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3.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D:\ON TIME TRANSPORTAION\"/>
    </mc:Choice>
  </mc:AlternateContent>
  <xr:revisionPtr revIDLastSave="0" documentId="13_ncr:1_{36E59792-B194-4286-9B14-EC3F9CDC6F1A}" xr6:coauthVersionLast="47" xr6:coauthVersionMax="47" xr10:uidLastSave="{00000000-0000-0000-0000-000000000000}"/>
  <bookViews>
    <workbookView xWindow="-110" yWindow="-110" windowWidth="19420" windowHeight="10300" tabRatio="936" firstSheet="12" activeTab="13" xr2:uid="{00000000-000D-0000-FFFF-FFFF00000000}"/>
  </bookViews>
  <sheets>
    <sheet name="Dashboard" sheetId="1" r:id="rId1"/>
    <sheet name="البداية-قليوب" sheetId="2" state="hidden" r:id="rId2"/>
    <sheet name="البداية-داخلي" sheetId="3" state="hidden" r:id="rId3"/>
    <sheet name="لوجستيك-المرج صباحي" sheetId="4" state="hidden" r:id="rId4"/>
    <sheet name="لوجستيك-نكلا م.ذهاب" sheetId="5" state="hidden" r:id="rId5"/>
    <sheet name="لوجستيك-حدائق-الادارة" sheetId="6" state="hidden" r:id="rId6"/>
    <sheet name="لوجستيك-منوفية-صباحي" sheetId="7" state="hidden" r:id="rId7"/>
    <sheet name="Sheet1" sheetId="11" state="hidden" r:id="rId8"/>
    <sheet name="لوجستيك-مخزن عفيفي" sheetId="8" state="hidden" r:id="rId9"/>
    <sheet name="لوجستيك-نكلا م.عودة" sheetId="12" state="hidden" r:id="rId10"/>
    <sheet name="لوجستيك-القناطر اولي" sheetId="13" state="hidden" r:id="rId11"/>
    <sheet name="لوجستيك-القناطر ثانية" sheetId="14" state="hidden" r:id="rId12"/>
    <sheet name="mapping" sheetId="79" r:id="rId13"/>
    <sheet name="تشغيل اليومية " sheetId="82" r:id="rId14"/>
    <sheet name="مستحق السائقين" sheetId="76" r:id="rId15"/>
    <sheet name="Sheet2" sheetId="71" state="hidden" r:id="rId16"/>
    <sheet name="لوجستيك-القناطر ثالثة" sheetId="15" state="hidden" r:id="rId17"/>
    <sheet name="لوجستيك-نكلا القناطر.ص" sheetId="16" state="hidden" r:id="rId18"/>
    <sheet name="لوجستيك م.نصر الادراة صباحي" sheetId="17" state="hidden" r:id="rId19"/>
    <sheet name="لوجستيك المنيب مسائي" sheetId="18" state="hidden" r:id="rId20"/>
    <sheet name="لوجستيك المرج ثالثة" sheetId="19" state="hidden" r:id="rId21"/>
    <sheet name="لوجستيك المنيب صباحي" sheetId="20" state="hidden" r:id="rId22"/>
    <sheet name="لوجستيك الكيمان صباحي" sheetId="21" state="hidden" r:id="rId23"/>
    <sheet name="لوجستيك دمو صباحي" sheetId="22" state="hidden" r:id="rId24"/>
    <sheet name="لوجستيك المعادي ابو رواش ص" sheetId="23" state="hidden" r:id="rId25"/>
    <sheet name="لوجستيك المنيب اضافي طوارئ" sheetId="24" state="hidden" r:id="rId26"/>
    <sheet name="لوجستيك المنيب انصراف اضافي" sheetId="25" state="hidden" r:id="rId27"/>
    <sheet name="لوجستيك القناطر ابو رواش ص" sheetId="26" state="hidden" r:id="rId28"/>
    <sheet name="لوجستيك القناطر اضافي طوارئ" sheetId="27" state="hidden" r:id="rId29"/>
    <sheet name="لوجستيك القناطر انصراف اضافي" sheetId="28" state="hidden" r:id="rId30"/>
    <sheet name="سعودي المؤسسة-المخاذن" sheetId="29" state="hidden" r:id="rId31"/>
    <sheet name="سعودي المرج-المخاذن" sheetId="30" state="hidden" r:id="rId32"/>
    <sheet name="سعودي خط الدائري وردية واحدة" sheetId="31" state="hidden" r:id="rId33"/>
    <sheet name="سعودي خط قليوب بتوين" sheetId="32" state="hidden" r:id="rId34"/>
    <sheet name="سعودي خط الجرد ابورواش" sheetId="33" state="hidden" r:id="rId35"/>
    <sheet name="سعودي-الهرم دريم" sheetId="34" state="hidden" r:id="rId36"/>
    <sheet name="سعودي-المؤسسة دريم" sheetId="35" state="hidden" r:id="rId37"/>
    <sheet name="سعودي-حلوان-اتوبيس" sheetId="36" state="hidden" r:id="rId38"/>
    <sheet name="سعودي-حلوان-ميكروباص" sheetId="37" state="hidden" r:id="rId39"/>
    <sheet name="سعودي-حلوان اضافي ص" sheetId="38" state="hidden" r:id="rId40"/>
    <sheet name="سعودي-حلوان2 وردية" sheetId="39" state="hidden" r:id="rId41"/>
    <sheet name="سعودي -القومية" sheetId="40" state="hidden" r:id="rId42"/>
    <sheet name="سعودي-عدلي منصور ذهاب" sheetId="41" state="hidden" r:id="rId43"/>
    <sheet name="سعودي-المنيب" sheetId="42" state="hidden" r:id="rId44"/>
    <sheet name="سعودي-المنيب-اضافي صـ وردية" sheetId="43" state="hidden" r:id="rId45"/>
    <sheet name="سعودي-السلام القطامية" sheetId="44" state="hidden" r:id="rId46"/>
    <sheet name="سعودي-قليوب1" sheetId="46" state="hidden" r:id="rId47"/>
    <sheet name="سعودي-خط عدلي منصور ذهاب" sheetId="47" state="hidden" r:id="rId48"/>
    <sheet name="سعودي-خط عدلي منصور ذهاب2" sheetId="48" state="hidden" r:id="rId49"/>
    <sheet name="سعودي-خط قليوب 2" sheetId="49" state="hidden" r:id="rId50"/>
    <sheet name="سعودي-خط المنيب-القطامية" sheetId="50" state="hidden" r:id="rId51"/>
    <sheet name="سعودي-حلوان القطامية" sheetId="51" state="hidden" r:id="rId52"/>
    <sheet name="سعودي-حلوان" sheetId="52" state="hidden" r:id="rId53"/>
    <sheet name="سعودي-صقر قريش القطاميةورديتين" sheetId="53" state="hidden" r:id="rId54"/>
    <sheet name="سعودي-منيب صباحي-مسائي" sheetId="54" state="hidden" r:id="rId55"/>
    <sheet name="سعودي-المنيب اضافي-صباحي" sheetId="55" state="hidden" r:id="rId56"/>
    <sheet name="نجمة-المنيب -3 ورديات" sheetId="45" state="hidden" r:id="rId57"/>
    <sheet name="نجمة-قليوب -3 ورديات" sheetId="56" state="hidden" r:id="rId58"/>
    <sheet name="نجمة-قليوب -وردية" sheetId="57" state="hidden" r:id="rId59"/>
    <sheet name="نجمة-الف مسكن -3 ورديات" sheetId="58" state="hidden" r:id="rId60"/>
    <sheet name="ايرادات " sheetId="91" r:id="rId61"/>
    <sheet name="المصروفات" sheetId="88" r:id="rId62"/>
    <sheet name="مرتبات" sheetId="64" r:id="rId63"/>
    <sheet name="قايمة الدخل " sheetId="92" r:id="rId64"/>
    <sheet name="مصاريف خط المنيب" sheetId="95" r:id="rId65"/>
    <sheet name="مصاريف خط الحلمية" sheetId="96" r:id="rId66"/>
    <sheet name="CIB" sheetId="60" r:id="rId67"/>
    <sheet name="NBE" sheetId="59" r:id="rId68"/>
    <sheet name="QNB" sheetId="61" r:id="rId69"/>
    <sheet name="FAB" sheetId="62" r:id="rId70"/>
    <sheet name="سعودي" sheetId="65" r:id="rId71"/>
    <sheet name="لوجستيكا" sheetId="66" r:id="rId72"/>
    <sheet name="نجمة هليوبوليس" sheetId="67" r:id="rId73"/>
    <sheet name="FLITCH AND GRAIN" sheetId="75" r:id="rId74"/>
    <sheet name="FIRST START" sheetId="74" r:id="rId75"/>
    <sheet name="اقساط سيارات " sheetId="93" r:id="rId76"/>
    <sheet name="اقساط المكتب &amp; الشقة " sheetId="94" r:id="rId77"/>
  </sheets>
  <definedNames>
    <definedName name="_xlnm._FilterDatabase" localSheetId="12" hidden="1">mapping!$M$2:$M$12</definedName>
    <definedName name="_xlnm._FilterDatabase" localSheetId="2" hidden="1">'البداية-داخلي'!$A$2:$K$2</definedName>
    <definedName name="_xlnm._FilterDatabase" localSheetId="1" hidden="1">'البداية-قليوب'!$A$2:$K$367</definedName>
    <definedName name="_xlnm._FilterDatabase" localSheetId="43" hidden="1">'سعودي-المنيب'!$A$2:$K$2</definedName>
    <definedName name="_xlnm._FilterDatabase" localSheetId="36" hidden="1">'سعودي-المؤسسة دريم'!$A$2:$K$2</definedName>
    <definedName name="_xlnm._FilterDatabase" localSheetId="35" hidden="1">'سعودي-الهرم دريم'!$A$2:$K$2</definedName>
    <definedName name="_xlnm._FilterDatabase" localSheetId="52" hidden="1">'سعودي-حلوان'!$A$2:$K$2</definedName>
    <definedName name="_xlnm._FilterDatabase" localSheetId="37" hidden="1">'سعودي-حلوان-اتوبيس'!$A$2:$K$2</definedName>
    <definedName name="_xlnm._FilterDatabase" localSheetId="38" hidden="1">'سعودي-حلوان-ميكروباص'!$A$2:$K$2</definedName>
    <definedName name="_xlnm._FilterDatabase" localSheetId="39" hidden="1">'سعودي-حلوان اضافي ص'!$A$2:$K$2</definedName>
    <definedName name="_xlnm._FilterDatabase" localSheetId="51" hidden="1">'سعودي-حلوان القطامية'!$A$2:$K$2</definedName>
    <definedName name="_xlnm._FilterDatabase" localSheetId="40" hidden="1">'سعودي-حلوان2 وردية'!$A$2:$K$2</definedName>
    <definedName name="_xlnm._FilterDatabase" localSheetId="50" hidden="1">'سعودي-خط المنيب-القطامية'!$A$2:$K$2</definedName>
    <definedName name="_xlnm._FilterDatabase" localSheetId="47" hidden="1">'سعودي-خط عدلي منصور ذهاب'!$A$2:$K$2</definedName>
    <definedName name="_xlnm._FilterDatabase" localSheetId="48" hidden="1">'سعودي-خط عدلي منصور ذهاب2'!$A$2:$K$2</definedName>
    <definedName name="_xlnm._FilterDatabase" localSheetId="49" hidden="1">'سعودي-خط قليوب 2'!$A$2:$K$2</definedName>
    <definedName name="_xlnm._FilterDatabase" localSheetId="53" hidden="1">'سعودي-صقر قريش القطاميةورديتين'!$A$2:$K$2</definedName>
    <definedName name="_xlnm._FilterDatabase" localSheetId="42" hidden="1">'سعودي-عدلي منصور ذهاب'!$A$2:$K$2</definedName>
    <definedName name="_xlnm._FilterDatabase" localSheetId="46" hidden="1">'سعودي-قليوب1'!$A$2:$K$2</definedName>
    <definedName name="_xlnm._FilterDatabase" localSheetId="54" hidden="1">'سعودي-منيب صباحي-مسائي'!$A$2:$K$2</definedName>
    <definedName name="_xlnm._FilterDatabase" localSheetId="41" hidden="1">'سعودي -القومية'!$A$2:$K$2</definedName>
    <definedName name="_xlnm._FilterDatabase" localSheetId="31" hidden="1">'سعودي المرج-المخاذن'!$A$2:$K$2</definedName>
    <definedName name="_xlnm._FilterDatabase" localSheetId="30" hidden="1">'سعودي المؤسسة-المخاذن'!$A$2:$K$2</definedName>
    <definedName name="_xlnm._FilterDatabase" localSheetId="34" hidden="1">'سعودي خط الجرد ابورواش'!$A$2:$K$2</definedName>
    <definedName name="_xlnm._FilterDatabase" localSheetId="32" hidden="1">'سعودي خط الدائري وردية واحدة'!$A$2:$K$2</definedName>
    <definedName name="_xlnm._FilterDatabase" localSheetId="33" hidden="1">'سعودي خط قليوب بتوين'!$B$2:$L$2</definedName>
    <definedName name="_xlnm._FilterDatabase" localSheetId="16" hidden="1">'لوجستيك-القناطر ثالثة'!$A$2:$K$2</definedName>
    <definedName name="_xlnm._FilterDatabase" localSheetId="11" hidden="1">'لوجستيك-القناطر ثانية'!$A$2:$K$2</definedName>
    <definedName name="_xlnm._FilterDatabase" localSheetId="3" hidden="1">'لوجستيك-المرج صباحي'!$A$2:$K$2</definedName>
    <definedName name="_xlnm._FilterDatabase" localSheetId="5" hidden="1">'لوجستيك-حدائق-الادارة'!$A$2:$K$2</definedName>
    <definedName name="_xlnm._FilterDatabase" localSheetId="8" hidden="1">'لوجستيك-مخزن عفيفي'!$A$2:$K$2</definedName>
    <definedName name="_xlnm._FilterDatabase" localSheetId="6" hidden="1">'لوجستيك-منوفية-صباحي'!$A$2:$K$2</definedName>
    <definedName name="_xlnm._FilterDatabase" localSheetId="17" hidden="1">'لوجستيك-نكلا القناطر.ص'!$A$2:$K$2</definedName>
    <definedName name="_xlnm._FilterDatabase" localSheetId="4" hidden="1">'لوجستيك-نكلا م.ذهاب'!$A$2:$K$2</definedName>
    <definedName name="_xlnm._FilterDatabase" localSheetId="9" hidden="1">'لوجستيك-نكلا م.عودة'!$A$2:$K$2</definedName>
    <definedName name="_xlnm._FilterDatabase" localSheetId="27" hidden="1">'لوجستيك القناطر ابو رواش ص'!$A$2:$K$2</definedName>
    <definedName name="_xlnm._FilterDatabase" localSheetId="28" hidden="1">'لوجستيك القناطر اضافي طوارئ'!$A$2:$K$2</definedName>
    <definedName name="_xlnm._FilterDatabase" localSheetId="29" hidden="1">'لوجستيك القناطر انصراف اضافي'!$A$2:$K$2</definedName>
    <definedName name="_xlnm._FilterDatabase" localSheetId="22" hidden="1">'لوجستيك الكيمان صباحي'!$A$2:$K$2</definedName>
    <definedName name="_xlnm._FilterDatabase" localSheetId="20" hidden="1">'لوجستيك المرج ثالثة'!$A$2:$K$2</definedName>
    <definedName name="_xlnm._FilterDatabase" localSheetId="24" hidden="1">'لوجستيك المعادي ابو رواش ص'!$A$2:$K$2</definedName>
    <definedName name="_xlnm._FilterDatabase" localSheetId="25" hidden="1">'لوجستيك المنيب اضافي طوارئ'!$A$2:$K$2</definedName>
    <definedName name="_xlnm._FilterDatabase" localSheetId="26" hidden="1">'لوجستيك المنيب انصراف اضافي'!$A$2:$K$2</definedName>
    <definedName name="_xlnm._FilterDatabase" localSheetId="21" hidden="1">'لوجستيك المنيب صباحي'!$A$2:$K$2</definedName>
    <definedName name="_xlnm._FilterDatabase" localSheetId="19" hidden="1">'لوجستيك المنيب مسائي'!$A$2:$K$2</definedName>
    <definedName name="_xlnm._FilterDatabase" localSheetId="23" hidden="1">'لوجستيك دمو صباحي'!$A$2:$K$2</definedName>
    <definedName name="_xlnm._FilterDatabase" localSheetId="18" hidden="1">'لوجستيك م.نصر الادراة صباحي'!$D$2:$N$2</definedName>
    <definedName name="_xlnm._FilterDatabase" localSheetId="59" hidden="1">'نجمة-الف مسكن -3 ورديات'!$A$2:$K$2</definedName>
    <definedName name="_xlnm._FilterDatabase" localSheetId="56" hidden="1">'نجمة-المنيب -3 ورديات'!$A$2:$K$2</definedName>
    <definedName name="_xlnm._FilterDatabase" localSheetId="57" hidden="1">'نجمة-قليوب -3 ورديات'!$A$2:$K$2</definedName>
    <definedName name="_xlnm._FilterDatabase" localSheetId="58" hidden="1">'نجمة-قليوب -وردية'!$A$2:$K$2</definedName>
    <definedName name="_xlnm.Criteria" localSheetId="14">'مستحق السائقين'!#REF!</definedName>
    <definedName name="_xlnm.Print_Area" localSheetId="0">Dashboard!$A$1:$S$51</definedName>
    <definedName name="Slicer_اسم_الخط">#N/A</definedName>
    <definedName name="Slicer_اسم_السائق">#N/A</definedName>
    <definedName name="Slicer_اسم_الشركة">#N/A</definedName>
    <definedName name="Slicer_الشهر">#N/A</definedName>
    <definedName name="Slicer_كود_السائق">#N/A</definedName>
  </definedNames>
  <calcPr calcId="191029"/>
  <pivotCaches>
    <pivotCache cacheId="0" r:id="rId78"/>
    <pivotCache cacheId="1" r:id="rId79"/>
  </pivotCaches>
  <extLst>
    <ext xmlns:x14="http://schemas.microsoft.com/office/spreadsheetml/2009/9/main" uri="{BBE1A952-AA13-448e-AADC-164F8A28A991}">
      <x14:slicerCaches>
        <x14:slicerCache r:id="rId80"/>
        <x14:slicerCache r:id="rId81"/>
        <x14:slicerCache r:id="rId82"/>
        <x14:slicerCache r:id="rId83"/>
        <x14:slicerCache r:id="rId8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42" i="82" l="1"/>
  <c r="H2242" i="82" s="1"/>
  <c r="W2242" i="82"/>
  <c r="J2242" i="82" l="1"/>
  <c r="G2242" i="82"/>
  <c r="I2242" i="82"/>
  <c r="A26" i="79"/>
  <c r="B26" i="79"/>
  <c r="A25" i="79"/>
  <c r="B25" i="79"/>
  <c r="F2143" i="82"/>
  <c r="W2143" i="82"/>
  <c r="F2144" i="82"/>
  <c r="G2144" i="82" s="1"/>
  <c r="W2144" i="82"/>
  <c r="D2242" i="82" l="1"/>
  <c r="M2242" i="82" s="1"/>
  <c r="S2242" i="82" s="1"/>
  <c r="J2143" i="82"/>
  <c r="I2143" i="82"/>
  <c r="J2144" i="82"/>
  <c r="H2143" i="82"/>
  <c r="I2144" i="82"/>
  <c r="G2143" i="82"/>
  <c r="H2144" i="82"/>
  <c r="K2242" i="82" l="1"/>
  <c r="U2242" i="82" s="1"/>
  <c r="D2144" i="82"/>
  <c r="D2143" i="82"/>
  <c r="N2242" i="82" l="1"/>
  <c r="O2242" i="82" s="1"/>
  <c r="F2044" i="82"/>
  <c r="W2044" i="82"/>
  <c r="F2045" i="82"/>
  <c r="G2045" i="82" s="1"/>
  <c r="W2045" i="82"/>
  <c r="F1915" i="82"/>
  <c r="W1915" i="82"/>
  <c r="F1866" i="82"/>
  <c r="W1866" i="82"/>
  <c r="F1236" i="82"/>
  <c r="W1236" i="82"/>
  <c r="V2242" i="82" l="1"/>
  <c r="J2044" i="82"/>
  <c r="I2044" i="82"/>
  <c r="J2045" i="82"/>
  <c r="H2044" i="82"/>
  <c r="I2045" i="82"/>
  <c r="G2044" i="82"/>
  <c r="H2045" i="82"/>
  <c r="J1915" i="82"/>
  <c r="I1915" i="82"/>
  <c r="H1915" i="82"/>
  <c r="G1915" i="82"/>
  <c r="I1866" i="82"/>
  <c r="J1866" i="82"/>
  <c r="H1866" i="82"/>
  <c r="G1866" i="82"/>
  <c r="J1236" i="82"/>
  <c r="I1236" i="82"/>
  <c r="H1236" i="82"/>
  <c r="G1236" i="82"/>
  <c r="D2044" i="82" l="1"/>
  <c r="D2045" i="82"/>
  <c r="D1915" i="82"/>
  <c r="D1866" i="82"/>
  <c r="D1236" i="82"/>
  <c r="F1817" i="82" l="1"/>
  <c r="W1817" i="82"/>
  <c r="F1497" i="82"/>
  <c r="W1497" i="82"/>
  <c r="F1498" i="82"/>
  <c r="G1498" i="82" s="1"/>
  <c r="W1498" i="82"/>
  <c r="F1499" i="82"/>
  <c r="I1499" i="82" s="1"/>
  <c r="W1499" i="82"/>
  <c r="F1500" i="82"/>
  <c r="J1500" i="82" s="1"/>
  <c r="W1500" i="82"/>
  <c r="F1501" i="82"/>
  <c r="W1501" i="82"/>
  <c r="F1502" i="82"/>
  <c r="G1502" i="82" s="1"/>
  <c r="W1502" i="82"/>
  <c r="F1503" i="82"/>
  <c r="I1503" i="82" s="1"/>
  <c r="W1503" i="82"/>
  <c r="F1504" i="82"/>
  <c r="J1504" i="82" s="1"/>
  <c r="W1504" i="82"/>
  <c r="F1505" i="82"/>
  <c r="W1505" i="82"/>
  <c r="F1506" i="82"/>
  <c r="G1506" i="82" s="1"/>
  <c r="W1506" i="82"/>
  <c r="F1507" i="82"/>
  <c r="I1507" i="82" s="1"/>
  <c r="W1507" i="82"/>
  <c r="F1508" i="82"/>
  <c r="J1508" i="82" s="1"/>
  <c r="W1508" i="82"/>
  <c r="F1509" i="82"/>
  <c r="W1509" i="82"/>
  <c r="F1510" i="82"/>
  <c r="G1510" i="82" s="1"/>
  <c r="W1510" i="82"/>
  <c r="F1511" i="82"/>
  <c r="I1511" i="82" s="1"/>
  <c r="W1511" i="82"/>
  <c r="F1512" i="82"/>
  <c r="J1512" i="82" s="1"/>
  <c r="W1512" i="82"/>
  <c r="I1817" i="82" l="1"/>
  <c r="J1817" i="82"/>
  <c r="H1817" i="82"/>
  <c r="G1817" i="82"/>
  <c r="H1503" i="82"/>
  <c r="H1499" i="82"/>
  <c r="H1511" i="82"/>
  <c r="H1507" i="82"/>
  <c r="I1512" i="82"/>
  <c r="G1511" i="82"/>
  <c r="I1508" i="82"/>
  <c r="G1507" i="82"/>
  <c r="I1504" i="82"/>
  <c r="G1503" i="82"/>
  <c r="I1500" i="82"/>
  <c r="G1499" i="82"/>
  <c r="J1505" i="82"/>
  <c r="H1504" i="82"/>
  <c r="J1497" i="82"/>
  <c r="H1512" i="82"/>
  <c r="J1509" i="82"/>
  <c r="H1508" i="82"/>
  <c r="J1501" i="82"/>
  <c r="H1500" i="82"/>
  <c r="G1512" i="82"/>
  <c r="I1509" i="82"/>
  <c r="G1508" i="82"/>
  <c r="I1505" i="82"/>
  <c r="G1504" i="82"/>
  <c r="I1501" i="82"/>
  <c r="G1500" i="82"/>
  <c r="I1497" i="82"/>
  <c r="J1506" i="82"/>
  <c r="H1505" i="82"/>
  <c r="J1498" i="82"/>
  <c r="H1497" i="82"/>
  <c r="J1510" i="82"/>
  <c r="H1509" i="82"/>
  <c r="J1502" i="82"/>
  <c r="H1501" i="82"/>
  <c r="I1510" i="82"/>
  <c r="G1509" i="82"/>
  <c r="I1506" i="82"/>
  <c r="G1505" i="82"/>
  <c r="I1502" i="82"/>
  <c r="G1501" i="82"/>
  <c r="I1498" i="82"/>
  <c r="G1497" i="82"/>
  <c r="J1503" i="82"/>
  <c r="H1502" i="82"/>
  <c r="J1511" i="82"/>
  <c r="H1510" i="82"/>
  <c r="J1507" i="82"/>
  <c r="H1506" i="82"/>
  <c r="J1499" i="82"/>
  <c r="H1498" i="82"/>
  <c r="D1502" i="82" l="1"/>
  <c r="D1499" i="82"/>
  <c r="D1500" i="82"/>
  <c r="D1817" i="82"/>
  <c r="D1509" i="82"/>
  <c r="D1507" i="82"/>
  <c r="D1498" i="82"/>
  <c r="D1497" i="82"/>
  <c r="D1501" i="82"/>
  <c r="D1510" i="82"/>
  <c r="D1504" i="82"/>
  <c r="D1503" i="82"/>
  <c r="D1508" i="82"/>
  <c r="D1511" i="82"/>
  <c r="D1512" i="82"/>
  <c r="D1506" i="82"/>
  <c r="D1505" i="82"/>
  <c r="F1845" i="82" l="1"/>
  <c r="H1845" i="82" s="1"/>
  <c r="W1845" i="82"/>
  <c r="F1846" i="82"/>
  <c r="H1846" i="82" s="1"/>
  <c r="W1846" i="82"/>
  <c r="F1847" i="82"/>
  <c r="I1847" i="82" s="1"/>
  <c r="W1847" i="82"/>
  <c r="F1848" i="82"/>
  <c r="H1848" i="82" s="1"/>
  <c r="W1848" i="82"/>
  <c r="F1849" i="82"/>
  <c r="J1849" i="82" s="1"/>
  <c r="W1849" i="82"/>
  <c r="F1850" i="82"/>
  <c r="H1850" i="82" s="1"/>
  <c r="W1850" i="82"/>
  <c r="F1851" i="82"/>
  <c r="H1851" i="82" s="1"/>
  <c r="W1851" i="82"/>
  <c r="F1852" i="82"/>
  <c r="W1852" i="82"/>
  <c r="F1853" i="82"/>
  <c r="W1853" i="82"/>
  <c r="F1854" i="82"/>
  <c r="H1854" i="82" s="1"/>
  <c r="W1854" i="82"/>
  <c r="F1855" i="82"/>
  <c r="H1855" i="82" s="1"/>
  <c r="W1855" i="82"/>
  <c r="F1856" i="82"/>
  <c r="H1856" i="82" s="1"/>
  <c r="W1856" i="82"/>
  <c r="F1857" i="82"/>
  <c r="J1857" i="82" s="1"/>
  <c r="W1857" i="82"/>
  <c r="F1858" i="82"/>
  <c r="H1858" i="82" s="1"/>
  <c r="W1858" i="82"/>
  <c r="F1859" i="82"/>
  <c r="H1859" i="82" s="1"/>
  <c r="W1859" i="82"/>
  <c r="F1860" i="82"/>
  <c r="W1860" i="82"/>
  <c r="F1861" i="82"/>
  <c r="H1861" i="82" s="1"/>
  <c r="W1861" i="82"/>
  <c r="F1862" i="82"/>
  <c r="H1862" i="82" s="1"/>
  <c r="W1862" i="82"/>
  <c r="F1863" i="82"/>
  <c r="H1863" i="82" s="1"/>
  <c r="W1863" i="82"/>
  <c r="F1864" i="82"/>
  <c r="H1864" i="82" s="1"/>
  <c r="W1864" i="82"/>
  <c r="F1865" i="82"/>
  <c r="J1865" i="82" s="1"/>
  <c r="W1865" i="82"/>
  <c r="F1867" i="82"/>
  <c r="H1867" i="82" s="1"/>
  <c r="W1867" i="82"/>
  <c r="F1868" i="82"/>
  <c r="W1868" i="82"/>
  <c r="F1869" i="82"/>
  <c r="J1869" i="82" s="1"/>
  <c r="W1869" i="82"/>
  <c r="F1870" i="82"/>
  <c r="H1870" i="82" s="1"/>
  <c r="W1870" i="82"/>
  <c r="F1871" i="82"/>
  <c r="H1871" i="82" s="1"/>
  <c r="W1871" i="82"/>
  <c r="F1872" i="82"/>
  <c r="H1872" i="82" s="1"/>
  <c r="W1872" i="82"/>
  <c r="F1873" i="82"/>
  <c r="J1873" i="82" s="1"/>
  <c r="W1873" i="82"/>
  <c r="F1874" i="82"/>
  <c r="H1874" i="82" s="1"/>
  <c r="W1874" i="82"/>
  <c r="F1875" i="82"/>
  <c r="H1875" i="82" s="1"/>
  <c r="W1875" i="82"/>
  <c r="F1876" i="82"/>
  <c r="W1876" i="82"/>
  <c r="F1877" i="82"/>
  <c r="H1877" i="82" s="1"/>
  <c r="W1877" i="82"/>
  <c r="F1878" i="82"/>
  <c r="H1878" i="82" s="1"/>
  <c r="W1878" i="82"/>
  <c r="F1879" i="82"/>
  <c r="H1879" i="82" s="1"/>
  <c r="W1879" i="82"/>
  <c r="F1880" i="82"/>
  <c r="H1880" i="82" s="1"/>
  <c r="W1880" i="82"/>
  <c r="F1881" i="82"/>
  <c r="J1881" i="82" s="1"/>
  <c r="W1881" i="82"/>
  <c r="F1882" i="82"/>
  <c r="H1882" i="82" s="1"/>
  <c r="W1882" i="82"/>
  <c r="F1883" i="82"/>
  <c r="H1883" i="82" s="1"/>
  <c r="W1883" i="82"/>
  <c r="F1884" i="82"/>
  <c r="W1884" i="82"/>
  <c r="F1885" i="82"/>
  <c r="H1885" i="82" s="1"/>
  <c r="W1885" i="82"/>
  <c r="F1886" i="82"/>
  <c r="H1886" i="82" s="1"/>
  <c r="W1886" i="82"/>
  <c r="F1887" i="82"/>
  <c r="H1887" i="82" s="1"/>
  <c r="W1887" i="82"/>
  <c r="F1888" i="82"/>
  <c r="J1888" i="82" s="1"/>
  <c r="W1888" i="82"/>
  <c r="F1889" i="82"/>
  <c r="J1889" i="82" s="1"/>
  <c r="W1889" i="82"/>
  <c r="F1890" i="82"/>
  <c r="W1890" i="82"/>
  <c r="F1891" i="82"/>
  <c r="J1891" i="82" s="1"/>
  <c r="W1891" i="82"/>
  <c r="F1892" i="82"/>
  <c r="H1892" i="82" s="1"/>
  <c r="W1892" i="82"/>
  <c r="F1893" i="82"/>
  <c r="G1893" i="82" s="1"/>
  <c r="W1893" i="82"/>
  <c r="F1894" i="82"/>
  <c r="H1894" i="82" s="1"/>
  <c r="W1894" i="82"/>
  <c r="F1895" i="82"/>
  <c r="G1895" i="82" s="1"/>
  <c r="W1895" i="82"/>
  <c r="F1896" i="82"/>
  <c r="I1896" i="82" s="1"/>
  <c r="W1896" i="82"/>
  <c r="F1897" i="82"/>
  <c r="G1897" i="82" s="1"/>
  <c r="W1897" i="82"/>
  <c r="F1898" i="82"/>
  <c r="G1898" i="82" s="1"/>
  <c r="W1898" i="82"/>
  <c r="F1899" i="82"/>
  <c r="I1899" i="82" s="1"/>
  <c r="W1899" i="82"/>
  <c r="F1900" i="82"/>
  <c r="G1900" i="82" s="1"/>
  <c r="W1900" i="82"/>
  <c r="F1901" i="82"/>
  <c r="G1901" i="82" s="1"/>
  <c r="W1901" i="82"/>
  <c r="F1902" i="82"/>
  <c r="G1902" i="82" s="1"/>
  <c r="W1902" i="82"/>
  <c r="F1903" i="82"/>
  <c r="G1903" i="82" s="1"/>
  <c r="W1903" i="82"/>
  <c r="F1904" i="82"/>
  <c r="G1904" i="82" s="1"/>
  <c r="W1904" i="82"/>
  <c r="F1905" i="82"/>
  <c r="G1905" i="82" s="1"/>
  <c r="W1905" i="82"/>
  <c r="F1906" i="82"/>
  <c r="G1906" i="82" s="1"/>
  <c r="W1906" i="82"/>
  <c r="F1907" i="82"/>
  <c r="H1907" i="82" s="1"/>
  <c r="W1907" i="82"/>
  <c r="F1908" i="82"/>
  <c r="G1908" i="82" s="1"/>
  <c r="W1908" i="82"/>
  <c r="F1909" i="82"/>
  <c r="W1909" i="82"/>
  <c r="F1910" i="82"/>
  <c r="G1910" i="82" s="1"/>
  <c r="W1910" i="82"/>
  <c r="F1911" i="82"/>
  <c r="G1911" i="82" s="1"/>
  <c r="W1911" i="82"/>
  <c r="F1912" i="82"/>
  <c r="G1912" i="82" s="1"/>
  <c r="W1912" i="82"/>
  <c r="F1913" i="82"/>
  <c r="G1913" i="82" s="1"/>
  <c r="W1913" i="82"/>
  <c r="F1914" i="82"/>
  <c r="J1914" i="82" s="1"/>
  <c r="W1914" i="82"/>
  <c r="F1916" i="82"/>
  <c r="H1916" i="82" s="1"/>
  <c r="W1916" i="82"/>
  <c r="F1917" i="82"/>
  <c r="J1917" i="82" s="1"/>
  <c r="W1917" i="82"/>
  <c r="F1918" i="82"/>
  <c r="J1918" i="82" s="1"/>
  <c r="W1918" i="82"/>
  <c r="F1919" i="82"/>
  <c r="G1919" i="82" s="1"/>
  <c r="W1919" i="82"/>
  <c r="F1920" i="82"/>
  <c r="G1920" i="82" s="1"/>
  <c r="W1920" i="82"/>
  <c r="F1921" i="82"/>
  <c r="G1921" i="82" s="1"/>
  <c r="W1921" i="82"/>
  <c r="F1922" i="82"/>
  <c r="G1922" i="82" s="1"/>
  <c r="W1922" i="82"/>
  <c r="F1923" i="82"/>
  <c r="W1923" i="82"/>
  <c r="F1924" i="82"/>
  <c r="W1924" i="82"/>
  <c r="F1925" i="82"/>
  <c r="I1925" i="82" s="1"/>
  <c r="W1925" i="82"/>
  <c r="F1926" i="82"/>
  <c r="H1926" i="82" s="1"/>
  <c r="W1926" i="82"/>
  <c r="F1927" i="82"/>
  <c r="G1927" i="82" s="1"/>
  <c r="W1927" i="82"/>
  <c r="F1928" i="82"/>
  <c r="H1928" i="82" s="1"/>
  <c r="W1928" i="82"/>
  <c r="F1929" i="82"/>
  <c r="G1929" i="82" s="1"/>
  <c r="W1929" i="82"/>
  <c r="F1930" i="82"/>
  <c r="H1930" i="82" s="1"/>
  <c r="W1930" i="82"/>
  <c r="F1931" i="82"/>
  <c r="G1931" i="82" s="1"/>
  <c r="W1931" i="82"/>
  <c r="F1932" i="82"/>
  <c r="G1932" i="82" s="1"/>
  <c r="W1932" i="82"/>
  <c r="F1933" i="82"/>
  <c r="G1933" i="82" s="1"/>
  <c r="W1933" i="82"/>
  <c r="F1934" i="82"/>
  <c r="W1934" i="82"/>
  <c r="F1935" i="82"/>
  <c r="G1935" i="82" s="1"/>
  <c r="W1935" i="82"/>
  <c r="F1936" i="82"/>
  <c r="J1936" i="82" s="1"/>
  <c r="W1936" i="82"/>
  <c r="F1937" i="82"/>
  <c r="W1937" i="82"/>
  <c r="F1938" i="82"/>
  <c r="H1938" i="82" s="1"/>
  <c r="W1938" i="82"/>
  <c r="F1939" i="82"/>
  <c r="W1939" i="82"/>
  <c r="F1940" i="82"/>
  <c r="G1940" i="82" s="1"/>
  <c r="W1940" i="82"/>
  <c r="F1941" i="82"/>
  <c r="W1941" i="82"/>
  <c r="F1942" i="82"/>
  <c r="J1942" i="82" s="1"/>
  <c r="W1942" i="82"/>
  <c r="F1943" i="82"/>
  <c r="H1943" i="82" s="1"/>
  <c r="W1943" i="82"/>
  <c r="F1944" i="82"/>
  <c r="G1944" i="82" s="1"/>
  <c r="W1944" i="82"/>
  <c r="F1945" i="82"/>
  <c r="J1945" i="82" s="1"/>
  <c r="W1945" i="82"/>
  <c r="F1946" i="82"/>
  <c r="W1946" i="82"/>
  <c r="F1947" i="82"/>
  <c r="I1947" i="82" s="1"/>
  <c r="W1947" i="82"/>
  <c r="F1948" i="82"/>
  <c r="W1948" i="82"/>
  <c r="F1949" i="82"/>
  <c r="G1949" i="82" s="1"/>
  <c r="W1949" i="82"/>
  <c r="F1950" i="82"/>
  <c r="G1950" i="82" s="1"/>
  <c r="W1950" i="82"/>
  <c r="F1951" i="82"/>
  <c r="J1951" i="82" s="1"/>
  <c r="W1951" i="82"/>
  <c r="F1952" i="82"/>
  <c r="G1952" i="82" s="1"/>
  <c r="W1952" i="82"/>
  <c r="F1953" i="82"/>
  <c r="G1953" i="82" s="1"/>
  <c r="W1953" i="82"/>
  <c r="F1954" i="82"/>
  <c r="W1954" i="82"/>
  <c r="F1955" i="82"/>
  <c r="G1955" i="82" s="1"/>
  <c r="W1955" i="82"/>
  <c r="F1956" i="82"/>
  <c r="G1956" i="82" s="1"/>
  <c r="W1956" i="82"/>
  <c r="F1957" i="82"/>
  <c r="G1957" i="82" s="1"/>
  <c r="W1957" i="82"/>
  <c r="F1958" i="82"/>
  <c r="G1958" i="82" s="1"/>
  <c r="W1958" i="82"/>
  <c r="F1959" i="82"/>
  <c r="J1959" i="82" s="1"/>
  <c r="W1959" i="82"/>
  <c r="F1960" i="82"/>
  <c r="I1960" i="82" s="1"/>
  <c r="W1960" i="82"/>
  <c r="F1961" i="82"/>
  <c r="W1961" i="82"/>
  <c r="F1962" i="82"/>
  <c r="I1962" i="82" s="1"/>
  <c r="W1962" i="82"/>
  <c r="F1963" i="82"/>
  <c r="W1963" i="82"/>
  <c r="F1964" i="82"/>
  <c r="G1964" i="82" s="1"/>
  <c r="W1964" i="82"/>
  <c r="F1965" i="82"/>
  <c r="W1965" i="82"/>
  <c r="F1966" i="82"/>
  <c r="I1966" i="82" s="1"/>
  <c r="W1966" i="82"/>
  <c r="F1967" i="82"/>
  <c r="I1967" i="82" s="1"/>
  <c r="W1967" i="82"/>
  <c r="F1968" i="82"/>
  <c r="W1968" i="82"/>
  <c r="F1969" i="82"/>
  <c r="G1969" i="82" s="1"/>
  <c r="W1969" i="82"/>
  <c r="F1970" i="82"/>
  <c r="W1970" i="82"/>
  <c r="F1971" i="82"/>
  <c r="H1971" i="82" s="1"/>
  <c r="W1971" i="82"/>
  <c r="F1972" i="82"/>
  <c r="W1972" i="82"/>
  <c r="F1973" i="82"/>
  <c r="I1973" i="82" s="1"/>
  <c r="W1973" i="82"/>
  <c r="F1974" i="82"/>
  <c r="H1974" i="82" s="1"/>
  <c r="W1974" i="82"/>
  <c r="F1975" i="82"/>
  <c r="W1975" i="82"/>
  <c r="F1976" i="82"/>
  <c r="G1976" i="82" s="1"/>
  <c r="W1976" i="82"/>
  <c r="F1977" i="82"/>
  <c r="I1977" i="82" s="1"/>
  <c r="W1977" i="82"/>
  <c r="F1978" i="82"/>
  <c r="H1978" i="82" s="1"/>
  <c r="W1978" i="82"/>
  <c r="F1979" i="82"/>
  <c r="G1979" i="82" s="1"/>
  <c r="W1979" i="82"/>
  <c r="F1980" i="82"/>
  <c r="G1980" i="82" s="1"/>
  <c r="W1980" i="82"/>
  <c r="F1981" i="82"/>
  <c r="H1981" i="82" s="1"/>
  <c r="W1981" i="82"/>
  <c r="F1982" i="82"/>
  <c r="J1982" i="82" s="1"/>
  <c r="W1982" i="82"/>
  <c r="F1983" i="82"/>
  <c r="W1983" i="82"/>
  <c r="F1984" i="82"/>
  <c r="W1984" i="82"/>
  <c r="F1985" i="82"/>
  <c r="W1985" i="82"/>
  <c r="F1986" i="82"/>
  <c r="G1986" i="82" s="1"/>
  <c r="W1986" i="82"/>
  <c r="F1987" i="82"/>
  <c r="J1987" i="82" s="1"/>
  <c r="W1987" i="82"/>
  <c r="F1988" i="82"/>
  <c r="H1988" i="82" s="1"/>
  <c r="W1988" i="82"/>
  <c r="F1989" i="82"/>
  <c r="G1989" i="82" s="1"/>
  <c r="W1989" i="82"/>
  <c r="F1990" i="82"/>
  <c r="J1990" i="82" s="1"/>
  <c r="W1990" i="82"/>
  <c r="F1991" i="82"/>
  <c r="W1991" i="82"/>
  <c r="F1992" i="82"/>
  <c r="W1992" i="82"/>
  <c r="F1993" i="82"/>
  <c r="H1993" i="82" s="1"/>
  <c r="W1993" i="82"/>
  <c r="F1994" i="82"/>
  <c r="W1994" i="82"/>
  <c r="F1995" i="82"/>
  <c r="J1995" i="82" s="1"/>
  <c r="W1995" i="82"/>
  <c r="F1996" i="82"/>
  <c r="W1996" i="82"/>
  <c r="F1997" i="82"/>
  <c r="W1997" i="82"/>
  <c r="F1998" i="82"/>
  <c r="W1998" i="82"/>
  <c r="F1999" i="82"/>
  <c r="J1999" i="82" s="1"/>
  <c r="W1999" i="82"/>
  <c r="F2000" i="82"/>
  <c r="W2000" i="82"/>
  <c r="F2001" i="82"/>
  <c r="W2001" i="82"/>
  <c r="F2002" i="82"/>
  <c r="I2002" i="82" s="1"/>
  <c r="W2002" i="82"/>
  <c r="F2003" i="82"/>
  <c r="J2003" i="82" s="1"/>
  <c r="W2003" i="82"/>
  <c r="F2004" i="82"/>
  <c r="G2004" i="82" s="1"/>
  <c r="W2004" i="82"/>
  <c r="F2005" i="82"/>
  <c r="H2005" i="82" s="1"/>
  <c r="W2005" i="82"/>
  <c r="F2006" i="82"/>
  <c r="W2006" i="82"/>
  <c r="F2007" i="82"/>
  <c r="G2007" i="82" s="1"/>
  <c r="W2007" i="82"/>
  <c r="F2008" i="82"/>
  <c r="W2008" i="82"/>
  <c r="F2009" i="82"/>
  <c r="H2009" i="82" s="1"/>
  <c r="W2009" i="82"/>
  <c r="F2010" i="82"/>
  <c r="J2010" i="82" s="1"/>
  <c r="W2010" i="82"/>
  <c r="F2011" i="82"/>
  <c r="I2011" i="82" s="1"/>
  <c r="W2011" i="82"/>
  <c r="F2012" i="82"/>
  <c r="G2012" i="82" s="1"/>
  <c r="W2012" i="82"/>
  <c r="F2013" i="82"/>
  <c r="W2013" i="82"/>
  <c r="F2014" i="82"/>
  <c r="W2014" i="82"/>
  <c r="F2015" i="82"/>
  <c r="H2015" i="82" s="1"/>
  <c r="W2015" i="82"/>
  <c r="F2016" i="82"/>
  <c r="I2016" i="82" s="1"/>
  <c r="W2016" i="82"/>
  <c r="F2017" i="82"/>
  <c r="I2017" i="82" s="1"/>
  <c r="W2017" i="82"/>
  <c r="F2018" i="82"/>
  <c r="J2018" i="82" s="1"/>
  <c r="W2018" i="82"/>
  <c r="F2019" i="82"/>
  <c r="J2019" i="82" s="1"/>
  <c r="W2019" i="82"/>
  <c r="F2020" i="82"/>
  <c r="H2020" i="82" s="1"/>
  <c r="W2020" i="82"/>
  <c r="F2021" i="82"/>
  <c r="I2021" i="82" s="1"/>
  <c r="W2021" i="82"/>
  <c r="F2022" i="82"/>
  <c r="G2022" i="82" s="1"/>
  <c r="W2022" i="82"/>
  <c r="F2023" i="82"/>
  <c r="J2023" i="82" s="1"/>
  <c r="W2023" i="82"/>
  <c r="F2024" i="82"/>
  <c r="H2024" i="82" s="1"/>
  <c r="W2024" i="82"/>
  <c r="F2025" i="82"/>
  <c r="W2025" i="82"/>
  <c r="F2026" i="82"/>
  <c r="W2026" i="82"/>
  <c r="F2027" i="82"/>
  <c r="G2027" i="82" s="1"/>
  <c r="W2027" i="82"/>
  <c r="F2028" i="82"/>
  <c r="W2028" i="82"/>
  <c r="F2029" i="82"/>
  <c r="W2029" i="82"/>
  <c r="F2030" i="82"/>
  <c r="G2030" i="82" s="1"/>
  <c r="W2030" i="82"/>
  <c r="F2031" i="82"/>
  <c r="G2031" i="82" s="1"/>
  <c r="W2031" i="82"/>
  <c r="F2032" i="82"/>
  <c r="G2032" i="82" s="1"/>
  <c r="W2032" i="82"/>
  <c r="F2033" i="82"/>
  <c r="G2033" i="82" s="1"/>
  <c r="W2033" i="82"/>
  <c r="F2034" i="82"/>
  <c r="G2034" i="82" s="1"/>
  <c r="W2034" i="82"/>
  <c r="F2035" i="82"/>
  <c r="W2035" i="82"/>
  <c r="F2036" i="82"/>
  <c r="J2036" i="82" s="1"/>
  <c r="W2036" i="82"/>
  <c r="F2037" i="82"/>
  <c r="G2037" i="82" s="1"/>
  <c r="W2037" i="82"/>
  <c r="F2038" i="82"/>
  <c r="H2038" i="82" s="1"/>
  <c r="W2038" i="82"/>
  <c r="F2039" i="82"/>
  <c r="W2039" i="82"/>
  <c r="F2040" i="82"/>
  <c r="G2040" i="82" s="1"/>
  <c r="W2040" i="82"/>
  <c r="F2041" i="82"/>
  <c r="W2041" i="82"/>
  <c r="F2042" i="82"/>
  <c r="W2042" i="82"/>
  <c r="F2043" i="82"/>
  <c r="W2043" i="82"/>
  <c r="F2046" i="82"/>
  <c r="W2046" i="82"/>
  <c r="F2047" i="82"/>
  <c r="H2047" i="82" s="1"/>
  <c r="W2047" i="82"/>
  <c r="F2048" i="82"/>
  <c r="W2048" i="82"/>
  <c r="F2049" i="82"/>
  <c r="W2049" i="82"/>
  <c r="F2050" i="82"/>
  <c r="W2050" i="82"/>
  <c r="F2051" i="82"/>
  <c r="W2051" i="82"/>
  <c r="F2052" i="82"/>
  <c r="H2052" i="82" s="1"/>
  <c r="W2052" i="82"/>
  <c r="F2053" i="82"/>
  <c r="G2053" i="82" s="1"/>
  <c r="W2053" i="82"/>
  <c r="F2054" i="82"/>
  <c r="I2054" i="82" s="1"/>
  <c r="W2054" i="82"/>
  <c r="F2055" i="82"/>
  <c r="H2055" i="82" s="1"/>
  <c r="W2055" i="82"/>
  <c r="F2056" i="82"/>
  <c r="W2056" i="82"/>
  <c r="F2057" i="82"/>
  <c r="J2057" i="82" s="1"/>
  <c r="W2057" i="82"/>
  <c r="F2058" i="82"/>
  <c r="G2058" i="82" s="1"/>
  <c r="W2058" i="82"/>
  <c r="F2059" i="82"/>
  <c r="W2059" i="82"/>
  <c r="F2060" i="82"/>
  <c r="G2060" i="82" s="1"/>
  <c r="W2060" i="82"/>
  <c r="F2061" i="82"/>
  <c r="H2061" i="82" s="1"/>
  <c r="W2061" i="82"/>
  <c r="F2062" i="82"/>
  <c r="I2062" i="82" s="1"/>
  <c r="W2062" i="82"/>
  <c r="F2063" i="82"/>
  <c r="H2063" i="82" s="1"/>
  <c r="W2063" i="82"/>
  <c r="F2064" i="82"/>
  <c r="H2064" i="82" s="1"/>
  <c r="W2064" i="82"/>
  <c r="F2065" i="82"/>
  <c r="W2065" i="82"/>
  <c r="F2066" i="82"/>
  <c r="W2066" i="82"/>
  <c r="F2067" i="82"/>
  <c r="H2067" i="82" s="1"/>
  <c r="W2067" i="82"/>
  <c r="F2068" i="82"/>
  <c r="W2068" i="82"/>
  <c r="F2069" i="82"/>
  <c r="J2069" i="82" s="1"/>
  <c r="W2069" i="82"/>
  <c r="F2070" i="82"/>
  <c r="I2070" i="82" s="1"/>
  <c r="W2070" i="82"/>
  <c r="F2071" i="82"/>
  <c r="W2071" i="82"/>
  <c r="F2072" i="82"/>
  <c r="H2072" i="82" s="1"/>
  <c r="W2072" i="82"/>
  <c r="F2073" i="82"/>
  <c r="H2073" i="82" s="1"/>
  <c r="W2073" i="82"/>
  <c r="F2074" i="82"/>
  <c r="J2074" i="82" s="1"/>
  <c r="W2074" i="82"/>
  <c r="F2075" i="82"/>
  <c r="H2075" i="82" s="1"/>
  <c r="W2075" i="82"/>
  <c r="F2076" i="82"/>
  <c r="W2076" i="82"/>
  <c r="F2077" i="82"/>
  <c r="G2077" i="82" s="1"/>
  <c r="W2077" i="82"/>
  <c r="F2078" i="82"/>
  <c r="W2078" i="82"/>
  <c r="F2079" i="82"/>
  <c r="W2079" i="82"/>
  <c r="F2080" i="82"/>
  <c r="W2080" i="82"/>
  <c r="F2081" i="82"/>
  <c r="G2081" i="82" s="1"/>
  <c r="W2081" i="82"/>
  <c r="F2082" i="82"/>
  <c r="G2082" i="82" s="1"/>
  <c r="W2082" i="82"/>
  <c r="F2083" i="82"/>
  <c r="W2083" i="82"/>
  <c r="F2084" i="82"/>
  <c r="G2084" i="82" s="1"/>
  <c r="W2084" i="82"/>
  <c r="F2085" i="82"/>
  <c r="G2085" i="82" s="1"/>
  <c r="W2085" i="82"/>
  <c r="F2086" i="82"/>
  <c r="I2086" i="82" s="1"/>
  <c r="W2086" i="82"/>
  <c r="F2087" i="82"/>
  <c r="W2087" i="82"/>
  <c r="F2088" i="82"/>
  <c r="G2088" i="82" s="1"/>
  <c r="W2088" i="82"/>
  <c r="F2089" i="82"/>
  <c r="J2089" i="82" s="1"/>
  <c r="W2089" i="82"/>
  <c r="F2090" i="82"/>
  <c r="W2090" i="82"/>
  <c r="F2091" i="82"/>
  <c r="H2091" i="82" s="1"/>
  <c r="W2091" i="82"/>
  <c r="F2092" i="82"/>
  <c r="W2092" i="82"/>
  <c r="F2093" i="82"/>
  <c r="W2093" i="82"/>
  <c r="F2094" i="82"/>
  <c r="G2094" i="82" s="1"/>
  <c r="W2094" i="82"/>
  <c r="F2095" i="82"/>
  <c r="G2095" i="82" s="1"/>
  <c r="W2095" i="82"/>
  <c r="F2096" i="82"/>
  <c r="G2096" i="82" s="1"/>
  <c r="W2096" i="82"/>
  <c r="F2097" i="82"/>
  <c r="H2097" i="82" s="1"/>
  <c r="W2097" i="82"/>
  <c r="F2098" i="82"/>
  <c r="H2098" i="82" s="1"/>
  <c r="W2098" i="82"/>
  <c r="F2099" i="82"/>
  <c r="G2099" i="82" s="1"/>
  <c r="W2099" i="82"/>
  <c r="F2100" i="82"/>
  <c r="I2100" i="82" s="1"/>
  <c r="W2100" i="82"/>
  <c r="F2101" i="82"/>
  <c r="W2101" i="82"/>
  <c r="F2102" i="82"/>
  <c r="W2102" i="82"/>
  <c r="F2103" i="82"/>
  <c r="H2103" i="82" s="1"/>
  <c r="W2103" i="82"/>
  <c r="F2104" i="82"/>
  <c r="W2104" i="82"/>
  <c r="F2105" i="82"/>
  <c r="W2105" i="82"/>
  <c r="F2106" i="82"/>
  <c r="H2106" i="82" s="1"/>
  <c r="W2106" i="82"/>
  <c r="F2107" i="82"/>
  <c r="W2107" i="82"/>
  <c r="F2108" i="82"/>
  <c r="W2108" i="82"/>
  <c r="F2109" i="82"/>
  <c r="W2109" i="82"/>
  <c r="F2110" i="82"/>
  <c r="G2110" i="82" s="1"/>
  <c r="W2110" i="82"/>
  <c r="F2111" i="82"/>
  <c r="W2111" i="82"/>
  <c r="F2112" i="82"/>
  <c r="W2112" i="82"/>
  <c r="F2113" i="82"/>
  <c r="J2113" i="82" s="1"/>
  <c r="W2113" i="82"/>
  <c r="F2114" i="82"/>
  <c r="I2114" i="82" s="1"/>
  <c r="W2114" i="82"/>
  <c r="F2115" i="82"/>
  <c r="W2115" i="82"/>
  <c r="F2116" i="82"/>
  <c r="G2116" i="82" s="1"/>
  <c r="W2116" i="82"/>
  <c r="F2117" i="82"/>
  <c r="W2117" i="82"/>
  <c r="F2118" i="82"/>
  <c r="W2118" i="82"/>
  <c r="F2119" i="82"/>
  <c r="I2119" i="82" s="1"/>
  <c r="W2119" i="82"/>
  <c r="F2120" i="82"/>
  <c r="H2120" i="82" s="1"/>
  <c r="W2120" i="82"/>
  <c r="F2121" i="82"/>
  <c r="W2121" i="82"/>
  <c r="F2122" i="82"/>
  <c r="I2122" i="82" s="1"/>
  <c r="W2122" i="82"/>
  <c r="F2123" i="82"/>
  <c r="I2123" i="82" s="1"/>
  <c r="W2123" i="82"/>
  <c r="F2124" i="82"/>
  <c r="W2124" i="82"/>
  <c r="F2125" i="82"/>
  <c r="I2125" i="82" s="1"/>
  <c r="W2125" i="82"/>
  <c r="F2126" i="82"/>
  <c r="J2126" i="82" s="1"/>
  <c r="W2126" i="82"/>
  <c r="F2127" i="82"/>
  <c r="I2127" i="82" s="1"/>
  <c r="W2127" i="82"/>
  <c r="F2128" i="82"/>
  <c r="I2128" i="82" s="1"/>
  <c r="W2128" i="82"/>
  <c r="F2129" i="82"/>
  <c r="J2129" i="82" s="1"/>
  <c r="W2129" i="82"/>
  <c r="F2130" i="82"/>
  <c r="W2130" i="82"/>
  <c r="F2131" i="82"/>
  <c r="I2131" i="82" s="1"/>
  <c r="W2131" i="82"/>
  <c r="F2132" i="82"/>
  <c r="J2132" i="82" s="1"/>
  <c r="W2132" i="82"/>
  <c r="F2133" i="82"/>
  <c r="W2133" i="82"/>
  <c r="F2134" i="82"/>
  <c r="W2134" i="82"/>
  <c r="F2135" i="82"/>
  <c r="I2135" i="82" s="1"/>
  <c r="W2135" i="82"/>
  <c r="F2136" i="82"/>
  <c r="G2136" i="82" s="1"/>
  <c r="W2136" i="82"/>
  <c r="F2137" i="82"/>
  <c r="G2137" i="82" s="1"/>
  <c r="W2137" i="82"/>
  <c r="F2138" i="82"/>
  <c r="H2138" i="82" s="1"/>
  <c r="W2138" i="82"/>
  <c r="F2139" i="82"/>
  <c r="I2139" i="82" s="1"/>
  <c r="W2139" i="82"/>
  <c r="F2140" i="82"/>
  <c r="J2140" i="82" s="1"/>
  <c r="W2140" i="82"/>
  <c r="F2141" i="82"/>
  <c r="J2141" i="82" s="1"/>
  <c r="W2141" i="82"/>
  <c r="F2142" i="82"/>
  <c r="H2142" i="82" s="1"/>
  <c r="W2142" i="82"/>
  <c r="F2145" i="82"/>
  <c r="I2145" i="82" s="1"/>
  <c r="W2145" i="82"/>
  <c r="F2146" i="82"/>
  <c r="H2146" i="82" s="1"/>
  <c r="W2146" i="82"/>
  <c r="F2147" i="82"/>
  <c r="H2147" i="82" s="1"/>
  <c r="W2147" i="82"/>
  <c r="F2148" i="82"/>
  <c r="H2148" i="82" s="1"/>
  <c r="W2148" i="82"/>
  <c r="F2149" i="82"/>
  <c r="I2149" i="82" s="1"/>
  <c r="W2149" i="82"/>
  <c r="F2150" i="82"/>
  <c r="H2150" i="82" s="1"/>
  <c r="W2150" i="82"/>
  <c r="F2151" i="82"/>
  <c r="H2151" i="82" s="1"/>
  <c r="W2151" i="82"/>
  <c r="F2152" i="82"/>
  <c r="W2152" i="82"/>
  <c r="F2153" i="82"/>
  <c r="W2153" i="82"/>
  <c r="F2154" i="82"/>
  <c r="W2154" i="82"/>
  <c r="F2155" i="82"/>
  <c r="H2155" i="82" s="1"/>
  <c r="W2155" i="82"/>
  <c r="F2156" i="82"/>
  <c r="W2156" i="82"/>
  <c r="F2157" i="82"/>
  <c r="W2157" i="82"/>
  <c r="F2158" i="82"/>
  <c r="H2158" i="82" s="1"/>
  <c r="W2158" i="82"/>
  <c r="F2159" i="82"/>
  <c r="I2159" i="82" s="1"/>
  <c r="W2159" i="82"/>
  <c r="F2160" i="82"/>
  <c r="J2160" i="82" s="1"/>
  <c r="W2160" i="82"/>
  <c r="F2161" i="82"/>
  <c r="I2161" i="82" s="1"/>
  <c r="W2161" i="82"/>
  <c r="F2162" i="82"/>
  <c r="H2162" i="82" s="1"/>
  <c r="W2162" i="82"/>
  <c r="F2163" i="82"/>
  <c r="H2163" i="82" s="1"/>
  <c r="W2163" i="82"/>
  <c r="F2164" i="82"/>
  <c r="I2164" i="82" s="1"/>
  <c r="W2164" i="82"/>
  <c r="F2165" i="82"/>
  <c r="G2165" i="82" s="1"/>
  <c r="W2165" i="82"/>
  <c r="F2166" i="82"/>
  <c r="W2166" i="82"/>
  <c r="F2167" i="82"/>
  <c r="W2167" i="82"/>
  <c r="F2168" i="82"/>
  <c r="G2168" i="82" s="1"/>
  <c r="W2168" i="82"/>
  <c r="F2169" i="82"/>
  <c r="G2169" i="82" s="1"/>
  <c r="W2169" i="82"/>
  <c r="F2170" i="82"/>
  <c r="I2170" i="82" s="1"/>
  <c r="W2170" i="82"/>
  <c r="F2171" i="82"/>
  <c r="J2171" i="82" s="1"/>
  <c r="W2171" i="82"/>
  <c r="F2172" i="82"/>
  <c r="W2172" i="82"/>
  <c r="F2173" i="82"/>
  <c r="W2173" i="82"/>
  <c r="F2174" i="82"/>
  <c r="I2174" i="82" s="1"/>
  <c r="W2174" i="82"/>
  <c r="F2175" i="82"/>
  <c r="W2175" i="82"/>
  <c r="F2176" i="82"/>
  <c r="W2176" i="82"/>
  <c r="F2177" i="82"/>
  <c r="W2177" i="82"/>
  <c r="F2178" i="82"/>
  <c r="G2178" i="82" s="1"/>
  <c r="W2178" i="82"/>
  <c r="F2179" i="82"/>
  <c r="G2179" i="82" s="1"/>
  <c r="W2179" i="82"/>
  <c r="F2180" i="82"/>
  <c r="J2180" i="82" s="1"/>
  <c r="W2180" i="82"/>
  <c r="F2181" i="82"/>
  <c r="G2181" i="82" s="1"/>
  <c r="W2181" i="82"/>
  <c r="F2182" i="82"/>
  <c r="H2182" i="82" s="1"/>
  <c r="W2182" i="82"/>
  <c r="F2183" i="82"/>
  <c r="G2183" i="82" s="1"/>
  <c r="W2183" i="82"/>
  <c r="F2184" i="82"/>
  <c r="W2184" i="82"/>
  <c r="F2185" i="82"/>
  <c r="G2185" i="82" s="1"/>
  <c r="W2185" i="82"/>
  <c r="F2186" i="82"/>
  <c r="I2186" i="82" s="1"/>
  <c r="W2186" i="82"/>
  <c r="F2187" i="82"/>
  <c r="J2187" i="82" s="1"/>
  <c r="W2187" i="82"/>
  <c r="F2188" i="82"/>
  <c r="G2188" i="82" s="1"/>
  <c r="W2188" i="82"/>
  <c r="F2189" i="82"/>
  <c r="J2189" i="82" s="1"/>
  <c r="W2189" i="82"/>
  <c r="F2190" i="82"/>
  <c r="W2190" i="82"/>
  <c r="F2191" i="82"/>
  <c r="W2191" i="82"/>
  <c r="F2192" i="82"/>
  <c r="I2192" i="82" s="1"/>
  <c r="W2192" i="82"/>
  <c r="F2193" i="82"/>
  <c r="W2193" i="82"/>
  <c r="F2194" i="82"/>
  <c r="I2194" i="82" s="1"/>
  <c r="W2194" i="82"/>
  <c r="F2195" i="82"/>
  <c r="W2195" i="82"/>
  <c r="F2196" i="82"/>
  <c r="G2196" i="82" s="1"/>
  <c r="W2196" i="82"/>
  <c r="F2197" i="82"/>
  <c r="W2197" i="82"/>
  <c r="F2198" i="82"/>
  <c r="W2198" i="82"/>
  <c r="F2199" i="82"/>
  <c r="H2199" i="82" s="1"/>
  <c r="W2199" i="82"/>
  <c r="F2200" i="82"/>
  <c r="J2200" i="82" s="1"/>
  <c r="W2200" i="82"/>
  <c r="F2201" i="82"/>
  <c r="H2201" i="82" s="1"/>
  <c r="W2201" i="82"/>
  <c r="F2202" i="82"/>
  <c r="I2202" i="82" s="1"/>
  <c r="W2202" i="82"/>
  <c r="F2203" i="82"/>
  <c r="J2203" i="82" s="1"/>
  <c r="W2203" i="82"/>
  <c r="F2204" i="82"/>
  <c r="H2204" i="82" s="1"/>
  <c r="W2204" i="82"/>
  <c r="F2205" i="82"/>
  <c r="G2205" i="82" s="1"/>
  <c r="W2205" i="82"/>
  <c r="F2206" i="82"/>
  <c r="J2206" i="82" s="1"/>
  <c r="W2206" i="82"/>
  <c r="F2207" i="82"/>
  <c r="W2207" i="82"/>
  <c r="F2208" i="82"/>
  <c r="G2208" i="82" s="1"/>
  <c r="W2208" i="82"/>
  <c r="F2209" i="82"/>
  <c r="H2209" i="82" s="1"/>
  <c r="W2209" i="82"/>
  <c r="F2210" i="82"/>
  <c r="G2210" i="82" s="1"/>
  <c r="W2210" i="82"/>
  <c r="F2211" i="82"/>
  <c r="W2211" i="82"/>
  <c r="F2212" i="82"/>
  <c r="G2212" i="82" s="1"/>
  <c r="W2212" i="82"/>
  <c r="F2213" i="82"/>
  <c r="I2213" i="82" s="1"/>
  <c r="W2213" i="82"/>
  <c r="F2214" i="82"/>
  <c r="W2214" i="82"/>
  <c r="F2215" i="82"/>
  <c r="G2215" i="82" s="1"/>
  <c r="W2215" i="82"/>
  <c r="F2216" i="82"/>
  <c r="G2216" i="82" s="1"/>
  <c r="W2216" i="82"/>
  <c r="F2217" i="82"/>
  <c r="G2217" i="82" s="1"/>
  <c r="W2217" i="82"/>
  <c r="F2218" i="82"/>
  <c r="G2218" i="82" s="1"/>
  <c r="W2218" i="82"/>
  <c r="F2219" i="82"/>
  <c r="H2219" i="82" s="1"/>
  <c r="W2219" i="82"/>
  <c r="F2220" i="82"/>
  <c r="W2220" i="82"/>
  <c r="F2221" i="82"/>
  <c r="W2221" i="82"/>
  <c r="F2222" i="82"/>
  <c r="J2222" i="82" s="1"/>
  <c r="W2222" i="82"/>
  <c r="F2223" i="82"/>
  <c r="I2223" i="82" s="1"/>
  <c r="W2223" i="82"/>
  <c r="F2224" i="82"/>
  <c r="W2224" i="82"/>
  <c r="F2225" i="82"/>
  <c r="H2225" i="82" s="1"/>
  <c r="W2225" i="82"/>
  <c r="F2226" i="82"/>
  <c r="W2226" i="82"/>
  <c r="F2227" i="82"/>
  <c r="I2227" i="82" s="1"/>
  <c r="W2227" i="82"/>
  <c r="F2228" i="82"/>
  <c r="W2228" i="82"/>
  <c r="F2229" i="82"/>
  <c r="W2229" i="82"/>
  <c r="F2230" i="82"/>
  <c r="H2230" i="82" s="1"/>
  <c r="W2230" i="82"/>
  <c r="F2231" i="82"/>
  <c r="I2231" i="82" s="1"/>
  <c r="W2231" i="82"/>
  <c r="F2232" i="82"/>
  <c r="W2232" i="82"/>
  <c r="F2233" i="82"/>
  <c r="H2233" i="82" s="1"/>
  <c r="W2233" i="82"/>
  <c r="F2234" i="82"/>
  <c r="W2234" i="82"/>
  <c r="F2235" i="82"/>
  <c r="I2235" i="82" s="1"/>
  <c r="W2235" i="82"/>
  <c r="F2236" i="82"/>
  <c r="W2236" i="82"/>
  <c r="F2237" i="82"/>
  <c r="W2237" i="82"/>
  <c r="F2238" i="82"/>
  <c r="J2238" i="82" s="1"/>
  <c r="W2238" i="82"/>
  <c r="F2239" i="82"/>
  <c r="I2239" i="82" s="1"/>
  <c r="W2239" i="82"/>
  <c r="F2240" i="82"/>
  <c r="W2240" i="82"/>
  <c r="F2241" i="82"/>
  <c r="H2241" i="82" s="1"/>
  <c r="W2241" i="82"/>
  <c r="F2243" i="82"/>
  <c r="J2243" i="82" s="1"/>
  <c r="W2243" i="82"/>
  <c r="F2244" i="82"/>
  <c r="I2244" i="82" s="1"/>
  <c r="W2244" i="82"/>
  <c r="F2245" i="82"/>
  <c r="H2245" i="82" s="1"/>
  <c r="W2245" i="82"/>
  <c r="F2246" i="82"/>
  <c r="G2246" i="82" s="1"/>
  <c r="W2246" i="82"/>
  <c r="F2247" i="82"/>
  <c r="I2247" i="82" s="1"/>
  <c r="W2247" i="82"/>
  <c r="F2248" i="82"/>
  <c r="W2248" i="82"/>
  <c r="F2249" i="82"/>
  <c r="H2249" i="82" s="1"/>
  <c r="W2249" i="82"/>
  <c r="F2250" i="82"/>
  <c r="W2250" i="82"/>
  <c r="F2251" i="82"/>
  <c r="W2251" i="82"/>
  <c r="F2252" i="82"/>
  <c r="H2252" i="82" s="1"/>
  <c r="W2252" i="82"/>
  <c r="F2253" i="82"/>
  <c r="J2253" i="82" s="1"/>
  <c r="W2253" i="82"/>
  <c r="F2254" i="82"/>
  <c r="G2254" i="82" s="1"/>
  <c r="W2254" i="82"/>
  <c r="F2255" i="82"/>
  <c r="W2255" i="82"/>
  <c r="F2256" i="82"/>
  <c r="H2256" i="82" s="1"/>
  <c r="W2256" i="82"/>
  <c r="F2257" i="82"/>
  <c r="H2257" i="82" s="1"/>
  <c r="W2257" i="82"/>
  <c r="F2258" i="82"/>
  <c r="W2258" i="82"/>
  <c r="F2259" i="82"/>
  <c r="J2259" i="82" s="1"/>
  <c r="W2259" i="82"/>
  <c r="F2260" i="82"/>
  <c r="H2260" i="82" s="1"/>
  <c r="W2260" i="82"/>
  <c r="F2261" i="82"/>
  <c r="W2261" i="82"/>
  <c r="F2262" i="82"/>
  <c r="W2262" i="82"/>
  <c r="F2263" i="82"/>
  <c r="J2263" i="82" s="1"/>
  <c r="W2263" i="82"/>
  <c r="F2264" i="82"/>
  <c r="H2264" i="82" s="1"/>
  <c r="W2264" i="82"/>
  <c r="F2265" i="82"/>
  <c r="J2265" i="82" s="1"/>
  <c r="W2265" i="82"/>
  <c r="F2266" i="82"/>
  <c r="G2266" i="82" s="1"/>
  <c r="W2266" i="82"/>
  <c r="F2267" i="82"/>
  <c r="J2267" i="82" s="1"/>
  <c r="W2267" i="82"/>
  <c r="F2268" i="82"/>
  <c r="H2268" i="82" s="1"/>
  <c r="W2268" i="82"/>
  <c r="F2269" i="82"/>
  <c r="J2269" i="82" s="1"/>
  <c r="W2269" i="82"/>
  <c r="F2270" i="82"/>
  <c r="G2270" i="82" s="1"/>
  <c r="W2270" i="82"/>
  <c r="F2271" i="82"/>
  <c r="J2271" i="82" s="1"/>
  <c r="W2271" i="82"/>
  <c r="F2272" i="82"/>
  <c r="H2272" i="82" s="1"/>
  <c r="W2272" i="82"/>
  <c r="F2273" i="82"/>
  <c r="J2273" i="82" s="1"/>
  <c r="W2273" i="82"/>
  <c r="F2274" i="82"/>
  <c r="H2274" i="82" s="1"/>
  <c r="W2274" i="82"/>
  <c r="F2275" i="82"/>
  <c r="J2275" i="82" s="1"/>
  <c r="W2275" i="82"/>
  <c r="F2276" i="82"/>
  <c r="H2276" i="82" s="1"/>
  <c r="W2276" i="82"/>
  <c r="F2277" i="82"/>
  <c r="J2277" i="82" s="1"/>
  <c r="W2277" i="82"/>
  <c r="F2278" i="82"/>
  <c r="H2278" i="82" s="1"/>
  <c r="W2278" i="82"/>
  <c r="F2279" i="82"/>
  <c r="J2279" i="82" s="1"/>
  <c r="W2279" i="82"/>
  <c r="F2280" i="82"/>
  <c r="H2280" i="82" s="1"/>
  <c r="W2280" i="82"/>
  <c r="F2281" i="82"/>
  <c r="H2281" i="82" s="1"/>
  <c r="W2281" i="82"/>
  <c r="F2282" i="82"/>
  <c r="W2282" i="82"/>
  <c r="F2283" i="82"/>
  <c r="J2283" i="82" s="1"/>
  <c r="W2283" i="82"/>
  <c r="F2284" i="82"/>
  <c r="H2284" i="82" s="1"/>
  <c r="W2284" i="82"/>
  <c r="F2285" i="82"/>
  <c r="H2285" i="82" s="1"/>
  <c r="W2285" i="82"/>
  <c r="F2286" i="82"/>
  <c r="W2286" i="82"/>
  <c r="F2287" i="82"/>
  <c r="J2287" i="82" s="1"/>
  <c r="W2287" i="82"/>
  <c r="F2288" i="82"/>
  <c r="H2288" i="82" s="1"/>
  <c r="W2288" i="82"/>
  <c r="F2289" i="82"/>
  <c r="H2289" i="82" s="1"/>
  <c r="W2289" i="82"/>
  <c r="F2290" i="82"/>
  <c r="I2290" i="82" s="1"/>
  <c r="W2290" i="82"/>
  <c r="F2291" i="82"/>
  <c r="J2291" i="82" s="1"/>
  <c r="W2291" i="82"/>
  <c r="F2292" i="82"/>
  <c r="H2292" i="82" s="1"/>
  <c r="W2292" i="82"/>
  <c r="F2293" i="82"/>
  <c r="J2293" i="82" s="1"/>
  <c r="W2293" i="82"/>
  <c r="F2294" i="82"/>
  <c r="G2294" i="82" s="1"/>
  <c r="W2294" i="82"/>
  <c r="F2295" i="82"/>
  <c r="J2295" i="82" s="1"/>
  <c r="W2295" i="82"/>
  <c r="F2296" i="82"/>
  <c r="H2296" i="82" s="1"/>
  <c r="W2296" i="82"/>
  <c r="F2297" i="82"/>
  <c r="W2297" i="82"/>
  <c r="F2298" i="82"/>
  <c r="I2298" i="82" s="1"/>
  <c r="W2298" i="82"/>
  <c r="F2299" i="82"/>
  <c r="I2299" i="82" s="1"/>
  <c r="W2299" i="82"/>
  <c r="F2300" i="82"/>
  <c r="H2300" i="82" s="1"/>
  <c r="W2300" i="82"/>
  <c r="F2301" i="82"/>
  <c r="H2301" i="82" s="1"/>
  <c r="W2301" i="82"/>
  <c r="F2302" i="82"/>
  <c r="W2302" i="82"/>
  <c r="F2303" i="82"/>
  <c r="W2303" i="82"/>
  <c r="F2304" i="82"/>
  <c r="W2304" i="82"/>
  <c r="F2305" i="82"/>
  <c r="J2305" i="82" s="1"/>
  <c r="W2305" i="82"/>
  <c r="F2306" i="82"/>
  <c r="W2306" i="82"/>
  <c r="F2307" i="82"/>
  <c r="H2307" i="82" s="1"/>
  <c r="W2307" i="82"/>
  <c r="F2308" i="82"/>
  <c r="G2308" i="82" s="1"/>
  <c r="W2308" i="82"/>
  <c r="F2309" i="82"/>
  <c r="I2309" i="82" s="1"/>
  <c r="W2309" i="82"/>
  <c r="F2310" i="82"/>
  <c r="G2310" i="82" s="1"/>
  <c r="W2310" i="82"/>
  <c r="F2311" i="82"/>
  <c r="G2311" i="82" s="1"/>
  <c r="W2311" i="82"/>
  <c r="F2312" i="82"/>
  <c r="W2312" i="82"/>
  <c r="F2313" i="82"/>
  <c r="I2313" i="82" s="1"/>
  <c r="W2313" i="82"/>
  <c r="F2314" i="82"/>
  <c r="I2314" i="82" s="1"/>
  <c r="W2314" i="82"/>
  <c r="F2315" i="82"/>
  <c r="I2315" i="82" s="1"/>
  <c r="W2315" i="82"/>
  <c r="F2316" i="82"/>
  <c r="W2316" i="82"/>
  <c r="F2317" i="82"/>
  <c r="H2317" i="82" s="1"/>
  <c r="W2317" i="82"/>
  <c r="F2318" i="82"/>
  <c r="W2318" i="82"/>
  <c r="F2319" i="82"/>
  <c r="W2319" i="82"/>
  <c r="F2320" i="82"/>
  <c r="J2320" i="82" s="1"/>
  <c r="W2320" i="82"/>
  <c r="F2321" i="82"/>
  <c r="W2321" i="82"/>
  <c r="F2322" i="82"/>
  <c r="H2322" i="82" s="1"/>
  <c r="W2322" i="82"/>
  <c r="F2323" i="82"/>
  <c r="I2323" i="82" s="1"/>
  <c r="W2323" i="82"/>
  <c r="F2324" i="82"/>
  <c r="G2324" i="82" s="1"/>
  <c r="W2324" i="82"/>
  <c r="F2325" i="82"/>
  <c r="W2325" i="82"/>
  <c r="F2326" i="82"/>
  <c r="H2326" i="82" s="1"/>
  <c r="W2326" i="82"/>
  <c r="F2327" i="82"/>
  <c r="J2327" i="82" s="1"/>
  <c r="W2327" i="82"/>
  <c r="F2328" i="82"/>
  <c r="G2328" i="82" s="1"/>
  <c r="W2328" i="82"/>
  <c r="F2329" i="82"/>
  <c r="I2329" i="82" s="1"/>
  <c r="W2329" i="82"/>
  <c r="F2330" i="82"/>
  <c r="I2330" i="82" s="1"/>
  <c r="W2330" i="82"/>
  <c r="F2331" i="82"/>
  <c r="G2331" i="82" s="1"/>
  <c r="W2331" i="82"/>
  <c r="F2332" i="82"/>
  <c r="W2332" i="82"/>
  <c r="F2333" i="82"/>
  <c r="I2333" i="82" s="1"/>
  <c r="W2333" i="82"/>
  <c r="F2334" i="82"/>
  <c r="W2334" i="82"/>
  <c r="F2335" i="82"/>
  <c r="G2335" i="82" s="1"/>
  <c r="W2335" i="82"/>
  <c r="F2336" i="82"/>
  <c r="W2336" i="82"/>
  <c r="F2337" i="82"/>
  <c r="W2337" i="82"/>
  <c r="F2338" i="82"/>
  <c r="H2338" i="82" s="1"/>
  <c r="W2338" i="82"/>
  <c r="F2339" i="82"/>
  <c r="W2339" i="82"/>
  <c r="F2340" i="82"/>
  <c r="G2340" i="82" s="1"/>
  <c r="W2340" i="82"/>
  <c r="F2341" i="82"/>
  <c r="W2341" i="82"/>
  <c r="F2342" i="82"/>
  <c r="W2342" i="82"/>
  <c r="F2343" i="82"/>
  <c r="W2343" i="82"/>
  <c r="F2344" i="82"/>
  <c r="W2344" i="82"/>
  <c r="F2345" i="82"/>
  <c r="W2345" i="82"/>
  <c r="F2346" i="82"/>
  <c r="I2346" i="82" s="1"/>
  <c r="W2346" i="82"/>
  <c r="F2347" i="82"/>
  <c r="G2347" i="82" s="1"/>
  <c r="W2347" i="82"/>
  <c r="F2348" i="82"/>
  <c r="W2348" i="82"/>
  <c r="F2349" i="82"/>
  <c r="I2349" i="82" s="1"/>
  <c r="W2349" i="82"/>
  <c r="F2350" i="82"/>
  <c r="G2350" i="82" s="1"/>
  <c r="W2350" i="82"/>
  <c r="F2351" i="82"/>
  <c r="H2351" i="82" s="1"/>
  <c r="W2351" i="82"/>
  <c r="F2352" i="82"/>
  <c r="H2352" i="82" s="1"/>
  <c r="W2352" i="82"/>
  <c r="F2353" i="82"/>
  <c r="I2353" i="82" s="1"/>
  <c r="W2353" i="82"/>
  <c r="F2354" i="82"/>
  <c r="G2354" i="82" s="1"/>
  <c r="W2354" i="82"/>
  <c r="F2355" i="82"/>
  <c r="W2355" i="82"/>
  <c r="F2356" i="82"/>
  <c r="H2356" i="82" s="1"/>
  <c r="W2356" i="82"/>
  <c r="F2357" i="82"/>
  <c r="I2357" i="82" s="1"/>
  <c r="W2357" i="82"/>
  <c r="F2358" i="82"/>
  <c r="G2358" i="82" s="1"/>
  <c r="W2358" i="82"/>
  <c r="F2359" i="82"/>
  <c r="I2359" i="82" s="1"/>
  <c r="W2359" i="82"/>
  <c r="F2360" i="82"/>
  <c r="W2360" i="82"/>
  <c r="F2361" i="82"/>
  <c r="I2361" i="82" s="1"/>
  <c r="W2361" i="82"/>
  <c r="F2362" i="82"/>
  <c r="H2362" i="82" s="1"/>
  <c r="W2362" i="82"/>
  <c r="F2363" i="82"/>
  <c r="J2363" i="82" s="1"/>
  <c r="W2363" i="82"/>
  <c r="F2364" i="82"/>
  <c r="W2364" i="82"/>
  <c r="F2365" i="82"/>
  <c r="I2365" i="82" s="1"/>
  <c r="W2365" i="82"/>
  <c r="F2366" i="82"/>
  <c r="G2366" i="82" s="1"/>
  <c r="W2366" i="82"/>
  <c r="F2367" i="82"/>
  <c r="W2367" i="82"/>
  <c r="F2368" i="82"/>
  <c r="H2368" i="82" s="1"/>
  <c r="W2368" i="82"/>
  <c r="F2369" i="82"/>
  <c r="I2369" i="82" s="1"/>
  <c r="W2369" i="82"/>
  <c r="F2370" i="82"/>
  <c r="W2370" i="82"/>
  <c r="F2371" i="82"/>
  <c r="G2371" i="82" s="1"/>
  <c r="W2371" i="82"/>
  <c r="F2372" i="82"/>
  <c r="I2372" i="82" s="1"/>
  <c r="W2372" i="82"/>
  <c r="F2373" i="82"/>
  <c r="I2373" i="82" s="1"/>
  <c r="W2373" i="82"/>
  <c r="F2374" i="82"/>
  <c r="H2374" i="82" s="1"/>
  <c r="W2374" i="82"/>
  <c r="F2375" i="82"/>
  <c r="H2375" i="82" s="1"/>
  <c r="W2375" i="82"/>
  <c r="F2376" i="82"/>
  <c r="W2376" i="82"/>
  <c r="F2377" i="82"/>
  <c r="W2377" i="82"/>
  <c r="F2378" i="82"/>
  <c r="W2378" i="82"/>
  <c r="F2379" i="82"/>
  <c r="G2379" i="82" s="1"/>
  <c r="W2379" i="82"/>
  <c r="F2380" i="82"/>
  <c r="H2380" i="82" s="1"/>
  <c r="W2380" i="82"/>
  <c r="F2381" i="82"/>
  <c r="I2381" i="82" s="1"/>
  <c r="W2381" i="82"/>
  <c r="F2382" i="82"/>
  <c r="G2382" i="82" s="1"/>
  <c r="W2382" i="82"/>
  <c r="F2383" i="82"/>
  <c r="W2383" i="82"/>
  <c r="F2384" i="82"/>
  <c r="H2384" i="82" s="1"/>
  <c r="W2384" i="82"/>
  <c r="F2385" i="82"/>
  <c r="I2385" i="82" s="1"/>
  <c r="W2385" i="82"/>
  <c r="F2386" i="82"/>
  <c r="W2386" i="82"/>
  <c r="F2387" i="82"/>
  <c r="I2387" i="82" s="1"/>
  <c r="W2387" i="82"/>
  <c r="F2388" i="82"/>
  <c r="G2388" i="82" s="1"/>
  <c r="W2388" i="82"/>
  <c r="F2389" i="82"/>
  <c r="I2389" i="82" s="1"/>
  <c r="W2389" i="82"/>
  <c r="F2390" i="82"/>
  <c r="G2390" i="82" s="1"/>
  <c r="W2390" i="82"/>
  <c r="F2391" i="82"/>
  <c r="W2391" i="82"/>
  <c r="F2392" i="82"/>
  <c r="W2392" i="82"/>
  <c r="F2393" i="82"/>
  <c r="I2393" i="82" s="1"/>
  <c r="W2393" i="82"/>
  <c r="F2394" i="82"/>
  <c r="G2394" i="82" s="1"/>
  <c r="W2394" i="82"/>
  <c r="F2395" i="82"/>
  <c r="H2395" i="82" s="1"/>
  <c r="W2395" i="82"/>
  <c r="F2396" i="82"/>
  <c r="W2396" i="82"/>
  <c r="F2397" i="82"/>
  <c r="I2397" i="82" s="1"/>
  <c r="W2397" i="82"/>
  <c r="F2398" i="82"/>
  <c r="G2398" i="82" s="1"/>
  <c r="W2398" i="82"/>
  <c r="F2399" i="82"/>
  <c r="G2399" i="82" s="1"/>
  <c r="W2399" i="82"/>
  <c r="F2400" i="82"/>
  <c r="G2400" i="82" s="1"/>
  <c r="W2400" i="82"/>
  <c r="F2401" i="82"/>
  <c r="I2401" i="82" s="1"/>
  <c r="W2401" i="82"/>
  <c r="F2402" i="82"/>
  <c r="G2402" i="82" s="1"/>
  <c r="W2402" i="82"/>
  <c r="F2403" i="82"/>
  <c r="W2403" i="82"/>
  <c r="F2404" i="82"/>
  <c r="J2404" i="82" s="1"/>
  <c r="W2404" i="82"/>
  <c r="F2405" i="82"/>
  <c r="I2405" i="82" s="1"/>
  <c r="W2405" i="82"/>
  <c r="F2406" i="82"/>
  <c r="H2406" i="82" s="1"/>
  <c r="W2406" i="82"/>
  <c r="F2407" i="82"/>
  <c r="J2407" i="82" s="1"/>
  <c r="W2407" i="82"/>
  <c r="F2408" i="82"/>
  <c r="J2408" i="82" s="1"/>
  <c r="W2408" i="82"/>
  <c r="F2409" i="82"/>
  <c r="W2409" i="82"/>
  <c r="F2410" i="82"/>
  <c r="W2410" i="82"/>
  <c r="F2411" i="82"/>
  <c r="J2411" i="82" s="1"/>
  <c r="W2411" i="82"/>
  <c r="F2412" i="82"/>
  <c r="I2412" i="82" s="1"/>
  <c r="W2412" i="82"/>
  <c r="F2413" i="82"/>
  <c r="I2413" i="82" s="1"/>
  <c r="W2413" i="82"/>
  <c r="F2414" i="82"/>
  <c r="W2414" i="82"/>
  <c r="F2415" i="82"/>
  <c r="H2415" i="82" s="1"/>
  <c r="W2415" i="82"/>
  <c r="F2416" i="82"/>
  <c r="W2416" i="82"/>
  <c r="F2417" i="82"/>
  <c r="G2417" i="82" s="1"/>
  <c r="W2417" i="82"/>
  <c r="F2418" i="82"/>
  <c r="I2418" i="82" s="1"/>
  <c r="W2418" i="82"/>
  <c r="F2419" i="82"/>
  <c r="G2419" i="82" s="1"/>
  <c r="W2419" i="82"/>
  <c r="F2420" i="82"/>
  <c r="I2420" i="82" s="1"/>
  <c r="W2420" i="82"/>
  <c r="F2421" i="82"/>
  <c r="W2421" i="82"/>
  <c r="F2422" i="82"/>
  <c r="W2422" i="82"/>
  <c r="F2423" i="82"/>
  <c r="I2423" i="82" s="1"/>
  <c r="W2423" i="82"/>
  <c r="F2424" i="82"/>
  <c r="I2424" i="82" s="1"/>
  <c r="W2424" i="82"/>
  <c r="F2425" i="82"/>
  <c r="G2425" i="82" s="1"/>
  <c r="W2425" i="82"/>
  <c r="F2426" i="82"/>
  <c r="G2426" i="82" s="1"/>
  <c r="W2426" i="82"/>
  <c r="F2427" i="82"/>
  <c r="J2427" i="82" s="1"/>
  <c r="W2427" i="82"/>
  <c r="F2428" i="82"/>
  <c r="G2428" i="82" s="1"/>
  <c r="W2428" i="82"/>
  <c r="F2429" i="82"/>
  <c r="G2429" i="82" s="1"/>
  <c r="W2429" i="82"/>
  <c r="F2430" i="82"/>
  <c r="I2430" i="82" s="1"/>
  <c r="W2430" i="82"/>
  <c r="F2431" i="82"/>
  <c r="J2431" i="82" s="1"/>
  <c r="W2431" i="82"/>
  <c r="F2432" i="82"/>
  <c r="G2432" i="82" s="1"/>
  <c r="W2432" i="82"/>
  <c r="F2433" i="82"/>
  <c r="H2433" i="82" s="1"/>
  <c r="W2433" i="82"/>
  <c r="F2434" i="82"/>
  <c r="I2434" i="82" s="1"/>
  <c r="W2434" i="82"/>
  <c r="F2435" i="82"/>
  <c r="W2435" i="82"/>
  <c r="F2436" i="82"/>
  <c r="G2436" i="82" s="1"/>
  <c r="W2436" i="82"/>
  <c r="F2437" i="82"/>
  <c r="J2437" i="82" s="1"/>
  <c r="W2437" i="82"/>
  <c r="F2438" i="82"/>
  <c r="I2438" i="82" s="1"/>
  <c r="W2438" i="82"/>
  <c r="F2439" i="82"/>
  <c r="H2439" i="82" s="1"/>
  <c r="W2439" i="82"/>
  <c r="F2440" i="82"/>
  <c r="H2440" i="82" s="1"/>
  <c r="W2440" i="82"/>
  <c r="F2441" i="82"/>
  <c r="G2441" i="82" s="1"/>
  <c r="W2441" i="82"/>
  <c r="F2442" i="82"/>
  <c r="G2442" i="82" s="1"/>
  <c r="W2442" i="82"/>
  <c r="F2443" i="82"/>
  <c r="I2443" i="82" s="1"/>
  <c r="W2443" i="82"/>
  <c r="F2444" i="82"/>
  <c r="G2444" i="82" s="1"/>
  <c r="W2444" i="82"/>
  <c r="F2445" i="82"/>
  <c r="G2445" i="82" s="1"/>
  <c r="W2445" i="82"/>
  <c r="F2446" i="82"/>
  <c r="G2446" i="82" s="1"/>
  <c r="W2446" i="82"/>
  <c r="F2447" i="82"/>
  <c r="I2447" i="82" s="1"/>
  <c r="W2447" i="82"/>
  <c r="F2448" i="82"/>
  <c r="J2448" i="82" s="1"/>
  <c r="W2448" i="82"/>
  <c r="F2449" i="82"/>
  <c r="G2449" i="82" s="1"/>
  <c r="W2449" i="82"/>
  <c r="F2450" i="82"/>
  <c r="G2450" i="82" s="1"/>
  <c r="W2450" i="82"/>
  <c r="F2451" i="82"/>
  <c r="H2451" i="82" s="1"/>
  <c r="W2451" i="82"/>
  <c r="F2452" i="82"/>
  <c r="G2452" i="82" s="1"/>
  <c r="W2452" i="82"/>
  <c r="F2453" i="82"/>
  <c r="G2453" i="82" s="1"/>
  <c r="W2453" i="82"/>
  <c r="F2454" i="82"/>
  <c r="I2454" i="82" s="1"/>
  <c r="W2454" i="82"/>
  <c r="F2455" i="82"/>
  <c r="G2455" i="82" s="1"/>
  <c r="W2455" i="82"/>
  <c r="F2456" i="82"/>
  <c r="G2456" i="82" s="1"/>
  <c r="W2456" i="82"/>
  <c r="F2457" i="82"/>
  <c r="G2457" i="82" s="1"/>
  <c r="W2457" i="82"/>
  <c r="F2458" i="82"/>
  <c r="W2458" i="82"/>
  <c r="F2459" i="82"/>
  <c r="H2459" i="82" s="1"/>
  <c r="W2459" i="82"/>
  <c r="F2460" i="82"/>
  <c r="H2460" i="82" s="1"/>
  <c r="W2460" i="82"/>
  <c r="F2461" i="82"/>
  <c r="G2461" i="82" s="1"/>
  <c r="W2461" i="82"/>
  <c r="F2462" i="82"/>
  <c r="W2462" i="82"/>
  <c r="F2463" i="82"/>
  <c r="W2463" i="82"/>
  <c r="F2464" i="82"/>
  <c r="W2464" i="82"/>
  <c r="F2465" i="82"/>
  <c r="G2465" i="82" s="1"/>
  <c r="W2465" i="82"/>
  <c r="F2466" i="82"/>
  <c r="I2466" i="82" s="1"/>
  <c r="W2466" i="82"/>
  <c r="F2467" i="82"/>
  <c r="H2467" i="82" s="1"/>
  <c r="W2467" i="82"/>
  <c r="F2468" i="82"/>
  <c r="W2468" i="82"/>
  <c r="F2469" i="82"/>
  <c r="W2469" i="82"/>
  <c r="F2470" i="82"/>
  <c r="W2470" i="82"/>
  <c r="F2471" i="82"/>
  <c r="G2471" i="82" s="1"/>
  <c r="W2471" i="82"/>
  <c r="F2472" i="82"/>
  <c r="H2472" i="82" s="1"/>
  <c r="W2472" i="82"/>
  <c r="F2473" i="82"/>
  <c r="W2473" i="82"/>
  <c r="F2474" i="82"/>
  <c r="W2474" i="82"/>
  <c r="F2475" i="82"/>
  <c r="H2475" i="82" s="1"/>
  <c r="W2475" i="82"/>
  <c r="F2476" i="82"/>
  <c r="H2476" i="82" s="1"/>
  <c r="W2476" i="82"/>
  <c r="F2477" i="82"/>
  <c r="W2477" i="82"/>
  <c r="F2478" i="82"/>
  <c r="W2478" i="82"/>
  <c r="F2479" i="82"/>
  <c r="H2479" i="82" s="1"/>
  <c r="W2479" i="82"/>
  <c r="F2480" i="82"/>
  <c r="W2480" i="82"/>
  <c r="F2481" i="82"/>
  <c r="W2481" i="82"/>
  <c r="F2482" i="82"/>
  <c r="G2482" i="82" s="1"/>
  <c r="W2482" i="82"/>
  <c r="F2483" i="82"/>
  <c r="J2483" i="82" s="1"/>
  <c r="W2483" i="82"/>
  <c r="F2484" i="82"/>
  <c r="G2484" i="82" s="1"/>
  <c r="W2484" i="82"/>
  <c r="F2485" i="82"/>
  <c r="W2485" i="82"/>
  <c r="F2486" i="82"/>
  <c r="G2486" i="82" s="1"/>
  <c r="W2486" i="82"/>
  <c r="F2487" i="82"/>
  <c r="W2487" i="82"/>
  <c r="F2488" i="82"/>
  <c r="J2488" i="82" s="1"/>
  <c r="W2488" i="82"/>
  <c r="F2489" i="82"/>
  <c r="W2489" i="82"/>
  <c r="F2490" i="82"/>
  <c r="W2490" i="82"/>
  <c r="F2491" i="82"/>
  <c r="G2491" i="82" s="1"/>
  <c r="W2491" i="82"/>
  <c r="F2492" i="82"/>
  <c r="J2492" i="82" s="1"/>
  <c r="W2492" i="82"/>
  <c r="F2493" i="82"/>
  <c r="W2493" i="82"/>
  <c r="F2494" i="82"/>
  <c r="H2494" i="82" s="1"/>
  <c r="W2494" i="82"/>
  <c r="F2495" i="82"/>
  <c r="G2495" i="82" s="1"/>
  <c r="W2495" i="82"/>
  <c r="F2496" i="82"/>
  <c r="J2496" i="82" s="1"/>
  <c r="W2496" i="82"/>
  <c r="F2497" i="82"/>
  <c r="W2497" i="82"/>
  <c r="F2498" i="82"/>
  <c r="H2498" i="82" s="1"/>
  <c r="W2498" i="82"/>
  <c r="F2499" i="82"/>
  <c r="I2499" i="82" s="1"/>
  <c r="W2499" i="82"/>
  <c r="F2500" i="82"/>
  <c r="J2500" i="82" s="1"/>
  <c r="W2500" i="82"/>
  <c r="F2501" i="82"/>
  <c r="W2501" i="82"/>
  <c r="F2502" i="82"/>
  <c r="H2502" i="82" s="1"/>
  <c r="W2502" i="82"/>
  <c r="F2503" i="82"/>
  <c r="G2503" i="82" s="1"/>
  <c r="W2503" i="82"/>
  <c r="F2504" i="82"/>
  <c r="J2504" i="82" s="1"/>
  <c r="W2504" i="82"/>
  <c r="F2505" i="82"/>
  <c r="W2505" i="82"/>
  <c r="F2506" i="82"/>
  <c r="G2506" i="82" s="1"/>
  <c r="W2506" i="82"/>
  <c r="F2507" i="82"/>
  <c r="G2507" i="82" s="1"/>
  <c r="W2507" i="82"/>
  <c r="F2508" i="82"/>
  <c r="G2508" i="82" s="1"/>
  <c r="W2508" i="82"/>
  <c r="F2509" i="82"/>
  <c r="J2509" i="82" s="1"/>
  <c r="W2509" i="82"/>
  <c r="F2510" i="82"/>
  <c r="G2510" i="82" s="1"/>
  <c r="W2510" i="82"/>
  <c r="F2511" i="82"/>
  <c r="I2511" i="82" s="1"/>
  <c r="W2511" i="82"/>
  <c r="F2512" i="82"/>
  <c r="G2512" i="82" s="1"/>
  <c r="W2512" i="82"/>
  <c r="F2513" i="82"/>
  <c r="J2513" i="82" s="1"/>
  <c r="W2513" i="82"/>
  <c r="F2514" i="82"/>
  <c r="J2514" i="82" s="1"/>
  <c r="W2514" i="82"/>
  <c r="F2515" i="82"/>
  <c r="G2515" i="82" s="1"/>
  <c r="W2515" i="82"/>
  <c r="F2516" i="82"/>
  <c r="H2516" i="82" s="1"/>
  <c r="W2516" i="82"/>
  <c r="F2517" i="82"/>
  <c r="J2517" i="82" s="1"/>
  <c r="W2517" i="82"/>
  <c r="F2518" i="82"/>
  <c r="H2518" i="82" s="1"/>
  <c r="W2518" i="82"/>
  <c r="F2519" i="82"/>
  <c r="G2519" i="82" s="1"/>
  <c r="W2519" i="82"/>
  <c r="F2520" i="82"/>
  <c r="W2520" i="82"/>
  <c r="F2521" i="82"/>
  <c r="H2521" i="82" s="1"/>
  <c r="W2521" i="82"/>
  <c r="F2522" i="82"/>
  <c r="H2522" i="82" s="1"/>
  <c r="W2522" i="82"/>
  <c r="F2523" i="82"/>
  <c r="H2523" i="82" s="1"/>
  <c r="W2523" i="82"/>
  <c r="F2524" i="82"/>
  <c r="H2524" i="82" s="1"/>
  <c r="W2524" i="82"/>
  <c r="F2525" i="82"/>
  <c r="H2525" i="82" s="1"/>
  <c r="W2525" i="82"/>
  <c r="F2526" i="82"/>
  <c r="H2526" i="82" s="1"/>
  <c r="W2526" i="82"/>
  <c r="F2527" i="82"/>
  <c r="G2527" i="82" s="1"/>
  <c r="W2527" i="82"/>
  <c r="F2528" i="82"/>
  <c r="W2528" i="82"/>
  <c r="F2529" i="82"/>
  <c r="H2529" i="82" s="1"/>
  <c r="W2529" i="82"/>
  <c r="F2530" i="82"/>
  <c r="H2530" i="82" s="1"/>
  <c r="W2530" i="82"/>
  <c r="F2531" i="82"/>
  <c r="W2531" i="82"/>
  <c r="F2532" i="82"/>
  <c r="H2532" i="82" s="1"/>
  <c r="W2532" i="82"/>
  <c r="F2533" i="82"/>
  <c r="H2533" i="82" s="1"/>
  <c r="W2533" i="82"/>
  <c r="F2534" i="82"/>
  <c r="W2534" i="82"/>
  <c r="F2535" i="82"/>
  <c r="H2535" i="82" s="1"/>
  <c r="W2535" i="82"/>
  <c r="F2536" i="82"/>
  <c r="I2536" i="82" s="1"/>
  <c r="W2536" i="82"/>
  <c r="F2537" i="82"/>
  <c r="H2537" i="82" s="1"/>
  <c r="W2537" i="82"/>
  <c r="F2538" i="82"/>
  <c r="W2538" i="82"/>
  <c r="F2539" i="82"/>
  <c r="W2539" i="82"/>
  <c r="F2540" i="82"/>
  <c r="H2540" i="82" s="1"/>
  <c r="W2540" i="82"/>
  <c r="F2541" i="82"/>
  <c r="W2541" i="82"/>
  <c r="F2542" i="82"/>
  <c r="W2542" i="82"/>
  <c r="F2543" i="82"/>
  <c r="I2543" i="82" s="1"/>
  <c r="W2543" i="82"/>
  <c r="F2544" i="82"/>
  <c r="I2544" i="82" s="1"/>
  <c r="W2544" i="82"/>
  <c r="F2545" i="82"/>
  <c r="H2545" i="82" s="1"/>
  <c r="W2545" i="82"/>
  <c r="F2546" i="82"/>
  <c r="G2546" i="82" s="1"/>
  <c r="W2546" i="82"/>
  <c r="F2547" i="82"/>
  <c r="W2547" i="82"/>
  <c r="F2548" i="82"/>
  <c r="W2548" i="82"/>
  <c r="F2549" i="82"/>
  <c r="G2549" i="82" s="1"/>
  <c r="W2549" i="82"/>
  <c r="F2550" i="82"/>
  <c r="G2550" i="82" s="1"/>
  <c r="W2550" i="82"/>
  <c r="F2551" i="82"/>
  <c r="I2551" i="82" s="1"/>
  <c r="W2551" i="82"/>
  <c r="F2552" i="82"/>
  <c r="I2552" i="82" s="1"/>
  <c r="W2552" i="82"/>
  <c r="F2553" i="82"/>
  <c r="G2553" i="82" s="1"/>
  <c r="W2553" i="82"/>
  <c r="F2554" i="82"/>
  <c r="G2554" i="82" s="1"/>
  <c r="W2554" i="82"/>
  <c r="F2555" i="82"/>
  <c r="G2555" i="82" s="1"/>
  <c r="W2555" i="82"/>
  <c r="F2556" i="82"/>
  <c r="J2556" i="82" s="1"/>
  <c r="W2556" i="82"/>
  <c r="F2557" i="82"/>
  <c r="G2557" i="82" s="1"/>
  <c r="W2557" i="82"/>
  <c r="F2558" i="82"/>
  <c r="G2558" i="82" s="1"/>
  <c r="W2558" i="82"/>
  <c r="F2559" i="82"/>
  <c r="I2559" i="82" s="1"/>
  <c r="W2559" i="82"/>
  <c r="F2560" i="82"/>
  <c r="I2560" i="82" s="1"/>
  <c r="W2560" i="82"/>
  <c r="F2561" i="82"/>
  <c r="G2561" i="82" s="1"/>
  <c r="W2561" i="82"/>
  <c r="F2562" i="82"/>
  <c r="G2562" i="82" s="1"/>
  <c r="W2562" i="82"/>
  <c r="F2563" i="82"/>
  <c r="W2563" i="82"/>
  <c r="F2564" i="82"/>
  <c r="J2564" i="82" s="1"/>
  <c r="W2564" i="82"/>
  <c r="F2565" i="82"/>
  <c r="G2565" i="82" s="1"/>
  <c r="W2565" i="82"/>
  <c r="F2566" i="82"/>
  <c r="G2566" i="82" s="1"/>
  <c r="W2566" i="82"/>
  <c r="F2567" i="82"/>
  <c r="G2567" i="82" s="1"/>
  <c r="W2567" i="82"/>
  <c r="F2568" i="82"/>
  <c r="I2568" i="82" s="1"/>
  <c r="W2568" i="82"/>
  <c r="F2569" i="82"/>
  <c r="G2569" i="82" s="1"/>
  <c r="W2569" i="82"/>
  <c r="F2570" i="82"/>
  <c r="G2570" i="82" s="1"/>
  <c r="W2570" i="82"/>
  <c r="F2571" i="82"/>
  <c r="G2571" i="82" s="1"/>
  <c r="W2571" i="82"/>
  <c r="F2572" i="82"/>
  <c r="J2572" i="82" s="1"/>
  <c r="W2572" i="82"/>
  <c r="F2573" i="82"/>
  <c r="G2573" i="82" s="1"/>
  <c r="W2573" i="82"/>
  <c r="F2574" i="82"/>
  <c r="G2574" i="82" s="1"/>
  <c r="W2574" i="82"/>
  <c r="F2575" i="82"/>
  <c r="J2575" i="82" s="1"/>
  <c r="W2575" i="82"/>
  <c r="F2576" i="82"/>
  <c r="I2576" i="82" s="1"/>
  <c r="W2576" i="82"/>
  <c r="F2577" i="82"/>
  <c r="G2577" i="82" s="1"/>
  <c r="W2577" i="82"/>
  <c r="F2578" i="82"/>
  <c r="G2578" i="82" s="1"/>
  <c r="W2578" i="82"/>
  <c r="F2579" i="82"/>
  <c r="H2579" i="82" s="1"/>
  <c r="W2579" i="82"/>
  <c r="F2580" i="82"/>
  <c r="W2580" i="82"/>
  <c r="F2581" i="82"/>
  <c r="H2581" i="82" s="1"/>
  <c r="W2581" i="82"/>
  <c r="F2582" i="82"/>
  <c r="G2582" i="82" s="1"/>
  <c r="W2582" i="82"/>
  <c r="F2583" i="82"/>
  <c r="W2583" i="82"/>
  <c r="F2584" i="82"/>
  <c r="G2584" i="82" s="1"/>
  <c r="W2584" i="82"/>
  <c r="F2585" i="82"/>
  <c r="H2585" i="82" s="1"/>
  <c r="W2585" i="82"/>
  <c r="F2586" i="82"/>
  <c r="G2586" i="82" s="1"/>
  <c r="W2586" i="82"/>
  <c r="F2587" i="82"/>
  <c r="H2587" i="82" s="1"/>
  <c r="W2587" i="82"/>
  <c r="F2588" i="82"/>
  <c r="W2588" i="82"/>
  <c r="F2589" i="82"/>
  <c r="H2589" i="82" s="1"/>
  <c r="W2589" i="82"/>
  <c r="F2590" i="82"/>
  <c r="G2590" i="82" s="1"/>
  <c r="W2590" i="82"/>
  <c r="F2591" i="82"/>
  <c r="J2591" i="82" s="1"/>
  <c r="W2591" i="82"/>
  <c r="F2592" i="82"/>
  <c r="H2592" i="82" s="1"/>
  <c r="W2592" i="82"/>
  <c r="F2593" i="82"/>
  <c r="H2593" i="82" s="1"/>
  <c r="W2593" i="82"/>
  <c r="F2594" i="82"/>
  <c r="G2594" i="82" s="1"/>
  <c r="W2594" i="82"/>
  <c r="F2595" i="82"/>
  <c r="G2595" i="82" s="1"/>
  <c r="W2595" i="82"/>
  <c r="F2596" i="82"/>
  <c r="W2596" i="82"/>
  <c r="F2597" i="82"/>
  <c r="G2597" i="82" s="1"/>
  <c r="W2597" i="82"/>
  <c r="F2598" i="82"/>
  <c r="G2598" i="82" s="1"/>
  <c r="W2598" i="82"/>
  <c r="F2599" i="82"/>
  <c r="G2599" i="82" s="1"/>
  <c r="W2599" i="82"/>
  <c r="F2600" i="82"/>
  <c r="H2600" i="82" s="1"/>
  <c r="W2600" i="82"/>
  <c r="F2601" i="82"/>
  <c r="H2601" i="82" s="1"/>
  <c r="W2601" i="82"/>
  <c r="F2602" i="82"/>
  <c r="G2602" i="82" s="1"/>
  <c r="W2602" i="82"/>
  <c r="F2603" i="82"/>
  <c r="I2603" i="82" s="1"/>
  <c r="W2603" i="82"/>
  <c r="F2604" i="82"/>
  <c r="H2604" i="82" s="1"/>
  <c r="W2604" i="82"/>
  <c r="F2605" i="82"/>
  <c r="H2605" i="82" s="1"/>
  <c r="W2605" i="82"/>
  <c r="F2606" i="82"/>
  <c r="G2606" i="82" s="1"/>
  <c r="W2606" i="82"/>
  <c r="F2607" i="82"/>
  <c r="J2607" i="82" s="1"/>
  <c r="W2607" i="82"/>
  <c r="F2608" i="82"/>
  <c r="H2608" i="82" s="1"/>
  <c r="W2608" i="82"/>
  <c r="F2609" i="82"/>
  <c r="H2609" i="82" s="1"/>
  <c r="W2609" i="82"/>
  <c r="F2610" i="82"/>
  <c r="G2610" i="82" s="1"/>
  <c r="W2610" i="82"/>
  <c r="F2611" i="82"/>
  <c r="H2611" i="82" s="1"/>
  <c r="W2611" i="82"/>
  <c r="F2612" i="82"/>
  <c r="H2612" i="82" s="1"/>
  <c r="W2612" i="82"/>
  <c r="F2613" i="82"/>
  <c r="W2613" i="82"/>
  <c r="F2614" i="82"/>
  <c r="G2614" i="82" s="1"/>
  <c r="W2614" i="82"/>
  <c r="F2615" i="82"/>
  <c r="J2615" i="82" s="1"/>
  <c r="W2615" i="82"/>
  <c r="F2616" i="82"/>
  <c r="H2616" i="82" s="1"/>
  <c r="W2616" i="82"/>
  <c r="F2617" i="82"/>
  <c r="H2617" i="82" s="1"/>
  <c r="W2617" i="82"/>
  <c r="F2618" i="82"/>
  <c r="I2618" i="82" s="1"/>
  <c r="W2618" i="82"/>
  <c r="F2619" i="82"/>
  <c r="J2619" i="82" s="1"/>
  <c r="W2619" i="82"/>
  <c r="F2620" i="82"/>
  <c r="J2620" i="82" s="1"/>
  <c r="W2620" i="82"/>
  <c r="F2621" i="82"/>
  <c r="H2621" i="82" s="1"/>
  <c r="W2621" i="82"/>
  <c r="F2622" i="82"/>
  <c r="I2622" i="82" s="1"/>
  <c r="W2622" i="82"/>
  <c r="F2623" i="82"/>
  <c r="W2623" i="82"/>
  <c r="F2624" i="82"/>
  <c r="J2624" i="82" s="1"/>
  <c r="W2624" i="82"/>
  <c r="F2625" i="82"/>
  <c r="H2625" i="82" s="1"/>
  <c r="W2625" i="82"/>
  <c r="F2626" i="82"/>
  <c r="I2626" i="82" s="1"/>
  <c r="W2626" i="82"/>
  <c r="F2627" i="82"/>
  <c r="I2627" i="82" s="1"/>
  <c r="W2627" i="82"/>
  <c r="F2628" i="82"/>
  <c r="G2628" i="82" s="1"/>
  <c r="W2628" i="82"/>
  <c r="F2629" i="82"/>
  <c r="H2629" i="82" s="1"/>
  <c r="W2629" i="82"/>
  <c r="F2630" i="82"/>
  <c r="I2630" i="82" s="1"/>
  <c r="W2630" i="82"/>
  <c r="F2631" i="82"/>
  <c r="W2631" i="82"/>
  <c r="F2632" i="82"/>
  <c r="H2632" i="82" s="1"/>
  <c r="W2632" i="82"/>
  <c r="F2633" i="82"/>
  <c r="H2633" i="82" s="1"/>
  <c r="W2633" i="82"/>
  <c r="F2634" i="82"/>
  <c r="I2634" i="82" s="1"/>
  <c r="W2634" i="82"/>
  <c r="F2635" i="82"/>
  <c r="G2635" i="82" s="1"/>
  <c r="W2635" i="82"/>
  <c r="F2636" i="82"/>
  <c r="W2636" i="82"/>
  <c r="F2637" i="82"/>
  <c r="H2637" i="82" s="1"/>
  <c r="W2637" i="82"/>
  <c r="F2638" i="82"/>
  <c r="I2638" i="82" s="1"/>
  <c r="W2638" i="82"/>
  <c r="F2639" i="82"/>
  <c r="G2639" i="82" s="1"/>
  <c r="W2639" i="82"/>
  <c r="F2640" i="82"/>
  <c r="I2640" i="82" s="1"/>
  <c r="W2640" i="82"/>
  <c r="F2641" i="82"/>
  <c r="W2641" i="82"/>
  <c r="F2642" i="82"/>
  <c r="I2642" i="82" s="1"/>
  <c r="W2642" i="82"/>
  <c r="F2643" i="82"/>
  <c r="I2643" i="82" s="1"/>
  <c r="W2643" i="82"/>
  <c r="F2644" i="82"/>
  <c r="I2644" i="82" s="1"/>
  <c r="W2644" i="82"/>
  <c r="F2645" i="82"/>
  <c r="H2645" i="82" s="1"/>
  <c r="W2645" i="82"/>
  <c r="F2646" i="82"/>
  <c r="G2646" i="82" s="1"/>
  <c r="W2646" i="82"/>
  <c r="F2647" i="82"/>
  <c r="W2647" i="82"/>
  <c r="F2648" i="82"/>
  <c r="W2648" i="82"/>
  <c r="F2649" i="82"/>
  <c r="G2649" i="82" s="1"/>
  <c r="W2649" i="82"/>
  <c r="F2650" i="82"/>
  <c r="G2650" i="82" s="1"/>
  <c r="W2650" i="82"/>
  <c r="F2651" i="82"/>
  <c r="J2651" i="82" s="1"/>
  <c r="W2651" i="82"/>
  <c r="F2652" i="82"/>
  <c r="I2652" i="82" s="1"/>
  <c r="W2652" i="82"/>
  <c r="F2653" i="82"/>
  <c r="W2653" i="82"/>
  <c r="F2654" i="82"/>
  <c r="J2654" i="82" s="1"/>
  <c r="W2654" i="82"/>
  <c r="F2655" i="82"/>
  <c r="W2655" i="82"/>
  <c r="F2656" i="82"/>
  <c r="I2656" i="82" s="1"/>
  <c r="W2656" i="82"/>
  <c r="F2657" i="82"/>
  <c r="I2657" i="82" s="1"/>
  <c r="W2657" i="82"/>
  <c r="F2658" i="82"/>
  <c r="J2658" i="82" s="1"/>
  <c r="W2658" i="82"/>
  <c r="F2659" i="82"/>
  <c r="I2659" i="82" s="1"/>
  <c r="W2659" i="82"/>
  <c r="F2660" i="82"/>
  <c r="G2660" i="82" s="1"/>
  <c r="W2660" i="82"/>
  <c r="F2661" i="82"/>
  <c r="H2661" i="82" s="1"/>
  <c r="W2661" i="82"/>
  <c r="F2662" i="82"/>
  <c r="J2662" i="82" s="1"/>
  <c r="W2662" i="82"/>
  <c r="F2663" i="82"/>
  <c r="J2663" i="82" s="1"/>
  <c r="W2663" i="82"/>
  <c r="F2664" i="82"/>
  <c r="W2664" i="82"/>
  <c r="F2665" i="82"/>
  <c r="H2665" i="82" s="1"/>
  <c r="W2665" i="82"/>
  <c r="F2666" i="82"/>
  <c r="J2666" i="82" s="1"/>
  <c r="W2666" i="82"/>
  <c r="F2667" i="82"/>
  <c r="G2667" i="82" s="1"/>
  <c r="W2667" i="82"/>
  <c r="F2668" i="82"/>
  <c r="W2668" i="82"/>
  <c r="F2669" i="82"/>
  <c r="H2669" i="82" s="1"/>
  <c r="W2669" i="82"/>
  <c r="F2670" i="82"/>
  <c r="I2670" i="82" s="1"/>
  <c r="W2670" i="82"/>
  <c r="F2671" i="82"/>
  <c r="G2671" i="82" s="1"/>
  <c r="W2671" i="82"/>
  <c r="F2672" i="82"/>
  <c r="J2672" i="82" s="1"/>
  <c r="W2672" i="82"/>
  <c r="F2673" i="82"/>
  <c r="H2673" i="82" s="1"/>
  <c r="W2673" i="82"/>
  <c r="F2674" i="82"/>
  <c r="W2674" i="82"/>
  <c r="F2675" i="82"/>
  <c r="G2675" i="82" s="1"/>
  <c r="W2675" i="82"/>
  <c r="F2676" i="82"/>
  <c r="J2676" i="82" s="1"/>
  <c r="W2676" i="82"/>
  <c r="F2677" i="82"/>
  <c r="H2677" i="82" s="1"/>
  <c r="W2677" i="82"/>
  <c r="F2678" i="82"/>
  <c r="I2678" i="82" s="1"/>
  <c r="W2678" i="82"/>
  <c r="F2679" i="82"/>
  <c r="G2679" i="82" s="1"/>
  <c r="W2679" i="82"/>
  <c r="F2680" i="82"/>
  <c r="W2680" i="82"/>
  <c r="F2681" i="82"/>
  <c r="H2681" i="82" s="1"/>
  <c r="W2681" i="82"/>
  <c r="F2682" i="82"/>
  <c r="I2682" i="82" s="1"/>
  <c r="W2682" i="82"/>
  <c r="F2683" i="82"/>
  <c r="W2683" i="82"/>
  <c r="F2684" i="82"/>
  <c r="G2684" i="82" s="1"/>
  <c r="W2684" i="82"/>
  <c r="F2685" i="82"/>
  <c r="W2685" i="82"/>
  <c r="F2686" i="82"/>
  <c r="H2686" i="82" s="1"/>
  <c r="W2686" i="82"/>
  <c r="F2687" i="82"/>
  <c r="G2687" i="82" s="1"/>
  <c r="W2687" i="82"/>
  <c r="F2688" i="82"/>
  <c r="J2688" i="82" s="1"/>
  <c r="W2688" i="82"/>
  <c r="F2689" i="82"/>
  <c r="W2689" i="82"/>
  <c r="F2690" i="82"/>
  <c r="I2690" i="82" s="1"/>
  <c r="W2690" i="82"/>
  <c r="F2691" i="82"/>
  <c r="W2691" i="82"/>
  <c r="F2692" i="82"/>
  <c r="J2692" i="82" s="1"/>
  <c r="W2692" i="82"/>
  <c r="F2693" i="82"/>
  <c r="H2693" i="82" s="1"/>
  <c r="W2693" i="82"/>
  <c r="F2694" i="82"/>
  <c r="W2694" i="82"/>
  <c r="F2695" i="82"/>
  <c r="G2695" i="82" s="1"/>
  <c r="W2695" i="82"/>
  <c r="F2696" i="82"/>
  <c r="I2696" i="82" s="1"/>
  <c r="W2696" i="82"/>
  <c r="F2697" i="82"/>
  <c r="W2697" i="82"/>
  <c r="F2698" i="82"/>
  <c r="I2698" i="82" s="1"/>
  <c r="W2698" i="82"/>
  <c r="F2699" i="82"/>
  <c r="G2699" i="82" s="1"/>
  <c r="W2699" i="82"/>
  <c r="F2700" i="82"/>
  <c r="I2700" i="82" s="1"/>
  <c r="W2700" i="82"/>
  <c r="F2701" i="82"/>
  <c r="I2701" i="82" s="1"/>
  <c r="W2701" i="82"/>
  <c r="F2702" i="82"/>
  <c r="I2702" i="82" s="1"/>
  <c r="W2702" i="82"/>
  <c r="F2703" i="82"/>
  <c r="G2703" i="82" s="1"/>
  <c r="W2703" i="82"/>
  <c r="F2704" i="82"/>
  <c r="W2704" i="82"/>
  <c r="F2705" i="82"/>
  <c r="I2705" i="82" s="1"/>
  <c r="W2705" i="82"/>
  <c r="F2706" i="82"/>
  <c r="W2706" i="82"/>
  <c r="F2707" i="82"/>
  <c r="W2707" i="82"/>
  <c r="F2708" i="82"/>
  <c r="I2708" i="82" s="1"/>
  <c r="W2708" i="82"/>
  <c r="F2709" i="82"/>
  <c r="I2709" i="82" s="1"/>
  <c r="W2709" i="82"/>
  <c r="F2710" i="82"/>
  <c r="G2710" i="82" s="1"/>
  <c r="W2710" i="82"/>
  <c r="F2711" i="82"/>
  <c r="G2711" i="82" s="1"/>
  <c r="W2711" i="82"/>
  <c r="F2712" i="82"/>
  <c r="G2712" i="82" s="1"/>
  <c r="W2712" i="82"/>
  <c r="F2713" i="82"/>
  <c r="J2713" i="82" s="1"/>
  <c r="W2713" i="82"/>
  <c r="F2714" i="82"/>
  <c r="J2714" i="82" s="1"/>
  <c r="W2714" i="82"/>
  <c r="F2715" i="82"/>
  <c r="J2715" i="82" s="1"/>
  <c r="W2715" i="82"/>
  <c r="F2716" i="82"/>
  <c r="W2716" i="82"/>
  <c r="F2717" i="82"/>
  <c r="W2717" i="82"/>
  <c r="F2718" i="82"/>
  <c r="J2718" i="82" s="1"/>
  <c r="W2718" i="82"/>
  <c r="F2719" i="82"/>
  <c r="J2719" i="82" s="1"/>
  <c r="W2719" i="82"/>
  <c r="F2720" i="82"/>
  <c r="G2720" i="82" s="1"/>
  <c r="W2720" i="82"/>
  <c r="F2721" i="82"/>
  <c r="I2721" i="82" s="1"/>
  <c r="W2721" i="82"/>
  <c r="F2722" i="82"/>
  <c r="J2722" i="82" s="1"/>
  <c r="W2722" i="82"/>
  <c r="F2723" i="82"/>
  <c r="J2723" i="82" s="1"/>
  <c r="W2723" i="82"/>
  <c r="F2724" i="82"/>
  <c r="W2724" i="82"/>
  <c r="F2725" i="82"/>
  <c r="J2725" i="82" s="1"/>
  <c r="W2725" i="82"/>
  <c r="F2726" i="82"/>
  <c r="W2726" i="82"/>
  <c r="F2727" i="82"/>
  <c r="J2727" i="82" s="1"/>
  <c r="W2727" i="82"/>
  <c r="F2728" i="82"/>
  <c r="G2728" i="82" s="1"/>
  <c r="W2728" i="82"/>
  <c r="F2729" i="82"/>
  <c r="I2729" i="82" s="1"/>
  <c r="W2729" i="82"/>
  <c r="F2730" i="82"/>
  <c r="J2730" i="82" s="1"/>
  <c r="W2730" i="82"/>
  <c r="F2731" i="82"/>
  <c r="J2731" i="82" s="1"/>
  <c r="W2731" i="82"/>
  <c r="F2732" i="82"/>
  <c r="W2732" i="82"/>
  <c r="F2733" i="82"/>
  <c r="H2733" i="82" s="1"/>
  <c r="W2733" i="82"/>
  <c r="F2734" i="82"/>
  <c r="H2734" i="82" s="1"/>
  <c r="W2734" i="82"/>
  <c r="F2735" i="82"/>
  <c r="J2735" i="82" s="1"/>
  <c r="W2735" i="82"/>
  <c r="F2736" i="82"/>
  <c r="W2736" i="82"/>
  <c r="F2737" i="82"/>
  <c r="H2737" i="82" s="1"/>
  <c r="W2737" i="82"/>
  <c r="F2738" i="82"/>
  <c r="W2738" i="82"/>
  <c r="F2739" i="82"/>
  <c r="J2739" i="82" s="1"/>
  <c r="W2739" i="82"/>
  <c r="F2740" i="82"/>
  <c r="G2740" i="82" s="1"/>
  <c r="W2740" i="82"/>
  <c r="F2741" i="82"/>
  <c r="H2741" i="82" s="1"/>
  <c r="W2741" i="82"/>
  <c r="F2742" i="82"/>
  <c r="G2742" i="82" s="1"/>
  <c r="W2742" i="82"/>
  <c r="F2743" i="82"/>
  <c r="W2743" i="82"/>
  <c r="F2744" i="82"/>
  <c r="G2744" i="82" s="1"/>
  <c r="W2744" i="82"/>
  <c r="F2745" i="82"/>
  <c r="G2745" i="82" s="1"/>
  <c r="W2745" i="82"/>
  <c r="F2746" i="82"/>
  <c r="G2746" i="82" s="1"/>
  <c r="W2746" i="82"/>
  <c r="F2747" i="82"/>
  <c r="W2747" i="82"/>
  <c r="F2748" i="82"/>
  <c r="G2748" i="82" s="1"/>
  <c r="W2748" i="82"/>
  <c r="F2749" i="82"/>
  <c r="W2749" i="82"/>
  <c r="F2750" i="82"/>
  <c r="I2750" i="82" s="1"/>
  <c r="W2750" i="82"/>
  <c r="F2751" i="82"/>
  <c r="W2751" i="82"/>
  <c r="F2752" i="82"/>
  <c r="W2752" i="82"/>
  <c r="F2753" i="82"/>
  <c r="W2753" i="82"/>
  <c r="F2754" i="82"/>
  <c r="W2754" i="82"/>
  <c r="F2755" i="82"/>
  <c r="I2755" i="82" s="1"/>
  <c r="W2755" i="82"/>
  <c r="F2756" i="82"/>
  <c r="W2756" i="82"/>
  <c r="F2757" i="82"/>
  <c r="G2757" i="82" s="1"/>
  <c r="W2757" i="82"/>
  <c r="F2758" i="82"/>
  <c r="I2758" i="82" s="1"/>
  <c r="W2758" i="82"/>
  <c r="F2759" i="82"/>
  <c r="W2759" i="82"/>
  <c r="F2760" i="82"/>
  <c r="W2760" i="82"/>
  <c r="F2761" i="82"/>
  <c r="G2761" i="82" s="1"/>
  <c r="W2761" i="82"/>
  <c r="F2762" i="82"/>
  <c r="I2762" i="82" s="1"/>
  <c r="W2762" i="82"/>
  <c r="F2763" i="82"/>
  <c r="W2763" i="82"/>
  <c r="F2764" i="82"/>
  <c r="W2764" i="82"/>
  <c r="F2765" i="82"/>
  <c r="G2765" i="82" s="1"/>
  <c r="W2765" i="82"/>
  <c r="F2766" i="82"/>
  <c r="W2766" i="82"/>
  <c r="F2767" i="82"/>
  <c r="H2767" i="82" s="1"/>
  <c r="W2767" i="82"/>
  <c r="F2768" i="82"/>
  <c r="W2768" i="82"/>
  <c r="F2769" i="82"/>
  <c r="G2769" i="82" s="1"/>
  <c r="W2769" i="82"/>
  <c r="F2770" i="82"/>
  <c r="W2770" i="82"/>
  <c r="F2771" i="82"/>
  <c r="W2771" i="82"/>
  <c r="F2772" i="82"/>
  <c r="W2772" i="82"/>
  <c r="F2773" i="82"/>
  <c r="G2773" i="82" s="1"/>
  <c r="W2773" i="82"/>
  <c r="F2774" i="82"/>
  <c r="I2774" i="82" s="1"/>
  <c r="W2774" i="82"/>
  <c r="F2775" i="82"/>
  <c r="J2775" i="82" s="1"/>
  <c r="W2775" i="82"/>
  <c r="F2776" i="82"/>
  <c r="W2776" i="82"/>
  <c r="F2777" i="82"/>
  <c r="W2777" i="82"/>
  <c r="F2778" i="82"/>
  <c r="I2778" i="82" s="1"/>
  <c r="W2778" i="82"/>
  <c r="F2779" i="82"/>
  <c r="W2779" i="82"/>
  <c r="F2780" i="82"/>
  <c r="W2780" i="82"/>
  <c r="F2781" i="82"/>
  <c r="G2781" i="82" s="1"/>
  <c r="W2781" i="82"/>
  <c r="F2782" i="82"/>
  <c r="I2782" i="82" s="1"/>
  <c r="W2782" i="82"/>
  <c r="F2783" i="82"/>
  <c r="H2783" i="82" s="1"/>
  <c r="W2783" i="82"/>
  <c r="F2784" i="82"/>
  <c r="W2784" i="82"/>
  <c r="F2785" i="82"/>
  <c r="G2785" i="82" s="1"/>
  <c r="W2785" i="82"/>
  <c r="F2786" i="82"/>
  <c r="W2786" i="82"/>
  <c r="F2787" i="82"/>
  <c r="H2787" i="82" s="1"/>
  <c r="W2787" i="82"/>
  <c r="F2788" i="82"/>
  <c r="W2788" i="82"/>
  <c r="F2789" i="82"/>
  <c r="G2789" i="82" s="1"/>
  <c r="W2789" i="82"/>
  <c r="F2790" i="82"/>
  <c r="I2790" i="82" s="1"/>
  <c r="W2790" i="82"/>
  <c r="F2791" i="82"/>
  <c r="W2791" i="82"/>
  <c r="F2792" i="82"/>
  <c r="W2792" i="82"/>
  <c r="F2793" i="82"/>
  <c r="W2793" i="82"/>
  <c r="F2794" i="82"/>
  <c r="I2794" i="82" s="1"/>
  <c r="W2794" i="82"/>
  <c r="F2795" i="82"/>
  <c r="J2795" i="82" s="1"/>
  <c r="W2795" i="82"/>
  <c r="F2796" i="82"/>
  <c r="W2796" i="82"/>
  <c r="F2797" i="82"/>
  <c r="G2797" i="82" s="1"/>
  <c r="W2797" i="82"/>
  <c r="F2798" i="82"/>
  <c r="I2798" i="82" s="1"/>
  <c r="W2798" i="82"/>
  <c r="F2799" i="82"/>
  <c r="H2799" i="82" s="1"/>
  <c r="W2799" i="82"/>
  <c r="F2800" i="82"/>
  <c r="W2800" i="82"/>
  <c r="F2801" i="82"/>
  <c r="W2801" i="82"/>
  <c r="F2802" i="82"/>
  <c r="I2802" i="82" s="1"/>
  <c r="W2802" i="82"/>
  <c r="F2803" i="82"/>
  <c r="W2803" i="82"/>
  <c r="F2804" i="82"/>
  <c r="J2804" i="82" s="1"/>
  <c r="W2804" i="82"/>
  <c r="F2805" i="82"/>
  <c r="W2805" i="82"/>
  <c r="F2806" i="82"/>
  <c r="J2806" i="82" s="1"/>
  <c r="W2806" i="82"/>
  <c r="F2807" i="82"/>
  <c r="H2807" i="82" s="1"/>
  <c r="W2807" i="82"/>
  <c r="F2808" i="82"/>
  <c r="J2808" i="82" s="1"/>
  <c r="W2808" i="82"/>
  <c r="F2809" i="82"/>
  <c r="G2809" i="82" s="1"/>
  <c r="W2809" i="82"/>
  <c r="F2810" i="82"/>
  <c r="J2810" i="82" s="1"/>
  <c r="W2810" i="82"/>
  <c r="F2811" i="82"/>
  <c r="H2811" i="82" s="1"/>
  <c r="W2811" i="82"/>
  <c r="F2812" i="82"/>
  <c r="W2812" i="82"/>
  <c r="F2813" i="82"/>
  <c r="G2813" i="82" s="1"/>
  <c r="W2813" i="82"/>
  <c r="F2814" i="82"/>
  <c r="J2814" i="82" s="1"/>
  <c r="W2814" i="82"/>
  <c r="F2815" i="82"/>
  <c r="W2815" i="82"/>
  <c r="F2816" i="82"/>
  <c r="J2816" i="82" s="1"/>
  <c r="W2816" i="82"/>
  <c r="F2817" i="82"/>
  <c r="G2817" i="82" s="1"/>
  <c r="W2817" i="82"/>
  <c r="F2818" i="82"/>
  <c r="J2818" i="82" s="1"/>
  <c r="W2818" i="82"/>
  <c r="F2819" i="82"/>
  <c r="H2819" i="82" s="1"/>
  <c r="W2819" i="82"/>
  <c r="F2820" i="82"/>
  <c r="J2820" i="82" s="1"/>
  <c r="W2820" i="82"/>
  <c r="F2821" i="82"/>
  <c r="G2821" i="82" s="1"/>
  <c r="W2821" i="82"/>
  <c r="F2822" i="82"/>
  <c r="J2822" i="82" s="1"/>
  <c r="W2822" i="82"/>
  <c r="F2823" i="82"/>
  <c r="H2823" i="82" s="1"/>
  <c r="W2823" i="82"/>
  <c r="F2824" i="82"/>
  <c r="J2824" i="82" s="1"/>
  <c r="W2824" i="82"/>
  <c r="F2825" i="82"/>
  <c r="H2825" i="82" s="1"/>
  <c r="W2825" i="82"/>
  <c r="F2826" i="82"/>
  <c r="H2826" i="82" s="1"/>
  <c r="W2826" i="82"/>
  <c r="F2827" i="82"/>
  <c r="H2827" i="82" s="1"/>
  <c r="W2827" i="82"/>
  <c r="F2828" i="82"/>
  <c r="W2828" i="82"/>
  <c r="F2829" i="82"/>
  <c r="H2829" i="82" s="1"/>
  <c r="W2829" i="82"/>
  <c r="F2830" i="82"/>
  <c r="H2830" i="82" s="1"/>
  <c r="W2830" i="82"/>
  <c r="F2831" i="82"/>
  <c r="W2831" i="82"/>
  <c r="F2832" i="82"/>
  <c r="H2832" i="82" s="1"/>
  <c r="W2832" i="82"/>
  <c r="F2833" i="82"/>
  <c r="W2833" i="82"/>
  <c r="F2834" i="82"/>
  <c r="H2834" i="82" s="1"/>
  <c r="W2834" i="82"/>
  <c r="F2835" i="82"/>
  <c r="H2835" i="82" s="1"/>
  <c r="W2835" i="82"/>
  <c r="F2836" i="82"/>
  <c r="H2836" i="82" s="1"/>
  <c r="W2836" i="82"/>
  <c r="F2837" i="82"/>
  <c r="W2837" i="82"/>
  <c r="F2838" i="82"/>
  <c r="H2838" i="82" s="1"/>
  <c r="W2838" i="82"/>
  <c r="F2839" i="82"/>
  <c r="W2839" i="82"/>
  <c r="F2840" i="82"/>
  <c r="H2840" i="82" s="1"/>
  <c r="W2840" i="82"/>
  <c r="F2841" i="82"/>
  <c r="W2841" i="82"/>
  <c r="F2842" i="82"/>
  <c r="H2842" i="82" s="1"/>
  <c r="W2842" i="82"/>
  <c r="F2843" i="82"/>
  <c r="H2843" i="82" s="1"/>
  <c r="W2843" i="82"/>
  <c r="F2844" i="82"/>
  <c r="H2844" i="82" s="1"/>
  <c r="W2844" i="82"/>
  <c r="F2845" i="82"/>
  <c r="W2845" i="82"/>
  <c r="F2846" i="82"/>
  <c r="W2846" i="82"/>
  <c r="F2847" i="82"/>
  <c r="W2847" i="82"/>
  <c r="F2848" i="82"/>
  <c r="H2848" i="82" s="1"/>
  <c r="W2848" i="82"/>
  <c r="F2849" i="82"/>
  <c r="W2849" i="82"/>
  <c r="F2850" i="82"/>
  <c r="H2850" i="82" s="1"/>
  <c r="W2850" i="82"/>
  <c r="F2851" i="82"/>
  <c r="H2851" i="82" s="1"/>
  <c r="W2851" i="82"/>
  <c r="F2852" i="82"/>
  <c r="H2852" i="82" s="1"/>
  <c r="W2852" i="82"/>
  <c r="F2853" i="82"/>
  <c r="W2853" i="82"/>
  <c r="F2854" i="82"/>
  <c r="W2854" i="82"/>
  <c r="F2855" i="82"/>
  <c r="W2855" i="82"/>
  <c r="F2856" i="82"/>
  <c r="H2856" i="82" s="1"/>
  <c r="W2856" i="82"/>
  <c r="F2857" i="82"/>
  <c r="W2857" i="82"/>
  <c r="F2858" i="82"/>
  <c r="H2858" i="82" s="1"/>
  <c r="W2858" i="82"/>
  <c r="F2859" i="82"/>
  <c r="H2859" i="82" s="1"/>
  <c r="W2859" i="82"/>
  <c r="F2860" i="82"/>
  <c r="W2860" i="82"/>
  <c r="F2861" i="82"/>
  <c r="W2861" i="82"/>
  <c r="F2862" i="82"/>
  <c r="W2862" i="82"/>
  <c r="F2863" i="82"/>
  <c r="W2863" i="82"/>
  <c r="F2864" i="82"/>
  <c r="H2864" i="82" s="1"/>
  <c r="W2864" i="82"/>
  <c r="F2865" i="82"/>
  <c r="W2865" i="82"/>
  <c r="F2866" i="82"/>
  <c r="H2866" i="82" s="1"/>
  <c r="W2866" i="82"/>
  <c r="F2867" i="82"/>
  <c r="H2867" i="82" s="1"/>
  <c r="W2867" i="82"/>
  <c r="F2868" i="82"/>
  <c r="H2868" i="82" s="1"/>
  <c r="W2868" i="82"/>
  <c r="F2869" i="82"/>
  <c r="W2869" i="82"/>
  <c r="F2870" i="82"/>
  <c r="W2870" i="82"/>
  <c r="F2871" i="82"/>
  <c r="W2871" i="82"/>
  <c r="F2872" i="82"/>
  <c r="H2872" i="82" s="1"/>
  <c r="W2872" i="82"/>
  <c r="F2873" i="82"/>
  <c r="W2873" i="82"/>
  <c r="F2874" i="82"/>
  <c r="H2874" i="82" s="1"/>
  <c r="W2874" i="82"/>
  <c r="F2875" i="82"/>
  <c r="H2875" i="82" s="1"/>
  <c r="W2875" i="82"/>
  <c r="F2876" i="82"/>
  <c r="H2876" i="82" s="1"/>
  <c r="W2876" i="82"/>
  <c r="F2877" i="82"/>
  <c r="W2877" i="82"/>
  <c r="F2878" i="82"/>
  <c r="W2878" i="82"/>
  <c r="F2879" i="82"/>
  <c r="W2879" i="82"/>
  <c r="F2880" i="82"/>
  <c r="H2880" i="82" s="1"/>
  <c r="W2880" i="82"/>
  <c r="F2881" i="82"/>
  <c r="W2881" i="82"/>
  <c r="F2882" i="82"/>
  <c r="H2882" i="82" s="1"/>
  <c r="W2882" i="82"/>
  <c r="F2883" i="82"/>
  <c r="H2883" i="82" s="1"/>
  <c r="W2883" i="82"/>
  <c r="F2884" i="82"/>
  <c r="H2884" i="82" s="1"/>
  <c r="W2884" i="82"/>
  <c r="F2885" i="82"/>
  <c r="W2885" i="82"/>
  <c r="F2886" i="82"/>
  <c r="W2886" i="82"/>
  <c r="F2887" i="82"/>
  <c r="W2887" i="82"/>
  <c r="F2888" i="82"/>
  <c r="H2888" i="82" s="1"/>
  <c r="W2888" i="82"/>
  <c r="F2889" i="82"/>
  <c r="W2889" i="82"/>
  <c r="F2890" i="82"/>
  <c r="H2890" i="82" s="1"/>
  <c r="W2890" i="82"/>
  <c r="F2891" i="82"/>
  <c r="H2891" i="82" s="1"/>
  <c r="W2891" i="82"/>
  <c r="F2892" i="82"/>
  <c r="W2892" i="82"/>
  <c r="F2893" i="82"/>
  <c r="W2893" i="82"/>
  <c r="F2894" i="82"/>
  <c r="W2894" i="82"/>
  <c r="F2895" i="82"/>
  <c r="W2895" i="82"/>
  <c r="F2896" i="82"/>
  <c r="H2896" i="82" s="1"/>
  <c r="W2896" i="82"/>
  <c r="F2897" i="82"/>
  <c r="W2897" i="82"/>
  <c r="F2898" i="82"/>
  <c r="H2898" i="82" s="1"/>
  <c r="W2898" i="82"/>
  <c r="F2899" i="82"/>
  <c r="H2899" i="82" s="1"/>
  <c r="W2899" i="82"/>
  <c r="F2900" i="82"/>
  <c r="H2900" i="82" s="1"/>
  <c r="W2900" i="82"/>
  <c r="F2901" i="82"/>
  <c r="W2901" i="82"/>
  <c r="F2902" i="82"/>
  <c r="W2902" i="82"/>
  <c r="F2903" i="82"/>
  <c r="W2903" i="82"/>
  <c r="F2904" i="82"/>
  <c r="H2904" i="82" s="1"/>
  <c r="W2904" i="82"/>
  <c r="F2905" i="82"/>
  <c r="W2905" i="82"/>
  <c r="F2906" i="82"/>
  <c r="H2906" i="82" s="1"/>
  <c r="W2906" i="82"/>
  <c r="F2907" i="82"/>
  <c r="H2907" i="82" s="1"/>
  <c r="W2907" i="82"/>
  <c r="F2908" i="82"/>
  <c r="W2908" i="82"/>
  <c r="F2909" i="82"/>
  <c r="W2909" i="82"/>
  <c r="F2910" i="82"/>
  <c r="W2910" i="82"/>
  <c r="F2911" i="82"/>
  <c r="W2911" i="82"/>
  <c r="F2912" i="82"/>
  <c r="W2912" i="82"/>
  <c r="F2913" i="82"/>
  <c r="G2913" i="82" s="1"/>
  <c r="W2913" i="82"/>
  <c r="F2914" i="82"/>
  <c r="W2914" i="82"/>
  <c r="F2915" i="82"/>
  <c r="W2915" i="82"/>
  <c r="F2916" i="82"/>
  <c r="J2916" i="82" s="1"/>
  <c r="W2916" i="82"/>
  <c r="F2917" i="82"/>
  <c r="W2917" i="82"/>
  <c r="F2918" i="82"/>
  <c r="H2918" i="82" s="1"/>
  <c r="W2918" i="82"/>
  <c r="F2919" i="82"/>
  <c r="W2919" i="82"/>
  <c r="F2920" i="82"/>
  <c r="H2920" i="82" s="1"/>
  <c r="W2920" i="82"/>
  <c r="F2921" i="82"/>
  <c r="W2921" i="82"/>
  <c r="F2922" i="82"/>
  <c r="W2922" i="82"/>
  <c r="F2923" i="82"/>
  <c r="G2923" i="82" s="1"/>
  <c r="W2923" i="82"/>
  <c r="F2924" i="82"/>
  <c r="G2924" i="82" s="1"/>
  <c r="W2924" i="82"/>
  <c r="F2925" i="82"/>
  <c r="W2925" i="82"/>
  <c r="F2926" i="82"/>
  <c r="J2926" i="82" s="1"/>
  <c r="W2926" i="82"/>
  <c r="F2927" i="82"/>
  <c r="G2927" i="82" s="1"/>
  <c r="W2927" i="82"/>
  <c r="F2928" i="82"/>
  <c r="J2928" i="82" s="1"/>
  <c r="W2928" i="82"/>
  <c r="F2929" i="82"/>
  <c r="I2929" i="82" s="1"/>
  <c r="W2929" i="82"/>
  <c r="F2930" i="82"/>
  <c r="J2930" i="82" s="1"/>
  <c r="W2930" i="82"/>
  <c r="F2931" i="82"/>
  <c r="G2931" i="82" s="1"/>
  <c r="W2931" i="82"/>
  <c r="F2932" i="82"/>
  <c r="G2932" i="82" s="1"/>
  <c r="W2932" i="82"/>
  <c r="F2933" i="82"/>
  <c r="H2933" i="82" s="1"/>
  <c r="W2933" i="82"/>
  <c r="F2934" i="82"/>
  <c r="J2934" i="82" s="1"/>
  <c r="W2934" i="82"/>
  <c r="F2935" i="82"/>
  <c r="G2935" i="82" s="1"/>
  <c r="W2935" i="82"/>
  <c r="F2936" i="82"/>
  <c r="J2936" i="82" s="1"/>
  <c r="W2936" i="82"/>
  <c r="F2937" i="82"/>
  <c r="G2937" i="82" s="1"/>
  <c r="W2937" i="82"/>
  <c r="F2938" i="82"/>
  <c r="J2938" i="82" s="1"/>
  <c r="W2938" i="82"/>
  <c r="F2939" i="82"/>
  <c r="G2939" i="82" s="1"/>
  <c r="W2939" i="82"/>
  <c r="F2940" i="82"/>
  <c r="G2940" i="82" s="1"/>
  <c r="W2940" i="82"/>
  <c r="F2941" i="82"/>
  <c r="W2941" i="82"/>
  <c r="F2942" i="82"/>
  <c r="J2942" i="82" s="1"/>
  <c r="W2942" i="82"/>
  <c r="F2943" i="82"/>
  <c r="G2943" i="82" s="1"/>
  <c r="W2943" i="82"/>
  <c r="F2944" i="82"/>
  <c r="J2944" i="82" s="1"/>
  <c r="W2944" i="82"/>
  <c r="F2945" i="82"/>
  <c r="W2945" i="82"/>
  <c r="F2946" i="82"/>
  <c r="J2946" i="82" s="1"/>
  <c r="W2946" i="82"/>
  <c r="F2947" i="82"/>
  <c r="G2947" i="82" s="1"/>
  <c r="W2947" i="82"/>
  <c r="F2948" i="82"/>
  <c r="W2948" i="82"/>
  <c r="F2949" i="82"/>
  <c r="G2949" i="82" s="1"/>
  <c r="W2949" i="82"/>
  <c r="F2950" i="82"/>
  <c r="J2950" i="82" s="1"/>
  <c r="W2950" i="82"/>
  <c r="F2951" i="82"/>
  <c r="H2951" i="82" s="1"/>
  <c r="W2951" i="82"/>
  <c r="F2952" i="82"/>
  <c r="G2952" i="82" s="1"/>
  <c r="W2952" i="82"/>
  <c r="F2953" i="82"/>
  <c r="W2953" i="82"/>
  <c r="F2954" i="82"/>
  <c r="J2954" i="82" s="1"/>
  <c r="W2954" i="82"/>
  <c r="F2955" i="82"/>
  <c r="H2955" i="82" s="1"/>
  <c r="W2955" i="82"/>
  <c r="F2956" i="82"/>
  <c r="G2956" i="82" s="1"/>
  <c r="W2956" i="82"/>
  <c r="F2957" i="82"/>
  <c r="W2957" i="82"/>
  <c r="F2958" i="82"/>
  <c r="J2958" i="82" s="1"/>
  <c r="W2958" i="82"/>
  <c r="F2959" i="82"/>
  <c r="H2959" i="82" s="1"/>
  <c r="W2959" i="82"/>
  <c r="F2960" i="82"/>
  <c r="G2960" i="82" s="1"/>
  <c r="W2960" i="82"/>
  <c r="F2961" i="82"/>
  <c r="H2961" i="82" s="1"/>
  <c r="W2961" i="82"/>
  <c r="F2962" i="82"/>
  <c r="J2962" i="82" s="1"/>
  <c r="W2962" i="82"/>
  <c r="F2963" i="82"/>
  <c r="H2963" i="82" s="1"/>
  <c r="W2963" i="82"/>
  <c r="F2964" i="82"/>
  <c r="G2964" i="82" s="1"/>
  <c r="W2964" i="82"/>
  <c r="F2965" i="82"/>
  <c r="J2965" i="82" s="1"/>
  <c r="W2965" i="82"/>
  <c r="F2966" i="82"/>
  <c r="J2966" i="82" s="1"/>
  <c r="W2966" i="82"/>
  <c r="F2967" i="82"/>
  <c r="H2967" i="82" s="1"/>
  <c r="W2967" i="82"/>
  <c r="F2968" i="82"/>
  <c r="G2968" i="82" s="1"/>
  <c r="W2968" i="82"/>
  <c r="F2969" i="82"/>
  <c r="W2969" i="82"/>
  <c r="F2970" i="82"/>
  <c r="J2970" i="82" s="1"/>
  <c r="W2970" i="82"/>
  <c r="F2971" i="82"/>
  <c r="H2971" i="82" s="1"/>
  <c r="W2971" i="82"/>
  <c r="F2972" i="82"/>
  <c r="J2972" i="82" s="1"/>
  <c r="W2972" i="82"/>
  <c r="F2973" i="82"/>
  <c r="I2973" i="82" s="1"/>
  <c r="W2973" i="82"/>
  <c r="F2974" i="82"/>
  <c r="J2974" i="82" s="1"/>
  <c r="W2974" i="82"/>
  <c r="F2975" i="82"/>
  <c r="H2975" i="82" s="1"/>
  <c r="W2975" i="82"/>
  <c r="F2976" i="82"/>
  <c r="G2976" i="82" s="1"/>
  <c r="W2976" i="82"/>
  <c r="F2977" i="82"/>
  <c r="J2977" i="82" s="1"/>
  <c r="W2977" i="82"/>
  <c r="F2978" i="82"/>
  <c r="J2978" i="82" s="1"/>
  <c r="W2978" i="82"/>
  <c r="F2979" i="82"/>
  <c r="H2979" i="82" s="1"/>
  <c r="W2979" i="82"/>
  <c r="F2980" i="82"/>
  <c r="G2980" i="82" s="1"/>
  <c r="W2980" i="82"/>
  <c r="F2981" i="82"/>
  <c r="I2981" i="82" s="1"/>
  <c r="W2981" i="82"/>
  <c r="F2982" i="82"/>
  <c r="H2982" i="82" s="1"/>
  <c r="W2982" i="82"/>
  <c r="F2983" i="82"/>
  <c r="H2983" i="82" s="1"/>
  <c r="W2983" i="82"/>
  <c r="F2984" i="82"/>
  <c r="G2984" i="82" s="1"/>
  <c r="W2984" i="82"/>
  <c r="F2985" i="82"/>
  <c r="H2985" i="82" s="1"/>
  <c r="W2985" i="82"/>
  <c r="F2986" i="82"/>
  <c r="J2986" i="82" s="1"/>
  <c r="W2986" i="82"/>
  <c r="F2987" i="82"/>
  <c r="I2987" i="82" s="1"/>
  <c r="W2987" i="82"/>
  <c r="F2988" i="82"/>
  <c r="I2988" i="82" s="1"/>
  <c r="W2988" i="82"/>
  <c r="F2989" i="82"/>
  <c r="W2989" i="82"/>
  <c r="F2990" i="82"/>
  <c r="G2990" i="82" s="1"/>
  <c r="W2990" i="82"/>
  <c r="F2991" i="82"/>
  <c r="W2991" i="82"/>
  <c r="F2992" i="82"/>
  <c r="W2992" i="82"/>
  <c r="F2993" i="82"/>
  <c r="G2993" i="82" s="1"/>
  <c r="W2993" i="82"/>
  <c r="F2994" i="82"/>
  <c r="G2994" i="82" s="1"/>
  <c r="W2994" i="82"/>
  <c r="F2995" i="82"/>
  <c r="I2995" i="82" s="1"/>
  <c r="W2995" i="82"/>
  <c r="F2996" i="82"/>
  <c r="W2996" i="82"/>
  <c r="F2997" i="82"/>
  <c r="W2997" i="82"/>
  <c r="F2998" i="82"/>
  <c r="I2998" i="82" s="1"/>
  <c r="W2998" i="82"/>
  <c r="F2999" i="82"/>
  <c r="I2999" i="82" s="1"/>
  <c r="W2999" i="82"/>
  <c r="F3000" i="82"/>
  <c r="H3000" i="82" s="1"/>
  <c r="W3000" i="82"/>
  <c r="F3001" i="82"/>
  <c r="G3001" i="82" s="1"/>
  <c r="W3001" i="82"/>
  <c r="F3002" i="82"/>
  <c r="W3002" i="82"/>
  <c r="F3003" i="82"/>
  <c r="I3003" i="82" s="1"/>
  <c r="W3003" i="82"/>
  <c r="F3004" i="82"/>
  <c r="J3004" i="82" s="1"/>
  <c r="W3004" i="82"/>
  <c r="F3005" i="82"/>
  <c r="G3005" i="82" s="1"/>
  <c r="W3005" i="82"/>
  <c r="F3006" i="82"/>
  <c r="G3006" i="82" s="1"/>
  <c r="W3006" i="82"/>
  <c r="F3007" i="82"/>
  <c r="I3007" i="82" s="1"/>
  <c r="W3007" i="82"/>
  <c r="F3008" i="82"/>
  <c r="I3008" i="82" s="1"/>
  <c r="W3008" i="82"/>
  <c r="F3009" i="82"/>
  <c r="G3009" i="82" s="1"/>
  <c r="W3009" i="82"/>
  <c r="F3010" i="82"/>
  <c r="I3010" i="82" s="1"/>
  <c r="W3010" i="82"/>
  <c r="F3011" i="82"/>
  <c r="G3011" i="82" s="1"/>
  <c r="W3011" i="82"/>
  <c r="F3012" i="82"/>
  <c r="W3012" i="82"/>
  <c r="F3013" i="82"/>
  <c r="W3013" i="82"/>
  <c r="F3014" i="82"/>
  <c r="G3014" i="82" s="1"/>
  <c r="W3014" i="82"/>
  <c r="F3015" i="82"/>
  <c r="G3015" i="82" s="1"/>
  <c r="W3015" i="82"/>
  <c r="F3016" i="82"/>
  <c r="I3016" i="82" s="1"/>
  <c r="W3016" i="82"/>
  <c r="F3017" i="82"/>
  <c r="I3017" i="82" s="1"/>
  <c r="W3017" i="82"/>
  <c r="F3018" i="82"/>
  <c r="G3018" i="82" s="1"/>
  <c r="W3018" i="82"/>
  <c r="F3019" i="82"/>
  <c r="W3019" i="82"/>
  <c r="F3020" i="82"/>
  <c r="I3020" i="82" s="1"/>
  <c r="W3020" i="82"/>
  <c r="F3021" i="82"/>
  <c r="H3021" i="82" s="1"/>
  <c r="W3021" i="82"/>
  <c r="F3022" i="82"/>
  <c r="G3022" i="82" s="1"/>
  <c r="W3022" i="82"/>
  <c r="F3023" i="82"/>
  <c r="H3023" i="82" s="1"/>
  <c r="W3023" i="82"/>
  <c r="F3024" i="82"/>
  <c r="J3024" i="82" s="1"/>
  <c r="W3024" i="82"/>
  <c r="F3025" i="82"/>
  <c r="H3025" i="82" s="1"/>
  <c r="W3025" i="82"/>
  <c r="F3026" i="82"/>
  <c r="W3026" i="82"/>
  <c r="F3027" i="82"/>
  <c r="W3027" i="82"/>
  <c r="F3028" i="82"/>
  <c r="G3028" i="82" s="1"/>
  <c r="W3028" i="82"/>
  <c r="F3029" i="82"/>
  <c r="W3029" i="82"/>
  <c r="F3030" i="82"/>
  <c r="G3030" i="82" s="1"/>
  <c r="W3030" i="82"/>
  <c r="F3031" i="82"/>
  <c r="I3031" i="82" s="1"/>
  <c r="W3031" i="82"/>
  <c r="F3032" i="82"/>
  <c r="G3032" i="82" s="1"/>
  <c r="W3032" i="82"/>
  <c r="F3033" i="82"/>
  <c r="I3033" i="82" s="1"/>
  <c r="W3033" i="82"/>
  <c r="F3034" i="82"/>
  <c r="G3034" i="82" s="1"/>
  <c r="W3034" i="82"/>
  <c r="F3035" i="82"/>
  <c r="G3035" i="82" s="1"/>
  <c r="W3035" i="82"/>
  <c r="F3036" i="82"/>
  <c r="G3036" i="82" s="1"/>
  <c r="W3036" i="82"/>
  <c r="F3037" i="82"/>
  <c r="G3037" i="82" s="1"/>
  <c r="W3037" i="82"/>
  <c r="F3038" i="82"/>
  <c r="G3038" i="82" s="1"/>
  <c r="W3038" i="82"/>
  <c r="F3039" i="82"/>
  <c r="W3039" i="82"/>
  <c r="F3040" i="82"/>
  <c r="G3040" i="82" s="1"/>
  <c r="W3040" i="82"/>
  <c r="F3041" i="82"/>
  <c r="J3041" i="82" s="1"/>
  <c r="W3041" i="82"/>
  <c r="F3042" i="82"/>
  <c r="G3042" i="82" s="1"/>
  <c r="W3042" i="82"/>
  <c r="F3043" i="82"/>
  <c r="G3043" i="82" s="1"/>
  <c r="W3043" i="82"/>
  <c r="F3044" i="82"/>
  <c r="G3044" i="82" s="1"/>
  <c r="W3044" i="82"/>
  <c r="F3045" i="82"/>
  <c r="W3045" i="82"/>
  <c r="F3046" i="82"/>
  <c r="G3046" i="82" s="1"/>
  <c r="W3046" i="82"/>
  <c r="F3047" i="82"/>
  <c r="G3047" i="82" s="1"/>
  <c r="W3047" i="82"/>
  <c r="F3048" i="82"/>
  <c r="G3048" i="82" s="1"/>
  <c r="W3048" i="82"/>
  <c r="F3049" i="82"/>
  <c r="G3049" i="82" s="1"/>
  <c r="W3049" i="82"/>
  <c r="F3050" i="82"/>
  <c r="G3050" i="82" s="1"/>
  <c r="W3050" i="82"/>
  <c r="F3051" i="82"/>
  <c r="G3051" i="82" s="1"/>
  <c r="W3051" i="82"/>
  <c r="F3052" i="82"/>
  <c r="G3052" i="82" s="1"/>
  <c r="W3052" i="82"/>
  <c r="F3053" i="82"/>
  <c r="G3053" i="82" s="1"/>
  <c r="W3053" i="82"/>
  <c r="F3054" i="82"/>
  <c r="J3054" i="82" s="1"/>
  <c r="W3054" i="82"/>
  <c r="F3055" i="82"/>
  <c r="G3055" i="82" s="1"/>
  <c r="W3055" i="82"/>
  <c r="F3056" i="82"/>
  <c r="G3056" i="82" s="1"/>
  <c r="W3056" i="82"/>
  <c r="F3057" i="82"/>
  <c r="G3057" i="82" s="1"/>
  <c r="W3057" i="82"/>
  <c r="F3058" i="82"/>
  <c r="J3058" i="82" s="1"/>
  <c r="W3058" i="82"/>
  <c r="F3059" i="82"/>
  <c r="G3059" i="82" s="1"/>
  <c r="W3059" i="82"/>
  <c r="F3060" i="82"/>
  <c r="G3060" i="82" s="1"/>
  <c r="W3060" i="82"/>
  <c r="F3061" i="82"/>
  <c r="G3061" i="82" s="1"/>
  <c r="W3061" i="82"/>
  <c r="F3062" i="82"/>
  <c r="G3062" i="82" s="1"/>
  <c r="W3062" i="82"/>
  <c r="F3063" i="82"/>
  <c r="G3063" i="82" s="1"/>
  <c r="W3063" i="82"/>
  <c r="F3064" i="82"/>
  <c r="G3064" i="82" s="1"/>
  <c r="W3064" i="82"/>
  <c r="F3065" i="82"/>
  <c r="G3065" i="82" s="1"/>
  <c r="W3065" i="82"/>
  <c r="F3066" i="82"/>
  <c r="G3066" i="82" s="1"/>
  <c r="W3066" i="82"/>
  <c r="F3067" i="82"/>
  <c r="G3067" i="82" s="1"/>
  <c r="W3067" i="82"/>
  <c r="F3068" i="82"/>
  <c r="G3068" i="82" s="1"/>
  <c r="W3068" i="82"/>
  <c r="F3069" i="82"/>
  <c r="H3069" i="82" s="1"/>
  <c r="W3069" i="82"/>
  <c r="F3070" i="82"/>
  <c r="G3070" i="82" s="1"/>
  <c r="W3070" i="82"/>
  <c r="F3071" i="82"/>
  <c r="G3071" i="82" s="1"/>
  <c r="W3071" i="82"/>
  <c r="F3072" i="82"/>
  <c r="G3072" i="82" s="1"/>
  <c r="W3072" i="82"/>
  <c r="F3073" i="82"/>
  <c r="J3073" i="82" s="1"/>
  <c r="W3073" i="82"/>
  <c r="F3074" i="82"/>
  <c r="G3074" i="82" s="1"/>
  <c r="W3074" i="82"/>
  <c r="F3075" i="82"/>
  <c r="G3075" i="82" s="1"/>
  <c r="W3075" i="82"/>
  <c r="F3076" i="82"/>
  <c r="J3076" i="82" s="1"/>
  <c r="W3076" i="82"/>
  <c r="F3077" i="82"/>
  <c r="J3077" i="82" s="1"/>
  <c r="W3077" i="82"/>
  <c r="F3078" i="82"/>
  <c r="J3078" i="82" s="1"/>
  <c r="W3078" i="82"/>
  <c r="F3079" i="82"/>
  <c r="G3079" i="82" s="1"/>
  <c r="W3079" i="82"/>
  <c r="F3080" i="82"/>
  <c r="G3080" i="82" s="1"/>
  <c r="W3080" i="82"/>
  <c r="F3081" i="82"/>
  <c r="G3081" i="82" s="1"/>
  <c r="W3081" i="82"/>
  <c r="F3082" i="82"/>
  <c r="J3082" i="82" s="1"/>
  <c r="W3082" i="82"/>
  <c r="F3083" i="82"/>
  <c r="G3083" i="82" s="1"/>
  <c r="W3083" i="82"/>
  <c r="F3084" i="82"/>
  <c r="G3084" i="82" s="1"/>
  <c r="W3084" i="82"/>
  <c r="F3085" i="82"/>
  <c r="H3085" i="82" s="1"/>
  <c r="W3085" i="82"/>
  <c r="F3086" i="82"/>
  <c r="J3086" i="82" s="1"/>
  <c r="W3086" i="82"/>
  <c r="F3087" i="82"/>
  <c r="H3087" i="82" s="1"/>
  <c r="W3087" i="82"/>
  <c r="F3088" i="82"/>
  <c r="G3088" i="82" s="1"/>
  <c r="W3088" i="82"/>
  <c r="F3089" i="82"/>
  <c r="H3089" i="82" s="1"/>
  <c r="W3089" i="82"/>
  <c r="F3090" i="82"/>
  <c r="G3090" i="82" s="1"/>
  <c r="W3090" i="82"/>
  <c r="F3091" i="82"/>
  <c r="H3091" i="82" s="1"/>
  <c r="W3091" i="82"/>
  <c r="F3092" i="82"/>
  <c r="J3092" i="82" s="1"/>
  <c r="W3092" i="82"/>
  <c r="F3093" i="82"/>
  <c r="H3093" i="82" s="1"/>
  <c r="W3093" i="82"/>
  <c r="F3094" i="82"/>
  <c r="G3094" i="82" s="1"/>
  <c r="W3094" i="82"/>
  <c r="F3095" i="82"/>
  <c r="H3095" i="82" s="1"/>
  <c r="W3095" i="82"/>
  <c r="F3096" i="82"/>
  <c r="G3096" i="82" s="1"/>
  <c r="W3096" i="82"/>
  <c r="F3097" i="82"/>
  <c r="G3097" i="82" s="1"/>
  <c r="W3097" i="82"/>
  <c r="F3098" i="82"/>
  <c r="G3098" i="82" s="1"/>
  <c r="W3098" i="82"/>
  <c r="F3099" i="82"/>
  <c r="H3099" i="82" s="1"/>
  <c r="W3099" i="82"/>
  <c r="F3100" i="82"/>
  <c r="G3100" i="82" s="1"/>
  <c r="W3100" i="82"/>
  <c r="F3101" i="82"/>
  <c r="H3101" i="82" s="1"/>
  <c r="W3101" i="82"/>
  <c r="F3102" i="82"/>
  <c r="G3102" i="82" s="1"/>
  <c r="W3102" i="82"/>
  <c r="F3103" i="82"/>
  <c r="I3103" i="82" s="1"/>
  <c r="W3103" i="82"/>
  <c r="F3104" i="82"/>
  <c r="I3104" i="82" s="1"/>
  <c r="W3104" i="82"/>
  <c r="F3105" i="82"/>
  <c r="J3105" i="82" s="1"/>
  <c r="W3105" i="82"/>
  <c r="F3106" i="82"/>
  <c r="G3106" i="82" s="1"/>
  <c r="W3106" i="82"/>
  <c r="F3107" i="82"/>
  <c r="H3107" i="82" s="1"/>
  <c r="W3107" i="82"/>
  <c r="F3108" i="82"/>
  <c r="J3108" i="82" s="1"/>
  <c r="W3108" i="82"/>
  <c r="F3109" i="82"/>
  <c r="J3109" i="82" s="1"/>
  <c r="W3109" i="82"/>
  <c r="F3110" i="82"/>
  <c r="G3110" i="82" s="1"/>
  <c r="W3110" i="82"/>
  <c r="F3111" i="82"/>
  <c r="G3111" i="82" s="1"/>
  <c r="W3111" i="82"/>
  <c r="F3112" i="82"/>
  <c r="I3112" i="82" s="1"/>
  <c r="W3112" i="82"/>
  <c r="F3113" i="82"/>
  <c r="G3113" i="82" s="1"/>
  <c r="W3113" i="82"/>
  <c r="F3114" i="82"/>
  <c r="G3114" i="82" s="1"/>
  <c r="W3114" i="82"/>
  <c r="F3115" i="82"/>
  <c r="G3115" i="82" s="1"/>
  <c r="W3115" i="82"/>
  <c r="F3116" i="82"/>
  <c r="I3116" i="82" s="1"/>
  <c r="W3116" i="82"/>
  <c r="F3117" i="82"/>
  <c r="J3117" i="82" s="1"/>
  <c r="W3117" i="82"/>
  <c r="F3118" i="82"/>
  <c r="G3118" i="82" s="1"/>
  <c r="W3118" i="82"/>
  <c r="F3119" i="82"/>
  <c r="G3119" i="82" s="1"/>
  <c r="W3119" i="82"/>
  <c r="F3120" i="82"/>
  <c r="I3120" i="82" s="1"/>
  <c r="W3120" i="82"/>
  <c r="F3121" i="82"/>
  <c r="I3121" i="82" s="1"/>
  <c r="W3121" i="82"/>
  <c r="F3122" i="82"/>
  <c r="G3122" i="82" s="1"/>
  <c r="W3122" i="82"/>
  <c r="F3123" i="82"/>
  <c r="G3123" i="82" s="1"/>
  <c r="W3123" i="82"/>
  <c r="F3124" i="82"/>
  <c r="I3124" i="82" s="1"/>
  <c r="W3124" i="82"/>
  <c r="F3125" i="82"/>
  <c r="H3125" i="82" s="1"/>
  <c r="W3125" i="82"/>
  <c r="F3126" i="82"/>
  <c r="H3126" i="82" s="1"/>
  <c r="W3126" i="82"/>
  <c r="F3127" i="82"/>
  <c r="G3127" i="82" s="1"/>
  <c r="W3127" i="82"/>
  <c r="F3128" i="82"/>
  <c r="I3128" i="82" s="1"/>
  <c r="W3128" i="82"/>
  <c r="F3129" i="82"/>
  <c r="G3129" i="82" s="1"/>
  <c r="W3129" i="82"/>
  <c r="F3130" i="82"/>
  <c r="J3130" i="82" s="1"/>
  <c r="W3130" i="82"/>
  <c r="F3131" i="82"/>
  <c r="G3131" i="82" s="1"/>
  <c r="W3131" i="82"/>
  <c r="F3132" i="82"/>
  <c r="I3132" i="82" s="1"/>
  <c r="W3132" i="82"/>
  <c r="F3133" i="82"/>
  <c r="W3133" i="82"/>
  <c r="F3134" i="82"/>
  <c r="I3134" i="82" s="1"/>
  <c r="W3134" i="82"/>
  <c r="F3135" i="82"/>
  <c r="G3135" i="82" s="1"/>
  <c r="W3135" i="82"/>
  <c r="F3136" i="82"/>
  <c r="I3136" i="82" s="1"/>
  <c r="W3136" i="82"/>
  <c r="F3137" i="82"/>
  <c r="W3137" i="82"/>
  <c r="F3138" i="82"/>
  <c r="G3138" i="82" s="1"/>
  <c r="W3138" i="82"/>
  <c r="F3139" i="82"/>
  <c r="G3139" i="82" s="1"/>
  <c r="W3139" i="82"/>
  <c r="F3140" i="82"/>
  <c r="W3140" i="82"/>
  <c r="F3141" i="82"/>
  <c r="G3141" i="82" s="1"/>
  <c r="W3141" i="82"/>
  <c r="F3142" i="82"/>
  <c r="G3142" i="82" s="1"/>
  <c r="W3142" i="82"/>
  <c r="F3143" i="82"/>
  <c r="G3143" i="82" s="1"/>
  <c r="W3143" i="82"/>
  <c r="F3144" i="82"/>
  <c r="I3144" i="82" s="1"/>
  <c r="W3144" i="82"/>
  <c r="F3145" i="82"/>
  <c r="J3145" i="82" s="1"/>
  <c r="W3145" i="82"/>
  <c r="F3146" i="82"/>
  <c r="G3146" i="82" s="1"/>
  <c r="W3146" i="82"/>
  <c r="F3147" i="82"/>
  <c r="G3147" i="82" s="1"/>
  <c r="W3147" i="82"/>
  <c r="F3148" i="82"/>
  <c r="I3148" i="82" s="1"/>
  <c r="W3148" i="82"/>
  <c r="F3149" i="82"/>
  <c r="J3149" i="82" s="1"/>
  <c r="W3149" i="82"/>
  <c r="F3150" i="82"/>
  <c r="G3150" i="82" s="1"/>
  <c r="W3150" i="82"/>
  <c r="F3151" i="82"/>
  <c r="G3151" i="82" s="1"/>
  <c r="W3151" i="82"/>
  <c r="F3152" i="82"/>
  <c r="I3152" i="82" s="1"/>
  <c r="W3152" i="82"/>
  <c r="F3153" i="82"/>
  <c r="I3153" i="82" s="1"/>
  <c r="W3153" i="82"/>
  <c r="F3154" i="82"/>
  <c r="G3154" i="82" s="1"/>
  <c r="W3154" i="82"/>
  <c r="F3155" i="82"/>
  <c r="G3155" i="82" s="1"/>
  <c r="W3155" i="82"/>
  <c r="F3156" i="82"/>
  <c r="I3156" i="82" s="1"/>
  <c r="W3156" i="82"/>
  <c r="F3157" i="82"/>
  <c r="H3157" i="82" s="1"/>
  <c r="W3157" i="82"/>
  <c r="F3158" i="82"/>
  <c r="G3158" i="82" s="1"/>
  <c r="W3158" i="82"/>
  <c r="F3159" i="82"/>
  <c r="G3159" i="82" s="1"/>
  <c r="W3159" i="82"/>
  <c r="F3160" i="82"/>
  <c r="I3160" i="82" s="1"/>
  <c r="W3160" i="82"/>
  <c r="F3161" i="82"/>
  <c r="J3161" i="82" s="1"/>
  <c r="W3161" i="82"/>
  <c r="F3162" i="82"/>
  <c r="J3162" i="82" s="1"/>
  <c r="W3162" i="82"/>
  <c r="F3163" i="82"/>
  <c r="G3163" i="82" s="1"/>
  <c r="W3163" i="82"/>
  <c r="F3164" i="82"/>
  <c r="I3164" i="82" s="1"/>
  <c r="W3164" i="82"/>
  <c r="F3165" i="82"/>
  <c r="G3165" i="82" s="1"/>
  <c r="W3165" i="82"/>
  <c r="F3166" i="82"/>
  <c r="I3166" i="82" s="1"/>
  <c r="W3166" i="82"/>
  <c r="F3167" i="82"/>
  <c r="G3167" i="82" s="1"/>
  <c r="W3167" i="82"/>
  <c r="F3168" i="82"/>
  <c r="I3168" i="82" s="1"/>
  <c r="W3168" i="82"/>
  <c r="F3169" i="82"/>
  <c r="W3169" i="82"/>
  <c r="F3170" i="82"/>
  <c r="J3170" i="82" s="1"/>
  <c r="W3170" i="82"/>
  <c r="F3171" i="82"/>
  <c r="I3171" i="82" s="1"/>
  <c r="W3171" i="82"/>
  <c r="F3172" i="82"/>
  <c r="G3172" i="82" s="1"/>
  <c r="W3172" i="82"/>
  <c r="F3173" i="82"/>
  <c r="W3173" i="82"/>
  <c r="F3174" i="82"/>
  <c r="G3174" i="82" s="1"/>
  <c r="W3174" i="82"/>
  <c r="F3175" i="82"/>
  <c r="I3175" i="82" s="1"/>
  <c r="W3175" i="82"/>
  <c r="F3176" i="82"/>
  <c r="G3176" i="82" s="1"/>
  <c r="W3176" i="82"/>
  <c r="F3177" i="82"/>
  <c r="W3177" i="82"/>
  <c r="F3178" i="82"/>
  <c r="W3178" i="82"/>
  <c r="F3179" i="82"/>
  <c r="I3179" i="82" s="1"/>
  <c r="W3179" i="82"/>
  <c r="F3180" i="82"/>
  <c r="G3180" i="82" s="1"/>
  <c r="W3180" i="82"/>
  <c r="F3181" i="82"/>
  <c r="W3181" i="82"/>
  <c r="F3182" i="82"/>
  <c r="G3182" i="82" s="1"/>
  <c r="W3182" i="82"/>
  <c r="F3183" i="82"/>
  <c r="I3183" i="82" s="1"/>
  <c r="W3183" i="82"/>
  <c r="F3184" i="82"/>
  <c r="G3184" i="82" s="1"/>
  <c r="W3184" i="82"/>
  <c r="F3185" i="82"/>
  <c r="W3185" i="82"/>
  <c r="F3186" i="82"/>
  <c r="H3186" i="82" s="1"/>
  <c r="W3186" i="82"/>
  <c r="F3187" i="82"/>
  <c r="I3187" i="82" s="1"/>
  <c r="W3187" i="82"/>
  <c r="F3188" i="82"/>
  <c r="W3188" i="82"/>
  <c r="F3189" i="82"/>
  <c r="W3189" i="82"/>
  <c r="F3190" i="82"/>
  <c r="I3190" i="82" s="1"/>
  <c r="W3190" i="82"/>
  <c r="F3191" i="82"/>
  <c r="W3191" i="82"/>
  <c r="F3192" i="82"/>
  <c r="G3192" i="82" s="1"/>
  <c r="W3192" i="82"/>
  <c r="F3193" i="82"/>
  <c r="W3193" i="82"/>
  <c r="F3194" i="82"/>
  <c r="H3194" i="82" s="1"/>
  <c r="W3194" i="82"/>
  <c r="F3195" i="82"/>
  <c r="I3195" i="82" s="1"/>
  <c r="W3195" i="82"/>
  <c r="F3196" i="82"/>
  <c r="G3196" i="82" s="1"/>
  <c r="W3196" i="82"/>
  <c r="F3197" i="82"/>
  <c r="W3197" i="82"/>
  <c r="F3198" i="82"/>
  <c r="W3198" i="82"/>
  <c r="F3199" i="82"/>
  <c r="I3199" i="82" s="1"/>
  <c r="W3199" i="82"/>
  <c r="F3200" i="82"/>
  <c r="G3200" i="82" s="1"/>
  <c r="W3200" i="82"/>
  <c r="F3201" i="82"/>
  <c r="W3201" i="82"/>
  <c r="F3202" i="82"/>
  <c r="J3202" i="82" s="1"/>
  <c r="W3202" i="82"/>
  <c r="F3203" i="82"/>
  <c r="I3203" i="82" s="1"/>
  <c r="W3203" i="82"/>
  <c r="F3204" i="82"/>
  <c r="G3204" i="82" s="1"/>
  <c r="W3204" i="82"/>
  <c r="F3205" i="82"/>
  <c r="W3205" i="82"/>
  <c r="F3206" i="82"/>
  <c r="G3206" i="82" s="1"/>
  <c r="W3206" i="82"/>
  <c r="F3207" i="82"/>
  <c r="J3207" i="82" s="1"/>
  <c r="W3207" i="82"/>
  <c r="F3208" i="82"/>
  <c r="G3208" i="82" s="1"/>
  <c r="W3208" i="82"/>
  <c r="F3209" i="82"/>
  <c r="G3209" i="82" s="1"/>
  <c r="W3209" i="82"/>
  <c r="F3210" i="82"/>
  <c r="G3210" i="82" s="1"/>
  <c r="W3210" i="82"/>
  <c r="F3211" i="82"/>
  <c r="J3211" i="82" s="1"/>
  <c r="W3211" i="82"/>
  <c r="F3212" i="82"/>
  <c r="G3212" i="82" s="1"/>
  <c r="W3212" i="82"/>
  <c r="F3213" i="82"/>
  <c r="G3213" i="82" s="1"/>
  <c r="W3213" i="82"/>
  <c r="F3214" i="82"/>
  <c r="I3214" i="82" s="1"/>
  <c r="W3214" i="82"/>
  <c r="F3215" i="82"/>
  <c r="J3215" i="82" s="1"/>
  <c r="W3215" i="82"/>
  <c r="F3216" i="82"/>
  <c r="G3216" i="82" s="1"/>
  <c r="W3216" i="82"/>
  <c r="F3217" i="82"/>
  <c r="G3217" i="82" s="1"/>
  <c r="W3217" i="82"/>
  <c r="F3218" i="82"/>
  <c r="G3218" i="82" s="1"/>
  <c r="W3218" i="82"/>
  <c r="F3219" i="82"/>
  <c r="I3219" i="82" s="1"/>
  <c r="W3219" i="82"/>
  <c r="F3220" i="82"/>
  <c r="G3220" i="82" s="1"/>
  <c r="W3220" i="82"/>
  <c r="F3221" i="82"/>
  <c r="W3221" i="82"/>
  <c r="F3222" i="82"/>
  <c r="G3222" i="82" s="1"/>
  <c r="W3222" i="82"/>
  <c r="F3223" i="82"/>
  <c r="J3223" i="82" s="1"/>
  <c r="W3223" i="82"/>
  <c r="F3224" i="82"/>
  <c r="G3224" i="82" s="1"/>
  <c r="W3224" i="82"/>
  <c r="F3225" i="82"/>
  <c r="W3225" i="82"/>
  <c r="I55" i="64"/>
  <c r="I121" i="64"/>
  <c r="I118" i="64"/>
  <c r="I110" i="64"/>
  <c r="I107" i="64"/>
  <c r="I99" i="64"/>
  <c r="I96" i="64"/>
  <c r="I88" i="64"/>
  <c r="I77" i="64"/>
  <c r="I74" i="64"/>
  <c r="I66" i="64"/>
  <c r="E30" i="61"/>
  <c r="E31" i="61"/>
  <c r="E32" i="61"/>
  <c r="E33" i="61"/>
  <c r="E34" i="61"/>
  <c r="E35" i="61"/>
  <c r="E36" i="61"/>
  <c r="E37" i="61"/>
  <c r="E38" i="61"/>
  <c r="A39" i="79"/>
  <c r="B39" i="79"/>
  <c r="E17" i="62"/>
  <c r="E18" i="62"/>
  <c r="E19" i="62"/>
  <c r="E20" i="62"/>
  <c r="E21" i="62"/>
  <c r="E22" i="62"/>
  <c r="H3150" i="82" l="1"/>
  <c r="J2294" i="82"/>
  <c r="H2640" i="82"/>
  <c r="H2200" i="82"/>
  <c r="J2400" i="82"/>
  <c r="G2928" i="82"/>
  <c r="G2656" i="82"/>
  <c r="G1960" i="82"/>
  <c r="G2661" i="82"/>
  <c r="I2654" i="82"/>
  <c r="H2937" i="82"/>
  <c r="J2794" i="82"/>
  <c r="G2530" i="82"/>
  <c r="G2459" i="82"/>
  <c r="I2368" i="82"/>
  <c r="H2203" i="82"/>
  <c r="G3117" i="82"/>
  <c r="G2625" i="82"/>
  <c r="G2375" i="82"/>
  <c r="J2328" i="82"/>
  <c r="H2253" i="82"/>
  <c r="J3089" i="82"/>
  <c r="J3175" i="82"/>
  <c r="I3089" i="82"/>
  <c r="H2931" i="82"/>
  <c r="J2900" i="82"/>
  <c r="J2737" i="82"/>
  <c r="I2535" i="82"/>
  <c r="H2010" i="82"/>
  <c r="H3190" i="82"/>
  <c r="G2616" i="82"/>
  <c r="G2122" i="82"/>
  <c r="J1901" i="82"/>
  <c r="G3004" i="82"/>
  <c r="H2423" i="82"/>
  <c r="G2174" i="82"/>
  <c r="J1885" i="82"/>
  <c r="J3044" i="82"/>
  <c r="G2418" i="82"/>
  <c r="I2375" i="82"/>
  <c r="J2349" i="82"/>
  <c r="H2168" i="82"/>
  <c r="G3109" i="82"/>
  <c r="I2692" i="82"/>
  <c r="I2619" i="82"/>
  <c r="I2604" i="82"/>
  <c r="H2313" i="82"/>
  <c r="I2274" i="82"/>
  <c r="H3162" i="82"/>
  <c r="H3105" i="82"/>
  <c r="G2987" i="82"/>
  <c r="G2944" i="82"/>
  <c r="G2933" i="82"/>
  <c r="G2696" i="82"/>
  <c r="G2621" i="82"/>
  <c r="H2607" i="82"/>
  <c r="J2451" i="82"/>
  <c r="I2238" i="82"/>
  <c r="J2007" i="82"/>
  <c r="J1957" i="82"/>
  <c r="J3093" i="82"/>
  <c r="J3219" i="82"/>
  <c r="H3130" i="82"/>
  <c r="G3093" i="82"/>
  <c r="G3021" i="82"/>
  <c r="G2714" i="82"/>
  <c r="G2654" i="82"/>
  <c r="G2581" i="82"/>
  <c r="H2398" i="82"/>
  <c r="H2387" i="82"/>
  <c r="G2362" i="82"/>
  <c r="H2328" i="82"/>
  <c r="H2294" i="82"/>
  <c r="J2208" i="82"/>
  <c r="I2085" i="82"/>
  <c r="H1917" i="82"/>
  <c r="H3172" i="82"/>
  <c r="G3024" i="82"/>
  <c r="J2802" i="82"/>
  <c r="H2775" i="82"/>
  <c r="H2702" i="82"/>
  <c r="I2446" i="82"/>
  <c r="G2427" i="82"/>
  <c r="H2394" i="82"/>
  <c r="H2379" i="82"/>
  <c r="G2290" i="82"/>
  <c r="J2233" i="82"/>
  <c r="G2186" i="82"/>
  <c r="G2160" i="82"/>
  <c r="I2096" i="82"/>
  <c r="J2073" i="82"/>
  <c r="J1966" i="82"/>
  <c r="J1861" i="82"/>
  <c r="H3109" i="82"/>
  <c r="J2836" i="82"/>
  <c r="J2758" i="82"/>
  <c r="I2601" i="82"/>
  <c r="G2467" i="82"/>
  <c r="I2433" i="82"/>
  <c r="H2407" i="82"/>
  <c r="G2349" i="82"/>
  <c r="G2307" i="82"/>
  <c r="H2277" i="82"/>
  <c r="J2188" i="82"/>
  <c r="I2147" i="82"/>
  <c r="I3194" i="82"/>
  <c r="I3095" i="82"/>
  <c r="G3086" i="82"/>
  <c r="I3049" i="82"/>
  <c r="H2722" i="82"/>
  <c r="H2571" i="82"/>
  <c r="G2511" i="82"/>
  <c r="H2466" i="82"/>
  <c r="H2420" i="82"/>
  <c r="G2374" i="82"/>
  <c r="J2371" i="82"/>
  <c r="H2265" i="82"/>
  <c r="G2132" i="82"/>
  <c r="J2031" i="82"/>
  <c r="I1901" i="82"/>
  <c r="J2527" i="82"/>
  <c r="J3157" i="82"/>
  <c r="H2947" i="82"/>
  <c r="J2940" i="82"/>
  <c r="J2933" i="82"/>
  <c r="H2795" i="82"/>
  <c r="H2765" i="82"/>
  <c r="H2714" i="82"/>
  <c r="G2690" i="82"/>
  <c r="I2667" i="82"/>
  <c r="G2619" i="82"/>
  <c r="I2555" i="82"/>
  <c r="I2527" i="82"/>
  <c r="H2454" i="82"/>
  <c r="G2412" i="82"/>
  <c r="J2375" i="82"/>
  <c r="I2363" i="82"/>
  <c r="J2274" i="82"/>
  <c r="J2241" i="82"/>
  <c r="H2238" i="82"/>
  <c r="I2179" i="82"/>
  <c r="J2168" i="82"/>
  <c r="I2165" i="82"/>
  <c r="J1855" i="82"/>
  <c r="I2609" i="82"/>
  <c r="H2527" i="82"/>
  <c r="I2408" i="82"/>
  <c r="I2356" i="82"/>
  <c r="J2192" i="82"/>
  <c r="H3174" i="82"/>
  <c r="I3145" i="82"/>
  <c r="J3118" i="82"/>
  <c r="G3054" i="82"/>
  <c r="J3040" i="82"/>
  <c r="J2884" i="82"/>
  <c r="H2757" i="82"/>
  <c r="J2734" i="82"/>
  <c r="J2702" i="82"/>
  <c r="J2699" i="82"/>
  <c r="J2659" i="82"/>
  <c r="G2609" i="82"/>
  <c r="J2535" i="82"/>
  <c r="G2529" i="82"/>
  <c r="G2479" i="82"/>
  <c r="H2443" i="82"/>
  <c r="H2428" i="82"/>
  <c r="H2425" i="82"/>
  <c r="G2408" i="82"/>
  <c r="G2395" i="82"/>
  <c r="J2388" i="82"/>
  <c r="G2356" i="82"/>
  <c r="H2349" i="82"/>
  <c r="J2301" i="82"/>
  <c r="I2294" i="82"/>
  <c r="G2192" i="82"/>
  <c r="J1949" i="82"/>
  <c r="J1922" i="82"/>
  <c r="J1877" i="82"/>
  <c r="I3180" i="82"/>
  <c r="I3162" i="82"/>
  <c r="I3093" i="82"/>
  <c r="J3072" i="82"/>
  <c r="J2995" i="82"/>
  <c r="H2972" i="82"/>
  <c r="J2932" i="82"/>
  <c r="H2929" i="82"/>
  <c r="G2918" i="82"/>
  <c r="J2778" i="82"/>
  <c r="H2730" i="82"/>
  <c r="J2695" i="82"/>
  <c r="H2620" i="82"/>
  <c r="J2611" i="82"/>
  <c r="G2605" i="82"/>
  <c r="I2602" i="82"/>
  <c r="G2592" i="82"/>
  <c r="G2589" i="82"/>
  <c r="I2586" i="82"/>
  <c r="I2579" i="82"/>
  <c r="G2535" i="82"/>
  <c r="H2519" i="82"/>
  <c r="J2307" i="82"/>
  <c r="I2160" i="82"/>
  <c r="H2110" i="82"/>
  <c r="H2099" i="82"/>
  <c r="G1959" i="82"/>
  <c r="I1895" i="82"/>
  <c r="J3049" i="82"/>
  <c r="I2571" i="82"/>
  <c r="H2511" i="82"/>
  <c r="I2132" i="82"/>
  <c r="G1998" i="82"/>
  <c r="I1998" i="82"/>
  <c r="J1998" i="82"/>
  <c r="G3188" i="82"/>
  <c r="H3188" i="82"/>
  <c r="J3163" i="82"/>
  <c r="J3153" i="82"/>
  <c r="I3118" i="82"/>
  <c r="I3045" i="82"/>
  <c r="G3045" i="82"/>
  <c r="H2995" i="82"/>
  <c r="J2973" i="82"/>
  <c r="H2803" i="82"/>
  <c r="J2803" i="82"/>
  <c r="J2744" i="82"/>
  <c r="I2737" i="82"/>
  <c r="J2710" i="82"/>
  <c r="H2696" i="82"/>
  <c r="J2690" i="82"/>
  <c r="G2620" i="82"/>
  <c r="G2612" i="82"/>
  <c r="G2601" i="82"/>
  <c r="I2598" i="82"/>
  <c r="G2522" i="82"/>
  <c r="J2519" i="82"/>
  <c r="I2516" i="82"/>
  <c r="J2479" i="82"/>
  <c r="G2476" i="82"/>
  <c r="G2466" i="82"/>
  <c r="G2420" i="82"/>
  <c r="H2371" i="82"/>
  <c r="I2331" i="82"/>
  <c r="G2274" i="82"/>
  <c r="G2111" i="82"/>
  <c r="H2111" i="82"/>
  <c r="G2047" i="82"/>
  <c r="H2023" i="82"/>
  <c r="I1975" i="82"/>
  <c r="G1975" i="82"/>
  <c r="H1975" i="82"/>
  <c r="J1975" i="82"/>
  <c r="J2759" i="82"/>
  <c r="H2759" i="82"/>
  <c r="H3166" i="82"/>
  <c r="G3134" i="82"/>
  <c r="G3058" i="82"/>
  <c r="H2908" i="82"/>
  <c r="J2908" i="82"/>
  <c r="G2410" i="82"/>
  <c r="H2410" i="82"/>
  <c r="G2342" i="82"/>
  <c r="J2342" i="82"/>
  <c r="G2338" i="82"/>
  <c r="J2246" i="82"/>
  <c r="J2230" i="82"/>
  <c r="I2230" i="82"/>
  <c r="H2118" i="82"/>
  <c r="G2118" i="82"/>
  <c r="I2118" i="82"/>
  <c r="I2058" i="82"/>
  <c r="J2058" i="82"/>
  <c r="I2001" i="82"/>
  <c r="H2001" i="82"/>
  <c r="G2383" i="82"/>
  <c r="I2383" i="82"/>
  <c r="G2108" i="82"/>
  <c r="H2108" i="82"/>
  <c r="G2042" i="82"/>
  <c r="J2042" i="82"/>
  <c r="G2919" i="82"/>
  <c r="J2919" i="82"/>
  <c r="J2644" i="82"/>
  <c r="G2644" i="82"/>
  <c r="H2644" i="82"/>
  <c r="J2628" i="82"/>
  <c r="I2628" i="82"/>
  <c r="G2539" i="82"/>
  <c r="I2539" i="82"/>
  <c r="H2536" i="82"/>
  <c r="J2536" i="82"/>
  <c r="I2416" i="82"/>
  <c r="G2416" i="82"/>
  <c r="J2416" i="82"/>
  <c r="H2270" i="82"/>
  <c r="J2249" i="82"/>
  <c r="H2246" i="82"/>
  <c r="H2222" i="82"/>
  <c r="G2194" i="82"/>
  <c r="G1993" i="82"/>
  <c r="G2396" i="82"/>
  <c r="I2396" i="82"/>
  <c r="H2195" i="82"/>
  <c r="J2195" i="82"/>
  <c r="G2035" i="82"/>
  <c r="J2035" i="82"/>
  <c r="I3108" i="82"/>
  <c r="G3108" i="82"/>
  <c r="H3108" i="82"/>
  <c r="G3069" i="82"/>
  <c r="J3069" i="82"/>
  <c r="I2965" i="82"/>
  <c r="G2965" i="82"/>
  <c r="H2965" i="82"/>
  <c r="I2961" i="82"/>
  <c r="J2868" i="82"/>
  <c r="J2787" i="82"/>
  <c r="J2750" i="82"/>
  <c r="G2640" i="82"/>
  <c r="I2614" i="82"/>
  <c r="G2521" i="82"/>
  <c r="I2400" i="82"/>
  <c r="I2345" i="82"/>
  <c r="J2345" i="82"/>
  <c r="J2330" i="82"/>
  <c r="J2225" i="82"/>
  <c r="H2196" i="82"/>
  <c r="J2137" i="82"/>
  <c r="I2053" i="82"/>
  <c r="G2531" i="82"/>
  <c r="H2531" i="82"/>
  <c r="I2531" i="82"/>
  <c r="I3191" i="82"/>
  <c r="J3191" i="82"/>
  <c r="G3198" i="82"/>
  <c r="J3198" i="82"/>
  <c r="H3204" i="82"/>
  <c r="I3186" i="82"/>
  <c r="G3105" i="82"/>
  <c r="I2674" i="82"/>
  <c r="G2674" i="82"/>
  <c r="H2674" i="82"/>
  <c r="J2632" i="82"/>
  <c r="G2434" i="82"/>
  <c r="G2406" i="82"/>
  <c r="J2347" i="82"/>
  <c r="I2270" i="82"/>
  <c r="J2270" i="82"/>
  <c r="J2216" i="82"/>
  <c r="I2177" i="82"/>
  <c r="G2177" i="82"/>
  <c r="G2161" i="82"/>
  <c r="G2155" i="82"/>
  <c r="I2140" i="82"/>
  <c r="I2092" i="82"/>
  <c r="H2092" i="82"/>
  <c r="I2022" i="82"/>
  <c r="H2022" i="82"/>
  <c r="J2022" i="82"/>
  <c r="I3200" i="82"/>
  <c r="I3140" i="82"/>
  <c r="J3140" i="82"/>
  <c r="J3126" i="82"/>
  <c r="H3113" i="82"/>
  <c r="I3107" i="82"/>
  <c r="I3091" i="82"/>
  <c r="G3078" i="82"/>
  <c r="J3053" i="82"/>
  <c r="G2996" i="82"/>
  <c r="H2996" i="82"/>
  <c r="I2993" i="82"/>
  <c r="H2986" i="82"/>
  <c r="G2659" i="82"/>
  <c r="I2649" i="82"/>
  <c r="I2632" i="82"/>
  <c r="G2587" i="82"/>
  <c r="J2587" i="82"/>
  <c r="H2559" i="82"/>
  <c r="G2545" i="82"/>
  <c r="H2464" i="82"/>
  <c r="G2464" i="82"/>
  <c r="H2444" i="82"/>
  <c r="J2444" i="82"/>
  <c r="I2437" i="82"/>
  <c r="H2411" i="82"/>
  <c r="I2347" i="82"/>
  <c r="G2330" i="82"/>
  <c r="H2330" i="82"/>
  <c r="I2169" i="82"/>
  <c r="J2163" i="82"/>
  <c r="J2151" i="82"/>
  <c r="H2126" i="82"/>
  <c r="I2105" i="82"/>
  <c r="G2105" i="82"/>
  <c r="J2105" i="82"/>
  <c r="I2063" i="82"/>
  <c r="H2623" i="82"/>
  <c r="G2623" i="82"/>
  <c r="I2623" i="82"/>
  <c r="H2339" i="82"/>
  <c r="I2339" i="82"/>
  <c r="J2339" i="82"/>
  <c r="J2198" i="82"/>
  <c r="H2198" i="82"/>
  <c r="I3178" i="82"/>
  <c r="G3178" i="82"/>
  <c r="H3178" i="82"/>
  <c r="G3132" i="82"/>
  <c r="H3129" i="82"/>
  <c r="G3126" i="82"/>
  <c r="J3116" i="82"/>
  <c r="J3081" i="82"/>
  <c r="G3039" i="82"/>
  <c r="H3039" i="82"/>
  <c r="I3039" i="82"/>
  <c r="H2999" i="82"/>
  <c r="G2688" i="82"/>
  <c r="I2645" i="82"/>
  <c r="G2632" i="82"/>
  <c r="G2629" i="82"/>
  <c r="H2613" i="82"/>
  <c r="G2613" i="82"/>
  <c r="H2599" i="82"/>
  <c r="J2599" i="82"/>
  <c r="I2592" i="82"/>
  <c r="G2559" i="82"/>
  <c r="G2537" i="82"/>
  <c r="I2470" i="82"/>
  <c r="H2470" i="82"/>
  <c r="G2440" i="82"/>
  <c r="J2420" i="82"/>
  <c r="G2411" i="82"/>
  <c r="J2396" i="82"/>
  <c r="H2383" i="82"/>
  <c r="H2358" i="82"/>
  <c r="J2352" i="82"/>
  <c r="H2347" i="82"/>
  <c r="H2308" i="82"/>
  <c r="J2254" i="82"/>
  <c r="G2195" i="82"/>
  <c r="I2183" i="82"/>
  <c r="G2163" i="82"/>
  <c r="J2142" i="82"/>
  <c r="G2129" i="82"/>
  <c r="H2087" i="82"/>
  <c r="I2087" i="82"/>
  <c r="I2081" i="82"/>
  <c r="J2081" i="82"/>
  <c r="I2077" i="82"/>
  <c r="H2035" i="82"/>
  <c r="H2018" i="82"/>
  <c r="H2011" i="82"/>
  <c r="H1986" i="82"/>
  <c r="J1969" i="82"/>
  <c r="H1966" i="82"/>
  <c r="I1953" i="82"/>
  <c r="I1920" i="82"/>
  <c r="H1865" i="82"/>
  <c r="J1930" i="82"/>
  <c r="J1882" i="82"/>
  <c r="I1958" i="82"/>
  <c r="J1902" i="82"/>
  <c r="J1870" i="82"/>
  <c r="H3013" i="82"/>
  <c r="J3013" i="82"/>
  <c r="H3214" i="82"/>
  <c r="G3202" i="82"/>
  <c r="J3199" i="82"/>
  <c r="H3196" i="82"/>
  <c r="J3190" i="82"/>
  <c r="J3165" i="82"/>
  <c r="I3142" i="82"/>
  <c r="G3130" i="82"/>
  <c r="I3126" i="82"/>
  <c r="I3110" i="82"/>
  <c r="H3104" i="82"/>
  <c r="I3083" i="82"/>
  <c r="I3071" i="82"/>
  <c r="J3061" i="82"/>
  <c r="I3059" i="82"/>
  <c r="J3057" i="82"/>
  <c r="H3049" i="82"/>
  <c r="H2992" i="82"/>
  <c r="J2992" i="82"/>
  <c r="G2945" i="82"/>
  <c r="H2945" i="82"/>
  <c r="J2791" i="82"/>
  <c r="H2791" i="82"/>
  <c r="H2769" i="82"/>
  <c r="I2717" i="82"/>
  <c r="J2717" i="82"/>
  <c r="I2694" i="82"/>
  <c r="G2694" i="82"/>
  <c r="G2648" i="82"/>
  <c r="H2648" i="82"/>
  <c r="J2636" i="82"/>
  <c r="G2636" i="82"/>
  <c r="H2636" i="82"/>
  <c r="G2631" i="82"/>
  <c r="H2631" i="82"/>
  <c r="J2603" i="82"/>
  <c r="G2580" i="82"/>
  <c r="J2580" i="82"/>
  <c r="H2480" i="82"/>
  <c r="G2480" i="82"/>
  <c r="J2480" i="82"/>
  <c r="I2474" i="82"/>
  <c r="G2474" i="82"/>
  <c r="G2403" i="82"/>
  <c r="H2403" i="82"/>
  <c r="G2392" i="82"/>
  <c r="I2392" i="82"/>
  <c r="J2392" i="82"/>
  <c r="H2376" i="82"/>
  <c r="J2376" i="82"/>
  <c r="G2306" i="82"/>
  <c r="H2306" i="82"/>
  <c r="H2302" i="82"/>
  <c r="G2302" i="82"/>
  <c r="I2302" i="82"/>
  <c r="I2250" i="82"/>
  <c r="H2250" i="82"/>
  <c r="J2190" i="82"/>
  <c r="G2190" i="82"/>
  <c r="I2190" i="82"/>
  <c r="H2190" i="82"/>
  <c r="G2156" i="82"/>
  <c r="I2156" i="82"/>
  <c r="H2156" i="82"/>
  <c r="J2156" i="82"/>
  <c r="H2121" i="82"/>
  <c r="J2121" i="82"/>
  <c r="G2121" i="82"/>
  <c r="I2121" i="82"/>
  <c r="G3002" i="82"/>
  <c r="H3002" i="82"/>
  <c r="I3165" i="82"/>
  <c r="H3163" i="82"/>
  <c r="I3161" i="82"/>
  <c r="J3144" i="82"/>
  <c r="J3123" i="82"/>
  <c r="H3117" i="82"/>
  <c r="H3115" i="82"/>
  <c r="J3112" i="82"/>
  <c r="J3088" i="82"/>
  <c r="J3085" i="82"/>
  <c r="H3083" i="82"/>
  <c r="H3071" i="82"/>
  <c r="I3061" i="82"/>
  <c r="H3059" i="82"/>
  <c r="I3057" i="82"/>
  <c r="J3045" i="82"/>
  <c r="I3043" i="82"/>
  <c r="J3037" i="82"/>
  <c r="G2948" i="82"/>
  <c r="J2948" i="82"/>
  <c r="H2941" i="82"/>
  <c r="G2941" i="82"/>
  <c r="I2941" i="82"/>
  <c r="J2941" i="82"/>
  <c r="J2876" i="82"/>
  <c r="J2823" i="82"/>
  <c r="G2801" i="82"/>
  <c r="H2801" i="82"/>
  <c r="H2639" i="82"/>
  <c r="I2639" i="82"/>
  <c r="J2639" i="82"/>
  <c r="G2583" i="82"/>
  <c r="I2583" i="82"/>
  <c r="H2567" i="82"/>
  <c r="I2567" i="82"/>
  <c r="J2567" i="82"/>
  <c r="G2563" i="82"/>
  <c r="H2563" i="82"/>
  <c r="I2563" i="82"/>
  <c r="J2551" i="82"/>
  <c r="H2538" i="82"/>
  <c r="G2538" i="82"/>
  <c r="J2495" i="82"/>
  <c r="H2495" i="82"/>
  <c r="I2495" i="82"/>
  <c r="H2487" i="82"/>
  <c r="J2487" i="82"/>
  <c r="G2487" i="82"/>
  <c r="I2487" i="82"/>
  <c r="H2364" i="82"/>
  <c r="I2364" i="82"/>
  <c r="J2364" i="82"/>
  <c r="I2322" i="82"/>
  <c r="H2237" i="82"/>
  <c r="J2237" i="82"/>
  <c r="G2207" i="82"/>
  <c r="J2207" i="82"/>
  <c r="I2065" i="82"/>
  <c r="G2065" i="82"/>
  <c r="H2065" i="82"/>
  <c r="J2065" i="82"/>
  <c r="J3210" i="82"/>
  <c r="I3170" i="82"/>
  <c r="H3165" i="82"/>
  <c r="H3161" i="82"/>
  <c r="J3148" i="82"/>
  <c r="J3146" i="82"/>
  <c r="G3144" i="82"/>
  <c r="J3131" i="82"/>
  <c r="H3112" i="82"/>
  <c r="I3097" i="82"/>
  <c r="H3092" i="82"/>
  <c r="I3085" i="82"/>
  <c r="H3061" i="82"/>
  <c r="H3057" i="82"/>
  <c r="H3045" i="82"/>
  <c r="H3037" i="82"/>
  <c r="G2969" i="82"/>
  <c r="H2969" i="82"/>
  <c r="H2779" i="82"/>
  <c r="J2779" i="82"/>
  <c r="I2720" i="82"/>
  <c r="H2720" i="82"/>
  <c r="I2716" i="82"/>
  <c r="G2716" i="82"/>
  <c r="H2716" i="82"/>
  <c r="I2706" i="82"/>
  <c r="G2706" i="82"/>
  <c r="H2706" i="82"/>
  <c r="J2706" i="82"/>
  <c r="J2684" i="82"/>
  <c r="H2684" i="82"/>
  <c r="I2684" i="82"/>
  <c r="J2680" i="82"/>
  <c r="H2680" i="82"/>
  <c r="I2680" i="82"/>
  <c r="I2653" i="82"/>
  <c r="G2653" i="82"/>
  <c r="H2647" i="82"/>
  <c r="G2647" i="82"/>
  <c r="J2647" i="82"/>
  <c r="H2641" i="82"/>
  <c r="G2641" i="82"/>
  <c r="G2603" i="82"/>
  <c r="H2603" i="82"/>
  <c r="J2595" i="82"/>
  <c r="H2595" i="82"/>
  <c r="I2595" i="82"/>
  <c r="H2548" i="82"/>
  <c r="J2548" i="82"/>
  <c r="G2483" i="82"/>
  <c r="H2483" i="82"/>
  <c r="I2483" i="82"/>
  <c r="H2447" i="82"/>
  <c r="J2442" i="82"/>
  <c r="H2442" i="82"/>
  <c r="H2435" i="82"/>
  <c r="I2435" i="82"/>
  <c r="G2435" i="82"/>
  <c r="H2422" i="82"/>
  <c r="J2422" i="82"/>
  <c r="G2226" i="82"/>
  <c r="H2226" i="82"/>
  <c r="J2226" i="82"/>
  <c r="G2214" i="82"/>
  <c r="H2214" i="82"/>
  <c r="G2133" i="82"/>
  <c r="I2133" i="82"/>
  <c r="H2130" i="82"/>
  <c r="I2130" i="82"/>
  <c r="I2101" i="82"/>
  <c r="G2101" i="82"/>
  <c r="J2101" i="82"/>
  <c r="J3029" i="82"/>
  <c r="G3029" i="82"/>
  <c r="I3029" i="82"/>
  <c r="I3184" i="82"/>
  <c r="J3178" i="82"/>
  <c r="H3170" i="82"/>
  <c r="G3161" i="82"/>
  <c r="H3148" i="82"/>
  <c r="H3131" i="82"/>
  <c r="J3129" i="82"/>
  <c r="J3127" i="82"/>
  <c r="G3112" i="82"/>
  <c r="I3109" i="82"/>
  <c r="I3105" i="82"/>
  <c r="H3103" i="82"/>
  <c r="J3100" i="82"/>
  <c r="G3092" i="82"/>
  <c r="G3085" i="82"/>
  <c r="I3013" i="82"/>
  <c r="I3000" i="82"/>
  <c r="G3000" i="82"/>
  <c r="H2860" i="82"/>
  <c r="J2860" i="82"/>
  <c r="J2852" i="82"/>
  <c r="I2754" i="82"/>
  <c r="J2754" i="82"/>
  <c r="G2743" i="82"/>
  <c r="H2743" i="82"/>
  <c r="I2743" i="82"/>
  <c r="J2743" i="82"/>
  <c r="J2635" i="82"/>
  <c r="H2635" i="82"/>
  <c r="I2635" i="82"/>
  <c r="I2610" i="82"/>
  <c r="G2551" i="82"/>
  <c r="H2551" i="82"/>
  <c r="H2505" i="82"/>
  <c r="G2505" i="82"/>
  <c r="J2463" i="82"/>
  <c r="G2463" i="82"/>
  <c r="H2463" i="82"/>
  <c r="J2166" i="82"/>
  <c r="H2166" i="82"/>
  <c r="I2166" i="82"/>
  <c r="G2107" i="82"/>
  <c r="H2107" i="82"/>
  <c r="G2104" i="82"/>
  <c r="I2104" i="82"/>
  <c r="G2068" i="82"/>
  <c r="J2068" i="82"/>
  <c r="H2068" i="82"/>
  <c r="H3222" i="82"/>
  <c r="H3206" i="82"/>
  <c r="J3186" i="82"/>
  <c r="G3170" i="82"/>
  <c r="G3148" i="82"/>
  <c r="I3129" i="82"/>
  <c r="H3127" i="82"/>
  <c r="G3082" i="82"/>
  <c r="H3029" i="82"/>
  <c r="G3013" i="82"/>
  <c r="H2771" i="82"/>
  <c r="J2771" i="82"/>
  <c r="G2683" i="82"/>
  <c r="J2683" i="82"/>
  <c r="G2668" i="82"/>
  <c r="J2668" i="82"/>
  <c r="J2655" i="82"/>
  <c r="G2655" i="82"/>
  <c r="J2588" i="82"/>
  <c r="I2588" i="82"/>
  <c r="G2575" i="82"/>
  <c r="H2575" i="82"/>
  <c r="I2575" i="82"/>
  <c r="G2547" i="82"/>
  <c r="H2547" i="82"/>
  <c r="I2547" i="82"/>
  <c r="H2399" i="82"/>
  <c r="J2399" i="82"/>
  <c r="G2370" i="82"/>
  <c r="H2370" i="82"/>
  <c r="H2360" i="82"/>
  <c r="G2360" i="82"/>
  <c r="I2337" i="82"/>
  <c r="G2337" i="82"/>
  <c r="I2321" i="82"/>
  <c r="G2321" i="82"/>
  <c r="H2321" i="82"/>
  <c r="I2266" i="82"/>
  <c r="H2266" i="82"/>
  <c r="J2266" i="82"/>
  <c r="H2229" i="82"/>
  <c r="J2229" i="82"/>
  <c r="J2172" i="82"/>
  <c r="G2172" i="82"/>
  <c r="I2172" i="82"/>
  <c r="J2158" i="82"/>
  <c r="I2158" i="82"/>
  <c r="G2158" i="82"/>
  <c r="H2071" i="82"/>
  <c r="I2071" i="82"/>
  <c r="I2046" i="82"/>
  <c r="J2046" i="82"/>
  <c r="J2844" i="82"/>
  <c r="H2785" i="82"/>
  <c r="H2689" i="82"/>
  <c r="I2689" i="82"/>
  <c r="I2686" i="82"/>
  <c r="J2686" i="82"/>
  <c r="G2664" i="82"/>
  <c r="H2664" i="82"/>
  <c r="I2664" i="82"/>
  <c r="J2627" i="82"/>
  <c r="G2627" i="82"/>
  <c r="H2627" i="82"/>
  <c r="G2615" i="82"/>
  <c r="H2615" i="82"/>
  <c r="I2615" i="82"/>
  <c r="H2597" i="82"/>
  <c r="I2597" i="82"/>
  <c r="G2591" i="82"/>
  <c r="H2591" i="82"/>
  <c r="I2591" i="82"/>
  <c r="H2514" i="82"/>
  <c r="H2468" i="82"/>
  <c r="G2468" i="82"/>
  <c r="J2468" i="82"/>
  <c r="J2380" i="82"/>
  <c r="G2348" i="82"/>
  <c r="I2348" i="82"/>
  <c r="H2262" i="82"/>
  <c r="G2262" i="82"/>
  <c r="I2262" i="82"/>
  <c r="J2262" i="82"/>
  <c r="H2175" i="82"/>
  <c r="G2175" i="82"/>
  <c r="I2175" i="82"/>
  <c r="G2014" i="82"/>
  <c r="J2014" i="82"/>
  <c r="I3202" i="82"/>
  <c r="G3194" i="82"/>
  <c r="I3188" i="82"/>
  <c r="G3186" i="82"/>
  <c r="J3183" i="82"/>
  <c r="H3180" i="82"/>
  <c r="G3162" i="82"/>
  <c r="H3160" i="82"/>
  <c r="H3145" i="82"/>
  <c r="I3130" i="82"/>
  <c r="H3118" i="82"/>
  <c r="H3116" i="82"/>
  <c r="G3089" i="82"/>
  <c r="G3023" i="82"/>
  <c r="I3023" i="82"/>
  <c r="G2749" i="82"/>
  <c r="H2749" i="82"/>
  <c r="G2657" i="82"/>
  <c r="J2648" i="82"/>
  <c r="J2631" i="82"/>
  <c r="G2624" i="82"/>
  <c r="H2624" i="82"/>
  <c r="I2624" i="82"/>
  <c r="J2543" i="82"/>
  <c r="G2543" i="82"/>
  <c r="H2543" i="82"/>
  <c r="H2520" i="82"/>
  <c r="I2520" i="82"/>
  <c r="G2478" i="82"/>
  <c r="H2478" i="82"/>
  <c r="J2475" i="82"/>
  <c r="G2475" i="82"/>
  <c r="I2475" i="82"/>
  <c r="H2458" i="82"/>
  <c r="I2458" i="82"/>
  <c r="I2455" i="82"/>
  <c r="J2455" i="82"/>
  <c r="H2455" i="82"/>
  <c r="J2403" i="82"/>
  <c r="G2336" i="82"/>
  <c r="H2336" i="82"/>
  <c r="I2336" i="82"/>
  <c r="I2303" i="82"/>
  <c r="J2303" i="82"/>
  <c r="H2221" i="82"/>
  <c r="J2221" i="82"/>
  <c r="G2157" i="82"/>
  <c r="I2157" i="82"/>
  <c r="J3214" i="82"/>
  <c r="H3202" i="82"/>
  <c r="I3147" i="82"/>
  <c r="J3142" i="82"/>
  <c r="J3028" i="82"/>
  <c r="J3025" i="82"/>
  <c r="I3025" i="82"/>
  <c r="J3001" i="82"/>
  <c r="H2949" i="82"/>
  <c r="I2949" i="82"/>
  <c r="J2949" i="82"/>
  <c r="G2915" i="82"/>
  <c r="I2915" i="82"/>
  <c r="H2892" i="82"/>
  <c r="J2892" i="82"/>
  <c r="G2805" i="82"/>
  <c r="H2805" i="82"/>
  <c r="G2691" i="82"/>
  <c r="J2691" i="82"/>
  <c r="H2685" i="82"/>
  <c r="I2685" i="82"/>
  <c r="G2651" i="82"/>
  <c r="H2651" i="82"/>
  <c r="I2651" i="82"/>
  <c r="I2648" i="82"/>
  <c r="I2636" i="82"/>
  <c r="I2631" i="82"/>
  <c r="H2596" i="82"/>
  <c r="I2596" i="82"/>
  <c r="H2528" i="82"/>
  <c r="J2528" i="82"/>
  <c r="I2528" i="82"/>
  <c r="I2403" i="82"/>
  <c r="H2286" i="82"/>
  <c r="G2286" i="82"/>
  <c r="I2286" i="82"/>
  <c r="J2286" i="82"/>
  <c r="H2273" i="82"/>
  <c r="G2234" i="82"/>
  <c r="H2234" i="82"/>
  <c r="J2234" i="82"/>
  <c r="G2184" i="82"/>
  <c r="H2184" i="82"/>
  <c r="J2184" i="82"/>
  <c r="I2184" i="82"/>
  <c r="G2115" i="82"/>
  <c r="J2115" i="82"/>
  <c r="I2115" i="82"/>
  <c r="H2141" i="82"/>
  <c r="G2141" i="82"/>
  <c r="I2113" i="82"/>
  <c r="G2113" i="82"/>
  <c r="G2078" i="82"/>
  <c r="I2078" i="82"/>
  <c r="I2072" i="82"/>
  <c r="G2072" i="82"/>
  <c r="G1991" i="82"/>
  <c r="H1991" i="82"/>
  <c r="G1988" i="82"/>
  <c r="I1988" i="82"/>
  <c r="G1962" i="82"/>
  <c r="H1962" i="82"/>
  <c r="J1962" i="82"/>
  <c r="H1890" i="82"/>
  <c r="G1890" i="82"/>
  <c r="H2372" i="82"/>
  <c r="G2372" i="82"/>
  <c r="G2312" i="82"/>
  <c r="J2312" i="82"/>
  <c r="J2278" i="82"/>
  <c r="G2278" i="82"/>
  <c r="I2278" i="82"/>
  <c r="G2200" i="82"/>
  <c r="I2200" i="82"/>
  <c r="H2056" i="82"/>
  <c r="G2056" i="82"/>
  <c r="G2023" i="82"/>
  <c r="I2023" i="82"/>
  <c r="G2021" i="82"/>
  <c r="H2021" i="82"/>
  <c r="J2021" i="82"/>
  <c r="H1977" i="82"/>
  <c r="J1977" i="82"/>
  <c r="H1853" i="82"/>
  <c r="J1853" i="82"/>
  <c r="J2961" i="82"/>
  <c r="J2918" i="82"/>
  <c r="H2690" i="82"/>
  <c r="H2656" i="82"/>
  <c r="H2654" i="82"/>
  <c r="J2623" i="82"/>
  <c r="J2604" i="82"/>
  <c r="I2587" i="82"/>
  <c r="I2519" i="82"/>
  <c r="H2490" i="82"/>
  <c r="G2490" i="82"/>
  <c r="I2479" i="82"/>
  <c r="J2423" i="82"/>
  <c r="H2418" i="82"/>
  <c r="J2412" i="82"/>
  <c r="J2387" i="82"/>
  <c r="H2315" i="82"/>
  <c r="G2315" i="82"/>
  <c r="G2180" i="82"/>
  <c r="H2180" i="82"/>
  <c r="I2103" i="82"/>
  <c r="G2103" i="82"/>
  <c r="G2100" i="82"/>
  <c r="H2100" i="82"/>
  <c r="I2097" i="82"/>
  <c r="J2097" i="82"/>
  <c r="G2097" i="82"/>
  <c r="J3021" i="82"/>
  <c r="I2996" i="82"/>
  <c r="J2994" i="82"/>
  <c r="H2973" i="82"/>
  <c r="G2961" i="82"/>
  <c r="H2939" i="82"/>
  <c r="G2936" i="82"/>
  <c r="I2933" i="82"/>
  <c r="J2924" i="82"/>
  <c r="H2817" i="82"/>
  <c r="I2666" i="82"/>
  <c r="I2660" i="82"/>
  <c r="G2658" i="82"/>
  <c r="G2645" i="82"/>
  <c r="H2643" i="82"/>
  <c r="H2628" i="82"/>
  <c r="H2619" i="82"/>
  <c r="I2613" i="82"/>
  <c r="G2611" i="82"/>
  <c r="I2606" i="82"/>
  <c r="G2604" i="82"/>
  <c r="G2600" i="82"/>
  <c r="H2555" i="82"/>
  <c r="H2539" i="82"/>
  <c r="H2506" i="82"/>
  <c r="I2506" i="82"/>
  <c r="G2470" i="82"/>
  <c r="H2448" i="82"/>
  <c r="G2448" i="82"/>
  <c r="J2440" i="82"/>
  <c r="J2395" i="82"/>
  <c r="G2387" i="82"/>
  <c r="G2384" i="82"/>
  <c r="I2379" i="82"/>
  <c r="J2379" i="82"/>
  <c r="I2371" i="82"/>
  <c r="D2371" i="82" s="1"/>
  <c r="J2368" i="82"/>
  <c r="H2323" i="82"/>
  <c r="H2290" i="82"/>
  <c r="J2290" i="82"/>
  <c r="J2245" i="82"/>
  <c r="I2199" i="82"/>
  <c r="G2199" i="82"/>
  <c r="I2182" i="82"/>
  <c r="G2176" i="82"/>
  <c r="I2176" i="82"/>
  <c r="I2173" i="82"/>
  <c r="G2173" i="82"/>
  <c r="H2167" i="82"/>
  <c r="J2167" i="82"/>
  <c r="J2162" i="82"/>
  <c r="G2162" i="82"/>
  <c r="I2162" i="82"/>
  <c r="J2154" i="82"/>
  <c r="G2154" i="82"/>
  <c r="G2051" i="82"/>
  <c r="I2051" i="82"/>
  <c r="I2009" i="82"/>
  <c r="G2009" i="82"/>
  <c r="J2009" i="82"/>
  <c r="G1996" i="82"/>
  <c r="I1996" i="82"/>
  <c r="J1973" i="82"/>
  <c r="H1970" i="82"/>
  <c r="I1970" i="82"/>
  <c r="H2700" i="82"/>
  <c r="J2679" i="82"/>
  <c r="H2660" i="82"/>
  <c r="G2643" i="82"/>
  <c r="J2640" i="82"/>
  <c r="G2637" i="82"/>
  <c r="G2633" i="82"/>
  <c r="J2616" i="82"/>
  <c r="J2559" i="82"/>
  <c r="I2451" i="82"/>
  <c r="G2451" i="82"/>
  <c r="J2351" i="82"/>
  <c r="G2351" i="82"/>
  <c r="H2298" i="82"/>
  <c r="G2298" i="82"/>
  <c r="H2254" i="82"/>
  <c r="I2254" i="82"/>
  <c r="G2243" i="82"/>
  <c r="H2243" i="82"/>
  <c r="G2164" i="82"/>
  <c r="J2164" i="82"/>
  <c r="H2164" i="82"/>
  <c r="G2142" i="82"/>
  <c r="I2142" i="82"/>
  <c r="G2073" i="82"/>
  <c r="I2073" i="82"/>
  <c r="J2061" i="82"/>
  <c r="G2061" i="82"/>
  <c r="I2061" i="82"/>
  <c r="G2024" i="82"/>
  <c r="I2024" i="82"/>
  <c r="I2620" i="82"/>
  <c r="I2616" i="82"/>
  <c r="J2592" i="82"/>
  <c r="G2523" i="82"/>
  <c r="I2523" i="82"/>
  <c r="J2511" i="82"/>
  <c r="I2411" i="82"/>
  <c r="G2407" i="82"/>
  <c r="I2407" i="82"/>
  <c r="G2359" i="82"/>
  <c r="H2359" i="82"/>
  <c r="J2356" i="82"/>
  <c r="I2204" i="82"/>
  <c r="G2204" i="82"/>
  <c r="H2193" i="82"/>
  <c r="G2193" i="82"/>
  <c r="J2150" i="82"/>
  <c r="G2150" i="82"/>
  <c r="I2150" i="82"/>
  <c r="I2126" i="82"/>
  <c r="G2126" i="82"/>
  <c r="G2016" i="82"/>
  <c r="J2016" i="82"/>
  <c r="I2005" i="82"/>
  <c r="G2005" i="82"/>
  <c r="J1946" i="82"/>
  <c r="G1946" i="82"/>
  <c r="G1939" i="82"/>
  <c r="H1939" i="82"/>
  <c r="I1939" i="82"/>
  <c r="J1939" i="82"/>
  <c r="I1986" i="82"/>
  <c r="H1958" i="82"/>
  <c r="H1955" i="82"/>
  <c r="G1930" i="82"/>
  <c r="H1920" i="82"/>
  <c r="G1917" i="82"/>
  <c r="H1902" i="82"/>
  <c r="G1896" i="82"/>
  <c r="J1879" i="82"/>
  <c r="J1862" i="82"/>
  <c r="H1936" i="82"/>
  <c r="I2196" i="82"/>
  <c r="J2122" i="82"/>
  <c r="J2118" i="82"/>
  <c r="I2108" i="82"/>
  <c r="J1993" i="82"/>
  <c r="G1936" i="82"/>
  <c r="H1922" i="82"/>
  <c r="J1908" i="82"/>
  <c r="J1871" i="82"/>
  <c r="I2222" i="82"/>
  <c r="H2192" i="82"/>
  <c r="I2163" i="82"/>
  <c r="H2132" i="82"/>
  <c r="J2110" i="82"/>
  <c r="H2105" i="82"/>
  <c r="H2081" i="82"/>
  <c r="J2011" i="82"/>
  <c r="J2001" i="82"/>
  <c r="H1944" i="82"/>
  <c r="J1958" i="82"/>
  <c r="G3027" i="82"/>
  <c r="H3027" i="82"/>
  <c r="G3012" i="82"/>
  <c r="H3012" i="82"/>
  <c r="J2953" i="82"/>
  <c r="G2953" i="82"/>
  <c r="H2953" i="82"/>
  <c r="H2869" i="82"/>
  <c r="J2869" i="82"/>
  <c r="J2839" i="82"/>
  <c r="H2839" i="82"/>
  <c r="H2763" i="82"/>
  <c r="J2763" i="82"/>
  <c r="H2738" i="82"/>
  <c r="J2738" i="82"/>
  <c r="G2997" i="82"/>
  <c r="H2997" i="82"/>
  <c r="I2997" i="82"/>
  <c r="G3214" i="82"/>
  <c r="H3212" i="82"/>
  <c r="I3210" i="82"/>
  <c r="J3203" i="82"/>
  <c r="H3200" i="82"/>
  <c r="I3198" i="82"/>
  <c r="G3190" i="82"/>
  <c r="J3171" i="82"/>
  <c r="G3166" i="82"/>
  <c r="J3159" i="82"/>
  <c r="I3157" i="82"/>
  <c r="J3155" i="82"/>
  <c r="I3146" i="82"/>
  <c r="G3145" i="82"/>
  <c r="J3143" i="82"/>
  <c r="J3138" i="82"/>
  <c r="J3124" i="82"/>
  <c r="G3116" i="82"/>
  <c r="I3081" i="82"/>
  <c r="I3077" i="82"/>
  <c r="I3073" i="82"/>
  <c r="I3053" i="82"/>
  <c r="H3043" i="82"/>
  <c r="I3041" i="82"/>
  <c r="G3025" i="82"/>
  <c r="J3009" i="82"/>
  <c r="H2989" i="82"/>
  <c r="G2989" i="82"/>
  <c r="J2989" i="82"/>
  <c r="H2909" i="82"/>
  <c r="J2909" i="82"/>
  <c r="J2879" i="82"/>
  <c r="H2879" i="82"/>
  <c r="H2845" i="82"/>
  <c r="J2845" i="82"/>
  <c r="J3222" i="82"/>
  <c r="H3210" i="82"/>
  <c r="J3206" i="82"/>
  <c r="H3198" i="82"/>
  <c r="I3176" i="82"/>
  <c r="J3174" i="82"/>
  <c r="I3159" i="82"/>
  <c r="J3150" i="82"/>
  <c r="H3149" i="82"/>
  <c r="H3146" i="82"/>
  <c r="I3143" i="82"/>
  <c r="H3124" i="82"/>
  <c r="J3101" i="82"/>
  <c r="H3081" i="82"/>
  <c r="H3077" i="82"/>
  <c r="H3073" i="82"/>
  <c r="J3068" i="82"/>
  <c r="I3067" i="82"/>
  <c r="I3063" i="82"/>
  <c r="H3053" i="82"/>
  <c r="H3041" i="82"/>
  <c r="J3036" i="82"/>
  <c r="I3035" i="82"/>
  <c r="J3015" i="82"/>
  <c r="H3011" i="82"/>
  <c r="H2981" i="82"/>
  <c r="J2981" i="82"/>
  <c r="G2921" i="82"/>
  <c r="H2921" i="82"/>
  <c r="I2921" i="82"/>
  <c r="J2921" i="82"/>
  <c r="H2885" i="82"/>
  <c r="J2885" i="82"/>
  <c r="J2855" i="82"/>
  <c r="H2855" i="82"/>
  <c r="H3224" i="82"/>
  <c r="I3222" i="82"/>
  <c r="H3208" i="82"/>
  <c r="I3206" i="82"/>
  <c r="I3196" i="82"/>
  <c r="J3194" i="82"/>
  <c r="J3179" i="82"/>
  <c r="H3176" i="82"/>
  <c r="I3174" i="82"/>
  <c r="I3163" i="82"/>
  <c r="J3160" i="82"/>
  <c r="H3159" i="82"/>
  <c r="I3150" i="82"/>
  <c r="D3150" i="82" s="1"/>
  <c r="G3149" i="82"/>
  <c r="H3143" i="82"/>
  <c r="H3132" i="82"/>
  <c r="I3131" i="82"/>
  <c r="I3127" i="82"/>
  <c r="G3124" i="82"/>
  <c r="I3113" i="82"/>
  <c r="J3104" i="82"/>
  <c r="I3101" i="82"/>
  <c r="J3097" i="82"/>
  <c r="G3077" i="82"/>
  <c r="J3074" i="82"/>
  <c r="G3073" i="82"/>
  <c r="I3069" i="82"/>
  <c r="H3067" i="82"/>
  <c r="J3064" i="82"/>
  <c r="H3063" i="82"/>
  <c r="G3041" i="82"/>
  <c r="I3037" i="82"/>
  <c r="H3035" i="82"/>
  <c r="J3032" i="82"/>
  <c r="G3031" i="82"/>
  <c r="H3031" i="82"/>
  <c r="J3006" i="82"/>
  <c r="I3001" i="82"/>
  <c r="H3001" i="82"/>
  <c r="G2912" i="82"/>
  <c r="H2912" i="82"/>
  <c r="J2912" i="82"/>
  <c r="J2895" i="82"/>
  <c r="H2895" i="82"/>
  <c r="H2861" i="82"/>
  <c r="J2861" i="82"/>
  <c r="J2831" i="82"/>
  <c r="H2831" i="82"/>
  <c r="G2707" i="82"/>
  <c r="J2707" i="82"/>
  <c r="J3218" i="82"/>
  <c r="J3182" i="82"/>
  <c r="J3133" i="82"/>
  <c r="J3114" i="82"/>
  <c r="J3065" i="82"/>
  <c r="J3033" i="82"/>
  <c r="J3016" i="82"/>
  <c r="I3015" i="82"/>
  <c r="H3015" i="82"/>
  <c r="I3011" i="82"/>
  <c r="J3011" i="82"/>
  <c r="I2991" i="82"/>
  <c r="J2991" i="82"/>
  <c r="H2977" i="82"/>
  <c r="I2977" i="82"/>
  <c r="H2901" i="82"/>
  <c r="J2901" i="82"/>
  <c r="J2871" i="82"/>
  <c r="H2871" i="82"/>
  <c r="H2837" i="82"/>
  <c r="J2837" i="82"/>
  <c r="H3220" i="82"/>
  <c r="I3218" i="82"/>
  <c r="I3204" i="82"/>
  <c r="J3187" i="82"/>
  <c r="H3184" i="82"/>
  <c r="I3182" i="82"/>
  <c r="I3172" i="82"/>
  <c r="G3160" i="82"/>
  <c r="H3147" i="82"/>
  <c r="H3144" i="82"/>
  <c r="H3134" i="82"/>
  <c r="I3133" i="82"/>
  <c r="J3128" i="82"/>
  <c r="I3125" i="82"/>
  <c r="I3115" i="82"/>
  <c r="I3114" i="82"/>
  <c r="J3111" i="82"/>
  <c r="G3104" i="82"/>
  <c r="G3101" i="82"/>
  <c r="H3100" i="82"/>
  <c r="H3097" i="82"/>
  <c r="J3090" i="82"/>
  <c r="I3079" i="82"/>
  <c r="I3065" i="82"/>
  <c r="J3048" i="82"/>
  <c r="I3047" i="82"/>
  <c r="H3033" i="82"/>
  <c r="H3016" i="82"/>
  <c r="G2911" i="82"/>
  <c r="I2911" i="82"/>
  <c r="J2911" i="82"/>
  <c r="H2877" i="82"/>
  <c r="J2877" i="82"/>
  <c r="J2847" i="82"/>
  <c r="H2847" i="82"/>
  <c r="J2903" i="82"/>
  <c r="H2903" i="82"/>
  <c r="H3218" i="82"/>
  <c r="I3192" i="82"/>
  <c r="H3182" i="82"/>
  <c r="H3164" i="82"/>
  <c r="H3133" i="82"/>
  <c r="H3128" i="82"/>
  <c r="H3114" i="82"/>
  <c r="I3111" i="82"/>
  <c r="J3080" i="82"/>
  <c r="H3079" i="82"/>
  <c r="I3075" i="82"/>
  <c r="H3065" i="82"/>
  <c r="I3055" i="82"/>
  <c r="J3052" i="82"/>
  <c r="I3051" i="82"/>
  <c r="H3047" i="82"/>
  <c r="G3033" i="82"/>
  <c r="I3019" i="82"/>
  <c r="G3019" i="82"/>
  <c r="H3017" i="82"/>
  <c r="G3016" i="82"/>
  <c r="I3014" i="82"/>
  <c r="G2998" i="82"/>
  <c r="H2998" i="82"/>
  <c r="G2957" i="82"/>
  <c r="H2957" i="82"/>
  <c r="I2957" i="82"/>
  <c r="J2957" i="82"/>
  <c r="J2887" i="82"/>
  <c r="H2887" i="82"/>
  <c r="H2853" i="82"/>
  <c r="J2853" i="82"/>
  <c r="G2793" i="82"/>
  <c r="H2793" i="82"/>
  <c r="I2786" i="82"/>
  <c r="J2786" i="82"/>
  <c r="G2777" i="82"/>
  <c r="H2777" i="82"/>
  <c r="H2751" i="82"/>
  <c r="I2751" i="82"/>
  <c r="J2751" i="82"/>
  <c r="G2736" i="82"/>
  <c r="H2736" i="82"/>
  <c r="H3216" i="82"/>
  <c r="J3195" i="82"/>
  <c r="H3192" i="82"/>
  <c r="G3164" i="82"/>
  <c r="G3133" i="82"/>
  <c r="G3128" i="82"/>
  <c r="J3121" i="82"/>
  <c r="H3111" i="82"/>
  <c r="H3084" i="82"/>
  <c r="G3076" i="82"/>
  <c r="H3075" i="82"/>
  <c r="H3055" i="82"/>
  <c r="H3051" i="82"/>
  <c r="I3027" i="82"/>
  <c r="G3017" i="82"/>
  <c r="H3014" i="82"/>
  <c r="I3012" i="82"/>
  <c r="G3010" i="82"/>
  <c r="J3010" i="82"/>
  <c r="I2953" i="82"/>
  <c r="H2893" i="82"/>
  <c r="J2893" i="82"/>
  <c r="J2863" i="82"/>
  <c r="H2863" i="82"/>
  <c r="H2815" i="82"/>
  <c r="J2815" i="82"/>
  <c r="I2770" i="82"/>
  <c r="J2770" i="82"/>
  <c r="J2726" i="82"/>
  <c r="H2726" i="82"/>
  <c r="J2996" i="82"/>
  <c r="G2972" i="82"/>
  <c r="G2929" i="82"/>
  <c r="H2924" i="82"/>
  <c r="H2915" i="82"/>
  <c r="I2913" i="82"/>
  <c r="J2907" i="82"/>
  <c r="J2899" i="82"/>
  <c r="J2891" i="82"/>
  <c r="J2883" i="82"/>
  <c r="J2875" i="82"/>
  <c r="J2867" i="82"/>
  <c r="J2859" i="82"/>
  <c r="J2851" i="82"/>
  <c r="J2843" i="82"/>
  <c r="J2835" i="82"/>
  <c r="J2826" i="82"/>
  <c r="J2819" i="82"/>
  <c r="J2799" i="82"/>
  <c r="H2797" i="82"/>
  <c r="J2790" i="82"/>
  <c r="J2783" i="82"/>
  <c r="H2781" i="82"/>
  <c r="J2774" i="82"/>
  <c r="J2767" i="82"/>
  <c r="J2755" i="82"/>
  <c r="G2753" i="82"/>
  <c r="H2753" i="82"/>
  <c r="I2704" i="82"/>
  <c r="G2704" i="82"/>
  <c r="H2704" i="82"/>
  <c r="G2920" i="82"/>
  <c r="H2821" i="82"/>
  <c r="J2762" i="82"/>
  <c r="H2755" i="82"/>
  <c r="I2728" i="82"/>
  <c r="H2728" i="82"/>
  <c r="I2725" i="82"/>
  <c r="I2712" i="82"/>
  <c r="H2712" i="82"/>
  <c r="J2746" i="82"/>
  <c r="G2718" i="82"/>
  <c r="H2718" i="82"/>
  <c r="G2999" i="82"/>
  <c r="I2994" i="82"/>
  <c r="J2982" i="82"/>
  <c r="H2943" i="82"/>
  <c r="H2935" i="82"/>
  <c r="H2927" i="82"/>
  <c r="H2923" i="82"/>
  <c r="J2904" i="82"/>
  <c r="J2896" i="82"/>
  <c r="J2888" i="82"/>
  <c r="J2880" i="82"/>
  <c r="J2872" i="82"/>
  <c r="J2864" i="82"/>
  <c r="J2856" i="82"/>
  <c r="J2848" i="82"/>
  <c r="J2840" i="82"/>
  <c r="J2832" i="82"/>
  <c r="J2811" i="82"/>
  <c r="H2809" i="82"/>
  <c r="J2807" i="82"/>
  <c r="I2759" i="82"/>
  <c r="H2746" i="82"/>
  <c r="H2994" i="82"/>
  <c r="J2980" i="82"/>
  <c r="J2976" i="82"/>
  <c r="J2827" i="82"/>
  <c r="J2798" i="82"/>
  <c r="H2789" i="82"/>
  <c r="J2782" i="82"/>
  <c r="H2773" i="82"/>
  <c r="I2766" i="82"/>
  <c r="J2766" i="82"/>
  <c r="I2732" i="82"/>
  <c r="G2732" i="82"/>
  <c r="H2732" i="82"/>
  <c r="H2697" i="82"/>
  <c r="I2697" i="82"/>
  <c r="J2969" i="82"/>
  <c r="J2945" i="82"/>
  <c r="J2937" i="82"/>
  <c r="J2929" i="82"/>
  <c r="H2813" i="82"/>
  <c r="H2761" i="82"/>
  <c r="I2969" i="82"/>
  <c r="I2945" i="82"/>
  <c r="I2937" i="82"/>
  <c r="J2915" i="82"/>
  <c r="G2747" i="82"/>
  <c r="J2747" i="82"/>
  <c r="I2724" i="82"/>
  <c r="G2724" i="82"/>
  <c r="H2724" i="82"/>
  <c r="J2694" i="82"/>
  <c r="I2688" i="82"/>
  <c r="H2682" i="82"/>
  <c r="H2676" i="82"/>
  <c r="H2670" i="82"/>
  <c r="H2663" i="82"/>
  <c r="I2662" i="82"/>
  <c r="J2656" i="82"/>
  <c r="I2655" i="82"/>
  <c r="H2652" i="82"/>
  <c r="J2643" i="82"/>
  <c r="I2617" i="82"/>
  <c r="J2612" i="82"/>
  <c r="I2611" i="82"/>
  <c r="J2600" i="82"/>
  <c r="I2599" i="82"/>
  <c r="I2593" i="82"/>
  <c r="I2585" i="82"/>
  <c r="I2582" i="82"/>
  <c r="J2576" i="82"/>
  <c r="J2568" i="82"/>
  <c r="J2560" i="82"/>
  <c r="J2552" i="82"/>
  <c r="H2542" i="82"/>
  <c r="G2542" i="82"/>
  <c r="I2542" i="82"/>
  <c r="H2534" i="82"/>
  <c r="G2534" i="82"/>
  <c r="I2534" i="82"/>
  <c r="H2694" i="82"/>
  <c r="H2688" i="82"/>
  <c r="G2682" i="82"/>
  <c r="I2677" i="82"/>
  <c r="G2676" i="82"/>
  <c r="J2674" i="82"/>
  <c r="J2671" i="82"/>
  <c r="G2670" i="82"/>
  <c r="J2664" i="82"/>
  <c r="G2663" i="82"/>
  <c r="H2662" i="82"/>
  <c r="J2660" i="82"/>
  <c r="H2655" i="82"/>
  <c r="G2652" i="82"/>
  <c r="I2641" i="82"/>
  <c r="I2633" i="82"/>
  <c r="I2625" i="82"/>
  <c r="G2617" i="82"/>
  <c r="I2612" i="82"/>
  <c r="I2605" i="82"/>
  <c r="I2600" i="82"/>
  <c r="I2594" i="82"/>
  <c r="G2593" i="82"/>
  <c r="I2589" i="82"/>
  <c r="G2585" i="82"/>
  <c r="J2583" i="82"/>
  <c r="G2579" i="82"/>
  <c r="J2579" i="82"/>
  <c r="H2573" i="82"/>
  <c r="I2573" i="82"/>
  <c r="H2565" i="82"/>
  <c r="I2565" i="82"/>
  <c r="H2557" i="82"/>
  <c r="I2557" i="82"/>
  <c r="H2549" i="82"/>
  <c r="I2549" i="82"/>
  <c r="H2576" i="82"/>
  <c r="G2576" i="82"/>
  <c r="H2568" i="82"/>
  <c r="G2568" i="82"/>
  <c r="H2560" i="82"/>
  <c r="G2560" i="82"/>
  <c r="H2552" i="82"/>
  <c r="G2552" i="82"/>
  <c r="I2668" i="82"/>
  <c r="J2608" i="82"/>
  <c r="I2607" i="82"/>
  <c r="J2596" i="82"/>
  <c r="I2590" i="82"/>
  <c r="H2583" i="82"/>
  <c r="H2541" i="82"/>
  <c r="G2541" i="82"/>
  <c r="I2541" i="82"/>
  <c r="H2710" i="82"/>
  <c r="J2703" i="82"/>
  <c r="G2702" i="82"/>
  <c r="G2700" i="82"/>
  <c r="J2698" i="82"/>
  <c r="H2692" i="82"/>
  <c r="G2686" i="82"/>
  <c r="I2681" i="82"/>
  <c r="G2680" i="82"/>
  <c r="J2678" i="82"/>
  <c r="J2675" i="82"/>
  <c r="I2672" i="82"/>
  <c r="I2669" i="82"/>
  <c r="H2668" i="82"/>
  <c r="J2661" i="82"/>
  <c r="I2658" i="82"/>
  <c r="I2647" i="82"/>
  <c r="I2646" i="82"/>
  <c r="I2608" i="82"/>
  <c r="J2584" i="82"/>
  <c r="H2580" i="82"/>
  <c r="I2580" i="82"/>
  <c r="H2574" i="82"/>
  <c r="I2574" i="82"/>
  <c r="H2566" i="82"/>
  <c r="I2566" i="82"/>
  <c r="H2558" i="82"/>
  <c r="I2558" i="82"/>
  <c r="H2550" i="82"/>
  <c r="I2550" i="82"/>
  <c r="J2711" i="82"/>
  <c r="H2708" i="82"/>
  <c r="H2698" i="82"/>
  <c r="I2693" i="82"/>
  <c r="G2692" i="82"/>
  <c r="J2687" i="82"/>
  <c r="H2678" i="82"/>
  <c r="H2672" i="82"/>
  <c r="I2661" i="82"/>
  <c r="H2658" i="82"/>
  <c r="I2637" i="82"/>
  <c r="I2629" i="82"/>
  <c r="I2621" i="82"/>
  <c r="G2608" i="82"/>
  <c r="G2607" i="82"/>
  <c r="G2596" i="82"/>
  <c r="I2581" i="82"/>
  <c r="H2577" i="82"/>
  <c r="I2577" i="82"/>
  <c r="H2572" i="82"/>
  <c r="G2572" i="82"/>
  <c r="I2572" i="82"/>
  <c r="H2569" i="82"/>
  <c r="I2569" i="82"/>
  <c r="H2564" i="82"/>
  <c r="G2564" i="82"/>
  <c r="I2564" i="82"/>
  <c r="H2561" i="82"/>
  <c r="I2561" i="82"/>
  <c r="H2556" i="82"/>
  <c r="G2556" i="82"/>
  <c r="I2556" i="82"/>
  <c r="H2553" i="82"/>
  <c r="I2553" i="82"/>
  <c r="J2544" i="82"/>
  <c r="G2708" i="82"/>
  <c r="G2698" i="82"/>
  <c r="G2678" i="82"/>
  <c r="I2673" i="82"/>
  <c r="G2672" i="82"/>
  <c r="J2670" i="82"/>
  <c r="J2652" i="82"/>
  <c r="H2584" i="82"/>
  <c r="I2584" i="82"/>
  <c r="H2578" i="82"/>
  <c r="I2578" i="82"/>
  <c r="H2546" i="82"/>
  <c r="I2546" i="82"/>
  <c r="J2682" i="82"/>
  <c r="I2676" i="82"/>
  <c r="I2663" i="82"/>
  <c r="H2588" i="82"/>
  <c r="G2588" i="82"/>
  <c r="H2570" i="82"/>
  <c r="I2570" i="82"/>
  <c r="H2562" i="82"/>
  <c r="I2562" i="82"/>
  <c r="H2554" i="82"/>
  <c r="I2554" i="82"/>
  <c r="H2544" i="82"/>
  <c r="G2544" i="82"/>
  <c r="H2499" i="82"/>
  <c r="H2482" i="82"/>
  <c r="J2472" i="82"/>
  <c r="I2462" i="82"/>
  <c r="G2462" i="82"/>
  <c r="J2460" i="82"/>
  <c r="G2367" i="82"/>
  <c r="H2367" i="82"/>
  <c r="I2367" i="82"/>
  <c r="J2367" i="82"/>
  <c r="J2571" i="82"/>
  <c r="J2563" i="82"/>
  <c r="J2555" i="82"/>
  <c r="J2547" i="82"/>
  <c r="I2545" i="82"/>
  <c r="J2539" i="82"/>
  <c r="I2538" i="82"/>
  <c r="I2537" i="82"/>
  <c r="G2536" i="82"/>
  <c r="J2531" i="82"/>
  <c r="I2530" i="82"/>
  <c r="I2529" i="82"/>
  <c r="G2528" i="82"/>
  <c r="J2523" i="82"/>
  <c r="I2522" i="82"/>
  <c r="I2521" i="82"/>
  <c r="G2520" i="82"/>
  <c r="J2506" i="82"/>
  <c r="G2499" i="82"/>
  <c r="J2476" i="82"/>
  <c r="G2472" i="82"/>
  <c r="I2463" i="82"/>
  <c r="G2460" i="82"/>
  <c r="J2454" i="82"/>
  <c r="G2454" i="82"/>
  <c r="G2443" i="82"/>
  <c r="J2443" i="82"/>
  <c r="J2435" i="82"/>
  <c r="G2391" i="82"/>
  <c r="H2391" i="82"/>
  <c r="I2391" i="82"/>
  <c r="J2391" i="82"/>
  <c r="G2386" i="82"/>
  <c r="H2386" i="82"/>
  <c r="G2282" i="82"/>
  <c r="H2282" i="82"/>
  <c r="I2282" i="82"/>
  <c r="J2282" i="82"/>
  <c r="J2446" i="82"/>
  <c r="H2446" i="82"/>
  <c r="J2334" i="82"/>
  <c r="G2334" i="82"/>
  <c r="H2334" i="82"/>
  <c r="I2334" i="82"/>
  <c r="J2540" i="82"/>
  <c r="J2532" i="82"/>
  <c r="J2524" i="82"/>
  <c r="J2515" i="82"/>
  <c r="J2507" i="82"/>
  <c r="J2503" i="82"/>
  <c r="J2467" i="82"/>
  <c r="H2452" i="82"/>
  <c r="J2452" i="82"/>
  <c r="J2439" i="82"/>
  <c r="I2548" i="82"/>
  <c r="I2540" i="82"/>
  <c r="I2532" i="82"/>
  <c r="I2524" i="82"/>
  <c r="I2515" i="82"/>
  <c r="J2512" i="82"/>
  <c r="I2507" i="82"/>
  <c r="I2503" i="82"/>
  <c r="J2491" i="82"/>
  <c r="J2471" i="82"/>
  <c r="I2467" i="82"/>
  <c r="J2459" i="82"/>
  <c r="I2450" i="82"/>
  <c r="I2439" i="82"/>
  <c r="G2437" i="82"/>
  <c r="H2437" i="82"/>
  <c r="G2433" i="82"/>
  <c r="J2433" i="82"/>
  <c r="I2426" i="82"/>
  <c r="H2426" i="82"/>
  <c r="G2424" i="82"/>
  <c r="H2424" i="82"/>
  <c r="J2415" i="82"/>
  <c r="G2344" i="82"/>
  <c r="J2344" i="82"/>
  <c r="G2548" i="82"/>
  <c r="G2540" i="82"/>
  <c r="I2533" i="82"/>
  <c r="G2532" i="82"/>
  <c r="I2526" i="82"/>
  <c r="I2525" i="82"/>
  <c r="G2524" i="82"/>
  <c r="I2518" i="82"/>
  <c r="H2515" i="82"/>
  <c r="H2507" i="82"/>
  <c r="H2503" i="82"/>
  <c r="I2491" i="82"/>
  <c r="H2486" i="82"/>
  <c r="H2474" i="82"/>
  <c r="I2471" i="82"/>
  <c r="J2464" i="82"/>
  <c r="I2459" i="82"/>
  <c r="J2458" i="82"/>
  <c r="G2458" i="82"/>
  <c r="G2447" i="82"/>
  <c r="J2447" i="82"/>
  <c r="G2439" i="82"/>
  <c r="I2422" i="82"/>
  <c r="G2422" i="82"/>
  <c r="I2415" i="82"/>
  <c r="G2533" i="82"/>
  <c r="G2526" i="82"/>
  <c r="G2525" i="82"/>
  <c r="G2518" i="82"/>
  <c r="J2510" i="82"/>
  <c r="J2499" i="82"/>
  <c r="H2491" i="82"/>
  <c r="J2484" i="82"/>
  <c r="H2471" i="82"/>
  <c r="J2450" i="82"/>
  <c r="H2450" i="82"/>
  <c r="G2415" i="82"/>
  <c r="G2332" i="82"/>
  <c r="J2332" i="82"/>
  <c r="H2332" i="82"/>
  <c r="I2332" i="82"/>
  <c r="J2520" i="82"/>
  <c r="H2510" i="82"/>
  <c r="H2462" i="82"/>
  <c r="H2456" i="82"/>
  <c r="J2456" i="82"/>
  <c r="G2421" i="82"/>
  <c r="H2421" i="82"/>
  <c r="I2421" i="82"/>
  <c r="G2404" i="82"/>
  <c r="I2404" i="82"/>
  <c r="G2355" i="82"/>
  <c r="H2355" i="82"/>
  <c r="I2355" i="82"/>
  <c r="J2355" i="82"/>
  <c r="J2319" i="82"/>
  <c r="H2319" i="82"/>
  <c r="I2319" i="82"/>
  <c r="G2319" i="82"/>
  <c r="I2442" i="82"/>
  <c r="J2418" i="82"/>
  <c r="I2388" i="82"/>
  <c r="J2383" i="82"/>
  <c r="I2376" i="82"/>
  <c r="J2372" i="82"/>
  <c r="G2368" i="82"/>
  <c r="H2363" i="82"/>
  <c r="J2359" i="82"/>
  <c r="I2351" i="82"/>
  <c r="J2350" i="82"/>
  <c r="H2345" i="82"/>
  <c r="H2340" i="82"/>
  <c r="G2339" i="82"/>
  <c r="J2335" i="82"/>
  <c r="G2316" i="82"/>
  <c r="I2316" i="82"/>
  <c r="G2376" i="82"/>
  <c r="G2363" i="82"/>
  <c r="H2350" i="82"/>
  <c r="G2345" i="82"/>
  <c r="H2335" i="82"/>
  <c r="H2333" i="82"/>
  <c r="J2297" i="82"/>
  <c r="H2297" i="82"/>
  <c r="H2197" i="82"/>
  <c r="J2197" i="82"/>
  <c r="I2197" i="82"/>
  <c r="G2423" i="82"/>
  <c r="I2399" i="82"/>
  <c r="I2395" i="82"/>
  <c r="J2384" i="82"/>
  <c r="I2380" i="82"/>
  <c r="H2366" i="82"/>
  <c r="G2364" i="82"/>
  <c r="J2360" i="82"/>
  <c r="H2354" i="82"/>
  <c r="I2352" i="82"/>
  <c r="G2320" i="82"/>
  <c r="H2320" i="82"/>
  <c r="G2318" i="82"/>
  <c r="H2318" i="82"/>
  <c r="J2318" i="82"/>
  <c r="I2305" i="82"/>
  <c r="G2305" i="82"/>
  <c r="I2301" i="82"/>
  <c r="G2301" i="82"/>
  <c r="G2258" i="82"/>
  <c r="H2258" i="82"/>
  <c r="I2258" i="82"/>
  <c r="J2258" i="82"/>
  <c r="I2013" i="82"/>
  <c r="J2013" i="82"/>
  <c r="H2390" i="82"/>
  <c r="I2384" i="82"/>
  <c r="G2380" i="82"/>
  <c r="I2360" i="82"/>
  <c r="G2352" i="82"/>
  <c r="J2337" i="82"/>
  <c r="J2329" i="82"/>
  <c r="J2310" i="82"/>
  <c r="I2325" i="82"/>
  <c r="G2325" i="82"/>
  <c r="H2261" i="82"/>
  <c r="J2261" i="82"/>
  <c r="H2327" i="82"/>
  <c r="G2327" i="82"/>
  <c r="I2317" i="82"/>
  <c r="G2317" i="82"/>
  <c r="J2317" i="82"/>
  <c r="G2304" i="82"/>
  <c r="H2304" i="82"/>
  <c r="I2304" i="82"/>
  <c r="G2211" i="82"/>
  <c r="H2211" i="82"/>
  <c r="I2211" i="82"/>
  <c r="J2211" i="82"/>
  <c r="H2191" i="82"/>
  <c r="G2191" i="82"/>
  <c r="J2315" i="82"/>
  <c r="J2302" i="82"/>
  <c r="J2298" i="82"/>
  <c r="G2250" i="82"/>
  <c r="G2238" i="82"/>
  <c r="G2230" i="82"/>
  <c r="G2222" i="82"/>
  <c r="J2212" i="82"/>
  <c r="I2188" i="82"/>
  <c r="H2183" i="82"/>
  <c r="J2182" i="82"/>
  <c r="G2182" i="82"/>
  <c r="H2179" i="82"/>
  <c r="J2179" i="82"/>
  <c r="G2153" i="82"/>
  <c r="I2153" i="82"/>
  <c r="G2134" i="82"/>
  <c r="H2134" i="82"/>
  <c r="I2134" i="82"/>
  <c r="J2134" i="82"/>
  <c r="H2026" i="82"/>
  <c r="G2026" i="82"/>
  <c r="J2257" i="82"/>
  <c r="H2206" i="82"/>
  <c r="H2188" i="82"/>
  <c r="J2176" i="82"/>
  <c r="H2176" i="82"/>
  <c r="H2171" i="82"/>
  <c r="G2171" i="82"/>
  <c r="I2171" i="82"/>
  <c r="I2328" i="82"/>
  <c r="J2322" i="82"/>
  <c r="J2313" i="82"/>
  <c r="I2307" i="82"/>
  <c r="I2246" i="82"/>
  <c r="I2243" i="82"/>
  <c r="I2234" i="82"/>
  <c r="I2226" i="82"/>
  <c r="G2206" i="82"/>
  <c r="I2203" i="82"/>
  <c r="I2198" i="82"/>
  <c r="J2196" i="82"/>
  <c r="J2194" i="82"/>
  <c r="H2194" i="82"/>
  <c r="I2185" i="82"/>
  <c r="I2180" i="82"/>
  <c r="G2152" i="82"/>
  <c r="H2152" i="82"/>
  <c r="I2152" i="82"/>
  <c r="J2152" i="82"/>
  <c r="I2148" i="82"/>
  <c r="J2148" i="82"/>
  <c r="G2148" i="82"/>
  <c r="J2146" i="82"/>
  <c r="I2146" i="82"/>
  <c r="G2146" i="82"/>
  <c r="I2138" i="82"/>
  <c r="J2138" i="82"/>
  <c r="G2138" i="82"/>
  <c r="H2125" i="82"/>
  <c r="J2125" i="82"/>
  <c r="G2125" i="82"/>
  <c r="G2093" i="82"/>
  <c r="H2093" i="82"/>
  <c r="I2093" i="82"/>
  <c r="J2093" i="82"/>
  <c r="G2323" i="82"/>
  <c r="G2322" i="82"/>
  <c r="G2313" i="82"/>
  <c r="G2303" i="82"/>
  <c r="H2293" i="82"/>
  <c r="J2289" i="82"/>
  <c r="H2269" i="82"/>
  <c r="H2216" i="82"/>
  <c r="H2213" i="82"/>
  <c r="I2207" i="82"/>
  <c r="J2204" i="82"/>
  <c r="H2178" i="82"/>
  <c r="J2174" i="82"/>
  <c r="H2174" i="82"/>
  <c r="J2250" i="82"/>
  <c r="H2207" i="82"/>
  <c r="J2201" i="82"/>
  <c r="J2186" i="82"/>
  <c r="H2186" i="82"/>
  <c r="J2183" i="82"/>
  <c r="I2181" i="82"/>
  <c r="J2170" i="82"/>
  <c r="G2170" i="82"/>
  <c r="H2170" i="82"/>
  <c r="J2124" i="82"/>
  <c r="G2124" i="82"/>
  <c r="H2124" i="82"/>
  <c r="I2124" i="82"/>
  <c r="G1994" i="82"/>
  <c r="I1994" i="82"/>
  <c r="H1994" i="82"/>
  <c r="J1994" i="82"/>
  <c r="G1972" i="82"/>
  <c r="H1972" i="82"/>
  <c r="J2178" i="82"/>
  <c r="I2178" i="82"/>
  <c r="H2159" i="82"/>
  <c r="J2159" i="82"/>
  <c r="G2159" i="82"/>
  <c r="J2128" i="82"/>
  <c r="H2128" i="82"/>
  <c r="G2128" i="82"/>
  <c r="H2172" i="82"/>
  <c r="H2160" i="82"/>
  <c r="I2141" i="82"/>
  <c r="H2122" i="82"/>
  <c r="G2089" i="82"/>
  <c r="H2089" i="82"/>
  <c r="I2089" i="82"/>
  <c r="G2043" i="82"/>
  <c r="H2043" i="82"/>
  <c r="G2028" i="82"/>
  <c r="J2028" i="82"/>
  <c r="I2006" i="82"/>
  <c r="H2006" i="82"/>
  <c r="J2004" i="82"/>
  <c r="H2004" i="82"/>
  <c r="G1990" i="82"/>
  <c r="H1990" i="82"/>
  <c r="I1990" i="82"/>
  <c r="H2077" i="82"/>
  <c r="J2077" i="82"/>
  <c r="G2054" i="82"/>
  <c r="J2054" i="82"/>
  <c r="I2041" i="82"/>
  <c r="H2041" i="82"/>
  <c r="J2038" i="82"/>
  <c r="G2038" i="82"/>
  <c r="I2167" i="82"/>
  <c r="I2151" i="82"/>
  <c r="H2140" i="82"/>
  <c r="I2136" i="82"/>
  <c r="H2129" i="82"/>
  <c r="I2129" i="82"/>
  <c r="H2085" i="82"/>
  <c r="J2085" i="82"/>
  <c r="G2069" i="82"/>
  <c r="H2069" i="82"/>
  <c r="I2069" i="82"/>
  <c r="G2059" i="82"/>
  <c r="H2059" i="82"/>
  <c r="I2059" i="82"/>
  <c r="G1941" i="82"/>
  <c r="H1941" i="82"/>
  <c r="I2168" i="82"/>
  <c r="G2167" i="82"/>
  <c r="G2151" i="82"/>
  <c r="J2147" i="82"/>
  <c r="G2140" i="82"/>
  <c r="H2133" i="82"/>
  <c r="J2133" i="82"/>
  <c r="J2130" i="82"/>
  <c r="I2109" i="82"/>
  <c r="H2109" i="82"/>
  <c r="J2094" i="82"/>
  <c r="G2090" i="82"/>
  <c r="J2090" i="82"/>
  <c r="G2076" i="82"/>
  <c r="H2076" i="82"/>
  <c r="J2076" i="82"/>
  <c r="G2074" i="82"/>
  <c r="I2003" i="82"/>
  <c r="G2003" i="82"/>
  <c r="H2003" i="82"/>
  <c r="J2136" i="82"/>
  <c r="H2136" i="82"/>
  <c r="G2112" i="82"/>
  <c r="J2112" i="82"/>
  <c r="H2080" i="82"/>
  <c r="G2080" i="82"/>
  <c r="I2080" i="82"/>
  <c r="H2048" i="82"/>
  <c r="J2048" i="82"/>
  <c r="G2048" i="82"/>
  <c r="I2048" i="82"/>
  <c r="H2025" i="82"/>
  <c r="I2025" i="82"/>
  <c r="J2175" i="82"/>
  <c r="G2166" i="82"/>
  <c r="J2155" i="82"/>
  <c r="I2154" i="82"/>
  <c r="G2147" i="82"/>
  <c r="H2137" i="82"/>
  <c r="I2137" i="82"/>
  <c r="G2130" i="82"/>
  <c r="J2120" i="82"/>
  <c r="G2120" i="82"/>
  <c r="I2120" i="82"/>
  <c r="H2086" i="82"/>
  <c r="G2086" i="82"/>
  <c r="J2086" i="82"/>
  <c r="H2082" i="82"/>
  <c r="I2082" i="82"/>
  <c r="G2066" i="82"/>
  <c r="J2066" i="82"/>
  <c r="G2046" i="82"/>
  <c r="I2155" i="82"/>
  <c r="H2154" i="82"/>
  <c r="I2064" i="82"/>
  <c r="G2064" i="82"/>
  <c r="G2057" i="82"/>
  <c r="H2057" i="82"/>
  <c r="I2057" i="82"/>
  <c r="G2055" i="82"/>
  <c r="I2055" i="82"/>
  <c r="H2053" i="82"/>
  <c r="J2053" i="82"/>
  <c r="G2039" i="82"/>
  <c r="I2039" i="82"/>
  <c r="G2036" i="82"/>
  <c r="H2036" i="82"/>
  <c r="J2034" i="82"/>
  <c r="H2034" i="82"/>
  <c r="I2040" i="82"/>
  <c r="H2040" i="82"/>
  <c r="J1988" i="82"/>
  <c r="J1964" i="82"/>
  <c r="I2116" i="82"/>
  <c r="G2052" i="82"/>
  <c r="I2042" i="82"/>
  <c r="H2042" i="82"/>
  <c r="J2020" i="82"/>
  <c r="I2020" i="82"/>
  <c r="J2005" i="82"/>
  <c r="H1998" i="82"/>
  <c r="I1983" i="82"/>
  <c r="H1983" i="82"/>
  <c r="J1981" i="82"/>
  <c r="G1973" i="82"/>
  <c r="H1973" i="82"/>
  <c r="I1971" i="82"/>
  <c r="J1971" i="82"/>
  <c r="H2101" i="82"/>
  <c r="I1981" i="82"/>
  <c r="H1976" i="82"/>
  <c r="G1968" i="82"/>
  <c r="I1968" i="82"/>
  <c r="H1964" i="82"/>
  <c r="I1964" i="82"/>
  <c r="I1979" i="82"/>
  <c r="H1979" i="82"/>
  <c r="J1979" i="82"/>
  <c r="H2032" i="82"/>
  <c r="J2032" i="82"/>
  <c r="G2019" i="82"/>
  <c r="I2019" i="82"/>
  <c r="G1945" i="82"/>
  <c r="I1945" i="82"/>
  <c r="H1945" i="82"/>
  <c r="H1942" i="82"/>
  <c r="G1942" i="82"/>
  <c r="J1986" i="82"/>
  <c r="H1960" i="82"/>
  <c r="I1955" i="82"/>
  <c r="H1946" i="82"/>
  <c r="H1933" i="82"/>
  <c r="G1928" i="82"/>
  <c r="G1926" i="82"/>
  <c r="I1913" i="82"/>
  <c r="H1908" i="82"/>
  <c r="J1906" i="82"/>
  <c r="J1903" i="82"/>
  <c r="J1892" i="82"/>
  <c r="J1886" i="82"/>
  <c r="J1878" i="82"/>
  <c r="H1869" i="82"/>
  <c r="J1847" i="82"/>
  <c r="J1929" i="82"/>
  <c r="J1919" i="82"/>
  <c r="H1913" i="82"/>
  <c r="H1903" i="82"/>
  <c r="H1847" i="82"/>
  <c r="I1957" i="82"/>
  <c r="I1949" i="82"/>
  <c r="I1929" i="82"/>
  <c r="H1919" i="82"/>
  <c r="J1894" i="82"/>
  <c r="J1858" i="82"/>
  <c r="H1957" i="82"/>
  <c r="J1953" i="82"/>
  <c r="H1949" i="82"/>
  <c r="G1938" i="82"/>
  <c r="H1929" i="82"/>
  <c r="I1922" i="82"/>
  <c r="J1920" i="82"/>
  <c r="H1898" i="82"/>
  <c r="G1894" i="82"/>
  <c r="H1849" i="82"/>
  <c r="H1925" i="82"/>
  <c r="J1933" i="82"/>
  <c r="J1928" i="82"/>
  <c r="G1925" i="82"/>
  <c r="J1911" i="82"/>
  <c r="J1897" i="82"/>
  <c r="H1857" i="82"/>
  <c r="J1955" i="82"/>
  <c r="I1933" i="82"/>
  <c r="I1905" i="82"/>
  <c r="H1873" i="82"/>
  <c r="H1910" i="82"/>
  <c r="H1905" i="82"/>
  <c r="I1903" i="82"/>
  <c r="J1898" i="82"/>
  <c r="J1895" i="82"/>
  <c r="H1888" i="82"/>
  <c r="I1911" i="82"/>
  <c r="H1896" i="82"/>
  <c r="H1889" i="82"/>
  <c r="H1881" i="82"/>
  <c r="J1874" i="82"/>
  <c r="J1905" i="82"/>
  <c r="H1893" i="82"/>
  <c r="J1854" i="82"/>
  <c r="J1850" i="82"/>
  <c r="J1863" i="82"/>
  <c r="I3223" i="82"/>
  <c r="I3215" i="82"/>
  <c r="I3211" i="82"/>
  <c r="I3207" i="82"/>
  <c r="J3224" i="82"/>
  <c r="H3223" i="82"/>
  <c r="J3220" i="82"/>
  <c r="H3219" i="82"/>
  <c r="J3216" i="82"/>
  <c r="H3215" i="82"/>
  <c r="J3212" i="82"/>
  <c r="H3211" i="82"/>
  <c r="J3208" i="82"/>
  <c r="H3207" i="82"/>
  <c r="J3204" i="82"/>
  <c r="D3204" i="82" s="1"/>
  <c r="H3203" i="82"/>
  <c r="J3200" i="82"/>
  <c r="H3199" i="82"/>
  <c r="J3196" i="82"/>
  <c r="H3195" i="82"/>
  <c r="J3192" i="82"/>
  <c r="H3191" i="82"/>
  <c r="J3188" i="82"/>
  <c r="H3187" i="82"/>
  <c r="J3184" i="82"/>
  <c r="H3183" i="82"/>
  <c r="J3180" i="82"/>
  <c r="H3179" i="82"/>
  <c r="J3176" i="82"/>
  <c r="H3175" i="82"/>
  <c r="J3172" i="82"/>
  <c r="H3171" i="82"/>
  <c r="H3168" i="82"/>
  <c r="J3164" i="82"/>
  <c r="G3157" i="82"/>
  <c r="H3155" i="82"/>
  <c r="H3153" i="82"/>
  <c r="I3151" i="82"/>
  <c r="I3149" i="82"/>
  <c r="J3147" i="82"/>
  <c r="G3140" i="82"/>
  <c r="H3138" i="82"/>
  <c r="H3136" i="82"/>
  <c r="J3132" i="82"/>
  <c r="G3125" i="82"/>
  <c r="H3123" i="82"/>
  <c r="H3121" i="82"/>
  <c r="I3119" i="82"/>
  <c r="I3117" i="82"/>
  <c r="J3115" i="82"/>
  <c r="J3113" i="82"/>
  <c r="I3102" i="82"/>
  <c r="J3098" i="82"/>
  <c r="G3095" i="82"/>
  <c r="J3095" i="82"/>
  <c r="I3090" i="82"/>
  <c r="H3090" i="82"/>
  <c r="J3084" i="82"/>
  <c r="I3078" i="82"/>
  <c r="H3078" i="82"/>
  <c r="H3068" i="82"/>
  <c r="I3068" i="82"/>
  <c r="I3034" i="82"/>
  <c r="J3034" i="82"/>
  <c r="H3034" i="82"/>
  <c r="I3224" i="82"/>
  <c r="G3223" i="82"/>
  <c r="I3220" i="82"/>
  <c r="G3219" i="82"/>
  <c r="I3216" i="82"/>
  <c r="G3215" i="82"/>
  <c r="I3212" i="82"/>
  <c r="G3211" i="82"/>
  <c r="I3208" i="82"/>
  <c r="G3207" i="82"/>
  <c r="G3203" i="82"/>
  <c r="G3199" i="82"/>
  <c r="G3195" i="82"/>
  <c r="G3191" i="82"/>
  <c r="G3187" i="82"/>
  <c r="G3183" i="82"/>
  <c r="G3179" i="82"/>
  <c r="G3175" i="82"/>
  <c r="G3171" i="82"/>
  <c r="G3168" i="82"/>
  <c r="J3158" i="82"/>
  <c r="G3153" i="82"/>
  <c r="H3151" i="82"/>
  <c r="J3141" i="82"/>
  <c r="G3136" i="82"/>
  <c r="G3121" i="82"/>
  <c r="H3119" i="82"/>
  <c r="G3099" i="82"/>
  <c r="J3099" i="82"/>
  <c r="I3094" i="82"/>
  <c r="H3094" i="82"/>
  <c r="I3066" i="82"/>
  <c r="H3066" i="82"/>
  <c r="H3056" i="82"/>
  <c r="I3056" i="82"/>
  <c r="I3046" i="82"/>
  <c r="J3046" i="82"/>
  <c r="H3046" i="82"/>
  <c r="J3225" i="82"/>
  <c r="J3221" i="82"/>
  <c r="J3201" i="82"/>
  <c r="J3197" i="82"/>
  <c r="J3189" i="82"/>
  <c r="J3181" i="82"/>
  <c r="J3177" i="82"/>
  <c r="J3173" i="82"/>
  <c r="J3169" i="82"/>
  <c r="I3158" i="82"/>
  <c r="J3156" i="82"/>
  <c r="J3154" i="82"/>
  <c r="I3141" i="82"/>
  <c r="J3139" i="82"/>
  <c r="J3137" i="82"/>
  <c r="J3122" i="82"/>
  <c r="H3102" i="82"/>
  <c r="I3098" i="82"/>
  <c r="H3098" i="82"/>
  <c r="H3088" i="82"/>
  <c r="H3076" i="82"/>
  <c r="I3076" i="82"/>
  <c r="J3062" i="82"/>
  <c r="I3054" i="82"/>
  <c r="H3054" i="82"/>
  <c r="J3217" i="82"/>
  <c r="J3213" i="82"/>
  <c r="J3209" i="82"/>
  <c r="J3205" i="82"/>
  <c r="J3193" i="82"/>
  <c r="J3185" i="82"/>
  <c r="I3225" i="82"/>
  <c r="I3221" i="82"/>
  <c r="I3217" i="82"/>
  <c r="I3213" i="82"/>
  <c r="I3209" i="82"/>
  <c r="I3205" i="82"/>
  <c r="I3201" i="82"/>
  <c r="I3197" i="82"/>
  <c r="I3193" i="82"/>
  <c r="I3189" i="82"/>
  <c r="I3185" i="82"/>
  <c r="I3181" i="82"/>
  <c r="I3177" i="82"/>
  <c r="I3173" i="82"/>
  <c r="I3169" i="82"/>
  <c r="J3167" i="82"/>
  <c r="H3158" i="82"/>
  <c r="H3156" i="82"/>
  <c r="I3154" i="82"/>
  <c r="J3152" i="82"/>
  <c r="H3141" i="82"/>
  <c r="I3139" i="82"/>
  <c r="I3137" i="82"/>
  <c r="J3135" i="82"/>
  <c r="I3122" i="82"/>
  <c r="J3120" i="82"/>
  <c r="G3107" i="82"/>
  <c r="J3107" i="82"/>
  <c r="J3106" i="82"/>
  <c r="J3096" i="82"/>
  <c r="I3084" i="82"/>
  <c r="I3074" i="82"/>
  <c r="H3074" i="82"/>
  <c r="H3064" i="82"/>
  <c r="I3064" i="82"/>
  <c r="I3050" i="82"/>
  <c r="J3050" i="82"/>
  <c r="H3050" i="82"/>
  <c r="I3038" i="82"/>
  <c r="J3038" i="82"/>
  <c r="H3038" i="82"/>
  <c r="H3225" i="82"/>
  <c r="H3221" i="82"/>
  <c r="H3217" i="82"/>
  <c r="H3213" i="82"/>
  <c r="H3209" i="82"/>
  <c r="H3205" i="82"/>
  <c r="H3201" i="82"/>
  <c r="H3197" i="82"/>
  <c r="H3193" i="82"/>
  <c r="H3189" i="82"/>
  <c r="H3185" i="82"/>
  <c r="H3181" i="82"/>
  <c r="H3177" i="82"/>
  <c r="H3173" i="82"/>
  <c r="H3169" i="82"/>
  <c r="I3167" i="82"/>
  <c r="G3156" i="82"/>
  <c r="H3154" i="82"/>
  <c r="H3152" i="82"/>
  <c r="H3139" i="82"/>
  <c r="H3137" i="82"/>
  <c r="I3135" i="82"/>
  <c r="H3122" i="82"/>
  <c r="H3120" i="82"/>
  <c r="I3106" i="82"/>
  <c r="H3096" i="82"/>
  <c r="I3088" i="82"/>
  <c r="I3087" i="82"/>
  <c r="J3070" i="82"/>
  <c r="I3062" i="82"/>
  <c r="H3062" i="82"/>
  <c r="J3060" i="82"/>
  <c r="G3225" i="82"/>
  <c r="G3221" i="82"/>
  <c r="G3205" i="82"/>
  <c r="G3201" i="82"/>
  <c r="G3197" i="82"/>
  <c r="G3193" i="82"/>
  <c r="G3189" i="82"/>
  <c r="G3185" i="82"/>
  <c r="G3181" i="82"/>
  <c r="G3177" i="82"/>
  <c r="G3173" i="82"/>
  <c r="G3169" i="82"/>
  <c r="H3167" i="82"/>
  <c r="G3152" i="82"/>
  <c r="G3137" i="82"/>
  <c r="H3135" i="82"/>
  <c r="J3125" i="82"/>
  <c r="G3120" i="82"/>
  <c r="J3110" i="82"/>
  <c r="I3092" i="82"/>
  <c r="I3082" i="82"/>
  <c r="H3082" i="82"/>
  <c r="H3072" i="82"/>
  <c r="I3072" i="82"/>
  <c r="I3030" i="82"/>
  <c r="J3030" i="82"/>
  <c r="H3030" i="82"/>
  <c r="H3106" i="82"/>
  <c r="I3096" i="82"/>
  <c r="G3087" i="82"/>
  <c r="J3087" i="82"/>
  <c r="I3070" i="82"/>
  <c r="H3070" i="82"/>
  <c r="H3060" i="82"/>
  <c r="I3060" i="82"/>
  <c r="I3042" i="82"/>
  <c r="J3042" i="82"/>
  <c r="H3042" i="82"/>
  <c r="I3026" i="82"/>
  <c r="J3026" i="82"/>
  <c r="G3026" i="82"/>
  <c r="H3026" i="82"/>
  <c r="J3168" i="82"/>
  <c r="J3166" i="82"/>
  <c r="I3155" i="82"/>
  <c r="J3151" i="82"/>
  <c r="H3142" i="82"/>
  <c r="H3140" i="82"/>
  <c r="I3138" i="82"/>
  <c r="J3136" i="82"/>
  <c r="J3134" i="82"/>
  <c r="I3123" i="82"/>
  <c r="J3119" i="82"/>
  <c r="H3110" i="82"/>
  <c r="G3103" i="82"/>
  <c r="J3103" i="82"/>
  <c r="J3102" i="82"/>
  <c r="I3100" i="82"/>
  <c r="I3099" i="82"/>
  <c r="J3094" i="82"/>
  <c r="G3091" i="82"/>
  <c r="J3091" i="82"/>
  <c r="I3086" i="82"/>
  <c r="H3086" i="82"/>
  <c r="H3080" i="82"/>
  <c r="I3080" i="82"/>
  <c r="J3066" i="82"/>
  <c r="I3058" i="82"/>
  <c r="H3058" i="82"/>
  <c r="J3056" i="82"/>
  <c r="J3083" i="82"/>
  <c r="J3079" i="82"/>
  <c r="J3075" i="82"/>
  <c r="J3071" i="82"/>
  <c r="J3067" i="82"/>
  <c r="J3063" i="82"/>
  <c r="J3059" i="82"/>
  <c r="J3055" i="82"/>
  <c r="J3051" i="82"/>
  <c r="J3047" i="82"/>
  <c r="J3043" i="82"/>
  <c r="J3039" i="82"/>
  <c r="J3035" i="82"/>
  <c r="J3031" i="82"/>
  <c r="J3027" i="82"/>
  <c r="J3023" i="82"/>
  <c r="H3022" i="82"/>
  <c r="H3020" i="82"/>
  <c r="I3018" i="82"/>
  <c r="J3014" i="82"/>
  <c r="J3012" i="82"/>
  <c r="G3007" i="82"/>
  <c r="H3005" i="82"/>
  <c r="H3003" i="82"/>
  <c r="J2999" i="82"/>
  <c r="J2997" i="82"/>
  <c r="G2992" i="82"/>
  <c r="H2990" i="82"/>
  <c r="H2988" i="82"/>
  <c r="G2986" i="82"/>
  <c r="I2986" i="82"/>
  <c r="H2984" i="82"/>
  <c r="J2983" i="82"/>
  <c r="H2968" i="82"/>
  <c r="H2964" i="82"/>
  <c r="H2960" i="82"/>
  <c r="H2956" i="82"/>
  <c r="H2952" i="82"/>
  <c r="H2948" i="82"/>
  <c r="I2948" i="82"/>
  <c r="H2940" i="82"/>
  <c r="I2940" i="82"/>
  <c r="H2932" i="82"/>
  <c r="I2932" i="82"/>
  <c r="G2917" i="82"/>
  <c r="H2917" i="82"/>
  <c r="I2917" i="82"/>
  <c r="J2917" i="82"/>
  <c r="G3020" i="82"/>
  <c r="H3018" i="82"/>
  <c r="J3008" i="82"/>
  <c r="G3003" i="82"/>
  <c r="J2993" i="82"/>
  <c r="G2988" i="82"/>
  <c r="G2985" i="82"/>
  <c r="G2970" i="82"/>
  <c r="H2970" i="82"/>
  <c r="I2970" i="82"/>
  <c r="G2966" i="82"/>
  <c r="H2966" i="82"/>
  <c r="I2966" i="82"/>
  <c r="G2962" i="82"/>
  <c r="H2962" i="82"/>
  <c r="I2962" i="82"/>
  <c r="G2958" i="82"/>
  <c r="H2958" i="82"/>
  <c r="I2958" i="82"/>
  <c r="G2954" i="82"/>
  <c r="H2954" i="82"/>
  <c r="I2954" i="82"/>
  <c r="G2950" i="82"/>
  <c r="H2950" i="82"/>
  <c r="I2950" i="82"/>
  <c r="G2942" i="82"/>
  <c r="H2942" i="82"/>
  <c r="I2942" i="82"/>
  <c r="G2934" i="82"/>
  <c r="H2934" i="82"/>
  <c r="I2934" i="82"/>
  <c r="I2984" i="82"/>
  <c r="G2983" i="82"/>
  <c r="I2983" i="82"/>
  <c r="G2971" i="82"/>
  <c r="I2971" i="82"/>
  <c r="J2971" i="82"/>
  <c r="I2968" i="82"/>
  <c r="G2967" i="82"/>
  <c r="I2967" i="82"/>
  <c r="J2967" i="82"/>
  <c r="I2964" i="82"/>
  <c r="G2963" i="82"/>
  <c r="I2963" i="82"/>
  <c r="J2963" i="82"/>
  <c r="I2960" i="82"/>
  <c r="G2959" i="82"/>
  <c r="I2959" i="82"/>
  <c r="J2959" i="82"/>
  <c r="I2956" i="82"/>
  <c r="G2955" i="82"/>
  <c r="I2955" i="82"/>
  <c r="J2955" i="82"/>
  <c r="I2952" i="82"/>
  <c r="G2951" i="82"/>
  <c r="I2951" i="82"/>
  <c r="J2951" i="82"/>
  <c r="I2922" i="82"/>
  <c r="H2922" i="82"/>
  <c r="J2922" i="82"/>
  <c r="G2922" i="82"/>
  <c r="I3052" i="82"/>
  <c r="I3048" i="82"/>
  <c r="I3044" i="82"/>
  <c r="I3040" i="82"/>
  <c r="I3036" i="82"/>
  <c r="I3032" i="82"/>
  <c r="I3028" i="82"/>
  <c r="I3024" i="82"/>
  <c r="I3021" i="82"/>
  <c r="J3019" i="82"/>
  <c r="J3017" i="82"/>
  <c r="H3010" i="82"/>
  <c r="H3008" i="82"/>
  <c r="I3006" i="82"/>
  <c r="I3004" i="82"/>
  <c r="J3002" i="82"/>
  <c r="J3000" i="82"/>
  <c r="G2995" i="82"/>
  <c r="H2993" i="82"/>
  <c r="H2991" i="82"/>
  <c r="I2989" i="82"/>
  <c r="J2987" i="82"/>
  <c r="G2982" i="82"/>
  <c r="I2982" i="82"/>
  <c r="H2980" i="82"/>
  <c r="J2979" i="82"/>
  <c r="H2976" i="82"/>
  <c r="G2974" i="82"/>
  <c r="H2974" i="82"/>
  <c r="I2974" i="82"/>
  <c r="I2972" i="82"/>
  <c r="G2925" i="82"/>
  <c r="I2925" i="82"/>
  <c r="J2925" i="82"/>
  <c r="H2925" i="82"/>
  <c r="H3052" i="82"/>
  <c r="H3048" i="82"/>
  <c r="H3044" i="82"/>
  <c r="H3040" i="82"/>
  <c r="H3036" i="82"/>
  <c r="H3032" i="82"/>
  <c r="H3028" i="82"/>
  <c r="H3024" i="82"/>
  <c r="H3019" i="82"/>
  <c r="G3008" i="82"/>
  <c r="H3006" i="82"/>
  <c r="H3004" i="82"/>
  <c r="I3002" i="82"/>
  <c r="J2998" i="82"/>
  <c r="G2991" i="82"/>
  <c r="H2987" i="82"/>
  <c r="G2981" i="82"/>
  <c r="G2975" i="82"/>
  <c r="I2975" i="82"/>
  <c r="J2975" i="82"/>
  <c r="H2944" i="82"/>
  <c r="I2944" i="82"/>
  <c r="H2936" i="82"/>
  <c r="I2936" i="82"/>
  <c r="H2928" i="82"/>
  <c r="I2928" i="82"/>
  <c r="I2980" i="82"/>
  <c r="G2979" i="82"/>
  <c r="I2979" i="82"/>
  <c r="G2978" i="82"/>
  <c r="H2978" i="82"/>
  <c r="I2978" i="82"/>
  <c r="I2976" i="82"/>
  <c r="G2946" i="82"/>
  <c r="H2946" i="82"/>
  <c r="I2946" i="82"/>
  <c r="G2938" i="82"/>
  <c r="H2938" i="82"/>
  <c r="I2938" i="82"/>
  <c r="G2930" i="82"/>
  <c r="H2930" i="82"/>
  <c r="I2930" i="82"/>
  <c r="I2910" i="82"/>
  <c r="G2910" i="82"/>
  <c r="H2910" i="82"/>
  <c r="J2910" i="82"/>
  <c r="I2902" i="82"/>
  <c r="G2902" i="82"/>
  <c r="H2902" i="82"/>
  <c r="J2902" i="82"/>
  <c r="I2894" i="82"/>
  <c r="G2894" i="82"/>
  <c r="H2894" i="82"/>
  <c r="J2894" i="82"/>
  <c r="I2886" i="82"/>
  <c r="G2886" i="82"/>
  <c r="H2886" i="82"/>
  <c r="J2886" i="82"/>
  <c r="I2878" i="82"/>
  <c r="G2878" i="82"/>
  <c r="H2878" i="82"/>
  <c r="J2878" i="82"/>
  <c r="I2870" i="82"/>
  <c r="G2870" i="82"/>
  <c r="H2870" i="82"/>
  <c r="J2870" i="82"/>
  <c r="I2862" i="82"/>
  <c r="G2862" i="82"/>
  <c r="H2862" i="82"/>
  <c r="J2862" i="82"/>
  <c r="I2854" i="82"/>
  <c r="G2854" i="82"/>
  <c r="H2854" i="82"/>
  <c r="J2854" i="82"/>
  <c r="I2846" i="82"/>
  <c r="G2846" i="82"/>
  <c r="H2846" i="82"/>
  <c r="J2846" i="82"/>
  <c r="J3022" i="82"/>
  <c r="J3020" i="82"/>
  <c r="I3009" i="82"/>
  <c r="J3007" i="82"/>
  <c r="J3005" i="82"/>
  <c r="I2992" i="82"/>
  <c r="J2990" i="82"/>
  <c r="J2988" i="82"/>
  <c r="J2985" i="82"/>
  <c r="I3022" i="82"/>
  <c r="J3018" i="82"/>
  <c r="H3009" i="82"/>
  <c r="H3007" i="82"/>
  <c r="I3005" i="82"/>
  <c r="J3003" i="82"/>
  <c r="I2990" i="82"/>
  <c r="I2985" i="82"/>
  <c r="J2984" i="82"/>
  <c r="J2968" i="82"/>
  <c r="J2964" i="82"/>
  <c r="J2960" i="82"/>
  <c r="J2956" i="82"/>
  <c r="J2952" i="82"/>
  <c r="G2926" i="82"/>
  <c r="H2926" i="82"/>
  <c r="I2926" i="82"/>
  <c r="I2914" i="82"/>
  <c r="G2914" i="82"/>
  <c r="H2914" i="82"/>
  <c r="J2914" i="82"/>
  <c r="I2916" i="82"/>
  <c r="G2905" i="82"/>
  <c r="I2905" i="82"/>
  <c r="G2897" i="82"/>
  <c r="I2897" i="82"/>
  <c r="G2889" i="82"/>
  <c r="I2889" i="82"/>
  <c r="G2881" i="82"/>
  <c r="I2881" i="82"/>
  <c r="G2873" i="82"/>
  <c r="I2873" i="82"/>
  <c r="G2865" i="82"/>
  <c r="I2865" i="82"/>
  <c r="G2857" i="82"/>
  <c r="I2857" i="82"/>
  <c r="G2849" i="82"/>
  <c r="I2849" i="82"/>
  <c r="G2841" i="82"/>
  <c r="I2841" i="82"/>
  <c r="G2833" i="82"/>
  <c r="I2833" i="82"/>
  <c r="G2828" i="82"/>
  <c r="H2828" i="82"/>
  <c r="I2828" i="82"/>
  <c r="G2812" i="82"/>
  <c r="H2812" i="82"/>
  <c r="I2812" i="82"/>
  <c r="I2906" i="82"/>
  <c r="G2906" i="82"/>
  <c r="I2898" i="82"/>
  <c r="G2898" i="82"/>
  <c r="I2890" i="82"/>
  <c r="G2890" i="82"/>
  <c r="I2882" i="82"/>
  <c r="G2882" i="82"/>
  <c r="I2874" i="82"/>
  <c r="G2874" i="82"/>
  <c r="I2866" i="82"/>
  <c r="G2866" i="82"/>
  <c r="I2858" i="82"/>
  <c r="G2858" i="82"/>
  <c r="I2850" i="82"/>
  <c r="G2850" i="82"/>
  <c r="I2842" i="82"/>
  <c r="G2842" i="82"/>
  <c r="I2834" i="82"/>
  <c r="G2834" i="82"/>
  <c r="I2822" i="82"/>
  <c r="G2822" i="82"/>
  <c r="H2822" i="82"/>
  <c r="G2977" i="82"/>
  <c r="G2973" i="82"/>
  <c r="I2912" i="82"/>
  <c r="G2907" i="82"/>
  <c r="I2907" i="82"/>
  <c r="G2899" i="82"/>
  <c r="I2899" i="82"/>
  <c r="G2891" i="82"/>
  <c r="I2891" i="82"/>
  <c r="G2883" i="82"/>
  <c r="I2883" i="82"/>
  <c r="G2875" i="82"/>
  <c r="I2875" i="82"/>
  <c r="G2867" i="82"/>
  <c r="I2867" i="82"/>
  <c r="G2859" i="82"/>
  <c r="I2859" i="82"/>
  <c r="G2851" i="82"/>
  <c r="I2851" i="82"/>
  <c r="G2843" i="82"/>
  <c r="I2843" i="82"/>
  <c r="G2835" i="82"/>
  <c r="I2835" i="82"/>
  <c r="G2825" i="82"/>
  <c r="I2825" i="82"/>
  <c r="J2825" i="82"/>
  <c r="G2820" i="82"/>
  <c r="H2820" i="82"/>
  <c r="I2820" i="82"/>
  <c r="I2810" i="82"/>
  <c r="G2810" i="82"/>
  <c r="H2810" i="82"/>
  <c r="J2947" i="82"/>
  <c r="J2943" i="82"/>
  <c r="J2939" i="82"/>
  <c r="J2935" i="82"/>
  <c r="J2931" i="82"/>
  <c r="J2927" i="82"/>
  <c r="J2923" i="82"/>
  <c r="J2920" i="82"/>
  <c r="I2918" i="82"/>
  <c r="D2918" i="82" s="1"/>
  <c r="H2911" i="82"/>
  <c r="G2908" i="82"/>
  <c r="I2908" i="82"/>
  <c r="G2900" i="82"/>
  <c r="I2900" i="82"/>
  <c r="G2892" i="82"/>
  <c r="I2892" i="82"/>
  <c r="G2884" i="82"/>
  <c r="I2884" i="82"/>
  <c r="G2876" i="82"/>
  <c r="I2876" i="82"/>
  <c r="G2868" i="82"/>
  <c r="I2868" i="82"/>
  <c r="G2860" i="82"/>
  <c r="I2860" i="82"/>
  <c r="G2852" i="82"/>
  <c r="I2852" i="82"/>
  <c r="G2844" i="82"/>
  <c r="I2844" i="82"/>
  <c r="J2838" i="82"/>
  <c r="G2836" i="82"/>
  <c r="I2836" i="82"/>
  <c r="J2830" i="82"/>
  <c r="G2829" i="82"/>
  <c r="I2829" i="82"/>
  <c r="J2829" i="82"/>
  <c r="G2808" i="82"/>
  <c r="H2808" i="82"/>
  <c r="I2808" i="82"/>
  <c r="I2947" i="82"/>
  <c r="I2943" i="82"/>
  <c r="I2939" i="82"/>
  <c r="I2935" i="82"/>
  <c r="I2931" i="82"/>
  <c r="I2927" i="82"/>
  <c r="I2924" i="82"/>
  <c r="I2923" i="82"/>
  <c r="J2913" i="82"/>
  <c r="G2909" i="82"/>
  <c r="I2909" i="82"/>
  <c r="G2901" i="82"/>
  <c r="I2901" i="82"/>
  <c r="G2893" i="82"/>
  <c r="I2893" i="82"/>
  <c r="G2885" i="82"/>
  <c r="I2885" i="82"/>
  <c r="G2877" i="82"/>
  <c r="I2877" i="82"/>
  <c r="G2869" i="82"/>
  <c r="I2869" i="82"/>
  <c r="G2861" i="82"/>
  <c r="I2861" i="82"/>
  <c r="G2853" i="82"/>
  <c r="I2853" i="82"/>
  <c r="G2845" i="82"/>
  <c r="I2845" i="82"/>
  <c r="G2837" i="82"/>
  <c r="I2837" i="82"/>
  <c r="I2826" i="82"/>
  <c r="G2826" i="82"/>
  <c r="I2818" i="82"/>
  <c r="G2818" i="82"/>
  <c r="H2818" i="82"/>
  <c r="I2838" i="82"/>
  <c r="G2838" i="82"/>
  <c r="I2830" i="82"/>
  <c r="G2830" i="82"/>
  <c r="G2816" i="82"/>
  <c r="H2816" i="82"/>
  <c r="I2816" i="82"/>
  <c r="I2806" i="82"/>
  <c r="G2806" i="82"/>
  <c r="H2806" i="82"/>
  <c r="I2920" i="82"/>
  <c r="I2919" i="82"/>
  <c r="H2916" i="82"/>
  <c r="H2913" i="82"/>
  <c r="J2905" i="82"/>
  <c r="G2903" i="82"/>
  <c r="I2903" i="82"/>
  <c r="J2897" i="82"/>
  <c r="G2895" i="82"/>
  <c r="I2895" i="82"/>
  <c r="J2889" i="82"/>
  <c r="G2887" i="82"/>
  <c r="I2887" i="82"/>
  <c r="J2881" i="82"/>
  <c r="G2879" i="82"/>
  <c r="I2879" i="82"/>
  <c r="J2873" i="82"/>
  <c r="G2871" i="82"/>
  <c r="I2871" i="82"/>
  <c r="J2865" i="82"/>
  <c r="G2863" i="82"/>
  <c r="I2863" i="82"/>
  <c r="J2857" i="82"/>
  <c r="G2855" i="82"/>
  <c r="I2855" i="82"/>
  <c r="J2849" i="82"/>
  <c r="G2847" i="82"/>
  <c r="I2847" i="82"/>
  <c r="J2841" i="82"/>
  <c r="G2839" i="82"/>
  <c r="I2839" i="82"/>
  <c r="J2833" i="82"/>
  <c r="G2831" i="82"/>
  <c r="I2831" i="82"/>
  <c r="G2804" i="82"/>
  <c r="H2804" i="82"/>
  <c r="I2804" i="82"/>
  <c r="H2919" i="82"/>
  <c r="G2916" i="82"/>
  <c r="J2906" i="82"/>
  <c r="H2905" i="82"/>
  <c r="G2904" i="82"/>
  <c r="I2904" i="82"/>
  <c r="J2898" i="82"/>
  <c r="H2897" i="82"/>
  <c r="G2896" i="82"/>
  <c r="I2896" i="82"/>
  <c r="J2890" i="82"/>
  <c r="H2889" i="82"/>
  <c r="G2888" i="82"/>
  <c r="I2888" i="82"/>
  <c r="J2882" i="82"/>
  <c r="H2881" i="82"/>
  <c r="G2880" i="82"/>
  <c r="I2880" i="82"/>
  <c r="J2874" i="82"/>
  <c r="H2873" i="82"/>
  <c r="G2872" i="82"/>
  <c r="I2872" i="82"/>
  <c r="J2866" i="82"/>
  <c r="H2865" i="82"/>
  <c r="G2864" i="82"/>
  <c r="I2864" i="82"/>
  <c r="J2858" i="82"/>
  <c r="H2857" i="82"/>
  <c r="G2856" i="82"/>
  <c r="I2856" i="82"/>
  <c r="J2850" i="82"/>
  <c r="H2849" i="82"/>
  <c r="G2848" i="82"/>
  <c r="I2848" i="82"/>
  <c r="J2842" i="82"/>
  <c r="H2841" i="82"/>
  <c r="G2840" i="82"/>
  <c r="I2840" i="82"/>
  <c r="J2834" i="82"/>
  <c r="H2833" i="82"/>
  <c r="G2832" i="82"/>
  <c r="I2832" i="82"/>
  <c r="J2828" i="82"/>
  <c r="G2824" i="82"/>
  <c r="H2824" i="82"/>
  <c r="I2824" i="82"/>
  <c r="I2814" i="82"/>
  <c r="G2814" i="82"/>
  <c r="H2814" i="82"/>
  <c r="J2812" i="82"/>
  <c r="G2800" i="82"/>
  <c r="H2800" i="82"/>
  <c r="I2800" i="82"/>
  <c r="J2800" i="82"/>
  <c r="G2796" i="82"/>
  <c r="H2796" i="82"/>
  <c r="I2796" i="82"/>
  <c r="J2796" i="82"/>
  <c r="G2792" i="82"/>
  <c r="H2792" i="82"/>
  <c r="I2792" i="82"/>
  <c r="J2792" i="82"/>
  <c r="G2788" i="82"/>
  <c r="H2788" i="82"/>
  <c r="I2788" i="82"/>
  <c r="J2788" i="82"/>
  <c r="G2784" i="82"/>
  <c r="H2784" i="82"/>
  <c r="I2784" i="82"/>
  <c r="J2784" i="82"/>
  <c r="H2802" i="82"/>
  <c r="H2798" i="82"/>
  <c r="H2794" i="82"/>
  <c r="H2790" i="82"/>
  <c r="H2786" i="82"/>
  <c r="H2782" i="82"/>
  <c r="H2778" i="82"/>
  <c r="H2774" i="82"/>
  <c r="H2770" i="82"/>
  <c r="H2766" i="82"/>
  <c r="H2762" i="82"/>
  <c r="H2758" i="82"/>
  <c r="H2754" i="82"/>
  <c r="H2750" i="82"/>
  <c r="H2747" i="82"/>
  <c r="I2733" i="82"/>
  <c r="H2713" i="82"/>
  <c r="G2713" i="82"/>
  <c r="I2827" i="82"/>
  <c r="I2823" i="82"/>
  <c r="I2819" i="82"/>
  <c r="I2815" i="82"/>
  <c r="I2811" i="82"/>
  <c r="I2807" i="82"/>
  <c r="I2803" i="82"/>
  <c r="G2802" i="82"/>
  <c r="I2799" i="82"/>
  <c r="G2798" i="82"/>
  <c r="I2795" i="82"/>
  <c r="G2794" i="82"/>
  <c r="I2791" i="82"/>
  <c r="G2790" i="82"/>
  <c r="I2787" i="82"/>
  <c r="G2786" i="82"/>
  <c r="I2783" i="82"/>
  <c r="G2782" i="82"/>
  <c r="I2779" i="82"/>
  <c r="G2778" i="82"/>
  <c r="I2775" i="82"/>
  <c r="G2774" i="82"/>
  <c r="I2771" i="82"/>
  <c r="G2770" i="82"/>
  <c r="I2767" i="82"/>
  <c r="G2766" i="82"/>
  <c r="I2763" i="82"/>
  <c r="G2762" i="82"/>
  <c r="G2758" i="82"/>
  <c r="G2754" i="82"/>
  <c r="G2750" i="82"/>
  <c r="I2744" i="82"/>
  <c r="G2727" i="82"/>
  <c r="H2727" i="82"/>
  <c r="I2727" i="82"/>
  <c r="H2721" i="82"/>
  <c r="G2721" i="82"/>
  <c r="G2715" i="82"/>
  <c r="H2715" i="82"/>
  <c r="I2715" i="82"/>
  <c r="H2709" i="82"/>
  <c r="J2709" i="82"/>
  <c r="G2709" i="82"/>
  <c r="J2780" i="82"/>
  <c r="J2776" i="82"/>
  <c r="J2772" i="82"/>
  <c r="J2768" i="82"/>
  <c r="J2764" i="82"/>
  <c r="J2760" i="82"/>
  <c r="J2756" i="82"/>
  <c r="J2752" i="82"/>
  <c r="J2748" i="82"/>
  <c r="G2735" i="82"/>
  <c r="H2735" i="82"/>
  <c r="I2735" i="82"/>
  <c r="G2733" i="82"/>
  <c r="H2705" i="82"/>
  <c r="J2705" i="82"/>
  <c r="G2705" i="82"/>
  <c r="G2827" i="82"/>
  <c r="G2823" i="82"/>
  <c r="G2819" i="82"/>
  <c r="G2815" i="82"/>
  <c r="G2811" i="82"/>
  <c r="G2807" i="82"/>
  <c r="G2803" i="82"/>
  <c r="G2799" i="82"/>
  <c r="G2795" i="82"/>
  <c r="G2791" i="82"/>
  <c r="G2787" i="82"/>
  <c r="G2783" i="82"/>
  <c r="I2780" i="82"/>
  <c r="G2779" i="82"/>
  <c r="I2776" i="82"/>
  <c r="G2775" i="82"/>
  <c r="I2772" i="82"/>
  <c r="G2771" i="82"/>
  <c r="I2768" i="82"/>
  <c r="G2767" i="82"/>
  <c r="I2764" i="82"/>
  <c r="G2763" i="82"/>
  <c r="I2760" i="82"/>
  <c r="G2759" i="82"/>
  <c r="I2756" i="82"/>
  <c r="G2755" i="82"/>
  <c r="I2752" i="82"/>
  <c r="G2751" i="82"/>
  <c r="I2748" i="82"/>
  <c r="J2745" i="82"/>
  <c r="J2742" i="82"/>
  <c r="J2741" i="82"/>
  <c r="J2729" i="82"/>
  <c r="G2723" i="82"/>
  <c r="H2723" i="82"/>
  <c r="I2723" i="82"/>
  <c r="H2701" i="82"/>
  <c r="J2701" i="82"/>
  <c r="G2701" i="82"/>
  <c r="J2821" i="82"/>
  <c r="J2817" i="82"/>
  <c r="J2813" i="82"/>
  <c r="J2809" i="82"/>
  <c r="J2805" i="82"/>
  <c r="J2801" i="82"/>
  <c r="J2797" i="82"/>
  <c r="J2793" i="82"/>
  <c r="J2789" i="82"/>
  <c r="J2785" i="82"/>
  <c r="J2781" i="82"/>
  <c r="H2780" i="82"/>
  <c r="J2777" i="82"/>
  <c r="H2776" i="82"/>
  <c r="J2773" i="82"/>
  <c r="H2772" i="82"/>
  <c r="J2769" i="82"/>
  <c r="H2768" i="82"/>
  <c r="J2765" i="82"/>
  <c r="H2764" i="82"/>
  <c r="J2761" i="82"/>
  <c r="H2760" i="82"/>
  <c r="J2757" i="82"/>
  <c r="H2756" i="82"/>
  <c r="J2753" i="82"/>
  <c r="H2752" i="82"/>
  <c r="J2749" i="82"/>
  <c r="H2748" i="82"/>
  <c r="I2746" i="82"/>
  <c r="I2745" i="82"/>
  <c r="H2742" i="82"/>
  <c r="I2741" i="82"/>
  <c r="H2740" i="82"/>
  <c r="G2739" i="82"/>
  <c r="H2739" i="82"/>
  <c r="I2739" i="82"/>
  <c r="G2737" i="82"/>
  <c r="D2737" i="82" s="1"/>
  <c r="I2736" i="82"/>
  <c r="J2736" i="82"/>
  <c r="H2717" i="82"/>
  <c r="G2717" i="82"/>
  <c r="I2821" i="82"/>
  <c r="I2817" i="82"/>
  <c r="I2813" i="82"/>
  <c r="I2809" i="82"/>
  <c r="I2805" i="82"/>
  <c r="I2801" i="82"/>
  <c r="I2797" i="82"/>
  <c r="I2793" i="82"/>
  <c r="I2789" i="82"/>
  <c r="I2785" i="82"/>
  <c r="I2781" i="82"/>
  <c r="G2780" i="82"/>
  <c r="I2777" i="82"/>
  <c r="G2776" i="82"/>
  <c r="I2773" i="82"/>
  <c r="G2772" i="82"/>
  <c r="I2769" i="82"/>
  <c r="G2768" i="82"/>
  <c r="I2765" i="82"/>
  <c r="G2764" i="82"/>
  <c r="I2761" i="82"/>
  <c r="G2760" i="82"/>
  <c r="I2757" i="82"/>
  <c r="G2756" i="82"/>
  <c r="I2753" i="82"/>
  <c r="G2752" i="82"/>
  <c r="I2749" i="82"/>
  <c r="H2745" i="82"/>
  <c r="H2729" i="82"/>
  <c r="G2729" i="82"/>
  <c r="G2719" i="82"/>
  <c r="H2719" i="82"/>
  <c r="I2719" i="82"/>
  <c r="I2742" i="82"/>
  <c r="G2741" i="82"/>
  <c r="I2740" i="82"/>
  <c r="J2740" i="82"/>
  <c r="I2747" i="82"/>
  <c r="H2744" i="82"/>
  <c r="J2733" i="82"/>
  <c r="G2731" i="82"/>
  <c r="H2731" i="82"/>
  <c r="I2731" i="82"/>
  <c r="H2725" i="82"/>
  <c r="G2725" i="82"/>
  <c r="J2721" i="82"/>
  <c r="I2713" i="82"/>
  <c r="I2738" i="82"/>
  <c r="I2734" i="82"/>
  <c r="I2730" i="82"/>
  <c r="I2726" i="82"/>
  <c r="I2722" i="82"/>
  <c r="I2718" i="82"/>
  <c r="I2714" i="82"/>
  <c r="I2710" i="82"/>
  <c r="G2697" i="82"/>
  <c r="G2693" i="82"/>
  <c r="G2689" i="82"/>
  <c r="G2685" i="82"/>
  <c r="G2681" i="82"/>
  <c r="G2677" i="82"/>
  <c r="G2673" i="82"/>
  <c r="G2669" i="82"/>
  <c r="J2667" i="82"/>
  <c r="G2666" i="82"/>
  <c r="H2659" i="82"/>
  <c r="H2649" i="82"/>
  <c r="J2649" i="82"/>
  <c r="H2646" i="82"/>
  <c r="J2646" i="82"/>
  <c r="G2738" i="82"/>
  <c r="G2734" i="82"/>
  <c r="G2730" i="82"/>
  <c r="G2726" i="82"/>
  <c r="G2722" i="82"/>
  <c r="I2711" i="82"/>
  <c r="I2707" i="82"/>
  <c r="I2703" i="82"/>
  <c r="I2699" i="82"/>
  <c r="I2695" i="82"/>
  <c r="I2691" i="82"/>
  <c r="I2687" i="82"/>
  <c r="I2683" i="82"/>
  <c r="I2679" i="82"/>
  <c r="I2675" i="82"/>
  <c r="I2671" i="82"/>
  <c r="H2667" i="82"/>
  <c r="J2665" i="82"/>
  <c r="H2657" i="82"/>
  <c r="J2657" i="82"/>
  <c r="H2653" i="82"/>
  <c r="J2653" i="82"/>
  <c r="J2732" i="82"/>
  <c r="J2728" i="82"/>
  <c r="J2724" i="82"/>
  <c r="J2720" i="82"/>
  <c r="J2716" i="82"/>
  <c r="J2712" i="82"/>
  <c r="H2711" i="82"/>
  <c r="J2708" i="82"/>
  <c r="H2707" i="82"/>
  <c r="J2704" i="82"/>
  <c r="H2703" i="82"/>
  <c r="J2700" i="82"/>
  <c r="H2699" i="82"/>
  <c r="J2696" i="82"/>
  <c r="H2695" i="82"/>
  <c r="H2691" i="82"/>
  <c r="H2687" i="82"/>
  <c r="H2683" i="82"/>
  <c r="H2679" i="82"/>
  <c r="H2675" i="82"/>
  <c r="H2671" i="82"/>
  <c r="I2665" i="82"/>
  <c r="G2662" i="82"/>
  <c r="I2650" i="82"/>
  <c r="G2638" i="82"/>
  <c r="H2638" i="82"/>
  <c r="J2638" i="82"/>
  <c r="G2630" i="82"/>
  <c r="H2630" i="82"/>
  <c r="J2630" i="82"/>
  <c r="G2622" i="82"/>
  <c r="H2622" i="82"/>
  <c r="J2622" i="82"/>
  <c r="G2665" i="82"/>
  <c r="H2650" i="82"/>
  <c r="J2697" i="82"/>
  <c r="J2693" i="82"/>
  <c r="J2689" i="82"/>
  <c r="J2685" i="82"/>
  <c r="J2681" i="82"/>
  <c r="J2677" i="82"/>
  <c r="J2673" i="82"/>
  <c r="J2669" i="82"/>
  <c r="J2650" i="82"/>
  <c r="H2666" i="82"/>
  <c r="G2642" i="82"/>
  <c r="H2642" i="82"/>
  <c r="J2642" i="82"/>
  <c r="G2634" i="82"/>
  <c r="H2634" i="82"/>
  <c r="J2634" i="82"/>
  <c r="G2626" i="82"/>
  <c r="H2626" i="82"/>
  <c r="J2626" i="82"/>
  <c r="G2618" i="82"/>
  <c r="H2618" i="82"/>
  <c r="J2618" i="82"/>
  <c r="H2509" i="82"/>
  <c r="I2502" i="82"/>
  <c r="G2501" i="82"/>
  <c r="I2501" i="82"/>
  <c r="J2501" i="82"/>
  <c r="I2498" i="82"/>
  <c r="G2497" i="82"/>
  <c r="I2497" i="82"/>
  <c r="J2497" i="82"/>
  <c r="I2494" i="82"/>
  <c r="J2645" i="82"/>
  <c r="J2641" i="82"/>
  <c r="J2637" i="82"/>
  <c r="J2633" i="82"/>
  <c r="J2629" i="82"/>
  <c r="J2625" i="82"/>
  <c r="J2621" i="82"/>
  <c r="J2617" i="82"/>
  <c r="J2613" i="82"/>
  <c r="J2609" i="82"/>
  <c r="D2609" i="82" s="1"/>
  <c r="J2605" i="82"/>
  <c r="J2601" i="82"/>
  <c r="J2597" i="82"/>
  <c r="J2593" i="82"/>
  <c r="J2589" i="82"/>
  <c r="J2585" i="82"/>
  <c r="J2581" i="82"/>
  <c r="J2577" i="82"/>
  <c r="J2573" i="82"/>
  <c r="J2569" i="82"/>
  <c r="J2565" i="82"/>
  <c r="J2561" i="82"/>
  <c r="J2557" i="82"/>
  <c r="J2553" i="82"/>
  <c r="J2549" i="82"/>
  <c r="J2545" i="82"/>
  <c r="J2541" i="82"/>
  <c r="J2537" i="82"/>
  <c r="J2533" i="82"/>
  <c r="J2529" i="82"/>
  <c r="J2525" i="82"/>
  <c r="J2521" i="82"/>
  <c r="I2517" i="82"/>
  <c r="I2513" i="82"/>
  <c r="G2509" i="82"/>
  <c r="G2489" i="82"/>
  <c r="H2489" i="82"/>
  <c r="I2489" i="82"/>
  <c r="J2489" i="82"/>
  <c r="I2482" i="82"/>
  <c r="J2482" i="82"/>
  <c r="H2517" i="82"/>
  <c r="H2513" i="82"/>
  <c r="J2508" i="82"/>
  <c r="G2469" i="82"/>
  <c r="H2469" i="82"/>
  <c r="I2469" i="82"/>
  <c r="J2469" i="82"/>
  <c r="J2614" i="82"/>
  <c r="J2610" i="82"/>
  <c r="J2606" i="82"/>
  <c r="J2602" i="82"/>
  <c r="J2598" i="82"/>
  <c r="J2594" i="82"/>
  <c r="J2590" i="82"/>
  <c r="J2586" i="82"/>
  <c r="J2582" i="82"/>
  <c r="J2578" i="82"/>
  <c r="J2574" i="82"/>
  <c r="J2570" i="82"/>
  <c r="J2566" i="82"/>
  <c r="J2562" i="82"/>
  <c r="J2558" i="82"/>
  <c r="J2554" i="82"/>
  <c r="J2550" i="82"/>
  <c r="J2546" i="82"/>
  <c r="J2542" i="82"/>
  <c r="J2538" i="82"/>
  <c r="J2534" i="82"/>
  <c r="J2530" i="82"/>
  <c r="J2526" i="82"/>
  <c r="J2522" i="82"/>
  <c r="J2518" i="82"/>
  <c r="G2517" i="82"/>
  <c r="G2513" i="82"/>
  <c r="I2510" i="82"/>
  <c r="I2490" i="82"/>
  <c r="J2490" i="82"/>
  <c r="H2508" i="82"/>
  <c r="I2508" i="82"/>
  <c r="G2485" i="82"/>
  <c r="H2485" i="82"/>
  <c r="I2485" i="82"/>
  <c r="J2485" i="82"/>
  <c r="G2477" i="82"/>
  <c r="H2477" i="82"/>
  <c r="I2477" i="82"/>
  <c r="J2477" i="82"/>
  <c r="H2614" i="82"/>
  <c r="H2610" i="82"/>
  <c r="H2606" i="82"/>
  <c r="H2602" i="82"/>
  <c r="H2598" i="82"/>
  <c r="H2594" i="82"/>
  <c r="H2590" i="82"/>
  <c r="H2586" i="82"/>
  <c r="H2582" i="82"/>
  <c r="J2516" i="82"/>
  <c r="I2514" i="82"/>
  <c r="I2505" i="82"/>
  <c r="J2505" i="82"/>
  <c r="G2504" i="82"/>
  <c r="H2504" i="82"/>
  <c r="I2504" i="82"/>
  <c r="J2502" i="82"/>
  <c r="J2498" i="82"/>
  <c r="J2494" i="82"/>
  <c r="H2512" i="82"/>
  <c r="I2512" i="82"/>
  <c r="G2493" i="82"/>
  <c r="H2493" i="82"/>
  <c r="I2493" i="82"/>
  <c r="J2493" i="82"/>
  <c r="I2486" i="82"/>
  <c r="J2486" i="82"/>
  <c r="I2478" i="82"/>
  <c r="J2478" i="82"/>
  <c r="G2516" i="82"/>
  <c r="G2514" i="82"/>
  <c r="I2509" i="82"/>
  <c r="G2502" i="82"/>
  <c r="H2501" i="82"/>
  <c r="G2500" i="82"/>
  <c r="H2500" i="82"/>
  <c r="I2500" i="82"/>
  <c r="G2498" i="82"/>
  <c r="H2497" i="82"/>
  <c r="G2496" i="82"/>
  <c r="H2496" i="82"/>
  <c r="I2496" i="82"/>
  <c r="G2494" i="82"/>
  <c r="G2481" i="82"/>
  <c r="H2481" i="82"/>
  <c r="I2481" i="82"/>
  <c r="J2481" i="82"/>
  <c r="G2473" i="82"/>
  <c r="H2473" i="82"/>
  <c r="I2473" i="82"/>
  <c r="J2473" i="82"/>
  <c r="G2430" i="82"/>
  <c r="I2414" i="82"/>
  <c r="J2414" i="82"/>
  <c r="G2409" i="82"/>
  <c r="H2409" i="82"/>
  <c r="J2409" i="82"/>
  <c r="I2378" i="82"/>
  <c r="J2378" i="82"/>
  <c r="G2377" i="82"/>
  <c r="H2377" i="82"/>
  <c r="J2377" i="82"/>
  <c r="G2413" i="82"/>
  <c r="H2413" i="82"/>
  <c r="J2413" i="82"/>
  <c r="H2343" i="82"/>
  <c r="I2343" i="82"/>
  <c r="J2343" i="82"/>
  <c r="G2343" i="82"/>
  <c r="I2431" i="82"/>
  <c r="J2429" i="82"/>
  <c r="I2386" i="82"/>
  <c r="J2386" i="82"/>
  <c r="G2385" i="82"/>
  <c r="H2385" i="82"/>
  <c r="J2385" i="82"/>
  <c r="I2492" i="82"/>
  <c r="I2488" i="82"/>
  <c r="I2484" i="82"/>
  <c r="I2480" i="82"/>
  <c r="I2476" i="82"/>
  <c r="I2472" i="82"/>
  <c r="I2468" i="82"/>
  <c r="I2464" i="82"/>
  <c r="I2460" i="82"/>
  <c r="I2456" i="82"/>
  <c r="I2452" i="82"/>
  <c r="I2448" i="82"/>
  <c r="I2444" i="82"/>
  <c r="I2440" i="82"/>
  <c r="H2431" i="82"/>
  <c r="I2429" i="82"/>
  <c r="I2427" i="82"/>
  <c r="J2425" i="82"/>
  <c r="H2416" i="82"/>
  <c r="H2402" i="82"/>
  <c r="I2394" i="82"/>
  <c r="J2394" i="82"/>
  <c r="H2382" i="82"/>
  <c r="I2374" i="82"/>
  <c r="J2374" i="82"/>
  <c r="G2373" i="82"/>
  <c r="H2373" i="82"/>
  <c r="J2373" i="82"/>
  <c r="G2357" i="82"/>
  <c r="H2357" i="82"/>
  <c r="J2357" i="82"/>
  <c r="H2492" i="82"/>
  <c r="H2488" i="82"/>
  <c r="H2484" i="82"/>
  <c r="J2465" i="82"/>
  <c r="J2461" i="82"/>
  <c r="J2457" i="82"/>
  <c r="J2453" i="82"/>
  <c r="J2449" i="82"/>
  <c r="J2445" i="82"/>
  <c r="J2441" i="82"/>
  <c r="J2438" i="82"/>
  <c r="J2436" i="82"/>
  <c r="G2431" i="82"/>
  <c r="H2429" i="82"/>
  <c r="H2427" i="82"/>
  <c r="I2425" i="82"/>
  <c r="J2421" i="82"/>
  <c r="J2419" i="82"/>
  <c r="I2398" i="82"/>
  <c r="J2398" i="82"/>
  <c r="G2393" i="82"/>
  <c r="H2393" i="82"/>
  <c r="J2393" i="82"/>
  <c r="I2341" i="82"/>
  <c r="H2341" i="82"/>
  <c r="J2341" i="82"/>
  <c r="G2341" i="82"/>
  <c r="G2492" i="82"/>
  <c r="G2488" i="82"/>
  <c r="I2465" i="82"/>
  <c r="I2461" i="82"/>
  <c r="I2457" i="82"/>
  <c r="I2453" i="82"/>
  <c r="I2449" i="82"/>
  <c r="I2445" i="82"/>
  <c r="I2441" i="82"/>
  <c r="H2438" i="82"/>
  <c r="I2436" i="82"/>
  <c r="J2434" i="82"/>
  <c r="J2432" i="82"/>
  <c r="I2419" i="82"/>
  <c r="J2417" i="82"/>
  <c r="I2402" i="82"/>
  <c r="J2402" i="82"/>
  <c r="G2397" i="82"/>
  <c r="H2397" i="82"/>
  <c r="J2397" i="82"/>
  <c r="I2382" i="82"/>
  <c r="J2382" i="82"/>
  <c r="G2381" i="82"/>
  <c r="H2381" i="82"/>
  <c r="J2381" i="82"/>
  <c r="G2361" i="82"/>
  <c r="H2361" i="82"/>
  <c r="J2361" i="82"/>
  <c r="J2474" i="82"/>
  <c r="J2470" i="82"/>
  <c r="J2466" i="82"/>
  <c r="H2465" i="82"/>
  <c r="J2462" i="82"/>
  <c r="H2461" i="82"/>
  <c r="H2457" i="82"/>
  <c r="H2453" i="82"/>
  <c r="H2449" i="82"/>
  <c r="H2445" i="82"/>
  <c r="H2441" i="82"/>
  <c r="G2438" i="82"/>
  <c r="H2436" i="82"/>
  <c r="H2434" i="82"/>
  <c r="I2432" i="82"/>
  <c r="J2430" i="82"/>
  <c r="J2428" i="82"/>
  <c r="H2419" i="82"/>
  <c r="I2417" i="82"/>
  <c r="H2414" i="82"/>
  <c r="I2406" i="82"/>
  <c r="J2406" i="82"/>
  <c r="G2401" i="82"/>
  <c r="H2401" i="82"/>
  <c r="J2401" i="82"/>
  <c r="H2378" i="82"/>
  <c r="G2369" i="82"/>
  <c r="H2369" i="82"/>
  <c r="J2369" i="82"/>
  <c r="H2432" i="82"/>
  <c r="H2430" i="82"/>
  <c r="I2428" i="82"/>
  <c r="J2426" i="82"/>
  <c r="J2424" i="82"/>
  <c r="H2417" i="82"/>
  <c r="G2414" i="82"/>
  <c r="I2410" i="82"/>
  <c r="J2410" i="82"/>
  <c r="I2409" i="82"/>
  <c r="G2405" i="82"/>
  <c r="H2405" i="82"/>
  <c r="J2405" i="82"/>
  <c r="I2390" i="82"/>
  <c r="J2390" i="82"/>
  <c r="G2389" i="82"/>
  <c r="H2389" i="82"/>
  <c r="J2389" i="82"/>
  <c r="G2378" i="82"/>
  <c r="I2377" i="82"/>
  <c r="G2365" i="82"/>
  <c r="H2365" i="82"/>
  <c r="J2365" i="82"/>
  <c r="H2412" i="82"/>
  <c r="H2408" i="82"/>
  <c r="H2404" i="82"/>
  <c r="H2400" i="82"/>
  <c r="D2400" i="82" s="1"/>
  <c r="H2396" i="82"/>
  <c r="H2392" i="82"/>
  <c r="H2388" i="82"/>
  <c r="J2353" i="82"/>
  <c r="I2350" i="82"/>
  <c r="J2348" i="82"/>
  <c r="J2346" i="82"/>
  <c r="H2337" i="82"/>
  <c r="I2335" i="82"/>
  <c r="J2333" i="82"/>
  <c r="J2331" i="82"/>
  <c r="G2326" i="82"/>
  <c r="H2324" i="82"/>
  <c r="I2320" i="82"/>
  <c r="I2318" i="82"/>
  <c r="J2316" i="82"/>
  <c r="J2314" i="82"/>
  <c r="G2309" i="82"/>
  <c r="H2305" i="82"/>
  <c r="G2300" i="82"/>
  <c r="I2300" i="82"/>
  <c r="J2300" i="82"/>
  <c r="G2265" i="82"/>
  <c r="I2265" i="82"/>
  <c r="G2264" i="82"/>
  <c r="I2264" i="82"/>
  <c r="J2264" i="82"/>
  <c r="I2259" i="82"/>
  <c r="G2259" i="82"/>
  <c r="H2259" i="82"/>
  <c r="G2299" i="82"/>
  <c r="H2299" i="82"/>
  <c r="I2291" i="82"/>
  <c r="G2291" i="82"/>
  <c r="H2291" i="82"/>
  <c r="G2285" i="82"/>
  <c r="I2285" i="82"/>
  <c r="G2284" i="82"/>
  <c r="I2284" i="82"/>
  <c r="J2284" i="82"/>
  <c r="I2279" i="82"/>
  <c r="G2279" i="82"/>
  <c r="H2279" i="82"/>
  <c r="J2370" i="82"/>
  <c r="J2366" i="82"/>
  <c r="J2362" i="82"/>
  <c r="J2358" i="82"/>
  <c r="J2354" i="82"/>
  <c r="H2353" i="82"/>
  <c r="H2348" i="82"/>
  <c r="H2346" i="82"/>
  <c r="I2344" i="82"/>
  <c r="I2342" i="82"/>
  <c r="J2340" i="82"/>
  <c r="J2338" i="82"/>
  <c r="G2333" i="82"/>
  <c r="H2331" i="82"/>
  <c r="H2329" i="82"/>
  <c r="I2327" i="82"/>
  <c r="J2325" i="82"/>
  <c r="J2323" i="82"/>
  <c r="H2316" i="82"/>
  <c r="H2314" i="82"/>
  <c r="I2312" i="82"/>
  <c r="I2310" i="82"/>
  <c r="J2308" i="82"/>
  <c r="J2306" i="82"/>
  <c r="H2303" i="82"/>
  <c r="G2297" i="82"/>
  <c r="I2297" i="82"/>
  <c r="G2296" i="82"/>
  <c r="I2296" i="82"/>
  <c r="J2296" i="82"/>
  <c r="J2281" i="82"/>
  <c r="G2273" i="82"/>
  <c r="I2273" i="82"/>
  <c r="G2272" i="82"/>
  <c r="I2272" i="82"/>
  <c r="J2272" i="82"/>
  <c r="I2267" i="82"/>
  <c r="G2267" i="82"/>
  <c r="H2267" i="82"/>
  <c r="I2255" i="82"/>
  <c r="J2255" i="82"/>
  <c r="G2255" i="82"/>
  <c r="H2255" i="82"/>
  <c r="I2251" i="82"/>
  <c r="J2251" i="82"/>
  <c r="G2251" i="82"/>
  <c r="H2251" i="82"/>
  <c r="I2370" i="82"/>
  <c r="I2366" i="82"/>
  <c r="I2362" i="82"/>
  <c r="I2358" i="82"/>
  <c r="I2354" i="82"/>
  <c r="G2353" i="82"/>
  <c r="G2346" i="82"/>
  <c r="H2344" i="82"/>
  <c r="H2342" i="82"/>
  <c r="I2340" i="82"/>
  <c r="I2338" i="82"/>
  <c r="J2336" i="82"/>
  <c r="G2329" i="82"/>
  <c r="H2325" i="82"/>
  <c r="J2321" i="82"/>
  <c r="G2314" i="82"/>
  <c r="H2312" i="82"/>
  <c r="H2310" i="82"/>
  <c r="I2308" i="82"/>
  <c r="I2306" i="82"/>
  <c r="J2304" i="82"/>
  <c r="I2287" i="82"/>
  <c r="G2287" i="82"/>
  <c r="H2287" i="82"/>
  <c r="G2261" i="82"/>
  <c r="I2261" i="82"/>
  <c r="G2260" i="82"/>
  <c r="I2260" i="82"/>
  <c r="J2260" i="82"/>
  <c r="G2292" i="82"/>
  <c r="I2292" i="82"/>
  <c r="J2292" i="82"/>
  <c r="G2281" i="82"/>
  <c r="I2281" i="82"/>
  <c r="G2280" i="82"/>
  <c r="I2280" i="82"/>
  <c r="J2280" i="82"/>
  <c r="I2275" i="82"/>
  <c r="G2275" i="82"/>
  <c r="H2275" i="82"/>
  <c r="J2326" i="82"/>
  <c r="J2311" i="82"/>
  <c r="G2293" i="82"/>
  <c r="I2293" i="82"/>
  <c r="G2269" i="82"/>
  <c r="I2269" i="82"/>
  <c r="G2268" i="82"/>
  <c r="I2268" i="82"/>
  <c r="J2268" i="82"/>
  <c r="I2263" i="82"/>
  <c r="G2263" i="82"/>
  <c r="H2263" i="82"/>
  <c r="G2248" i="82"/>
  <c r="H2248" i="82"/>
  <c r="I2248" i="82"/>
  <c r="J2248" i="82"/>
  <c r="I2326" i="82"/>
  <c r="J2324" i="82"/>
  <c r="I2311" i="82"/>
  <c r="J2309" i="82"/>
  <c r="G2288" i="82"/>
  <c r="I2288" i="82"/>
  <c r="J2288" i="82"/>
  <c r="I2283" i="82"/>
  <c r="G2283" i="82"/>
  <c r="H2283" i="82"/>
  <c r="G2256" i="82"/>
  <c r="I2256" i="82"/>
  <c r="J2256" i="82"/>
  <c r="G2252" i="82"/>
  <c r="I2252" i="82"/>
  <c r="J2252" i="82"/>
  <c r="I2324" i="82"/>
  <c r="H2311" i="82"/>
  <c r="H2309" i="82"/>
  <c r="J2299" i="82"/>
  <c r="I2295" i="82"/>
  <c r="G2295" i="82"/>
  <c r="H2295" i="82"/>
  <c r="G2289" i="82"/>
  <c r="I2289" i="82"/>
  <c r="J2285" i="82"/>
  <c r="G2277" i="82"/>
  <c r="I2277" i="82"/>
  <c r="G2276" i="82"/>
  <c r="I2276" i="82"/>
  <c r="J2276" i="82"/>
  <c r="I2271" i="82"/>
  <c r="G2271" i="82"/>
  <c r="H2271" i="82"/>
  <c r="H2247" i="82"/>
  <c r="H2244" i="82"/>
  <c r="J2240" i="82"/>
  <c r="H2239" i="82"/>
  <c r="J2236" i="82"/>
  <c r="H2235" i="82"/>
  <c r="J2232" i="82"/>
  <c r="H2231" i="82"/>
  <c r="J2228" i="82"/>
  <c r="H2227" i="82"/>
  <c r="J2224" i="82"/>
  <c r="H2223" i="82"/>
  <c r="J2220" i="82"/>
  <c r="G2219" i="82"/>
  <c r="H2218" i="82"/>
  <c r="H2215" i="82"/>
  <c r="I2209" i="82"/>
  <c r="G2247" i="82"/>
  <c r="G2244" i="82"/>
  <c r="I2240" i="82"/>
  <c r="G2239" i="82"/>
  <c r="I2236" i="82"/>
  <c r="G2235" i="82"/>
  <c r="I2232" i="82"/>
  <c r="G2231" i="82"/>
  <c r="I2228" i="82"/>
  <c r="G2227" i="82"/>
  <c r="I2224" i="82"/>
  <c r="G2223" i="82"/>
  <c r="I2220" i="82"/>
  <c r="J2217" i="82"/>
  <c r="J2214" i="82"/>
  <c r="I2210" i="82"/>
  <c r="H2240" i="82"/>
  <c r="H2236" i="82"/>
  <c r="H2232" i="82"/>
  <c r="H2228" i="82"/>
  <c r="H2224" i="82"/>
  <c r="H2220" i="82"/>
  <c r="I2218" i="82"/>
  <c r="I2217" i="82"/>
  <c r="J2209" i="82"/>
  <c r="G2209" i="82"/>
  <c r="I2257" i="82"/>
  <c r="I2253" i="82"/>
  <c r="I2249" i="82"/>
  <c r="I2245" i="82"/>
  <c r="I2241" i="82"/>
  <c r="G2240" i="82"/>
  <c r="I2237" i="82"/>
  <c r="G2236" i="82"/>
  <c r="I2233" i="82"/>
  <c r="G2232" i="82"/>
  <c r="I2229" i="82"/>
  <c r="G2228" i="82"/>
  <c r="I2225" i="82"/>
  <c r="G2224" i="82"/>
  <c r="I2221" i="82"/>
  <c r="G2220" i="82"/>
  <c r="H2217" i="82"/>
  <c r="H2208" i="82"/>
  <c r="I2208" i="82"/>
  <c r="I2214" i="82"/>
  <c r="H2187" i="82"/>
  <c r="G2187" i="82"/>
  <c r="I2187" i="82"/>
  <c r="G2257" i="82"/>
  <c r="G2253" i="82"/>
  <c r="G2249" i="82"/>
  <c r="G2245" i="82"/>
  <c r="G2241" i="82"/>
  <c r="G2237" i="82"/>
  <c r="G2233" i="82"/>
  <c r="G2229" i="82"/>
  <c r="G2225" i="82"/>
  <c r="G2221" i="82"/>
  <c r="J2219" i="82"/>
  <c r="J2213" i="82"/>
  <c r="G2213" i="82"/>
  <c r="H2189" i="82"/>
  <c r="G2189" i="82"/>
  <c r="I2189" i="82"/>
  <c r="J2247" i="82"/>
  <c r="J2244" i="82"/>
  <c r="J2239" i="82"/>
  <c r="J2235" i="82"/>
  <c r="J2231" i="82"/>
  <c r="J2227" i="82"/>
  <c r="J2223" i="82"/>
  <c r="I2219" i="82"/>
  <c r="J2215" i="82"/>
  <c r="H2212" i="82"/>
  <c r="I2212" i="82"/>
  <c r="J2210" i="82"/>
  <c r="I2206" i="82"/>
  <c r="H2205" i="82"/>
  <c r="I2205" i="82"/>
  <c r="J2205" i="82"/>
  <c r="J2218" i="82"/>
  <c r="I2216" i="82"/>
  <c r="I2215" i="82"/>
  <c r="H2210" i="82"/>
  <c r="J2202" i="82"/>
  <c r="G2202" i="82"/>
  <c r="H2202" i="82"/>
  <c r="G2203" i="82"/>
  <c r="I2201" i="82"/>
  <c r="J2199" i="82"/>
  <c r="G2198" i="82"/>
  <c r="H2181" i="82"/>
  <c r="J2181" i="82"/>
  <c r="H2173" i="82"/>
  <c r="J2173" i="82"/>
  <c r="H2165" i="82"/>
  <c r="J2165" i="82"/>
  <c r="H2157" i="82"/>
  <c r="J2157" i="82"/>
  <c r="G2201" i="82"/>
  <c r="G2139" i="82"/>
  <c r="H2139" i="82"/>
  <c r="J2139" i="82"/>
  <c r="G2131" i="82"/>
  <c r="H2131" i="82"/>
  <c r="J2131" i="82"/>
  <c r="H2102" i="82"/>
  <c r="G2102" i="82"/>
  <c r="I2102" i="82"/>
  <c r="J2102" i="82"/>
  <c r="G2149" i="82"/>
  <c r="H2149" i="82"/>
  <c r="J2149" i="82"/>
  <c r="J2083" i="82"/>
  <c r="G2083" i="82"/>
  <c r="H2083" i="82"/>
  <c r="I2083" i="82"/>
  <c r="G2197" i="82"/>
  <c r="I2195" i="82"/>
  <c r="J2193" i="82"/>
  <c r="J2191" i="82"/>
  <c r="H2185" i="82"/>
  <c r="J2185" i="82"/>
  <c r="H2177" i="82"/>
  <c r="J2177" i="82"/>
  <c r="H2169" i="82"/>
  <c r="J2169" i="82"/>
  <c r="H2161" i="82"/>
  <c r="J2161" i="82"/>
  <c r="H2153" i="82"/>
  <c r="J2153" i="82"/>
  <c r="I2193" i="82"/>
  <c r="I2191" i="82"/>
  <c r="G2135" i="82"/>
  <c r="H2135" i="82"/>
  <c r="J2135" i="82"/>
  <c r="G2145" i="82"/>
  <c r="H2145" i="82"/>
  <c r="J2145" i="82"/>
  <c r="I2117" i="82"/>
  <c r="G2117" i="82"/>
  <c r="H2117" i="82"/>
  <c r="J2117" i="82"/>
  <c r="J2079" i="82"/>
  <c r="H2079" i="82"/>
  <c r="I2050" i="82"/>
  <c r="G2050" i="82"/>
  <c r="H2050" i="82"/>
  <c r="J2050" i="82"/>
  <c r="J2127" i="82"/>
  <c r="J2123" i="82"/>
  <c r="J2119" i="82"/>
  <c r="J2116" i="82"/>
  <c r="J2114" i="82"/>
  <c r="G2109" i="82"/>
  <c r="J2106" i="82"/>
  <c r="H2104" i="82"/>
  <c r="J2098" i="82"/>
  <c r="H2096" i="82"/>
  <c r="I2088" i="82"/>
  <c r="H2078" i="82"/>
  <c r="J2078" i="82"/>
  <c r="J2107" i="82"/>
  <c r="I2106" i="82"/>
  <c r="J2099" i="82"/>
  <c r="I2098" i="82"/>
  <c r="H2088" i="82"/>
  <c r="J2084" i="82"/>
  <c r="J2070" i="82"/>
  <c r="J2062" i="82"/>
  <c r="H2127" i="82"/>
  <c r="H2123" i="82"/>
  <c r="H2119" i="82"/>
  <c r="H2116" i="82"/>
  <c r="H2114" i="82"/>
  <c r="I2112" i="82"/>
  <c r="I2110" i="82"/>
  <c r="J2108" i="82"/>
  <c r="G2106" i="82"/>
  <c r="J2100" i="82"/>
  <c r="G2098" i="82"/>
  <c r="H2095" i="82"/>
  <c r="G2092" i="82"/>
  <c r="J2092" i="82"/>
  <c r="I2091" i="82"/>
  <c r="I2084" i="82"/>
  <c r="J2080" i="82"/>
  <c r="G2071" i="82"/>
  <c r="J2071" i="82"/>
  <c r="G2063" i="82"/>
  <c r="J2063" i="82"/>
  <c r="G2127" i="82"/>
  <c r="G2123" i="82"/>
  <c r="G2119" i="82"/>
  <c r="G2114" i="82"/>
  <c r="H2112" i="82"/>
  <c r="J2088" i="82"/>
  <c r="H2070" i="82"/>
  <c r="G2070" i="82"/>
  <c r="H2062" i="82"/>
  <c r="G2062" i="82"/>
  <c r="G2029" i="82"/>
  <c r="H2029" i="82"/>
  <c r="I2029" i="82"/>
  <c r="J2029" i="82"/>
  <c r="J2095" i="82"/>
  <c r="I2095" i="82"/>
  <c r="J2091" i="82"/>
  <c r="G2091" i="82"/>
  <c r="H2084" i="82"/>
  <c r="H2060" i="82"/>
  <c r="I2060" i="82"/>
  <c r="J2060" i="82"/>
  <c r="J2111" i="82"/>
  <c r="J2103" i="82"/>
  <c r="J2087" i="82"/>
  <c r="G2087" i="82"/>
  <c r="I2079" i="82"/>
  <c r="H2115" i="82"/>
  <c r="H2113" i="82"/>
  <c r="I2111" i="82"/>
  <c r="J2109" i="82"/>
  <c r="I2107" i="82"/>
  <c r="J2104" i="82"/>
  <c r="I2099" i="82"/>
  <c r="J2096" i="82"/>
  <c r="H2094" i="82"/>
  <c r="I2094" i="82"/>
  <c r="H2090" i="82"/>
  <c r="I2090" i="82"/>
  <c r="G2079" i="82"/>
  <c r="I2076" i="82"/>
  <c r="G2075" i="82"/>
  <c r="J2075" i="82"/>
  <c r="I2075" i="82"/>
  <c r="H2074" i="82"/>
  <c r="I2074" i="82"/>
  <c r="I2068" i="82"/>
  <c r="G2067" i="82"/>
  <c r="J2067" i="82"/>
  <c r="I2067" i="82"/>
  <c r="H2066" i="82"/>
  <c r="I2066" i="82"/>
  <c r="J2082" i="82"/>
  <c r="J2072" i="82"/>
  <c r="J2064" i="82"/>
  <c r="G2049" i="82"/>
  <c r="H2049" i="82"/>
  <c r="I2049" i="82"/>
  <c r="J2049" i="82"/>
  <c r="I2034" i="82"/>
  <c r="I2033" i="82"/>
  <c r="H2030" i="82"/>
  <c r="I2018" i="82"/>
  <c r="G2018" i="82"/>
  <c r="I2007" i="82"/>
  <c r="H2007" i="82"/>
  <c r="G2041" i="82"/>
  <c r="H2039" i="82"/>
  <c r="H2033" i="82"/>
  <c r="I2027" i="82"/>
  <c r="G2017" i="82"/>
  <c r="H2017" i="82"/>
  <c r="J2015" i="82"/>
  <c r="H2012" i="82"/>
  <c r="I2012" i="82"/>
  <c r="I2000" i="82"/>
  <c r="J2000" i="82"/>
  <c r="G2000" i="82"/>
  <c r="H2000" i="82"/>
  <c r="H1997" i="82"/>
  <c r="J1997" i="82"/>
  <c r="G1997" i="82"/>
  <c r="I1997" i="82"/>
  <c r="H1996" i="82"/>
  <c r="J1996" i="82"/>
  <c r="G1984" i="82"/>
  <c r="H1984" i="82"/>
  <c r="I1984" i="82"/>
  <c r="J1984" i="82"/>
  <c r="I2030" i="82"/>
  <c r="I2026" i="82"/>
  <c r="J2026" i="82"/>
  <c r="I2015" i="82"/>
  <c r="I1987" i="82"/>
  <c r="G1987" i="82"/>
  <c r="H1987" i="82"/>
  <c r="J2059" i="82"/>
  <c r="H2058" i="82"/>
  <c r="J2055" i="82"/>
  <c r="H2054" i="82"/>
  <c r="J2051" i="82"/>
  <c r="H2046" i="82"/>
  <c r="J2040" i="82"/>
  <c r="I2036" i="82"/>
  <c r="I2035" i="82"/>
  <c r="G2025" i="82"/>
  <c r="J2025" i="82"/>
  <c r="H2016" i="82"/>
  <c r="G2015" i="82"/>
  <c r="I2008" i="82"/>
  <c r="J2008" i="82"/>
  <c r="G2008" i="82"/>
  <c r="H2008" i="82"/>
  <c r="I1992" i="82"/>
  <c r="J1992" i="82"/>
  <c r="G1992" i="82"/>
  <c r="H1992" i="82"/>
  <c r="J2056" i="82"/>
  <c r="J2052" i="82"/>
  <c r="H2051" i="82"/>
  <c r="J2047" i="82"/>
  <c r="J2037" i="82"/>
  <c r="I2032" i="82"/>
  <c r="I2031" i="82"/>
  <c r="H2028" i="82"/>
  <c r="G2002" i="82"/>
  <c r="H2002" i="82"/>
  <c r="J2002" i="82"/>
  <c r="I1999" i="82"/>
  <c r="G1999" i="82"/>
  <c r="H1999" i="82"/>
  <c r="I1985" i="82"/>
  <c r="J1985" i="82"/>
  <c r="G1985" i="82"/>
  <c r="H1985" i="82"/>
  <c r="I2056" i="82"/>
  <c r="I2052" i="82"/>
  <c r="I2047" i="82"/>
  <c r="J2043" i="82"/>
  <c r="J2041" i="82"/>
  <c r="I2038" i="82"/>
  <c r="I2037" i="82"/>
  <c r="H2031" i="82"/>
  <c r="J2027" i="82"/>
  <c r="G2020" i="82"/>
  <c r="H2019" i="82"/>
  <c r="I2014" i="82"/>
  <c r="H2014" i="82"/>
  <c r="I2043" i="82"/>
  <c r="J2039" i="82"/>
  <c r="H2037" i="82"/>
  <c r="J2033" i="82"/>
  <c r="J2030" i="82"/>
  <c r="I2028" i="82"/>
  <c r="H2027" i="82"/>
  <c r="J2017" i="82"/>
  <c r="J2012" i="82"/>
  <c r="I1995" i="82"/>
  <c r="H1995" i="82"/>
  <c r="I1963" i="82"/>
  <c r="G1963" i="82"/>
  <c r="H1963" i="82"/>
  <c r="J1963" i="82"/>
  <c r="J1989" i="82"/>
  <c r="J1983" i="82"/>
  <c r="H1980" i="82"/>
  <c r="I1980" i="82"/>
  <c r="J1965" i="82"/>
  <c r="G1965" i="82"/>
  <c r="H1965" i="82"/>
  <c r="I1965" i="82"/>
  <c r="J1952" i="82"/>
  <c r="I1954" i="82"/>
  <c r="G1954" i="82"/>
  <c r="H1954" i="82"/>
  <c r="J1954" i="82"/>
  <c r="H1950" i="82"/>
  <c r="G2010" i="82"/>
  <c r="I2010" i="82"/>
  <c r="I2004" i="82"/>
  <c r="G1983" i="82"/>
  <c r="H1968" i="82"/>
  <c r="G1966" i="82"/>
  <c r="I1991" i="82"/>
  <c r="J1991" i="82"/>
  <c r="G1978" i="82"/>
  <c r="I1978" i="82"/>
  <c r="J1978" i="82"/>
  <c r="I1950" i="82"/>
  <c r="J1950" i="82"/>
  <c r="G1982" i="82"/>
  <c r="H1982" i="82"/>
  <c r="I1982" i="82"/>
  <c r="J1968" i="82"/>
  <c r="I1989" i="82"/>
  <c r="G1970" i="82"/>
  <c r="J1970" i="82"/>
  <c r="J1961" i="82"/>
  <c r="G1961" i="82"/>
  <c r="H1961" i="82"/>
  <c r="I1961" i="82"/>
  <c r="J1960" i="82"/>
  <c r="I1952" i="82"/>
  <c r="J2024" i="82"/>
  <c r="G2013" i="82"/>
  <c r="H2013" i="82"/>
  <c r="G2011" i="82"/>
  <c r="G2006" i="82"/>
  <c r="J2006" i="82"/>
  <c r="G2001" i="82"/>
  <c r="G1995" i="82"/>
  <c r="I1993" i="82"/>
  <c r="H1989" i="82"/>
  <c r="G1981" i="82"/>
  <c r="J1980" i="82"/>
  <c r="I1976" i="82"/>
  <c r="J1976" i="82"/>
  <c r="G1974" i="82"/>
  <c r="I1974" i="82"/>
  <c r="J1974" i="82"/>
  <c r="I1972" i="82"/>
  <c r="J1972" i="82"/>
  <c r="H1952" i="82"/>
  <c r="G1951" i="82"/>
  <c r="H1951" i="82"/>
  <c r="I1951" i="82"/>
  <c r="I1948" i="82"/>
  <c r="G1948" i="82"/>
  <c r="H1948" i="82"/>
  <c r="J1948" i="82"/>
  <c r="G1971" i="82"/>
  <c r="H1969" i="82"/>
  <c r="H1967" i="82"/>
  <c r="H1959" i="82"/>
  <c r="I1959" i="82"/>
  <c r="H1956" i="82"/>
  <c r="I1923" i="82"/>
  <c r="G1923" i="82"/>
  <c r="H1923" i="82"/>
  <c r="J1923" i="82"/>
  <c r="G1967" i="82"/>
  <c r="G1947" i="82"/>
  <c r="H1947" i="82"/>
  <c r="J1947" i="82"/>
  <c r="J1956" i="82"/>
  <c r="G1909" i="82"/>
  <c r="H1909" i="82"/>
  <c r="I1909" i="82"/>
  <c r="J1909" i="82"/>
  <c r="G1943" i="82"/>
  <c r="I1943" i="82"/>
  <c r="J1943" i="82"/>
  <c r="G1924" i="82"/>
  <c r="I1924" i="82"/>
  <c r="J1924" i="82"/>
  <c r="H1924" i="82"/>
  <c r="I1940" i="82"/>
  <c r="H1940" i="82"/>
  <c r="J1940" i="82"/>
  <c r="G1937" i="82"/>
  <c r="H1937" i="82"/>
  <c r="I1937" i="82"/>
  <c r="J1937" i="82"/>
  <c r="G1977" i="82"/>
  <c r="I1969" i="82"/>
  <c r="J1967" i="82"/>
  <c r="I1956" i="82"/>
  <c r="I1934" i="82"/>
  <c r="G1934" i="82"/>
  <c r="H1934" i="82"/>
  <c r="J1934" i="82"/>
  <c r="I1946" i="82"/>
  <c r="J1935" i="82"/>
  <c r="J1932" i="82"/>
  <c r="I1930" i="82"/>
  <c r="I1926" i="82"/>
  <c r="J1926" i="82"/>
  <c r="I1900" i="82"/>
  <c r="J1900" i="82"/>
  <c r="H1900" i="82"/>
  <c r="G1860" i="82"/>
  <c r="I1860" i="82"/>
  <c r="H1860" i="82"/>
  <c r="J1860" i="82"/>
  <c r="H1953" i="82"/>
  <c r="J1941" i="82"/>
  <c r="J1938" i="82"/>
  <c r="I1936" i="82"/>
  <c r="I1935" i="82"/>
  <c r="H1932" i="82"/>
  <c r="I1912" i="82"/>
  <c r="H1912" i="82"/>
  <c r="J1912" i="82"/>
  <c r="J1944" i="82"/>
  <c r="I1942" i="82"/>
  <c r="I1941" i="82"/>
  <c r="H1935" i="82"/>
  <c r="J1931" i="82"/>
  <c r="I1932" i="82"/>
  <c r="I1931" i="82"/>
  <c r="J1927" i="82"/>
  <c r="J1916" i="82"/>
  <c r="G1876" i="82"/>
  <c r="I1876" i="82"/>
  <c r="H1876" i="82"/>
  <c r="J1876" i="82"/>
  <c r="I1938" i="82"/>
  <c r="H1931" i="82"/>
  <c r="I1927" i="82"/>
  <c r="I1914" i="82"/>
  <c r="G1914" i="82"/>
  <c r="H1914" i="82"/>
  <c r="G1899" i="82"/>
  <c r="H1899" i="82"/>
  <c r="J1899" i="82"/>
  <c r="I1944" i="82"/>
  <c r="H1927" i="82"/>
  <c r="G1916" i="82"/>
  <c r="I1916" i="82"/>
  <c r="G1907" i="82"/>
  <c r="I1907" i="82"/>
  <c r="J1907" i="82"/>
  <c r="I1921" i="82"/>
  <c r="H1921" i="82"/>
  <c r="J1921" i="82"/>
  <c r="G1918" i="82"/>
  <c r="H1918" i="82"/>
  <c r="I1918" i="82"/>
  <c r="I1904" i="82"/>
  <c r="H1904" i="82"/>
  <c r="J1904" i="82"/>
  <c r="I1910" i="82"/>
  <c r="H1906" i="82"/>
  <c r="I1897" i="82"/>
  <c r="I1928" i="82"/>
  <c r="J1925" i="82"/>
  <c r="I1917" i="82"/>
  <c r="H1897" i="82"/>
  <c r="I1906" i="82"/>
  <c r="G1852" i="82"/>
  <c r="I1852" i="82"/>
  <c r="H1852" i="82"/>
  <c r="J1852" i="82"/>
  <c r="G1891" i="82"/>
  <c r="H1891" i="82"/>
  <c r="I1891" i="82"/>
  <c r="G1884" i="82"/>
  <c r="I1884" i="82"/>
  <c r="H1884" i="82"/>
  <c r="J1884" i="82"/>
  <c r="G1868" i="82"/>
  <c r="I1868" i="82"/>
  <c r="H1868" i="82"/>
  <c r="J1868" i="82"/>
  <c r="I1919" i="82"/>
  <c r="H1911" i="82"/>
  <c r="H1901" i="82"/>
  <c r="J1913" i="82"/>
  <c r="J1910" i="82"/>
  <c r="I1908" i="82"/>
  <c r="J1890" i="82"/>
  <c r="J1887" i="82"/>
  <c r="G1885" i="82"/>
  <c r="I1885" i="82"/>
  <c r="G1877" i="82"/>
  <c r="I1877" i="82"/>
  <c r="G1869" i="82"/>
  <c r="I1869" i="82"/>
  <c r="G1861" i="82"/>
  <c r="I1861" i="82"/>
  <c r="G1853" i="82"/>
  <c r="I1853" i="82"/>
  <c r="G1846" i="82"/>
  <c r="I1846" i="82"/>
  <c r="I1902" i="82"/>
  <c r="I1898" i="82"/>
  <c r="I1894" i="82"/>
  <c r="G1892" i="82"/>
  <c r="I1892" i="82"/>
  <c r="G1886" i="82"/>
  <c r="I1886" i="82"/>
  <c r="J1880" i="82"/>
  <c r="G1878" i="82"/>
  <c r="I1878" i="82"/>
  <c r="J1872" i="82"/>
  <c r="G1870" i="82"/>
  <c r="I1870" i="82"/>
  <c r="J1864" i="82"/>
  <c r="G1862" i="82"/>
  <c r="I1862" i="82"/>
  <c r="J1856" i="82"/>
  <c r="G1854" i="82"/>
  <c r="I1854" i="82"/>
  <c r="J1848" i="82"/>
  <c r="I1887" i="82"/>
  <c r="G1887" i="82"/>
  <c r="I1879" i="82"/>
  <c r="G1879" i="82"/>
  <c r="I1871" i="82"/>
  <c r="G1871" i="82"/>
  <c r="I1863" i="82"/>
  <c r="G1863" i="82"/>
  <c r="I1855" i="82"/>
  <c r="G1855" i="82"/>
  <c r="I1890" i="82"/>
  <c r="G1889" i="82"/>
  <c r="I1889" i="82"/>
  <c r="G1888" i="82"/>
  <c r="I1888" i="82"/>
  <c r="G1880" i="82"/>
  <c r="I1880" i="82"/>
  <c r="G1872" i="82"/>
  <c r="I1872" i="82"/>
  <c r="G1864" i="82"/>
  <c r="I1864" i="82"/>
  <c r="G1856" i="82"/>
  <c r="I1856" i="82"/>
  <c r="G1848" i="82"/>
  <c r="I1848" i="82"/>
  <c r="J1896" i="82"/>
  <c r="H1895" i="82"/>
  <c r="J1883" i="82"/>
  <c r="G1881" i="82"/>
  <c r="I1881" i="82"/>
  <c r="J1875" i="82"/>
  <c r="G1873" i="82"/>
  <c r="I1873" i="82"/>
  <c r="J1867" i="82"/>
  <c r="G1865" i="82"/>
  <c r="I1865" i="82"/>
  <c r="J1859" i="82"/>
  <c r="G1857" i="82"/>
  <c r="I1857" i="82"/>
  <c r="J1851" i="82"/>
  <c r="G1849" i="82"/>
  <c r="I1849" i="82"/>
  <c r="J1893" i="82"/>
  <c r="G1882" i="82"/>
  <c r="I1882" i="82"/>
  <c r="G1874" i="82"/>
  <c r="I1874" i="82"/>
  <c r="G1858" i="82"/>
  <c r="I1858" i="82"/>
  <c r="G1850" i="82"/>
  <c r="I1850" i="82"/>
  <c r="I1893" i="82"/>
  <c r="I1883" i="82"/>
  <c r="G1883" i="82"/>
  <c r="I1875" i="82"/>
  <c r="G1875" i="82"/>
  <c r="I1867" i="82"/>
  <c r="G1867" i="82"/>
  <c r="I1859" i="82"/>
  <c r="G1859" i="82"/>
  <c r="I1851" i="82"/>
  <c r="G1851" i="82"/>
  <c r="J1846" i="82"/>
  <c r="G1847" i="82"/>
  <c r="J1845" i="82"/>
  <c r="I1845" i="82"/>
  <c r="G1845" i="82"/>
  <c r="F1597" i="82"/>
  <c r="W1597" i="82"/>
  <c r="F1598" i="82"/>
  <c r="G1598" i="82" s="1"/>
  <c r="W1598" i="82"/>
  <c r="F1599" i="82"/>
  <c r="I1599" i="82" s="1"/>
  <c r="W1599" i="82"/>
  <c r="F1600" i="82"/>
  <c r="J1600" i="82" s="1"/>
  <c r="W1600" i="82"/>
  <c r="F1601" i="82"/>
  <c r="W1601" i="82"/>
  <c r="F1602" i="82"/>
  <c r="G1602" i="82" s="1"/>
  <c r="W1602" i="82"/>
  <c r="F1603" i="82"/>
  <c r="I1603" i="82" s="1"/>
  <c r="W1603" i="82"/>
  <c r="F1604" i="82"/>
  <c r="H1604" i="82" s="1"/>
  <c r="W1604" i="82"/>
  <c r="F1605" i="82"/>
  <c r="W1605" i="82"/>
  <c r="F1606" i="82"/>
  <c r="G1606" i="82" s="1"/>
  <c r="W1606" i="82"/>
  <c r="F1607" i="82"/>
  <c r="I1607" i="82" s="1"/>
  <c r="W1607" i="82"/>
  <c r="F1608" i="82"/>
  <c r="J1608" i="82" s="1"/>
  <c r="W1608" i="82"/>
  <c r="F1596" i="82"/>
  <c r="G1596" i="82" s="1"/>
  <c r="W1596" i="82"/>
  <c r="F1547" i="82"/>
  <c r="W1547" i="82"/>
  <c r="F1548" i="82"/>
  <c r="G1548" i="82" s="1"/>
  <c r="W1548" i="82"/>
  <c r="F1549" i="82"/>
  <c r="I1549" i="82" s="1"/>
  <c r="W1549" i="82"/>
  <c r="F1550" i="82"/>
  <c r="J1550" i="82" s="1"/>
  <c r="W1550" i="82"/>
  <c r="F1551" i="82"/>
  <c r="W1551" i="82"/>
  <c r="F1552" i="82"/>
  <c r="G1552" i="82" s="1"/>
  <c r="W1552" i="82"/>
  <c r="F1553" i="82"/>
  <c r="I1553" i="82" s="1"/>
  <c r="W1553" i="82"/>
  <c r="F1554" i="82"/>
  <c r="H1554" i="82" s="1"/>
  <c r="W1554" i="82"/>
  <c r="F1555" i="82"/>
  <c r="W1555" i="82"/>
  <c r="F1556" i="82"/>
  <c r="G1556" i="82" s="1"/>
  <c r="W1556" i="82"/>
  <c r="F1557" i="82"/>
  <c r="I1557" i="82" s="1"/>
  <c r="W1557" i="82"/>
  <c r="F1558" i="82"/>
  <c r="J1558" i="82" s="1"/>
  <c r="W1558" i="82"/>
  <c r="F1546" i="82"/>
  <c r="W1546" i="82"/>
  <c r="F1615" i="82"/>
  <c r="W1615" i="82"/>
  <c r="F1565" i="82"/>
  <c r="W1565" i="82"/>
  <c r="W185" i="82"/>
  <c r="F1577" i="82"/>
  <c r="J1577" i="82" s="1"/>
  <c r="W1577" i="82"/>
  <c r="F1436" i="82"/>
  <c r="W1436" i="82"/>
  <c r="F1315" i="82"/>
  <c r="W1315" i="82"/>
  <c r="D1966" i="82" l="1"/>
  <c r="D1922" i="82"/>
  <c r="D2592" i="82"/>
  <c r="D2475" i="82"/>
  <c r="D3000" i="82"/>
  <c r="D2351" i="82"/>
  <c r="D3180" i="82"/>
  <c r="D2305" i="82"/>
  <c r="D3163" i="82"/>
  <c r="D3117" i="82"/>
  <c r="D2440" i="82"/>
  <c r="D2238" i="82"/>
  <c r="D2619" i="82"/>
  <c r="D2680" i="82"/>
  <c r="D1993" i="82"/>
  <c r="D2420" i="82"/>
  <c r="D2082" i="82"/>
  <c r="D1895" i="82"/>
  <c r="D3075" i="82"/>
  <c r="D2412" i="82"/>
  <c r="D2621" i="82"/>
  <c r="D2688" i="82"/>
  <c r="D3126" i="82"/>
  <c r="D2130" i="82"/>
  <c r="D2700" i="82"/>
  <c r="D3144" i="82"/>
  <c r="D2506" i="82"/>
  <c r="D2286" i="82"/>
  <c r="D1998" i="82"/>
  <c r="D2307" i="82"/>
  <c r="D2290" i="82"/>
  <c r="D1894" i="82"/>
  <c r="D2521" i="82"/>
  <c r="D2557" i="82"/>
  <c r="D1971" i="82"/>
  <c r="D2303" i="82"/>
  <c r="D3129" i="82"/>
  <c r="D1975" i="82"/>
  <c r="D2585" i="82"/>
  <c r="D3149" i="82"/>
  <c r="D2933" i="82"/>
  <c r="D2949" i="82"/>
  <c r="D1930" i="82"/>
  <c r="D2113" i="82"/>
  <c r="D3172" i="82"/>
  <c r="D2562" i="82"/>
  <c r="D2690" i="82"/>
  <c r="D1908" i="82"/>
  <c r="D1977" i="82"/>
  <c r="D2468" i="82"/>
  <c r="D1988" i="82"/>
  <c r="D2418" i="82"/>
  <c r="D2746" i="82"/>
  <c r="D2467" i="82"/>
  <c r="D3089" i="82"/>
  <c r="D2696" i="82"/>
  <c r="D2384" i="82"/>
  <c r="D2399" i="82"/>
  <c r="D2454" i="82"/>
  <c r="D3130" i="82"/>
  <c r="D2455" i="82"/>
  <c r="D2294" i="82"/>
  <c r="D1973" i="82"/>
  <c r="D2182" i="82"/>
  <c r="D2442" i="82"/>
  <c r="D3104" i="82"/>
  <c r="D3148" i="82"/>
  <c r="D2446" i="82"/>
  <c r="D2093" i="82"/>
  <c r="D2347" i="82"/>
  <c r="D1919" i="82"/>
  <c r="D1917" i="82"/>
  <c r="D1960" i="82"/>
  <c r="D2108" i="82"/>
  <c r="D2755" i="82"/>
  <c r="D3147" i="82"/>
  <c r="D3164" i="82"/>
  <c r="D1946" i="82"/>
  <c r="D2058" i="82"/>
  <c r="D2553" i="82"/>
  <c r="D2617" i="82"/>
  <c r="D2981" i="82"/>
  <c r="D2511" i="82"/>
  <c r="D2216" i="82"/>
  <c r="D2103" i="82"/>
  <c r="D2321" i="82"/>
  <c r="D2995" i="82"/>
  <c r="D2064" i="82"/>
  <c r="D2597" i="82"/>
  <c r="D2718" i="82"/>
  <c r="D3134" i="82"/>
  <c r="D2142" i="82"/>
  <c r="D1962" i="82"/>
  <c r="D2463" i="82"/>
  <c r="D2639" i="82"/>
  <c r="D3162" i="82"/>
  <c r="D2349" i="82"/>
  <c r="D2200" i="82"/>
  <c r="D2408" i="82"/>
  <c r="D2444" i="82"/>
  <c r="D2526" i="82"/>
  <c r="D2973" i="82"/>
  <c r="D3023" i="82"/>
  <c r="D2387" i="82"/>
  <c r="D2100" i="82"/>
  <c r="D2529" i="82"/>
  <c r="D2593" i="82"/>
  <c r="D2782" i="82"/>
  <c r="D1902" i="82"/>
  <c r="D2080" i="82"/>
  <c r="D2566" i="82"/>
  <c r="D2714" i="82"/>
  <c r="D3021" i="82"/>
  <c r="D3063" i="82"/>
  <c r="D2313" i="82"/>
  <c r="D2019" i="82"/>
  <c r="D3092" i="82"/>
  <c r="D2466" i="82"/>
  <c r="D2601" i="82"/>
  <c r="D1901" i="82"/>
  <c r="D2011" i="82"/>
  <c r="D2020" i="82"/>
  <c r="D2605" i="82"/>
  <c r="D2637" i="82"/>
  <c r="D2972" i="82"/>
  <c r="D3014" i="82"/>
  <c r="D3039" i="82"/>
  <c r="D3071" i="82"/>
  <c r="D1949" i="82"/>
  <c r="D2138" i="82"/>
  <c r="D2035" i="82"/>
  <c r="D2318" i="82"/>
  <c r="D2641" i="82"/>
  <c r="D2659" i="82"/>
  <c r="D2702" i="82"/>
  <c r="D2706" i="82"/>
  <c r="D2411" i="82"/>
  <c r="D2339" i="82"/>
  <c r="D2644" i="82"/>
  <c r="D3118" i="82"/>
  <c r="D2527" i="82"/>
  <c r="D2274" i="82"/>
  <c r="D2654" i="82"/>
  <c r="D3109" i="82"/>
  <c r="D2375" i="82"/>
  <c r="D2613" i="82"/>
  <c r="D2716" i="82"/>
  <c r="D2989" i="82"/>
  <c r="D2073" i="82"/>
  <c r="D2055" i="82"/>
  <c r="D2924" i="82"/>
  <c r="D2368" i="82"/>
  <c r="D2658" i="82"/>
  <c r="D3037" i="82"/>
  <c r="D1953" i="82"/>
  <c r="D2530" i="82"/>
  <c r="D3047" i="82"/>
  <c r="D2536" i="82"/>
  <c r="D2941" i="82"/>
  <c r="D2059" i="82"/>
  <c r="D2707" i="82"/>
  <c r="D2912" i="82"/>
  <c r="D2587" i="82"/>
  <c r="D2388" i="82"/>
  <c r="D2480" i="82"/>
  <c r="D2633" i="82"/>
  <c r="D2708" i="82"/>
  <c r="D2710" i="82"/>
  <c r="D3142" i="82"/>
  <c r="D3157" i="82"/>
  <c r="D2160" i="82"/>
  <c r="D2230" i="82"/>
  <c r="D2383" i="82"/>
  <c r="D2068" i="82"/>
  <c r="D2392" i="82"/>
  <c r="D2424" i="82"/>
  <c r="D3059" i="82"/>
  <c r="D2599" i="82"/>
  <c r="D2004" i="82"/>
  <c r="D2046" i="82"/>
  <c r="D2577" i="82"/>
  <c r="D2081" i="82"/>
  <c r="D2636" i="82"/>
  <c r="D3013" i="82"/>
  <c r="D3108" i="82"/>
  <c r="D2320" i="82"/>
  <c r="D2302" i="82"/>
  <c r="D1957" i="82"/>
  <c r="D2175" i="82"/>
  <c r="D3131" i="82"/>
  <c r="D2692" i="82"/>
  <c r="D2803" i="82"/>
  <c r="D2678" i="82"/>
  <c r="D2802" i="82"/>
  <c r="D2899" i="82"/>
  <c r="D2435" i="82"/>
  <c r="D2354" i="82"/>
  <c r="D2908" i="82"/>
  <c r="D2682" i="82"/>
  <c r="D2419" i="82"/>
  <c r="D2358" i="82"/>
  <c r="D2323" i="82"/>
  <c r="D2574" i="82"/>
  <c r="D2855" i="82"/>
  <c r="D3001" i="82"/>
  <c r="D2581" i="82"/>
  <c r="D2980" i="82"/>
  <c r="D2698" i="82"/>
  <c r="D2656" i="82"/>
  <c r="D2126" i="82"/>
  <c r="D2648" i="82"/>
  <c r="D3178" i="82"/>
  <c r="D2965" i="82"/>
  <c r="D2635" i="82"/>
  <c r="D2403" i="82"/>
  <c r="D2022" i="82"/>
  <c r="D2535" i="82"/>
  <c r="D2362" i="82"/>
  <c r="D2315" i="82"/>
  <c r="D2660" i="82"/>
  <c r="D2945" i="82"/>
  <c r="D1964" i="82"/>
  <c r="D2301" i="82"/>
  <c r="D2563" i="82"/>
  <c r="D3186" i="82"/>
  <c r="D3170" i="82"/>
  <c r="D2684" i="82"/>
  <c r="D2065" i="82"/>
  <c r="D2495" i="82"/>
  <c r="D2190" i="82"/>
  <c r="D2376" i="82"/>
  <c r="D2631" i="82"/>
  <c r="D2370" i="82"/>
  <c r="D2745" i="82"/>
  <c r="D3190" i="82"/>
  <c r="D2180" i="82"/>
  <c r="D2372" i="82"/>
  <c r="D2184" i="82"/>
  <c r="D2136" i="82"/>
  <c r="D2172" i="82"/>
  <c r="D2246" i="82"/>
  <c r="D2664" i="82"/>
  <c r="D3206" i="82"/>
  <c r="D2451" i="82"/>
  <c r="D3085" i="82"/>
  <c r="D3045" i="82"/>
  <c r="D2312" i="82"/>
  <c r="D3195" i="82"/>
  <c r="D1958" i="82"/>
  <c r="D2163" i="82"/>
  <c r="D3112" i="82"/>
  <c r="D3084" i="82"/>
  <c r="D2523" i="82"/>
  <c r="D2192" i="82"/>
  <c r="D2559" i="82"/>
  <c r="D2298" i="82"/>
  <c r="D2206" i="82"/>
  <c r="D2751" i="82"/>
  <c r="D2998" i="82"/>
  <c r="D2458" i="82"/>
  <c r="D3174" i="82"/>
  <c r="D2436" i="82"/>
  <c r="D2464" i="82"/>
  <c r="D2653" i="82"/>
  <c r="D2005" i="82"/>
  <c r="D2519" i="82"/>
  <c r="D2647" i="82"/>
  <c r="D3182" i="82"/>
  <c r="D2038" i="82"/>
  <c r="D3035" i="82"/>
  <c r="D3067" i="82"/>
  <c r="D1847" i="82"/>
  <c r="D2212" i="82"/>
  <c r="D2472" i="82"/>
  <c r="D2518" i="82"/>
  <c r="D2167" i="82"/>
  <c r="D2364" i="82"/>
  <c r="D3194" i="82"/>
  <c r="D2356" i="82"/>
  <c r="D2604" i="82"/>
  <c r="D2195" i="82"/>
  <c r="D2336" i="82"/>
  <c r="D2337" i="82"/>
  <c r="D2720" i="82"/>
  <c r="D2997" i="82"/>
  <c r="D1986" i="82"/>
  <c r="D2141" i="82"/>
  <c r="D2503" i="82"/>
  <c r="D2539" i="82"/>
  <c r="D3128" i="82"/>
  <c r="D2640" i="82"/>
  <c r="D2623" i="82"/>
  <c r="D3093" i="82"/>
  <c r="D2132" i="82"/>
  <c r="D2447" i="82"/>
  <c r="D3061" i="82"/>
  <c r="D2632" i="82"/>
  <c r="D3116" i="82"/>
  <c r="D2270" i="82"/>
  <c r="D2628" i="82"/>
  <c r="D2118" i="82"/>
  <c r="D3051" i="82"/>
  <c r="D3083" i="82"/>
  <c r="D3219" i="82"/>
  <c r="D3188" i="82"/>
  <c r="D2327" i="82"/>
  <c r="D2534" i="82"/>
  <c r="D2903" i="82"/>
  <c r="D3220" i="82"/>
  <c r="D2226" i="82"/>
  <c r="D2450" i="82"/>
  <c r="D3127" i="82"/>
  <c r="D2262" i="82"/>
  <c r="D2591" i="82"/>
  <c r="D2627" i="82"/>
  <c r="D2158" i="82"/>
  <c r="D2266" i="82"/>
  <c r="D2360" i="82"/>
  <c r="D2422" i="82"/>
  <c r="D2483" i="82"/>
  <c r="D3161" i="82"/>
  <c r="D2487" i="82"/>
  <c r="D3165" i="82"/>
  <c r="D2156" i="82"/>
  <c r="D2250" i="82"/>
  <c r="D1928" i="82"/>
  <c r="D2024" i="82"/>
  <c r="D2109" i="82"/>
  <c r="D2198" i="82"/>
  <c r="D2237" i="82"/>
  <c r="D2396" i="82"/>
  <c r="D2888" i="82"/>
  <c r="D2871" i="82"/>
  <c r="D2893" i="82"/>
  <c r="D2927" i="82"/>
  <c r="D2898" i="82"/>
  <c r="D1933" i="82"/>
  <c r="D1979" i="82"/>
  <c r="D2423" i="82"/>
  <c r="D2555" i="82"/>
  <c r="D2961" i="82"/>
  <c r="D2072" i="82"/>
  <c r="D2416" i="82"/>
  <c r="D2537" i="82"/>
  <c r="D2759" i="82"/>
  <c r="D3043" i="82"/>
  <c r="D3115" i="82"/>
  <c r="D3176" i="82"/>
  <c r="D3192" i="82"/>
  <c r="D2332" i="82"/>
  <c r="D2471" i="82"/>
  <c r="D2334" i="82"/>
  <c r="D2531" i="82"/>
  <c r="D2663" i="82"/>
  <c r="D2651" i="82"/>
  <c r="D2331" i="82"/>
  <c r="D2404" i="82"/>
  <c r="D2448" i="82"/>
  <c r="D2578" i="82"/>
  <c r="D2573" i="82"/>
  <c r="D2777" i="82"/>
  <c r="D2805" i="82"/>
  <c r="D2911" i="82"/>
  <c r="D2166" i="82"/>
  <c r="D2204" i="82"/>
  <c r="D2352" i="82"/>
  <c r="D2571" i="82"/>
  <c r="D3146" i="82"/>
  <c r="D2032" i="82"/>
  <c r="D2016" i="82"/>
  <c r="D2054" i="82"/>
  <c r="D2034" i="82"/>
  <c r="D2115" i="82"/>
  <c r="D2311" i="82"/>
  <c r="D2476" i="82"/>
  <c r="D2545" i="82"/>
  <c r="D2679" i="82"/>
  <c r="D3015" i="82"/>
  <c r="D3214" i="82"/>
  <c r="D2452" i="82"/>
  <c r="D1905" i="82"/>
  <c r="D2328" i="82"/>
  <c r="D3069" i="82"/>
  <c r="D2105" i="82"/>
  <c r="D2052" i="82"/>
  <c r="D2558" i="82"/>
  <c r="D3027" i="82"/>
  <c r="D3184" i="82"/>
  <c r="D3200" i="82"/>
  <c r="D2439" i="82"/>
  <c r="D2437" i="82"/>
  <c r="D3105" i="82"/>
  <c r="D3057" i="82"/>
  <c r="D2340" i="82"/>
  <c r="D2335" i="82"/>
  <c r="D2417" i="82"/>
  <c r="D2525" i="82"/>
  <c r="D2923" i="82"/>
  <c r="D2168" i="82"/>
  <c r="D2234" i="82"/>
  <c r="D2528" i="82"/>
  <c r="D3160" i="82"/>
  <c r="D2479" i="82"/>
  <c r="D3202" i="82"/>
  <c r="D3049" i="82"/>
  <c r="D2330" i="82"/>
  <c r="D2726" i="82"/>
  <c r="D2786" i="82"/>
  <c r="D2849" i="82"/>
  <c r="D2881" i="82"/>
  <c r="D2042" i="82"/>
  <c r="D2186" i="82"/>
  <c r="D2676" i="82"/>
  <c r="D1940" i="82"/>
  <c r="D2091" i="82"/>
  <c r="D2390" i="82"/>
  <c r="D2486" i="82"/>
  <c r="D2505" i="82"/>
  <c r="D2697" i="82"/>
  <c r="D2753" i="82"/>
  <c r="D2909" i="82"/>
  <c r="D3008" i="82"/>
  <c r="D3121" i="82"/>
  <c r="D3175" i="82"/>
  <c r="D3191" i="82"/>
  <c r="D1941" i="82"/>
  <c r="D1970" i="82"/>
  <c r="D1968" i="82"/>
  <c r="D2606" i="82"/>
  <c r="D2675" i="82"/>
  <c r="D2756" i="82"/>
  <c r="D2772" i="82"/>
  <c r="D2785" i="82"/>
  <c r="D2817" i="82"/>
  <c r="D2771" i="82"/>
  <c r="D2787" i="82"/>
  <c r="D2847" i="82"/>
  <c r="D2089" i="82"/>
  <c r="D2304" i="82"/>
  <c r="D2319" i="82"/>
  <c r="D2612" i="82"/>
  <c r="D2824" i="82"/>
  <c r="D2826" i="82"/>
  <c r="D3120" i="82"/>
  <c r="D3183" i="82"/>
  <c r="D3211" i="82"/>
  <c r="D2101" i="82"/>
  <c r="D2048" i="82"/>
  <c r="D2085" i="82"/>
  <c r="D2243" i="82"/>
  <c r="D2547" i="82"/>
  <c r="D2724" i="82"/>
  <c r="D2994" i="82"/>
  <c r="D2915" i="82"/>
  <c r="D3073" i="82"/>
  <c r="D3145" i="82"/>
  <c r="D2603" i="82"/>
  <c r="D2484" i="82"/>
  <c r="D2795" i="82"/>
  <c r="D3054" i="82"/>
  <c r="D2196" i="82"/>
  <c r="D2176" i="82"/>
  <c r="D2499" i="82"/>
  <c r="D2596" i="82"/>
  <c r="D2672" i="82"/>
  <c r="D2686" i="82"/>
  <c r="D2694" i="82"/>
  <c r="D2611" i="82"/>
  <c r="D3025" i="82"/>
  <c r="D2620" i="82"/>
  <c r="D2624" i="82"/>
  <c r="D2430" i="82"/>
  <c r="D1903" i="82"/>
  <c r="D2607" i="82"/>
  <c r="D3077" i="82"/>
  <c r="D2010" i="82"/>
  <c r="D2333" i="82"/>
  <c r="D2508" i="82"/>
  <c r="D2622" i="82"/>
  <c r="D2741" i="82"/>
  <c r="D2148" i="82"/>
  <c r="D2134" i="82"/>
  <c r="D2317" i="82"/>
  <c r="D2258" i="82"/>
  <c r="D3111" i="82"/>
  <c r="D2887" i="82"/>
  <c r="D3114" i="82"/>
  <c r="D3100" i="82"/>
  <c r="D3124" i="82"/>
  <c r="D2097" i="82"/>
  <c r="D2021" i="82"/>
  <c r="D2278" i="82"/>
  <c r="D1938" i="82"/>
  <c r="D2425" i="82"/>
  <c r="D2794" i="82"/>
  <c r="D2839" i="82"/>
  <c r="D2901" i="82"/>
  <c r="D2935" i="82"/>
  <c r="D2907" i="82"/>
  <c r="D2982" i="82"/>
  <c r="D1925" i="82"/>
  <c r="D2053" i="82"/>
  <c r="D2137" i="82"/>
  <c r="D1990" i="82"/>
  <c r="D2674" i="82"/>
  <c r="D1939" i="82"/>
  <c r="D2254" i="82"/>
  <c r="D2009" i="82"/>
  <c r="D2379" i="82"/>
  <c r="D2615" i="82"/>
  <c r="D2374" i="82"/>
  <c r="D2589" i="82"/>
  <c r="D2662" i="82"/>
  <c r="D2247" i="82"/>
  <c r="D2365" i="82"/>
  <c r="D2510" i="82"/>
  <c r="D2570" i="82"/>
  <c r="D2712" i="82"/>
  <c r="D2993" i="82"/>
  <c r="D2140" i="82"/>
  <c r="D2540" i="82"/>
  <c r="D2583" i="82"/>
  <c r="D2150" i="82"/>
  <c r="D2121" i="82"/>
  <c r="D1926" i="82"/>
  <c r="D2283" i="82"/>
  <c r="D2895" i="82"/>
  <c r="D2977" i="82"/>
  <c r="D1878" i="82"/>
  <c r="D1899" i="82"/>
  <c r="D2260" i="82"/>
  <c r="D2273" i="82"/>
  <c r="D2324" i="82"/>
  <c r="D2538" i="82"/>
  <c r="D2561" i="82"/>
  <c r="D2625" i="82"/>
  <c r="D2819" i="82"/>
  <c r="D2879" i="82"/>
  <c r="D2810" i="82"/>
  <c r="D2854" i="82"/>
  <c r="D2886" i="82"/>
  <c r="D3010" i="82"/>
  <c r="D2983" i="82"/>
  <c r="D2940" i="82"/>
  <c r="D2999" i="82"/>
  <c r="D3080" i="82"/>
  <c r="D3166" i="82"/>
  <c r="D3050" i="82"/>
  <c r="D1867" i="82"/>
  <c r="D2001" i="82"/>
  <c r="D2056" i="82"/>
  <c r="D2012" i="82"/>
  <c r="D2075" i="82"/>
  <c r="D2099" i="82"/>
  <c r="D2253" i="82"/>
  <c r="D2456" i="82"/>
  <c r="D2586" i="82"/>
  <c r="D2542" i="82"/>
  <c r="D2533" i="82"/>
  <c r="D2565" i="82"/>
  <c r="D2629" i="82"/>
  <c r="D2630" i="82"/>
  <c r="D2863" i="82"/>
  <c r="D2838" i="82"/>
  <c r="D2837" i="82"/>
  <c r="D2858" i="82"/>
  <c r="D2890" i="82"/>
  <c r="D2926" i="82"/>
  <c r="D2936" i="82"/>
  <c r="D2991" i="82"/>
  <c r="D3017" i="82"/>
  <c r="D3079" i="82"/>
  <c r="D3086" i="82"/>
  <c r="D3136" i="82"/>
  <c r="D3060" i="82"/>
  <c r="D3196" i="82"/>
  <c r="D2355" i="82"/>
  <c r="D3222" i="82"/>
  <c r="D2595" i="82"/>
  <c r="D1890" i="82"/>
  <c r="D2051" i="82"/>
  <c r="D2310" i="82"/>
  <c r="D2827" i="82"/>
  <c r="D2904" i="82"/>
  <c r="D2616" i="82"/>
  <c r="D2643" i="82"/>
  <c r="D2076" i="82"/>
  <c r="D2426" i="82"/>
  <c r="D2470" i="82"/>
  <c r="D2546" i="82"/>
  <c r="D2569" i="82"/>
  <c r="D2840" i="82"/>
  <c r="D3122" i="82"/>
  <c r="D2222" i="82"/>
  <c r="D1896" i="82"/>
  <c r="D1942" i="82"/>
  <c r="D1936" i="82"/>
  <c r="D2036" i="82"/>
  <c r="D2110" i="82"/>
  <c r="D2193" i="82"/>
  <c r="D2199" i="82"/>
  <c r="D2210" i="82"/>
  <c r="D2223" i="82"/>
  <c r="D2289" i="82"/>
  <c r="D2256" i="82"/>
  <c r="D2474" i="82"/>
  <c r="D2432" i="82"/>
  <c r="D2460" i="82"/>
  <c r="D2550" i="82"/>
  <c r="D2541" i="82"/>
  <c r="D2677" i="82"/>
  <c r="D2801" i="82"/>
  <c r="D2799" i="82"/>
  <c r="D2762" i="82"/>
  <c r="D2778" i="82"/>
  <c r="D2750" i="82"/>
  <c r="D2877" i="82"/>
  <c r="D2939" i="82"/>
  <c r="D2968" i="82"/>
  <c r="D2986" i="82"/>
  <c r="D3055" i="82"/>
  <c r="D3197" i="82"/>
  <c r="D3171" i="82"/>
  <c r="D3203" i="82"/>
  <c r="D3078" i="82"/>
  <c r="D1920" i="82"/>
  <c r="D2170" i="82"/>
  <c r="D2937" i="82"/>
  <c r="D2953" i="82"/>
  <c r="D2407" i="82"/>
  <c r="D2567" i="82"/>
  <c r="D2122" i="82"/>
  <c r="D2655" i="82"/>
  <c r="D3198" i="82"/>
  <c r="D1846" i="82"/>
  <c r="D1981" i="82"/>
  <c r="D2040" i="82"/>
  <c r="D2197" i="82"/>
  <c r="D2350" i="82"/>
  <c r="D2453" i="82"/>
  <c r="D2421" i="82"/>
  <c r="D2522" i="82"/>
  <c r="D2554" i="82"/>
  <c r="D2704" i="82"/>
  <c r="D2728" i="82"/>
  <c r="D2709" i="82"/>
  <c r="D3012" i="82"/>
  <c r="D3201" i="82"/>
  <c r="D3087" i="82"/>
  <c r="D3113" i="82"/>
  <c r="D1851" i="82"/>
  <c r="D1944" i="82"/>
  <c r="D1972" i="82"/>
  <c r="D1989" i="82"/>
  <c r="D2027" i="82"/>
  <c r="D2095" i="82"/>
  <c r="D2177" i="82"/>
  <c r="D2203" i="82"/>
  <c r="D2287" i="82"/>
  <c r="D2344" i="82"/>
  <c r="D2602" i="82"/>
  <c r="D2517" i="82"/>
  <c r="D2549" i="82"/>
  <c r="D2645" i="82"/>
  <c r="D2642" i="82"/>
  <c r="D2685" i="82"/>
  <c r="D2732" i="82"/>
  <c r="D2646" i="82"/>
  <c r="D2767" i="82"/>
  <c r="D2798" i="82"/>
  <c r="D2790" i="82"/>
  <c r="D2853" i="82"/>
  <c r="D2851" i="82"/>
  <c r="D2883" i="82"/>
  <c r="D2842" i="82"/>
  <c r="D3006" i="82"/>
  <c r="D2954" i="82"/>
  <c r="D3031" i="82"/>
  <c r="D3074" i="82"/>
  <c r="D3179" i="82"/>
  <c r="D3132" i="82"/>
  <c r="D2129" i="82"/>
  <c r="D2159" i="82"/>
  <c r="D2345" i="82"/>
  <c r="D2520" i="82"/>
  <c r="D2162" i="82"/>
  <c r="D2575" i="82"/>
  <c r="D2293" i="82"/>
  <c r="D2462" i="82"/>
  <c r="D2393" i="82"/>
  <c r="D2793" i="82"/>
  <c r="D2770" i="82"/>
  <c r="D3151" i="82"/>
  <c r="D3212" i="82"/>
  <c r="D3090" i="82"/>
  <c r="D2174" i="82"/>
  <c r="D2207" i="82"/>
  <c r="D2188" i="82"/>
  <c r="D2363" i="82"/>
  <c r="D2443" i="82"/>
  <c r="D2580" i="82"/>
  <c r="D2668" i="82"/>
  <c r="D3033" i="82"/>
  <c r="D2061" i="82"/>
  <c r="D2164" i="82"/>
  <c r="D2003" i="82"/>
  <c r="D2124" i="82"/>
  <c r="D2282" i="82"/>
  <c r="D2600" i="82"/>
  <c r="D2652" i="82"/>
  <c r="D3097" i="82"/>
  <c r="D3210" i="82"/>
  <c r="D3029" i="82"/>
  <c r="D2459" i="82"/>
  <c r="D2548" i="82"/>
  <c r="D2532" i="82"/>
  <c r="D2661" i="82"/>
  <c r="D2579" i="82"/>
  <c r="D2996" i="82"/>
  <c r="D3011" i="82"/>
  <c r="D1870" i="82"/>
  <c r="D2326" i="82"/>
  <c r="D2493" i="82"/>
  <c r="D2482" i="82"/>
  <c r="D2831" i="82"/>
  <c r="D2862" i="82"/>
  <c r="D3168" i="82"/>
  <c r="D3135" i="82"/>
  <c r="D1911" i="82"/>
  <c r="D1951" i="82"/>
  <c r="D1976" i="82"/>
  <c r="D2013" i="82"/>
  <c r="D1999" i="82"/>
  <c r="D2070" i="82"/>
  <c r="D2116" i="82"/>
  <c r="D2201" i="82"/>
  <c r="D2261" i="82"/>
  <c r="D2338" i="82"/>
  <c r="D2431" i="82"/>
  <c r="D2494" i="82"/>
  <c r="D2500" i="82"/>
  <c r="D2478" i="82"/>
  <c r="D2610" i="82"/>
  <c r="D2598" i="82"/>
  <c r="D2469" i="82"/>
  <c r="D2689" i="82"/>
  <c r="D2703" i="82"/>
  <c r="D2738" i="82"/>
  <c r="D2717" i="82"/>
  <c r="D2783" i="82"/>
  <c r="D2807" i="82"/>
  <c r="D2754" i="82"/>
  <c r="D2792" i="82"/>
  <c r="D2800" i="82"/>
  <c r="D2869" i="82"/>
  <c r="D2868" i="82"/>
  <c r="D2900" i="82"/>
  <c r="D2859" i="82"/>
  <c r="D2891" i="82"/>
  <c r="D3002" i="82"/>
  <c r="D3036" i="82"/>
  <c r="D3019" i="82"/>
  <c r="D2959" i="82"/>
  <c r="D2967" i="82"/>
  <c r="D3138" i="82"/>
  <c r="D3154" i="82"/>
  <c r="D3213" i="82"/>
  <c r="D3153" i="82"/>
  <c r="D1955" i="82"/>
  <c r="D1994" i="82"/>
  <c r="D3016" i="82"/>
  <c r="D3101" i="82"/>
  <c r="D3143" i="82"/>
  <c r="D2543" i="82"/>
  <c r="D2090" i="82"/>
  <c r="D2308" i="82"/>
  <c r="D2265" i="82"/>
  <c r="D2438" i="82"/>
  <c r="D2861" i="82"/>
  <c r="D2836" i="82"/>
  <c r="D2846" i="82"/>
  <c r="D2878" i="82"/>
  <c r="D2951" i="82"/>
  <c r="D2970" i="82"/>
  <c r="D3094" i="82"/>
  <c r="D1856" i="82"/>
  <c r="D1898" i="82"/>
  <c r="D1904" i="82"/>
  <c r="D1969" i="82"/>
  <c r="D1952" i="82"/>
  <c r="D2096" i="82"/>
  <c r="D2153" i="82"/>
  <c r="D2185" i="82"/>
  <c r="D2445" i="82"/>
  <c r="D2501" i="82"/>
  <c r="D2485" i="82"/>
  <c r="D2811" i="82"/>
  <c r="D2766" i="82"/>
  <c r="D2758" i="82"/>
  <c r="D2812" i="82"/>
  <c r="D2916" i="82"/>
  <c r="D3004" i="82"/>
  <c r="D3040" i="82"/>
  <c r="D2960" i="82"/>
  <c r="D2917" i="82"/>
  <c r="D3152" i="82"/>
  <c r="D3193" i="82"/>
  <c r="D1945" i="82"/>
  <c r="D2146" i="82"/>
  <c r="D2524" i="82"/>
  <c r="D3041" i="82"/>
  <c r="D1860" i="82"/>
  <c r="D2145" i="82"/>
  <c r="D2239" i="82"/>
  <c r="D2299" i="82"/>
  <c r="D2429" i="82"/>
  <c r="D2037" i="82"/>
  <c r="D2007" i="82"/>
  <c r="D2112" i="82"/>
  <c r="D2202" i="82"/>
  <c r="D2218" i="82"/>
  <c r="D2275" i="82"/>
  <c r="D2775" i="82"/>
  <c r="D2791" i="82"/>
  <c r="D2815" i="82"/>
  <c r="D2814" i="82"/>
  <c r="D2832" i="82"/>
  <c r="D2848" i="82"/>
  <c r="D2880" i="82"/>
  <c r="D2844" i="82"/>
  <c r="D2835" i="82"/>
  <c r="D2946" i="82"/>
  <c r="D3044" i="82"/>
  <c r="D2922" i="82"/>
  <c r="D2956" i="82"/>
  <c r="D2988" i="82"/>
  <c r="D3070" i="82"/>
  <c r="D3167" i="82"/>
  <c r="D3046" i="82"/>
  <c r="D2155" i="82"/>
  <c r="D2147" i="82"/>
  <c r="D2069" i="82"/>
  <c r="D2194" i="82"/>
  <c r="D2380" i="82"/>
  <c r="D2608" i="82"/>
  <c r="D2969" i="82"/>
  <c r="D2023" i="82"/>
  <c r="D2114" i="82"/>
  <c r="D2691" i="82"/>
  <c r="D1913" i="82"/>
  <c r="D1907" i="82"/>
  <c r="D1932" i="82"/>
  <c r="D2043" i="82"/>
  <c r="D2002" i="82"/>
  <c r="D2018" i="82"/>
  <c r="D2049" i="82"/>
  <c r="D2067" i="82"/>
  <c r="D2227" i="82"/>
  <c r="D2229" i="82"/>
  <c r="D2257" i="82"/>
  <c r="D2220" i="82"/>
  <c r="D2271" i="82"/>
  <c r="D2309" i="82"/>
  <c r="D2325" i="82"/>
  <c r="D2346" i="82"/>
  <c r="D2279" i="82"/>
  <c r="D2291" i="82"/>
  <c r="D2410" i="82"/>
  <c r="D2488" i="82"/>
  <c r="D2512" i="82"/>
  <c r="D2594" i="82"/>
  <c r="D2582" i="82"/>
  <c r="D2614" i="82"/>
  <c r="D2673" i="82"/>
  <c r="D2711" i="82"/>
  <c r="D2669" i="82"/>
  <c r="D2749" i="82"/>
  <c r="D2765" i="82"/>
  <c r="D2781" i="82"/>
  <c r="D2813" i="82"/>
  <c r="D2823" i="82"/>
  <c r="D2829" i="82"/>
  <c r="D2852" i="82"/>
  <c r="D2928" i="82"/>
  <c r="D3052" i="82"/>
  <c r="D3072" i="82"/>
  <c r="D3038" i="82"/>
  <c r="D3187" i="82"/>
  <c r="D2133" i="82"/>
  <c r="D2551" i="82"/>
  <c r="D2743" i="82"/>
  <c r="D1916" i="82"/>
  <c r="D1914" i="82"/>
  <c r="D1876" i="82"/>
  <c r="D1924" i="82"/>
  <c r="D1909" i="82"/>
  <c r="D1948" i="82"/>
  <c r="D1982" i="82"/>
  <c r="D2014" i="82"/>
  <c r="D2079" i="82"/>
  <c r="D2107" i="82"/>
  <c r="D2169" i="82"/>
  <c r="D2187" i="82"/>
  <c r="D2236" i="82"/>
  <c r="D2209" i="82"/>
  <c r="D2329" i="82"/>
  <c r="D2353" i="82"/>
  <c r="D2264" i="82"/>
  <c r="D2657" i="82"/>
  <c r="D2739" i="82"/>
  <c r="D2735" i="82"/>
  <c r="D2804" i="82"/>
  <c r="D2943" i="82"/>
  <c r="D2820" i="82"/>
  <c r="D3005" i="82"/>
  <c r="D2978" i="82"/>
  <c r="D2987" i="82"/>
  <c r="D2976" i="82"/>
  <c r="D2942" i="82"/>
  <c r="D3158" i="82"/>
  <c r="D3066" i="82"/>
  <c r="D3208" i="82"/>
  <c r="D3224" i="82"/>
  <c r="D2395" i="82"/>
  <c r="D2359" i="82"/>
  <c r="D2367" i="82"/>
  <c r="D3218" i="82"/>
  <c r="D1874" i="82"/>
  <c r="D1875" i="82"/>
  <c r="D1862" i="82"/>
  <c r="D1931" i="82"/>
  <c r="D1959" i="82"/>
  <c r="D2031" i="82"/>
  <c r="D2047" i="82"/>
  <c r="D2233" i="82"/>
  <c r="D2369" i="82"/>
  <c r="D1906" i="82"/>
  <c r="D1935" i="82"/>
  <c r="D2213" i="82"/>
  <c r="D2259" i="82"/>
  <c r="D2788" i="82"/>
  <c r="D1857" i="82"/>
  <c r="D1873" i="82"/>
  <c r="D1869" i="82"/>
  <c r="D1918" i="82"/>
  <c r="D1871" i="82"/>
  <c r="D1943" i="82"/>
  <c r="D1987" i="82"/>
  <c r="D1984" i="82"/>
  <c r="D2131" i="82"/>
  <c r="D1921" i="82"/>
  <c r="D1985" i="82"/>
  <c r="D2214" i="82"/>
  <c r="D2255" i="82"/>
  <c r="D1937" i="82"/>
  <c r="D1947" i="82"/>
  <c r="D1974" i="82"/>
  <c r="D1950" i="82"/>
  <c r="D2041" i="82"/>
  <c r="D1992" i="82"/>
  <c r="D2263" i="82"/>
  <c r="D2681" i="82"/>
  <c r="D1865" i="82"/>
  <c r="D1881" i="82"/>
  <c r="D1855" i="82"/>
  <c r="D1853" i="82"/>
  <c r="D1934" i="82"/>
  <c r="D1954" i="82"/>
  <c r="D2015" i="82"/>
  <c r="D2094" i="82"/>
  <c r="D2088" i="82"/>
  <c r="D2401" i="82"/>
  <c r="D2398" i="82"/>
  <c r="D2618" i="82"/>
  <c r="D2748" i="82"/>
  <c r="D2892" i="82"/>
  <c r="D2135" i="82"/>
  <c r="D2181" i="82"/>
  <c r="D2235" i="82"/>
  <c r="D2189" i="82"/>
  <c r="D2252" i="82"/>
  <c r="D2284" i="82"/>
  <c r="D2381" i="82"/>
  <c r="D2715" i="82"/>
  <c r="D2885" i="82"/>
  <c r="D2950" i="82"/>
  <c r="D1923" i="82"/>
  <c r="D1956" i="82"/>
  <c r="D1965" i="82"/>
  <c r="D2028" i="82"/>
  <c r="D2008" i="82"/>
  <c r="D2026" i="82"/>
  <c r="D2000" i="82"/>
  <c r="D2111" i="82"/>
  <c r="D2060" i="82"/>
  <c r="D2117" i="82"/>
  <c r="D2102" i="82"/>
  <c r="D2241" i="82"/>
  <c r="D2208" i="82"/>
  <c r="D2224" i="82"/>
  <c r="D2215" i="82"/>
  <c r="D2276" i="82"/>
  <c r="D2295" i="82"/>
  <c r="D2292" i="82"/>
  <c r="D2296" i="82"/>
  <c r="D2406" i="82"/>
  <c r="D2382" i="82"/>
  <c r="D2699" i="82"/>
  <c r="D2761" i="82"/>
  <c r="D2701" i="82"/>
  <c r="D2816" i="82"/>
  <c r="D2867" i="82"/>
  <c r="D2834" i="82"/>
  <c r="D2017" i="82"/>
  <c r="D2074" i="82"/>
  <c r="D2119" i="82"/>
  <c r="D2191" i="82"/>
  <c r="D2083" i="82"/>
  <c r="D2149" i="82"/>
  <c r="D2244" i="82"/>
  <c r="D2240" i="82"/>
  <c r="D2342" i="82"/>
  <c r="D2272" i="82"/>
  <c r="D2285" i="82"/>
  <c r="D2461" i="82"/>
  <c r="D2361" i="82"/>
  <c r="D2492" i="82"/>
  <c r="D2343" i="82"/>
  <c r="D2477" i="82"/>
  <c r="D2796" i="82"/>
  <c r="D2876" i="82"/>
  <c r="D2866" i="82"/>
  <c r="D2955" i="82"/>
  <c r="D2025" i="82"/>
  <c r="D1996" i="82"/>
  <c r="D2066" i="82"/>
  <c r="D2087" i="82"/>
  <c r="D2029" i="82"/>
  <c r="D2123" i="82"/>
  <c r="D2161" i="82"/>
  <c r="D2245" i="82"/>
  <c r="D2228" i="82"/>
  <c r="D2277" i="82"/>
  <c r="D2288" i="82"/>
  <c r="D2268" i="82"/>
  <c r="D2280" i="82"/>
  <c r="D2297" i="82"/>
  <c r="D2428" i="82"/>
  <c r="D2397" i="82"/>
  <c r="D2394" i="82"/>
  <c r="D2498" i="82"/>
  <c r="D2513" i="82"/>
  <c r="D2742" i="82"/>
  <c r="D2857" i="82"/>
  <c r="D2963" i="82"/>
  <c r="D3199" i="82"/>
  <c r="D2030" i="82"/>
  <c r="D2084" i="82"/>
  <c r="D2127" i="82"/>
  <c r="D2221" i="82"/>
  <c r="D2249" i="82"/>
  <c r="D2217" i="82"/>
  <c r="D2378" i="82"/>
  <c r="D2514" i="82"/>
  <c r="D2687" i="82"/>
  <c r="D2722" i="82"/>
  <c r="D1961" i="82"/>
  <c r="D1978" i="82"/>
  <c r="D1997" i="82"/>
  <c r="D2039" i="82"/>
  <c r="D2033" i="82"/>
  <c r="D2062" i="82"/>
  <c r="D2098" i="82"/>
  <c r="D2078" i="82"/>
  <c r="D2104" i="82"/>
  <c r="D2050" i="82"/>
  <c r="D2139" i="82"/>
  <c r="D2173" i="82"/>
  <c r="D2205" i="82"/>
  <c r="D2225" i="82"/>
  <c r="D2232" i="82"/>
  <c r="D2231" i="82"/>
  <c r="D2248" i="82"/>
  <c r="D2269" i="82"/>
  <c r="D2281" i="82"/>
  <c r="D2306" i="82"/>
  <c r="D2267" i="82"/>
  <c r="D2348" i="82"/>
  <c r="D2465" i="82"/>
  <c r="D2373" i="82"/>
  <c r="D2386" i="82"/>
  <c r="D2516" i="82"/>
  <c r="D2590" i="82"/>
  <c r="D2634" i="82"/>
  <c r="D2671" i="82"/>
  <c r="D2769" i="82"/>
  <c r="D2789" i="82"/>
  <c r="D2821" i="82"/>
  <c r="D2705" i="82"/>
  <c r="D2727" i="82"/>
  <c r="D2860" i="82"/>
  <c r="D3062" i="82"/>
  <c r="D3026" i="82"/>
  <c r="D3169" i="82"/>
  <c r="D2314" i="82"/>
  <c r="D2366" i="82"/>
  <c r="D2251" i="82"/>
  <c r="D2341" i="82"/>
  <c r="D2385" i="82"/>
  <c r="D2413" i="82"/>
  <c r="D2496" i="82"/>
  <c r="D2502" i="82"/>
  <c r="D2666" i="82"/>
  <c r="D2693" i="82"/>
  <c r="D2650" i="82"/>
  <c r="D2667" i="82"/>
  <c r="D2730" i="82"/>
  <c r="D2757" i="82"/>
  <c r="D2773" i="82"/>
  <c r="D2797" i="82"/>
  <c r="D2736" i="82"/>
  <c r="D2913" i="82"/>
  <c r="D2830" i="82"/>
  <c r="D2947" i="82"/>
  <c r="D2828" i="82"/>
  <c r="D3018" i="82"/>
  <c r="D2930" i="82"/>
  <c r="D2944" i="82"/>
  <c r="D3048" i="82"/>
  <c r="D2925" i="82"/>
  <c r="D2962" i="82"/>
  <c r="D3106" i="82"/>
  <c r="D3096" i="82"/>
  <c r="D3217" i="82"/>
  <c r="D3064" i="82"/>
  <c r="D3056" i="82"/>
  <c r="D3119" i="82"/>
  <c r="D2427" i="82"/>
  <c r="D2357" i="82"/>
  <c r="D2402" i="82"/>
  <c r="D2497" i="82"/>
  <c r="D2509" i="82"/>
  <c r="D2490" i="82"/>
  <c r="D2665" i="82"/>
  <c r="D2734" i="82"/>
  <c r="D2744" i="82"/>
  <c r="D2760" i="82"/>
  <c r="D2776" i="82"/>
  <c r="D2763" i="82"/>
  <c r="D2774" i="82"/>
  <c r="D2713" i="82"/>
  <c r="D2914" i="82"/>
  <c r="D2964" i="82"/>
  <c r="D2979" i="82"/>
  <c r="D2974" i="82"/>
  <c r="D2971" i="82"/>
  <c r="D2934" i="82"/>
  <c r="D3058" i="82"/>
  <c r="D3177" i="82"/>
  <c r="D3221" i="82"/>
  <c r="D3107" i="82"/>
  <c r="D3088" i="82"/>
  <c r="D3215" i="82"/>
  <c r="D3009" i="82"/>
  <c r="D2985" i="82"/>
  <c r="D2984" i="82"/>
  <c r="D3181" i="82"/>
  <c r="D3225" i="82"/>
  <c r="D3034" i="82"/>
  <c r="D2626" i="82"/>
  <c r="D2638" i="82"/>
  <c r="D2683" i="82"/>
  <c r="D2764" i="82"/>
  <c r="D2780" i="82"/>
  <c r="D2809" i="82"/>
  <c r="D2779" i="82"/>
  <c r="D2733" i="82"/>
  <c r="D2856" i="82"/>
  <c r="D2896" i="82"/>
  <c r="D2920" i="82"/>
  <c r="D2845" i="82"/>
  <c r="D2884" i="82"/>
  <c r="D2875" i="82"/>
  <c r="D2874" i="82"/>
  <c r="D2865" i="82"/>
  <c r="D2897" i="82"/>
  <c r="D3003" i="82"/>
  <c r="D2894" i="82"/>
  <c r="D2910" i="82"/>
  <c r="D2938" i="82"/>
  <c r="D3028" i="82"/>
  <c r="D2932" i="82"/>
  <c r="D3102" i="82"/>
  <c r="D3137" i="82"/>
  <c r="D3185" i="82"/>
  <c r="D3156" i="82"/>
  <c r="D3098" i="82"/>
  <c r="D3032" i="82"/>
  <c r="D3042" i="82"/>
  <c r="D3189" i="82"/>
  <c r="D2725" i="82"/>
  <c r="D2729" i="82"/>
  <c r="D2752" i="82"/>
  <c r="D2768" i="82"/>
  <c r="D2740" i="82"/>
  <c r="D2872" i="82"/>
  <c r="D2919" i="82"/>
  <c r="D2818" i="82"/>
  <c r="D2808" i="82"/>
  <c r="D2822" i="82"/>
  <c r="D2882" i="82"/>
  <c r="D2841" i="82"/>
  <c r="D2873" i="82"/>
  <c r="D2905" i="82"/>
  <c r="D2958" i="82"/>
  <c r="D3091" i="82"/>
  <c r="D3103" i="82"/>
  <c r="D3030" i="82"/>
  <c r="D3082" i="82"/>
  <c r="D3141" i="82"/>
  <c r="D3076" i="82"/>
  <c r="D3207" i="82"/>
  <c r="D3223" i="82"/>
  <c r="D3095" i="82"/>
  <c r="D2057" i="82"/>
  <c r="D2154" i="82"/>
  <c r="D2721" i="82"/>
  <c r="D2784" i="82"/>
  <c r="D2864" i="82"/>
  <c r="D2889" i="82"/>
  <c r="D2806" i="82"/>
  <c r="D2931" i="82"/>
  <c r="D2825" i="82"/>
  <c r="D2843" i="82"/>
  <c r="D2850" i="82"/>
  <c r="D2906" i="82"/>
  <c r="D2833" i="82"/>
  <c r="D2952" i="82"/>
  <c r="D2870" i="82"/>
  <c r="D2902" i="82"/>
  <c r="D2975" i="82"/>
  <c r="D3024" i="82"/>
  <c r="D2966" i="82"/>
  <c r="D3020" i="82"/>
  <c r="D2948" i="82"/>
  <c r="D2992" i="82"/>
  <c r="D3110" i="82"/>
  <c r="D3173" i="82"/>
  <c r="D3205" i="82"/>
  <c r="D3209" i="82"/>
  <c r="D3216" i="82"/>
  <c r="D3068" i="82"/>
  <c r="D2183" i="82"/>
  <c r="D2077" i="82"/>
  <c r="D2120" i="82"/>
  <c r="D2151" i="82"/>
  <c r="D2957" i="82"/>
  <c r="D2171" i="82"/>
  <c r="D1929" i="82"/>
  <c r="D2086" i="82"/>
  <c r="D2128" i="82"/>
  <c r="D2125" i="82"/>
  <c r="D3133" i="82"/>
  <c r="D2491" i="82"/>
  <c r="D2560" i="82"/>
  <c r="D2584" i="82"/>
  <c r="D2572" i="82"/>
  <c r="D2415" i="82"/>
  <c r="D2507" i="82"/>
  <c r="D2564" i="82"/>
  <c r="D2576" i="82"/>
  <c r="D2670" i="82"/>
  <c r="D2929" i="82"/>
  <c r="D2178" i="82"/>
  <c r="D2322" i="82"/>
  <c r="D2179" i="82"/>
  <c r="D2211" i="82"/>
  <c r="D2433" i="82"/>
  <c r="D2588" i="82"/>
  <c r="D2556" i="82"/>
  <c r="D2552" i="82"/>
  <c r="D2921" i="82"/>
  <c r="D2515" i="82"/>
  <c r="D2568" i="82"/>
  <c r="D2152" i="82"/>
  <c r="D2391" i="82"/>
  <c r="D2544" i="82"/>
  <c r="D3065" i="82"/>
  <c r="D3081" i="82"/>
  <c r="D3159" i="82"/>
  <c r="D3053" i="82"/>
  <c r="D1891" i="82"/>
  <c r="D1900" i="82"/>
  <c r="D1880" i="82"/>
  <c r="D1879" i="82"/>
  <c r="D1883" i="82"/>
  <c r="D1882" i="82"/>
  <c r="D1888" i="82"/>
  <c r="D1886" i="82"/>
  <c r="D1877" i="82"/>
  <c r="D1912" i="82"/>
  <c r="D1889" i="82"/>
  <c r="D1887" i="82"/>
  <c r="D1897" i="82"/>
  <c r="D1892" i="82"/>
  <c r="D1885" i="82"/>
  <c r="D1884" i="82"/>
  <c r="D1910" i="82"/>
  <c r="D1893" i="82"/>
  <c r="D1872" i="82"/>
  <c r="D1868" i="82"/>
  <c r="D1850" i="82"/>
  <c r="D1854" i="82"/>
  <c r="D1861" i="82"/>
  <c r="D1849" i="82"/>
  <c r="D1864" i="82"/>
  <c r="D1863" i="82"/>
  <c r="D1852" i="82"/>
  <c r="D1845" i="82"/>
  <c r="D1858" i="82"/>
  <c r="D1848" i="82"/>
  <c r="D1859" i="82"/>
  <c r="D1967" i="82"/>
  <c r="D2157" i="82"/>
  <c r="D2300" i="82"/>
  <c r="D2414" i="82"/>
  <c r="D2473" i="82"/>
  <c r="D2719" i="82"/>
  <c r="D2990" i="82"/>
  <c r="D3139" i="82"/>
  <c r="D3099" i="82"/>
  <c r="D3123" i="82"/>
  <c r="D1983" i="82"/>
  <c r="D1963" i="82"/>
  <c r="D2389" i="82"/>
  <c r="D2405" i="82"/>
  <c r="D2731" i="82"/>
  <c r="D2723" i="82"/>
  <c r="D3125" i="82"/>
  <c r="D2165" i="82"/>
  <c r="D2316" i="82"/>
  <c r="D2441" i="82"/>
  <c r="D2457" i="82"/>
  <c r="D2504" i="82"/>
  <c r="D2489" i="82"/>
  <c r="D2747" i="82"/>
  <c r="D3140" i="82"/>
  <c r="D2006" i="82"/>
  <c r="D1980" i="82"/>
  <c r="D2063" i="82"/>
  <c r="D2377" i="82"/>
  <c r="D2695" i="82"/>
  <c r="D3007" i="82"/>
  <c r="D2106" i="82"/>
  <c r="D2219" i="82"/>
  <c r="D3155" i="82"/>
  <c r="D2092" i="82"/>
  <c r="D2481" i="82"/>
  <c r="D2649" i="82"/>
  <c r="D1927" i="82"/>
  <c r="D1995" i="82"/>
  <c r="D1991" i="82"/>
  <c r="D2071" i="82"/>
  <c r="D2434" i="82"/>
  <c r="D2449" i="82"/>
  <c r="D2409" i="82"/>
  <c r="D3022" i="82"/>
  <c r="J1554" i="82"/>
  <c r="H1603" i="82"/>
  <c r="J1603" i="82"/>
  <c r="H1553" i="82"/>
  <c r="J1604" i="82"/>
  <c r="H1599" i="82"/>
  <c r="I1608" i="82"/>
  <c r="G1607" i="82"/>
  <c r="I1604" i="82"/>
  <c r="G1603" i="82"/>
  <c r="I1600" i="82"/>
  <c r="G1599" i="82"/>
  <c r="H1608" i="82"/>
  <c r="J1597" i="82"/>
  <c r="J1605" i="82"/>
  <c r="J1601" i="82"/>
  <c r="H1600" i="82"/>
  <c r="G1608" i="82"/>
  <c r="I1605" i="82"/>
  <c r="G1604" i="82"/>
  <c r="I1601" i="82"/>
  <c r="G1600" i="82"/>
  <c r="I1597" i="82"/>
  <c r="H1607" i="82"/>
  <c r="H1605" i="82"/>
  <c r="J1598" i="82"/>
  <c r="H1597" i="82"/>
  <c r="J1606" i="82"/>
  <c r="J1602" i="82"/>
  <c r="H1601" i="82"/>
  <c r="I1606" i="82"/>
  <c r="G1605" i="82"/>
  <c r="I1602" i="82"/>
  <c r="G1601" i="82"/>
  <c r="I1598" i="82"/>
  <c r="G1597" i="82"/>
  <c r="H1602" i="82"/>
  <c r="J1607" i="82"/>
  <c r="H1606" i="82"/>
  <c r="J1599" i="82"/>
  <c r="H1598" i="82"/>
  <c r="J1596" i="82"/>
  <c r="I1596" i="82"/>
  <c r="H1596" i="82"/>
  <c r="H1549" i="82"/>
  <c r="H1557" i="82"/>
  <c r="J1553" i="82"/>
  <c r="I1558" i="82"/>
  <c r="G1557" i="82"/>
  <c r="I1554" i="82"/>
  <c r="G1553" i="82"/>
  <c r="I1550" i="82"/>
  <c r="G1549" i="82"/>
  <c r="J1555" i="82"/>
  <c r="J1551" i="82"/>
  <c r="H1550" i="82"/>
  <c r="J1547" i="82"/>
  <c r="H1558" i="82"/>
  <c r="G1558" i="82"/>
  <c r="I1555" i="82"/>
  <c r="G1554" i="82"/>
  <c r="I1551" i="82"/>
  <c r="G1550" i="82"/>
  <c r="I1547" i="82"/>
  <c r="J1552" i="82"/>
  <c r="H1551" i="82"/>
  <c r="J1548" i="82"/>
  <c r="H1547" i="82"/>
  <c r="J1556" i="82"/>
  <c r="H1555" i="82"/>
  <c r="I1556" i="82"/>
  <c r="G1555" i="82"/>
  <c r="I1552" i="82"/>
  <c r="G1551" i="82"/>
  <c r="I1548" i="82"/>
  <c r="G1547" i="82"/>
  <c r="J1557" i="82"/>
  <c r="H1556" i="82"/>
  <c r="H1552" i="82"/>
  <c r="J1549" i="82"/>
  <c r="H1548" i="82"/>
  <c r="J1546" i="82"/>
  <c r="I1546" i="82"/>
  <c r="H1546" i="82"/>
  <c r="G1546" i="82"/>
  <c r="J1615" i="82"/>
  <c r="I1615" i="82"/>
  <c r="H1615" i="82"/>
  <c r="G1615" i="82"/>
  <c r="J1565" i="82"/>
  <c r="H1565" i="82"/>
  <c r="I1565" i="82"/>
  <c r="G1565" i="82"/>
  <c r="I1577" i="82"/>
  <c r="H1577" i="82"/>
  <c r="G1577" i="82"/>
  <c r="J1436" i="82"/>
  <c r="I1436" i="82"/>
  <c r="H1436" i="82"/>
  <c r="G1436" i="82"/>
  <c r="J1315" i="82"/>
  <c r="I1315" i="82"/>
  <c r="H1315" i="82"/>
  <c r="G1315" i="82"/>
  <c r="D1548" i="82" l="1"/>
  <c r="D1603" i="82"/>
  <c r="D1608" i="82"/>
  <c r="D1598" i="82"/>
  <c r="D1600" i="82"/>
  <c r="D1604" i="82"/>
  <c r="D1605" i="82"/>
  <c r="D1557" i="82"/>
  <c r="D1552" i="82"/>
  <c r="D1596" i="82"/>
  <c r="D1597" i="82"/>
  <c r="D1553" i="82"/>
  <c r="D1599" i="82"/>
  <c r="D1601" i="82"/>
  <c r="D1602" i="82"/>
  <c r="D1606" i="82"/>
  <c r="D1607" i="82"/>
  <c r="D1555" i="82"/>
  <c r="D1550" i="82"/>
  <c r="D1558" i="82"/>
  <c r="D1546" i="82"/>
  <c r="D1556" i="82"/>
  <c r="D1547" i="82"/>
  <c r="D1554" i="82"/>
  <c r="D1549" i="82"/>
  <c r="D1551" i="82"/>
  <c r="D1615" i="82"/>
  <c r="D1565" i="82"/>
  <c r="D1315" i="82"/>
  <c r="D1577" i="82"/>
  <c r="D1436" i="82"/>
  <c r="F1488" i="82" l="1"/>
  <c r="G1488" i="82" s="1"/>
  <c r="W1488" i="82"/>
  <c r="F1125" i="82"/>
  <c r="G1125" i="82" s="1"/>
  <c r="W1125" i="82"/>
  <c r="J1488" i="82" l="1"/>
  <c r="I1488" i="82"/>
  <c r="H1488" i="82"/>
  <c r="J1125" i="82"/>
  <c r="I1125" i="82"/>
  <c r="H1125" i="82"/>
  <c r="F1489" i="82"/>
  <c r="W1489" i="82"/>
  <c r="F1490" i="82"/>
  <c r="G1490" i="82" s="1"/>
  <c r="W1490" i="82"/>
  <c r="F1483" i="82"/>
  <c r="J1483" i="82" s="1"/>
  <c r="W1483" i="82"/>
  <c r="F1484" i="82"/>
  <c r="G1484" i="82" s="1"/>
  <c r="W1484" i="82"/>
  <c r="F1485" i="82"/>
  <c r="I1485" i="82" s="1"/>
  <c r="W1485" i="82"/>
  <c r="F1492" i="82"/>
  <c r="W1492" i="82"/>
  <c r="F1493" i="82"/>
  <c r="H1493" i="82" s="1"/>
  <c r="W1493" i="82"/>
  <c r="F1494" i="82"/>
  <c r="I1494" i="82" s="1"/>
  <c r="W1494" i="82"/>
  <c r="F1495" i="82"/>
  <c r="H1495" i="82" s="1"/>
  <c r="W1495" i="82"/>
  <c r="F1496" i="82"/>
  <c r="H1496" i="82" s="1"/>
  <c r="W1496" i="82"/>
  <c r="F1513" i="82"/>
  <c r="H1513" i="82" s="1"/>
  <c r="W1513" i="82"/>
  <c r="F1514" i="82"/>
  <c r="H1514" i="82" s="1"/>
  <c r="W1514" i="82"/>
  <c r="F1515" i="82"/>
  <c r="H1515" i="82" s="1"/>
  <c r="W1515" i="82"/>
  <c r="F1516" i="82"/>
  <c r="H1516" i="82" s="1"/>
  <c r="W1516" i="82"/>
  <c r="F1517" i="82"/>
  <c r="J1517" i="82" s="1"/>
  <c r="W1517" i="82"/>
  <c r="F1518" i="82"/>
  <c r="H1518" i="82" s="1"/>
  <c r="W1518" i="82"/>
  <c r="F1519" i="82"/>
  <c r="W1519" i="82"/>
  <c r="F1520" i="82"/>
  <c r="H1520" i="82" s="1"/>
  <c r="W1520" i="82"/>
  <c r="F1521" i="82"/>
  <c r="H1521" i="82" s="1"/>
  <c r="W1521" i="82"/>
  <c r="F1522" i="82"/>
  <c r="H1522" i="82" s="1"/>
  <c r="W1522" i="82"/>
  <c r="F1523" i="82"/>
  <c r="J1523" i="82" s="1"/>
  <c r="W1523" i="82"/>
  <c r="F1524" i="82"/>
  <c r="J1524" i="82" s="1"/>
  <c r="W1524" i="82"/>
  <c r="F1525" i="82"/>
  <c r="J1525" i="82" s="1"/>
  <c r="W1525" i="82"/>
  <c r="F1526" i="82"/>
  <c r="H1526" i="82" s="1"/>
  <c r="W1526" i="82"/>
  <c r="F1527" i="82"/>
  <c r="W1527" i="82"/>
  <c r="F1528" i="82"/>
  <c r="H1528" i="82" s="1"/>
  <c r="W1528" i="82"/>
  <c r="F1529" i="82"/>
  <c r="W1529" i="82"/>
  <c r="F1530" i="82"/>
  <c r="H1530" i="82" s="1"/>
  <c r="W1530" i="82"/>
  <c r="F1531" i="82"/>
  <c r="H1531" i="82" s="1"/>
  <c r="W1531" i="82"/>
  <c r="F1532" i="82"/>
  <c r="H1532" i="82" s="1"/>
  <c r="W1532" i="82"/>
  <c r="F1533" i="82"/>
  <c r="H1533" i="82" s="1"/>
  <c r="W1533" i="82"/>
  <c r="F1534" i="82"/>
  <c r="H1534" i="82" s="1"/>
  <c r="W1534" i="82"/>
  <c r="F1535" i="82"/>
  <c r="W1535" i="82"/>
  <c r="F1536" i="82"/>
  <c r="H1536" i="82" s="1"/>
  <c r="W1536" i="82"/>
  <c r="F1537" i="82"/>
  <c r="H1537" i="82" s="1"/>
  <c r="W1537" i="82"/>
  <c r="F1539" i="82"/>
  <c r="H1539" i="82" s="1"/>
  <c r="W1539" i="82"/>
  <c r="F1540" i="82"/>
  <c r="H1540" i="82" s="1"/>
  <c r="W1540" i="82"/>
  <c r="F1541" i="82"/>
  <c r="H1541" i="82" s="1"/>
  <c r="W1541" i="82"/>
  <c r="F1542" i="82"/>
  <c r="W1542" i="82"/>
  <c r="F1543" i="82"/>
  <c r="H1543" i="82" s="1"/>
  <c r="W1543" i="82"/>
  <c r="F1544" i="82"/>
  <c r="H1544" i="82" s="1"/>
  <c r="W1544" i="82"/>
  <c r="F1545" i="82"/>
  <c r="H1545" i="82" s="1"/>
  <c r="W1545" i="82"/>
  <c r="F1559" i="82"/>
  <c r="J1559" i="82" s="1"/>
  <c r="W1559" i="82"/>
  <c r="F1560" i="82"/>
  <c r="H1560" i="82" s="1"/>
  <c r="W1560" i="82"/>
  <c r="F1561" i="82"/>
  <c r="W1561" i="82"/>
  <c r="F1562" i="82"/>
  <c r="H1562" i="82" s="1"/>
  <c r="W1562" i="82"/>
  <c r="F1563" i="82"/>
  <c r="W1563" i="82"/>
  <c r="F1564" i="82"/>
  <c r="H1564" i="82" s="1"/>
  <c r="W1564" i="82"/>
  <c r="F1566" i="82"/>
  <c r="H1566" i="82" s="1"/>
  <c r="W1566" i="82"/>
  <c r="F1567" i="82"/>
  <c r="H1567" i="82" s="1"/>
  <c r="W1567" i="82"/>
  <c r="F1568" i="82"/>
  <c r="J1568" i="82" s="1"/>
  <c r="W1568" i="82"/>
  <c r="F1569" i="82"/>
  <c r="I1569" i="82" s="1"/>
  <c r="W1569" i="82"/>
  <c r="F1570" i="82"/>
  <c r="W1570" i="82"/>
  <c r="F1571" i="82"/>
  <c r="I1571" i="82" s="1"/>
  <c r="W1571" i="82"/>
  <c r="F1572" i="82"/>
  <c r="G1572" i="82" s="1"/>
  <c r="W1572" i="82"/>
  <c r="F1573" i="82"/>
  <c r="I1573" i="82" s="1"/>
  <c r="W1573" i="82"/>
  <c r="F1574" i="82"/>
  <c r="W1574" i="82"/>
  <c r="F1575" i="82"/>
  <c r="I1575" i="82" s="1"/>
  <c r="W1575" i="82"/>
  <c r="F1576" i="82"/>
  <c r="G1576" i="82" s="1"/>
  <c r="W1576" i="82"/>
  <c r="F1578" i="82"/>
  <c r="J1578" i="82" s="1"/>
  <c r="W1578" i="82"/>
  <c r="F1579" i="82"/>
  <c r="H1579" i="82" s="1"/>
  <c r="W1579" i="82"/>
  <c r="F1580" i="82"/>
  <c r="G1580" i="82" s="1"/>
  <c r="W1580" i="82"/>
  <c r="F1581" i="82"/>
  <c r="H1581" i="82" s="1"/>
  <c r="W1581" i="82"/>
  <c r="F1582" i="82"/>
  <c r="H1582" i="82" s="1"/>
  <c r="W1582" i="82"/>
  <c r="F1583" i="82"/>
  <c r="W1583" i="82"/>
  <c r="F1584" i="82"/>
  <c r="G1584" i="82" s="1"/>
  <c r="W1584" i="82"/>
  <c r="F1585" i="82"/>
  <c r="H1585" i="82" s="1"/>
  <c r="W1585" i="82"/>
  <c r="F1586" i="82"/>
  <c r="H1586" i="82" s="1"/>
  <c r="W1586" i="82"/>
  <c r="F1589" i="82"/>
  <c r="W1589" i="82"/>
  <c r="F1590" i="82"/>
  <c r="W1590" i="82"/>
  <c r="F1591" i="82"/>
  <c r="W1591" i="82"/>
  <c r="F1592" i="82"/>
  <c r="H1592" i="82" s="1"/>
  <c r="W1592" i="82"/>
  <c r="F1538" i="82"/>
  <c r="H1538" i="82" s="1"/>
  <c r="W1538" i="82"/>
  <c r="F1593" i="82"/>
  <c r="H1593" i="82" s="1"/>
  <c r="W1593" i="82"/>
  <c r="F1587" i="82"/>
  <c r="H1587" i="82" s="1"/>
  <c r="W1587" i="82"/>
  <c r="F1588" i="82"/>
  <c r="W1588" i="82"/>
  <c r="F1594" i="82"/>
  <c r="H1594" i="82" s="1"/>
  <c r="W1594" i="82"/>
  <c r="F1595" i="82"/>
  <c r="W1595" i="82"/>
  <c r="F1609" i="82"/>
  <c r="I1609" i="82" s="1"/>
  <c r="W1609" i="82"/>
  <c r="F1610" i="82"/>
  <c r="G1610" i="82" s="1"/>
  <c r="W1610" i="82"/>
  <c r="F1611" i="82"/>
  <c r="H1611" i="82" s="1"/>
  <c r="W1611" i="82"/>
  <c r="F1612" i="82"/>
  <c r="H1612" i="82" s="1"/>
  <c r="W1612" i="82"/>
  <c r="F1613" i="82"/>
  <c r="I1613" i="82" s="1"/>
  <c r="W1613" i="82"/>
  <c r="F1614" i="82"/>
  <c r="G1614" i="82" s="1"/>
  <c r="W1614" i="82"/>
  <c r="F1616" i="82"/>
  <c r="W1616" i="82"/>
  <c r="F1617" i="82"/>
  <c r="G1617" i="82" s="1"/>
  <c r="W1617" i="82"/>
  <c r="F1618" i="82"/>
  <c r="H1618" i="82" s="1"/>
  <c r="W1618" i="82"/>
  <c r="F1619" i="82"/>
  <c r="H1619" i="82" s="1"/>
  <c r="W1619" i="82"/>
  <c r="F1620" i="82"/>
  <c r="I1620" i="82" s="1"/>
  <c r="W1620" i="82"/>
  <c r="F1621" i="82"/>
  <c r="J1621" i="82" s="1"/>
  <c r="W1621" i="82"/>
  <c r="F1622" i="82"/>
  <c r="H1622" i="82" s="1"/>
  <c r="W1622" i="82"/>
  <c r="F1623" i="82"/>
  <c r="H1623" i="82" s="1"/>
  <c r="W1623" i="82"/>
  <c r="F1624" i="82"/>
  <c r="I1624" i="82" s="1"/>
  <c r="W1624" i="82"/>
  <c r="F1625" i="82"/>
  <c r="W1625" i="82"/>
  <c r="F1626" i="82"/>
  <c r="H1626" i="82" s="1"/>
  <c r="W1626" i="82"/>
  <c r="F1627" i="82"/>
  <c r="H1627" i="82" s="1"/>
  <c r="W1627" i="82"/>
  <c r="F1628" i="82"/>
  <c r="I1628" i="82" s="1"/>
  <c r="W1628" i="82"/>
  <c r="F1629" i="82"/>
  <c r="W1629" i="82"/>
  <c r="F1630" i="82"/>
  <c r="J1630" i="82" s="1"/>
  <c r="W1630" i="82"/>
  <c r="F1631" i="82"/>
  <c r="J1631" i="82" s="1"/>
  <c r="W1631" i="82"/>
  <c r="F1632" i="82"/>
  <c r="H1632" i="82" s="1"/>
  <c r="W1632" i="82"/>
  <c r="F1633" i="82"/>
  <c r="W1633" i="82"/>
  <c r="F1634" i="82"/>
  <c r="W1634" i="82"/>
  <c r="F1635" i="82"/>
  <c r="H1635" i="82" s="1"/>
  <c r="W1635" i="82"/>
  <c r="F1637" i="82"/>
  <c r="W1637" i="82"/>
  <c r="F1636" i="82"/>
  <c r="J1636" i="82" s="1"/>
  <c r="W1636" i="82"/>
  <c r="F1638" i="82"/>
  <c r="H1638" i="82" s="1"/>
  <c r="W1638" i="82"/>
  <c r="F1639" i="82"/>
  <c r="I1639" i="82" s="1"/>
  <c r="W1639" i="82"/>
  <c r="F1640" i="82"/>
  <c r="G1640" i="82" s="1"/>
  <c r="W1640" i="82"/>
  <c r="F1641" i="82"/>
  <c r="W1641" i="82"/>
  <c r="F1642" i="82"/>
  <c r="J1642" i="82" s="1"/>
  <c r="W1642" i="82"/>
  <c r="F1643" i="82"/>
  <c r="W1643" i="82"/>
  <c r="F1644" i="82"/>
  <c r="G1644" i="82" s="1"/>
  <c r="W1644" i="82"/>
  <c r="F1645" i="82"/>
  <c r="W1645" i="82"/>
  <c r="F1646" i="82"/>
  <c r="H1646" i="82" s="1"/>
  <c r="W1646" i="82"/>
  <c r="F1647" i="82"/>
  <c r="G1647" i="82" s="1"/>
  <c r="W1647" i="82"/>
  <c r="F1648" i="82"/>
  <c r="W1648" i="82"/>
  <c r="F1649" i="82"/>
  <c r="W1649" i="82"/>
  <c r="F1650" i="82"/>
  <c r="W1650" i="82"/>
  <c r="F1651" i="82"/>
  <c r="W1651" i="82"/>
  <c r="F1652" i="82"/>
  <c r="J1652" i="82" s="1"/>
  <c r="W1652" i="82"/>
  <c r="F1653" i="82"/>
  <c r="W1653" i="82"/>
  <c r="F1654" i="82"/>
  <c r="W1654" i="82"/>
  <c r="F1655" i="82"/>
  <c r="W1655" i="82"/>
  <c r="F1656" i="82"/>
  <c r="G1656" i="82" s="1"/>
  <c r="W1656" i="82"/>
  <c r="F1657" i="82"/>
  <c r="H1657" i="82" s="1"/>
  <c r="W1657" i="82"/>
  <c r="F1658" i="82"/>
  <c r="H1658" i="82" s="1"/>
  <c r="W1658" i="82"/>
  <c r="F1659" i="82"/>
  <c r="I1659" i="82" s="1"/>
  <c r="W1659" i="82"/>
  <c r="F1660" i="82"/>
  <c r="H1660" i="82" s="1"/>
  <c r="W1660" i="82"/>
  <c r="F1661" i="82"/>
  <c r="H1661" i="82" s="1"/>
  <c r="W1661" i="82"/>
  <c r="F1662" i="82"/>
  <c r="I1662" i="82" s="1"/>
  <c r="W1662" i="82"/>
  <c r="F1663" i="82"/>
  <c r="W1663" i="82"/>
  <c r="F1664" i="82"/>
  <c r="I1664" i="82" s="1"/>
  <c r="W1664" i="82"/>
  <c r="F1665" i="82"/>
  <c r="H1665" i="82" s="1"/>
  <c r="W1665" i="82"/>
  <c r="F1666" i="82"/>
  <c r="G1666" i="82" s="1"/>
  <c r="W1666" i="82"/>
  <c r="F1667" i="82"/>
  <c r="I1667" i="82" s="1"/>
  <c r="W1667" i="82"/>
  <c r="F1668" i="82"/>
  <c r="G1668" i="82" s="1"/>
  <c r="W1668" i="82"/>
  <c r="F1669" i="82"/>
  <c r="H1669" i="82" s="1"/>
  <c r="W1669" i="82"/>
  <c r="F1670" i="82"/>
  <c r="G1670" i="82" s="1"/>
  <c r="W1670" i="82"/>
  <c r="F1671" i="82"/>
  <c r="W1671" i="82"/>
  <c r="F1672" i="82"/>
  <c r="J1672" i="82" s="1"/>
  <c r="W1672" i="82"/>
  <c r="F1673" i="82"/>
  <c r="I1673" i="82" s="1"/>
  <c r="W1673" i="82"/>
  <c r="F1674" i="82"/>
  <c r="H1674" i="82" s="1"/>
  <c r="W1674" i="82"/>
  <c r="F1675" i="82"/>
  <c r="G1675" i="82" s="1"/>
  <c r="W1675" i="82"/>
  <c r="F1676" i="82"/>
  <c r="W1676" i="82"/>
  <c r="F1677" i="82"/>
  <c r="J1677" i="82" s="1"/>
  <c r="W1677" i="82"/>
  <c r="F1678" i="82"/>
  <c r="H1678" i="82" s="1"/>
  <c r="W1678" i="82"/>
  <c r="F1679" i="82"/>
  <c r="H1679" i="82" s="1"/>
  <c r="W1679" i="82"/>
  <c r="F1680" i="82"/>
  <c r="W1680" i="82"/>
  <c r="F1681" i="82"/>
  <c r="W1681" i="82"/>
  <c r="F1682" i="82"/>
  <c r="H1682" i="82" s="1"/>
  <c r="W1682" i="82"/>
  <c r="F1683" i="82"/>
  <c r="J1683" i="82" s="1"/>
  <c r="W1683" i="82"/>
  <c r="F1684" i="82"/>
  <c r="G1684" i="82" s="1"/>
  <c r="W1684" i="82"/>
  <c r="F1685" i="82"/>
  <c r="G1685" i="82" s="1"/>
  <c r="W1685" i="82"/>
  <c r="F1686" i="82"/>
  <c r="W1686" i="82"/>
  <c r="F1687" i="82"/>
  <c r="I1687" i="82" s="1"/>
  <c r="W1687" i="82"/>
  <c r="F1688" i="82"/>
  <c r="J1688" i="82" s="1"/>
  <c r="W1688" i="82"/>
  <c r="F1689" i="82"/>
  <c r="H1689" i="82" s="1"/>
  <c r="W1689" i="82"/>
  <c r="F1690" i="82"/>
  <c r="W1690" i="82"/>
  <c r="F1691" i="82"/>
  <c r="W1691" i="82"/>
  <c r="F1692" i="82"/>
  <c r="G1692" i="82" s="1"/>
  <c r="W1692" i="82"/>
  <c r="F1693" i="82"/>
  <c r="I1693" i="82" s="1"/>
  <c r="W1693" i="82"/>
  <c r="F1694" i="82"/>
  <c r="I1694" i="82" s="1"/>
  <c r="W1694" i="82"/>
  <c r="F1695" i="82"/>
  <c r="I1695" i="82" s="1"/>
  <c r="W1695" i="82"/>
  <c r="F1696" i="82"/>
  <c r="G1696" i="82" s="1"/>
  <c r="W1696" i="82"/>
  <c r="F1697" i="82"/>
  <c r="W1697" i="82"/>
  <c r="F1698" i="82"/>
  <c r="W1698" i="82"/>
  <c r="F1699" i="82"/>
  <c r="I1699" i="82" s="1"/>
  <c r="W1699" i="82"/>
  <c r="F1700" i="82"/>
  <c r="W1700" i="82"/>
  <c r="F1701" i="82"/>
  <c r="H1701" i="82" s="1"/>
  <c r="W1701" i="82"/>
  <c r="F1702" i="82"/>
  <c r="I1702" i="82" s="1"/>
  <c r="W1702" i="82"/>
  <c r="F1703" i="82"/>
  <c r="I1703" i="82" s="1"/>
  <c r="W1703" i="82"/>
  <c r="F1704" i="82"/>
  <c r="W1704" i="82"/>
  <c r="F1705" i="82"/>
  <c r="G1705" i="82" s="1"/>
  <c r="W1705" i="82"/>
  <c r="F1706" i="82"/>
  <c r="H1706" i="82" s="1"/>
  <c r="W1706" i="82"/>
  <c r="F1707" i="82"/>
  <c r="I1707" i="82" s="1"/>
  <c r="W1707" i="82"/>
  <c r="F1708" i="82"/>
  <c r="G1708" i="82" s="1"/>
  <c r="W1708" i="82"/>
  <c r="F1709" i="82"/>
  <c r="H1709" i="82" s="1"/>
  <c r="W1709" i="82"/>
  <c r="F1710" i="82"/>
  <c r="G1710" i="82" s="1"/>
  <c r="W1710" i="82"/>
  <c r="F1711" i="82"/>
  <c r="I1711" i="82" s="1"/>
  <c r="W1711" i="82"/>
  <c r="F1712" i="82"/>
  <c r="W1712" i="82"/>
  <c r="F1713" i="82"/>
  <c r="W1713" i="82"/>
  <c r="F1714" i="82"/>
  <c r="J1714" i="82" s="1"/>
  <c r="W1714" i="82"/>
  <c r="F1715" i="82"/>
  <c r="I1715" i="82" s="1"/>
  <c r="W1715" i="82"/>
  <c r="F1716" i="82"/>
  <c r="W1716" i="82"/>
  <c r="F1717" i="82"/>
  <c r="H1717" i="82" s="1"/>
  <c r="W1717" i="82"/>
  <c r="F1718" i="82"/>
  <c r="I1718" i="82" s="1"/>
  <c r="W1718" i="82"/>
  <c r="F1719" i="82"/>
  <c r="I1719" i="82" s="1"/>
  <c r="W1719" i="82"/>
  <c r="F1720" i="82"/>
  <c r="G1720" i="82" s="1"/>
  <c r="W1720" i="82"/>
  <c r="F1721" i="82"/>
  <c r="W1721" i="82"/>
  <c r="F1722" i="82"/>
  <c r="W1722" i="82"/>
  <c r="F1723" i="82"/>
  <c r="I1723" i="82" s="1"/>
  <c r="W1723" i="82"/>
  <c r="F1724" i="82"/>
  <c r="G1724" i="82" s="1"/>
  <c r="W1724" i="82"/>
  <c r="F1725" i="82"/>
  <c r="W1725" i="82"/>
  <c r="F1726" i="82"/>
  <c r="H1726" i="82" s="1"/>
  <c r="W1726" i="82"/>
  <c r="F1727" i="82"/>
  <c r="W1727" i="82"/>
  <c r="F1728" i="82"/>
  <c r="H1728" i="82" s="1"/>
  <c r="W1728" i="82"/>
  <c r="F1729" i="82"/>
  <c r="J1729" i="82" s="1"/>
  <c r="W1729" i="82"/>
  <c r="F1730" i="82"/>
  <c r="G1730" i="82" s="1"/>
  <c r="W1730" i="82"/>
  <c r="F1731" i="82"/>
  <c r="W1731" i="82"/>
  <c r="F1732" i="82"/>
  <c r="W1732" i="82"/>
  <c r="F1733" i="82"/>
  <c r="G1733" i="82" s="1"/>
  <c r="W1733" i="82"/>
  <c r="F1734" i="82"/>
  <c r="W1734" i="82"/>
  <c r="F1735" i="82"/>
  <c r="W1735" i="82"/>
  <c r="F1736" i="82"/>
  <c r="H1736" i="82" s="1"/>
  <c r="W1736" i="82"/>
  <c r="F1737" i="82"/>
  <c r="J1737" i="82" s="1"/>
  <c r="W1737" i="82"/>
  <c r="F1738" i="82"/>
  <c r="W1738" i="82"/>
  <c r="F1739" i="82"/>
  <c r="W1739" i="82"/>
  <c r="F1740" i="82"/>
  <c r="J1740" i="82" s="1"/>
  <c r="W1740" i="82"/>
  <c r="F1741" i="82"/>
  <c r="J1741" i="82" s="1"/>
  <c r="W1741" i="82"/>
  <c r="F1742" i="82"/>
  <c r="W1742" i="82"/>
  <c r="F1743" i="82"/>
  <c r="W1743" i="82"/>
  <c r="F1744" i="82"/>
  <c r="G1744" i="82" s="1"/>
  <c r="W1744" i="82"/>
  <c r="F1745" i="82"/>
  <c r="I1745" i="82" s="1"/>
  <c r="W1745" i="82"/>
  <c r="F1746" i="82"/>
  <c r="G1746" i="82" s="1"/>
  <c r="W1746" i="82"/>
  <c r="F1747" i="82"/>
  <c r="J1747" i="82" s="1"/>
  <c r="W1747" i="82"/>
  <c r="F1748" i="82"/>
  <c r="G1748" i="82" s="1"/>
  <c r="W1748" i="82"/>
  <c r="F1749" i="82"/>
  <c r="H1749" i="82" s="1"/>
  <c r="W1749" i="82"/>
  <c r="F1750" i="82"/>
  <c r="W1750" i="82"/>
  <c r="F1751" i="82"/>
  <c r="I1751" i="82" s="1"/>
  <c r="W1751" i="82"/>
  <c r="F1752" i="82"/>
  <c r="J1752" i="82" s="1"/>
  <c r="W1752" i="82"/>
  <c r="F1753" i="82"/>
  <c r="J1753" i="82" s="1"/>
  <c r="W1753" i="82"/>
  <c r="F1754" i="82"/>
  <c r="W1754" i="82"/>
  <c r="F1755" i="82"/>
  <c r="J1755" i="82" s="1"/>
  <c r="W1755" i="82"/>
  <c r="F1756" i="82"/>
  <c r="H1756" i="82" s="1"/>
  <c r="W1756" i="82"/>
  <c r="F1757" i="82"/>
  <c r="W1757" i="82"/>
  <c r="F1758" i="82"/>
  <c r="W1758" i="82"/>
  <c r="F1759" i="82"/>
  <c r="J1759" i="82" s="1"/>
  <c r="W1759" i="82"/>
  <c r="F1760" i="82"/>
  <c r="W1760" i="82"/>
  <c r="F1761" i="82"/>
  <c r="H1761" i="82" s="1"/>
  <c r="W1761" i="82"/>
  <c r="F1762" i="82"/>
  <c r="H1762" i="82" s="1"/>
  <c r="W1762" i="82"/>
  <c r="F1763" i="82"/>
  <c r="W1763" i="82"/>
  <c r="F1764" i="82"/>
  <c r="W1764" i="82"/>
  <c r="F1765" i="82"/>
  <c r="G1765" i="82" s="1"/>
  <c r="W1765" i="82"/>
  <c r="F1766" i="82"/>
  <c r="W1766" i="82"/>
  <c r="F1767" i="82"/>
  <c r="W1767" i="82"/>
  <c r="F1768" i="82"/>
  <c r="G1768" i="82" s="1"/>
  <c r="W1768" i="82"/>
  <c r="F1769" i="82"/>
  <c r="W1769" i="82"/>
  <c r="F1770" i="82"/>
  <c r="J1770" i="82" s="1"/>
  <c r="W1770" i="82"/>
  <c r="F1771" i="82"/>
  <c r="W1771" i="82"/>
  <c r="F1772" i="82"/>
  <c r="I1772" i="82" s="1"/>
  <c r="W1772" i="82"/>
  <c r="F1773" i="82"/>
  <c r="J1773" i="82" s="1"/>
  <c r="W1773" i="82"/>
  <c r="F1774" i="82"/>
  <c r="J1774" i="82" s="1"/>
  <c r="W1774" i="82"/>
  <c r="F1775" i="82"/>
  <c r="J1775" i="82" s="1"/>
  <c r="W1775" i="82"/>
  <c r="F1776" i="82"/>
  <c r="I1776" i="82" s="1"/>
  <c r="W1776" i="82"/>
  <c r="F1777" i="82"/>
  <c r="W1777" i="82"/>
  <c r="F1778" i="82"/>
  <c r="J1778" i="82" s="1"/>
  <c r="W1778" i="82"/>
  <c r="F1779" i="82"/>
  <c r="W1779" i="82"/>
  <c r="F1780" i="82"/>
  <c r="W1780" i="82"/>
  <c r="F1781" i="82"/>
  <c r="H1781" i="82" s="1"/>
  <c r="W1781" i="82"/>
  <c r="F1782" i="82"/>
  <c r="H1782" i="82" s="1"/>
  <c r="W1782" i="82"/>
  <c r="F1783" i="82"/>
  <c r="G1783" i="82" s="1"/>
  <c r="W1783" i="82"/>
  <c r="F1784" i="82"/>
  <c r="G1784" i="82" s="1"/>
  <c r="W1784" i="82"/>
  <c r="F1785" i="82"/>
  <c r="W1785" i="82"/>
  <c r="F1786" i="82"/>
  <c r="W1786" i="82"/>
  <c r="F1787" i="82"/>
  <c r="G1787" i="82" s="1"/>
  <c r="W1787" i="82"/>
  <c r="F1788" i="82"/>
  <c r="W1788" i="82"/>
  <c r="F1789" i="82"/>
  <c r="H1789" i="82" s="1"/>
  <c r="W1789" i="82"/>
  <c r="F1790" i="82"/>
  <c r="W1790" i="82"/>
  <c r="F1791" i="82"/>
  <c r="I1791" i="82" s="1"/>
  <c r="W1791" i="82"/>
  <c r="F1792" i="82"/>
  <c r="H1792" i="82" s="1"/>
  <c r="W1792" i="82"/>
  <c r="F1793" i="82"/>
  <c r="W1793" i="82"/>
  <c r="F1794" i="82"/>
  <c r="J1794" i="82" s="1"/>
  <c r="W1794" i="82"/>
  <c r="F1795" i="82"/>
  <c r="G1795" i="82" s="1"/>
  <c r="W1795" i="82"/>
  <c r="F1796" i="82"/>
  <c r="W1796" i="82"/>
  <c r="F1797" i="82"/>
  <c r="H1797" i="82" s="1"/>
  <c r="W1797" i="82"/>
  <c r="F1798" i="82"/>
  <c r="W1798" i="82"/>
  <c r="F1799" i="82"/>
  <c r="G1799" i="82" s="1"/>
  <c r="W1799" i="82"/>
  <c r="F1800" i="82"/>
  <c r="W1800" i="82"/>
  <c r="F1801" i="82"/>
  <c r="G1801" i="82" s="1"/>
  <c r="W1801" i="82"/>
  <c r="F1802" i="82"/>
  <c r="G1802" i="82" s="1"/>
  <c r="W1802" i="82"/>
  <c r="F1803" i="82"/>
  <c r="J1803" i="82" s="1"/>
  <c r="W1803" i="82"/>
  <c r="F1804" i="82"/>
  <c r="G1804" i="82" s="1"/>
  <c r="W1804" i="82"/>
  <c r="F1805" i="82"/>
  <c r="W1805" i="82"/>
  <c r="F1806" i="82"/>
  <c r="G1806" i="82" s="1"/>
  <c r="W1806" i="82"/>
  <c r="F1807" i="82"/>
  <c r="J1807" i="82" s="1"/>
  <c r="W1807" i="82"/>
  <c r="F1808" i="82"/>
  <c r="J1808" i="82" s="1"/>
  <c r="W1808" i="82"/>
  <c r="F1809" i="82"/>
  <c r="G1809" i="82" s="1"/>
  <c r="W1809" i="82"/>
  <c r="F1810" i="82"/>
  <c r="W1810" i="82"/>
  <c r="F1811" i="82"/>
  <c r="G1811" i="82" s="1"/>
  <c r="W1811" i="82"/>
  <c r="F1812" i="82"/>
  <c r="W1812" i="82"/>
  <c r="F1813" i="82"/>
  <c r="G1813" i="82" s="1"/>
  <c r="W1813" i="82"/>
  <c r="F1814" i="82"/>
  <c r="G1814" i="82" s="1"/>
  <c r="W1814" i="82"/>
  <c r="F1815" i="82"/>
  <c r="W1815" i="82"/>
  <c r="F1816" i="82"/>
  <c r="W1816" i="82"/>
  <c r="F1818" i="82"/>
  <c r="G1818" i="82" s="1"/>
  <c r="W1818" i="82"/>
  <c r="F1819" i="82"/>
  <c r="W1819" i="82"/>
  <c r="F1820" i="82"/>
  <c r="W1820" i="82"/>
  <c r="F1821" i="82"/>
  <c r="G1821" i="82" s="1"/>
  <c r="W1821" i="82"/>
  <c r="F1822" i="82"/>
  <c r="G1822" i="82" s="1"/>
  <c r="W1822" i="82"/>
  <c r="F1823" i="82"/>
  <c r="J1823" i="82" s="1"/>
  <c r="W1823" i="82"/>
  <c r="F1824" i="82"/>
  <c r="G1824" i="82" s="1"/>
  <c r="W1824" i="82"/>
  <c r="F1825" i="82"/>
  <c r="I1825" i="82" s="1"/>
  <c r="W1825" i="82"/>
  <c r="F1826" i="82"/>
  <c r="G1826" i="82" s="1"/>
  <c r="W1826" i="82"/>
  <c r="F1827" i="82"/>
  <c r="J1827" i="82" s="1"/>
  <c r="W1827" i="82"/>
  <c r="F1828" i="82"/>
  <c r="W1828" i="82"/>
  <c r="F1829" i="82"/>
  <c r="I1829" i="82" s="1"/>
  <c r="W1829" i="82"/>
  <c r="F1830" i="82"/>
  <c r="G1830" i="82" s="1"/>
  <c r="W1830" i="82"/>
  <c r="F1831" i="82"/>
  <c r="G1831" i="82" s="1"/>
  <c r="W1831" i="82"/>
  <c r="F1832" i="82"/>
  <c r="H1832" i="82" s="1"/>
  <c r="W1832" i="82"/>
  <c r="F1833" i="82"/>
  <c r="W1833" i="82"/>
  <c r="F1834" i="82"/>
  <c r="W1834" i="82"/>
  <c r="F1835" i="82"/>
  <c r="G1835" i="82" s="1"/>
  <c r="W1835" i="82"/>
  <c r="F1836" i="82"/>
  <c r="H1836" i="82" s="1"/>
  <c r="W1836" i="82"/>
  <c r="F1837" i="82"/>
  <c r="G1837" i="82" s="1"/>
  <c r="W1837" i="82"/>
  <c r="F1838" i="82"/>
  <c r="I1838" i="82" s="1"/>
  <c r="W1838" i="82"/>
  <c r="F1839" i="82"/>
  <c r="W1839" i="82"/>
  <c r="F1840" i="82"/>
  <c r="H1840" i="82" s="1"/>
  <c r="W1840" i="82"/>
  <c r="F1841" i="82"/>
  <c r="W1841" i="82"/>
  <c r="F1842" i="82"/>
  <c r="I1842" i="82" s="1"/>
  <c r="W1842" i="82"/>
  <c r="F1843" i="82"/>
  <c r="J1843" i="82" s="1"/>
  <c r="W1843" i="82"/>
  <c r="F1844" i="82"/>
  <c r="G1844" i="82" s="1"/>
  <c r="W1844" i="82"/>
  <c r="F1447" i="82"/>
  <c r="W1447" i="82"/>
  <c r="F1448" i="82"/>
  <c r="G1448" i="82" s="1"/>
  <c r="W1448" i="82"/>
  <c r="F1449" i="82"/>
  <c r="I1449" i="82" s="1"/>
  <c r="W1449" i="82"/>
  <c r="F1450" i="82"/>
  <c r="H1450" i="82" s="1"/>
  <c r="W1450" i="82"/>
  <c r="F1463" i="82"/>
  <c r="W1463" i="82"/>
  <c r="F1427" i="82"/>
  <c r="W1427" i="82"/>
  <c r="A40" i="79"/>
  <c r="B40" i="79"/>
  <c r="F1383" i="82"/>
  <c r="J1383" i="82" s="1"/>
  <c r="W1383" i="82"/>
  <c r="F1384" i="82"/>
  <c r="G1384" i="82" s="1"/>
  <c r="W1384" i="82"/>
  <c r="F1385" i="82"/>
  <c r="I1385" i="82" s="1"/>
  <c r="W1385" i="82"/>
  <c r="F1326" i="82"/>
  <c r="G1326" i="82" s="1"/>
  <c r="W1326" i="82"/>
  <c r="F1324" i="82"/>
  <c r="W1324" i="82"/>
  <c r="F1327" i="82"/>
  <c r="W1327" i="82"/>
  <c r="F1325" i="82"/>
  <c r="J1325" i="82" s="1"/>
  <c r="W1325" i="82"/>
  <c r="F1217" i="82"/>
  <c r="I1217" i="82" s="1"/>
  <c r="W1217" i="82"/>
  <c r="F1218" i="82"/>
  <c r="G1218" i="82" s="1"/>
  <c r="W1218" i="82"/>
  <c r="F1153" i="82"/>
  <c r="W1153" i="82"/>
  <c r="F1150" i="82"/>
  <c r="G1150" i="82" s="1"/>
  <c r="W1150" i="82"/>
  <c r="F1149" i="82"/>
  <c r="I1149" i="82" s="1"/>
  <c r="W1149" i="82"/>
  <c r="F1154" i="82"/>
  <c r="J1154" i="82" s="1"/>
  <c r="W1154" i="82"/>
  <c r="F1151" i="82"/>
  <c r="W1151" i="82"/>
  <c r="F1120" i="82"/>
  <c r="I1120" i="82" s="1"/>
  <c r="W1120" i="82"/>
  <c r="F1199" i="82"/>
  <c r="J1199" i="82" s="1"/>
  <c r="W1199" i="82"/>
  <c r="F1200" i="82"/>
  <c r="W1200" i="82"/>
  <c r="F1201" i="82"/>
  <c r="W1201" i="82"/>
  <c r="F1202" i="82"/>
  <c r="I1202" i="82" s="1"/>
  <c r="W1202" i="82"/>
  <c r="F1203" i="82"/>
  <c r="J1203" i="82" s="1"/>
  <c r="W1203" i="82"/>
  <c r="F1204" i="82"/>
  <c r="H1204" i="82" s="1"/>
  <c r="W1204" i="82"/>
  <c r="F1205" i="82"/>
  <c r="G1205" i="82" s="1"/>
  <c r="W1205" i="82"/>
  <c r="F1206" i="82"/>
  <c r="H1206" i="82" s="1"/>
  <c r="W1206" i="82"/>
  <c r="F1207" i="82"/>
  <c r="H1207" i="82" s="1"/>
  <c r="W1207" i="82"/>
  <c r="F1208" i="82"/>
  <c r="H1208" i="82" s="1"/>
  <c r="W1208" i="82"/>
  <c r="F1209" i="82"/>
  <c r="G1209" i="82" s="1"/>
  <c r="W1209" i="82"/>
  <c r="F1210" i="82"/>
  <c r="I1210" i="82" s="1"/>
  <c r="W1210" i="82"/>
  <c r="F1211" i="82"/>
  <c r="W1211" i="82"/>
  <c r="F1212" i="82"/>
  <c r="H1212" i="82" s="1"/>
  <c r="W1212" i="82"/>
  <c r="F1213" i="82"/>
  <c r="H1213" i="82" s="1"/>
  <c r="W1213" i="82"/>
  <c r="F1214" i="82"/>
  <c r="I1214" i="82" s="1"/>
  <c r="W1214" i="82"/>
  <c r="F1215" i="82"/>
  <c r="H1215" i="82" s="1"/>
  <c r="W1215" i="82"/>
  <c r="F1216" i="82"/>
  <c r="H1216" i="82" s="1"/>
  <c r="W1216" i="82"/>
  <c r="F1219" i="82"/>
  <c r="G1219" i="82" s="1"/>
  <c r="W1219" i="82"/>
  <c r="F1220" i="82"/>
  <c r="H1220" i="82" s="1"/>
  <c r="W1220" i="82"/>
  <c r="F1221" i="82"/>
  <c r="H1221" i="82" s="1"/>
  <c r="W1221" i="82"/>
  <c r="F1222" i="82"/>
  <c r="J1222" i="82" s="1"/>
  <c r="W1222" i="82"/>
  <c r="F1223" i="82"/>
  <c r="H1223" i="82" s="1"/>
  <c r="W1223" i="82"/>
  <c r="F1224" i="82"/>
  <c r="W1224" i="82"/>
  <c r="F1225" i="82"/>
  <c r="J1225" i="82" s="1"/>
  <c r="W1225" i="82"/>
  <c r="F1226" i="82"/>
  <c r="J1226" i="82" s="1"/>
  <c r="W1226" i="82"/>
  <c r="F1227" i="82"/>
  <c r="H1227" i="82" s="1"/>
  <c r="W1227" i="82"/>
  <c r="F1228" i="82"/>
  <c r="H1228" i="82" s="1"/>
  <c r="W1228" i="82"/>
  <c r="F1229" i="82"/>
  <c r="H1229" i="82" s="1"/>
  <c r="W1229" i="82"/>
  <c r="F1230" i="82"/>
  <c r="H1230" i="82" s="1"/>
  <c r="W1230" i="82"/>
  <c r="F1231" i="82"/>
  <c r="G1231" i="82" s="1"/>
  <c r="W1231" i="82"/>
  <c r="F1232" i="82"/>
  <c r="H1232" i="82" s="1"/>
  <c r="W1232" i="82"/>
  <c r="F1233" i="82"/>
  <c r="J1233" i="82" s="1"/>
  <c r="W1233" i="82"/>
  <c r="F1234" i="82"/>
  <c r="W1234" i="82"/>
  <c r="F1235" i="82"/>
  <c r="J1235" i="82" s="1"/>
  <c r="W1235" i="82"/>
  <c r="F1237" i="82"/>
  <c r="J1237" i="82" s="1"/>
  <c r="W1237" i="82"/>
  <c r="F1238" i="82"/>
  <c r="W1238" i="82"/>
  <c r="F1239" i="82"/>
  <c r="W1239" i="82"/>
  <c r="F1240" i="82"/>
  <c r="H1240" i="82" s="1"/>
  <c r="W1240" i="82"/>
  <c r="F1241" i="82"/>
  <c r="J1241" i="82" s="1"/>
  <c r="W1241" i="82"/>
  <c r="F1242" i="82"/>
  <c r="H1242" i="82" s="1"/>
  <c r="W1242" i="82"/>
  <c r="F1243" i="82"/>
  <c r="I1243" i="82" s="1"/>
  <c r="W1243" i="82"/>
  <c r="F1244" i="82"/>
  <c r="J1244" i="82" s="1"/>
  <c r="W1244" i="82"/>
  <c r="F1246" i="82"/>
  <c r="J1246" i="82" s="1"/>
  <c r="W1246" i="82"/>
  <c r="F1245" i="82"/>
  <c r="I1245" i="82" s="1"/>
  <c r="W1245" i="82"/>
  <c r="F1247" i="82"/>
  <c r="I1247" i="82" s="1"/>
  <c r="W1247" i="82"/>
  <c r="F1248" i="82"/>
  <c r="I1248" i="82" s="1"/>
  <c r="W1248" i="82"/>
  <c r="F1249" i="82"/>
  <c r="I1249" i="82" s="1"/>
  <c r="W1249" i="82"/>
  <c r="F1250" i="82"/>
  <c r="I1250" i="82" s="1"/>
  <c r="W1250" i="82"/>
  <c r="F1251" i="82"/>
  <c r="G1251" i="82" s="1"/>
  <c r="W1251" i="82"/>
  <c r="F1252" i="82"/>
  <c r="I1252" i="82" s="1"/>
  <c r="W1252" i="82"/>
  <c r="F1253" i="82"/>
  <c r="W1253" i="82"/>
  <c r="F1254" i="82"/>
  <c r="H1254" i="82" s="1"/>
  <c r="W1254" i="82"/>
  <c r="F1255" i="82"/>
  <c r="H1255" i="82" s="1"/>
  <c r="W1255" i="82"/>
  <c r="F1256" i="82"/>
  <c r="W1256" i="82"/>
  <c r="F1257" i="82"/>
  <c r="H1257" i="82" s="1"/>
  <c r="W1257" i="82"/>
  <c r="F1258" i="82"/>
  <c r="H1258" i="82" s="1"/>
  <c r="W1258" i="82"/>
  <c r="F1259" i="82"/>
  <c r="W1259" i="82"/>
  <c r="F1260" i="82"/>
  <c r="I1260" i="82" s="1"/>
  <c r="W1260" i="82"/>
  <c r="F1261" i="82"/>
  <c r="H1261" i="82" s="1"/>
  <c r="W1261" i="82"/>
  <c r="F1262" i="82"/>
  <c r="I1262" i="82" s="1"/>
  <c r="W1262" i="82"/>
  <c r="F1263" i="82"/>
  <c r="J1263" i="82" s="1"/>
  <c r="W1263" i="82"/>
  <c r="F1264" i="82"/>
  <c r="I1264" i="82" s="1"/>
  <c r="W1264" i="82"/>
  <c r="F1265" i="82"/>
  <c r="I1265" i="82" s="1"/>
  <c r="W1265" i="82"/>
  <c r="F1266" i="82"/>
  <c r="J1266" i="82" s="1"/>
  <c r="W1266" i="82"/>
  <c r="F1267" i="82"/>
  <c r="J1267" i="82" s="1"/>
  <c r="W1267" i="82"/>
  <c r="F1268" i="82"/>
  <c r="I1268" i="82" s="1"/>
  <c r="W1268" i="82"/>
  <c r="F1269" i="82"/>
  <c r="W1269" i="82"/>
  <c r="F1270" i="82"/>
  <c r="G1270" i="82" s="1"/>
  <c r="W1270" i="82"/>
  <c r="F1271" i="82"/>
  <c r="G1271" i="82" s="1"/>
  <c r="W1271" i="82"/>
  <c r="F1272" i="82"/>
  <c r="I1272" i="82" s="1"/>
  <c r="W1272" i="82"/>
  <c r="F1273" i="82"/>
  <c r="I1273" i="82" s="1"/>
  <c r="W1273" i="82"/>
  <c r="F1274" i="82"/>
  <c r="H1274" i="82" s="1"/>
  <c r="W1274" i="82"/>
  <c r="F1275" i="82"/>
  <c r="G1275" i="82" s="1"/>
  <c r="W1275" i="82"/>
  <c r="F1276" i="82"/>
  <c r="I1276" i="82" s="1"/>
  <c r="W1276" i="82"/>
  <c r="F1277" i="82"/>
  <c r="H1277" i="82" s="1"/>
  <c r="W1277" i="82"/>
  <c r="F1278" i="82"/>
  <c r="W1278" i="82"/>
  <c r="F1279" i="82"/>
  <c r="G1279" i="82" s="1"/>
  <c r="W1279" i="82"/>
  <c r="F1280" i="82"/>
  <c r="W1280" i="82"/>
  <c r="F1281" i="82"/>
  <c r="I1281" i="82" s="1"/>
  <c r="W1281" i="82"/>
  <c r="F1282" i="82"/>
  <c r="J1282" i="82" s="1"/>
  <c r="W1282" i="82"/>
  <c r="F1283" i="82"/>
  <c r="G1283" i="82" s="1"/>
  <c r="W1283" i="82"/>
  <c r="F1284" i="82"/>
  <c r="J1284" i="82" s="1"/>
  <c r="W1284" i="82"/>
  <c r="F1285" i="82"/>
  <c r="H1285" i="82" s="1"/>
  <c r="W1285" i="82"/>
  <c r="F1286" i="82"/>
  <c r="J1286" i="82" s="1"/>
  <c r="W1286" i="82"/>
  <c r="F1287" i="82"/>
  <c r="G1287" i="82" s="1"/>
  <c r="W1287" i="82"/>
  <c r="F1288" i="82"/>
  <c r="H1288" i="82" s="1"/>
  <c r="W1288" i="82"/>
  <c r="F1289" i="82"/>
  <c r="I1289" i="82" s="1"/>
  <c r="W1289" i="82"/>
  <c r="F1290" i="82"/>
  <c r="H1290" i="82" s="1"/>
  <c r="W1290" i="82"/>
  <c r="F1291" i="82"/>
  <c r="W1291" i="82"/>
  <c r="F1292" i="82"/>
  <c r="W1292" i="82"/>
  <c r="F1295" i="82"/>
  <c r="W1295" i="82"/>
  <c r="F1293" i="82"/>
  <c r="H1293" i="82" s="1"/>
  <c r="W1293" i="82"/>
  <c r="F1294" i="82"/>
  <c r="H1294" i="82" s="1"/>
  <c r="W1294" i="82"/>
  <c r="F1296" i="82"/>
  <c r="J1296" i="82" s="1"/>
  <c r="W1296" i="82"/>
  <c r="F1297" i="82"/>
  <c r="J1297" i="82" s="1"/>
  <c r="W1297" i="82"/>
  <c r="F1298" i="82"/>
  <c r="H1298" i="82" s="1"/>
  <c r="W1298" i="82"/>
  <c r="F1299" i="82"/>
  <c r="W1299" i="82"/>
  <c r="F1300" i="82"/>
  <c r="W1300" i="82"/>
  <c r="F1301" i="82"/>
  <c r="H1301" i="82" s="1"/>
  <c r="W1301" i="82"/>
  <c r="F1302" i="82"/>
  <c r="H1302" i="82" s="1"/>
  <c r="W1302" i="82"/>
  <c r="F1303" i="82"/>
  <c r="H1303" i="82" s="1"/>
  <c r="W1303" i="82"/>
  <c r="F1304" i="82"/>
  <c r="H1304" i="82" s="1"/>
  <c r="W1304" i="82"/>
  <c r="F1305" i="82"/>
  <c r="W1305" i="82"/>
  <c r="F1306" i="82"/>
  <c r="J1306" i="82" s="1"/>
  <c r="W1306" i="82"/>
  <c r="F1307" i="82"/>
  <c r="H1307" i="82" s="1"/>
  <c r="W1307" i="82"/>
  <c r="F1308" i="82"/>
  <c r="G1308" i="82" s="1"/>
  <c r="W1308" i="82"/>
  <c r="F1309" i="82"/>
  <c r="W1309" i="82"/>
  <c r="F1310" i="82"/>
  <c r="J1310" i="82" s="1"/>
  <c r="W1310" i="82"/>
  <c r="F1311" i="82"/>
  <c r="H1311" i="82" s="1"/>
  <c r="W1311" i="82"/>
  <c r="F1312" i="82"/>
  <c r="G1312" i="82" s="1"/>
  <c r="W1312" i="82"/>
  <c r="F1313" i="82"/>
  <c r="H1313" i="82" s="1"/>
  <c r="W1313" i="82"/>
  <c r="F1314" i="82"/>
  <c r="J1314" i="82" s="1"/>
  <c r="W1314" i="82"/>
  <c r="F1316" i="82"/>
  <c r="G1316" i="82" s="1"/>
  <c r="W1316" i="82"/>
  <c r="F1317" i="82"/>
  <c r="I1317" i="82" s="1"/>
  <c r="W1317" i="82"/>
  <c r="F1318" i="82"/>
  <c r="H1318" i="82" s="1"/>
  <c r="W1318" i="82"/>
  <c r="F1319" i="82"/>
  <c r="W1319" i="82"/>
  <c r="F1320" i="82"/>
  <c r="I1320" i="82" s="1"/>
  <c r="W1320" i="82"/>
  <c r="F1321" i="82"/>
  <c r="H1321" i="82" s="1"/>
  <c r="W1321" i="82"/>
  <c r="F1322" i="82"/>
  <c r="W1322" i="82"/>
  <c r="F1323" i="82"/>
  <c r="G1323" i="82" s="1"/>
  <c r="W1323" i="82"/>
  <c r="F1328" i="82"/>
  <c r="H1328" i="82" s="1"/>
  <c r="W1328" i="82"/>
  <c r="F1329" i="82"/>
  <c r="I1329" i="82" s="1"/>
  <c r="W1329" i="82"/>
  <c r="F1330" i="82"/>
  <c r="W1330" i="82"/>
  <c r="F1331" i="82"/>
  <c r="W1331" i="82"/>
  <c r="F1332" i="82"/>
  <c r="J1332" i="82" s="1"/>
  <c r="W1332" i="82"/>
  <c r="F1333" i="82"/>
  <c r="J1333" i="82" s="1"/>
  <c r="W1333" i="82"/>
  <c r="F1334" i="82"/>
  <c r="G1334" i="82" s="1"/>
  <c r="W1334" i="82"/>
  <c r="F1335" i="82"/>
  <c r="H1335" i="82" s="1"/>
  <c r="W1335" i="82"/>
  <c r="F1336" i="82"/>
  <c r="H1336" i="82" s="1"/>
  <c r="W1336" i="82"/>
  <c r="F1337" i="82"/>
  <c r="G1337" i="82" s="1"/>
  <c r="W1337" i="82"/>
  <c r="F1338" i="82"/>
  <c r="G1338" i="82" s="1"/>
  <c r="W1338" i="82"/>
  <c r="F1339" i="82"/>
  <c r="H1339" i="82" s="1"/>
  <c r="W1339" i="82"/>
  <c r="F1340" i="82"/>
  <c r="G1340" i="82" s="1"/>
  <c r="W1340" i="82"/>
  <c r="F1341" i="82"/>
  <c r="H1341" i="82" s="1"/>
  <c r="W1341" i="82"/>
  <c r="F1342" i="82"/>
  <c r="W1342" i="82"/>
  <c r="F1343" i="82"/>
  <c r="I1343" i="82" s="1"/>
  <c r="W1343" i="82"/>
  <c r="F1344" i="82"/>
  <c r="H1344" i="82" s="1"/>
  <c r="W1344" i="82"/>
  <c r="F1345" i="82"/>
  <c r="H1345" i="82" s="1"/>
  <c r="W1345" i="82"/>
  <c r="F1346" i="82"/>
  <c r="G1346" i="82" s="1"/>
  <c r="W1346" i="82"/>
  <c r="F1347" i="82"/>
  <c r="I1347" i="82" s="1"/>
  <c r="W1347" i="82"/>
  <c r="F1348" i="82"/>
  <c r="G1348" i="82" s="1"/>
  <c r="W1348" i="82"/>
  <c r="F1349" i="82"/>
  <c r="I1349" i="82" s="1"/>
  <c r="W1349" i="82"/>
  <c r="F1350" i="82"/>
  <c r="G1350" i="82" s="1"/>
  <c r="W1350" i="82"/>
  <c r="F1351" i="82"/>
  <c r="G1351" i="82" s="1"/>
  <c r="W1351" i="82"/>
  <c r="F1352" i="82"/>
  <c r="G1352" i="82" s="1"/>
  <c r="W1352" i="82"/>
  <c r="F1353" i="82"/>
  <c r="H1353" i="82" s="1"/>
  <c r="W1353" i="82"/>
  <c r="F1354" i="82"/>
  <c r="I1354" i="82" s="1"/>
  <c r="W1354" i="82"/>
  <c r="F1355" i="82"/>
  <c r="H1355" i="82" s="1"/>
  <c r="W1355" i="82"/>
  <c r="F1356" i="82"/>
  <c r="W1356" i="82"/>
  <c r="F1357" i="82"/>
  <c r="J1357" i="82" s="1"/>
  <c r="W1357" i="82"/>
  <c r="F1358" i="82"/>
  <c r="G1358" i="82" s="1"/>
  <c r="W1358" i="82"/>
  <c r="F1359" i="82"/>
  <c r="H1359" i="82" s="1"/>
  <c r="W1359" i="82"/>
  <c r="F1360" i="82"/>
  <c r="W1360" i="82"/>
  <c r="F1361" i="82"/>
  <c r="I1361" i="82" s="1"/>
  <c r="W1361" i="82"/>
  <c r="F1362" i="82"/>
  <c r="W1362" i="82"/>
  <c r="F1363" i="82"/>
  <c r="W1363" i="82"/>
  <c r="F1364" i="82"/>
  <c r="G1364" i="82" s="1"/>
  <c r="W1364" i="82"/>
  <c r="F1365" i="82"/>
  <c r="H1365" i="82" s="1"/>
  <c r="W1365" i="82"/>
  <c r="F1366" i="82"/>
  <c r="W1366" i="82"/>
  <c r="F1367" i="82"/>
  <c r="H1367" i="82" s="1"/>
  <c r="W1367" i="82"/>
  <c r="F1368" i="82"/>
  <c r="I1368" i="82" s="1"/>
  <c r="W1368" i="82"/>
  <c r="F1369" i="82"/>
  <c r="W1369" i="82"/>
  <c r="F1370" i="82"/>
  <c r="W1370" i="82"/>
  <c r="F1371" i="82"/>
  <c r="I1371" i="82" s="1"/>
  <c r="W1371" i="82"/>
  <c r="F1372" i="82"/>
  <c r="J1372" i="82" s="1"/>
  <c r="W1372" i="82"/>
  <c r="F1373" i="82"/>
  <c r="G1373" i="82" s="1"/>
  <c r="W1373" i="82"/>
  <c r="F1374" i="82"/>
  <c r="W1374" i="82"/>
  <c r="F1375" i="82"/>
  <c r="H1375" i="82" s="1"/>
  <c r="W1375" i="82"/>
  <c r="F1376" i="82"/>
  <c r="J1376" i="82" s="1"/>
  <c r="W1376" i="82"/>
  <c r="F1377" i="82"/>
  <c r="J1377" i="82" s="1"/>
  <c r="W1377" i="82"/>
  <c r="F1378" i="82"/>
  <c r="H1378" i="82" s="1"/>
  <c r="W1378" i="82"/>
  <c r="F1379" i="82"/>
  <c r="G1379" i="82" s="1"/>
  <c r="W1379" i="82"/>
  <c r="F1380" i="82"/>
  <c r="G1380" i="82" s="1"/>
  <c r="W1380" i="82"/>
  <c r="F1381" i="82"/>
  <c r="W1381" i="82"/>
  <c r="F1382" i="82"/>
  <c r="W1382" i="82"/>
  <c r="F1386" i="82"/>
  <c r="J1386" i="82" s="1"/>
  <c r="W1386" i="82"/>
  <c r="F1387" i="82"/>
  <c r="G1387" i="82" s="1"/>
  <c r="W1387" i="82"/>
  <c r="F1388" i="82"/>
  <c r="H1388" i="82" s="1"/>
  <c r="W1388" i="82"/>
  <c r="F1389" i="82"/>
  <c r="H1389" i="82" s="1"/>
  <c r="W1389" i="82"/>
  <c r="F1390" i="82"/>
  <c r="I1390" i="82" s="1"/>
  <c r="W1390" i="82"/>
  <c r="F1391" i="82"/>
  <c r="G1391" i="82" s="1"/>
  <c r="W1391" i="82"/>
  <c r="F1392" i="82"/>
  <c r="I1392" i="82" s="1"/>
  <c r="W1392" i="82"/>
  <c r="F1393" i="82"/>
  <c r="H1393" i="82" s="1"/>
  <c r="W1393" i="82"/>
  <c r="F1394" i="82"/>
  <c r="J1394" i="82" s="1"/>
  <c r="W1394" i="82"/>
  <c r="F1395" i="82"/>
  <c r="G1395" i="82" s="1"/>
  <c r="W1395" i="82"/>
  <c r="F1396" i="82"/>
  <c r="H1396" i="82" s="1"/>
  <c r="W1396" i="82"/>
  <c r="F1397" i="82"/>
  <c r="I1397" i="82" s="1"/>
  <c r="W1397" i="82"/>
  <c r="F1398" i="82"/>
  <c r="G1398" i="82" s="1"/>
  <c r="W1398" i="82"/>
  <c r="F1399" i="82"/>
  <c r="H1399" i="82" s="1"/>
  <c r="W1399" i="82"/>
  <c r="F1400" i="82"/>
  <c r="I1400" i="82" s="1"/>
  <c r="W1400" i="82"/>
  <c r="F1401" i="82"/>
  <c r="G1401" i="82" s="1"/>
  <c r="W1401" i="82"/>
  <c r="F1402" i="82"/>
  <c r="H1402" i="82" s="1"/>
  <c r="W1402" i="82"/>
  <c r="F1403" i="82"/>
  <c r="W1403" i="82"/>
  <c r="F1404" i="82"/>
  <c r="H1404" i="82" s="1"/>
  <c r="W1404" i="82"/>
  <c r="F1405" i="82"/>
  <c r="J1405" i="82" s="1"/>
  <c r="W1405" i="82"/>
  <c r="F1406" i="82"/>
  <c r="H1406" i="82" s="1"/>
  <c r="W1406" i="82"/>
  <c r="F1407" i="82"/>
  <c r="G1407" i="82" s="1"/>
  <c r="W1407" i="82"/>
  <c r="F1408" i="82"/>
  <c r="I1408" i="82" s="1"/>
  <c r="W1408" i="82"/>
  <c r="F1409" i="82"/>
  <c r="J1409" i="82" s="1"/>
  <c r="W1409" i="82"/>
  <c r="F1410" i="82"/>
  <c r="G1410" i="82" s="1"/>
  <c r="W1410" i="82"/>
  <c r="F1411" i="82"/>
  <c r="G1411" i="82" s="1"/>
  <c r="W1411" i="82"/>
  <c r="F1412" i="82"/>
  <c r="H1412" i="82" s="1"/>
  <c r="W1412" i="82"/>
  <c r="F1413" i="82"/>
  <c r="J1413" i="82" s="1"/>
  <c r="W1413" i="82"/>
  <c r="F1414" i="82"/>
  <c r="G1414" i="82" s="1"/>
  <c r="W1414" i="82"/>
  <c r="F1415" i="82"/>
  <c r="G1415" i="82" s="1"/>
  <c r="W1415" i="82"/>
  <c r="F1416" i="82"/>
  <c r="W1416" i="82"/>
  <c r="F1417" i="82"/>
  <c r="W1417" i="82"/>
  <c r="F1418" i="82"/>
  <c r="W1418" i="82"/>
  <c r="F1419" i="82"/>
  <c r="I1419" i="82" s="1"/>
  <c r="W1419" i="82"/>
  <c r="F1420" i="82"/>
  <c r="J1420" i="82" s="1"/>
  <c r="W1420" i="82"/>
  <c r="F1421" i="82"/>
  <c r="G1421" i="82" s="1"/>
  <c r="W1421" i="82"/>
  <c r="F1422" i="82"/>
  <c r="G1422" i="82" s="1"/>
  <c r="W1422" i="82"/>
  <c r="F1423" i="82"/>
  <c r="J1423" i="82" s="1"/>
  <c r="W1423" i="82"/>
  <c r="F1424" i="82"/>
  <c r="G1424" i="82" s="1"/>
  <c r="W1424" i="82"/>
  <c r="F1425" i="82"/>
  <c r="J1425" i="82" s="1"/>
  <c r="W1425" i="82"/>
  <c r="F1426" i="82"/>
  <c r="G1426" i="82" s="1"/>
  <c r="W1426" i="82"/>
  <c r="F1428" i="82"/>
  <c r="G1428" i="82" s="1"/>
  <c r="W1428" i="82"/>
  <c r="F1429" i="82"/>
  <c r="J1429" i="82" s="1"/>
  <c r="W1429" i="82"/>
  <c r="F1430" i="82"/>
  <c r="J1430" i="82" s="1"/>
  <c r="W1430" i="82"/>
  <c r="F1431" i="82"/>
  <c r="I1431" i="82" s="1"/>
  <c r="W1431" i="82"/>
  <c r="F1432" i="82"/>
  <c r="H1432" i="82" s="1"/>
  <c r="W1432" i="82"/>
  <c r="F1433" i="82"/>
  <c r="H1433" i="82" s="1"/>
  <c r="W1433" i="82"/>
  <c r="F1434" i="82"/>
  <c r="G1434" i="82" s="1"/>
  <c r="W1434" i="82"/>
  <c r="F1435" i="82"/>
  <c r="J1435" i="82" s="1"/>
  <c r="W1435" i="82"/>
  <c r="F1437" i="82"/>
  <c r="W1437" i="82"/>
  <c r="F1438" i="82"/>
  <c r="G1438" i="82" s="1"/>
  <c r="W1438" i="82"/>
  <c r="F1439" i="82"/>
  <c r="G1439" i="82" s="1"/>
  <c r="W1439" i="82"/>
  <c r="F1440" i="82"/>
  <c r="I1440" i="82" s="1"/>
  <c r="W1440" i="82"/>
  <c r="F1441" i="82"/>
  <c r="H1441" i="82" s="1"/>
  <c r="W1441" i="82"/>
  <c r="F1442" i="82"/>
  <c r="G1442" i="82" s="1"/>
  <c r="W1442" i="82"/>
  <c r="F1443" i="82"/>
  <c r="G1443" i="82" s="1"/>
  <c r="W1443" i="82"/>
  <c r="F1444" i="82"/>
  <c r="I1444" i="82" s="1"/>
  <c r="W1444" i="82"/>
  <c r="F1445" i="82"/>
  <c r="G1445" i="82" s="1"/>
  <c r="W1445" i="82"/>
  <c r="F1446" i="82"/>
  <c r="I1446" i="82" s="1"/>
  <c r="W1446" i="82"/>
  <c r="F1451" i="82"/>
  <c r="I1451" i="82" s="1"/>
  <c r="W1451" i="82"/>
  <c r="F1452" i="82"/>
  <c r="G1452" i="82" s="1"/>
  <c r="W1452" i="82"/>
  <c r="F1453" i="82"/>
  <c r="G1453" i="82" s="1"/>
  <c r="W1453" i="82"/>
  <c r="F1454" i="82"/>
  <c r="G1454" i="82" s="1"/>
  <c r="W1454" i="82"/>
  <c r="F1455" i="82"/>
  <c r="I1455" i="82" s="1"/>
  <c r="W1455" i="82"/>
  <c r="F1456" i="82"/>
  <c r="H1456" i="82" s="1"/>
  <c r="W1456" i="82"/>
  <c r="F1457" i="82"/>
  <c r="G1457" i="82" s="1"/>
  <c r="W1457" i="82"/>
  <c r="F1458" i="82"/>
  <c r="G1458" i="82" s="1"/>
  <c r="W1458" i="82"/>
  <c r="F1459" i="82"/>
  <c r="I1459" i="82" s="1"/>
  <c r="W1459" i="82"/>
  <c r="F1460" i="82"/>
  <c r="G1460" i="82" s="1"/>
  <c r="W1460" i="82"/>
  <c r="F1461" i="82"/>
  <c r="H1461" i="82" s="1"/>
  <c r="W1461" i="82"/>
  <c r="F1462" i="82"/>
  <c r="G1462" i="82" s="1"/>
  <c r="W1462" i="82"/>
  <c r="F1464" i="82"/>
  <c r="H1464" i="82" s="1"/>
  <c r="W1464" i="82"/>
  <c r="F1465" i="82"/>
  <c r="I1465" i="82" s="1"/>
  <c r="W1465" i="82"/>
  <c r="F1466" i="82"/>
  <c r="G1466" i="82" s="1"/>
  <c r="W1466" i="82"/>
  <c r="F1467" i="82"/>
  <c r="G1467" i="82" s="1"/>
  <c r="W1467" i="82"/>
  <c r="F1468" i="82"/>
  <c r="I1468" i="82" s="1"/>
  <c r="W1468" i="82"/>
  <c r="F1469" i="82"/>
  <c r="I1469" i="82" s="1"/>
  <c r="W1469" i="82"/>
  <c r="F1470" i="82"/>
  <c r="H1470" i="82" s="1"/>
  <c r="W1470" i="82"/>
  <c r="F1471" i="82"/>
  <c r="I1471" i="82" s="1"/>
  <c r="W1471" i="82"/>
  <c r="F1472" i="82"/>
  <c r="H1472" i="82" s="1"/>
  <c r="W1472" i="82"/>
  <c r="F1473" i="82"/>
  <c r="I1473" i="82" s="1"/>
  <c r="W1473" i="82"/>
  <c r="F1474" i="82"/>
  <c r="G1474" i="82" s="1"/>
  <c r="W1474" i="82"/>
  <c r="F1475" i="82"/>
  <c r="H1475" i="82" s="1"/>
  <c r="W1475" i="82"/>
  <c r="F1476" i="82"/>
  <c r="I1476" i="82" s="1"/>
  <c r="W1476" i="82"/>
  <c r="F1477" i="82"/>
  <c r="I1477" i="82" s="1"/>
  <c r="W1477" i="82"/>
  <c r="F1478" i="82"/>
  <c r="I1478" i="82" s="1"/>
  <c r="W1478" i="82"/>
  <c r="F1479" i="82"/>
  <c r="G1479" i="82" s="1"/>
  <c r="W1479" i="82"/>
  <c r="F1480" i="82"/>
  <c r="I1480" i="82" s="1"/>
  <c r="W1480" i="82"/>
  <c r="F1481" i="82"/>
  <c r="J1481" i="82" s="1"/>
  <c r="W1481" i="82"/>
  <c r="F1482" i="82"/>
  <c r="G1482" i="82" s="1"/>
  <c r="W1482" i="82"/>
  <c r="F1486" i="82"/>
  <c r="I1486" i="82" s="1"/>
  <c r="W1486" i="82"/>
  <c r="F1487" i="82"/>
  <c r="H1487" i="82" s="1"/>
  <c r="W1487" i="82"/>
  <c r="F1491" i="82"/>
  <c r="H1491" i="82" s="1"/>
  <c r="W1491" i="82"/>
  <c r="D1488" i="82" l="1"/>
  <c r="D1125" i="82"/>
  <c r="J1789" i="82"/>
  <c r="G1751" i="82"/>
  <c r="J1811" i="82"/>
  <c r="I1765" i="82"/>
  <c r="H1571" i="82"/>
  <c r="J1684" i="82"/>
  <c r="J1783" i="82"/>
  <c r="G1728" i="82"/>
  <c r="H1684" i="82"/>
  <c r="H1844" i="82"/>
  <c r="I1804" i="82"/>
  <c r="H1824" i="82"/>
  <c r="I1821" i="82"/>
  <c r="H1765" i="82"/>
  <c r="G1706" i="82"/>
  <c r="J1679" i="82"/>
  <c r="J1658" i="82"/>
  <c r="H1664" i="82"/>
  <c r="G1664" i="82"/>
  <c r="G1807" i="82"/>
  <c r="H1666" i="82"/>
  <c r="H1569" i="82"/>
  <c r="I1844" i="82"/>
  <c r="J1765" i="82"/>
  <c r="J1489" i="82"/>
  <c r="I1489" i="82"/>
  <c r="J1490" i="82"/>
  <c r="H1489" i="82"/>
  <c r="I1490" i="82"/>
  <c r="G1489" i="82"/>
  <c r="H1490" i="82"/>
  <c r="J1718" i="82"/>
  <c r="J1836" i="82"/>
  <c r="J1531" i="82"/>
  <c r="G1843" i="82"/>
  <c r="G1836" i="82"/>
  <c r="H1799" i="82"/>
  <c r="I1714" i="82"/>
  <c r="I1801" i="82"/>
  <c r="G1609" i="82"/>
  <c r="I1803" i="82"/>
  <c r="H1724" i="82"/>
  <c r="J1539" i="82"/>
  <c r="H1525" i="82"/>
  <c r="H1576" i="82"/>
  <c r="J1832" i="82"/>
  <c r="I1807" i="82"/>
  <c r="J1702" i="82"/>
  <c r="J1664" i="82"/>
  <c r="J1662" i="82"/>
  <c r="H1652" i="82"/>
  <c r="G1832" i="82"/>
  <c r="H1807" i="82"/>
  <c r="J1804" i="82"/>
  <c r="G1761" i="82"/>
  <c r="H1708" i="82"/>
  <c r="H1702" i="82"/>
  <c r="G1662" i="82"/>
  <c r="J1624" i="82"/>
  <c r="G1485" i="82"/>
  <c r="I1483" i="82"/>
  <c r="H1485" i="82"/>
  <c r="J1484" i="82"/>
  <c r="H1483" i="82"/>
  <c r="I1484" i="82"/>
  <c r="G1483" i="82"/>
  <c r="J1485" i="82"/>
  <c r="H1484" i="82"/>
  <c r="H1803" i="82"/>
  <c r="G1676" i="82"/>
  <c r="H1676" i="82"/>
  <c r="G1803" i="82"/>
  <c r="G1718" i="82"/>
  <c r="H1718" i="82"/>
  <c r="G1653" i="82"/>
  <c r="J1653" i="82"/>
  <c r="I1820" i="82"/>
  <c r="J1820" i="82"/>
  <c r="G1790" i="82"/>
  <c r="H1790" i="82"/>
  <c r="J1616" i="82"/>
  <c r="I1616" i="82"/>
  <c r="J1821" i="82"/>
  <c r="I1793" i="82"/>
  <c r="J1793" i="82"/>
  <c r="J1784" i="82"/>
  <c r="H1770" i="82"/>
  <c r="J1727" i="82"/>
  <c r="I1727" i="82"/>
  <c r="H1705" i="82"/>
  <c r="I1705" i="82"/>
  <c r="G1691" i="82"/>
  <c r="I1691" i="82"/>
  <c r="J1691" i="82"/>
  <c r="J1633" i="82"/>
  <c r="H1633" i="82"/>
  <c r="J1561" i="82"/>
  <c r="H1561" i="82"/>
  <c r="H1842" i="82"/>
  <c r="G1816" i="82"/>
  <c r="I1816" i="82"/>
  <c r="J1816" i="82"/>
  <c r="H1754" i="82"/>
  <c r="I1754" i="82"/>
  <c r="J1754" i="82"/>
  <c r="J1706" i="82"/>
  <c r="H1704" i="82"/>
  <c r="G1704" i="82"/>
  <c r="H1686" i="82"/>
  <c r="J1686" i="82"/>
  <c r="G1648" i="82"/>
  <c r="I1648" i="82"/>
  <c r="G1842" i="82"/>
  <c r="J1801" i="82"/>
  <c r="J1799" i="82"/>
  <c r="I1799" i="82"/>
  <c r="I1706" i="82"/>
  <c r="J1694" i="82"/>
  <c r="G1694" i="82"/>
  <c r="H1694" i="82"/>
  <c r="G1645" i="82"/>
  <c r="I1645" i="82"/>
  <c r="J1576" i="82"/>
  <c r="H1573" i="82"/>
  <c r="H1568" i="82"/>
  <c r="J1610" i="82"/>
  <c r="H1559" i="82"/>
  <c r="J1534" i="82"/>
  <c r="H1524" i="82"/>
  <c r="I1780" i="82"/>
  <c r="G1780" i="82"/>
  <c r="H1780" i="82"/>
  <c r="I1762" i="82"/>
  <c r="J1762" i="82"/>
  <c r="I1713" i="82"/>
  <c r="J1713" i="82"/>
  <c r="G1699" i="82"/>
  <c r="J1699" i="82"/>
  <c r="G1643" i="82"/>
  <c r="H1643" i="82"/>
  <c r="I1643" i="82"/>
  <c r="J1643" i="82"/>
  <c r="H1588" i="82"/>
  <c r="J1588" i="82"/>
  <c r="H1583" i="82"/>
  <c r="J1583" i="82"/>
  <c r="G1840" i="82"/>
  <c r="J1840" i="82"/>
  <c r="G1788" i="82"/>
  <c r="I1788" i="82"/>
  <c r="G1812" i="82"/>
  <c r="J1812" i="82"/>
  <c r="G1726" i="82"/>
  <c r="I1726" i="82"/>
  <c r="J1726" i="82"/>
  <c r="I1823" i="82"/>
  <c r="J1697" i="82"/>
  <c r="G1697" i="82"/>
  <c r="H1697" i="82"/>
  <c r="I1697" i="82"/>
  <c r="G1722" i="82"/>
  <c r="H1722" i="82"/>
  <c r="I1722" i="82"/>
  <c r="J1722" i="82"/>
  <c r="G1689" i="82"/>
  <c r="J1656" i="82"/>
  <c r="G1634" i="82"/>
  <c r="H1634" i="82"/>
  <c r="J1634" i="82"/>
  <c r="J1529" i="82"/>
  <c r="H1529" i="82"/>
  <c r="J1828" i="82"/>
  <c r="I1828" i="82"/>
  <c r="I1698" i="82"/>
  <c r="J1698" i="82"/>
  <c r="I1843" i="82"/>
  <c r="I1824" i="82"/>
  <c r="J1787" i="82"/>
  <c r="H1787" i="82"/>
  <c r="J1768" i="82"/>
  <c r="J1736" i="82"/>
  <c r="H1714" i="82"/>
  <c r="G1700" i="82"/>
  <c r="H1700" i="82"/>
  <c r="I1679" i="82"/>
  <c r="I1833" i="82"/>
  <c r="J1833" i="82"/>
  <c r="J1831" i="82"/>
  <c r="H1831" i="82"/>
  <c r="I1649" i="82"/>
  <c r="H1649" i="82"/>
  <c r="J1649" i="82"/>
  <c r="H1591" i="82"/>
  <c r="I1591" i="82"/>
  <c r="J1591" i="82"/>
  <c r="I1749" i="82"/>
  <c r="J1749" i="82"/>
  <c r="I1729" i="82"/>
  <c r="G1702" i="82"/>
  <c r="I1677" i="82"/>
  <c r="G1661" i="82"/>
  <c r="I1661" i="82"/>
  <c r="H1640" i="82"/>
  <c r="I1835" i="82"/>
  <c r="H1835" i="82"/>
  <c r="J1767" i="82"/>
  <c r="H1767" i="82"/>
  <c r="J1705" i="82"/>
  <c r="H1688" i="82"/>
  <c r="G1688" i="82"/>
  <c r="I1654" i="82"/>
  <c r="G1654" i="82"/>
  <c r="J1654" i="82"/>
  <c r="J1619" i="82"/>
  <c r="J1562" i="82"/>
  <c r="J1675" i="82"/>
  <c r="J1494" i="82"/>
  <c r="H1517" i="82"/>
  <c r="H1624" i="82"/>
  <c r="H1616" i="82"/>
  <c r="J1584" i="82"/>
  <c r="H1647" i="82"/>
  <c r="H1630" i="82"/>
  <c r="J1544" i="82"/>
  <c r="G1796" i="82"/>
  <c r="I1796" i="82"/>
  <c r="J1796" i="82"/>
  <c r="J1734" i="82"/>
  <c r="G1734" i="82"/>
  <c r="H1734" i="82"/>
  <c r="I1734" i="82"/>
  <c r="I1743" i="82"/>
  <c r="J1743" i="82"/>
  <c r="H1743" i="82"/>
  <c r="G1841" i="82"/>
  <c r="H1841" i="82"/>
  <c r="I1841" i="82"/>
  <c r="J1841" i="82"/>
  <c r="G1815" i="82"/>
  <c r="H1815" i="82"/>
  <c r="I1815" i="82"/>
  <c r="J1815" i="82"/>
  <c r="G1716" i="82"/>
  <c r="H1716" i="82"/>
  <c r="I1836" i="82"/>
  <c r="G1820" i="82"/>
  <c r="H1820" i="82"/>
  <c r="H1811" i="82"/>
  <c r="I1811" i="82"/>
  <c r="H1738" i="82"/>
  <c r="G1738" i="82"/>
  <c r="I1738" i="82"/>
  <c r="J1738" i="82"/>
  <c r="G1745" i="82"/>
  <c r="H1745" i="82"/>
  <c r="J1745" i="82"/>
  <c r="H1742" i="82"/>
  <c r="G1742" i="82"/>
  <c r="H1838" i="82"/>
  <c r="J1819" i="82"/>
  <c r="H1819" i="82"/>
  <c r="J1814" i="82"/>
  <c r="H1814" i="82"/>
  <c r="I1814" i="82"/>
  <c r="G1797" i="82"/>
  <c r="I1797" i="82"/>
  <c r="J1797" i="82"/>
  <c r="J1730" i="82"/>
  <c r="H1730" i="82"/>
  <c r="I1730" i="82"/>
  <c r="J1806" i="82"/>
  <c r="I1806" i="82"/>
  <c r="H1785" i="82"/>
  <c r="I1785" i="82"/>
  <c r="J1785" i="82"/>
  <c r="I1764" i="82"/>
  <c r="G1764" i="82"/>
  <c r="J1764" i="82"/>
  <c r="G1747" i="82"/>
  <c r="H1747" i="82"/>
  <c r="I1747" i="82"/>
  <c r="H1721" i="82"/>
  <c r="G1721" i="82"/>
  <c r="I1721" i="82"/>
  <c r="J1721" i="82"/>
  <c r="H1843" i="82"/>
  <c r="G1828" i="82"/>
  <c r="H1828" i="82"/>
  <c r="G1825" i="82"/>
  <c r="J1825" i="82"/>
  <c r="H1758" i="82"/>
  <c r="I1758" i="82"/>
  <c r="J1758" i="82"/>
  <c r="I1732" i="82"/>
  <c r="H1732" i="82"/>
  <c r="G1732" i="82"/>
  <c r="J1732" i="82"/>
  <c r="H1710" i="82"/>
  <c r="I1710" i="82"/>
  <c r="J1710" i="82"/>
  <c r="I1832" i="82"/>
  <c r="J1769" i="82"/>
  <c r="I1769" i="82"/>
  <c r="H1769" i="82"/>
  <c r="G1739" i="82"/>
  <c r="H1739" i="82"/>
  <c r="J1739" i="82"/>
  <c r="I1690" i="82"/>
  <c r="H1690" i="82"/>
  <c r="H1681" i="82"/>
  <c r="I1681" i="82"/>
  <c r="J1681" i="82"/>
  <c r="I1670" i="82"/>
  <c r="H1670" i="82"/>
  <c r="J1670" i="82"/>
  <c r="J1835" i="82"/>
  <c r="G1823" i="82"/>
  <c r="I1812" i="82"/>
  <c r="G1808" i="82"/>
  <c r="I1808" i="82"/>
  <c r="H1801" i="82"/>
  <c r="G1792" i="82"/>
  <c r="I1783" i="82"/>
  <c r="H1783" i="82"/>
  <c r="J1780" i="82"/>
  <c r="G1776" i="82"/>
  <c r="J1761" i="82"/>
  <c r="H1759" i="82"/>
  <c r="G1714" i="82"/>
  <c r="H1698" i="82"/>
  <c r="G1695" i="82"/>
  <c r="J1695" i="82"/>
  <c r="G1693" i="82"/>
  <c r="I1688" i="82"/>
  <c r="G1687" i="82"/>
  <c r="G1679" i="82"/>
  <c r="I1678" i="82"/>
  <c r="J1678" i="82"/>
  <c r="J1676" i="82"/>
  <c r="J1667" i="82"/>
  <c r="G1659" i="82"/>
  <c r="J1659" i="82"/>
  <c r="J1842" i="82"/>
  <c r="I1831" i="82"/>
  <c r="J1824" i="82"/>
  <c r="I1787" i="82"/>
  <c r="I1768" i="82"/>
  <c r="H1768" i="82"/>
  <c r="I1761" i="82"/>
  <c r="G1698" i="82"/>
  <c r="H1685" i="82"/>
  <c r="I1676" i="82"/>
  <c r="H1729" i="82"/>
  <c r="G1729" i="82"/>
  <c r="H1671" i="82"/>
  <c r="I1671" i="82"/>
  <c r="I1641" i="82"/>
  <c r="H1641" i="82"/>
  <c r="J1641" i="82"/>
  <c r="G1753" i="82"/>
  <c r="I1753" i="82"/>
  <c r="G1736" i="82"/>
  <c r="H1712" i="82"/>
  <c r="G1712" i="82"/>
  <c r="G1800" i="82"/>
  <c r="H1800" i="82"/>
  <c r="H1751" i="82"/>
  <c r="J1751" i="82"/>
  <c r="G1741" i="82"/>
  <c r="I1741" i="82"/>
  <c r="H1713" i="82"/>
  <c r="G1713" i="82"/>
  <c r="G1686" i="82"/>
  <c r="I1686" i="82"/>
  <c r="G1677" i="82"/>
  <c r="H1677" i="82"/>
  <c r="G1655" i="82"/>
  <c r="H1655" i="82"/>
  <c r="I1655" i="82"/>
  <c r="J1628" i="82"/>
  <c r="J1617" i="82"/>
  <c r="J1572" i="82"/>
  <c r="J1560" i="82"/>
  <c r="J1540" i="82"/>
  <c r="H1628" i="82"/>
  <c r="I1617" i="82"/>
  <c r="J1614" i="82"/>
  <c r="J1585" i="82"/>
  <c r="J1581" i="82"/>
  <c r="J1533" i="82"/>
  <c r="J1516" i="82"/>
  <c r="J1647" i="82"/>
  <c r="J1635" i="82"/>
  <c r="J1620" i="82"/>
  <c r="H1614" i="82"/>
  <c r="J1612" i="82"/>
  <c r="I1585" i="82"/>
  <c r="I1581" i="82"/>
  <c r="H1662" i="82"/>
  <c r="I1647" i="82"/>
  <c r="H1639" i="82"/>
  <c r="I1635" i="82"/>
  <c r="J1623" i="82"/>
  <c r="H1620" i="82"/>
  <c r="J1573" i="82"/>
  <c r="J1566" i="82"/>
  <c r="J1521" i="82"/>
  <c r="J1627" i="82"/>
  <c r="G1620" i="82"/>
  <c r="H1575" i="82"/>
  <c r="J1495" i="82"/>
  <c r="J1537" i="82"/>
  <c r="H1494" i="82"/>
  <c r="J1526" i="82"/>
  <c r="H1523" i="82"/>
  <c r="J1518" i="82"/>
  <c r="J1513" i="82"/>
  <c r="J1532" i="82"/>
  <c r="J1515" i="82"/>
  <c r="H1805" i="82"/>
  <c r="I1805" i="82"/>
  <c r="J1805" i="82"/>
  <c r="G1805" i="82"/>
  <c r="I1834" i="82"/>
  <c r="J1834" i="82"/>
  <c r="G1834" i="82"/>
  <c r="H1834" i="82"/>
  <c r="J1810" i="82"/>
  <c r="G1810" i="82"/>
  <c r="H1810" i="82"/>
  <c r="I1810" i="82"/>
  <c r="I1786" i="82"/>
  <c r="G1786" i="82"/>
  <c r="J1786" i="82"/>
  <c r="H1786" i="82"/>
  <c r="G1838" i="82"/>
  <c r="I1827" i="82"/>
  <c r="H1823" i="82"/>
  <c r="G1819" i="82"/>
  <c r="H1809" i="82"/>
  <c r="I1809" i="82"/>
  <c r="J1809" i="82"/>
  <c r="I1779" i="82"/>
  <c r="H1779" i="82"/>
  <c r="G1779" i="82"/>
  <c r="J1779" i="82"/>
  <c r="I1775" i="82"/>
  <c r="G1775" i="82"/>
  <c r="H1775" i="82"/>
  <c r="G1773" i="82"/>
  <c r="H1773" i="82"/>
  <c r="I1773" i="82"/>
  <c r="J1839" i="82"/>
  <c r="G1833" i="82"/>
  <c r="H1833" i="82"/>
  <c r="H1830" i="82"/>
  <c r="H1827" i="82"/>
  <c r="H1813" i="82"/>
  <c r="I1813" i="82"/>
  <c r="J1813" i="82"/>
  <c r="G1777" i="82"/>
  <c r="H1777" i="82"/>
  <c r="I1777" i="82"/>
  <c r="J1777" i="82"/>
  <c r="I1771" i="82"/>
  <c r="J1771" i="82"/>
  <c r="G1771" i="82"/>
  <c r="H1771" i="82"/>
  <c r="I1756" i="82"/>
  <c r="J1756" i="82"/>
  <c r="G1756" i="82"/>
  <c r="I1839" i="82"/>
  <c r="J1837" i="82"/>
  <c r="G1827" i="82"/>
  <c r="H1818" i="82"/>
  <c r="I1818" i="82"/>
  <c r="J1818" i="82"/>
  <c r="I1794" i="82"/>
  <c r="H1794" i="82"/>
  <c r="G1794" i="82"/>
  <c r="G1766" i="82"/>
  <c r="I1766" i="82"/>
  <c r="J1766" i="82"/>
  <c r="H1766" i="82"/>
  <c r="H1839" i="82"/>
  <c r="I1837" i="82"/>
  <c r="I1830" i="82"/>
  <c r="J1830" i="82"/>
  <c r="J1829" i="82"/>
  <c r="H1822" i="82"/>
  <c r="I1822" i="82"/>
  <c r="J1822" i="82"/>
  <c r="I1802" i="82"/>
  <c r="H1802" i="82"/>
  <c r="J1802" i="82"/>
  <c r="I1798" i="82"/>
  <c r="G1798" i="82"/>
  <c r="H1798" i="82"/>
  <c r="J1798" i="82"/>
  <c r="H1795" i="82"/>
  <c r="I1795" i="82"/>
  <c r="J1795" i="82"/>
  <c r="G1774" i="82"/>
  <c r="I1774" i="82"/>
  <c r="H1774" i="82"/>
  <c r="J1844" i="82"/>
  <c r="G1839" i="82"/>
  <c r="H1837" i="82"/>
  <c r="H1826" i="82"/>
  <c r="I1826" i="82"/>
  <c r="J1826" i="82"/>
  <c r="H1806" i="82"/>
  <c r="G1829" i="82"/>
  <c r="H1829" i="82"/>
  <c r="I1800" i="82"/>
  <c r="J1800" i="82"/>
  <c r="I1840" i="82"/>
  <c r="J1838" i="82"/>
  <c r="I1819" i="82"/>
  <c r="H1791" i="82"/>
  <c r="G1791" i="82"/>
  <c r="J1791" i="82"/>
  <c r="J1725" i="82"/>
  <c r="G1725" i="82"/>
  <c r="H1725" i="82"/>
  <c r="I1725" i="82"/>
  <c r="H1825" i="82"/>
  <c r="H1821" i="82"/>
  <c r="H1816" i="82"/>
  <c r="H1812" i="82"/>
  <c r="H1808" i="82"/>
  <c r="H1804" i="82"/>
  <c r="G1793" i="82"/>
  <c r="H1793" i="82"/>
  <c r="G1789" i="82"/>
  <c r="I1789" i="82"/>
  <c r="H1788" i="82"/>
  <c r="H1784" i="82"/>
  <c r="J1781" i="82"/>
  <c r="H1796" i="82"/>
  <c r="J1792" i="82"/>
  <c r="J1776" i="82"/>
  <c r="G1762" i="82"/>
  <c r="G1757" i="82"/>
  <c r="H1757" i="82"/>
  <c r="I1757" i="82"/>
  <c r="J1757" i="82"/>
  <c r="J1788" i="82"/>
  <c r="I1784" i="82"/>
  <c r="G1782" i="82"/>
  <c r="I1782" i="82"/>
  <c r="J1782" i="82"/>
  <c r="G1781" i="82"/>
  <c r="I1781" i="82"/>
  <c r="G1778" i="82"/>
  <c r="I1778" i="82"/>
  <c r="H1778" i="82"/>
  <c r="G1763" i="82"/>
  <c r="I1763" i="82"/>
  <c r="H1763" i="82"/>
  <c r="J1763" i="82"/>
  <c r="I1744" i="82"/>
  <c r="J1744" i="82"/>
  <c r="H1744" i="82"/>
  <c r="I1792" i="82"/>
  <c r="H1776" i="82"/>
  <c r="G1772" i="82"/>
  <c r="H1772" i="82"/>
  <c r="J1772" i="82"/>
  <c r="G1759" i="82"/>
  <c r="I1759" i="82"/>
  <c r="I1790" i="82"/>
  <c r="J1790" i="82"/>
  <c r="I1760" i="82"/>
  <c r="G1760" i="82"/>
  <c r="H1760" i="82"/>
  <c r="J1760" i="82"/>
  <c r="I1740" i="82"/>
  <c r="G1740" i="82"/>
  <c r="H1740" i="82"/>
  <c r="G1770" i="82"/>
  <c r="I1770" i="82"/>
  <c r="H1764" i="82"/>
  <c r="H1753" i="82"/>
  <c r="G1717" i="82"/>
  <c r="I1717" i="82"/>
  <c r="J1717" i="82"/>
  <c r="G1711" i="82"/>
  <c r="H1711" i="82"/>
  <c r="J1711" i="82"/>
  <c r="G1758" i="82"/>
  <c r="G1752" i="82"/>
  <c r="H1752" i="82"/>
  <c r="I1752" i="82"/>
  <c r="I1750" i="82"/>
  <c r="G1750" i="82"/>
  <c r="H1750" i="82"/>
  <c r="J1750" i="82"/>
  <c r="G1737" i="82"/>
  <c r="H1737" i="82"/>
  <c r="I1737" i="82"/>
  <c r="G1735" i="82"/>
  <c r="H1735" i="82"/>
  <c r="I1735" i="82"/>
  <c r="J1735" i="82"/>
  <c r="G1767" i="82"/>
  <c r="I1767" i="82"/>
  <c r="G1749" i="82"/>
  <c r="H1748" i="82"/>
  <c r="I1748" i="82"/>
  <c r="J1748" i="82"/>
  <c r="I1736" i="82"/>
  <c r="G1719" i="82"/>
  <c r="H1719" i="82"/>
  <c r="J1719" i="82"/>
  <c r="J1693" i="82"/>
  <c r="H1693" i="82"/>
  <c r="G1683" i="82"/>
  <c r="H1683" i="82"/>
  <c r="I1683" i="82"/>
  <c r="G1785" i="82"/>
  <c r="G1769" i="82"/>
  <c r="I1746" i="82"/>
  <c r="H1746" i="82"/>
  <c r="J1746" i="82"/>
  <c r="H1733" i="82"/>
  <c r="I1733" i="82"/>
  <c r="J1733" i="82"/>
  <c r="G1731" i="82"/>
  <c r="H1731" i="82"/>
  <c r="I1731" i="82"/>
  <c r="J1731" i="82"/>
  <c r="G1701" i="82"/>
  <c r="I1701" i="82"/>
  <c r="J1701" i="82"/>
  <c r="I1742" i="82"/>
  <c r="J1742" i="82"/>
  <c r="G1727" i="82"/>
  <c r="H1727" i="82"/>
  <c r="I1720" i="82"/>
  <c r="J1720" i="82"/>
  <c r="H1720" i="82"/>
  <c r="G1755" i="82"/>
  <c r="H1755" i="82"/>
  <c r="I1755" i="82"/>
  <c r="I1728" i="82"/>
  <c r="J1728" i="82"/>
  <c r="G1709" i="82"/>
  <c r="I1709" i="82"/>
  <c r="J1709" i="82"/>
  <c r="G1703" i="82"/>
  <c r="H1703" i="82"/>
  <c r="J1703" i="82"/>
  <c r="G1754" i="82"/>
  <c r="G1743" i="82"/>
  <c r="H1741" i="82"/>
  <c r="I1739" i="82"/>
  <c r="H1692" i="82"/>
  <c r="I1692" i="82"/>
  <c r="J1692" i="82"/>
  <c r="G1660" i="82"/>
  <c r="I1660" i="82"/>
  <c r="J1660" i="82"/>
  <c r="I1724" i="82"/>
  <c r="J1724" i="82"/>
  <c r="J1723" i="82"/>
  <c r="I1716" i="82"/>
  <c r="J1716" i="82"/>
  <c r="J1715" i="82"/>
  <c r="I1708" i="82"/>
  <c r="J1708" i="82"/>
  <c r="J1707" i="82"/>
  <c r="I1700" i="82"/>
  <c r="J1700" i="82"/>
  <c r="H1696" i="82"/>
  <c r="I1696" i="82"/>
  <c r="J1696" i="82"/>
  <c r="I1674" i="82"/>
  <c r="G1674" i="82"/>
  <c r="J1674" i="82"/>
  <c r="G1665" i="82"/>
  <c r="J1665" i="82"/>
  <c r="I1665" i="82"/>
  <c r="G1651" i="82"/>
  <c r="H1651" i="82"/>
  <c r="I1651" i="82"/>
  <c r="J1651" i="82"/>
  <c r="G1690" i="82"/>
  <c r="J1690" i="82"/>
  <c r="J1680" i="82"/>
  <c r="G1680" i="82"/>
  <c r="H1680" i="82"/>
  <c r="I1680" i="82"/>
  <c r="G1723" i="82"/>
  <c r="H1723" i="82"/>
  <c r="G1715" i="82"/>
  <c r="H1715" i="82"/>
  <c r="G1707" i="82"/>
  <c r="H1707" i="82"/>
  <c r="H1668" i="82"/>
  <c r="I1668" i="82"/>
  <c r="J1668" i="82"/>
  <c r="I1650" i="82"/>
  <c r="G1650" i="82"/>
  <c r="J1650" i="82"/>
  <c r="H1650" i="82"/>
  <c r="I1637" i="82"/>
  <c r="G1637" i="82"/>
  <c r="J1637" i="82"/>
  <c r="H1637" i="82"/>
  <c r="G1672" i="82"/>
  <c r="H1672" i="82"/>
  <c r="I1672" i="82"/>
  <c r="I1712" i="82"/>
  <c r="J1712" i="82"/>
  <c r="I1704" i="82"/>
  <c r="J1704" i="82"/>
  <c r="I1682" i="82"/>
  <c r="J1682" i="82"/>
  <c r="G1682" i="82"/>
  <c r="J1663" i="82"/>
  <c r="G1663" i="82"/>
  <c r="H1663" i="82"/>
  <c r="I1663" i="82"/>
  <c r="G1673" i="82"/>
  <c r="H1673" i="82"/>
  <c r="J1673" i="82"/>
  <c r="G1657" i="82"/>
  <c r="I1657" i="82"/>
  <c r="J1657" i="82"/>
  <c r="G1636" i="82"/>
  <c r="I1636" i="82"/>
  <c r="H1636" i="82"/>
  <c r="H1699" i="82"/>
  <c r="H1695" i="82"/>
  <c r="H1691" i="82"/>
  <c r="J1689" i="82"/>
  <c r="I1684" i="82"/>
  <c r="G1681" i="82"/>
  <c r="G1678" i="82"/>
  <c r="I1675" i="82"/>
  <c r="H1667" i="82"/>
  <c r="H1659" i="82"/>
  <c r="I1656" i="82"/>
  <c r="I1653" i="82"/>
  <c r="G1649" i="82"/>
  <c r="J1646" i="82"/>
  <c r="H1644" i="82"/>
  <c r="I1642" i="82"/>
  <c r="G1642" i="82"/>
  <c r="H1642" i="82"/>
  <c r="G1626" i="82"/>
  <c r="I1626" i="82"/>
  <c r="J1626" i="82"/>
  <c r="I1689" i="82"/>
  <c r="J1687" i="82"/>
  <c r="J1685" i="82"/>
  <c r="H1675" i="82"/>
  <c r="J1669" i="82"/>
  <c r="G1667" i="82"/>
  <c r="J1661" i="82"/>
  <c r="J1655" i="82"/>
  <c r="H1653" i="82"/>
  <c r="H1648" i="82"/>
  <c r="J1648" i="82"/>
  <c r="G1629" i="82"/>
  <c r="I1629" i="82"/>
  <c r="H1629" i="82"/>
  <c r="J1629" i="82"/>
  <c r="H1687" i="82"/>
  <c r="I1685" i="82"/>
  <c r="J1671" i="82"/>
  <c r="J1666" i="82"/>
  <c r="H1656" i="82"/>
  <c r="I1646" i="82"/>
  <c r="G1646" i="82"/>
  <c r="I1644" i="82"/>
  <c r="J1644" i="82"/>
  <c r="G1669" i="82"/>
  <c r="I1669" i="82"/>
  <c r="I1638" i="82"/>
  <c r="G1638" i="82"/>
  <c r="J1638" i="82"/>
  <c r="G1631" i="82"/>
  <c r="I1631" i="82"/>
  <c r="H1631" i="82"/>
  <c r="G1625" i="82"/>
  <c r="H1625" i="82"/>
  <c r="I1625" i="82"/>
  <c r="J1625" i="82"/>
  <c r="G1671" i="82"/>
  <c r="I1658" i="82"/>
  <c r="G1658" i="82"/>
  <c r="G1652" i="82"/>
  <c r="I1652" i="82"/>
  <c r="I1666" i="82"/>
  <c r="I1632" i="82"/>
  <c r="G1632" i="82"/>
  <c r="J1632" i="82"/>
  <c r="G1622" i="82"/>
  <c r="I1622" i="82"/>
  <c r="J1622" i="82"/>
  <c r="G1542" i="82"/>
  <c r="I1542" i="82"/>
  <c r="H1542" i="82"/>
  <c r="J1542" i="82"/>
  <c r="G1535" i="82"/>
  <c r="I1535" i="82"/>
  <c r="H1535" i="82"/>
  <c r="J1535" i="82"/>
  <c r="H1654" i="82"/>
  <c r="J1645" i="82"/>
  <c r="J1640" i="82"/>
  <c r="G1635" i="82"/>
  <c r="G1633" i="82"/>
  <c r="I1633" i="82"/>
  <c r="G1623" i="82"/>
  <c r="I1623" i="82"/>
  <c r="G1595" i="82"/>
  <c r="I1595" i="82"/>
  <c r="H1595" i="82"/>
  <c r="J1595" i="82"/>
  <c r="I1589" i="82"/>
  <c r="G1589" i="82"/>
  <c r="H1589" i="82"/>
  <c r="J1589" i="82"/>
  <c r="I1634" i="82"/>
  <c r="G1627" i="82"/>
  <c r="I1627" i="82"/>
  <c r="G1619" i="82"/>
  <c r="I1619" i="82"/>
  <c r="H1645" i="82"/>
  <c r="G1641" i="82"/>
  <c r="J1639" i="82"/>
  <c r="I1640" i="82"/>
  <c r="G1621" i="82"/>
  <c r="H1621" i="82"/>
  <c r="I1621" i="82"/>
  <c r="I1590" i="82"/>
  <c r="G1590" i="82"/>
  <c r="H1590" i="82"/>
  <c r="J1590" i="82"/>
  <c r="G1574" i="82"/>
  <c r="H1574" i="82"/>
  <c r="I1574" i="82"/>
  <c r="J1574" i="82"/>
  <c r="G1639" i="82"/>
  <c r="G1630" i="82"/>
  <c r="I1630" i="82"/>
  <c r="G1628" i="82"/>
  <c r="G1624" i="82"/>
  <c r="J1613" i="82"/>
  <c r="G1611" i="82"/>
  <c r="I1610" i="82"/>
  <c r="G1594" i="82"/>
  <c r="J1587" i="82"/>
  <c r="J1593" i="82"/>
  <c r="G1586" i="82"/>
  <c r="I1586" i="82"/>
  <c r="H1584" i="82"/>
  <c r="G1570" i="82"/>
  <c r="H1570" i="82"/>
  <c r="I1570" i="82"/>
  <c r="J1570" i="82"/>
  <c r="G1527" i="82"/>
  <c r="I1527" i="82"/>
  <c r="H1527" i="82"/>
  <c r="J1527" i="82"/>
  <c r="G1519" i="82"/>
  <c r="I1519" i="82"/>
  <c r="H1519" i="82"/>
  <c r="J1519" i="82"/>
  <c r="J1618" i="82"/>
  <c r="H1617" i="82"/>
  <c r="H1613" i="82"/>
  <c r="H1610" i="82"/>
  <c r="I1588" i="82"/>
  <c r="G1588" i="82"/>
  <c r="I1593" i="82"/>
  <c r="G1585" i="82"/>
  <c r="J1582" i="82"/>
  <c r="J1580" i="82"/>
  <c r="I1618" i="82"/>
  <c r="G1613" i="82"/>
  <c r="J1609" i="82"/>
  <c r="G1587" i="82"/>
  <c r="I1587" i="82"/>
  <c r="J1538" i="82"/>
  <c r="I1584" i="82"/>
  <c r="I1583" i="82"/>
  <c r="G1583" i="82"/>
  <c r="H1580" i="82"/>
  <c r="G1578" i="82"/>
  <c r="H1578" i="82"/>
  <c r="I1578" i="82"/>
  <c r="I1576" i="82"/>
  <c r="H1609" i="82"/>
  <c r="G1593" i="82"/>
  <c r="J1592" i="82"/>
  <c r="G1582" i="82"/>
  <c r="I1582" i="82"/>
  <c r="I1579" i="82"/>
  <c r="J1579" i="82"/>
  <c r="G1579" i="82"/>
  <c r="G1618" i="82"/>
  <c r="I1538" i="82"/>
  <c r="G1538" i="82"/>
  <c r="I1580" i="82"/>
  <c r="G1612" i="82"/>
  <c r="I1612" i="82"/>
  <c r="J1611" i="82"/>
  <c r="J1594" i="82"/>
  <c r="G1592" i="82"/>
  <c r="I1592" i="82"/>
  <c r="G1616" i="82"/>
  <c r="I1614" i="82"/>
  <c r="I1611" i="82"/>
  <c r="I1594" i="82"/>
  <c r="G1591" i="82"/>
  <c r="J1586" i="82"/>
  <c r="G1563" i="82"/>
  <c r="I1563" i="82"/>
  <c r="H1563" i="82"/>
  <c r="J1563" i="82"/>
  <c r="G1575" i="82"/>
  <c r="I1572" i="82"/>
  <c r="G1571" i="82"/>
  <c r="J1569" i="82"/>
  <c r="J1567" i="82"/>
  <c r="G1564" i="82"/>
  <c r="I1564" i="82"/>
  <c r="J1545" i="82"/>
  <c r="G1543" i="82"/>
  <c r="I1543" i="82"/>
  <c r="G1536" i="82"/>
  <c r="I1536" i="82"/>
  <c r="J1530" i="82"/>
  <c r="G1528" i="82"/>
  <c r="I1528" i="82"/>
  <c r="J1522" i="82"/>
  <c r="G1520" i="82"/>
  <c r="I1520" i="82"/>
  <c r="J1514" i="82"/>
  <c r="G1496" i="82"/>
  <c r="I1496" i="82"/>
  <c r="H1572" i="82"/>
  <c r="G1566" i="82"/>
  <c r="I1566" i="82"/>
  <c r="G1544" i="82"/>
  <c r="I1544" i="82"/>
  <c r="G1529" i="82"/>
  <c r="I1529" i="82"/>
  <c r="G1521" i="82"/>
  <c r="I1521" i="82"/>
  <c r="G1513" i="82"/>
  <c r="I1513" i="82"/>
  <c r="I1567" i="82"/>
  <c r="G1567" i="82"/>
  <c r="I1545" i="82"/>
  <c r="G1545" i="82"/>
  <c r="I1530" i="82"/>
  <c r="G1530" i="82"/>
  <c r="I1522" i="82"/>
  <c r="G1522" i="82"/>
  <c r="I1514" i="82"/>
  <c r="G1514" i="82"/>
  <c r="G1493" i="82"/>
  <c r="I1493" i="82"/>
  <c r="J1493" i="82"/>
  <c r="G1569" i="82"/>
  <c r="G1568" i="82"/>
  <c r="I1568" i="82"/>
  <c r="G1559" i="82"/>
  <c r="I1559" i="82"/>
  <c r="G1537" i="82"/>
  <c r="I1537" i="82"/>
  <c r="G1531" i="82"/>
  <c r="I1531" i="82"/>
  <c r="G1523" i="82"/>
  <c r="I1523" i="82"/>
  <c r="G1515" i="82"/>
  <c r="I1515" i="82"/>
  <c r="G1581" i="82"/>
  <c r="G1573" i="82"/>
  <c r="G1560" i="82"/>
  <c r="I1560" i="82"/>
  <c r="J1541" i="82"/>
  <c r="G1539" i="82"/>
  <c r="I1539" i="82"/>
  <c r="G1532" i="82"/>
  <c r="I1532" i="82"/>
  <c r="G1524" i="82"/>
  <c r="I1524" i="82"/>
  <c r="G1516" i="82"/>
  <c r="I1516" i="82"/>
  <c r="J1575" i="82"/>
  <c r="J1571" i="82"/>
  <c r="G1561" i="82"/>
  <c r="I1561" i="82"/>
  <c r="G1540" i="82"/>
  <c r="I1540" i="82"/>
  <c r="G1533" i="82"/>
  <c r="I1533" i="82"/>
  <c r="G1525" i="82"/>
  <c r="I1525" i="82"/>
  <c r="G1517" i="82"/>
  <c r="I1517" i="82"/>
  <c r="J1564" i="82"/>
  <c r="I1562" i="82"/>
  <c r="G1562" i="82"/>
  <c r="J1543" i="82"/>
  <c r="I1541" i="82"/>
  <c r="G1541" i="82"/>
  <c r="J1536" i="82"/>
  <c r="I1534" i="82"/>
  <c r="G1534" i="82"/>
  <c r="J1528" i="82"/>
  <c r="I1526" i="82"/>
  <c r="G1526" i="82"/>
  <c r="J1520" i="82"/>
  <c r="I1518" i="82"/>
  <c r="G1518" i="82"/>
  <c r="J1496" i="82"/>
  <c r="I1495" i="82"/>
  <c r="G1494" i="82"/>
  <c r="J1492" i="82"/>
  <c r="G1495" i="82"/>
  <c r="I1492" i="82"/>
  <c r="H1492" i="82"/>
  <c r="G1492" i="82"/>
  <c r="H1449" i="82"/>
  <c r="G1449" i="82"/>
  <c r="J1450" i="82"/>
  <c r="I1450" i="82"/>
  <c r="J1449" i="82"/>
  <c r="H1448" i="82"/>
  <c r="J1447" i="82"/>
  <c r="G1450" i="82"/>
  <c r="I1447" i="82"/>
  <c r="J1448" i="82"/>
  <c r="H1447" i="82"/>
  <c r="I1448" i="82"/>
  <c r="G1447" i="82"/>
  <c r="J1463" i="82"/>
  <c r="I1463" i="82"/>
  <c r="H1463" i="82"/>
  <c r="G1463" i="82"/>
  <c r="J1427" i="82"/>
  <c r="I1427" i="82"/>
  <c r="H1427" i="82"/>
  <c r="G1427" i="82"/>
  <c r="H1384" i="82"/>
  <c r="G1385" i="82"/>
  <c r="H1385" i="82"/>
  <c r="I1383" i="82"/>
  <c r="J1384" i="82"/>
  <c r="H1383" i="82"/>
  <c r="I1384" i="82"/>
  <c r="G1383" i="82"/>
  <c r="J1385" i="82"/>
  <c r="J1326" i="82"/>
  <c r="I1326" i="82"/>
  <c r="H1326" i="82"/>
  <c r="J1324" i="82"/>
  <c r="I1324" i="82"/>
  <c r="H1324" i="82"/>
  <c r="G1324" i="82"/>
  <c r="J1327" i="82"/>
  <c r="I1327" i="82"/>
  <c r="H1327" i="82"/>
  <c r="G1327" i="82"/>
  <c r="I1325" i="82"/>
  <c r="H1325" i="82"/>
  <c r="G1325" i="82"/>
  <c r="J1217" i="82"/>
  <c r="J1218" i="82"/>
  <c r="H1217" i="82"/>
  <c r="I1218" i="82"/>
  <c r="G1217" i="82"/>
  <c r="H1218" i="82"/>
  <c r="J1153" i="82"/>
  <c r="I1153" i="82"/>
  <c r="H1153" i="82"/>
  <c r="G1153" i="82"/>
  <c r="G1409" i="82"/>
  <c r="G1481" i="82"/>
  <c r="H1149" i="82"/>
  <c r="I1154" i="82"/>
  <c r="G1149" i="82"/>
  <c r="J1151" i="82"/>
  <c r="H1154" i="82"/>
  <c r="I1151" i="82"/>
  <c r="G1154" i="82"/>
  <c r="J1150" i="82"/>
  <c r="H1151" i="82"/>
  <c r="G1151" i="82"/>
  <c r="I1150" i="82"/>
  <c r="J1149" i="82"/>
  <c r="H1150" i="82"/>
  <c r="G1433" i="82"/>
  <c r="I1380" i="82"/>
  <c r="J1421" i="82"/>
  <c r="H1380" i="82"/>
  <c r="J1461" i="82"/>
  <c r="I1442" i="82"/>
  <c r="J1120" i="82"/>
  <c r="J1270" i="82"/>
  <c r="H1468" i="82"/>
  <c r="I1411" i="82"/>
  <c r="H1120" i="82"/>
  <c r="G1120" i="82"/>
  <c r="J1415" i="82"/>
  <c r="I1261" i="82"/>
  <c r="J1466" i="82"/>
  <c r="G1400" i="82"/>
  <c r="J1375" i="82"/>
  <c r="I1491" i="82"/>
  <c r="J1479" i="82"/>
  <c r="G1461" i="82"/>
  <c r="J1432" i="82"/>
  <c r="I1410" i="82"/>
  <c r="H1282" i="82"/>
  <c r="G1272" i="82"/>
  <c r="J1264" i="82"/>
  <c r="G1264" i="82"/>
  <c r="G1257" i="82"/>
  <c r="J1470" i="82"/>
  <c r="J1431" i="82"/>
  <c r="J1340" i="82"/>
  <c r="G1288" i="82"/>
  <c r="H1270" i="82"/>
  <c r="I1470" i="82"/>
  <c r="G1431" i="82"/>
  <c r="J1402" i="82"/>
  <c r="H1481" i="82"/>
  <c r="I1462" i="82"/>
  <c r="G1425" i="82"/>
  <c r="J1422" i="82"/>
  <c r="H1409" i="82"/>
  <c r="J1400" i="82"/>
  <c r="G1392" i="82"/>
  <c r="H1371" i="82"/>
  <c r="H1333" i="82"/>
  <c r="J1231" i="82"/>
  <c r="I1375" i="82"/>
  <c r="I1373" i="82"/>
  <c r="I1285" i="82"/>
  <c r="I1266" i="82"/>
  <c r="J1260" i="82"/>
  <c r="I1257" i="82"/>
  <c r="J1250" i="82"/>
  <c r="J1477" i="82"/>
  <c r="J1408" i="82"/>
  <c r="H1352" i="82"/>
  <c r="G1260" i="82"/>
  <c r="J1220" i="82"/>
  <c r="H1477" i="82"/>
  <c r="H1445" i="82"/>
  <c r="J1442" i="82"/>
  <c r="G1408" i="82"/>
  <c r="J1334" i="82"/>
  <c r="J1320" i="82"/>
  <c r="J1287" i="82"/>
  <c r="H1281" i="82"/>
  <c r="J1271" i="82"/>
  <c r="G1223" i="82"/>
  <c r="I1220" i="82"/>
  <c r="I1481" i="82"/>
  <c r="H1479" i="82"/>
  <c r="H1466" i="82"/>
  <c r="J1462" i="82"/>
  <c r="H1442" i="82"/>
  <c r="I1425" i="82"/>
  <c r="I1409" i="82"/>
  <c r="H1398" i="82"/>
  <c r="H1392" i="82"/>
  <c r="J1349" i="82"/>
  <c r="I1277" i="82"/>
  <c r="H1446" i="82"/>
  <c r="I1430" i="82"/>
  <c r="I1479" i="82"/>
  <c r="G1476" i="82"/>
  <c r="I1466" i="82"/>
  <c r="I1461" i="82"/>
  <c r="G1446" i="82"/>
  <c r="H1438" i="82"/>
  <c r="I1435" i="82"/>
  <c r="G1430" i="82"/>
  <c r="J1426" i="82"/>
  <c r="H1408" i="82"/>
  <c r="H1397" i="82"/>
  <c r="J1392" i="82"/>
  <c r="J1388" i="82"/>
  <c r="J1380" i="82"/>
  <c r="G1372" i="82"/>
  <c r="H1361" i="82"/>
  <c r="I1358" i="82"/>
  <c r="I1339" i="82"/>
  <c r="I1232" i="82"/>
  <c r="H1334" i="82"/>
  <c r="J1294" i="82"/>
  <c r="J1288" i="82"/>
  <c r="H1287" i="82"/>
  <c r="J1275" i="82"/>
  <c r="G1248" i="82"/>
  <c r="H1237" i="82"/>
  <c r="I1206" i="82"/>
  <c r="I1275" i="82"/>
  <c r="J1478" i="82"/>
  <c r="G1470" i="82"/>
  <c r="I1432" i="82"/>
  <c r="H1413" i="82"/>
  <c r="H1411" i="82"/>
  <c r="J1407" i="82"/>
  <c r="I1393" i="82"/>
  <c r="G1371" i="82"/>
  <c r="I1364" i="82"/>
  <c r="I1359" i="82"/>
  <c r="I1357" i="82"/>
  <c r="J1353" i="82"/>
  <c r="H1340" i="82"/>
  <c r="J1335" i="82"/>
  <c r="J1313" i="82"/>
  <c r="J1311" i="82"/>
  <c r="H1275" i="82"/>
  <c r="G1261" i="82"/>
  <c r="G1246" i="82"/>
  <c r="H1203" i="82"/>
  <c r="H1358" i="82"/>
  <c r="J1364" i="82"/>
  <c r="H1482" i="82"/>
  <c r="G1478" i="82"/>
  <c r="J1446" i="82"/>
  <c r="G1441" i="82"/>
  <c r="G1432" i="82"/>
  <c r="G1413" i="82"/>
  <c r="I1407" i="82"/>
  <c r="H1387" i="82"/>
  <c r="J1368" i="82"/>
  <c r="H1364" i="82"/>
  <c r="H1357" i="82"/>
  <c r="J1351" i="82"/>
  <c r="G1344" i="82"/>
  <c r="I1313" i="82"/>
  <c r="J1249" i="82"/>
  <c r="J1207" i="82"/>
  <c r="I1475" i="82"/>
  <c r="J1471" i="82"/>
  <c r="I1433" i="82"/>
  <c r="H1407" i="82"/>
  <c r="I1395" i="82"/>
  <c r="I1376" i="82"/>
  <c r="I1372" i="82"/>
  <c r="G1357" i="82"/>
  <c r="I1351" i="82"/>
  <c r="H1286" i="82"/>
  <c r="H1249" i="82"/>
  <c r="J1476" i="82"/>
  <c r="J1438" i="82"/>
  <c r="H1372" i="82"/>
  <c r="J1358" i="82"/>
  <c r="J1272" i="82"/>
  <c r="H1268" i="82"/>
  <c r="G1249" i="82"/>
  <c r="H1209" i="82"/>
  <c r="H1299" i="82"/>
  <c r="J1299" i="82"/>
  <c r="G1491" i="82"/>
  <c r="H1480" i="82"/>
  <c r="G1477" i="82"/>
  <c r="G1471" i="82"/>
  <c r="I1438" i="82"/>
  <c r="G1435" i="82"/>
  <c r="H1430" i="82"/>
  <c r="H1425" i="82"/>
  <c r="H1415" i="82"/>
  <c r="G1412" i="82"/>
  <c r="J1410" i="82"/>
  <c r="G1397" i="82"/>
  <c r="H1395" i="82"/>
  <c r="J1379" i="82"/>
  <c r="H1373" i="82"/>
  <c r="G1355" i="82"/>
  <c r="I1355" i="82"/>
  <c r="H1349" i="82"/>
  <c r="H1338" i="82"/>
  <c r="G1330" i="82"/>
  <c r="J1330" i="82"/>
  <c r="J1457" i="82"/>
  <c r="J1453" i="82"/>
  <c r="J1428" i="82"/>
  <c r="I1398" i="82"/>
  <c r="J1398" i="82"/>
  <c r="I1388" i="82"/>
  <c r="G1388" i="82"/>
  <c r="I1367" i="82"/>
  <c r="G1367" i="82"/>
  <c r="G1359" i="82"/>
  <c r="J1359" i="82"/>
  <c r="G1339" i="82"/>
  <c r="J1339" i="82"/>
  <c r="H1316" i="82"/>
  <c r="J1316" i="82"/>
  <c r="I1457" i="82"/>
  <c r="G1456" i="82"/>
  <c r="I1453" i="82"/>
  <c r="J1443" i="82"/>
  <c r="J1439" i="82"/>
  <c r="I1428" i="82"/>
  <c r="I1422" i="82"/>
  <c r="H1410" i="82"/>
  <c r="I1406" i="82"/>
  <c r="I1402" i="82"/>
  <c r="J1389" i="82"/>
  <c r="H1368" i="82"/>
  <c r="J1365" i="82"/>
  <c r="G1361" i="82"/>
  <c r="J1361" i="82"/>
  <c r="H1354" i="82"/>
  <c r="G1353" i="82"/>
  <c r="I1353" i="82"/>
  <c r="I1345" i="82"/>
  <c r="I1305" i="82"/>
  <c r="H1305" i="82"/>
  <c r="J1305" i="82"/>
  <c r="J1486" i="82"/>
  <c r="I1472" i="82"/>
  <c r="I1464" i="82"/>
  <c r="H1457" i="82"/>
  <c r="H1453" i="82"/>
  <c r="I1443" i="82"/>
  <c r="I1439" i="82"/>
  <c r="H1428" i="82"/>
  <c r="H1422" i="82"/>
  <c r="G1402" i="82"/>
  <c r="J1393" i="82"/>
  <c r="G1393" i="82"/>
  <c r="I1389" i="82"/>
  <c r="G1368" i="82"/>
  <c r="G1354" i="82"/>
  <c r="G1347" i="82"/>
  <c r="J1347" i="82"/>
  <c r="G1345" i="82"/>
  <c r="I1363" i="82"/>
  <c r="H1363" i="82"/>
  <c r="G1486" i="82"/>
  <c r="J1469" i="82"/>
  <c r="J1458" i="82"/>
  <c r="J1454" i="82"/>
  <c r="G1429" i="82"/>
  <c r="I1423" i="82"/>
  <c r="I1394" i="82"/>
  <c r="J1391" i="82"/>
  <c r="G1378" i="82"/>
  <c r="G1365" i="82"/>
  <c r="I1365" i="82"/>
  <c r="J1350" i="82"/>
  <c r="H1322" i="82"/>
  <c r="J1322" i="82"/>
  <c r="G1369" i="82"/>
  <c r="H1369" i="82"/>
  <c r="H1469" i="82"/>
  <c r="J1424" i="82"/>
  <c r="H1423" i="82"/>
  <c r="I1396" i="82"/>
  <c r="G1396" i="82"/>
  <c r="H1394" i="82"/>
  <c r="I1391" i="82"/>
  <c r="J1369" i="82"/>
  <c r="J1336" i="82"/>
  <c r="G1329" i="82"/>
  <c r="J1329" i="82"/>
  <c r="I1458" i="82"/>
  <c r="I1454" i="82"/>
  <c r="J1491" i="82"/>
  <c r="J1482" i="82"/>
  <c r="H1476" i="82"/>
  <c r="J1473" i="82"/>
  <c r="G1469" i="82"/>
  <c r="J1465" i="82"/>
  <c r="G1423" i="82"/>
  <c r="H1414" i="82"/>
  <c r="G1394" i="82"/>
  <c r="H1391" i="82"/>
  <c r="G1376" i="82"/>
  <c r="H1376" i="82"/>
  <c r="J1373" i="82"/>
  <c r="I1369" i="82"/>
  <c r="G1363" i="82"/>
  <c r="J1355" i="82"/>
  <c r="I1352" i="82"/>
  <c r="J1352" i="82"/>
  <c r="G1343" i="82"/>
  <c r="J1343" i="82"/>
  <c r="G1336" i="82"/>
  <c r="J1331" i="82"/>
  <c r="G1331" i="82"/>
  <c r="H1330" i="82"/>
  <c r="J1321" i="82"/>
  <c r="I1295" i="82"/>
  <c r="H1295" i="82"/>
  <c r="G1332" i="82"/>
  <c r="H1312" i="82"/>
  <c r="H1310" i="82"/>
  <c r="J1308" i="82"/>
  <c r="J1304" i="82"/>
  <c r="J1279" i="82"/>
  <c r="H1296" i="82"/>
  <c r="I1279" i="82"/>
  <c r="H1266" i="82"/>
  <c r="J1258" i="82"/>
  <c r="J1255" i="82"/>
  <c r="H1233" i="82"/>
  <c r="J1230" i="82"/>
  <c r="H1226" i="82"/>
  <c r="H1219" i="82"/>
  <c r="H1279" i="82"/>
  <c r="H1267" i="82"/>
  <c r="H1262" i="82"/>
  <c r="G1252" i="82"/>
  <c r="I1240" i="82"/>
  <c r="H1320" i="82"/>
  <c r="J1307" i="82"/>
  <c r="J1303" i="82"/>
  <c r="I1271" i="82"/>
  <c r="J1265" i="82"/>
  <c r="J1253" i="82"/>
  <c r="H1247" i="82"/>
  <c r="H1231" i="82"/>
  <c r="G1301" i="82"/>
  <c r="J1283" i="82"/>
  <c r="H1271" i="82"/>
  <c r="G1268" i="82"/>
  <c r="H1265" i="82"/>
  <c r="I1253" i="82"/>
  <c r="G1247" i="82"/>
  <c r="I1246" i="82"/>
  <c r="G1227" i="82"/>
  <c r="J1221" i="82"/>
  <c r="J1216" i="82"/>
  <c r="J1212" i="82"/>
  <c r="H1210" i="82"/>
  <c r="H1283" i="82"/>
  <c r="J1276" i="82"/>
  <c r="G1265" i="82"/>
  <c r="J1261" i="82"/>
  <c r="J1257" i="82"/>
  <c r="H1253" i="82"/>
  <c r="J1248" i="82"/>
  <c r="H1246" i="82"/>
  <c r="H1243" i="82"/>
  <c r="J1229" i="82"/>
  <c r="H1222" i="82"/>
  <c r="H1214" i="82"/>
  <c r="H1199" i="82"/>
  <c r="G1276" i="82"/>
  <c r="H1263" i="82"/>
  <c r="G1253" i="82"/>
  <c r="H1251" i="82"/>
  <c r="J1208" i="82"/>
  <c r="G1472" i="82"/>
  <c r="J1472" i="82"/>
  <c r="G1464" i="82"/>
  <c r="J1464" i="82"/>
  <c r="H1486" i="82"/>
  <c r="I1482" i="82"/>
  <c r="J1480" i="82"/>
  <c r="G1437" i="82"/>
  <c r="J1487" i="82"/>
  <c r="G1480" i="82"/>
  <c r="H1478" i="82"/>
  <c r="H1473" i="82"/>
  <c r="H1471" i="82"/>
  <c r="H1465" i="82"/>
  <c r="H1452" i="82"/>
  <c r="I1441" i="82"/>
  <c r="J1441" i="82"/>
  <c r="I1434" i="82"/>
  <c r="H1429" i="82"/>
  <c r="I1429" i="82"/>
  <c r="I1437" i="82"/>
  <c r="J1437" i="82"/>
  <c r="I1487" i="82"/>
  <c r="G1475" i="82"/>
  <c r="J1475" i="82"/>
  <c r="J1474" i="82"/>
  <c r="G1473" i="82"/>
  <c r="G1468" i="82"/>
  <c r="J1468" i="82"/>
  <c r="J1467" i="82"/>
  <c r="G1465" i="82"/>
  <c r="I1445" i="82"/>
  <c r="J1445" i="82"/>
  <c r="G1440" i="82"/>
  <c r="H1440" i="82"/>
  <c r="J1440" i="82"/>
  <c r="H1434" i="82"/>
  <c r="I1474" i="82"/>
  <c r="I1467" i="82"/>
  <c r="H1460" i="82"/>
  <c r="I1452" i="82"/>
  <c r="J1452" i="82"/>
  <c r="G1444" i="82"/>
  <c r="H1444" i="82"/>
  <c r="J1444" i="82"/>
  <c r="H1418" i="82"/>
  <c r="I1418" i="82"/>
  <c r="G1418" i="82"/>
  <c r="J1418" i="82"/>
  <c r="G1487" i="82"/>
  <c r="I1456" i="82"/>
  <c r="J1456" i="82"/>
  <c r="G1451" i="82"/>
  <c r="H1451" i="82"/>
  <c r="J1451" i="82"/>
  <c r="J1434" i="82"/>
  <c r="I1416" i="82"/>
  <c r="H1416" i="82"/>
  <c r="J1416" i="82"/>
  <c r="G1416" i="82"/>
  <c r="H1474" i="82"/>
  <c r="H1467" i="82"/>
  <c r="I1460" i="82"/>
  <c r="J1460" i="82"/>
  <c r="G1455" i="82"/>
  <c r="H1455" i="82"/>
  <c r="J1455" i="82"/>
  <c r="G1403" i="82"/>
  <c r="H1403" i="82"/>
  <c r="I1403" i="82"/>
  <c r="J1403" i="82"/>
  <c r="G1459" i="82"/>
  <c r="H1459" i="82"/>
  <c r="J1459" i="82"/>
  <c r="H1437" i="82"/>
  <c r="H1417" i="82"/>
  <c r="G1417" i="82"/>
  <c r="I1417" i="82"/>
  <c r="J1417" i="82"/>
  <c r="H1462" i="82"/>
  <c r="H1458" i="82"/>
  <c r="H1454" i="82"/>
  <c r="H1443" i="82"/>
  <c r="H1439" i="82"/>
  <c r="H1435" i="82"/>
  <c r="J1433" i="82"/>
  <c r="H1424" i="82"/>
  <c r="I1424" i="82"/>
  <c r="G1381" i="82"/>
  <c r="H1381" i="82"/>
  <c r="I1381" i="82"/>
  <c r="J1381" i="82"/>
  <c r="H1431" i="82"/>
  <c r="I1426" i="82"/>
  <c r="I1421" i="82"/>
  <c r="J1419" i="82"/>
  <c r="J1404" i="82"/>
  <c r="H1421" i="82"/>
  <c r="J1390" i="82"/>
  <c r="I1382" i="82"/>
  <c r="J1382" i="82"/>
  <c r="H1382" i="82"/>
  <c r="G1382" i="82"/>
  <c r="H1426" i="82"/>
  <c r="I1420" i="82"/>
  <c r="G1420" i="82"/>
  <c r="H1420" i="82"/>
  <c r="G1419" i="82"/>
  <c r="H1419" i="82"/>
  <c r="J1406" i="82"/>
  <c r="I1404" i="82"/>
  <c r="G1404" i="82"/>
  <c r="G1405" i="82"/>
  <c r="H1405" i="82"/>
  <c r="I1405" i="82"/>
  <c r="G1399" i="82"/>
  <c r="I1399" i="82"/>
  <c r="J1399" i="82"/>
  <c r="H1390" i="82"/>
  <c r="G1390" i="82"/>
  <c r="I1412" i="82"/>
  <c r="J1412" i="82"/>
  <c r="I1414" i="82"/>
  <c r="J1414" i="82"/>
  <c r="G1406" i="82"/>
  <c r="H1401" i="82"/>
  <c r="I1401" i="82"/>
  <c r="J1401" i="82"/>
  <c r="G1366" i="82"/>
  <c r="H1366" i="82"/>
  <c r="I1366" i="82"/>
  <c r="J1366" i="82"/>
  <c r="G1356" i="82"/>
  <c r="H1356" i="82"/>
  <c r="I1356" i="82"/>
  <c r="J1356" i="82"/>
  <c r="I1415" i="82"/>
  <c r="I1413" i="82"/>
  <c r="J1411" i="82"/>
  <c r="H1400" i="82"/>
  <c r="J1396" i="82"/>
  <c r="G1389" i="82"/>
  <c r="I1379" i="82"/>
  <c r="J1397" i="82"/>
  <c r="H1379" i="82"/>
  <c r="G1360" i="82"/>
  <c r="H1360" i="82"/>
  <c r="I1360" i="82"/>
  <c r="J1360" i="82"/>
  <c r="J1395" i="82"/>
  <c r="I1387" i="82"/>
  <c r="J1387" i="82"/>
  <c r="G1386" i="82"/>
  <c r="H1386" i="82"/>
  <c r="I1386" i="82"/>
  <c r="G1370" i="82"/>
  <c r="H1370" i="82"/>
  <c r="I1370" i="82"/>
  <c r="J1370" i="82"/>
  <c r="G1362" i="82"/>
  <c r="H1362" i="82"/>
  <c r="I1362" i="82"/>
  <c r="J1362" i="82"/>
  <c r="I1378" i="82"/>
  <c r="J1378" i="82"/>
  <c r="G1377" i="82"/>
  <c r="H1377" i="82"/>
  <c r="I1377" i="82"/>
  <c r="G1374" i="82"/>
  <c r="H1374" i="82"/>
  <c r="I1374" i="82"/>
  <c r="J1374" i="82"/>
  <c r="I1342" i="82"/>
  <c r="G1342" i="82"/>
  <c r="H1342" i="82"/>
  <c r="J1342" i="82"/>
  <c r="G1341" i="82"/>
  <c r="J1341" i="82"/>
  <c r="G1291" i="82"/>
  <c r="I1291" i="82"/>
  <c r="H1291" i="82"/>
  <c r="J1291" i="82"/>
  <c r="I1284" i="82"/>
  <c r="H1284" i="82"/>
  <c r="G1284" i="82"/>
  <c r="G1349" i="82"/>
  <c r="H1347" i="82"/>
  <c r="G1335" i="82"/>
  <c r="I1335" i="82"/>
  <c r="G1309" i="82"/>
  <c r="H1309" i="82"/>
  <c r="I1309" i="82"/>
  <c r="J1309" i="82"/>
  <c r="G1300" i="82"/>
  <c r="I1300" i="82"/>
  <c r="H1300" i="82"/>
  <c r="J1300" i="82"/>
  <c r="I1298" i="82"/>
  <c r="J1298" i="82"/>
  <c r="G1298" i="82"/>
  <c r="G1375" i="82"/>
  <c r="I1340" i="82"/>
  <c r="G1306" i="82"/>
  <c r="I1306" i="82"/>
  <c r="H1306" i="82"/>
  <c r="I1280" i="82"/>
  <c r="H1280" i="82"/>
  <c r="G1280" i="82"/>
  <c r="J1280" i="82"/>
  <c r="I1350" i="82"/>
  <c r="J1348" i="82"/>
  <c r="J1346" i="82"/>
  <c r="I1344" i="82"/>
  <c r="J1344" i="82"/>
  <c r="J1337" i="82"/>
  <c r="G1333" i="82"/>
  <c r="I1333" i="82"/>
  <c r="I1332" i="82"/>
  <c r="H1332" i="82"/>
  <c r="I1331" i="82"/>
  <c r="H1331" i="82"/>
  <c r="G1319" i="82"/>
  <c r="I1319" i="82"/>
  <c r="H1319" i="82"/>
  <c r="J1319" i="82"/>
  <c r="H1351" i="82"/>
  <c r="H1350" i="82"/>
  <c r="I1348" i="82"/>
  <c r="H1346" i="82"/>
  <c r="H1343" i="82"/>
  <c r="I1337" i="82"/>
  <c r="H1323" i="82"/>
  <c r="G1278" i="82"/>
  <c r="I1278" i="82"/>
  <c r="H1278" i="82"/>
  <c r="J1278" i="82"/>
  <c r="J1371" i="82"/>
  <c r="J1367" i="82"/>
  <c r="J1363" i="82"/>
  <c r="J1354" i="82"/>
  <c r="H1348" i="82"/>
  <c r="J1345" i="82"/>
  <c r="I1338" i="82"/>
  <c r="J1338" i="82"/>
  <c r="H1337" i="82"/>
  <c r="I1330" i="82"/>
  <c r="G1317" i="82"/>
  <c r="J1317" i="82"/>
  <c r="H1317" i="82"/>
  <c r="G1314" i="82"/>
  <c r="I1314" i="82"/>
  <c r="H1314" i="82"/>
  <c r="G1297" i="82"/>
  <c r="I1297" i="82"/>
  <c r="H1297" i="82"/>
  <c r="I1292" i="82"/>
  <c r="G1292" i="82"/>
  <c r="H1292" i="82"/>
  <c r="J1292" i="82"/>
  <c r="I1346" i="82"/>
  <c r="I1341" i="82"/>
  <c r="I1328" i="82"/>
  <c r="J1328" i="82"/>
  <c r="G1328" i="82"/>
  <c r="I1323" i="82"/>
  <c r="J1323" i="82"/>
  <c r="G1289" i="82"/>
  <c r="J1289" i="82"/>
  <c r="H1289" i="82"/>
  <c r="I1336" i="82"/>
  <c r="G1318" i="82"/>
  <c r="I1318" i="82"/>
  <c r="I1308" i="82"/>
  <c r="G1307" i="82"/>
  <c r="I1307" i="82"/>
  <c r="G1299" i="82"/>
  <c r="G1290" i="82"/>
  <c r="I1290" i="82"/>
  <c r="G1282" i="82"/>
  <c r="I1282" i="82"/>
  <c r="G1281" i="82"/>
  <c r="J1281" i="82"/>
  <c r="G1277" i="82"/>
  <c r="J1277" i="82"/>
  <c r="I1316" i="82"/>
  <c r="J1312" i="82"/>
  <c r="G1305" i="82"/>
  <c r="J1302" i="82"/>
  <c r="G1296" i="82"/>
  <c r="I1296" i="82"/>
  <c r="I1288" i="82"/>
  <c r="G1286" i="82"/>
  <c r="I1286" i="82"/>
  <c r="G1285" i="82"/>
  <c r="J1285" i="82"/>
  <c r="G1304" i="82"/>
  <c r="I1304" i="82"/>
  <c r="I1302" i="82"/>
  <c r="J1301" i="82"/>
  <c r="J1293" i="82"/>
  <c r="J1295" i="82"/>
  <c r="G1322" i="82"/>
  <c r="I1322" i="82"/>
  <c r="G1313" i="82"/>
  <c r="G1303" i="82"/>
  <c r="I1303" i="82"/>
  <c r="G1294" i="82"/>
  <c r="I1294" i="82"/>
  <c r="I1334" i="82"/>
  <c r="H1329" i="82"/>
  <c r="G1321" i="82"/>
  <c r="I1321" i="82"/>
  <c r="I1312" i="82"/>
  <c r="G1311" i="82"/>
  <c r="I1311" i="82"/>
  <c r="G1302" i="82"/>
  <c r="G1293" i="82"/>
  <c r="I1293" i="82"/>
  <c r="H1269" i="82"/>
  <c r="I1269" i="82"/>
  <c r="J1269" i="82"/>
  <c r="G1269" i="82"/>
  <c r="G1259" i="82"/>
  <c r="I1259" i="82"/>
  <c r="J1259" i="82"/>
  <c r="H1259" i="82"/>
  <c r="I1256" i="82"/>
  <c r="H1256" i="82"/>
  <c r="J1256" i="82"/>
  <c r="G1256" i="82"/>
  <c r="G1320" i="82"/>
  <c r="J1318" i="82"/>
  <c r="G1310" i="82"/>
  <c r="I1310" i="82"/>
  <c r="H1308" i="82"/>
  <c r="I1301" i="82"/>
  <c r="I1299" i="82"/>
  <c r="G1295" i="82"/>
  <c r="J1290" i="82"/>
  <c r="I1239" i="82"/>
  <c r="G1239" i="82"/>
  <c r="H1239" i="82"/>
  <c r="J1239" i="82"/>
  <c r="H1276" i="82"/>
  <c r="J1273" i="82"/>
  <c r="H1272" i="82"/>
  <c r="J1268" i="82"/>
  <c r="G1266" i="82"/>
  <c r="H1252" i="82"/>
  <c r="G1234" i="82"/>
  <c r="I1234" i="82"/>
  <c r="J1234" i="82"/>
  <c r="H1234" i="82"/>
  <c r="G1200" i="82"/>
  <c r="I1200" i="82"/>
  <c r="J1200" i="82"/>
  <c r="H1200" i="82"/>
  <c r="J1274" i="82"/>
  <c r="H1273" i="82"/>
  <c r="G1262" i="82"/>
  <c r="I1258" i="82"/>
  <c r="I1244" i="82"/>
  <c r="H1244" i="82"/>
  <c r="G1244" i="82"/>
  <c r="G1241" i="82"/>
  <c r="I1241" i="82"/>
  <c r="H1241" i="82"/>
  <c r="G1211" i="82"/>
  <c r="I1211" i="82"/>
  <c r="J1211" i="82"/>
  <c r="H1211" i="82"/>
  <c r="I1274" i="82"/>
  <c r="G1273" i="82"/>
  <c r="I1270" i="82"/>
  <c r="H1264" i="82"/>
  <c r="G1255" i="82"/>
  <c r="I1255" i="82"/>
  <c r="J1254" i="82"/>
  <c r="G1250" i="82"/>
  <c r="H1250" i="82"/>
  <c r="I1242" i="82"/>
  <c r="G1242" i="82"/>
  <c r="J1242" i="82"/>
  <c r="G1258" i="82"/>
  <c r="I1254" i="82"/>
  <c r="G1245" i="82"/>
  <c r="H1245" i="82"/>
  <c r="J1245" i="82"/>
  <c r="I1235" i="82"/>
  <c r="H1235" i="82"/>
  <c r="G1235" i="82"/>
  <c r="I1201" i="82"/>
  <c r="H1201" i="82"/>
  <c r="J1201" i="82"/>
  <c r="G1201" i="82"/>
  <c r="I1287" i="82"/>
  <c r="I1283" i="82"/>
  <c r="G1274" i="82"/>
  <c r="G1267" i="82"/>
  <c r="I1267" i="82"/>
  <c r="H1260" i="82"/>
  <c r="G1238" i="82"/>
  <c r="I1238" i="82"/>
  <c r="H1238" i="82"/>
  <c r="J1238" i="82"/>
  <c r="G1224" i="82"/>
  <c r="I1224" i="82"/>
  <c r="J1224" i="82"/>
  <c r="H1224" i="82"/>
  <c r="G1254" i="82"/>
  <c r="G1263" i="82"/>
  <c r="I1263" i="82"/>
  <c r="J1262" i="82"/>
  <c r="J1252" i="82"/>
  <c r="H1248" i="82"/>
  <c r="J1232" i="82"/>
  <c r="G1225" i="82"/>
  <c r="I1225" i="82"/>
  <c r="I1213" i="82"/>
  <c r="G1212" i="82"/>
  <c r="I1212" i="82"/>
  <c r="J1209" i="82"/>
  <c r="G1202" i="82"/>
  <c r="G1243" i="82"/>
  <c r="J1240" i="82"/>
  <c r="G1233" i="82"/>
  <c r="I1233" i="82"/>
  <c r="I1223" i="82"/>
  <c r="G1222" i="82"/>
  <c r="I1222" i="82"/>
  <c r="J1219" i="82"/>
  <c r="G1210" i="82"/>
  <c r="J1206" i="82"/>
  <c r="G1199" i="82"/>
  <c r="I1199" i="82"/>
  <c r="G1232" i="82"/>
  <c r="J1228" i="82"/>
  <c r="G1221" i="82"/>
  <c r="I1221" i="82"/>
  <c r="I1209" i="82"/>
  <c r="G1208" i="82"/>
  <c r="I1208" i="82"/>
  <c r="J1205" i="82"/>
  <c r="J1251" i="82"/>
  <c r="J1247" i="82"/>
  <c r="I1231" i="82"/>
  <c r="G1230" i="82"/>
  <c r="I1230" i="82"/>
  <c r="I1228" i="82"/>
  <c r="J1227" i="82"/>
  <c r="G1220" i="82"/>
  <c r="J1215" i="82"/>
  <c r="J1214" i="82"/>
  <c r="G1207" i="82"/>
  <c r="I1207" i="82"/>
  <c r="H1205" i="82"/>
  <c r="J1204" i="82"/>
  <c r="I1251" i="82"/>
  <c r="G1240" i="82"/>
  <c r="G1229" i="82"/>
  <c r="I1229" i="82"/>
  <c r="I1219" i="82"/>
  <c r="G1216" i="82"/>
  <c r="I1216" i="82"/>
  <c r="J1213" i="82"/>
  <c r="G1206" i="82"/>
  <c r="J1202" i="82"/>
  <c r="G1228" i="82"/>
  <c r="G1215" i="82"/>
  <c r="I1215" i="82"/>
  <c r="I1205" i="82"/>
  <c r="G1204" i="82"/>
  <c r="I1204" i="82"/>
  <c r="J1243" i="82"/>
  <c r="G1237" i="82"/>
  <c r="I1237" i="82"/>
  <c r="I1227" i="82"/>
  <c r="G1226" i="82"/>
  <c r="I1226" i="82"/>
  <c r="H1225" i="82"/>
  <c r="J1223" i="82"/>
  <c r="G1214" i="82"/>
  <c r="G1213" i="82"/>
  <c r="J1210" i="82"/>
  <c r="G1203" i="82"/>
  <c r="I1203" i="82"/>
  <c r="H1202" i="82"/>
  <c r="D1840" i="82" l="1"/>
  <c r="D1573" i="82"/>
  <c r="D1662" i="82"/>
  <c r="D1780" i="82"/>
  <c r="D1803" i="82"/>
  <c r="D1718" i="82"/>
  <c r="D1804" i="82"/>
  <c r="D1494" i="82"/>
  <c r="D1842" i="82"/>
  <c r="D1738" i="82"/>
  <c r="D1815" i="82"/>
  <c r="D1684" i="82"/>
  <c r="D1844" i="82"/>
  <c r="D1801" i="82"/>
  <c r="D1761" i="82"/>
  <c r="D1705" i="82"/>
  <c r="D1713" i="82"/>
  <c r="D1739" i="82"/>
  <c r="D1710" i="82"/>
  <c r="D1697" i="82"/>
  <c r="D1676" i="82"/>
  <c r="D1836" i="82"/>
  <c r="D1765" i="82"/>
  <c r="D1664" i="82"/>
  <c r="D1618" i="82"/>
  <c r="D1787" i="82"/>
  <c r="D1531" i="82"/>
  <c r="D1736" i="82"/>
  <c r="D1824" i="82"/>
  <c r="D1807" i="82"/>
  <c r="D1624" i="82"/>
  <c r="D1762" i="82"/>
  <c r="D1714" i="82"/>
  <c r="D1661" i="82"/>
  <c r="D1659" i="82"/>
  <c r="D1743" i="82"/>
  <c r="D1769" i="82"/>
  <c r="D1754" i="82"/>
  <c r="D1620" i="82"/>
  <c r="D1628" i="82"/>
  <c r="D1695" i="82"/>
  <c r="D1585" i="82"/>
  <c r="D1681" i="82"/>
  <c r="D1751" i="82"/>
  <c r="D1569" i="82"/>
  <c r="D1581" i="82"/>
  <c r="D1576" i="82"/>
  <c r="D1643" i="82"/>
  <c r="D1669" i="82"/>
  <c r="D1799" i="82"/>
  <c r="D1610" i="82"/>
  <c r="D1722" i="82"/>
  <c r="D1694" i="82"/>
  <c r="D1490" i="82"/>
  <c r="D1841" i="82"/>
  <c r="D1829" i="82"/>
  <c r="D1489" i="82"/>
  <c r="D1637" i="82"/>
  <c r="D1706" i="82"/>
  <c r="D1544" i="82"/>
  <c r="D1586" i="82"/>
  <c r="D1616" i="82"/>
  <c r="D1634" i="82"/>
  <c r="D1784" i="82"/>
  <c r="D1808" i="82"/>
  <c r="D1825" i="82"/>
  <c r="D1614" i="82"/>
  <c r="D1591" i="82"/>
  <c r="D1796" i="82"/>
  <c r="D1745" i="82"/>
  <c r="D1635" i="82"/>
  <c r="D1753" i="82"/>
  <c r="D1812" i="82"/>
  <c r="D1800" i="82"/>
  <c r="D1734" i="82"/>
  <c r="D1670" i="82"/>
  <c r="D1747" i="82"/>
  <c r="D1702" i="82"/>
  <c r="D1667" i="82"/>
  <c r="D1691" i="82"/>
  <c r="D1737" i="82"/>
  <c r="D1752" i="82"/>
  <c r="D1764" i="82"/>
  <c r="D1806" i="82"/>
  <c r="D1516" i="82"/>
  <c r="D1823" i="82"/>
  <c r="D1732" i="82"/>
  <c r="D1572" i="82"/>
  <c r="D1640" i="82"/>
  <c r="D1678" i="82"/>
  <c r="D1791" i="82"/>
  <c r="D1484" i="82"/>
  <c r="D1534" i="82"/>
  <c r="D1594" i="82"/>
  <c r="D1617" i="82"/>
  <c r="D1631" i="82"/>
  <c r="D1758" i="82"/>
  <c r="D1816" i="82"/>
  <c r="D1688" i="82"/>
  <c r="D1832" i="82"/>
  <c r="D1843" i="82"/>
  <c r="D1485" i="82"/>
  <c r="D1788" i="82"/>
  <c r="D1775" i="82"/>
  <c r="D1518" i="82"/>
  <c r="D1630" i="82"/>
  <c r="D1641" i="82"/>
  <c r="D1649" i="82"/>
  <c r="D1821" i="82"/>
  <c r="D1609" i="82"/>
  <c r="D1655" i="82"/>
  <c r="D1802" i="82"/>
  <c r="D1814" i="82"/>
  <c r="D1483" i="82"/>
  <c r="D1768" i="82"/>
  <c r="D1647" i="82"/>
  <c r="D1831" i="82"/>
  <c r="D1592" i="82"/>
  <c r="D1636" i="82"/>
  <c r="D1686" i="82"/>
  <c r="D1673" i="82"/>
  <c r="D1703" i="82"/>
  <c r="D1811" i="82"/>
  <c r="D1540" i="82"/>
  <c r="D1587" i="82"/>
  <c r="D1645" i="82"/>
  <c r="D1650" i="82"/>
  <c r="D1792" i="82"/>
  <c r="D1517" i="82"/>
  <c r="D1538" i="82"/>
  <c r="D1773" i="82"/>
  <c r="D1730" i="82"/>
  <c r="D1820" i="82"/>
  <c r="D1726" i="82"/>
  <c r="D1570" i="82"/>
  <c r="D1642" i="82"/>
  <c r="D1648" i="82"/>
  <c r="D1776" i="82"/>
  <c r="D1689" i="82"/>
  <c r="D1561" i="82"/>
  <c r="D1514" i="82"/>
  <c r="D1574" i="82"/>
  <c r="D1767" i="82"/>
  <c r="D1698" i="82"/>
  <c r="D1828" i="82"/>
  <c r="D1625" i="82"/>
  <c r="D1590" i="82"/>
  <c r="D1622" i="82"/>
  <c r="D1756" i="82"/>
  <c r="D1835" i="82"/>
  <c r="D1562" i="82"/>
  <c r="D1613" i="82"/>
  <c r="D1639" i="82"/>
  <c r="D1633" i="82"/>
  <c r="D1704" i="82"/>
  <c r="D1696" i="82"/>
  <c r="D1692" i="82"/>
  <c r="D1720" i="82"/>
  <c r="D1822" i="82"/>
  <c r="D1794" i="82"/>
  <c r="D1777" i="82"/>
  <c r="D1584" i="82"/>
  <c r="D1785" i="82"/>
  <c r="D1729" i="82"/>
  <c r="D1541" i="82"/>
  <c r="D1568" i="82"/>
  <c r="D1522" i="82"/>
  <c r="D1567" i="82"/>
  <c r="D1563" i="82"/>
  <c r="D1612" i="82"/>
  <c r="D1725" i="82"/>
  <c r="D1837" i="82"/>
  <c r="D1526" i="82"/>
  <c r="D1530" i="82"/>
  <c r="D1527" i="82"/>
  <c r="D1619" i="82"/>
  <c r="D1652" i="82"/>
  <c r="D1699" i="82"/>
  <c r="D1690" i="82"/>
  <c r="D1665" i="82"/>
  <c r="D1741" i="82"/>
  <c r="D1683" i="82"/>
  <c r="D1748" i="82"/>
  <c r="D1711" i="82"/>
  <c r="D1830" i="82"/>
  <c r="D1679" i="82"/>
  <c r="D1797" i="82"/>
  <c r="D1539" i="82"/>
  <c r="D1537" i="82"/>
  <c r="D1578" i="82"/>
  <c r="D1627" i="82"/>
  <c r="D1654" i="82"/>
  <c r="D1663" i="82"/>
  <c r="D1672" i="82"/>
  <c r="D1674" i="82"/>
  <c r="D1700" i="82"/>
  <c r="D1716" i="82"/>
  <c r="D1660" i="82"/>
  <c r="D1749" i="82"/>
  <c r="D1740" i="82"/>
  <c r="D1834" i="82"/>
  <c r="D1783" i="82"/>
  <c r="D1559" i="82"/>
  <c r="D1513" i="82"/>
  <c r="D1493" i="82"/>
  <c r="D1582" i="82"/>
  <c r="D1638" i="82"/>
  <c r="D1657" i="82"/>
  <c r="D1651" i="82"/>
  <c r="D1708" i="82"/>
  <c r="D1693" i="82"/>
  <c r="D1782" i="82"/>
  <c r="D1774" i="82"/>
  <c r="D1813" i="82"/>
  <c r="D1833" i="82"/>
  <c r="D1560" i="82"/>
  <c r="D1521" i="82"/>
  <c r="D1589" i="82"/>
  <c r="D1646" i="82"/>
  <c r="D1685" i="82"/>
  <c r="D1629" i="82"/>
  <c r="D1728" i="82"/>
  <c r="D1742" i="82"/>
  <c r="D1701" i="82"/>
  <c r="D1719" i="82"/>
  <c r="D1772" i="82"/>
  <c r="D1798" i="82"/>
  <c r="D1838" i="82"/>
  <c r="D1810" i="82"/>
  <c r="D1492" i="82"/>
  <c r="D1545" i="82"/>
  <c r="D1566" i="82"/>
  <c r="D1593" i="82"/>
  <c r="D1588" i="82"/>
  <c r="D1623" i="82"/>
  <c r="D1675" i="82"/>
  <c r="D1644" i="82"/>
  <c r="D1723" i="82"/>
  <c r="D1680" i="82"/>
  <c r="D1750" i="82"/>
  <c r="D1790" i="82"/>
  <c r="D1757" i="82"/>
  <c r="D1779" i="82"/>
  <c r="D1543" i="82"/>
  <c r="D1621" i="82"/>
  <c r="D1632" i="82"/>
  <c r="D1666" i="82"/>
  <c r="D1658" i="82"/>
  <c r="D1735" i="82"/>
  <c r="D1839" i="82"/>
  <c r="D1771" i="82"/>
  <c r="D1827" i="82"/>
  <c r="D1611" i="82"/>
  <c r="D1579" i="82"/>
  <c r="D1595" i="82"/>
  <c r="D1495" i="82"/>
  <c r="D1523" i="82"/>
  <c r="D1580" i="82"/>
  <c r="D1542" i="82"/>
  <c r="D1656" i="82"/>
  <c r="D1668" i="82"/>
  <c r="D1727" i="82"/>
  <c r="D1781" i="82"/>
  <c r="D1564" i="82"/>
  <c r="D1671" i="82"/>
  <c r="D1626" i="82"/>
  <c r="D1724" i="82"/>
  <c r="D1744" i="82"/>
  <c r="D1766" i="82"/>
  <c r="D1789" i="82"/>
  <c r="D1809" i="82"/>
  <c r="D1721" i="82"/>
  <c r="D1793" i="82"/>
  <c r="D1795" i="82"/>
  <c r="D1818" i="82"/>
  <c r="D1819" i="82"/>
  <c r="D1786" i="82"/>
  <c r="D1805" i="82"/>
  <c r="D1677" i="82"/>
  <c r="D1525" i="82"/>
  <c r="D1524" i="82"/>
  <c r="D1496" i="82"/>
  <c r="D1536" i="82"/>
  <c r="D1519" i="82"/>
  <c r="D1535" i="82"/>
  <c r="D1520" i="82"/>
  <c r="D1533" i="82"/>
  <c r="D1532" i="82"/>
  <c r="D1529" i="82"/>
  <c r="D1515" i="82"/>
  <c r="D1528" i="82"/>
  <c r="D1583" i="82"/>
  <c r="D1687" i="82"/>
  <c r="D1653" i="82"/>
  <c r="D1682" i="82"/>
  <c r="D1709" i="82"/>
  <c r="D1733" i="82"/>
  <c r="D1759" i="82"/>
  <c r="D1778" i="82"/>
  <c r="D1763" i="82"/>
  <c r="D1712" i="82"/>
  <c r="D1755" i="82"/>
  <c r="D1826" i="82"/>
  <c r="D1707" i="82"/>
  <c r="D1746" i="82"/>
  <c r="D1770" i="82"/>
  <c r="D1571" i="82"/>
  <c r="D1731" i="82"/>
  <c r="D1575" i="82"/>
  <c r="D1715" i="82"/>
  <c r="D1717" i="82"/>
  <c r="D1760" i="82"/>
  <c r="D1450" i="82"/>
  <c r="D1447" i="82"/>
  <c r="D1449" i="82"/>
  <c r="D1448" i="82"/>
  <c r="D1463" i="82"/>
  <c r="D1427" i="82"/>
  <c r="D1385" i="82"/>
  <c r="D1383" i="82"/>
  <c r="D1384" i="82"/>
  <c r="D1324" i="82"/>
  <c r="D1326" i="82"/>
  <c r="D1327" i="82"/>
  <c r="D1325" i="82"/>
  <c r="D1249" i="82"/>
  <c r="D1218" i="82"/>
  <c r="D1217" i="82"/>
  <c r="D1153" i="82"/>
  <c r="D1261" i="82"/>
  <c r="D1334" i="82"/>
  <c r="D1400" i="82"/>
  <c r="D1120" i="82"/>
  <c r="D1380" i="82"/>
  <c r="D1150" i="82"/>
  <c r="D1154" i="82"/>
  <c r="D1151" i="82"/>
  <c r="D1149" i="82"/>
  <c r="D1415" i="82"/>
  <c r="D1368" i="82"/>
  <c r="D1264" i="82"/>
  <c r="D1355" i="82"/>
  <c r="D1430" i="82"/>
  <c r="D1257" i="82"/>
  <c r="D1364" i="82"/>
  <c r="D1431" i="82"/>
  <c r="D1302" i="82"/>
  <c r="D1363" i="82"/>
  <c r="D1454" i="82"/>
  <c r="D1433" i="82"/>
  <c r="D1434" i="82"/>
  <c r="D1473" i="82"/>
  <c r="D1388" i="82"/>
  <c r="D1358" i="82"/>
  <c r="D1372" i="82"/>
  <c r="D1231" i="82"/>
  <c r="D1398" i="82"/>
  <c r="D1313" i="82"/>
  <c r="D1272" i="82"/>
  <c r="D1343" i="82"/>
  <c r="D1220" i="82"/>
  <c r="D1402" i="82"/>
  <c r="D1288" i="82"/>
  <c r="D1316" i="82"/>
  <c r="D1397" i="82"/>
  <c r="D1445" i="82"/>
  <c r="D1470" i="82"/>
  <c r="D1479" i="82"/>
  <c r="D1439" i="82"/>
  <c r="D1477" i="82"/>
  <c r="D1266" i="82"/>
  <c r="D1392" i="82"/>
  <c r="D1461" i="82"/>
  <c r="D1481" i="82"/>
  <c r="D1409" i="82"/>
  <c r="D1270" i="82"/>
  <c r="D1203" i="82"/>
  <c r="D1375" i="82"/>
  <c r="D1411" i="82"/>
  <c r="D1425" i="82"/>
  <c r="D1286" i="82"/>
  <c r="D1407" i="82"/>
  <c r="D1478" i="82"/>
  <c r="D1357" i="82"/>
  <c r="D1260" i="82"/>
  <c r="D1329" i="82"/>
  <c r="D1413" i="82"/>
  <c r="D1426" i="82"/>
  <c r="D1206" i="82"/>
  <c r="D1240" i="82"/>
  <c r="D1246" i="82"/>
  <c r="D1476" i="82"/>
  <c r="D1208" i="82"/>
  <c r="D1242" i="82"/>
  <c r="D1367" i="82"/>
  <c r="D1462" i="82"/>
  <c r="D1491" i="82"/>
  <c r="D1394" i="82"/>
  <c r="D1371" i="82"/>
  <c r="D1408" i="82"/>
  <c r="D1227" i="82"/>
  <c r="D1210" i="82"/>
  <c r="D1268" i="82"/>
  <c r="D1290" i="82"/>
  <c r="D1347" i="82"/>
  <c r="D1395" i="82"/>
  <c r="D1389" i="82"/>
  <c r="D1482" i="82"/>
  <c r="D1453" i="82"/>
  <c r="D1432" i="82"/>
  <c r="D1442" i="82"/>
  <c r="D1295" i="82"/>
  <c r="D1201" i="82"/>
  <c r="D1296" i="82"/>
  <c r="D1419" i="82"/>
  <c r="D1403" i="82"/>
  <c r="D1205" i="82"/>
  <c r="D1310" i="82"/>
  <c r="D1285" i="82"/>
  <c r="D1306" i="82"/>
  <c r="D1291" i="82"/>
  <c r="D1341" i="82"/>
  <c r="D1378" i="82"/>
  <c r="D1382" i="82"/>
  <c r="D1416" i="82"/>
  <c r="D1248" i="82"/>
  <c r="D1214" i="82"/>
  <c r="D1241" i="82"/>
  <c r="D1304" i="82"/>
  <c r="D1282" i="82"/>
  <c r="D1344" i="82"/>
  <c r="D1274" i="82"/>
  <c r="D1322" i="82"/>
  <c r="D1366" i="82"/>
  <c r="D1471" i="82"/>
  <c r="D1352" i="82"/>
  <c r="D1376" i="82"/>
  <c r="D1422" i="82"/>
  <c r="D1472" i="82"/>
  <c r="D1271" i="82"/>
  <c r="D1469" i="82"/>
  <c r="D1466" i="82"/>
  <c r="D1339" i="82"/>
  <c r="D1446" i="82"/>
  <c r="D1275" i="82"/>
  <c r="D1373" i="82"/>
  <c r="D1458" i="82"/>
  <c r="D1279" i="82"/>
  <c r="D1379" i="82"/>
  <c r="D1410" i="82"/>
  <c r="D1438" i="82"/>
  <c r="D1359" i="82"/>
  <c r="D1273" i="82"/>
  <c r="D1303" i="82"/>
  <c r="D1312" i="82"/>
  <c r="D1277" i="82"/>
  <c r="D1309" i="82"/>
  <c r="D1406" i="82"/>
  <c r="D1441" i="82"/>
  <c r="D1254" i="82"/>
  <c r="D1283" i="82"/>
  <c r="D1321" i="82"/>
  <c r="D1292" i="82"/>
  <c r="D1253" i="82"/>
  <c r="D1255" i="82"/>
  <c r="D1293" i="82"/>
  <c r="D1345" i="82"/>
  <c r="D1332" i="82"/>
  <c r="D1228" i="82"/>
  <c r="D1229" i="82"/>
  <c r="D1209" i="82"/>
  <c r="D1212" i="82"/>
  <c r="D1287" i="82"/>
  <c r="D1235" i="82"/>
  <c r="D1346" i="82"/>
  <c r="D1414" i="82"/>
  <c r="D1467" i="82"/>
  <c r="D1393" i="82"/>
  <c r="D1336" i="82"/>
  <c r="D1354" i="82"/>
  <c r="D1284" i="82"/>
  <c r="D1377" i="82"/>
  <c r="D1399" i="82"/>
  <c r="D1456" i="82"/>
  <c r="D1486" i="82"/>
  <c r="D1265" i="82"/>
  <c r="D1443" i="82"/>
  <c r="D1239" i="82"/>
  <c r="D1276" i="82"/>
  <c r="D1396" i="82"/>
  <c r="D1221" i="82"/>
  <c r="D1204" i="82"/>
  <c r="D1256" i="82"/>
  <c r="D1269" i="82"/>
  <c r="D1281" i="82"/>
  <c r="D1351" i="82"/>
  <c r="D1300" i="82"/>
  <c r="D1421" i="82"/>
  <c r="D1457" i="82"/>
  <c r="D1232" i="82"/>
  <c r="D1225" i="82"/>
  <c r="D1263" i="82"/>
  <c r="D1305" i="82"/>
  <c r="D1289" i="82"/>
  <c r="D1317" i="82"/>
  <c r="D1340" i="82"/>
  <c r="D1390" i="82"/>
  <c r="D1455" i="82"/>
  <c r="D1480" i="82"/>
  <c r="D1219" i="82"/>
  <c r="D1435" i="82"/>
  <c r="D1226" i="82"/>
  <c r="D1234" i="82"/>
  <c r="D1328" i="82"/>
  <c r="D1331" i="82"/>
  <c r="D1356" i="82"/>
  <c r="D1417" i="82"/>
  <c r="D1369" i="82"/>
  <c r="D1262" i="82"/>
  <c r="D1200" i="82"/>
  <c r="D1299" i="82"/>
  <c r="D1314" i="82"/>
  <c r="D1330" i="82"/>
  <c r="D1348" i="82"/>
  <c r="D1362" i="82"/>
  <c r="D1451" i="82"/>
  <c r="D1468" i="82"/>
  <c r="D1230" i="82"/>
  <c r="D1213" i="82"/>
  <c r="D1243" i="82"/>
  <c r="D1244" i="82"/>
  <c r="D1311" i="82"/>
  <c r="D1323" i="82"/>
  <c r="D1349" i="82"/>
  <c r="D1401" i="82"/>
  <c r="D1474" i="82"/>
  <c r="D1487" i="82"/>
  <c r="D1423" i="82"/>
  <c r="D1353" i="82"/>
  <c r="D1247" i="82"/>
  <c r="D1278" i="82"/>
  <c r="D1404" i="82"/>
  <c r="D1381" i="82"/>
  <c r="D1428" i="82"/>
  <c r="D1233" i="82"/>
  <c r="D1267" i="82"/>
  <c r="D1245" i="82"/>
  <c r="D1250" i="82"/>
  <c r="D1211" i="82"/>
  <c r="D1301" i="82"/>
  <c r="D1320" i="82"/>
  <c r="D1297" i="82"/>
  <c r="D1319" i="82"/>
  <c r="D1280" i="82"/>
  <c r="D1370" i="82"/>
  <c r="D1412" i="82"/>
  <c r="D1444" i="82"/>
  <c r="D1464" i="82"/>
  <c r="D1365" i="82"/>
  <c r="D1224" i="82"/>
  <c r="D1202" i="82"/>
  <c r="D1237" i="82"/>
  <c r="D1223" i="82"/>
  <c r="D1238" i="82"/>
  <c r="D1350" i="82"/>
  <c r="D1298" i="82"/>
  <c r="D1342" i="82"/>
  <c r="D1374" i="82"/>
  <c r="D1405" i="82"/>
  <c r="D1459" i="82"/>
  <c r="D1429" i="82"/>
  <c r="D1437" i="82"/>
  <c r="D1391" i="82"/>
  <c r="D1199" i="82"/>
  <c r="D1216" i="82"/>
  <c r="D1215" i="82"/>
  <c r="D1207" i="82"/>
  <c r="D1258" i="82"/>
  <c r="D1252" i="82"/>
  <c r="D1308" i="82"/>
  <c r="D1259" i="82"/>
  <c r="D1318" i="82"/>
  <c r="D1338" i="82"/>
  <c r="D1333" i="82"/>
  <c r="D1387" i="82"/>
  <c r="D1360" i="82"/>
  <c r="D1460" i="82"/>
  <c r="D1418" i="82"/>
  <c r="D1452" i="82"/>
  <c r="D1465" i="82"/>
  <c r="D1361" i="82"/>
  <c r="D1420" i="82"/>
  <c r="D1475" i="82"/>
  <c r="D1222" i="82"/>
  <c r="D1307" i="82"/>
  <c r="D1335" i="82"/>
  <c r="D1386" i="82"/>
  <c r="D1440" i="82"/>
  <c r="D1251" i="82"/>
  <c r="D1424" i="82"/>
  <c r="D1337" i="82"/>
  <c r="D1294" i="82"/>
  <c r="A43" i="79" l="1"/>
  <c r="B43" i="79"/>
  <c r="F982" i="82"/>
  <c r="W982" i="82"/>
  <c r="F983" i="82"/>
  <c r="G983" i="82" s="1"/>
  <c r="W983" i="82"/>
  <c r="F984" i="82"/>
  <c r="I984" i="82" s="1"/>
  <c r="W984" i="82"/>
  <c r="F985" i="82"/>
  <c r="H985" i="82" s="1"/>
  <c r="W985" i="82"/>
  <c r="F986" i="82"/>
  <c r="H986" i="82" s="1"/>
  <c r="W986" i="82"/>
  <c r="F987" i="82"/>
  <c r="H987" i="82" s="1"/>
  <c r="W987" i="82"/>
  <c r="F988" i="82"/>
  <c r="G988" i="82" s="1"/>
  <c r="W988" i="82"/>
  <c r="F989" i="82"/>
  <c r="H989" i="82" s="1"/>
  <c r="W989" i="82"/>
  <c r="F990" i="82"/>
  <c r="W990" i="82"/>
  <c r="F991" i="82"/>
  <c r="H991" i="82" s="1"/>
  <c r="W991" i="82"/>
  <c r="F992" i="82"/>
  <c r="G992" i="82" s="1"/>
  <c r="W992" i="82"/>
  <c r="F993" i="82"/>
  <c r="H993" i="82" s="1"/>
  <c r="W993" i="82"/>
  <c r="F994" i="82"/>
  <c r="H994" i="82" s="1"/>
  <c r="W994" i="82"/>
  <c r="F995" i="82"/>
  <c r="H995" i="82" s="1"/>
  <c r="W995" i="82"/>
  <c r="F996" i="82"/>
  <c r="G996" i="82" s="1"/>
  <c r="W996" i="82"/>
  <c r="F997" i="82"/>
  <c r="H997" i="82" s="1"/>
  <c r="W997" i="82"/>
  <c r="F998" i="82"/>
  <c r="H998" i="82" s="1"/>
  <c r="W998" i="82"/>
  <c r="F999" i="82"/>
  <c r="H999" i="82" s="1"/>
  <c r="W999" i="82"/>
  <c r="F1000" i="82"/>
  <c r="G1000" i="82" s="1"/>
  <c r="W1000" i="82"/>
  <c r="F1001" i="82"/>
  <c r="W1001" i="82"/>
  <c r="F1002" i="82"/>
  <c r="H1002" i="82" s="1"/>
  <c r="W1002" i="82"/>
  <c r="F1003" i="82"/>
  <c r="H1003" i="82" s="1"/>
  <c r="W1003" i="82"/>
  <c r="F1004" i="82"/>
  <c r="G1004" i="82" s="1"/>
  <c r="W1004" i="82"/>
  <c r="F1005" i="82"/>
  <c r="H1005" i="82" s="1"/>
  <c r="W1005" i="82"/>
  <c r="F1006" i="82"/>
  <c r="H1006" i="82" s="1"/>
  <c r="W1006" i="82"/>
  <c r="F1007" i="82"/>
  <c r="H1007" i="82" s="1"/>
  <c r="W1007" i="82"/>
  <c r="F1008" i="82"/>
  <c r="G1008" i="82" s="1"/>
  <c r="W1008" i="82"/>
  <c r="F1009" i="82"/>
  <c r="H1009" i="82" s="1"/>
  <c r="W1009" i="82"/>
  <c r="F1010" i="82"/>
  <c r="H1010" i="82" s="1"/>
  <c r="W1010" i="82"/>
  <c r="F1011" i="82"/>
  <c r="W1011" i="82"/>
  <c r="F1012" i="82"/>
  <c r="W1012" i="82"/>
  <c r="F1013" i="82"/>
  <c r="H1013" i="82" s="1"/>
  <c r="W1013" i="82"/>
  <c r="F1014" i="82"/>
  <c r="H1014" i="82" s="1"/>
  <c r="W1014" i="82"/>
  <c r="F1015" i="82"/>
  <c r="H1015" i="82" s="1"/>
  <c r="W1015" i="82"/>
  <c r="F1016" i="82"/>
  <c r="G1016" i="82" s="1"/>
  <c r="W1016" i="82"/>
  <c r="F1017" i="82"/>
  <c r="H1017" i="82" s="1"/>
  <c r="W1017" i="82"/>
  <c r="F1018" i="82"/>
  <c r="H1018" i="82" s="1"/>
  <c r="W1018" i="82"/>
  <c r="F1019" i="82"/>
  <c r="H1019" i="82" s="1"/>
  <c r="W1019" i="82"/>
  <c r="F1020" i="82"/>
  <c r="G1020" i="82" s="1"/>
  <c r="W1020" i="82"/>
  <c r="F1021" i="82"/>
  <c r="H1021" i="82" s="1"/>
  <c r="W1021" i="82"/>
  <c r="F1022" i="82"/>
  <c r="H1022" i="82" s="1"/>
  <c r="W1022" i="82"/>
  <c r="F1023" i="82"/>
  <c r="W1023" i="82"/>
  <c r="F1024" i="82"/>
  <c r="W1024" i="82"/>
  <c r="F1025" i="82"/>
  <c r="H1025" i="82" s="1"/>
  <c r="W1025" i="82"/>
  <c r="F1026" i="82"/>
  <c r="H1026" i="82" s="1"/>
  <c r="W1026" i="82"/>
  <c r="F1027" i="82"/>
  <c r="H1027" i="82" s="1"/>
  <c r="W1027" i="82"/>
  <c r="F1028" i="82"/>
  <c r="G1028" i="82" s="1"/>
  <c r="W1028" i="82"/>
  <c r="F1029" i="82"/>
  <c r="H1029" i="82" s="1"/>
  <c r="W1029" i="82"/>
  <c r="F1030" i="82"/>
  <c r="I1030" i="82" s="1"/>
  <c r="W1030" i="82"/>
  <c r="F1031" i="82"/>
  <c r="J1031" i="82" s="1"/>
  <c r="W1031" i="82"/>
  <c r="F1032" i="82"/>
  <c r="G1032" i="82" s="1"/>
  <c r="W1032" i="82"/>
  <c r="F1033" i="82"/>
  <c r="G1033" i="82" s="1"/>
  <c r="W1033" i="82"/>
  <c r="F1034" i="82"/>
  <c r="G1034" i="82" s="1"/>
  <c r="W1034" i="82"/>
  <c r="F1035" i="82"/>
  <c r="J1035" i="82" s="1"/>
  <c r="W1035" i="82"/>
  <c r="F1036" i="82"/>
  <c r="H1036" i="82" s="1"/>
  <c r="W1036" i="82"/>
  <c r="F1037" i="82"/>
  <c r="I1037" i="82" s="1"/>
  <c r="W1037" i="82"/>
  <c r="F1038" i="82"/>
  <c r="H1038" i="82" s="1"/>
  <c r="W1038" i="82"/>
  <c r="F1039" i="82"/>
  <c r="H1039" i="82" s="1"/>
  <c r="W1039" i="82"/>
  <c r="F1040" i="82"/>
  <c r="J1040" i="82" s="1"/>
  <c r="W1040" i="82"/>
  <c r="F1041" i="82"/>
  <c r="I1041" i="82" s="1"/>
  <c r="W1041" i="82"/>
  <c r="F1042" i="82"/>
  <c r="W1042" i="82"/>
  <c r="F1043" i="82"/>
  <c r="H1043" i="82" s="1"/>
  <c r="W1043" i="82"/>
  <c r="F1044" i="82"/>
  <c r="H1044" i="82" s="1"/>
  <c r="W1044" i="82"/>
  <c r="F1045" i="82"/>
  <c r="G1045" i="82" s="1"/>
  <c r="W1045" i="82"/>
  <c r="F1046" i="82"/>
  <c r="G1046" i="82" s="1"/>
  <c r="W1046" i="82"/>
  <c r="F1047" i="82"/>
  <c r="H1047" i="82" s="1"/>
  <c r="W1047" i="82"/>
  <c r="F1048" i="82"/>
  <c r="J1048" i="82" s="1"/>
  <c r="W1048" i="82"/>
  <c r="F1049" i="82"/>
  <c r="J1049" i="82" s="1"/>
  <c r="W1049" i="82"/>
  <c r="F1050" i="82"/>
  <c r="H1050" i="82" s="1"/>
  <c r="W1050" i="82"/>
  <c r="F1051" i="82"/>
  <c r="W1051" i="82"/>
  <c r="F1052" i="82"/>
  <c r="W1052" i="82"/>
  <c r="F1053" i="82"/>
  <c r="G1053" i="82" s="1"/>
  <c r="W1053" i="82"/>
  <c r="F1054" i="82"/>
  <c r="I1054" i="82" s="1"/>
  <c r="W1054" i="82"/>
  <c r="F1055" i="82"/>
  <c r="G1055" i="82" s="1"/>
  <c r="W1055" i="82"/>
  <c r="F1056" i="82"/>
  <c r="I1056" i="82" s="1"/>
  <c r="W1056" i="82"/>
  <c r="F1057" i="82"/>
  <c r="H1057" i="82" s="1"/>
  <c r="W1057" i="82"/>
  <c r="F1058" i="82"/>
  <c r="I1058" i="82" s="1"/>
  <c r="W1058" i="82"/>
  <c r="F1059" i="82"/>
  <c r="H1059" i="82" s="1"/>
  <c r="W1059" i="82"/>
  <c r="F1060" i="82"/>
  <c r="I1060" i="82" s="1"/>
  <c r="W1060" i="82"/>
  <c r="F1061" i="82"/>
  <c r="H1061" i="82" s="1"/>
  <c r="W1061" i="82"/>
  <c r="F1062" i="82"/>
  <c r="G1062" i="82" s="1"/>
  <c r="W1062" i="82"/>
  <c r="F1063" i="82"/>
  <c r="H1063" i="82" s="1"/>
  <c r="W1063" i="82"/>
  <c r="F1064" i="82"/>
  <c r="G1064" i="82" s="1"/>
  <c r="W1064" i="82"/>
  <c r="F1065" i="82"/>
  <c r="G1065" i="82" s="1"/>
  <c r="W1065" i="82"/>
  <c r="F1066" i="82"/>
  <c r="W1066" i="82"/>
  <c r="F1067" i="82"/>
  <c r="G1067" i="82" s="1"/>
  <c r="W1067" i="82"/>
  <c r="F1068" i="82"/>
  <c r="I1068" i="82" s="1"/>
  <c r="W1068" i="82"/>
  <c r="F1069" i="82"/>
  <c r="J1069" i="82" s="1"/>
  <c r="W1069" i="82"/>
  <c r="F1070" i="82"/>
  <c r="G1070" i="82" s="1"/>
  <c r="W1070" i="82"/>
  <c r="F1071" i="82"/>
  <c r="G1071" i="82" s="1"/>
  <c r="W1071" i="82"/>
  <c r="F1072" i="82"/>
  <c r="I1072" i="82" s="1"/>
  <c r="W1072" i="82"/>
  <c r="F1073" i="82"/>
  <c r="J1073" i="82" s="1"/>
  <c r="W1073" i="82"/>
  <c r="F1074" i="82"/>
  <c r="G1074" i="82" s="1"/>
  <c r="W1074" i="82"/>
  <c r="F1075" i="82"/>
  <c r="G1075" i="82" s="1"/>
  <c r="W1075" i="82"/>
  <c r="F1076" i="82"/>
  <c r="I1076" i="82" s="1"/>
  <c r="W1076" i="82"/>
  <c r="F1077" i="82"/>
  <c r="G1077" i="82" s="1"/>
  <c r="W1077" i="82"/>
  <c r="F1078" i="82"/>
  <c r="G1078" i="82" s="1"/>
  <c r="W1078" i="82"/>
  <c r="F1079" i="82"/>
  <c r="W1079" i="82"/>
  <c r="F1080" i="82"/>
  <c r="I1080" i="82" s="1"/>
  <c r="W1080" i="82"/>
  <c r="F1081" i="82"/>
  <c r="W1081" i="82"/>
  <c r="F1082" i="82"/>
  <c r="G1082" i="82" s="1"/>
  <c r="W1082" i="82"/>
  <c r="F1083" i="82"/>
  <c r="W1083" i="82"/>
  <c r="F1084" i="82"/>
  <c r="J1084" i="82" s="1"/>
  <c r="W1084" i="82"/>
  <c r="F1085" i="82"/>
  <c r="J1085" i="82" s="1"/>
  <c r="W1085" i="82"/>
  <c r="F1086" i="82"/>
  <c r="I1086" i="82" s="1"/>
  <c r="W1086" i="82"/>
  <c r="F1087" i="82"/>
  <c r="W1087" i="82"/>
  <c r="F1088" i="82"/>
  <c r="H1088" i="82" s="1"/>
  <c r="W1088" i="82"/>
  <c r="F1089" i="82"/>
  <c r="G1089" i="82" s="1"/>
  <c r="W1089" i="82"/>
  <c r="F1090" i="82"/>
  <c r="I1090" i="82" s="1"/>
  <c r="W1090" i="82"/>
  <c r="F1091" i="82"/>
  <c r="I1091" i="82" s="1"/>
  <c r="W1091" i="82"/>
  <c r="F1092" i="82"/>
  <c r="G1092" i="82" s="1"/>
  <c r="W1092" i="82"/>
  <c r="F1093" i="82"/>
  <c r="G1093" i="82" s="1"/>
  <c r="W1093" i="82"/>
  <c r="F1094" i="82"/>
  <c r="I1094" i="82" s="1"/>
  <c r="W1094" i="82"/>
  <c r="F1095" i="82"/>
  <c r="I1095" i="82" s="1"/>
  <c r="W1095" i="82"/>
  <c r="F1096" i="82"/>
  <c r="G1096" i="82" s="1"/>
  <c r="W1096" i="82"/>
  <c r="F1097" i="82"/>
  <c r="G1097" i="82" s="1"/>
  <c r="W1097" i="82"/>
  <c r="F1098" i="82"/>
  <c r="G1098" i="82" s="1"/>
  <c r="W1098" i="82"/>
  <c r="F1099" i="82"/>
  <c r="G1099" i="82" s="1"/>
  <c r="W1099" i="82"/>
  <c r="F1100" i="82"/>
  <c r="G1100" i="82" s="1"/>
  <c r="W1100" i="82"/>
  <c r="F1101" i="82"/>
  <c r="G1101" i="82" s="1"/>
  <c r="W1101" i="82"/>
  <c r="F1102" i="82"/>
  <c r="H1102" i="82" s="1"/>
  <c r="W1102" i="82"/>
  <c r="F1103" i="82"/>
  <c r="G1103" i="82" s="1"/>
  <c r="W1103" i="82"/>
  <c r="F1104" i="82"/>
  <c r="G1104" i="82" s="1"/>
  <c r="W1104" i="82"/>
  <c r="F1105" i="82"/>
  <c r="I1105" i="82" s="1"/>
  <c r="W1105" i="82"/>
  <c r="F1106" i="82"/>
  <c r="G1106" i="82" s="1"/>
  <c r="W1106" i="82"/>
  <c r="F1107" i="82"/>
  <c r="G1107" i="82" s="1"/>
  <c r="W1107" i="82"/>
  <c r="F1108" i="82"/>
  <c r="G1108" i="82" s="1"/>
  <c r="W1108" i="82"/>
  <c r="F1109" i="82"/>
  <c r="J1109" i="82" s="1"/>
  <c r="W1109" i="82"/>
  <c r="F1110" i="82"/>
  <c r="G1110" i="82" s="1"/>
  <c r="W1110" i="82"/>
  <c r="F1111" i="82"/>
  <c r="I1111" i="82" s="1"/>
  <c r="W1111" i="82"/>
  <c r="F1112" i="82"/>
  <c r="J1112" i="82" s="1"/>
  <c r="W1112" i="82"/>
  <c r="F1113" i="82"/>
  <c r="I1113" i="82" s="1"/>
  <c r="W1113" i="82"/>
  <c r="F1114" i="82"/>
  <c r="J1114" i="82" s="1"/>
  <c r="W1114" i="82"/>
  <c r="F1115" i="82"/>
  <c r="H1115" i="82" s="1"/>
  <c r="W1115" i="82"/>
  <c r="F1116" i="82"/>
  <c r="J1116" i="82" s="1"/>
  <c r="W1116" i="82"/>
  <c r="F1117" i="82"/>
  <c r="I1117" i="82" s="1"/>
  <c r="W1117" i="82"/>
  <c r="F1118" i="82"/>
  <c r="G1118" i="82" s="1"/>
  <c r="W1118" i="82"/>
  <c r="F1119" i="82"/>
  <c r="H1119" i="82" s="1"/>
  <c r="W1119" i="82"/>
  <c r="F1121" i="82"/>
  <c r="J1121" i="82" s="1"/>
  <c r="W1121" i="82"/>
  <c r="F1122" i="82"/>
  <c r="I1122" i="82" s="1"/>
  <c r="W1122" i="82"/>
  <c r="F1123" i="82"/>
  <c r="J1123" i="82" s="1"/>
  <c r="W1123" i="82"/>
  <c r="F1124" i="82"/>
  <c r="H1124" i="82" s="1"/>
  <c r="W1124" i="82"/>
  <c r="F1126" i="82"/>
  <c r="J1126" i="82" s="1"/>
  <c r="W1126" i="82"/>
  <c r="F1127" i="82"/>
  <c r="I1127" i="82" s="1"/>
  <c r="W1127" i="82"/>
  <c r="F1128" i="82"/>
  <c r="G1128" i="82" s="1"/>
  <c r="W1128" i="82"/>
  <c r="F1129" i="82"/>
  <c r="J1129" i="82" s="1"/>
  <c r="W1129" i="82"/>
  <c r="F1130" i="82"/>
  <c r="J1130" i="82" s="1"/>
  <c r="W1130" i="82"/>
  <c r="F1131" i="82"/>
  <c r="G1131" i="82" s="1"/>
  <c r="W1131" i="82"/>
  <c r="F1132" i="82"/>
  <c r="I1132" i="82" s="1"/>
  <c r="W1132" i="82"/>
  <c r="F1133" i="82"/>
  <c r="I1133" i="82" s="1"/>
  <c r="W1133" i="82"/>
  <c r="F1134" i="82"/>
  <c r="J1134" i="82" s="1"/>
  <c r="W1134" i="82"/>
  <c r="F1135" i="82"/>
  <c r="G1135" i="82" s="1"/>
  <c r="W1135" i="82"/>
  <c r="F1136" i="82"/>
  <c r="G1136" i="82" s="1"/>
  <c r="W1136" i="82"/>
  <c r="F1137" i="82"/>
  <c r="H1137" i="82" s="1"/>
  <c r="W1137" i="82"/>
  <c r="F1138" i="82"/>
  <c r="J1138" i="82" s="1"/>
  <c r="W1138" i="82"/>
  <c r="F1139" i="82"/>
  <c r="G1139" i="82" s="1"/>
  <c r="W1139" i="82"/>
  <c r="F1140" i="82"/>
  <c r="I1140" i="82" s="1"/>
  <c r="W1140" i="82"/>
  <c r="F1141" i="82"/>
  <c r="J1141" i="82" s="1"/>
  <c r="W1141" i="82"/>
  <c r="F1142" i="82"/>
  <c r="H1142" i="82" s="1"/>
  <c r="W1142" i="82"/>
  <c r="F1143" i="82"/>
  <c r="G1143" i="82" s="1"/>
  <c r="W1143" i="82"/>
  <c r="F1144" i="82"/>
  <c r="J1144" i="82" s="1"/>
  <c r="W1144" i="82"/>
  <c r="F1145" i="82"/>
  <c r="J1145" i="82" s="1"/>
  <c r="W1145" i="82"/>
  <c r="F1146" i="82"/>
  <c r="W1146" i="82"/>
  <c r="F1147" i="82"/>
  <c r="G1147" i="82" s="1"/>
  <c r="W1147" i="82"/>
  <c r="F1148" i="82"/>
  <c r="I1148" i="82" s="1"/>
  <c r="W1148" i="82"/>
  <c r="F1152" i="82"/>
  <c r="W1152" i="82"/>
  <c r="F1155" i="82"/>
  <c r="I1155" i="82" s="1"/>
  <c r="W1155" i="82"/>
  <c r="F1156" i="82"/>
  <c r="H1156" i="82" s="1"/>
  <c r="W1156" i="82"/>
  <c r="F1157" i="82"/>
  <c r="W1157" i="82"/>
  <c r="F1158" i="82"/>
  <c r="G1158" i="82" s="1"/>
  <c r="W1158" i="82"/>
  <c r="F1159" i="82"/>
  <c r="W1159" i="82"/>
  <c r="F1160" i="82"/>
  <c r="J1160" i="82" s="1"/>
  <c r="W1160" i="82"/>
  <c r="F1161" i="82"/>
  <c r="W1161" i="82"/>
  <c r="F1162" i="82"/>
  <c r="G1162" i="82" s="1"/>
  <c r="W1162" i="82"/>
  <c r="F1163" i="82"/>
  <c r="I1163" i="82" s="1"/>
  <c r="W1163" i="82"/>
  <c r="F1164" i="82"/>
  <c r="H1164" i="82" s="1"/>
  <c r="W1164" i="82"/>
  <c r="F1165" i="82"/>
  <c r="W1165" i="82"/>
  <c r="F1166" i="82"/>
  <c r="G1166" i="82" s="1"/>
  <c r="W1166" i="82"/>
  <c r="F1167" i="82"/>
  <c r="I1167" i="82" s="1"/>
  <c r="W1167" i="82"/>
  <c r="F1168" i="82"/>
  <c r="H1168" i="82" s="1"/>
  <c r="W1168" i="82"/>
  <c r="F1169" i="82"/>
  <c r="W1169" i="82"/>
  <c r="F1170" i="82"/>
  <c r="G1170" i="82" s="1"/>
  <c r="W1170" i="82"/>
  <c r="F1171" i="82"/>
  <c r="W1171" i="82"/>
  <c r="F1172" i="82"/>
  <c r="H1172" i="82" s="1"/>
  <c r="W1172" i="82"/>
  <c r="F1173" i="82"/>
  <c r="I1173" i="82" s="1"/>
  <c r="W1173" i="82"/>
  <c r="F1174" i="82"/>
  <c r="J1174" i="82" s="1"/>
  <c r="W1174" i="82"/>
  <c r="F1175" i="82"/>
  <c r="W1175" i="82"/>
  <c r="F1176" i="82"/>
  <c r="G1176" i="82" s="1"/>
  <c r="W1176" i="82"/>
  <c r="F1177" i="82"/>
  <c r="I1177" i="82" s="1"/>
  <c r="W1177" i="82"/>
  <c r="F1178" i="82"/>
  <c r="H1178" i="82" s="1"/>
  <c r="W1178" i="82"/>
  <c r="F1179" i="82"/>
  <c r="W1179" i="82"/>
  <c r="F1180" i="82"/>
  <c r="W1180" i="82"/>
  <c r="F1181" i="82"/>
  <c r="I1181" i="82" s="1"/>
  <c r="W1181" i="82"/>
  <c r="F1182" i="82"/>
  <c r="H1182" i="82" s="1"/>
  <c r="W1182" i="82"/>
  <c r="F1183" i="82"/>
  <c r="W1183" i="82"/>
  <c r="F1184" i="82"/>
  <c r="W1184" i="82"/>
  <c r="F1185" i="82"/>
  <c r="I1185" i="82" s="1"/>
  <c r="W1185" i="82"/>
  <c r="F1186" i="82"/>
  <c r="H1186" i="82" s="1"/>
  <c r="W1186" i="82"/>
  <c r="F1187" i="82"/>
  <c r="W1187" i="82"/>
  <c r="F1188" i="82"/>
  <c r="G1188" i="82" s="1"/>
  <c r="W1188" i="82"/>
  <c r="F1189" i="82"/>
  <c r="I1189" i="82" s="1"/>
  <c r="W1189" i="82"/>
  <c r="F1190" i="82"/>
  <c r="W1190" i="82"/>
  <c r="F1191" i="82"/>
  <c r="W1191" i="82"/>
  <c r="F1192" i="82"/>
  <c r="G1192" i="82" s="1"/>
  <c r="W1192" i="82"/>
  <c r="F1193" i="82"/>
  <c r="I1193" i="82" s="1"/>
  <c r="W1193" i="82"/>
  <c r="F1194" i="82"/>
  <c r="H1194" i="82" s="1"/>
  <c r="W1194" i="82"/>
  <c r="F1195" i="82"/>
  <c r="W1195" i="82"/>
  <c r="F1196" i="82"/>
  <c r="I1196" i="82" s="1"/>
  <c r="W1196" i="82"/>
  <c r="F1197" i="82"/>
  <c r="J1197" i="82" s="1"/>
  <c r="W1197" i="82"/>
  <c r="F1198" i="82"/>
  <c r="W1198" i="82"/>
  <c r="F979" i="82"/>
  <c r="W979" i="82"/>
  <c r="F835" i="82"/>
  <c r="W835" i="82"/>
  <c r="F836" i="82"/>
  <c r="G836" i="82" s="1"/>
  <c r="W836" i="82"/>
  <c r="F837" i="82"/>
  <c r="I837" i="82" s="1"/>
  <c r="W837" i="82"/>
  <c r="F838" i="82"/>
  <c r="W838" i="82"/>
  <c r="F839" i="82"/>
  <c r="W839" i="82"/>
  <c r="F834" i="82"/>
  <c r="J834" i="82" s="1"/>
  <c r="W834" i="82"/>
  <c r="F663" i="82"/>
  <c r="W663" i="82"/>
  <c r="F615" i="82"/>
  <c r="W615" i="82"/>
  <c r="F567" i="82"/>
  <c r="W567" i="82"/>
  <c r="F518" i="82"/>
  <c r="W518" i="82"/>
  <c r="F519" i="82"/>
  <c r="G519" i="82" s="1"/>
  <c r="W519" i="82"/>
  <c r="F520" i="82"/>
  <c r="I520" i="82" s="1"/>
  <c r="W520" i="82"/>
  <c r="F521" i="82"/>
  <c r="W521" i="82"/>
  <c r="F517" i="82"/>
  <c r="I517" i="82" s="1"/>
  <c r="W517" i="82"/>
  <c r="F522" i="82"/>
  <c r="I522" i="82" s="1"/>
  <c r="W522" i="82"/>
  <c r="F523" i="82"/>
  <c r="H523" i="82" s="1"/>
  <c r="W523" i="82"/>
  <c r="F524" i="82"/>
  <c r="J524" i="82" s="1"/>
  <c r="W524" i="82"/>
  <c r="F525" i="82"/>
  <c r="G525" i="82" s="1"/>
  <c r="W525" i="82"/>
  <c r="F526" i="82"/>
  <c r="I526" i="82" s="1"/>
  <c r="W526" i="82"/>
  <c r="F527" i="82"/>
  <c r="H527" i="82" s="1"/>
  <c r="W527" i="82"/>
  <c r="F528" i="82"/>
  <c r="G528" i="82" s="1"/>
  <c r="W528" i="82"/>
  <c r="F482" i="82"/>
  <c r="W482" i="82"/>
  <c r="F483" i="82"/>
  <c r="G483" i="82" s="1"/>
  <c r="W483" i="82"/>
  <c r="F484" i="82"/>
  <c r="I484" i="82" s="1"/>
  <c r="W484" i="82"/>
  <c r="F485" i="82"/>
  <c r="J485" i="82" s="1"/>
  <c r="W485" i="82"/>
  <c r="F486" i="82"/>
  <c r="W486" i="82"/>
  <c r="F487" i="82"/>
  <c r="G487" i="82" s="1"/>
  <c r="W487" i="82"/>
  <c r="F481" i="82"/>
  <c r="W481" i="82"/>
  <c r="F401" i="82"/>
  <c r="W401" i="82"/>
  <c r="F400" i="82"/>
  <c r="W400" i="82"/>
  <c r="F353" i="82"/>
  <c r="W353" i="82"/>
  <c r="A37" i="79"/>
  <c r="B37" i="79"/>
  <c r="F214" i="82"/>
  <c r="G214" i="82" s="1"/>
  <c r="W214" i="82"/>
  <c r="F215" i="82"/>
  <c r="W215" i="82"/>
  <c r="F213" i="82"/>
  <c r="W213" i="82"/>
  <c r="F212" i="82"/>
  <c r="H212" i="82" s="1"/>
  <c r="W212" i="82"/>
  <c r="H1099" i="82" l="1"/>
  <c r="J1182" i="82"/>
  <c r="I1077" i="82"/>
  <c r="J1186" i="82"/>
  <c r="H1133" i="82"/>
  <c r="I1085" i="82"/>
  <c r="J1070" i="82"/>
  <c r="J1136" i="82"/>
  <c r="I1129" i="82"/>
  <c r="J987" i="82"/>
  <c r="I1021" i="82"/>
  <c r="G1142" i="82"/>
  <c r="J1111" i="82"/>
  <c r="H1078" i="82"/>
  <c r="J1071" i="82"/>
  <c r="J984" i="82"/>
  <c r="J1091" i="82"/>
  <c r="H1174" i="82"/>
  <c r="J1059" i="82"/>
  <c r="J1168" i="82"/>
  <c r="J1090" i="82"/>
  <c r="I1059" i="82"/>
  <c r="G1090" i="82"/>
  <c r="G1059" i="82"/>
  <c r="J1020" i="82"/>
  <c r="I1137" i="82"/>
  <c r="H1148" i="82"/>
  <c r="J1164" i="82"/>
  <c r="J1148" i="82"/>
  <c r="H1167" i="82"/>
  <c r="J1133" i="82"/>
  <c r="H1111" i="82"/>
  <c r="J1067" i="82"/>
  <c r="G1061" i="82"/>
  <c r="J998" i="82"/>
  <c r="H1144" i="82"/>
  <c r="H1113" i="82"/>
  <c r="H1089" i="82"/>
  <c r="G1086" i="82"/>
  <c r="J1058" i="82"/>
  <c r="H1020" i="82"/>
  <c r="H1129" i="82"/>
  <c r="J1098" i="82"/>
  <c r="J1119" i="82"/>
  <c r="G1088" i="82"/>
  <c r="J1082" i="82"/>
  <c r="J1065" i="82"/>
  <c r="J1037" i="82"/>
  <c r="H1197" i="82"/>
  <c r="I1147" i="82"/>
  <c r="I1144" i="82"/>
  <c r="H1139" i="82"/>
  <c r="G1127" i="82"/>
  <c r="I1118" i="82"/>
  <c r="J1115" i="82"/>
  <c r="I1099" i="82"/>
  <c r="H1097" i="82"/>
  <c r="H1073" i="82"/>
  <c r="G1063" i="82"/>
  <c r="H1055" i="82"/>
  <c r="H1048" i="82"/>
  <c r="H984" i="82"/>
  <c r="I1136" i="82"/>
  <c r="G1123" i="82"/>
  <c r="H1092" i="82"/>
  <c r="J1072" i="82"/>
  <c r="J1062" i="82"/>
  <c r="J1047" i="82"/>
  <c r="J1044" i="82"/>
  <c r="H1030" i="82"/>
  <c r="J1104" i="82"/>
  <c r="J1143" i="82"/>
  <c r="H1140" i="82"/>
  <c r="H1136" i="82"/>
  <c r="H1192" i="82"/>
  <c r="G1155" i="82"/>
  <c r="G1140" i="82"/>
  <c r="J1137" i="82"/>
  <c r="J1124" i="82"/>
  <c r="H1104" i="82"/>
  <c r="I1089" i="82"/>
  <c r="J1077" i="82"/>
  <c r="J1063" i="82"/>
  <c r="H1032" i="82"/>
  <c r="J1019" i="82"/>
  <c r="I1124" i="82"/>
  <c r="H1122" i="82"/>
  <c r="I1063" i="82"/>
  <c r="H988" i="82"/>
  <c r="J985" i="82"/>
  <c r="I1123" i="82"/>
  <c r="J1147" i="82"/>
  <c r="H1127" i="82"/>
  <c r="G1122" i="82"/>
  <c r="J1118" i="82"/>
  <c r="J1097" i="82"/>
  <c r="I1073" i="82"/>
  <c r="I1071" i="82"/>
  <c r="J1108" i="82"/>
  <c r="H1101" i="82"/>
  <c r="G1094" i="82"/>
  <c r="H1090" i="82"/>
  <c r="H1086" i="82"/>
  <c r="H1075" i="82"/>
  <c r="I1119" i="82"/>
  <c r="H1117" i="82"/>
  <c r="I1115" i="82"/>
  <c r="G1113" i="82"/>
  <c r="J1105" i="82"/>
  <c r="H1098" i="82"/>
  <c r="J1076" i="82"/>
  <c r="G1117" i="82"/>
  <c r="J1107" i="82"/>
  <c r="H1093" i="82"/>
  <c r="H1080" i="82"/>
  <c r="H1076" i="82"/>
  <c r="J1074" i="82"/>
  <c r="I1107" i="82"/>
  <c r="G1080" i="82"/>
  <c r="I1074" i="82"/>
  <c r="J1101" i="82"/>
  <c r="J1094" i="82"/>
  <c r="J1086" i="82"/>
  <c r="H1077" i="82"/>
  <c r="J1075" i="82"/>
  <c r="I1101" i="82"/>
  <c r="H1094" i="82"/>
  <c r="I1075" i="82"/>
  <c r="H1064" i="82"/>
  <c r="H1054" i="82"/>
  <c r="H1040" i="82"/>
  <c r="G1038" i="82"/>
  <c r="J1033" i="82"/>
  <c r="H1065" i="82"/>
  <c r="I1062" i="82"/>
  <c r="H1058" i="82"/>
  <c r="J1055" i="82"/>
  <c r="J1050" i="82"/>
  <c r="J1034" i="82"/>
  <c r="G1030" i="82"/>
  <c r="I1055" i="82"/>
  <c r="H1053" i="82"/>
  <c r="G1050" i="82"/>
  <c r="I1034" i="82"/>
  <c r="J1041" i="82"/>
  <c r="H1034" i="82"/>
  <c r="H1041" i="82"/>
  <c r="J1038" i="82"/>
  <c r="J1029" i="82"/>
  <c r="I1038" i="82"/>
  <c r="I1069" i="82"/>
  <c r="I1064" i="82"/>
  <c r="J1056" i="82"/>
  <c r="I1043" i="82"/>
  <c r="J1017" i="82"/>
  <c r="J1008" i="82"/>
  <c r="G984" i="82"/>
  <c r="I985" i="82"/>
  <c r="J1009" i="82"/>
  <c r="J1007" i="82"/>
  <c r="H983" i="82"/>
  <c r="J997" i="82"/>
  <c r="I1009" i="82"/>
  <c r="J1015" i="82"/>
  <c r="J999" i="82"/>
  <c r="J989" i="82"/>
  <c r="H1114" i="82"/>
  <c r="G1152" i="82"/>
  <c r="H1152" i="82"/>
  <c r="I1152" i="82"/>
  <c r="I1131" i="82"/>
  <c r="J1131" i="82"/>
  <c r="G1130" i="82"/>
  <c r="H1130" i="82"/>
  <c r="I1130" i="82"/>
  <c r="J1128" i="82"/>
  <c r="H1110" i="82"/>
  <c r="H1147" i="82"/>
  <c r="I1142" i="82"/>
  <c r="J1142" i="82"/>
  <c r="G1141" i="82"/>
  <c r="H1141" i="82"/>
  <c r="I1141" i="82"/>
  <c r="J1140" i="82"/>
  <c r="H1135" i="82"/>
  <c r="I1128" i="82"/>
  <c r="I1106" i="82"/>
  <c r="H1106" i="82"/>
  <c r="J1106" i="82"/>
  <c r="H1146" i="82"/>
  <c r="H1128" i="82"/>
  <c r="G1146" i="82"/>
  <c r="I1135" i="82"/>
  <c r="J1135" i="82"/>
  <c r="G1134" i="82"/>
  <c r="H1134" i="82"/>
  <c r="I1134" i="82"/>
  <c r="J1132" i="82"/>
  <c r="G1126" i="82"/>
  <c r="H1126" i="82"/>
  <c r="I1126" i="82"/>
  <c r="G1083" i="82"/>
  <c r="H1083" i="82"/>
  <c r="I1083" i="82"/>
  <c r="J1083" i="82"/>
  <c r="G1121" i="82"/>
  <c r="H1121" i="82"/>
  <c r="I1121" i="82"/>
  <c r="G1087" i="82"/>
  <c r="H1087" i="82"/>
  <c r="J1087" i="82"/>
  <c r="I1087" i="82"/>
  <c r="G1145" i="82"/>
  <c r="H1145" i="82"/>
  <c r="I1145" i="82"/>
  <c r="I1143" i="82"/>
  <c r="H1132" i="82"/>
  <c r="H1123" i="82"/>
  <c r="G1116" i="82"/>
  <c r="H1116" i="82"/>
  <c r="I1116" i="82"/>
  <c r="I1114" i="82"/>
  <c r="J1110" i="82"/>
  <c r="I1146" i="82"/>
  <c r="J1146" i="82"/>
  <c r="J1152" i="82"/>
  <c r="H1143" i="82"/>
  <c r="I1139" i="82"/>
  <c r="J1139" i="82"/>
  <c r="G1138" i="82"/>
  <c r="H1138" i="82"/>
  <c r="I1138" i="82"/>
  <c r="G1132" i="82"/>
  <c r="H1131" i="82"/>
  <c r="H1118" i="82"/>
  <c r="G1114" i="82"/>
  <c r="G1112" i="82"/>
  <c r="H1112" i="82"/>
  <c r="I1112" i="82"/>
  <c r="I1110" i="82"/>
  <c r="G1109" i="82"/>
  <c r="H1109" i="82"/>
  <c r="I1109" i="82"/>
  <c r="I1108" i="82"/>
  <c r="H1108" i="82"/>
  <c r="G1105" i="82"/>
  <c r="H1105" i="82"/>
  <c r="I1102" i="82"/>
  <c r="J1102" i="82"/>
  <c r="G1102" i="82"/>
  <c r="I1093" i="82"/>
  <c r="I1051" i="82"/>
  <c r="J1051" i="82"/>
  <c r="G1051" i="82"/>
  <c r="H1051" i="82"/>
  <c r="I1084" i="82"/>
  <c r="G1084" i="82"/>
  <c r="H1084" i="82"/>
  <c r="G1148" i="82"/>
  <c r="G1144" i="82"/>
  <c r="G1137" i="82"/>
  <c r="G1133" i="82"/>
  <c r="G1129" i="82"/>
  <c r="G1124" i="82"/>
  <c r="G1119" i="82"/>
  <c r="G1115" i="82"/>
  <c r="G1111" i="82"/>
  <c r="H1107" i="82"/>
  <c r="J1103" i="82"/>
  <c r="J1100" i="82"/>
  <c r="I1098" i="82"/>
  <c r="I1097" i="82"/>
  <c r="G1085" i="82"/>
  <c r="H1085" i="82"/>
  <c r="J1127" i="82"/>
  <c r="J1122" i="82"/>
  <c r="J1117" i="82"/>
  <c r="J1113" i="82"/>
  <c r="I1104" i="82"/>
  <c r="I1103" i="82"/>
  <c r="H1100" i="82"/>
  <c r="I1092" i="82"/>
  <c r="J1092" i="82"/>
  <c r="G1091" i="82"/>
  <c r="H1091" i="82"/>
  <c r="G1081" i="82"/>
  <c r="H1081" i="82"/>
  <c r="I1081" i="82"/>
  <c r="J1081" i="82"/>
  <c r="H1103" i="82"/>
  <c r="J1099" i="82"/>
  <c r="H1096" i="82"/>
  <c r="J1095" i="82"/>
  <c r="J1089" i="82"/>
  <c r="I1100" i="82"/>
  <c r="G1079" i="82"/>
  <c r="H1079" i="82"/>
  <c r="I1079" i="82"/>
  <c r="J1079" i="82"/>
  <c r="I1096" i="82"/>
  <c r="J1096" i="82"/>
  <c r="G1095" i="82"/>
  <c r="H1095" i="82"/>
  <c r="J1093" i="82"/>
  <c r="G1066" i="82"/>
  <c r="H1066" i="82"/>
  <c r="I1066" i="82"/>
  <c r="J1066" i="82"/>
  <c r="G1052" i="82"/>
  <c r="H1052" i="82"/>
  <c r="I1052" i="82"/>
  <c r="J1052" i="82"/>
  <c r="J1088" i="82"/>
  <c r="I1082" i="82"/>
  <c r="J1080" i="82"/>
  <c r="J1078" i="82"/>
  <c r="G1073" i="82"/>
  <c r="H1071" i="82"/>
  <c r="H1069" i="82"/>
  <c r="I1067" i="82"/>
  <c r="I1065" i="82"/>
  <c r="J1064" i="82"/>
  <c r="H1062" i="82"/>
  <c r="G1058" i="82"/>
  <c r="I1045" i="82"/>
  <c r="H1045" i="82"/>
  <c r="J1045" i="82"/>
  <c r="I1088" i="82"/>
  <c r="H1082" i="82"/>
  <c r="I1078" i="82"/>
  <c r="G1069" i="82"/>
  <c r="H1067" i="82"/>
  <c r="G1057" i="82"/>
  <c r="I1057" i="82"/>
  <c r="J1057" i="82"/>
  <c r="G1048" i="82"/>
  <c r="I1048" i="82"/>
  <c r="G1076" i="82"/>
  <c r="H1074" i="82"/>
  <c r="H1072" i="82"/>
  <c r="I1070" i="82"/>
  <c r="J1068" i="82"/>
  <c r="G1056" i="82"/>
  <c r="H1056" i="82"/>
  <c r="J1054" i="82"/>
  <c r="G990" i="82"/>
  <c r="I990" i="82"/>
  <c r="H990" i="82"/>
  <c r="J990" i="82"/>
  <c r="G1072" i="82"/>
  <c r="H1070" i="82"/>
  <c r="H1068" i="82"/>
  <c r="J1060" i="82"/>
  <c r="I1049" i="82"/>
  <c r="G1049" i="82"/>
  <c r="H1049" i="82"/>
  <c r="G1042" i="82"/>
  <c r="H1042" i="82"/>
  <c r="I1042" i="82"/>
  <c r="J1042" i="82"/>
  <c r="G1068" i="82"/>
  <c r="I1061" i="82"/>
  <c r="J1061" i="82"/>
  <c r="G1054" i="82"/>
  <c r="G1060" i="82"/>
  <c r="H1060" i="82"/>
  <c r="G1011" i="82"/>
  <c r="I1011" i="82"/>
  <c r="H1011" i="82"/>
  <c r="J1011" i="82"/>
  <c r="J1053" i="82"/>
  <c r="I1050" i="82"/>
  <c r="I1047" i="82"/>
  <c r="G1041" i="82"/>
  <c r="H1037" i="82"/>
  <c r="H1033" i="82"/>
  <c r="I1053" i="82"/>
  <c r="J1046" i="82"/>
  <c r="G1044" i="82"/>
  <c r="I1044" i="82"/>
  <c r="J1043" i="82"/>
  <c r="G1037" i="82"/>
  <c r="G1035" i="82"/>
  <c r="H1035" i="82"/>
  <c r="I1035" i="82"/>
  <c r="G1047" i="82"/>
  <c r="I1046" i="82"/>
  <c r="G1036" i="82"/>
  <c r="I1036" i="82"/>
  <c r="J1036" i="82"/>
  <c r="I1033" i="82"/>
  <c r="G1022" i="82"/>
  <c r="I1022" i="82"/>
  <c r="J1022" i="82"/>
  <c r="H1046" i="82"/>
  <c r="G1040" i="82"/>
  <c r="I1040" i="82"/>
  <c r="J1039" i="82"/>
  <c r="G1043" i="82"/>
  <c r="I1039" i="82"/>
  <c r="I1024" i="82"/>
  <c r="G1024" i="82"/>
  <c r="H1024" i="82"/>
  <c r="J1024" i="82"/>
  <c r="I1012" i="82"/>
  <c r="G1012" i="82"/>
  <c r="H1012" i="82"/>
  <c r="J1012" i="82"/>
  <c r="G1039" i="82"/>
  <c r="G1023" i="82"/>
  <c r="I1023" i="82"/>
  <c r="H1023" i="82"/>
  <c r="J1023" i="82"/>
  <c r="G1001" i="82"/>
  <c r="H1001" i="82"/>
  <c r="I1001" i="82"/>
  <c r="J1001" i="82"/>
  <c r="I1031" i="82"/>
  <c r="I1029" i="82"/>
  <c r="J1028" i="82"/>
  <c r="G1021" i="82"/>
  <c r="J1018" i="82"/>
  <c r="G1010" i="82"/>
  <c r="I1010" i="82"/>
  <c r="H1008" i="82"/>
  <c r="I1000" i="82"/>
  <c r="G999" i="82"/>
  <c r="I999" i="82"/>
  <c r="I997" i="82"/>
  <c r="J996" i="82"/>
  <c r="G989" i="82"/>
  <c r="J986" i="82"/>
  <c r="J1032" i="82"/>
  <c r="H1031" i="82"/>
  <c r="H1028" i="82"/>
  <c r="J1027" i="82"/>
  <c r="I1020" i="82"/>
  <c r="G1019" i="82"/>
  <c r="I1019" i="82"/>
  <c r="I1017" i="82"/>
  <c r="J1016" i="82"/>
  <c r="G1009" i="82"/>
  <c r="J1006" i="82"/>
  <c r="J1005" i="82"/>
  <c r="G998" i="82"/>
  <c r="I998" i="82"/>
  <c r="H996" i="82"/>
  <c r="J995" i="82"/>
  <c r="I988" i="82"/>
  <c r="G987" i="82"/>
  <c r="I987" i="82"/>
  <c r="I1032" i="82"/>
  <c r="G1031" i="82"/>
  <c r="G1029" i="82"/>
  <c r="J1026" i="82"/>
  <c r="J1025" i="82"/>
  <c r="G1018" i="82"/>
  <c r="I1018" i="82"/>
  <c r="H1016" i="82"/>
  <c r="I1008" i="82"/>
  <c r="G1007" i="82"/>
  <c r="I1007" i="82"/>
  <c r="I1005" i="82"/>
  <c r="J1004" i="82"/>
  <c r="G997" i="82"/>
  <c r="J994" i="82"/>
  <c r="J993" i="82"/>
  <c r="G986" i="82"/>
  <c r="I986" i="82"/>
  <c r="I1028" i="82"/>
  <c r="G1027" i="82"/>
  <c r="I1027" i="82"/>
  <c r="I1025" i="82"/>
  <c r="G1017" i="82"/>
  <c r="J1014" i="82"/>
  <c r="J1013" i="82"/>
  <c r="G1006" i="82"/>
  <c r="I1006" i="82"/>
  <c r="H1004" i="82"/>
  <c r="J1003" i="82"/>
  <c r="I996" i="82"/>
  <c r="G995" i="82"/>
  <c r="I995" i="82"/>
  <c r="I993" i="82"/>
  <c r="J992" i="82"/>
  <c r="G1026" i="82"/>
  <c r="I1026" i="82"/>
  <c r="I1016" i="82"/>
  <c r="G1015" i="82"/>
  <c r="I1015" i="82"/>
  <c r="I1013" i="82"/>
  <c r="G1005" i="82"/>
  <c r="J1002" i="82"/>
  <c r="G994" i="82"/>
  <c r="I994" i="82"/>
  <c r="H992" i="82"/>
  <c r="J991" i="82"/>
  <c r="J1030" i="82"/>
  <c r="G1025" i="82"/>
  <c r="J1021" i="82"/>
  <c r="G1014" i="82"/>
  <c r="I1014" i="82"/>
  <c r="I1004" i="82"/>
  <c r="G1003" i="82"/>
  <c r="I1003" i="82"/>
  <c r="J1000" i="82"/>
  <c r="G993" i="82"/>
  <c r="G1013" i="82"/>
  <c r="J1010" i="82"/>
  <c r="G1002" i="82"/>
  <c r="I1002" i="82"/>
  <c r="H1000" i="82"/>
  <c r="I992" i="82"/>
  <c r="G991" i="82"/>
  <c r="I991" i="82"/>
  <c r="I989" i="82"/>
  <c r="J988" i="82"/>
  <c r="J982" i="82"/>
  <c r="G985" i="82"/>
  <c r="I982" i="82"/>
  <c r="J983" i="82"/>
  <c r="H982" i="82"/>
  <c r="I983" i="82"/>
  <c r="G982" i="82"/>
  <c r="J1155" i="82"/>
  <c r="J1172" i="82"/>
  <c r="H1163" i="82"/>
  <c r="I1160" i="82"/>
  <c r="H1160" i="82"/>
  <c r="H1188" i="82"/>
  <c r="J1194" i="82"/>
  <c r="J1178" i="82"/>
  <c r="J1196" i="82"/>
  <c r="G1184" i="82"/>
  <c r="H1184" i="82"/>
  <c r="H1190" i="82"/>
  <c r="J1190" i="82"/>
  <c r="I1159" i="82"/>
  <c r="H1159" i="82"/>
  <c r="I1156" i="82"/>
  <c r="J1156" i="82"/>
  <c r="G1180" i="82"/>
  <c r="H1180" i="82"/>
  <c r="G1195" i="82"/>
  <c r="H1195" i="82"/>
  <c r="J1193" i="82"/>
  <c r="I1171" i="82"/>
  <c r="H1171" i="82"/>
  <c r="H1155" i="82"/>
  <c r="H1196" i="82"/>
  <c r="H1193" i="82"/>
  <c r="H1189" i="82"/>
  <c r="H1185" i="82"/>
  <c r="H1181" i="82"/>
  <c r="H1177" i="82"/>
  <c r="H1173" i="82"/>
  <c r="I1197" i="82"/>
  <c r="G1196" i="82"/>
  <c r="I1194" i="82"/>
  <c r="G1193" i="82"/>
  <c r="I1190" i="82"/>
  <c r="G1189" i="82"/>
  <c r="I1186" i="82"/>
  <c r="G1185" i="82"/>
  <c r="I1182" i="82"/>
  <c r="G1181" i="82"/>
  <c r="I1178" i="82"/>
  <c r="G1177" i="82"/>
  <c r="I1174" i="82"/>
  <c r="G1173" i="82"/>
  <c r="I1172" i="82"/>
  <c r="G1171" i="82"/>
  <c r="I1168" i="82"/>
  <c r="G1167" i="82"/>
  <c r="I1164" i="82"/>
  <c r="G1163" i="82"/>
  <c r="G1159" i="82"/>
  <c r="J1198" i="82"/>
  <c r="J1187" i="82"/>
  <c r="J1183" i="82"/>
  <c r="J1179" i="82"/>
  <c r="J1175" i="82"/>
  <c r="J1169" i="82"/>
  <c r="J1165" i="82"/>
  <c r="J1161" i="82"/>
  <c r="J1157" i="82"/>
  <c r="I1198" i="82"/>
  <c r="G1197" i="82"/>
  <c r="G1194" i="82"/>
  <c r="I1191" i="82"/>
  <c r="G1190" i="82"/>
  <c r="I1187" i="82"/>
  <c r="G1186" i="82"/>
  <c r="I1183" i="82"/>
  <c r="G1182" i="82"/>
  <c r="I1179" i="82"/>
  <c r="G1178" i="82"/>
  <c r="I1175" i="82"/>
  <c r="G1174" i="82"/>
  <c r="G1172" i="82"/>
  <c r="I1169" i="82"/>
  <c r="G1168" i="82"/>
  <c r="I1165" i="82"/>
  <c r="G1164" i="82"/>
  <c r="I1161" i="82"/>
  <c r="G1160" i="82"/>
  <c r="I1157" i="82"/>
  <c r="G1156" i="82"/>
  <c r="J1191" i="82"/>
  <c r="H1198" i="82"/>
  <c r="J1195" i="82"/>
  <c r="J1192" i="82"/>
  <c r="H1191" i="82"/>
  <c r="J1188" i="82"/>
  <c r="H1187" i="82"/>
  <c r="J1184" i="82"/>
  <c r="H1183" i="82"/>
  <c r="J1180" i="82"/>
  <c r="H1179" i="82"/>
  <c r="J1176" i="82"/>
  <c r="H1175" i="82"/>
  <c r="J1170" i="82"/>
  <c r="H1169" i="82"/>
  <c r="J1166" i="82"/>
  <c r="H1165" i="82"/>
  <c r="J1162" i="82"/>
  <c r="H1161" i="82"/>
  <c r="J1158" i="82"/>
  <c r="H1157" i="82"/>
  <c r="G1198" i="82"/>
  <c r="I1195" i="82"/>
  <c r="I1192" i="82"/>
  <c r="G1191" i="82"/>
  <c r="I1188" i="82"/>
  <c r="G1187" i="82"/>
  <c r="I1184" i="82"/>
  <c r="G1183" i="82"/>
  <c r="I1180" i="82"/>
  <c r="G1179" i="82"/>
  <c r="I1176" i="82"/>
  <c r="G1175" i="82"/>
  <c r="I1170" i="82"/>
  <c r="G1169" i="82"/>
  <c r="I1166" i="82"/>
  <c r="G1165" i="82"/>
  <c r="I1162" i="82"/>
  <c r="G1161" i="82"/>
  <c r="I1158" i="82"/>
  <c r="G1157" i="82"/>
  <c r="J1189" i="82"/>
  <c r="J1185" i="82"/>
  <c r="J1181" i="82"/>
  <c r="J1177" i="82"/>
  <c r="H1176" i="82"/>
  <c r="J1173" i="82"/>
  <c r="J1171" i="82"/>
  <c r="H1170" i="82"/>
  <c r="J1167" i="82"/>
  <c r="H1166" i="82"/>
  <c r="J1163" i="82"/>
  <c r="H1162" i="82"/>
  <c r="J1159" i="82"/>
  <c r="H1158" i="82"/>
  <c r="I979" i="82"/>
  <c r="J979" i="82"/>
  <c r="H979" i="82"/>
  <c r="G979" i="82"/>
  <c r="J835" i="82"/>
  <c r="J838" i="82"/>
  <c r="H837" i="82"/>
  <c r="I838" i="82"/>
  <c r="G837" i="82"/>
  <c r="J839" i="82"/>
  <c r="H838" i="82"/>
  <c r="I839" i="82"/>
  <c r="G838" i="82"/>
  <c r="I835" i="82"/>
  <c r="J836" i="82"/>
  <c r="H835" i="82"/>
  <c r="H839" i="82"/>
  <c r="G839" i="82"/>
  <c r="I836" i="82"/>
  <c r="G835" i="82"/>
  <c r="J837" i="82"/>
  <c r="H836" i="82"/>
  <c r="I834" i="82"/>
  <c r="H834" i="82"/>
  <c r="G834" i="82"/>
  <c r="J663" i="82"/>
  <c r="I663" i="82"/>
  <c r="H663" i="82"/>
  <c r="G663" i="82"/>
  <c r="I615" i="82"/>
  <c r="H615" i="82"/>
  <c r="J615" i="82"/>
  <c r="G615" i="82"/>
  <c r="J567" i="82"/>
  <c r="I567" i="82"/>
  <c r="H567" i="82"/>
  <c r="G567" i="82"/>
  <c r="J518" i="82"/>
  <c r="I518" i="82"/>
  <c r="J519" i="82"/>
  <c r="H518" i="82"/>
  <c r="I519" i="82"/>
  <c r="G518" i="82"/>
  <c r="H520" i="82"/>
  <c r="G520" i="82"/>
  <c r="J520" i="82"/>
  <c r="H519" i="82"/>
  <c r="J528" i="82"/>
  <c r="H528" i="82"/>
  <c r="J525" i="82"/>
  <c r="H525" i="82"/>
  <c r="J521" i="82"/>
  <c r="I521" i="82"/>
  <c r="H521" i="82"/>
  <c r="G521" i="82"/>
  <c r="I525" i="82"/>
  <c r="J517" i="82"/>
  <c r="H517" i="82"/>
  <c r="G517" i="82"/>
  <c r="J526" i="82"/>
  <c r="J527" i="82"/>
  <c r="H526" i="82"/>
  <c r="J523" i="82"/>
  <c r="H522" i="82"/>
  <c r="I527" i="82"/>
  <c r="G526" i="82"/>
  <c r="I523" i="82"/>
  <c r="G522" i="82"/>
  <c r="I528" i="82"/>
  <c r="G527" i="82"/>
  <c r="I524" i="82"/>
  <c r="G523" i="82"/>
  <c r="H524" i="82"/>
  <c r="G524" i="82"/>
  <c r="J522" i="82"/>
  <c r="H484" i="82"/>
  <c r="I485" i="82"/>
  <c r="G484" i="82"/>
  <c r="J486" i="82"/>
  <c r="H485" i="82"/>
  <c r="J482" i="82"/>
  <c r="I486" i="82"/>
  <c r="G485" i="82"/>
  <c r="I482" i="82"/>
  <c r="J483" i="82"/>
  <c r="H482" i="82"/>
  <c r="J487" i="82"/>
  <c r="H486" i="82"/>
  <c r="I487" i="82"/>
  <c r="G486" i="82"/>
  <c r="I483" i="82"/>
  <c r="G482" i="82"/>
  <c r="H487" i="82"/>
  <c r="J484" i="82"/>
  <c r="H483" i="82"/>
  <c r="J481" i="82"/>
  <c r="I481" i="82"/>
  <c r="H481" i="82"/>
  <c r="G481" i="82"/>
  <c r="J401" i="82"/>
  <c r="I401" i="82"/>
  <c r="H401" i="82"/>
  <c r="G401" i="82"/>
  <c r="J400" i="82"/>
  <c r="I400" i="82"/>
  <c r="H400" i="82"/>
  <c r="G400" i="82"/>
  <c r="J353" i="82"/>
  <c r="I353" i="82"/>
  <c r="H353" i="82"/>
  <c r="G353" i="82"/>
  <c r="J214" i="82"/>
  <c r="I214" i="82"/>
  <c r="H214" i="82"/>
  <c r="I215" i="82"/>
  <c r="H215" i="82"/>
  <c r="G215" i="82"/>
  <c r="J215" i="82"/>
  <c r="J213" i="82"/>
  <c r="H213" i="82"/>
  <c r="I213" i="82"/>
  <c r="G213" i="82"/>
  <c r="G212" i="82"/>
  <c r="J212" i="82"/>
  <c r="I212" i="82"/>
  <c r="D1041" i="82" l="1"/>
  <c r="D1073" i="82"/>
  <c r="D1119" i="82"/>
  <c r="D1148" i="82"/>
  <c r="D1099" i="82"/>
  <c r="D1122" i="82"/>
  <c r="D1129" i="82"/>
  <c r="D1115" i="82"/>
  <c r="D1020" i="82"/>
  <c r="D1123" i="82"/>
  <c r="D1098" i="82"/>
  <c r="D1059" i="82"/>
  <c r="D1077" i="82"/>
  <c r="D1089" i="82"/>
  <c r="D1038" i="82"/>
  <c r="D1037" i="82"/>
  <c r="D1030" i="82"/>
  <c r="D1113" i="82"/>
  <c r="D1111" i="82"/>
  <c r="D1144" i="82"/>
  <c r="D1071" i="82"/>
  <c r="D1063" i="82"/>
  <c r="D1050" i="82"/>
  <c r="D1062" i="82"/>
  <c r="D1080" i="82"/>
  <c r="D1104" i="82"/>
  <c r="D997" i="82"/>
  <c r="D1034" i="82"/>
  <c r="D985" i="82"/>
  <c r="D1009" i="82"/>
  <c r="D1058" i="82"/>
  <c r="D1090" i="82"/>
  <c r="D1094" i="82"/>
  <c r="D984" i="82"/>
  <c r="D1086" i="82"/>
  <c r="D1074" i="82"/>
  <c r="D1118" i="82"/>
  <c r="D1142" i="82"/>
  <c r="D1131" i="82"/>
  <c r="D1124" i="82"/>
  <c r="D1065" i="82"/>
  <c r="D1133" i="82"/>
  <c r="D1137" i="82"/>
  <c r="D1127" i="82"/>
  <c r="D1067" i="82"/>
  <c r="D1043" i="82"/>
  <c r="D1015" i="82"/>
  <c r="D1136" i="82"/>
  <c r="D1147" i="82"/>
  <c r="D1135" i="82"/>
  <c r="D1140" i="82"/>
  <c r="D1006" i="82"/>
  <c r="D1013" i="82"/>
  <c r="D1088" i="82"/>
  <c r="D1093" i="82"/>
  <c r="D1128" i="82"/>
  <c r="D1152" i="82"/>
  <c r="D1167" i="82"/>
  <c r="D1196" i="82"/>
  <c r="D1145" i="82"/>
  <c r="D1141" i="82"/>
  <c r="D1097" i="82"/>
  <c r="D1064" i="82"/>
  <c r="D992" i="82"/>
  <c r="D1008" i="82"/>
  <c r="D1117" i="82"/>
  <c r="D1026" i="82"/>
  <c r="D1188" i="82"/>
  <c r="D1057" i="82"/>
  <c r="D1066" i="82"/>
  <c r="D1191" i="82"/>
  <c r="D1103" i="82"/>
  <c r="D1108" i="82"/>
  <c r="D1096" i="82"/>
  <c r="D1084" i="82"/>
  <c r="D1102" i="82"/>
  <c r="D996" i="82"/>
  <c r="D1017" i="82"/>
  <c r="D1016" i="82"/>
  <c r="D1045" i="82"/>
  <c r="D1028" i="82"/>
  <c r="D1161" i="82"/>
  <c r="D1175" i="82"/>
  <c r="D1004" i="82"/>
  <c r="D1036" i="82"/>
  <c r="D1070" i="82"/>
  <c r="D1056" i="82"/>
  <c r="D1048" i="82"/>
  <c r="D1139" i="82"/>
  <c r="D1087" i="82"/>
  <c r="D1158" i="82"/>
  <c r="D1014" i="82"/>
  <c r="D994" i="82"/>
  <c r="D1079" i="82"/>
  <c r="D1143" i="82"/>
  <c r="D1047" i="82"/>
  <c r="D1130" i="82"/>
  <c r="D1160" i="82"/>
  <c r="D1046" i="82"/>
  <c r="D1081" i="82"/>
  <c r="D1132" i="82"/>
  <c r="D1121" i="82"/>
  <c r="D1126" i="82"/>
  <c r="D1106" i="82"/>
  <c r="D1055" i="82"/>
  <c r="D1155" i="82"/>
  <c r="D993" i="82"/>
  <c r="D1025" i="82"/>
  <c r="D986" i="82"/>
  <c r="D1053" i="82"/>
  <c r="D1061" i="82"/>
  <c r="D1146" i="82"/>
  <c r="D1076" i="82"/>
  <c r="D1095" i="82"/>
  <c r="D1091" i="82"/>
  <c r="D1078" i="82"/>
  <c r="D1082" i="82"/>
  <c r="D1092" i="82"/>
  <c r="D1107" i="82"/>
  <c r="D1109" i="82"/>
  <c r="D1075" i="82"/>
  <c r="D1100" i="82"/>
  <c r="D1105" i="82"/>
  <c r="D1112" i="82"/>
  <c r="D1110" i="82"/>
  <c r="D1114" i="82"/>
  <c r="D1083" i="82"/>
  <c r="D1101" i="82"/>
  <c r="D1116" i="82"/>
  <c r="D1035" i="82"/>
  <c r="D1033" i="82"/>
  <c r="D1054" i="82"/>
  <c r="D1042" i="82"/>
  <c r="D1040" i="82"/>
  <c r="D1069" i="82"/>
  <c r="D1051" i="82"/>
  <c r="D1052" i="82"/>
  <c r="D1068" i="82"/>
  <c r="D1049" i="82"/>
  <c r="D1039" i="82"/>
  <c r="D1031" i="82"/>
  <c r="D1029" i="82"/>
  <c r="D1032" i="82"/>
  <c r="D1044" i="82"/>
  <c r="D1060" i="82"/>
  <c r="D982" i="82"/>
  <c r="D1005" i="82"/>
  <c r="D983" i="82"/>
  <c r="D998" i="82"/>
  <c r="D989" i="82"/>
  <c r="D1010" i="82"/>
  <c r="D1012" i="82"/>
  <c r="D990" i="82"/>
  <c r="D1001" i="82"/>
  <c r="D1021" i="82"/>
  <c r="D1022" i="82"/>
  <c r="D995" i="82"/>
  <c r="D1011" i="82"/>
  <c r="D1000" i="82"/>
  <c r="D1018" i="82"/>
  <c r="D988" i="82"/>
  <c r="D999" i="82"/>
  <c r="D1024" i="82"/>
  <c r="D1002" i="82"/>
  <c r="D1027" i="82"/>
  <c r="D1007" i="82"/>
  <c r="D987" i="82"/>
  <c r="D1023" i="82"/>
  <c r="D991" i="82"/>
  <c r="D1003" i="82"/>
  <c r="D1019" i="82"/>
  <c r="D1072" i="82"/>
  <c r="D1085" i="82"/>
  <c r="D1138" i="82"/>
  <c r="D1134" i="82"/>
  <c r="D1176" i="82"/>
  <c r="D1157" i="82"/>
  <c r="D1187" i="82"/>
  <c r="D1164" i="82"/>
  <c r="D1178" i="82"/>
  <c r="D1194" i="82"/>
  <c r="D1170" i="82"/>
  <c r="D1168" i="82"/>
  <c r="D1182" i="82"/>
  <c r="D1171" i="82"/>
  <c r="D1197" i="82"/>
  <c r="D1156" i="82"/>
  <c r="D1180" i="82"/>
  <c r="D1193" i="82"/>
  <c r="D1165" i="82"/>
  <c r="D1172" i="82"/>
  <c r="D1186" i="82"/>
  <c r="D1163" i="82"/>
  <c r="D1195" i="82"/>
  <c r="D1183" i="82"/>
  <c r="D1198" i="82"/>
  <c r="D1174" i="82"/>
  <c r="D1190" i="82"/>
  <c r="D1184" i="82"/>
  <c r="D1181" i="82"/>
  <c r="D1192" i="82"/>
  <c r="D1162" i="82"/>
  <c r="D1179" i="82"/>
  <c r="D1185" i="82"/>
  <c r="D1169" i="82"/>
  <c r="D1159" i="82"/>
  <c r="D1189" i="82"/>
  <c r="D1173" i="82"/>
  <c r="D1166" i="82"/>
  <c r="D1177" i="82"/>
  <c r="D979" i="82"/>
  <c r="D836" i="82"/>
  <c r="D838" i="82"/>
  <c r="D839" i="82"/>
  <c r="D837" i="82"/>
  <c r="D835" i="82"/>
  <c r="D834" i="82"/>
  <c r="D663" i="82"/>
  <c r="D615" i="82"/>
  <c r="D528" i="82"/>
  <c r="D567" i="82"/>
  <c r="D525" i="82"/>
  <c r="D518" i="82"/>
  <c r="D520" i="82"/>
  <c r="D519" i="82"/>
  <c r="D524" i="82"/>
  <c r="D521" i="82"/>
  <c r="D517" i="82"/>
  <c r="D526" i="82"/>
  <c r="D523" i="82"/>
  <c r="D522" i="82"/>
  <c r="D487" i="82"/>
  <c r="D527" i="82"/>
  <c r="D483" i="82"/>
  <c r="D485" i="82"/>
  <c r="D486" i="82"/>
  <c r="D484" i="82"/>
  <c r="D482" i="82"/>
  <c r="D481" i="82"/>
  <c r="D401" i="82"/>
  <c r="D400" i="82"/>
  <c r="D353" i="82"/>
  <c r="D215" i="82"/>
  <c r="D214" i="82"/>
  <c r="D213" i="82"/>
  <c r="D212" i="82"/>
  <c r="I34" i="64" l="1"/>
  <c r="I24" i="64"/>
  <c r="F156" i="82"/>
  <c r="G156" i="82" s="1"/>
  <c r="W156" i="82"/>
  <c r="A38" i="79"/>
  <c r="B38" i="79"/>
  <c r="R138" i="82"/>
  <c r="R146" i="82"/>
  <c r="R145" i="82"/>
  <c r="R143" i="82"/>
  <c r="R137" i="82"/>
  <c r="J156" i="82" l="1"/>
  <c r="H156" i="82"/>
  <c r="I156" i="82"/>
  <c r="D156" i="82" l="1"/>
  <c r="I44" i="64" l="1"/>
  <c r="F755" i="82"/>
  <c r="G755" i="82" s="1"/>
  <c r="W755" i="82"/>
  <c r="R133" i="82"/>
  <c r="J755" i="82" l="1"/>
  <c r="I755" i="82"/>
  <c r="H755" i="82"/>
  <c r="D755" i="82" l="1"/>
  <c r="A34" i="79" l="1"/>
  <c r="B34" i="79"/>
  <c r="A35" i="79"/>
  <c r="B35" i="79"/>
  <c r="A36" i="79"/>
  <c r="B36" i="79"/>
  <c r="F155" i="82"/>
  <c r="H155" i="82" s="1"/>
  <c r="W155" i="82"/>
  <c r="F154" i="82"/>
  <c r="G154" i="82" s="1"/>
  <c r="W154" i="82"/>
  <c r="F153" i="82"/>
  <c r="W153" i="82"/>
  <c r="F152" i="82"/>
  <c r="W152" i="82"/>
  <c r="A33" i="79"/>
  <c r="B33" i="79"/>
  <c r="J155" i="82" l="1"/>
  <c r="G155" i="82"/>
  <c r="I155" i="82"/>
  <c r="J154" i="82"/>
  <c r="I154" i="82"/>
  <c r="H154" i="82"/>
  <c r="J153" i="82"/>
  <c r="I153" i="82"/>
  <c r="H153" i="82"/>
  <c r="G153" i="82"/>
  <c r="I152" i="82"/>
  <c r="H152" i="82"/>
  <c r="G152" i="82"/>
  <c r="J152" i="82"/>
  <c r="D154" i="82" l="1"/>
  <c r="D155" i="82"/>
  <c r="D153" i="82"/>
  <c r="D152" i="82"/>
  <c r="F151" i="82" l="1"/>
  <c r="G151" i="82" s="1"/>
  <c r="W151" i="82"/>
  <c r="F150" i="82"/>
  <c r="I150" i="82" s="1"/>
  <c r="W150" i="82"/>
  <c r="J151" i="82" l="1"/>
  <c r="I151" i="82"/>
  <c r="H151" i="82"/>
  <c r="J150" i="82"/>
  <c r="H150" i="82"/>
  <c r="G150" i="82"/>
  <c r="A6" i="79"/>
  <c r="B6" i="79"/>
  <c r="F492" i="82"/>
  <c r="I492" i="82" s="1"/>
  <c r="W492" i="82"/>
  <c r="F574" i="82"/>
  <c r="I574" i="82" s="1"/>
  <c r="W574" i="82"/>
  <c r="F622" i="82"/>
  <c r="J622" i="82" s="1"/>
  <c r="W622" i="82"/>
  <c r="F670" i="82"/>
  <c r="I670" i="82" s="1"/>
  <c r="W670" i="82"/>
  <c r="F717" i="82"/>
  <c r="H717" i="82" s="1"/>
  <c r="W717" i="82"/>
  <c r="F764" i="82"/>
  <c r="H764" i="82" s="1"/>
  <c r="W764" i="82"/>
  <c r="F891" i="82"/>
  <c r="J891" i="82" s="1"/>
  <c r="W891" i="82"/>
  <c r="F846" i="82"/>
  <c r="J846" i="82" s="1"/>
  <c r="W846" i="82"/>
  <c r="F809" i="82"/>
  <c r="J809" i="82" s="1"/>
  <c r="W809" i="82"/>
  <c r="F810" i="82"/>
  <c r="G810" i="82" s="1"/>
  <c r="W810" i="82"/>
  <c r="F811" i="82"/>
  <c r="I811" i="82" s="1"/>
  <c r="W811" i="82"/>
  <c r="F812" i="82"/>
  <c r="J812" i="82" s="1"/>
  <c r="W812" i="82"/>
  <c r="F813" i="82"/>
  <c r="W813" i="82"/>
  <c r="F814" i="82"/>
  <c r="G814" i="82" s="1"/>
  <c r="W814" i="82"/>
  <c r="F815" i="82"/>
  <c r="I815" i="82" s="1"/>
  <c r="W815" i="82"/>
  <c r="F816" i="82"/>
  <c r="J816" i="82" s="1"/>
  <c r="W816" i="82"/>
  <c r="F817" i="82"/>
  <c r="W817" i="82"/>
  <c r="F818" i="82"/>
  <c r="G818" i="82" s="1"/>
  <c r="W818" i="82"/>
  <c r="F819" i="82"/>
  <c r="I819" i="82" s="1"/>
  <c r="W819" i="82"/>
  <c r="F820" i="82"/>
  <c r="J820" i="82" s="1"/>
  <c r="W820" i="82"/>
  <c r="F821" i="82"/>
  <c r="W821" i="82"/>
  <c r="F822" i="82"/>
  <c r="G822" i="82" s="1"/>
  <c r="W822" i="82"/>
  <c r="F823" i="82"/>
  <c r="I823" i="82" s="1"/>
  <c r="W823" i="82"/>
  <c r="F824" i="82"/>
  <c r="J824" i="82" s="1"/>
  <c r="W824" i="82"/>
  <c r="F825" i="82"/>
  <c r="W825" i="82"/>
  <c r="F826" i="82"/>
  <c r="G826" i="82" s="1"/>
  <c r="W826" i="82"/>
  <c r="F827" i="82"/>
  <c r="I827" i="82" s="1"/>
  <c r="W827" i="82"/>
  <c r="F828" i="82"/>
  <c r="J828" i="82" s="1"/>
  <c r="W828" i="82"/>
  <c r="F829" i="82"/>
  <c r="W829" i="82"/>
  <c r="F830" i="82"/>
  <c r="G830" i="82" s="1"/>
  <c r="W830" i="82"/>
  <c r="F831" i="82"/>
  <c r="I831" i="82" s="1"/>
  <c r="W831" i="82"/>
  <c r="F832" i="82"/>
  <c r="J832" i="82" s="1"/>
  <c r="W832" i="82"/>
  <c r="F833" i="82"/>
  <c r="W833" i="82"/>
  <c r="F840" i="82"/>
  <c r="G840" i="82" s="1"/>
  <c r="W840" i="82"/>
  <c r="F841" i="82"/>
  <c r="I841" i="82" s="1"/>
  <c r="W841" i="82"/>
  <c r="F842" i="82"/>
  <c r="J842" i="82" s="1"/>
  <c r="W842" i="82"/>
  <c r="F453" i="82"/>
  <c r="W453" i="82"/>
  <c r="A17" i="79"/>
  <c r="B17" i="79"/>
  <c r="F843" i="82"/>
  <c r="W843" i="82"/>
  <c r="F844" i="82"/>
  <c r="H844" i="82" s="1"/>
  <c r="W844" i="82"/>
  <c r="F845" i="82"/>
  <c r="H845" i="82" s="1"/>
  <c r="W845" i="82"/>
  <c r="F847" i="82"/>
  <c r="H847" i="82" s="1"/>
  <c r="W847" i="82"/>
  <c r="F848" i="82"/>
  <c r="H848" i="82" s="1"/>
  <c r="W848" i="82"/>
  <c r="F849" i="82"/>
  <c r="H849" i="82" s="1"/>
  <c r="W849" i="82"/>
  <c r="F850" i="82"/>
  <c r="J850" i="82" s="1"/>
  <c r="W850" i="82"/>
  <c r="F851" i="82"/>
  <c r="H851" i="82" s="1"/>
  <c r="W851" i="82"/>
  <c r="F852" i="82"/>
  <c r="W852" i="82"/>
  <c r="F853" i="82"/>
  <c r="H853" i="82" s="1"/>
  <c r="W853" i="82"/>
  <c r="F854" i="82"/>
  <c r="H854" i="82" s="1"/>
  <c r="W854" i="82"/>
  <c r="F855" i="82"/>
  <c r="H855" i="82" s="1"/>
  <c r="W855" i="82"/>
  <c r="F856" i="82"/>
  <c r="J856" i="82" s="1"/>
  <c r="W856" i="82"/>
  <c r="F857" i="82"/>
  <c r="J857" i="82" s="1"/>
  <c r="W857" i="82"/>
  <c r="F858" i="82"/>
  <c r="H858" i="82" s="1"/>
  <c r="W858" i="82"/>
  <c r="F859" i="82"/>
  <c r="H859" i="82" s="1"/>
  <c r="W859" i="82"/>
  <c r="F860" i="82"/>
  <c r="W860" i="82"/>
  <c r="F861" i="82"/>
  <c r="H861" i="82" s="1"/>
  <c r="W861" i="82"/>
  <c r="F862" i="82"/>
  <c r="H862" i="82" s="1"/>
  <c r="W862" i="82"/>
  <c r="F863" i="82"/>
  <c r="H863" i="82" s="1"/>
  <c r="W863" i="82"/>
  <c r="F864" i="82"/>
  <c r="J864" i="82" s="1"/>
  <c r="W864" i="82"/>
  <c r="F865" i="82"/>
  <c r="H865" i="82" s="1"/>
  <c r="W865" i="82"/>
  <c r="F866" i="82"/>
  <c r="H866" i="82" s="1"/>
  <c r="W866" i="82"/>
  <c r="F867" i="82"/>
  <c r="H867" i="82" s="1"/>
  <c r="W867" i="82"/>
  <c r="F868" i="82"/>
  <c r="W868" i="82"/>
  <c r="F869" i="82"/>
  <c r="H869" i="82" s="1"/>
  <c r="W869" i="82"/>
  <c r="F870" i="82"/>
  <c r="H870" i="82" s="1"/>
  <c r="W870" i="82"/>
  <c r="F871" i="82"/>
  <c r="H871" i="82" s="1"/>
  <c r="W871" i="82"/>
  <c r="F872" i="82"/>
  <c r="H872" i="82" s="1"/>
  <c r="W872" i="82"/>
  <c r="F873" i="82"/>
  <c r="J873" i="82" s="1"/>
  <c r="W873" i="82"/>
  <c r="F874" i="82"/>
  <c r="H874" i="82" s="1"/>
  <c r="W874" i="82"/>
  <c r="F875" i="82"/>
  <c r="H875" i="82" s="1"/>
  <c r="W875" i="82"/>
  <c r="F876" i="82"/>
  <c r="W876" i="82"/>
  <c r="F877" i="82"/>
  <c r="H877" i="82" s="1"/>
  <c r="W877" i="82"/>
  <c r="F878" i="82"/>
  <c r="H878" i="82" s="1"/>
  <c r="W878" i="82"/>
  <c r="F879" i="82"/>
  <c r="H879" i="82" s="1"/>
  <c r="W879" i="82"/>
  <c r="F880" i="82"/>
  <c r="H880" i="82" s="1"/>
  <c r="W880" i="82"/>
  <c r="F881" i="82"/>
  <c r="J881" i="82" s="1"/>
  <c r="W881" i="82"/>
  <c r="F882" i="82"/>
  <c r="H882" i="82" s="1"/>
  <c r="W882" i="82"/>
  <c r="F883" i="82"/>
  <c r="H883" i="82" s="1"/>
  <c r="W883" i="82"/>
  <c r="F884" i="82"/>
  <c r="W884" i="82"/>
  <c r="F885" i="82"/>
  <c r="H885" i="82" s="1"/>
  <c r="W885" i="82"/>
  <c r="F886" i="82"/>
  <c r="H886" i="82" s="1"/>
  <c r="W886" i="82"/>
  <c r="F887" i="82"/>
  <c r="H887" i="82" s="1"/>
  <c r="W887" i="82"/>
  <c r="F888" i="82"/>
  <c r="J888" i="82" s="1"/>
  <c r="W888" i="82"/>
  <c r="F889" i="82"/>
  <c r="H889" i="82" s="1"/>
  <c r="W889" i="82"/>
  <c r="F890" i="82"/>
  <c r="H890" i="82" s="1"/>
  <c r="W890" i="82"/>
  <c r="F892" i="82"/>
  <c r="H892" i="82" s="1"/>
  <c r="W892" i="82"/>
  <c r="F893" i="82"/>
  <c r="W893" i="82"/>
  <c r="F894" i="82"/>
  <c r="H894" i="82" s="1"/>
  <c r="W894" i="82"/>
  <c r="F895" i="82"/>
  <c r="H895" i="82" s="1"/>
  <c r="W895" i="82"/>
  <c r="F896" i="82"/>
  <c r="H896" i="82" s="1"/>
  <c r="W896" i="82"/>
  <c r="F897" i="82"/>
  <c r="H897" i="82" s="1"/>
  <c r="W897" i="82"/>
  <c r="F898" i="82"/>
  <c r="H898" i="82" s="1"/>
  <c r="W898" i="82"/>
  <c r="F899" i="82"/>
  <c r="W899" i="82"/>
  <c r="F900" i="82"/>
  <c r="W900" i="82"/>
  <c r="F901" i="82"/>
  <c r="W901" i="82"/>
  <c r="F902" i="82"/>
  <c r="H902" i="82" s="1"/>
  <c r="W902" i="82"/>
  <c r="F903" i="82"/>
  <c r="H903" i="82" s="1"/>
  <c r="W903" i="82"/>
  <c r="F904" i="82"/>
  <c r="H904" i="82" s="1"/>
  <c r="W904" i="82"/>
  <c r="F905" i="82"/>
  <c r="G905" i="82" s="1"/>
  <c r="W905" i="82"/>
  <c r="F906" i="82"/>
  <c r="J906" i="82" s="1"/>
  <c r="W906" i="82"/>
  <c r="F907" i="82"/>
  <c r="H907" i="82" s="1"/>
  <c r="W907" i="82"/>
  <c r="F908" i="82"/>
  <c r="G908" i="82" s="1"/>
  <c r="W908" i="82"/>
  <c r="F909" i="82"/>
  <c r="G909" i="82" s="1"/>
  <c r="W909" i="82"/>
  <c r="F910" i="82"/>
  <c r="J910" i="82" s="1"/>
  <c r="W910" i="82"/>
  <c r="F911" i="82"/>
  <c r="I911" i="82" s="1"/>
  <c r="W911" i="82"/>
  <c r="F912" i="82"/>
  <c r="G912" i="82" s="1"/>
  <c r="W912" i="82"/>
  <c r="F913" i="82"/>
  <c r="G913" i="82" s="1"/>
  <c r="W913" i="82"/>
  <c r="F914" i="82"/>
  <c r="G914" i="82" s="1"/>
  <c r="W914" i="82"/>
  <c r="F915" i="82"/>
  <c r="H915" i="82" s="1"/>
  <c r="W915" i="82"/>
  <c r="F916" i="82"/>
  <c r="W916" i="82"/>
  <c r="F917" i="82"/>
  <c r="I917" i="82" s="1"/>
  <c r="W917" i="82"/>
  <c r="F918" i="82"/>
  <c r="I918" i="82" s="1"/>
  <c r="W918" i="82"/>
  <c r="F919" i="82"/>
  <c r="H919" i="82" s="1"/>
  <c r="W919" i="82"/>
  <c r="F920" i="82"/>
  <c r="J920" i="82" s="1"/>
  <c r="W920" i="82"/>
  <c r="F921" i="82"/>
  <c r="I921" i="82" s="1"/>
  <c r="W921" i="82"/>
  <c r="F922" i="82"/>
  <c r="G922" i="82" s="1"/>
  <c r="W922" i="82"/>
  <c r="F923" i="82"/>
  <c r="I923" i="82" s="1"/>
  <c r="W923" i="82"/>
  <c r="F924" i="82"/>
  <c r="H924" i="82" s="1"/>
  <c r="W924" i="82"/>
  <c r="F925" i="82"/>
  <c r="G925" i="82" s="1"/>
  <c r="W925" i="82"/>
  <c r="F926" i="82"/>
  <c r="G926" i="82" s="1"/>
  <c r="W926" i="82"/>
  <c r="F927" i="82"/>
  <c r="H927" i="82" s="1"/>
  <c r="W927" i="82"/>
  <c r="F928" i="82"/>
  <c r="H928" i="82" s="1"/>
  <c r="W928" i="82"/>
  <c r="F929" i="82"/>
  <c r="I929" i="82" s="1"/>
  <c r="W929" i="82"/>
  <c r="F930" i="82"/>
  <c r="G930" i="82" s="1"/>
  <c r="W930" i="82"/>
  <c r="F931" i="82"/>
  <c r="H931" i="82" s="1"/>
  <c r="W931" i="82"/>
  <c r="F932" i="82"/>
  <c r="W932" i="82"/>
  <c r="F933" i="82"/>
  <c r="I933" i="82" s="1"/>
  <c r="W933" i="82"/>
  <c r="F934" i="82"/>
  <c r="G934" i="82" s="1"/>
  <c r="W934" i="82"/>
  <c r="F935" i="82"/>
  <c r="I935" i="82" s="1"/>
  <c r="W935" i="82"/>
  <c r="F936" i="82"/>
  <c r="H936" i="82" s="1"/>
  <c r="W936" i="82"/>
  <c r="F937" i="82"/>
  <c r="I937" i="82" s="1"/>
  <c r="W937" i="82"/>
  <c r="F938" i="82"/>
  <c r="J938" i="82" s="1"/>
  <c r="W938" i="82"/>
  <c r="F939" i="82"/>
  <c r="H939" i="82" s="1"/>
  <c r="W939" i="82"/>
  <c r="F940" i="82"/>
  <c r="H940" i="82" s="1"/>
  <c r="W940" i="82"/>
  <c r="F941" i="82"/>
  <c r="G941" i="82" s="1"/>
  <c r="W941" i="82"/>
  <c r="F942" i="82"/>
  <c r="H942" i="82" s="1"/>
  <c r="W942" i="82"/>
  <c r="F943" i="82"/>
  <c r="G943" i="82" s="1"/>
  <c r="W943" i="82"/>
  <c r="F944" i="82"/>
  <c r="I944" i="82" s="1"/>
  <c r="W944" i="82"/>
  <c r="F945" i="82"/>
  <c r="G945" i="82" s="1"/>
  <c r="W945" i="82"/>
  <c r="F946" i="82"/>
  <c r="J946" i="82" s="1"/>
  <c r="W946" i="82"/>
  <c r="F947" i="82"/>
  <c r="G947" i="82" s="1"/>
  <c r="W947" i="82"/>
  <c r="F948" i="82"/>
  <c r="I948" i="82" s="1"/>
  <c r="W948" i="82"/>
  <c r="F949" i="82"/>
  <c r="I949" i="82" s="1"/>
  <c r="W949" i="82"/>
  <c r="F950" i="82"/>
  <c r="I950" i="82" s="1"/>
  <c r="W950" i="82"/>
  <c r="F951" i="82"/>
  <c r="G951" i="82" s="1"/>
  <c r="W951" i="82"/>
  <c r="F952" i="82"/>
  <c r="J952" i="82" s="1"/>
  <c r="W952" i="82"/>
  <c r="F953" i="82"/>
  <c r="G953" i="82" s="1"/>
  <c r="W953" i="82"/>
  <c r="F954" i="82"/>
  <c r="H954" i="82" s="1"/>
  <c r="W954" i="82"/>
  <c r="F955" i="82"/>
  <c r="H955" i="82" s="1"/>
  <c r="W955" i="82"/>
  <c r="F956" i="82"/>
  <c r="J956" i="82" s="1"/>
  <c r="W956" i="82"/>
  <c r="F957" i="82"/>
  <c r="G957" i="82" s="1"/>
  <c r="W957" i="82"/>
  <c r="F958" i="82"/>
  <c r="H958" i="82" s="1"/>
  <c r="W958" i="82"/>
  <c r="F959" i="82"/>
  <c r="H959" i="82" s="1"/>
  <c r="W959" i="82"/>
  <c r="F960" i="82"/>
  <c r="J960" i="82" s="1"/>
  <c r="W960" i="82"/>
  <c r="F961" i="82"/>
  <c r="G961" i="82" s="1"/>
  <c r="W961" i="82"/>
  <c r="F962" i="82"/>
  <c r="I962" i="82" s="1"/>
  <c r="W962" i="82"/>
  <c r="F963" i="82"/>
  <c r="H963" i="82" s="1"/>
  <c r="W963" i="82"/>
  <c r="F964" i="82"/>
  <c r="G964" i="82" s="1"/>
  <c r="W964" i="82"/>
  <c r="F965" i="82"/>
  <c r="G965" i="82" s="1"/>
  <c r="W965" i="82"/>
  <c r="F966" i="82"/>
  <c r="H966" i="82" s="1"/>
  <c r="W966" i="82"/>
  <c r="F967" i="82"/>
  <c r="G967" i="82" s="1"/>
  <c r="W967" i="82"/>
  <c r="F968" i="82"/>
  <c r="H968" i="82" s="1"/>
  <c r="W968" i="82"/>
  <c r="F969" i="82"/>
  <c r="G969" i="82" s="1"/>
  <c r="W969" i="82"/>
  <c r="F970" i="82"/>
  <c r="I970" i="82" s="1"/>
  <c r="W970" i="82"/>
  <c r="F971" i="82"/>
  <c r="G971" i="82" s="1"/>
  <c r="W971" i="82"/>
  <c r="F972" i="82"/>
  <c r="J972" i="82" s="1"/>
  <c r="W972" i="82"/>
  <c r="F973" i="82"/>
  <c r="G973" i="82" s="1"/>
  <c r="W973" i="82"/>
  <c r="F974" i="82"/>
  <c r="H974" i="82" s="1"/>
  <c r="W974" i="82"/>
  <c r="F975" i="82"/>
  <c r="H975" i="82" s="1"/>
  <c r="W975" i="82"/>
  <c r="F976" i="82"/>
  <c r="I976" i="82" s="1"/>
  <c r="W976" i="82"/>
  <c r="F977" i="82"/>
  <c r="G977" i="82" s="1"/>
  <c r="W977" i="82"/>
  <c r="F978" i="82"/>
  <c r="I978" i="82" s="1"/>
  <c r="W978" i="82"/>
  <c r="F980" i="82"/>
  <c r="H980" i="82" s="1"/>
  <c r="W980" i="82"/>
  <c r="F981" i="82"/>
  <c r="H981" i="82" s="1"/>
  <c r="W981" i="82"/>
  <c r="F806" i="82"/>
  <c r="W806" i="82"/>
  <c r="F807" i="82"/>
  <c r="G807" i="82" s="1"/>
  <c r="W807" i="82"/>
  <c r="F808" i="82"/>
  <c r="I808" i="82" s="1"/>
  <c r="W808" i="82"/>
  <c r="F805" i="82"/>
  <c r="H805" i="82" s="1"/>
  <c r="W805" i="82"/>
  <c r="F556" i="82"/>
  <c r="G556" i="82" s="1"/>
  <c r="W556" i="82"/>
  <c r="F557" i="82"/>
  <c r="H557" i="82" s="1"/>
  <c r="W557" i="82"/>
  <c r="F558" i="82"/>
  <c r="G558" i="82" s="1"/>
  <c r="W558" i="82"/>
  <c r="F559" i="82"/>
  <c r="W559" i="82"/>
  <c r="F560" i="82"/>
  <c r="J560" i="82" s="1"/>
  <c r="W560" i="82"/>
  <c r="F561" i="82"/>
  <c r="H561" i="82" s="1"/>
  <c r="W561" i="82"/>
  <c r="F562" i="82"/>
  <c r="G562" i="82" s="1"/>
  <c r="W562" i="82"/>
  <c r="F563" i="82"/>
  <c r="I563" i="82" s="1"/>
  <c r="W563" i="82"/>
  <c r="F564" i="82"/>
  <c r="G564" i="82" s="1"/>
  <c r="W564" i="82"/>
  <c r="F565" i="82"/>
  <c r="W565" i="82"/>
  <c r="F566" i="82"/>
  <c r="G566" i="82" s="1"/>
  <c r="W566" i="82"/>
  <c r="F568" i="82"/>
  <c r="I568" i="82" s="1"/>
  <c r="W568" i="82"/>
  <c r="F569" i="82"/>
  <c r="J569" i="82" s="1"/>
  <c r="W569" i="82"/>
  <c r="F570" i="82"/>
  <c r="H570" i="82" s="1"/>
  <c r="W570" i="82"/>
  <c r="F571" i="82"/>
  <c r="G571" i="82" s="1"/>
  <c r="W571" i="82"/>
  <c r="F572" i="82"/>
  <c r="J572" i="82" s="1"/>
  <c r="W572" i="82"/>
  <c r="F573" i="82"/>
  <c r="G573" i="82" s="1"/>
  <c r="W573" i="82"/>
  <c r="F575" i="82"/>
  <c r="W575" i="82"/>
  <c r="F576" i="82"/>
  <c r="I576" i="82" s="1"/>
  <c r="W576" i="82"/>
  <c r="F577" i="82"/>
  <c r="J577" i="82" s="1"/>
  <c r="W577" i="82"/>
  <c r="F578" i="82"/>
  <c r="H578" i="82" s="1"/>
  <c r="W578" i="82"/>
  <c r="F579" i="82"/>
  <c r="J579" i="82" s="1"/>
  <c r="W579" i="82"/>
  <c r="F580" i="82"/>
  <c r="J580" i="82" s="1"/>
  <c r="W580" i="82"/>
  <c r="F581" i="82"/>
  <c r="G581" i="82" s="1"/>
  <c r="W581" i="82"/>
  <c r="F582" i="82"/>
  <c r="G582" i="82" s="1"/>
  <c r="W582" i="82"/>
  <c r="F583" i="82"/>
  <c r="G583" i="82" s="1"/>
  <c r="W583" i="82"/>
  <c r="F584" i="82"/>
  <c r="W584" i="82"/>
  <c r="F585" i="82"/>
  <c r="W585" i="82"/>
  <c r="F586" i="82"/>
  <c r="H586" i="82" s="1"/>
  <c r="W586" i="82"/>
  <c r="F587" i="82"/>
  <c r="G587" i="82" s="1"/>
  <c r="W587" i="82"/>
  <c r="F588" i="82"/>
  <c r="G588" i="82" s="1"/>
  <c r="W588" i="82"/>
  <c r="F589" i="82"/>
  <c r="J589" i="82" s="1"/>
  <c r="W589" i="82"/>
  <c r="F590" i="82"/>
  <c r="G590" i="82" s="1"/>
  <c r="W590" i="82"/>
  <c r="F591" i="82"/>
  <c r="G591" i="82" s="1"/>
  <c r="W591" i="82"/>
  <c r="F592" i="82"/>
  <c r="I592" i="82" s="1"/>
  <c r="W592" i="82"/>
  <c r="F593" i="82"/>
  <c r="J593" i="82" s="1"/>
  <c r="W593" i="82"/>
  <c r="F594" i="82"/>
  <c r="H594" i="82" s="1"/>
  <c r="W594" i="82"/>
  <c r="F595" i="82"/>
  <c r="G595" i="82" s="1"/>
  <c r="W595" i="82"/>
  <c r="F596" i="82"/>
  <c r="I596" i="82" s="1"/>
  <c r="W596" i="82"/>
  <c r="F597" i="82"/>
  <c r="G597" i="82" s="1"/>
  <c r="W597" i="82"/>
  <c r="F598" i="82"/>
  <c r="G598" i="82" s="1"/>
  <c r="W598" i="82"/>
  <c r="F599" i="82"/>
  <c r="G599" i="82" s="1"/>
  <c r="W599" i="82"/>
  <c r="F600" i="82"/>
  <c r="I600" i="82" s="1"/>
  <c r="W600" i="82"/>
  <c r="F601" i="82"/>
  <c r="J601" i="82" s="1"/>
  <c r="W601" i="82"/>
  <c r="F602" i="82"/>
  <c r="H602" i="82" s="1"/>
  <c r="W602" i="82"/>
  <c r="F603" i="82"/>
  <c r="W603" i="82"/>
  <c r="F604" i="82"/>
  <c r="G604" i="82" s="1"/>
  <c r="W604" i="82"/>
  <c r="F605" i="82"/>
  <c r="G605" i="82" s="1"/>
  <c r="W605" i="82"/>
  <c r="F606" i="82"/>
  <c r="G606" i="82" s="1"/>
  <c r="W606" i="82"/>
  <c r="F607" i="82"/>
  <c r="G607" i="82" s="1"/>
  <c r="W607" i="82"/>
  <c r="F608" i="82"/>
  <c r="W608" i="82"/>
  <c r="F609" i="82"/>
  <c r="J609" i="82" s="1"/>
  <c r="W609" i="82"/>
  <c r="F610" i="82"/>
  <c r="H610" i="82" s="1"/>
  <c r="W610" i="82"/>
  <c r="F611" i="82"/>
  <c r="G611" i="82" s="1"/>
  <c r="W611" i="82"/>
  <c r="F612" i="82"/>
  <c r="I612" i="82" s="1"/>
  <c r="W612" i="82"/>
  <c r="F613" i="82"/>
  <c r="G613" i="82" s="1"/>
  <c r="W613" i="82"/>
  <c r="F614" i="82"/>
  <c r="H614" i="82" s="1"/>
  <c r="W614" i="82"/>
  <c r="F616" i="82"/>
  <c r="G616" i="82" s="1"/>
  <c r="W616" i="82"/>
  <c r="F617" i="82"/>
  <c r="I617" i="82" s="1"/>
  <c r="W617" i="82"/>
  <c r="F618" i="82"/>
  <c r="J618" i="82" s="1"/>
  <c r="W618" i="82"/>
  <c r="F619" i="82"/>
  <c r="H619" i="82" s="1"/>
  <c r="W619" i="82"/>
  <c r="F620" i="82"/>
  <c r="J620" i="82" s="1"/>
  <c r="W620" i="82"/>
  <c r="F621" i="82"/>
  <c r="G621" i="82" s="1"/>
  <c r="W621" i="82"/>
  <c r="F623" i="82"/>
  <c r="H623" i="82" s="1"/>
  <c r="W623" i="82"/>
  <c r="F624" i="82"/>
  <c r="I624" i="82" s="1"/>
  <c r="W624" i="82"/>
  <c r="F625" i="82"/>
  <c r="I625" i="82" s="1"/>
  <c r="W625" i="82"/>
  <c r="F626" i="82"/>
  <c r="H626" i="82" s="1"/>
  <c r="W626" i="82"/>
  <c r="F627" i="82"/>
  <c r="G627" i="82" s="1"/>
  <c r="W627" i="82"/>
  <c r="F628" i="82"/>
  <c r="G628" i="82" s="1"/>
  <c r="W628" i="82"/>
  <c r="F629" i="82"/>
  <c r="H629" i="82" s="1"/>
  <c r="W629" i="82"/>
  <c r="F630" i="82"/>
  <c r="H630" i="82" s="1"/>
  <c r="W630" i="82"/>
  <c r="F631" i="82"/>
  <c r="J631" i="82" s="1"/>
  <c r="W631" i="82"/>
  <c r="F632" i="82"/>
  <c r="G632" i="82" s="1"/>
  <c r="W632" i="82"/>
  <c r="F633" i="82"/>
  <c r="I633" i="82" s="1"/>
  <c r="W633" i="82"/>
  <c r="F634" i="82"/>
  <c r="I634" i="82" s="1"/>
  <c r="W634" i="82"/>
  <c r="F635" i="82"/>
  <c r="I635" i="82" s="1"/>
  <c r="W635" i="82"/>
  <c r="F636" i="82"/>
  <c r="G636" i="82" s="1"/>
  <c r="W636" i="82"/>
  <c r="F637" i="82"/>
  <c r="W637" i="82"/>
  <c r="F638" i="82"/>
  <c r="I638" i="82" s="1"/>
  <c r="W638" i="82"/>
  <c r="F639" i="82"/>
  <c r="H639" i="82" s="1"/>
  <c r="W639" i="82"/>
  <c r="F640" i="82"/>
  <c r="W640" i="82"/>
  <c r="F641" i="82"/>
  <c r="I641" i="82" s="1"/>
  <c r="W641" i="82"/>
  <c r="F642" i="82"/>
  <c r="H642" i="82" s="1"/>
  <c r="W642" i="82"/>
  <c r="F643" i="82"/>
  <c r="H643" i="82" s="1"/>
  <c r="W643" i="82"/>
  <c r="F644" i="82"/>
  <c r="H644" i="82" s="1"/>
  <c r="W644" i="82"/>
  <c r="F645" i="82"/>
  <c r="G645" i="82" s="1"/>
  <c r="W645" i="82"/>
  <c r="F646" i="82"/>
  <c r="G646" i="82" s="1"/>
  <c r="W646" i="82"/>
  <c r="F647" i="82"/>
  <c r="H647" i="82" s="1"/>
  <c r="W647" i="82"/>
  <c r="F648" i="82"/>
  <c r="G648" i="82" s="1"/>
  <c r="W648" i="82"/>
  <c r="F649" i="82"/>
  <c r="I649" i="82" s="1"/>
  <c r="W649" i="82"/>
  <c r="F650" i="82"/>
  <c r="G650" i="82" s="1"/>
  <c r="W650" i="82"/>
  <c r="F651" i="82"/>
  <c r="G651" i="82" s="1"/>
  <c r="W651" i="82"/>
  <c r="F652" i="82"/>
  <c r="J652" i="82" s="1"/>
  <c r="W652" i="82"/>
  <c r="F653" i="82"/>
  <c r="H653" i="82" s="1"/>
  <c r="W653" i="82"/>
  <c r="F654" i="82"/>
  <c r="H654" i="82" s="1"/>
  <c r="W654" i="82"/>
  <c r="F655" i="82"/>
  <c r="H655" i="82" s="1"/>
  <c r="W655" i="82"/>
  <c r="F656" i="82"/>
  <c r="G656" i="82" s="1"/>
  <c r="W656" i="82"/>
  <c r="F657" i="82"/>
  <c r="G657" i="82" s="1"/>
  <c r="W657" i="82"/>
  <c r="F658" i="82"/>
  <c r="I658" i="82" s="1"/>
  <c r="W658" i="82"/>
  <c r="F659" i="82"/>
  <c r="G659" i="82" s="1"/>
  <c r="W659" i="82"/>
  <c r="F660" i="82"/>
  <c r="J660" i="82" s="1"/>
  <c r="W660" i="82"/>
  <c r="F661" i="82"/>
  <c r="W661" i="82"/>
  <c r="F662" i="82"/>
  <c r="G662" i="82" s="1"/>
  <c r="W662" i="82"/>
  <c r="F664" i="82"/>
  <c r="I664" i="82" s="1"/>
  <c r="W664" i="82"/>
  <c r="F665" i="82"/>
  <c r="H665" i="82" s="1"/>
  <c r="W665" i="82"/>
  <c r="F666" i="82"/>
  <c r="I666" i="82" s="1"/>
  <c r="W666" i="82"/>
  <c r="F667" i="82"/>
  <c r="G667" i="82" s="1"/>
  <c r="W667" i="82"/>
  <c r="F668" i="82"/>
  <c r="J668" i="82" s="1"/>
  <c r="W668" i="82"/>
  <c r="F669" i="82"/>
  <c r="G669" i="82" s="1"/>
  <c r="W669" i="82"/>
  <c r="F671" i="82"/>
  <c r="H671" i="82" s="1"/>
  <c r="W671" i="82"/>
  <c r="F672" i="82"/>
  <c r="W672" i="82"/>
  <c r="F673" i="82"/>
  <c r="G673" i="82" s="1"/>
  <c r="W673" i="82"/>
  <c r="F674" i="82"/>
  <c r="H674" i="82" s="1"/>
  <c r="W674" i="82"/>
  <c r="F675" i="82"/>
  <c r="H675" i="82" s="1"/>
  <c r="W675" i="82"/>
  <c r="F676" i="82"/>
  <c r="G676" i="82" s="1"/>
  <c r="W676" i="82"/>
  <c r="F677" i="82"/>
  <c r="H677" i="82" s="1"/>
  <c r="W677" i="82"/>
  <c r="F678" i="82"/>
  <c r="G678" i="82" s="1"/>
  <c r="W678" i="82"/>
  <c r="F679" i="82"/>
  <c r="J679" i="82" s="1"/>
  <c r="W679" i="82"/>
  <c r="F680" i="82"/>
  <c r="W680" i="82"/>
  <c r="F681" i="82"/>
  <c r="I681" i="82" s="1"/>
  <c r="W681" i="82"/>
  <c r="F682" i="82"/>
  <c r="G682" i="82" s="1"/>
  <c r="W682" i="82"/>
  <c r="F683" i="82"/>
  <c r="I683" i="82" s="1"/>
  <c r="W683" i="82"/>
  <c r="F684" i="82"/>
  <c r="G684" i="82" s="1"/>
  <c r="W684" i="82"/>
  <c r="F685" i="82"/>
  <c r="I685" i="82" s="1"/>
  <c r="W685" i="82"/>
  <c r="F686" i="82"/>
  <c r="H686" i="82" s="1"/>
  <c r="W686" i="82"/>
  <c r="F687" i="82"/>
  <c r="G687" i="82" s="1"/>
  <c r="W687" i="82"/>
  <c r="F688" i="82"/>
  <c r="G688" i="82" s="1"/>
  <c r="W688" i="82"/>
  <c r="F689" i="82"/>
  <c r="H689" i="82" s="1"/>
  <c r="W689" i="82"/>
  <c r="F690" i="82"/>
  <c r="G690" i="82" s="1"/>
  <c r="W690" i="82"/>
  <c r="F691" i="82"/>
  <c r="I691" i="82" s="1"/>
  <c r="W691" i="82"/>
  <c r="F692" i="82"/>
  <c r="I692" i="82" s="1"/>
  <c r="W692" i="82"/>
  <c r="F693" i="82"/>
  <c r="G693" i="82" s="1"/>
  <c r="W693" i="82"/>
  <c r="F694" i="82"/>
  <c r="H694" i="82" s="1"/>
  <c r="W694" i="82"/>
  <c r="F695" i="82"/>
  <c r="G695" i="82" s="1"/>
  <c r="W695" i="82"/>
  <c r="F696" i="82"/>
  <c r="G696" i="82" s="1"/>
  <c r="W696" i="82"/>
  <c r="F697" i="82"/>
  <c r="W697" i="82"/>
  <c r="F698" i="82"/>
  <c r="I698" i="82" s="1"/>
  <c r="W698" i="82"/>
  <c r="F699" i="82"/>
  <c r="W699" i="82"/>
  <c r="F700" i="82"/>
  <c r="J700" i="82" s="1"/>
  <c r="W700" i="82"/>
  <c r="F701" i="82"/>
  <c r="H701" i="82" s="1"/>
  <c r="W701" i="82"/>
  <c r="F702" i="82"/>
  <c r="I702" i="82" s="1"/>
  <c r="W702" i="82"/>
  <c r="F703" i="82"/>
  <c r="H703" i="82" s="1"/>
  <c r="W703" i="82"/>
  <c r="F704" i="82"/>
  <c r="G704" i="82" s="1"/>
  <c r="W704" i="82"/>
  <c r="F705" i="82"/>
  <c r="G705" i="82" s="1"/>
  <c r="W705" i="82"/>
  <c r="F706" i="82"/>
  <c r="G706" i="82" s="1"/>
  <c r="W706" i="82"/>
  <c r="F707" i="82"/>
  <c r="G707" i="82" s="1"/>
  <c r="W707" i="82"/>
  <c r="F708" i="82"/>
  <c r="G708" i="82" s="1"/>
  <c r="W708" i="82"/>
  <c r="F709" i="82"/>
  <c r="I709" i="82" s="1"/>
  <c r="W709" i="82"/>
  <c r="F710" i="82"/>
  <c r="G710" i="82" s="1"/>
  <c r="W710" i="82"/>
  <c r="F711" i="82"/>
  <c r="J711" i="82" s="1"/>
  <c r="W711" i="82"/>
  <c r="F712" i="82"/>
  <c r="G712" i="82" s="1"/>
  <c r="W712" i="82"/>
  <c r="F713" i="82"/>
  <c r="G713" i="82" s="1"/>
  <c r="W713" i="82"/>
  <c r="F714" i="82"/>
  <c r="G714" i="82" s="1"/>
  <c r="W714" i="82"/>
  <c r="F715" i="82"/>
  <c r="H715" i="82" s="1"/>
  <c r="W715" i="82"/>
  <c r="F716" i="82"/>
  <c r="H716" i="82" s="1"/>
  <c r="W716" i="82"/>
  <c r="F718" i="82"/>
  <c r="J718" i="82" s="1"/>
  <c r="W718" i="82"/>
  <c r="F719" i="82"/>
  <c r="J719" i="82" s="1"/>
  <c r="W719" i="82"/>
  <c r="F720" i="82"/>
  <c r="G720" i="82" s="1"/>
  <c r="W720" i="82"/>
  <c r="F721" i="82"/>
  <c r="J721" i="82" s="1"/>
  <c r="W721" i="82"/>
  <c r="F722" i="82"/>
  <c r="H722" i="82" s="1"/>
  <c r="W722" i="82"/>
  <c r="F723" i="82"/>
  <c r="H723" i="82" s="1"/>
  <c r="W723" i="82"/>
  <c r="F724" i="82"/>
  <c r="H724" i="82" s="1"/>
  <c r="W724" i="82"/>
  <c r="F725" i="82"/>
  <c r="I725" i="82" s="1"/>
  <c r="W725" i="82"/>
  <c r="F726" i="82"/>
  <c r="G726" i="82" s="1"/>
  <c r="W726" i="82"/>
  <c r="F727" i="82"/>
  <c r="H727" i="82" s="1"/>
  <c r="W727" i="82"/>
  <c r="F728" i="82"/>
  <c r="H728" i="82" s="1"/>
  <c r="W728" i="82"/>
  <c r="F729" i="82"/>
  <c r="J729" i="82" s="1"/>
  <c r="W729" i="82"/>
  <c r="F730" i="82"/>
  <c r="J730" i="82" s="1"/>
  <c r="W730" i="82"/>
  <c r="F731" i="82"/>
  <c r="H731" i="82" s="1"/>
  <c r="W731" i="82"/>
  <c r="F732" i="82"/>
  <c r="G732" i="82" s="1"/>
  <c r="W732" i="82"/>
  <c r="F733" i="82"/>
  <c r="H733" i="82" s="1"/>
  <c r="W733" i="82"/>
  <c r="F734" i="82"/>
  <c r="I734" i="82" s="1"/>
  <c r="W734" i="82"/>
  <c r="F735" i="82"/>
  <c r="H735" i="82" s="1"/>
  <c r="W735" i="82"/>
  <c r="F736" i="82"/>
  <c r="I736" i="82" s="1"/>
  <c r="W736" i="82"/>
  <c r="F737" i="82"/>
  <c r="G737" i="82" s="1"/>
  <c r="W737" i="82"/>
  <c r="F738" i="82"/>
  <c r="H738" i="82" s="1"/>
  <c r="W738" i="82"/>
  <c r="F739" i="82"/>
  <c r="G739" i="82" s="1"/>
  <c r="W739" i="82"/>
  <c r="F740" i="82"/>
  <c r="J740" i="82" s="1"/>
  <c r="W740" i="82"/>
  <c r="F741" i="82"/>
  <c r="G741" i="82" s="1"/>
  <c r="W741" i="82"/>
  <c r="F742" i="82"/>
  <c r="I742" i="82" s="1"/>
  <c r="W742" i="82"/>
  <c r="F743" i="82"/>
  <c r="G743" i="82" s="1"/>
  <c r="W743" i="82"/>
  <c r="F744" i="82"/>
  <c r="I744" i="82" s="1"/>
  <c r="W744" i="82"/>
  <c r="F745" i="82"/>
  <c r="J745" i="82" s="1"/>
  <c r="W745" i="82"/>
  <c r="F746" i="82"/>
  <c r="H746" i="82" s="1"/>
  <c r="W746" i="82"/>
  <c r="F747" i="82"/>
  <c r="H747" i="82" s="1"/>
  <c r="W747" i="82"/>
  <c r="F748" i="82"/>
  <c r="I748" i="82" s="1"/>
  <c r="W748" i="82"/>
  <c r="F749" i="82"/>
  <c r="G749" i="82" s="1"/>
  <c r="W749" i="82"/>
  <c r="F750" i="82"/>
  <c r="H750" i="82" s="1"/>
  <c r="W750" i="82"/>
  <c r="F751" i="82"/>
  <c r="G751" i="82" s="1"/>
  <c r="W751" i="82"/>
  <c r="F752" i="82"/>
  <c r="G752" i="82" s="1"/>
  <c r="W752" i="82"/>
  <c r="F753" i="82"/>
  <c r="W753" i="82"/>
  <c r="F754" i="82"/>
  <c r="I754" i="82" s="1"/>
  <c r="W754" i="82"/>
  <c r="F756" i="82"/>
  <c r="J756" i="82" s="1"/>
  <c r="W756" i="82"/>
  <c r="F757" i="82"/>
  <c r="G757" i="82" s="1"/>
  <c r="W757" i="82"/>
  <c r="F758" i="82"/>
  <c r="I758" i="82" s="1"/>
  <c r="W758" i="82"/>
  <c r="F759" i="82"/>
  <c r="H759" i="82" s="1"/>
  <c r="W759" i="82"/>
  <c r="F760" i="82"/>
  <c r="G760" i="82" s="1"/>
  <c r="W760" i="82"/>
  <c r="F761" i="82"/>
  <c r="J761" i="82" s="1"/>
  <c r="W761" i="82"/>
  <c r="F762" i="82"/>
  <c r="H762" i="82" s="1"/>
  <c r="W762" i="82"/>
  <c r="F763" i="82"/>
  <c r="G763" i="82" s="1"/>
  <c r="W763" i="82"/>
  <c r="F765" i="82"/>
  <c r="H765" i="82" s="1"/>
  <c r="W765" i="82"/>
  <c r="F766" i="82"/>
  <c r="G766" i="82" s="1"/>
  <c r="W766" i="82"/>
  <c r="F767" i="82"/>
  <c r="J767" i="82" s="1"/>
  <c r="W767" i="82"/>
  <c r="F768" i="82"/>
  <c r="G768" i="82" s="1"/>
  <c r="W768" i="82"/>
  <c r="F769" i="82"/>
  <c r="J769" i="82" s="1"/>
  <c r="W769" i="82"/>
  <c r="F770" i="82"/>
  <c r="I770" i="82" s="1"/>
  <c r="W770" i="82"/>
  <c r="F771" i="82"/>
  <c r="H771" i="82" s="1"/>
  <c r="W771" i="82"/>
  <c r="F772" i="82"/>
  <c r="H772" i="82" s="1"/>
  <c r="W772" i="82"/>
  <c r="F773" i="82"/>
  <c r="G773" i="82" s="1"/>
  <c r="W773" i="82"/>
  <c r="F774" i="82"/>
  <c r="I774" i="82" s="1"/>
  <c r="W774" i="82"/>
  <c r="F775" i="82"/>
  <c r="H775" i="82" s="1"/>
  <c r="W775" i="82"/>
  <c r="F776" i="82"/>
  <c r="I776" i="82" s="1"/>
  <c r="W776" i="82"/>
  <c r="F777" i="82"/>
  <c r="J777" i="82" s="1"/>
  <c r="W777" i="82"/>
  <c r="F778" i="82"/>
  <c r="I778" i="82" s="1"/>
  <c r="W778" i="82"/>
  <c r="F779" i="82"/>
  <c r="H779" i="82" s="1"/>
  <c r="W779" i="82"/>
  <c r="F780" i="82"/>
  <c r="G780" i="82" s="1"/>
  <c r="W780" i="82"/>
  <c r="F781" i="82"/>
  <c r="I781" i="82" s="1"/>
  <c r="W781" i="82"/>
  <c r="F782" i="82"/>
  <c r="I782" i="82" s="1"/>
  <c r="W782" i="82"/>
  <c r="F783" i="82"/>
  <c r="H783" i="82" s="1"/>
  <c r="W783" i="82"/>
  <c r="F784" i="82"/>
  <c r="G784" i="82" s="1"/>
  <c r="W784" i="82"/>
  <c r="F785" i="82"/>
  <c r="H785" i="82" s="1"/>
  <c r="W785" i="82"/>
  <c r="F786" i="82"/>
  <c r="G786" i="82" s="1"/>
  <c r="W786" i="82"/>
  <c r="F787" i="82"/>
  <c r="H787" i="82" s="1"/>
  <c r="W787" i="82"/>
  <c r="F788" i="82"/>
  <c r="G788" i="82" s="1"/>
  <c r="W788" i="82"/>
  <c r="F789" i="82"/>
  <c r="H789" i="82" s="1"/>
  <c r="W789" i="82"/>
  <c r="F790" i="82"/>
  <c r="G790" i="82" s="1"/>
  <c r="W790" i="82"/>
  <c r="F791" i="82"/>
  <c r="G791" i="82" s="1"/>
  <c r="W791" i="82"/>
  <c r="F792" i="82"/>
  <c r="I792" i="82" s="1"/>
  <c r="W792" i="82"/>
  <c r="F793" i="82"/>
  <c r="G793" i="82" s="1"/>
  <c r="W793" i="82"/>
  <c r="F794" i="82"/>
  <c r="G794" i="82" s="1"/>
  <c r="W794" i="82"/>
  <c r="F795" i="82"/>
  <c r="J795" i="82" s="1"/>
  <c r="W795" i="82"/>
  <c r="F796" i="82"/>
  <c r="H796" i="82" s="1"/>
  <c r="W796" i="82"/>
  <c r="F797" i="82"/>
  <c r="H797" i="82" s="1"/>
  <c r="W797" i="82"/>
  <c r="F798" i="82"/>
  <c r="H798" i="82" s="1"/>
  <c r="W798" i="82"/>
  <c r="F799" i="82"/>
  <c r="H799" i="82" s="1"/>
  <c r="W799" i="82"/>
  <c r="F800" i="82"/>
  <c r="I800" i="82" s="1"/>
  <c r="W800" i="82"/>
  <c r="F801" i="82"/>
  <c r="G801" i="82" s="1"/>
  <c r="W801" i="82"/>
  <c r="F802" i="82"/>
  <c r="G802" i="82" s="1"/>
  <c r="W802" i="82"/>
  <c r="F803" i="82"/>
  <c r="J803" i="82" s="1"/>
  <c r="W803" i="82"/>
  <c r="F804" i="82"/>
  <c r="H804" i="82" s="1"/>
  <c r="W804" i="82"/>
  <c r="F263" i="82"/>
  <c r="G263" i="82" s="1"/>
  <c r="W263" i="82"/>
  <c r="F264" i="82"/>
  <c r="I264" i="82" s="1"/>
  <c r="W264" i="82"/>
  <c r="F265" i="82"/>
  <c r="G265" i="82" s="1"/>
  <c r="W265" i="82"/>
  <c r="F266" i="82"/>
  <c r="I266" i="82" s="1"/>
  <c r="W266" i="82"/>
  <c r="F267" i="82"/>
  <c r="I267" i="82" s="1"/>
  <c r="W267" i="82"/>
  <c r="F268" i="82"/>
  <c r="W268" i="82"/>
  <c r="F269" i="82"/>
  <c r="G269" i="82" s="1"/>
  <c r="W269" i="82"/>
  <c r="F270" i="82"/>
  <c r="J270" i="82" s="1"/>
  <c r="W270" i="82"/>
  <c r="F271" i="82"/>
  <c r="I271" i="82" s="1"/>
  <c r="W271" i="82"/>
  <c r="F272" i="82"/>
  <c r="W272" i="82"/>
  <c r="F273" i="82"/>
  <c r="G273" i="82" s="1"/>
  <c r="W273" i="82"/>
  <c r="F274" i="82"/>
  <c r="G274" i="82" s="1"/>
  <c r="W274" i="82"/>
  <c r="F275" i="82"/>
  <c r="I275" i="82" s="1"/>
  <c r="W275" i="82"/>
  <c r="F276" i="82"/>
  <c r="J276" i="82" s="1"/>
  <c r="W276" i="82"/>
  <c r="F277" i="82"/>
  <c r="G277" i="82" s="1"/>
  <c r="W277" i="82"/>
  <c r="F278" i="82"/>
  <c r="I278" i="82" s="1"/>
  <c r="W278" i="82"/>
  <c r="F279" i="82"/>
  <c r="I279" i="82" s="1"/>
  <c r="W279" i="82"/>
  <c r="F280" i="82"/>
  <c r="J280" i="82" s="1"/>
  <c r="W280" i="82"/>
  <c r="F281" i="82"/>
  <c r="H281" i="82" s="1"/>
  <c r="W281" i="82"/>
  <c r="F282" i="82"/>
  <c r="W282" i="82"/>
  <c r="F283" i="82"/>
  <c r="I283" i="82" s="1"/>
  <c r="W283" i="82"/>
  <c r="F284" i="82"/>
  <c r="W284" i="82"/>
  <c r="F285" i="82"/>
  <c r="G285" i="82" s="1"/>
  <c r="W285" i="82"/>
  <c r="F286" i="82"/>
  <c r="G286" i="82" s="1"/>
  <c r="W286" i="82"/>
  <c r="F287" i="82"/>
  <c r="W287" i="82"/>
  <c r="F288" i="82"/>
  <c r="I288" i="82" s="1"/>
  <c r="W288" i="82"/>
  <c r="F289" i="82"/>
  <c r="G289" i="82" s="1"/>
  <c r="W289" i="82"/>
  <c r="F290" i="82"/>
  <c r="W290" i="82"/>
  <c r="F291" i="82"/>
  <c r="I291" i="82" s="1"/>
  <c r="W291" i="82"/>
  <c r="F292" i="82"/>
  <c r="W292" i="82"/>
  <c r="F293" i="82"/>
  <c r="W293" i="82"/>
  <c r="F294" i="82"/>
  <c r="G294" i="82" s="1"/>
  <c r="W294" i="82"/>
  <c r="F295" i="82"/>
  <c r="I295" i="82" s="1"/>
  <c r="W295" i="82"/>
  <c r="F296" i="82"/>
  <c r="I296" i="82" s="1"/>
  <c r="W296" i="82"/>
  <c r="F297" i="82"/>
  <c r="H297" i="82" s="1"/>
  <c r="W297" i="82"/>
  <c r="F298" i="82"/>
  <c r="I298" i="82" s="1"/>
  <c r="W298" i="82"/>
  <c r="F299" i="82"/>
  <c r="I299" i="82" s="1"/>
  <c r="W299" i="82"/>
  <c r="F300" i="82"/>
  <c r="I300" i="82" s="1"/>
  <c r="W300" i="82"/>
  <c r="F301" i="82"/>
  <c r="G301" i="82" s="1"/>
  <c r="W301" i="82"/>
  <c r="F302" i="82"/>
  <c r="G302" i="82" s="1"/>
  <c r="W302" i="82"/>
  <c r="F303" i="82"/>
  <c r="I303" i="82" s="1"/>
  <c r="W303" i="82"/>
  <c r="F304" i="82"/>
  <c r="W304" i="82"/>
  <c r="F305" i="82"/>
  <c r="G305" i="82" s="1"/>
  <c r="W305" i="82"/>
  <c r="F306" i="82"/>
  <c r="G306" i="82" s="1"/>
  <c r="W306" i="82"/>
  <c r="F307" i="82"/>
  <c r="I307" i="82" s="1"/>
  <c r="W307" i="82"/>
  <c r="D151" i="82" l="1"/>
  <c r="D150" i="82"/>
  <c r="J492" i="82"/>
  <c r="H492" i="82"/>
  <c r="G492" i="82"/>
  <c r="J574" i="82"/>
  <c r="H574" i="82"/>
  <c r="G574" i="82"/>
  <c r="J764" i="82"/>
  <c r="I622" i="82"/>
  <c r="H622" i="82"/>
  <c r="G622" i="82"/>
  <c r="J670" i="82"/>
  <c r="H670" i="82"/>
  <c r="G670" i="82"/>
  <c r="J717" i="82"/>
  <c r="I717" i="82"/>
  <c r="G717" i="82"/>
  <c r="I764" i="82"/>
  <c r="H819" i="82"/>
  <c r="G764" i="82"/>
  <c r="J827" i="82"/>
  <c r="H815" i="82"/>
  <c r="I891" i="82"/>
  <c r="H891" i="82"/>
  <c r="G891" i="82"/>
  <c r="J815" i="82"/>
  <c r="J831" i="82"/>
  <c r="J811" i="82"/>
  <c r="J823" i="82"/>
  <c r="H823" i="82"/>
  <c r="I846" i="82"/>
  <c r="H846" i="82"/>
  <c r="G846" i="82"/>
  <c r="H831" i="82"/>
  <c r="J819" i="82"/>
  <c r="H811" i="82"/>
  <c r="H827" i="82"/>
  <c r="J841" i="82"/>
  <c r="H841" i="82"/>
  <c r="I809" i="82"/>
  <c r="H809" i="82"/>
  <c r="G809" i="82"/>
  <c r="I842" i="82"/>
  <c r="G841" i="82"/>
  <c r="I832" i="82"/>
  <c r="G831" i="82"/>
  <c r="I828" i="82"/>
  <c r="G827" i="82"/>
  <c r="I824" i="82"/>
  <c r="G823" i="82"/>
  <c r="I820" i="82"/>
  <c r="G819" i="82"/>
  <c r="I816" i="82"/>
  <c r="G815" i="82"/>
  <c r="I812" i="82"/>
  <c r="G811" i="82"/>
  <c r="H842" i="82"/>
  <c r="J833" i="82"/>
  <c r="H832" i="82"/>
  <c r="J829" i="82"/>
  <c r="H828" i="82"/>
  <c r="J825" i="82"/>
  <c r="H824" i="82"/>
  <c r="J821" i="82"/>
  <c r="H820" i="82"/>
  <c r="J817" i="82"/>
  <c r="H816" i="82"/>
  <c r="J813" i="82"/>
  <c r="H812" i="82"/>
  <c r="G842" i="82"/>
  <c r="I833" i="82"/>
  <c r="G832" i="82"/>
  <c r="I829" i="82"/>
  <c r="G828" i="82"/>
  <c r="I825" i="82"/>
  <c r="G824" i="82"/>
  <c r="I821" i="82"/>
  <c r="G820" i="82"/>
  <c r="I817" i="82"/>
  <c r="G816" i="82"/>
  <c r="I813" i="82"/>
  <c r="G812" i="82"/>
  <c r="J840" i="82"/>
  <c r="H833" i="82"/>
  <c r="J830" i="82"/>
  <c r="H829" i="82"/>
  <c r="J826" i="82"/>
  <c r="H825" i="82"/>
  <c r="J822" i="82"/>
  <c r="H821" i="82"/>
  <c r="J818" i="82"/>
  <c r="H817" i="82"/>
  <c r="J814" i="82"/>
  <c r="H813" i="82"/>
  <c r="J810" i="82"/>
  <c r="I840" i="82"/>
  <c r="G833" i="82"/>
  <c r="I830" i="82"/>
  <c r="G829" i="82"/>
  <c r="I826" i="82"/>
  <c r="G825" i="82"/>
  <c r="I822" i="82"/>
  <c r="G821" i="82"/>
  <c r="I818" i="82"/>
  <c r="G817" i="82"/>
  <c r="I814" i="82"/>
  <c r="G813" i="82"/>
  <c r="I810" i="82"/>
  <c r="H840" i="82"/>
  <c r="H830" i="82"/>
  <c r="H826" i="82"/>
  <c r="H822" i="82"/>
  <c r="H818" i="82"/>
  <c r="H814" i="82"/>
  <c r="H810" i="82"/>
  <c r="J453" i="82"/>
  <c r="I453" i="82"/>
  <c r="H453" i="82"/>
  <c r="G453" i="82"/>
  <c r="I570" i="82"/>
  <c r="H563" i="82"/>
  <c r="G963" i="82"/>
  <c r="J921" i="82"/>
  <c r="H921" i="82"/>
  <c r="I788" i="82"/>
  <c r="J912" i="82"/>
  <c r="I974" i="82"/>
  <c r="H740" i="82"/>
  <c r="J964" i="82"/>
  <c r="H683" i="82"/>
  <c r="I964" i="82"/>
  <c r="I270" i="82"/>
  <c r="J639" i="82"/>
  <c r="G938" i="82"/>
  <c r="I927" i="82"/>
  <c r="H856" i="82"/>
  <c r="H920" i="82"/>
  <c r="J882" i="82"/>
  <c r="I768" i="82"/>
  <c r="H685" i="82"/>
  <c r="G958" i="82"/>
  <c r="J855" i="82"/>
  <c r="H888" i="82"/>
  <c r="J641" i="82"/>
  <c r="I631" i="82"/>
  <c r="J954" i="82"/>
  <c r="I926" i="82"/>
  <c r="J887" i="82"/>
  <c r="H641" i="82"/>
  <c r="H808" i="82"/>
  <c r="H972" i="82"/>
  <c r="J928" i="82"/>
  <c r="H926" i="82"/>
  <c r="I914" i="82"/>
  <c r="G641" i="82"/>
  <c r="G972" i="82"/>
  <c r="J963" i="82"/>
  <c r="H960" i="82"/>
  <c r="H914" i="82"/>
  <c r="I773" i="82"/>
  <c r="H601" i="82"/>
  <c r="J968" i="82"/>
  <c r="J897" i="82"/>
  <c r="G937" i="82"/>
  <c r="H864" i="82"/>
  <c r="J791" i="82"/>
  <c r="H791" i="82"/>
  <c r="I662" i="82"/>
  <c r="J949" i="82"/>
  <c r="J701" i="82"/>
  <c r="I580" i="82"/>
  <c r="I967" i="82"/>
  <c r="G949" i="82"/>
  <c r="I942" i="82"/>
  <c r="H881" i="82"/>
  <c r="I968" i="82"/>
  <c r="I954" i="82"/>
  <c r="I952" i="82"/>
  <c r="I972" i="82"/>
  <c r="G968" i="82"/>
  <c r="H962" i="82"/>
  <c r="G954" i="82"/>
  <c r="G952" i="82"/>
  <c r="G946" i="82"/>
  <c r="J934" i="82"/>
  <c r="G921" i="82"/>
  <c r="I919" i="82"/>
  <c r="J911" i="82"/>
  <c r="J904" i="82"/>
  <c r="I732" i="82"/>
  <c r="G701" i="82"/>
  <c r="H652" i="82"/>
  <c r="H970" i="82"/>
  <c r="G948" i="82"/>
  <c r="J936" i="82"/>
  <c r="I934" i="82"/>
  <c r="H923" i="82"/>
  <c r="H911" i="82"/>
  <c r="H906" i="82"/>
  <c r="I904" i="82"/>
  <c r="H857" i="82"/>
  <c r="H934" i="82"/>
  <c r="J872" i="82"/>
  <c r="H289" i="82"/>
  <c r="G775" i="82"/>
  <c r="J772" i="82"/>
  <c r="H761" i="82"/>
  <c r="H754" i="82"/>
  <c r="J654" i="82"/>
  <c r="H580" i="82"/>
  <c r="J967" i="82"/>
  <c r="I958" i="82"/>
  <c r="I915" i="82"/>
  <c r="J889" i="82"/>
  <c r="J866" i="82"/>
  <c r="J863" i="82"/>
  <c r="J681" i="82"/>
  <c r="G654" i="82"/>
  <c r="H633" i="82"/>
  <c r="I623" i="82"/>
  <c r="J935" i="82"/>
  <c r="J907" i="82"/>
  <c r="H850" i="82"/>
  <c r="J665" i="82"/>
  <c r="G633" i="82"/>
  <c r="G630" i="82"/>
  <c r="H971" i="82"/>
  <c r="J951" i="82"/>
  <c r="H949" i="82"/>
  <c r="G944" i="82"/>
  <c r="J937" i="82"/>
  <c r="H935" i="82"/>
  <c r="I907" i="82"/>
  <c r="G781" i="82"/>
  <c r="I756" i="82"/>
  <c r="H873" i="82"/>
  <c r="J858" i="82"/>
  <c r="H305" i="82"/>
  <c r="I302" i="82"/>
  <c r="H302" i="82"/>
  <c r="G803" i="82"/>
  <c r="H782" i="82"/>
  <c r="G779" i="82"/>
  <c r="I740" i="82"/>
  <c r="H734" i="82"/>
  <c r="G724" i="82"/>
  <c r="H612" i="82"/>
  <c r="J981" i="82"/>
  <c r="H978" i="82"/>
  <c r="G959" i="82"/>
  <c r="I943" i="82"/>
  <c r="G942" i="82"/>
  <c r="H918" i="82"/>
  <c r="H910" i="82"/>
  <c r="J849" i="82"/>
  <c r="J955" i="82"/>
  <c r="H943" i="82"/>
  <c r="J929" i="82"/>
  <c r="J919" i="82"/>
  <c r="G918" i="82"/>
  <c r="J915" i="82"/>
  <c r="G910" i="82"/>
  <c r="J879" i="82"/>
  <c r="J643" i="82"/>
  <c r="J274" i="82"/>
  <c r="G799" i="82"/>
  <c r="I772" i="82"/>
  <c r="G740" i="82"/>
  <c r="G683" i="82"/>
  <c r="H676" i="82"/>
  <c r="G665" i="82"/>
  <c r="I643" i="82"/>
  <c r="H967" i="82"/>
  <c r="H964" i="82"/>
  <c r="I955" i="82"/>
  <c r="H950" i="82"/>
  <c r="H929" i="82"/>
  <c r="J808" i="82"/>
  <c r="J971" i="82"/>
  <c r="J958" i="82"/>
  <c r="I956" i="82"/>
  <c r="G955" i="82"/>
  <c r="G950" i="82"/>
  <c r="J947" i="82"/>
  <c r="G929" i="82"/>
  <c r="J927" i="82"/>
  <c r="J908" i="82"/>
  <c r="I906" i="82"/>
  <c r="J896" i="82"/>
  <c r="J880" i="82"/>
  <c r="J692" i="82"/>
  <c r="J599" i="82"/>
  <c r="J596" i="82"/>
  <c r="J976" i="82"/>
  <c r="H956" i="82"/>
  <c r="I947" i="82"/>
  <c r="J871" i="82"/>
  <c r="H801" i="82"/>
  <c r="J732" i="82"/>
  <c r="H729" i="82"/>
  <c r="H692" i="82"/>
  <c r="I599" i="82"/>
  <c r="J977" i="82"/>
  <c r="H976" i="82"/>
  <c r="I960" i="82"/>
  <c r="G956" i="82"/>
  <c r="H948" i="82"/>
  <c r="H947" i="82"/>
  <c r="G917" i="82"/>
  <c r="G906" i="82"/>
  <c r="J865" i="82"/>
  <c r="J978" i="82"/>
  <c r="H977" i="82"/>
  <c r="J973" i="82"/>
  <c r="J959" i="82"/>
  <c r="J918" i="82"/>
  <c r="J898" i="82"/>
  <c r="J848" i="82"/>
  <c r="J734" i="82"/>
  <c r="G721" i="82"/>
  <c r="I963" i="82"/>
  <c r="G960" i="82"/>
  <c r="I959" i="82"/>
  <c r="H952" i="82"/>
  <c r="I951" i="82"/>
  <c r="J943" i="82"/>
  <c r="H937" i="82"/>
  <c r="G933" i="82"/>
  <c r="I910" i="82"/>
  <c r="I796" i="82"/>
  <c r="J790" i="82"/>
  <c r="J788" i="82"/>
  <c r="H786" i="82"/>
  <c r="J751" i="82"/>
  <c r="G742" i="82"/>
  <c r="J736" i="82"/>
  <c r="G731" i="82"/>
  <c r="I728" i="82"/>
  <c r="H725" i="82"/>
  <c r="I723" i="82"/>
  <c r="I720" i="82"/>
  <c r="H679" i="82"/>
  <c r="H668" i="82"/>
  <c r="J633" i="82"/>
  <c r="G578" i="82"/>
  <c r="G970" i="82"/>
  <c r="J970" i="82"/>
  <c r="J798" i="82"/>
  <c r="I751" i="82"/>
  <c r="G725" i="82"/>
  <c r="H720" i="82"/>
  <c r="J709" i="82"/>
  <c r="H604" i="82"/>
  <c r="J604" i="82"/>
  <c r="I981" i="82"/>
  <c r="G981" i="82"/>
  <c r="I977" i="82"/>
  <c r="H973" i="82"/>
  <c r="I973" i="82"/>
  <c r="H961" i="82"/>
  <c r="I961" i="82"/>
  <c r="J961" i="82"/>
  <c r="H953" i="82"/>
  <c r="I953" i="82"/>
  <c r="J953" i="82"/>
  <c r="I925" i="82"/>
  <c r="H925" i="82"/>
  <c r="J925" i="82"/>
  <c r="G916" i="82"/>
  <c r="I916" i="82"/>
  <c r="H916" i="82"/>
  <c r="J916" i="82"/>
  <c r="I790" i="82"/>
  <c r="I798" i="82"/>
  <c r="J760" i="82"/>
  <c r="H751" i="82"/>
  <c r="H709" i="82"/>
  <c r="I700" i="82"/>
  <c r="I671" i="82"/>
  <c r="J980" i="82"/>
  <c r="J975" i="82"/>
  <c r="H969" i="82"/>
  <c r="I969" i="82"/>
  <c r="J969" i="82"/>
  <c r="I966" i="82"/>
  <c r="H790" i="82"/>
  <c r="G271" i="82"/>
  <c r="H803" i="82"/>
  <c r="G798" i="82"/>
  <c r="H795" i="82"/>
  <c r="G785" i="82"/>
  <c r="J775" i="82"/>
  <c r="I760" i="82"/>
  <c r="G735" i="82"/>
  <c r="I727" i="82"/>
  <c r="G709" i="82"/>
  <c r="H700" i="82"/>
  <c r="J683" i="82"/>
  <c r="G671" i="82"/>
  <c r="J657" i="82"/>
  <c r="I654" i="82"/>
  <c r="G639" i="82"/>
  <c r="I941" i="82"/>
  <c r="H941" i="82"/>
  <c r="J941" i="82"/>
  <c r="G932" i="82"/>
  <c r="I932" i="82"/>
  <c r="H932" i="82"/>
  <c r="J932" i="82"/>
  <c r="G572" i="82"/>
  <c r="H572" i="82"/>
  <c r="G980" i="82"/>
  <c r="I980" i="82"/>
  <c r="G975" i="82"/>
  <c r="I975" i="82"/>
  <c r="G966" i="82"/>
  <c r="J966" i="82"/>
  <c r="G939" i="82"/>
  <c r="I939" i="82"/>
  <c r="J939" i="82"/>
  <c r="G589" i="82"/>
  <c r="H589" i="82"/>
  <c r="J581" i="82"/>
  <c r="J564" i="82"/>
  <c r="H957" i="82"/>
  <c r="I957" i="82"/>
  <c r="J957" i="82"/>
  <c r="H930" i="82"/>
  <c r="I930" i="82"/>
  <c r="J930" i="82"/>
  <c r="I899" i="82"/>
  <c r="G899" i="82"/>
  <c r="H899" i="82"/>
  <c r="J899" i="82"/>
  <c r="J786" i="82"/>
  <c r="G772" i="82"/>
  <c r="G750" i="82"/>
  <c r="I714" i="82"/>
  <c r="I701" i="82"/>
  <c r="G692" i="82"/>
  <c r="G685" i="82"/>
  <c r="I659" i="82"/>
  <c r="G643" i="82"/>
  <c r="G596" i="82"/>
  <c r="H596" i="82"/>
  <c r="H581" i="82"/>
  <c r="H564" i="82"/>
  <c r="J561" i="82"/>
  <c r="H965" i="82"/>
  <c r="I965" i="82"/>
  <c r="J965" i="82"/>
  <c r="I786" i="82"/>
  <c r="H742" i="82"/>
  <c r="J723" i="82"/>
  <c r="I604" i="82"/>
  <c r="I578" i="82"/>
  <c r="G978" i="82"/>
  <c r="G974" i="82"/>
  <c r="J974" i="82"/>
  <c r="H945" i="82"/>
  <c r="I945" i="82"/>
  <c r="J945" i="82"/>
  <c r="G900" i="82"/>
  <c r="I900" i="82"/>
  <c r="J900" i="82"/>
  <c r="H900" i="82"/>
  <c r="G931" i="82"/>
  <c r="H905" i="82"/>
  <c r="I905" i="82"/>
  <c r="J905" i="82"/>
  <c r="G893" i="82"/>
  <c r="I893" i="82"/>
  <c r="H893" i="82"/>
  <c r="J893" i="82"/>
  <c r="G876" i="82"/>
  <c r="I876" i="82"/>
  <c r="H876" i="82"/>
  <c r="J876" i="82"/>
  <c r="G860" i="82"/>
  <c r="I860" i="82"/>
  <c r="H860" i="82"/>
  <c r="J860" i="82"/>
  <c r="G976" i="82"/>
  <c r="J950" i="82"/>
  <c r="G928" i="82"/>
  <c r="I928" i="82"/>
  <c r="J923" i="82"/>
  <c r="H909" i="82"/>
  <c r="I909" i="82"/>
  <c r="J909" i="82"/>
  <c r="J962" i="82"/>
  <c r="J948" i="82"/>
  <c r="G935" i="82"/>
  <c r="G919" i="82"/>
  <c r="J914" i="82"/>
  <c r="H913" i="82"/>
  <c r="I913" i="82"/>
  <c r="J913" i="82"/>
  <c r="G883" i="82"/>
  <c r="I883" i="82"/>
  <c r="J883" i="82"/>
  <c r="I882" i="82"/>
  <c r="G882" i="82"/>
  <c r="G867" i="82"/>
  <c r="I867" i="82"/>
  <c r="J867" i="82"/>
  <c r="I866" i="82"/>
  <c r="G866" i="82"/>
  <c r="G851" i="82"/>
  <c r="I851" i="82"/>
  <c r="J851" i="82"/>
  <c r="I850" i="82"/>
  <c r="G850" i="82"/>
  <c r="G923" i="82"/>
  <c r="J922" i="82"/>
  <c r="G901" i="82"/>
  <c r="I901" i="82"/>
  <c r="H901" i="82"/>
  <c r="J901" i="82"/>
  <c r="G884" i="82"/>
  <c r="I884" i="82"/>
  <c r="H884" i="82"/>
  <c r="J884" i="82"/>
  <c r="G868" i="82"/>
  <c r="I868" i="82"/>
  <c r="H868" i="82"/>
  <c r="J868" i="82"/>
  <c r="G852" i="82"/>
  <c r="I852" i="82"/>
  <c r="H852" i="82"/>
  <c r="J852" i="82"/>
  <c r="I971" i="82"/>
  <c r="G962" i="82"/>
  <c r="I946" i="82"/>
  <c r="J944" i="82"/>
  <c r="J940" i="82"/>
  <c r="I938" i="82"/>
  <c r="G936" i="82"/>
  <c r="I936" i="82"/>
  <c r="J933" i="82"/>
  <c r="J931" i="82"/>
  <c r="J924" i="82"/>
  <c r="I922" i="82"/>
  <c r="G920" i="82"/>
  <c r="I920" i="82"/>
  <c r="J917" i="82"/>
  <c r="J890" i="82"/>
  <c r="J874" i="82"/>
  <c r="G843" i="82"/>
  <c r="I843" i="82"/>
  <c r="H843" i="82"/>
  <c r="J843" i="82"/>
  <c r="H951" i="82"/>
  <c r="H946" i="82"/>
  <c r="H944" i="82"/>
  <c r="J942" i="82"/>
  <c r="H938" i="82"/>
  <c r="H933" i="82"/>
  <c r="I931" i="82"/>
  <c r="G927" i="82"/>
  <c r="J926" i="82"/>
  <c r="H922" i="82"/>
  <c r="H917" i="82"/>
  <c r="G940" i="82"/>
  <c r="I940" i="82"/>
  <c r="G924" i="82"/>
  <c r="I924" i="82"/>
  <c r="G892" i="82"/>
  <c r="I892" i="82"/>
  <c r="J892" i="82"/>
  <c r="I890" i="82"/>
  <c r="G890" i="82"/>
  <c r="G875" i="82"/>
  <c r="I875" i="82"/>
  <c r="J875" i="82"/>
  <c r="I874" i="82"/>
  <c r="G874" i="82"/>
  <c r="G859" i="82"/>
  <c r="I859" i="82"/>
  <c r="J859" i="82"/>
  <c r="I858" i="82"/>
  <c r="G858" i="82"/>
  <c r="G898" i="82"/>
  <c r="I898" i="82"/>
  <c r="G889" i="82"/>
  <c r="I889" i="82"/>
  <c r="G881" i="82"/>
  <c r="I881" i="82"/>
  <c r="G873" i="82"/>
  <c r="I873" i="82"/>
  <c r="G865" i="82"/>
  <c r="I865" i="82"/>
  <c r="G857" i="82"/>
  <c r="I857" i="82"/>
  <c r="G849" i="82"/>
  <c r="I849" i="82"/>
  <c r="J847" i="82"/>
  <c r="G915" i="82"/>
  <c r="I912" i="82"/>
  <c r="G911" i="82"/>
  <c r="I908" i="82"/>
  <c r="G907" i="82"/>
  <c r="J903" i="82"/>
  <c r="G897" i="82"/>
  <c r="I897" i="82"/>
  <c r="J895" i="82"/>
  <c r="G888" i="82"/>
  <c r="I888" i="82"/>
  <c r="J886" i="82"/>
  <c r="G880" i="82"/>
  <c r="I880" i="82"/>
  <c r="J878" i="82"/>
  <c r="G872" i="82"/>
  <c r="I872" i="82"/>
  <c r="J870" i="82"/>
  <c r="G864" i="82"/>
  <c r="I864" i="82"/>
  <c r="J862" i="82"/>
  <c r="G856" i="82"/>
  <c r="I856" i="82"/>
  <c r="J854" i="82"/>
  <c r="G848" i="82"/>
  <c r="I848" i="82"/>
  <c r="J845" i="82"/>
  <c r="H912" i="82"/>
  <c r="H908" i="82"/>
  <c r="G904" i="82"/>
  <c r="J902" i="82"/>
  <c r="G896" i="82"/>
  <c r="I896" i="82"/>
  <c r="J894" i="82"/>
  <c r="G887" i="82"/>
  <c r="I887" i="82"/>
  <c r="J885" i="82"/>
  <c r="G879" i="82"/>
  <c r="I879" i="82"/>
  <c r="J877" i="82"/>
  <c r="G871" i="82"/>
  <c r="I871" i="82"/>
  <c r="J869" i="82"/>
  <c r="G863" i="82"/>
  <c r="I863" i="82"/>
  <c r="J861" i="82"/>
  <c r="G855" i="82"/>
  <c r="I855" i="82"/>
  <c r="J853" i="82"/>
  <c r="G847" i="82"/>
  <c r="I847" i="82"/>
  <c r="J844" i="82"/>
  <c r="I903" i="82"/>
  <c r="G903" i="82"/>
  <c r="I895" i="82"/>
  <c r="G895" i="82"/>
  <c r="I886" i="82"/>
  <c r="G886" i="82"/>
  <c r="I878" i="82"/>
  <c r="G878" i="82"/>
  <c r="I870" i="82"/>
  <c r="G870" i="82"/>
  <c r="I862" i="82"/>
  <c r="G862" i="82"/>
  <c r="I854" i="82"/>
  <c r="G854" i="82"/>
  <c r="I845" i="82"/>
  <c r="G845" i="82"/>
  <c r="G902" i="82"/>
  <c r="I902" i="82"/>
  <c r="G894" i="82"/>
  <c r="I894" i="82"/>
  <c r="G885" i="82"/>
  <c r="I885" i="82"/>
  <c r="G877" i="82"/>
  <c r="I877" i="82"/>
  <c r="G869" i="82"/>
  <c r="I869" i="82"/>
  <c r="G861" i="82"/>
  <c r="I861" i="82"/>
  <c r="G853" i="82"/>
  <c r="I853" i="82"/>
  <c r="G844" i="82"/>
  <c r="I844" i="82"/>
  <c r="I665" i="82"/>
  <c r="J625" i="82"/>
  <c r="G808" i="82"/>
  <c r="H625" i="82"/>
  <c r="I619" i="82"/>
  <c r="H609" i="82"/>
  <c r="H606" i="82"/>
  <c r="J594" i="82"/>
  <c r="J806" i="82"/>
  <c r="H279" i="82"/>
  <c r="J796" i="82"/>
  <c r="I794" i="82"/>
  <c r="H788" i="82"/>
  <c r="J773" i="82"/>
  <c r="H760" i="82"/>
  <c r="H732" i="82"/>
  <c r="H714" i="82"/>
  <c r="J696" i="82"/>
  <c r="I656" i="82"/>
  <c r="J638" i="82"/>
  <c r="H627" i="82"/>
  <c r="G625" i="82"/>
  <c r="G619" i="82"/>
  <c r="G609" i="82"/>
  <c r="H598" i="82"/>
  <c r="G594" i="82"/>
  <c r="I591" i="82"/>
  <c r="G579" i="82"/>
  <c r="J563" i="82"/>
  <c r="I561" i="82"/>
  <c r="I806" i="82"/>
  <c r="J588" i="82"/>
  <c r="J586" i="82"/>
  <c r="J807" i="82"/>
  <c r="H806" i="82"/>
  <c r="J271" i="82"/>
  <c r="J799" i="82"/>
  <c r="G796" i="82"/>
  <c r="I791" i="82"/>
  <c r="J782" i="82"/>
  <c r="I777" i="82"/>
  <c r="I775" i="82"/>
  <c r="H773" i="82"/>
  <c r="I761" i="82"/>
  <c r="G756" i="82"/>
  <c r="I729" i="82"/>
  <c r="J724" i="82"/>
  <c r="I715" i="82"/>
  <c r="J666" i="82"/>
  <c r="J664" i="82"/>
  <c r="G658" i="82"/>
  <c r="H651" i="82"/>
  <c r="J642" i="82"/>
  <c r="G638" i="82"/>
  <c r="H620" i="82"/>
  <c r="I588" i="82"/>
  <c r="I586" i="82"/>
  <c r="I583" i="82"/>
  <c r="G563" i="82"/>
  <c r="I807" i="82"/>
  <c r="G806" i="82"/>
  <c r="H634" i="82"/>
  <c r="G626" i="82"/>
  <c r="J613" i="82"/>
  <c r="J597" i="82"/>
  <c r="H593" i="82"/>
  <c r="H588" i="82"/>
  <c r="G586" i="82"/>
  <c r="H583" i="82"/>
  <c r="J578" i="82"/>
  <c r="H560" i="82"/>
  <c r="H807" i="82"/>
  <c r="I674" i="82"/>
  <c r="H638" i="82"/>
  <c r="J801" i="82"/>
  <c r="I799" i="82"/>
  <c r="J793" i="82"/>
  <c r="J779" i="82"/>
  <c r="H777" i="82"/>
  <c r="J731" i="82"/>
  <c r="J695" i="82"/>
  <c r="H664" i="82"/>
  <c r="J655" i="82"/>
  <c r="I647" i="82"/>
  <c r="I801" i="82"/>
  <c r="I793" i="82"/>
  <c r="I779" i="82"/>
  <c r="G777" i="82"/>
  <c r="H770" i="82"/>
  <c r="J762" i="82"/>
  <c r="J738" i="82"/>
  <c r="J735" i="82"/>
  <c r="I731" i="82"/>
  <c r="H721" i="82"/>
  <c r="I695" i="82"/>
  <c r="J678" i="82"/>
  <c r="G664" i="82"/>
  <c r="H660" i="82"/>
  <c r="I655" i="82"/>
  <c r="I653" i="82"/>
  <c r="G647" i="82"/>
  <c r="G634" i="82"/>
  <c r="H613" i="82"/>
  <c r="I610" i="82"/>
  <c r="I602" i="82"/>
  <c r="H597" i="82"/>
  <c r="J805" i="82"/>
  <c r="I805" i="82"/>
  <c r="G805" i="82"/>
  <c r="G804" i="82"/>
  <c r="H781" i="82"/>
  <c r="G774" i="82"/>
  <c r="G771" i="82"/>
  <c r="G769" i="82"/>
  <c r="G767" i="82"/>
  <c r="G765" i="82"/>
  <c r="J758" i="82"/>
  <c r="I739" i="82"/>
  <c r="G733" i="82"/>
  <c r="G716" i="82"/>
  <c r="H712" i="82"/>
  <c r="J704" i="82"/>
  <c r="G698" i="82"/>
  <c r="G694" i="82"/>
  <c r="I687" i="82"/>
  <c r="J673" i="82"/>
  <c r="G668" i="82"/>
  <c r="G660" i="82"/>
  <c r="J656" i="82"/>
  <c r="I651" i="82"/>
  <c r="J645" i="82"/>
  <c r="I639" i="82"/>
  <c r="G623" i="82"/>
  <c r="G620" i="82"/>
  <c r="G612" i="82"/>
  <c r="G610" i="82"/>
  <c r="G602" i="82"/>
  <c r="I594" i="82"/>
  <c r="H590" i="82"/>
  <c r="G580" i="82"/>
  <c r="J571" i="82"/>
  <c r="G561" i="82"/>
  <c r="H748" i="82"/>
  <c r="G746" i="82"/>
  <c r="J744" i="82"/>
  <c r="G734" i="82"/>
  <c r="G729" i="82"/>
  <c r="G723" i="82"/>
  <c r="G718" i="82"/>
  <c r="J616" i="82"/>
  <c r="J607" i="82"/>
  <c r="H693" i="82"/>
  <c r="I688" i="82"/>
  <c r="I686" i="82"/>
  <c r="H681" i="82"/>
  <c r="J676" i="82"/>
  <c r="I669" i="82"/>
  <c r="H666" i="82"/>
  <c r="H656" i="82"/>
  <c r="J627" i="82"/>
  <c r="H624" i="82"/>
  <c r="I618" i="82"/>
  <c r="I616" i="82"/>
  <c r="I607" i="82"/>
  <c r="J605" i="82"/>
  <c r="H573" i="82"/>
  <c r="J562" i="82"/>
  <c r="J558" i="82"/>
  <c r="I711" i="82"/>
  <c r="J780" i="82"/>
  <c r="H768" i="82"/>
  <c r="J757" i="82"/>
  <c r="J749" i="82"/>
  <c r="J741" i="82"/>
  <c r="H711" i="82"/>
  <c r="J684" i="82"/>
  <c r="G681" i="82"/>
  <c r="I676" i="82"/>
  <c r="J674" i="82"/>
  <c r="G666" i="82"/>
  <c r="J659" i="82"/>
  <c r="I652" i="82"/>
  <c r="J648" i="82"/>
  <c r="J644" i="82"/>
  <c r="I627" i="82"/>
  <c r="G624" i="82"/>
  <c r="H618" i="82"/>
  <c r="H616" i="82"/>
  <c r="H607" i="82"/>
  <c r="H605" i="82"/>
  <c r="I601" i="82"/>
  <c r="J591" i="82"/>
  <c r="J570" i="82"/>
  <c r="I560" i="82"/>
  <c r="I558" i="82"/>
  <c r="J716" i="82"/>
  <c r="J694" i="82"/>
  <c r="I684" i="82"/>
  <c r="J650" i="82"/>
  <c r="I648" i="82"/>
  <c r="J636" i="82"/>
  <c r="H295" i="82"/>
  <c r="J804" i="82"/>
  <c r="G795" i="82"/>
  <c r="H793" i="82"/>
  <c r="J787" i="82"/>
  <c r="I783" i="82"/>
  <c r="J781" i="82"/>
  <c r="H780" i="82"/>
  <c r="J771" i="82"/>
  <c r="I769" i="82"/>
  <c r="I765" i="82"/>
  <c r="G762" i="82"/>
  <c r="G761" i="82"/>
  <c r="H757" i="82"/>
  <c r="I752" i="82"/>
  <c r="H749" i="82"/>
  <c r="I747" i="82"/>
  <c r="H745" i="82"/>
  <c r="H741" i="82"/>
  <c r="H737" i="82"/>
  <c r="I733" i="82"/>
  <c r="J725" i="82"/>
  <c r="I716" i="82"/>
  <c r="J712" i="82"/>
  <c r="J702" i="82"/>
  <c r="J698" i="82"/>
  <c r="H696" i="82"/>
  <c r="I694" i="82"/>
  <c r="H684" i="82"/>
  <c r="I678" i="82"/>
  <c r="G674" i="82"/>
  <c r="J671" i="82"/>
  <c r="I667" i="82"/>
  <c r="H659" i="82"/>
  <c r="G652" i="82"/>
  <c r="I650" i="82"/>
  <c r="H648" i="82"/>
  <c r="I636" i="82"/>
  <c r="I629" i="82"/>
  <c r="J619" i="82"/>
  <c r="J612" i="82"/>
  <c r="G601" i="82"/>
  <c r="G593" i="82"/>
  <c r="H591" i="82"/>
  <c r="J587" i="82"/>
  <c r="H582" i="82"/>
  <c r="G570" i="82"/>
  <c r="G560" i="82"/>
  <c r="G758" i="82"/>
  <c r="I780" i="82"/>
  <c r="J765" i="82"/>
  <c r="I757" i="82"/>
  <c r="I749" i="82"/>
  <c r="J747" i="82"/>
  <c r="I745" i="82"/>
  <c r="I741" i="82"/>
  <c r="J733" i="82"/>
  <c r="J307" i="82"/>
  <c r="G295" i="82"/>
  <c r="I804" i="82"/>
  <c r="I802" i="82"/>
  <c r="G800" i="82"/>
  <c r="I787" i="82"/>
  <c r="G783" i="82"/>
  <c r="G778" i="82"/>
  <c r="J774" i="82"/>
  <c r="I771" i="82"/>
  <c r="H769" i="82"/>
  <c r="I767" i="82"/>
  <c r="H752" i="82"/>
  <c r="G747" i="82"/>
  <c r="G745" i="82"/>
  <c r="J742" i="82"/>
  <c r="I721" i="82"/>
  <c r="I712" i="82"/>
  <c r="H710" i="82"/>
  <c r="H702" i="82"/>
  <c r="H698" i="82"/>
  <c r="J687" i="82"/>
  <c r="J685" i="82"/>
  <c r="I668" i="82"/>
  <c r="H667" i="82"/>
  <c r="H650" i="82"/>
  <c r="H636" i="82"/>
  <c r="J623" i="82"/>
  <c r="I620" i="82"/>
  <c r="J610" i="82"/>
  <c r="J602" i="82"/>
  <c r="J797" i="82"/>
  <c r="I803" i="82"/>
  <c r="H800" i="82"/>
  <c r="G797" i="82"/>
  <c r="I795" i="82"/>
  <c r="H792" i="82"/>
  <c r="G789" i="82"/>
  <c r="H784" i="82"/>
  <c r="J783" i="82"/>
  <c r="I759" i="82"/>
  <c r="G792" i="82"/>
  <c r="G759" i="82"/>
  <c r="J759" i="82"/>
  <c r="J778" i="82"/>
  <c r="H778" i="82"/>
  <c r="J753" i="82"/>
  <c r="G753" i="82"/>
  <c r="H753" i="82"/>
  <c r="I753" i="82"/>
  <c r="J802" i="82"/>
  <c r="J794" i="82"/>
  <c r="G782" i="82"/>
  <c r="G776" i="82"/>
  <c r="J776" i="82"/>
  <c r="H776" i="82"/>
  <c r="J763" i="82"/>
  <c r="J789" i="82"/>
  <c r="H802" i="82"/>
  <c r="J800" i="82"/>
  <c r="I789" i="82"/>
  <c r="J784" i="82"/>
  <c r="I797" i="82"/>
  <c r="H794" i="82"/>
  <c r="J792" i="82"/>
  <c r="I766" i="82"/>
  <c r="H766" i="82"/>
  <c r="J766" i="82"/>
  <c r="H763" i="82"/>
  <c r="I763" i="82"/>
  <c r="G787" i="82"/>
  <c r="J785" i="82"/>
  <c r="I785" i="82"/>
  <c r="I784" i="82"/>
  <c r="G770" i="82"/>
  <c r="J770" i="82"/>
  <c r="H767" i="82"/>
  <c r="H758" i="82"/>
  <c r="H756" i="82"/>
  <c r="G754" i="82"/>
  <c r="G748" i="82"/>
  <c r="J743" i="82"/>
  <c r="I735" i="82"/>
  <c r="G728" i="82"/>
  <c r="J728" i="82"/>
  <c r="G727" i="82"/>
  <c r="J726" i="82"/>
  <c r="G715" i="82"/>
  <c r="J714" i="82"/>
  <c r="J697" i="82"/>
  <c r="G697" i="82"/>
  <c r="H697" i="82"/>
  <c r="I697" i="82"/>
  <c r="G744" i="82"/>
  <c r="H744" i="82"/>
  <c r="I743" i="82"/>
  <c r="J737" i="82"/>
  <c r="I737" i="82"/>
  <c r="G736" i="82"/>
  <c r="H736" i="82"/>
  <c r="I730" i="82"/>
  <c r="I719" i="82"/>
  <c r="I708" i="82"/>
  <c r="J708" i="82"/>
  <c r="H707" i="82"/>
  <c r="I707" i="82"/>
  <c r="H706" i="82"/>
  <c r="I706" i="82"/>
  <c r="J705" i="82"/>
  <c r="H705" i="82"/>
  <c r="J746" i="82"/>
  <c r="H743" i="82"/>
  <c r="H730" i="82"/>
  <c r="I726" i="82"/>
  <c r="H726" i="82"/>
  <c r="H719" i="82"/>
  <c r="I713" i="82"/>
  <c r="J768" i="82"/>
  <c r="J752" i="82"/>
  <c r="I750" i="82"/>
  <c r="J750" i="82"/>
  <c r="I746" i="82"/>
  <c r="G730" i="82"/>
  <c r="I724" i="82"/>
  <c r="G719" i="82"/>
  <c r="J713" i="82"/>
  <c r="H713" i="82"/>
  <c r="J754" i="82"/>
  <c r="I738" i="82"/>
  <c r="I722" i="82"/>
  <c r="I718" i="82"/>
  <c r="H718" i="82"/>
  <c r="H774" i="82"/>
  <c r="I762" i="82"/>
  <c r="J748" i="82"/>
  <c r="H739" i="82"/>
  <c r="J739" i="82"/>
  <c r="G738" i="82"/>
  <c r="J727" i="82"/>
  <c r="J715" i="82"/>
  <c r="I710" i="82"/>
  <c r="J710" i="82"/>
  <c r="G703" i="82"/>
  <c r="I703" i="82"/>
  <c r="J703" i="82"/>
  <c r="H699" i="82"/>
  <c r="G699" i="82"/>
  <c r="I699" i="82"/>
  <c r="J699" i="82"/>
  <c r="J722" i="82"/>
  <c r="G722" i="82"/>
  <c r="H708" i="82"/>
  <c r="J707" i="82"/>
  <c r="J706" i="82"/>
  <c r="I705" i="82"/>
  <c r="J691" i="82"/>
  <c r="G711" i="82"/>
  <c r="I704" i="82"/>
  <c r="G702" i="82"/>
  <c r="G700" i="82"/>
  <c r="H695" i="82"/>
  <c r="H691" i="82"/>
  <c r="G679" i="82"/>
  <c r="I679" i="82"/>
  <c r="H704" i="82"/>
  <c r="G691" i="82"/>
  <c r="J690" i="82"/>
  <c r="J689" i="82"/>
  <c r="J680" i="82"/>
  <c r="G680" i="82"/>
  <c r="H680" i="82"/>
  <c r="I680" i="82"/>
  <c r="I689" i="82"/>
  <c r="H682" i="82"/>
  <c r="I682" i="82"/>
  <c r="J682" i="82"/>
  <c r="G661" i="82"/>
  <c r="H661" i="82"/>
  <c r="I661" i="82"/>
  <c r="J661" i="82"/>
  <c r="H690" i="82"/>
  <c r="I690" i="82"/>
  <c r="G689" i="82"/>
  <c r="G675" i="82"/>
  <c r="I675" i="82"/>
  <c r="J675" i="82"/>
  <c r="I677" i="82"/>
  <c r="G677" i="82"/>
  <c r="J677" i="82"/>
  <c r="J720" i="82"/>
  <c r="I696" i="82"/>
  <c r="I693" i="82"/>
  <c r="J693" i="82"/>
  <c r="J688" i="82"/>
  <c r="H688" i="82"/>
  <c r="G686" i="82"/>
  <c r="J686" i="82"/>
  <c r="H672" i="82"/>
  <c r="J672" i="82"/>
  <c r="G672" i="82"/>
  <c r="I672" i="82"/>
  <c r="H646" i="82"/>
  <c r="I646" i="82"/>
  <c r="J646" i="82"/>
  <c r="H687" i="82"/>
  <c r="H678" i="82"/>
  <c r="I673" i="82"/>
  <c r="H669" i="82"/>
  <c r="J669" i="82"/>
  <c r="J667" i="82"/>
  <c r="H658" i="82"/>
  <c r="J658" i="82"/>
  <c r="I657" i="82"/>
  <c r="H657" i="82"/>
  <c r="G655" i="82"/>
  <c r="G653" i="82"/>
  <c r="J653" i="82"/>
  <c r="H673" i="82"/>
  <c r="J637" i="82"/>
  <c r="G637" i="82"/>
  <c r="H637" i="82"/>
  <c r="I637" i="82"/>
  <c r="G640" i="82"/>
  <c r="H640" i="82"/>
  <c r="I640" i="82"/>
  <c r="J640" i="82"/>
  <c r="H662" i="82"/>
  <c r="J662" i="82"/>
  <c r="J632" i="82"/>
  <c r="H621" i="82"/>
  <c r="J621" i="82"/>
  <c r="J647" i="82"/>
  <c r="I645" i="82"/>
  <c r="J635" i="82"/>
  <c r="I632" i="82"/>
  <c r="J628" i="82"/>
  <c r="I626" i="82"/>
  <c r="J626" i="82"/>
  <c r="G618" i="82"/>
  <c r="G617" i="82"/>
  <c r="H617" i="82"/>
  <c r="J617" i="82"/>
  <c r="G608" i="82"/>
  <c r="H608" i="82"/>
  <c r="J608" i="82"/>
  <c r="I608" i="82"/>
  <c r="J649" i="82"/>
  <c r="H645" i="82"/>
  <c r="I642" i="82"/>
  <c r="G642" i="82"/>
  <c r="H635" i="82"/>
  <c r="H632" i="82"/>
  <c r="J629" i="82"/>
  <c r="G629" i="82"/>
  <c r="I628" i="82"/>
  <c r="I660" i="82"/>
  <c r="J651" i="82"/>
  <c r="H649" i="82"/>
  <c r="G635" i="82"/>
  <c r="J634" i="82"/>
  <c r="H628" i="82"/>
  <c r="J624" i="82"/>
  <c r="G649" i="82"/>
  <c r="J630" i="82"/>
  <c r="H631" i="82"/>
  <c r="G631" i="82"/>
  <c r="I630" i="82"/>
  <c r="H611" i="82"/>
  <c r="I611" i="82"/>
  <c r="J611" i="82"/>
  <c r="G644" i="82"/>
  <c r="I644" i="82"/>
  <c r="I621" i="82"/>
  <c r="H603" i="82"/>
  <c r="I603" i="82"/>
  <c r="G603" i="82"/>
  <c r="J603" i="82"/>
  <c r="G575" i="82"/>
  <c r="H575" i="82"/>
  <c r="I575" i="82"/>
  <c r="J575" i="82"/>
  <c r="J585" i="82"/>
  <c r="G585" i="82"/>
  <c r="H585" i="82"/>
  <c r="I585" i="82"/>
  <c r="I565" i="82"/>
  <c r="J565" i="82"/>
  <c r="G565" i="82"/>
  <c r="H565" i="82"/>
  <c r="I614" i="82"/>
  <c r="J614" i="82"/>
  <c r="G614" i="82"/>
  <c r="G584" i="82"/>
  <c r="H584" i="82"/>
  <c r="J584" i="82"/>
  <c r="I584" i="82"/>
  <c r="G559" i="82"/>
  <c r="H559" i="82"/>
  <c r="I559" i="82"/>
  <c r="J559" i="82"/>
  <c r="I609" i="82"/>
  <c r="G592" i="82"/>
  <c r="H592" i="82"/>
  <c r="J592" i="82"/>
  <c r="I573" i="82"/>
  <c r="J573" i="82"/>
  <c r="G600" i="82"/>
  <c r="H600" i="82"/>
  <c r="J600" i="82"/>
  <c r="H599" i="82"/>
  <c r="I582" i="82"/>
  <c r="J582" i="82"/>
  <c r="H562" i="82"/>
  <c r="I562" i="82"/>
  <c r="I590" i="82"/>
  <c r="J590" i="82"/>
  <c r="H571" i="82"/>
  <c r="I571" i="82"/>
  <c r="I569" i="82"/>
  <c r="I557" i="82"/>
  <c r="J557" i="82"/>
  <c r="G557" i="82"/>
  <c r="I598" i="82"/>
  <c r="J598" i="82"/>
  <c r="J595" i="82"/>
  <c r="H579" i="82"/>
  <c r="I579" i="82"/>
  <c r="I577" i="82"/>
  <c r="H569" i="82"/>
  <c r="J566" i="82"/>
  <c r="I606" i="82"/>
  <c r="J606" i="82"/>
  <c r="H587" i="82"/>
  <c r="I587" i="82"/>
  <c r="H577" i="82"/>
  <c r="G569" i="82"/>
  <c r="I566" i="82"/>
  <c r="H595" i="82"/>
  <c r="I595" i="82"/>
  <c r="I593" i="82"/>
  <c r="J583" i="82"/>
  <c r="G577" i="82"/>
  <c r="G568" i="82"/>
  <c r="H568" i="82"/>
  <c r="J568" i="82"/>
  <c r="H566" i="82"/>
  <c r="G576" i="82"/>
  <c r="H576" i="82"/>
  <c r="J576" i="82"/>
  <c r="H558" i="82"/>
  <c r="J556" i="82"/>
  <c r="I613" i="82"/>
  <c r="I605" i="82"/>
  <c r="I597" i="82"/>
  <c r="I589" i="82"/>
  <c r="I581" i="82"/>
  <c r="I572" i="82"/>
  <c r="I564" i="82"/>
  <c r="I556" i="82"/>
  <c r="H556" i="82"/>
  <c r="I287" i="82"/>
  <c r="H287" i="82"/>
  <c r="I304" i="82"/>
  <c r="J304" i="82"/>
  <c r="I284" i="82"/>
  <c r="J284" i="82"/>
  <c r="G298" i="82"/>
  <c r="H298" i="82"/>
  <c r="J298" i="82"/>
  <c r="G290" i="82"/>
  <c r="J290" i="82"/>
  <c r="H307" i="82"/>
  <c r="J302" i="82"/>
  <c r="H291" i="82"/>
  <c r="H285" i="82"/>
  <c r="J266" i="82"/>
  <c r="G281" i="82"/>
  <c r="G307" i="82"/>
  <c r="J295" i="82"/>
  <c r="J279" i="82"/>
  <c r="I274" i="82"/>
  <c r="H264" i="82"/>
  <c r="J303" i="82"/>
  <c r="J299" i="82"/>
  <c r="J291" i="82"/>
  <c r="J287" i="82"/>
  <c r="G279" i="82"/>
  <c r="J275" i="82"/>
  <c r="H271" i="82"/>
  <c r="J267" i="82"/>
  <c r="G264" i="82"/>
  <c r="H303" i="82"/>
  <c r="H299" i="82"/>
  <c r="J283" i="82"/>
  <c r="H277" i="82"/>
  <c r="H275" i="82"/>
  <c r="H273" i="82"/>
  <c r="H269" i="82"/>
  <c r="H267" i="82"/>
  <c r="H265" i="82"/>
  <c r="G303" i="82"/>
  <c r="G299" i="82"/>
  <c r="G291" i="82"/>
  <c r="G287" i="82"/>
  <c r="H283" i="82"/>
  <c r="G275" i="82"/>
  <c r="G267" i="82"/>
  <c r="G283" i="82"/>
  <c r="J278" i="82"/>
  <c r="J263" i="82"/>
  <c r="G297" i="82"/>
  <c r="J288" i="82"/>
  <c r="I263" i="82"/>
  <c r="I305" i="82"/>
  <c r="J305" i="82"/>
  <c r="G304" i="82"/>
  <c r="H304" i="82"/>
  <c r="J296" i="82"/>
  <c r="I290" i="82"/>
  <c r="G284" i="82"/>
  <c r="H284" i="82"/>
  <c r="I276" i="82"/>
  <c r="G276" i="82"/>
  <c r="H276" i="82"/>
  <c r="I293" i="82"/>
  <c r="J293" i="82"/>
  <c r="G292" i="82"/>
  <c r="H292" i="82"/>
  <c r="G282" i="82"/>
  <c r="H282" i="82"/>
  <c r="H290" i="82"/>
  <c r="J272" i="82"/>
  <c r="G272" i="82"/>
  <c r="I272" i="82"/>
  <c r="H272" i="82"/>
  <c r="I268" i="82"/>
  <c r="J268" i="82"/>
  <c r="G268" i="82"/>
  <c r="H268" i="82"/>
  <c r="J294" i="82"/>
  <c r="J306" i="82"/>
  <c r="H301" i="82"/>
  <c r="J300" i="82"/>
  <c r="I294" i="82"/>
  <c r="G278" i="82"/>
  <c r="H278" i="82"/>
  <c r="I297" i="82"/>
  <c r="J297" i="82"/>
  <c r="G296" i="82"/>
  <c r="H296" i="82"/>
  <c r="I306" i="82"/>
  <c r="H294" i="82"/>
  <c r="I289" i="82"/>
  <c r="J289" i="82"/>
  <c r="G288" i="82"/>
  <c r="H288" i="82"/>
  <c r="J286" i="82"/>
  <c r="I280" i="82"/>
  <c r="G280" i="82"/>
  <c r="H280" i="82"/>
  <c r="H306" i="82"/>
  <c r="I301" i="82"/>
  <c r="J301" i="82"/>
  <c r="G300" i="82"/>
  <c r="H300" i="82"/>
  <c r="H293" i="82"/>
  <c r="J292" i="82"/>
  <c r="I286" i="82"/>
  <c r="J282" i="82"/>
  <c r="G293" i="82"/>
  <c r="I292" i="82"/>
  <c r="H286" i="82"/>
  <c r="I282" i="82"/>
  <c r="J285" i="82"/>
  <c r="J281" i="82"/>
  <c r="J277" i="82"/>
  <c r="J273" i="82"/>
  <c r="J269" i="82"/>
  <c r="J265" i="82"/>
  <c r="I285" i="82"/>
  <c r="I281" i="82"/>
  <c r="I277" i="82"/>
  <c r="I273" i="82"/>
  <c r="I269" i="82"/>
  <c r="I265" i="82"/>
  <c r="H274" i="82"/>
  <c r="H266" i="82"/>
  <c r="J264" i="82"/>
  <c r="H263" i="82"/>
  <c r="H270" i="82"/>
  <c r="G270" i="82"/>
  <c r="G266" i="82"/>
  <c r="D492" i="82" l="1"/>
  <c r="D665" i="82"/>
  <c r="D574" i="82"/>
  <c r="D622" i="82"/>
  <c r="D820" i="82"/>
  <c r="D775" i="82"/>
  <c r="D670" i="82"/>
  <c r="D764" i="82"/>
  <c r="D827" i="82"/>
  <c r="D825" i="82"/>
  <c r="D815" i="82"/>
  <c r="D831" i="82"/>
  <c r="D717" i="82"/>
  <c r="D570" i="82"/>
  <c r="D816" i="82"/>
  <c r="D813" i="82"/>
  <c r="D829" i="82"/>
  <c r="D891" i="82"/>
  <c r="D822" i="82"/>
  <c r="D756" i="82"/>
  <c r="D648" i="82"/>
  <c r="D826" i="82"/>
  <c r="D841" i="82"/>
  <c r="D705" i="82"/>
  <c r="D654" i="82"/>
  <c r="D643" i="82"/>
  <c r="D727" i="82"/>
  <c r="D823" i="82"/>
  <c r="D810" i="82"/>
  <c r="D812" i="82"/>
  <c r="D846" i="82"/>
  <c r="D819" i="82"/>
  <c r="D832" i="82"/>
  <c r="D809" i="82"/>
  <c r="D714" i="82"/>
  <c r="D803" i="82"/>
  <c r="D580" i="82"/>
  <c r="D799" i="82"/>
  <c r="D964" i="82"/>
  <c r="D842" i="82"/>
  <c r="D828" i="82"/>
  <c r="D700" i="82"/>
  <c r="D599" i="82"/>
  <c r="D678" i="82"/>
  <c r="D720" i="82"/>
  <c r="D778" i="82"/>
  <c r="D729" i="82"/>
  <c r="D796" i="82"/>
  <c r="D808" i="82"/>
  <c r="D937" i="82"/>
  <c r="D772" i="82"/>
  <c r="D652" i="82"/>
  <c r="D641" i="82"/>
  <c r="D814" i="82"/>
  <c r="D830" i="82"/>
  <c r="D817" i="82"/>
  <c r="D833" i="82"/>
  <c r="D824" i="82"/>
  <c r="D811" i="82"/>
  <c r="D711" i="82"/>
  <c r="D777" i="82"/>
  <c r="D818" i="82"/>
  <c r="D840" i="82"/>
  <c r="D821" i="82"/>
  <c r="D943" i="82"/>
  <c r="D453" i="82"/>
  <c r="D732" i="82"/>
  <c r="D934" i="82"/>
  <c r="D954" i="82"/>
  <c r="D271" i="82"/>
  <c r="D760" i="82"/>
  <c r="D664" i="82"/>
  <c r="D761" i="82"/>
  <c r="D721" i="82"/>
  <c r="D692" i="82"/>
  <c r="D698" i="82"/>
  <c r="D734" i="82"/>
  <c r="D695" i="82"/>
  <c r="D793" i="82"/>
  <c r="D963" i="82"/>
  <c r="D921" i="82"/>
  <c r="D935" i="82"/>
  <c r="D633" i="82"/>
  <c r="D667" i="82"/>
  <c r="D801" i="82"/>
  <c r="D616" i="82"/>
  <c r="D560" i="82"/>
  <c r="D581" i="82"/>
  <c r="D593" i="82"/>
  <c r="D634" i="82"/>
  <c r="D696" i="82"/>
  <c r="D758" i="82"/>
  <c r="D609" i="82"/>
  <c r="D594" i="82"/>
  <c r="D725" i="82"/>
  <c r="D914" i="82"/>
  <c r="D655" i="82"/>
  <c r="D906" i="82"/>
  <c r="D955" i="82"/>
  <c r="D572" i="82"/>
  <c r="D583" i="82"/>
  <c r="D787" i="82"/>
  <c r="D685" i="82"/>
  <c r="D619" i="82"/>
  <c r="D791" i="82"/>
  <c r="D788" i="82"/>
  <c r="D782" i="82"/>
  <c r="D911" i="82"/>
  <c r="D302" i="82"/>
  <c r="D804" i="82"/>
  <c r="D625" i="82"/>
  <c r="D618" i="82"/>
  <c r="D683" i="82"/>
  <c r="D589" i="82"/>
  <c r="D651" i="82"/>
  <c r="D769" i="82"/>
  <c r="D295" i="82"/>
  <c r="D687" i="82"/>
  <c r="D671" i="82"/>
  <c r="D904" i="82"/>
  <c r="D926" i="82"/>
  <c r="D752" i="82"/>
  <c r="D915" i="82"/>
  <c r="D673" i="82"/>
  <c r="D918" i="82"/>
  <c r="D738" i="82"/>
  <c r="D736" i="82"/>
  <c r="D601" i="82"/>
  <c r="D684" i="82"/>
  <c r="D750" i="82"/>
  <c r="D626" i="82"/>
  <c r="D907" i="82"/>
  <c r="D621" i="82"/>
  <c r="D703" i="82"/>
  <c r="D795" i="82"/>
  <c r="D971" i="82"/>
  <c r="D786" i="82"/>
  <c r="D910" i="82"/>
  <c r="D748" i="82"/>
  <c r="D706" i="82"/>
  <c r="D650" i="82"/>
  <c r="D591" i="82"/>
  <c r="D688" i="82"/>
  <c r="D638" i="82"/>
  <c r="D724" i="82"/>
  <c r="D561" i="82"/>
  <c r="D558" i="82"/>
  <c r="D659" i="82"/>
  <c r="D660" i="82"/>
  <c r="D624" i="82"/>
  <c r="D967" i="82"/>
  <c r="D802" i="82"/>
  <c r="D617" i="82"/>
  <c r="D689" i="82"/>
  <c r="D699" i="82"/>
  <c r="D644" i="82"/>
  <c r="D762" i="82"/>
  <c r="D737" i="82"/>
  <c r="D600" i="82"/>
  <c r="D275" i="82"/>
  <c r="D773" i="82"/>
  <c r="D794" i="82"/>
  <c r="D783" i="82"/>
  <c r="D569" i="82"/>
  <c r="D635" i="82"/>
  <c r="D662" i="82"/>
  <c r="D730" i="82"/>
  <c r="D766" i="82"/>
  <c r="D686" i="82"/>
  <c r="D792" i="82"/>
  <c r="D972" i="82"/>
  <c r="D952" i="82"/>
  <c r="D264" i="82"/>
  <c r="D604" i="82"/>
  <c r="D709" i="82"/>
  <c r="D978" i="82"/>
  <c r="D628" i="82"/>
  <c r="D715" i="82"/>
  <c r="D785" i="82"/>
  <c r="D798" i="82"/>
  <c r="D866" i="82"/>
  <c r="D566" i="82"/>
  <c r="D666" i="82"/>
  <c r="D768" i="82"/>
  <c r="D568" i="82"/>
  <c r="D649" i="82"/>
  <c r="D642" i="82"/>
  <c r="D690" i="82"/>
  <c r="D719" i="82"/>
  <c r="D743" i="82"/>
  <c r="D707" i="82"/>
  <c r="D747" i="82"/>
  <c r="D674" i="82"/>
  <c r="D780" i="82"/>
  <c r="D751" i="82"/>
  <c r="D577" i="82"/>
  <c r="D575" i="82"/>
  <c r="D713" i="82"/>
  <c r="D735" i="82"/>
  <c r="D790" i="82"/>
  <c r="D958" i="82"/>
  <c r="D640" i="82"/>
  <c r="D708" i="82"/>
  <c r="D754" i="82"/>
  <c r="D602" i="82"/>
  <c r="D712" i="82"/>
  <c r="D771" i="82"/>
  <c r="D746" i="82"/>
  <c r="D610" i="82"/>
  <c r="D716" i="82"/>
  <c r="D774" i="82"/>
  <c r="D656" i="82"/>
  <c r="D745" i="82"/>
  <c r="D607" i="82"/>
  <c r="D739" i="82"/>
  <c r="D807" i="82"/>
  <c r="D563" i="82"/>
  <c r="D658" i="82"/>
  <c r="D949" i="82"/>
  <c r="D968" i="82"/>
  <c r="D559" i="82"/>
  <c r="D847" i="82"/>
  <c r="D873" i="82"/>
  <c r="D852" i="82"/>
  <c r="D928" i="82"/>
  <c r="D970" i="82"/>
  <c r="D956" i="82"/>
  <c r="D925" i="82"/>
  <c r="D894" i="82"/>
  <c r="D849" i="82"/>
  <c r="D307" i="82"/>
  <c r="D576" i="82"/>
  <c r="D279" i="82"/>
  <c r="D597" i="82"/>
  <c r="D646" i="82"/>
  <c r="D675" i="82"/>
  <c r="D680" i="82"/>
  <c r="D623" i="82"/>
  <c r="D767" i="82"/>
  <c r="D800" i="82"/>
  <c r="D636" i="82"/>
  <c r="D781" i="82"/>
  <c r="D627" i="82"/>
  <c r="D681" i="82"/>
  <c r="D676" i="82"/>
  <c r="D723" i="82"/>
  <c r="D731" i="82"/>
  <c r="D779" i="82"/>
  <c r="D578" i="82"/>
  <c r="D586" i="82"/>
  <c r="D927" i="82"/>
  <c r="D976" i="82"/>
  <c r="D960" i="82"/>
  <c r="D605" i="82"/>
  <c r="D948" i="82"/>
  <c r="D298" i="82"/>
  <c r="D613" i="82"/>
  <c r="D870" i="82"/>
  <c r="D885" i="82"/>
  <c r="D848" i="82"/>
  <c r="D897" i="82"/>
  <c r="D951" i="82"/>
  <c r="D596" i="82"/>
  <c r="D969" i="82"/>
  <c r="D977" i="82"/>
  <c r="D573" i="82"/>
  <c r="D974" i="82"/>
  <c r="D763" i="82"/>
  <c r="D784" i="82"/>
  <c r="D869" i="82"/>
  <c r="D879" i="82"/>
  <c r="D864" i="82"/>
  <c r="D857" i="82"/>
  <c r="D889" i="82"/>
  <c r="D850" i="82"/>
  <c r="D947" i="82"/>
  <c r="D740" i="82"/>
  <c r="D946" i="82"/>
  <c r="D961" i="82"/>
  <c r="D592" i="82"/>
  <c r="D584" i="82"/>
  <c r="D608" i="82"/>
  <c r="D632" i="82"/>
  <c r="D657" i="82"/>
  <c r="D672" i="82"/>
  <c r="D682" i="82"/>
  <c r="D691" i="82"/>
  <c r="D704" i="82"/>
  <c r="D722" i="82"/>
  <c r="D697" i="82"/>
  <c r="D770" i="82"/>
  <c r="D844" i="82"/>
  <c r="D878" i="82"/>
  <c r="D865" i="82"/>
  <c r="D742" i="82"/>
  <c r="D957" i="82"/>
  <c r="D980" i="82"/>
  <c r="D845" i="82"/>
  <c r="D905" i="82"/>
  <c r="D939" i="82"/>
  <c r="D959" i="82"/>
  <c r="D853" i="82"/>
  <c r="D886" i="82"/>
  <c r="D871" i="82"/>
  <c r="D912" i="82"/>
  <c r="D856" i="82"/>
  <c r="D874" i="82"/>
  <c r="D890" i="82"/>
  <c r="D868" i="82"/>
  <c r="D860" i="82"/>
  <c r="D679" i="82"/>
  <c r="D919" i="82"/>
  <c r="D861" i="82"/>
  <c r="D881" i="82"/>
  <c r="D858" i="82"/>
  <c r="D930" i="82"/>
  <c r="D953" i="82"/>
  <c r="D929" i="82"/>
  <c r="D585" i="82"/>
  <c r="D630" i="82"/>
  <c r="D753" i="82"/>
  <c r="D759" i="82"/>
  <c r="D902" i="82"/>
  <c r="D862" i="82"/>
  <c r="D920" i="82"/>
  <c r="D882" i="82"/>
  <c r="D966" i="82"/>
  <c r="D639" i="82"/>
  <c r="D854" i="82"/>
  <c r="D863" i="82"/>
  <c r="D887" i="82"/>
  <c r="D880" i="82"/>
  <c r="D940" i="82"/>
  <c r="D931" i="82"/>
  <c r="D945" i="82"/>
  <c r="D899" i="82"/>
  <c r="D941" i="82"/>
  <c r="D606" i="82"/>
  <c r="D892" i="82"/>
  <c r="D922" i="82"/>
  <c r="D938" i="82"/>
  <c r="D917" i="82"/>
  <c r="D944" i="82"/>
  <c r="D884" i="82"/>
  <c r="D883" i="82"/>
  <c r="D975" i="82"/>
  <c r="D741" i="82"/>
  <c r="D942" i="82"/>
  <c r="D923" i="82"/>
  <c r="D950" i="82"/>
  <c r="D900" i="82"/>
  <c r="D877" i="82"/>
  <c r="D898" i="82"/>
  <c r="D859" i="82"/>
  <c r="D875" i="82"/>
  <c r="D851" i="82"/>
  <c r="D867" i="82"/>
  <c r="D876" i="82"/>
  <c r="D893" i="82"/>
  <c r="D895" i="82"/>
  <c r="D855" i="82"/>
  <c r="D896" i="82"/>
  <c r="D872" i="82"/>
  <c r="D888" i="82"/>
  <c r="D936" i="82"/>
  <c r="D962" i="82"/>
  <c r="D965" i="82"/>
  <c r="D564" i="82"/>
  <c r="D631" i="82"/>
  <c r="D693" i="82"/>
  <c r="D924" i="82"/>
  <c r="D843" i="82"/>
  <c r="D901" i="82"/>
  <c r="D909" i="82"/>
  <c r="D973" i="82"/>
  <c r="D702" i="82"/>
  <c r="D903" i="82"/>
  <c r="D933" i="82"/>
  <c r="D932" i="82"/>
  <c r="D916" i="82"/>
  <c r="D588" i="82"/>
  <c r="D908" i="82"/>
  <c r="D981" i="82"/>
  <c r="D710" i="82"/>
  <c r="D299" i="82"/>
  <c r="D303" i="82"/>
  <c r="D287" i="82"/>
  <c r="D587" i="82"/>
  <c r="D806" i="82"/>
  <c r="D913" i="82"/>
  <c r="D749" i="82"/>
  <c r="D571" i="82"/>
  <c r="D653" i="82"/>
  <c r="D669" i="82"/>
  <c r="D757" i="82"/>
  <c r="D797" i="82"/>
  <c r="D694" i="82"/>
  <c r="D305" i="82"/>
  <c r="D265" i="82"/>
  <c r="D765" i="82"/>
  <c r="D733" i="82"/>
  <c r="D805" i="82"/>
  <c r="D612" i="82"/>
  <c r="D668" i="82"/>
  <c r="D562" i="82"/>
  <c r="D620" i="82"/>
  <c r="D267" i="82"/>
  <c r="D284" i="82"/>
  <c r="D611" i="82"/>
  <c r="D263" i="82"/>
  <c r="D598" i="82"/>
  <c r="D789" i="82"/>
  <c r="D291" i="82"/>
  <c r="D726" i="82"/>
  <c r="D556" i="82"/>
  <c r="D645" i="82"/>
  <c r="D776" i="82"/>
  <c r="D629" i="82"/>
  <c r="D637" i="82"/>
  <c r="D718" i="82"/>
  <c r="D661" i="82"/>
  <c r="D557" i="82"/>
  <c r="D677" i="82"/>
  <c r="D701" i="82"/>
  <c r="D590" i="82"/>
  <c r="D595" i="82"/>
  <c r="D565" i="82"/>
  <c r="D744" i="82"/>
  <c r="D582" i="82"/>
  <c r="D603" i="82"/>
  <c r="D579" i="82"/>
  <c r="D647" i="82"/>
  <c r="D728" i="82"/>
  <c r="D614" i="82"/>
  <c r="D269" i="82"/>
  <c r="D297" i="82"/>
  <c r="D273" i="82"/>
  <c r="D274" i="82"/>
  <c r="D300" i="82"/>
  <c r="D277" i="82"/>
  <c r="D301" i="82"/>
  <c r="D272" i="82"/>
  <c r="D283" i="82"/>
  <c r="D289" i="82"/>
  <c r="D278" i="82"/>
  <c r="D266" i="82"/>
  <c r="D286" i="82"/>
  <c r="D294" i="82"/>
  <c r="D270" i="82"/>
  <c r="D281" i="82"/>
  <c r="D293" i="82"/>
  <c r="D290" i="82"/>
  <c r="D285" i="82"/>
  <c r="D306" i="82"/>
  <c r="D288" i="82"/>
  <c r="D296" i="82"/>
  <c r="D304" i="82"/>
  <c r="D282" i="82"/>
  <c r="D292" i="82"/>
  <c r="D280" i="82"/>
  <c r="D268" i="82"/>
  <c r="D276" i="82"/>
  <c r="F105" i="82" l="1"/>
  <c r="G105" i="82" s="1"/>
  <c r="W105" i="82"/>
  <c r="F126" i="82"/>
  <c r="G126" i="82" s="1"/>
  <c r="W126" i="82"/>
  <c r="J105" i="82" l="1"/>
  <c r="I105" i="82"/>
  <c r="H105" i="82"/>
  <c r="J126" i="82"/>
  <c r="I126" i="82"/>
  <c r="H126" i="82"/>
  <c r="D105" i="82" l="1"/>
  <c r="D126" i="82"/>
  <c r="F115" i="82" l="1"/>
  <c r="G115" i="82" s="1"/>
  <c r="W115" i="82"/>
  <c r="J115" i="82" l="1"/>
  <c r="I115" i="82"/>
  <c r="H115" i="82"/>
  <c r="D115" i="82" l="1"/>
  <c r="F172" i="82" l="1"/>
  <c r="H172" i="82" s="1"/>
  <c r="W172" i="82"/>
  <c r="F163" i="82"/>
  <c r="W163" i="82"/>
  <c r="F182" i="82"/>
  <c r="H182" i="82" s="1"/>
  <c r="W182" i="82"/>
  <c r="G51" i="82"/>
  <c r="H51" i="82"/>
  <c r="I51" i="82"/>
  <c r="J51" i="82"/>
  <c r="J172" i="82" l="1"/>
  <c r="G172" i="82"/>
  <c r="I172" i="82"/>
  <c r="J163" i="82"/>
  <c r="I163" i="82"/>
  <c r="H163" i="82"/>
  <c r="G163" i="82"/>
  <c r="G182" i="82"/>
  <c r="J182" i="82"/>
  <c r="I182" i="82"/>
  <c r="D51" i="82"/>
  <c r="A47" i="79"/>
  <c r="B47" i="79"/>
  <c r="A66" i="79"/>
  <c r="B66" i="79"/>
  <c r="A57" i="79"/>
  <c r="B57" i="79"/>
  <c r="D172" i="82" l="1"/>
  <c r="D163" i="82"/>
  <c r="D182" i="82"/>
  <c r="F136" i="82"/>
  <c r="W136" i="82"/>
  <c r="A8" i="79"/>
  <c r="B8" i="79"/>
  <c r="F58" i="82"/>
  <c r="F96" i="82"/>
  <c r="J136" i="82" l="1"/>
  <c r="I136" i="82"/>
  <c r="H136" i="82"/>
  <c r="G136" i="82"/>
  <c r="G58" i="82"/>
  <c r="J58" i="82"/>
  <c r="I58" i="82"/>
  <c r="H58" i="82"/>
  <c r="J96" i="82"/>
  <c r="I96" i="82"/>
  <c r="H96" i="82"/>
  <c r="G96" i="82"/>
  <c r="D136" i="82" l="1"/>
  <c r="D58" i="82"/>
  <c r="D96" i="82"/>
  <c r="H3" i="96" l="1"/>
  <c r="I3" i="96" s="1"/>
  <c r="H4" i="96"/>
  <c r="I4" i="96" s="1"/>
  <c r="H5" i="96"/>
  <c r="I5" i="96" s="1"/>
  <c r="H6" i="96"/>
  <c r="I6" i="96" s="1"/>
  <c r="H7" i="96"/>
  <c r="I7" i="96" s="1"/>
  <c r="H8" i="96"/>
  <c r="I8" i="96" s="1"/>
  <c r="H9" i="96"/>
  <c r="I9" i="96" s="1"/>
  <c r="H10" i="96"/>
  <c r="I10" i="96" s="1"/>
  <c r="H11" i="96"/>
  <c r="I11" i="96"/>
  <c r="J11" i="96" s="1"/>
  <c r="H12" i="96"/>
  <c r="I12" i="96" s="1"/>
  <c r="J12" i="96" s="1"/>
  <c r="H13" i="96"/>
  <c r="I13" i="96"/>
  <c r="J13" i="96" s="1"/>
  <c r="H14" i="96"/>
  <c r="I14" i="96" s="1"/>
  <c r="H15" i="96"/>
  <c r="I15" i="96" s="1"/>
  <c r="H16" i="96"/>
  <c r="I16" i="96"/>
  <c r="K16" i="96" s="1"/>
  <c r="H17" i="96"/>
  <c r="I17" i="96" s="1"/>
  <c r="H18" i="96"/>
  <c r="I18" i="96"/>
  <c r="J18" i="96"/>
  <c r="H19" i="96"/>
  <c r="I19" i="96" s="1"/>
  <c r="H20" i="96"/>
  <c r="I20" i="96"/>
  <c r="J20" i="96"/>
  <c r="H21" i="96"/>
  <c r="I21" i="96" s="1"/>
  <c r="H22" i="96"/>
  <c r="I22" i="96" s="1"/>
  <c r="H23" i="96"/>
  <c r="I23" i="96" s="1"/>
  <c r="J23" i="96" s="1"/>
  <c r="H24" i="96"/>
  <c r="I24" i="96"/>
  <c r="H25" i="96"/>
  <c r="I25" i="96" s="1"/>
  <c r="J25" i="96" s="1"/>
  <c r="H26" i="96"/>
  <c r="I26" i="96" s="1"/>
  <c r="H27" i="96"/>
  <c r="I27" i="96" s="1"/>
  <c r="H28" i="96"/>
  <c r="I28" i="96" s="1"/>
  <c r="J28" i="96" s="1"/>
  <c r="H29" i="96"/>
  <c r="I29" i="96" s="1"/>
  <c r="H30" i="96"/>
  <c r="I30" i="96" s="1"/>
  <c r="H31" i="96"/>
  <c r="I31" i="96" s="1"/>
  <c r="H32" i="96"/>
  <c r="I32" i="96"/>
  <c r="J32" i="96"/>
  <c r="H33" i="96"/>
  <c r="I33" i="96" s="1"/>
  <c r="H34" i="96"/>
  <c r="I34" i="96" s="1"/>
  <c r="H35" i="96"/>
  <c r="I35" i="96" s="1"/>
  <c r="J35" i="96" s="1"/>
  <c r="H36" i="96"/>
  <c r="I36" i="96"/>
  <c r="J36" i="96" s="1"/>
  <c r="H37" i="96"/>
  <c r="I37" i="96" s="1"/>
  <c r="H38" i="96"/>
  <c r="I38" i="96" s="1"/>
  <c r="H39" i="96"/>
  <c r="I39" i="96" s="1"/>
  <c r="H40" i="96"/>
  <c r="I40" i="96" s="1"/>
  <c r="H41" i="96"/>
  <c r="I41" i="96" s="1"/>
  <c r="H42" i="96"/>
  <c r="I42" i="96" s="1"/>
  <c r="H43" i="96"/>
  <c r="I43" i="96" s="1"/>
  <c r="H44" i="96"/>
  <c r="I44" i="96" s="1"/>
  <c r="H45" i="96"/>
  <c r="I45" i="96" s="1"/>
  <c r="H46" i="96"/>
  <c r="I46" i="96" s="1"/>
  <c r="H47" i="96"/>
  <c r="I47" i="96"/>
  <c r="J47" i="96" s="1"/>
  <c r="H48" i="96"/>
  <c r="I48" i="96" s="1"/>
  <c r="H49" i="96"/>
  <c r="I49" i="96"/>
  <c r="J49" i="96" s="1"/>
  <c r="H50" i="96"/>
  <c r="I50" i="96" s="1"/>
  <c r="H51" i="96"/>
  <c r="I51" i="96" s="1"/>
  <c r="H52" i="96"/>
  <c r="I52" i="96"/>
  <c r="J52" i="96" s="1"/>
  <c r="H53" i="96"/>
  <c r="I53" i="96" s="1"/>
  <c r="H54" i="96"/>
  <c r="I54" i="96" s="1"/>
  <c r="H55" i="96"/>
  <c r="I55" i="96" s="1"/>
  <c r="H56" i="96"/>
  <c r="I56" i="96"/>
  <c r="J56" i="96" s="1"/>
  <c r="J16" i="96"/>
  <c r="K18" i="96"/>
  <c r="H3" i="95"/>
  <c r="I3" i="95"/>
  <c r="K3" i="95" s="1"/>
  <c r="H4" i="95"/>
  <c r="J4" i="95"/>
  <c r="K4" i="95" s="1"/>
  <c r="H5" i="95"/>
  <c r="J5" i="95"/>
  <c r="K5" i="95" s="1"/>
  <c r="H6" i="95"/>
  <c r="J6" i="95"/>
  <c r="K6" i="95" s="1"/>
  <c r="H7" i="95"/>
  <c r="J7" i="95"/>
  <c r="K7" i="95"/>
  <c r="H8" i="95"/>
  <c r="J8" i="95"/>
  <c r="K8" i="95"/>
  <c r="H9" i="95"/>
  <c r="J9" i="95"/>
  <c r="K9" i="95" s="1"/>
  <c r="H10" i="95"/>
  <c r="J10" i="95"/>
  <c r="K10" i="95" s="1"/>
  <c r="H11" i="95"/>
  <c r="J11" i="95"/>
  <c r="K11" i="95"/>
  <c r="H12" i="95"/>
  <c r="J12" i="95"/>
  <c r="K12" i="95" s="1"/>
  <c r="H13" i="95"/>
  <c r="J13" i="95"/>
  <c r="K13" i="95" s="1"/>
  <c r="H14" i="95"/>
  <c r="J14" i="95"/>
  <c r="K14" i="95" s="1"/>
  <c r="H15" i="95"/>
  <c r="J15" i="95"/>
  <c r="K15" i="95"/>
  <c r="H16" i="95"/>
  <c r="J16" i="95"/>
  <c r="K16" i="95"/>
  <c r="J3" i="95"/>
  <c r="L35" i="94"/>
  <c r="F9" i="93"/>
  <c r="N9" i="93"/>
  <c r="F10" i="93"/>
  <c r="N10" i="93"/>
  <c r="F11" i="93"/>
  <c r="N11" i="93"/>
  <c r="F12" i="93"/>
  <c r="N12" i="93"/>
  <c r="F13" i="93"/>
  <c r="N13" i="93"/>
  <c r="F14" i="93"/>
  <c r="N14" i="93"/>
  <c r="F15" i="93"/>
  <c r="N15" i="93"/>
  <c r="F16" i="93"/>
  <c r="N16" i="93"/>
  <c r="F17" i="93"/>
  <c r="N17" i="93"/>
  <c r="F18" i="93"/>
  <c r="N18" i="93"/>
  <c r="F19" i="93"/>
  <c r="N19" i="93"/>
  <c r="F20" i="93"/>
  <c r="N20" i="93"/>
  <c r="F21" i="93"/>
  <c r="N21" i="93"/>
  <c r="F22" i="93"/>
  <c r="N22" i="93"/>
  <c r="F23" i="93"/>
  <c r="N23" i="93"/>
  <c r="F24" i="93"/>
  <c r="N24" i="93"/>
  <c r="F25" i="93"/>
  <c r="N25" i="93"/>
  <c r="F26" i="93"/>
  <c r="N26" i="93"/>
  <c r="F27" i="93"/>
  <c r="N27" i="93"/>
  <c r="F28" i="93"/>
  <c r="N28" i="93"/>
  <c r="F29" i="93"/>
  <c r="N29" i="93"/>
  <c r="F30" i="93"/>
  <c r="N30" i="93"/>
  <c r="F31" i="93"/>
  <c r="N31" i="93"/>
  <c r="F32" i="93"/>
  <c r="N32" i="93"/>
  <c r="F33" i="93"/>
  <c r="N33" i="93"/>
  <c r="F34" i="93"/>
  <c r="N34" i="93"/>
  <c r="F35" i="93"/>
  <c r="N35" i="93"/>
  <c r="F36" i="93"/>
  <c r="N36" i="93"/>
  <c r="F37" i="93"/>
  <c r="N37" i="93"/>
  <c r="F38" i="93"/>
  <c r="N38" i="93"/>
  <c r="F39" i="93"/>
  <c r="N39" i="93"/>
  <c r="F40" i="93"/>
  <c r="N40" i="93"/>
  <c r="F41" i="93"/>
  <c r="N41" i="93"/>
  <c r="F42" i="93"/>
  <c r="N42" i="93"/>
  <c r="F43" i="93"/>
  <c r="N43" i="93"/>
  <c r="F44" i="93"/>
  <c r="N44" i="93"/>
  <c r="F45" i="93"/>
  <c r="N45" i="93"/>
  <c r="F46" i="93"/>
  <c r="N46" i="93"/>
  <c r="F47" i="93"/>
  <c r="N47" i="93"/>
  <c r="F48" i="93"/>
  <c r="N48" i="93"/>
  <c r="F49" i="93"/>
  <c r="N49" i="93"/>
  <c r="F50" i="93"/>
  <c r="N50" i="93"/>
  <c r="F51" i="93"/>
  <c r="N51" i="93"/>
  <c r="F52" i="93"/>
  <c r="N52" i="93"/>
  <c r="F53" i="93"/>
  <c r="N53" i="93"/>
  <c r="F54" i="93"/>
  <c r="N54" i="93"/>
  <c r="F55" i="93"/>
  <c r="N55" i="93"/>
  <c r="F56" i="93"/>
  <c r="N56" i="93"/>
  <c r="N57" i="93"/>
  <c r="N58" i="93"/>
  <c r="N59" i="93"/>
  <c r="N60" i="93"/>
  <c r="N61" i="93"/>
  <c r="D561" i="91"/>
  <c r="D562" i="91"/>
  <c r="D563" i="91"/>
  <c r="D564" i="91"/>
  <c r="D565" i="91"/>
  <c r="D566" i="91"/>
  <c r="D567" i="91"/>
  <c r="D568" i="91"/>
  <c r="D569" i="91"/>
  <c r="D570" i="91"/>
  <c r="D571" i="91"/>
  <c r="D572" i="91"/>
  <c r="D573" i="91"/>
  <c r="D574" i="91"/>
  <c r="D575" i="91"/>
  <c r="D576" i="91"/>
  <c r="D577" i="91"/>
  <c r="D578" i="91"/>
  <c r="D579" i="91"/>
  <c r="D580" i="91"/>
  <c r="D581" i="91"/>
  <c r="D582" i="91"/>
  <c r="D583" i="91"/>
  <c r="D584" i="91"/>
  <c r="D585" i="91"/>
  <c r="D586" i="91"/>
  <c r="D587" i="91"/>
  <c r="D588" i="91"/>
  <c r="D589" i="91"/>
  <c r="D590" i="91"/>
  <c r="D591" i="91"/>
  <c r="D592" i="91"/>
  <c r="D593" i="91"/>
  <c r="D594" i="91"/>
  <c r="D595" i="91"/>
  <c r="D596" i="91"/>
  <c r="D597" i="91"/>
  <c r="D598" i="91"/>
  <c r="D599" i="91"/>
  <c r="D600" i="91"/>
  <c r="D601" i="91"/>
  <c r="D602" i="91"/>
  <c r="D603" i="91"/>
  <c r="D604" i="91"/>
  <c r="D605" i="91"/>
  <c r="D606" i="91"/>
  <c r="D607" i="91"/>
  <c r="D608" i="91"/>
  <c r="D609" i="91"/>
  <c r="D610" i="91"/>
  <c r="D611" i="91"/>
  <c r="D612" i="91"/>
  <c r="D613" i="91"/>
  <c r="D614" i="91"/>
  <c r="D615" i="91"/>
  <c r="D616" i="91"/>
  <c r="D617" i="91"/>
  <c r="D618" i="91"/>
  <c r="D619" i="91"/>
  <c r="D620" i="91"/>
  <c r="D621" i="91"/>
  <c r="D622" i="91"/>
  <c r="D623" i="91"/>
  <c r="D624" i="91"/>
  <c r="D625" i="91"/>
  <c r="D626" i="91"/>
  <c r="D627" i="91"/>
  <c r="D628" i="91"/>
  <c r="D629" i="91"/>
  <c r="D630" i="91"/>
  <c r="D631" i="91"/>
  <c r="D632" i="91"/>
  <c r="D633" i="91"/>
  <c r="D634" i="91"/>
  <c r="D635" i="91"/>
  <c r="D636" i="91"/>
  <c r="D637" i="91"/>
  <c r="D638" i="91"/>
  <c r="D639" i="91"/>
  <c r="D640" i="91"/>
  <c r="D641" i="91"/>
  <c r="D642" i="91"/>
  <c r="D643" i="91"/>
  <c r="D644" i="91"/>
  <c r="D645" i="91"/>
  <c r="D646" i="91"/>
  <c r="D647" i="91"/>
  <c r="D648" i="91"/>
  <c r="D649" i="91"/>
  <c r="D650" i="91"/>
  <c r="D651" i="91"/>
  <c r="D652" i="91"/>
  <c r="D653" i="91"/>
  <c r="D654" i="91"/>
  <c r="D655" i="91"/>
  <c r="D656" i="91"/>
  <c r="D657" i="91"/>
  <c r="D658" i="91"/>
  <c r="D659" i="91"/>
  <c r="D660" i="91"/>
  <c r="D661" i="91"/>
  <c r="D662" i="91"/>
  <c r="D663" i="91"/>
  <c r="D664" i="91"/>
  <c r="D665" i="91"/>
  <c r="D666" i="91"/>
  <c r="D667" i="91"/>
  <c r="D668" i="91"/>
  <c r="D669" i="91"/>
  <c r="D670" i="91"/>
  <c r="D671" i="91"/>
  <c r="D672" i="91"/>
  <c r="D673" i="91"/>
  <c r="D674" i="91"/>
  <c r="D675" i="91"/>
  <c r="D676" i="91"/>
  <c r="D677" i="91"/>
  <c r="D678" i="91"/>
  <c r="D679" i="91"/>
  <c r="D680" i="91"/>
  <c r="D681" i="91"/>
  <c r="D682" i="91"/>
  <c r="D683" i="91"/>
  <c r="D684" i="91"/>
  <c r="D685" i="91"/>
  <c r="D686" i="91"/>
  <c r="D687" i="91"/>
  <c r="D688" i="91"/>
  <c r="D689" i="91"/>
  <c r="D690" i="91"/>
  <c r="D691" i="91"/>
  <c r="D692" i="91"/>
  <c r="D693" i="91"/>
  <c r="D694" i="91"/>
  <c r="D695" i="91"/>
  <c r="D696" i="91"/>
  <c r="D697" i="91"/>
  <c r="D698" i="91"/>
  <c r="D699" i="91"/>
  <c r="D700" i="91"/>
  <c r="D701" i="91"/>
  <c r="D702" i="91"/>
  <c r="D703" i="91"/>
  <c r="D704" i="91"/>
  <c r="D705" i="91"/>
  <c r="D706" i="91"/>
  <c r="D707" i="91"/>
  <c r="D708" i="91"/>
  <c r="D709" i="91"/>
  <c r="D710" i="91"/>
  <c r="D711" i="91"/>
  <c r="D712" i="91"/>
  <c r="D713" i="91"/>
  <c r="D714" i="91"/>
  <c r="D715" i="91"/>
  <c r="D716" i="91"/>
  <c r="D717" i="91"/>
  <c r="D718" i="91"/>
  <c r="D719" i="91"/>
  <c r="D720" i="91"/>
  <c r="D721" i="91"/>
  <c r="D722" i="91"/>
  <c r="D723" i="91"/>
  <c r="D724" i="91"/>
  <c r="D725" i="91"/>
  <c r="D726" i="91"/>
  <c r="D727" i="91"/>
  <c r="D728" i="91"/>
  <c r="D729" i="91"/>
  <c r="D730" i="91"/>
  <c r="D731" i="91"/>
  <c r="D732" i="91"/>
  <c r="D733" i="91"/>
  <c r="D734" i="91"/>
  <c r="D735" i="91"/>
  <c r="D736" i="91"/>
  <c r="D737" i="91"/>
  <c r="D738" i="91"/>
  <c r="D739" i="91"/>
  <c r="D740" i="91"/>
  <c r="D741" i="91"/>
  <c r="D742" i="91"/>
  <c r="D743" i="91"/>
  <c r="D744" i="91"/>
  <c r="D745" i="91"/>
  <c r="D746" i="91"/>
  <c r="D747" i="91"/>
  <c r="D748" i="91"/>
  <c r="D749" i="91"/>
  <c r="D750" i="91"/>
  <c r="D751" i="91"/>
  <c r="D752" i="91"/>
  <c r="D753" i="91"/>
  <c r="D754" i="91"/>
  <c r="D755" i="91"/>
  <c r="D756" i="91"/>
  <c r="D757" i="91"/>
  <c r="D758" i="91"/>
  <c r="D759" i="91"/>
  <c r="D760" i="91"/>
  <c r="D761" i="91"/>
  <c r="D762" i="91"/>
  <c r="D763" i="91"/>
  <c r="D764" i="91"/>
  <c r="D765" i="91"/>
  <c r="D766" i="91"/>
  <c r="D767" i="91"/>
  <c r="D768" i="91"/>
  <c r="D769" i="91"/>
  <c r="D770" i="91"/>
  <c r="D771" i="91"/>
  <c r="D772" i="91"/>
  <c r="D773" i="91"/>
  <c r="D774" i="91"/>
  <c r="D775" i="91"/>
  <c r="D776" i="91"/>
  <c r="D777" i="91"/>
  <c r="D778" i="91"/>
  <c r="D779" i="91"/>
  <c r="D780" i="91"/>
  <c r="D781" i="91"/>
  <c r="D782" i="91"/>
  <c r="D783" i="91"/>
  <c r="D784" i="91"/>
  <c r="D785" i="91"/>
  <c r="D786" i="91"/>
  <c r="D787" i="91"/>
  <c r="D788" i="91"/>
  <c r="D789" i="91"/>
  <c r="D790" i="91"/>
  <c r="D791" i="91"/>
  <c r="D792" i="91"/>
  <c r="D793" i="91"/>
  <c r="D794" i="91"/>
  <c r="D795" i="91"/>
  <c r="D796" i="91"/>
  <c r="D797" i="91"/>
  <c r="D798" i="91"/>
  <c r="D799" i="91"/>
  <c r="D800" i="91"/>
  <c r="D801" i="91"/>
  <c r="D802" i="91"/>
  <c r="D803" i="91"/>
  <c r="D804" i="91"/>
  <c r="D805" i="91"/>
  <c r="D806" i="91"/>
  <c r="D807" i="91"/>
  <c r="D808" i="91"/>
  <c r="D809" i="91"/>
  <c r="D810" i="91"/>
  <c r="D811" i="91"/>
  <c r="D812" i="91"/>
  <c r="D813" i="91"/>
  <c r="D814" i="91"/>
  <c r="D815" i="91"/>
  <c r="D816" i="91"/>
  <c r="D817" i="91"/>
  <c r="D818" i="91"/>
  <c r="D819" i="91"/>
  <c r="D820" i="91"/>
  <c r="D821" i="91"/>
  <c r="D822" i="91"/>
  <c r="D823" i="91"/>
  <c r="D824" i="91"/>
  <c r="D825" i="91"/>
  <c r="D826" i="91"/>
  <c r="D827" i="91"/>
  <c r="D828" i="91"/>
  <c r="D829" i="91"/>
  <c r="D830" i="91"/>
  <c r="D831" i="91"/>
  <c r="D832" i="91"/>
  <c r="D833" i="91"/>
  <c r="D834" i="91"/>
  <c r="D835" i="91"/>
  <c r="D836" i="91"/>
  <c r="D837" i="91"/>
  <c r="D838" i="91"/>
  <c r="D839" i="91"/>
  <c r="D840" i="91"/>
  <c r="D841" i="91"/>
  <c r="D842" i="91"/>
  <c r="D843" i="91"/>
  <c r="D844" i="91"/>
  <c r="D845" i="91"/>
  <c r="D846" i="91"/>
  <c r="D847" i="91"/>
  <c r="D848" i="91"/>
  <c r="D849" i="91"/>
  <c r="D850" i="91"/>
  <c r="D851" i="91"/>
  <c r="D852" i="91"/>
  <c r="D853" i="91"/>
  <c r="D854" i="91"/>
  <c r="D855" i="91"/>
  <c r="D856" i="91"/>
  <c r="D857" i="91"/>
  <c r="D858" i="91"/>
  <c r="D859" i="91"/>
  <c r="D860" i="91"/>
  <c r="D861" i="91"/>
  <c r="D862" i="91"/>
  <c r="D863" i="91"/>
  <c r="D864" i="91"/>
  <c r="D865" i="91"/>
  <c r="D866" i="91"/>
  <c r="D867" i="91"/>
  <c r="D868" i="91"/>
  <c r="D869" i="91"/>
  <c r="D870" i="91"/>
  <c r="D871" i="91"/>
  <c r="D872" i="91"/>
  <c r="D873" i="91"/>
  <c r="D874" i="91"/>
  <c r="D875" i="91"/>
  <c r="D876" i="91"/>
  <c r="D877" i="91"/>
  <c r="D878" i="91"/>
  <c r="D879" i="91"/>
  <c r="D880" i="91"/>
  <c r="D881" i="91"/>
  <c r="D882" i="91"/>
  <c r="D883" i="91"/>
  <c r="D884" i="91"/>
  <c r="D885" i="91"/>
  <c r="D886" i="91"/>
  <c r="D887" i="91"/>
  <c r="D888" i="91"/>
  <c r="D889" i="91"/>
  <c r="D890" i="91"/>
  <c r="D891" i="91"/>
  <c r="D892" i="91"/>
  <c r="D893" i="91"/>
  <c r="D894" i="91"/>
  <c r="D895" i="91"/>
  <c r="D896" i="91"/>
  <c r="D897" i="91"/>
  <c r="D898" i="91"/>
  <c r="D899" i="91"/>
  <c r="D900" i="91"/>
  <c r="D901" i="91"/>
  <c r="D902" i="91"/>
  <c r="D903" i="91"/>
  <c r="D904" i="91"/>
  <c r="D905" i="91"/>
  <c r="D906" i="91"/>
  <c r="D907" i="91"/>
  <c r="D908" i="91"/>
  <c r="D909" i="91"/>
  <c r="D910" i="91"/>
  <c r="D911" i="91"/>
  <c r="D912" i="91"/>
  <c r="D913" i="91"/>
  <c r="D914" i="91"/>
  <c r="D915" i="91"/>
  <c r="D916" i="91"/>
  <c r="D917" i="91"/>
  <c r="D918" i="91"/>
  <c r="D919" i="91"/>
  <c r="D920" i="91"/>
  <c r="D921" i="91"/>
  <c r="D922" i="91"/>
  <c r="D923" i="91"/>
  <c r="D924" i="91"/>
  <c r="D925" i="91"/>
  <c r="D926" i="91"/>
  <c r="D927" i="91"/>
  <c r="D928" i="91"/>
  <c r="D929" i="91"/>
  <c r="D930" i="91"/>
  <c r="D931" i="91"/>
  <c r="D932" i="91"/>
  <c r="D933" i="91"/>
  <c r="D934" i="91"/>
  <c r="D935" i="91"/>
  <c r="D936" i="91"/>
  <c r="D937" i="91"/>
  <c r="D938" i="91"/>
  <c r="D939" i="91"/>
  <c r="D940" i="91"/>
  <c r="D941" i="91"/>
  <c r="D942" i="91"/>
  <c r="D943" i="91"/>
  <c r="D944" i="91"/>
  <c r="D945" i="91"/>
  <c r="D946" i="91"/>
  <c r="D947" i="91"/>
  <c r="D948" i="91"/>
  <c r="D949" i="91"/>
  <c r="D950" i="91"/>
  <c r="D951" i="91"/>
  <c r="D952" i="91"/>
  <c r="D953" i="91"/>
  <c r="D954" i="91"/>
  <c r="D955" i="91"/>
  <c r="D956" i="91"/>
  <c r="D957" i="91"/>
  <c r="D958" i="91"/>
  <c r="D959" i="91"/>
  <c r="D960" i="91"/>
  <c r="D961" i="91"/>
  <c r="D962" i="91"/>
  <c r="D963" i="91"/>
  <c r="D964" i="91"/>
  <c r="D965" i="91"/>
  <c r="D966" i="91"/>
  <c r="D967" i="91"/>
  <c r="D968" i="91"/>
  <c r="D969" i="91"/>
  <c r="D970" i="91"/>
  <c r="D971" i="91"/>
  <c r="D972" i="91"/>
  <c r="D973" i="91"/>
  <c r="D974" i="91"/>
  <c r="D975" i="91"/>
  <c r="D976" i="91"/>
  <c r="D977" i="91"/>
  <c r="D978" i="91"/>
  <c r="D979" i="91"/>
  <c r="D980" i="91"/>
  <c r="D981" i="91"/>
  <c r="D982" i="91"/>
  <c r="D983" i="91"/>
  <c r="D984" i="91"/>
  <c r="D985" i="91"/>
  <c r="D986" i="91"/>
  <c r="D987" i="91"/>
  <c r="D988" i="91"/>
  <c r="D989" i="91"/>
  <c r="D990" i="91"/>
  <c r="D991" i="91"/>
  <c r="D992" i="91"/>
  <c r="D993" i="91"/>
  <c r="D994" i="91"/>
  <c r="D995" i="91"/>
  <c r="D996" i="91"/>
  <c r="D997" i="91"/>
  <c r="D998" i="91"/>
  <c r="D999" i="91"/>
  <c r="D1000" i="91"/>
  <c r="D1001" i="91"/>
  <c r="D1002" i="91"/>
  <c r="D1003" i="91"/>
  <c r="D1004" i="91"/>
  <c r="D1005" i="91"/>
  <c r="D1006" i="91"/>
  <c r="D1007" i="91"/>
  <c r="D1008" i="91"/>
  <c r="D1009" i="91"/>
  <c r="D1010" i="91"/>
  <c r="D1011" i="91"/>
  <c r="D1012" i="91"/>
  <c r="D1013" i="91"/>
  <c r="D1014" i="91"/>
  <c r="D1015" i="91"/>
  <c r="D1016" i="91"/>
  <c r="D1017" i="91"/>
  <c r="D1018" i="91"/>
  <c r="D1019" i="91"/>
  <c r="D1020" i="91"/>
  <c r="D1021" i="91"/>
  <c r="D1022" i="91"/>
  <c r="D1023" i="91"/>
  <c r="D1024" i="91"/>
  <c r="D1025" i="91"/>
  <c r="D1026" i="91"/>
  <c r="D1027" i="91"/>
  <c r="D1028" i="91"/>
  <c r="D1029" i="91"/>
  <c r="D1030" i="91"/>
  <c r="D1031" i="91"/>
  <c r="D1032" i="91"/>
  <c r="D1033" i="91"/>
  <c r="D1034" i="91"/>
  <c r="D1035" i="91"/>
  <c r="D1036" i="91"/>
  <c r="D1037" i="91"/>
  <c r="D1038" i="91"/>
  <c r="D1039" i="91"/>
  <c r="D1040" i="91"/>
  <c r="D1041" i="91"/>
  <c r="D1042" i="91"/>
  <c r="D1043" i="91"/>
  <c r="D1044" i="91"/>
  <c r="D1045" i="91"/>
  <c r="D1046" i="91"/>
  <c r="D1047" i="91"/>
  <c r="D1048" i="91"/>
  <c r="D1049" i="91"/>
  <c r="D1050" i="91"/>
  <c r="D1051" i="91"/>
  <c r="D1052" i="91"/>
  <c r="D1053" i="91"/>
  <c r="D1054" i="91"/>
  <c r="D1055" i="91"/>
  <c r="D1056" i="91"/>
  <c r="D1057" i="91"/>
  <c r="D1058" i="91"/>
  <c r="D1059" i="91"/>
  <c r="D1060" i="91"/>
  <c r="D1061" i="91"/>
  <c r="D1062" i="91"/>
  <c r="D1063" i="91"/>
  <c r="D1064" i="91"/>
  <c r="D1065" i="91"/>
  <c r="D1066" i="91"/>
  <c r="D1067" i="91"/>
  <c r="D1068" i="91"/>
  <c r="D1069" i="91"/>
  <c r="D1070" i="91"/>
  <c r="D1071" i="91"/>
  <c r="D1072" i="91"/>
  <c r="D1073" i="91"/>
  <c r="D1074" i="91"/>
  <c r="D1075" i="91"/>
  <c r="D1076" i="91"/>
  <c r="D1077" i="91"/>
  <c r="D1078" i="91"/>
  <c r="D1079" i="91"/>
  <c r="D1080" i="91"/>
  <c r="D1081" i="91"/>
  <c r="D1082" i="91"/>
  <c r="D1083" i="91"/>
  <c r="D1084" i="91"/>
  <c r="D1085" i="91"/>
  <c r="D1086" i="91"/>
  <c r="D1087" i="91"/>
  <c r="D1088" i="91"/>
  <c r="D1089" i="91"/>
  <c r="D1090" i="91"/>
  <c r="D1091" i="91"/>
  <c r="D1092" i="91"/>
  <c r="D1093" i="91"/>
  <c r="D1094" i="91"/>
  <c r="D1095" i="91"/>
  <c r="D1096" i="91"/>
  <c r="D1097" i="91"/>
  <c r="D1098" i="91"/>
  <c r="D1099" i="91"/>
  <c r="D1100" i="91"/>
  <c r="D1101" i="91"/>
  <c r="D1102" i="91"/>
  <c r="D1103" i="91"/>
  <c r="D1104" i="91"/>
  <c r="D1105" i="91"/>
  <c r="D1106" i="91"/>
  <c r="D1107" i="91"/>
  <c r="D1108" i="91"/>
  <c r="D1109" i="91"/>
  <c r="D1110" i="91"/>
  <c r="D1111" i="91"/>
  <c r="D1112" i="91"/>
  <c r="D1113" i="91"/>
  <c r="D1114" i="91"/>
  <c r="D1115" i="91"/>
  <c r="D1116" i="91"/>
  <c r="D1117" i="91"/>
  <c r="D1118" i="91"/>
  <c r="D1119" i="91"/>
  <c r="D1120" i="91"/>
  <c r="D1121" i="91"/>
  <c r="D1122" i="91"/>
  <c r="D1123" i="91"/>
  <c r="D1124" i="91"/>
  <c r="D1125" i="91"/>
  <c r="D1126" i="91"/>
  <c r="D1127" i="91"/>
  <c r="D1128" i="91"/>
  <c r="D1129" i="91"/>
  <c r="D1130" i="91"/>
  <c r="D1131" i="91"/>
  <c r="D1132" i="91"/>
  <c r="D1133" i="91"/>
  <c r="D1134" i="91"/>
  <c r="D1135" i="91"/>
  <c r="D1136" i="91"/>
  <c r="D1137" i="91"/>
  <c r="D1138" i="91"/>
  <c r="D1139" i="91"/>
  <c r="D1140" i="91"/>
  <c r="D1141" i="91"/>
  <c r="D1142" i="91"/>
  <c r="D1143" i="91"/>
  <c r="D1144" i="91"/>
  <c r="D1145" i="91"/>
  <c r="D1146" i="91"/>
  <c r="D1147" i="91"/>
  <c r="D1148" i="91"/>
  <c r="D1149" i="91"/>
  <c r="D1150" i="91"/>
  <c r="D1151" i="91"/>
  <c r="D1152" i="91"/>
  <c r="D1153" i="91"/>
  <c r="D1154" i="91"/>
  <c r="D1155" i="91"/>
  <c r="D1156" i="91"/>
  <c r="D1157" i="91"/>
  <c r="D1158" i="91"/>
  <c r="D1159" i="91"/>
  <c r="D1160" i="91"/>
  <c r="D1161" i="91"/>
  <c r="D1162" i="91"/>
  <c r="D1163" i="91"/>
  <c r="D1164" i="91"/>
  <c r="D1165" i="91"/>
  <c r="D1166" i="91"/>
  <c r="D1167" i="91"/>
  <c r="D1168" i="91"/>
  <c r="D1169" i="91"/>
  <c r="D1170" i="91"/>
  <c r="D1171" i="91"/>
  <c r="D1172" i="91"/>
  <c r="D1173" i="91"/>
  <c r="D1174" i="91"/>
  <c r="D1175" i="91"/>
  <c r="D1176" i="91"/>
  <c r="D1177" i="91"/>
  <c r="D1178" i="91"/>
  <c r="D1179" i="91"/>
  <c r="D1180" i="91"/>
  <c r="D1181" i="91"/>
  <c r="D1182" i="91"/>
  <c r="D1183" i="91"/>
  <c r="D1184" i="91"/>
  <c r="D1185" i="91"/>
  <c r="D1186" i="91"/>
  <c r="D1187" i="91"/>
  <c r="D1188" i="91"/>
  <c r="D1189" i="91"/>
  <c r="D1190" i="91"/>
  <c r="D1191" i="91"/>
  <c r="D1192" i="91"/>
  <c r="D1193" i="91"/>
  <c r="D1194" i="91"/>
  <c r="D1195" i="91"/>
  <c r="D1196" i="91"/>
  <c r="D1197" i="91"/>
  <c r="D1198" i="91"/>
  <c r="D1199" i="91"/>
  <c r="D1200" i="91"/>
  <c r="D1201" i="91"/>
  <c r="D1202" i="91"/>
  <c r="D1203" i="91"/>
  <c r="D1204" i="91"/>
  <c r="D1205" i="91"/>
  <c r="D1206" i="91"/>
  <c r="D1207" i="91"/>
  <c r="D1208" i="91"/>
  <c r="D1209" i="91"/>
  <c r="D1210" i="91"/>
  <c r="D1211" i="91"/>
  <c r="D1212" i="91"/>
  <c r="D1213" i="91"/>
  <c r="D1214" i="91"/>
  <c r="D1215" i="91"/>
  <c r="D1216" i="91"/>
  <c r="D1217" i="91"/>
  <c r="D1218" i="91"/>
  <c r="D1219" i="91"/>
  <c r="D1220" i="91"/>
  <c r="D1221" i="91"/>
  <c r="D1222" i="91"/>
  <c r="D1223" i="91"/>
  <c r="D1224" i="91"/>
  <c r="D1225" i="91"/>
  <c r="D1226" i="91"/>
  <c r="D1227" i="91"/>
  <c r="D1228" i="91"/>
  <c r="D1229" i="91"/>
  <c r="D1230" i="91"/>
  <c r="D1231" i="91"/>
  <c r="D1232" i="91"/>
  <c r="D1233" i="91"/>
  <c r="D1234" i="91"/>
  <c r="D1235" i="91"/>
  <c r="D1236" i="91"/>
  <c r="D1237" i="91"/>
  <c r="D1238" i="91"/>
  <c r="D1239" i="91"/>
  <c r="D1240" i="91"/>
  <c r="D1241" i="91"/>
  <c r="D1242" i="91"/>
  <c r="D1243" i="91"/>
  <c r="D1244" i="91"/>
  <c r="D1245" i="91"/>
  <c r="D1246" i="91"/>
  <c r="D1247" i="91"/>
  <c r="D1248" i="91"/>
  <c r="D1249" i="91"/>
  <c r="D1250" i="91"/>
  <c r="D1251" i="91"/>
  <c r="D1252" i="91"/>
  <c r="D1253" i="91"/>
  <c r="D1254" i="91"/>
  <c r="D1255" i="91"/>
  <c r="D1256" i="91"/>
  <c r="D1257" i="91"/>
  <c r="D1258" i="91"/>
  <c r="D1259" i="91"/>
  <c r="D1260" i="91"/>
  <c r="D1261" i="91"/>
  <c r="D1262" i="91"/>
  <c r="D1263" i="91"/>
  <c r="D1264" i="91"/>
  <c r="D1265" i="91"/>
  <c r="D1266" i="91"/>
  <c r="D1267" i="91"/>
  <c r="D1268" i="91"/>
  <c r="D1269" i="91"/>
  <c r="D1270" i="91"/>
  <c r="D1271" i="91"/>
  <c r="D1272" i="91"/>
  <c r="D1273" i="91"/>
  <c r="D1274" i="91"/>
  <c r="D1275" i="91"/>
  <c r="D1276" i="91"/>
  <c r="D1277" i="91"/>
  <c r="D1278" i="91"/>
  <c r="D1279" i="91"/>
  <c r="D1280" i="91"/>
  <c r="D1281" i="91"/>
  <c r="D1282" i="91"/>
  <c r="D1283" i="91"/>
  <c r="D1284" i="91"/>
  <c r="D1285" i="91"/>
  <c r="D1286" i="91"/>
  <c r="D1287" i="91"/>
  <c r="D1288" i="91"/>
  <c r="D1289" i="91"/>
  <c r="D1290" i="91"/>
  <c r="D1291" i="91"/>
  <c r="D1292" i="91"/>
  <c r="D1293" i="91"/>
  <c r="D1294" i="91"/>
  <c r="D1295" i="91"/>
  <c r="D1296" i="91"/>
  <c r="D1297" i="91"/>
  <c r="D1298" i="91"/>
  <c r="D1299" i="91"/>
  <c r="D1300" i="91"/>
  <c r="D1301" i="91"/>
  <c r="D1302" i="91"/>
  <c r="D1303" i="91"/>
  <c r="D1304" i="91"/>
  <c r="D1305" i="91"/>
  <c r="D1306" i="91"/>
  <c r="D1307" i="91"/>
  <c r="D1308" i="91"/>
  <c r="D1309" i="91"/>
  <c r="D1310" i="91"/>
  <c r="D1311" i="91"/>
  <c r="D1312" i="91"/>
  <c r="D1313" i="91"/>
  <c r="D1314" i="91"/>
  <c r="D1315" i="91"/>
  <c r="D1316" i="91"/>
  <c r="D1317" i="91"/>
  <c r="D1318" i="91"/>
  <c r="D1319" i="91"/>
  <c r="D1320" i="91"/>
  <c r="D1321" i="91"/>
  <c r="D1322" i="91"/>
  <c r="D1323" i="91"/>
  <c r="D1324" i="91"/>
  <c r="D1325" i="91"/>
  <c r="D1326" i="91"/>
  <c r="D1327" i="91"/>
  <c r="D1328" i="91"/>
  <c r="D1329" i="91"/>
  <c r="D1330" i="91"/>
  <c r="D1331" i="91"/>
  <c r="D1332" i="91"/>
  <c r="D1333" i="91"/>
  <c r="D1334" i="91"/>
  <c r="D1335" i="91"/>
  <c r="D1336" i="91"/>
  <c r="D1337" i="91"/>
  <c r="D1338" i="91"/>
  <c r="D1339" i="91"/>
  <c r="D1340" i="91"/>
  <c r="D1341" i="91"/>
  <c r="D1342" i="91"/>
  <c r="D1343" i="91"/>
  <c r="D1344" i="91"/>
  <c r="D1345" i="91"/>
  <c r="D1346" i="91"/>
  <c r="D1347" i="91"/>
  <c r="D1348" i="91"/>
  <c r="D1349" i="91"/>
  <c r="D1350" i="91"/>
  <c r="D1351" i="91"/>
  <c r="D1352" i="91"/>
  <c r="D1353" i="91"/>
  <c r="D1354" i="91"/>
  <c r="D1355" i="91"/>
  <c r="D1356" i="91"/>
  <c r="D1357" i="91"/>
  <c r="D1358" i="91"/>
  <c r="D1359" i="91"/>
  <c r="D1360" i="91"/>
  <c r="D1361" i="91"/>
  <c r="D1362" i="91"/>
  <c r="D1363" i="91"/>
  <c r="D1364" i="91"/>
  <c r="D1365" i="91"/>
  <c r="D1366" i="91"/>
  <c r="D1367" i="91"/>
  <c r="D1368" i="91"/>
  <c r="D1369" i="91"/>
  <c r="D1370" i="91"/>
  <c r="D1371" i="91"/>
  <c r="D1372" i="91"/>
  <c r="D1373" i="91"/>
  <c r="D1374" i="91"/>
  <c r="D1375" i="91"/>
  <c r="D1376" i="91"/>
  <c r="D1377" i="91"/>
  <c r="D1378" i="91"/>
  <c r="D1379" i="91"/>
  <c r="D1380" i="91"/>
  <c r="D1381" i="91"/>
  <c r="D1382" i="91"/>
  <c r="D1383" i="91"/>
  <c r="D1384" i="91"/>
  <c r="D1385" i="91"/>
  <c r="D1386" i="91"/>
  <c r="D1387" i="91"/>
  <c r="D1388" i="91"/>
  <c r="D1389" i="91"/>
  <c r="D1390" i="91"/>
  <c r="D1391" i="91"/>
  <c r="D1392" i="91"/>
  <c r="D1393" i="91"/>
  <c r="D1394" i="91"/>
  <c r="D1395" i="91"/>
  <c r="D1396" i="91"/>
  <c r="D1397" i="91"/>
  <c r="D1398" i="91"/>
  <c r="D1399" i="91"/>
  <c r="D1400" i="91"/>
  <c r="D1401" i="91"/>
  <c r="D1402" i="91"/>
  <c r="D1403" i="91"/>
  <c r="D1404" i="91"/>
  <c r="D1405" i="91"/>
  <c r="D1406" i="91"/>
  <c r="D1407" i="91"/>
  <c r="D1408" i="91"/>
  <c r="D1409" i="91"/>
  <c r="D1410" i="91"/>
  <c r="D1411" i="91"/>
  <c r="D1412" i="91"/>
  <c r="D1413" i="91"/>
  <c r="D1414" i="91"/>
  <c r="D1415" i="91"/>
  <c r="D1416" i="91"/>
  <c r="D1417" i="91"/>
  <c r="D1418" i="91"/>
  <c r="D1419" i="91"/>
  <c r="D1420" i="91"/>
  <c r="D1421" i="91"/>
  <c r="D1422" i="91"/>
  <c r="D1423" i="91"/>
  <c r="D1424" i="91"/>
  <c r="D1425" i="91"/>
  <c r="D1426" i="91"/>
  <c r="D1427" i="91"/>
  <c r="D1428" i="91"/>
  <c r="D1429" i="91"/>
  <c r="D1430" i="91"/>
  <c r="D1431" i="91"/>
  <c r="D1432" i="91"/>
  <c r="D1433" i="91"/>
  <c r="D1434" i="91"/>
  <c r="D1435" i="91"/>
  <c r="D1436" i="91"/>
  <c r="D1437" i="91"/>
  <c r="D1438" i="91"/>
  <c r="D1439" i="91"/>
  <c r="D1440" i="91"/>
  <c r="D1441" i="91"/>
  <c r="D1442" i="91"/>
  <c r="D1443" i="91"/>
  <c r="D1444" i="91"/>
  <c r="D1445" i="91"/>
  <c r="D1446" i="91"/>
  <c r="D1447" i="91"/>
  <c r="D1448" i="91"/>
  <c r="D1449" i="91"/>
  <c r="D1450" i="91"/>
  <c r="D1451" i="91"/>
  <c r="D1452" i="91"/>
  <c r="D1453" i="91"/>
  <c r="D1454" i="91"/>
  <c r="D1455" i="91"/>
  <c r="D1456" i="91"/>
  <c r="D1457" i="91"/>
  <c r="D1458" i="91"/>
  <c r="D1459" i="91"/>
  <c r="D1460" i="91"/>
  <c r="D1461" i="91"/>
  <c r="D1462" i="91"/>
  <c r="D1463" i="91"/>
  <c r="D1464" i="91"/>
  <c r="D1465" i="91"/>
  <c r="D1466" i="91"/>
  <c r="D1467" i="91"/>
  <c r="D1468" i="91"/>
  <c r="D1469" i="91"/>
  <c r="D1470" i="91"/>
  <c r="D1471" i="91"/>
  <c r="D1472" i="91"/>
  <c r="D1473" i="91"/>
  <c r="D1474" i="91"/>
  <c r="D1475" i="91"/>
  <c r="D1476" i="91"/>
  <c r="D1477" i="91"/>
  <c r="D1478" i="91"/>
  <c r="D1479" i="91"/>
  <c r="D1480" i="91"/>
  <c r="D1481" i="91"/>
  <c r="D1482" i="91"/>
  <c r="D1483" i="91"/>
  <c r="D1484" i="91"/>
  <c r="D1485" i="91"/>
  <c r="D1486" i="91"/>
  <c r="D1487" i="91"/>
  <c r="D1488" i="91"/>
  <c r="D1489" i="91"/>
  <c r="D1490" i="91"/>
  <c r="D1491" i="91"/>
  <c r="D1492" i="91"/>
  <c r="D1493" i="91"/>
  <c r="D1494" i="91"/>
  <c r="D1495" i="91"/>
  <c r="D1496" i="91"/>
  <c r="D1497" i="91"/>
  <c r="D1498" i="91"/>
  <c r="D1499" i="91"/>
  <c r="D1500" i="91"/>
  <c r="D1501" i="91"/>
  <c r="D1502" i="91"/>
  <c r="D1503" i="91"/>
  <c r="D1504" i="91"/>
  <c r="D1505" i="91"/>
  <c r="D1506" i="91"/>
  <c r="D1507" i="91"/>
  <c r="D1508" i="91"/>
  <c r="D1509" i="91"/>
  <c r="D1510" i="91"/>
  <c r="D1511" i="91"/>
  <c r="D1512" i="91"/>
  <c r="D1513" i="91"/>
  <c r="D1514" i="91"/>
  <c r="D1515" i="91"/>
  <c r="D1516" i="91"/>
  <c r="D1517" i="91"/>
  <c r="D1518" i="91"/>
  <c r="D1519" i="91"/>
  <c r="D1520" i="91"/>
  <c r="D1521" i="91"/>
  <c r="D1522" i="91"/>
  <c r="D1523" i="91"/>
  <c r="D1524" i="91"/>
  <c r="D1525" i="91"/>
  <c r="D1526" i="91"/>
  <c r="D1527" i="91"/>
  <c r="D1528" i="91"/>
  <c r="D1529" i="91"/>
  <c r="D1530" i="91"/>
  <c r="D1531" i="91"/>
  <c r="D1532" i="91"/>
  <c r="D1533" i="91"/>
  <c r="D1534" i="91"/>
  <c r="D1535" i="91"/>
  <c r="D1536" i="91"/>
  <c r="D1537" i="91"/>
  <c r="D1538" i="91"/>
  <c r="D1539" i="91"/>
  <c r="D1540" i="91"/>
  <c r="D1541" i="91"/>
  <c r="D1542" i="91"/>
  <c r="D1543" i="91"/>
  <c r="D1544" i="91"/>
  <c r="D1545" i="91"/>
  <c r="D1546" i="91"/>
  <c r="D1547" i="91"/>
  <c r="D1548" i="91"/>
  <c r="D1549" i="91"/>
  <c r="D1550" i="91"/>
  <c r="D1551" i="91"/>
  <c r="D1552" i="91"/>
  <c r="D1553" i="91"/>
  <c r="D1554" i="91"/>
  <c r="D1555" i="91"/>
  <c r="D1556" i="91"/>
  <c r="D1557" i="91"/>
  <c r="D1558" i="91"/>
  <c r="D1559" i="91"/>
  <c r="D560" i="91"/>
  <c r="T561" i="91"/>
  <c r="T562" i="91"/>
  <c r="T563" i="91"/>
  <c r="T564" i="91"/>
  <c r="T565" i="91"/>
  <c r="T566" i="91"/>
  <c r="T567" i="91"/>
  <c r="T568" i="91"/>
  <c r="T569" i="91"/>
  <c r="T570" i="91"/>
  <c r="T571" i="91"/>
  <c r="T572" i="91"/>
  <c r="T573" i="91"/>
  <c r="T574" i="91"/>
  <c r="T575" i="91"/>
  <c r="T576" i="91"/>
  <c r="T577" i="91"/>
  <c r="T578" i="91"/>
  <c r="T579" i="91"/>
  <c r="T580" i="91"/>
  <c r="T581" i="91"/>
  <c r="T582" i="91"/>
  <c r="T583" i="91"/>
  <c r="T584" i="91"/>
  <c r="T585" i="91"/>
  <c r="T586" i="91"/>
  <c r="T587" i="91"/>
  <c r="T588" i="91"/>
  <c r="T589" i="91"/>
  <c r="T590" i="91"/>
  <c r="T591" i="91"/>
  <c r="T592" i="91"/>
  <c r="T593" i="91"/>
  <c r="T594" i="91"/>
  <c r="T595" i="91"/>
  <c r="T596" i="91"/>
  <c r="T597" i="91"/>
  <c r="T598" i="91"/>
  <c r="T599" i="91"/>
  <c r="T600" i="91"/>
  <c r="T601" i="91"/>
  <c r="T602" i="91"/>
  <c r="T603" i="91"/>
  <c r="T604" i="91"/>
  <c r="T605" i="91"/>
  <c r="T606" i="91"/>
  <c r="T607" i="91"/>
  <c r="T608" i="91"/>
  <c r="T609" i="91"/>
  <c r="T610" i="91"/>
  <c r="T611" i="91"/>
  <c r="T612" i="91"/>
  <c r="T613" i="91"/>
  <c r="T614" i="91"/>
  <c r="T615" i="91"/>
  <c r="T616" i="91"/>
  <c r="T617" i="91"/>
  <c r="T618" i="91"/>
  <c r="T619" i="91"/>
  <c r="T620" i="91"/>
  <c r="T621" i="91"/>
  <c r="T622" i="91"/>
  <c r="T623" i="91"/>
  <c r="T624" i="91"/>
  <c r="T625" i="91"/>
  <c r="T626" i="91"/>
  <c r="T627" i="91"/>
  <c r="T628" i="91"/>
  <c r="T629" i="91"/>
  <c r="T630" i="91"/>
  <c r="T631" i="91"/>
  <c r="T632" i="91"/>
  <c r="T633" i="91"/>
  <c r="T634" i="91"/>
  <c r="T635" i="91"/>
  <c r="T636" i="91"/>
  <c r="T637" i="91"/>
  <c r="T638" i="91"/>
  <c r="T639" i="91"/>
  <c r="T640" i="91"/>
  <c r="T641" i="91"/>
  <c r="T642" i="91"/>
  <c r="T643" i="91"/>
  <c r="T644" i="91"/>
  <c r="T645" i="91"/>
  <c r="T646" i="91"/>
  <c r="T647" i="91"/>
  <c r="T648" i="91"/>
  <c r="T649" i="91"/>
  <c r="T650" i="91"/>
  <c r="T651" i="91"/>
  <c r="T652" i="91"/>
  <c r="T653" i="91"/>
  <c r="T654" i="91"/>
  <c r="T655" i="91"/>
  <c r="T656" i="91"/>
  <c r="T657" i="91"/>
  <c r="T658" i="91"/>
  <c r="T659" i="91"/>
  <c r="T660" i="91"/>
  <c r="T661" i="91"/>
  <c r="T662" i="91"/>
  <c r="T663" i="91"/>
  <c r="T664" i="91"/>
  <c r="T665" i="91"/>
  <c r="T666" i="91"/>
  <c r="T667" i="91"/>
  <c r="T668" i="91"/>
  <c r="T669" i="91"/>
  <c r="T670" i="91"/>
  <c r="T671" i="91"/>
  <c r="T672" i="91"/>
  <c r="T673" i="91"/>
  <c r="T674" i="91"/>
  <c r="T675" i="91"/>
  <c r="T676" i="91"/>
  <c r="T677" i="91"/>
  <c r="T678" i="91"/>
  <c r="T679" i="91"/>
  <c r="T680" i="91"/>
  <c r="T681" i="91"/>
  <c r="T682" i="91"/>
  <c r="T683" i="91"/>
  <c r="T684" i="91"/>
  <c r="T685" i="91"/>
  <c r="T686" i="91"/>
  <c r="T687" i="91"/>
  <c r="T688" i="91"/>
  <c r="T689" i="91"/>
  <c r="T690" i="91"/>
  <c r="T691" i="91"/>
  <c r="T692" i="91"/>
  <c r="T693" i="91"/>
  <c r="T694" i="91"/>
  <c r="T695" i="91"/>
  <c r="T696" i="91"/>
  <c r="T697" i="91"/>
  <c r="T698" i="91"/>
  <c r="T699" i="91"/>
  <c r="T700" i="91"/>
  <c r="T701" i="91"/>
  <c r="T702" i="91"/>
  <c r="T703" i="91"/>
  <c r="T704" i="91"/>
  <c r="T705" i="91"/>
  <c r="T706" i="91"/>
  <c r="T707" i="91"/>
  <c r="T708" i="91"/>
  <c r="T709" i="91"/>
  <c r="T710" i="91"/>
  <c r="T711" i="91"/>
  <c r="T712" i="91"/>
  <c r="T713" i="91"/>
  <c r="T714" i="91"/>
  <c r="T715" i="91"/>
  <c r="T716" i="91"/>
  <c r="T717" i="91"/>
  <c r="T718" i="91"/>
  <c r="T719" i="91"/>
  <c r="T720" i="91"/>
  <c r="T721" i="91"/>
  <c r="T722" i="91"/>
  <c r="T723" i="91"/>
  <c r="T724" i="91"/>
  <c r="T725" i="91"/>
  <c r="T726" i="91"/>
  <c r="T727" i="91"/>
  <c r="T728" i="91"/>
  <c r="T729" i="91"/>
  <c r="T730" i="91"/>
  <c r="T731" i="91"/>
  <c r="T732" i="91"/>
  <c r="T733" i="91"/>
  <c r="T734" i="91"/>
  <c r="T735" i="91"/>
  <c r="T736" i="91"/>
  <c r="T737" i="91"/>
  <c r="T738" i="91"/>
  <c r="T739" i="91"/>
  <c r="T740" i="91"/>
  <c r="T741" i="91"/>
  <c r="T742" i="91"/>
  <c r="T743" i="91"/>
  <c r="T744" i="91"/>
  <c r="T745" i="91"/>
  <c r="T746" i="91"/>
  <c r="T747" i="91"/>
  <c r="T748" i="91"/>
  <c r="T749" i="91"/>
  <c r="T750" i="91"/>
  <c r="T751" i="91"/>
  <c r="T752" i="91"/>
  <c r="T753" i="91"/>
  <c r="T754" i="91"/>
  <c r="T755" i="91"/>
  <c r="T756" i="91"/>
  <c r="T757" i="91"/>
  <c r="T758" i="91"/>
  <c r="T759" i="91"/>
  <c r="T760" i="91"/>
  <c r="T761" i="91"/>
  <c r="T762" i="91"/>
  <c r="T763" i="91"/>
  <c r="T764" i="91"/>
  <c r="T765" i="91"/>
  <c r="T766" i="91"/>
  <c r="T767" i="91"/>
  <c r="T768" i="91"/>
  <c r="T769" i="91"/>
  <c r="T770" i="91"/>
  <c r="T771" i="91"/>
  <c r="T772" i="91"/>
  <c r="T773" i="91"/>
  <c r="T774" i="91"/>
  <c r="T775" i="91"/>
  <c r="T776" i="91"/>
  <c r="T777" i="91"/>
  <c r="T778" i="91"/>
  <c r="T779" i="91"/>
  <c r="T780" i="91"/>
  <c r="T781" i="91"/>
  <c r="T782" i="91"/>
  <c r="T783" i="91"/>
  <c r="T784" i="91"/>
  <c r="T785" i="91"/>
  <c r="T786" i="91"/>
  <c r="T787" i="91"/>
  <c r="T788" i="91"/>
  <c r="T789" i="91"/>
  <c r="T790" i="91"/>
  <c r="T791" i="91"/>
  <c r="T792" i="91"/>
  <c r="T793" i="91"/>
  <c r="T794" i="91"/>
  <c r="T795" i="91"/>
  <c r="T796" i="91"/>
  <c r="T797" i="91"/>
  <c r="T798" i="91"/>
  <c r="T799" i="91"/>
  <c r="T800" i="91"/>
  <c r="T801" i="91"/>
  <c r="T802" i="91"/>
  <c r="T803" i="91"/>
  <c r="T804" i="91"/>
  <c r="T805" i="91"/>
  <c r="T806" i="91"/>
  <c r="T807" i="91"/>
  <c r="T808" i="91"/>
  <c r="T809" i="91"/>
  <c r="T810" i="91"/>
  <c r="T811" i="91"/>
  <c r="T812" i="91"/>
  <c r="T813" i="91"/>
  <c r="T814" i="91"/>
  <c r="T815" i="91"/>
  <c r="T816" i="91"/>
  <c r="T817" i="91"/>
  <c r="T818" i="91"/>
  <c r="T819" i="91"/>
  <c r="T820" i="91"/>
  <c r="T821" i="91"/>
  <c r="T822" i="91"/>
  <c r="T823" i="91"/>
  <c r="T824" i="91"/>
  <c r="T825" i="91"/>
  <c r="T826" i="91"/>
  <c r="T827" i="91"/>
  <c r="T828" i="91"/>
  <c r="T829" i="91"/>
  <c r="T830" i="91"/>
  <c r="T831" i="91"/>
  <c r="T832" i="91"/>
  <c r="T833" i="91"/>
  <c r="T834" i="91"/>
  <c r="T835" i="91"/>
  <c r="T836" i="91"/>
  <c r="T837" i="91"/>
  <c r="T838" i="91"/>
  <c r="T839" i="91"/>
  <c r="T840" i="91"/>
  <c r="T841" i="91"/>
  <c r="T842" i="91"/>
  <c r="T843" i="91"/>
  <c r="T844" i="91"/>
  <c r="T845" i="91"/>
  <c r="T846" i="91"/>
  <c r="T847" i="91"/>
  <c r="T848" i="91"/>
  <c r="T849" i="91"/>
  <c r="T850" i="91"/>
  <c r="T851" i="91"/>
  <c r="T852" i="91"/>
  <c r="T853" i="91"/>
  <c r="T854" i="91"/>
  <c r="T855" i="91"/>
  <c r="T856" i="91"/>
  <c r="T857" i="91"/>
  <c r="T858" i="91"/>
  <c r="T859" i="91"/>
  <c r="T860" i="91"/>
  <c r="T861" i="91"/>
  <c r="T862" i="91"/>
  <c r="T863" i="91"/>
  <c r="T864" i="91"/>
  <c r="T865" i="91"/>
  <c r="T866" i="91"/>
  <c r="T867" i="91"/>
  <c r="T868" i="91"/>
  <c r="T869" i="91"/>
  <c r="T870" i="91"/>
  <c r="T871" i="91"/>
  <c r="T872" i="91"/>
  <c r="T873" i="91"/>
  <c r="T874" i="91"/>
  <c r="T875" i="91"/>
  <c r="T876" i="91"/>
  <c r="T877" i="91"/>
  <c r="T878" i="91"/>
  <c r="T879" i="91"/>
  <c r="T880" i="91"/>
  <c r="T881" i="91"/>
  <c r="T882" i="91"/>
  <c r="T883" i="91"/>
  <c r="T884" i="91"/>
  <c r="T885" i="91"/>
  <c r="T886" i="91"/>
  <c r="T887" i="91"/>
  <c r="T888" i="91"/>
  <c r="T889" i="91"/>
  <c r="T890" i="91"/>
  <c r="T891" i="91"/>
  <c r="T892" i="91"/>
  <c r="T893" i="91"/>
  <c r="T894" i="91"/>
  <c r="T895" i="91"/>
  <c r="T896" i="91"/>
  <c r="T897" i="91"/>
  <c r="T898" i="91"/>
  <c r="T899" i="91"/>
  <c r="T900" i="91"/>
  <c r="T901" i="91"/>
  <c r="T902" i="91"/>
  <c r="T903" i="91"/>
  <c r="T904" i="91"/>
  <c r="T905" i="91"/>
  <c r="T906" i="91"/>
  <c r="T907" i="91"/>
  <c r="T908" i="91"/>
  <c r="T909" i="91"/>
  <c r="T910" i="91"/>
  <c r="T911" i="91"/>
  <c r="T912" i="91"/>
  <c r="T913" i="91"/>
  <c r="T914" i="91"/>
  <c r="T915" i="91"/>
  <c r="T916" i="91"/>
  <c r="T917" i="91"/>
  <c r="T918" i="91"/>
  <c r="T919" i="91"/>
  <c r="T920" i="91"/>
  <c r="T921" i="91"/>
  <c r="T922" i="91"/>
  <c r="T923" i="91"/>
  <c r="T924" i="91"/>
  <c r="T925" i="91"/>
  <c r="T926" i="91"/>
  <c r="T927" i="91"/>
  <c r="T928" i="91"/>
  <c r="T929" i="91"/>
  <c r="T930" i="91"/>
  <c r="T931" i="91"/>
  <c r="T932" i="91"/>
  <c r="T933" i="91"/>
  <c r="T934" i="91"/>
  <c r="T935" i="91"/>
  <c r="T936" i="91"/>
  <c r="T937" i="91"/>
  <c r="T938" i="91"/>
  <c r="T939" i="91"/>
  <c r="T940" i="91"/>
  <c r="T941" i="91"/>
  <c r="T942" i="91"/>
  <c r="T943" i="91"/>
  <c r="T944" i="91"/>
  <c r="T945" i="91"/>
  <c r="T946" i="91"/>
  <c r="T947" i="91"/>
  <c r="T948" i="91"/>
  <c r="T949" i="91"/>
  <c r="T950" i="91"/>
  <c r="T951" i="91"/>
  <c r="T952" i="91"/>
  <c r="T953" i="91"/>
  <c r="T954" i="91"/>
  <c r="T955" i="91"/>
  <c r="T956" i="91"/>
  <c r="T957" i="91"/>
  <c r="T958" i="91"/>
  <c r="T959" i="91"/>
  <c r="T960" i="91"/>
  <c r="T961" i="91"/>
  <c r="T962" i="91"/>
  <c r="T963" i="91"/>
  <c r="T964" i="91"/>
  <c r="T965" i="91"/>
  <c r="T966" i="91"/>
  <c r="T967" i="91"/>
  <c r="T968" i="91"/>
  <c r="T969" i="91"/>
  <c r="T970" i="91"/>
  <c r="T971" i="91"/>
  <c r="T972" i="91"/>
  <c r="T973" i="91"/>
  <c r="T974" i="91"/>
  <c r="T975" i="91"/>
  <c r="T976" i="91"/>
  <c r="T977" i="91"/>
  <c r="T978" i="91"/>
  <c r="T979" i="91"/>
  <c r="T980" i="91"/>
  <c r="T981" i="91"/>
  <c r="T982" i="91"/>
  <c r="T983" i="91"/>
  <c r="T984" i="91"/>
  <c r="T985" i="91"/>
  <c r="T986" i="91"/>
  <c r="T987" i="91"/>
  <c r="T988" i="91"/>
  <c r="T989" i="91"/>
  <c r="T990" i="91"/>
  <c r="T991" i="91"/>
  <c r="T992" i="91"/>
  <c r="T993" i="91"/>
  <c r="T994" i="91"/>
  <c r="T995" i="91"/>
  <c r="T996" i="91"/>
  <c r="T997" i="91"/>
  <c r="T998" i="91"/>
  <c r="T999" i="91"/>
  <c r="T1000" i="91"/>
  <c r="T1001" i="91"/>
  <c r="T1002" i="91"/>
  <c r="T1003" i="91"/>
  <c r="T1004" i="91"/>
  <c r="T1005" i="91"/>
  <c r="T1006" i="91"/>
  <c r="T1007" i="91"/>
  <c r="T1008" i="91"/>
  <c r="T1009" i="91"/>
  <c r="T1010" i="91"/>
  <c r="T1011" i="91"/>
  <c r="T1012" i="91"/>
  <c r="T1013" i="91"/>
  <c r="T1014" i="91"/>
  <c r="T1015" i="91"/>
  <c r="T1016" i="91"/>
  <c r="T1017" i="91"/>
  <c r="T1018" i="91"/>
  <c r="T1019" i="91"/>
  <c r="T1020" i="91"/>
  <c r="T1021" i="91"/>
  <c r="T1022" i="91"/>
  <c r="T1023" i="91"/>
  <c r="T1024" i="91"/>
  <c r="T1025" i="91"/>
  <c r="T1026" i="91"/>
  <c r="T1027" i="91"/>
  <c r="T1028" i="91"/>
  <c r="T1029" i="91"/>
  <c r="T1030" i="91"/>
  <c r="T1031" i="91"/>
  <c r="T1032" i="91"/>
  <c r="T1033" i="91"/>
  <c r="T1034" i="91"/>
  <c r="T1035" i="91"/>
  <c r="T1036" i="91"/>
  <c r="T1037" i="91"/>
  <c r="T1038" i="91"/>
  <c r="T1039" i="91"/>
  <c r="T1040" i="91"/>
  <c r="T1041" i="91"/>
  <c r="T1042" i="91"/>
  <c r="T1043" i="91"/>
  <c r="T1044" i="91"/>
  <c r="T1045" i="91"/>
  <c r="T1046" i="91"/>
  <c r="T1047" i="91"/>
  <c r="T1048" i="91"/>
  <c r="T1049" i="91"/>
  <c r="T1050" i="91"/>
  <c r="T1051" i="91"/>
  <c r="T1052" i="91"/>
  <c r="T1053" i="91"/>
  <c r="T1054" i="91"/>
  <c r="T1055" i="91"/>
  <c r="T1056" i="91"/>
  <c r="T1057" i="91"/>
  <c r="T1058" i="91"/>
  <c r="T1059" i="91"/>
  <c r="T1060" i="91"/>
  <c r="T1061" i="91"/>
  <c r="T1062" i="91"/>
  <c r="T1063" i="91"/>
  <c r="T1064" i="91"/>
  <c r="T1065" i="91"/>
  <c r="T1066" i="91"/>
  <c r="T1067" i="91"/>
  <c r="T1068" i="91"/>
  <c r="T1069" i="91"/>
  <c r="T1070" i="91"/>
  <c r="T1071" i="91"/>
  <c r="T1072" i="91"/>
  <c r="T1073" i="91"/>
  <c r="T1074" i="91"/>
  <c r="T1075" i="91"/>
  <c r="T1076" i="91"/>
  <c r="T1077" i="91"/>
  <c r="T1078" i="91"/>
  <c r="T1079" i="91"/>
  <c r="T1080" i="91"/>
  <c r="T1081" i="91"/>
  <c r="T1082" i="91"/>
  <c r="T1083" i="91"/>
  <c r="T1084" i="91"/>
  <c r="T1085" i="91"/>
  <c r="T1086" i="91"/>
  <c r="T1087" i="91"/>
  <c r="T1088" i="91"/>
  <c r="T1089" i="91"/>
  <c r="T1090" i="91"/>
  <c r="T1091" i="91"/>
  <c r="T1092" i="91"/>
  <c r="T1093" i="91"/>
  <c r="T1094" i="91"/>
  <c r="T1095" i="91"/>
  <c r="T1096" i="91"/>
  <c r="T1097" i="91"/>
  <c r="T1098" i="91"/>
  <c r="T1099" i="91"/>
  <c r="T1100" i="91"/>
  <c r="T1101" i="91"/>
  <c r="T1102" i="91"/>
  <c r="T1103" i="91"/>
  <c r="T1104" i="91"/>
  <c r="T1105" i="91"/>
  <c r="T1106" i="91"/>
  <c r="T1107" i="91"/>
  <c r="T1108" i="91"/>
  <c r="T1109" i="91"/>
  <c r="T1110" i="91"/>
  <c r="T1111" i="91"/>
  <c r="T1112" i="91"/>
  <c r="T1113" i="91"/>
  <c r="T1114" i="91"/>
  <c r="T1115" i="91"/>
  <c r="T1116" i="91"/>
  <c r="T1117" i="91"/>
  <c r="T1118" i="91"/>
  <c r="T1119" i="91"/>
  <c r="T1120" i="91"/>
  <c r="T1121" i="91"/>
  <c r="T1122" i="91"/>
  <c r="T1123" i="91"/>
  <c r="T1124" i="91"/>
  <c r="T1125" i="91"/>
  <c r="T1126" i="91"/>
  <c r="T1127" i="91"/>
  <c r="T1128" i="91"/>
  <c r="T1129" i="91"/>
  <c r="T1130" i="91"/>
  <c r="T1131" i="91"/>
  <c r="T1132" i="91"/>
  <c r="T1133" i="91"/>
  <c r="T1134" i="91"/>
  <c r="T1135" i="91"/>
  <c r="T1136" i="91"/>
  <c r="T1137" i="91"/>
  <c r="T1138" i="91"/>
  <c r="T1139" i="91"/>
  <c r="T1140" i="91"/>
  <c r="T1141" i="91"/>
  <c r="T1142" i="91"/>
  <c r="T1143" i="91"/>
  <c r="T1144" i="91"/>
  <c r="T1145" i="91"/>
  <c r="T1146" i="91"/>
  <c r="T1147" i="91"/>
  <c r="T1148" i="91"/>
  <c r="T1149" i="91"/>
  <c r="T1150" i="91"/>
  <c r="T1151" i="91"/>
  <c r="T1152" i="91"/>
  <c r="T1153" i="91"/>
  <c r="T1154" i="91"/>
  <c r="T1155" i="91"/>
  <c r="T1156" i="91"/>
  <c r="T1157" i="91"/>
  <c r="T1158" i="91"/>
  <c r="T1159" i="91"/>
  <c r="T1160" i="91"/>
  <c r="T1161" i="91"/>
  <c r="T1162" i="91"/>
  <c r="T1163" i="91"/>
  <c r="T1164" i="91"/>
  <c r="T1165" i="91"/>
  <c r="T1166" i="91"/>
  <c r="T1167" i="91"/>
  <c r="T1168" i="91"/>
  <c r="T1169" i="91"/>
  <c r="T1170" i="91"/>
  <c r="T1171" i="91"/>
  <c r="T1172" i="91"/>
  <c r="T1173" i="91"/>
  <c r="T1174" i="91"/>
  <c r="T1175" i="91"/>
  <c r="T1176" i="91"/>
  <c r="T1177" i="91"/>
  <c r="T1178" i="91"/>
  <c r="T1179" i="91"/>
  <c r="T1180" i="91"/>
  <c r="T1181" i="91"/>
  <c r="T1182" i="91"/>
  <c r="T1183" i="91"/>
  <c r="T1184" i="91"/>
  <c r="T1185" i="91"/>
  <c r="T1186" i="91"/>
  <c r="T1187" i="91"/>
  <c r="T1188" i="91"/>
  <c r="T1189" i="91"/>
  <c r="T1190" i="91"/>
  <c r="T1191" i="91"/>
  <c r="T1192" i="91"/>
  <c r="T1193" i="91"/>
  <c r="T1194" i="91"/>
  <c r="T1195" i="91"/>
  <c r="T1196" i="91"/>
  <c r="T1197" i="91"/>
  <c r="T1198" i="91"/>
  <c r="T1199" i="91"/>
  <c r="T1200" i="91"/>
  <c r="T1201" i="91"/>
  <c r="T1202" i="91"/>
  <c r="T1203" i="91"/>
  <c r="T1204" i="91"/>
  <c r="T1205" i="91"/>
  <c r="T1206" i="91"/>
  <c r="T1207" i="91"/>
  <c r="T1208" i="91"/>
  <c r="T1209" i="91"/>
  <c r="T1210" i="91"/>
  <c r="T1211" i="91"/>
  <c r="T1212" i="91"/>
  <c r="T1213" i="91"/>
  <c r="T1214" i="91"/>
  <c r="T1215" i="91"/>
  <c r="T1216" i="91"/>
  <c r="T1217" i="91"/>
  <c r="T1218" i="91"/>
  <c r="T1219" i="91"/>
  <c r="T1220" i="91"/>
  <c r="T1221" i="91"/>
  <c r="T1222" i="91"/>
  <c r="T1223" i="91"/>
  <c r="T1224" i="91"/>
  <c r="T1225" i="91"/>
  <c r="T1226" i="91"/>
  <c r="T1227" i="91"/>
  <c r="T1228" i="91"/>
  <c r="T1229" i="91"/>
  <c r="T1230" i="91"/>
  <c r="T1231" i="91"/>
  <c r="T1232" i="91"/>
  <c r="T1233" i="91"/>
  <c r="T1234" i="91"/>
  <c r="T1235" i="91"/>
  <c r="T1236" i="91"/>
  <c r="T1237" i="91"/>
  <c r="T1238" i="91"/>
  <c r="T1239" i="91"/>
  <c r="T1240" i="91"/>
  <c r="T1241" i="91"/>
  <c r="T1242" i="91"/>
  <c r="T1243" i="91"/>
  <c r="T1244" i="91"/>
  <c r="T1245" i="91"/>
  <c r="T1246" i="91"/>
  <c r="T1247" i="91"/>
  <c r="T1248" i="91"/>
  <c r="T1249" i="91"/>
  <c r="T1250" i="91"/>
  <c r="T1251" i="91"/>
  <c r="T1252" i="91"/>
  <c r="T1253" i="91"/>
  <c r="T1254" i="91"/>
  <c r="T1255" i="91"/>
  <c r="T1256" i="91"/>
  <c r="T1257" i="91"/>
  <c r="T1258" i="91"/>
  <c r="T1259" i="91"/>
  <c r="T1260" i="91"/>
  <c r="T1261" i="91"/>
  <c r="T1262" i="91"/>
  <c r="T1263" i="91"/>
  <c r="T1264" i="91"/>
  <c r="T1265" i="91"/>
  <c r="T1266" i="91"/>
  <c r="T1267" i="91"/>
  <c r="T1268" i="91"/>
  <c r="T1269" i="91"/>
  <c r="T1270" i="91"/>
  <c r="T1271" i="91"/>
  <c r="T1272" i="91"/>
  <c r="T1273" i="91"/>
  <c r="T1274" i="91"/>
  <c r="T1275" i="91"/>
  <c r="T1276" i="91"/>
  <c r="T1277" i="91"/>
  <c r="T1278" i="91"/>
  <c r="T1279" i="91"/>
  <c r="T1280" i="91"/>
  <c r="T1281" i="91"/>
  <c r="T1282" i="91"/>
  <c r="T1283" i="91"/>
  <c r="T1284" i="91"/>
  <c r="T1285" i="91"/>
  <c r="T1286" i="91"/>
  <c r="T1287" i="91"/>
  <c r="T1288" i="91"/>
  <c r="T1289" i="91"/>
  <c r="T1290" i="91"/>
  <c r="T1291" i="91"/>
  <c r="T1292" i="91"/>
  <c r="T1293" i="91"/>
  <c r="T1294" i="91"/>
  <c r="T1295" i="91"/>
  <c r="T1296" i="91"/>
  <c r="T1297" i="91"/>
  <c r="T1298" i="91"/>
  <c r="T1299" i="91"/>
  <c r="T1300" i="91"/>
  <c r="T1301" i="91"/>
  <c r="T1302" i="91"/>
  <c r="T1303" i="91"/>
  <c r="T1304" i="91"/>
  <c r="T1305" i="91"/>
  <c r="T1306" i="91"/>
  <c r="T1307" i="91"/>
  <c r="T1308" i="91"/>
  <c r="T1309" i="91"/>
  <c r="T1310" i="91"/>
  <c r="T1311" i="91"/>
  <c r="T1312" i="91"/>
  <c r="T1313" i="91"/>
  <c r="T1314" i="91"/>
  <c r="T1315" i="91"/>
  <c r="T1316" i="91"/>
  <c r="T1317" i="91"/>
  <c r="T1318" i="91"/>
  <c r="T1319" i="91"/>
  <c r="T1320" i="91"/>
  <c r="T1321" i="91"/>
  <c r="T1322" i="91"/>
  <c r="T1323" i="91"/>
  <c r="T1324" i="91"/>
  <c r="T1325" i="91"/>
  <c r="T1326" i="91"/>
  <c r="T1327" i="91"/>
  <c r="T1328" i="91"/>
  <c r="T1329" i="91"/>
  <c r="T1330" i="91"/>
  <c r="T1331" i="91"/>
  <c r="T1332" i="91"/>
  <c r="T1333" i="91"/>
  <c r="T1334" i="91"/>
  <c r="T1335" i="91"/>
  <c r="T1336" i="91"/>
  <c r="T1337" i="91"/>
  <c r="T1338" i="91"/>
  <c r="T1339" i="91"/>
  <c r="T1340" i="91"/>
  <c r="T1341" i="91"/>
  <c r="T1342" i="91"/>
  <c r="T1343" i="91"/>
  <c r="T1344" i="91"/>
  <c r="T1345" i="91"/>
  <c r="T1346" i="91"/>
  <c r="T1347" i="91"/>
  <c r="T1348" i="91"/>
  <c r="T1349" i="91"/>
  <c r="T1350" i="91"/>
  <c r="T1351" i="91"/>
  <c r="T1352" i="91"/>
  <c r="T1353" i="91"/>
  <c r="T1354" i="91"/>
  <c r="T1355" i="91"/>
  <c r="T1356" i="91"/>
  <c r="T1357" i="91"/>
  <c r="T1358" i="91"/>
  <c r="T1359" i="91"/>
  <c r="T1360" i="91"/>
  <c r="T1361" i="91"/>
  <c r="T1362" i="91"/>
  <c r="T1363" i="91"/>
  <c r="T1364" i="91"/>
  <c r="T1365" i="91"/>
  <c r="T1366" i="91"/>
  <c r="T1367" i="91"/>
  <c r="T1368" i="91"/>
  <c r="T1369" i="91"/>
  <c r="T1370" i="91"/>
  <c r="T1371" i="91"/>
  <c r="T1372" i="91"/>
  <c r="T1373" i="91"/>
  <c r="T1374" i="91"/>
  <c r="T1375" i="91"/>
  <c r="T1376" i="91"/>
  <c r="T1377" i="91"/>
  <c r="T1378" i="91"/>
  <c r="T1379" i="91"/>
  <c r="T1380" i="91"/>
  <c r="T1381" i="91"/>
  <c r="T1382" i="91"/>
  <c r="T1383" i="91"/>
  <c r="T1384" i="91"/>
  <c r="T1385" i="91"/>
  <c r="T1386" i="91"/>
  <c r="T1387" i="91"/>
  <c r="T1388" i="91"/>
  <c r="T1389" i="91"/>
  <c r="T1390" i="91"/>
  <c r="T1391" i="91"/>
  <c r="T1392" i="91"/>
  <c r="T1393" i="91"/>
  <c r="T1394" i="91"/>
  <c r="T1395" i="91"/>
  <c r="T1396" i="91"/>
  <c r="T1397" i="91"/>
  <c r="T1398" i="91"/>
  <c r="T1399" i="91"/>
  <c r="T1400" i="91"/>
  <c r="T1401" i="91"/>
  <c r="T1402" i="91"/>
  <c r="T1403" i="91"/>
  <c r="T1404" i="91"/>
  <c r="T1405" i="91"/>
  <c r="T1406" i="91"/>
  <c r="T1407" i="91"/>
  <c r="T1408" i="91"/>
  <c r="T1409" i="91"/>
  <c r="T1410" i="91"/>
  <c r="T1411" i="91"/>
  <c r="T1412" i="91"/>
  <c r="T1413" i="91"/>
  <c r="T1414" i="91"/>
  <c r="T1415" i="91"/>
  <c r="T1416" i="91"/>
  <c r="T1417" i="91"/>
  <c r="T1418" i="91"/>
  <c r="T1419" i="91"/>
  <c r="T1420" i="91"/>
  <c r="T1421" i="91"/>
  <c r="T1422" i="91"/>
  <c r="T1423" i="91"/>
  <c r="T1424" i="91"/>
  <c r="T1425" i="91"/>
  <c r="T1426" i="91"/>
  <c r="T1427" i="91"/>
  <c r="T1428" i="91"/>
  <c r="T1429" i="91"/>
  <c r="T1430" i="91"/>
  <c r="T1431" i="91"/>
  <c r="T1432" i="91"/>
  <c r="T1433" i="91"/>
  <c r="T1434" i="91"/>
  <c r="T1435" i="91"/>
  <c r="T1436" i="91"/>
  <c r="T1437" i="91"/>
  <c r="T1438" i="91"/>
  <c r="T1439" i="91"/>
  <c r="T1440" i="91"/>
  <c r="T1441" i="91"/>
  <c r="T1442" i="91"/>
  <c r="T1443" i="91"/>
  <c r="T1444" i="91"/>
  <c r="T1445" i="91"/>
  <c r="T1446" i="91"/>
  <c r="T1447" i="91"/>
  <c r="T1448" i="91"/>
  <c r="T1449" i="91"/>
  <c r="T1450" i="91"/>
  <c r="T1451" i="91"/>
  <c r="T1452" i="91"/>
  <c r="T1453" i="91"/>
  <c r="T1454" i="91"/>
  <c r="T1455" i="91"/>
  <c r="T1456" i="91"/>
  <c r="T1457" i="91"/>
  <c r="T1458" i="91"/>
  <c r="T1459" i="91"/>
  <c r="T1460" i="91"/>
  <c r="T1461" i="91"/>
  <c r="T1462" i="91"/>
  <c r="T1463" i="91"/>
  <c r="T1464" i="91"/>
  <c r="T1465" i="91"/>
  <c r="T1466" i="91"/>
  <c r="T1467" i="91"/>
  <c r="T1468" i="91"/>
  <c r="T1469" i="91"/>
  <c r="T1470" i="91"/>
  <c r="T1471" i="91"/>
  <c r="T1472" i="91"/>
  <c r="T1473" i="91"/>
  <c r="T1474" i="91"/>
  <c r="T1475" i="91"/>
  <c r="T1476" i="91"/>
  <c r="T1477" i="91"/>
  <c r="T1478" i="91"/>
  <c r="T1479" i="91"/>
  <c r="T1480" i="91"/>
  <c r="T1481" i="91"/>
  <c r="T1482" i="91"/>
  <c r="T1483" i="91"/>
  <c r="T1484" i="91"/>
  <c r="T1485" i="91"/>
  <c r="T1486" i="91"/>
  <c r="T1487" i="91"/>
  <c r="T1488" i="91"/>
  <c r="T1489" i="91"/>
  <c r="T1490" i="91"/>
  <c r="T1491" i="91"/>
  <c r="T1492" i="91"/>
  <c r="T1493" i="91"/>
  <c r="T1494" i="91"/>
  <c r="T1495" i="91"/>
  <c r="T1496" i="91"/>
  <c r="T1497" i="91"/>
  <c r="T1498" i="91"/>
  <c r="T1499" i="91"/>
  <c r="T1500" i="91"/>
  <c r="T1501" i="91"/>
  <c r="T1502" i="91"/>
  <c r="T1503" i="91"/>
  <c r="T1504" i="91"/>
  <c r="T1505" i="91"/>
  <c r="T1506" i="91"/>
  <c r="T1507" i="91"/>
  <c r="T1508" i="91"/>
  <c r="T1509" i="91"/>
  <c r="T1510" i="91"/>
  <c r="T1511" i="91"/>
  <c r="T1512" i="91"/>
  <c r="T1513" i="91"/>
  <c r="T1514" i="91"/>
  <c r="T1515" i="91"/>
  <c r="T1516" i="91"/>
  <c r="T1517" i="91"/>
  <c r="T1518" i="91"/>
  <c r="T1519" i="91"/>
  <c r="T1520" i="91"/>
  <c r="T1521" i="91"/>
  <c r="T1522" i="91"/>
  <c r="T1523" i="91"/>
  <c r="T1524" i="91"/>
  <c r="T1525" i="91"/>
  <c r="T1526" i="91"/>
  <c r="T1527" i="91"/>
  <c r="T1528" i="91"/>
  <c r="T1529" i="91"/>
  <c r="T1530" i="91"/>
  <c r="T1531" i="91"/>
  <c r="T1532" i="91"/>
  <c r="T1533" i="91"/>
  <c r="T1534" i="91"/>
  <c r="T1535" i="91"/>
  <c r="T1536" i="91"/>
  <c r="T1537" i="91"/>
  <c r="T1538" i="91"/>
  <c r="T1539" i="91"/>
  <c r="T1540" i="91"/>
  <c r="T1541" i="91"/>
  <c r="T1542" i="91"/>
  <c r="T1543" i="91"/>
  <c r="T1544" i="91"/>
  <c r="T1545" i="91"/>
  <c r="T1546" i="91"/>
  <c r="T1547" i="91"/>
  <c r="T1548" i="91"/>
  <c r="T1549" i="91"/>
  <c r="T1550" i="91"/>
  <c r="T1551" i="91"/>
  <c r="T1552" i="91"/>
  <c r="T1553" i="91"/>
  <c r="T1554" i="91"/>
  <c r="T1555" i="91"/>
  <c r="T1556" i="91"/>
  <c r="T1557" i="91"/>
  <c r="T1558" i="91"/>
  <c r="T1559" i="91"/>
  <c r="T560" i="91"/>
  <c r="A561" i="91"/>
  <c r="B561" i="91"/>
  <c r="C561" i="91"/>
  <c r="V561" i="91"/>
  <c r="X561" i="91"/>
  <c r="A562" i="91"/>
  <c r="B562" i="91"/>
  <c r="C562" i="91"/>
  <c r="V562" i="91"/>
  <c r="X562" i="91"/>
  <c r="A563" i="91"/>
  <c r="B563" i="91"/>
  <c r="C563" i="91"/>
  <c r="V563" i="91"/>
  <c r="X563" i="91"/>
  <c r="A564" i="91"/>
  <c r="B564" i="91"/>
  <c r="C564" i="91"/>
  <c r="V564" i="91"/>
  <c r="X564" i="91"/>
  <c r="A565" i="91"/>
  <c r="B565" i="91"/>
  <c r="C565" i="91"/>
  <c r="V565" i="91"/>
  <c r="X565" i="91"/>
  <c r="A566" i="91"/>
  <c r="B566" i="91"/>
  <c r="C566" i="91"/>
  <c r="V566" i="91"/>
  <c r="X566" i="91"/>
  <c r="A567" i="91"/>
  <c r="B567" i="91"/>
  <c r="C567" i="91"/>
  <c r="V567" i="91"/>
  <c r="X567" i="91"/>
  <c r="A568" i="91"/>
  <c r="B568" i="91"/>
  <c r="C568" i="91"/>
  <c r="V568" i="91"/>
  <c r="X568" i="91"/>
  <c r="A569" i="91"/>
  <c r="B569" i="91"/>
  <c r="C569" i="91"/>
  <c r="V569" i="91"/>
  <c r="X569" i="91"/>
  <c r="A570" i="91"/>
  <c r="B570" i="91"/>
  <c r="C570" i="91"/>
  <c r="V570" i="91"/>
  <c r="X570" i="91"/>
  <c r="A571" i="91"/>
  <c r="B571" i="91"/>
  <c r="C571" i="91"/>
  <c r="V571" i="91"/>
  <c r="X571" i="91"/>
  <c r="A572" i="91"/>
  <c r="B572" i="91"/>
  <c r="C572" i="91"/>
  <c r="V572" i="91"/>
  <c r="X572" i="91"/>
  <c r="A573" i="91"/>
  <c r="B573" i="91"/>
  <c r="C573" i="91"/>
  <c r="V573" i="91"/>
  <c r="X573" i="91"/>
  <c r="A574" i="91"/>
  <c r="B574" i="91"/>
  <c r="C574" i="91"/>
  <c r="V574" i="91"/>
  <c r="X574" i="91"/>
  <c r="A575" i="91"/>
  <c r="B575" i="91"/>
  <c r="C575" i="91"/>
  <c r="V575" i="91"/>
  <c r="X575" i="91"/>
  <c r="A576" i="91"/>
  <c r="B576" i="91"/>
  <c r="C576" i="91"/>
  <c r="V576" i="91"/>
  <c r="X576" i="91"/>
  <c r="A577" i="91"/>
  <c r="B577" i="91"/>
  <c r="C577" i="91"/>
  <c r="V577" i="91"/>
  <c r="X577" i="91"/>
  <c r="A578" i="91"/>
  <c r="B578" i="91"/>
  <c r="C578" i="91"/>
  <c r="V578" i="91"/>
  <c r="X578" i="91"/>
  <c r="A579" i="91"/>
  <c r="B579" i="91"/>
  <c r="C579" i="91"/>
  <c r="V579" i="91"/>
  <c r="X579" i="91"/>
  <c r="A580" i="91"/>
  <c r="B580" i="91"/>
  <c r="C580" i="91"/>
  <c r="V580" i="91"/>
  <c r="X580" i="91"/>
  <c r="A581" i="91"/>
  <c r="B581" i="91"/>
  <c r="C581" i="91"/>
  <c r="V581" i="91"/>
  <c r="X581" i="91"/>
  <c r="A582" i="91"/>
  <c r="B582" i="91"/>
  <c r="C582" i="91"/>
  <c r="V582" i="91"/>
  <c r="X582" i="91"/>
  <c r="A583" i="91"/>
  <c r="B583" i="91"/>
  <c r="C583" i="91"/>
  <c r="V583" i="91"/>
  <c r="X583" i="91"/>
  <c r="A584" i="91"/>
  <c r="B584" i="91"/>
  <c r="C584" i="91"/>
  <c r="V584" i="91"/>
  <c r="X584" i="91"/>
  <c r="A585" i="91"/>
  <c r="B585" i="91"/>
  <c r="C585" i="91"/>
  <c r="V585" i="91"/>
  <c r="X585" i="91"/>
  <c r="A586" i="91"/>
  <c r="B586" i="91"/>
  <c r="C586" i="91"/>
  <c r="V586" i="91"/>
  <c r="X586" i="91"/>
  <c r="A587" i="91"/>
  <c r="B587" i="91"/>
  <c r="C587" i="91"/>
  <c r="V587" i="91"/>
  <c r="X587" i="91"/>
  <c r="A588" i="91"/>
  <c r="B588" i="91"/>
  <c r="C588" i="91"/>
  <c r="V588" i="91"/>
  <c r="X588" i="91"/>
  <c r="A589" i="91"/>
  <c r="B589" i="91"/>
  <c r="C589" i="91"/>
  <c r="V589" i="91"/>
  <c r="X589" i="91"/>
  <c r="A590" i="91"/>
  <c r="B590" i="91"/>
  <c r="C590" i="91"/>
  <c r="V590" i="91"/>
  <c r="X590" i="91"/>
  <c r="A591" i="91"/>
  <c r="B591" i="91"/>
  <c r="C591" i="91"/>
  <c r="V591" i="91"/>
  <c r="X591" i="91"/>
  <c r="A592" i="91"/>
  <c r="B592" i="91"/>
  <c r="C592" i="91"/>
  <c r="V592" i="91"/>
  <c r="X592" i="91"/>
  <c r="A593" i="91"/>
  <c r="B593" i="91"/>
  <c r="C593" i="91"/>
  <c r="V593" i="91"/>
  <c r="X593" i="91"/>
  <c r="A594" i="91"/>
  <c r="B594" i="91"/>
  <c r="C594" i="91"/>
  <c r="V594" i="91"/>
  <c r="X594" i="91"/>
  <c r="A595" i="91"/>
  <c r="B595" i="91"/>
  <c r="C595" i="91"/>
  <c r="V595" i="91"/>
  <c r="X595" i="91"/>
  <c r="A596" i="91"/>
  <c r="B596" i="91"/>
  <c r="C596" i="91"/>
  <c r="V596" i="91"/>
  <c r="X596" i="91"/>
  <c r="A597" i="91"/>
  <c r="B597" i="91"/>
  <c r="C597" i="91"/>
  <c r="V597" i="91"/>
  <c r="X597" i="91"/>
  <c r="A598" i="91"/>
  <c r="B598" i="91"/>
  <c r="C598" i="91"/>
  <c r="V598" i="91"/>
  <c r="X598" i="91"/>
  <c r="A599" i="91"/>
  <c r="B599" i="91"/>
  <c r="C599" i="91"/>
  <c r="V599" i="91"/>
  <c r="X599" i="91"/>
  <c r="A600" i="91"/>
  <c r="B600" i="91"/>
  <c r="C600" i="91"/>
  <c r="V600" i="91"/>
  <c r="X600" i="91"/>
  <c r="A601" i="91"/>
  <c r="B601" i="91"/>
  <c r="C601" i="91"/>
  <c r="V601" i="91"/>
  <c r="X601" i="91"/>
  <c r="A602" i="91"/>
  <c r="B602" i="91"/>
  <c r="C602" i="91"/>
  <c r="V602" i="91"/>
  <c r="X602" i="91"/>
  <c r="A603" i="91"/>
  <c r="B603" i="91"/>
  <c r="C603" i="91"/>
  <c r="V603" i="91"/>
  <c r="X603" i="91"/>
  <c r="A604" i="91"/>
  <c r="B604" i="91"/>
  <c r="C604" i="91"/>
  <c r="V604" i="91"/>
  <c r="X604" i="91"/>
  <c r="A605" i="91"/>
  <c r="B605" i="91"/>
  <c r="C605" i="91"/>
  <c r="V605" i="91"/>
  <c r="X605" i="91"/>
  <c r="A606" i="91"/>
  <c r="B606" i="91"/>
  <c r="C606" i="91"/>
  <c r="V606" i="91"/>
  <c r="X606" i="91"/>
  <c r="A607" i="91"/>
  <c r="B607" i="91"/>
  <c r="C607" i="91"/>
  <c r="V607" i="91"/>
  <c r="X607" i="91"/>
  <c r="A608" i="91"/>
  <c r="B608" i="91"/>
  <c r="C608" i="91"/>
  <c r="V608" i="91"/>
  <c r="X608" i="91"/>
  <c r="A609" i="91"/>
  <c r="B609" i="91"/>
  <c r="C609" i="91"/>
  <c r="V609" i="91"/>
  <c r="X609" i="91"/>
  <c r="A610" i="91"/>
  <c r="B610" i="91"/>
  <c r="C610" i="91"/>
  <c r="V610" i="91"/>
  <c r="X610" i="91"/>
  <c r="A611" i="91"/>
  <c r="B611" i="91"/>
  <c r="C611" i="91"/>
  <c r="V611" i="91"/>
  <c r="X611" i="91"/>
  <c r="A612" i="91"/>
  <c r="B612" i="91"/>
  <c r="C612" i="91"/>
  <c r="V612" i="91"/>
  <c r="X612" i="91"/>
  <c r="A613" i="91"/>
  <c r="B613" i="91"/>
  <c r="C613" i="91"/>
  <c r="V613" i="91"/>
  <c r="X613" i="91"/>
  <c r="A614" i="91"/>
  <c r="B614" i="91"/>
  <c r="C614" i="91"/>
  <c r="V614" i="91"/>
  <c r="X614" i="91"/>
  <c r="A615" i="91"/>
  <c r="B615" i="91"/>
  <c r="C615" i="91"/>
  <c r="V615" i="91"/>
  <c r="X615" i="91"/>
  <c r="A616" i="91"/>
  <c r="B616" i="91"/>
  <c r="C616" i="91"/>
  <c r="V616" i="91"/>
  <c r="X616" i="91"/>
  <c r="A617" i="91"/>
  <c r="B617" i="91"/>
  <c r="C617" i="91"/>
  <c r="V617" i="91"/>
  <c r="X617" i="91"/>
  <c r="A618" i="91"/>
  <c r="B618" i="91"/>
  <c r="C618" i="91"/>
  <c r="V618" i="91"/>
  <c r="X618" i="91"/>
  <c r="A619" i="91"/>
  <c r="B619" i="91"/>
  <c r="C619" i="91"/>
  <c r="V619" i="91"/>
  <c r="X619" i="91"/>
  <c r="A620" i="91"/>
  <c r="B620" i="91"/>
  <c r="C620" i="91"/>
  <c r="V620" i="91"/>
  <c r="X620" i="91"/>
  <c r="A621" i="91"/>
  <c r="B621" i="91"/>
  <c r="C621" i="91"/>
  <c r="V621" i="91"/>
  <c r="X621" i="91"/>
  <c r="A622" i="91"/>
  <c r="B622" i="91"/>
  <c r="C622" i="91"/>
  <c r="V622" i="91"/>
  <c r="X622" i="91"/>
  <c r="A623" i="91"/>
  <c r="B623" i="91"/>
  <c r="C623" i="91"/>
  <c r="V623" i="91"/>
  <c r="X623" i="91"/>
  <c r="A624" i="91"/>
  <c r="B624" i="91"/>
  <c r="C624" i="91"/>
  <c r="V624" i="91"/>
  <c r="X624" i="91"/>
  <c r="A625" i="91"/>
  <c r="B625" i="91"/>
  <c r="C625" i="91"/>
  <c r="V625" i="91"/>
  <c r="X625" i="91"/>
  <c r="A626" i="91"/>
  <c r="B626" i="91"/>
  <c r="C626" i="91"/>
  <c r="V626" i="91"/>
  <c r="X626" i="91"/>
  <c r="A627" i="91"/>
  <c r="B627" i="91"/>
  <c r="C627" i="91"/>
  <c r="V627" i="91"/>
  <c r="X627" i="91"/>
  <c r="A628" i="91"/>
  <c r="B628" i="91"/>
  <c r="C628" i="91"/>
  <c r="V628" i="91"/>
  <c r="X628" i="91"/>
  <c r="A629" i="91"/>
  <c r="B629" i="91"/>
  <c r="C629" i="91"/>
  <c r="V629" i="91"/>
  <c r="X629" i="91"/>
  <c r="A630" i="91"/>
  <c r="B630" i="91"/>
  <c r="C630" i="91"/>
  <c r="V630" i="91"/>
  <c r="X630" i="91"/>
  <c r="A631" i="91"/>
  <c r="B631" i="91"/>
  <c r="C631" i="91"/>
  <c r="V631" i="91"/>
  <c r="X631" i="91"/>
  <c r="A632" i="91"/>
  <c r="B632" i="91"/>
  <c r="C632" i="91"/>
  <c r="V632" i="91"/>
  <c r="X632" i="91"/>
  <c r="A633" i="91"/>
  <c r="B633" i="91"/>
  <c r="C633" i="91"/>
  <c r="V633" i="91"/>
  <c r="X633" i="91"/>
  <c r="A634" i="91"/>
  <c r="B634" i="91"/>
  <c r="C634" i="91"/>
  <c r="V634" i="91"/>
  <c r="X634" i="91"/>
  <c r="A635" i="91"/>
  <c r="B635" i="91"/>
  <c r="C635" i="91"/>
  <c r="V635" i="91"/>
  <c r="X635" i="91"/>
  <c r="A636" i="91"/>
  <c r="B636" i="91"/>
  <c r="C636" i="91"/>
  <c r="V636" i="91"/>
  <c r="X636" i="91"/>
  <c r="A637" i="91"/>
  <c r="B637" i="91"/>
  <c r="C637" i="91"/>
  <c r="V637" i="91"/>
  <c r="X637" i="91"/>
  <c r="A638" i="91"/>
  <c r="B638" i="91"/>
  <c r="C638" i="91"/>
  <c r="V638" i="91"/>
  <c r="X638" i="91"/>
  <c r="A639" i="91"/>
  <c r="B639" i="91"/>
  <c r="C639" i="91"/>
  <c r="V639" i="91"/>
  <c r="X639" i="91"/>
  <c r="A640" i="91"/>
  <c r="B640" i="91"/>
  <c r="C640" i="91"/>
  <c r="V640" i="91"/>
  <c r="X640" i="91"/>
  <c r="A641" i="91"/>
  <c r="B641" i="91"/>
  <c r="C641" i="91"/>
  <c r="V641" i="91"/>
  <c r="X641" i="91"/>
  <c r="A642" i="91"/>
  <c r="B642" i="91"/>
  <c r="C642" i="91"/>
  <c r="V642" i="91"/>
  <c r="X642" i="91"/>
  <c r="A643" i="91"/>
  <c r="B643" i="91"/>
  <c r="C643" i="91"/>
  <c r="V643" i="91"/>
  <c r="X643" i="91"/>
  <c r="A644" i="91"/>
  <c r="B644" i="91"/>
  <c r="C644" i="91"/>
  <c r="V644" i="91"/>
  <c r="X644" i="91"/>
  <c r="A645" i="91"/>
  <c r="B645" i="91"/>
  <c r="C645" i="91"/>
  <c r="V645" i="91"/>
  <c r="X645" i="91"/>
  <c r="A646" i="91"/>
  <c r="B646" i="91"/>
  <c r="C646" i="91"/>
  <c r="V646" i="91"/>
  <c r="X646" i="91"/>
  <c r="A647" i="91"/>
  <c r="B647" i="91"/>
  <c r="C647" i="91"/>
  <c r="V647" i="91"/>
  <c r="X647" i="91"/>
  <c r="A648" i="91"/>
  <c r="B648" i="91"/>
  <c r="C648" i="91"/>
  <c r="V648" i="91"/>
  <c r="X648" i="91"/>
  <c r="A649" i="91"/>
  <c r="B649" i="91"/>
  <c r="C649" i="91"/>
  <c r="V649" i="91"/>
  <c r="X649" i="91"/>
  <c r="A650" i="91"/>
  <c r="B650" i="91"/>
  <c r="C650" i="91"/>
  <c r="V650" i="91"/>
  <c r="X650" i="91"/>
  <c r="A651" i="91"/>
  <c r="B651" i="91"/>
  <c r="C651" i="91"/>
  <c r="V651" i="91"/>
  <c r="X651" i="91"/>
  <c r="A652" i="91"/>
  <c r="B652" i="91"/>
  <c r="C652" i="91"/>
  <c r="V652" i="91"/>
  <c r="X652" i="91"/>
  <c r="A653" i="91"/>
  <c r="B653" i="91"/>
  <c r="C653" i="91"/>
  <c r="V653" i="91"/>
  <c r="X653" i="91"/>
  <c r="A654" i="91"/>
  <c r="B654" i="91"/>
  <c r="C654" i="91"/>
  <c r="V654" i="91"/>
  <c r="X654" i="91"/>
  <c r="A655" i="91"/>
  <c r="B655" i="91"/>
  <c r="C655" i="91"/>
  <c r="V655" i="91"/>
  <c r="X655" i="91"/>
  <c r="A656" i="91"/>
  <c r="B656" i="91"/>
  <c r="C656" i="91"/>
  <c r="V656" i="91"/>
  <c r="X656" i="91"/>
  <c r="A657" i="91"/>
  <c r="B657" i="91"/>
  <c r="C657" i="91"/>
  <c r="V657" i="91"/>
  <c r="X657" i="91"/>
  <c r="A658" i="91"/>
  <c r="B658" i="91"/>
  <c r="C658" i="91"/>
  <c r="V658" i="91"/>
  <c r="X658" i="91"/>
  <c r="A659" i="91"/>
  <c r="B659" i="91"/>
  <c r="C659" i="91"/>
  <c r="V659" i="91"/>
  <c r="X659" i="91"/>
  <c r="A660" i="91"/>
  <c r="B660" i="91"/>
  <c r="C660" i="91"/>
  <c r="V660" i="91"/>
  <c r="X660" i="91"/>
  <c r="A661" i="91"/>
  <c r="B661" i="91"/>
  <c r="C661" i="91"/>
  <c r="V661" i="91"/>
  <c r="X661" i="91"/>
  <c r="A662" i="91"/>
  <c r="B662" i="91"/>
  <c r="C662" i="91"/>
  <c r="V662" i="91"/>
  <c r="X662" i="91"/>
  <c r="A663" i="91"/>
  <c r="B663" i="91"/>
  <c r="C663" i="91"/>
  <c r="V663" i="91"/>
  <c r="X663" i="91"/>
  <c r="A664" i="91"/>
  <c r="B664" i="91"/>
  <c r="C664" i="91"/>
  <c r="V664" i="91"/>
  <c r="X664" i="91"/>
  <c r="A665" i="91"/>
  <c r="B665" i="91"/>
  <c r="C665" i="91"/>
  <c r="V665" i="91"/>
  <c r="X665" i="91"/>
  <c r="A666" i="91"/>
  <c r="B666" i="91"/>
  <c r="C666" i="91"/>
  <c r="V666" i="91"/>
  <c r="X666" i="91"/>
  <c r="A667" i="91"/>
  <c r="B667" i="91"/>
  <c r="C667" i="91"/>
  <c r="V667" i="91"/>
  <c r="X667" i="91"/>
  <c r="A668" i="91"/>
  <c r="B668" i="91"/>
  <c r="C668" i="91"/>
  <c r="V668" i="91"/>
  <c r="X668" i="91"/>
  <c r="A669" i="91"/>
  <c r="B669" i="91"/>
  <c r="C669" i="91"/>
  <c r="V669" i="91"/>
  <c r="X669" i="91"/>
  <c r="A670" i="91"/>
  <c r="B670" i="91"/>
  <c r="C670" i="91"/>
  <c r="V670" i="91"/>
  <c r="X670" i="91"/>
  <c r="A671" i="91"/>
  <c r="B671" i="91"/>
  <c r="C671" i="91"/>
  <c r="V671" i="91"/>
  <c r="X671" i="91"/>
  <c r="A672" i="91"/>
  <c r="B672" i="91"/>
  <c r="C672" i="91"/>
  <c r="V672" i="91"/>
  <c r="X672" i="91"/>
  <c r="A673" i="91"/>
  <c r="B673" i="91"/>
  <c r="C673" i="91"/>
  <c r="V673" i="91"/>
  <c r="X673" i="91"/>
  <c r="A674" i="91"/>
  <c r="B674" i="91"/>
  <c r="C674" i="91"/>
  <c r="V674" i="91"/>
  <c r="X674" i="91"/>
  <c r="A675" i="91"/>
  <c r="B675" i="91"/>
  <c r="C675" i="91"/>
  <c r="V675" i="91"/>
  <c r="X675" i="91"/>
  <c r="A676" i="91"/>
  <c r="B676" i="91"/>
  <c r="C676" i="91"/>
  <c r="V676" i="91"/>
  <c r="X676" i="91"/>
  <c r="A677" i="91"/>
  <c r="B677" i="91"/>
  <c r="C677" i="91"/>
  <c r="V677" i="91"/>
  <c r="X677" i="91"/>
  <c r="A678" i="91"/>
  <c r="B678" i="91"/>
  <c r="C678" i="91"/>
  <c r="V678" i="91"/>
  <c r="X678" i="91"/>
  <c r="A679" i="91"/>
  <c r="B679" i="91"/>
  <c r="C679" i="91"/>
  <c r="V679" i="91"/>
  <c r="X679" i="91"/>
  <c r="A680" i="91"/>
  <c r="B680" i="91"/>
  <c r="C680" i="91"/>
  <c r="V680" i="91"/>
  <c r="X680" i="91"/>
  <c r="A681" i="91"/>
  <c r="B681" i="91"/>
  <c r="C681" i="91"/>
  <c r="V681" i="91"/>
  <c r="X681" i="91"/>
  <c r="A682" i="91"/>
  <c r="B682" i="91"/>
  <c r="C682" i="91"/>
  <c r="V682" i="91"/>
  <c r="X682" i="91"/>
  <c r="A683" i="91"/>
  <c r="B683" i="91"/>
  <c r="C683" i="91"/>
  <c r="V683" i="91"/>
  <c r="X683" i="91"/>
  <c r="A684" i="91"/>
  <c r="B684" i="91"/>
  <c r="C684" i="91"/>
  <c r="V684" i="91"/>
  <c r="X684" i="91"/>
  <c r="A685" i="91"/>
  <c r="B685" i="91"/>
  <c r="C685" i="91"/>
  <c r="V685" i="91"/>
  <c r="X685" i="91"/>
  <c r="A686" i="91"/>
  <c r="B686" i="91"/>
  <c r="C686" i="91"/>
  <c r="V686" i="91"/>
  <c r="X686" i="91"/>
  <c r="A687" i="91"/>
  <c r="B687" i="91"/>
  <c r="C687" i="91"/>
  <c r="V687" i="91"/>
  <c r="X687" i="91"/>
  <c r="A688" i="91"/>
  <c r="B688" i="91"/>
  <c r="C688" i="91"/>
  <c r="V688" i="91"/>
  <c r="X688" i="91"/>
  <c r="A689" i="91"/>
  <c r="B689" i="91"/>
  <c r="C689" i="91"/>
  <c r="V689" i="91"/>
  <c r="X689" i="91"/>
  <c r="A690" i="91"/>
  <c r="B690" i="91"/>
  <c r="C690" i="91"/>
  <c r="V690" i="91"/>
  <c r="X690" i="91"/>
  <c r="A691" i="91"/>
  <c r="B691" i="91"/>
  <c r="C691" i="91"/>
  <c r="V691" i="91"/>
  <c r="X691" i="91"/>
  <c r="A692" i="91"/>
  <c r="B692" i="91"/>
  <c r="C692" i="91"/>
  <c r="V692" i="91"/>
  <c r="X692" i="91"/>
  <c r="A693" i="91"/>
  <c r="B693" i="91"/>
  <c r="C693" i="91"/>
  <c r="V693" i="91"/>
  <c r="X693" i="91"/>
  <c r="A694" i="91"/>
  <c r="B694" i="91"/>
  <c r="C694" i="91"/>
  <c r="V694" i="91"/>
  <c r="X694" i="91"/>
  <c r="A695" i="91"/>
  <c r="B695" i="91"/>
  <c r="C695" i="91"/>
  <c r="V695" i="91"/>
  <c r="X695" i="91"/>
  <c r="A696" i="91"/>
  <c r="B696" i="91"/>
  <c r="C696" i="91"/>
  <c r="V696" i="91"/>
  <c r="X696" i="91"/>
  <c r="A697" i="91"/>
  <c r="B697" i="91"/>
  <c r="C697" i="91"/>
  <c r="V697" i="91"/>
  <c r="X697" i="91"/>
  <c r="A698" i="91"/>
  <c r="B698" i="91"/>
  <c r="C698" i="91"/>
  <c r="V698" i="91"/>
  <c r="X698" i="91"/>
  <c r="A699" i="91"/>
  <c r="B699" i="91"/>
  <c r="C699" i="91"/>
  <c r="V699" i="91"/>
  <c r="X699" i="91"/>
  <c r="A700" i="91"/>
  <c r="B700" i="91"/>
  <c r="C700" i="91"/>
  <c r="V700" i="91"/>
  <c r="X700" i="91"/>
  <c r="A701" i="91"/>
  <c r="B701" i="91"/>
  <c r="C701" i="91"/>
  <c r="V701" i="91"/>
  <c r="X701" i="91"/>
  <c r="A702" i="91"/>
  <c r="B702" i="91"/>
  <c r="C702" i="91"/>
  <c r="V702" i="91"/>
  <c r="X702" i="91"/>
  <c r="A703" i="91"/>
  <c r="B703" i="91"/>
  <c r="C703" i="91"/>
  <c r="V703" i="91"/>
  <c r="X703" i="91"/>
  <c r="A704" i="91"/>
  <c r="B704" i="91"/>
  <c r="C704" i="91"/>
  <c r="V704" i="91"/>
  <c r="X704" i="91"/>
  <c r="A705" i="91"/>
  <c r="B705" i="91"/>
  <c r="C705" i="91"/>
  <c r="V705" i="91"/>
  <c r="X705" i="91"/>
  <c r="A706" i="91"/>
  <c r="B706" i="91"/>
  <c r="C706" i="91"/>
  <c r="V706" i="91"/>
  <c r="X706" i="91"/>
  <c r="A707" i="91"/>
  <c r="B707" i="91"/>
  <c r="C707" i="91"/>
  <c r="V707" i="91"/>
  <c r="X707" i="91"/>
  <c r="A708" i="91"/>
  <c r="B708" i="91"/>
  <c r="C708" i="91"/>
  <c r="V708" i="91"/>
  <c r="X708" i="91"/>
  <c r="A709" i="91"/>
  <c r="B709" i="91"/>
  <c r="C709" i="91"/>
  <c r="V709" i="91"/>
  <c r="X709" i="91"/>
  <c r="A710" i="91"/>
  <c r="B710" i="91"/>
  <c r="C710" i="91"/>
  <c r="V710" i="91"/>
  <c r="X710" i="91"/>
  <c r="A711" i="91"/>
  <c r="B711" i="91"/>
  <c r="C711" i="91"/>
  <c r="V711" i="91"/>
  <c r="X711" i="91"/>
  <c r="A712" i="91"/>
  <c r="B712" i="91"/>
  <c r="C712" i="91"/>
  <c r="V712" i="91"/>
  <c r="X712" i="91"/>
  <c r="A713" i="91"/>
  <c r="B713" i="91"/>
  <c r="C713" i="91"/>
  <c r="V713" i="91"/>
  <c r="X713" i="91"/>
  <c r="A714" i="91"/>
  <c r="B714" i="91"/>
  <c r="C714" i="91"/>
  <c r="V714" i="91"/>
  <c r="X714" i="91"/>
  <c r="A715" i="91"/>
  <c r="B715" i="91"/>
  <c r="C715" i="91"/>
  <c r="V715" i="91"/>
  <c r="X715" i="91"/>
  <c r="A716" i="91"/>
  <c r="B716" i="91"/>
  <c r="C716" i="91"/>
  <c r="V716" i="91"/>
  <c r="X716" i="91"/>
  <c r="A717" i="91"/>
  <c r="B717" i="91"/>
  <c r="C717" i="91"/>
  <c r="V717" i="91"/>
  <c r="X717" i="91"/>
  <c r="A718" i="91"/>
  <c r="B718" i="91"/>
  <c r="C718" i="91"/>
  <c r="V718" i="91"/>
  <c r="X718" i="91"/>
  <c r="A719" i="91"/>
  <c r="B719" i="91"/>
  <c r="C719" i="91"/>
  <c r="V719" i="91"/>
  <c r="X719" i="91"/>
  <c r="A720" i="91"/>
  <c r="B720" i="91"/>
  <c r="C720" i="91"/>
  <c r="V720" i="91"/>
  <c r="X720" i="91"/>
  <c r="A721" i="91"/>
  <c r="B721" i="91"/>
  <c r="C721" i="91"/>
  <c r="V721" i="91"/>
  <c r="X721" i="91"/>
  <c r="A722" i="91"/>
  <c r="B722" i="91"/>
  <c r="C722" i="91"/>
  <c r="V722" i="91"/>
  <c r="X722" i="91"/>
  <c r="A723" i="91"/>
  <c r="B723" i="91"/>
  <c r="C723" i="91"/>
  <c r="V723" i="91"/>
  <c r="X723" i="91"/>
  <c r="A724" i="91"/>
  <c r="B724" i="91"/>
  <c r="C724" i="91"/>
  <c r="V724" i="91"/>
  <c r="X724" i="91"/>
  <c r="A725" i="91"/>
  <c r="B725" i="91"/>
  <c r="C725" i="91"/>
  <c r="V725" i="91"/>
  <c r="X725" i="91"/>
  <c r="A726" i="91"/>
  <c r="B726" i="91"/>
  <c r="C726" i="91"/>
  <c r="V726" i="91"/>
  <c r="X726" i="91"/>
  <c r="A727" i="91"/>
  <c r="B727" i="91"/>
  <c r="C727" i="91"/>
  <c r="V727" i="91"/>
  <c r="X727" i="91"/>
  <c r="A728" i="91"/>
  <c r="B728" i="91"/>
  <c r="C728" i="91"/>
  <c r="V728" i="91"/>
  <c r="X728" i="91"/>
  <c r="A729" i="91"/>
  <c r="B729" i="91"/>
  <c r="C729" i="91"/>
  <c r="V729" i="91"/>
  <c r="X729" i="91"/>
  <c r="A730" i="91"/>
  <c r="B730" i="91"/>
  <c r="C730" i="91"/>
  <c r="V730" i="91"/>
  <c r="X730" i="91"/>
  <c r="A731" i="91"/>
  <c r="B731" i="91"/>
  <c r="C731" i="91"/>
  <c r="V731" i="91"/>
  <c r="X731" i="91"/>
  <c r="A732" i="91"/>
  <c r="B732" i="91"/>
  <c r="C732" i="91"/>
  <c r="V732" i="91"/>
  <c r="X732" i="91"/>
  <c r="A733" i="91"/>
  <c r="B733" i="91"/>
  <c r="C733" i="91"/>
  <c r="V733" i="91"/>
  <c r="X733" i="91"/>
  <c r="A734" i="91"/>
  <c r="B734" i="91"/>
  <c r="C734" i="91"/>
  <c r="V734" i="91"/>
  <c r="X734" i="91"/>
  <c r="A735" i="91"/>
  <c r="B735" i="91"/>
  <c r="C735" i="91"/>
  <c r="V735" i="91"/>
  <c r="X735" i="91"/>
  <c r="A736" i="91"/>
  <c r="B736" i="91"/>
  <c r="C736" i="91"/>
  <c r="V736" i="91"/>
  <c r="X736" i="91"/>
  <c r="A737" i="91"/>
  <c r="B737" i="91"/>
  <c r="C737" i="91"/>
  <c r="V737" i="91"/>
  <c r="X737" i="91"/>
  <c r="A738" i="91"/>
  <c r="B738" i="91"/>
  <c r="C738" i="91"/>
  <c r="V738" i="91"/>
  <c r="X738" i="91"/>
  <c r="A739" i="91"/>
  <c r="B739" i="91"/>
  <c r="C739" i="91"/>
  <c r="V739" i="91"/>
  <c r="X739" i="91"/>
  <c r="A740" i="91"/>
  <c r="B740" i="91"/>
  <c r="C740" i="91"/>
  <c r="V740" i="91"/>
  <c r="X740" i="91"/>
  <c r="A741" i="91"/>
  <c r="B741" i="91"/>
  <c r="C741" i="91"/>
  <c r="V741" i="91"/>
  <c r="X741" i="91"/>
  <c r="A742" i="91"/>
  <c r="B742" i="91"/>
  <c r="C742" i="91"/>
  <c r="V742" i="91"/>
  <c r="X742" i="91"/>
  <c r="A743" i="91"/>
  <c r="B743" i="91"/>
  <c r="C743" i="91"/>
  <c r="V743" i="91"/>
  <c r="X743" i="91"/>
  <c r="A744" i="91"/>
  <c r="B744" i="91"/>
  <c r="C744" i="91"/>
  <c r="V744" i="91"/>
  <c r="X744" i="91"/>
  <c r="A745" i="91"/>
  <c r="B745" i="91"/>
  <c r="C745" i="91"/>
  <c r="V745" i="91"/>
  <c r="X745" i="91"/>
  <c r="A746" i="91"/>
  <c r="B746" i="91"/>
  <c r="C746" i="91"/>
  <c r="V746" i="91"/>
  <c r="X746" i="91"/>
  <c r="A747" i="91"/>
  <c r="B747" i="91"/>
  <c r="C747" i="91"/>
  <c r="V747" i="91"/>
  <c r="X747" i="91"/>
  <c r="A748" i="91"/>
  <c r="B748" i="91"/>
  <c r="C748" i="91"/>
  <c r="V748" i="91"/>
  <c r="X748" i="91"/>
  <c r="A749" i="91"/>
  <c r="B749" i="91"/>
  <c r="C749" i="91"/>
  <c r="V749" i="91"/>
  <c r="X749" i="91"/>
  <c r="A750" i="91"/>
  <c r="B750" i="91"/>
  <c r="C750" i="91"/>
  <c r="V750" i="91"/>
  <c r="X750" i="91"/>
  <c r="A751" i="91"/>
  <c r="B751" i="91"/>
  <c r="C751" i="91"/>
  <c r="V751" i="91"/>
  <c r="X751" i="91"/>
  <c r="A752" i="91"/>
  <c r="B752" i="91"/>
  <c r="C752" i="91"/>
  <c r="V752" i="91"/>
  <c r="X752" i="91"/>
  <c r="A753" i="91"/>
  <c r="B753" i="91"/>
  <c r="C753" i="91"/>
  <c r="V753" i="91"/>
  <c r="X753" i="91"/>
  <c r="A754" i="91"/>
  <c r="B754" i="91"/>
  <c r="C754" i="91"/>
  <c r="V754" i="91"/>
  <c r="X754" i="91"/>
  <c r="A755" i="91"/>
  <c r="B755" i="91"/>
  <c r="C755" i="91"/>
  <c r="V755" i="91"/>
  <c r="X755" i="91"/>
  <c r="A756" i="91"/>
  <c r="B756" i="91"/>
  <c r="C756" i="91"/>
  <c r="V756" i="91"/>
  <c r="X756" i="91"/>
  <c r="A757" i="91"/>
  <c r="B757" i="91"/>
  <c r="C757" i="91"/>
  <c r="V757" i="91"/>
  <c r="X757" i="91"/>
  <c r="A758" i="91"/>
  <c r="B758" i="91"/>
  <c r="C758" i="91"/>
  <c r="V758" i="91"/>
  <c r="X758" i="91"/>
  <c r="A759" i="91"/>
  <c r="B759" i="91"/>
  <c r="C759" i="91"/>
  <c r="V759" i="91"/>
  <c r="X759" i="91"/>
  <c r="A760" i="91"/>
  <c r="B760" i="91"/>
  <c r="C760" i="91"/>
  <c r="V760" i="91"/>
  <c r="X760" i="91"/>
  <c r="A761" i="91"/>
  <c r="B761" i="91"/>
  <c r="C761" i="91"/>
  <c r="V761" i="91"/>
  <c r="X761" i="91"/>
  <c r="A762" i="91"/>
  <c r="B762" i="91"/>
  <c r="C762" i="91"/>
  <c r="V762" i="91"/>
  <c r="X762" i="91"/>
  <c r="A763" i="91"/>
  <c r="B763" i="91"/>
  <c r="C763" i="91"/>
  <c r="V763" i="91"/>
  <c r="X763" i="91"/>
  <c r="A764" i="91"/>
  <c r="B764" i="91"/>
  <c r="C764" i="91"/>
  <c r="V764" i="91"/>
  <c r="X764" i="91"/>
  <c r="A765" i="91"/>
  <c r="B765" i="91"/>
  <c r="C765" i="91"/>
  <c r="V765" i="91"/>
  <c r="X765" i="91"/>
  <c r="A766" i="91"/>
  <c r="B766" i="91"/>
  <c r="C766" i="91"/>
  <c r="V766" i="91"/>
  <c r="X766" i="91"/>
  <c r="A767" i="91"/>
  <c r="B767" i="91"/>
  <c r="C767" i="91"/>
  <c r="V767" i="91"/>
  <c r="X767" i="91"/>
  <c r="A768" i="91"/>
  <c r="B768" i="91"/>
  <c r="C768" i="91"/>
  <c r="V768" i="91"/>
  <c r="X768" i="91"/>
  <c r="A769" i="91"/>
  <c r="B769" i="91"/>
  <c r="C769" i="91"/>
  <c r="V769" i="91"/>
  <c r="X769" i="91"/>
  <c r="A770" i="91"/>
  <c r="B770" i="91"/>
  <c r="C770" i="91"/>
  <c r="V770" i="91"/>
  <c r="X770" i="91"/>
  <c r="A771" i="91"/>
  <c r="B771" i="91"/>
  <c r="C771" i="91"/>
  <c r="V771" i="91"/>
  <c r="X771" i="91"/>
  <c r="A772" i="91"/>
  <c r="B772" i="91"/>
  <c r="C772" i="91"/>
  <c r="V772" i="91"/>
  <c r="X772" i="91"/>
  <c r="A773" i="91"/>
  <c r="B773" i="91"/>
  <c r="C773" i="91"/>
  <c r="V773" i="91"/>
  <c r="X773" i="91"/>
  <c r="A774" i="91"/>
  <c r="B774" i="91"/>
  <c r="C774" i="91"/>
  <c r="V774" i="91"/>
  <c r="X774" i="91"/>
  <c r="A775" i="91"/>
  <c r="B775" i="91"/>
  <c r="C775" i="91"/>
  <c r="V775" i="91"/>
  <c r="X775" i="91"/>
  <c r="A776" i="91"/>
  <c r="B776" i="91"/>
  <c r="C776" i="91"/>
  <c r="V776" i="91"/>
  <c r="X776" i="91"/>
  <c r="A777" i="91"/>
  <c r="B777" i="91"/>
  <c r="C777" i="91"/>
  <c r="V777" i="91"/>
  <c r="X777" i="91"/>
  <c r="A778" i="91"/>
  <c r="B778" i="91"/>
  <c r="C778" i="91"/>
  <c r="V778" i="91"/>
  <c r="X778" i="91"/>
  <c r="A779" i="91"/>
  <c r="B779" i="91"/>
  <c r="C779" i="91"/>
  <c r="V779" i="91"/>
  <c r="X779" i="91"/>
  <c r="A780" i="91"/>
  <c r="B780" i="91"/>
  <c r="C780" i="91"/>
  <c r="V780" i="91"/>
  <c r="X780" i="91"/>
  <c r="A781" i="91"/>
  <c r="B781" i="91"/>
  <c r="C781" i="91"/>
  <c r="V781" i="91"/>
  <c r="X781" i="91"/>
  <c r="A782" i="91"/>
  <c r="B782" i="91"/>
  <c r="C782" i="91"/>
  <c r="V782" i="91"/>
  <c r="X782" i="91"/>
  <c r="A783" i="91"/>
  <c r="B783" i="91"/>
  <c r="C783" i="91"/>
  <c r="V783" i="91"/>
  <c r="X783" i="91"/>
  <c r="A784" i="91"/>
  <c r="B784" i="91"/>
  <c r="C784" i="91"/>
  <c r="V784" i="91"/>
  <c r="X784" i="91"/>
  <c r="A785" i="91"/>
  <c r="B785" i="91"/>
  <c r="C785" i="91"/>
  <c r="V785" i="91"/>
  <c r="X785" i="91"/>
  <c r="A786" i="91"/>
  <c r="B786" i="91"/>
  <c r="C786" i="91"/>
  <c r="V786" i="91"/>
  <c r="X786" i="91"/>
  <c r="A787" i="91"/>
  <c r="B787" i="91"/>
  <c r="C787" i="91"/>
  <c r="V787" i="91"/>
  <c r="X787" i="91"/>
  <c r="A788" i="91"/>
  <c r="B788" i="91"/>
  <c r="C788" i="91"/>
  <c r="V788" i="91"/>
  <c r="X788" i="91"/>
  <c r="A789" i="91"/>
  <c r="B789" i="91"/>
  <c r="C789" i="91"/>
  <c r="V789" i="91"/>
  <c r="X789" i="91"/>
  <c r="A790" i="91"/>
  <c r="B790" i="91"/>
  <c r="C790" i="91"/>
  <c r="V790" i="91"/>
  <c r="X790" i="91"/>
  <c r="A791" i="91"/>
  <c r="B791" i="91"/>
  <c r="C791" i="91"/>
  <c r="V791" i="91"/>
  <c r="X791" i="91"/>
  <c r="A792" i="91"/>
  <c r="B792" i="91"/>
  <c r="C792" i="91"/>
  <c r="V792" i="91"/>
  <c r="X792" i="91"/>
  <c r="A793" i="91"/>
  <c r="B793" i="91"/>
  <c r="C793" i="91"/>
  <c r="V793" i="91"/>
  <c r="X793" i="91"/>
  <c r="A794" i="91"/>
  <c r="B794" i="91"/>
  <c r="C794" i="91"/>
  <c r="V794" i="91"/>
  <c r="X794" i="91"/>
  <c r="A795" i="91"/>
  <c r="B795" i="91"/>
  <c r="C795" i="91"/>
  <c r="V795" i="91"/>
  <c r="X795" i="91"/>
  <c r="A796" i="91"/>
  <c r="B796" i="91"/>
  <c r="C796" i="91"/>
  <c r="V796" i="91"/>
  <c r="X796" i="91"/>
  <c r="A797" i="91"/>
  <c r="B797" i="91"/>
  <c r="C797" i="91"/>
  <c r="V797" i="91"/>
  <c r="X797" i="91"/>
  <c r="A798" i="91"/>
  <c r="B798" i="91"/>
  <c r="C798" i="91"/>
  <c r="V798" i="91"/>
  <c r="X798" i="91"/>
  <c r="A799" i="91"/>
  <c r="B799" i="91"/>
  <c r="C799" i="91"/>
  <c r="V799" i="91"/>
  <c r="X799" i="91"/>
  <c r="A800" i="91"/>
  <c r="B800" i="91"/>
  <c r="C800" i="91"/>
  <c r="V800" i="91"/>
  <c r="X800" i="91"/>
  <c r="A801" i="91"/>
  <c r="B801" i="91"/>
  <c r="C801" i="91"/>
  <c r="V801" i="91"/>
  <c r="X801" i="91"/>
  <c r="A802" i="91"/>
  <c r="B802" i="91"/>
  <c r="C802" i="91"/>
  <c r="V802" i="91"/>
  <c r="X802" i="91"/>
  <c r="A803" i="91"/>
  <c r="B803" i="91"/>
  <c r="C803" i="91"/>
  <c r="V803" i="91"/>
  <c r="X803" i="91"/>
  <c r="A804" i="91"/>
  <c r="B804" i="91"/>
  <c r="C804" i="91"/>
  <c r="V804" i="91"/>
  <c r="X804" i="91"/>
  <c r="A805" i="91"/>
  <c r="B805" i="91"/>
  <c r="C805" i="91"/>
  <c r="V805" i="91"/>
  <c r="X805" i="91"/>
  <c r="A806" i="91"/>
  <c r="B806" i="91"/>
  <c r="C806" i="91"/>
  <c r="V806" i="91"/>
  <c r="X806" i="91"/>
  <c r="A807" i="91"/>
  <c r="B807" i="91"/>
  <c r="C807" i="91"/>
  <c r="V807" i="91"/>
  <c r="X807" i="91"/>
  <c r="A808" i="91"/>
  <c r="B808" i="91"/>
  <c r="C808" i="91"/>
  <c r="V808" i="91"/>
  <c r="X808" i="91"/>
  <c r="A809" i="91"/>
  <c r="B809" i="91"/>
  <c r="C809" i="91"/>
  <c r="V809" i="91"/>
  <c r="X809" i="91"/>
  <c r="A810" i="91"/>
  <c r="B810" i="91"/>
  <c r="C810" i="91"/>
  <c r="V810" i="91"/>
  <c r="X810" i="91"/>
  <c r="A811" i="91"/>
  <c r="B811" i="91"/>
  <c r="C811" i="91"/>
  <c r="V811" i="91"/>
  <c r="X811" i="91"/>
  <c r="A812" i="91"/>
  <c r="B812" i="91"/>
  <c r="C812" i="91"/>
  <c r="V812" i="91"/>
  <c r="X812" i="91"/>
  <c r="A813" i="91"/>
  <c r="B813" i="91"/>
  <c r="C813" i="91"/>
  <c r="V813" i="91"/>
  <c r="X813" i="91"/>
  <c r="A814" i="91"/>
  <c r="B814" i="91"/>
  <c r="C814" i="91"/>
  <c r="V814" i="91"/>
  <c r="X814" i="91"/>
  <c r="A815" i="91"/>
  <c r="B815" i="91"/>
  <c r="C815" i="91"/>
  <c r="V815" i="91"/>
  <c r="X815" i="91"/>
  <c r="A816" i="91"/>
  <c r="B816" i="91"/>
  <c r="C816" i="91"/>
  <c r="V816" i="91"/>
  <c r="X816" i="91"/>
  <c r="A817" i="91"/>
  <c r="B817" i="91"/>
  <c r="C817" i="91"/>
  <c r="V817" i="91"/>
  <c r="X817" i="91"/>
  <c r="A818" i="91"/>
  <c r="B818" i="91"/>
  <c r="C818" i="91"/>
  <c r="V818" i="91"/>
  <c r="X818" i="91"/>
  <c r="A819" i="91"/>
  <c r="B819" i="91"/>
  <c r="C819" i="91"/>
  <c r="V819" i="91"/>
  <c r="X819" i="91"/>
  <c r="A820" i="91"/>
  <c r="B820" i="91"/>
  <c r="C820" i="91"/>
  <c r="V820" i="91"/>
  <c r="X820" i="91"/>
  <c r="A821" i="91"/>
  <c r="B821" i="91"/>
  <c r="C821" i="91"/>
  <c r="V821" i="91"/>
  <c r="X821" i="91"/>
  <c r="A822" i="91"/>
  <c r="B822" i="91"/>
  <c r="C822" i="91"/>
  <c r="V822" i="91"/>
  <c r="X822" i="91"/>
  <c r="A823" i="91"/>
  <c r="B823" i="91"/>
  <c r="C823" i="91"/>
  <c r="V823" i="91"/>
  <c r="X823" i="91"/>
  <c r="A824" i="91"/>
  <c r="B824" i="91"/>
  <c r="C824" i="91"/>
  <c r="V824" i="91"/>
  <c r="X824" i="91"/>
  <c r="A825" i="91"/>
  <c r="B825" i="91"/>
  <c r="C825" i="91"/>
  <c r="V825" i="91"/>
  <c r="X825" i="91"/>
  <c r="A826" i="91"/>
  <c r="B826" i="91"/>
  <c r="C826" i="91"/>
  <c r="V826" i="91"/>
  <c r="X826" i="91"/>
  <c r="A827" i="91"/>
  <c r="B827" i="91"/>
  <c r="C827" i="91"/>
  <c r="V827" i="91"/>
  <c r="X827" i="91"/>
  <c r="A828" i="91"/>
  <c r="B828" i="91"/>
  <c r="C828" i="91"/>
  <c r="V828" i="91"/>
  <c r="X828" i="91"/>
  <c r="A829" i="91"/>
  <c r="B829" i="91"/>
  <c r="C829" i="91"/>
  <c r="V829" i="91"/>
  <c r="X829" i="91"/>
  <c r="A830" i="91"/>
  <c r="B830" i="91"/>
  <c r="C830" i="91"/>
  <c r="V830" i="91"/>
  <c r="X830" i="91"/>
  <c r="A831" i="91"/>
  <c r="B831" i="91"/>
  <c r="C831" i="91"/>
  <c r="V831" i="91"/>
  <c r="X831" i="91"/>
  <c r="A832" i="91"/>
  <c r="B832" i="91"/>
  <c r="C832" i="91"/>
  <c r="V832" i="91"/>
  <c r="X832" i="91"/>
  <c r="A833" i="91"/>
  <c r="B833" i="91"/>
  <c r="C833" i="91"/>
  <c r="V833" i="91"/>
  <c r="X833" i="91"/>
  <c r="A834" i="91"/>
  <c r="B834" i="91"/>
  <c r="C834" i="91"/>
  <c r="V834" i="91"/>
  <c r="X834" i="91"/>
  <c r="A835" i="91"/>
  <c r="B835" i="91"/>
  <c r="C835" i="91"/>
  <c r="V835" i="91"/>
  <c r="X835" i="91"/>
  <c r="A836" i="91"/>
  <c r="B836" i="91"/>
  <c r="C836" i="91"/>
  <c r="V836" i="91"/>
  <c r="X836" i="91"/>
  <c r="A837" i="91"/>
  <c r="B837" i="91"/>
  <c r="C837" i="91"/>
  <c r="V837" i="91"/>
  <c r="X837" i="91"/>
  <c r="A838" i="91"/>
  <c r="B838" i="91"/>
  <c r="C838" i="91"/>
  <c r="V838" i="91"/>
  <c r="X838" i="91"/>
  <c r="A839" i="91"/>
  <c r="B839" i="91"/>
  <c r="C839" i="91"/>
  <c r="V839" i="91"/>
  <c r="X839" i="91"/>
  <c r="A840" i="91"/>
  <c r="B840" i="91"/>
  <c r="C840" i="91"/>
  <c r="V840" i="91"/>
  <c r="X840" i="91"/>
  <c r="A841" i="91"/>
  <c r="B841" i="91"/>
  <c r="C841" i="91"/>
  <c r="V841" i="91"/>
  <c r="X841" i="91"/>
  <c r="A842" i="91"/>
  <c r="B842" i="91"/>
  <c r="C842" i="91"/>
  <c r="V842" i="91"/>
  <c r="X842" i="91"/>
  <c r="A843" i="91"/>
  <c r="B843" i="91"/>
  <c r="C843" i="91"/>
  <c r="V843" i="91"/>
  <c r="X843" i="91"/>
  <c r="A844" i="91"/>
  <c r="B844" i="91"/>
  <c r="C844" i="91"/>
  <c r="V844" i="91"/>
  <c r="X844" i="91"/>
  <c r="A845" i="91"/>
  <c r="B845" i="91"/>
  <c r="C845" i="91"/>
  <c r="V845" i="91"/>
  <c r="X845" i="91"/>
  <c r="A846" i="91"/>
  <c r="B846" i="91"/>
  <c r="C846" i="91"/>
  <c r="V846" i="91"/>
  <c r="X846" i="91"/>
  <c r="A847" i="91"/>
  <c r="B847" i="91"/>
  <c r="C847" i="91"/>
  <c r="V847" i="91"/>
  <c r="X847" i="91"/>
  <c r="A848" i="91"/>
  <c r="B848" i="91"/>
  <c r="C848" i="91"/>
  <c r="V848" i="91"/>
  <c r="X848" i="91"/>
  <c r="A849" i="91"/>
  <c r="B849" i="91"/>
  <c r="C849" i="91"/>
  <c r="V849" i="91"/>
  <c r="X849" i="91"/>
  <c r="A850" i="91"/>
  <c r="B850" i="91"/>
  <c r="C850" i="91"/>
  <c r="V850" i="91"/>
  <c r="X850" i="91"/>
  <c r="A851" i="91"/>
  <c r="B851" i="91"/>
  <c r="C851" i="91"/>
  <c r="V851" i="91"/>
  <c r="X851" i="91"/>
  <c r="A852" i="91"/>
  <c r="B852" i="91"/>
  <c r="C852" i="91"/>
  <c r="V852" i="91"/>
  <c r="X852" i="91"/>
  <c r="A853" i="91"/>
  <c r="B853" i="91"/>
  <c r="C853" i="91"/>
  <c r="V853" i="91"/>
  <c r="X853" i="91"/>
  <c r="A854" i="91"/>
  <c r="B854" i="91"/>
  <c r="C854" i="91"/>
  <c r="V854" i="91"/>
  <c r="X854" i="91"/>
  <c r="A855" i="91"/>
  <c r="B855" i="91"/>
  <c r="C855" i="91"/>
  <c r="V855" i="91"/>
  <c r="X855" i="91"/>
  <c r="A856" i="91"/>
  <c r="B856" i="91"/>
  <c r="C856" i="91"/>
  <c r="V856" i="91"/>
  <c r="X856" i="91"/>
  <c r="A857" i="91"/>
  <c r="B857" i="91"/>
  <c r="C857" i="91"/>
  <c r="V857" i="91"/>
  <c r="X857" i="91"/>
  <c r="A858" i="91"/>
  <c r="B858" i="91"/>
  <c r="C858" i="91"/>
  <c r="V858" i="91"/>
  <c r="X858" i="91"/>
  <c r="A859" i="91"/>
  <c r="B859" i="91"/>
  <c r="C859" i="91"/>
  <c r="V859" i="91"/>
  <c r="X859" i="91"/>
  <c r="A860" i="91"/>
  <c r="B860" i="91"/>
  <c r="C860" i="91"/>
  <c r="V860" i="91"/>
  <c r="X860" i="91"/>
  <c r="A861" i="91"/>
  <c r="B861" i="91"/>
  <c r="C861" i="91"/>
  <c r="V861" i="91"/>
  <c r="X861" i="91"/>
  <c r="A862" i="91"/>
  <c r="B862" i="91"/>
  <c r="C862" i="91"/>
  <c r="V862" i="91"/>
  <c r="X862" i="91"/>
  <c r="A863" i="91"/>
  <c r="B863" i="91"/>
  <c r="C863" i="91"/>
  <c r="V863" i="91"/>
  <c r="X863" i="91"/>
  <c r="A864" i="91"/>
  <c r="B864" i="91"/>
  <c r="C864" i="91"/>
  <c r="V864" i="91"/>
  <c r="X864" i="91"/>
  <c r="A865" i="91"/>
  <c r="B865" i="91"/>
  <c r="C865" i="91"/>
  <c r="V865" i="91"/>
  <c r="X865" i="91"/>
  <c r="A866" i="91"/>
  <c r="B866" i="91"/>
  <c r="C866" i="91"/>
  <c r="V866" i="91"/>
  <c r="X866" i="91"/>
  <c r="A867" i="91"/>
  <c r="B867" i="91"/>
  <c r="C867" i="91"/>
  <c r="V867" i="91"/>
  <c r="X867" i="91"/>
  <c r="A868" i="91"/>
  <c r="B868" i="91"/>
  <c r="C868" i="91"/>
  <c r="V868" i="91"/>
  <c r="X868" i="91"/>
  <c r="A869" i="91"/>
  <c r="B869" i="91"/>
  <c r="C869" i="91"/>
  <c r="V869" i="91"/>
  <c r="X869" i="91"/>
  <c r="A870" i="91"/>
  <c r="B870" i="91"/>
  <c r="C870" i="91"/>
  <c r="V870" i="91"/>
  <c r="X870" i="91"/>
  <c r="A871" i="91"/>
  <c r="B871" i="91"/>
  <c r="C871" i="91"/>
  <c r="V871" i="91"/>
  <c r="X871" i="91"/>
  <c r="A872" i="91"/>
  <c r="B872" i="91"/>
  <c r="C872" i="91"/>
  <c r="V872" i="91"/>
  <c r="X872" i="91"/>
  <c r="A873" i="91"/>
  <c r="B873" i="91"/>
  <c r="C873" i="91"/>
  <c r="V873" i="91"/>
  <c r="X873" i="91"/>
  <c r="A874" i="91"/>
  <c r="B874" i="91"/>
  <c r="C874" i="91"/>
  <c r="V874" i="91"/>
  <c r="X874" i="91"/>
  <c r="A875" i="91"/>
  <c r="B875" i="91"/>
  <c r="C875" i="91"/>
  <c r="V875" i="91"/>
  <c r="X875" i="91"/>
  <c r="A876" i="91"/>
  <c r="B876" i="91"/>
  <c r="C876" i="91"/>
  <c r="V876" i="91"/>
  <c r="X876" i="91"/>
  <c r="A877" i="91"/>
  <c r="B877" i="91"/>
  <c r="C877" i="91"/>
  <c r="V877" i="91"/>
  <c r="X877" i="91"/>
  <c r="A878" i="91"/>
  <c r="B878" i="91"/>
  <c r="C878" i="91"/>
  <c r="V878" i="91"/>
  <c r="X878" i="91"/>
  <c r="A879" i="91"/>
  <c r="B879" i="91"/>
  <c r="C879" i="91"/>
  <c r="V879" i="91"/>
  <c r="X879" i="91"/>
  <c r="A880" i="91"/>
  <c r="B880" i="91"/>
  <c r="C880" i="91"/>
  <c r="V880" i="91"/>
  <c r="X880" i="91"/>
  <c r="A881" i="91"/>
  <c r="B881" i="91"/>
  <c r="C881" i="91"/>
  <c r="V881" i="91"/>
  <c r="X881" i="91"/>
  <c r="A882" i="91"/>
  <c r="B882" i="91"/>
  <c r="C882" i="91"/>
  <c r="V882" i="91"/>
  <c r="X882" i="91"/>
  <c r="A883" i="91"/>
  <c r="B883" i="91"/>
  <c r="C883" i="91"/>
  <c r="V883" i="91"/>
  <c r="X883" i="91"/>
  <c r="A884" i="91"/>
  <c r="B884" i="91"/>
  <c r="C884" i="91"/>
  <c r="V884" i="91"/>
  <c r="X884" i="91"/>
  <c r="A885" i="91"/>
  <c r="B885" i="91"/>
  <c r="C885" i="91"/>
  <c r="V885" i="91"/>
  <c r="X885" i="91"/>
  <c r="A886" i="91"/>
  <c r="B886" i="91"/>
  <c r="C886" i="91"/>
  <c r="V886" i="91"/>
  <c r="X886" i="91"/>
  <c r="A887" i="91"/>
  <c r="B887" i="91"/>
  <c r="C887" i="91"/>
  <c r="V887" i="91"/>
  <c r="X887" i="91"/>
  <c r="A888" i="91"/>
  <c r="B888" i="91"/>
  <c r="C888" i="91"/>
  <c r="V888" i="91"/>
  <c r="X888" i="91"/>
  <c r="A889" i="91"/>
  <c r="B889" i="91"/>
  <c r="C889" i="91"/>
  <c r="V889" i="91"/>
  <c r="X889" i="91"/>
  <c r="A890" i="91"/>
  <c r="B890" i="91"/>
  <c r="C890" i="91"/>
  <c r="V890" i="91"/>
  <c r="X890" i="91"/>
  <c r="A891" i="91"/>
  <c r="B891" i="91"/>
  <c r="C891" i="91"/>
  <c r="V891" i="91"/>
  <c r="X891" i="91"/>
  <c r="A892" i="91"/>
  <c r="B892" i="91"/>
  <c r="C892" i="91"/>
  <c r="V892" i="91"/>
  <c r="X892" i="91"/>
  <c r="A893" i="91"/>
  <c r="B893" i="91"/>
  <c r="C893" i="91"/>
  <c r="V893" i="91"/>
  <c r="X893" i="91"/>
  <c r="A894" i="91"/>
  <c r="B894" i="91"/>
  <c r="C894" i="91"/>
  <c r="V894" i="91"/>
  <c r="X894" i="91"/>
  <c r="A895" i="91"/>
  <c r="B895" i="91"/>
  <c r="C895" i="91"/>
  <c r="V895" i="91"/>
  <c r="X895" i="91"/>
  <c r="A896" i="91"/>
  <c r="B896" i="91"/>
  <c r="C896" i="91"/>
  <c r="V896" i="91"/>
  <c r="X896" i="91"/>
  <c r="A897" i="91"/>
  <c r="B897" i="91"/>
  <c r="C897" i="91"/>
  <c r="V897" i="91"/>
  <c r="X897" i="91"/>
  <c r="A898" i="91"/>
  <c r="B898" i="91"/>
  <c r="C898" i="91"/>
  <c r="V898" i="91"/>
  <c r="X898" i="91"/>
  <c r="A899" i="91"/>
  <c r="B899" i="91"/>
  <c r="C899" i="91"/>
  <c r="V899" i="91"/>
  <c r="X899" i="91"/>
  <c r="A900" i="91"/>
  <c r="B900" i="91"/>
  <c r="C900" i="91"/>
  <c r="V900" i="91"/>
  <c r="X900" i="91"/>
  <c r="A901" i="91"/>
  <c r="B901" i="91"/>
  <c r="C901" i="91"/>
  <c r="V901" i="91"/>
  <c r="X901" i="91"/>
  <c r="A902" i="91"/>
  <c r="B902" i="91"/>
  <c r="C902" i="91"/>
  <c r="V902" i="91"/>
  <c r="X902" i="91"/>
  <c r="A903" i="91"/>
  <c r="B903" i="91"/>
  <c r="C903" i="91"/>
  <c r="V903" i="91"/>
  <c r="X903" i="91"/>
  <c r="A904" i="91"/>
  <c r="B904" i="91"/>
  <c r="C904" i="91"/>
  <c r="V904" i="91"/>
  <c r="X904" i="91"/>
  <c r="A905" i="91"/>
  <c r="B905" i="91"/>
  <c r="C905" i="91"/>
  <c r="V905" i="91"/>
  <c r="X905" i="91"/>
  <c r="A906" i="91"/>
  <c r="B906" i="91"/>
  <c r="C906" i="91"/>
  <c r="V906" i="91"/>
  <c r="X906" i="91"/>
  <c r="A907" i="91"/>
  <c r="B907" i="91"/>
  <c r="C907" i="91"/>
  <c r="V907" i="91"/>
  <c r="X907" i="91"/>
  <c r="A908" i="91"/>
  <c r="B908" i="91"/>
  <c r="C908" i="91"/>
  <c r="V908" i="91"/>
  <c r="X908" i="91"/>
  <c r="A909" i="91"/>
  <c r="B909" i="91"/>
  <c r="C909" i="91"/>
  <c r="V909" i="91"/>
  <c r="X909" i="91"/>
  <c r="A910" i="91"/>
  <c r="B910" i="91"/>
  <c r="C910" i="91"/>
  <c r="V910" i="91"/>
  <c r="X910" i="91"/>
  <c r="A911" i="91"/>
  <c r="B911" i="91"/>
  <c r="C911" i="91"/>
  <c r="V911" i="91"/>
  <c r="X911" i="91"/>
  <c r="A912" i="91"/>
  <c r="B912" i="91"/>
  <c r="C912" i="91"/>
  <c r="V912" i="91"/>
  <c r="X912" i="91"/>
  <c r="A913" i="91"/>
  <c r="B913" i="91"/>
  <c r="C913" i="91"/>
  <c r="V913" i="91"/>
  <c r="X913" i="91"/>
  <c r="A914" i="91"/>
  <c r="B914" i="91"/>
  <c r="C914" i="91"/>
  <c r="V914" i="91"/>
  <c r="X914" i="91"/>
  <c r="A915" i="91"/>
  <c r="B915" i="91"/>
  <c r="C915" i="91"/>
  <c r="V915" i="91"/>
  <c r="X915" i="91"/>
  <c r="A916" i="91"/>
  <c r="B916" i="91"/>
  <c r="C916" i="91"/>
  <c r="V916" i="91"/>
  <c r="X916" i="91"/>
  <c r="A917" i="91"/>
  <c r="B917" i="91"/>
  <c r="C917" i="91"/>
  <c r="V917" i="91"/>
  <c r="X917" i="91"/>
  <c r="A918" i="91"/>
  <c r="B918" i="91"/>
  <c r="C918" i="91"/>
  <c r="V918" i="91"/>
  <c r="X918" i="91"/>
  <c r="A919" i="91"/>
  <c r="B919" i="91"/>
  <c r="C919" i="91"/>
  <c r="V919" i="91"/>
  <c r="X919" i="91"/>
  <c r="A920" i="91"/>
  <c r="B920" i="91"/>
  <c r="C920" i="91"/>
  <c r="V920" i="91"/>
  <c r="X920" i="91"/>
  <c r="A921" i="91"/>
  <c r="B921" i="91"/>
  <c r="C921" i="91"/>
  <c r="V921" i="91"/>
  <c r="X921" i="91"/>
  <c r="A922" i="91"/>
  <c r="B922" i="91"/>
  <c r="C922" i="91"/>
  <c r="V922" i="91"/>
  <c r="X922" i="91"/>
  <c r="A923" i="91"/>
  <c r="B923" i="91"/>
  <c r="C923" i="91"/>
  <c r="V923" i="91"/>
  <c r="X923" i="91"/>
  <c r="A924" i="91"/>
  <c r="B924" i="91"/>
  <c r="C924" i="91"/>
  <c r="V924" i="91"/>
  <c r="X924" i="91"/>
  <c r="A925" i="91"/>
  <c r="B925" i="91"/>
  <c r="C925" i="91"/>
  <c r="V925" i="91"/>
  <c r="X925" i="91"/>
  <c r="A926" i="91"/>
  <c r="B926" i="91"/>
  <c r="C926" i="91"/>
  <c r="V926" i="91"/>
  <c r="X926" i="91"/>
  <c r="A927" i="91"/>
  <c r="B927" i="91"/>
  <c r="C927" i="91"/>
  <c r="V927" i="91"/>
  <c r="X927" i="91"/>
  <c r="A928" i="91"/>
  <c r="B928" i="91"/>
  <c r="C928" i="91"/>
  <c r="V928" i="91"/>
  <c r="X928" i="91"/>
  <c r="A929" i="91"/>
  <c r="B929" i="91"/>
  <c r="C929" i="91"/>
  <c r="V929" i="91"/>
  <c r="X929" i="91"/>
  <c r="A930" i="91"/>
  <c r="B930" i="91"/>
  <c r="C930" i="91"/>
  <c r="V930" i="91"/>
  <c r="X930" i="91"/>
  <c r="A931" i="91"/>
  <c r="B931" i="91"/>
  <c r="C931" i="91"/>
  <c r="V931" i="91"/>
  <c r="X931" i="91"/>
  <c r="A932" i="91"/>
  <c r="B932" i="91"/>
  <c r="C932" i="91"/>
  <c r="V932" i="91"/>
  <c r="X932" i="91"/>
  <c r="A933" i="91"/>
  <c r="B933" i="91"/>
  <c r="C933" i="91"/>
  <c r="V933" i="91"/>
  <c r="X933" i="91"/>
  <c r="A934" i="91"/>
  <c r="B934" i="91"/>
  <c r="C934" i="91"/>
  <c r="V934" i="91"/>
  <c r="X934" i="91"/>
  <c r="A935" i="91"/>
  <c r="B935" i="91"/>
  <c r="C935" i="91"/>
  <c r="V935" i="91"/>
  <c r="X935" i="91"/>
  <c r="A936" i="91"/>
  <c r="B936" i="91"/>
  <c r="C936" i="91"/>
  <c r="V936" i="91"/>
  <c r="X936" i="91"/>
  <c r="A937" i="91"/>
  <c r="B937" i="91"/>
  <c r="C937" i="91"/>
  <c r="V937" i="91"/>
  <c r="X937" i="91"/>
  <c r="A938" i="91"/>
  <c r="B938" i="91"/>
  <c r="C938" i="91"/>
  <c r="V938" i="91"/>
  <c r="X938" i="91"/>
  <c r="A939" i="91"/>
  <c r="B939" i="91"/>
  <c r="C939" i="91"/>
  <c r="V939" i="91"/>
  <c r="X939" i="91"/>
  <c r="A940" i="91"/>
  <c r="B940" i="91"/>
  <c r="C940" i="91"/>
  <c r="V940" i="91"/>
  <c r="X940" i="91"/>
  <c r="A941" i="91"/>
  <c r="B941" i="91"/>
  <c r="C941" i="91"/>
  <c r="V941" i="91"/>
  <c r="X941" i="91"/>
  <c r="A942" i="91"/>
  <c r="B942" i="91"/>
  <c r="C942" i="91"/>
  <c r="V942" i="91"/>
  <c r="X942" i="91"/>
  <c r="A943" i="91"/>
  <c r="B943" i="91"/>
  <c r="C943" i="91"/>
  <c r="V943" i="91"/>
  <c r="X943" i="91"/>
  <c r="A944" i="91"/>
  <c r="B944" i="91"/>
  <c r="C944" i="91"/>
  <c r="V944" i="91"/>
  <c r="X944" i="91"/>
  <c r="A945" i="91"/>
  <c r="B945" i="91"/>
  <c r="C945" i="91"/>
  <c r="V945" i="91"/>
  <c r="X945" i="91"/>
  <c r="A946" i="91"/>
  <c r="B946" i="91"/>
  <c r="C946" i="91"/>
  <c r="V946" i="91"/>
  <c r="X946" i="91"/>
  <c r="A947" i="91"/>
  <c r="B947" i="91"/>
  <c r="C947" i="91"/>
  <c r="V947" i="91"/>
  <c r="X947" i="91"/>
  <c r="A948" i="91"/>
  <c r="B948" i="91"/>
  <c r="C948" i="91"/>
  <c r="V948" i="91"/>
  <c r="X948" i="91"/>
  <c r="A949" i="91"/>
  <c r="B949" i="91"/>
  <c r="C949" i="91"/>
  <c r="V949" i="91"/>
  <c r="X949" i="91"/>
  <c r="A950" i="91"/>
  <c r="B950" i="91"/>
  <c r="C950" i="91"/>
  <c r="V950" i="91"/>
  <c r="X950" i="91"/>
  <c r="A951" i="91"/>
  <c r="B951" i="91"/>
  <c r="C951" i="91"/>
  <c r="V951" i="91"/>
  <c r="X951" i="91"/>
  <c r="A952" i="91"/>
  <c r="B952" i="91"/>
  <c r="C952" i="91"/>
  <c r="V952" i="91"/>
  <c r="X952" i="91"/>
  <c r="A953" i="91"/>
  <c r="B953" i="91"/>
  <c r="C953" i="91"/>
  <c r="V953" i="91"/>
  <c r="X953" i="91"/>
  <c r="A954" i="91"/>
  <c r="B954" i="91"/>
  <c r="C954" i="91"/>
  <c r="V954" i="91"/>
  <c r="X954" i="91"/>
  <c r="A955" i="91"/>
  <c r="B955" i="91"/>
  <c r="C955" i="91"/>
  <c r="V955" i="91"/>
  <c r="X955" i="91"/>
  <c r="A956" i="91"/>
  <c r="B956" i="91"/>
  <c r="C956" i="91"/>
  <c r="V956" i="91"/>
  <c r="X956" i="91"/>
  <c r="A957" i="91"/>
  <c r="B957" i="91"/>
  <c r="C957" i="91"/>
  <c r="V957" i="91"/>
  <c r="X957" i="91"/>
  <c r="A958" i="91"/>
  <c r="B958" i="91"/>
  <c r="C958" i="91"/>
  <c r="V958" i="91"/>
  <c r="X958" i="91"/>
  <c r="A959" i="91"/>
  <c r="B959" i="91"/>
  <c r="C959" i="91"/>
  <c r="V959" i="91"/>
  <c r="X959" i="91"/>
  <c r="A960" i="91"/>
  <c r="B960" i="91"/>
  <c r="C960" i="91"/>
  <c r="V960" i="91"/>
  <c r="X960" i="91"/>
  <c r="A961" i="91"/>
  <c r="B961" i="91"/>
  <c r="C961" i="91"/>
  <c r="V961" i="91"/>
  <c r="X961" i="91"/>
  <c r="A962" i="91"/>
  <c r="B962" i="91"/>
  <c r="C962" i="91"/>
  <c r="V962" i="91"/>
  <c r="X962" i="91"/>
  <c r="A963" i="91"/>
  <c r="B963" i="91"/>
  <c r="C963" i="91"/>
  <c r="V963" i="91"/>
  <c r="X963" i="91"/>
  <c r="A964" i="91"/>
  <c r="B964" i="91"/>
  <c r="C964" i="91"/>
  <c r="V964" i="91"/>
  <c r="X964" i="91"/>
  <c r="A965" i="91"/>
  <c r="B965" i="91"/>
  <c r="C965" i="91"/>
  <c r="V965" i="91"/>
  <c r="X965" i="91"/>
  <c r="A966" i="91"/>
  <c r="B966" i="91"/>
  <c r="C966" i="91"/>
  <c r="V966" i="91"/>
  <c r="X966" i="91"/>
  <c r="A967" i="91"/>
  <c r="B967" i="91"/>
  <c r="C967" i="91"/>
  <c r="V967" i="91"/>
  <c r="X967" i="91"/>
  <c r="A968" i="91"/>
  <c r="B968" i="91"/>
  <c r="C968" i="91"/>
  <c r="V968" i="91"/>
  <c r="X968" i="91"/>
  <c r="A969" i="91"/>
  <c r="B969" i="91"/>
  <c r="C969" i="91"/>
  <c r="V969" i="91"/>
  <c r="X969" i="91"/>
  <c r="A970" i="91"/>
  <c r="B970" i="91"/>
  <c r="C970" i="91"/>
  <c r="V970" i="91"/>
  <c r="X970" i="91"/>
  <c r="A971" i="91"/>
  <c r="B971" i="91"/>
  <c r="C971" i="91"/>
  <c r="V971" i="91"/>
  <c r="X971" i="91"/>
  <c r="A972" i="91"/>
  <c r="B972" i="91"/>
  <c r="C972" i="91"/>
  <c r="V972" i="91"/>
  <c r="X972" i="91"/>
  <c r="A973" i="91"/>
  <c r="B973" i="91"/>
  <c r="C973" i="91"/>
  <c r="V973" i="91"/>
  <c r="X973" i="91"/>
  <c r="A974" i="91"/>
  <c r="B974" i="91"/>
  <c r="C974" i="91"/>
  <c r="V974" i="91"/>
  <c r="X974" i="91"/>
  <c r="A975" i="91"/>
  <c r="B975" i="91"/>
  <c r="C975" i="91"/>
  <c r="V975" i="91"/>
  <c r="X975" i="91"/>
  <c r="A976" i="91"/>
  <c r="B976" i="91"/>
  <c r="C976" i="91"/>
  <c r="V976" i="91"/>
  <c r="X976" i="91"/>
  <c r="A977" i="91"/>
  <c r="B977" i="91"/>
  <c r="C977" i="91"/>
  <c r="V977" i="91"/>
  <c r="X977" i="91"/>
  <c r="A978" i="91"/>
  <c r="B978" i="91"/>
  <c r="C978" i="91"/>
  <c r="V978" i="91"/>
  <c r="X978" i="91"/>
  <c r="A979" i="91"/>
  <c r="B979" i="91"/>
  <c r="C979" i="91"/>
  <c r="V979" i="91"/>
  <c r="X979" i="91"/>
  <c r="A980" i="91"/>
  <c r="B980" i="91"/>
  <c r="C980" i="91"/>
  <c r="V980" i="91"/>
  <c r="X980" i="91"/>
  <c r="A981" i="91"/>
  <c r="B981" i="91"/>
  <c r="C981" i="91"/>
  <c r="V981" i="91"/>
  <c r="X981" i="91"/>
  <c r="A982" i="91"/>
  <c r="B982" i="91"/>
  <c r="C982" i="91"/>
  <c r="V982" i="91"/>
  <c r="X982" i="91"/>
  <c r="A983" i="91"/>
  <c r="B983" i="91"/>
  <c r="C983" i="91"/>
  <c r="V983" i="91"/>
  <c r="X983" i="91"/>
  <c r="A984" i="91"/>
  <c r="B984" i="91"/>
  <c r="C984" i="91"/>
  <c r="V984" i="91"/>
  <c r="X984" i="91"/>
  <c r="A985" i="91"/>
  <c r="B985" i="91"/>
  <c r="C985" i="91"/>
  <c r="V985" i="91"/>
  <c r="X985" i="91"/>
  <c r="A986" i="91"/>
  <c r="B986" i="91"/>
  <c r="C986" i="91"/>
  <c r="V986" i="91"/>
  <c r="X986" i="91"/>
  <c r="A987" i="91"/>
  <c r="B987" i="91"/>
  <c r="C987" i="91"/>
  <c r="V987" i="91"/>
  <c r="X987" i="91"/>
  <c r="A988" i="91"/>
  <c r="B988" i="91"/>
  <c r="C988" i="91"/>
  <c r="V988" i="91"/>
  <c r="X988" i="91"/>
  <c r="A989" i="91"/>
  <c r="B989" i="91"/>
  <c r="C989" i="91"/>
  <c r="V989" i="91"/>
  <c r="X989" i="91"/>
  <c r="A990" i="91"/>
  <c r="B990" i="91"/>
  <c r="C990" i="91"/>
  <c r="V990" i="91"/>
  <c r="X990" i="91"/>
  <c r="A991" i="91"/>
  <c r="B991" i="91"/>
  <c r="C991" i="91"/>
  <c r="V991" i="91"/>
  <c r="X991" i="91"/>
  <c r="A992" i="91"/>
  <c r="B992" i="91"/>
  <c r="C992" i="91"/>
  <c r="V992" i="91"/>
  <c r="X992" i="91"/>
  <c r="A993" i="91"/>
  <c r="B993" i="91"/>
  <c r="C993" i="91"/>
  <c r="V993" i="91"/>
  <c r="X993" i="91"/>
  <c r="A994" i="91"/>
  <c r="B994" i="91"/>
  <c r="C994" i="91"/>
  <c r="V994" i="91"/>
  <c r="X994" i="91"/>
  <c r="A995" i="91"/>
  <c r="B995" i="91"/>
  <c r="C995" i="91"/>
  <c r="V995" i="91"/>
  <c r="X995" i="91"/>
  <c r="A996" i="91"/>
  <c r="B996" i="91"/>
  <c r="C996" i="91"/>
  <c r="V996" i="91"/>
  <c r="X996" i="91"/>
  <c r="A997" i="91"/>
  <c r="B997" i="91"/>
  <c r="C997" i="91"/>
  <c r="V997" i="91"/>
  <c r="X997" i="91"/>
  <c r="A998" i="91"/>
  <c r="B998" i="91"/>
  <c r="C998" i="91"/>
  <c r="V998" i="91"/>
  <c r="X998" i="91"/>
  <c r="A999" i="91"/>
  <c r="B999" i="91"/>
  <c r="C999" i="91"/>
  <c r="V999" i="91"/>
  <c r="X999" i="91"/>
  <c r="A1000" i="91"/>
  <c r="B1000" i="91"/>
  <c r="C1000" i="91"/>
  <c r="V1000" i="91"/>
  <c r="X1000" i="91"/>
  <c r="A1001" i="91"/>
  <c r="B1001" i="91"/>
  <c r="C1001" i="91"/>
  <c r="V1001" i="91"/>
  <c r="X1001" i="91"/>
  <c r="A1002" i="91"/>
  <c r="B1002" i="91"/>
  <c r="C1002" i="91"/>
  <c r="V1002" i="91"/>
  <c r="X1002" i="91"/>
  <c r="A1003" i="91"/>
  <c r="B1003" i="91"/>
  <c r="C1003" i="91"/>
  <c r="V1003" i="91"/>
  <c r="X1003" i="91"/>
  <c r="A1004" i="91"/>
  <c r="B1004" i="91"/>
  <c r="C1004" i="91"/>
  <c r="V1004" i="91"/>
  <c r="X1004" i="91"/>
  <c r="A1005" i="91"/>
  <c r="B1005" i="91"/>
  <c r="C1005" i="91"/>
  <c r="V1005" i="91"/>
  <c r="X1005" i="91"/>
  <c r="A1006" i="91"/>
  <c r="B1006" i="91"/>
  <c r="C1006" i="91"/>
  <c r="V1006" i="91"/>
  <c r="X1006" i="91"/>
  <c r="A1007" i="91"/>
  <c r="B1007" i="91"/>
  <c r="C1007" i="91"/>
  <c r="V1007" i="91"/>
  <c r="X1007" i="91"/>
  <c r="A1008" i="91"/>
  <c r="B1008" i="91"/>
  <c r="C1008" i="91"/>
  <c r="V1008" i="91"/>
  <c r="X1008" i="91"/>
  <c r="A1009" i="91"/>
  <c r="B1009" i="91"/>
  <c r="C1009" i="91"/>
  <c r="V1009" i="91"/>
  <c r="X1009" i="91"/>
  <c r="A1010" i="91"/>
  <c r="B1010" i="91"/>
  <c r="C1010" i="91"/>
  <c r="V1010" i="91"/>
  <c r="X1010" i="91"/>
  <c r="A1011" i="91"/>
  <c r="B1011" i="91"/>
  <c r="C1011" i="91"/>
  <c r="V1011" i="91"/>
  <c r="X1011" i="91"/>
  <c r="A1012" i="91"/>
  <c r="B1012" i="91"/>
  <c r="C1012" i="91"/>
  <c r="V1012" i="91"/>
  <c r="X1012" i="91"/>
  <c r="A1013" i="91"/>
  <c r="B1013" i="91"/>
  <c r="C1013" i="91"/>
  <c r="V1013" i="91"/>
  <c r="X1013" i="91"/>
  <c r="A1014" i="91"/>
  <c r="B1014" i="91"/>
  <c r="C1014" i="91"/>
  <c r="V1014" i="91"/>
  <c r="X1014" i="91"/>
  <c r="A1015" i="91"/>
  <c r="B1015" i="91"/>
  <c r="C1015" i="91"/>
  <c r="V1015" i="91"/>
  <c r="X1015" i="91"/>
  <c r="A1016" i="91"/>
  <c r="B1016" i="91"/>
  <c r="C1016" i="91"/>
  <c r="V1016" i="91"/>
  <c r="X1016" i="91"/>
  <c r="A1017" i="91"/>
  <c r="B1017" i="91"/>
  <c r="C1017" i="91"/>
  <c r="V1017" i="91"/>
  <c r="X1017" i="91"/>
  <c r="A1018" i="91"/>
  <c r="B1018" i="91"/>
  <c r="C1018" i="91"/>
  <c r="V1018" i="91"/>
  <c r="X1018" i="91"/>
  <c r="A1019" i="91"/>
  <c r="B1019" i="91"/>
  <c r="C1019" i="91"/>
  <c r="V1019" i="91"/>
  <c r="X1019" i="91"/>
  <c r="A1020" i="91"/>
  <c r="B1020" i="91"/>
  <c r="C1020" i="91"/>
  <c r="V1020" i="91"/>
  <c r="X1020" i="91"/>
  <c r="A1021" i="91"/>
  <c r="B1021" i="91"/>
  <c r="C1021" i="91"/>
  <c r="V1021" i="91"/>
  <c r="X1021" i="91"/>
  <c r="A1022" i="91"/>
  <c r="B1022" i="91"/>
  <c r="C1022" i="91"/>
  <c r="V1022" i="91"/>
  <c r="X1022" i="91"/>
  <c r="A1023" i="91"/>
  <c r="B1023" i="91"/>
  <c r="C1023" i="91"/>
  <c r="V1023" i="91"/>
  <c r="X1023" i="91"/>
  <c r="A1024" i="91"/>
  <c r="B1024" i="91"/>
  <c r="C1024" i="91"/>
  <c r="V1024" i="91"/>
  <c r="X1024" i="91"/>
  <c r="A1025" i="91"/>
  <c r="B1025" i="91"/>
  <c r="C1025" i="91"/>
  <c r="V1025" i="91"/>
  <c r="X1025" i="91"/>
  <c r="A1026" i="91"/>
  <c r="B1026" i="91"/>
  <c r="C1026" i="91"/>
  <c r="V1026" i="91"/>
  <c r="X1026" i="91"/>
  <c r="A1027" i="91"/>
  <c r="B1027" i="91"/>
  <c r="C1027" i="91"/>
  <c r="V1027" i="91"/>
  <c r="X1027" i="91"/>
  <c r="A1028" i="91"/>
  <c r="B1028" i="91"/>
  <c r="C1028" i="91"/>
  <c r="V1028" i="91"/>
  <c r="X1028" i="91"/>
  <c r="A1029" i="91"/>
  <c r="B1029" i="91"/>
  <c r="C1029" i="91"/>
  <c r="V1029" i="91"/>
  <c r="X1029" i="91"/>
  <c r="A1030" i="91"/>
  <c r="B1030" i="91"/>
  <c r="C1030" i="91"/>
  <c r="V1030" i="91"/>
  <c r="X1030" i="91"/>
  <c r="A1031" i="91"/>
  <c r="B1031" i="91"/>
  <c r="C1031" i="91"/>
  <c r="V1031" i="91"/>
  <c r="X1031" i="91"/>
  <c r="A1032" i="91"/>
  <c r="B1032" i="91"/>
  <c r="C1032" i="91"/>
  <c r="V1032" i="91"/>
  <c r="X1032" i="91"/>
  <c r="A1033" i="91"/>
  <c r="B1033" i="91"/>
  <c r="C1033" i="91"/>
  <c r="V1033" i="91"/>
  <c r="X1033" i="91"/>
  <c r="A1034" i="91"/>
  <c r="B1034" i="91"/>
  <c r="C1034" i="91"/>
  <c r="V1034" i="91"/>
  <c r="X1034" i="91"/>
  <c r="A1035" i="91"/>
  <c r="B1035" i="91"/>
  <c r="C1035" i="91"/>
  <c r="V1035" i="91"/>
  <c r="X1035" i="91"/>
  <c r="A1036" i="91"/>
  <c r="B1036" i="91"/>
  <c r="C1036" i="91"/>
  <c r="V1036" i="91"/>
  <c r="X1036" i="91"/>
  <c r="A1037" i="91"/>
  <c r="B1037" i="91"/>
  <c r="C1037" i="91"/>
  <c r="V1037" i="91"/>
  <c r="X1037" i="91"/>
  <c r="A1038" i="91"/>
  <c r="B1038" i="91"/>
  <c r="C1038" i="91"/>
  <c r="V1038" i="91"/>
  <c r="X1038" i="91"/>
  <c r="A1039" i="91"/>
  <c r="B1039" i="91"/>
  <c r="C1039" i="91"/>
  <c r="V1039" i="91"/>
  <c r="X1039" i="91"/>
  <c r="A1040" i="91"/>
  <c r="B1040" i="91"/>
  <c r="C1040" i="91"/>
  <c r="V1040" i="91"/>
  <c r="X1040" i="91"/>
  <c r="A1041" i="91"/>
  <c r="B1041" i="91"/>
  <c r="C1041" i="91"/>
  <c r="V1041" i="91"/>
  <c r="X1041" i="91"/>
  <c r="A1042" i="91"/>
  <c r="B1042" i="91"/>
  <c r="C1042" i="91"/>
  <c r="V1042" i="91"/>
  <c r="X1042" i="91"/>
  <c r="A1043" i="91"/>
  <c r="B1043" i="91"/>
  <c r="C1043" i="91"/>
  <c r="V1043" i="91"/>
  <c r="X1043" i="91"/>
  <c r="A1044" i="91"/>
  <c r="B1044" i="91"/>
  <c r="C1044" i="91"/>
  <c r="V1044" i="91"/>
  <c r="X1044" i="91"/>
  <c r="A1045" i="91"/>
  <c r="B1045" i="91"/>
  <c r="C1045" i="91"/>
  <c r="V1045" i="91"/>
  <c r="X1045" i="91"/>
  <c r="A1046" i="91"/>
  <c r="B1046" i="91"/>
  <c r="C1046" i="91"/>
  <c r="V1046" i="91"/>
  <c r="X1046" i="91"/>
  <c r="A1047" i="91"/>
  <c r="B1047" i="91"/>
  <c r="C1047" i="91"/>
  <c r="V1047" i="91"/>
  <c r="X1047" i="91"/>
  <c r="A1048" i="91"/>
  <c r="B1048" i="91"/>
  <c r="C1048" i="91"/>
  <c r="V1048" i="91"/>
  <c r="X1048" i="91"/>
  <c r="A1049" i="91"/>
  <c r="B1049" i="91"/>
  <c r="C1049" i="91"/>
  <c r="V1049" i="91"/>
  <c r="X1049" i="91"/>
  <c r="A1050" i="91"/>
  <c r="B1050" i="91"/>
  <c r="C1050" i="91"/>
  <c r="V1050" i="91"/>
  <c r="X1050" i="91"/>
  <c r="A1051" i="91"/>
  <c r="B1051" i="91"/>
  <c r="C1051" i="91"/>
  <c r="V1051" i="91"/>
  <c r="X1051" i="91"/>
  <c r="A1052" i="91"/>
  <c r="B1052" i="91"/>
  <c r="C1052" i="91"/>
  <c r="V1052" i="91"/>
  <c r="X1052" i="91"/>
  <c r="A1053" i="91"/>
  <c r="B1053" i="91"/>
  <c r="C1053" i="91"/>
  <c r="V1053" i="91"/>
  <c r="X1053" i="91"/>
  <c r="A1054" i="91"/>
  <c r="B1054" i="91"/>
  <c r="C1054" i="91"/>
  <c r="V1054" i="91"/>
  <c r="X1054" i="91"/>
  <c r="A1055" i="91"/>
  <c r="B1055" i="91"/>
  <c r="C1055" i="91"/>
  <c r="V1055" i="91"/>
  <c r="X1055" i="91"/>
  <c r="A1056" i="91"/>
  <c r="B1056" i="91"/>
  <c r="C1056" i="91"/>
  <c r="V1056" i="91"/>
  <c r="X1056" i="91"/>
  <c r="A1057" i="91"/>
  <c r="B1057" i="91"/>
  <c r="C1057" i="91"/>
  <c r="V1057" i="91"/>
  <c r="X1057" i="91"/>
  <c r="A1058" i="91"/>
  <c r="B1058" i="91"/>
  <c r="C1058" i="91"/>
  <c r="V1058" i="91"/>
  <c r="X1058" i="91"/>
  <c r="A1059" i="91"/>
  <c r="B1059" i="91"/>
  <c r="C1059" i="91"/>
  <c r="V1059" i="91"/>
  <c r="X1059" i="91"/>
  <c r="A1060" i="91"/>
  <c r="B1060" i="91"/>
  <c r="C1060" i="91"/>
  <c r="V1060" i="91"/>
  <c r="X1060" i="91"/>
  <c r="A1061" i="91"/>
  <c r="B1061" i="91"/>
  <c r="C1061" i="91"/>
  <c r="V1061" i="91"/>
  <c r="X1061" i="91"/>
  <c r="A1062" i="91"/>
  <c r="B1062" i="91"/>
  <c r="C1062" i="91"/>
  <c r="V1062" i="91"/>
  <c r="X1062" i="91"/>
  <c r="A1063" i="91"/>
  <c r="B1063" i="91"/>
  <c r="C1063" i="91"/>
  <c r="V1063" i="91"/>
  <c r="X1063" i="91"/>
  <c r="A1064" i="91"/>
  <c r="B1064" i="91"/>
  <c r="C1064" i="91"/>
  <c r="V1064" i="91"/>
  <c r="X1064" i="91"/>
  <c r="A1065" i="91"/>
  <c r="B1065" i="91"/>
  <c r="C1065" i="91"/>
  <c r="V1065" i="91"/>
  <c r="X1065" i="91"/>
  <c r="A1066" i="91"/>
  <c r="B1066" i="91"/>
  <c r="C1066" i="91"/>
  <c r="V1066" i="91"/>
  <c r="X1066" i="91"/>
  <c r="A1067" i="91"/>
  <c r="B1067" i="91"/>
  <c r="C1067" i="91"/>
  <c r="V1067" i="91"/>
  <c r="X1067" i="91"/>
  <c r="A1068" i="91"/>
  <c r="B1068" i="91"/>
  <c r="C1068" i="91"/>
  <c r="V1068" i="91"/>
  <c r="X1068" i="91"/>
  <c r="A1069" i="91"/>
  <c r="B1069" i="91"/>
  <c r="C1069" i="91"/>
  <c r="V1069" i="91"/>
  <c r="X1069" i="91"/>
  <c r="A1070" i="91"/>
  <c r="B1070" i="91"/>
  <c r="C1070" i="91"/>
  <c r="V1070" i="91"/>
  <c r="X1070" i="91"/>
  <c r="A1071" i="91"/>
  <c r="B1071" i="91"/>
  <c r="C1071" i="91"/>
  <c r="V1071" i="91"/>
  <c r="X1071" i="91"/>
  <c r="A1072" i="91"/>
  <c r="B1072" i="91"/>
  <c r="C1072" i="91"/>
  <c r="V1072" i="91"/>
  <c r="X1072" i="91"/>
  <c r="A1073" i="91"/>
  <c r="B1073" i="91"/>
  <c r="C1073" i="91"/>
  <c r="V1073" i="91"/>
  <c r="X1073" i="91"/>
  <c r="A1074" i="91"/>
  <c r="B1074" i="91"/>
  <c r="C1074" i="91"/>
  <c r="V1074" i="91"/>
  <c r="X1074" i="91"/>
  <c r="A1075" i="91"/>
  <c r="B1075" i="91"/>
  <c r="C1075" i="91"/>
  <c r="V1075" i="91"/>
  <c r="X1075" i="91"/>
  <c r="A1076" i="91"/>
  <c r="B1076" i="91"/>
  <c r="C1076" i="91"/>
  <c r="V1076" i="91"/>
  <c r="X1076" i="91"/>
  <c r="A1077" i="91"/>
  <c r="B1077" i="91"/>
  <c r="C1077" i="91"/>
  <c r="V1077" i="91"/>
  <c r="X1077" i="91"/>
  <c r="A1078" i="91"/>
  <c r="B1078" i="91"/>
  <c r="C1078" i="91"/>
  <c r="V1078" i="91"/>
  <c r="X1078" i="91"/>
  <c r="A1079" i="91"/>
  <c r="B1079" i="91"/>
  <c r="C1079" i="91"/>
  <c r="V1079" i="91"/>
  <c r="X1079" i="91"/>
  <c r="A1080" i="91"/>
  <c r="B1080" i="91"/>
  <c r="C1080" i="91"/>
  <c r="V1080" i="91"/>
  <c r="X1080" i="91"/>
  <c r="A1081" i="91"/>
  <c r="B1081" i="91"/>
  <c r="C1081" i="91"/>
  <c r="V1081" i="91"/>
  <c r="X1081" i="91"/>
  <c r="A1082" i="91"/>
  <c r="B1082" i="91"/>
  <c r="C1082" i="91"/>
  <c r="V1082" i="91"/>
  <c r="X1082" i="91"/>
  <c r="A1083" i="91"/>
  <c r="B1083" i="91"/>
  <c r="C1083" i="91"/>
  <c r="V1083" i="91"/>
  <c r="X1083" i="91"/>
  <c r="A1084" i="91"/>
  <c r="B1084" i="91"/>
  <c r="C1084" i="91"/>
  <c r="V1084" i="91"/>
  <c r="X1084" i="91"/>
  <c r="A1085" i="91"/>
  <c r="B1085" i="91"/>
  <c r="C1085" i="91"/>
  <c r="V1085" i="91"/>
  <c r="X1085" i="91"/>
  <c r="A1086" i="91"/>
  <c r="B1086" i="91"/>
  <c r="C1086" i="91"/>
  <c r="V1086" i="91"/>
  <c r="X1086" i="91"/>
  <c r="A1087" i="91"/>
  <c r="B1087" i="91"/>
  <c r="C1087" i="91"/>
  <c r="V1087" i="91"/>
  <c r="X1087" i="91"/>
  <c r="A1088" i="91"/>
  <c r="B1088" i="91"/>
  <c r="C1088" i="91"/>
  <c r="V1088" i="91"/>
  <c r="X1088" i="91"/>
  <c r="A1089" i="91"/>
  <c r="B1089" i="91"/>
  <c r="C1089" i="91"/>
  <c r="V1089" i="91"/>
  <c r="X1089" i="91"/>
  <c r="A1090" i="91"/>
  <c r="B1090" i="91"/>
  <c r="C1090" i="91"/>
  <c r="V1090" i="91"/>
  <c r="X1090" i="91"/>
  <c r="A1091" i="91"/>
  <c r="B1091" i="91"/>
  <c r="C1091" i="91"/>
  <c r="V1091" i="91"/>
  <c r="X1091" i="91"/>
  <c r="A1092" i="91"/>
  <c r="B1092" i="91"/>
  <c r="C1092" i="91"/>
  <c r="V1092" i="91"/>
  <c r="X1092" i="91"/>
  <c r="A1093" i="91"/>
  <c r="B1093" i="91"/>
  <c r="C1093" i="91"/>
  <c r="V1093" i="91"/>
  <c r="X1093" i="91"/>
  <c r="A1094" i="91"/>
  <c r="B1094" i="91"/>
  <c r="C1094" i="91"/>
  <c r="V1094" i="91"/>
  <c r="X1094" i="91"/>
  <c r="A1095" i="91"/>
  <c r="B1095" i="91"/>
  <c r="C1095" i="91"/>
  <c r="V1095" i="91"/>
  <c r="X1095" i="91"/>
  <c r="A1096" i="91"/>
  <c r="B1096" i="91"/>
  <c r="C1096" i="91"/>
  <c r="V1096" i="91"/>
  <c r="X1096" i="91"/>
  <c r="A1097" i="91"/>
  <c r="B1097" i="91"/>
  <c r="C1097" i="91"/>
  <c r="V1097" i="91"/>
  <c r="X1097" i="91"/>
  <c r="A1098" i="91"/>
  <c r="B1098" i="91"/>
  <c r="C1098" i="91"/>
  <c r="V1098" i="91"/>
  <c r="X1098" i="91"/>
  <c r="A1099" i="91"/>
  <c r="B1099" i="91"/>
  <c r="C1099" i="91"/>
  <c r="V1099" i="91"/>
  <c r="X1099" i="91"/>
  <c r="A1100" i="91"/>
  <c r="B1100" i="91"/>
  <c r="C1100" i="91"/>
  <c r="V1100" i="91"/>
  <c r="X1100" i="91"/>
  <c r="A1101" i="91"/>
  <c r="B1101" i="91"/>
  <c r="C1101" i="91"/>
  <c r="V1101" i="91"/>
  <c r="X1101" i="91"/>
  <c r="A1102" i="91"/>
  <c r="B1102" i="91"/>
  <c r="C1102" i="91"/>
  <c r="V1102" i="91"/>
  <c r="X1102" i="91"/>
  <c r="A1103" i="91"/>
  <c r="B1103" i="91"/>
  <c r="C1103" i="91"/>
  <c r="V1103" i="91"/>
  <c r="X1103" i="91"/>
  <c r="A1104" i="91"/>
  <c r="B1104" i="91"/>
  <c r="C1104" i="91"/>
  <c r="V1104" i="91"/>
  <c r="X1104" i="91"/>
  <c r="A1105" i="91"/>
  <c r="B1105" i="91"/>
  <c r="C1105" i="91"/>
  <c r="V1105" i="91"/>
  <c r="X1105" i="91"/>
  <c r="A1106" i="91"/>
  <c r="B1106" i="91"/>
  <c r="C1106" i="91"/>
  <c r="V1106" i="91"/>
  <c r="X1106" i="91"/>
  <c r="A1107" i="91"/>
  <c r="B1107" i="91"/>
  <c r="C1107" i="91"/>
  <c r="V1107" i="91"/>
  <c r="X1107" i="91"/>
  <c r="A1108" i="91"/>
  <c r="B1108" i="91"/>
  <c r="C1108" i="91"/>
  <c r="V1108" i="91"/>
  <c r="X1108" i="91"/>
  <c r="A1109" i="91"/>
  <c r="B1109" i="91"/>
  <c r="C1109" i="91"/>
  <c r="V1109" i="91"/>
  <c r="X1109" i="91"/>
  <c r="A1110" i="91"/>
  <c r="B1110" i="91"/>
  <c r="C1110" i="91"/>
  <c r="V1110" i="91"/>
  <c r="X1110" i="91"/>
  <c r="A1111" i="91"/>
  <c r="B1111" i="91"/>
  <c r="C1111" i="91"/>
  <c r="V1111" i="91"/>
  <c r="X1111" i="91"/>
  <c r="A1112" i="91"/>
  <c r="B1112" i="91"/>
  <c r="C1112" i="91"/>
  <c r="V1112" i="91"/>
  <c r="X1112" i="91"/>
  <c r="A1113" i="91"/>
  <c r="B1113" i="91"/>
  <c r="C1113" i="91"/>
  <c r="V1113" i="91"/>
  <c r="X1113" i="91"/>
  <c r="A1114" i="91"/>
  <c r="B1114" i="91"/>
  <c r="C1114" i="91"/>
  <c r="V1114" i="91"/>
  <c r="X1114" i="91"/>
  <c r="A1115" i="91"/>
  <c r="B1115" i="91"/>
  <c r="C1115" i="91"/>
  <c r="V1115" i="91"/>
  <c r="X1115" i="91"/>
  <c r="A1116" i="91"/>
  <c r="B1116" i="91"/>
  <c r="C1116" i="91"/>
  <c r="V1116" i="91"/>
  <c r="X1116" i="91"/>
  <c r="A1117" i="91"/>
  <c r="B1117" i="91"/>
  <c r="C1117" i="91"/>
  <c r="V1117" i="91"/>
  <c r="X1117" i="91"/>
  <c r="A1118" i="91"/>
  <c r="B1118" i="91"/>
  <c r="C1118" i="91"/>
  <c r="V1118" i="91"/>
  <c r="X1118" i="91"/>
  <c r="A1119" i="91"/>
  <c r="B1119" i="91"/>
  <c r="C1119" i="91"/>
  <c r="V1119" i="91"/>
  <c r="X1119" i="91"/>
  <c r="A1120" i="91"/>
  <c r="B1120" i="91"/>
  <c r="C1120" i="91"/>
  <c r="V1120" i="91"/>
  <c r="X1120" i="91"/>
  <c r="A1121" i="91"/>
  <c r="B1121" i="91"/>
  <c r="C1121" i="91"/>
  <c r="V1121" i="91"/>
  <c r="X1121" i="91"/>
  <c r="A1122" i="91"/>
  <c r="B1122" i="91"/>
  <c r="C1122" i="91"/>
  <c r="V1122" i="91"/>
  <c r="X1122" i="91"/>
  <c r="A1123" i="91"/>
  <c r="B1123" i="91"/>
  <c r="C1123" i="91"/>
  <c r="V1123" i="91"/>
  <c r="X1123" i="91"/>
  <c r="A1124" i="91"/>
  <c r="B1124" i="91"/>
  <c r="C1124" i="91"/>
  <c r="V1124" i="91"/>
  <c r="X1124" i="91"/>
  <c r="A1125" i="91"/>
  <c r="B1125" i="91"/>
  <c r="C1125" i="91"/>
  <c r="V1125" i="91"/>
  <c r="X1125" i="91"/>
  <c r="A1126" i="91"/>
  <c r="B1126" i="91"/>
  <c r="C1126" i="91"/>
  <c r="V1126" i="91"/>
  <c r="X1126" i="91"/>
  <c r="A1127" i="91"/>
  <c r="B1127" i="91"/>
  <c r="C1127" i="91"/>
  <c r="V1127" i="91"/>
  <c r="X1127" i="91"/>
  <c r="A1128" i="91"/>
  <c r="B1128" i="91"/>
  <c r="C1128" i="91"/>
  <c r="V1128" i="91"/>
  <c r="X1128" i="91"/>
  <c r="A1129" i="91"/>
  <c r="B1129" i="91"/>
  <c r="C1129" i="91"/>
  <c r="V1129" i="91"/>
  <c r="X1129" i="91"/>
  <c r="A1130" i="91"/>
  <c r="B1130" i="91"/>
  <c r="C1130" i="91"/>
  <c r="V1130" i="91"/>
  <c r="X1130" i="91"/>
  <c r="A1131" i="91"/>
  <c r="B1131" i="91"/>
  <c r="C1131" i="91"/>
  <c r="V1131" i="91"/>
  <c r="X1131" i="91"/>
  <c r="A1132" i="91"/>
  <c r="B1132" i="91"/>
  <c r="C1132" i="91"/>
  <c r="V1132" i="91"/>
  <c r="X1132" i="91"/>
  <c r="A1133" i="91"/>
  <c r="B1133" i="91"/>
  <c r="C1133" i="91"/>
  <c r="V1133" i="91"/>
  <c r="X1133" i="91"/>
  <c r="A1134" i="91"/>
  <c r="B1134" i="91"/>
  <c r="C1134" i="91"/>
  <c r="V1134" i="91"/>
  <c r="X1134" i="91"/>
  <c r="A1135" i="91"/>
  <c r="B1135" i="91"/>
  <c r="C1135" i="91"/>
  <c r="V1135" i="91"/>
  <c r="X1135" i="91"/>
  <c r="A1136" i="91"/>
  <c r="B1136" i="91"/>
  <c r="C1136" i="91"/>
  <c r="V1136" i="91"/>
  <c r="X1136" i="91"/>
  <c r="A1137" i="91"/>
  <c r="B1137" i="91"/>
  <c r="C1137" i="91"/>
  <c r="V1137" i="91"/>
  <c r="X1137" i="91"/>
  <c r="A1138" i="91"/>
  <c r="B1138" i="91"/>
  <c r="C1138" i="91"/>
  <c r="V1138" i="91"/>
  <c r="X1138" i="91"/>
  <c r="A1139" i="91"/>
  <c r="B1139" i="91"/>
  <c r="C1139" i="91"/>
  <c r="V1139" i="91"/>
  <c r="X1139" i="91"/>
  <c r="A1140" i="91"/>
  <c r="B1140" i="91"/>
  <c r="C1140" i="91"/>
  <c r="V1140" i="91"/>
  <c r="X1140" i="91"/>
  <c r="A1141" i="91"/>
  <c r="B1141" i="91"/>
  <c r="C1141" i="91"/>
  <c r="V1141" i="91"/>
  <c r="X1141" i="91"/>
  <c r="A1142" i="91"/>
  <c r="B1142" i="91"/>
  <c r="C1142" i="91"/>
  <c r="V1142" i="91"/>
  <c r="X1142" i="91"/>
  <c r="A1143" i="91"/>
  <c r="B1143" i="91"/>
  <c r="C1143" i="91"/>
  <c r="V1143" i="91"/>
  <c r="X1143" i="91"/>
  <c r="A1144" i="91"/>
  <c r="B1144" i="91"/>
  <c r="C1144" i="91"/>
  <c r="V1144" i="91"/>
  <c r="X1144" i="91"/>
  <c r="A1145" i="91"/>
  <c r="B1145" i="91"/>
  <c r="C1145" i="91"/>
  <c r="V1145" i="91"/>
  <c r="X1145" i="91"/>
  <c r="A1146" i="91"/>
  <c r="B1146" i="91"/>
  <c r="C1146" i="91"/>
  <c r="V1146" i="91"/>
  <c r="X1146" i="91"/>
  <c r="A1147" i="91"/>
  <c r="B1147" i="91"/>
  <c r="C1147" i="91"/>
  <c r="V1147" i="91"/>
  <c r="X1147" i="91"/>
  <c r="A1148" i="91"/>
  <c r="B1148" i="91"/>
  <c r="C1148" i="91"/>
  <c r="V1148" i="91"/>
  <c r="X1148" i="91"/>
  <c r="A1149" i="91"/>
  <c r="B1149" i="91"/>
  <c r="C1149" i="91"/>
  <c r="V1149" i="91"/>
  <c r="X1149" i="91"/>
  <c r="A1150" i="91"/>
  <c r="B1150" i="91"/>
  <c r="C1150" i="91"/>
  <c r="V1150" i="91"/>
  <c r="X1150" i="91"/>
  <c r="A1151" i="91"/>
  <c r="B1151" i="91"/>
  <c r="C1151" i="91"/>
  <c r="V1151" i="91"/>
  <c r="X1151" i="91"/>
  <c r="A1152" i="91"/>
  <c r="B1152" i="91"/>
  <c r="C1152" i="91"/>
  <c r="V1152" i="91"/>
  <c r="X1152" i="91"/>
  <c r="A1153" i="91"/>
  <c r="B1153" i="91"/>
  <c r="C1153" i="91"/>
  <c r="V1153" i="91"/>
  <c r="X1153" i="91"/>
  <c r="A1154" i="91"/>
  <c r="B1154" i="91"/>
  <c r="C1154" i="91"/>
  <c r="V1154" i="91"/>
  <c r="X1154" i="91"/>
  <c r="A1155" i="91"/>
  <c r="B1155" i="91"/>
  <c r="C1155" i="91"/>
  <c r="V1155" i="91"/>
  <c r="X1155" i="91"/>
  <c r="A1156" i="91"/>
  <c r="B1156" i="91"/>
  <c r="C1156" i="91"/>
  <c r="V1156" i="91"/>
  <c r="X1156" i="91"/>
  <c r="A1157" i="91"/>
  <c r="B1157" i="91"/>
  <c r="C1157" i="91"/>
  <c r="V1157" i="91"/>
  <c r="X1157" i="91"/>
  <c r="A1158" i="91"/>
  <c r="B1158" i="91"/>
  <c r="C1158" i="91"/>
  <c r="V1158" i="91"/>
  <c r="X1158" i="91"/>
  <c r="A1159" i="91"/>
  <c r="B1159" i="91"/>
  <c r="C1159" i="91"/>
  <c r="V1159" i="91"/>
  <c r="X1159" i="91"/>
  <c r="A1160" i="91"/>
  <c r="B1160" i="91"/>
  <c r="C1160" i="91"/>
  <c r="V1160" i="91"/>
  <c r="X1160" i="91"/>
  <c r="A1161" i="91"/>
  <c r="B1161" i="91"/>
  <c r="C1161" i="91"/>
  <c r="V1161" i="91"/>
  <c r="X1161" i="91"/>
  <c r="A1162" i="91"/>
  <c r="B1162" i="91"/>
  <c r="C1162" i="91"/>
  <c r="V1162" i="91"/>
  <c r="X1162" i="91"/>
  <c r="A1163" i="91"/>
  <c r="B1163" i="91"/>
  <c r="C1163" i="91"/>
  <c r="V1163" i="91"/>
  <c r="X1163" i="91"/>
  <c r="A1164" i="91"/>
  <c r="B1164" i="91"/>
  <c r="C1164" i="91"/>
  <c r="V1164" i="91"/>
  <c r="X1164" i="91"/>
  <c r="A1165" i="91"/>
  <c r="B1165" i="91"/>
  <c r="C1165" i="91"/>
  <c r="V1165" i="91"/>
  <c r="X1165" i="91"/>
  <c r="A1166" i="91"/>
  <c r="B1166" i="91"/>
  <c r="C1166" i="91"/>
  <c r="V1166" i="91"/>
  <c r="X1166" i="91"/>
  <c r="A1167" i="91"/>
  <c r="B1167" i="91"/>
  <c r="C1167" i="91"/>
  <c r="V1167" i="91"/>
  <c r="X1167" i="91"/>
  <c r="A1168" i="91"/>
  <c r="B1168" i="91"/>
  <c r="C1168" i="91"/>
  <c r="V1168" i="91"/>
  <c r="X1168" i="91"/>
  <c r="A1169" i="91"/>
  <c r="B1169" i="91"/>
  <c r="C1169" i="91"/>
  <c r="V1169" i="91"/>
  <c r="X1169" i="91"/>
  <c r="A1170" i="91"/>
  <c r="B1170" i="91"/>
  <c r="C1170" i="91"/>
  <c r="V1170" i="91"/>
  <c r="X1170" i="91"/>
  <c r="A1171" i="91"/>
  <c r="B1171" i="91"/>
  <c r="C1171" i="91"/>
  <c r="V1171" i="91"/>
  <c r="X1171" i="91"/>
  <c r="A1172" i="91"/>
  <c r="B1172" i="91"/>
  <c r="C1172" i="91"/>
  <c r="V1172" i="91"/>
  <c r="X1172" i="91"/>
  <c r="A1173" i="91"/>
  <c r="B1173" i="91"/>
  <c r="C1173" i="91"/>
  <c r="V1173" i="91"/>
  <c r="X1173" i="91"/>
  <c r="A1174" i="91"/>
  <c r="B1174" i="91"/>
  <c r="C1174" i="91"/>
  <c r="V1174" i="91"/>
  <c r="X1174" i="91"/>
  <c r="A1175" i="91"/>
  <c r="B1175" i="91"/>
  <c r="C1175" i="91"/>
  <c r="V1175" i="91"/>
  <c r="X1175" i="91"/>
  <c r="A1176" i="91"/>
  <c r="B1176" i="91"/>
  <c r="C1176" i="91"/>
  <c r="V1176" i="91"/>
  <c r="X1176" i="91"/>
  <c r="A1177" i="91"/>
  <c r="B1177" i="91"/>
  <c r="C1177" i="91"/>
  <c r="V1177" i="91"/>
  <c r="X1177" i="91"/>
  <c r="A1178" i="91"/>
  <c r="B1178" i="91"/>
  <c r="C1178" i="91"/>
  <c r="V1178" i="91"/>
  <c r="X1178" i="91"/>
  <c r="A1179" i="91"/>
  <c r="B1179" i="91"/>
  <c r="C1179" i="91"/>
  <c r="V1179" i="91"/>
  <c r="X1179" i="91"/>
  <c r="A1180" i="91"/>
  <c r="B1180" i="91"/>
  <c r="C1180" i="91"/>
  <c r="V1180" i="91"/>
  <c r="X1180" i="91"/>
  <c r="A1181" i="91"/>
  <c r="B1181" i="91"/>
  <c r="C1181" i="91"/>
  <c r="V1181" i="91"/>
  <c r="X1181" i="91"/>
  <c r="A1182" i="91"/>
  <c r="B1182" i="91"/>
  <c r="C1182" i="91"/>
  <c r="V1182" i="91"/>
  <c r="X1182" i="91"/>
  <c r="A1183" i="91"/>
  <c r="B1183" i="91"/>
  <c r="C1183" i="91"/>
  <c r="V1183" i="91"/>
  <c r="X1183" i="91"/>
  <c r="A1184" i="91"/>
  <c r="B1184" i="91"/>
  <c r="C1184" i="91"/>
  <c r="V1184" i="91"/>
  <c r="X1184" i="91"/>
  <c r="A1185" i="91"/>
  <c r="B1185" i="91"/>
  <c r="C1185" i="91"/>
  <c r="V1185" i="91"/>
  <c r="X1185" i="91"/>
  <c r="A1186" i="91"/>
  <c r="B1186" i="91"/>
  <c r="C1186" i="91"/>
  <c r="V1186" i="91"/>
  <c r="X1186" i="91"/>
  <c r="A1187" i="91"/>
  <c r="B1187" i="91"/>
  <c r="C1187" i="91"/>
  <c r="V1187" i="91"/>
  <c r="X1187" i="91"/>
  <c r="A1188" i="91"/>
  <c r="B1188" i="91"/>
  <c r="C1188" i="91"/>
  <c r="V1188" i="91"/>
  <c r="X1188" i="91"/>
  <c r="A1189" i="91"/>
  <c r="B1189" i="91"/>
  <c r="C1189" i="91"/>
  <c r="V1189" i="91"/>
  <c r="X1189" i="91"/>
  <c r="A1190" i="91"/>
  <c r="B1190" i="91"/>
  <c r="C1190" i="91"/>
  <c r="V1190" i="91"/>
  <c r="X1190" i="91"/>
  <c r="A1191" i="91"/>
  <c r="B1191" i="91"/>
  <c r="C1191" i="91"/>
  <c r="V1191" i="91"/>
  <c r="X1191" i="91"/>
  <c r="A1192" i="91"/>
  <c r="B1192" i="91"/>
  <c r="C1192" i="91"/>
  <c r="V1192" i="91"/>
  <c r="X1192" i="91"/>
  <c r="A1193" i="91"/>
  <c r="B1193" i="91"/>
  <c r="C1193" i="91"/>
  <c r="V1193" i="91"/>
  <c r="X1193" i="91"/>
  <c r="A1194" i="91"/>
  <c r="B1194" i="91"/>
  <c r="C1194" i="91"/>
  <c r="V1194" i="91"/>
  <c r="X1194" i="91"/>
  <c r="A1195" i="91"/>
  <c r="B1195" i="91"/>
  <c r="C1195" i="91"/>
  <c r="V1195" i="91"/>
  <c r="X1195" i="91"/>
  <c r="A1196" i="91"/>
  <c r="B1196" i="91"/>
  <c r="C1196" i="91"/>
  <c r="V1196" i="91"/>
  <c r="X1196" i="91"/>
  <c r="A1197" i="91"/>
  <c r="B1197" i="91"/>
  <c r="C1197" i="91"/>
  <c r="V1197" i="91"/>
  <c r="X1197" i="91"/>
  <c r="A1198" i="91"/>
  <c r="B1198" i="91"/>
  <c r="C1198" i="91"/>
  <c r="V1198" i="91"/>
  <c r="X1198" i="91"/>
  <c r="A1199" i="91"/>
  <c r="B1199" i="91"/>
  <c r="C1199" i="91"/>
  <c r="V1199" i="91"/>
  <c r="X1199" i="91"/>
  <c r="A1200" i="91"/>
  <c r="B1200" i="91"/>
  <c r="C1200" i="91"/>
  <c r="V1200" i="91"/>
  <c r="X1200" i="91"/>
  <c r="A1201" i="91"/>
  <c r="B1201" i="91"/>
  <c r="C1201" i="91"/>
  <c r="V1201" i="91"/>
  <c r="X1201" i="91"/>
  <c r="A1202" i="91"/>
  <c r="B1202" i="91"/>
  <c r="C1202" i="91"/>
  <c r="V1202" i="91"/>
  <c r="X1202" i="91"/>
  <c r="A1203" i="91"/>
  <c r="B1203" i="91"/>
  <c r="C1203" i="91"/>
  <c r="V1203" i="91"/>
  <c r="X1203" i="91"/>
  <c r="A1204" i="91"/>
  <c r="B1204" i="91"/>
  <c r="C1204" i="91"/>
  <c r="V1204" i="91"/>
  <c r="X1204" i="91"/>
  <c r="A1205" i="91"/>
  <c r="B1205" i="91"/>
  <c r="C1205" i="91"/>
  <c r="V1205" i="91"/>
  <c r="X1205" i="91"/>
  <c r="A1206" i="91"/>
  <c r="B1206" i="91"/>
  <c r="C1206" i="91"/>
  <c r="V1206" i="91"/>
  <c r="X1206" i="91"/>
  <c r="A1207" i="91"/>
  <c r="B1207" i="91"/>
  <c r="C1207" i="91"/>
  <c r="V1207" i="91"/>
  <c r="X1207" i="91"/>
  <c r="A1208" i="91"/>
  <c r="B1208" i="91"/>
  <c r="C1208" i="91"/>
  <c r="V1208" i="91"/>
  <c r="X1208" i="91"/>
  <c r="A1209" i="91"/>
  <c r="B1209" i="91"/>
  <c r="C1209" i="91"/>
  <c r="V1209" i="91"/>
  <c r="X1209" i="91"/>
  <c r="A1210" i="91"/>
  <c r="B1210" i="91"/>
  <c r="C1210" i="91"/>
  <c r="V1210" i="91"/>
  <c r="X1210" i="91"/>
  <c r="A1211" i="91"/>
  <c r="B1211" i="91"/>
  <c r="C1211" i="91"/>
  <c r="V1211" i="91"/>
  <c r="X1211" i="91"/>
  <c r="A1212" i="91"/>
  <c r="B1212" i="91"/>
  <c r="C1212" i="91"/>
  <c r="V1212" i="91"/>
  <c r="X1212" i="91"/>
  <c r="A1213" i="91"/>
  <c r="B1213" i="91"/>
  <c r="C1213" i="91"/>
  <c r="V1213" i="91"/>
  <c r="X1213" i="91"/>
  <c r="A1214" i="91"/>
  <c r="B1214" i="91"/>
  <c r="C1214" i="91"/>
  <c r="V1214" i="91"/>
  <c r="X1214" i="91"/>
  <c r="A1215" i="91"/>
  <c r="B1215" i="91"/>
  <c r="C1215" i="91"/>
  <c r="V1215" i="91"/>
  <c r="X1215" i="91"/>
  <c r="A1216" i="91"/>
  <c r="B1216" i="91"/>
  <c r="C1216" i="91"/>
  <c r="V1216" i="91"/>
  <c r="X1216" i="91"/>
  <c r="A1217" i="91"/>
  <c r="B1217" i="91"/>
  <c r="C1217" i="91"/>
  <c r="V1217" i="91"/>
  <c r="X1217" i="91"/>
  <c r="A1218" i="91"/>
  <c r="B1218" i="91"/>
  <c r="C1218" i="91"/>
  <c r="V1218" i="91"/>
  <c r="X1218" i="91"/>
  <c r="A1219" i="91"/>
  <c r="B1219" i="91"/>
  <c r="C1219" i="91"/>
  <c r="V1219" i="91"/>
  <c r="X1219" i="91"/>
  <c r="A1220" i="91"/>
  <c r="B1220" i="91"/>
  <c r="C1220" i="91"/>
  <c r="V1220" i="91"/>
  <c r="X1220" i="91"/>
  <c r="A1221" i="91"/>
  <c r="B1221" i="91"/>
  <c r="C1221" i="91"/>
  <c r="V1221" i="91"/>
  <c r="X1221" i="91"/>
  <c r="A1222" i="91"/>
  <c r="B1222" i="91"/>
  <c r="C1222" i="91"/>
  <c r="V1222" i="91"/>
  <c r="X1222" i="91"/>
  <c r="A1223" i="91"/>
  <c r="B1223" i="91"/>
  <c r="C1223" i="91"/>
  <c r="V1223" i="91"/>
  <c r="X1223" i="91"/>
  <c r="A1224" i="91"/>
  <c r="B1224" i="91"/>
  <c r="C1224" i="91"/>
  <c r="V1224" i="91"/>
  <c r="X1224" i="91"/>
  <c r="A1225" i="91"/>
  <c r="B1225" i="91"/>
  <c r="C1225" i="91"/>
  <c r="V1225" i="91"/>
  <c r="X1225" i="91"/>
  <c r="A1226" i="91"/>
  <c r="B1226" i="91"/>
  <c r="C1226" i="91"/>
  <c r="V1226" i="91"/>
  <c r="X1226" i="91"/>
  <c r="A1227" i="91"/>
  <c r="B1227" i="91"/>
  <c r="C1227" i="91"/>
  <c r="V1227" i="91"/>
  <c r="X1227" i="91"/>
  <c r="A1228" i="91"/>
  <c r="B1228" i="91"/>
  <c r="C1228" i="91"/>
  <c r="V1228" i="91"/>
  <c r="X1228" i="91"/>
  <c r="A1229" i="91"/>
  <c r="B1229" i="91"/>
  <c r="C1229" i="91"/>
  <c r="V1229" i="91"/>
  <c r="X1229" i="91"/>
  <c r="A1230" i="91"/>
  <c r="B1230" i="91"/>
  <c r="C1230" i="91"/>
  <c r="V1230" i="91"/>
  <c r="X1230" i="91"/>
  <c r="A1231" i="91"/>
  <c r="B1231" i="91"/>
  <c r="C1231" i="91"/>
  <c r="V1231" i="91"/>
  <c r="X1231" i="91"/>
  <c r="A1232" i="91"/>
  <c r="B1232" i="91"/>
  <c r="C1232" i="91"/>
  <c r="V1232" i="91"/>
  <c r="X1232" i="91"/>
  <c r="A1233" i="91"/>
  <c r="B1233" i="91"/>
  <c r="C1233" i="91"/>
  <c r="V1233" i="91"/>
  <c r="X1233" i="91"/>
  <c r="A1234" i="91"/>
  <c r="B1234" i="91"/>
  <c r="C1234" i="91"/>
  <c r="V1234" i="91"/>
  <c r="X1234" i="91"/>
  <c r="A1235" i="91"/>
  <c r="B1235" i="91"/>
  <c r="C1235" i="91"/>
  <c r="V1235" i="91"/>
  <c r="X1235" i="91"/>
  <c r="A1236" i="91"/>
  <c r="B1236" i="91"/>
  <c r="C1236" i="91"/>
  <c r="V1236" i="91"/>
  <c r="X1236" i="91"/>
  <c r="A1237" i="91"/>
  <c r="B1237" i="91"/>
  <c r="C1237" i="91"/>
  <c r="V1237" i="91"/>
  <c r="X1237" i="91"/>
  <c r="A1238" i="91"/>
  <c r="B1238" i="91"/>
  <c r="C1238" i="91"/>
  <c r="V1238" i="91"/>
  <c r="X1238" i="91"/>
  <c r="A1239" i="91"/>
  <c r="B1239" i="91"/>
  <c r="C1239" i="91"/>
  <c r="V1239" i="91"/>
  <c r="X1239" i="91"/>
  <c r="A1240" i="91"/>
  <c r="B1240" i="91"/>
  <c r="C1240" i="91"/>
  <c r="V1240" i="91"/>
  <c r="X1240" i="91"/>
  <c r="A1241" i="91"/>
  <c r="B1241" i="91"/>
  <c r="C1241" i="91"/>
  <c r="V1241" i="91"/>
  <c r="X1241" i="91"/>
  <c r="A1242" i="91"/>
  <c r="B1242" i="91"/>
  <c r="C1242" i="91"/>
  <c r="V1242" i="91"/>
  <c r="X1242" i="91"/>
  <c r="A1243" i="91"/>
  <c r="B1243" i="91"/>
  <c r="C1243" i="91"/>
  <c r="V1243" i="91"/>
  <c r="X1243" i="91"/>
  <c r="A1244" i="91"/>
  <c r="B1244" i="91"/>
  <c r="C1244" i="91"/>
  <c r="V1244" i="91"/>
  <c r="X1244" i="91"/>
  <c r="A1245" i="91"/>
  <c r="B1245" i="91"/>
  <c r="C1245" i="91"/>
  <c r="V1245" i="91"/>
  <c r="X1245" i="91"/>
  <c r="A1246" i="91"/>
  <c r="B1246" i="91"/>
  <c r="C1246" i="91"/>
  <c r="V1246" i="91"/>
  <c r="X1246" i="91"/>
  <c r="A1247" i="91"/>
  <c r="B1247" i="91"/>
  <c r="C1247" i="91"/>
  <c r="V1247" i="91"/>
  <c r="X1247" i="91"/>
  <c r="A1248" i="91"/>
  <c r="B1248" i="91"/>
  <c r="C1248" i="91"/>
  <c r="V1248" i="91"/>
  <c r="X1248" i="91"/>
  <c r="A1249" i="91"/>
  <c r="B1249" i="91"/>
  <c r="C1249" i="91"/>
  <c r="V1249" i="91"/>
  <c r="X1249" i="91"/>
  <c r="A1250" i="91"/>
  <c r="B1250" i="91"/>
  <c r="C1250" i="91"/>
  <c r="V1250" i="91"/>
  <c r="X1250" i="91"/>
  <c r="A1251" i="91"/>
  <c r="B1251" i="91"/>
  <c r="C1251" i="91"/>
  <c r="V1251" i="91"/>
  <c r="X1251" i="91"/>
  <c r="A1252" i="91"/>
  <c r="B1252" i="91"/>
  <c r="C1252" i="91"/>
  <c r="V1252" i="91"/>
  <c r="X1252" i="91"/>
  <c r="A1253" i="91"/>
  <c r="B1253" i="91"/>
  <c r="C1253" i="91"/>
  <c r="V1253" i="91"/>
  <c r="X1253" i="91"/>
  <c r="A1254" i="91"/>
  <c r="B1254" i="91"/>
  <c r="C1254" i="91"/>
  <c r="V1254" i="91"/>
  <c r="X1254" i="91"/>
  <c r="A1255" i="91"/>
  <c r="B1255" i="91"/>
  <c r="C1255" i="91"/>
  <c r="V1255" i="91"/>
  <c r="X1255" i="91"/>
  <c r="A1256" i="91"/>
  <c r="B1256" i="91"/>
  <c r="C1256" i="91"/>
  <c r="V1256" i="91"/>
  <c r="X1256" i="91"/>
  <c r="A1257" i="91"/>
  <c r="B1257" i="91"/>
  <c r="C1257" i="91"/>
  <c r="V1257" i="91"/>
  <c r="X1257" i="91"/>
  <c r="A1258" i="91"/>
  <c r="B1258" i="91"/>
  <c r="C1258" i="91"/>
  <c r="V1258" i="91"/>
  <c r="X1258" i="91"/>
  <c r="A1259" i="91"/>
  <c r="B1259" i="91"/>
  <c r="C1259" i="91"/>
  <c r="V1259" i="91"/>
  <c r="X1259" i="91"/>
  <c r="A1260" i="91"/>
  <c r="B1260" i="91"/>
  <c r="C1260" i="91"/>
  <c r="V1260" i="91"/>
  <c r="X1260" i="91"/>
  <c r="A1261" i="91"/>
  <c r="B1261" i="91"/>
  <c r="C1261" i="91"/>
  <c r="V1261" i="91"/>
  <c r="X1261" i="91"/>
  <c r="A1262" i="91"/>
  <c r="B1262" i="91"/>
  <c r="C1262" i="91"/>
  <c r="V1262" i="91"/>
  <c r="X1262" i="91"/>
  <c r="A1263" i="91"/>
  <c r="B1263" i="91"/>
  <c r="C1263" i="91"/>
  <c r="V1263" i="91"/>
  <c r="X1263" i="91"/>
  <c r="A1264" i="91"/>
  <c r="B1264" i="91"/>
  <c r="C1264" i="91"/>
  <c r="V1264" i="91"/>
  <c r="X1264" i="91"/>
  <c r="A1265" i="91"/>
  <c r="B1265" i="91"/>
  <c r="C1265" i="91"/>
  <c r="V1265" i="91"/>
  <c r="X1265" i="91"/>
  <c r="A1266" i="91"/>
  <c r="B1266" i="91"/>
  <c r="C1266" i="91"/>
  <c r="V1266" i="91"/>
  <c r="X1266" i="91"/>
  <c r="A1267" i="91"/>
  <c r="B1267" i="91"/>
  <c r="C1267" i="91"/>
  <c r="V1267" i="91"/>
  <c r="X1267" i="91"/>
  <c r="A1268" i="91"/>
  <c r="B1268" i="91"/>
  <c r="C1268" i="91"/>
  <c r="V1268" i="91"/>
  <c r="X1268" i="91"/>
  <c r="A1269" i="91"/>
  <c r="B1269" i="91"/>
  <c r="C1269" i="91"/>
  <c r="V1269" i="91"/>
  <c r="X1269" i="91"/>
  <c r="A1270" i="91"/>
  <c r="B1270" i="91"/>
  <c r="C1270" i="91"/>
  <c r="V1270" i="91"/>
  <c r="X1270" i="91"/>
  <c r="A1271" i="91"/>
  <c r="B1271" i="91"/>
  <c r="C1271" i="91"/>
  <c r="V1271" i="91"/>
  <c r="X1271" i="91"/>
  <c r="A1272" i="91"/>
  <c r="B1272" i="91"/>
  <c r="C1272" i="91"/>
  <c r="V1272" i="91"/>
  <c r="X1272" i="91"/>
  <c r="A1273" i="91"/>
  <c r="B1273" i="91"/>
  <c r="C1273" i="91"/>
  <c r="V1273" i="91"/>
  <c r="X1273" i="91"/>
  <c r="A1274" i="91"/>
  <c r="B1274" i="91"/>
  <c r="C1274" i="91"/>
  <c r="V1274" i="91"/>
  <c r="X1274" i="91"/>
  <c r="A1275" i="91"/>
  <c r="B1275" i="91"/>
  <c r="C1275" i="91"/>
  <c r="V1275" i="91"/>
  <c r="X1275" i="91"/>
  <c r="A1276" i="91"/>
  <c r="B1276" i="91"/>
  <c r="C1276" i="91"/>
  <c r="V1276" i="91"/>
  <c r="X1276" i="91"/>
  <c r="A1277" i="91"/>
  <c r="B1277" i="91"/>
  <c r="C1277" i="91"/>
  <c r="V1277" i="91"/>
  <c r="X1277" i="91"/>
  <c r="A1278" i="91"/>
  <c r="B1278" i="91"/>
  <c r="C1278" i="91"/>
  <c r="V1278" i="91"/>
  <c r="X1278" i="91"/>
  <c r="A1279" i="91"/>
  <c r="B1279" i="91"/>
  <c r="C1279" i="91"/>
  <c r="V1279" i="91"/>
  <c r="X1279" i="91"/>
  <c r="A1280" i="91"/>
  <c r="B1280" i="91"/>
  <c r="C1280" i="91"/>
  <c r="V1280" i="91"/>
  <c r="X1280" i="91"/>
  <c r="A1281" i="91"/>
  <c r="B1281" i="91"/>
  <c r="C1281" i="91"/>
  <c r="V1281" i="91"/>
  <c r="X1281" i="91"/>
  <c r="A1282" i="91"/>
  <c r="B1282" i="91"/>
  <c r="C1282" i="91"/>
  <c r="V1282" i="91"/>
  <c r="X1282" i="91"/>
  <c r="A1283" i="91"/>
  <c r="B1283" i="91"/>
  <c r="C1283" i="91"/>
  <c r="V1283" i="91"/>
  <c r="X1283" i="91"/>
  <c r="A1284" i="91"/>
  <c r="B1284" i="91"/>
  <c r="C1284" i="91"/>
  <c r="V1284" i="91"/>
  <c r="X1284" i="91"/>
  <c r="A1285" i="91"/>
  <c r="B1285" i="91"/>
  <c r="C1285" i="91"/>
  <c r="V1285" i="91"/>
  <c r="X1285" i="91"/>
  <c r="A1286" i="91"/>
  <c r="B1286" i="91"/>
  <c r="C1286" i="91"/>
  <c r="V1286" i="91"/>
  <c r="X1286" i="91"/>
  <c r="A1287" i="91"/>
  <c r="B1287" i="91"/>
  <c r="C1287" i="91"/>
  <c r="V1287" i="91"/>
  <c r="X1287" i="91"/>
  <c r="A1288" i="91"/>
  <c r="B1288" i="91"/>
  <c r="C1288" i="91"/>
  <c r="V1288" i="91"/>
  <c r="X1288" i="91"/>
  <c r="A1289" i="91"/>
  <c r="B1289" i="91"/>
  <c r="C1289" i="91"/>
  <c r="V1289" i="91"/>
  <c r="X1289" i="91"/>
  <c r="A1290" i="91"/>
  <c r="B1290" i="91"/>
  <c r="C1290" i="91"/>
  <c r="V1290" i="91"/>
  <c r="X1290" i="91"/>
  <c r="A1291" i="91"/>
  <c r="B1291" i="91"/>
  <c r="C1291" i="91"/>
  <c r="V1291" i="91"/>
  <c r="X1291" i="91"/>
  <c r="A1292" i="91"/>
  <c r="B1292" i="91"/>
  <c r="C1292" i="91"/>
  <c r="V1292" i="91"/>
  <c r="X1292" i="91"/>
  <c r="A1293" i="91"/>
  <c r="B1293" i="91"/>
  <c r="C1293" i="91"/>
  <c r="V1293" i="91"/>
  <c r="X1293" i="91"/>
  <c r="A1294" i="91"/>
  <c r="B1294" i="91"/>
  <c r="C1294" i="91"/>
  <c r="V1294" i="91"/>
  <c r="X1294" i="91"/>
  <c r="A1295" i="91"/>
  <c r="B1295" i="91"/>
  <c r="C1295" i="91"/>
  <c r="V1295" i="91"/>
  <c r="X1295" i="91"/>
  <c r="A1296" i="91"/>
  <c r="B1296" i="91"/>
  <c r="C1296" i="91"/>
  <c r="V1296" i="91"/>
  <c r="X1296" i="91"/>
  <c r="A1297" i="91"/>
  <c r="B1297" i="91"/>
  <c r="C1297" i="91"/>
  <c r="V1297" i="91"/>
  <c r="X1297" i="91"/>
  <c r="A1298" i="91"/>
  <c r="B1298" i="91"/>
  <c r="C1298" i="91"/>
  <c r="V1298" i="91"/>
  <c r="X1298" i="91"/>
  <c r="A1299" i="91"/>
  <c r="B1299" i="91"/>
  <c r="C1299" i="91"/>
  <c r="V1299" i="91"/>
  <c r="X1299" i="91"/>
  <c r="A1300" i="91"/>
  <c r="B1300" i="91"/>
  <c r="C1300" i="91"/>
  <c r="V1300" i="91"/>
  <c r="X1300" i="91"/>
  <c r="A1301" i="91"/>
  <c r="B1301" i="91"/>
  <c r="C1301" i="91"/>
  <c r="V1301" i="91"/>
  <c r="X1301" i="91"/>
  <c r="A1302" i="91"/>
  <c r="B1302" i="91"/>
  <c r="C1302" i="91"/>
  <c r="V1302" i="91"/>
  <c r="X1302" i="91"/>
  <c r="A1303" i="91"/>
  <c r="B1303" i="91"/>
  <c r="C1303" i="91"/>
  <c r="V1303" i="91"/>
  <c r="X1303" i="91"/>
  <c r="A1304" i="91"/>
  <c r="B1304" i="91"/>
  <c r="C1304" i="91"/>
  <c r="V1304" i="91"/>
  <c r="X1304" i="91"/>
  <c r="A1305" i="91"/>
  <c r="B1305" i="91"/>
  <c r="C1305" i="91"/>
  <c r="V1305" i="91"/>
  <c r="X1305" i="91"/>
  <c r="A1306" i="91"/>
  <c r="B1306" i="91"/>
  <c r="C1306" i="91"/>
  <c r="V1306" i="91"/>
  <c r="X1306" i="91"/>
  <c r="A1307" i="91"/>
  <c r="B1307" i="91"/>
  <c r="C1307" i="91"/>
  <c r="V1307" i="91"/>
  <c r="X1307" i="91"/>
  <c r="A1308" i="91"/>
  <c r="B1308" i="91"/>
  <c r="C1308" i="91"/>
  <c r="V1308" i="91"/>
  <c r="X1308" i="91"/>
  <c r="A1309" i="91"/>
  <c r="B1309" i="91"/>
  <c r="C1309" i="91"/>
  <c r="V1309" i="91"/>
  <c r="X1309" i="91"/>
  <c r="A1310" i="91"/>
  <c r="B1310" i="91"/>
  <c r="C1310" i="91"/>
  <c r="V1310" i="91"/>
  <c r="X1310" i="91"/>
  <c r="A1311" i="91"/>
  <c r="B1311" i="91"/>
  <c r="C1311" i="91"/>
  <c r="V1311" i="91"/>
  <c r="X1311" i="91"/>
  <c r="A1312" i="91"/>
  <c r="B1312" i="91"/>
  <c r="C1312" i="91"/>
  <c r="V1312" i="91"/>
  <c r="X1312" i="91"/>
  <c r="A1313" i="91"/>
  <c r="B1313" i="91"/>
  <c r="C1313" i="91"/>
  <c r="V1313" i="91"/>
  <c r="X1313" i="91"/>
  <c r="A1314" i="91"/>
  <c r="B1314" i="91"/>
  <c r="C1314" i="91"/>
  <c r="V1314" i="91"/>
  <c r="X1314" i="91"/>
  <c r="A1315" i="91"/>
  <c r="B1315" i="91"/>
  <c r="C1315" i="91"/>
  <c r="V1315" i="91"/>
  <c r="X1315" i="91"/>
  <c r="A1316" i="91"/>
  <c r="B1316" i="91"/>
  <c r="C1316" i="91"/>
  <c r="V1316" i="91"/>
  <c r="X1316" i="91"/>
  <c r="A1317" i="91"/>
  <c r="B1317" i="91"/>
  <c r="C1317" i="91"/>
  <c r="V1317" i="91"/>
  <c r="X1317" i="91"/>
  <c r="A1318" i="91"/>
  <c r="B1318" i="91"/>
  <c r="C1318" i="91"/>
  <c r="V1318" i="91"/>
  <c r="X1318" i="91"/>
  <c r="A1319" i="91"/>
  <c r="B1319" i="91"/>
  <c r="C1319" i="91"/>
  <c r="V1319" i="91"/>
  <c r="X1319" i="91"/>
  <c r="A1320" i="91"/>
  <c r="B1320" i="91"/>
  <c r="C1320" i="91"/>
  <c r="V1320" i="91"/>
  <c r="X1320" i="91"/>
  <c r="A1321" i="91"/>
  <c r="B1321" i="91"/>
  <c r="C1321" i="91"/>
  <c r="V1321" i="91"/>
  <c r="X1321" i="91"/>
  <c r="A1322" i="91"/>
  <c r="B1322" i="91"/>
  <c r="C1322" i="91"/>
  <c r="V1322" i="91"/>
  <c r="X1322" i="91"/>
  <c r="A1323" i="91"/>
  <c r="B1323" i="91"/>
  <c r="C1323" i="91"/>
  <c r="V1323" i="91"/>
  <c r="X1323" i="91"/>
  <c r="A1324" i="91"/>
  <c r="B1324" i="91"/>
  <c r="C1324" i="91"/>
  <c r="V1324" i="91"/>
  <c r="X1324" i="91"/>
  <c r="A1325" i="91"/>
  <c r="B1325" i="91"/>
  <c r="C1325" i="91"/>
  <c r="V1325" i="91"/>
  <c r="X1325" i="91"/>
  <c r="A1326" i="91"/>
  <c r="B1326" i="91"/>
  <c r="C1326" i="91"/>
  <c r="V1326" i="91"/>
  <c r="X1326" i="91"/>
  <c r="A1327" i="91"/>
  <c r="B1327" i="91"/>
  <c r="C1327" i="91"/>
  <c r="V1327" i="91"/>
  <c r="X1327" i="91"/>
  <c r="A1328" i="91"/>
  <c r="B1328" i="91"/>
  <c r="C1328" i="91"/>
  <c r="V1328" i="91"/>
  <c r="X1328" i="91"/>
  <c r="A1329" i="91"/>
  <c r="B1329" i="91"/>
  <c r="C1329" i="91"/>
  <c r="V1329" i="91"/>
  <c r="X1329" i="91"/>
  <c r="A1330" i="91"/>
  <c r="B1330" i="91"/>
  <c r="C1330" i="91"/>
  <c r="V1330" i="91"/>
  <c r="X1330" i="91"/>
  <c r="A1331" i="91"/>
  <c r="B1331" i="91"/>
  <c r="C1331" i="91"/>
  <c r="V1331" i="91"/>
  <c r="X1331" i="91"/>
  <c r="A1332" i="91"/>
  <c r="B1332" i="91"/>
  <c r="C1332" i="91"/>
  <c r="V1332" i="91"/>
  <c r="X1332" i="91"/>
  <c r="A1333" i="91"/>
  <c r="B1333" i="91"/>
  <c r="C1333" i="91"/>
  <c r="V1333" i="91"/>
  <c r="X1333" i="91"/>
  <c r="A1334" i="91"/>
  <c r="B1334" i="91"/>
  <c r="C1334" i="91"/>
  <c r="V1334" i="91"/>
  <c r="X1334" i="91"/>
  <c r="A1335" i="91"/>
  <c r="B1335" i="91"/>
  <c r="C1335" i="91"/>
  <c r="V1335" i="91"/>
  <c r="X1335" i="91"/>
  <c r="A1336" i="91"/>
  <c r="B1336" i="91"/>
  <c r="C1336" i="91"/>
  <c r="V1336" i="91"/>
  <c r="X1336" i="91"/>
  <c r="A1337" i="91"/>
  <c r="B1337" i="91"/>
  <c r="C1337" i="91"/>
  <c r="V1337" i="91"/>
  <c r="X1337" i="91"/>
  <c r="A1338" i="91"/>
  <c r="B1338" i="91"/>
  <c r="C1338" i="91"/>
  <c r="V1338" i="91"/>
  <c r="X1338" i="91"/>
  <c r="A1339" i="91"/>
  <c r="B1339" i="91"/>
  <c r="C1339" i="91"/>
  <c r="V1339" i="91"/>
  <c r="X1339" i="91"/>
  <c r="A1340" i="91"/>
  <c r="B1340" i="91"/>
  <c r="C1340" i="91"/>
  <c r="V1340" i="91"/>
  <c r="X1340" i="91"/>
  <c r="A1341" i="91"/>
  <c r="B1341" i="91"/>
  <c r="C1341" i="91"/>
  <c r="V1341" i="91"/>
  <c r="X1341" i="91"/>
  <c r="A1342" i="91"/>
  <c r="B1342" i="91"/>
  <c r="C1342" i="91"/>
  <c r="V1342" i="91"/>
  <c r="X1342" i="91"/>
  <c r="A1343" i="91"/>
  <c r="B1343" i="91"/>
  <c r="C1343" i="91"/>
  <c r="V1343" i="91"/>
  <c r="X1343" i="91"/>
  <c r="A1344" i="91"/>
  <c r="B1344" i="91"/>
  <c r="C1344" i="91"/>
  <c r="V1344" i="91"/>
  <c r="X1344" i="91"/>
  <c r="A1345" i="91"/>
  <c r="B1345" i="91"/>
  <c r="C1345" i="91"/>
  <c r="V1345" i="91"/>
  <c r="X1345" i="91"/>
  <c r="A1346" i="91"/>
  <c r="B1346" i="91"/>
  <c r="C1346" i="91"/>
  <c r="V1346" i="91"/>
  <c r="X1346" i="91"/>
  <c r="A1347" i="91"/>
  <c r="B1347" i="91"/>
  <c r="C1347" i="91"/>
  <c r="V1347" i="91"/>
  <c r="X1347" i="91"/>
  <c r="A1348" i="91"/>
  <c r="B1348" i="91"/>
  <c r="C1348" i="91"/>
  <c r="V1348" i="91"/>
  <c r="X1348" i="91"/>
  <c r="A1349" i="91"/>
  <c r="B1349" i="91"/>
  <c r="C1349" i="91"/>
  <c r="V1349" i="91"/>
  <c r="X1349" i="91"/>
  <c r="A1350" i="91"/>
  <c r="B1350" i="91"/>
  <c r="C1350" i="91"/>
  <c r="V1350" i="91"/>
  <c r="X1350" i="91"/>
  <c r="A1351" i="91"/>
  <c r="B1351" i="91"/>
  <c r="C1351" i="91"/>
  <c r="V1351" i="91"/>
  <c r="X1351" i="91"/>
  <c r="A1352" i="91"/>
  <c r="B1352" i="91"/>
  <c r="C1352" i="91"/>
  <c r="V1352" i="91"/>
  <c r="X1352" i="91"/>
  <c r="A1353" i="91"/>
  <c r="B1353" i="91"/>
  <c r="C1353" i="91"/>
  <c r="V1353" i="91"/>
  <c r="X1353" i="91"/>
  <c r="A1354" i="91"/>
  <c r="B1354" i="91"/>
  <c r="C1354" i="91"/>
  <c r="V1354" i="91"/>
  <c r="X1354" i="91"/>
  <c r="A1355" i="91"/>
  <c r="B1355" i="91"/>
  <c r="C1355" i="91"/>
  <c r="V1355" i="91"/>
  <c r="X1355" i="91"/>
  <c r="A1356" i="91"/>
  <c r="B1356" i="91"/>
  <c r="C1356" i="91"/>
  <c r="V1356" i="91"/>
  <c r="X1356" i="91"/>
  <c r="A1357" i="91"/>
  <c r="B1357" i="91"/>
  <c r="C1357" i="91"/>
  <c r="V1357" i="91"/>
  <c r="X1357" i="91"/>
  <c r="A1358" i="91"/>
  <c r="B1358" i="91"/>
  <c r="C1358" i="91"/>
  <c r="V1358" i="91"/>
  <c r="X1358" i="91"/>
  <c r="A1359" i="91"/>
  <c r="B1359" i="91"/>
  <c r="C1359" i="91"/>
  <c r="V1359" i="91"/>
  <c r="X1359" i="91"/>
  <c r="A1360" i="91"/>
  <c r="B1360" i="91"/>
  <c r="C1360" i="91"/>
  <c r="V1360" i="91"/>
  <c r="X1360" i="91"/>
  <c r="A1361" i="91"/>
  <c r="B1361" i="91"/>
  <c r="C1361" i="91"/>
  <c r="V1361" i="91"/>
  <c r="X1361" i="91"/>
  <c r="A1362" i="91"/>
  <c r="B1362" i="91"/>
  <c r="C1362" i="91"/>
  <c r="V1362" i="91"/>
  <c r="X1362" i="91"/>
  <c r="A1363" i="91"/>
  <c r="B1363" i="91"/>
  <c r="C1363" i="91"/>
  <c r="V1363" i="91"/>
  <c r="X1363" i="91"/>
  <c r="A1364" i="91"/>
  <c r="B1364" i="91"/>
  <c r="C1364" i="91"/>
  <c r="V1364" i="91"/>
  <c r="X1364" i="91"/>
  <c r="A1365" i="91"/>
  <c r="B1365" i="91"/>
  <c r="C1365" i="91"/>
  <c r="V1365" i="91"/>
  <c r="X1365" i="91"/>
  <c r="A1366" i="91"/>
  <c r="B1366" i="91"/>
  <c r="C1366" i="91"/>
  <c r="V1366" i="91"/>
  <c r="X1366" i="91"/>
  <c r="A1367" i="91"/>
  <c r="B1367" i="91"/>
  <c r="C1367" i="91"/>
  <c r="V1367" i="91"/>
  <c r="X1367" i="91"/>
  <c r="A1368" i="91"/>
  <c r="B1368" i="91"/>
  <c r="C1368" i="91"/>
  <c r="V1368" i="91"/>
  <c r="X1368" i="91"/>
  <c r="A1369" i="91"/>
  <c r="B1369" i="91"/>
  <c r="C1369" i="91"/>
  <c r="V1369" i="91"/>
  <c r="X1369" i="91"/>
  <c r="A1370" i="91"/>
  <c r="B1370" i="91"/>
  <c r="C1370" i="91"/>
  <c r="V1370" i="91"/>
  <c r="X1370" i="91"/>
  <c r="A1371" i="91"/>
  <c r="B1371" i="91"/>
  <c r="C1371" i="91"/>
  <c r="V1371" i="91"/>
  <c r="X1371" i="91"/>
  <c r="A1372" i="91"/>
  <c r="B1372" i="91"/>
  <c r="C1372" i="91"/>
  <c r="V1372" i="91"/>
  <c r="X1372" i="91"/>
  <c r="A1373" i="91"/>
  <c r="B1373" i="91"/>
  <c r="C1373" i="91"/>
  <c r="V1373" i="91"/>
  <c r="X1373" i="91"/>
  <c r="A1374" i="91"/>
  <c r="B1374" i="91"/>
  <c r="C1374" i="91"/>
  <c r="V1374" i="91"/>
  <c r="X1374" i="91"/>
  <c r="A1375" i="91"/>
  <c r="B1375" i="91"/>
  <c r="C1375" i="91"/>
  <c r="V1375" i="91"/>
  <c r="X1375" i="91"/>
  <c r="A1376" i="91"/>
  <c r="B1376" i="91"/>
  <c r="C1376" i="91"/>
  <c r="V1376" i="91"/>
  <c r="X1376" i="91"/>
  <c r="A1377" i="91"/>
  <c r="B1377" i="91"/>
  <c r="C1377" i="91"/>
  <c r="V1377" i="91"/>
  <c r="X1377" i="91"/>
  <c r="A1378" i="91"/>
  <c r="B1378" i="91"/>
  <c r="C1378" i="91"/>
  <c r="V1378" i="91"/>
  <c r="X1378" i="91"/>
  <c r="A1379" i="91"/>
  <c r="B1379" i="91"/>
  <c r="C1379" i="91"/>
  <c r="V1379" i="91"/>
  <c r="X1379" i="91"/>
  <c r="A1380" i="91"/>
  <c r="B1380" i="91"/>
  <c r="C1380" i="91"/>
  <c r="V1380" i="91"/>
  <c r="X1380" i="91"/>
  <c r="A1381" i="91"/>
  <c r="B1381" i="91"/>
  <c r="C1381" i="91"/>
  <c r="V1381" i="91"/>
  <c r="X1381" i="91"/>
  <c r="A1382" i="91"/>
  <c r="B1382" i="91"/>
  <c r="C1382" i="91"/>
  <c r="V1382" i="91"/>
  <c r="X1382" i="91"/>
  <c r="A1383" i="91"/>
  <c r="B1383" i="91"/>
  <c r="C1383" i="91"/>
  <c r="V1383" i="91"/>
  <c r="X1383" i="91"/>
  <c r="A1384" i="91"/>
  <c r="B1384" i="91"/>
  <c r="C1384" i="91"/>
  <c r="V1384" i="91"/>
  <c r="X1384" i="91"/>
  <c r="A1385" i="91"/>
  <c r="B1385" i="91"/>
  <c r="C1385" i="91"/>
  <c r="V1385" i="91"/>
  <c r="X1385" i="91"/>
  <c r="A1386" i="91"/>
  <c r="B1386" i="91"/>
  <c r="C1386" i="91"/>
  <c r="V1386" i="91"/>
  <c r="X1386" i="91"/>
  <c r="A1387" i="91"/>
  <c r="B1387" i="91"/>
  <c r="C1387" i="91"/>
  <c r="V1387" i="91"/>
  <c r="X1387" i="91"/>
  <c r="A1388" i="91"/>
  <c r="B1388" i="91"/>
  <c r="C1388" i="91"/>
  <c r="V1388" i="91"/>
  <c r="X1388" i="91"/>
  <c r="A1389" i="91"/>
  <c r="B1389" i="91"/>
  <c r="C1389" i="91"/>
  <c r="V1389" i="91"/>
  <c r="X1389" i="91"/>
  <c r="A1390" i="91"/>
  <c r="B1390" i="91"/>
  <c r="C1390" i="91"/>
  <c r="V1390" i="91"/>
  <c r="X1390" i="91"/>
  <c r="A1391" i="91"/>
  <c r="B1391" i="91"/>
  <c r="C1391" i="91"/>
  <c r="V1391" i="91"/>
  <c r="X1391" i="91"/>
  <c r="A1392" i="91"/>
  <c r="B1392" i="91"/>
  <c r="C1392" i="91"/>
  <c r="V1392" i="91"/>
  <c r="X1392" i="91"/>
  <c r="A1393" i="91"/>
  <c r="B1393" i="91"/>
  <c r="C1393" i="91"/>
  <c r="V1393" i="91"/>
  <c r="X1393" i="91"/>
  <c r="A1394" i="91"/>
  <c r="B1394" i="91"/>
  <c r="C1394" i="91"/>
  <c r="V1394" i="91"/>
  <c r="X1394" i="91"/>
  <c r="A1395" i="91"/>
  <c r="B1395" i="91"/>
  <c r="C1395" i="91"/>
  <c r="V1395" i="91"/>
  <c r="X1395" i="91"/>
  <c r="A1396" i="91"/>
  <c r="B1396" i="91"/>
  <c r="C1396" i="91"/>
  <c r="V1396" i="91"/>
  <c r="X1396" i="91"/>
  <c r="A1397" i="91"/>
  <c r="B1397" i="91"/>
  <c r="C1397" i="91"/>
  <c r="V1397" i="91"/>
  <c r="X1397" i="91"/>
  <c r="A1398" i="91"/>
  <c r="B1398" i="91"/>
  <c r="C1398" i="91"/>
  <c r="V1398" i="91"/>
  <c r="X1398" i="91"/>
  <c r="A1399" i="91"/>
  <c r="B1399" i="91"/>
  <c r="C1399" i="91"/>
  <c r="V1399" i="91"/>
  <c r="X1399" i="91"/>
  <c r="A1400" i="91"/>
  <c r="B1400" i="91"/>
  <c r="C1400" i="91"/>
  <c r="V1400" i="91"/>
  <c r="X1400" i="91"/>
  <c r="A1401" i="91"/>
  <c r="B1401" i="91"/>
  <c r="C1401" i="91"/>
  <c r="V1401" i="91"/>
  <c r="X1401" i="91"/>
  <c r="A1402" i="91"/>
  <c r="B1402" i="91"/>
  <c r="C1402" i="91"/>
  <c r="V1402" i="91"/>
  <c r="X1402" i="91"/>
  <c r="A1403" i="91"/>
  <c r="B1403" i="91"/>
  <c r="C1403" i="91"/>
  <c r="V1403" i="91"/>
  <c r="X1403" i="91"/>
  <c r="A1404" i="91"/>
  <c r="B1404" i="91"/>
  <c r="C1404" i="91"/>
  <c r="V1404" i="91"/>
  <c r="X1404" i="91"/>
  <c r="A1405" i="91"/>
  <c r="B1405" i="91"/>
  <c r="C1405" i="91"/>
  <c r="V1405" i="91"/>
  <c r="X1405" i="91"/>
  <c r="A1406" i="91"/>
  <c r="B1406" i="91"/>
  <c r="C1406" i="91"/>
  <c r="V1406" i="91"/>
  <c r="X1406" i="91"/>
  <c r="A1407" i="91"/>
  <c r="B1407" i="91"/>
  <c r="C1407" i="91"/>
  <c r="V1407" i="91"/>
  <c r="X1407" i="91"/>
  <c r="A1408" i="91"/>
  <c r="B1408" i="91"/>
  <c r="C1408" i="91"/>
  <c r="V1408" i="91"/>
  <c r="X1408" i="91"/>
  <c r="A1409" i="91"/>
  <c r="B1409" i="91"/>
  <c r="C1409" i="91"/>
  <c r="V1409" i="91"/>
  <c r="X1409" i="91"/>
  <c r="A1410" i="91"/>
  <c r="B1410" i="91"/>
  <c r="C1410" i="91"/>
  <c r="V1410" i="91"/>
  <c r="X1410" i="91"/>
  <c r="A1411" i="91"/>
  <c r="B1411" i="91"/>
  <c r="C1411" i="91"/>
  <c r="V1411" i="91"/>
  <c r="X1411" i="91"/>
  <c r="A1412" i="91"/>
  <c r="B1412" i="91"/>
  <c r="C1412" i="91"/>
  <c r="V1412" i="91"/>
  <c r="X1412" i="91"/>
  <c r="A1413" i="91"/>
  <c r="B1413" i="91"/>
  <c r="C1413" i="91"/>
  <c r="V1413" i="91"/>
  <c r="X1413" i="91"/>
  <c r="A1414" i="91"/>
  <c r="B1414" i="91"/>
  <c r="C1414" i="91"/>
  <c r="V1414" i="91"/>
  <c r="X1414" i="91"/>
  <c r="A1415" i="91"/>
  <c r="B1415" i="91"/>
  <c r="C1415" i="91"/>
  <c r="V1415" i="91"/>
  <c r="X1415" i="91"/>
  <c r="A1416" i="91"/>
  <c r="B1416" i="91"/>
  <c r="C1416" i="91"/>
  <c r="V1416" i="91"/>
  <c r="X1416" i="91"/>
  <c r="A1417" i="91"/>
  <c r="B1417" i="91"/>
  <c r="C1417" i="91"/>
  <c r="V1417" i="91"/>
  <c r="X1417" i="91"/>
  <c r="A1418" i="91"/>
  <c r="B1418" i="91"/>
  <c r="C1418" i="91"/>
  <c r="V1418" i="91"/>
  <c r="X1418" i="91"/>
  <c r="A1419" i="91"/>
  <c r="B1419" i="91"/>
  <c r="C1419" i="91"/>
  <c r="V1419" i="91"/>
  <c r="X1419" i="91"/>
  <c r="A1420" i="91"/>
  <c r="B1420" i="91"/>
  <c r="C1420" i="91"/>
  <c r="V1420" i="91"/>
  <c r="X1420" i="91"/>
  <c r="A1421" i="91"/>
  <c r="B1421" i="91"/>
  <c r="C1421" i="91"/>
  <c r="V1421" i="91"/>
  <c r="X1421" i="91"/>
  <c r="A1422" i="91"/>
  <c r="B1422" i="91"/>
  <c r="C1422" i="91"/>
  <c r="V1422" i="91"/>
  <c r="X1422" i="91"/>
  <c r="A1423" i="91"/>
  <c r="B1423" i="91"/>
  <c r="C1423" i="91"/>
  <c r="V1423" i="91"/>
  <c r="X1423" i="91"/>
  <c r="A1424" i="91"/>
  <c r="B1424" i="91"/>
  <c r="C1424" i="91"/>
  <c r="V1424" i="91"/>
  <c r="X1424" i="91"/>
  <c r="A1425" i="91"/>
  <c r="B1425" i="91"/>
  <c r="C1425" i="91"/>
  <c r="V1425" i="91"/>
  <c r="X1425" i="91"/>
  <c r="A1426" i="91"/>
  <c r="B1426" i="91"/>
  <c r="C1426" i="91"/>
  <c r="V1426" i="91"/>
  <c r="X1426" i="91"/>
  <c r="A1427" i="91"/>
  <c r="B1427" i="91"/>
  <c r="C1427" i="91"/>
  <c r="V1427" i="91"/>
  <c r="X1427" i="91"/>
  <c r="A1428" i="91"/>
  <c r="B1428" i="91"/>
  <c r="C1428" i="91"/>
  <c r="V1428" i="91"/>
  <c r="X1428" i="91"/>
  <c r="A1429" i="91"/>
  <c r="B1429" i="91"/>
  <c r="C1429" i="91"/>
  <c r="V1429" i="91"/>
  <c r="X1429" i="91"/>
  <c r="A1430" i="91"/>
  <c r="B1430" i="91"/>
  <c r="C1430" i="91"/>
  <c r="V1430" i="91"/>
  <c r="X1430" i="91"/>
  <c r="A1431" i="91"/>
  <c r="B1431" i="91"/>
  <c r="C1431" i="91"/>
  <c r="V1431" i="91"/>
  <c r="X1431" i="91"/>
  <c r="A1432" i="91"/>
  <c r="B1432" i="91"/>
  <c r="C1432" i="91"/>
  <c r="V1432" i="91"/>
  <c r="X1432" i="91"/>
  <c r="A1433" i="91"/>
  <c r="B1433" i="91"/>
  <c r="C1433" i="91"/>
  <c r="V1433" i="91"/>
  <c r="X1433" i="91"/>
  <c r="A1434" i="91"/>
  <c r="B1434" i="91"/>
  <c r="C1434" i="91"/>
  <c r="V1434" i="91"/>
  <c r="X1434" i="91"/>
  <c r="A1435" i="91"/>
  <c r="B1435" i="91"/>
  <c r="C1435" i="91"/>
  <c r="V1435" i="91"/>
  <c r="X1435" i="91"/>
  <c r="A1436" i="91"/>
  <c r="B1436" i="91"/>
  <c r="C1436" i="91"/>
  <c r="V1436" i="91"/>
  <c r="X1436" i="91"/>
  <c r="A1437" i="91"/>
  <c r="B1437" i="91"/>
  <c r="C1437" i="91"/>
  <c r="V1437" i="91"/>
  <c r="X1437" i="91"/>
  <c r="A1438" i="91"/>
  <c r="B1438" i="91"/>
  <c r="C1438" i="91"/>
  <c r="V1438" i="91"/>
  <c r="X1438" i="91"/>
  <c r="A1439" i="91"/>
  <c r="B1439" i="91"/>
  <c r="C1439" i="91"/>
  <c r="V1439" i="91"/>
  <c r="X1439" i="91"/>
  <c r="A1440" i="91"/>
  <c r="B1440" i="91"/>
  <c r="C1440" i="91"/>
  <c r="V1440" i="91"/>
  <c r="X1440" i="91"/>
  <c r="A1441" i="91"/>
  <c r="B1441" i="91"/>
  <c r="C1441" i="91"/>
  <c r="V1441" i="91"/>
  <c r="X1441" i="91"/>
  <c r="A1442" i="91"/>
  <c r="B1442" i="91"/>
  <c r="C1442" i="91"/>
  <c r="V1442" i="91"/>
  <c r="X1442" i="91"/>
  <c r="A1443" i="91"/>
  <c r="B1443" i="91"/>
  <c r="C1443" i="91"/>
  <c r="V1443" i="91"/>
  <c r="X1443" i="91"/>
  <c r="A1444" i="91"/>
  <c r="B1444" i="91"/>
  <c r="C1444" i="91"/>
  <c r="V1444" i="91"/>
  <c r="X1444" i="91"/>
  <c r="A1445" i="91"/>
  <c r="B1445" i="91"/>
  <c r="C1445" i="91"/>
  <c r="V1445" i="91"/>
  <c r="X1445" i="91"/>
  <c r="A1446" i="91"/>
  <c r="B1446" i="91"/>
  <c r="C1446" i="91"/>
  <c r="V1446" i="91"/>
  <c r="X1446" i="91"/>
  <c r="A1447" i="91"/>
  <c r="B1447" i="91"/>
  <c r="C1447" i="91"/>
  <c r="V1447" i="91"/>
  <c r="X1447" i="91"/>
  <c r="A1448" i="91"/>
  <c r="B1448" i="91"/>
  <c r="C1448" i="91"/>
  <c r="V1448" i="91"/>
  <c r="X1448" i="91"/>
  <c r="A1449" i="91"/>
  <c r="B1449" i="91"/>
  <c r="C1449" i="91"/>
  <c r="V1449" i="91"/>
  <c r="X1449" i="91"/>
  <c r="A1450" i="91"/>
  <c r="B1450" i="91"/>
  <c r="C1450" i="91"/>
  <c r="V1450" i="91"/>
  <c r="X1450" i="91"/>
  <c r="A1451" i="91"/>
  <c r="B1451" i="91"/>
  <c r="C1451" i="91"/>
  <c r="V1451" i="91"/>
  <c r="X1451" i="91"/>
  <c r="A1452" i="91"/>
  <c r="B1452" i="91"/>
  <c r="C1452" i="91"/>
  <c r="V1452" i="91"/>
  <c r="X1452" i="91"/>
  <c r="A1453" i="91"/>
  <c r="B1453" i="91"/>
  <c r="C1453" i="91"/>
  <c r="V1453" i="91"/>
  <c r="X1453" i="91"/>
  <c r="A1454" i="91"/>
  <c r="B1454" i="91"/>
  <c r="C1454" i="91"/>
  <c r="V1454" i="91"/>
  <c r="X1454" i="91"/>
  <c r="A1455" i="91"/>
  <c r="B1455" i="91"/>
  <c r="C1455" i="91"/>
  <c r="V1455" i="91"/>
  <c r="X1455" i="91"/>
  <c r="A1456" i="91"/>
  <c r="B1456" i="91"/>
  <c r="C1456" i="91"/>
  <c r="V1456" i="91"/>
  <c r="X1456" i="91"/>
  <c r="A1457" i="91"/>
  <c r="B1457" i="91"/>
  <c r="C1457" i="91"/>
  <c r="V1457" i="91"/>
  <c r="X1457" i="91"/>
  <c r="A1458" i="91"/>
  <c r="B1458" i="91"/>
  <c r="C1458" i="91"/>
  <c r="V1458" i="91"/>
  <c r="X1458" i="91"/>
  <c r="A1459" i="91"/>
  <c r="B1459" i="91"/>
  <c r="C1459" i="91"/>
  <c r="V1459" i="91"/>
  <c r="X1459" i="91"/>
  <c r="A1460" i="91"/>
  <c r="B1460" i="91"/>
  <c r="C1460" i="91"/>
  <c r="V1460" i="91"/>
  <c r="X1460" i="91"/>
  <c r="A1461" i="91"/>
  <c r="B1461" i="91"/>
  <c r="C1461" i="91"/>
  <c r="V1461" i="91"/>
  <c r="X1461" i="91"/>
  <c r="A1462" i="91"/>
  <c r="B1462" i="91"/>
  <c r="C1462" i="91"/>
  <c r="V1462" i="91"/>
  <c r="X1462" i="91"/>
  <c r="A1463" i="91"/>
  <c r="B1463" i="91"/>
  <c r="C1463" i="91"/>
  <c r="V1463" i="91"/>
  <c r="X1463" i="91"/>
  <c r="A1464" i="91"/>
  <c r="B1464" i="91"/>
  <c r="C1464" i="91"/>
  <c r="V1464" i="91"/>
  <c r="X1464" i="91"/>
  <c r="A1465" i="91"/>
  <c r="B1465" i="91"/>
  <c r="C1465" i="91"/>
  <c r="V1465" i="91"/>
  <c r="X1465" i="91"/>
  <c r="A1466" i="91"/>
  <c r="B1466" i="91"/>
  <c r="C1466" i="91"/>
  <c r="V1466" i="91"/>
  <c r="X1466" i="91"/>
  <c r="A1467" i="91"/>
  <c r="B1467" i="91"/>
  <c r="C1467" i="91"/>
  <c r="V1467" i="91"/>
  <c r="X1467" i="91"/>
  <c r="A1468" i="91"/>
  <c r="B1468" i="91"/>
  <c r="C1468" i="91"/>
  <c r="V1468" i="91"/>
  <c r="X1468" i="91"/>
  <c r="A1469" i="91"/>
  <c r="B1469" i="91"/>
  <c r="C1469" i="91"/>
  <c r="V1469" i="91"/>
  <c r="X1469" i="91"/>
  <c r="A1470" i="91"/>
  <c r="B1470" i="91"/>
  <c r="C1470" i="91"/>
  <c r="V1470" i="91"/>
  <c r="X1470" i="91"/>
  <c r="A1471" i="91"/>
  <c r="B1471" i="91"/>
  <c r="C1471" i="91"/>
  <c r="V1471" i="91"/>
  <c r="X1471" i="91"/>
  <c r="A1472" i="91"/>
  <c r="B1472" i="91"/>
  <c r="C1472" i="91"/>
  <c r="V1472" i="91"/>
  <c r="X1472" i="91"/>
  <c r="A1473" i="91"/>
  <c r="B1473" i="91"/>
  <c r="C1473" i="91"/>
  <c r="V1473" i="91"/>
  <c r="X1473" i="91"/>
  <c r="A1474" i="91"/>
  <c r="B1474" i="91"/>
  <c r="C1474" i="91"/>
  <c r="V1474" i="91"/>
  <c r="X1474" i="91"/>
  <c r="A1475" i="91"/>
  <c r="B1475" i="91"/>
  <c r="C1475" i="91"/>
  <c r="V1475" i="91"/>
  <c r="X1475" i="91"/>
  <c r="A1476" i="91"/>
  <c r="B1476" i="91"/>
  <c r="C1476" i="91"/>
  <c r="V1476" i="91"/>
  <c r="X1476" i="91"/>
  <c r="A1477" i="91"/>
  <c r="B1477" i="91"/>
  <c r="C1477" i="91"/>
  <c r="V1477" i="91"/>
  <c r="X1477" i="91"/>
  <c r="A1478" i="91"/>
  <c r="B1478" i="91"/>
  <c r="C1478" i="91"/>
  <c r="V1478" i="91"/>
  <c r="X1478" i="91"/>
  <c r="A1479" i="91"/>
  <c r="B1479" i="91"/>
  <c r="C1479" i="91"/>
  <c r="V1479" i="91"/>
  <c r="X1479" i="91"/>
  <c r="A1480" i="91"/>
  <c r="B1480" i="91"/>
  <c r="C1480" i="91"/>
  <c r="V1480" i="91"/>
  <c r="X1480" i="91"/>
  <c r="A1481" i="91"/>
  <c r="B1481" i="91"/>
  <c r="C1481" i="91"/>
  <c r="V1481" i="91"/>
  <c r="X1481" i="91"/>
  <c r="A1482" i="91"/>
  <c r="B1482" i="91"/>
  <c r="C1482" i="91"/>
  <c r="V1482" i="91"/>
  <c r="X1482" i="91"/>
  <c r="A1483" i="91"/>
  <c r="B1483" i="91"/>
  <c r="C1483" i="91"/>
  <c r="V1483" i="91"/>
  <c r="X1483" i="91"/>
  <c r="A1484" i="91"/>
  <c r="B1484" i="91"/>
  <c r="C1484" i="91"/>
  <c r="V1484" i="91"/>
  <c r="X1484" i="91"/>
  <c r="A1485" i="91"/>
  <c r="B1485" i="91"/>
  <c r="C1485" i="91"/>
  <c r="V1485" i="91"/>
  <c r="X1485" i="91"/>
  <c r="A1486" i="91"/>
  <c r="B1486" i="91"/>
  <c r="C1486" i="91"/>
  <c r="V1486" i="91"/>
  <c r="X1486" i="91"/>
  <c r="A1487" i="91"/>
  <c r="B1487" i="91"/>
  <c r="C1487" i="91"/>
  <c r="V1487" i="91"/>
  <c r="X1487" i="91"/>
  <c r="A1488" i="91"/>
  <c r="B1488" i="91"/>
  <c r="C1488" i="91"/>
  <c r="V1488" i="91"/>
  <c r="X1488" i="91"/>
  <c r="A1489" i="91"/>
  <c r="B1489" i="91"/>
  <c r="C1489" i="91"/>
  <c r="V1489" i="91"/>
  <c r="X1489" i="91"/>
  <c r="A1490" i="91"/>
  <c r="B1490" i="91"/>
  <c r="C1490" i="91"/>
  <c r="V1490" i="91"/>
  <c r="X1490" i="91"/>
  <c r="A1491" i="91"/>
  <c r="B1491" i="91"/>
  <c r="C1491" i="91"/>
  <c r="V1491" i="91"/>
  <c r="X1491" i="91"/>
  <c r="A1492" i="91"/>
  <c r="B1492" i="91"/>
  <c r="C1492" i="91"/>
  <c r="V1492" i="91"/>
  <c r="X1492" i="91"/>
  <c r="A1493" i="91"/>
  <c r="B1493" i="91"/>
  <c r="C1493" i="91"/>
  <c r="V1493" i="91"/>
  <c r="X1493" i="91"/>
  <c r="A1494" i="91"/>
  <c r="B1494" i="91"/>
  <c r="C1494" i="91"/>
  <c r="V1494" i="91"/>
  <c r="X1494" i="91"/>
  <c r="A1495" i="91"/>
  <c r="B1495" i="91"/>
  <c r="C1495" i="91"/>
  <c r="V1495" i="91"/>
  <c r="X1495" i="91"/>
  <c r="A1496" i="91"/>
  <c r="B1496" i="91"/>
  <c r="C1496" i="91"/>
  <c r="V1496" i="91"/>
  <c r="X1496" i="91"/>
  <c r="A1497" i="91"/>
  <c r="B1497" i="91"/>
  <c r="C1497" i="91"/>
  <c r="V1497" i="91"/>
  <c r="X1497" i="91"/>
  <c r="A1498" i="91"/>
  <c r="B1498" i="91"/>
  <c r="C1498" i="91"/>
  <c r="V1498" i="91"/>
  <c r="X1498" i="91"/>
  <c r="A1499" i="91"/>
  <c r="B1499" i="91"/>
  <c r="C1499" i="91"/>
  <c r="V1499" i="91"/>
  <c r="X1499" i="91"/>
  <c r="A1500" i="91"/>
  <c r="B1500" i="91"/>
  <c r="C1500" i="91"/>
  <c r="V1500" i="91"/>
  <c r="X1500" i="91"/>
  <c r="A1501" i="91"/>
  <c r="B1501" i="91"/>
  <c r="C1501" i="91"/>
  <c r="V1501" i="91"/>
  <c r="X1501" i="91"/>
  <c r="A1502" i="91"/>
  <c r="B1502" i="91"/>
  <c r="C1502" i="91"/>
  <c r="V1502" i="91"/>
  <c r="X1502" i="91"/>
  <c r="A1503" i="91"/>
  <c r="B1503" i="91"/>
  <c r="C1503" i="91"/>
  <c r="V1503" i="91"/>
  <c r="X1503" i="91"/>
  <c r="A1504" i="91"/>
  <c r="B1504" i="91"/>
  <c r="C1504" i="91"/>
  <c r="V1504" i="91"/>
  <c r="X1504" i="91"/>
  <c r="A1505" i="91"/>
  <c r="B1505" i="91"/>
  <c r="C1505" i="91"/>
  <c r="V1505" i="91"/>
  <c r="X1505" i="91"/>
  <c r="A1506" i="91"/>
  <c r="B1506" i="91"/>
  <c r="C1506" i="91"/>
  <c r="V1506" i="91"/>
  <c r="X1506" i="91"/>
  <c r="A1507" i="91"/>
  <c r="B1507" i="91"/>
  <c r="C1507" i="91"/>
  <c r="V1507" i="91"/>
  <c r="X1507" i="91"/>
  <c r="A1508" i="91"/>
  <c r="B1508" i="91"/>
  <c r="C1508" i="91"/>
  <c r="V1508" i="91"/>
  <c r="X1508" i="91"/>
  <c r="A1509" i="91"/>
  <c r="B1509" i="91"/>
  <c r="C1509" i="91"/>
  <c r="V1509" i="91"/>
  <c r="X1509" i="91"/>
  <c r="A1510" i="91"/>
  <c r="B1510" i="91"/>
  <c r="C1510" i="91"/>
  <c r="V1510" i="91"/>
  <c r="X1510" i="91"/>
  <c r="A1511" i="91"/>
  <c r="B1511" i="91"/>
  <c r="C1511" i="91"/>
  <c r="V1511" i="91"/>
  <c r="X1511" i="91"/>
  <c r="A1512" i="91"/>
  <c r="B1512" i="91"/>
  <c r="C1512" i="91"/>
  <c r="V1512" i="91"/>
  <c r="X1512" i="91"/>
  <c r="A1513" i="91"/>
  <c r="B1513" i="91"/>
  <c r="C1513" i="91"/>
  <c r="V1513" i="91"/>
  <c r="X1513" i="91"/>
  <c r="A1514" i="91"/>
  <c r="B1514" i="91"/>
  <c r="C1514" i="91"/>
  <c r="V1514" i="91"/>
  <c r="X1514" i="91"/>
  <c r="A1515" i="91"/>
  <c r="B1515" i="91"/>
  <c r="C1515" i="91"/>
  <c r="V1515" i="91"/>
  <c r="X1515" i="91"/>
  <c r="A1516" i="91"/>
  <c r="B1516" i="91"/>
  <c r="C1516" i="91"/>
  <c r="V1516" i="91"/>
  <c r="X1516" i="91"/>
  <c r="A1517" i="91"/>
  <c r="B1517" i="91"/>
  <c r="C1517" i="91"/>
  <c r="V1517" i="91"/>
  <c r="X1517" i="91"/>
  <c r="A1518" i="91"/>
  <c r="B1518" i="91"/>
  <c r="C1518" i="91"/>
  <c r="V1518" i="91"/>
  <c r="X1518" i="91"/>
  <c r="A1519" i="91"/>
  <c r="B1519" i="91"/>
  <c r="C1519" i="91"/>
  <c r="V1519" i="91"/>
  <c r="X1519" i="91"/>
  <c r="A1520" i="91"/>
  <c r="B1520" i="91"/>
  <c r="C1520" i="91"/>
  <c r="V1520" i="91"/>
  <c r="X1520" i="91"/>
  <c r="A1521" i="91"/>
  <c r="B1521" i="91"/>
  <c r="C1521" i="91"/>
  <c r="V1521" i="91"/>
  <c r="X1521" i="91"/>
  <c r="A1522" i="91"/>
  <c r="B1522" i="91"/>
  <c r="C1522" i="91"/>
  <c r="V1522" i="91"/>
  <c r="X1522" i="91"/>
  <c r="A1523" i="91"/>
  <c r="B1523" i="91"/>
  <c r="C1523" i="91"/>
  <c r="V1523" i="91"/>
  <c r="X1523" i="91"/>
  <c r="A1524" i="91"/>
  <c r="B1524" i="91"/>
  <c r="C1524" i="91"/>
  <c r="V1524" i="91"/>
  <c r="X1524" i="91"/>
  <c r="A1525" i="91"/>
  <c r="B1525" i="91"/>
  <c r="C1525" i="91"/>
  <c r="V1525" i="91"/>
  <c r="X1525" i="91"/>
  <c r="A1526" i="91"/>
  <c r="B1526" i="91"/>
  <c r="C1526" i="91"/>
  <c r="V1526" i="91"/>
  <c r="X1526" i="91"/>
  <c r="A1527" i="91"/>
  <c r="B1527" i="91"/>
  <c r="C1527" i="91"/>
  <c r="V1527" i="91"/>
  <c r="X1527" i="91"/>
  <c r="A1528" i="91"/>
  <c r="B1528" i="91"/>
  <c r="C1528" i="91"/>
  <c r="V1528" i="91"/>
  <c r="X1528" i="91"/>
  <c r="A1529" i="91"/>
  <c r="B1529" i="91"/>
  <c r="C1529" i="91"/>
  <c r="V1529" i="91"/>
  <c r="X1529" i="91"/>
  <c r="A1530" i="91"/>
  <c r="B1530" i="91"/>
  <c r="C1530" i="91"/>
  <c r="V1530" i="91"/>
  <c r="X1530" i="91"/>
  <c r="A1531" i="91"/>
  <c r="B1531" i="91"/>
  <c r="C1531" i="91"/>
  <c r="V1531" i="91"/>
  <c r="X1531" i="91"/>
  <c r="A1532" i="91"/>
  <c r="B1532" i="91"/>
  <c r="C1532" i="91"/>
  <c r="V1532" i="91"/>
  <c r="X1532" i="91"/>
  <c r="A1533" i="91"/>
  <c r="B1533" i="91"/>
  <c r="C1533" i="91"/>
  <c r="V1533" i="91"/>
  <c r="X1533" i="91"/>
  <c r="A1534" i="91"/>
  <c r="B1534" i="91"/>
  <c r="C1534" i="91"/>
  <c r="V1534" i="91"/>
  <c r="X1534" i="91"/>
  <c r="A1535" i="91"/>
  <c r="B1535" i="91"/>
  <c r="C1535" i="91"/>
  <c r="V1535" i="91"/>
  <c r="X1535" i="91"/>
  <c r="A1536" i="91"/>
  <c r="B1536" i="91"/>
  <c r="C1536" i="91"/>
  <c r="V1536" i="91"/>
  <c r="X1536" i="91"/>
  <c r="A1537" i="91"/>
  <c r="B1537" i="91"/>
  <c r="C1537" i="91"/>
  <c r="V1537" i="91"/>
  <c r="X1537" i="91"/>
  <c r="A1538" i="91"/>
  <c r="B1538" i="91"/>
  <c r="C1538" i="91"/>
  <c r="V1538" i="91"/>
  <c r="X1538" i="91"/>
  <c r="A1539" i="91"/>
  <c r="B1539" i="91"/>
  <c r="C1539" i="91"/>
  <c r="V1539" i="91"/>
  <c r="X1539" i="91"/>
  <c r="A1540" i="91"/>
  <c r="B1540" i="91"/>
  <c r="C1540" i="91"/>
  <c r="V1540" i="91"/>
  <c r="X1540" i="91"/>
  <c r="A1541" i="91"/>
  <c r="B1541" i="91"/>
  <c r="C1541" i="91"/>
  <c r="V1541" i="91"/>
  <c r="X1541" i="91"/>
  <c r="A1542" i="91"/>
  <c r="B1542" i="91"/>
  <c r="C1542" i="91"/>
  <c r="V1542" i="91"/>
  <c r="X1542" i="91"/>
  <c r="A1543" i="91"/>
  <c r="B1543" i="91"/>
  <c r="C1543" i="91"/>
  <c r="V1543" i="91"/>
  <c r="X1543" i="91"/>
  <c r="A1544" i="91"/>
  <c r="B1544" i="91"/>
  <c r="C1544" i="91"/>
  <c r="V1544" i="91"/>
  <c r="X1544" i="91"/>
  <c r="A1545" i="91"/>
  <c r="B1545" i="91"/>
  <c r="C1545" i="91"/>
  <c r="V1545" i="91"/>
  <c r="X1545" i="91"/>
  <c r="A1546" i="91"/>
  <c r="B1546" i="91"/>
  <c r="C1546" i="91"/>
  <c r="V1546" i="91"/>
  <c r="X1546" i="91"/>
  <c r="A1547" i="91"/>
  <c r="B1547" i="91"/>
  <c r="C1547" i="91"/>
  <c r="V1547" i="91"/>
  <c r="X1547" i="91"/>
  <c r="A1548" i="91"/>
  <c r="B1548" i="91"/>
  <c r="C1548" i="91"/>
  <c r="V1548" i="91"/>
  <c r="X1548" i="91"/>
  <c r="A1549" i="91"/>
  <c r="B1549" i="91"/>
  <c r="C1549" i="91"/>
  <c r="V1549" i="91"/>
  <c r="X1549" i="91"/>
  <c r="A1550" i="91"/>
  <c r="B1550" i="91"/>
  <c r="C1550" i="91"/>
  <c r="V1550" i="91"/>
  <c r="X1550" i="91"/>
  <c r="A1551" i="91"/>
  <c r="B1551" i="91"/>
  <c r="C1551" i="91"/>
  <c r="V1551" i="91"/>
  <c r="X1551" i="91"/>
  <c r="A1552" i="91"/>
  <c r="B1552" i="91"/>
  <c r="C1552" i="91"/>
  <c r="V1552" i="91"/>
  <c r="X1552" i="91"/>
  <c r="A1553" i="91"/>
  <c r="B1553" i="91"/>
  <c r="C1553" i="91"/>
  <c r="V1553" i="91"/>
  <c r="X1553" i="91"/>
  <c r="A1554" i="91"/>
  <c r="B1554" i="91"/>
  <c r="C1554" i="91"/>
  <c r="V1554" i="91"/>
  <c r="X1554" i="91"/>
  <c r="A1555" i="91"/>
  <c r="B1555" i="91"/>
  <c r="C1555" i="91"/>
  <c r="V1555" i="91"/>
  <c r="X1555" i="91"/>
  <c r="A1556" i="91"/>
  <c r="B1556" i="91"/>
  <c r="C1556" i="91"/>
  <c r="V1556" i="91"/>
  <c r="X1556" i="91"/>
  <c r="A1557" i="91"/>
  <c r="B1557" i="91"/>
  <c r="C1557" i="91"/>
  <c r="V1557" i="91"/>
  <c r="X1557" i="91"/>
  <c r="A1558" i="91"/>
  <c r="B1558" i="91"/>
  <c r="C1558" i="91"/>
  <c r="V1558" i="91"/>
  <c r="X1558" i="91"/>
  <c r="A1559" i="91"/>
  <c r="B1559" i="91"/>
  <c r="C1559" i="91"/>
  <c r="V1559" i="91"/>
  <c r="X1559" i="91"/>
  <c r="B560" i="91"/>
  <c r="C560" i="91"/>
  <c r="A560" i="91"/>
  <c r="X560" i="91"/>
  <c r="V560" i="91"/>
  <c r="A6" i="91"/>
  <c r="B6" i="91"/>
  <c r="C6" i="91"/>
  <c r="E6" i="91"/>
  <c r="L6" i="91"/>
  <c r="P6" i="91"/>
  <c r="Q6" i="91"/>
  <c r="R6" i="91"/>
  <c r="T6" i="91"/>
  <c r="X6" i="91"/>
  <c r="A7" i="91"/>
  <c r="B7" i="91"/>
  <c r="C7" i="91"/>
  <c r="E7" i="91"/>
  <c r="L7" i="91"/>
  <c r="P7" i="91"/>
  <c r="Q7" i="91"/>
  <c r="R7" i="91"/>
  <c r="T7" i="91"/>
  <c r="X7" i="91"/>
  <c r="A8" i="91"/>
  <c r="B8" i="91"/>
  <c r="C8" i="91"/>
  <c r="E8" i="91"/>
  <c r="L8" i="91"/>
  <c r="P8" i="91"/>
  <c r="Q8" i="91"/>
  <c r="R8" i="91"/>
  <c r="T8" i="91"/>
  <c r="X8" i="91"/>
  <c r="A9" i="91"/>
  <c r="B9" i="91"/>
  <c r="C9" i="91"/>
  <c r="E9" i="91"/>
  <c r="L9" i="91"/>
  <c r="P9" i="91"/>
  <c r="Q9" i="91"/>
  <c r="R9" i="91"/>
  <c r="T9" i="91"/>
  <c r="X9" i="91"/>
  <c r="A10" i="91"/>
  <c r="B10" i="91"/>
  <c r="C10" i="91"/>
  <c r="E10" i="91"/>
  <c r="L10" i="91"/>
  <c r="P10" i="91"/>
  <c r="Q10" i="91"/>
  <c r="R10" i="91"/>
  <c r="T10" i="91"/>
  <c r="X10" i="91"/>
  <c r="A11" i="91"/>
  <c r="B11" i="91"/>
  <c r="C11" i="91"/>
  <c r="E11" i="91"/>
  <c r="L11" i="91"/>
  <c r="P11" i="91"/>
  <c r="Q11" i="91"/>
  <c r="R11" i="91"/>
  <c r="T11" i="91"/>
  <c r="X11" i="91"/>
  <c r="A12" i="91"/>
  <c r="B12" i="91"/>
  <c r="C12" i="91"/>
  <c r="E12" i="91"/>
  <c r="L12" i="91"/>
  <c r="P12" i="91"/>
  <c r="Q12" i="91"/>
  <c r="R12" i="91"/>
  <c r="T12" i="91"/>
  <c r="X12" i="91"/>
  <c r="A13" i="91"/>
  <c r="B13" i="91"/>
  <c r="C13" i="91"/>
  <c r="E13" i="91"/>
  <c r="L13" i="91"/>
  <c r="P13" i="91"/>
  <c r="Q13" i="91"/>
  <c r="R13" i="91"/>
  <c r="T13" i="91"/>
  <c r="X13" i="91"/>
  <c r="A14" i="91"/>
  <c r="B14" i="91"/>
  <c r="C14" i="91"/>
  <c r="E14" i="91"/>
  <c r="L14" i="91"/>
  <c r="P14" i="91"/>
  <c r="Q14" i="91"/>
  <c r="R14" i="91"/>
  <c r="T14" i="91"/>
  <c r="X14" i="91"/>
  <c r="A15" i="91"/>
  <c r="B15" i="91"/>
  <c r="C15" i="91"/>
  <c r="E15" i="91"/>
  <c r="L15" i="91"/>
  <c r="P15" i="91"/>
  <c r="Q15" i="91"/>
  <c r="R15" i="91"/>
  <c r="T15" i="91"/>
  <c r="X15" i="91"/>
  <c r="A16" i="91"/>
  <c r="B16" i="91"/>
  <c r="C16" i="91"/>
  <c r="E16" i="91"/>
  <c r="L16" i="91"/>
  <c r="P16" i="91"/>
  <c r="Q16" i="91"/>
  <c r="R16" i="91"/>
  <c r="T16" i="91"/>
  <c r="X16" i="91"/>
  <c r="A17" i="91"/>
  <c r="B17" i="91"/>
  <c r="C17" i="91"/>
  <c r="E17" i="91"/>
  <c r="L17" i="91"/>
  <c r="P17" i="91"/>
  <c r="Q17" i="91"/>
  <c r="R17" i="91"/>
  <c r="T17" i="91"/>
  <c r="X17" i="91"/>
  <c r="A18" i="91"/>
  <c r="B18" i="91"/>
  <c r="C18" i="91"/>
  <c r="E18" i="91"/>
  <c r="L18" i="91"/>
  <c r="P18" i="91"/>
  <c r="Q18" i="91"/>
  <c r="R18" i="91"/>
  <c r="T18" i="91"/>
  <c r="X18" i="91"/>
  <c r="A19" i="91"/>
  <c r="B19" i="91"/>
  <c r="C19" i="91"/>
  <c r="E19" i="91"/>
  <c r="L19" i="91"/>
  <c r="P19" i="91"/>
  <c r="Q19" i="91"/>
  <c r="R19" i="91"/>
  <c r="T19" i="91"/>
  <c r="X19" i="91"/>
  <c r="A20" i="91"/>
  <c r="B20" i="91"/>
  <c r="C20" i="91"/>
  <c r="E20" i="91"/>
  <c r="L20" i="91"/>
  <c r="P20" i="91"/>
  <c r="Q20" i="91"/>
  <c r="R20" i="91"/>
  <c r="T20" i="91"/>
  <c r="X20" i="91"/>
  <c r="A21" i="91"/>
  <c r="B21" i="91"/>
  <c r="C21" i="91"/>
  <c r="E21" i="91"/>
  <c r="L21" i="91"/>
  <c r="P21" i="91"/>
  <c r="Q21" i="91"/>
  <c r="R21" i="91"/>
  <c r="T21" i="91"/>
  <c r="X21" i="91"/>
  <c r="A22" i="91"/>
  <c r="B22" i="91"/>
  <c r="C22" i="91"/>
  <c r="E22" i="91"/>
  <c r="L22" i="91"/>
  <c r="P22" i="91"/>
  <c r="Q22" i="91"/>
  <c r="R22" i="91"/>
  <c r="T22" i="91"/>
  <c r="X22" i="91"/>
  <c r="A23" i="91"/>
  <c r="B23" i="91"/>
  <c r="C23" i="91"/>
  <c r="E23" i="91"/>
  <c r="L23" i="91"/>
  <c r="P23" i="91"/>
  <c r="Q23" i="91"/>
  <c r="R23" i="91"/>
  <c r="T23" i="91"/>
  <c r="X23" i="91"/>
  <c r="A24" i="91"/>
  <c r="B24" i="91"/>
  <c r="C24" i="91"/>
  <c r="E24" i="91"/>
  <c r="L24" i="91"/>
  <c r="P24" i="91"/>
  <c r="Q24" i="91"/>
  <c r="R24" i="91"/>
  <c r="T24" i="91"/>
  <c r="X24" i="91"/>
  <c r="A25" i="91"/>
  <c r="B25" i="91"/>
  <c r="C25" i="91"/>
  <c r="E25" i="91"/>
  <c r="L25" i="91"/>
  <c r="P25" i="91"/>
  <c r="Q25" i="91"/>
  <c r="R25" i="91"/>
  <c r="T25" i="91"/>
  <c r="X25" i="91"/>
  <c r="A26" i="91"/>
  <c r="B26" i="91"/>
  <c r="C26" i="91"/>
  <c r="E26" i="91"/>
  <c r="L26" i="91"/>
  <c r="P26" i="91"/>
  <c r="Q26" i="91"/>
  <c r="R26" i="91"/>
  <c r="T26" i="91"/>
  <c r="X26" i="91"/>
  <c r="A27" i="91"/>
  <c r="B27" i="91"/>
  <c r="C27" i="91"/>
  <c r="E27" i="91"/>
  <c r="L27" i="91"/>
  <c r="P27" i="91"/>
  <c r="Q27" i="91"/>
  <c r="R27" i="91"/>
  <c r="T27" i="91"/>
  <c r="X27" i="91"/>
  <c r="A28" i="91"/>
  <c r="B28" i="91"/>
  <c r="C28" i="91"/>
  <c r="E28" i="91"/>
  <c r="L28" i="91"/>
  <c r="P28" i="91"/>
  <c r="Q28" i="91"/>
  <c r="R28" i="91"/>
  <c r="T28" i="91"/>
  <c r="X28" i="91"/>
  <c r="A29" i="91"/>
  <c r="B29" i="91"/>
  <c r="C29" i="91"/>
  <c r="E29" i="91"/>
  <c r="L29" i="91"/>
  <c r="P29" i="91"/>
  <c r="Q29" i="91"/>
  <c r="R29" i="91"/>
  <c r="T29" i="91"/>
  <c r="X29" i="91"/>
  <c r="A30" i="91"/>
  <c r="B30" i="91"/>
  <c r="C30" i="91"/>
  <c r="E30" i="91"/>
  <c r="L30" i="91"/>
  <c r="P30" i="91"/>
  <c r="Q30" i="91"/>
  <c r="R30" i="91"/>
  <c r="T30" i="91"/>
  <c r="X30" i="91"/>
  <c r="A31" i="91"/>
  <c r="B31" i="91"/>
  <c r="C31" i="91"/>
  <c r="E31" i="91"/>
  <c r="L31" i="91"/>
  <c r="P31" i="91"/>
  <c r="Q31" i="91"/>
  <c r="R31" i="91"/>
  <c r="T31" i="91"/>
  <c r="X31" i="91"/>
  <c r="A32" i="91"/>
  <c r="B32" i="91"/>
  <c r="C32" i="91"/>
  <c r="E32" i="91"/>
  <c r="L32" i="91"/>
  <c r="P32" i="91"/>
  <c r="Q32" i="91"/>
  <c r="R32" i="91"/>
  <c r="T32" i="91"/>
  <c r="X32" i="91"/>
  <c r="A33" i="91"/>
  <c r="B33" i="91"/>
  <c r="C33" i="91"/>
  <c r="E33" i="91"/>
  <c r="L33" i="91"/>
  <c r="P33" i="91"/>
  <c r="Q33" i="91"/>
  <c r="R33" i="91"/>
  <c r="T33" i="91"/>
  <c r="X33" i="91"/>
  <c r="A34" i="91"/>
  <c r="B34" i="91"/>
  <c r="C34" i="91"/>
  <c r="E34" i="91"/>
  <c r="L34" i="91"/>
  <c r="P34" i="91"/>
  <c r="Q34" i="91"/>
  <c r="R34" i="91"/>
  <c r="T34" i="91"/>
  <c r="X34" i="91"/>
  <c r="A35" i="91"/>
  <c r="B35" i="91"/>
  <c r="C35" i="91"/>
  <c r="E35" i="91"/>
  <c r="L35" i="91"/>
  <c r="P35" i="91"/>
  <c r="Q35" i="91"/>
  <c r="R35" i="91"/>
  <c r="T35" i="91"/>
  <c r="X35" i="91"/>
  <c r="A36" i="91"/>
  <c r="B36" i="91"/>
  <c r="C36" i="91"/>
  <c r="E36" i="91"/>
  <c r="L36" i="91"/>
  <c r="P36" i="91"/>
  <c r="Q36" i="91"/>
  <c r="R36" i="91"/>
  <c r="T36" i="91"/>
  <c r="X36" i="91"/>
  <c r="A37" i="91"/>
  <c r="B37" i="91"/>
  <c r="C37" i="91"/>
  <c r="E37" i="91"/>
  <c r="L37" i="91"/>
  <c r="P37" i="91"/>
  <c r="Q37" i="91"/>
  <c r="R37" i="91"/>
  <c r="T37" i="91"/>
  <c r="X37" i="91"/>
  <c r="A38" i="91"/>
  <c r="B38" i="91"/>
  <c r="C38" i="91"/>
  <c r="E38" i="91"/>
  <c r="L38" i="91"/>
  <c r="P38" i="91"/>
  <c r="Q38" i="91"/>
  <c r="R38" i="91"/>
  <c r="T38" i="91"/>
  <c r="X38" i="91"/>
  <c r="A39" i="91"/>
  <c r="B39" i="91"/>
  <c r="C39" i="91"/>
  <c r="E39" i="91"/>
  <c r="L39" i="91"/>
  <c r="P39" i="91"/>
  <c r="Q39" i="91"/>
  <c r="R39" i="91"/>
  <c r="T39" i="91"/>
  <c r="X39" i="91"/>
  <c r="A40" i="91"/>
  <c r="B40" i="91"/>
  <c r="C40" i="91"/>
  <c r="E40" i="91"/>
  <c r="L40" i="91"/>
  <c r="P40" i="91"/>
  <c r="Q40" i="91"/>
  <c r="R40" i="91"/>
  <c r="T40" i="91"/>
  <c r="X40" i="91"/>
  <c r="A41" i="91"/>
  <c r="B41" i="91"/>
  <c r="C41" i="91"/>
  <c r="E41" i="91"/>
  <c r="L41" i="91"/>
  <c r="P41" i="91"/>
  <c r="Q41" i="91"/>
  <c r="R41" i="91"/>
  <c r="T41" i="91"/>
  <c r="X41" i="91"/>
  <c r="A42" i="91"/>
  <c r="B42" i="91"/>
  <c r="C42" i="91"/>
  <c r="E42" i="91"/>
  <c r="L42" i="91"/>
  <c r="P42" i="91"/>
  <c r="Q42" i="91"/>
  <c r="R42" i="91"/>
  <c r="T42" i="91"/>
  <c r="W42" i="91"/>
  <c r="X42" i="91"/>
  <c r="A43" i="91"/>
  <c r="B43" i="91"/>
  <c r="C43" i="91"/>
  <c r="E43" i="91"/>
  <c r="L43" i="91"/>
  <c r="P43" i="91"/>
  <c r="Q43" i="91"/>
  <c r="R43" i="91"/>
  <c r="T43" i="91"/>
  <c r="W43" i="91"/>
  <c r="X43" i="91"/>
  <c r="A44" i="91"/>
  <c r="B44" i="91"/>
  <c r="C44" i="91"/>
  <c r="E44" i="91"/>
  <c r="L44" i="91"/>
  <c r="P44" i="91"/>
  <c r="Q44" i="91"/>
  <c r="R44" i="91"/>
  <c r="T44" i="91"/>
  <c r="W44" i="91"/>
  <c r="X44" i="91"/>
  <c r="A45" i="91"/>
  <c r="B45" i="91"/>
  <c r="C45" i="91"/>
  <c r="E45" i="91"/>
  <c r="L45" i="91"/>
  <c r="P45" i="91"/>
  <c r="Q45" i="91"/>
  <c r="R45" i="91"/>
  <c r="T45" i="91"/>
  <c r="W45" i="91"/>
  <c r="X45" i="91"/>
  <c r="A46" i="91"/>
  <c r="B46" i="91"/>
  <c r="C46" i="91"/>
  <c r="E46" i="91"/>
  <c r="L46" i="91"/>
  <c r="P46" i="91"/>
  <c r="Q46" i="91"/>
  <c r="R46" i="91"/>
  <c r="T46" i="91"/>
  <c r="W46" i="91"/>
  <c r="X46" i="91"/>
  <c r="A47" i="91"/>
  <c r="B47" i="91"/>
  <c r="C47" i="91"/>
  <c r="E47" i="91"/>
  <c r="L47" i="91"/>
  <c r="P47" i="91"/>
  <c r="Q47" i="91"/>
  <c r="R47" i="91"/>
  <c r="T47" i="91"/>
  <c r="W47" i="91"/>
  <c r="X47" i="91"/>
  <c r="A48" i="91"/>
  <c r="B48" i="91"/>
  <c r="C48" i="91"/>
  <c r="E48" i="91"/>
  <c r="L48" i="91"/>
  <c r="P48" i="91"/>
  <c r="Q48" i="91"/>
  <c r="R48" i="91"/>
  <c r="T48" i="91"/>
  <c r="W48" i="91"/>
  <c r="X48" i="91"/>
  <c r="A49" i="91"/>
  <c r="B49" i="91"/>
  <c r="C49" i="91"/>
  <c r="E49" i="91"/>
  <c r="L49" i="91"/>
  <c r="P49" i="91"/>
  <c r="Q49" i="91"/>
  <c r="R49" i="91"/>
  <c r="T49" i="91"/>
  <c r="W49" i="91"/>
  <c r="X49" i="91"/>
  <c r="A50" i="91"/>
  <c r="B50" i="91"/>
  <c r="C50" i="91"/>
  <c r="E50" i="91"/>
  <c r="L50" i="91"/>
  <c r="P50" i="91"/>
  <c r="Q50" i="91"/>
  <c r="R50" i="91"/>
  <c r="T50" i="91"/>
  <c r="W50" i="91"/>
  <c r="X50" i="91"/>
  <c r="A51" i="91"/>
  <c r="B51" i="91"/>
  <c r="C51" i="91"/>
  <c r="E51" i="91"/>
  <c r="L51" i="91"/>
  <c r="P51" i="91"/>
  <c r="Q51" i="91"/>
  <c r="R51" i="91"/>
  <c r="T51" i="91"/>
  <c r="W51" i="91"/>
  <c r="X51" i="91"/>
  <c r="A52" i="91"/>
  <c r="B52" i="91"/>
  <c r="C52" i="91"/>
  <c r="E52" i="91"/>
  <c r="L52" i="91"/>
  <c r="P52" i="91"/>
  <c r="Q52" i="91"/>
  <c r="R52" i="91"/>
  <c r="T52" i="91"/>
  <c r="W52" i="91"/>
  <c r="X52" i="91"/>
  <c r="A53" i="91"/>
  <c r="B53" i="91"/>
  <c r="C53" i="91"/>
  <c r="E53" i="91"/>
  <c r="L53" i="91"/>
  <c r="P53" i="91"/>
  <c r="Q53" i="91"/>
  <c r="R53" i="91"/>
  <c r="T53" i="91"/>
  <c r="W53" i="91"/>
  <c r="X53" i="91"/>
  <c r="A54" i="91"/>
  <c r="B54" i="91"/>
  <c r="C54" i="91"/>
  <c r="E54" i="91"/>
  <c r="L54" i="91"/>
  <c r="P54" i="91"/>
  <c r="Q54" i="91"/>
  <c r="R54" i="91"/>
  <c r="T54" i="91"/>
  <c r="W54" i="91"/>
  <c r="X54" i="91"/>
  <c r="A55" i="91"/>
  <c r="B55" i="91"/>
  <c r="C55" i="91"/>
  <c r="E55" i="91"/>
  <c r="L55" i="91"/>
  <c r="P55" i="91"/>
  <c r="Q55" i="91"/>
  <c r="R55" i="91"/>
  <c r="T55" i="91"/>
  <c r="W55" i="91"/>
  <c r="X55" i="91"/>
  <c r="A56" i="91"/>
  <c r="B56" i="91"/>
  <c r="C56" i="91"/>
  <c r="E56" i="91"/>
  <c r="L56" i="91"/>
  <c r="P56" i="91"/>
  <c r="Q56" i="91"/>
  <c r="R56" i="91"/>
  <c r="T56" i="91"/>
  <c r="W56" i="91"/>
  <c r="X56" i="91"/>
  <c r="A57" i="91"/>
  <c r="B57" i="91"/>
  <c r="C57" i="91"/>
  <c r="E57" i="91"/>
  <c r="L57" i="91"/>
  <c r="P57" i="91"/>
  <c r="Q57" i="91"/>
  <c r="R57" i="91"/>
  <c r="T57" i="91"/>
  <c r="W57" i="91"/>
  <c r="X57" i="91"/>
  <c r="A58" i="91"/>
  <c r="B58" i="91"/>
  <c r="C58" i="91"/>
  <c r="E58" i="91"/>
  <c r="L58" i="91"/>
  <c r="P58" i="91"/>
  <c r="Q58" i="91"/>
  <c r="R58" i="91"/>
  <c r="T58" i="91"/>
  <c r="W58" i="91"/>
  <c r="X58" i="91"/>
  <c r="A59" i="91"/>
  <c r="B59" i="91"/>
  <c r="C59" i="91"/>
  <c r="E59" i="91"/>
  <c r="L59" i="91"/>
  <c r="P59" i="91"/>
  <c r="Q59" i="91"/>
  <c r="R59" i="91"/>
  <c r="T59" i="91"/>
  <c r="W59" i="91"/>
  <c r="X59" i="91"/>
  <c r="A60" i="91"/>
  <c r="B60" i="91"/>
  <c r="C60" i="91"/>
  <c r="E60" i="91"/>
  <c r="L60" i="91"/>
  <c r="P60" i="91"/>
  <c r="Q60" i="91"/>
  <c r="R60" i="91"/>
  <c r="T60" i="91"/>
  <c r="W60" i="91"/>
  <c r="X60" i="91"/>
  <c r="A61" i="91"/>
  <c r="B61" i="91"/>
  <c r="C61" i="91"/>
  <c r="E61" i="91"/>
  <c r="L61" i="91"/>
  <c r="P61" i="91"/>
  <c r="Q61" i="91"/>
  <c r="R61" i="91"/>
  <c r="T61" i="91"/>
  <c r="W61" i="91"/>
  <c r="X61" i="91"/>
  <c r="A62" i="91"/>
  <c r="B62" i="91"/>
  <c r="C62" i="91"/>
  <c r="E62" i="91"/>
  <c r="L62" i="91"/>
  <c r="P62" i="91"/>
  <c r="Q62" i="91"/>
  <c r="R62" i="91"/>
  <c r="T62" i="91"/>
  <c r="W62" i="91"/>
  <c r="X62" i="91"/>
  <c r="A63" i="91"/>
  <c r="B63" i="91"/>
  <c r="C63" i="91"/>
  <c r="E63" i="91"/>
  <c r="L63" i="91"/>
  <c r="P63" i="91"/>
  <c r="Q63" i="91"/>
  <c r="R63" i="91"/>
  <c r="T63" i="91"/>
  <c r="W63" i="91"/>
  <c r="X63" i="91"/>
  <c r="A64" i="91"/>
  <c r="B64" i="91"/>
  <c r="C64" i="91"/>
  <c r="E64" i="91"/>
  <c r="L64" i="91"/>
  <c r="P64" i="91"/>
  <c r="Q64" i="91"/>
  <c r="R64" i="91"/>
  <c r="T64" i="91"/>
  <c r="W64" i="91"/>
  <c r="X64" i="91"/>
  <c r="A65" i="91"/>
  <c r="B65" i="91"/>
  <c r="C65" i="91"/>
  <c r="E65" i="91"/>
  <c r="L65" i="91"/>
  <c r="P65" i="91"/>
  <c r="Q65" i="91"/>
  <c r="R65" i="91"/>
  <c r="T65" i="91"/>
  <c r="W65" i="91"/>
  <c r="X65" i="91"/>
  <c r="A66" i="91"/>
  <c r="B66" i="91"/>
  <c r="C66" i="91"/>
  <c r="E66" i="91"/>
  <c r="L66" i="91"/>
  <c r="P66" i="91"/>
  <c r="Q66" i="91"/>
  <c r="R66" i="91"/>
  <c r="T66" i="91"/>
  <c r="W66" i="91"/>
  <c r="X66" i="91"/>
  <c r="A67" i="91"/>
  <c r="B67" i="91"/>
  <c r="C67" i="91"/>
  <c r="E67" i="91"/>
  <c r="L67" i="91"/>
  <c r="P67" i="91"/>
  <c r="Q67" i="91"/>
  <c r="R67" i="91"/>
  <c r="T67" i="91"/>
  <c r="W67" i="91"/>
  <c r="X67" i="91"/>
  <c r="A68" i="91"/>
  <c r="B68" i="91"/>
  <c r="C68" i="91"/>
  <c r="E68" i="91"/>
  <c r="L68" i="91"/>
  <c r="P68" i="91"/>
  <c r="Q68" i="91"/>
  <c r="R68" i="91"/>
  <c r="T68" i="91"/>
  <c r="W68" i="91"/>
  <c r="X68" i="91"/>
  <c r="A69" i="91"/>
  <c r="B69" i="91"/>
  <c r="C69" i="91"/>
  <c r="E69" i="91"/>
  <c r="L69" i="91"/>
  <c r="P69" i="91"/>
  <c r="Q69" i="91"/>
  <c r="R69" i="91"/>
  <c r="T69" i="91"/>
  <c r="W69" i="91"/>
  <c r="X69" i="91"/>
  <c r="A70" i="91"/>
  <c r="B70" i="91"/>
  <c r="C70" i="91"/>
  <c r="E70" i="91"/>
  <c r="L70" i="91"/>
  <c r="P70" i="91"/>
  <c r="Q70" i="91"/>
  <c r="R70" i="91"/>
  <c r="T70" i="91"/>
  <c r="W70" i="91"/>
  <c r="X70" i="91"/>
  <c r="A71" i="91"/>
  <c r="B71" i="91"/>
  <c r="C71" i="91"/>
  <c r="E71" i="91"/>
  <c r="L71" i="91"/>
  <c r="P71" i="91"/>
  <c r="Q71" i="91"/>
  <c r="R71" i="91"/>
  <c r="T71" i="91"/>
  <c r="W71" i="91"/>
  <c r="X71" i="91"/>
  <c r="A72" i="91"/>
  <c r="B72" i="91"/>
  <c r="C72" i="91"/>
  <c r="E72" i="91"/>
  <c r="L72" i="91"/>
  <c r="P72" i="91"/>
  <c r="Q72" i="91"/>
  <c r="R72" i="91"/>
  <c r="T72" i="91"/>
  <c r="W72" i="91"/>
  <c r="X72" i="91"/>
  <c r="A73" i="91"/>
  <c r="B73" i="91"/>
  <c r="C73" i="91"/>
  <c r="E73" i="91"/>
  <c r="L73" i="91"/>
  <c r="P73" i="91"/>
  <c r="Q73" i="91"/>
  <c r="R73" i="91"/>
  <c r="T73" i="91"/>
  <c r="W73" i="91"/>
  <c r="X73" i="91"/>
  <c r="A74" i="91"/>
  <c r="B74" i="91"/>
  <c r="C74" i="91"/>
  <c r="E74" i="91"/>
  <c r="L74" i="91"/>
  <c r="P74" i="91"/>
  <c r="Q74" i="91"/>
  <c r="R74" i="91"/>
  <c r="T74" i="91"/>
  <c r="W74" i="91"/>
  <c r="X74" i="91"/>
  <c r="A75" i="91"/>
  <c r="B75" i="91"/>
  <c r="C75" i="91"/>
  <c r="E75" i="91"/>
  <c r="L75" i="91"/>
  <c r="P75" i="91"/>
  <c r="Q75" i="91"/>
  <c r="R75" i="91"/>
  <c r="T75" i="91"/>
  <c r="W75" i="91"/>
  <c r="X75" i="91"/>
  <c r="A76" i="91"/>
  <c r="B76" i="91"/>
  <c r="C76" i="91"/>
  <c r="E76" i="91"/>
  <c r="L76" i="91"/>
  <c r="P76" i="91"/>
  <c r="Q76" i="91"/>
  <c r="R76" i="91"/>
  <c r="T76" i="91"/>
  <c r="W76" i="91"/>
  <c r="X76" i="91"/>
  <c r="A77" i="91"/>
  <c r="B77" i="91"/>
  <c r="C77" i="91"/>
  <c r="E77" i="91"/>
  <c r="L77" i="91"/>
  <c r="P77" i="91"/>
  <c r="Q77" i="91"/>
  <c r="R77" i="91"/>
  <c r="T77" i="91"/>
  <c r="W77" i="91"/>
  <c r="X77" i="91"/>
  <c r="A78" i="91"/>
  <c r="B78" i="91"/>
  <c r="C78" i="91"/>
  <c r="E78" i="91"/>
  <c r="L78" i="91"/>
  <c r="P78" i="91"/>
  <c r="Q78" i="91"/>
  <c r="R78" i="91"/>
  <c r="T78" i="91"/>
  <c r="W78" i="91"/>
  <c r="X78" i="91"/>
  <c r="A79" i="91"/>
  <c r="B79" i="91"/>
  <c r="C79" i="91"/>
  <c r="E79" i="91"/>
  <c r="L79" i="91"/>
  <c r="P79" i="91"/>
  <c r="Q79" i="91"/>
  <c r="R79" i="91"/>
  <c r="T79" i="91"/>
  <c r="W79" i="91"/>
  <c r="X79" i="91"/>
  <c r="A80" i="91"/>
  <c r="B80" i="91"/>
  <c r="C80" i="91"/>
  <c r="E80" i="91"/>
  <c r="L80" i="91"/>
  <c r="P80" i="91"/>
  <c r="Q80" i="91"/>
  <c r="R80" i="91"/>
  <c r="T80" i="91"/>
  <c r="W80" i="91"/>
  <c r="X80" i="91"/>
  <c r="A81" i="91"/>
  <c r="B81" i="91"/>
  <c r="C81" i="91"/>
  <c r="E81" i="91"/>
  <c r="L81" i="91"/>
  <c r="P81" i="91"/>
  <c r="Q81" i="91"/>
  <c r="R81" i="91"/>
  <c r="T81" i="91"/>
  <c r="W81" i="91"/>
  <c r="X81" i="91"/>
  <c r="A82" i="91"/>
  <c r="B82" i="91"/>
  <c r="C82" i="91"/>
  <c r="E82" i="91"/>
  <c r="L82" i="91"/>
  <c r="P82" i="91"/>
  <c r="Q82" i="91"/>
  <c r="R82" i="91"/>
  <c r="T82" i="91"/>
  <c r="W82" i="91"/>
  <c r="X82" i="91"/>
  <c r="A83" i="91"/>
  <c r="B83" i="91"/>
  <c r="C83" i="91"/>
  <c r="E83" i="91"/>
  <c r="L83" i="91"/>
  <c r="P83" i="91"/>
  <c r="Q83" i="91"/>
  <c r="R83" i="91"/>
  <c r="T83" i="91"/>
  <c r="W83" i="91"/>
  <c r="X83" i="91"/>
  <c r="A84" i="91"/>
  <c r="B84" i="91"/>
  <c r="C84" i="91"/>
  <c r="E84" i="91"/>
  <c r="L84" i="91"/>
  <c r="P84" i="91"/>
  <c r="Q84" i="91"/>
  <c r="R84" i="91"/>
  <c r="T84" i="91"/>
  <c r="W84" i="91"/>
  <c r="X84" i="91"/>
  <c r="A85" i="91"/>
  <c r="B85" i="91"/>
  <c r="C85" i="91"/>
  <c r="E85" i="91"/>
  <c r="L85" i="91"/>
  <c r="P85" i="91"/>
  <c r="Q85" i="91"/>
  <c r="R85" i="91"/>
  <c r="T85" i="91"/>
  <c r="W85" i="91"/>
  <c r="X85" i="91"/>
  <c r="A86" i="91"/>
  <c r="B86" i="91"/>
  <c r="C86" i="91"/>
  <c r="E86" i="91"/>
  <c r="L86" i="91"/>
  <c r="P86" i="91"/>
  <c r="Q86" i="91"/>
  <c r="R86" i="91"/>
  <c r="T86" i="91"/>
  <c r="W86" i="91"/>
  <c r="X86" i="91"/>
  <c r="A87" i="91"/>
  <c r="B87" i="91"/>
  <c r="C87" i="91"/>
  <c r="E87" i="91"/>
  <c r="L87" i="91"/>
  <c r="P87" i="91"/>
  <c r="Q87" i="91"/>
  <c r="R87" i="91"/>
  <c r="T87" i="91"/>
  <c r="W87" i="91"/>
  <c r="X87" i="91"/>
  <c r="A88" i="91"/>
  <c r="B88" i="91"/>
  <c r="C88" i="91"/>
  <c r="E88" i="91"/>
  <c r="L88" i="91"/>
  <c r="P88" i="91"/>
  <c r="Q88" i="91"/>
  <c r="R88" i="91"/>
  <c r="T88" i="91"/>
  <c r="W88" i="91"/>
  <c r="X88" i="91"/>
  <c r="A89" i="91"/>
  <c r="B89" i="91"/>
  <c r="C89" i="91"/>
  <c r="E89" i="91"/>
  <c r="L89" i="91"/>
  <c r="P89" i="91"/>
  <c r="Q89" i="91"/>
  <c r="R89" i="91"/>
  <c r="T89" i="91"/>
  <c r="W89" i="91"/>
  <c r="X89" i="91"/>
  <c r="A90" i="91"/>
  <c r="B90" i="91"/>
  <c r="C90" i="91"/>
  <c r="E90" i="91"/>
  <c r="L90" i="91"/>
  <c r="P90" i="91"/>
  <c r="Q90" i="91"/>
  <c r="R90" i="91"/>
  <c r="T90" i="91"/>
  <c r="W90" i="91"/>
  <c r="X90" i="91"/>
  <c r="A91" i="91"/>
  <c r="B91" i="91"/>
  <c r="C91" i="91"/>
  <c r="E91" i="91"/>
  <c r="L91" i="91"/>
  <c r="P91" i="91"/>
  <c r="Q91" i="91"/>
  <c r="R91" i="91"/>
  <c r="T91" i="91"/>
  <c r="W91" i="91"/>
  <c r="X91" i="91"/>
  <c r="A92" i="91"/>
  <c r="B92" i="91"/>
  <c r="C92" i="91"/>
  <c r="E92" i="91"/>
  <c r="L92" i="91"/>
  <c r="P92" i="91"/>
  <c r="Q92" i="91"/>
  <c r="R92" i="91"/>
  <c r="T92" i="91"/>
  <c r="W92" i="91"/>
  <c r="X92" i="91"/>
  <c r="A93" i="91"/>
  <c r="B93" i="91"/>
  <c r="C93" i="91"/>
  <c r="E93" i="91"/>
  <c r="L93" i="91"/>
  <c r="P93" i="91"/>
  <c r="Q93" i="91"/>
  <c r="R93" i="91"/>
  <c r="T93" i="91"/>
  <c r="W93" i="91"/>
  <c r="X93" i="91"/>
  <c r="A94" i="91"/>
  <c r="B94" i="91"/>
  <c r="C94" i="91"/>
  <c r="E94" i="91"/>
  <c r="L94" i="91"/>
  <c r="P94" i="91"/>
  <c r="Q94" i="91"/>
  <c r="R94" i="91"/>
  <c r="T94" i="91"/>
  <c r="W94" i="91"/>
  <c r="X94" i="91"/>
  <c r="A95" i="91"/>
  <c r="B95" i="91"/>
  <c r="C95" i="91"/>
  <c r="E95" i="91"/>
  <c r="L95" i="91"/>
  <c r="P95" i="91"/>
  <c r="Q95" i="91"/>
  <c r="R95" i="91"/>
  <c r="T95" i="91"/>
  <c r="W95" i="91"/>
  <c r="X95" i="91"/>
  <c r="A96" i="91"/>
  <c r="B96" i="91"/>
  <c r="C96" i="91"/>
  <c r="E96" i="91"/>
  <c r="L96" i="91"/>
  <c r="P96" i="91"/>
  <c r="Q96" i="91"/>
  <c r="R96" i="91"/>
  <c r="T96" i="91"/>
  <c r="W96" i="91"/>
  <c r="X96" i="91"/>
  <c r="A97" i="91"/>
  <c r="B97" i="91"/>
  <c r="C97" i="91"/>
  <c r="E97" i="91"/>
  <c r="L97" i="91"/>
  <c r="P97" i="91"/>
  <c r="Q97" i="91"/>
  <c r="R97" i="91"/>
  <c r="T97" i="91"/>
  <c r="W97" i="91"/>
  <c r="X97" i="91"/>
  <c r="A98" i="91"/>
  <c r="B98" i="91"/>
  <c r="C98" i="91"/>
  <c r="E98" i="91"/>
  <c r="L98" i="91"/>
  <c r="P98" i="91"/>
  <c r="Q98" i="91"/>
  <c r="R98" i="91"/>
  <c r="T98" i="91"/>
  <c r="W98" i="91"/>
  <c r="X98" i="91"/>
  <c r="A99" i="91"/>
  <c r="B99" i="91"/>
  <c r="C99" i="91"/>
  <c r="E99" i="91"/>
  <c r="L99" i="91"/>
  <c r="P99" i="91"/>
  <c r="Q99" i="91"/>
  <c r="R99" i="91"/>
  <c r="T99" i="91"/>
  <c r="X99" i="91"/>
  <c r="A100" i="91"/>
  <c r="B100" i="91"/>
  <c r="C100" i="91"/>
  <c r="E100" i="91"/>
  <c r="L100" i="91"/>
  <c r="P100" i="91"/>
  <c r="Q100" i="91"/>
  <c r="R100" i="91"/>
  <c r="T100" i="91"/>
  <c r="X100" i="91"/>
  <c r="A101" i="91"/>
  <c r="B101" i="91"/>
  <c r="C101" i="91"/>
  <c r="E101" i="91"/>
  <c r="L101" i="91"/>
  <c r="P101" i="91"/>
  <c r="Q101" i="91"/>
  <c r="R101" i="91"/>
  <c r="T101" i="91"/>
  <c r="X101" i="91"/>
  <c r="A102" i="91"/>
  <c r="B102" i="91"/>
  <c r="C102" i="91"/>
  <c r="E102" i="91"/>
  <c r="L102" i="91"/>
  <c r="P102" i="91"/>
  <c r="Q102" i="91"/>
  <c r="R102" i="91"/>
  <c r="T102" i="91"/>
  <c r="X102" i="91"/>
  <c r="A103" i="91"/>
  <c r="B103" i="91"/>
  <c r="C103" i="91"/>
  <c r="E103" i="91"/>
  <c r="L103" i="91"/>
  <c r="P103" i="91"/>
  <c r="Q103" i="91"/>
  <c r="R103" i="91"/>
  <c r="T103" i="91"/>
  <c r="X103" i="91"/>
  <c r="A104" i="91"/>
  <c r="B104" i="91"/>
  <c r="C104" i="91"/>
  <c r="E104" i="91"/>
  <c r="L104" i="91"/>
  <c r="P104" i="91"/>
  <c r="Q104" i="91"/>
  <c r="R104" i="91"/>
  <c r="T104" i="91"/>
  <c r="X104" i="91"/>
  <c r="A105" i="91"/>
  <c r="B105" i="91"/>
  <c r="C105" i="91"/>
  <c r="E105" i="91"/>
  <c r="L105" i="91"/>
  <c r="P105" i="91"/>
  <c r="Q105" i="91"/>
  <c r="R105" i="91"/>
  <c r="T105" i="91"/>
  <c r="X105" i="91"/>
  <c r="A106" i="91"/>
  <c r="B106" i="91"/>
  <c r="C106" i="91"/>
  <c r="E106" i="91"/>
  <c r="L106" i="91"/>
  <c r="P106" i="91"/>
  <c r="Q106" i="91"/>
  <c r="R106" i="91"/>
  <c r="T106" i="91"/>
  <c r="X106" i="91"/>
  <c r="A107" i="91"/>
  <c r="B107" i="91"/>
  <c r="C107" i="91"/>
  <c r="E107" i="91"/>
  <c r="L107" i="91"/>
  <c r="P107" i="91"/>
  <c r="Q107" i="91"/>
  <c r="R107" i="91"/>
  <c r="T107" i="91"/>
  <c r="X107" i="91"/>
  <c r="A108" i="91"/>
  <c r="B108" i="91"/>
  <c r="C108" i="91"/>
  <c r="E108" i="91"/>
  <c r="L108" i="91"/>
  <c r="P108" i="91"/>
  <c r="Q108" i="91"/>
  <c r="R108" i="91"/>
  <c r="T108" i="91"/>
  <c r="X108" i="91"/>
  <c r="A109" i="91"/>
  <c r="B109" i="91"/>
  <c r="C109" i="91"/>
  <c r="E109" i="91"/>
  <c r="L109" i="91"/>
  <c r="P109" i="91"/>
  <c r="Q109" i="91"/>
  <c r="R109" i="91"/>
  <c r="T109" i="91"/>
  <c r="X109" i="91"/>
  <c r="A110" i="91"/>
  <c r="B110" i="91"/>
  <c r="C110" i="91"/>
  <c r="E110" i="91"/>
  <c r="L110" i="91"/>
  <c r="P110" i="91"/>
  <c r="Q110" i="91"/>
  <c r="R110" i="91"/>
  <c r="T110" i="91"/>
  <c r="X110" i="91"/>
  <c r="A111" i="91"/>
  <c r="B111" i="91"/>
  <c r="C111" i="91"/>
  <c r="E111" i="91"/>
  <c r="L111" i="91"/>
  <c r="P111" i="91"/>
  <c r="Q111" i="91"/>
  <c r="R111" i="91"/>
  <c r="T111" i="91"/>
  <c r="X111" i="91"/>
  <c r="A112" i="91"/>
  <c r="B112" i="91"/>
  <c r="C112" i="91"/>
  <c r="E112" i="91"/>
  <c r="L112" i="91"/>
  <c r="P112" i="91"/>
  <c r="Q112" i="91"/>
  <c r="R112" i="91"/>
  <c r="T112" i="91"/>
  <c r="X112" i="91"/>
  <c r="A113" i="91"/>
  <c r="B113" i="91"/>
  <c r="C113" i="91"/>
  <c r="E113" i="91"/>
  <c r="L113" i="91"/>
  <c r="P113" i="91"/>
  <c r="Q113" i="91"/>
  <c r="R113" i="91"/>
  <c r="T113" i="91"/>
  <c r="X113" i="91"/>
  <c r="A114" i="91"/>
  <c r="B114" i="91"/>
  <c r="C114" i="91"/>
  <c r="E114" i="91"/>
  <c r="L114" i="91"/>
  <c r="P114" i="91"/>
  <c r="Q114" i="91"/>
  <c r="R114" i="91"/>
  <c r="T114" i="91"/>
  <c r="X114" i="91"/>
  <c r="A115" i="91"/>
  <c r="B115" i="91"/>
  <c r="C115" i="91"/>
  <c r="E115" i="91"/>
  <c r="L115" i="91"/>
  <c r="P115" i="91"/>
  <c r="Q115" i="91"/>
  <c r="R115" i="91"/>
  <c r="T115" i="91"/>
  <c r="X115" i="91"/>
  <c r="A116" i="91"/>
  <c r="B116" i="91"/>
  <c r="C116" i="91"/>
  <c r="E116" i="91"/>
  <c r="L116" i="91"/>
  <c r="P116" i="91"/>
  <c r="Q116" i="91"/>
  <c r="R116" i="91"/>
  <c r="T116" i="91"/>
  <c r="X116" i="91"/>
  <c r="A117" i="91"/>
  <c r="B117" i="91"/>
  <c r="C117" i="91"/>
  <c r="E117" i="91"/>
  <c r="L117" i="91"/>
  <c r="P117" i="91"/>
  <c r="Q117" i="91"/>
  <c r="R117" i="91"/>
  <c r="T117" i="91"/>
  <c r="X117" i="91"/>
  <c r="A118" i="91"/>
  <c r="B118" i="91"/>
  <c r="C118" i="91"/>
  <c r="E118" i="91"/>
  <c r="L118" i="91"/>
  <c r="P118" i="91"/>
  <c r="Q118" i="91"/>
  <c r="R118" i="91"/>
  <c r="T118" i="91"/>
  <c r="X118" i="91"/>
  <c r="A119" i="91"/>
  <c r="B119" i="91"/>
  <c r="C119" i="91"/>
  <c r="E119" i="91"/>
  <c r="L119" i="91"/>
  <c r="P119" i="91"/>
  <c r="Q119" i="91"/>
  <c r="R119" i="91"/>
  <c r="T119" i="91"/>
  <c r="X119" i="91"/>
  <c r="A120" i="91"/>
  <c r="B120" i="91"/>
  <c r="C120" i="91"/>
  <c r="E120" i="91"/>
  <c r="L120" i="91"/>
  <c r="P120" i="91"/>
  <c r="Q120" i="91"/>
  <c r="R120" i="91"/>
  <c r="T120" i="91"/>
  <c r="X120" i="91"/>
  <c r="A121" i="91"/>
  <c r="B121" i="91"/>
  <c r="C121" i="91"/>
  <c r="E121" i="91"/>
  <c r="L121" i="91"/>
  <c r="P121" i="91"/>
  <c r="Q121" i="91"/>
  <c r="R121" i="91"/>
  <c r="T121" i="91"/>
  <c r="X121" i="91"/>
  <c r="A122" i="91"/>
  <c r="B122" i="91"/>
  <c r="C122" i="91"/>
  <c r="E122" i="91"/>
  <c r="L122" i="91"/>
  <c r="P122" i="91"/>
  <c r="Q122" i="91"/>
  <c r="R122" i="91"/>
  <c r="T122" i="91"/>
  <c r="X122" i="91"/>
  <c r="A123" i="91"/>
  <c r="B123" i="91"/>
  <c r="C123" i="91"/>
  <c r="E123" i="91"/>
  <c r="L123" i="91"/>
  <c r="P123" i="91"/>
  <c r="Q123" i="91"/>
  <c r="R123" i="91"/>
  <c r="T123" i="91"/>
  <c r="X123" i="91"/>
  <c r="A124" i="91"/>
  <c r="B124" i="91"/>
  <c r="C124" i="91"/>
  <c r="E124" i="91"/>
  <c r="L124" i="91"/>
  <c r="P124" i="91"/>
  <c r="Q124" i="91"/>
  <c r="R124" i="91"/>
  <c r="T124" i="91"/>
  <c r="X124" i="91"/>
  <c r="A125" i="91"/>
  <c r="B125" i="91"/>
  <c r="C125" i="91"/>
  <c r="E125" i="91"/>
  <c r="L125" i="91"/>
  <c r="P125" i="91"/>
  <c r="Q125" i="91"/>
  <c r="R125" i="91"/>
  <c r="T125" i="91"/>
  <c r="X125" i="91"/>
  <c r="A126" i="91"/>
  <c r="B126" i="91"/>
  <c r="C126" i="91"/>
  <c r="E126" i="91"/>
  <c r="L126" i="91"/>
  <c r="P126" i="91"/>
  <c r="Q126" i="91"/>
  <c r="R126" i="91"/>
  <c r="T126" i="91"/>
  <c r="X126" i="91"/>
  <c r="A127" i="91"/>
  <c r="B127" i="91"/>
  <c r="C127" i="91"/>
  <c r="E127" i="91"/>
  <c r="L127" i="91"/>
  <c r="P127" i="91"/>
  <c r="Q127" i="91"/>
  <c r="R127" i="91"/>
  <c r="T127" i="91"/>
  <c r="X127" i="91"/>
  <c r="A128" i="91"/>
  <c r="B128" i="91"/>
  <c r="C128" i="91"/>
  <c r="E128" i="91"/>
  <c r="L128" i="91"/>
  <c r="P128" i="91"/>
  <c r="Q128" i="91"/>
  <c r="R128" i="91"/>
  <c r="T128" i="91"/>
  <c r="X128" i="91"/>
  <c r="A129" i="91"/>
  <c r="B129" i="91"/>
  <c r="C129" i="91"/>
  <c r="E129" i="91"/>
  <c r="L129" i="91"/>
  <c r="P129" i="91"/>
  <c r="Q129" i="91"/>
  <c r="R129" i="91"/>
  <c r="T129" i="91"/>
  <c r="X129" i="91"/>
  <c r="A130" i="91"/>
  <c r="B130" i="91"/>
  <c r="C130" i="91"/>
  <c r="E130" i="91"/>
  <c r="L130" i="91"/>
  <c r="P130" i="91"/>
  <c r="Q130" i="91"/>
  <c r="R130" i="91"/>
  <c r="T130" i="91"/>
  <c r="X130" i="91"/>
  <c r="A131" i="91"/>
  <c r="B131" i="91"/>
  <c r="C131" i="91"/>
  <c r="E131" i="91"/>
  <c r="L131" i="91"/>
  <c r="P131" i="91"/>
  <c r="Q131" i="91"/>
  <c r="R131" i="91"/>
  <c r="T131" i="91"/>
  <c r="X131" i="91"/>
  <c r="A132" i="91"/>
  <c r="B132" i="91"/>
  <c r="C132" i="91"/>
  <c r="E132" i="91"/>
  <c r="L132" i="91"/>
  <c r="P132" i="91"/>
  <c r="Q132" i="91"/>
  <c r="R132" i="91"/>
  <c r="T132" i="91"/>
  <c r="X132" i="91"/>
  <c r="A133" i="91"/>
  <c r="B133" i="91"/>
  <c r="C133" i="91"/>
  <c r="E133" i="91"/>
  <c r="L133" i="91"/>
  <c r="P133" i="91"/>
  <c r="Q133" i="91"/>
  <c r="R133" i="91"/>
  <c r="T133" i="91"/>
  <c r="X133" i="91"/>
  <c r="A134" i="91"/>
  <c r="B134" i="91"/>
  <c r="C134" i="91"/>
  <c r="E134" i="91"/>
  <c r="L134" i="91"/>
  <c r="P134" i="91"/>
  <c r="Q134" i="91"/>
  <c r="R134" i="91"/>
  <c r="T134" i="91"/>
  <c r="X134" i="91"/>
  <c r="A135" i="91"/>
  <c r="B135" i="91"/>
  <c r="C135" i="91"/>
  <c r="E135" i="91"/>
  <c r="L135" i="91"/>
  <c r="P135" i="91"/>
  <c r="Q135" i="91"/>
  <c r="R135" i="91"/>
  <c r="T135" i="91"/>
  <c r="X135" i="91"/>
  <c r="A136" i="91"/>
  <c r="B136" i="91"/>
  <c r="C136" i="91"/>
  <c r="E136" i="91"/>
  <c r="L136" i="91"/>
  <c r="P136" i="91"/>
  <c r="Q136" i="91"/>
  <c r="R136" i="91"/>
  <c r="T136" i="91"/>
  <c r="X136" i="91"/>
  <c r="A137" i="91"/>
  <c r="B137" i="91"/>
  <c r="C137" i="91"/>
  <c r="E137" i="91"/>
  <c r="L137" i="91"/>
  <c r="P137" i="91"/>
  <c r="Q137" i="91"/>
  <c r="R137" i="91"/>
  <c r="T137" i="91"/>
  <c r="X137" i="91"/>
  <c r="A138" i="91"/>
  <c r="B138" i="91"/>
  <c r="C138" i="91"/>
  <c r="E138" i="91"/>
  <c r="L138" i="91"/>
  <c r="P138" i="91"/>
  <c r="Q138" i="91"/>
  <c r="R138" i="91"/>
  <c r="T138" i="91"/>
  <c r="X138" i="91"/>
  <c r="A139" i="91"/>
  <c r="B139" i="91"/>
  <c r="C139" i="91"/>
  <c r="E139" i="91"/>
  <c r="L139" i="91"/>
  <c r="P139" i="91"/>
  <c r="Q139" i="91"/>
  <c r="R139" i="91"/>
  <c r="T139" i="91"/>
  <c r="X139" i="91"/>
  <c r="A140" i="91"/>
  <c r="B140" i="91"/>
  <c r="C140" i="91"/>
  <c r="E140" i="91"/>
  <c r="L140" i="91"/>
  <c r="P140" i="91"/>
  <c r="Q140" i="91"/>
  <c r="R140" i="91"/>
  <c r="T140" i="91"/>
  <c r="X140" i="91"/>
  <c r="A141" i="91"/>
  <c r="B141" i="91"/>
  <c r="C141" i="91"/>
  <c r="E141" i="91"/>
  <c r="L141" i="91"/>
  <c r="P141" i="91"/>
  <c r="Q141" i="91"/>
  <c r="R141" i="91"/>
  <c r="T141" i="91"/>
  <c r="X141" i="91"/>
  <c r="A142" i="91"/>
  <c r="B142" i="91"/>
  <c r="C142" i="91"/>
  <c r="E142" i="91"/>
  <c r="L142" i="91"/>
  <c r="P142" i="91"/>
  <c r="Q142" i="91"/>
  <c r="R142" i="91"/>
  <c r="T142" i="91"/>
  <c r="X142" i="91"/>
  <c r="A143" i="91"/>
  <c r="B143" i="91"/>
  <c r="C143" i="91"/>
  <c r="E143" i="91"/>
  <c r="L143" i="91"/>
  <c r="P143" i="91"/>
  <c r="Q143" i="91"/>
  <c r="R143" i="91"/>
  <c r="T143" i="91"/>
  <c r="X143" i="91"/>
  <c r="A144" i="91"/>
  <c r="B144" i="91"/>
  <c r="C144" i="91"/>
  <c r="E144" i="91"/>
  <c r="L144" i="91"/>
  <c r="P144" i="91"/>
  <c r="Q144" i="91"/>
  <c r="R144" i="91"/>
  <c r="T144" i="91"/>
  <c r="X144" i="91"/>
  <c r="A145" i="91"/>
  <c r="B145" i="91"/>
  <c r="C145" i="91"/>
  <c r="E145" i="91"/>
  <c r="L145" i="91"/>
  <c r="P145" i="91"/>
  <c r="Q145" i="91"/>
  <c r="R145" i="91"/>
  <c r="T145" i="91"/>
  <c r="X145" i="91"/>
  <c r="A146" i="91"/>
  <c r="B146" i="91"/>
  <c r="C146" i="91"/>
  <c r="E146" i="91"/>
  <c r="L146" i="91"/>
  <c r="P146" i="91"/>
  <c r="Q146" i="91"/>
  <c r="R146" i="91"/>
  <c r="T146" i="91"/>
  <c r="X146" i="91"/>
  <c r="A147" i="91"/>
  <c r="B147" i="91"/>
  <c r="C147" i="91"/>
  <c r="E147" i="91"/>
  <c r="L147" i="91"/>
  <c r="P147" i="91"/>
  <c r="Q147" i="91"/>
  <c r="R147" i="91"/>
  <c r="T147" i="91"/>
  <c r="X147" i="91"/>
  <c r="A148" i="91"/>
  <c r="B148" i="91"/>
  <c r="C148" i="91"/>
  <c r="E148" i="91"/>
  <c r="L148" i="91"/>
  <c r="P148" i="91"/>
  <c r="Q148" i="91"/>
  <c r="R148" i="91"/>
  <c r="T148" i="91"/>
  <c r="X148" i="91"/>
  <c r="A149" i="91"/>
  <c r="B149" i="91"/>
  <c r="C149" i="91"/>
  <c r="E149" i="91"/>
  <c r="L149" i="91"/>
  <c r="P149" i="91"/>
  <c r="Q149" i="91"/>
  <c r="R149" i="91"/>
  <c r="T149" i="91"/>
  <c r="X149" i="91"/>
  <c r="A150" i="91"/>
  <c r="B150" i="91"/>
  <c r="C150" i="91"/>
  <c r="E150" i="91"/>
  <c r="L150" i="91"/>
  <c r="P150" i="91"/>
  <c r="Q150" i="91"/>
  <c r="R150" i="91"/>
  <c r="T150" i="91"/>
  <c r="X150" i="91"/>
  <c r="A151" i="91"/>
  <c r="B151" i="91"/>
  <c r="C151" i="91"/>
  <c r="E151" i="91"/>
  <c r="L151" i="91"/>
  <c r="P151" i="91"/>
  <c r="Q151" i="91"/>
  <c r="R151" i="91"/>
  <c r="T151" i="91"/>
  <c r="X151" i="91"/>
  <c r="A152" i="91"/>
  <c r="B152" i="91"/>
  <c r="C152" i="91"/>
  <c r="E152" i="91"/>
  <c r="L152" i="91"/>
  <c r="P152" i="91"/>
  <c r="Q152" i="91"/>
  <c r="R152" i="91"/>
  <c r="T152" i="91"/>
  <c r="X152" i="91"/>
  <c r="A153" i="91"/>
  <c r="B153" i="91"/>
  <c r="C153" i="91"/>
  <c r="E153" i="91"/>
  <c r="L153" i="91"/>
  <c r="P153" i="91"/>
  <c r="Q153" i="91"/>
  <c r="R153" i="91"/>
  <c r="T153" i="91"/>
  <c r="X153" i="91"/>
  <c r="A154" i="91"/>
  <c r="B154" i="91"/>
  <c r="C154" i="91"/>
  <c r="E154" i="91"/>
  <c r="L154" i="91"/>
  <c r="P154" i="91"/>
  <c r="Q154" i="91"/>
  <c r="R154" i="91"/>
  <c r="T154" i="91"/>
  <c r="X154" i="91"/>
  <c r="A155" i="91"/>
  <c r="B155" i="91"/>
  <c r="C155" i="91"/>
  <c r="E155" i="91"/>
  <c r="L155" i="91"/>
  <c r="P155" i="91"/>
  <c r="Q155" i="91"/>
  <c r="R155" i="91"/>
  <c r="T155" i="91"/>
  <c r="X155" i="91"/>
  <c r="A156" i="91"/>
  <c r="B156" i="91"/>
  <c r="C156" i="91"/>
  <c r="E156" i="91"/>
  <c r="L156" i="91"/>
  <c r="P156" i="91"/>
  <c r="Q156" i="91"/>
  <c r="R156" i="91"/>
  <c r="T156" i="91"/>
  <c r="X156" i="91"/>
  <c r="A157" i="91"/>
  <c r="B157" i="91"/>
  <c r="C157" i="91"/>
  <c r="E157" i="91"/>
  <c r="L157" i="91"/>
  <c r="P157" i="91"/>
  <c r="Q157" i="91"/>
  <c r="R157" i="91"/>
  <c r="T157" i="91"/>
  <c r="X157" i="91"/>
  <c r="A158" i="91"/>
  <c r="B158" i="91"/>
  <c r="C158" i="91"/>
  <c r="E158" i="91"/>
  <c r="L158" i="91"/>
  <c r="P158" i="91"/>
  <c r="Q158" i="91"/>
  <c r="R158" i="91"/>
  <c r="T158" i="91"/>
  <c r="X158" i="91"/>
  <c r="A159" i="91"/>
  <c r="B159" i="91"/>
  <c r="C159" i="91"/>
  <c r="E159" i="91"/>
  <c r="L159" i="91"/>
  <c r="P159" i="91"/>
  <c r="Q159" i="91"/>
  <c r="R159" i="91"/>
  <c r="T159" i="91"/>
  <c r="X159" i="91"/>
  <c r="A160" i="91"/>
  <c r="B160" i="91"/>
  <c r="C160" i="91"/>
  <c r="E160" i="91"/>
  <c r="L160" i="91"/>
  <c r="P160" i="91"/>
  <c r="Q160" i="91"/>
  <c r="R160" i="91"/>
  <c r="T160" i="91"/>
  <c r="X160" i="91"/>
  <c r="A161" i="91"/>
  <c r="B161" i="91"/>
  <c r="C161" i="91"/>
  <c r="E161" i="91"/>
  <c r="L161" i="91"/>
  <c r="P161" i="91"/>
  <c r="Q161" i="91"/>
  <c r="R161" i="91"/>
  <c r="T161" i="91"/>
  <c r="X161" i="91"/>
  <c r="A162" i="91"/>
  <c r="B162" i="91"/>
  <c r="C162" i="91"/>
  <c r="E162" i="91"/>
  <c r="L162" i="91"/>
  <c r="P162" i="91"/>
  <c r="Q162" i="91"/>
  <c r="R162" i="91"/>
  <c r="T162" i="91"/>
  <c r="X162" i="91"/>
  <c r="A163" i="91"/>
  <c r="B163" i="91"/>
  <c r="C163" i="91"/>
  <c r="E163" i="91"/>
  <c r="L163" i="91"/>
  <c r="P163" i="91"/>
  <c r="Q163" i="91"/>
  <c r="R163" i="91"/>
  <c r="T163" i="91"/>
  <c r="X163" i="91"/>
  <c r="A164" i="91"/>
  <c r="B164" i="91"/>
  <c r="C164" i="91"/>
  <c r="E164" i="91"/>
  <c r="L164" i="91"/>
  <c r="P164" i="91"/>
  <c r="Q164" i="91"/>
  <c r="R164" i="91"/>
  <c r="T164" i="91"/>
  <c r="X164" i="91"/>
  <c r="A165" i="91"/>
  <c r="B165" i="91"/>
  <c r="C165" i="91"/>
  <c r="E165" i="91"/>
  <c r="L165" i="91"/>
  <c r="P165" i="91"/>
  <c r="Q165" i="91"/>
  <c r="R165" i="91"/>
  <c r="T165" i="91"/>
  <c r="X165" i="91"/>
  <c r="A166" i="91"/>
  <c r="B166" i="91"/>
  <c r="C166" i="91"/>
  <c r="E166" i="91"/>
  <c r="L166" i="91"/>
  <c r="P166" i="91"/>
  <c r="Q166" i="91"/>
  <c r="R166" i="91"/>
  <c r="T166" i="91"/>
  <c r="X166" i="91"/>
  <c r="A167" i="91"/>
  <c r="B167" i="91"/>
  <c r="C167" i="91"/>
  <c r="E167" i="91"/>
  <c r="L167" i="91"/>
  <c r="P167" i="91"/>
  <c r="Q167" i="91"/>
  <c r="R167" i="91"/>
  <c r="T167" i="91"/>
  <c r="X167" i="91"/>
  <c r="A168" i="91"/>
  <c r="B168" i="91"/>
  <c r="C168" i="91"/>
  <c r="E168" i="91"/>
  <c r="L168" i="91"/>
  <c r="P168" i="91"/>
  <c r="Q168" i="91"/>
  <c r="R168" i="91"/>
  <c r="T168" i="91"/>
  <c r="X168" i="91"/>
  <c r="A169" i="91"/>
  <c r="B169" i="91"/>
  <c r="C169" i="91"/>
  <c r="E169" i="91"/>
  <c r="L169" i="91"/>
  <c r="P169" i="91"/>
  <c r="Q169" i="91"/>
  <c r="R169" i="91"/>
  <c r="T169" i="91"/>
  <c r="X169" i="91"/>
  <c r="A170" i="91"/>
  <c r="B170" i="91"/>
  <c r="C170" i="91"/>
  <c r="E170" i="91"/>
  <c r="L170" i="91"/>
  <c r="P170" i="91"/>
  <c r="Q170" i="91"/>
  <c r="R170" i="91"/>
  <c r="T170" i="91"/>
  <c r="X170" i="91"/>
  <c r="A171" i="91"/>
  <c r="B171" i="91"/>
  <c r="C171" i="91"/>
  <c r="E171" i="91"/>
  <c r="L171" i="91"/>
  <c r="P171" i="91"/>
  <c r="Q171" i="91"/>
  <c r="R171" i="91"/>
  <c r="T171" i="91"/>
  <c r="X171" i="91"/>
  <c r="A172" i="91"/>
  <c r="B172" i="91"/>
  <c r="C172" i="91"/>
  <c r="E172" i="91"/>
  <c r="L172" i="91"/>
  <c r="P172" i="91"/>
  <c r="Q172" i="91"/>
  <c r="R172" i="91"/>
  <c r="T172" i="91"/>
  <c r="X172" i="91"/>
  <c r="A173" i="91"/>
  <c r="B173" i="91"/>
  <c r="C173" i="91"/>
  <c r="E173" i="91"/>
  <c r="L173" i="91"/>
  <c r="P173" i="91"/>
  <c r="Q173" i="91"/>
  <c r="R173" i="91"/>
  <c r="T173" i="91"/>
  <c r="X173" i="91"/>
  <c r="A174" i="91"/>
  <c r="B174" i="91"/>
  <c r="C174" i="91"/>
  <c r="E174" i="91"/>
  <c r="L174" i="91"/>
  <c r="P174" i="91"/>
  <c r="Q174" i="91"/>
  <c r="R174" i="91"/>
  <c r="T174" i="91"/>
  <c r="X174" i="91"/>
  <c r="A175" i="91"/>
  <c r="B175" i="91"/>
  <c r="C175" i="91"/>
  <c r="E175" i="91"/>
  <c r="L175" i="91"/>
  <c r="P175" i="91"/>
  <c r="Q175" i="91"/>
  <c r="R175" i="91"/>
  <c r="T175" i="91"/>
  <c r="X175" i="91"/>
  <c r="A176" i="91"/>
  <c r="B176" i="91"/>
  <c r="C176" i="91"/>
  <c r="E176" i="91"/>
  <c r="L176" i="91"/>
  <c r="P176" i="91"/>
  <c r="Q176" i="91"/>
  <c r="R176" i="91"/>
  <c r="T176" i="91"/>
  <c r="X176" i="91"/>
  <c r="A177" i="91"/>
  <c r="B177" i="91"/>
  <c r="C177" i="91"/>
  <c r="E177" i="91"/>
  <c r="L177" i="91"/>
  <c r="P177" i="91"/>
  <c r="Q177" i="91"/>
  <c r="R177" i="91"/>
  <c r="T177" i="91"/>
  <c r="X177" i="91"/>
  <c r="A178" i="91"/>
  <c r="B178" i="91"/>
  <c r="C178" i="91"/>
  <c r="E178" i="91"/>
  <c r="L178" i="91"/>
  <c r="P178" i="91"/>
  <c r="Q178" i="91"/>
  <c r="R178" i="91"/>
  <c r="T178" i="91"/>
  <c r="X178" i="91"/>
  <c r="A179" i="91"/>
  <c r="B179" i="91"/>
  <c r="C179" i="91"/>
  <c r="E179" i="91"/>
  <c r="L179" i="91"/>
  <c r="P179" i="91"/>
  <c r="Q179" i="91"/>
  <c r="R179" i="91"/>
  <c r="T179" i="91"/>
  <c r="X179" i="91"/>
  <c r="A180" i="91"/>
  <c r="B180" i="91"/>
  <c r="C180" i="91"/>
  <c r="E180" i="91"/>
  <c r="L180" i="91"/>
  <c r="P180" i="91"/>
  <c r="Q180" i="91"/>
  <c r="R180" i="91"/>
  <c r="T180" i="91"/>
  <c r="X180" i="91"/>
  <c r="A181" i="91"/>
  <c r="B181" i="91"/>
  <c r="C181" i="91"/>
  <c r="E181" i="91"/>
  <c r="L181" i="91"/>
  <c r="P181" i="91"/>
  <c r="Q181" i="91"/>
  <c r="R181" i="91"/>
  <c r="T181" i="91"/>
  <c r="X181" i="91"/>
  <c r="A182" i="91"/>
  <c r="B182" i="91"/>
  <c r="C182" i="91"/>
  <c r="E182" i="91"/>
  <c r="L182" i="91"/>
  <c r="P182" i="91"/>
  <c r="Q182" i="91"/>
  <c r="R182" i="91"/>
  <c r="T182" i="91"/>
  <c r="X182" i="91"/>
  <c r="A183" i="91"/>
  <c r="B183" i="91"/>
  <c r="C183" i="91"/>
  <c r="E183" i="91"/>
  <c r="L183" i="91"/>
  <c r="P183" i="91"/>
  <c r="Q183" i="91"/>
  <c r="R183" i="91"/>
  <c r="T183" i="91"/>
  <c r="X183" i="91"/>
  <c r="A184" i="91"/>
  <c r="B184" i="91"/>
  <c r="C184" i="91"/>
  <c r="E184" i="91"/>
  <c r="L184" i="91"/>
  <c r="P184" i="91"/>
  <c r="Q184" i="91"/>
  <c r="R184" i="91"/>
  <c r="T184" i="91"/>
  <c r="X184" i="91"/>
  <c r="A185" i="91"/>
  <c r="B185" i="91"/>
  <c r="C185" i="91"/>
  <c r="E185" i="91"/>
  <c r="L185" i="91"/>
  <c r="P185" i="91"/>
  <c r="Q185" i="91"/>
  <c r="R185" i="91"/>
  <c r="T185" i="91"/>
  <c r="X185" i="91"/>
  <c r="A186" i="91"/>
  <c r="B186" i="91"/>
  <c r="C186" i="91"/>
  <c r="E186" i="91"/>
  <c r="L186" i="91"/>
  <c r="P186" i="91"/>
  <c r="Q186" i="91"/>
  <c r="R186" i="91"/>
  <c r="T186" i="91"/>
  <c r="X186" i="91"/>
  <c r="A187" i="91"/>
  <c r="B187" i="91"/>
  <c r="C187" i="91"/>
  <c r="E187" i="91"/>
  <c r="L187" i="91"/>
  <c r="P187" i="91"/>
  <c r="Q187" i="91"/>
  <c r="R187" i="91"/>
  <c r="T187" i="91"/>
  <c r="X187" i="91"/>
  <c r="A188" i="91"/>
  <c r="B188" i="91"/>
  <c r="C188" i="91"/>
  <c r="E188" i="91"/>
  <c r="L188" i="91"/>
  <c r="P188" i="91"/>
  <c r="Q188" i="91"/>
  <c r="R188" i="91"/>
  <c r="T188" i="91"/>
  <c r="X188" i="91"/>
  <c r="A189" i="91"/>
  <c r="B189" i="91"/>
  <c r="C189" i="91"/>
  <c r="E189" i="91"/>
  <c r="L189" i="91"/>
  <c r="P189" i="91"/>
  <c r="Q189" i="91"/>
  <c r="R189" i="91"/>
  <c r="T189" i="91"/>
  <c r="X189" i="91"/>
  <c r="A190" i="91"/>
  <c r="B190" i="91"/>
  <c r="C190" i="91"/>
  <c r="E190" i="91"/>
  <c r="L190" i="91"/>
  <c r="P190" i="91"/>
  <c r="Q190" i="91"/>
  <c r="R190" i="91"/>
  <c r="T190" i="91"/>
  <c r="X190" i="91"/>
  <c r="A191" i="91"/>
  <c r="B191" i="91"/>
  <c r="C191" i="91"/>
  <c r="E191" i="91"/>
  <c r="L191" i="91"/>
  <c r="P191" i="91"/>
  <c r="Q191" i="91"/>
  <c r="R191" i="91"/>
  <c r="T191" i="91"/>
  <c r="X191" i="91"/>
  <c r="A192" i="91"/>
  <c r="B192" i="91"/>
  <c r="C192" i="91"/>
  <c r="E192" i="91"/>
  <c r="L192" i="91"/>
  <c r="P192" i="91"/>
  <c r="Q192" i="91"/>
  <c r="R192" i="91"/>
  <c r="T192" i="91"/>
  <c r="X192" i="91"/>
  <c r="A193" i="91"/>
  <c r="B193" i="91"/>
  <c r="C193" i="91"/>
  <c r="E193" i="91"/>
  <c r="L193" i="91"/>
  <c r="P193" i="91"/>
  <c r="Q193" i="91"/>
  <c r="R193" i="91"/>
  <c r="T193" i="91"/>
  <c r="X193" i="91"/>
  <c r="A194" i="91"/>
  <c r="B194" i="91"/>
  <c r="C194" i="91"/>
  <c r="E194" i="91"/>
  <c r="L194" i="91"/>
  <c r="P194" i="91"/>
  <c r="Q194" i="91"/>
  <c r="R194" i="91"/>
  <c r="T194" i="91"/>
  <c r="X194" i="91"/>
  <c r="A195" i="91"/>
  <c r="B195" i="91"/>
  <c r="C195" i="91"/>
  <c r="E195" i="91"/>
  <c r="L195" i="91"/>
  <c r="P195" i="91"/>
  <c r="Q195" i="91"/>
  <c r="R195" i="91"/>
  <c r="T195" i="91"/>
  <c r="X195" i="91"/>
  <c r="A196" i="91"/>
  <c r="B196" i="91"/>
  <c r="C196" i="91"/>
  <c r="E196" i="91"/>
  <c r="L196" i="91"/>
  <c r="P196" i="91"/>
  <c r="Q196" i="91"/>
  <c r="R196" i="91"/>
  <c r="T196" i="91"/>
  <c r="X196" i="91"/>
  <c r="A197" i="91"/>
  <c r="B197" i="91"/>
  <c r="C197" i="91"/>
  <c r="E197" i="91"/>
  <c r="L197" i="91"/>
  <c r="P197" i="91"/>
  <c r="Q197" i="91"/>
  <c r="R197" i="91"/>
  <c r="T197" i="91"/>
  <c r="X197" i="91"/>
  <c r="A198" i="91"/>
  <c r="B198" i="91"/>
  <c r="C198" i="91"/>
  <c r="E198" i="91"/>
  <c r="L198" i="91"/>
  <c r="P198" i="91"/>
  <c r="Q198" i="91"/>
  <c r="R198" i="91"/>
  <c r="T198" i="91"/>
  <c r="X198" i="91"/>
  <c r="A199" i="91"/>
  <c r="B199" i="91"/>
  <c r="C199" i="91"/>
  <c r="E199" i="91"/>
  <c r="L199" i="91"/>
  <c r="P199" i="91"/>
  <c r="Q199" i="91"/>
  <c r="R199" i="91"/>
  <c r="T199" i="91"/>
  <c r="X199" i="91"/>
  <c r="A200" i="91"/>
  <c r="B200" i="91"/>
  <c r="C200" i="91"/>
  <c r="E200" i="91"/>
  <c r="L200" i="91"/>
  <c r="P200" i="91"/>
  <c r="Q200" i="91"/>
  <c r="R200" i="91"/>
  <c r="T200" i="91"/>
  <c r="X200" i="91"/>
  <c r="A201" i="91"/>
  <c r="B201" i="91"/>
  <c r="C201" i="91"/>
  <c r="E201" i="91"/>
  <c r="L201" i="91"/>
  <c r="P201" i="91"/>
  <c r="Q201" i="91"/>
  <c r="R201" i="91"/>
  <c r="T201" i="91"/>
  <c r="X201" i="91"/>
  <c r="A202" i="91"/>
  <c r="B202" i="91"/>
  <c r="C202" i="91"/>
  <c r="E202" i="91"/>
  <c r="L202" i="91"/>
  <c r="P202" i="91"/>
  <c r="Q202" i="91"/>
  <c r="R202" i="91"/>
  <c r="T202" i="91"/>
  <c r="X202" i="91"/>
  <c r="A203" i="91"/>
  <c r="B203" i="91"/>
  <c r="C203" i="91"/>
  <c r="E203" i="91"/>
  <c r="L203" i="91"/>
  <c r="P203" i="91"/>
  <c r="Q203" i="91"/>
  <c r="R203" i="91"/>
  <c r="T203" i="91"/>
  <c r="X203" i="91"/>
  <c r="A204" i="91"/>
  <c r="B204" i="91"/>
  <c r="C204" i="91"/>
  <c r="E204" i="91"/>
  <c r="L204" i="91"/>
  <c r="P204" i="91"/>
  <c r="Q204" i="91"/>
  <c r="R204" i="91"/>
  <c r="T204" i="91"/>
  <c r="X204" i="91"/>
  <c r="A205" i="91"/>
  <c r="B205" i="91"/>
  <c r="C205" i="91"/>
  <c r="E205" i="91"/>
  <c r="L205" i="91"/>
  <c r="P205" i="91"/>
  <c r="Q205" i="91"/>
  <c r="R205" i="91"/>
  <c r="T205" i="91"/>
  <c r="X205" i="91"/>
  <c r="A206" i="91"/>
  <c r="B206" i="91"/>
  <c r="C206" i="91"/>
  <c r="E206" i="91"/>
  <c r="L206" i="91"/>
  <c r="P206" i="91"/>
  <c r="Q206" i="91"/>
  <c r="R206" i="91"/>
  <c r="T206" i="91"/>
  <c r="X206" i="91"/>
  <c r="A207" i="91"/>
  <c r="B207" i="91"/>
  <c r="C207" i="91"/>
  <c r="E207" i="91"/>
  <c r="L207" i="91"/>
  <c r="P207" i="91"/>
  <c r="Q207" i="91"/>
  <c r="R207" i="91"/>
  <c r="T207" i="91"/>
  <c r="X207" i="91"/>
  <c r="A208" i="91"/>
  <c r="B208" i="91"/>
  <c r="C208" i="91"/>
  <c r="E208" i="91"/>
  <c r="L208" i="91"/>
  <c r="P208" i="91"/>
  <c r="Q208" i="91"/>
  <c r="R208" i="91"/>
  <c r="T208" i="91"/>
  <c r="X208" i="91"/>
  <c r="A209" i="91"/>
  <c r="B209" i="91"/>
  <c r="C209" i="91"/>
  <c r="E209" i="91"/>
  <c r="L209" i="91"/>
  <c r="P209" i="91"/>
  <c r="Q209" i="91"/>
  <c r="R209" i="91"/>
  <c r="T209" i="91"/>
  <c r="X209" i="91"/>
  <c r="A210" i="91"/>
  <c r="B210" i="91"/>
  <c r="C210" i="91"/>
  <c r="E210" i="91"/>
  <c r="L210" i="91"/>
  <c r="P210" i="91"/>
  <c r="Q210" i="91"/>
  <c r="R210" i="91"/>
  <c r="T210" i="91"/>
  <c r="X210" i="91"/>
  <c r="A211" i="91"/>
  <c r="B211" i="91"/>
  <c r="C211" i="91"/>
  <c r="E211" i="91"/>
  <c r="L211" i="91"/>
  <c r="P211" i="91"/>
  <c r="Q211" i="91"/>
  <c r="R211" i="91"/>
  <c r="T211" i="91"/>
  <c r="X211" i="91"/>
  <c r="A212" i="91"/>
  <c r="B212" i="91"/>
  <c r="C212" i="91"/>
  <c r="E212" i="91"/>
  <c r="L212" i="91"/>
  <c r="P212" i="91"/>
  <c r="Q212" i="91"/>
  <c r="R212" i="91"/>
  <c r="T212" i="91"/>
  <c r="X212" i="91"/>
  <c r="A213" i="91"/>
  <c r="B213" i="91"/>
  <c r="C213" i="91"/>
  <c r="E213" i="91"/>
  <c r="L213" i="91"/>
  <c r="P213" i="91"/>
  <c r="Q213" i="91"/>
  <c r="R213" i="91"/>
  <c r="T213" i="91"/>
  <c r="X213" i="91"/>
  <c r="A214" i="91"/>
  <c r="B214" i="91"/>
  <c r="C214" i="91"/>
  <c r="E214" i="91"/>
  <c r="L214" i="91"/>
  <c r="P214" i="91"/>
  <c r="Q214" i="91"/>
  <c r="R214" i="91"/>
  <c r="T214" i="91"/>
  <c r="X214" i="91"/>
  <c r="A215" i="91"/>
  <c r="B215" i="91"/>
  <c r="C215" i="91"/>
  <c r="E215" i="91"/>
  <c r="L215" i="91"/>
  <c r="P215" i="91"/>
  <c r="Q215" i="91"/>
  <c r="R215" i="91"/>
  <c r="T215" i="91"/>
  <c r="X215" i="91"/>
  <c r="A216" i="91"/>
  <c r="B216" i="91"/>
  <c r="C216" i="91"/>
  <c r="E216" i="91"/>
  <c r="L216" i="91"/>
  <c r="P216" i="91"/>
  <c r="Q216" i="91"/>
  <c r="R216" i="91"/>
  <c r="T216" i="91"/>
  <c r="X216" i="91"/>
  <c r="A217" i="91"/>
  <c r="B217" i="91"/>
  <c r="C217" i="91"/>
  <c r="E217" i="91"/>
  <c r="L217" i="91"/>
  <c r="P217" i="91"/>
  <c r="Q217" i="91"/>
  <c r="R217" i="91"/>
  <c r="T217" i="91"/>
  <c r="X217" i="91"/>
  <c r="A218" i="91"/>
  <c r="B218" i="91"/>
  <c r="C218" i="91"/>
  <c r="E218" i="91"/>
  <c r="L218" i="91"/>
  <c r="P218" i="91"/>
  <c r="Q218" i="91"/>
  <c r="R218" i="91"/>
  <c r="T218" i="91"/>
  <c r="X218" i="91"/>
  <c r="A219" i="91"/>
  <c r="B219" i="91"/>
  <c r="C219" i="91"/>
  <c r="E219" i="91"/>
  <c r="L219" i="91"/>
  <c r="P219" i="91"/>
  <c r="Q219" i="91"/>
  <c r="R219" i="91"/>
  <c r="T219" i="91"/>
  <c r="X219" i="91"/>
  <c r="A220" i="91"/>
  <c r="B220" i="91"/>
  <c r="C220" i="91"/>
  <c r="E220" i="91"/>
  <c r="L220" i="91"/>
  <c r="P220" i="91"/>
  <c r="Q220" i="91"/>
  <c r="R220" i="91"/>
  <c r="T220" i="91"/>
  <c r="X220" i="91"/>
  <c r="A221" i="91"/>
  <c r="B221" i="91"/>
  <c r="C221" i="91"/>
  <c r="E221" i="91"/>
  <c r="L221" i="91"/>
  <c r="P221" i="91"/>
  <c r="Q221" i="91"/>
  <c r="R221" i="91"/>
  <c r="T221" i="91"/>
  <c r="X221" i="91"/>
  <c r="A222" i="91"/>
  <c r="B222" i="91"/>
  <c r="C222" i="91"/>
  <c r="E222" i="91"/>
  <c r="L222" i="91"/>
  <c r="P222" i="91"/>
  <c r="Q222" i="91"/>
  <c r="R222" i="91"/>
  <c r="T222" i="91"/>
  <c r="X222" i="91"/>
  <c r="A223" i="91"/>
  <c r="B223" i="91"/>
  <c r="C223" i="91"/>
  <c r="E223" i="91"/>
  <c r="L223" i="91"/>
  <c r="P223" i="91"/>
  <c r="Q223" i="91"/>
  <c r="R223" i="91"/>
  <c r="T223" i="91"/>
  <c r="X223" i="91"/>
  <c r="A224" i="91"/>
  <c r="B224" i="91"/>
  <c r="C224" i="91"/>
  <c r="E224" i="91"/>
  <c r="L224" i="91"/>
  <c r="P224" i="91"/>
  <c r="Q224" i="91"/>
  <c r="R224" i="91"/>
  <c r="T224" i="91"/>
  <c r="X224" i="91"/>
  <c r="A225" i="91"/>
  <c r="B225" i="91"/>
  <c r="C225" i="91"/>
  <c r="E225" i="91"/>
  <c r="L225" i="91"/>
  <c r="P225" i="91"/>
  <c r="Q225" i="91"/>
  <c r="R225" i="91"/>
  <c r="T225" i="91"/>
  <c r="X225" i="91"/>
  <c r="A226" i="91"/>
  <c r="B226" i="91"/>
  <c r="C226" i="91"/>
  <c r="E226" i="91"/>
  <c r="L226" i="91"/>
  <c r="P226" i="91"/>
  <c r="Q226" i="91"/>
  <c r="R226" i="91"/>
  <c r="T226" i="91"/>
  <c r="X226" i="91"/>
  <c r="A227" i="91"/>
  <c r="B227" i="91"/>
  <c r="C227" i="91"/>
  <c r="E227" i="91"/>
  <c r="L227" i="91"/>
  <c r="P227" i="91"/>
  <c r="Q227" i="91"/>
  <c r="R227" i="91"/>
  <c r="T227" i="91"/>
  <c r="X227" i="91"/>
  <c r="A228" i="91"/>
  <c r="B228" i="91"/>
  <c r="C228" i="91"/>
  <c r="E228" i="91"/>
  <c r="L228" i="91"/>
  <c r="P228" i="91"/>
  <c r="Q228" i="91"/>
  <c r="R228" i="91"/>
  <c r="T228" i="91"/>
  <c r="X228" i="91"/>
  <c r="A229" i="91"/>
  <c r="B229" i="91"/>
  <c r="C229" i="91"/>
  <c r="E229" i="91"/>
  <c r="L229" i="91"/>
  <c r="P229" i="91"/>
  <c r="Q229" i="91"/>
  <c r="R229" i="91"/>
  <c r="T229" i="91"/>
  <c r="X229" i="91"/>
  <c r="A230" i="91"/>
  <c r="B230" i="91"/>
  <c r="C230" i="91"/>
  <c r="E230" i="91"/>
  <c r="L230" i="91"/>
  <c r="P230" i="91"/>
  <c r="Q230" i="91"/>
  <c r="R230" i="91"/>
  <c r="T230" i="91"/>
  <c r="X230" i="91"/>
  <c r="A231" i="91"/>
  <c r="B231" i="91"/>
  <c r="C231" i="91"/>
  <c r="E231" i="91"/>
  <c r="L231" i="91"/>
  <c r="P231" i="91"/>
  <c r="Q231" i="91"/>
  <c r="R231" i="91"/>
  <c r="T231" i="91"/>
  <c r="X231" i="91"/>
  <c r="A232" i="91"/>
  <c r="B232" i="91"/>
  <c r="C232" i="91"/>
  <c r="E232" i="91"/>
  <c r="L232" i="91"/>
  <c r="P232" i="91"/>
  <c r="Q232" i="91"/>
  <c r="R232" i="91"/>
  <c r="T232" i="91"/>
  <c r="X232" i="91"/>
  <c r="A233" i="91"/>
  <c r="B233" i="91"/>
  <c r="C233" i="91"/>
  <c r="E233" i="91"/>
  <c r="L233" i="91"/>
  <c r="P233" i="91"/>
  <c r="Q233" i="91"/>
  <c r="R233" i="91"/>
  <c r="T233" i="91"/>
  <c r="X233" i="91"/>
  <c r="A234" i="91"/>
  <c r="B234" i="91"/>
  <c r="C234" i="91"/>
  <c r="E234" i="91"/>
  <c r="L234" i="91"/>
  <c r="P234" i="91"/>
  <c r="Q234" i="91"/>
  <c r="R234" i="91"/>
  <c r="T234" i="91"/>
  <c r="X234" i="91"/>
  <c r="A235" i="91"/>
  <c r="B235" i="91"/>
  <c r="C235" i="91"/>
  <c r="E235" i="91"/>
  <c r="L235" i="91"/>
  <c r="P235" i="91"/>
  <c r="Q235" i="91"/>
  <c r="R235" i="91"/>
  <c r="T235" i="91"/>
  <c r="X235" i="91"/>
  <c r="A236" i="91"/>
  <c r="B236" i="91"/>
  <c r="C236" i="91"/>
  <c r="E236" i="91"/>
  <c r="L236" i="91"/>
  <c r="P236" i="91"/>
  <c r="Q236" i="91"/>
  <c r="R236" i="91"/>
  <c r="T236" i="91"/>
  <c r="X236" i="91"/>
  <c r="A237" i="91"/>
  <c r="B237" i="91"/>
  <c r="C237" i="91"/>
  <c r="E237" i="91"/>
  <c r="L237" i="91"/>
  <c r="P237" i="91"/>
  <c r="Q237" i="91"/>
  <c r="R237" i="91"/>
  <c r="T237" i="91"/>
  <c r="X237" i="91"/>
  <c r="A238" i="91"/>
  <c r="B238" i="91"/>
  <c r="C238" i="91"/>
  <c r="E238" i="91"/>
  <c r="L238" i="91"/>
  <c r="P238" i="91"/>
  <c r="Q238" i="91"/>
  <c r="R238" i="91"/>
  <c r="T238" i="91"/>
  <c r="X238" i="91"/>
  <c r="A239" i="91"/>
  <c r="B239" i="91"/>
  <c r="C239" i="91"/>
  <c r="E239" i="91"/>
  <c r="L239" i="91"/>
  <c r="P239" i="91"/>
  <c r="Q239" i="91"/>
  <c r="R239" i="91"/>
  <c r="T239" i="91"/>
  <c r="X239" i="91"/>
  <c r="A240" i="91"/>
  <c r="B240" i="91"/>
  <c r="C240" i="91"/>
  <c r="E240" i="91"/>
  <c r="L240" i="91"/>
  <c r="P240" i="91"/>
  <c r="Q240" i="91"/>
  <c r="R240" i="91"/>
  <c r="T240" i="91"/>
  <c r="X240" i="91"/>
  <c r="A241" i="91"/>
  <c r="B241" i="91"/>
  <c r="C241" i="91"/>
  <c r="E241" i="91"/>
  <c r="L241" i="91"/>
  <c r="P241" i="91"/>
  <c r="Q241" i="91"/>
  <c r="R241" i="91"/>
  <c r="T241" i="91"/>
  <c r="X241" i="91"/>
  <c r="A242" i="91"/>
  <c r="B242" i="91"/>
  <c r="C242" i="91"/>
  <c r="E242" i="91"/>
  <c r="L242" i="91"/>
  <c r="P242" i="91"/>
  <c r="Q242" i="91"/>
  <c r="R242" i="91"/>
  <c r="T242" i="91"/>
  <c r="X242" i="91"/>
  <c r="A243" i="91"/>
  <c r="B243" i="91"/>
  <c r="C243" i="91"/>
  <c r="E243" i="91"/>
  <c r="L243" i="91"/>
  <c r="P243" i="91"/>
  <c r="Q243" i="91"/>
  <c r="R243" i="91"/>
  <c r="T243" i="91"/>
  <c r="X243" i="91"/>
  <c r="A244" i="91"/>
  <c r="B244" i="91"/>
  <c r="C244" i="91"/>
  <c r="E244" i="91"/>
  <c r="L244" i="91"/>
  <c r="P244" i="91"/>
  <c r="Q244" i="91"/>
  <c r="R244" i="91"/>
  <c r="T244" i="91"/>
  <c r="X244" i="91"/>
  <c r="A245" i="91"/>
  <c r="B245" i="91"/>
  <c r="C245" i="91"/>
  <c r="E245" i="91"/>
  <c r="L245" i="91"/>
  <c r="P245" i="91"/>
  <c r="Q245" i="91"/>
  <c r="R245" i="91"/>
  <c r="T245" i="91"/>
  <c r="X245" i="91"/>
  <c r="A246" i="91"/>
  <c r="B246" i="91"/>
  <c r="C246" i="91"/>
  <c r="E246" i="91"/>
  <c r="L246" i="91"/>
  <c r="P246" i="91"/>
  <c r="Q246" i="91"/>
  <c r="R246" i="91"/>
  <c r="T246" i="91"/>
  <c r="X246" i="91"/>
  <c r="A247" i="91"/>
  <c r="B247" i="91"/>
  <c r="C247" i="91"/>
  <c r="E247" i="91"/>
  <c r="L247" i="91"/>
  <c r="P247" i="91"/>
  <c r="Q247" i="91"/>
  <c r="R247" i="91"/>
  <c r="T247" i="91"/>
  <c r="X247" i="91"/>
  <c r="A248" i="91"/>
  <c r="B248" i="91"/>
  <c r="C248" i="91"/>
  <c r="E248" i="91"/>
  <c r="L248" i="91"/>
  <c r="P248" i="91"/>
  <c r="Q248" i="91"/>
  <c r="R248" i="91"/>
  <c r="T248" i="91"/>
  <c r="X248" i="91"/>
  <c r="A249" i="91"/>
  <c r="B249" i="91"/>
  <c r="C249" i="91"/>
  <c r="E249" i="91"/>
  <c r="L249" i="91"/>
  <c r="P249" i="91"/>
  <c r="Q249" i="91"/>
  <c r="R249" i="91"/>
  <c r="T249" i="91"/>
  <c r="X249" i="91"/>
  <c r="A250" i="91"/>
  <c r="B250" i="91"/>
  <c r="C250" i="91"/>
  <c r="E250" i="91"/>
  <c r="L250" i="91"/>
  <c r="P250" i="91"/>
  <c r="Q250" i="91"/>
  <c r="R250" i="91"/>
  <c r="T250" i="91"/>
  <c r="X250" i="91"/>
  <c r="A251" i="91"/>
  <c r="B251" i="91"/>
  <c r="C251" i="91"/>
  <c r="E251" i="91"/>
  <c r="L251" i="91"/>
  <c r="P251" i="91"/>
  <c r="Q251" i="91"/>
  <c r="R251" i="91"/>
  <c r="T251" i="91"/>
  <c r="X251" i="91"/>
  <c r="A252" i="91"/>
  <c r="B252" i="91"/>
  <c r="C252" i="91"/>
  <c r="E252" i="91"/>
  <c r="L252" i="91"/>
  <c r="P252" i="91"/>
  <c r="Q252" i="91"/>
  <c r="R252" i="91"/>
  <c r="T252" i="91"/>
  <c r="X252" i="91"/>
  <c r="A253" i="91"/>
  <c r="B253" i="91"/>
  <c r="C253" i="91"/>
  <c r="E253" i="91"/>
  <c r="L253" i="91"/>
  <c r="P253" i="91"/>
  <c r="Q253" i="91"/>
  <c r="R253" i="91"/>
  <c r="T253" i="91"/>
  <c r="X253" i="91"/>
  <c r="A254" i="91"/>
  <c r="B254" i="91"/>
  <c r="C254" i="91"/>
  <c r="E254" i="91"/>
  <c r="L254" i="91"/>
  <c r="P254" i="91"/>
  <c r="Q254" i="91"/>
  <c r="R254" i="91"/>
  <c r="T254" i="91"/>
  <c r="X254" i="91"/>
  <c r="A255" i="91"/>
  <c r="B255" i="91"/>
  <c r="C255" i="91"/>
  <c r="E255" i="91"/>
  <c r="L255" i="91"/>
  <c r="P255" i="91"/>
  <c r="Q255" i="91"/>
  <c r="R255" i="91"/>
  <c r="T255" i="91"/>
  <c r="X255" i="91"/>
  <c r="A256" i="91"/>
  <c r="B256" i="91"/>
  <c r="C256" i="91"/>
  <c r="E256" i="91"/>
  <c r="L256" i="91"/>
  <c r="P256" i="91"/>
  <c r="Q256" i="91"/>
  <c r="R256" i="91"/>
  <c r="T256" i="91"/>
  <c r="X256" i="91"/>
  <c r="A257" i="91"/>
  <c r="B257" i="91"/>
  <c r="C257" i="91"/>
  <c r="E257" i="91"/>
  <c r="L257" i="91"/>
  <c r="P257" i="91"/>
  <c r="Q257" i="91"/>
  <c r="R257" i="91"/>
  <c r="T257" i="91"/>
  <c r="X257" i="91"/>
  <c r="A258" i="91"/>
  <c r="B258" i="91"/>
  <c r="C258" i="91"/>
  <c r="E258" i="91"/>
  <c r="L258" i="91"/>
  <c r="P258" i="91"/>
  <c r="Q258" i="91"/>
  <c r="R258" i="91"/>
  <c r="T258" i="91"/>
  <c r="X258" i="91"/>
  <c r="A259" i="91"/>
  <c r="B259" i="91"/>
  <c r="C259" i="91"/>
  <c r="E259" i="91"/>
  <c r="L259" i="91"/>
  <c r="P259" i="91"/>
  <c r="Q259" i="91"/>
  <c r="R259" i="91"/>
  <c r="T259" i="91"/>
  <c r="X259" i="91"/>
  <c r="A260" i="91"/>
  <c r="B260" i="91"/>
  <c r="C260" i="91"/>
  <c r="E260" i="91"/>
  <c r="L260" i="91"/>
  <c r="P260" i="91"/>
  <c r="Q260" i="91"/>
  <c r="R260" i="91"/>
  <c r="T260" i="91"/>
  <c r="X260" i="91"/>
  <c r="A261" i="91"/>
  <c r="B261" i="91"/>
  <c r="C261" i="91"/>
  <c r="E261" i="91"/>
  <c r="L261" i="91"/>
  <c r="P261" i="91"/>
  <c r="Q261" i="91"/>
  <c r="R261" i="91"/>
  <c r="T261" i="91"/>
  <c r="X261" i="91"/>
  <c r="A262" i="91"/>
  <c r="B262" i="91"/>
  <c r="C262" i="91"/>
  <c r="E262" i="91"/>
  <c r="L262" i="91"/>
  <c r="P262" i="91"/>
  <c r="Q262" i="91"/>
  <c r="R262" i="91"/>
  <c r="T262" i="91"/>
  <c r="X262" i="91"/>
  <c r="A263" i="91"/>
  <c r="B263" i="91"/>
  <c r="C263" i="91"/>
  <c r="E263" i="91"/>
  <c r="L263" i="91"/>
  <c r="P263" i="91"/>
  <c r="Q263" i="91"/>
  <c r="R263" i="91"/>
  <c r="T263" i="91"/>
  <c r="X263" i="91"/>
  <c r="A264" i="91"/>
  <c r="B264" i="91"/>
  <c r="C264" i="91"/>
  <c r="E264" i="91"/>
  <c r="L264" i="91"/>
  <c r="P264" i="91"/>
  <c r="Q264" i="91"/>
  <c r="R264" i="91"/>
  <c r="T264" i="91"/>
  <c r="X264" i="91"/>
  <c r="A265" i="91"/>
  <c r="B265" i="91"/>
  <c r="C265" i="91"/>
  <c r="E265" i="91"/>
  <c r="L265" i="91"/>
  <c r="P265" i="91"/>
  <c r="Q265" i="91"/>
  <c r="R265" i="91"/>
  <c r="T265" i="91"/>
  <c r="X265" i="91"/>
  <c r="A266" i="91"/>
  <c r="B266" i="91"/>
  <c r="C266" i="91"/>
  <c r="E266" i="91"/>
  <c r="L266" i="91"/>
  <c r="P266" i="91"/>
  <c r="Q266" i="91"/>
  <c r="R266" i="91"/>
  <c r="T266" i="91"/>
  <c r="X266" i="91"/>
  <c r="A267" i="91"/>
  <c r="B267" i="91"/>
  <c r="C267" i="91"/>
  <c r="E267" i="91"/>
  <c r="L267" i="91"/>
  <c r="P267" i="91"/>
  <c r="Q267" i="91"/>
  <c r="R267" i="91"/>
  <c r="T267" i="91"/>
  <c r="X267" i="91"/>
  <c r="A268" i="91"/>
  <c r="B268" i="91"/>
  <c r="C268" i="91"/>
  <c r="E268" i="91"/>
  <c r="L268" i="91"/>
  <c r="P268" i="91"/>
  <c r="Q268" i="91"/>
  <c r="R268" i="91"/>
  <c r="T268" i="91"/>
  <c r="X268" i="91"/>
  <c r="A269" i="91"/>
  <c r="B269" i="91"/>
  <c r="C269" i="91"/>
  <c r="E269" i="91"/>
  <c r="L269" i="91"/>
  <c r="P269" i="91"/>
  <c r="Q269" i="91"/>
  <c r="R269" i="91"/>
  <c r="T269" i="91"/>
  <c r="X269" i="91"/>
  <c r="A270" i="91"/>
  <c r="B270" i="91"/>
  <c r="C270" i="91"/>
  <c r="E270" i="91"/>
  <c r="L270" i="91"/>
  <c r="P270" i="91"/>
  <c r="Q270" i="91"/>
  <c r="R270" i="91"/>
  <c r="T270" i="91"/>
  <c r="X270" i="91"/>
  <c r="A271" i="91"/>
  <c r="B271" i="91"/>
  <c r="C271" i="91"/>
  <c r="E271" i="91"/>
  <c r="L271" i="91"/>
  <c r="P271" i="91"/>
  <c r="Q271" i="91"/>
  <c r="R271" i="91"/>
  <c r="T271" i="91"/>
  <c r="X271" i="91"/>
  <c r="A272" i="91"/>
  <c r="B272" i="91"/>
  <c r="C272" i="91"/>
  <c r="E272" i="91"/>
  <c r="L272" i="91"/>
  <c r="P272" i="91"/>
  <c r="Q272" i="91"/>
  <c r="R272" i="91"/>
  <c r="T272" i="91"/>
  <c r="X272" i="91"/>
  <c r="A273" i="91"/>
  <c r="B273" i="91"/>
  <c r="C273" i="91"/>
  <c r="E273" i="91"/>
  <c r="L273" i="91"/>
  <c r="P273" i="91"/>
  <c r="Q273" i="91"/>
  <c r="R273" i="91"/>
  <c r="T273" i="91"/>
  <c r="X273" i="91"/>
  <c r="A274" i="91"/>
  <c r="B274" i="91"/>
  <c r="C274" i="91"/>
  <c r="E274" i="91"/>
  <c r="L274" i="91"/>
  <c r="P274" i="91"/>
  <c r="Q274" i="91"/>
  <c r="R274" i="91"/>
  <c r="T274" i="91"/>
  <c r="X274" i="91"/>
  <c r="A275" i="91"/>
  <c r="B275" i="91"/>
  <c r="C275" i="91"/>
  <c r="E275" i="91"/>
  <c r="L275" i="91"/>
  <c r="P275" i="91"/>
  <c r="Q275" i="91"/>
  <c r="R275" i="91"/>
  <c r="T275" i="91"/>
  <c r="X275" i="91"/>
  <c r="A276" i="91"/>
  <c r="B276" i="91"/>
  <c r="C276" i="91"/>
  <c r="E276" i="91"/>
  <c r="L276" i="91"/>
  <c r="P276" i="91"/>
  <c r="Q276" i="91"/>
  <c r="R276" i="91"/>
  <c r="T276" i="91"/>
  <c r="X276" i="91"/>
  <c r="A277" i="91"/>
  <c r="B277" i="91"/>
  <c r="C277" i="91"/>
  <c r="E277" i="91"/>
  <c r="L277" i="91"/>
  <c r="P277" i="91"/>
  <c r="Q277" i="91"/>
  <c r="R277" i="91"/>
  <c r="T277" i="91"/>
  <c r="X277" i="91"/>
  <c r="A278" i="91"/>
  <c r="B278" i="91"/>
  <c r="C278" i="91"/>
  <c r="E278" i="91"/>
  <c r="L278" i="91"/>
  <c r="P278" i="91"/>
  <c r="Q278" i="91"/>
  <c r="R278" i="91"/>
  <c r="T278" i="91"/>
  <c r="X278" i="91"/>
  <c r="A279" i="91"/>
  <c r="B279" i="91"/>
  <c r="C279" i="91"/>
  <c r="E279" i="91"/>
  <c r="L279" i="91"/>
  <c r="P279" i="91"/>
  <c r="Q279" i="91"/>
  <c r="R279" i="91"/>
  <c r="T279" i="91"/>
  <c r="X279" i="91"/>
  <c r="A280" i="91"/>
  <c r="B280" i="91"/>
  <c r="C280" i="91"/>
  <c r="E280" i="91"/>
  <c r="L280" i="91"/>
  <c r="P280" i="91"/>
  <c r="Q280" i="91"/>
  <c r="R280" i="91"/>
  <c r="T280" i="91"/>
  <c r="X280" i="91"/>
  <c r="A281" i="91"/>
  <c r="B281" i="91"/>
  <c r="C281" i="91"/>
  <c r="E281" i="91"/>
  <c r="L281" i="91"/>
  <c r="P281" i="91"/>
  <c r="Q281" i="91"/>
  <c r="R281" i="91"/>
  <c r="T281" i="91"/>
  <c r="X281" i="91"/>
  <c r="A282" i="91"/>
  <c r="B282" i="91"/>
  <c r="C282" i="91"/>
  <c r="E282" i="91"/>
  <c r="L282" i="91"/>
  <c r="P282" i="91"/>
  <c r="Q282" i="91"/>
  <c r="R282" i="91"/>
  <c r="T282" i="91"/>
  <c r="X282" i="91"/>
  <c r="A283" i="91"/>
  <c r="B283" i="91"/>
  <c r="C283" i="91"/>
  <c r="E283" i="91"/>
  <c r="L283" i="91"/>
  <c r="P283" i="91"/>
  <c r="Q283" i="91"/>
  <c r="R283" i="91"/>
  <c r="T283" i="91"/>
  <c r="X283" i="91"/>
  <c r="A284" i="91"/>
  <c r="B284" i="91"/>
  <c r="C284" i="91"/>
  <c r="E284" i="91"/>
  <c r="L284" i="91"/>
  <c r="P284" i="91"/>
  <c r="Q284" i="91"/>
  <c r="R284" i="91"/>
  <c r="T284" i="91"/>
  <c r="X284" i="91"/>
  <c r="A285" i="91"/>
  <c r="B285" i="91"/>
  <c r="C285" i="91"/>
  <c r="E285" i="91"/>
  <c r="L285" i="91"/>
  <c r="P285" i="91"/>
  <c r="Q285" i="91"/>
  <c r="R285" i="91"/>
  <c r="T285" i="91"/>
  <c r="X285" i="91"/>
  <c r="A286" i="91"/>
  <c r="B286" i="91"/>
  <c r="C286" i="91"/>
  <c r="E286" i="91"/>
  <c r="L286" i="91"/>
  <c r="P286" i="91"/>
  <c r="Q286" i="91"/>
  <c r="R286" i="91"/>
  <c r="T286" i="91"/>
  <c r="X286" i="91"/>
  <c r="A287" i="91"/>
  <c r="B287" i="91"/>
  <c r="C287" i="91"/>
  <c r="E287" i="91"/>
  <c r="L287" i="91"/>
  <c r="P287" i="91"/>
  <c r="Q287" i="91"/>
  <c r="R287" i="91"/>
  <c r="T287" i="91"/>
  <c r="X287" i="91"/>
  <c r="A288" i="91"/>
  <c r="B288" i="91"/>
  <c r="C288" i="91"/>
  <c r="E288" i="91"/>
  <c r="L288" i="91"/>
  <c r="P288" i="91"/>
  <c r="Q288" i="91"/>
  <c r="R288" i="91"/>
  <c r="T288" i="91"/>
  <c r="X288" i="91"/>
  <c r="A289" i="91"/>
  <c r="B289" i="91"/>
  <c r="C289" i="91"/>
  <c r="E289" i="91"/>
  <c r="L289" i="91"/>
  <c r="P289" i="91"/>
  <c r="Q289" i="91"/>
  <c r="R289" i="91"/>
  <c r="T289" i="91"/>
  <c r="X289" i="91"/>
  <c r="A290" i="91"/>
  <c r="B290" i="91"/>
  <c r="C290" i="91"/>
  <c r="E290" i="91"/>
  <c r="L290" i="91"/>
  <c r="P290" i="91"/>
  <c r="Q290" i="91"/>
  <c r="R290" i="91"/>
  <c r="T290" i="91"/>
  <c r="X290" i="91"/>
  <c r="A291" i="91"/>
  <c r="B291" i="91"/>
  <c r="C291" i="91"/>
  <c r="E291" i="91"/>
  <c r="L291" i="91"/>
  <c r="P291" i="91"/>
  <c r="Q291" i="91"/>
  <c r="R291" i="91"/>
  <c r="T291" i="91"/>
  <c r="X291" i="91"/>
  <c r="A292" i="91"/>
  <c r="B292" i="91"/>
  <c r="C292" i="91"/>
  <c r="E292" i="91"/>
  <c r="L292" i="91"/>
  <c r="P292" i="91"/>
  <c r="Q292" i="91"/>
  <c r="R292" i="91"/>
  <c r="T292" i="91"/>
  <c r="X292" i="91"/>
  <c r="A293" i="91"/>
  <c r="B293" i="91"/>
  <c r="C293" i="91"/>
  <c r="E293" i="91"/>
  <c r="L293" i="91"/>
  <c r="P293" i="91"/>
  <c r="Q293" i="91"/>
  <c r="R293" i="91"/>
  <c r="T293" i="91"/>
  <c r="X293" i="91"/>
  <c r="A294" i="91"/>
  <c r="B294" i="91"/>
  <c r="C294" i="91"/>
  <c r="E294" i="91"/>
  <c r="L294" i="91"/>
  <c r="P294" i="91"/>
  <c r="Q294" i="91"/>
  <c r="R294" i="91"/>
  <c r="T294" i="91"/>
  <c r="X294" i="91"/>
  <c r="A295" i="91"/>
  <c r="B295" i="91"/>
  <c r="C295" i="91"/>
  <c r="E295" i="91"/>
  <c r="L295" i="91"/>
  <c r="P295" i="91"/>
  <c r="Q295" i="91"/>
  <c r="R295" i="91"/>
  <c r="T295" i="91"/>
  <c r="X295" i="91"/>
  <c r="A296" i="91"/>
  <c r="B296" i="91"/>
  <c r="C296" i="91"/>
  <c r="E296" i="91"/>
  <c r="L296" i="91"/>
  <c r="P296" i="91"/>
  <c r="Q296" i="91"/>
  <c r="R296" i="91"/>
  <c r="T296" i="91"/>
  <c r="X296" i="91"/>
  <c r="A297" i="91"/>
  <c r="B297" i="91"/>
  <c r="C297" i="91"/>
  <c r="E297" i="91"/>
  <c r="L297" i="91"/>
  <c r="P297" i="91"/>
  <c r="Q297" i="91"/>
  <c r="R297" i="91"/>
  <c r="T297" i="91"/>
  <c r="X297" i="91"/>
  <c r="A298" i="91"/>
  <c r="B298" i="91"/>
  <c r="C298" i="91"/>
  <c r="E298" i="91"/>
  <c r="L298" i="91"/>
  <c r="P298" i="91"/>
  <c r="Q298" i="91"/>
  <c r="R298" i="91"/>
  <c r="T298" i="91"/>
  <c r="X298" i="91"/>
  <c r="A299" i="91"/>
  <c r="B299" i="91"/>
  <c r="C299" i="91"/>
  <c r="E299" i="91"/>
  <c r="L299" i="91"/>
  <c r="P299" i="91"/>
  <c r="Q299" i="91"/>
  <c r="R299" i="91"/>
  <c r="T299" i="91"/>
  <c r="X299" i="91"/>
  <c r="A300" i="91"/>
  <c r="B300" i="91"/>
  <c r="C300" i="91"/>
  <c r="E300" i="91"/>
  <c r="L300" i="91"/>
  <c r="P300" i="91"/>
  <c r="Q300" i="91"/>
  <c r="R300" i="91"/>
  <c r="T300" i="91"/>
  <c r="X300" i="91"/>
  <c r="A301" i="91"/>
  <c r="B301" i="91"/>
  <c r="C301" i="91"/>
  <c r="E301" i="91"/>
  <c r="L301" i="91"/>
  <c r="P301" i="91"/>
  <c r="Q301" i="91"/>
  <c r="R301" i="91"/>
  <c r="T301" i="91"/>
  <c r="X301" i="91"/>
  <c r="A302" i="91"/>
  <c r="B302" i="91"/>
  <c r="C302" i="91"/>
  <c r="E302" i="91"/>
  <c r="L302" i="91"/>
  <c r="P302" i="91"/>
  <c r="Q302" i="91"/>
  <c r="R302" i="91"/>
  <c r="T302" i="91"/>
  <c r="X302" i="91"/>
  <c r="A303" i="91"/>
  <c r="B303" i="91"/>
  <c r="C303" i="91"/>
  <c r="E303" i="91"/>
  <c r="L303" i="91"/>
  <c r="P303" i="91"/>
  <c r="Q303" i="91"/>
  <c r="R303" i="91"/>
  <c r="T303" i="91"/>
  <c r="X303" i="91"/>
  <c r="A304" i="91"/>
  <c r="B304" i="91"/>
  <c r="C304" i="91"/>
  <c r="E304" i="91"/>
  <c r="L304" i="91"/>
  <c r="P304" i="91"/>
  <c r="Q304" i="91"/>
  <c r="R304" i="91"/>
  <c r="T304" i="91"/>
  <c r="X304" i="91"/>
  <c r="A305" i="91"/>
  <c r="B305" i="91"/>
  <c r="C305" i="91"/>
  <c r="E305" i="91"/>
  <c r="L305" i="91"/>
  <c r="P305" i="91"/>
  <c r="Q305" i="91"/>
  <c r="R305" i="91"/>
  <c r="T305" i="91"/>
  <c r="X305" i="91"/>
  <c r="A306" i="91"/>
  <c r="B306" i="91"/>
  <c r="C306" i="91"/>
  <c r="E306" i="91"/>
  <c r="L306" i="91"/>
  <c r="P306" i="91"/>
  <c r="Q306" i="91"/>
  <c r="R306" i="91"/>
  <c r="T306" i="91"/>
  <c r="X306" i="91"/>
  <c r="A307" i="91"/>
  <c r="B307" i="91"/>
  <c r="C307" i="91"/>
  <c r="E307" i="91"/>
  <c r="L307" i="91"/>
  <c r="P307" i="91"/>
  <c r="Q307" i="91"/>
  <c r="R307" i="91"/>
  <c r="T307" i="91"/>
  <c r="X307" i="91"/>
  <c r="A308" i="91"/>
  <c r="B308" i="91"/>
  <c r="C308" i="91"/>
  <c r="E308" i="91"/>
  <c r="L308" i="91"/>
  <c r="P308" i="91"/>
  <c r="Q308" i="91"/>
  <c r="R308" i="91"/>
  <c r="T308" i="91"/>
  <c r="X308" i="91"/>
  <c r="A309" i="91"/>
  <c r="B309" i="91"/>
  <c r="C309" i="91"/>
  <c r="E309" i="91"/>
  <c r="L309" i="91"/>
  <c r="P309" i="91"/>
  <c r="Q309" i="91"/>
  <c r="R309" i="91"/>
  <c r="T309" i="91"/>
  <c r="X309" i="91"/>
  <c r="A310" i="91"/>
  <c r="B310" i="91"/>
  <c r="C310" i="91"/>
  <c r="E310" i="91"/>
  <c r="L310" i="91"/>
  <c r="P310" i="91"/>
  <c r="Q310" i="91"/>
  <c r="R310" i="91"/>
  <c r="T310" i="91"/>
  <c r="X310" i="91"/>
  <c r="A311" i="91"/>
  <c r="B311" i="91"/>
  <c r="C311" i="91"/>
  <c r="E311" i="91"/>
  <c r="L311" i="91"/>
  <c r="P311" i="91"/>
  <c r="Q311" i="91"/>
  <c r="R311" i="91"/>
  <c r="T311" i="91"/>
  <c r="X311" i="91"/>
  <c r="A312" i="91"/>
  <c r="B312" i="91"/>
  <c r="C312" i="91"/>
  <c r="E312" i="91"/>
  <c r="L312" i="91"/>
  <c r="P312" i="91"/>
  <c r="Q312" i="91"/>
  <c r="R312" i="91"/>
  <c r="T312" i="91"/>
  <c r="X312" i="91"/>
  <c r="A313" i="91"/>
  <c r="B313" i="91"/>
  <c r="C313" i="91"/>
  <c r="E313" i="91"/>
  <c r="L313" i="91"/>
  <c r="P313" i="91"/>
  <c r="Q313" i="91"/>
  <c r="R313" i="91"/>
  <c r="T313" i="91"/>
  <c r="X313" i="91"/>
  <c r="A314" i="91"/>
  <c r="B314" i="91"/>
  <c r="C314" i="91"/>
  <c r="E314" i="91"/>
  <c r="L314" i="91"/>
  <c r="P314" i="91"/>
  <c r="Q314" i="91"/>
  <c r="R314" i="91"/>
  <c r="T314" i="91"/>
  <c r="X314" i="91"/>
  <c r="A315" i="91"/>
  <c r="B315" i="91"/>
  <c r="C315" i="91"/>
  <c r="E315" i="91"/>
  <c r="L315" i="91"/>
  <c r="P315" i="91"/>
  <c r="Q315" i="91"/>
  <c r="R315" i="91"/>
  <c r="T315" i="91"/>
  <c r="X315" i="91"/>
  <c r="A316" i="91"/>
  <c r="B316" i="91"/>
  <c r="C316" i="91"/>
  <c r="E316" i="91"/>
  <c r="L316" i="91"/>
  <c r="P316" i="91"/>
  <c r="Q316" i="91"/>
  <c r="R316" i="91"/>
  <c r="T316" i="91"/>
  <c r="X316" i="91"/>
  <c r="A317" i="91"/>
  <c r="B317" i="91"/>
  <c r="C317" i="91"/>
  <c r="E317" i="91"/>
  <c r="L317" i="91"/>
  <c r="P317" i="91"/>
  <c r="Q317" i="91"/>
  <c r="R317" i="91"/>
  <c r="T317" i="91"/>
  <c r="X317" i="91"/>
  <c r="A318" i="91"/>
  <c r="B318" i="91"/>
  <c r="C318" i="91"/>
  <c r="E318" i="91"/>
  <c r="L318" i="91"/>
  <c r="P318" i="91"/>
  <c r="Q318" i="91"/>
  <c r="R318" i="91"/>
  <c r="T318" i="91"/>
  <c r="X318" i="91"/>
  <c r="A319" i="91"/>
  <c r="B319" i="91"/>
  <c r="C319" i="91"/>
  <c r="E319" i="91"/>
  <c r="L319" i="91"/>
  <c r="P319" i="91"/>
  <c r="Q319" i="91"/>
  <c r="R319" i="91"/>
  <c r="T319" i="91"/>
  <c r="X319" i="91"/>
  <c r="A320" i="91"/>
  <c r="B320" i="91"/>
  <c r="C320" i="91"/>
  <c r="E320" i="91"/>
  <c r="L320" i="91"/>
  <c r="P320" i="91"/>
  <c r="Q320" i="91"/>
  <c r="R320" i="91"/>
  <c r="T320" i="91"/>
  <c r="X320" i="91"/>
  <c r="A321" i="91"/>
  <c r="B321" i="91"/>
  <c r="C321" i="91"/>
  <c r="E321" i="91"/>
  <c r="L321" i="91"/>
  <c r="P321" i="91"/>
  <c r="Q321" i="91"/>
  <c r="R321" i="91"/>
  <c r="T321" i="91"/>
  <c r="X321" i="91"/>
  <c r="A322" i="91"/>
  <c r="B322" i="91"/>
  <c r="C322" i="91"/>
  <c r="E322" i="91"/>
  <c r="L322" i="91"/>
  <c r="P322" i="91"/>
  <c r="Q322" i="91"/>
  <c r="R322" i="91"/>
  <c r="T322" i="91"/>
  <c r="X322" i="91"/>
  <c r="A323" i="91"/>
  <c r="B323" i="91"/>
  <c r="C323" i="91"/>
  <c r="E323" i="91"/>
  <c r="L323" i="91"/>
  <c r="P323" i="91"/>
  <c r="Q323" i="91"/>
  <c r="R323" i="91"/>
  <c r="T323" i="91"/>
  <c r="X323" i="91"/>
  <c r="A324" i="91"/>
  <c r="B324" i="91"/>
  <c r="C324" i="91"/>
  <c r="E324" i="91"/>
  <c r="L324" i="91"/>
  <c r="P324" i="91"/>
  <c r="Q324" i="91"/>
  <c r="R324" i="91"/>
  <c r="T324" i="91"/>
  <c r="X324" i="91"/>
  <c r="A325" i="91"/>
  <c r="B325" i="91"/>
  <c r="C325" i="91"/>
  <c r="E325" i="91"/>
  <c r="L325" i="91"/>
  <c r="P325" i="91"/>
  <c r="Q325" i="91"/>
  <c r="R325" i="91"/>
  <c r="T325" i="91"/>
  <c r="X325" i="91"/>
  <c r="A326" i="91"/>
  <c r="B326" i="91"/>
  <c r="C326" i="91"/>
  <c r="E326" i="91"/>
  <c r="L326" i="91"/>
  <c r="P326" i="91"/>
  <c r="Q326" i="91"/>
  <c r="R326" i="91"/>
  <c r="T326" i="91"/>
  <c r="X326" i="91"/>
  <c r="A327" i="91"/>
  <c r="B327" i="91"/>
  <c r="C327" i="91"/>
  <c r="E327" i="91"/>
  <c r="L327" i="91"/>
  <c r="P327" i="91"/>
  <c r="Q327" i="91"/>
  <c r="R327" i="91"/>
  <c r="T327" i="91"/>
  <c r="X327" i="91"/>
  <c r="A328" i="91"/>
  <c r="B328" i="91"/>
  <c r="C328" i="91"/>
  <c r="E328" i="91"/>
  <c r="L328" i="91"/>
  <c r="P328" i="91"/>
  <c r="Q328" i="91"/>
  <c r="R328" i="91"/>
  <c r="T328" i="91"/>
  <c r="X328" i="91"/>
  <c r="A329" i="91"/>
  <c r="B329" i="91"/>
  <c r="C329" i="91"/>
  <c r="E329" i="91"/>
  <c r="L329" i="91"/>
  <c r="P329" i="91"/>
  <c r="Q329" i="91"/>
  <c r="R329" i="91"/>
  <c r="T329" i="91"/>
  <c r="X329" i="91"/>
  <c r="A330" i="91"/>
  <c r="B330" i="91"/>
  <c r="C330" i="91"/>
  <c r="E330" i="91"/>
  <c r="L330" i="91"/>
  <c r="P330" i="91"/>
  <c r="Q330" i="91"/>
  <c r="R330" i="91"/>
  <c r="T330" i="91"/>
  <c r="X330" i="91"/>
  <c r="A331" i="91"/>
  <c r="B331" i="91"/>
  <c r="C331" i="91"/>
  <c r="E331" i="91"/>
  <c r="L331" i="91"/>
  <c r="P331" i="91"/>
  <c r="Q331" i="91"/>
  <c r="R331" i="91"/>
  <c r="T331" i="91"/>
  <c r="X331" i="91"/>
  <c r="A332" i="91"/>
  <c r="B332" i="91"/>
  <c r="C332" i="91"/>
  <c r="E332" i="91"/>
  <c r="L332" i="91"/>
  <c r="P332" i="91"/>
  <c r="Q332" i="91"/>
  <c r="R332" i="91"/>
  <c r="T332" i="91"/>
  <c r="X332" i="91"/>
  <c r="A333" i="91"/>
  <c r="B333" i="91"/>
  <c r="C333" i="91"/>
  <c r="E333" i="91"/>
  <c r="L333" i="91"/>
  <c r="P333" i="91"/>
  <c r="Q333" i="91"/>
  <c r="R333" i="91"/>
  <c r="T333" i="91"/>
  <c r="X333" i="91"/>
  <c r="A334" i="91"/>
  <c r="B334" i="91"/>
  <c r="C334" i="91"/>
  <c r="E334" i="91"/>
  <c r="L334" i="91"/>
  <c r="P334" i="91"/>
  <c r="Q334" i="91"/>
  <c r="R334" i="91"/>
  <c r="T334" i="91"/>
  <c r="X334" i="91"/>
  <c r="A335" i="91"/>
  <c r="B335" i="91"/>
  <c r="C335" i="91"/>
  <c r="E335" i="91"/>
  <c r="L335" i="91"/>
  <c r="P335" i="91"/>
  <c r="Q335" i="91"/>
  <c r="R335" i="91"/>
  <c r="T335" i="91"/>
  <c r="X335" i="91"/>
  <c r="A336" i="91"/>
  <c r="B336" i="91"/>
  <c r="C336" i="91"/>
  <c r="E336" i="91"/>
  <c r="L336" i="91"/>
  <c r="P336" i="91"/>
  <c r="Q336" i="91"/>
  <c r="R336" i="91"/>
  <c r="T336" i="91"/>
  <c r="X336" i="91"/>
  <c r="A337" i="91"/>
  <c r="B337" i="91"/>
  <c r="C337" i="91"/>
  <c r="E337" i="91"/>
  <c r="L337" i="91"/>
  <c r="P337" i="91"/>
  <c r="Q337" i="91"/>
  <c r="R337" i="91"/>
  <c r="T337" i="91"/>
  <c r="X337" i="91"/>
  <c r="A338" i="91"/>
  <c r="B338" i="91"/>
  <c r="C338" i="91"/>
  <c r="E338" i="91"/>
  <c r="L338" i="91"/>
  <c r="P338" i="91"/>
  <c r="Q338" i="91"/>
  <c r="R338" i="91"/>
  <c r="T338" i="91"/>
  <c r="X338" i="91"/>
  <c r="A339" i="91"/>
  <c r="B339" i="91"/>
  <c r="C339" i="91"/>
  <c r="E339" i="91"/>
  <c r="L339" i="91"/>
  <c r="P339" i="91"/>
  <c r="Q339" i="91"/>
  <c r="R339" i="91"/>
  <c r="T339" i="91"/>
  <c r="X339" i="91"/>
  <c r="A340" i="91"/>
  <c r="B340" i="91"/>
  <c r="C340" i="91"/>
  <c r="E340" i="91"/>
  <c r="L340" i="91"/>
  <c r="P340" i="91"/>
  <c r="Q340" i="91"/>
  <c r="R340" i="91"/>
  <c r="T340" i="91"/>
  <c r="X340" i="91"/>
  <c r="A341" i="91"/>
  <c r="B341" i="91"/>
  <c r="C341" i="91"/>
  <c r="E341" i="91"/>
  <c r="L341" i="91"/>
  <c r="P341" i="91"/>
  <c r="Q341" i="91"/>
  <c r="R341" i="91"/>
  <c r="T341" i="91"/>
  <c r="X341" i="91"/>
  <c r="A342" i="91"/>
  <c r="B342" i="91"/>
  <c r="C342" i="91"/>
  <c r="E342" i="91"/>
  <c r="L342" i="91"/>
  <c r="P342" i="91"/>
  <c r="Q342" i="91"/>
  <c r="R342" i="91"/>
  <c r="T342" i="91"/>
  <c r="X342" i="91"/>
  <c r="A343" i="91"/>
  <c r="B343" i="91"/>
  <c r="C343" i="91"/>
  <c r="E343" i="91"/>
  <c r="L343" i="91"/>
  <c r="P343" i="91"/>
  <c r="Q343" i="91"/>
  <c r="R343" i="91"/>
  <c r="T343" i="91"/>
  <c r="X343" i="91"/>
  <c r="A344" i="91"/>
  <c r="B344" i="91"/>
  <c r="C344" i="91"/>
  <c r="E344" i="91"/>
  <c r="L344" i="91"/>
  <c r="P344" i="91"/>
  <c r="Q344" i="91"/>
  <c r="R344" i="91"/>
  <c r="T344" i="91"/>
  <c r="X344" i="91"/>
  <c r="A345" i="91"/>
  <c r="B345" i="91"/>
  <c r="C345" i="91"/>
  <c r="E345" i="91"/>
  <c r="L345" i="91"/>
  <c r="P345" i="91"/>
  <c r="Q345" i="91"/>
  <c r="R345" i="91"/>
  <c r="T345" i="91"/>
  <c r="X345" i="91"/>
  <c r="A346" i="91"/>
  <c r="B346" i="91"/>
  <c r="C346" i="91"/>
  <c r="E346" i="91"/>
  <c r="L346" i="91"/>
  <c r="P346" i="91"/>
  <c r="Q346" i="91"/>
  <c r="R346" i="91"/>
  <c r="T346" i="91"/>
  <c r="X346" i="91"/>
  <c r="A347" i="91"/>
  <c r="B347" i="91"/>
  <c r="C347" i="91"/>
  <c r="E347" i="91"/>
  <c r="L347" i="91"/>
  <c r="P347" i="91"/>
  <c r="Q347" i="91"/>
  <c r="R347" i="91"/>
  <c r="T347" i="91"/>
  <c r="X347" i="91"/>
  <c r="A348" i="91"/>
  <c r="B348" i="91"/>
  <c r="C348" i="91"/>
  <c r="E348" i="91"/>
  <c r="L348" i="91"/>
  <c r="P348" i="91"/>
  <c r="Q348" i="91"/>
  <c r="R348" i="91"/>
  <c r="T348" i="91"/>
  <c r="X348" i="91"/>
  <c r="A349" i="91"/>
  <c r="B349" i="91"/>
  <c r="C349" i="91"/>
  <c r="E349" i="91"/>
  <c r="L349" i="91"/>
  <c r="P349" i="91"/>
  <c r="Q349" i="91"/>
  <c r="R349" i="91"/>
  <c r="T349" i="91"/>
  <c r="X349" i="91"/>
  <c r="A350" i="91"/>
  <c r="B350" i="91"/>
  <c r="C350" i="91"/>
  <c r="E350" i="91"/>
  <c r="L350" i="91"/>
  <c r="P350" i="91"/>
  <c r="Q350" i="91"/>
  <c r="R350" i="91"/>
  <c r="T350" i="91"/>
  <c r="X350" i="91"/>
  <c r="A351" i="91"/>
  <c r="B351" i="91"/>
  <c r="C351" i="91"/>
  <c r="E351" i="91"/>
  <c r="L351" i="91"/>
  <c r="P351" i="91"/>
  <c r="Q351" i="91"/>
  <c r="R351" i="91"/>
  <c r="T351" i="91"/>
  <c r="X351" i="91"/>
  <c r="A352" i="91"/>
  <c r="B352" i="91"/>
  <c r="C352" i="91"/>
  <c r="E352" i="91"/>
  <c r="L352" i="91"/>
  <c r="P352" i="91"/>
  <c r="Q352" i="91"/>
  <c r="R352" i="91"/>
  <c r="T352" i="91"/>
  <c r="X352" i="91"/>
  <c r="A353" i="91"/>
  <c r="B353" i="91"/>
  <c r="C353" i="91"/>
  <c r="E353" i="91"/>
  <c r="L353" i="91"/>
  <c r="P353" i="91"/>
  <c r="Q353" i="91"/>
  <c r="R353" i="91"/>
  <c r="T353" i="91"/>
  <c r="X353" i="91"/>
  <c r="A354" i="91"/>
  <c r="B354" i="91"/>
  <c r="C354" i="91"/>
  <c r="E354" i="91"/>
  <c r="L354" i="91"/>
  <c r="P354" i="91"/>
  <c r="Q354" i="91"/>
  <c r="R354" i="91"/>
  <c r="T354" i="91"/>
  <c r="X354" i="91"/>
  <c r="A355" i="91"/>
  <c r="B355" i="91"/>
  <c r="C355" i="91"/>
  <c r="E355" i="91"/>
  <c r="L355" i="91"/>
  <c r="P355" i="91"/>
  <c r="Q355" i="91"/>
  <c r="R355" i="91"/>
  <c r="T355" i="91"/>
  <c r="X355" i="91"/>
  <c r="A356" i="91"/>
  <c r="B356" i="91"/>
  <c r="C356" i="91"/>
  <c r="E356" i="91"/>
  <c r="L356" i="91"/>
  <c r="P356" i="91"/>
  <c r="Q356" i="91"/>
  <c r="R356" i="91"/>
  <c r="T356" i="91"/>
  <c r="X356" i="91"/>
  <c r="A357" i="91"/>
  <c r="B357" i="91"/>
  <c r="C357" i="91"/>
  <c r="E357" i="91"/>
  <c r="L357" i="91"/>
  <c r="P357" i="91"/>
  <c r="Q357" i="91"/>
  <c r="R357" i="91"/>
  <c r="T357" i="91"/>
  <c r="X357" i="91"/>
  <c r="A358" i="91"/>
  <c r="B358" i="91"/>
  <c r="C358" i="91"/>
  <c r="E358" i="91"/>
  <c r="L358" i="91"/>
  <c r="P358" i="91"/>
  <c r="Q358" i="91"/>
  <c r="R358" i="91"/>
  <c r="T358" i="91"/>
  <c r="X358" i="91"/>
  <c r="A359" i="91"/>
  <c r="B359" i="91"/>
  <c r="C359" i="91"/>
  <c r="E359" i="91"/>
  <c r="L359" i="91"/>
  <c r="P359" i="91"/>
  <c r="Q359" i="91"/>
  <c r="R359" i="91"/>
  <c r="T359" i="91"/>
  <c r="X359" i="91"/>
  <c r="A360" i="91"/>
  <c r="B360" i="91"/>
  <c r="C360" i="91"/>
  <c r="E360" i="91"/>
  <c r="L360" i="91"/>
  <c r="P360" i="91"/>
  <c r="Q360" i="91"/>
  <c r="R360" i="91"/>
  <c r="T360" i="91"/>
  <c r="X360" i="91"/>
  <c r="A361" i="91"/>
  <c r="B361" i="91"/>
  <c r="C361" i="91"/>
  <c r="E361" i="91"/>
  <c r="L361" i="91"/>
  <c r="P361" i="91"/>
  <c r="Q361" i="91"/>
  <c r="R361" i="91"/>
  <c r="T361" i="91"/>
  <c r="X361" i="91"/>
  <c r="A362" i="91"/>
  <c r="B362" i="91"/>
  <c r="C362" i="91"/>
  <c r="E362" i="91"/>
  <c r="L362" i="91"/>
  <c r="P362" i="91"/>
  <c r="Q362" i="91"/>
  <c r="R362" i="91"/>
  <c r="T362" i="91"/>
  <c r="X362" i="91"/>
  <c r="A363" i="91"/>
  <c r="B363" i="91"/>
  <c r="C363" i="91"/>
  <c r="E363" i="91"/>
  <c r="L363" i="91"/>
  <c r="P363" i="91"/>
  <c r="Q363" i="91"/>
  <c r="R363" i="91"/>
  <c r="T363" i="91"/>
  <c r="X363" i="91"/>
  <c r="A364" i="91"/>
  <c r="B364" i="91"/>
  <c r="C364" i="91"/>
  <c r="E364" i="91"/>
  <c r="L364" i="91"/>
  <c r="P364" i="91"/>
  <c r="Q364" i="91"/>
  <c r="R364" i="91"/>
  <c r="T364" i="91"/>
  <c r="X364" i="91"/>
  <c r="A365" i="91"/>
  <c r="B365" i="91"/>
  <c r="C365" i="91"/>
  <c r="E365" i="91"/>
  <c r="L365" i="91"/>
  <c r="P365" i="91"/>
  <c r="Q365" i="91"/>
  <c r="R365" i="91"/>
  <c r="T365" i="91"/>
  <c r="X365" i="91"/>
  <c r="A366" i="91"/>
  <c r="B366" i="91"/>
  <c r="C366" i="91"/>
  <c r="E366" i="91"/>
  <c r="L366" i="91"/>
  <c r="P366" i="91"/>
  <c r="Q366" i="91"/>
  <c r="R366" i="91"/>
  <c r="T366" i="91"/>
  <c r="X366" i="91"/>
  <c r="A367" i="91"/>
  <c r="B367" i="91"/>
  <c r="C367" i="91"/>
  <c r="E367" i="91"/>
  <c r="L367" i="91"/>
  <c r="P367" i="91"/>
  <c r="Q367" i="91"/>
  <c r="R367" i="91"/>
  <c r="T367" i="91"/>
  <c r="X367" i="91"/>
  <c r="A368" i="91"/>
  <c r="B368" i="91"/>
  <c r="C368" i="91"/>
  <c r="E368" i="91"/>
  <c r="L368" i="91"/>
  <c r="P368" i="91"/>
  <c r="Q368" i="91"/>
  <c r="R368" i="91"/>
  <c r="T368" i="91"/>
  <c r="X368" i="91"/>
  <c r="A369" i="91"/>
  <c r="B369" i="91"/>
  <c r="C369" i="91"/>
  <c r="E369" i="91"/>
  <c r="L369" i="91"/>
  <c r="P369" i="91"/>
  <c r="Q369" i="91"/>
  <c r="R369" i="91"/>
  <c r="T369" i="91"/>
  <c r="X369" i="91"/>
  <c r="A370" i="91"/>
  <c r="B370" i="91"/>
  <c r="C370" i="91"/>
  <c r="E370" i="91"/>
  <c r="L370" i="91"/>
  <c r="P370" i="91"/>
  <c r="Q370" i="91"/>
  <c r="R370" i="91"/>
  <c r="T370" i="91"/>
  <c r="X370" i="91"/>
  <c r="A371" i="91"/>
  <c r="B371" i="91"/>
  <c r="C371" i="91"/>
  <c r="E371" i="91"/>
  <c r="L371" i="91"/>
  <c r="P371" i="91"/>
  <c r="Q371" i="91"/>
  <c r="R371" i="91"/>
  <c r="T371" i="91"/>
  <c r="X371" i="91"/>
  <c r="A372" i="91"/>
  <c r="B372" i="91"/>
  <c r="C372" i="91"/>
  <c r="E372" i="91"/>
  <c r="L372" i="91"/>
  <c r="P372" i="91"/>
  <c r="Q372" i="91"/>
  <c r="R372" i="91"/>
  <c r="T372" i="91"/>
  <c r="X372" i="91"/>
  <c r="A373" i="91"/>
  <c r="B373" i="91"/>
  <c r="C373" i="91"/>
  <c r="E373" i="91"/>
  <c r="L373" i="91"/>
  <c r="P373" i="91"/>
  <c r="Q373" i="91"/>
  <c r="R373" i="91"/>
  <c r="T373" i="91"/>
  <c r="X373" i="91"/>
  <c r="A374" i="91"/>
  <c r="B374" i="91"/>
  <c r="C374" i="91"/>
  <c r="E374" i="91"/>
  <c r="L374" i="91"/>
  <c r="P374" i="91"/>
  <c r="Q374" i="91"/>
  <c r="R374" i="91"/>
  <c r="T374" i="91"/>
  <c r="X374" i="91"/>
  <c r="A375" i="91"/>
  <c r="B375" i="91"/>
  <c r="C375" i="91"/>
  <c r="E375" i="91"/>
  <c r="L375" i="91"/>
  <c r="P375" i="91"/>
  <c r="Q375" i="91"/>
  <c r="R375" i="91"/>
  <c r="T375" i="91"/>
  <c r="X375" i="91"/>
  <c r="A376" i="91"/>
  <c r="B376" i="91"/>
  <c r="C376" i="91"/>
  <c r="E376" i="91"/>
  <c r="L376" i="91"/>
  <c r="P376" i="91"/>
  <c r="Q376" i="91"/>
  <c r="R376" i="91"/>
  <c r="T376" i="91"/>
  <c r="X376" i="91"/>
  <c r="A377" i="91"/>
  <c r="B377" i="91"/>
  <c r="C377" i="91"/>
  <c r="E377" i="91"/>
  <c r="L377" i="91"/>
  <c r="P377" i="91"/>
  <c r="Q377" i="91"/>
  <c r="R377" i="91"/>
  <c r="T377" i="91"/>
  <c r="X377" i="91"/>
  <c r="A378" i="91"/>
  <c r="B378" i="91"/>
  <c r="C378" i="91"/>
  <c r="E378" i="91"/>
  <c r="L378" i="91"/>
  <c r="P378" i="91"/>
  <c r="Q378" i="91"/>
  <c r="R378" i="91"/>
  <c r="T378" i="91"/>
  <c r="X378" i="91"/>
  <c r="A379" i="91"/>
  <c r="B379" i="91"/>
  <c r="C379" i="91"/>
  <c r="E379" i="91"/>
  <c r="L379" i="91"/>
  <c r="P379" i="91"/>
  <c r="Q379" i="91"/>
  <c r="R379" i="91"/>
  <c r="T379" i="91"/>
  <c r="X379" i="91"/>
  <c r="A380" i="91"/>
  <c r="B380" i="91"/>
  <c r="C380" i="91"/>
  <c r="E380" i="91"/>
  <c r="L380" i="91"/>
  <c r="P380" i="91"/>
  <c r="Q380" i="91"/>
  <c r="R380" i="91"/>
  <c r="T380" i="91"/>
  <c r="X380" i="91"/>
  <c r="A381" i="91"/>
  <c r="B381" i="91"/>
  <c r="C381" i="91"/>
  <c r="E381" i="91"/>
  <c r="L381" i="91"/>
  <c r="P381" i="91"/>
  <c r="Q381" i="91"/>
  <c r="R381" i="91"/>
  <c r="T381" i="91"/>
  <c r="X381" i="91"/>
  <c r="A382" i="91"/>
  <c r="B382" i="91"/>
  <c r="C382" i="91"/>
  <c r="E382" i="91"/>
  <c r="L382" i="91"/>
  <c r="P382" i="91"/>
  <c r="Q382" i="91"/>
  <c r="R382" i="91"/>
  <c r="T382" i="91"/>
  <c r="X382" i="91"/>
  <c r="A383" i="91"/>
  <c r="B383" i="91"/>
  <c r="C383" i="91"/>
  <c r="E383" i="91"/>
  <c r="L383" i="91"/>
  <c r="P383" i="91"/>
  <c r="Q383" i="91"/>
  <c r="R383" i="91"/>
  <c r="T383" i="91"/>
  <c r="X383" i="91"/>
  <c r="A384" i="91"/>
  <c r="B384" i="91"/>
  <c r="C384" i="91"/>
  <c r="E384" i="91"/>
  <c r="L384" i="91"/>
  <c r="P384" i="91"/>
  <c r="Q384" i="91"/>
  <c r="R384" i="91"/>
  <c r="T384" i="91"/>
  <c r="X384" i="91"/>
  <c r="A385" i="91"/>
  <c r="B385" i="91"/>
  <c r="C385" i="91"/>
  <c r="E385" i="91"/>
  <c r="L385" i="91"/>
  <c r="P385" i="91"/>
  <c r="Q385" i="91"/>
  <c r="R385" i="91"/>
  <c r="T385" i="91"/>
  <c r="X385" i="91"/>
  <c r="A386" i="91"/>
  <c r="B386" i="91"/>
  <c r="C386" i="91"/>
  <c r="E386" i="91"/>
  <c r="L386" i="91"/>
  <c r="P386" i="91"/>
  <c r="Q386" i="91"/>
  <c r="R386" i="91"/>
  <c r="T386" i="91"/>
  <c r="X386" i="91"/>
  <c r="A387" i="91"/>
  <c r="B387" i="91"/>
  <c r="C387" i="91"/>
  <c r="E387" i="91"/>
  <c r="L387" i="91"/>
  <c r="P387" i="91"/>
  <c r="Q387" i="91"/>
  <c r="R387" i="91"/>
  <c r="T387" i="91"/>
  <c r="X387" i="91"/>
  <c r="A388" i="91"/>
  <c r="B388" i="91"/>
  <c r="C388" i="91"/>
  <c r="E388" i="91"/>
  <c r="L388" i="91"/>
  <c r="P388" i="91"/>
  <c r="Q388" i="91"/>
  <c r="R388" i="91"/>
  <c r="T388" i="91"/>
  <c r="X388" i="91"/>
  <c r="A389" i="91"/>
  <c r="B389" i="91"/>
  <c r="C389" i="91"/>
  <c r="E389" i="91"/>
  <c r="L389" i="91"/>
  <c r="P389" i="91"/>
  <c r="Q389" i="91"/>
  <c r="R389" i="91"/>
  <c r="T389" i="91"/>
  <c r="X389" i="91"/>
  <c r="A390" i="91"/>
  <c r="B390" i="91"/>
  <c r="C390" i="91"/>
  <c r="E390" i="91"/>
  <c r="L390" i="91"/>
  <c r="P390" i="91"/>
  <c r="Q390" i="91"/>
  <c r="R390" i="91"/>
  <c r="T390" i="91"/>
  <c r="X390" i="91"/>
  <c r="A391" i="91"/>
  <c r="B391" i="91"/>
  <c r="C391" i="91"/>
  <c r="E391" i="91"/>
  <c r="L391" i="91"/>
  <c r="P391" i="91"/>
  <c r="Q391" i="91"/>
  <c r="R391" i="91"/>
  <c r="T391" i="91"/>
  <c r="X391" i="91"/>
  <c r="A392" i="91"/>
  <c r="B392" i="91"/>
  <c r="C392" i="91"/>
  <c r="E392" i="91"/>
  <c r="L392" i="91"/>
  <c r="P392" i="91"/>
  <c r="Q392" i="91"/>
  <c r="R392" i="91"/>
  <c r="T392" i="91"/>
  <c r="X392" i="91"/>
  <c r="A393" i="91"/>
  <c r="B393" i="91"/>
  <c r="C393" i="91"/>
  <c r="E393" i="91"/>
  <c r="L393" i="91"/>
  <c r="P393" i="91"/>
  <c r="Q393" i="91"/>
  <c r="R393" i="91"/>
  <c r="T393" i="91"/>
  <c r="X393" i="91"/>
  <c r="A394" i="91"/>
  <c r="B394" i="91"/>
  <c r="C394" i="91"/>
  <c r="E394" i="91"/>
  <c r="L394" i="91"/>
  <c r="P394" i="91"/>
  <c r="Q394" i="91"/>
  <c r="R394" i="91"/>
  <c r="T394" i="91"/>
  <c r="X394" i="91"/>
  <c r="A395" i="91"/>
  <c r="B395" i="91"/>
  <c r="C395" i="91"/>
  <c r="E395" i="91"/>
  <c r="L395" i="91"/>
  <c r="P395" i="91"/>
  <c r="Q395" i="91"/>
  <c r="R395" i="91"/>
  <c r="T395" i="91"/>
  <c r="X395" i="91"/>
  <c r="A396" i="91"/>
  <c r="B396" i="91"/>
  <c r="C396" i="91"/>
  <c r="E396" i="91"/>
  <c r="L396" i="91"/>
  <c r="P396" i="91"/>
  <c r="Q396" i="91"/>
  <c r="R396" i="91"/>
  <c r="T396" i="91"/>
  <c r="X396" i="91"/>
  <c r="A397" i="91"/>
  <c r="B397" i="91"/>
  <c r="C397" i="91"/>
  <c r="E397" i="91"/>
  <c r="L397" i="91"/>
  <c r="P397" i="91"/>
  <c r="Q397" i="91"/>
  <c r="R397" i="91"/>
  <c r="T397" i="91"/>
  <c r="X397" i="91"/>
  <c r="A398" i="91"/>
  <c r="B398" i="91"/>
  <c r="C398" i="91"/>
  <c r="E398" i="91"/>
  <c r="L398" i="91"/>
  <c r="P398" i="91"/>
  <c r="Q398" i="91"/>
  <c r="R398" i="91"/>
  <c r="T398" i="91"/>
  <c r="X398" i="91"/>
  <c r="A399" i="91"/>
  <c r="B399" i="91"/>
  <c r="C399" i="91"/>
  <c r="E399" i="91"/>
  <c r="L399" i="91"/>
  <c r="P399" i="91"/>
  <c r="Q399" i="91"/>
  <c r="R399" i="91"/>
  <c r="T399" i="91"/>
  <c r="X399" i="91"/>
  <c r="A400" i="91"/>
  <c r="B400" i="91"/>
  <c r="C400" i="91"/>
  <c r="E400" i="91"/>
  <c r="L400" i="91"/>
  <c r="P400" i="91"/>
  <c r="Q400" i="91"/>
  <c r="R400" i="91"/>
  <c r="T400" i="91"/>
  <c r="X400" i="91"/>
  <c r="A401" i="91"/>
  <c r="B401" i="91"/>
  <c r="C401" i="91"/>
  <c r="E401" i="91"/>
  <c r="L401" i="91"/>
  <c r="P401" i="91"/>
  <c r="Q401" i="91"/>
  <c r="R401" i="91"/>
  <c r="T401" i="91"/>
  <c r="X401" i="91"/>
  <c r="A402" i="91"/>
  <c r="B402" i="91"/>
  <c r="C402" i="91"/>
  <c r="E402" i="91"/>
  <c r="L402" i="91"/>
  <c r="P402" i="91"/>
  <c r="Q402" i="91"/>
  <c r="R402" i="91"/>
  <c r="T402" i="91"/>
  <c r="X402" i="91"/>
  <c r="A403" i="91"/>
  <c r="B403" i="91"/>
  <c r="C403" i="91"/>
  <c r="E403" i="91"/>
  <c r="L403" i="91"/>
  <c r="P403" i="91"/>
  <c r="Q403" i="91"/>
  <c r="R403" i="91"/>
  <c r="T403" i="91"/>
  <c r="X403" i="91"/>
  <c r="A404" i="91"/>
  <c r="B404" i="91"/>
  <c r="C404" i="91"/>
  <c r="E404" i="91"/>
  <c r="L404" i="91"/>
  <c r="P404" i="91"/>
  <c r="Q404" i="91"/>
  <c r="R404" i="91"/>
  <c r="T404" i="91"/>
  <c r="X404" i="91"/>
  <c r="A405" i="91"/>
  <c r="B405" i="91"/>
  <c r="C405" i="91"/>
  <c r="E405" i="91"/>
  <c r="L405" i="91"/>
  <c r="P405" i="91"/>
  <c r="Q405" i="91"/>
  <c r="R405" i="91"/>
  <c r="T405" i="91"/>
  <c r="X405" i="91"/>
  <c r="A406" i="91"/>
  <c r="B406" i="91"/>
  <c r="C406" i="91"/>
  <c r="E406" i="91"/>
  <c r="L406" i="91"/>
  <c r="P406" i="91"/>
  <c r="Q406" i="91"/>
  <c r="R406" i="91"/>
  <c r="T406" i="91"/>
  <c r="X406" i="91"/>
  <c r="A407" i="91"/>
  <c r="B407" i="91"/>
  <c r="C407" i="91"/>
  <c r="E407" i="91"/>
  <c r="L407" i="91"/>
  <c r="P407" i="91"/>
  <c r="Q407" i="91"/>
  <c r="R407" i="91"/>
  <c r="T407" i="91"/>
  <c r="X407" i="91"/>
  <c r="A408" i="91"/>
  <c r="B408" i="91"/>
  <c r="C408" i="91"/>
  <c r="E408" i="91"/>
  <c r="L408" i="91"/>
  <c r="P408" i="91"/>
  <c r="Q408" i="91"/>
  <c r="R408" i="91"/>
  <c r="T408" i="91"/>
  <c r="X408" i="91"/>
  <c r="A409" i="91"/>
  <c r="B409" i="91"/>
  <c r="C409" i="91"/>
  <c r="E409" i="91"/>
  <c r="L409" i="91"/>
  <c r="P409" i="91"/>
  <c r="Q409" i="91"/>
  <c r="R409" i="91"/>
  <c r="T409" i="91"/>
  <c r="X409" i="91"/>
  <c r="A410" i="91"/>
  <c r="B410" i="91"/>
  <c r="C410" i="91"/>
  <c r="E410" i="91"/>
  <c r="L410" i="91"/>
  <c r="P410" i="91"/>
  <c r="Q410" i="91"/>
  <c r="R410" i="91"/>
  <c r="T410" i="91"/>
  <c r="X410" i="91"/>
  <c r="A411" i="91"/>
  <c r="B411" i="91"/>
  <c r="C411" i="91"/>
  <c r="E411" i="91"/>
  <c r="L411" i="91"/>
  <c r="P411" i="91"/>
  <c r="Q411" i="91"/>
  <c r="R411" i="91"/>
  <c r="T411" i="91"/>
  <c r="X411" i="91"/>
  <c r="A412" i="91"/>
  <c r="B412" i="91"/>
  <c r="C412" i="91"/>
  <c r="E412" i="91"/>
  <c r="L412" i="91"/>
  <c r="P412" i="91"/>
  <c r="Q412" i="91"/>
  <c r="R412" i="91"/>
  <c r="T412" i="91"/>
  <c r="X412" i="91"/>
  <c r="A413" i="91"/>
  <c r="B413" i="91"/>
  <c r="C413" i="91"/>
  <c r="E413" i="91"/>
  <c r="L413" i="91"/>
  <c r="P413" i="91"/>
  <c r="Q413" i="91"/>
  <c r="R413" i="91"/>
  <c r="T413" i="91"/>
  <c r="X413" i="91"/>
  <c r="A414" i="91"/>
  <c r="B414" i="91"/>
  <c r="C414" i="91"/>
  <c r="E414" i="91"/>
  <c r="L414" i="91"/>
  <c r="P414" i="91"/>
  <c r="Q414" i="91"/>
  <c r="R414" i="91"/>
  <c r="T414" i="91"/>
  <c r="X414" i="91"/>
  <c r="A415" i="91"/>
  <c r="B415" i="91"/>
  <c r="C415" i="91"/>
  <c r="E415" i="91"/>
  <c r="L415" i="91"/>
  <c r="P415" i="91"/>
  <c r="Q415" i="91"/>
  <c r="R415" i="91"/>
  <c r="T415" i="91"/>
  <c r="X415" i="91"/>
  <c r="A416" i="91"/>
  <c r="B416" i="91"/>
  <c r="C416" i="91"/>
  <c r="E416" i="91"/>
  <c r="L416" i="91"/>
  <c r="P416" i="91"/>
  <c r="Q416" i="91"/>
  <c r="R416" i="91"/>
  <c r="T416" i="91"/>
  <c r="X416" i="91"/>
  <c r="A417" i="91"/>
  <c r="B417" i="91"/>
  <c r="C417" i="91"/>
  <c r="E417" i="91"/>
  <c r="L417" i="91"/>
  <c r="P417" i="91"/>
  <c r="Q417" i="91"/>
  <c r="R417" i="91"/>
  <c r="T417" i="91"/>
  <c r="X417" i="91"/>
  <c r="A418" i="91"/>
  <c r="B418" i="91"/>
  <c r="C418" i="91"/>
  <c r="E418" i="91"/>
  <c r="L418" i="91"/>
  <c r="P418" i="91"/>
  <c r="Q418" i="91"/>
  <c r="R418" i="91"/>
  <c r="T418" i="91"/>
  <c r="X418" i="91"/>
  <c r="A419" i="91"/>
  <c r="B419" i="91"/>
  <c r="C419" i="91"/>
  <c r="E419" i="91"/>
  <c r="L419" i="91"/>
  <c r="P419" i="91"/>
  <c r="Q419" i="91"/>
  <c r="R419" i="91"/>
  <c r="T419" i="91"/>
  <c r="X419" i="91"/>
  <c r="A420" i="91"/>
  <c r="B420" i="91"/>
  <c r="C420" i="91"/>
  <c r="E420" i="91"/>
  <c r="L420" i="91"/>
  <c r="P420" i="91"/>
  <c r="Q420" i="91"/>
  <c r="R420" i="91"/>
  <c r="T420" i="91"/>
  <c r="X420" i="91"/>
  <c r="A421" i="91"/>
  <c r="B421" i="91"/>
  <c r="C421" i="91"/>
  <c r="E421" i="91"/>
  <c r="L421" i="91"/>
  <c r="P421" i="91"/>
  <c r="Q421" i="91"/>
  <c r="R421" i="91"/>
  <c r="T421" i="91"/>
  <c r="X421" i="91"/>
  <c r="A422" i="91"/>
  <c r="B422" i="91"/>
  <c r="C422" i="91"/>
  <c r="E422" i="91"/>
  <c r="L422" i="91"/>
  <c r="P422" i="91"/>
  <c r="Q422" i="91"/>
  <c r="R422" i="91"/>
  <c r="T422" i="91"/>
  <c r="X422" i="91"/>
  <c r="A423" i="91"/>
  <c r="B423" i="91"/>
  <c r="C423" i="91"/>
  <c r="E423" i="91"/>
  <c r="L423" i="91"/>
  <c r="P423" i="91"/>
  <c r="Q423" i="91"/>
  <c r="R423" i="91"/>
  <c r="T423" i="91"/>
  <c r="X423" i="91"/>
  <c r="A424" i="91"/>
  <c r="B424" i="91"/>
  <c r="C424" i="91"/>
  <c r="E424" i="91"/>
  <c r="L424" i="91"/>
  <c r="P424" i="91"/>
  <c r="Q424" i="91"/>
  <c r="R424" i="91"/>
  <c r="T424" i="91"/>
  <c r="X424" i="91"/>
  <c r="A425" i="91"/>
  <c r="B425" i="91"/>
  <c r="C425" i="91"/>
  <c r="E425" i="91"/>
  <c r="L425" i="91"/>
  <c r="P425" i="91"/>
  <c r="Q425" i="91"/>
  <c r="R425" i="91"/>
  <c r="T425" i="91"/>
  <c r="X425" i="91"/>
  <c r="A426" i="91"/>
  <c r="B426" i="91"/>
  <c r="C426" i="91"/>
  <c r="E426" i="91"/>
  <c r="L426" i="91"/>
  <c r="P426" i="91"/>
  <c r="Q426" i="91"/>
  <c r="R426" i="91"/>
  <c r="T426" i="91"/>
  <c r="X426" i="91"/>
  <c r="A427" i="91"/>
  <c r="B427" i="91"/>
  <c r="C427" i="91"/>
  <c r="E427" i="91"/>
  <c r="L427" i="91"/>
  <c r="P427" i="91"/>
  <c r="Q427" i="91"/>
  <c r="R427" i="91"/>
  <c r="T427" i="91"/>
  <c r="X427" i="91"/>
  <c r="A428" i="91"/>
  <c r="B428" i="91"/>
  <c r="C428" i="91"/>
  <c r="E428" i="91"/>
  <c r="L428" i="91"/>
  <c r="P428" i="91"/>
  <c r="Q428" i="91"/>
  <c r="R428" i="91"/>
  <c r="T428" i="91"/>
  <c r="X428" i="91"/>
  <c r="A429" i="91"/>
  <c r="B429" i="91"/>
  <c r="C429" i="91"/>
  <c r="E429" i="91"/>
  <c r="L429" i="91"/>
  <c r="P429" i="91"/>
  <c r="Q429" i="91"/>
  <c r="R429" i="91"/>
  <c r="T429" i="91"/>
  <c r="X429" i="91"/>
  <c r="A430" i="91"/>
  <c r="B430" i="91"/>
  <c r="C430" i="91"/>
  <c r="E430" i="91"/>
  <c r="L430" i="91"/>
  <c r="P430" i="91"/>
  <c r="Q430" i="91"/>
  <c r="R430" i="91"/>
  <c r="T430" i="91"/>
  <c r="X430" i="91"/>
  <c r="A431" i="91"/>
  <c r="B431" i="91"/>
  <c r="C431" i="91"/>
  <c r="E431" i="91"/>
  <c r="L431" i="91"/>
  <c r="P431" i="91"/>
  <c r="Q431" i="91"/>
  <c r="R431" i="91"/>
  <c r="T431" i="91"/>
  <c r="X431" i="91"/>
  <c r="A432" i="91"/>
  <c r="B432" i="91"/>
  <c r="C432" i="91"/>
  <c r="E432" i="91"/>
  <c r="L432" i="91"/>
  <c r="P432" i="91"/>
  <c r="Q432" i="91"/>
  <c r="R432" i="91"/>
  <c r="T432" i="91"/>
  <c r="X432" i="91"/>
  <c r="A433" i="91"/>
  <c r="B433" i="91"/>
  <c r="C433" i="91"/>
  <c r="E433" i="91"/>
  <c r="L433" i="91"/>
  <c r="P433" i="91"/>
  <c r="Q433" i="91"/>
  <c r="R433" i="91"/>
  <c r="T433" i="91"/>
  <c r="X433" i="91"/>
  <c r="A434" i="91"/>
  <c r="B434" i="91"/>
  <c r="C434" i="91"/>
  <c r="E434" i="91"/>
  <c r="L434" i="91"/>
  <c r="P434" i="91"/>
  <c r="Q434" i="91"/>
  <c r="R434" i="91"/>
  <c r="T434" i="91"/>
  <c r="X434" i="91"/>
  <c r="A435" i="91"/>
  <c r="B435" i="91"/>
  <c r="C435" i="91"/>
  <c r="E435" i="91"/>
  <c r="L435" i="91"/>
  <c r="P435" i="91"/>
  <c r="Q435" i="91"/>
  <c r="R435" i="91"/>
  <c r="T435" i="91"/>
  <c r="X435" i="91"/>
  <c r="A436" i="91"/>
  <c r="B436" i="91"/>
  <c r="C436" i="91"/>
  <c r="E436" i="91"/>
  <c r="L436" i="91"/>
  <c r="P436" i="91"/>
  <c r="Q436" i="91"/>
  <c r="R436" i="91"/>
  <c r="T436" i="91"/>
  <c r="X436" i="91"/>
  <c r="A437" i="91"/>
  <c r="B437" i="91"/>
  <c r="C437" i="91"/>
  <c r="E437" i="91"/>
  <c r="L437" i="91"/>
  <c r="P437" i="91"/>
  <c r="Q437" i="91"/>
  <c r="R437" i="91"/>
  <c r="T437" i="91"/>
  <c r="X437" i="91"/>
  <c r="A438" i="91"/>
  <c r="B438" i="91"/>
  <c r="C438" i="91"/>
  <c r="E438" i="91"/>
  <c r="L438" i="91"/>
  <c r="P438" i="91"/>
  <c r="Q438" i="91"/>
  <c r="R438" i="91"/>
  <c r="T438" i="91"/>
  <c r="X438" i="91"/>
  <c r="A439" i="91"/>
  <c r="B439" i="91"/>
  <c r="C439" i="91"/>
  <c r="E439" i="91"/>
  <c r="L439" i="91"/>
  <c r="P439" i="91"/>
  <c r="Q439" i="91"/>
  <c r="R439" i="91"/>
  <c r="T439" i="91"/>
  <c r="X439" i="91"/>
  <c r="A440" i="91"/>
  <c r="B440" i="91"/>
  <c r="C440" i="91"/>
  <c r="E440" i="91"/>
  <c r="L440" i="91"/>
  <c r="P440" i="91"/>
  <c r="Q440" i="91"/>
  <c r="R440" i="91"/>
  <c r="T440" i="91"/>
  <c r="X440" i="91"/>
  <c r="A441" i="91"/>
  <c r="B441" i="91"/>
  <c r="C441" i="91"/>
  <c r="E441" i="91"/>
  <c r="L441" i="91"/>
  <c r="P441" i="91"/>
  <c r="Q441" i="91"/>
  <c r="R441" i="91"/>
  <c r="T441" i="91"/>
  <c r="X441" i="91"/>
  <c r="A442" i="91"/>
  <c r="B442" i="91"/>
  <c r="C442" i="91"/>
  <c r="E442" i="91"/>
  <c r="L442" i="91"/>
  <c r="P442" i="91"/>
  <c r="Q442" i="91"/>
  <c r="R442" i="91"/>
  <c r="T442" i="91"/>
  <c r="X442" i="91"/>
  <c r="A443" i="91"/>
  <c r="B443" i="91"/>
  <c r="C443" i="91"/>
  <c r="E443" i="91"/>
  <c r="L443" i="91"/>
  <c r="P443" i="91"/>
  <c r="Q443" i="91"/>
  <c r="R443" i="91"/>
  <c r="T443" i="91"/>
  <c r="X443" i="91"/>
  <c r="A444" i="91"/>
  <c r="B444" i="91"/>
  <c r="C444" i="91"/>
  <c r="E444" i="91"/>
  <c r="L444" i="91"/>
  <c r="P444" i="91"/>
  <c r="Q444" i="91"/>
  <c r="R444" i="91"/>
  <c r="T444" i="91"/>
  <c r="X444" i="91"/>
  <c r="A445" i="91"/>
  <c r="B445" i="91"/>
  <c r="C445" i="91"/>
  <c r="E445" i="91"/>
  <c r="L445" i="91"/>
  <c r="P445" i="91"/>
  <c r="Q445" i="91"/>
  <c r="R445" i="91"/>
  <c r="T445" i="91"/>
  <c r="X445" i="91"/>
  <c r="A446" i="91"/>
  <c r="B446" i="91"/>
  <c r="C446" i="91"/>
  <c r="E446" i="91"/>
  <c r="L446" i="91"/>
  <c r="P446" i="91"/>
  <c r="Q446" i="91"/>
  <c r="R446" i="91"/>
  <c r="T446" i="91"/>
  <c r="X446" i="91"/>
  <c r="A447" i="91"/>
  <c r="B447" i="91"/>
  <c r="C447" i="91"/>
  <c r="E447" i="91"/>
  <c r="L447" i="91"/>
  <c r="P447" i="91"/>
  <c r="Q447" i="91"/>
  <c r="R447" i="91"/>
  <c r="T447" i="91"/>
  <c r="X447" i="91"/>
  <c r="A448" i="91"/>
  <c r="B448" i="91"/>
  <c r="C448" i="91"/>
  <c r="E448" i="91"/>
  <c r="L448" i="91"/>
  <c r="P448" i="91"/>
  <c r="Q448" i="91"/>
  <c r="R448" i="91"/>
  <c r="T448" i="91"/>
  <c r="X448" i="91"/>
  <c r="A449" i="91"/>
  <c r="B449" i="91"/>
  <c r="C449" i="91"/>
  <c r="E449" i="91"/>
  <c r="L449" i="91"/>
  <c r="P449" i="91"/>
  <c r="Q449" i="91"/>
  <c r="R449" i="91"/>
  <c r="T449" i="91"/>
  <c r="X449" i="91"/>
  <c r="A450" i="91"/>
  <c r="B450" i="91"/>
  <c r="C450" i="91"/>
  <c r="E450" i="91"/>
  <c r="L450" i="91"/>
  <c r="P450" i="91"/>
  <c r="Q450" i="91"/>
  <c r="R450" i="91"/>
  <c r="T450" i="91"/>
  <c r="X450" i="91"/>
  <c r="A451" i="91"/>
  <c r="B451" i="91"/>
  <c r="C451" i="91"/>
  <c r="E451" i="91"/>
  <c r="L451" i="91"/>
  <c r="P451" i="91"/>
  <c r="Q451" i="91"/>
  <c r="R451" i="91"/>
  <c r="T451" i="91"/>
  <c r="X451" i="91"/>
  <c r="A452" i="91"/>
  <c r="B452" i="91"/>
  <c r="C452" i="91"/>
  <c r="E452" i="91"/>
  <c r="L452" i="91"/>
  <c r="P452" i="91"/>
  <c r="Q452" i="91"/>
  <c r="R452" i="91"/>
  <c r="T452" i="91"/>
  <c r="X452" i="91"/>
  <c r="A453" i="91"/>
  <c r="B453" i="91"/>
  <c r="C453" i="91"/>
  <c r="E453" i="91"/>
  <c r="L453" i="91"/>
  <c r="P453" i="91"/>
  <c r="Q453" i="91"/>
  <c r="R453" i="91"/>
  <c r="T453" i="91"/>
  <c r="X453" i="91"/>
  <c r="A454" i="91"/>
  <c r="B454" i="91"/>
  <c r="C454" i="91"/>
  <c r="E454" i="91"/>
  <c r="L454" i="91"/>
  <c r="P454" i="91"/>
  <c r="Q454" i="91"/>
  <c r="R454" i="91"/>
  <c r="T454" i="91"/>
  <c r="X454" i="91"/>
  <c r="A455" i="91"/>
  <c r="B455" i="91"/>
  <c r="C455" i="91"/>
  <c r="E455" i="91"/>
  <c r="L455" i="91"/>
  <c r="P455" i="91"/>
  <c r="Q455" i="91"/>
  <c r="R455" i="91"/>
  <c r="T455" i="91"/>
  <c r="X455" i="91"/>
  <c r="A456" i="91"/>
  <c r="B456" i="91"/>
  <c r="C456" i="91"/>
  <c r="E456" i="91"/>
  <c r="L456" i="91"/>
  <c r="P456" i="91"/>
  <c r="Q456" i="91"/>
  <c r="R456" i="91"/>
  <c r="T456" i="91"/>
  <c r="X456" i="91"/>
  <c r="A457" i="91"/>
  <c r="B457" i="91"/>
  <c r="C457" i="91"/>
  <c r="E457" i="91"/>
  <c r="L457" i="91"/>
  <c r="P457" i="91"/>
  <c r="Q457" i="91"/>
  <c r="R457" i="91"/>
  <c r="T457" i="91"/>
  <c r="X457" i="91"/>
  <c r="A458" i="91"/>
  <c r="B458" i="91"/>
  <c r="C458" i="91"/>
  <c r="E458" i="91"/>
  <c r="L458" i="91"/>
  <c r="P458" i="91"/>
  <c r="Q458" i="91"/>
  <c r="R458" i="91"/>
  <c r="T458" i="91"/>
  <c r="X458" i="91"/>
  <c r="A459" i="91"/>
  <c r="B459" i="91"/>
  <c r="C459" i="91"/>
  <c r="E459" i="91"/>
  <c r="L459" i="91"/>
  <c r="P459" i="91"/>
  <c r="Q459" i="91"/>
  <c r="R459" i="91"/>
  <c r="T459" i="91"/>
  <c r="X459" i="91"/>
  <c r="A460" i="91"/>
  <c r="B460" i="91"/>
  <c r="C460" i="91"/>
  <c r="E460" i="91"/>
  <c r="L460" i="91"/>
  <c r="P460" i="91"/>
  <c r="Q460" i="91"/>
  <c r="R460" i="91"/>
  <c r="T460" i="91"/>
  <c r="X460" i="91"/>
  <c r="A461" i="91"/>
  <c r="B461" i="91"/>
  <c r="C461" i="91"/>
  <c r="E461" i="91"/>
  <c r="L461" i="91"/>
  <c r="P461" i="91"/>
  <c r="Q461" i="91"/>
  <c r="R461" i="91"/>
  <c r="T461" i="91"/>
  <c r="X461" i="91"/>
  <c r="A462" i="91"/>
  <c r="B462" i="91"/>
  <c r="C462" i="91"/>
  <c r="E462" i="91"/>
  <c r="L462" i="91"/>
  <c r="P462" i="91"/>
  <c r="Q462" i="91"/>
  <c r="R462" i="91"/>
  <c r="T462" i="91"/>
  <c r="X462" i="91"/>
  <c r="A463" i="91"/>
  <c r="B463" i="91"/>
  <c r="C463" i="91"/>
  <c r="E463" i="91"/>
  <c r="L463" i="91"/>
  <c r="P463" i="91"/>
  <c r="Q463" i="91"/>
  <c r="R463" i="91"/>
  <c r="T463" i="91"/>
  <c r="X463" i="91"/>
  <c r="A464" i="91"/>
  <c r="B464" i="91"/>
  <c r="C464" i="91"/>
  <c r="E464" i="91"/>
  <c r="L464" i="91"/>
  <c r="P464" i="91"/>
  <c r="Q464" i="91"/>
  <c r="R464" i="91"/>
  <c r="T464" i="91"/>
  <c r="X464" i="91"/>
  <c r="A465" i="91"/>
  <c r="B465" i="91"/>
  <c r="C465" i="91"/>
  <c r="E465" i="91"/>
  <c r="L465" i="91"/>
  <c r="P465" i="91"/>
  <c r="Q465" i="91"/>
  <c r="R465" i="91"/>
  <c r="T465" i="91"/>
  <c r="X465" i="91"/>
  <c r="A466" i="91"/>
  <c r="B466" i="91"/>
  <c r="C466" i="91"/>
  <c r="E466" i="91"/>
  <c r="L466" i="91"/>
  <c r="P466" i="91"/>
  <c r="Q466" i="91"/>
  <c r="R466" i="91"/>
  <c r="T466" i="91"/>
  <c r="X466" i="91"/>
  <c r="A467" i="91"/>
  <c r="B467" i="91"/>
  <c r="C467" i="91"/>
  <c r="E467" i="91"/>
  <c r="L467" i="91"/>
  <c r="P467" i="91"/>
  <c r="Q467" i="91"/>
  <c r="R467" i="91"/>
  <c r="T467" i="91"/>
  <c r="X467" i="91"/>
  <c r="A468" i="91"/>
  <c r="B468" i="91"/>
  <c r="C468" i="91"/>
  <c r="E468" i="91"/>
  <c r="L468" i="91"/>
  <c r="P468" i="91"/>
  <c r="Q468" i="91"/>
  <c r="R468" i="91"/>
  <c r="T468" i="91"/>
  <c r="X468" i="91"/>
  <c r="A469" i="91"/>
  <c r="B469" i="91"/>
  <c r="C469" i="91"/>
  <c r="E469" i="91"/>
  <c r="L469" i="91"/>
  <c r="P469" i="91"/>
  <c r="Q469" i="91"/>
  <c r="R469" i="91"/>
  <c r="T469" i="91"/>
  <c r="X469" i="91"/>
  <c r="A470" i="91"/>
  <c r="B470" i="91"/>
  <c r="C470" i="91"/>
  <c r="E470" i="91"/>
  <c r="L470" i="91"/>
  <c r="P470" i="91"/>
  <c r="Q470" i="91"/>
  <c r="R470" i="91"/>
  <c r="T470" i="91"/>
  <c r="X470" i="91"/>
  <c r="A471" i="91"/>
  <c r="B471" i="91"/>
  <c r="C471" i="91"/>
  <c r="E471" i="91"/>
  <c r="L471" i="91"/>
  <c r="P471" i="91"/>
  <c r="Q471" i="91"/>
  <c r="R471" i="91"/>
  <c r="T471" i="91"/>
  <c r="X471" i="91"/>
  <c r="A472" i="91"/>
  <c r="B472" i="91"/>
  <c r="C472" i="91"/>
  <c r="E472" i="91"/>
  <c r="L472" i="91"/>
  <c r="P472" i="91"/>
  <c r="Q472" i="91"/>
  <c r="R472" i="91"/>
  <c r="T472" i="91"/>
  <c r="X472" i="91"/>
  <c r="A473" i="91"/>
  <c r="B473" i="91"/>
  <c r="C473" i="91"/>
  <c r="E473" i="91"/>
  <c r="L473" i="91"/>
  <c r="P473" i="91"/>
  <c r="Q473" i="91"/>
  <c r="R473" i="91"/>
  <c r="T473" i="91"/>
  <c r="X473" i="91"/>
  <c r="A474" i="91"/>
  <c r="B474" i="91"/>
  <c r="C474" i="91"/>
  <c r="E474" i="91"/>
  <c r="L474" i="91"/>
  <c r="P474" i="91"/>
  <c r="Q474" i="91"/>
  <c r="R474" i="91"/>
  <c r="T474" i="91"/>
  <c r="X474" i="91"/>
  <c r="A475" i="91"/>
  <c r="B475" i="91"/>
  <c r="C475" i="91"/>
  <c r="E475" i="91"/>
  <c r="L475" i="91"/>
  <c r="P475" i="91"/>
  <c r="Q475" i="91"/>
  <c r="R475" i="91"/>
  <c r="T475" i="91"/>
  <c r="X475" i="91"/>
  <c r="A476" i="91"/>
  <c r="B476" i="91"/>
  <c r="C476" i="91"/>
  <c r="E476" i="91"/>
  <c r="L476" i="91"/>
  <c r="P476" i="91"/>
  <c r="Q476" i="91"/>
  <c r="R476" i="91"/>
  <c r="T476" i="91"/>
  <c r="X476" i="91"/>
  <c r="A477" i="91"/>
  <c r="B477" i="91"/>
  <c r="C477" i="91"/>
  <c r="E477" i="91"/>
  <c r="L477" i="91"/>
  <c r="P477" i="91"/>
  <c r="Q477" i="91"/>
  <c r="R477" i="91"/>
  <c r="T477" i="91"/>
  <c r="X477" i="91"/>
  <c r="A478" i="91"/>
  <c r="B478" i="91"/>
  <c r="C478" i="91"/>
  <c r="E478" i="91"/>
  <c r="L478" i="91"/>
  <c r="P478" i="91"/>
  <c r="Q478" i="91"/>
  <c r="R478" i="91"/>
  <c r="T478" i="91"/>
  <c r="X478" i="91"/>
  <c r="A479" i="91"/>
  <c r="B479" i="91"/>
  <c r="C479" i="91"/>
  <c r="E479" i="91"/>
  <c r="L479" i="91"/>
  <c r="P479" i="91"/>
  <c r="Q479" i="91"/>
  <c r="R479" i="91"/>
  <c r="T479" i="91"/>
  <c r="X479" i="91"/>
  <c r="A480" i="91"/>
  <c r="B480" i="91"/>
  <c r="C480" i="91"/>
  <c r="E480" i="91"/>
  <c r="L480" i="91"/>
  <c r="P480" i="91"/>
  <c r="Q480" i="91"/>
  <c r="R480" i="91"/>
  <c r="T480" i="91"/>
  <c r="X480" i="91"/>
  <c r="A481" i="91"/>
  <c r="B481" i="91"/>
  <c r="C481" i="91"/>
  <c r="E481" i="91"/>
  <c r="L481" i="91"/>
  <c r="P481" i="91"/>
  <c r="Q481" i="91"/>
  <c r="R481" i="91"/>
  <c r="T481" i="91"/>
  <c r="X481" i="91"/>
  <c r="A482" i="91"/>
  <c r="B482" i="91"/>
  <c r="C482" i="91"/>
  <c r="E482" i="91"/>
  <c r="L482" i="91"/>
  <c r="P482" i="91"/>
  <c r="Q482" i="91"/>
  <c r="R482" i="91"/>
  <c r="T482" i="91"/>
  <c r="X482" i="91"/>
  <c r="A483" i="91"/>
  <c r="B483" i="91"/>
  <c r="C483" i="91"/>
  <c r="E483" i="91"/>
  <c r="L483" i="91"/>
  <c r="P483" i="91"/>
  <c r="Q483" i="91"/>
  <c r="R483" i="91"/>
  <c r="T483" i="91"/>
  <c r="X483" i="91"/>
  <c r="A484" i="91"/>
  <c r="B484" i="91"/>
  <c r="C484" i="91"/>
  <c r="E484" i="91"/>
  <c r="L484" i="91"/>
  <c r="P484" i="91"/>
  <c r="Q484" i="91"/>
  <c r="R484" i="91"/>
  <c r="T484" i="91"/>
  <c r="X484" i="91"/>
  <c r="A485" i="91"/>
  <c r="B485" i="91"/>
  <c r="C485" i="91"/>
  <c r="E485" i="91"/>
  <c r="L485" i="91"/>
  <c r="P485" i="91"/>
  <c r="Q485" i="91"/>
  <c r="R485" i="91"/>
  <c r="T485" i="91"/>
  <c r="X485" i="91"/>
  <c r="A486" i="91"/>
  <c r="B486" i="91"/>
  <c r="C486" i="91"/>
  <c r="E486" i="91"/>
  <c r="L486" i="91"/>
  <c r="P486" i="91"/>
  <c r="Q486" i="91"/>
  <c r="R486" i="91"/>
  <c r="T486" i="91"/>
  <c r="X486" i="91"/>
  <c r="A487" i="91"/>
  <c r="B487" i="91"/>
  <c r="C487" i="91"/>
  <c r="E487" i="91"/>
  <c r="L487" i="91"/>
  <c r="P487" i="91"/>
  <c r="Q487" i="91"/>
  <c r="R487" i="91"/>
  <c r="T487" i="91"/>
  <c r="X487" i="91"/>
  <c r="A488" i="91"/>
  <c r="B488" i="91"/>
  <c r="C488" i="91"/>
  <c r="E488" i="91"/>
  <c r="L488" i="91"/>
  <c r="P488" i="91"/>
  <c r="Q488" i="91"/>
  <c r="R488" i="91"/>
  <c r="T488" i="91"/>
  <c r="X488" i="91"/>
  <c r="A489" i="91"/>
  <c r="B489" i="91"/>
  <c r="C489" i="91"/>
  <c r="E489" i="91"/>
  <c r="L489" i="91"/>
  <c r="P489" i="91"/>
  <c r="Q489" i="91"/>
  <c r="R489" i="91"/>
  <c r="T489" i="91"/>
  <c r="X489" i="91"/>
  <c r="A490" i="91"/>
  <c r="B490" i="91"/>
  <c r="C490" i="91"/>
  <c r="E490" i="91"/>
  <c r="L490" i="91"/>
  <c r="P490" i="91"/>
  <c r="Q490" i="91"/>
  <c r="R490" i="91"/>
  <c r="T490" i="91"/>
  <c r="X490" i="91"/>
  <c r="A491" i="91"/>
  <c r="B491" i="91"/>
  <c r="C491" i="91"/>
  <c r="E491" i="91"/>
  <c r="L491" i="91"/>
  <c r="P491" i="91"/>
  <c r="Q491" i="91"/>
  <c r="R491" i="91"/>
  <c r="T491" i="91"/>
  <c r="X491" i="91"/>
  <c r="A492" i="91"/>
  <c r="B492" i="91"/>
  <c r="C492" i="91"/>
  <c r="E492" i="91"/>
  <c r="L492" i="91"/>
  <c r="P492" i="91"/>
  <c r="Q492" i="91"/>
  <c r="R492" i="91"/>
  <c r="T492" i="91"/>
  <c r="X492" i="91"/>
  <c r="A493" i="91"/>
  <c r="B493" i="91"/>
  <c r="C493" i="91"/>
  <c r="E493" i="91"/>
  <c r="L493" i="91"/>
  <c r="P493" i="91"/>
  <c r="Q493" i="91"/>
  <c r="R493" i="91"/>
  <c r="T493" i="91"/>
  <c r="X493" i="91"/>
  <c r="A494" i="91"/>
  <c r="B494" i="91"/>
  <c r="C494" i="91"/>
  <c r="E494" i="91"/>
  <c r="L494" i="91"/>
  <c r="P494" i="91"/>
  <c r="Q494" i="91"/>
  <c r="R494" i="91"/>
  <c r="T494" i="91"/>
  <c r="X494" i="91"/>
  <c r="A495" i="91"/>
  <c r="B495" i="91"/>
  <c r="C495" i="91"/>
  <c r="E495" i="91"/>
  <c r="L495" i="91"/>
  <c r="P495" i="91"/>
  <c r="Q495" i="91"/>
  <c r="R495" i="91"/>
  <c r="T495" i="91"/>
  <c r="X495" i="91"/>
  <c r="A496" i="91"/>
  <c r="B496" i="91"/>
  <c r="C496" i="91"/>
  <c r="E496" i="91"/>
  <c r="L496" i="91"/>
  <c r="P496" i="91"/>
  <c r="Q496" i="91"/>
  <c r="R496" i="91"/>
  <c r="T496" i="91"/>
  <c r="X496" i="91"/>
  <c r="A497" i="91"/>
  <c r="B497" i="91"/>
  <c r="C497" i="91"/>
  <c r="E497" i="91"/>
  <c r="L497" i="91"/>
  <c r="P497" i="91"/>
  <c r="Q497" i="91"/>
  <c r="R497" i="91"/>
  <c r="T497" i="91"/>
  <c r="X497" i="91"/>
  <c r="A498" i="91"/>
  <c r="B498" i="91"/>
  <c r="C498" i="91"/>
  <c r="E498" i="91"/>
  <c r="L498" i="91"/>
  <c r="P498" i="91"/>
  <c r="Q498" i="91"/>
  <c r="R498" i="91"/>
  <c r="T498" i="91"/>
  <c r="X498" i="91"/>
  <c r="A499" i="91"/>
  <c r="B499" i="91"/>
  <c r="C499" i="91"/>
  <c r="E499" i="91"/>
  <c r="L499" i="91"/>
  <c r="P499" i="91"/>
  <c r="Q499" i="91"/>
  <c r="R499" i="91"/>
  <c r="T499" i="91"/>
  <c r="X499" i="91"/>
  <c r="A500" i="91"/>
  <c r="B500" i="91"/>
  <c r="C500" i="91"/>
  <c r="E500" i="91"/>
  <c r="L500" i="91"/>
  <c r="P500" i="91"/>
  <c r="Q500" i="91"/>
  <c r="R500" i="91"/>
  <c r="T500" i="91"/>
  <c r="X500" i="91"/>
  <c r="A501" i="91"/>
  <c r="B501" i="91"/>
  <c r="C501" i="91"/>
  <c r="E501" i="91"/>
  <c r="L501" i="91"/>
  <c r="P501" i="91"/>
  <c r="Q501" i="91"/>
  <c r="R501" i="91"/>
  <c r="T501" i="91"/>
  <c r="X501" i="91"/>
  <c r="A502" i="91"/>
  <c r="B502" i="91"/>
  <c r="C502" i="91"/>
  <c r="E502" i="91"/>
  <c r="L502" i="91"/>
  <c r="P502" i="91"/>
  <c r="Q502" i="91"/>
  <c r="R502" i="91"/>
  <c r="T502" i="91"/>
  <c r="X502" i="91"/>
  <c r="A503" i="91"/>
  <c r="B503" i="91"/>
  <c r="C503" i="91"/>
  <c r="E503" i="91"/>
  <c r="L503" i="91"/>
  <c r="P503" i="91"/>
  <c r="Q503" i="91"/>
  <c r="R503" i="91"/>
  <c r="T503" i="91"/>
  <c r="X503" i="91"/>
  <c r="A504" i="91"/>
  <c r="B504" i="91"/>
  <c r="C504" i="91"/>
  <c r="E504" i="91"/>
  <c r="L504" i="91"/>
  <c r="P504" i="91"/>
  <c r="Q504" i="91"/>
  <c r="R504" i="91"/>
  <c r="T504" i="91"/>
  <c r="X504" i="91"/>
  <c r="A505" i="91"/>
  <c r="B505" i="91"/>
  <c r="C505" i="91"/>
  <c r="E505" i="91"/>
  <c r="L505" i="91"/>
  <c r="P505" i="91"/>
  <c r="Q505" i="91"/>
  <c r="R505" i="91"/>
  <c r="T505" i="91"/>
  <c r="X505" i="91"/>
  <c r="A506" i="91"/>
  <c r="B506" i="91"/>
  <c r="C506" i="91"/>
  <c r="E506" i="91"/>
  <c r="L506" i="91"/>
  <c r="P506" i="91"/>
  <c r="Q506" i="91"/>
  <c r="R506" i="91"/>
  <c r="T506" i="91"/>
  <c r="X506" i="91"/>
  <c r="A507" i="91"/>
  <c r="B507" i="91"/>
  <c r="C507" i="91"/>
  <c r="E507" i="91"/>
  <c r="L507" i="91"/>
  <c r="P507" i="91"/>
  <c r="Q507" i="91"/>
  <c r="R507" i="91"/>
  <c r="T507" i="91"/>
  <c r="X507" i="91"/>
  <c r="A508" i="91"/>
  <c r="B508" i="91"/>
  <c r="C508" i="91"/>
  <c r="E508" i="91"/>
  <c r="L508" i="91"/>
  <c r="P508" i="91"/>
  <c r="Q508" i="91"/>
  <c r="R508" i="91"/>
  <c r="T508" i="91"/>
  <c r="X508" i="91"/>
  <c r="A509" i="91"/>
  <c r="B509" i="91"/>
  <c r="C509" i="91"/>
  <c r="E509" i="91"/>
  <c r="L509" i="91"/>
  <c r="P509" i="91"/>
  <c r="Q509" i="91"/>
  <c r="R509" i="91"/>
  <c r="T509" i="91"/>
  <c r="X509" i="91"/>
  <c r="A510" i="91"/>
  <c r="B510" i="91"/>
  <c r="C510" i="91"/>
  <c r="E510" i="91"/>
  <c r="L510" i="91"/>
  <c r="P510" i="91"/>
  <c r="Q510" i="91"/>
  <c r="R510" i="91"/>
  <c r="T510" i="91"/>
  <c r="X510" i="91"/>
  <c r="A511" i="91"/>
  <c r="B511" i="91"/>
  <c r="C511" i="91"/>
  <c r="E511" i="91"/>
  <c r="L511" i="91"/>
  <c r="P511" i="91"/>
  <c r="Q511" i="91"/>
  <c r="R511" i="91"/>
  <c r="T511" i="91"/>
  <c r="X511" i="91"/>
  <c r="A512" i="91"/>
  <c r="B512" i="91"/>
  <c r="C512" i="91"/>
  <c r="E512" i="91"/>
  <c r="L512" i="91"/>
  <c r="P512" i="91"/>
  <c r="Q512" i="91"/>
  <c r="R512" i="91"/>
  <c r="T512" i="91"/>
  <c r="X512" i="91"/>
  <c r="A513" i="91"/>
  <c r="B513" i="91"/>
  <c r="C513" i="91"/>
  <c r="E513" i="91"/>
  <c r="L513" i="91"/>
  <c r="P513" i="91"/>
  <c r="Q513" i="91"/>
  <c r="R513" i="91"/>
  <c r="T513" i="91"/>
  <c r="X513" i="91"/>
  <c r="A514" i="91"/>
  <c r="B514" i="91"/>
  <c r="C514" i="91"/>
  <c r="E514" i="91"/>
  <c r="L514" i="91"/>
  <c r="P514" i="91"/>
  <c r="Q514" i="91"/>
  <c r="R514" i="91"/>
  <c r="T514" i="91"/>
  <c r="X514" i="91"/>
  <c r="A515" i="91"/>
  <c r="B515" i="91"/>
  <c r="C515" i="91"/>
  <c r="E515" i="91"/>
  <c r="L515" i="91"/>
  <c r="P515" i="91"/>
  <c r="Q515" i="91"/>
  <c r="R515" i="91"/>
  <c r="T515" i="91"/>
  <c r="X515" i="91"/>
  <c r="A516" i="91"/>
  <c r="B516" i="91"/>
  <c r="C516" i="91"/>
  <c r="E516" i="91"/>
  <c r="L516" i="91"/>
  <c r="P516" i="91"/>
  <c r="Q516" i="91"/>
  <c r="R516" i="91"/>
  <c r="T516" i="91"/>
  <c r="X516" i="91"/>
  <c r="A517" i="91"/>
  <c r="B517" i="91"/>
  <c r="C517" i="91"/>
  <c r="E517" i="91"/>
  <c r="L517" i="91"/>
  <c r="P517" i="91"/>
  <c r="Q517" i="91"/>
  <c r="R517" i="91"/>
  <c r="T517" i="91"/>
  <c r="X517" i="91"/>
  <c r="A518" i="91"/>
  <c r="B518" i="91"/>
  <c r="C518" i="91"/>
  <c r="E518" i="91"/>
  <c r="L518" i="91"/>
  <c r="P518" i="91"/>
  <c r="Q518" i="91"/>
  <c r="R518" i="91"/>
  <c r="T518" i="91"/>
  <c r="X518" i="91"/>
  <c r="A519" i="91"/>
  <c r="B519" i="91"/>
  <c r="C519" i="91"/>
  <c r="E519" i="91"/>
  <c r="L519" i="91"/>
  <c r="P519" i="91"/>
  <c r="Q519" i="91"/>
  <c r="R519" i="91"/>
  <c r="T519" i="91"/>
  <c r="X519" i="91"/>
  <c r="A520" i="91"/>
  <c r="B520" i="91"/>
  <c r="C520" i="91"/>
  <c r="E520" i="91"/>
  <c r="L520" i="91"/>
  <c r="P520" i="91"/>
  <c r="Q520" i="91"/>
  <c r="R520" i="91"/>
  <c r="T520" i="91"/>
  <c r="X520" i="91"/>
  <c r="A521" i="91"/>
  <c r="B521" i="91"/>
  <c r="C521" i="91"/>
  <c r="E521" i="91"/>
  <c r="L521" i="91"/>
  <c r="P521" i="91"/>
  <c r="Q521" i="91"/>
  <c r="R521" i="91"/>
  <c r="T521" i="91"/>
  <c r="X521" i="91"/>
  <c r="A522" i="91"/>
  <c r="B522" i="91"/>
  <c r="C522" i="91"/>
  <c r="E522" i="91"/>
  <c r="L522" i="91"/>
  <c r="P522" i="91"/>
  <c r="Q522" i="91"/>
  <c r="R522" i="91"/>
  <c r="T522" i="91"/>
  <c r="X522" i="91"/>
  <c r="A523" i="91"/>
  <c r="B523" i="91"/>
  <c r="C523" i="91"/>
  <c r="E523" i="91"/>
  <c r="L523" i="91"/>
  <c r="P523" i="91"/>
  <c r="Q523" i="91"/>
  <c r="R523" i="91"/>
  <c r="T523" i="91"/>
  <c r="X523" i="91"/>
  <c r="A524" i="91"/>
  <c r="B524" i="91"/>
  <c r="C524" i="91"/>
  <c r="E524" i="91"/>
  <c r="L524" i="91"/>
  <c r="P524" i="91"/>
  <c r="Q524" i="91"/>
  <c r="R524" i="91"/>
  <c r="T524" i="91"/>
  <c r="X524" i="91"/>
  <c r="A525" i="91"/>
  <c r="B525" i="91"/>
  <c r="C525" i="91"/>
  <c r="E525" i="91"/>
  <c r="L525" i="91"/>
  <c r="P525" i="91"/>
  <c r="Q525" i="91"/>
  <c r="R525" i="91"/>
  <c r="T525" i="91"/>
  <c r="X525" i="91"/>
  <c r="A526" i="91"/>
  <c r="B526" i="91"/>
  <c r="C526" i="91"/>
  <c r="E526" i="91"/>
  <c r="L526" i="91"/>
  <c r="P526" i="91"/>
  <c r="Q526" i="91"/>
  <c r="R526" i="91"/>
  <c r="T526" i="91"/>
  <c r="X526" i="91"/>
  <c r="A527" i="91"/>
  <c r="B527" i="91"/>
  <c r="C527" i="91"/>
  <c r="E527" i="91"/>
  <c r="L527" i="91"/>
  <c r="P527" i="91"/>
  <c r="Q527" i="91"/>
  <c r="R527" i="91"/>
  <c r="T527" i="91"/>
  <c r="X527" i="91"/>
  <c r="A528" i="91"/>
  <c r="B528" i="91"/>
  <c r="C528" i="91"/>
  <c r="E528" i="91"/>
  <c r="L528" i="91"/>
  <c r="P528" i="91"/>
  <c r="Q528" i="91"/>
  <c r="R528" i="91"/>
  <c r="T528" i="91"/>
  <c r="X528" i="91"/>
  <c r="A529" i="91"/>
  <c r="B529" i="91"/>
  <c r="C529" i="91"/>
  <c r="E529" i="91"/>
  <c r="L529" i="91"/>
  <c r="P529" i="91"/>
  <c r="Q529" i="91"/>
  <c r="R529" i="91"/>
  <c r="T529" i="91"/>
  <c r="X529" i="91"/>
  <c r="A530" i="91"/>
  <c r="B530" i="91"/>
  <c r="C530" i="91"/>
  <c r="E530" i="91"/>
  <c r="L530" i="91"/>
  <c r="P530" i="91"/>
  <c r="Q530" i="91"/>
  <c r="R530" i="91"/>
  <c r="T530" i="91"/>
  <c r="X530" i="91"/>
  <c r="A531" i="91"/>
  <c r="B531" i="91"/>
  <c r="C531" i="91"/>
  <c r="E531" i="91"/>
  <c r="L531" i="91"/>
  <c r="P531" i="91"/>
  <c r="Q531" i="91"/>
  <c r="R531" i="91"/>
  <c r="T531" i="91"/>
  <c r="X531" i="91"/>
  <c r="A532" i="91"/>
  <c r="B532" i="91"/>
  <c r="C532" i="91"/>
  <c r="E532" i="91"/>
  <c r="L532" i="91"/>
  <c r="P532" i="91"/>
  <c r="Q532" i="91"/>
  <c r="R532" i="91"/>
  <c r="T532" i="91"/>
  <c r="X532" i="91"/>
  <c r="A533" i="91"/>
  <c r="B533" i="91"/>
  <c r="C533" i="91"/>
  <c r="E533" i="91"/>
  <c r="L533" i="91"/>
  <c r="P533" i="91"/>
  <c r="Q533" i="91"/>
  <c r="R533" i="91"/>
  <c r="T533" i="91"/>
  <c r="X533" i="91"/>
  <c r="A534" i="91"/>
  <c r="B534" i="91"/>
  <c r="C534" i="91"/>
  <c r="E534" i="91"/>
  <c r="L534" i="91"/>
  <c r="P534" i="91"/>
  <c r="Q534" i="91"/>
  <c r="R534" i="91"/>
  <c r="T534" i="91"/>
  <c r="X534" i="91"/>
  <c r="A535" i="91"/>
  <c r="B535" i="91"/>
  <c r="C535" i="91"/>
  <c r="E535" i="91"/>
  <c r="L535" i="91"/>
  <c r="P535" i="91"/>
  <c r="Q535" i="91"/>
  <c r="R535" i="91"/>
  <c r="T535" i="91"/>
  <c r="X535" i="91"/>
  <c r="A536" i="91"/>
  <c r="B536" i="91"/>
  <c r="C536" i="91"/>
  <c r="E536" i="91"/>
  <c r="L536" i="91"/>
  <c r="P536" i="91"/>
  <c r="Q536" i="91"/>
  <c r="R536" i="91"/>
  <c r="T536" i="91"/>
  <c r="X536" i="91"/>
  <c r="A537" i="91"/>
  <c r="B537" i="91"/>
  <c r="C537" i="91"/>
  <c r="E537" i="91"/>
  <c r="L537" i="91"/>
  <c r="P537" i="91"/>
  <c r="Q537" i="91"/>
  <c r="R537" i="91"/>
  <c r="T537" i="91"/>
  <c r="X537" i="91"/>
  <c r="A538" i="91"/>
  <c r="B538" i="91"/>
  <c r="C538" i="91"/>
  <c r="E538" i="91"/>
  <c r="L538" i="91"/>
  <c r="P538" i="91"/>
  <c r="Q538" i="91"/>
  <c r="R538" i="91"/>
  <c r="T538" i="91"/>
  <c r="X538" i="91"/>
  <c r="A539" i="91"/>
  <c r="B539" i="91"/>
  <c r="C539" i="91"/>
  <c r="E539" i="91"/>
  <c r="L539" i="91"/>
  <c r="P539" i="91"/>
  <c r="Q539" i="91"/>
  <c r="R539" i="91"/>
  <c r="T539" i="91"/>
  <c r="X539" i="91"/>
  <c r="A540" i="91"/>
  <c r="B540" i="91"/>
  <c r="C540" i="91"/>
  <c r="E540" i="91"/>
  <c r="L540" i="91"/>
  <c r="P540" i="91"/>
  <c r="Q540" i="91"/>
  <c r="R540" i="91"/>
  <c r="T540" i="91"/>
  <c r="X540" i="91"/>
  <c r="A541" i="91"/>
  <c r="B541" i="91"/>
  <c r="C541" i="91"/>
  <c r="E541" i="91"/>
  <c r="L541" i="91"/>
  <c r="P541" i="91"/>
  <c r="Q541" i="91"/>
  <c r="R541" i="91"/>
  <c r="T541" i="91"/>
  <c r="X541" i="91"/>
  <c r="A542" i="91"/>
  <c r="B542" i="91"/>
  <c r="C542" i="91"/>
  <c r="E542" i="91"/>
  <c r="L542" i="91"/>
  <c r="P542" i="91"/>
  <c r="Q542" i="91"/>
  <c r="R542" i="91"/>
  <c r="T542" i="91"/>
  <c r="X542" i="91"/>
  <c r="A543" i="91"/>
  <c r="B543" i="91"/>
  <c r="C543" i="91"/>
  <c r="E543" i="91"/>
  <c r="L543" i="91"/>
  <c r="P543" i="91"/>
  <c r="Q543" i="91"/>
  <c r="R543" i="91"/>
  <c r="T543" i="91"/>
  <c r="X543" i="91"/>
  <c r="A544" i="91"/>
  <c r="B544" i="91"/>
  <c r="C544" i="91"/>
  <c r="E544" i="91"/>
  <c r="L544" i="91"/>
  <c r="P544" i="91"/>
  <c r="Q544" i="91"/>
  <c r="R544" i="91"/>
  <c r="T544" i="91"/>
  <c r="X544" i="91"/>
  <c r="A545" i="91"/>
  <c r="B545" i="91"/>
  <c r="C545" i="91"/>
  <c r="E545" i="91"/>
  <c r="L545" i="91"/>
  <c r="P545" i="91"/>
  <c r="Q545" i="91"/>
  <c r="R545" i="91"/>
  <c r="T545" i="91"/>
  <c r="X545" i="91"/>
  <c r="A546" i="91"/>
  <c r="B546" i="91"/>
  <c r="C546" i="91"/>
  <c r="E546" i="91"/>
  <c r="L546" i="91"/>
  <c r="P546" i="91"/>
  <c r="Q546" i="91"/>
  <c r="R546" i="91"/>
  <c r="T546" i="91"/>
  <c r="X546" i="91"/>
  <c r="A547" i="91"/>
  <c r="B547" i="91"/>
  <c r="C547" i="91"/>
  <c r="E547" i="91"/>
  <c r="L547" i="91"/>
  <c r="P547" i="91"/>
  <c r="Q547" i="91"/>
  <c r="R547" i="91"/>
  <c r="T547" i="91"/>
  <c r="X547" i="91"/>
  <c r="A548" i="91"/>
  <c r="B548" i="91"/>
  <c r="C548" i="91"/>
  <c r="E548" i="91"/>
  <c r="L548" i="91"/>
  <c r="P548" i="91"/>
  <c r="Q548" i="91"/>
  <c r="R548" i="91"/>
  <c r="T548" i="91"/>
  <c r="X548" i="91"/>
  <c r="A549" i="91"/>
  <c r="B549" i="91"/>
  <c r="C549" i="91"/>
  <c r="E549" i="91"/>
  <c r="L549" i="91"/>
  <c r="P549" i="91"/>
  <c r="Q549" i="91"/>
  <c r="R549" i="91"/>
  <c r="T549" i="91"/>
  <c r="X549" i="91"/>
  <c r="A550" i="91"/>
  <c r="B550" i="91"/>
  <c r="C550" i="91"/>
  <c r="E550" i="91"/>
  <c r="L550" i="91"/>
  <c r="P550" i="91"/>
  <c r="Q550" i="91"/>
  <c r="R550" i="91"/>
  <c r="T550" i="91"/>
  <c r="X550" i="91"/>
  <c r="A551" i="91"/>
  <c r="B551" i="91"/>
  <c r="C551" i="91"/>
  <c r="E551" i="91"/>
  <c r="L551" i="91"/>
  <c r="P551" i="91"/>
  <c r="Q551" i="91"/>
  <c r="R551" i="91"/>
  <c r="T551" i="91"/>
  <c r="X551" i="91"/>
  <c r="A552" i="91"/>
  <c r="B552" i="91"/>
  <c r="C552" i="91"/>
  <c r="E552" i="91"/>
  <c r="L552" i="91"/>
  <c r="P552" i="91"/>
  <c r="Q552" i="91"/>
  <c r="R552" i="91"/>
  <c r="T552" i="91"/>
  <c r="X552" i="91"/>
  <c r="A553" i="91"/>
  <c r="B553" i="91"/>
  <c r="C553" i="91"/>
  <c r="E553" i="91"/>
  <c r="L553" i="91"/>
  <c r="P553" i="91"/>
  <c r="Q553" i="91"/>
  <c r="R553" i="91"/>
  <c r="T553" i="91"/>
  <c r="X553" i="91"/>
  <c r="A554" i="91"/>
  <c r="B554" i="91"/>
  <c r="C554" i="91"/>
  <c r="E554" i="91"/>
  <c r="L554" i="91"/>
  <c r="P554" i="91"/>
  <c r="Q554" i="91"/>
  <c r="R554" i="91"/>
  <c r="T554" i="91"/>
  <c r="X554" i="91"/>
  <c r="A555" i="91"/>
  <c r="B555" i="91"/>
  <c r="C555" i="91"/>
  <c r="E555" i="91"/>
  <c r="L555" i="91"/>
  <c r="P555" i="91"/>
  <c r="Q555" i="91"/>
  <c r="R555" i="91"/>
  <c r="T555" i="91"/>
  <c r="X555" i="91"/>
  <c r="A556" i="91"/>
  <c r="B556" i="91"/>
  <c r="C556" i="91"/>
  <c r="E556" i="91"/>
  <c r="L556" i="91"/>
  <c r="P556" i="91"/>
  <c r="Q556" i="91"/>
  <c r="R556" i="91"/>
  <c r="T556" i="91"/>
  <c r="X556" i="91"/>
  <c r="A557" i="91"/>
  <c r="B557" i="91"/>
  <c r="C557" i="91"/>
  <c r="E557" i="91"/>
  <c r="L557" i="91"/>
  <c r="P557" i="91"/>
  <c r="Q557" i="91"/>
  <c r="R557" i="91"/>
  <c r="T557" i="91"/>
  <c r="X557" i="91"/>
  <c r="A558" i="91"/>
  <c r="B558" i="91"/>
  <c r="C558" i="91"/>
  <c r="E558" i="91"/>
  <c r="L558" i="91"/>
  <c r="P558" i="91"/>
  <c r="Q558" i="91"/>
  <c r="R558" i="91"/>
  <c r="T558" i="91"/>
  <c r="X558" i="91"/>
  <c r="A559" i="91"/>
  <c r="B559" i="91"/>
  <c r="C559" i="91"/>
  <c r="E559" i="91"/>
  <c r="L559" i="91"/>
  <c r="P559" i="91"/>
  <c r="Q559" i="91"/>
  <c r="R559" i="91"/>
  <c r="T559" i="91"/>
  <c r="X559" i="91"/>
  <c r="X5" i="91"/>
  <c r="B5" i="91"/>
  <c r="C5" i="91"/>
  <c r="E5" i="91"/>
  <c r="L5" i="91"/>
  <c r="P5" i="91"/>
  <c r="Q5" i="91"/>
  <c r="R5" i="91"/>
  <c r="T5" i="91"/>
  <c r="A5" i="91"/>
  <c r="F52" i="82"/>
  <c r="F53" i="91" s="1"/>
  <c r="F53" i="82"/>
  <c r="F54" i="91" s="1"/>
  <c r="F54" i="82"/>
  <c r="F55" i="91" s="1"/>
  <c r="F55" i="82"/>
  <c r="F56" i="91" s="1"/>
  <c r="F56" i="82"/>
  <c r="F57" i="91" s="1"/>
  <c r="F57" i="82"/>
  <c r="F58" i="91" s="1"/>
  <c r="F59" i="82"/>
  <c r="F59" i="91" s="1"/>
  <c r="F60" i="82"/>
  <c r="F60" i="91" s="1"/>
  <c r="F61" i="82"/>
  <c r="F61" i="91" s="1"/>
  <c r="F62" i="82"/>
  <c r="F62" i="91" s="1"/>
  <c r="F63" i="82"/>
  <c r="F63" i="91" s="1"/>
  <c r="F64" i="82"/>
  <c r="F64" i="91" s="1"/>
  <c r="F65" i="82"/>
  <c r="F65" i="91" s="1"/>
  <c r="F66" i="82"/>
  <c r="F66" i="91" s="1"/>
  <c r="F67" i="82"/>
  <c r="F67" i="91" s="1"/>
  <c r="F68" i="82"/>
  <c r="F68" i="91" s="1"/>
  <c r="F69" i="82"/>
  <c r="F69" i="91" s="1"/>
  <c r="F70" i="82"/>
  <c r="F70" i="91" s="1"/>
  <c r="F71" i="82"/>
  <c r="F72" i="91" s="1"/>
  <c r="F72" i="82"/>
  <c r="F74" i="91" s="1"/>
  <c r="F73" i="82"/>
  <c r="F75" i="91" s="1"/>
  <c r="F74" i="82"/>
  <c r="F76" i="91" s="1"/>
  <c r="F75" i="82"/>
  <c r="F76" i="82"/>
  <c r="F78" i="91" s="1"/>
  <c r="F77" i="82"/>
  <c r="F79" i="91" s="1"/>
  <c r="F78" i="82"/>
  <c r="F80" i="91" s="1"/>
  <c r="F79" i="82"/>
  <c r="F81" i="91" s="1"/>
  <c r="F80" i="82"/>
  <c r="F82" i="91" s="1"/>
  <c r="F81" i="82"/>
  <c r="F83" i="91" s="1"/>
  <c r="F82" i="82"/>
  <c r="F84" i="91" s="1"/>
  <c r="F83" i="82"/>
  <c r="F85" i="91" s="1"/>
  <c r="F84" i="82"/>
  <c r="F86" i="91" s="1"/>
  <c r="F85" i="82"/>
  <c r="F87" i="91" s="1"/>
  <c r="F86" i="82"/>
  <c r="F88" i="91" s="1"/>
  <c r="F87" i="82"/>
  <c r="F88" i="82"/>
  <c r="F90" i="91" s="1"/>
  <c r="F89" i="82"/>
  <c r="F91" i="91" s="1"/>
  <c r="F90" i="82"/>
  <c r="F92" i="91" s="1"/>
  <c r="F91" i="82"/>
  <c r="F93" i="91" s="1"/>
  <c r="F92" i="82"/>
  <c r="F94" i="91" s="1"/>
  <c r="F93" i="82"/>
  <c r="F95" i="91" s="1"/>
  <c r="F94" i="82"/>
  <c r="F96" i="91" s="1"/>
  <c r="F95" i="82"/>
  <c r="F97" i="91" s="1"/>
  <c r="F97" i="82"/>
  <c r="F40" i="82"/>
  <c r="F42" i="91" s="1"/>
  <c r="F41" i="82"/>
  <c r="F43" i="91" s="1"/>
  <c r="F42" i="82"/>
  <c r="F44" i="91" s="1"/>
  <c r="F43" i="82"/>
  <c r="F45" i="91" s="1"/>
  <c r="F44" i="82"/>
  <c r="F46" i="91" s="1"/>
  <c r="F45" i="82"/>
  <c r="F47" i="91" s="1"/>
  <c r="F46" i="82"/>
  <c r="F48" i="91" s="1"/>
  <c r="F47" i="82"/>
  <c r="F49" i="91" s="1"/>
  <c r="F48" i="82"/>
  <c r="F50" i="91" s="1"/>
  <c r="F49" i="82"/>
  <c r="F51" i="91" s="1"/>
  <c r="F50" i="82"/>
  <c r="F52" i="91" s="1"/>
  <c r="A11" i="79"/>
  <c r="B11" i="79"/>
  <c r="A13" i="79"/>
  <c r="B13" i="79"/>
  <c r="A14" i="79"/>
  <c r="B14" i="79"/>
  <c r="A7" i="79"/>
  <c r="B7" i="79"/>
  <c r="A15" i="79"/>
  <c r="B15" i="79"/>
  <c r="A18" i="79"/>
  <c r="B18" i="79"/>
  <c r="A20" i="79"/>
  <c r="B20" i="79"/>
  <c r="A21" i="79"/>
  <c r="B21" i="79"/>
  <c r="A22" i="79"/>
  <c r="B22" i="79"/>
  <c r="A19" i="79"/>
  <c r="B19" i="79"/>
  <c r="A29" i="79"/>
  <c r="B29" i="79"/>
  <c r="A23" i="79"/>
  <c r="B23" i="79"/>
  <c r="A24" i="79"/>
  <c r="B24" i="79"/>
  <c r="A30" i="79"/>
  <c r="B30" i="79"/>
  <c r="A9" i="79"/>
  <c r="B9" i="79"/>
  <c r="A10" i="79"/>
  <c r="B10" i="79"/>
  <c r="A27" i="79"/>
  <c r="B27" i="79"/>
  <c r="A31" i="79"/>
  <c r="B31" i="79"/>
  <c r="A28" i="79"/>
  <c r="B28" i="79"/>
  <c r="A32" i="79"/>
  <c r="B32" i="79"/>
  <c r="A41" i="79"/>
  <c r="B41" i="79"/>
  <c r="A42" i="79"/>
  <c r="B42" i="79"/>
  <c r="A5" i="79"/>
  <c r="B5" i="79"/>
  <c r="A44" i="79"/>
  <c r="B44" i="79"/>
  <c r="A45" i="79"/>
  <c r="B45" i="79"/>
  <c r="A46" i="79"/>
  <c r="B46" i="79"/>
  <c r="A48" i="79"/>
  <c r="B48" i="79"/>
  <c r="A50" i="79"/>
  <c r="B50" i="79"/>
  <c r="A4" i="79"/>
  <c r="B4" i="79"/>
  <c r="A51" i="79"/>
  <c r="B51" i="79"/>
  <c r="A52" i="79"/>
  <c r="B52" i="79"/>
  <c r="A53" i="79"/>
  <c r="B53" i="79"/>
  <c r="A54" i="79"/>
  <c r="B54" i="79"/>
  <c r="A55" i="79"/>
  <c r="B55" i="79"/>
  <c r="A56" i="79"/>
  <c r="B56" i="79"/>
  <c r="A58" i="79"/>
  <c r="B58" i="79"/>
  <c r="A3" i="79"/>
  <c r="B3" i="79"/>
  <c r="A59" i="79"/>
  <c r="B59" i="79"/>
  <c r="A60" i="79"/>
  <c r="B60" i="79"/>
  <c r="A61" i="79"/>
  <c r="B61" i="79"/>
  <c r="A62" i="79"/>
  <c r="B62" i="79"/>
  <c r="A63" i="79"/>
  <c r="B63" i="79"/>
  <c r="A64" i="79"/>
  <c r="B64" i="79"/>
  <c r="A65" i="79"/>
  <c r="B65" i="79"/>
  <c r="A16" i="79"/>
  <c r="B16" i="79"/>
  <c r="A67" i="79"/>
  <c r="B67" i="79"/>
  <c r="A49" i="79"/>
  <c r="B49" i="79"/>
  <c r="A68" i="79"/>
  <c r="B68" i="79"/>
  <c r="A69" i="79"/>
  <c r="B69" i="79"/>
  <c r="A70" i="79"/>
  <c r="B70" i="79"/>
  <c r="A71" i="79"/>
  <c r="B71" i="79"/>
  <c r="A72" i="79"/>
  <c r="B72" i="79"/>
  <c r="A73" i="79"/>
  <c r="B73" i="79"/>
  <c r="A74" i="79"/>
  <c r="B74" i="79"/>
  <c r="A75" i="79"/>
  <c r="B75" i="79"/>
  <c r="A76" i="79"/>
  <c r="B76" i="79"/>
  <c r="A77" i="79"/>
  <c r="B77" i="79"/>
  <c r="A78" i="79"/>
  <c r="B78" i="79"/>
  <c r="A79" i="79"/>
  <c r="B79" i="79"/>
  <c r="A80" i="79"/>
  <c r="B80" i="79"/>
  <c r="A81" i="79"/>
  <c r="B81" i="79"/>
  <c r="A82" i="79"/>
  <c r="B82" i="79"/>
  <c r="A83" i="79"/>
  <c r="B83" i="79"/>
  <c r="A84" i="79"/>
  <c r="B84" i="79"/>
  <c r="A85" i="79"/>
  <c r="B85" i="79"/>
  <c r="A86" i="79"/>
  <c r="B86" i="79"/>
  <c r="A87" i="79"/>
  <c r="B87" i="79"/>
  <c r="A88" i="79"/>
  <c r="B88" i="79"/>
  <c r="A89" i="79"/>
  <c r="B89" i="79"/>
  <c r="A90" i="79"/>
  <c r="B90" i="79"/>
  <c r="A91" i="79"/>
  <c r="B91" i="79"/>
  <c r="A92" i="79"/>
  <c r="B92" i="79"/>
  <c r="A93" i="79"/>
  <c r="B93" i="79"/>
  <c r="A94" i="79"/>
  <c r="B94" i="79"/>
  <c r="A95" i="79"/>
  <c r="B95" i="79"/>
  <c r="A96" i="79"/>
  <c r="B96" i="79"/>
  <c r="A97" i="79"/>
  <c r="B97" i="79"/>
  <c r="A98" i="79"/>
  <c r="B98" i="79"/>
  <c r="A99" i="79"/>
  <c r="B99" i="79"/>
  <c r="A100" i="79"/>
  <c r="B100" i="79"/>
  <c r="A101" i="79"/>
  <c r="B101" i="79"/>
  <c r="A102" i="79"/>
  <c r="B102" i="79"/>
  <c r="A103" i="79"/>
  <c r="B103" i="79"/>
  <c r="A104" i="79"/>
  <c r="B104" i="79"/>
  <c r="A105" i="79"/>
  <c r="B105" i="79"/>
  <c r="A106" i="79"/>
  <c r="B106" i="79"/>
  <c r="A107" i="79"/>
  <c r="B107" i="79"/>
  <c r="A108" i="79"/>
  <c r="B108" i="79"/>
  <c r="A109" i="79"/>
  <c r="B109" i="79"/>
  <c r="A110" i="79"/>
  <c r="B110" i="79"/>
  <c r="A111" i="79"/>
  <c r="B111" i="79"/>
  <c r="A112" i="79"/>
  <c r="B112" i="79"/>
  <c r="A113" i="79"/>
  <c r="B113" i="79"/>
  <c r="A114" i="79"/>
  <c r="B114" i="79"/>
  <c r="A115" i="79"/>
  <c r="B115" i="79"/>
  <c r="A116" i="79"/>
  <c r="B116" i="79"/>
  <c r="A117" i="79"/>
  <c r="B117" i="79"/>
  <c r="A118" i="79"/>
  <c r="B118" i="79"/>
  <c r="A119" i="79"/>
  <c r="B119" i="79"/>
  <c r="A120" i="79"/>
  <c r="B120" i="79"/>
  <c r="A121" i="79"/>
  <c r="B121" i="79"/>
  <c r="A122" i="79"/>
  <c r="B122" i="79"/>
  <c r="A123" i="79"/>
  <c r="B123" i="79"/>
  <c r="A124" i="79"/>
  <c r="B124" i="79"/>
  <c r="A125" i="79"/>
  <c r="B125" i="79"/>
  <c r="A126" i="79"/>
  <c r="B126" i="79"/>
  <c r="A127" i="79"/>
  <c r="B127" i="79"/>
  <c r="A128" i="79"/>
  <c r="B128" i="79"/>
  <c r="A129" i="79"/>
  <c r="B129" i="79"/>
  <c r="A130" i="79"/>
  <c r="B130" i="79"/>
  <c r="A131" i="79"/>
  <c r="B131" i="79"/>
  <c r="A132" i="79"/>
  <c r="B132" i="79"/>
  <c r="A133" i="79"/>
  <c r="B133" i="79"/>
  <c r="A134" i="79"/>
  <c r="B134" i="79"/>
  <c r="A135" i="79"/>
  <c r="B135" i="79"/>
  <c r="A136" i="79"/>
  <c r="B136" i="79"/>
  <c r="A137" i="79"/>
  <c r="B137" i="79"/>
  <c r="A138" i="79"/>
  <c r="B138" i="79"/>
  <c r="A139" i="79"/>
  <c r="B139" i="79"/>
  <c r="A140" i="79"/>
  <c r="B140" i="79"/>
  <c r="A141" i="79"/>
  <c r="B141" i="79"/>
  <c r="A142" i="79"/>
  <c r="B142" i="79"/>
  <c r="A143" i="79"/>
  <c r="B143" i="79"/>
  <c r="A144" i="79"/>
  <c r="B144" i="79"/>
  <c r="A145" i="79"/>
  <c r="B145" i="79"/>
  <c r="A146" i="79"/>
  <c r="B146" i="79"/>
  <c r="A147" i="79"/>
  <c r="B147" i="79"/>
  <c r="A148" i="79"/>
  <c r="B148" i="79"/>
  <c r="A149" i="79"/>
  <c r="B149" i="79"/>
  <c r="A150" i="79"/>
  <c r="B150" i="79"/>
  <c r="A151" i="79"/>
  <c r="B151" i="79"/>
  <c r="A152" i="79"/>
  <c r="B152" i="79"/>
  <c r="A153" i="79"/>
  <c r="B153" i="79"/>
  <c r="A154" i="79"/>
  <c r="B154" i="79"/>
  <c r="A155" i="79"/>
  <c r="B155" i="79"/>
  <c r="A156" i="79"/>
  <c r="B156" i="79"/>
  <c r="A157" i="79"/>
  <c r="B157" i="79"/>
  <c r="A158" i="79"/>
  <c r="B158" i="79"/>
  <c r="A159" i="79"/>
  <c r="B159" i="79"/>
  <c r="A160" i="79"/>
  <c r="B160" i="79"/>
  <c r="A161" i="79"/>
  <c r="B161" i="79"/>
  <c r="A162" i="79"/>
  <c r="B162" i="79"/>
  <c r="A163" i="79"/>
  <c r="B163" i="79"/>
  <c r="A164" i="79"/>
  <c r="B164" i="79"/>
  <c r="A165" i="79"/>
  <c r="B165" i="79"/>
  <c r="A166" i="79"/>
  <c r="B166" i="79"/>
  <c r="A167" i="79"/>
  <c r="B167" i="79"/>
  <c r="A168" i="79"/>
  <c r="B168" i="79"/>
  <c r="A169" i="79"/>
  <c r="B169" i="79"/>
  <c r="A170" i="79"/>
  <c r="B170" i="79"/>
  <c r="A171" i="79"/>
  <c r="B171" i="79"/>
  <c r="A172" i="79"/>
  <c r="B172" i="79"/>
  <c r="A173" i="79"/>
  <c r="B173" i="79"/>
  <c r="A174" i="79"/>
  <c r="B174" i="79"/>
  <c r="A175" i="79"/>
  <c r="B175" i="79"/>
  <c r="A176" i="79"/>
  <c r="B176" i="79"/>
  <c r="A177" i="79"/>
  <c r="B177" i="79"/>
  <c r="A178" i="79"/>
  <c r="B178" i="79"/>
  <c r="A179" i="79"/>
  <c r="B179" i="79"/>
  <c r="A180" i="79"/>
  <c r="B180" i="79"/>
  <c r="A181" i="79"/>
  <c r="B181" i="79"/>
  <c r="A182" i="79"/>
  <c r="B182" i="79"/>
  <c r="A183" i="79"/>
  <c r="B183" i="79"/>
  <c r="A184" i="79"/>
  <c r="B184" i="79"/>
  <c r="A185" i="79"/>
  <c r="B185" i="79"/>
  <c r="A186" i="79"/>
  <c r="B186" i="79"/>
  <c r="A187" i="79"/>
  <c r="B187" i="79"/>
  <c r="A188" i="79"/>
  <c r="B188" i="79"/>
  <c r="A189" i="79"/>
  <c r="B189" i="79"/>
  <c r="A190" i="79"/>
  <c r="B190" i="79"/>
  <c r="A191" i="79"/>
  <c r="B191" i="79"/>
  <c r="A192" i="79"/>
  <c r="B192" i="79"/>
  <c r="A193" i="79"/>
  <c r="B193" i="79"/>
  <c r="A194" i="79"/>
  <c r="B194" i="79"/>
  <c r="A195" i="79"/>
  <c r="B195" i="79"/>
  <c r="A196" i="79"/>
  <c r="B196" i="79"/>
  <c r="A197" i="79"/>
  <c r="B197" i="79"/>
  <c r="A198" i="79"/>
  <c r="B198" i="79"/>
  <c r="A199" i="79"/>
  <c r="B199" i="79"/>
  <c r="A200" i="79"/>
  <c r="B200" i="79"/>
  <c r="W5" i="82"/>
  <c r="W7" i="91" s="1"/>
  <c r="W6" i="82"/>
  <c r="W8" i="91" s="1"/>
  <c r="W7" i="82"/>
  <c r="W9" i="91" s="1"/>
  <c r="W8" i="82"/>
  <c r="W10" i="91" s="1"/>
  <c r="W9" i="82"/>
  <c r="W11" i="91" s="1"/>
  <c r="W10" i="82"/>
  <c r="W12" i="91" s="1"/>
  <c r="W11" i="82"/>
  <c r="W13" i="91" s="1"/>
  <c r="W12" i="82"/>
  <c r="W14" i="91" s="1"/>
  <c r="W13" i="82"/>
  <c r="W15" i="91" s="1"/>
  <c r="W14" i="82"/>
  <c r="W16" i="91" s="1"/>
  <c r="W15" i="82"/>
  <c r="W17" i="91" s="1"/>
  <c r="W16" i="82"/>
  <c r="W18" i="91" s="1"/>
  <c r="W17" i="82"/>
  <c r="W19" i="91" s="1"/>
  <c r="W18" i="82"/>
  <c r="W20" i="91" s="1"/>
  <c r="W19" i="82"/>
  <c r="W21" i="91" s="1"/>
  <c r="W20" i="82"/>
  <c r="W22" i="91" s="1"/>
  <c r="W21" i="82"/>
  <c r="W23" i="91" s="1"/>
  <c r="W22" i="82"/>
  <c r="W24" i="91" s="1"/>
  <c r="W23" i="82"/>
  <c r="W25" i="91" s="1"/>
  <c r="W24" i="82"/>
  <c r="W26" i="91" s="1"/>
  <c r="W25" i="82"/>
  <c r="W27" i="91" s="1"/>
  <c r="W26" i="82"/>
  <c r="W28" i="91" s="1"/>
  <c r="W27" i="82"/>
  <c r="W29" i="91" s="1"/>
  <c r="W28" i="82"/>
  <c r="W30" i="91" s="1"/>
  <c r="W29" i="82"/>
  <c r="W31" i="91" s="1"/>
  <c r="W30" i="82"/>
  <c r="W32" i="91" s="1"/>
  <c r="W31" i="82"/>
  <c r="W33" i="91" s="1"/>
  <c r="W32" i="82"/>
  <c r="W34" i="91" s="1"/>
  <c r="W33" i="82"/>
  <c r="W35" i="91" s="1"/>
  <c r="W34" i="82"/>
  <c r="W36" i="91" s="1"/>
  <c r="W35" i="82"/>
  <c r="W37" i="91" s="1"/>
  <c r="W36" i="82"/>
  <c r="W38" i="91" s="1"/>
  <c r="W37" i="82"/>
  <c r="W39" i="91" s="1"/>
  <c r="W38" i="82"/>
  <c r="W40" i="91" s="1"/>
  <c r="W39" i="82"/>
  <c r="W41" i="91" s="1"/>
  <c r="W98" i="82"/>
  <c r="W99" i="82"/>
  <c r="W100" i="91" s="1"/>
  <c r="W100" i="82"/>
  <c r="W101" i="91" s="1"/>
  <c r="W101" i="82"/>
  <c r="W102" i="91" s="1"/>
  <c r="W102" i="82"/>
  <c r="W103" i="91" s="1"/>
  <c r="W103" i="82"/>
  <c r="W104" i="91" s="1"/>
  <c r="W104" i="82"/>
  <c r="W105" i="91" s="1"/>
  <c r="W106" i="82"/>
  <c r="W106" i="91" s="1"/>
  <c r="W107" i="82"/>
  <c r="W107" i="91" s="1"/>
  <c r="W108" i="82"/>
  <c r="W108" i="91" s="1"/>
  <c r="W109" i="82"/>
  <c r="W109" i="91" s="1"/>
  <c r="W110" i="82"/>
  <c r="W110" i="91" s="1"/>
  <c r="W111" i="82"/>
  <c r="W111" i="91" s="1"/>
  <c r="W112" i="82"/>
  <c r="W112" i="91" s="1"/>
  <c r="W113" i="82"/>
  <c r="W113" i="91" s="1"/>
  <c r="W114" i="82"/>
  <c r="W114" i="91" s="1"/>
  <c r="W116" i="82"/>
  <c r="W115" i="91" s="1"/>
  <c r="W117" i="82"/>
  <c r="W116" i="91" s="1"/>
  <c r="W118" i="82"/>
  <c r="W117" i="91" s="1"/>
  <c r="W119" i="82"/>
  <c r="W118" i="91" s="1"/>
  <c r="W120" i="82"/>
  <c r="W119" i="91" s="1"/>
  <c r="W121" i="82"/>
  <c r="W120" i="91" s="1"/>
  <c r="W122" i="82"/>
  <c r="W121" i="91" s="1"/>
  <c r="W123" i="82"/>
  <c r="W122" i="91" s="1"/>
  <c r="W124" i="82"/>
  <c r="W123" i="91" s="1"/>
  <c r="W125" i="82"/>
  <c r="W124" i="91" s="1"/>
  <c r="W127" i="82"/>
  <c r="W125" i="91" s="1"/>
  <c r="W128" i="82"/>
  <c r="W126" i="91" s="1"/>
  <c r="W129" i="82"/>
  <c r="W127" i="91" s="1"/>
  <c r="W130" i="82"/>
  <c r="W128" i="91" s="1"/>
  <c r="W131" i="82"/>
  <c r="W129" i="91" s="1"/>
  <c r="W132" i="82"/>
  <c r="W130" i="91" s="1"/>
  <c r="W133" i="82"/>
  <c r="W131" i="91" s="1"/>
  <c r="W134" i="82"/>
  <c r="W132" i="91" s="1"/>
  <c r="W135" i="82"/>
  <c r="W133" i="91" s="1"/>
  <c r="W137" i="82"/>
  <c r="W134" i="91" s="1"/>
  <c r="W138" i="82"/>
  <c r="W135" i="91" s="1"/>
  <c r="W139" i="82"/>
  <c r="W136" i="91" s="1"/>
  <c r="W140" i="82"/>
  <c r="W137" i="91" s="1"/>
  <c r="W141" i="82"/>
  <c r="W138" i="91" s="1"/>
  <c r="W142" i="82"/>
  <c r="W139" i="91" s="1"/>
  <c r="W143" i="82"/>
  <c r="W140" i="91" s="1"/>
  <c r="W144" i="82"/>
  <c r="W141" i="91" s="1"/>
  <c r="W145" i="82"/>
  <c r="W142" i="91" s="1"/>
  <c r="W146" i="82"/>
  <c r="W143" i="91" s="1"/>
  <c r="W147" i="82"/>
  <c r="W144" i="91" s="1"/>
  <c r="W148" i="82"/>
  <c r="W145" i="91" s="1"/>
  <c r="W146" i="91"/>
  <c r="W149" i="82"/>
  <c r="W147" i="91" s="1"/>
  <c r="W157" i="82"/>
  <c r="W149" i="91" s="1"/>
  <c r="W158" i="82"/>
  <c r="W150" i="91" s="1"/>
  <c r="W159" i="82"/>
  <c r="W151" i="91" s="1"/>
  <c r="W160" i="82"/>
  <c r="W152" i="91" s="1"/>
  <c r="W161" i="82"/>
  <c r="W153" i="91" s="1"/>
  <c r="W162" i="82"/>
  <c r="W164" i="82"/>
  <c r="W155" i="91" s="1"/>
  <c r="W165" i="82"/>
  <c r="W156" i="91" s="1"/>
  <c r="W166" i="82"/>
  <c r="W158" i="91" s="1"/>
  <c r="W167" i="82"/>
  <c r="W159" i="91" s="1"/>
  <c r="W168" i="82"/>
  <c r="W160" i="91" s="1"/>
  <c r="W169" i="82"/>
  <c r="W161" i="91" s="1"/>
  <c r="W170" i="82"/>
  <c r="W162" i="91" s="1"/>
  <c r="W171" i="82"/>
  <c r="W163" i="91" s="1"/>
  <c r="W173" i="82"/>
  <c r="W164" i="91" s="1"/>
  <c r="W165" i="91"/>
  <c r="W174" i="82"/>
  <c r="W166" i="91" s="1"/>
  <c r="W175" i="82"/>
  <c r="W167" i="91" s="1"/>
  <c r="W176" i="82"/>
  <c r="W168" i="91" s="1"/>
  <c r="W177" i="82"/>
  <c r="W169" i="91" s="1"/>
  <c r="W178" i="82"/>
  <c r="W170" i="91" s="1"/>
  <c r="W179" i="82"/>
  <c r="W171" i="91" s="1"/>
  <c r="W180" i="82"/>
  <c r="W172" i="91" s="1"/>
  <c r="W181" i="82"/>
  <c r="W173" i="91" s="1"/>
  <c r="W183" i="82"/>
  <c r="W174" i="91" s="1"/>
  <c r="W184" i="82"/>
  <c r="W175" i="91" s="1"/>
  <c r="W186" i="82"/>
  <c r="W178" i="91" s="1"/>
  <c r="W187" i="82"/>
  <c r="W179" i="91" s="1"/>
  <c r="W180" i="91"/>
  <c r="W181" i="91"/>
  <c r="W188" i="82"/>
  <c r="W183" i="91" s="1"/>
  <c r="W189" i="82"/>
  <c r="W184" i="91" s="1"/>
  <c r="W190" i="82"/>
  <c r="W185" i="91" s="1"/>
  <c r="W191" i="82"/>
  <c r="W186" i="91" s="1"/>
  <c r="W192" i="82"/>
  <c r="W187" i="91" s="1"/>
  <c r="W193" i="82"/>
  <c r="W188" i="91" s="1"/>
  <c r="W194" i="82"/>
  <c r="W189" i="91" s="1"/>
  <c r="W195" i="82"/>
  <c r="W190" i="91" s="1"/>
  <c r="W196" i="82"/>
  <c r="W191" i="91" s="1"/>
  <c r="W197" i="82"/>
  <c r="W192" i="91" s="1"/>
  <c r="W198" i="82"/>
  <c r="W193" i="91" s="1"/>
  <c r="W199" i="82"/>
  <c r="W194" i="91" s="1"/>
  <c r="W200" i="82"/>
  <c r="W195" i="91" s="1"/>
  <c r="W201" i="82"/>
  <c r="W196" i="91" s="1"/>
  <c r="W202" i="82"/>
  <c r="W197" i="91" s="1"/>
  <c r="W203" i="82"/>
  <c r="W198" i="91" s="1"/>
  <c r="W204" i="82"/>
  <c r="W199" i="91" s="1"/>
  <c r="W205" i="82"/>
  <c r="W200" i="91" s="1"/>
  <c r="W206" i="82"/>
  <c r="W201" i="91" s="1"/>
  <c r="W207" i="82"/>
  <c r="W202" i="91" s="1"/>
  <c r="W208" i="82"/>
  <c r="W203" i="91" s="1"/>
  <c r="W209" i="82"/>
  <c r="W204" i="91" s="1"/>
  <c r="W210" i="82"/>
  <c r="W205" i="91" s="1"/>
  <c r="W211" i="82"/>
  <c r="W206" i="91" s="1"/>
  <c r="W216" i="82"/>
  <c r="W207" i="91" s="1"/>
  <c r="W217" i="82"/>
  <c r="W208" i="91" s="1"/>
  <c r="W218" i="82"/>
  <c r="W209" i="91" s="1"/>
  <c r="W219" i="82"/>
  <c r="W210" i="91" s="1"/>
  <c r="W220" i="82"/>
  <c r="W211" i="91" s="1"/>
  <c r="W221" i="82"/>
  <c r="W213" i="91" s="1"/>
  <c r="W222" i="82"/>
  <c r="W214" i="91" s="1"/>
  <c r="W223" i="82"/>
  <c r="W215" i="91" s="1"/>
  <c r="W224" i="82"/>
  <c r="W216" i="91" s="1"/>
  <c r="W225" i="82"/>
  <c r="W217" i="91" s="1"/>
  <c r="W226" i="82"/>
  <c r="W218" i="91" s="1"/>
  <c r="W227" i="82"/>
  <c r="W219" i="91" s="1"/>
  <c r="W228" i="82"/>
  <c r="W220" i="91" s="1"/>
  <c r="W229" i="82"/>
  <c r="W221" i="91" s="1"/>
  <c r="W230" i="82"/>
  <c r="W222" i="91" s="1"/>
  <c r="W231" i="82"/>
  <c r="W223" i="91" s="1"/>
  <c r="W232" i="82"/>
  <c r="W224" i="91" s="1"/>
  <c r="W233" i="82"/>
  <c r="W225" i="91" s="1"/>
  <c r="W234" i="82"/>
  <c r="W230" i="91" s="1"/>
  <c r="W235" i="82"/>
  <c r="W231" i="91" s="1"/>
  <c r="W236" i="82"/>
  <c r="W232" i="91" s="1"/>
  <c r="W237" i="82"/>
  <c r="W233" i="91" s="1"/>
  <c r="W238" i="82"/>
  <c r="W234" i="91" s="1"/>
  <c r="W239" i="82"/>
  <c r="W235" i="91" s="1"/>
  <c r="W240" i="82"/>
  <c r="W236" i="91" s="1"/>
  <c r="W241" i="82"/>
  <c r="W237" i="91" s="1"/>
  <c r="W242" i="82"/>
  <c r="W238" i="91" s="1"/>
  <c r="W243" i="82"/>
  <c r="W239" i="91" s="1"/>
  <c r="W244" i="82"/>
  <c r="W240" i="91" s="1"/>
  <c r="W245" i="82"/>
  <c r="W241" i="91" s="1"/>
  <c r="W246" i="82"/>
  <c r="W242" i="91" s="1"/>
  <c r="W247" i="82"/>
  <c r="W243" i="91" s="1"/>
  <c r="W248" i="82"/>
  <c r="W244" i="91" s="1"/>
  <c r="W249" i="82"/>
  <c r="W245" i="91" s="1"/>
  <c r="W250" i="82"/>
  <c r="W246" i="91" s="1"/>
  <c r="W251" i="82"/>
  <c r="W247" i="91" s="1"/>
  <c r="W252" i="82"/>
  <c r="W248" i="91" s="1"/>
  <c r="W253" i="82"/>
  <c r="W249" i="91" s="1"/>
  <c r="W254" i="82"/>
  <c r="W250" i="91" s="1"/>
  <c r="W255" i="82"/>
  <c r="W251" i="91" s="1"/>
  <c r="W256" i="82"/>
  <c r="W252" i="91" s="1"/>
  <c r="W257" i="82"/>
  <c r="W253" i="91" s="1"/>
  <c r="W258" i="82"/>
  <c r="W254" i="91" s="1"/>
  <c r="W259" i="82"/>
  <c r="W255" i="91" s="1"/>
  <c r="W260" i="82"/>
  <c r="W256" i="91" s="1"/>
  <c r="W261" i="82"/>
  <c r="W257" i="91" s="1"/>
  <c r="W262" i="82"/>
  <c r="W258" i="91" s="1"/>
  <c r="W278" i="91"/>
  <c r="W283" i="91"/>
  <c r="W308" i="82"/>
  <c r="W306" i="91" s="1"/>
  <c r="W309" i="82"/>
  <c r="W307" i="91" s="1"/>
  <c r="W310" i="82"/>
  <c r="W308" i="91" s="1"/>
  <c r="W311" i="82"/>
  <c r="W310" i="91" s="1"/>
  <c r="W312" i="82"/>
  <c r="W311" i="91" s="1"/>
  <c r="W313" i="82"/>
  <c r="W312" i="91" s="1"/>
  <c r="W314" i="82"/>
  <c r="W313" i="91" s="1"/>
  <c r="W315" i="82"/>
  <c r="W314" i="91" s="1"/>
  <c r="W316" i="82"/>
  <c r="W315" i="91" s="1"/>
  <c r="W317" i="82"/>
  <c r="W316" i="91" s="1"/>
  <c r="W318" i="82"/>
  <c r="W317" i="91" s="1"/>
  <c r="W319" i="82"/>
  <c r="W318" i="91" s="1"/>
  <c r="W320" i="82"/>
  <c r="W319" i="91" s="1"/>
  <c r="W321" i="82"/>
  <c r="W320" i="91" s="1"/>
  <c r="W322" i="82"/>
  <c r="W321" i="91" s="1"/>
  <c r="W323" i="82"/>
  <c r="W322" i="91" s="1"/>
  <c r="W324" i="82"/>
  <c r="W323" i="91" s="1"/>
  <c r="W325" i="82"/>
  <c r="W324" i="91" s="1"/>
  <c r="W326" i="82"/>
  <c r="W325" i="91" s="1"/>
  <c r="W327" i="82"/>
  <c r="W326" i="91" s="1"/>
  <c r="W328" i="82"/>
  <c r="W327" i="91" s="1"/>
  <c r="W329" i="82"/>
  <c r="W328" i="91" s="1"/>
  <c r="W330" i="82"/>
  <c r="W329" i="91" s="1"/>
  <c r="W331" i="82"/>
  <c r="W330" i="91" s="1"/>
  <c r="W332" i="82"/>
  <c r="W331" i="91" s="1"/>
  <c r="W333" i="82"/>
  <c r="W332" i="91" s="1"/>
  <c r="W334" i="82"/>
  <c r="W333" i="91" s="1"/>
  <c r="W335" i="82"/>
  <c r="W334" i="91" s="1"/>
  <c r="W336" i="82"/>
  <c r="W335" i="91" s="1"/>
  <c r="W337" i="82"/>
  <c r="W336" i="91" s="1"/>
  <c r="W338" i="82"/>
  <c r="W337" i="91" s="1"/>
  <c r="W339" i="82"/>
  <c r="W338" i="91" s="1"/>
  <c r="W340" i="82"/>
  <c r="W339" i="91" s="1"/>
  <c r="W341" i="82"/>
  <c r="W340" i="91" s="1"/>
  <c r="W342" i="82"/>
  <c r="W341" i="91" s="1"/>
  <c r="W343" i="82"/>
  <c r="W342" i="91" s="1"/>
  <c r="W344" i="82"/>
  <c r="W343" i="91" s="1"/>
  <c r="W345" i="82"/>
  <c r="W344" i="91" s="1"/>
  <c r="W346" i="82"/>
  <c r="W345" i="91" s="1"/>
  <c r="W347" i="82"/>
  <c r="W346" i="91" s="1"/>
  <c r="W348" i="82"/>
  <c r="W347" i="91" s="1"/>
  <c r="W349" i="82"/>
  <c r="W348" i="91" s="1"/>
  <c r="W350" i="82"/>
  <c r="W349" i="91" s="1"/>
  <c r="W351" i="82"/>
  <c r="W350" i="91" s="1"/>
  <c r="W352" i="82"/>
  <c r="W351" i="91" s="1"/>
  <c r="W354" i="82"/>
  <c r="W352" i="91" s="1"/>
  <c r="W355" i="82"/>
  <c r="W353" i="91" s="1"/>
  <c r="W356" i="82"/>
  <c r="W354" i="91" s="1"/>
  <c r="W357" i="82"/>
  <c r="W355" i="91" s="1"/>
  <c r="W356" i="91"/>
  <c r="W358" i="82"/>
  <c r="W357" i="91" s="1"/>
  <c r="W359" i="82"/>
  <c r="W358" i="91" s="1"/>
  <c r="W360" i="82"/>
  <c r="W359" i="91" s="1"/>
  <c r="W361" i="82"/>
  <c r="W360" i="91" s="1"/>
  <c r="W362" i="82"/>
  <c r="W361" i="91" s="1"/>
  <c r="W363" i="82"/>
  <c r="W362" i="91" s="1"/>
  <c r="W364" i="82"/>
  <c r="W363" i="91" s="1"/>
  <c r="W365" i="82"/>
  <c r="W364" i="91" s="1"/>
  <c r="W366" i="82"/>
  <c r="W365" i="91" s="1"/>
  <c r="W367" i="82"/>
  <c r="W366" i="91" s="1"/>
  <c r="W368" i="82"/>
  <c r="W367" i="91" s="1"/>
  <c r="W369" i="82"/>
  <c r="W368" i="91" s="1"/>
  <c r="W370" i="82"/>
  <c r="W369" i="91" s="1"/>
  <c r="W371" i="82"/>
  <c r="W370" i="91" s="1"/>
  <c r="W372" i="82"/>
  <c r="W371" i="91" s="1"/>
  <c r="W373" i="82"/>
  <c r="W372" i="91" s="1"/>
  <c r="W374" i="82"/>
  <c r="W373" i="91" s="1"/>
  <c r="W375" i="82"/>
  <c r="W374" i="91" s="1"/>
  <c r="W376" i="82"/>
  <c r="W375" i="91" s="1"/>
  <c r="W377" i="82"/>
  <c r="W376" i="91" s="1"/>
  <c r="W378" i="82"/>
  <c r="W377" i="91" s="1"/>
  <c r="W379" i="82"/>
  <c r="W378" i="91" s="1"/>
  <c r="W380" i="82"/>
  <c r="W379" i="91" s="1"/>
  <c r="W381" i="82"/>
  <c r="W380" i="91" s="1"/>
  <c r="W382" i="82"/>
  <c r="W381" i="91" s="1"/>
  <c r="W383" i="82"/>
  <c r="W382" i="91" s="1"/>
  <c r="W384" i="82"/>
  <c r="W383" i="91" s="1"/>
  <c r="W385" i="82"/>
  <c r="W384" i="91" s="1"/>
  <c r="W386" i="82"/>
  <c r="W385" i="91" s="1"/>
  <c r="W387" i="82"/>
  <c r="W386" i="91" s="1"/>
  <c r="W388" i="82"/>
  <c r="W387" i="91" s="1"/>
  <c r="W389" i="82"/>
  <c r="W388" i="91" s="1"/>
  <c r="W390" i="82"/>
  <c r="W389" i="91" s="1"/>
  <c r="W391" i="82"/>
  <c r="W390" i="91" s="1"/>
  <c r="W392" i="82"/>
  <c r="W391" i="91" s="1"/>
  <c r="W393" i="82"/>
  <c r="W392" i="91" s="1"/>
  <c r="W394" i="82"/>
  <c r="W393" i="91" s="1"/>
  <c r="W395" i="82"/>
  <c r="W394" i="91" s="1"/>
  <c r="W396" i="82"/>
  <c r="W395" i="91" s="1"/>
  <c r="W397" i="82"/>
  <c r="W396" i="91" s="1"/>
  <c r="W398" i="82"/>
  <c r="W397" i="91" s="1"/>
  <c r="W399" i="82"/>
  <c r="W398" i="91" s="1"/>
  <c r="W402" i="82"/>
  <c r="W399" i="91" s="1"/>
  <c r="W403" i="82"/>
  <c r="W400" i="91" s="1"/>
  <c r="W404" i="82"/>
  <c r="W401" i="91" s="1"/>
  <c r="W405" i="82"/>
  <c r="W402" i="91" s="1"/>
  <c r="W406" i="82"/>
  <c r="W404" i="91" s="1"/>
  <c r="W407" i="82"/>
  <c r="W405" i="91" s="1"/>
  <c r="W408" i="82"/>
  <c r="W406" i="91" s="1"/>
  <c r="W409" i="82"/>
  <c r="W407" i="91" s="1"/>
  <c r="W410" i="82"/>
  <c r="W408" i="91" s="1"/>
  <c r="W411" i="82"/>
  <c r="W409" i="91" s="1"/>
  <c r="W412" i="82"/>
  <c r="W410" i="91" s="1"/>
  <c r="W413" i="82"/>
  <c r="W411" i="91" s="1"/>
  <c r="W414" i="82"/>
  <c r="W412" i="91" s="1"/>
  <c r="W415" i="82"/>
  <c r="W413" i="91" s="1"/>
  <c r="W416" i="82"/>
  <c r="W414" i="91" s="1"/>
  <c r="W417" i="82"/>
  <c r="W415" i="91" s="1"/>
  <c r="W418" i="82"/>
  <c r="W416" i="91" s="1"/>
  <c r="W419" i="82"/>
  <c r="W417" i="91" s="1"/>
  <c r="W420" i="82"/>
  <c r="W418" i="91" s="1"/>
  <c r="W421" i="82"/>
  <c r="W419" i="91" s="1"/>
  <c r="W422" i="82"/>
  <c r="W420" i="91" s="1"/>
  <c r="W423" i="82"/>
  <c r="W421" i="91" s="1"/>
  <c r="W424" i="82"/>
  <c r="W422" i="91" s="1"/>
  <c r="W425" i="82"/>
  <c r="W423" i="91" s="1"/>
  <c r="W426" i="82"/>
  <c r="W424" i="91" s="1"/>
  <c r="W427" i="82"/>
  <c r="W425" i="91" s="1"/>
  <c r="W428" i="82"/>
  <c r="W426" i="91" s="1"/>
  <c r="W429" i="82"/>
  <c r="W427" i="91" s="1"/>
  <c r="W430" i="82"/>
  <c r="W428" i="91" s="1"/>
  <c r="W431" i="82"/>
  <c r="W429" i="91" s="1"/>
  <c r="W432" i="82"/>
  <c r="W430" i="91" s="1"/>
  <c r="W433" i="82"/>
  <c r="W431" i="91" s="1"/>
  <c r="W434" i="82"/>
  <c r="W432" i="91" s="1"/>
  <c r="W435" i="82"/>
  <c r="W433" i="91" s="1"/>
  <c r="W436" i="82"/>
  <c r="W434" i="91" s="1"/>
  <c r="W437" i="82"/>
  <c r="W435" i="91" s="1"/>
  <c r="W438" i="82"/>
  <c r="W436" i="91" s="1"/>
  <c r="W439" i="82"/>
  <c r="W437" i="91" s="1"/>
  <c r="W440" i="82"/>
  <c r="W438" i="91" s="1"/>
  <c r="W441" i="82"/>
  <c r="W439" i="91" s="1"/>
  <c r="W442" i="82"/>
  <c r="W440" i="91" s="1"/>
  <c r="W443" i="82"/>
  <c r="W441" i="91" s="1"/>
  <c r="W444" i="82"/>
  <c r="W442" i="91" s="1"/>
  <c r="W445" i="82"/>
  <c r="W443" i="91" s="1"/>
  <c r="W446" i="82"/>
  <c r="W444" i="91" s="1"/>
  <c r="W447" i="82"/>
  <c r="W445" i="91" s="1"/>
  <c r="W448" i="82"/>
  <c r="W446" i="91" s="1"/>
  <c r="W447" i="91"/>
  <c r="W449" i="82"/>
  <c r="W448" i="91" s="1"/>
  <c r="W450" i="82"/>
  <c r="W450" i="91"/>
  <c r="W451" i="82"/>
  <c r="W451" i="91" s="1"/>
  <c r="W452" i="82"/>
  <c r="W452" i="91" s="1"/>
  <c r="W453" i="91"/>
  <c r="W454" i="91"/>
  <c r="W455" i="91"/>
  <c r="W456" i="91"/>
  <c r="W457" i="91"/>
  <c r="W458" i="91"/>
  <c r="W459" i="91"/>
  <c r="W460" i="91"/>
  <c r="W461" i="91"/>
  <c r="W462" i="91"/>
  <c r="W463" i="91"/>
  <c r="W464" i="91"/>
  <c r="W465" i="91"/>
  <c r="W454" i="82"/>
  <c r="W466" i="91" s="1"/>
  <c r="W455" i="82"/>
  <c r="W467" i="91" s="1"/>
  <c r="W456" i="82"/>
  <c r="W468" i="91" s="1"/>
  <c r="W457" i="82"/>
  <c r="W469" i="91" s="1"/>
  <c r="W458" i="82"/>
  <c r="W470" i="91" s="1"/>
  <c r="W459" i="82"/>
  <c r="W471" i="91" s="1"/>
  <c r="W460" i="82"/>
  <c r="W472" i="91" s="1"/>
  <c r="W461" i="82"/>
  <c r="W473" i="91" s="1"/>
  <c r="W462" i="82"/>
  <c r="W474" i="91" s="1"/>
  <c r="W463" i="82"/>
  <c r="W475" i="91" s="1"/>
  <c r="W464" i="82"/>
  <c r="W476" i="91" s="1"/>
  <c r="W465" i="82"/>
  <c r="W477" i="91" s="1"/>
  <c r="W466" i="82"/>
  <c r="W478" i="91" s="1"/>
  <c r="W467" i="82"/>
  <c r="W479" i="91" s="1"/>
  <c r="W468" i="82"/>
  <c r="W480" i="91" s="1"/>
  <c r="W469" i="82"/>
  <c r="W481" i="91" s="1"/>
  <c r="W470" i="82"/>
  <c r="W482" i="91" s="1"/>
  <c r="W471" i="82"/>
  <c r="W483" i="91" s="1"/>
  <c r="W472" i="82"/>
  <c r="W484" i="91" s="1"/>
  <c r="W473" i="82"/>
  <c r="W485" i="91" s="1"/>
  <c r="W474" i="82"/>
  <c r="W486" i="91" s="1"/>
  <c r="W475" i="82"/>
  <c r="W487" i="91" s="1"/>
  <c r="W476" i="82"/>
  <c r="W488" i="91" s="1"/>
  <c r="W477" i="82"/>
  <c r="W489" i="91" s="1"/>
  <c r="W478" i="82"/>
  <c r="W490" i="91" s="1"/>
  <c r="W479" i="82"/>
  <c r="W491" i="91" s="1"/>
  <c r="W480" i="82"/>
  <c r="W492" i="91" s="1"/>
  <c r="W488" i="82"/>
  <c r="W493" i="91" s="1"/>
  <c r="W489" i="82"/>
  <c r="W494" i="91" s="1"/>
  <c r="W495" i="91"/>
  <c r="W490" i="82"/>
  <c r="W496" i="91" s="1"/>
  <c r="W491" i="82"/>
  <c r="W497" i="91" s="1"/>
  <c r="W498" i="91"/>
  <c r="W499" i="91"/>
  <c r="W500" i="91"/>
  <c r="W493" i="82"/>
  <c r="W501" i="91" s="1"/>
  <c r="W494" i="82"/>
  <c r="W502" i="91" s="1"/>
  <c r="W495" i="82"/>
  <c r="W503" i="91" s="1"/>
  <c r="W496" i="82"/>
  <c r="W504" i="91" s="1"/>
  <c r="W497" i="82"/>
  <c r="W505" i="91" s="1"/>
  <c r="W498" i="82"/>
  <c r="W506" i="91" s="1"/>
  <c r="W499" i="82"/>
  <c r="W507" i="91" s="1"/>
  <c r="W500" i="82"/>
  <c r="W508" i="91" s="1"/>
  <c r="W501" i="82"/>
  <c r="W509" i="91" s="1"/>
  <c r="W502" i="82"/>
  <c r="W510" i="91" s="1"/>
  <c r="W503" i="82"/>
  <c r="W511" i="91" s="1"/>
  <c r="W504" i="82"/>
  <c r="W512" i="91" s="1"/>
  <c r="W505" i="82"/>
  <c r="W513" i="91" s="1"/>
  <c r="W506" i="82"/>
  <c r="W514" i="91" s="1"/>
  <c r="W507" i="82"/>
  <c r="W515" i="91" s="1"/>
  <c r="W508" i="82"/>
  <c r="W516" i="91" s="1"/>
  <c r="W509" i="82"/>
  <c r="W517" i="91" s="1"/>
  <c r="W510" i="82"/>
  <c r="W518" i="91" s="1"/>
  <c r="W511" i="82"/>
  <c r="W519" i="91" s="1"/>
  <c r="W512" i="82"/>
  <c r="W520" i="91" s="1"/>
  <c r="W513" i="82"/>
  <c r="W521" i="91" s="1"/>
  <c r="W514" i="82"/>
  <c r="W522" i="91" s="1"/>
  <c r="W515" i="82"/>
  <c r="W523" i="91" s="1"/>
  <c r="W516" i="82"/>
  <c r="W524" i="91" s="1"/>
  <c r="W525" i="91"/>
  <c r="W526" i="91"/>
  <c r="W527" i="91"/>
  <c r="W529" i="91"/>
  <c r="W530" i="91"/>
  <c r="W531" i="91"/>
  <c r="W532" i="91"/>
  <c r="W529" i="82"/>
  <c r="W533" i="91" s="1"/>
  <c r="W530" i="82"/>
  <c r="W534" i="91" s="1"/>
  <c r="W531" i="82"/>
  <c r="W535" i="91" s="1"/>
  <c r="W532" i="82"/>
  <c r="W536" i="91" s="1"/>
  <c r="W533" i="82"/>
  <c r="W537" i="91" s="1"/>
  <c r="W534" i="82"/>
  <c r="W538" i="91" s="1"/>
  <c r="W535" i="82"/>
  <c r="W539" i="91" s="1"/>
  <c r="W536" i="82"/>
  <c r="W540" i="91" s="1"/>
  <c r="W537" i="82"/>
  <c r="W541" i="91" s="1"/>
  <c r="W538" i="82"/>
  <c r="W542" i="91" s="1"/>
  <c r="W539" i="82"/>
  <c r="W543" i="91" s="1"/>
  <c r="W540" i="82"/>
  <c r="W544" i="91" s="1"/>
  <c r="W541" i="82"/>
  <c r="W545" i="91" s="1"/>
  <c r="W542" i="82"/>
  <c r="W546" i="91" s="1"/>
  <c r="W543" i="82"/>
  <c r="W547" i="91" s="1"/>
  <c r="W544" i="82"/>
  <c r="W548" i="91" s="1"/>
  <c r="W545" i="82"/>
  <c r="W549" i="91" s="1"/>
  <c r="W546" i="82"/>
  <c r="W550" i="91" s="1"/>
  <c r="W547" i="82"/>
  <c r="W551" i="91" s="1"/>
  <c r="W548" i="82"/>
  <c r="W552" i="91" s="1"/>
  <c r="W549" i="82"/>
  <c r="W553" i="91" s="1"/>
  <c r="W550" i="82"/>
  <c r="W554" i="91" s="1"/>
  <c r="W551" i="82"/>
  <c r="W555" i="91" s="1"/>
  <c r="W552" i="82"/>
  <c r="W556" i="91" s="1"/>
  <c r="W553" i="82"/>
  <c r="W557" i="91" s="1"/>
  <c r="W554" i="82"/>
  <c r="W558" i="91" s="1"/>
  <c r="W555" i="82"/>
  <c r="W559" i="91" s="1"/>
  <c r="F113" i="82"/>
  <c r="F114" i="82"/>
  <c r="F114" i="91" s="1"/>
  <c r="F116" i="82"/>
  <c r="F115" i="91" s="1"/>
  <c r="F117" i="82"/>
  <c r="F118" i="82"/>
  <c r="F119" i="82"/>
  <c r="F118" i="91" s="1"/>
  <c r="F120" i="82"/>
  <c r="F119" i="91" s="1"/>
  <c r="F121" i="82"/>
  <c r="F120" i="91" s="1"/>
  <c r="F122" i="82"/>
  <c r="F121" i="91" s="1"/>
  <c r="F123" i="82"/>
  <c r="F122" i="91" s="1"/>
  <c r="F124" i="82"/>
  <c r="F123" i="91" s="1"/>
  <c r="F125" i="82"/>
  <c r="F127" i="82"/>
  <c r="F128" i="82"/>
  <c r="F126" i="91" s="1"/>
  <c r="F129" i="82"/>
  <c r="F130" i="82"/>
  <c r="F128" i="91" s="1"/>
  <c r="F131" i="82"/>
  <c r="F129" i="91" s="1"/>
  <c r="F132" i="82"/>
  <c r="F133" i="82"/>
  <c r="F131" i="91" s="1"/>
  <c r="F134" i="82"/>
  <c r="F132" i="91" s="1"/>
  <c r="F135" i="82"/>
  <c r="F133" i="91" s="1"/>
  <c r="F137" i="82"/>
  <c r="F134" i="91" s="1"/>
  <c r="F138" i="82"/>
  <c r="F135" i="91" s="1"/>
  <c r="F139" i="82"/>
  <c r="F136" i="91" s="1"/>
  <c r="F140" i="82"/>
  <c r="F137" i="91" s="1"/>
  <c r="F141" i="82"/>
  <c r="F138" i="91" s="1"/>
  <c r="F142" i="82"/>
  <c r="F139" i="91" s="1"/>
  <c r="F143" i="82"/>
  <c r="F144" i="82"/>
  <c r="F145" i="82"/>
  <c r="F142" i="91" s="1"/>
  <c r="F146" i="82"/>
  <c r="F143" i="91" s="1"/>
  <c r="F147" i="82"/>
  <c r="F148" i="82"/>
  <c r="F145" i="91" s="1"/>
  <c r="F149" i="82"/>
  <c r="F157" i="82"/>
  <c r="F158" i="82"/>
  <c r="F150" i="91" s="1"/>
  <c r="F159" i="82"/>
  <c r="F160" i="82"/>
  <c r="F152" i="91" s="1"/>
  <c r="F161" i="82"/>
  <c r="F153" i="91" s="1"/>
  <c r="F162" i="82"/>
  <c r="F164" i="82"/>
  <c r="F155" i="91" s="1"/>
  <c r="F165" i="82"/>
  <c r="F156" i="91" s="1"/>
  <c r="F166" i="82"/>
  <c r="F158" i="91" s="1"/>
  <c r="F167" i="82"/>
  <c r="F159" i="91" s="1"/>
  <c r="F168" i="82"/>
  <c r="F160" i="91" s="1"/>
  <c r="F169" i="82"/>
  <c r="F170" i="82"/>
  <c r="F162" i="91" s="1"/>
  <c r="F171" i="82"/>
  <c r="F173" i="82"/>
  <c r="F164" i="91" s="1"/>
  <c r="F165" i="91"/>
  <c r="F174" i="82"/>
  <c r="F175" i="82"/>
  <c r="F176" i="82"/>
  <c r="F177" i="82"/>
  <c r="F178" i="82"/>
  <c r="F179" i="82"/>
  <c r="F171" i="91" s="1"/>
  <c r="F180" i="82"/>
  <c r="F181" i="82"/>
  <c r="F183" i="82"/>
  <c r="F184" i="82"/>
  <c r="F185" i="82"/>
  <c r="F186" i="82"/>
  <c r="F187" i="82"/>
  <c r="F188" i="82"/>
  <c r="F189" i="82"/>
  <c r="F190" i="82"/>
  <c r="F191" i="82"/>
  <c r="F192" i="82"/>
  <c r="F193" i="82"/>
  <c r="F194" i="82"/>
  <c r="F195" i="82"/>
  <c r="F196" i="82"/>
  <c r="F197" i="82"/>
  <c r="F198" i="82"/>
  <c r="F199" i="82"/>
  <c r="F200" i="82"/>
  <c r="F201" i="82"/>
  <c r="F202" i="82"/>
  <c r="F203" i="82"/>
  <c r="F204" i="82"/>
  <c r="F205" i="82"/>
  <c r="F206" i="82"/>
  <c r="F207" i="82"/>
  <c r="F208" i="82"/>
  <c r="F209" i="82"/>
  <c r="F210" i="82"/>
  <c r="F211" i="82"/>
  <c r="F216" i="82"/>
  <c r="F217" i="82"/>
  <c r="F218" i="82"/>
  <c r="F219" i="82"/>
  <c r="F220" i="82"/>
  <c r="F221" i="82"/>
  <c r="F222" i="82"/>
  <c r="F223" i="82"/>
  <c r="F224" i="82"/>
  <c r="F225" i="82"/>
  <c r="F226" i="82"/>
  <c r="F227" i="82"/>
  <c r="F228" i="82"/>
  <c r="F229" i="82"/>
  <c r="F230" i="82"/>
  <c r="F231" i="82"/>
  <c r="F232" i="82"/>
  <c r="F233" i="82"/>
  <c r="F234" i="82"/>
  <c r="F235" i="82"/>
  <c r="F236" i="82"/>
  <c r="F237" i="82"/>
  <c r="F238" i="82"/>
  <c r="F239" i="82"/>
  <c r="F240" i="82"/>
  <c r="F241" i="82"/>
  <c r="F242" i="82"/>
  <c r="F243" i="82"/>
  <c r="F244" i="82"/>
  <c r="F245" i="82"/>
  <c r="F246" i="82"/>
  <c r="F247" i="82"/>
  <c r="F248" i="82"/>
  <c r="F249" i="82"/>
  <c r="F250" i="82"/>
  <c r="F251" i="82"/>
  <c r="F252" i="82"/>
  <c r="F253" i="82"/>
  <c r="F254" i="82"/>
  <c r="F255" i="82"/>
  <c r="F256" i="82"/>
  <c r="F257" i="82"/>
  <c r="F258" i="82"/>
  <c r="F259" i="82"/>
  <c r="F260" i="82"/>
  <c r="F261" i="82"/>
  <c r="F262" i="82"/>
  <c r="F308" i="82"/>
  <c r="F309" i="82"/>
  <c r="F310" i="82"/>
  <c r="F311" i="82"/>
  <c r="F312" i="82"/>
  <c r="F313" i="82"/>
  <c r="F314" i="82"/>
  <c r="F315" i="82"/>
  <c r="F316" i="82"/>
  <c r="F317" i="82"/>
  <c r="F318" i="82"/>
  <c r="F319" i="82"/>
  <c r="F320" i="82"/>
  <c r="F321" i="82"/>
  <c r="F322" i="82"/>
  <c r="F323" i="82"/>
  <c r="F324" i="82"/>
  <c r="F325" i="82"/>
  <c r="F326" i="82"/>
  <c r="F327" i="82"/>
  <c r="F328" i="82"/>
  <c r="F329" i="82"/>
  <c r="F330" i="82"/>
  <c r="F331" i="82"/>
  <c r="F332" i="82"/>
  <c r="F333" i="82"/>
  <c r="F334" i="82"/>
  <c r="F335" i="82"/>
  <c r="F336" i="82"/>
  <c r="F337" i="82"/>
  <c r="F338" i="82"/>
  <c r="F339" i="82"/>
  <c r="F340" i="82"/>
  <c r="F341" i="82"/>
  <c r="F342" i="82"/>
  <c r="F343" i="82"/>
  <c r="F344" i="82"/>
  <c r="F345" i="82"/>
  <c r="F346" i="82"/>
  <c r="F347" i="82"/>
  <c r="F348" i="82"/>
  <c r="F349" i="82"/>
  <c r="F350" i="82"/>
  <c r="F351" i="82"/>
  <c r="F352" i="82"/>
  <c r="F354" i="82"/>
  <c r="F355" i="82"/>
  <c r="F356" i="82"/>
  <c r="F357" i="82"/>
  <c r="F358" i="82"/>
  <c r="F359" i="82"/>
  <c r="F360" i="82"/>
  <c r="F361" i="82"/>
  <c r="F362" i="82"/>
  <c r="F363" i="82"/>
  <c r="F364" i="82"/>
  <c r="F365" i="82"/>
  <c r="F366" i="82"/>
  <c r="F367" i="82"/>
  <c r="F368" i="82"/>
  <c r="F369" i="82"/>
  <c r="F370" i="82"/>
  <c r="F371" i="82"/>
  <c r="F372" i="82"/>
  <c r="F373" i="82"/>
  <c r="F374" i="82"/>
  <c r="F375" i="82"/>
  <c r="F376" i="82"/>
  <c r="F377" i="82"/>
  <c r="F378" i="82"/>
  <c r="F379" i="82"/>
  <c r="F380" i="82"/>
  <c r="F381" i="82"/>
  <c r="F382" i="82"/>
  <c r="F383" i="82"/>
  <c r="F384" i="82"/>
  <c r="F385" i="82"/>
  <c r="F386" i="82"/>
  <c r="F387" i="82"/>
  <c r="F388" i="82"/>
  <c r="F389" i="82"/>
  <c r="F390" i="82"/>
  <c r="F391" i="82"/>
  <c r="F392" i="82"/>
  <c r="F393" i="82"/>
  <c r="F394" i="82"/>
  <c r="F395" i="82"/>
  <c r="F396" i="82"/>
  <c r="F397" i="82"/>
  <c r="F398" i="82"/>
  <c r="F399" i="82"/>
  <c r="F402" i="82"/>
  <c r="F403" i="82"/>
  <c r="F404" i="82"/>
  <c r="F405" i="82"/>
  <c r="F406" i="82"/>
  <c r="F407" i="82"/>
  <c r="F408" i="82"/>
  <c r="F409" i="82"/>
  <c r="F410" i="82"/>
  <c r="F411" i="82"/>
  <c r="F412" i="82"/>
  <c r="F413" i="82"/>
  <c r="F414" i="82"/>
  <c r="F415" i="82"/>
  <c r="F416" i="82"/>
  <c r="F417" i="82"/>
  <c r="F418" i="82"/>
  <c r="F419" i="82"/>
  <c r="F420" i="82"/>
  <c r="F421" i="82"/>
  <c r="F422" i="82"/>
  <c r="F423" i="82"/>
  <c r="F424" i="82"/>
  <c r="F425" i="82"/>
  <c r="F426" i="82"/>
  <c r="F427" i="82"/>
  <c r="F428" i="82"/>
  <c r="F429" i="82"/>
  <c r="F430" i="82"/>
  <c r="F431" i="82"/>
  <c r="F432" i="82"/>
  <c r="F433" i="82"/>
  <c r="F434" i="82"/>
  <c r="F435" i="82"/>
  <c r="F436" i="82"/>
  <c r="F437" i="82"/>
  <c r="F438" i="82"/>
  <c r="F439" i="82"/>
  <c r="F440" i="82"/>
  <c r="F441" i="82"/>
  <c r="F442" i="82"/>
  <c r="F443" i="82"/>
  <c r="F444" i="82"/>
  <c r="F445" i="82"/>
  <c r="F446" i="82"/>
  <c r="F447" i="82"/>
  <c r="F448" i="82"/>
  <c r="F449" i="82"/>
  <c r="F450" i="82"/>
  <c r="F451" i="82"/>
  <c r="F452" i="82"/>
  <c r="F454" i="82"/>
  <c r="F455" i="82"/>
  <c r="F456" i="82"/>
  <c r="F457" i="82"/>
  <c r="F458" i="82"/>
  <c r="F459" i="82"/>
  <c r="F460" i="82"/>
  <c r="F461" i="82"/>
  <c r="F462" i="82"/>
  <c r="F463" i="82"/>
  <c r="F464" i="82"/>
  <c r="F465" i="82"/>
  <c r="F466" i="82"/>
  <c r="F467" i="82"/>
  <c r="F468" i="82"/>
  <c r="F469" i="82"/>
  <c r="F470" i="82"/>
  <c r="F471" i="82"/>
  <c r="F472" i="82"/>
  <c r="F473" i="82"/>
  <c r="F474" i="82"/>
  <c r="F475" i="82"/>
  <c r="F476" i="82"/>
  <c r="F477" i="82"/>
  <c r="F478" i="82"/>
  <c r="F479" i="82"/>
  <c r="F480" i="82"/>
  <c r="F488" i="82"/>
  <c r="F489" i="82"/>
  <c r="F490" i="82"/>
  <c r="F491" i="82"/>
  <c r="F493" i="82"/>
  <c r="F494" i="82"/>
  <c r="F495" i="82"/>
  <c r="F496" i="82"/>
  <c r="F497" i="82"/>
  <c r="F498" i="82"/>
  <c r="F499" i="82"/>
  <c r="F500" i="82"/>
  <c r="F501" i="82"/>
  <c r="F502" i="82"/>
  <c r="F503" i="82"/>
  <c r="F504" i="82"/>
  <c r="F505" i="82"/>
  <c r="F506" i="82"/>
  <c r="F507" i="82"/>
  <c r="F508" i="82"/>
  <c r="F509" i="82"/>
  <c r="F510" i="82"/>
  <c r="F511" i="82"/>
  <c r="F512" i="82"/>
  <c r="F513" i="82"/>
  <c r="F514" i="82"/>
  <c r="F515" i="82"/>
  <c r="F516" i="82"/>
  <c r="F529" i="82"/>
  <c r="F530" i="82"/>
  <c r="F531" i="82"/>
  <c r="F532" i="82"/>
  <c r="F533" i="82"/>
  <c r="F534" i="82"/>
  <c r="F535" i="82"/>
  <c r="F536" i="82"/>
  <c r="F537" i="82"/>
  <c r="F538" i="82"/>
  <c r="F539" i="82"/>
  <c r="F540" i="82"/>
  <c r="F541" i="82"/>
  <c r="F542" i="82"/>
  <c r="F543" i="82"/>
  <c r="F544" i="82"/>
  <c r="F545" i="82"/>
  <c r="F546" i="82"/>
  <c r="F547" i="82"/>
  <c r="F548" i="82"/>
  <c r="F549" i="82"/>
  <c r="F550" i="82"/>
  <c r="F551" i="82"/>
  <c r="F552" i="82"/>
  <c r="F553" i="82"/>
  <c r="F554" i="82"/>
  <c r="F555" i="82"/>
  <c r="F110" i="82"/>
  <c r="F111" i="82"/>
  <c r="F112" i="82"/>
  <c r="W4" i="82"/>
  <c r="W6" i="91" s="1"/>
  <c r="N1" i="79"/>
  <c r="W3" i="82"/>
  <c r="W5" i="91" s="1"/>
  <c r="F103" i="82"/>
  <c r="F104" i="82"/>
  <c r="F106" i="82"/>
  <c r="F107" i="82"/>
  <c r="F108" i="82"/>
  <c r="F109" i="82"/>
  <c r="F4" i="82"/>
  <c r="F5" i="82"/>
  <c r="F6" i="82"/>
  <c r="F7" i="82"/>
  <c r="F8" i="82"/>
  <c r="F9" i="82"/>
  <c r="F10" i="82"/>
  <c r="F11" i="82"/>
  <c r="F12" i="82"/>
  <c r="F13" i="82"/>
  <c r="F14" i="82"/>
  <c r="F15" i="82"/>
  <c r="F16" i="82"/>
  <c r="F17" i="82"/>
  <c r="F18" i="82"/>
  <c r="F19" i="82"/>
  <c r="F20" i="82"/>
  <c r="F21" i="82"/>
  <c r="F22" i="82"/>
  <c r="F23" i="82"/>
  <c r="F24" i="82"/>
  <c r="F25" i="82"/>
  <c r="F26" i="82"/>
  <c r="F27" i="82"/>
  <c r="F28" i="82"/>
  <c r="F29" i="82"/>
  <c r="F30" i="82"/>
  <c r="F31" i="82"/>
  <c r="F32" i="82"/>
  <c r="F33" i="82"/>
  <c r="F34" i="82"/>
  <c r="F35" i="82"/>
  <c r="F36" i="82"/>
  <c r="F37" i="82"/>
  <c r="F38" i="82"/>
  <c r="F39" i="82"/>
  <c r="F98" i="82"/>
  <c r="F99" i="82"/>
  <c r="F100" i="82"/>
  <c r="F101" i="82"/>
  <c r="F102" i="82"/>
  <c r="F3" i="82"/>
  <c r="A12" i="79"/>
  <c r="B12" i="79"/>
  <c r="F62" i="75"/>
  <c r="F61" i="75"/>
  <c r="F60" i="75"/>
  <c r="F59" i="75"/>
  <c r="F58" i="75"/>
  <c r="F57" i="75"/>
  <c r="F56" i="75"/>
  <c r="F55" i="75"/>
  <c r="F54" i="75"/>
  <c r="F53" i="75"/>
  <c r="F52" i="75"/>
  <c r="F51" i="75"/>
  <c r="F50" i="75"/>
  <c r="F49" i="75"/>
  <c r="F48" i="75"/>
  <c r="F47" i="75"/>
  <c r="F46" i="75"/>
  <c r="F45" i="75"/>
  <c r="F44" i="75"/>
  <c r="F43" i="75"/>
  <c r="F42" i="75"/>
  <c r="F41" i="75"/>
  <c r="F40" i="75"/>
  <c r="F39" i="75"/>
  <c r="F38" i="75"/>
  <c r="F37" i="75"/>
  <c r="F36" i="75"/>
  <c r="F35" i="75"/>
  <c r="F34" i="75"/>
  <c r="F33" i="75"/>
  <c r="F32" i="75"/>
  <c r="F31" i="75"/>
  <c r="F30" i="75"/>
  <c r="F29" i="75"/>
  <c r="F28" i="75"/>
  <c r="F27" i="75"/>
  <c r="F26" i="75"/>
  <c r="F25" i="75"/>
  <c r="F24" i="75"/>
  <c r="F23" i="75"/>
  <c r="F22" i="75"/>
  <c r="F21" i="75"/>
  <c r="F20" i="75"/>
  <c r="F19" i="75"/>
  <c r="F18" i="75"/>
  <c r="F17" i="75"/>
  <c r="F16" i="75"/>
  <c r="F15" i="75"/>
  <c r="F14" i="75"/>
  <c r="F13" i="75"/>
  <c r="F12" i="75"/>
  <c r="F11" i="75"/>
  <c r="F10" i="75"/>
  <c r="F9" i="75"/>
  <c r="F8" i="75"/>
  <c r="F7" i="75"/>
  <c r="F6" i="75"/>
  <c r="F3" i="75"/>
  <c r="F4" i="75" s="1"/>
  <c r="F5" i="75" s="1"/>
  <c r="F62" i="74"/>
  <c r="F61" i="74"/>
  <c r="F60" i="74"/>
  <c r="F59" i="74"/>
  <c r="F58" i="74"/>
  <c r="F57" i="74"/>
  <c r="F56" i="74"/>
  <c r="F55" i="74"/>
  <c r="F54" i="74"/>
  <c r="F53" i="74"/>
  <c r="F52" i="74"/>
  <c r="F51" i="74"/>
  <c r="F50" i="74"/>
  <c r="F49" i="74"/>
  <c r="F48" i="74"/>
  <c r="F47" i="74"/>
  <c r="F46" i="74"/>
  <c r="F45" i="74"/>
  <c r="F44" i="74"/>
  <c r="F43" i="74"/>
  <c r="F42" i="74"/>
  <c r="F41" i="74"/>
  <c r="F40" i="74"/>
  <c r="F39" i="74"/>
  <c r="F38" i="74"/>
  <c r="F37" i="74"/>
  <c r="F36" i="74"/>
  <c r="F35" i="74"/>
  <c r="F34" i="74"/>
  <c r="F33" i="74"/>
  <c r="F32" i="74"/>
  <c r="F31" i="74"/>
  <c r="F30" i="74"/>
  <c r="F29" i="74"/>
  <c r="F28" i="74"/>
  <c r="F27" i="74"/>
  <c r="F26" i="74"/>
  <c r="F25" i="74"/>
  <c r="F24" i="74"/>
  <c r="F23" i="74"/>
  <c r="F22" i="74"/>
  <c r="F21" i="74"/>
  <c r="F20" i="74"/>
  <c r="F19" i="74"/>
  <c r="F18" i="74"/>
  <c r="F17" i="74"/>
  <c r="F16" i="74"/>
  <c r="F15" i="74"/>
  <c r="F14" i="74"/>
  <c r="F13" i="74"/>
  <c r="F12" i="74"/>
  <c r="F11" i="74"/>
  <c r="F10" i="74"/>
  <c r="F9" i="74"/>
  <c r="F8" i="74"/>
  <c r="F7" i="74"/>
  <c r="F6" i="74"/>
  <c r="F3" i="74"/>
  <c r="F4" i="74" s="1"/>
  <c r="F5" i="74" s="1"/>
  <c r="F62" i="65"/>
  <c r="F61" i="65"/>
  <c r="F60" i="65"/>
  <c r="F59" i="65"/>
  <c r="F58" i="65"/>
  <c r="F57" i="65"/>
  <c r="F56" i="65"/>
  <c r="F55" i="65"/>
  <c r="F54" i="65"/>
  <c r="F53" i="65"/>
  <c r="F52" i="65"/>
  <c r="F51" i="65"/>
  <c r="F50" i="65"/>
  <c r="F49" i="65"/>
  <c r="F48" i="65"/>
  <c r="F47" i="65"/>
  <c r="F46" i="65"/>
  <c r="F45" i="65"/>
  <c r="F44" i="65"/>
  <c r="F43" i="65"/>
  <c r="F42" i="65"/>
  <c r="F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F11" i="65"/>
  <c r="F10" i="65"/>
  <c r="F9" i="65"/>
  <c r="F8" i="65"/>
  <c r="F7" i="65"/>
  <c r="F6" i="65"/>
  <c r="F5" i="65"/>
  <c r="F3" i="65"/>
  <c r="F4" i="65" s="1"/>
  <c r="F62" i="66"/>
  <c r="F61" i="66"/>
  <c r="F60" i="66"/>
  <c r="F59" i="66"/>
  <c r="F58" i="66"/>
  <c r="F57" i="66"/>
  <c r="F56" i="66"/>
  <c r="F55" i="66"/>
  <c r="F54" i="66"/>
  <c r="F53" i="66"/>
  <c r="F52" i="66"/>
  <c r="F51" i="66"/>
  <c r="F50" i="66"/>
  <c r="F49" i="66"/>
  <c r="F48" i="66"/>
  <c r="F47" i="66"/>
  <c r="F46" i="66"/>
  <c r="F45" i="66"/>
  <c r="F44" i="66"/>
  <c r="F43" i="66"/>
  <c r="F42" i="66"/>
  <c r="F41" i="66"/>
  <c r="F40" i="66"/>
  <c r="F39" i="66"/>
  <c r="F38" i="66"/>
  <c r="F37" i="66"/>
  <c r="F36" i="66"/>
  <c r="F35" i="66"/>
  <c r="F34" i="66"/>
  <c r="F33" i="66"/>
  <c r="F32" i="66"/>
  <c r="F31" i="66"/>
  <c r="F30" i="66"/>
  <c r="F29" i="66"/>
  <c r="F28" i="66"/>
  <c r="F27" i="66"/>
  <c r="F26" i="66"/>
  <c r="F25" i="66"/>
  <c r="F24" i="66"/>
  <c r="F23" i="66"/>
  <c r="F22" i="66"/>
  <c r="F21" i="66"/>
  <c r="F20" i="66"/>
  <c r="F19" i="66"/>
  <c r="F18" i="66"/>
  <c r="F17" i="66"/>
  <c r="F16" i="66"/>
  <c r="F15" i="66"/>
  <c r="F14" i="66"/>
  <c r="F13" i="66"/>
  <c r="F12" i="66"/>
  <c r="F11" i="66"/>
  <c r="F10" i="66"/>
  <c r="F9" i="66"/>
  <c r="F8" i="66"/>
  <c r="F7" i="66"/>
  <c r="F6" i="66"/>
  <c r="F3" i="66"/>
  <c r="F4" i="66" s="1"/>
  <c r="F5" i="66" s="1"/>
  <c r="F11" i="67"/>
  <c r="F12" i="67"/>
  <c r="F13" i="67"/>
  <c r="F14" i="67"/>
  <c r="F15" i="67"/>
  <c r="F16" i="67"/>
  <c r="F17" i="67"/>
  <c r="F18" i="67"/>
  <c r="F19" i="67"/>
  <c r="F20" i="67"/>
  <c r="F21" i="67"/>
  <c r="F22" i="67"/>
  <c r="F23" i="67"/>
  <c r="F24" i="67"/>
  <c r="F25" i="67"/>
  <c r="F26" i="67"/>
  <c r="F27" i="67"/>
  <c r="F28" i="67"/>
  <c r="F29" i="67"/>
  <c r="F30" i="67"/>
  <c r="F31" i="67"/>
  <c r="F32" i="67"/>
  <c r="F33" i="67"/>
  <c r="F34" i="67"/>
  <c r="F35" i="67"/>
  <c r="F36" i="67"/>
  <c r="F37" i="67"/>
  <c r="F38" i="67"/>
  <c r="F39" i="67"/>
  <c r="F40" i="67"/>
  <c r="F41" i="67"/>
  <c r="F42" i="67"/>
  <c r="F43" i="67"/>
  <c r="F44" i="67"/>
  <c r="F45" i="67"/>
  <c r="F46" i="67"/>
  <c r="F47" i="67"/>
  <c r="F48" i="67"/>
  <c r="F49" i="67"/>
  <c r="F50" i="67"/>
  <c r="F51" i="67"/>
  <c r="F52" i="67"/>
  <c r="F53" i="67"/>
  <c r="F54" i="67"/>
  <c r="F55" i="67"/>
  <c r="F56" i="67"/>
  <c r="F57" i="67"/>
  <c r="F58" i="67"/>
  <c r="F59" i="67"/>
  <c r="F60" i="67"/>
  <c r="F61" i="67"/>
  <c r="F62" i="67"/>
  <c r="I3" i="64"/>
  <c r="I5" i="64"/>
  <c r="F3" i="67"/>
  <c r="F4" i="67" s="1"/>
  <c r="F5" i="67" s="1"/>
  <c r="F6" i="67" s="1"/>
  <c r="F7" i="67" s="1"/>
  <c r="F8" i="67" s="1"/>
  <c r="F9" i="67" s="1"/>
  <c r="F10" i="67" s="1"/>
  <c r="I4" i="64"/>
  <c r="I6" i="64"/>
  <c r="I7" i="64"/>
  <c r="I13" i="64"/>
  <c r="I14" i="64"/>
  <c r="I12" i="64"/>
  <c r="I15" i="64"/>
  <c r="I16" i="64"/>
  <c r="I11" i="64"/>
  <c r="I22" i="64"/>
  <c r="I23" i="64"/>
  <c r="I21" i="64"/>
  <c r="I25" i="64"/>
  <c r="I26" i="64"/>
  <c r="I20" i="64"/>
  <c r="I32" i="64"/>
  <c r="I33" i="64"/>
  <c r="I31" i="64"/>
  <c r="I35" i="64"/>
  <c r="I36" i="64"/>
  <c r="I30" i="64"/>
  <c r="I42" i="64"/>
  <c r="I43" i="64"/>
  <c r="I41" i="64"/>
  <c r="I45" i="64"/>
  <c r="I46" i="64"/>
  <c r="I40" i="64"/>
  <c r="I53" i="64"/>
  <c r="I54" i="64"/>
  <c r="I52" i="64"/>
  <c r="I56" i="64"/>
  <c r="I57" i="64"/>
  <c r="I51" i="64"/>
  <c r="I64" i="64"/>
  <c r="I65" i="64"/>
  <c r="I63" i="64"/>
  <c r="I67" i="64"/>
  <c r="I68" i="64"/>
  <c r="I62" i="64"/>
  <c r="I75" i="64"/>
  <c r="I76" i="64"/>
  <c r="I78" i="64"/>
  <c r="I79" i="64"/>
  <c r="I73" i="64"/>
  <c r="I86" i="64"/>
  <c r="I87" i="64"/>
  <c r="I85" i="64"/>
  <c r="I89" i="64"/>
  <c r="I90" i="64"/>
  <c r="I84" i="64"/>
  <c r="I119" i="64"/>
  <c r="I120" i="64"/>
  <c r="I122" i="64"/>
  <c r="I123" i="64"/>
  <c r="I117" i="64"/>
  <c r="I108" i="64"/>
  <c r="I109" i="64"/>
  <c r="I111" i="64"/>
  <c r="I112" i="64"/>
  <c r="I97" i="64"/>
  <c r="I98" i="64"/>
  <c r="I100" i="64"/>
  <c r="I101" i="64"/>
  <c r="I95" i="64"/>
  <c r="I106" i="64"/>
  <c r="E23" i="62"/>
  <c r="E24" i="62"/>
  <c r="E25" i="62"/>
  <c r="E26" i="62"/>
  <c r="E27" i="62"/>
  <c r="E28" i="62"/>
  <c r="E29" i="62"/>
  <c r="E30" i="62"/>
  <c r="E31" i="62"/>
  <c r="E32" i="62"/>
  <c r="E33" i="62"/>
  <c r="E34" i="62"/>
  <c r="E35" i="62"/>
  <c r="E36" i="62"/>
  <c r="E37" i="62"/>
  <c r="E38" i="62"/>
  <c r="E11" i="59"/>
  <c r="E12" i="59"/>
  <c r="E13" i="59"/>
  <c r="E14" i="59"/>
  <c r="E15" i="59"/>
  <c r="E16" i="59"/>
  <c r="E17" i="59"/>
  <c r="E18" i="59"/>
  <c r="E19" i="59"/>
  <c r="E20" i="59"/>
  <c r="E21" i="59"/>
  <c r="E22" i="59"/>
  <c r="E23" i="59"/>
  <c r="E24" i="59"/>
  <c r="E25" i="59"/>
  <c r="E26" i="59"/>
  <c r="E27" i="59"/>
  <c r="E28" i="59"/>
  <c r="E29" i="59"/>
  <c r="E30" i="59"/>
  <c r="E31" i="59"/>
  <c r="E32" i="59"/>
  <c r="E33" i="59"/>
  <c r="E34" i="59"/>
  <c r="E35" i="59"/>
  <c r="E36" i="59"/>
  <c r="E37" i="59"/>
  <c r="E38" i="59"/>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8" i="62"/>
  <c r="E9" i="62" s="1"/>
  <c r="E10" i="62" s="1"/>
  <c r="E11" i="62" s="1"/>
  <c r="E12" i="62" s="1"/>
  <c r="E13" i="62" s="1"/>
  <c r="E14" i="62" s="1"/>
  <c r="E15" i="62" s="1"/>
  <c r="E16" i="62" s="1"/>
  <c r="E8" i="61"/>
  <c r="E9" i="61" s="1"/>
  <c r="E10" i="61" s="1"/>
  <c r="E11" i="61" s="1"/>
  <c r="E12" i="61" s="1"/>
  <c r="E13" i="61" s="1"/>
  <c r="E14" i="61" s="1"/>
  <c r="E15" i="61" s="1"/>
  <c r="E16" i="61" s="1"/>
  <c r="E17" i="61" s="1"/>
  <c r="E18" i="61" s="1"/>
  <c r="E19" i="61" s="1"/>
  <c r="E20" i="61" s="1"/>
  <c r="E21" i="61" s="1"/>
  <c r="E22" i="61" s="1"/>
  <c r="E23" i="61" s="1"/>
  <c r="E24" i="61" s="1"/>
  <c r="E25" i="61" s="1"/>
  <c r="E26" i="61" s="1"/>
  <c r="E27" i="61" s="1"/>
  <c r="E28" i="61" s="1"/>
  <c r="E29" i="61" s="1"/>
  <c r="E8" i="60"/>
  <c r="E9" i="60" s="1"/>
  <c r="E10" i="60" s="1"/>
  <c r="E8" i="59"/>
  <c r="E9" i="59" s="1"/>
  <c r="E10" i="59" s="1"/>
  <c r="J367" i="58"/>
  <c r="J366" i="58"/>
  <c r="J365" i="58"/>
  <c r="J364" i="58"/>
  <c r="J363" i="58"/>
  <c r="J362" i="58"/>
  <c r="J361" i="58"/>
  <c r="J360" i="58"/>
  <c r="J359" i="58"/>
  <c r="J358" i="58"/>
  <c r="J357" i="58"/>
  <c r="J356" i="58"/>
  <c r="J355" i="58"/>
  <c r="J354" i="58"/>
  <c r="J353" i="58"/>
  <c r="J352" i="58"/>
  <c r="J351" i="58"/>
  <c r="J350" i="58"/>
  <c r="J349" i="58"/>
  <c r="J348" i="58"/>
  <c r="J347" i="58"/>
  <c r="J346" i="58"/>
  <c r="J345" i="58"/>
  <c r="J344" i="58"/>
  <c r="J343" i="58"/>
  <c r="J342" i="58"/>
  <c r="J341" i="58"/>
  <c r="J340" i="58"/>
  <c r="J339" i="58"/>
  <c r="J338" i="58"/>
  <c r="J337" i="58"/>
  <c r="J336" i="58"/>
  <c r="J335" i="58"/>
  <c r="J334" i="58"/>
  <c r="J333" i="58"/>
  <c r="J332" i="58"/>
  <c r="J331" i="58"/>
  <c r="J330" i="58"/>
  <c r="J329" i="58"/>
  <c r="J328" i="58"/>
  <c r="J327" i="58"/>
  <c r="J326" i="58"/>
  <c r="J325" i="58"/>
  <c r="J324" i="58"/>
  <c r="J323" i="58"/>
  <c r="J322" i="58"/>
  <c r="J321" i="58"/>
  <c r="J320" i="58"/>
  <c r="J319" i="58"/>
  <c r="J318" i="58"/>
  <c r="J317" i="58"/>
  <c r="J316" i="58"/>
  <c r="J315" i="58"/>
  <c r="J314" i="58"/>
  <c r="J313" i="58"/>
  <c r="J312" i="58"/>
  <c r="J311" i="58"/>
  <c r="J310" i="58"/>
  <c r="J309" i="58"/>
  <c r="J308" i="58"/>
  <c r="J307" i="58"/>
  <c r="J306" i="58"/>
  <c r="J305" i="58"/>
  <c r="J304" i="58"/>
  <c r="J303" i="58"/>
  <c r="J302" i="58"/>
  <c r="J301" i="58"/>
  <c r="J300" i="58"/>
  <c r="J299" i="58"/>
  <c r="J298" i="58"/>
  <c r="J297" i="58"/>
  <c r="J296" i="58"/>
  <c r="J295" i="58"/>
  <c r="J294" i="58"/>
  <c r="J293" i="58"/>
  <c r="J292" i="58"/>
  <c r="J291" i="58"/>
  <c r="J290" i="58"/>
  <c r="J289" i="58"/>
  <c r="J288" i="58"/>
  <c r="J287" i="58"/>
  <c r="J286" i="58"/>
  <c r="J285" i="58"/>
  <c r="J284" i="58"/>
  <c r="J283" i="58"/>
  <c r="J282" i="58"/>
  <c r="J281" i="58"/>
  <c r="J280" i="58"/>
  <c r="J279" i="58"/>
  <c r="J278" i="58"/>
  <c r="J277" i="58"/>
  <c r="J276" i="58"/>
  <c r="J275" i="58"/>
  <c r="J274" i="58"/>
  <c r="J273" i="58"/>
  <c r="J272" i="58"/>
  <c r="J271" i="58"/>
  <c r="J270" i="58"/>
  <c r="J269" i="58"/>
  <c r="J268" i="58"/>
  <c r="J267" i="58"/>
  <c r="J266" i="58"/>
  <c r="J265" i="58"/>
  <c r="J264" i="58"/>
  <c r="J263" i="58"/>
  <c r="J262" i="58"/>
  <c r="J261" i="58"/>
  <c r="J260" i="58"/>
  <c r="J259" i="58"/>
  <c r="J258" i="58"/>
  <c r="J257" i="58"/>
  <c r="J256" i="58"/>
  <c r="J255" i="58"/>
  <c r="J254" i="58"/>
  <c r="J253" i="58"/>
  <c r="J252" i="58"/>
  <c r="J251" i="58"/>
  <c r="J250" i="58"/>
  <c r="J249" i="58"/>
  <c r="J248" i="58"/>
  <c r="J247" i="58"/>
  <c r="J246" i="58"/>
  <c r="J245" i="58"/>
  <c r="J244" i="58"/>
  <c r="J243" i="58"/>
  <c r="J242" i="58"/>
  <c r="J241" i="58"/>
  <c r="J240" i="58"/>
  <c r="J239" i="58"/>
  <c r="J238" i="58"/>
  <c r="J237" i="58"/>
  <c r="J236" i="58"/>
  <c r="J235" i="58"/>
  <c r="J234" i="58"/>
  <c r="J233" i="58"/>
  <c r="J232" i="58"/>
  <c r="J231" i="58"/>
  <c r="J230" i="58"/>
  <c r="J229" i="58"/>
  <c r="J228" i="58"/>
  <c r="J227" i="58"/>
  <c r="J226" i="58"/>
  <c r="J225" i="58"/>
  <c r="J224" i="58"/>
  <c r="J223" i="58"/>
  <c r="J222" i="58"/>
  <c r="J221" i="58"/>
  <c r="J220" i="58"/>
  <c r="J219" i="58"/>
  <c r="J218" i="58"/>
  <c r="J217" i="58"/>
  <c r="J216" i="58"/>
  <c r="J215" i="58"/>
  <c r="J214" i="58"/>
  <c r="J213" i="58"/>
  <c r="J212" i="58"/>
  <c r="J211" i="58"/>
  <c r="J210" i="58"/>
  <c r="J209" i="58"/>
  <c r="J208" i="58"/>
  <c r="J207" i="58"/>
  <c r="J206" i="58"/>
  <c r="J205" i="58"/>
  <c r="J204" i="58"/>
  <c r="J203" i="58"/>
  <c r="J202" i="58"/>
  <c r="J201" i="58"/>
  <c r="J200" i="58"/>
  <c r="J199" i="58"/>
  <c r="J198" i="58"/>
  <c r="J197" i="58"/>
  <c r="J196" i="58"/>
  <c r="J195" i="58"/>
  <c r="J194" i="58"/>
  <c r="J193" i="58"/>
  <c r="J192" i="58"/>
  <c r="J191" i="58"/>
  <c r="J190" i="58"/>
  <c r="J189" i="58"/>
  <c r="J188" i="58"/>
  <c r="J187" i="58"/>
  <c r="J186" i="58"/>
  <c r="J185" i="58"/>
  <c r="J184" i="58"/>
  <c r="J183" i="58"/>
  <c r="J182" i="58"/>
  <c r="J181" i="58"/>
  <c r="J180" i="58"/>
  <c r="J179" i="58"/>
  <c r="J178" i="58"/>
  <c r="J177" i="58"/>
  <c r="J176" i="58"/>
  <c r="J175" i="58"/>
  <c r="J174" i="58"/>
  <c r="J173" i="58"/>
  <c r="J172" i="58"/>
  <c r="J171" i="58"/>
  <c r="J170" i="58"/>
  <c r="J169" i="58"/>
  <c r="J168" i="58"/>
  <c r="J167" i="58"/>
  <c r="J166" i="58"/>
  <c r="J165" i="58"/>
  <c r="J164" i="58"/>
  <c r="J163" i="58"/>
  <c r="J162" i="58"/>
  <c r="J161" i="58"/>
  <c r="J160" i="58"/>
  <c r="J159" i="58"/>
  <c r="J158" i="58"/>
  <c r="J157" i="58"/>
  <c r="J156" i="58"/>
  <c r="J155" i="58"/>
  <c r="J154" i="58"/>
  <c r="J153" i="58"/>
  <c r="J152" i="58"/>
  <c r="J151" i="58"/>
  <c r="J150" i="58"/>
  <c r="J149" i="58"/>
  <c r="J148" i="58"/>
  <c r="J147" i="58"/>
  <c r="J146" i="58"/>
  <c r="J145" i="58"/>
  <c r="J144" i="58"/>
  <c r="J143" i="58"/>
  <c r="J142" i="58"/>
  <c r="J141" i="58"/>
  <c r="J140" i="58"/>
  <c r="J139" i="58"/>
  <c r="J138" i="58"/>
  <c r="J137" i="58"/>
  <c r="J136" i="58"/>
  <c r="J135" i="58"/>
  <c r="J134" i="58"/>
  <c r="J133" i="58"/>
  <c r="J132" i="58"/>
  <c r="J131" i="58"/>
  <c r="J130" i="58"/>
  <c r="J129" i="58"/>
  <c r="J128" i="58"/>
  <c r="J127" i="58"/>
  <c r="J126" i="58"/>
  <c r="J125" i="58"/>
  <c r="J124" i="58"/>
  <c r="J123" i="58"/>
  <c r="J122" i="58"/>
  <c r="J121" i="58"/>
  <c r="J120" i="58"/>
  <c r="J119" i="58"/>
  <c r="J118" i="58"/>
  <c r="J117" i="58"/>
  <c r="J116" i="58"/>
  <c r="J115" i="58"/>
  <c r="J114" i="58"/>
  <c r="J113" i="58"/>
  <c r="J112" i="58"/>
  <c r="J111" i="58"/>
  <c r="J110" i="58"/>
  <c r="J109" i="58"/>
  <c r="J108" i="58"/>
  <c r="J107" i="58"/>
  <c r="J106" i="58"/>
  <c r="J105" i="58"/>
  <c r="J104" i="58"/>
  <c r="J103" i="58"/>
  <c r="J102" i="58"/>
  <c r="J101" i="58"/>
  <c r="J100" i="58"/>
  <c r="J99" i="58"/>
  <c r="J98" i="58"/>
  <c r="J97" i="58"/>
  <c r="J96" i="58"/>
  <c r="J95" i="58"/>
  <c r="J94" i="58"/>
  <c r="J93" i="58"/>
  <c r="J92" i="58"/>
  <c r="J91" i="58"/>
  <c r="J90" i="58"/>
  <c r="J89" i="58"/>
  <c r="J88" i="58"/>
  <c r="J87" i="58"/>
  <c r="J86" i="58"/>
  <c r="J85" i="58"/>
  <c r="J84" i="58"/>
  <c r="J83" i="58"/>
  <c r="J82" i="58"/>
  <c r="J81" i="58"/>
  <c r="J80" i="58"/>
  <c r="J79" i="58"/>
  <c r="J78" i="58"/>
  <c r="J77" i="58"/>
  <c r="J76" i="58"/>
  <c r="J75" i="58"/>
  <c r="J74" i="58"/>
  <c r="J73" i="58"/>
  <c r="J72" i="58"/>
  <c r="J71" i="58"/>
  <c r="J70" i="58"/>
  <c r="J69" i="58"/>
  <c r="J68" i="58"/>
  <c r="J67" i="58"/>
  <c r="J66" i="58"/>
  <c r="J65" i="58"/>
  <c r="J64" i="58"/>
  <c r="J63" i="58"/>
  <c r="J62" i="58"/>
  <c r="J61" i="58"/>
  <c r="J60" i="58"/>
  <c r="J59" i="58"/>
  <c r="J58" i="58"/>
  <c r="J57" i="58"/>
  <c r="J56" i="58"/>
  <c r="J55" i="58"/>
  <c r="J54" i="58"/>
  <c r="J53" i="58"/>
  <c r="J52" i="58"/>
  <c r="J51" i="58"/>
  <c r="J50" i="58"/>
  <c r="J49" i="58"/>
  <c r="J48" i="58"/>
  <c r="J47" i="58"/>
  <c r="J46" i="58"/>
  <c r="J45" i="58"/>
  <c r="J44" i="58"/>
  <c r="J43" i="58"/>
  <c r="J42" i="58"/>
  <c r="J41" i="58"/>
  <c r="J40" i="58"/>
  <c r="J39" i="58"/>
  <c r="J38" i="58"/>
  <c r="J37" i="58"/>
  <c r="J36" i="58"/>
  <c r="J35" i="58"/>
  <c r="J34" i="58"/>
  <c r="J33" i="58"/>
  <c r="J32" i="58"/>
  <c r="J31" i="58"/>
  <c r="J30" i="58"/>
  <c r="J29" i="58"/>
  <c r="J28" i="58"/>
  <c r="J27" i="58"/>
  <c r="J26" i="58"/>
  <c r="J25" i="58"/>
  <c r="J24" i="58"/>
  <c r="J23" i="58"/>
  <c r="J22" i="58"/>
  <c r="J21" i="58"/>
  <c r="J20" i="58"/>
  <c r="J19" i="58"/>
  <c r="J18" i="58"/>
  <c r="J17" i="58"/>
  <c r="J16" i="58"/>
  <c r="J15" i="58"/>
  <c r="J14" i="58"/>
  <c r="J13" i="58"/>
  <c r="J12" i="58"/>
  <c r="J11" i="58"/>
  <c r="J10" i="58"/>
  <c r="J9" i="58"/>
  <c r="J8" i="58"/>
  <c r="J7" i="58"/>
  <c r="J6" i="58"/>
  <c r="J5" i="58"/>
  <c r="J4" i="58"/>
  <c r="J3" i="58"/>
  <c r="J367" i="57"/>
  <c r="J366" i="57"/>
  <c r="J365" i="57"/>
  <c r="J364" i="57"/>
  <c r="J363" i="57"/>
  <c r="J362" i="57"/>
  <c r="J361" i="57"/>
  <c r="J360" i="57"/>
  <c r="J359" i="57"/>
  <c r="J358" i="57"/>
  <c r="J357" i="57"/>
  <c r="J356" i="57"/>
  <c r="J355" i="57"/>
  <c r="J354" i="57"/>
  <c r="J353" i="57"/>
  <c r="J352" i="57"/>
  <c r="J351" i="57"/>
  <c r="J350" i="57"/>
  <c r="J349" i="57"/>
  <c r="J348" i="57"/>
  <c r="J347" i="57"/>
  <c r="J346" i="57"/>
  <c r="J345" i="57"/>
  <c r="J344" i="57"/>
  <c r="J343" i="57"/>
  <c r="J342" i="57"/>
  <c r="J341" i="57"/>
  <c r="J340" i="57"/>
  <c r="J339" i="57"/>
  <c r="J338" i="57"/>
  <c r="J337" i="57"/>
  <c r="J336" i="57"/>
  <c r="J335" i="57"/>
  <c r="J334" i="57"/>
  <c r="J333" i="57"/>
  <c r="J332" i="57"/>
  <c r="J331" i="57"/>
  <c r="J330" i="57"/>
  <c r="J329" i="57"/>
  <c r="J328" i="57"/>
  <c r="J327" i="57"/>
  <c r="J326" i="57"/>
  <c r="J325" i="57"/>
  <c r="J324" i="57"/>
  <c r="J323" i="57"/>
  <c r="J322" i="57"/>
  <c r="J321" i="57"/>
  <c r="J320" i="57"/>
  <c r="J319" i="57"/>
  <c r="J318" i="57"/>
  <c r="J317" i="57"/>
  <c r="J316" i="57"/>
  <c r="J315" i="57"/>
  <c r="J314" i="57"/>
  <c r="J313" i="57"/>
  <c r="J312" i="57"/>
  <c r="J311" i="57"/>
  <c r="J310" i="57"/>
  <c r="J309" i="57"/>
  <c r="J308" i="57"/>
  <c r="J307" i="57"/>
  <c r="J306" i="57"/>
  <c r="J305" i="57"/>
  <c r="J304" i="57"/>
  <c r="J303" i="57"/>
  <c r="J302" i="57"/>
  <c r="J301" i="57"/>
  <c r="J300" i="57"/>
  <c r="J299" i="57"/>
  <c r="J298" i="57"/>
  <c r="J297" i="57"/>
  <c r="J296" i="57"/>
  <c r="J295" i="57"/>
  <c r="J294" i="57"/>
  <c r="J293" i="57"/>
  <c r="J292" i="57"/>
  <c r="J291" i="57"/>
  <c r="J290" i="57"/>
  <c r="J289" i="57"/>
  <c r="J288" i="57"/>
  <c r="J287" i="57"/>
  <c r="J286" i="57"/>
  <c r="J285" i="57"/>
  <c r="J284" i="57"/>
  <c r="J283" i="57"/>
  <c r="J282" i="57"/>
  <c r="J281" i="57"/>
  <c r="J280" i="57"/>
  <c r="J279" i="57"/>
  <c r="J278" i="57"/>
  <c r="J277" i="57"/>
  <c r="J276" i="57"/>
  <c r="J275" i="57"/>
  <c r="J274" i="57"/>
  <c r="J273" i="57"/>
  <c r="J272" i="57"/>
  <c r="J271" i="57"/>
  <c r="J270" i="57"/>
  <c r="J269" i="57"/>
  <c r="J268" i="57"/>
  <c r="J267" i="57"/>
  <c r="J266" i="57"/>
  <c r="J265" i="57"/>
  <c r="J264" i="57"/>
  <c r="J263" i="57"/>
  <c r="J262" i="57"/>
  <c r="J261" i="57"/>
  <c r="J260" i="57"/>
  <c r="J259" i="57"/>
  <c r="J258" i="57"/>
  <c r="J257" i="57"/>
  <c r="J256" i="57"/>
  <c r="J255" i="57"/>
  <c r="J254" i="57"/>
  <c r="J253" i="57"/>
  <c r="J252" i="57"/>
  <c r="J251" i="57"/>
  <c r="J250" i="57"/>
  <c r="J249" i="57"/>
  <c r="J248" i="57"/>
  <c r="J247" i="57"/>
  <c r="J246" i="57"/>
  <c r="J245" i="57"/>
  <c r="J244" i="57"/>
  <c r="J243" i="57"/>
  <c r="J242" i="57"/>
  <c r="J241" i="57"/>
  <c r="J240" i="57"/>
  <c r="J239" i="57"/>
  <c r="J238" i="57"/>
  <c r="J237" i="57"/>
  <c r="J236" i="57"/>
  <c r="J235" i="57"/>
  <c r="J234" i="57"/>
  <c r="J233" i="57"/>
  <c r="J232" i="57"/>
  <c r="J231" i="57"/>
  <c r="J230" i="57"/>
  <c r="J229" i="57"/>
  <c r="J228" i="57"/>
  <c r="J227" i="57"/>
  <c r="J226" i="57"/>
  <c r="J225" i="57"/>
  <c r="J224" i="57"/>
  <c r="J223" i="57"/>
  <c r="J222" i="57"/>
  <c r="J221" i="57"/>
  <c r="J220" i="57"/>
  <c r="J219" i="57"/>
  <c r="J218" i="57"/>
  <c r="J217" i="57"/>
  <c r="J216" i="57"/>
  <c r="J215" i="57"/>
  <c r="J214" i="57"/>
  <c r="J213" i="57"/>
  <c r="J212" i="57"/>
  <c r="J211" i="57"/>
  <c r="J210" i="57"/>
  <c r="J209" i="57"/>
  <c r="J208" i="57"/>
  <c r="J207" i="57"/>
  <c r="J206" i="57"/>
  <c r="J205" i="57"/>
  <c r="J204" i="57"/>
  <c r="J203" i="57"/>
  <c r="J202" i="57"/>
  <c r="J201" i="57"/>
  <c r="J200" i="57"/>
  <c r="J199" i="57"/>
  <c r="J198" i="57"/>
  <c r="J197" i="57"/>
  <c r="J196" i="57"/>
  <c r="J195" i="57"/>
  <c r="J194" i="57"/>
  <c r="J193" i="57"/>
  <c r="J192" i="57"/>
  <c r="J191" i="57"/>
  <c r="J190" i="57"/>
  <c r="J189" i="57"/>
  <c r="J188" i="57"/>
  <c r="J187" i="57"/>
  <c r="J186" i="57"/>
  <c r="J185" i="57"/>
  <c r="J184" i="57"/>
  <c r="J183" i="57"/>
  <c r="J182" i="57"/>
  <c r="J181" i="57"/>
  <c r="J180" i="57"/>
  <c r="J179" i="57"/>
  <c r="J178" i="57"/>
  <c r="J177" i="57"/>
  <c r="J176" i="57"/>
  <c r="J175" i="57"/>
  <c r="J174" i="57"/>
  <c r="J173" i="57"/>
  <c r="J172" i="57"/>
  <c r="J171" i="57"/>
  <c r="J170" i="57"/>
  <c r="J169" i="57"/>
  <c r="J168" i="57"/>
  <c r="J167" i="57"/>
  <c r="J166" i="57"/>
  <c r="J165" i="57"/>
  <c r="J164" i="57"/>
  <c r="J163" i="57"/>
  <c r="J162" i="57"/>
  <c r="J161" i="57"/>
  <c r="J160" i="57"/>
  <c r="J159" i="57"/>
  <c r="J158" i="57"/>
  <c r="J157" i="57"/>
  <c r="J156" i="57"/>
  <c r="J155" i="57"/>
  <c r="J154" i="57"/>
  <c r="J153" i="57"/>
  <c r="J152" i="57"/>
  <c r="J151" i="57"/>
  <c r="J150" i="57"/>
  <c r="J149" i="57"/>
  <c r="J148" i="57"/>
  <c r="J147" i="57"/>
  <c r="J146" i="57"/>
  <c r="J145" i="57"/>
  <c r="J144" i="57"/>
  <c r="J143" i="57"/>
  <c r="J142" i="57"/>
  <c r="J141" i="57"/>
  <c r="J140" i="57"/>
  <c r="J139" i="57"/>
  <c r="J138" i="57"/>
  <c r="J137" i="57"/>
  <c r="J136" i="57"/>
  <c r="J135" i="57"/>
  <c r="J134" i="57"/>
  <c r="J133" i="57"/>
  <c r="J132" i="57"/>
  <c r="J131" i="57"/>
  <c r="J130" i="57"/>
  <c r="J129" i="57"/>
  <c r="J128" i="57"/>
  <c r="J127" i="57"/>
  <c r="J126" i="57"/>
  <c r="J125" i="57"/>
  <c r="J124" i="57"/>
  <c r="J123" i="57"/>
  <c r="J122" i="57"/>
  <c r="J121" i="57"/>
  <c r="J120" i="57"/>
  <c r="J119" i="57"/>
  <c r="J118" i="57"/>
  <c r="J117" i="57"/>
  <c r="J116" i="57"/>
  <c r="J115" i="57"/>
  <c r="J114" i="57"/>
  <c r="J113" i="57"/>
  <c r="J112" i="57"/>
  <c r="J111" i="57"/>
  <c r="J110" i="57"/>
  <c r="J109" i="57"/>
  <c r="J108" i="57"/>
  <c r="J107" i="57"/>
  <c r="J106" i="57"/>
  <c r="J105" i="57"/>
  <c r="J104" i="57"/>
  <c r="J103" i="57"/>
  <c r="J102" i="57"/>
  <c r="J101" i="57"/>
  <c r="J100" i="57"/>
  <c r="J99" i="57"/>
  <c r="J98" i="57"/>
  <c r="J97" i="57"/>
  <c r="J96" i="57"/>
  <c r="J95" i="57"/>
  <c r="J94" i="57"/>
  <c r="J93" i="57"/>
  <c r="J92" i="57"/>
  <c r="J91" i="57"/>
  <c r="J90" i="57"/>
  <c r="J89" i="57"/>
  <c r="J88" i="57"/>
  <c r="J87" i="57"/>
  <c r="J86" i="57"/>
  <c r="J85" i="57"/>
  <c r="J84" i="57"/>
  <c r="J83" i="57"/>
  <c r="J82" i="57"/>
  <c r="J81" i="57"/>
  <c r="J80" i="57"/>
  <c r="J79" i="57"/>
  <c r="J78" i="57"/>
  <c r="J77" i="57"/>
  <c r="J76" i="57"/>
  <c r="J75" i="57"/>
  <c r="J74" i="57"/>
  <c r="J73" i="57"/>
  <c r="J72" i="57"/>
  <c r="J71" i="57"/>
  <c r="J70" i="57"/>
  <c r="J69" i="57"/>
  <c r="J68" i="57"/>
  <c r="J67" i="57"/>
  <c r="J66" i="57"/>
  <c r="J65" i="57"/>
  <c r="J64" i="57"/>
  <c r="J63" i="57"/>
  <c r="J62" i="57"/>
  <c r="J61" i="57"/>
  <c r="J60" i="57"/>
  <c r="J59" i="57"/>
  <c r="J58" i="57"/>
  <c r="J57" i="57"/>
  <c r="J56" i="57"/>
  <c r="J55" i="57"/>
  <c r="J54" i="57"/>
  <c r="J53" i="57"/>
  <c r="J52" i="57"/>
  <c r="J51" i="57"/>
  <c r="J50" i="57"/>
  <c r="J49" i="57"/>
  <c r="J48" i="57"/>
  <c r="J47" i="57"/>
  <c r="J46" i="57"/>
  <c r="J45" i="57"/>
  <c r="J44" i="57"/>
  <c r="J43" i="57"/>
  <c r="J42" i="57"/>
  <c r="J41" i="57"/>
  <c r="J40" i="57"/>
  <c r="J39" i="57"/>
  <c r="J38" i="57"/>
  <c r="J37" i="57"/>
  <c r="J36" i="57"/>
  <c r="J35" i="57"/>
  <c r="J34" i="57"/>
  <c r="J33" i="57"/>
  <c r="J32" i="57"/>
  <c r="J31" i="57"/>
  <c r="J30" i="57"/>
  <c r="J29" i="57"/>
  <c r="J28" i="57"/>
  <c r="J27" i="57"/>
  <c r="J26" i="57"/>
  <c r="J25" i="57"/>
  <c r="J24" i="57"/>
  <c r="J23" i="57"/>
  <c r="J22" i="57"/>
  <c r="J21" i="57"/>
  <c r="J20" i="57"/>
  <c r="J19" i="57"/>
  <c r="J18" i="57"/>
  <c r="J17" i="57"/>
  <c r="J16" i="57"/>
  <c r="J15" i="57"/>
  <c r="J14" i="57"/>
  <c r="J13" i="57"/>
  <c r="J12" i="57"/>
  <c r="J11" i="57"/>
  <c r="J10" i="57"/>
  <c r="J9" i="57"/>
  <c r="J8" i="57"/>
  <c r="J7" i="57"/>
  <c r="J6" i="57"/>
  <c r="J5" i="57"/>
  <c r="J4" i="57"/>
  <c r="J3" i="57"/>
  <c r="J367" i="56"/>
  <c r="J366" i="56"/>
  <c r="J365" i="56"/>
  <c r="J364" i="56"/>
  <c r="J363" i="56"/>
  <c r="J362" i="56"/>
  <c r="J361" i="56"/>
  <c r="J360" i="56"/>
  <c r="J359" i="56"/>
  <c r="J358" i="56"/>
  <c r="J357" i="56"/>
  <c r="J356" i="56"/>
  <c r="J355" i="56"/>
  <c r="J354" i="56"/>
  <c r="J353" i="56"/>
  <c r="J352" i="56"/>
  <c r="J351" i="56"/>
  <c r="J350" i="56"/>
  <c r="J349" i="56"/>
  <c r="J348" i="56"/>
  <c r="J347" i="56"/>
  <c r="J346" i="56"/>
  <c r="J345" i="56"/>
  <c r="J344" i="56"/>
  <c r="J343" i="56"/>
  <c r="J342" i="56"/>
  <c r="J341" i="56"/>
  <c r="J340" i="56"/>
  <c r="J339" i="56"/>
  <c r="J338" i="56"/>
  <c r="J337" i="56"/>
  <c r="J336" i="56"/>
  <c r="J335" i="56"/>
  <c r="J334" i="56"/>
  <c r="J333" i="56"/>
  <c r="J332" i="56"/>
  <c r="J331" i="56"/>
  <c r="J330" i="56"/>
  <c r="J329" i="56"/>
  <c r="J328" i="56"/>
  <c r="J327" i="56"/>
  <c r="J326" i="56"/>
  <c r="J325" i="56"/>
  <c r="J324" i="56"/>
  <c r="J323" i="56"/>
  <c r="J322" i="56"/>
  <c r="J321" i="56"/>
  <c r="J320" i="56"/>
  <c r="J319" i="56"/>
  <c r="J318" i="56"/>
  <c r="J317" i="56"/>
  <c r="J316" i="56"/>
  <c r="J315" i="56"/>
  <c r="J314" i="56"/>
  <c r="J313" i="56"/>
  <c r="J312" i="56"/>
  <c r="J311" i="56"/>
  <c r="J310" i="56"/>
  <c r="J309" i="56"/>
  <c r="J308" i="56"/>
  <c r="J307" i="56"/>
  <c r="J306" i="56"/>
  <c r="J305" i="56"/>
  <c r="J304" i="56"/>
  <c r="J303" i="56"/>
  <c r="J302" i="56"/>
  <c r="J301" i="56"/>
  <c r="J300" i="56"/>
  <c r="J299" i="56"/>
  <c r="J298" i="56"/>
  <c r="J297" i="56"/>
  <c r="J296" i="56"/>
  <c r="J295" i="56"/>
  <c r="J294" i="56"/>
  <c r="J293" i="56"/>
  <c r="J292" i="56"/>
  <c r="J291" i="56"/>
  <c r="J290" i="56"/>
  <c r="J289" i="56"/>
  <c r="J288" i="56"/>
  <c r="J287" i="56"/>
  <c r="J286" i="56"/>
  <c r="J285" i="56"/>
  <c r="J284" i="56"/>
  <c r="J283" i="56"/>
  <c r="J282" i="56"/>
  <c r="J281" i="56"/>
  <c r="J280" i="56"/>
  <c r="J279" i="56"/>
  <c r="J278" i="56"/>
  <c r="J277" i="56"/>
  <c r="J276" i="56"/>
  <c r="J275" i="56"/>
  <c r="J274" i="56"/>
  <c r="J273" i="56"/>
  <c r="J272" i="56"/>
  <c r="J271" i="56"/>
  <c r="J270" i="56"/>
  <c r="J269" i="56"/>
  <c r="J268" i="56"/>
  <c r="J267" i="56"/>
  <c r="J266" i="56"/>
  <c r="J265" i="56"/>
  <c r="J264" i="56"/>
  <c r="J263" i="56"/>
  <c r="J262" i="56"/>
  <c r="J261" i="56"/>
  <c r="J260" i="56"/>
  <c r="J259" i="56"/>
  <c r="J258" i="56"/>
  <c r="J257" i="56"/>
  <c r="J256" i="56"/>
  <c r="J255" i="56"/>
  <c r="J254" i="56"/>
  <c r="J253" i="56"/>
  <c r="J252" i="56"/>
  <c r="J251" i="56"/>
  <c r="J250" i="56"/>
  <c r="J249" i="56"/>
  <c r="J248" i="56"/>
  <c r="J247" i="56"/>
  <c r="J246" i="56"/>
  <c r="J245" i="56"/>
  <c r="J244" i="56"/>
  <c r="J243" i="56"/>
  <c r="J242" i="56"/>
  <c r="J241" i="56"/>
  <c r="J240" i="56"/>
  <c r="J239" i="56"/>
  <c r="J238" i="56"/>
  <c r="J237" i="56"/>
  <c r="J236" i="56"/>
  <c r="J235" i="56"/>
  <c r="J234" i="56"/>
  <c r="J233" i="56"/>
  <c r="J232" i="56"/>
  <c r="J231" i="56"/>
  <c r="J230" i="56"/>
  <c r="J229" i="56"/>
  <c r="J228" i="56"/>
  <c r="J227" i="56"/>
  <c r="J226" i="56"/>
  <c r="J225" i="56"/>
  <c r="J224" i="56"/>
  <c r="J223" i="56"/>
  <c r="J222" i="56"/>
  <c r="J221" i="56"/>
  <c r="J220" i="56"/>
  <c r="J219" i="56"/>
  <c r="J218" i="56"/>
  <c r="J217" i="56"/>
  <c r="J216" i="56"/>
  <c r="J215" i="56"/>
  <c r="J214" i="56"/>
  <c r="J213" i="56"/>
  <c r="J212" i="56"/>
  <c r="J211" i="56"/>
  <c r="J210" i="56"/>
  <c r="J209" i="56"/>
  <c r="J208" i="56"/>
  <c r="J207" i="56"/>
  <c r="J206" i="56"/>
  <c r="J205" i="56"/>
  <c r="J204" i="56"/>
  <c r="J203" i="56"/>
  <c r="J202" i="56"/>
  <c r="J201" i="56"/>
  <c r="J200" i="56"/>
  <c r="J199" i="56"/>
  <c r="J198" i="56"/>
  <c r="J197" i="56"/>
  <c r="J196" i="56"/>
  <c r="J195" i="56"/>
  <c r="J194" i="56"/>
  <c r="J193" i="56"/>
  <c r="J192" i="56"/>
  <c r="J191" i="56"/>
  <c r="J190" i="56"/>
  <c r="J189" i="56"/>
  <c r="J188" i="56"/>
  <c r="J187" i="56"/>
  <c r="J186" i="56"/>
  <c r="J185" i="56"/>
  <c r="J184" i="56"/>
  <c r="J183" i="56"/>
  <c r="J182" i="56"/>
  <c r="J181" i="56"/>
  <c r="J180" i="56"/>
  <c r="J179" i="56"/>
  <c r="J178" i="56"/>
  <c r="J177" i="56"/>
  <c r="J176" i="56"/>
  <c r="J175" i="56"/>
  <c r="J174" i="56"/>
  <c r="J173" i="56"/>
  <c r="J172" i="56"/>
  <c r="J171" i="56"/>
  <c r="J170" i="56"/>
  <c r="J169" i="56"/>
  <c r="J168" i="56"/>
  <c r="J167" i="56"/>
  <c r="J166" i="56"/>
  <c r="J165" i="56"/>
  <c r="J164" i="56"/>
  <c r="J163" i="56"/>
  <c r="J162" i="56"/>
  <c r="J161" i="56"/>
  <c r="J160" i="56"/>
  <c r="J159" i="56"/>
  <c r="J158" i="56"/>
  <c r="J157" i="56"/>
  <c r="J156" i="56"/>
  <c r="J155" i="56"/>
  <c r="J154" i="56"/>
  <c r="J153" i="56"/>
  <c r="J152" i="56"/>
  <c r="J151" i="56"/>
  <c r="J150" i="56"/>
  <c r="J149" i="56"/>
  <c r="J148" i="56"/>
  <c r="J147" i="56"/>
  <c r="J146" i="56"/>
  <c r="J145" i="56"/>
  <c r="J144" i="56"/>
  <c r="J143" i="56"/>
  <c r="J142" i="56"/>
  <c r="J141" i="56"/>
  <c r="J140" i="56"/>
  <c r="J139" i="56"/>
  <c r="J138" i="56"/>
  <c r="J137" i="56"/>
  <c r="J136" i="56"/>
  <c r="J135" i="56"/>
  <c r="J134" i="56"/>
  <c r="J133" i="56"/>
  <c r="J132" i="56"/>
  <c r="J131" i="56"/>
  <c r="J130" i="56"/>
  <c r="J129" i="56"/>
  <c r="J128" i="56"/>
  <c r="J127" i="56"/>
  <c r="J126" i="56"/>
  <c r="J125" i="56"/>
  <c r="J124" i="56"/>
  <c r="J123" i="56"/>
  <c r="J122" i="56"/>
  <c r="J121" i="56"/>
  <c r="J120" i="56"/>
  <c r="J119" i="56"/>
  <c r="J118" i="56"/>
  <c r="J117" i="56"/>
  <c r="J116" i="56"/>
  <c r="J115" i="56"/>
  <c r="J114" i="56"/>
  <c r="J113" i="56"/>
  <c r="J112" i="56"/>
  <c r="J111" i="56"/>
  <c r="J110" i="56"/>
  <c r="J109" i="56"/>
  <c r="J108" i="56"/>
  <c r="J107" i="56"/>
  <c r="J106" i="56"/>
  <c r="J105" i="56"/>
  <c r="J104" i="56"/>
  <c r="J103" i="56"/>
  <c r="J102" i="56"/>
  <c r="J101" i="56"/>
  <c r="J100" i="56"/>
  <c r="J99" i="56"/>
  <c r="J98" i="56"/>
  <c r="J97" i="56"/>
  <c r="J96" i="56"/>
  <c r="J95" i="56"/>
  <c r="J94" i="56"/>
  <c r="J93" i="56"/>
  <c r="J92" i="56"/>
  <c r="J91" i="56"/>
  <c r="J90" i="56"/>
  <c r="J89" i="56"/>
  <c r="J88" i="56"/>
  <c r="J87" i="56"/>
  <c r="J86" i="56"/>
  <c r="J85" i="56"/>
  <c r="J84" i="56"/>
  <c r="J83" i="56"/>
  <c r="J82" i="56"/>
  <c r="J81" i="56"/>
  <c r="J80" i="56"/>
  <c r="J79" i="56"/>
  <c r="J78" i="56"/>
  <c r="J77" i="56"/>
  <c r="J76" i="56"/>
  <c r="J75" i="56"/>
  <c r="J74" i="56"/>
  <c r="J73" i="56"/>
  <c r="J72" i="56"/>
  <c r="J71" i="56"/>
  <c r="J70" i="56"/>
  <c r="J69" i="56"/>
  <c r="J68" i="56"/>
  <c r="J67" i="56"/>
  <c r="J66" i="56"/>
  <c r="J65" i="56"/>
  <c r="J64" i="56"/>
  <c r="J63" i="56"/>
  <c r="J62" i="56"/>
  <c r="J61" i="56"/>
  <c r="J60" i="56"/>
  <c r="J59" i="56"/>
  <c r="J58" i="56"/>
  <c r="J57" i="56"/>
  <c r="J56" i="56"/>
  <c r="J55" i="56"/>
  <c r="J54" i="56"/>
  <c r="J53" i="56"/>
  <c r="J52" i="56"/>
  <c r="J51" i="56"/>
  <c r="J50" i="56"/>
  <c r="J49" i="56"/>
  <c r="J48" i="56"/>
  <c r="J47" i="56"/>
  <c r="J46" i="56"/>
  <c r="J45" i="56"/>
  <c r="J44" i="56"/>
  <c r="J43" i="56"/>
  <c r="J42" i="56"/>
  <c r="J41" i="56"/>
  <c r="J40" i="56"/>
  <c r="J39" i="56"/>
  <c r="J38" i="56"/>
  <c r="J37" i="56"/>
  <c r="J36" i="56"/>
  <c r="J35" i="56"/>
  <c r="J34" i="56"/>
  <c r="J33" i="56"/>
  <c r="J32" i="56"/>
  <c r="J31" i="56"/>
  <c r="J30" i="56"/>
  <c r="J29" i="56"/>
  <c r="J28" i="56"/>
  <c r="J27" i="56"/>
  <c r="J26" i="56"/>
  <c r="J25" i="56"/>
  <c r="J24" i="56"/>
  <c r="J23" i="56"/>
  <c r="J22" i="56"/>
  <c r="J21" i="56"/>
  <c r="J20" i="56"/>
  <c r="J19" i="56"/>
  <c r="J18" i="56"/>
  <c r="J17" i="56"/>
  <c r="J16" i="56"/>
  <c r="J15" i="56"/>
  <c r="J14" i="56"/>
  <c r="J13" i="56"/>
  <c r="J12" i="56"/>
  <c r="J11" i="56"/>
  <c r="J10" i="56"/>
  <c r="J9" i="56"/>
  <c r="J8" i="56"/>
  <c r="J7" i="56"/>
  <c r="J6" i="56"/>
  <c r="J5" i="56"/>
  <c r="J4" i="56"/>
  <c r="J3" i="56"/>
  <c r="J367" i="55"/>
  <c r="J366" i="55"/>
  <c r="J365" i="55"/>
  <c r="J364" i="55"/>
  <c r="J363" i="55"/>
  <c r="J362" i="55"/>
  <c r="J361" i="55"/>
  <c r="J360" i="55"/>
  <c r="J359" i="55"/>
  <c r="J358" i="55"/>
  <c r="J357" i="55"/>
  <c r="J356" i="55"/>
  <c r="J355" i="55"/>
  <c r="J354" i="55"/>
  <c r="J353" i="55"/>
  <c r="J352" i="55"/>
  <c r="J351" i="55"/>
  <c r="J350" i="55"/>
  <c r="J349" i="55"/>
  <c r="J348" i="55"/>
  <c r="J347" i="55"/>
  <c r="J346" i="55"/>
  <c r="J345" i="55"/>
  <c r="J344" i="55"/>
  <c r="J343" i="55"/>
  <c r="J342" i="55"/>
  <c r="J341" i="55"/>
  <c r="J340" i="55"/>
  <c r="J339" i="55"/>
  <c r="J338" i="55"/>
  <c r="J337" i="55"/>
  <c r="J336" i="55"/>
  <c r="J335" i="55"/>
  <c r="J334" i="55"/>
  <c r="J333" i="55"/>
  <c r="J332" i="55"/>
  <c r="J331" i="55"/>
  <c r="J330" i="55"/>
  <c r="J329" i="55"/>
  <c r="J328" i="55"/>
  <c r="J327" i="55"/>
  <c r="J326" i="55"/>
  <c r="J325" i="55"/>
  <c r="J324" i="55"/>
  <c r="J323" i="55"/>
  <c r="J322" i="55"/>
  <c r="J321" i="55"/>
  <c r="J320" i="55"/>
  <c r="J319" i="55"/>
  <c r="J318" i="55"/>
  <c r="J317" i="55"/>
  <c r="J316" i="55"/>
  <c r="J315" i="55"/>
  <c r="J314" i="55"/>
  <c r="J313" i="55"/>
  <c r="J312" i="55"/>
  <c r="J311" i="55"/>
  <c r="J310" i="55"/>
  <c r="J309" i="55"/>
  <c r="J308" i="55"/>
  <c r="J307" i="55"/>
  <c r="J306" i="55"/>
  <c r="J305" i="55"/>
  <c r="J304" i="55"/>
  <c r="J303" i="55"/>
  <c r="J302" i="55"/>
  <c r="J301" i="55"/>
  <c r="J300" i="55"/>
  <c r="J299" i="55"/>
  <c r="J298" i="55"/>
  <c r="J297" i="55"/>
  <c r="J296" i="55"/>
  <c r="J295" i="55"/>
  <c r="J294" i="55"/>
  <c r="J293" i="55"/>
  <c r="J292" i="55"/>
  <c r="J291" i="55"/>
  <c r="J290" i="55"/>
  <c r="J289" i="55"/>
  <c r="J288" i="55"/>
  <c r="J287" i="55"/>
  <c r="J286" i="55"/>
  <c r="J285" i="55"/>
  <c r="J284" i="55"/>
  <c r="J283" i="55"/>
  <c r="J282" i="55"/>
  <c r="J281" i="55"/>
  <c r="J280" i="55"/>
  <c r="J279" i="55"/>
  <c r="J278" i="55"/>
  <c r="J277" i="55"/>
  <c r="J276" i="55"/>
  <c r="J275" i="55"/>
  <c r="J274" i="55"/>
  <c r="J273" i="55"/>
  <c r="J272" i="55"/>
  <c r="J271" i="55"/>
  <c r="J270" i="55"/>
  <c r="J269" i="55"/>
  <c r="J268" i="55"/>
  <c r="J267" i="55"/>
  <c r="J266" i="55"/>
  <c r="J265" i="55"/>
  <c r="J264" i="55"/>
  <c r="J263" i="55"/>
  <c r="J262" i="55"/>
  <c r="J261" i="55"/>
  <c r="J260" i="55"/>
  <c r="J259" i="55"/>
  <c r="J258" i="55"/>
  <c r="J257" i="55"/>
  <c r="J256" i="55"/>
  <c r="J255" i="55"/>
  <c r="J254" i="55"/>
  <c r="J253" i="55"/>
  <c r="J252" i="55"/>
  <c r="J251" i="55"/>
  <c r="J250" i="55"/>
  <c r="J249" i="55"/>
  <c r="J248" i="55"/>
  <c r="J247" i="55"/>
  <c r="J246" i="55"/>
  <c r="J245" i="55"/>
  <c r="J244" i="55"/>
  <c r="J243" i="55"/>
  <c r="J242" i="55"/>
  <c r="J241" i="55"/>
  <c r="J240" i="55"/>
  <c r="J239" i="55"/>
  <c r="J238" i="55"/>
  <c r="J237" i="55"/>
  <c r="J236" i="55"/>
  <c r="J235" i="55"/>
  <c r="J234" i="55"/>
  <c r="J233" i="55"/>
  <c r="J232" i="55"/>
  <c r="J231" i="55"/>
  <c r="J230" i="55"/>
  <c r="J229" i="55"/>
  <c r="J228" i="55"/>
  <c r="J227" i="55"/>
  <c r="J226" i="55"/>
  <c r="J225" i="55"/>
  <c r="J224" i="55"/>
  <c r="J223" i="55"/>
  <c r="J222" i="55"/>
  <c r="J221" i="55"/>
  <c r="J220" i="55"/>
  <c r="J219" i="55"/>
  <c r="J218" i="55"/>
  <c r="J217" i="55"/>
  <c r="J216" i="55"/>
  <c r="J215" i="55"/>
  <c r="J214" i="55"/>
  <c r="J213" i="55"/>
  <c r="J212" i="55"/>
  <c r="J211" i="55"/>
  <c r="J210" i="55"/>
  <c r="J209" i="55"/>
  <c r="J208" i="55"/>
  <c r="J207" i="55"/>
  <c r="J206" i="55"/>
  <c r="J205" i="55"/>
  <c r="J204" i="55"/>
  <c r="J203" i="55"/>
  <c r="J202" i="55"/>
  <c r="J201" i="55"/>
  <c r="J200" i="55"/>
  <c r="J199" i="55"/>
  <c r="J198" i="55"/>
  <c r="J197" i="55"/>
  <c r="J196" i="55"/>
  <c r="J195" i="55"/>
  <c r="J194" i="55"/>
  <c r="J193" i="55"/>
  <c r="J192" i="55"/>
  <c r="J191" i="55"/>
  <c r="J190" i="55"/>
  <c r="J189" i="55"/>
  <c r="J188" i="55"/>
  <c r="J187" i="55"/>
  <c r="J186" i="55"/>
  <c r="J185" i="55"/>
  <c r="J184" i="55"/>
  <c r="J183" i="55"/>
  <c r="J182" i="55"/>
  <c r="J181" i="55"/>
  <c r="J180" i="55"/>
  <c r="J179" i="55"/>
  <c r="J178" i="55"/>
  <c r="J177" i="55"/>
  <c r="J176" i="55"/>
  <c r="J175" i="55"/>
  <c r="J174" i="55"/>
  <c r="J173" i="55"/>
  <c r="J172" i="55"/>
  <c r="J171" i="55"/>
  <c r="J170" i="55"/>
  <c r="J169" i="55"/>
  <c r="J168" i="55"/>
  <c r="J167" i="55"/>
  <c r="J166" i="55"/>
  <c r="J165" i="55"/>
  <c r="J164" i="55"/>
  <c r="J163" i="55"/>
  <c r="J162" i="55"/>
  <c r="J161" i="55"/>
  <c r="J160" i="55"/>
  <c r="J159" i="55"/>
  <c r="J158" i="55"/>
  <c r="J157" i="55"/>
  <c r="J156" i="55"/>
  <c r="J155" i="55"/>
  <c r="J154" i="55"/>
  <c r="J153" i="55"/>
  <c r="J152" i="55"/>
  <c r="J151" i="55"/>
  <c r="J150" i="55"/>
  <c r="J149" i="55"/>
  <c r="J148" i="55"/>
  <c r="J147" i="55"/>
  <c r="J146" i="55"/>
  <c r="J145" i="55"/>
  <c r="J144" i="55"/>
  <c r="J143" i="55"/>
  <c r="J142" i="55"/>
  <c r="J141" i="55"/>
  <c r="J140" i="55"/>
  <c r="J139" i="55"/>
  <c r="J138" i="55"/>
  <c r="J137" i="55"/>
  <c r="J136" i="55"/>
  <c r="J135" i="55"/>
  <c r="J134" i="55"/>
  <c r="J133" i="55"/>
  <c r="J132" i="55"/>
  <c r="J131" i="55"/>
  <c r="J130" i="55"/>
  <c r="J129" i="55"/>
  <c r="J128" i="55"/>
  <c r="J127" i="55"/>
  <c r="J126" i="55"/>
  <c r="J125" i="55"/>
  <c r="J124" i="55"/>
  <c r="J123" i="55"/>
  <c r="J122" i="55"/>
  <c r="J121" i="55"/>
  <c r="J120" i="55"/>
  <c r="J119" i="55"/>
  <c r="J118" i="55"/>
  <c r="J117" i="55"/>
  <c r="J116" i="55"/>
  <c r="J115" i="55"/>
  <c r="J114" i="55"/>
  <c r="J113" i="55"/>
  <c r="J112" i="55"/>
  <c r="J111" i="55"/>
  <c r="J110" i="55"/>
  <c r="J109" i="55"/>
  <c r="J108" i="55"/>
  <c r="J107" i="55"/>
  <c r="J106" i="55"/>
  <c r="J105" i="55"/>
  <c r="J104" i="55"/>
  <c r="J103" i="55"/>
  <c r="J102" i="55"/>
  <c r="J101" i="55"/>
  <c r="J100" i="55"/>
  <c r="J99" i="55"/>
  <c r="J98" i="55"/>
  <c r="J97" i="55"/>
  <c r="J96" i="55"/>
  <c r="J95" i="55"/>
  <c r="J94" i="55"/>
  <c r="J93" i="55"/>
  <c r="J92" i="55"/>
  <c r="J91" i="55"/>
  <c r="J90" i="55"/>
  <c r="J89" i="55"/>
  <c r="J88" i="55"/>
  <c r="J87" i="55"/>
  <c r="J86" i="55"/>
  <c r="J85" i="55"/>
  <c r="J84" i="55"/>
  <c r="J83" i="55"/>
  <c r="J82" i="55"/>
  <c r="J81" i="55"/>
  <c r="J80" i="55"/>
  <c r="J79" i="55"/>
  <c r="J78" i="55"/>
  <c r="J77" i="55"/>
  <c r="J76" i="55"/>
  <c r="J75" i="55"/>
  <c r="J74" i="55"/>
  <c r="J73" i="55"/>
  <c r="J72" i="55"/>
  <c r="J71" i="55"/>
  <c r="J70" i="55"/>
  <c r="J69" i="55"/>
  <c r="J68" i="55"/>
  <c r="J67" i="55"/>
  <c r="J66" i="55"/>
  <c r="J65" i="55"/>
  <c r="J64" i="55"/>
  <c r="J63" i="55"/>
  <c r="J62" i="55"/>
  <c r="J61" i="55"/>
  <c r="J60" i="55"/>
  <c r="J59" i="55"/>
  <c r="J58" i="55"/>
  <c r="J57" i="55"/>
  <c r="J56" i="55"/>
  <c r="J55" i="55"/>
  <c r="J54" i="55"/>
  <c r="J53" i="55"/>
  <c r="J52" i="55"/>
  <c r="J51" i="55"/>
  <c r="J50" i="55"/>
  <c r="J49" i="55"/>
  <c r="J48" i="55"/>
  <c r="J47" i="55"/>
  <c r="J46" i="55"/>
  <c r="J45" i="55"/>
  <c r="J44" i="55"/>
  <c r="J43" i="55"/>
  <c r="J42" i="55"/>
  <c r="J41" i="55"/>
  <c r="J40" i="55"/>
  <c r="J39" i="55"/>
  <c r="J38" i="55"/>
  <c r="J37" i="55"/>
  <c r="J36" i="55"/>
  <c r="J35" i="55"/>
  <c r="J34" i="55"/>
  <c r="J33" i="55"/>
  <c r="J32" i="55"/>
  <c r="J31" i="55"/>
  <c r="J30" i="55"/>
  <c r="J29" i="55"/>
  <c r="J28" i="55"/>
  <c r="J27" i="55"/>
  <c r="J26" i="55"/>
  <c r="J25" i="55"/>
  <c r="J24" i="55"/>
  <c r="J23" i="55"/>
  <c r="J22" i="55"/>
  <c r="J21" i="55"/>
  <c r="J20" i="55"/>
  <c r="J19" i="55"/>
  <c r="J18" i="55"/>
  <c r="J17" i="55"/>
  <c r="J16" i="55"/>
  <c r="J15" i="55"/>
  <c r="J14" i="55"/>
  <c r="J13" i="55"/>
  <c r="J12" i="55"/>
  <c r="J11" i="55"/>
  <c r="J10" i="55"/>
  <c r="J9" i="55"/>
  <c r="J8" i="55"/>
  <c r="J7" i="55"/>
  <c r="J6" i="55"/>
  <c r="J5" i="55"/>
  <c r="J4" i="55"/>
  <c r="J3" i="55"/>
  <c r="J367" i="54"/>
  <c r="J366" i="54"/>
  <c r="J365" i="54"/>
  <c r="J364" i="54"/>
  <c r="J363" i="54"/>
  <c r="J362" i="54"/>
  <c r="J361" i="54"/>
  <c r="J360" i="54"/>
  <c r="J359" i="54"/>
  <c r="J358" i="54"/>
  <c r="J357" i="54"/>
  <c r="J356" i="54"/>
  <c r="J355" i="54"/>
  <c r="J354" i="54"/>
  <c r="J353" i="54"/>
  <c r="J352" i="54"/>
  <c r="J351" i="54"/>
  <c r="J350" i="54"/>
  <c r="J349" i="54"/>
  <c r="J348" i="54"/>
  <c r="J347" i="54"/>
  <c r="J346" i="54"/>
  <c r="J345" i="54"/>
  <c r="J344" i="54"/>
  <c r="J343" i="54"/>
  <c r="J342" i="54"/>
  <c r="J341" i="54"/>
  <c r="J340" i="54"/>
  <c r="J339" i="54"/>
  <c r="J338" i="54"/>
  <c r="J337" i="54"/>
  <c r="J336" i="54"/>
  <c r="J335" i="54"/>
  <c r="J334" i="54"/>
  <c r="J333" i="54"/>
  <c r="J332" i="54"/>
  <c r="J331" i="54"/>
  <c r="J330" i="54"/>
  <c r="J329" i="54"/>
  <c r="J328" i="54"/>
  <c r="J327" i="54"/>
  <c r="J326" i="54"/>
  <c r="J325" i="54"/>
  <c r="J324" i="54"/>
  <c r="J323" i="54"/>
  <c r="J322" i="54"/>
  <c r="J321" i="54"/>
  <c r="J320" i="54"/>
  <c r="J319" i="54"/>
  <c r="J318" i="54"/>
  <c r="J317" i="54"/>
  <c r="J316" i="54"/>
  <c r="J315" i="54"/>
  <c r="J314" i="54"/>
  <c r="J313" i="54"/>
  <c r="J312" i="54"/>
  <c r="J311" i="54"/>
  <c r="J310" i="54"/>
  <c r="J309" i="54"/>
  <c r="J308" i="54"/>
  <c r="J307" i="54"/>
  <c r="J306" i="54"/>
  <c r="J305" i="54"/>
  <c r="J304" i="54"/>
  <c r="J303" i="54"/>
  <c r="J302" i="54"/>
  <c r="J301" i="54"/>
  <c r="J300" i="54"/>
  <c r="J299" i="54"/>
  <c r="J298" i="54"/>
  <c r="J297" i="54"/>
  <c r="J296" i="54"/>
  <c r="J295" i="54"/>
  <c r="J294" i="54"/>
  <c r="J293" i="54"/>
  <c r="J292" i="54"/>
  <c r="J291" i="54"/>
  <c r="J290" i="54"/>
  <c r="J289" i="54"/>
  <c r="J288" i="54"/>
  <c r="J287" i="54"/>
  <c r="J286" i="54"/>
  <c r="J285" i="54"/>
  <c r="J284" i="54"/>
  <c r="J283" i="54"/>
  <c r="J282" i="54"/>
  <c r="J281" i="54"/>
  <c r="J280" i="54"/>
  <c r="J279" i="54"/>
  <c r="J278" i="54"/>
  <c r="J277" i="54"/>
  <c r="J276" i="54"/>
  <c r="J275" i="54"/>
  <c r="J274" i="54"/>
  <c r="J273" i="54"/>
  <c r="J272" i="54"/>
  <c r="J271" i="54"/>
  <c r="J270" i="54"/>
  <c r="J269" i="54"/>
  <c r="J268" i="54"/>
  <c r="J267" i="54"/>
  <c r="J266" i="54"/>
  <c r="J265" i="54"/>
  <c r="J264" i="54"/>
  <c r="J263" i="54"/>
  <c r="J262" i="54"/>
  <c r="J261" i="54"/>
  <c r="J260" i="54"/>
  <c r="J259" i="54"/>
  <c r="J258" i="54"/>
  <c r="J257" i="54"/>
  <c r="J256" i="54"/>
  <c r="J255" i="54"/>
  <c r="J254" i="54"/>
  <c r="J253" i="54"/>
  <c r="J252" i="54"/>
  <c r="J251" i="54"/>
  <c r="J250" i="54"/>
  <c r="J249" i="54"/>
  <c r="J248" i="54"/>
  <c r="J247" i="54"/>
  <c r="J246" i="54"/>
  <c r="J245" i="54"/>
  <c r="J244" i="54"/>
  <c r="J243" i="54"/>
  <c r="J242" i="54"/>
  <c r="J241" i="54"/>
  <c r="J240" i="54"/>
  <c r="J239" i="54"/>
  <c r="J238" i="54"/>
  <c r="J237" i="54"/>
  <c r="J236" i="54"/>
  <c r="J235" i="54"/>
  <c r="J234" i="54"/>
  <c r="J233" i="54"/>
  <c r="J232" i="54"/>
  <c r="J231" i="54"/>
  <c r="J230" i="54"/>
  <c r="J229" i="54"/>
  <c r="J228" i="54"/>
  <c r="J227" i="54"/>
  <c r="J226" i="54"/>
  <c r="J225" i="54"/>
  <c r="J224" i="54"/>
  <c r="J223" i="54"/>
  <c r="J222" i="54"/>
  <c r="J221" i="54"/>
  <c r="J220" i="54"/>
  <c r="J219" i="54"/>
  <c r="J218" i="54"/>
  <c r="J217" i="54"/>
  <c r="J216" i="54"/>
  <c r="J215" i="54"/>
  <c r="J214" i="54"/>
  <c r="J213" i="54"/>
  <c r="J212" i="54"/>
  <c r="J211" i="54"/>
  <c r="J210" i="54"/>
  <c r="J209" i="54"/>
  <c r="J208" i="54"/>
  <c r="J207" i="54"/>
  <c r="J206" i="54"/>
  <c r="J205" i="54"/>
  <c r="J204" i="54"/>
  <c r="J203" i="54"/>
  <c r="J202" i="54"/>
  <c r="J201" i="54"/>
  <c r="J200" i="54"/>
  <c r="J199" i="54"/>
  <c r="J198" i="54"/>
  <c r="J197" i="54"/>
  <c r="J196" i="54"/>
  <c r="J195" i="54"/>
  <c r="J194" i="54"/>
  <c r="J193" i="54"/>
  <c r="J192" i="54"/>
  <c r="J191" i="54"/>
  <c r="J190" i="54"/>
  <c r="J189" i="54"/>
  <c r="J188" i="54"/>
  <c r="J187" i="54"/>
  <c r="J186" i="54"/>
  <c r="J185" i="54"/>
  <c r="J184" i="54"/>
  <c r="J183" i="54"/>
  <c r="J182" i="54"/>
  <c r="J181" i="54"/>
  <c r="J180" i="54"/>
  <c r="J179" i="54"/>
  <c r="J178" i="54"/>
  <c r="J177" i="54"/>
  <c r="J176" i="54"/>
  <c r="J175" i="54"/>
  <c r="J174" i="54"/>
  <c r="J173" i="54"/>
  <c r="J172" i="54"/>
  <c r="J171" i="54"/>
  <c r="J170" i="54"/>
  <c r="J169" i="54"/>
  <c r="J168" i="54"/>
  <c r="J167" i="54"/>
  <c r="J166" i="54"/>
  <c r="J165" i="54"/>
  <c r="J164" i="54"/>
  <c r="J163" i="54"/>
  <c r="J162" i="54"/>
  <c r="J161" i="54"/>
  <c r="J160" i="54"/>
  <c r="J159" i="54"/>
  <c r="J158" i="54"/>
  <c r="J157" i="54"/>
  <c r="J156" i="54"/>
  <c r="J155" i="54"/>
  <c r="J154" i="54"/>
  <c r="J153" i="54"/>
  <c r="J152" i="54"/>
  <c r="J151" i="54"/>
  <c r="J150" i="54"/>
  <c r="J149" i="54"/>
  <c r="J148" i="54"/>
  <c r="J147" i="54"/>
  <c r="J146" i="54"/>
  <c r="J145" i="54"/>
  <c r="J144" i="54"/>
  <c r="J143" i="54"/>
  <c r="J142" i="54"/>
  <c r="J141" i="54"/>
  <c r="J140" i="54"/>
  <c r="J139" i="54"/>
  <c r="J138" i="54"/>
  <c r="J137" i="54"/>
  <c r="J136" i="54"/>
  <c r="J135" i="54"/>
  <c r="J134" i="54"/>
  <c r="J133" i="54"/>
  <c r="J132" i="54"/>
  <c r="J131" i="54"/>
  <c r="J130" i="54"/>
  <c r="J129" i="54"/>
  <c r="J128" i="54"/>
  <c r="J127" i="54"/>
  <c r="J126" i="54"/>
  <c r="J125" i="54"/>
  <c r="J124" i="54"/>
  <c r="J123" i="54"/>
  <c r="J122" i="54"/>
  <c r="J121" i="54"/>
  <c r="J120" i="54"/>
  <c r="J119" i="54"/>
  <c r="J118" i="54"/>
  <c r="J117" i="54"/>
  <c r="J116" i="54"/>
  <c r="J115" i="54"/>
  <c r="J114" i="54"/>
  <c r="J113" i="54"/>
  <c r="J112" i="54"/>
  <c r="J111" i="54"/>
  <c r="J110" i="54"/>
  <c r="J109" i="54"/>
  <c r="J108" i="54"/>
  <c r="J107" i="54"/>
  <c r="J106" i="54"/>
  <c r="J105" i="54"/>
  <c r="J104" i="54"/>
  <c r="J103" i="54"/>
  <c r="J102" i="54"/>
  <c r="J101" i="54"/>
  <c r="J100" i="54"/>
  <c r="J99" i="54"/>
  <c r="J98" i="54"/>
  <c r="J97" i="54"/>
  <c r="J96" i="54"/>
  <c r="J95" i="54"/>
  <c r="J94" i="54"/>
  <c r="J93" i="54"/>
  <c r="J92" i="54"/>
  <c r="J91" i="54"/>
  <c r="J90" i="54"/>
  <c r="J89" i="54"/>
  <c r="J88" i="54"/>
  <c r="J87" i="54"/>
  <c r="J86" i="54"/>
  <c r="J85" i="54"/>
  <c r="J84" i="54"/>
  <c r="J83" i="54"/>
  <c r="J82" i="54"/>
  <c r="J81" i="54"/>
  <c r="J80" i="54"/>
  <c r="J79" i="54"/>
  <c r="J78" i="54"/>
  <c r="J77" i="54"/>
  <c r="J76" i="54"/>
  <c r="J75" i="54"/>
  <c r="J74" i="54"/>
  <c r="J73" i="54"/>
  <c r="J72" i="54"/>
  <c r="J71" i="54"/>
  <c r="J70" i="54"/>
  <c r="J69" i="54"/>
  <c r="J68" i="54"/>
  <c r="J67" i="54"/>
  <c r="J66" i="54"/>
  <c r="J65" i="54"/>
  <c r="J64" i="54"/>
  <c r="J63" i="54"/>
  <c r="J62" i="54"/>
  <c r="J61" i="54"/>
  <c r="J60" i="54"/>
  <c r="J59" i="54"/>
  <c r="J58" i="54"/>
  <c r="J57" i="54"/>
  <c r="J56" i="54"/>
  <c r="J55" i="54"/>
  <c r="J54" i="54"/>
  <c r="J53" i="54"/>
  <c r="J52" i="54"/>
  <c r="J51" i="54"/>
  <c r="J50" i="54"/>
  <c r="J49" i="54"/>
  <c r="J48" i="54"/>
  <c r="J47" i="54"/>
  <c r="J46" i="54"/>
  <c r="J45" i="54"/>
  <c r="J44" i="54"/>
  <c r="J43" i="54"/>
  <c r="J42" i="54"/>
  <c r="J41" i="54"/>
  <c r="J40" i="54"/>
  <c r="J39" i="54"/>
  <c r="J38" i="54"/>
  <c r="J37" i="54"/>
  <c r="J36" i="54"/>
  <c r="J35" i="54"/>
  <c r="J34" i="54"/>
  <c r="J33" i="54"/>
  <c r="J32" i="54"/>
  <c r="J31" i="54"/>
  <c r="J30" i="54"/>
  <c r="J29" i="54"/>
  <c r="J28" i="54"/>
  <c r="J27" i="54"/>
  <c r="J26" i="54"/>
  <c r="J25" i="54"/>
  <c r="J24" i="54"/>
  <c r="J23" i="54"/>
  <c r="J22" i="54"/>
  <c r="J21" i="54"/>
  <c r="J20" i="54"/>
  <c r="J19" i="54"/>
  <c r="J18" i="54"/>
  <c r="J17" i="54"/>
  <c r="J16" i="54"/>
  <c r="J15" i="54"/>
  <c r="J14" i="54"/>
  <c r="J13" i="54"/>
  <c r="J12" i="54"/>
  <c r="J11" i="54"/>
  <c r="J10" i="54"/>
  <c r="J9" i="54"/>
  <c r="J8" i="54"/>
  <c r="J7" i="54"/>
  <c r="J6" i="54"/>
  <c r="J5" i="54"/>
  <c r="J4" i="54"/>
  <c r="J3" i="54"/>
  <c r="J367" i="53"/>
  <c r="J366" i="53"/>
  <c r="J365" i="53"/>
  <c r="J364" i="53"/>
  <c r="J363" i="53"/>
  <c r="J362" i="53"/>
  <c r="J361" i="53"/>
  <c r="J360" i="53"/>
  <c r="J359" i="53"/>
  <c r="J358" i="53"/>
  <c r="J357" i="53"/>
  <c r="J356" i="53"/>
  <c r="J355" i="53"/>
  <c r="J354" i="53"/>
  <c r="J353" i="53"/>
  <c r="J352" i="53"/>
  <c r="J351" i="53"/>
  <c r="J350" i="53"/>
  <c r="J349" i="53"/>
  <c r="J348" i="53"/>
  <c r="J347" i="53"/>
  <c r="J346" i="53"/>
  <c r="J345" i="53"/>
  <c r="J344" i="53"/>
  <c r="J343" i="53"/>
  <c r="J342" i="53"/>
  <c r="J341" i="53"/>
  <c r="J340" i="53"/>
  <c r="J339" i="53"/>
  <c r="J338" i="53"/>
  <c r="J337" i="53"/>
  <c r="J336" i="53"/>
  <c r="J335" i="53"/>
  <c r="J334" i="53"/>
  <c r="J333" i="53"/>
  <c r="J332" i="53"/>
  <c r="J331" i="53"/>
  <c r="J330" i="53"/>
  <c r="J329" i="53"/>
  <c r="J328" i="53"/>
  <c r="J327" i="53"/>
  <c r="J326" i="53"/>
  <c r="J325" i="53"/>
  <c r="J324" i="53"/>
  <c r="J323" i="53"/>
  <c r="J322" i="53"/>
  <c r="J321" i="53"/>
  <c r="J320" i="53"/>
  <c r="J319" i="53"/>
  <c r="J318" i="53"/>
  <c r="J317" i="53"/>
  <c r="J316" i="53"/>
  <c r="J315" i="53"/>
  <c r="J314" i="53"/>
  <c r="J313" i="53"/>
  <c r="J312" i="53"/>
  <c r="J311" i="53"/>
  <c r="J310" i="53"/>
  <c r="J309" i="53"/>
  <c r="J308" i="53"/>
  <c r="J307" i="53"/>
  <c r="J306" i="53"/>
  <c r="J305" i="53"/>
  <c r="J304" i="53"/>
  <c r="J303" i="53"/>
  <c r="J302" i="53"/>
  <c r="J301" i="53"/>
  <c r="J300" i="53"/>
  <c r="J299" i="53"/>
  <c r="J298" i="53"/>
  <c r="J297" i="53"/>
  <c r="J296" i="53"/>
  <c r="J295" i="53"/>
  <c r="J294" i="53"/>
  <c r="J293" i="53"/>
  <c r="J292" i="53"/>
  <c r="J291" i="53"/>
  <c r="J290" i="53"/>
  <c r="J289" i="53"/>
  <c r="J288" i="53"/>
  <c r="J287" i="53"/>
  <c r="J286" i="53"/>
  <c r="J285" i="53"/>
  <c r="J284" i="53"/>
  <c r="J283" i="53"/>
  <c r="J282" i="53"/>
  <c r="J281" i="53"/>
  <c r="J280" i="53"/>
  <c r="J279" i="53"/>
  <c r="J278" i="53"/>
  <c r="J277" i="53"/>
  <c r="J276" i="53"/>
  <c r="J275" i="53"/>
  <c r="J274" i="53"/>
  <c r="J273" i="53"/>
  <c r="J272" i="53"/>
  <c r="J271" i="53"/>
  <c r="J270" i="53"/>
  <c r="J269" i="53"/>
  <c r="J268" i="53"/>
  <c r="J267" i="53"/>
  <c r="J266" i="53"/>
  <c r="J265" i="53"/>
  <c r="J264" i="53"/>
  <c r="J263" i="53"/>
  <c r="J262" i="53"/>
  <c r="J261" i="53"/>
  <c r="J260" i="53"/>
  <c r="J259" i="53"/>
  <c r="J258" i="53"/>
  <c r="J257" i="53"/>
  <c r="J256" i="53"/>
  <c r="J255" i="53"/>
  <c r="J254" i="53"/>
  <c r="J253" i="53"/>
  <c r="J252" i="53"/>
  <c r="J251" i="53"/>
  <c r="J250" i="53"/>
  <c r="J249" i="53"/>
  <c r="J248" i="53"/>
  <c r="J247" i="53"/>
  <c r="J246" i="53"/>
  <c r="J245" i="53"/>
  <c r="J244" i="53"/>
  <c r="J243" i="53"/>
  <c r="J242" i="53"/>
  <c r="J241" i="53"/>
  <c r="J240" i="53"/>
  <c r="J239" i="53"/>
  <c r="J238" i="53"/>
  <c r="J237" i="53"/>
  <c r="J236" i="53"/>
  <c r="J235" i="53"/>
  <c r="J234" i="53"/>
  <c r="J233" i="53"/>
  <c r="J232" i="53"/>
  <c r="J231" i="53"/>
  <c r="J230" i="53"/>
  <c r="J229" i="53"/>
  <c r="J228" i="53"/>
  <c r="J227" i="53"/>
  <c r="J226" i="53"/>
  <c r="J225" i="53"/>
  <c r="J224" i="53"/>
  <c r="J223" i="53"/>
  <c r="J222" i="53"/>
  <c r="J221" i="53"/>
  <c r="J220" i="53"/>
  <c r="J219" i="53"/>
  <c r="J218" i="53"/>
  <c r="J217" i="53"/>
  <c r="J216" i="53"/>
  <c r="J215" i="53"/>
  <c r="J214" i="53"/>
  <c r="J213" i="53"/>
  <c r="J212" i="53"/>
  <c r="J211" i="53"/>
  <c r="J210" i="53"/>
  <c r="J209" i="53"/>
  <c r="J208" i="53"/>
  <c r="J207" i="53"/>
  <c r="J206" i="53"/>
  <c r="J205" i="53"/>
  <c r="J204" i="53"/>
  <c r="J203" i="53"/>
  <c r="J202" i="53"/>
  <c r="J201" i="53"/>
  <c r="J200" i="53"/>
  <c r="J199" i="53"/>
  <c r="J198" i="53"/>
  <c r="J197" i="53"/>
  <c r="J196" i="53"/>
  <c r="J195" i="53"/>
  <c r="J194" i="53"/>
  <c r="J193" i="53"/>
  <c r="J192" i="53"/>
  <c r="J191" i="53"/>
  <c r="J190" i="53"/>
  <c r="J189" i="53"/>
  <c r="J188" i="53"/>
  <c r="J187" i="53"/>
  <c r="J186" i="53"/>
  <c r="J185" i="53"/>
  <c r="J184" i="53"/>
  <c r="J183" i="53"/>
  <c r="J182" i="53"/>
  <c r="J181" i="53"/>
  <c r="J180" i="53"/>
  <c r="J179" i="53"/>
  <c r="J178" i="53"/>
  <c r="J177" i="53"/>
  <c r="J176" i="53"/>
  <c r="J175" i="53"/>
  <c r="J174" i="53"/>
  <c r="J173" i="53"/>
  <c r="J172" i="53"/>
  <c r="J171" i="53"/>
  <c r="J170" i="53"/>
  <c r="J169" i="53"/>
  <c r="J168" i="53"/>
  <c r="J167" i="53"/>
  <c r="J166" i="53"/>
  <c r="J165" i="53"/>
  <c r="J164" i="53"/>
  <c r="J163" i="53"/>
  <c r="J162" i="53"/>
  <c r="J161" i="53"/>
  <c r="J160" i="53"/>
  <c r="J159" i="53"/>
  <c r="J158" i="53"/>
  <c r="J157" i="53"/>
  <c r="J156" i="53"/>
  <c r="J155" i="53"/>
  <c r="J154" i="53"/>
  <c r="J153" i="53"/>
  <c r="J152" i="53"/>
  <c r="J151" i="53"/>
  <c r="J150" i="53"/>
  <c r="J149" i="53"/>
  <c r="J148" i="53"/>
  <c r="J147" i="53"/>
  <c r="J146" i="53"/>
  <c r="J145" i="53"/>
  <c r="J144" i="53"/>
  <c r="J143" i="53"/>
  <c r="J142" i="53"/>
  <c r="J141" i="53"/>
  <c r="J140" i="53"/>
  <c r="J139" i="53"/>
  <c r="J138" i="53"/>
  <c r="J137" i="53"/>
  <c r="J136" i="53"/>
  <c r="J135" i="53"/>
  <c r="J134" i="53"/>
  <c r="J133" i="53"/>
  <c r="J132" i="53"/>
  <c r="J131" i="53"/>
  <c r="J130" i="53"/>
  <c r="J129" i="53"/>
  <c r="J128" i="53"/>
  <c r="J127" i="53"/>
  <c r="J126" i="53"/>
  <c r="J125" i="53"/>
  <c r="J124" i="53"/>
  <c r="J123" i="53"/>
  <c r="J122" i="53"/>
  <c r="J121" i="53"/>
  <c r="J120" i="53"/>
  <c r="J119" i="53"/>
  <c r="J118" i="53"/>
  <c r="J117" i="53"/>
  <c r="J116" i="53"/>
  <c r="J115" i="53"/>
  <c r="J114" i="53"/>
  <c r="J113" i="53"/>
  <c r="J112" i="53"/>
  <c r="J111" i="53"/>
  <c r="J110" i="53"/>
  <c r="J109" i="53"/>
  <c r="J108" i="53"/>
  <c r="J107" i="53"/>
  <c r="J106" i="53"/>
  <c r="J105" i="53"/>
  <c r="J104" i="53"/>
  <c r="J103" i="53"/>
  <c r="J102" i="53"/>
  <c r="J101" i="53"/>
  <c r="J100" i="53"/>
  <c r="J99" i="53"/>
  <c r="J98" i="53"/>
  <c r="J97" i="53"/>
  <c r="J96" i="53"/>
  <c r="J95" i="53"/>
  <c r="J94" i="53"/>
  <c r="J93" i="53"/>
  <c r="J92" i="53"/>
  <c r="J91" i="53"/>
  <c r="J90" i="53"/>
  <c r="J89" i="53"/>
  <c r="J88" i="53"/>
  <c r="J87" i="53"/>
  <c r="J86" i="53"/>
  <c r="J85" i="53"/>
  <c r="J84" i="53"/>
  <c r="J83" i="53"/>
  <c r="J82" i="53"/>
  <c r="J81" i="53"/>
  <c r="J80" i="53"/>
  <c r="J79" i="53"/>
  <c r="J78" i="53"/>
  <c r="J77" i="53"/>
  <c r="J76" i="53"/>
  <c r="J75" i="53"/>
  <c r="J74" i="53"/>
  <c r="J73" i="53"/>
  <c r="J72" i="53"/>
  <c r="J71" i="53"/>
  <c r="J70" i="53"/>
  <c r="J69" i="53"/>
  <c r="J68" i="53"/>
  <c r="J67" i="53"/>
  <c r="J66" i="53"/>
  <c r="J65" i="53"/>
  <c r="J64" i="53"/>
  <c r="J63" i="53"/>
  <c r="J62" i="53"/>
  <c r="J61" i="53"/>
  <c r="J60" i="53"/>
  <c r="J59" i="53"/>
  <c r="J58" i="53"/>
  <c r="J57" i="53"/>
  <c r="J56" i="53"/>
  <c r="J55" i="53"/>
  <c r="J54" i="53"/>
  <c r="J53" i="53"/>
  <c r="J52" i="53"/>
  <c r="J51" i="53"/>
  <c r="J50" i="53"/>
  <c r="J49" i="53"/>
  <c r="J48" i="53"/>
  <c r="J47" i="53"/>
  <c r="J46" i="53"/>
  <c r="J45" i="53"/>
  <c r="J44" i="53"/>
  <c r="J43" i="53"/>
  <c r="J42" i="53"/>
  <c r="J41" i="53"/>
  <c r="J40" i="53"/>
  <c r="J39" i="53"/>
  <c r="J38" i="53"/>
  <c r="J37" i="53"/>
  <c r="J36" i="53"/>
  <c r="J35" i="53"/>
  <c r="J34" i="53"/>
  <c r="J33" i="53"/>
  <c r="J32" i="53"/>
  <c r="J31" i="53"/>
  <c r="J30" i="53"/>
  <c r="J29" i="53"/>
  <c r="J28" i="53"/>
  <c r="J27" i="53"/>
  <c r="J26" i="53"/>
  <c r="J25" i="53"/>
  <c r="J24" i="53"/>
  <c r="J23" i="53"/>
  <c r="J22" i="53"/>
  <c r="J21" i="53"/>
  <c r="J20" i="53"/>
  <c r="J19" i="53"/>
  <c r="J18" i="53"/>
  <c r="J17" i="53"/>
  <c r="J16" i="53"/>
  <c r="J15" i="53"/>
  <c r="J14" i="53"/>
  <c r="J13" i="53"/>
  <c r="J12" i="53"/>
  <c r="J11" i="53"/>
  <c r="J10" i="53"/>
  <c r="J9" i="53"/>
  <c r="J8" i="53"/>
  <c r="J7" i="53"/>
  <c r="J6" i="53"/>
  <c r="J5" i="53"/>
  <c r="J4" i="53"/>
  <c r="J3" i="53"/>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Q5" i="52" s="1"/>
  <c r="J367" i="51"/>
  <c r="J366" i="51"/>
  <c r="J365" i="51"/>
  <c r="J364" i="51"/>
  <c r="J363" i="51"/>
  <c r="J362" i="51"/>
  <c r="J361" i="51"/>
  <c r="J360" i="51"/>
  <c r="J359" i="51"/>
  <c r="J358" i="51"/>
  <c r="J357" i="51"/>
  <c r="J356" i="51"/>
  <c r="J355" i="51"/>
  <c r="J354" i="51"/>
  <c r="J353" i="51"/>
  <c r="J352" i="51"/>
  <c r="J351" i="51"/>
  <c r="J350" i="51"/>
  <c r="J349" i="51"/>
  <c r="J348" i="51"/>
  <c r="J347" i="51"/>
  <c r="J346" i="51"/>
  <c r="J345" i="51"/>
  <c r="J344" i="51"/>
  <c r="J343" i="51"/>
  <c r="J342" i="51"/>
  <c r="J341" i="51"/>
  <c r="J340" i="51"/>
  <c r="J339" i="51"/>
  <c r="J338" i="51"/>
  <c r="J337" i="51"/>
  <c r="J336" i="51"/>
  <c r="J335" i="51"/>
  <c r="J334" i="51"/>
  <c r="J333" i="51"/>
  <c r="J332" i="51"/>
  <c r="J331" i="51"/>
  <c r="J330" i="51"/>
  <c r="J329" i="51"/>
  <c r="J328" i="51"/>
  <c r="J327" i="51"/>
  <c r="J326" i="51"/>
  <c r="J325" i="51"/>
  <c r="J324" i="51"/>
  <c r="J323" i="51"/>
  <c r="J322" i="51"/>
  <c r="J321" i="51"/>
  <c r="J320" i="51"/>
  <c r="J319" i="51"/>
  <c r="J318" i="51"/>
  <c r="J317" i="51"/>
  <c r="J316" i="51"/>
  <c r="J315" i="51"/>
  <c r="J314" i="51"/>
  <c r="J313" i="51"/>
  <c r="J312" i="51"/>
  <c r="J311" i="51"/>
  <c r="J310" i="51"/>
  <c r="J309" i="51"/>
  <c r="J308" i="51"/>
  <c r="J307" i="51"/>
  <c r="J306" i="51"/>
  <c r="J305" i="51"/>
  <c r="J304" i="51"/>
  <c r="J303" i="51"/>
  <c r="J302" i="51"/>
  <c r="J301" i="51"/>
  <c r="J300" i="51"/>
  <c r="J299" i="51"/>
  <c r="J298" i="51"/>
  <c r="J297" i="51"/>
  <c r="J296" i="51"/>
  <c r="J295" i="51"/>
  <c r="J294" i="51"/>
  <c r="J293" i="51"/>
  <c r="J292" i="51"/>
  <c r="J291" i="51"/>
  <c r="J290" i="51"/>
  <c r="J289" i="51"/>
  <c r="J288" i="51"/>
  <c r="J287" i="51"/>
  <c r="J286" i="51"/>
  <c r="J285" i="51"/>
  <c r="J284" i="51"/>
  <c r="J283" i="51"/>
  <c r="J282" i="51"/>
  <c r="J281" i="51"/>
  <c r="J280" i="51"/>
  <c r="J279" i="51"/>
  <c r="J278" i="51"/>
  <c r="J277" i="51"/>
  <c r="J276" i="51"/>
  <c r="J275" i="51"/>
  <c r="J274" i="51"/>
  <c r="J273" i="51"/>
  <c r="J272" i="51"/>
  <c r="J271" i="51"/>
  <c r="J270" i="51"/>
  <c r="J269" i="51"/>
  <c r="J268" i="51"/>
  <c r="J267" i="51"/>
  <c r="J266" i="51"/>
  <c r="J265" i="51"/>
  <c r="J264" i="51"/>
  <c r="J263" i="51"/>
  <c r="J262" i="51"/>
  <c r="J261" i="51"/>
  <c r="J260" i="51"/>
  <c r="J259" i="51"/>
  <c r="J258" i="51"/>
  <c r="J257" i="51"/>
  <c r="J256" i="51"/>
  <c r="J255" i="51"/>
  <c r="J254" i="51"/>
  <c r="J253" i="51"/>
  <c r="J252" i="51"/>
  <c r="J251" i="51"/>
  <c r="J250" i="51"/>
  <c r="J249" i="51"/>
  <c r="J248" i="51"/>
  <c r="J247" i="51"/>
  <c r="J246" i="51"/>
  <c r="J245" i="51"/>
  <c r="J244" i="51"/>
  <c r="J243" i="51"/>
  <c r="J242" i="51"/>
  <c r="J241" i="51"/>
  <c r="J240" i="51"/>
  <c r="J239" i="51"/>
  <c r="J238" i="51"/>
  <c r="J237" i="51"/>
  <c r="J236" i="51"/>
  <c r="J235" i="51"/>
  <c r="J234" i="51"/>
  <c r="J233" i="51"/>
  <c r="J232" i="51"/>
  <c r="J231" i="51"/>
  <c r="J230" i="51"/>
  <c r="J229" i="51"/>
  <c r="J228" i="51"/>
  <c r="J227" i="51"/>
  <c r="J226" i="51"/>
  <c r="J225" i="51"/>
  <c r="J224" i="51"/>
  <c r="J223" i="51"/>
  <c r="J222" i="51"/>
  <c r="J221" i="51"/>
  <c r="J220" i="51"/>
  <c r="J219" i="51"/>
  <c r="J218" i="51"/>
  <c r="J217" i="51"/>
  <c r="J216" i="51"/>
  <c r="J215" i="51"/>
  <c r="J214" i="51"/>
  <c r="J213" i="51"/>
  <c r="J212" i="51"/>
  <c r="J211" i="51"/>
  <c r="J210" i="51"/>
  <c r="J209" i="51"/>
  <c r="J208" i="51"/>
  <c r="J207" i="51"/>
  <c r="J206" i="51"/>
  <c r="J205" i="51"/>
  <c r="J204" i="51"/>
  <c r="J203" i="51"/>
  <c r="J202" i="51"/>
  <c r="J201" i="51"/>
  <c r="J200" i="51"/>
  <c r="J199" i="51"/>
  <c r="J198" i="51"/>
  <c r="J197" i="51"/>
  <c r="J196" i="51"/>
  <c r="J195" i="51"/>
  <c r="J194" i="51"/>
  <c r="J193" i="51"/>
  <c r="J192" i="51"/>
  <c r="J191" i="51"/>
  <c r="J190" i="51"/>
  <c r="J189" i="51"/>
  <c r="J188" i="51"/>
  <c r="J187" i="51"/>
  <c r="J186" i="51"/>
  <c r="J185" i="51"/>
  <c r="J184" i="51"/>
  <c r="J183" i="51"/>
  <c r="J182" i="51"/>
  <c r="J181" i="51"/>
  <c r="J180" i="51"/>
  <c r="J179" i="51"/>
  <c r="J178" i="51"/>
  <c r="J177" i="51"/>
  <c r="J176" i="51"/>
  <c r="J175" i="51"/>
  <c r="J174" i="51"/>
  <c r="J173" i="51"/>
  <c r="J172" i="51"/>
  <c r="J171" i="51"/>
  <c r="J170" i="51"/>
  <c r="J169" i="51"/>
  <c r="J168" i="51"/>
  <c r="J167" i="51"/>
  <c r="J166" i="51"/>
  <c r="J165" i="51"/>
  <c r="J164" i="51"/>
  <c r="J163" i="51"/>
  <c r="J162" i="51"/>
  <c r="J161" i="51"/>
  <c r="J160" i="51"/>
  <c r="J159" i="51"/>
  <c r="J158" i="51"/>
  <c r="J157" i="51"/>
  <c r="J156" i="51"/>
  <c r="J155" i="51"/>
  <c r="J154" i="51"/>
  <c r="J153" i="51"/>
  <c r="J152" i="51"/>
  <c r="J151" i="51"/>
  <c r="J150" i="51"/>
  <c r="J149" i="51"/>
  <c r="J148" i="51"/>
  <c r="J147" i="51"/>
  <c r="J146" i="51"/>
  <c r="J145" i="51"/>
  <c r="J144" i="51"/>
  <c r="J143" i="51"/>
  <c r="J142" i="51"/>
  <c r="J141" i="51"/>
  <c r="J140" i="51"/>
  <c r="J139" i="51"/>
  <c r="J138" i="51"/>
  <c r="J137" i="51"/>
  <c r="J136" i="51"/>
  <c r="J135" i="51"/>
  <c r="J134" i="51"/>
  <c r="J133" i="51"/>
  <c r="J132" i="51"/>
  <c r="J131" i="51"/>
  <c r="J130" i="51"/>
  <c r="J129" i="51"/>
  <c r="J128" i="51"/>
  <c r="J127" i="51"/>
  <c r="J126" i="51"/>
  <c r="J125" i="51"/>
  <c r="J124" i="51"/>
  <c r="J123" i="51"/>
  <c r="J122" i="51"/>
  <c r="J121" i="51"/>
  <c r="J120" i="51"/>
  <c r="J119" i="51"/>
  <c r="J118" i="51"/>
  <c r="J117" i="51"/>
  <c r="J116" i="51"/>
  <c r="J115" i="51"/>
  <c r="J114" i="51"/>
  <c r="J113" i="51"/>
  <c r="J112" i="51"/>
  <c r="J111" i="51"/>
  <c r="J110" i="51"/>
  <c r="J109" i="51"/>
  <c r="J108" i="51"/>
  <c r="J107" i="51"/>
  <c r="J106" i="51"/>
  <c r="J105" i="51"/>
  <c r="J104" i="51"/>
  <c r="J103" i="51"/>
  <c r="J102" i="51"/>
  <c r="J101" i="51"/>
  <c r="J100" i="51"/>
  <c r="J99" i="51"/>
  <c r="J98" i="51"/>
  <c r="J97" i="51"/>
  <c r="J96" i="51"/>
  <c r="J95" i="51"/>
  <c r="J94" i="51"/>
  <c r="J93" i="51"/>
  <c r="J92" i="51"/>
  <c r="J91" i="51"/>
  <c r="J90" i="51"/>
  <c r="J89" i="51"/>
  <c r="J88" i="51"/>
  <c r="J87" i="51"/>
  <c r="J86" i="51"/>
  <c r="J85" i="51"/>
  <c r="J84" i="51"/>
  <c r="J83" i="51"/>
  <c r="J82" i="51"/>
  <c r="J81" i="51"/>
  <c r="J80" i="51"/>
  <c r="J79" i="51"/>
  <c r="J78" i="51"/>
  <c r="J77" i="51"/>
  <c r="J76" i="51"/>
  <c r="J75" i="51"/>
  <c r="J74" i="51"/>
  <c r="J73" i="51"/>
  <c r="J72" i="51"/>
  <c r="J71" i="51"/>
  <c r="J70" i="51"/>
  <c r="J69" i="51"/>
  <c r="J68" i="51"/>
  <c r="J67" i="51"/>
  <c r="J66" i="51"/>
  <c r="J65" i="51"/>
  <c r="J64" i="51"/>
  <c r="J63" i="51"/>
  <c r="J62" i="51"/>
  <c r="J61" i="51"/>
  <c r="J60" i="51"/>
  <c r="J59" i="51"/>
  <c r="J58" i="51"/>
  <c r="J57" i="51"/>
  <c r="J56" i="51"/>
  <c r="J55" i="51"/>
  <c r="J54" i="51"/>
  <c r="J53" i="51"/>
  <c r="J52" i="51"/>
  <c r="J51" i="51"/>
  <c r="J50" i="51"/>
  <c r="J49" i="51"/>
  <c r="J48" i="51"/>
  <c r="J47" i="51"/>
  <c r="J46" i="51"/>
  <c r="J45" i="51"/>
  <c r="J44" i="51"/>
  <c r="J43" i="51"/>
  <c r="J42" i="51"/>
  <c r="J41" i="51"/>
  <c r="J40" i="51"/>
  <c r="J39" i="51"/>
  <c r="J38" i="51"/>
  <c r="J37" i="51"/>
  <c r="J36" i="51"/>
  <c r="J35" i="51"/>
  <c r="J34" i="51"/>
  <c r="J33" i="51"/>
  <c r="J32" i="51"/>
  <c r="J31" i="51"/>
  <c r="J30" i="51"/>
  <c r="J29" i="51"/>
  <c r="J28" i="51"/>
  <c r="J27" i="51"/>
  <c r="J26" i="51"/>
  <c r="J25" i="51"/>
  <c r="J24" i="51"/>
  <c r="J23" i="51"/>
  <c r="J22" i="51"/>
  <c r="J21" i="51"/>
  <c r="J20" i="51"/>
  <c r="J19" i="51"/>
  <c r="J18" i="51"/>
  <c r="J17" i="51"/>
  <c r="J16" i="51"/>
  <c r="J15" i="51"/>
  <c r="J14" i="51"/>
  <c r="J13" i="51"/>
  <c r="J12" i="51"/>
  <c r="J11" i="51"/>
  <c r="J10" i="51"/>
  <c r="J9" i="51"/>
  <c r="J8" i="51"/>
  <c r="Q5" i="51" s="1"/>
  <c r="J7" i="51"/>
  <c r="J6" i="51"/>
  <c r="J5" i="51"/>
  <c r="J4" i="51"/>
  <c r="J3" i="51"/>
  <c r="J367" i="50"/>
  <c r="J366" i="50"/>
  <c r="J365" i="50"/>
  <c r="J364" i="50"/>
  <c r="J363" i="50"/>
  <c r="J362" i="50"/>
  <c r="J361" i="50"/>
  <c r="J360" i="50"/>
  <c r="J359" i="50"/>
  <c r="J358" i="50"/>
  <c r="J357" i="50"/>
  <c r="J356" i="50"/>
  <c r="J355" i="50"/>
  <c r="J354" i="50"/>
  <c r="J353" i="50"/>
  <c r="J352" i="50"/>
  <c r="J351" i="50"/>
  <c r="J350" i="50"/>
  <c r="J349" i="50"/>
  <c r="J348" i="50"/>
  <c r="J347" i="50"/>
  <c r="J346" i="50"/>
  <c r="J345" i="50"/>
  <c r="J344" i="50"/>
  <c r="J343" i="50"/>
  <c r="J342" i="50"/>
  <c r="J341" i="50"/>
  <c r="J340" i="50"/>
  <c r="J339" i="50"/>
  <c r="J338" i="50"/>
  <c r="J337" i="50"/>
  <c r="J336" i="50"/>
  <c r="J335" i="50"/>
  <c r="J334" i="50"/>
  <c r="J333" i="50"/>
  <c r="J332" i="50"/>
  <c r="J331" i="50"/>
  <c r="J330" i="50"/>
  <c r="J329" i="50"/>
  <c r="J328" i="50"/>
  <c r="J327" i="50"/>
  <c r="J326" i="50"/>
  <c r="J325" i="50"/>
  <c r="J324" i="50"/>
  <c r="J323" i="50"/>
  <c r="J322" i="50"/>
  <c r="J321" i="50"/>
  <c r="J320" i="50"/>
  <c r="J319" i="50"/>
  <c r="J318" i="50"/>
  <c r="J317" i="50"/>
  <c r="J316" i="50"/>
  <c r="J315" i="50"/>
  <c r="J314" i="50"/>
  <c r="J313" i="50"/>
  <c r="J312" i="50"/>
  <c r="J311" i="50"/>
  <c r="J310" i="50"/>
  <c r="J309" i="50"/>
  <c r="J308" i="50"/>
  <c r="J307" i="50"/>
  <c r="J306" i="50"/>
  <c r="J305" i="50"/>
  <c r="J304" i="50"/>
  <c r="J303" i="50"/>
  <c r="J302" i="50"/>
  <c r="J301" i="50"/>
  <c r="J300" i="50"/>
  <c r="J299" i="50"/>
  <c r="J298" i="50"/>
  <c r="J297" i="50"/>
  <c r="J296" i="50"/>
  <c r="J295" i="50"/>
  <c r="J294" i="50"/>
  <c r="J293" i="50"/>
  <c r="J292" i="50"/>
  <c r="J291" i="50"/>
  <c r="J290" i="50"/>
  <c r="J289" i="50"/>
  <c r="J288" i="50"/>
  <c r="J287" i="50"/>
  <c r="J286" i="50"/>
  <c r="J285" i="50"/>
  <c r="J284" i="50"/>
  <c r="J283" i="50"/>
  <c r="J282" i="50"/>
  <c r="J281" i="50"/>
  <c r="J280" i="50"/>
  <c r="J279" i="50"/>
  <c r="J278" i="50"/>
  <c r="J277" i="50"/>
  <c r="J276" i="50"/>
  <c r="J275" i="50"/>
  <c r="J274" i="50"/>
  <c r="J273" i="50"/>
  <c r="J272" i="50"/>
  <c r="J271" i="50"/>
  <c r="J270" i="50"/>
  <c r="J269" i="50"/>
  <c r="J268" i="50"/>
  <c r="J267" i="50"/>
  <c r="J266" i="50"/>
  <c r="J265" i="50"/>
  <c r="J264" i="50"/>
  <c r="J263" i="50"/>
  <c r="J262" i="50"/>
  <c r="J261" i="50"/>
  <c r="J260" i="50"/>
  <c r="J259" i="50"/>
  <c r="J258" i="50"/>
  <c r="J257" i="50"/>
  <c r="J256" i="50"/>
  <c r="J255" i="50"/>
  <c r="J254" i="50"/>
  <c r="J253" i="50"/>
  <c r="J252" i="50"/>
  <c r="J251" i="50"/>
  <c r="J250" i="50"/>
  <c r="J249" i="50"/>
  <c r="J248" i="50"/>
  <c r="J247" i="50"/>
  <c r="J246" i="50"/>
  <c r="J245" i="50"/>
  <c r="J244" i="50"/>
  <c r="J243" i="50"/>
  <c r="J242" i="50"/>
  <c r="J241" i="50"/>
  <c r="J240" i="50"/>
  <c r="J239" i="50"/>
  <c r="J238" i="50"/>
  <c r="J237" i="50"/>
  <c r="J236" i="50"/>
  <c r="J235" i="50"/>
  <c r="J234" i="50"/>
  <c r="J233" i="50"/>
  <c r="J232" i="50"/>
  <c r="J231" i="50"/>
  <c r="J230" i="50"/>
  <c r="J229" i="50"/>
  <c r="J228" i="50"/>
  <c r="J227" i="50"/>
  <c r="J226" i="50"/>
  <c r="J225" i="50"/>
  <c r="J224" i="50"/>
  <c r="J223" i="50"/>
  <c r="J222" i="50"/>
  <c r="J221" i="50"/>
  <c r="J220" i="50"/>
  <c r="J219" i="50"/>
  <c r="J218" i="50"/>
  <c r="J217" i="50"/>
  <c r="J216" i="50"/>
  <c r="J215" i="50"/>
  <c r="J214" i="50"/>
  <c r="J213" i="50"/>
  <c r="J212" i="50"/>
  <c r="J211" i="50"/>
  <c r="J210" i="50"/>
  <c r="J209" i="50"/>
  <c r="J208" i="50"/>
  <c r="J207" i="50"/>
  <c r="J206" i="50"/>
  <c r="J205" i="50"/>
  <c r="J204" i="50"/>
  <c r="J203" i="50"/>
  <c r="J202" i="50"/>
  <c r="J201" i="50"/>
  <c r="J200" i="50"/>
  <c r="J199" i="50"/>
  <c r="J198" i="50"/>
  <c r="J197" i="50"/>
  <c r="J196" i="50"/>
  <c r="J195" i="50"/>
  <c r="J194" i="50"/>
  <c r="J193" i="50"/>
  <c r="J192" i="50"/>
  <c r="J191" i="50"/>
  <c r="J190" i="50"/>
  <c r="J189" i="50"/>
  <c r="J188" i="50"/>
  <c r="J187" i="50"/>
  <c r="J186" i="50"/>
  <c r="J185" i="50"/>
  <c r="J184" i="50"/>
  <c r="J183" i="50"/>
  <c r="J182" i="50"/>
  <c r="J181" i="50"/>
  <c r="J180" i="50"/>
  <c r="J179" i="50"/>
  <c r="J178" i="50"/>
  <c r="J177" i="50"/>
  <c r="J176" i="50"/>
  <c r="J175" i="50"/>
  <c r="J174" i="50"/>
  <c r="J173" i="50"/>
  <c r="J172" i="50"/>
  <c r="J171" i="50"/>
  <c r="J170" i="50"/>
  <c r="J169" i="50"/>
  <c r="J168" i="50"/>
  <c r="J167" i="50"/>
  <c r="J166" i="50"/>
  <c r="J165" i="50"/>
  <c r="J164" i="50"/>
  <c r="J163" i="50"/>
  <c r="J162" i="50"/>
  <c r="J161" i="50"/>
  <c r="J160" i="50"/>
  <c r="J159" i="50"/>
  <c r="J158" i="50"/>
  <c r="J157" i="50"/>
  <c r="J156" i="50"/>
  <c r="J155" i="50"/>
  <c r="J154" i="50"/>
  <c r="J153" i="50"/>
  <c r="J152" i="50"/>
  <c r="J151" i="50"/>
  <c r="J150" i="50"/>
  <c r="J149" i="50"/>
  <c r="J148" i="50"/>
  <c r="J147" i="50"/>
  <c r="J146" i="50"/>
  <c r="J145" i="50"/>
  <c r="J144" i="50"/>
  <c r="J143" i="50"/>
  <c r="J142" i="50"/>
  <c r="J141" i="50"/>
  <c r="J140" i="50"/>
  <c r="J139" i="50"/>
  <c r="J138" i="50"/>
  <c r="J137" i="50"/>
  <c r="J136" i="50"/>
  <c r="J135" i="50"/>
  <c r="J134" i="50"/>
  <c r="J133" i="50"/>
  <c r="J132" i="50"/>
  <c r="J131" i="50"/>
  <c r="J130" i="50"/>
  <c r="J129" i="50"/>
  <c r="J128" i="50"/>
  <c r="J127" i="50"/>
  <c r="J126" i="50"/>
  <c r="J125" i="50"/>
  <c r="J124" i="50"/>
  <c r="J123" i="50"/>
  <c r="J122" i="50"/>
  <c r="J121" i="50"/>
  <c r="J120" i="50"/>
  <c r="J119" i="50"/>
  <c r="J118" i="50"/>
  <c r="J117" i="50"/>
  <c r="J116" i="50"/>
  <c r="J115" i="50"/>
  <c r="J114" i="50"/>
  <c r="J113" i="50"/>
  <c r="J112" i="50"/>
  <c r="J111" i="50"/>
  <c r="J110" i="50"/>
  <c r="J109" i="50"/>
  <c r="J108" i="50"/>
  <c r="J107" i="50"/>
  <c r="J106" i="50"/>
  <c r="J105" i="50"/>
  <c r="J104" i="50"/>
  <c r="J103" i="50"/>
  <c r="J102" i="50"/>
  <c r="J101" i="50"/>
  <c r="J100" i="50"/>
  <c r="J99" i="50"/>
  <c r="J98" i="50"/>
  <c r="J97" i="50"/>
  <c r="J96" i="50"/>
  <c r="J95" i="50"/>
  <c r="J94" i="50"/>
  <c r="J93" i="50"/>
  <c r="J92" i="50"/>
  <c r="J91" i="50"/>
  <c r="J90" i="50"/>
  <c r="J89" i="50"/>
  <c r="J88" i="50"/>
  <c r="J87" i="50"/>
  <c r="J86" i="50"/>
  <c r="J85" i="50"/>
  <c r="J84" i="50"/>
  <c r="J83" i="50"/>
  <c r="J82" i="50"/>
  <c r="J81" i="50"/>
  <c r="J80" i="50"/>
  <c r="J79" i="50"/>
  <c r="J78" i="50"/>
  <c r="J77" i="50"/>
  <c r="J76" i="50"/>
  <c r="J75" i="50"/>
  <c r="J74" i="50"/>
  <c r="J73" i="50"/>
  <c r="J72" i="50"/>
  <c r="J71" i="50"/>
  <c r="J70" i="50"/>
  <c r="J69" i="50"/>
  <c r="J68" i="50"/>
  <c r="J67" i="50"/>
  <c r="J66" i="50"/>
  <c r="J65" i="50"/>
  <c r="J64" i="50"/>
  <c r="J63" i="50"/>
  <c r="J62" i="50"/>
  <c r="J61" i="50"/>
  <c r="J60" i="50"/>
  <c r="J59" i="50"/>
  <c r="J58" i="50"/>
  <c r="J57" i="50"/>
  <c r="J56" i="50"/>
  <c r="J55" i="50"/>
  <c r="J54" i="50"/>
  <c r="J53" i="50"/>
  <c r="J52" i="50"/>
  <c r="J51" i="50"/>
  <c r="J50" i="50"/>
  <c r="J49" i="50"/>
  <c r="J48" i="50"/>
  <c r="J47" i="50"/>
  <c r="J46" i="50"/>
  <c r="J45" i="50"/>
  <c r="J44" i="50"/>
  <c r="J43" i="50"/>
  <c r="J42" i="50"/>
  <c r="J41" i="50"/>
  <c r="J40" i="50"/>
  <c r="J39" i="50"/>
  <c r="J38" i="50"/>
  <c r="J37" i="50"/>
  <c r="J36" i="50"/>
  <c r="J35" i="50"/>
  <c r="J34" i="50"/>
  <c r="J33" i="50"/>
  <c r="J32" i="50"/>
  <c r="J31" i="50"/>
  <c r="J30" i="50"/>
  <c r="J29" i="50"/>
  <c r="J28" i="50"/>
  <c r="J27" i="50"/>
  <c r="J26" i="50"/>
  <c r="J25" i="50"/>
  <c r="J24" i="50"/>
  <c r="J23" i="50"/>
  <c r="J22" i="50"/>
  <c r="J21" i="50"/>
  <c r="J20" i="50"/>
  <c r="J19" i="50"/>
  <c r="J18" i="50"/>
  <c r="J17" i="50"/>
  <c r="J16" i="50"/>
  <c r="J15" i="50"/>
  <c r="J14" i="50"/>
  <c r="J13" i="50"/>
  <c r="J12" i="50"/>
  <c r="J11" i="50"/>
  <c r="J10" i="50"/>
  <c r="J9" i="50"/>
  <c r="J8" i="50"/>
  <c r="J7" i="50"/>
  <c r="J6" i="50"/>
  <c r="J5" i="50"/>
  <c r="J4" i="50"/>
  <c r="J3" i="50"/>
  <c r="J367" i="49"/>
  <c r="J366" i="49"/>
  <c r="J365" i="49"/>
  <c r="J364" i="49"/>
  <c r="J363" i="49"/>
  <c r="J362" i="49"/>
  <c r="J361" i="49"/>
  <c r="J360" i="49"/>
  <c r="J359" i="49"/>
  <c r="J358" i="49"/>
  <c r="J357" i="49"/>
  <c r="J356" i="49"/>
  <c r="J355" i="49"/>
  <c r="J354" i="49"/>
  <c r="J353" i="49"/>
  <c r="J352" i="49"/>
  <c r="J351" i="49"/>
  <c r="J350" i="49"/>
  <c r="J349" i="49"/>
  <c r="J348" i="49"/>
  <c r="J347" i="49"/>
  <c r="J346" i="49"/>
  <c r="J345" i="49"/>
  <c r="J344" i="49"/>
  <c r="J343" i="49"/>
  <c r="J342" i="49"/>
  <c r="J341" i="49"/>
  <c r="J340" i="49"/>
  <c r="J339" i="49"/>
  <c r="J338" i="49"/>
  <c r="J337" i="49"/>
  <c r="J336" i="49"/>
  <c r="J335" i="49"/>
  <c r="J334" i="49"/>
  <c r="J333" i="49"/>
  <c r="J332" i="49"/>
  <c r="J331" i="49"/>
  <c r="J330" i="49"/>
  <c r="J329" i="49"/>
  <c r="J328" i="49"/>
  <c r="J327" i="49"/>
  <c r="J326" i="49"/>
  <c r="J325" i="49"/>
  <c r="J324" i="49"/>
  <c r="J323" i="49"/>
  <c r="J322" i="49"/>
  <c r="J321" i="49"/>
  <c r="J320" i="49"/>
  <c r="J319" i="49"/>
  <c r="J318" i="49"/>
  <c r="J317" i="49"/>
  <c r="J316" i="49"/>
  <c r="J315" i="49"/>
  <c r="J314" i="49"/>
  <c r="J313" i="49"/>
  <c r="J312" i="49"/>
  <c r="J311" i="49"/>
  <c r="J310" i="49"/>
  <c r="J309" i="49"/>
  <c r="J308" i="49"/>
  <c r="J307" i="49"/>
  <c r="J306" i="49"/>
  <c r="J305" i="49"/>
  <c r="J304" i="49"/>
  <c r="J303" i="49"/>
  <c r="J302" i="49"/>
  <c r="J301" i="49"/>
  <c r="J300" i="49"/>
  <c r="J299" i="49"/>
  <c r="J298" i="49"/>
  <c r="J297" i="49"/>
  <c r="J296" i="49"/>
  <c r="J295" i="49"/>
  <c r="J294" i="49"/>
  <c r="J293" i="49"/>
  <c r="J292" i="49"/>
  <c r="J291" i="49"/>
  <c r="J290" i="49"/>
  <c r="J289" i="49"/>
  <c r="J288" i="49"/>
  <c r="J287" i="49"/>
  <c r="J286" i="49"/>
  <c r="J285" i="49"/>
  <c r="J284" i="49"/>
  <c r="J283" i="49"/>
  <c r="J282" i="49"/>
  <c r="J281" i="49"/>
  <c r="J280" i="49"/>
  <c r="J279" i="49"/>
  <c r="J278" i="49"/>
  <c r="J277" i="49"/>
  <c r="J276" i="49"/>
  <c r="J275" i="49"/>
  <c r="J274" i="49"/>
  <c r="J273" i="49"/>
  <c r="J272" i="49"/>
  <c r="J271" i="49"/>
  <c r="J270" i="49"/>
  <c r="J269" i="49"/>
  <c r="J268" i="49"/>
  <c r="J267" i="49"/>
  <c r="J266" i="49"/>
  <c r="J265" i="49"/>
  <c r="J264" i="49"/>
  <c r="J263" i="49"/>
  <c r="J262" i="49"/>
  <c r="J261" i="49"/>
  <c r="J260" i="49"/>
  <c r="J259" i="49"/>
  <c r="J258" i="49"/>
  <c r="J257" i="49"/>
  <c r="J256" i="49"/>
  <c r="J255" i="49"/>
  <c r="J254" i="49"/>
  <c r="J253" i="49"/>
  <c r="J252" i="49"/>
  <c r="J251" i="49"/>
  <c r="J250" i="49"/>
  <c r="J249" i="49"/>
  <c r="J248" i="49"/>
  <c r="J247" i="49"/>
  <c r="J246" i="49"/>
  <c r="J245" i="49"/>
  <c r="J244" i="49"/>
  <c r="J243" i="49"/>
  <c r="J242" i="49"/>
  <c r="J241" i="49"/>
  <c r="J240" i="49"/>
  <c r="J239" i="49"/>
  <c r="J238" i="49"/>
  <c r="J237" i="49"/>
  <c r="J236" i="49"/>
  <c r="J235" i="49"/>
  <c r="J234" i="49"/>
  <c r="J233" i="49"/>
  <c r="J232" i="49"/>
  <c r="J231" i="49"/>
  <c r="J230" i="49"/>
  <c r="J229" i="49"/>
  <c r="J228" i="49"/>
  <c r="J227" i="49"/>
  <c r="J226" i="49"/>
  <c r="J225" i="49"/>
  <c r="J224" i="49"/>
  <c r="J223" i="49"/>
  <c r="J222" i="49"/>
  <c r="J221" i="49"/>
  <c r="J220" i="49"/>
  <c r="J219" i="49"/>
  <c r="J218" i="49"/>
  <c r="J217" i="49"/>
  <c r="J216" i="49"/>
  <c r="J215" i="49"/>
  <c r="J214" i="49"/>
  <c r="J213" i="49"/>
  <c r="J212" i="49"/>
  <c r="J211" i="49"/>
  <c r="J210" i="49"/>
  <c r="J209" i="49"/>
  <c r="J208" i="49"/>
  <c r="J207" i="49"/>
  <c r="J206" i="49"/>
  <c r="J205" i="49"/>
  <c r="J204" i="49"/>
  <c r="J203" i="49"/>
  <c r="J202" i="49"/>
  <c r="J201" i="49"/>
  <c r="J200" i="49"/>
  <c r="J199" i="49"/>
  <c r="J198" i="49"/>
  <c r="J197" i="49"/>
  <c r="J196" i="49"/>
  <c r="J195" i="49"/>
  <c r="J194" i="49"/>
  <c r="J193" i="49"/>
  <c r="J192" i="49"/>
  <c r="J191" i="49"/>
  <c r="J190" i="49"/>
  <c r="J189" i="49"/>
  <c r="J188" i="49"/>
  <c r="J187" i="49"/>
  <c r="J186" i="49"/>
  <c r="J185" i="49"/>
  <c r="J184" i="49"/>
  <c r="J183" i="49"/>
  <c r="J182" i="49"/>
  <c r="J181" i="49"/>
  <c r="J180" i="49"/>
  <c r="J179" i="49"/>
  <c r="J178" i="49"/>
  <c r="J177" i="49"/>
  <c r="J176" i="49"/>
  <c r="J175" i="49"/>
  <c r="J174" i="49"/>
  <c r="J173" i="49"/>
  <c r="J172" i="49"/>
  <c r="J171" i="49"/>
  <c r="J170" i="49"/>
  <c r="J169" i="49"/>
  <c r="J168" i="49"/>
  <c r="J167" i="49"/>
  <c r="J166" i="49"/>
  <c r="J165" i="49"/>
  <c r="J164" i="49"/>
  <c r="J163" i="49"/>
  <c r="J162" i="49"/>
  <c r="J161" i="49"/>
  <c r="J160" i="49"/>
  <c r="J159" i="49"/>
  <c r="J158" i="49"/>
  <c r="J157" i="49"/>
  <c r="J156" i="49"/>
  <c r="J155" i="49"/>
  <c r="J154" i="49"/>
  <c r="J153" i="49"/>
  <c r="J152" i="49"/>
  <c r="J151" i="49"/>
  <c r="J150" i="49"/>
  <c r="J149" i="49"/>
  <c r="J148" i="49"/>
  <c r="J147" i="49"/>
  <c r="J146" i="49"/>
  <c r="J145" i="49"/>
  <c r="J144" i="49"/>
  <c r="J143" i="49"/>
  <c r="J142" i="49"/>
  <c r="J141" i="49"/>
  <c r="J140" i="49"/>
  <c r="J139" i="49"/>
  <c r="J138" i="49"/>
  <c r="J137" i="49"/>
  <c r="J136" i="49"/>
  <c r="J135" i="49"/>
  <c r="J134" i="49"/>
  <c r="J133" i="49"/>
  <c r="J132" i="49"/>
  <c r="J131" i="49"/>
  <c r="J130" i="49"/>
  <c r="J129" i="49"/>
  <c r="J128" i="49"/>
  <c r="J127" i="49"/>
  <c r="J126" i="49"/>
  <c r="J125" i="49"/>
  <c r="J124" i="49"/>
  <c r="J123" i="49"/>
  <c r="J122" i="49"/>
  <c r="J121" i="49"/>
  <c r="J120" i="49"/>
  <c r="J119" i="49"/>
  <c r="J118" i="49"/>
  <c r="J117" i="49"/>
  <c r="J116" i="49"/>
  <c r="J115" i="49"/>
  <c r="J114" i="49"/>
  <c r="J113" i="49"/>
  <c r="J112" i="49"/>
  <c r="J111" i="49"/>
  <c r="J110" i="49"/>
  <c r="J109" i="49"/>
  <c r="J108" i="49"/>
  <c r="J107" i="49"/>
  <c r="J106" i="49"/>
  <c r="J105" i="49"/>
  <c r="J104" i="49"/>
  <c r="J103" i="49"/>
  <c r="J102" i="49"/>
  <c r="J101" i="49"/>
  <c r="J100" i="49"/>
  <c r="J99" i="49"/>
  <c r="J98" i="49"/>
  <c r="J97" i="49"/>
  <c r="J96" i="49"/>
  <c r="J95" i="49"/>
  <c r="J94" i="49"/>
  <c r="J93" i="49"/>
  <c r="J92" i="49"/>
  <c r="J91" i="49"/>
  <c r="J90" i="49"/>
  <c r="J89" i="49"/>
  <c r="J88" i="49"/>
  <c r="J87" i="49"/>
  <c r="J86" i="49"/>
  <c r="J85" i="49"/>
  <c r="J84" i="49"/>
  <c r="J83" i="49"/>
  <c r="J82" i="49"/>
  <c r="J81" i="49"/>
  <c r="J80" i="49"/>
  <c r="J79" i="49"/>
  <c r="J78" i="49"/>
  <c r="J77" i="49"/>
  <c r="J76" i="49"/>
  <c r="J75" i="49"/>
  <c r="J74" i="49"/>
  <c r="J73" i="49"/>
  <c r="J72" i="49"/>
  <c r="J71" i="49"/>
  <c r="J70" i="49"/>
  <c r="J69" i="49"/>
  <c r="J68" i="49"/>
  <c r="J67" i="49"/>
  <c r="J66" i="49"/>
  <c r="J65" i="49"/>
  <c r="J64" i="49"/>
  <c r="J63" i="49"/>
  <c r="J62" i="49"/>
  <c r="J61" i="49"/>
  <c r="J60" i="49"/>
  <c r="J59" i="49"/>
  <c r="J58" i="49"/>
  <c r="J57" i="49"/>
  <c r="J56" i="49"/>
  <c r="J55" i="49"/>
  <c r="J54" i="49"/>
  <c r="J53" i="49"/>
  <c r="J52" i="49"/>
  <c r="J51" i="49"/>
  <c r="J50" i="49"/>
  <c r="J49" i="49"/>
  <c r="J48" i="49"/>
  <c r="J47" i="49"/>
  <c r="J46" i="49"/>
  <c r="J45" i="49"/>
  <c r="J44" i="49"/>
  <c r="J43" i="49"/>
  <c r="J42" i="49"/>
  <c r="J41" i="49"/>
  <c r="J40" i="49"/>
  <c r="J39" i="49"/>
  <c r="J38" i="49"/>
  <c r="J37" i="49"/>
  <c r="J36" i="49"/>
  <c r="J35" i="49"/>
  <c r="J34" i="49"/>
  <c r="J33" i="49"/>
  <c r="J32" i="49"/>
  <c r="J31" i="49"/>
  <c r="J30" i="49"/>
  <c r="J29" i="49"/>
  <c r="J28" i="49"/>
  <c r="J27" i="49"/>
  <c r="J26" i="49"/>
  <c r="J25" i="49"/>
  <c r="J24" i="49"/>
  <c r="J23" i="49"/>
  <c r="J22" i="49"/>
  <c r="J21" i="49"/>
  <c r="J20" i="49"/>
  <c r="J19" i="49"/>
  <c r="J18" i="49"/>
  <c r="J17" i="49"/>
  <c r="J16" i="49"/>
  <c r="J15" i="49"/>
  <c r="J14" i="49"/>
  <c r="J13" i="49"/>
  <c r="J12" i="49"/>
  <c r="J11" i="49"/>
  <c r="J10" i="49"/>
  <c r="J9" i="49"/>
  <c r="J8" i="49"/>
  <c r="J7" i="49"/>
  <c r="J6" i="49"/>
  <c r="J5" i="49"/>
  <c r="J4" i="49"/>
  <c r="J3" i="49"/>
  <c r="J367" i="48"/>
  <c r="J366" i="48"/>
  <c r="J365" i="48"/>
  <c r="J364" i="48"/>
  <c r="J363" i="48"/>
  <c r="J362" i="48"/>
  <c r="J361" i="48"/>
  <c r="J360" i="48"/>
  <c r="J359" i="48"/>
  <c r="J358" i="48"/>
  <c r="J357" i="48"/>
  <c r="J356" i="48"/>
  <c r="J355" i="48"/>
  <c r="J354" i="48"/>
  <c r="J353" i="48"/>
  <c r="J352" i="48"/>
  <c r="J351" i="48"/>
  <c r="J350" i="48"/>
  <c r="J349" i="48"/>
  <c r="J348" i="48"/>
  <c r="J347" i="48"/>
  <c r="J346" i="48"/>
  <c r="J345" i="48"/>
  <c r="J344" i="48"/>
  <c r="J343" i="48"/>
  <c r="J342" i="48"/>
  <c r="J341" i="48"/>
  <c r="J340" i="48"/>
  <c r="J339" i="48"/>
  <c r="J338" i="48"/>
  <c r="J337" i="48"/>
  <c r="J336" i="48"/>
  <c r="J335" i="48"/>
  <c r="J334" i="48"/>
  <c r="J333" i="48"/>
  <c r="J332" i="48"/>
  <c r="J331" i="48"/>
  <c r="J330" i="48"/>
  <c r="J329" i="48"/>
  <c r="J328" i="48"/>
  <c r="J327" i="48"/>
  <c r="J326" i="48"/>
  <c r="J325" i="48"/>
  <c r="J324" i="48"/>
  <c r="J323" i="48"/>
  <c r="J322" i="48"/>
  <c r="J321" i="48"/>
  <c r="J320" i="48"/>
  <c r="J319" i="48"/>
  <c r="J318" i="48"/>
  <c r="J317" i="48"/>
  <c r="J316" i="48"/>
  <c r="J315" i="48"/>
  <c r="J314" i="48"/>
  <c r="J313" i="48"/>
  <c r="J312" i="48"/>
  <c r="J311" i="48"/>
  <c r="J310" i="48"/>
  <c r="J309" i="48"/>
  <c r="J308" i="48"/>
  <c r="J307" i="48"/>
  <c r="J306" i="48"/>
  <c r="J305" i="48"/>
  <c r="J304" i="48"/>
  <c r="J303" i="48"/>
  <c r="J302" i="48"/>
  <c r="J301" i="48"/>
  <c r="J300" i="48"/>
  <c r="J299" i="48"/>
  <c r="J298" i="48"/>
  <c r="J297" i="48"/>
  <c r="J296" i="48"/>
  <c r="J295" i="48"/>
  <c r="J294" i="48"/>
  <c r="J293" i="48"/>
  <c r="J292" i="48"/>
  <c r="J291" i="48"/>
  <c r="J290" i="48"/>
  <c r="J289" i="48"/>
  <c r="J288" i="48"/>
  <c r="J287" i="48"/>
  <c r="J286" i="48"/>
  <c r="J285" i="48"/>
  <c r="J284" i="48"/>
  <c r="J283" i="48"/>
  <c r="J282" i="48"/>
  <c r="J281" i="48"/>
  <c r="J280" i="48"/>
  <c r="J279" i="48"/>
  <c r="J278" i="48"/>
  <c r="J277" i="48"/>
  <c r="J276" i="48"/>
  <c r="J275" i="48"/>
  <c r="J274" i="48"/>
  <c r="J273" i="48"/>
  <c r="J272" i="48"/>
  <c r="J271" i="48"/>
  <c r="J270" i="48"/>
  <c r="J269" i="48"/>
  <c r="J268" i="48"/>
  <c r="J267" i="48"/>
  <c r="J266" i="48"/>
  <c r="J265" i="48"/>
  <c r="J264" i="48"/>
  <c r="J263" i="48"/>
  <c r="J262" i="48"/>
  <c r="J261" i="48"/>
  <c r="J260" i="48"/>
  <c r="J259" i="48"/>
  <c r="J258" i="48"/>
  <c r="J257" i="48"/>
  <c r="J256" i="48"/>
  <c r="J255" i="48"/>
  <c r="J254" i="48"/>
  <c r="J253" i="48"/>
  <c r="J252" i="48"/>
  <c r="J251" i="48"/>
  <c r="J250" i="48"/>
  <c r="J249" i="48"/>
  <c r="J248" i="48"/>
  <c r="J247" i="48"/>
  <c r="J246" i="48"/>
  <c r="J245" i="48"/>
  <c r="J244" i="48"/>
  <c r="J243" i="48"/>
  <c r="J242" i="48"/>
  <c r="J241" i="48"/>
  <c r="J240" i="48"/>
  <c r="J239" i="48"/>
  <c r="J238" i="48"/>
  <c r="J237" i="48"/>
  <c r="J236" i="48"/>
  <c r="J235" i="48"/>
  <c r="J234" i="48"/>
  <c r="J233" i="48"/>
  <c r="J232" i="48"/>
  <c r="J231" i="48"/>
  <c r="J230" i="48"/>
  <c r="J229" i="48"/>
  <c r="J228" i="48"/>
  <c r="J227" i="48"/>
  <c r="J226" i="48"/>
  <c r="J225" i="48"/>
  <c r="J224" i="48"/>
  <c r="J223" i="48"/>
  <c r="J222" i="48"/>
  <c r="J221" i="48"/>
  <c r="J220" i="48"/>
  <c r="J219" i="48"/>
  <c r="J218" i="48"/>
  <c r="J217" i="48"/>
  <c r="J216" i="48"/>
  <c r="J215" i="48"/>
  <c r="J214" i="48"/>
  <c r="J213" i="48"/>
  <c r="J212" i="48"/>
  <c r="J211" i="48"/>
  <c r="J210" i="48"/>
  <c r="J209" i="48"/>
  <c r="J208" i="48"/>
  <c r="J207" i="48"/>
  <c r="J206" i="48"/>
  <c r="J205" i="48"/>
  <c r="J204" i="48"/>
  <c r="J203" i="48"/>
  <c r="J202" i="48"/>
  <c r="J201" i="48"/>
  <c r="J200" i="48"/>
  <c r="J199" i="48"/>
  <c r="J198" i="48"/>
  <c r="J197" i="48"/>
  <c r="J196" i="48"/>
  <c r="J195" i="48"/>
  <c r="J194" i="48"/>
  <c r="J193" i="48"/>
  <c r="J192" i="48"/>
  <c r="J191" i="48"/>
  <c r="J190" i="48"/>
  <c r="J189" i="48"/>
  <c r="J188" i="48"/>
  <c r="J187" i="48"/>
  <c r="J186" i="48"/>
  <c r="J185" i="48"/>
  <c r="J184" i="48"/>
  <c r="J183" i="48"/>
  <c r="J182" i="48"/>
  <c r="J181" i="48"/>
  <c r="J180" i="48"/>
  <c r="J179" i="48"/>
  <c r="J178" i="48"/>
  <c r="J177" i="48"/>
  <c r="J176" i="48"/>
  <c r="J175" i="48"/>
  <c r="J174" i="48"/>
  <c r="J173" i="48"/>
  <c r="J172" i="48"/>
  <c r="J171" i="48"/>
  <c r="J170" i="48"/>
  <c r="J169" i="48"/>
  <c r="J168" i="48"/>
  <c r="J167" i="48"/>
  <c r="J166" i="48"/>
  <c r="J165" i="48"/>
  <c r="J164" i="48"/>
  <c r="J163" i="48"/>
  <c r="J162" i="48"/>
  <c r="J161" i="48"/>
  <c r="J160" i="48"/>
  <c r="J159" i="48"/>
  <c r="J158" i="48"/>
  <c r="J157" i="48"/>
  <c r="J156" i="48"/>
  <c r="J155" i="48"/>
  <c r="J154" i="48"/>
  <c r="J153" i="48"/>
  <c r="J152" i="48"/>
  <c r="J151" i="48"/>
  <c r="J150" i="48"/>
  <c r="J149" i="48"/>
  <c r="J148" i="48"/>
  <c r="J147" i="48"/>
  <c r="J146" i="48"/>
  <c r="J145" i="48"/>
  <c r="J144" i="48"/>
  <c r="J143" i="48"/>
  <c r="J142" i="48"/>
  <c r="J141" i="48"/>
  <c r="J140" i="48"/>
  <c r="J139" i="48"/>
  <c r="J138" i="48"/>
  <c r="J137" i="48"/>
  <c r="J136" i="48"/>
  <c r="J135" i="48"/>
  <c r="J134" i="48"/>
  <c r="J133" i="48"/>
  <c r="J132" i="48"/>
  <c r="J131" i="48"/>
  <c r="J130" i="48"/>
  <c r="J129" i="48"/>
  <c r="J128" i="48"/>
  <c r="J127" i="48"/>
  <c r="J126" i="48"/>
  <c r="J125" i="48"/>
  <c r="J124" i="48"/>
  <c r="J123" i="48"/>
  <c r="J122" i="48"/>
  <c r="J121" i="48"/>
  <c r="J120" i="48"/>
  <c r="J119" i="48"/>
  <c r="J118" i="48"/>
  <c r="J117" i="48"/>
  <c r="J116" i="48"/>
  <c r="J115" i="48"/>
  <c r="J114" i="48"/>
  <c r="J113" i="48"/>
  <c r="J112" i="48"/>
  <c r="J111" i="48"/>
  <c r="J110" i="48"/>
  <c r="J109" i="48"/>
  <c r="J108" i="48"/>
  <c r="J107" i="48"/>
  <c r="J106" i="48"/>
  <c r="J105" i="48"/>
  <c r="J104" i="48"/>
  <c r="J103" i="48"/>
  <c r="J102" i="48"/>
  <c r="J101" i="48"/>
  <c r="J100" i="48"/>
  <c r="J99" i="48"/>
  <c r="J98" i="48"/>
  <c r="J97" i="48"/>
  <c r="J96" i="48"/>
  <c r="J95" i="48"/>
  <c r="J94" i="48"/>
  <c r="J93" i="48"/>
  <c r="J92" i="48"/>
  <c r="J91" i="48"/>
  <c r="J90" i="48"/>
  <c r="J89" i="48"/>
  <c r="J88" i="48"/>
  <c r="J87" i="48"/>
  <c r="J86" i="48"/>
  <c r="J85" i="48"/>
  <c r="J84" i="48"/>
  <c r="J83" i="48"/>
  <c r="J82" i="48"/>
  <c r="J81" i="48"/>
  <c r="J80" i="48"/>
  <c r="J79" i="48"/>
  <c r="J78" i="48"/>
  <c r="J77" i="48"/>
  <c r="J76" i="48"/>
  <c r="J75" i="48"/>
  <c r="J74" i="48"/>
  <c r="J73" i="48"/>
  <c r="J72" i="48"/>
  <c r="J71" i="48"/>
  <c r="J70" i="48"/>
  <c r="J69" i="48"/>
  <c r="J68" i="48"/>
  <c r="J67" i="48"/>
  <c r="J66" i="48"/>
  <c r="J65" i="48"/>
  <c r="J64" i="48"/>
  <c r="J63" i="48"/>
  <c r="J62" i="48"/>
  <c r="J61" i="48"/>
  <c r="J60" i="48"/>
  <c r="J59" i="48"/>
  <c r="J58" i="48"/>
  <c r="J57" i="48"/>
  <c r="J56" i="48"/>
  <c r="J55" i="48"/>
  <c r="J54" i="48"/>
  <c r="J53" i="48"/>
  <c r="J52" i="48"/>
  <c r="J51" i="48"/>
  <c r="J50" i="48"/>
  <c r="J49" i="48"/>
  <c r="J48" i="48"/>
  <c r="J47" i="48"/>
  <c r="J46" i="48"/>
  <c r="J45" i="48"/>
  <c r="J44" i="48"/>
  <c r="J43" i="48"/>
  <c r="J42" i="48"/>
  <c r="J41" i="48"/>
  <c r="J40" i="48"/>
  <c r="J39" i="48"/>
  <c r="J38" i="48"/>
  <c r="J37" i="48"/>
  <c r="J36" i="48"/>
  <c r="J35" i="48"/>
  <c r="J34" i="48"/>
  <c r="J33" i="48"/>
  <c r="J32" i="48"/>
  <c r="J31" i="48"/>
  <c r="J30" i="48"/>
  <c r="J29" i="48"/>
  <c r="J28" i="48"/>
  <c r="J27" i="48"/>
  <c r="J26" i="48"/>
  <c r="J25" i="48"/>
  <c r="J24" i="48"/>
  <c r="J23" i="48"/>
  <c r="J22" i="48"/>
  <c r="J21" i="48"/>
  <c r="J20" i="48"/>
  <c r="J19" i="48"/>
  <c r="J18" i="48"/>
  <c r="J17" i="48"/>
  <c r="J16" i="48"/>
  <c r="J15" i="48"/>
  <c r="J14" i="48"/>
  <c r="J13" i="48"/>
  <c r="J12" i="48"/>
  <c r="J11" i="48"/>
  <c r="J10" i="48"/>
  <c r="J9" i="48"/>
  <c r="J8" i="48"/>
  <c r="J7" i="48"/>
  <c r="J6" i="48"/>
  <c r="J5" i="48"/>
  <c r="J4" i="48"/>
  <c r="J3" i="48"/>
  <c r="J367" i="47"/>
  <c r="J366" i="47"/>
  <c r="J365" i="47"/>
  <c r="J364" i="47"/>
  <c r="J363" i="47"/>
  <c r="J362" i="47"/>
  <c r="J361" i="47"/>
  <c r="J360" i="47"/>
  <c r="J359" i="47"/>
  <c r="J358" i="47"/>
  <c r="J357" i="47"/>
  <c r="J356" i="47"/>
  <c r="J355" i="47"/>
  <c r="J354" i="47"/>
  <c r="J353" i="47"/>
  <c r="J352" i="47"/>
  <c r="J351" i="47"/>
  <c r="J350" i="47"/>
  <c r="J349" i="47"/>
  <c r="J348" i="47"/>
  <c r="J347" i="47"/>
  <c r="J346" i="47"/>
  <c r="J345" i="47"/>
  <c r="J344" i="47"/>
  <c r="J343" i="47"/>
  <c r="J342" i="47"/>
  <c r="J341" i="47"/>
  <c r="J340" i="47"/>
  <c r="J339" i="47"/>
  <c r="J338" i="47"/>
  <c r="J337" i="47"/>
  <c r="J336" i="47"/>
  <c r="J335" i="47"/>
  <c r="J334" i="47"/>
  <c r="J333" i="47"/>
  <c r="J332" i="47"/>
  <c r="J331" i="47"/>
  <c r="J330" i="47"/>
  <c r="J329" i="47"/>
  <c r="J328" i="47"/>
  <c r="J327" i="47"/>
  <c r="J326" i="47"/>
  <c r="J325" i="47"/>
  <c r="J324" i="47"/>
  <c r="J323" i="47"/>
  <c r="J322" i="47"/>
  <c r="J321" i="47"/>
  <c r="J320" i="47"/>
  <c r="J319" i="47"/>
  <c r="J318" i="47"/>
  <c r="J317" i="47"/>
  <c r="J316" i="47"/>
  <c r="J315" i="47"/>
  <c r="J314" i="47"/>
  <c r="J313" i="47"/>
  <c r="J312" i="47"/>
  <c r="J311" i="47"/>
  <c r="J310" i="47"/>
  <c r="J309" i="47"/>
  <c r="J308" i="47"/>
  <c r="J307" i="47"/>
  <c r="J306" i="47"/>
  <c r="J305" i="47"/>
  <c r="J304" i="47"/>
  <c r="J303" i="47"/>
  <c r="J302" i="47"/>
  <c r="J301" i="47"/>
  <c r="J300" i="47"/>
  <c r="J299" i="47"/>
  <c r="J298" i="47"/>
  <c r="J297" i="47"/>
  <c r="J296" i="47"/>
  <c r="J295" i="47"/>
  <c r="J294" i="47"/>
  <c r="J293" i="47"/>
  <c r="J292" i="47"/>
  <c r="J291" i="47"/>
  <c r="J290" i="47"/>
  <c r="J289" i="47"/>
  <c r="J288" i="47"/>
  <c r="J287" i="47"/>
  <c r="J286" i="47"/>
  <c r="J285" i="47"/>
  <c r="J284" i="47"/>
  <c r="J283" i="47"/>
  <c r="J282" i="47"/>
  <c r="J281" i="47"/>
  <c r="J280" i="47"/>
  <c r="J279" i="47"/>
  <c r="J278" i="47"/>
  <c r="J277" i="47"/>
  <c r="J276" i="47"/>
  <c r="J275" i="47"/>
  <c r="J274" i="47"/>
  <c r="J273" i="47"/>
  <c r="J272" i="47"/>
  <c r="J271" i="47"/>
  <c r="J270" i="47"/>
  <c r="J269" i="47"/>
  <c r="J268" i="47"/>
  <c r="J267" i="47"/>
  <c r="J266" i="47"/>
  <c r="J265" i="47"/>
  <c r="J264" i="47"/>
  <c r="J263" i="47"/>
  <c r="J262" i="47"/>
  <c r="J261" i="47"/>
  <c r="J260" i="47"/>
  <c r="J259" i="47"/>
  <c r="J258" i="47"/>
  <c r="J257" i="47"/>
  <c r="J256" i="47"/>
  <c r="J255" i="47"/>
  <c r="J254" i="47"/>
  <c r="J253" i="47"/>
  <c r="J252" i="47"/>
  <c r="J251" i="47"/>
  <c r="J250" i="47"/>
  <c r="J249" i="47"/>
  <c r="J248" i="47"/>
  <c r="J247" i="47"/>
  <c r="J246" i="47"/>
  <c r="J245" i="47"/>
  <c r="J244" i="47"/>
  <c r="J243" i="47"/>
  <c r="J242" i="47"/>
  <c r="J241" i="47"/>
  <c r="J240" i="47"/>
  <c r="J239" i="47"/>
  <c r="J238" i="47"/>
  <c r="J237" i="47"/>
  <c r="J236" i="47"/>
  <c r="J235" i="47"/>
  <c r="J234" i="47"/>
  <c r="J233" i="47"/>
  <c r="J232" i="47"/>
  <c r="J231" i="47"/>
  <c r="J230" i="47"/>
  <c r="J229" i="47"/>
  <c r="J228" i="47"/>
  <c r="J227" i="47"/>
  <c r="J226" i="47"/>
  <c r="J225" i="47"/>
  <c r="J224" i="47"/>
  <c r="J223" i="47"/>
  <c r="J222" i="47"/>
  <c r="J221" i="47"/>
  <c r="J220" i="47"/>
  <c r="J219" i="47"/>
  <c r="J218" i="47"/>
  <c r="J217" i="47"/>
  <c r="J216" i="47"/>
  <c r="J215" i="47"/>
  <c r="J214" i="47"/>
  <c r="J213" i="47"/>
  <c r="J212" i="47"/>
  <c r="J211" i="47"/>
  <c r="J210" i="47"/>
  <c r="J209" i="47"/>
  <c r="J208" i="47"/>
  <c r="J207" i="47"/>
  <c r="J206" i="47"/>
  <c r="J205" i="47"/>
  <c r="J204" i="47"/>
  <c r="J203" i="47"/>
  <c r="J202" i="47"/>
  <c r="J201" i="47"/>
  <c r="J200" i="47"/>
  <c r="J199" i="47"/>
  <c r="J198" i="47"/>
  <c r="J197" i="47"/>
  <c r="J196" i="47"/>
  <c r="J195" i="47"/>
  <c r="J194" i="47"/>
  <c r="J193" i="47"/>
  <c r="J192" i="47"/>
  <c r="J191" i="47"/>
  <c r="J190" i="47"/>
  <c r="J189" i="47"/>
  <c r="J188" i="47"/>
  <c r="J187" i="47"/>
  <c r="J186" i="47"/>
  <c r="J185" i="47"/>
  <c r="J184" i="47"/>
  <c r="J183" i="47"/>
  <c r="J182" i="47"/>
  <c r="J181" i="47"/>
  <c r="J180" i="47"/>
  <c r="J179" i="47"/>
  <c r="J178" i="47"/>
  <c r="J177" i="47"/>
  <c r="J176" i="47"/>
  <c r="J175" i="47"/>
  <c r="J174" i="47"/>
  <c r="J173" i="47"/>
  <c r="J172" i="47"/>
  <c r="J171" i="47"/>
  <c r="J170" i="47"/>
  <c r="J169" i="47"/>
  <c r="J168" i="47"/>
  <c r="J167" i="47"/>
  <c r="J166" i="47"/>
  <c r="J165" i="47"/>
  <c r="J164" i="47"/>
  <c r="J163" i="47"/>
  <c r="J162" i="47"/>
  <c r="J161" i="47"/>
  <c r="J160" i="47"/>
  <c r="J159" i="47"/>
  <c r="J158" i="47"/>
  <c r="J157" i="47"/>
  <c r="J156" i="47"/>
  <c r="J155" i="47"/>
  <c r="J154" i="47"/>
  <c r="J153" i="47"/>
  <c r="J152" i="47"/>
  <c r="J151" i="47"/>
  <c r="J150" i="47"/>
  <c r="J149" i="47"/>
  <c r="J148" i="47"/>
  <c r="J147" i="47"/>
  <c r="J146" i="47"/>
  <c r="J145" i="47"/>
  <c r="J144" i="47"/>
  <c r="J143" i="47"/>
  <c r="J142" i="47"/>
  <c r="J141" i="47"/>
  <c r="J140" i="47"/>
  <c r="J139" i="47"/>
  <c r="J138" i="47"/>
  <c r="J137" i="47"/>
  <c r="J136" i="47"/>
  <c r="J135" i="47"/>
  <c r="J134" i="47"/>
  <c r="J133" i="47"/>
  <c r="J132" i="47"/>
  <c r="J131" i="47"/>
  <c r="J130" i="47"/>
  <c r="J129" i="47"/>
  <c r="J128" i="47"/>
  <c r="J127" i="47"/>
  <c r="J126" i="47"/>
  <c r="J125" i="47"/>
  <c r="J124" i="47"/>
  <c r="J123" i="47"/>
  <c r="J122" i="47"/>
  <c r="J121" i="47"/>
  <c r="J120" i="47"/>
  <c r="J119" i="47"/>
  <c r="J118" i="47"/>
  <c r="J117" i="47"/>
  <c r="J116" i="47"/>
  <c r="J115" i="47"/>
  <c r="J114" i="47"/>
  <c r="J113" i="47"/>
  <c r="J112" i="47"/>
  <c r="J111" i="47"/>
  <c r="J110" i="47"/>
  <c r="J109" i="47"/>
  <c r="J108" i="47"/>
  <c r="J107" i="47"/>
  <c r="J106" i="47"/>
  <c r="J105" i="47"/>
  <c r="J104" i="47"/>
  <c r="J103" i="47"/>
  <c r="J102" i="47"/>
  <c r="J101" i="47"/>
  <c r="J100" i="47"/>
  <c r="J99" i="47"/>
  <c r="J98" i="47"/>
  <c r="J97" i="47"/>
  <c r="J96" i="47"/>
  <c r="J95" i="47"/>
  <c r="J94" i="47"/>
  <c r="J93" i="47"/>
  <c r="J92" i="47"/>
  <c r="J91" i="47"/>
  <c r="J90" i="47"/>
  <c r="J89" i="47"/>
  <c r="J88" i="47"/>
  <c r="J87" i="47"/>
  <c r="J86" i="47"/>
  <c r="J85" i="47"/>
  <c r="J84" i="47"/>
  <c r="J83" i="47"/>
  <c r="J82" i="47"/>
  <c r="J81" i="47"/>
  <c r="J80" i="47"/>
  <c r="J79" i="47"/>
  <c r="J78" i="47"/>
  <c r="J77" i="47"/>
  <c r="J76" i="47"/>
  <c r="J75" i="47"/>
  <c r="J74" i="47"/>
  <c r="J73" i="47"/>
  <c r="J72" i="47"/>
  <c r="J71" i="47"/>
  <c r="J70" i="47"/>
  <c r="J69" i="47"/>
  <c r="J68" i="47"/>
  <c r="J67" i="47"/>
  <c r="J66" i="47"/>
  <c r="J65" i="47"/>
  <c r="J64" i="47"/>
  <c r="J63" i="47"/>
  <c r="J62" i="47"/>
  <c r="J61" i="47"/>
  <c r="J60" i="47"/>
  <c r="J59" i="47"/>
  <c r="J58" i="47"/>
  <c r="J57" i="47"/>
  <c r="J56" i="47"/>
  <c r="J55" i="47"/>
  <c r="J54" i="47"/>
  <c r="J53" i="47"/>
  <c r="J52" i="47"/>
  <c r="J51" i="47"/>
  <c r="J50" i="47"/>
  <c r="J49" i="47"/>
  <c r="J48" i="47"/>
  <c r="J47" i="47"/>
  <c r="J46" i="47"/>
  <c r="J45" i="47"/>
  <c r="J44" i="47"/>
  <c r="J43" i="47"/>
  <c r="J42" i="47"/>
  <c r="J41" i="47"/>
  <c r="J40" i="47"/>
  <c r="J39" i="47"/>
  <c r="J38" i="47"/>
  <c r="J37" i="47"/>
  <c r="J36" i="47"/>
  <c r="J35" i="47"/>
  <c r="J34" i="47"/>
  <c r="J33" i="47"/>
  <c r="J32" i="47"/>
  <c r="J31" i="47"/>
  <c r="J30" i="47"/>
  <c r="J29" i="47"/>
  <c r="J28" i="47"/>
  <c r="J27" i="47"/>
  <c r="J26" i="47"/>
  <c r="J25" i="47"/>
  <c r="J24" i="47"/>
  <c r="J23" i="47"/>
  <c r="J22" i="47"/>
  <c r="J21" i="47"/>
  <c r="J20" i="47"/>
  <c r="J19" i="47"/>
  <c r="J18" i="47"/>
  <c r="J17" i="47"/>
  <c r="J16" i="47"/>
  <c r="J15" i="47"/>
  <c r="J14" i="47"/>
  <c r="J13" i="47"/>
  <c r="J12" i="47"/>
  <c r="J11" i="47"/>
  <c r="J10" i="47"/>
  <c r="J9" i="47"/>
  <c r="J8" i="47"/>
  <c r="J7" i="47"/>
  <c r="J6" i="47"/>
  <c r="J5" i="47"/>
  <c r="J4" i="47"/>
  <c r="J3" i="47"/>
  <c r="J367" i="46"/>
  <c r="J366" i="46"/>
  <c r="J365" i="46"/>
  <c r="J364" i="46"/>
  <c r="J363" i="46"/>
  <c r="J362" i="46"/>
  <c r="J361" i="46"/>
  <c r="J360" i="46"/>
  <c r="J359" i="46"/>
  <c r="J358" i="46"/>
  <c r="J357" i="46"/>
  <c r="J356" i="46"/>
  <c r="J355" i="46"/>
  <c r="J354" i="46"/>
  <c r="J353" i="46"/>
  <c r="J352" i="46"/>
  <c r="J351" i="46"/>
  <c r="J350" i="46"/>
  <c r="J349" i="46"/>
  <c r="J348" i="46"/>
  <c r="J347" i="46"/>
  <c r="J346" i="46"/>
  <c r="J345" i="46"/>
  <c r="J344" i="46"/>
  <c r="J343" i="46"/>
  <c r="J342" i="46"/>
  <c r="J341" i="46"/>
  <c r="J340" i="46"/>
  <c r="J339" i="46"/>
  <c r="J338" i="46"/>
  <c r="J337" i="46"/>
  <c r="J336" i="46"/>
  <c r="J335" i="46"/>
  <c r="J334" i="46"/>
  <c r="J333" i="46"/>
  <c r="J332" i="46"/>
  <c r="J331" i="46"/>
  <c r="J330" i="46"/>
  <c r="J329" i="46"/>
  <c r="J328" i="46"/>
  <c r="J327" i="46"/>
  <c r="J326" i="46"/>
  <c r="J325" i="46"/>
  <c r="J324" i="46"/>
  <c r="J323" i="46"/>
  <c r="J322" i="46"/>
  <c r="J321" i="46"/>
  <c r="J320" i="46"/>
  <c r="J319" i="46"/>
  <c r="J318" i="46"/>
  <c r="J317" i="46"/>
  <c r="J316" i="46"/>
  <c r="J315" i="46"/>
  <c r="J314" i="46"/>
  <c r="J313" i="46"/>
  <c r="J312" i="46"/>
  <c r="J311" i="46"/>
  <c r="J310" i="46"/>
  <c r="J309" i="46"/>
  <c r="J308" i="46"/>
  <c r="J307" i="46"/>
  <c r="J306" i="46"/>
  <c r="J305" i="46"/>
  <c r="J304" i="46"/>
  <c r="J303" i="46"/>
  <c r="J302" i="46"/>
  <c r="J301" i="46"/>
  <c r="J300" i="46"/>
  <c r="J299" i="46"/>
  <c r="J298" i="46"/>
  <c r="J297" i="46"/>
  <c r="J296" i="46"/>
  <c r="J295" i="46"/>
  <c r="J294" i="46"/>
  <c r="J293" i="46"/>
  <c r="J292" i="46"/>
  <c r="J291" i="46"/>
  <c r="J290" i="46"/>
  <c r="J289" i="46"/>
  <c r="J288" i="46"/>
  <c r="J287" i="46"/>
  <c r="J286" i="46"/>
  <c r="J285" i="46"/>
  <c r="J284" i="46"/>
  <c r="J283" i="46"/>
  <c r="J282" i="46"/>
  <c r="J281" i="46"/>
  <c r="J280" i="46"/>
  <c r="J279" i="46"/>
  <c r="J278" i="46"/>
  <c r="J277" i="46"/>
  <c r="J276" i="46"/>
  <c r="J275" i="46"/>
  <c r="J274" i="46"/>
  <c r="J273" i="46"/>
  <c r="J272" i="46"/>
  <c r="J271" i="46"/>
  <c r="J270" i="46"/>
  <c r="J269" i="46"/>
  <c r="J268" i="46"/>
  <c r="J267" i="46"/>
  <c r="J266" i="46"/>
  <c r="J265" i="46"/>
  <c r="J264" i="46"/>
  <c r="J263" i="46"/>
  <c r="J262" i="46"/>
  <c r="J261" i="46"/>
  <c r="J260" i="46"/>
  <c r="J259" i="46"/>
  <c r="J258" i="46"/>
  <c r="J257" i="46"/>
  <c r="J256" i="46"/>
  <c r="J255" i="46"/>
  <c r="J254" i="46"/>
  <c r="J253" i="46"/>
  <c r="J252" i="46"/>
  <c r="J251" i="46"/>
  <c r="J250" i="46"/>
  <c r="J249" i="46"/>
  <c r="J248" i="46"/>
  <c r="J247" i="46"/>
  <c r="J246" i="46"/>
  <c r="J245" i="46"/>
  <c r="J244" i="46"/>
  <c r="J243" i="46"/>
  <c r="J242" i="46"/>
  <c r="J241" i="46"/>
  <c r="J240" i="46"/>
  <c r="J239" i="46"/>
  <c r="J238" i="46"/>
  <c r="J237" i="46"/>
  <c r="J236" i="46"/>
  <c r="J235" i="46"/>
  <c r="J234" i="46"/>
  <c r="J233" i="46"/>
  <c r="J232" i="46"/>
  <c r="J231" i="46"/>
  <c r="J230" i="46"/>
  <c r="J229" i="46"/>
  <c r="J228" i="46"/>
  <c r="J227" i="46"/>
  <c r="J226" i="46"/>
  <c r="J225" i="46"/>
  <c r="J224" i="46"/>
  <c r="J223" i="46"/>
  <c r="J222" i="46"/>
  <c r="J221" i="46"/>
  <c r="J220" i="46"/>
  <c r="J219" i="46"/>
  <c r="J218" i="46"/>
  <c r="J217" i="46"/>
  <c r="J216" i="46"/>
  <c r="J215" i="46"/>
  <c r="J214" i="46"/>
  <c r="J213" i="46"/>
  <c r="J212" i="46"/>
  <c r="J211" i="46"/>
  <c r="J210" i="46"/>
  <c r="J209" i="46"/>
  <c r="J208" i="46"/>
  <c r="J207" i="46"/>
  <c r="J206" i="46"/>
  <c r="J205" i="46"/>
  <c r="J204" i="46"/>
  <c r="J203" i="46"/>
  <c r="J202" i="46"/>
  <c r="J201" i="46"/>
  <c r="J200" i="46"/>
  <c r="J199" i="46"/>
  <c r="J198" i="46"/>
  <c r="J197" i="46"/>
  <c r="J196" i="46"/>
  <c r="J195" i="46"/>
  <c r="J194" i="46"/>
  <c r="J193" i="46"/>
  <c r="J192" i="46"/>
  <c r="J191" i="46"/>
  <c r="J190" i="46"/>
  <c r="J189" i="46"/>
  <c r="J188" i="46"/>
  <c r="J187" i="46"/>
  <c r="J186" i="46"/>
  <c r="J185" i="46"/>
  <c r="J184" i="46"/>
  <c r="J183" i="46"/>
  <c r="J182" i="46"/>
  <c r="J181" i="46"/>
  <c r="J180" i="46"/>
  <c r="J179" i="46"/>
  <c r="J178" i="46"/>
  <c r="J177" i="46"/>
  <c r="J176" i="46"/>
  <c r="J175" i="46"/>
  <c r="J174" i="46"/>
  <c r="J173" i="46"/>
  <c r="J172" i="46"/>
  <c r="J171" i="46"/>
  <c r="J170" i="46"/>
  <c r="J169" i="46"/>
  <c r="J168" i="46"/>
  <c r="J167" i="46"/>
  <c r="J166" i="46"/>
  <c r="J165" i="46"/>
  <c r="J164" i="46"/>
  <c r="J163" i="46"/>
  <c r="J162" i="46"/>
  <c r="J161" i="46"/>
  <c r="J160" i="46"/>
  <c r="J159" i="46"/>
  <c r="J158" i="46"/>
  <c r="J157" i="46"/>
  <c r="J156" i="46"/>
  <c r="J155" i="46"/>
  <c r="J154" i="46"/>
  <c r="J153" i="46"/>
  <c r="J152" i="46"/>
  <c r="J151" i="46"/>
  <c r="J150" i="46"/>
  <c r="J149" i="46"/>
  <c r="J148" i="46"/>
  <c r="J147" i="46"/>
  <c r="J146" i="46"/>
  <c r="J145" i="46"/>
  <c r="J144" i="46"/>
  <c r="J143" i="46"/>
  <c r="J142" i="46"/>
  <c r="J141" i="46"/>
  <c r="J140" i="46"/>
  <c r="J139" i="46"/>
  <c r="J138" i="46"/>
  <c r="J137" i="46"/>
  <c r="J136" i="46"/>
  <c r="J135" i="46"/>
  <c r="J134" i="46"/>
  <c r="J133" i="46"/>
  <c r="J132" i="46"/>
  <c r="J131" i="46"/>
  <c r="J130" i="46"/>
  <c r="J129" i="46"/>
  <c r="J128" i="46"/>
  <c r="J127" i="46"/>
  <c r="J126" i="46"/>
  <c r="J125" i="46"/>
  <c r="J124" i="46"/>
  <c r="J123" i="46"/>
  <c r="J122" i="46"/>
  <c r="J121" i="46"/>
  <c r="J120" i="46"/>
  <c r="J119" i="46"/>
  <c r="J118" i="46"/>
  <c r="J117" i="46"/>
  <c r="J116" i="46"/>
  <c r="J115" i="46"/>
  <c r="J114" i="46"/>
  <c r="J113" i="46"/>
  <c r="J112" i="46"/>
  <c r="J111" i="46"/>
  <c r="J110" i="46"/>
  <c r="J109" i="46"/>
  <c r="J108" i="46"/>
  <c r="J107" i="46"/>
  <c r="J106" i="46"/>
  <c r="J105" i="46"/>
  <c r="J104" i="46"/>
  <c r="J103" i="46"/>
  <c r="J102" i="46"/>
  <c r="J101" i="46"/>
  <c r="J100" i="46"/>
  <c r="J99" i="46"/>
  <c r="J98" i="46"/>
  <c r="J97" i="46"/>
  <c r="J96" i="46"/>
  <c r="J95" i="46"/>
  <c r="J94" i="46"/>
  <c r="J93" i="46"/>
  <c r="J92" i="46"/>
  <c r="J91" i="46"/>
  <c r="J90" i="46"/>
  <c r="J89" i="46"/>
  <c r="J88" i="46"/>
  <c r="J87" i="46"/>
  <c r="J86" i="46"/>
  <c r="J85" i="46"/>
  <c r="J84" i="46"/>
  <c r="J83" i="46"/>
  <c r="J82" i="46"/>
  <c r="J81" i="46"/>
  <c r="J80" i="46"/>
  <c r="J79" i="46"/>
  <c r="J78" i="46"/>
  <c r="J77" i="46"/>
  <c r="J76" i="46"/>
  <c r="J75" i="46"/>
  <c r="J74" i="46"/>
  <c r="J73" i="46"/>
  <c r="J72" i="46"/>
  <c r="J71" i="46"/>
  <c r="J70" i="46"/>
  <c r="J69" i="46"/>
  <c r="J68" i="46"/>
  <c r="J67" i="46"/>
  <c r="J66" i="46"/>
  <c r="J65" i="46"/>
  <c r="J64" i="46"/>
  <c r="J63" i="46"/>
  <c r="J62" i="46"/>
  <c r="J61" i="46"/>
  <c r="J60" i="46"/>
  <c r="J59" i="46"/>
  <c r="J58" i="46"/>
  <c r="J57" i="46"/>
  <c r="J56" i="46"/>
  <c r="J55" i="46"/>
  <c r="J54" i="46"/>
  <c r="J53" i="46"/>
  <c r="J52" i="46"/>
  <c r="J51" i="46"/>
  <c r="J50" i="46"/>
  <c r="J49" i="46"/>
  <c r="J48" i="46"/>
  <c r="J47" i="46"/>
  <c r="J46" i="46"/>
  <c r="J45" i="46"/>
  <c r="J44" i="46"/>
  <c r="J43" i="46"/>
  <c r="J42" i="46"/>
  <c r="J41" i="46"/>
  <c r="J40" i="46"/>
  <c r="J39" i="46"/>
  <c r="J38" i="46"/>
  <c r="J37" i="46"/>
  <c r="J36" i="46"/>
  <c r="J35" i="46"/>
  <c r="J34" i="46"/>
  <c r="J33" i="46"/>
  <c r="J32" i="46"/>
  <c r="J31" i="46"/>
  <c r="J30" i="46"/>
  <c r="J29" i="46"/>
  <c r="J28" i="46"/>
  <c r="J27" i="46"/>
  <c r="J26" i="46"/>
  <c r="J25" i="46"/>
  <c r="J24" i="46"/>
  <c r="J23" i="46"/>
  <c r="J22" i="46"/>
  <c r="J21" i="46"/>
  <c r="J20" i="46"/>
  <c r="J19" i="46"/>
  <c r="J18" i="46"/>
  <c r="J17" i="46"/>
  <c r="J16" i="46"/>
  <c r="J15" i="46"/>
  <c r="J14" i="46"/>
  <c r="J13" i="46"/>
  <c r="J12" i="46"/>
  <c r="J11" i="46"/>
  <c r="J10" i="46"/>
  <c r="J9" i="46"/>
  <c r="J8" i="46"/>
  <c r="J7" i="46"/>
  <c r="J6" i="46"/>
  <c r="J5" i="46"/>
  <c r="J4" i="46"/>
  <c r="J3" i="46"/>
  <c r="J367" i="45"/>
  <c r="J366" i="45"/>
  <c r="J365" i="45"/>
  <c r="J364" i="45"/>
  <c r="J363" i="45"/>
  <c r="J362" i="45"/>
  <c r="J361" i="45"/>
  <c r="J360" i="45"/>
  <c r="J359" i="45"/>
  <c r="J358" i="45"/>
  <c r="J357" i="45"/>
  <c r="J356" i="45"/>
  <c r="J355" i="45"/>
  <c r="J354" i="45"/>
  <c r="J353" i="45"/>
  <c r="J352" i="45"/>
  <c r="J351" i="45"/>
  <c r="J350" i="45"/>
  <c r="J349" i="45"/>
  <c r="J348" i="45"/>
  <c r="J347" i="45"/>
  <c r="J346" i="45"/>
  <c r="J345" i="45"/>
  <c r="J344" i="45"/>
  <c r="J343" i="45"/>
  <c r="J342" i="45"/>
  <c r="J341" i="45"/>
  <c r="J340" i="45"/>
  <c r="J339" i="45"/>
  <c r="J338" i="45"/>
  <c r="J337" i="45"/>
  <c r="J336" i="45"/>
  <c r="J335" i="45"/>
  <c r="J334" i="45"/>
  <c r="J333" i="45"/>
  <c r="J332" i="45"/>
  <c r="J331" i="45"/>
  <c r="J330" i="45"/>
  <c r="J329" i="45"/>
  <c r="J328" i="45"/>
  <c r="J327" i="45"/>
  <c r="J326" i="45"/>
  <c r="J325" i="45"/>
  <c r="J324" i="45"/>
  <c r="J323" i="45"/>
  <c r="J322" i="45"/>
  <c r="J321" i="45"/>
  <c r="J320" i="45"/>
  <c r="J319" i="45"/>
  <c r="J318" i="45"/>
  <c r="J317" i="45"/>
  <c r="J316" i="45"/>
  <c r="J315" i="45"/>
  <c r="J314" i="45"/>
  <c r="J313" i="45"/>
  <c r="J312" i="45"/>
  <c r="J311" i="45"/>
  <c r="J310" i="45"/>
  <c r="J309" i="45"/>
  <c r="J308" i="45"/>
  <c r="J307" i="45"/>
  <c r="J306" i="45"/>
  <c r="J305" i="45"/>
  <c r="J304" i="45"/>
  <c r="J303" i="45"/>
  <c r="J302" i="45"/>
  <c r="J301" i="45"/>
  <c r="J300" i="45"/>
  <c r="J299" i="45"/>
  <c r="J298" i="45"/>
  <c r="J297" i="45"/>
  <c r="J296" i="45"/>
  <c r="J295" i="45"/>
  <c r="J294" i="45"/>
  <c r="J293" i="45"/>
  <c r="J292" i="45"/>
  <c r="J291" i="45"/>
  <c r="J290" i="45"/>
  <c r="J289" i="45"/>
  <c r="J288" i="45"/>
  <c r="J287" i="45"/>
  <c r="J286" i="45"/>
  <c r="J285" i="45"/>
  <c r="J284" i="45"/>
  <c r="J283" i="45"/>
  <c r="J282" i="45"/>
  <c r="J281" i="45"/>
  <c r="J280" i="45"/>
  <c r="J279" i="45"/>
  <c r="J278" i="45"/>
  <c r="J277" i="45"/>
  <c r="J276" i="45"/>
  <c r="J275" i="45"/>
  <c r="J274" i="45"/>
  <c r="J273" i="45"/>
  <c r="J272" i="45"/>
  <c r="J271" i="45"/>
  <c r="J270" i="45"/>
  <c r="J269" i="45"/>
  <c r="J268" i="45"/>
  <c r="J267" i="45"/>
  <c r="J266" i="45"/>
  <c r="J265" i="45"/>
  <c r="J264" i="45"/>
  <c r="J263" i="45"/>
  <c r="J262" i="45"/>
  <c r="J261" i="45"/>
  <c r="J260" i="45"/>
  <c r="J259" i="45"/>
  <c r="J258" i="45"/>
  <c r="J257" i="45"/>
  <c r="J256" i="45"/>
  <c r="J255" i="45"/>
  <c r="J254" i="45"/>
  <c r="J253" i="45"/>
  <c r="J252" i="45"/>
  <c r="J251" i="45"/>
  <c r="J250" i="45"/>
  <c r="J249" i="45"/>
  <c r="J248" i="45"/>
  <c r="J247" i="45"/>
  <c r="J246" i="45"/>
  <c r="J245" i="45"/>
  <c r="J244" i="45"/>
  <c r="J243" i="45"/>
  <c r="J242" i="45"/>
  <c r="J241" i="45"/>
  <c r="J240" i="45"/>
  <c r="J239" i="45"/>
  <c r="J238" i="45"/>
  <c r="J237" i="45"/>
  <c r="J236" i="45"/>
  <c r="J235" i="45"/>
  <c r="J234" i="45"/>
  <c r="J233" i="45"/>
  <c r="J232" i="45"/>
  <c r="J231" i="45"/>
  <c r="J230" i="45"/>
  <c r="J229" i="45"/>
  <c r="J228" i="45"/>
  <c r="J227" i="45"/>
  <c r="J226" i="45"/>
  <c r="J225" i="45"/>
  <c r="J224" i="45"/>
  <c r="J223" i="45"/>
  <c r="J222" i="45"/>
  <c r="J221" i="45"/>
  <c r="J220" i="45"/>
  <c r="J219" i="45"/>
  <c r="J218" i="45"/>
  <c r="J217" i="45"/>
  <c r="J216" i="45"/>
  <c r="J215" i="45"/>
  <c r="J214" i="45"/>
  <c r="J213" i="45"/>
  <c r="J212" i="45"/>
  <c r="J211" i="45"/>
  <c r="J210" i="45"/>
  <c r="J209" i="45"/>
  <c r="J208" i="45"/>
  <c r="J207" i="45"/>
  <c r="J206" i="45"/>
  <c r="J205" i="45"/>
  <c r="J204" i="45"/>
  <c r="J203" i="45"/>
  <c r="J202" i="45"/>
  <c r="J201" i="45"/>
  <c r="J200" i="45"/>
  <c r="J199" i="45"/>
  <c r="J198" i="45"/>
  <c r="J197" i="45"/>
  <c r="J196" i="45"/>
  <c r="J195" i="45"/>
  <c r="J194" i="45"/>
  <c r="J193" i="45"/>
  <c r="J192" i="45"/>
  <c r="J191" i="45"/>
  <c r="J190" i="45"/>
  <c r="J189" i="45"/>
  <c r="J188" i="45"/>
  <c r="J187" i="45"/>
  <c r="J186" i="45"/>
  <c r="J185" i="45"/>
  <c r="J184" i="45"/>
  <c r="J183" i="45"/>
  <c r="J182" i="45"/>
  <c r="J181" i="45"/>
  <c r="J180" i="45"/>
  <c r="J179" i="45"/>
  <c r="J178" i="45"/>
  <c r="J177" i="45"/>
  <c r="J176" i="45"/>
  <c r="J175" i="45"/>
  <c r="J174" i="45"/>
  <c r="J173" i="45"/>
  <c r="J172" i="45"/>
  <c r="J171" i="45"/>
  <c r="J170" i="45"/>
  <c r="J169" i="45"/>
  <c r="J168" i="45"/>
  <c r="J167" i="45"/>
  <c r="J166" i="45"/>
  <c r="J165" i="45"/>
  <c r="J164" i="45"/>
  <c r="J163" i="45"/>
  <c r="J162" i="45"/>
  <c r="J161" i="45"/>
  <c r="J160" i="45"/>
  <c r="J159" i="45"/>
  <c r="J158" i="45"/>
  <c r="J157" i="45"/>
  <c r="J156" i="45"/>
  <c r="J155" i="45"/>
  <c r="J154" i="45"/>
  <c r="J153" i="45"/>
  <c r="J152" i="45"/>
  <c r="J151" i="45"/>
  <c r="J150" i="45"/>
  <c r="J149" i="45"/>
  <c r="J148" i="45"/>
  <c r="J147" i="45"/>
  <c r="J146" i="45"/>
  <c r="J145" i="45"/>
  <c r="J144" i="45"/>
  <c r="J143" i="45"/>
  <c r="J142" i="45"/>
  <c r="J141" i="45"/>
  <c r="J140" i="45"/>
  <c r="J139" i="45"/>
  <c r="J138" i="45"/>
  <c r="J137" i="45"/>
  <c r="J136" i="45"/>
  <c r="J135" i="45"/>
  <c r="J134" i="45"/>
  <c r="J133" i="45"/>
  <c r="J132" i="45"/>
  <c r="J131" i="45"/>
  <c r="J130" i="45"/>
  <c r="J129" i="45"/>
  <c r="J128" i="45"/>
  <c r="J127" i="45"/>
  <c r="J126" i="45"/>
  <c r="J125" i="45"/>
  <c r="J124" i="45"/>
  <c r="J123" i="45"/>
  <c r="J122" i="45"/>
  <c r="J121" i="45"/>
  <c r="J120" i="45"/>
  <c r="J119" i="45"/>
  <c r="J118" i="45"/>
  <c r="J117" i="45"/>
  <c r="J116" i="45"/>
  <c r="J115" i="45"/>
  <c r="J114" i="45"/>
  <c r="J113" i="45"/>
  <c r="J112" i="45"/>
  <c r="J111" i="45"/>
  <c r="J110" i="45"/>
  <c r="J109" i="45"/>
  <c r="J108" i="45"/>
  <c r="J107" i="45"/>
  <c r="J106" i="45"/>
  <c r="J105" i="45"/>
  <c r="J104" i="45"/>
  <c r="J103" i="45"/>
  <c r="J102" i="45"/>
  <c r="J101" i="45"/>
  <c r="J100" i="45"/>
  <c r="J99" i="45"/>
  <c r="J98" i="45"/>
  <c r="J97" i="45"/>
  <c r="J96" i="45"/>
  <c r="J95" i="45"/>
  <c r="J94" i="45"/>
  <c r="J93" i="45"/>
  <c r="J92" i="45"/>
  <c r="J91" i="45"/>
  <c r="J90" i="45"/>
  <c r="J89" i="45"/>
  <c r="J88" i="45"/>
  <c r="J87" i="45"/>
  <c r="J86" i="45"/>
  <c r="J85" i="45"/>
  <c r="J84" i="45"/>
  <c r="J83" i="45"/>
  <c r="J82" i="45"/>
  <c r="J81" i="45"/>
  <c r="J80" i="45"/>
  <c r="J79" i="45"/>
  <c r="J78" i="45"/>
  <c r="J77" i="45"/>
  <c r="J76" i="45"/>
  <c r="J75" i="45"/>
  <c r="J74" i="45"/>
  <c r="J73" i="45"/>
  <c r="J72" i="45"/>
  <c r="J71" i="45"/>
  <c r="J70" i="45"/>
  <c r="J69" i="45"/>
  <c r="J68" i="45"/>
  <c r="J67" i="45"/>
  <c r="J66" i="45"/>
  <c r="J65" i="45"/>
  <c r="J64" i="45"/>
  <c r="J63" i="45"/>
  <c r="J62" i="45"/>
  <c r="J61" i="45"/>
  <c r="J60" i="45"/>
  <c r="J59" i="45"/>
  <c r="J58" i="45"/>
  <c r="J57" i="45"/>
  <c r="J56" i="45"/>
  <c r="J55" i="45"/>
  <c r="J54" i="45"/>
  <c r="J53" i="45"/>
  <c r="J52" i="45"/>
  <c r="J51" i="45"/>
  <c r="J50" i="45"/>
  <c r="J49" i="45"/>
  <c r="J48" i="45"/>
  <c r="J47" i="45"/>
  <c r="J46" i="45"/>
  <c r="J45" i="45"/>
  <c r="J44" i="45"/>
  <c r="J43" i="45"/>
  <c r="J42" i="45"/>
  <c r="J41" i="45"/>
  <c r="J40" i="45"/>
  <c r="J39" i="45"/>
  <c r="J38" i="45"/>
  <c r="J37" i="45"/>
  <c r="J36" i="45"/>
  <c r="J35" i="45"/>
  <c r="J34" i="45"/>
  <c r="J33" i="45"/>
  <c r="J32" i="45"/>
  <c r="J31" i="45"/>
  <c r="J30" i="45"/>
  <c r="J29" i="45"/>
  <c r="J28" i="45"/>
  <c r="J27" i="45"/>
  <c r="J26" i="45"/>
  <c r="J25" i="45"/>
  <c r="J24" i="45"/>
  <c r="J23" i="45"/>
  <c r="J22" i="45"/>
  <c r="J21" i="45"/>
  <c r="J20" i="45"/>
  <c r="J19" i="45"/>
  <c r="J18" i="45"/>
  <c r="J17" i="45"/>
  <c r="J16" i="45"/>
  <c r="J15" i="45"/>
  <c r="J14" i="45"/>
  <c r="J13" i="45"/>
  <c r="J12" i="45"/>
  <c r="J11" i="45"/>
  <c r="J10" i="45"/>
  <c r="J9" i="45"/>
  <c r="J8" i="45"/>
  <c r="J7" i="45"/>
  <c r="J6" i="45"/>
  <c r="J5" i="45"/>
  <c r="J4" i="45"/>
  <c r="J3" i="45"/>
  <c r="J367" i="44"/>
  <c r="J366" i="44"/>
  <c r="J365" i="44"/>
  <c r="J364" i="44"/>
  <c r="J363" i="44"/>
  <c r="J362" i="44"/>
  <c r="J361" i="44"/>
  <c r="J360" i="44"/>
  <c r="J359" i="44"/>
  <c r="J358" i="44"/>
  <c r="J357" i="44"/>
  <c r="J356" i="44"/>
  <c r="J355" i="44"/>
  <c r="J354" i="44"/>
  <c r="J353" i="44"/>
  <c r="J352" i="44"/>
  <c r="J351" i="44"/>
  <c r="J350" i="44"/>
  <c r="J349" i="44"/>
  <c r="J348" i="44"/>
  <c r="J347" i="44"/>
  <c r="J346" i="44"/>
  <c r="J345" i="44"/>
  <c r="J344" i="44"/>
  <c r="J343" i="44"/>
  <c r="J342" i="44"/>
  <c r="J341" i="44"/>
  <c r="J340" i="44"/>
  <c r="J339" i="44"/>
  <c r="J338" i="44"/>
  <c r="J337" i="44"/>
  <c r="J336" i="44"/>
  <c r="J335" i="44"/>
  <c r="J334" i="44"/>
  <c r="J333" i="44"/>
  <c r="J332" i="44"/>
  <c r="J331" i="44"/>
  <c r="J330" i="44"/>
  <c r="J329" i="44"/>
  <c r="J328" i="44"/>
  <c r="J327" i="44"/>
  <c r="J326" i="44"/>
  <c r="J325" i="44"/>
  <c r="J324" i="44"/>
  <c r="J323" i="44"/>
  <c r="J322" i="44"/>
  <c r="J321" i="44"/>
  <c r="J320" i="44"/>
  <c r="J319" i="44"/>
  <c r="J318" i="44"/>
  <c r="J317" i="44"/>
  <c r="J316" i="44"/>
  <c r="J315" i="44"/>
  <c r="J314" i="44"/>
  <c r="J313" i="44"/>
  <c r="J312" i="44"/>
  <c r="J311" i="44"/>
  <c r="J310" i="44"/>
  <c r="J309" i="44"/>
  <c r="J308" i="44"/>
  <c r="J307" i="44"/>
  <c r="J306" i="44"/>
  <c r="J305" i="44"/>
  <c r="J304" i="44"/>
  <c r="J303" i="44"/>
  <c r="J302" i="44"/>
  <c r="J301" i="44"/>
  <c r="J300" i="44"/>
  <c r="J299" i="44"/>
  <c r="J298" i="44"/>
  <c r="J297" i="44"/>
  <c r="J296" i="44"/>
  <c r="J295" i="44"/>
  <c r="J294" i="44"/>
  <c r="J293" i="44"/>
  <c r="J292" i="44"/>
  <c r="J291" i="44"/>
  <c r="J290" i="44"/>
  <c r="J289" i="44"/>
  <c r="J288" i="44"/>
  <c r="J287" i="44"/>
  <c r="J286" i="44"/>
  <c r="J285" i="44"/>
  <c r="J284" i="44"/>
  <c r="J283" i="44"/>
  <c r="J282" i="44"/>
  <c r="J281" i="44"/>
  <c r="J280" i="44"/>
  <c r="J279" i="44"/>
  <c r="J278" i="44"/>
  <c r="J277" i="44"/>
  <c r="J276" i="44"/>
  <c r="J275" i="44"/>
  <c r="J274" i="44"/>
  <c r="J273" i="44"/>
  <c r="J272" i="44"/>
  <c r="J271" i="44"/>
  <c r="J270" i="44"/>
  <c r="J269" i="44"/>
  <c r="J268" i="44"/>
  <c r="J267" i="44"/>
  <c r="J266" i="44"/>
  <c r="J265" i="44"/>
  <c r="J264" i="44"/>
  <c r="J263" i="44"/>
  <c r="J262" i="44"/>
  <c r="J261" i="44"/>
  <c r="J260" i="44"/>
  <c r="J259" i="44"/>
  <c r="J258" i="44"/>
  <c r="J257" i="44"/>
  <c r="J256" i="44"/>
  <c r="J255" i="44"/>
  <c r="J254" i="44"/>
  <c r="J253" i="44"/>
  <c r="J252" i="44"/>
  <c r="J251" i="44"/>
  <c r="J250" i="44"/>
  <c r="J249" i="44"/>
  <c r="J248" i="44"/>
  <c r="J247" i="44"/>
  <c r="J246" i="44"/>
  <c r="J245" i="44"/>
  <c r="J244" i="44"/>
  <c r="J243" i="44"/>
  <c r="J242" i="44"/>
  <c r="J241" i="44"/>
  <c r="J240" i="44"/>
  <c r="J239" i="44"/>
  <c r="J238" i="44"/>
  <c r="J237" i="44"/>
  <c r="J236" i="44"/>
  <c r="J235" i="44"/>
  <c r="J234" i="44"/>
  <c r="J233" i="44"/>
  <c r="J232" i="44"/>
  <c r="J231" i="44"/>
  <c r="J230" i="44"/>
  <c r="J229" i="44"/>
  <c r="J228" i="44"/>
  <c r="J227" i="44"/>
  <c r="J226" i="44"/>
  <c r="J225" i="44"/>
  <c r="J224" i="44"/>
  <c r="J223" i="44"/>
  <c r="J222" i="44"/>
  <c r="J221" i="44"/>
  <c r="J220" i="44"/>
  <c r="J219" i="44"/>
  <c r="J218" i="44"/>
  <c r="J217" i="44"/>
  <c r="J216" i="44"/>
  <c r="J215" i="44"/>
  <c r="J214" i="44"/>
  <c r="J213" i="44"/>
  <c r="J212" i="44"/>
  <c r="J211" i="44"/>
  <c r="J210" i="44"/>
  <c r="J209" i="44"/>
  <c r="J208" i="44"/>
  <c r="J207" i="44"/>
  <c r="J206" i="44"/>
  <c r="J205" i="44"/>
  <c r="J204" i="44"/>
  <c r="J203" i="44"/>
  <c r="J202" i="44"/>
  <c r="J201" i="44"/>
  <c r="J200" i="44"/>
  <c r="J199" i="44"/>
  <c r="J198" i="44"/>
  <c r="J197" i="44"/>
  <c r="J196" i="44"/>
  <c r="J195" i="44"/>
  <c r="J194" i="44"/>
  <c r="J193" i="44"/>
  <c r="J192" i="44"/>
  <c r="J191" i="44"/>
  <c r="J190" i="44"/>
  <c r="J189" i="44"/>
  <c r="J188" i="44"/>
  <c r="J187" i="44"/>
  <c r="J186" i="44"/>
  <c r="J185" i="44"/>
  <c r="J184" i="44"/>
  <c r="J183" i="44"/>
  <c r="J182" i="44"/>
  <c r="J181" i="44"/>
  <c r="J180" i="44"/>
  <c r="J179" i="44"/>
  <c r="J178" i="44"/>
  <c r="J177" i="44"/>
  <c r="J176" i="44"/>
  <c r="J175" i="44"/>
  <c r="J174" i="44"/>
  <c r="J173" i="44"/>
  <c r="J172" i="44"/>
  <c r="J171" i="44"/>
  <c r="J170" i="44"/>
  <c r="J169" i="44"/>
  <c r="J168" i="44"/>
  <c r="J167" i="44"/>
  <c r="J166" i="44"/>
  <c r="J165" i="44"/>
  <c r="J164" i="44"/>
  <c r="J163" i="44"/>
  <c r="J162" i="44"/>
  <c r="J161" i="44"/>
  <c r="J160" i="44"/>
  <c r="J159" i="44"/>
  <c r="J158" i="44"/>
  <c r="J157" i="44"/>
  <c r="J156" i="44"/>
  <c r="J155" i="44"/>
  <c r="J154" i="44"/>
  <c r="J153" i="44"/>
  <c r="J152" i="44"/>
  <c r="J151" i="44"/>
  <c r="J150" i="44"/>
  <c r="J149" i="44"/>
  <c r="J148" i="44"/>
  <c r="J147" i="44"/>
  <c r="J146" i="44"/>
  <c r="J145" i="44"/>
  <c r="J144" i="44"/>
  <c r="J143" i="44"/>
  <c r="J142" i="44"/>
  <c r="J141" i="44"/>
  <c r="J140" i="44"/>
  <c r="J139" i="44"/>
  <c r="J138" i="44"/>
  <c r="J137" i="44"/>
  <c r="J136" i="44"/>
  <c r="J135" i="44"/>
  <c r="J134" i="44"/>
  <c r="J133" i="44"/>
  <c r="J132" i="44"/>
  <c r="J131" i="44"/>
  <c r="J130" i="44"/>
  <c r="J129" i="44"/>
  <c r="J128" i="44"/>
  <c r="J127" i="44"/>
  <c r="J126" i="44"/>
  <c r="J125" i="44"/>
  <c r="J124" i="44"/>
  <c r="J123" i="44"/>
  <c r="J122" i="44"/>
  <c r="J121" i="44"/>
  <c r="J120" i="44"/>
  <c r="J119" i="44"/>
  <c r="J118" i="44"/>
  <c r="J117" i="44"/>
  <c r="J116" i="44"/>
  <c r="J115" i="44"/>
  <c r="J114" i="44"/>
  <c r="J113" i="44"/>
  <c r="J112" i="44"/>
  <c r="J111" i="44"/>
  <c r="J110" i="44"/>
  <c r="J109" i="44"/>
  <c r="J108" i="44"/>
  <c r="J107" i="44"/>
  <c r="J106" i="44"/>
  <c r="J105" i="44"/>
  <c r="J104" i="44"/>
  <c r="J103" i="44"/>
  <c r="J102" i="44"/>
  <c r="J101" i="44"/>
  <c r="J100" i="44"/>
  <c r="J99" i="44"/>
  <c r="J98" i="44"/>
  <c r="J97" i="44"/>
  <c r="J96" i="44"/>
  <c r="J95" i="44"/>
  <c r="J94" i="44"/>
  <c r="J93" i="44"/>
  <c r="J92" i="44"/>
  <c r="J91" i="44"/>
  <c r="J90" i="44"/>
  <c r="J89" i="44"/>
  <c r="J88" i="44"/>
  <c r="J87" i="44"/>
  <c r="J86" i="44"/>
  <c r="J85" i="44"/>
  <c r="J84" i="44"/>
  <c r="J83" i="44"/>
  <c r="J82" i="44"/>
  <c r="J81" i="44"/>
  <c r="J80" i="44"/>
  <c r="J79" i="44"/>
  <c r="J78" i="44"/>
  <c r="J77" i="44"/>
  <c r="J76" i="44"/>
  <c r="J75" i="44"/>
  <c r="J74" i="44"/>
  <c r="J73" i="44"/>
  <c r="J72" i="44"/>
  <c r="J71" i="44"/>
  <c r="J70" i="44"/>
  <c r="J69" i="44"/>
  <c r="J68" i="44"/>
  <c r="J67" i="44"/>
  <c r="J66" i="44"/>
  <c r="J65" i="44"/>
  <c r="J64" i="44"/>
  <c r="J63" i="44"/>
  <c r="J62" i="44"/>
  <c r="J61" i="44"/>
  <c r="J60" i="44"/>
  <c r="J59" i="44"/>
  <c r="J58" i="44"/>
  <c r="J57" i="44"/>
  <c r="J56" i="44"/>
  <c r="J55" i="44"/>
  <c r="J54" i="44"/>
  <c r="J53" i="44"/>
  <c r="J52" i="44"/>
  <c r="J51" i="44"/>
  <c r="J50" i="44"/>
  <c r="J49" i="44"/>
  <c r="J48" i="44"/>
  <c r="J47" i="44"/>
  <c r="J46" i="44"/>
  <c r="J45" i="44"/>
  <c r="J44" i="44"/>
  <c r="J43" i="44"/>
  <c r="J42" i="44"/>
  <c r="J41" i="44"/>
  <c r="J40" i="44"/>
  <c r="J39" i="44"/>
  <c r="J38" i="44"/>
  <c r="J37" i="44"/>
  <c r="J36" i="44"/>
  <c r="J35" i="44"/>
  <c r="J34" i="44"/>
  <c r="J33" i="44"/>
  <c r="J32" i="44"/>
  <c r="J31" i="44"/>
  <c r="J30" i="44"/>
  <c r="J29" i="44"/>
  <c r="J28" i="44"/>
  <c r="J27" i="44"/>
  <c r="J26" i="44"/>
  <c r="J25" i="44"/>
  <c r="J24" i="44"/>
  <c r="J23" i="44"/>
  <c r="J22" i="44"/>
  <c r="J21" i="44"/>
  <c r="J20" i="44"/>
  <c r="J19" i="44"/>
  <c r="J18" i="44"/>
  <c r="J17" i="44"/>
  <c r="J16" i="44"/>
  <c r="J15" i="44"/>
  <c r="J14" i="44"/>
  <c r="J13" i="44"/>
  <c r="J12" i="44"/>
  <c r="J11" i="44"/>
  <c r="J10" i="44"/>
  <c r="J9" i="44"/>
  <c r="J8" i="44"/>
  <c r="J7" i="44"/>
  <c r="J6" i="44"/>
  <c r="J5" i="44"/>
  <c r="J4" i="44"/>
  <c r="J3" i="44"/>
  <c r="Q5" i="44" s="1"/>
  <c r="J367" i="43"/>
  <c r="J366" i="43"/>
  <c r="J365" i="43"/>
  <c r="J364" i="43"/>
  <c r="J363" i="43"/>
  <c r="J362" i="43"/>
  <c r="J361" i="43"/>
  <c r="J360" i="43"/>
  <c r="J359" i="43"/>
  <c r="J358" i="43"/>
  <c r="J357" i="43"/>
  <c r="J356" i="43"/>
  <c r="J355" i="43"/>
  <c r="J354" i="43"/>
  <c r="J353" i="43"/>
  <c r="J352" i="43"/>
  <c r="J351" i="43"/>
  <c r="J350" i="43"/>
  <c r="J349" i="43"/>
  <c r="J348" i="43"/>
  <c r="J347" i="43"/>
  <c r="J346" i="43"/>
  <c r="J345" i="43"/>
  <c r="J344" i="43"/>
  <c r="J343" i="43"/>
  <c r="J342" i="43"/>
  <c r="J341" i="43"/>
  <c r="J340" i="43"/>
  <c r="J339" i="43"/>
  <c r="J338" i="43"/>
  <c r="J337" i="43"/>
  <c r="J336" i="43"/>
  <c r="J335" i="43"/>
  <c r="J334" i="43"/>
  <c r="J333" i="43"/>
  <c r="J332" i="43"/>
  <c r="J331" i="43"/>
  <c r="J330" i="43"/>
  <c r="J329" i="43"/>
  <c r="J328" i="43"/>
  <c r="J327" i="43"/>
  <c r="J326" i="43"/>
  <c r="J325" i="43"/>
  <c r="J324" i="43"/>
  <c r="J323" i="43"/>
  <c r="J322" i="43"/>
  <c r="J321" i="43"/>
  <c r="J320" i="43"/>
  <c r="J319" i="43"/>
  <c r="J318" i="43"/>
  <c r="J317" i="43"/>
  <c r="J316" i="43"/>
  <c r="J315" i="43"/>
  <c r="J314" i="43"/>
  <c r="J313" i="43"/>
  <c r="J312" i="43"/>
  <c r="J311" i="43"/>
  <c r="J310" i="43"/>
  <c r="J309" i="43"/>
  <c r="J308" i="43"/>
  <c r="J307" i="43"/>
  <c r="J306" i="43"/>
  <c r="J305" i="43"/>
  <c r="J304" i="43"/>
  <c r="J303" i="43"/>
  <c r="J302" i="43"/>
  <c r="J301" i="43"/>
  <c r="J300" i="43"/>
  <c r="J299" i="43"/>
  <c r="J298" i="43"/>
  <c r="J297" i="43"/>
  <c r="J296" i="43"/>
  <c r="J295" i="43"/>
  <c r="J294" i="43"/>
  <c r="J293" i="43"/>
  <c r="J292" i="43"/>
  <c r="J291" i="43"/>
  <c r="J290" i="43"/>
  <c r="J289" i="43"/>
  <c r="J288" i="43"/>
  <c r="J287" i="43"/>
  <c r="J286" i="43"/>
  <c r="J285" i="43"/>
  <c r="J284" i="43"/>
  <c r="J283" i="43"/>
  <c r="J282" i="43"/>
  <c r="J281" i="43"/>
  <c r="J280" i="43"/>
  <c r="J279" i="43"/>
  <c r="J278" i="43"/>
  <c r="J277" i="43"/>
  <c r="J276" i="43"/>
  <c r="J275" i="43"/>
  <c r="J274" i="43"/>
  <c r="J273" i="43"/>
  <c r="J272" i="43"/>
  <c r="J271" i="43"/>
  <c r="J270" i="43"/>
  <c r="J269" i="43"/>
  <c r="J268" i="43"/>
  <c r="J267" i="43"/>
  <c r="J266" i="43"/>
  <c r="J265" i="43"/>
  <c r="J264" i="43"/>
  <c r="J263" i="43"/>
  <c r="J262" i="43"/>
  <c r="J261" i="43"/>
  <c r="J260" i="43"/>
  <c r="J259" i="43"/>
  <c r="J258" i="43"/>
  <c r="J257" i="43"/>
  <c r="J256" i="43"/>
  <c r="J255" i="43"/>
  <c r="J254" i="43"/>
  <c r="J253" i="43"/>
  <c r="J252" i="43"/>
  <c r="J251" i="43"/>
  <c r="J250" i="43"/>
  <c r="J249" i="43"/>
  <c r="J248" i="43"/>
  <c r="J247" i="43"/>
  <c r="J246" i="43"/>
  <c r="J245" i="43"/>
  <c r="J244" i="43"/>
  <c r="J243" i="43"/>
  <c r="J242" i="43"/>
  <c r="J241" i="43"/>
  <c r="J240" i="43"/>
  <c r="J239" i="43"/>
  <c r="J238" i="43"/>
  <c r="J237" i="43"/>
  <c r="J236" i="43"/>
  <c r="J235" i="43"/>
  <c r="J234" i="43"/>
  <c r="J233" i="43"/>
  <c r="J232" i="43"/>
  <c r="J231" i="43"/>
  <c r="J230" i="43"/>
  <c r="J229" i="43"/>
  <c r="J228" i="43"/>
  <c r="J227" i="43"/>
  <c r="J226" i="43"/>
  <c r="J225" i="43"/>
  <c r="J224" i="43"/>
  <c r="J223" i="43"/>
  <c r="J222" i="43"/>
  <c r="J221" i="43"/>
  <c r="J220" i="43"/>
  <c r="J219" i="43"/>
  <c r="J218" i="43"/>
  <c r="J217" i="43"/>
  <c r="J216" i="43"/>
  <c r="J215" i="43"/>
  <c r="J214" i="43"/>
  <c r="J213" i="43"/>
  <c r="J212" i="43"/>
  <c r="J211" i="43"/>
  <c r="J210" i="43"/>
  <c r="J209" i="43"/>
  <c r="J208" i="43"/>
  <c r="J207" i="43"/>
  <c r="J206" i="43"/>
  <c r="J205" i="43"/>
  <c r="J204" i="43"/>
  <c r="J203" i="43"/>
  <c r="J202" i="43"/>
  <c r="J201" i="43"/>
  <c r="J200" i="43"/>
  <c r="J199" i="43"/>
  <c r="J198" i="43"/>
  <c r="J197" i="43"/>
  <c r="J196" i="43"/>
  <c r="J195" i="43"/>
  <c r="J194" i="43"/>
  <c r="J193" i="43"/>
  <c r="J192" i="43"/>
  <c r="J191" i="43"/>
  <c r="J190" i="43"/>
  <c r="J189" i="43"/>
  <c r="J188" i="43"/>
  <c r="J187" i="43"/>
  <c r="J186" i="43"/>
  <c r="J185" i="43"/>
  <c r="J184" i="43"/>
  <c r="J183" i="43"/>
  <c r="J182" i="43"/>
  <c r="J181" i="43"/>
  <c r="J180" i="43"/>
  <c r="J179" i="43"/>
  <c r="J178" i="43"/>
  <c r="J177" i="43"/>
  <c r="J176" i="43"/>
  <c r="J175" i="43"/>
  <c r="J174" i="43"/>
  <c r="J173" i="43"/>
  <c r="J172" i="43"/>
  <c r="J171" i="43"/>
  <c r="J170" i="43"/>
  <c r="J169" i="43"/>
  <c r="J168" i="43"/>
  <c r="J167" i="43"/>
  <c r="J166" i="43"/>
  <c r="J165" i="43"/>
  <c r="J164" i="43"/>
  <c r="J163" i="43"/>
  <c r="J162" i="43"/>
  <c r="J161" i="43"/>
  <c r="J160" i="43"/>
  <c r="J159" i="43"/>
  <c r="J158" i="43"/>
  <c r="J157" i="43"/>
  <c r="J156" i="43"/>
  <c r="J155" i="43"/>
  <c r="J154" i="43"/>
  <c r="J153" i="43"/>
  <c r="J152" i="43"/>
  <c r="J151" i="43"/>
  <c r="J150" i="43"/>
  <c r="J149" i="43"/>
  <c r="J148" i="43"/>
  <c r="J147" i="43"/>
  <c r="J146" i="43"/>
  <c r="J145" i="43"/>
  <c r="J144" i="43"/>
  <c r="J143" i="43"/>
  <c r="J142" i="43"/>
  <c r="J141" i="43"/>
  <c r="J140" i="43"/>
  <c r="J139" i="43"/>
  <c r="J138" i="43"/>
  <c r="J137" i="43"/>
  <c r="J136" i="43"/>
  <c r="J135" i="43"/>
  <c r="J134" i="43"/>
  <c r="J133" i="43"/>
  <c r="J132" i="43"/>
  <c r="J131" i="43"/>
  <c r="J130" i="43"/>
  <c r="J129" i="43"/>
  <c r="J128" i="43"/>
  <c r="J127" i="43"/>
  <c r="J126" i="43"/>
  <c r="J125" i="43"/>
  <c r="J124" i="43"/>
  <c r="J123" i="43"/>
  <c r="J122" i="43"/>
  <c r="J121" i="43"/>
  <c r="J120" i="43"/>
  <c r="J119" i="43"/>
  <c r="J118" i="43"/>
  <c r="J117" i="43"/>
  <c r="J116" i="43"/>
  <c r="J115" i="43"/>
  <c r="J114" i="43"/>
  <c r="J113" i="43"/>
  <c r="J112" i="43"/>
  <c r="J111" i="43"/>
  <c r="J110" i="43"/>
  <c r="J109" i="43"/>
  <c r="J108" i="43"/>
  <c r="J107" i="43"/>
  <c r="J106" i="43"/>
  <c r="J105" i="43"/>
  <c r="J104" i="43"/>
  <c r="J103" i="43"/>
  <c r="J102" i="43"/>
  <c r="J101" i="43"/>
  <c r="J100" i="43"/>
  <c r="J99" i="43"/>
  <c r="J98" i="43"/>
  <c r="J97" i="43"/>
  <c r="J96" i="43"/>
  <c r="J95" i="43"/>
  <c r="J94" i="43"/>
  <c r="J93" i="43"/>
  <c r="J92" i="43"/>
  <c r="J91" i="43"/>
  <c r="J90" i="43"/>
  <c r="J89" i="43"/>
  <c r="J88" i="43"/>
  <c r="J87" i="43"/>
  <c r="J86" i="43"/>
  <c r="J85" i="43"/>
  <c r="J84" i="43"/>
  <c r="J83" i="43"/>
  <c r="J82" i="43"/>
  <c r="J81" i="43"/>
  <c r="J80" i="43"/>
  <c r="J79" i="43"/>
  <c r="J78" i="43"/>
  <c r="J77" i="43"/>
  <c r="J76" i="43"/>
  <c r="J75" i="43"/>
  <c r="J74" i="43"/>
  <c r="J73" i="43"/>
  <c r="J72" i="43"/>
  <c r="J71" i="43"/>
  <c r="J70" i="43"/>
  <c r="J69" i="43"/>
  <c r="J68" i="43"/>
  <c r="J67" i="43"/>
  <c r="J66" i="43"/>
  <c r="J65" i="43"/>
  <c r="J64" i="43"/>
  <c r="J63" i="43"/>
  <c r="J62" i="43"/>
  <c r="J61" i="43"/>
  <c r="J60" i="43"/>
  <c r="J59" i="43"/>
  <c r="J58" i="43"/>
  <c r="J57" i="43"/>
  <c r="J56" i="43"/>
  <c r="J55" i="43"/>
  <c r="J54" i="43"/>
  <c r="J53" i="43"/>
  <c r="J52" i="43"/>
  <c r="J51" i="43"/>
  <c r="J50" i="43"/>
  <c r="J49" i="43"/>
  <c r="J48" i="43"/>
  <c r="J47" i="43"/>
  <c r="J46" i="43"/>
  <c r="J45" i="43"/>
  <c r="J44" i="43"/>
  <c r="J43" i="43"/>
  <c r="J42" i="43"/>
  <c r="J41" i="43"/>
  <c r="J40" i="43"/>
  <c r="J39" i="43"/>
  <c r="J38" i="43"/>
  <c r="J37" i="43"/>
  <c r="J36" i="43"/>
  <c r="J35" i="43"/>
  <c r="J34" i="43"/>
  <c r="J33" i="43"/>
  <c r="J32" i="43"/>
  <c r="J31" i="43"/>
  <c r="J30" i="43"/>
  <c r="J29" i="43"/>
  <c r="J28" i="43"/>
  <c r="J27" i="43"/>
  <c r="J26" i="43"/>
  <c r="J25" i="43"/>
  <c r="J24" i="43"/>
  <c r="J23" i="43"/>
  <c r="J22" i="43"/>
  <c r="J21" i="43"/>
  <c r="J20" i="43"/>
  <c r="J19" i="43"/>
  <c r="J18" i="43"/>
  <c r="J17" i="43"/>
  <c r="J16" i="43"/>
  <c r="J15" i="43"/>
  <c r="J14" i="43"/>
  <c r="J13" i="43"/>
  <c r="J12" i="43"/>
  <c r="J11" i="43"/>
  <c r="J10" i="43"/>
  <c r="J9" i="43"/>
  <c r="J8" i="43"/>
  <c r="Q5" i="43" s="1"/>
  <c r="J7" i="43"/>
  <c r="J6" i="43"/>
  <c r="J5" i="43"/>
  <c r="J4" i="43"/>
  <c r="J3" i="43"/>
  <c r="J367" i="42"/>
  <c r="J366" i="42"/>
  <c r="J365" i="42"/>
  <c r="J364" i="42"/>
  <c r="J363" i="42"/>
  <c r="J362" i="42"/>
  <c r="J361" i="42"/>
  <c r="J360" i="42"/>
  <c r="J359" i="42"/>
  <c r="J358" i="42"/>
  <c r="J357" i="42"/>
  <c r="J356" i="42"/>
  <c r="J355" i="42"/>
  <c r="J354" i="42"/>
  <c r="J353" i="42"/>
  <c r="J352" i="42"/>
  <c r="J351" i="42"/>
  <c r="J350" i="42"/>
  <c r="J349" i="42"/>
  <c r="J348" i="42"/>
  <c r="J347" i="42"/>
  <c r="J346" i="42"/>
  <c r="J345" i="42"/>
  <c r="J344" i="42"/>
  <c r="J343" i="42"/>
  <c r="J342" i="42"/>
  <c r="J341" i="42"/>
  <c r="J340" i="42"/>
  <c r="J339" i="42"/>
  <c r="J338" i="42"/>
  <c r="J337" i="42"/>
  <c r="J336" i="42"/>
  <c r="J335" i="42"/>
  <c r="J334" i="42"/>
  <c r="J333" i="42"/>
  <c r="J332" i="42"/>
  <c r="J331" i="42"/>
  <c r="J330" i="42"/>
  <c r="J329" i="42"/>
  <c r="J328" i="42"/>
  <c r="J327" i="42"/>
  <c r="J326" i="42"/>
  <c r="J325" i="42"/>
  <c r="J324" i="42"/>
  <c r="J323" i="42"/>
  <c r="J322" i="42"/>
  <c r="J321" i="42"/>
  <c r="J320" i="42"/>
  <c r="J319" i="42"/>
  <c r="J318" i="42"/>
  <c r="J317" i="42"/>
  <c r="J316" i="42"/>
  <c r="J315" i="42"/>
  <c r="J314" i="42"/>
  <c r="J313" i="42"/>
  <c r="J312" i="42"/>
  <c r="J311" i="42"/>
  <c r="J310" i="42"/>
  <c r="J309" i="42"/>
  <c r="J308" i="42"/>
  <c r="J307" i="42"/>
  <c r="J306" i="42"/>
  <c r="J305" i="42"/>
  <c r="J304" i="42"/>
  <c r="J303" i="42"/>
  <c r="J302" i="42"/>
  <c r="J301" i="42"/>
  <c r="J300" i="42"/>
  <c r="J299" i="42"/>
  <c r="J298" i="42"/>
  <c r="J297" i="42"/>
  <c r="J296" i="42"/>
  <c r="J295" i="42"/>
  <c r="J294" i="42"/>
  <c r="J293" i="42"/>
  <c r="J292" i="42"/>
  <c r="J291" i="42"/>
  <c r="J290" i="42"/>
  <c r="J289" i="42"/>
  <c r="J288" i="42"/>
  <c r="J287" i="42"/>
  <c r="J286" i="42"/>
  <c r="J285" i="42"/>
  <c r="J284" i="42"/>
  <c r="J283" i="42"/>
  <c r="J282" i="42"/>
  <c r="J281" i="42"/>
  <c r="J280" i="42"/>
  <c r="J279" i="42"/>
  <c r="J278" i="42"/>
  <c r="J277" i="42"/>
  <c r="J276" i="42"/>
  <c r="J275" i="42"/>
  <c r="J274" i="42"/>
  <c r="J273" i="42"/>
  <c r="J272" i="42"/>
  <c r="J271" i="42"/>
  <c r="J270" i="42"/>
  <c r="J269" i="42"/>
  <c r="J268" i="42"/>
  <c r="J267" i="42"/>
  <c r="J266" i="42"/>
  <c r="J265" i="42"/>
  <c r="J264" i="42"/>
  <c r="J263" i="42"/>
  <c r="J262" i="42"/>
  <c r="J261" i="42"/>
  <c r="J260" i="42"/>
  <c r="J259" i="42"/>
  <c r="J258" i="42"/>
  <c r="J257" i="42"/>
  <c r="J256" i="42"/>
  <c r="J255" i="42"/>
  <c r="J254" i="42"/>
  <c r="J253" i="42"/>
  <c r="J252" i="42"/>
  <c r="J251" i="42"/>
  <c r="J250" i="42"/>
  <c r="J249" i="42"/>
  <c r="J248" i="42"/>
  <c r="J247" i="42"/>
  <c r="J246" i="42"/>
  <c r="J245" i="42"/>
  <c r="J244" i="42"/>
  <c r="J243" i="42"/>
  <c r="J242" i="42"/>
  <c r="J241" i="42"/>
  <c r="J240" i="42"/>
  <c r="J239" i="42"/>
  <c r="J238" i="42"/>
  <c r="J237" i="42"/>
  <c r="J236" i="42"/>
  <c r="J235" i="42"/>
  <c r="J234" i="42"/>
  <c r="J233" i="42"/>
  <c r="J232" i="42"/>
  <c r="J231" i="42"/>
  <c r="J230" i="42"/>
  <c r="J229" i="42"/>
  <c r="J228" i="42"/>
  <c r="J227" i="42"/>
  <c r="J226" i="42"/>
  <c r="J225" i="42"/>
  <c r="J224" i="42"/>
  <c r="J223" i="42"/>
  <c r="J222" i="42"/>
  <c r="J221" i="42"/>
  <c r="J220" i="42"/>
  <c r="J219" i="42"/>
  <c r="J218" i="42"/>
  <c r="J217" i="42"/>
  <c r="J216" i="42"/>
  <c r="J215" i="42"/>
  <c r="J214" i="42"/>
  <c r="J213" i="42"/>
  <c r="J212" i="42"/>
  <c r="J211" i="42"/>
  <c r="J210" i="42"/>
  <c r="J209" i="42"/>
  <c r="J208" i="42"/>
  <c r="J207" i="42"/>
  <c r="J206" i="42"/>
  <c r="J205" i="42"/>
  <c r="J204" i="42"/>
  <c r="J203" i="42"/>
  <c r="J202" i="42"/>
  <c r="J201" i="42"/>
  <c r="J200" i="42"/>
  <c r="J199" i="42"/>
  <c r="J198" i="42"/>
  <c r="J197" i="42"/>
  <c r="J196" i="42"/>
  <c r="J195" i="42"/>
  <c r="J194" i="42"/>
  <c r="J193" i="42"/>
  <c r="J192" i="42"/>
  <c r="J191" i="42"/>
  <c r="J190" i="42"/>
  <c r="J189" i="42"/>
  <c r="J188" i="42"/>
  <c r="J187" i="42"/>
  <c r="J186" i="42"/>
  <c r="J185" i="42"/>
  <c r="J184" i="42"/>
  <c r="J183" i="42"/>
  <c r="J182" i="42"/>
  <c r="J181" i="42"/>
  <c r="J180" i="42"/>
  <c r="J179" i="42"/>
  <c r="J178" i="42"/>
  <c r="J177" i="42"/>
  <c r="J176" i="42"/>
  <c r="J175" i="42"/>
  <c r="J174" i="42"/>
  <c r="J173" i="42"/>
  <c r="J172" i="42"/>
  <c r="J171" i="42"/>
  <c r="J170" i="42"/>
  <c r="J169" i="42"/>
  <c r="J168" i="42"/>
  <c r="J167" i="42"/>
  <c r="J166" i="42"/>
  <c r="J165" i="42"/>
  <c r="J164" i="42"/>
  <c r="J163" i="42"/>
  <c r="J162" i="42"/>
  <c r="J161" i="42"/>
  <c r="J160" i="42"/>
  <c r="J159" i="42"/>
  <c r="J158" i="42"/>
  <c r="J157" i="42"/>
  <c r="J156" i="42"/>
  <c r="J155" i="42"/>
  <c r="J154" i="42"/>
  <c r="J153" i="42"/>
  <c r="J152" i="42"/>
  <c r="J151" i="42"/>
  <c r="J150" i="42"/>
  <c r="J149" i="42"/>
  <c r="J148" i="42"/>
  <c r="J147" i="42"/>
  <c r="J146" i="42"/>
  <c r="J145" i="42"/>
  <c r="J144" i="42"/>
  <c r="J143" i="42"/>
  <c r="J142" i="42"/>
  <c r="J141" i="42"/>
  <c r="J140" i="42"/>
  <c r="J139" i="42"/>
  <c r="J138" i="42"/>
  <c r="J137" i="42"/>
  <c r="J136" i="42"/>
  <c r="J135" i="42"/>
  <c r="J134" i="42"/>
  <c r="J133" i="42"/>
  <c r="J132" i="42"/>
  <c r="J131" i="42"/>
  <c r="J130" i="42"/>
  <c r="J129" i="42"/>
  <c r="J128" i="42"/>
  <c r="J127" i="42"/>
  <c r="J126" i="42"/>
  <c r="J125" i="42"/>
  <c r="J124" i="42"/>
  <c r="J123" i="42"/>
  <c r="J122" i="42"/>
  <c r="J121" i="42"/>
  <c r="J120" i="42"/>
  <c r="J119" i="42"/>
  <c r="J118" i="42"/>
  <c r="J117" i="42"/>
  <c r="J116" i="42"/>
  <c r="J115" i="42"/>
  <c r="J114" i="42"/>
  <c r="J113" i="42"/>
  <c r="J112" i="42"/>
  <c r="J111" i="42"/>
  <c r="J110" i="42"/>
  <c r="J109" i="42"/>
  <c r="J108" i="42"/>
  <c r="J107" i="42"/>
  <c r="J106" i="42"/>
  <c r="J105" i="42"/>
  <c r="J104" i="42"/>
  <c r="J103" i="42"/>
  <c r="J102" i="42"/>
  <c r="J101" i="42"/>
  <c r="J100" i="42"/>
  <c r="J99" i="42"/>
  <c r="J98" i="42"/>
  <c r="J97" i="42"/>
  <c r="J96" i="42"/>
  <c r="J95" i="42"/>
  <c r="J94" i="42"/>
  <c r="J93" i="42"/>
  <c r="J92" i="42"/>
  <c r="J91" i="42"/>
  <c r="J90" i="42"/>
  <c r="J89" i="42"/>
  <c r="J88" i="42"/>
  <c r="J87" i="42"/>
  <c r="J86" i="42"/>
  <c r="J85" i="42"/>
  <c r="J84" i="42"/>
  <c r="J83" i="42"/>
  <c r="J82" i="42"/>
  <c r="J81" i="42"/>
  <c r="J80" i="42"/>
  <c r="J79" i="42"/>
  <c r="J78" i="42"/>
  <c r="J77" i="42"/>
  <c r="J76" i="42"/>
  <c r="J75" i="42"/>
  <c r="J74" i="42"/>
  <c r="J73" i="42"/>
  <c r="J72" i="42"/>
  <c r="J71" i="42"/>
  <c r="J70" i="42"/>
  <c r="J69" i="42"/>
  <c r="J68" i="42"/>
  <c r="J67" i="42"/>
  <c r="J66" i="42"/>
  <c r="J65" i="42"/>
  <c r="J64" i="42"/>
  <c r="J63" i="42"/>
  <c r="J62" i="42"/>
  <c r="J61" i="42"/>
  <c r="J60" i="42"/>
  <c r="J59" i="42"/>
  <c r="J58" i="42"/>
  <c r="J57" i="42"/>
  <c r="J56" i="42"/>
  <c r="J55" i="42"/>
  <c r="J54" i="42"/>
  <c r="J53" i="42"/>
  <c r="J52" i="42"/>
  <c r="J51" i="42"/>
  <c r="J50" i="42"/>
  <c r="J49" i="42"/>
  <c r="J48" i="42"/>
  <c r="J47" i="42"/>
  <c r="J46" i="42"/>
  <c r="J45" i="42"/>
  <c r="J44" i="42"/>
  <c r="J43" i="42"/>
  <c r="J42" i="42"/>
  <c r="J41" i="42"/>
  <c r="J40" i="42"/>
  <c r="J39" i="42"/>
  <c r="J38" i="42"/>
  <c r="J37" i="42"/>
  <c r="J36" i="42"/>
  <c r="J35" i="42"/>
  <c r="J34" i="42"/>
  <c r="J33" i="42"/>
  <c r="J32" i="42"/>
  <c r="J31" i="42"/>
  <c r="J30" i="42"/>
  <c r="J29" i="42"/>
  <c r="J28" i="42"/>
  <c r="J27" i="42"/>
  <c r="J26" i="42"/>
  <c r="J25" i="42"/>
  <c r="J24" i="42"/>
  <c r="J23" i="42"/>
  <c r="J22" i="42"/>
  <c r="J21" i="42"/>
  <c r="J20" i="42"/>
  <c r="J19" i="42"/>
  <c r="J18" i="42"/>
  <c r="J17" i="42"/>
  <c r="J16" i="42"/>
  <c r="J15" i="42"/>
  <c r="J14" i="42"/>
  <c r="J13" i="42"/>
  <c r="J12" i="42"/>
  <c r="J11" i="42"/>
  <c r="J10" i="42"/>
  <c r="J9" i="42"/>
  <c r="J8" i="42"/>
  <c r="J7" i="42"/>
  <c r="J6" i="42"/>
  <c r="Q5" i="42" s="1"/>
  <c r="J5" i="42"/>
  <c r="J4" i="42"/>
  <c r="J3" i="42"/>
  <c r="J367" i="41"/>
  <c r="J366" i="41"/>
  <c r="J365" i="41"/>
  <c r="J364" i="41"/>
  <c r="J363" i="41"/>
  <c r="J362" i="41"/>
  <c r="J361" i="41"/>
  <c r="J360" i="41"/>
  <c r="J359" i="41"/>
  <c r="J358" i="41"/>
  <c r="J357" i="41"/>
  <c r="J356" i="41"/>
  <c r="J355" i="41"/>
  <c r="J354" i="41"/>
  <c r="J353" i="41"/>
  <c r="J352" i="41"/>
  <c r="J351" i="41"/>
  <c r="J350" i="41"/>
  <c r="J349" i="41"/>
  <c r="J348" i="41"/>
  <c r="J347" i="41"/>
  <c r="J346" i="41"/>
  <c r="J345" i="41"/>
  <c r="J344" i="41"/>
  <c r="J343" i="41"/>
  <c r="J342" i="41"/>
  <c r="J341" i="41"/>
  <c r="J340" i="41"/>
  <c r="J339" i="41"/>
  <c r="J338" i="41"/>
  <c r="J337" i="41"/>
  <c r="J336" i="41"/>
  <c r="J335" i="41"/>
  <c r="J334" i="41"/>
  <c r="J333" i="41"/>
  <c r="J332" i="41"/>
  <c r="J331" i="41"/>
  <c r="J330" i="41"/>
  <c r="J329" i="41"/>
  <c r="J328" i="41"/>
  <c r="J327" i="41"/>
  <c r="J326" i="41"/>
  <c r="J325" i="41"/>
  <c r="J324" i="41"/>
  <c r="J323" i="41"/>
  <c r="J322" i="41"/>
  <c r="J321" i="41"/>
  <c r="J320" i="41"/>
  <c r="J319" i="41"/>
  <c r="J318" i="41"/>
  <c r="J317" i="41"/>
  <c r="J316" i="41"/>
  <c r="J315" i="41"/>
  <c r="J314" i="41"/>
  <c r="J313" i="41"/>
  <c r="J312" i="41"/>
  <c r="J311" i="41"/>
  <c r="J310" i="41"/>
  <c r="J309" i="41"/>
  <c r="J308" i="41"/>
  <c r="J307" i="41"/>
  <c r="J306" i="41"/>
  <c r="J305" i="41"/>
  <c r="J304" i="41"/>
  <c r="J303" i="41"/>
  <c r="J302" i="41"/>
  <c r="J301" i="41"/>
  <c r="J300" i="41"/>
  <c r="J299" i="41"/>
  <c r="J298" i="41"/>
  <c r="J297" i="41"/>
  <c r="J296" i="41"/>
  <c r="J295" i="41"/>
  <c r="J294" i="41"/>
  <c r="J293" i="41"/>
  <c r="J292" i="41"/>
  <c r="J291" i="41"/>
  <c r="J290" i="41"/>
  <c r="J289" i="41"/>
  <c r="J288" i="41"/>
  <c r="J287" i="41"/>
  <c r="J286" i="41"/>
  <c r="J285" i="41"/>
  <c r="J284" i="41"/>
  <c r="J283" i="41"/>
  <c r="J282" i="41"/>
  <c r="J281" i="41"/>
  <c r="J280" i="41"/>
  <c r="J279" i="41"/>
  <c r="J278" i="41"/>
  <c r="J277" i="41"/>
  <c r="J276" i="41"/>
  <c r="J275" i="41"/>
  <c r="J274" i="41"/>
  <c r="J273" i="41"/>
  <c r="J272" i="41"/>
  <c r="J271" i="41"/>
  <c r="J270" i="41"/>
  <c r="J269" i="41"/>
  <c r="J268" i="41"/>
  <c r="J267" i="41"/>
  <c r="J266" i="41"/>
  <c r="J265" i="41"/>
  <c r="J264" i="41"/>
  <c r="J263" i="41"/>
  <c r="J262" i="41"/>
  <c r="J261" i="41"/>
  <c r="J260" i="41"/>
  <c r="J259" i="41"/>
  <c r="J258" i="41"/>
  <c r="J257" i="41"/>
  <c r="J256" i="41"/>
  <c r="J255" i="41"/>
  <c r="J254" i="41"/>
  <c r="J253" i="41"/>
  <c r="J252" i="41"/>
  <c r="J251" i="41"/>
  <c r="J250" i="41"/>
  <c r="J249" i="41"/>
  <c r="J248" i="41"/>
  <c r="J247" i="41"/>
  <c r="J246" i="41"/>
  <c r="J245" i="41"/>
  <c r="J244" i="41"/>
  <c r="J243" i="41"/>
  <c r="J242" i="41"/>
  <c r="J241" i="41"/>
  <c r="J240" i="41"/>
  <c r="J239" i="41"/>
  <c r="J238" i="41"/>
  <c r="J237" i="41"/>
  <c r="J236" i="41"/>
  <c r="J235" i="41"/>
  <c r="J234" i="41"/>
  <c r="J233" i="41"/>
  <c r="J232" i="41"/>
  <c r="J231" i="41"/>
  <c r="J230" i="41"/>
  <c r="J229" i="41"/>
  <c r="J228" i="41"/>
  <c r="J227" i="41"/>
  <c r="J226" i="41"/>
  <c r="J225" i="41"/>
  <c r="J224" i="41"/>
  <c r="J223" i="41"/>
  <c r="J222" i="41"/>
  <c r="J221" i="41"/>
  <c r="J220" i="41"/>
  <c r="J219" i="41"/>
  <c r="J218" i="41"/>
  <c r="J217" i="41"/>
  <c r="J216" i="41"/>
  <c r="J215" i="41"/>
  <c r="J214" i="41"/>
  <c r="J213" i="41"/>
  <c r="J212" i="41"/>
  <c r="J211" i="41"/>
  <c r="J210" i="41"/>
  <c r="J209" i="41"/>
  <c r="J208" i="41"/>
  <c r="J207" i="41"/>
  <c r="J206" i="41"/>
  <c r="J205" i="41"/>
  <c r="J204" i="41"/>
  <c r="J203" i="41"/>
  <c r="J202" i="41"/>
  <c r="J201" i="41"/>
  <c r="J200" i="41"/>
  <c r="J199" i="41"/>
  <c r="J198" i="41"/>
  <c r="J197" i="41"/>
  <c r="J196" i="41"/>
  <c r="J195" i="41"/>
  <c r="J194" i="41"/>
  <c r="J193" i="41"/>
  <c r="J192" i="41"/>
  <c r="J191" i="41"/>
  <c r="J190" i="41"/>
  <c r="J189" i="41"/>
  <c r="J188" i="41"/>
  <c r="J187" i="41"/>
  <c r="J186" i="41"/>
  <c r="J185" i="41"/>
  <c r="J184" i="41"/>
  <c r="J183" i="41"/>
  <c r="J182" i="41"/>
  <c r="J181" i="41"/>
  <c r="J180" i="41"/>
  <c r="J179" i="41"/>
  <c r="J178" i="41"/>
  <c r="J177" i="41"/>
  <c r="J176" i="41"/>
  <c r="J175" i="41"/>
  <c r="J174" i="41"/>
  <c r="J173" i="41"/>
  <c r="J172" i="41"/>
  <c r="J171" i="41"/>
  <c r="J170" i="41"/>
  <c r="J169" i="41"/>
  <c r="J168" i="41"/>
  <c r="J167" i="41"/>
  <c r="J166" i="41"/>
  <c r="J165" i="41"/>
  <c r="J164" i="41"/>
  <c r="J163" i="41"/>
  <c r="J162" i="41"/>
  <c r="J161" i="41"/>
  <c r="J160" i="41"/>
  <c r="J159" i="41"/>
  <c r="J158" i="41"/>
  <c r="J157" i="41"/>
  <c r="J156" i="41"/>
  <c r="J155" i="41"/>
  <c r="J154" i="41"/>
  <c r="J153"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Q5" i="41" s="1"/>
  <c r="J367" i="40"/>
  <c r="J366" i="40"/>
  <c r="J365" i="40"/>
  <c r="J364" i="40"/>
  <c r="J363" i="40"/>
  <c r="J362" i="40"/>
  <c r="J361" i="40"/>
  <c r="J360" i="40"/>
  <c r="J359" i="40"/>
  <c r="J358" i="40"/>
  <c r="J357" i="40"/>
  <c r="J356" i="40"/>
  <c r="J355" i="40"/>
  <c r="J354" i="40"/>
  <c r="J353" i="40"/>
  <c r="J352" i="40"/>
  <c r="J351" i="40"/>
  <c r="J350" i="40"/>
  <c r="J349" i="40"/>
  <c r="J348" i="40"/>
  <c r="J347" i="40"/>
  <c r="J346" i="40"/>
  <c r="J345" i="40"/>
  <c r="J344" i="40"/>
  <c r="J343" i="40"/>
  <c r="J342" i="40"/>
  <c r="J341" i="40"/>
  <c r="J340" i="40"/>
  <c r="J339" i="40"/>
  <c r="J338" i="40"/>
  <c r="J337" i="40"/>
  <c r="J336" i="40"/>
  <c r="J335" i="40"/>
  <c r="J334" i="40"/>
  <c r="J333" i="40"/>
  <c r="J332" i="40"/>
  <c r="J331" i="40"/>
  <c r="J330" i="40"/>
  <c r="J329" i="40"/>
  <c r="J328" i="40"/>
  <c r="J327" i="40"/>
  <c r="J326" i="40"/>
  <c r="J325" i="40"/>
  <c r="J324" i="40"/>
  <c r="J323" i="40"/>
  <c r="J322" i="40"/>
  <c r="J321" i="40"/>
  <c r="J320" i="40"/>
  <c r="J319" i="40"/>
  <c r="J318" i="40"/>
  <c r="J317" i="40"/>
  <c r="J316" i="40"/>
  <c r="J315" i="40"/>
  <c r="J314" i="40"/>
  <c r="J313" i="40"/>
  <c r="J312" i="40"/>
  <c r="J311" i="40"/>
  <c r="J310" i="40"/>
  <c r="J309" i="40"/>
  <c r="J308" i="40"/>
  <c r="J307" i="40"/>
  <c r="J306" i="40"/>
  <c r="J305" i="40"/>
  <c r="J304" i="40"/>
  <c r="J303" i="40"/>
  <c r="J302" i="40"/>
  <c r="J301" i="40"/>
  <c r="J300" i="40"/>
  <c r="J299" i="40"/>
  <c r="J298" i="40"/>
  <c r="J297" i="40"/>
  <c r="J296" i="40"/>
  <c r="J295" i="40"/>
  <c r="J294" i="40"/>
  <c r="J293" i="40"/>
  <c r="J292" i="40"/>
  <c r="J291" i="40"/>
  <c r="J290" i="40"/>
  <c r="J289" i="40"/>
  <c r="J288" i="40"/>
  <c r="J287" i="40"/>
  <c r="J286" i="40"/>
  <c r="J285" i="40"/>
  <c r="J284" i="40"/>
  <c r="J283" i="40"/>
  <c r="J282" i="40"/>
  <c r="J281" i="40"/>
  <c r="J280" i="40"/>
  <c r="J279" i="40"/>
  <c r="J278" i="40"/>
  <c r="J277" i="40"/>
  <c r="J276" i="40"/>
  <c r="J275" i="40"/>
  <c r="J274" i="40"/>
  <c r="J273" i="40"/>
  <c r="J272" i="40"/>
  <c r="J271" i="40"/>
  <c r="J270" i="40"/>
  <c r="J269" i="40"/>
  <c r="J268" i="40"/>
  <c r="J267" i="40"/>
  <c r="J266" i="40"/>
  <c r="J265" i="40"/>
  <c r="J264" i="40"/>
  <c r="J263" i="40"/>
  <c r="J262" i="40"/>
  <c r="J261" i="40"/>
  <c r="J260" i="40"/>
  <c r="J259" i="40"/>
  <c r="J258" i="40"/>
  <c r="J257" i="40"/>
  <c r="J256" i="40"/>
  <c r="J255" i="40"/>
  <c r="J254" i="40"/>
  <c r="J253" i="40"/>
  <c r="J252" i="40"/>
  <c r="J251" i="40"/>
  <c r="J250" i="40"/>
  <c r="J249" i="40"/>
  <c r="J248" i="40"/>
  <c r="J247" i="40"/>
  <c r="J246" i="40"/>
  <c r="J245" i="40"/>
  <c r="J244" i="40"/>
  <c r="J243" i="40"/>
  <c r="J242" i="40"/>
  <c r="J241" i="40"/>
  <c r="J240" i="40"/>
  <c r="J239" i="40"/>
  <c r="J238" i="40"/>
  <c r="J237" i="40"/>
  <c r="J236" i="40"/>
  <c r="J235" i="40"/>
  <c r="J234" i="40"/>
  <c r="J233" i="40"/>
  <c r="J232" i="40"/>
  <c r="J231" i="40"/>
  <c r="J230" i="40"/>
  <c r="J229" i="40"/>
  <c r="J228" i="40"/>
  <c r="J227" i="40"/>
  <c r="J226" i="40"/>
  <c r="J225" i="40"/>
  <c r="J224" i="40"/>
  <c r="J223" i="40"/>
  <c r="J222" i="40"/>
  <c r="J221" i="40"/>
  <c r="J220" i="40"/>
  <c r="J219" i="40"/>
  <c r="J218" i="40"/>
  <c r="J217" i="40"/>
  <c r="J216" i="40"/>
  <c r="J215" i="40"/>
  <c r="J214" i="40"/>
  <c r="J213" i="40"/>
  <c r="J212" i="40"/>
  <c r="J211" i="40"/>
  <c r="J210" i="40"/>
  <c r="J209" i="40"/>
  <c r="J208" i="40"/>
  <c r="J207" i="40"/>
  <c r="J206" i="40"/>
  <c r="J205" i="40"/>
  <c r="J204" i="40"/>
  <c r="J203" i="40"/>
  <c r="J202" i="40"/>
  <c r="J201" i="40"/>
  <c r="J200" i="40"/>
  <c r="J199" i="40"/>
  <c r="J198" i="40"/>
  <c r="J197" i="40"/>
  <c r="J196" i="40"/>
  <c r="J195" i="40"/>
  <c r="J194" i="40"/>
  <c r="J193" i="40"/>
  <c r="J192" i="40"/>
  <c r="J191" i="40"/>
  <c r="J190" i="40"/>
  <c r="J189" i="40"/>
  <c r="J188" i="40"/>
  <c r="J187" i="40"/>
  <c r="J186" i="40"/>
  <c r="J185" i="40"/>
  <c r="J184" i="40"/>
  <c r="J183" i="40"/>
  <c r="J182" i="40"/>
  <c r="J181" i="40"/>
  <c r="J180" i="40"/>
  <c r="J179" i="40"/>
  <c r="J178" i="40"/>
  <c r="J177" i="40"/>
  <c r="J176" i="40"/>
  <c r="J175" i="40"/>
  <c r="J174" i="40"/>
  <c r="J173" i="40"/>
  <c r="J172" i="40"/>
  <c r="J171" i="40"/>
  <c r="J170" i="40"/>
  <c r="J169" i="40"/>
  <c r="J168" i="40"/>
  <c r="J167" i="40"/>
  <c r="J166" i="40"/>
  <c r="J165" i="40"/>
  <c r="J164" i="40"/>
  <c r="J163" i="40"/>
  <c r="J162" i="40"/>
  <c r="J161" i="40"/>
  <c r="J160" i="40"/>
  <c r="J159" i="40"/>
  <c r="J158" i="40"/>
  <c r="J157" i="40"/>
  <c r="J156" i="40"/>
  <c r="J155" i="40"/>
  <c r="J154" i="40"/>
  <c r="J153" i="40"/>
  <c r="J152" i="40"/>
  <c r="J151" i="40"/>
  <c r="J150" i="40"/>
  <c r="J149" i="40"/>
  <c r="J148" i="40"/>
  <c r="J147" i="40"/>
  <c r="J146" i="40"/>
  <c r="J145" i="40"/>
  <c r="J144" i="40"/>
  <c r="J143" i="40"/>
  <c r="J142" i="40"/>
  <c r="J141" i="40"/>
  <c r="J140" i="40"/>
  <c r="J139" i="40"/>
  <c r="J138" i="40"/>
  <c r="J137" i="40"/>
  <c r="J136" i="40"/>
  <c r="J135" i="40"/>
  <c r="J134" i="40"/>
  <c r="J133" i="40"/>
  <c r="J132" i="40"/>
  <c r="J131" i="40"/>
  <c r="J130" i="40"/>
  <c r="J129" i="40"/>
  <c r="J128" i="40"/>
  <c r="J127" i="40"/>
  <c r="J126" i="40"/>
  <c r="J125" i="40"/>
  <c r="J124" i="40"/>
  <c r="J123" i="40"/>
  <c r="J122" i="40"/>
  <c r="J121" i="40"/>
  <c r="J120" i="40"/>
  <c r="J119" i="40"/>
  <c r="J118" i="40"/>
  <c r="J117" i="40"/>
  <c r="J116" i="40"/>
  <c r="J115" i="40"/>
  <c r="J114" i="40"/>
  <c r="J113" i="40"/>
  <c r="J112" i="40"/>
  <c r="J111" i="40"/>
  <c r="J110" i="40"/>
  <c r="J109" i="40"/>
  <c r="J108" i="40"/>
  <c r="J107" i="40"/>
  <c r="J106" i="40"/>
  <c r="J105" i="40"/>
  <c r="J104" i="40"/>
  <c r="J103" i="40"/>
  <c r="J102" i="40"/>
  <c r="J101" i="40"/>
  <c r="J100" i="40"/>
  <c r="J99" i="40"/>
  <c r="J98" i="40"/>
  <c r="J97"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J12" i="40"/>
  <c r="J11" i="40"/>
  <c r="J10" i="40"/>
  <c r="J9" i="40"/>
  <c r="J8" i="40"/>
  <c r="J7" i="40"/>
  <c r="J6" i="40"/>
  <c r="J5" i="40"/>
  <c r="J4" i="40"/>
  <c r="J3" i="40"/>
  <c r="J367" i="39"/>
  <c r="J366" i="39"/>
  <c r="J365" i="39"/>
  <c r="J364" i="39"/>
  <c r="J363" i="39"/>
  <c r="J362" i="39"/>
  <c r="J361" i="39"/>
  <c r="J360" i="39"/>
  <c r="J359" i="39"/>
  <c r="J358" i="39"/>
  <c r="J357" i="39"/>
  <c r="J356" i="39"/>
  <c r="J355" i="39"/>
  <c r="J354" i="39"/>
  <c r="J353" i="39"/>
  <c r="J352" i="39"/>
  <c r="J351" i="39"/>
  <c r="J350" i="39"/>
  <c r="J349" i="39"/>
  <c r="J348" i="39"/>
  <c r="J347" i="39"/>
  <c r="J346" i="39"/>
  <c r="J345" i="39"/>
  <c r="J344" i="39"/>
  <c r="J343" i="39"/>
  <c r="J342" i="39"/>
  <c r="J341" i="39"/>
  <c r="J340" i="39"/>
  <c r="J339" i="39"/>
  <c r="J338" i="39"/>
  <c r="J337" i="39"/>
  <c r="J336" i="39"/>
  <c r="J335" i="39"/>
  <c r="J334" i="39"/>
  <c r="J333" i="39"/>
  <c r="J332" i="39"/>
  <c r="J331" i="39"/>
  <c r="J330" i="39"/>
  <c r="J329" i="39"/>
  <c r="J328" i="39"/>
  <c r="J327" i="39"/>
  <c r="J326" i="39"/>
  <c r="J325" i="39"/>
  <c r="J324" i="39"/>
  <c r="J323" i="39"/>
  <c r="J322" i="39"/>
  <c r="J321" i="39"/>
  <c r="J320" i="39"/>
  <c r="J319" i="39"/>
  <c r="J318" i="39"/>
  <c r="J317" i="39"/>
  <c r="J316" i="39"/>
  <c r="J315" i="39"/>
  <c r="J314" i="39"/>
  <c r="J313" i="39"/>
  <c r="J312" i="39"/>
  <c r="J311" i="39"/>
  <c r="J310" i="39"/>
  <c r="J309" i="39"/>
  <c r="J308" i="39"/>
  <c r="J307" i="39"/>
  <c r="J306" i="39"/>
  <c r="J305" i="39"/>
  <c r="J304" i="39"/>
  <c r="J303" i="39"/>
  <c r="J302" i="39"/>
  <c r="J301" i="39"/>
  <c r="J300" i="39"/>
  <c r="J299" i="39"/>
  <c r="J298" i="39"/>
  <c r="J297" i="39"/>
  <c r="J296" i="39"/>
  <c r="J295" i="39"/>
  <c r="J294" i="39"/>
  <c r="J293" i="39"/>
  <c r="J292" i="39"/>
  <c r="J291" i="39"/>
  <c r="J290" i="39"/>
  <c r="J289" i="39"/>
  <c r="J288" i="39"/>
  <c r="J287" i="39"/>
  <c r="J286" i="39"/>
  <c r="J285" i="39"/>
  <c r="J284" i="39"/>
  <c r="J283" i="39"/>
  <c r="J282" i="39"/>
  <c r="J281" i="39"/>
  <c r="J280" i="39"/>
  <c r="J279" i="39"/>
  <c r="J278" i="39"/>
  <c r="J277" i="39"/>
  <c r="J276" i="39"/>
  <c r="J275" i="39"/>
  <c r="J274" i="39"/>
  <c r="J273" i="39"/>
  <c r="J272" i="39"/>
  <c r="J271" i="39"/>
  <c r="J270" i="39"/>
  <c r="J269" i="39"/>
  <c r="J268" i="39"/>
  <c r="J267" i="39"/>
  <c r="J266" i="39"/>
  <c r="J265" i="39"/>
  <c r="J264" i="39"/>
  <c r="J263" i="39"/>
  <c r="J262" i="39"/>
  <c r="J261" i="39"/>
  <c r="J260" i="39"/>
  <c r="J259" i="39"/>
  <c r="J258" i="39"/>
  <c r="J257" i="39"/>
  <c r="J256" i="39"/>
  <c r="J255" i="39"/>
  <c r="J254" i="39"/>
  <c r="J253" i="39"/>
  <c r="J252" i="39"/>
  <c r="J251" i="39"/>
  <c r="J250" i="39"/>
  <c r="J249" i="39"/>
  <c r="J248" i="39"/>
  <c r="J247" i="39"/>
  <c r="J246" i="39"/>
  <c r="J245" i="39"/>
  <c r="J244" i="39"/>
  <c r="J243" i="39"/>
  <c r="J242" i="39"/>
  <c r="J241" i="39"/>
  <c r="J240" i="39"/>
  <c r="J239" i="39"/>
  <c r="J238" i="39"/>
  <c r="J237" i="39"/>
  <c r="J236" i="39"/>
  <c r="J235" i="39"/>
  <c r="J234" i="39"/>
  <c r="J233" i="39"/>
  <c r="J232" i="39"/>
  <c r="J231" i="39"/>
  <c r="J230" i="39"/>
  <c r="J229" i="39"/>
  <c r="J228" i="39"/>
  <c r="J227" i="39"/>
  <c r="J226" i="39"/>
  <c r="J225" i="39"/>
  <c r="J224" i="39"/>
  <c r="J223" i="39"/>
  <c r="J222" i="39"/>
  <c r="J221" i="39"/>
  <c r="J220" i="39"/>
  <c r="J219" i="39"/>
  <c r="J218" i="39"/>
  <c r="J217" i="39"/>
  <c r="J216" i="39"/>
  <c r="J215" i="39"/>
  <c r="J214" i="39"/>
  <c r="J213" i="39"/>
  <c r="J212" i="39"/>
  <c r="J211" i="39"/>
  <c r="J210" i="39"/>
  <c r="J209" i="39"/>
  <c r="J208" i="39"/>
  <c r="J207" i="39"/>
  <c r="J206" i="39"/>
  <c r="J205" i="39"/>
  <c r="J204" i="39"/>
  <c r="J203" i="39"/>
  <c r="J202" i="39"/>
  <c r="J201" i="39"/>
  <c r="J200" i="39"/>
  <c r="J199" i="39"/>
  <c r="J198" i="39"/>
  <c r="J197" i="39"/>
  <c r="J196" i="39"/>
  <c r="J195" i="39"/>
  <c r="J194" i="39"/>
  <c r="J193" i="39"/>
  <c r="J192" i="39"/>
  <c r="J191" i="39"/>
  <c r="J190" i="39"/>
  <c r="J189" i="39"/>
  <c r="J188" i="39"/>
  <c r="J187" i="39"/>
  <c r="J186" i="39"/>
  <c r="J185" i="39"/>
  <c r="J184" i="39"/>
  <c r="J183" i="39"/>
  <c r="J182" i="39"/>
  <c r="J181" i="39"/>
  <c r="J180" i="39"/>
  <c r="J179" i="39"/>
  <c r="J178" i="39"/>
  <c r="J177" i="39"/>
  <c r="J176" i="39"/>
  <c r="J175" i="39"/>
  <c r="J174" i="39"/>
  <c r="J173" i="39"/>
  <c r="J172" i="39"/>
  <c r="J171" i="39"/>
  <c r="J170" i="39"/>
  <c r="J169" i="39"/>
  <c r="J168" i="39"/>
  <c r="J167" i="39"/>
  <c r="J166" i="39"/>
  <c r="J165" i="39"/>
  <c r="J164" i="39"/>
  <c r="J163" i="39"/>
  <c r="J162" i="39"/>
  <c r="J161" i="39"/>
  <c r="J160" i="39"/>
  <c r="J159" i="39"/>
  <c r="J158" i="39"/>
  <c r="J157" i="39"/>
  <c r="J156" i="39"/>
  <c r="J155" i="39"/>
  <c r="J154" i="39"/>
  <c r="J153" i="39"/>
  <c r="J152" i="39"/>
  <c r="J151" i="39"/>
  <c r="J150" i="39"/>
  <c r="J149" i="39"/>
  <c r="J148" i="39"/>
  <c r="J147" i="39"/>
  <c r="J146" i="39"/>
  <c r="J145" i="39"/>
  <c r="J144" i="39"/>
  <c r="J143" i="39"/>
  <c r="J142" i="39"/>
  <c r="J141" i="39"/>
  <c r="J140" i="39"/>
  <c r="J139" i="39"/>
  <c r="J138" i="39"/>
  <c r="J137" i="39"/>
  <c r="J136" i="39"/>
  <c r="J135" i="39"/>
  <c r="J134" i="39"/>
  <c r="J133" i="39"/>
  <c r="J132" i="39"/>
  <c r="J131" i="39"/>
  <c r="J130" i="39"/>
  <c r="J129" i="39"/>
  <c r="J128" i="39"/>
  <c r="J127" i="39"/>
  <c r="J126" i="39"/>
  <c r="J125" i="39"/>
  <c r="J124" i="39"/>
  <c r="J123" i="39"/>
  <c r="J122" i="39"/>
  <c r="J121" i="39"/>
  <c r="J120" i="39"/>
  <c r="J119" i="39"/>
  <c r="J118" i="39"/>
  <c r="J117" i="39"/>
  <c r="J116" i="39"/>
  <c r="J115" i="39"/>
  <c r="J114" i="39"/>
  <c r="J113" i="39"/>
  <c r="J112" i="39"/>
  <c r="J111" i="39"/>
  <c r="J110" i="39"/>
  <c r="J109" i="39"/>
  <c r="J108" i="39"/>
  <c r="J107" i="39"/>
  <c r="J106" i="39"/>
  <c r="J105" i="39"/>
  <c r="J104" i="39"/>
  <c r="J103" i="39"/>
  <c r="J102" i="39"/>
  <c r="J101" i="39"/>
  <c r="J100" i="39"/>
  <c r="J99" i="39"/>
  <c r="J98" i="39"/>
  <c r="J97" i="39"/>
  <c r="J96" i="39"/>
  <c r="J95" i="39"/>
  <c r="J94" i="39"/>
  <c r="J93" i="39"/>
  <c r="J92" i="39"/>
  <c r="J91" i="39"/>
  <c r="J90" i="39"/>
  <c r="J89" i="39"/>
  <c r="J88" i="39"/>
  <c r="J87" i="39"/>
  <c r="J86" i="39"/>
  <c r="J85" i="39"/>
  <c r="J84" i="39"/>
  <c r="J83" i="39"/>
  <c r="J82" i="39"/>
  <c r="J81" i="39"/>
  <c r="J80" i="39"/>
  <c r="J79" i="39"/>
  <c r="J78" i="39"/>
  <c r="J77" i="39"/>
  <c r="J76" i="39"/>
  <c r="J75" i="39"/>
  <c r="J74" i="39"/>
  <c r="J73" i="39"/>
  <c r="J72" i="39"/>
  <c r="J71" i="39"/>
  <c r="J70" i="39"/>
  <c r="J69" i="39"/>
  <c r="J68" i="39"/>
  <c r="J67" i="39"/>
  <c r="J66" i="39"/>
  <c r="J65" i="39"/>
  <c r="J64" i="39"/>
  <c r="J63" i="39"/>
  <c r="J62" i="39"/>
  <c r="J61" i="39"/>
  <c r="J60" i="39"/>
  <c r="J59" i="39"/>
  <c r="J58" i="39"/>
  <c r="J57" i="39"/>
  <c r="J56" i="39"/>
  <c r="J55" i="39"/>
  <c r="J54" i="39"/>
  <c r="J53" i="39"/>
  <c r="J52" i="39"/>
  <c r="J51" i="39"/>
  <c r="J50" i="39"/>
  <c r="J49" i="39"/>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J21" i="39"/>
  <c r="J20" i="39"/>
  <c r="J19" i="39"/>
  <c r="J18" i="39"/>
  <c r="J17" i="39"/>
  <c r="J16" i="39"/>
  <c r="J15" i="39"/>
  <c r="J14" i="39"/>
  <c r="J13" i="39"/>
  <c r="J12" i="39"/>
  <c r="J11" i="39"/>
  <c r="J10" i="39"/>
  <c r="J9" i="39"/>
  <c r="J8" i="39"/>
  <c r="J7" i="39"/>
  <c r="J6" i="39"/>
  <c r="J5" i="39"/>
  <c r="J4" i="39"/>
  <c r="J3" i="39"/>
  <c r="J367" i="38"/>
  <c r="J366" i="38"/>
  <c r="J365" i="38"/>
  <c r="J364" i="38"/>
  <c r="J363" i="38"/>
  <c r="J362" i="38"/>
  <c r="J361" i="38"/>
  <c r="J360" i="38"/>
  <c r="J359" i="38"/>
  <c r="J358" i="38"/>
  <c r="J357" i="38"/>
  <c r="J356" i="38"/>
  <c r="J355" i="38"/>
  <c r="J354" i="38"/>
  <c r="J353" i="38"/>
  <c r="J352" i="38"/>
  <c r="J351" i="38"/>
  <c r="J350" i="38"/>
  <c r="J349" i="38"/>
  <c r="J348" i="38"/>
  <c r="J347" i="38"/>
  <c r="J346" i="38"/>
  <c r="J345" i="38"/>
  <c r="J344" i="38"/>
  <c r="J343" i="38"/>
  <c r="J342" i="38"/>
  <c r="J341" i="38"/>
  <c r="J340" i="38"/>
  <c r="J339" i="38"/>
  <c r="J338" i="38"/>
  <c r="J337" i="38"/>
  <c r="J336" i="38"/>
  <c r="J335" i="38"/>
  <c r="J334" i="38"/>
  <c r="J333" i="38"/>
  <c r="J332" i="38"/>
  <c r="J331" i="38"/>
  <c r="J330" i="38"/>
  <c r="J329" i="38"/>
  <c r="J328" i="38"/>
  <c r="J327" i="38"/>
  <c r="J326" i="38"/>
  <c r="J325" i="38"/>
  <c r="J324" i="38"/>
  <c r="J323" i="38"/>
  <c r="J322" i="38"/>
  <c r="J321" i="38"/>
  <c r="J320" i="38"/>
  <c r="J319" i="38"/>
  <c r="J318" i="38"/>
  <c r="J317" i="38"/>
  <c r="J316" i="38"/>
  <c r="J315" i="38"/>
  <c r="J314" i="38"/>
  <c r="J313" i="38"/>
  <c r="J312" i="38"/>
  <c r="J311" i="38"/>
  <c r="J310" i="38"/>
  <c r="J309" i="38"/>
  <c r="J308" i="38"/>
  <c r="J307" i="38"/>
  <c r="J306" i="38"/>
  <c r="J305" i="38"/>
  <c r="J304" i="38"/>
  <c r="J303" i="38"/>
  <c r="J302" i="38"/>
  <c r="J301" i="38"/>
  <c r="J300" i="38"/>
  <c r="J299" i="38"/>
  <c r="J298" i="38"/>
  <c r="J297" i="38"/>
  <c r="J296" i="38"/>
  <c r="J295" i="38"/>
  <c r="J294" i="38"/>
  <c r="J293" i="38"/>
  <c r="J292" i="38"/>
  <c r="J291" i="38"/>
  <c r="J290" i="38"/>
  <c r="J289" i="38"/>
  <c r="J288" i="38"/>
  <c r="J287" i="38"/>
  <c r="J286" i="38"/>
  <c r="J285" i="38"/>
  <c r="J284" i="38"/>
  <c r="J283" i="38"/>
  <c r="J282" i="38"/>
  <c r="J281" i="38"/>
  <c r="J280" i="38"/>
  <c r="J279" i="38"/>
  <c r="J278" i="38"/>
  <c r="J277" i="38"/>
  <c r="J276" i="38"/>
  <c r="J275" i="38"/>
  <c r="J274" i="38"/>
  <c r="J273" i="38"/>
  <c r="J272" i="38"/>
  <c r="J271" i="38"/>
  <c r="J270" i="38"/>
  <c r="J269" i="38"/>
  <c r="J268" i="38"/>
  <c r="J267" i="38"/>
  <c r="J266" i="38"/>
  <c r="J265" i="38"/>
  <c r="J264" i="38"/>
  <c r="J263" i="38"/>
  <c r="J262" i="38"/>
  <c r="J261" i="38"/>
  <c r="J260" i="38"/>
  <c r="J259" i="38"/>
  <c r="J258" i="38"/>
  <c r="J257" i="38"/>
  <c r="J256" i="38"/>
  <c r="J255" i="38"/>
  <c r="J254" i="38"/>
  <c r="J253" i="38"/>
  <c r="J252" i="38"/>
  <c r="J251" i="38"/>
  <c r="J250" i="38"/>
  <c r="J249" i="38"/>
  <c r="J248" i="38"/>
  <c r="J247" i="38"/>
  <c r="J246" i="38"/>
  <c r="J245" i="38"/>
  <c r="J244" i="38"/>
  <c r="J243" i="38"/>
  <c r="J242" i="38"/>
  <c r="J241" i="38"/>
  <c r="J240" i="38"/>
  <c r="J239" i="38"/>
  <c r="J238" i="38"/>
  <c r="J237" i="38"/>
  <c r="J236" i="38"/>
  <c r="J235" i="38"/>
  <c r="J234" i="38"/>
  <c r="J233" i="38"/>
  <c r="J232" i="38"/>
  <c r="J231" i="38"/>
  <c r="J230" i="38"/>
  <c r="J229" i="38"/>
  <c r="J228" i="38"/>
  <c r="J227" i="38"/>
  <c r="J226" i="38"/>
  <c r="J225" i="38"/>
  <c r="J224" i="38"/>
  <c r="J223" i="38"/>
  <c r="J222" i="38"/>
  <c r="J221" i="38"/>
  <c r="J220" i="38"/>
  <c r="J219" i="38"/>
  <c r="J218" i="38"/>
  <c r="J217" i="38"/>
  <c r="J216" i="38"/>
  <c r="J215" i="38"/>
  <c r="J214" i="38"/>
  <c r="J213" i="38"/>
  <c r="J212" i="38"/>
  <c r="J211" i="38"/>
  <c r="J210" i="38"/>
  <c r="J209" i="38"/>
  <c r="J208" i="38"/>
  <c r="J207" i="38"/>
  <c r="J206" i="38"/>
  <c r="J205" i="38"/>
  <c r="J204" i="38"/>
  <c r="J203" i="38"/>
  <c r="J202" i="38"/>
  <c r="J201" i="38"/>
  <c r="J200" i="38"/>
  <c r="J199" i="38"/>
  <c r="J198" i="38"/>
  <c r="J197" i="38"/>
  <c r="J196" i="38"/>
  <c r="J195" i="38"/>
  <c r="J194" i="38"/>
  <c r="J193" i="38"/>
  <c r="J192" i="38"/>
  <c r="J191" i="38"/>
  <c r="J190" i="38"/>
  <c r="J189" i="38"/>
  <c r="J188" i="38"/>
  <c r="J187" i="38"/>
  <c r="J186" i="38"/>
  <c r="J185" i="38"/>
  <c r="J184" i="38"/>
  <c r="J183" i="38"/>
  <c r="J182" i="38"/>
  <c r="J181" i="38"/>
  <c r="J180" i="38"/>
  <c r="J179" i="38"/>
  <c r="J178" i="38"/>
  <c r="J177" i="38"/>
  <c r="J176" i="38"/>
  <c r="J175" i="38"/>
  <c r="J174" i="38"/>
  <c r="J173" i="38"/>
  <c r="J172" i="38"/>
  <c r="J171" i="38"/>
  <c r="J170" i="38"/>
  <c r="J169" i="38"/>
  <c r="J168" i="38"/>
  <c r="J167" i="38"/>
  <c r="J166" i="38"/>
  <c r="J165" i="38"/>
  <c r="J164" i="38"/>
  <c r="J163" i="38"/>
  <c r="J162" i="38"/>
  <c r="J161" i="38"/>
  <c r="J160" i="38"/>
  <c r="J159" i="38"/>
  <c r="J158" i="38"/>
  <c r="J157" i="38"/>
  <c r="J156" i="38"/>
  <c r="J155" i="38"/>
  <c r="J154" i="38"/>
  <c r="J153" i="38"/>
  <c r="J152" i="38"/>
  <c r="J151" i="38"/>
  <c r="J150" i="38"/>
  <c r="J149" i="38"/>
  <c r="J148" i="38"/>
  <c r="J147" i="38"/>
  <c r="J146" i="38"/>
  <c r="J145" i="38"/>
  <c r="J144" i="38"/>
  <c r="J143" i="38"/>
  <c r="J142" i="38"/>
  <c r="J141" i="38"/>
  <c r="J140" i="38"/>
  <c r="J139" i="38"/>
  <c r="J138" i="38"/>
  <c r="J137" i="38"/>
  <c r="J136" i="38"/>
  <c r="J135" i="38"/>
  <c r="J134" i="38"/>
  <c r="J133" i="38"/>
  <c r="J132" i="38"/>
  <c r="J131" i="38"/>
  <c r="J130" i="38"/>
  <c r="J129" i="38"/>
  <c r="J128" i="38"/>
  <c r="J127" i="38"/>
  <c r="J126" i="38"/>
  <c r="J125" i="38"/>
  <c r="J124" i="38"/>
  <c r="J123" i="38"/>
  <c r="J122" i="38"/>
  <c r="J121" i="38"/>
  <c r="J120" i="38"/>
  <c r="J119" i="38"/>
  <c r="J118" i="38"/>
  <c r="J117" i="38"/>
  <c r="J116" i="38"/>
  <c r="J115" i="38"/>
  <c r="J114" i="38"/>
  <c r="J113" i="38"/>
  <c r="J112" i="38"/>
  <c r="J111" i="38"/>
  <c r="J110" i="38"/>
  <c r="J109" i="38"/>
  <c r="J108" i="38"/>
  <c r="J107" i="38"/>
  <c r="J106" i="38"/>
  <c r="J105" i="38"/>
  <c r="J104" i="38"/>
  <c r="J103" i="38"/>
  <c r="J102" i="38"/>
  <c r="J101" i="38"/>
  <c r="J100" i="38"/>
  <c r="J99" i="38"/>
  <c r="J98" i="38"/>
  <c r="J97" i="38"/>
  <c r="J96" i="38"/>
  <c r="J95" i="38"/>
  <c r="J94" i="38"/>
  <c r="J93" i="38"/>
  <c r="J92" i="38"/>
  <c r="J91" i="38"/>
  <c r="J90" i="38"/>
  <c r="J89" i="38"/>
  <c r="J88" i="38"/>
  <c r="J87" i="38"/>
  <c r="J86" i="38"/>
  <c r="J85" i="38"/>
  <c r="J84" i="38"/>
  <c r="J83" i="38"/>
  <c r="J82" i="38"/>
  <c r="J81" i="38"/>
  <c r="J80" i="38"/>
  <c r="J79" i="38"/>
  <c r="J78" i="38"/>
  <c r="J77" i="38"/>
  <c r="J76" i="38"/>
  <c r="J75" i="38"/>
  <c r="J74" i="38"/>
  <c r="J73" i="38"/>
  <c r="J72" i="38"/>
  <c r="J71" i="38"/>
  <c r="J70" i="38"/>
  <c r="J69" i="38"/>
  <c r="J68" i="38"/>
  <c r="J67" i="38"/>
  <c r="J66" i="38"/>
  <c r="J65" i="38"/>
  <c r="J64" i="38"/>
  <c r="J63" i="38"/>
  <c r="J62" i="38"/>
  <c r="J61" i="38"/>
  <c r="J60" i="38"/>
  <c r="J59" i="38"/>
  <c r="J58" i="38"/>
  <c r="J57" i="38"/>
  <c r="J56" i="38"/>
  <c r="J55" i="38"/>
  <c r="J54" i="38"/>
  <c r="J53" i="38"/>
  <c r="J52" i="38"/>
  <c r="J51" i="38"/>
  <c r="J50" i="38"/>
  <c r="J49" i="38"/>
  <c r="J48" i="38"/>
  <c r="J47" i="38"/>
  <c r="J46" i="38"/>
  <c r="J45" i="38"/>
  <c r="J44" i="38"/>
  <c r="J43" i="38"/>
  <c r="J42" i="38"/>
  <c r="J41" i="38"/>
  <c r="J40" i="38"/>
  <c r="J39" i="38"/>
  <c r="J38" i="38"/>
  <c r="J37" i="38"/>
  <c r="J36" i="38"/>
  <c r="J35" i="38"/>
  <c r="J34" i="38"/>
  <c r="J33" i="38"/>
  <c r="J32" i="38"/>
  <c r="J31" i="38"/>
  <c r="J30" i="38"/>
  <c r="J29" i="38"/>
  <c r="J28" i="38"/>
  <c r="J27" i="38"/>
  <c r="J26" i="38"/>
  <c r="J25" i="38"/>
  <c r="J24" i="38"/>
  <c r="J23" i="38"/>
  <c r="J22" i="38"/>
  <c r="J21" i="38"/>
  <c r="J20" i="38"/>
  <c r="J19" i="38"/>
  <c r="J18" i="38"/>
  <c r="J17" i="38"/>
  <c r="J16" i="38"/>
  <c r="J15" i="38"/>
  <c r="J14" i="38"/>
  <c r="J13" i="38"/>
  <c r="J12" i="38"/>
  <c r="J11" i="38"/>
  <c r="J10" i="38"/>
  <c r="J9" i="38"/>
  <c r="J8" i="38"/>
  <c r="J7" i="38"/>
  <c r="J6" i="38"/>
  <c r="J5" i="38"/>
  <c r="J4" i="38"/>
  <c r="J3" i="38"/>
  <c r="J367" i="37"/>
  <c r="J366" i="37"/>
  <c r="J365" i="37"/>
  <c r="J364" i="37"/>
  <c r="J363" i="37"/>
  <c r="J362" i="37"/>
  <c r="J361" i="37"/>
  <c r="J360" i="37"/>
  <c r="J359" i="37"/>
  <c r="J358" i="37"/>
  <c r="J357" i="37"/>
  <c r="J356" i="37"/>
  <c r="J355" i="37"/>
  <c r="J354" i="37"/>
  <c r="J353" i="37"/>
  <c r="J352" i="37"/>
  <c r="J351" i="37"/>
  <c r="J350" i="37"/>
  <c r="J349" i="37"/>
  <c r="J348" i="37"/>
  <c r="J347" i="37"/>
  <c r="J346" i="37"/>
  <c r="J345" i="37"/>
  <c r="J344" i="37"/>
  <c r="J343" i="37"/>
  <c r="J342" i="37"/>
  <c r="J341" i="37"/>
  <c r="J340" i="37"/>
  <c r="J339" i="37"/>
  <c r="J338" i="37"/>
  <c r="J337" i="37"/>
  <c r="J336" i="37"/>
  <c r="J335" i="37"/>
  <c r="J334" i="37"/>
  <c r="J333" i="37"/>
  <c r="J332" i="37"/>
  <c r="J331" i="37"/>
  <c r="J330" i="37"/>
  <c r="J329" i="37"/>
  <c r="J328" i="37"/>
  <c r="J327" i="37"/>
  <c r="J326" i="37"/>
  <c r="J325" i="37"/>
  <c r="J324" i="37"/>
  <c r="J323" i="37"/>
  <c r="J322" i="37"/>
  <c r="J321" i="37"/>
  <c r="J320" i="37"/>
  <c r="J319" i="37"/>
  <c r="J318" i="37"/>
  <c r="J317" i="37"/>
  <c r="J316" i="37"/>
  <c r="J315" i="37"/>
  <c r="J314" i="37"/>
  <c r="J313" i="37"/>
  <c r="J312" i="37"/>
  <c r="J311" i="37"/>
  <c r="J310" i="37"/>
  <c r="J309" i="37"/>
  <c r="J308" i="37"/>
  <c r="J307" i="37"/>
  <c r="J306" i="37"/>
  <c r="J305" i="37"/>
  <c r="J304" i="37"/>
  <c r="J303" i="37"/>
  <c r="J302" i="37"/>
  <c r="J301" i="37"/>
  <c r="J300" i="37"/>
  <c r="J299" i="37"/>
  <c r="J298" i="37"/>
  <c r="J297" i="37"/>
  <c r="J296" i="37"/>
  <c r="J295" i="37"/>
  <c r="J294" i="37"/>
  <c r="J293" i="37"/>
  <c r="J292" i="37"/>
  <c r="J291" i="37"/>
  <c r="J290" i="37"/>
  <c r="J289" i="37"/>
  <c r="J288" i="37"/>
  <c r="J287" i="37"/>
  <c r="J286" i="37"/>
  <c r="J285" i="37"/>
  <c r="J284" i="37"/>
  <c r="J283" i="37"/>
  <c r="J282" i="37"/>
  <c r="J281" i="37"/>
  <c r="J280" i="37"/>
  <c r="J279" i="37"/>
  <c r="J278" i="37"/>
  <c r="J277" i="37"/>
  <c r="J276" i="37"/>
  <c r="J275" i="37"/>
  <c r="J274" i="37"/>
  <c r="J273" i="37"/>
  <c r="J272" i="37"/>
  <c r="J271" i="37"/>
  <c r="J270" i="37"/>
  <c r="J269" i="37"/>
  <c r="J268" i="37"/>
  <c r="J267" i="37"/>
  <c r="J266" i="37"/>
  <c r="J265" i="37"/>
  <c r="J264" i="37"/>
  <c r="J263" i="37"/>
  <c r="J262" i="37"/>
  <c r="J261" i="37"/>
  <c r="J260" i="37"/>
  <c r="J259" i="37"/>
  <c r="J258" i="37"/>
  <c r="J257" i="37"/>
  <c r="J256" i="37"/>
  <c r="J255" i="37"/>
  <c r="J254" i="37"/>
  <c r="J253" i="37"/>
  <c r="J252" i="37"/>
  <c r="J251" i="37"/>
  <c r="J250" i="37"/>
  <c r="J249" i="37"/>
  <c r="J248" i="37"/>
  <c r="J247" i="37"/>
  <c r="J246" i="37"/>
  <c r="J245" i="37"/>
  <c r="J244" i="37"/>
  <c r="J243" i="37"/>
  <c r="J242" i="37"/>
  <c r="J241" i="37"/>
  <c r="J240" i="37"/>
  <c r="J239" i="37"/>
  <c r="J238" i="37"/>
  <c r="J237" i="37"/>
  <c r="J236" i="37"/>
  <c r="J235" i="37"/>
  <c r="J234" i="37"/>
  <c r="J233" i="37"/>
  <c r="J232" i="37"/>
  <c r="J231" i="37"/>
  <c r="J230" i="37"/>
  <c r="J229" i="37"/>
  <c r="J228" i="37"/>
  <c r="J227" i="37"/>
  <c r="J226" i="37"/>
  <c r="J225" i="37"/>
  <c r="J224" i="37"/>
  <c r="J223" i="37"/>
  <c r="J222" i="37"/>
  <c r="J221" i="37"/>
  <c r="J220" i="37"/>
  <c r="J219" i="37"/>
  <c r="J218" i="37"/>
  <c r="J217" i="37"/>
  <c r="J216" i="37"/>
  <c r="J215" i="37"/>
  <c r="J214" i="37"/>
  <c r="J213" i="37"/>
  <c r="J212" i="37"/>
  <c r="J211" i="37"/>
  <c r="J210" i="37"/>
  <c r="J209" i="37"/>
  <c r="J208" i="37"/>
  <c r="J207" i="37"/>
  <c r="J206" i="37"/>
  <c r="J205" i="37"/>
  <c r="J204" i="37"/>
  <c r="J203" i="37"/>
  <c r="J202" i="37"/>
  <c r="J201" i="37"/>
  <c r="J200" i="37"/>
  <c r="J199" i="37"/>
  <c r="J198" i="37"/>
  <c r="J197" i="37"/>
  <c r="J196" i="37"/>
  <c r="J195" i="37"/>
  <c r="J194" i="37"/>
  <c r="J193" i="37"/>
  <c r="J192" i="37"/>
  <c r="J191" i="37"/>
  <c r="J190" i="37"/>
  <c r="J189" i="37"/>
  <c r="J188" i="37"/>
  <c r="J187" i="37"/>
  <c r="J186" i="37"/>
  <c r="J185" i="37"/>
  <c r="J184" i="37"/>
  <c r="J183" i="37"/>
  <c r="J182" i="37"/>
  <c r="J181" i="37"/>
  <c r="J180" i="37"/>
  <c r="J179" i="37"/>
  <c r="J178" i="37"/>
  <c r="J177" i="37"/>
  <c r="J176" i="37"/>
  <c r="J175" i="37"/>
  <c r="J174" i="37"/>
  <c r="J173" i="37"/>
  <c r="J172" i="37"/>
  <c r="J171" i="37"/>
  <c r="J170" i="37"/>
  <c r="J169" i="37"/>
  <c r="J168" i="37"/>
  <c r="J167" i="37"/>
  <c r="J166" i="37"/>
  <c r="J165" i="37"/>
  <c r="J164" i="37"/>
  <c r="J163" i="37"/>
  <c r="J162" i="37"/>
  <c r="J161" i="37"/>
  <c r="J160" i="37"/>
  <c r="J159" i="37"/>
  <c r="J158" i="37"/>
  <c r="J157" i="37"/>
  <c r="J156" i="37"/>
  <c r="J155" i="37"/>
  <c r="J154" i="37"/>
  <c r="J153" i="37"/>
  <c r="J152" i="37"/>
  <c r="J151" i="37"/>
  <c r="J150" i="37"/>
  <c r="J149" i="37"/>
  <c r="J148" i="37"/>
  <c r="J147" i="37"/>
  <c r="J146" i="37"/>
  <c r="J145" i="37"/>
  <c r="J144" i="37"/>
  <c r="J143" i="37"/>
  <c r="J142" i="37"/>
  <c r="J141" i="37"/>
  <c r="J140" i="37"/>
  <c r="J139" i="37"/>
  <c r="J138" i="37"/>
  <c r="J137" i="37"/>
  <c r="J136" i="37"/>
  <c r="J135" i="37"/>
  <c r="J134" i="37"/>
  <c r="J133" i="37"/>
  <c r="J132" i="37"/>
  <c r="J131" i="37"/>
  <c r="J130" i="37"/>
  <c r="J129" i="37"/>
  <c r="J128" i="37"/>
  <c r="J127" i="37"/>
  <c r="J126" i="37"/>
  <c r="J125" i="37"/>
  <c r="J124" i="37"/>
  <c r="J123" i="37"/>
  <c r="J122" i="37"/>
  <c r="J121" i="37"/>
  <c r="J120" i="37"/>
  <c r="J119" i="37"/>
  <c r="J118" i="37"/>
  <c r="J117" i="37"/>
  <c r="J116" i="37"/>
  <c r="J115" i="37"/>
  <c r="J114" i="37"/>
  <c r="J113" i="37"/>
  <c r="J112" i="37"/>
  <c r="J111" i="37"/>
  <c r="J110" i="37"/>
  <c r="J109" i="37"/>
  <c r="J108" i="37"/>
  <c r="J107" i="37"/>
  <c r="J106" i="37"/>
  <c r="J105" i="37"/>
  <c r="J104" i="37"/>
  <c r="J103" i="37"/>
  <c r="J102" i="37"/>
  <c r="J101" i="37"/>
  <c r="J100" i="37"/>
  <c r="J99" i="37"/>
  <c r="J98" i="37"/>
  <c r="J97" i="37"/>
  <c r="J96" i="37"/>
  <c r="J95" i="37"/>
  <c r="J94" i="37"/>
  <c r="J93" i="37"/>
  <c r="J92" i="37"/>
  <c r="J91" i="37"/>
  <c r="J90" i="37"/>
  <c r="J89" i="37"/>
  <c r="J88" i="37"/>
  <c r="J87" i="37"/>
  <c r="J86" i="37"/>
  <c r="J85" i="37"/>
  <c r="J84" i="37"/>
  <c r="J83" i="37"/>
  <c r="J82" i="37"/>
  <c r="J81" i="37"/>
  <c r="J80" i="37"/>
  <c r="J79" i="37"/>
  <c r="J78" i="37"/>
  <c r="J77" i="37"/>
  <c r="J76" i="37"/>
  <c r="J75" i="37"/>
  <c r="J74" i="37"/>
  <c r="J73" i="37"/>
  <c r="J72" i="37"/>
  <c r="J71" i="37"/>
  <c r="J70" i="37"/>
  <c r="J69" i="37"/>
  <c r="J68" i="37"/>
  <c r="J67" i="37"/>
  <c r="J66" i="37"/>
  <c r="J65" i="37"/>
  <c r="J64" i="37"/>
  <c r="J63" i="37"/>
  <c r="J62" i="37"/>
  <c r="J61" i="37"/>
  <c r="J60" i="37"/>
  <c r="J59" i="37"/>
  <c r="J58" i="37"/>
  <c r="J57" i="37"/>
  <c r="J56" i="37"/>
  <c r="J55" i="37"/>
  <c r="J54" i="37"/>
  <c r="J53" i="37"/>
  <c r="J52" i="37"/>
  <c r="J51" i="37"/>
  <c r="J50" i="37"/>
  <c r="J49" i="37"/>
  <c r="J48" i="37"/>
  <c r="J47" i="37"/>
  <c r="J46" i="37"/>
  <c r="J45" i="37"/>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J11" i="37"/>
  <c r="J10" i="37"/>
  <c r="J9" i="37"/>
  <c r="J8" i="37"/>
  <c r="J7" i="37"/>
  <c r="J6" i="37"/>
  <c r="J5" i="37"/>
  <c r="J4" i="37"/>
  <c r="J3" i="37"/>
  <c r="Q5" i="37" s="1"/>
  <c r="J367" i="36"/>
  <c r="J366" i="36"/>
  <c r="J365" i="36"/>
  <c r="J364" i="36"/>
  <c r="J363" i="36"/>
  <c r="J362" i="36"/>
  <c r="J361" i="36"/>
  <c r="J360" i="36"/>
  <c r="J359" i="36"/>
  <c r="J358" i="36"/>
  <c r="J357" i="36"/>
  <c r="J356" i="36"/>
  <c r="J355" i="36"/>
  <c r="J354" i="36"/>
  <c r="J353" i="36"/>
  <c r="J352" i="36"/>
  <c r="J351" i="36"/>
  <c r="J350" i="36"/>
  <c r="J349" i="36"/>
  <c r="J348" i="36"/>
  <c r="J347" i="36"/>
  <c r="J346" i="36"/>
  <c r="J345" i="36"/>
  <c r="J344" i="36"/>
  <c r="J343" i="36"/>
  <c r="J342" i="36"/>
  <c r="J341" i="36"/>
  <c r="J340" i="36"/>
  <c r="J339" i="36"/>
  <c r="J338" i="36"/>
  <c r="J337" i="36"/>
  <c r="J336" i="36"/>
  <c r="J335" i="36"/>
  <c r="J334" i="36"/>
  <c r="J333" i="36"/>
  <c r="J332" i="36"/>
  <c r="J331" i="36"/>
  <c r="J330" i="36"/>
  <c r="J329" i="36"/>
  <c r="J328" i="36"/>
  <c r="J327" i="36"/>
  <c r="J326" i="36"/>
  <c r="J325" i="36"/>
  <c r="J324" i="36"/>
  <c r="J323" i="36"/>
  <c r="J322" i="36"/>
  <c r="J321" i="36"/>
  <c r="J320" i="36"/>
  <c r="J319" i="36"/>
  <c r="J318" i="36"/>
  <c r="J317" i="36"/>
  <c r="J316" i="36"/>
  <c r="J315" i="36"/>
  <c r="J314" i="36"/>
  <c r="J313" i="36"/>
  <c r="J312" i="36"/>
  <c r="J311" i="36"/>
  <c r="J310" i="36"/>
  <c r="J309" i="36"/>
  <c r="J308" i="36"/>
  <c r="J307" i="36"/>
  <c r="J306" i="36"/>
  <c r="J305" i="36"/>
  <c r="J304" i="36"/>
  <c r="J303" i="36"/>
  <c r="J302" i="36"/>
  <c r="J301" i="36"/>
  <c r="J300" i="36"/>
  <c r="J299" i="36"/>
  <c r="J298" i="36"/>
  <c r="J297" i="36"/>
  <c r="J296" i="36"/>
  <c r="J295" i="36"/>
  <c r="J294" i="36"/>
  <c r="J293" i="36"/>
  <c r="J292" i="36"/>
  <c r="J291" i="36"/>
  <c r="J290" i="36"/>
  <c r="J289" i="36"/>
  <c r="J288" i="36"/>
  <c r="J287" i="36"/>
  <c r="J286" i="36"/>
  <c r="J285" i="36"/>
  <c r="J284" i="36"/>
  <c r="J283" i="36"/>
  <c r="J282" i="36"/>
  <c r="J281" i="36"/>
  <c r="J280" i="36"/>
  <c r="J279" i="36"/>
  <c r="J278" i="36"/>
  <c r="J277" i="36"/>
  <c r="J276" i="36"/>
  <c r="J275" i="36"/>
  <c r="J274" i="36"/>
  <c r="J273" i="36"/>
  <c r="J272" i="36"/>
  <c r="J271" i="36"/>
  <c r="J270" i="36"/>
  <c r="J269" i="36"/>
  <c r="J268" i="36"/>
  <c r="J267" i="36"/>
  <c r="J266" i="36"/>
  <c r="J265" i="36"/>
  <c r="J264" i="36"/>
  <c r="J263" i="36"/>
  <c r="J262" i="36"/>
  <c r="J261" i="36"/>
  <c r="J260" i="36"/>
  <c r="J259" i="36"/>
  <c r="J258" i="36"/>
  <c r="J257" i="36"/>
  <c r="J256" i="36"/>
  <c r="J255" i="36"/>
  <c r="J254" i="36"/>
  <c r="J253" i="36"/>
  <c r="J252" i="36"/>
  <c r="J251" i="36"/>
  <c r="J250" i="36"/>
  <c r="J249" i="36"/>
  <c r="J248" i="36"/>
  <c r="J247" i="36"/>
  <c r="J246" i="36"/>
  <c r="J245" i="36"/>
  <c r="J244" i="36"/>
  <c r="J243" i="36"/>
  <c r="J242" i="36"/>
  <c r="J241" i="36"/>
  <c r="J240" i="36"/>
  <c r="J239" i="36"/>
  <c r="J238" i="36"/>
  <c r="J237" i="36"/>
  <c r="J236" i="36"/>
  <c r="J235" i="36"/>
  <c r="J234" i="36"/>
  <c r="J233" i="36"/>
  <c r="J232" i="36"/>
  <c r="J231" i="36"/>
  <c r="J230" i="36"/>
  <c r="J229" i="36"/>
  <c r="J228" i="36"/>
  <c r="J227" i="36"/>
  <c r="J226" i="36"/>
  <c r="J225" i="36"/>
  <c r="J224" i="36"/>
  <c r="J223" i="36"/>
  <c r="J222" i="36"/>
  <c r="J221" i="36"/>
  <c r="J220" i="36"/>
  <c r="J219" i="36"/>
  <c r="J218" i="36"/>
  <c r="J217" i="36"/>
  <c r="J216" i="36"/>
  <c r="J215" i="36"/>
  <c r="J214" i="36"/>
  <c r="J213" i="36"/>
  <c r="J212" i="36"/>
  <c r="J211" i="36"/>
  <c r="J210" i="36"/>
  <c r="J209" i="36"/>
  <c r="J208" i="36"/>
  <c r="J207" i="36"/>
  <c r="J206" i="36"/>
  <c r="J205" i="36"/>
  <c r="J204" i="36"/>
  <c r="J203" i="36"/>
  <c r="J202" i="36"/>
  <c r="J201" i="36"/>
  <c r="J200" i="36"/>
  <c r="J199" i="36"/>
  <c r="J198" i="36"/>
  <c r="J197" i="36"/>
  <c r="J196" i="36"/>
  <c r="J195" i="36"/>
  <c r="J194" i="36"/>
  <c r="J193" i="36"/>
  <c r="J192" i="36"/>
  <c r="J191" i="36"/>
  <c r="J190" i="36"/>
  <c r="J189" i="36"/>
  <c r="J188" i="36"/>
  <c r="J187" i="36"/>
  <c r="J186" i="36"/>
  <c r="J185" i="36"/>
  <c r="J184" i="36"/>
  <c r="J183" i="36"/>
  <c r="J182" i="36"/>
  <c r="J181" i="36"/>
  <c r="J180" i="36"/>
  <c r="J179" i="36"/>
  <c r="J178" i="36"/>
  <c r="J177" i="36"/>
  <c r="J176" i="36"/>
  <c r="J175" i="36"/>
  <c r="J174" i="36"/>
  <c r="J173" i="36"/>
  <c r="J172" i="36"/>
  <c r="J171" i="36"/>
  <c r="J170" i="36"/>
  <c r="J169" i="36"/>
  <c r="J168" i="36"/>
  <c r="J167" i="36"/>
  <c r="J166" i="36"/>
  <c r="J165" i="36"/>
  <c r="J164" i="36"/>
  <c r="J163" i="36"/>
  <c r="J162" i="36"/>
  <c r="J161" i="36"/>
  <c r="J160" i="36"/>
  <c r="J159" i="36"/>
  <c r="J158" i="36"/>
  <c r="J157" i="36"/>
  <c r="J156" i="36"/>
  <c r="J155" i="36"/>
  <c r="J154" i="36"/>
  <c r="J153" i="36"/>
  <c r="J152" i="36"/>
  <c r="J151" i="36"/>
  <c r="J150" i="36"/>
  <c r="J149" i="36"/>
  <c r="J148" i="36"/>
  <c r="J147" i="36"/>
  <c r="J146" i="36"/>
  <c r="J145" i="36"/>
  <c r="J144" i="36"/>
  <c r="J143" i="36"/>
  <c r="J142" i="36"/>
  <c r="J141" i="36"/>
  <c r="J140" i="36"/>
  <c r="J139" i="36"/>
  <c r="J138" i="36"/>
  <c r="J137" i="36"/>
  <c r="J136" i="36"/>
  <c r="J135" i="36"/>
  <c r="J134" i="36"/>
  <c r="J133" i="36"/>
  <c r="J132" i="36"/>
  <c r="J131" i="36"/>
  <c r="J130" i="36"/>
  <c r="J129" i="36"/>
  <c r="J128" i="36"/>
  <c r="J127" i="36"/>
  <c r="J126" i="36"/>
  <c r="J125" i="36"/>
  <c r="J124" i="36"/>
  <c r="J123" i="36"/>
  <c r="J122" i="36"/>
  <c r="J121" i="36"/>
  <c r="J120" i="36"/>
  <c r="J119" i="36"/>
  <c r="J118" i="36"/>
  <c r="J117" i="36"/>
  <c r="J116" i="36"/>
  <c r="J115" i="36"/>
  <c r="J114" i="36"/>
  <c r="J113" i="36"/>
  <c r="J112" i="36"/>
  <c r="J111" i="36"/>
  <c r="J110" i="36"/>
  <c r="J109" i="36"/>
  <c r="J108" i="36"/>
  <c r="J107" i="36"/>
  <c r="J106" i="36"/>
  <c r="J105" i="36"/>
  <c r="J104" i="36"/>
  <c r="J103" i="36"/>
  <c r="J102" i="36"/>
  <c r="J101" i="36"/>
  <c r="J100" i="36"/>
  <c r="J99" i="36"/>
  <c r="J98" i="36"/>
  <c r="J97" i="36"/>
  <c r="J96" i="36"/>
  <c r="J95" i="36"/>
  <c r="J94" i="36"/>
  <c r="J93" i="36"/>
  <c r="J92" i="36"/>
  <c r="J91" i="36"/>
  <c r="J90" i="36"/>
  <c r="J89" i="36"/>
  <c r="J88" i="36"/>
  <c r="J87" i="36"/>
  <c r="J86" i="36"/>
  <c r="J85" i="36"/>
  <c r="J84" i="36"/>
  <c r="J83" i="36"/>
  <c r="J82" i="36"/>
  <c r="J81" i="36"/>
  <c r="J80" i="36"/>
  <c r="J79" i="36"/>
  <c r="J78" i="36"/>
  <c r="J77" i="36"/>
  <c r="J76" i="36"/>
  <c r="J75" i="36"/>
  <c r="J74" i="36"/>
  <c r="J73" i="36"/>
  <c r="J72" i="36"/>
  <c r="J71" i="36"/>
  <c r="J70" i="36"/>
  <c r="J69" i="36"/>
  <c r="J68" i="36"/>
  <c r="J67" i="36"/>
  <c r="J66" i="36"/>
  <c r="J65" i="36"/>
  <c r="J64" i="36"/>
  <c r="J63" i="36"/>
  <c r="J62" i="36"/>
  <c r="J61" i="36"/>
  <c r="J60" i="36"/>
  <c r="J59" i="36"/>
  <c r="J58" i="36"/>
  <c r="J57" i="36"/>
  <c r="J56" i="36"/>
  <c r="J55" i="36"/>
  <c r="J54" i="36"/>
  <c r="J53" i="36"/>
  <c r="J52" i="36"/>
  <c r="J51" i="36"/>
  <c r="J50" i="36"/>
  <c r="J49" i="36"/>
  <c r="J48" i="36"/>
  <c r="J47" i="36"/>
  <c r="J46" i="36"/>
  <c r="J45" i="36"/>
  <c r="J44" i="36"/>
  <c r="J43" i="36"/>
  <c r="J42" i="36"/>
  <c r="J41" i="36"/>
  <c r="J40" i="36"/>
  <c r="J39" i="36"/>
  <c r="J38" i="36"/>
  <c r="J37" i="36"/>
  <c r="J36" i="36"/>
  <c r="J35" i="36"/>
  <c r="J34" i="36"/>
  <c r="J33" i="36"/>
  <c r="J32" i="36"/>
  <c r="J31" i="36"/>
  <c r="J30" i="36"/>
  <c r="J29" i="36"/>
  <c r="J28" i="36"/>
  <c r="J27" i="36"/>
  <c r="J26" i="36"/>
  <c r="J25" i="36"/>
  <c r="J24" i="36"/>
  <c r="J23" i="36"/>
  <c r="J22" i="36"/>
  <c r="J21" i="36"/>
  <c r="J20" i="36"/>
  <c r="J19" i="36"/>
  <c r="J18" i="36"/>
  <c r="J17" i="36"/>
  <c r="J16" i="36"/>
  <c r="J15" i="36"/>
  <c r="J14" i="36"/>
  <c r="J13" i="36"/>
  <c r="J12" i="36"/>
  <c r="J11" i="36"/>
  <c r="J10" i="36"/>
  <c r="J9" i="36"/>
  <c r="J8" i="36"/>
  <c r="J7" i="36"/>
  <c r="J6" i="36"/>
  <c r="J5" i="36"/>
  <c r="J4" i="36"/>
  <c r="J3" i="36"/>
  <c r="J367" i="35"/>
  <c r="J366" i="35"/>
  <c r="J365" i="35"/>
  <c r="J364" i="35"/>
  <c r="J363" i="35"/>
  <c r="J362" i="35"/>
  <c r="J361" i="35"/>
  <c r="J360" i="35"/>
  <c r="J359" i="35"/>
  <c r="J358" i="35"/>
  <c r="J357" i="35"/>
  <c r="J356" i="35"/>
  <c r="J355" i="35"/>
  <c r="J354" i="35"/>
  <c r="J353" i="35"/>
  <c r="J352" i="35"/>
  <c r="J351" i="35"/>
  <c r="J350" i="35"/>
  <c r="J349" i="35"/>
  <c r="J348" i="35"/>
  <c r="J347" i="35"/>
  <c r="J346" i="35"/>
  <c r="J345" i="35"/>
  <c r="J344" i="35"/>
  <c r="J343" i="35"/>
  <c r="J342" i="35"/>
  <c r="J341" i="35"/>
  <c r="J340" i="35"/>
  <c r="J339" i="35"/>
  <c r="J338" i="35"/>
  <c r="J337" i="35"/>
  <c r="J336" i="35"/>
  <c r="J335" i="35"/>
  <c r="J334" i="35"/>
  <c r="J333" i="35"/>
  <c r="J332" i="35"/>
  <c r="J331" i="35"/>
  <c r="J330" i="35"/>
  <c r="J329" i="35"/>
  <c r="J328" i="35"/>
  <c r="J327" i="35"/>
  <c r="J326" i="35"/>
  <c r="J325" i="35"/>
  <c r="J324" i="35"/>
  <c r="J323" i="35"/>
  <c r="J322" i="35"/>
  <c r="J321" i="35"/>
  <c r="J320" i="35"/>
  <c r="J319" i="35"/>
  <c r="J318" i="35"/>
  <c r="J317" i="35"/>
  <c r="J316" i="35"/>
  <c r="J315" i="35"/>
  <c r="J314" i="35"/>
  <c r="J313" i="35"/>
  <c r="J312" i="35"/>
  <c r="J311" i="35"/>
  <c r="J310" i="35"/>
  <c r="J309" i="35"/>
  <c r="J308" i="35"/>
  <c r="J307" i="35"/>
  <c r="J306" i="35"/>
  <c r="J305" i="35"/>
  <c r="J304" i="35"/>
  <c r="J303" i="35"/>
  <c r="J302" i="35"/>
  <c r="J301" i="35"/>
  <c r="J300" i="35"/>
  <c r="J299" i="35"/>
  <c r="J298" i="35"/>
  <c r="J297" i="35"/>
  <c r="J296" i="35"/>
  <c r="J295" i="35"/>
  <c r="J294" i="35"/>
  <c r="J293" i="35"/>
  <c r="J292" i="35"/>
  <c r="J291" i="35"/>
  <c r="J290" i="35"/>
  <c r="J289" i="35"/>
  <c r="J288" i="35"/>
  <c r="J287" i="35"/>
  <c r="J286" i="35"/>
  <c r="J285" i="35"/>
  <c r="J284" i="35"/>
  <c r="J283" i="35"/>
  <c r="J282" i="35"/>
  <c r="J281" i="35"/>
  <c r="J280" i="35"/>
  <c r="J279" i="35"/>
  <c r="J278" i="35"/>
  <c r="J277" i="35"/>
  <c r="J276" i="35"/>
  <c r="J275" i="35"/>
  <c r="J274" i="35"/>
  <c r="J273" i="35"/>
  <c r="J272" i="35"/>
  <c r="J271" i="35"/>
  <c r="J270" i="35"/>
  <c r="J269" i="35"/>
  <c r="J268" i="35"/>
  <c r="J267" i="35"/>
  <c r="J266" i="35"/>
  <c r="J265" i="35"/>
  <c r="J264" i="35"/>
  <c r="J263" i="35"/>
  <c r="J262" i="35"/>
  <c r="J261" i="35"/>
  <c r="J260" i="35"/>
  <c r="J259" i="35"/>
  <c r="J258" i="35"/>
  <c r="J257" i="35"/>
  <c r="J256" i="35"/>
  <c r="J255" i="35"/>
  <c r="J254" i="35"/>
  <c r="J253" i="35"/>
  <c r="J252" i="35"/>
  <c r="J251" i="35"/>
  <c r="J250" i="35"/>
  <c r="J249" i="35"/>
  <c r="J248" i="35"/>
  <c r="J247" i="35"/>
  <c r="J246" i="35"/>
  <c r="J245" i="35"/>
  <c r="J244" i="35"/>
  <c r="J243" i="35"/>
  <c r="J242" i="35"/>
  <c r="J241" i="35"/>
  <c r="J240" i="35"/>
  <c r="J239" i="35"/>
  <c r="J238" i="35"/>
  <c r="J237" i="35"/>
  <c r="J236" i="35"/>
  <c r="J235" i="35"/>
  <c r="J234" i="35"/>
  <c r="J233" i="35"/>
  <c r="J232" i="35"/>
  <c r="J231" i="35"/>
  <c r="J230" i="35"/>
  <c r="J229" i="35"/>
  <c r="J228" i="35"/>
  <c r="J227" i="35"/>
  <c r="J226" i="35"/>
  <c r="J225" i="35"/>
  <c r="J224" i="35"/>
  <c r="J223" i="35"/>
  <c r="J222" i="35"/>
  <c r="J221" i="35"/>
  <c r="J220" i="35"/>
  <c r="J219" i="35"/>
  <c r="J218" i="35"/>
  <c r="J217" i="35"/>
  <c r="J216" i="35"/>
  <c r="J215" i="35"/>
  <c r="J214" i="35"/>
  <c r="J213" i="35"/>
  <c r="J212" i="35"/>
  <c r="J211" i="35"/>
  <c r="J210" i="35"/>
  <c r="J209" i="35"/>
  <c r="J208" i="35"/>
  <c r="J207" i="35"/>
  <c r="J206" i="35"/>
  <c r="J205" i="35"/>
  <c r="J204" i="35"/>
  <c r="J203" i="35"/>
  <c r="J202" i="35"/>
  <c r="J201" i="35"/>
  <c r="J200" i="35"/>
  <c r="J199" i="35"/>
  <c r="J198" i="35"/>
  <c r="J197" i="35"/>
  <c r="J196" i="35"/>
  <c r="J195" i="35"/>
  <c r="J194" i="35"/>
  <c r="J193" i="35"/>
  <c r="J192" i="35"/>
  <c r="J191" i="35"/>
  <c r="J190" i="35"/>
  <c r="J189" i="35"/>
  <c r="J188" i="35"/>
  <c r="J187" i="35"/>
  <c r="J186" i="35"/>
  <c r="J185" i="35"/>
  <c r="J184" i="35"/>
  <c r="J183" i="35"/>
  <c r="J182" i="35"/>
  <c r="J181" i="35"/>
  <c r="J180" i="35"/>
  <c r="J179" i="35"/>
  <c r="J178" i="35"/>
  <c r="J177" i="35"/>
  <c r="J176" i="35"/>
  <c r="J175" i="35"/>
  <c r="J174" i="35"/>
  <c r="J173" i="35"/>
  <c r="J172" i="35"/>
  <c r="J171" i="35"/>
  <c r="J170" i="35"/>
  <c r="J169" i="35"/>
  <c r="J168" i="35"/>
  <c r="J167" i="35"/>
  <c r="J166" i="35"/>
  <c r="J165" i="35"/>
  <c r="J164" i="35"/>
  <c r="J163" i="35"/>
  <c r="J162" i="35"/>
  <c r="J161" i="35"/>
  <c r="J160" i="35"/>
  <c r="J159" i="35"/>
  <c r="J158" i="35"/>
  <c r="J157" i="35"/>
  <c r="J156" i="35"/>
  <c r="J155" i="35"/>
  <c r="J154" i="35"/>
  <c r="J153" i="35"/>
  <c r="J152" i="35"/>
  <c r="J151" i="35"/>
  <c r="J150" i="35"/>
  <c r="J149" i="35"/>
  <c r="J148" i="35"/>
  <c r="J147" i="35"/>
  <c r="J146" i="35"/>
  <c r="J145" i="35"/>
  <c r="J144" i="35"/>
  <c r="J143" i="35"/>
  <c r="J142" i="35"/>
  <c r="J141" i="35"/>
  <c r="J140" i="35"/>
  <c r="J139" i="35"/>
  <c r="J138" i="35"/>
  <c r="J137" i="35"/>
  <c r="J136" i="35"/>
  <c r="J135" i="35"/>
  <c r="J134" i="35"/>
  <c r="J133" i="35"/>
  <c r="J132" i="35"/>
  <c r="J131" i="35"/>
  <c r="J130" i="35"/>
  <c r="J129" i="35"/>
  <c r="J128" i="35"/>
  <c r="J127"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6"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1" i="35"/>
  <c r="J10" i="35"/>
  <c r="J9" i="35"/>
  <c r="J8" i="35"/>
  <c r="J7" i="35"/>
  <c r="J6" i="35"/>
  <c r="J5" i="35"/>
  <c r="J4" i="35"/>
  <c r="J3" i="35"/>
  <c r="J367" i="34"/>
  <c r="J366" i="34"/>
  <c r="J365" i="34"/>
  <c r="J364" i="34"/>
  <c r="J363" i="34"/>
  <c r="J362" i="34"/>
  <c r="J361" i="34"/>
  <c r="J360" i="34"/>
  <c r="J359" i="34"/>
  <c r="J358" i="34"/>
  <c r="J357" i="34"/>
  <c r="J356" i="34"/>
  <c r="J355" i="34"/>
  <c r="J354" i="34"/>
  <c r="J353" i="34"/>
  <c r="J352" i="34"/>
  <c r="J351" i="34"/>
  <c r="J350" i="34"/>
  <c r="J349" i="34"/>
  <c r="J348" i="34"/>
  <c r="J347" i="34"/>
  <c r="J346" i="34"/>
  <c r="J345" i="34"/>
  <c r="J344" i="34"/>
  <c r="J343" i="34"/>
  <c r="J342" i="34"/>
  <c r="J341" i="34"/>
  <c r="J340" i="34"/>
  <c r="J339" i="34"/>
  <c r="J338" i="34"/>
  <c r="J337" i="34"/>
  <c r="J336" i="34"/>
  <c r="J335" i="34"/>
  <c r="J334" i="34"/>
  <c r="J333" i="34"/>
  <c r="J332" i="34"/>
  <c r="J331" i="34"/>
  <c r="J330" i="34"/>
  <c r="J329" i="34"/>
  <c r="J328" i="34"/>
  <c r="J327" i="34"/>
  <c r="J326" i="34"/>
  <c r="J325" i="34"/>
  <c r="J324" i="34"/>
  <c r="J323" i="34"/>
  <c r="J322" i="34"/>
  <c r="J321" i="34"/>
  <c r="J320" i="34"/>
  <c r="J319" i="34"/>
  <c r="J318" i="34"/>
  <c r="J317" i="34"/>
  <c r="J316" i="34"/>
  <c r="J315" i="34"/>
  <c r="J314" i="34"/>
  <c r="J313" i="34"/>
  <c r="J312" i="34"/>
  <c r="J311" i="34"/>
  <c r="J310" i="34"/>
  <c r="J309" i="34"/>
  <c r="J308" i="34"/>
  <c r="J307" i="34"/>
  <c r="J306" i="34"/>
  <c r="J305" i="34"/>
  <c r="J304" i="34"/>
  <c r="J303" i="34"/>
  <c r="J302" i="34"/>
  <c r="J301" i="34"/>
  <c r="J300" i="34"/>
  <c r="J299" i="34"/>
  <c r="J298" i="34"/>
  <c r="J297" i="34"/>
  <c r="J296" i="34"/>
  <c r="J295" i="34"/>
  <c r="J294" i="34"/>
  <c r="J293" i="34"/>
  <c r="J292" i="34"/>
  <c r="J291" i="34"/>
  <c r="J290" i="34"/>
  <c r="J289" i="34"/>
  <c r="J288" i="34"/>
  <c r="J287" i="34"/>
  <c r="J286" i="34"/>
  <c r="J285" i="34"/>
  <c r="J284" i="34"/>
  <c r="J283" i="34"/>
  <c r="J282" i="34"/>
  <c r="J281" i="34"/>
  <c r="J280" i="34"/>
  <c r="J279" i="34"/>
  <c r="J278" i="34"/>
  <c r="J277" i="34"/>
  <c r="J276" i="34"/>
  <c r="J275" i="34"/>
  <c r="J274" i="34"/>
  <c r="J273" i="34"/>
  <c r="J272" i="34"/>
  <c r="J271" i="34"/>
  <c r="J270" i="34"/>
  <c r="J269" i="34"/>
  <c r="J268" i="34"/>
  <c r="J267" i="34"/>
  <c r="J266" i="34"/>
  <c r="J265" i="34"/>
  <c r="J264" i="34"/>
  <c r="J263" i="34"/>
  <c r="J262" i="34"/>
  <c r="J261" i="34"/>
  <c r="J260" i="34"/>
  <c r="J259" i="34"/>
  <c r="J258" i="34"/>
  <c r="J257" i="34"/>
  <c r="J256" i="34"/>
  <c r="J255" i="34"/>
  <c r="J254" i="34"/>
  <c r="J253" i="34"/>
  <c r="J252" i="34"/>
  <c r="J251" i="34"/>
  <c r="J250" i="34"/>
  <c r="J249" i="34"/>
  <c r="J248" i="34"/>
  <c r="J247" i="34"/>
  <c r="J246" i="34"/>
  <c r="J245" i="34"/>
  <c r="J244" i="34"/>
  <c r="J243" i="34"/>
  <c r="J242" i="34"/>
  <c r="J241" i="34"/>
  <c r="J240" i="34"/>
  <c r="J239" i="34"/>
  <c r="J238" i="34"/>
  <c r="J237" i="34"/>
  <c r="J236" i="34"/>
  <c r="J235" i="34"/>
  <c r="J234" i="34"/>
  <c r="J233" i="34"/>
  <c r="J232" i="34"/>
  <c r="J231" i="34"/>
  <c r="J230" i="34"/>
  <c r="J229" i="34"/>
  <c r="J228" i="34"/>
  <c r="J227" i="34"/>
  <c r="J226" i="34"/>
  <c r="J225" i="34"/>
  <c r="J224" i="34"/>
  <c r="J223" i="34"/>
  <c r="J222" i="34"/>
  <c r="J221" i="34"/>
  <c r="J220" i="34"/>
  <c r="J219" i="34"/>
  <c r="J218" i="34"/>
  <c r="J217" i="34"/>
  <c r="J216" i="34"/>
  <c r="J215" i="34"/>
  <c r="J214" i="34"/>
  <c r="J213" i="34"/>
  <c r="J212" i="34"/>
  <c r="J211" i="34"/>
  <c r="J210" i="34"/>
  <c r="J209" i="34"/>
  <c r="J208" i="34"/>
  <c r="J207" i="34"/>
  <c r="J206" i="34"/>
  <c r="J205" i="34"/>
  <c r="J204" i="34"/>
  <c r="J203" i="34"/>
  <c r="J202" i="34"/>
  <c r="J201" i="34"/>
  <c r="J200" i="34"/>
  <c r="J199" i="34"/>
  <c r="J198" i="34"/>
  <c r="J197" i="34"/>
  <c r="J196" i="34"/>
  <c r="J195" i="34"/>
  <c r="J194" i="34"/>
  <c r="J193" i="34"/>
  <c r="J192" i="34"/>
  <c r="J191" i="34"/>
  <c r="J190" i="34"/>
  <c r="J189" i="34"/>
  <c r="J188" i="34"/>
  <c r="J187" i="34"/>
  <c r="J186" i="34"/>
  <c r="J185" i="34"/>
  <c r="J184" i="34"/>
  <c r="J183" i="34"/>
  <c r="J182" i="34"/>
  <c r="J181" i="34"/>
  <c r="J180" i="34"/>
  <c r="J179" i="34"/>
  <c r="J178" i="34"/>
  <c r="J177" i="34"/>
  <c r="J176" i="34"/>
  <c r="J175" i="34"/>
  <c r="J174" i="34"/>
  <c r="J173" i="34"/>
  <c r="J172" i="34"/>
  <c r="J171" i="34"/>
  <c r="J170" i="34"/>
  <c r="J169" i="34"/>
  <c r="J168" i="34"/>
  <c r="J167" i="34"/>
  <c r="J166" i="34"/>
  <c r="J165" i="34"/>
  <c r="J164" i="34"/>
  <c r="J163" i="34"/>
  <c r="J162" i="34"/>
  <c r="J161" i="34"/>
  <c r="J160" i="34"/>
  <c r="J159" i="34"/>
  <c r="J158" i="34"/>
  <c r="J157" i="34"/>
  <c r="J156" i="34"/>
  <c r="J155" i="34"/>
  <c r="J154" i="34"/>
  <c r="J153" i="34"/>
  <c r="J152" i="34"/>
  <c r="J151" i="34"/>
  <c r="J150" i="34"/>
  <c r="J149" i="34"/>
  <c r="J148" i="34"/>
  <c r="J147" i="34"/>
  <c r="J146" i="34"/>
  <c r="J145" i="34"/>
  <c r="J144" i="34"/>
  <c r="J143" i="34"/>
  <c r="J142" i="34"/>
  <c r="J141" i="34"/>
  <c r="J140" i="34"/>
  <c r="J139" i="34"/>
  <c r="J138" i="34"/>
  <c r="J137" i="34"/>
  <c r="J136" i="34"/>
  <c r="J135" i="34"/>
  <c r="J134" i="34"/>
  <c r="J133" i="34"/>
  <c r="J132" i="34"/>
  <c r="J131" i="34"/>
  <c r="J130" i="34"/>
  <c r="J129" i="34"/>
  <c r="J128" i="34"/>
  <c r="J127" i="34"/>
  <c r="J126" i="34"/>
  <c r="J125" i="34"/>
  <c r="J124" i="34"/>
  <c r="J123" i="34"/>
  <c r="J122" i="34"/>
  <c r="J121" i="34"/>
  <c r="J120" i="34"/>
  <c r="J119" i="34"/>
  <c r="J118" i="34"/>
  <c r="J117" i="34"/>
  <c r="J116" i="34"/>
  <c r="J115" i="34"/>
  <c r="J114" i="34"/>
  <c r="J113" i="34"/>
  <c r="J112" i="34"/>
  <c r="J111" i="34"/>
  <c r="J110" i="34"/>
  <c r="J109" i="34"/>
  <c r="J108" i="34"/>
  <c r="J107" i="34"/>
  <c r="J106" i="34"/>
  <c r="J105" i="34"/>
  <c r="J104" i="34"/>
  <c r="J103" i="34"/>
  <c r="J102" i="34"/>
  <c r="J101" i="34"/>
  <c r="J100" i="34"/>
  <c r="J99" i="34"/>
  <c r="J98" i="34"/>
  <c r="J97" i="34"/>
  <c r="J96" i="34"/>
  <c r="J95" i="34"/>
  <c r="J94" i="34"/>
  <c r="J93" i="34"/>
  <c r="J92" i="34"/>
  <c r="J91" i="34"/>
  <c r="J90" i="34"/>
  <c r="J89" i="34"/>
  <c r="J88" i="34"/>
  <c r="J87" i="34"/>
  <c r="J86" i="34"/>
  <c r="J85" i="34"/>
  <c r="J84" i="34"/>
  <c r="J83" i="34"/>
  <c r="J82" i="34"/>
  <c r="J81" i="34"/>
  <c r="J80" i="34"/>
  <c r="J79" i="34"/>
  <c r="J78" i="34"/>
  <c r="J77" i="34"/>
  <c r="J76" i="34"/>
  <c r="J75" i="34"/>
  <c r="J74" i="34"/>
  <c r="J73" i="34"/>
  <c r="J72" i="34"/>
  <c r="J71" i="34"/>
  <c r="J70" i="34"/>
  <c r="J69" i="34"/>
  <c r="J68" i="34"/>
  <c r="J67" i="34"/>
  <c r="J66" i="34"/>
  <c r="J65" i="34"/>
  <c r="J64" i="34"/>
  <c r="J63" i="34"/>
  <c r="J62" i="34"/>
  <c r="J61" i="34"/>
  <c r="J60" i="34"/>
  <c r="J59" i="34"/>
  <c r="J58" i="34"/>
  <c r="J57" i="34"/>
  <c r="J56" i="34"/>
  <c r="J55" i="34"/>
  <c r="J54" i="34"/>
  <c r="J53" i="34"/>
  <c r="J52" i="34"/>
  <c r="J51" i="34"/>
  <c r="J50" i="34"/>
  <c r="J49" i="34"/>
  <c r="J48" i="34"/>
  <c r="J47" i="34"/>
  <c r="J46" i="34"/>
  <c r="J45" i="34"/>
  <c r="J44" i="34"/>
  <c r="J43" i="34"/>
  <c r="J42" i="34"/>
  <c r="J41" i="34"/>
  <c r="J40" i="34"/>
  <c r="J39" i="34"/>
  <c r="J38" i="34"/>
  <c r="J37" i="34"/>
  <c r="J36" i="34"/>
  <c r="J35" i="34"/>
  <c r="J34" i="34"/>
  <c r="J33" i="34"/>
  <c r="J32" i="34"/>
  <c r="J31" i="34"/>
  <c r="J30" i="34"/>
  <c r="J29" i="34"/>
  <c r="J28" i="34"/>
  <c r="J27" i="34"/>
  <c r="J26" i="34"/>
  <c r="J25" i="34"/>
  <c r="J24" i="34"/>
  <c r="J23" i="34"/>
  <c r="J22" i="34"/>
  <c r="J21" i="34"/>
  <c r="J20" i="34"/>
  <c r="J19" i="34"/>
  <c r="J18" i="34"/>
  <c r="J17" i="34"/>
  <c r="J16" i="34"/>
  <c r="J15" i="34"/>
  <c r="J14" i="34"/>
  <c r="J13" i="34"/>
  <c r="J12" i="34"/>
  <c r="J11" i="34"/>
  <c r="J10" i="34"/>
  <c r="J9" i="34"/>
  <c r="J8" i="34"/>
  <c r="J7" i="34"/>
  <c r="J6" i="34"/>
  <c r="J5" i="34"/>
  <c r="J4" i="34"/>
  <c r="J3" i="34"/>
  <c r="J367" i="33"/>
  <c r="J366" i="33"/>
  <c r="J365" i="33"/>
  <c r="J364" i="33"/>
  <c r="J363" i="33"/>
  <c r="J362" i="33"/>
  <c r="J361" i="33"/>
  <c r="J360" i="33"/>
  <c r="J359" i="33"/>
  <c r="J358" i="33"/>
  <c r="J357" i="33"/>
  <c r="J356" i="33"/>
  <c r="J355" i="33"/>
  <c r="J354" i="33"/>
  <c r="J353" i="33"/>
  <c r="J352" i="33"/>
  <c r="J351" i="33"/>
  <c r="J350" i="33"/>
  <c r="J349" i="33"/>
  <c r="J348" i="33"/>
  <c r="J347" i="33"/>
  <c r="J346" i="33"/>
  <c r="J345" i="33"/>
  <c r="J344" i="33"/>
  <c r="J343" i="33"/>
  <c r="J342" i="33"/>
  <c r="J341" i="33"/>
  <c r="J340" i="33"/>
  <c r="J339" i="33"/>
  <c r="J338" i="33"/>
  <c r="J337" i="33"/>
  <c r="J336" i="33"/>
  <c r="J335" i="33"/>
  <c r="J334" i="33"/>
  <c r="J333" i="33"/>
  <c r="J332" i="33"/>
  <c r="J331" i="33"/>
  <c r="J330" i="33"/>
  <c r="J329" i="33"/>
  <c r="J328" i="33"/>
  <c r="J327" i="33"/>
  <c r="J326" i="33"/>
  <c r="J325" i="33"/>
  <c r="J324" i="33"/>
  <c r="J323" i="33"/>
  <c r="J322" i="33"/>
  <c r="J321" i="33"/>
  <c r="J320" i="33"/>
  <c r="J319" i="33"/>
  <c r="J318" i="33"/>
  <c r="J317" i="33"/>
  <c r="J316" i="33"/>
  <c r="J315" i="33"/>
  <c r="J314" i="33"/>
  <c r="J313" i="33"/>
  <c r="J312" i="33"/>
  <c r="J311" i="33"/>
  <c r="J310" i="33"/>
  <c r="J309" i="33"/>
  <c r="J308" i="33"/>
  <c r="J307" i="33"/>
  <c r="J306" i="33"/>
  <c r="J305" i="33"/>
  <c r="J304" i="33"/>
  <c r="J303" i="33"/>
  <c r="J302" i="33"/>
  <c r="J301" i="33"/>
  <c r="J300" i="33"/>
  <c r="J299" i="33"/>
  <c r="J298" i="33"/>
  <c r="J297" i="33"/>
  <c r="J296" i="33"/>
  <c r="J295" i="33"/>
  <c r="J294" i="33"/>
  <c r="J293" i="33"/>
  <c r="J292" i="33"/>
  <c r="J291" i="33"/>
  <c r="J290" i="33"/>
  <c r="J289" i="33"/>
  <c r="J288" i="33"/>
  <c r="J287" i="33"/>
  <c r="J286" i="33"/>
  <c r="J285" i="33"/>
  <c r="J284" i="33"/>
  <c r="J283" i="33"/>
  <c r="J282" i="33"/>
  <c r="J281" i="33"/>
  <c r="J280" i="33"/>
  <c r="J279" i="33"/>
  <c r="J278" i="33"/>
  <c r="J277" i="33"/>
  <c r="J276" i="33"/>
  <c r="J275" i="33"/>
  <c r="J274" i="33"/>
  <c r="J273" i="33"/>
  <c r="J272" i="33"/>
  <c r="J271" i="33"/>
  <c r="J270" i="33"/>
  <c r="J269" i="33"/>
  <c r="J268" i="33"/>
  <c r="J267" i="33"/>
  <c r="J266" i="33"/>
  <c r="J265" i="33"/>
  <c r="J264" i="33"/>
  <c r="J263" i="33"/>
  <c r="J262" i="33"/>
  <c r="J261" i="33"/>
  <c r="J260" i="33"/>
  <c r="J259" i="33"/>
  <c r="J258" i="33"/>
  <c r="J257" i="33"/>
  <c r="J256" i="33"/>
  <c r="J255" i="33"/>
  <c r="J254" i="33"/>
  <c r="J253" i="33"/>
  <c r="J252" i="33"/>
  <c r="J251" i="33"/>
  <c r="J250" i="33"/>
  <c r="J249" i="33"/>
  <c r="J248" i="33"/>
  <c r="J247" i="33"/>
  <c r="J246" i="33"/>
  <c r="J245" i="33"/>
  <c r="J244" i="33"/>
  <c r="J243" i="33"/>
  <c r="J242" i="33"/>
  <c r="J241" i="33"/>
  <c r="J240" i="33"/>
  <c r="J239" i="33"/>
  <c r="J238" i="33"/>
  <c r="J237" i="33"/>
  <c r="J236" i="33"/>
  <c r="J235" i="33"/>
  <c r="J234" i="33"/>
  <c r="J233" i="33"/>
  <c r="J232" i="33"/>
  <c r="J231" i="33"/>
  <c r="J230" i="33"/>
  <c r="J229" i="33"/>
  <c r="J228" i="33"/>
  <c r="J227" i="33"/>
  <c r="J226" i="33"/>
  <c r="J225" i="33"/>
  <c r="J224" i="33"/>
  <c r="J223" i="33"/>
  <c r="J222" i="33"/>
  <c r="J221" i="33"/>
  <c r="J220" i="33"/>
  <c r="J219" i="33"/>
  <c r="J218" i="33"/>
  <c r="J217" i="33"/>
  <c r="J216" i="33"/>
  <c r="J215" i="33"/>
  <c r="J214" i="33"/>
  <c r="J213" i="33"/>
  <c r="J212" i="33"/>
  <c r="J211" i="33"/>
  <c r="J210" i="33"/>
  <c r="J209" i="33"/>
  <c r="J208" i="33"/>
  <c r="J207" i="33"/>
  <c r="J206" i="33"/>
  <c r="J205" i="33"/>
  <c r="J204" i="33"/>
  <c r="J203" i="33"/>
  <c r="J202" i="33"/>
  <c r="J201" i="33"/>
  <c r="J200" i="33"/>
  <c r="J199" i="33"/>
  <c r="J198" i="33"/>
  <c r="J197" i="33"/>
  <c r="J196" i="33"/>
  <c r="J195" i="33"/>
  <c r="J194" i="33"/>
  <c r="J193" i="33"/>
  <c r="J192" i="33"/>
  <c r="J191" i="33"/>
  <c r="J190" i="33"/>
  <c r="J189" i="33"/>
  <c r="J188" i="33"/>
  <c r="J187" i="33"/>
  <c r="J186" i="33"/>
  <c r="J185" i="33"/>
  <c r="J184" i="33"/>
  <c r="J183" i="33"/>
  <c r="J182" i="33"/>
  <c r="J181" i="33"/>
  <c r="J180" i="33"/>
  <c r="J179" i="33"/>
  <c r="J178" i="33"/>
  <c r="J177" i="33"/>
  <c r="J176" i="33"/>
  <c r="J175" i="33"/>
  <c r="J174" i="33"/>
  <c r="J173" i="33"/>
  <c r="J172" i="33"/>
  <c r="J171" i="33"/>
  <c r="J170" i="33"/>
  <c r="J169" i="33"/>
  <c r="J168" i="33"/>
  <c r="J167" i="33"/>
  <c r="J166" i="33"/>
  <c r="J165" i="33"/>
  <c r="J164" i="33"/>
  <c r="J163" i="33"/>
  <c r="J162" i="33"/>
  <c r="J161" i="33"/>
  <c r="J160" i="33"/>
  <c r="J159" i="33"/>
  <c r="J158" i="33"/>
  <c r="J157" i="33"/>
  <c r="J156" i="33"/>
  <c r="J155" i="33"/>
  <c r="J154" i="33"/>
  <c r="J153" i="33"/>
  <c r="J152" i="33"/>
  <c r="J151" i="33"/>
  <c r="J150" i="33"/>
  <c r="J149" i="33"/>
  <c r="J148" i="33"/>
  <c r="J147" i="33"/>
  <c r="J146" i="33"/>
  <c r="J145" i="33"/>
  <c r="J144" i="33"/>
  <c r="J143" i="33"/>
  <c r="J142" i="33"/>
  <c r="J141" i="33"/>
  <c r="J140" i="33"/>
  <c r="J139" i="33"/>
  <c r="J138" i="33"/>
  <c r="J137" i="33"/>
  <c r="J136" i="33"/>
  <c r="J135" i="33"/>
  <c r="J134" i="33"/>
  <c r="J133" i="33"/>
  <c r="J132" i="33"/>
  <c r="J131" i="33"/>
  <c r="J130" i="33"/>
  <c r="J129" i="33"/>
  <c r="J128" i="33"/>
  <c r="J127" i="33"/>
  <c r="J126" i="33"/>
  <c r="J125" i="33"/>
  <c r="J124" i="33"/>
  <c r="J123" i="33"/>
  <c r="J122" i="33"/>
  <c r="J121" i="33"/>
  <c r="J120" i="33"/>
  <c r="J119" i="33"/>
  <c r="J118" i="33"/>
  <c r="J117" i="33"/>
  <c r="J116" i="33"/>
  <c r="J115" i="33"/>
  <c r="J114" i="33"/>
  <c r="J113" i="33"/>
  <c r="J112" i="33"/>
  <c r="J111" i="33"/>
  <c r="J110" i="33"/>
  <c r="J109" i="33"/>
  <c r="J108" i="33"/>
  <c r="J107" i="33"/>
  <c r="J106" i="33"/>
  <c r="J105" i="33"/>
  <c r="J104" i="33"/>
  <c r="J103" i="33"/>
  <c r="J102" i="33"/>
  <c r="J101" i="33"/>
  <c r="J100" i="33"/>
  <c r="J99" i="33"/>
  <c r="J98" i="33"/>
  <c r="J97" i="33"/>
  <c r="J96" i="33"/>
  <c r="J95" i="33"/>
  <c r="J94" i="33"/>
  <c r="J93" i="33"/>
  <c r="J92" i="33"/>
  <c r="J91" i="33"/>
  <c r="J90" i="33"/>
  <c r="J89" i="33"/>
  <c r="J88" i="33"/>
  <c r="J87" i="33"/>
  <c r="J86" i="33"/>
  <c r="J85" i="33"/>
  <c r="J84" i="33"/>
  <c r="J83" i="33"/>
  <c r="J82" i="33"/>
  <c r="J81" i="33"/>
  <c r="J80" i="33"/>
  <c r="J79" i="33"/>
  <c r="J78" i="33"/>
  <c r="J77" i="33"/>
  <c r="J76" i="33"/>
  <c r="J75" i="33"/>
  <c r="J74" i="33"/>
  <c r="J73" i="33"/>
  <c r="J72" i="33"/>
  <c r="J71" i="33"/>
  <c r="J70" i="33"/>
  <c r="J69" i="33"/>
  <c r="J68" i="33"/>
  <c r="J67" i="33"/>
  <c r="J66" i="33"/>
  <c r="J65" i="33"/>
  <c r="J64" i="33"/>
  <c r="J63" i="33"/>
  <c r="J62" i="33"/>
  <c r="J61" i="33"/>
  <c r="J60" i="33"/>
  <c r="J59" i="33"/>
  <c r="J58" i="33"/>
  <c r="J57" i="33"/>
  <c r="J56" i="33"/>
  <c r="J55" i="33"/>
  <c r="J54" i="33"/>
  <c r="J53" i="33"/>
  <c r="J52" i="33"/>
  <c r="J51" i="33"/>
  <c r="J50" i="33"/>
  <c r="J49" i="33"/>
  <c r="J48" i="33"/>
  <c r="J47" i="33"/>
  <c r="J46" i="33"/>
  <c r="J45" i="33"/>
  <c r="J44" i="33"/>
  <c r="J43" i="33"/>
  <c r="J42" i="33"/>
  <c r="J41" i="33"/>
  <c r="J40" i="33"/>
  <c r="J39" i="33"/>
  <c r="J38" i="33"/>
  <c r="J37" i="33"/>
  <c r="J36" i="33"/>
  <c r="J35" i="33"/>
  <c r="J34" i="33"/>
  <c r="J33" i="33"/>
  <c r="J32" i="33"/>
  <c r="J31" i="33"/>
  <c r="J30" i="33"/>
  <c r="J29" i="33"/>
  <c r="J28" i="33"/>
  <c r="J27" i="33"/>
  <c r="J26" i="33"/>
  <c r="J25" i="33"/>
  <c r="J24" i="33"/>
  <c r="J23" i="33"/>
  <c r="J22" i="33"/>
  <c r="J21" i="33"/>
  <c r="J20" i="33"/>
  <c r="J19" i="33"/>
  <c r="J18" i="33"/>
  <c r="J17" i="33"/>
  <c r="J16" i="33"/>
  <c r="J15" i="33"/>
  <c r="J14" i="33"/>
  <c r="J13" i="33"/>
  <c r="J12" i="33"/>
  <c r="J11" i="33"/>
  <c r="J10" i="33"/>
  <c r="J9" i="33"/>
  <c r="J8" i="33"/>
  <c r="J7" i="33"/>
  <c r="J6" i="33"/>
  <c r="J5" i="33"/>
  <c r="J4" i="33"/>
  <c r="J3" i="33"/>
  <c r="K367" i="32"/>
  <c r="K366" i="32"/>
  <c r="K365" i="32"/>
  <c r="K364" i="32"/>
  <c r="K363" i="32"/>
  <c r="K362" i="32"/>
  <c r="K361" i="32"/>
  <c r="K360" i="32"/>
  <c r="K359" i="32"/>
  <c r="K358" i="32"/>
  <c r="K357" i="32"/>
  <c r="K356" i="32"/>
  <c r="K355" i="32"/>
  <c r="K354" i="32"/>
  <c r="K353" i="32"/>
  <c r="K352" i="32"/>
  <c r="K351" i="32"/>
  <c r="K350" i="32"/>
  <c r="K349" i="32"/>
  <c r="K348" i="32"/>
  <c r="K347" i="32"/>
  <c r="K346" i="32"/>
  <c r="K345" i="32"/>
  <c r="K344" i="32"/>
  <c r="K343" i="32"/>
  <c r="K342" i="32"/>
  <c r="K341" i="32"/>
  <c r="K340" i="32"/>
  <c r="K339" i="32"/>
  <c r="K338" i="32"/>
  <c r="K337" i="32"/>
  <c r="K336" i="32"/>
  <c r="K335" i="32"/>
  <c r="K334" i="32"/>
  <c r="K333" i="32"/>
  <c r="K332" i="32"/>
  <c r="K331" i="32"/>
  <c r="K330" i="32"/>
  <c r="K329" i="32"/>
  <c r="K328" i="32"/>
  <c r="K327" i="32"/>
  <c r="K326" i="32"/>
  <c r="K325" i="32"/>
  <c r="K324" i="32"/>
  <c r="K323" i="32"/>
  <c r="K322" i="32"/>
  <c r="K321" i="32"/>
  <c r="K320" i="32"/>
  <c r="K319" i="32"/>
  <c r="K318" i="32"/>
  <c r="K317" i="32"/>
  <c r="K316" i="32"/>
  <c r="K315" i="32"/>
  <c r="K314" i="32"/>
  <c r="K313" i="32"/>
  <c r="K312" i="32"/>
  <c r="K311" i="32"/>
  <c r="K310" i="32"/>
  <c r="K309" i="32"/>
  <c r="K308" i="32"/>
  <c r="K307" i="32"/>
  <c r="K306" i="32"/>
  <c r="K305" i="32"/>
  <c r="K304" i="32"/>
  <c r="K303" i="32"/>
  <c r="K302" i="32"/>
  <c r="K301" i="32"/>
  <c r="K300" i="32"/>
  <c r="K299" i="32"/>
  <c r="K298" i="32"/>
  <c r="K297" i="32"/>
  <c r="K296" i="32"/>
  <c r="K295" i="32"/>
  <c r="K294" i="32"/>
  <c r="K293" i="32"/>
  <c r="K292" i="32"/>
  <c r="K291" i="32"/>
  <c r="K290" i="32"/>
  <c r="K289" i="32"/>
  <c r="K288" i="32"/>
  <c r="K287" i="32"/>
  <c r="K286" i="32"/>
  <c r="K285" i="32"/>
  <c r="K284" i="32"/>
  <c r="K283" i="32"/>
  <c r="K282" i="32"/>
  <c r="K281" i="32"/>
  <c r="K280" i="32"/>
  <c r="K279" i="32"/>
  <c r="K278" i="32"/>
  <c r="K277" i="32"/>
  <c r="K276" i="32"/>
  <c r="K275" i="32"/>
  <c r="K274" i="32"/>
  <c r="K273" i="32"/>
  <c r="K272" i="32"/>
  <c r="K271" i="32"/>
  <c r="K270" i="32"/>
  <c r="K269" i="32"/>
  <c r="K268" i="32"/>
  <c r="K267" i="32"/>
  <c r="K266" i="32"/>
  <c r="K265" i="32"/>
  <c r="K264" i="32"/>
  <c r="K263" i="32"/>
  <c r="K262" i="32"/>
  <c r="K261" i="32"/>
  <c r="K260" i="32"/>
  <c r="K259" i="32"/>
  <c r="K258" i="32"/>
  <c r="K257" i="32"/>
  <c r="K256" i="32"/>
  <c r="K255" i="32"/>
  <c r="K254" i="32"/>
  <c r="K253" i="32"/>
  <c r="K252" i="32"/>
  <c r="K251" i="32"/>
  <c r="K250" i="32"/>
  <c r="K249" i="32"/>
  <c r="K248" i="32"/>
  <c r="K247" i="32"/>
  <c r="K246" i="32"/>
  <c r="K245" i="32"/>
  <c r="K244" i="32"/>
  <c r="K243" i="32"/>
  <c r="K242" i="32"/>
  <c r="K241" i="32"/>
  <c r="K240" i="32"/>
  <c r="K239" i="32"/>
  <c r="K238" i="32"/>
  <c r="K237" i="32"/>
  <c r="K236" i="32"/>
  <c r="K235" i="32"/>
  <c r="K234" i="32"/>
  <c r="K233" i="32"/>
  <c r="K232" i="32"/>
  <c r="K231" i="32"/>
  <c r="K230" i="32"/>
  <c r="K229" i="32"/>
  <c r="K228" i="32"/>
  <c r="K227" i="32"/>
  <c r="K226" i="32"/>
  <c r="K225" i="32"/>
  <c r="K224" i="32"/>
  <c r="K223" i="32"/>
  <c r="K222" i="32"/>
  <c r="K221" i="32"/>
  <c r="K220" i="32"/>
  <c r="K219" i="32"/>
  <c r="K218" i="32"/>
  <c r="K217" i="32"/>
  <c r="K216" i="32"/>
  <c r="K215" i="32"/>
  <c r="K214" i="32"/>
  <c r="K213" i="32"/>
  <c r="K212" i="32"/>
  <c r="K211" i="32"/>
  <c r="K210" i="32"/>
  <c r="K209" i="32"/>
  <c r="K208" i="32"/>
  <c r="K207" i="32"/>
  <c r="K206" i="32"/>
  <c r="K205" i="32"/>
  <c r="K204" i="32"/>
  <c r="K203" i="32"/>
  <c r="K202" i="32"/>
  <c r="K201" i="32"/>
  <c r="K200" i="32"/>
  <c r="K199" i="32"/>
  <c r="K198" i="32"/>
  <c r="K197" i="32"/>
  <c r="K196" i="32"/>
  <c r="K195" i="32"/>
  <c r="K194" i="32"/>
  <c r="K193" i="32"/>
  <c r="K192" i="32"/>
  <c r="K191" i="32"/>
  <c r="K190" i="32"/>
  <c r="K189" i="32"/>
  <c r="K188" i="32"/>
  <c r="K187" i="32"/>
  <c r="K186" i="32"/>
  <c r="K185" i="32"/>
  <c r="K184" i="32"/>
  <c r="K183" i="32"/>
  <c r="K182" i="32"/>
  <c r="K181" i="32"/>
  <c r="K180" i="32"/>
  <c r="K179" i="32"/>
  <c r="K178" i="32"/>
  <c r="K177" i="32"/>
  <c r="K176" i="32"/>
  <c r="K175" i="32"/>
  <c r="K174" i="32"/>
  <c r="K173" i="32"/>
  <c r="K172" i="32"/>
  <c r="K171" i="32"/>
  <c r="K170" i="32"/>
  <c r="K169" i="32"/>
  <c r="K168" i="32"/>
  <c r="K167" i="32"/>
  <c r="K166" i="32"/>
  <c r="K165" i="32"/>
  <c r="K164" i="32"/>
  <c r="K163" i="32"/>
  <c r="K162" i="32"/>
  <c r="K161" i="32"/>
  <c r="K160" i="32"/>
  <c r="K159" i="32"/>
  <c r="K158" i="32"/>
  <c r="K157" i="32"/>
  <c r="K156" i="32"/>
  <c r="K155" i="32"/>
  <c r="K154" i="32"/>
  <c r="K153" i="32"/>
  <c r="K152" i="32"/>
  <c r="K151" i="32"/>
  <c r="K150" i="32"/>
  <c r="K149" i="32"/>
  <c r="K148" i="32"/>
  <c r="K147" i="32"/>
  <c r="K146" i="32"/>
  <c r="K145" i="32"/>
  <c r="K144" i="32"/>
  <c r="K143" i="32"/>
  <c r="K142" i="32"/>
  <c r="K141" i="32"/>
  <c r="K140" i="32"/>
  <c r="K139" i="32"/>
  <c r="K138" i="32"/>
  <c r="K137" i="32"/>
  <c r="K136" i="32"/>
  <c r="K135" i="32"/>
  <c r="K134" i="32"/>
  <c r="K133" i="32"/>
  <c r="K132" i="32"/>
  <c r="K131" i="32"/>
  <c r="K130" i="32"/>
  <c r="K129" i="32"/>
  <c r="K128" i="32"/>
  <c r="K127" i="32"/>
  <c r="K126" i="32"/>
  <c r="K125" i="32"/>
  <c r="K124" i="32"/>
  <c r="K123" i="32"/>
  <c r="K122" i="32"/>
  <c r="K121" i="32"/>
  <c r="K120" i="32"/>
  <c r="K119" i="32"/>
  <c r="K118" i="32"/>
  <c r="K117" i="32"/>
  <c r="K116" i="32"/>
  <c r="K115" i="32"/>
  <c r="K114" i="32"/>
  <c r="K113" i="32"/>
  <c r="K112" i="32"/>
  <c r="K111" i="32"/>
  <c r="K110" i="32"/>
  <c r="K109" i="32"/>
  <c r="K108" i="32"/>
  <c r="K107" i="32"/>
  <c r="K106" i="32"/>
  <c r="K105" i="32"/>
  <c r="K104" i="32"/>
  <c r="K103" i="32"/>
  <c r="K102" i="32"/>
  <c r="K101" i="32"/>
  <c r="K100" i="32"/>
  <c r="K99" i="32"/>
  <c r="K98" i="32"/>
  <c r="K97" i="32"/>
  <c r="K96" i="32"/>
  <c r="K95" i="32"/>
  <c r="K94" i="32"/>
  <c r="K93" i="32"/>
  <c r="K92" i="32"/>
  <c r="K91" i="32"/>
  <c r="K90" i="32"/>
  <c r="K89" i="32"/>
  <c r="K88" i="32"/>
  <c r="K87" i="32"/>
  <c r="K86" i="32"/>
  <c r="K85" i="32"/>
  <c r="K84" i="32"/>
  <c r="K83" i="32"/>
  <c r="K82" i="32"/>
  <c r="K81" i="32"/>
  <c r="K80" i="32"/>
  <c r="K79" i="32"/>
  <c r="K78" i="32"/>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45" i="32"/>
  <c r="K44" i="32"/>
  <c r="K43" i="32"/>
  <c r="K42" i="32"/>
  <c r="K41" i="32"/>
  <c r="K40" i="32"/>
  <c r="K39" i="32"/>
  <c r="K38" i="32"/>
  <c r="K37" i="32"/>
  <c r="K36" i="32"/>
  <c r="K35" i="32"/>
  <c r="K34" i="32"/>
  <c r="K33" i="32"/>
  <c r="K32" i="32"/>
  <c r="K31" i="32"/>
  <c r="K30" i="32"/>
  <c r="K29" i="32"/>
  <c r="K28" i="32"/>
  <c r="K27" i="32"/>
  <c r="K26" i="32"/>
  <c r="K25" i="32"/>
  <c r="K24" i="32"/>
  <c r="K23" i="32"/>
  <c r="K22" i="32"/>
  <c r="K21" i="32"/>
  <c r="K20" i="32"/>
  <c r="K19" i="32"/>
  <c r="K18" i="32"/>
  <c r="K17" i="32"/>
  <c r="K16" i="32"/>
  <c r="K15" i="32"/>
  <c r="K14" i="32"/>
  <c r="K13" i="32"/>
  <c r="K12" i="32"/>
  <c r="K11" i="32"/>
  <c r="K10" i="32"/>
  <c r="K9" i="32"/>
  <c r="K8" i="32"/>
  <c r="K7" i="32"/>
  <c r="K6" i="32"/>
  <c r="K5" i="32"/>
  <c r="K4" i="32"/>
  <c r="K3" i="32"/>
  <c r="J367" i="31"/>
  <c r="J366" i="31"/>
  <c r="J365" i="31"/>
  <c r="J364" i="31"/>
  <c r="J363" i="31"/>
  <c r="J362" i="31"/>
  <c r="J361" i="31"/>
  <c r="J360" i="31"/>
  <c r="J359" i="31"/>
  <c r="J358" i="31"/>
  <c r="J357" i="31"/>
  <c r="J356" i="31"/>
  <c r="J355" i="31"/>
  <c r="J354" i="31"/>
  <c r="J353" i="31"/>
  <c r="J352" i="31"/>
  <c r="J351" i="31"/>
  <c r="J350" i="31"/>
  <c r="J349" i="31"/>
  <c r="J348" i="31"/>
  <c r="J347" i="31"/>
  <c r="J346" i="31"/>
  <c r="J345" i="31"/>
  <c r="J344" i="31"/>
  <c r="J343" i="31"/>
  <c r="J342" i="31"/>
  <c r="J341" i="31"/>
  <c r="J340" i="31"/>
  <c r="J339" i="31"/>
  <c r="J338" i="31"/>
  <c r="J337" i="31"/>
  <c r="J336" i="31"/>
  <c r="J335" i="31"/>
  <c r="J334" i="31"/>
  <c r="J333" i="31"/>
  <c r="J332" i="31"/>
  <c r="J331" i="31"/>
  <c r="J330" i="31"/>
  <c r="J329" i="31"/>
  <c r="J328" i="31"/>
  <c r="J327" i="31"/>
  <c r="J326" i="31"/>
  <c r="J325" i="31"/>
  <c r="J324" i="31"/>
  <c r="J323" i="31"/>
  <c r="J322" i="31"/>
  <c r="J321" i="31"/>
  <c r="J320" i="31"/>
  <c r="J319" i="31"/>
  <c r="J318" i="31"/>
  <c r="J317" i="31"/>
  <c r="J316" i="31"/>
  <c r="J315" i="31"/>
  <c r="J314" i="31"/>
  <c r="J313" i="31"/>
  <c r="J312" i="31"/>
  <c r="J311" i="31"/>
  <c r="J310" i="31"/>
  <c r="J309" i="31"/>
  <c r="J308" i="31"/>
  <c r="J307" i="31"/>
  <c r="J306" i="31"/>
  <c r="J305" i="31"/>
  <c r="J304" i="31"/>
  <c r="J303" i="31"/>
  <c r="J302" i="31"/>
  <c r="J301" i="3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J4" i="31"/>
  <c r="J3" i="31"/>
  <c r="J367" i="30"/>
  <c r="J366" i="30"/>
  <c r="J365" i="30"/>
  <c r="J364" i="30"/>
  <c r="J363" i="30"/>
  <c r="J362" i="30"/>
  <c r="J361" i="30"/>
  <c r="J360" i="30"/>
  <c r="J359" i="30"/>
  <c r="J358" i="30"/>
  <c r="J357" i="30"/>
  <c r="J356" i="30"/>
  <c r="J355" i="30"/>
  <c r="J354" i="30"/>
  <c r="J353" i="30"/>
  <c r="J352" i="30"/>
  <c r="J351" i="30"/>
  <c r="J350" i="30"/>
  <c r="J349" i="30"/>
  <c r="J348" i="30"/>
  <c r="J347" i="30"/>
  <c r="J346" i="30"/>
  <c r="J345" i="30"/>
  <c r="J344" i="30"/>
  <c r="J343" i="30"/>
  <c r="J342" i="30"/>
  <c r="J341" i="30"/>
  <c r="J340" i="30"/>
  <c r="J339" i="30"/>
  <c r="J338" i="30"/>
  <c r="J337" i="30"/>
  <c r="J336" i="30"/>
  <c r="J335" i="30"/>
  <c r="J334" i="30"/>
  <c r="J333" i="30"/>
  <c r="J332" i="30"/>
  <c r="J331" i="30"/>
  <c r="J330" i="30"/>
  <c r="J329" i="30"/>
  <c r="J328" i="30"/>
  <c r="J327" i="30"/>
  <c r="J326" i="30"/>
  <c r="J325" i="30"/>
  <c r="J324" i="30"/>
  <c r="J323" i="30"/>
  <c r="J322" i="30"/>
  <c r="J321" i="30"/>
  <c r="J320" i="30"/>
  <c r="J319" i="30"/>
  <c r="J318" i="30"/>
  <c r="J317" i="30"/>
  <c r="J316" i="30"/>
  <c r="J315" i="30"/>
  <c r="J314" i="30"/>
  <c r="J313" i="30"/>
  <c r="J312" i="30"/>
  <c r="J311" i="30"/>
  <c r="J310" i="30"/>
  <c r="J309" i="30"/>
  <c r="J308" i="30"/>
  <c r="J307" i="30"/>
  <c r="J306" i="30"/>
  <c r="J305" i="30"/>
  <c r="J304" i="30"/>
  <c r="J303" i="30"/>
  <c r="J302" i="30"/>
  <c r="J301" i="30"/>
  <c r="J300" i="30"/>
  <c r="J299" i="30"/>
  <c r="J298" i="30"/>
  <c r="J297" i="30"/>
  <c r="J296" i="30"/>
  <c r="J295" i="30"/>
  <c r="J294" i="30"/>
  <c r="J293" i="30"/>
  <c r="J292" i="30"/>
  <c r="J291" i="30"/>
  <c r="J290" i="30"/>
  <c r="J289" i="30"/>
  <c r="J288" i="30"/>
  <c r="J287" i="30"/>
  <c r="J286" i="30"/>
  <c r="J285" i="30"/>
  <c r="J284" i="30"/>
  <c r="J283" i="30"/>
  <c r="J282" i="30"/>
  <c r="J281" i="30"/>
  <c r="J280" i="30"/>
  <c r="J279" i="30"/>
  <c r="J278" i="30"/>
  <c r="J277" i="30"/>
  <c r="J276" i="30"/>
  <c r="J275" i="30"/>
  <c r="J274" i="30"/>
  <c r="J273" i="30"/>
  <c r="J272" i="30"/>
  <c r="J271" i="30"/>
  <c r="J270" i="30"/>
  <c r="J269" i="30"/>
  <c r="J268" i="30"/>
  <c r="J267" i="30"/>
  <c r="J266" i="30"/>
  <c r="J265" i="30"/>
  <c r="J264" i="30"/>
  <c r="J263" i="30"/>
  <c r="J262" i="30"/>
  <c r="J261" i="30"/>
  <c r="J260" i="30"/>
  <c r="J259" i="30"/>
  <c r="J258" i="30"/>
  <c r="J257" i="30"/>
  <c r="J256" i="30"/>
  <c r="J255" i="30"/>
  <c r="J254" i="30"/>
  <c r="J253" i="30"/>
  <c r="J252" i="30"/>
  <c r="J251" i="30"/>
  <c r="J250" i="30"/>
  <c r="J249" i="30"/>
  <c r="J248" i="30"/>
  <c r="J247" i="30"/>
  <c r="J246" i="30"/>
  <c r="J245" i="30"/>
  <c r="J244" i="30"/>
  <c r="J243" i="30"/>
  <c r="J242" i="30"/>
  <c r="J241" i="30"/>
  <c r="J240" i="30"/>
  <c r="J239" i="30"/>
  <c r="J238" i="30"/>
  <c r="J237" i="30"/>
  <c r="J236" i="30"/>
  <c r="J235" i="30"/>
  <c r="J234" i="30"/>
  <c r="J233" i="30"/>
  <c r="J232" i="30"/>
  <c r="J231" i="30"/>
  <c r="J230" i="30"/>
  <c r="J229" i="30"/>
  <c r="J228" i="30"/>
  <c r="J227" i="30"/>
  <c r="J226" i="30"/>
  <c r="J225" i="30"/>
  <c r="J224" i="30"/>
  <c r="J223" i="30"/>
  <c r="J222" i="30"/>
  <c r="J221" i="30"/>
  <c r="J220" i="30"/>
  <c r="J219" i="30"/>
  <c r="J218" i="30"/>
  <c r="J217" i="30"/>
  <c r="J216" i="30"/>
  <c r="J215" i="30"/>
  <c r="J214" i="30"/>
  <c r="J213" i="30"/>
  <c r="J212" i="30"/>
  <c r="J211" i="30"/>
  <c r="J210" i="30"/>
  <c r="J209" i="30"/>
  <c r="J208" i="30"/>
  <c r="J207" i="30"/>
  <c r="J206" i="30"/>
  <c r="J205" i="30"/>
  <c r="J204" i="30"/>
  <c r="J203" i="30"/>
  <c r="J202" i="30"/>
  <c r="J201" i="30"/>
  <c r="J200" i="30"/>
  <c r="J199" i="30"/>
  <c r="J198" i="30"/>
  <c r="J197" i="30"/>
  <c r="J196" i="30"/>
  <c r="J195" i="30"/>
  <c r="J194" i="30"/>
  <c r="J193" i="30"/>
  <c r="J192" i="30"/>
  <c r="J191" i="30"/>
  <c r="J190" i="30"/>
  <c r="J189"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40" i="30"/>
  <c r="J139" i="30"/>
  <c r="J138" i="30"/>
  <c r="J137" i="30"/>
  <c r="J136" i="30"/>
  <c r="J135" i="30"/>
  <c r="J134" i="30"/>
  <c r="J133" i="30"/>
  <c r="J132" i="30"/>
  <c r="J131" i="30"/>
  <c r="J130" i="30"/>
  <c r="J129" i="30"/>
  <c r="J128" i="30"/>
  <c r="J127" i="30"/>
  <c r="J126" i="30"/>
  <c r="J125" i="30"/>
  <c r="J124" i="30"/>
  <c r="J123" i="30"/>
  <c r="J122" i="30"/>
  <c r="J121" i="30"/>
  <c r="J120" i="30"/>
  <c r="J119" i="30"/>
  <c r="J118" i="30"/>
  <c r="J117" i="30"/>
  <c r="J116" i="30"/>
  <c r="J115" i="30"/>
  <c r="J114" i="30"/>
  <c r="J113" i="30"/>
  <c r="J112" i="30"/>
  <c r="J111" i="30"/>
  <c r="J110" i="30"/>
  <c r="J109" i="30"/>
  <c r="J108" i="30"/>
  <c r="J107" i="30"/>
  <c r="J106" i="30"/>
  <c r="J105" i="30"/>
  <c r="J104" i="30"/>
  <c r="J103" i="30"/>
  <c r="J102" i="30"/>
  <c r="J101" i="30"/>
  <c r="J100" i="30"/>
  <c r="J99" i="30"/>
  <c r="J98" i="30"/>
  <c r="J97" i="30"/>
  <c r="J96" i="30"/>
  <c r="J95" i="30"/>
  <c r="J94" i="30"/>
  <c r="J93" i="30"/>
  <c r="J92" i="30"/>
  <c r="J91" i="30"/>
  <c r="J90" i="30"/>
  <c r="J89" i="30"/>
  <c r="J88" i="30"/>
  <c r="J87" i="30"/>
  <c r="J86" i="30"/>
  <c r="J85" i="30"/>
  <c r="J84" i="30"/>
  <c r="J83" i="30"/>
  <c r="J82" i="30"/>
  <c r="J81" i="30"/>
  <c r="J80" i="30"/>
  <c r="J79" i="30"/>
  <c r="J78" i="30"/>
  <c r="J77" i="30"/>
  <c r="J76" i="30"/>
  <c r="J75" i="30"/>
  <c r="J74" i="30"/>
  <c r="J73" i="30"/>
  <c r="J72" i="30"/>
  <c r="J71" i="30"/>
  <c r="J70" i="30"/>
  <c r="J69" i="30"/>
  <c r="J68" i="30"/>
  <c r="J67" i="30"/>
  <c r="J66" i="30"/>
  <c r="J65" i="30"/>
  <c r="J64" i="30"/>
  <c r="J63" i="30"/>
  <c r="J62" i="30"/>
  <c r="J61" i="30"/>
  <c r="J60" i="30"/>
  <c r="J59" i="30"/>
  <c r="J58" i="30"/>
  <c r="J57" i="30"/>
  <c r="J56" i="30"/>
  <c r="J55" i="30"/>
  <c r="J54" i="30"/>
  <c r="J53" i="30"/>
  <c r="J52" i="30"/>
  <c r="J51" i="30"/>
  <c r="J50" i="30"/>
  <c r="J49" i="30"/>
  <c r="J48" i="30"/>
  <c r="J47" i="30"/>
  <c r="J46" i="30"/>
  <c r="J45" i="30"/>
  <c r="J44" i="30"/>
  <c r="J43" i="30"/>
  <c r="J42" i="30"/>
  <c r="J41" i="30"/>
  <c r="J40" i="30"/>
  <c r="J39" i="30"/>
  <c r="J38" i="30"/>
  <c r="J37" i="30"/>
  <c r="J36" i="30"/>
  <c r="J35" i="30"/>
  <c r="J34" i="30"/>
  <c r="J33" i="30"/>
  <c r="J32" i="30"/>
  <c r="J31" i="30"/>
  <c r="J30" i="30"/>
  <c r="J29" i="30"/>
  <c r="J28" i="30"/>
  <c r="J27" i="30"/>
  <c r="J26" i="30"/>
  <c r="J25" i="30"/>
  <c r="J24" i="30"/>
  <c r="J23" i="30"/>
  <c r="J22" i="30"/>
  <c r="J21" i="30"/>
  <c r="J20" i="30"/>
  <c r="J19" i="30"/>
  <c r="J18" i="30"/>
  <c r="J17" i="30"/>
  <c r="J16" i="30"/>
  <c r="J15" i="30"/>
  <c r="J14" i="30"/>
  <c r="J13" i="30"/>
  <c r="J12" i="30"/>
  <c r="J11" i="30"/>
  <c r="J10" i="30"/>
  <c r="J9" i="30"/>
  <c r="J8" i="30"/>
  <c r="J7" i="30"/>
  <c r="J6" i="30"/>
  <c r="J5" i="30"/>
  <c r="J4" i="30"/>
  <c r="J3" i="30"/>
  <c r="Q5" i="30" s="1"/>
  <c r="J367" i="29"/>
  <c r="J366" i="29"/>
  <c r="J365" i="29"/>
  <c r="J364" i="29"/>
  <c r="J363" i="29"/>
  <c r="J362" i="29"/>
  <c r="J361" i="29"/>
  <c r="J360" i="29"/>
  <c r="J359" i="29"/>
  <c r="J358" i="29"/>
  <c r="J357" i="29"/>
  <c r="J356" i="29"/>
  <c r="J355" i="29"/>
  <c r="J354" i="29"/>
  <c r="J353" i="29"/>
  <c r="J352" i="29"/>
  <c r="J351" i="29"/>
  <c r="J350" i="29"/>
  <c r="J349" i="29"/>
  <c r="J348" i="29"/>
  <c r="J347" i="29"/>
  <c r="J346" i="29"/>
  <c r="J345" i="29"/>
  <c r="J344" i="29"/>
  <c r="J343" i="29"/>
  <c r="J342" i="29"/>
  <c r="J341" i="29"/>
  <c r="J340" i="29"/>
  <c r="J339" i="29"/>
  <c r="J338" i="29"/>
  <c r="J337" i="29"/>
  <c r="J336" i="29"/>
  <c r="J335" i="29"/>
  <c r="J334" i="29"/>
  <c r="J333" i="29"/>
  <c r="J332" i="29"/>
  <c r="J331" i="29"/>
  <c r="J330" i="29"/>
  <c r="J329" i="29"/>
  <c r="J328" i="29"/>
  <c r="J327" i="29"/>
  <c r="J326" i="29"/>
  <c r="J325" i="29"/>
  <c r="J324" i="29"/>
  <c r="J323" i="29"/>
  <c r="J322" i="29"/>
  <c r="J321" i="29"/>
  <c r="J320" i="29"/>
  <c r="J319" i="29"/>
  <c r="J318" i="29"/>
  <c r="J317" i="29"/>
  <c r="J316" i="29"/>
  <c r="J315" i="29"/>
  <c r="J314" i="29"/>
  <c r="J313" i="29"/>
  <c r="J312" i="29"/>
  <c r="J311" i="29"/>
  <c r="J310" i="29"/>
  <c r="J309" i="29"/>
  <c r="J308" i="29"/>
  <c r="J307" i="29"/>
  <c r="J306" i="29"/>
  <c r="J305" i="29"/>
  <c r="J304" i="29"/>
  <c r="J303" i="29"/>
  <c r="J302" i="29"/>
  <c r="J301" i="29"/>
  <c r="J300" i="29"/>
  <c r="J299" i="29"/>
  <c r="J298" i="29"/>
  <c r="J297" i="29"/>
  <c r="J296" i="29"/>
  <c r="J295" i="29"/>
  <c r="J294" i="29"/>
  <c r="J293" i="29"/>
  <c r="J292" i="29"/>
  <c r="J291" i="29"/>
  <c r="J290" i="29"/>
  <c r="J289" i="29"/>
  <c r="J288" i="29"/>
  <c r="J287" i="29"/>
  <c r="J286" i="29"/>
  <c r="J285" i="29"/>
  <c r="J284" i="29"/>
  <c r="J283" i="29"/>
  <c r="J282" i="29"/>
  <c r="J281" i="29"/>
  <c r="J280" i="29"/>
  <c r="J279" i="29"/>
  <c r="J278" i="29"/>
  <c r="J277" i="29"/>
  <c r="J276" i="29"/>
  <c r="J275" i="29"/>
  <c r="J274" i="29"/>
  <c r="J273" i="29"/>
  <c r="J272" i="29"/>
  <c r="J271" i="29"/>
  <c r="J270" i="29"/>
  <c r="J269" i="29"/>
  <c r="J268" i="29"/>
  <c r="J267" i="29"/>
  <c r="J266" i="29"/>
  <c r="J265" i="29"/>
  <c r="J264" i="29"/>
  <c r="J263" i="29"/>
  <c r="J262" i="29"/>
  <c r="J261" i="29"/>
  <c r="J260" i="29"/>
  <c r="J259" i="29"/>
  <c r="J258" i="29"/>
  <c r="J257" i="29"/>
  <c r="J256" i="29"/>
  <c r="J255" i="29"/>
  <c r="J254" i="29"/>
  <c r="J253" i="29"/>
  <c r="J252" i="29"/>
  <c r="J251" i="29"/>
  <c r="J250" i="29"/>
  <c r="J249" i="29"/>
  <c r="J248" i="29"/>
  <c r="J247" i="29"/>
  <c r="J246" i="29"/>
  <c r="J245" i="29"/>
  <c r="J244" i="29"/>
  <c r="J243" i="29"/>
  <c r="J242" i="29"/>
  <c r="J241" i="29"/>
  <c r="J240" i="29"/>
  <c r="J239" i="29"/>
  <c r="J238" i="29"/>
  <c r="J237" i="29"/>
  <c r="J236" i="29"/>
  <c r="J235" i="29"/>
  <c r="J234" i="29"/>
  <c r="J233" i="29"/>
  <c r="J232" i="29"/>
  <c r="J231" i="29"/>
  <c r="J230" i="29"/>
  <c r="J229" i="29"/>
  <c r="J228" i="29"/>
  <c r="J227" i="29"/>
  <c r="J226" i="29"/>
  <c r="J225" i="29"/>
  <c r="J224" i="29"/>
  <c r="J223" i="29"/>
  <c r="J222" i="29"/>
  <c r="J221" i="29"/>
  <c r="J220" i="29"/>
  <c r="J219" i="29"/>
  <c r="J218" i="29"/>
  <c r="J217" i="29"/>
  <c r="J216" i="29"/>
  <c r="J215" i="29"/>
  <c r="J214" i="29"/>
  <c r="J213" i="29"/>
  <c r="J212" i="29"/>
  <c r="J211" i="29"/>
  <c r="J210" i="29"/>
  <c r="J209" i="29"/>
  <c r="J208" i="29"/>
  <c r="J207" i="29"/>
  <c r="J206" i="29"/>
  <c r="J205" i="29"/>
  <c r="J204" i="29"/>
  <c r="J203" i="29"/>
  <c r="J202" i="29"/>
  <c r="J201" i="29"/>
  <c r="J200" i="29"/>
  <c r="J199" i="29"/>
  <c r="J198" i="29"/>
  <c r="J197" i="29"/>
  <c r="J196" i="29"/>
  <c r="J195" i="29"/>
  <c r="J194" i="29"/>
  <c r="J193" i="29"/>
  <c r="J192" i="29"/>
  <c r="J191" i="29"/>
  <c r="J190" i="29"/>
  <c r="J189" i="29"/>
  <c r="J188" i="29"/>
  <c r="J187" i="29"/>
  <c r="J186" i="29"/>
  <c r="J185" i="29"/>
  <c r="J184" i="29"/>
  <c r="J183" i="29"/>
  <c r="J182" i="29"/>
  <c r="J181" i="29"/>
  <c r="J180" i="29"/>
  <c r="J179" i="29"/>
  <c r="J178" i="29"/>
  <c r="J177" i="29"/>
  <c r="J176" i="29"/>
  <c r="J175" i="29"/>
  <c r="J174" i="29"/>
  <c r="J173" i="29"/>
  <c r="J172" i="29"/>
  <c r="J171" i="29"/>
  <c r="J170" i="29"/>
  <c r="J169" i="29"/>
  <c r="J168" i="29"/>
  <c r="J167" i="29"/>
  <c r="J166" i="29"/>
  <c r="J165" i="29"/>
  <c r="J164" i="29"/>
  <c r="J163" i="29"/>
  <c r="J162" i="29"/>
  <c r="J161" i="29"/>
  <c r="J160" i="29"/>
  <c r="J159" i="29"/>
  <c r="J158" i="29"/>
  <c r="J157" i="29"/>
  <c r="J156" i="29"/>
  <c r="J155" i="29"/>
  <c r="J154" i="29"/>
  <c r="J153" i="29"/>
  <c r="J152" i="29"/>
  <c r="J151" i="29"/>
  <c r="J150" i="29"/>
  <c r="J149" i="29"/>
  <c r="J148" i="29"/>
  <c r="J147" i="29"/>
  <c r="J146" i="29"/>
  <c r="J145" i="29"/>
  <c r="J144" i="29"/>
  <c r="J143" i="29"/>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J12" i="29"/>
  <c r="J11" i="29"/>
  <c r="J10" i="29"/>
  <c r="J9" i="29"/>
  <c r="J8" i="29"/>
  <c r="J7" i="29"/>
  <c r="J6" i="29"/>
  <c r="J5" i="29"/>
  <c r="J4" i="29"/>
  <c r="J3" i="29"/>
  <c r="J367" i="28"/>
  <c r="J366" i="28"/>
  <c r="J365" i="28"/>
  <c r="J364" i="28"/>
  <c r="J363" i="28"/>
  <c r="J362" i="28"/>
  <c r="J361" i="28"/>
  <c r="J360" i="28"/>
  <c r="J359" i="28"/>
  <c r="J358" i="28"/>
  <c r="J357" i="28"/>
  <c r="J356" i="28"/>
  <c r="J355" i="28"/>
  <c r="J354" i="28"/>
  <c r="J353" i="28"/>
  <c r="J352" i="28"/>
  <c r="J351" i="28"/>
  <c r="J350" i="28"/>
  <c r="J349" i="28"/>
  <c r="J348" i="28"/>
  <c r="J347" i="28"/>
  <c r="J346" i="28"/>
  <c r="J345" i="28"/>
  <c r="J344" i="28"/>
  <c r="J343" i="28"/>
  <c r="J342" i="28"/>
  <c r="J341" i="28"/>
  <c r="J340" i="28"/>
  <c r="J339" i="28"/>
  <c r="J338" i="28"/>
  <c r="J337" i="28"/>
  <c r="J336" i="28"/>
  <c r="J335" i="28"/>
  <c r="J334" i="28"/>
  <c r="J333" i="28"/>
  <c r="J332" i="28"/>
  <c r="J331" i="28"/>
  <c r="J330" i="28"/>
  <c r="J329" i="28"/>
  <c r="J328" i="28"/>
  <c r="J327" i="28"/>
  <c r="J326" i="28"/>
  <c r="J325" i="28"/>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4" i="28"/>
  <c r="J3" i="28"/>
  <c r="J367" i="27"/>
  <c r="J366" i="27"/>
  <c r="J365" i="27"/>
  <c r="J364" i="27"/>
  <c r="J363" i="27"/>
  <c r="J362" i="27"/>
  <c r="J361" i="27"/>
  <c r="J360" i="27"/>
  <c r="J359" i="27"/>
  <c r="J358" i="27"/>
  <c r="J357" i="27"/>
  <c r="J356" i="27"/>
  <c r="J355" i="27"/>
  <c r="J354" i="27"/>
  <c r="J353" i="27"/>
  <c r="J352" i="27"/>
  <c r="J351" i="27"/>
  <c r="J350" i="27"/>
  <c r="J349" i="27"/>
  <c r="J348" i="27"/>
  <c r="J347" i="27"/>
  <c r="J346" i="27"/>
  <c r="J345" i="27"/>
  <c r="J344" i="27"/>
  <c r="J343" i="27"/>
  <c r="J342" i="27"/>
  <c r="J341" i="27"/>
  <c r="J340" i="27"/>
  <c r="J339" i="27"/>
  <c r="J338" i="27"/>
  <c r="J337" i="27"/>
  <c r="J336" i="27"/>
  <c r="J335" i="27"/>
  <c r="J334" i="27"/>
  <c r="J333" i="27"/>
  <c r="J332" i="27"/>
  <c r="J331" i="27"/>
  <c r="J330" i="27"/>
  <c r="J329" i="27"/>
  <c r="J328" i="27"/>
  <c r="J327" i="27"/>
  <c r="J326" i="27"/>
  <c r="J325" i="27"/>
  <c r="J324" i="27"/>
  <c r="J323" i="27"/>
  <c r="J322" i="27"/>
  <c r="J321" i="27"/>
  <c r="J320" i="27"/>
  <c r="J319" i="27"/>
  <c r="J318" i="27"/>
  <c r="J317" i="27"/>
  <c r="J316" i="27"/>
  <c r="J315" i="27"/>
  <c r="J314" i="27"/>
  <c r="J313" i="27"/>
  <c r="J312" i="27"/>
  <c r="J311" i="27"/>
  <c r="J310" i="27"/>
  <c r="J309" i="27"/>
  <c r="J308" i="27"/>
  <c r="J307" i="27"/>
  <c r="J306" i="27"/>
  <c r="J305" i="27"/>
  <c r="J304" i="27"/>
  <c r="J303" i="27"/>
  <c r="J302" i="27"/>
  <c r="J301" i="27"/>
  <c r="J300" i="27"/>
  <c r="J299" i="27"/>
  <c r="J298" i="27"/>
  <c r="J297" i="27"/>
  <c r="J296" i="27"/>
  <c r="J295" i="27"/>
  <c r="J294" i="27"/>
  <c r="J293" i="27"/>
  <c r="J292" i="27"/>
  <c r="J291" i="27"/>
  <c r="J290" i="27"/>
  <c r="J289" i="27"/>
  <c r="J288" i="27"/>
  <c r="J287" i="27"/>
  <c r="J286" i="27"/>
  <c r="J285" i="27"/>
  <c r="J284" i="27"/>
  <c r="J283" i="27"/>
  <c r="J282" i="27"/>
  <c r="J281" i="27"/>
  <c r="J280" i="27"/>
  <c r="J279" i="27"/>
  <c r="J278" i="27"/>
  <c r="J277" i="27"/>
  <c r="J276" i="27"/>
  <c r="J275" i="27"/>
  <c r="J274" i="27"/>
  <c r="J273" i="27"/>
  <c r="J272" i="27"/>
  <c r="J271" i="27"/>
  <c r="J270" i="27"/>
  <c r="J269" i="27"/>
  <c r="J268" i="27"/>
  <c r="J267" i="27"/>
  <c r="J266" i="27"/>
  <c r="J265" i="27"/>
  <c r="J264" i="27"/>
  <c r="J263" i="27"/>
  <c r="J262" i="27"/>
  <c r="J261" i="27"/>
  <c r="J260" i="27"/>
  <c r="J259" i="27"/>
  <c r="J258" i="27"/>
  <c r="J257" i="27"/>
  <c r="J256" i="27"/>
  <c r="J255" i="27"/>
  <c r="J254" i="27"/>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J3" i="27"/>
  <c r="J367" i="26"/>
  <c r="J366" i="26"/>
  <c r="J365" i="26"/>
  <c r="J364" i="26"/>
  <c r="J363" i="26"/>
  <c r="J362" i="26"/>
  <c r="J361" i="26"/>
  <c r="J360" i="26"/>
  <c r="J359" i="26"/>
  <c r="J358" i="26"/>
  <c r="J357" i="26"/>
  <c r="J356" i="26"/>
  <c r="J355" i="26"/>
  <c r="J354" i="26"/>
  <c r="J353" i="26"/>
  <c r="J352" i="26"/>
  <c r="J351" i="26"/>
  <c r="J350" i="26"/>
  <c r="J349" i="26"/>
  <c r="J348" i="26"/>
  <c r="J347" i="26"/>
  <c r="J346" i="26"/>
  <c r="J345" i="26"/>
  <c r="J344" i="26"/>
  <c r="J343" i="26"/>
  <c r="J342" i="26"/>
  <c r="J341" i="26"/>
  <c r="J340" i="26"/>
  <c r="J339" i="26"/>
  <c r="J338" i="26"/>
  <c r="J337" i="26"/>
  <c r="J336" i="26"/>
  <c r="J335" i="26"/>
  <c r="J334" i="26"/>
  <c r="J333" i="26"/>
  <c r="J332" i="26"/>
  <c r="J331" i="26"/>
  <c r="J330" i="26"/>
  <c r="J329" i="26"/>
  <c r="J328" i="26"/>
  <c r="J327" i="26"/>
  <c r="J326" i="26"/>
  <c r="J325" i="26"/>
  <c r="J324" i="26"/>
  <c r="J323" i="26"/>
  <c r="J322" i="26"/>
  <c r="J321" i="26"/>
  <c r="J320" i="26"/>
  <c r="J319" i="26"/>
  <c r="J318" i="26"/>
  <c r="J317" i="26"/>
  <c r="J316" i="26"/>
  <c r="J315" i="26"/>
  <c r="J314" i="26"/>
  <c r="J313" i="26"/>
  <c r="J312" i="26"/>
  <c r="J311" i="26"/>
  <c r="J310" i="26"/>
  <c r="J309" i="26"/>
  <c r="J308" i="26"/>
  <c r="J307" i="26"/>
  <c r="J306" i="26"/>
  <c r="J305" i="26"/>
  <c r="J304" i="26"/>
  <c r="J303" i="26"/>
  <c r="J302" i="26"/>
  <c r="J301" i="26"/>
  <c r="J300" i="26"/>
  <c r="J299" i="26"/>
  <c r="J298" i="26"/>
  <c r="J297" i="26"/>
  <c r="J296" i="26"/>
  <c r="J295" i="26"/>
  <c r="J294" i="26"/>
  <c r="J293" i="26"/>
  <c r="J292" i="26"/>
  <c r="J291" i="26"/>
  <c r="J290" i="26"/>
  <c r="J289" i="26"/>
  <c r="J288" i="26"/>
  <c r="J287" i="26"/>
  <c r="J286" i="26"/>
  <c r="J285" i="26"/>
  <c r="J284" i="26"/>
  <c r="J283" i="26"/>
  <c r="J282" i="26"/>
  <c r="J281" i="26"/>
  <c r="J280" i="26"/>
  <c r="J279" i="26"/>
  <c r="J278" i="26"/>
  <c r="J277" i="26"/>
  <c r="J276" i="26"/>
  <c r="J275" i="26"/>
  <c r="J274" i="26"/>
  <c r="J273" i="26"/>
  <c r="J272" i="26"/>
  <c r="J271" i="26"/>
  <c r="J270" i="26"/>
  <c r="J269" i="26"/>
  <c r="J268" i="26"/>
  <c r="J267" i="26"/>
  <c r="J266" i="26"/>
  <c r="J265" i="26"/>
  <c r="J264" i="26"/>
  <c r="J263" i="26"/>
  <c r="J262" i="26"/>
  <c r="J261" i="26"/>
  <c r="J260" i="26"/>
  <c r="J259" i="26"/>
  <c r="J258" i="26"/>
  <c r="J257" i="26"/>
  <c r="J256" i="26"/>
  <c r="J255" i="26"/>
  <c r="J254" i="26"/>
  <c r="J253" i="26"/>
  <c r="J252" i="26"/>
  <c r="J251" i="26"/>
  <c r="J250" i="26"/>
  <c r="J249" i="26"/>
  <c r="J248" i="26"/>
  <c r="J247" i="26"/>
  <c r="J246" i="26"/>
  <c r="J245" i="26"/>
  <c r="J244" i="26"/>
  <c r="J243" i="26"/>
  <c r="J242" i="26"/>
  <c r="J241" i="26"/>
  <c r="J240" i="26"/>
  <c r="J239" i="26"/>
  <c r="J238" i="26"/>
  <c r="J237" i="26"/>
  <c r="J236" i="26"/>
  <c r="J235" i="26"/>
  <c r="J234" i="26"/>
  <c r="J233" i="26"/>
  <c r="J232" i="26"/>
  <c r="J231" i="26"/>
  <c r="J230" i="26"/>
  <c r="J229" i="26"/>
  <c r="J228" i="26"/>
  <c r="J227" i="26"/>
  <c r="J226" i="26"/>
  <c r="J225" i="26"/>
  <c r="J224" i="26"/>
  <c r="J223" i="26"/>
  <c r="J222" i="26"/>
  <c r="J221" i="26"/>
  <c r="J220" i="26"/>
  <c r="J219" i="26"/>
  <c r="J218" i="26"/>
  <c r="J217" i="26"/>
  <c r="J216" i="26"/>
  <c r="J215" i="26"/>
  <c r="J214" i="26"/>
  <c r="J213" i="26"/>
  <c r="J212" i="26"/>
  <c r="J211" i="26"/>
  <c r="J210" i="26"/>
  <c r="J209" i="26"/>
  <c r="J208" i="26"/>
  <c r="J207" i="26"/>
  <c r="J206" i="26"/>
  <c r="J205" i="26"/>
  <c r="J204" i="26"/>
  <c r="J203" i="26"/>
  <c r="J202" i="26"/>
  <c r="J201" i="26"/>
  <c r="J200" i="26"/>
  <c r="J199" i="26"/>
  <c r="J198" i="26"/>
  <c r="J197" i="26"/>
  <c r="J196" i="26"/>
  <c r="J195" i="26"/>
  <c r="J194" i="26"/>
  <c r="J193" i="26"/>
  <c r="J192" i="26"/>
  <c r="J191" i="26"/>
  <c r="J190" i="26"/>
  <c r="J189" i="26"/>
  <c r="J188" i="26"/>
  <c r="J187" i="26"/>
  <c r="J186" i="26"/>
  <c r="J185" i="26"/>
  <c r="J184" i="26"/>
  <c r="J183" i="26"/>
  <c r="J182" i="26"/>
  <c r="J181" i="26"/>
  <c r="J180" i="26"/>
  <c r="J179" i="26"/>
  <c r="J178" i="26"/>
  <c r="J177" i="26"/>
  <c r="J176" i="26"/>
  <c r="J175" i="26"/>
  <c r="J174" i="26"/>
  <c r="J173" i="26"/>
  <c r="J172" i="26"/>
  <c r="J171" i="26"/>
  <c r="J170" i="26"/>
  <c r="J169" i="26"/>
  <c r="J168" i="26"/>
  <c r="J167" i="26"/>
  <c r="J166" i="26"/>
  <c r="J165" i="26"/>
  <c r="J164" i="26"/>
  <c r="J163" i="26"/>
  <c r="J162" i="26"/>
  <c r="J161" i="26"/>
  <c r="J160" i="26"/>
  <c r="J159" i="26"/>
  <c r="J158" i="26"/>
  <c r="J157" i="26"/>
  <c r="J156" i="26"/>
  <c r="J155" i="26"/>
  <c r="J154" i="26"/>
  <c r="J153" i="26"/>
  <c r="J152" i="26"/>
  <c r="J151" i="26"/>
  <c r="J150" i="26"/>
  <c r="J149" i="26"/>
  <c r="J148" i="26"/>
  <c r="J147" i="26"/>
  <c r="J146" i="26"/>
  <c r="J145" i="26"/>
  <c r="J144" i="26"/>
  <c r="J143" i="26"/>
  <c r="J142" i="26"/>
  <c r="J141" i="26"/>
  <c r="J140" i="26"/>
  <c r="J139" i="26"/>
  <c r="J138" i="26"/>
  <c r="J137" i="26"/>
  <c r="J136" i="26"/>
  <c r="J135" i="26"/>
  <c r="J134" i="26"/>
  <c r="J133" i="26"/>
  <c r="J132" i="26"/>
  <c r="J131" i="26"/>
  <c r="J130" i="26"/>
  <c r="J129" i="26"/>
  <c r="J128" i="26"/>
  <c r="J127" i="26"/>
  <c r="J126" i="26"/>
  <c r="J125" i="26"/>
  <c r="J124" i="26"/>
  <c r="J123" i="26"/>
  <c r="J122" i="26"/>
  <c r="J121" i="26"/>
  <c r="J120" i="26"/>
  <c r="J119" i="26"/>
  <c r="J118" i="26"/>
  <c r="J117" i="26"/>
  <c r="J116" i="26"/>
  <c r="J115" i="26"/>
  <c r="J114" i="26"/>
  <c r="J113" i="26"/>
  <c r="J112" i="26"/>
  <c r="J111" i="26"/>
  <c r="J110" i="26"/>
  <c r="J109" i="26"/>
  <c r="J108" i="26"/>
  <c r="J107" i="26"/>
  <c r="J106" i="26"/>
  <c r="J105" i="26"/>
  <c r="J104" i="26"/>
  <c r="J103" i="26"/>
  <c r="J102" i="26"/>
  <c r="J101" i="26"/>
  <c r="J100" i="26"/>
  <c r="J99" i="26"/>
  <c r="J98" i="26"/>
  <c r="J97" i="26"/>
  <c r="J96" i="26"/>
  <c r="J95" i="26"/>
  <c r="J94" i="26"/>
  <c r="J93" i="26"/>
  <c r="J92" i="26"/>
  <c r="J91" i="26"/>
  <c r="J90" i="26"/>
  <c r="J89" i="26"/>
  <c r="J88" i="26"/>
  <c r="J87" i="26"/>
  <c r="J86" i="26"/>
  <c r="J85" i="26"/>
  <c r="J84" i="26"/>
  <c r="J83" i="26"/>
  <c r="J82" i="26"/>
  <c r="J81" i="26"/>
  <c r="J80" i="26"/>
  <c r="J79" i="26"/>
  <c r="J78" i="26"/>
  <c r="J77" i="26"/>
  <c r="J76" i="26"/>
  <c r="J75" i="26"/>
  <c r="J74" i="26"/>
  <c r="J73" i="26"/>
  <c r="J72" i="26"/>
  <c r="J71" i="26"/>
  <c r="J70" i="26"/>
  <c r="J69" i="26"/>
  <c r="J68" i="26"/>
  <c r="J67" i="26"/>
  <c r="J66" i="26"/>
  <c r="J65" i="26"/>
  <c r="J64" i="26"/>
  <c r="J63" i="26"/>
  <c r="J62" i="26"/>
  <c r="J61" i="26"/>
  <c r="J60" i="26"/>
  <c r="J59" i="26"/>
  <c r="J58" i="26"/>
  <c r="J57" i="26"/>
  <c r="J56" i="26"/>
  <c r="J55" i="26"/>
  <c r="J54" i="26"/>
  <c r="J53" i="26"/>
  <c r="J52" i="26"/>
  <c r="J51" i="26"/>
  <c r="J50" i="26"/>
  <c r="J49" i="26"/>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J17" i="26"/>
  <c r="J16" i="26"/>
  <c r="J15" i="26"/>
  <c r="J14" i="26"/>
  <c r="J13" i="26"/>
  <c r="J12" i="26"/>
  <c r="J11" i="26"/>
  <c r="J10" i="26"/>
  <c r="J9" i="26"/>
  <c r="J8" i="26"/>
  <c r="J7" i="26"/>
  <c r="J6" i="26"/>
  <c r="J5" i="26"/>
  <c r="J4" i="26"/>
  <c r="J3" i="26"/>
  <c r="J367" i="25"/>
  <c r="J366" i="25"/>
  <c r="J365" i="25"/>
  <c r="J364" i="25"/>
  <c r="J363" i="25"/>
  <c r="J362" i="25"/>
  <c r="J361" i="25"/>
  <c r="J360" i="25"/>
  <c r="J359" i="25"/>
  <c r="J358" i="25"/>
  <c r="J357" i="25"/>
  <c r="J356" i="25"/>
  <c r="J355" i="25"/>
  <c r="J354" i="25"/>
  <c r="J353" i="25"/>
  <c r="J352" i="25"/>
  <c r="J351" i="25"/>
  <c r="J350" i="25"/>
  <c r="J349" i="25"/>
  <c r="J348" i="25"/>
  <c r="J347" i="25"/>
  <c r="J346" i="25"/>
  <c r="J345" i="25"/>
  <c r="J344" i="25"/>
  <c r="J343" i="25"/>
  <c r="J342" i="25"/>
  <c r="J341" i="25"/>
  <c r="J340" i="25"/>
  <c r="J339" i="25"/>
  <c r="J338" i="25"/>
  <c r="J337" i="25"/>
  <c r="J336" i="25"/>
  <c r="J335" i="25"/>
  <c r="J334" i="25"/>
  <c r="J333" i="25"/>
  <c r="J332" i="25"/>
  <c r="J331" i="25"/>
  <c r="J330" i="25"/>
  <c r="J329" i="25"/>
  <c r="J328" i="25"/>
  <c r="J327" i="25"/>
  <c r="J326" i="25"/>
  <c r="J325" i="25"/>
  <c r="J324" i="25"/>
  <c r="J323" i="25"/>
  <c r="J322" i="25"/>
  <c r="J321" i="25"/>
  <c r="J320" i="25"/>
  <c r="J319" i="25"/>
  <c r="J318" i="25"/>
  <c r="J317" i="25"/>
  <c r="J316" i="25"/>
  <c r="J315" i="25"/>
  <c r="J314" i="25"/>
  <c r="J313" i="25"/>
  <c r="J312" i="25"/>
  <c r="J311" i="25"/>
  <c r="J310" i="25"/>
  <c r="J309" i="25"/>
  <c r="J308" i="25"/>
  <c r="J307" i="25"/>
  <c r="J306" i="25"/>
  <c r="J305" i="25"/>
  <c r="J304" i="25"/>
  <c r="J303" i="25"/>
  <c r="J302" i="25"/>
  <c r="J301" i="25"/>
  <c r="J300" i="25"/>
  <c r="J299" i="25"/>
  <c r="J298" i="25"/>
  <c r="J297" i="25"/>
  <c r="J296" i="25"/>
  <c r="J295" i="25"/>
  <c r="J294" i="25"/>
  <c r="J293" i="25"/>
  <c r="J292" i="25"/>
  <c r="J291" i="25"/>
  <c r="J290" i="25"/>
  <c r="J289" i="25"/>
  <c r="J288" i="25"/>
  <c r="J287" i="25"/>
  <c r="J286" i="25"/>
  <c r="J285" i="25"/>
  <c r="J284" i="25"/>
  <c r="J283" i="25"/>
  <c r="J282" i="25"/>
  <c r="J281" i="25"/>
  <c r="J280" i="25"/>
  <c r="J279" i="25"/>
  <c r="J278" i="25"/>
  <c r="J277" i="25"/>
  <c r="J276" i="25"/>
  <c r="J275" i="25"/>
  <c r="J274" i="25"/>
  <c r="J273" i="25"/>
  <c r="J272" i="25"/>
  <c r="J271" i="25"/>
  <c r="J270" i="25"/>
  <c r="J269" i="25"/>
  <c r="J268" i="25"/>
  <c r="J267" i="25"/>
  <c r="J266" i="25"/>
  <c r="J265" i="25"/>
  <c r="J264" i="25"/>
  <c r="J263" i="25"/>
  <c r="J262" i="25"/>
  <c r="J261" i="25"/>
  <c r="J260" i="25"/>
  <c r="J259" i="25"/>
  <c r="J258" i="25"/>
  <c r="J257" i="25"/>
  <c r="J256" i="25"/>
  <c r="J255" i="25"/>
  <c r="J254" i="25"/>
  <c r="J253" i="25"/>
  <c r="J252" i="25"/>
  <c r="J251" i="25"/>
  <c r="J250" i="25"/>
  <c r="J249" i="25"/>
  <c r="J248" i="25"/>
  <c r="J247" i="25"/>
  <c r="J246" i="25"/>
  <c r="J245" i="25"/>
  <c r="J244" i="25"/>
  <c r="J243" i="25"/>
  <c r="J242" i="25"/>
  <c r="J241" i="25"/>
  <c r="J240" i="25"/>
  <c r="J239" i="25"/>
  <c r="J238" i="25"/>
  <c r="J237" i="25"/>
  <c r="J236" i="25"/>
  <c r="J235" i="25"/>
  <c r="J234" i="25"/>
  <c r="J233" i="25"/>
  <c r="J232" i="25"/>
  <c r="J231" i="25"/>
  <c r="J230" i="25"/>
  <c r="J229" i="25"/>
  <c r="J228" i="25"/>
  <c r="J227" i="25"/>
  <c r="J226" i="25"/>
  <c r="J225" i="25"/>
  <c r="J224" i="25"/>
  <c r="J223" i="25"/>
  <c r="J222" i="25"/>
  <c r="J221" i="25"/>
  <c r="J220" i="25"/>
  <c r="J219" i="25"/>
  <c r="J218" i="25"/>
  <c r="J217" i="25"/>
  <c r="J216" i="25"/>
  <c r="J215" i="25"/>
  <c r="J214" i="25"/>
  <c r="J213" i="25"/>
  <c r="J212" i="25"/>
  <c r="J211" i="25"/>
  <c r="J210" i="25"/>
  <c r="J209" i="25"/>
  <c r="J208" i="25"/>
  <c r="J207" i="25"/>
  <c r="J206" i="25"/>
  <c r="J205" i="25"/>
  <c r="J204" i="25"/>
  <c r="J203" i="25"/>
  <c r="J202" i="25"/>
  <c r="J201" i="25"/>
  <c r="J200" i="25"/>
  <c r="J199" i="25"/>
  <c r="J198" i="25"/>
  <c r="J197" i="25"/>
  <c r="J196" i="25"/>
  <c r="J195" i="25"/>
  <c r="J194" i="25"/>
  <c r="J193" i="25"/>
  <c r="J192" i="25"/>
  <c r="J191" i="25"/>
  <c r="J190" i="25"/>
  <c r="J189" i="25"/>
  <c r="J188" i="25"/>
  <c r="J187" i="25"/>
  <c r="J186" i="25"/>
  <c r="J185" i="25"/>
  <c r="J184" i="25"/>
  <c r="J183" i="25"/>
  <c r="J182" i="25"/>
  <c r="J181" i="25"/>
  <c r="J180" i="25"/>
  <c r="J179" i="25"/>
  <c r="J178" i="25"/>
  <c r="J177" i="25"/>
  <c r="J176" i="25"/>
  <c r="J175" i="25"/>
  <c r="J174" i="25"/>
  <c r="J173" i="25"/>
  <c r="J172" i="25"/>
  <c r="J171" i="25"/>
  <c r="J170" i="25"/>
  <c r="J169" i="25"/>
  <c r="J168" i="25"/>
  <c r="J167" i="25"/>
  <c r="J166" i="25"/>
  <c r="J165" i="25"/>
  <c r="J164" i="25"/>
  <c r="J163" i="25"/>
  <c r="J162" i="25"/>
  <c r="J161" i="25"/>
  <c r="J160" i="25"/>
  <c r="J159" i="25"/>
  <c r="J158" i="25"/>
  <c r="J157" i="25"/>
  <c r="J156" i="25"/>
  <c r="J155" i="25"/>
  <c r="J154" i="25"/>
  <c r="J153" i="25"/>
  <c r="J152" i="25"/>
  <c r="J151" i="25"/>
  <c r="J150" i="25"/>
  <c r="J149" i="25"/>
  <c r="J148" i="25"/>
  <c r="J147" i="25"/>
  <c r="J146" i="25"/>
  <c r="J145" i="25"/>
  <c r="J144" i="25"/>
  <c r="J143" i="25"/>
  <c r="J142" i="25"/>
  <c r="J141" i="25"/>
  <c r="J140" i="25"/>
  <c r="J139" i="25"/>
  <c r="J138" i="25"/>
  <c r="J137" i="25"/>
  <c r="J136" i="25"/>
  <c r="J135" i="25"/>
  <c r="J134" i="25"/>
  <c r="J133" i="25"/>
  <c r="J132" i="25"/>
  <c r="J131" i="25"/>
  <c r="J130" i="25"/>
  <c r="J129" i="25"/>
  <c r="J128" i="25"/>
  <c r="J127" i="25"/>
  <c r="J126" i="25"/>
  <c r="J125" i="25"/>
  <c r="J124" i="25"/>
  <c r="J123" i="25"/>
  <c r="J122" i="25"/>
  <c r="J121" i="25"/>
  <c r="J120" i="25"/>
  <c r="J119" i="25"/>
  <c r="J118" i="25"/>
  <c r="J117" i="25"/>
  <c r="J116" i="25"/>
  <c r="J115" i="25"/>
  <c r="J114" i="25"/>
  <c r="J113" i="25"/>
  <c r="J112" i="25"/>
  <c r="J111" i="25"/>
  <c r="J110" i="25"/>
  <c r="J109" i="25"/>
  <c r="J108" i="25"/>
  <c r="J107" i="25"/>
  <c r="J106" i="25"/>
  <c r="J105" i="25"/>
  <c r="J104" i="25"/>
  <c r="J103" i="25"/>
  <c r="J102" i="25"/>
  <c r="J101" i="25"/>
  <c r="J100" i="25"/>
  <c r="J99" i="25"/>
  <c r="J98" i="25"/>
  <c r="J97" i="25"/>
  <c r="J96" i="25"/>
  <c r="J95" i="25"/>
  <c r="J94" i="25"/>
  <c r="J93" i="25"/>
  <c r="J92" i="25"/>
  <c r="J91" i="25"/>
  <c r="J90" i="25"/>
  <c r="J89" i="25"/>
  <c r="J88" i="25"/>
  <c r="J87" i="25"/>
  <c r="J86" i="25"/>
  <c r="J85" i="25"/>
  <c r="J84" i="25"/>
  <c r="J83" i="25"/>
  <c r="J82" i="25"/>
  <c r="J81" i="25"/>
  <c r="J80" i="25"/>
  <c r="J79" i="25"/>
  <c r="J78" i="25"/>
  <c r="J77" i="25"/>
  <c r="J76" i="25"/>
  <c r="J75" i="25"/>
  <c r="J74" i="25"/>
  <c r="J73" i="25"/>
  <c r="J72" i="25"/>
  <c r="J71" i="25"/>
  <c r="J70" i="25"/>
  <c r="J69" i="25"/>
  <c r="J68" i="25"/>
  <c r="J67" i="25"/>
  <c r="J66" i="25"/>
  <c r="J65" i="25"/>
  <c r="J64" i="25"/>
  <c r="J63" i="25"/>
  <c r="J62" i="25"/>
  <c r="J61" i="25"/>
  <c r="J60" i="25"/>
  <c r="J59" i="25"/>
  <c r="J58" i="25"/>
  <c r="J57" i="25"/>
  <c r="J56" i="25"/>
  <c r="J55" i="25"/>
  <c r="J54" i="25"/>
  <c r="J53" i="25"/>
  <c r="J52" i="25"/>
  <c r="J51" i="25"/>
  <c r="J50" i="25"/>
  <c r="J49" i="25"/>
  <c r="J48" i="25"/>
  <c r="J47" i="25"/>
  <c r="J46" i="25"/>
  <c r="J45" i="25"/>
  <c r="J44" i="25"/>
  <c r="J43" i="25"/>
  <c r="J42" i="25"/>
  <c r="J41" i="25"/>
  <c r="J40" i="25"/>
  <c r="J39" i="25"/>
  <c r="J38" i="25"/>
  <c r="J37" i="25"/>
  <c r="J36" i="25"/>
  <c r="J35" i="25"/>
  <c r="J34" i="25"/>
  <c r="J33" i="25"/>
  <c r="J32" i="25"/>
  <c r="J31" i="25"/>
  <c r="J30" i="25"/>
  <c r="J29" i="25"/>
  <c r="J28" i="25"/>
  <c r="J27" i="25"/>
  <c r="J26" i="25"/>
  <c r="J25" i="25"/>
  <c r="J24" i="25"/>
  <c r="J23" i="25"/>
  <c r="J22" i="25"/>
  <c r="J21" i="25"/>
  <c r="J20" i="25"/>
  <c r="J19" i="25"/>
  <c r="J18" i="25"/>
  <c r="J17" i="25"/>
  <c r="J16" i="25"/>
  <c r="J15" i="25"/>
  <c r="J14" i="25"/>
  <c r="J13" i="25"/>
  <c r="J12" i="25"/>
  <c r="J11" i="25"/>
  <c r="J10" i="25"/>
  <c r="J9" i="25"/>
  <c r="J8" i="25"/>
  <c r="J7" i="25"/>
  <c r="J6" i="25"/>
  <c r="J5" i="25"/>
  <c r="J4" i="25"/>
  <c r="J3" i="25"/>
  <c r="J367" i="24"/>
  <c r="J366" i="24"/>
  <c r="J365" i="24"/>
  <c r="J364" i="24"/>
  <c r="J363" i="24"/>
  <c r="J362" i="24"/>
  <c r="J361" i="24"/>
  <c r="J360" i="24"/>
  <c r="J359" i="24"/>
  <c r="J358" i="24"/>
  <c r="J357" i="24"/>
  <c r="J356" i="24"/>
  <c r="J355" i="24"/>
  <c r="J354" i="24"/>
  <c r="J353" i="24"/>
  <c r="J352" i="24"/>
  <c r="J351" i="24"/>
  <c r="J350" i="24"/>
  <c r="J349" i="24"/>
  <c r="J348" i="24"/>
  <c r="J347" i="24"/>
  <c r="J346" i="24"/>
  <c r="J345" i="24"/>
  <c r="J344" i="24"/>
  <c r="J343" i="24"/>
  <c r="J342" i="24"/>
  <c r="J341" i="24"/>
  <c r="J340" i="24"/>
  <c r="J339" i="24"/>
  <c r="J338" i="24"/>
  <c r="J337" i="24"/>
  <c r="J336" i="24"/>
  <c r="J335" i="24"/>
  <c r="J334" i="24"/>
  <c r="J333" i="24"/>
  <c r="J332" i="24"/>
  <c r="J331" i="24"/>
  <c r="J330" i="24"/>
  <c r="J329" i="24"/>
  <c r="J328" i="24"/>
  <c r="J327" i="24"/>
  <c r="J326" i="24"/>
  <c r="J325" i="24"/>
  <c r="J324" i="24"/>
  <c r="J323" i="24"/>
  <c r="J322" i="24"/>
  <c r="J321" i="24"/>
  <c r="J320" i="24"/>
  <c r="J319" i="24"/>
  <c r="J318" i="24"/>
  <c r="J317" i="24"/>
  <c r="J316" i="24"/>
  <c r="J315" i="24"/>
  <c r="J314" i="24"/>
  <c r="J313" i="24"/>
  <c r="J312" i="24"/>
  <c r="J311" i="24"/>
  <c r="J310" i="24"/>
  <c r="J309" i="24"/>
  <c r="J308" i="24"/>
  <c r="J307" i="24"/>
  <c r="J306" i="24"/>
  <c r="J305" i="24"/>
  <c r="J304" i="24"/>
  <c r="J303" i="24"/>
  <c r="J302" i="24"/>
  <c r="J301" i="24"/>
  <c r="J300" i="24"/>
  <c r="J299" i="24"/>
  <c r="J298" i="24"/>
  <c r="J297" i="24"/>
  <c r="J296" i="24"/>
  <c r="J295" i="24"/>
  <c r="J294" i="24"/>
  <c r="J293" i="24"/>
  <c r="J292" i="24"/>
  <c r="J291" i="24"/>
  <c r="J290" i="24"/>
  <c r="J289" i="24"/>
  <c r="J288" i="24"/>
  <c r="J287" i="24"/>
  <c r="J286" i="24"/>
  <c r="J285" i="24"/>
  <c r="J284" i="24"/>
  <c r="J283" i="24"/>
  <c r="J282" i="24"/>
  <c r="J281" i="24"/>
  <c r="J280" i="24"/>
  <c r="J279" i="24"/>
  <c r="J278" i="24"/>
  <c r="J277" i="24"/>
  <c r="J276" i="24"/>
  <c r="J275" i="24"/>
  <c r="J274" i="24"/>
  <c r="J273" i="24"/>
  <c r="J272" i="24"/>
  <c r="J271" i="24"/>
  <c r="J270" i="24"/>
  <c r="J269" i="24"/>
  <c r="J268" i="24"/>
  <c r="J267" i="24"/>
  <c r="J266" i="24"/>
  <c r="J265" i="24"/>
  <c r="J264" i="24"/>
  <c r="J263" i="24"/>
  <c r="J262" i="24"/>
  <c r="J261" i="24"/>
  <c r="J260" i="24"/>
  <c r="J259" i="24"/>
  <c r="J258" i="24"/>
  <c r="J257" i="24"/>
  <c r="J256" i="24"/>
  <c r="J255" i="24"/>
  <c r="J254" i="24"/>
  <c r="J253" i="24"/>
  <c r="J252" i="24"/>
  <c r="J251" i="24"/>
  <c r="J250" i="24"/>
  <c r="J249" i="24"/>
  <c r="J248" i="24"/>
  <c r="J247" i="24"/>
  <c r="J246" i="24"/>
  <c r="J245" i="24"/>
  <c r="J244" i="24"/>
  <c r="J243" i="24"/>
  <c r="J242" i="24"/>
  <c r="J241" i="24"/>
  <c r="J240" i="24"/>
  <c r="J239" i="24"/>
  <c r="J238" i="24"/>
  <c r="J237" i="24"/>
  <c r="J236" i="24"/>
  <c r="J235" i="24"/>
  <c r="J234" i="24"/>
  <c r="J233" i="24"/>
  <c r="J232" i="24"/>
  <c r="J231" i="24"/>
  <c r="J230" i="24"/>
  <c r="J229" i="24"/>
  <c r="J228" i="24"/>
  <c r="J227" i="24"/>
  <c r="J226" i="24"/>
  <c r="J225" i="24"/>
  <c r="J224" i="24"/>
  <c r="J223" i="24"/>
  <c r="J222" i="24"/>
  <c r="J221" i="24"/>
  <c r="J220" i="24"/>
  <c r="J219" i="24"/>
  <c r="J218" i="24"/>
  <c r="J217" i="24"/>
  <c r="J216" i="24"/>
  <c r="J215" i="24"/>
  <c r="J214" i="24"/>
  <c r="J213" i="24"/>
  <c r="J212" i="24"/>
  <c r="J211" i="24"/>
  <c r="J210" i="24"/>
  <c r="J209" i="24"/>
  <c r="J208" i="24"/>
  <c r="J207" i="24"/>
  <c r="J206" i="24"/>
  <c r="J205" i="24"/>
  <c r="J204" i="24"/>
  <c r="J203" i="24"/>
  <c r="J202" i="24"/>
  <c r="J201" i="24"/>
  <c r="J200" i="24"/>
  <c r="J199" i="24"/>
  <c r="J198" i="24"/>
  <c r="J197" i="24"/>
  <c r="J196" i="24"/>
  <c r="J195" i="24"/>
  <c r="J194" i="24"/>
  <c r="J193" i="24"/>
  <c r="J192" i="24"/>
  <c r="J191" i="24"/>
  <c r="J190" i="24"/>
  <c r="J189" i="24"/>
  <c r="J188" i="24"/>
  <c r="J187" i="24"/>
  <c r="J186" i="24"/>
  <c r="J185" i="24"/>
  <c r="J184" i="24"/>
  <c r="J183" i="24"/>
  <c r="J182" i="24"/>
  <c r="J181" i="24"/>
  <c r="J180" i="24"/>
  <c r="J179" i="24"/>
  <c r="J178" i="24"/>
  <c r="J177" i="24"/>
  <c r="J176" i="24"/>
  <c r="J175" i="24"/>
  <c r="J174" i="24"/>
  <c r="J173" i="24"/>
  <c r="J172" i="24"/>
  <c r="J171" i="24"/>
  <c r="J170" i="24"/>
  <c r="J169" i="24"/>
  <c r="J168" i="24"/>
  <c r="J167" i="24"/>
  <c r="J166" i="24"/>
  <c r="J165" i="24"/>
  <c r="J164" i="24"/>
  <c r="J163" i="24"/>
  <c r="J162" i="24"/>
  <c r="J161" i="24"/>
  <c r="J160" i="24"/>
  <c r="J159" i="24"/>
  <c r="J158" i="24"/>
  <c r="J157" i="24"/>
  <c r="J156" i="24"/>
  <c r="J155" i="24"/>
  <c r="J154" i="24"/>
  <c r="J153" i="24"/>
  <c r="J152" i="24"/>
  <c r="J151" i="24"/>
  <c r="J150" i="24"/>
  <c r="J149" i="24"/>
  <c r="J148" i="24"/>
  <c r="J147" i="24"/>
  <c r="J146" i="24"/>
  <c r="J145" i="24"/>
  <c r="J144" i="24"/>
  <c r="J143" i="24"/>
  <c r="J142" i="24"/>
  <c r="J141" i="24"/>
  <c r="J140" i="24"/>
  <c r="J139" i="24"/>
  <c r="J138" i="24"/>
  <c r="J137" i="24"/>
  <c r="J136" i="24"/>
  <c r="J135" i="24"/>
  <c r="J134" i="24"/>
  <c r="J133" i="24"/>
  <c r="J132" i="24"/>
  <c r="J131" i="24"/>
  <c r="J130" i="24"/>
  <c r="J129" i="24"/>
  <c r="J128" i="24"/>
  <c r="J127" i="24"/>
  <c r="J126" i="24"/>
  <c r="J125" i="24"/>
  <c r="J124" i="24"/>
  <c r="J123" i="24"/>
  <c r="J122" i="24"/>
  <c r="J121" i="24"/>
  <c r="J120" i="24"/>
  <c r="J119" i="24"/>
  <c r="J118" i="24"/>
  <c r="J117" i="24"/>
  <c r="J116" i="24"/>
  <c r="J115" i="24"/>
  <c r="J114" i="24"/>
  <c r="J113" i="24"/>
  <c r="J112" i="24"/>
  <c r="J111" i="24"/>
  <c r="J110" i="24"/>
  <c r="J109" i="24"/>
  <c r="J108" i="24"/>
  <c r="J107" i="24"/>
  <c r="J106" i="24"/>
  <c r="J105" i="24"/>
  <c r="J104" i="24"/>
  <c r="J103" i="24"/>
  <c r="J102" i="24"/>
  <c r="J101" i="24"/>
  <c r="J100" i="24"/>
  <c r="J99" i="24"/>
  <c r="J98" i="24"/>
  <c r="J97" i="24"/>
  <c r="J96" i="24"/>
  <c r="J95" i="24"/>
  <c r="J94" i="24"/>
  <c r="J93" i="24"/>
  <c r="J92" i="24"/>
  <c r="J91" i="24"/>
  <c r="J90" i="24"/>
  <c r="J89" i="24"/>
  <c r="J88" i="24"/>
  <c r="J87" i="24"/>
  <c r="J86" i="24"/>
  <c r="J85" i="24"/>
  <c r="J84" i="24"/>
  <c r="J83" i="24"/>
  <c r="J82" i="24"/>
  <c r="J81" i="24"/>
  <c r="J80" i="24"/>
  <c r="J79" i="24"/>
  <c r="J78" i="24"/>
  <c r="J77" i="24"/>
  <c r="J76" i="24"/>
  <c r="J75" i="24"/>
  <c r="J74" i="24"/>
  <c r="J73" i="24"/>
  <c r="J72" i="24"/>
  <c r="J71" i="24"/>
  <c r="J70" i="24"/>
  <c r="J69" i="24"/>
  <c r="J68" i="24"/>
  <c r="J67" i="24"/>
  <c r="J66" i="24"/>
  <c r="J65" i="24"/>
  <c r="J64" i="24"/>
  <c r="J63" i="24"/>
  <c r="J62" i="24"/>
  <c r="J61" i="24"/>
  <c r="J60" i="24"/>
  <c r="J59" i="24"/>
  <c r="J58" i="24"/>
  <c r="J57" i="24"/>
  <c r="J56" i="24"/>
  <c r="J55" i="24"/>
  <c r="J54" i="24"/>
  <c r="J53" i="24"/>
  <c r="J52" i="24"/>
  <c r="J51" i="24"/>
  <c r="J50" i="24"/>
  <c r="J49" i="24"/>
  <c r="J48" i="24"/>
  <c r="J47" i="24"/>
  <c r="J46" i="24"/>
  <c r="J45" i="24"/>
  <c r="J44" i="24"/>
  <c r="J43" i="24"/>
  <c r="J42" i="24"/>
  <c r="J41" i="24"/>
  <c r="J40" i="24"/>
  <c r="J39" i="24"/>
  <c r="J38" i="24"/>
  <c r="J37" i="24"/>
  <c r="J36" i="24"/>
  <c r="J35" i="24"/>
  <c r="J34" i="24"/>
  <c r="J33" i="24"/>
  <c r="J32" i="24"/>
  <c r="J31" i="24"/>
  <c r="J30" i="24"/>
  <c r="J29" i="24"/>
  <c r="J28" i="24"/>
  <c r="J27" i="24"/>
  <c r="J26" i="24"/>
  <c r="J25" i="24"/>
  <c r="J24" i="24"/>
  <c r="J23" i="24"/>
  <c r="J22" i="24"/>
  <c r="J21" i="24"/>
  <c r="J20" i="24"/>
  <c r="J19" i="24"/>
  <c r="J18" i="24"/>
  <c r="J17" i="24"/>
  <c r="J16" i="24"/>
  <c r="J15" i="24"/>
  <c r="J14" i="24"/>
  <c r="J13" i="24"/>
  <c r="J12" i="24"/>
  <c r="J11" i="24"/>
  <c r="J10" i="24"/>
  <c r="J9" i="24"/>
  <c r="J8" i="24"/>
  <c r="J7" i="24"/>
  <c r="J6" i="24"/>
  <c r="J5" i="24"/>
  <c r="J4" i="24"/>
  <c r="J3" i="24"/>
  <c r="J367" i="23"/>
  <c r="J366" i="23"/>
  <c r="J365" i="23"/>
  <c r="J364" i="23"/>
  <c r="J363" i="23"/>
  <c r="J362" i="23"/>
  <c r="J361" i="23"/>
  <c r="J360" i="23"/>
  <c r="J359" i="23"/>
  <c r="J358" i="23"/>
  <c r="J357" i="23"/>
  <c r="J356" i="23"/>
  <c r="J355" i="23"/>
  <c r="J354" i="23"/>
  <c r="J353" i="23"/>
  <c r="J352" i="23"/>
  <c r="J351" i="23"/>
  <c r="J350" i="23"/>
  <c r="J349" i="23"/>
  <c r="J348" i="23"/>
  <c r="J347" i="23"/>
  <c r="J346" i="23"/>
  <c r="J345" i="23"/>
  <c r="J344" i="23"/>
  <c r="J343" i="23"/>
  <c r="J342" i="23"/>
  <c r="J341" i="23"/>
  <c r="J340" i="23"/>
  <c r="J339" i="23"/>
  <c r="J338" i="23"/>
  <c r="J337" i="23"/>
  <c r="J336" i="23"/>
  <c r="J335" i="23"/>
  <c r="J334" i="23"/>
  <c r="J333" i="23"/>
  <c r="J332" i="23"/>
  <c r="J331" i="23"/>
  <c r="J330" i="23"/>
  <c r="J329" i="23"/>
  <c r="J328" i="23"/>
  <c r="J327" i="23"/>
  <c r="J326" i="23"/>
  <c r="J325" i="23"/>
  <c r="J324" i="23"/>
  <c r="J323" i="23"/>
  <c r="J322" i="23"/>
  <c r="J321" i="23"/>
  <c r="J320" i="23"/>
  <c r="J319" i="23"/>
  <c r="J318" i="23"/>
  <c r="J317" i="23"/>
  <c r="J316" i="23"/>
  <c r="J315" i="23"/>
  <c r="J314" i="23"/>
  <c r="J313" i="23"/>
  <c r="J312" i="23"/>
  <c r="J311" i="23"/>
  <c r="J310" i="23"/>
  <c r="J309" i="23"/>
  <c r="J308" i="23"/>
  <c r="J307" i="23"/>
  <c r="J306" i="23"/>
  <c r="J305" i="23"/>
  <c r="J304" i="23"/>
  <c r="J303" i="23"/>
  <c r="J302" i="23"/>
  <c r="J301" i="23"/>
  <c r="J300" i="23"/>
  <c r="J299" i="23"/>
  <c r="J298" i="23"/>
  <c r="J297" i="23"/>
  <c r="J296" i="23"/>
  <c r="J295" i="23"/>
  <c r="J294" i="23"/>
  <c r="J293" i="23"/>
  <c r="J292" i="23"/>
  <c r="J291" i="23"/>
  <c r="J290" i="23"/>
  <c r="J289" i="23"/>
  <c r="J288" i="23"/>
  <c r="J287" i="23"/>
  <c r="J286" i="23"/>
  <c r="J285" i="23"/>
  <c r="J284" i="23"/>
  <c r="J283" i="23"/>
  <c r="J282" i="23"/>
  <c r="J281" i="23"/>
  <c r="J280" i="23"/>
  <c r="J279" i="23"/>
  <c r="J278" i="23"/>
  <c r="J277" i="23"/>
  <c r="J276" i="23"/>
  <c r="J275" i="23"/>
  <c r="J274" i="23"/>
  <c r="J273" i="23"/>
  <c r="J272" i="23"/>
  <c r="J271" i="23"/>
  <c r="J270" i="23"/>
  <c r="J269" i="23"/>
  <c r="J268" i="23"/>
  <c r="J267" i="23"/>
  <c r="J266" i="23"/>
  <c r="J265" i="23"/>
  <c r="J264" i="23"/>
  <c r="J263" i="23"/>
  <c r="J262" i="23"/>
  <c r="J261" i="23"/>
  <c r="J260" i="23"/>
  <c r="J259" i="23"/>
  <c r="J258" i="23"/>
  <c r="J257" i="23"/>
  <c r="J256" i="23"/>
  <c r="J255" i="23"/>
  <c r="J254" i="23"/>
  <c r="J253" i="23"/>
  <c r="J252" i="23"/>
  <c r="J251" i="23"/>
  <c r="J250" i="23"/>
  <c r="J249" i="23"/>
  <c r="J248" i="23"/>
  <c r="J247" i="23"/>
  <c r="J246" i="23"/>
  <c r="J245" i="23"/>
  <c r="J244" i="23"/>
  <c r="J243" i="23"/>
  <c r="J242" i="23"/>
  <c r="J241" i="23"/>
  <c r="J240" i="23"/>
  <c r="J239" i="23"/>
  <c r="J238" i="23"/>
  <c r="J237" i="23"/>
  <c r="J236" i="23"/>
  <c r="J235" i="23"/>
  <c r="J234" i="23"/>
  <c r="J233" i="23"/>
  <c r="J232" i="23"/>
  <c r="J231" i="23"/>
  <c r="J230" i="23"/>
  <c r="J229" i="23"/>
  <c r="J228" i="23"/>
  <c r="J227" i="23"/>
  <c r="J226" i="23"/>
  <c r="J225" i="23"/>
  <c r="J224" i="23"/>
  <c r="J223" i="23"/>
  <c r="J222" i="23"/>
  <c r="J221" i="23"/>
  <c r="J220" i="23"/>
  <c r="J219" i="23"/>
  <c r="J218" i="23"/>
  <c r="J217" i="23"/>
  <c r="J216" i="23"/>
  <c r="J215" i="23"/>
  <c r="J214" i="23"/>
  <c r="J213" i="23"/>
  <c r="J212" i="23"/>
  <c r="J211" i="23"/>
  <c r="J210" i="23"/>
  <c r="J209" i="23"/>
  <c r="J208" i="23"/>
  <c r="J207" i="23"/>
  <c r="J206" i="23"/>
  <c r="J205" i="23"/>
  <c r="J204" i="23"/>
  <c r="J203" i="23"/>
  <c r="J202" i="23"/>
  <c r="J201" i="23"/>
  <c r="J200" i="23"/>
  <c r="J199" i="23"/>
  <c r="J198" i="23"/>
  <c r="J197" i="23"/>
  <c r="J196" i="23"/>
  <c r="J195" i="23"/>
  <c r="J194" i="23"/>
  <c r="J193" i="23"/>
  <c r="J192" i="23"/>
  <c r="J191" i="23"/>
  <c r="J190" i="23"/>
  <c r="J189" i="23"/>
  <c r="J188" i="23"/>
  <c r="J187" i="23"/>
  <c r="J186" i="23"/>
  <c r="J185" i="23"/>
  <c r="J184" i="23"/>
  <c r="J183" i="23"/>
  <c r="J182" i="23"/>
  <c r="J181" i="23"/>
  <c r="J180" i="23"/>
  <c r="J179" i="23"/>
  <c r="J178" i="23"/>
  <c r="J177" i="23"/>
  <c r="J176" i="23"/>
  <c r="J175" i="23"/>
  <c r="J174" i="23"/>
  <c r="J173" i="23"/>
  <c r="J172" i="23"/>
  <c r="J171" i="23"/>
  <c r="J170" i="23"/>
  <c r="J169" i="23"/>
  <c r="J168" i="23"/>
  <c r="J167" i="23"/>
  <c r="J166" i="23"/>
  <c r="J165" i="23"/>
  <c r="J164" i="23"/>
  <c r="J163" i="23"/>
  <c r="J162" i="23"/>
  <c r="J161" i="23"/>
  <c r="J160" i="23"/>
  <c r="J159" i="23"/>
  <c r="J158" i="23"/>
  <c r="J157" i="23"/>
  <c r="J156" i="23"/>
  <c r="J155" i="23"/>
  <c r="J154" i="23"/>
  <c r="J153" i="23"/>
  <c r="J152" i="23"/>
  <c r="J151" i="23"/>
  <c r="J150" i="23"/>
  <c r="J149" i="23"/>
  <c r="J148" i="23"/>
  <c r="J147" i="23"/>
  <c r="J146" i="23"/>
  <c r="J145" i="23"/>
  <c r="J144" i="23"/>
  <c r="J143" i="23"/>
  <c r="J142" i="23"/>
  <c r="J141" i="23"/>
  <c r="J140" i="23"/>
  <c r="J139" i="23"/>
  <c r="J138" i="23"/>
  <c r="J137" i="23"/>
  <c r="J136" i="23"/>
  <c r="J135" i="23"/>
  <c r="J134" i="23"/>
  <c r="J133" i="23"/>
  <c r="J132" i="23"/>
  <c r="J131" i="23"/>
  <c r="J130" i="23"/>
  <c r="J129" i="23"/>
  <c r="J128" i="23"/>
  <c r="J127" i="23"/>
  <c r="J126" i="23"/>
  <c r="J125" i="23"/>
  <c r="J124" i="23"/>
  <c r="J123" i="23"/>
  <c r="J122" i="23"/>
  <c r="J121" i="23"/>
  <c r="J120" i="23"/>
  <c r="J119" i="23"/>
  <c r="J118" i="23"/>
  <c r="J117" i="23"/>
  <c r="J116" i="23"/>
  <c r="J115" i="23"/>
  <c r="J114" i="23"/>
  <c r="J113" i="23"/>
  <c r="J112" i="23"/>
  <c r="J111" i="23"/>
  <c r="J110" i="23"/>
  <c r="J109" i="23"/>
  <c r="J108" i="23"/>
  <c r="J107" i="23"/>
  <c r="J106" i="23"/>
  <c r="J105" i="23"/>
  <c r="J104" i="23"/>
  <c r="J103" i="23"/>
  <c r="J102" i="23"/>
  <c r="J101" i="23"/>
  <c r="J100" i="23"/>
  <c r="J99" i="23"/>
  <c r="J98" i="23"/>
  <c r="J97" i="23"/>
  <c r="J96" i="23"/>
  <c r="J95" i="23"/>
  <c r="J94" i="23"/>
  <c r="J93" i="23"/>
  <c r="J92" i="23"/>
  <c r="J91" i="23"/>
  <c r="J90" i="23"/>
  <c r="J89" i="23"/>
  <c r="J88" i="23"/>
  <c r="J87" i="23"/>
  <c r="J86" i="23"/>
  <c r="J85" i="23"/>
  <c r="J84" i="23"/>
  <c r="J83" i="23"/>
  <c r="J82" i="23"/>
  <c r="J81" i="23"/>
  <c r="J80" i="23"/>
  <c r="J79" i="23"/>
  <c r="J78" i="23"/>
  <c r="J77" i="23"/>
  <c r="J76" i="23"/>
  <c r="J75" i="23"/>
  <c r="J74" i="23"/>
  <c r="J73" i="23"/>
  <c r="J72" i="23"/>
  <c r="J71" i="23"/>
  <c r="J70" i="23"/>
  <c r="J69" i="23"/>
  <c r="J68" i="23"/>
  <c r="J67" i="23"/>
  <c r="J66" i="23"/>
  <c r="J65" i="23"/>
  <c r="J64" i="23"/>
  <c r="J63" i="23"/>
  <c r="J62" i="23"/>
  <c r="J61" i="23"/>
  <c r="J60" i="23"/>
  <c r="J59" i="23"/>
  <c r="J58" i="23"/>
  <c r="J57" i="23"/>
  <c r="J56" i="23"/>
  <c r="J55" i="23"/>
  <c r="J54" i="23"/>
  <c r="J53" i="23"/>
  <c r="J52" i="23"/>
  <c r="J51" i="23"/>
  <c r="J50" i="23"/>
  <c r="J49" i="23"/>
  <c r="J48" i="23"/>
  <c r="J47" i="23"/>
  <c r="J46" i="23"/>
  <c r="J45" i="23"/>
  <c r="J44" i="23"/>
  <c r="J43" i="23"/>
  <c r="J42" i="23"/>
  <c r="J41" i="23"/>
  <c r="J40" i="23"/>
  <c r="J39" i="23"/>
  <c r="J38" i="23"/>
  <c r="J37" i="23"/>
  <c r="J36" i="23"/>
  <c r="J35" i="23"/>
  <c r="J34" i="23"/>
  <c r="J33" i="23"/>
  <c r="J32" i="23"/>
  <c r="J31" i="23"/>
  <c r="J30" i="23"/>
  <c r="J29" i="23"/>
  <c r="J28" i="23"/>
  <c r="J27" i="23"/>
  <c r="J26" i="23"/>
  <c r="J25" i="23"/>
  <c r="J24" i="23"/>
  <c r="J23" i="23"/>
  <c r="J22" i="23"/>
  <c r="J21" i="23"/>
  <c r="J20" i="23"/>
  <c r="J19" i="23"/>
  <c r="J18" i="23"/>
  <c r="J17" i="23"/>
  <c r="J16" i="23"/>
  <c r="J15" i="23"/>
  <c r="J14" i="23"/>
  <c r="J13" i="23"/>
  <c r="J12" i="23"/>
  <c r="J11" i="23"/>
  <c r="J10" i="23"/>
  <c r="J9" i="23"/>
  <c r="J8" i="23"/>
  <c r="J7" i="23"/>
  <c r="J6" i="23"/>
  <c r="J5" i="23"/>
  <c r="J4" i="23"/>
  <c r="J3" i="23"/>
  <c r="J367" i="22"/>
  <c r="J366" i="22"/>
  <c r="J365" i="22"/>
  <c r="J364" i="22"/>
  <c r="J363" i="22"/>
  <c r="J362" i="22"/>
  <c r="J361" i="22"/>
  <c r="J360" i="22"/>
  <c r="J359" i="22"/>
  <c r="J358" i="22"/>
  <c r="J357" i="22"/>
  <c r="J356" i="22"/>
  <c r="J355" i="22"/>
  <c r="J354" i="22"/>
  <c r="J353" i="22"/>
  <c r="J352" i="22"/>
  <c r="J351" i="22"/>
  <c r="J350" i="22"/>
  <c r="J349" i="22"/>
  <c r="J348" i="22"/>
  <c r="J347" i="22"/>
  <c r="J346" i="22"/>
  <c r="J345" i="22"/>
  <c r="J344" i="22"/>
  <c r="J343" i="22"/>
  <c r="J342" i="22"/>
  <c r="J341" i="22"/>
  <c r="J340" i="22"/>
  <c r="J339" i="22"/>
  <c r="J338" i="22"/>
  <c r="J337" i="22"/>
  <c r="J336" i="22"/>
  <c r="J335" i="22"/>
  <c r="J334" i="22"/>
  <c r="J333" i="22"/>
  <c r="J332" i="22"/>
  <c r="J331" i="22"/>
  <c r="J330" i="22"/>
  <c r="J329" i="22"/>
  <c r="J328" i="22"/>
  <c r="J327" i="22"/>
  <c r="J326" i="22"/>
  <c r="J325" i="22"/>
  <c r="J324" i="22"/>
  <c r="J323" i="22"/>
  <c r="J322" i="22"/>
  <c r="J321" i="22"/>
  <c r="J320" i="22"/>
  <c r="J319" i="22"/>
  <c r="J318" i="22"/>
  <c r="J317" i="22"/>
  <c r="J316" i="22"/>
  <c r="J315" i="22"/>
  <c r="J314" i="22"/>
  <c r="J313" i="22"/>
  <c r="J312" i="22"/>
  <c r="J311" i="22"/>
  <c r="J310" i="22"/>
  <c r="J309" i="22"/>
  <c r="J308" i="22"/>
  <c r="J307" i="22"/>
  <c r="J306" i="22"/>
  <c r="J305" i="22"/>
  <c r="J304" i="22"/>
  <c r="J303" i="22"/>
  <c r="J302" i="22"/>
  <c r="J301" i="22"/>
  <c r="J300" i="22"/>
  <c r="J299" i="22"/>
  <c r="J298" i="22"/>
  <c r="J297" i="22"/>
  <c r="J296" i="22"/>
  <c r="J295" i="22"/>
  <c r="J294" i="22"/>
  <c r="J293" i="22"/>
  <c r="J292" i="22"/>
  <c r="J291" i="22"/>
  <c r="J290" i="22"/>
  <c r="J289" i="22"/>
  <c r="J288" i="22"/>
  <c r="J287" i="22"/>
  <c r="J286" i="22"/>
  <c r="J285" i="22"/>
  <c r="J284" i="22"/>
  <c r="J283" i="22"/>
  <c r="J282" i="22"/>
  <c r="J281" i="22"/>
  <c r="J280" i="22"/>
  <c r="J279" i="22"/>
  <c r="J278" i="22"/>
  <c r="J277" i="22"/>
  <c r="J276" i="22"/>
  <c r="J275" i="22"/>
  <c r="J274" i="22"/>
  <c r="J273" i="22"/>
  <c r="J272" i="22"/>
  <c r="J271" i="22"/>
  <c r="J270" i="22"/>
  <c r="J269" i="22"/>
  <c r="J268" i="22"/>
  <c r="J267" i="22"/>
  <c r="J266" i="22"/>
  <c r="J265" i="22"/>
  <c r="J264" i="22"/>
  <c r="J263" i="22"/>
  <c r="J262" i="22"/>
  <c r="J261" i="22"/>
  <c r="J260" i="22"/>
  <c r="J259" i="22"/>
  <c r="J258" i="22"/>
  <c r="J257" i="22"/>
  <c r="J256" i="22"/>
  <c r="J255" i="22"/>
  <c r="J254" i="22"/>
  <c r="J253" i="22"/>
  <c r="J252" i="22"/>
  <c r="J251" i="22"/>
  <c r="J250" i="22"/>
  <c r="J249" i="22"/>
  <c r="J248" i="22"/>
  <c r="J247" i="22"/>
  <c r="J246" i="22"/>
  <c r="J245" i="22"/>
  <c r="J244" i="22"/>
  <c r="J243" i="22"/>
  <c r="J242" i="22"/>
  <c r="J241" i="22"/>
  <c r="J240" i="22"/>
  <c r="J239" i="22"/>
  <c r="J238" i="22"/>
  <c r="J237" i="22"/>
  <c r="J236" i="22"/>
  <c r="J235" i="22"/>
  <c r="J234" i="22"/>
  <c r="J233" i="22"/>
  <c r="J232" i="22"/>
  <c r="J231" i="22"/>
  <c r="J230" i="22"/>
  <c r="J229" i="22"/>
  <c r="J228" i="22"/>
  <c r="J227" i="22"/>
  <c r="J226" i="22"/>
  <c r="J225" i="22"/>
  <c r="J224" i="22"/>
  <c r="J223" i="22"/>
  <c r="J222" i="22"/>
  <c r="J221" i="22"/>
  <c r="J220" i="22"/>
  <c r="J219" i="22"/>
  <c r="J218" i="22"/>
  <c r="J217" i="22"/>
  <c r="J216" i="22"/>
  <c r="J215" i="22"/>
  <c r="J214" i="22"/>
  <c r="J213" i="22"/>
  <c r="J212" i="22"/>
  <c r="J211" i="22"/>
  <c r="J210" i="22"/>
  <c r="J209" i="22"/>
  <c r="J208" i="22"/>
  <c r="J207" i="22"/>
  <c r="J206" i="22"/>
  <c r="J205" i="22"/>
  <c r="J204" i="22"/>
  <c r="J203" i="22"/>
  <c r="J202" i="22"/>
  <c r="J201" i="22"/>
  <c r="J200" i="22"/>
  <c r="J199" i="22"/>
  <c r="J198" i="22"/>
  <c r="J197" i="22"/>
  <c r="J196" i="22"/>
  <c r="J195" i="22"/>
  <c r="J194" i="22"/>
  <c r="J193" i="22"/>
  <c r="J192" i="22"/>
  <c r="J191" i="22"/>
  <c r="J190" i="22"/>
  <c r="J189" i="22"/>
  <c r="J188" i="22"/>
  <c r="J187" i="22"/>
  <c r="J186" i="22"/>
  <c r="J185" i="22"/>
  <c r="J184" i="22"/>
  <c r="J183" i="22"/>
  <c r="J182" i="22"/>
  <c r="J181" i="22"/>
  <c r="J180" i="22"/>
  <c r="J179" i="22"/>
  <c r="J178" i="22"/>
  <c r="J177" i="22"/>
  <c r="J176" i="22"/>
  <c r="J175" i="22"/>
  <c r="J174" i="22"/>
  <c r="J173" i="22"/>
  <c r="J172" i="22"/>
  <c r="J171" i="22"/>
  <c r="J170" i="22"/>
  <c r="J169" i="22"/>
  <c r="J168" i="22"/>
  <c r="J167" i="22"/>
  <c r="J166" i="22"/>
  <c r="J165" i="22"/>
  <c r="J164" i="22"/>
  <c r="J163" i="22"/>
  <c r="J162" i="22"/>
  <c r="J161" i="22"/>
  <c r="J160" i="22"/>
  <c r="J159" i="22"/>
  <c r="J158" i="22"/>
  <c r="J157" i="22"/>
  <c r="J156" i="22"/>
  <c r="J155" i="22"/>
  <c r="J154" i="22"/>
  <c r="J153" i="22"/>
  <c r="J152" i="22"/>
  <c r="J151" i="22"/>
  <c r="J150" i="22"/>
  <c r="J149" i="22"/>
  <c r="J148" i="22"/>
  <c r="J147" i="22"/>
  <c r="J146" i="22"/>
  <c r="J145" i="22"/>
  <c r="J144" i="22"/>
  <c r="J143" i="22"/>
  <c r="J142" i="22"/>
  <c r="J141" i="22"/>
  <c r="J140" i="22"/>
  <c r="J139" i="22"/>
  <c r="J138" i="22"/>
  <c r="J137" i="22"/>
  <c r="J136" i="22"/>
  <c r="J135" i="22"/>
  <c r="J134" i="22"/>
  <c r="J133" i="22"/>
  <c r="J132" i="22"/>
  <c r="J131" i="22"/>
  <c r="J130" i="22"/>
  <c r="J129" i="22"/>
  <c r="J128" i="22"/>
  <c r="J127" i="22"/>
  <c r="J126" i="22"/>
  <c r="J125" i="22"/>
  <c r="J124" i="22"/>
  <c r="J123" i="22"/>
  <c r="J122" i="22"/>
  <c r="J121" i="22"/>
  <c r="J120" i="22"/>
  <c r="J119" i="22"/>
  <c r="J118" i="22"/>
  <c r="J117" i="22"/>
  <c r="J116" i="22"/>
  <c r="J115" i="22"/>
  <c r="J114" i="22"/>
  <c r="J113" i="22"/>
  <c r="J112" i="22"/>
  <c r="J111" i="22"/>
  <c r="J110" i="22"/>
  <c r="J109" i="22"/>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J80" i="22"/>
  <c r="J79" i="22"/>
  <c r="J78" i="22"/>
  <c r="J77" i="22"/>
  <c r="J76" i="22"/>
  <c r="J75" i="22"/>
  <c r="J74" i="22"/>
  <c r="J73" i="22"/>
  <c r="J72" i="22"/>
  <c r="J71" i="22"/>
  <c r="J70" i="22"/>
  <c r="J69" i="22"/>
  <c r="J68" i="22"/>
  <c r="J67" i="22"/>
  <c r="J66" i="22"/>
  <c r="J65" i="22"/>
  <c r="J64" i="22"/>
  <c r="J63" i="22"/>
  <c r="J62" i="22"/>
  <c r="J61" i="22"/>
  <c r="J60" i="22"/>
  <c r="J59" i="22"/>
  <c r="J58" i="22"/>
  <c r="J57" i="22"/>
  <c r="J56" i="22"/>
  <c r="J55" i="22"/>
  <c r="J54" i="22"/>
  <c r="J53" i="22"/>
  <c r="J52" i="22"/>
  <c r="J51" i="22"/>
  <c r="J50" i="22"/>
  <c r="J49" i="22"/>
  <c r="J48" i="22"/>
  <c r="J47" i="22"/>
  <c r="J46" i="22"/>
  <c r="J45" i="22"/>
  <c r="J44" i="22"/>
  <c r="J43" i="22"/>
  <c r="J42" i="22"/>
  <c r="J41" i="22"/>
  <c r="J40" i="22"/>
  <c r="J39" i="22"/>
  <c r="J38" i="22"/>
  <c r="J37" i="22"/>
  <c r="J36" i="22"/>
  <c r="J35" i="22"/>
  <c r="J34" i="22"/>
  <c r="J33" i="22"/>
  <c r="J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4" i="22"/>
  <c r="J3" i="22"/>
  <c r="J367" i="21"/>
  <c r="J366" i="21"/>
  <c r="J365" i="21"/>
  <c r="J364" i="21"/>
  <c r="J363" i="21"/>
  <c r="J362" i="21"/>
  <c r="J361" i="21"/>
  <c r="J360" i="21"/>
  <c r="J359" i="21"/>
  <c r="J358" i="21"/>
  <c r="J357" i="21"/>
  <c r="J356" i="21"/>
  <c r="J355" i="21"/>
  <c r="J354" i="21"/>
  <c r="J353" i="21"/>
  <c r="J352" i="21"/>
  <c r="J351" i="21"/>
  <c r="J350" i="21"/>
  <c r="J349" i="21"/>
  <c r="J348" i="21"/>
  <c r="J347" i="21"/>
  <c r="J346" i="21"/>
  <c r="J345" i="21"/>
  <c r="J344" i="21"/>
  <c r="J343" i="21"/>
  <c r="J342" i="21"/>
  <c r="J341" i="21"/>
  <c r="J340" i="21"/>
  <c r="J339" i="21"/>
  <c r="J338" i="21"/>
  <c r="J337" i="21"/>
  <c r="J336" i="21"/>
  <c r="J335" i="21"/>
  <c r="J334" i="21"/>
  <c r="J333" i="21"/>
  <c r="J332" i="21"/>
  <c r="J331" i="21"/>
  <c r="J330" i="21"/>
  <c r="J329" i="21"/>
  <c r="J328" i="21"/>
  <c r="J327" i="21"/>
  <c r="J326" i="21"/>
  <c r="J325" i="21"/>
  <c r="J324" i="21"/>
  <c r="J323" i="21"/>
  <c r="J322" i="21"/>
  <c r="J321" i="21"/>
  <c r="J320" i="21"/>
  <c r="J319" i="21"/>
  <c r="J318" i="21"/>
  <c r="J317" i="21"/>
  <c r="J316" i="21"/>
  <c r="J315" i="21"/>
  <c r="J314" i="21"/>
  <c r="J313" i="21"/>
  <c r="J312" i="21"/>
  <c r="J311" i="21"/>
  <c r="J310" i="21"/>
  <c r="J309" i="21"/>
  <c r="J308" i="21"/>
  <c r="J307" i="21"/>
  <c r="J306" i="21"/>
  <c r="J305" i="21"/>
  <c r="J304" i="21"/>
  <c r="J303" i="21"/>
  <c r="J302" i="21"/>
  <c r="J301" i="21"/>
  <c r="J300" i="21"/>
  <c r="J299" i="21"/>
  <c r="J298" i="21"/>
  <c r="J297" i="21"/>
  <c r="J296" i="21"/>
  <c r="J295" i="21"/>
  <c r="J294" i="21"/>
  <c r="J293" i="21"/>
  <c r="J292" i="21"/>
  <c r="J291" i="21"/>
  <c r="J290" i="21"/>
  <c r="J289" i="21"/>
  <c r="J288" i="21"/>
  <c r="J287" i="21"/>
  <c r="J286" i="21"/>
  <c r="J285" i="21"/>
  <c r="J284" i="21"/>
  <c r="J283" i="21"/>
  <c r="J282" i="21"/>
  <c r="J281" i="21"/>
  <c r="J280" i="21"/>
  <c r="J279" i="21"/>
  <c r="J278" i="21"/>
  <c r="J277" i="21"/>
  <c r="J276" i="21"/>
  <c r="J275" i="21"/>
  <c r="J274" i="21"/>
  <c r="J273" i="21"/>
  <c r="J272" i="21"/>
  <c r="J271" i="21"/>
  <c r="J270" i="21"/>
  <c r="J269" i="21"/>
  <c r="J268" i="21"/>
  <c r="J267" i="21"/>
  <c r="J266" i="21"/>
  <c r="J265" i="21"/>
  <c r="J264" i="21"/>
  <c r="J263" i="21"/>
  <c r="J262" i="21"/>
  <c r="J261" i="21"/>
  <c r="J260" i="21"/>
  <c r="J259" i="21"/>
  <c r="J258" i="21"/>
  <c r="J257" i="21"/>
  <c r="J256" i="21"/>
  <c r="J255" i="21"/>
  <c r="J254" i="21"/>
  <c r="J253" i="21"/>
  <c r="J252" i="21"/>
  <c r="J251" i="21"/>
  <c r="J250" i="21"/>
  <c r="J249" i="21"/>
  <c r="J248" i="21"/>
  <c r="J247" i="21"/>
  <c r="J246" i="21"/>
  <c r="J245" i="21"/>
  <c r="J244" i="21"/>
  <c r="J243" i="21"/>
  <c r="J242" i="21"/>
  <c r="J241" i="21"/>
  <c r="J240" i="21"/>
  <c r="J239" i="21"/>
  <c r="J238" i="21"/>
  <c r="J237" i="21"/>
  <c r="J236" i="21"/>
  <c r="J235" i="21"/>
  <c r="J234" i="21"/>
  <c r="J233" i="21"/>
  <c r="J232" i="21"/>
  <c r="J231" i="21"/>
  <c r="J230" i="21"/>
  <c r="J229" i="21"/>
  <c r="J228" i="21"/>
  <c r="J227" i="21"/>
  <c r="J226" i="21"/>
  <c r="J225" i="21"/>
  <c r="J224" i="21"/>
  <c r="J223" i="21"/>
  <c r="J222" i="21"/>
  <c r="J221" i="21"/>
  <c r="J220" i="21"/>
  <c r="J219" i="21"/>
  <c r="J218" i="21"/>
  <c r="J217" i="21"/>
  <c r="J216" i="21"/>
  <c r="J215" i="21"/>
  <c r="J214" i="21"/>
  <c r="J213" i="21"/>
  <c r="J212" i="21"/>
  <c r="J211" i="21"/>
  <c r="J210" i="21"/>
  <c r="J209" i="21"/>
  <c r="J208" i="21"/>
  <c r="J207" i="21"/>
  <c r="J206" i="21"/>
  <c r="J205" i="21"/>
  <c r="J204" i="21"/>
  <c r="J203" i="21"/>
  <c r="J202" i="21"/>
  <c r="J201" i="21"/>
  <c r="J200" i="21"/>
  <c r="J199" i="21"/>
  <c r="J198" i="21"/>
  <c r="J197" i="21"/>
  <c r="J196" i="21"/>
  <c r="J195" i="21"/>
  <c r="J194" i="21"/>
  <c r="J193" i="21"/>
  <c r="J192" i="21"/>
  <c r="J191" i="21"/>
  <c r="J190" i="21"/>
  <c r="J189" i="21"/>
  <c r="J188" i="21"/>
  <c r="J187" i="21"/>
  <c r="J186" i="21"/>
  <c r="J185" i="21"/>
  <c r="J184" i="21"/>
  <c r="J183" i="21"/>
  <c r="J182" i="21"/>
  <c r="J181" i="21"/>
  <c r="J180" i="21"/>
  <c r="J179" i="21"/>
  <c r="J178" i="21"/>
  <c r="J177" i="21"/>
  <c r="J176" i="21"/>
  <c r="J175" i="21"/>
  <c r="J174" i="21"/>
  <c r="J173" i="21"/>
  <c r="J172" i="21"/>
  <c r="J171" i="21"/>
  <c r="J170" i="21"/>
  <c r="J169" i="21"/>
  <c r="J168" i="21"/>
  <c r="J167" i="21"/>
  <c r="J166" i="21"/>
  <c r="J165" i="21"/>
  <c r="J164" i="21"/>
  <c r="J163" i="21"/>
  <c r="J162" i="21"/>
  <c r="J161" i="21"/>
  <c r="J160" i="21"/>
  <c r="J159" i="21"/>
  <c r="J158" i="21"/>
  <c r="J157" i="21"/>
  <c r="J156" i="21"/>
  <c r="J155" i="21"/>
  <c r="J154" i="21"/>
  <c r="J153" i="21"/>
  <c r="J152" i="21"/>
  <c r="J151" i="21"/>
  <c r="J150" i="21"/>
  <c r="J149" i="21"/>
  <c r="J148" i="21"/>
  <c r="J147" i="21"/>
  <c r="J146" i="21"/>
  <c r="J145" i="21"/>
  <c r="J144" i="21"/>
  <c r="J143" i="21"/>
  <c r="J142" i="21"/>
  <c r="J141" i="21"/>
  <c r="J140" i="21"/>
  <c r="J139" i="21"/>
  <c r="J138" i="21"/>
  <c r="J137" i="21"/>
  <c r="J136" i="21"/>
  <c r="J135" i="21"/>
  <c r="J134" i="21"/>
  <c r="J133" i="21"/>
  <c r="J132" i="21"/>
  <c r="J131" i="21"/>
  <c r="J130" i="21"/>
  <c r="J129" i="21"/>
  <c r="J128" i="21"/>
  <c r="J127" i="21"/>
  <c r="J126" i="21"/>
  <c r="J125" i="21"/>
  <c r="J124" i="21"/>
  <c r="J123" i="21"/>
  <c r="J122" i="21"/>
  <c r="J121" i="21"/>
  <c r="J120" i="21"/>
  <c r="J119" i="21"/>
  <c r="J118" i="21"/>
  <c r="J117" i="21"/>
  <c r="J116" i="21"/>
  <c r="J115" i="21"/>
  <c r="J114" i="21"/>
  <c r="J113" i="21"/>
  <c r="J112" i="21"/>
  <c r="J111" i="21"/>
  <c r="J110" i="21"/>
  <c r="J109" i="21"/>
  <c r="J108" i="21"/>
  <c r="J107" i="21"/>
  <c r="J106" i="21"/>
  <c r="J105" i="21"/>
  <c r="J104" i="21"/>
  <c r="J103" i="21"/>
  <c r="J102" i="21"/>
  <c r="J101" i="21"/>
  <c r="J100" i="21"/>
  <c r="J99" i="21"/>
  <c r="J98" i="21"/>
  <c r="J97" i="21"/>
  <c r="J96" i="21"/>
  <c r="J95" i="21"/>
  <c r="J94" i="21"/>
  <c r="J93" i="21"/>
  <c r="J92" i="21"/>
  <c r="J91" i="21"/>
  <c r="J90" i="21"/>
  <c r="J89" i="21"/>
  <c r="J88" i="21"/>
  <c r="J87" i="21"/>
  <c r="J86" i="21"/>
  <c r="J85" i="21"/>
  <c r="J84" i="21"/>
  <c r="J83" i="21"/>
  <c r="J82" i="21"/>
  <c r="J81" i="21"/>
  <c r="J80" i="21"/>
  <c r="J79" i="21"/>
  <c r="J78" i="21"/>
  <c r="J77" i="21"/>
  <c r="J76" i="21"/>
  <c r="J75" i="21"/>
  <c r="J74" i="21"/>
  <c r="J73" i="21"/>
  <c r="J72" i="21"/>
  <c r="J71" i="21"/>
  <c r="J70" i="21"/>
  <c r="J69" i="21"/>
  <c r="J68" i="21"/>
  <c r="J67" i="21"/>
  <c r="J66" i="21"/>
  <c r="J65" i="21"/>
  <c r="J64" i="21"/>
  <c r="J63" i="21"/>
  <c r="J62" i="21"/>
  <c r="J61" i="21"/>
  <c r="J60" i="21"/>
  <c r="J59" i="21"/>
  <c r="J58" i="21"/>
  <c r="J57" i="21"/>
  <c r="J56" i="21"/>
  <c r="J55" i="21"/>
  <c r="J54" i="21"/>
  <c r="J53" i="21"/>
  <c r="J52" i="21"/>
  <c r="J51" i="21"/>
  <c r="J50" i="21"/>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J12" i="21"/>
  <c r="J11" i="21"/>
  <c r="J10" i="21"/>
  <c r="J9" i="21"/>
  <c r="J8" i="21"/>
  <c r="J7" i="21"/>
  <c r="J6" i="21"/>
  <c r="J5" i="21"/>
  <c r="J4" i="21"/>
  <c r="J3" i="21"/>
  <c r="J367" i="20"/>
  <c r="J366" i="20"/>
  <c r="J365" i="20"/>
  <c r="J364" i="20"/>
  <c r="J363" i="20"/>
  <c r="J362" i="20"/>
  <c r="J361" i="20"/>
  <c r="J360" i="20"/>
  <c r="J359" i="20"/>
  <c r="J358" i="20"/>
  <c r="J357" i="20"/>
  <c r="J356" i="20"/>
  <c r="J355" i="20"/>
  <c r="J354" i="20"/>
  <c r="J353" i="20"/>
  <c r="J352" i="20"/>
  <c r="J351" i="20"/>
  <c r="J350" i="20"/>
  <c r="J349" i="20"/>
  <c r="J348" i="20"/>
  <c r="J347" i="20"/>
  <c r="J346" i="20"/>
  <c r="J345" i="20"/>
  <c r="J344" i="20"/>
  <c r="J343" i="20"/>
  <c r="J342" i="20"/>
  <c r="J341" i="20"/>
  <c r="J340" i="20"/>
  <c r="J339" i="20"/>
  <c r="J338" i="20"/>
  <c r="J337" i="20"/>
  <c r="J336" i="20"/>
  <c r="J335" i="20"/>
  <c r="J334" i="20"/>
  <c r="J333" i="20"/>
  <c r="J332" i="20"/>
  <c r="J331" i="20"/>
  <c r="J330" i="20"/>
  <c r="J329" i="20"/>
  <c r="J328" i="20"/>
  <c r="J327" i="20"/>
  <c r="J326" i="20"/>
  <c r="J325" i="20"/>
  <c r="J324" i="20"/>
  <c r="J323" i="20"/>
  <c r="J322" i="20"/>
  <c r="J321" i="20"/>
  <c r="J320" i="20"/>
  <c r="J319" i="20"/>
  <c r="J318" i="20"/>
  <c r="J317" i="20"/>
  <c r="J316" i="20"/>
  <c r="J315" i="20"/>
  <c r="J314" i="20"/>
  <c r="J313" i="20"/>
  <c r="J312" i="20"/>
  <c r="J311" i="20"/>
  <c r="J310" i="20"/>
  <c r="J309" i="20"/>
  <c r="J308" i="20"/>
  <c r="J307" i="20"/>
  <c r="J306" i="20"/>
  <c r="J305" i="20"/>
  <c r="J304" i="20"/>
  <c r="J303" i="20"/>
  <c r="J302" i="20"/>
  <c r="J301" i="20"/>
  <c r="J300" i="20"/>
  <c r="J299" i="20"/>
  <c r="J298" i="20"/>
  <c r="J297" i="20"/>
  <c r="J296" i="20"/>
  <c r="J295" i="20"/>
  <c r="J294" i="20"/>
  <c r="J293" i="20"/>
  <c r="J292" i="20"/>
  <c r="J291" i="20"/>
  <c r="J290" i="20"/>
  <c r="J289" i="20"/>
  <c r="J288" i="20"/>
  <c r="J287" i="20"/>
  <c r="J286" i="20"/>
  <c r="J285" i="20"/>
  <c r="J284" i="20"/>
  <c r="J283" i="20"/>
  <c r="J282" i="20"/>
  <c r="J281" i="20"/>
  <c r="J280" i="20"/>
  <c r="J279" i="20"/>
  <c r="J278" i="20"/>
  <c r="J277" i="20"/>
  <c r="J276" i="20"/>
  <c r="J275" i="20"/>
  <c r="J274" i="20"/>
  <c r="J273" i="20"/>
  <c r="J272" i="20"/>
  <c r="J271" i="20"/>
  <c r="J270" i="20"/>
  <c r="J269" i="20"/>
  <c r="J268" i="20"/>
  <c r="J267" i="20"/>
  <c r="J266" i="20"/>
  <c r="J265" i="20"/>
  <c r="J264" i="20"/>
  <c r="J263" i="20"/>
  <c r="J262" i="20"/>
  <c r="J261" i="20"/>
  <c r="J260" i="20"/>
  <c r="J259" i="20"/>
  <c r="J258" i="20"/>
  <c r="J257" i="20"/>
  <c r="J256" i="20"/>
  <c r="J255" i="20"/>
  <c r="J254" i="20"/>
  <c r="J253" i="20"/>
  <c r="J252" i="20"/>
  <c r="J251" i="20"/>
  <c r="J250" i="20"/>
  <c r="J249" i="20"/>
  <c r="J248" i="20"/>
  <c r="J247" i="20"/>
  <c r="J246" i="20"/>
  <c r="J245" i="20"/>
  <c r="J244" i="20"/>
  <c r="J243" i="20"/>
  <c r="J242" i="20"/>
  <c r="J241" i="20"/>
  <c r="J240" i="20"/>
  <c r="J239" i="20"/>
  <c r="J238" i="20"/>
  <c r="J237" i="20"/>
  <c r="J236" i="20"/>
  <c r="J235" i="20"/>
  <c r="J234" i="20"/>
  <c r="J233" i="20"/>
  <c r="J232" i="20"/>
  <c r="J231" i="20"/>
  <c r="J230" i="20"/>
  <c r="J229" i="20"/>
  <c r="J228" i="20"/>
  <c r="J227" i="20"/>
  <c r="J226" i="20"/>
  <c r="J225" i="20"/>
  <c r="J224" i="20"/>
  <c r="J223" i="20"/>
  <c r="J222" i="20"/>
  <c r="J221" i="20"/>
  <c r="J220" i="20"/>
  <c r="J219" i="20"/>
  <c r="J218" i="20"/>
  <c r="J217" i="20"/>
  <c r="J216" i="20"/>
  <c r="J215" i="20"/>
  <c r="J214" i="20"/>
  <c r="J213" i="20"/>
  <c r="J212" i="20"/>
  <c r="J211" i="20"/>
  <c r="J210" i="20"/>
  <c r="J209" i="20"/>
  <c r="J208" i="20"/>
  <c r="J207" i="20"/>
  <c r="J206" i="20"/>
  <c r="J205" i="20"/>
  <c r="J204" i="20"/>
  <c r="J203" i="20"/>
  <c r="J202" i="20"/>
  <c r="J201" i="20"/>
  <c r="J200" i="20"/>
  <c r="J199" i="20"/>
  <c r="J198" i="20"/>
  <c r="J197" i="20"/>
  <c r="J196" i="20"/>
  <c r="J195" i="20"/>
  <c r="J194" i="20"/>
  <c r="J193" i="20"/>
  <c r="J192" i="20"/>
  <c r="J191" i="20"/>
  <c r="J190" i="20"/>
  <c r="J189" i="20"/>
  <c r="J188" i="20"/>
  <c r="J187" i="20"/>
  <c r="J186" i="20"/>
  <c r="J185" i="20"/>
  <c r="J184" i="20"/>
  <c r="J183" i="20"/>
  <c r="J182" i="20"/>
  <c r="J181" i="20"/>
  <c r="J180" i="20"/>
  <c r="J179" i="20"/>
  <c r="J178" i="20"/>
  <c r="J177" i="20"/>
  <c r="J176" i="20"/>
  <c r="J175" i="20"/>
  <c r="J174" i="20"/>
  <c r="J173" i="20"/>
  <c r="J172" i="20"/>
  <c r="J171" i="20"/>
  <c r="J170" i="20"/>
  <c r="J169" i="20"/>
  <c r="J168" i="20"/>
  <c r="J167" i="20"/>
  <c r="J166" i="20"/>
  <c r="J165" i="20"/>
  <c r="J164" i="20"/>
  <c r="J163" i="20"/>
  <c r="J162" i="20"/>
  <c r="J161" i="20"/>
  <c r="J160" i="20"/>
  <c r="J159" i="20"/>
  <c r="J158" i="20"/>
  <c r="J157" i="20"/>
  <c r="J156" i="20"/>
  <c r="J155" i="20"/>
  <c r="J154" i="20"/>
  <c r="J153" i="20"/>
  <c r="J152" i="20"/>
  <c r="J151" i="20"/>
  <c r="J150" i="20"/>
  <c r="J149" i="20"/>
  <c r="J148" i="20"/>
  <c r="J147" i="20"/>
  <c r="J146" i="20"/>
  <c r="J145" i="20"/>
  <c r="J144" i="20"/>
  <c r="J143" i="20"/>
  <c r="J142" i="20"/>
  <c r="J141" i="20"/>
  <c r="J140" i="20"/>
  <c r="J139" i="20"/>
  <c r="J138" i="20"/>
  <c r="J137" i="20"/>
  <c r="J136" i="20"/>
  <c r="J135" i="20"/>
  <c r="J134" i="20"/>
  <c r="J133" i="20"/>
  <c r="J132" i="20"/>
  <c r="J131" i="20"/>
  <c r="J130" i="20"/>
  <c r="J129" i="20"/>
  <c r="J128" i="20"/>
  <c r="J127" i="20"/>
  <c r="J126" i="20"/>
  <c r="J125" i="20"/>
  <c r="J124" i="20"/>
  <c r="J123" i="20"/>
  <c r="J122" i="20"/>
  <c r="J121" i="20"/>
  <c r="J120" i="20"/>
  <c r="J119" i="20"/>
  <c r="J118" i="20"/>
  <c r="J117" i="20"/>
  <c r="J116" i="20"/>
  <c r="J115" i="20"/>
  <c r="J114" i="20"/>
  <c r="J113" i="20"/>
  <c r="J112" i="20"/>
  <c r="J111" i="20"/>
  <c r="J110" i="20"/>
  <c r="J109" i="20"/>
  <c r="J108" i="20"/>
  <c r="J107" i="20"/>
  <c r="J106" i="20"/>
  <c r="J105" i="20"/>
  <c r="J104" i="20"/>
  <c r="J103" i="20"/>
  <c r="J102" i="20"/>
  <c r="J101" i="20"/>
  <c r="J100" i="20"/>
  <c r="J99" i="20"/>
  <c r="J98" i="20"/>
  <c r="J97" i="20"/>
  <c r="J96" i="20"/>
  <c r="J95" i="20"/>
  <c r="J94" i="20"/>
  <c r="J93" i="20"/>
  <c r="J92" i="20"/>
  <c r="J91" i="20"/>
  <c r="J90" i="20"/>
  <c r="J89" i="20"/>
  <c r="J88" i="20"/>
  <c r="J87" i="20"/>
  <c r="J86" i="20"/>
  <c r="J85" i="20"/>
  <c r="J84" i="20"/>
  <c r="J83" i="20"/>
  <c r="J82" i="20"/>
  <c r="J81" i="20"/>
  <c r="J80" i="20"/>
  <c r="J79" i="20"/>
  <c r="J78" i="20"/>
  <c r="J77" i="20"/>
  <c r="J76" i="20"/>
  <c r="J75" i="20"/>
  <c r="J74" i="20"/>
  <c r="J73" i="20"/>
  <c r="J72" i="20"/>
  <c r="J71" i="20"/>
  <c r="J70" i="20"/>
  <c r="J69" i="20"/>
  <c r="J68" i="20"/>
  <c r="J67" i="20"/>
  <c r="J66" i="20"/>
  <c r="J65" i="20"/>
  <c r="J64" i="20"/>
  <c r="J63" i="20"/>
  <c r="J62" i="20"/>
  <c r="J61" i="20"/>
  <c r="J60" i="20"/>
  <c r="J59" i="20"/>
  <c r="J58" i="20"/>
  <c r="J57" i="20"/>
  <c r="J56" i="20"/>
  <c r="J55" i="20"/>
  <c r="J54" i="20"/>
  <c r="J53" i="20"/>
  <c r="J52" i="20"/>
  <c r="J51" i="20"/>
  <c r="J50" i="20"/>
  <c r="J49" i="20"/>
  <c r="J48" i="20"/>
  <c r="J47" i="20"/>
  <c r="J46" i="20"/>
  <c r="J45" i="20"/>
  <c r="J44" i="20"/>
  <c r="J43" i="20"/>
  <c r="J42" i="20"/>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J12" i="20"/>
  <c r="J11" i="20"/>
  <c r="J10" i="20"/>
  <c r="J9" i="20"/>
  <c r="J8" i="20"/>
  <c r="J7" i="20"/>
  <c r="J6" i="20"/>
  <c r="J5" i="20"/>
  <c r="J4" i="20"/>
  <c r="J3" i="20"/>
  <c r="J367" i="19"/>
  <c r="J366" i="19"/>
  <c r="J365" i="19"/>
  <c r="J364" i="19"/>
  <c r="J363" i="19"/>
  <c r="J362" i="19"/>
  <c r="J361" i="19"/>
  <c r="J360" i="19"/>
  <c r="J359" i="19"/>
  <c r="J358" i="19"/>
  <c r="J357" i="19"/>
  <c r="J356" i="19"/>
  <c r="J355" i="19"/>
  <c r="J354" i="19"/>
  <c r="J353" i="19"/>
  <c r="J352" i="19"/>
  <c r="J351" i="19"/>
  <c r="J350" i="19"/>
  <c r="J349" i="19"/>
  <c r="J348" i="19"/>
  <c r="J347" i="19"/>
  <c r="J346" i="19"/>
  <c r="J345" i="19"/>
  <c r="J344" i="19"/>
  <c r="J343" i="19"/>
  <c r="J342" i="19"/>
  <c r="J341" i="19"/>
  <c r="J340" i="19"/>
  <c r="J339" i="19"/>
  <c r="J338" i="19"/>
  <c r="J337" i="19"/>
  <c r="J336" i="19"/>
  <c r="J335" i="19"/>
  <c r="J334" i="19"/>
  <c r="J333" i="19"/>
  <c r="J332" i="19"/>
  <c r="J331" i="19"/>
  <c r="J330" i="19"/>
  <c r="J329" i="19"/>
  <c r="J328" i="19"/>
  <c r="J327" i="19"/>
  <c r="J326" i="19"/>
  <c r="J325" i="19"/>
  <c r="J324" i="19"/>
  <c r="J323" i="19"/>
  <c r="J322" i="19"/>
  <c r="J321" i="19"/>
  <c r="J320" i="19"/>
  <c r="J319" i="19"/>
  <c r="J318" i="19"/>
  <c r="J317" i="19"/>
  <c r="J316" i="19"/>
  <c r="J315" i="19"/>
  <c r="J314" i="19"/>
  <c r="J313" i="19"/>
  <c r="J312" i="19"/>
  <c r="J311" i="19"/>
  <c r="J310" i="19"/>
  <c r="J309" i="19"/>
  <c r="J308" i="19"/>
  <c r="J307" i="19"/>
  <c r="J306" i="19"/>
  <c r="J305" i="19"/>
  <c r="J304" i="19"/>
  <c r="J303" i="19"/>
  <c r="J302" i="19"/>
  <c r="J301" i="19"/>
  <c r="J300" i="19"/>
  <c r="J299" i="19"/>
  <c r="J298" i="19"/>
  <c r="J297" i="19"/>
  <c r="J296" i="19"/>
  <c r="J295" i="19"/>
  <c r="J294" i="19"/>
  <c r="J293" i="19"/>
  <c r="J292" i="19"/>
  <c r="J291" i="19"/>
  <c r="J290" i="19"/>
  <c r="J289" i="19"/>
  <c r="J288" i="19"/>
  <c r="J287" i="19"/>
  <c r="J286" i="19"/>
  <c r="J285" i="19"/>
  <c r="J284" i="19"/>
  <c r="J283" i="19"/>
  <c r="J282" i="19"/>
  <c r="J281" i="19"/>
  <c r="J280" i="19"/>
  <c r="J279" i="19"/>
  <c r="J278" i="19"/>
  <c r="J277" i="19"/>
  <c r="J276" i="19"/>
  <c r="J275" i="19"/>
  <c r="J274" i="19"/>
  <c r="J273" i="19"/>
  <c r="J272" i="19"/>
  <c r="J271" i="19"/>
  <c r="J270" i="19"/>
  <c r="J269" i="19"/>
  <c r="J268" i="19"/>
  <c r="J267" i="19"/>
  <c r="J266" i="19"/>
  <c r="J265" i="19"/>
  <c r="J264" i="19"/>
  <c r="J263" i="19"/>
  <c r="J262" i="19"/>
  <c r="J261" i="19"/>
  <c r="J260" i="19"/>
  <c r="J259" i="19"/>
  <c r="J258" i="19"/>
  <c r="J257" i="19"/>
  <c r="J256" i="19"/>
  <c r="J255" i="19"/>
  <c r="J254" i="19"/>
  <c r="J253" i="19"/>
  <c r="J252" i="19"/>
  <c r="J251" i="19"/>
  <c r="J250" i="19"/>
  <c r="J249" i="19"/>
  <c r="J248" i="19"/>
  <c r="J247" i="19"/>
  <c r="J246" i="19"/>
  <c r="J245" i="19"/>
  <c r="J244" i="19"/>
  <c r="J243" i="19"/>
  <c r="J242" i="19"/>
  <c r="J241" i="19"/>
  <c r="J240" i="19"/>
  <c r="J239" i="19"/>
  <c r="J238" i="19"/>
  <c r="J237" i="19"/>
  <c r="J236" i="19"/>
  <c r="J235" i="19"/>
  <c r="J234" i="19"/>
  <c r="J233" i="19"/>
  <c r="J232" i="19"/>
  <c r="J231" i="19"/>
  <c r="J230" i="19"/>
  <c r="J229" i="19"/>
  <c r="J228" i="19"/>
  <c r="J227" i="19"/>
  <c r="J226" i="19"/>
  <c r="J225" i="19"/>
  <c r="J224" i="19"/>
  <c r="J223" i="19"/>
  <c r="J222" i="19"/>
  <c r="J221" i="19"/>
  <c r="J220" i="19"/>
  <c r="J219" i="19"/>
  <c r="J218" i="19"/>
  <c r="J217" i="19"/>
  <c r="J216" i="19"/>
  <c r="J215" i="19"/>
  <c r="J214" i="19"/>
  <c r="J213" i="19"/>
  <c r="J212" i="19"/>
  <c r="J211" i="19"/>
  <c r="J210" i="19"/>
  <c r="J209" i="19"/>
  <c r="J208" i="19"/>
  <c r="J207" i="19"/>
  <c r="J206" i="19"/>
  <c r="J205" i="19"/>
  <c r="J204" i="19"/>
  <c r="J203" i="19"/>
  <c r="J202" i="19"/>
  <c r="J201" i="19"/>
  <c r="J200" i="19"/>
  <c r="J199" i="19"/>
  <c r="J198" i="19"/>
  <c r="J197" i="19"/>
  <c r="J196" i="19"/>
  <c r="J195" i="19"/>
  <c r="J194" i="19"/>
  <c r="J193" i="19"/>
  <c r="J192" i="19"/>
  <c r="J191" i="19"/>
  <c r="J190" i="19"/>
  <c r="J189" i="19"/>
  <c r="J188" i="19"/>
  <c r="J187" i="19"/>
  <c r="J186" i="19"/>
  <c r="J185" i="19"/>
  <c r="J184" i="19"/>
  <c r="J183" i="19"/>
  <c r="J182" i="19"/>
  <c r="J181" i="19"/>
  <c r="J180" i="19"/>
  <c r="J179" i="19"/>
  <c r="J178" i="19"/>
  <c r="J177" i="19"/>
  <c r="J176" i="19"/>
  <c r="J175" i="19"/>
  <c r="J174" i="19"/>
  <c r="J173" i="19"/>
  <c r="J172" i="19"/>
  <c r="J171" i="19"/>
  <c r="J170" i="19"/>
  <c r="J169" i="19"/>
  <c r="J168" i="19"/>
  <c r="J167" i="19"/>
  <c r="J166" i="19"/>
  <c r="J165" i="19"/>
  <c r="J164" i="19"/>
  <c r="J163" i="19"/>
  <c r="J162" i="19"/>
  <c r="J161" i="19"/>
  <c r="J160" i="19"/>
  <c r="J159" i="19"/>
  <c r="J158" i="19"/>
  <c r="J157" i="19"/>
  <c r="J156" i="19"/>
  <c r="J155" i="19"/>
  <c r="J154" i="19"/>
  <c r="J153" i="19"/>
  <c r="J152" i="19"/>
  <c r="J151" i="19"/>
  <c r="J150" i="19"/>
  <c r="J149" i="19"/>
  <c r="J148" i="19"/>
  <c r="J147" i="19"/>
  <c r="J146" i="19"/>
  <c r="J145" i="19"/>
  <c r="J144" i="19"/>
  <c r="J143" i="19"/>
  <c r="J142" i="19"/>
  <c r="J141" i="19"/>
  <c r="J140" i="19"/>
  <c r="J139" i="19"/>
  <c r="J138" i="19"/>
  <c r="J137" i="19"/>
  <c r="J136" i="19"/>
  <c r="J135" i="19"/>
  <c r="J134" i="19"/>
  <c r="J133" i="19"/>
  <c r="J132" i="19"/>
  <c r="J131" i="19"/>
  <c r="J130" i="19"/>
  <c r="J129" i="19"/>
  <c r="J128" i="19"/>
  <c r="J127" i="19"/>
  <c r="J126" i="19"/>
  <c r="J125" i="19"/>
  <c r="J124" i="19"/>
  <c r="J123" i="19"/>
  <c r="J122" i="19"/>
  <c r="J121" i="19"/>
  <c r="J120" i="19"/>
  <c r="J119" i="19"/>
  <c r="J118" i="19"/>
  <c r="J117" i="19"/>
  <c r="J116" i="19"/>
  <c r="J115" i="19"/>
  <c r="J114" i="19"/>
  <c r="J113" i="19"/>
  <c r="J112" i="19"/>
  <c r="J111" i="19"/>
  <c r="J110" i="19"/>
  <c r="J109" i="19"/>
  <c r="J108" i="19"/>
  <c r="J107" i="19"/>
  <c r="J106" i="19"/>
  <c r="J105" i="19"/>
  <c r="J104" i="19"/>
  <c r="J103" i="19"/>
  <c r="J102" i="19"/>
  <c r="J101" i="19"/>
  <c r="J100" i="19"/>
  <c r="J99" i="19"/>
  <c r="J98" i="19"/>
  <c r="J97" i="19"/>
  <c r="J96" i="19"/>
  <c r="J95" i="19"/>
  <c r="J94" i="19"/>
  <c r="J93" i="19"/>
  <c r="J92" i="19"/>
  <c r="J91" i="19"/>
  <c r="J90" i="19"/>
  <c r="J89" i="19"/>
  <c r="J88" i="19"/>
  <c r="J87" i="19"/>
  <c r="J86" i="19"/>
  <c r="J85" i="19"/>
  <c r="J84" i="19"/>
  <c r="J83" i="19"/>
  <c r="J82" i="19"/>
  <c r="J81" i="19"/>
  <c r="J80" i="19"/>
  <c r="J79" i="19"/>
  <c r="J78" i="19"/>
  <c r="J77" i="19"/>
  <c r="J76" i="19"/>
  <c r="J75" i="19"/>
  <c r="J74" i="19"/>
  <c r="J73" i="19"/>
  <c r="J72" i="19"/>
  <c r="J71" i="19"/>
  <c r="J70" i="19"/>
  <c r="J69" i="19"/>
  <c r="J68" i="19"/>
  <c r="J67" i="19"/>
  <c r="J66"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J3" i="19"/>
  <c r="J367" i="18"/>
  <c r="J366" i="18"/>
  <c r="J365" i="18"/>
  <c r="J364" i="18"/>
  <c r="J363" i="18"/>
  <c r="J362" i="18"/>
  <c r="J361" i="18"/>
  <c r="J360" i="18"/>
  <c r="J359" i="18"/>
  <c r="J358" i="18"/>
  <c r="J357" i="18"/>
  <c r="J356" i="18"/>
  <c r="J355" i="18"/>
  <c r="J354" i="18"/>
  <c r="J353" i="18"/>
  <c r="J352" i="18"/>
  <c r="J351" i="18"/>
  <c r="J350" i="18"/>
  <c r="J349" i="18"/>
  <c r="J348" i="18"/>
  <c r="J347" i="18"/>
  <c r="J346" i="18"/>
  <c r="J345" i="18"/>
  <c r="J344" i="18"/>
  <c r="J343" i="18"/>
  <c r="J342" i="18"/>
  <c r="J341" i="18"/>
  <c r="J340" i="18"/>
  <c r="J339" i="18"/>
  <c r="J338" i="18"/>
  <c r="J337" i="18"/>
  <c r="J336" i="18"/>
  <c r="J335" i="18"/>
  <c r="J334" i="18"/>
  <c r="J333" i="18"/>
  <c r="J332" i="18"/>
  <c r="J331" i="18"/>
  <c r="J330" i="18"/>
  <c r="J329" i="18"/>
  <c r="J328" i="18"/>
  <c r="J327" i="18"/>
  <c r="J326" i="18"/>
  <c r="J325" i="18"/>
  <c r="J324" i="18"/>
  <c r="J323" i="18"/>
  <c r="J322" i="18"/>
  <c r="J321" i="18"/>
  <c r="J320" i="18"/>
  <c r="J319" i="18"/>
  <c r="J318" i="18"/>
  <c r="J317" i="18"/>
  <c r="J316" i="18"/>
  <c r="J315" i="18"/>
  <c r="J314" i="18"/>
  <c r="J313" i="18"/>
  <c r="J312" i="18"/>
  <c r="J311" i="18"/>
  <c r="J310" i="18"/>
  <c r="J309" i="18"/>
  <c r="J308" i="18"/>
  <c r="J307" i="18"/>
  <c r="J306" i="18"/>
  <c r="J305" i="18"/>
  <c r="J304" i="18"/>
  <c r="J303" i="18"/>
  <c r="J302" i="18"/>
  <c r="J301" i="18"/>
  <c r="J300" i="18"/>
  <c r="J299" i="18"/>
  <c r="J298" i="18"/>
  <c r="J297" i="18"/>
  <c r="J296" i="18"/>
  <c r="J295" i="18"/>
  <c r="J294" i="18"/>
  <c r="J293" i="18"/>
  <c r="J292" i="18"/>
  <c r="J291" i="18"/>
  <c r="J290" i="18"/>
  <c r="J289" i="18"/>
  <c r="J288" i="18"/>
  <c r="J287" i="18"/>
  <c r="J286" i="18"/>
  <c r="J285" i="18"/>
  <c r="J284" i="18"/>
  <c r="J283" i="18"/>
  <c r="J282" i="18"/>
  <c r="J281" i="18"/>
  <c r="J280" i="18"/>
  <c r="J279" i="18"/>
  <c r="J278" i="18"/>
  <c r="J277" i="18"/>
  <c r="J276" i="18"/>
  <c r="J275" i="18"/>
  <c r="J274" i="18"/>
  <c r="J273" i="18"/>
  <c r="J272" i="18"/>
  <c r="J271" i="18"/>
  <c r="J270" i="18"/>
  <c r="J269" i="18"/>
  <c r="J268" i="18"/>
  <c r="J267" i="18"/>
  <c r="J266" i="18"/>
  <c r="J265" i="18"/>
  <c r="J264" i="18"/>
  <c r="J263" i="18"/>
  <c r="J262" i="18"/>
  <c r="J261" i="18"/>
  <c r="J260" i="18"/>
  <c r="J259" i="18"/>
  <c r="J258" i="18"/>
  <c r="J257" i="18"/>
  <c r="J256" i="18"/>
  <c r="J255" i="18"/>
  <c r="J254" i="18"/>
  <c r="J253" i="18"/>
  <c r="J252" i="18"/>
  <c r="J251" i="18"/>
  <c r="J250" i="18"/>
  <c r="J249" i="18"/>
  <c r="J248" i="18"/>
  <c r="J247" i="18"/>
  <c r="J246" i="18"/>
  <c r="J245" i="18"/>
  <c r="J244" i="18"/>
  <c r="J243" i="18"/>
  <c r="J242" i="18"/>
  <c r="J241" i="18"/>
  <c r="J240" i="18"/>
  <c r="J239" i="18"/>
  <c r="J238" i="18"/>
  <c r="J237" i="18"/>
  <c r="J236" i="18"/>
  <c r="J235" i="18"/>
  <c r="J234" i="18"/>
  <c r="J233" i="18"/>
  <c r="J232" i="18"/>
  <c r="J231" i="18"/>
  <c r="J230" i="18"/>
  <c r="J229" i="18"/>
  <c r="J228" i="18"/>
  <c r="J227" i="18"/>
  <c r="J226" i="18"/>
  <c r="J225" i="18"/>
  <c r="J224" i="18"/>
  <c r="J223" i="18"/>
  <c r="J222" i="18"/>
  <c r="J221" i="18"/>
  <c r="J220" i="18"/>
  <c r="J219" i="18"/>
  <c r="J218" i="18"/>
  <c r="J217" i="18"/>
  <c r="J216" i="18"/>
  <c r="J215" i="18"/>
  <c r="J214" i="18"/>
  <c r="J213" i="18"/>
  <c r="J212" i="18"/>
  <c r="J211" i="18"/>
  <c r="J210" i="18"/>
  <c r="J209" i="18"/>
  <c r="J208" i="18"/>
  <c r="J207" i="18"/>
  <c r="J206" i="18"/>
  <c r="J205" i="18"/>
  <c r="J204" i="18"/>
  <c r="J203" i="18"/>
  <c r="J202" i="18"/>
  <c r="J201" i="18"/>
  <c r="J200" i="18"/>
  <c r="J199" i="18"/>
  <c r="J198" i="18"/>
  <c r="J197" i="18"/>
  <c r="J196" i="18"/>
  <c r="J195" i="18"/>
  <c r="J194" i="18"/>
  <c r="J193" i="18"/>
  <c r="J192" i="18"/>
  <c r="J191" i="18"/>
  <c r="J190" i="18"/>
  <c r="J189" i="18"/>
  <c r="J188" i="18"/>
  <c r="J187" i="18"/>
  <c r="J186" i="18"/>
  <c r="J185" i="18"/>
  <c r="J184" i="18"/>
  <c r="J183"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40" i="18"/>
  <c r="J139" i="18"/>
  <c r="J138" i="18"/>
  <c r="J137" i="18"/>
  <c r="J136" i="18"/>
  <c r="J135" i="18"/>
  <c r="J134" i="18"/>
  <c r="J133" i="18"/>
  <c r="J132" i="18"/>
  <c r="J131" i="18"/>
  <c r="J130" i="18"/>
  <c r="J129" i="18"/>
  <c r="J128" i="18"/>
  <c r="J127" i="18"/>
  <c r="J126" i="18"/>
  <c r="J125" i="18"/>
  <c r="J124" i="18"/>
  <c r="J123" i="18"/>
  <c r="J122" i="18"/>
  <c r="J121" i="18"/>
  <c r="J120" i="18"/>
  <c r="J119" i="18"/>
  <c r="J118" i="18"/>
  <c r="J117" i="18"/>
  <c r="J116" i="18"/>
  <c r="J115" i="18"/>
  <c r="J114" i="18"/>
  <c r="J113" i="18"/>
  <c r="J112" i="18"/>
  <c r="J111" i="18"/>
  <c r="J110" i="18"/>
  <c r="J109" i="18"/>
  <c r="J108" i="18"/>
  <c r="J107" i="18"/>
  <c r="J106" i="18"/>
  <c r="J105" i="18"/>
  <c r="J104" i="18"/>
  <c r="J103" i="18"/>
  <c r="J102" i="18"/>
  <c r="J101" i="18"/>
  <c r="J100" i="18"/>
  <c r="J99" i="18"/>
  <c r="J98" i="18"/>
  <c r="J97" i="18"/>
  <c r="J96" i="18"/>
  <c r="J95" i="18"/>
  <c r="J94" i="18"/>
  <c r="J93" i="18"/>
  <c r="J92" i="18"/>
  <c r="J91" i="18"/>
  <c r="J90" i="18"/>
  <c r="J89" i="18"/>
  <c r="J88" i="18"/>
  <c r="J87" i="18"/>
  <c r="J86" i="18"/>
  <c r="J85" i="18"/>
  <c r="J84" i="18"/>
  <c r="J83" i="18"/>
  <c r="J82" i="18"/>
  <c r="J81" i="18"/>
  <c r="J80" i="18"/>
  <c r="J79" i="18"/>
  <c r="J78" i="18"/>
  <c r="J77" i="18"/>
  <c r="J76" i="18"/>
  <c r="J75" i="18"/>
  <c r="J74" i="18"/>
  <c r="J73" i="18"/>
  <c r="J72" i="18"/>
  <c r="J71" i="18"/>
  <c r="J70" i="18"/>
  <c r="J69" i="18"/>
  <c r="J68" i="18"/>
  <c r="J67" i="18"/>
  <c r="J66" i="18"/>
  <c r="J65" i="18"/>
  <c r="J64" i="18"/>
  <c r="J63" i="18"/>
  <c r="J62" i="18"/>
  <c r="J61" i="18"/>
  <c r="J60" i="18"/>
  <c r="J59" i="18"/>
  <c r="J58" i="18"/>
  <c r="J57" i="18"/>
  <c r="J56" i="18"/>
  <c r="J55" i="18"/>
  <c r="J54" i="18"/>
  <c r="J53" i="18"/>
  <c r="J52" i="18"/>
  <c r="J51" i="18"/>
  <c r="J50" i="18"/>
  <c r="J49" i="18"/>
  <c r="J48" i="18"/>
  <c r="J47" i="18"/>
  <c r="J46" i="18"/>
  <c r="J45" i="18"/>
  <c r="J44" i="18"/>
  <c r="J43" i="18"/>
  <c r="J42" i="18"/>
  <c r="J41" i="18"/>
  <c r="J40" i="18"/>
  <c r="J39" i="18"/>
  <c r="J38" i="18"/>
  <c r="J37" i="18"/>
  <c r="J36" i="18"/>
  <c r="J35" i="18"/>
  <c r="J34" i="18"/>
  <c r="J33" i="18"/>
  <c r="J32" i="18"/>
  <c r="J31" i="18"/>
  <c r="J30" i="18"/>
  <c r="J29" i="18"/>
  <c r="J28" i="18"/>
  <c r="J27" i="18"/>
  <c r="J26" i="18"/>
  <c r="J25" i="18"/>
  <c r="J24" i="18"/>
  <c r="J23" i="18"/>
  <c r="J22" i="18"/>
  <c r="J21" i="18"/>
  <c r="J20" i="18"/>
  <c r="J19" i="18"/>
  <c r="J18" i="18"/>
  <c r="J17" i="18"/>
  <c r="J16" i="18"/>
  <c r="J15" i="18"/>
  <c r="J14" i="18"/>
  <c r="J13" i="18"/>
  <c r="J12" i="18"/>
  <c r="J11" i="18"/>
  <c r="J10" i="18"/>
  <c r="J9" i="18"/>
  <c r="J8" i="18"/>
  <c r="J7" i="18"/>
  <c r="J6" i="18"/>
  <c r="J5" i="18"/>
  <c r="J4" i="18"/>
  <c r="J3" i="18"/>
  <c r="M367" i="17"/>
  <c r="M366" i="17"/>
  <c r="M365" i="17"/>
  <c r="M364" i="17"/>
  <c r="M363" i="17"/>
  <c r="M362" i="17"/>
  <c r="M361" i="17"/>
  <c r="M360" i="17"/>
  <c r="M359" i="17"/>
  <c r="M358" i="17"/>
  <c r="M357" i="17"/>
  <c r="M356" i="17"/>
  <c r="M355" i="17"/>
  <c r="M354" i="17"/>
  <c r="M353" i="17"/>
  <c r="M352" i="17"/>
  <c r="M351" i="17"/>
  <c r="M350" i="17"/>
  <c r="M349" i="17"/>
  <c r="M348" i="17"/>
  <c r="M347" i="17"/>
  <c r="M346" i="17"/>
  <c r="M345" i="17"/>
  <c r="M344" i="17"/>
  <c r="M343" i="17"/>
  <c r="M342" i="17"/>
  <c r="M341" i="17"/>
  <c r="M340" i="17"/>
  <c r="M339" i="17"/>
  <c r="M338" i="17"/>
  <c r="M337" i="17"/>
  <c r="M336" i="17"/>
  <c r="M335" i="17"/>
  <c r="M334" i="17"/>
  <c r="M333" i="17"/>
  <c r="M332" i="17"/>
  <c r="M331" i="17"/>
  <c r="M330" i="17"/>
  <c r="M329" i="17"/>
  <c r="M328" i="17"/>
  <c r="M327" i="17"/>
  <c r="M326" i="17"/>
  <c r="M325" i="17"/>
  <c r="M324" i="17"/>
  <c r="M323" i="17"/>
  <c r="M322" i="17"/>
  <c r="M321" i="17"/>
  <c r="M320" i="17"/>
  <c r="M319" i="17"/>
  <c r="M318" i="17"/>
  <c r="M317" i="17"/>
  <c r="M316" i="17"/>
  <c r="M315" i="17"/>
  <c r="M314" i="17"/>
  <c r="M313" i="17"/>
  <c r="M312" i="17"/>
  <c r="M311" i="17"/>
  <c r="M310" i="17"/>
  <c r="M309" i="17"/>
  <c r="M308" i="17"/>
  <c r="M307" i="17"/>
  <c r="M306" i="17"/>
  <c r="M305" i="17"/>
  <c r="M304" i="17"/>
  <c r="M303" i="17"/>
  <c r="M302" i="17"/>
  <c r="M301" i="17"/>
  <c r="M300" i="17"/>
  <c r="M299" i="17"/>
  <c r="M298" i="17"/>
  <c r="M297" i="17"/>
  <c r="M296" i="17"/>
  <c r="M295" i="17"/>
  <c r="M294" i="17"/>
  <c r="M293" i="17"/>
  <c r="M292" i="17"/>
  <c r="M291" i="17"/>
  <c r="M290" i="17"/>
  <c r="M289" i="17"/>
  <c r="M288" i="17"/>
  <c r="M287" i="17"/>
  <c r="M286" i="17"/>
  <c r="M285" i="17"/>
  <c r="M284" i="17"/>
  <c r="M283" i="17"/>
  <c r="M282" i="17"/>
  <c r="M281" i="17"/>
  <c r="M280" i="17"/>
  <c r="M279" i="17"/>
  <c r="M278" i="17"/>
  <c r="M277" i="17"/>
  <c r="M276" i="17"/>
  <c r="M275" i="17"/>
  <c r="M274" i="17"/>
  <c r="M273" i="17"/>
  <c r="M272" i="17"/>
  <c r="M271" i="17"/>
  <c r="M270" i="17"/>
  <c r="M269" i="17"/>
  <c r="M268" i="17"/>
  <c r="M267" i="17"/>
  <c r="M266" i="17"/>
  <c r="M265" i="17"/>
  <c r="M264" i="17"/>
  <c r="M263" i="17"/>
  <c r="M262" i="17"/>
  <c r="M261" i="17"/>
  <c r="M260" i="17"/>
  <c r="M259" i="17"/>
  <c r="M258" i="17"/>
  <c r="M257" i="17"/>
  <c r="M256" i="17"/>
  <c r="M255" i="17"/>
  <c r="M254" i="17"/>
  <c r="M253" i="17"/>
  <c r="M252" i="17"/>
  <c r="M251" i="17"/>
  <c r="M250" i="17"/>
  <c r="M249" i="17"/>
  <c r="M248" i="17"/>
  <c r="M247" i="17"/>
  <c r="M246" i="17"/>
  <c r="M245" i="17"/>
  <c r="M244" i="17"/>
  <c r="M243" i="17"/>
  <c r="M242" i="17"/>
  <c r="M241" i="17"/>
  <c r="M240" i="17"/>
  <c r="M239" i="17"/>
  <c r="M238" i="17"/>
  <c r="M237" i="17"/>
  <c r="M236" i="17"/>
  <c r="M235" i="17"/>
  <c r="M234" i="17"/>
  <c r="M233" i="17"/>
  <c r="M232" i="17"/>
  <c r="M231" i="17"/>
  <c r="M230" i="17"/>
  <c r="M229" i="17"/>
  <c r="M228" i="17"/>
  <c r="M227" i="17"/>
  <c r="M226" i="17"/>
  <c r="M225" i="17"/>
  <c r="M224" i="17"/>
  <c r="M223" i="17"/>
  <c r="M222" i="17"/>
  <c r="M221" i="17"/>
  <c r="M220" i="17"/>
  <c r="M219" i="17"/>
  <c r="M218" i="17"/>
  <c r="M217" i="17"/>
  <c r="M216" i="17"/>
  <c r="M215" i="17"/>
  <c r="M214" i="17"/>
  <c r="M213" i="17"/>
  <c r="M212" i="17"/>
  <c r="M211" i="17"/>
  <c r="M210" i="17"/>
  <c r="M209" i="17"/>
  <c r="M208" i="17"/>
  <c r="M207" i="17"/>
  <c r="M206" i="17"/>
  <c r="M205" i="17"/>
  <c r="M204" i="17"/>
  <c r="M203" i="17"/>
  <c r="M202" i="17"/>
  <c r="M201" i="17"/>
  <c r="M200" i="17"/>
  <c r="M199" i="17"/>
  <c r="M198" i="17"/>
  <c r="M197" i="17"/>
  <c r="M196" i="17"/>
  <c r="M195" i="17"/>
  <c r="M194" i="17"/>
  <c r="M193" i="17"/>
  <c r="M192" i="17"/>
  <c r="M191" i="17"/>
  <c r="M190" i="17"/>
  <c r="M189" i="17"/>
  <c r="M188" i="17"/>
  <c r="M187" i="17"/>
  <c r="M186" i="17"/>
  <c r="M185" i="17"/>
  <c r="M184" i="17"/>
  <c r="M183" i="17"/>
  <c r="M182" i="17"/>
  <c r="M181" i="17"/>
  <c r="M180" i="17"/>
  <c r="M179" i="17"/>
  <c r="M178" i="17"/>
  <c r="M177" i="17"/>
  <c r="M176" i="17"/>
  <c r="M175" i="17"/>
  <c r="M174" i="17"/>
  <c r="M173" i="17"/>
  <c r="M172" i="17"/>
  <c r="M171" i="17"/>
  <c r="M170" i="17"/>
  <c r="M169" i="17"/>
  <c r="M168" i="17"/>
  <c r="M167" i="17"/>
  <c r="M166" i="17"/>
  <c r="M165" i="17"/>
  <c r="M164" i="17"/>
  <c r="M163" i="17"/>
  <c r="M162" i="17"/>
  <c r="M161" i="17"/>
  <c r="M160" i="17"/>
  <c r="M159" i="17"/>
  <c r="M158" i="17"/>
  <c r="M157" i="17"/>
  <c r="M156" i="17"/>
  <c r="M155" i="17"/>
  <c r="M154" i="17"/>
  <c r="M153" i="17"/>
  <c r="M152" i="17"/>
  <c r="M151" i="17"/>
  <c r="M150" i="17"/>
  <c r="M149" i="17"/>
  <c r="M148" i="17"/>
  <c r="M147" i="17"/>
  <c r="M146" i="17"/>
  <c r="M145" i="17"/>
  <c r="M144" i="17"/>
  <c r="M143" i="17"/>
  <c r="M142" i="17"/>
  <c r="M141" i="17"/>
  <c r="M140" i="17"/>
  <c r="M139" i="17"/>
  <c r="M138" i="17"/>
  <c r="M137" i="17"/>
  <c r="M136" i="17"/>
  <c r="M135" i="17"/>
  <c r="M134" i="17"/>
  <c r="M133" i="17"/>
  <c r="M132" i="17"/>
  <c r="M131" i="17"/>
  <c r="M130" i="17"/>
  <c r="M129" i="17"/>
  <c r="M128" i="17"/>
  <c r="M127" i="17"/>
  <c r="M126" i="17"/>
  <c r="M125" i="17"/>
  <c r="M124" i="17"/>
  <c r="M123" i="17"/>
  <c r="M122" i="17"/>
  <c r="M121" i="17"/>
  <c r="M120" i="17"/>
  <c r="M119" i="17"/>
  <c r="M118" i="17"/>
  <c r="M117" i="17"/>
  <c r="M116" i="17"/>
  <c r="M115" i="17"/>
  <c r="M114" i="17"/>
  <c r="M113" i="17"/>
  <c r="M112" i="17"/>
  <c r="M111" i="17"/>
  <c r="M110" i="17"/>
  <c r="M109" i="17"/>
  <c r="M108" i="17"/>
  <c r="M107" i="17"/>
  <c r="M106" i="17"/>
  <c r="M105" i="17"/>
  <c r="M104" i="17"/>
  <c r="M103" i="17"/>
  <c r="M102" i="17"/>
  <c r="M101" i="17"/>
  <c r="M100" i="17"/>
  <c r="M99" i="17"/>
  <c r="M98" i="17"/>
  <c r="M97" i="17"/>
  <c r="M96" i="17"/>
  <c r="M95" i="17"/>
  <c r="M94" i="17"/>
  <c r="M93" i="17"/>
  <c r="M92" i="17"/>
  <c r="M91" i="17"/>
  <c r="M90" i="17"/>
  <c r="M89" i="17"/>
  <c r="M88" i="17"/>
  <c r="M87" i="17"/>
  <c r="M86" i="17"/>
  <c r="M85" i="17"/>
  <c r="M84" i="17"/>
  <c r="M83" i="17"/>
  <c r="M82" i="17"/>
  <c r="M81" i="17"/>
  <c r="M80" i="17"/>
  <c r="M79" i="17"/>
  <c r="M78" i="17"/>
  <c r="M77" i="17"/>
  <c r="M76" i="17"/>
  <c r="M75" i="17"/>
  <c r="M74" i="17"/>
  <c r="M73" i="17"/>
  <c r="M72" i="17"/>
  <c r="M71" i="17"/>
  <c r="M70" i="17"/>
  <c r="M69" i="17"/>
  <c r="M68" i="17"/>
  <c r="M67" i="17"/>
  <c r="M66" i="17"/>
  <c r="M65" i="17"/>
  <c r="M64" i="17"/>
  <c r="M63" i="17"/>
  <c r="M62" i="17"/>
  <c r="M61" i="17"/>
  <c r="M60" i="17"/>
  <c r="M59" i="17"/>
  <c r="M58" i="17"/>
  <c r="M57" i="17"/>
  <c r="M56" i="17"/>
  <c r="M55" i="17"/>
  <c r="M54" i="17"/>
  <c r="M53" i="17"/>
  <c r="M52" i="17"/>
  <c r="M51" i="17"/>
  <c r="M50" i="17"/>
  <c r="M49" i="17"/>
  <c r="M48" i="17"/>
  <c r="M47" i="17"/>
  <c r="M46" i="17"/>
  <c r="M45" i="17"/>
  <c r="M44" i="17"/>
  <c r="M43" i="17"/>
  <c r="M42" i="17"/>
  <c r="M41" i="17"/>
  <c r="M40" i="17"/>
  <c r="M39" i="17"/>
  <c r="M38" i="17"/>
  <c r="M37" i="17"/>
  <c r="M36" i="17"/>
  <c r="M35" i="17"/>
  <c r="M34" i="17"/>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M3" i="17"/>
  <c r="J367" i="16"/>
  <c r="J366" i="16"/>
  <c r="J365" i="16"/>
  <c r="J364" i="16"/>
  <c r="J363" i="16"/>
  <c r="J362" i="16"/>
  <c r="J361" i="16"/>
  <c r="J360" i="16"/>
  <c r="J359" i="16"/>
  <c r="J358" i="16"/>
  <c r="J357" i="16"/>
  <c r="J356" i="16"/>
  <c r="J355" i="16"/>
  <c r="J354" i="16"/>
  <c r="J353" i="16"/>
  <c r="J352" i="16"/>
  <c r="J351" i="16"/>
  <c r="J350" i="16"/>
  <c r="J349" i="16"/>
  <c r="J348" i="16"/>
  <c r="J347" i="16"/>
  <c r="J346" i="16"/>
  <c r="J345" i="16"/>
  <c r="J344" i="16"/>
  <c r="J343" i="16"/>
  <c r="J342" i="16"/>
  <c r="J341" i="16"/>
  <c r="J340" i="16"/>
  <c r="J339" i="16"/>
  <c r="J338" i="16"/>
  <c r="J337" i="16"/>
  <c r="J336" i="16"/>
  <c r="J335" i="16"/>
  <c r="J334" i="16"/>
  <c r="J333" i="16"/>
  <c r="J332" i="16"/>
  <c r="J331" i="16"/>
  <c r="J330" i="16"/>
  <c r="J329" i="16"/>
  <c r="J328" i="16"/>
  <c r="J327" i="16"/>
  <c r="J326" i="16"/>
  <c r="J325" i="16"/>
  <c r="J324" i="16"/>
  <c r="J323" i="16"/>
  <c r="J322" i="16"/>
  <c r="J321" i="16"/>
  <c r="J320" i="16"/>
  <c r="J319" i="16"/>
  <c r="J318" i="16"/>
  <c r="J317" i="16"/>
  <c r="J316" i="16"/>
  <c r="J315" i="16"/>
  <c r="J314" i="16"/>
  <c r="J313" i="16"/>
  <c r="J312" i="16"/>
  <c r="J311" i="16"/>
  <c r="J310" i="16"/>
  <c r="J309" i="16"/>
  <c r="J308" i="16"/>
  <c r="J307" i="16"/>
  <c r="J306" i="16"/>
  <c r="J305" i="16"/>
  <c r="J304" i="16"/>
  <c r="J303" i="16"/>
  <c r="J302" i="16"/>
  <c r="J301" i="16"/>
  <c r="J300" i="16"/>
  <c r="J299" i="16"/>
  <c r="J298" i="16"/>
  <c r="J297" i="16"/>
  <c r="J296" i="16"/>
  <c r="J295" i="16"/>
  <c r="J294" i="16"/>
  <c r="J293" i="16"/>
  <c r="J292" i="16"/>
  <c r="J291" i="16"/>
  <c r="J290" i="16"/>
  <c r="J289" i="16"/>
  <c r="J288" i="16"/>
  <c r="J287" i="16"/>
  <c r="J286" i="16"/>
  <c r="J285" i="16"/>
  <c r="J284" i="16"/>
  <c r="J283" i="16"/>
  <c r="J282" i="16"/>
  <c r="J281" i="16"/>
  <c r="J280" i="16"/>
  <c r="J279" i="16"/>
  <c r="J278" i="16"/>
  <c r="J277" i="16"/>
  <c r="J276" i="16"/>
  <c r="J275" i="16"/>
  <c r="J274" i="16"/>
  <c r="J273" i="16"/>
  <c r="J272" i="16"/>
  <c r="J271" i="16"/>
  <c r="J270" i="16"/>
  <c r="J269" i="16"/>
  <c r="J268" i="16"/>
  <c r="J267" i="16"/>
  <c r="J266" i="16"/>
  <c r="J265" i="16"/>
  <c r="J264" i="16"/>
  <c r="J263" i="16"/>
  <c r="J262" i="16"/>
  <c r="J261" i="16"/>
  <c r="J260" i="16"/>
  <c r="J259" i="16"/>
  <c r="J258" i="16"/>
  <c r="J257" i="16"/>
  <c r="J256" i="16"/>
  <c r="J255" i="16"/>
  <c r="J254" i="16"/>
  <c r="J253" i="16"/>
  <c r="J252" i="16"/>
  <c r="J251" i="16"/>
  <c r="J250" i="16"/>
  <c r="J249" i="16"/>
  <c r="J248" i="16"/>
  <c r="J247" i="16"/>
  <c r="J246" i="16"/>
  <c r="J245" i="16"/>
  <c r="J244" i="16"/>
  <c r="J243" i="16"/>
  <c r="J242" i="16"/>
  <c r="J241" i="16"/>
  <c r="J240" i="16"/>
  <c r="J239" i="16"/>
  <c r="J238" i="16"/>
  <c r="J237" i="16"/>
  <c r="J236" i="16"/>
  <c r="J235" i="16"/>
  <c r="J234" i="16"/>
  <c r="J233" i="16"/>
  <c r="J232" i="16"/>
  <c r="J231" i="16"/>
  <c r="J230" i="16"/>
  <c r="J229" i="16"/>
  <c r="J228" i="16"/>
  <c r="J227" i="16"/>
  <c r="J226" i="16"/>
  <c r="J225" i="16"/>
  <c r="J224" i="16"/>
  <c r="J223" i="16"/>
  <c r="J222" i="16"/>
  <c r="J221" i="16"/>
  <c r="J220" i="16"/>
  <c r="J219" i="16"/>
  <c r="J218" i="16"/>
  <c r="J217" i="16"/>
  <c r="J216" i="16"/>
  <c r="J215" i="16"/>
  <c r="J214" i="16"/>
  <c r="J213" i="16"/>
  <c r="J212" i="16"/>
  <c r="J211" i="16"/>
  <c r="J210" i="16"/>
  <c r="J209" i="16"/>
  <c r="J208" i="16"/>
  <c r="J207" i="16"/>
  <c r="J206" i="16"/>
  <c r="J205" i="16"/>
  <c r="J204" i="16"/>
  <c r="J203" i="16"/>
  <c r="J202" i="16"/>
  <c r="J201" i="16"/>
  <c r="J200" i="16"/>
  <c r="J199" i="16"/>
  <c r="J198" i="16"/>
  <c r="J197" i="16"/>
  <c r="J196" i="16"/>
  <c r="J195" i="16"/>
  <c r="J194" i="16"/>
  <c r="J193" i="16"/>
  <c r="J192" i="16"/>
  <c r="J191" i="16"/>
  <c r="J190" i="16"/>
  <c r="J189" i="16"/>
  <c r="J188" i="16"/>
  <c r="J187" i="16"/>
  <c r="J186" i="16"/>
  <c r="J185" i="16"/>
  <c r="J184" i="16"/>
  <c r="J183" i="16"/>
  <c r="J182" i="16"/>
  <c r="J181" i="16"/>
  <c r="J180" i="16"/>
  <c r="J179" i="16"/>
  <c r="J178" i="16"/>
  <c r="J177" i="16"/>
  <c r="J176" i="16"/>
  <c r="J175" i="16"/>
  <c r="J174" i="16"/>
  <c r="J173" i="16"/>
  <c r="J172" i="16"/>
  <c r="J171" i="16"/>
  <c r="J170" i="16"/>
  <c r="J169" i="16"/>
  <c r="J168" i="16"/>
  <c r="J167" i="16"/>
  <c r="J166" i="16"/>
  <c r="J165" i="16"/>
  <c r="J164" i="16"/>
  <c r="J163" i="16"/>
  <c r="J162" i="16"/>
  <c r="J161" i="16"/>
  <c r="J160" i="16"/>
  <c r="J159" i="16"/>
  <c r="J158" i="16"/>
  <c r="J157" i="16"/>
  <c r="J156" i="16"/>
  <c r="J155" i="16"/>
  <c r="J154" i="16"/>
  <c r="J153" i="16"/>
  <c r="J152" i="16"/>
  <c r="J151" i="16"/>
  <c r="J150" i="16"/>
  <c r="J149" i="16"/>
  <c r="J148" i="16"/>
  <c r="J147" i="16"/>
  <c r="J146" i="16"/>
  <c r="J145" i="16"/>
  <c r="J144" i="16"/>
  <c r="J143" i="16"/>
  <c r="J142" i="16"/>
  <c r="J141" i="16"/>
  <c r="J140" i="16"/>
  <c r="J139" i="16"/>
  <c r="J138" i="16"/>
  <c r="J137" i="16"/>
  <c r="J136" i="16"/>
  <c r="J135" i="16"/>
  <c r="J134" i="16"/>
  <c r="J133" i="16"/>
  <c r="J132" i="16"/>
  <c r="J131" i="16"/>
  <c r="J130" i="16"/>
  <c r="J129" i="16"/>
  <c r="J128" i="16"/>
  <c r="J127" i="16"/>
  <c r="J126" i="16"/>
  <c r="J125" i="16"/>
  <c r="J124" i="16"/>
  <c r="J123" i="16"/>
  <c r="J122" i="16"/>
  <c r="J121" i="16"/>
  <c r="J120" i="16"/>
  <c r="J119" i="16"/>
  <c r="J118" i="16"/>
  <c r="J117" i="16"/>
  <c r="J116" i="16"/>
  <c r="J115" i="16"/>
  <c r="J114" i="16"/>
  <c r="J113" i="16"/>
  <c r="J112" i="16"/>
  <c r="J111" i="16"/>
  <c r="J110" i="16"/>
  <c r="J109" i="16"/>
  <c r="J108" i="16"/>
  <c r="J107" i="16"/>
  <c r="J106" i="16"/>
  <c r="J105" i="16"/>
  <c r="J104" i="16"/>
  <c r="J103" i="16"/>
  <c r="J102" i="16"/>
  <c r="J101" i="16"/>
  <c r="J100" i="16"/>
  <c r="J99" i="16"/>
  <c r="J98" i="16"/>
  <c r="J97" i="16"/>
  <c r="J96" i="16"/>
  <c r="J95" i="16"/>
  <c r="J94" i="16"/>
  <c r="J93" i="16"/>
  <c r="J92" i="16"/>
  <c r="J91" i="16"/>
  <c r="J90" i="16"/>
  <c r="J89" i="16"/>
  <c r="J88" i="16"/>
  <c r="J87" i="16"/>
  <c r="J86" i="16"/>
  <c r="J85" i="16"/>
  <c r="J84" i="16"/>
  <c r="J83" i="16"/>
  <c r="J82" i="16"/>
  <c r="J81" i="16"/>
  <c r="J80" i="16"/>
  <c r="J79" i="16"/>
  <c r="J78" i="16"/>
  <c r="J77" i="16"/>
  <c r="J76" i="16"/>
  <c r="J75" i="16"/>
  <c r="J74" i="16"/>
  <c r="J73" i="16"/>
  <c r="J72" i="16"/>
  <c r="J71" i="16"/>
  <c r="J70" i="16"/>
  <c r="J69" i="16"/>
  <c r="J68" i="16"/>
  <c r="J67" i="16"/>
  <c r="J66" i="16"/>
  <c r="J65" i="16"/>
  <c r="J64" i="16"/>
  <c r="J63" i="16"/>
  <c r="J62" i="16"/>
  <c r="J61" i="16"/>
  <c r="J60" i="16"/>
  <c r="J59" i="16"/>
  <c r="J58" i="16"/>
  <c r="J57" i="16"/>
  <c r="J56" i="16"/>
  <c r="J55" i="16"/>
  <c r="J54" i="16"/>
  <c r="J53" i="16"/>
  <c r="J52" i="16"/>
  <c r="J51" i="16"/>
  <c r="J50" i="16"/>
  <c r="J49" i="16"/>
  <c r="J48" i="16"/>
  <c r="J47" i="16"/>
  <c r="J46" i="16"/>
  <c r="J45" i="16"/>
  <c r="J44" i="16"/>
  <c r="J43" i="16"/>
  <c r="J42" i="16"/>
  <c r="J41" i="16"/>
  <c r="J40" i="16"/>
  <c r="J39" i="16"/>
  <c r="J38" i="16"/>
  <c r="J37" i="16"/>
  <c r="J36" i="16"/>
  <c r="J35" i="16"/>
  <c r="J34" i="16"/>
  <c r="J33" i="16"/>
  <c r="J32" i="16"/>
  <c r="J31" i="16"/>
  <c r="J30" i="16"/>
  <c r="J29" i="16"/>
  <c r="J28" i="16"/>
  <c r="J27" i="16"/>
  <c r="J26" i="16"/>
  <c r="J25" i="16"/>
  <c r="J24" i="16"/>
  <c r="J23" i="16"/>
  <c r="J22" i="16"/>
  <c r="J21" i="16"/>
  <c r="J20" i="16"/>
  <c r="J19" i="16"/>
  <c r="J18" i="16"/>
  <c r="J17" i="16"/>
  <c r="J16" i="16"/>
  <c r="J15" i="16"/>
  <c r="J14" i="16"/>
  <c r="J13" i="16"/>
  <c r="J12" i="16"/>
  <c r="J11" i="16"/>
  <c r="J10" i="16"/>
  <c r="J9" i="16"/>
  <c r="J8" i="16"/>
  <c r="J7" i="16"/>
  <c r="J6" i="16"/>
  <c r="J5" i="16"/>
  <c r="J4" i="16"/>
  <c r="J3" i="16"/>
  <c r="J367" i="15"/>
  <c r="J366" i="15"/>
  <c r="J365" i="15"/>
  <c r="J364" i="15"/>
  <c r="J363" i="15"/>
  <c r="J362" i="15"/>
  <c r="J361" i="15"/>
  <c r="J360" i="15"/>
  <c r="J359" i="15"/>
  <c r="J358" i="15"/>
  <c r="J357" i="15"/>
  <c r="J356" i="15"/>
  <c r="J355" i="15"/>
  <c r="J354" i="15"/>
  <c r="J353" i="15"/>
  <c r="J352" i="15"/>
  <c r="J351" i="15"/>
  <c r="J350" i="15"/>
  <c r="J349" i="15"/>
  <c r="J348" i="15"/>
  <c r="J347" i="15"/>
  <c r="J346" i="15"/>
  <c r="J345" i="15"/>
  <c r="J344" i="15"/>
  <c r="J343" i="15"/>
  <c r="J342" i="15"/>
  <c r="J341" i="15"/>
  <c r="J340" i="15"/>
  <c r="J339" i="15"/>
  <c r="J338" i="15"/>
  <c r="J337" i="15"/>
  <c r="J336" i="15"/>
  <c r="J335" i="15"/>
  <c r="J334" i="15"/>
  <c r="J333" i="15"/>
  <c r="J332" i="15"/>
  <c r="J331" i="15"/>
  <c r="J330" i="15"/>
  <c r="J329" i="15"/>
  <c r="J328" i="15"/>
  <c r="J327" i="15"/>
  <c r="J326" i="15"/>
  <c r="J325" i="15"/>
  <c r="J324" i="15"/>
  <c r="J323" i="15"/>
  <c r="J322" i="15"/>
  <c r="J321" i="15"/>
  <c r="J320" i="15"/>
  <c r="J319" i="15"/>
  <c r="J318" i="15"/>
  <c r="J317" i="15"/>
  <c r="J316" i="15"/>
  <c r="J315" i="15"/>
  <c r="J314" i="15"/>
  <c r="J313" i="15"/>
  <c r="J312" i="15"/>
  <c r="J311" i="15"/>
  <c r="J310" i="15"/>
  <c r="J309" i="15"/>
  <c r="J308" i="15"/>
  <c r="J307" i="15"/>
  <c r="J306" i="15"/>
  <c r="J305" i="15"/>
  <c r="J304" i="15"/>
  <c r="J303" i="15"/>
  <c r="J302" i="15"/>
  <c r="J301" i="15"/>
  <c r="J300" i="15"/>
  <c r="J299" i="15"/>
  <c r="J298" i="15"/>
  <c r="J297" i="15"/>
  <c r="J296" i="15"/>
  <c r="J295" i="15"/>
  <c r="J294" i="15"/>
  <c r="J293" i="15"/>
  <c r="J292" i="15"/>
  <c r="J291" i="15"/>
  <c r="J290" i="15"/>
  <c r="J289" i="15"/>
  <c r="J288" i="15"/>
  <c r="J287" i="15"/>
  <c r="J286" i="15"/>
  <c r="J285" i="15"/>
  <c r="J284" i="15"/>
  <c r="J283" i="15"/>
  <c r="J282" i="15"/>
  <c r="J281" i="15"/>
  <c r="J280" i="15"/>
  <c r="J279" i="15"/>
  <c r="J278" i="15"/>
  <c r="J277" i="15"/>
  <c r="J276" i="15"/>
  <c r="J275" i="15"/>
  <c r="J274" i="15"/>
  <c r="J273" i="15"/>
  <c r="J272" i="15"/>
  <c r="J271" i="15"/>
  <c r="J270" i="15"/>
  <c r="J269" i="15"/>
  <c r="J268" i="15"/>
  <c r="J267" i="15"/>
  <c r="J266" i="15"/>
  <c r="J265" i="15"/>
  <c r="J264" i="15"/>
  <c r="J263" i="15"/>
  <c r="J262" i="15"/>
  <c r="J261" i="15"/>
  <c r="J260" i="15"/>
  <c r="J259" i="15"/>
  <c r="J258" i="15"/>
  <c r="J257" i="15"/>
  <c r="J256" i="15"/>
  <c r="J255" i="15"/>
  <c r="J254" i="15"/>
  <c r="J253" i="15"/>
  <c r="J252" i="15"/>
  <c r="J251" i="15"/>
  <c r="J250" i="15"/>
  <c r="J249" i="15"/>
  <c r="J248" i="15"/>
  <c r="J247" i="15"/>
  <c r="J246" i="15"/>
  <c r="J245" i="15"/>
  <c r="J244" i="15"/>
  <c r="J243" i="15"/>
  <c r="J242" i="15"/>
  <c r="J241" i="15"/>
  <c r="J240" i="15"/>
  <c r="J239" i="15"/>
  <c r="J238" i="15"/>
  <c r="J237" i="15"/>
  <c r="J236" i="15"/>
  <c r="J235" i="15"/>
  <c r="J234" i="15"/>
  <c r="J233" i="15"/>
  <c r="J232" i="15"/>
  <c r="J231" i="15"/>
  <c r="J230" i="15"/>
  <c r="J229" i="15"/>
  <c r="J228" i="15"/>
  <c r="J227" i="15"/>
  <c r="J226" i="15"/>
  <c r="J225" i="15"/>
  <c r="J224" i="15"/>
  <c r="J223" i="15"/>
  <c r="J222" i="15"/>
  <c r="J221" i="15"/>
  <c r="J220" i="15"/>
  <c r="J219" i="15"/>
  <c r="J218" i="15"/>
  <c r="J217" i="15"/>
  <c r="J216" i="15"/>
  <c r="J215" i="15"/>
  <c r="J214" i="15"/>
  <c r="J213" i="15"/>
  <c r="J212" i="15"/>
  <c r="J211" i="15"/>
  <c r="J210" i="15"/>
  <c r="J209" i="15"/>
  <c r="J208" i="15"/>
  <c r="J207" i="15"/>
  <c r="J206" i="15"/>
  <c r="J205" i="15"/>
  <c r="J204" i="15"/>
  <c r="J203" i="15"/>
  <c r="J202" i="15"/>
  <c r="J201" i="15"/>
  <c r="J200" i="15"/>
  <c r="J199" i="15"/>
  <c r="J198" i="15"/>
  <c r="J197" i="15"/>
  <c r="J196" i="15"/>
  <c r="J195" i="15"/>
  <c r="J194" i="15"/>
  <c r="J193" i="15"/>
  <c r="J192" i="15"/>
  <c r="J191" i="15"/>
  <c r="J190" i="15"/>
  <c r="J189" i="15"/>
  <c r="J188" i="15"/>
  <c r="J187" i="15"/>
  <c r="J186" i="15"/>
  <c r="J185" i="15"/>
  <c r="J184" i="15"/>
  <c r="J183" i="15"/>
  <c r="J182" i="15"/>
  <c r="J181" i="15"/>
  <c r="J180" i="15"/>
  <c r="J179" i="15"/>
  <c r="J178" i="15"/>
  <c r="J177" i="15"/>
  <c r="J176" i="15"/>
  <c r="J175" i="15"/>
  <c r="J174" i="15"/>
  <c r="J173" i="15"/>
  <c r="J172" i="15"/>
  <c r="J171" i="15"/>
  <c r="J170" i="15"/>
  <c r="J169" i="15"/>
  <c r="J168" i="15"/>
  <c r="J167" i="15"/>
  <c r="J166" i="15"/>
  <c r="J165" i="15"/>
  <c r="J164" i="15"/>
  <c r="J163" i="15"/>
  <c r="J162" i="15"/>
  <c r="J161" i="15"/>
  <c r="J160" i="15"/>
  <c r="J159" i="15"/>
  <c r="J158" i="15"/>
  <c r="J157" i="15"/>
  <c r="J156" i="15"/>
  <c r="J155" i="15"/>
  <c r="J154" i="15"/>
  <c r="J153" i="15"/>
  <c r="J152" i="15"/>
  <c r="J151" i="15"/>
  <c r="J150" i="15"/>
  <c r="J149" i="15"/>
  <c r="J148" i="15"/>
  <c r="J147" i="15"/>
  <c r="J146" i="15"/>
  <c r="J145" i="15"/>
  <c r="J144" i="15"/>
  <c r="J143" i="15"/>
  <c r="J142" i="15"/>
  <c r="J141" i="15"/>
  <c r="J140" i="15"/>
  <c r="J139" i="15"/>
  <c r="J138" i="15"/>
  <c r="J137" i="15"/>
  <c r="J136" i="15"/>
  <c r="J135" i="15"/>
  <c r="J134" i="15"/>
  <c r="J133" i="15"/>
  <c r="J132" i="15"/>
  <c r="J131" i="15"/>
  <c r="J130" i="15"/>
  <c r="J129" i="15"/>
  <c r="J128" i="15"/>
  <c r="J127" i="15"/>
  <c r="J126" i="15"/>
  <c r="J125" i="15"/>
  <c r="J124" i="15"/>
  <c r="J123" i="15"/>
  <c r="J122" i="15"/>
  <c r="J121" i="15"/>
  <c r="J120" i="15"/>
  <c r="J119" i="15"/>
  <c r="J118" i="15"/>
  <c r="J117" i="15"/>
  <c r="J116" i="15"/>
  <c r="J115" i="15"/>
  <c r="J114" i="15"/>
  <c r="J113" i="15"/>
  <c r="J112" i="15"/>
  <c r="J111" i="15"/>
  <c r="J110" i="15"/>
  <c r="J109" i="15"/>
  <c r="J108" i="15"/>
  <c r="J107" i="15"/>
  <c r="J106" i="15"/>
  <c r="J105" i="15"/>
  <c r="J104" i="15"/>
  <c r="J103" i="15"/>
  <c r="J102" i="15"/>
  <c r="J101" i="15"/>
  <c r="J100" i="15"/>
  <c r="J99" i="15"/>
  <c r="J98" i="15"/>
  <c r="J97" i="15"/>
  <c r="J96" i="15"/>
  <c r="J95" i="15"/>
  <c r="J94" i="15"/>
  <c r="J93" i="15"/>
  <c r="J92" i="15"/>
  <c r="J91" i="15"/>
  <c r="J90" i="15"/>
  <c r="J89" i="15"/>
  <c r="J88" i="15"/>
  <c r="J87" i="15"/>
  <c r="J86" i="15"/>
  <c r="J85" i="15"/>
  <c r="J84" i="15"/>
  <c r="J83" i="15"/>
  <c r="J82" i="15"/>
  <c r="J81" i="15"/>
  <c r="J80" i="15"/>
  <c r="J79" i="15"/>
  <c r="J78" i="15"/>
  <c r="J77" i="15"/>
  <c r="J76" i="15"/>
  <c r="J75" i="15"/>
  <c r="J74" i="15"/>
  <c r="J73" i="15"/>
  <c r="J72" i="15"/>
  <c r="J71" i="15"/>
  <c r="J70" i="15"/>
  <c r="J69" i="15"/>
  <c r="J68" i="15"/>
  <c r="J67" i="15"/>
  <c r="J66" i="15"/>
  <c r="J65" i="15"/>
  <c r="J64" i="15"/>
  <c r="J63" i="15"/>
  <c r="J62" i="15"/>
  <c r="J61" i="15"/>
  <c r="J60" i="15"/>
  <c r="J59" i="15"/>
  <c r="J58" i="15"/>
  <c r="J57" i="15"/>
  <c r="J56" i="15"/>
  <c r="J55" i="15"/>
  <c r="J54" i="15"/>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J11" i="15"/>
  <c r="J10" i="15"/>
  <c r="J9" i="15"/>
  <c r="J8" i="15"/>
  <c r="J7" i="15"/>
  <c r="J6" i="15"/>
  <c r="J5" i="15"/>
  <c r="J4" i="15"/>
  <c r="J3" i="15"/>
  <c r="J367" i="14"/>
  <c r="J366" i="14"/>
  <c r="J365" i="14"/>
  <c r="J364" i="14"/>
  <c r="J363" i="14"/>
  <c r="J362" i="14"/>
  <c r="J361" i="14"/>
  <c r="J360" i="14"/>
  <c r="J359" i="14"/>
  <c r="J358" i="14"/>
  <c r="J357" i="14"/>
  <c r="J356" i="14"/>
  <c r="J355" i="14"/>
  <c r="J354" i="14"/>
  <c r="J353" i="14"/>
  <c r="J352" i="14"/>
  <c r="J351" i="14"/>
  <c r="J350" i="14"/>
  <c r="J349" i="14"/>
  <c r="J348" i="14"/>
  <c r="J347" i="14"/>
  <c r="J346" i="14"/>
  <c r="J345" i="14"/>
  <c r="J344" i="14"/>
  <c r="J343" i="14"/>
  <c r="J342" i="14"/>
  <c r="J341" i="14"/>
  <c r="J340" i="14"/>
  <c r="J339" i="14"/>
  <c r="J338" i="14"/>
  <c r="J337" i="14"/>
  <c r="J336" i="14"/>
  <c r="J335" i="14"/>
  <c r="J334" i="14"/>
  <c r="J333" i="14"/>
  <c r="J332" i="14"/>
  <c r="J331" i="14"/>
  <c r="J330" i="14"/>
  <c r="J329" i="14"/>
  <c r="J328" i="14"/>
  <c r="J327" i="14"/>
  <c r="J326" i="14"/>
  <c r="J325" i="14"/>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367" i="12"/>
  <c r="J366" i="12"/>
  <c r="J365" i="12"/>
  <c r="J364" i="12"/>
  <c r="J363" i="12"/>
  <c r="J362" i="12"/>
  <c r="J361" i="12"/>
  <c r="J360" i="12"/>
  <c r="J359" i="12"/>
  <c r="J358" i="12"/>
  <c r="J357" i="12"/>
  <c r="J356" i="12"/>
  <c r="J355" i="12"/>
  <c r="J354" i="12"/>
  <c r="J353" i="12"/>
  <c r="J352" i="12"/>
  <c r="J351" i="12"/>
  <c r="J350" i="12"/>
  <c r="J349" i="12"/>
  <c r="J348" i="12"/>
  <c r="J347" i="12"/>
  <c r="J346" i="12"/>
  <c r="J345" i="12"/>
  <c r="J344" i="12"/>
  <c r="J343" i="12"/>
  <c r="J342" i="12"/>
  <c r="J341" i="12"/>
  <c r="J340" i="12"/>
  <c r="J339" i="12"/>
  <c r="J338" i="12"/>
  <c r="J337" i="12"/>
  <c r="J336" i="12"/>
  <c r="J335" i="12"/>
  <c r="J334" i="12"/>
  <c r="J333" i="12"/>
  <c r="J332" i="12"/>
  <c r="J331" i="12"/>
  <c r="J330" i="12"/>
  <c r="J329" i="12"/>
  <c r="J328" i="12"/>
  <c r="J327" i="12"/>
  <c r="J326" i="12"/>
  <c r="J325" i="12"/>
  <c r="J324" i="12"/>
  <c r="J323" i="12"/>
  <c r="J322" i="12"/>
  <c r="J321" i="12"/>
  <c r="J320" i="12"/>
  <c r="J319" i="12"/>
  <c r="J318" i="12"/>
  <c r="J317" i="12"/>
  <c r="J316" i="12"/>
  <c r="J315" i="12"/>
  <c r="J314" i="12"/>
  <c r="J313" i="12"/>
  <c r="J312" i="12"/>
  <c r="J311" i="12"/>
  <c r="J310" i="12"/>
  <c r="J309" i="12"/>
  <c r="J308" i="12"/>
  <c r="J307" i="12"/>
  <c r="J306" i="12"/>
  <c r="J305" i="12"/>
  <c r="J304" i="12"/>
  <c r="J303" i="12"/>
  <c r="J302" i="12"/>
  <c r="J301" i="12"/>
  <c r="J300" i="12"/>
  <c r="J299" i="12"/>
  <c r="J298" i="12"/>
  <c r="J297" i="12"/>
  <c r="J296" i="12"/>
  <c r="J295" i="12"/>
  <c r="J294" i="12"/>
  <c r="J293" i="12"/>
  <c r="J292" i="12"/>
  <c r="J291" i="12"/>
  <c r="J290" i="12"/>
  <c r="J289" i="12"/>
  <c r="J288" i="12"/>
  <c r="J287" i="12"/>
  <c r="J286" i="12"/>
  <c r="J285" i="12"/>
  <c r="J284" i="12"/>
  <c r="J283" i="12"/>
  <c r="J282" i="12"/>
  <c r="J281" i="12"/>
  <c r="J280" i="12"/>
  <c r="J279" i="12"/>
  <c r="J278" i="12"/>
  <c r="J277" i="12"/>
  <c r="J276" i="12"/>
  <c r="J275" i="12"/>
  <c r="J274" i="12"/>
  <c r="J273" i="12"/>
  <c r="J272" i="12"/>
  <c r="J271" i="12"/>
  <c r="J270" i="12"/>
  <c r="J269" i="12"/>
  <c r="J268" i="12"/>
  <c r="J267" i="12"/>
  <c r="J266" i="12"/>
  <c r="J265" i="12"/>
  <c r="J264" i="12"/>
  <c r="J263" i="12"/>
  <c r="J262" i="12"/>
  <c r="J261" i="12"/>
  <c r="J260" i="12"/>
  <c r="J259" i="12"/>
  <c r="J258" i="12"/>
  <c r="J257" i="12"/>
  <c r="J256" i="12"/>
  <c r="J255" i="12"/>
  <c r="J254" i="12"/>
  <c r="J253" i="12"/>
  <c r="J252" i="12"/>
  <c r="J251" i="12"/>
  <c r="J250" i="12"/>
  <c r="J249" i="12"/>
  <c r="J248" i="12"/>
  <c r="J247" i="12"/>
  <c r="J246" i="12"/>
  <c r="J245" i="12"/>
  <c r="J244" i="12"/>
  <c r="J243" i="12"/>
  <c r="J242" i="12"/>
  <c r="J241" i="12"/>
  <c r="J240" i="12"/>
  <c r="J239" i="12"/>
  <c r="J238" i="12"/>
  <c r="J237" i="12"/>
  <c r="J236" i="12"/>
  <c r="J235" i="12"/>
  <c r="J234" i="12"/>
  <c r="J233" i="12"/>
  <c r="J232" i="12"/>
  <c r="J231" i="12"/>
  <c r="J230" i="12"/>
  <c r="J229" i="12"/>
  <c r="J228" i="12"/>
  <c r="J227" i="12"/>
  <c r="J226" i="12"/>
  <c r="J225" i="12"/>
  <c r="J224" i="12"/>
  <c r="J223" i="12"/>
  <c r="J222" i="12"/>
  <c r="J221" i="12"/>
  <c r="J220" i="12"/>
  <c r="J219" i="12"/>
  <c r="J218" i="12"/>
  <c r="J217" i="12"/>
  <c r="J216" i="12"/>
  <c r="J215" i="12"/>
  <c r="J214" i="12"/>
  <c r="J213" i="12"/>
  <c r="J212" i="12"/>
  <c r="J211" i="12"/>
  <c r="J210" i="12"/>
  <c r="J209" i="12"/>
  <c r="J208" i="12"/>
  <c r="J207" i="12"/>
  <c r="J206" i="12"/>
  <c r="J205" i="12"/>
  <c r="J204" i="12"/>
  <c r="J203" i="12"/>
  <c r="J202" i="12"/>
  <c r="J201" i="12"/>
  <c r="J200" i="12"/>
  <c r="J199" i="12"/>
  <c r="J198" i="12"/>
  <c r="J197" i="12"/>
  <c r="J196" i="12"/>
  <c r="J195" i="12"/>
  <c r="J194" i="12"/>
  <c r="J193" i="12"/>
  <c r="J192" i="12"/>
  <c r="J191" i="12"/>
  <c r="J190" i="12"/>
  <c r="J189" i="12"/>
  <c r="J188" i="12"/>
  <c r="J187" i="12"/>
  <c r="J186" i="12"/>
  <c r="J185" i="12"/>
  <c r="J184" i="12"/>
  <c r="J183" i="12"/>
  <c r="J182" i="12"/>
  <c r="J181" i="12"/>
  <c r="J180" i="12"/>
  <c r="J179" i="12"/>
  <c r="J178" i="12"/>
  <c r="J177" i="12"/>
  <c r="J176" i="12"/>
  <c r="J175" i="12"/>
  <c r="J174" i="12"/>
  <c r="J173" i="12"/>
  <c r="J172" i="12"/>
  <c r="J171" i="12"/>
  <c r="J170" i="12"/>
  <c r="J169" i="12"/>
  <c r="J168" i="12"/>
  <c r="J167" i="12"/>
  <c r="J166" i="12"/>
  <c r="J165" i="12"/>
  <c r="J164" i="12"/>
  <c r="J163" i="12"/>
  <c r="J162" i="12"/>
  <c r="J161" i="12"/>
  <c r="J160" i="12"/>
  <c r="J159" i="12"/>
  <c r="J158" i="12"/>
  <c r="J157" i="12"/>
  <c r="J156" i="12"/>
  <c r="J155" i="12"/>
  <c r="J154" i="12"/>
  <c r="J153" i="12"/>
  <c r="J152" i="12"/>
  <c r="J151" i="12"/>
  <c r="J150" i="12"/>
  <c r="J149" i="12"/>
  <c r="J148" i="12"/>
  <c r="J147" i="12"/>
  <c r="J146" i="12"/>
  <c r="J145" i="12"/>
  <c r="J144" i="12"/>
  <c r="J143" i="12"/>
  <c r="J142" i="12"/>
  <c r="J141" i="12"/>
  <c r="J140" i="12"/>
  <c r="J139" i="12"/>
  <c r="J138" i="12"/>
  <c r="J137" i="12"/>
  <c r="J136" i="12"/>
  <c r="J135" i="12"/>
  <c r="J134" i="12"/>
  <c r="J133" i="12"/>
  <c r="J132" i="12"/>
  <c r="J131" i="12"/>
  <c r="J130" i="12"/>
  <c r="J129" i="12"/>
  <c r="J128" i="12"/>
  <c r="J127" i="12"/>
  <c r="J126"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J100" i="12"/>
  <c r="J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J4" i="12"/>
  <c r="J3" i="12"/>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 i="2"/>
  <c r="X18" i="11"/>
  <c r="Y18" i="11"/>
  <c r="Z18" i="11"/>
  <c r="Q5" i="27"/>
  <c r="W294" i="91"/>
  <c r="W282" i="91"/>
  <c r="W270" i="91"/>
  <c r="G146" i="91"/>
  <c r="F146" i="91"/>
  <c r="W305" i="91"/>
  <c r="W293" i="91"/>
  <c r="W281" i="91"/>
  <c r="W269" i="91"/>
  <c r="Q5" i="24"/>
  <c r="F157" i="91"/>
  <c r="W304" i="91"/>
  <c r="W292" i="91"/>
  <c r="W280" i="91"/>
  <c r="W268" i="91"/>
  <c r="W148" i="91"/>
  <c r="W303" i="91"/>
  <c r="W291" i="91"/>
  <c r="W279" i="91"/>
  <c r="W267" i="91"/>
  <c r="Q5" i="18"/>
  <c r="W302" i="91"/>
  <c r="W290" i="91"/>
  <c r="W266" i="91"/>
  <c r="W182" i="91"/>
  <c r="W301" i="91"/>
  <c r="W289" i="91"/>
  <c r="W277" i="91"/>
  <c r="W265" i="91"/>
  <c r="W229" i="91"/>
  <c r="W157" i="91"/>
  <c r="W528" i="91"/>
  <c r="W300" i="91"/>
  <c r="W288" i="91"/>
  <c r="W276" i="91"/>
  <c r="W264" i="91"/>
  <c r="W228" i="91"/>
  <c r="W299" i="91"/>
  <c r="W287" i="91"/>
  <c r="W275" i="91"/>
  <c r="W263" i="91"/>
  <c r="W227" i="91"/>
  <c r="W298" i="91"/>
  <c r="W286" i="91"/>
  <c r="W274" i="91"/>
  <c r="W262" i="91"/>
  <c r="W226" i="91"/>
  <c r="F71" i="91"/>
  <c r="W309" i="91"/>
  <c r="W297" i="91"/>
  <c r="W285" i="91"/>
  <c r="W273" i="91"/>
  <c r="W261" i="91"/>
  <c r="W177" i="91"/>
  <c r="W296" i="91"/>
  <c r="W284" i="91"/>
  <c r="W272" i="91"/>
  <c r="W260" i="91"/>
  <c r="W212" i="91"/>
  <c r="I148" i="91"/>
  <c r="F148" i="91"/>
  <c r="W403" i="91"/>
  <c r="W295" i="91"/>
  <c r="W271" i="91"/>
  <c r="W259" i="91"/>
  <c r="F73" i="91"/>
  <c r="I146" i="91"/>
  <c r="H148" i="91"/>
  <c r="J146" i="91"/>
  <c r="H146" i="91"/>
  <c r="G148" i="91"/>
  <c r="M2143" i="82" l="1"/>
  <c r="S2143" i="82" s="1"/>
  <c r="K2144" i="82"/>
  <c r="M2144" i="82"/>
  <c r="S2144" i="82" s="1"/>
  <c r="K2143" i="82"/>
  <c r="K2045" i="82"/>
  <c r="M2045" i="82"/>
  <c r="S2045" i="82" s="1"/>
  <c r="M1236" i="82"/>
  <c r="S1236" i="82" s="1"/>
  <c r="K1236" i="82"/>
  <c r="K1866" i="82"/>
  <c r="K2044" i="82"/>
  <c r="M2044" i="82"/>
  <c r="S2044" i="82" s="1"/>
  <c r="K1915" i="82"/>
  <c r="M1866" i="82"/>
  <c r="S1866" i="82" s="1"/>
  <c r="M1915" i="82"/>
  <c r="S1915" i="82" s="1"/>
  <c r="K1502" i="82"/>
  <c r="M1502" i="82"/>
  <c r="S1502" i="82" s="1"/>
  <c r="M1504" i="82"/>
  <c r="S1504" i="82" s="1"/>
  <c r="K1504" i="82"/>
  <c r="M1500" i="82"/>
  <c r="S1500" i="82" s="1"/>
  <c r="M1509" i="82"/>
  <c r="S1509" i="82" s="1"/>
  <c r="K1505" i="82"/>
  <c r="K1509" i="82"/>
  <c r="K1508" i="82"/>
  <c r="M1503" i="82"/>
  <c r="S1503" i="82" s="1"/>
  <c r="K1501" i="82"/>
  <c r="K1499" i="82"/>
  <c r="K1500" i="82"/>
  <c r="K1511" i="82"/>
  <c r="K1503" i="82"/>
  <c r="M1817" i="82"/>
  <c r="S1817" i="82" s="1"/>
  <c r="M1499" i="82"/>
  <c r="S1499" i="82" s="1"/>
  <c r="K1817" i="82"/>
  <c r="M1507" i="82"/>
  <c r="S1507" i="82" s="1"/>
  <c r="K1506" i="82"/>
  <c r="K1510" i="82"/>
  <c r="K1497" i="82"/>
  <c r="M1497" i="82"/>
  <c r="S1497" i="82" s="1"/>
  <c r="M1505" i="82"/>
  <c r="S1505" i="82" s="1"/>
  <c r="M1511" i="82"/>
  <c r="S1511" i="82" s="1"/>
  <c r="M1512" i="82"/>
  <c r="S1512" i="82" s="1"/>
  <c r="M1501" i="82"/>
  <c r="S1501" i="82" s="1"/>
  <c r="K1498" i="82"/>
  <c r="M1510" i="82"/>
  <c r="S1510" i="82" s="1"/>
  <c r="M1506" i="82"/>
  <c r="S1506" i="82" s="1"/>
  <c r="K1507" i="82"/>
  <c r="K1512" i="82"/>
  <c r="M1508" i="82"/>
  <c r="S1508" i="82" s="1"/>
  <c r="M1498" i="82"/>
  <c r="S1498" i="82" s="1"/>
  <c r="J37" i="96"/>
  <c r="K37" i="96"/>
  <c r="J44" i="96"/>
  <c r="K44" i="96" s="1"/>
  <c r="J21" i="96"/>
  <c r="K21" i="96" s="1"/>
  <c r="K33" i="96"/>
  <c r="J33" i="96"/>
  <c r="Q5" i="29"/>
  <c r="Q5" i="54"/>
  <c r="Q5" i="34"/>
  <c r="Q5" i="48"/>
  <c r="Q5" i="58"/>
  <c r="Q5" i="31"/>
  <c r="Q5" i="45"/>
  <c r="Q5" i="56"/>
  <c r="Q5" i="33"/>
  <c r="Q5" i="36"/>
  <c r="Q5" i="39"/>
  <c r="Q5" i="50"/>
  <c r="K32" i="96"/>
  <c r="Q5" i="53"/>
  <c r="Q5" i="55"/>
  <c r="M1878" i="82"/>
  <c r="S1878" i="82" s="1"/>
  <c r="M1921" i="82"/>
  <c r="S1921" i="82" s="1"/>
  <c r="M1945" i="82"/>
  <c r="S1945" i="82" s="1"/>
  <c r="M1862" i="82"/>
  <c r="S1862" i="82" s="1"/>
  <c r="K1914" i="82"/>
  <c r="K1925" i="82"/>
  <c r="K1932" i="82"/>
  <c r="M1942" i="82"/>
  <c r="S1942" i="82" s="1"/>
  <c r="M1959" i="82"/>
  <c r="S1959" i="82" s="1"/>
  <c r="K1896" i="82"/>
  <c r="M1951" i="82"/>
  <c r="S1951" i="82" s="1"/>
  <c r="K1961" i="82"/>
  <c r="M1991" i="82"/>
  <c r="S1991" i="82" s="1"/>
  <c r="K2016" i="82"/>
  <c r="M1896" i="82"/>
  <c r="S1896" i="82" s="1"/>
  <c r="M1924" i="82"/>
  <c r="S1924" i="82" s="1"/>
  <c r="K1936" i="82"/>
  <c r="M1863" i="82"/>
  <c r="S1863" i="82" s="1"/>
  <c r="M1871" i="82"/>
  <c r="S1871" i="82" s="1"/>
  <c r="M1922" i="82"/>
  <c r="S1922" i="82" s="1"/>
  <c r="M1955" i="82"/>
  <c r="S1955" i="82" s="1"/>
  <c r="K1959" i="82"/>
  <c r="M1965" i="82"/>
  <c r="S1965" i="82" s="1"/>
  <c r="K1967" i="82"/>
  <c r="M1997" i="82"/>
  <c r="S1997" i="82" s="1"/>
  <c r="M1936" i="82"/>
  <c r="S1936" i="82" s="1"/>
  <c r="K1948" i="82"/>
  <c r="K1991" i="82"/>
  <c r="K2003" i="82"/>
  <c r="M2013" i="82"/>
  <c r="S2013" i="82" s="1"/>
  <c r="M2067" i="82"/>
  <c r="S2067" i="82" s="1"/>
  <c r="K2123" i="82"/>
  <c r="K1977" i="82"/>
  <c r="M1996" i="82"/>
  <c r="S1996" i="82" s="1"/>
  <c r="M2002" i="82"/>
  <c r="S2002" i="82" s="1"/>
  <c r="M2003" i="82"/>
  <c r="S2003" i="82" s="1"/>
  <c r="K2011" i="82"/>
  <c r="M2043" i="82"/>
  <c r="S2043" i="82" s="1"/>
  <c r="M1935" i="82"/>
  <c r="S1935" i="82" s="1"/>
  <c r="K1981" i="82"/>
  <c r="M2011" i="82"/>
  <c r="S2011" i="82" s="1"/>
  <c r="M2025" i="82"/>
  <c r="S2025" i="82" s="1"/>
  <c r="K2059" i="82"/>
  <c r="K1978" i="82"/>
  <c r="K1986" i="82"/>
  <c r="M2010" i="82"/>
  <c r="S2010" i="82" s="1"/>
  <c r="M2070" i="82"/>
  <c r="S2070" i="82" s="1"/>
  <c r="K2075" i="82"/>
  <c r="M2079" i="82"/>
  <c r="S2079" i="82" s="1"/>
  <c r="K2089" i="82"/>
  <c r="M2110" i="82"/>
  <c r="S2110" i="82" s="1"/>
  <c r="K2118" i="82"/>
  <c r="K2128" i="82"/>
  <c r="K2131" i="82"/>
  <c r="K2135" i="82"/>
  <c r="K2139" i="82"/>
  <c r="M2158" i="82"/>
  <c r="S2158" i="82" s="1"/>
  <c r="M1986" i="82"/>
  <c r="S1986" i="82" s="1"/>
  <c r="M2075" i="82"/>
  <c r="S2075" i="82" s="1"/>
  <c r="M2089" i="82"/>
  <c r="S2089" i="82" s="1"/>
  <c r="M2118" i="82"/>
  <c r="S2118" i="82" s="1"/>
  <c r="M2128" i="82"/>
  <c r="S2128" i="82" s="1"/>
  <c r="K1965" i="82"/>
  <c r="M2027" i="82"/>
  <c r="S2027" i="82" s="1"/>
  <c r="K2034" i="82"/>
  <c r="K2055" i="82"/>
  <c r="M2057" i="82"/>
  <c r="S2057" i="82" s="1"/>
  <c r="K2058" i="82"/>
  <c r="M2062" i="82"/>
  <c r="S2062" i="82" s="1"/>
  <c r="M2113" i="82"/>
  <c r="S2113" i="82" s="1"/>
  <c r="M2146" i="82"/>
  <c r="S2146" i="82" s="1"/>
  <c r="K2153" i="82"/>
  <c r="M2160" i="82"/>
  <c r="S2160" i="82" s="1"/>
  <c r="M1946" i="82"/>
  <c r="S1946" i="82" s="1"/>
  <c r="K1993" i="82"/>
  <c r="M1995" i="82"/>
  <c r="S1995" i="82" s="1"/>
  <c r="K2042" i="82"/>
  <c r="M2046" i="82"/>
  <c r="S2046" i="82" s="1"/>
  <c r="K2082" i="82"/>
  <c r="K2088" i="82"/>
  <c r="K2127" i="82"/>
  <c r="M1993" i="82"/>
  <c r="S1993" i="82" s="1"/>
  <c r="M2042" i="82"/>
  <c r="S2042" i="82" s="1"/>
  <c r="K2074" i="82"/>
  <c r="K2092" i="82"/>
  <c r="M2130" i="82"/>
  <c r="S2130" i="82" s="1"/>
  <c r="K2134" i="82"/>
  <c r="K2152" i="82"/>
  <c r="K2166" i="82"/>
  <c r="M2170" i="82"/>
  <c r="S2170" i="82" s="1"/>
  <c r="K1963" i="82"/>
  <c r="N1963" i="82" s="1"/>
  <c r="O1963" i="82" s="1"/>
  <c r="M1971" i="82"/>
  <c r="S1971" i="82" s="1"/>
  <c r="K1975" i="82"/>
  <c r="M1992" i="82"/>
  <c r="S1992" i="82" s="1"/>
  <c r="K2014" i="82"/>
  <c r="N2014" i="82" s="1"/>
  <c r="O2014" i="82" s="1"/>
  <c r="K2049" i="82"/>
  <c r="M2059" i="82"/>
  <c r="S2059" i="82" s="1"/>
  <c r="K2067" i="82"/>
  <c r="K2071" i="82"/>
  <c r="K1969" i="82"/>
  <c r="M1980" i="82"/>
  <c r="S1980" i="82" s="1"/>
  <c r="M2001" i="82"/>
  <c r="S2001" i="82" s="1"/>
  <c r="M2008" i="82"/>
  <c r="S2008" i="82" s="1"/>
  <c r="K2056" i="82"/>
  <c r="K2083" i="82"/>
  <c r="K2091" i="82"/>
  <c r="K2095" i="82"/>
  <c r="M2099" i="82"/>
  <c r="S2099" i="82" s="1"/>
  <c r="K2103" i="82"/>
  <c r="K2111" i="82"/>
  <c r="M2114" i="82"/>
  <c r="S2114" i="82" s="1"/>
  <c r="K2132" i="82"/>
  <c r="M2150" i="82"/>
  <c r="S2150" i="82" s="1"/>
  <c r="M2176" i="82"/>
  <c r="S2176" i="82" s="1"/>
  <c r="K2184" i="82"/>
  <c r="K2188" i="82"/>
  <c r="M2194" i="82"/>
  <c r="S2194" i="82" s="1"/>
  <c r="M2205" i="82"/>
  <c r="S2205" i="82" s="1"/>
  <c r="M2214" i="82"/>
  <c r="S2214" i="82" s="1"/>
  <c r="M2219" i="82"/>
  <c r="S2219" i="82" s="1"/>
  <c r="M2224" i="82"/>
  <c r="S2224" i="82" s="1"/>
  <c r="M2227" i="82"/>
  <c r="S2227" i="82" s="1"/>
  <c r="M2232" i="82"/>
  <c r="S2232" i="82" s="1"/>
  <c r="M2235" i="82"/>
  <c r="S2235" i="82" s="1"/>
  <c r="M2240" i="82"/>
  <c r="S2240" i="82" s="1"/>
  <c r="M2244" i="82"/>
  <c r="S2244" i="82" s="1"/>
  <c r="M2247" i="82"/>
  <c r="S2247" i="82" s="1"/>
  <c r="K2280" i="82"/>
  <c r="M2283" i="82"/>
  <c r="S2283" i="82" s="1"/>
  <c r="K2104" i="82"/>
  <c r="K2161" i="82"/>
  <c r="K2260" i="82"/>
  <c r="M2280" i="82"/>
  <c r="S2280" i="82" s="1"/>
  <c r="M2287" i="82"/>
  <c r="S2287" i="82" s="1"/>
  <c r="M2290" i="82"/>
  <c r="S2290" i="82" s="1"/>
  <c r="K2300" i="82"/>
  <c r="M2305" i="82"/>
  <c r="S2305" i="82" s="1"/>
  <c r="K2087" i="82"/>
  <c r="N2087" i="82" s="1"/>
  <c r="O2087" i="82" s="1"/>
  <c r="M2111" i="82"/>
  <c r="S2111" i="82" s="1"/>
  <c r="M2209" i="82"/>
  <c r="S2209" i="82" s="1"/>
  <c r="M2300" i="82"/>
  <c r="S2300" i="82" s="1"/>
  <c r="M2329" i="82"/>
  <c r="S2329" i="82" s="1"/>
  <c r="M2083" i="82"/>
  <c r="S2083" i="82" s="1"/>
  <c r="K2116" i="82"/>
  <c r="M2126" i="82"/>
  <c r="S2126" i="82" s="1"/>
  <c r="M2140" i="82"/>
  <c r="S2140" i="82" s="1"/>
  <c r="M2166" i="82"/>
  <c r="S2166" i="82" s="1"/>
  <c r="M2172" i="82"/>
  <c r="S2172" i="82" s="1"/>
  <c r="K2175" i="82"/>
  <c r="K2178" i="82"/>
  <c r="M2204" i="82"/>
  <c r="S2204" i="82" s="1"/>
  <c r="M2213" i="82"/>
  <c r="S2213" i="82" s="1"/>
  <c r="K2220" i="82"/>
  <c r="K2228" i="82"/>
  <c r="K2236" i="82"/>
  <c r="K2248" i="82"/>
  <c r="M2266" i="82"/>
  <c r="S2266" i="82" s="1"/>
  <c r="K2268" i="82"/>
  <c r="M2278" i="82"/>
  <c r="S2278" i="82" s="1"/>
  <c r="K2006" i="82"/>
  <c r="K2136" i="82"/>
  <c r="M2152" i="82"/>
  <c r="S2152" i="82" s="1"/>
  <c r="K2177" i="82"/>
  <c r="M2061" i="82"/>
  <c r="S2061" i="82" s="1"/>
  <c r="M2103" i="82"/>
  <c r="S2103" i="82" s="1"/>
  <c r="K2150" i="82"/>
  <c r="M2190" i="82"/>
  <c r="S2190" i="82" s="1"/>
  <c r="K2199" i="82"/>
  <c r="M2251" i="82"/>
  <c r="S2251" i="82" s="1"/>
  <c r="K2256" i="82"/>
  <c r="K2264" i="82"/>
  <c r="M2276" i="82"/>
  <c r="S2276" i="82" s="1"/>
  <c r="M2047" i="82"/>
  <c r="S2047" i="82" s="1"/>
  <c r="K2079" i="82"/>
  <c r="M2142" i="82"/>
  <c r="S2142" i="82" s="1"/>
  <c r="K2158" i="82"/>
  <c r="K2202" i="82"/>
  <c r="M2202" i="82"/>
  <c r="S2202" i="82" s="1"/>
  <c r="M2335" i="82"/>
  <c r="S2335" i="82" s="1"/>
  <c r="K2361" i="82"/>
  <c r="M2304" i="82"/>
  <c r="S2304" i="82" s="1"/>
  <c r="M2319" i="82"/>
  <c r="S2319" i="82" s="1"/>
  <c r="K2339" i="82"/>
  <c r="M2344" i="82"/>
  <c r="S2344" i="82" s="1"/>
  <c r="M2361" i="82"/>
  <c r="S2361" i="82" s="1"/>
  <c r="K2362" i="82"/>
  <c r="K2392" i="82"/>
  <c r="K2119" i="82"/>
  <c r="K2205" i="82"/>
  <c r="M2254" i="82"/>
  <c r="S2254" i="82" s="1"/>
  <c r="M2296" i="82"/>
  <c r="S2296" i="82" s="1"/>
  <c r="M2298" i="82"/>
  <c r="S2298" i="82" s="1"/>
  <c r="M2306" i="82"/>
  <c r="S2306" i="82" s="1"/>
  <c r="M2321" i="82"/>
  <c r="S2321" i="82" s="1"/>
  <c r="K2325" i="82"/>
  <c r="K2341" i="82"/>
  <c r="K2377" i="82"/>
  <c r="K2385" i="82"/>
  <c r="M2392" i="82"/>
  <c r="S2392" i="82" s="1"/>
  <c r="M2212" i="82"/>
  <c r="S2212" i="82" s="1"/>
  <c r="K2224" i="82"/>
  <c r="K2232" i="82"/>
  <c r="K2240" i="82"/>
  <c r="M2377" i="82"/>
  <c r="S2377" i="82" s="1"/>
  <c r="M2385" i="82"/>
  <c r="S2385" i="82" s="1"/>
  <c r="K2390" i="82"/>
  <c r="K2173" i="82"/>
  <c r="M2292" i="82"/>
  <c r="S2292" i="82" s="1"/>
  <c r="M2318" i="82"/>
  <c r="S2318" i="82" s="1"/>
  <c r="M2353" i="82"/>
  <c r="S2353" i="82" s="1"/>
  <c r="K2354" i="82"/>
  <c r="K2360" i="82"/>
  <c r="M2365" i="82"/>
  <c r="S2365" i="82" s="1"/>
  <c r="K2366" i="82"/>
  <c r="M2389" i="82"/>
  <c r="S2389" i="82" s="1"/>
  <c r="K2149" i="82"/>
  <c r="K2162" i="82"/>
  <c r="M2299" i="82"/>
  <c r="S2299" i="82" s="1"/>
  <c r="K2305" i="82"/>
  <c r="K2313" i="82"/>
  <c r="K2320" i="82"/>
  <c r="K2324" i="82"/>
  <c r="M2326" i="82"/>
  <c r="S2326" i="82" s="1"/>
  <c r="K2343" i="82"/>
  <c r="M2360" i="82"/>
  <c r="S2360" i="82" s="1"/>
  <c r="K2194" i="82"/>
  <c r="K2309" i="82"/>
  <c r="M2324" i="82"/>
  <c r="S2324" i="82" s="1"/>
  <c r="K2335" i="82"/>
  <c r="M2350" i="82"/>
  <c r="S2350" i="82" s="1"/>
  <c r="M2364" i="82"/>
  <c r="S2364" i="82" s="1"/>
  <c r="K2406" i="82"/>
  <c r="N2406" i="82" s="1"/>
  <c r="O2406" i="82" s="1"/>
  <c r="K2425" i="82"/>
  <c r="K2429" i="82"/>
  <c r="K2445" i="82"/>
  <c r="N2445" i="82" s="1"/>
  <c r="O2445" i="82" s="1"/>
  <c r="K2446" i="82"/>
  <c r="N2446" i="82" s="1"/>
  <c r="O2446" i="82" s="1"/>
  <c r="M2465" i="82"/>
  <c r="S2465" i="82" s="1"/>
  <c r="K2472" i="82"/>
  <c r="K2478" i="82"/>
  <c r="M2489" i="82"/>
  <c r="S2489" i="82" s="1"/>
  <c r="K2501" i="82"/>
  <c r="M2511" i="82"/>
  <c r="S2511" i="82" s="1"/>
  <c r="M2513" i="82"/>
  <c r="K2516" i="82"/>
  <c r="M2521" i="82"/>
  <c r="S2521" i="82" s="1"/>
  <c r="M2529" i="82"/>
  <c r="S2529" i="82" s="1"/>
  <c r="M2307" i="82"/>
  <c r="S2307" i="82" s="1"/>
  <c r="K2340" i="82"/>
  <c r="K2410" i="82"/>
  <c r="M2425" i="82"/>
  <c r="S2425" i="82" s="1"/>
  <c r="M2429" i="82"/>
  <c r="S2429" i="82" s="1"/>
  <c r="K2440" i="82"/>
  <c r="M2445" i="82"/>
  <c r="M2448" i="82"/>
  <c r="S2448" i="82" s="1"/>
  <c r="K2454" i="82"/>
  <c r="N2454" i="82" s="1"/>
  <c r="O2454" i="82" s="1"/>
  <c r="K2462" i="82"/>
  <c r="N2462" i="82" s="1"/>
  <c r="O2462" i="82" s="1"/>
  <c r="K2468" i="82"/>
  <c r="M2472" i="82"/>
  <c r="S2472" i="82" s="1"/>
  <c r="K2481" i="82"/>
  <c r="M2501" i="82"/>
  <c r="S2501" i="82" s="1"/>
  <c r="M2504" i="82"/>
  <c r="S2504" i="82" s="1"/>
  <c r="K2520" i="82"/>
  <c r="K2528" i="82"/>
  <c r="K2536" i="82"/>
  <c r="K2544" i="82"/>
  <c r="K2456" i="82"/>
  <c r="K2509" i="82"/>
  <c r="N2509" i="82" s="1"/>
  <c r="O2509" i="82" s="1"/>
  <c r="K2372" i="82"/>
  <c r="M2456" i="82"/>
  <c r="S2456" i="82" s="1"/>
  <c r="M2493" i="82"/>
  <c r="S2493" i="82" s="1"/>
  <c r="M2509" i="82"/>
  <c r="M2405" i="82"/>
  <c r="S2405" i="82" s="1"/>
  <c r="M2415" i="82"/>
  <c r="S2415" i="82" s="1"/>
  <c r="K2449" i="82"/>
  <c r="N2449" i="82" s="1"/>
  <c r="O2449" i="82" s="1"/>
  <c r="K2450" i="82"/>
  <c r="N2450" i="82" s="1"/>
  <c r="O2450" i="82" s="1"/>
  <c r="M2461" i="82"/>
  <c r="S2461" i="82" s="1"/>
  <c r="M2351" i="82"/>
  <c r="S2351" i="82" s="1"/>
  <c r="M2393" i="82"/>
  <c r="S2393" i="82" s="1"/>
  <c r="K2428" i="82"/>
  <c r="M2444" i="82"/>
  <c r="S2444" i="82" s="1"/>
  <c r="M2449" i="82"/>
  <c r="K2458" i="82"/>
  <c r="N2458" i="82" s="1"/>
  <c r="O2458" i="82" s="1"/>
  <c r="K2469" i="82"/>
  <c r="K2470" i="82"/>
  <c r="N2470" i="82" s="1"/>
  <c r="O2470" i="82" s="1"/>
  <c r="M2473" i="82"/>
  <c r="S2473" i="82" s="1"/>
  <c r="K2480" i="82"/>
  <c r="M2485" i="82"/>
  <c r="S2485" i="82" s="1"/>
  <c r="K2497" i="82"/>
  <c r="M2500" i="82"/>
  <c r="S2500" i="82" s="1"/>
  <c r="M2503" i="82"/>
  <c r="S2503" i="82" s="1"/>
  <c r="K2505" i="82"/>
  <c r="M2507" i="82"/>
  <c r="S2507" i="82" s="1"/>
  <c r="K2369" i="82"/>
  <c r="M2412" i="82"/>
  <c r="S2412" i="82" s="1"/>
  <c r="K2414" i="82"/>
  <c r="K2452" i="82"/>
  <c r="M2309" i="82"/>
  <c r="S2309" i="82" s="1"/>
  <c r="M2452" i="82"/>
  <c r="S2452" i="82" s="1"/>
  <c r="K2465" i="82"/>
  <c r="K2489" i="82"/>
  <c r="K2513" i="82"/>
  <c r="N2513" i="82" s="1"/>
  <c r="O2513" i="82" s="1"/>
  <c r="K2521" i="82"/>
  <c r="K2522" i="82"/>
  <c r="K2523" i="82"/>
  <c r="K2529" i="82"/>
  <c r="K2530" i="82"/>
  <c r="M2549" i="82"/>
  <c r="S2549" i="82" s="1"/>
  <c r="K2552" i="82"/>
  <c r="M2557" i="82"/>
  <c r="S2557" i="82" s="1"/>
  <c r="K2560" i="82"/>
  <c r="M2565" i="82"/>
  <c r="S2565" i="82" s="1"/>
  <c r="K2568" i="82"/>
  <c r="M2573" i="82"/>
  <c r="S2573" i="82" s="1"/>
  <c r="K2576" i="82"/>
  <c r="K2582" i="82"/>
  <c r="K2593" i="82"/>
  <c r="M2642" i="82"/>
  <c r="S2642" i="82" s="1"/>
  <c r="M2664" i="82"/>
  <c r="S2664" i="82" s="1"/>
  <c r="M2674" i="82"/>
  <c r="S2674" i="82" s="1"/>
  <c r="K2688" i="82"/>
  <c r="N2688" i="82" s="1"/>
  <c r="O2688" i="82" s="1"/>
  <c r="K2694" i="82"/>
  <c r="K2704" i="82"/>
  <c r="N2704" i="82" s="1"/>
  <c r="O2704" i="82" s="1"/>
  <c r="K2531" i="82"/>
  <c r="K2579" i="82"/>
  <c r="M2593" i="82"/>
  <c r="S2593" i="82" s="1"/>
  <c r="K2598" i="82"/>
  <c r="K2599" i="82"/>
  <c r="K2610" i="82"/>
  <c r="K2611" i="82"/>
  <c r="M2617" i="82"/>
  <c r="S2617" i="82" s="1"/>
  <c r="K2655" i="82"/>
  <c r="K2682" i="82"/>
  <c r="M2688" i="82"/>
  <c r="M2694" i="82"/>
  <c r="S2694" i="82" s="1"/>
  <c r="M2704" i="82"/>
  <c r="K2597" i="82"/>
  <c r="K2609" i="82"/>
  <c r="K2649" i="82"/>
  <c r="M2682" i="82"/>
  <c r="S2682" i="82" s="1"/>
  <c r="K2546" i="82"/>
  <c r="K2578" i="82"/>
  <c r="M2597" i="82"/>
  <c r="S2597" i="82" s="1"/>
  <c r="M2609" i="82"/>
  <c r="S2609" i="82" s="1"/>
  <c r="K2621" i="82"/>
  <c r="K2623" i="82"/>
  <c r="K2629" i="82"/>
  <c r="K2637" i="82"/>
  <c r="M2649" i="82"/>
  <c r="S2649" i="82" s="1"/>
  <c r="K2684" i="82"/>
  <c r="N2684" i="82" s="1"/>
  <c r="O2684" i="82" s="1"/>
  <c r="K2708" i="82"/>
  <c r="N2708" i="82" s="1"/>
  <c r="O2708" i="82" s="1"/>
  <c r="K2553" i="82"/>
  <c r="K2561" i="82"/>
  <c r="K2569" i="82"/>
  <c r="K2577" i="82"/>
  <c r="M2621" i="82"/>
  <c r="S2621" i="82" s="1"/>
  <c r="M2629" i="82"/>
  <c r="S2629" i="82" s="1"/>
  <c r="M2637" i="82"/>
  <c r="S2637" i="82" s="1"/>
  <c r="K2646" i="82"/>
  <c r="K2648" i="82"/>
  <c r="K2657" i="82"/>
  <c r="K2665" i="82"/>
  <c r="K2672" i="82"/>
  <c r="N2672" i="82" s="1"/>
  <c r="O2672" i="82" s="1"/>
  <c r="K2678" i="82"/>
  <c r="M2684" i="82"/>
  <c r="K2698" i="82"/>
  <c r="K2537" i="82"/>
  <c r="M2553" i="82"/>
  <c r="S2553" i="82" s="1"/>
  <c r="M2561" i="82"/>
  <c r="S2561" i="82" s="1"/>
  <c r="M2569" i="82"/>
  <c r="S2569" i="82" s="1"/>
  <c r="M2577" i="82"/>
  <c r="S2577" i="82" s="1"/>
  <c r="K2590" i="82"/>
  <c r="K2601" i="82"/>
  <c r="K2613" i="82"/>
  <c r="K2645" i="82"/>
  <c r="M2646" i="82"/>
  <c r="S2646" i="82" s="1"/>
  <c r="K2647" i="82"/>
  <c r="M2648" i="82"/>
  <c r="S2648" i="82" s="1"/>
  <c r="M2657" i="82"/>
  <c r="S2657" i="82" s="1"/>
  <c r="M2658" i="82"/>
  <c r="S2658" i="82" s="1"/>
  <c r="K2659" i="82"/>
  <c r="M2665" i="82"/>
  <c r="S2665" i="82" s="1"/>
  <c r="M2672" i="82"/>
  <c r="M2678" i="82"/>
  <c r="S2678" i="82" s="1"/>
  <c r="M2537" i="82"/>
  <c r="S2537" i="82" s="1"/>
  <c r="K2545" i="82"/>
  <c r="K2580" i="82"/>
  <c r="K2586" i="82"/>
  <c r="K2587" i="82"/>
  <c r="M2545" i="82"/>
  <c r="S2545" i="82" s="1"/>
  <c r="K2583" i="82"/>
  <c r="M2765" i="82"/>
  <c r="S2765" i="82" s="1"/>
  <c r="M2817" i="82"/>
  <c r="S2817" i="82" s="1"/>
  <c r="K2922" i="82"/>
  <c r="K2924" i="82"/>
  <c r="K3001" i="82"/>
  <c r="M2724" i="82"/>
  <c r="S2724" i="82" s="1"/>
  <c r="M2777" i="82"/>
  <c r="S2777" i="82" s="1"/>
  <c r="M2793" i="82"/>
  <c r="S2793" i="82" s="1"/>
  <c r="M2795" i="82"/>
  <c r="S2795" i="82" s="1"/>
  <c r="M2829" i="82"/>
  <c r="S2829" i="82" s="1"/>
  <c r="M2834" i="82"/>
  <c r="S2834" i="82" s="1"/>
  <c r="M2837" i="82"/>
  <c r="S2837" i="82" s="1"/>
  <c r="M2842" i="82"/>
  <c r="S2842" i="82" s="1"/>
  <c r="M2845" i="82"/>
  <c r="S2845" i="82" s="1"/>
  <c r="M2850" i="82"/>
  <c r="S2850" i="82" s="1"/>
  <c r="M2853" i="82"/>
  <c r="S2853" i="82" s="1"/>
  <c r="M2858" i="82"/>
  <c r="S2858" i="82" s="1"/>
  <c r="M2861" i="82"/>
  <c r="S2861" i="82" s="1"/>
  <c r="M2866" i="82"/>
  <c r="S2866" i="82" s="1"/>
  <c r="M2869" i="82"/>
  <c r="S2869" i="82" s="1"/>
  <c r="M2874" i="82"/>
  <c r="S2874" i="82" s="1"/>
  <c r="M2877" i="82"/>
  <c r="S2877" i="82" s="1"/>
  <c r="M2882" i="82"/>
  <c r="S2882" i="82" s="1"/>
  <c r="M2885" i="82"/>
  <c r="S2885" i="82" s="1"/>
  <c r="M2890" i="82"/>
  <c r="S2890" i="82" s="1"/>
  <c r="M2893" i="82"/>
  <c r="S2893" i="82" s="1"/>
  <c r="M2898" i="82"/>
  <c r="S2898" i="82" s="1"/>
  <c r="M2924" i="82"/>
  <c r="S2924" i="82" s="1"/>
  <c r="K2950" i="82"/>
  <c r="M2987" i="82"/>
  <c r="S2987" i="82" s="1"/>
  <c r="K2991" i="82"/>
  <c r="M2708" i="82"/>
  <c r="M2739" i="82"/>
  <c r="S2739" i="82" s="1"/>
  <c r="M2749" i="82"/>
  <c r="S2749" i="82" s="1"/>
  <c r="M2751" i="82"/>
  <c r="S2751" i="82" s="1"/>
  <c r="M2761" i="82"/>
  <c r="S2761" i="82" s="1"/>
  <c r="M2763" i="82"/>
  <c r="S2763" i="82" s="1"/>
  <c r="M2815" i="82"/>
  <c r="S2815" i="82" s="1"/>
  <c r="M2911" i="82"/>
  <c r="S2911" i="82" s="1"/>
  <c r="M2929" i="82"/>
  <c r="S2929" i="82" s="1"/>
  <c r="M2937" i="82"/>
  <c r="S2937" i="82" s="1"/>
  <c r="M2945" i="82"/>
  <c r="S2945" i="82" s="1"/>
  <c r="M2950" i="82"/>
  <c r="S2950" i="82" s="1"/>
  <c r="K2959" i="82"/>
  <c r="K2989" i="82"/>
  <c r="M2921" i="82"/>
  <c r="S2921" i="82" s="1"/>
  <c r="M2959" i="82"/>
  <c r="S2959" i="82" s="1"/>
  <c r="K2692" i="82"/>
  <c r="N2692" i="82" s="1"/>
  <c r="O2692" i="82" s="1"/>
  <c r="K2700" i="82"/>
  <c r="N2700" i="82" s="1"/>
  <c r="O2700" i="82" s="1"/>
  <c r="M2807" i="82"/>
  <c r="S2807" i="82" s="1"/>
  <c r="M2809" i="82"/>
  <c r="S2809" i="82" s="1"/>
  <c r="M2811" i="82"/>
  <c r="S2811" i="82" s="1"/>
  <c r="K2927" i="82"/>
  <c r="K2935" i="82"/>
  <c r="K2943" i="82"/>
  <c r="M2698" i="82"/>
  <c r="S2698" i="82" s="1"/>
  <c r="M2735" i="82"/>
  <c r="S2735" i="82" s="1"/>
  <c r="M2769" i="82"/>
  <c r="S2769" i="82" s="1"/>
  <c r="M2771" i="82"/>
  <c r="S2771" i="82" s="1"/>
  <c r="M2785" i="82"/>
  <c r="S2785" i="82" s="1"/>
  <c r="M2787" i="82"/>
  <c r="S2787" i="82" s="1"/>
  <c r="M2805" i="82"/>
  <c r="S2805" i="82" s="1"/>
  <c r="M2828" i="82"/>
  <c r="S2828" i="82" s="1"/>
  <c r="K2918" i="82"/>
  <c r="M2925" i="82"/>
  <c r="S2925" i="82" s="1"/>
  <c r="M2927" i="82"/>
  <c r="S2927" i="82" s="1"/>
  <c r="M2935" i="82"/>
  <c r="S2935" i="82" s="1"/>
  <c r="M2943" i="82"/>
  <c r="S2943" i="82" s="1"/>
  <c r="K2951" i="82"/>
  <c r="M2954" i="82"/>
  <c r="S2954" i="82" s="1"/>
  <c r="M2963" i="82"/>
  <c r="S2963" i="82" s="1"/>
  <c r="M2970" i="82"/>
  <c r="S2970" i="82" s="1"/>
  <c r="M2973" i="82"/>
  <c r="S2973" i="82" s="1"/>
  <c r="K2718" i="82"/>
  <c r="M2712" i="82"/>
  <c r="M2843" i="82"/>
  <c r="S2843" i="82" s="1"/>
  <c r="M2907" i="82"/>
  <c r="S2907" i="82" s="1"/>
  <c r="M2967" i="82"/>
  <c r="S2967" i="82" s="1"/>
  <c r="K2970" i="82"/>
  <c r="K3007" i="82"/>
  <c r="K3034" i="82"/>
  <c r="M3039" i="82"/>
  <c r="S3039" i="82" s="1"/>
  <c r="K3040" i="82"/>
  <c r="M3041" i="82"/>
  <c r="S3041" i="82" s="1"/>
  <c r="K3043" i="82"/>
  <c r="K3066" i="82"/>
  <c r="K3072" i="82"/>
  <c r="M3073" i="82"/>
  <c r="S3073" i="82" s="1"/>
  <c r="M3077" i="82"/>
  <c r="S3077" i="82" s="1"/>
  <c r="M3081" i="82"/>
  <c r="S3081" i="82" s="1"/>
  <c r="K3108" i="82"/>
  <c r="M3138" i="82"/>
  <c r="S3138" i="82" s="1"/>
  <c r="K3166" i="82"/>
  <c r="M3188" i="82"/>
  <c r="S3188" i="82" s="1"/>
  <c r="M3212" i="82"/>
  <c r="S3212" i="82" s="1"/>
  <c r="M2767" i="82"/>
  <c r="S2767" i="82" s="1"/>
  <c r="M2867" i="82"/>
  <c r="S2867" i="82" s="1"/>
  <c r="K2990" i="82"/>
  <c r="K3005" i="82"/>
  <c r="M3025" i="82"/>
  <c r="S3025" i="82" s="1"/>
  <c r="K3044" i="82"/>
  <c r="K3071" i="82"/>
  <c r="K3083" i="82"/>
  <c r="K3095" i="82"/>
  <c r="K3116" i="82"/>
  <c r="M3117" i="82"/>
  <c r="S3117" i="82" s="1"/>
  <c r="M3121" i="82"/>
  <c r="S3121" i="82" s="1"/>
  <c r="M3165" i="82"/>
  <c r="S3165" i="82" s="1"/>
  <c r="M3166" i="82"/>
  <c r="S3166" i="82" s="1"/>
  <c r="M3178" i="82"/>
  <c r="S3178" i="82" s="1"/>
  <c r="K3180" i="82"/>
  <c r="K3216" i="82"/>
  <c r="K3003" i="82"/>
  <c r="N3003" i="82" s="1"/>
  <c r="O3003" i="82" s="1"/>
  <c r="K3056" i="82"/>
  <c r="M3057" i="82"/>
  <c r="S3057" i="82" s="1"/>
  <c r="M3061" i="82"/>
  <c r="S3061" i="82" s="1"/>
  <c r="M3093" i="82"/>
  <c r="S3093" i="82" s="1"/>
  <c r="K3107" i="82"/>
  <c r="K3119" i="82"/>
  <c r="K3138" i="82"/>
  <c r="K3152" i="82"/>
  <c r="M3176" i="82"/>
  <c r="S3176" i="82" s="1"/>
  <c r="K3188" i="82"/>
  <c r="M2783" i="82"/>
  <c r="S2783" i="82" s="1"/>
  <c r="M2799" i="82"/>
  <c r="S2799" i="82" s="1"/>
  <c r="M2819" i="82"/>
  <c r="S2819" i="82" s="1"/>
  <c r="M2891" i="82"/>
  <c r="S2891" i="82" s="1"/>
  <c r="M3000" i="82"/>
  <c r="S3000" i="82" s="1"/>
  <c r="M3071" i="82"/>
  <c r="S3071" i="82" s="1"/>
  <c r="M3137" i="82"/>
  <c r="S3137" i="82" s="1"/>
  <c r="M3180" i="82"/>
  <c r="S3180" i="82" s="1"/>
  <c r="K3039" i="82"/>
  <c r="M3085" i="82"/>
  <c r="S3085" i="82" s="1"/>
  <c r="K3092" i="82"/>
  <c r="K3124" i="82"/>
  <c r="K3155" i="82"/>
  <c r="M3186" i="82"/>
  <c r="S3186" i="82" s="1"/>
  <c r="M2745" i="82"/>
  <c r="S2745" i="82" s="1"/>
  <c r="M2851" i="82"/>
  <c r="S2851" i="82" s="1"/>
  <c r="K2954" i="82"/>
  <c r="K2963" i="82"/>
  <c r="M2988" i="82"/>
  <c r="M3019" i="82"/>
  <c r="S3019" i="82" s="1"/>
  <c r="K3042" i="82"/>
  <c r="M3051" i="82"/>
  <c r="S3051" i="82" s="1"/>
  <c r="M3055" i="82"/>
  <c r="S3055" i="82" s="1"/>
  <c r="K3070" i="82"/>
  <c r="M3075" i="82"/>
  <c r="S3075" i="82" s="1"/>
  <c r="K3079" i="82"/>
  <c r="M3087" i="82"/>
  <c r="S3087" i="82" s="1"/>
  <c r="K3094" i="82"/>
  <c r="M3115" i="82"/>
  <c r="S3115" i="82" s="1"/>
  <c r="M3118" i="82"/>
  <c r="S3118" i="82" s="1"/>
  <c r="K3120" i="82"/>
  <c r="K3134" i="82"/>
  <c r="K3151" i="82"/>
  <c r="K3154" i="82"/>
  <c r="K3156" i="82"/>
  <c r="M3170" i="82"/>
  <c r="S3170" i="82" s="1"/>
  <c r="K3172" i="82"/>
  <c r="M3192" i="82"/>
  <c r="S3192" i="82" s="1"/>
  <c r="M3202" i="82"/>
  <c r="S3202" i="82" s="1"/>
  <c r="K3204" i="82"/>
  <c r="K3220" i="82"/>
  <c r="K3022" i="82"/>
  <c r="M3031" i="82"/>
  <c r="S3031" i="82" s="1"/>
  <c r="M3063" i="82"/>
  <c r="S3063" i="82" s="1"/>
  <c r="M2755" i="82"/>
  <c r="S2755" i="82" s="1"/>
  <c r="M2875" i="82"/>
  <c r="S2875" i="82" s="1"/>
  <c r="M2958" i="82"/>
  <c r="S2958" i="82" s="1"/>
  <c r="M3002" i="82"/>
  <c r="S3002" i="82" s="1"/>
  <c r="K3212" i="82"/>
  <c r="M2781" i="82"/>
  <c r="S2781" i="82" s="1"/>
  <c r="M2797" i="82"/>
  <c r="S2797" i="82" s="1"/>
  <c r="M2835" i="82"/>
  <c r="S2835" i="82" s="1"/>
  <c r="M2899" i="82"/>
  <c r="S2899" i="82" s="1"/>
  <c r="M2983" i="82"/>
  <c r="S2983" i="82" s="1"/>
  <c r="M2986" i="82"/>
  <c r="S2986" i="82" s="1"/>
  <c r="M3004" i="82"/>
  <c r="S3004" i="82" s="1"/>
  <c r="K3006" i="82"/>
  <c r="K3032" i="82"/>
  <c r="K3050" i="82"/>
  <c r="M3132" i="82"/>
  <c r="S3132" i="82" s="1"/>
  <c r="M3194" i="82"/>
  <c r="S3194" i="82" s="1"/>
  <c r="K3196" i="82"/>
  <c r="K3208" i="82"/>
  <c r="K3224" i="82"/>
  <c r="M2753" i="82"/>
  <c r="S2753" i="82" s="1"/>
  <c r="M2824" i="82"/>
  <c r="S2824" i="82" s="1"/>
  <c r="M2859" i="82"/>
  <c r="S2859" i="82" s="1"/>
  <c r="K3031" i="82"/>
  <c r="K3035" i="82"/>
  <c r="K3063" i="82"/>
  <c r="K3067" i="82"/>
  <c r="M3067" i="82"/>
  <c r="S3067" i="82" s="1"/>
  <c r="K3091" i="82"/>
  <c r="M2883" i="82"/>
  <c r="S2883" i="82" s="1"/>
  <c r="M3001" i="82"/>
  <c r="S3001" i="82" s="1"/>
  <c r="M3035" i="82"/>
  <c r="S3035" i="82" s="1"/>
  <c r="K3060" i="82"/>
  <c r="M3131" i="82"/>
  <c r="S3131" i="82" s="1"/>
  <c r="M3150" i="82"/>
  <c r="S3150" i="82" s="1"/>
  <c r="M3208" i="82"/>
  <c r="S3208" i="82" s="1"/>
  <c r="M3120" i="82"/>
  <c r="S3120" i="82" s="1"/>
  <c r="K3027" i="82"/>
  <c r="M3119" i="82"/>
  <c r="S3119" i="82" s="1"/>
  <c r="K3100" i="82"/>
  <c r="M3151" i="82"/>
  <c r="S3151" i="82" s="1"/>
  <c r="M3043" i="82"/>
  <c r="S3043" i="82" s="1"/>
  <c r="M3107" i="82"/>
  <c r="S3107" i="82" s="1"/>
  <c r="K3099" i="82"/>
  <c r="K2941" i="82"/>
  <c r="M2849" i="82"/>
  <c r="S2849" i="82" s="1"/>
  <c r="K2618" i="82"/>
  <c r="K3113" i="82"/>
  <c r="M3086" i="82"/>
  <c r="S3086" i="82" s="1"/>
  <c r="K3016" i="82"/>
  <c r="M2746" i="82"/>
  <c r="S2746" i="82" s="1"/>
  <c r="M3184" i="82"/>
  <c r="S3184" i="82" s="1"/>
  <c r="M3139" i="82"/>
  <c r="S3139" i="82" s="1"/>
  <c r="M3058" i="82"/>
  <c r="S3058" i="82" s="1"/>
  <c r="M3021" i="82"/>
  <c r="S3021" i="82" s="1"/>
  <c r="K2974" i="82"/>
  <c r="K2865" i="82"/>
  <c r="K3165" i="82"/>
  <c r="M3099" i="82"/>
  <c r="S3099" i="82" s="1"/>
  <c r="M3065" i="82"/>
  <c r="S3065" i="82" s="1"/>
  <c r="M2841" i="82"/>
  <c r="S2841" i="82" s="1"/>
  <c r="K3105" i="82"/>
  <c r="K2821" i="82"/>
  <c r="K3125" i="82"/>
  <c r="K3053" i="82"/>
  <c r="K2881" i="82"/>
  <c r="K3133" i="82"/>
  <c r="M3158" i="82"/>
  <c r="S3158" i="82" s="1"/>
  <c r="M3034" i="82"/>
  <c r="S3034" i="82" s="1"/>
  <c r="K2985" i="82"/>
  <c r="K2760" i="82"/>
  <c r="K3185" i="82"/>
  <c r="K3081" i="82"/>
  <c r="K2987" i="82"/>
  <c r="K2897" i="82"/>
  <c r="K3205" i="82"/>
  <c r="K3102" i="82"/>
  <c r="M3053" i="82"/>
  <c r="S3053" i="82" s="1"/>
  <c r="K2801" i="82"/>
  <c r="M2990" i="82"/>
  <c r="S2990" i="82" s="1"/>
  <c r="K2920" i="82"/>
  <c r="K2894" i="82"/>
  <c r="K2862" i="82"/>
  <c r="K2750" i="82"/>
  <c r="M2706" i="82"/>
  <c r="S2706" i="82" s="1"/>
  <c r="K2650" i="82"/>
  <c r="K2764" i="82"/>
  <c r="K2744" i="82"/>
  <c r="M2722" i="82"/>
  <c r="S2722" i="82" s="1"/>
  <c r="K2638" i="82"/>
  <c r="K2888" i="82"/>
  <c r="K2825" i="82"/>
  <c r="M2759" i="82"/>
  <c r="S2759" i="82" s="1"/>
  <c r="M2989" i="82"/>
  <c r="S2989" i="82" s="1"/>
  <c r="K2929" i="82"/>
  <c r="K2882" i="82"/>
  <c r="K2861" i="82"/>
  <c r="K2666" i="82"/>
  <c r="M2991" i="82"/>
  <c r="S2991" i="82" s="1"/>
  <c r="K2891" i="82"/>
  <c r="K2736" i="82"/>
  <c r="K2635" i="82"/>
  <c r="K2977" i="82"/>
  <c r="M2909" i="82"/>
  <c r="S2909" i="82" s="1"/>
  <c r="K2863" i="82"/>
  <c r="K2770" i="82"/>
  <c r="K2712" i="82"/>
  <c r="N2712" i="82" s="1"/>
  <c r="O2712" i="82" s="1"/>
  <c r="K2819" i="82"/>
  <c r="K2758" i="82"/>
  <c r="M2605" i="82"/>
  <c r="S2605" i="82" s="1"/>
  <c r="M2680" i="82"/>
  <c r="M2660" i="82"/>
  <c r="S2660" i="82" s="1"/>
  <c r="M2634" i="82"/>
  <c r="S2634" i="82" s="1"/>
  <c r="M2607" i="82"/>
  <c r="S2607" i="82" s="1"/>
  <c r="M2586" i="82"/>
  <c r="S2586" i="82" s="1"/>
  <c r="K2461" i="82"/>
  <c r="M2603" i="82"/>
  <c r="S2603" i="82" s="1"/>
  <c r="M2572" i="82"/>
  <c r="S2572" i="82" s="1"/>
  <c r="M2558" i="82"/>
  <c r="S2558" i="82" s="1"/>
  <c r="M2623" i="82"/>
  <c r="S2623" i="82" s="1"/>
  <c r="K2575" i="82"/>
  <c r="M2551" i="82"/>
  <c r="S2551" i="82" s="1"/>
  <c r="M2532" i="82"/>
  <c r="S2532" i="82" s="1"/>
  <c r="M2638" i="82"/>
  <c r="S2638" i="82" s="1"/>
  <c r="M2581" i="82"/>
  <c r="S2581" i="82" s="1"/>
  <c r="M2562" i="82"/>
  <c r="S2562" i="82" s="1"/>
  <c r="K2525" i="82"/>
  <c r="M2610" i="82"/>
  <c r="S2610" i="82" s="1"/>
  <c r="K2570" i="82"/>
  <c r="M2480" i="82"/>
  <c r="S2480" i="82" s="1"/>
  <c r="M2643" i="82"/>
  <c r="S2643" i="82" s="1"/>
  <c r="M2691" i="82"/>
  <c r="S2691" i="82" s="1"/>
  <c r="K2420" i="82"/>
  <c r="K2190" i="82"/>
  <c r="K2409" i="82"/>
  <c r="K2515" i="82"/>
  <c r="M2442" i="82"/>
  <c r="K2353" i="82"/>
  <c r="M2303" i="82"/>
  <c r="S2303" i="82" s="1"/>
  <c r="M2526" i="82"/>
  <c r="S2526" i="82" s="1"/>
  <c r="M2441" i="82"/>
  <c r="M2341" i="82"/>
  <c r="S2341" i="82" s="1"/>
  <c r="M2544" i="82"/>
  <c r="S2544" i="82" s="1"/>
  <c r="M2528" i="82"/>
  <c r="S2528" i="82" s="1"/>
  <c r="M2496" i="82"/>
  <c r="S2496" i="82" s="1"/>
  <c r="M2462" i="82"/>
  <c r="M2440" i="82"/>
  <c r="S2440" i="82" s="1"/>
  <c r="M2384" i="82"/>
  <c r="S2384" i="82" s="1"/>
  <c r="K2482" i="82"/>
  <c r="K2427" i="82"/>
  <c r="K2357" i="82"/>
  <c r="M2523" i="82"/>
  <c r="S2523" i="82" s="1"/>
  <c r="M2390" i="82"/>
  <c r="S2390" i="82" s="1"/>
  <c r="M2352" i="82"/>
  <c r="S2352" i="82" s="1"/>
  <c r="M2320" i="82"/>
  <c r="S2320" i="82" s="1"/>
  <c r="M2180" i="82"/>
  <c r="S2180" i="82" s="1"/>
  <c r="K2292" i="82"/>
  <c r="M2184" i="82"/>
  <c r="S2184" i="82" s="1"/>
  <c r="M2264" i="82"/>
  <c r="S2264" i="82" s="1"/>
  <c r="K2415" i="82"/>
  <c r="K2323" i="82"/>
  <c r="K2165" i="82"/>
  <c r="K2400" i="82"/>
  <c r="M2054" i="82"/>
  <c r="S2054" i="82" s="1"/>
  <c r="K2198" i="82"/>
  <c r="K2358" i="82"/>
  <c r="K2322" i="82"/>
  <c r="K2295" i="82"/>
  <c r="M2236" i="82"/>
  <c r="S2236" i="82" s="1"/>
  <c r="M2313" i="82"/>
  <c r="S2313" i="82" s="1"/>
  <c r="K2243" i="82"/>
  <c r="M2210" i="82"/>
  <c r="S2210" i="82" s="1"/>
  <c r="K2099" i="82"/>
  <c r="K2239" i="82"/>
  <c r="M2168" i="82"/>
  <c r="S2168" i="82" s="1"/>
  <c r="M2071" i="82"/>
  <c r="S2071" i="82" s="1"/>
  <c r="K2304" i="82"/>
  <c r="M2223" i="82"/>
  <c r="S2223" i="82" s="1"/>
  <c r="K2204" i="82"/>
  <c r="K2140" i="82"/>
  <c r="M2201" i="82"/>
  <c r="S2201" i="82" s="1"/>
  <c r="M2063" i="82"/>
  <c r="S2063" i="82" s="1"/>
  <c r="M3095" i="82"/>
  <c r="S3095" i="82" s="1"/>
  <c r="M3083" i="82"/>
  <c r="S3083" i="82" s="1"/>
  <c r="K3019" i="82"/>
  <c r="M3094" i="82"/>
  <c r="S3094" i="82" s="1"/>
  <c r="K3103" i="82"/>
  <c r="K3106" i="82"/>
  <c r="M3037" i="82"/>
  <c r="S3037" i="82" s="1"/>
  <c r="M3091" i="82"/>
  <c r="S3091" i="82" s="1"/>
  <c r="M2941" i="82"/>
  <c r="S2941" i="82" s="1"/>
  <c r="K2674" i="82"/>
  <c r="M2601" i="82"/>
  <c r="S2601" i="82" s="1"/>
  <c r="K3217" i="82"/>
  <c r="K3163" i="82"/>
  <c r="M3136" i="82"/>
  <c r="S3136" i="82" s="1"/>
  <c r="M3050" i="82"/>
  <c r="S3050" i="82" s="1"/>
  <c r="M3016" i="82"/>
  <c r="S3016" i="82" s="1"/>
  <c r="K2746" i="82"/>
  <c r="K3182" i="82"/>
  <c r="K3078" i="82"/>
  <c r="K2958" i="82"/>
  <c r="M2865" i="82"/>
  <c r="S2865" i="82" s="1"/>
  <c r="M3218" i="82"/>
  <c r="S3218" i="82" s="1"/>
  <c r="M3147" i="82"/>
  <c r="S3147" i="82" s="1"/>
  <c r="M3033" i="82"/>
  <c r="S3033" i="82" s="1"/>
  <c r="K2905" i="82"/>
  <c r="M3100" i="82"/>
  <c r="S3100" i="82" s="1"/>
  <c r="M2821" i="82"/>
  <c r="S2821" i="82" s="1"/>
  <c r="K3177" i="82"/>
  <c r="K3049" i="82"/>
  <c r="K2982" i="82"/>
  <c r="M2881" i="82"/>
  <c r="S2881" i="82" s="1"/>
  <c r="M3096" i="82"/>
  <c r="S3096" i="82" s="1"/>
  <c r="M3214" i="82"/>
  <c r="S3214" i="82" s="1"/>
  <c r="K3148" i="82"/>
  <c r="M3062" i="82"/>
  <c r="S3062" i="82" s="1"/>
  <c r="M2985" i="82"/>
  <c r="S2985" i="82" s="1"/>
  <c r="K2748" i="82"/>
  <c r="K3130" i="82"/>
  <c r="M3102" i="82"/>
  <c r="S3102" i="82" s="1"/>
  <c r="M3060" i="82"/>
  <c r="S3060" i="82" s="1"/>
  <c r="M3045" i="82"/>
  <c r="S3045" i="82" s="1"/>
  <c r="K2967" i="82"/>
  <c r="M2897" i="82"/>
  <c r="S2897" i="82" s="1"/>
  <c r="M3130" i="82"/>
  <c r="S3130" i="82" s="1"/>
  <c r="M3098" i="82"/>
  <c r="S3098" i="82" s="1"/>
  <c r="M2801" i="82"/>
  <c r="S2801" i="82" s="1"/>
  <c r="K2988" i="82"/>
  <c r="N2988" i="82" s="1"/>
  <c r="O2988" i="82" s="1"/>
  <c r="K2830" i="82"/>
  <c r="K2792" i="82"/>
  <c r="K2771" i="82"/>
  <c r="K2735" i="82"/>
  <c r="M2930" i="82"/>
  <c r="S2930" i="82" s="1"/>
  <c r="K2742" i="82"/>
  <c r="K2634" i="82"/>
  <c r="K2880" i="82"/>
  <c r="K2813" i="82"/>
  <c r="K2589" i="82"/>
  <c r="K2901" i="82"/>
  <c r="K2858" i="82"/>
  <c r="K2837" i="82"/>
  <c r="K2754" i="82"/>
  <c r="K2983" i="82"/>
  <c r="K2883" i="82"/>
  <c r="M2813" i="82"/>
  <c r="S2813" i="82" s="1"/>
  <c r="K2779" i="82"/>
  <c r="M2633" i="82"/>
  <c r="S2633" i="82" s="1"/>
  <c r="M2939" i="82"/>
  <c r="S2939" i="82" s="1"/>
  <c r="M2906" i="82"/>
  <c r="S2906" i="82" s="1"/>
  <c r="K2855" i="82"/>
  <c r="K2765" i="82"/>
  <c r="K2710" i="82"/>
  <c r="K2996" i="82"/>
  <c r="K2965" i="82"/>
  <c r="K2799" i="82"/>
  <c r="K2755" i="82"/>
  <c r="K2734" i="82"/>
  <c r="K2677" i="82"/>
  <c r="K2633" i="82"/>
  <c r="M2606" i="82"/>
  <c r="S2606" i="82" s="1"/>
  <c r="K2768" i="82"/>
  <c r="M2683" i="82"/>
  <c r="S2683" i="82" s="1"/>
  <c r="K2477" i="82"/>
  <c r="M2602" i="82"/>
  <c r="S2602" i="82" s="1"/>
  <c r="K2558" i="82"/>
  <c r="K2493" i="82"/>
  <c r="K2661" i="82"/>
  <c r="K2592" i="82"/>
  <c r="K2572" i="82"/>
  <c r="K2551" i="82"/>
  <c r="K2532" i="82"/>
  <c r="K2631" i="82"/>
  <c r="M2505" i="82"/>
  <c r="S2505" i="82" s="1"/>
  <c r="M2655" i="82"/>
  <c r="S2655" i="82" s="1"/>
  <c r="M2579" i="82"/>
  <c r="S2579" i="82" s="1"/>
  <c r="K2549" i="82"/>
  <c r="M2431" i="82"/>
  <c r="S2431" i="82" s="1"/>
  <c r="K2612" i="82"/>
  <c r="M2571" i="82"/>
  <c r="S2571" i="82" s="1"/>
  <c r="K2643" i="82"/>
  <c r="M2595" i="82"/>
  <c r="S2595" i="82" s="1"/>
  <c r="K2563" i="82"/>
  <c r="K2495" i="82"/>
  <c r="M2369" i="82"/>
  <c r="S2369" i="82" s="1"/>
  <c r="M2185" i="82"/>
  <c r="S2185" i="82" s="1"/>
  <c r="K2490" i="82"/>
  <c r="M2450" i="82"/>
  <c r="M2409" i="82"/>
  <c r="S2409" i="82" s="1"/>
  <c r="K2512" i="82"/>
  <c r="K2336" i="82"/>
  <c r="M2543" i="82"/>
  <c r="S2543" i="82" s="1"/>
  <c r="M2525" i="82"/>
  <c r="S2525" i="82" s="1"/>
  <c r="M2322" i="82"/>
  <c r="S2322" i="82" s="1"/>
  <c r="K2543" i="82"/>
  <c r="K2527" i="82"/>
  <c r="M2413" i="82"/>
  <c r="S2413" i="82" s="1"/>
  <c r="K2195" i="82"/>
  <c r="M2427" i="82"/>
  <c r="S2427" i="82" s="1"/>
  <c r="M2522" i="82"/>
  <c r="S2522" i="82" s="1"/>
  <c r="M2418" i="82"/>
  <c r="S2418" i="82" s="1"/>
  <c r="K2180" i="82"/>
  <c r="K2284" i="82"/>
  <c r="M2370" i="82"/>
  <c r="S2370" i="82" s="1"/>
  <c r="M2414" i="82"/>
  <c r="S2414" i="82" s="1"/>
  <c r="K2342" i="82"/>
  <c r="K2321" i="82"/>
  <c r="K2302" i="82"/>
  <c r="K2215" i="82"/>
  <c r="K2033" i="82"/>
  <c r="K2274" i="82"/>
  <c r="K2054" i="82"/>
  <c r="K2312" i="82"/>
  <c r="K2388" i="82"/>
  <c r="K2351" i="82"/>
  <c r="M2295" i="82"/>
  <c r="S2295" i="82" s="1"/>
  <c r="M2228" i="82"/>
  <c r="S2228" i="82" s="1"/>
  <c r="M3020" i="82"/>
  <c r="K3059" i="82"/>
  <c r="M3015" i="82"/>
  <c r="S3015" i="82" s="1"/>
  <c r="K3068" i="82"/>
  <c r="M3222" i="82"/>
  <c r="S3222" i="82" s="1"/>
  <c r="K3200" i="82"/>
  <c r="K3023" i="82"/>
  <c r="K3086" i="82"/>
  <c r="K2939" i="82"/>
  <c r="K3203" i="82"/>
  <c r="K3215" i="82"/>
  <c r="K3194" i="82"/>
  <c r="K3132" i="82"/>
  <c r="K3110" i="82"/>
  <c r="K3013" i="82"/>
  <c r="K2889" i="82"/>
  <c r="K3179" i="82"/>
  <c r="M3123" i="82"/>
  <c r="S3123" i="82" s="1"/>
  <c r="K3213" i="82"/>
  <c r="K3189" i="82"/>
  <c r="K3144" i="82"/>
  <c r="K3117" i="82"/>
  <c r="K3082" i="82"/>
  <c r="M2905" i="82"/>
  <c r="S2905" i="82" s="1"/>
  <c r="K3089" i="82"/>
  <c r="M3111" i="82"/>
  <c r="S3111" i="82" s="1"/>
  <c r="M3048" i="82"/>
  <c r="S3048" i="82" s="1"/>
  <c r="M3046" i="82"/>
  <c r="S3046" i="82" s="1"/>
  <c r="K3209" i="82"/>
  <c r="K3178" i="82"/>
  <c r="M3059" i="82"/>
  <c r="S3059" i="82" s="1"/>
  <c r="M3027" i="82"/>
  <c r="S3027" i="82" s="1"/>
  <c r="M2982" i="82"/>
  <c r="S2982" i="82" s="1"/>
  <c r="K3159" i="82"/>
  <c r="M3129" i="82"/>
  <c r="S3129" i="82" s="1"/>
  <c r="K3098" i="82"/>
  <c r="K3057" i="82"/>
  <c r="K3041" i="82"/>
  <c r="K2962" i="82"/>
  <c r="M3198" i="82"/>
  <c r="S3198" i="82" s="1"/>
  <c r="M3162" i="82"/>
  <c r="S3162" i="82" s="1"/>
  <c r="K3037" i="82"/>
  <c r="K2873" i="82"/>
  <c r="K2886" i="82"/>
  <c r="K2854" i="82"/>
  <c r="K2828" i="82"/>
  <c r="K2769" i="82"/>
  <c r="K2730" i="82"/>
  <c r="K2759" i="82"/>
  <c r="M2742" i="82"/>
  <c r="S2742" i="82" s="1"/>
  <c r="K2594" i="82"/>
  <c r="K2872" i="82"/>
  <c r="K2796" i="82"/>
  <c r="K2739" i="82"/>
  <c r="K2980" i="82"/>
  <c r="K2898" i="82"/>
  <c r="K2877" i="82"/>
  <c r="K2834" i="82"/>
  <c r="K2751" i="82"/>
  <c r="K2658" i="82"/>
  <c r="K2875" i="82"/>
  <c r="K2800" i="82"/>
  <c r="K2777" i="82"/>
  <c r="K2630" i="82"/>
  <c r="M2962" i="82"/>
  <c r="S2962" i="82" s="1"/>
  <c r="K2903" i="82"/>
  <c r="K2847" i="82"/>
  <c r="K2705" i="82"/>
  <c r="M2993" i="82"/>
  <c r="S2993" i="82" s="1"/>
  <c r="K2797" i="82"/>
  <c r="K2753" i="82"/>
  <c r="M2702" i="82"/>
  <c r="S2702" i="82" s="1"/>
  <c r="M2626" i="82"/>
  <c r="S2626" i="82" s="1"/>
  <c r="K2605" i="82"/>
  <c r="K2763" i="82"/>
  <c r="K2596" i="82"/>
  <c r="K2453" i="82"/>
  <c r="N2453" i="82" s="1"/>
  <c r="O2453" i="82" s="1"/>
  <c r="M2591" i="82"/>
  <c r="S2591" i="82" s="1"/>
  <c r="M2556" i="82"/>
  <c r="S2556" i="82" s="1"/>
  <c r="M2468" i="82"/>
  <c r="S2468" i="82" s="1"/>
  <c r="K2615" i="82"/>
  <c r="K2591" i="82"/>
  <c r="M2567" i="82"/>
  <c r="S2567" i="82" s="1"/>
  <c r="K2548" i="82"/>
  <c r="M2652" i="82"/>
  <c r="S2652" i="82" s="1"/>
  <c r="M2630" i="82"/>
  <c r="S2630" i="82" s="1"/>
  <c r="K2492" i="82"/>
  <c r="K2652" i="82"/>
  <c r="K2557" i="82"/>
  <c r="K2600" i="82"/>
  <c r="M2563" i="82"/>
  <c r="S2563" i="82" s="1"/>
  <c r="M2594" i="82"/>
  <c r="S2594" i="82" s="1"/>
  <c r="M2539" i="82"/>
  <c r="S2539" i="82" s="1"/>
  <c r="K2185" i="82"/>
  <c r="K2444" i="82"/>
  <c r="K2401" i="82"/>
  <c r="M2430" i="82"/>
  <c r="S2430" i="82" s="1"/>
  <c r="M2336" i="82"/>
  <c r="S2336" i="82" s="1"/>
  <c r="M2542" i="82"/>
  <c r="S2542" i="82" s="1"/>
  <c r="M2488" i="82"/>
  <c r="S2488" i="82" s="1"/>
  <c r="K2430" i="82"/>
  <c r="M2582" i="82"/>
  <c r="S2582" i="82" s="1"/>
  <c r="K2542" i="82"/>
  <c r="K2526" i="82"/>
  <c r="M2408" i="82"/>
  <c r="S2408" i="82" s="1"/>
  <c r="K2436" i="82"/>
  <c r="M2406" i="82"/>
  <c r="K2352" i="82"/>
  <c r="M2516" i="82"/>
  <c r="S2516" i="82" s="1"/>
  <c r="M2460" i="82"/>
  <c r="S2460" i="82" s="1"/>
  <c r="K2421" i="82"/>
  <c r="M2178" i="82"/>
  <c r="S2178" i="82" s="1"/>
  <c r="M2374" i="82"/>
  <c r="S2374" i="82" s="1"/>
  <c r="M2284" i="82"/>
  <c r="S2284" i="82" s="1"/>
  <c r="K2338" i="82"/>
  <c r="K2402" i="82"/>
  <c r="M2362" i="82"/>
  <c r="S2362" i="82" s="1"/>
  <c r="M2338" i="82"/>
  <c r="S2338" i="82" s="1"/>
  <c r="M2215" i="82"/>
  <c r="S2215" i="82" s="1"/>
  <c r="K2350" i="82"/>
  <c r="M2382" i="82"/>
  <c r="S2382" i="82" s="1"/>
  <c r="M2312" i="82"/>
  <c r="S2312" i="82" s="1"/>
  <c r="K2378" i="82"/>
  <c r="K2345" i="82"/>
  <c r="K2288" i="82"/>
  <c r="M2220" i="82"/>
  <c r="S2220" i="82" s="1"/>
  <c r="K2142" i="82"/>
  <c r="K2234" i="82"/>
  <c r="M3196" i="82"/>
  <c r="S3196" i="82" s="1"/>
  <c r="K3055" i="82"/>
  <c r="M3220" i="82"/>
  <c r="S3220" i="82" s="1"/>
  <c r="K3051" i="82"/>
  <c r="K3118" i="82"/>
  <c r="M3172" i="82"/>
  <c r="S3172" i="82" s="1"/>
  <c r="M3224" i="82"/>
  <c r="S3224" i="82" s="1"/>
  <c r="K3075" i="82"/>
  <c r="K2931" i="82"/>
  <c r="K2803" i="82"/>
  <c r="M3143" i="82"/>
  <c r="S3143" i="82" s="1"/>
  <c r="K3191" i="82"/>
  <c r="M3074" i="82"/>
  <c r="S3074" i="82" s="1"/>
  <c r="M3013" i="82"/>
  <c r="S3013" i="82" s="1"/>
  <c r="K2986" i="82"/>
  <c r="M2889" i="82"/>
  <c r="S2889" i="82" s="1"/>
  <c r="K3218" i="82"/>
  <c r="K3147" i="82"/>
  <c r="M3114" i="82"/>
  <c r="S3114" i="82" s="1"/>
  <c r="K3002" i="82"/>
  <c r="K3211" i="82"/>
  <c r="M3182" i="82"/>
  <c r="S3182" i="82" s="1"/>
  <c r="K3115" i="82"/>
  <c r="M3036" i="82"/>
  <c r="S3036" i="82" s="1"/>
  <c r="K3164" i="82"/>
  <c r="K3109" i="82"/>
  <c r="K3045" i="82"/>
  <c r="K2933" i="82"/>
  <c r="K3207" i="82"/>
  <c r="K3175" i="82"/>
  <c r="K3145" i="82"/>
  <c r="M3052" i="82"/>
  <c r="S3052" i="82" s="1"/>
  <c r="K3025" i="82"/>
  <c r="M2979" i="82"/>
  <c r="S2979" i="82" s="1"/>
  <c r="K3029" i="82"/>
  <c r="K3210" i="82"/>
  <c r="K3162" i="82"/>
  <c r="K3093" i="82"/>
  <c r="K3077" i="82"/>
  <c r="M3056" i="82"/>
  <c r="S3056" i="82" s="1"/>
  <c r="M3040" i="82"/>
  <c r="S3040" i="82" s="1"/>
  <c r="K3012" i="82"/>
  <c r="K3174" i="82"/>
  <c r="M3124" i="82"/>
  <c r="S3124" i="82" s="1"/>
  <c r="M2873" i="82"/>
  <c r="S2873" i="82" s="1"/>
  <c r="K2961" i="82"/>
  <c r="K2911" i="82"/>
  <c r="K2787" i="82"/>
  <c r="M2730" i="82"/>
  <c r="S2730" i="82" s="1"/>
  <c r="K2823" i="82"/>
  <c r="K2757" i="82"/>
  <c r="K2732" i="82"/>
  <c r="M2700" i="82"/>
  <c r="K2585" i="82"/>
  <c r="K2864" i="82"/>
  <c r="K2791" i="82"/>
  <c r="K3009" i="82"/>
  <c r="K2919" i="82"/>
  <c r="K2874" i="82"/>
  <c r="K2853" i="82"/>
  <c r="M2791" i="82"/>
  <c r="S2791" i="82" s="1"/>
  <c r="K2749" i="82"/>
  <c r="K2867" i="82"/>
  <c r="K2626" i="82"/>
  <c r="M2934" i="82"/>
  <c r="S2934" i="82" s="1"/>
  <c r="M2901" i="82"/>
  <c r="S2901" i="82" s="1"/>
  <c r="K2839" i="82"/>
  <c r="M2747" i="82"/>
  <c r="S2747" i="82" s="1"/>
  <c r="K2696" i="82"/>
  <c r="N2696" i="82" s="1"/>
  <c r="O2696" i="82" s="1"/>
  <c r="K2981" i="82"/>
  <c r="K2788" i="82"/>
  <c r="K2716" i="82"/>
  <c r="K2697" i="82"/>
  <c r="M2671" i="82"/>
  <c r="S2671" i="82" s="1"/>
  <c r="M2654" i="82"/>
  <c r="S2654" i="82" s="1"/>
  <c r="K2625" i="82"/>
  <c r="M2580" i="82"/>
  <c r="S2580" i="82" s="1"/>
  <c r="K2761" i="82"/>
  <c r="K2581" i="82"/>
  <c r="M2566" i="82"/>
  <c r="S2566" i="82" s="1"/>
  <c r="K2413" i="82"/>
  <c r="M2651" i="82"/>
  <c r="S2651" i="82" s="1"/>
  <c r="K2614" i="82"/>
  <c r="K2567" i="82"/>
  <c r="M2546" i="82"/>
  <c r="S2546" i="82" s="1"/>
  <c r="M2481" i="82"/>
  <c r="S2481" i="82" s="1"/>
  <c r="K2693" i="82"/>
  <c r="K2651" i="82"/>
  <c r="M2622" i="82"/>
  <c r="S2622" i="82" s="1"/>
  <c r="M2554" i="82"/>
  <c r="S2554" i="82" s="1"/>
  <c r="K2418" i="82"/>
  <c r="M2650" i="82"/>
  <c r="S2650" i="82" s="1"/>
  <c r="M2599" i="82"/>
  <c r="S2599" i="82" s="1"/>
  <c r="K2565" i="82"/>
  <c r="K2701" i="82"/>
  <c r="M2663" i="82"/>
  <c r="S2663" i="82" s="1"/>
  <c r="M2555" i="82"/>
  <c r="S2555" i="82" s="1"/>
  <c r="M2667" i="82"/>
  <c r="S2667" i="82" s="1"/>
  <c r="M2635" i="82"/>
  <c r="S2635" i="82" s="1"/>
  <c r="M2497" i="82"/>
  <c r="S2497" i="82" s="1"/>
  <c r="M2476" i="82"/>
  <c r="S2476" i="82" s="1"/>
  <c r="M2458" i="82"/>
  <c r="M2401" i="82"/>
  <c r="S2401" i="82" s="1"/>
  <c r="K2380" i="82"/>
  <c r="K2488" i="82"/>
  <c r="K2426" i="82"/>
  <c r="M2519" i="82"/>
  <c r="S2519" i="82" s="1"/>
  <c r="M2410" i="82"/>
  <c r="S2410" i="82" s="1"/>
  <c r="M2576" i="82"/>
  <c r="S2576" i="82" s="1"/>
  <c r="K2496" i="82"/>
  <c r="M2453" i="82"/>
  <c r="M2510" i="82"/>
  <c r="S2510" i="82" s="1"/>
  <c r="M2484" i="82"/>
  <c r="S2484" i="82" s="1"/>
  <c r="K2434" i="82"/>
  <c r="K2404" i="82"/>
  <c r="K2511" i="82"/>
  <c r="K2416" i="82"/>
  <c r="M2311" i="82"/>
  <c r="S2311" i="82" s="1"/>
  <c r="M2366" i="82"/>
  <c r="S2366" i="82" s="1"/>
  <c r="K2315" i="82"/>
  <c r="K2310" i="82"/>
  <c r="K2334" i="82"/>
  <c r="K2200" i="82"/>
  <c r="K2386" i="82"/>
  <c r="K2347" i="82"/>
  <c r="M2378" i="82"/>
  <c r="S2378" i="82" s="1"/>
  <c r="K2307" i="82"/>
  <c r="K2376" i="82"/>
  <c r="M2340" i="82"/>
  <c r="S2340" i="82" s="1"/>
  <c r="M2288" i="82"/>
  <c r="S2288" i="82" s="1"/>
  <c r="K2279" i="82"/>
  <c r="K2196" i="82"/>
  <c r="M2136" i="82"/>
  <c r="S2136" i="82" s="1"/>
  <c r="K2282" i="82"/>
  <c r="K2223" i="82"/>
  <c r="M2148" i="82"/>
  <c r="S2148" i="82" s="1"/>
  <c r="K2278" i="82"/>
  <c r="K2237" i="82"/>
  <c r="M2216" i="82"/>
  <c r="S2216" i="82" s="1"/>
  <c r="M2175" i="82"/>
  <c r="S2175" i="82" s="1"/>
  <c r="K2250" i="82"/>
  <c r="M2193" i="82"/>
  <c r="S2193" i="82" s="1"/>
  <c r="K2287" i="82"/>
  <c r="K2222" i="82"/>
  <c r="K2306" i="82"/>
  <c r="M2179" i="82"/>
  <c r="S2179" i="82" s="1"/>
  <c r="K2157" i="82"/>
  <c r="K2241" i="82"/>
  <c r="K3046" i="82"/>
  <c r="M3216" i="82"/>
  <c r="S3216" i="82" s="1"/>
  <c r="M3204" i="82"/>
  <c r="S3204" i="82" s="1"/>
  <c r="K3018" i="82"/>
  <c r="K3114" i="82"/>
  <c r="K3150" i="82"/>
  <c r="K3168" i="82"/>
  <c r="M3069" i="82"/>
  <c r="S3069" i="82" s="1"/>
  <c r="M2918" i="82"/>
  <c r="S2918" i="82" s="1"/>
  <c r="M2803" i="82"/>
  <c r="S2803" i="82" s="1"/>
  <c r="K2642" i="82"/>
  <c r="K3127" i="82"/>
  <c r="M3103" i="82"/>
  <c r="S3103" i="82" s="1"/>
  <c r="M3032" i="82"/>
  <c r="S3032" i="82" s="1"/>
  <c r="K3011" i="82"/>
  <c r="K2966" i="82"/>
  <c r="M3104" i="82"/>
  <c r="S3104" i="82" s="1"/>
  <c r="M3070" i="82"/>
  <c r="S3070" i="82" s="1"/>
  <c r="K2994" i="82"/>
  <c r="K2728" i="82"/>
  <c r="K3139" i="82"/>
  <c r="M3047" i="82"/>
  <c r="S3047" i="82" s="1"/>
  <c r="K3015" i="82"/>
  <c r="K3214" i="82"/>
  <c r="K3161" i="82"/>
  <c r="M3105" i="82"/>
  <c r="S3105" i="82" s="1"/>
  <c r="M3038" i="82"/>
  <c r="S3038" i="82" s="1"/>
  <c r="K2971" i="82"/>
  <c r="M2933" i="82"/>
  <c r="S2933" i="82" s="1"/>
  <c r="M3080" i="82"/>
  <c r="S3080" i="82" s="1"/>
  <c r="K3017" i="82"/>
  <c r="K2957" i="82"/>
  <c r="K2857" i="82"/>
  <c r="K2978" i="82"/>
  <c r="M3200" i="82"/>
  <c r="S3200" i="82" s="1"/>
  <c r="K3153" i="82"/>
  <c r="M3126" i="82"/>
  <c r="S3126" i="82" s="1"/>
  <c r="M3092" i="82"/>
  <c r="S3092" i="82" s="1"/>
  <c r="M3076" i="82"/>
  <c r="S3076" i="82" s="1"/>
  <c r="M3007" i="82"/>
  <c r="S3007" i="82" s="1"/>
  <c r="K3221" i="82"/>
  <c r="K3122" i="82"/>
  <c r="K2997" i="82"/>
  <c r="K2910" i="82"/>
  <c r="K2878" i="82"/>
  <c r="K2846" i="82"/>
  <c r="K2785" i="82"/>
  <c r="K2762" i="82"/>
  <c r="K2720" i="82"/>
  <c r="K2690" i="82"/>
  <c r="M2757" i="82"/>
  <c r="S2757" i="82" s="1"/>
  <c r="M2695" i="82"/>
  <c r="S2695" i="82" s="1"/>
  <c r="K2916" i="82"/>
  <c r="K2856" i="82"/>
  <c r="K2789" i="82"/>
  <c r="K3004" i="82"/>
  <c r="K2945" i="82"/>
  <c r="M2914" i="82"/>
  <c r="S2914" i="82" s="1"/>
  <c r="K2893" i="82"/>
  <c r="K2850" i="82"/>
  <c r="K2829" i="82"/>
  <c r="M2789" i="82"/>
  <c r="S2789" i="82" s="1"/>
  <c r="M2613" i="82"/>
  <c r="S2613" i="82" s="1"/>
  <c r="K2969" i="82"/>
  <c r="K2859" i="82"/>
  <c r="K2795" i="82"/>
  <c r="K2726" i="82"/>
  <c r="M2953" i="82"/>
  <c r="S2953" i="82" s="1"/>
  <c r="K2895" i="82"/>
  <c r="K2831" i="82"/>
  <c r="M2736" i="82"/>
  <c r="S2736" i="82" s="1"/>
  <c r="K2979" i="82"/>
  <c r="K2917" i="82"/>
  <c r="K2783" i="82"/>
  <c r="M2716" i="82"/>
  <c r="S2716" i="82" s="1"/>
  <c r="M2653" i="82"/>
  <c r="S2653" i="82" s="1"/>
  <c r="M2618" i="82"/>
  <c r="S2618" i="82" s="1"/>
  <c r="K2745" i="82"/>
  <c r="K2608" i="82"/>
  <c r="K2541" i="82"/>
  <c r="K2566" i="82"/>
  <c r="M2690" i="82"/>
  <c r="S2690" i="82" s="1"/>
  <c r="M2639" i="82"/>
  <c r="S2639" i="82" s="1"/>
  <c r="K2584" i="82"/>
  <c r="K2564" i="82"/>
  <c r="K2457" i="82"/>
  <c r="N2457" i="82" s="1"/>
  <c r="O2457" i="82" s="1"/>
  <c r="M2670" i="82"/>
  <c r="S2670" i="82" s="1"/>
  <c r="M2676" i="82"/>
  <c r="M2598" i="82"/>
  <c r="S2598" i="82" s="1"/>
  <c r="K2573" i="82"/>
  <c r="K2540" i="82"/>
  <c r="M2662" i="82"/>
  <c r="S2662" i="82" s="1"/>
  <c r="M2585" i="82"/>
  <c r="S2585" i="82" s="1"/>
  <c r="M2547" i="82"/>
  <c r="S2547" i="82" s="1"/>
  <c r="K2555" i="82"/>
  <c r="K2485" i="82"/>
  <c r="M2457" i="82"/>
  <c r="K2507" i="82"/>
  <c r="M2470" i="82"/>
  <c r="K2393" i="82"/>
  <c r="M2380" i="82"/>
  <c r="S2380" i="82" s="1"/>
  <c r="K2192" i="82"/>
  <c r="M2474" i="82"/>
  <c r="S2474" i="82" s="1"/>
  <c r="K2424" i="82"/>
  <c r="M2535" i="82"/>
  <c r="S2535" i="82" s="1"/>
  <c r="M2518" i="82"/>
  <c r="S2518" i="82" s="1"/>
  <c r="M2464" i="82"/>
  <c r="S2464" i="82" s="1"/>
  <c r="K2408" i="82"/>
  <c r="M2568" i="82"/>
  <c r="S2568" i="82" s="1"/>
  <c r="M2536" i="82"/>
  <c r="S2536" i="82" s="1"/>
  <c r="M2520" i="82"/>
  <c r="S2520" i="82" s="1"/>
  <c r="K2451" i="82"/>
  <c r="M2477" i="82"/>
  <c r="S2477" i="82" s="1"/>
  <c r="M2454" i="82"/>
  <c r="K2432" i="82"/>
  <c r="K2508" i="82"/>
  <c r="K2438" i="82"/>
  <c r="K2262" i="82"/>
  <c r="M2343" i="82"/>
  <c r="S2343" i="82" s="1"/>
  <c r="K2311" i="82"/>
  <c r="M2308" i="82"/>
  <c r="S2308" i="82" s="1"/>
  <c r="M2356" i="82"/>
  <c r="S2356" i="82" s="1"/>
  <c r="K2330" i="82"/>
  <c r="M2268" i="82"/>
  <c r="S2268" i="82" s="1"/>
  <c r="M2200" i="82"/>
  <c r="S2200" i="82" s="1"/>
  <c r="K2344" i="82"/>
  <c r="M2358" i="82"/>
  <c r="S2358" i="82" s="1"/>
  <c r="K2272" i="82"/>
  <c r="M2328" i="82"/>
  <c r="S2328" i="82" s="1"/>
  <c r="K2276" i="82"/>
  <c r="K2331" i="82"/>
  <c r="K2226" i="82"/>
  <c r="K2271" i="82"/>
  <c r="K2216" i="82"/>
  <c r="K2138" i="82"/>
  <c r="M2271" i="82"/>
  <c r="S2271" i="82" s="1"/>
  <c r="K2211" i="82"/>
  <c r="K2172" i="82"/>
  <c r="M2183" i="82"/>
  <c r="S2183" i="82" s="1"/>
  <c r="K2316" i="82"/>
  <c r="M3174" i="82"/>
  <c r="S3174" i="82" s="1"/>
  <c r="M3155" i="82"/>
  <c r="S3155" i="82" s="1"/>
  <c r="M3152" i="82"/>
  <c r="S3152" i="82" s="1"/>
  <c r="K3184" i="82"/>
  <c r="K3087" i="82"/>
  <c r="K3140" i="82"/>
  <c r="M3153" i="82"/>
  <c r="S3153" i="82" s="1"/>
  <c r="K3047" i="82"/>
  <c r="K2627" i="82"/>
  <c r="M3078" i="82"/>
  <c r="S3078" i="82" s="1"/>
  <c r="K3181" i="82"/>
  <c r="K3101" i="82"/>
  <c r="K3065" i="82"/>
  <c r="M3026" i="82"/>
  <c r="S3026" i="82" s="1"/>
  <c r="M2966" i="82"/>
  <c r="S2966" i="82" s="1"/>
  <c r="K3169" i="82"/>
  <c r="M2728" i="82"/>
  <c r="S2728" i="82" s="1"/>
  <c r="M3156" i="82"/>
  <c r="S3156" i="82" s="1"/>
  <c r="K3137" i="82"/>
  <c r="M3108" i="82"/>
  <c r="S3108" i="82" s="1"/>
  <c r="M3042" i="82"/>
  <c r="S3042" i="82" s="1"/>
  <c r="K3026" i="82"/>
  <c r="M2951" i="82"/>
  <c r="S2951" i="82" s="1"/>
  <c r="K3222" i="82"/>
  <c r="K2992" i="82"/>
  <c r="K3090" i="82"/>
  <c r="K2998" i="82"/>
  <c r="M2971" i="82"/>
  <c r="S2971" i="82" s="1"/>
  <c r="K3225" i="82"/>
  <c r="K3197" i="82"/>
  <c r="M3168" i="82"/>
  <c r="S3168" i="82" s="1"/>
  <c r="M2917" i="82"/>
  <c r="S2917" i="82" s="1"/>
  <c r="M2857" i="82"/>
  <c r="S2857" i="82" s="1"/>
  <c r="M2978" i="82"/>
  <c r="S2978" i="82" s="1"/>
  <c r="K3198" i="82"/>
  <c r="K3142" i="82"/>
  <c r="M3122" i="82"/>
  <c r="S3122" i="82" s="1"/>
  <c r="M3088" i="82"/>
  <c r="S3088" i="82" s="1"/>
  <c r="K3030" i="82"/>
  <c r="M3003" i="82"/>
  <c r="K3219" i="82"/>
  <c r="K3186" i="82"/>
  <c r="K3157" i="82"/>
  <c r="M3068" i="82"/>
  <c r="S3068" i="82" s="1"/>
  <c r="M3022" i="82"/>
  <c r="S3022" i="82" s="1"/>
  <c r="K2984" i="82"/>
  <c r="K2925" i="82"/>
  <c r="K2807" i="82"/>
  <c r="M2720" i="82"/>
  <c r="S2720" i="82" s="1"/>
  <c r="K2680" i="82"/>
  <c r="N2680" i="82" s="1"/>
  <c r="O2680" i="82" s="1"/>
  <c r="M2946" i="82"/>
  <c r="S2946" i="82" s="1"/>
  <c r="K2811" i="82"/>
  <c r="M2692" i="82"/>
  <c r="K2912" i="82"/>
  <c r="K2848" i="82"/>
  <c r="K2780" i="82"/>
  <c r="M2645" i="82"/>
  <c r="S2645" i="82" s="1"/>
  <c r="K3000" i="82"/>
  <c r="M2912" i="82"/>
  <c r="S2912" i="82" s="1"/>
  <c r="K2890" i="82"/>
  <c r="K2869" i="82"/>
  <c r="K2827" i="82"/>
  <c r="M2775" i="82"/>
  <c r="S2775" i="82" s="1"/>
  <c r="M2732" i="82"/>
  <c r="S2732" i="82" s="1"/>
  <c r="K2953" i="82"/>
  <c r="K2851" i="82"/>
  <c r="K2793" i="82"/>
  <c r="M2710" i="82"/>
  <c r="S2710" i="82" s="1"/>
  <c r="M2931" i="82"/>
  <c r="S2931" i="82" s="1"/>
  <c r="K2887" i="82"/>
  <c r="K2817" i="82"/>
  <c r="M2726" i="82"/>
  <c r="S2726" i="82" s="1"/>
  <c r="K2686" i="82"/>
  <c r="M2977" i="82"/>
  <c r="S2977" i="82" s="1"/>
  <c r="K2781" i="82"/>
  <c r="K2740" i="82"/>
  <c r="K2662" i="82"/>
  <c r="M2668" i="82"/>
  <c r="M2734" i="82"/>
  <c r="S2734" i="82" s="1"/>
  <c r="K2607" i="82"/>
  <c r="M2541" i="82"/>
  <c r="S2541" i="82" s="1"/>
  <c r="M2564" i="82"/>
  <c r="S2564" i="82" s="1"/>
  <c r="M2550" i="82"/>
  <c r="S2550" i="82" s="1"/>
  <c r="K2681" i="82"/>
  <c r="M2559" i="82"/>
  <c r="S2559" i="82" s="1"/>
  <c r="K2724" i="82"/>
  <c r="M2687" i="82"/>
  <c r="S2687" i="82" s="1"/>
  <c r="K2604" i="82"/>
  <c r="M2570" i="82"/>
  <c r="S2570" i="82" s="1"/>
  <c r="K2673" i="82"/>
  <c r="K2538" i="82"/>
  <c r="K2685" i="82"/>
  <c r="M2656" i="82"/>
  <c r="S2656" i="82" s="1"/>
  <c r="M2659" i="82"/>
  <c r="S2659" i="82" s="1"/>
  <c r="M2627" i="82"/>
  <c r="S2627" i="82" s="1"/>
  <c r="M2583" i="82"/>
  <c r="S2583" i="82" s="1"/>
  <c r="K2464" i="82"/>
  <c r="M2466" i="82"/>
  <c r="K2455" i="82"/>
  <c r="K2373" i="82"/>
  <c r="K2447" i="82"/>
  <c r="K2422" i="82"/>
  <c r="M2534" i="82"/>
  <c r="S2534" i="82" s="1"/>
  <c r="M2517" i="82"/>
  <c r="S2517" i="82" s="1"/>
  <c r="K2459" i="82"/>
  <c r="M2397" i="82"/>
  <c r="S2397" i="82" s="1"/>
  <c r="M2560" i="82"/>
  <c r="S2560" i="82" s="1"/>
  <c r="K2535" i="82"/>
  <c r="K2519" i="82"/>
  <c r="K2486" i="82"/>
  <c r="K2389" i="82"/>
  <c r="K2504" i="82"/>
  <c r="K2448" i="82"/>
  <c r="K2423" i="82"/>
  <c r="K2396" i="82"/>
  <c r="M2394" i="82"/>
  <c r="S2394" i="82" s="1"/>
  <c r="M2248" i="82"/>
  <c r="S2248" i="82" s="1"/>
  <c r="M2492" i="82"/>
  <c r="S2492" i="82" s="1"/>
  <c r="K2431" i="82"/>
  <c r="M2398" i="82"/>
  <c r="S2398" i="82" s="1"/>
  <c r="M3149" i="82"/>
  <c r="S3149" i="82" s="1"/>
  <c r="K3036" i="82"/>
  <c r="M3134" i="82"/>
  <c r="S3134" i="82" s="1"/>
  <c r="K3123" i="82"/>
  <c r="K3176" i="82"/>
  <c r="M3079" i="82"/>
  <c r="S3079" i="82" s="1"/>
  <c r="M3133" i="82"/>
  <c r="S3133" i="82" s="1"/>
  <c r="K3136" i="82"/>
  <c r="K3206" i="82"/>
  <c r="M2625" i="82"/>
  <c r="S2625" i="82" s="1"/>
  <c r="M3206" i="82"/>
  <c r="S3206" i="82" s="1"/>
  <c r="K3121" i="82"/>
  <c r="K3097" i="82"/>
  <c r="M3064" i="82"/>
  <c r="S3064" i="82" s="1"/>
  <c r="M3006" i="82"/>
  <c r="S3006" i="82" s="1"/>
  <c r="K2955" i="82"/>
  <c r="K3201" i="82"/>
  <c r="M3167" i="82"/>
  <c r="S3167" i="82" s="1"/>
  <c r="K3033" i="82"/>
  <c r="M2718" i="82"/>
  <c r="S2718" i="82" s="1"/>
  <c r="K3202" i="82"/>
  <c r="M3154" i="82"/>
  <c r="S3154" i="82" s="1"/>
  <c r="K3021" i="82"/>
  <c r="K3193" i="82"/>
  <c r="K2947" i="82"/>
  <c r="K3190" i="82"/>
  <c r="K3129" i="82"/>
  <c r="M3030" i="82"/>
  <c r="S3030" i="82" s="1"/>
  <c r="M2998" i="82"/>
  <c r="S2998" i="82" s="1"/>
  <c r="K2774" i="82"/>
  <c r="K3223" i="82"/>
  <c r="M3190" i="82"/>
  <c r="S3190" i="82" s="1"/>
  <c r="M3164" i="82"/>
  <c r="S3164" i="82" s="1"/>
  <c r="M3106" i="82"/>
  <c r="S3106" i="82" s="1"/>
  <c r="K3073" i="82"/>
  <c r="M3044" i="82"/>
  <c r="S3044" i="82" s="1"/>
  <c r="K3014" i="82"/>
  <c r="K2914" i="82"/>
  <c r="K2949" i="82"/>
  <c r="K3195" i="82"/>
  <c r="M3140" i="82"/>
  <c r="S3140" i="82" s="1"/>
  <c r="K3085" i="82"/>
  <c r="M3072" i="82"/>
  <c r="S3072" i="82" s="1"/>
  <c r="K2833" i="82"/>
  <c r="K3183" i="82"/>
  <c r="K3149" i="82"/>
  <c r="K3112" i="82"/>
  <c r="K3061" i="82"/>
  <c r="K3020" i="82"/>
  <c r="N3020" i="82" s="1"/>
  <c r="O3020" i="82" s="1"/>
  <c r="M2975" i="82"/>
  <c r="S2975" i="82" s="1"/>
  <c r="M3005" i="82"/>
  <c r="S3005" i="82" s="1"/>
  <c r="K2902" i="82"/>
  <c r="K2870" i="82"/>
  <c r="K2838" i="82"/>
  <c r="K2805" i="82"/>
  <c r="K2709" i="82"/>
  <c r="K2664" i="82"/>
  <c r="K2809" i="82"/>
  <c r="K2752" i="82"/>
  <c r="K2670" i="82"/>
  <c r="K2904" i="82"/>
  <c r="K2840" i="82"/>
  <c r="K2775" i="82"/>
  <c r="K2619" i="82"/>
  <c r="K2937" i="82"/>
  <c r="K2909" i="82"/>
  <c r="K2866" i="82"/>
  <c r="K2845" i="82"/>
  <c r="M2825" i="82"/>
  <c r="S2825" i="82" s="1"/>
  <c r="M2773" i="82"/>
  <c r="S2773" i="82" s="1"/>
  <c r="K2702" i="82"/>
  <c r="K2539" i="82"/>
  <c r="K2907" i="82"/>
  <c r="K2843" i="82"/>
  <c r="K2756" i="82"/>
  <c r="K2595" i="82"/>
  <c r="K2879" i="82"/>
  <c r="K2714" i="82"/>
  <c r="K2668" i="82"/>
  <c r="N2668" i="82" s="1"/>
  <c r="O2668" i="82" s="1"/>
  <c r="K2975" i="82"/>
  <c r="K2913" i="82"/>
  <c r="K2772" i="82"/>
  <c r="M2740" i="82"/>
  <c r="S2740" i="82" s="1"/>
  <c r="M2686" i="82"/>
  <c r="S2686" i="82" s="1"/>
  <c r="M2647" i="82"/>
  <c r="S2647" i="82" s="1"/>
  <c r="K2606" i="82"/>
  <c r="M2590" i="82"/>
  <c r="S2590" i="82" s="1"/>
  <c r="K2533" i="82"/>
  <c r="M2615" i="82"/>
  <c r="S2615" i="82" s="1"/>
  <c r="M2574" i="82"/>
  <c r="S2574" i="82" s="1"/>
  <c r="K2550" i="82"/>
  <c r="M2675" i="82"/>
  <c r="S2675" i="82" s="1"/>
  <c r="M2631" i="82"/>
  <c r="S2631" i="82" s="1"/>
  <c r="K2603" i="82"/>
  <c r="M2578" i="82"/>
  <c r="S2578" i="82" s="1"/>
  <c r="K2559" i="82"/>
  <c r="K2588" i="82"/>
  <c r="M2540" i="82"/>
  <c r="S2540" i="82" s="1"/>
  <c r="M2589" i="82"/>
  <c r="S2589" i="82" s="1"/>
  <c r="K2554" i="82"/>
  <c r="M2679" i="82"/>
  <c r="S2679" i="82" s="1"/>
  <c r="K2656" i="82"/>
  <c r="K2571" i="82"/>
  <c r="M2524" i="82"/>
  <c r="S2524" i="82" s="1"/>
  <c r="K2466" i="82"/>
  <c r="N2466" i="82" s="1"/>
  <c r="O2466" i="82" s="1"/>
  <c r="K2441" i="82"/>
  <c r="N2441" i="82" s="1"/>
  <c r="O2441" i="82" s="1"/>
  <c r="K2503" i="82"/>
  <c r="K2433" i="82"/>
  <c r="M2373" i="82"/>
  <c r="S2373" i="82" s="1"/>
  <c r="K2524" i="82"/>
  <c r="K2405" i="82"/>
  <c r="K2368" i="82"/>
  <c r="M2552" i="82"/>
  <c r="S2552" i="82" s="1"/>
  <c r="K2534" i="82"/>
  <c r="K2518" i="82"/>
  <c r="M2478" i="82"/>
  <c r="S2478" i="82" s="1"/>
  <c r="K2442" i="82"/>
  <c r="N2442" i="82" s="1"/>
  <c r="O2442" i="82" s="1"/>
  <c r="K2382" i="82"/>
  <c r="M2423" i="82"/>
  <c r="S2423" i="82" s="1"/>
  <c r="M2396" i="82"/>
  <c r="S2396" i="82" s="1"/>
  <c r="M2446" i="82"/>
  <c r="K2394" i="82"/>
  <c r="M2531" i="82"/>
  <c r="S2531" i="82" s="1"/>
  <c r="K2398" i="82"/>
  <c r="K2337" i="82"/>
  <c r="K2439" i="82"/>
  <c r="K2259" i="82"/>
  <c r="M2402" i="82"/>
  <c r="S2402" i="82" s="1"/>
  <c r="M2354" i="82"/>
  <c r="S2354" i="82" s="1"/>
  <c r="K2294" i="82"/>
  <c r="M2206" i="82"/>
  <c r="S2206" i="82" s="1"/>
  <c r="K2296" i="82"/>
  <c r="M2327" i="82"/>
  <c r="S2327" i="82" s="1"/>
  <c r="M2186" i="82"/>
  <c r="S2186" i="82" s="1"/>
  <c r="K2417" i="82"/>
  <c r="M2189" i="82"/>
  <c r="S2189" i="82" s="1"/>
  <c r="M2345" i="82"/>
  <c r="S2345" i="82" s="1"/>
  <c r="M2256" i="82"/>
  <c r="S2256" i="82" s="1"/>
  <c r="K2318" i="82"/>
  <c r="M2174" i="82"/>
  <c r="S2174" i="82" s="1"/>
  <c r="K2107" i="82"/>
  <c r="K2229" i="82"/>
  <c r="K2207" i="82"/>
  <c r="K2168" i="82"/>
  <c r="K2154" i="82"/>
  <c r="M2255" i="82"/>
  <c r="S2255" i="82" s="1"/>
  <c r="M2187" i="82"/>
  <c r="S2187" i="82" s="1"/>
  <c r="K2164" i="82"/>
  <c r="M2272" i="82"/>
  <c r="S2272" i="82" s="1"/>
  <c r="K2227" i="82"/>
  <c r="K2187" i="82"/>
  <c r="K2212" i="82"/>
  <c r="M2169" i="82"/>
  <c r="S2169" i="82" s="1"/>
  <c r="K3135" i="82"/>
  <c r="K3199" i="82"/>
  <c r="M3049" i="82"/>
  <c r="S3049" i="82" s="1"/>
  <c r="M2938" i="82"/>
  <c r="S2938" i="82" s="1"/>
  <c r="K2773" i="82"/>
  <c r="K2743" i="82"/>
  <c r="M2922" i="82"/>
  <c r="S2922" i="82" s="1"/>
  <c r="K2738" i="82"/>
  <c r="K2641" i="82"/>
  <c r="M2587" i="82"/>
  <c r="S2587" i="82" s="1"/>
  <c r="K2639" i="82"/>
  <c r="M2512" i="82"/>
  <c r="S2512" i="82" s="1"/>
  <c r="M2337" i="82"/>
  <c r="S2337" i="82" s="1"/>
  <c r="K2105" i="82"/>
  <c r="K2186" i="82"/>
  <c r="K2317" i="82"/>
  <c r="K2370" i="82"/>
  <c r="M2199" i="82"/>
  <c r="S2199" i="82" s="1"/>
  <c r="K2231" i="82"/>
  <c r="K2332" i="82"/>
  <c r="M2282" i="82"/>
  <c r="S2282" i="82" s="1"/>
  <c r="M2154" i="82"/>
  <c r="S2154" i="82" s="1"/>
  <c r="K2326" i="82"/>
  <c r="K2214" i="82"/>
  <c r="M2188" i="82"/>
  <c r="S2188" i="82" s="1"/>
  <c r="M2052" i="82"/>
  <c r="S2052" i="82" s="1"/>
  <c r="K2176" i="82"/>
  <c r="M2208" i="82"/>
  <c r="S2208" i="82" s="1"/>
  <c r="M2167" i="82"/>
  <c r="S2167" i="82" s="1"/>
  <c r="M2134" i="82"/>
  <c r="S2134" i="82" s="1"/>
  <c r="K2069" i="82"/>
  <c r="M1932" i="82"/>
  <c r="S1932" i="82" s="1"/>
  <c r="K2090" i="82"/>
  <c r="K2029" i="82"/>
  <c r="M2122" i="82"/>
  <c r="S2122" i="82" s="1"/>
  <c r="M2072" i="82"/>
  <c r="S2072" i="82" s="1"/>
  <c r="M2102" i="82"/>
  <c r="S2102" i="82" s="1"/>
  <c r="M2156" i="82"/>
  <c r="S2156" i="82" s="1"/>
  <c r="M2132" i="82"/>
  <c r="S2132" i="82" s="1"/>
  <c r="M2029" i="82"/>
  <c r="S2029" i="82" s="1"/>
  <c r="K2126" i="82"/>
  <c r="M2085" i="82"/>
  <c r="S2085" i="82" s="1"/>
  <c r="M2017" i="82"/>
  <c r="S2017" i="82" s="1"/>
  <c r="K1958" i="82"/>
  <c r="M1918" i="82"/>
  <c r="S1918" i="82" s="1"/>
  <c r="M2074" i="82"/>
  <c r="S2074" i="82" s="1"/>
  <c r="K2028" i="82"/>
  <c r="K2008" i="82"/>
  <c r="K2110" i="82"/>
  <c r="K2036" i="82"/>
  <c r="K2096" i="82"/>
  <c r="K2027" i="82"/>
  <c r="M1978" i="82"/>
  <c r="S1978" i="82" s="1"/>
  <c r="M1889" i="82"/>
  <c r="S1889" i="82" s="1"/>
  <c r="K1922" i="82"/>
  <c r="K1944" i="82"/>
  <c r="K1888" i="82"/>
  <c r="M1998" i="82"/>
  <c r="S1998" i="82" s="1"/>
  <c r="K1947" i="82"/>
  <c r="M1909" i="82"/>
  <c r="S1909" i="82" s="1"/>
  <c r="K1877" i="82"/>
  <c r="K1873" i="82"/>
  <c r="K1928" i="82"/>
  <c r="K1893" i="82"/>
  <c r="M1864" i="82"/>
  <c r="S1864" i="82" s="1"/>
  <c r="K1903" i="82"/>
  <c r="K1859" i="82"/>
  <c r="M1870" i="82"/>
  <c r="S1870" i="82" s="1"/>
  <c r="M1869" i="82"/>
  <c r="S1869" i="82" s="1"/>
  <c r="M3029" i="82"/>
  <c r="S3029" i="82" s="1"/>
  <c r="K2622" i="82"/>
  <c r="K3187" i="82"/>
  <c r="M3135" i="82"/>
  <c r="S3135" i="82" s="1"/>
  <c r="K2885" i="82"/>
  <c r="K2676" i="82"/>
  <c r="N2676" i="82" s="1"/>
  <c r="O2676" i="82" s="1"/>
  <c r="K2871" i="82"/>
  <c r="M2548" i="82"/>
  <c r="S2548" i="82" s="1"/>
  <c r="M2696" i="82"/>
  <c r="K2474" i="82"/>
  <c r="K2381" i="82"/>
  <c r="M2386" i="82"/>
  <c r="S2386" i="82" s="1"/>
  <c r="K2374" i="82"/>
  <c r="K2327" i="82"/>
  <c r="M2165" i="82"/>
  <c r="S2165" i="82" s="1"/>
  <c r="M2381" i="82"/>
  <c r="S2381" i="82" s="1"/>
  <c r="K2328" i="82"/>
  <c r="K2251" i="82"/>
  <c r="M2198" i="82"/>
  <c r="S2198" i="82" s="1"/>
  <c r="K2329" i="82"/>
  <c r="K2258" i="82"/>
  <c r="K2221" i="82"/>
  <c r="K2255" i="82"/>
  <c r="K2120" i="82"/>
  <c r="K2183" i="82"/>
  <c r="K2052" i="82"/>
  <c r="K2247" i="82"/>
  <c r="K2167" i="82"/>
  <c r="K2130" i="82"/>
  <c r="M2049" i="82"/>
  <c r="S2049" i="82" s="1"/>
  <c r="M1929" i="82"/>
  <c r="S1929" i="82" s="1"/>
  <c r="M1973" i="82"/>
  <c r="S1973" i="82" s="1"/>
  <c r="K2121" i="82"/>
  <c r="M2066" i="82"/>
  <c r="S2066" i="82" s="1"/>
  <c r="K1984" i="82"/>
  <c r="M2131" i="82"/>
  <c r="S2131" i="82" s="1"/>
  <c r="M2119" i="82"/>
  <c r="S2119" i="82" s="1"/>
  <c r="K2081" i="82"/>
  <c r="K1989" i="82"/>
  <c r="M1958" i="82"/>
  <c r="S1958" i="82" s="1"/>
  <c r="M1884" i="82"/>
  <c r="S1884" i="82" s="1"/>
  <c r="M2060" i="82"/>
  <c r="S2060" i="82" s="1"/>
  <c r="M2028" i="82"/>
  <c r="S2028" i="82" s="1"/>
  <c r="M2034" i="82"/>
  <c r="S2034" i="82" s="1"/>
  <c r="M1967" i="82"/>
  <c r="S1967" i="82" s="1"/>
  <c r="M2092" i="82"/>
  <c r="S2092" i="82" s="1"/>
  <c r="K2025" i="82"/>
  <c r="M2016" i="82"/>
  <c r="S2016" i="82" s="1"/>
  <c r="K1875" i="82"/>
  <c r="M1983" i="82"/>
  <c r="S1983" i="82" s="1"/>
  <c r="K1941" i="82"/>
  <c r="K1883" i="82"/>
  <c r="K1996" i="82"/>
  <c r="K1945" i="82"/>
  <c r="M1907" i="82"/>
  <c r="S1907" i="82" s="1"/>
  <c r="K1862" i="82"/>
  <c r="K1870" i="82"/>
  <c r="M1926" i="82"/>
  <c r="S1926" i="82" s="1"/>
  <c r="K1887" i="82"/>
  <c r="K1923" i="82"/>
  <c r="K1899" i="82"/>
  <c r="M1902" i="82"/>
  <c r="S1902" i="82" s="1"/>
  <c r="M1912" i="82"/>
  <c r="S1912" i="82" s="1"/>
  <c r="M1868" i="82"/>
  <c r="S1868" i="82" s="1"/>
  <c r="K3131" i="82"/>
  <c r="K2849" i="82"/>
  <c r="M2955" i="82"/>
  <c r="S2955" i="82" s="1"/>
  <c r="M3082" i="82"/>
  <c r="S3082" i="82" s="1"/>
  <c r="M3017" i="82"/>
  <c r="S3017" i="82" s="1"/>
  <c r="M3010" i="82"/>
  <c r="S3010" i="82" s="1"/>
  <c r="M2949" i="82"/>
  <c r="S2949" i="82" s="1"/>
  <c r="M2833" i="82"/>
  <c r="S2833" i="82" s="1"/>
  <c r="K2706" i="82"/>
  <c r="K2722" i="82"/>
  <c r="K2815" i="82"/>
  <c r="K2574" i="82"/>
  <c r="K2669" i="82"/>
  <c r="K2602" i="82"/>
  <c r="M2666" i="82"/>
  <c r="S2666" i="82" s="1"/>
  <c r="M2514" i="82"/>
  <c r="S2514" i="82" s="1"/>
  <c r="M2433" i="82"/>
  <c r="S2433" i="82" s="1"/>
  <c r="K2500" i="82"/>
  <c r="K2303" i="82"/>
  <c r="M2323" i="82"/>
  <c r="S2323" i="82" s="1"/>
  <c r="K2174" i="82"/>
  <c r="K2213" i="82"/>
  <c r="M2120" i="82"/>
  <c r="S2120" i="82" s="1"/>
  <c r="K2263" i="82"/>
  <c r="M2182" i="82"/>
  <c r="S2182" i="82" s="1"/>
  <c r="M1969" i="82"/>
  <c r="S1969" i="82" s="1"/>
  <c r="M2195" i="82"/>
  <c r="S2195" i="82" s="1"/>
  <c r="M2162" i="82"/>
  <c r="S2162" i="82" s="1"/>
  <c r="K2051" i="82"/>
  <c r="M1925" i="82"/>
  <c r="S1925" i="82" s="1"/>
  <c r="M2153" i="82"/>
  <c r="S2153" i="82" s="1"/>
  <c r="K2124" i="82"/>
  <c r="K2053" i="82"/>
  <c r="M2112" i="82"/>
  <c r="S2112" i="82" s="1"/>
  <c r="K2066" i="82"/>
  <c r="M2177" i="82"/>
  <c r="S2177" i="82" s="1"/>
  <c r="M2020" i="82"/>
  <c r="S2020" i="82" s="1"/>
  <c r="M2116" i="82"/>
  <c r="S2116" i="82" s="1"/>
  <c r="M2081" i="82"/>
  <c r="S2081" i="82" s="1"/>
  <c r="K2004" i="82"/>
  <c r="M1989" i="82"/>
  <c r="S1989" i="82" s="1"/>
  <c r="K1956" i="82"/>
  <c r="M2123" i="82"/>
  <c r="S2123" i="82" s="1"/>
  <c r="K2023" i="82"/>
  <c r="M2096" i="82"/>
  <c r="S2096" i="82" s="1"/>
  <c r="K2022" i="82"/>
  <c r="M1963" i="82"/>
  <c r="M2088" i="82"/>
  <c r="S2088" i="82" s="1"/>
  <c r="K2024" i="82"/>
  <c r="K2015" i="82"/>
  <c r="K1951" i="82"/>
  <c r="K1910" i="82"/>
  <c r="K1871" i="82"/>
  <c r="M1914" i="82"/>
  <c r="S1914" i="82" s="1"/>
  <c r="M1981" i="82"/>
  <c r="S1981" i="82" s="1"/>
  <c r="K1868" i="82"/>
  <c r="K1992" i="82"/>
  <c r="K1902" i="82"/>
  <c r="M1855" i="82"/>
  <c r="S1855" i="82" s="1"/>
  <c r="K1867" i="82"/>
  <c r="M1860" i="82"/>
  <c r="S1860" i="82" s="1"/>
  <c r="K1854" i="82"/>
  <c r="K1889" i="82"/>
  <c r="M1900" i="82"/>
  <c r="S1900" i="82" s="1"/>
  <c r="K3192" i="82"/>
  <c r="M2974" i="82"/>
  <c r="S2974" i="82" s="1"/>
  <c r="M3066" i="82"/>
  <c r="S3066" i="82" s="1"/>
  <c r="K3069" i="82"/>
  <c r="K3173" i="82"/>
  <c r="K2836" i="82"/>
  <c r="K2778" i="82"/>
  <c r="K2784" i="82"/>
  <c r="M2942" i="82"/>
  <c r="S2942" i="82" s="1"/>
  <c r="M2779" i="82"/>
  <c r="S2779" i="82" s="1"/>
  <c r="M2530" i="82"/>
  <c r="S2530" i="82" s="1"/>
  <c r="M2294" i="82"/>
  <c r="S2294" i="82" s="1"/>
  <c r="K2182" i="82"/>
  <c r="M2368" i="82"/>
  <c r="S2368" i="82" s="1"/>
  <c r="M2260" i="82"/>
  <c r="S2260" i="82" s="1"/>
  <c r="K2160" i="82"/>
  <c r="K2209" i="82"/>
  <c r="M2250" i="82"/>
  <c r="S2250" i="82" s="1"/>
  <c r="K2181" i="82"/>
  <c r="K2314" i="82"/>
  <c r="K2244" i="82"/>
  <c r="M2115" i="82"/>
  <c r="S2115" i="82" s="1"/>
  <c r="K2267" i="82"/>
  <c r="M2192" i="82"/>
  <c r="S2192" i="82" s="1"/>
  <c r="K2112" i="82"/>
  <c r="K2078" i="82"/>
  <c r="M2082" i="82"/>
  <c r="S2082" i="82" s="1"/>
  <c r="M2053" i="82"/>
  <c r="S2053" i="82" s="1"/>
  <c r="M2084" i="82"/>
  <c r="S2084" i="82" s="1"/>
  <c r="K2062" i="82"/>
  <c r="K1960" i="82"/>
  <c r="K2117" i="82"/>
  <c r="K2031" i="82"/>
  <c r="K1976" i="82"/>
  <c r="K2101" i="82"/>
  <c r="K1990" i="82"/>
  <c r="M1956" i="82"/>
  <c r="S1956" i="82" s="1"/>
  <c r="M2050" i="82"/>
  <c r="S2050" i="82" s="1"/>
  <c r="K2021" i="82"/>
  <c r="K1953" i="82"/>
  <c r="M2058" i="82"/>
  <c r="S2058" i="82" s="1"/>
  <c r="M2006" i="82"/>
  <c r="S2006" i="82" s="1"/>
  <c r="K1980" i="82"/>
  <c r="K3167" i="82"/>
  <c r="M3018" i="82"/>
  <c r="S3018" i="82" s="1"/>
  <c r="K3008" i="82"/>
  <c r="K3171" i="82"/>
  <c r="K2776" i="82"/>
  <c r="K2617" i="82"/>
  <c r="K2824" i="82"/>
  <c r="K2644" i="82"/>
  <c r="M2611" i="82"/>
  <c r="S2611" i="82" s="1"/>
  <c r="K2562" i="82"/>
  <c r="K2356" i="82"/>
  <c r="K2443" i="82"/>
  <c r="K2355" i="82"/>
  <c r="K2419" i="82"/>
  <c r="K2252" i="82"/>
  <c r="M2325" i="82"/>
  <c r="S2325" i="82" s="1"/>
  <c r="M2163" i="82"/>
  <c r="S2163" i="82" s="1"/>
  <c r="K2319" i="82"/>
  <c r="K2218" i="82"/>
  <c r="K2201" i="82"/>
  <c r="K2283" i="82"/>
  <c r="K2235" i="82"/>
  <c r="K2115" i="82"/>
  <c r="K2254" i="82"/>
  <c r="M2191" i="82"/>
  <c r="S2191" i="82" s="1"/>
  <c r="M2145" i="82"/>
  <c r="S2145" i="82" s="1"/>
  <c r="K2113" i="82"/>
  <c r="M2051" i="82"/>
  <c r="S2051" i="82" s="1"/>
  <c r="K1938" i="82"/>
  <c r="M2055" i="82"/>
  <c r="S2055" i="82" s="1"/>
  <c r="M1960" i="82"/>
  <c r="S1960" i="82" s="1"/>
  <c r="K2077" i="82"/>
  <c r="M2139" i="82"/>
  <c r="S2139" i="82" s="1"/>
  <c r="K2070" i="82"/>
  <c r="M1976" i="82"/>
  <c r="S1976" i="82" s="1"/>
  <c r="M2101" i="82"/>
  <c r="S2101" i="82" s="1"/>
  <c r="M1990" i="82"/>
  <c r="S1990" i="82" s="1"/>
  <c r="M1948" i="82"/>
  <c r="S1948" i="82" s="1"/>
  <c r="K2106" i="82"/>
  <c r="K2050" i="82"/>
  <c r="K1939" i="82"/>
  <c r="M2064" i="82"/>
  <c r="S2064" i="82" s="1"/>
  <c r="K1982" i="82"/>
  <c r="M1953" i="82"/>
  <c r="S1953" i="82" s="1"/>
  <c r="M2127" i="82"/>
  <c r="S2127" i="82" s="1"/>
  <c r="M2056" i="82"/>
  <c r="S2056" i="82" s="1"/>
  <c r="K2001" i="82"/>
  <c r="K1863" i="82"/>
  <c r="M1975" i="82"/>
  <c r="S1975" i="82" s="1"/>
  <c r="K1909" i="82"/>
  <c r="K1855" i="82"/>
  <c r="M1923" i="82"/>
  <c r="S1923" i="82" s="1"/>
  <c r="K1860" i="82"/>
  <c r="K1911" i="82"/>
  <c r="M2947" i="82"/>
  <c r="S2947" i="82" s="1"/>
  <c r="M3128" i="82"/>
  <c r="S3128" i="82" s="1"/>
  <c r="M2641" i="82"/>
  <c r="S2641" i="82" s="1"/>
  <c r="K2906" i="82"/>
  <c r="M2714" i="82"/>
  <c r="S2714" i="82" s="1"/>
  <c r="K2767" i="82"/>
  <c r="M2469" i="82"/>
  <c r="S2469" i="82" s="1"/>
  <c r="M2533" i="82"/>
  <c r="S2533" i="82" s="1"/>
  <c r="M2538" i="82"/>
  <c r="S2538" i="82" s="1"/>
  <c r="K2473" i="82"/>
  <c r="M2428" i="82"/>
  <c r="S2428" i="82" s="1"/>
  <c r="K2397" i="82"/>
  <c r="M2527" i="82"/>
  <c r="S2527" i="82" s="1"/>
  <c r="K2384" i="82"/>
  <c r="K2206" i="82"/>
  <c r="K2412" i="82"/>
  <c r="K2266" i="82"/>
  <c r="K2148" i="82"/>
  <c r="M2239" i="82"/>
  <c r="S2239" i="82" s="1"/>
  <c r="K2298" i="82"/>
  <c r="K2238" i="82"/>
  <c r="K2275" i="82"/>
  <c r="K2219" i="82"/>
  <c r="K2245" i="82"/>
  <c r="M2005" i="82"/>
  <c r="S2005" i="82" s="1"/>
  <c r="K2094" i="82"/>
  <c r="K2046" i="82"/>
  <c r="M1938" i="82"/>
  <c r="S1938" i="82" s="1"/>
  <c r="M2100" i="82"/>
  <c r="S2100" i="82" s="1"/>
  <c r="M2048" i="82"/>
  <c r="S2048" i="82" s="1"/>
  <c r="M2159" i="82"/>
  <c r="S2159" i="82" s="1"/>
  <c r="M2077" i="82"/>
  <c r="S2077" i="82" s="1"/>
  <c r="M2095" i="82"/>
  <c r="S2095" i="82" s="1"/>
  <c r="M1861" i="82"/>
  <c r="S1861" i="82" s="1"/>
  <c r="K1943" i="82"/>
  <c r="M1939" i="82"/>
  <c r="S1939" i="82" s="1"/>
  <c r="K2061" i="82"/>
  <c r="K1942" i="82"/>
  <c r="M2106" i="82"/>
  <c r="S2106" i="82" s="1"/>
  <c r="K2047" i="82"/>
  <c r="M2009" i="82"/>
  <c r="S2009" i="82" s="1"/>
  <c r="K1997" i="82"/>
  <c r="K1856" i="82"/>
  <c r="M1894" i="82"/>
  <c r="S1894" i="82" s="1"/>
  <c r="K1972" i="82"/>
  <c r="K1907" i="82"/>
  <c r="K2043" i="82"/>
  <c r="M1888" i="82"/>
  <c r="S1888" i="82" s="1"/>
  <c r="M1904" i="82"/>
  <c r="S1904" i="82" s="1"/>
  <c r="K1955" i="82"/>
  <c r="K1908" i="82"/>
  <c r="K1931" i="82"/>
  <c r="K1878" i="82"/>
  <c r="K1935" i="82"/>
  <c r="K1881" i="82"/>
  <c r="M1880" i="82"/>
  <c r="S1880" i="82" s="1"/>
  <c r="K1894" i="82"/>
  <c r="M1875" i="82"/>
  <c r="S1875" i="82" s="1"/>
  <c r="M3225" i="82"/>
  <c r="S3225" i="82" s="1"/>
  <c r="M3193" i="82"/>
  <c r="S3193" i="82" s="1"/>
  <c r="K3143" i="82"/>
  <c r="M3163" i="82"/>
  <c r="S3163" i="82" s="1"/>
  <c r="M3146" i="82"/>
  <c r="S3146" i="82" s="1"/>
  <c r="M3110" i="82"/>
  <c r="S3110" i="82" s="1"/>
  <c r="M3157" i="82"/>
  <c r="S3157" i="82" s="1"/>
  <c r="K3084" i="82"/>
  <c r="K3054" i="82"/>
  <c r="K2956" i="82"/>
  <c r="K2946" i="82"/>
  <c r="M2908" i="82"/>
  <c r="S2908" i="82" s="1"/>
  <c r="M2876" i="82"/>
  <c r="S2876" i="82" s="1"/>
  <c r="M2844" i="82"/>
  <c r="S2844" i="82" s="1"/>
  <c r="K2915" i="82"/>
  <c r="K2934" i="82"/>
  <c r="K2808" i="82"/>
  <c r="M2816" i="82"/>
  <c r="S2816" i="82" s="1"/>
  <c r="K2804" i="82"/>
  <c r="M2880" i="82"/>
  <c r="S2880" i="82" s="1"/>
  <c r="K2786" i="82"/>
  <c r="M2822" i="82"/>
  <c r="S2822" i="82" s="1"/>
  <c r="K2826" i="82"/>
  <c r="M3116" i="82"/>
  <c r="S3116" i="82" s="1"/>
  <c r="K2999" i="82"/>
  <c r="K3141" i="82"/>
  <c r="M3023" i="82"/>
  <c r="S3023" i="82" s="1"/>
  <c r="K3170" i="82"/>
  <c r="K2654" i="82"/>
  <c r="K2747" i="82"/>
  <c r="K2896" i="82"/>
  <c r="K2766" i="82"/>
  <c r="K2899" i="82"/>
  <c r="M2995" i="82"/>
  <c r="S2995" i="82" s="1"/>
  <c r="K2653" i="82"/>
  <c r="M2575" i="82"/>
  <c r="S2575" i="82" s="1"/>
  <c r="K2517" i="82"/>
  <c r="M2644" i="82"/>
  <c r="S2644" i="82" s="1"/>
  <c r="M2619" i="82"/>
  <c r="S2619" i="82" s="1"/>
  <c r="K2463" i="82"/>
  <c r="K2499" i="82"/>
  <c r="K2364" i="82"/>
  <c r="K2299" i="82"/>
  <c r="K2308" i="82"/>
  <c r="K2189" i="82"/>
  <c r="M2372" i="82"/>
  <c r="S2372" i="82" s="1"/>
  <c r="K2146" i="82"/>
  <c r="M2181" i="82"/>
  <c r="S2181" i="82" s="1"/>
  <c r="M2138" i="82"/>
  <c r="S2138" i="82" s="1"/>
  <c r="K2170" i="82"/>
  <c r="K2230" i="82"/>
  <c r="K2270" i="82"/>
  <c r="K2233" i="82"/>
  <c r="M2014" i="82"/>
  <c r="K2005" i="82"/>
  <c r="M2094" i="82"/>
  <c r="S2094" i="82" s="1"/>
  <c r="K2037" i="82"/>
  <c r="M2173" i="82"/>
  <c r="S2173" i="82" s="1"/>
  <c r="M2124" i="82"/>
  <c r="S2124" i="82" s="1"/>
  <c r="K2098" i="82"/>
  <c r="K2048" i="82"/>
  <c r="M2157" i="82"/>
  <c r="S2157" i="82" s="1"/>
  <c r="K2108" i="82"/>
  <c r="K2020" i="82"/>
  <c r="M2161" i="82"/>
  <c r="S2161" i="82" s="1"/>
  <c r="M2087" i="82"/>
  <c r="M2091" i="82"/>
  <c r="S2091" i="82" s="1"/>
  <c r="K1979" i="82"/>
  <c r="M1943" i="82"/>
  <c r="S1943" i="82" s="1"/>
  <c r="K2013" i="82"/>
  <c r="M1979" i="82"/>
  <c r="S1979" i="82" s="1"/>
  <c r="K2125" i="82"/>
  <c r="K2057" i="82"/>
  <c r="M2104" i="82"/>
  <c r="S2104" i="82" s="1"/>
  <c r="K1995" i="82"/>
  <c r="K1926" i="82"/>
  <c r="K1853" i="82"/>
  <c r="K1880" i="82"/>
  <c r="K1898" i="82"/>
  <c r="K2026" i="82"/>
  <c r="K1885" i="82"/>
  <c r="K1900" i="82"/>
  <c r="K1946" i="82"/>
  <c r="M1906" i="82"/>
  <c r="S1906" i="82" s="1"/>
  <c r="K1929" i="82"/>
  <c r="K1876" i="82"/>
  <c r="K1869" i="82"/>
  <c r="M1879" i="82"/>
  <c r="S1879" i="82" s="1"/>
  <c r="M3213" i="82"/>
  <c r="S3213" i="82" s="1"/>
  <c r="M3181" i="82"/>
  <c r="S3181" i="82" s="1"/>
  <c r="M3141" i="82"/>
  <c r="S3141" i="82" s="1"/>
  <c r="K3128" i="82"/>
  <c r="M3101" i="82"/>
  <c r="S3101" i="82" s="1"/>
  <c r="K3146" i="82"/>
  <c r="K2921" i="82"/>
  <c r="K2556" i="82"/>
  <c r="K2291" i="82"/>
  <c r="K2156" i="82"/>
  <c r="K2290" i="82"/>
  <c r="K2225" i="82"/>
  <c r="K1971" i="82"/>
  <c r="M2171" i="82"/>
  <c r="S2171" i="82" s="1"/>
  <c r="M2098" i="82"/>
  <c r="S2098" i="82" s="1"/>
  <c r="M2018" i="82"/>
  <c r="S2018" i="82" s="1"/>
  <c r="K1865" i="82"/>
  <c r="K2002" i="82"/>
  <c r="K1864" i="82"/>
  <c r="M1887" i="82"/>
  <c r="S1887" i="82" s="1"/>
  <c r="M3197" i="82"/>
  <c r="S3197" i="82" s="1"/>
  <c r="M3185" i="82"/>
  <c r="S3185" i="82" s="1"/>
  <c r="M3173" i="82"/>
  <c r="S3173" i="82" s="1"/>
  <c r="K3158" i="82"/>
  <c r="K3052" i="82"/>
  <c r="M3211" i="82"/>
  <c r="S3211" i="82" s="1"/>
  <c r="M3195" i="82"/>
  <c r="S3195" i="82" s="1"/>
  <c r="M3179" i="82"/>
  <c r="S3179" i="82" s="1"/>
  <c r="K3024" i="82"/>
  <c r="K3010" i="82"/>
  <c r="M2956" i="82"/>
  <c r="S2956" i="82" s="1"/>
  <c r="M2940" i="82"/>
  <c r="S2940" i="82" s="1"/>
  <c r="K2892" i="82"/>
  <c r="M2860" i="82"/>
  <c r="S2860" i="82" s="1"/>
  <c r="M2915" i="82"/>
  <c r="S2915" i="82" s="1"/>
  <c r="M2999" i="82"/>
  <c r="S2999" i="82" s="1"/>
  <c r="M2984" i="82"/>
  <c r="S2984" i="82" s="1"/>
  <c r="M2944" i="82"/>
  <c r="S2944" i="82" s="1"/>
  <c r="M2862" i="82"/>
  <c r="S2862" i="82" s="1"/>
  <c r="M2896" i="82"/>
  <c r="S2896" i="82" s="1"/>
  <c r="M2864" i="82"/>
  <c r="S2864" i="82" s="1"/>
  <c r="M2790" i="82"/>
  <c r="S2790" i="82" s="1"/>
  <c r="K2810" i="82"/>
  <c r="M2788" i="82"/>
  <c r="S2788" i="82" s="1"/>
  <c r="M2772" i="82"/>
  <c r="S2772" i="82" s="1"/>
  <c r="M2756" i="82"/>
  <c r="S2756" i="82" s="1"/>
  <c r="K2729" i="82"/>
  <c r="M2770" i="82"/>
  <c r="S2770" i="82" s="1"/>
  <c r="K2721" i="82"/>
  <c r="K2691" i="82"/>
  <c r="M3210" i="82"/>
  <c r="S3210" i="82" s="1"/>
  <c r="M2357" i="82"/>
  <c r="S2357" i="82" s="1"/>
  <c r="K2217" i="82"/>
  <c r="K2102" i="82"/>
  <c r="M1977" i="82"/>
  <c r="S1977" i="82" s="1"/>
  <c r="K1937" i="82"/>
  <c r="K1906" i="82"/>
  <c r="M1876" i="82"/>
  <c r="S1876" i="82" s="1"/>
  <c r="M3112" i="82"/>
  <c r="S3112" i="82" s="1"/>
  <c r="M3024" i="82"/>
  <c r="S3024" i="82" s="1"/>
  <c r="K3076" i="82"/>
  <c r="K3028" i="82"/>
  <c r="M3008" i="82"/>
  <c r="S3008" i="82" s="1"/>
  <c r="K2995" i="82"/>
  <c r="K2968" i="82"/>
  <c r="K2938" i="82"/>
  <c r="K2923" i="82"/>
  <c r="M2892" i="82"/>
  <c r="S2892" i="82" s="1"/>
  <c r="K2852" i="82"/>
  <c r="M2997" i="82"/>
  <c r="S2997" i="82" s="1"/>
  <c r="K2942" i="82"/>
  <c r="M2878" i="82"/>
  <c r="S2878" i="82" s="1"/>
  <c r="M2838" i="82"/>
  <c r="S2838" i="82" s="1"/>
  <c r="K2842" i="82"/>
  <c r="K2063" i="82"/>
  <c r="K1973" i="82"/>
  <c r="K1921" i="82"/>
  <c r="K2030" i="82"/>
  <c r="K2041" i="82"/>
  <c r="K1924" i="82"/>
  <c r="K1912" i="82"/>
  <c r="M1908" i="82"/>
  <c r="S1908" i="82" s="1"/>
  <c r="K1886" i="82"/>
  <c r="M1872" i="82"/>
  <c r="S1872" i="82" s="1"/>
  <c r="M1853" i="82"/>
  <c r="S1853" i="82" s="1"/>
  <c r="M3217" i="82"/>
  <c r="S3217" i="82" s="1"/>
  <c r="M3205" i="82"/>
  <c r="S3205" i="82" s="1"/>
  <c r="K3111" i="82"/>
  <c r="K3074" i="82"/>
  <c r="M3223" i="82"/>
  <c r="S3223" i="82" s="1"/>
  <c r="M3207" i="82"/>
  <c r="S3207" i="82" s="1"/>
  <c r="M3191" i="82"/>
  <c r="S3191" i="82" s="1"/>
  <c r="M3175" i="82"/>
  <c r="S3175" i="82" s="1"/>
  <c r="M3028" i="82"/>
  <c r="S3028" i="82" s="1"/>
  <c r="K2993" i="82"/>
  <c r="M2968" i="82"/>
  <c r="S2968" i="82" s="1"/>
  <c r="K2952" i="82"/>
  <c r="K2932" i="82"/>
  <c r="M2923" i="82"/>
  <c r="S2923" i="82" s="1"/>
  <c r="K2884" i="82"/>
  <c r="M2852" i="82"/>
  <c r="S2852" i="82" s="1"/>
  <c r="M3014" i="82"/>
  <c r="S3014" i="82" s="1"/>
  <c r="K2976" i="82"/>
  <c r="K2936" i="82"/>
  <c r="M2836" i="82"/>
  <c r="S2836" i="82" s="1"/>
  <c r="K2818" i="82"/>
  <c r="M2823" i="82"/>
  <c r="S2823" i="82" s="1"/>
  <c r="M2916" i="82"/>
  <c r="S2916" i="82" s="1"/>
  <c r="M2903" i="82"/>
  <c r="S2903" i="82" s="1"/>
  <c r="M2839" i="82"/>
  <c r="S2839" i="82" s="1"/>
  <c r="M2832" i="82"/>
  <c r="S2832" i="82" s="1"/>
  <c r="K2814" i="82"/>
  <c r="M2812" i="82"/>
  <c r="S2812" i="82" s="1"/>
  <c r="M2798" i="82"/>
  <c r="S2798" i="82" s="1"/>
  <c r="M2820" i="82"/>
  <c r="S2820" i="82" s="1"/>
  <c r="M2800" i="82"/>
  <c r="S2800" i="82" s="1"/>
  <c r="M2784" i="82"/>
  <c r="S2784" i="82" s="1"/>
  <c r="M2768" i="82"/>
  <c r="S2768" i="82" s="1"/>
  <c r="M2752" i="82"/>
  <c r="S2752" i="82" s="1"/>
  <c r="M2703" i="82"/>
  <c r="S2703" i="82" s="1"/>
  <c r="M2699" i="82"/>
  <c r="S2699" i="82" s="1"/>
  <c r="M2778" i="82"/>
  <c r="S2778" i="82" s="1"/>
  <c r="K2727" i="82"/>
  <c r="K2723" i="82"/>
  <c r="M2632" i="82"/>
  <c r="S2632" i="82" s="1"/>
  <c r="M2616" i="82"/>
  <c r="S2616" i="82" s="1"/>
  <c r="M2697" i="82"/>
  <c r="S2697" i="82" s="1"/>
  <c r="M2636" i="82"/>
  <c r="S2636" i="82" s="1"/>
  <c r="M2620" i="82"/>
  <c r="S2620" i="82" s="1"/>
  <c r="K2476" i="82"/>
  <c r="K2510" i="82"/>
  <c r="M2495" i="82"/>
  <c r="S2495" i="82" s="1"/>
  <c r="M2475" i="82"/>
  <c r="S2475" i="82" s="1"/>
  <c r="M2339" i="82"/>
  <c r="S2339" i="82" s="1"/>
  <c r="K2349" i="82"/>
  <c r="M2107" i="82"/>
  <c r="S2107" i="82" s="1"/>
  <c r="K2169" i="82"/>
  <c r="K2010" i="82"/>
  <c r="M1982" i="82"/>
  <c r="S1982" i="82" s="1"/>
  <c r="M1961" i="82"/>
  <c r="S1961" i="82" s="1"/>
  <c r="K1918" i="82"/>
  <c r="K1884" i="82"/>
  <c r="M1886" i="82"/>
  <c r="S1886" i="82" s="1"/>
  <c r="M3169" i="82"/>
  <c r="S3169" i="82" s="1"/>
  <c r="M3109" i="82"/>
  <c r="S3109" i="82" s="1"/>
  <c r="K3096" i="82"/>
  <c r="K3058" i="82"/>
  <c r="M3145" i="82"/>
  <c r="S3145" i="82" s="1"/>
  <c r="K2964" i="82"/>
  <c r="M2952" i="82"/>
  <c r="S2952" i="82" s="1"/>
  <c r="M2932" i="82"/>
  <c r="S2932" i="82" s="1"/>
  <c r="M2884" i="82"/>
  <c r="S2884" i="82" s="1"/>
  <c r="K2844" i="82"/>
  <c r="M2992" i="82"/>
  <c r="S2992" i="82" s="1"/>
  <c r="M2969" i="82"/>
  <c r="S2969" i="82" s="1"/>
  <c r="M2976" i="82"/>
  <c r="S2976" i="82" s="1"/>
  <c r="M2936" i="82"/>
  <c r="S2936" i="82" s="1"/>
  <c r="M2808" i="82"/>
  <c r="S2808" i="82" s="1"/>
  <c r="M2818" i="82"/>
  <c r="S2818" i="82" s="1"/>
  <c r="M2910" i="82"/>
  <c r="S2910" i="82" s="1"/>
  <c r="M2894" i="82"/>
  <c r="S2894" i="82" s="1"/>
  <c r="M2854" i="82"/>
  <c r="S2854" i="82" s="1"/>
  <c r="K2806" i="82"/>
  <c r="M2804" i="82"/>
  <c r="S2804" i="82" s="1"/>
  <c r="M2904" i="82"/>
  <c r="S2904" i="82" s="1"/>
  <c r="M3160" i="82"/>
  <c r="S3160" i="82" s="1"/>
  <c r="M3084" i="82"/>
  <c r="S3084" i="82" s="1"/>
  <c r="K2365" i="82"/>
  <c r="M2231" i="82"/>
  <c r="S2231" i="82" s="1"/>
  <c r="M2090" i="82"/>
  <c r="S2090" i="82" s="1"/>
  <c r="M2155" i="82"/>
  <c r="S2155" i="82" s="1"/>
  <c r="K1904" i="82"/>
  <c r="K1872" i="82"/>
  <c r="K1861" i="82"/>
  <c r="M1877" i="82"/>
  <c r="S1877" i="82" s="1"/>
  <c r="K3104" i="82"/>
  <c r="K3062" i="82"/>
  <c r="M3219" i="82"/>
  <c r="S3219" i="82" s="1"/>
  <c r="M3203" i="82"/>
  <c r="S3203" i="82" s="1"/>
  <c r="M3187" i="82"/>
  <c r="S3187" i="82" s="1"/>
  <c r="M3171" i="82"/>
  <c r="S3171" i="82" s="1"/>
  <c r="K3080" i="82"/>
  <c r="M2980" i="82"/>
  <c r="S2980" i="82" s="1"/>
  <c r="M3011" i="82"/>
  <c r="S3011" i="82" s="1"/>
  <c r="M2964" i="82"/>
  <c r="S2964" i="82" s="1"/>
  <c r="K2930" i="82"/>
  <c r="K2876" i="82"/>
  <c r="M2965" i="82"/>
  <c r="S2965" i="82" s="1"/>
  <c r="K2928" i="82"/>
  <c r="M2870" i="82"/>
  <c r="S2870" i="82" s="1"/>
  <c r="M2806" i="82"/>
  <c r="S2806" i="82" s="1"/>
  <c r="M2913" i="82"/>
  <c r="S2913" i="82" s="1"/>
  <c r="M2879" i="82"/>
  <c r="S2879" i="82" s="1"/>
  <c r="M2827" i="82"/>
  <c r="S2827" i="82" s="1"/>
  <c r="M2872" i="82"/>
  <c r="S2872" i="82" s="1"/>
  <c r="K2794" i="82"/>
  <c r="M2796" i="82"/>
  <c r="S2796" i="82" s="1"/>
  <c r="M2780" i="82"/>
  <c r="S2780" i="82" s="1"/>
  <c r="M2764" i="82"/>
  <c r="S2764" i="82" s="1"/>
  <c r="M2748" i="82"/>
  <c r="S2748" i="82" s="1"/>
  <c r="M2719" i="82"/>
  <c r="S2719" i="82" s="1"/>
  <c r="M2725" i="82"/>
  <c r="S2725" i="82" s="1"/>
  <c r="M2733" i="82"/>
  <c r="S2733" i="82" s="1"/>
  <c r="K2713" i="82"/>
  <c r="M2754" i="82"/>
  <c r="S2754" i="82" s="1"/>
  <c r="K2737" i="82"/>
  <c r="K2717" i="82"/>
  <c r="K2675" i="82"/>
  <c r="M2705" i="82"/>
  <c r="S2705" i="82" s="1"/>
  <c r="M2661" i="82"/>
  <c r="S2661" i="82" s="1"/>
  <c r="K2667" i="82"/>
  <c r="M2508" i="82"/>
  <c r="S2508" i="82" s="1"/>
  <c r="K2502" i="82"/>
  <c r="M2467" i="82"/>
  <c r="S2467" i="82" s="1"/>
  <c r="M2600" i="82"/>
  <c r="S2600" i="82" s="1"/>
  <c r="M2584" i="82"/>
  <c r="S2584" i="82" s="1"/>
  <c r="M2491" i="82"/>
  <c r="S2491" i="82" s="1"/>
  <c r="K2437" i="82"/>
  <c r="K2363" i="82"/>
  <c r="M2387" i="82"/>
  <c r="S2387" i="82" s="1"/>
  <c r="M2333" i="82"/>
  <c r="S2333" i="82" s="1"/>
  <c r="M2375" i="82"/>
  <c r="S2375" i="82" s="1"/>
  <c r="K2841" i="82"/>
  <c r="K2973" i="82"/>
  <c r="M2614" i="82"/>
  <c r="S2614" i="82" s="1"/>
  <c r="K2286" i="82"/>
  <c r="M2164" i="82"/>
  <c r="S2164" i="82" s="1"/>
  <c r="M2037" i="82"/>
  <c r="S2037" i="82" s="1"/>
  <c r="K2122" i="82"/>
  <c r="M2135" i="82"/>
  <c r="S2135" i="82" s="1"/>
  <c r="M2149" i="82"/>
  <c r="S2149" i="82" s="1"/>
  <c r="K1879" i="82"/>
  <c r="K1857" i="82"/>
  <c r="M1856" i="82"/>
  <c r="S1856" i="82" s="1"/>
  <c r="M3201" i="82"/>
  <c r="S3201" i="82" s="1"/>
  <c r="M3189" i="82"/>
  <c r="S3189" i="82" s="1"/>
  <c r="M3177" i="82"/>
  <c r="S3177" i="82" s="1"/>
  <c r="K3088" i="82"/>
  <c r="M3127" i="82"/>
  <c r="S3127" i="82" s="1"/>
  <c r="M3125" i="82"/>
  <c r="S3125" i="82" s="1"/>
  <c r="M2981" i="82"/>
  <c r="S2981" i="82" s="1"/>
  <c r="M2996" i="82"/>
  <c r="S2996" i="82" s="1"/>
  <c r="K2948" i="82"/>
  <c r="K2908" i="82"/>
  <c r="K2868" i="82"/>
  <c r="K2972" i="82"/>
  <c r="M2926" i="82"/>
  <c r="S2926" i="82" s="1"/>
  <c r="M2961" i="82"/>
  <c r="S2961" i="82" s="1"/>
  <c r="M2928" i="82"/>
  <c r="S2928" i="82" s="1"/>
  <c r="M2895" i="82"/>
  <c r="S2895" i="82" s="1"/>
  <c r="M2863" i="82"/>
  <c r="S2863" i="82" s="1"/>
  <c r="M2847" i="82"/>
  <c r="S2847" i="82" s="1"/>
  <c r="M2888" i="82"/>
  <c r="S2888" i="82" s="1"/>
  <c r="M2856" i="82"/>
  <c r="S2856" i="82" s="1"/>
  <c r="M2840" i="82"/>
  <c r="S2840" i="82" s="1"/>
  <c r="M2794" i="82"/>
  <c r="S2794" i="82" s="1"/>
  <c r="K2782" i="82"/>
  <c r="M2826" i="82"/>
  <c r="S2826" i="82" s="1"/>
  <c r="M2711" i="82"/>
  <c r="S2711" i="82" s="1"/>
  <c r="K2719" i="82"/>
  <c r="M2707" i="82"/>
  <c r="S2707" i="82" s="1"/>
  <c r="M2731" i="82"/>
  <c r="S2731" i="82" s="1"/>
  <c r="M2713" i="82"/>
  <c r="S2713" i="82" s="1"/>
  <c r="M2774" i="82"/>
  <c r="S2774" i="82" s="1"/>
  <c r="M2744" i="82"/>
  <c r="S2744" i="82" s="1"/>
  <c r="M2737" i="82"/>
  <c r="S2737" i="82" s="1"/>
  <c r="M2743" i="82"/>
  <c r="S2743" i="82" s="1"/>
  <c r="M2717" i="82"/>
  <c r="S2717" i="82" s="1"/>
  <c r="K2695" i="82"/>
  <c r="K2660" i="82"/>
  <c r="K2640" i="82"/>
  <c r="K2624" i="82"/>
  <c r="M2693" i="82"/>
  <c r="S2693" i="82" s="1"/>
  <c r="M2677" i="82"/>
  <c r="S2677" i="82" s="1"/>
  <c r="K2628" i="82"/>
  <c r="M2502" i="82"/>
  <c r="S2502" i="82" s="1"/>
  <c r="K2506" i="82"/>
  <c r="K2514" i="82"/>
  <c r="K2483" i="82"/>
  <c r="M2437" i="82"/>
  <c r="S2437" i="82" s="1"/>
  <c r="M2363" i="82"/>
  <c r="S2363" i="82" s="1"/>
  <c r="M2421" i="82"/>
  <c r="S2421" i="82" s="1"/>
  <c r="M2419" i="82"/>
  <c r="S2419" i="82" s="1"/>
  <c r="M2400" i="82"/>
  <c r="S2400" i="82" s="1"/>
  <c r="M2482" i="82"/>
  <c r="S2482" i="82" s="1"/>
  <c r="K2383" i="82"/>
  <c r="M2447" i="82"/>
  <c r="S2447" i="82" s="1"/>
  <c r="M2416" i="82"/>
  <c r="S2416" i="82" s="1"/>
  <c r="M2342" i="82"/>
  <c r="S2342" i="82" s="1"/>
  <c r="M2246" i="82"/>
  <c r="S2246" i="82" s="1"/>
  <c r="K2277" i="82"/>
  <c r="M2285" i="82"/>
  <c r="S2285" i="82" s="1"/>
  <c r="K2832" i="82"/>
  <c r="K2835" i="82"/>
  <c r="K2689" i="82"/>
  <c r="K2547" i="82"/>
  <c r="K2460" i="82"/>
  <c r="M2252" i="82"/>
  <c r="S2252" i="82" s="1"/>
  <c r="K2085" i="82"/>
  <c r="M2078" i="82"/>
  <c r="S2078" i="82" s="1"/>
  <c r="M1974" i="82"/>
  <c r="S1974" i="82" s="1"/>
  <c r="K2097" i="82"/>
  <c r="K1934" i="82"/>
  <c r="M1883" i="82"/>
  <c r="S1883" i="82" s="1"/>
  <c r="M1854" i="82"/>
  <c r="S1854" i="82" s="1"/>
  <c r="K3064" i="82"/>
  <c r="M3161" i="82"/>
  <c r="S3161" i="82" s="1"/>
  <c r="M3144" i="82"/>
  <c r="S3144" i="82" s="1"/>
  <c r="M3215" i="82"/>
  <c r="S3215" i="82" s="1"/>
  <c r="M3199" i="82"/>
  <c r="S3199" i="82" s="1"/>
  <c r="M3183" i="82"/>
  <c r="S3183" i="82" s="1"/>
  <c r="M3089" i="82"/>
  <c r="S3089" i="82" s="1"/>
  <c r="M3113" i="82"/>
  <c r="S3113" i="82" s="1"/>
  <c r="M3097" i="82"/>
  <c r="S3097" i="82" s="1"/>
  <c r="K3048" i="82"/>
  <c r="M3209" i="82"/>
  <c r="S3209" i="82" s="1"/>
  <c r="K3160" i="82"/>
  <c r="K2960" i="82"/>
  <c r="K2900" i="82"/>
  <c r="M2887" i="82"/>
  <c r="S2887" i="82" s="1"/>
  <c r="M2848" i="82"/>
  <c r="S2848" i="82" s="1"/>
  <c r="K2790" i="82"/>
  <c r="K2820" i="82"/>
  <c r="M2776" i="82"/>
  <c r="S2776" i="82" s="1"/>
  <c r="M2727" i="82"/>
  <c r="S2727" i="82" s="1"/>
  <c r="M2689" i="82"/>
  <c r="S2689" i="82" s="1"/>
  <c r="M2628" i="82"/>
  <c r="S2628" i="82" s="1"/>
  <c r="K2487" i="82"/>
  <c r="M2483" i="82"/>
  <c r="S2483" i="82" s="1"/>
  <c r="M2608" i="82"/>
  <c r="S2608" i="82" s="1"/>
  <c r="K2435" i="82"/>
  <c r="M2479" i="82"/>
  <c r="S2479" i="82" s="1"/>
  <c r="M2367" i="82"/>
  <c r="S2367" i="82" s="1"/>
  <c r="M2438" i="82"/>
  <c r="S2438" i="82" s="1"/>
  <c r="K2348" i="82"/>
  <c r="M2451" i="82"/>
  <c r="S2451" i="82" s="1"/>
  <c r="M2379" i="82"/>
  <c r="S2379" i="82" s="1"/>
  <c r="K2346" i="82"/>
  <c r="M2293" i="82"/>
  <c r="S2293" i="82" s="1"/>
  <c r="M2289" i="82"/>
  <c r="S2289" i="82" s="1"/>
  <c r="K2253" i="82"/>
  <c r="M2330" i="82"/>
  <c r="S2330" i="82" s="1"/>
  <c r="K2301" i="82"/>
  <c r="M2279" i="82"/>
  <c r="S2279" i="82" s="1"/>
  <c r="K2210" i="82"/>
  <c r="K2171" i="82"/>
  <c r="K2129" i="82"/>
  <c r="K2068" i="82"/>
  <c r="M2040" i="82"/>
  <c r="S2040" i="82" s="1"/>
  <c r="M2038" i="82"/>
  <c r="S2038" i="82" s="1"/>
  <c r="M2039" i="82"/>
  <c r="S2039" i="82" s="1"/>
  <c r="K2009" i="82"/>
  <c r="K1987" i="82"/>
  <c r="K2012" i="82"/>
  <c r="M1964" i="82"/>
  <c r="S1964" i="82" s="1"/>
  <c r="M2019" i="82"/>
  <c r="S2019" i="82" s="1"/>
  <c r="K2000" i="82"/>
  <c r="K1966" i="82"/>
  <c r="K1954" i="82"/>
  <c r="K2145" i="82"/>
  <c r="K1890" i="82"/>
  <c r="M3221" i="82"/>
  <c r="S3221" i="82" s="1"/>
  <c r="M3009" i="82"/>
  <c r="S3009" i="82" s="1"/>
  <c r="M2994" i="82"/>
  <c r="S2994" i="82" s="1"/>
  <c r="M2960" i="82"/>
  <c r="S2960" i="82" s="1"/>
  <c r="M2900" i="82"/>
  <c r="S2900" i="82" s="1"/>
  <c r="M2972" i="82"/>
  <c r="S2972" i="82" s="1"/>
  <c r="M3012" i="82"/>
  <c r="S3012" i="82" s="1"/>
  <c r="K2944" i="82"/>
  <c r="M2902" i="82"/>
  <c r="S2902" i="82" s="1"/>
  <c r="K2703" i="82"/>
  <c r="M2766" i="82"/>
  <c r="S2766" i="82" s="1"/>
  <c r="K2679" i="82"/>
  <c r="K2616" i="82"/>
  <c r="M2669" i="82"/>
  <c r="S2669" i="82" s="1"/>
  <c r="M2487" i="82"/>
  <c r="S2487" i="82" s="1"/>
  <c r="M2506" i="82"/>
  <c r="S2506" i="82" s="1"/>
  <c r="M2588" i="82"/>
  <c r="S2588" i="82" s="1"/>
  <c r="K2491" i="82"/>
  <c r="M2435" i="82"/>
  <c r="S2435" i="82" s="1"/>
  <c r="M2436" i="82"/>
  <c r="S2436" i="82" s="1"/>
  <c r="K2375" i="82"/>
  <c r="K2371" i="82"/>
  <c r="M2348" i="82"/>
  <c r="S2348" i="82" s="1"/>
  <c r="M2463" i="82"/>
  <c r="S2463" i="82" s="1"/>
  <c r="K2391" i="82"/>
  <c r="K2359" i="82"/>
  <c r="M2346" i="82"/>
  <c r="S2346" i="82" s="1"/>
  <c r="M2347" i="82"/>
  <c r="S2347" i="82" s="1"/>
  <c r="M2253" i="82"/>
  <c r="S2253" i="82" s="1"/>
  <c r="M2301" i="82"/>
  <c r="S2301" i="82" s="1"/>
  <c r="M2245" i="82"/>
  <c r="S2245" i="82" s="1"/>
  <c r="M2237" i="82"/>
  <c r="S2237" i="82" s="1"/>
  <c r="M2203" i="82"/>
  <c r="S2203" i="82" s="1"/>
  <c r="M2230" i="82"/>
  <c r="S2230" i="82" s="1"/>
  <c r="M2129" i="82"/>
  <c r="S2129" i="82" s="1"/>
  <c r="K2065" i="82"/>
  <c r="K2035" i="82"/>
  <c r="M1987" i="82"/>
  <c r="S1987" i="82" s="1"/>
  <c r="M3148" i="82"/>
  <c r="S3148" i="82" s="1"/>
  <c r="M3142" i="82"/>
  <c r="S3142" i="82" s="1"/>
  <c r="M2948" i="82"/>
  <c r="S2948" i="82" s="1"/>
  <c r="M2868" i="82"/>
  <c r="S2868" i="82" s="1"/>
  <c r="K2926" i="82"/>
  <c r="M2846" i="82"/>
  <c r="S2846" i="82" s="1"/>
  <c r="M2855" i="82"/>
  <c r="S2855" i="82" s="1"/>
  <c r="M2919" i="82"/>
  <c r="S2919" i="82" s="1"/>
  <c r="M2786" i="82"/>
  <c r="S2786" i="82" s="1"/>
  <c r="M2738" i="82"/>
  <c r="S2738" i="82" s="1"/>
  <c r="M2701" i="82"/>
  <c r="S2701" i="82" s="1"/>
  <c r="M2685" i="82"/>
  <c r="S2685" i="82" s="1"/>
  <c r="K2484" i="82"/>
  <c r="K2498" i="82"/>
  <c r="M2604" i="82"/>
  <c r="S2604" i="82" s="1"/>
  <c r="K2399" i="82"/>
  <c r="M2434" i="82"/>
  <c r="S2434" i="82" s="1"/>
  <c r="M2417" i="82"/>
  <c r="S2417" i="82" s="1"/>
  <c r="M2426" i="82"/>
  <c r="S2426" i="82" s="1"/>
  <c r="M2371" i="82"/>
  <c r="S2371" i="82" s="1"/>
  <c r="M2391" i="82"/>
  <c r="S2391" i="82" s="1"/>
  <c r="M2359" i="82"/>
  <c r="S2359" i="82" s="1"/>
  <c r="M2302" i="82"/>
  <c r="S2302" i="82" s="1"/>
  <c r="M2334" i="82"/>
  <c r="S2334" i="82" s="1"/>
  <c r="K2297" i="82"/>
  <c r="M2225" i="82"/>
  <c r="S2225" i="82" s="1"/>
  <c r="K2193" i="82"/>
  <c r="K2203" i="82"/>
  <c r="M2211" i="82"/>
  <c r="S2211" i="82" s="1"/>
  <c r="K2163" i="82"/>
  <c r="K2109" i="82"/>
  <c r="M2065" i="82"/>
  <c r="S2065" i="82" s="1"/>
  <c r="M2097" i="82"/>
  <c r="S2097" i="82" s="1"/>
  <c r="M2125" i="82"/>
  <c r="S2125" i="82" s="1"/>
  <c r="K2072" i="82"/>
  <c r="M2035" i="82"/>
  <c r="S2035" i="82" s="1"/>
  <c r="M2024" i="82"/>
  <c r="S2024" i="82" s="1"/>
  <c r="K1999" i="82"/>
  <c r="M2007" i="82"/>
  <c r="S2007" i="82" s="1"/>
  <c r="K2159" i="82"/>
  <c r="M3090" i="82"/>
  <c r="S3090" i="82" s="1"/>
  <c r="K2940" i="82"/>
  <c r="K2860" i="82"/>
  <c r="M2920" i="82"/>
  <c r="S2920" i="82" s="1"/>
  <c r="K2802" i="82"/>
  <c r="M2782" i="82"/>
  <c r="S2782" i="82" s="1"/>
  <c r="M2792" i="82"/>
  <c r="S2792" i="82" s="1"/>
  <c r="K2733" i="82"/>
  <c r="M2721" i="82"/>
  <c r="S2721" i="82" s="1"/>
  <c r="K2687" i="82"/>
  <c r="M2640" i="82"/>
  <c r="S2640" i="82" s="1"/>
  <c r="K2620" i="82"/>
  <c r="M2498" i="82"/>
  <c r="S2498" i="82" s="1"/>
  <c r="K2467" i="82"/>
  <c r="M2399" i="82"/>
  <c r="S2399" i="82" s="1"/>
  <c r="M2432" i="82"/>
  <c r="S2432" i="82" s="1"/>
  <c r="M2388" i="82"/>
  <c r="S2388" i="82" s="1"/>
  <c r="M2490" i="82"/>
  <c r="S2490" i="82" s="1"/>
  <c r="K2411" i="82"/>
  <c r="M2424" i="82"/>
  <c r="S2424" i="82" s="1"/>
  <c r="M2443" i="82"/>
  <c r="S2443" i="82" s="1"/>
  <c r="K2269" i="82"/>
  <c r="K2265" i="82"/>
  <c r="M2297" i="82"/>
  <c r="S2297" i="82" s="1"/>
  <c r="M2316" i="82"/>
  <c r="S2316" i="82" s="1"/>
  <c r="M2217" i="82"/>
  <c r="S2217" i="82" s="1"/>
  <c r="M2243" i="82"/>
  <c r="S2243" i="82" s="1"/>
  <c r="M2226" i="82"/>
  <c r="S2226" i="82" s="1"/>
  <c r="K2191" i="82"/>
  <c r="K2151" i="82"/>
  <c r="K2133" i="82"/>
  <c r="M2086" i="82"/>
  <c r="S2086" i="82" s="1"/>
  <c r="K2137" i="82"/>
  <c r="M2109" i="82"/>
  <c r="S2109" i="82" s="1"/>
  <c r="K2064" i="82"/>
  <c r="M2021" i="82"/>
  <c r="S2021" i="82" s="1"/>
  <c r="M1999" i="82"/>
  <c r="S1999" i="82" s="1"/>
  <c r="M1911" i="82"/>
  <c r="S1911" i="82" s="1"/>
  <c r="M2957" i="82"/>
  <c r="S2957" i="82" s="1"/>
  <c r="M2814" i="82"/>
  <c r="S2814" i="82" s="1"/>
  <c r="M2802" i="82"/>
  <c r="S2802" i="82" s="1"/>
  <c r="M2729" i="82"/>
  <c r="S2729" i="82" s="1"/>
  <c r="K2707" i="82"/>
  <c r="K2731" i="82"/>
  <c r="M2762" i="82"/>
  <c r="S2762" i="82" s="1"/>
  <c r="M2750" i="82"/>
  <c r="S2750" i="82" s="1"/>
  <c r="M2715" i="82"/>
  <c r="S2715" i="82" s="1"/>
  <c r="M2681" i="82"/>
  <c r="S2681" i="82" s="1"/>
  <c r="K2494" i="82"/>
  <c r="M2515" i="82"/>
  <c r="S2515" i="82" s="1"/>
  <c r="K2333" i="82"/>
  <c r="K2407" i="82"/>
  <c r="M2411" i="82"/>
  <c r="S2411" i="82" s="1"/>
  <c r="M2459" i="82"/>
  <c r="S2459" i="82" s="1"/>
  <c r="M2269" i="82"/>
  <c r="S2269" i="82" s="1"/>
  <c r="M2262" i="82"/>
  <c r="S2262" i="82" s="1"/>
  <c r="M2355" i="82"/>
  <c r="S2355" i="82" s="1"/>
  <c r="M2332" i="82"/>
  <c r="S2332" i="82" s="1"/>
  <c r="M2317" i="82"/>
  <c r="S2317" i="82" s="1"/>
  <c r="M2265" i="82"/>
  <c r="S2265" i="82" s="1"/>
  <c r="M2258" i="82"/>
  <c r="S2258" i="82" s="1"/>
  <c r="M2314" i="82"/>
  <c r="S2314" i="82" s="1"/>
  <c r="M2233" i="82"/>
  <c r="S2233" i="82" s="1"/>
  <c r="M2151" i="82"/>
  <c r="S2151" i="82" s="1"/>
  <c r="K2155" i="82"/>
  <c r="M2133" i="82"/>
  <c r="S2133" i="82" s="1"/>
  <c r="K2086" i="82"/>
  <c r="M2137" i="82"/>
  <c r="S2137" i="82" s="1"/>
  <c r="K2093" i="82"/>
  <c r="K2147" i="82"/>
  <c r="K2073" i="82"/>
  <c r="M2069" i="82"/>
  <c r="S2069" i="82" s="1"/>
  <c r="M2121" i="82"/>
  <c r="S2121" i="82" s="1"/>
  <c r="M2076" i="82"/>
  <c r="S2076" i="82" s="1"/>
  <c r="K1994" i="82"/>
  <c r="M2023" i="82"/>
  <c r="S2023" i="82" s="1"/>
  <c r="M2030" i="82"/>
  <c r="S2030" i="82" s="1"/>
  <c r="K1983" i="82"/>
  <c r="K1985" i="82"/>
  <c r="K1949" i="82"/>
  <c r="K1968" i="82"/>
  <c r="K1919" i="82"/>
  <c r="K3038" i="82"/>
  <c r="K2114" i="82"/>
  <c r="K3126" i="82"/>
  <c r="M3159" i="82"/>
  <c r="S3159" i="82" s="1"/>
  <c r="M2871" i="82"/>
  <c r="S2871" i="82" s="1"/>
  <c r="M2831" i="82"/>
  <c r="S2831" i="82" s="1"/>
  <c r="K2798" i="82"/>
  <c r="M2760" i="82"/>
  <c r="S2760" i="82" s="1"/>
  <c r="K2725" i="82"/>
  <c r="K2699" i="82"/>
  <c r="K2715" i="82"/>
  <c r="K2741" i="82"/>
  <c r="K2632" i="82"/>
  <c r="K2663" i="82"/>
  <c r="M2709" i="82"/>
  <c r="S2709" i="82" s="1"/>
  <c r="M2494" i="82"/>
  <c r="S2494" i="82" s="1"/>
  <c r="M2499" i="82"/>
  <c r="S2499" i="82" s="1"/>
  <c r="M2596" i="82"/>
  <c r="S2596" i="82" s="1"/>
  <c r="K2471" i="82"/>
  <c r="K2395" i="82"/>
  <c r="K2403" i="82"/>
  <c r="M2407" i="82"/>
  <c r="S2407" i="82" s="1"/>
  <c r="M2486" i="82"/>
  <c r="S2486" i="82" s="1"/>
  <c r="M2404" i="82"/>
  <c r="S2404" i="82" s="1"/>
  <c r="M2383" i="82"/>
  <c r="S2383" i="82" s="1"/>
  <c r="M2439" i="82"/>
  <c r="S2439" i="82" s="1"/>
  <c r="M2422" i="82"/>
  <c r="S2422" i="82" s="1"/>
  <c r="M2267" i="82"/>
  <c r="S2267" i="82" s="1"/>
  <c r="K2257" i="82"/>
  <c r="M2277" i="82"/>
  <c r="S2277" i="82" s="1"/>
  <c r="M2263" i="82"/>
  <c r="S2263" i="82" s="1"/>
  <c r="M2286" i="82"/>
  <c r="S2286" i="82" s="1"/>
  <c r="K2261" i="82"/>
  <c r="M2221" i="82"/>
  <c r="S2221" i="82" s="1"/>
  <c r="M2238" i="82"/>
  <c r="S2238" i="82" s="1"/>
  <c r="M2222" i="82"/>
  <c r="S2222" i="82" s="1"/>
  <c r="M2218" i="82"/>
  <c r="S2218" i="82" s="1"/>
  <c r="M2093" i="82"/>
  <c r="S2093" i="82" s="1"/>
  <c r="M2147" i="82"/>
  <c r="S2147" i="82" s="1"/>
  <c r="M2073" i="82"/>
  <c r="S2073" i="82" s="1"/>
  <c r="M2105" i="82"/>
  <c r="S2105" i="82" s="1"/>
  <c r="K2816" i="82"/>
  <c r="K2822" i="82"/>
  <c r="M2810" i="82"/>
  <c r="S2810" i="82" s="1"/>
  <c r="M2741" i="82"/>
  <c r="S2741" i="82" s="1"/>
  <c r="K2683" i="82"/>
  <c r="K2671" i="82"/>
  <c r="K2636" i="82"/>
  <c r="K2475" i="82"/>
  <c r="M2612" i="82"/>
  <c r="S2612" i="82" s="1"/>
  <c r="M2471" i="82"/>
  <c r="S2471" i="82" s="1"/>
  <c r="M2395" i="82"/>
  <c r="S2395" i="82" s="1"/>
  <c r="K2387" i="82"/>
  <c r="M2403" i="82"/>
  <c r="S2403" i="82" s="1"/>
  <c r="M2376" i="82"/>
  <c r="S2376" i="82" s="1"/>
  <c r="M2455" i="82"/>
  <c r="S2455" i="82" s="1"/>
  <c r="M2420" i="82"/>
  <c r="S2420" i="82" s="1"/>
  <c r="M3054" i="82"/>
  <c r="S3054" i="82" s="1"/>
  <c r="K2479" i="82"/>
  <c r="K2379" i="82"/>
  <c r="K2249" i="82"/>
  <c r="M2331" i="82"/>
  <c r="S2331" i="82" s="1"/>
  <c r="M2261" i="82"/>
  <c r="S2261" i="82" s="1"/>
  <c r="M2241" i="82"/>
  <c r="S2241" i="82" s="1"/>
  <c r="M2197" i="82"/>
  <c r="S2197" i="82" s="1"/>
  <c r="K2040" i="82"/>
  <c r="M2080" i="82"/>
  <c r="S2080" i="82" s="1"/>
  <c r="M1994" i="82"/>
  <c r="S1994" i="82" s="1"/>
  <c r="M2026" i="82"/>
  <c r="S2026" i="82" s="1"/>
  <c r="M1916" i="82"/>
  <c r="S1916" i="82" s="1"/>
  <c r="M1941" i="82"/>
  <c r="S1941" i="82" s="1"/>
  <c r="M1947" i="82"/>
  <c r="S1947" i="82" s="1"/>
  <c r="M1905" i="82"/>
  <c r="S1905" i="82" s="1"/>
  <c r="M1882" i="82"/>
  <c r="S1882" i="82" s="1"/>
  <c r="M1910" i="82"/>
  <c r="S1910" i="82" s="1"/>
  <c r="K1901" i="82"/>
  <c r="M1873" i="82"/>
  <c r="S1873" i="82" s="1"/>
  <c r="M1857" i="82"/>
  <c r="S1857" i="82" s="1"/>
  <c r="M2830" i="82"/>
  <c r="S2830" i="82" s="1"/>
  <c r="M2758" i="82"/>
  <c r="S2758" i="82" s="1"/>
  <c r="M2249" i="82"/>
  <c r="S2249" i="82" s="1"/>
  <c r="K2273" i="82"/>
  <c r="M2259" i="82"/>
  <c r="S2259" i="82" s="1"/>
  <c r="M2117" i="82"/>
  <c r="S2117" i="82" s="1"/>
  <c r="K2080" i="82"/>
  <c r="K1988" i="82"/>
  <c r="M2041" i="82"/>
  <c r="S2041" i="82" s="1"/>
  <c r="M2022" i="82"/>
  <c r="S2022" i="82" s="1"/>
  <c r="M1962" i="82"/>
  <c r="S1962" i="82" s="1"/>
  <c r="K1998" i="82"/>
  <c r="K1974" i="82"/>
  <c r="M1931" i="82"/>
  <c r="S1931" i="82" s="1"/>
  <c r="M1937" i="82"/>
  <c r="S1937" i="82" s="1"/>
  <c r="M1901" i="82"/>
  <c r="S1901" i="82" s="1"/>
  <c r="M2886" i="82"/>
  <c r="S2886" i="82" s="1"/>
  <c r="K2812" i="82"/>
  <c r="M2723" i="82"/>
  <c r="S2723" i="82" s="1"/>
  <c r="M2624" i="82"/>
  <c r="S2624" i="82" s="1"/>
  <c r="K2289" i="82"/>
  <c r="M2273" i="82"/>
  <c r="S2273" i="82" s="1"/>
  <c r="M1988" i="82"/>
  <c r="S1988" i="82" s="1"/>
  <c r="K1964" i="82"/>
  <c r="K1962" i="82"/>
  <c r="M1966" i="82"/>
  <c r="S1966" i="82" s="1"/>
  <c r="M1972" i="82"/>
  <c r="S1972" i="82" s="1"/>
  <c r="K1940" i="82"/>
  <c r="K1917" i="82"/>
  <c r="K2367" i="82"/>
  <c r="M2315" i="82"/>
  <c r="S2315" i="82" s="1"/>
  <c r="K2281" i="82"/>
  <c r="M2274" i="82"/>
  <c r="S2274" i="82" s="1"/>
  <c r="K2208" i="82"/>
  <c r="M2108" i="82"/>
  <c r="S2108" i="82" s="1"/>
  <c r="K2084" i="82"/>
  <c r="K2100" i="82"/>
  <c r="M2004" i="82"/>
  <c r="S2004" i="82" s="1"/>
  <c r="M2000" i="82"/>
  <c r="S2000" i="82" s="1"/>
  <c r="M1985" i="82"/>
  <c r="S1985" i="82" s="1"/>
  <c r="K1952" i="82"/>
  <c r="M1940" i="82"/>
  <c r="S1940" i="82" s="1"/>
  <c r="M1917" i="82"/>
  <c r="S1917" i="82" s="1"/>
  <c r="K1858" i="82"/>
  <c r="K1895" i="82"/>
  <c r="M1881" i="82"/>
  <c r="S1881" i="82" s="1"/>
  <c r="M1867" i="82"/>
  <c r="S1867" i="82" s="1"/>
  <c r="M2592" i="82"/>
  <c r="S2592" i="82" s="1"/>
  <c r="M2310" i="82"/>
  <c r="S2310" i="82" s="1"/>
  <c r="K2293" i="82"/>
  <c r="M2257" i="82"/>
  <c r="S2257" i="82" s="1"/>
  <c r="M2349" i="82"/>
  <c r="S2349" i="82" s="1"/>
  <c r="M2270" i="82"/>
  <c r="S2270" i="82" s="1"/>
  <c r="M2281" i="82"/>
  <c r="S2281" i="82" s="1"/>
  <c r="M2207" i="82"/>
  <c r="S2207" i="82" s="1"/>
  <c r="K2179" i="82"/>
  <c r="K2032" i="82"/>
  <c r="K2076" i="82"/>
  <c r="M2015" i="82"/>
  <c r="S2015" i="82" s="1"/>
  <c r="M2036" i="82"/>
  <c r="S2036" i="82" s="1"/>
  <c r="K2019" i="82"/>
  <c r="M1952" i="82"/>
  <c r="S1952" i="82" s="1"/>
  <c r="M1968" i="82"/>
  <c r="S1968" i="82" s="1"/>
  <c r="M1984" i="82"/>
  <c r="S1984" i="82" s="1"/>
  <c r="K1933" i="82"/>
  <c r="K1927" i="82"/>
  <c r="M1858" i="82"/>
  <c r="S1858" i="82" s="1"/>
  <c r="K1892" i="82"/>
  <c r="M1895" i="82"/>
  <c r="S1895" i="82" s="1"/>
  <c r="M1865" i="82"/>
  <c r="S1865" i="82" s="1"/>
  <c r="M1885" i="82"/>
  <c r="S1885" i="82" s="1"/>
  <c r="K2246" i="82"/>
  <c r="M2275" i="82"/>
  <c r="S2275" i="82" s="1"/>
  <c r="M2196" i="82"/>
  <c r="S2196" i="82" s="1"/>
  <c r="K2038" i="82"/>
  <c r="K2060" i="82"/>
  <c r="M2032" i="82"/>
  <c r="S2032" i="82" s="1"/>
  <c r="K2039" i="82"/>
  <c r="M2012" i="82"/>
  <c r="S2012" i="82" s="1"/>
  <c r="K2007" i="82"/>
  <c r="M2033" i="82"/>
  <c r="S2033" i="82" s="1"/>
  <c r="K2017" i="82"/>
  <c r="M1949" i="82"/>
  <c r="S1949" i="82" s="1"/>
  <c r="M1933" i="82"/>
  <c r="S1933" i="82" s="1"/>
  <c r="M1927" i="82"/>
  <c r="S1927" i="82" s="1"/>
  <c r="K1930" i="82"/>
  <c r="K1950" i="82"/>
  <c r="M1928" i="82"/>
  <c r="S1928" i="82" s="1"/>
  <c r="K1891" i="82"/>
  <c r="M1892" i="82"/>
  <c r="S1892" i="82" s="1"/>
  <c r="K1874" i="82"/>
  <c r="M1890" i="82"/>
  <c r="S1890" i="82" s="1"/>
  <c r="M1893" i="82"/>
  <c r="S1893" i="82" s="1"/>
  <c r="M2673" i="82"/>
  <c r="S2673" i="82" s="1"/>
  <c r="K2285" i="82"/>
  <c r="M2234" i="82"/>
  <c r="S2234" i="82" s="1"/>
  <c r="K2141" i="82"/>
  <c r="M2068" i="82"/>
  <c r="S2068" i="82" s="1"/>
  <c r="K2018" i="82"/>
  <c r="K1970" i="82"/>
  <c r="M1957" i="82"/>
  <c r="S1957" i="82" s="1"/>
  <c r="K1920" i="82"/>
  <c r="M1954" i="82"/>
  <c r="S1954" i="82" s="1"/>
  <c r="M1919" i="82"/>
  <c r="S1919" i="82" s="1"/>
  <c r="M1930" i="82"/>
  <c r="S1930" i="82" s="1"/>
  <c r="M1950" i="82"/>
  <c r="S1950" i="82" s="1"/>
  <c r="M1934" i="82"/>
  <c r="S1934" i="82" s="1"/>
  <c r="K1913" i="82"/>
  <c r="M1891" i="82"/>
  <c r="S1891" i="82" s="1"/>
  <c r="K1897" i="82"/>
  <c r="M1874" i="82"/>
  <c r="S1874" i="82" s="1"/>
  <c r="M1899" i="82"/>
  <c r="S1899" i="82" s="1"/>
  <c r="M1859" i="82"/>
  <c r="S1859" i="82" s="1"/>
  <c r="K2711" i="82"/>
  <c r="M2291" i="82"/>
  <c r="S2291" i="82" s="1"/>
  <c r="M2229" i="82"/>
  <c r="S2229" i="82" s="1"/>
  <c r="K2197" i="82"/>
  <c r="M2141" i="82"/>
  <c r="S2141" i="82" s="1"/>
  <c r="M2031" i="82"/>
  <c r="S2031" i="82" s="1"/>
  <c r="M1970" i="82"/>
  <c r="S1970" i="82" s="1"/>
  <c r="K1957" i="82"/>
  <c r="M1920" i="82"/>
  <c r="S1920" i="82" s="1"/>
  <c r="K1916" i="82"/>
  <c r="M1944" i="82"/>
  <c r="S1944" i="82" s="1"/>
  <c r="K1905" i="82"/>
  <c r="K1882" i="82"/>
  <c r="M1913" i="82"/>
  <c r="S1913" i="82" s="1"/>
  <c r="M1897" i="82"/>
  <c r="S1897" i="82" s="1"/>
  <c r="M1898" i="82"/>
  <c r="S1898" i="82" s="1"/>
  <c r="M1903" i="82"/>
  <c r="S1903" i="82" s="1"/>
  <c r="K1846" i="82"/>
  <c r="M1847" i="82"/>
  <c r="S1847" i="82" s="1"/>
  <c r="M1846" i="82"/>
  <c r="S1846" i="82" s="1"/>
  <c r="K1851" i="82"/>
  <c r="K1847" i="82"/>
  <c r="M1851" i="82"/>
  <c r="S1851" i="82" s="1"/>
  <c r="K1850" i="82"/>
  <c r="K1849" i="82"/>
  <c r="M1850" i="82"/>
  <c r="S1850" i="82" s="1"/>
  <c r="K1845" i="82"/>
  <c r="M1849" i="82"/>
  <c r="S1849" i="82" s="1"/>
  <c r="M1848" i="82"/>
  <c r="S1848" i="82" s="1"/>
  <c r="M1845" i="82"/>
  <c r="S1845" i="82" s="1"/>
  <c r="K1848" i="82"/>
  <c r="K1852" i="82"/>
  <c r="M1852" i="82"/>
  <c r="S1852" i="82" s="1"/>
  <c r="Q6" i="8"/>
  <c r="Q5" i="12"/>
  <c r="Q5" i="13"/>
  <c r="Q5" i="14"/>
  <c r="Q5" i="15"/>
  <c r="Q5" i="16"/>
  <c r="T5" i="17"/>
  <c r="Q5" i="19"/>
  <c r="Q5" i="20"/>
  <c r="Q5" i="21"/>
  <c r="Q5" i="22"/>
  <c r="Q5" i="23"/>
  <c r="Q5" i="25"/>
  <c r="Q5" i="26"/>
  <c r="Q5" i="28"/>
  <c r="Q5" i="35"/>
  <c r="Q5" i="38"/>
  <c r="Q5" i="40"/>
  <c r="Q5" i="47"/>
  <c r="Q5" i="57"/>
  <c r="Q4" i="2"/>
  <c r="R4" i="3"/>
  <c r="R4" i="4"/>
  <c r="R4" i="5"/>
  <c r="R3" i="6"/>
  <c r="Q4" i="7"/>
  <c r="R5" i="32"/>
  <c r="Q5" i="46"/>
  <c r="Q5" i="49"/>
  <c r="K20" i="96"/>
  <c r="M1598" i="82"/>
  <c r="S1598" i="82" s="1"/>
  <c r="K1598" i="82"/>
  <c r="K1603" i="82"/>
  <c r="K1548" i="82"/>
  <c r="M1548" i="82"/>
  <c r="S1548" i="82" s="1"/>
  <c r="M1603" i="82"/>
  <c r="S1603" i="82" s="1"/>
  <c r="M1556" i="82"/>
  <c r="S1556" i="82" s="1"/>
  <c r="M1557" i="82"/>
  <c r="S1557" i="82" s="1"/>
  <c r="M1597" i="82"/>
  <c r="S1597" i="82" s="1"/>
  <c r="K1596" i="82"/>
  <c r="K1555" i="82"/>
  <c r="K1607" i="82"/>
  <c r="K1558" i="82"/>
  <c r="M1608" i="82"/>
  <c r="S1608" i="82" s="1"/>
  <c r="M1602" i="82"/>
  <c r="S1602" i="82" s="1"/>
  <c r="M1558" i="82"/>
  <c r="S1558" i="82" s="1"/>
  <c r="K1556" i="82"/>
  <c r="M1555" i="82"/>
  <c r="S1555" i="82" s="1"/>
  <c r="K1604" i="82"/>
  <c r="K1597" i="82"/>
  <c r="M1547" i="82"/>
  <c r="S1547" i="82" s="1"/>
  <c r="K1557" i="82"/>
  <c r="K1606" i="82"/>
  <c r="M1596" i="82"/>
  <c r="S1596" i="82" s="1"/>
  <c r="K1546" i="82"/>
  <c r="M1553" i="82"/>
  <c r="S1553" i="82" s="1"/>
  <c r="K1552" i="82"/>
  <c r="K1547" i="82"/>
  <c r="M1606" i="82"/>
  <c r="S1606" i="82" s="1"/>
  <c r="M1554" i="82"/>
  <c r="S1554" i="82" s="1"/>
  <c r="M1604" i="82"/>
  <c r="S1604" i="82" s="1"/>
  <c r="K1601" i="82"/>
  <c r="M1552" i="82"/>
  <c r="S1552" i="82" s="1"/>
  <c r="K1602" i="82"/>
  <c r="K1550" i="82"/>
  <c r="M1599" i="82"/>
  <c r="S1599" i="82" s="1"/>
  <c r="K1553" i="82"/>
  <c r="M1550" i="82"/>
  <c r="S1550" i="82" s="1"/>
  <c r="M1601" i="82"/>
  <c r="S1601" i="82" s="1"/>
  <c r="M1551" i="82"/>
  <c r="S1551" i="82" s="1"/>
  <c r="M1605" i="82"/>
  <c r="S1605" i="82" s="1"/>
  <c r="K1600" i="82"/>
  <c r="K1608" i="82"/>
  <c r="M1546" i="82"/>
  <c r="S1546" i="82" s="1"/>
  <c r="M1549" i="82"/>
  <c r="S1549" i="82" s="1"/>
  <c r="M1600" i="82"/>
  <c r="S1600" i="82" s="1"/>
  <c r="K1605" i="82"/>
  <c r="M1607" i="82"/>
  <c r="S1607" i="82" s="1"/>
  <c r="K1554" i="82"/>
  <c r="K1549" i="82"/>
  <c r="K1599" i="82"/>
  <c r="K1551" i="82"/>
  <c r="K1785" i="82"/>
  <c r="K1833" i="82"/>
  <c r="K1761" i="82"/>
  <c r="K1844" i="82"/>
  <c r="K1779" i="82"/>
  <c r="K1819" i="82"/>
  <c r="K1733" i="82"/>
  <c r="K1724" i="82"/>
  <c r="M1737" i="82"/>
  <c r="S1737" i="82" s="1"/>
  <c r="K1834" i="82"/>
  <c r="M1781" i="82"/>
  <c r="S1781" i="82" s="1"/>
  <c r="K1829" i="82"/>
  <c r="M1749" i="82"/>
  <c r="S1749" i="82" s="1"/>
  <c r="K1832" i="82"/>
  <c r="K1760" i="82"/>
  <c r="K1814" i="82"/>
  <c r="K1812" i="82"/>
  <c r="M1724" i="82"/>
  <c r="S1724" i="82" s="1"/>
  <c r="K1830" i="82"/>
  <c r="K1777" i="82"/>
  <c r="K1821" i="82"/>
  <c r="K1745" i="82"/>
  <c r="M1820" i="82"/>
  <c r="S1820" i="82" s="1"/>
  <c r="M1748" i="82"/>
  <c r="S1748" i="82" s="1"/>
  <c r="K1810" i="82"/>
  <c r="M1736" i="82"/>
  <c r="S1736" i="82" s="1"/>
  <c r="K1804" i="82"/>
  <c r="M1796" i="82"/>
  <c r="S1796" i="82" s="1"/>
  <c r="K1728" i="82"/>
  <c r="K1818" i="82"/>
  <c r="K1769" i="82"/>
  <c r="M1812" i="82"/>
  <c r="S1812" i="82" s="1"/>
  <c r="K1727" i="82"/>
  <c r="M1815" i="82"/>
  <c r="S1815" i="82" s="1"/>
  <c r="K1726" i="82"/>
  <c r="K1806" i="82"/>
  <c r="K1736" i="82"/>
  <c r="M1789" i="82"/>
  <c r="S1789" i="82" s="1"/>
  <c r="K1813" i="82"/>
  <c r="M1754" i="82"/>
  <c r="S1754" i="82" s="1"/>
  <c r="M1808" i="82"/>
  <c r="S1808" i="82" s="1"/>
  <c r="M1811" i="82"/>
  <c r="S1811" i="82" s="1"/>
  <c r="K1686" i="82"/>
  <c r="K1802" i="82"/>
  <c r="M1832" i="82"/>
  <c r="S1832" i="82" s="1"/>
  <c r="M1723" i="82"/>
  <c r="S1723" i="82" s="1"/>
  <c r="M1776" i="82"/>
  <c r="S1776" i="82" s="1"/>
  <c r="K1790" i="82"/>
  <c r="M1805" i="82"/>
  <c r="S1805" i="82" s="1"/>
  <c r="M1792" i="82"/>
  <c r="S1792" i="82" s="1"/>
  <c r="M1807" i="82"/>
  <c r="S1807" i="82" s="1"/>
  <c r="K1839" i="82"/>
  <c r="K1786" i="82"/>
  <c r="K1748" i="82"/>
  <c r="M1822" i="82"/>
  <c r="S1822" i="82" s="1"/>
  <c r="K1773" i="82"/>
  <c r="K1808" i="82"/>
  <c r="M1777" i="82"/>
  <c r="S1777" i="82" s="1"/>
  <c r="K1807" i="82"/>
  <c r="M1793" i="82"/>
  <c r="S1793" i="82" s="1"/>
  <c r="K1841" i="82"/>
  <c r="M1788" i="82"/>
  <c r="S1788" i="82" s="1"/>
  <c r="K1795" i="82"/>
  <c r="K1827" i="82"/>
  <c r="M1778" i="82"/>
  <c r="S1778" i="82" s="1"/>
  <c r="M1734" i="82"/>
  <c r="S1734" i="82" s="1"/>
  <c r="K1764" i="82"/>
  <c r="K1822" i="82"/>
  <c r="K1752" i="82"/>
  <c r="M1834" i="82"/>
  <c r="S1834" i="82" s="1"/>
  <c r="M1773" i="82"/>
  <c r="S1773" i="82" s="1"/>
  <c r="K1793" i="82"/>
  <c r="K1789" i="82"/>
  <c r="M1804" i="82"/>
  <c r="S1804" i="82" s="1"/>
  <c r="M1744" i="82"/>
  <c r="S1744" i="82" s="1"/>
  <c r="M1790" i="82"/>
  <c r="S1790" i="82" s="1"/>
  <c r="M1816" i="82"/>
  <c r="S1816" i="82" s="1"/>
  <c r="K1842" i="82"/>
  <c r="K1770" i="82"/>
  <c r="K1735" i="82"/>
  <c r="K1843" i="82"/>
  <c r="M1755" i="82"/>
  <c r="S1755" i="82" s="1"/>
  <c r="K1758" i="82"/>
  <c r="K1811" i="82"/>
  <c r="K1739" i="82"/>
  <c r="K1801" i="82"/>
  <c r="K1749" i="82"/>
  <c r="K1837" i="82"/>
  <c r="M1785" i="82"/>
  <c r="S1785" i="82" s="1"/>
  <c r="K1776" i="82"/>
  <c r="K1799" i="82"/>
  <c r="K1775" i="82"/>
  <c r="M1842" i="82"/>
  <c r="S1842" i="82" s="1"/>
  <c r="M1770" i="82"/>
  <c r="S1770" i="82" s="1"/>
  <c r="K1747" i="82"/>
  <c r="M1735" i="82"/>
  <c r="S1735" i="82" s="1"/>
  <c r="M1843" i="82"/>
  <c r="S1843" i="82" s="1"/>
  <c r="M1758" i="82"/>
  <c r="S1758" i="82" s="1"/>
  <c r="K1800" i="82"/>
  <c r="K1767" i="82"/>
  <c r="M1787" i="82"/>
  <c r="S1787" i="82" s="1"/>
  <c r="M1801" i="82"/>
  <c r="S1801" i="82" s="1"/>
  <c r="K1784" i="82"/>
  <c r="K1796" i="82"/>
  <c r="M1728" i="82"/>
  <c r="S1728" i="82" s="1"/>
  <c r="M1733" i="82"/>
  <c r="S1733" i="82" s="1"/>
  <c r="K1840" i="82"/>
  <c r="M1799" i="82"/>
  <c r="S1799" i="82" s="1"/>
  <c r="M1775" i="82"/>
  <c r="S1775" i="82" s="1"/>
  <c r="M1747" i="82"/>
  <c r="S1747" i="82" s="1"/>
  <c r="M1800" i="82"/>
  <c r="S1800" i="82" s="1"/>
  <c r="K1746" i="82"/>
  <c r="M1767" i="82"/>
  <c r="S1767" i="82" s="1"/>
  <c r="M1830" i="82"/>
  <c r="S1830" i="82" s="1"/>
  <c r="K1723" i="82"/>
  <c r="M1784" i="82"/>
  <c r="S1784" i="82" s="1"/>
  <c r="M1840" i="82"/>
  <c r="S1840" i="82" s="1"/>
  <c r="M1727" i="82"/>
  <c r="S1727" i="82" s="1"/>
  <c r="K1826" i="82"/>
  <c r="K1825" i="82"/>
  <c r="M1746" i="82"/>
  <c r="S1746" i="82" s="1"/>
  <c r="K1757" i="82"/>
  <c r="M1833" i="82"/>
  <c r="S1833" i="82" s="1"/>
  <c r="K1787" i="82"/>
  <c r="M1764" i="82"/>
  <c r="S1764" i="82" s="1"/>
  <c r="M1752" i="82"/>
  <c r="S1752" i="82" s="1"/>
  <c r="M1802" i="82"/>
  <c r="S1802" i="82" s="1"/>
  <c r="M1826" i="82"/>
  <c r="S1826" i="82" s="1"/>
  <c r="M1825" i="82"/>
  <c r="S1825" i="82" s="1"/>
  <c r="K1809" i="82"/>
  <c r="K1782" i="82"/>
  <c r="K1732" i="82"/>
  <c r="M1757" i="82"/>
  <c r="S1757" i="82" s="1"/>
  <c r="M1795" i="82"/>
  <c r="S1795" i="82" s="1"/>
  <c r="K1798" i="82"/>
  <c r="K1823" i="82"/>
  <c r="M1841" i="82"/>
  <c r="S1841" i="82" s="1"/>
  <c r="K1788" i="82"/>
  <c r="K1794" i="82"/>
  <c r="M1809" i="82"/>
  <c r="S1809" i="82" s="1"/>
  <c r="M1782" i="82"/>
  <c r="S1782" i="82" s="1"/>
  <c r="M1732" i="82"/>
  <c r="S1732" i="82" s="1"/>
  <c r="K1750" i="82"/>
  <c r="M1803" i="82"/>
  <c r="S1803" i="82" s="1"/>
  <c r="K1731" i="82"/>
  <c r="K1754" i="82"/>
  <c r="K1743" i="82"/>
  <c r="K1734" i="82"/>
  <c r="M1786" i="82"/>
  <c r="S1786" i="82" s="1"/>
  <c r="K1805" i="82"/>
  <c r="M1794" i="82"/>
  <c r="S1794" i="82" s="1"/>
  <c r="M1761" i="82"/>
  <c r="S1761" i="82" s="1"/>
  <c r="M1750" i="82"/>
  <c r="S1750" i="82" s="1"/>
  <c r="K1803" i="82"/>
  <c r="M1731" i="82"/>
  <c r="S1731" i="82" s="1"/>
  <c r="K1772" i="82"/>
  <c r="K1737" i="82"/>
  <c r="K1744" i="82"/>
  <c r="M1813" i="82"/>
  <c r="S1813" i="82" s="1"/>
  <c r="M1726" i="82"/>
  <c r="S1726" i="82" s="1"/>
  <c r="M1769" i="82"/>
  <c r="S1769" i="82" s="1"/>
  <c r="K1792" i="82"/>
  <c r="K1816" i="82"/>
  <c r="K1755" i="82"/>
  <c r="M1818" i="82"/>
  <c r="S1818" i="82" s="1"/>
  <c r="M1739" i="82"/>
  <c r="S1739" i="82" s="1"/>
  <c r="M1772" i="82"/>
  <c r="S1772" i="82" s="1"/>
  <c r="M1824" i="82"/>
  <c r="S1824" i="82" s="1"/>
  <c r="K1771" i="82"/>
  <c r="K1820" i="82"/>
  <c r="K1780" i="82"/>
  <c r="M1823" i="82"/>
  <c r="S1823" i="82" s="1"/>
  <c r="M1806" i="82"/>
  <c r="S1806" i="82" s="1"/>
  <c r="K1722" i="82"/>
  <c r="K1762" i="82"/>
  <c r="K1763" i="82"/>
  <c r="K1740" i="82"/>
  <c r="K1824" i="82"/>
  <c r="M1771" i="82"/>
  <c r="S1771" i="82" s="1"/>
  <c r="K1838" i="82"/>
  <c r="M1839" i="82"/>
  <c r="S1839" i="82" s="1"/>
  <c r="M1829" i="82"/>
  <c r="S1829" i="82" s="1"/>
  <c r="K1791" i="82"/>
  <c r="M1780" i="82"/>
  <c r="S1780" i="82" s="1"/>
  <c r="M1779" i="82"/>
  <c r="S1779" i="82" s="1"/>
  <c r="M1722" i="82"/>
  <c r="S1722" i="82" s="1"/>
  <c r="M1762" i="82"/>
  <c r="S1762" i="82" s="1"/>
  <c r="M1763" i="82"/>
  <c r="S1763" i="82" s="1"/>
  <c r="M1740" i="82"/>
  <c r="S1740" i="82" s="1"/>
  <c r="K1730" i="82"/>
  <c r="M1838" i="82"/>
  <c r="S1838" i="82" s="1"/>
  <c r="M1844" i="82"/>
  <c r="S1844" i="82" s="1"/>
  <c r="M1791" i="82"/>
  <c r="S1791" i="82" s="1"/>
  <c r="K1831" i="82"/>
  <c r="M1819" i="82"/>
  <c r="S1819" i="82" s="1"/>
  <c r="K1778" i="82"/>
  <c r="M1745" i="82"/>
  <c r="S1745" i="82" s="1"/>
  <c r="K1725" i="82"/>
  <c r="M1730" i="82"/>
  <c r="S1730" i="82" s="1"/>
  <c r="K1638" i="82"/>
  <c r="M1837" i="82"/>
  <c r="S1837" i="82" s="1"/>
  <c r="K1815" i="82"/>
  <c r="M1797" i="82"/>
  <c r="S1797" i="82" s="1"/>
  <c r="M1831" i="82"/>
  <c r="S1831" i="82" s="1"/>
  <c r="K1765" i="82"/>
  <c r="K1756" i="82"/>
  <c r="M1725" i="82"/>
  <c r="S1725" i="82" s="1"/>
  <c r="K1753" i="82"/>
  <c r="K1742" i="82"/>
  <c r="M1638" i="82"/>
  <c r="S1638" i="82" s="1"/>
  <c r="K1836" i="82"/>
  <c r="K1774" i="82"/>
  <c r="K1781" i="82"/>
  <c r="K1797" i="82"/>
  <c r="M1814" i="82"/>
  <c r="S1814" i="82" s="1"/>
  <c r="M1765" i="82"/>
  <c r="S1765" i="82" s="1"/>
  <c r="M1756" i="82"/>
  <c r="S1756" i="82" s="1"/>
  <c r="K1741" i="82"/>
  <c r="M1753" i="82"/>
  <c r="S1753" i="82" s="1"/>
  <c r="M1743" i="82"/>
  <c r="S1743" i="82" s="1"/>
  <c r="K1738" i="82"/>
  <c r="M1742" i="82"/>
  <c r="S1742" i="82" s="1"/>
  <c r="K1729" i="82"/>
  <c r="K1828" i="82"/>
  <c r="M1836" i="82"/>
  <c r="S1836" i="82" s="1"/>
  <c r="M1774" i="82"/>
  <c r="S1774" i="82" s="1"/>
  <c r="K1835" i="82"/>
  <c r="K1768" i="82"/>
  <c r="K1759" i="82"/>
  <c r="K1766" i="82"/>
  <c r="M1741" i="82"/>
  <c r="S1741" i="82" s="1"/>
  <c r="M1738" i="82"/>
  <c r="S1738" i="82" s="1"/>
  <c r="M1729" i="82"/>
  <c r="S1729" i="82" s="1"/>
  <c r="M1686" i="82"/>
  <c r="S1686" i="82" s="1"/>
  <c r="M1798" i="82"/>
  <c r="S1798" i="82" s="1"/>
  <c r="M1828" i="82"/>
  <c r="S1828" i="82" s="1"/>
  <c r="K1783" i="82"/>
  <c r="M1821" i="82"/>
  <c r="S1821" i="82" s="1"/>
  <c r="M1835" i="82"/>
  <c r="S1835" i="82" s="1"/>
  <c r="M1768" i="82"/>
  <c r="S1768" i="82" s="1"/>
  <c r="M1827" i="82"/>
  <c r="S1827" i="82" s="1"/>
  <c r="M1810" i="82"/>
  <c r="S1810" i="82" s="1"/>
  <c r="M1759" i="82"/>
  <c r="S1759" i="82" s="1"/>
  <c r="M1766" i="82"/>
  <c r="S1766" i="82" s="1"/>
  <c r="M1760" i="82"/>
  <c r="S1760" i="82" s="1"/>
  <c r="K1751" i="82"/>
  <c r="M1783" i="82"/>
  <c r="S1783" i="82" s="1"/>
  <c r="M1751" i="82"/>
  <c r="S1751" i="82" s="1"/>
  <c r="K1721" i="82"/>
  <c r="K1717" i="82"/>
  <c r="K1707" i="82"/>
  <c r="K1705" i="82"/>
  <c r="M1704" i="82"/>
  <c r="S1704" i="82" s="1"/>
  <c r="K1709" i="82"/>
  <c r="M1700" i="82"/>
  <c r="S1700" i="82" s="1"/>
  <c r="K1701" i="82"/>
  <c r="M1694" i="82"/>
  <c r="S1694" i="82" s="1"/>
  <c r="K1644" i="82"/>
  <c r="K1667" i="82"/>
  <c r="M1672" i="82"/>
  <c r="S1672" i="82" s="1"/>
  <c r="M1687" i="82"/>
  <c r="S1687" i="82" s="1"/>
  <c r="M1683" i="82"/>
  <c r="S1683" i="82" s="1"/>
  <c r="K1646" i="82"/>
  <c r="M1657" i="82"/>
  <c r="S1657" i="82" s="1"/>
  <c r="M1649" i="82"/>
  <c r="S1649" i="82" s="1"/>
  <c r="M1682" i="82"/>
  <c r="S1682" i="82" s="1"/>
  <c r="M1645" i="82"/>
  <c r="S1645" i="82" s="1"/>
  <c r="K1669" i="82"/>
  <c r="M1685" i="82"/>
  <c r="S1685" i="82" s="1"/>
  <c r="K1636" i="82"/>
  <c r="K1595" i="82"/>
  <c r="M1589" i="82"/>
  <c r="S1589" i="82" s="1"/>
  <c r="M1721" i="82"/>
  <c r="S1721" i="82" s="1"/>
  <c r="M1717" i="82"/>
  <c r="S1717" i="82" s="1"/>
  <c r="M1707" i="82"/>
  <c r="S1707" i="82" s="1"/>
  <c r="M1705" i="82"/>
  <c r="S1705" i="82" s="1"/>
  <c r="K1704" i="82"/>
  <c r="M1709" i="82"/>
  <c r="S1709" i="82" s="1"/>
  <c r="K1700" i="82"/>
  <c r="M1701" i="82"/>
  <c r="S1701" i="82" s="1"/>
  <c r="K1694" i="82"/>
  <c r="M1644" i="82"/>
  <c r="S1644" i="82" s="1"/>
  <c r="M1667" i="82"/>
  <c r="S1667" i="82" s="1"/>
  <c r="K1672" i="82"/>
  <c r="K1687" i="82"/>
  <c r="K1683" i="82"/>
  <c r="M1646" i="82"/>
  <c r="S1646" i="82" s="1"/>
  <c r="K1657" i="82"/>
  <c r="K1649" i="82"/>
  <c r="K1682" i="82"/>
  <c r="K1645" i="82"/>
  <c r="M1669" i="82"/>
  <c r="S1669" i="82" s="1"/>
  <c r="K1685" i="82"/>
  <c r="M1636" i="82"/>
  <c r="S1636" i="82" s="1"/>
  <c r="M1595" i="82"/>
  <c r="S1595" i="82" s="1"/>
  <c r="K1489" i="82"/>
  <c r="K1720" i="82"/>
  <c r="K1716" i="82"/>
  <c r="K1712" i="82"/>
  <c r="M1696" i="82"/>
  <c r="S1696" i="82" s="1"/>
  <c r="K1703" i="82"/>
  <c r="M1690" i="82"/>
  <c r="S1690" i="82" s="1"/>
  <c r="K1699" i="82"/>
  <c r="M1711" i="82"/>
  <c r="S1711" i="82" s="1"/>
  <c r="K1697" i="82"/>
  <c r="K1674" i="82"/>
  <c r="K1664" i="82"/>
  <c r="K1652" i="82"/>
  <c r="K1663" i="82"/>
  <c r="M1642" i="82"/>
  <c r="S1642" i="82" s="1"/>
  <c r="M1651" i="82"/>
  <c r="S1651" i="82" s="1"/>
  <c r="K1660" i="82"/>
  <c r="M1678" i="82"/>
  <c r="S1678" i="82" s="1"/>
  <c r="M1671" i="82"/>
  <c r="S1671" i="82" s="1"/>
  <c r="K1673" i="82"/>
  <c r="K1658" i="82"/>
  <c r="K1639" i="82"/>
  <c r="M1637" i="82"/>
  <c r="S1637" i="82" s="1"/>
  <c r="M1594" i="82"/>
  <c r="S1594" i="82" s="1"/>
  <c r="M1489" i="82"/>
  <c r="S1489" i="82" s="1"/>
  <c r="M1720" i="82"/>
  <c r="S1720" i="82" s="1"/>
  <c r="M1716" i="82"/>
  <c r="S1716" i="82" s="1"/>
  <c r="M1712" i="82"/>
  <c r="S1712" i="82" s="1"/>
  <c r="K1696" i="82"/>
  <c r="M1703" i="82"/>
  <c r="S1703" i="82" s="1"/>
  <c r="K1690" i="82"/>
  <c r="M1699" i="82"/>
  <c r="S1699" i="82" s="1"/>
  <c r="K1711" i="82"/>
  <c r="M1697" i="82"/>
  <c r="S1697" i="82" s="1"/>
  <c r="M1674" i="82"/>
  <c r="S1674" i="82" s="1"/>
  <c r="M1664" i="82"/>
  <c r="S1664" i="82" s="1"/>
  <c r="M1652" i="82"/>
  <c r="S1652" i="82" s="1"/>
  <c r="M1663" i="82"/>
  <c r="S1663" i="82" s="1"/>
  <c r="K1642" i="82"/>
  <c r="K1651" i="82"/>
  <c r="M1660" i="82"/>
  <c r="S1660" i="82" s="1"/>
  <c r="K1678" i="82"/>
  <c r="K1671" i="82"/>
  <c r="M1673" i="82"/>
  <c r="S1673" i="82" s="1"/>
  <c r="M1658" i="82"/>
  <c r="S1658" i="82" s="1"/>
  <c r="M1639" i="82"/>
  <c r="S1639" i="82" s="1"/>
  <c r="K1637" i="82"/>
  <c r="K1594" i="82"/>
  <c r="K1539" i="82"/>
  <c r="K1590" i="82"/>
  <c r="K1719" i="82"/>
  <c r="K1715" i="82"/>
  <c r="M1708" i="82"/>
  <c r="S1708" i="82" s="1"/>
  <c r="K1688" i="82"/>
  <c r="K1691" i="82"/>
  <c r="M1714" i="82"/>
  <c r="S1714" i="82" s="1"/>
  <c r="K1702" i="82"/>
  <c r="K1693" i="82"/>
  <c r="K1677" i="82"/>
  <c r="M1679" i="82"/>
  <c r="S1679" i="82" s="1"/>
  <c r="K1653" i="82"/>
  <c r="K1655" i="82"/>
  <c r="K1659" i="82"/>
  <c r="K1661" i="82"/>
  <c r="K1684" i="82"/>
  <c r="M1648" i="82"/>
  <c r="S1648" i="82" s="1"/>
  <c r="K1681" i="82"/>
  <c r="K1680" i="82"/>
  <c r="M1641" i="82"/>
  <c r="S1641" i="82" s="1"/>
  <c r="M1643" i="82"/>
  <c r="S1643" i="82" s="1"/>
  <c r="M1592" i="82"/>
  <c r="S1592" i="82" s="1"/>
  <c r="K1591" i="82"/>
  <c r="M1539" i="82"/>
  <c r="S1539" i="82" s="1"/>
  <c r="M1590" i="82"/>
  <c r="S1590" i="82" s="1"/>
  <c r="M1719" i="82"/>
  <c r="S1719" i="82" s="1"/>
  <c r="M1715" i="82"/>
  <c r="S1715" i="82" s="1"/>
  <c r="K1708" i="82"/>
  <c r="M1688" i="82"/>
  <c r="S1688" i="82" s="1"/>
  <c r="M1691" i="82"/>
  <c r="S1691" i="82" s="1"/>
  <c r="K1714" i="82"/>
  <c r="M1702" i="82"/>
  <c r="S1702" i="82" s="1"/>
  <c r="M1693" i="82"/>
  <c r="S1693" i="82" s="1"/>
  <c r="M1677" i="82"/>
  <c r="S1677" i="82" s="1"/>
  <c r="K1679" i="82"/>
  <c r="M1653" i="82"/>
  <c r="S1653" i="82" s="1"/>
  <c r="M1655" i="82"/>
  <c r="S1655" i="82" s="1"/>
  <c r="M1659" i="82"/>
  <c r="S1659" i="82" s="1"/>
  <c r="M1661" i="82"/>
  <c r="S1661" i="82" s="1"/>
  <c r="M1684" i="82"/>
  <c r="S1684" i="82" s="1"/>
  <c r="K1648" i="82"/>
  <c r="M1681" i="82"/>
  <c r="S1681" i="82" s="1"/>
  <c r="M1680" i="82"/>
  <c r="S1680" i="82" s="1"/>
  <c r="K1641" i="82"/>
  <c r="K1643" i="82"/>
  <c r="K1592" i="82"/>
  <c r="M1591" i="82"/>
  <c r="S1591" i="82" s="1"/>
  <c r="K1718" i="82"/>
  <c r="K1689" i="82"/>
  <c r="K1692" i="82"/>
  <c r="M1695" i="82"/>
  <c r="S1695" i="82" s="1"/>
  <c r="K1713" i="82"/>
  <c r="K1710" i="82"/>
  <c r="K1706" i="82"/>
  <c r="K1698" i="82"/>
  <c r="M1666" i="82"/>
  <c r="S1666" i="82" s="1"/>
  <c r="M1647" i="82"/>
  <c r="S1647" i="82" s="1"/>
  <c r="M1675" i="82"/>
  <c r="S1675" i="82" s="1"/>
  <c r="M1670" i="82"/>
  <c r="S1670" i="82" s="1"/>
  <c r="M1654" i="82"/>
  <c r="S1654" i="82" s="1"/>
  <c r="K1668" i="82"/>
  <c r="K1656" i="82"/>
  <c r="K1650" i="82"/>
  <c r="M1676" i="82"/>
  <c r="S1676" i="82" s="1"/>
  <c r="M1665" i="82"/>
  <c r="S1665" i="82" s="1"/>
  <c r="M1640" i="82"/>
  <c r="S1640" i="82" s="1"/>
  <c r="M1662" i="82"/>
  <c r="S1662" i="82" s="1"/>
  <c r="K1593" i="82"/>
  <c r="M1718" i="82"/>
  <c r="S1718" i="82" s="1"/>
  <c r="M1689" i="82"/>
  <c r="S1689" i="82" s="1"/>
  <c r="M1692" i="82"/>
  <c r="S1692" i="82" s="1"/>
  <c r="K1695" i="82"/>
  <c r="M1713" i="82"/>
  <c r="S1713" i="82" s="1"/>
  <c r="M1710" i="82"/>
  <c r="S1710" i="82" s="1"/>
  <c r="M1706" i="82"/>
  <c r="S1706" i="82" s="1"/>
  <c r="M1698" i="82"/>
  <c r="S1698" i="82" s="1"/>
  <c r="K1666" i="82"/>
  <c r="K1647" i="82"/>
  <c r="K1675" i="82"/>
  <c r="K1670" i="82"/>
  <c r="K1654" i="82"/>
  <c r="M1668" i="82"/>
  <c r="S1668" i="82" s="1"/>
  <c r="M1656" i="82"/>
  <c r="S1656" i="82" s="1"/>
  <c r="M1650" i="82"/>
  <c r="S1650" i="82" s="1"/>
  <c r="K1676" i="82"/>
  <c r="K1665" i="82"/>
  <c r="K1640" i="82"/>
  <c r="K1662" i="82"/>
  <c r="M1593" i="82"/>
  <c r="S1593" i="82" s="1"/>
  <c r="K1589" i="82"/>
  <c r="K1615" i="82"/>
  <c r="K1565" i="82"/>
  <c r="M1615" i="82"/>
  <c r="S1615" i="82" s="1"/>
  <c r="M1565" i="82"/>
  <c r="S1565" i="82" s="1"/>
  <c r="K1631" i="82"/>
  <c r="K1634" i="82"/>
  <c r="M1621" i="82"/>
  <c r="S1621" i="82" s="1"/>
  <c r="K1624" i="82"/>
  <c r="M1609" i="82"/>
  <c r="S1609" i="82" s="1"/>
  <c r="M1613" i="82"/>
  <c r="S1613" i="82" s="1"/>
  <c r="K1617" i="82"/>
  <c r="K1627" i="82"/>
  <c r="M1587" i="82"/>
  <c r="S1587" i="82" s="1"/>
  <c r="M1631" i="82"/>
  <c r="S1631" i="82" s="1"/>
  <c r="M1634" i="82"/>
  <c r="S1634" i="82" s="1"/>
  <c r="K1621" i="82"/>
  <c r="M1624" i="82"/>
  <c r="S1624" i="82" s="1"/>
  <c r="K1609" i="82"/>
  <c r="K1613" i="82"/>
  <c r="M1617" i="82"/>
  <c r="S1617" i="82" s="1"/>
  <c r="M1627" i="82"/>
  <c r="S1627" i="82" s="1"/>
  <c r="K1587" i="82"/>
  <c r="K1632" i="82"/>
  <c r="K1622" i="82"/>
  <c r="K1623" i="82"/>
  <c r="K1629" i="82"/>
  <c r="K1620" i="82"/>
  <c r="M1610" i="82"/>
  <c r="S1610" i="82" s="1"/>
  <c r="K1614" i="82"/>
  <c r="K1586" i="82"/>
  <c r="M1632" i="82"/>
  <c r="S1632" i="82" s="1"/>
  <c r="M1622" i="82"/>
  <c r="S1622" i="82" s="1"/>
  <c r="M1623" i="82"/>
  <c r="S1623" i="82" s="1"/>
  <c r="M1629" i="82"/>
  <c r="S1629" i="82" s="1"/>
  <c r="M1620" i="82"/>
  <c r="S1620" i="82" s="1"/>
  <c r="K1610" i="82"/>
  <c r="M1614" i="82"/>
  <c r="S1614" i="82" s="1"/>
  <c r="M1586" i="82"/>
  <c r="S1586" i="82" s="1"/>
  <c r="K1633" i="82"/>
  <c r="K1630" i="82"/>
  <c r="K1626" i="82"/>
  <c r="K1612" i="82"/>
  <c r="K1618" i="82"/>
  <c r="K1538" i="82"/>
  <c r="M1633" i="82"/>
  <c r="S1633" i="82" s="1"/>
  <c r="M1630" i="82"/>
  <c r="S1630" i="82" s="1"/>
  <c r="M1626" i="82"/>
  <c r="S1626" i="82" s="1"/>
  <c r="M1612" i="82"/>
  <c r="S1612" i="82" s="1"/>
  <c r="M1618" i="82"/>
  <c r="S1618" i="82" s="1"/>
  <c r="M1538" i="82"/>
  <c r="S1538" i="82" s="1"/>
  <c r="K1635" i="82"/>
  <c r="K1616" i="82"/>
  <c r="K1628" i="82"/>
  <c r="K1619" i="82"/>
  <c r="M1625" i="82"/>
  <c r="S1625" i="82" s="1"/>
  <c r="K1611" i="82"/>
  <c r="K1588" i="82"/>
  <c r="M1635" i="82"/>
  <c r="S1635" i="82" s="1"/>
  <c r="M1616" i="82"/>
  <c r="S1616" i="82" s="1"/>
  <c r="M1628" i="82"/>
  <c r="S1628" i="82" s="1"/>
  <c r="M1619" i="82"/>
  <c r="S1619" i="82" s="1"/>
  <c r="K1625" i="82"/>
  <c r="M1611" i="82"/>
  <c r="S1611" i="82" s="1"/>
  <c r="M1588" i="82"/>
  <c r="S1588" i="82" s="1"/>
  <c r="W176" i="91"/>
  <c r="M1436" i="82"/>
  <c r="S1436" i="82" s="1"/>
  <c r="M1315" i="82"/>
  <c r="S1315" i="82" s="1"/>
  <c r="K1436" i="82"/>
  <c r="K1577" i="82"/>
  <c r="K1315" i="82"/>
  <c r="M1577" i="82"/>
  <c r="S1577" i="82" s="1"/>
  <c r="K1125" i="82"/>
  <c r="K1488" i="82"/>
  <c r="K1531" i="82"/>
  <c r="M1488" i="82"/>
  <c r="S1488" i="82" s="1"/>
  <c r="M1531" i="82"/>
  <c r="S1531" i="82" s="1"/>
  <c r="M1125" i="82"/>
  <c r="S1125" i="82" s="1"/>
  <c r="K1494" i="82"/>
  <c r="K1585" i="82"/>
  <c r="M1427" i="82"/>
  <c r="S1427" i="82" s="1"/>
  <c r="M1518" i="82"/>
  <c r="S1518" i="82" s="1"/>
  <c r="M1534" i="82"/>
  <c r="S1534" i="82" s="1"/>
  <c r="K1568" i="82"/>
  <c r="K1541" i="82"/>
  <c r="K1542" i="82"/>
  <c r="M1569" i="82"/>
  <c r="S1569" i="82" s="1"/>
  <c r="K1560" i="82"/>
  <c r="M1580" i="82"/>
  <c r="S1580" i="82" s="1"/>
  <c r="K1567" i="82"/>
  <c r="M1543" i="82"/>
  <c r="S1543" i="82" s="1"/>
  <c r="M1496" i="82"/>
  <c r="S1496" i="82" s="1"/>
  <c r="K1524" i="82"/>
  <c r="M1535" i="82"/>
  <c r="S1535" i="82" s="1"/>
  <c r="M1515" i="82"/>
  <c r="S1515" i="82" s="1"/>
  <c r="M1536" i="82"/>
  <c r="S1536" i="82" s="1"/>
  <c r="M1450" i="82"/>
  <c r="S1450" i="82" s="1"/>
  <c r="K1573" i="82"/>
  <c r="K1448" i="82"/>
  <c r="M1463" i="82"/>
  <c r="S1463" i="82" s="1"/>
  <c r="M1568" i="82"/>
  <c r="S1568" i="82" s="1"/>
  <c r="K1562" i="82"/>
  <c r="K1584" i="82"/>
  <c r="K1582" i="82"/>
  <c r="M1576" i="82"/>
  <c r="S1576" i="82" s="1"/>
  <c r="M1579" i="82"/>
  <c r="S1579" i="82" s="1"/>
  <c r="K1540" i="82"/>
  <c r="K1545" i="82"/>
  <c r="K1522" i="82"/>
  <c r="M1524" i="82"/>
  <c r="S1524" i="82" s="1"/>
  <c r="K1525" i="82"/>
  <c r="K1519" i="82"/>
  <c r="K1529" i="82"/>
  <c r="M1447" i="82"/>
  <c r="S1447" i="82" s="1"/>
  <c r="K1449" i="82"/>
  <c r="K1530" i="82"/>
  <c r="M1514" i="82"/>
  <c r="S1514" i="82" s="1"/>
  <c r="M1494" i="82"/>
  <c r="S1494" i="82" s="1"/>
  <c r="K1571" i="82"/>
  <c r="M1562" i="82"/>
  <c r="S1562" i="82" s="1"/>
  <c r="M1584" i="82"/>
  <c r="S1584" i="82" s="1"/>
  <c r="M1582" i="82"/>
  <c r="S1582" i="82" s="1"/>
  <c r="K1576" i="82"/>
  <c r="K1579" i="82"/>
  <c r="M1540" i="82"/>
  <c r="S1540" i="82" s="1"/>
  <c r="M1545" i="82"/>
  <c r="S1545" i="82" s="1"/>
  <c r="K1485" i="82"/>
  <c r="K1521" i="82"/>
  <c r="M1523" i="82"/>
  <c r="S1523" i="82" s="1"/>
  <c r="M1525" i="82"/>
  <c r="S1525" i="82" s="1"/>
  <c r="K1495" i="82"/>
  <c r="M1519" i="82"/>
  <c r="S1519" i="82" s="1"/>
  <c r="M1529" i="82"/>
  <c r="S1529" i="82" s="1"/>
  <c r="K1463" i="82"/>
  <c r="K1526" i="82"/>
  <c r="K1450" i="82"/>
  <c r="M1483" i="82"/>
  <c r="S1483" i="82" s="1"/>
  <c r="M1585" i="82"/>
  <c r="S1585" i="82" s="1"/>
  <c r="M1571" i="82"/>
  <c r="S1571" i="82" s="1"/>
  <c r="M1574" i="82"/>
  <c r="S1574" i="82" s="1"/>
  <c r="M1572" i="82"/>
  <c r="S1572" i="82" s="1"/>
  <c r="M1564" i="82"/>
  <c r="S1564" i="82" s="1"/>
  <c r="K1563" i="82"/>
  <c r="M1484" i="82"/>
  <c r="S1484" i="82" s="1"/>
  <c r="M1578" i="82"/>
  <c r="S1578" i="82" s="1"/>
  <c r="K1537" i="82"/>
  <c r="K1483" i="82"/>
  <c r="M1521" i="82"/>
  <c r="S1521" i="82" s="1"/>
  <c r="K1523" i="82"/>
  <c r="M1495" i="82"/>
  <c r="S1495" i="82" s="1"/>
  <c r="M1449" i="82"/>
  <c r="S1449" i="82" s="1"/>
  <c r="K1447" i="82"/>
  <c r="K1518" i="82"/>
  <c r="M1485" i="82"/>
  <c r="S1485" i="82" s="1"/>
  <c r="M1516" i="82"/>
  <c r="S1516" i="82" s="1"/>
  <c r="K1583" i="82"/>
  <c r="K1574" i="82"/>
  <c r="K1572" i="82"/>
  <c r="K1564" i="82"/>
  <c r="M1563" i="82"/>
  <c r="S1563" i="82" s="1"/>
  <c r="K1581" i="82"/>
  <c r="K1578" i="82"/>
  <c r="M1530" i="82"/>
  <c r="S1530" i="82" s="1"/>
  <c r="M1517" i="82"/>
  <c r="S1517" i="82" s="1"/>
  <c r="K1513" i="82"/>
  <c r="K1528" i="82"/>
  <c r="K1492" i="82"/>
  <c r="M1448" i="82"/>
  <c r="S1448" i="82" s="1"/>
  <c r="M1537" i="82"/>
  <c r="S1537" i="82" s="1"/>
  <c r="K1484" i="82"/>
  <c r="M1573" i="82"/>
  <c r="S1573" i="82" s="1"/>
  <c r="M1583" i="82"/>
  <c r="S1583" i="82" s="1"/>
  <c r="M1570" i="82"/>
  <c r="S1570" i="82" s="1"/>
  <c r="K1544" i="82"/>
  <c r="K1561" i="82"/>
  <c r="M1559" i="82"/>
  <c r="S1559" i="82" s="1"/>
  <c r="M1566" i="82"/>
  <c r="S1566" i="82" s="1"/>
  <c r="M1581" i="82"/>
  <c r="S1581" i="82" s="1"/>
  <c r="M1490" i="82"/>
  <c r="S1490" i="82" s="1"/>
  <c r="K1527" i="82"/>
  <c r="M1513" i="82"/>
  <c r="S1513" i="82" s="1"/>
  <c r="K1533" i="82"/>
  <c r="M1528" i="82"/>
  <c r="S1528" i="82" s="1"/>
  <c r="M1492" i="82"/>
  <c r="S1492" i="82" s="1"/>
  <c r="K1532" i="82"/>
  <c r="K1427" i="82"/>
  <c r="M1522" i="82"/>
  <c r="S1522" i="82" s="1"/>
  <c r="K1516" i="82"/>
  <c r="K1575" i="82"/>
  <c r="K1514" i="82"/>
  <c r="K1570" i="82"/>
  <c r="M1544" i="82"/>
  <c r="S1544" i="82" s="1"/>
  <c r="M1561" i="82"/>
  <c r="S1561" i="82" s="1"/>
  <c r="K1559" i="82"/>
  <c r="K1566" i="82"/>
  <c r="K1490" i="82"/>
  <c r="M1526" i="82"/>
  <c r="S1526" i="82" s="1"/>
  <c r="M1527" i="82"/>
  <c r="S1527" i="82" s="1"/>
  <c r="M1533" i="82"/>
  <c r="S1533" i="82" s="1"/>
  <c r="K1520" i="82"/>
  <c r="K1493" i="82"/>
  <c r="M1532" i="82"/>
  <c r="S1532" i="82" s="1"/>
  <c r="K1534" i="82"/>
  <c r="K1517" i="82"/>
  <c r="M1575" i="82"/>
  <c r="S1575" i="82" s="1"/>
  <c r="M1541" i="82"/>
  <c r="S1541" i="82" s="1"/>
  <c r="M1542" i="82"/>
  <c r="S1542" i="82" s="1"/>
  <c r="K1569" i="82"/>
  <c r="M1560" i="82"/>
  <c r="S1560" i="82" s="1"/>
  <c r="K1580" i="82"/>
  <c r="M1567" i="82"/>
  <c r="S1567" i="82" s="1"/>
  <c r="K1543" i="82"/>
  <c r="K1496" i="82"/>
  <c r="M1520" i="82"/>
  <c r="S1520" i="82" s="1"/>
  <c r="K1535" i="82"/>
  <c r="M1493" i="82"/>
  <c r="S1493" i="82" s="1"/>
  <c r="K1515" i="82"/>
  <c r="K1536" i="82"/>
  <c r="K1327" i="82"/>
  <c r="K1385" i="82"/>
  <c r="M1327" i="82"/>
  <c r="S1327" i="82" s="1"/>
  <c r="M1385" i="82"/>
  <c r="S1385" i="82" s="1"/>
  <c r="K1383" i="82"/>
  <c r="K1325" i="82"/>
  <c r="M1384" i="82"/>
  <c r="S1384" i="82" s="1"/>
  <c r="M1326" i="82"/>
  <c r="S1326" i="82" s="1"/>
  <c r="M1324" i="82"/>
  <c r="S1324" i="82" s="1"/>
  <c r="K1384" i="82"/>
  <c r="K1326" i="82"/>
  <c r="M1383" i="82"/>
  <c r="S1383" i="82" s="1"/>
  <c r="K1324" i="82"/>
  <c r="M1153" i="82"/>
  <c r="S1153" i="82" s="1"/>
  <c r="M1151" i="82"/>
  <c r="S1151" i="82" s="1"/>
  <c r="K1151" i="82"/>
  <c r="K1154" i="82"/>
  <c r="K1150" i="82"/>
  <c r="K1153" i="82"/>
  <c r="K1120" i="82"/>
  <c r="M1150" i="82"/>
  <c r="S1150" i="82" s="1"/>
  <c r="K1217" i="82"/>
  <c r="M1120" i="82"/>
  <c r="S1120" i="82" s="1"/>
  <c r="M1217" i="82"/>
  <c r="S1217" i="82" s="1"/>
  <c r="M1154" i="82"/>
  <c r="S1154" i="82" s="1"/>
  <c r="K1149" i="82"/>
  <c r="M1149" i="82"/>
  <c r="S1149" i="82" s="1"/>
  <c r="M1325" i="82"/>
  <c r="S1325" i="82" s="1"/>
  <c r="K1218" i="82"/>
  <c r="M1218" i="82"/>
  <c r="S1218" i="82" s="1"/>
  <c r="J55" i="96"/>
  <c r="K55" i="96"/>
  <c r="J15" i="96"/>
  <c r="K15" i="96" s="1"/>
  <c r="J10" i="96"/>
  <c r="K10" i="96" s="1"/>
  <c r="J54" i="96"/>
  <c r="K54" i="96" s="1"/>
  <c r="J48" i="96"/>
  <c r="K48" i="96" s="1"/>
  <c r="J19" i="96"/>
  <c r="K19" i="96"/>
  <c r="J14" i="96"/>
  <c r="K14" i="96" s="1"/>
  <c r="J53" i="96"/>
  <c r="K53" i="96"/>
  <c r="J43" i="96"/>
  <c r="K43" i="96"/>
  <c r="J27" i="96"/>
  <c r="K27" i="96"/>
  <c r="J22" i="96"/>
  <c r="K22" i="96" s="1"/>
  <c r="J42" i="96"/>
  <c r="K42" i="96"/>
  <c r="J26" i="96"/>
  <c r="K26" i="96"/>
  <c r="J46" i="96"/>
  <c r="K46" i="96"/>
  <c r="J41" i="96"/>
  <c r="K41" i="96" s="1"/>
  <c r="J51" i="96"/>
  <c r="K51" i="96"/>
  <c r="J40" i="96"/>
  <c r="K40" i="96"/>
  <c r="J31" i="96"/>
  <c r="K31" i="96" s="1"/>
  <c r="J17" i="96"/>
  <c r="K17" i="96" s="1"/>
  <c r="J50" i="96"/>
  <c r="K50" i="96" s="1"/>
  <c r="J39" i="96"/>
  <c r="K39" i="96"/>
  <c r="J34" i="96"/>
  <c r="K34" i="96"/>
  <c r="J30" i="96"/>
  <c r="K30" i="96"/>
  <c r="J38" i="96"/>
  <c r="K38" i="96" s="1"/>
  <c r="J29" i="96"/>
  <c r="K29" i="96"/>
  <c r="J3" i="96"/>
  <c r="K3" i="96" s="1"/>
  <c r="M1398" i="82"/>
  <c r="S1398" i="82" s="1"/>
  <c r="M1430" i="82"/>
  <c r="S1430" i="82" s="1"/>
  <c r="K1491" i="82"/>
  <c r="K1420" i="82"/>
  <c r="M1491" i="82"/>
  <c r="S1491" i="82" s="1"/>
  <c r="K1355" i="82"/>
  <c r="M1360" i="82"/>
  <c r="S1360" i="82" s="1"/>
  <c r="K1431" i="82"/>
  <c r="K1476" i="82"/>
  <c r="M1223" i="82"/>
  <c r="S1223" i="82" s="1"/>
  <c r="M1269" i="82"/>
  <c r="S1269" i="82" s="1"/>
  <c r="M1287" i="82"/>
  <c r="S1287" i="82" s="1"/>
  <c r="M1343" i="82"/>
  <c r="S1343" i="82" s="1"/>
  <c r="M1355" i="82"/>
  <c r="S1355" i="82" s="1"/>
  <c r="M1363" i="82"/>
  <c r="S1363" i="82" s="1"/>
  <c r="K1361" i="82"/>
  <c r="M1394" i="82"/>
  <c r="S1394" i="82" s="1"/>
  <c r="M1414" i="82"/>
  <c r="S1414" i="82" s="1"/>
  <c r="M1204" i="82"/>
  <c r="S1204" i="82" s="1"/>
  <c r="M1247" i="82"/>
  <c r="S1247" i="82" s="1"/>
  <c r="M1279" i="82"/>
  <c r="S1279" i="82" s="1"/>
  <c r="M1246" i="82"/>
  <c r="S1246" i="82" s="1"/>
  <c r="K1286" i="82"/>
  <c r="K1310" i="82"/>
  <c r="K1468" i="82"/>
  <c r="M1486" i="82"/>
  <c r="S1486" i="82" s="1"/>
  <c r="M1365" i="82"/>
  <c r="S1365" i="82" s="1"/>
  <c r="K1451" i="82"/>
  <c r="K1414" i="82"/>
  <c r="K1459" i="82"/>
  <c r="M1459" i="82"/>
  <c r="S1459" i="82" s="1"/>
  <c r="M1451" i="82"/>
  <c r="S1451" i="82" s="1"/>
  <c r="M1443" i="82"/>
  <c r="S1443" i="82" s="1"/>
  <c r="K1454" i="82"/>
  <c r="M1431" i="82"/>
  <c r="S1431" i="82" s="1"/>
  <c r="K1336" i="82"/>
  <c r="M1255" i="82"/>
  <c r="S1255" i="82" s="1"/>
  <c r="M1282" i="82"/>
  <c r="S1282" i="82" s="1"/>
  <c r="K1216" i="82"/>
  <c r="K1285" i="82"/>
  <c r="K1330" i="82"/>
  <c r="M1263" i="82"/>
  <c r="S1263" i="82" s="1"/>
  <c r="K1223" i="82"/>
  <c r="K1348" i="82"/>
  <c r="M1445" i="82"/>
  <c r="S1445" i="82" s="1"/>
  <c r="K1396" i="82"/>
  <c r="K1299" i="82"/>
  <c r="M1344" i="82"/>
  <c r="S1344" i="82" s="1"/>
  <c r="K1475" i="82"/>
  <c r="K1458" i="82"/>
  <c r="M1404" i="82"/>
  <c r="S1404" i="82" s="1"/>
  <c r="K1295" i="82"/>
  <c r="K1277" i="82"/>
  <c r="K1443" i="82"/>
  <c r="M1435" i="82"/>
  <c r="S1435" i="82" s="1"/>
  <c r="M1400" i="82"/>
  <c r="S1400" i="82" s="1"/>
  <c r="K1283" i="82"/>
  <c r="K1222" i="82"/>
  <c r="K1334" i="82"/>
  <c r="M1220" i="82"/>
  <c r="S1220" i="82" s="1"/>
  <c r="M1487" i="82"/>
  <c r="S1487" i="82" s="1"/>
  <c r="M1231" i="82"/>
  <c r="M1281" i="82"/>
  <c r="S1281" i="82" s="1"/>
  <c r="M1219" i="82"/>
  <c r="S1219" i="82" s="1"/>
  <c r="K1441" i="82"/>
  <c r="M1382" i="82"/>
  <c r="S1382" i="82" s="1"/>
  <c r="K1306" i="82"/>
  <c r="M1399" i="82"/>
  <c r="S1399" i="82" s="1"/>
  <c r="M1417" i="82"/>
  <c r="S1417" i="82" s="1"/>
  <c r="K1415" i="82"/>
  <c r="K1365" i="82"/>
  <c r="M1473" i="82"/>
  <c r="S1473" i="82" s="1"/>
  <c r="M1439" i="82"/>
  <c r="S1439" i="82" s="1"/>
  <c r="K1251" i="82"/>
  <c r="K1279" i="82"/>
  <c r="K1208" i="82"/>
  <c r="M1266" i="82"/>
  <c r="S1266" i="82" s="1"/>
  <c r="K1220" i="82"/>
  <c r="K1480" i="82"/>
  <c r="K1440" i="82"/>
  <c r="K1380" i="82"/>
  <c r="K1281" i="82"/>
  <c r="K1319" i="82"/>
  <c r="K1464" i="82"/>
  <c r="K1398" i="82"/>
  <c r="K1229" i="82"/>
  <c r="K1268" i="82"/>
  <c r="M1402" i="82"/>
  <c r="S1402" i="82" s="1"/>
  <c r="K1400" i="82"/>
  <c r="K1486" i="82"/>
  <c r="K1444" i="82"/>
  <c r="K1331" i="82"/>
  <c r="K1219" i="82"/>
  <c r="M1304" i="82"/>
  <c r="S1304" i="82" s="1"/>
  <c r="M1206" i="82"/>
  <c r="S1206" i="82" s="1"/>
  <c r="M1411" i="82"/>
  <c r="S1411" i="82" s="1"/>
  <c r="M1366" i="82"/>
  <c r="S1366" i="82" s="1"/>
  <c r="K1460" i="82"/>
  <c r="K1207" i="82"/>
  <c r="K1270" i="82"/>
  <c r="M1306" i="82"/>
  <c r="S1306" i="82" s="1"/>
  <c r="M1454" i="82"/>
  <c r="S1454" i="82" s="1"/>
  <c r="M1423" i="82"/>
  <c r="S1423" i="82" s="1"/>
  <c r="M1371" i="82"/>
  <c r="S1371" i="82" s="1"/>
  <c r="K1293" i="82"/>
  <c r="K1284" i="82"/>
  <c r="M1425" i="82"/>
  <c r="S1425" i="82" s="1"/>
  <c r="M1401" i="82"/>
  <c r="S1401" i="82" s="1"/>
  <c r="K1245" i="82"/>
  <c r="M1295" i="82"/>
  <c r="S1295" i="82" s="1"/>
  <c r="K1473" i="82"/>
  <c r="K1435" i="82"/>
  <c r="M1457" i="82"/>
  <c r="S1457" i="82" s="1"/>
  <c r="M1453" i="82"/>
  <c r="S1453" i="82" s="1"/>
  <c r="M1471" i="82"/>
  <c r="S1471" i="82" s="1"/>
  <c r="K1434" i="82"/>
  <c r="M1442" i="82"/>
  <c r="S1442" i="82" s="1"/>
  <c r="K1375" i="82"/>
  <c r="K1247" i="82"/>
  <c r="K1456" i="82"/>
  <c r="M1437" i="82"/>
  <c r="S1437" i="82" s="1"/>
  <c r="K1425" i="82"/>
  <c r="K1386" i="82"/>
  <c r="M1329" i="82"/>
  <c r="S1329" i="82" s="1"/>
  <c r="K1241" i="82"/>
  <c r="K1276" i="82"/>
  <c r="K1260" i="82"/>
  <c r="K1366" i="82"/>
  <c r="K1320" i="82"/>
  <c r="M1215" i="82"/>
  <c r="S1215" i="82" s="1"/>
  <c r="M1424" i="82"/>
  <c r="S1424" i="82" s="1"/>
  <c r="K1467" i="82"/>
  <c r="K1271" i="82"/>
  <c r="K1424" i="82"/>
  <c r="K1487" i="82"/>
  <c r="K1392" i="82"/>
  <c r="M1323" i="82"/>
  <c r="S1323" i="82" s="1"/>
  <c r="K1256" i="82"/>
  <c r="K1353" i="82"/>
  <c r="K1362" i="82"/>
  <c r="K1273" i="82"/>
  <c r="K1213" i="82"/>
  <c r="M1294" i="82"/>
  <c r="S1294" i="82" s="1"/>
  <c r="K1369" i="82"/>
  <c r="M1359" i="82"/>
  <c r="S1359" i="82" s="1"/>
  <c r="M1455" i="82"/>
  <c r="S1455" i="82" s="1"/>
  <c r="M1351" i="82"/>
  <c r="S1351" i="82" s="1"/>
  <c r="K1303" i="82"/>
  <c r="K1404" i="82"/>
  <c r="K1445" i="82"/>
  <c r="K1263" i="82"/>
  <c r="K1402" i="82"/>
  <c r="K1335" i="82"/>
  <c r="M1342" i="82"/>
  <c r="S1342" i="82" s="1"/>
  <c r="M1378" i="82"/>
  <c r="S1378" i="82" s="1"/>
  <c r="K1409" i="82"/>
  <c r="M1420" i="82"/>
  <c r="S1420" i="82" s="1"/>
  <c r="K1382" i="82"/>
  <c r="K1231" i="82"/>
  <c r="N1231" i="82" s="1"/>
  <c r="O1231" i="82" s="1"/>
  <c r="K1272" i="82"/>
  <c r="K1312" i="82"/>
  <c r="K1257" i="82"/>
  <c r="N1257" i="82" s="1"/>
  <c r="O1257" i="82" s="1"/>
  <c r="K1363" i="82"/>
  <c r="M1312" i="82"/>
  <c r="S1312" i="82" s="1"/>
  <c r="M1211" i="82"/>
  <c r="S1211" i="82" s="1"/>
  <c r="K1389" i="82"/>
  <c r="M1440" i="82"/>
  <c r="S1440" i="82" s="1"/>
  <c r="M1426" i="82"/>
  <c r="S1426" i="82" s="1"/>
  <c r="K1350" i="82"/>
  <c r="K1428" i="82"/>
  <c r="K1405" i="82"/>
  <c r="K1479" i="82"/>
  <c r="M1432" i="82"/>
  <c r="S1432" i="82" s="1"/>
  <c r="K1377" i="82"/>
  <c r="M1274" i="82"/>
  <c r="S1274" i="82" s="1"/>
  <c r="M1203" i="82"/>
  <c r="S1203" i="82" s="1"/>
  <c r="M1452" i="82"/>
  <c r="S1452" i="82" s="1"/>
  <c r="K1342" i="82"/>
  <c r="K1376" i="82"/>
  <c r="M1310" i="82"/>
  <c r="S1310" i="82" s="1"/>
  <c r="M1270" i="82"/>
  <c r="S1270" i="82" s="1"/>
  <c r="K1209" i="82"/>
  <c r="M1367" i="82"/>
  <c r="S1367" i="82" s="1"/>
  <c r="M1348" i="82"/>
  <c r="S1348" i="82" s="1"/>
  <c r="M1482" i="82"/>
  <c r="S1482" i="82" s="1"/>
  <c r="M1353" i="82"/>
  <c r="S1353" i="82" s="1"/>
  <c r="K1452" i="82"/>
  <c r="M1387" i="82"/>
  <c r="S1387" i="82" s="1"/>
  <c r="M1331" i="82"/>
  <c r="S1331" i="82" s="1"/>
  <c r="M1335" i="82"/>
  <c r="S1335" i="82" s="1"/>
  <c r="M1321" i="82"/>
  <c r="S1321" i="82" s="1"/>
  <c r="M1392" i="82"/>
  <c r="S1392" i="82" s="1"/>
  <c r="M1230" i="82"/>
  <c r="S1230" i="82" s="1"/>
  <c r="M1264" i="82"/>
  <c r="S1264" i="82" s="1"/>
  <c r="M1227" i="82"/>
  <c r="S1227" i="82" s="1"/>
  <c r="K1266" i="82"/>
  <c r="K1465" i="82"/>
  <c r="M1406" i="82"/>
  <c r="S1406" i="82" s="1"/>
  <c r="K1349" i="82"/>
  <c r="K1370" i="82"/>
  <c r="M1441" i="82"/>
  <c r="S1441" i="82" s="1"/>
  <c r="K1481" i="82"/>
  <c r="K1387" i="82"/>
  <c r="K1411" i="82"/>
  <c r="K1374" i="82"/>
  <c r="M1313" i="82"/>
  <c r="S1313" i="82" s="1"/>
  <c r="K1202" i="82"/>
  <c r="K1238" i="82"/>
  <c r="K1305" i="82"/>
  <c r="K1254" i="82"/>
  <c r="K1359" i="82"/>
  <c r="K1296" i="82"/>
  <c r="M1207" i="82"/>
  <c r="S1207" i="82" s="1"/>
  <c r="K1381" i="82"/>
  <c r="M1419" i="82"/>
  <c r="S1419" i="82" s="1"/>
  <c r="M1415" i="82"/>
  <c r="S1415" i="82" s="1"/>
  <c r="M1334" i="82"/>
  <c r="S1334" i="82" s="1"/>
  <c r="K1253" i="82"/>
  <c r="M1397" i="82"/>
  <c r="S1397" i="82" s="1"/>
  <c r="K1399" i="82"/>
  <c r="K1430" i="82"/>
  <c r="K1311" i="82"/>
  <c r="K1214" i="82"/>
  <c r="K1199" i="82"/>
  <c r="K1433" i="82"/>
  <c r="K1337" i="82"/>
  <c r="M1476" i="82"/>
  <c r="S1476" i="82" s="1"/>
  <c r="K1417" i="82"/>
  <c r="K1371" i="82"/>
  <c r="K1304" i="82"/>
  <c r="K1264" i="82"/>
  <c r="K1205" i="82"/>
  <c r="K1340" i="82"/>
  <c r="M1277" i="82"/>
  <c r="S1277" i="82" s="1"/>
  <c r="M1472" i="82"/>
  <c r="S1472" i="82" s="1"/>
  <c r="K1439" i="82"/>
  <c r="M1381" i="82"/>
  <c r="S1381" i="82" s="1"/>
  <c r="K1432" i="82"/>
  <c r="K1357" i="82"/>
  <c r="M1356" i="82"/>
  <c r="S1356" i="82" s="1"/>
  <c r="K1309" i="82"/>
  <c r="M1474" i="82"/>
  <c r="S1474" i="82" s="1"/>
  <c r="M1362" i="82"/>
  <c r="S1362" i="82" s="1"/>
  <c r="K1302" i="82"/>
  <c r="K1332" i="82"/>
  <c r="M1283" i="82"/>
  <c r="S1283" i="82" s="1"/>
  <c r="M1210" i="82"/>
  <c r="S1210" i="82" s="1"/>
  <c r="M1214" i="82"/>
  <c r="S1214" i="82" s="1"/>
  <c r="M1349" i="82"/>
  <c r="S1349" i="82" s="1"/>
  <c r="K1388" i="82"/>
  <c r="M1438" i="82"/>
  <c r="S1438" i="82" s="1"/>
  <c r="M1412" i="82"/>
  <c r="S1412" i="82" s="1"/>
  <c r="M1391" i="82"/>
  <c r="S1391" i="82" s="1"/>
  <c r="M1395" i="82"/>
  <c r="S1395" i="82" s="1"/>
  <c r="M1464" i="82"/>
  <c r="S1464" i="82" s="1"/>
  <c r="K1397" i="82"/>
  <c r="K1471" i="82"/>
  <c r="K1339" i="82"/>
  <c r="K1470" i="82"/>
  <c r="K1297" i="82"/>
  <c r="M1303" i="82"/>
  <c r="S1303" i="82" s="1"/>
  <c r="K1300" i="82"/>
  <c r="M1250" i="82"/>
  <c r="S1250" i="82" s="1"/>
  <c r="K1343" i="82"/>
  <c r="K1237" i="82"/>
  <c r="M1370" i="82"/>
  <c r="S1370" i="82" s="1"/>
  <c r="K1413" i="82"/>
  <c r="M1314" i="82"/>
  <c r="S1314" i="82" s="1"/>
  <c r="K1243" i="82"/>
  <c r="K1474" i="82"/>
  <c r="K1423" i="82"/>
  <c r="M1369" i="82"/>
  <c r="S1369" i="82" s="1"/>
  <c r="K1249" i="82"/>
  <c r="K1210" i="82"/>
  <c r="K1360" i="82"/>
  <c r="K1261" i="82"/>
  <c r="K1403" i="82"/>
  <c r="M1253" i="82"/>
  <c r="S1253" i="82" s="1"/>
  <c r="M1285" i="82"/>
  <c r="S1285" i="82" s="1"/>
  <c r="K1437" i="82"/>
  <c r="M1249" i="82"/>
  <c r="S1249" i="82" s="1"/>
  <c r="M1444" i="82"/>
  <c r="S1444" i="82" s="1"/>
  <c r="M1433" i="82"/>
  <c r="S1433" i="82" s="1"/>
  <c r="M1377" i="82"/>
  <c r="S1377" i="82" s="1"/>
  <c r="K1314" i="82"/>
  <c r="M1238" i="82"/>
  <c r="S1238" i="82" s="1"/>
  <c r="M1357" i="82"/>
  <c r="S1357" i="82" s="1"/>
  <c r="K1418" i="82"/>
  <c r="M1309" i="82"/>
  <c r="S1309" i="82" s="1"/>
  <c r="M1380" i="82"/>
  <c r="S1380" i="82" s="1"/>
  <c r="K1333" i="82"/>
  <c r="M1407" i="82"/>
  <c r="S1407" i="82" s="1"/>
  <c r="M1302" i="82"/>
  <c r="S1302" i="82" s="1"/>
  <c r="M1466" i="82"/>
  <c r="S1466" i="82" s="1"/>
  <c r="K1215" i="82"/>
  <c r="M1243" i="82"/>
  <c r="S1243" i="82" s="1"/>
  <c r="K1461" i="82"/>
  <c r="K1338" i="82"/>
  <c r="K1356" i="82"/>
  <c r="K1462" i="82"/>
  <c r="K1329" i="82"/>
  <c r="M1361" i="82"/>
  <c r="S1361" i="82" s="1"/>
  <c r="K1267" i="82"/>
  <c r="K1294" i="82"/>
  <c r="K1227" i="82"/>
  <c r="M1296" i="82"/>
  <c r="S1296" i="82" s="1"/>
  <c r="K1234" i="82"/>
  <c r="M1340" i="82"/>
  <c r="S1340" i="82" s="1"/>
  <c r="K1269" i="82"/>
  <c r="K1230" i="82"/>
  <c r="K1478" i="82"/>
  <c r="M1332" i="82"/>
  <c r="S1332" i="82" s="1"/>
  <c r="K1472" i="82"/>
  <c r="K1308" i="82"/>
  <c r="K1378" i="82"/>
  <c r="M1469" i="82"/>
  <c r="S1469" i="82" s="1"/>
  <c r="M1418" i="82"/>
  <c r="S1418" i="82" s="1"/>
  <c r="K1301" i="82"/>
  <c r="M1245" i="82"/>
  <c r="S1245" i="82" s="1"/>
  <c r="K1206" i="82"/>
  <c r="M1465" i="82"/>
  <c r="S1465" i="82" s="1"/>
  <c r="M1468" i="82"/>
  <c r="S1468" i="82" s="1"/>
  <c r="K1407" i="82"/>
  <c r="K1354" i="82"/>
  <c r="K1288" i="82"/>
  <c r="K1246" i="82"/>
  <c r="M1346" i="82"/>
  <c r="S1346" i="82" s="1"/>
  <c r="M1237" i="82"/>
  <c r="S1237" i="82" s="1"/>
  <c r="M1273" i="82"/>
  <c r="S1273" i="82" s="1"/>
  <c r="M1413" i="82"/>
  <c r="S1413" i="82" s="1"/>
  <c r="M1475" i="82"/>
  <c r="S1475" i="82" s="1"/>
  <c r="M1320" i="82"/>
  <c r="S1320" i="82" s="1"/>
  <c r="M1376" i="82"/>
  <c r="S1376" i="82" s="1"/>
  <c r="M1416" i="82"/>
  <c r="S1416" i="82" s="1"/>
  <c r="M1333" i="82"/>
  <c r="S1333" i="82" s="1"/>
  <c r="M1467" i="82"/>
  <c r="S1467" i="82" s="1"/>
  <c r="M1374" i="82"/>
  <c r="S1374" i="82" s="1"/>
  <c r="K1211" i="82"/>
  <c r="K1446" i="82"/>
  <c r="M1461" i="82"/>
  <c r="S1461" i="82" s="1"/>
  <c r="M1328" i="82"/>
  <c r="S1328" i="82" s="1"/>
  <c r="K1204" i="82"/>
  <c r="K1401" i="82"/>
  <c r="K1203" i="82"/>
  <c r="M1234" i="82"/>
  <c r="S1234" i="82" s="1"/>
  <c r="M1386" i="82"/>
  <c r="S1386" i="82" s="1"/>
  <c r="K1469" i="82"/>
  <c r="K1419" i="82"/>
  <c r="M1350" i="82"/>
  <c r="S1350" i="82" s="1"/>
  <c r="M1284" i="82"/>
  <c r="S1284" i="82" s="1"/>
  <c r="K1344" i="82"/>
  <c r="M1257" i="82"/>
  <c r="M1229" i="82"/>
  <c r="S1229" i="82" s="1"/>
  <c r="M1477" i="82"/>
  <c r="S1477" i="82" s="1"/>
  <c r="M1422" i="82"/>
  <c r="S1422" i="82" s="1"/>
  <c r="M1388" i="82"/>
  <c r="S1388" i="82" s="1"/>
  <c r="K1442" i="82"/>
  <c r="K1412" i="82"/>
  <c r="K1298" i="82"/>
  <c r="K1373" i="82"/>
  <c r="K1352" i="82"/>
  <c r="M1307" i="82"/>
  <c r="S1307" i="82" s="1"/>
  <c r="M1317" i="82"/>
  <c r="S1317" i="82" s="1"/>
  <c r="M1292" i="82"/>
  <c r="S1292" i="82" s="1"/>
  <c r="K1289" i="82"/>
  <c r="M1275" i="82"/>
  <c r="S1275" i="82" s="1"/>
  <c r="M1259" i="82"/>
  <c r="S1259" i="82" s="1"/>
  <c r="M1305" i="82"/>
  <c r="S1305" i="82" s="1"/>
  <c r="M1288" i="82"/>
  <c r="S1288" i="82" s="1"/>
  <c r="K1242" i="82"/>
  <c r="M1271" i="82"/>
  <c r="S1271" i="82" s="1"/>
  <c r="M1260" i="82"/>
  <c r="S1260" i="82" s="1"/>
  <c r="M1213" i="82"/>
  <c r="S1213" i="82" s="1"/>
  <c r="K1341" i="82"/>
  <c r="K1466" i="82"/>
  <c r="M1456" i="82"/>
  <c r="S1456" i="82" s="1"/>
  <c r="M1286" i="82"/>
  <c r="S1286" i="82" s="1"/>
  <c r="M1396" i="82"/>
  <c r="S1396" i="82" s="1"/>
  <c r="M1240" i="82"/>
  <c r="S1240" i="82" s="1"/>
  <c r="K1274" i="82"/>
  <c r="M1254" i="82"/>
  <c r="S1254" i="82" s="1"/>
  <c r="M1272" i="82"/>
  <c r="S1272" i="82" s="1"/>
  <c r="M1479" i="82"/>
  <c r="S1479" i="82" s="1"/>
  <c r="M1462" i="82"/>
  <c r="S1462" i="82" s="1"/>
  <c r="K1408" i="82"/>
  <c r="M1298" i="82"/>
  <c r="S1298" i="82" s="1"/>
  <c r="M1373" i="82"/>
  <c r="S1373" i="82" s="1"/>
  <c r="M1405" i="82"/>
  <c r="S1405" i="82" s="1"/>
  <c r="M1352" i="82"/>
  <c r="S1352" i="82" s="1"/>
  <c r="K1358" i="82"/>
  <c r="M1278" i="82"/>
  <c r="S1278" i="82" s="1"/>
  <c r="M1289" i="82"/>
  <c r="S1289" i="82" s="1"/>
  <c r="M1261" i="82"/>
  <c r="S1261" i="82" s="1"/>
  <c r="M1242" i="82"/>
  <c r="S1242" i="82" s="1"/>
  <c r="K1224" i="82"/>
  <c r="M1199" i="82"/>
  <c r="S1199" i="82" s="1"/>
  <c r="K1258" i="82"/>
  <c r="M1268" i="82"/>
  <c r="S1268" i="82" s="1"/>
  <c r="M1222" i="82"/>
  <c r="S1222" i="82" s="1"/>
  <c r="K1323" i="82"/>
  <c r="M1201" i="82"/>
  <c r="S1201" i="82" s="1"/>
  <c r="M1239" i="82"/>
  <c r="S1239" i="82" s="1"/>
  <c r="M1460" i="82"/>
  <c r="S1460" i="82" s="1"/>
  <c r="K1226" i="82"/>
  <c r="M1267" i="82"/>
  <c r="S1267" i="82" s="1"/>
  <c r="M1428" i="82"/>
  <c r="S1428" i="82" s="1"/>
  <c r="M1221" i="82"/>
  <c r="S1221" i="82" s="1"/>
  <c r="M1470" i="82"/>
  <c r="S1470" i="82" s="1"/>
  <c r="K1453" i="82"/>
  <c r="M1429" i="82"/>
  <c r="S1429" i="82" s="1"/>
  <c r="M1408" i="82"/>
  <c r="S1408" i="82" s="1"/>
  <c r="M1409" i="82"/>
  <c r="S1409" i="82" s="1"/>
  <c r="K1395" i="82"/>
  <c r="K1345" i="82"/>
  <c r="M1389" i="82"/>
  <c r="S1389" i="82" s="1"/>
  <c r="M1358" i="82"/>
  <c r="S1358" i="82" s="1"/>
  <c r="K1322" i="82"/>
  <c r="K1280" i="82"/>
  <c r="K1278" i="82"/>
  <c r="K1318" i="82"/>
  <c r="K1316" i="82"/>
  <c r="M1311" i="82"/>
  <c r="S1311" i="82" s="1"/>
  <c r="M1319" i="82"/>
  <c r="S1319" i="82" s="1"/>
  <c r="M1224" i="82"/>
  <c r="S1224" i="82" s="1"/>
  <c r="K1248" i="82"/>
  <c r="M1337" i="82"/>
  <c r="S1337" i="82" s="1"/>
  <c r="K1275" i="82"/>
  <c r="K1313" i="82"/>
  <c r="M1258" i="82"/>
  <c r="S1258" i="82" s="1"/>
  <c r="M1338" i="82"/>
  <c r="S1338" i="82" s="1"/>
  <c r="K1367" i="82"/>
  <c r="K1228" i="82"/>
  <c r="M1339" i="82"/>
  <c r="S1339" i="82" s="1"/>
  <c r="M1251" i="82"/>
  <c r="S1251" i="82" s="1"/>
  <c r="M1446" i="82"/>
  <c r="S1446" i="82" s="1"/>
  <c r="K1390" i="82"/>
  <c r="K1429" i="82"/>
  <c r="K1391" i="82"/>
  <c r="M1345" i="82"/>
  <c r="S1345" i="82" s="1"/>
  <c r="K1364" i="82"/>
  <c r="K1347" i="82"/>
  <c r="K1368" i="82"/>
  <c r="M1322" i="82"/>
  <c r="S1322" i="82" s="1"/>
  <c r="M1280" i="82"/>
  <c r="S1280" i="82" s="1"/>
  <c r="K1265" i="82"/>
  <c r="M1318" i="82"/>
  <c r="S1318" i="82" s="1"/>
  <c r="M1341" i="82"/>
  <c r="S1341" i="82" s="1"/>
  <c r="M1316" i="82"/>
  <c r="S1316" i="82" s="1"/>
  <c r="M1291" i="82"/>
  <c r="S1291" i="82" s="1"/>
  <c r="K1232" i="82"/>
  <c r="M1248" i="82"/>
  <c r="S1248" i="82" s="1"/>
  <c r="M1216" i="82"/>
  <c r="S1216" i="82" s="1"/>
  <c r="K1287" i="82"/>
  <c r="M1481" i="82"/>
  <c r="S1481" i="82" s="1"/>
  <c r="K1422" i="82"/>
  <c r="M1410" i="82"/>
  <c r="S1410" i="82" s="1"/>
  <c r="K1291" i="82"/>
  <c r="K1328" i="82"/>
  <c r="M1403" i="82"/>
  <c r="S1403" i="82" s="1"/>
  <c r="K1321" i="82"/>
  <c r="K1282" i="82"/>
  <c r="M1241" i="82"/>
  <c r="S1241" i="82" s="1"/>
  <c r="M1390" i="82"/>
  <c r="S1390" i="82" s="1"/>
  <c r="K1421" i="82"/>
  <c r="M1364" i="82"/>
  <c r="S1364" i="82" s="1"/>
  <c r="M1347" i="82"/>
  <c r="S1347" i="82" s="1"/>
  <c r="M1368" i="82"/>
  <c r="S1368" i="82" s="1"/>
  <c r="M1265" i="82"/>
  <c r="S1265" i="82" s="1"/>
  <c r="K1233" i="82"/>
  <c r="M1308" i="82"/>
  <c r="S1308" i="82" s="1"/>
  <c r="M1276" i="82"/>
  <c r="S1276" i="82" s="1"/>
  <c r="K1262" i="82"/>
  <c r="K1255" i="82"/>
  <c r="K1252" i="82"/>
  <c r="K1212" i="82"/>
  <c r="M1232" i="82"/>
  <c r="S1232" i="82" s="1"/>
  <c r="K1244" i="82"/>
  <c r="M1226" i="82"/>
  <c r="S1226" i="82" s="1"/>
  <c r="M1478" i="82"/>
  <c r="S1478" i="82" s="1"/>
  <c r="K1307" i="82"/>
  <c r="K1292" i="82"/>
  <c r="M1299" i="82"/>
  <c r="S1299" i="82" s="1"/>
  <c r="K1416" i="82"/>
  <c r="K1346" i="82"/>
  <c r="K1240" i="82"/>
  <c r="M1256" i="82"/>
  <c r="S1256" i="82" s="1"/>
  <c r="M1208" i="82"/>
  <c r="S1208" i="82" s="1"/>
  <c r="K1406" i="82"/>
  <c r="M1458" i="82"/>
  <c r="S1458" i="82" s="1"/>
  <c r="M1421" i="82"/>
  <c r="S1421" i="82" s="1"/>
  <c r="K1426" i="82"/>
  <c r="K1393" i="82"/>
  <c r="K1372" i="82"/>
  <c r="K1379" i="82"/>
  <c r="M1336" i="82"/>
  <c r="S1336" i="82" s="1"/>
  <c r="M1233" i="82"/>
  <c r="S1233" i="82" s="1"/>
  <c r="M1301" i="82"/>
  <c r="S1301" i="82" s="1"/>
  <c r="K1225" i="82"/>
  <c r="M1297" i="82"/>
  <c r="S1297" i="82" s="1"/>
  <c r="M1262" i="82"/>
  <c r="S1262" i="82" s="1"/>
  <c r="M1252" i="82"/>
  <c r="S1252" i="82" s="1"/>
  <c r="M1212" i="82"/>
  <c r="S1212" i="82" s="1"/>
  <c r="M1244" i="82"/>
  <c r="S1244" i="82" s="1"/>
  <c r="M1202" i="82"/>
  <c r="S1202" i="82" s="1"/>
  <c r="K1351" i="82"/>
  <c r="K1457" i="82"/>
  <c r="K1438" i="82"/>
  <c r="M1375" i="82"/>
  <c r="S1375" i="82" s="1"/>
  <c r="K1317" i="82"/>
  <c r="M1235" i="82"/>
  <c r="S1235" i="82" s="1"/>
  <c r="K1394" i="82"/>
  <c r="K1221" i="82"/>
  <c r="K1455" i="82"/>
  <c r="K1477" i="82"/>
  <c r="M1293" i="82"/>
  <c r="S1293" i="82" s="1"/>
  <c r="M1480" i="82"/>
  <c r="S1480" i="82" s="1"/>
  <c r="M1393" i="82"/>
  <c r="S1393" i="82" s="1"/>
  <c r="K1410" i="82"/>
  <c r="M1372" i="82"/>
  <c r="S1372" i="82" s="1"/>
  <c r="M1379" i="82"/>
  <c r="S1379" i="82" s="1"/>
  <c r="M1330" i="82"/>
  <c r="S1330" i="82" s="1"/>
  <c r="K1290" i="82"/>
  <c r="M1354" i="82"/>
  <c r="S1354" i="82" s="1"/>
  <c r="M1300" i="82"/>
  <c r="S1300" i="82" s="1"/>
  <c r="K1235" i="82"/>
  <c r="M1225" i="82"/>
  <c r="S1225" i="82" s="1"/>
  <c r="K1250" i="82"/>
  <c r="K1201" i="82"/>
  <c r="K1239" i="82"/>
  <c r="M1228" i="82"/>
  <c r="S1228" i="82" s="1"/>
  <c r="M1205" i="82"/>
  <c r="S1205" i="82" s="1"/>
  <c r="M1209" i="82"/>
  <c r="S1209" i="82" s="1"/>
  <c r="K1482" i="82"/>
  <c r="M1434" i="82"/>
  <c r="S1434" i="82" s="1"/>
  <c r="M1290" i="82"/>
  <c r="S1290" i="82" s="1"/>
  <c r="K1259" i="82"/>
  <c r="K1200" i="82"/>
  <c r="M1200" i="82"/>
  <c r="S1200" i="82" s="1"/>
  <c r="K52" i="96"/>
  <c r="K28" i="96"/>
  <c r="K35" i="96"/>
  <c r="K11" i="96"/>
  <c r="K12" i="96"/>
  <c r="K36" i="96"/>
  <c r="K56" i="96"/>
  <c r="J24" i="96"/>
  <c r="K24" i="96" s="1"/>
  <c r="K25" i="96"/>
  <c r="K49" i="96"/>
  <c r="J45" i="96"/>
  <c r="K45" i="96" s="1"/>
  <c r="K13" i="96"/>
  <c r="K47" i="96"/>
  <c r="K23" i="96"/>
  <c r="I69" i="64"/>
  <c r="I27" i="64"/>
  <c r="K1196" i="82"/>
  <c r="K1165" i="82"/>
  <c r="K1172" i="82"/>
  <c r="K1187" i="82"/>
  <c r="K1155" i="82"/>
  <c r="K1170" i="82"/>
  <c r="K1180" i="82"/>
  <c r="M1194" i="82"/>
  <c r="S1194" i="82" s="1"/>
  <c r="M1170" i="82"/>
  <c r="S1170" i="82" s="1"/>
  <c r="M1191" i="82"/>
  <c r="S1191" i="82" s="1"/>
  <c r="M1175" i="82"/>
  <c r="S1175" i="82" s="1"/>
  <c r="M1173" i="82"/>
  <c r="S1173" i="82" s="1"/>
  <c r="K1193" i="82"/>
  <c r="K1161" i="82"/>
  <c r="K1168" i="82"/>
  <c r="K1183" i="82"/>
  <c r="K1166" i="82"/>
  <c r="M1180" i="82"/>
  <c r="S1180" i="82" s="1"/>
  <c r="M1192" i="82"/>
  <c r="S1192" i="82" s="1"/>
  <c r="M1165" i="82"/>
  <c r="S1165" i="82" s="1"/>
  <c r="M1193" i="82"/>
  <c r="S1193" i="82" s="1"/>
  <c r="M1171" i="82"/>
  <c r="S1171" i="82" s="1"/>
  <c r="M1174" i="82"/>
  <c r="S1174" i="82" s="1"/>
  <c r="M1164" i="82"/>
  <c r="S1164" i="82" s="1"/>
  <c r="M522" i="82"/>
  <c r="S522" i="82" s="1"/>
  <c r="K1195" i="82"/>
  <c r="M1190" i="82"/>
  <c r="S1190" i="82" s="1"/>
  <c r="M1182" i="82"/>
  <c r="S1182" i="82" s="1"/>
  <c r="M1158" i="82"/>
  <c r="S1158" i="82" s="1"/>
  <c r="M1187" i="82"/>
  <c r="S1187" i="82" s="1"/>
  <c r="K1189" i="82"/>
  <c r="K522" i="82"/>
  <c r="K1164" i="82"/>
  <c r="K1179" i="82"/>
  <c r="K1194" i="82"/>
  <c r="K1162" i="82"/>
  <c r="M1162" i="82"/>
  <c r="S1162" i="82" s="1"/>
  <c r="K1185" i="82"/>
  <c r="K1160" i="82"/>
  <c r="K1175" i="82"/>
  <c r="K1190" i="82"/>
  <c r="K1158" i="82"/>
  <c r="M1188" i="82"/>
  <c r="S1188" i="82" s="1"/>
  <c r="M1195" i="82"/>
  <c r="S1195" i="82" s="1"/>
  <c r="K1184" i="82"/>
  <c r="M1166" i="82"/>
  <c r="S1166" i="82" s="1"/>
  <c r="M1172" i="82"/>
  <c r="S1172" i="82" s="1"/>
  <c r="M1159" i="82"/>
  <c r="S1159" i="82" s="1"/>
  <c r="K1181" i="82"/>
  <c r="K1171" i="82"/>
  <c r="K1186" i="82"/>
  <c r="M1184" i="82"/>
  <c r="S1184" i="82" s="1"/>
  <c r="M1161" i="82"/>
  <c r="S1161" i="82" s="1"/>
  <c r="M1198" i="82"/>
  <c r="S1198" i="82" s="1"/>
  <c r="M1183" i="82"/>
  <c r="S1183" i="82" s="1"/>
  <c r="M1189" i="82"/>
  <c r="S1189" i="82" s="1"/>
  <c r="M1167" i="82"/>
  <c r="S1167" i="82" s="1"/>
  <c r="M1160" i="82"/>
  <c r="S1160" i="82" s="1"/>
  <c r="K1177" i="82"/>
  <c r="K1192" i="82"/>
  <c r="K1198" i="82"/>
  <c r="K1167" i="82"/>
  <c r="K1182" i="82"/>
  <c r="M1177" i="82"/>
  <c r="S1177" i="82" s="1"/>
  <c r="M1155" i="82"/>
  <c r="S1155" i="82" s="1"/>
  <c r="K1173" i="82"/>
  <c r="K1188" i="82"/>
  <c r="K1163" i="82"/>
  <c r="K1178" i="82"/>
  <c r="K1157" i="82"/>
  <c r="K1197" i="82"/>
  <c r="M1169" i="82"/>
  <c r="S1169" i="82" s="1"/>
  <c r="M1186" i="82"/>
  <c r="S1186" i="82" s="1"/>
  <c r="M1179" i="82"/>
  <c r="S1179" i="82" s="1"/>
  <c r="M1196" i="82"/>
  <c r="S1196" i="82" s="1"/>
  <c r="M1178" i="82"/>
  <c r="S1178" i="82" s="1"/>
  <c r="M1168" i="82"/>
  <c r="S1168" i="82" s="1"/>
  <c r="M1181" i="82"/>
  <c r="S1181" i="82" s="1"/>
  <c r="K1169" i="82"/>
  <c r="K1176" i="82"/>
  <c r="K1191" i="82"/>
  <c r="K1159" i="82"/>
  <c r="K1174" i="82"/>
  <c r="K1073" i="82"/>
  <c r="M1157" i="82"/>
  <c r="S1157" i="82" s="1"/>
  <c r="M1197" i="82"/>
  <c r="S1197" i="82" s="1"/>
  <c r="M1176" i="82"/>
  <c r="S1176" i="82" s="1"/>
  <c r="M1185" i="82"/>
  <c r="S1185" i="82" s="1"/>
  <c r="M1163" i="82"/>
  <c r="S1163" i="82" s="1"/>
  <c r="M1009" i="82"/>
  <c r="S1009" i="82" s="1"/>
  <c r="M1142" i="82"/>
  <c r="S1142" i="82" s="1"/>
  <c r="M1063" i="82"/>
  <c r="S1063" i="82" s="1"/>
  <c r="K1058" i="82"/>
  <c r="K1077" i="82"/>
  <c r="M1008" i="82"/>
  <c r="S1008" i="82" s="1"/>
  <c r="K1015" i="82"/>
  <c r="K993" i="82"/>
  <c r="K1143" i="82"/>
  <c r="K1100" i="82"/>
  <c r="M994" i="82"/>
  <c r="S994" i="82" s="1"/>
  <c r="M1067" i="82"/>
  <c r="S1067" i="82" s="1"/>
  <c r="M1121" i="82"/>
  <c r="S1121" i="82" s="1"/>
  <c r="K982" i="82"/>
  <c r="M1069" i="82"/>
  <c r="S1069" i="82" s="1"/>
  <c r="K1148" i="82"/>
  <c r="M1030" i="82"/>
  <c r="S1030" i="82" s="1"/>
  <c r="K1061" i="82"/>
  <c r="K1119" i="82"/>
  <c r="K989" i="82"/>
  <c r="M1095" i="82"/>
  <c r="S1095" i="82" s="1"/>
  <c r="K1110" i="82"/>
  <c r="M1062" i="82"/>
  <c r="S1062" i="82" s="1"/>
  <c r="K1117" i="82"/>
  <c r="M1083" i="82"/>
  <c r="S1083" i="82" s="1"/>
  <c r="M1021" i="82"/>
  <c r="S1021" i="82" s="1"/>
  <c r="K1133" i="82"/>
  <c r="K1006" i="82"/>
  <c r="M1036" i="82"/>
  <c r="S1036" i="82" s="1"/>
  <c r="K1096" i="82"/>
  <c r="M1004" i="82"/>
  <c r="S1004" i="82" s="1"/>
  <c r="M1116" i="82"/>
  <c r="S1116" i="82" s="1"/>
  <c r="K1034" i="82"/>
  <c r="M1050" i="82"/>
  <c r="S1050" i="82" s="1"/>
  <c r="M985" i="82"/>
  <c r="S985" i="82" s="1"/>
  <c r="K1038" i="82"/>
  <c r="K1123" i="82"/>
  <c r="K1063" i="82"/>
  <c r="M993" i="82"/>
  <c r="S993" i="82" s="1"/>
  <c r="M1143" i="82"/>
  <c r="S1143" i="82" s="1"/>
  <c r="K994" i="82"/>
  <c r="K1111" i="82"/>
  <c r="K1106" i="82"/>
  <c r="M982" i="82"/>
  <c r="S982" i="82" s="1"/>
  <c r="K1093" i="82"/>
  <c r="M1051" i="82"/>
  <c r="S1051" i="82" s="1"/>
  <c r="K1030" i="82"/>
  <c r="M1061" i="82"/>
  <c r="S1061" i="82" s="1"/>
  <c r="M1119" i="82"/>
  <c r="S1119" i="82" s="1"/>
  <c r="K1010" i="82"/>
  <c r="K1095" i="82"/>
  <c r="M1110" i="82"/>
  <c r="S1110" i="82" s="1"/>
  <c r="M1078" i="82"/>
  <c r="S1078" i="82" s="1"/>
  <c r="K1098" i="82"/>
  <c r="M1152" i="82"/>
  <c r="S1152" i="82" s="1"/>
  <c r="K1021" i="82"/>
  <c r="M1080" i="82"/>
  <c r="S1080" i="82" s="1"/>
  <c r="K1118" i="82"/>
  <c r="M1006" i="82"/>
  <c r="S1006" i="82" s="1"/>
  <c r="M1094" i="82"/>
  <c r="S1094" i="82" s="1"/>
  <c r="M986" i="82"/>
  <c r="S986" i="82" s="1"/>
  <c r="M1096" i="82"/>
  <c r="S1096" i="82" s="1"/>
  <c r="M992" i="82"/>
  <c r="S992" i="82" s="1"/>
  <c r="K1074" i="82"/>
  <c r="K1050" i="82"/>
  <c r="K1126" i="82"/>
  <c r="M524" i="82"/>
  <c r="S524" i="82" s="1"/>
  <c r="M997" i="82"/>
  <c r="S997" i="82" s="1"/>
  <c r="M1041" i="82"/>
  <c r="S1041" i="82" s="1"/>
  <c r="M1123" i="82"/>
  <c r="S1123" i="82" s="1"/>
  <c r="K1055" i="82"/>
  <c r="K1018" i="82"/>
  <c r="M1024" i="82"/>
  <c r="S1024" i="82" s="1"/>
  <c r="M1111" i="82"/>
  <c r="S1111" i="82" s="1"/>
  <c r="M1106" i="82"/>
  <c r="S1106" i="82" s="1"/>
  <c r="M1002" i="82"/>
  <c r="S1002" i="82" s="1"/>
  <c r="M1093" i="82"/>
  <c r="S1093" i="82" s="1"/>
  <c r="K1105" i="82"/>
  <c r="M1005" i="82"/>
  <c r="S1005" i="82" s="1"/>
  <c r="K1048" i="82"/>
  <c r="K1145" i="82"/>
  <c r="M1010" i="82"/>
  <c r="S1010" i="82" s="1"/>
  <c r="M1084" i="82"/>
  <c r="S1084" i="82" s="1"/>
  <c r="K1078" i="82"/>
  <c r="M1098" i="82"/>
  <c r="S1098" i="82" s="1"/>
  <c r="K1152" i="82"/>
  <c r="M1022" i="82"/>
  <c r="S1022" i="82" s="1"/>
  <c r="K1080" i="82"/>
  <c r="M1118" i="82"/>
  <c r="S1118" i="82" s="1"/>
  <c r="M995" i="82"/>
  <c r="S995" i="82" s="1"/>
  <c r="K1136" i="82"/>
  <c r="K1043" i="82"/>
  <c r="K1041" i="82"/>
  <c r="M1108" i="82"/>
  <c r="S1108" i="82" s="1"/>
  <c r="K1059" i="82"/>
  <c r="K1094" i="82"/>
  <c r="K1090" i="82"/>
  <c r="M1065" i="82"/>
  <c r="S1065" i="82" s="1"/>
  <c r="M1046" i="82"/>
  <c r="S1046" i="82" s="1"/>
  <c r="K988" i="82"/>
  <c r="M1109" i="82"/>
  <c r="S1109" i="82" s="1"/>
  <c r="K1035" i="82"/>
  <c r="K1144" i="82"/>
  <c r="K998" i="82"/>
  <c r="K1025" i="82"/>
  <c r="M1105" i="82"/>
  <c r="S1105" i="82" s="1"/>
  <c r="K1005" i="82"/>
  <c r="M1145" i="82"/>
  <c r="S1145" i="82" s="1"/>
  <c r="M1012" i="82"/>
  <c r="S1012" i="82" s="1"/>
  <c r="K1084" i="82"/>
  <c r="K1001" i="82"/>
  <c r="K1099" i="82"/>
  <c r="K1129" i="82"/>
  <c r="K1022" i="82"/>
  <c r="M1103" i="82"/>
  <c r="S1103" i="82" s="1"/>
  <c r="M1139" i="82"/>
  <c r="S1139" i="82" s="1"/>
  <c r="M1044" i="82"/>
  <c r="S1044" i="82" s="1"/>
  <c r="K1013" i="82"/>
  <c r="M1038" i="82"/>
  <c r="S1038" i="82" s="1"/>
  <c r="M1068" i="82"/>
  <c r="S1068" i="82" s="1"/>
  <c r="M1141" i="82"/>
  <c r="S1141" i="82" s="1"/>
  <c r="M1064" i="82"/>
  <c r="S1064" i="82" s="1"/>
  <c r="M528" i="82"/>
  <c r="S528" i="82" s="1"/>
  <c r="M1077" i="82"/>
  <c r="S1077" i="82" s="1"/>
  <c r="K1069" i="82"/>
  <c r="M1104" i="82"/>
  <c r="S1104" i="82" s="1"/>
  <c r="M1117" i="82"/>
  <c r="S1117" i="82" s="1"/>
  <c r="M1060" i="82"/>
  <c r="S1060" i="82" s="1"/>
  <c r="K1089" i="82"/>
  <c r="M1057" i="82"/>
  <c r="S1057" i="82" s="1"/>
  <c r="K1071" i="82"/>
  <c r="M1034" i="82"/>
  <c r="S1034" i="82" s="1"/>
  <c r="M1090" i="82"/>
  <c r="S1090" i="82" s="1"/>
  <c r="K1065" i="82"/>
  <c r="M984" i="82"/>
  <c r="S984" i="82" s="1"/>
  <c r="M1127" i="82"/>
  <c r="S1127" i="82" s="1"/>
  <c r="M988" i="82"/>
  <c r="S988" i="82" s="1"/>
  <c r="M1131" i="82"/>
  <c r="S1131" i="82" s="1"/>
  <c r="M1033" i="82"/>
  <c r="S1033" i="82" s="1"/>
  <c r="M1144" i="82"/>
  <c r="S1144" i="82" s="1"/>
  <c r="M998" i="82"/>
  <c r="S998" i="82" s="1"/>
  <c r="M1025" i="82"/>
  <c r="S1025" i="82" s="1"/>
  <c r="M1146" i="82"/>
  <c r="S1146" i="82" s="1"/>
  <c r="K1029" i="82"/>
  <c r="K1052" i="82"/>
  <c r="K1147" i="82"/>
  <c r="M990" i="82"/>
  <c r="S990" i="82" s="1"/>
  <c r="K1112" i="82"/>
  <c r="M1001" i="82"/>
  <c r="S1001" i="82" s="1"/>
  <c r="M1099" i="82"/>
  <c r="S1099" i="82" s="1"/>
  <c r="M1129" i="82"/>
  <c r="S1129" i="82" s="1"/>
  <c r="K1047" i="82"/>
  <c r="K1103" i="82"/>
  <c r="K1139" i="82"/>
  <c r="K1044" i="82"/>
  <c r="K1032" i="82"/>
  <c r="K1124" i="82"/>
  <c r="M1037" i="82"/>
  <c r="S1037" i="82" s="1"/>
  <c r="K1016" i="82"/>
  <c r="M1071" i="82"/>
  <c r="S1071" i="82" s="1"/>
  <c r="K1064" i="82"/>
  <c r="K1086" i="82"/>
  <c r="M1066" i="82"/>
  <c r="S1066" i="82" s="1"/>
  <c r="M1148" i="82"/>
  <c r="S1148" i="82" s="1"/>
  <c r="K1062" i="82"/>
  <c r="K984" i="82"/>
  <c r="K1037" i="82"/>
  <c r="K1140" i="82"/>
  <c r="M1081" i="82"/>
  <c r="S1081" i="82" s="1"/>
  <c r="K1127" i="82"/>
  <c r="K1070" i="82"/>
  <c r="K1131" i="82"/>
  <c r="K1033" i="82"/>
  <c r="K1132" i="82"/>
  <c r="M1026" i="82"/>
  <c r="S1026" i="82" s="1"/>
  <c r="M1040" i="82"/>
  <c r="S1040" i="82" s="1"/>
  <c r="K1115" i="82"/>
  <c r="K1146" i="82"/>
  <c r="K1039" i="82"/>
  <c r="M1052" i="82"/>
  <c r="S1052" i="82" s="1"/>
  <c r="M1147" i="82"/>
  <c r="S1147" i="82" s="1"/>
  <c r="K990" i="82"/>
  <c r="M1112" i="82"/>
  <c r="S1112" i="82" s="1"/>
  <c r="K1088" i="82"/>
  <c r="M1091" i="82"/>
  <c r="S1091" i="82" s="1"/>
  <c r="K1114" i="82"/>
  <c r="M1047" i="82"/>
  <c r="S1047" i="82" s="1"/>
  <c r="M1122" i="82"/>
  <c r="S1122" i="82" s="1"/>
  <c r="K1087" i="82"/>
  <c r="M1076" i="82"/>
  <c r="S1076" i="82" s="1"/>
  <c r="M1032" i="82"/>
  <c r="S1032" i="82" s="1"/>
  <c r="M1124" i="82"/>
  <c r="S1124" i="82" s="1"/>
  <c r="K996" i="82"/>
  <c r="K985" i="82"/>
  <c r="K1017" i="82"/>
  <c r="K1097" i="82"/>
  <c r="M1086" i="82"/>
  <c r="S1086" i="82" s="1"/>
  <c r="M1073" i="82"/>
  <c r="S1073" i="82" s="1"/>
  <c r="M1014" i="82"/>
  <c r="S1014" i="82" s="1"/>
  <c r="M1130" i="82"/>
  <c r="S1130" i="82" s="1"/>
  <c r="K1121" i="82"/>
  <c r="M1082" i="82"/>
  <c r="S1082" i="82" s="1"/>
  <c r="K1083" i="82"/>
  <c r="K1113" i="82"/>
  <c r="M1059" i="82"/>
  <c r="S1059" i="82" s="1"/>
  <c r="M1074" i="82"/>
  <c r="S1074" i="82" s="1"/>
  <c r="M1089" i="82"/>
  <c r="S1089" i="82" s="1"/>
  <c r="M1140" i="82"/>
  <c r="S1140" i="82" s="1"/>
  <c r="K1081" i="82"/>
  <c r="K1014" i="82"/>
  <c r="K1137" i="82"/>
  <c r="K1066" i="82"/>
  <c r="K1130" i="82"/>
  <c r="K1042" i="82"/>
  <c r="M1132" i="82"/>
  <c r="S1132" i="82" s="1"/>
  <c r="K1026" i="82"/>
  <c r="K1040" i="82"/>
  <c r="M1115" i="82"/>
  <c r="S1115" i="82" s="1"/>
  <c r="M983" i="82"/>
  <c r="S983" i="82" s="1"/>
  <c r="M1039" i="82"/>
  <c r="S1039" i="82" s="1"/>
  <c r="K1104" i="82"/>
  <c r="K1082" i="82"/>
  <c r="M1135" i="82"/>
  <c r="S1135" i="82" s="1"/>
  <c r="M1088" i="82"/>
  <c r="S1088" i="82" s="1"/>
  <c r="K1091" i="82"/>
  <c r="M1114" i="82"/>
  <c r="S1114" i="82" s="1"/>
  <c r="M1020" i="82"/>
  <c r="S1020" i="82" s="1"/>
  <c r="K1060" i="82"/>
  <c r="K1122" i="82"/>
  <c r="M1087" i="82"/>
  <c r="S1087" i="82" s="1"/>
  <c r="K1056" i="82"/>
  <c r="K1009" i="82"/>
  <c r="K1057" i="82"/>
  <c r="K997" i="82"/>
  <c r="K1142" i="82"/>
  <c r="M1113" i="82"/>
  <c r="S1113" i="82" s="1"/>
  <c r="M1058" i="82"/>
  <c r="S1058" i="82" s="1"/>
  <c r="K1008" i="82"/>
  <c r="M1137" i="82"/>
  <c r="S1137" i="82" s="1"/>
  <c r="K1067" i="82"/>
  <c r="K983" i="82"/>
  <c r="M989" i="82"/>
  <c r="S989" i="82" s="1"/>
  <c r="K1135" i="82"/>
  <c r="K1020" i="82"/>
  <c r="M1133" i="82"/>
  <c r="S1133" i="82" s="1"/>
  <c r="K1036" i="82"/>
  <c r="K835" i="82"/>
  <c r="M520" i="82"/>
  <c r="S520" i="82" s="1"/>
  <c r="M839" i="82"/>
  <c r="S839" i="82" s="1"/>
  <c r="K1128" i="82"/>
  <c r="M1017" i="82"/>
  <c r="S1017" i="82" s="1"/>
  <c r="M1029" i="82"/>
  <c r="S1029" i="82" s="1"/>
  <c r="K1102" i="82"/>
  <c r="K524" i="82"/>
  <c r="M482" i="82"/>
  <c r="S482" i="82" s="1"/>
  <c r="K1053" i="82"/>
  <c r="M1128" i="82"/>
  <c r="S1128" i="82" s="1"/>
  <c r="M1045" i="82"/>
  <c r="S1045" i="82" s="1"/>
  <c r="M1075" i="82"/>
  <c r="S1075" i="82" s="1"/>
  <c r="K1054" i="82"/>
  <c r="K1007" i="82"/>
  <c r="M837" i="82"/>
  <c r="S837" i="82" s="1"/>
  <c r="M518" i="82"/>
  <c r="S518" i="82" s="1"/>
  <c r="M519" i="82"/>
  <c r="S519" i="82" s="1"/>
  <c r="K986" i="82"/>
  <c r="K1107" i="82"/>
  <c r="K995" i="82"/>
  <c r="M484" i="82"/>
  <c r="S484" i="82" s="1"/>
  <c r="M1015" i="82"/>
  <c r="S1015" i="82" s="1"/>
  <c r="M996" i="82"/>
  <c r="S996" i="82" s="1"/>
  <c r="M1013" i="82"/>
  <c r="S1013" i="82" s="1"/>
  <c r="M1018" i="82"/>
  <c r="S1018" i="82" s="1"/>
  <c r="K519" i="82"/>
  <c r="M1056" i="82"/>
  <c r="S1056" i="82" s="1"/>
  <c r="K1000" i="82"/>
  <c r="M1085" i="82"/>
  <c r="S1085" i="82" s="1"/>
  <c r="K1072" i="82"/>
  <c r="M1134" i="82"/>
  <c r="S1134" i="82" s="1"/>
  <c r="M836" i="82"/>
  <c r="S836" i="82" s="1"/>
  <c r="M517" i="82"/>
  <c r="S517" i="82" s="1"/>
  <c r="K400" i="82"/>
  <c r="M486" i="82"/>
  <c r="S486" i="82" s="1"/>
  <c r="M1070" i="82"/>
  <c r="S1070" i="82" s="1"/>
  <c r="K1051" i="82"/>
  <c r="M353" i="82"/>
  <c r="S353" i="82" s="1"/>
  <c r="K487" i="82"/>
  <c r="K483" i="82"/>
  <c r="M1043" i="82"/>
  <c r="S1043" i="82" s="1"/>
  <c r="K1116" i="82"/>
  <c r="M834" i="82"/>
  <c r="S834" i="82" s="1"/>
  <c r="M1016" i="82"/>
  <c r="S1016" i="82" s="1"/>
  <c r="M1101" i="82"/>
  <c r="S1101" i="82" s="1"/>
  <c r="K518" i="82"/>
  <c r="K992" i="82"/>
  <c r="M1035" i="82"/>
  <c r="S1035" i="82" s="1"/>
  <c r="K526" i="82"/>
  <c r="M400" i="82"/>
  <c r="S400" i="82" s="1"/>
  <c r="K615" i="82"/>
  <c r="K401" i="82"/>
  <c r="K1076" i="82"/>
  <c r="K1012" i="82"/>
  <c r="M1102" i="82"/>
  <c r="S1102" i="82" s="1"/>
  <c r="M1053" i="82"/>
  <c r="S1053" i="82" s="1"/>
  <c r="K1101" i="82"/>
  <c r="M1023" i="82"/>
  <c r="S1023" i="82" s="1"/>
  <c r="K991" i="82"/>
  <c r="M1019" i="82"/>
  <c r="S1019" i="82" s="1"/>
  <c r="K838" i="82"/>
  <c r="M526" i="82"/>
  <c r="S526" i="82" s="1"/>
  <c r="K999" i="82"/>
  <c r="K837" i="82"/>
  <c r="M485" i="82"/>
  <c r="S485" i="82" s="1"/>
  <c r="K1046" i="82"/>
  <c r="K567" i="82"/>
  <c r="K517" i="82"/>
  <c r="K1031" i="82"/>
  <c r="K521" i="82"/>
  <c r="M1126" i="82"/>
  <c r="S1126" i="82" s="1"/>
  <c r="M1049" i="82"/>
  <c r="S1049" i="82" s="1"/>
  <c r="K1011" i="82"/>
  <c r="K1092" i="82"/>
  <c r="K1049" i="82"/>
  <c r="M1003" i="82"/>
  <c r="S1003" i="82" s="1"/>
  <c r="M1027" i="82"/>
  <c r="S1027" i="82" s="1"/>
  <c r="M991" i="82"/>
  <c r="S991" i="82" s="1"/>
  <c r="K1138" i="82"/>
  <c r="K1019" i="82"/>
  <c r="M979" i="82"/>
  <c r="S979" i="82" s="1"/>
  <c r="K834" i="82"/>
  <c r="K520" i="82"/>
  <c r="M523" i="82"/>
  <c r="S523" i="82" s="1"/>
  <c r="K353" i="82"/>
  <c r="M525" i="82"/>
  <c r="S525" i="82" s="1"/>
  <c r="K1024" i="82"/>
  <c r="K836" i="82"/>
  <c r="M481" i="82"/>
  <c r="S481" i="82" s="1"/>
  <c r="M1156" i="82"/>
  <c r="S1156" i="82" s="1"/>
  <c r="K987" i="82"/>
  <c r="M835" i="82"/>
  <c r="S835" i="82" s="1"/>
  <c r="K484" i="82"/>
  <c r="K486" i="82"/>
  <c r="K1068" i="82"/>
  <c r="M1097" i="82"/>
  <c r="S1097" i="82" s="1"/>
  <c r="K1141" i="82"/>
  <c r="M1011" i="82"/>
  <c r="S1011" i="82" s="1"/>
  <c r="K523" i="82"/>
  <c r="K1004" i="82"/>
  <c r="M838" i="82"/>
  <c r="S838" i="82" s="1"/>
  <c r="K528" i="82"/>
  <c r="M1100" i="82"/>
  <c r="S1100" i="82" s="1"/>
  <c r="K979" i="82"/>
  <c r="M1048" i="82"/>
  <c r="S1048" i="82" s="1"/>
  <c r="M1042" i="82"/>
  <c r="S1042" i="82" s="1"/>
  <c r="K1156" i="82"/>
  <c r="K1028" i="82"/>
  <c r="M483" i="82"/>
  <c r="S483" i="82" s="1"/>
  <c r="M999" i="82"/>
  <c r="S999" i="82" s="1"/>
  <c r="K1003" i="82"/>
  <c r="K1027" i="82"/>
  <c r="M987" i="82"/>
  <c r="S987" i="82" s="1"/>
  <c r="M1138" i="82"/>
  <c r="S1138" i="82" s="1"/>
  <c r="K663" i="82"/>
  <c r="M521" i="82"/>
  <c r="S521" i="82" s="1"/>
  <c r="M1092" i="82"/>
  <c r="S1092" i="82" s="1"/>
  <c r="K1108" i="82"/>
  <c r="M1028" i="82"/>
  <c r="S1028" i="82" s="1"/>
  <c r="K1045" i="82"/>
  <c r="K1109" i="82"/>
  <c r="K1079" i="82"/>
  <c r="M1007" i="82"/>
  <c r="S1007" i="82" s="1"/>
  <c r="M527" i="82"/>
  <c r="S527" i="82" s="1"/>
  <c r="M401" i="82"/>
  <c r="S401" i="82" s="1"/>
  <c r="K482" i="82"/>
  <c r="M1000" i="82"/>
  <c r="S1000" i="82" s="1"/>
  <c r="M1136" i="82"/>
  <c r="S1136" i="82" s="1"/>
  <c r="K1075" i="82"/>
  <c r="K1023" i="82"/>
  <c r="M567" i="82"/>
  <c r="S567" i="82" s="1"/>
  <c r="M1055" i="82"/>
  <c r="S1055" i="82" s="1"/>
  <c r="M1054" i="82"/>
  <c r="S1054" i="82" s="1"/>
  <c r="K1002" i="82"/>
  <c r="K485" i="82"/>
  <c r="M663" i="82"/>
  <c r="S663" i="82" s="1"/>
  <c r="M1072" i="82"/>
  <c r="S1072" i="82" s="1"/>
  <c r="M487" i="82"/>
  <c r="S487" i="82" s="1"/>
  <c r="K527" i="82"/>
  <c r="K1085" i="82"/>
  <c r="K525" i="82"/>
  <c r="K839" i="82"/>
  <c r="M1079" i="82"/>
  <c r="S1079" i="82" s="1"/>
  <c r="K1134" i="82"/>
  <c r="M1107" i="82"/>
  <c r="S1107" i="82" s="1"/>
  <c r="M615" i="82"/>
  <c r="S615" i="82" s="1"/>
  <c r="K481" i="82"/>
  <c r="M1031" i="82"/>
  <c r="S1031" i="82" s="1"/>
  <c r="K215" i="82"/>
  <c r="K213" i="82"/>
  <c r="M214" i="82"/>
  <c r="S214" i="82" s="1"/>
  <c r="K212" i="82"/>
  <c r="M212" i="82"/>
  <c r="S212" i="82" s="1"/>
  <c r="M213" i="82"/>
  <c r="S213" i="82" s="1"/>
  <c r="K214" i="82"/>
  <c r="M215" i="82"/>
  <c r="S215" i="82" s="1"/>
  <c r="M156" i="82"/>
  <c r="S156" i="82" s="1"/>
  <c r="K156" i="82"/>
  <c r="I8" i="64"/>
  <c r="I102" i="64"/>
  <c r="I91" i="64"/>
  <c r="I47" i="64"/>
  <c r="I37" i="64"/>
  <c r="J9" i="96"/>
  <c r="K9" i="96" s="1"/>
  <c r="J8" i="96"/>
  <c r="K8" i="96" s="1"/>
  <c r="J7" i="96"/>
  <c r="K7" i="96" s="1"/>
  <c r="I113" i="64"/>
  <c r="I58" i="64"/>
  <c r="I80" i="64"/>
  <c r="I124" i="64"/>
  <c r="I17" i="64"/>
  <c r="K755" i="82"/>
  <c r="M755" i="82"/>
  <c r="S755" i="82" s="1"/>
  <c r="M153" i="82"/>
  <c r="S153" i="82" s="1"/>
  <c r="M155" i="82"/>
  <c r="S155" i="82" s="1"/>
  <c r="K155" i="82"/>
  <c r="K153" i="82"/>
  <c r="K154" i="82"/>
  <c r="M154" i="82"/>
  <c r="S154" i="82" s="1"/>
  <c r="K152" i="82"/>
  <c r="M152" i="82"/>
  <c r="S152" i="82" s="1"/>
  <c r="K151" i="82"/>
  <c r="K150" i="82"/>
  <c r="M151" i="82"/>
  <c r="S151" i="82" s="1"/>
  <c r="M150" i="82"/>
  <c r="S150" i="82" s="1"/>
  <c r="K840" i="82"/>
  <c r="M840" i="82"/>
  <c r="S840" i="82" s="1"/>
  <c r="M820" i="82"/>
  <c r="S820" i="82" s="1"/>
  <c r="K820" i="82"/>
  <c r="K492" i="82"/>
  <c r="M492" i="82"/>
  <c r="S492" i="82" s="1"/>
  <c r="M717" i="82"/>
  <c r="S717" i="82" s="1"/>
  <c r="K825" i="82"/>
  <c r="K815" i="82"/>
  <c r="K813" i="82"/>
  <c r="K574" i="82"/>
  <c r="M813" i="82"/>
  <c r="S813" i="82" s="1"/>
  <c r="K826" i="82"/>
  <c r="K891" i="82"/>
  <c r="K670" i="82"/>
  <c r="M812" i="82"/>
  <c r="S812" i="82" s="1"/>
  <c r="K846" i="82"/>
  <c r="K821" i="82"/>
  <c r="K833" i="82"/>
  <c r="M814" i="82"/>
  <c r="S814" i="82" s="1"/>
  <c r="M825" i="82"/>
  <c r="S825" i="82" s="1"/>
  <c r="M823" i="82"/>
  <c r="S823" i="82" s="1"/>
  <c r="K831" i="82"/>
  <c r="K827" i="82"/>
  <c r="K810" i="82"/>
  <c r="M821" i="82"/>
  <c r="S821" i="82" s="1"/>
  <c r="M833" i="82"/>
  <c r="S833" i="82" s="1"/>
  <c r="K812" i="82"/>
  <c r="M764" i="82"/>
  <c r="S764" i="82" s="1"/>
  <c r="M829" i="82"/>
  <c r="S829" i="82" s="1"/>
  <c r="M826" i="82"/>
  <c r="S826" i="82" s="1"/>
  <c r="M827" i="82"/>
  <c r="S827" i="82" s="1"/>
  <c r="K823" i="82"/>
  <c r="K811" i="82"/>
  <c r="M828" i="82"/>
  <c r="S828" i="82" s="1"/>
  <c r="M841" i="82"/>
  <c r="S841" i="82" s="1"/>
  <c r="M815" i="82"/>
  <c r="S815" i="82" s="1"/>
  <c r="M622" i="82"/>
  <c r="S622" i="82" s="1"/>
  <c r="K764" i="82"/>
  <c r="M816" i="82"/>
  <c r="S816" i="82" s="1"/>
  <c r="K832" i="82"/>
  <c r="M811" i="82"/>
  <c r="S811" i="82" s="1"/>
  <c r="K828" i="82"/>
  <c r="M817" i="82"/>
  <c r="S817" i="82" s="1"/>
  <c r="M809" i="82"/>
  <c r="S809" i="82" s="1"/>
  <c r="M831" i="82"/>
  <c r="S831" i="82" s="1"/>
  <c r="M819" i="82"/>
  <c r="S819" i="82" s="1"/>
  <c r="K816" i="82"/>
  <c r="M670" i="82"/>
  <c r="S670" i="82" s="1"/>
  <c r="K622" i="82"/>
  <c r="M891" i="82"/>
  <c r="S891" i="82" s="1"/>
  <c r="M832" i="82"/>
  <c r="S832" i="82" s="1"/>
  <c r="K824" i="82"/>
  <c r="K817" i="82"/>
  <c r="K809" i="82"/>
  <c r="K830" i="82"/>
  <c r="M818" i="82"/>
  <c r="S818" i="82" s="1"/>
  <c r="M822" i="82"/>
  <c r="S822" i="82" s="1"/>
  <c r="K822" i="82"/>
  <c r="K842" i="82"/>
  <c r="M824" i="82"/>
  <c r="S824" i="82" s="1"/>
  <c r="K829" i="82"/>
  <c r="M453" i="82"/>
  <c r="S453" i="82" s="1"/>
  <c r="M574" i="82"/>
  <c r="S574" i="82" s="1"/>
  <c r="K717" i="82"/>
  <c r="K841" i="82"/>
  <c r="M842" i="82"/>
  <c r="S842" i="82" s="1"/>
  <c r="M830" i="82"/>
  <c r="S830" i="82" s="1"/>
  <c r="K818" i="82"/>
  <c r="K819" i="82"/>
  <c r="K453" i="82"/>
  <c r="M846" i="82"/>
  <c r="S846" i="82" s="1"/>
  <c r="K814" i="82"/>
  <c r="M810" i="82"/>
  <c r="S810" i="82" s="1"/>
  <c r="J6" i="96"/>
  <c r="K6" i="96" s="1"/>
  <c r="J5" i="96"/>
  <c r="K5" i="96" s="1"/>
  <c r="J4" i="96"/>
  <c r="K4" i="96" s="1"/>
  <c r="M960" i="82"/>
  <c r="S960" i="82" s="1"/>
  <c r="M916" i="82"/>
  <c r="S916" i="82" s="1"/>
  <c r="K307" i="82"/>
  <c r="K305" i="91" s="1"/>
  <c r="M971" i="82"/>
  <c r="S971" i="82" s="1"/>
  <c r="K939" i="82"/>
  <c r="K903" i="82"/>
  <c r="M954" i="82"/>
  <c r="S954" i="82" s="1"/>
  <c r="K906" i="82"/>
  <c r="K873" i="82"/>
  <c r="N873" i="82" s="1"/>
  <c r="O873" i="82" s="1"/>
  <c r="K973" i="82"/>
  <c r="K933" i="82"/>
  <c r="K872" i="82"/>
  <c r="K981" i="82"/>
  <c r="M923" i="82"/>
  <c r="S923" i="82" s="1"/>
  <c r="M905" i="82"/>
  <c r="S905" i="82" s="1"/>
  <c r="M880" i="82"/>
  <c r="S880" i="82" s="1"/>
  <c r="K961" i="82"/>
  <c r="M888" i="82"/>
  <c r="S888" i="82" s="1"/>
  <c r="M857" i="82"/>
  <c r="S857" i="82" s="1"/>
  <c r="M871" i="82"/>
  <c r="S871" i="82" s="1"/>
  <c r="M968" i="82"/>
  <c r="S968" i="82" s="1"/>
  <c r="K925" i="82"/>
  <c r="K893" i="82"/>
  <c r="M874" i="82"/>
  <c r="S874" i="82" s="1"/>
  <c r="M843" i="82"/>
  <c r="S843" i="82" s="1"/>
  <c r="K866" i="82"/>
  <c r="K883" i="82"/>
  <c r="M894" i="82"/>
  <c r="S894" i="82" s="1"/>
  <c r="M877" i="82"/>
  <c r="S877" i="82" s="1"/>
  <c r="M861" i="82"/>
  <c r="S861" i="82" s="1"/>
  <c r="M844" i="82"/>
  <c r="S844" i="82" s="1"/>
  <c r="M956" i="82"/>
  <c r="S956" i="82" s="1"/>
  <c r="K912" i="82"/>
  <c r="M963" i="82"/>
  <c r="S963" i="82" s="1"/>
  <c r="K935" i="82"/>
  <c r="K878" i="82"/>
  <c r="M946" i="82"/>
  <c r="S946" i="82" s="1"/>
  <c r="K902" i="82"/>
  <c r="K869" i="82"/>
  <c r="K969" i="82"/>
  <c r="K929" i="82"/>
  <c r="K856" i="82"/>
  <c r="K976" i="82"/>
  <c r="K946" i="82"/>
  <c r="M938" i="82"/>
  <c r="S938" i="82" s="1"/>
  <c r="M878" i="82"/>
  <c r="S878" i="82" s="1"/>
  <c r="K951" i="82"/>
  <c r="K960" i="82"/>
  <c r="M929" i="82"/>
  <c r="S929" i="82" s="1"/>
  <c r="M976" i="82"/>
  <c r="S976" i="82" s="1"/>
  <c r="M865" i="82"/>
  <c r="S865" i="82" s="1"/>
  <c r="K956" i="82"/>
  <c r="K886" i="82"/>
  <c r="K958" i="82"/>
  <c r="K922" i="82"/>
  <c r="K887" i="82"/>
  <c r="K963" i="82"/>
  <c r="M925" i="82"/>
  <c r="S925" i="82" s="1"/>
  <c r="M893" i="82"/>
  <c r="S893" i="82" s="1"/>
  <c r="K890" i="82"/>
  <c r="M866" i="82"/>
  <c r="S866" i="82" s="1"/>
  <c r="M883" i="82"/>
  <c r="S883" i="82" s="1"/>
  <c r="M914" i="82"/>
  <c r="S914" i="82" s="1"/>
  <c r="M952" i="82"/>
  <c r="S952" i="82" s="1"/>
  <c r="M908" i="82"/>
  <c r="S908" i="82" s="1"/>
  <c r="M931" i="82"/>
  <c r="S931" i="82" s="1"/>
  <c r="K870" i="82"/>
  <c r="K942" i="82"/>
  <c r="K898" i="82"/>
  <c r="K865" i="82"/>
  <c r="M965" i="82"/>
  <c r="S965" i="82" s="1"/>
  <c r="K921" i="82"/>
  <c r="K848" i="82"/>
  <c r="K972" i="82"/>
  <c r="M898" i="82"/>
  <c r="S898" i="82" s="1"/>
  <c r="K954" i="82"/>
  <c r="M924" i="82"/>
  <c r="S924" i="82" s="1"/>
  <c r="K953" i="82"/>
  <c r="M870" i="82"/>
  <c r="S870" i="82" s="1"/>
  <c r="M855" i="82"/>
  <c r="K959" i="82"/>
  <c r="M903" i="82"/>
  <c r="S903" i="82" s="1"/>
  <c r="M886" i="82"/>
  <c r="S886" i="82" s="1"/>
  <c r="M958" i="82"/>
  <c r="S958" i="82" s="1"/>
  <c r="M922" i="82"/>
  <c r="S922" i="82" s="1"/>
  <c r="M887" i="82"/>
  <c r="S887" i="82" s="1"/>
  <c r="M912" i="82"/>
  <c r="S912" i="82" s="1"/>
  <c r="K955" i="82"/>
  <c r="K975" i="82"/>
  <c r="K941" i="82"/>
  <c r="M890" i="82"/>
  <c r="S890" i="82" s="1"/>
  <c r="K892" i="82"/>
  <c r="K882" i="82"/>
  <c r="M947" i="82"/>
  <c r="S947" i="82" s="1"/>
  <c r="M935" i="82"/>
  <c r="S935" i="82" s="1"/>
  <c r="M921" i="82"/>
  <c r="S921" i="82" s="1"/>
  <c r="K852" i="82"/>
  <c r="K940" i="82"/>
  <c r="K904" i="82"/>
  <c r="M959" i="82"/>
  <c r="S959" i="82" s="1"/>
  <c r="K923" i="82"/>
  <c r="K854" i="82"/>
  <c r="N854" i="82" s="1"/>
  <c r="O854" i="82" s="1"/>
  <c r="K807" i="82"/>
  <c r="K978" i="82"/>
  <c r="K938" i="82"/>
  <c r="K894" i="82"/>
  <c r="K861" i="82"/>
  <c r="M961" i="82"/>
  <c r="S961" i="82" s="1"/>
  <c r="K917" i="82"/>
  <c r="K968" i="82"/>
  <c r="K920" i="82"/>
  <c r="M970" i="82"/>
  <c r="S970" i="82" s="1"/>
  <c r="M932" i="82"/>
  <c r="S932" i="82" s="1"/>
  <c r="M949" i="82"/>
  <c r="S949" i="82" s="1"/>
  <c r="M972" i="82"/>
  <c r="S972" i="82" s="1"/>
  <c r="M847" i="82"/>
  <c r="S847" i="82" s="1"/>
  <c r="K943" i="82"/>
  <c r="K864" i="82"/>
  <c r="K957" i="82"/>
  <c r="K945" i="82"/>
  <c r="M904" i="82"/>
  <c r="S904" i="82" s="1"/>
  <c r="K936" i="82"/>
  <c r="K934" i="82"/>
  <c r="K948" i="82"/>
  <c r="M941" i="82"/>
  <c r="S941" i="82" s="1"/>
  <c r="M892" i="82"/>
  <c r="S892" i="82" s="1"/>
  <c r="K860" i="82"/>
  <c r="M882" i="82"/>
  <c r="S882" i="82" s="1"/>
  <c r="M919" i="82"/>
  <c r="S919" i="82" s="1"/>
  <c r="K867" i="82"/>
  <c r="M937" i="82"/>
  <c r="S937" i="82" s="1"/>
  <c r="K868" i="82"/>
  <c r="M852" i="82"/>
  <c r="S852" i="82" s="1"/>
  <c r="M845" i="82"/>
  <c r="S845" i="82" s="1"/>
  <c r="M910" i="82"/>
  <c r="S910" i="82" s="1"/>
  <c r="K932" i="82"/>
  <c r="K879" i="82"/>
  <c r="M955" i="82"/>
  <c r="S955" i="82" s="1"/>
  <c r="K919" i="82"/>
  <c r="K845" i="82"/>
  <c r="K974" i="82"/>
  <c r="K930" i="82"/>
  <c r="N930" i="82" s="1"/>
  <c r="O930" i="82" s="1"/>
  <c r="K889" i="82"/>
  <c r="K853" i="82"/>
  <c r="M957" i="82"/>
  <c r="S957" i="82" s="1"/>
  <c r="K909" i="82"/>
  <c r="K964" i="82"/>
  <c r="K952" i="82"/>
  <c r="M974" i="82"/>
  <c r="S974" i="82" s="1"/>
  <c r="M849" i="82"/>
  <c r="S849" i="82" s="1"/>
  <c r="M897" i="82"/>
  <c r="S897" i="82" s="1"/>
  <c r="M930" i="82"/>
  <c r="M854" i="82"/>
  <c r="K915" i="82"/>
  <c r="M933" i="82"/>
  <c r="S933" i="82" s="1"/>
  <c r="K896" i="82"/>
  <c r="M969" i="82"/>
  <c r="S969" i="82" s="1"/>
  <c r="M864" i="82"/>
  <c r="S864" i="82" s="1"/>
  <c r="M945" i="82"/>
  <c r="S945" i="82" s="1"/>
  <c r="M848" i="82"/>
  <c r="S848" i="82" s="1"/>
  <c r="M936" i="82"/>
  <c r="S936" i="82" s="1"/>
  <c r="M934" i="82"/>
  <c r="S934" i="82" s="1"/>
  <c r="M948" i="82"/>
  <c r="S948" i="82" s="1"/>
  <c r="K875" i="82"/>
  <c r="K876" i="82"/>
  <c r="M860" i="82"/>
  <c r="S860" i="82" s="1"/>
  <c r="K899" i="82"/>
  <c r="M867" i="82"/>
  <c r="S867" i="82" s="1"/>
  <c r="K884" i="82"/>
  <c r="M868" i="82"/>
  <c r="S868" i="82" s="1"/>
  <c r="M902" i="82"/>
  <c r="S902" i="82" s="1"/>
  <c r="M885" i="82"/>
  <c r="S885" i="82" s="1"/>
  <c r="M869" i="82"/>
  <c r="S869" i="82" s="1"/>
  <c r="M853" i="82"/>
  <c r="S853" i="82" s="1"/>
  <c r="M806" i="82"/>
  <c r="S806" i="82" s="1"/>
  <c r="K928" i="82"/>
  <c r="K871" i="82"/>
  <c r="M951" i="82"/>
  <c r="S951" i="82" s="1"/>
  <c r="M915" i="82"/>
  <c r="S915" i="82" s="1"/>
  <c r="K970" i="82"/>
  <c r="K926" i="82"/>
  <c r="K885" i="82"/>
  <c r="K849" i="82"/>
  <c r="M953" i="82"/>
  <c r="S953" i="82" s="1"/>
  <c r="K905" i="82"/>
  <c r="M977" i="82"/>
  <c r="S977" i="82" s="1"/>
  <c r="K965" i="82"/>
  <c r="M966" i="82"/>
  <c r="S966" i="82" s="1"/>
  <c r="M889" i="82"/>
  <c r="S889" i="82" s="1"/>
  <c r="M939" i="82"/>
  <c r="S939" i="82" s="1"/>
  <c r="K863" i="82"/>
  <c r="K944" i="82"/>
  <c r="M896" i="82"/>
  <c r="S896" i="82" s="1"/>
  <c r="K862" i="82"/>
  <c r="K895" i="82"/>
  <c r="M980" i="82"/>
  <c r="S980" i="82" s="1"/>
  <c r="K927" i="82"/>
  <c r="K858" i="82"/>
  <c r="M875" i="82"/>
  <c r="S875" i="82" s="1"/>
  <c r="M876" i="82"/>
  <c r="S876" i="82" s="1"/>
  <c r="M899" i="82"/>
  <c r="S899" i="82" s="1"/>
  <c r="M942" i="82"/>
  <c r="S942" i="82" s="1"/>
  <c r="M928" i="82"/>
  <c r="S928" i="82" s="1"/>
  <c r="K900" i="82"/>
  <c r="K851" i="82"/>
  <c r="K901" i="82"/>
  <c r="M884" i="82"/>
  <c r="S884" i="82" s="1"/>
  <c r="M906" i="82"/>
  <c r="S906" i="82" s="1"/>
  <c r="M808" i="82"/>
  <c r="S808" i="82" s="1"/>
  <c r="K924" i="82"/>
  <c r="K855" i="82"/>
  <c r="N855" i="82" s="1"/>
  <c r="O855" i="82" s="1"/>
  <c r="K808" i="82"/>
  <c r="K980" i="82"/>
  <c r="K947" i="82"/>
  <c r="M911" i="82"/>
  <c r="S911" i="82" s="1"/>
  <c r="K966" i="82"/>
  <c r="K914" i="82"/>
  <c r="K881" i="82"/>
  <c r="K844" i="82"/>
  <c r="K949" i="82"/>
  <c r="K897" i="82"/>
  <c r="M879" i="82"/>
  <c r="S879" i="82" s="1"/>
  <c r="K931" i="82"/>
  <c r="M962" i="82"/>
  <c r="S962" i="82" s="1"/>
  <c r="M909" i="82"/>
  <c r="S909" i="82" s="1"/>
  <c r="M940" i="82"/>
  <c r="S940" i="82" s="1"/>
  <c r="M964" i="82"/>
  <c r="S964" i="82" s="1"/>
  <c r="M967" i="82"/>
  <c r="S967" i="82" s="1"/>
  <c r="M863" i="82"/>
  <c r="S863" i="82" s="1"/>
  <c r="M944" i="82"/>
  <c r="S944" i="82" s="1"/>
  <c r="K913" i="82"/>
  <c r="K950" i="82"/>
  <c r="M862" i="82"/>
  <c r="S862" i="82" s="1"/>
  <c r="M895" i="82"/>
  <c r="S895" i="82" s="1"/>
  <c r="K911" i="82"/>
  <c r="M881" i="82"/>
  <c r="S881" i="82" s="1"/>
  <c r="M927" i="82"/>
  <c r="S927" i="82" s="1"/>
  <c r="K918" i="82"/>
  <c r="K971" i="82"/>
  <c r="M978" i="82"/>
  <c r="S978" i="82" s="1"/>
  <c r="M858" i="82"/>
  <c r="S858" i="82" s="1"/>
  <c r="K859" i="82"/>
  <c r="K907" i="82"/>
  <c r="K850" i="82"/>
  <c r="M926" i="82"/>
  <c r="S926" i="82" s="1"/>
  <c r="M900" i="82"/>
  <c r="S900" i="82" s="1"/>
  <c r="M851" i="82"/>
  <c r="S851" i="82" s="1"/>
  <c r="M901" i="82"/>
  <c r="S901" i="82" s="1"/>
  <c r="M920" i="82"/>
  <c r="S920" i="82" s="1"/>
  <c r="K847" i="82"/>
  <c r="M975" i="82"/>
  <c r="S975" i="82" s="1"/>
  <c r="M943" i="82"/>
  <c r="S943" i="82" s="1"/>
  <c r="M907" i="82"/>
  <c r="S907" i="82" s="1"/>
  <c r="K962" i="82"/>
  <c r="K910" i="82"/>
  <c r="K877" i="82"/>
  <c r="K806" i="82"/>
  <c r="K977" i="82"/>
  <c r="K937" i="82"/>
  <c r="K880" i="82"/>
  <c r="M981" i="82"/>
  <c r="S981" i="82" s="1"/>
  <c r="K916" i="82"/>
  <c r="K908" i="82"/>
  <c r="M873" i="82"/>
  <c r="M973" i="82"/>
  <c r="S973" i="82" s="1"/>
  <c r="M872" i="82"/>
  <c r="S872" i="82" s="1"/>
  <c r="K967" i="82"/>
  <c r="K888" i="82"/>
  <c r="M913" i="82"/>
  <c r="S913" i="82" s="1"/>
  <c r="K857" i="82"/>
  <c r="M950" i="82"/>
  <c r="S950" i="82" s="1"/>
  <c r="M856" i="82"/>
  <c r="S856" i="82" s="1"/>
  <c r="M918" i="82"/>
  <c r="S918" i="82" s="1"/>
  <c r="K874" i="82"/>
  <c r="K843" i="82"/>
  <c r="M859" i="82"/>
  <c r="S859" i="82" s="1"/>
  <c r="M917" i="82"/>
  <c r="S917" i="82" s="1"/>
  <c r="M850" i="82"/>
  <c r="S850" i="82" s="1"/>
  <c r="M807" i="82"/>
  <c r="S807" i="82" s="1"/>
  <c r="M307" i="82"/>
  <c r="S307" i="82" s="1"/>
  <c r="M667" i="82"/>
  <c r="S667" i="82" s="1"/>
  <c r="M593" i="82"/>
  <c r="S593" i="82" s="1"/>
  <c r="M703" i="82"/>
  <c r="S703" i="82" s="1"/>
  <c r="M787" i="82"/>
  <c r="S787" i="82" s="1"/>
  <c r="M775" i="82"/>
  <c r="S775" i="82" s="1"/>
  <c r="M724" i="82"/>
  <c r="S724" i="82" s="1"/>
  <c r="K760" i="82"/>
  <c r="M626" i="82"/>
  <c r="S626" i="82" s="1"/>
  <c r="K762" i="82"/>
  <c r="K752" i="82"/>
  <c r="K773" i="82"/>
  <c r="M604" i="82"/>
  <c r="S604" i="82" s="1"/>
  <c r="M580" i="82"/>
  <c r="S580" i="82" s="1"/>
  <c r="M563" i="82"/>
  <c r="S563" i="82" s="1"/>
  <c r="K594" i="82"/>
  <c r="M664" i="82"/>
  <c r="S664" i="82" s="1"/>
  <c r="K638" i="82"/>
  <c r="M601" i="82"/>
  <c r="S601" i="82" s="1"/>
  <c r="M560" i="82"/>
  <c r="S560" i="82" s="1"/>
  <c r="K804" i="82"/>
  <c r="M687" i="82"/>
  <c r="S687" i="82" s="1"/>
  <c r="M773" i="82"/>
  <c r="S773" i="82" s="1"/>
  <c r="M798" i="82"/>
  <c r="S798" i="82" s="1"/>
  <c r="M790" i="82"/>
  <c r="S790" i="82" s="1"/>
  <c r="K732" i="82"/>
  <c r="M634" i="82"/>
  <c r="S634" i="82" s="1"/>
  <c r="M673" i="82"/>
  <c r="S673" i="82" s="1"/>
  <c r="K772" i="82"/>
  <c r="M750" i="82"/>
  <c r="S750" i="82" s="1"/>
  <c r="M295" i="82"/>
  <c r="S295" i="82" s="1"/>
  <c r="S293" i="91" s="1"/>
  <c r="K782" i="82"/>
  <c r="M619" i="82"/>
  <c r="S619" i="82" s="1"/>
  <c r="K302" i="82"/>
  <c r="K300" i="91" s="1"/>
  <c r="K798" i="82"/>
  <c r="K725" i="82"/>
  <c r="K613" i="82"/>
  <c r="K597" i="82"/>
  <c r="K736" i="82"/>
  <c r="M665" i="82"/>
  <c r="S665" i="82" s="1"/>
  <c r="M793" i="82"/>
  <c r="S793" i="82" s="1"/>
  <c r="M727" i="82"/>
  <c r="S727" i="82" s="1"/>
  <c r="M591" i="82"/>
  <c r="S591" i="82" s="1"/>
  <c r="K778" i="82"/>
  <c r="M671" i="82"/>
  <c r="S671" i="82" s="1"/>
  <c r="K648" i="82"/>
  <c r="K714" i="82"/>
  <c r="M678" i="82"/>
  <c r="S678" i="82" s="1"/>
  <c r="K572" i="82"/>
  <c r="K706" i="82"/>
  <c r="K738" i="82"/>
  <c r="K695" i="82"/>
  <c r="K625" i="82"/>
  <c r="M699" i="82"/>
  <c r="S699" i="82" s="1"/>
  <c r="K655" i="82"/>
  <c r="K580" i="82"/>
  <c r="M641" i="82"/>
  <c r="S641" i="82" s="1"/>
  <c r="K558" i="82"/>
  <c r="M781" i="82"/>
  <c r="S781" i="82" s="1"/>
  <c r="K702" i="82"/>
  <c r="M766" i="82"/>
  <c r="S766" i="82" s="1"/>
  <c r="M627" i="82"/>
  <c r="S627" i="82" s="1"/>
  <c r="K724" i="82"/>
  <c r="M752" i="82"/>
  <c r="S752" i="82" s="1"/>
  <c r="M568" i="82"/>
  <c r="S568" i="82" s="1"/>
  <c r="K769" i="82"/>
  <c r="K600" i="82"/>
  <c r="M608" i="82"/>
  <c r="S608" i="82" s="1"/>
  <c r="K652" i="82"/>
  <c r="M616" i="82"/>
  <c r="S616" i="82" s="1"/>
  <c r="M623" i="82"/>
  <c r="S623" i="82" s="1"/>
  <c r="M768" i="82"/>
  <c r="S768" i="82" s="1"/>
  <c r="M698" i="82"/>
  <c r="S698" i="82" s="1"/>
  <c r="M682" i="82"/>
  <c r="S682" i="82" s="1"/>
  <c r="M688" i="82"/>
  <c r="S688" i="82" s="1"/>
  <c r="M583" i="82"/>
  <c r="S583" i="82" s="1"/>
  <c r="M683" i="82"/>
  <c r="S683" i="82" s="1"/>
  <c r="M271" i="82"/>
  <c r="S271" i="82" s="1"/>
  <c r="K734" i="82"/>
  <c r="M618" i="82"/>
  <c r="S618" i="82" s="1"/>
  <c r="K651" i="82"/>
  <c r="M788" i="82"/>
  <c r="S788" i="82" s="1"/>
  <c r="K561" i="82"/>
  <c r="M624" i="82"/>
  <c r="S624" i="82" s="1"/>
  <c r="K709" i="82"/>
  <c r="M609" i="82"/>
  <c r="S609" i="82" s="1"/>
  <c r="K643" i="82"/>
  <c r="K689" i="82"/>
  <c r="K786" i="82"/>
  <c r="K599" i="82"/>
  <c r="M756" i="82"/>
  <c r="S756" i="82" s="1"/>
  <c r="K616" i="82"/>
  <c r="K678" i="82"/>
  <c r="K700" i="82"/>
  <c r="M709" i="82"/>
  <c r="S709" i="82" s="1"/>
  <c r="K741" i="82"/>
  <c r="K805" i="82"/>
  <c r="M302" i="82"/>
  <c r="S302" i="82" s="1"/>
  <c r="S300" i="91" s="1"/>
  <c r="M607" i="82"/>
  <c r="S607" i="82" s="1"/>
  <c r="K675" i="82"/>
  <c r="K581" i="82"/>
  <c r="M748" i="82"/>
  <c r="S748" i="82" s="1"/>
  <c r="M801" i="82"/>
  <c r="S801" i="82" s="1"/>
  <c r="K796" i="82"/>
  <c r="K650" i="82"/>
  <c r="K711" i="82"/>
  <c r="K685" i="82"/>
  <c r="K633" i="82"/>
  <c r="K720" i="82"/>
  <c r="M621" i="82"/>
  <c r="S621" i="82" s="1"/>
  <c r="K604" i="82"/>
  <c r="K563" i="82"/>
  <c r="M805" i="82"/>
  <c r="S805" i="82" s="1"/>
  <c r="M573" i="82"/>
  <c r="S573" i="82" s="1"/>
  <c r="M658" i="82"/>
  <c r="S658" i="82" s="1"/>
  <c r="M738" i="82"/>
  <c r="S738" i="82" s="1"/>
  <c r="M778" i="82"/>
  <c r="S778" i="82" s="1"/>
  <c r="K692" i="82"/>
  <c r="M666" i="82"/>
  <c r="S666" i="82" s="1"/>
  <c r="M721" i="82"/>
  <c r="S721" i="82" s="1"/>
  <c r="K609" i="82"/>
  <c r="M723" i="82"/>
  <c r="S723" i="82" s="1"/>
  <c r="M747" i="82"/>
  <c r="S747" i="82" s="1"/>
  <c r="K745" i="82"/>
  <c r="K729" i="82"/>
  <c r="M659" i="82"/>
  <c r="S659" i="82" s="1"/>
  <c r="M660" i="82"/>
  <c r="S660" i="82" s="1"/>
  <c r="K575" i="82"/>
  <c r="M695" i="82"/>
  <c r="S695" i="82" s="1"/>
  <c r="K606" i="82"/>
  <c r="M610" i="82"/>
  <c r="S610" i="82" s="1"/>
  <c r="M685" i="82"/>
  <c r="S685" i="82" s="1"/>
  <c r="K771" i="82"/>
  <c r="M705" i="82"/>
  <c r="S705" i="82" s="1"/>
  <c r="M600" i="82"/>
  <c r="S600" i="82" s="1"/>
  <c r="K721" i="82"/>
  <c r="K570" i="82"/>
  <c r="K624" i="82"/>
  <c r="K727" i="82"/>
  <c r="K707" i="82"/>
  <c r="K673" i="82"/>
  <c r="K743" i="82"/>
  <c r="K748" i="82"/>
  <c r="K787" i="82"/>
  <c r="M654" i="82"/>
  <c r="S654" i="82" s="1"/>
  <c r="M696" i="82"/>
  <c r="S696" i="82" s="1"/>
  <c r="M734" i="82"/>
  <c r="S734" i="82" s="1"/>
  <c r="K601" i="82"/>
  <c r="K589" i="82"/>
  <c r="M576" i="82"/>
  <c r="S576" i="82" s="1"/>
  <c r="K710" i="82"/>
  <c r="M264" i="82"/>
  <c r="S264" i="82" s="1"/>
  <c r="M694" i="82"/>
  <c r="S694" i="82" s="1"/>
  <c r="M597" i="82"/>
  <c r="S597" i="82" s="1"/>
  <c r="M594" i="82"/>
  <c r="S594" i="82" s="1"/>
  <c r="M719" i="82"/>
  <c r="S719" i="82" s="1"/>
  <c r="K753" i="82"/>
  <c r="M769" i="82"/>
  <c r="S769" i="82" s="1"/>
  <c r="K666" i="82"/>
  <c r="K785" i="82"/>
  <c r="M652" i="82"/>
  <c r="S652" i="82" s="1"/>
  <c r="M561" i="82"/>
  <c r="S561" i="82" s="1"/>
  <c r="K687" i="82"/>
  <c r="M707" i="82"/>
  <c r="S707" i="82" s="1"/>
  <c r="K686" i="82"/>
  <c r="K788" i="82"/>
  <c r="K605" i="82"/>
  <c r="M564" i="82"/>
  <c r="S564" i="82" s="1"/>
  <c r="M736" i="82"/>
  <c r="S736" i="82" s="1"/>
  <c r="K737" i="82"/>
  <c r="K654" i="82"/>
  <c r="M639" i="82"/>
  <c r="S639" i="82" s="1"/>
  <c r="M704" i="82"/>
  <c r="S704" i="82" s="1"/>
  <c r="M684" i="82"/>
  <c r="S684" i="82" s="1"/>
  <c r="K621" i="82"/>
  <c r="M770" i="82"/>
  <c r="S770" i="82" s="1"/>
  <c r="M592" i="82"/>
  <c r="S592" i="82" s="1"/>
  <c r="K591" i="82"/>
  <c r="K703" i="82"/>
  <c r="K649" i="82"/>
  <c r="K593" i="82"/>
  <c r="K715" i="82"/>
  <c r="M753" i="82"/>
  <c r="S753" i="82" s="1"/>
  <c r="K584" i="82"/>
  <c r="M730" i="82"/>
  <c r="S730" i="82" s="1"/>
  <c r="M785" i="82"/>
  <c r="S785" i="82" s="1"/>
  <c r="K758" i="82"/>
  <c r="K641" i="82"/>
  <c r="M681" i="82"/>
  <c r="S681" i="82" s="1"/>
  <c r="M729" i="82"/>
  <c r="S729" i="82" s="1"/>
  <c r="M635" i="82"/>
  <c r="S635" i="82" s="1"/>
  <c r="K676" i="82"/>
  <c r="K759" i="82"/>
  <c r="M605" i="82"/>
  <c r="S605" i="82" s="1"/>
  <c r="M558" i="82"/>
  <c r="S558" i="82" s="1"/>
  <c r="M726" i="82"/>
  <c r="S726" i="82" s="1"/>
  <c r="M737" i="82"/>
  <c r="S737" i="82" s="1"/>
  <c r="K791" i="82"/>
  <c r="M662" i="82"/>
  <c r="S662" i="82" s="1"/>
  <c r="M760" i="82"/>
  <c r="S760" i="82" s="1"/>
  <c r="K693" i="82"/>
  <c r="M651" i="82"/>
  <c r="S651" i="82" s="1"/>
  <c r="M804" i="82"/>
  <c r="S804" i="82" s="1"/>
  <c r="K592" i="82"/>
  <c r="K569" i="82"/>
  <c r="M711" i="82"/>
  <c r="S711" i="82" s="1"/>
  <c r="M649" i="82"/>
  <c r="S649" i="82" s="1"/>
  <c r="M720" i="82"/>
  <c r="S720" i="82" s="1"/>
  <c r="K265" i="82"/>
  <c r="K608" i="82"/>
  <c r="M791" i="82"/>
  <c r="S791" i="82" s="1"/>
  <c r="M693" i="82"/>
  <c r="S693" i="82" s="1"/>
  <c r="M784" i="82"/>
  <c r="S784" i="82" s="1"/>
  <c r="M714" i="82"/>
  <c r="S714" i="82" s="1"/>
  <c r="K299" i="82"/>
  <c r="M588" i="82"/>
  <c r="S588" i="82" s="1"/>
  <c r="M725" i="82"/>
  <c r="S725" i="82" s="1"/>
  <c r="K667" i="82"/>
  <c r="K746" i="82"/>
  <c r="K568" i="82"/>
  <c r="M584" i="82"/>
  <c r="S584" i="82" s="1"/>
  <c r="K730" i="82"/>
  <c r="M758" i="82"/>
  <c r="S758" i="82" s="1"/>
  <c r="M762" i="82"/>
  <c r="S762" i="82" s="1"/>
  <c r="K681" i="82"/>
  <c r="M617" i="82"/>
  <c r="S617" i="82" s="1"/>
  <c r="K688" i="82"/>
  <c r="M602" i="82"/>
  <c r="S602" i="82" s="1"/>
  <c r="M689" i="82"/>
  <c r="S689" i="82" s="1"/>
  <c r="M754" i="82"/>
  <c r="S754" i="82" s="1"/>
  <c r="K634" i="82"/>
  <c r="K775" i="82"/>
  <c r="K690" i="82"/>
  <c r="K636" i="82"/>
  <c r="M780" i="82"/>
  <c r="S780" i="82" s="1"/>
  <c r="M640" i="82"/>
  <c r="S640" i="82" s="1"/>
  <c r="K644" i="82"/>
  <c r="M599" i="82"/>
  <c r="S599" i="82" s="1"/>
  <c r="K697" i="82"/>
  <c r="K679" i="82"/>
  <c r="M796" i="82"/>
  <c r="S796" i="82" s="1"/>
  <c r="K781" i="82"/>
  <c r="M643" i="82"/>
  <c r="S643" i="82" s="1"/>
  <c r="K783" i="82"/>
  <c r="M713" i="82"/>
  <c r="S713" i="82" s="1"/>
  <c r="K794" i="82"/>
  <c r="M802" i="82"/>
  <c r="S802" i="82" s="1"/>
  <c r="M774" i="82"/>
  <c r="S774" i="82" s="1"/>
  <c r="M648" i="82"/>
  <c r="S648" i="82" s="1"/>
  <c r="K756" i="82"/>
  <c r="M745" i="82"/>
  <c r="S745" i="82" s="1"/>
  <c r="K617" i="82"/>
  <c r="K680" i="82"/>
  <c r="K619" i="82"/>
  <c r="K683" i="82"/>
  <c r="M751" i="82"/>
  <c r="S751" i="82" s="1"/>
  <c r="M782" i="82"/>
  <c r="S782" i="82" s="1"/>
  <c r="M690" i="82"/>
  <c r="S690" i="82" s="1"/>
  <c r="K578" i="82"/>
  <c r="K664" i="82"/>
  <c r="K801" i="82"/>
  <c r="M633" i="82"/>
  <c r="S633" i="82" s="1"/>
  <c r="M644" i="82"/>
  <c r="S644" i="82" s="1"/>
  <c r="K628" i="82"/>
  <c r="K735" i="82"/>
  <c r="M697" i="82"/>
  <c r="S697" i="82" s="1"/>
  <c r="M679" i="82"/>
  <c r="S679" i="82" s="1"/>
  <c r="M572" i="82"/>
  <c r="S572" i="82" s="1"/>
  <c r="M299" i="82"/>
  <c r="S299" i="82" s="1"/>
  <c r="K305" i="82"/>
  <c r="K303" i="91" s="1"/>
  <c r="K279" i="82"/>
  <c r="M263" i="82"/>
  <c r="S263" i="82" s="1"/>
  <c r="K671" i="82"/>
  <c r="K739" i="82"/>
  <c r="K713" i="82"/>
  <c r="M794" i="82"/>
  <c r="S794" i="82" s="1"/>
  <c r="K802" i="82"/>
  <c r="K774" i="82"/>
  <c r="M646" i="82"/>
  <c r="S646" i="82" s="1"/>
  <c r="K559" i="82"/>
  <c r="K682" i="82"/>
  <c r="M680" i="82"/>
  <c r="S680" i="82" s="1"/>
  <c r="M732" i="82"/>
  <c r="S732" i="82" s="1"/>
  <c r="M800" i="82"/>
  <c r="S800" i="82" s="1"/>
  <c r="M631" i="82"/>
  <c r="S631" i="82" s="1"/>
  <c r="M767" i="82"/>
  <c r="S767" i="82" s="1"/>
  <c r="M578" i="82"/>
  <c r="S578" i="82" s="1"/>
  <c r="M638" i="82"/>
  <c r="S638" i="82" s="1"/>
  <c r="K779" i="82"/>
  <c r="K585" i="82"/>
  <c r="K740" i="82"/>
  <c r="K799" i="82"/>
  <c r="M642" i="82"/>
  <c r="S642" i="82" s="1"/>
  <c r="M772" i="82"/>
  <c r="S772" i="82" s="1"/>
  <c r="M761" i="82"/>
  <c r="S761" i="82" s="1"/>
  <c r="K795" i="82"/>
  <c r="K586" i="82"/>
  <c r="M291" i="82"/>
  <c r="S291" i="82" s="1"/>
  <c r="S289" i="91" s="1"/>
  <c r="K271" i="82"/>
  <c r="M265" i="82"/>
  <c r="S265" i="82" s="1"/>
  <c r="K766" i="82"/>
  <c r="K708" i="82"/>
  <c r="M722" i="82"/>
  <c r="S722" i="82" s="1"/>
  <c r="M692" i="82"/>
  <c r="S692" i="82" s="1"/>
  <c r="K777" i="82"/>
  <c r="M656" i="82"/>
  <c r="S656" i="82" s="1"/>
  <c r="M566" i="82"/>
  <c r="S566" i="82" s="1"/>
  <c r="K750" i="82"/>
  <c r="M559" i="82"/>
  <c r="S559" i="82" s="1"/>
  <c r="K660" i="82"/>
  <c r="M611" i="82"/>
  <c r="S611" i="82" s="1"/>
  <c r="M712" i="82"/>
  <c r="S712" i="82" s="1"/>
  <c r="K577" i="82"/>
  <c r="K626" i="82"/>
  <c r="M763" i="82"/>
  <c r="S763" i="82" s="1"/>
  <c r="K691" i="82"/>
  <c r="M792" i="82"/>
  <c r="S792" i="82" s="1"/>
  <c r="K618" i="82"/>
  <c r="K699" i="82"/>
  <c r="M799" i="82"/>
  <c r="S799" i="82" s="1"/>
  <c r="M655" i="82"/>
  <c r="S655" i="82" s="1"/>
  <c r="K761" i="82"/>
  <c r="M795" i="82"/>
  <c r="S795" i="82" s="1"/>
  <c r="K672" i="82"/>
  <c r="M657" i="82"/>
  <c r="S657" i="82" s="1"/>
  <c r="M275" i="82"/>
  <c r="S275" i="82" s="1"/>
  <c r="S273" i="91" s="1"/>
  <c r="M267" i="82"/>
  <c r="S267" i="82" s="1"/>
  <c r="S265" i="91" s="1"/>
  <c r="M284" i="82"/>
  <c r="S284" i="82" s="1"/>
  <c r="K267" i="82"/>
  <c r="K265" i="91" s="1"/>
  <c r="M786" i="82"/>
  <c r="S786" i="82" s="1"/>
  <c r="K742" i="82"/>
  <c r="K303" i="82"/>
  <c r="K301" i="91" s="1"/>
  <c r="K295" i="82"/>
  <c r="K293" i="91" s="1"/>
  <c r="M742" i="82"/>
  <c r="S742" i="82" s="1"/>
  <c r="K598" i="82"/>
  <c r="M581" i="82"/>
  <c r="S581" i="82" s="1"/>
  <c r="M716" i="82"/>
  <c r="S716" i="82" s="1"/>
  <c r="K793" i="82"/>
  <c r="K705" i="82"/>
  <c r="M777" i="82"/>
  <c r="S777" i="82" s="1"/>
  <c r="K656" i="82"/>
  <c r="M570" i="82"/>
  <c r="S570" i="82" s="1"/>
  <c r="K583" i="82"/>
  <c r="M700" i="82"/>
  <c r="S700" i="82" s="1"/>
  <c r="K698" i="82"/>
  <c r="K659" i="82"/>
  <c r="K560" i="82"/>
  <c r="M625" i="82"/>
  <c r="S625" i="82" s="1"/>
  <c r="M731" i="82"/>
  <c r="S731" i="82" s="1"/>
  <c r="K665" i="82"/>
  <c r="K696" i="82"/>
  <c r="K797" i="82"/>
  <c r="K632" i="82"/>
  <c r="M706" i="82"/>
  <c r="S706" i="82" s="1"/>
  <c r="M589" i="82"/>
  <c r="S589" i="82" s="1"/>
  <c r="M650" i="82"/>
  <c r="S650" i="82" s="1"/>
  <c r="K576" i="82"/>
  <c r="M672" i="82"/>
  <c r="S672" i="82" s="1"/>
  <c r="M298" i="82"/>
  <c r="S298" i="82" s="1"/>
  <c r="S296" i="91" s="1"/>
  <c r="K264" i="82"/>
  <c r="K684" i="82"/>
  <c r="K674" i="82"/>
  <c r="M803" i="82"/>
  <c r="S803" i="82" s="1"/>
  <c r="K803" i="82"/>
  <c r="K287" i="82"/>
  <c r="K285" i="91" s="1"/>
  <c r="M289" i="82"/>
  <c r="S289" i="82" s="1"/>
  <c r="K274" i="82"/>
  <c r="K272" i="91" s="1"/>
  <c r="K286" i="82"/>
  <c r="M556" i="82"/>
  <c r="S556" i="82" s="1"/>
  <c r="K630" i="82"/>
  <c r="K704" i="82"/>
  <c r="K768" i="82"/>
  <c r="M708" i="82"/>
  <c r="S708" i="82" s="1"/>
  <c r="K767" i="82"/>
  <c r="K623" i="82"/>
  <c r="K631" i="82"/>
  <c r="M759" i="82"/>
  <c r="S759" i="82" s="1"/>
  <c r="M771" i="82"/>
  <c r="S771" i="82" s="1"/>
  <c r="M735" i="82"/>
  <c r="S735" i="82" s="1"/>
  <c r="M596" i="82"/>
  <c r="S596" i="82" s="1"/>
  <c r="M277" i="82"/>
  <c r="S277" i="82" s="1"/>
  <c r="S275" i="91" s="1"/>
  <c r="M301" i="82"/>
  <c r="S301" i="82" s="1"/>
  <c r="S299" i="91" s="1"/>
  <c r="K612" i="82"/>
  <c r="M603" i="82"/>
  <c r="S603" i="82" s="1"/>
  <c r="K557" i="82"/>
  <c r="K283" i="82"/>
  <c r="K281" i="91" s="1"/>
  <c r="K270" i="82"/>
  <c r="K268" i="91" s="1"/>
  <c r="K694" i="82"/>
  <c r="M273" i="82"/>
  <c r="S273" i="82" s="1"/>
  <c r="K722" i="82"/>
  <c r="M613" i="82"/>
  <c r="S613" i="82" s="1"/>
  <c r="K792" i="82"/>
  <c r="M575" i="82"/>
  <c r="S575" i="82" s="1"/>
  <c r="K716" i="82"/>
  <c r="K610" i="82"/>
  <c r="K657" i="82"/>
  <c r="K770" i="82"/>
  <c r="K790" i="82"/>
  <c r="K780" i="82"/>
  <c r="M789" i="82"/>
  <c r="S789" i="82" s="1"/>
  <c r="K289" i="82"/>
  <c r="K287" i="91" s="1"/>
  <c r="M612" i="82"/>
  <c r="S612" i="82" s="1"/>
  <c r="K677" i="82"/>
  <c r="K661" i="82"/>
  <c r="K728" i="82"/>
  <c r="K291" i="82"/>
  <c r="K289" i="91" s="1"/>
  <c r="M269" i="82"/>
  <c r="S269" i="82" s="1"/>
  <c r="M587" i="82"/>
  <c r="S587" i="82" s="1"/>
  <c r="M669" i="82"/>
  <c r="S669" i="82" s="1"/>
  <c r="K602" i="82"/>
  <c r="M779" i="82"/>
  <c r="S779" i="82" s="1"/>
  <c r="M691" i="82"/>
  <c r="S691" i="82" s="1"/>
  <c r="K662" i="82"/>
  <c r="K640" i="82"/>
  <c r="K719" i="82"/>
  <c r="M740" i="82"/>
  <c r="S740" i="82" s="1"/>
  <c r="M632" i="82"/>
  <c r="S632" i="82" s="1"/>
  <c r="K642" i="82"/>
  <c r="M783" i="82"/>
  <c r="S783" i="82" s="1"/>
  <c r="M765" i="82"/>
  <c r="S765" i="82" s="1"/>
  <c r="M297" i="82"/>
  <c r="S297" i="82" s="1"/>
  <c r="K294" i="82"/>
  <c r="M677" i="82"/>
  <c r="S677" i="82" s="1"/>
  <c r="M661" i="82"/>
  <c r="S661" i="82" s="1"/>
  <c r="M294" i="82"/>
  <c r="S294" i="82" s="1"/>
  <c r="S292" i="91" s="1"/>
  <c r="K277" i="82"/>
  <c r="K275" i="91" s="1"/>
  <c r="M598" i="82"/>
  <c r="S598" i="82" s="1"/>
  <c r="M636" i="82"/>
  <c r="S636" i="82" s="1"/>
  <c r="K596" i="82"/>
  <c r="K611" i="82"/>
  <c r="M577" i="82"/>
  <c r="S577" i="82" s="1"/>
  <c r="M628" i="82"/>
  <c r="S628" i="82" s="1"/>
  <c r="M746" i="82"/>
  <c r="S746" i="82" s="1"/>
  <c r="K784" i="82"/>
  <c r="K275" i="82"/>
  <c r="K273" i="91" s="1"/>
  <c r="K669" i="82"/>
  <c r="M266" i="82"/>
  <c r="S266" i="82" s="1"/>
  <c r="S264" i="91" s="1"/>
  <c r="M274" i="82"/>
  <c r="S274" i="82" s="1"/>
  <c r="S272" i="91" s="1"/>
  <c r="M270" i="82"/>
  <c r="S270" i="82" s="1"/>
  <c r="S268" i="91" s="1"/>
  <c r="K620" i="82"/>
  <c r="M562" i="82"/>
  <c r="S562" i="82" s="1"/>
  <c r="M579" i="82"/>
  <c r="S579" i="82" s="1"/>
  <c r="K595" i="82"/>
  <c r="K297" i="82"/>
  <c r="K295" i="91" s="1"/>
  <c r="K301" i="82"/>
  <c r="K299" i="91" s="1"/>
  <c r="K266" i="82"/>
  <c r="M797" i="82"/>
  <c r="S797" i="82" s="1"/>
  <c r="M674" i="82"/>
  <c r="S674" i="82" s="1"/>
  <c r="M279" i="82"/>
  <c r="S279" i="82" s="1"/>
  <c r="K298" i="82"/>
  <c r="K296" i="91" s="1"/>
  <c r="M733" i="82"/>
  <c r="S733" i="82" s="1"/>
  <c r="M743" i="82"/>
  <c r="S743" i="82" s="1"/>
  <c r="M569" i="82"/>
  <c r="S569" i="82" s="1"/>
  <c r="K751" i="82"/>
  <c r="M586" i="82"/>
  <c r="S586" i="82" s="1"/>
  <c r="K639" i="82"/>
  <c r="M749" i="82"/>
  <c r="S749" i="82" s="1"/>
  <c r="M630" i="82"/>
  <c r="S630" i="82" s="1"/>
  <c r="M757" i="82"/>
  <c r="S757" i="82" s="1"/>
  <c r="K571" i="82"/>
  <c r="M653" i="82"/>
  <c r="S653" i="82" s="1"/>
  <c r="M283" i="82"/>
  <c r="S283" i="82" s="1"/>
  <c r="M620" i="82"/>
  <c r="S620" i="82" s="1"/>
  <c r="K562" i="82"/>
  <c r="K637" i="82"/>
  <c r="K579" i="82"/>
  <c r="M595" i="82"/>
  <c r="S595" i="82" s="1"/>
  <c r="M278" i="82"/>
  <c r="S278" i="82" s="1"/>
  <c r="S276" i="91" s="1"/>
  <c r="K296" i="82"/>
  <c r="K294" i="91" s="1"/>
  <c r="M306" i="82"/>
  <c r="K290" i="82"/>
  <c r="M268" i="82"/>
  <c r="S268" i="82" s="1"/>
  <c r="S266" i="91" s="1"/>
  <c r="K789" i="82"/>
  <c r="K263" i="82"/>
  <c r="K300" i="82"/>
  <c r="K298" i="91" s="1"/>
  <c r="M303" i="82"/>
  <c r="S303" i="82" s="1"/>
  <c r="S301" i="91" s="1"/>
  <c r="K757" i="82"/>
  <c r="M739" i="82"/>
  <c r="S739" i="82" s="1"/>
  <c r="K731" i="82"/>
  <c r="M710" i="82"/>
  <c r="S710" i="82" s="1"/>
  <c r="M715" i="82"/>
  <c r="S715" i="82" s="1"/>
  <c r="K726" i="82"/>
  <c r="K566" i="82"/>
  <c r="K627" i="82"/>
  <c r="K763" i="82"/>
  <c r="K587" i="82"/>
  <c r="K653" i="82"/>
  <c r="K668" i="82"/>
  <c r="M637" i="82"/>
  <c r="S637" i="82" s="1"/>
  <c r="M701" i="82"/>
  <c r="S701" i="82" s="1"/>
  <c r="K582" i="82"/>
  <c r="K744" i="82"/>
  <c r="K280" i="82"/>
  <c r="K278" i="91" s="1"/>
  <c r="K288" i="82"/>
  <c r="K286" i="91" s="1"/>
  <c r="K765" i="82"/>
  <c r="M305" i="82"/>
  <c r="S305" i="82" s="1"/>
  <c r="S303" i="91" s="1"/>
  <c r="K284" i="82"/>
  <c r="K282" i="91" s="1"/>
  <c r="M702" i="82"/>
  <c r="S702" i="82" s="1"/>
  <c r="M741" i="82"/>
  <c r="S741" i="82" s="1"/>
  <c r="K754" i="82"/>
  <c r="K800" i="82"/>
  <c r="K573" i="82"/>
  <c r="K635" i="82"/>
  <c r="M686" i="82"/>
  <c r="S686" i="82" s="1"/>
  <c r="M675" i="82"/>
  <c r="S675" i="82" s="1"/>
  <c r="K646" i="82"/>
  <c r="K556" i="82"/>
  <c r="K733" i="82"/>
  <c r="K269" i="82"/>
  <c r="M668" i="82"/>
  <c r="S668" i="82" s="1"/>
  <c r="K701" i="82"/>
  <c r="M582" i="82"/>
  <c r="S582" i="82" s="1"/>
  <c r="M645" i="82"/>
  <c r="S645" i="82" s="1"/>
  <c r="K776" i="82"/>
  <c r="M744" i="82"/>
  <c r="S744" i="82" s="1"/>
  <c r="M280" i="82"/>
  <c r="S280" i="82" s="1"/>
  <c r="S278" i="91" s="1"/>
  <c r="M290" i="82"/>
  <c r="S290" i="82" s="1"/>
  <c r="S288" i="91" s="1"/>
  <c r="K268" i="82"/>
  <c r="M288" i="82"/>
  <c r="S288" i="82" s="1"/>
  <c r="S286" i="91" s="1"/>
  <c r="K281" i="82"/>
  <c r="K279" i="91" s="1"/>
  <c r="M571" i="82"/>
  <c r="S571" i="82" s="1"/>
  <c r="K749" i="82"/>
  <c r="M287" i="82"/>
  <c r="S287" i="82" s="1"/>
  <c r="S285" i="91" s="1"/>
  <c r="M606" i="82"/>
  <c r="S606" i="82" s="1"/>
  <c r="M585" i="82"/>
  <c r="S585" i="82" s="1"/>
  <c r="K747" i="82"/>
  <c r="K607" i="82"/>
  <c r="K723" i="82"/>
  <c r="M676" i="82"/>
  <c r="S676" i="82" s="1"/>
  <c r="K588" i="82"/>
  <c r="K564" i="82"/>
  <c r="K658" i="82"/>
  <c r="K712" i="82"/>
  <c r="M300" i="82"/>
  <c r="S300" i="82" s="1"/>
  <c r="M286" i="82"/>
  <c r="S286" i="82" s="1"/>
  <c r="K603" i="82"/>
  <c r="M557" i="82"/>
  <c r="S557" i="82" s="1"/>
  <c r="K645" i="82"/>
  <c r="M776" i="82"/>
  <c r="S776" i="82" s="1"/>
  <c r="K565" i="82"/>
  <c r="K718" i="82"/>
  <c r="M647" i="82"/>
  <c r="S647" i="82" s="1"/>
  <c r="K272" i="82"/>
  <c r="K270" i="91" s="1"/>
  <c r="K276" i="82"/>
  <c r="M281" i="82"/>
  <c r="S281" i="82" s="1"/>
  <c r="S279" i="91" s="1"/>
  <c r="M304" i="82"/>
  <c r="S304" i="82" s="1"/>
  <c r="K306" i="82"/>
  <c r="K293" i="82"/>
  <c r="K291" i="91" s="1"/>
  <c r="K629" i="82"/>
  <c r="K285" i="82"/>
  <c r="M292" i="82"/>
  <c r="S292" i="82" s="1"/>
  <c r="M282" i="82"/>
  <c r="S282" i="82" s="1"/>
  <c r="S280" i="91" s="1"/>
  <c r="M565" i="82"/>
  <c r="S565" i="82" s="1"/>
  <c r="K647" i="82"/>
  <c r="M293" i="82"/>
  <c r="S293" i="82" s="1"/>
  <c r="K590" i="82"/>
  <c r="M718" i="82"/>
  <c r="S718" i="82" s="1"/>
  <c r="M590" i="82"/>
  <c r="S590" i="82" s="1"/>
  <c r="K273" i="82"/>
  <c r="K292" i="82"/>
  <c r="K290" i="91" s="1"/>
  <c r="M629" i="82"/>
  <c r="S629" i="82" s="1"/>
  <c r="M272" i="82"/>
  <c r="S272" i="82" s="1"/>
  <c r="S270" i="91" s="1"/>
  <c r="M276" i="82"/>
  <c r="S276" i="82" s="1"/>
  <c r="K614" i="82"/>
  <c r="K304" i="82"/>
  <c r="K302" i="91" s="1"/>
  <c r="M614" i="82"/>
  <c r="S614" i="82" s="1"/>
  <c r="K282" i="82"/>
  <c r="M728" i="82"/>
  <c r="S728" i="82" s="1"/>
  <c r="K278" i="82"/>
  <c r="M296" i="82"/>
  <c r="S296" i="82" s="1"/>
  <c r="S294" i="91" s="1"/>
  <c r="M285" i="82"/>
  <c r="S285" i="82" s="1"/>
  <c r="S283" i="91" s="1"/>
  <c r="W449" i="91"/>
  <c r="K105" i="82"/>
  <c r="M105" i="82"/>
  <c r="S105" i="82" s="1"/>
  <c r="K126" i="82"/>
  <c r="M126" i="82"/>
  <c r="S126" i="82" s="1"/>
  <c r="M115" i="82"/>
  <c r="S115" i="82" s="1"/>
  <c r="K115" i="82"/>
  <c r="K172" i="82"/>
  <c r="M172" i="82"/>
  <c r="S172" i="82" s="1"/>
  <c r="K163" i="82"/>
  <c r="M163" i="82"/>
  <c r="S163" i="82" s="1"/>
  <c r="K182" i="82"/>
  <c r="M182" i="82"/>
  <c r="S182" i="82" s="1"/>
  <c r="M51" i="82"/>
  <c r="S51" i="82" s="1"/>
  <c r="K51" i="82"/>
  <c r="M227" i="91"/>
  <c r="M136" i="82"/>
  <c r="S136" i="82" s="1"/>
  <c r="K136" i="82"/>
  <c r="S226" i="91"/>
  <c r="I3" i="82"/>
  <c r="I5" i="91" s="1"/>
  <c r="H3" i="82"/>
  <c r="H5" i="91" s="1"/>
  <c r="J3" i="82"/>
  <c r="J5" i="91" s="1"/>
  <c r="G3" i="82"/>
  <c r="G5" i="91" s="1"/>
  <c r="F39" i="91"/>
  <c r="G37" i="82"/>
  <c r="G39" i="91" s="1"/>
  <c r="J37" i="82"/>
  <c r="J39" i="91" s="1"/>
  <c r="I37" i="82"/>
  <c r="I39" i="91" s="1"/>
  <c r="H37" i="82"/>
  <c r="H39" i="91" s="1"/>
  <c r="I29" i="82"/>
  <c r="I31" i="91" s="1"/>
  <c r="J29" i="82"/>
  <c r="J31" i="91" s="1"/>
  <c r="H29" i="82"/>
  <c r="H31" i="91" s="1"/>
  <c r="G29" i="82"/>
  <c r="G31" i="91" s="1"/>
  <c r="I21" i="82"/>
  <c r="I23" i="91" s="1"/>
  <c r="G21" i="82"/>
  <c r="G23" i="91" s="1"/>
  <c r="J21" i="82"/>
  <c r="J23" i="91" s="1"/>
  <c r="H21" i="82"/>
  <c r="J13" i="82"/>
  <c r="J15" i="91" s="1"/>
  <c r="H13" i="82"/>
  <c r="H15" i="91" s="1"/>
  <c r="I13" i="82"/>
  <c r="I15" i="91" s="1"/>
  <c r="G13" i="82"/>
  <c r="J5" i="82"/>
  <c r="J7" i="91" s="1"/>
  <c r="I5" i="82"/>
  <c r="I7" i="91" s="1"/>
  <c r="H5" i="82"/>
  <c r="H7" i="91" s="1"/>
  <c r="G5" i="82"/>
  <c r="G553" i="82"/>
  <c r="G557" i="91" s="1"/>
  <c r="J553" i="82"/>
  <c r="J557" i="91" s="1"/>
  <c r="I553" i="82"/>
  <c r="I557" i="91" s="1"/>
  <c r="H553" i="82"/>
  <c r="F549" i="91"/>
  <c r="G545" i="82"/>
  <c r="G549" i="91" s="1"/>
  <c r="H545" i="82"/>
  <c r="H549" i="91" s="1"/>
  <c r="J545" i="82"/>
  <c r="J549" i="91" s="1"/>
  <c r="I545" i="82"/>
  <c r="I549" i="91" s="1"/>
  <c r="G537" i="82"/>
  <c r="G541" i="91" s="1"/>
  <c r="J537" i="82"/>
  <c r="J541" i="91" s="1"/>
  <c r="I537" i="82"/>
  <c r="I541" i="91" s="1"/>
  <c r="H537" i="82"/>
  <c r="F533" i="91"/>
  <c r="J529" i="82"/>
  <c r="J533" i="91" s="1"/>
  <c r="H529" i="82"/>
  <c r="H533" i="91" s="1"/>
  <c r="G529" i="82"/>
  <c r="G533" i="91" s="1"/>
  <c r="I529" i="82"/>
  <c r="F525" i="91"/>
  <c r="G525" i="91"/>
  <c r="H525" i="91"/>
  <c r="I525" i="91"/>
  <c r="H509" i="82"/>
  <c r="H517" i="91" s="1"/>
  <c r="J509" i="82"/>
  <c r="J517" i="91" s="1"/>
  <c r="I509" i="82"/>
  <c r="I517" i="91" s="1"/>
  <c r="G509" i="82"/>
  <c r="F509" i="91"/>
  <c r="I501" i="82"/>
  <c r="I509" i="91" s="1"/>
  <c r="G501" i="82"/>
  <c r="G509" i="91" s="1"/>
  <c r="J501" i="82"/>
  <c r="J509" i="91" s="1"/>
  <c r="H501" i="82"/>
  <c r="F501" i="91"/>
  <c r="J493" i="82"/>
  <c r="J501" i="91" s="1"/>
  <c r="I493" i="82"/>
  <c r="I501" i="91" s="1"/>
  <c r="H493" i="82"/>
  <c r="H501" i="91" s="1"/>
  <c r="G493" i="82"/>
  <c r="G488" i="82"/>
  <c r="G493" i="91" s="1"/>
  <c r="I488" i="82"/>
  <c r="I493" i="91" s="1"/>
  <c r="J488" i="82"/>
  <c r="J493" i="91" s="1"/>
  <c r="H488" i="82"/>
  <c r="F485" i="91"/>
  <c r="G473" i="82"/>
  <c r="G485" i="91" s="1"/>
  <c r="J473" i="82"/>
  <c r="J485" i="91" s="1"/>
  <c r="I473" i="82"/>
  <c r="I485" i="91" s="1"/>
  <c r="H473" i="82"/>
  <c r="I465" i="82"/>
  <c r="I477" i="91" s="1"/>
  <c r="G465" i="82"/>
  <c r="G477" i="91" s="1"/>
  <c r="J465" i="82"/>
  <c r="J477" i="91" s="1"/>
  <c r="H465" i="82"/>
  <c r="G457" i="82"/>
  <c r="G469" i="91" s="1"/>
  <c r="J457" i="82"/>
  <c r="J469" i="91" s="1"/>
  <c r="I457" i="82"/>
  <c r="H457" i="82"/>
  <c r="H469" i="91" s="1"/>
  <c r="I461" i="91"/>
  <c r="J461" i="91"/>
  <c r="G461" i="91"/>
  <c r="H461" i="91"/>
  <c r="H453" i="91"/>
  <c r="J453" i="91"/>
  <c r="I453" i="91"/>
  <c r="I447" i="82"/>
  <c r="I445" i="91" s="1"/>
  <c r="H447" i="82"/>
  <c r="H445" i="91" s="1"/>
  <c r="J447" i="82"/>
  <c r="J445" i="91" s="1"/>
  <c r="G447" i="82"/>
  <c r="J439" i="82"/>
  <c r="J437" i="91" s="1"/>
  <c r="H439" i="82"/>
  <c r="H437" i="91" s="1"/>
  <c r="I439" i="82"/>
  <c r="I437" i="91" s="1"/>
  <c r="G439" i="82"/>
  <c r="G437" i="91" s="1"/>
  <c r="I431" i="82"/>
  <c r="I429" i="91" s="1"/>
  <c r="H431" i="82"/>
  <c r="H429" i="91" s="1"/>
  <c r="G431" i="82"/>
  <c r="G429" i="91" s="1"/>
  <c r="J431" i="82"/>
  <c r="H423" i="82"/>
  <c r="H421" i="91" s="1"/>
  <c r="J423" i="82"/>
  <c r="J421" i="91" s="1"/>
  <c r="G423" i="82"/>
  <c r="I423" i="82"/>
  <c r="I421" i="91" s="1"/>
  <c r="F413" i="91"/>
  <c r="I415" i="82"/>
  <c r="I413" i="91" s="1"/>
  <c r="J415" i="82"/>
  <c r="J413" i="91" s="1"/>
  <c r="G415" i="82"/>
  <c r="H415" i="82"/>
  <c r="H413" i="91" s="1"/>
  <c r="I407" i="82"/>
  <c r="I405" i="91" s="1"/>
  <c r="H407" i="82"/>
  <c r="H405" i="91" s="1"/>
  <c r="J407" i="82"/>
  <c r="J405" i="91" s="1"/>
  <c r="G407" i="82"/>
  <c r="H398" i="82"/>
  <c r="H397" i="91" s="1"/>
  <c r="J398" i="82"/>
  <c r="J397" i="91" s="1"/>
  <c r="G398" i="82"/>
  <c r="G397" i="91" s="1"/>
  <c r="I398" i="82"/>
  <c r="H390" i="82"/>
  <c r="H389" i="91" s="1"/>
  <c r="G390" i="82"/>
  <c r="J390" i="82"/>
  <c r="J389" i="91" s="1"/>
  <c r="I390" i="82"/>
  <c r="I389" i="91" s="1"/>
  <c r="I382" i="82"/>
  <c r="I381" i="91" s="1"/>
  <c r="H382" i="82"/>
  <c r="H381" i="91" s="1"/>
  <c r="J382" i="82"/>
  <c r="J381" i="91" s="1"/>
  <c r="G382" i="82"/>
  <c r="J374" i="82"/>
  <c r="J373" i="91" s="1"/>
  <c r="G374" i="82"/>
  <c r="G373" i="91" s="1"/>
  <c r="I374" i="82"/>
  <c r="I373" i="91" s="1"/>
  <c r="H374" i="82"/>
  <c r="F365" i="91"/>
  <c r="J366" i="82"/>
  <c r="J365" i="91" s="1"/>
  <c r="H366" i="82"/>
  <c r="H365" i="91" s="1"/>
  <c r="G366" i="82"/>
  <c r="G365" i="91" s="1"/>
  <c r="I366" i="82"/>
  <c r="I365" i="91" s="1"/>
  <c r="I358" i="82"/>
  <c r="I357" i="91" s="1"/>
  <c r="H358" i="82"/>
  <c r="H357" i="91" s="1"/>
  <c r="J358" i="82"/>
  <c r="J357" i="91" s="1"/>
  <c r="G358" i="82"/>
  <c r="H350" i="82"/>
  <c r="H349" i="91" s="1"/>
  <c r="G350" i="82"/>
  <c r="G349" i="91" s="1"/>
  <c r="I350" i="82"/>
  <c r="I349" i="91" s="1"/>
  <c r="J350" i="82"/>
  <c r="J349" i="91" s="1"/>
  <c r="G342" i="82"/>
  <c r="G341" i="91" s="1"/>
  <c r="H342" i="82"/>
  <c r="H341" i="91" s="1"/>
  <c r="I342" i="82"/>
  <c r="I341" i="91" s="1"/>
  <c r="J342" i="82"/>
  <c r="J334" i="82"/>
  <c r="J333" i="91" s="1"/>
  <c r="I334" i="82"/>
  <c r="I333" i="91" s="1"/>
  <c r="H334" i="82"/>
  <c r="H333" i="91" s="1"/>
  <c r="G334" i="82"/>
  <c r="I326" i="82"/>
  <c r="I325" i="91" s="1"/>
  <c r="H326" i="82"/>
  <c r="H325" i="91" s="1"/>
  <c r="G326" i="82"/>
  <c r="J326" i="82"/>
  <c r="J325" i="91" s="1"/>
  <c r="I318" i="82"/>
  <c r="I317" i="91" s="1"/>
  <c r="G318" i="82"/>
  <c r="G317" i="91" s="1"/>
  <c r="H318" i="82"/>
  <c r="J318" i="82"/>
  <c r="J317" i="91" s="1"/>
  <c r="G309" i="91"/>
  <c r="J309" i="91"/>
  <c r="I309" i="91"/>
  <c r="H309" i="91"/>
  <c r="I301" i="91"/>
  <c r="H301" i="91"/>
  <c r="H293" i="91"/>
  <c r="I285" i="91"/>
  <c r="I277" i="91"/>
  <c r="G269" i="91"/>
  <c r="F261" i="91"/>
  <c r="I261" i="91"/>
  <c r="J261" i="91"/>
  <c r="H261" i="91"/>
  <c r="F253" i="91"/>
  <c r="J257" i="82"/>
  <c r="J253" i="91" s="1"/>
  <c r="H257" i="82"/>
  <c r="H253" i="91" s="1"/>
  <c r="G257" i="82"/>
  <c r="G253" i="91" s="1"/>
  <c r="I257" i="82"/>
  <c r="F245" i="91"/>
  <c r="I249" i="82"/>
  <c r="I245" i="91" s="1"/>
  <c r="H249" i="82"/>
  <c r="H245" i="91" s="1"/>
  <c r="J249" i="82"/>
  <c r="J245" i="91" s="1"/>
  <c r="G249" i="82"/>
  <c r="G245" i="91" s="1"/>
  <c r="G241" i="82"/>
  <c r="G237" i="91" s="1"/>
  <c r="I241" i="82"/>
  <c r="I237" i="91" s="1"/>
  <c r="H241" i="82"/>
  <c r="H237" i="91" s="1"/>
  <c r="J241" i="82"/>
  <c r="J237" i="91" s="1"/>
  <c r="J229" i="91"/>
  <c r="G229" i="91"/>
  <c r="F221" i="91"/>
  <c r="H229" i="82"/>
  <c r="H221" i="91" s="1"/>
  <c r="J229" i="82"/>
  <c r="J221" i="91" s="1"/>
  <c r="I229" i="82"/>
  <c r="I221" i="91" s="1"/>
  <c r="G229" i="82"/>
  <c r="F213" i="91"/>
  <c r="J221" i="82"/>
  <c r="J213" i="91" s="1"/>
  <c r="H221" i="82"/>
  <c r="H213" i="91" s="1"/>
  <c r="I221" i="82"/>
  <c r="I213" i="91" s="1"/>
  <c r="G221" i="82"/>
  <c r="G213" i="91" s="1"/>
  <c r="H210" i="82"/>
  <c r="H205" i="91" s="1"/>
  <c r="I210" i="82"/>
  <c r="I205" i="91" s="1"/>
  <c r="J210" i="82"/>
  <c r="J205" i="91" s="1"/>
  <c r="G210" i="82"/>
  <c r="H202" i="82"/>
  <c r="H197" i="91" s="1"/>
  <c r="G202" i="82"/>
  <c r="G197" i="91" s="1"/>
  <c r="I202" i="82"/>
  <c r="I197" i="91" s="1"/>
  <c r="J202" i="82"/>
  <c r="J197" i="91" s="1"/>
  <c r="J100" i="82"/>
  <c r="J101" i="91" s="1"/>
  <c r="H100" i="82"/>
  <c r="H101" i="91" s="1"/>
  <c r="G100" i="82"/>
  <c r="G101" i="91" s="1"/>
  <c r="I100" i="82"/>
  <c r="G34" i="82"/>
  <c r="G36" i="91" s="1"/>
  <c r="H34" i="82"/>
  <c r="H36" i="91" s="1"/>
  <c r="J34" i="82"/>
  <c r="J36" i="91" s="1"/>
  <c r="I34" i="82"/>
  <c r="I36" i="91" s="1"/>
  <c r="H26" i="82"/>
  <c r="H28" i="91" s="1"/>
  <c r="I26" i="82"/>
  <c r="I28" i="91" s="1"/>
  <c r="G26" i="82"/>
  <c r="G28" i="91" s="1"/>
  <c r="J26" i="82"/>
  <c r="J28" i="91" s="1"/>
  <c r="I18" i="82"/>
  <c r="I20" i="91" s="1"/>
  <c r="G18" i="82"/>
  <c r="G20" i="91" s="1"/>
  <c r="H18" i="82"/>
  <c r="H20" i="91" s="1"/>
  <c r="J18" i="82"/>
  <c r="J20" i="91" s="1"/>
  <c r="J10" i="82"/>
  <c r="J12" i="91" s="1"/>
  <c r="I10" i="82"/>
  <c r="I12" i="91" s="1"/>
  <c r="H10" i="82"/>
  <c r="H12" i="91" s="1"/>
  <c r="G10" i="82"/>
  <c r="J108" i="82"/>
  <c r="J108" i="91" s="1"/>
  <c r="I108" i="82"/>
  <c r="I108" i="91" s="1"/>
  <c r="H108" i="82"/>
  <c r="H108" i="91" s="1"/>
  <c r="G108" i="82"/>
  <c r="H112" i="82"/>
  <c r="H112" i="91" s="1"/>
  <c r="G112" i="82"/>
  <c r="G112" i="91" s="1"/>
  <c r="I112" i="82"/>
  <c r="I112" i="91" s="1"/>
  <c r="J112" i="82"/>
  <c r="I550" i="82"/>
  <c r="I554" i="91" s="1"/>
  <c r="H550" i="82"/>
  <c r="H554" i="91" s="1"/>
  <c r="J550" i="82"/>
  <c r="J554" i="91" s="1"/>
  <c r="G550" i="82"/>
  <c r="I542" i="82"/>
  <c r="I546" i="91" s="1"/>
  <c r="G542" i="82"/>
  <c r="J542" i="82"/>
  <c r="J546" i="91" s="1"/>
  <c r="H542" i="82"/>
  <c r="H546" i="91" s="1"/>
  <c r="G534" i="82"/>
  <c r="G538" i="91" s="1"/>
  <c r="H534" i="82"/>
  <c r="H538" i="91" s="1"/>
  <c r="I534" i="82"/>
  <c r="I538" i="91" s="1"/>
  <c r="J534" i="82"/>
  <c r="J538" i="91" s="1"/>
  <c r="H530" i="91"/>
  <c r="I530" i="91"/>
  <c r="J530" i="91"/>
  <c r="H514" i="82"/>
  <c r="H522" i="91" s="1"/>
  <c r="I514" i="82"/>
  <c r="I522" i="91" s="1"/>
  <c r="J514" i="82"/>
  <c r="J522" i="91" s="1"/>
  <c r="G514" i="82"/>
  <c r="H506" i="82"/>
  <c r="H514" i="91" s="1"/>
  <c r="I506" i="82"/>
  <c r="I514" i="91" s="1"/>
  <c r="J506" i="82"/>
  <c r="J514" i="91" s="1"/>
  <c r="G506" i="82"/>
  <c r="I498" i="82"/>
  <c r="I506" i="91" s="1"/>
  <c r="H498" i="82"/>
  <c r="H506" i="91" s="1"/>
  <c r="J498" i="82"/>
  <c r="J506" i="91" s="1"/>
  <c r="G498" i="82"/>
  <c r="J498" i="91"/>
  <c r="H498" i="91"/>
  <c r="G498" i="91"/>
  <c r="G478" i="82"/>
  <c r="H478" i="82"/>
  <c r="H490" i="91" s="1"/>
  <c r="I478" i="82"/>
  <c r="I490" i="91" s="1"/>
  <c r="J478" i="82"/>
  <c r="J490" i="91" s="1"/>
  <c r="H470" i="82"/>
  <c r="H482" i="91" s="1"/>
  <c r="I470" i="82"/>
  <c r="I482" i="91" s="1"/>
  <c r="G470" i="82"/>
  <c r="G482" i="91" s="1"/>
  <c r="J470" i="82"/>
  <c r="J482" i="91" s="1"/>
  <c r="F474" i="91"/>
  <c r="H462" i="82"/>
  <c r="H474" i="91" s="1"/>
  <c r="I462" i="82"/>
  <c r="I474" i="91" s="1"/>
  <c r="J462" i="82"/>
  <c r="J474" i="91" s="1"/>
  <c r="G462" i="82"/>
  <c r="J454" i="82"/>
  <c r="J466" i="91" s="1"/>
  <c r="I454" i="82"/>
  <c r="I466" i="91" s="1"/>
  <c r="H454" i="82"/>
  <c r="H466" i="91" s="1"/>
  <c r="G454" i="82"/>
  <c r="J458" i="91"/>
  <c r="I458" i="91"/>
  <c r="H458" i="91"/>
  <c r="H450" i="91"/>
  <c r="G450" i="91"/>
  <c r="I450" i="91"/>
  <c r="G444" i="82"/>
  <c r="G442" i="91" s="1"/>
  <c r="J444" i="82"/>
  <c r="J442" i="91" s="1"/>
  <c r="I444" i="82"/>
  <c r="I442" i="91" s="1"/>
  <c r="H444" i="82"/>
  <c r="H436" i="82"/>
  <c r="H434" i="91" s="1"/>
  <c r="G436" i="82"/>
  <c r="J436" i="82"/>
  <c r="J434" i="91" s="1"/>
  <c r="I436" i="82"/>
  <c r="I434" i="91" s="1"/>
  <c r="I428" i="82"/>
  <c r="I426" i="91" s="1"/>
  <c r="H428" i="82"/>
  <c r="H426" i="91" s="1"/>
  <c r="J428" i="82"/>
  <c r="J426" i="91" s="1"/>
  <c r="G428" i="82"/>
  <c r="H420" i="82"/>
  <c r="H418" i="91" s="1"/>
  <c r="I420" i="82"/>
  <c r="I418" i="91" s="1"/>
  <c r="G420" i="82"/>
  <c r="G418" i="91" s="1"/>
  <c r="J420" i="82"/>
  <c r="J412" i="82"/>
  <c r="J410" i="91" s="1"/>
  <c r="H412" i="82"/>
  <c r="H410" i="91" s="1"/>
  <c r="G412" i="82"/>
  <c r="I412" i="82"/>
  <c r="I410" i="91" s="1"/>
  <c r="I405" i="82"/>
  <c r="I402" i="91" s="1"/>
  <c r="G405" i="82"/>
  <c r="G402" i="91" s="1"/>
  <c r="H405" i="82"/>
  <c r="H402" i="91" s="1"/>
  <c r="J405" i="82"/>
  <c r="H395" i="82"/>
  <c r="H394" i="91" s="1"/>
  <c r="G395" i="82"/>
  <c r="G394" i="91" s="1"/>
  <c r="I395" i="82"/>
  <c r="I394" i="91" s="1"/>
  <c r="J395" i="82"/>
  <c r="J387" i="82"/>
  <c r="J386" i="91" s="1"/>
  <c r="H387" i="82"/>
  <c r="H386" i="91" s="1"/>
  <c r="G387" i="82"/>
  <c r="I387" i="82"/>
  <c r="I386" i="91" s="1"/>
  <c r="G379" i="82"/>
  <c r="G378" i="91" s="1"/>
  <c r="H379" i="82"/>
  <c r="H378" i="91" s="1"/>
  <c r="I379" i="82"/>
  <c r="J379" i="82"/>
  <c r="J378" i="91" s="1"/>
  <c r="J371" i="82"/>
  <c r="J370" i="91" s="1"/>
  <c r="I371" i="82"/>
  <c r="I370" i="91" s="1"/>
  <c r="H371" i="82"/>
  <c r="H370" i="91" s="1"/>
  <c r="G371" i="82"/>
  <c r="G370" i="91" s="1"/>
  <c r="H363" i="82"/>
  <c r="H362" i="91" s="1"/>
  <c r="I363" i="82"/>
  <c r="I362" i="91" s="1"/>
  <c r="G363" i="82"/>
  <c r="J363" i="82"/>
  <c r="J362" i="91" s="1"/>
  <c r="H356" i="82"/>
  <c r="H354" i="91" s="1"/>
  <c r="G356" i="82"/>
  <c r="G354" i="91" s="1"/>
  <c r="J356" i="82"/>
  <c r="I356" i="82"/>
  <c r="I354" i="91" s="1"/>
  <c r="I347" i="82"/>
  <c r="I346" i="91" s="1"/>
  <c r="H347" i="82"/>
  <c r="H346" i="91" s="1"/>
  <c r="G347" i="82"/>
  <c r="J347" i="82"/>
  <c r="J346" i="91" s="1"/>
  <c r="G339" i="82"/>
  <c r="G338" i="91" s="1"/>
  <c r="I339" i="82"/>
  <c r="J339" i="82"/>
  <c r="J338" i="91" s="1"/>
  <c r="H339" i="82"/>
  <c r="H338" i="91" s="1"/>
  <c r="J331" i="82"/>
  <c r="J330" i="91" s="1"/>
  <c r="H331" i="82"/>
  <c r="H330" i="91" s="1"/>
  <c r="G331" i="82"/>
  <c r="I331" i="82"/>
  <c r="I330" i="91" s="1"/>
  <c r="I323" i="82"/>
  <c r="I322" i="91" s="1"/>
  <c r="G323" i="82"/>
  <c r="G322" i="91" s="1"/>
  <c r="J323" i="82"/>
  <c r="J322" i="91" s="1"/>
  <c r="H323" i="82"/>
  <c r="H315" i="82"/>
  <c r="H314" i="91" s="1"/>
  <c r="I315" i="82"/>
  <c r="I314" i="91" s="1"/>
  <c r="J315" i="82"/>
  <c r="J314" i="91" s="1"/>
  <c r="G315" i="82"/>
  <c r="I308" i="82"/>
  <c r="I306" i="91" s="1"/>
  <c r="J308" i="82"/>
  <c r="J306" i="91" s="1"/>
  <c r="H308" i="82"/>
  <c r="H306" i="91" s="1"/>
  <c r="G308" i="82"/>
  <c r="G306" i="91" s="1"/>
  <c r="J298" i="91"/>
  <c r="J290" i="91"/>
  <c r="H290" i="91"/>
  <c r="J282" i="91"/>
  <c r="G274" i="91"/>
  <c r="J274" i="91"/>
  <c r="I274" i="91"/>
  <c r="G266" i="91"/>
  <c r="H262" i="82"/>
  <c r="H258" i="91" s="1"/>
  <c r="I262" i="82"/>
  <c r="I258" i="91" s="1"/>
  <c r="J262" i="82"/>
  <c r="J258" i="91" s="1"/>
  <c r="G262" i="82"/>
  <c r="G258" i="91" s="1"/>
  <c r="I254" i="82"/>
  <c r="I250" i="91" s="1"/>
  <c r="J254" i="82"/>
  <c r="J250" i="91" s="1"/>
  <c r="H254" i="82"/>
  <c r="H250" i="91" s="1"/>
  <c r="G254" i="82"/>
  <c r="J246" i="82"/>
  <c r="J242" i="91" s="1"/>
  <c r="H246" i="82"/>
  <c r="H242" i="91" s="1"/>
  <c r="I246" i="82"/>
  <c r="I242" i="91" s="1"/>
  <c r="G246" i="82"/>
  <c r="H238" i="82"/>
  <c r="H234" i="91" s="1"/>
  <c r="G238" i="82"/>
  <c r="G234" i="91" s="1"/>
  <c r="I238" i="82"/>
  <c r="I234" i="91" s="1"/>
  <c r="J238" i="82"/>
  <c r="F226" i="91"/>
  <c r="H226" i="91"/>
  <c r="G226" i="91"/>
  <c r="F218" i="91"/>
  <c r="G226" i="82"/>
  <c r="G218" i="91" s="1"/>
  <c r="H226" i="82"/>
  <c r="H218" i="91" s="1"/>
  <c r="J226" i="82"/>
  <c r="J218" i="91" s="1"/>
  <c r="I226" i="82"/>
  <c r="I218" i="91" s="1"/>
  <c r="F210" i="91"/>
  <c r="G219" i="82"/>
  <c r="G210" i="91" s="1"/>
  <c r="J219" i="82"/>
  <c r="J210" i="91" s="1"/>
  <c r="H219" i="82"/>
  <c r="H210" i="91" s="1"/>
  <c r="I219" i="82"/>
  <c r="I210" i="91" s="1"/>
  <c r="G207" i="82"/>
  <c r="G202" i="91" s="1"/>
  <c r="I207" i="82"/>
  <c r="I202" i="91" s="1"/>
  <c r="H207" i="82"/>
  <c r="H202" i="91" s="1"/>
  <c r="J207" i="82"/>
  <c r="J202" i="91" s="1"/>
  <c r="I199" i="82"/>
  <c r="I194" i="91" s="1"/>
  <c r="H199" i="82"/>
  <c r="H194" i="91" s="1"/>
  <c r="J199" i="82"/>
  <c r="J194" i="91" s="1"/>
  <c r="G199" i="82"/>
  <c r="F99" i="91"/>
  <c r="G98" i="82"/>
  <c r="G99" i="91" s="1"/>
  <c r="H98" i="82"/>
  <c r="I98" i="82"/>
  <c r="I99" i="91" s="1"/>
  <c r="J98" i="82"/>
  <c r="J99" i="91" s="1"/>
  <c r="G32" i="82"/>
  <c r="G34" i="91" s="1"/>
  <c r="I32" i="82"/>
  <c r="I34" i="91" s="1"/>
  <c r="J32" i="82"/>
  <c r="J34" i="91" s="1"/>
  <c r="H32" i="82"/>
  <c r="G24" i="82"/>
  <c r="G26" i="91" s="1"/>
  <c r="H24" i="82"/>
  <c r="J24" i="82"/>
  <c r="J26" i="91" s="1"/>
  <c r="I24" i="82"/>
  <c r="I26" i="91" s="1"/>
  <c r="I16" i="82"/>
  <c r="I18" i="91" s="1"/>
  <c r="J16" i="82"/>
  <c r="J18" i="91" s="1"/>
  <c r="H16" i="82"/>
  <c r="H18" i="91" s="1"/>
  <c r="G16" i="82"/>
  <c r="F10" i="91"/>
  <c r="J8" i="82"/>
  <c r="J10" i="91" s="1"/>
  <c r="H8" i="82"/>
  <c r="H10" i="91" s="1"/>
  <c r="I8" i="82"/>
  <c r="I10" i="91" s="1"/>
  <c r="G8" i="82"/>
  <c r="G10" i="91" s="1"/>
  <c r="I106" i="82"/>
  <c r="I106" i="91" s="1"/>
  <c r="H106" i="82"/>
  <c r="H106" i="91" s="1"/>
  <c r="J106" i="82"/>
  <c r="J106" i="91" s="1"/>
  <c r="G106" i="82"/>
  <c r="G106" i="91" s="1"/>
  <c r="I110" i="82"/>
  <c r="I110" i="91" s="1"/>
  <c r="J110" i="82"/>
  <c r="J110" i="91" s="1"/>
  <c r="H110" i="82"/>
  <c r="H110" i="91" s="1"/>
  <c r="G110" i="82"/>
  <c r="F552" i="91"/>
  <c r="G548" i="82"/>
  <c r="G552" i="91" s="1"/>
  <c r="I548" i="82"/>
  <c r="I552" i="91" s="1"/>
  <c r="J548" i="82"/>
  <c r="J552" i="91" s="1"/>
  <c r="H548" i="82"/>
  <c r="F544" i="91"/>
  <c r="H540" i="82"/>
  <c r="H544" i="91" s="1"/>
  <c r="I540" i="82"/>
  <c r="I544" i="91" s="1"/>
  <c r="J540" i="82"/>
  <c r="J544" i="91" s="1"/>
  <c r="G540" i="82"/>
  <c r="G544" i="91" s="1"/>
  <c r="F536" i="91"/>
  <c r="I532" i="82"/>
  <c r="I536" i="91" s="1"/>
  <c r="J532" i="82"/>
  <c r="H532" i="82"/>
  <c r="H536" i="91" s="1"/>
  <c r="G532" i="82"/>
  <c r="G536" i="91" s="1"/>
  <c r="G528" i="91"/>
  <c r="I528" i="91"/>
  <c r="H528" i="91"/>
  <c r="J528" i="91"/>
  <c r="F520" i="91"/>
  <c r="H512" i="82"/>
  <c r="J512" i="82"/>
  <c r="J520" i="91" s="1"/>
  <c r="I512" i="82"/>
  <c r="I520" i="91" s="1"/>
  <c r="G512" i="82"/>
  <c r="G520" i="91" s="1"/>
  <c r="G504" i="82"/>
  <c r="G512" i="91" s="1"/>
  <c r="J504" i="82"/>
  <c r="J512" i="91" s="1"/>
  <c r="I504" i="82"/>
  <c r="I512" i="91" s="1"/>
  <c r="H504" i="82"/>
  <c r="H512" i="91" s="1"/>
  <c r="F504" i="91"/>
  <c r="J496" i="82"/>
  <c r="J504" i="91" s="1"/>
  <c r="H496" i="82"/>
  <c r="H504" i="91" s="1"/>
  <c r="I496" i="82"/>
  <c r="I504" i="91" s="1"/>
  <c r="G496" i="82"/>
  <c r="F496" i="91"/>
  <c r="G490" i="82"/>
  <c r="G496" i="91" s="1"/>
  <c r="I490" i="82"/>
  <c r="I496" i="91" s="1"/>
  <c r="H490" i="82"/>
  <c r="H496" i="91" s="1"/>
  <c r="J490" i="82"/>
  <c r="J496" i="91" s="1"/>
  <c r="F488" i="91"/>
  <c r="H476" i="82"/>
  <c r="H488" i="91" s="1"/>
  <c r="J476" i="82"/>
  <c r="J488" i="91" s="1"/>
  <c r="I476" i="82"/>
  <c r="I488" i="91" s="1"/>
  <c r="G476" i="82"/>
  <c r="G488" i="91" s="1"/>
  <c r="I468" i="82"/>
  <c r="I480" i="91" s="1"/>
  <c r="G468" i="82"/>
  <c r="G480" i="91" s="1"/>
  <c r="H468" i="82"/>
  <c r="H480" i="91" s="1"/>
  <c r="J468" i="82"/>
  <c r="J480" i="91" s="1"/>
  <c r="F472" i="91"/>
  <c r="I460" i="82"/>
  <c r="I472" i="91" s="1"/>
  <c r="J460" i="82"/>
  <c r="J472" i="91" s="1"/>
  <c r="H460" i="82"/>
  <c r="H472" i="91" s="1"/>
  <c r="G460" i="82"/>
  <c r="G472" i="91" s="1"/>
  <c r="F464" i="91"/>
  <c r="J464" i="91"/>
  <c r="G464" i="91"/>
  <c r="H464" i="91"/>
  <c r="I464" i="91"/>
  <c r="F456" i="91"/>
  <c r="H456" i="91"/>
  <c r="I456" i="91"/>
  <c r="G456" i="91"/>
  <c r="J456" i="91"/>
  <c r="F448" i="91"/>
  <c r="H449" i="82"/>
  <c r="H448" i="91" s="1"/>
  <c r="I449" i="82"/>
  <c r="I448" i="91" s="1"/>
  <c r="J449" i="82"/>
  <c r="J448" i="91" s="1"/>
  <c r="G449" i="82"/>
  <c r="F440" i="91"/>
  <c r="I442" i="82"/>
  <c r="I440" i="91" s="1"/>
  <c r="G442" i="82"/>
  <c r="G440" i="91" s="1"/>
  <c r="H442" i="82"/>
  <c r="H440" i="91" s="1"/>
  <c r="J442" i="82"/>
  <c r="J440" i="91" s="1"/>
  <c r="G434" i="82"/>
  <c r="G432" i="91" s="1"/>
  <c r="J434" i="82"/>
  <c r="J432" i="91" s="1"/>
  <c r="H434" i="82"/>
  <c r="H432" i="91" s="1"/>
  <c r="I434" i="82"/>
  <c r="F424" i="91"/>
  <c r="J426" i="82"/>
  <c r="J424" i="91" s="1"/>
  <c r="H426" i="82"/>
  <c r="H424" i="91" s="1"/>
  <c r="I426" i="82"/>
  <c r="I424" i="91" s="1"/>
  <c r="G426" i="82"/>
  <c r="G424" i="91" s="1"/>
  <c r="F416" i="91"/>
  <c r="I418" i="82"/>
  <c r="I416" i="91" s="1"/>
  <c r="G418" i="82"/>
  <c r="G416" i="91" s="1"/>
  <c r="H418" i="82"/>
  <c r="J418" i="82"/>
  <c r="J416" i="91" s="1"/>
  <c r="G410" i="82"/>
  <c r="G408" i="91" s="1"/>
  <c r="H410" i="82"/>
  <c r="H408" i="91" s="1"/>
  <c r="I410" i="82"/>
  <c r="I408" i="91" s="1"/>
  <c r="J410" i="82"/>
  <c r="G403" i="82"/>
  <c r="G400" i="91" s="1"/>
  <c r="J403" i="82"/>
  <c r="J400" i="91" s="1"/>
  <c r="I403" i="82"/>
  <c r="I400" i="91" s="1"/>
  <c r="H403" i="82"/>
  <c r="H400" i="91" s="1"/>
  <c r="F392" i="91"/>
  <c r="J393" i="82"/>
  <c r="J392" i="91" s="1"/>
  <c r="I393" i="82"/>
  <c r="I392" i="91" s="1"/>
  <c r="G393" i="82"/>
  <c r="G392" i="91" s="1"/>
  <c r="H393" i="82"/>
  <c r="H392" i="91" s="1"/>
  <c r="I385" i="82"/>
  <c r="I384" i="91" s="1"/>
  <c r="J385" i="82"/>
  <c r="J384" i="91" s="1"/>
  <c r="H385" i="82"/>
  <c r="H384" i="91" s="1"/>
  <c r="G385" i="82"/>
  <c r="G384" i="91" s="1"/>
  <c r="F376" i="91"/>
  <c r="H377" i="82"/>
  <c r="H376" i="91" s="1"/>
  <c r="J377" i="82"/>
  <c r="J376" i="91" s="1"/>
  <c r="I377" i="82"/>
  <c r="I376" i="91" s="1"/>
  <c r="G377" i="82"/>
  <c r="G376" i="91" s="1"/>
  <c r="F368" i="91"/>
  <c r="G369" i="82"/>
  <c r="G368" i="91" s="1"/>
  <c r="J369" i="82"/>
  <c r="J368" i="91" s="1"/>
  <c r="I369" i="82"/>
  <c r="I368" i="91" s="1"/>
  <c r="H369" i="82"/>
  <c r="H368" i="91" s="1"/>
  <c r="G361" i="82"/>
  <c r="G360" i="91" s="1"/>
  <c r="J361" i="82"/>
  <c r="J360" i="91" s="1"/>
  <c r="H361" i="82"/>
  <c r="H360" i="91" s="1"/>
  <c r="I361" i="82"/>
  <c r="G354" i="82"/>
  <c r="G352" i="91" s="1"/>
  <c r="J354" i="82"/>
  <c r="J352" i="91" s="1"/>
  <c r="I354" i="82"/>
  <c r="I352" i="91" s="1"/>
  <c r="H354" i="82"/>
  <c r="H352" i="91" s="1"/>
  <c r="I345" i="82"/>
  <c r="I344" i="91" s="1"/>
  <c r="H345" i="82"/>
  <c r="H344" i="91" s="1"/>
  <c r="G345" i="82"/>
  <c r="G344" i="91" s="1"/>
  <c r="J345" i="82"/>
  <c r="J344" i="91" s="1"/>
  <c r="G337" i="82"/>
  <c r="G336" i="91" s="1"/>
  <c r="I337" i="82"/>
  <c r="I336" i="91" s="1"/>
  <c r="J337" i="82"/>
  <c r="J336" i="91" s="1"/>
  <c r="H337" i="82"/>
  <c r="G329" i="82"/>
  <c r="G328" i="91" s="1"/>
  <c r="H329" i="82"/>
  <c r="H328" i="91" s="1"/>
  <c r="I329" i="82"/>
  <c r="I328" i="91" s="1"/>
  <c r="J329" i="82"/>
  <c r="J328" i="91" s="1"/>
  <c r="G321" i="82"/>
  <c r="G320" i="91" s="1"/>
  <c r="I321" i="82"/>
  <c r="I320" i="91" s="1"/>
  <c r="J321" i="82"/>
  <c r="J320" i="91" s="1"/>
  <c r="H321" i="82"/>
  <c r="H320" i="91" s="1"/>
  <c r="H313" i="82"/>
  <c r="H312" i="91" s="1"/>
  <c r="I313" i="82"/>
  <c r="I312" i="91" s="1"/>
  <c r="J313" i="82"/>
  <c r="J312" i="91" s="1"/>
  <c r="G313" i="82"/>
  <c r="G312" i="91" s="1"/>
  <c r="H304" i="91"/>
  <c r="I304" i="91"/>
  <c r="H296" i="91"/>
  <c r="I296" i="91"/>
  <c r="F288" i="91"/>
  <c r="H288" i="91"/>
  <c r="J288" i="91"/>
  <c r="F280" i="91"/>
  <c r="H280" i="91"/>
  <c r="J272" i="91"/>
  <c r="I272" i="91"/>
  <c r="H264" i="91"/>
  <c r="J264" i="91"/>
  <c r="I264" i="91"/>
  <c r="F256" i="91"/>
  <c r="H260" i="82"/>
  <c r="H256" i="91" s="1"/>
  <c r="J260" i="82"/>
  <c r="J256" i="91" s="1"/>
  <c r="I260" i="82"/>
  <c r="I256" i="91" s="1"/>
  <c r="G260" i="82"/>
  <c r="F248" i="91"/>
  <c r="G252" i="82"/>
  <c r="G248" i="91" s="1"/>
  <c r="I252" i="82"/>
  <c r="I248" i="91" s="1"/>
  <c r="H252" i="82"/>
  <c r="H248" i="91" s="1"/>
  <c r="J252" i="82"/>
  <c r="J248" i="91" s="1"/>
  <c r="J244" i="82"/>
  <c r="J240" i="91" s="1"/>
  <c r="I244" i="82"/>
  <c r="I240" i="91" s="1"/>
  <c r="G244" i="82"/>
  <c r="G240" i="91" s="1"/>
  <c r="H244" i="82"/>
  <c r="G236" i="82"/>
  <c r="G232" i="91" s="1"/>
  <c r="H236" i="82"/>
  <c r="H232" i="91" s="1"/>
  <c r="J236" i="82"/>
  <c r="J232" i="91" s="1"/>
  <c r="I236" i="82"/>
  <c r="I232" i="91" s="1"/>
  <c r="F224" i="91"/>
  <c r="J232" i="82"/>
  <c r="J224" i="91" s="1"/>
  <c r="I232" i="82"/>
  <c r="I224" i="91" s="1"/>
  <c r="G232" i="82"/>
  <c r="H232" i="82"/>
  <c r="H224" i="91" s="1"/>
  <c r="H224" i="82"/>
  <c r="H216" i="91" s="1"/>
  <c r="G224" i="82"/>
  <c r="G216" i="91" s="1"/>
  <c r="I224" i="82"/>
  <c r="I216" i="91" s="1"/>
  <c r="J224" i="82"/>
  <c r="J216" i="91" s="1"/>
  <c r="H217" i="82"/>
  <c r="H208" i="91" s="1"/>
  <c r="I217" i="82"/>
  <c r="I208" i="91" s="1"/>
  <c r="G217" i="82"/>
  <c r="G208" i="91" s="1"/>
  <c r="J217" i="82"/>
  <c r="J208" i="91" s="1"/>
  <c r="H205" i="82"/>
  <c r="H200" i="91" s="1"/>
  <c r="I205" i="82"/>
  <c r="I200" i="91" s="1"/>
  <c r="G205" i="82"/>
  <c r="G200" i="91" s="1"/>
  <c r="J205" i="82"/>
  <c r="J200" i="91" s="1"/>
  <c r="H197" i="82"/>
  <c r="H192" i="91" s="1"/>
  <c r="I197" i="82"/>
  <c r="I192" i="91" s="1"/>
  <c r="J197" i="82"/>
  <c r="J192" i="91" s="1"/>
  <c r="G197" i="82"/>
  <c r="H39" i="82"/>
  <c r="H41" i="91" s="1"/>
  <c r="G39" i="82"/>
  <c r="G41" i="91" s="1"/>
  <c r="I39" i="82"/>
  <c r="I41" i="91" s="1"/>
  <c r="J39" i="82"/>
  <c r="J41" i="91" s="1"/>
  <c r="J31" i="82"/>
  <c r="J33" i="91" s="1"/>
  <c r="H31" i="82"/>
  <c r="H33" i="91" s="1"/>
  <c r="G31" i="82"/>
  <c r="G33" i="91" s="1"/>
  <c r="I31" i="82"/>
  <c r="H23" i="82"/>
  <c r="H25" i="91" s="1"/>
  <c r="J23" i="82"/>
  <c r="J25" i="91" s="1"/>
  <c r="G23" i="82"/>
  <c r="G25" i="91" s="1"/>
  <c r="I23" i="82"/>
  <c r="F17" i="91"/>
  <c r="G15" i="82"/>
  <c r="G17" i="91" s="1"/>
  <c r="H15" i="82"/>
  <c r="J15" i="82"/>
  <c r="J17" i="91" s="1"/>
  <c r="I15" i="82"/>
  <c r="I17" i="91" s="1"/>
  <c r="I7" i="82"/>
  <c r="I9" i="91" s="1"/>
  <c r="H7" i="82"/>
  <c r="H9" i="91" s="1"/>
  <c r="G7" i="82"/>
  <c r="G9" i="91" s="1"/>
  <c r="J7" i="82"/>
  <c r="F105" i="91"/>
  <c r="J104" i="82"/>
  <c r="J105" i="91" s="1"/>
  <c r="H104" i="82"/>
  <c r="H105" i="91" s="1"/>
  <c r="I104" i="82"/>
  <c r="I105" i="91" s="1"/>
  <c r="G104" i="82"/>
  <c r="G105" i="91" s="1"/>
  <c r="F559" i="91"/>
  <c r="I555" i="82"/>
  <c r="I559" i="91" s="1"/>
  <c r="J555" i="82"/>
  <c r="J559" i="91" s="1"/>
  <c r="H555" i="82"/>
  <c r="H559" i="91" s="1"/>
  <c r="G555" i="82"/>
  <c r="H547" i="82"/>
  <c r="H551" i="91" s="1"/>
  <c r="J547" i="82"/>
  <c r="J551" i="91" s="1"/>
  <c r="G547" i="82"/>
  <c r="G551" i="91" s="1"/>
  <c r="I547" i="82"/>
  <c r="I551" i="91" s="1"/>
  <c r="G539" i="82"/>
  <c r="G543" i="91" s="1"/>
  <c r="J539" i="82"/>
  <c r="J543" i="91" s="1"/>
  <c r="I539" i="82"/>
  <c r="I543" i="91" s="1"/>
  <c r="H539" i="82"/>
  <c r="F535" i="91"/>
  <c r="H531" i="82"/>
  <c r="H535" i="91" s="1"/>
  <c r="I531" i="82"/>
  <c r="I535" i="91" s="1"/>
  <c r="G531" i="82"/>
  <c r="G535" i="91" s="1"/>
  <c r="J531" i="82"/>
  <c r="J535" i="91" s="1"/>
  <c r="F527" i="91"/>
  <c r="I527" i="91"/>
  <c r="J527" i="91"/>
  <c r="G527" i="91"/>
  <c r="F519" i="91"/>
  <c r="G511" i="82"/>
  <c r="G519" i="91" s="1"/>
  <c r="H511" i="82"/>
  <c r="H519" i="91" s="1"/>
  <c r="I511" i="82"/>
  <c r="I519" i="91" s="1"/>
  <c r="J511" i="82"/>
  <c r="J519" i="91" s="1"/>
  <c r="J503" i="82"/>
  <c r="J511" i="91" s="1"/>
  <c r="G503" i="82"/>
  <c r="G511" i="91" s="1"/>
  <c r="H503" i="82"/>
  <c r="H511" i="91" s="1"/>
  <c r="I503" i="82"/>
  <c r="I511" i="91" s="1"/>
  <c r="G495" i="82"/>
  <c r="G503" i="91" s="1"/>
  <c r="I495" i="82"/>
  <c r="I503" i="91" s="1"/>
  <c r="J495" i="82"/>
  <c r="J503" i="91" s="1"/>
  <c r="H495" i="82"/>
  <c r="J495" i="91"/>
  <c r="I495" i="91"/>
  <c r="H495" i="91"/>
  <c r="J475" i="82"/>
  <c r="J487" i="91" s="1"/>
  <c r="G475" i="82"/>
  <c r="G487" i="91" s="1"/>
  <c r="H475" i="82"/>
  <c r="H487" i="91" s="1"/>
  <c r="I475" i="82"/>
  <c r="I487" i="91" s="1"/>
  <c r="F479" i="91"/>
  <c r="I467" i="82"/>
  <c r="I479" i="91" s="1"/>
  <c r="J467" i="82"/>
  <c r="J479" i="91" s="1"/>
  <c r="G467" i="82"/>
  <c r="G479" i="91" s="1"/>
  <c r="H467" i="82"/>
  <c r="H479" i="91" s="1"/>
  <c r="F471" i="91"/>
  <c r="J459" i="82"/>
  <c r="J471" i="91" s="1"/>
  <c r="I459" i="82"/>
  <c r="I471" i="91" s="1"/>
  <c r="H459" i="82"/>
  <c r="H471" i="91" s="1"/>
  <c r="G459" i="82"/>
  <c r="G471" i="91" s="1"/>
  <c r="J463" i="91"/>
  <c r="I463" i="91"/>
  <c r="G463" i="91"/>
  <c r="H463" i="91"/>
  <c r="F455" i="91"/>
  <c r="H455" i="91"/>
  <c r="G455" i="91"/>
  <c r="I455" i="91"/>
  <c r="J455" i="91"/>
  <c r="I447" i="91"/>
  <c r="J447" i="91"/>
  <c r="H447" i="91"/>
  <c r="G447" i="91"/>
  <c r="G441" i="82"/>
  <c r="G439" i="91" s="1"/>
  <c r="J441" i="82"/>
  <c r="H441" i="82"/>
  <c r="H439" i="91" s="1"/>
  <c r="I441" i="82"/>
  <c r="I439" i="91" s="1"/>
  <c r="F431" i="91"/>
  <c r="J433" i="82"/>
  <c r="J431" i="91" s="1"/>
  <c r="H433" i="82"/>
  <c r="H431" i="91" s="1"/>
  <c r="I433" i="82"/>
  <c r="I431" i="91" s="1"/>
  <c r="G433" i="82"/>
  <c r="G431" i="91" s="1"/>
  <c r="J425" i="82"/>
  <c r="J423" i="91" s="1"/>
  <c r="H425" i="82"/>
  <c r="H423" i="91" s="1"/>
  <c r="I425" i="82"/>
  <c r="I423" i="91" s="1"/>
  <c r="G425" i="82"/>
  <c r="J417" i="82"/>
  <c r="J415" i="91" s="1"/>
  <c r="G417" i="82"/>
  <c r="G415" i="91" s="1"/>
  <c r="I417" i="82"/>
  <c r="I415" i="91" s="1"/>
  <c r="H417" i="82"/>
  <c r="H415" i="91" s="1"/>
  <c r="F407" i="91"/>
  <c r="I409" i="82"/>
  <c r="I407" i="91" s="1"/>
  <c r="J409" i="82"/>
  <c r="J407" i="91" s="1"/>
  <c r="H409" i="82"/>
  <c r="H407" i="91" s="1"/>
  <c r="G409" i="82"/>
  <c r="G407" i="91" s="1"/>
  <c r="F399" i="91"/>
  <c r="J402" i="82"/>
  <c r="J399" i="91" s="1"/>
  <c r="G402" i="82"/>
  <c r="G399" i="91" s="1"/>
  <c r="H402" i="82"/>
  <c r="I402" i="82"/>
  <c r="I399" i="91" s="1"/>
  <c r="F391" i="91"/>
  <c r="H392" i="82"/>
  <c r="H391" i="91" s="1"/>
  <c r="J392" i="82"/>
  <c r="J391" i="91" s="1"/>
  <c r="I392" i="82"/>
  <c r="I391" i="91" s="1"/>
  <c r="G392" i="82"/>
  <c r="G391" i="91" s="1"/>
  <c r="J384" i="82"/>
  <c r="J383" i="91" s="1"/>
  <c r="G384" i="82"/>
  <c r="G383" i="91" s="1"/>
  <c r="I384" i="82"/>
  <c r="I383" i="91" s="1"/>
  <c r="H384" i="82"/>
  <c r="H376" i="82"/>
  <c r="H375" i="91" s="1"/>
  <c r="G376" i="82"/>
  <c r="G375" i="91" s="1"/>
  <c r="J376" i="82"/>
  <c r="J375" i="91" s="1"/>
  <c r="I376" i="82"/>
  <c r="I368" i="82"/>
  <c r="I367" i="91" s="1"/>
  <c r="H368" i="82"/>
  <c r="G368" i="82"/>
  <c r="G367" i="91" s="1"/>
  <c r="J368" i="82"/>
  <c r="J367" i="91" s="1"/>
  <c r="J360" i="82"/>
  <c r="J359" i="91" s="1"/>
  <c r="I360" i="82"/>
  <c r="I359" i="91" s="1"/>
  <c r="G360" i="82"/>
  <c r="G359" i="91" s="1"/>
  <c r="H360" i="82"/>
  <c r="G352" i="82"/>
  <c r="G351" i="91" s="1"/>
  <c r="J352" i="82"/>
  <c r="J351" i="91" s="1"/>
  <c r="I352" i="82"/>
  <c r="I351" i="91" s="1"/>
  <c r="H352" i="82"/>
  <c r="H351" i="91" s="1"/>
  <c r="F343" i="91"/>
  <c r="I344" i="82"/>
  <c r="I343" i="91" s="1"/>
  <c r="H344" i="82"/>
  <c r="H343" i="91" s="1"/>
  <c r="G344" i="82"/>
  <c r="G343" i="91" s="1"/>
  <c r="J344" i="82"/>
  <c r="J343" i="91" s="1"/>
  <c r="J336" i="82"/>
  <c r="J335" i="91" s="1"/>
  <c r="I336" i="82"/>
  <c r="I335" i="91" s="1"/>
  <c r="G336" i="82"/>
  <c r="G335" i="91" s="1"/>
  <c r="H336" i="82"/>
  <c r="F327" i="91"/>
  <c r="J328" i="82"/>
  <c r="J327" i="91" s="1"/>
  <c r="I328" i="82"/>
  <c r="I327" i="91" s="1"/>
  <c r="H328" i="82"/>
  <c r="H327" i="91" s="1"/>
  <c r="G328" i="82"/>
  <c r="G327" i="91" s="1"/>
  <c r="F319" i="91"/>
  <c r="I320" i="82"/>
  <c r="I319" i="91" s="1"/>
  <c r="J320" i="82"/>
  <c r="J319" i="91" s="1"/>
  <c r="H320" i="82"/>
  <c r="H319" i="91" s="1"/>
  <c r="G320" i="82"/>
  <c r="G319" i="91" s="1"/>
  <c r="F311" i="91"/>
  <c r="G312" i="82"/>
  <c r="G311" i="91" s="1"/>
  <c r="J312" i="82"/>
  <c r="J311" i="91" s="1"/>
  <c r="I312" i="82"/>
  <c r="I311" i="91" s="1"/>
  <c r="H312" i="82"/>
  <c r="H311" i="91" s="1"/>
  <c r="F303" i="91"/>
  <c r="G303" i="91"/>
  <c r="F295" i="91"/>
  <c r="I295" i="91"/>
  <c r="F287" i="91"/>
  <c r="H287" i="91"/>
  <c r="G287" i="91"/>
  <c r="J287" i="91"/>
  <c r="H279" i="91"/>
  <c r="G279" i="91"/>
  <c r="F271" i="91"/>
  <c r="I271" i="91"/>
  <c r="J271" i="91"/>
  <c r="H271" i="91"/>
  <c r="H263" i="91"/>
  <c r="I263" i="91"/>
  <c r="J263" i="91"/>
  <c r="J259" i="82"/>
  <c r="J255" i="91" s="1"/>
  <c r="I259" i="82"/>
  <c r="I255" i="91" s="1"/>
  <c r="H259" i="82"/>
  <c r="H255" i="91" s="1"/>
  <c r="G259" i="82"/>
  <c r="J251" i="82"/>
  <c r="J247" i="91" s="1"/>
  <c r="H251" i="82"/>
  <c r="H247" i="91" s="1"/>
  <c r="I251" i="82"/>
  <c r="I247" i="91" s="1"/>
  <c r="G251" i="82"/>
  <c r="F239" i="91"/>
  <c r="J243" i="82"/>
  <c r="J239" i="91" s="1"/>
  <c r="I243" i="82"/>
  <c r="I239" i="91" s="1"/>
  <c r="H243" i="82"/>
  <c r="H239" i="91" s="1"/>
  <c r="G243" i="82"/>
  <c r="J235" i="82"/>
  <c r="J231" i="91" s="1"/>
  <c r="G235" i="82"/>
  <c r="G231" i="91" s="1"/>
  <c r="I235" i="82"/>
  <c r="I231" i="91" s="1"/>
  <c r="H235" i="82"/>
  <c r="J231" i="82"/>
  <c r="J223" i="91" s="1"/>
  <c r="I231" i="82"/>
  <c r="I223" i="91" s="1"/>
  <c r="G231" i="82"/>
  <c r="G223" i="91" s="1"/>
  <c r="H231" i="82"/>
  <c r="H223" i="91" s="1"/>
  <c r="H223" i="82"/>
  <c r="H215" i="91" s="1"/>
  <c r="I223" i="82"/>
  <c r="I215" i="91" s="1"/>
  <c r="J223" i="82"/>
  <c r="J215" i="91" s="1"/>
  <c r="G223" i="82"/>
  <c r="J216" i="82"/>
  <c r="J207" i="91" s="1"/>
  <c r="H216" i="82"/>
  <c r="H207" i="91" s="1"/>
  <c r="G216" i="82"/>
  <c r="I216" i="82"/>
  <c r="I207" i="91" s="1"/>
  <c r="G204" i="82"/>
  <c r="G199" i="91" s="1"/>
  <c r="I204" i="82"/>
  <c r="I199" i="91" s="1"/>
  <c r="J204" i="82"/>
  <c r="J199" i="91" s="1"/>
  <c r="H204" i="82"/>
  <c r="H199" i="91" s="1"/>
  <c r="I196" i="82"/>
  <c r="I191" i="91" s="1"/>
  <c r="H196" i="82"/>
  <c r="H191" i="91" s="1"/>
  <c r="G196" i="82"/>
  <c r="J196" i="82"/>
  <c r="J191" i="91" s="1"/>
  <c r="I188" i="82"/>
  <c r="I183" i="91" s="1"/>
  <c r="J188" i="82"/>
  <c r="J183" i="91" s="1"/>
  <c r="G188" i="82"/>
  <c r="H188" i="82"/>
  <c r="H183" i="91" s="1"/>
  <c r="F189" i="91"/>
  <c r="I194" i="82"/>
  <c r="I189" i="91" s="1"/>
  <c r="J194" i="82"/>
  <c r="J189" i="91" s="1"/>
  <c r="H194" i="82"/>
  <c r="H189" i="91" s="1"/>
  <c r="G194" i="82"/>
  <c r="G189" i="91" s="1"/>
  <c r="F181" i="91"/>
  <c r="G181" i="91"/>
  <c r="H181" i="91"/>
  <c r="I181" i="91"/>
  <c r="G181" i="82"/>
  <c r="G173" i="91" s="1"/>
  <c r="J181" i="82"/>
  <c r="J173" i="91" s="1"/>
  <c r="I181" i="82"/>
  <c r="I173" i="91" s="1"/>
  <c r="H181" i="82"/>
  <c r="H173" i="91" s="1"/>
  <c r="J157" i="91"/>
  <c r="G157" i="91"/>
  <c r="H157" i="91"/>
  <c r="I157" i="91"/>
  <c r="F149" i="91"/>
  <c r="I157" i="82"/>
  <c r="I149" i="91" s="1"/>
  <c r="G157" i="82"/>
  <c r="G149" i="91" s="1"/>
  <c r="H157" i="82"/>
  <c r="H149" i="91" s="1"/>
  <c r="J157" i="82"/>
  <c r="J149" i="91" s="1"/>
  <c r="H142" i="82"/>
  <c r="H139" i="91" s="1"/>
  <c r="I142" i="82"/>
  <c r="I139" i="91" s="1"/>
  <c r="G142" i="82"/>
  <c r="G139" i="91" s="1"/>
  <c r="J142" i="82"/>
  <c r="J139" i="91" s="1"/>
  <c r="I133" i="82"/>
  <c r="I131" i="91" s="1"/>
  <c r="G133" i="82"/>
  <c r="G131" i="91" s="1"/>
  <c r="H133" i="82"/>
  <c r="H131" i="91" s="1"/>
  <c r="J133" i="82"/>
  <c r="J131" i="91" s="1"/>
  <c r="G124" i="82"/>
  <c r="G123" i="91" s="1"/>
  <c r="H124" i="82"/>
  <c r="H123" i="91" s="1"/>
  <c r="I124" i="82"/>
  <c r="I123" i="91" s="1"/>
  <c r="J124" i="82"/>
  <c r="J123" i="91" s="1"/>
  <c r="G116" i="82"/>
  <c r="G115" i="91" s="1"/>
  <c r="J116" i="82"/>
  <c r="J115" i="91" s="1"/>
  <c r="I116" i="82"/>
  <c r="I115" i="91" s="1"/>
  <c r="H116" i="82"/>
  <c r="H115" i="91" s="1"/>
  <c r="J48" i="82"/>
  <c r="J50" i="91" s="1"/>
  <c r="I48" i="82"/>
  <c r="I50" i="91" s="1"/>
  <c r="G48" i="82"/>
  <c r="G50" i="91" s="1"/>
  <c r="H48" i="82"/>
  <c r="H50" i="91" s="1"/>
  <c r="H40" i="82"/>
  <c r="H42" i="91" s="1"/>
  <c r="J40" i="82"/>
  <c r="J42" i="91" s="1"/>
  <c r="I40" i="82"/>
  <c r="I42" i="91" s="1"/>
  <c r="G40" i="82"/>
  <c r="G42" i="91" s="1"/>
  <c r="H89" i="82"/>
  <c r="H91" i="91" s="1"/>
  <c r="J89" i="82"/>
  <c r="J91" i="91" s="1"/>
  <c r="G89" i="82"/>
  <c r="G91" i="91" s="1"/>
  <c r="I89" i="82"/>
  <c r="I91" i="91" s="1"/>
  <c r="G81" i="82"/>
  <c r="G83" i="91" s="1"/>
  <c r="J81" i="82"/>
  <c r="J83" i="91" s="1"/>
  <c r="I81" i="82"/>
  <c r="I83" i="91" s="1"/>
  <c r="H81" i="82"/>
  <c r="H83" i="91" s="1"/>
  <c r="G73" i="82"/>
  <c r="G75" i="91" s="1"/>
  <c r="H73" i="82"/>
  <c r="H75" i="91" s="1"/>
  <c r="J73" i="82"/>
  <c r="J75" i="91" s="1"/>
  <c r="I73" i="82"/>
  <c r="I75" i="91" s="1"/>
  <c r="G67" i="82"/>
  <c r="G67" i="91" s="1"/>
  <c r="J67" i="82"/>
  <c r="J67" i="91" s="1"/>
  <c r="H67" i="82"/>
  <c r="H67" i="91" s="1"/>
  <c r="I67" i="82"/>
  <c r="I67" i="91" s="1"/>
  <c r="J59" i="82"/>
  <c r="J59" i="91" s="1"/>
  <c r="G59" i="82"/>
  <c r="G59" i="91" s="1"/>
  <c r="H59" i="82"/>
  <c r="H59" i="91" s="1"/>
  <c r="I59" i="82"/>
  <c r="I59" i="91" s="1"/>
  <c r="F180" i="91"/>
  <c r="G180" i="91"/>
  <c r="I180" i="91"/>
  <c r="J180" i="91"/>
  <c r="J180" i="82"/>
  <c r="J172" i="91" s="1"/>
  <c r="I180" i="82"/>
  <c r="I172" i="91" s="1"/>
  <c r="H180" i="82"/>
  <c r="H172" i="91" s="1"/>
  <c r="G180" i="82"/>
  <c r="G172" i="91" s="1"/>
  <c r="I173" i="82"/>
  <c r="I164" i="91" s="1"/>
  <c r="H173" i="82"/>
  <c r="H164" i="91" s="1"/>
  <c r="J173" i="82"/>
  <c r="J164" i="91" s="1"/>
  <c r="G173" i="82"/>
  <c r="G164" i="91" s="1"/>
  <c r="H165" i="82"/>
  <c r="H156" i="91" s="1"/>
  <c r="G165" i="82"/>
  <c r="G156" i="91" s="1"/>
  <c r="I165" i="82"/>
  <c r="I156" i="91" s="1"/>
  <c r="J165" i="82"/>
  <c r="J156" i="91" s="1"/>
  <c r="F147" i="91"/>
  <c r="I149" i="82"/>
  <c r="I147" i="91" s="1"/>
  <c r="G149" i="82"/>
  <c r="G147" i="91" s="1"/>
  <c r="H149" i="82"/>
  <c r="H147" i="91" s="1"/>
  <c r="J149" i="82"/>
  <c r="J147" i="91" s="1"/>
  <c r="J141" i="82"/>
  <c r="J138" i="91" s="1"/>
  <c r="G141" i="82"/>
  <c r="G138" i="91" s="1"/>
  <c r="I141" i="82"/>
  <c r="I138" i="91" s="1"/>
  <c r="H141" i="82"/>
  <c r="H138" i="91" s="1"/>
  <c r="F130" i="91"/>
  <c r="J132" i="82"/>
  <c r="J130" i="91" s="1"/>
  <c r="I132" i="82"/>
  <c r="I130" i="91" s="1"/>
  <c r="G132" i="82"/>
  <c r="G130" i="91" s="1"/>
  <c r="H132" i="82"/>
  <c r="H130" i="91" s="1"/>
  <c r="G123" i="82"/>
  <c r="G122" i="91" s="1"/>
  <c r="H123" i="82"/>
  <c r="H122" i="91" s="1"/>
  <c r="J123" i="82"/>
  <c r="J122" i="91" s="1"/>
  <c r="I123" i="82"/>
  <c r="I122" i="91" s="1"/>
  <c r="J114" i="82"/>
  <c r="J114" i="91" s="1"/>
  <c r="G114" i="82"/>
  <c r="G114" i="91" s="1"/>
  <c r="H114" i="82"/>
  <c r="H114" i="91" s="1"/>
  <c r="I114" i="82"/>
  <c r="I114" i="91" s="1"/>
  <c r="G47" i="82"/>
  <c r="G49" i="91" s="1"/>
  <c r="H47" i="82"/>
  <c r="H49" i="91" s="1"/>
  <c r="I47" i="82"/>
  <c r="I49" i="91" s="1"/>
  <c r="J47" i="82"/>
  <c r="J49" i="91" s="1"/>
  <c r="H97" i="82"/>
  <c r="H98" i="91" s="1"/>
  <c r="G97" i="82"/>
  <c r="G98" i="91" s="1"/>
  <c r="J97" i="82"/>
  <c r="I97" i="82"/>
  <c r="I98" i="91" s="1"/>
  <c r="J88" i="82"/>
  <c r="J90" i="91" s="1"/>
  <c r="H88" i="82"/>
  <c r="H90" i="91" s="1"/>
  <c r="I88" i="82"/>
  <c r="I90" i="91" s="1"/>
  <c r="G88" i="82"/>
  <c r="G90" i="91" s="1"/>
  <c r="G80" i="82"/>
  <c r="G82" i="91" s="1"/>
  <c r="J80" i="82"/>
  <c r="J82" i="91" s="1"/>
  <c r="I80" i="82"/>
  <c r="I82" i="91" s="1"/>
  <c r="H80" i="82"/>
  <c r="H82" i="91" s="1"/>
  <c r="J72" i="82"/>
  <c r="J74" i="91" s="1"/>
  <c r="G72" i="82"/>
  <c r="G74" i="91" s="1"/>
  <c r="H72" i="82"/>
  <c r="H74" i="91" s="1"/>
  <c r="I72" i="82"/>
  <c r="I74" i="91" s="1"/>
  <c r="G66" i="82"/>
  <c r="G66" i="91" s="1"/>
  <c r="I66" i="82"/>
  <c r="I66" i="91" s="1"/>
  <c r="H66" i="82"/>
  <c r="H66" i="91" s="1"/>
  <c r="J66" i="82"/>
  <c r="J66" i="91" s="1"/>
  <c r="H57" i="82"/>
  <c r="H58" i="91" s="1"/>
  <c r="I57" i="82"/>
  <c r="I58" i="91" s="1"/>
  <c r="J57" i="82"/>
  <c r="J58" i="91" s="1"/>
  <c r="G57" i="82"/>
  <c r="G58" i="91" s="1"/>
  <c r="J102" i="82"/>
  <c r="J103" i="91" s="1"/>
  <c r="H102" i="82"/>
  <c r="H103" i="91" s="1"/>
  <c r="G102" i="82"/>
  <c r="I102" i="82"/>
  <c r="I103" i="91" s="1"/>
  <c r="H36" i="82"/>
  <c r="H38" i="91" s="1"/>
  <c r="I36" i="82"/>
  <c r="I38" i="91" s="1"/>
  <c r="G36" i="82"/>
  <c r="G38" i="91" s="1"/>
  <c r="J36" i="82"/>
  <c r="J38" i="91" s="1"/>
  <c r="J28" i="82"/>
  <c r="J30" i="91" s="1"/>
  <c r="G28" i="82"/>
  <c r="H28" i="82"/>
  <c r="H30" i="91" s="1"/>
  <c r="I28" i="82"/>
  <c r="I30" i="91" s="1"/>
  <c r="J20" i="82"/>
  <c r="J22" i="91" s="1"/>
  <c r="H20" i="82"/>
  <c r="H22" i="91" s="1"/>
  <c r="I20" i="82"/>
  <c r="I22" i="91" s="1"/>
  <c r="G20" i="82"/>
  <c r="I12" i="82"/>
  <c r="I14" i="91" s="1"/>
  <c r="G12" i="82"/>
  <c r="G14" i="91" s="1"/>
  <c r="J12" i="82"/>
  <c r="J14" i="91" s="1"/>
  <c r="H12" i="82"/>
  <c r="G4" i="82"/>
  <c r="G6" i="91" s="1"/>
  <c r="I4" i="82"/>
  <c r="I6" i="91" s="1"/>
  <c r="J4" i="82"/>
  <c r="J6" i="91" s="1"/>
  <c r="H4" i="82"/>
  <c r="H6" i="91" s="1"/>
  <c r="I552" i="82"/>
  <c r="I556" i="91" s="1"/>
  <c r="J552" i="82"/>
  <c r="J556" i="91" s="1"/>
  <c r="H552" i="82"/>
  <c r="H556" i="91" s="1"/>
  <c r="G552" i="82"/>
  <c r="G544" i="82"/>
  <c r="G548" i="91" s="1"/>
  <c r="I544" i="82"/>
  <c r="I548" i="91" s="1"/>
  <c r="H544" i="82"/>
  <c r="J544" i="82"/>
  <c r="J548" i="91" s="1"/>
  <c r="I536" i="82"/>
  <c r="I540" i="91" s="1"/>
  <c r="J536" i="82"/>
  <c r="J540" i="91" s="1"/>
  <c r="G536" i="82"/>
  <c r="G540" i="91" s="1"/>
  <c r="H536" i="82"/>
  <c r="I532" i="91"/>
  <c r="G532" i="91"/>
  <c r="J532" i="91"/>
  <c r="J516" i="82"/>
  <c r="J524" i="91" s="1"/>
  <c r="H516" i="82"/>
  <c r="H524" i="91" s="1"/>
  <c r="G516" i="82"/>
  <c r="I516" i="82"/>
  <c r="I524" i="91" s="1"/>
  <c r="H508" i="82"/>
  <c r="H516" i="91" s="1"/>
  <c r="J508" i="82"/>
  <c r="J516" i="91" s="1"/>
  <c r="G508" i="82"/>
  <c r="G516" i="91" s="1"/>
  <c r="I508" i="82"/>
  <c r="I516" i="91" s="1"/>
  <c r="I500" i="82"/>
  <c r="I508" i="91" s="1"/>
  <c r="J500" i="82"/>
  <c r="J508" i="91" s="1"/>
  <c r="G500" i="82"/>
  <c r="H500" i="82"/>
  <c r="H508" i="91" s="1"/>
  <c r="J500" i="91"/>
  <c r="H500" i="91"/>
  <c r="I500" i="91"/>
  <c r="G480" i="82"/>
  <c r="G492" i="91" s="1"/>
  <c r="I480" i="82"/>
  <c r="I492" i="91" s="1"/>
  <c r="H480" i="82"/>
  <c r="H492" i="91" s="1"/>
  <c r="J480" i="82"/>
  <c r="I472" i="82"/>
  <c r="I484" i="91" s="1"/>
  <c r="G472" i="82"/>
  <c r="G484" i="91" s="1"/>
  <c r="J472" i="82"/>
  <c r="J484" i="91" s="1"/>
  <c r="H472" i="82"/>
  <c r="H484" i="91" s="1"/>
  <c r="J464" i="82"/>
  <c r="J476" i="91" s="1"/>
  <c r="G464" i="82"/>
  <c r="G476" i="91" s="1"/>
  <c r="I464" i="82"/>
  <c r="I476" i="91" s="1"/>
  <c r="H464" i="82"/>
  <c r="H456" i="82"/>
  <c r="H468" i="91" s="1"/>
  <c r="I456" i="82"/>
  <c r="I468" i="91" s="1"/>
  <c r="G456" i="82"/>
  <c r="G468" i="91" s="1"/>
  <c r="J456" i="82"/>
  <c r="H460" i="91"/>
  <c r="G460" i="91"/>
  <c r="I460" i="91"/>
  <c r="J460" i="91"/>
  <c r="J452" i="82"/>
  <c r="J452" i="91" s="1"/>
  <c r="H452" i="82"/>
  <c r="H452" i="91" s="1"/>
  <c r="I452" i="82"/>
  <c r="I452" i="91" s="1"/>
  <c r="G452" i="82"/>
  <c r="G452" i="91" s="1"/>
  <c r="I446" i="82"/>
  <c r="I444" i="91" s="1"/>
  <c r="H446" i="82"/>
  <c r="H444" i="91" s="1"/>
  <c r="G446" i="82"/>
  <c r="J446" i="82"/>
  <c r="J444" i="91" s="1"/>
  <c r="I438" i="82"/>
  <c r="I436" i="91" s="1"/>
  <c r="J438" i="82"/>
  <c r="J436" i="91" s="1"/>
  <c r="H438" i="82"/>
  <c r="H436" i="91" s="1"/>
  <c r="G438" i="82"/>
  <c r="H430" i="82"/>
  <c r="H428" i="91" s="1"/>
  <c r="G430" i="82"/>
  <c r="G428" i="91" s="1"/>
  <c r="I430" i="82"/>
  <c r="I428" i="91" s="1"/>
  <c r="J430" i="82"/>
  <c r="J428" i="91" s="1"/>
  <c r="H422" i="82"/>
  <c r="H420" i="91" s="1"/>
  <c r="G422" i="82"/>
  <c r="G420" i="91" s="1"/>
  <c r="J422" i="82"/>
  <c r="J420" i="91" s="1"/>
  <c r="I422" i="82"/>
  <c r="I420" i="91" s="1"/>
  <c r="H414" i="82"/>
  <c r="H412" i="91" s="1"/>
  <c r="I414" i="82"/>
  <c r="I412" i="91" s="1"/>
  <c r="J414" i="82"/>
  <c r="J412" i="91" s="1"/>
  <c r="G414" i="82"/>
  <c r="J406" i="82"/>
  <c r="J404" i="91" s="1"/>
  <c r="H406" i="82"/>
  <c r="H404" i="91" s="1"/>
  <c r="G406" i="82"/>
  <c r="G404" i="91" s="1"/>
  <c r="I406" i="82"/>
  <c r="I404" i="91" s="1"/>
  <c r="G397" i="82"/>
  <c r="G396" i="91" s="1"/>
  <c r="J397" i="82"/>
  <c r="J396" i="91" s="1"/>
  <c r="H397" i="82"/>
  <c r="H396" i="91" s="1"/>
  <c r="I397" i="82"/>
  <c r="I396" i="91" s="1"/>
  <c r="I389" i="82"/>
  <c r="I388" i="91" s="1"/>
  <c r="H389" i="82"/>
  <c r="H388" i="91" s="1"/>
  <c r="G389" i="82"/>
  <c r="J389" i="82"/>
  <c r="J388" i="91" s="1"/>
  <c r="G381" i="82"/>
  <c r="G380" i="91" s="1"/>
  <c r="J381" i="82"/>
  <c r="J380" i="91" s="1"/>
  <c r="I381" i="82"/>
  <c r="I380" i="91" s="1"/>
  <c r="H381" i="82"/>
  <c r="H380" i="91" s="1"/>
  <c r="J373" i="82"/>
  <c r="J372" i="91" s="1"/>
  <c r="H373" i="82"/>
  <c r="H372" i="91" s="1"/>
  <c r="I373" i="82"/>
  <c r="I372" i="91" s="1"/>
  <c r="G373" i="82"/>
  <c r="J365" i="82"/>
  <c r="J364" i="91" s="1"/>
  <c r="I365" i="82"/>
  <c r="I364" i="91" s="1"/>
  <c r="G365" i="82"/>
  <c r="G364" i="91" s="1"/>
  <c r="H365" i="82"/>
  <c r="H364" i="91" s="1"/>
  <c r="J356" i="91"/>
  <c r="I356" i="91"/>
  <c r="G356" i="91"/>
  <c r="H356" i="91"/>
  <c r="J349" i="82"/>
  <c r="J348" i="91" s="1"/>
  <c r="I349" i="82"/>
  <c r="I348" i="91" s="1"/>
  <c r="H349" i="82"/>
  <c r="H348" i="91" s="1"/>
  <c r="G349" i="82"/>
  <c r="J341" i="82"/>
  <c r="J340" i="91" s="1"/>
  <c r="H341" i="82"/>
  <c r="H340" i="91" s="1"/>
  <c r="I341" i="82"/>
  <c r="I340" i="91" s="1"/>
  <c r="G341" i="82"/>
  <c r="I333" i="82"/>
  <c r="I332" i="91" s="1"/>
  <c r="J333" i="82"/>
  <c r="J332" i="91" s="1"/>
  <c r="H333" i="82"/>
  <c r="H332" i="91" s="1"/>
  <c r="G333" i="82"/>
  <c r="J325" i="82"/>
  <c r="J324" i="91" s="1"/>
  <c r="H325" i="82"/>
  <c r="H324" i="91" s="1"/>
  <c r="I325" i="82"/>
  <c r="I324" i="91" s="1"/>
  <c r="G325" i="82"/>
  <c r="G324" i="91" s="1"/>
  <c r="F316" i="91"/>
  <c r="J317" i="82"/>
  <c r="J316" i="91" s="1"/>
  <c r="G317" i="82"/>
  <c r="G316" i="91" s="1"/>
  <c r="I317" i="82"/>
  <c r="I316" i="91" s="1"/>
  <c r="H317" i="82"/>
  <c r="H316" i="91" s="1"/>
  <c r="G310" i="82"/>
  <c r="G308" i="91" s="1"/>
  <c r="I310" i="82"/>
  <c r="I308" i="91" s="1"/>
  <c r="J310" i="82"/>
  <c r="J308" i="91" s="1"/>
  <c r="H310" i="82"/>
  <c r="H308" i="91" s="1"/>
  <c r="H300" i="91"/>
  <c r="I300" i="91"/>
  <c r="J300" i="91"/>
  <c r="G292" i="91"/>
  <c r="J292" i="91"/>
  <c r="H292" i="91"/>
  <c r="I292" i="91"/>
  <c r="J284" i="91"/>
  <c r="H284" i="91"/>
  <c r="G284" i="91"/>
  <c r="I284" i="91"/>
  <c r="I276" i="91"/>
  <c r="J276" i="91"/>
  <c r="H276" i="91"/>
  <c r="J268" i="91"/>
  <c r="I268" i="91"/>
  <c r="G268" i="91"/>
  <c r="H268" i="91"/>
  <c r="J260" i="91"/>
  <c r="I260" i="91"/>
  <c r="H260" i="91"/>
  <c r="G260" i="91"/>
  <c r="J256" i="82"/>
  <c r="J252" i="91" s="1"/>
  <c r="H256" i="82"/>
  <c r="H252" i="91" s="1"/>
  <c r="I256" i="82"/>
  <c r="I252" i="91" s="1"/>
  <c r="G256" i="82"/>
  <c r="I248" i="82"/>
  <c r="I244" i="91" s="1"/>
  <c r="G248" i="82"/>
  <c r="G244" i="91" s="1"/>
  <c r="H248" i="82"/>
  <c r="H244" i="91" s="1"/>
  <c r="J248" i="82"/>
  <c r="J244" i="91" s="1"/>
  <c r="J240" i="82"/>
  <c r="J236" i="91" s="1"/>
  <c r="G240" i="82"/>
  <c r="G236" i="91" s="1"/>
  <c r="I240" i="82"/>
  <c r="I236" i="91" s="1"/>
  <c r="H240" i="82"/>
  <c r="H236" i="91" s="1"/>
  <c r="G228" i="91"/>
  <c r="I228" i="91"/>
  <c r="J228" i="91"/>
  <c r="I228" i="82"/>
  <c r="I220" i="91" s="1"/>
  <c r="J228" i="82"/>
  <c r="J220" i="91" s="1"/>
  <c r="G228" i="82"/>
  <c r="G220" i="91" s="1"/>
  <c r="H228" i="82"/>
  <c r="H220" i="91" s="1"/>
  <c r="J212" i="91"/>
  <c r="H212" i="91"/>
  <c r="G212" i="91"/>
  <c r="I212" i="91"/>
  <c r="J209" i="82"/>
  <c r="J204" i="91" s="1"/>
  <c r="I209" i="82"/>
  <c r="I204" i="91" s="1"/>
  <c r="G209" i="82"/>
  <c r="G204" i="91" s="1"/>
  <c r="H209" i="82"/>
  <c r="H204" i="91" s="1"/>
  <c r="H201" i="82"/>
  <c r="H196" i="91" s="1"/>
  <c r="G201" i="82"/>
  <c r="G196" i="91" s="1"/>
  <c r="J201" i="82"/>
  <c r="J196" i="91" s="1"/>
  <c r="I201" i="82"/>
  <c r="I196" i="91" s="1"/>
  <c r="J193" i="82"/>
  <c r="J188" i="91" s="1"/>
  <c r="H193" i="82"/>
  <c r="H188" i="91" s="1"/>
  <c r="G193" i="82"/>
  <c r="G188" i="91" s="1"/>
  <c r="I193" i="82"/>
  <c r="I188" i="91" s="1"/>
  <c r="H101" i="82"/>
  <c r="H102" i="91" s="1"/>
  <c r="G101" i="82"/>
  <c r="G102" i="91" s="1"/>
  <c r="I101" i="82"/>
  <c r="I102" i="91" s="1"/>
  <c r="J101" i="82"/>
  <c r="I35" i="82"/>
  <c r="I37" i="91" s="1"/>
  <c r="H35" i="82"/>
  <c r="H37" i="91" s="1"/>
  <c r="G35" i="82"/>
  <c r="G37" i="91" s="1"/>
  <c r="J35" i="82"/>
  <c r="I27" i="82"/>
  <c r="I29" i="91" s="1"/>
  <c r="H27" i="82"/>
  <c r="H29" i="91" s="1"/>
  <c r="J27" i="82"/>
  <c r="J29" i="91" s="1"/>
  <c r="G27" i="82"/>
  <c r="G29" i="91" s="1"/>
  <c r="H19" i="82"/>
  <c r="H21" i="91" s="1"/>
  <c r="G19" i="82"/>
  <c r="G21" i="91" s="1"/>
  <c r="J19" i="82"/>
  <c r="J21" i="91" s="1"/>
  <c r="I19" i="82"/>
  <c r="I21" i="91" s="1"/>
  <c r="H11" i="82"/>
  <c r="H13" i="91" s="1"/>
  <c r="G11" i="82"/>
  <c r="G13" i="91" s="1"/>
  <c r="J11" i="82"/>
  <c r="J13" i="91" s="1"/>
  <c r="I11" i="82"/>
  <c r="H109" i="82"/>
  <c r="H109" i="91" s="1"/>
  <c r="J109" i="82"/>
  <c r="J109" i="91" s="1"/>
  <c r="I109" i="82"/>
  <c r="I109" i="91" s="1"/>
  <c r="G109" i="82"/>
  <c r="G551" i="82"/>
  <c r="G555" i="91" s="1"/>
  <c r="J551" i="82"/>
  <c r="J555" i="91" s="1"/>
  <c r="I551" i="82"/>
  <c r="I555" i="91" s="1"/>
  <c r="H551" i="82"/>
  <c r="G543" i="82"/>
  <c r="G547" i="91" s="1"/>
  <c r="I543" i="82"/>
  <c r="I547" i="91" s="1"/>
  <c r="J543" i="82"/>
  <c r="J547" i="91" s="1"/>
  <c r="H543" i="82"/>
  <c r="H535" i="82"/>
  <c r="H539" i="91" s="1"/>
  <c r="G535" i="82"/>
  <c r="G539" i="91" s="1"/>
  <c r="J535" i="82"/>
  <c r="I535" i="82"/>
  <c r="I539" i="91" s="1"/>
  <c r="H531" i="91"/>
  <c r="I531" i="91"/>
  <c r="G531" i="91"/>
  <c r="I515" i="82"/>
  <c r="I523" i="91" s="1"/>
  <c r="H515" i="82"/>
  <c r="H523" i="91" s="1"/>
  <c r="G515" i="82"/>
  <c r="G523" i="91" s="1"/>
  <c r="J515" i="82"/>
  <c r="I507" i="82"/>
  <c r="I515" i="91" s="1"/>
  <c r="G507" i="82"/>
  <c r="G515" i="91" s="1"/>
  <c r="J507" i="82"/>
  <c r="J515" i="91" s="1"/>
  <c r="H507" i="82"/>
  <c r="I499" i="82"/>
  <c r="I507" i="91" s="1"/>
  <c r="J499" i="82"/>
  <c r="J507" i="91" s="1"/>
  <c r="G499" i="82"/>
  <c r="G507" i="91" s="1"/>
  <c r="H499" i="82"/>
  <c r="G499" i="91"/>
  <c r="J499" i="91"/>
  <c r="H499" i="91"/>
  <c r="I499" i="91"/>
  <c r="G479" i="82"/>
  <c r="G491" i="91" s="1"/>
  <c r="I479" i="82"/>
  <c r="I491" i="91" s="1"/>
  <c r="J479" i="82"/>
  <c r="J491" i="91" s="1"/>
  <c r="H479" i="82"/>
  <c r="I471" i="82"/>
  <c r="I483" i="91" s="1"/>
  <c r="J471" i="82"/>
  <c r="J483" i="91" s="1"/>
  <c r="H471" i="82"/>
  <c r="H483" i="91" s="1"/>
  <c r="G471" i="82"/>
  <c r="J463" i="82"/>
  <c r="J475" i="91" s="1"/>
  <c r="G463" i="82"/>
  <c r="G475" i="91" s="1"/>
  <c r="I463" i="82"/>
  <c r="I475" i="91" s="1"/>
  <c r="H463" i="82"/>
  <c r="G455" i="82"/>
  <c r="G467" i="91" s="1"/>
  <c r="I455" i="82"/>
  <c r="I467" i="91" s="1"/>
  <c r="H455" i="82"/>
  <c r="H467" i="91" s="1"/>
  <c r="J455" i="82"/>
  <c r="J467" i="91" s="1"/>
  <c r="G459" i="91"/>
  <c r="I459" i="91"/>
  <c r="J459" i="91"/>
  <c r="H459" i="91"/>
  <c r="H451" i="82"/>
  <c r="H451" i="91" s="1"/>
  <c r="J451" i="82"/>
  <c r="J451" i="91" s="1"/>
  <c r="I451" i="82"/>
  <c r="I451" i="91" s="1"/>
  <c r="G451" i="82"/>
  <c r="G451" i="91" s="1"/>
  <c r="G445" i="82"/>
  <c r="G443" i="91" s="1"/>
  <c r="I445" i="82"/>
  <c r="J445" i="82"/>
  <c r="J443" i="91" s="1"/>
  <c r="H445" i="82"/>
  <c r="H443" i="91" s="1"/>
  <c r="I437" i="82"/>
  <c r="I435" i="91" s="1"/>
  <c r="J437" i="82"/>
  <c r="J435" i="91" s="1"/>
  <c r="G437" i="82"/>
  <c r="G435" i="91" s="1"/>
  <c r="H437" i="82"/>
  <c r="H435" i="91" s="1"/>
  <c r="G429" i="82"/>
  <c r="G427" i="91" s="1"/>
  <c r="H429" i="82"/>
  <c r="H427" i="91" s="1"/>
  <c r="J429" i="82"/>
  <c r="J427" i="91" s="1"/>
  <c r="I429" i="82"/>
  <c r="I427" i="91" s="1"/>
  <c r="G421" i="82"/>
  <c r="G419" i="91" s="1"/>
  <c r="I421" i="82"/>
  <c r="I419" i="91" s="1"/>
  <c r="H421" i="82"/>
  <c r="H419" i="91" s="1"/>
  <c r="J421" i="82"/>
  <c r="J419" i="91" s="1"/>
  <c r="I413" i="82"/>
  <c r="I411" i="91" s="1"/>
  <c r="H413" i="82"/>
  <c r="H411" i="91" s="1"/>
  <c r="J413" i="82"/>
  <c r="J411" i="91" s="1"/>
  <c r="G413" i="82"/>
  <c r="G411" i="91" s="1"/>
  <c r="H403" i="91"/>
  <c r="G403" i="91"/>
  <c r="J403" i="91"/>
  <c r="H396" i="82"/>
  <c r="H395" i="91" s="1"/>
  <c r="G396" i="82"/>
  <c r="G395" i="91" s="1"/>
  <c r="I396" i="82"/>
  <c r="I395" i="91" s="1"/>
  <c r="J396" i="82"/>
  <c r="J395" i="91" s="1"/>
  <c r="J388" i="82"/>
  <c r="J387" i="91" s="1"/>
  <c r="G388" i="82"/>
  <c r="G387" i="91" s="1"/>
  <c r="H388" i="82"/>
  <c r="H387" i="91" s="1"/>
  <c r="I388" i="82"/>
  <c r="I387" i="91" s="1"/>
  <c r="G380" i="82"/>
  <c r="G379" i="91" s="1"/>
  <c r="H380" i="82"/>
  <c r="I380" i="82"/>
  <c r="I379" i="91" s="1"/>
  <c r="J380" i="82"/>
  <c r="J379" i="91" s="1"/>
  <c r="I372" i="82"/>
  <c r="I371" i="91" s="1"/>
  <c r="J372" i="82"/>
  <c r="J371" i="91" s="1"/>
  <c r="H372" i="82"/>
  <c r="H371" i="91" s="1"/>
  <c r="G372" i="82"/>
  <c r="I364" i="82"/>
  <c r="I363" i="91" s="1"/>
  <c r="G364" i="82"/>
  <c r="G363" i="91" s="1"/>
  <c r="J364" i="82"/>
  <c r="J363" i="91" s="1"/>
  <c r="H364" i="82"/>
  <c r="H357" i="82"/>
  <c r="H355" i="91" s="1"/>
  <c r="G357" i="82"/>
  <c r="J357" i="82"/>
  <c r="J355" i="91" s="1"/>
  <c r="I357" i="82"/>
  <c r="I355" i="91" s="1"/>
  <c r="G348" i="82"/>
  <c r="G347" i="91" s="1"/>
  <c r="H348" i="82"/>
  <c r="H347" i="91" s="1"/>
  <c r="J348" i="82"/>
  <c r="J347" i="91" s="1"/>
  <c r="I348" i="82"/>
  <c r="I347" i="91" s="1"/>
  <c r="G340" i="82"/>
  <c r="G339" i="91" s="1"/>
  <c r="J340" i="82"/>
  <c r="J339" i="91" s="1"/>
  <c r="I340" i="82"/>
  <c r="I339" i="91" s="1"/>
  <c r="H340" i="82"/>
  <c r="H339" i="91" s="1"/>
  <c r="J332" i="82"/>
  <c r="J331" i="91" s="1"/>
  <c r="I332" i="82"/>
  <c r="I331" i="91" s="1"/>
  <c r="H332" i="82"/>
  <c r="H331" i="91" s="1"/>
  <c r="G332" i="82"/>
  <c r="G324" i="82"/>
  <c r="G323" i="91" s="1"/>
  <c r="J324" i="82"/>
  <c r="J323" i="91" s="1"/>
  <c r="I324" i="82"/>
  <c r="I323" i="91" s="1"/>
  <c r="H324" i="82"/>
  <c r="I316" i="82"/>
  <c r="I315" i="91" s="1"/>
  <c r="H316" i="82"/>
  <c r="H315" i="91" s="1"/>
  <c r="G316" i="82"/>
  <c r="G315" i="91" s="1"/>
  <c r="J316" i="82"/>
  <c r="J315" i="91" s="1"/>
  <c r="H309" i="82"/>
  <c r="H307" i="91" s="1"/>
  <c r="J309" i="82"/>
  <c r="J307" i="91" s="1"/>
  <c r="G309" i="82"/>
  <c r="G307" i="91" s="1"/>
  <c r="I309" i="82"/>
  <c r="I307" i="91" s="1"/>
  <c r="I299" i="91"/>
  <c r="H299" i="91"/>
  <c r="J299" i="91"/>
  <c r="F291" i="91"/>
  <c r="J291" i="91"/>
  <c r="I291" i="91"/>
  <c r="H291" i="91"/>
  <c r="H283" i="91"/>
  <c r="J283" i="91"/>
  <c r="I283" i="91"/>
  <c r="H275" i="91"/>
  <c r="I275" i="91"/>
  <c r="G275" i="91"/>
  <c r="J267" i="91"/>
  <c r="H267" i="91"/>
  <c r="G259" i="91"/>
  <c r="J259" i="91"/>
  <c r="I259" i="91"/>
  <c r="J255" i="82"/>
  <c r="J251" i="91" s="1"/>
  <c r="I255" i="82"/>
  <c r="I251" i="91" s="1"/>
  <c r="H255" i="82"/>
  <c r="H251" i="91" s="1"/>
  <c r="G255" i="82"/>
  <c r="J247" i="82"/>
  <c r="J243" i="91" s="1"/>
  <c r="I247" i="82"/>
  <c r="I243" i="91" s="1"/>
  <c r="G247" i="82"/>
  <c r="G243" i="91" s="1"/>
  <c r="H247" i="82"/>
  <c r="H243" i="91" s="1"/>
  <c r="I239" i="82"/>
  <c r="I235" i="91" s="1"/>
  <c r="G239" i="82"/>
  <c r="G235" i="91" s="1"/>
  <c r="H239" i="82"/>
  <c r="J239" i="82"/>
  <c r="J235" i="91" s="1"/>
  <c r="H227" i="91"/>
  <c r="J227" i="91"/>
  <c r="I227" i="91"/>
  <c r="I227" i="82"/>
  <c r="I219" i="91" s="1"/>
  <c r="G227" i="82"/>
  <c r="G219" i="91" s="1"/>
  <c r="J227" i="82"/>
  <c r="J219" i="91" s="1"/>
  <c r="H227" i="82"/>
  <c r="H219" i="91" s="1"/>
  <c r="I220" i="82"/>
  <c r="I211" i="91" s="1"/>
  <c r="H220" i="82"/>
  <c r="H211" i="91" s="1"/>
  <c r="J220" i="82"/>
  <c r="J211" i="91" s="1"/>
  <c r="G220" i="82"/>
  <c r="H208" i="82"/>
  <c r="H203" i="91" s="1"/>
  <c r="G208" i="82"/>
  <c r="J208" i="82"/>
  <c r="J203" i="91" s="1"/>
  <c r="I208" i="82"/>
  <c r="I203" i="91" s="1"/>
  <c r="J200" i="82"/>
  <c r="J195" i="91" s="1"/>
  <c r="I200" i="82"/>
  <c r="I195" i="91" s="1"/>
  <c r="H200" i="82"/>
  <c r="H195" i="91" s="1"/>
  <c r="G200" i="82"/>
  <c r="G192" i="82"/>
  <c r="G187" i="91" s="1"/>
  <c r="H192" i="82"/>
  <c r="I192" i="82"/>
  <c r="I187" i="91" s="1"/>
  <c r="J192" i="82"/>
  <c r="J187" i="91" s="1"/>
  <c r="J187" i="82"/>
  <c r="J179" i="91" s="1"/>
  <c r="H187" i="82"/>
  <c r="H179" i="91" s="1"/>
  <c r="I187" i="82"/>
  <c r="I179" i="91" s="1"/>
  <c r="G187" i="82"/>
  <c r="H179" i="82"/>
  <c r="H171" i="91" s="1"/>
  <c r="J179" i="82"/>
  <c r="J171" i="91" s="1"/>
  <c r="I179" i="82"/>
  <c r="I171" i="91" s="1"/>
  <c r="G179" i="82"/>
  <c r="G171" i="91" s="1"/>
  <c r="F163" i="91"/>
  <c r="I171" i="82"/>
  <c r="I163" i="91" s="1"/>
  <c r="J171" i="82"/>
  <c r="J163" i="91" s="1"/>
  <c r="G171" i="82"/>
  <c r="G163" i="91" s="1"/>
  <c r="H171" i="82"/>
  <c r="H163" i="91" s="1"/>
  <c r="G164" i="82"/>
  <c r="G155" i="91" s="1"/>
  <c r="I164" i="82"/>
  <c r="I155" i="91" s="1"/>
  <c r="H164" i="82"/>
  <c r="H155" i="91" s="1"/>
  <c r="J164" i="82"/>
  <c r="J155" i="91" s="1"/>
  <c r="G148" i="82"/>
  <c r="G145" i="91" s="1"/>
  <c r="J148" i="82"/>
  <c r="J145" i="91" s="1"/>
  <c r="H148" i="82"/>
  <c r="H145" i="91" s="1"/>
  <c r="I148" i="82"/>
  <c r="I145" i="91" s="1"/>
  <c r="J140" i="82"/>
  <c r="J137" i="91" s="1"/>
  <c r="I140" i="82"/>
  <c r="I137" i="91" s="1"/>
  <c r="H140" i="82"/>
  <c r="H137" i="91" s="1"/>
  <c r="G140" i="82"/>
  <c r="G137" i="91" s="1"/>
  <c r="G131" i="82"/>
  <c r="G129" i="91" s="1"/>
  <c r="H131" i="82"/>
  <c r="H129" i="91" s="1"/>
  <c r="I131" i="82"/>
  <c r="I129" i="91" s="1"/>
  <c r="J131" i="82"/>
  <c r="J129" i="91" s="1"/>
  <c r="G122" i="82"/>
  <c r="G121" i="91" s="1"/>
  <c r="J122" i="82"/>
  <c r="J121" i="91" s="1"/>
  <c r="H122" i="82"/>
  <c r="H121" i="91" s="1"/>
  <c r="I122" i="82"/>
  <c r="I121" i="91" s="1"/>
  <c r="F113" i="91"/>
  <c r="G113" i="82"/>
  <c r="G113" i="91" s="1"/>
  <c r="H113" i="82"/>
  <c r="H113" i="91" s="1"/>
  <c r="I113" i="82"/>
  <c r="I113" i="91" s="1"/>
  <c r="J113" i="82"/>
  <c r="J113" i="91" s="1"/>
  <c r="G46" i="82"/>
  <c r="G48" i="91" s="1"/>
  <c r="I46" i="82"/>
  <c r="I48" i="91" s="1"/>
  <c r="J46" i="82"/>
  <c r="J48" i="91" s="1"/>
  <c r="H46" i="82"/>
  <c r="H48" i="91" s="1"/>
  <c r="H95" i="82"/>
  <c r="H97" i="91" s="1"/>
  <c r="I95" i="82"/>
  <c r="I97" i="91" s="1"/>
  <c r="J95" i="82"/>
  <c r="J97" i="91" s="1"/>
  <c r="G95" i="82"/>
  <c r="G97" i="91" s="1"/>
  <c r="F89" i="91"/>
  <c r="H87" i="82"/>
  <c r="H89" i="91" s="1"/>
  <c r="I87" i="82"/>
  <c r="I89" i="91" s="1"/>
  <c r="J87" i="82"/>
  <c r="J89" i="91" s="1"/>
  <c r="G87" i="82"/>
  <c r="G89" i="91" s="1"/>
  <c r="H79" i="82"/>
  <c r="J79" i="82"/>
  <c r="J81" i="91" s="1"/>
  <c r="G79" i="82"/>
  <c r="G81" i="91" s="1"/>
  <c r="I79" i="82"/>
  <c r="I81" i="91" s="1"/>
  <c r="G73" i="91"/>
  <c r="I73" i="91"/>
  <c r="H73" i="91"/>
  <c r="J73" i="91"/>
  <c r="J65" i="82"/>
  <c r="J65" i="91" s="1"/>
  <c r="I65" i="82"/>
  <c r="I65" i="91" s="1"/>
  <c r="G65" i="82"/>
  <c r="G65" i="91" s="1"/>
  <c r="H65" i="82"/>
  <c r="H65" i="91" s="1"/>
  <c r="G56" i="82"/>
  <c r="G57" i="91" s="1"/>
  <c r="J56" i="82"/>
  <c r="J57" i="91" s="1"/>
  <c r="H56" i="82"/>
  <c r="H57" i="91" s="1"/>
  <c r="I56" i="82"/>
  <c r="I57" i="91" s="1"/>
  <c r="F186" i="91"/>
  <c r="J191" i="82"/>
  <c r="J186" i="91" s="1"/>
  <c r="I191" i="82"/>
  <c r="I186" i="91" s="1"/>
  <c r="H191" i="82"/>
  <c r="H186" i="91" s="1"/>
  <c r="G191" i="82"/>
  <c r="I186" i="82"/>
  <c r="I178" i="91" s="1"/>
  <c r="H186" i="82"/>
  <c r="H178" i="91" s="1"/>
  <c r="G186" i="82"/>
  <c r="G178" i="91" s="1"/>
  <c r="J186" i="82"/>
  <c r="F170" i="91"/>
  <c r="H178" i="82"/>
  <c r="H170" i="91" s="1"/>
  <c r="J178" i="82"/>
  <c r="J170" i="91" s="1"/>
  <c r="G178" i="82"/>
  <c r="G170" i="91" s="1"/>
  <c r="I178" i="82"/>
  <c r="G170" i="82"/>
  <c r="G162" i="91" s="1"/>
  <c r="J170" i="82"/>
  <c r="J162" i="91" s="1"/>
  <c r="H170" i="82"/>
  <c r="H162" i="91" s="1"/>
  <c r="I170" i="82"/>
  <c r="I162" i="91" s="1"/>
  <c r="F154" i="91"/>
  <c r="I162" i="82"/>
  <c r="I154" i="91" s="1"/>
  <c r="J162" i="82"/>
  <c r="J154" i="91" s="1"/>
  <c r="H162" i="82"/>
  <c r="H154" i="91" s="1"/>
  <c r="G162" i="82"/>
  <c r="G154" i="91" s="1"/>
  <c r="F144" i="91"/>
  <c r="I147" i="82"/>
  <c r="I144" i="91" s="1"/>
  <c r="H147" i="82"/>
  <c r="H144" i="91" s="1"/>
  <c r="J147" i="82"/>
  <c r="J144" i="91" s="1"/>
  <c r="G147" i="82"/>
  <c r="G144" i="91" s="1"/>
  <c r="I139" i="82"/>
  <c r="I136" i="91" s="1"/>
  <c r="G139" i="82"/>
  <c r="G136" i="91" s="1"/>
  <c r="H139" i="82"/>
  <c r="H136" i="91" s="1"/>
  <c r="J139" i="82"/>
  <c r="J136" i="91" s="1"/>
  <c r="J130" i="82"/>
  <c r="J128" i="91" s="1"/>
  <c r="G130" i="82"/>
  <c r="G128" i="91" s="1"/>
  <c r="H130" i="82"/>
  <c r="H128" i="91" s="1"/>
  <c r="I130" i="82"/>
  <c r="I128" i="91" s="1"/>
  <c r="G121" i="82"/>
  <c r="G120" i="91" s="1"/>
  <c r="H121" i="82"/>
  <c r="H120" i="91" s="1"/>
  <c r="J121" i="82"/>
  <c r="J120" i="91" s="1"/>
  <c r="I121" i="82"/>
  <c r="I120" i="91" s="1"/>
  <c r="H45" i="82"/>
  <c r="H47" i="91" s="1"/>
  <c r="G45" i="82"/>
  <c r="G47" i="91" s="1"/>
  <c r="I45" i="82"/>
  <c r="I47" i="91" s="1"/>
  <c r="J45" i="82"/>
  <c r="J47" i="91" s="1"/>
  <c r="G94" i="82"/>
  <c r="G96" i="91" s="1"/>
  <c r="I94" i="82"/>
  <c r="I96" i="91" s="1"/>
  <c r="J94" i="82"/>
  <c r="J96" i="91" s="1"/>
  <c r="H94" i="82"/>
  <c r="H96" i="91" s="1"/>
  <c r="J86" i="82"/>
  <c r="J88" i="91" s="1"/>
  <c r="I86" i="82"/>
  <c r="I88" i="91" s="1"/>
  <c r="H86" i="82"/>
  <c r="H88" i="91" s="1"/>
  <c r="G86" i="82"/>
  <c r="G88" i="91" s="1"/>
  <c r="G78" i="82"/>
  <c r="G80" i="91" s="1"/>
  <c r="J78" i="82"/>
  <c r="J80" i="91" s="1"/>
  <c r="H78" i="82"/>
  <c r="H80" i="91" s="1"/>
  <c r="I78" i="82"/>
  <c r="I80" i="91" s="1"/>
  <c r="I71" i="82"/>
  <c r="I72" i="91" s="1"/>
  <c r="H71" i="82"/>
  <c r="H72" i="91" s="1"/>
  <c r="J71" i="82"/>
  <c r="J72" i="91" s="1"/>
  <c r="G71" i="82"/>
  <c r="G72" i="91" s="1"/>
  <c r="J64" i="82"/>
  <c r="J64" i="91" s="1"/>
  <c r="H64" i="82"/>
  <c r="H64" i="91" s="1"/>
  <c r="I64" i="82"/>
  <c r="I64" i="91" s="1"/>
  <c r="G64" i="82"/>
  <c r="G64" i="91" s="1"/>
  <c r="H55" i="82"/>
  <c r="H56" i="91" s="1"/>
  <c r="G55" i="82"/>
  <c r="G56" i="91" s="1"/>
  <c r="I55" i="82"/>
  <c r="I56" i="91" s="1"/>
  <c r="J55" i="82"/>
  <c r="J56" i="91" s="1"/>
  <c r="G99" i="82"/>
  <c r="G100" i="91" s="1"/>
  <c r="J99" i="82"/>
  <c r="J100" i="91" s="1"/>
  <c r="H99" i="82"/>
  <c r="H100" i="91" s="1"/>
  <c r="I99" i="82"/>
  <c r="I100" i="91" s="1"/>
  <c r="I33" i="82"/>
  <c r="I35" i="91" s="1"/>
  <c r="H33" i="82"/>
  <c r="H35" i="91" s="1"/>
  <c r="G33" i="82"/>
  <c r="J33" i="82"/>
  <c r="J35" i="91" s="1"/>
  <c r="G25" i="82"/>
  <c r="G27" i="91" s="1"/>
  <c r="H25" i="82"/>
  <c r="H27" i="91" s="1"/>
  <c r="J25" i="82"/>
  <c r="J27" i="91" s="1"/>
  <c r="I25" i="82"/>
  <c r="I27" i="91" s="1"/>
  <c r="I17" i="82"/>
  <c r="I19" i="91" s="1"/>
  <c r="J17" i="82"/>
  <c r="J19" i="91" s="1"/>
  <c r="H17" i="82"/>
  <c r="H19" i="91" s="1"/>
  <c r="G17" i="82"/>
  <c r="G19" i="91" s="1"/>
  <c r="I9" i="82"/>
  <c r="I11" i="91" s="1"/>
  <c r="G9" i="82"/>
  <c r="G11" i="91" s="1"/>
  <c r="H9" i="82"/>
  <c r="H11" i="91" s="1"/>
  <c r="J9" i="82"/>
  <c r="G107" i="82"/>
  <c r="G107" i="91" s="1"/>
  <c r="J107" i="82"/>
  <c r="J107" i="91" s="1"/>
  <c r="H107" i="82"/>
  <c r="H107" i="91" s="1"/>
  <c r="I107" i="82"/>
  <c r="I107" i="91" s="1"/>
  <c r="G111" i="82"/>
  <c r="G111" i="91" s="1"/>
  <c r="I111" i="82"/>
  <c r="I111" i="91" s="1"/>
  <c r="J111" i="82"/>
  <c r="J111" i="91" s="1"/>
  <c r="H111" i="82"/>
  <c r="H549" i="82"/>
  <c r="H553" i="91" s="1"/>
  <c r="J549" i="82"/>
  <c r="J553" i="91" s="1"/>
  <c r="I549" i="82"/>
  <c r="I553" i="91" s="1"/>
  <c r="G549" i="82"/>
  <c r="H541" i="82"/>
  <c r="H545" i="91" s="1"/>
  <c r="J541" i="82"/>
  <c r="J545" i="91" s="1"/>
  <c r="I541" i="82"/>
  <c r="I545" i="91" s="1"/>
  <c r="G541" i="82"/>
  <c r="J533" i="82"/>
  <c r="J537" i="91" s="1"/>
  <c r="I533" i="82"/>
  <c r="I537" i="91" s="1"/>
  <c r="H533" i="82"/>
  <c r="H537" i="91" s="1"/>
  <c r="G533" i="82"/>
  <c r="H529" i="91"/>
  <c r="I529" i="91"/>
  <c r="G529" i="91"/>
  <c r="G513" i="82"/>
  <c r="G521" i="91" s="1"/>
  <c r="J513" i="82"/>
  <c r="J521" i="91" s="1"/>
  <c r="I513" i="82"/>
  <c r="I521" i="91" s="1"/>
  <c r="H513" i="82"/>
  <c r="H521" i="91" s="1"/>
  <c r="H505" i="82"/>
  <c r="H513" i="91" s="1"/>
  <c r="J505" i="82"/>
  <c r="J513" i="91" s="1"/>
  <c r="G505" i="82"/>
  <c r="I505" i="82"/>
  <c r="I513" i="91" s="1"/>
  <c r="H497" i="82"/>
  <c r="H505" i="91" s="1"/>
  <c r="I497" i="82"/>
  <c r="I505" i="91" s="1"/>
  <c r="J497" i="82"/>
  <c r="J505" i="91" s="1"/>
  <c r="G497" i="82"/>
  <c r="F497" i="91"/>
  <c r="I491" i="82"/>
  <c r="I497" i="91" s="1"/>
  <c r="H491" i="82"/>
  <c r="H497" i="91" s="1"/>
  <c r="G491" i="82"/>
  <c r="G497" i="91" s="1"/>
  <c r="J491" i="82"/>
  <c r="J497" i="91" s="1"/>
  <c r="J477" i="82"/>
  <c r="J489" i="91" s="1"/>
  <c r="G477" i="82"/>
  <c r="G489" i="91" s="1"/>
  <c r="I477" i="82"/>
  <c r="I489" i="91" s="1"/>
  <c r="H477" i="82"/>
  <c r="H489" i="91" s="1"/>
  <c r="I469" i="82"/>
  <c r="I481" i="91" s="1"/>
  <c r="J469" i="82"/>
  <c r="J481" i="91" s="1"/>
  <c r="G469" i="82"/>
  <c r="G481" i="91" s="1"/>
  <c r="H469" i="82"/>
  <c r="F473" i="91"/>
  <c r="J461" i="82"/>
  <c r="J473" i="91" s="1"/>
  <c r="H461" i="82"/>
  <c r="H473" i="91" s="1"/>
  <c r="G461" i="82"/>
  <c r="G473" i="91" s="1"/>
  <c r="I461" i="82"/>
  <c r="I473" i="91" s="1"/>
  <c r="G465" i="91"/>
  <c r="H465" i="91"/>
  <c r="I465" i="91"/>
  <c r="F457" i="91"/>
  <c r="I457" i="91"/>
  <c r="G457" i="91"/>
  <c r="J457" i="91"/>
  <c r="H457" i="91"/>
  <c r="F449" i="91"/>
  <c r="G450" i="82"/>
  <c r="G449" i="91" s="1"/>
  <c r="H450" i="82"/>
  <c r="H449" i="91" s="1"/>
  <c r="J450" i="82"/>
  <c r="J449" i="91" s="1"/>
  <c r="I450" i="82"/>
  <c r="I449" i="91" s="1"/>
  <c r="J443" i="82"/>
  <c r="J441" i="91" s="1"/>
  <c r="G443" i="82"/>
  <c r="G441" i="91" s="1"/>
  <c r="H443" i="82"/>
  <c r="H441" i="91" s="1"/>
  <c r="I443" i="82"/>
  <c r="I441" i="91" s="1"/>
  <c r="F433" i="91"/>
  <c r="G435" i="82"/>
  <c r="G433" i="91" s="1"/>
  <c r="H435" i="82"/>
  <c r="H433" i="91" s="1"/>
  <c r="J435" i="82"/>
  <c r="J433" i="91" s="1"/>
  <c r="I435" i="82"/>
  <c r="J427" i="82"/>
  <c r="J425" i="91" s="1"/>
  <c r="H427" i="82"/>
  <c r="H425" i="91" s="1"/>
  <c r="I427" i="82"/>
  <c r="I425" i="91" s="1"/>
  <c r="G427" i="82"/>
  <c r="G425" i="91" s="1"/>
  <c r="F417" i="91"/>
  <c r="J419" i="82"/>
  <c r="H419" i="82"/>
  <c r="H417" i="91" s="1"/>
  <c r="G419" i="82"/>
  <c r="G417" i="91" s="1"/>
  <c r="I419" i="82"/>
  <c r="I417" i="91" s="1"/>
  <c r="F409" i="91"/>
  <c r="H411" i="82"/>
  <c r="H409" i="91" s="1"/>
  <c r="I411" i="82"/>
  <c r="I409" i="91" s="1"/>
  <c r="G411" i="82"/>
  <c r="G409" i="91" s="1"/>
  <c r="J411" i="82"/>
  <c r="G404" i="82"/>
  <c r="G401" i="91" s="1"/>
  <c r="J404" i="82"/>
  <c r="J401" i="91" s="1"/>
  <c r="I404" i="82"/>
  <c r="I401" i="91" s="1"/>
  <c r="H404" i="82"/>
  <c r="H401" i="91" s="1"/>
  <c r="F393" i="91"/>
  <c r="G394" i="82"/>
  <c r="G393" i="91" s="1"/>
  <c r="H394" i="82"/>
  <c r="H393" i="91" s="1"/>
  <c r="I394" i="82"/>
  <c r="I393" i="91" s="1"/>
  <c r="J394" i="82"/>
  <c r="J393" i="91" s="1"/>
  <c r="J386" i="82"/>
  <c r="J385" i="91" s="1"/>
  <c r="G386" i="82"/>
  <c r="G385" i="91" s="1"/>
  <c r="H386" i="82"/>
  <c r="H385" i="91" s="1"/>
  <c r="I386" i="82"/>
  <c r="J378" i="82"/>
  <c r="J377" i="91" s="1"/>
  <c r="I378" i="82"/>
  <c r="I377" i="91" s="1"/>
  <c r="H378" i="82"/>
  <c r="G378" i="82"/>
  <c r="G377" i="91" s="1"/>
  <c r="G370" i="82"/>
  <c r="G369" i="91" s="1"/>
  <c r="J370" i="82"/>
  <c r="J369" i="91" s="1"/>
  <c r="I370" i="82"/>
  <c r="I369" i="91" s="1"/>
  <c r="H370" i="82"/>
  <c r="H369" i="91" s="1"/>
  <c r="F361" i="91"/>
  <c r="H362" i="82"/>
  <c r="H361" i="91" s="1"/>
  <c r="I362" i="82"/>
  <c r="I361" i="91" s="1"/>
  <c r="G362" i="82"/>
  <c r="G361" i="91" s="1"/>
  <c r="J362" i="82"/>
  <c r="J361" i="91" s="1"/>
  <c r="H355" i="82"/>
  <c r="H353" i="91" s="1"/>
  <c r="I355" i="82"/>
  <c r="I353" i="91" s="1"/>
  <c r="J355" i="82"/>
  <c r="J353" i="91" s="1"/>
  <c r="G355" i="82"/>
  <c r="G353" i="91" s="1"/>
  <c r="F345" i="91"/>
  <c r="J346" i="82"/>
  <c r="J345" i="91" s="1"/>
  <c r="H346" i="82"/>
  <c r="H345" i="91" s="1"/>
  <c r="I346" i="82"/>
  <c r="I345" i="91" s="1"/>
  <c r="G346" i="82"/>
  <c r="G345" i="91" s="1"/>
  <c r="G338" i="82"/>
  <c r="G337" i="91" s="1"/>
  <c r="J338" i="82"/>
  <c r="J337" i="91" s="1"/>
  <c r="I338" i="82"/>
  <c r="I337" i="91" s="1"/>
  <c r="H338" i="82"/>
  <c r="H337" i="91" s="1"/>
  <c r="F329" i="91"/>
  <c r="H330" i="82"/>
  <c r="H329" i="91" s="1"/>
  <c r="G330" i="82"/>
  <c r="G329" i="91" s="1"/>
  <c r="I330" i="82"/>
  <c r="I329" i="91" s="1"/>
  <c r="J330" i="82"/>
  <c r="J329" i="91" s="1"/>
  <c r="J322" i="82"/>
  <c r="J321" i="91" s="1"/>
  <c r="I322" i="82"/>
  <c r="I321" i="91" s="1"/>
  <c r="H322" i="82"/>
  <c r="H321" i="91" s="1"/>
  <c r="G322" i="82"/>
  <c r="G314" i="82"/>
  <c r="G313" i="91" s="1"/>
  <c r="I314" i="82"/>
  <c r="I313" i="91" s="1"/>
  <c r="J314" i="82"/>
  <c r="J313" i="91" s="1"/>
  <c r="H314" i="82"/>
  <c r="H313" i="91" s="1"/>
  <c r="J305" i="91"/>
  <c r="G305" i="91"/>
  <c r="I305" i="91"/>
  <c r="F297" i="91"/>
  <c r="I297" i="91"/>
  <c r="H297" i="91"/>
  <c r="G297" i="91"/>
  <c r="F289" i="91"/>
  <c r="H289" i="91"/>
  <c r="I289" i="91"/>
  <c r="J289" i="91"/>
  <c r="G289" i="91"/>
  <c r="F281" i="91"/>
  <c r="J281" i="91"/>
  <c r="G281" i="91"/>
  <c r="I281" i="91"/>
  <c r="H281" i="91"/>
  <c r="H273" i="91"/>
  <c r="G273" i="91"/>
  <c r="I273" i="91"/>
  <c r="F265" i="91"/>
  <c r="G265" i="91"/>
  <c r="I265" i="91"/>
  <c r="H265" i="91"/>
  <c r="J265" i="91"/>
  <c r="F257" i="91"/>
  <c r="G261" i="82"/>
  <c r="G257" i="91" s="1"/>
  <c r="I261" i="82"/>
  <c r="I257" i="91" s="1"/>
  <c r="H261" i="82"/>
  <c r="H257" i="91" s="1"/>
  <c r="J261" i="82"/>
  <c r="J257" i="91" s="1"/>
  <c r="F249" i="91"/>
  <c r="H253" i="82"/>
  <c r="H249" i="91" s="1"/>
  <c r="J253" i="82"/>
  <c r="J249" i="91" s="1"/>
  <c r="I253" i="82"/>
  <c r="I249" i="91" s="1"/>
  <c r="G253" i="82"/>
  <c r="F241" i="91"/>
  <c r="G245" i="82"/>
  <c r="G241" i="91" s="1"/>
  <c r="I245" i="82"/>
  <c r="I241" i="91" s="1"/>
  <c r="H245" i="82"/>
  <c r="J245" i="82"/>
  <c r="J241" i="91" s="1"/>
  <c r="J237" i="82"/>
  <c r="J233" i="91" s="1"/>
  <c r="G237" i="82"/>
  <c r="G233" i="91" s="1"/>
  <c r="H237" i="82"/>
  <c r="H233" i="91" s="1"/>
  <c r="I237" i="82"/>
  <c r="I233" i="91" s="1"/>
  <c r="J233" i="82"/>
  <c r="J225" i="91" s="1"/>
  <c r="I233" i="82"/>
  <c r="I225" i="91" s="1"/>
  <c r="H233" i="82"/>
  <c r="H225" i="91" s="1"/>
  <c r="G233" i="82"/>
  <c r="G225" i="91" s="1"/>
  <c r="I225" i="82"/>
  <c r="I217" i="91" s="1"/>
  <c r="J225" i="82"/>
  <c r="J217" i="91" s="1"/>
  <c r="H225" i="82"/>
  <c r="H217" i="91" s="1"/>
  <c r="G225" i="82"/>
  <c r="F209" i="91"/>
  <c r="H218" i="82"/>
  <c r="H209" i="91" s="1"/>
  <c r="J218" i="82"/>
  <c r="J209" i="91" s="1"/>
  <c r="I218" i="82"/>
  <c r="I209" i="91" s="1"/>
  <c r="G218" i="82"/>
  <c r="G209" i="91" s="1"/>
  <c r="F201" i="91"/>
  <c r="I206" i="82"/>
  <c r="I201" i="91" s="1"/>
  <c r="J206" i="82"/>
  <c r="J201" i="91" s="1"/>
  <c r="H206" i="82"/>
  <c r="H201" i="91" s="1"/>
  <c r="G206" i="82"/>
  <c r="G201" i="91" s="1"/>
  <c r="J198" i="82"/>
  <c r="J193" i="91" s="1"/>
  <c r="H198" i="82"/>
  <c r="H193" i="91" s="1"/>
  <c r="G198" i="82"/>
  <c r="G193" i="91" s="1"/>
  <c r="I198" i="82"/>
  <c r="H190" i="82"/>
  <c r="H185" i="91" s="1"/>
  <c r="G190" i="82"/>
  <c r="G185" i="91" s="1"/>
  <c r="I190" i="82"/>
  <c r="I185" i="91" s="1"/>
  <c r="J190" i="82"/>
  <c r="J185" i="91" s="1"/>
  <c r="G177" i="91"/>
  <c r="I177" i="91"/>
  <c r="H177" i="91"/>
  <c r="J177" i="91"/>
  <c r="J177" i="82"/>
  <c r="J169" i="91" s="1"/>
  <c r="I177" i="82"/>
  <c r="G177" i="82"/>
  <c r="G169" i="91" s="1"/>
  <c r="H177" i="82"/>
  <c r="H169" i="91" s="1"/>
  <c r="F161" i="91"/>
  <c r="H169" i="82"/>
  <c r="H161" i="91" s="1"/>
  <c r="I169" i="82"/>
  <c r="I161" i="91" s="1"/>
  <c r="J169" i="82"/>
  <c r="J161" i="91" s="1"/>
  <c r="G169" i="82"/>
  <c r="G161" i="91" s="1"/>
  <c r="H161" i="82"/>
  <c r="H153" i="91" s="1"/>
  <c r="I161" i="82"/>
  <c r="I153" i="91" s="1"/>
  <c r="G161" i="82"/>
  <c r="G153" i="91" s="1"/>
  <c r="J161" i="82"/>
  <c r="J153" i="91" s="1"/>
  <c r="J146" i="82"/>
  <c r="J143" i="91" s="1"/>
  <c r="G146" i="82"/>
  <c r="G143" i="91" s="1"/>
  <c r="I146" i="82"/>
  <c r="I143" i="91" s="1"/>
  <c r="H146" i="82"/>
  <c r="H143" i="91" s="1"/>
  <c r="G138" i="82"/>
  <c r="G135" i="91" s="1"/>
  <c r="H138" i="82"/>
  <c r="H135" i="91" s="1"/>
  <c r="I138" i="82"/>
  <c r="I135" i="91" s="1"/>
  <c r="J138" i="82"/>
  <c r="J135" i="91" s="1"/>
  <c r="F127" i="91"/>
  <c r="I129" i="82"/>
  <c r="I127" i="91" s="1"/>
  <c r="J129" i="82"/>
  <c r="J127" i="91" s="1"/>
  <c r="G129" i="82"/>
  <c r="G127" i="91" s="1"/>
  <c r="H129" i="82"/>
  <c r="H127" i="91" s="1"/>
  <c r="G120" i="82"/>
  <c r="G119" i="91" s="1"/>
  <c r="H120" i="82"/>
  <c r="H119" i="91" s="1"/>
  <c r="I120" i="82"/>
  <c r="I119" i="91" s="1"/>
  <c r="J120" i="82"/>
  <c r="J119" i="91" s="1"/>
  <c r="H44" i="82"/>
  <c r="H46" i="91" s="1"/>
  <c r="G44" i="82"/>
  <c r="G46" i="91" s="1"/>
  <c r="J44" i="82"/>
  <c r="J46" i="91" s="1"/>
  <c r="I44" i="82"/>
  <c r="I46" i="91" s="1"/>
  <c r="G93" i="82"/>
  <c r="G95" i="91" s="1"/>
  <c r="I93" i="82"/>
  <c r="I95" i="91" s="1"/>
  <c r="J93" i="82"/>
  <c r="J95" i="91" s="1"/>
  <c r="H93" i="82"/>
  <c r="H95" i="91" s="1"/>
  <c r="J85" i="82"/>
  <c r="J87" i="91" s="1"/>
  <c r="I85" i="82"/>
  <c r="I87" i="91" s="1"/>
  <c r="G85" i="82"/>
  <c r="G87" i="91" s="1"/>
  <c r="H85" i="82"/>
  <c r="H87" i="91" s="1"/>
  <c r="I77" i="82"/>
  <c r="I79" i="91" s="1"/>
  <c r="H77" i="82"/>
  <c r="H79" i="91" s="1"/>
  <c r="G77" i="82"/>
  <c r="G79" i="91" s="1"/>
  <c r="J77" i="82"/>
  <c r="J79" i="91" s="1"/>
  <c r="J71" i="91"/>
  <c r="I71" i="91"/>
  <c r="G71" i="91"/>
  <c r="H71" i="91"/>
  <c r="G63" i="82"/>
  <c r="G63" i="91" s="1"/>
  <c r="I63" i="82"/>
  <c r="I63" i="91" s="1"/>
  <c r="J63" i="82"/>
  <c r="J63" i="91" s="1"/>
  <c r="H63" i="82"/>
  <c r="H63" i="91" s="1"/>
  <c r="G54" i="82"/>
  <c r="G55" i="91" s="1"/>
  <c r="I54" i="82"/>
  <c r="I55" i="91" s="1"/>
  <c r="H54" i="82"/>
  <c r="H55" i="91" s="1"/>
  <c r="J54" i="82"/>
  <c r="J55" i="91" s="1"/>
  <c r="H189" i="82"/>
  <c r="H184" i="91" s="1"/>
  <c r="G189" i="82"/>
  <c r="G184" i="91" s="1"/>
  <c r="J189" i="82"/>
  <c r="J184" i="91" s="1"/>
  <c r="I189" i="82"/>
  <c r="I184" i="91" s="1"/>
  <c r="F176" i="91"/>
  <c r="G185" i="82"/>
  <c r="G176" i="91" s="1"/>
  <c r="H185" i="82"/>
  <c r="H176" i="91" s="1"/>
  <c r="I185" i="82"/>
  <c r="I176" i="91" s="1"/>
  <c r="J185" i="82"/>
  <c r="J176" i="91" s="1"/>
  <c r="F168" i="91"/>
  <c r="J176" i="82"/>
  <c r="J168" i="91" s="1"/>
  <c r="G176" i="82"/>
  <c r="G168" i="91" s="1"/>
  <c r="H176" i="82"/>
  <c r="H168" i="91" s="1"/>
  <c r="I176" i="82"/>
  <c r="I168" i="91" s="1"/>
  <c r="H168" i="82"/>
  <c r="H160" i="91" s="1"/>
  <c r="G168" i="82"/>
  <c r="G160" i="91" s="1"/>
  <c r="J168" i="82"/>
  <c r="J160" i="91" s="1"/>
  <c r="I168" i="82"/>
  <c r="I160" i="91" s="1"/>
  <c r="J160" i="82"/>
  <c r="J152" i="91" s="1"/>
  <c r="G160" i="82"/>
  <c r="G152" i="91" s="1"/>
  <c r="H160" i="82"/>
  <c r="H152" i="91" s="1"/>
  <c r="I160" i="82"/>
  <c r="I152" i="91" s="1"/>
  <c r="I145" i="82"/>
  <c r="I142" i="91" s="1"/>
  <c r="G145" i="82"/>
  <c r="G142" i="91" s="1"/>
  <c r="H145" i="82"/>
  <c r="H142" i="91" s="1"/>
  <c r="J145" i="82"/>
  <c r="J142" i="91" s="1"/>
  <c r="G137" i="82"/>
  <c r="G134" i="91" s="1"/>
  <c r="H137" i="82"/>
  <c r="H134" i="91" s="1"/>
  <c r="I137" i="82"/>
  <c r="I134" i="91" s="1"/>
  <c r="J137" i="82"/>
  <c r="J134" i="91" s="1"/>
  <c r="G128" i="82"/>
  <c r="G126" i="91" s="1"/>
  <c r="J128" i="82"/>
  <c r="J126" i="91" s="1"/>
  <c r="H128" i="82"/>
  <c r="H126" i="91" s="1"/>
  <c r="I128" i="82"/>
  <c r="I126" i="91" s="1"/>
  <c r="J119" i="82"/>
  <c r="J118" i="91" s="1"/>
  <c r="G119" i="82"/>
  <c r="G118" i="91" s="1"/>
  <c r="I119" i="82"/>
  <c r="I118" i="91" s="1"/>
  <c r="H119" i="82"/>
  <c r="H118" i="91" s="1"/>
  <c r="I43" i="82"/>
  <c r="I45" i="91" s="1"/>
  <c r="H43" i="82"/>
  <c r="H45" i="91" s="1"/>
  <c r="G43" i="82"/>
  <c r="G45" i="91" s="1"/>
  <c r="J43" i="82"/>
  <c r="J45" i="91" s="1"/>
  <c r="G92" i="82"/>
  <c r="G94" i="91" s="1"/>
  <c r="H92" i="82"/>
  <c r="J92" i="82"/>
  <c r="J94" i="91" s="1"/>
  <c r="I92" i="82"/>
  <c r="I94" i="91" s="1"/>
  <c r="G84" i="82"/>
  <c r="G86" i="91" s="1"/>
  <c r="J84" i="82"/>
  <c r="J86" i="91" s="1"/>
  <c r="H84" i="82"/>
  <c r="H86" i="91" s="1"/>
  <c r="I84" i="82"/>
  <c r="I86" i="91" s="1"/>
  <c r="G76" i="82"/>
  <c r="G78" i="91" s="1"/>
  <c r="I76" i="82"/>
  <c r="I78" i="91" s="1"/>
  <c r="H76" i="82"/>
  <c r="H78" i="91" s="1"/>
  <c r="J76" i="82"/>
  <c r="J78" i="91" s="1"/>
  <c r="H70" i="82"/>
  <c r="H70" i="91" s="1"/>
  <c r="G70" i="82"/>
  <c r="G70" i="91" s="1"/>
  <c r="J70" i="82"/>
  <c r="J70" i="91" s="1"/>
  <c r="I70" i="82"/>
  <c r="I70" i="91" s="1"/>
  <c r="H62" i="82"/>
  <c r="H62" i="91" s="1"/>
  <c r="G62" i="82"/>
  <c r="G62" i="91" s="1"/>
  <c r="J62" i="82"/>
  <c r="J62" i="91" s="1"/>
  <c r="I62" i="82"/>
  <c r="I62" i="91" s="1"/>
  <c r="G53" i="82"/>
  <c r="G54" i="91" s="1"/>
  <c r="J53" i="82"/>
  <c r="J54" i="91" s="1"/>
  <c r="H53" i="82"/>
  <c r="H54" i="91" s="1"/>
  <c r="I53" i="82"/>
  <c r="I54" i="91" s="1"/>
  <c r="G184" i="82"/>
  <c r="G175" i="91" s="1"/>
  <c r="H184" i="82"/>
  <c r="I184" i="82"/>
  <c r="I175" i="91" s="1"/>
  <c r="J184" i="82"/>
  <c r="J175" i="91" s="1"/>
  <c r="F167" i="91"/>
  <c r="H175" i="82"/>
  <c r="H167" i="91" s="1"/>
  <c r="I175" i="82"/>
  <c r="I167" i="91" s="1"/>
  <c r="J175" i="82"/>
  <c r="J167" i="91" s="1"/>
  <c r="G175" i="82"/>
  <c r="G167" i="91" s="1"/>
  <c r="J167" i="82"/>
  <c r="J159" i="91" s="1"/>
  <c r="G167" i="82"/>
  <c r="G159" i="91" s="1"/>
  <c r="I167" i="82"/>
  <c r="I159" i="91" s="1"/>
  <c r="H167" i="82"/>
  <c r="H159" i="91" s="1"/>
  <c r="F151" i="91"/>
  <c r="G159" i="82"/>
  <c r="G151" i="91" s="1"/>
  <c r="J159" i="82"/>
  <c r="J151" i="91" s="1"/>
  <c r="I159" i="82"/>
  <c r="I151" i="91" s="1"/>
  <c r="H159" i="82"/>
  <c r="H151" i="91" s="1"/>
  <c r="F141" i="91"/>
  <c r="H144" i="82"/>
  <c r="H141" i="91" s="1"/>
  <c r="G144" i="82"/>
  <c r="G141" i="91" s="1"/>
  <c r="I144" i="82"/>
  <c r="I141" i="91" s="1"/>
  <c r="J144" i="82"/>
  <c r="J141" i="91" s="1"/>
  <c r="H135" i="82"/>
  <c r="H133" i="91" s="1"/>
  <c r="I135" i="82"/>
  <c r="I133" i="91" s="1"/>
  <c r="G135" i="82"/>
  <c r="G133" i="91" s="1"/>
  <c r="J135" i="82"/>
  <c r="J133" i="91" s="1"/>
  <c r="F125" i="91"/>
  <c r="G127" i="82"/>
  <c r="G125" i="91" s="1"/>
  <c r="J127" i="82"/>
  <c r="J125" i="91" s="1"/>
  <c r="H127" i="82"/>
  <c r="H125" i="91" s="1"/>
  <c r="I127" i="82"/>
  <c r="I125" i="91" s="1"/>
  <c r="G118" i="82"/>
  <c r="G117" i="91" s="1"/>
  <c r="H118" i="82"/>
  <c r="H117" i="91" s="1"/>
  <c r="I118" i="82"/>
  <c r="I117" i="91" s="1"/>
  <c r="J118" i="82"/>
  <c r="J117" i="91" s="1"/>
  <c r="J50" i="82"/>
  <c r="J52" i="91" s="1"/>
  <c r="I50" i="82"/>
  <c r="I52" i="91" s="1"/>
  <c r="G50" i="82"/>
  <c r="G52" i="91" s="1"/>
  <c r="H50" i="82"/>
  <c r="H52" i="91" s="1"/>
  <c r="G42" i="82"/>
  <c r="G44" i="91" s="1"/>
  <c r="I42" i="82"/>
  <c r="I44" i="91" s="1"/>
  <c r="H42" i="82"/>
  <c r="J42" i="82"/>
  <c r="J44" i="91" s="1"/>
  <c r="I91" i="82"/>
  <c r="I93" i="91" s="1"/>
  <c r="H91" i="82"/>
  <c r="H93" i="91" s="1"/>
  <c r="G91" i="82"/>
  <c r="G93" i="91" s="1"/>
  <c r="J91" i="82"/>
  <c r="J93" i="91" s="1"/>
  <c r="H83" i="82"/>
  <c r="H85" i="91" s="1"/>
  <c r="I83" i="82"/>
  <c r="I85" i="91" s="1"/>
  <c r="J83" i="82"/>
  <c r="J85" i="91" s="1"/>
  <c r="G83" i="82"/>
  <c r="G85" i="91" s="1"/>
  <c r="F77" i="91"/>
  <c r="H75" i="82"/>
  <c r="H77" i="91" s="1"/>
  <c r="J75" i="82"/>
  <c r="J77" i="91" s="1"/>
  <c r="G75" i="82"/>
  <c r="G77" i="91" s="1"/>
  <c r="I75" i="82"/>
  <c r="I77" i="91" s="1"/>
  <c r="G69" i="82"/>
  <c r="G69" i="91" s="1"/>
  <c r="H69" i="82"/>
  <c r="H69" i="91" s="1"/>
  <c r="I69" i="82"/>
  <c r="I69" i="91" s="1"/>
  <c r="J69" i="82"/>
  <c r="J69" i="91" s="1"/>
  <c r="I61" i="82"/>
  <c r="I61" i="91" s="1"/>
  <c r="G61" i="82"/>
  <c r="G61" i="91" s="1"/>
  <c r="H61" i="82"/>
  <c r="H61" i="91" s="1"/>
  <c r="J61" i="82"/>
  <c r="J61" i="91" s="1"/>
  <c r="G52" i="82"/>
  <c r="G53" i="91" s="1"/>
  <c r="I52" i="82"/>
  <c r="I53" i="91" s="1"/>
  <c r="H52" i="82"/>
  <c r="H53" i="91" s="1"/>
  <c r="J52" i="82"/>
  <c r="J53" i="91" s="1"/>
  <c r="I38" i="82"/>
  <c r="I40" i="91" s="1"/>
  <c r="G38" i="82"/>
  <c r="G40" i="91" s="1"/>
  <c r="H38" i="82"/>
  <c r="H40" i="91" s="1"/>
  <c r="J38" i="82"/>
  <c r="F32" i="91"/>
  <c r="G30" i="82"/>
  <c r="G32" i="91" s="1"/>
  <c r="H30" i="82"/>
  <c r="H32" i="91" s="1"/>
  <c r="I30" i="82"/>
  <c r="I32" i="91" s="1"/>
  <c r="J30" i="82"/>
  <c r="J32" i="91" s="1"/>
  <c r="H22" i="82"/>
  <c r="H24" i="91" s="1"/>
  <c r="J22" i="82"/>
  <c r="J24" i="91" s="1"/>
  <c r="G22" i="82"/>
  <c r="G24" i="91" s="1"/>
  <c r="I22" i="82"/>
  <c r="I24" i="91" s="1"/>
  <c r="I14" i="82"/>
  <c r="I16" i="91" s="1"/>
  <c r="J14" i="82"/>
  <c r="J16" i="91" s="1"/>
  <c r="G14" i="82"/>
  <c r="G16" i="91" s="1"/>
  <c r="H14" i="82"/>
  <c r="H16" i="91" s="1"/>
  <c r="G6" i="82"/>
  <c r="G8" i="91" s="1"/>
  <c r="I6" i="82"/>
  <c r="I8" i="91" s="1"/>
  <c r="J6" i="82"/>
  <c r="J8" i="91" s="1"/>
  <c r="H6" i="82"/>
  <c r="H8" i="91" s="1"/>
  <c r="I103" i="82"/>
  <c r="I104" i="91" s="1"/>
  <c r="J103" i="82"/>
  <c r="J104" i="91" s="1"/>
  <c r="H103" i="82"/>
  <c r="H104" i="91" s="1"/>
  <c r="G103" i="82"/>
  <c r="G554" i="82"/>
  <c r="G558" i="91" s="1"/>
  <c r="J554" i="82"/>
  <c r="J558" i="91" s="1"/>
  <c r="H554" i="82"/>
  <c r="H558" i="91" s="1"/>
  <c r="I554" i="82"/>
  <c r="I558" i="91" s="1"/>
  <c r="I546" i="82"/>
  <c r="I550" i="91" s="1"/>
  <c r="J546" i="82"/>
  <c r="J550" i="91" s="1"/>
  <c r="H546" i="82"/>
  <c r="H550" i="91" s="1"/>
  <c r="G546" i="82"/>
  <c r="H538" i="82"/>
  <c r="H542" i="91" s="1"/>
  <c r="I538" i="82"/>
  <c r="I542" i="91" s="1"/>
  <c r="G538" i="82"/>
  <c r="J538" i="82"/>
  <c r="J542" i="91" s="1"/>
  <c r="I530" i="82"/>
  <c r="I534" i="91" s="1"/>
  <c r="G530" i="82"/>
  <c r="G534" i="91" s="1"/>
  <c r="H530" i="82"/>
  <c r="J530" i="82"/>
  <c r="J534" i="91" s="1"/>
  <c r="H526" i="91"/>
  <c r="J526" i="91"/>
  <c r="I526" i="91"/>
  <c r="J510" i="82"/>
  <c r="J518" i="91" s="1"/>
  <c r="H510" i="82"/>
  <c r="H518" i="91" s="1"/>
  <c r="G510" i="82"/>
  <c r="I510" i="82"/>
  <c r="I518" i="91" s="1"/>
  <c r="G502" i="82"/>
  <c r="G510" i="91" s="1"/>
  <c r="H502" i="82"/>
  <c r="H510" i="91" s="1"/>
  <c r="I502" i="82"/>
  <c r="J502" i="82"/>
  <c r="J510" i="91" s="1"/>
  <c r="J494" i="82"/>
  <c r="J502" i="91" s="1"/>
  <c r="I494" i="82"/>
  <c r="I502" i="91" s="1"/>
  <c r="H494" i="82"/>
  <c r="H502" i="91" s="1"/>
  <c r="G494" i="82"/>
  <c r="J489" i="82"/>
  <c r="J494" i="91" s="1"/>
  <c r="I489" i="82"/>
  <c r="I494" i="91" s="1"/>
  <c r="H489" i="82"/>
  <c r="H494" i="91" s="1"/>
  <c r="G489" i="82"/>
  <c r="H474" i="82"/>
  <c r="H486" i="91" s="1"/>
  <c r="I474" i="82"/>
  <c r="I486" i="91" s="1"/>
  <c r="G474" i="82"/>
  <c r="G486" i="91" s="1"/>
  <c r="J474" i="82"/>
  <c r="I466" i="82"/>
  <c r="I478" i="91" s="1"/>
  <c r="J466" i="82"/>
  <c r="J478" i="91" s="1"/>
  <c r="G466" i="82"/>
  <c r="G478" i="91" s="1"/>
  <c r="H466" i="82"/>
  <c r="J458" i="82"/>
  <c r="J470" i="91" s="1"/>
  <c r="I458" i="82"/>
  <c r="I470" i="91" s="1"/>
  <c r="G458" i="82"/>
  <c r="H458" i="82"/>
  <c r="H470" i="91" s="1"/>
  <c r="F462" i="91"/>
  <c r="G462" i="91"/>
  <c r="J462" i="91"/>
  <c r="H462" i="91"/>
  <c r="I462" i="91"/>
  <c r="J454" i="91"/>
  <c r="H454" i="91"/>
  <c r="I454" i="91"/>
  <c r="I448" i="82"/>
  <c r="I446" i="91" s="1"/>
  <c r="G448" i="82"/>
  <c r="G446" i="91" s="1"/>
  <c r="H448" i="82"/>
  <c r="H446" i="91" s="1"/>
  <c r="J448" i="82"/>
  <c r="J446" i="91" s="1"/>
  <c r="I440" i="82"/>
  <c r="I438" i="91" s="1"/>
  <c r="J440" i="82"/>
  <c r="J438" i="91" s="1"/>
  <c r="H440" i="82"/>
  <c r="H438" i="91" s="1"/>
  <c r="G440" i="82"/>
  <c r="I432" i="82"/>
  <c r="I430" i="91" s="1"/>
  <c r="H432" i="82"/>
  <c r="H430" i="91" s="1"/>
  <c r="J432" i="82"/>
  <c r="J430" i="91" s="1"/>
  <c r="G432" i="82"/>
  <c r="H424" i="82"/>
  <c r="H422" i="91" s="1"/>
  <c r="G424" i="82"/>
  <c r="J424" i="82"/>
  <c r="J422" i="91" s="1"/>
  <c r="I424" i="82"/>
  <c r="I422" i="91" s="1"/>
  <c r="H416" i="82"/>
  <c r="H414" i="91" s="1"/>
  <c r="I416" i="82"/>
  <c r="I414" i="91" s="1"/>
  <c r="J416" i="82"/>
  <c r="J414" i="91" s="1"/>
  <c r="G416" i="82"/>
  <c r="G408" i="82"/>
  <c r="G406" i="91" s="1"/>
  <c r="J408" i="82"/>
  <c r="J406" i="91" s="1"/>
  <c r="I408" i="82"/>
  <c r="I406" i="91" s="1"/>
  <c r="H408" i="82"/>
  <c r="H406" i="91" s="1"/>
  <c r="J399" i="82"/>
  <c r="J398" i="91" s="1"/>
  <c r="H399" i="82"/>
  <c r="H398" i="91" s="1"/>
  <c r="I399" i="82"/>
  <c r="I398" i="91" s="1"/>
  <c r="G399" i="82"/>
  <c r="I391" i="82"/>
  <c r="I390" i="91" s="1"/>
  <c r="H391" i="82"/>
  <c r="H390" i="91" s="1"/>
  <c r="G391" i="82"/>
  <c r="G390" i="91" s="1"/>
  <c r="J391" i="82"/>
  <c r="J390" i="91" s="1"/>
  <c r="I383" i="82"/>
  <c r="I382" i="91" s="1"/>
  <c r="J383" i="82"/>
  <c r="J382" i="91" s="1"/>
  <c r="H383" i="82"/>
  <c r="H382" i="91" s="1"/>
  <c r="G383" i="82"/>
  <c r="I375" i="82"/>
  <c r="I374" i="91" s="1"/>
  <c r="H375" i="82"/>
  <c r="H374" i="91" s="1"/>
  <c r="J375" i="82"/>
  <c r="J374" i="91" s="1"/>
  <c r="G375" i="82"/>
  <c r="J367" i="82"/>
  <c r="J366" i="91" s="1"/>
  <c r="G367" i="82"/>
  <c r="I367" i="82"/>
  <c r="I366" i="91" s="1"/>
  <c r="H367" i="82"/>
  <c r="H366" i="91" s="1"/>
  <c r="I359" i="82"/>
  <c r="I358" i="91" s="1"/>
  <c r="J359" i="82"/>
  <c r="J358" i="91" s="1"/>
  <c r="G359" i="82"/>
  <c r="H359" i="82"/>
  <c r="H358" i="91" s="1"/>
  <c r="J351" i="82"/>
  <c r="J350" i="91" s="1"/>
  <c r="I351" i="82"/>
  <c r="I350" i="91" s="1"/>
  <c r="G351" i="82"/>
  <c r="G350" i="91" s="1"/>
  <c r="H351" i="82"/>
  <c r="G343" i="82"/>
  <c r="G342" i="91" s="1"/>
  <c r="J343" i="82"/>
  <c r="J342" i="91" s="1"/>
  <c r="H343" i="82"/>
  <c r="H342" i="91" s="1"/>
  <c r="I343" i="82"/>
  <c r="I342" i="91" s="1"/>
  <c r="I335" i="82"/>
  <c r="I334" i="91" s="1"/>
  <c r="H335" i="82"/>
  <c r="H334" i="91" s="1"/>
  <c r="G335" i="82"/>
  <c r="J335" i="82"/>
  <c r="J334" i="91" s="1"/>
  <c r="F326" i="91"/>
  <c r="J327" i="82"/>
  <c r="J326" i="91" s="1"/>
  <c r="G327" i="82"/>
  <c r="I327" i="82"/>
  <c r="I326" i="91" s="1"/>
  <c r="H327" i="82"/>
  <c r="H326" i="91" s="1"/>
  <c r="I319" i="82"/>
  <c r="I318" i="91" s="1"/>
  <c r="J319" i="82"/>
  <c r="J318" i="91" s="1"/>
  <c r="G319" i="82"/>
  <c r="G318" i="91" s="1"/>
  <c r="H319" i="82"/>
  <c r="G311" i="82"/>
  <c r="G310" i="91" s="1"/>
  <c r="I311" i="82"/>
  <c r="I310" i="91" s="1"/>
  <c r="J311" i="82"/>
  <c r="J310" i="91" s="1"/>
  <c r="H311" i="82"/>
  <c r="H302" i="91"/>
  <c r="I302" i="91"/>
  <c r="J302" i="91"/>
  <c r="I294" i="91"/>
  <c r="H294" i="91"/>
  <c r="J294" i="91"/>
  <c r="J286" i="91"/>
  <c r="H286" i="91"/>
  <c r="G286" i="91"/>
  <c r="J278" i="91"/>
  <c r="H278" i="91"/>
  <c r="I278" i="91"/>
  <c r="F270" i="91"/>
  <c r="H270" i="91"/>
  <c r="G270" i="91"/>
  <c r="I270" i="91"/>
  <c r="J270" i="91"/>
  <c r="J262" i="91"/>
  <c r="I262" i="91"/>
  <c r="H262" i="91"/>
  <c r="H258" i="82"/>
  <c r="H254" i="91" s="1"/>
  <c r="G258" i="82"/>
  <c r="G254" i="91" s="1"/>
  <c r="I258" i="82"/>
  <c r="I254" i="91" s="1"/>
  <c r="J258" i="82"/>
  <c r="G250" i="82"/>
  <c r="G246" i="91" s="1"/>
  <c r="H250" i="82"/>
  <c r="H246" i="91" s="1"/>
  <c r="I250" i="82"/>
  <c r="J250" i="82"/>
  <c r="J246" i="91" s="1"/>
  <c r="H242" i="82"/>
  <c r="H238" i="91" s="1"/>
  <c r="G242" i="82"/>
  <c r="J242" i="82"/>
  <c r="J238" i="91" s="1"/>
  <c r="I242" i="82"/>
  <c r="I238" i="91" s="1"/>
  <c r="H234" i="82"/>
  <c r="H230" i="91" s="1"/>
  <c r="J234" i="82"/>
  <c r="J230" i="91" s="1"/>
  <c r="G234" i="82"/>
  <c r="I234" i="82"/>
  <c r="I230" i="91" s="1"/>
  <c r="I230" i="82"/>
  <c r="I222" i="91" s="1"/>
  <c r="G230" i="82"/>
  <c r="G222" i="91" s="1"/>
  <c r="H230" i="82"/>
  <c r="H222" i="91" s="1"/>
  <c r="J230" i="82"/>
  <c r="J222" i="91" s="1"/>
  <c r="J222" i="82"/>
  <c r="J214" i="91" s="1"/>
  <c r="G222" i="82"/>
  <c r="G214" i="91" s="1"/>
  <c r="H222" i="82"/>
  <c r="H214" i="91" s="1"/>
  <c r="I222" i="82"/>
  <c r="J211" i="82"/>
  <c r="J206" i="91" s="1"/>
  <c r="I211" i="82"/>
  <c r="I206" i="91" s="1"/>
  <c r="G211" i="82"/>
  <c r="H211" i="82"/>
  <c r="H206" i="91" s="1"/>
  <c r="I203" i="82"/>
  <c r="I198" i="91" s="1"/>
  <c r="G203" i="82"/>
  <c r="G198" i="91" s="1"/>
  <c r="H203" i="82"/>
  <c r="J203" i="82"/>
  <c r="J198" i="91" s="1"/>
  <c r="J195" i="82"/>
  <c r="J190" i="91" s="1"/>
  <c r="G195" i="82"/>
  <c r="I195" i="82"/>
  <c r="I190" i="91" s="1"/>
  <c r="H195" i="82"/>
  <c r="H190" i="91" s="1"/>
  <c r="I182" i="91"/>
  <c r="G182" i="91"/>
  <c r="J182" i="91"/>
  <c r="F174" i="91"/>
  <c r="H183" i="82"/>
  <c r="H174" i="91" s="1"/>
  <c r="J183" i="82"/>
  <c r="J174" i="91" s="1"/>
  <c r="I183" i="82"/>
  <c r="I174" i="91" s="1"/>
  <c r="G183" i="82"/>
  <c r="G174" i="91" s="1"/>
  <c r="F166" i="91"/>
  <c r="J174" i="82"/>
  <c r="J166" i="91" s="1"/>
  <c r="G174" i="82"/>
  <c r="G166" i="91" s="1"/>
  <c r="H174" i="82"/>
  <c r="H166" i="91" s="1"/>
  <c r="I174" i="82"/>
  <c r="I166" i="91" s="1"/>
  <c r="G166" i="82"/>
  <c r="G158" i="91" s="1"/>
  <c r="I166" i="82"/>
  <c r="I158" i="91" s="1"/>
  <c r="J166" i="82"/>
  <c r="J158" i="91" s="1"/>
  <c r="H166" i="82"/>
  <c r="H158" i="91" s="1"/>
  <c r="G158" i="82"/>
  <c r="G150" i="91" s="1"/>
  <c r="H158" i="82"/>
  <c r="H150" i="91" s="1"/>
  <c r="I158" i="82"/>
  <c r="I150" i="91" s="1"/>
  <c r="J158" i="82"/>
  <c r="J150" i="91" s="1"/>
  <c r="F140" i="91"/>
  <c r="G143" i="82"/>
  <c r="G140" i="91" s="1"/>
  <c r="H143" i="82"/>
  <c r="H140" i="91" s="1"/>
  <c r="I143" i="82"/>
  <c r="I140" i="91" s="1"/>
  <c r="J143" i="82"/>
  <c r="J140" i="91" s="1"/>
  <c r="I134" i="82"/>
  <c r="I132" i="91" s="1"/>
  <c r="G134" i="82"/>
  <c r="G132" i="91" s="1"/>
  <c r="H134" i="82"/>
  <c r="H132" i="91" s="1"/>
  <c r="J134" i="82"/>
  <c r="J132" i="91" s="1"/>
  <c r="F124" i="91"/>
  <c r="J125" i="82"/>
  <c r="J124" i="91" s="1"/>
  <c r="G125" i="82"/>
  <c r="G124" i="91" s="1"/>
  <c r="I125" i="82"/>
  <c r="I124" i="91" s="1"/>
  <c r="H125" i="82"/>
  <c r="H124" i="91" s="1"/>
  <c r="F116" i="91"/>
  <c r="I117" i="82"/>
  <c r="I116" i="91" s="1"/>
  <c r="J117" i="82"/>
  <c r="J116" i="91" s="1"/>
  <c r="G117" i="82"/>
  <c r="G116" i="91" s="1"/>
  <c r="H117" i="82"/>
  <c r="H116" i="91" s="1"/>
  <c r="J49" i="82"/>
  <c r="J51" i="91" s="1"/>
  <c r="H49" i="82"/>
  <c r="H51" i="91" s="1"/>
  <c r="I49" i="82"/>
  <c r="I51" i="91" s="1"/>
  <c r="G49" i="82"/>
  <c r="G51" i="91" s="1"/>
  <c r="J41" i="82"/>
  <c r="J43" i="91" s="1"/>
  <c r="H41" i="82"/>
  <c r="H43" i="91" s="1"/>
  <c r="G41" i="82"/>
  <c r="G43" i="91" s="1"/>
  <c r="I41" i="82"/>
  <c r="I43" i="91" s="1"/>
  <c r="G90" i="82"/>
  <c r="G92" i="91" s="1"/>
  <c r="H90" i="82"/>
  <c r="H92" i="91" s="1"/>
  <c r="J90" i="82"/>
  <c r="J92" i="91" s="1"/>
  <c r="I90" i="82"/>
  <c r="I92" i="91" s="1"/>
  <c r="I82" i="82"/>
  <c r="I84" i="91" s="1"/>
  <c r="G82" i="82"/>
  <c r="G84" i="91" s="1"/>
  <c r="J82" i="82"/>
  <c r="J84" i="91" s="1"/>
  <c r="H82" i="82"/>
  <c r="H84" i="91" s="1"/>
  <c r="H74" i="82"/>
  <c r="H76" i="91" s="1"/>
  <c r="I74" i="82"/>
  <c r="I76" i="91" s="1"/>
  <c r="J74" i="82"/>
  <c r="J76" i="91" s="1"/>
  <c r="G74" i="82"/>
  <c r="G76" i="91" s="1"/>
  <c r="I68" i="82"/>
  <c r="J68" i="82"/>
  <c r="J68" i="91" s="1"/>
  <c r="G68" i="82"/>
  <c r="G68" i="91" s="1"/>
  <c r="H68" i="82"/>
  <c r="H68" i="91" s="1"/>
  <c r="I60" i="82"/>
  <c r="I60" i="91" s="1"/>
  <c r="J60" i="82"/>
  <c r="J60" i="91" s="1"/>
  <c r="H60" i="82"/>
  <c r="H60" i="91" s="1"/>
  <c r="G60" i="82"/>
  <c r="G60" i="91" s="1"/>
  <c r="F175" i="91"/>
  <c r="W154" i="91"/>
  <c r="F117" i="91"/>
  <c r="I279" i="91"/>
  <c r="G263" i="91"/>
  <c r="I287" i="91"/>
  <c r="H295" i="91"/>
  <c r="J303" i="91"/>
  <c r="F169" i="91"/>
  <c r="G277" i="91"/>
  <c r="F463" i="91"/>
  <c r="H303" i="91"/>
  <c r="F415" i="91"/>
  <c r="G293" i="91"/>
  <c r="H269" i="91"/>
  <c r="J277" i="91"/>
  <c r="G165" i="91"/>
  <c r="I165" i="91"/>
  <c r="I269" i="91"/>
  <c r="I229" i="91"/>
  <c r="G288" i="91"/>
  <c r="F173" i="91"/>
  <c r="F197" i="91"/>
  <c r="F208" i="91"/>
  <c r="F7" i="91"/>
  <c r="K226" i="91"/>
  <c r="M98" i="82"/>
  <c r="S98" i="82" s="1"/>
  <c r="S99" i="91" s="1"/>
  <c r="K227" i="91"/>
  <c r="I293" i="91"/>
  <c r="G261" i="91"/>
  <c r="J165" i="91"/>
  <c r="H285" i="91"/>
  <c r="H165" i="91"/>
  <c r="J280" i="91"/>
  <c r="G272" i="91"/>
  <c r="F237" i="91"/>
  <c r="F447" i="91"/>
  <c r="J279" i="91"/>
  <c r="F511" i="91"/>
  <c r="F543" i="91"/>
  <c r="F551" i="91"/>
  <c r="F367" i="91"/>
  <c r="F388" i="91"/>
  <c r="F172" i="91"/>
  <c r="I280" i="91"/>
  <c r="F337" i="91"/>
  <c r="G280" i="91"/>
  <c r="G304" i="91"/>
  <c r="I288" i="91"/>
  <c r="F216" i="91"/>
  <c r="F480" i="91"/>
  <c r="F184" i="91"/>
  <c r="F225" i="91"/>
  <c r="F232" i="91"/>
  <c r="F30" i="91"/>
  <c r="F106" i="91"/>
  <c r="F26" i="91"/>
  <c r="F185" i="91"/>
  <c r="F451" i="91"/>
  <c r="F328" i="91"/>
  <c r="F320" i="91"/>
  <c r="F400" i="91"/>
  <c r="F200" i="91"/>
  <c r="J226" i="91"/>
  <c r="F558" i="91"/>
  <c r="F363" i="91"/>
  <c r="F307" i="91"/>
  <c r="F22" i="91"/>
  <c r="F556" i="91"/>
  <c r="F500" i="91"/>
  <c r="F380" i="91"/>
  <c r="F356" i="91"/>
  <c r="F324" i="91"/>
  <c r="F220" i="91"/>
  <c r="F212" i="91"/>
  <c r="F425" i="91"/>
  <c r="F369" i="91"/>
  <c r="F233" i="91"/>
  <c r="D288" i="91"/>
  <c r="F29" i="91"/>
  <c r="F21" i="91"/>
  <c r="F109" i="91"/>
  <c r="F507" i="91"/>
  <c r="F491" i="91"/>
  <c r="F467" i="91"/>
  <c r="F443" i="91"/>
  <c r="F435" i="91"/>
  <c r="F427" i="91"/>
  <c r="F411" i="91"/>
  <c r="F395" i="91"/>
  <c r="F387" i="91"/>
  <c r="F379" i="91"/>
  <c r="F355" i="91"/>
  <c r="F347" i="91"/>
  <c r="F315" i="91"/>
  <c r="F299" i="91"/>
  <c r="F267" i="91"/>
  <c r="I267" i="91"/>
  <c r="F28" i="91"/>
  <c r="F554" i="91"/>
  <c r="F490" i="91"/>
  <c r="F38" i="91"/>
  <c r="F508" i="91"/>
  <c r="F484" i="91"/>
  <c r="F476" i="91"/>
  <c r="F460" i="91"/>
  <c r="F452" i="91"/>
  <c r="F444" i="91"/>
  <c r="F428" i="91"/>
  <c r="F420" i="91"/>
  <c r="F412" i="91"/>
  <c r="F404" i="91"/>
  <c r="F364" i="91"/>
  <c r="F340" i="91"/>
  <c r="F308" i="91"/>
  <c r="F292" i="91"/>
  <c r="F284" i="91"/>
  <c r="F276" i="91"/>
  <c r="F268" i="91"/>
  <c r="F260" i="91"/>
  <c r="F244" i="91"/>
  <c r="F236" i="91"/>
  <c r="F228" i="91"/>
  <c r="F196" i="91"/>
  <c r="F188" i="91"/>
  <c r="F202" i="91"/>
  <c r="F351" i="91"/>
  <c r="F194" i="91"/>
  <c r="F279" i="91"/>
  <c r="F234" i="91"/>
  <c r="F439" i="91"/>
  <c r="F312" i="91"/>
  <c r="F219" i="91"/>
  <c r="F546" i="91"/>
  <c r="F538" i="91"/>
  <c r="F530" i="91"/>
  <c r="F522" i="91"/>
  <c r="F506" i="91"/>
  <c r="F434" i="91"/>
  <c r="F330" i="91"/>
  <c r="H298" i="91"/>
  <c r="F298" i="91"/>
  <c r="I298" i="91"/>
  <c r="G290" i="91"/>
  <c r="I282" i="91"/>
  <c r="G282" i="91"/>
  <c r="H266" i="91"/>
  <c r="J266" i="91"/>
  <c r="F100" i="91"/>
  <c r="F35" i="91"/>
  <c r="F27" i="91"/>
  <c r="F19" i="91"/>
  <c r="F107" i="91"/>
  <c r="F111" i="91"/>
  <c r="D146" i="91"/>
  <c r="F344" i="91"/>
  <c r="F6" i="91"/>
  <c r="F177" i="91"/>
  <c r="F204" i="91"/>
  <c r="F384" i="91"/>
  <c r="F283" i="91"/>
  <c r="F499" i="91"/>
  <c r="F179" i="91"/>
  <c r="F103" i="91"/>
  <c r="F352" i="91"/>
  <c r="F396" i="91"/>
  <c r="F371" i="91"/>
  <c r="M58" i="82"/>
  <c r="S58" i="82" s="1"/>
  <c r="K58" i="82"/>
  <c r="K96" i="82"/>
  <c r="M96" i="82"/>
  <c r="S96" i="82" s="1"/>
  <c r="F5" i="91"/>
  <c r="F31" i="91"/>
  <c r="F15" i="91"/>
  <c r="F557" i="91"/>
  <c r="F542" i="91"/>
  <c r="F534" i="91"/>
  <c r="F526" i="91"/>
  <c r="F518" i="91"/>
  <c r="F510" i="91"/>
  <c r="F502" i="91"/>
  <c r="F470" i="91"/>
  <c r="F454" i="91"/>
  <c r="F446" i="91"/>
  <c r="F422" i="91"/>
  <c r="F414" i="91"/>
  <c r="F406" i="91"/>
  <c r="F390" i="91"/>
  <c r="F374" i="91"/>
  <c r="F358" i="91"/>
  <c r="F350" i="91"/>
  <c r="F342" i="91"/>
  <c r="F334" i="91"/>
  <c r="F318" i="91"/>
  <c r="F302" i="91"/>
  <c r="F294" i="91"/>
  <c r="F278" i="91"/>
  <c r="F263" i="91"/>
  <c r="F247" i="91"/>
  <c r="F231" i="91"/>
  <c r="F223" i="91"/>
  <c r="F207" i="91"/>
  <c r="F199" i="91"/>
  <c r="F191" i="91"/>
  <c r="F183" i="91"/>
  <c r="F36" i="91"/>
  <c r="F459" i="91"/>
  <c r="J285" i="91"/>
  <c r="F429" i="91"/>
  <c r="F419" i="91"/>
  <c r="F269" i="91"/>
  <c r="F262" i="91"/>
  <c r="F323" i="91"/>
  <c r="F493" i="91"/>
  <c r="F461" i="91"/>
  <c r="F437" i="91"/>
  <c r="F421" i="91"/>
  <c r="F405" i="91"/>
  <c r="F397" i="91"/>
  <c r="F389" i="91"/>
  <c r="F373" i="91"/>
  <c r="F357" i="91"/>
  <c r="F349" i="91"/>
  <c r="F341" i="91"/>
  <c r="F333" i="91"/>
  <c r="F325" i="91"/>
  <c r="F309" i="91"/>
  <c r="J301" i="91"/>
  <c r="F301" i="91"/>
  <c r="F293" i="91"/>
  <c r="F285" i="91"/>
  <c r="F277" i="91"/>
  <c r="F246" i="91"/>
  <c r="F238" i="91"/>
  <c r="F230" i="91"/>
  <c r="F222" i="91"/>
  <c r="F206" i="91"/>
  <c r="F198" i="91"/>
  <c r="F190" i="91"/>
  <c r="F182" i="91"/>
  <c r="F555" i="91"/>
  <c r="F548" i="91"/>
  <c r="F532" i="91"/>
  <c r="F524" i="91"/>
  <c r="F516" i="91"/>
  <c r="F12" i="91"/>
  <c r="F108" i="91"/>
  <c r="F498" i="91"/>
  <c r="F482" i="91"/>
  <c r="F466" i="91"/>
  <c r="F458" i="91"/>
  <c r="F450" i="91"/>
  <c r="F418" i="91"/>
  <c r="F410" i="91"/>
  <c r="F402" i="91"/>
  <c r="F394" i="91"/>
  <c r="F386" i="91"/>
  <c r="F378" i="91"/>
  <c r="F370" i="91"/>
  <c r="F362" i="91"/>
  <c r="F338" i="91"/>
  <c r="F322" i="91"/>
  <c r="F306" i="91"/>
  <c r="F282" i="91"/>
  <c r="F274" i="91"/>
  <c r="F266" i="91"/>
  <c r="F251" i="91"/>
  <c r="F243" i="91"/>
  <c r="F235" i="91"/>
  <c r="F211" i="91"/>
  <c r="F203" i="91"/>
  <c r="F195" i="91"/>
  <c r="F187" i="91"/>
  <c r="F110" i="91"/>
  <c r="F537" i="91"/>
  <c r="F529" i="91"/>
  <c r="F521" i="91"/>
  <c r="F513" i="91"/>
  <c r="F505" i="91"/>
  <c r="F377" i="91"/>
  <c r="F441" i="91"/>
  <c r="F8" i="91"/>
  <c r="F258" i="91"/>
  <c r="F313" i="91"/>
  <c r="F24" i="91"/>
  <c r="F489" i="91"/>
  <c r="F353" i="91"/>
  <c r="F401" i="91"/>
  <c r="F512" i="91"/>
  <c r="F16" i="91"/>
  <c r="F528" i="91"/>
  <c r="F98" i="91"/>
  <c r="J148" i="91"/>
  <c r="G295" i="91"/>
  <c r="F14" i="91"/>
  <c r="F305" i="91"/>
  <c r="F259" i="91"/>
  <c r="F304" i="91"/>
  <c r="F296" i="91"/>
  <c r="J296" i="91"/>
  <c r="F273" i="91"/>
  <c r="F250" i="91"/>
  <c r="F178" i="91"/>
  <c r="F477" i="91"/>
  <c r="F469" i="91"/>
  <c r="F438" i="91"/>
  <c r="F430" i="91"/>
  <c r="F375" i="91"/>
  <c r="F335" i="91"/>
  <c r="F272" i="91"/>
  <c r="F193" i="91"/>
  <c r="F547" i="91"/>
  <c r="F539" i="91"/>
  <c r="F398" i="91"/>
  <c r="F382" i="91"/>
  <c r="F366" i="91"/>
  <c r="F34" i="91"/>
  <c r="F553" i="91"/>
  <c r="F475" i="91"/>
  <c r="F436" i="91"/>
  <c r="F381" i="91"/>
  <c r="F317" i="91"/>
  <c r="F255" i="91"/>
  <c r="F215" i="91"/>
  <c r="F41" i="91"/>
  <c r="F545" i="91"/>
  <c r="F372" i="91"/>
  <c r="F104" i="91"/>
  <c r="F426" i="91"/>
  <c r="F403" i="91"/>
  <c r="F20" i="91"/>
  <c r="F487" i="91"/>
  <c r="F339" i="91"/>
  <c r="F101" i="91"/>
  <c r="F541" i="91"/>
  <c r="F332" i="91"/>
  <c r="F540" i="91"/>
  <c r="F486" i="91"/>
  <c r="F432" i="91"/>
  <c r="F385" i="91"/>
  <c r="F354" i="91"/>
  <c r="F346" i="91"/>
  <c r="F331" i="91"/>
  <c r="F254" i="91"/>
  <c r="F214" i="91"/>
  <c r="F18" i="91"/>
  <c r="F112" i="91"/>
  <c r="F523" i="91"/>
  <c r="F25" i="91"/>
  <c r="F9" i="91"/>
  <c r="F515" i="91"/>
  <c r="F321" i="91"/>
  <c r="F40" i="91"/>
  <c r="F483" i="91"/>
  <c r="F445" i="91"/>
  <c r="F359" i="91"/>
  <c r="F336" i="91"/>
  <c r="F227" i="91"/>
  <c r="F13" i="91"/>
  <c r="F465" i="91"/>
  <c r="F286" i="91"/>
  <c r="F264" i="91"/>
  <c r="F240" i="91"/>
  <c r="F33" i="91"/>
  <c r="F492" i="91"/>
  <c r="F314" i="91"/>
  <c r="F229" i="91"/>
  <c r="F514" i="91"/>
  <c r="F453" i="91"/>
  <c r="F383" i="91"/>
  <c r="F275" i="91"/>
  <c r="F481" i="91"/>
  <c r="F242" i="91"/>
  <c r="F37" i="91"/>
  <c r="F550" i="91"/>
  <c r="F310" i="91"/>
  <c r="F495" i="91"/>
  <c r="F442" i="91"/>
  <c r="F348" i="91"/>
  <c r="F517" i="91"/>
  <c r="F494" i="91"/>
  <c r="F478" i="91"/>
  <c r="F300" i="91"/>
  <c r="F192" i="91"/>
  <c r="F408" i="91"/>
  <c r="F23" i="91"/>
  <c r="F290" i="91"/>
  <c r="F217" i="91"/>
  <c r="F503" i="91"/>
  <c r="F468" i="91"/>
  <c r="F102" i="91"/>
  <c r="F531" i="91"/>
  <c r="F423" i="91"/>
  <c r="F252" i="91"/>
  <c r="F11" i="91"/>
  <c r="F205" i="91"/>
  <c r="F360" i="91"/>
  <c r="K98" i="82"/>
  <c r="W99" i="91"/>
  <c r="N1817" i="82" l="1"/>
  <c r="O1817" i="82" s="1"/>
  <c r="U1817" i="82"/>
  <c r="U1236" i="82"/>
  <c r="N1236" i="82"/>
  <c r="O1236" i="82" s="1"/>
  <c r="N1508" i="82"/>
  <c r="O1508" i="82" s="1"/>
  <c r="U1508" i="82"/>
  <c r="U1502" i="82"/>
  <c r="N1502" i="82"/>
  <c r="O1502" i="82" s="1"/>
  <c r="N1512" i="82"/>
  <c r="O1512" i="82" s="1"/>
  <c r="U1512" i="82"/>
  <c r="U1509" i="82"/>
  <c r="N1509" i="82"/>
  <c r="O1509" i="82" s="1"/>
  <c r="N1507" i="82"/>
  <c r="O1507" i="82" s="1"/>
  <c r="U1507" i="82"/>
  <c r="U1503" i="82"/>
  <c r="N1503" i="82"/>
  <c r="O1503" i="82" s="1"/>
  <c r="N1505" i="82"/>
  <c r="O1505" i="82" s="1"/>
  <c r="U1505" i="82"/>
  <c r="N2045" i="82"/>
  <c r="O2045" i="82" s="1"/>
  <c r="U2045" i="82"/>
  <c r="N1497" i="82"/>
  <c r="O1497" i="82" s="1"/>
  <c r="U1497" i="82"/>
  <c r="N1511" i="82"/>
  <c r="O1511" i="82" s="1"/>
  <c r="U1511" i="82"/>
  <c r="N1915" i="82"/>
  <c r="O1915" i="82" s="1"/>
  <c r="U1915" i="82"/>
  <c r="N2143" i="82"/>
  <c r="O2143" i="82" s="1"/>
  <c r="U2143" i="82"/>
  <c r="U1510" i="82"/>
  <c r="N1510" i="82"/>
  <c r="O1510" i="82" s="1"/>
  <c r="U1500" i="82"/>
  <c r="N1500" i="82"/>
  <c r="O1500" i="82" s="1"/>
  <c r="U1498" i="82"/>
  <c r="N1498" i="82"/>
  <c r="O1498" i="82" s="1"/>
  <c r="N1506" i="82"/>
  <c r="O1506" i="82" s="1"/>
  <c r="U1506" i="82"/>
  <c r="N1499" i="82"/>
  <c r="O1499" i="82" s="1"/>
  <c r="U1499" i="82"/>
  <c r="N1504" i="82"/>
  <c r="O1504" i="82" s="1"/>
  <c r="U1504" i="82"/>
  <c r="N2044" i="82"/>
  <c r="O2044" i="82" s="1"/>
  <c r="U2044" i="82"/>
  <c r="V2044" i="82" s="1"/>
  <c r="U2144" i="82"/>
  <c r="N2144" i="82"/>
  <c r="O2144" i="82" s="1"/>
  <c r="N1501" i="82"/>
  <c r="O1501" i="82" s="1"/>
  <c r="U1501" i="82"/>
  <c r="N1866" i="82"/>
  <c r="O1866" i="82" s="1"/>
  <c r="U1866" i="82"/>
  <c r="U1905" i="82"/>
  <c r="N1905" i="82"/>
  <c r="O1905" i="82" s="1"/>
  <c r="U2197" i="82"/>
  <c r="N2197" i="82"/>
  <c r="O2197" i="82" s="1"/>
  <c r="U2019" i="82"/>
  <c r="N2019" i="82"/>
  <c r="O2019" i="82" s="1"/>
  <c r="U1895" i="82"/>
  <c r="N1895" i="82"/>
  <c r="O1895" i="82" s="1"/>
  <c r="U2367" i="82"/>
  <c r="N2367" i="82"/>
  <c r="O2367" i="82" s="1"/>
  <c r="U2080" i="82"/>
  <c r="N2080" i="82"/>
  <c r="O2080" i="82" s="1"/>
  <c r="N2249" i="82"/>
  <c r="O2249" i="82" s="1"/>
  <c r="U2249" i="82"/>
  <c r="U2387" i="82"/>
  <c r="N2387" i="82"/>
  <c r="O2387" i="82" s="1"/>
  <c r="N2257" i="82"/>
  <c r="O2257" i="82" s="1"/>
  <c r="U2257" i="82"/>
  <c r="N2403" i="82"/>
  <c r="O2403" i="82" s="1"/>
  <c r="U2403" i="82"/>
  <c r="U2632" i="82"/>
  <c r="N2632" i="82"/>
  <c r="O2632" i="82" s="1"/>
  <c r="N1985" i="82"/>
  <c r="O1985" i="82" s="1"/>
  <c r="U1985" i="82"/>
  <c r="U2073" i="82"/>
  <c r="N2073" i="82"/>
  <c r="O2073" i="82" s="1"/>
  <c r="U2133" i="82"/>
  <c r="N2133" i="82"/>
  <c r="O2133" i="82" s="1"/>
  <c r="N2733" i="82"/>
  <c r="O2733" i="82" s="1"/>
  <c r="U2733" i="82"/>
  <c r="U2159" i="82"/>
  <c r="N2159" i="82"/>
  <c r="O2159" i="82" s="1"/>
  <c r="U2399" i="82"/>
  <c r="N2399" i="82"/>
  <c r="O2399" i="82" s="1"/>
  <c r="U2944" i="82"/>
  <c r="N2944" i="82"/>
  <c r="O2944" i="82" s="1"/>
  <c r="N1890" i="82"/>
  <c r="O1890" i="82" s="1"/>
  <c r="U1890" i="82"/>
  <c r="U1987" i="82"/>
  <c r="N1987" i="82"/>
  <c r="O1987" i="82" s="1"/>
  <c r="U2210" i="82"/>
  <c r="N2210" i="82"/>
  <c r="O2210" i="82" s="1"/>
  <c r="N2346" i="82"/>
  <c r="O2346" i="82" s="1"/>
  <c r="U2346" i="82"/>
  <c r="U2790" i="82"/>
  <c r="N2790" i="82"/>
  <c r="O2790" i="82" s="1"/>
  <c r="N3064" i="82"/>
  <c r="O3064" i="82" s="1"/>
  <c r="U3064" i="82"/>
  <c r="N2286" i="82"/>
  <c r="O2286" i="82" s="1"/>
  <c r="U2286" i="82"/>
  <c r="N2437" i="82"/>
  <c r="O2437" i="82" s="1"/>
  <c r="U2437" i="82"/>
  <c r="U2930" i="82"/>
  <c r="N2930" i="82"/>
  <c r="O2930" i="82" s="1"/>
  <c r="U3096" i="82"/>
  <c r="N3096" i="82"/>
  <c r="O3096" i="82" s="1"/>
  <c r="N2010" i="82"/>
  <c r="O2010" i="82" s="1"/>
  <c r="U2010" i="82"/>
  <c r="U2476" i="82"/>
  <c r="N2476" i="82"/>
  <c r="O2476" i="82" s="1"/>
  <c r="N2818" i="82"/>
  <c r="O2818" i="82" s="1"/>
  <c r="U2818" i="82"/>
  <c r="U2932" i="82"/>
  <c r="N2932" i="82"/>
  <c r="O2932" i="82" s="1"/>
  <c r="N2842" i="82"/>
  <c r="O2842" i="82" s="1"/>
  <c r="U2842" i="82"/>
  <c r="N2938" i="82"/>
  <c r="O2938" i="82" s="1"/>
  <c r="U2938" i="82"/>
  <c r="U2810" i="82"/>
  <c r="N2810" i="82"/>
  <c r="O2810" i="82" s="1"/>
  <c r="N1864" i="82"/>
  <c r="O1864" i="82" s="1"/>
  <c r="U1864" i="82"/>
  <c r="N2225" i="82"/>
  <c r="O2225" i="82" s="1"/>
  <c r="U2225" i="82"/>
  <c r="N3128" i="82"/>
  <c r="O3128" i="82" s="1"/>
  <c r="U3128" i="82"/>
  <c r="N1926" i="82"/>
  <c r="O1926" i="82" s="1"/>
  <c r="U1926" i="82"/>
  <c r="N1979" i="82"/>
  <c r="O1979" i="82" s="1"/>
  <c r="U1979" i="82"/>
  <c r="N2098" i="82"/>
  <c r="O2098" i="82" s="1"/>
  <c r="U2098" i="82"/>
  <c r="U2189" i="82"/>
  <c r="N2189" i="82"/>
  <c r="O2189" i="82" s="1"/>
  <c r="U2517" i="82"/>
  <c r="N2517" i="82"/>
  <c r="O2517" i="82" s="1"/>
  <c r="N2654" i="82"/>
  <c r="O2654" i="82" s="1"/>
  <c r="U2654" i="82"/>
  <c r="U2786" i="82"/>
  <c r="N2786" i="82"/>
  <c r="O2786" i="82" s="1"/>
  <c r="N1881" i="82"/>
  <c r="O1881" i="82" s="1"/>
  <c r="U1881" i="82"/>
  <c r="N2043" i="82"/>
  <c r="O2043" i="82" s="1"/>
  <c r="U2043" i="82"/>
  <c r="N2219" i="82"/>
  <c r="O2219" i="82" s="1"/>
  <c r="U2219" i="82"/>
  <c r="N2206" i="82"/>
  <c r="O2206" i="82" s="1"/>
  <c r="U2206" i="82"/>
  <c r="N1860" i="82"/>
  <c r="O1860" i="82" s="1"/>
  <c r="U1860" i="82"/>
  <c r="N1938" i="82"/>
  <c r="O1938" i="82" s="1"/>
  <c r="U1938" i="82"/>
  <c r="N2283" i="82"/>
  <c r="O2283" i="82" s="1"/>
  <c r="U2283" i="82"/>
  <c r="N2252" i="82"/>
  <c r="O2252" i="82" s="1"/>
  <c r="U2252" i="82"/>
  <c r="N2824" i="82"/>
  <c r="O2824" i="82" s="1"/>
  <c r="U2824" i="82"/>
  <c r="U1976" i="82"/>
  <c r="N1976" i="82"/>
  <c r="O1976" i="82" s="1"/>
  <c r="U2078" i="82"/>
  <c r="N2078" i="82"/>
  <c r="O2078" i="82" s="1"/>
  <c r="U3069" i="82"/>
  <c r="N3069" i="82"/>
  <c r="O3069" i="82" s="1"/>
  <c r="N1867" i="82"/>
  <c r="O1867" i="82" s="1"/>
  <c r="U1867" i="82"/>
  <c r="N1910" i="82"/>
  <c r="O1910" i="82" s="1"/>
  <c r="U1910" i="82"/>
  <c r="N2023" i="82"/>
  <c r="O2023" i="82" s="1"/>
  <c r="U2023" i="82"/>
  <c r="N2174" i="82"/>
  <c r="O2174" i="82" s="1"/>
  <c r="U2174" i="82"/>
  <c r="N2669" i="82"/>
  <c r="O2669" i="82" s="1"/>
  <c r="U2669" i="82"/>
  <c r="N1899" i="82"/>
  <c r="O1899" i="82" s="1"/>
  <c r="U1899" i="82"/>
  <c r="N1996" i="82"/>
  <c r="O1996" i="82" s="1"/>
  <c r="U1996" i="82"/>
  <c r="N2130" i="82"/>
  <c r="O2130" i="82" s="1"/>
  <c r="U2130" i="82"/>
  <c r="N2258" i="82"/>
  <c r="O2258" i="82" s="1"/>
  <c r="U2258" i="82"/>
  <c r="N2374" i="82"/>
  <c r="O2374" i="82" s="1"/>
  <c r="U2374" i="82"/>
  <c r="N2885" i="82"/>
  <c r="O2885" i="82" s="1"/>
  <c r="U2885" i="82"/>
  <c r="N1903" i="82"/>
  <c r="O1903" i="82" s="1"/>
  <c r="U1903" i="82"/>
  <c r="N2036" i="82"/>
  <c r="O2036" i="82" s="1"/>
  <c r="U2036" i="82"/>
  <c r="N2029" i="82"/>
  <c r="O2029" i="82" s="1"/>
  <c r="U2029" i="82"/>
  <c r="N2231" i="82"/>
  <c r="O2231" i="82" s="1"/>
  <c r="U2231" i="82"/>
  <c r="N2639" i="82"/>
  <c r="O2639" i="82" s="1"/>
  <c r="U2639" i="82"/>
  <c r="N2164" i="82"/>
  <c r="O2164" i="82" s="1"/>
  <c r="U2164" i="82"/>
  <c r="N2337" i="82"/>
  <c r="O2337" i="82" s="1"/>
  <c r="U2337" i="82"/>
  <c r="N2879" i="82"/>
  <c r="O2879" i="82" s="1"/>
  <c r="U2879" i="82"/>
  <c r="N2904" i="82"/>
  <c r="O2904" i="82" s="1"/>
  <c r="U2904" i="82"/>
  <c r="N2870" i="82"/>
  <c r="O2870" i="82" s="1"/>
  <c r="U2870" i="82"/>
  <c r="N3183" i="82"/>
  <c r="O3183" i="82" s="1"/>
  <c r="U3183" i="82"/>
  <c r="N3014" i="82"/>
  <c r="O3014" i="82" s="1"/>
  <c r="U3014" i="82"/>
  <c r="N3202" i="82"/>
  <c r="O3202" i="82" s="1"/>
  <c r="U3202" i="82"/>
  <c r="N3097" i="82"/>
  <c r="O3097" i="82" s="1"/>
  <c r="U3097" i="82"/>
  <c r="N3176" i="82"/>
  <c r="O3176" i="82" s="1"/>
  <c r="U3176" i="82"/>
  <c r="U2519" i="82"/>
  <c r="N2519" i="82"/>
  <c r="O2519" i="82" s="1"/>
  <c r="N2447" i="82"/>
  <c r="O2447" i="82" s="1"/>
  <c r="U2447" i="82"/>
  <c r="U2662" i="82"/>
  <c r="N2662" i="82"/>
  <c r="O2662" i="82" s="1"/>
  <c r="N2869" i="82"/>
  <c r="O2869" i="82" s="1"/>
  <c r="U2869" i="82"/>
  <c r="U2692" i="82"/>
  <c r="V2692" i="82" s="1"/>
  <c r="S2692" i="82"/>
  <c r="N3225" i="82"/>
  <c r="O3225" i="82" s="1"/>
  <c r="U3225" i="82"/>
  <c r="N3065" i="82"/>
  <c r="O3065" i="82" s="1"/>
  <c r="U3065" i="82"/>
  <c r="N3087" i="82"/>
  <c r="O3087" i="82" s="1"/>
  <c r="U3087" i="82"/>
  <c r="U2276" i="82"/>
  <c r="N2276" i="82"/>
  <c r="O2276" i="82" s="1"/>
  <c r="U2454" i="82"/>
  <c r="V2454" i="82" s="1"/>
  <c r="S2454" i="82"/>
  <c r="U2507" i="82"/>
  <c r="N2507" i="82"/>
  <c r="O2507" i="82" s="1"/>
  <c r="U2573" i="82"/>
  <c r="N2573" i="82"/>
  <c r="O2573" i="82" s="1"/>
  <c r="N2783" i="82"/>
  <c r="O2783" i="82" s="1"/>
  <c r="U2783" i="82"/>
  <c r="U2795" i="82"/>
  <c r="N2795" i="82"/>
  <c r="O2795" i="82" s="1"/>
  <c r="U2690" i="82"/>
  <c r="N2690" i="82"/>
  <c r="O2690" i="82" s="1"/>
  <c r="N3122" i="82"/>
  <c r="O3122" i="82" s="1"/>
  <c r="U3122" i="82"/>
  <c r="U2978" i="82"/>
  <c r="N2978" i="82"/>
  <c r="O2978" i="82" s="1"/>
  <c r="N2282" i="82"/>
  <c r="O2282" i="82" s="1"/>
  <c r="U2282" i="82"/>
  <c r="N2496" i="82"/>
  <c r="O2496" i="82" s="1"/>
  <c r="U2496" i="82"/>
  <c r="U2458" i="82"/>
  <c r="V2458" i="82" s="1"/>
  <c r="S2458" i="82"/>
  <c r="U2565" i="82"/>
  <c r="N2565" i="82"/>
  <c r="O2565" i="82" s="1"/>
  <c r="N2761" i="82"/>
  <c r="O2761" i="82" s="1"/>
  <c r="U2761" i="82"/>
  <c r="N2981" i="82"/>
  <c r="O2981" i="82" s="1"/>
  <c r="U2981" i="82"/>
  <c r="U2749" i="82"/>
  <c r="N2749" i="82"/>
  <c r="O2749" i="82" s="1"/>
  <c r="U2585" i="82"/>
  <c r="N2585" i="82"/>
  <c r="O2585" i="82" s="1"/>
  <c r="N2961" i="82"/>
  <c r="O2961" i="82" s="1"/>
  <c r="U2961" i="82"/>
  <c r="N3093" i="82"/>
  <c r="O3093" i="82" s="1"/>
  <c r="U3093" i="82"/>
  <c r="N3175" i="82"/>
  <c r="O3175" i="82" s="1"/>
  <c r="U3175" i="82"/>
  <c r="U2185" i="82"/>
  <c r="N2185" i="82"/>
  <c r="O2185" i="82" s="1"/>
  <c r="N2797" i="82"/>
  <c r="O2797" i="82" s="1"/>
  <c r="U2797" i="82"/>
  <c r="N2800" i="82"/>
  <c r="O2800" i="82" s="1"/>
  <c r="U2800" i="82"/>
  <c r="N2739" i="82"/>
  <c r="O2739" i="82" s="1"/>
  <c r="U2739" i="82"/>
  <c r="U2828" i="82"/>
  <c r="N2828" i="82"/>
  <c r="O2828" i="82" s="1"/>
  <c r="N3041" i="82"/>
  <c r="O3041" i="82" s="1"/>
  <c r="U3041" i="82"/>
  <c r="N3178" i="82"/>
  <c r="O3178" i="82" s="1"/>
  <c r="U3178" i="82"/>
  <c r="N3117" i="82"/>
  <c r="O3117" i="82" s="1"/>
  <c r="U3117" i="82"/>
  <c r="N3110" i="82"/>
  <c r="O3110" i="82" s="1"/>
  <c r="U3110" i="82"/>
  <c r="N3200" i="82"/>
  <c r="O3200" i="82" s="1"/>
  <c r="U3200" i="82"/>
  <c r="N2351" i="82"/>
  <c r="O2351" i="82" s="1"/>
  <c r="U2351" i="82"/>
  <c r="U2321" i="82"/>
  <c r="N2321" i="82"/>
  <c r="O2321" i="82" s="1"/>
  <c r="U2336" i="82"/>
  <c r="N2336" i="82"/>
  <c r="O2336" i="82" s="1"/>
  <c r="U2563" i="82"/>
  <c r="N2563" i="82"/>
  <c r="O2563" i="82" s="1"/>
  <c r="N2493" i="82"/>
  <c r="O2493" i="82" s="1"/>
  <c r="U2493" i="82"/>
  <c r="N2677" i="82"/>
  <c r="O2677" i="82" s="1"/>
  <c r="U2677" i="82"/>
  <c r="N2855" i="82"/>
  <c r="O2855" i="82" s="1"/>
  <c r="U2855" i="82"/>
  <c r="N2754" i="82"/>
  <c r="O2754" i="82" s="1"/>
  <c r="U2754" i="82"/>
  <c r="N2742" i="82"/>
  <c r="O2742" i="82" s="1"/>
  <c r="U2742" i="82"/>
  <c r="N2748" i="82"/>
  <c r="O2748" i="82" s="1"/>
  <c r="U2748" i="82"/>
  <c r="U3049" i="82"/>
  <c r="N3049" i="82"/>
  <c r="O3049" i="82" s="1"/>
  <c r="U3163" i="82"/>
  <c r="N3163" i="82"/>
  <c r="O3163" i="82" s="1"/>
  <c r="U3103" i="82"/>
  <c r="N3103" i="82"/>
  <c r="O3103" i="82" s="1"/>
  <c r="U2204" i="82"/>
  <c r="N2204" i="82"/>
  <c r="O2204" i="82" s="1"/>
  <c r="N2461" i="82"/>
  <c r="O2461" i="82" s="1"/>
  <c r="U2461" i="82"/>
  <c r="N2819" i="82"/>
  <c r="O2819" i="82" s="1"/>
  <c r="U2819" i="82"/>
  <c r="N2891" i="82"/>
  <c r="O2891" i="82" s="1"/>
  <c r="U2891" i="82"/>
  <c r="N2825" i="82"/>
  <c r="O2825" i="82" s="1"/>
  <c r="U2825" i="82"/>
  <c r="V2825" i="82" s="1"/>
  <c r="N2750" i="82"/>
  <c r="O2750" i="82" s="1"/>
  <c r="U2750" i="82"/>
  <c r="N3205" i="82"/>
  <c r="O3205" i="82" s="1"/>
  <c r="U3205" i="82"/>
  <c r="N3099" i="82"/>
  <c r="O3099" i="82" s="1"/>
  <c r="U3099" i="82"/>
  <c r="N3224" i="82"/>
  <c r="O3224" i="82" s="1"/>
  <c r="U3224" i="82"/>
  <c r="V3224" i="82" s="1"/>
  <c r="N3204" i="82"/>
  <c r="O3204" i="82" s="1"/>
  <c r="U3204" i="82"/>
  <c r="N3134" i="82"/>
  <c r="O3134" i="82" s="1"/>
  <c r="U3134" i="82"/>
  <c r="N3070" i="82"/>
  <c r="O3070" i="82" s="1"/>
  <c r="U3070" i="82"/>
  <c r="N3188" i="82"/>
  <c r="O3188" i="82" s="1"/>
  <c r="U3188" i="82"/>
  <c r="V3188" i="82" s="1"/>
  <c r="N3005" i="82"/>
  <c r="O3005" i="82" s="1"/>
  <c r="U3005" i="82"/>
  <c r="U3108" i="82"/>
  <c r="N3108" i="82"/>
  <c r="O3108" i="82" s="1"/>
  <c r="N3040" i="82"/>
  <c r="O3040" i="82" s="1"/>
  <c r="U3040" i="82"/>
  <c r="U2712" i="82"/>
  <c r="V2712" i="82" s="1"/>
  <c r="S2712" i="82"/>
  <c r="N2922" i="82"/>
  <c r="O2922" i="82" s="1"/>
  <c r="U2922" i="82"/>
  <c r="U2545" i="82"/>
  <c r="N2545" i="82"/>
  <c r="O2545" i="82" s="1"/>
  <c r="U2665" i="82"/>
  <c r="N2665" i="82"/>
  <c r="O2665" i="82" s="1"/>
  <c r="U2569" i="82"/>
  <c r="N2569" i="82"/>
  <c r="O2569" i="82" s="1"/>
  <c r="N2623" i="82"/>
  <c r="O2623" i="82" s="1"/>
  <c r="U2623" i="82"/>
  <c r="U2609" i="82"/>
  <c r="N2609" i="82"/>
  <c r="O2609" i="82" s="1"/>
  <c r="U2611" i="82"/>
  <c r="N2611" i="82"/>
  <c r="O2611" i="82" s="1"/>
  <c r="U2694" i="82"/>
  <c r="N2694" i="82"/>
  <c r="O2694" i="82" s="1"/>
  <c r="U2529" i="82"/>
  <c r="N2529" i="82"/>
  <c r="O2529" i="82" s="1"/>
  <c r="U2449" i="82"/>
  <c r="V2449" i="82" s="1"/>
  <c r="S2449" i="82"/>
  <c r="U2544" i="82"/>
  <c r="N2544" i="82"/>
  <c r="O2544" i="82" s="1"/>
  <c r="N2468" i="82"/>
  <c r="O2468" i="82" s="1"/>
  <c r="U2468" i="82"/>
  <c r="V2468" i="82" s="1"/>
  <c r="N2410" i="82"/>
  <c r="O2410" i="82" s="1"/>
  <c r="U2410" i="82"/>
  <c r="N2501" i="82"/>
  <c r="O2501" i="82" s="1"/>
  <c r="U2501" i="82"/>
  <c r="U2425" i="82"/>
  <c r="N2425" i="82"/>
  <c r="O2425" i="82" s="1"/>
  <c r="N2162" i="82"/>
  <c r="O2162" i="82" s="1"/>
  <c r="U2162" i="82"/>
  <c r="N2224" i="82"/>
  <c r="O2224" i="82" s="1"/>
  <c r="U2224" i="82"/>
  <c r="N2362" i="82"/>
  <c r="O2362" i="82" s="1"/>
  <c r="U2362" i="82"/>
  <c r="N2264" i="82"/>
  <c r="O2264" i="82" s="1"/>
  <c r="U2264" i="82"/>
  <c r="N2178" i="82"/>
  <c r="O2178" i="82" s="1"/>
  <c r="U2178" i="82"/>
  <c r="V2178" i="82" s="1"/>
  <c r="N2132" i="82"/>
  <c r="O2132" i="82" s="1"/>
  <c r="U2132" i="82"/>
  <c r="U2056" i="82"/>
  <c r="N2056" i="82"/>
  <c r="O2056" i="82" s="1"/>
  <c r="N2049" i="82"/>
  <c r="O2049" i="82" s="1"/>
  <c r="U2049" i="82"/>
  <c r="N2166" i="82"/>
  <c r="O2166" i="82" s="1"/>
  <c r="U2166" i="82"/>
  <c r="V2166" i="82" s="1"/>
  <c r="N2127" i="82"/>
  <c r="O2127" i="82" s="1"/>
  <c r="U2127" i="82"/>
  <c r="N2034" i="82"/>
  <c r="O2034" i="82" s="1"/>
  <c r="U2034" i="82"/>
  <c r="U1977" i="82"/>
  <c r="N1977" i="82"/>
  <c r="O1977" i="82" s="1"/>
  <c r="N1936" i="82"/>
  <c r="O1936" i="82" s="1"/>
  <c r="U1936" i="82"/>
  <c r="V1936" i="82" s="1"/>
  <c r="N1845" i="82"/>
  <c r="O1845" i="82" s="1"/>
  <c r="U1845" i="82"/>
  <c r="U1913" i="82"/>
  <c r="N1913" i="82"/>
  <c r="O1913" i="82" s="1"/>
  <c r="N1970" i="82"/>
  <c r="O1970" i="82" s="1"/>
  <c r="U1970" i="82"/>
  <c r="N2060" i="82"/>
  <c r="O2060" i="82" s="1"/>
  <c r="U2060" i="82"/>
  <c r="V2060" i="82" s="1"/>
  <c r="U1892" i="82"/>
  <c r="N1892" i="82"/>
  <c r="O1892" i="82" s="1"/>
  <c r="U1858" i="82"/>
  <c r="N1858" i="82"/>
  <c r="O1858" i="82" s="1"/>
  <c r="U2100" i="82"/>
  <c r="N2100" i="82"/>
  <c r="O2100" i="82" s="1"/>
  <c r="U1901" i="82"/>
  <c r="N1901" i="82"/>
  <c r="O1901" i="82" s="1"/>
  <c r="U2379" i="82"/>
  <c r="N2379" i="82"/>
  <c r="O2379" i="82" s="1"/>
  <c r="N2395" i="82"/>
  <c r="O2395" i="82" s="1"/>
  <c r="U2395" i="82"/>
  <c r="U2741" i="82"/>
  <c r="N2741" i="82"/>
  <c r="O2741" i="82" s="1"/>
  <c r="N1983" i="82"/>
  <c r="O1983" i="82" s="1"/>
  <c r="U1983" i="82"/>
  <c r="N2147" i="82"/>
  <c r="O2147" i="82" s="1"/>
  <c r="U2147" i="82"/>
  <c r="U2151" i="82"/>
  <c r="N2151" i="82"/>
  <c r="O2151" i="82" s="1"/>
  <c r="N2265" i="82"/>
  <c r="O2265" i="82" s="1"/>
  <c r="U2265" i="82"/>
  <c r="N2109" i="82"/>
  <c r="O2109" i="82" s="1"/>
  <c r="U2109" i="82"/>
  <c r="U2035" i="82"/>
  <c r="N2035" i="82"/>
  <c r="O2035" i="82" s="1"/>
  <c r="N2145" i="82"/>
  <c r="O2145" i="82" s="1"/>
  <c r="U2145" i="82"/>
  <c r="N2009" i="82"/>
  <c r="O2009" i="82" s="1"/>
  <c r="U2009" i="82"/>
  <c r="N2460" i="82"/>
  <c r="O2460" i="82" s="1"/>
  <c r="U2460" i="82"/>
  <c r="N2782" i="82"/>
  <c r="O2782" i="82" s="1"/>
  <c r="U2782" i="82"/>
  <c r="N1857" i="82"/>
  <c r="O1857" i="82" s="1"/>
  <c r="U1857" i="82"/>
  <c r="N3062" i="82"/>
  <c r="O3062" i="82" s="1"/>
  <c r="U3062" i="82"/>
  <c r="N2844" i="82"/>
  <c r="O2844" i="82" s="1"/>
  <c r="U2844" i="82"/>
  <c r="U2169" i="82"/>
  <c r="N2169" i="82"/>
  <c r="O2169" i="82" s="1"/>
  <c r="N2952" i="82"/>
  <c r="O2952" i="82" s="1"/>
  <c r="U2952" i="82"/>
  <c r="U3074" i="82"/>
  <c r="N3074" i="82"/>
  <c r="O3074" i="82" s="1"/>
  <c r="U1912" i="82"/>
  <c r="N1912" i="82"/>
  <c r="O1912" i="82" s="1"/>
  <c r="N2968" i="82"/>
  <c r="O2968" i="82" s="1"/>
  <c r="U2968" i="82"/>
  <c r="N1906" i="82"/>
  <c r="O1906" i="82" s="1"/>
  <c r="U1906" i="82"/>
  <c r="U2691" i="82"/>
  <c r="N2691" i="82"/>
  <c r="O2691" i="82" s="1"/>
  <c r="N2002" i="82"/>
  <c r="O2002" i="82" s="1"/>
  <c r="U2002" i="82"/>
  <c r="N2290" i="82"/>
  <c r="O2290" i="82" s="1"/>
  <c r="U2290" i="82"/>
  <c r="U1946" i="82"/>
  <c r="N1946" i="82"/>
  <c r="O1946" i="82" s="1"/>
  <c r="N1995" i="82"/>
  <c r="O1995" i="82" s="1"/>
  <c r="U1995" i="82"/>
  <c r="N2270" i="82"/>
  <c r="O2270" i="82" s="1"/>
  <c r="U2270" i="82"/>
  <c r="N2308" i="82"/>
  <c r="O2308" i="82" s="1"/>
  <c r="U2308" i="82"/>
  <c r="N3170" i="82"/>
  <c r="O3170" i="82" s="1"/>
  <c r="U3170" i="82"/>
  <c r="N1935" i="82"/>
  <c r="O1935" i="82" s="1"/>
  <c r="U1935" i="82"/>
  <c r="U1907" i="82"/>
  <c r="N1907" i="82"/>
  <c r="O1907" i="82" s="1"/>
  <c r="U1942" i="82"/>
  <c r="N1942" i="82"/>
  <c r="O1942" i="82" s="1"/>
  <c r="N2275" i="82"/>
  <c r="O2275" i="82" s="1"/>
  <c r="U2275" i="82"/>
  <c r="U2384" i="82"/>
  <c r="N2384" i="82"/>
  <c r="O2384" i="82" s="1"/>
  <c r="N2767" i="82"/>
  <c r="O2767" i="82" s="1"/>
  <c r="U2767" i="82"/>
  <c r="U2201" i="82"/>
  <c r="N2201" i="82"/>
  <c r="O2201" i="82" s="1"/>
  <c r="N2419" i="82"/>
  <c r="O2419" i="82" s="1"/>
  <c r="U2419" i="82"/>
  <c r="N2617" i="82"/>
  <c r="O2617" i="82" s="1"/>
  <c r="U2617" i="82"/>
  <c r="N2031" i="82"/>
  <c r="O2031" i="82" s="1"/>
  <c r="U2031" i="82"/>
  <c r="N2112" i="82"/>
  <c r="O2112" i="82" s="1"/>
  <c r="U2112" i="82"/>
  <c r="N2209" i="82"/>
  <c r="O2209" i="82" s="1"/>
  <c r="U2209" i="82"/>
  <c r="N1951" i="82"/>
  <c r="O1951" i="82" s="1"/>
  <c r="U1951" i="82"/>
  <c r="U2066" i="82"/>
  <c r="N2066" i="82"/>
  <c r="O2066" i="82" s="1"/>
  <c r="U2574" i="82"/>
  <c r="N2574" i="82"/>
  <c r="O2574" i="82" s="1"/>
  <c r="N1923" i="82"/>
  <c r="O1923" i="82" s="1"/>
  <c r="U1923" i="82"/>
  <c r="N1883" i="82"/>
  <c r="O1883" i="82" s="1"/>
  <c r="U1883" i="82"/>
  <c r="U2167" i="82"/>
  <c r="N2167" i="82"/>
  <c r="O2167" i="82" s="1"/>
  <c r="N2329" i="82"/>
  <c r="O2329" i="82" s="1"/>
  <c r="U2329" i="82"/>
  <c r="N1888" i="82"/>
  <c r="O1888" i="82" s="1"/>
  <c r="U1888" i="82"/>
  <c r="N2110" i="82"/>
  <c r="O2110" i="82" s="1"/>
  <c r="U2110" i="82"/>
  <c r="U2126" i="82"/>
  <c r="N2126" i="82"/>
  <c r="O2126" i="82" s="1"/>
  <c r="U2090" i="82"/>
  <c r="N2090" i="82"/>
  <c r="O2090" i="82" s="1"/>
  <c r="N3199" i="82"/>
  <c r="O3199" i="82" s="1"/>
  <c r="U3199" i="82"/>
  <c r="N2296" i="82"/>
  <c r="O2296" i="82" s="1"/>
  <c r="U2296" i="82"/>
  <c r="U2398" i="82"/>
  <c r="N2398" i="82"/>
  <c r="O2398" i="82" s="1"/>
  <c r="N2433" i="82"/>
  <c r="O2433" i="82" s="1"/>
  <c r="U2433" i="82"/>
  <c r="U2554" i="82"/>
  <c r="N2554" i="82"/>
  <c r="O2554" i="82" s="1"/>
  <c r="U2595" i="82"/>
  <c r="N2595" i="82"/>
  <c r="O2595" i="82" s="1"/>
  <c r="N2845" i="82"/>
  <c r="O2845" i="82" s="1"/>
  <c r="U2845" i="82"/>
  <c r="N2670" i="82"/>
  <c r="O2670" i="82" s="1"/>
  <c r="U2670" i="82"/>
  <c r="N2902" i="82"/>
  <c r="O2902" i="82" s="1"/>
  <c r="U2902" i="82"/>
  <c r="N2833" i="82"/>
  <c r="O2833" i="82" s="1"/>
  <c r="U2833" i="82"/>
  <c r="N3121" i="82"/>
  <c r="O3121" i="82" s="1"/>
  <c r="U3121" i="82"/>
  <c r="U3123" i="82"/>
  <c r="N3123" i="82"/>
  <c r="O3123" i="82" s="1"/>
  <c r="U2535" i="82"/>
  <c r="N2535" i="82"/>
  <c r="O2535" i="82" s="1"/>
  <c r="U2373" i="82"/>
  <c r="N2373" i="82"/>
  <c r="O2373" i="82" s="1"/>
  <c r="N2685" i="82"/>
  <c r="O2685" i="82" s="1"/>
  <c r="U2685" i="82"/>
  <c r="N2681" i="82"/>
  <c r="O2681" i="82" s="1"/>
  <c r="U2681" i="82"/>
  <c r="N2740" i="82"/>
  <c r="O2740" i="82" s="1"/>
  <c r="U2740" i="82"/>
  <c r="N2890" i="82"/>
  <c r="O2890" i="82" s="1"/>
  <c r="U2890" i="82"/>
  <c r="N2811" i="82"/>
  <c r="O2811" i="82" s="1"/>
  <c r="U2811" i="82"/>
  <c r="N3142" i="82"/>
  <c r="O3142" i="82" s="1"/>
  <c r="U3142" i="82"/>
  <c r="N3101" i="82"/>
  <c r="O3101" i="82" s="1"/>
  <c r="U3101" i="82"/>
  <c r="N3184" i="82"/>
  <c r="O3184" i="82" s="1"/>
  <c r="U3184" i="82"/>
  <c r="N2211" i="82"/>
  <c r="O2211" i="82" s="1"/>
  <c r="U2211" i="82"/>
  <c r="U2457" i="82"/>
  <c r="V2457" i="82" s="1"/>
  <c r="S2457" i="82"/>
  <c r="N2566" i="82"/>
  <c r="O2566" i="82" s="1"/>
  <c r="U2566" i="82"/>
  <c r="N2917" i="82"/>
  <c r="O2917" i="82" s="1"/>
  <c r="U2917" i="82"/>
  <c r="N2859" i="82"/>
  <c r="O2859" i="82" s="1"/>
  <c r="U2859" i="82"/>
  <c r="N2945" i="82"/>
  <c r="O2945" i="82" s="1"/>
  <c r="U2945" i="82"/>
  <c r="N2720" i="82"/>
  <c r="O2720" i="82" s="1"/>
  <c r="U2720" i="82"/>
  <c r="N3221" i="82"/>
  <c r="O3221" i="82" s="1"/>
  <c r="U3221" i="82"/>
  <c r="N2857" i="82"/>
  <c r="O2857" i="82" s="1"/>
  <c r="U2857" i="82"/>
  <c r="N3161" i="82"/>
  <c r="O3161" i="82" s="1"/>
  <c r="U3161" i="82"/>
  <c r="N3046" i="82"/>
  <c r="O3046" i="82" s="1"/>
  <c r="U3046" i="82"/>
  <c r="N2250" i="82"/>
  <c r="O2250" i="82" s="1"/>
  <c r="U2250" i="82"/>
  <c r="N2347" i="82"/>
  <c r="O2347" i="82" s="1"/>
  <c r="U2347" i="82"/>
  <c r="N2416" i="82"/>
  <c r="O2416" i="82" s="1"/>
  <c r="U2416" i="82"/>
  <c r="U2700" i="82"/>
  <c r="V2700" i="82" s="1"/>
  <c r="S2700" i="82"/>
  <c r="N3162" i="82"/>
  <c r="O3162" i="82" s="1"/>
  <c r="U3162" i="82"/>
  <c r="N3207" i="82"/>
  <c r="O3207" i="82" s="1"/>
  <c r="U3207" i="82"/>
  <c r="N3211" i="82"/>
  <c r="O3211" i="82" s="1"/>
  <c r="U3211" i="82"/>
  <c r="N3118" i="82"/>
  <c r="O3118" i="82" s="1"/>
  <c r="U3118" i="82"/>
  <c r="N2288" i="82"/>
  <c r="O2288" i="82" s="1"/>
  <c r="U2288" i="82"/>
  <c r="N2430" i="82"/>
  <c r="O2430" i="82" s="1"/>
  <c r="U2430" i="82"/>
  <c r="N2875" i="82"/>
  <c r="O2875" i="82" s="1"/>
  <c r="U2875" i="82"/>
  <c r="U2796" i="82"/>
  <c r="N2796" i="82"/>
  <c r="O2796" i="82" s="1"/>
  <c r="N2854" i="82"/>
  <c r="O2854" i="82" s="1"/>
  <c r="U2854" i="82"/>
  <c r="N3057" i="82"/>
  <c r="O3057" i="82" s="1"/>
  <c r="U3057" i="82"/>
  <c r="N3209" i="82"/>
  <c r="O3209" i="82" s="1"/>
  <c r="U3209" i="82"/>
  <c r="N3144" i="82"/>
  <c r="O3144" i="82" s="1"/>
  <c r="U3144" i="82"/>
  <c r="N3132" i="82"/>
  <c r="O3132" i="82" s="1"/>
  <c r="U3132" i="82"/>
  <c r="N2388" i="82"/>
  <c r="O2388" i="82" s="1"/>
  <c r="U2388" i="82"/>
  <c r="N2342" i="82"/>
  <c r="O2342" i="82" s="1"/>
  <c r="U2342" i="82"/>
  <c r="N2195" i="82"/>
  <c r="O2195" i="82" s="1"/>
  <c r="U2195" i="82"/>
  <c r="U2512" i="82"/>
  <c r="N2512" i="82"/>
  <c r="O2512" i="82" s="1"/>
  <c r="U2558" i="82"/>
  <c r="N2558" i="82"/>
  <c r="O2558" i="82" s="1"/>
  <c r="N2734" i="82"/>
  <c r="O2734" i="82" s="1"/>
  <c r="U2734" i="82"/>
  <c r="N2837" i="82"/>
  <c r="O2837" i="82" s="1"/>
  <c r="U2837" i="82"/>
  <c r="N3177" i="82"/>
  <c r="O3177" i="82" s="1"/>
  <c r="U3177" i="82"/>
  <c r="U2958" i="82"/>
  <c r="N2958" i="82"/>
  <c r="O2958" i="82" s="1"/>
  <c r="N3217" i="82"/>
  <c r="O3217" i="82" s="1"/>
  <c r="U3217" i="82"/>
  <c r="N2243" i="82"/>
  <c r="O2243" i="82" s="1"/>
  <c r="U2243" i="82"/>
  <c r="N2400" i="82"/>
  <c r="O2400" i="82" s="1"/>
  <c r="U2400" i="82"/>
  <c r="N2888" i="82"/>
  <c r="O2888" i="82" s="1"/>
  <c r="U2888" i="82"/>
  <c r="N2862" i="82"/>
  <c r="O2862" i="82" s="1"/>
  <c r="U2862" i="82"/>
  <c r="N2897" i="82"/>
  <c r="O2897" i="82" s="1"/>
  <c r="U2897" i="82"/>
  <c r="N3133" i="82"/>
  <c r="O3133" i="82" s="1"/>
  <c r="U3133" i="82"/>
  <c r="N3067" i="82"/>
  <c r="O3067" i="82" s="1"/>
  <c r="U3067" i="82"/>
  <c r="N3208" i="82"/>
  <c r="O3208" i="82" s="1"/>
  <c r="U3208" i="82"/>
  <c r="U3120" i="82"/>
  <c r="N3120" i="82"/>
  <c r="O3120" i="82" s="1"/>
  <c r="N3056" i="82"/>
  <c r="O3056" i="82" s="1"/>
  <c r="U3056" i="82"/>
  <c r="N2990" i="82"/>
  <c r="O2990" i="82" s="1"/>
  <c r="U2990" i="82"/>
  <c r="N2718" i="82"/>
  <c r="O2718" i="82" s="1"/>
  <c r="U2718" i="82"/>
  <c r="U2647" i="82"/>
  <c r="N2647" i="82"/>
  <c r="O2647" i="82" s="1"/>
  <c r="N2657" i="82"/>
  <c r="O2657" i="82" s="1"/>
  <c r="U2657" i="82"/>
  <c r="U2561" i="82"/>
  <c r="N2561" i="82"/>
  <c r="O2561" i="82" s="1"/>
  <c r="U2621" i="82"/>
  <c r="N2621" i="82"/>
  <c r="O2621" i="82" s="1"/>
  <c r="U2597" i="82"/>
  <c r="N2597" i="82"/>
  <c r="O2597" i="82" s="1"/>
  <c r="U2610" i="82"/>
  <c r="N2610" i="82"/>
  <c r="O2610" i="82" s="1"/>
  <c r="U2568" i="82"/>
  <c r="N2568" i="82"/>
  <c r="O2568" i="82" s="1"/>
  <c r="U2523" i="82"/>
  <c r="N2523" i="82"/>
  <c r="O2523" i="82" s="1"/>
  <c r="N2452" i="82"/>
  <c r="O2452" i="82" s="1"/>
  <c r="U2452" i="82"/>
  <c r="U2497" i="82"/>
  <c r="N2497" i="82"/>
  <c r="O2497" i="82" s="1"/>
  <c r="U2536" i="82"/>
  <c r="N2536" i="82"/>
  <c r="O2536" i="82" s="1"/>
  <c r="N2340" i="82"/>
  <c r="O2340" i="82" s="1"/>
  <c r="U2340" i="82"/>
  <c r="N2343" i="82"/>
  <c r="O2343" i="82" s="1"/>
  <c r="U2343" i="82"/>
  <c r="U2149" i="82"/>
  <c r="N2149" i="82"/>
  <c r="O2149" i="82" s="1"/>
  <c r="U2202" i="82"/>
  <c r="N2202" i="82"/>
  <c r="O2202" i="82" s="1"/>
  <c r="U2256" i="82"/>
  <c r="N2256" i="82"/>
  <c r="O2256" i="82" s="1"/>
  <c r="N2248" i="82"/>
  <c r="O2248" i="82" s="1"/>
  <c r="U2248" i="82"/>
  <c r="U2175" i="82"/>
  <c r="N2175" i="82"/>
  <c r="O2175" i="82" s="1"/>
  <c r="U2152" i="82"/>
  <c r="N2152" i="82"/>
  <c r="O2152" i="82" s="1"/>
  <c r="N2088" i="82"/>
  <c r="O2088" i="82" s="1"/>
  <c r="U2088" i="82"/>
  <c r="U2153" i="82"/>
  <c r="N2153" i="82"/>
  <c r="O2153" i="82" s="1"/>
  <c r="N2139" i="82"/>
  <c r="O2139" i="82" s="1"/>
  <c r="U2139" i="82"/>
  <c r="U2075" i="82"/>
  <c r="N2075" i="82"/>
  <c r="O2075" i="82" s="1"/>
  <c r="N1981" i="82"/>
  <c r="O1981" i="82" s="1"/>
  <c r="U1981" i="82"/>
  <c r="N2123" i="82"/>
  <c r="O2123" i="82" s="1"/>
  <c r="U2123" i="82"/>
  <c r="U1967" i="82"/>
  <c r="N1967" i="82"/>
  <c r="O1967" i="82" s="1"/>
  <c r="N1846" i="82"/>
  <c r="O1846" i="82" s="1"/>
  <c r="U1846" i="82"/>
  <c r="U1916" i="82"/>
  <c r="N1916" i="82"/>
  <c r="O1916" i="82" s="1"/>
  <c r="U2018" i="82"/>
  <c r="N2018" i="82"/>
  <c r="O2018" i="82" s="1"/>
  <c r="N1874" i="82"/>
  <c r="O1874" i="82" s="1"/>
  <c r="U1874" i="82"/>
  <c r="U2038" i="82"/>
  <c r="N2038" i="82"/>
  <c r="O2038" i="82" s="1"/>
  <c r="U2084" i="82"/>
  <c r="N2084" i="82"/>
  <c r="O2084" i="82" s="1"/>
  <c r="U1917" i="82"/>
  <c r="N1917" i="82"/>
  <c r="O1917" i="82" s="1"/>
  <c r="N2289" i="82"/>
  <c r="O2289" i="82" s="1"/>
  <c r="U2289" i="82"/>
  <c r="U1974" i="82"/>
  <c r="N1974" i="82"/>
  <c r="O1974" i="82" s="1"/>
  <c r="N2479" i="82"/>
  <c r="O2479" i="82" s="1"/>
  <c r="U2479" i="82"/>
  <c r="N2822" i="82"/>
  <c r="O2822" i="82" s="1"/>
  <c r="U2822" i="82"/>
  <c r="N2471" i="82"/>
  <c r="O2471" i="82" s="1"/>
  <c r="U2471" i="82"/>
  <c r="N2715" i="82"/>
  <c r="O2715" i="82" s="1"/>
  <c r="U2715" i="82"/>
  <c r="N3126" i="82"/>
  <c r="O3126" i="82" s="1"/>
  <c r="U3126" i="82"/>
  <c r="N2093" i="82"/>
  <c r="O2093" i="82" s="1"/>
  <c r="U2093" i="82"/>
  <c r="U2191" i="82"/>
  <c r="N2191" i="82"/>
  <c r="O2191" i="82" s="1"/>
  <c r="N2269" i="82"/>
  <c r="O2269" i="82" s="1"/>
  <c r="U2269" i="82"/>
  <c r="N2467" i="82"/>
  <c r="O2467" i="82" s="1"/>
  <c r="U2467" i="82"/>
  <c r="U1999" i="82"/>
  <c r="N1999" i="82"/>
  <c r="O1999" i="82" s="1"/>
  <c r="N2163" i="82"/>
  <c r="O2163" i="82" s="1"/>
  <c r="U2163" i="82"/>
  <c r="N2498" i="82"/>
  <c r="O2498" i="82" s="1"/>
  <c r="U2498" i="82"/>
  <c r="U2065" i="82"/>
  <c r="N2065" i="82"/>
  <c r="O2065" i="82" s="1"/>
  <c r="U2371" i="82"/>
  <c r="N2371" i="82"/>
  <c r="O2371" i="82" s="1"/>
  <c r="N1954" i="82"/>
  <c r="O1954" i="82" s="1"/>
  <c r="U1954" i="82"/>
  <c r="U2487" i="82"/>
  <c r="N2487" i="82"/>
  <c r="O2487" i="82" s="1"/>
  <c r="U2547" i="82"/>
  <c r="N2547" i="82"/>
  <c r="O2547" i="82" s="1"/>
  <c r="U2624" i="82"/>
  <c r="N2624" i="82"/>
  <c r="O2624" i="82" s="1"/>
  <c r="N1879" i="82"/>
  <c r="O1879" i="82" s="1"/>
  <c r="U1879" i="82"/>
  <c r="N2973" i="82"/>
  <c r="O2973" i="82" s="1"/>
  <c r="U2973" i="82"/>
  <c r="U2675" i="82"/>
  <c r="N2675" i="82"/>
  <c r="O2675" i="82" s="1"/>
  <c r="U3104" i="82"/>
  <c r="N3104" i="82"/>
  <c r="O3104" i="82" s="1"/>
  <c r="U2365" i="82"/>
  <c r="N2365" i="82"/>
  <c r="O2365" i="82" s="1"/>
  <c r="N2814" i="82"/>
  <c r="O2814" i="82" s="1"/>
  <c r="U2814" i="82"/>
  <c r="N2936" i="82"/>
  <c r="O2936" i="82" s="1"/>
  <c r="U2936" i="82"/>
  <c r="U3111" i="82"/>
  <c r="N3111" i="82"/>
  <c r="O3111" i="82" s="1"/>
  <c r="N1924" i="82"/>
  <c r="O1924" i="82" s="1"/>
  <c r="U1924" i="82"/>
  <c r="N2995" i="82"/>
  <c r="O2995" i="82" s="1"/>
  <c r="U2995" i="82"/>
  <c r="N1937" i="82"/>
  <c r="O1937" i="82" s="1"/>
  <c r="U1937" i="82"/>
  <c r="U2721" i="82"/>
  <c r="N2721" i="82"/>
  <c r="O2721" i="82" s="1"/>
  <c r="N2892" i="82"/>
  <c r="O2892" i="82" s="1"/>
  <c r="U2892" i="82"/>
  <c r="N3052" i="82"/>
  <c r="O3052" i="82" s="1"/>
  <c r="U3052" i="82"/>
  <c r="N1865" i="82"/>
  <c r="O1865" i="82" s="1"/>
  <c r="U1865" i="82"/>
  <c r="N2156" i="82"/>
  <c r="O2156" i="82" s="1"/>
  <c r="U2156" i="82"/>
  <c r="N1900" i="82"/>
  <c r="O1900" i="82" s="1"/>
  <c r="U1900" i="82"/>
  <c r="U2087" i="82"/>
  <c r="V2087" i="82" s="1"/>
  <c r="S2087" i="82"/>
  <c r="N2230" i="82"/>
  <c r="O2230" i="82" s="1"/>
  <c r="U2230" i="82"/>
  <c r="U2299" i="82"/>
  <c r="N2299" i="82"/>
  <c r="O2299" i="82" s="1"/>
  <c r="N2653" i="82"/>
  <c r="O2653" i="82" s="1"/>
  <c r="U2653" i="82"/>
  <c r="N2804" i="82"/>
  <c r="O2804" i="82" s="1"/>
  <c r="U2804" i="82"/>
  <c r="N2946" i="82"/>
  <c r="O2946" i="82" s="1"/>
  <c r="U2946" i="82"/>
  <c r="N3143" i="82"/>
  <c r="O3143" i="82" s="1"/>
  <c r="U3143" i="82"/>
  <c r="N1878" i="82"/>
  <c r="O1878" i="82" s="1"/>
  <c r="U1878" i="82"/>
  <c r="N1972" i="82"/>
  <c r="O1972" i="82" s="1"/>
  <c r="U1972" i="82"/>
  <c r="U2061" i="82"/>
  <c r="N2061" i="82"/>
  <c r="O2061" i="82" s="1"/>
  <c r="N2238" i="82"/>
  <c r="O2238" i="82" s="1"/>
  <c r="U2238" i="82"/>
  <c r="N1855" i="82"/>
  <c r="O1855" i="82" s="1"/>
  <c r="U1855" i="82"/>
  <c r="N1982" i="82"/>
  <c r="O1982" i="82" s="1"/>
  <c r="U1982" i="82"/>
  <c r="N2113" i="82"/>
  <c r="O2113" i="82" s="1"/>
  <c r="U2113" i="82"/>
  <c r="N2355" i="82"/>
  <c r="O2355" i="82" s="1"/>
  <c r="U2355" i="82"/>
  <c r="N2776" i="82"/>
  <c r="O2776" i="82" s="1"/>
  <c r="U2776" i="82"/>
  <c r="U1953" i="82"/>
  <c r="N1953" i="82"/>
  <c r="O1953" i="82" s="1"/>
  <c r="N2117" i="82"/>
  <c r="O2117" i="82" s="1"/>
  <c r="U2117" i="82"/>
  <c r="N1902" i="82"/>
  <c r="O1902" i="82" s="1"/>
  <c r="U1902" i="82"/>
  <c r="N2015" i="82"/>
  <c r="O2015" i="82" s="1"/>
  <c r="U2015" i="82"/>
  <c r="U1956" i="82"/>
  <c r="N1956" i="82"/>
  <c r="O1956" i="82" s="1"/>
  <c r="N2303" i="82"/>
  <c r="O2303" i="82" s="1"/>
  <c r="U2303" i="82"/>
  <c r="N2815" i="82"/>
  <c r="O2815" i="82" s="1"/>
  <c r="U2815" i="82"/>
  <c r="N1887" i="82"/>
  <c r="O1887" i="82" s="1"/>
  <c r="U1887" i="82"/>
  <c r="N1941" i="82"/>
  <c r="O1941" i="82" s="1"/>
  <c r="U1941" i="82"/>
  <c r="N1984" i="82"/>
  <c r="O1984" i="82" s="1"/>
  <c r="U1984" i="82"/>
  <c r="N2247" i="82"/>
  <c r="O2247" i="82" s="1"/>
  <c r="U2247" i="82"/>
  <c r="N2381" i="82"/>
  <c r="O2381" i="82" s="1"/>
  <c r="U2381" i="82"/>
  <c r="N3187" i="82"/>
  <c r="O3187" i="82" s="1"/>
  <c r="U3187" i="82"/>
  <c r="N1893" i="82"/>
  <c r="O1893" i="82" s="1"/>
  <c r="U1893" i="82"/>
  <c r="N1944" i="82"/>
  <c r="O1944" i="82" s="1"/>
  <c r="U1944" i="82"/>
  <c r="U2008" i="82"/>
  <c r="N2008" i="82"/>
  <c r="O2008" i="82" s="1"/>
  <c r="N2214" i="82"/>
  <c r="O2214" i="82" s="1"/>
  <c r="U2214" i="82"/>
  <c r="N2370" i="82"/>
  <c r="O2370" i="82" s="1"/>
  <c r="U2370" i="82"/>
  <c r="U2641" i="82"/>
  <c r="N2641" i="82"/>
  <c r="O2641" i="82" s="1"/>
  <c r="N3135" i="82"/>
  <c r="O3135" i="82" s="1"/>
  <c r="U3135" i="82"/>
  <c r="N2318" i="82"/>
  <c r="O2318" i="82" s="1"/>
  <c r="U2318" i="82"/>
  <c r="N2518" i="82"/>
  <c r="O2518" i="82" s="1"/>
  <c r="U2518" i="82"/>
  <c r="U2503" i="82"/>
  <c r="N2503" i="82"/>
  <c r="O2503" i="82" s="1"/>
  <c r="N2550" i="82"/>
  <c r="O2550" i="82" s="1"/>
  <c r="U2550" i="82"/>
  <c r="N2756" i="82"/>
  <c r="O2756" i="82" s="1"/>
  <c r="U2756" i="82"/>
  <c r="N2866" i="82"/>
  <c r="O2866" i="82" s="1"/>
  <c r="U2866" i="82"/>
  <c r="N2752" i="82"/>
  <c r="O2752" i="82" s="1"/>
  <c r="U2752" i="82"/>
  <c r="N3073" i="82"/>
  <c r="O3073" i="82" s="1"/>
  <c r="U3073" i="82"/>
  <c r="U3129" i="82"/>
  <c r="N3129" i="82"/>
  <c r="O3129" i="82" s="1"/>
  <c r="U3033" i="82"/>
  <c r="N3033" i="82"/>
  <c r="O3033" i="82" s="1"/>
  <c r="U2396" i="82"/>
  <c r="N2396" i="82"/>
  <c r="O2396" i="82" s="1"/>
  <c r="N2455" i="82"/>
  <c r="O2455" i="82" s="1"/>
  <c r="U2455" i="82"/>
  <c r="U2538" i="82"/>
  <c r="N2538" i="82"/>
  <c r="O2538" i="82" s="1"/>
  <c r="N2781" i="82"/>
  <c r="O2781" i="82" s="1"/>
  <c r="U2781" i="82"/>
  <c r="N2793" i="82"/>
  <c r="O2793" i="82" s="1"/>
  <c r="U2793" i="82"/>
  <c r="N3157" i="82"/>
  <c r="O3157" i="82" s="1"/>
  <c r="U3157" i="82"/>
  <c r="N3198" i="82"/>
  <c r="O3198" i="82" s="1"/>
  <c r="U3198" i="82"/>
  <c r="U2998" i="82"/>
  <c r="N2998" i="82"/>
  <c r="O2998" i="82" s="1"/>
  <c r="U3137" i="82"/>
  <c r="N3137" i="82"/>
  <c r="O3137" i="82" s="1"/>
  <c r="N3181" i="82"/>
  <c r="O3181" i="82" s="1"/>
  <c r="U3181" i="82"/>
  <c r="N2272" i="82"/>
  <c r="O2272" i="82" s="1"/>
  <c r="U2272" i="82"/>
  <c r="N2311" i="82"/>
  <c r="O2311" i="82" s="1"/>
  <c r="U2311" i="82"/>
  <c r="N2451" i="82"/>
  <c r="O2451" i="82" s="1"/>
  <c r="U2451" i="82"/>
  <c r="N2424" i="82"/>
  <c r="O2424" i="82" s="1"/>
  <c r="U2424" i="82"/>
  <c r="N2485" i="82"/>
  <c r="O2485" i="82" s="1"/>
  <c r="U2485" i="82"/>
  <c r="U2676" i="82"/>
  <c r="V2676" i="82" s="1"/>
  <c r="S2676" i="82"/>
  <c r="U2541" i="82"/>
  <c r="N2541" i="82"/>
  <c r="O2541" i="82" s="1"/>
  <c r="U2979" i="82"/>
  <c r="N2979" i="82"/>
  <c r="O2979" i="82" s="1"/>
  <c r="N2969" i="82"/>
  <c r="O2969" i="82" s="1"/>
  <c r="U2969" i="82"/>
  <c r="N3004" i="82"/>
  <c r="O3004" i="82" s="1"/>
  <c r="U3004" i="82"/>
  <c r="N2762" i="82"/>
  <c r="O2762" i="82" s="1"/>
  <c r="U2762" i="82"/>
  <c r="N2957" i="82"/>
  <c r="O2957" i="82" s="1"/>
  <c r="U2957" i="82"/>
  <c r="N3214" i="82"/>
  <c r="O3214" i="82" s="1"/>
  <c r="U3214" i="82"/>
  <c r="N2966" i="82"/>
  <c r="O2966" i="82" s="1"/>
  <c r="U2966" i="82"/>
  <c r="N2241" i="82"/>
  <c r="O2241" i="82" s="1"/>
  <c r="U2241" i="82"/>
  <c r="N2196" i="82"/>
  <c r="O2196" i="82" s="1"/>
  <c r="U2196" i="82"/>
  <c r="N2386" i="82"/>
  <c r="O2386" i="82" s="1"/>
  <c r="U2386" i="82"/>
  <c r="N2511" i="82"/>
  <c r="O2511" i="82" s="1"/>
  <c r="U2511" i="82"/>
  <c r="U2567" i="82"/>
  <c r="N2567" i="82"/>
  <c r="O2567" i="82" s="1"/>
  <c r="U2625" i="82"/>
  <c r="N2625" i="82"/>
  <c r="O2625" i="82" s="1"/>
  <c r="N2853" i="82"/>
  <c r="O2853" i="82" s="1"/>
  <c r="U2853" i="82"/>
  <c r="N2732" i="82"/>
  <c r="O2732" i="82" s="1"/>
  <c r="U2732" i="82"/>
  <c r="N3210" i="82"/>
  <c r="O3210" i="82" s="1"/>
  <c r="U3210" i="82"/>
  <c r="N2933" i="82"/>
  <c r="O2933" i="82" s="1"/>
  <c r="U2933" i="82"/>
  <c r="U3002" i="82"/>
  <c r="N3002" i="82"/>
  <c r="O3002" i="82" s="1"/>
  <c r="N3191" i="82"/>
  <c r="O3191" i="82" s="1"/>
  <c r="U3191" i="82"/>
  <c r="N3051" i="82"/>
  <c r="O3051" i="82" s="1"/>
  <c r="U3051" i="82"/>
  <c r="U2345" i="82"/>
  <c r="N2345" i="82"/>
  <c r="O2345" i="82" s="1"/>
  <c r="U2402" i="82"/>
  <c r="N2402" i="82"/>
  <c r="O2402" i="82" s="1"/>
  <c r="N2352" i="82"/>
  <c r="O2352" i="82" s="1"/>
  <c r="U2352" i="82"/>
  <c r="N2548" i="82"/>
  <c r="O2548" i="82" s="1"/>
  <c r="U2548" i="82"/>
  <c r="N2596" i="82"/>
  <c r="O2596" i="82" s="1"/>
  <c r="U2596" i="82"/>
  <c r="N2705" i="82"/>
  <c r="O2705" i="82" s="1"/>
  <c r="U2705" i="82"/>
  <c r="U2658" i="82"/>
  <c r="N2658" i="82"/>
  <c r="O2658" i="82" s="1"/>
  <c r="N2872" i="82"/>
  <c r="O2872" i="82" s="1"/>
  <c r="U2872" i="82"/>
  <c r="N2886" i="82"/>
  <c r="O2886" i="82" s="1"/>
  <c r="U2886" i="82"/>
  <c r="N3098" i="82"/>
  <c r="O3098" i="82" s="1"/>
  <c r="U3098" i="82"/>
  <c r="U3189" i="82"/>
  <c r="N3189" i="82"/>
  <c r="O3189" i="82" s="1"/>
  <c r="N3194" i="82"/>
  <c r="O3194" i="82" s="1"/>
  <c r="U3194" i="82"/>
  <c r="N3068" i="82"/>
  <c r="O3068" i="82" s="1"/>
  <c r="U3068" i="82"/>
  <c r="N2312" i="82"/>
  <c r="O2312" i="82" s="1"/>
  <c r="U2312" i="82"/>
  <c r="U2643" i="82"/>
  <c r="N2643" i="82"/>
  <c r="O2643" i="82" s="1"/>
  <c r="N2631" i="82"/>
  <c r="O2631" i="82" s="1"/>
  <c r="U2631" i="82"/>
  <c r="N2755" i="82"/>
  <c r="O2755" i="82" s="1"/>
  <c r="U2755" i="82"/>
  <c r="N2858" i="82"/>
  <c r="O2858" i="82" s="1"/>
  <c r="U2858" i="82"/>
  <c r="U2735" i="82"/>
  <c r="N2735" i="82"/>
  <c r="O2735" i="82" s="1"/>
  <c r="N3078" i="82"/>
  <c r="O3078" i="82" s="1"/>
  <c r="U3078" i="82"/>
  <c r="U3019" i="82"/>
  <c r="N3019" i="82"/>
  <c r="O3019" i="82" s="1"/>
  <c r="N2165" i="82"/>
  <c r="O2165" i="82" s="1"/>
  <c r="U2165" i="82"/>
  <c r="U2462" i="82"/>
  <c r="V2462" i="82" s="1"/>
  <c r="S2462" i="82"/>
  <c r="U2353" i="82"/>
  <c r="N2353" i="82"/>
  <c r="O2353" i="82" s="1"/>
  <c r="N2770" i="82"/>
  <c r="O2770" i="82" s="1"/>
  <c r="U2770" i="82"/>
  <c r="N2666" i="82"/>
  <c r="O2666" i="82" s="1"/>
  <c r="U2666" i="82"/>
  <c r="N2638" i="82"/>
  <c r="O2638" i="82" s="1"/>
  <c r="U2638" i="82"/>
  <c r="N2894" i="82"/>
  <c r="O2894" i="82" s="1"/>
  <c r="U2894" i="82"/>
  <c r="U2987" i="82"/>
  <c r="N2987" i="82"/>
  <c r="O2987" i="82" s="1"/>
  <c r="N2881" i="82"/>
  <c r="O2881" i="82" s="1"/>
  <c r="U2881" i="82"/>
  <c r="N3165" i="82"/>
  <c r="O3165" i="82" s="1"/>
  <c r="U3165" i="82"/>
  <c r="N3016" i="82"/>
  <c r="O3016" i="82" s="1"/>
  <c r="U3016" i="82"/>
  <c r="N3063" i="82"/>
  <c r="O3063" i="82" s="1"/>
  <c r="U3063" i="82"/>
  <c r="N3196" i="82"/>
  <c r="O3196" i="82" s="1"/>
  <c r="U3196" i="82"/>
  <c r="N3152" i="82"/>
  <c r="O3152" i="82" s="1"/>
  <c r="U3152" i="82"/>
  <c r="N3116" i="82"/>
  <c r="O3116" i="82" s="1"/>
  <c r="U3116" i="82"/>
  <c r="N3034" i="82"/>
  <c r="O3034" i="82" s="1"/>
  <c r="U3034" i="82"/>
  <c r="U2648" i="82"/>
  <c r="N2648" i="82"/>
  <c r="O2648" i="82" s="1"/>
  <c r="U2553" i="82"/>
  <c r="N2553" i="82"/>
  <c r="O2553" i="82" s="1"/>
  <c r="U2704" i="82"/>
  <c r="V2704" i="82" s="1"/>
  <c r="S2704" i="82"/>
  <c r="U2599" i="82"/>
  <c r="N2599" i="82"/>
  <c r="O2599" i="82" s="1"/>
  <c r="U2522" i="82"/>
  <c r="N2522" i="82"/>
  <c r="O2522" i="82" s="1"/>
  <c r="N2414" i="82"/>
  <c r="O2414" i="82" s="1"/>
  <c r="U2414" i="82"/>
  <c r="N2428" i="82"/>
  <c r="O2428" i="82" s="1"/>
  <c r="U2428" i="82"/>
  <c r="U2509" i="82"/>
  <c r="V2509" i="82" s="1"/>
  <c r="S2509" i="82"/>
  <c r="U2528" i="82"/>
  <c r="N2528" i="82"/>
  <c r="O2528" i="82" s="1"/>
  <c r="N2478" i="82"/>
  <c r="O2478" i="82" s="1"/>
  <c r="U2478" i="82"/>
  <c r="N2173" i="82"/>
  <c r="O2173" i="82" s="1"/>
  <c r="U2173" i="82"/>
  <c r="U2177" i="82"/>
  <c r="N2177" i="82"/>
  <c r="O2177" i="82" s="1"/>
  <c r="N2260" i="82"/>
  <c r="O2260" i="82" s="1"/>
  <c r="U2260" i="82"/>
  <c r="N2111" i="82"/>
  <c r="O2111" i="82" s="1"/>
  <c r="U2111" i="82"/>
  <c r="N2134" i="82"/>
  <c r="O2134" i="82" s="1"/>
  <c r="U2134" i="82"/>
  <c r="N2082" i="82"/>
  <c r="O2082" i="82" s="1"/>
  <c r="U2082" i="82"/>
  <c r="U1965" i="82"/>
  <c r="N1965" i="82"/>
  <c r="O1965" i="82" s="1"/>
  <c r="U2135" i="82"/>
  <c r="N2135" i="82"/>
  <c r="O2135" i="82" s="1"/>
  <c r="N1932" i="82"/>
  <c r="O1932" i="82" s="1"/>
  <c r="U1932" i="82"/>
  <c r="N1849" i="82"/>
  <c r="O1849" i="82" s="1"/>
  <c r="U1849" i="82"/>
  <c r="U2711" i="82"/>
  <c r="N2711" i="82"/>
  <c r="O2711" i="82" s="1"/>
  <c r="U2017" i="82"/>
  <c r="N2017" i="82"/>
  <c r="O2017" i="82" s="1"/>
  <c r="N1927" i="82"/>
  <c r="O1927" i="82" s="1"/>
  <c r="U1927" i="82"/>
  <c r="N2076" i="82"/>
  <c r="O2076" i="82" s="1"/>
  <c r="U2076" i="82"/>
  <c r="N2293" i="82"/>
  <c r="O2293" i="82" s="1"/>
  <c r="U2293" i="82"/>
  <c r="N1940" i="82"/>
  <c r="O1940" i="82" s="1"/>
  <c r="U1940" i="82"/>
  <c r="U1998" i="82"/>
  <c r="N1998" i="82"/>
  <c r="O1998" i="82" s="1"/>
  <c r="U2273" i="82"/>
  <c r="N2273" i="82"/>
  <c r="O2273" i="82" s="1"/>
  <c r="U2040" i="82"/>
  <c r="N2040" i="82"/>
  <c r="O2040" i="82" s="1"/>
  <c r="N2816" i="82"/>
  <c r="O2816" i="82" s="1"/>
  <c r="U2816" i="82"/>
  <c r="N2699" i="82"/>
  <c r="O2699" i="82" s="1"/>
  <c r="U2699" i="82"/>
  <c r="N2114" i="82"/>
  <c r="O2114" i="82" s="1"/>
  <c r="U2114" i="82"/>
  <c r="N2407" i="82"/>
  <c r="O2407" i="82" s="1"/>
  <c r="U2407" i="82"/>
  <c r="U2731" i="82"/>
  <c r="N2731" i="82"/>
  <c r="O2731" i="82" s="1"/>
  <c r="N2802" i="82"/>
  <c r="O2802" i="82" s="1"/>
  <c r="U2802" i="82"/>
  <c r="U2484" i="82"/>
  <c r="N2484" i="82"/>
  <c r="O2484" i="82" s="1"/>
  <c r="N2926" i="82"/>
  <c r="O2926" i="82" s="1"/>
  <c r="U2926" i="82"/>
  <c r="N2375" i="82"/>
  <c r="O2375" i="82" s="1"/>
  <c r="U2375" i="82"/>
  <c r="U2616" i="82"/>
  <c r="N2616" i="82"/>
  <c r="O2616" i="82" s="1"/>
  <c r="N1966" i="82"/>
  <c r="O1966" i="82" s="1"/>
  <c r="U1966" i="82"/>
  <c r="N2301" i="82"/>
  <c r="O2301" i="82" s="1"/>
  <c r="U2301" i="82"/>
  <c r="N2348" i="82"/>
  <c r="O2348" i="82" s="1"/>
  <c r="U2348" i="82"/>
  <c r="N2900" i="82"/>
  <c r="O2900" i="82" s="1"/>
  <c r="U2900" i="82"/>
  <c r="N1934" i="82"/>
  <c r="O1934" i="82" s="1"/>
  <c r="U1934" i="82"/>
  <c r="N2689" i="82"/>
  <c r="O2689" i="82" s="1"/>
  <c r="U2689" i="82"/>
  <c r="N2483" i="82"/>
  <c r="O2483" i="82" s="1"/>
  <c r="U2483" i="82"/>
  <c r="N2640" i="82"/>
  <c r="O2640" i="82" s="1"/>
  <c r="U2640" i="82"/>
  <c r="N2841" i="82"/>
  <c r="O2841" i="82" s="1"/>
  <c r="U2841" i="82"/>
  <c r="U2717" i="82"/>
  <c r="N2717" i="82"/>
  <c r="O2717" i="82" s="1"/>
  <c r="N2349" i="82"/>
  <c r="O2349" i="82" s="1"/>
  <c r="U2349" i="82"/>
  <c r="N2976" i="82"/>
  <c r="O2976" i="82" s="1"/>
  <c r="U2976" i="82"/>
  <c r="U2993" i="82"/>
  <c r="N2993" i="82"/>
  <c r="O2993" i="82" s="1"/>
  <c r="N2041" i="82"/>
  <c r="O2041" i="82" s="1"/>
  <c r="U2041" i="82"/>
  <c r="U2942" i="82"/>
  <c r="N2942" i="82"/>
  <c r="O2942" i="82" s="1"/>
  <c r="N3158" i="82"/>
  <c r="O3158" i="82" s="1"/>
  <c r="U3158" i="82"/>
  <c r="N2291" i="82"/>
  <c r="O2291" i="82" s="1"/>
  <c r="U2291" i="82"/>
  <c r="N1885" i="82"/>
  <c r="O1885" i="82" s="1"/>
  <c r="U1885" i="82"/>
  <c r="N2057" i="82"/>
  <c r="O2057" i="82" s="1"/>
  <c r="U2057" i="82"/>
  <c r="N2037" i="82"/>
  <c r="O2037" i="82" s="1"/>
  <c r="U2037" i="82"/>
  <c r="N2170" i="82"/>
  <c r="O2170" i="82" s="1"/>
  <c r="U2170" i="82"/>
  <c r="N2364" i="82"/>
  <c r="O2364" i="82" s="1"/>
  <c r="U2364" i="82"/>
  <c r="N3141" i="82"/>
  <c r="O3141" i="82" s="1"/>
  <c r="U3141" i="82"/>
  <c r="N2956" i="82"/>
  <c r="O2956" i="82" s="1"/>
  <c r="U2956" i="82"/>
  <c r="N1931" i="82"/>
  <c r="O1931" i="82" s="1"/>
  <c r="U1931" i="82"/>
  <c r="N2298" i="82"/>
  <c r="O2298" i="82" s="1"/>
  <c r="U2298" i="82"/>
  <c r="N2397" i="82"/>
  <c r="O2397" i="82" s="1"/>
  <c r="U2397" i="82"/>
  <c r="N2906" i="82"/>
  <c r="O2906" i="82" s="1"/>
  <c r="U2906" i="82"/>
  <c r="U1909" i="82"/>
  <c r="N1909" i="82"/>
  <c r="O1909" i="82" s="1"/>
  <c r="N2070" i="82"/>
  <c r="O2070" i="82" s="1"/>
  <c r="U2070" i="82"/>
  <c r="N2218" i="82"/>
  <c r="O2218" i="82" s="1"/>
  <c r="U2218" i="82"/>
  <c r="N2443" i="82"/>
  <c r="O2443" i="82" s="1"/>
  <c r="U2443" i="82"/>
  <c r="N3171" i="82"/>
  <c r="O3171" i="82" s="1"/>
  <c r="U3171" i="82"/>
  <c r="N2021" i="82"/>
  <c r="O2021" i="82" s="1"/>
  <c r="U2021" i="82"/>
  <c r="N1960" i="82"/>
  <c r="O1960" i="82" s="1"/>
  <c r="U1960" i="82"/>
  <c r="N2267" i="82"/>
  <c r="O2267" i="82" s="1"/>
  <c r="U2267" i="82"/>
  <c r="U2160" i="82"/>
  <c r="N2160" i="82"/>
  <c r="O2160" i="82" s="1"/>
  <c r="N3192" i="82"/>
  <c r="O3192" i="82" s="1"/>
  <c r="U3192" i="82"/>
  <c r="U1992" i="82"/>
  <c r="N1992" i="82"/>
  <c r="O1992" i="82" s="1"/>
  <c r="N2024" i="82"/>
  <c r="O2024" i="82" s="1"/>
  <c r="U2024" i="82"/>
  <c r="U2053" i="82"/>
  <c r="N2053" i="82"/>
  <c r="O2053" i="82" s="1"/>
  <c r="N2500" i="82"/>
  <c r="O2500" i="82" s="1"/>
  <c r="U2500" i="82"/>
  <c r="N2722" i="82"/>
  <c r="O2722" i="82" s="1"/>
  <c r="U2722" i="82"/>
  <c r="N2849" i="82"/>
  <c r="O2849" i="82" s="1"/>
  <c r="U2849" i="82"/>
  <c r="N2052" i="82"/>
  <c r="O2052" i="82" s="1"/>
  <c r="U2052" i="82"/>
  <c r="U2251" i="82"/>
  <c r="N2251" i="82"/>
  <c r="O2251" i="82" s="1"/>
  <c r="N2474" i="82"/>
  <c r="O2474" i="82" s="1"/>
  <c r="U2474" i="82"/>
  <c r="N2622" i="82"/>
  <c r="O2622" i="82" s="1"/>
  <c r="U2622" i="82"/>
  <c r="N1928" i="82"/>
  <c r="O1928" i="82" s="1"/>
  <c r="U1928" i="82"/>
  <c r="U1922" i="82"/>
  <c r="N1922" i="82"/>
  <c r="O1922" i="82" s="1"/>
  <c r="N2028" i="82"/>
  <c r="O2028" i="82" s="1"/>
  <c r="U2028" i="82"/>
  <c r="N2069" i="82"/>
  <c r="O2069" i="82" s="1"/>
  <c r="U2069" i="82"/>
  <c r="N2326" i="82"/>
  <c r="O2326" i="82" s="1"/>
  <c r="U2326" i="82"/>
  <c r="N2317" i="82"/>
  <c r="O2317" i="82" s="1"/>
  <c r="U2317" i="82"/>
  <c r="N2738" i="82"/>
  <c r="O2738" i="82" s="1"/>
  <c r="U2738" i="82"/>
  <c r="N2154" i="82"/>
  <c r="O2154" i="82" s="1"/>
  <c r="U2154" i="82"/>
  <c r="N2294" i="82"/>
  <c r="O2294" i="82" s="1"/>
  <c r="U2294" i="82"/>
  <c r="N2394" i="82"/>
  <c r="O2394" i="82" s="1"/>
  <c r="U2394" i="82"/>
  <c r="U2534" i="82"/>
  <c r="N2534" i="82"/>
  <c r="O2534" i="82" s="1"/>
  <c r="N2772" i="82"/>
  <c r="O2772" i="82" s="1"/>
  <c r="U2772" i="82"/>
  <c r="N2843" i="82"/>
  <c r="O2843" i="82" s="1"/>
  <c r="U2843" i="82"/>
  <c r="N2909" i="82"/>
  <c r="O2909" i="82" s="1"/>
  <c r="U2909" i="82"/>
  <c r="N2809" i="82"/>
  <c r="O2809" i="82" s="1"/>
  <c r="U2809" i="82"/>
  <c r="N3085" i="82"/>
  <c r="O3085" i="82" s="1"/>
  <c r="U3085" i="82"/>
  <c r="N3190" i="82"/>
  <c r="O3190" i="82" s="1"/>
  <c r="U3190" i="82"/>
  <c r="U3036" i="82"/>
  <c r="N3036" i="82"/>
  <c r="O3036" i="82" s="1"/>
  <c r="N2423" i="82"/>
  <c r="O2423" i="82" s="1"/>
  <c r="U2423" i="82"/>
  <c r="U2466" i="82"/>
  <c r="V2466" i="82" s="1"/>
  <c r="S2466" i="82"/>
  <c r="N2673" i="82"/>
  <c r="O2673" i="82" s="1"/>
  <c r="U2673" i="82"/>
  <c r="N2851" i="82"/>
  <c r="O2851" i="82" s="1"/>
  <c r="U2851" i="82"/>
  <c r="N3000" i="82"/>
  <c r="O3000" i="82" s="1"/>
  <c r="U3000" i="82"/>
  <c r="N3186" i="82"/>
  <c r="O3186" i="82" s="1"/>
  <c r="U3186" i="82"/>
  <c r="N3090" i="82"/>
  <c r="O3090" i="82" s="1"/>
  <c r="U3090" i="82"/>
  <c r="N2138" i="82"/>
  <c r="O2138" i="82" s="1"/>
  <c r="U2138" i="82"/>
  <c r="U2555" i="82"/>
  <c r="N2555" i="82"/>
  <c r="O2555" i="82" s="1"/>
  <c r="N2608" i="82"/>
  <c r="O2608" i="82" s="1"/>
  <c r="U2608" i="82"/>
  <c r="N2789" i="82"/>
  <c r="O2789" i="82" s="1"/>
  <c r="U2789" i="82"/>
  <c r="N2785" i="82"/>
  <c r="O2785" i="82" s="1"/>
  <c r="U2785" i="82"/>
  <c r="N3017" i="82"/>
  <c r="O3017" i="82" s="1"/>
  <c r="U3017" i="82"/>
  <c r="U3015" i="82"/>
  <c r="N3015" i="82"/>
  <c r="O3015" i="82" s="1"/>
  <c r="N3011" i="82"/>
  <c r="O3011" i="82" s="1"/>
  <c r="U3011" i="82"/>
  <c r="N3168" i="82"/>
  <c r="O3168" i="82" s="1"/>
  <c r="U3168" i="82"/>
  <c r="N2157" i="82"/>
  <c r="O2157" i="82" s="1"/>
  <c r="U2157" i="82"/>
  <c r="N2279" i="82"/>
  <c r="O2279" i="82" s="1"/>
  <c r="U2279" i="82"/>
  <c r="N2200" i="82"/>
  <c r="O2200" i="82" s="1"/>
  <c r="U2200" i="82"/>
  <c r="N2404" i="82"/>
  <c r="O2404" i="82" s="1"/>
  <c r="U2404" i="82"/>
  <c r="N2418" i="82"/>
  <c r="O2418" i="82" s="1"/>
  <c r="U2418" i="82"/>
  <c r="N2614" i="82"/>
  <c r="O2614" i="82" s="1"/>
  <c r="U2614" i="82"/>
  <c r="N2839" i="82"/>
  <c r="O2839" i="82" s="1"/>
  <c r="U2839" i="82"/>
  <c r="N2874" i="82"/>
  <c r="O2874" i="82" s="1"/>
  <c r="U2874" i="82"/>
  <c r="U2757" i="82"/>
  <c r="N2757" i="82"/>
  <c r="O2757" i="82" s="1"/>
  <c r="N3174" i="82"/>
  <c r="O3174" i="82" s="1"/>
  <c r="U3174" i="82"/>
  <c r="U3029" i="82"/>
  <c r="N3029" i="82"/>
  <c r="O3029" i="82" s="1"/>
  <c r="N3045" i="82"/>
  <c r="O3045" i="82" s="1"/>
  <c r="U3045" i="82"/>
  <c r="N2378" i="82"/>
  <c r="O2378" i="82" s="1"/>
  <c r="U2378" i="82"/>
  <c r="N2338" i="82"/>
  <c r="O2338" i="82" s="1"/>
  <c r="U2338" i="82"/>
  <c r="U2406" i="82"/>
  <c r="V2406" i="82" s="1"/>
  <c r="S2406" i="82"/>
  <c r="N2763" i="82"/>
  <c r="O2763" i="82" s="1"/>
  <c r="U2763" i="82"/>
  <c r="N2847" i="82"/>
  <c r="O2847" i="82" s="1"/>
  <c r="U2847" i="82"/>
  <c r="N2751" i="82"/>
  <c r="O2751" i="82" s="1"/>
  <c r="U2751" i="82"/>
  <c r="U2594" i="82"/>
  <c r="N2594" i="82"/>
  <c r="O2594" i="82" s="1"/>
  <c r="N2873" i="82"/>
  <c r="O2873" i="82" s="1"/>
  <c r="U2873" i="82"/>
  <c r="N3213" i="82"/>
  <c r="O3213" i="82" s="1"/>
  <c r="U3213" i="82"/>
  <c r="N3215" i="82"/>
  <c r="O3215" i="82" s="1"/>
  <c r="U3215" i="82"/>
  <c r="N2054" i="82"/>
  <c r="O2054" i="82" s="1"/>
  <c r="U2054" i="82"/>
  <c r="U2527" i="82"/>
  <c r="N2527" i="82"/>
  <c r="O2527" i="82" s="1"/>
  <c r="U2450" i="82"/>
  <c r="V2450" i="82" s="1"/>
  <c r="S2450" i="82"/>
  <c r="N2532" i="82"/>
  <c r="O2532" i="82" s="1"/>
  <c r="U2532" i="82"/>
  <c r="N2477" i="82"/>
  <c r="O2477" i="82" s="1"/>
  <c r="U2477" i="82"/>
  <c r="N2799" i="82"/>
  <c r="O2799" i="82" s="1"/>
  <c r="U2799" i="82"/>
  <c r="N2901" i="82"/>
  <c r="O2901" i="82" s="1"/>
  <c r="U2901" i="82"/>
  <c r="N2771" i="82"/>
  <c r="O2771" i="82" s="1"/>
  <c r="U2771" i="82"/>
  <c r="N2967" i="82"/>
  <c r="O2967" i="82" s="1"/>
  <c r="U2967" i="82"/>
  <c r="N3148" i="82"/>
  <c r="O3148" i="82" s="1"/>
  <c r="U3148" i="82"/>
  <c r="N3182" i="82"/>
  <c r="O3182" i="82" s="1"/>
  <c r="U3182" i="82"/>
  <c r="N2674" i="82"/>
  <c r="O2674" i="82" s="1"/>
  <c r="U2674" i="82"/>
  <c r="U2304" i="82"/>
  <c r="N2304" i="82"/>
  <c r="O2304" i="82" s="1"/>
  <c r="N2323" i="82"/>
  <c r="O2323" i="82" s="1"/>
  <c r="U2323" i="82"/>
  <c r="U2442" i="82"/>
  <c r="V2442" i="82" s="1"/>
  <c r="S2442" i="82"/>
  <c r="U2570" i="82"/>
  <c r="N2570" i="82"/>
  <c r="O2570" i="82" s="1"/>
  <c r="U2575" i="82"/>
  <c r="N2575" i="82"/>
  <c r="O2575" i="82" s="1"/>
  <c r="N2863" i="82"/>
  <c r="O2863" i="82" s="1"/>
  <c r="U2863" i="82"/>
  <c r="N2861" i="82"/>
  <c r="O2861" i="82" s="1"/>
  <c r="U2861" i="82"/>
  <c r="N2920" i="82"/>
  <c r="O2920" i="82" s="1"/>
  <c r="U2920" i="82"/>
  <c r="N3081" i="82"/>
  <c r="O3081" i="82" s="1"/>
  <c r="U3081" i="82"/>
  <c r="N3053" i="82"/>
  <c r="O3053" i="82" s="1"/>
  <c r="U3053" i="82"/>
  <c r="N2865" i="82"/>
  <c r="O2865" i="82" s="1"/>
  <c r="U2865" i="82"/>
  <c r="U3060" i="82"/>
  <c r="N3060" i="82"/>
  <c r="O3060" i="82" s="1"/>
  <c r="N3035" i="82"/>
  <c r="O3035" i="82" s="1"/>
  <c r="U3035" i="82"/>
  <c r="N3172" i="82"/>
  <c r="O3172" i="82" s="1"/>
  <c r="U3172" i="82"/>
  <c r="N3042" i="82"/>
  <c r="O3042" i="82" s="1"/>
  <c r="U3042" i="82"/>
  <c r="N3155" i="82"/>
  <c r="O3155" i="82" s="1"/>
  <c r="U3155" i="82"/>
  <c r="N3138" i="82"/>
  <c r="O3138" i="82" s="1"/>
  <c r="U3138" i="82"/>
  <c r="N3216" i="82"/>
  <c r="O3216" i="82" s="1"/>
  <c r="U3216" i="82"/>
  <c r="N3095" i="82"/>
  <c r="O3095" i="82" s="1"/>
  <c r="U3095" i="82"/>
  <c r="N3007" i="82"/>
  <c r="O3007" i="82" s="1"/>
  <c r="U3007" i="82"/>
  <c r="N2918" i="82"/>
  <c r="O2918" i="82" s="1"/>
  <c r="U2918" i="82"/>
  <c r="U2708" i="82"/>
  <c r="V2708" i="82" s="1"/>
  <c r="S2708" i="82"/>
  <c r="N2583" i="82"/>
  <c r="O2583" i="82" s="1"/>
  <c r="U2583" i="82"/>
  <c r="U2672" i="82"/>
  <c r="V2672" i="82" s="1"/>
  <c r="S2672" i="82"/>
  <c r="U2645" i="82"/>
  <c r="N2645" i="82"/>
  <c r="O2645" i="82" s="1"/>
  <c r="U2537" i="82"/>
  <c r="N2537" i="82"/>
  <c r="O2537" i="82" s="1"/>
  <c r="U2646" i="82"/>
  <c r="N2646" i="82"/>
  <c r="O2646" i="82" s="1"/>
  <c r="U2598" i="82"/>
  <c r="N2598" i="82"/>
  <c r="O2598" i="82" s="1"/>
  <c r="U2560" i="82"/>
  <c r="N2560" i="82"/>
  <c r="O2560" i="82" s="1"/>
  <c r="U2521" i="82"/>
  <c r="N2521" i="82"/>
  <c r="O2521" i="82" s="1"/>
  <c r="N2480" i="82"/>
  <c r="O2480" i="82" s="1"/>
  <c r="U2480" i="82"/>
  <c r="U2520" i="82"/>
  <c r="N2520" i="82"/>
  <c r="O2520" i="82" s="1"/>
  <c r="U2472" i="82"/>
  <c r="N2472" i="82"/>
  <c r="O2472" i="82" s="1"/>
  <c r="N2324" i="82"/>
  <c r="O2324" i="82" s="1"/>
  <c r="U2324" i="82"/>
  <c r="N2366" i="82"/>
  <c r="O2366" i="82" s="1"/>
  <c r="U2366" i="82"/>
  <c r="N2390" i="82"/>
  <c r="O2390" i="82" s="1"/>
  <c r="U2390" i="82"/>
  <c r="U2385" i="82"/>
  <c r="N2385" i="82"/>
  <c r="O2385" i="82" s="1"/>
  <c r="N2339" i="82"/>
  <c r="O2339" i="82" s="1"/>
  <c r="U2339" i="82"/>
  <c r="N2158" i="82"/>
  <c r="O2158" i="82" s="1"/>
  <c r="U2158" i="82"/>
  <c r="N2236" i="82"/>
  <c r="O2236" i="82" s="1"/>
  <c r="U2236" i="82"/>
  <c r="U2161" i="82"/>
  <c r="N2161" i="82"/>
  <c r="O2161" i="82" s="1"/>
  <c r="N2103" i="82"/>
  <c r="O2103" i="82" s="1"/>
  <c r="U2103" i="82"/>
  <c r="N2131" i="82"/>
  <c r="O2131" i="82" s="1"/>
  <c r="U2131" i="82"/>
  <c r="U1959" i="82"/>
  <c r="N1959" i="82"/>
  <c r="O1959" i="82" s="1"/>
  <c r="N2016" i="82"/>
  <c r="O2016" i="82" s="1"/>
  <c r="U2016" i="82"/>
  <c r="N1925" i="82"/>
  <c r="O1925" i="82" s="1"/>
  <c r="U1925" i="82"/>
  <c r="N1852" i="82"/>
  <c r="O1852" i="82" s="1"/>
  <c r="U1852" i="82"/>
  <c r="N1850" i="82"/>
  <c r="O1850" i="82" s="1"/>
  <c r="U1850" i="82"/>
  <c r="N1957" i="82"/>
  <c r="O1957" i="82" s="1"/>
  <c r="U1957" i="82"/>
  <c r="U2141" i="82"/>
  <c r="N2141" i="82"/>
  <c r="O2141" i="82" s="1"/>
  <c r="N1891" i="82"/>
  <c r="O1891" i="82" s="1"/>
  <c r="U1891" i="82"/>
  <c r="U1933" i="82"/>
  <c r="N1933" i="82"/>
  <c r="O1933" i="82" s="1"/>
  <c r="U2032" i="82"/>
  <c r="N2032" i="82"/>
  <c r="O2032" i="82" s="1"/>
  <c r="N2208" i="82"/>
  <c r="O2208" i="82" s="1"/>
  <c r="U2208" i="82"/>
  <c r="N2475" i="82"/>
  <c r="O2475" i="82" s="1"/>
  <c r="U2475" i="82"/>
  <c r="U2261" i="82"/>
  <c r="N2261" i="82"/>
  <c r="O2261" i="82" s="1"/>
  <c r="U2725" i="82"/>
  <c r="N2725" i="82"/>
  <c r="O2725" i="82" s="1"/>
  <c r="N3038" i="82"/>
  <c r="O3038" i="82" s="1"/>
  <c r="U3038" i="82"/>
  <c r="N1994" i="82"/>
  <c r="O1994" i="82" s="1"/>
  <c r="U1994" i="82"/>
  <c r="U2086" i="82"/>
  <c r="N2086" i="82"/>
  <c r="O2086" i="82" s="1"/>
  <c r="N2333" i="82"/>
  <c r="O2333" i="82" s="1"/>
  <c r="U2333" i="82"/>
  <c r="U2707" i="82"/>
  <c r="N2707" i="82"/>
  <c r="O2707" i="82" s="1"/>
  <c r="U2064" i="82"/>
  <c r="N2064" i="82"/>
  <c r="O2064" i="82" s="1"/>
  <c r="N2620" i="82"/>
  <c r="O2620" i="82" s="1"/>
  <c r="U2620" i="82"/>
  <c r="U2203" i="82"/>
  <c r="N2203" i="82"/>
  <c r="O2203" i="82" s="1"/>
  <c r="N2679" i="82"/>
  <c r="O2679" i="82" s="1"/>
  <c r="U2679" i="82"/>
  <c r="U2000" i="82"/>
  <c r="N2000" i="82"/>
  <c r="O2000" i="82" s="1"/>
  <c r="N2960" i="82"/>
  <c r="O2960" i="82" s="1"/>
  <c r="U2960" i="82"/>
  <c r="N2097" i="82"/>
  <c r="O2097" i="82" s="1"/>
  <c r="U2097" i="82"/>
  <c r="N2835" i="82"/>
  <c r="O2835" i="82" s="1"/>
  <c r="U2835" i="82"/>
  <c r="U2383" i="82"/>
  <c r="N2383" i="82"/>
  <c r="O2383" i="82" s="1"/>
  <c r="N2514" i="82"/>
  <c r="O2514" i="82" s="1"/>
  <c r="U2514" i="82"/>
  <c r="N2660" i="82"/>
  <c r="O2660" i="82" s="1"/>
  <c r="U2660" i="82"/>
  <c r="N2972" i="82"/>
  <c r="O2972" i="82" s="1"/>
  <c r="U2972" i="82"/>
  <c r="N3088" i="82"/>
  <c r="O3088" i="82" s="1"/>
  <c r="U3088" i="82"/>
  <c r="N2737" i="82"/>
  <c r="O2737" i="82" s="1"/>
  <c r="U2737" i="82"/>
  <c r="N3080" i="82"/>
  <c r="O3080" i="82" s="1"/>
  <c r="U3080" i="82"/>
  <c r="N1861" i="82"/>
  <c r="O1861" i="82" s="1"/>
  <c r="U1861" i="82"/>
  <c r="N1884" i="82"/>
  <c r="O1884" i="82" s="1"/>
  <c r="U1884" i="82"/>
  <c r="N2030" i="82"/>
  <c r="O2030" i="82" s="1"/>
  <c r="U2030" i="82"/>
  <c r="N3028" i="82"/>
  <c r="O3028" i="82" s="1"/>
  <c r="U3028" i="82"/>
  <c r="N2102" i="82"/>
  <c r="O2102" i="82" s="1"/>
  <c r="U2102" i="82"/>
  <c r="U2729" i="82"/>
  <c r="N2729" i="82"/>
  <c r="O2729" i="82" s="1"/>
  <c r="N2556" i="82"/>
  <c r="O2556" i="82" s="1"/>
  <c r="U2556" i="82"/>
  <c r="N2026" i="82"/>
  <c r="O2026" i="82" s="1"/>
  <c r="U2026" i="82"/>
  <c r="N2125" i="82"/>
  <c r="O2125" i="82" s="1"/>
  <c r="U2125" i="82"/>
  <c r="U2020" i="82"/>
  <c r="N2020" i="82"/>
  <c r="O2020" i="82" s="1"/>
  <c r="N2499" i="82"/>
  <c r="O2499" i="82" s="1"/>
  <c r="U2499" i="82"/>
  <c r="N2899" i="82"/>
  <c r="O2899" i="82" s="1"/>
  <c r="U2899" i="82"/>
  <c r="N2999" i="82"/>
  <c r="O2999" i="82" s="1"/>
  <c r="U2999" i="82"/>
  <c r="N2808" i="82"/>
  <c r="O2808" i="82" s="1"/>
  <c r="U2808" i="82"/>
  <c r="N3054" i="82"/>
  <c r="O3054" i="82" s="1"/>
  <c r="U3054" i="82"/>
  <c r="N1908" i="82"/>
  <c r="O1908" i="82" s="1"/>
  <c r="U1908" i="82"/>
  <c r="N1856" i="82"/>
  <c r="O1856" i="82" s="1"/>
  <c r="U1856" i="82"/>
  <c r="N1943" i="82"/>
  <c r="O1943" i="82" s="1"/>
  <c r="U1943" i="82"/>
  <c r="N2046" i="82"/>
  <c r="O2046" i="82" s="1"/>
  <c r="U2046" i="82"/>
  <c r="U1939" i="82"/>
  <c r="N1939" i="82"/>
  <c r="O1939" i="82" s="1"/>
  <c r="U2319" i="82"/>
  <c r="N2319" i="82"/>
  <c r="O2319" i="82" s="1"/>
  <c r="N2356" i="82"/>
  <c r="O2356" i="82" s="1"/>
  <c r="U2356" i="82"/>
  <c r="N3008" i="82"/>
  <c r="O3008" i="82" s="1"/>
  <c r="U3008" i="82"/>
  <c r="N2062" i="82"/>
  <c r="O2062" i="82" s="1"/>
  <c r="U2062" i="82"/>
  <c r="N2784" i="82"/>
  <c r="O2784" i="82" s="1"/>
  <c r="U2784" i="82"/>
  <c r="N1868" i="82"/>
  <c r="O1868" i="82" s="1"/>
  <c r="U1868" i="82"/>
  <c r="N2004" i="82"/>
  <c r="O2004" i="82" s="1"/>
  <c r="U2004" i="82"/>
  <c r="U2124" i="82"/>
  <c r="N2124" i="82"/>
  <c r="O2124" i="82" s="1"/>
  <c r="N2706" i="82"/>
  <c r="O2706" i="82" s="1"/>
  <c r="U2706" i="82"/>
  <c r="U3131" i="82"/>
  <c r="N3131" i="82"/>
  <c r="O3131" i="82" s="1"/>
  <c r="N1870" i="82"/>
  <c r="O1870" i="82" s="1"/>
  <c r="U1870" i="82"/>
  <c r="N1875" i="82"/>
  <c r="O1875" i="82" s="1"/>
  <c r="U1875" i="82"/>
  <c r="N2121" i="82"/>
  <c r="O2121" i="82" s="1"/>
  <c r="U2121" i="82"/>
  <c r="N2183" i="82"/>
  <c r="O2183" i="82" s="1"/>
  <c r="U2183" i="82"/>
  <c r="N2328" i="82"/>
  <c r="O2328" i="82" s="1"/>
  <c r="U2328" i="82"/>
  <c r="U2696" i="82"/>
  <c r="V2696" i="82" s="1"/>
  <c r="S2696" i="82"/>
  <c r="N1873" i="82"/>
  <c r="O1873" i="82" s="1"/>
  <c r="U1873" i="82"/>
  <c r="N2186" i="82"/>
  <c r="O2186" i="82" s="1"/>
  <c r="U2186" i="82"/>
  <c r="U2212" i="82"/>
  <c r="N2212" i="82"/>
  <c r="O2212" i="82" s="1"/>
  <c r="U2168" i="82"/>
  <c r="N2168" i="82"/>
  <c r="O2168" i="82" s="1"/>
  <c r="U2446" i="82"/>
  <c r="V2446" i="82" s="1"/>
  <c r="S2446" i="82"/>
  <c r="N2588" i="82"/>
  <c r="O2588" i="82" s="1"/>
  <c r="U2588" i="82"/>
  <c r="N2913" i="82"/>
  <c r="O2913" i="82" s="1"/>
  <c r="U2913" i="82"/>
  <c r="N2907" i="82"/>
  <c r="O2907" i="82" s="1"/>
  <c r="U2907" i="82"/>
  <c r="N2937" i="82"/>
  <c r="O2937" i="82" s="1"/>
  <c r="U2937" i="82"/>
  <c r="N2664" i="82"/>
  <c r="O2664" i="82" s="1"/>
  <c r="U2664" i="82"/>
  <c r="N2947" i="82"/>
  <c r="O2947" i="82" s="1"/>
  <c r="U2947" i="82"/>
  <c r="N3201" i="82"/>
  <c r="O3201" i="82" s="1"/>
  <c r="U3201" i="82"/>
  <c r="U3206" i="82"/>
  <c r="N3206" i="82"/>
  <c r="O3206" i="82" s="1"/>
  <c r="N2448" i="82"/>
  <c r="O2448" i="82" s="1"/>
  <c r="U2448" i="82"/>
  <c r="N2459" i="82"/>
  <c r="O2459" i="82" s="1"/>
  <c r="U2459" i="82"/>
  <c r="U2464" i="82"/>
  <c r="N2464" i="82"/>
  <c r="O2464" i="82" s="1"/>
  <c r="N2686" i="82"/>
  <c r="O2686" i="82" s="1"/>
  <c r="U2686" i="82"/>
  <c r="N2953" i="82"/>
  <c r="O2953" i="82" s="1"/>
  <c r="U2953" i="82"/>
  <c r="N3219" i="82"/>
  <c r="O3219" i="82" s="1"/>
  <c r="U3219" i="82"/>
  <c r="N2992" i="82"/>
  <c r="O2992" i="82" s="1"/>
  <c r="U2992" i="82"/>
  <c r="U2627" i="82"/>
  <c r="N2627" i="82"/>
  <c r="O2627" i="82" s="1"/>
  <c r="U2216" i="82"/>
  <c r="N2216" i="82"/>
  <c r="O2216" i="82" s="1"/>
  <c r="N2344" i="82"/>
  <c r="O2344" i="82" s="1"/>
  <c r="U2344" i="82"/>
  <c r="N2262" i="82"/>
  <c r="O2262" i="82" s="1"/>
  <c r="U2262" i="82"/>
  <c r="N2192" i="82"/>
  <c r="O2192" i="82" s="1"/>
  <c r="U2192" i="82"/>
  <c r="U2745" i="82"/>
  <c r="N2745" i="82"/>
  <c r="O2745" i="82" s="1"/>
  <c r="N2831" i="82"/>
  <c r="O2831" i="82" s="1"/>
  <c r="U2831" i="82"/>
  <c r="N2856" i="82"/>
  <c r="O2856" i="82" s="1"/>
  <c r="U2856" i="82"/>
  <c r="N2846" i="82"/>
  <c r="O2846" i="82" s="1"/>
  <c r="U2846" i="82"/>
  <c r="N3150" i="82"/>
  <c r="O3150" i="82" s="1"/>
  <c r="U3150" i="82"/>
  <c r="N2237" i="82"/>
  <c r="O2237" i="82" s="1"/>
  <c r="U2237" i="82"/>
  <c r="N2334" i="82"/>
  <c r="O2334" i="82" s="1"/>
  <c r="U2334" i="82"/>
  <c r="N2434" i="82"/>
  <c r="O2434" i="82" s="1"/>
  <c r="U2434" i="82"/>
  <c r="N2426" i="82"/>
  <c r="O2426" i="82" s="1"/>
  <c r="U2426" i="82"/>
  <c r="N2919" i="82"/>
  <c r="O2919" i="82" s="1"/>
  <c r="U2919" i="82"/>
  <c r="N2823" i="82"/>
  <c r="O2823" i="82" s="1"/>
  <c r="U2823" i="82"/>
  <c r="N3012" i="82"/>
  <c r="O3012" i="82" s="1"/>
  <c r="U3012" i="82"/>
  <c r="N3109" i="82"/>
  <c r="O3109" i="82" s="1"/>
  <c r="U3109" i="82"/>
  <c r="U3147" i="82"/>
  <c r="N3147" i="82"/>
  <c r="O3147" i="82" s="1"/>
  <c r="N2803" i="82"/>
  <c r="O2803" i="82" s="1"/>
  <c r="U2803" i="82"/>
  <c r="N3055" i="82"/>
  <c r="O3055" i="82" s="1"/>
  <c r="U3055" i="82"/>
  <c r="N2436" i="82"/>
  <c r="O2436" i="82" s="1"/>
  <c r="U2436" i="82"/>
  <c r="N2600" i="82"/>
  <c r="O2600" i="82" s="1"/>
  <c r="U2600" i="82"/>
  <c r="N2591" i="82"/>
  <c r="O2591" i="82" s="1"/>
  <c r="U2591" i="82"/>
  <c r="U2605" i="82"/>
  <c r="N2605" i="82"/>
  <c r="O2605" i="82" s="1"/>
  <c r="N2903" i="82"/>
  <c r="O2903" i="82" s="1"/>
  <c r="U2903" i="82"/>
  <c r="N2834" i="82"/>
  <c r="O2834" i="82" s="1"/>
  <c r="U2834" i="82"/>
  <c r="N3037" i="82"/>
  <c r="O3037" i="82" s="1"/>
  <c r="U3037" i="82"/>
  <c r="N3159" i="82"/>
  <c r="O3159" i="82" s="1"/>
  <c r="U3159" i="82"/>
  <c r="N3203" i="82"/>
  <c r="O3203" i="82" s="1"/>
  <c r="U3203" i="82"/>
  <c r="N3059" i="82"/>
  <c r="O3059" i="82" s="1"/>
  <c r="U3059" i="82"/>
  <c r="N2274" i="82"/>
  <c r="O2274" i="82" s="1"/>
  <c r="U2274" i="82"/>
  <c r="N2284" i="82"/>
  <c r="O2284" i="82" s="1"/>
  <c r="U2284" i="82"/>
  <c r="U2543" i="82"/>
  <c r="N2543" i="82"/>
  <c r="O2543" i="82" s="1"/>
  <c r="N2490" i="82"/>
  <c r="O2490" i="82" s="1"/>
  <c r="U2490" i="82"/>
  <c r="N2612" i="82"/>
  <c r="O2612" i="82" s="1"/>
  <c r="U2612" i="82"/>
  <c r="N2551" i="82"/>
  <c r="O2551" i="82" s="1"/>
  <c r="U2551" i="82"/>
  <c r="N2965" i="82"/>
  <c r="O2965" i="82" s="1"/>
  <c r="U2965" i="82"/>
  <c r="N2779" i="82"/>
  <c r="O2779" i="82" s="1"/>
  <c r="U2779" i="82"/>
  <c r="U2589" i="82"/>
  <c r="N2589" i="82"/>
  <c r="O2589" i="82" s="1"/>
  <c r="N2792" i="82"/>
  <c r="O2792" i="82" s="1"/>
  <c r="U2792" i="82"/>
  <c r="N2905" i="82"/>
  <c r="O2905" i="82" s="1"/>
  <c r="U2905" i="82"/>
  <c r="N2746" i="82"/>
  <c r="O2746" i="82" s="1"/>
  <c r="U2746" i="82"/>
  <c r="N2295" i="82"/>
  <c r="U2295" i="82"/>
  <c r="N2415" i="82"/>
  <c r="O2415" i="82" s="1"/>
  <c r="U2415" i="82"/>
  <c r="N2515" i="82"/>
  <c r="O2515" i="82" s="1"/>
  <c r="U2515" i="82"/>
  <c r="N2882" i="82"/>
  <c r="O2882" i="82" s="1"/>
  <c r="U2882" i="82"/>
  <c r="N2744" i="82"/>
  <c r="O2744" i="82" s="1"/>
  <c r="U2744" i="82"/>
  <c r="N3185" i="82"/>
  <c r="O3185" i="82" s="1"/>
  <c r="U3185" i="82"/>
  <c r="N3125" i="82"/>
  <c r="O3125" i="82" s="1"/>
  <c r="U3125" i="82"/>
  <c r="N2974" i="82"/>
  <c r="O2974" i="82" s="1"/>
  <c r="U2974" i="82"/>
  <c r="N3113" i="82"/>
  <c r="O3113" i="82" s="1"/>
  <c r="U3113" i="82"/>
  <c r="N3100" i="82"/>
  <c r="O3100" i="82" s="1"/>
  <c r="U3100" i="82"/>
  <c r="N3031" i="82"/>
  <c r="O3031" i="82" s="1"/>
  <c r="U3031" i="82"/>
  <c r="N3094" i="82"/>
  <c r="O3094" i="82" s="1"/>
  <c r="U3094" i="82"/>
  <c r="N3124" i="82"/>
  <c r="O3124" i="82" s="1"/>
  <c r="U3124" i="82"/>
  <c r="N3119" i="82"/>
  <c r="O3119" i="82" s="1"/>
  <c r="U3119" i="82"/>
  <c r="N3180" i="82"/>
  <c r="O3180" i="82" s="1"/>
  <c r="U3180" i="82"/>
  <c r="N3083" i="82"/>
  <c r="O3083" i="82" s="1"/>
  <c r="U3083" i="82"/>
  <c r="N3072" i="82"/>
  <c r="O3072" i="82" s="1"/>
  <c r="U3072" i="82"/>
  <c r="U2970" i="82"/>
  <c r="N2970" i="82"/>
  <c r="O2970" i="82" s="1"/>
  <c r="N2943" i="82"/>
  <c r="O2943" i="82" s="1"/>
  <c r="U2943" i="82"/>
  <c r="N2991" i="82"/>
  <c r="O2991" i="82" s="1"/>
  <c r="U2991" i="82"/>
  <c r="U2613" i="82"/>
  <c r="N2613" i="82"/>
  <c r="O2613" i="82" s="1"/>
  <c r="N2698" i="82"/>
  <c r="O2698" i="82" s="1"/>
  <c r="U2698" i="82"/>
  <c r="U2578" i="82"/>
  <c r="N2578" i="82"/>
  <c r="O2578" i="82" s="1"/>
  <c r="U2688" i="82"/>
  <c r="V2688" i="82" s="1"/>
  <c r="S2688" i="82"/>
  <c r="U2369" i="82"/>
  <c r="N2369" i="82"/>
  <c r="O2369" i="82" s="1"/>
  <c r="U2445" i="82"/>
  <c r="V2445" i="82" s="1"/>
  <c r="S2445" i="82"/>
  <c r="N2335" i="82"/>
  <c r="O2335" i="82" s="1"/>
  <c r="U2335" i="82"/>
  <c r="U2320" i="82"/>
  <c r="N2320" i="82"/>
  <c r="O2320" i="82" s="1"/>
  <c r="N2377" i="82"/>
  <c r="O2377" i="82" s="1"/>
  <c r="U2377" i="82"/>
  <c r="N2199" i="82"/>
  <c r="O2199" i="82" s="1"/>
  <c r="U2199" i="82"/>
  <c r="U2136" i="82"/>
  <c r="N2136" i="82"/>
  <c r="O2136" i="82" s="1"/>
  <c r="N2228" i="82"/>
  <c r="O2228" i="82" s="1"/>
  <c r="U2228" i="82"/>
  <c r="U2104" i="82"/>
  <c r="N2104" i="82"/>
  <c r="O2104" i="82" s="1"/>
  <c r="U2188" i="82"/>
  <c r="N2188" i="82"/>
  <c r="O2188" i="82" s="1"/>
  <c r="N1969" i="82"/>
  <c r="O1969" i="82" s="1"/>
  <c r="U1969" i="82"/>
  <c r="N1975" i="82"/>
  <c r="O1975" i="82" s="1"/>
  <c r="U1975" i="82"/>
  <c r="U2092" i="82"/>
  <c r="N2092" i="82"/>
  <c r="O2092" i="82" s="1"/>
  <c r="N2042" i="82"/>
  <c r="O2042" i="82" s="1"/>
  <c r="U2042" i="82"/>
  <c r="U2128" i="82"/>
  <c r="N2128" i="82"/>
  <c r="O2128" i="82" s="1"/>
  <c r="N1986" i="82"/>
  <c r="O1986" i="82" s="1"/>
  <c r="U1986" i="82"/>
  <c r="N2011" i="82"/>
  <c r="O2011" i="82" s="1"/>
  <c r="U2011" i="82"/>
  <c r="N2003" i="82"/>
  <c r="O2003" i="82" s="1"/>
  <c r="U2003" i="82"/>
  <c r="N1914" i="82"/>
  <c r="O1914" i="82" s="1"/>
  <c r="U1914" i="82"/>
  <c r="N1848" i="82"/>
  <c r="O1848" i="82" s="1"/>
  <c r="U1848" i="82"/>
  <c r="U2007" i="82"/>
  <c r="N2007" i="82"/>
  <c r="O2007" i="82" s="1"/>
  <c r="U2246" i="82"/>
  <c r="N2246" i="82"/>
  <c r="O2246" i="82" s="1"/>
  <c r="U2179" i="82"/>
  <c r="N2179" i="82"/>
  <c r="O2179" i="82" s="1"/>
  <c r="N1952" i="82"/>
  <c r="O1952" i="82" s="1"/>
  <c r="U1952" i="82"/>
  <c r="N2812" i="82"/>
  <c r="O2812" i="82" s="1"/>
  <c r="U2812" i="82"/>
  <c r="U2636" i="82"/>
  <c r="N2636" i="82"/>
  <c r="O2636" i="82" s="1"/>
  <c r="U1919" i="82"/>
  <c r="N1919" i="82"/>
  <c r="O1919" i="82" s="1"/>
  <c r="U2411" i="82"/>
  <c r="N2411" i="82"/>
  <c r="O2411" i="82" s="1"/>
  <c r="U2860" i="82"/>
  <c r="N2860" i="82"/>
  <c r="O2860" i="82" s="1"/>
  <c r="U2072" i="82"/>
  <c r="N2072" i="82"/>
  <c r="O2072" i="82" s="1"/>
  <c r="N2193" i="82"/>
  <c r="O2193" i="82" s="1"/>
  <c r="U2193" i="82"/>
  <c r="N2068" i="82"/>
  <c r="O2068" i="82" s="1"/>
  <c r="U2068" i="82"/>
  <c r="U2253" i="82"/>
  <c r="N2253" i="82"/>
  <c r="O2253" i="82" s="1"/>
  <c r="U3160" i="82"/>
  <c r="N3160" i="82"/>
  <c r="O3160" i="82" s="1"/>
  <c r="N2832" i="82"/>
  <c r="O2832" i="82" s="1"/>
  <c r="U2832" i="82"/>
  <c r="N2506" i="82"/>
  <c r="O2506" i="82" s="1"/>
  <c r="U2506" i="82"/>
  <c r="U2695" i="82"/>
  <c r="N2695" i="82"/>
  <c r="O2695" i="82" s="1"/>
  <c r="N2868" i="82"/>
  <c r="O2868" i="82" s="1"/>
  <c r="U2868" i="82"/>
  <c r="U2122" i="82"/>
  <c r="N2122" i="82"/>
  <c r="O2122" i="82" s="1"/>
  <c r="N2502" i="82"/>
  <c r="O2502" i="82" s="1"/>
  <c r="U2502" i="82"/>
  <c r="U2928" i="82"/>
  <c r="N2928" i="82"/>
  <c r="O2928" i="82" s="1"/>
  <c r="N1872" i="82"/>
  <c r="O1872" i="82" s="1"/>
  <c r="U1872" i="82"/>
  <c r="N2964" i="82"/>
  <c r="O2964" i="82" s="1"/>
  <c r="U2964" i="82"/>
  <c r="N1918" i="82"/>
  <c r="O1918" i="82" s="1"/>
  <c r="U1918" i="82"/>
  <c r="N1921" i="82"/>
  <c r="O1921" i="82" s="1"/>
  <c r="U1921" i="82"/>
  <c r="N2852" i="82"/>
  <c r="O2852" i="82" s="1"/>
  <c r="U2852" i="82"/>
  <c r="N3076" i="82"/>
  <c r="O3076" i="82" s="1"/>
  <c r="U3076" i="82"/>
  <c r="N2217" i="82"/>
  <c r="O2217" i="82" s="1"/>
  <c r="U2217" i="82"/>
  <c r="U3010" i="82"/>
  <c r="N3010" i="82"/>
  <c r="O3010" i="82" s="1"/>
  <c r="U2921" i="82"/>
  <c r="N2921" i="82"/>
  <c r="O2921" i="82" s="1"/>
  <c r="N1869" i="82"/>
  <c r="O1869" i="82" s="1"/>
  <c r="U1869" i="82"/>
  <c r="N1898" i="82"/>
  <c r="O1898" i="82" s="1"/>
  <c r="U1898" i="82"/>
  <c r="N2108" i="82"/>
  <c r="O2108" i="82" s="1"/>
  <c r="U2108" i="82"/>
  <c r="N2005" i="82"/>
  <c r="O2005" i="82" s="1"/>
  <c r="U2005" i="82"/>
  <c r="N2463" i="82"/>
  <c r="O2463" i="82" s="1"/>
  <c r="U2463" i="82"/>
  <c r="N2766" i="82"/>
  <c r="O2766" i="82" s="1"/>
  <c r="U2766" i="82"/>
  <c r="N2934" i="82"/>
  <c r="O2934" i="82" s="1"/>
  <c r="U2934" i="82"/>
  <c r="N3084" i="82"/>
  <c r="O3084" i="82" s="1"/>
  <c r="U3084" i="82"/>
  <c r="U1955" i="82"/>
  <c r="N1955" i="82"/>
  <c r="O1955" i="82" s="1"/>
  <c r="N1997" i="82"/>
  <c r="O1997" i="82" s="1"/>
  <c r="U1997" i="82"/>
  <c r="U2094" i="82"/>
  <c r="N2094" i="82"/>
  <c r="O2094" i="82" s="1"/>
  <c r="N2148" i="82"/>
  <c r="O2148" i="82" s="1"/>
  <c r="U2148" i="82"/>
  <c r="N2473" i="82"/>
  <c r="O2473" i="82" s="1"/>
  <c r="U2473" i="82"/>
  <c r="N1863" i="82"/>
  <c r="O1863" i="82" s="1"/>
  <c r="U1863" i="82"/>
  <c r="N2050" i="82"/>
  <c r="O2050" i="82" s="1"/>
  <c r="U2050" i="82"/>
  <c r="N2077" i="82"/>
  <c r="O2077" i="82" s="1"/>
  <c r="U2077" i="82"/>
  <c r="U2254" i="82"/>
  <c r="N2254" i="82"/>
  <c r="O2254" i="82" s="1"/>
  <c r="U2562" i="82"/>
  <c r="N2562" i="82"/>
  <c r="O2562" i="82" s="1"/>
  <c r="N2244" i="82"/>
  <c r="O2244" i="82" s="1"/>
  <c r="U2244" i="82"/>
  <c r="N2778" i="82"/>
  <c r="O2778" i="82" s="1"/>
  <c r="U2778" i="82"/>
  <c r="U1889" i="82"/>
  <c r="N1889" i="82"/>
  <c r="O1889" i="82" s="1"/>
  <c r="U1963" i="82"/>
  <c r="V1963" i="82" s="1"/>
  <c r="S1963" i="82"/>
  <c r="N2263" i="82"/>
  <c r="O2263" i="82" s="1"/>
  <c r="U2263" i="82"/>
  <c r="N1862" i="82"/>
  <c r="O1862" i="82" s="1"/>
  <c r="U1862" i="82"/>
  <c r="U2120" i="82"/>
  <c r="N2120" i="82"/>
  <c r="O2120" i="82" s="1"/>
  <c r="N1877" i="82"/>
  <c r="O1877" i="82" s="1"/>
  <c r="U1877" i="82"/>
  <c r="N2105" i="82"/>
  <c r="O2105" i="82" s="1"/>
  <c r="U2105" i="82"/>
  <c r="N2743" i="82"/>
  <c r="O2743" i="82" s="1"/>
  <c r="U2743" i="82"/>
  <c r="U2187" i="82"/>
  <c r="N2187" i="82"/>
  <c r="O2187" i="82" s="1"/>
  <c r="N2207" i="82"/>
  <c r="O2207" i="82" s="1"/>
  <c r="U2207" i="82"/>
  <c r="N2368" i="82"/>
  <c r="O2368" i="82" s="1"/>
  <c r="U2368" i="82"/>
  <c r="U2559" i="82"/>
  <c r="N2559" i="82"/>
  <c r="O2559" i="82" s="1"/>
  <c r="U2533" i="82"/>
  <c r="N2533" i="82"/>
  <c r="O2533" i="82" s="1"/>
  <c r="U2975" i="82"/>
  <c r="N2975" i="82"/>
  <c r="O2975" i="82" s="1"/>
  <c r="U2539" i="82"/>
  <c r="N2539" i="82"/>
  <c r="O2539" i="82" s="1"/>
  <c r="U2619" i="82"/>
  <c r="N2619" i="82"/>
  <c r="O2619" i="82" s="1"/>
  <c r="N2709" i="82"/>
  <c r="O2709" i="82" s="1"/>
  <c r="U2709" i="82"/>
  <c r="U3061" i="82"/>
  <c r="N3061" i="82"/>
  <c r="O3061" i="82" s="1"/>
  <c r="N3195" i="82"/>
  <c r="O3195" i="82" s="1"/>
  <c r="U3195" i="82"/>
  <c r="N3193" i="82"/>
  <c r="O3193" i="82" s="1"/>
  <c r="U3193" i="82"/>
  <c r="N2955" i="82"/>
  <c r="O2955" i="82" s="1"/>
  <c r="U2955" i="82"/>
  <c r="N3136" i="82"/>
  <c r="O3136" i="82" s="1"/>
  <c r="U3136" i="82"/>
  <c r="U2504" i="82"/>
  <c r="N2504" i="82"/>
  <c r="O2504" i="82" s="1"/>
  <c r="N2604" i="82"/>
  <c r="O2604" i="82" s="1"/>
  <c r="U2604" i="82"/>
  <c r="N2607" i="82"/>
  <c r="O2607" i="82" s="1"/>
  <c r="U2607" i="82"/>
  <c r="U2780" i="82"/>
  <c r="N2780" i="82"/>
  <c r="O2780" i="82" s="1"/>
  <c r="N2807" i="82"/>
  <c r="O2807" i="82" s="1"/>
  <c r="U2807" i="82"/>
  <c r="U3003" i="82"/>
  <c r="V3003" i="82" s="1"/>
  <c r="S3003" i="82"/>
  <c r="U3222" i="82"/>
  <c r="N3222" i="82"/>
  <c r="O3222" i="82" s="1"/>
  <c r="N3169" i="82"/>
  <c r="O3169" i="82" s="1"/>
  <c r="U3169" i="82"/>
  <c r="N3047" i="82"/>
  <c r="O3047" i="82" s="1"/>
  <c r="U3047" i="82"/>
  <c r="N2316" i="82"/>
  <c r="O2316" i="82" s="1"/>
  <c r="U2316" i="82"/>
  <c r="U2271" i="82"/>
  <c r="N2271" i="82"/>
  <c r="O2271" i="82" s="1"/>
  <c r="N2438" i="82"/>
  <c r="O2438" i="82" s="1"/>
  <c r="U2438" i="82"/>
  <c r="N2564" i="82"/>
  <c r="O2564" i="82" s="1"/>
  <c r="U2564" i="82"/>
  <c r="N2895" i="82"/>
  <c r="O2895" i="82" s="1"/>
  <c r="U2895" i="82"/>
  <c r="N2829" i="82"/>
  <c r="O2829" i="82" s="1"/>
  <c r="U2829" i="82"/>
  <c r="N2916" i="82"/>
  <c r="O2916" i="82" s="1"/>
  <c r="U2916" i="82"/>
  <c r="N2878" i="82"/>
  <c r="O2878" i="82" s="1"/>
  <c r="U2878" i="82"/>
  <c r="N3139" i="82"/>
  <c r="O3139" i="82" s="1"/>
  <c r="U3139" i="82"/>
  <c r="N3114" i="82"/>
  <c r="O3114" i="82" s="1"/>
  <c r="U3114" i="82"/>
  <c r="N2306" i="82"/>
  <c r="O2306" i="82" s="1"/>
  <c r="U2306" i="82"/>
  <c r="N2278" i="82"/>
  <c r="O2278" i="82" s="1"/>
  <c r="U2278" i="82"/>
  <c r="N2310" i="82"/>
  <c r="O2310" i="82" s="1"/>
  <c r="U2310" i="82"/>
  <c r="N2488" i="82"/>
  <c r="O2488" i="82" s="1"/>
  <c r="U2488" i="82"/>
  <c r="N2413" i="82"/>
  <c r="O2413" i="82" s="1"/>
  <c r="U2413" i="82"/>
  <c r="N2697" i="82"/>
  <c r="O2697" i="82" s="1"/>
  <c r="U2697" i="82"/>
  <c r="N3009" i="82"/>
  <c r="O3009" i="82" s="1"/>
  <c r="U3009" i="82"/>
  <c r="U3025" i="82"/>
  <c r="N3025" i="82"/>
  <c r="O3025" i="82" s="1"/>
  <c r="N3164" i="82"/>
  <c r="O3164" i="82" s="1"/>
  <c r="U3164" i="82"/>
  <c r="N3218" i="82"/>
  <c r="O3218" i="82" s="1"/>
  <c r="U3218" i="82"/>
  <c r="N2931" i="82"/>
  <c r="O2931" i="82" s="1"/>
  <c r="U2931" i="82"/>
  <c r="U2557" i="82"/>
  <c r="N2557" i="82"/>
  <c r="O2557" i="82" s="1"/>
  <c r="N2615" i="82"/>
  <c r="O2615" i="82" s="1"/>
  <c r="U2615" i="82"/>
  <c r="N2877" i="82"/>
  <c r="O2877" i="82" s="1"/>
  <c r="U2877" i="82"/>
  <c r="U2759" i="82"/>
  <c r="N2759" i="82"/>
  <c r="O2759" i="82" s="1"/>
  <c r="N3089" i="82"/>
  <c r="O3089" i="82" s="1"/>
  <c r="U3089" i="82"/>
  <c r="N3179" i="82"/>
  <c r="O3179" i="82" s="1"/>
  <c r="U3179" i="82"/>
  <c r="N2939" i="82"/>
  <c r="O2939" i="82" s="1"/>
  <c r="U2939" i="82"/>
  <c r="U3020" i="82"/>
  <c r="V3020" i="82" s="1"/>
  <c r="S3020" i="82"/>
  <c r="N2033" i="82"/>
  <c r="O2033" i="82" s="1"/>
  <c r="U2033" i="82"/>
  <c r="N2180" i="82"/>
  <c r="O2180" i="82" s="1"/>
  <c r="U2180" i="82"/>
  <c r="N2572" i="82"/>
  <c r="O2572" i="82" s="1"/>
  <c r="U2572" i="82"/>
  <c r="N2768" i="82"/>
  <c r="O2768" i="82" s="1"/>
  <c r="U2768" i="82"/>
  <c r="N2996" i="82"/>
  <c r="O2996" i="82" s="1"/>
  <c r="U2996" i="82"/>
  <c r="N2813" i="82"/>
  <c r="O2813" i="82" s="1"/>
  <c r="U2813" i="82"/>
  <c r="N2830" i="82"/>
  <c r="O2830" i="82" s="1"/>
  <c r="U2830" i="82"/>
  <c r="N2322" i="82"/>
  <c r="O2322" i="82" s="1"/>
  <c r="U2322" i="82"/>
  <c r="U2357" i="82"/>
  <c r="N2357" i="82"/>
  <c r="O2357" i="82" s="1"/>
  <c r="N2409" i="82"/>
  <c r="O2409" i="82" s="1"/>
  <c r="U2409" i="82"/>
  <c r="U2525" i="82"/>
  <c r="N2525" i="82"/>
  <c r="O2525" i="82" s="1"/>
  <c r="U2680" i="82"/>
  <c r="V2680" i="82" s="1"/>
  <c r="S2680" i="82"/>
  <c r="N2977" i="82"/>
  <c r="O2977" i="82" s="1"/>
  <c r="U2977" i="82"/>
  <c r="N2929" i="82"/>
  <c r="O2929" i="82" s="1"/>
  <c r="U2929" i="82"/>
  <c r="N2764" i="82"/>
  <c r="O2764" i="82" s="1"/>
  <c r="U2764" i="82"/>
  <c r="N2801" i="82"/>
  <c r="O2801" i="82" s="1"/>
  <c r="U2801" i="82"/>
  <c r="N2760" i="82"/>
  <c r="O2760" i="82" s="1"/>
  <c r="U2760" i="82"/>
  <c r="N2821" i="82"/>
  <c r="O2821" i="82" s="1"/>
  <c r="U2821" i="82"/>
  <c r="N2618" i="82"/>
  <c r="O2618" i="82" s="1"/>
  <c r="U2618" i="82"/>
  <c r="U3050" i="82"/>
  <c r="N3050" i="82"/>
  <c r="O3050" i="82" s="1"/>
  <c r="N3156" i="82"/>
  <c r="O3156" i="82" s="1"/>
  <c r="U3156" i="82"/>
  <c r="U2988" i="82"/>
  <c r="V2988" i="82" s="1"/>
  <c r="S2988" i="82"/>
  <c r="N3092" i="82"/>
  <c r="O3092" i="82" s="1"/>
  <c r="U3092" i="82"/>
  <c r="N3107" i="82"/>
  <c r="O3107" i="82" s="1"/>
  <c r="U3107" i="82"/>
  <c r="N3071" i="82"/>
  <c r="O3071" i="82" s="1"/>
  <c r="U3071" i="82"/>
  <c r="N3066" i="82"/>
  <c r="O3066" i="82" s="1"/>
  <c r="U3066" i="82"/>
  <c r="N2935" i="82"/>
  <c r="O2935" i="82" s="1"/>
  <c r="U2935" i="82"/>
  <c r="U2587" i="82"/>
  <c r="N2587" i="82"/>
  <c r="O2587" i="82" s="1"/>
  <c r="N2659" i="82"/>
  <c r="O2659" i="82" s="1"/>
  <c r="U2659" i="82"/>
  <c r="U2601" i="82"/>
  <c r="N2601" i="82"/>
  <c r="O2601" i="82" s="1"/>
  <c r="U2684" i="82"/>
  <c r="V2684" i="82" s="1"/>
  <c r="S2684" i="82"/>
  <c r="U2546" i="82"/>
  <c r="N2546" i="82"/>
  <c r="O2546" i="82" s="1"/>
  <c r="N2682" i="82"/>
  <c r="O2682" i="82" s="1"/>
  <c r="U2682" i="82"/>
  <c r="U2579" i="82"/>
  <c r="N2579" i="82"/>
  <c r="O2579" i="82" s="1"/>
  <c r="U2593" i="82"/>
  <c r="N2593" i="82"/>
  <c r="O2593" i="82" s="1"/>
  <c r="U2552" i="82"/>
  <c r="N2552" i="82"/>
  <c r="O2552" i="82" s="1"/>
  <c r="N2489" i="82"/>
  <c r="O2489" i="82" s="1"/>
  <c r="U2489" i="82"/>
  <c r="N2372" i="82"/>
  <c r="O2372" i="82" s="1"/>
  <c r="U2372" i="82"/>
  <c r="N2440" i="82"/>
  <c r="O2440" i="82" s="1"/>
  <c r="U2440" i="82"/>
  <c r="N2516" i="82"/>
  <c r="O2516" i="82" s="1"/>
  <c r="U2516" i="82"/>
  <c r="N2313" i="82"/>
  <c r="O2313" i="82" s="1"/>
  <c r="U2313" i="82"/>
  <c r="N2360" i="82"/>
  <c r="O2360" i="82" s="1"/>
  <c r="U2360" i="82"/>
  <c r="N2341" i="82"/>
  <c r="O2341" i="82" s="1"/>
  <c r="U2341" i="82"/>
  <c r="U2205" i="82"/>
  <c r="N2205" i="82"/>
  <c r="O2205" i="82" s="1"/>
  <c r="N2079" i="82"/>
  <c r="O2079" i="82" s="1"/>
  <c r="U2079" i="82"/>
  <c r="N2006" i="82"/>
  <c r="O2006" i="82" s="1"/>
  <c r="U2006" i="82"/>
  <c r="N2220" i="82"/>
  <c r="O2220" i="82" s="1"/>
  <c r="U2220" i="82"/>
  <c r="U2184" i="82"/>
  <c r="N2184" i="82"/>
  <c r="O2184" i="82" s="1"/>
  <c r="N2095" i="82"/>
  <c r="O2095" i="82" s="1"/>
  <c r="U2095" i="82"/>
  <c r="U2071" i="82"/>
  <c r="N2071" i="82"/>
  <c r="O2071" i="82" s="1"/>
  <c r="N2074" i="82"/>
  <c r="O2074" i="82" s="1"/>
  <c r="U2074" i="82"/>
  <c r="N2058" i="82"/>
  <c r="O2058" i="82" s="1"/>
  <c r="U2058" i="82"/>
  <c r="U2118" i="82"/>
  <c r="N2118" i="82"/>
  <c r="O2118" i="82" s="1"/>
  <c r="N1978" i="82"/>
  <c r="O1978" i="82" s="1"/>
  <c r="U1978" i="82"/>
  <c r="N1991" i="82"/>
  <c r="O1991" i="82" s="1"/>
  <c r="U1991" i="82"/>
  <c r="N1961" i="82"/>
  <c r="O1961" i="82" s="1"/>
  <c r="U1961" i="82"/>
  <c r="N1847" i="82"/>
  <c r="O1847" i="82" s="1"/>
  <c r="U1847" i="82"/>
  <c r="N2285" i="82"/>
  <c r="O2285" i="82" s="1"/>
  <c r="U2285" i="82"/>
  <c r="N1950" i="82"/>
  <c r="O1950" i="82" s="1"/>
  <c r="U1950" i="82"/>
  <c r="N2281" i="82"/>
  <c r="O2281" i="82" s="1"/>
  <c r="U2281" i="82"/>
  <c r="U1962" i="82"/>
  <c r="N1962" i="82"/>
  <c r="O1962" i="82" s="1"/>
  <c r="N2671" i="82"/>
  <c r="O2671" i="82" s="1"/>
  <c r="U2671" i="82"/>
  <c r="N2798" i="82"/>
  <c r="O2798" i="82" s="1"/>
  <c r="U2798" i="82"/>
  <c r="U1968" i="82"/>
  <c r="N1968" i="82"/>
  <c r="O1968" i="82" s="1"/>
  <c r="N2155" i="82"/>
  <c r="O2155" i="82" s="1"/>
  <c r="U2155" i="82"/>
  <c r="N2494" i="82"/>
  <c r="O2494" i="82" s="1"/>
  <c r="U2494" i="82"/>
  <c r="U2137" i="82"/>
  <c r="N2137" i="82"/>
  <c r="O2137" i="82" s="1"/>
  <c r="N2687" i="82"/>
  <c r="O2687" i="82" s="1"/>
  <c r="U2687" i="82"/>
  <c r="U2940" i="82"/>
  <c r="N2940" i="82"/>
  <c r="O2940" i="82" s="1"/>
  <c r="U2359" i="82"/>
  <c r="N2359" i="82"/>
  <c r="O2359" i="82" s="1"/>
  <c r="N2491" i="82"/>
  <c r="O2491" i="82" s="1"/>
  <c r="U2491" i="82"/>
  <c r="U2703" i="82"/>
  <c r="N2703" i="82"/>
  <c r="O2703" i="82" s="1"/>
  <c r="N2129" i="82"/>
  <c r="O2129" i="82" s="1"/>
  <c r="U2129" i="82"/>
  <c r="U2719" i="82"/>
  <c r="N2719" i="82"/>
  <c r="O2719" i="82" s="1"/>
  <c r="N2908" i="82"/>
  <c r="O2908" i="82" s="1"/>
  <c r="U2908" i="82"/>
  <c r="U2713" i="82"/>
  <c r="N2713" i="82"/>
  <c r="O2713" i="82" s="1"/>
  <c r="N2794" i="82"/>
  <c r="O2794" i="82" s="1"/>
  <c r="U2794" i="82"/>
  <c r="N1904" i="82"/>
  <c r="O1904" i="82" s="1"/>
  <c r="U1904" i="82"/>
  <c r="U2723" i="82"/>
  <c r="N2723" i="82"/>
  <c r="O2723" i="82" s="1"/>
  <c r="N2884" i="82"/>
  <c r="O2884" i="82" s="1"/>
  <c r="U2884" i="82"/>
  <c r="N1973" i="82"/>
  <c r="O1973" i="82" s="1"/>
  <c r="U1973" i="82"/>
  <c r="N3024" i="82"/>
  <c r="O3024" i="82" s="1"/>
  <c r="U3024" i="82"/>
  <c r="U1971" i="82"/>
  <c r="N1971" i="82"/>
  <c r="O1971" i="82" s="1"/>
  <c r="N3146" i="82"/>
  <c r="O3146" i="82" s="1"/>
  <c r="U3146" i="82"/>
  <c r="N1876" i="82"/>
  <c r="O1876" i="82" s="1"/>
  <c r="U1876" i="82"/>
  <c r="N1880" i="82"/>
  <c r="O1880" i="82" s="1"/>
  <c r="U1880" i="82"/>
  <c r="N2013" i="82"/>
  <c r="O2013" i="82" s="1"/>
  <c r="U2013" i="82"/>
  <c r="U2014" i="82"/>
  <c r="V2014" i="82" s="1"/>
  <c r="S2014" i="82"/>
  <c r="N2146" i="82"/>
  <c r="O2146" i="82" s="1"/>
  <c r="U2146" i="82"/>
  <c r="N2896" i="82"/>
  <c r="O2896" i="82" s="1"/>
  <c r="U2896" i="82"/>
  <c r="N2826" i="82"/>
  <c r="O2826" i="82" s="1"/>
  <c r="U2826" i="82"/>
  <c r="U2915" i="82"/>
  <c r="N2915" i="82"/>
  <c r="O2915" i="82" s="1"/>
  <c r="N1894" i="82"/>
  <c r="O1894" i="82" s="1"/>
  <c r="U1894" i="82"/>
  <c r="N2266" i="82"/>
  <c r="O2266" i="82" s="1"/>
  <c r="U2266" i="82"/>
  <c r="N2001" i="82"/>
  <c r="O2001" i="82" s="1"/>
  <c r="U2001" i="82"/>
  <c r="N2106" i="82"/>
  <c r="O2106" i="82" s="1"/>
  <c r="U2106" i="82"/>
  <c r="N2115" i="82"/>
  <c r="O2115" i="82" s="1"/>
  <c r="U2115" i="82"/>
  <c r="N3167" i="82"/>
  <c r="O3167" i="82" s="1"/>
  <c r="U3167" i="82"/>
  <c r="U1990" i="82"/>
  <c r="N1990" i="82"/>
  <c r="O1990" i="82" s="1"/>
  <c r="N2314" i="82"/>
  <c r="O2314" i="82" s="1"/>
  <c r="U2314" i="82"/>
  <c r="N2836" i="82"/>
  <c r="O2836" i="82" s="1"/>
  <c r="U2836" i="82"/>
  <c r="N1854" i="82"/>
  <c r="O1854" i="82" s="1"/>
  <c r="U1854" i="82"/>
  <c r="N2022" i="82"/>
  <c r="O2022" i="82" s="1"/>
  <c r="U2022" i="82"/>
  <c r="N2025" i="82"/>
  <c r="O2025" i="82" s="1"/>
  <c r="U2025" i="82"/>
  <c r="N1989" i="82"/>
  <c r="O1989" i="82" s="1"/>
  <c r="U1989" i="82"/>
  <c r="N2255" i="82"/>
  <c r="O2255" i="82" s="1"/>
  <c r="U2255" i="82"/>
  <c r="N2871" i="82"/>
  <c r="O2871" i="82" s="1"/>
  <c r="U2871" i="82"/>
  <c r="N2027" i="82"/>
  <c r="O2027" i="82" s="1"/>
  <c r="U2027" i="82"/>
  <c r="U1958" i="82"/>
  <c r="N1958" i="82"/>
  <c r="O1958" i="82" s="1"/>
  <c r="U2773" i="82"/>
  <c r="N2773" i="82"/>
  <c r="O2773" i="82" s="1"/>
  <c r="N2227" i="82"/>
  <c r="O2227" i="82" s="1"/>
  <c r="U2227" i="82"/>
  <c r="N2229" i="82"/>
  <c r="O2229" i="82" s="1"/>
  <c r="U2229" i="82"/>
  <c r="N2417" i="82"/>
  <c r="O2417" i="82" s="1"/>
  <c r="U2417" i="82"/>
  <c r="N2259" i="82"/>
  <c r="O2259" i="82" s="1"/>
  <c r="U2259" i="82"/>
  <c r="U2405" i="82"/>
  <c r="N2405" i="82"/>
  <c r="O2405" i="82" s="1"/>
  <c r="U2571" i="82"/>
  <c r="N2571" i="82"/>
  <c r="O2571" i="82" s="1"/>
  <c r="N2702" i="82"/>
  <c r="O2702" i="82" s="1"/>
  <c r="U2702" i="82"/>
  <c r="U2775" i="82"/>
  <c r="N2775" i="82"/>
  <c r="O2775" i="82" s="1"/>
  <c r="N2805" i="82"/>
  <c r="O2805" i="82" s="1"/>
  <c r="U2805" i="82"/>
  <c r="N3112" i="82"/>
  <c r="O3112" i="82" s="1"/>
  <c r="U3112" i="82"/>
  <c r="N2949" i="82"/>
  <c r="O2949" i="82" s="1"/>
  <c r="U2949" i="82"/>
  <c r="N3223" i="82"/>
  <c r="O3223" i="82" s="1"/>
  <c r="U3223" i="82"/>
  <c r="N3021" i="82"/>
  <c r="O3021" i="82" s="1"/>
  <c r="U3021" i="82"/>
  <c r="N2431" i="82"/>
  <c r="O2431" i="82" s="1"/>
  <c r="U2431" i="82"/>
  <c r="U2389" i="82"/>
  <c r="N2389" i="82"/>
  <c r="O2389" i="82" s="1"/>
  <c r="N2817" i="82"/>
  <c r="O2817" i="82" s="1"/>
  <c r="U2817" i="82"/>
  <c r="N2848" i="82"/>
  <c r="O2848" i="82" s="1"/>
  <c r="U2848" i="82"/>
  <c r="N2925" i="82"/>
  <c r="O2925" i="82" s="1"/>
  <c r="U2925" i="82"/>
  <c r="N3030" i="82"/>
  <c r="O3030" i="82" s="1"/>
  <c r="U3030" i="82"/>
  <c r="N2226" i="82"/>
  <c r="O2226" i="82" s="1"/>
  <c r="U2226" i="82"/>
  <c r="U2508" i="82"/>
  <c r="N2508" i="82"/>
  <c r="O2508" i="82" s="1"/>
  <c r="U2408" i="82"/>
  <c r="N2408" i="82"/>
  <c r="O2408" i="82" s="1"/>
  <c r="N2393" i="82"/>
  <c r="O2393" i="82" s="1"/>
  <c r="U2393" i="82"/>
  <c r="N2584" i="82"/>
  <c r="O2584" i="82" s="1"/>
  <c r="U2584" i="82"/>
  <c r="N2850" i="82"/>
  <c r="O2850" i="82" s="1"/>
  <c r="U2850" i="82"/>
  <c r="N2910" i="82"/>
  <c r="O2910" i="82" s="1"/>
  <c r="U2910" i="82"/>
  <c r="N3153" i="82"/>
  <c r="O3153" i="82" s="1"/>
  <c r="U3153" i="82"/>
  <c r="N2971" i="82"/>
  <c r="O2971" i="82" s="1"/>
  <c r="U2971" i="82"/>
  <c r="N2728" i="82"/>
  <c r="O2728" i="82" s="1"/>
  <c r="U2728" i="82"/>
  <c r="N3127" i="82"/>
  <c r="O3127" i="82" s="1"/>
  <c r="U3127" i="82"/>
  <c r="N3018" i="82"/>
  <c r="O3018" i="82" s="1"/>
  <c r="U3018" i="82"/>
  <c r="N2222" i="82"/>
  <c r="O2222" i="82" s="1"/>
  <c r="U2222" i="82"/>
  <c r="N2376" i="82"/>
  <c r="O2376" i="82" s="1"/>
  <c r="U2376" i="82"/>
  <c r="N2315" i="82"/>
  <c r="O2315" i="82" s="1"/>
  <c r="U2315" i="82"/>
  <c r="N2380" i="82"/>
  <c r="O2380" i="82" s="1"/>
  <c r="U2380" i="82"/>
  <c r="N2651" i="82"/>
  <c r="O2651" i="82" s="1"/>
  <c r="U2651" i="82"/>
  <c r="N2716" i="82"/>
  <c r="O2716" i="82" s="1"/>
  <c r="U2716" i="82"/>
  <c r="U2626" i="82"/>
  <c r="N2626" i="82"/>
  <c r="O2626" i="82" s="1"/>
  <c r="U2791" i="82"/>
  <c r="N2791" i="82"/>
  <c r="O2791" i="82" s="1"/>
  <c r="N2787" i="82"/>
  <c r="O2787" i="82" s="1"/>
  <c r="U2787" i="82"/>
  <c r="N3075" i="82"/>
  <c r="O3075" i="82" s="1"/>
  <c r="U3075" i="82"/>
  <c r="U2234" i="82"/>
  <c r="N2234" i="82"/>
  <c r="O2234" i="82" s="1"/>
  <c r="N2350" i="82"/>
  <c r="O2350" i="82" s="1"/>
  <c r="U2350" i="82"/>
  <c r="U2526" i="82"/>
  <c r="N2526" i="82"/>
  <c r="O2526" i="82" s="1"/>
  <c r="N2401" i="82"/>
  <c r="O2401" i="82" s="1"/>
  <c r="U2401" i="82"/>
  <c r="N2652" i="82"/>
  <c r="O2652" i="82" s="1"/>
  <c r="U2652" i="82"/>
  <c r="N2630" i="82"/>
  <c r="O2630" i="82" s="1"/>
  <c r="U2630" i="82"/>
  <c r="N2898" i="82"/>
  <c r="O2898" i="82" s="1"/>
  <c r="U2898" i="82"/>
  <c r="N2730" i="82"/>
  <c r="O2730" i="82" s="1"/>
  <c r="U2730" i="82"/>
  <c r="N2889" i="82"/>
  <c r="O2889" i="82" s="1"/>
  <c r="U2889" i="82"/>
  <c r="N3086" i="82"/>
  <c r="O3086" i="82" s="1"/>
  <c r="U3086" i="82"/>
  <c r="N2215" i="82"/>
  <c r="O2215" i="82" s="1"/>
  <c r="U2215" i="82"/>
  <c r="U2549" i="82"/>
  <c r="N2549" i="82"/>
  <c r="O2549" i="82" s="1"/>
  <c r="N2592" i="82"/>
  <c r="O2592" i="82" s="1"/>
  <c r="U2592" i="82"/>
  <c r="N2710" i="82"/>
  <c r="O2710" i="82" s="1"/>
  <c r="U2710" i="82"/>
  <c r="N2883" i="82"/>
  <c r="O2883" i="82" s="1"/>
  <c r="U2883" i="82"/>
  <c r="N2880" i="82"/>
  <c r="O2880" i="82" s="1"/>
  <c r="U2880" i="82"/>
  <c r="N2239" i="82"/>
  <c r="O2239" i="82" s="1"/>
  <c r="U2239" i="82"/>
  <c r="N2358" i="82"/>
  <c r="O2358" i="82" s="1"/>
  <c r="U2358" i="82"/>
  <c r="N2427" i="82"/>
  <c r="O2427" i="82" s="1"/>
  <c r="U2427" i="82"/>
  <c r="N2190" i="82"/>
  <c r="O2190" i="82" s="1"/>
  <c r="U2190" i="82"/>
  <c r="U2635" i="82"/>
  <c r="N2635" i="82"/>
  <c r="O2635" i="82" s="1"/>
  <c r="N2650" i="82"/>
  <c r="O2650" i="82" s="1"/>
  <c r="U2650" i="82"/>
  <c r="N2985" i="82"/>
  <c r="O2985" i="82" s="1"/>
  <c r="U2985" i="82"/>
  <c r="N3105" i="82"/>
  <c r="O3105" i="82" s="1"/>
  <c r="U3105" i="82"/>
  <c r="N3027" i="82"/>
  <c r="O3027" i="82" s="1"/>
  <c r="U3027" i="82"/>
  <c r="U3032" i="82"/>
  <c r="N3032" i="82"/>
  <c r="O3032" i="82" s="1"/>
  <c r="N3022" i="82"/>
  <c r="O3022" i="82" s="1"/>
  <c r="U3022" i="82"/>
  <c r="N3154" i="82"/>
  <c r="O3154" i="82" s="1"/>
  <c r="U3154" i="82"/>
  <c r="N3079" i="82"/>
  <c r="O3079" i="82" s="1"/>
  <c r="U3079" i="82"/>
  <c r="N2963" i="82"/>
  <c r="O2963" i="82" s="1"/>
  <c r="U2963" i="82"/>
  <c r="U3044" i="82"/>
  <c r="N3044" i="82"/>
  <c r="O3044" i="82" s="1"/>
  <c r="N3166" i="82"/>
  <c r="O3166" i="82" s="1"/>
  <c r="U3166" i="82"/>
  <c r="N3043" i="82"/>
  <c r="O3043" i="82" s="1"/>
  <c r="U3043" i="82"/>
  <c r="N2951" i="82"/>
  <c r="O2951" i="82" s="1"/>
  <c r="U2951" i="82"/>
  <c r="N2927" i="82"/>
  <c r="O2927" i="82" s="1"/>
  <c r="U2927" i="82"/>
  <c r="N2989" i="82"/>
  <c r="O2989" i="82" s="1"/>
  <c r="U2989" i="82"/>
  <c r="N2950" i="82"/>
  <c r="O2950" i="82" s="1"/>
  <c r="U2950" i="82"/>
  <c r="N3001" i="82"/>
  <c r="O3001" i="82" s="1"/>
  <c r="U3001" i="82"/>
  <c r="N2586" i="82"/>
  <c r="O2586" i="82" s="1"/>
  <c r="U2586" i="82"/>
  <c r="U2590" i="82"/>
  <c r="N2590" i="82"/>
  <c r="O2590" i="82" s="1"/>
  <c r="N2678" i="82"/>
  <c r="O2678" i="82" s="1"/>
  <c r="U2678" i="82"/>
  <c r="U2637" i="82"/>
  <c r="N2637" i="82"/>
  <c r="O2637" i="82" s="1"/>
  <c r="N2655" i="82"/>
  <c r="O2655" i="82" s="1"/>
  <c r="U2655" i="82"/>
  <c r="U2531" i="82"/>
  <c r="N2531" i="82"/>
  <c r="O2531" i="82" s="1"/>
  <c r="N2582" i="82"/>
  <c r="O2582" i="82" s="1"/>
  <c r="U2582" i="82"/>
  <c r="N2465" i="82"/>
  <c r="O2465" i="82" s="1"/>
  <c r="U2465" i="82"/>
  <c r="U2505" i="82"/>
  <c r="N2505" i="82"/>
  <c r="O2505" i="82" s="1"/>
  <c r="N2469" i="82"/>
  <c r="O2469" i="82" s="1"/>
  <c r="U2469" i="82"/>
  <c r="N2481" i="82"/>
  <c r="O2481" i="82" s="1"/>
  <c r="U2481" i="82"/>
  <c r="U2513" i="82"/>
  <c r="V2513" i="82" s="1"/>
  <c r="S2513" i="82"/>
  <c r="N2309" i="82"/>
  <c r="O2309" i="82" s="1"/>
  <c r="U2309" i="82"/>
  <c r="N2305" i="82"/>
  <c r="O2305" i="82" s="1"/>
  <c r="U2305" i="82"/>
  <c r="N2354" i="82"/>
  <c r="O2354" i="82" s="1"/>
  <c r="U2354" i="82"/>
  <c r="N2240" i="82"/>
  <c r="O2240" i="82" s="1"/>
  <c r="U2240" i="82"/>
  <c r="N2325" i="82"/>
  <c r="O2325" i="82" s="1"/>
  <c r="U2325" i="82"/>
  <c r="N2119" i="82"/>
  <c r="O2119" i="82" s="1"/>
  <c r="U2119" i="82"/>
  <c r="U2361" i="82"/>
  <c r="N2361" i="82"/>
  <c r="O2361" i="82" s="1"/>
  <c r="U2116" i="82"/>
  <c r="N2116" i="82"/>
  <c r="O2116" i="82" s="1"/>
  <c r="U2300" i="82"/>
  <c r="N2300" i="82"/>
  <c r="O2300" i="82" s="1"/>
  <c r="N2280" i="82"/>
  <c r="O2280" i="82" s="1"/>
  <c r="U2280" i="82"/>
  <c r="N2091" i="82"/>
  <c r="O2091" i="82" s="1"/>
  <c r="U2091" i="82"/>
  <c r="U2067" i="82"/>
  <c r="N2067" i="82"/>
  <c r="O2067" i="82" s="1"/>
  <c r="N1993" i="82"/>
  <c r="O1993" i="82" s="1"/>
  <c r="U1993" i="82"/>
  <c r="N2059" i="82"/>
  <c r="O2059" i="82" s="1"/>
  <c r="U2059" i="82"/>
  <c r="N1948" i="82"/>
  <c r="O1948" i="82" s="1"/>
  <c r="U1948" i="82"/>
  <c r="N1851" i="82"/>
  <c r="O1851" i="82" s="1"/>
  <c r="U1851" i="82"/>
  <c r="N1882" i="82"/>
  <c r="O1882" i="82" s="1"/>
  <c r="U1882" i="82"/>
  <c r="U1897" i="82"/>
  <c r="N1897" i="82"/>
  <c r="O1897" i="82" s="1"/>
  <c r="N1920" i="82"/>
  <c r="O1920" i="82" s="1"/>
  <c r="U1920" i="82"/>
  <c r="N1930" i="82"/>
  <c r="O1930" i="82" s="1"/>
  <c r="U1930" i="82"/>
  <c r="U2039" i="82"/>
  <c r="N2039" i="82"/>
  <c r="O2039" i="82" s="1"/>
  <c r="U1964" i="82"/>
  <c r="N1964" i="82"/>
  <c r="O1964" i="82" s="1"/>
  <c r="U1988" i="82"/>
  <c r="N1988" i="82"/>
  <c r="O1988" i="82" s="1"/>
  <c r="N2683" i="82"/>
  <c r="O2683" i="82" s="1"/>
  <c r="U2683" i="82"/>
  <c r="N2663" i="82"/>
  <c r="O2663" i="82" s="1"/>
  <c r="U2663" i="82"/>
  <c r="N1949" i="82"/>
  <c r="O1949" i="82" s="1"/>
  <c r="U1949" i="82"/>
  <c r="N2297" i="82"/>
  <c r="O2297" i="82" s="1"/>
  <c r="U2297" i="82"/>
  <c r="N2391" i="82"/>
  <c r="O2391" i="82" s="1"/>
  <c r="U2391" i="82"/>
  <c r="N2012" i="82"/>
  <c r="O2012" i="82" s="1"/>
  <c r="U2012" i="82"/>
  <c r="U2171" i="82"/>
  <c r="N2171" i="82"/>
  <c r="O2171" i="82" s="1"/>
  <c r="U2435" i="82"/>
  <c r="N2435" i="82"/>
  <c r="O2435" i="82" s="1"/>
  <c r="N2820" i="82"/>
  <c r="O2820" i="82" s="1"/>
  <c r="U2820" i="82"/>
  <c r="U3048" i="82"/>
  <c r="N3048" i="82"/>
  <c r="O3048" i="82" s="1"/>
  <c r="U2085" i="82"/>
  <c r="N2085" i="82"/>
  <c r="O2085" i="82" s="1"/>
  <c r="N2277" i="82"/>
  <c r="O2277" i="82" s="1"/>
  <c r="U2277" i="82"/>
  <c r="U2628" i="82"/>
  <c r="N2628" i="82"/>
  <c r="O2628" i="82" s="1"/>
  <c r="U2948" i="82"/>
  <c r="N2948" i="82"/>
  <c r="O2948" i="82" s="1"/>
  <c r="U2363" i="82"/>
  <c r="N2363" i="82"/>
  <c r="O2363" i="82" s="1"/>
  <c r="N2667" i="82"/>
  <c r="O2667" i="82" s="1"/>
  <c r="U2667" i="82"/>
  <c r="N2876" i="82"/>
  <c r="O2876" i="82" s="1"/>
  <c r="U2876" i="82"/>
  <c r="N2806" i="82"/>
  <c r="O2806" i="82" s="1"/>
  <c r="U2806" i="82"/>
  <c r="N3058" i="82"/>
  <c r="O3058" i="82" s="1"/>
  <c r="U3058" i="82"/>
  <c r="N2510" i="82"/>
  <c r="O2510" i="82" s="1"/>
  <c r="U2510" i="82"/>
  <c r="U2727" i="82"/>
  <c r="N2727" i="82"/>
  <c r="O2727" i="82" s="1"/>
  <c r="N1886" i="82"/>
  <c r="O1886" i="82" s="1"/>
  <c r="U1886" i="82"/>
  <c r="N2063" i="82"/>
  <c r="O2063" i="82" s="1"/>
  <c r="U2063" i="82"/>
  <c r="U2923" i="82"/>
  <c r="N2923" i="82"/>
  <c r="O2923" i="82" s="1"/>
  <c r="N1929" i="82"/>
  <c r="O1929" i="82" s="1"/>
  <c r="U1929" i="82"/>
  <c r="N1853" i="82"/>
  <c r="O1853" i="82" s="1"/>
  <c r="U1853" i="82"/>
  <c r="N2048" i="82"/>
  <c r="O2048" i="82" s="1"/>
  <c r="U2048" i="82"/>
  <c r="N2233" i="82"/>
  <c r="O2233" i="82" s="1"/>
  <c r="U2233" i="82"/>
  <c r="N2747" i="82"/>
  <c r="O2747" i="82" s="1"/>
  <c r="U2747" i="82"/>
  <c r="N2047" i="82"/>
  <c r="O2047" i="82" s="1"/>
  <c r="U2047" i="82"/>
  <c r="N2245" i="82"/>
  <c r="O2245" i="82" s="1"/>
  <c r="U2245" i="82"/>
  <c r="N2412" i="82"/>
  <c r="O2412" i="82" s="1"/>
  <c r="U2412" i="82"/>
  <c r="N1911" i="82"/>
  <c r="O1911" i="82" s="1"/>
  <c r="U1911" i="82"/>
  <c r="N2235" i="82"/>
  <c r="O2235" i="82" s="1"/>
  <c r="U2235" i="82"/>
  <c r="U2644" i="82"/>
  <c r="N2644" i="82"/>
  <c r="O2644" i="82" s="1"/>
  <c r="U1980" i="82"/>
  <c r="N1980" i="82"/>
  <c r="O1980" i="82" s="1"/>
  <c r="N2101" i="82"/>
  <c r="O2101" i="82" s="1"/>
  <c r="U2101" i="82"/>
  <c r="N2181" i="82"/>
  <c r="O2181" i="82" s="1"/>
  <c r="U2181" i="82"/>
  <c r="N2182" i="82"/>
  <c r="O2182" i="82" s="1"/>
  <c r="U2182" i="82"/>
  <c r="N3173" i="82"/>
  <c r="O3173" i="82" s="1"/>
  <c r="U3173" i="82"/>
  <c r="N1871" i="82"/>
  <c r="O1871" i="82" s="1"/>
  <c r="U1871" i="82"/>
  <c r="U2051" i="82"/>
  <c r="N2051" i="82"/>
  <c r="O2051" i="82" s="1"/>
  <c r="U2213" i="82"/>
  <c r="N2213" i="82"/>
  <c r="O2213" i="82" s="1"/>
  <c r="U2602" i="82"/>
  <c r="N2602" i="82"/>
  <c r="O2602" i="82" s="1"/>
  <c r="N1945" i="82"/>
  <c r="O1945" i="82" s="1"/>
  <c r="U1945" i="82"/>
  <c r="N2081" i="82"/>
  <c r="O2081" i="82" s="1"/>
  <c r="U2081" i="82"/>
  <c r="U2221" i="82"/>
  <c r="N2221" i="82"/>
  <c r="O2221" i="82" s="1"/>
  <c r="N2327" i="82"/>
  <c r="O2327" i="82" s="1"/>
  <c r="U2327" i="82"/>
  <c r="N1859" i="82"/>
  <c r="O1859" i="82" s="1"/>
  <c r="U1859" i="82"/>
  <c r="N1947" i="82"/>
  <c r="O1947" i="82" s="1"/>
  <c r="U1947" i="82"/>
  <c r="U2096" i="82"/>
  <c r="N2096" i="82"/>
  <c r="O2096" i="82" s="1"/>
  <c r="U2176" i="82"/>
  <c r="N2176" i="82"/>
  <c r="O2176" i="82" s="1"/>
  <c r="N2332" i="82"/>
  <c r="O2332" i="82" s="1"/>
  <c r="U2332" i="82"/>
  <c r="N2107" i="82"/>
  <c r="O2107" i="82" s="1"/>
  <c r="U2107" i="82"/>
  <c r="N2439" i="82"/>
  <c r="O2439" i="82" s="1"/>
  <c r="U2439" i="82"/>
  <c r="N2382" i="82"/>
  <c r="O2382" i="82" s="1"/>
  <c r="U2382" i="82"/>
  <c r="N2524" i="82"/>
  <c r="O2524" i="82" s="1"/>
  <c r="U2524" i="82"/>
  <c r="U2656" i="82"/>
  <c r="N2656" i="82"/>
  <c r="O2656" i="82" s="1"/>
  <c r="U2603" i="82"/>
  <c r="N2603" i="82"/>
  <c r="O2603" i="82" s="1"/>
  <c r="U2606" i="82"/>
  <c r="N2606" i="82"/>
  <c r="O2606" i="82" s="1"/>
  <c r="N2714" i="82"/>
  <c r="O2714" i="82" s="1"/>
  <c r="U2714" i="82"/>
  <c r="N2840" i="82"/>
  <c r="O2840" i="82" s="1"/>
  <c r="U2840" i="82"/>
  <c r="N2838" i="82"/>
  <c r="O2838" i="82" s="1"/>
  <c r="U2838" i="82"/>
  <c r="N3149" i="82"/>
  <c r="O3149" i="82" s="1"/>
  <c r="U3149" i="82"/>
  <c r="N2914" i="82"/>
  <c r="O2914" i="82" s="1"/>
  <c r="U2914" i="82"/>
  <c r="N2774" i="82"/>
  <c r="O2774" i="82" s="1"/>
  <c r="U2774" i="82"/>
  <c r="N2486" i="82"/>
  <c r="O2486" i="82" s="1"/>
  <c r="U2486" i="82"/>
  <c r="N2422" i="82"/>
  <c r="O2422" i="82" s="1"/>
  <c r="U2422" i="82"/>
  <c r="N2724" i="82"/>
  <c r="O2724" i="82" s="1"/>
  <c r="U2724" i="82"/>
  <c r="U2668" i="82"/>
  <c r="V2668" i="82" s="1"/>
  <c r="S2668" i="82"/>
  <c r="N2887" i="82"/>
  <c r="O2887" i="82" s="1"/>
  <c r="U2887" i="82"/>
  <c r="N2827" i="82"/>
  <c r="O2827" i="82" s="1"/>
  <c r="U2827" i="82"/>
  <c r="N2912" i="82"/>
  <c r="O2912" i="82" s="1"/>
  <c r="U2912" i="82"/>
  <c r="N2984" i="82"/>
  <c r="O2984" i="82" s="1"/>
  <c r="U2984" i="82"/>
  <c r="N3197" i="82"/>
  <c r="O3197" i="82" s="1"/>
  <c r="U3197" i="82"/>
  <c r="N3026" i="82"/>
  <c r="O3026" i="82" s="1"/>
  <c r="U3026" i="82"/>
  <c r="N3140" i="82"/>
  <c r="O3140" i="82" s="1"/>
  <c r="U3140" i="82"/>
  <c r="N2172" i="82"/>
  <c r="O2172" i="82" s="1"/>
  <c r="U2172" i="82"/>
  <c r="N2331" i="82"/>
  <c r="O2331" i="82" s="1"/>
  <c r="U2331" i="82"/>
  <c r="N2330" i="82"/>
  <c r="O2330" i="82" s="1"/>
  <c r="U2330" i="82"/>
  <c r="N2432" i="82"/>
  <c r="O2432" i="82" s="1"/>
  <c r="U2432" i="82"/>
  <c r="U2470" i="82"/>
  <c r="V2470" i="82" s="1"/>
  <c r="S2470" i="82"/>
  <c r="N2540" i="82"/>
  <c r="O2540" i="82" s="1"/>
  <c r="U2540" i="82"/>
  <c r="N2726" i="82"/>
  <c r="O2726" i="82" s="1"/>
  <c r="U2726" i="82"/>
  <c r="N2893" i="82"/>
  <c r="O2893" i="82" s="1"/>
  <c r="U2893" i="82"/>
  <c r="N2997" i="82"/>
  <c r="O2997" i="82" s="1"/>
  <c r="U2997" i="82"/>
  <c r="N2994" i="82"/>
  <c r="O2994" i="82" s="1"/>
  <c r="U2994" i="82"/>
  <c r="U2642" i="82"/>
  <c r="N2642" i="82"/>
  <c r="O2642" i="82" s="1"/>
  <c r="N2287" i="82"/>
  <c r="O2287" i="82" s="1"/>
  <c r="U2287" i="82"/>
  <c r="N2223" i="82"/>
  <c r="O2223" i="82" s="1"/>
  <c r="U2223" i="82"/>
  <c r="N2307" i="82"/>
  <c r="O2307" i="82" s="1"/>
  <c r="U2307" i="82"/>
  <c r="U2453" i="82"/>
  <c r="V2453" i="82" s="1"/>
  <c r="S2453" i="82"/>
  <c r="N2701" i="82"/>
  <c r="O2701" i="82" s="1"/>
  <c r="U2701" i="82"/>
  <c r="N2693" i="82"/>
  <c r="O2693" i="82" s="1"/>
  <c r="U2693" i="82"/>
  <c r="U2581" i="82"/>
  <c r="N2581" i="82"/>
  <c r="O2581" i="82" s="1"/>
  <c r="U2788" i="82"/>
  <c r="N2788" i="82"/>
  <c r="O2788" i="82" s="1"/>
  <c r="N2867" i="82"/>
  <c r="O2867" i="82" s="1"/>
  <c r="U2867" i="82"/>
  <c r="N2864" i="82"/>
  <c r="O2864" i="82" s="1"/>
  <c r="U2864" i="82"/>
  <c r="N2911" i="82"/>
  <c r="O2911" i="82" s="1"/>
  <c r="U2911" i="82"/>
  <c r="N3077" i="82"/>
  <c r="O3077" i="82" s="1"/>
  <c r="U3077" i="82"/>
  <c r="N3145" i="82"/>
  <c r="O3145" i="82" s="1"/>
  <c r="U3145" i="82"/>
  <c r="N3115" i="82"/>
  <c r="O3115" i="82" s="1"/>
  <c r="U3115" i="82"/>
  <c r="N2986" i="82"/>
  <c r="O2986" i="82" s="1"/>
  <c r="U2986" i="82"/>
  <c r="N2142" i="82"/>
  <c r="O2142" i="82" s="1"/>
  <c r="U2142" i="82"/>
  <c r="N2421" i="82"/>
  <c r="O2421" i="82" s="1"/>
  <c r="U2421" i="82"/>
  <c r="N2542" i="82"/>
  <c r="O2542" i="82" s="1"/>
  <c r="U2542" i="82"/>
  <c r="N2444" i="82"/>
  <c r="O2444" i="82" s="1"/>
  <c r="U2444" i="82"/>
  <c r="U2492" i="82"/>
  <c r="N2492" i="82"/>
  <c r="O2492" i="82" s="1"/>
  <c r="N2753" i="82"/>
  <c r="O2753" i="82" s="1"/>
  <c r="U2753" i="82"/>
  <c r="U2777" i="82"/>
  <c r="N2777" i="82"/>
  <c r="O2777" i="82" s="1"/>
  <c r="N2980" i="82"/>
  <c r="O2980" i="82" s="1"/>
  <c r="U2980" i="82"/>
  <c r="N2769" i="82"/>
  <c r="O2769" i="82" s="1"/>
  <c r="U2769" i="82"/>
  <c r="N2962" i="82"/>
  <c r="O2962" i="82" s="1"/>
  <c r="U2962" i="82"/>
  <c r="N3082" i="82"/>
  <c r="O3082" i="82" s="1"/>
  <c r="U3082" i="82"/>
  <c r="N3013" i="82"/>
  <c r="O3013" i="82" s="1"/>
  <c r="U3013" i="82"/>
  <c r="U3023" i="82"/>
  <c r="N3023" i="82"/>
  <c r="O3023" i="82" s="1"/>
  <c r="N2302" i="82"/>
  <c r="O2302" i="82" s="1"/>
  <c r="U2302" i="82"/>
  <c r="N2495" i="82"/>
  <c r="O2495" i="82" s="1"/>
  <c r="U2495" i="82"/>
  <c r="N2661" i="82"/>
  <c r="O2661" i="82" s="1"/>
  <c r="U2661" i="82"/>
  <c r="U2633" i="82"/>
  <c r="N2633" i="82"/>
  <c r="O2633" i="82" s="1"/>
  <c r="U2765" i="82"/>
  <c r="N2765" i="82"/>
  <c r="O2765" i="82" s="1"/>
  <c r="N2983" i="82"/>
  <c r="O2983" i="82" s="1"/>
  <c r="U2983" i="82"/>
  <c r="N2634" i="82"/>
  <c r="O2634" i="82" s="1"/>
  <c r="U2634" i="82"/>
  <c r="N3130" i="82"/>
  <c r="O3130" i="82" s="1"/>
  <c r="U3130" i="82"/>
  <c r="N2982" i="82"/>
  <c r="O2982" i="82" s="1"/>
  <c r="U2982" i="82"/>
  <c r="N3106" i="82"/>
  <c r="O3106" i="82" s="1"/>
  <c r="U3106" i="82"/>
  <c r="N2140" i="82"/>
  <c r="O2140" i="82" s="1"/>
  <c r="U2140" i="82"/>
  <c r="N2099" i="82"/>
  <c r="O2099" i="82" s="1"/>
  <c r="U2099" i="82"/>
  <c r="U2198" i="82"/>
  <c r="N2198" i="82"/>
  <c r="O2198" i="82" s="1"/>
  <c r="N2292" i="82"/>
  <c r="O2292" i="82" s="1"/>
  <c r="U2292" i="82"/>
  <c r="N2482" i="82"/>
  <c r="O2482" i="82" s="1"/>
  <c r="U2482" i="82"/>
  <c r="U2441" i="82"/>
  <c r="V2441" i="82" s="1"/>
  <c r="S2441" i="82"/>
  <c r="N2420" i="82"/>
  <c r="O2420" i="82" s="1"/>
  <c r="U2420" i="82"/>
  <c r="N2758" i="82"/>
  <c r="O2758" i="82" s="1"/>
  <c r="U2758" i="82"/>
  <c r="N2736" i="82"/>
  <c r="O2736" i="82" s="1"/>
  <c r="U2736" i="82"/>
  <c r="N3102" i="82"/>
  <c r="O3102" i="82" s="1"/>
  <c r="U3102" i="82"/>
  <c r="N2941" i="82"/>
  <c r="O2941" i="82" s="1"/>
  <c r="U2941" i="82"/>
  <c r="N3091" i="82"/>
  <c r="O3091" i="82" s="1"/>
  <c r="U3091" i="82"/>
  <c r="N3006" i="82"/>
  <c r="O3006" i="82" s="1"/>
  <c r="U3006" i="82"/>
  <c r="N3212" i="82"/>
  <c r="O3212" i="82" s="1"/>
  <c r="U3212" i="82"/>
  <c r="N3220" i="82"/>
  <c r="O3220" i="82" s="1"/>
  <c r="U3220" i="82"/>
  <c r="N3151" i="82"/>
  <c r="O3151" i="82" s="1"/>
  <c r="U3151" i="82"/>
  <c r="N2954" i="82"/>
  <c r="O2954" i="82" s="1"/>
  <c r="U2954" i="82"/>
  <c r="N3039" i="82"/>
  <c r="O3039" i="82" s="1"/>
  <c r="U3039" i="82"/>
  <c r="N2959" i="82"/>
  <c r="O2959" i="82" s="1"/>
  <c r="U2959" i="82"/>
  <c r="N2924" i="82"/>
  <c r="O2924" i="82" s="1"/>
  <c r="U2924" i="82"/>
  <c r="N2580" i="82"/>
  <c r="O2580" i="82" s="1"/>
  <c r="U2580" i="82"/>
  <c r="U2577" i="82"/>
  <c r="N2577" i="82"/>
  <c r="O2577" i="82" s="1"/>
  <c r="U2629" i="82"/>
  <c r="N2629" i="82"/>
  <c r="O2629" i="82" s="1"/>
  <c r="U2649" i="82"/>
  <c r="N2649" i="82"/>
  <c r="O2649" i="82" s="1"/>
  <c r="U2576" i="82"/>
  <c r="N2576" i="82"/>
  <c r="O2576" i="82" s="1"/>
  <c r="U2530" i="82"/>
  <c r="N2530" i="82"/>
  <c r="O2530" i="82" s="1"/>
  <c r="N2456" i="82"/>
  <c r="O2456" i="82" s="1"/>
  <c r="U2456" i="82"/>
  <c r="N2429" i="82"/>
  <c r="O2429" i="82" s="1"/>
  <c r="U2429" i="82"/>
  <c r="U2194" i="82"/>
  <c r="N2194" i="82"/>
  <c r="O2194" i="82" s="1"/>
  <c r="N2232" i="82"/>
  <c r="O2232" i="82" s="1"/>
  <c r="U2232" i="82"/>
  <c r="N2392" i="82"/>
  <c r="O2392" i="82" s="1"/>
  <c r="U2392" i="82"/>
  <c r="N2150" i="82"/>
  <c r="O2150" i="82" s="1"/>
  <c r="U2150" i="82"/>
  <c r="N2268" i="82"/>
  <c r="O2268" i="82" s="1"/>
  <c r="U2268" i="82"/>
  <c r="N2083" i="82"/>
  <c r="O2083" i="82" s="1"/>
  <c r="U2083" i="82"/>
  <c r="U2055" i="82"/>
  <c r="N2055" i="82"/>
  <c r="O2055" i="82" s="1"/>
  <c r="N2089" i="82"/>
  <c r="O2089" i="82" s="1"/>
  <c r="U2089" i="82"/>
  <c r="N1896" i="82"/>
  <c r="O1896" i="82" s="1"/>
  <c r="U1896" i="82"/>
  <c r="N1662" i="82"/>
  <c r="O1662" i="82" s="1"/>
  <c r="U1662" i="82"/>
  <c r="N1670" i="82"/>
  <c r="O1670" i="82" s="1"/>
  <c r="U1670" i="82"/>
  <c r="U1695" i="82"/>
  <c r="N1695" i="82"/>
  <c r="O1695" i="82" s="1"/>
  <c r="N1718" i="82"/>
  <c r="O1718" i="82" s="1"/>
  <c r="U1718" i="82"/>
  <c r="N1684" i="82"/>
  <c r="O1684" i="82" s="1"/>
  <c r="U1684" i="82"/>
  <c r="N1702" i="82"/>
  <c r="O1702" i="82" s="1"/>
  <c r="U1702" i="82"/>
  <c r="N1539" i="82"/>
  <c r="O1539" i="82" s="1"/>
  <c r="U1539" i="82"/>
  <c r="U1711" i="82"/>
  <c r="N1711" i="82"/>
  <c r="O1711" i="82" s="1"/>
  <c r="N1660" i="82"/>
  <c r="O1660" i="82" s="1"/>
  <c r="U1660" i="82"/>
  <c r="N1489" i="82"/>
  <c r="O1489" i="82" s="1"/>
  <c r="U1489" i="82"/>
  <c r="N1657" i="82"/>
  <c r="O1657" i="82" s="1"/>
  <c r="U1657" i="82"/>
  <c r="U1701" i="82"/>
  <c r="N1701" i="82"/>
  <c r="O1701" i="82" s="1"/>
  <c r="U1774" i="82"/>
  <c r="N1774" i="82"/>
  <c r="O1774" i="82" s="1"/>
  <c r="N1753" i="82"/>
  <c r="O1753" i="82" s="1"/>
  <c r="U1753" i="82"/>
  <c r="N1820" i="82"/>
  <c r="O1820" i="82" s="1"/>
  <c r="U1820" i="82"/>
  <c r="N1755" i="82"/>
  <c r="O1755" i="82" s="1"/>
  <c r="U1755" i="82"/>
  <c r="N1816" i="82"/>
  <c r="O1816" i="82" s="1"/>
  <c r="U1816" i="82"/>
  <c r="N1737" i="82"/>
  <c r="O1737" i="82" s="1"/>
  <c r="U1737" i="82"/>
  <c r="U1805" i="82"/>
  <c r="N1805" i="82"/>
  <c r="O1805" i="82" s="1"/>
  <c r="N1787" i="82"/>
  <c r="O1787" i="82" s="1"/>
  <c r="U1787" i="82"/>
  <c r="N1825" i="82"/>
  <c r="O1825" i="82" s="1"/>
  <c r="U1825" i="82"/>
  <c r="N1796" i="82"/>
  <c r="O1796" i="82" s="1"/>
  <c r="U1796" i="82"/>
  <c r="N1758" i="82"/>
  <c r="O1758" i="82" s="1"/>
  <c r="U1758" i="82"/>
  <c r="N1822" i="82"/>
  <c r="O1822" i="82" s="1"/>
  <c r="U1822" i="82"/>
  <c r="U1807" i="82"/>
  <c r="N1807" i="82"/>
  <c r="O1807" i="82" s="1"/>
  <c r="N1726" i="82"/>
  <c r="O1726" i="82" s="1"/>
  <c r="U1726" i="82"/>
  <c r="N1761" i="82"/>
  <c r="O1761" i="82" s="1"/>
  <c r="U1761" i="82"/>
  <c r="N1601" i="82"/>
  <c r="O1601" i="82" s="1"/>
  <c r="U1601" i="82"/>
  <c r="N1640" i="82"/>
  <c r="O1640" i="82" s="1"/>
  <c r="U1640" i="82"/>
  <c r="N1675" i="82"/>
  <c r="O1675" i="82" s="1"/>
  <c r="U1675" i="82"/>
  <c r="N1650" i="82"/>
  <c r="O1650" i="82" s="1"/>
  <c r="U1650" i="82"/>
  <c r="N1698" i="82"/>
  <c r="O1698" i="82" s="1"/>
  <c r="U1698" i="82"/>
  <c r="N1714" i="82"/>
  <c r="O1714" i="82" s="1"/>
  <c r="U1714" i="82"/>
  <c r="N1591" i="82"/>
  <c r="O1591" i="82" s="1"/>
  <c r="U1591" i="82"/>
  <c r="N1661" i="82"/>
  <c r="O1661" i="82" s="1"/>
  <c r="U1661" i="82"/>
  <c r="N1594" i="82"/>
  <c r="O1594" i="82" s="1"/>
  <c r="U1594" i="82"/>
  <c r="U1651" i="82"/>
  <c r="N1651" i="82"/>
  <c r="O1651" i="82" s="1"/>
  <c r="N1699" i="82"/>
  <c r="O1699" i="82" s="1"/>
  <c r="U1699" i="82"/>
  <c r="N1700" i="82"/>
  <c r="O1700" i="82" s="1"/>
  <c r="U1700" i="82"/>
  <c r="N1595" i="82"/>
  <c r="O1595" i="82" s="1"/>
  <c r="U1595" i="82"/>
  <c r="N1646" i="82"/>
  <c r="O1646" i="82" s="1"/>
  <c r="U1646" i="82"/>
  <c r="N1751" i="82"/>
  <c r="O1751" i="82" s="1"/>
  <c r="U1751" i="82"/>
  <c r="U1766" i="82"/>
  <c r="N1766" i="82"/>
  <c r="O1766" i="82" s="1"/>
  <c r="U1741" i="82"/>
  <c r="N1741" i="82"/>
  <c r="O1741" i="82" s="1"/>
  <c r="U1725" i="82"/>
  <c r="N1725" i="82"/>
  <c r="O1725" i="82" s="1"/>
  <c r="N1838" i="82"/>
  <c r="O1838" i="82" s="1"/>
  <c r="U1838" i="82"/>
  <c r="N1740" i="82"/>
  <c r="O1740" i="82" s="1"/>
  <c r="U1740" i="82"/>
  <c r="N1803" i="82"/>
  <c r="O1803" i="82" s="1"/>
  <c r="U1803" i="82"/>
  <c r="N1794" i="82"/>
  <c r="O1794" i="82" s="1"/>
  <c r="U1794" i="82"/>
  <c r="N1788" i="82"/>
  <c r="O1788" i="82" s="1"/>
  <c r="U1788" i="82"/>
  <c r="N1823" i="82"/>
  <c r="O1823" i="82" s="1"/>
  <c r="U1823" i="82"/>
  <c r="U1798" i="82"/>
  <c r="N1798" i="82"/>
  <c r="O1798" i="82" s="1"/>
  <c r="N1732" i="82"/>
  <c r="O1732" i="82" s="1"/>
  <c r="U1732" i="82"/>
  <c r="N1747" i="82"/>
  <c r="O1747" i="82" s="1"/>
  <c r="U1747" i="82"/>
  <c r="N1799" i="82"/>
  <c r="O1799" i="82" s="1"/>
  <c r="U1799" i="82"/>
  <c r="N1793" i="82"/>
  <c r="O1793" i="82" s="1"/>
  <c r="U1793" i="82"/>
  <c r="U1748" i="82"/>
  <c r="N1748" i="82"/>
  <c r="O1748" i="82" s="1"/>
  <c r="N1802" i="82"/>
  <c r="O1802" i="82" s="1"/>
  <c r="U1802" i="82"/>
  <c r="U1812" i="82"/>
  <c r="N1812" i="82"/>
  <c r="O1812" i="82" s="1"/>
  <c r="N1829" i="82"/>
  <c r="O1829" i="82" s="1"/>
  <c r="U1829" i="82"/>
  <c r="N1833" i="82"/>
  <c r="O1833" i="82" s="1"/>
  <c r="U1833" i="82"/>
  <c r="N1605" i="82"/>
  <c r="O1605" i="82" s="1"/>
  <c r="U1605" i="82"/>
  <c r="U1606" i="82"/>
  <c r="N1606" i="82"/>
  <c r="O1606" i="82" s="1"/>
  <c r="N1665" i="82"/>
  <c r="O1665" i="82" s="1"/>
  <c r="U1665" i="82"/>
  <c r="N1647" i="82"/>
  <c r="O1647" i="82" s="1"/>
  <c r="U1647" i="82"/>
  <c r="N1656" i="82"/>
  <c r="O1656" i="82" s="1"/>
  <c r="U1656" i="82"/>
  <c r="N1706" i="82"/>
  <c r="O1706" i="82" s="1"/>
  <c r="U1706" i="82"/>
  <c r="U1592" i="82"/>
  <c r="N1592" i="82"/>
  <c r="O1592" i="82" s="1"/>
  <c r="N1659" i="82"/>
  <c r="O1659" i="82" s="1"/>
  <c r="U1659" i="82"/>
  <c r="N1691" i="82"/>
  <c r="O1691" i="82" s="1"/>
  <c r="U1691" i="82"/>
  <c r="N1637" i="82"/>
  <c r="O1637" i="82" s="1"/>
  <c r="U1637" i="82"/>
  <c r="N1642" i="82"/>
  <c r="O1642" i="82" s="1"/>
  <c r="U1642" i="82"/>
  <c r="N1690" i="82"/>
  <c r="O1690" i="82" s="1"/>
  <c r="U1690" i="82"/>
  <c r="N1683" i="82"/>
  <c r="O1683" i="82" s="1"/>
  <c r="U1683" i="82"/>
  <c r="N1636" i="82"/>
  <c r="O1636" i="82" s="1"/>
  <c r="U1636" i="82"/>
  <c r="N1709" i="82"/>
  <c r="O1709" i="82" s="1"/>
  <c r="U1709" i="82"/>
  <c r="N1759" i="82"/>
  <c r="O1759" i="82" s="1"/>
  <c r="U1759" i="82"/>
  <c r="N1828" i="82"/>
  <c r="O1828" i="82" s="1"/>
  <c r="U1828" i="82"/>
  <c r="N1836" i="82"/>
  <c r="O1836" i="82" s="1"/>
  <c r="U1836" i="82"/>
  <c r="N1756" i="82"/>
  <c r="O1756" i="82" s="1"/>
  <c r="U1756" i="82"/>
  <c r="U1763" i="82"/>
  <c r="N1763" i="82"/>
  <c r="O1763" i="82" s="1"/>
  <c r="N1771" i="82"/>
  <c r="O1771" i="82" s="1"/>
  <c r="U1771" i="82"/>
  <c r="N1754" i="82"/>
  <c r="O1754" i="82" s="1"/>
  <c r="U1754" i="82"/>
  <c r="N1782" i="82"/>
  <c r="O1782" i="82" s="1"/>
  <c r="U1782" i="82"/>
  <c r="N1749" i="82"/>
  <c r="O1749" i="82" s="1"/>
  <c r="U1749" i="82"/>
  <c r="N1843" i="82"/>
  <c r="O1843" i="82" s="1"/>
  <c r="U1843" i="82"/>
  <c r="N1827" i="82"/>
  <c r="O1827" i="82" s="1"/>
  <c r="U1827" i="82"/>
  <c r="N1686" i="82"/>
  <c r="O1686" i="82" s="1"/>
  <c r="U1686" i="82"/>
  <c r="N1727" i="82"/>
  <c r="O1727" i="82" s="1"/>
  <c r="U1727" i="82"/>
  <c r="N1728" i="82"/>
  <c r="O1728" i="82" s="1"/>
  <c r="U1728" i="82"/>
  <c r="N1745" i="82"/>
  <c r="O1745" i="82" s="1"/>
  <c r="U1745" i="82"/>
  <c r="N1785" i="82"/>
  <c r="O1785" i="82" s="1"/>
  <c r="U1785" i="82"/>
  <c r="N1557" i="82"/>
  <c r="O1557" i="82" s="1"/>
  <c r="U1557" i="82"/>
  <c r="N1676" i="82"/>
  <c r="O1676" i="82" s="1"/>
  <c r="U1676" i="82"/>
  <c r="N1666" i="82"/>
  <c r="O1666" i="82" s="1"/>
  <c r="U1666" i="82"/>
  <c r="N1668" i="82"/>
  <c r="O1668" i="82" s="1"/>
  <c r="U1668" i="82"/>
  <c r="N1710" i="82"/>
  <c r="O1710" i="82" s="1"/>
  <c r="U1710" i="82"/>
  <c r="N1643" i="82"/>
  <c r="O1643" i="82" s="1"/>
  <c r="U1643" i="82"/>
  <c r="N1655" i="82"/>
  <c r="O1655" i="82" s="1"/>
  <c r="U1655" i="82"/>
  <c r="N1688" i="82"/>
  <c r="O1688" i="82" s="1"/>
  <c r="U1688" i="82"/>
  <c r="N1639" i="82"/>
  <c r="O1639" i="82" s="1"/>
  <c r="U1639" i="82"/>
  <c r="N1663" i="82"/>
  <c r="O1663" i="82" s="1"/>
  <c r="U1663" i="82"/>
  <c r="U1703" i="82"/>
  <c r="N1703" i="82"/>
  <c r="O1703" i="82" s="1"/>
  <c r="N1685" i="82"/>
  <c r="O1685" i="82" s="1"/>
  <c r="U1685" i="82"/>
  <c r="N1687" i="82"/>
  <c r="O1687" i="82" s="1"/>
  <c r="U1687" i="82"/>
  <c r="N1704" i="82"/>
  <c r="O1704" i="82" s="1"/>
  <c r="U1704" i="82"/>
  <c r="N1768" i="82"/>
  <c r="O1768" i="82" s="1"/>
  <c r="U1768" i="82"/>
  <c r="U1765" i="82"/>
  <c r="N1765" i="82"/>
  <c r="O1765" i="82" s="1"/>
  <c r="N1778" i="82"/>
  <c r="O1778" i="82" s="1"/>
  <c r="U1778" i="82"/>
  <c r="N1824" i="82"/>
  <c r="O1824" i="82" s="1"/>
  <c r="U1824" i="82"/>
  <c r="N1762" i="82"/>
  <c r="O1762" i="82" s="1"/>
  <c r="U1762" i="82"/>
  <c r="N1792" i="82"/>
  <c r="O1792" i="82" s="1"/>
  <c r="U1792" i="82"/>
  <c r="N1744" i="82"/>
  <c r="O1744" i="82" s="1"/>
  <c r="U1744" i="82"/>
  <c r="N1734" i="82"/>
  <c r="O1734" i="82" s="1"/>
  <c r="U1734" i="82"/>
  <c r="N1731" i="82"/>
  <c r="O1731" i="82" s="1"/>
  <c r="U1731" i="82"/>
  <c r="N1826" i="82"/>
  <c r="O1826" i="82" s="1"/>
  <c r="U1826" i="82"/>
  <c r="N1767" i="82"/>
  <c r="O1767" i="82" s="1"/>
  <c r="U1767" i="82"/>
  <c r="N1801" i="82"/>
  <c r="O1801" i="82" s="1"/>
  <c r="U1801" i="82"/>
  <c r="U1735" i="82"/>
  <c r="N1735" i="82"/>
  <c r="O1735" i="82" s="1"/>
  <c r="N1764" i="82"/>
  <c r="O1764" i="82" s="1"/>
  <c r="U1764" i="82"/>
  <c r="N1795" i="82"/>
  <c r="O1795" i="82" s="1"/>
  <c r="U1795" i="82"/>
  <c r="N1808" i="82"/>
  <c r="O1808" i="82" s="1"/>
  <c r="U1808" i="82"/>
  <c r="N1821" i="82"/>
  <c r="O1821" i="82" s="1"/>
  <c r="U1821" i="82"/>
  <c r="N1834" i="82"/>
  <c r="O1834" i="82" s="1"/>
  <c r="U1834" i="82"/>
  <c r="N1553" i="82"/>
  <c r="O1553" i="82" s="1"/>
  <c r="U1553" i="82"/>
  <c r="N1558" i="82"/>
  <c r="O1558" i="82" s="1"/>
  <c r="U1558" i="82"/>
  <c r="N1593" i="82"/>
  <c r="O1593" i="82" s="1"/>
  <c r="U1593" i="82"/>
  <c r="N1713" i="82"/>
  <c r="O1713" i="82" s="1"/>
  <c r="U1713" i="82"/>
  <c r="N1641" i="82"/>
  <c r="O1641" i="82" s="1"/>
  <c r="U1641" i="82"/>
  <c r="U1708" i="82"/>
  <c r="N1708" i="82"/>
  <c r="O1708" i="82" s="1"/>
  <c r="N1653" i="82"/>
  <c r="O1653" i="82" s="1"/>
  <c r="U1653" i="82"/>
  <c r="N1696" i="82"/>
  <c r="O1696" i="82" s="1"/>
  <c r="U1696" i="82"/>
  <c r="N1658" i="82"/>
  <c r="O1658" i="82" s="1"/>
  <c r="U1658" i="82"/>
  <c r="N1652" i="82"/>
  <c r="O1652" i="82" s="1"/>
  <c r="U1652" i="82"/>
  <c r="N1672" i="82"/>
  <c r="O1672" i="82" s="1"/>
  <c r="U1672" i="82"/>
  <c r="N1669" i="82"/>
  <c r="O1669" i="82" s="1"/>
  <c r="U1669" i="82"/>
  <c r="N1705" i="82"/>
  <c r="O1705" i="82" s="1"/>
  <c r="U1705" i="82"/>
  <c r="U1835" i="82"/>
  <c r="N1835" i="82"/>
  <c r="O1835" i="82" s="1"/>
  <c r="N1729" i="82"/>
  <c r="O1729" i="82" s="1"/>
  <c r="U1729" i="82"/>
  <c r="U1722" i="82"/>
  <c r="N1722" i="82"/>
  <c r="O1722" i="82" s="1"/>
  <c r="N1743" i="82"/>
  <c r="O1743" i="82" s="1"/>
  <c r="U1743" i="82"/>
  <c r="N1809" i="82"/>
  <c r="O1809" i="82" s="1"/>
  <c r="U1809" i="82"/>
  <c r="U1800" i="82"/>
  <c r="N1800" i="82"/>
  <c r="O1800" i="82" s="1"/>
  <c r="N1770" i="82"/>
  <c r="O1770" i="82" s="1"/>
  <c r="U1770" i="82"/>
  <c r="N1773" i="82"/>
  <c r="O1773" i="82" s="1"/>
  <c r="U1773" i="82"/>
  <c r="N1769" i="82"/>
  <c r="O1769" i="82" s="1"/>
  <c r="U1769" i="82"/>
  <c r="N1777" i="82"/>
  <c r="O1777" i="82" s="1"/>
  <c r="U1777" i="82"/>
  <c r="N1733" i="82"/>
  <c r="O1733" i="82" s="1"/>
  <c r="U1733" i="82"/>
  <c r="N1551" i="82"/>
  <c r="O1551" i="82" s="1"/>
  <c r="U1551" i="82"/>
  <c r="N1547" i="82"/>
  <c r="O1547" i="82" s="1"/>
  <c r="U1547" i="82"/>
  <c r="N1597" i="82"/>
  <c r="O1597" i="82" s="1"/>
  <c r="U1597" i="82"/>
  <c r="N1607" i="82"/>
  <c r="O1607" i="82" s="1"/>
  <c r="U1607" i="82"/>
  <c r="U1548" i="82"/>
  <c r="N1548" i="82"/>
  <c r="O1548" i="82" s="1"/>
  <c r="N1679" i="82"/>
  <c r="O1679" i="82" s="1"/>
  <c r="U1679" i="82"/>
  <c r="N1680" i="82"/>
  <c r="O1680" i="82" s="1"/>
  <c r="U1680" i="82"/>
  <c r="N1715" i="82"/>
  <c r="O1715" i="82" s="1"/>
  <c r="U1715" i="82"/>
  <c r="N1673" i="82"/>
  <c r="O1673" i="82" s="1"/>
  <c r="U1673" i="82"/>
  <c r="N1664" i="82"/>
  <c r="O1664" i="82" s="1"/>
  <c r="U1664" i="82"/>
  <c r="N1712" i="82"/>
  <c r="O1712" i="82" s="1"/>
  <c r="U1712" i="82"/>
  <c r="N1645" i="82"/>
  <c r="O1645" i="82" s="1"/>
  <c r="U1645" i="82"/>
  <c r="N1667" i="82"/>
  <c r="O1667" i="82" s="1"/>
  <c r="U1667" i="82"/>
  <c r="N1707" i="82"/>
  <c r="O1707" i="82" s="1"/>
  <c r="U1707" i="82"/>
  <c r="N1783" i="82"/>
  <c r="O1783" i="82" s="1"/>
  <c r="U1783" i="82"/>
  <c r="U1797" i="82"/>
  <c r="N1797" i="82"/>
  <c r="O1797" i="82" s="1"/>
  <c r="U1831" i="82"/>
  <c r="N1831" i="82"/>
  <c r="O1831" i="82" s="1"/>
  <c r="U1750" i="82"/>
  <c r="N1750" i="82"/>
  <c r="O1750" i="82" s="1"/>
  <c r="N1746" i="82"/>
  <c r="O1746" i="82" s="1"/>
  <c r="U1746" i="82"/>
  <c r="N1840" i="82"/>
  <c r="O1840" i="82" s="1"/>
  <c r="U1840" i="82"/>
  <c r="N1784" i="82"/>
  <c r="O1784" i="82" s="1"/>
  <c r="U1784" i="82"/>
  <c r="N1776" i="82"/>
  <c r="O1776" i="82" s="1"/>
  <c r="U1776" i="82"/>
  <c r="N1739" i="82"/>
  <c r="O1739" i="82" s="1"/>
  <c r="U1739" i="82"/>
  <c r="N1842" i="82"/>
  <c r="O1842" i="82" s="1"/>
  <c r="U1842" i="82"/>
  <c r="N1789" i="82"/>
  <c r="O1789" i="82" s="1"/>
  <c r="U1789" i="82"/>
  <c r="N1752" i="82"/>
  <c r="O1752" i="82" s="1"/>
  <c r="U1752" i="82"/>
  <c r="N1786" i="82"/>
  <c r="O1786" i="82" s="1"/>
  <c r="U1786" i="82"/>
  <c r="N1790" i="82"/>
  <c r="O1790" i="82" s="1"/>
  <c r="U1790" i="82"/>
  <c r="N1736" i="82"/>
  <c r="O1736" i="82" s="1"/>
  <c r="U1736" i="82"/>
  <c r="N1818" i="82"/>
  <c r="O1818" i="82" s="1"/>
  <c r="U1818" i="82"/>
  <c r="N1804" i="82"/>
  <c r="O1804" i="82" s="1"/>
  <c r="U1804" i="82"/>
  <c r="N1830" i="82"/>
  <c r="O1830" i="82" s="1"/>
  <c r="U1830" i="82"/>
  <c r="N1814" i="82"/>
  <c r="O1814" i="82" s="1"/>
  <c r="U1814" i="82"/>
  <c r="N1724" i="82"/>
  <c r="O1724" i="82" s="1"/>
  <c r="U1724" i="82"/>
  <c r="N1819" i="82"/>
  <c r="O1819" i="82" s="1"/>
  <c r="U1819" i="82"/>
  <c r="N1599" i="82"/>
  <c r="O1599" i="82" s="1"/>
  <c r="U1599" i="82"/>
  <c r="N1608" i="82"/>
  <c r="O1608" i="82" s="1"/>
  <c r="U1608" i="82"/>
  <c r="N1550" i="82"/>
  <c r="O1550" i="82" s="1"/>
  <c r="U1550" i="82"/>
  <c r="U1552" i="82"/>
  <c r="N1552" i="82"/>
  <c r="O1552" i="82" s="1"/>
  <c r="N1604" i="82"/>
  <c r="O1604" i="82" s="1"/>
  <c r="U1604" i="82"/>
  <c r="U1555" i="82"/>
  <c r="N1555" i="82"/>
  <c r="O1555" i="82" s="1"/>
  <c r="N1603" i="82"/>
  <c r="O1603" i="82" s="1"/>
  <c r="U1603" i="82"/>
  <c r="N1589" i="82"/>
  <c r="O1589" i="82" s="1"/>
  <c r="U1589" i="82"/>
  <c r="N1692" i="82"/>
  <c r="O1692" i="82" s="1"/>
  <c r="U1692" i="82"/>
  <c r="N1681" i="82"/>
  <c r="O1681" i="82" s="1"/>
  <c r="U1681" i="82"/>
  <c r="N1677" i="82"/>
  <c r="O1677" i="82" s="1"/>
  <c r="U1677" i="82"/>
  <c r="N1719" i="82"/>
  <c r="O1719" i="82" s="1"/>
  <c r="U1719" i="82"/>
  <c r="N1671" i="82"/>
  <c r="O1671" i="82" s="1"/>
  <c r="U1671" i="82"/>
  <c r="U1674" i="82"/>
  <c r="N1674" i="82"/>
  <c r="O1674" i="82" s="1"/>
  <c r="N1716" i="82"/>
  <c r="O1716" i="82" s="1"/>
  <c r="U1716" i="82"/>
  <c r="N1682" i="82"/>
  <c r="O1682" i="82" s="1"/>
  <c r="U1682" i="82"/>
  <c r="N1644" i="82"/>
  <c r="O1644" i="82" s="1"/>
  <c r="U1644" i="82"/>
  <c r="N1717" i="82"/>
  <c r="O1717" i="82" s="1"/>
  <c r="U1717" i="82"/>
  <c r="U1738" i="82"/>
  <c r="N1738" i="82"/>
  <c r="O1738" i="82" s="1"/>
  <c r="N1781" i="82"/>
  <c r="O1781" i="82" s="1"/>
  <c r="U1781" i="82"/>
  <c r="N1730" i="82"/>
  <c r="O1730" i="82" s="1"/>
  <c r="U1730" i="82"/>
  <c r="N1791" i="82"/>
  <c r="O1791" i="82" s="1"/>
  <c r="U1791" i="82"/>
  <c r="N1757" i="82"/>
  <c r="O1757" i="82" s="1"/>
  <c r="U1757" i="82"/>
  <c r="N1723" i="82"/>
  <c r="O1723" i="82" s="1"/>
  <c r="U1723" i="82"/>
  <c r="N1811" i="82"/>
  <c r="O1811" i="82" s="1"/>
  <c r="U1811" i="82"/>
  <c r="N1841" i="82"/>
  <c r="O1841" i="82" s="1"/>
  <c r="U1841" i="82"/>
  <c r="N1839" i="82"/>
  <c r="O1839" i="82" s="1"/>
  <c r="U1839" i="82"/>
  <c r="N1760" i="82"/>
  <c r="O1760" i="82" s="1"/>
  <c r="U1760" i="82"/>
  <c r="N1779" i="82"/>
  <c r="O1779" i="82" s="1"/>
  <c r="U1779" i="82"/>
  <c r="N1549" i="82"/>
  <c r="O1549" i="82" s="1"/>
  <c r="U1549" i="82"/>
  <c r="N1600" i="82"/>
  <c r="O1600" i="82" s="1"/>
  <c r="U1600" i="82"/>
  <c r="N1602" i="82"/>
  <c r="O1602" i="82" s="1"/>
  <c r="U1602" i="82"/>
  <c r="N1596" i="82"/>
  <c r="O1596" i="82" s="1"/>
  <c r="U1596" i="82"/>
  <c r="N1598" i="82"/>
  <c r="O1598" i="82" s="1"/>
  <c r="U1598" i="82"/>
  <c r="N1654" i="82"/>
  <c r="O1654" i="82" s="1"/>
  <c r="U1654" i="82"/>
  <c r="N1689" i="82"/>
  <c r="O1689" i="82" s="1"/>
  <c r="U1689" i="82"/>
  <c r="N1648" i="82"/>
  <c r="O1648" i="82" s="1"/>
  <c r="U1648" i="82"/>
  <c r="N1693" i="82"/>
  <c r="O1693" i="82" s="1"/>
  <c r="U1693" i="82"/>
  <c r="N1590" i="82"/>
  <c r="O1590" i="82" s="1"/>
  <c r="U1590" i="82"/>
  <c r="N1678" i="82"/>
  <c r="O1678" i="82" s="1"/>
  <c r="U1678" i="82"/>
  <c r="N1697" i="82"/>
  <c r="O1697" i="82" s="1"/>
  <c r="U1697" i="82"/>
  <c r="N1720" i="82"/>
  <c r="O1720" i="82" s="1"/>
  <c r="U1720" i="82"/>
  <c r="U1649" i="82"/>
  <c r="N1649" i="82"/>
  <c r="O1649" i="82" s="1"/>
  <c r="N1694" i="82"/>
  <c r="O1694" i="82" s="1"/>
  <c r="U1694" i="82"/>
  <c r="U1721" i="82"/>
  <c r="N1721" i="82"/>
  <c r="O1721" i="82" s="1"/>
  <c r="N1742" i="82"/>
  <c r="O1742" i="82" s="1"/>
  <c r="U1742" i="82"/>
  <c r="U1815" i="82"/>
  <c r="N1815" i="82"/>
  <c r="O1815" i="82" s="1"/>
  <c r="N1638" i="82"/>
  <c r="O1638" i="82" s="1"/>
  <c r="U1638" i="82"/>
  <c r="U1780" i="82"/>
  <c r="N1780" i="82"/>
  <c r="O1780" i="82" s="1"/>
  <c r="U1772" i="82"/>
  <c r="N1772" i="82"/>
  <c r="O1772" i="82" s="1"/>
  <c r="U1775" i="82"/>
  <c r="N1775" i="82"/>
  <c r="O1775" i="82" s="1"/>
  <c r="N1837" i="82"/>
  <c r="O1837" i="82" s="1"/>
  <c r="U1837" i="82"/>
  <c r="N1813" i="82"/>
  <c r="O1813" i="82" s="1"/>
  <c r="U1813" i="82"/>
  <c r="N1806" i="82"/>
  <c r="O1806" i="82" s="1"/>
  <c r="U1806" i="82"/>
  <c r="N1810" i="82"/>
  <c r="O1810" i="82" s="1"/>
  <c r="U1810" i="82"/>
  <c r="N1832" i="82"/>
  <c r="O1832" i="82" s="1"/>
  <c r="U1832" i="82"/>
  <c r="N1844" i="82"/>
  <c r="O1844" i="82" s="1"/>
  <c r="U1844" i="82"/>
  <c r="N1554" i="82"/>
  <c r="O1554" i="82" s="1"/>
  <c r="U1554" i="82"/>
  <c r="N1546" i="82"/>
  <c r="O1546" i="82" s="1"/>
  <c r="U1546" i="82"/>
  <c r="U1556" i="82"/>
  <c r="N1556" i="82"/>
  <c r="O1556" i="82" s="1"/>
  <c r="U1611" i="82"/>
  <c r="N1611" i="82"/>
  <c r="O1611" i="82" s="1"/>
  <c r="N1630" i="82"/>
  <c r="O1630" i="82" s="1"/>
  <c r="U1630" i="82"/>
  <c r="N1622" i="82"/>
  <c r="O1622" i="82" s="1"/>
  <c r="U1622" i="82"/>
  <c r="N1621" i="82"/>
  <c r="O1621" i="82" s="1"/>
  <c r="U1621" i="82"/>
  <c r="N1624" i="82"/>
  <c r="O1624" i="82" s="1"/>
  <c r="U1624" i="82"/>
  <c r="N1633" i="82"/>
  <c r="O1633" i="82" s="1"/>
  <c r="U1633" i="82"/>
  <c r="N1632" i="82"/>
  <c r="O1632" i="82" s="1"/>
  <c r="U1632" i="82"/>
  <c r="N1625" i="82"/>
  <c r="O1625" i="82" s="1"/>
  <c r="U1625" i="82"/>
  <c r="N1619" i="82"/>
  <c r="O1619" i="82" s="1"/>
  <c r="U1619" i="82"/>
  <c r="N1586" i="82"/>
  <c r="O1586" i="82" s="1"/>
  <c r="U1586" i="82"/>
  <c r="U1587" i="82"/>
  <c r="N1587" i="82"/>
  <c r="O1587" i="82" s="1"/>
  <c r="N1634" i="82"/>
  <c r="O1634" i="82" s="1"/>
  <c r="U1634" i="82"/>
  <c r="N1628" i="82"/>
  <c r="O1628" i="82" s="1"/>
  <c r="U1628" i="82"/>
  <c r="N1614" i="82"/>
  <c r="O1614" i="82" s="1"/>
  <c r="U1614" i="82"/>
  <c r="N1631" i="82"/>
  <c r="O1631" i="82" s="1"/>
  <c r="U1631" i="82"/>
  <c r="N1616" i="82"/>
  <c r="O1616" i="82" s="1"/>
  <c r="U1616" i="82"/>
  <c r="N1538" i="82"/>
  <c r="O1538" i="82" s="1"/>
  <c r="U1538" i="82"/>
  <c r="N1610" i="82"/>
  <c r="O1610" i="82" s="1"/>
  <c r="U1610" i="82"/>
  <c r="N1627" i="82"/>
  <c r="O1627" i="82" s="1"/>
  <c r="U1627" i="82"/>
  <c r="N1635" i="82"/>
  <c r="O1635" i="82" s="1"/>
  <c r="U1635" i="82"/>
  <c r="N1618" i="82"/>
  <c r="O1618" i="82" s="1"/>
  <c r="U1618" i="82"/>
  <c r="N1620" i="82"/>
  <c r="O1620" i="82" s="1"/>
  <c r="U1620" i="82"/>
  <c r="N1613" i="82"/>
  <c r="O1613" i="82" s="1"/>
  <c r="U1613" i="82"/>
  <c r="N1617" i="82"/>
  <c r="O1617" i="82" s="1"/>
  <c r="U1617" i="82"/>
  <c r="N1612" i="82"/>
  <c r="O1612" i="82" s="1"/>
  <c r="U1612" i="82"/>
  <c r="N1629" i="82"/>
  <c r="O1629" i="82" s="1"/>
  <c r="U1629" i="82"/>
  <c r="N1609" i="82"/>
  <c r="O1609" i="82" s="1"/>
  <c r="U1609" i="82"/>
  <c r="N1565" i="82"/>
  <c r="O1565" i="82" s="1"/>
  <c r="U1565" i="82"/>
  <c r="N1588" i="82"/>
  <c r="O1588" i="82" s="1"/>
  <c r="U1588" i="82"/>
  <c r="N1626" i="82"/>
  <c r="O1626" i="82" s="1"/>
  <c r="U1626" i="82"/>
  <c r="N1623" i="82"/>
  <c r="O1623" i="82" s="1"/>
  <c r="U1623" i="82"/>
  <c r="N1615" i="82"/>
  <c r="O1615" i="82" s="1"/>
  <c r="U1615" i="82"/>
  <c r="U1570" i="82"/>
  <c r="N1570" i="82"/>
  <c r="O1570" i="82" s="1"/>
  <c r="N1447" i="82"/>
  <c r="O1447" i="82" s="1"/>
  <c r="U1447" i="82"/>
  <c r="N1450" i="82"/>
  <c r="O1450" i="82" s="1"/>
  <c r="U1450" i="82"/>
  <c r="N1521" i="82"/>
  <c r="O1521" i="82" s="1"/>
  <c r="U1521" i="82"/>
  <c r="N1519" i="82"/>
  <c r="O1519" i="82" s="1"/>
  <c r="U1519" i="82"/>
  <c r="N1567" i="82"/>
  <c r="O1567" i="82" s="1"/>
  <c r="U1567" i="82"/>
  <c r="N1488" i="82"/>
  <c r="O1488" i="82" s="1"/>
  <c r="U1488" i="82"/>
  <c r="N1496" i="82"/>
  <c r="O1496" i="82" s="1"/>
  <c r="U1496" i="82"/>
  <c r="U1514" i="82"/>
  <c r="N1514" i="82"/>
  <c r="O1514" i="82" s="1"/>
  <c r="N1561" i="82"/>
  <c r="O1561" i="82" s="1"/>
  <c r="U1561" i="82"/>
  <c r="N1492" i="82"/>
  <c r="O1492" i="82" s="1"/>
  <c r="U1492" i="82"/>
  <c r="N1564" i="82"/>
  <c r="O1564" i="82" s="1"/>
  <c r="U1564" i="82"/>
  <c r="N1563" i="82"/>
  <c r="O1563" i="82" s="1"/>
  <c r="U1563" i="82"/>
  <c r="N1526" i="82"/>
  <c r="O1526" i="82" s="1"/>
  <c r="U1526" i="82"/>
  <c r="U1485" i="82"/>
  <c r="N1485" i="82"/>
  <c r="O1485" i="82" s="1"/>
  <c r="N1571" i="82"/>
  <c r="O1571" i="82" s="1"/>
  <c r="U1571" i="82"/>
  <c r="U1525" i="82"/>
  <c r="N1525" i="82"/>
  <c r="O1525" i="82" s="1"/>
  <c r="N1582" i="82"/>
  <c r="O1582" i="82" s="1"/>
  <c r="U1582" i="82"/>
  <c r="N1125" i="82"/>
  <c r="O1125" i="82" s="1"/>
  <c r="U1125" i="82"/>
  <c r="N1543" i="82"/>
  <c r="O1543" i="82" s="1"/>
  <c r="U1543" i="82"/>
  <c r="N1517" i="82"/>
  <c r="O1517" i="82" s="1"/>
  <c r="U1517" i="82"/>
  <c r="N1575" i="82"/>
  <c r="O1575" i="82" s="1"/>
  <c r="U1575" i="82"/>
  <c r="N1533" i="82"/>
  <c r="O1533" i="82" s="1"/>
  <c r="U1533" i="82"/>
  <c r="N1544" i="82"/>
  <c r="O1544" i="82" s="1"/>
  <c r="U1544" i="82"/>
  <c r="N1528" i="82"/>
  <c r="O1528" i="82" s="1"/>
  <c r="U1528" i="82"/>
  <c r="U1572" i="82"/>
  <c r="N1572" i="82"/>
  <c r="O1572" i="82" s="1"/>
  <c r="N1463" i="82"/>
  <c r="O1463" i="82" s="1"/>
  <c r="U1463" i="82"/>
  <c r="N1584" i="82"/>
  <c r="O1584" i="82" s="1"/>
  <c r="U1584" i="82"/>
  <c r="N1560" i="82"/>
  <c r="O1560" i="82" s="1"/>
  <c r="U1560" i="82"/>
  <c r="N1585" i="82"/>
  <c r="O1585" i="82" s="1"/>
  <c r="U1585" i="82"/>
  <c r="N1534" i="82"/>
  <c r="O1534" i="82" s="1"/>
  <c r="U1534" i="82"/>
  <c r="U1490" i="82"/>
  <c r="N1490" i="82"/>
  <c r="O1490" i="82" s="1"/>
  <c r="N1516" i="82"/>
  <c r="O1516" i="82" s="1"/>
  <c r="U1516" i="82"/>
  <c r="N1513" i="82"/>
  <c r="O1513" i="82" s="1"/>
  <c r="U1513" i="82"/>
  <c r="U1574" i="82"/>
  <c r="N1574" i="82"/>
  <c r="O1574" i="82" s="1"/>
  <c r="N1523" i="82"/>
  <c r="O1523" i="82" s="1"/>
  <c r="U1523" i="82"/>
  <c r="N1562" i="82"/>
  <c r="O1562" i="82" s="1"/>
  <c r="U1562" i="82"/>
  <c r="N1494" i="82"/>
  <c r="O1494" i="82" s="1"/>
  <c r="U1494" i="82"/>
  <c r="N1315" i="82"/>
  <c r="O1315" i="82" s="1"/>
  <c r="U1315" i="82"/>
  <c r="N1536" i="82"/>
  <c r="O1536" i="82" s="1"/>
  <c r="U1536" i="82"/>
  <c r="N1580" i="82"/>
  <c r="O1580" i="82" s="1"/>
  <c r="U1580" i="82"/>
  <c r="N1566" i="82"/>
  <c r="O1566" i="82" s="1"/>
  <c r="U1566" i="82"/>
  <c r="N1527" i="82"/>
  <c r="O1527" i="82" s="1"/>
  <c r="U1527" i="82"/>
  <c r="N1583" i="82"/>
  <c r="O1583" i="82" s="1"/>
  <c r="U1583" i="82"/>
  <c r="N1579" i="82"/>
  <c r="O1579" i="82" s="1"/>
  <c r="U1579" i="82"/>
  <c r="N1530" i="82"/>
  <c r="O1530" i="82" s="1"/>
  <c r="U1530" i="82"/>
  <c r="N1522" i="82"/>
  <c r="O1522" i="82" s="1"/>
  <c r="U1522" i="82"/>
  <c r="N1524" i="82"/>
  <c r="O1524" i="82" s="1"/>
  <c r="U1524" i="82"/>
  <c r="N1542" i="82"/>
  <c r="O1542" i="82" s="1"/>
  <c r="U1542" i="82"/>
  <c r="N1577" i="82"/>
  <c r="O1577" i="82" s="1"/>
  <c r="U1577" i="82"/>
  <c r="N1515" i="82"/>
  <c r="O1515" i="82" s="1"/>
  <c r="U1515" i="82"/>
  <c r="N1493" i="82"/>
  <c r="O1493" i="82" s="1"/>
  <c r="U1493" i="82"/>
  <c r="N1559" i="82"/>
  <c r="O1559" i="82" s="1"/>
  <c r="U1559" i="82"/>
  <c r="N1427" i="82"/>
  <c r="O1427" i="82" s="1"/>
  <c r="U1427" i="82"/>
  <c r="U1483" i="82"/>
  <c r="N1483" i="82"/>
  <c r="O1483" i="82" s="1"/>
  <c r="N1495" i="82"/>
  <c r="O1495" i="82" s="1"/>
  <c r="U1495" i="82"/>
  <c r="U1576" i="82"/>
  <c r="N1576" i="82"/>
  <c r="O1576" i="82" s="1"/>
  <c r="N1449" i="82"/>
  <c r="O1449" i="82" s="1"/>
  <c r="U1449" i="82"/>
  <c r="N1545" i="82"/>
  <c r="O1545" i="82" s="1"/>
  <c r="U1545" i="82"/>
  <c r="U1541" i="82"/>
  <c r="N1541" i="82"/>
  <c r="O1541" i="82" s="1"/>
  <c r="U1436" i="82"/>
  <c r="N1436" i="82"/>
  <c r="O1436" i="82" s="1"/>
  <c r="N1569" i="82"/>
  <c r="O1569" i="82" s="1"/>
  <c r="U1569" i="82"/>
  <c r="N1532" i="82"/>
  <c r="O1532" i="82" s="1"/>
  <c r="U1532" i="82"/>
  <c r="N1484" i="82"/>
  <c r="O1484" i="82" s="1"/>
  <c r="U1484" i="82"/>
  <c r="N1578" i="82"/>
  <c r="O1578" i="82" s="1"/>
  <c r="U1578" i="82"/>
  <c r="U1537" i="82"/>
  <c r="N1537" i="82"/>
  <c r="O1537" i="82" s="1"/>
  <c r="N1540" i="82"/>
  <c r="O1540" i="82" s="1"/>
  <c r="U1540" i="82"/>
  <c r="N1448" i="82"/>
  <c r="O1448" i="82" s="1"/>
  <c r="U1448" i="82"/>
  <c r="U1568" i="82"/>
  <c r="N1568" i="82"/>
  <c r="O1568" i="82" s="1"/>
  <c r="N1535" i="82"/>
  <c r="O1535" i="82" s="1"/>
  <c r="U1535" i="82"/>
  <c r="N1520" i="82"/>
  <c r="O1520" i="82" s="1"/>
  <c r="U1520" i="82"/>
  <c r="N1581" i="82"/>
  <c r="O1581" i="82" s="1"/>
  <c r="U1581" i="82"/>
  <c r="N1518" i="82"/>
  <c r="O1518" i="82" s="1"/>
  <c r="U1518" i="82"/>
  <c r="N1529" i="82"/>
  <c r="O1529" i="82" s="1"/>
  <c r="U1529" i="82"/>
  <c r="N1573" i="82"/>
  <c r="O1573" i="82" s="1"/>
  <c r="U1573" i="82"/>
  <c r="N1531" i="82"/>
  <c r="O1531" i="82" s="1"/>
  <c r="U1531" i="82"/>
  <c r="N1151" i="82"/>
  <c r="O1151" i="82" s="1"/>
  <c r="U1151" i="82"/>
  <c r="N1217" i="82"/>
  <c r="O1217" i="82" s="1"/>
  <c r="U1217" i="82"/>
  <c r="N1325" i="82"/>
  <c r="O1325" i="82" s="1"/>
  <c r="U1325" i="82"/>
  <c r="N1218" i="82"/>
  <c r="O1218" i="82" s="1"/>
  <c r="U1218" i="82"/>
  <c r="N1324" i="82"/>
  <c r="O1324" i="82" s="1"/>
  <c r="U1324" i="82"/>
  <c r="N1383" i="82"/>
  <c r="O1383" i="82" s="1"/>
  <c r="U1383" i="82"/>
  <c r="N1120" i="82"/>
  <c r="O1120" i="82" s="1"/>
  <c r="U1120" i="82"/>
  <c r="N1153" i="82"/>
  <c r="O1153" i="82" s="1"/>
  <c r="U1153" i="82"/>
  <c r="N1326" i="82"/>
  <c r="O1326" i="82" s="1"/>
  <c r="U1326" i="82"/>
  <c r="N1149" i="82"/>
  <c r="O1149" i="82" s="1"/>
  <c r="U1149" i="82"/>
  <c r="U1150" i="82"/>
  <c r="N1150" i="82"/>
  <c r="O1150" i="82" s="1"/>
  <c r="U1384" i="82"/>
  <c r="N1384" i="82"/>
  <c r="O1384" i="82" s="1"/>
  <c r="U1385" i="82"/>
  <c r="N1385" i="82"/>
  <c r="O1385" i="82" s="1"/>
  <c r="N1154" i="82"/>
  <c r="O1154" i="82" s="1"/>
  <c r="U1154" i="82"/>
  <c r="N1327" i="82"/>
  <c r="O1327" i="82" s="1"/>
  <c r="U1327" i="82"/>
  <c r="N1410" i="82"/>
  <c r="O1410" i="82" s="1"/>
  <c r="U1410" i="82"/>
  <c r="N1212" i="82"/>
  <c r="O1212" i="82" s="1"/>
  <c r="U1212" i="82"/>
  <c r="N1421" i="82"/>
  <c r="O1421" i="82" s="1"/>
  <c r="U1421" i="82"/>
  <c r="U1328" i="82"/>
  <c r="N1328" i="82"/>
  <c r="O1328" i="82" s="1"/>
  <c r="U1429" i="82"/>
  <c r="N1429" i="82"/>
  <c r="O1429" i="82" s="1"/>
  <c r="N1345" i="82"/>
  <c r="O1345" i="82" s="1"/>
  <c r="U1345" i="82"/>
  <c r="U1298" i="82"/>
  <c r="N1298" i="82"/>
  <c r="O1298" i="82" s="1"/>
  <c r="N1407" i="82"/>
  <c r="O1407" i="82" s="1"/>
  <c r="U1407" i="82"/>
  <c r="N1230" i="82"/>
  <c r="O1230" i="82" s="1"/>
  <c r="U1230" i="82"/>
  <c r="N1413" i="82"/>
  <c r="O1413" i="82" s="1"/>
  <c r="U1413" i="82"/>
  <c r="N1297" i="82"/>
  <c r="O1297" i="82" s="1"/>
  <c r="U1297" i="82"/>
  <c r="N1432" i="82"/>
  <c r="O1432" i="82" s="1"/>
  <c r="U1432" i="82"/>
  <c r="N1304" i="82"/>
  <c r="O1304" i="82" s="1"/>
  <c r="U1304" i="82"/>
  <c r="N1311" i="82"/>
  <c r="O1311" i="82" s="1"/>
  <c r="U1311" i="82"/>
  <c r="N1238" i="82"/>
  <c r="O1238" i="82" s="1"/>
  <c r="U1238" i="82"/>
  <c r="U1370" i="82"/>
  <c r="N1370" i="82"/>
  <c r="O1370" i="82" s="1"/>
  <c r="N1342" i="82"/>
  <c r="O1342" i="82" s="1"/>
  <c r="U1342" i="82"/>
  <c r="N1428" i="82"/>
  <c r="O1428" i="82" s="1"/>
  <c r="U1428" i="82"/>
  <c r="N1404" i="82"/>
  <c r="O1404" i="82" s="1"/>
  <c r="U1404" i="82"/>
  <c r="N1273" i="82"/>
  <c r="O1273" i="82" s="1"/>
  <c r="U1273" i="82"/>
  <c r="U1424" i="82"/>
  <c r="N1424" i="82"/>
  <c r="O1424" i="82" s="1"/>
  <c r="N1366" i="82"/>
  <c r="O1366" i="82" s="1"/>
  <c r="U1366" i="82"/>
  <c r="N1270" i="82"/>
  <c r="O1270" i="82" s="1"/>
  <c r="U1270" i="82"/>
  <c r="N1219" i="82"/>
  <c r="O1219" i="82" s="1"/>
  <c r="U1219" i="82"/>
  <c r="N1398" i="82"/>
  <c r="O1398" i="82" s="1"/>
  <c r="U1398" i="82"/>
  <c r="U1441" i="82"/>
  <c r="N1441" i="82"/>
  <c r="O1441" i="82" s="1"/>
  <c r="N1334" i="82"/>
  <c r="O1334" i="82" s="1"/>
  <c r="U1334" i="82"/>
  <c r="N1396" i="82"/>
  <c r="O1396" i="82" s="1"/>
  <c r="U1396" i="82"/>
  <c r="N1216" i="82"/>
  <c r="O1216" i="82" s="1"/>
  <c r="U1216" i="82"/>
  <c r="N1310" i="82"/>
  <c r="O1310" i="82" s="1"/>
  <c r="U1310" i="82"/>
  <c r="U1361" i="82"/>
  <c r="N1361" i="82"/>
  <c r="O1361" i="82" s="1"/>
  <c r="N1431" i="82"/>
  <c r="O1431" i="82" s="1"/>
  <c r="U1431" i="82"/>
  <c r="N1259" i="82"/>
  <c r="O1259" i="82" s="1"/>
  <c r="U1259" i="82"/>
  <c r="N1317" i="82"/>
  <c r="O1317" i="82" s="1"/>
  <c r="U1317" i="82"/>
  <c r="U1406" i="82"/>
  <c r="N1406" i="82"/>
  <c r="O1406" i="82" s="1"/>
  <c r="N1252" i="82"/>
  <c r="O1252" i="82" s="1"/>
  <c r="U1252" i="82"/>
  <c r="N1291" i="82"/>
  <c r="O1291" i="82" s="1"/>
  <c r="U1291" i="82"/>
  <c r="N1232" i="82"/>
  <c r="O1232" i="82" s="1"/>
  <c r="U1232" i="82"/>
  <c r="U1390" i="82"/>
  <c r="N1390" i="82"/>
  <c r="O1390" i="82" s="1"/>
  <c r="N1316" i="82"/>
  <c r="O1316" i="82" s="1"/>
  <c r="U1316" i="82"/>
  <c r="U1395" i="82"/>
  <c r="N1395" i="82"/>
  <c r="O1395" i="82" s="1"/>
  <c r="N1289" i="82"/>
  <c r="O1289" i="82" s="1"/>
  <c r="U1289" i="82"/>
  <c r="U1412" i="82"/>
  <c r="N1412" i="82"/>
  <c r="O1412" i="82" s="1"/>
  <c r="U1257" i="82"/>
  <c r="V1257" i="82" s="1"/>
  <c r="S1257" i="82"/>
  <c r="N1203" i="82"/>
  <c r="O1203" i="82" s="1"/>
  <c r="U1203" i="82"/>
  <c r="N1269" i="82"/>
  <c r="O1269" i="82" s="1"/>
  <c r="U1269" i="82"/>
  <c r="U1329" i="82"/>
  <c r="N1329" i="82"/>
  <c r="O1329" i="82" s="1"/>
  <c r="U1360" i="82"/>
  <c r="N1360" i="82"/>
  <c r="O1360" i="82" s="1"/>
  <c r="N1470" i="82"/>
  <c r="O1470" i="82" s="1"/>
  <c r="U1470" i="82"/>
  <c r="N1332" i="82"/>
  <c r="O1332" i="82" s="1"/>
  <c r="U1332" i="82"/>
  <c r="N1371" i="82"/>
  <c r="O1371" i="82" s="1"/>
  <c r="U1371" i="82"/>
  <c r="N1381" i="82"/>
  <c r="O1381" i="82" s="1"/>
  <c r="U1381" i="82"/>
  <c r="N1202" i="82"/>
  <c r="O1202" i="82" s="1"/>
  <c r="U1202" i="82"/>
  <c r="U1349" i="82"/>
  <c r="N1349" i="82"/>
  <c r="O1349" i="82" s="1"/>
  <c r="N1350" i="82"/>
  <c r="O1350" i="82" s="1"/>
  <c r="U1350" i="82"/>
  <c r="N1312" i="82"/>
  <c r="O1312" i="82" s="1"/>
  <c r="U1312" i="82"/>
  <c r="N1303" i="82"/>
  <c r="O1303" i="82" s="1"/>
  <c r="U1303" i="82"/>
  <c r="N1260" i="82"/>
  <c r="O1260" i="82" s="1"/>
  <c r="U1260" i="82"/>
  <c r="N1456" i="82"/>
  <c r="O1456" i="82" s="1"/>
  <c r="U1456" i="82"/>
  <c r="N1435" i="82"/>
  <c r="O1435" i="82" s="1"/>
  <c r="U1435" i="82"/>
  <c r="N1284" i="82"/>
  <c r="O1284" i="82" s="1"/>
  <c r="U1284" i="82"/>
  <c r="N1207" i="82"/>
  <c r="O1207" i="82" s="1"/>
  <c r="U1207" i="82"/>
  <c r="N1331" i="82"/>
  <c r="O1331" i="82" s="1"/>
  <c r="U1331" i="82"/>
  <c r="N1220" i="82"/>
  <c r="O1220" i="82" s="1"/>
  <c r="U1220" i="82"/>
  <c r="N1222" i="82"/>
  <c r="O1222" i="82" s="1"/>
  <c r="U1222" i="82"/>
  <c r="N1295" i="82"/>
  <c r="O1295" i="82" s="1"/>
  <c r="U1295" i="82"/>
  <c r="N1286" i="82"/>
  <c r="O1286" i="82" s="1"/>
  <c r="U1286" i="82"/>
  <c r="N1239" i="82"/>
  <c r="O1239" i="82" s="1"/>
  <c r="U1239" i="82"/>
  <c r="N1290" i="82"/>
  <c r="O1290" i="82" s="1"/>
  <c r="U1290" i="82"/>
  <c r="U1292" i="82"/>
  <c r="N1292" i="82"/>
  <c r="O1292" i="82" s="1"/>
  <c r="N1255" i="82"/>
  <c r="O1255" i="82" s="1"/>
  <c r="U1255" i="82"/>
  <c r="N1368" i="82"/>
  <c r="O1368" i="82" s="1"/>
  <c r="U1368" i="82"/>
  <c r="N1313" i="82"/>
  <c r="O1313" i="82" s="1"/>
  <c r="U1313" i="82"/>
  <c r="N1318" i="82"/>
  <c r="O1318" i="82" s="1"/>
  <c r="U1318" i="82"/>
  <c r="N1323" i="82"/>
  <c r="O1323" i="82" s="1"/>
  <c r="U1323" i="82"/>
  <c r="N1408" i="82"/>
  <c r="O1408" i="82" s="1"/>
  <c r="U1408" i="82"/>
  <c r="U1442" i="82"/>
  <c r="N1442" i="82"/>
  <c r="O1442" i="82" s="1"/>
  <c r="N1344" i="82"/>
  <c r="O1344" i="82" s="1"/>
  <c r="U1344" i="82"/>
  <c r="N1401" i="82"/>
  <c r="O1401" i="82" s="1"/>
  <c r="U1401" i="82"/>
  <c r="N1462" i="82"/>
  <c r="O1462" i="82" s="1"/>
  <c r="U1462" i="82"/>
  <c r="U1418" i="82"/>
  <c r="N1418" i="82"/>
  <c r="O1418" i="82" s="1"/>
  <c r="N1423" i="82"/>
  <c r="O1423" i="82" s="1"/>
  <c r="U1423" i="82"/>
  <c r="N1339" i="82"/>
  <c r="O1339" i="82" s="1"/>
  <c r="U1339" i="82"/>
  <c r="N1388" i="82"/>
  <c r="O1388" i="82" s="1"/>
  <c r="U1388" i="82"/>
  <c r="U1302" i="82"/>
  <c r="N1302" i="82"/>
  <c r="O1302" i="82" s="1"/>
  <c r="N1439" i="82"/>
  <c r="O1439" i="82" s="1"/>
  <c r="U1439" i="82"/>
  <c r="N1417" i="82"/>
  <c r="O1417" i="82" s="1"/>
  <c r="U1417" i="82"/>
  <c r="N1430" i="82"/>
  <c r="O1430" i="82" s="1"/>
  <c r="U1430" i="82"/>
  <c r="N1272" i="82"/>
  <c r="O1272" i="82" s="1"/>
  <c r="U1272" i="82"/>
  <c r="N1362" i="82"/>
  <c r="O1362" i="82" s="1"/>
  <c r="U1362" i="82"/>
  <c r="N1271" i="82"/>
  <c r="O1271" i="82" s="1"/>
  <c r="U1271" i="82"/>
  <c r="U1247" i="82"/>
  <c r="N1247" i="82"/>
  <c r="O1247" i="82" s="1"/>
  <c r="N1473" i="82"/>
  <c r="O1473" i="82" s="1"/>
  <c r="U1473" i="82"/>
  <c r="N1293" i="82"/>
  <c r="O1293" i="82" s="1"/>
  <c r="U1293" i="82"/>
  <c r="N1460" i="82"/>
  <c r="O1460" i="82" s="1"/>
  <c r="U1460" i="82"/>
  <c r="N1444" i="82"/>
  <c r="O1444" i="82" s="1"/>
  <c r="U1444" i="82"/>
  <c r="N1464" i="82"/>
  <c r="O1464" i="82" s="1"/>
  <c r="U1464" i="82"/>
  <c r="N1365" i="82"/>
  <c r="O1365" i="82" s="1"/>
  <c r="U1365" i="82"/>
  <c r="N1283" i="82"/>
  <c r="O1283" i="82" s="1"/>
  <c r="U1283" i="82"/>
  <c r="N1459" i="82"/>
  <c r="O1459" i="82" s="1"/>
  <c r="U1459" i="82"/>
  <c r="N1355" i="82"/>
  <c r="O1355" i="82" s="1"/>
  <c r="U1355" i="82"/>
  <c r="N1200" i="82"/>
  <c r="O1200" i="82" s="1"/>
  <c r="U1200" i="82"/>
  <c r="N1201" i="82"/>
  <c r="O1201" i="82" s="1"/>
  <c r="U1201" i="82"/>
  <c r="N1438" i="82"/>
  <c r="O1438" i="82" s="1"/>
  <c r="U1438" i="82"/>
  <c r="U1379" i="82"/>
  <c r="N1379" i="82"/>
  <c r="O1379" i="82" s="1"/>
  <c r="U1307" i="82"/>
  <c r="N1307" i="82"/>
  <c r="O1307" i="82" s="1"/>
  <c r="N1262" i="82"/>
  <c r="O1262" i="82" s="1"/>
  <c r="U1262" i="82"/>
  <c r="N1347" i="82"/>
  <c r="O1347" i="82" s="1"/>
  <c r="U1347" i="82"/>
  <c r="N1275" i="82"/>
  <c r="O1275" i="82" s="1"/>
  <c r="U1275" i="82"/>
  <c r="N1278" i="82"/>
  <c r="O1278" i="82" s="1"/>
  <c r="U1278" i="82"/>
  <c r="N1204" i="82"/>
  <c r="O1204" i="82" s="1"/>
  <c r="U1204" i="82"/>
  <c r="U1378" i="82"/>
  <c r="N1378" i="82"/>
  <c r="O1378" i="82" s="1"/>
  <c r="N1234" i="82"/>
  <c r="O1234" i="82" s="1"/>
  <c r="U1234" i="82"/>
  <c r="N1356" i="82"/>
  <c r="O1356" i="82" s="1"/>
  <c r="U1356" i="82"/>
  <c r="N1437" i="82"/>
  <c r="O1437" i="82" s="1"/>
  <c r="U1437" i="82"/>
  <c r="N1474" i="82"/>
  <c r="O1474" i="82" s="1"/>
  <c r="U1474" i="82"/>
  <c r="N1237" i="82"/>
  <c r="O1237" i="82" s="1"/>
  <c r="U1237" i="82"/>
  <c r="N1471" i="82"/>
  <c r="O1471" i="82" s="1"/>
  <c r="U1471" i="82"/>
  <c r="N1399" i="82"/>
  <c r="O1399" i="82" s="1"/>
  <c r="U1399" i="82"/>
  <c r="N1374" i="82"/>
  <c r="O1374" i="82" s="1"/>
  <c r="U1374" i="82"/>
  <c r="U1465" i="82"/>
  <c r="N1465" i="82"/>
  <c r="O1465" i="82" s="1"/>
  <c r="N1353" i="82"/>
  <c r="O1353" i="82" s="1"/>
  <c r="U1353" i="82"/>
  <c r="N1276" i="82"/>
  <c r="O1276" i="82" s="1"/>
  <c r="U1276" i="82"/>
  <c r="N1375" i="82"/>
  <c r="O1375" i="82" s="1"/>
  <c r="U1375" i="82"/>
  <c r="N1486" i="82"/>
  <c r="O1486" i="82" s="1"/>
  <c r="U1486" i="82"/>
  <c r="N1319" i="82"/>
  <c r="O1319" i="82" s="1"/>
  <c r="U1319" i="82"/>
  <c r="N1208" i="82"/>
  <c r="O1208" i="82" s="1"/>
  <c r="U1208" i="82"/>
  <c r="N1415" i="82"/>
  <c r="O1415" i="82" s="1"/>
  <c r="U1415" i="82"/>
  <c r="N1458" i="82"/>
  <c r="O1458" i="82" s="1"/>
  <c r="U1458" i="82"/>
  <c r="N1348" i="82"/>
  <c r="O1348" i="82" s="1"/>
  <c r="U1348" i="82"/>
  <c r="N1336" i="82"/>
  <c r="O1336" i="82" s="1"/>
  <c r="U1336" i="82"/>
  <c r="N1414" i="82"/>
  <c r="O1414" i="82" s="1"/>
  <c r="U1414" i="82"/>
  <c r="N1250" i="82"/>
  <c r="O1250" i="82" s="1"/>
  <c r="U1250" i="82"/>
  <c r="N1477" i="82"/>
  <c r="O1477" i="82" s="1"/>
  <c r="U1477" i="82"/>
  <c r="U1457" i="82"/>
  <c r="N1457" i="82"/>
  <c r="O1457" i="82" s="1"/>
  <c r="N1225" i="82"/>
  <c r="O1225" i="82" s="1"/>
  <c r="U1225" i="82"/>
  <c r="N1372" i="82"/>
  <c r="O1372" i="82" s="1"/>
  <c r="U1372" i="82"/>
  <c r="N1282" i="82"/>
  <c r="O1282" i="82" s="1"/>
  <c r="U1282" i="82"/>
  <c r="N1422" i="82"/>
  <c r="O1422" i="82" s="1"/>
  <c r="U1422" i="82"/>
  <c r="U1280" i="82"/>
  <c r="N1280" i="82"/>
  <c r="O1280" i="82" s="1"/>
  <c r="N1242" i="82"/>
  <c r="O1242" i="82" s="1"/>
  <c r="U1242" i="82"/>
  <c r="N1206" i="82"/>
  <c r="O1206" i="82" s="1"/>
  <c r="U1206" i="82"/>
  <c r="N1308" i="82"/>
  <c r="O1308" i="82" s="1"/>
  <c r="U1308" i="82"/>
  <c r="N1338" i="82"/>
  <c r="O1338" i="82" s="1"/>
  <c r="U1338" i="82"/>
  <c r="N1343" i="82"/>
  <c r="O1343" i="82" s="1"/>
  <c r="U1343" i="82"/>
  <c r="N1397" i="82"/>
  <c r="O1397" i="82" s="1"/>
  <c r="U1397" i="82"/>
  <c r="N1337" i="82"/>
  <c r="O1337" i="82" s="1"/>
  <c r="U1337" i="82"/>
  <c r="N1296" i="82"/>
  <c r="O1296" i="82" s="1"/>
  <c r="U1296" i="82"/>
  <c r="U1411" i="82"/>
  <c r="N1411" i="82"/>
  <c r="O1411" i="82" s="1"/>
  <c r="N1266" i="82"/>
  <c r="O1266" i="82" s="1"/>
  <c r="U1266" i="82"/>
  <c r="N1209" i="82"/>
  <c r="O1209" i="82" s="1"/>
  <c r="U1209" i="82"/>
  <c r="U1377" i="82"/>
  <c r="N1377" i="82"/>
  <c r="O1377" i="82" s="1"/>
  <c r="N1389" i="82"/>
  <c r="O1389" i="82" s="1"/>
  <c r="U1389" i="82"/>
  <c r="N1335" i="82"/>
  <c r="O1335" i="82" s="1"/>
  <c r="U1335" i="82"/>
  <c r="N1256" i="82"/>
  <c r="O1256" i="82" s="1"/>
  <c r="U1256" i="82"/>
  <c r="N1467" i="82"/>
  <c r="O1467" i="82" s="1"/>
  <c r="U1467" i="82"/>
  <c r="N1241" i="82"/>
  <c r="O1241" i="82" s="1"/>
  <c r="U1241" i="82"/>
  <c r="N1400" i="82"/>
  <c r="O1400" i="82" s="1"/>
  <c r="U1400" i="82"/>
  <c r="N1281" i="82"/>
  <c r="O1281" i="82" s="1"/>
  <c r="U1281" i="82"/>
  <c r="N1279" i="82"/>
  <c r="O1279" i="82" s="1"/>
  <c r="U1279" i="82"/>
  <c r="U1231" i="82"/>
  <c r="V1231" i="82" s="1"/>
  <c r="S1231" i="82"/>
  <c r="N1223" i="82"/>
  <c r="O1223" i="82" s="1"/>
  <c r="U1223" i="82"/>
  <c r="N1451" i="82"/>
  <c r="O1451" i="82" s="1"/>
  <c r="U1451" i="82"/>
  <c r="N1420" i="82"/>
  <c r="O1420" i="82" s="1"/>
  <c r="U1420" i="82"/>
  <c r="N1482" i="82"/>
  <c r="O1482" i="82" s="1"/>
  <c r="U1482" i="82"/>
  <c r="N1455" i="82"/>
  <c r="O1455" i="82" s="1"/>
  <c r="U1455" i="82"/>
  <c r="U1351" i="82"/>
  <c r="N1351" i="82"/>
  <c r="O1351" i="82" s="1"/>
  <c r="U1393" i="82"/>
  <c r="N1393" i="82"/>
  <c r="O1393" i="82" s="1"/>
  <c r="N1240" i="82"/>
  <c r="O1240" i="82" s="1"/>
  <c r="U1240" i="82"/>
  <c r="N1321" i="82"/>
  <c r="O1321" i="82" s="1"/>
  <c r="U1321" i="82"/>
  <c r="U1364" i="82"/>
  <c r="N1364" i="82"/>
  <c r="O1364" i="82" s="1"/>
  <c r="U1248" i="82"/>
  <c r="N1248" i="82"/>
  <c r="O1248" i="82" s="1"/>
  <c r="U1322" i="82"/>
  <c r="N1322" i="82"/>
  <c r="O1322" i="82" s="1"/>
  <c r="N1453" i="82"/>
  <c r="O1453" i="82" s="1"/>
  <c r="U1453" i="82"/>
  <c r="U1258" i="82"/>
  <c r="N1258" i="82"/>
  <c r="O1258" i="82" s="1"/>
  <c r="N1358" i="82"/>
  <c r="O1358" i="82" s="1"/>
  <c r="U1358" i="82"/>
  <c r="N1466" i="82"/>
  <c r="O1466" i="82" s="1"/>
  <c r="U1466" i="82"/>
  <c r="N1419" i="82"/>
  <c r="O1419" i="82" s="1"/>
  <c r="U1419" i="82"/>
  <c r="N1246" i="82"/>
  <c r="O1246" i="82" s="1"/>
  <c r="U1246" i="82"/>
  <c r="N1472" i="82"/>
  <c r="O1472" i="82" s="1"/>
  <c r="U1472" i="82"/>
  <c r="N1227" i="82"/>
  <c r="O1227" i="82" s="1"/>
  <c r="U1227" i="82"/>
  <c r="U1461" i="82"/>
  <c r="N1461" i="82"/>
  <c r="O1461" i="82" s="1"/>
  <c r="N1314" i="82"/>
  <c r="O1314" i="82" s="1"/>
  <c r="U1314" i="82"/>
  <c r="N1309" i="82"/>
  <c r="O1309" i="82" s="1"/>
  <c r="U1309" i="82"/>
  <c r="N1340" i="82"/>
  <c r="O1340" i="82" s="1"/>
  <c r="U1340" i="82"/>
  <c r="N1433" i="82"/>
  <c r="O1433" i="82" s="1"/>
  <c r="U1433" i="82"/>
  <c r="N1253" i="82"/>
  <c r="O1253" i="82" s="1"/>
  <c r="U1253" i="82"/>
  <c r="N1359" i="82"/>
  <c r="O1359" i="82" s="1"/>
  <c r="U1359" i="82"/>
  <c r="N1387" i="82"/>
  <c r="O1387" i="82" s="1"/>
  <c r="U1387" i="82"/>
  <c r="N1382" i="82"/>
  <c r="O1382" i="82" s="1"/>
  <c r="U1382" i="82"/>
  <c r="N1402" i="82"/>
  <c r="O1402" i="82" s="1"/>
  <c r="U1402" i="82"/>
  <c r="N1369" i="82"/>
  <c r="O1369" i="82" s="1"/>
  <c r="U1369" i="82"/>
  <c r="N1434" i="82"/>
  <c r="O1434" i="82" s="1"/>
  <c r="U1434" i="82"/>
  <c r="U1245" i="82"/>
  <c r="N1245" i="82"/>
  <c r="O1245" i="82" s="1"/>
  <c r="N1380" i="82"/>
  <c r="O1380" i="82" s="1"/>
  <c r="U1380" i="82"/>
  <c r="N1251" i="82"/>
  <c r="O1251" i="82" s="1"/>
  <c r="U1251" i="82"/>
  <c r="N1475" i="82"/>
  <c r="O1475" i="82" s="1"/>
  <c r="U1475" i="82"/>
  <c r="N1454" i="82"/>
  <c r="O1454" i="82" s="1"/>
  <c r="U1454" i="82"/>
  <c r="N1491" i="82"/>
  <c r="O1491" i="82" s="1"/>
  <c r="U1491" i="82"/>
  <c r="N1235" i="82"/>
  <c r="O1235" i="82" s="1"/>
  <c r="U1235" i="82"/>
  <c r="N1221" i="82"/>
  <c r="O1221" i="82" s="1"/>
  <c r="U1221" i="82"/>
  <c r="U1426" i="82"/>
  <c r="N1426" i="82"/>
  <c r="O1426" i="82" s="1"/>
  <c r="N1346" i="82"/>
  <c r="O1346" i="82" s="1"/>
  <c r="U1346" i="82"/>
  <c r="U1244" i="82"/>
  <c r="N1244" i="82"/>
  <c r="O1244" i="82" s="1"/>
  <c r="N1233" i="82"/>
  <c r="O1233" i="82" s="1"/>
  <c r="U1233" i="82"/>
  <c r="N1287" i="82"/>
  <c r="O1287" i="82" s="1"/>
  <c r="U1287" i="82"/>
  <c r="N1265" i="82"/>
  <c r="O1265" i="82" s="1"/>
  <c r="U1265" i="82"/>
  <c r="N1228" i="82"/>
  <c r="O1228" i="82" s="1"/>
  <c r="U1228" i="82"/>
  <c r="N1226" i="82"/>
  <c r="O1226" i="82" s="1"/>
  <c r="U1226" i="82"/>
  <c r="N1341" i="82"/>
  <c r="O1341" i="82" s="1"/>
  <c r="U1341" i="82"/>
  <c r="N1352" i="82"/>
  <c r="O1352" i="82" s="1"/>
  <c r="U1352" i="82"/>
  <c r="N1469" i="82"/>
  <c r="O1469" i="82" s="1"/>
  <c r="U1469" i="82"/>
  <c r="U1446" i="82"/>
  <c r="N1446" i="82"/>
  <c r="O1446" i="82" s="1"/>
  <c r="N1288" i="82"/>
  <c r="O1288" i="82" s="1"/>
  <c r="U1288" i="82"/>
  <c r="N1301" i="82"/>
  <c r="O1301" i="82" s="1"/>
  <c r="U1301" i="82"/>
  <c r="U1294" i="82"/>
  <c r="N1294" i="82"/>
  <c r="O1294" i="82" s="1"/>
  <c r="N1333" i="82"/>
  <c r="O1333" i="82" s="1"/>
  <c r="U1333" i="82"/>
  <c r="N1403" i="82"/>
  <c r="O1403" i="82" s="1"/>
  <c r="U1403" i="82"/>
  <c r="N1210" i="82"/>
  <c r="O1210" i="82" s="1"/>
  <c r="U1210" i="82"/>
  <c r="N1243" i="82"/>
  <c r="O1243" i="82" s="1"/>
  <c r="U1243" i="82"/>
  <c r="N1300" i="82"/>
  <c r="O1300" i="82" s="1"/>
  <c r="U1300" i="82"/>
  <c r="N1205" i="82"/>
  <c r="O1205" i="82" s="1"/>
  <c r="U1205" i="82"/>
  <c r="N1199" i="82"/>
  <c r="O1199" i="82" s="1"/>
  <c r="U1199" i="82"/>
  <c r="N1254" i="82"/>
  <c r="O1254" i="82" s="1"/>
  <c r="U1254" i="82"/>
  <c r="N1481" i="82"/>
  <c r="O1481" i="82" s="1"/>
  <c r="U1481" i="82"/>
  <c r="N1479" i="82"/>
  <c r="O1479" i="82" s="1"/>
  <c r="U1479" i="82"/>
  <c r="N1263" i="82"/>
  <c r="O1263" i="82" s="1"/>
  <c r="U1263" i="82"/>
  <c r="N1392" i="82"/>
  <c r="O1392" i="82" s="1"/>
  <c r="U1392" i="82"/>
  <c r="N1386" i="82"/>
  <c r="O1386" i="82" s="1"/>
  <c r="U1386" i="82"/>
  <c r="N1268" i="82"/>
  <c r="O1268" i="82" s="1"/>
  <c r="U1268" i="82"/>
  <c r="U1440" i="82"/>
  <c r="N1440" i="82"/>
  <c r="O1440" i="82" s="1"/>
  <c r="N1306" i="82"/>
  <c r="O1306" i="82" s="1"/>
  <c r="U1306" i="82"/>
  <c r="N1443" i="82"/>
  <c r="O1443" i="82" s="1"/>
  <c r="U1443" i="82"/>
  <c r="N1330" i="82"/>
  <c r="O1330" i="82" s="1"/>
  <c r="U1330" i="82"/>
  <c r="U1394" i="82"/>
  <c r="N1394" i="82"/>
  <c r="O1394" i="82" s="1"/>
  <c r="N1416" i="82"/>
  <c r="O1416" i="82" s="1"/>
  <c r="U1416" i="82"/>
  <c r="U1391" i="82"/>
  <c r="N1391" i="82"/>
  <c r="O1391" i="82" s="1"/>
  <c r="N1367" i="82"/>
  <c r="O1367" i="82" s="1"/>
  <c r="U1367" i="82"/>
  <c r="N1224" i="82"/>
  <c r="O1224" i="82" s="1"/>
  <c r="U1224" i="82"/>
  <c r="N1274" i="82"/>
  <c r="O1274" i="82" s="1"/>
  <c r="U1274" i="82"/>
  <c r="N1373" i="82"/>
  <c r="O1373" i="82" s="1"/>
  <c r="U1373" i="82"/>
  <c r="N1211" i="82"/>
  <c r="O1211" i="82" s="1"/>
  <c r="U1211" i="82"/>
  <c r="N1354" i="82"/>
  <c r="O1354" i="82" s="1"/>
  <c r="U1354" i="82"/>
  <c r="N1478" i="82"/>
  <c r="O1478" i="82" s="1"/>
  <c r="U1478" i="82"/>
  <c r="N1267" i="82"/>
  <c r="O1267" i="82" s="1"/>
  <c r="U1267" i="82"/>
  <c r="N1215" i="82"/>
  <c r="O1215" i="82" s="1"/>
  <c r="U1215" i="82"/>
  <c r="N1261" i="82"/>
  <c r="O1261" i="82" s="1"/>
  <c r="U1261" i="82"/>
  <c r="N1249" i="82"/>
  <c r="O1249" i="82" s="1"/>
  <c r="U1249" i="82"/>
  <c r="N1357" i="82"/>
  <c r="O1357" i="82" s="1"/>
  <c r="U1357" i="82"/>
  <c r="N1264" i="82"/>
  <c r="O1264" i="82" s="1"/>
  <c r="U1264" i="82"/>
  <c r="N1214" i="82"/>
  <c r="O1214" i="82" s="1"/>
  <c r="U1214" i="82"/>
  <c r="N1305" i="82"/>
  <c r="O1305" i="82" s="1"/>
  <c r="U1305" i="82"/>
  <c r="U1452" i="82"/>
  <c r="N1452" i="82"/>
  <c r="O1452" i="82" s="1"/>
  <c r="N1376" i="82"/>
  <c r="O1376" i="82" s="1"/>
  <c r="U1376" i="82"/>
  <c r="N1405" i="82"/>
  <c r="O1405" i="82" s="1"/>
  <c r="U1405" i="82"/>
  <c r="N1363" i="82"/>
  <c r="O1363" i="82" s="1"/>
  <c r="U1363" i="82"/>
  <c r="N1409" i="82"/>
  <c r="O1409" i="82" s="1"/>
  <c r="U1409" i="82"/>
  <c r="N1445" i="82"/>
  <c r="O1445" i="82" s="1"/>
  <c r="U1445" i="82"/>
  <c r="N1213" i="82"/>
  <c r="O1213" i="82" s="1"/>
  <c r="U1213" i="82"/>
  <c r="N1487" i="82"/>
  <c r="O1487" i="82" s="1"/>
  <c r="U1487" i="82"/>
  <c r="N1320" i="82"/>
  <c r="O1320" i="82" s="1"/>
  <c r="U1320" i="82"/>
  <c r="N1425" i="82"/>
  <c r="O1425" i="82" s="1"/>
  <c r="U1425" i="82"/>
  <c r="N1229" i="82"/>
  <c r="O1229" i="82" s="1"/>
  <c r="U1229" i="82"/>
  <c r="N1480" i="82"/>
  <c r="O1480" i="82" s="1"/>
  <c r="U1480" i="82"/>
  <c r="N1277" i="82"/>
  <c r="O1277" i="82" s="1"/>
  <c r="U1277" i="82"/>
  <c r="N1299" i="82"/>
  <c r="O1299" i="82" s="1"/>
  <c r="U1299" i="82"/>
  <c r="N1285" i="82"/>
  <c r="O1285" i="82" s="1"/>
  <c r="U1285" i="82"/>
  <c r="N1468" i="82"/>
  <c r="O1468" i="82" s="1"/>
  <c r="U1468" i="82"/>
  <c r="N1476" i="82"/>
  <c r="O1476" i="82" s="1"/>
  <c r="U1476" i="82"/>
  <c r="M297" i="91"/>
  <c r="U1134" i="82"/>
  <c r="N1134" i="82"/>
  <c r="O1134" i="82" s="1"/>
  <c r="N1045" i="82"/>
  <c r="O1045" i="82" s="1"/>
  <c r="U1045" i="82"/>
  <c r="U1027" i="82"/>
  <c r="N1027" i="82"/>
  <c r="O1027" i="82" s="1"/>
  <c r="N979" i="82"/>
  <c r="O979" i="82" s="1"/>
  <c r="U979" i="82"/>
  <c r="N836" i="82"/>
  <c r="O836" i="82" s="1"/>
  <c r="U836" i="82"/>
  <c r="N1019" i="82"/>
  <c r="O1019" i="82" s="1"/>
  <c r="U1019" i="82"/>
  <c r="N837" i="82"/>
  <c r="O837" i="82" s="1"/>
  <c r="U837" i="82"/>
  <c r="N483" i="82"/>
  <c r="O483" i="82" s="1"/>
  <c r="U483" i="82"/>
  <c r="N835" i="82"/>
  <c r="O835" i="82" s="1"/>
  <c r="U835" i="82"/>
  <c r="U1056" i="82"/>
  <c r="N1056" i="82"/>
  <c r="O1056" i="82" s="1"/>
  <c r="N1037" i="82"/>
  <c r="O1037" i="82" s="1"/>
  <c r="U1037" i="82"/>
  <c r="N1016" i="82"/>
  <c r="O1016" i="82" s="1"/>
  <c r="U1016" i="82"/>
  <c r="N1099" i="82"/>
  <c r="O1099" i="82" s="1"/>
  <c r="U1099" i="82"/>
  <c r="N1025" i="82"/>
  <c r="O1025" i="82" s="1"/>
  <c r="U1025" i="82"/>
  <c r="N1090" i="82"/>
  <c r="O1090" i="82" s="1"/>
  <c r="U1090" i="82"/>
  <c r="N1145" i="82"/>
  <c r="O1145" i="82" s="1"/>
  <c r="U1145" i="82"/>
  <c r="U1126" i="82"/>
  <c r="N1126" i="82"/>
  <c r="O1126" i="82" s="1"/>
  <c r="N1118" i="82"/>
  <c r="O1118" i="82" s="1"/>
  <c r="U1118" i="82"/>
  <c r="U1010" i="82"/>
  <c r="N1010" i="82"/>
  <c r="O1010" i="82" s="1"/>
  <c r="N1111" i="82"/>
  <c r="O1111" i="82" s="1"/>
  <c r="U1111" i="82"/>
  <c r="N1133" i="82"/>
  <c r="O1133" i="82" s="1"/>
  <c r="U1133" i="82"/>
  <c r="N1119" i="82"/>
  <c r="O1119" i="82" s="1"/>
  <c r="U1119" i="82"/>
  <c r="N1073" i="82"/>
  <c r="O1073" i="82" s="1"/>
  <c r="U1073" i="82"/>
  <c r="N1157" i="82"/>
  <c r="O1157" i="82" s="1"/>
  <c r="U1157" i="82"/>
  <c r="N1183" i="82"/>
  <c r="O1183" i="82" s="1"/>
  <c r="U1183" i="82"/>
  <c r="U485" i="82"/>
  <c r="N485" i="82"/>
  <c r="O485" i="82" s="1"/>
  <c r="N1003" i="82"/>
  <c r="O1003" i="82" s="1"/>
  <c r="U1003" i="82"/>
  <c r="N1068" i="82"/>
  <c r="O1068" i="82" s="1"/>
  <c r="U1068" i="82"/>
  <c r="U1024" i="82"/>
  <c r="N1024" i="82"/>
  <c r="O1024" i="82" s="1"/>
  <c r="U1138" i="82"/>
  <c r="N1138" i="82"/>
  <c r="O1138" i="82" s="1"/>
  <c r="U999" i="82"/>
  <c r="N999" i="82"/>
  <c r="O999" i="82" s="1"/>
  <c r="N992" i="82"/>
  <c r="O992" i="82" s="1"/>
  <c r="U992" i="82"/>
  <c r="N487" i="82"/>
  <c r="O487" i="82" s="1"/>
  <c r="U487" i="82"/>
  <c r="U524" i="82"/>
  <c r="N524" i="82"/>
  <c r="O524" i="82" s="1"/>
  <c r="U1036" i="82"/>
  <c r="N1036" i="82"/>
  <c r="O1036" i="82" s="1"/>
  <c r="N1008" i="82"/>
  <c r="O1008" i="82" s="1"/>
  <c r="U1008" i="82"/>
  <c r="N1082" i="82"/>
  <c r="O1082" i="82" s="1"/>
  <c r="U1082" i="82"/>
  <c r="N1042" i="82"/>
  <c r="O1042" i="82" s="1"/>
  <c r="U1042" i="82"/>
  <c r="N990" i="82"/>
  <c r="O990" i="82" s="1"/>
  <c r="U990" i="82"/>
  <c r="N1132" i="82"/>
  <c r="O1132" i="82" s="1"/>
  <c r="U1132" i="82"/>
  <c r="N984" i="82"/>
  <c r="O984" i="82" s="1"/>
  <c r="U984" i="82"/>
  <c r="N1001" i="82"/>
  <c r="O1001" i="82" s="1"/>
  <c r="U1001" i="82"/>
  <c r="N998" i="82"/>
  <c r="O998" i="82" s="1"/>
  <c r="U998" i="82"/>
  <c r="N1094" i="82"/>
  <c r="O1094" i="82" s="1"/>
  <c r="U1094" i="82"/>
  <c r="N1080" i="82"/>
  <c r="O1080" i="82" s="1"/>
  <c r="U1080" i="82"/>
  <c r="U1048" i="82"/>
  <c r="N1048" i="82"/>
  <c r="O1048" i="82" s="1"/>
  <c r="U1050" i="82"/>
  <c r="N1050" i="82"/>
  <c r="O1050" i="82" s="1"/>
  <c r="N994" i="82"/>
  <c r="O994" i="82" s="1"/>
  <c r="U994" i="82"/>
  <c r="U1061" i="82"/>
  <c r="N1061" i="82"/>
  <c r="O1061" i="82" s="1"/>
  <c r="N1100" i="82"/>
  <c r="O1100" i="82" s="1"/>
  <c r="U1100" i="82"/>
  <c r="N1174" i="82"/>
  <c r="O1174" i="82" s="1"/>
  <c r="U1174" i="82"/>
  <c r="N1178" i="82"/>
  <c r="O1178" i="82" s="1"/>
  <c r="U1178" i="82"/>
  <c r="N1162" i="82"/>
  <c r="O1162" i="82" s="1"/>
  <c r="U1162" i="82"/>
  <c r="N1168" i="82"/>
  <c r="O1168" i="82" s="1"/>
  <c r="U1168" i="82"/>
  <c r="N1180" i="82"/>
  <c r="O1180" i="82" s="1"/>
  <c r="U1180" i="82"/>
  <c r="N839" i="82"/>
  <c r="O839" i="82" s="1"/>
  <c r="U839" i="82"/>
  <c r="U1002" i="82"/>
  <c r="N1002" i="82"/>
  <c r="O1002" i="82" s="1"/>
  <c r="U482" i="82"/>
  <c r="N482" i="82"/>
  <c r="O482" i="82" s="1"/>
  <c r="N1108" i="82"/>
  <c r="O1108" i="82" s="1"/>
  <c r="U1108" i="82"/>
  <c r="N528" i="82"/>
  <c r="O528" i="82" s="1"/>
  <c r="U528" i="82"/>
  <c r="N486" i="82"/>
  <c r="O486" i="82" s="1"/>
  <c r="U486" i="82"/>
  <c r="N521" i="82"/>
  <c r="O521" i="82" s="1"/>
  <c r="U521" i="82"/>
  <c r="U1012" i="82"/>
  <c r="N1012" i="82"/>
  <c r="O1012" i="82" s="1"/>
  <c r="N518" i="82"/>
  <c r="O518" i="82" s="1"/>
  <c r="U518" i="82"/>
  <c r="U1072" i="82"/>
  <c r="N1072" i="82"/>
  <c r="O1072" i="82" s="1"/>
  <c r="N1007" i="82"/>
  <c r="O1007" i="82" s="1"/>
  <c r="U1007" i="82"/>
  <c r="N1102" i="82"/>
  <c r="O1102" i="82" s="1"/>
  <c r="U1102" i="82"/>
  <c r="N1122" i="82"/>
  <c r="O1122" i="82" s="1"/>
  <c r="U1122" i="82"/>
  <c r="N1104" i="82"/>
  <c r="O1104" i="82" s="1"/>
  <c r="U1104" i="82"/>
  <c r="U1130" i="82"/>
  <c r="N1130" i="82"/>
  <c r="O1130" i="82" s="1"/>
  <c r="U1087" i="82"/>
  <c r="N1087" i="82"/>
  <c r="O1087" i="82" s="1"/>
  <c r="U1033" i="82"/>
  <c r="N1033" i="82"/>
  <c r="O1033" i="82" s="1"/>
  <c r="N1062" i="82"/>
  <c r="O1062" i="82" s="1"/>
  <c r="U1062" i="82"/>
  <c r="U1124" i="82"/>
  <c r="N1124" i="82"/>
  <c r="O1124" i="82" s="1"/>
  <c r="N1065" i="82"/>
  <c r="O1065" i="82" s="1"/>
  <c r="U1065" i="82"/>
  <c r="U1013" i="82"/>
  <c r="N1013" i="82"/>
  <c r="O1013" i="82" s="1"/>
  <c r="U1084" i="82"/>
  <c r="N1084" i="82"/>
  <c r="O1084" i="82" s="1"/>
  <c r="U1144" i="82"/>
  <c r="N1144" i="82"/>
  <c r="O1144" i="82" s="1"/>
  <c r="N1059" i="82"/>
  <c r="O1059" i="82" s="1"/>
  <c r="U1059" i="82"/>
  <c r="N1018" i="82"/>
  <c r="O1018" i="82" s="1"/>
  <c r="U1018" i="82"/>
  <c r="U1074" i="82"/>
  <c r="N1074" i="82"/>
  <c r="O1074" i="82" s="1"/>
  <c r="U1021" i="82"/>
  <c r="N1021" i="82"/>
  <c r="O1021" i="82" s="1"/>
  <c r="N1034" i="82"/>
  <c r="O1034" i="82" s="1"/>
  <c r="U1034" i="82"/>
  <c r="N1143" i="82"/>
  <c r="O1143" i="82" s="1"/>
  <c r="U1143" i="82"/>
  <c r="N1159" i="82"/>
  <c r="O1159" i="82" s="1"/>
  <c r="U1159" i="82"/>
  <c r="N1163" i="82"/>
  <c r="O1163" i="82" s="1"/>
  <c r="U1163" i="82"/>
  <c r="N1182" i="82"/>
  <c r="O1182" i="82" s="1"/>
  <c r="U1182" i="82"/>
  <c r="N1181" i="82"/>
  <c r="O1181" i="82" s="1"/>
  <c r="U1181" i="82"/>
  <c r="N1158" i="82"/>
  <c r="O1158" i="82" s="1"/>
  <c r="U1158" i="82"/>
  <c r="N1194" i="82"/>
  <c r="O1194" i="82" s="1"/>
  <c r="U1194" i="82"/>
  <c r="N1161" i="82"/>
  <c r="O1161" i="82" s="1"/>
  <c r="U1161" i="82"/>
  <c r="N1170" i="82"/>
  <c r="O1170" i="82" s="1"/>
  <c r="U1170" i="82"/>
  <c r="U525" i="82"/>
  <c r="N525" i="82"/>
  <c r="O525" i="82" s="1"/>
  <c r="U484" i="82"/>
  <c r="N484" i="82"/>
  <c r="O484" i="82" s="1"/>
  <c r="N353" i="82"/>
  <c r="O353" i="82" s="1"/>
  <c r="U353" i="82"/>
  <c r="N1031" i="82"/>
  <c r="O1031" i="82" s="1"/>
  <c r="U1031" i="82"/>
  <c r="U838" i="82"/>
  <c r="N838" i="82"/>
  <c r="O838" i="82" s="1"/>
  <c r="N1076" i="82"/>
  <c r="O1076" i="82" s="1"/>
  <c r="U1076" i="82"/>
  <c r="N1051" i="82"/>
  <c r="O1051" i="82" s="1"/>
  <c r="U1051" i="82"/>
  <c r="N1054" i="82"/>
  <c r="O1054" i="82" s="1"/>
  <c r="U1054" i="82"/>
  <c r="N1020" i="82"/>
  <c r="O1020" i="82" s="1"/>
  <c r="U1020" i="82"/>
  <c r="U1060" i="82"/>
  <c r="N1060" i="82"/>
  <c r="O1060" i="82" s="1"/>
  <c r="N1066" i="82"/>
  <c r="O1066" i="82" s="1"/>
  <c r="U1066" i="82"/>
  <c r="U1113" i="82"/>
  <c r="N1113" i="82"/>
  <c r="O1113" i="82" s="1"/>
  <c r="N1097" i="82"/>
  <c r="O1097" i="82" s="1"/>
  <c r="U1097" i="82"/>
  <c r="U1131" i="82"/>
  <c r="N1131" i="82"/>
  <c r="O1131" i="82" s="1"/>
  <c r="N1032" i="82"/>
  <c r="O1032" i="82" s="1"/>
  <c r="U1032" i="82"/>
  <c r="U1112" i="82"/>
  <c r="N1112" i="82"/>
  <c r="O1112" i="82" s="1"/>
  <c r="N1069" i="82"/>
  <c r="O1069" i="82" s="1"/>
  <c r="U1069" i="82"/>
  <c r="N1035" i="82"/>
  <c r="O1035" i="82" s="1"/>
  <c r="U1035" i="82"/>
  <c r="N1152" i="82"/>
  <c r="O1152" i="82" s="1"/>
  <c r="U1152" i="82"/>
  <c r="N1105" i="82"/>
  <c r="O1105" i="82" s="1"/>
  <c r="U1105" i="82"/>
  <c r="N1055" i="82"/>
  <c r="O1055" i="82" s="1"/>
  <c r="U1055" i="82"/>
  <c r="N1030" i="82"/>
  <c r="O1030" i="82" s="1"/>
  <c r="U1030" i="82"/>
  <c r="U1117" i="82"/>
  <c r="N1117" i="82"/>
  <c r="O1117" i="82" s="1"/>
  <c r="U1148" i="82"/>
  <c r="N1148" i="82"/>
  <c r="O1148" i="82" s="1"/>
  <c r="N993" i="82"/>
  <c r="O993" i="82" s="1"/>
  <c r="U993" i="82"/>
  <c r="N1191" i="82"/>
  <c r="O1191" i="82" s="1"/>
  <c r="U1191" i="82"/>
  <c r="N1167" i="82"/>
  <c r="O1167" i="82" s="1"/>
  <c r="U1167" i="82"/>
  <c r="N1190" i="82"/>
  <c r="O1190" i="82" s="1"/>
  <c r="U1190" i="82"/>
  <c r="N1179" i="82"/>
  <c r="O1179" i="82" s="1"/>
  <c r="U1179" i="82"/>
  <c r="N1195" i="82"/>
  <c r="O1195" i="82" s="1"/>
  <c r="U1195" i="82"/>
  <c r="N1193" i="82"/>
  <c r="O1193" i="82" s="1"/>
  <c r="U1193" i="82"/>
  <c r="N1155" i="82"/>
  <c r="O1155" i="82" s="1"/>
  <c r="U1155" i="82"/>
  <c r="U1085" i="82"/>
  <c r="N1085" i="82"/>
  <c r="O1085" i="82" s="1"/>
  <c r="N1028" i="82"/>
  <c r="O1028" i="82" s="1"/>
  <c r="U1028" i="82"/>
  <c r="N1004" i="82"/>
  <c r="O1004" i="82" s="1"/>
  <c r="U1004" i="82"/>
  <c r="N517" i="82"/>
  <c r="O517" i="82" s="1"/>
  <c r="U517" i="82"/>
  <c r="N401" i="82"/>
  <c r="O401" i="82" s="1"/>
  <c r="U401" i="82"/>
  <c r="U1000" i="82"/>
  <c r="N1000" i="82"/>
  <c r="O1000" i="82" s="1"/>
  <c r="N995" i="82"/>
  <c r="O995" i="82" s="1"/>
  <c r="U995" i="82"/>
  <c r="U1135" i="82"/>
  <c r="N1135" i="82"/>
  <c r="O1135" i="82" s="1"/>
  <c r="U1142" i="82"/>
  <c r="N1142" i="82"/>
  <c r="O1142" i="82" s="1"/>
  <c r="N1137" i="82"/>
  <c r="O1137" i="82" s="1"/>
  <c r="U1137" i="82"/>
  <c r="U1083" i="82"/>
  <c r="N1083" i="82"/>
  <c r="O1083" i="82" s="1"/>
  <c r="U1017" i="82"/>
  <c r="N1017" i="82"/>
  <c r="O1017" i="82" s="1"/>
  <c r="U1039" i="82"/>
  <c r="N1039" i="82"/>
  <c r="O1039" i="82" s="1"/>
  <c r="U1070" i="82"/>
  <c r="N1070" i="82"/>
  <c r="O1070" i="82" s="1"/>
  <c r="U1044" i="82"/>
  <c r="N1044" i="82"/>
  <c r="O1044" i="82" s="1"/>
  <c r="N1041" i="82"/>
  <c r="O1041" i="82" s="1"/>
  <c r="U1041" i="82"/>
  <c r="N1098" i="82"/>
  <c r="O1098" i="82" s="1"/>
  <c r="U1098" i="82"/>
  <c r="U1015" i="82"/>
  <c r="N1015" i="82"/>
  <c r="O1015" i="82" s="1"/>
  <c r="N1176" i="82"/>
  <c r="O1176" i="82" s="1"/>
  <c r="U1176" i="82"/>
  <c r="N1188" i="82"/>
  <c r="O1188" i="82" s="1"/>
  <c r="U1188" i="82"/>
  <c r="N1198" i="82"/>
  <c r="O1198" i="82" s="1"/>
  <c r="U1198" i="82"/>
  <c r="N1175" i="82"/>
  <c r="O1175" i="82" s="1"/>
  <c r="U1175" i="82"/>
  <c r="N1164" i="82"/>
  <c r="O1164" i="82" s="1"/>
  <c r="U1164" i="82"/>
  <c r="N1187" i="82"/>
  <c r="O1187" i="82" s="1"/>
  <c r="U1187" i="82"/>
  <c r="U481" i="82"/>
  <c r="N481" i="82"/>
  <c r="O481" i="82" s="1"/>
  <c r="N527" i="82"/>
  <c r="O527" i="82" s="1"/>
  <c r="U527" i="82"/>
  <c r="N663" i="82"/>
  <c r="O663" i="82" s="1"/>
  <c r="U663" i="82"/>
  <c r="N1156" i="82"/>
  <c r="O1156" i="82" s="1"/>
  <c r="U1156" i="82"/>
  <c r="N523" i="82"/>
  <c r="O523" i="82" s="1"/>
  <c r="U523" i="82"/>
  <c r="N987" i="82"/>
  <c r="O987" i="82" s="1"/>
  <c r="U987" i="82"/>
  <c r="U520" i="82"/>
  <c r="N520" i="82"/>
  <c r="O520" i="82" s="1"/>
  <c r="N1049" i="82"/>
  <c r="O1049" i="82" s="1"/>
  <c r="U1049" i="82"/>
  <c r="N567" i="82"/>
  <c r="O567" i="82" s="1"/>
  <c r="U567" i="82"/>
  <c r="N991" i="82"/>
  <c r="O991" i="82" s="1"/>
  <c r="U991" i="82"/>
  <c r="N615" i="82"/>
  <c r="O615" i="82" s="1"/>
  <c r="U615" i="82"/>
  <c r="U1107" i="82"/>
  <c r="N1107" i="82"/>
  <c r="O1107" i="82" s="1"/>
  <c r="N1128" i="82"/>
  <c r="O1128" i="82" s="1"/>
  <c r="U1128" i="82"/>
  <c r="N997" i="82"/>
  <c r="O997" i="82" s="1"/>
  <c r="U997" i="82"/>
  <c r="U1014" i="82"/>
  <c r="N1014" i="82"/>
  <c r="O1014" i="82" s="1"/>
  <c r="N985" i="82"/>
  <c r="O985" i="82" s="1"/>
  <c r="U985" i="82"/>
  <c r="U1114" i="82"/>
  <c r="N1114" i="82"/>
  <c r="O1114" i="82" s="1"/>
  <c r="U1146" i="82"/>
  <c r="N1146" i="82"/>
  <c r="O1146" i="82" s="1"/>
  <c r="N1127" i="82"/>
  <c r="O1127" i="82" s="1"/>
  <c r="U1127" i="82"/>
  <c r="N1086" i="82"/>
  <c r="O1086" i="82" s="1"/>
  <c r="U1086" i="82"/>
  <c r="N1139" i="82"/>
  <c r="O1139" i="82" s="1"/>
  <c r="U1139" i="82"/>
  <c r="U1147" i="82"/>
  <c r="N1147" i="82"/>
  <c r="O1147" i="82" s="1"/>
  <c r="N1071" i="82"/>
  <c r="O1071" i="82" s="1"/>
  <c r="U1071" i="82"/>
  <c r="U1005" i="82"/>
  <c r="N1005" i="82"/>
  <c r="O1005" i="82" s="1"/>
  <c r="N988" i="82"/>
  <c r="O988" i="82" s="1"/>
  <c r="U988" i="82"/>
  <c r="N1043" i="82"/>
  <c r="O1043" i="82" s="1"/>
  <c r="U1043" i="82"/>
  <c r="U1078" i="82"/>
  <c r="N1078" i="82"/>
  <c r="O1078" i="82" s="1"/>
  <c r="U1093" i="82"/>
  <c r="N1093" i="82"/>
  <c r="O1093" i="82" s="1"/>
  <c r="U1063" i="82"/>
  <c r="N1063" i="82"/>
  <c r="O1063" i="82" s="1"/>
  <c r="N1096" i="82"/>
  <c r="O1096" i="82" s="1"/>
  <c r="U1096" i="82"/>
  <c r="N1110" i="82"/>
  <c r="O1110" i="82" s="1"/>
  <c r="U1110" i="82"/>
  <c r="U982" i="82"/>
  <c r="N982" i="82"/>
  <c r="O982" i="82" s="1"/>
  <c r="N1169" i="82"/>
  <c r="O1169" i="82" s="1"/>
  <c r="U1169" i="82"/>
  <c r="N1173" i="82"/>
  <c r="O1173" i="82" s="1"/>
  <c r="U1173" i="82"/>
  <c r="N1192" i="82"/>
  <c r="O1192" i="82" s="1"/>
  <c r="U1192" i="82"/>
  <c r="N1160" i="82"/>
  <c r="O1160" i="82" s="1"/>
  <c r="U1160" i="82"/>
  <c r="N522" i="82"/>
  <c r="O522" i="82" s="1"/>
  <c r="U522" i="82"/>
  <c r="N1172" i="82"/>
  <c r="O1172" i="82" s="1"/>
  <c r="U1172" i="82"/>
  <c r="N1023" i="82"/>
  <c r="O1023" i="82" s="1"/>
  <c r="U1023" i="82"/>
  <c r="N1079" i="82"/>
  <c r="O1079" i="82" s="1"/>
  <c r="U1079" i="82"/>
  <c r="N834" i="82"/>
  <c r="O834" i="82" s="1"/>
  <c r="U834" i="82"/>
  <c r="U1092" i="82"/>
  <c r="N1092" i="82"/>
  <c r="O1092" i="82" s="1"/>
  <c r="U1046" i="82"/>
  <c r="N1046" i="82"/>
  <c r="O1046" i="82" s="1"/>
  <c r="N1116" i="82"/>
  <c r="O1116" i="82" s="1"/>
  <c r="U1116" i="82"/>
  <c r="U400" i="82"/>
  <c r="N400" i="82"/>
  <c r="O400" i="82" s="1"/>
  <c r="N519" i="82"/>
  <c r="O519" i="82" s="1"/>
  <c r="U519" i="82"/>
  <c r="N986" i="82"/>
  <c r="O986" i="82" s="1"/>
  <c r="U986" i="82"/>
  <c r="U983" i="82"/>
  <c r="N983" i="82"/>
  <c r="O983" i="82" s="1"/>
  <c r="U1057" i="82"/>
  <c r="N1057" i="82"/>
  <c r="O1057" i="82" s="1"/>
  <c r="U1091" i="82"/>
  <c r="N1091" i="82"/>
  <c r="O1091" i="82" s="1"/>
  <c r="N1040" i="82"/>
  <c r="O1040" i="82" s="1"/>
  <c r="U1040" i="82"/>
  <c r="N1081" i="82"/>
  <c r="O1081" i="82" s="1"/>
  <c r="U1081" i="82"/>
  <c r="U1121" i="82"/>
  <c r="N1121" i="82"/>
  <c r="O1121" i="82" s="1"/>
  <c r="U996" i="82"/>
  <c r="N996" i="82"/>
  <c r="O996" i="82" s="1"/>
  <c r="U1115" i="82"/>
  <c r="N1115" i="82"/>
  <c r="O1115" i="82" s="1"/>
  <c r="N1064" i="82"/>
  <c r="O1064" i="82" s="1"/>
  <c r="U1064" i="82"/>
  <c r="N1103" i="82"/>
  <c r="O1103" i="82" s="1"/>
  <c r="U1103" i="82"/>
  <c r="N1052" i="82"/>
  <c r="O1052" i="82" s="1"/>
  <c r="U1052" i="82"/>
  <c r="N1022" i="82"/>
  <c r="O1022" i="82" s="1"/>
  <c r="U1022" i="82"/>
  <c r="U1136" i="82"/>
  <c r="N1136" i="82"/>
  <c r="O1136" i="82" s="1"/>
  <c r="N1123" i="82"/>
  <c r="O1123" i="82" s="1"/>
  <c r="U1123" i="82"/>
  <c r="N1077" i="82"/>
  <c r="O1077" i="82" s="1"/>
  <c r="U1077" i="82"/>
  <c r="N1177" i="82"/>
  <c r="O1177" i="82" s="1"/>
  <c r="U1177" i="82"/>
  <c r="N1186" i="82"/>
  <c r="O1186" i="82" s="1"/>
  <c r="U1186" i="82"/>
  <c r="N1184" i="82"/>
  <c r="O1184" i="82" s="1"/>
  <c r="U1184" i="82"/>
  <c r="N1189" i="82"/>
  <c r="O1189" i="82" s="1"/>
  <c r="U1189" i="82"/>
  <c r="N1166" i="82"/>
  <c r="O1166" i="82" s="1"/>
  <c r="U1166" i="82"/>
  <c r="N1165" i="82"/>
  <c r="O1165" i="82" s="1"/>
  <c r="U1165" i="82"/>
  <c r="N1075" i="82"/>
  <c r="O1075" i="82" s="1"/>
  <c r="U1075" i="82"/>
  <c r="U1109" i="82"/>
  <c r="N1109" i="82"/>
  <c r="O1109" i="82" s="1"/>
  <c r="N1141" i="82"/>
  <c r="O1141" i="82" s="1"/>
  <c r="U1141" i="82"/>
  <c r="N1011" i="82"/>
  <c r="O1011" i="82" s="1"/>
  <c r="U1011" i="82"/>
  <c r="U1101" i="82"/>
  <c r="N1101" i="82"/>
  <c r="O1101" i="82" s="1"/>
  <c r="N526" i="82"/>
  <c r="O526" i="82" s="1"/>
  <c r="U526" i="82"/>
  <c r="N1053" i="82"/>
  <c r="O1053" i="82" s="1"/>
  <c r="U1053" i="82"/>
  <c r="N1067" i="82"/>
  <c r="O1067" i="82" s="1"/>
  <c r="U1067" i="82"/>
  <c r="U1009" i="82"/>
  <c r="N1009" i="82"/>
  <c r="O1009" i="82" s="1"/>
  <c r="U1026" i="82"/>
  <c r="N1026" i="82"/>
  <c r="O1026" i="82" s="1"/>
  <c r="U1088" i="82"/>
  <c r="N1088" i="82"/>
  <c r="O1088" i="82" s="1"/>
  <c r="N1140" i="82"/>
  <c r="O1140" i="82" s="1"/>
  <c r="U1140" i="82"/>
  <c r="U1047" i="82"/>
  <c r="N1047" i="82"/>
  <c r="O1047" i="82" s="1"/>
  <c r="U1029" i="82"/>
  <c r="N1029" i="82"/>
  <c r="O1029" i="82" s="1"/>
  <c r="U1089" i="82"/>
  <c r="N1089" i="82"/>
  <c r="O1089" i="82" s="1"/>
  <c r="N1129" i="82"/>
  <c r="O1129" i="82" s="1"/>
  <c r="U1129" i="82"/>
  <c r="N1095" i="82"/>
  <c r="O1095" i="82" s="1"/>
  <c r="U1095" i="82"/>
  <c r="U1106" i="82"/>
  <c r="N1106" i="82"/>
  <c r="O1106" i="82" s="1"/>
  <c r="N1038" i="82"/>
  <c r="O1038" i="82" s="1"/>
  <c r="U1038" i="82"/>
  <c r="N1006" i="82"/>
  <c r="O1006" i="82" s="1"/>
  <c r="U1006" i="82"/>
  <c r="N989" i="82"/>
  <c r="O989" i="82" s="1"/>
  <c r="U989" i="82"/>
  <c r="N1058" i="82"/>
  <c r="O1058" i="82" s="1"/>
  <c r="U1058" i="82"/>
  <c r="N1197" i="82"/>
  <c r="O1197" i="82" s="1"/>
  <c r="U1197" i="82"/>
  <c r="N1171" i="82"/>
  <c r="O1171" i="82" s="1"/>
  <c r="U1171" i="82"/>
  <c r="N1185" i="82"/>
  <c r="O1185" i="82" s="1"/>
  <c r="U1185" i="82"/>
  <c r="N1196" i="82"/>
  <c r="O1196" i="82" s="1"/>
  <c r="U1196" i="82"/>
  <c r="N214" i="82"/>
  <c r="O214" i="82" s="1"/>
  <c r="U214" i="82"/>
  <c r="U212" i="82"/>
  <c r="N212" i="82"/>
  <c r="O212" i="82" s="1"/>
  <c r="U156" i="82"/>
  <c r="N156" i="82"/>
  <c r="O156" i="82" s="1"/>
  <c r="N213" i="82"/>
  <c r="O213" i="82" s="1"/>
  <c r="U213" i="82"/>
  <c r="N215" i="82"/>
  <c r="O215" i="82" s="1"/>
  <c r="U215" i="82"/>
  <c r="N755" i="82"/>
  <c r="O755" i="82" s="1"/>
  <c r="U755" i="82"/>
  <c r="N152" i="82"/>
  <c r="O152" i="82" s="1"/>
  <c r="U152" i="82"/>
  <c r="N154" i="82"/>
  <c r="O154" i="82" s="1"/>
  <c r="U154" i="82"/>
  <c r="U153" i="82"/>
  <c r="N153" i="82"/>
  <c r="O153" i="82" s="1"/>
  <c r="U155" i="82"/>
  <c r="N155" i="82"/>
  <c r="O155" i="82" s="1"/>
  <c r="M305" i="91"/>
  <c r="N150" i="82"/>
  <c r="O150" i="82" s="1"/>
  <c r="U150" i="82"/>
  <c r="U151" i="82"/>
  <c r="N151" i="82"/>
  <c r="O151" i="82" s="1"/>
  <c r="N717" i="82"/>
  <c r="O717" i="82" s="1"/>
  <c r="U717" i="82"/>
  <c r="N622" i="82"/>
  <c r="O622" i="82" s="1"/>
  <c r="U622" i="82"/>
  <c r="N828" i="82"/>
  <c r="O828" i="82" s="1"/>
  <c r="U828" i="82"/>
  <c r="N812" i="82"/>
  <c r="O812" i="82" s="1"/>
  <c r="U812" i="82"/>
  <c r="U453" i="82"/>
  <c r="N453" i="82"/>
  <c r="O453" i="82" s="1"/>
  <c r="U833" i="82"/>
  <c r="N833" i="82"/>
  <c r="O833" i="82" s="1"/>
  <c r="N819" i="82"/>
  <c r="O819" i="82" s="1"/>
  <c r="U819" i="82"/>
  <c r="N830" i="82"/>
  <c r="O830" i="82" s="1"/>
  <c r="U830" i="82"/>
  <c r="N816" i="82"/>
  <c r="O816" i="82" s="1"/>
  <c r="U816" i="82"/>
  <c r="U832" i="82"/>
  <c r="N832" i="82"/>
  <c r="O832" i="82" s="1"/>
  <c r="N811" i="82"/>
  <c r="O811" i="82" s="1"/>
  <c r="U811" i="82"/>
  <c r="N821" i="82"/>
  <c r="O821" i="82" s="1"/>
  <c r="U821" i="82"/>
  <c r="N574" i="82"/>
  <c r="O574" i="82" s="1"/>
  <c r="U574" i="82"/>
  <c r="N818" i="82"/>
  <c r="O818" i="82" s="1"/>
  <c r="U818" i="82"/>
  <c r="U829" i="82"/>
  <c r="N829" i="82"/>
  <c r="O829" i="82" s="1"/>
  <c r="N809" i="82"/>
  <c r="O809" i="82" s="1"/>
  <c r="U809" i="82"/>
  <c r="N823" i="82"/>
  <c r="O823" i="82" s="1"/>
  <c r="U823" i="82"/>
  <c r="U810" i="82"/>
  <c r="N810" i="82"/>
  <c r="O810" i="82" s="1"/>
  <c r="N846" i="82"/>
  <c r="O846" i="82" s="1"/>
  <c r="U846" i="82"/>
  <c r="N813" i="82"/>
  <c r="O813" i="82" s="1"/>
  <c r="U813" i="82"/>
  <c r="N492" i="82"/>
  <c r="O492" i="82" s="1"/>
  <c r="U492" i="82"/>
  <c r="N817" i="82"/>
  <c r="O817" i="82" s="1"/>
  <c r="U817" i="82"/>
  <c r="N764" i="82"/>
  <c r="O764" i="82" s="1"/>
  <c r="U764" i="82"/>
  <c r="N827" i="82"/>
  <c r="O827" i="82" s="1"/>
  <c r="U827" i="82"/>
  <c r="U815" i="82"/>
  <c r="N815" i="82"/>
  <c r="N820" i="82"/>
  <c r="O820" i="82" s="1"/>
  <c r="U820" i="82"/>
  <c r="U842" i="82"/>
  <c r="N842" i="82"/>
  <c r="O842" i="82" s="1"/>
  <c r="N824" i="82"/>
  <c r="O824" i="82" s="1"/>
  <c r="U824" i="82"/>
  <c r="N831" i="82"/>
  <c r="O831" i="82" s="1"/>
  <c r="U831" i="82"/>
  <c r="N670" i="82"/>
  <c r="O670" i="82" s="1"/>
  <c r="U670" i="82"/>
  <c r="N822" i="82"/>
  <c r="O822" i="82" s="1"/>
  <c r="U822" i="82"/>
  <c r="N891" i="82"/>
  <c r="O891" i="82" s="1"/>
  <c r="U891" i="82"/>
  <c r="U814" i="82"/>
  <c r="N814" i="82"/>
  <c r="O814" i="82" s="1"/>
  <c r="N841" i="82"/>
  <c r="O841" i="82" s="1"/>
  <c r="U841" i="82"/>
  <c r="N826" i="82"/>
  <c r="O826" i="82" s="1"/>
  <c r="U826" i="82"/>
  <c r="N825" i="82"/>
  <c r="O825" i="82" s="1"/>
  <c r="U825" i="82"/>
  <c r="N840" i="82"/>
  <c r="O840" i="82" s="1"/>
  <c r="U840" i="82"/>
  <c r="M301" i="91"/>
  <c r="M271" i="91"/>
  <c r="M295" i="91"/>
  <c r="M287" i="91"/>
  <c r="M267" i="91"/>
  <c r="M277" i="91"/>
  <c r="M274" i="91"/>
  <c r="M280" i="91"/>
  <c r="M266" i="91"/>
  <c r="M284" i="91"/>
  <c r="M302" i="91"/>
  <c r="M291" i="91"/>
  <c r="D534" i="82"/>
  <c r="D538" i="91" s="1"/>
  <c r="M282" i="91"/>
  <c r="M281" i="91"/>
  <c r="U282" i="82"/>
  <c r="U280" i="91" s="1"/>
  <c r="N282" i="82"/>
  <c r="O282" i="82" s="1"/>
  <c r="U273" i="82"/>
  <c r="U271" i="91" s="1"/>
  <c r="N273" i="82"/>
  <c r="U276" i="82"/>
  <c r="U274" i="91" s="1"/>
  <c r="N276" i="82"/>
  <c r="O276" i="82" s="1"/>
  <c r="U603" i="82"/>
  <c r="N603" i="82"/>
  <c r="O603" i="82" s="1"/>
  <c r="N723" i="82"/>
  <c r="O723" i="82" s="1"/>
  <c r="U723" i="82"/>
  <c r="U281" i="82"/>
  <c r="U279" i="91" s="1"/>
  <c r="N281" i="82"/>
  <c r="O281" i="82" s="1"/>
  <c r="O279" i="91" s="1"/>
  <c r="N726" i="82"/>
  <c r="O726" i="82" s="1"/>
  <c r="U726" i="82"/>
  <c r="N263" i="82"/>
  <c r="O263" i="82" s="1"/>
  <c r="U263" i="82"/>
  <c r="U595" i="82"/>
  <c r="N595" i="82"/>
  <c r="O595" i="82" s="1"/>
  <c r="N275" i="82"/>
  <c r="O275" i="82" s="1"/>
  <c r="U275" i="82"/>
  <c r="N662" i="82"/>
  <c r="O662" i="82" s="1"/>
  <c r="U662" i="82"/>
  <c r="U728" i="82"/>
  <c r="N728" i="82"/>
  <c r="O728" i="82" s="1"/>
  <c r="N770" i="82"/>
  <c r="O770" i="82" s="1"/>
  <c r="U770" i="82"/>
  <c r="U287" i="82"/>
  <c r="U285" i="91" s="1"/>
  <c r="N287" i="82"/>
  <c r="O287" i="82" s="1"/>
  <c r="N576" i="82"/>
  <c r="O576" i="82" s="1"/>
  <c r="U576" i="82"/>
  <c r="U656" i="82"/>
  <c r="N656" i="82"/>
  <c r="O656" i="82" s="1"/>
  <c r="U295" i="82"/>
  <c r="U293" i="91" s="1"/>
  <c r="N295" i="82"/>
  <c r="O295" i="82" s="1"/>
  <c r="N279" i="82"/>
  <c r="O279" i="82" s="1"/>
  <c r="U279" i="82"/>
  <c r="U277" i="91" s="1"/>
  <c r="N683" i="82"/>
  <c r="O683" i="82" s="1"/>
  <c r="U683" i="82"/>
  <c r="U697" i="82"/>
  <c r="N697" i="82"/>
  <c r="O697" i="82" s="1"/>
  <c r="N634" i="82"/>
  <c r="O634" i="82" s="1"/>
  <c r="U634" i="82"/>
  <c r="N299" i="82"/>
  <c r="O299" i="82" s="1"/>
  <c r="O297" i="91" s="1"/>
  <c r="U299" i="82"/>
  <c r="U297" i="91" s="1"/>
  <c r="U584" i="82"/>
  <c r="N584" i="82"/>
  <c r="O584" i="82" s="1"/>
  <c r="N591" i="82"/>
  <c r="O591" i="82" s="1"/>
  <c r="U591" i="82"/>
  <c r="N737" i="82"/>
  <c r="O737" i="82" s="1"/>
  <c r="U737" i="82"/>
  <c r="U624" i="82"/>
  <c r="N624" i="82"/>
  <c r="O624" i="82" s="1"/>
  <c r="U606" i="82"/>
  <c r="N606" i="82"/>
  <c r="O606" i="82" s="1"/>
  <c r="N685" i="82"/>
  <c r="O685" i="82" s="1"/>
  <c r="U685" i="82"/>
  <c r="U702" i="82"/>
  <c r="N702" i="82"/>
  <c r="O702" i="82" s="1"/>
  <c r="N695" i="82"/>
  <c r="O695" i="82" s="1"/>
  <c r="U695" i="82"/>
  <c r="N778" i="82"/>
  <c r="O778" i="82" s="1"/>
  <c r="U778" i="82"/>
  <c r="N725" i="82"/>
  <c r="O725" i="82" s="1"/>
  <c r="U725" i="82"/>
  <c r="U874" i="82"/>
  <c r="N874" i="82"/>
  <c r="O874" i="82" s="1"/>
  <c r="N916" i="82"/>
  <c r="O916" i="82" s="1"/>
  <c r="U916" i="82"/>
  <c r="N911" i="82"/>
  <c r="O911" i="82" s="1"/>
  <c r="U911" i="82"/>
  <c r="N914" i="82"/>
  <c r="O914" i="82" s="1"/>
  <c r="U914" i="82"/>
  <c r="U901" i="82"/>
  <c r="N901" i="82"/>
  <c r="O901" i="82" s="1"/>
  <c r="U944" i="82"/>
  <c r="N944" i="82"/>
  <c r="O944" i="82" s="1"/>
  <c r="N849" i="82"/>
  <c r="O849" i="82" s="1"/>
  <c r="U849" i="82"/>
  <c r="N876" i="82"/>
  <c r="O876" i="82" s="1"/>
  <c r="U876" i="82"/>
  <c r="U854" i="82"/>
  <c r="V854" i="82" s="1"/>
  <c r="S854" i="82"/>
  <c r="N879" i="82"/>
  <c r="O879" i="82" s="1"/>
  <c r="U879" i="82"/>
  <c r="U948" i="82"/>
  <c r="N948" i="82"/>
  <c r="O948" i="82" s="1"/>
  <c r="N864" i="82"/>
  <c r="O864" i="82" s="1"/>
  <c r="U864" i="82"/>
  <c r="N865" i="82"/>
  <c r="O865" i="82" s="1"/>
  <c r="U865" i="82"/>
  <c r="N912" i="82"/>
  <c r="O912" i="82" s="1"/>
  <c r="U912" i="82"/>
  <c r="N883" i="82"/>
  <c r="O883" i="82" s="1"/>
  <c r="U883" i="82"/>
  <c r="N933" i="82"/>
  <c r="O933" i="82" s="1"/>
  <c r="U933" i="82"/>
  <c r="N272" i="82"/>
  <c r="O272" i="82" s="1"/>
  <c r="O270" i="91" s="1"/>
  <c r="U272" i="82"/>
  <c r="N607" i="82"/>
  <c r="O607" i="82" s="1"/>
  <c r="U607" i="82"/>
  <c r="N284" i="82"/>
  <c r="O284" i="82" s="1"/>
  <c r="U284" i="82"/>
  <c r="U282" i="91" s="1"/>
  <c r="N789" i="82"/>
  <c r="O789" i="82" s="1"/>
  <c r="U789" i="82"/>
  <c r="U579" i="82"/>
  <c r="N579" i="82"/>
  <c r="O579" i="82" s="1"/>
  <c r="N298" i="82"/>
  <c r="O298" i="82" s="1"/>
  <c r="U298" i="82"/>
  <c r="N784" i="82"/>
  <c r="O784" i="82" s="1"/>
  <c r="U784" i="82"/>
  <c r="N661" i="82"/>
  <c r="O661" i="82" s="1"/>
  <c r="U661" i="82"/>
  <c r="N657" i="82"/>
  <c r="O657" i="82" s="1"/>
  <c r="U657" i="82"/>
  <c r="N694" i="82"/>
  <c r="O694" i="82" s="1"/>
  <c r="U694" i="82"/>
  <c r="N768" i="82"/>
  <c r="O768" i="82" s="1"/>
  <c r="U768" i="82"/>
  <c r="N803" i="82"/>
  <c r="O803" i="82" s="1"/>
  <c r="U803" i="82"/>
  <c r="U303" i="82"/>
  <c r="U301" i="91" s="1"/>
  <c r="N303" i="82"/>
  <c r="U672" i="82"/>
  <c r="N672" i="82"/>
  <c r="O672" i="82" s="1"/>
  <c r="N691" i="82"/>
  <c r="O691" i="82" s="1"/>
  <c r="U691" i="82"/>
  <c r="N750" i="82"/>
  <c r="O750" i="82" s="1"/>
  <c r="U750" i="82"/>
  <c r="N708" i="82"/>
  <c r="O708" i="82" s="1"/>
  <c r="U708" i="82"/>
  <c r="N774" i="82"/>
  <c r="O774" i="82" s="1"/>
  <c r="U774" i="82"/>
  <c r="N305" i="82"/>
  <c r="O305" i="82" s="1"/>
  <c r="U305" i="82"/>
  <c r="U303" i="91" s="1"/>
  <c r="U619" i="82"/>
  <c r="N619" i="82"/>
  <c r="O619" i="82" s="1"/>
  <c r="U794" i="82"/>
  <c r="N794" i="82"/>
  <c r="O794" i="82" s="1"/>
  <c r="N730" i="82"/>
  <c r="O730" i="82" s="1"/>
  <c r="U730" i="82"/>
  <c r="U791" i="82"/>
  <c r="N791" i="82"/>
  <c r="O791" i="82" s="1"/>
  <c r="U570" i="82"/>
  <c r="N570" i="82"/>
  <c r="O570" i="82" s="1"/>
  <c r="N609" i="82"/>
  <c r="O609" i="82" s="1"/>
  <c r="U609" i="82"/>
  <c r="N711" i="82"/>
  <c r="O711" i="82" s="1"/>
  <c r="U711" i="82"/>
  <c r="N561" i="82"/>
  <c r="O561" i="82" s="1"/>
  <c r="U561" i="82"/>
  <c r="U600" i="82"/>
  <c r="N600" i="82"/>
  <c r="O600" i="82" s="1"/>
  <c r="N738" i="82"/>
  <c r="O738" i="82" s="1"/>
  <c r="U738" i="82"/>
  <c r="N798" i="82"/>
  <c r="O798" i="82" s="1"/>
  <c r="U798" i="82"/>
  <c r="N773" i="82"/>
  <c r="O773" i="82" s="1"/>
  <c r="U773" i="82"/>
  <c r="U888" i="82"/>
  <c r="N888" i="82"/>
  <c r="O888" i="82" s="1"/>
  <c r="N877" i="82"/>
  <c r="O877" i="82" s="1"/>
  <c r="U877" i="82"/>
  <c r="N966" i="82"/>
  <c r="O966" i="82" s="1"/>
  <c r="U966" i="82"/>
  <c r="N924" i="82"/>
  <c r="O924" i="82" s="1"/>
  <c r="U924" i="82"/>
  <c r="N863" i="82"/>
  <c r="O863" i="82" s="1"/>
  <c r="U863" i="82"/>
  <c r="N885" i="82"/>
  <c r="O885" i="82" s="1"/>
  <c r="U885" i="82"/>
  <c r="U930" i="82"/>
  <c r="V930" i="82" s="1"/>
  <c r="S930" i="82"/>
  <c r="N974" i="82"/>
  <c r="O974" i="82" s="1"/>
  <c r="U974" i="82"/>
  <c r="N932" i="82"/>
  <c r="O932" i="82" s="1"/>
  <c r="U932" i="82"/>
  <c r="U920" i="82"/>
  <c r="N920" i="82"/>
  <c r="O920" i="82" s="1"/>
  <c r="N861" i="82"/>
  <c r="O861" i="82" s="1"/>
  <c r="U861" i="82"/>
  <c r="U955" i="82"/>
  <c r="N955" i="82"/>
  <c r="O955" i="82" s="1"/>
  <c r="N959" i="82"/>
  <c r="O959" i="82" s="1"/>
  <c r="U959" i="82"/>
  <c r="N972" i="82"/>
  <c r="O972" i="82" s="1"/>
  <c r="U972" i="82"/>
  <c r="N898" i="82"/>
  <c r="O898" i="82" s="1"/>
  <c r="U898" i="82"/>
  <c r="N960" i="82"/>
  <c r="O960" i="82" s="1"/>
  <c r="U960" i="82"/>
  <c r="N856" i="82"/>
  <c r="O856" i="82" s="1"/>
  <c r="U856" i="82"/>
  <c r="N866" i="82"/>
  <c r="O866" i="82" s="1"/>
  <c r="U866" i="82"/>
  <c r="N961" i="82"/>
  <c r="O961" i="82" s="1"/>
  <c r="U961" i="82"/>
  <c r="N973" i="82"/>
  <c r="O973" i="82" s="1"/>
  <c r="U973" i="82"/>
  <c r="N903" i="82"/>
  <c r="O903" i="82" s="1"/>
  <c r="U903" i="82"/>
  <c r="U304" i="82"/>
  <c r="N304" i="82"/>
  <c r="O304" i="82" s="1"/>
  <c r="N285" i="82"/>
  <c r="O285" i="82" s="1"/>
  <c r="U285" i="82"/>
  <c r="U283" i="91" s="1"/>
  <c r="N747" i="82"/>
  <c r="O747" i="82" s="1"/>
  <c r="U747" i="82"/>
  <c r="U268" i="82"/>
  <c r="U266" i="91" s="1"/>
  <c r="N268" i="82"/>
  <c r="U701" i="82"/>
  <c r="N701" i="82"/>
  <c r="O701" i="82" s="1"/>
  <c r="N668" i="82"/>
  <c r="O668" i="82" s="1"/>
  <c r="U668" i="82"/>
  <c r="U637" i="82"/>
  <c r="N637" i="82"/>
  <c r="O637" i="82" s="1"/>
  <c r="N277" i="82"/>
  <c r="O277" i="82" s="1"/>
  <c r="U277" i="82"/>
  <c r="U275" i="91" s="1"/>
  <c r="U677" i="82"/>
  <c r="N677" i="82"/>
  <c r="O677" i="82" s="1"/>
  <c r="N610" i="82"/>
  <c r="O610" i="82" s="1"/>
  <c r="U610" i="82"/>
  <c r="N270" i="82"/>
  <c r="O270" i="82" s="1"/>
  <c r="U270" i="82"/>
  <c r="U268" i="91" s="1"/>
  <c r="N704" i="82"/>
  <c r="O704" i="82" s="1"/>
  <c r="U704" i="82"/>
  <c r="N560" i="82"/>
  <c r="O560" i="82" s="1"/>
  <c r="U560" i="82"/>
  <c r="U705" i="82"/>
  <c r="N705" i="82"/>
  <c r="O705" i="82" s="1"/>
  <c r="N742" i="82"/>
  <c r="O742" i="82" s="1"/>
  <c r="U742" i="82"/>
  <c r="N766" i="82"/>
  <c r="O766" i="82" s="1"/>
  <c r="U766" i="82"/>
  <c r="U802" i="82"/>
  <c r="N802" i="82"/>
  <c r="O802" i="82" s="1"/>
  <c r="N801" i="82"/>
  <c r="O801" i="82" s="1"/>
  <c r="U801" i="82"/>
  <c r="U680" i="82"/>
  <c r="N680" i="82"/>
  <c r="O680" i="82" s="1"/>
  <c r="N644" i="82"/>
  <c r="O644" i="82" s="1"/>
  <c r="U644" i="82"/>
  <c r="N569" i="82"/>
  <c r="O569" i="82" s="1"/>
  <c r="U569" i="82"/>
  <c r="U715" i="82"/>
  <c r="N715" i="82"/>
  <c r="O715" i="82" s="1"/>
  <c r="N785" i="82"/>
  <c r="O785" i="82" s="1"/>
  <c r="U785" i="82"/>
  <c r="U787" i="82"/>
  <c r="N787" i="82"/>
  <c r="O787" i="82" s="1"/>
  <c r="N721" i="82"/>
  <c r="O721" i="82" s="1"/>
  <c r="U721" i="82"/>
  <c r="U575" i="82"/>
  <c r="N575" i="82"/>
  <c r="O575" i="82" s="1"/>
  <c r="N650" i="82"/>
  <c r="O650" i="82" s="1"/>
  <c r="U650" i="82"/>
  <c r="N805" i="82"/>
  <c r="O805" i="82" s="1"/>
  <c r="U805" i="82"/>
  <c r="N599" i="82"/>
  <c r="O599" i="82" s="1"/>
  <c r="U599" i="82"/>
  <c r="N769" i="82"/>
  <c r="O769" i="82" s="1"/>
  <c r="U769" i="82"/>
  <c r="N558" i="82"/>
  <c r="O558" i="82" s="1"/>
  <c r="U558" i="82"/>
  <c r="N706" i="82"/>
  <c r="O706" i="82" s="1"/>
  <c r="U706" i="82"/>
  <c r="U302" i="82"/>
  <c r="N302" i="82"/>
  <c r="O302" i="82" s="1"/>
  <c r="N732" i="82"/>
  <c r="O732" i="82" s="1"/>
  <c r="U732" i="82"/>
  <c r="N638" i="82"/>
  <c r="O638" i="82" s="1"/>
  <c r="U638" i="82"/>
  <c r="N752" i="82"/>
  <c r="O752" i="82" s="1"/>
  <c r="U752" i="82"/>
  <c r="U967" i="82"/>
  <c r="N967" i="82"/>
  <c r="O967" i="82" s="1"/>
  <c r="N910" i="82"/>
  <c r="O910" i="82" s="1"/>
  <c r="U910" i="82"/>
  <c r="N847" i="82"/>
  <c r="O847" i="82" s="1"/>
  <c r="U847" i="82"/>
  <c r="U971" i="82"/>
  <c r="N971" i="82"/>
  <c r="O971" i="82" s="1"/>
  <c r="N897" i="82"/>
  <c r="O897" i="82" s="1"/>
  <c r="U897" i="82"/>
  <c r="U851" i="82"/>
  <c r="N851" i="82"/>
  <c r="O851" i="82" s="1"/>
  <c r="N858" i="82"/>
  <c r="O858" i="82" s="1"/>
  <c r="U858" i="82"/>
  <c r="N926" i="82"/>
  <c r="O926" i="82" s="1"/>
  <c r="U926" i="82"/>
  <c r="N871" i="82"/>
  <c r="O871" i="82" s="1"/>
  <c r="U871" i="82"/>
  <c r="U875" i="82"/>
  <c r="N875" i="82"/>
  <c r="O875" i="82" s="1"/>
  <c r="N909" i="82"/>
  <c r="O909" i="82" s="1"/>
  <c r="U909" i="82"/>
  <c r="N867" i="82"/>
  <c r="O867" i="82" s="1"/>
  <c r="U867" i="82"/>
  <c r="U934" i="82"/>
  <c r="N934" i="82"/>
  <c r="O934" i="82" s="1"/>
  <c r="U943" i="82"/>
  <c r="N943" i="82"/>
  <c r="O943" i="82" s="1"/>
  <c r="N968" i="82"/>
  <c r="O968" i="82" s="1"/>
  <c r="U968" i="82"/>
  <c r="N894" i="82"/>
  <c r="O894" i="82" s="1"/>
  <c r="U894" i="82"/>
  <c r="U855" i="82"/>
  <c r="V855" i="82" s="1"/>
  <c r="S855" i="82"/>
  <c r="N942" i="82"/>
  <c r="O942" i="82" s="1"/>
  <c r="U942" i="82"/>
  <c r="U922" i="82"/>
  <c r="N922" i="82"/>
  <c r="O922" i="82" s="1"/>
  <c r="U951" i="82"/>
  <c r="N951" i="82"/>
  <c r="N929" i="82"/>
  <c r="O929" i="82" s="1"/>
  <c r="U929" i="82"/>
  <c r="N939" i="82"/>
  <c r="O939" i="82" s="1"/>
  <c r="U939" i="82"/>
  <c r="M298" i="91"/>
  <c r="U614" i="82"/>
  <c r="N614" i="82"/>
  <c r="O614" i="82" s="1"/>
  <c r="N590" i="82"/>
  <c r="O590" i="82" s="1"/>
  <c r="U590" i="82"/>
  <c r="N629" i="82"/>
  <c r="O629" i="82" s="1"/>
  <c r="U629" i="82"/>
  <c r="U718" i="82"/>
  <c r="N718" i="82"/>
  <c r="O718" i="82" s="1"/>
  <c r="N712" i="82"/>
  <c r="O712" i="82" s="1"/>
  <c r="U712" i="82"/>
  <c r="N635" i="82"/>
  <c r="O635" i="82" s="1"/>
  <c r="U635" i="82"/>
  <c r="N765" i="82"/>
  <c r="O765" i="82" s="1"/>
  <c r="U765" i="82"/>
  <c r="N653" i="82"/>
  <c r="O653" i="82" s="1"/>
  <c r="U653" i="82"/>
  <c r="N731" i="82"/>
  <c r="O731" i="82" s="1"/>
  <c r="U731" i="82"/>
  <c r="N290" i="82"/>
  <c r="O290" i="82" s="1"/>
  <c r="O288" i="91" s="1"/>
  <c r="U290" i="82"/>
  <c r="U562" i="82"/>
  <c r="N562" i="82"/>
  <c r="O562" i="82" s="1"/>
  <c r="N639" i="82"/>
  <c r="O639" i="82" s="1"/>
  <c r="U639" i="82"/>
  <c r="N620" i="82"/>
  <c r="O620" i="82" s="1"/>
  <c r="U620" i="82"/>
  <c r="N642" i="82"/>
  <c r="O642" i="82" s="1"/>
  <c r="U642" i="82"/>
  <c r="N602" i="82"/>
  <c r="O602" i="82" s="1"/>
  <c r="U602" i="82"/>
  <c r="N716" i="82"/>
  <c r="O716" i="82" s="1"/>
  <c r="U716" i="82"/>
  <c r="N283" i="82"/>
  <c r="O283" i="82" s="1"/>
  <c r="U283" i="82"/>
  <c r="U281" i="91" s="1"/>
  <c r="N630" i="82"/>
  <c r="O630" i="82" s="1"/>
  <c r="U630" i="82"/>
  <c r="U674" i="82"/>
  <c r="N674" i="82"/>
  <c r="O674" i="82" s="1"/>
  <c r="N659" i="82"/>
  <c r="O659" i="82" s="1"/>
  <c r="U659" i="82"/>
  <c r="N793" i="82"/>
  <c r="O793" i="82" s="1"/>
  <c r="U793" i="82"/>
  <c r="N761" i="82"/>
  <c r="O761" i="82" s="1"/>
  <c r="U761" i="82"/>
  <c r="U626" i="82"/>
  <c r="N626" i="82"/>
  <c r="O626" i="82" s="1"/>
  <c r="U799" i="82"/>
  <c r="N799" i="82"/>
  <c r="O799" i="82" s="1"/>
  <c r="N664" i="82"/>
  <c r="O664" i="82" s="1"/>
  <c r="U664" i="82"/>
  <c r="U617" i="82"/>
  <c r="N617" i="82"/>
  <c r="O617" i="82" s="1"/>
  <c r="U783" i="82"/>
  <c r="N783" i="82"/>
  <c r="O783" i="82" s="1"/>
  <c r="N568" i="82"/>
  <c r="O568" i="82" s="1"/>
  <c r="U568" i="82"/>
  <c r="U592" i="82"/>
  <c r="N592" i="82"/>
  <c r="O592" i="82" s="1"/>
  <c r="U593" i="82"/>
  <c r="N593" i="82"/>
  <c r="O593" i="82" s="1"/>
  <c r="N621" i="82"/>
  <c r="O621" i="82" s="1"/>
  <c r="U621" i="82"/>
  <c r="N605" i="82"/>
  <c r="O605" i="82" s="1"/>
  <c r="U605" i="82"/>
  <c r="N666" i="82"/>
  <c r="O666" i="82" s="1"/>
  <c r="U666" i="82"/>
  <c r="N710" i="82"/>
  <c r="O710" i="82" s="1"/>
  <c r="U710" i="82"/>
  <c r="N748" i="82"/>
  <c r="O748" i="82" s="1"/>
  <c r="U748" i="82"/>
  <c r="N563" i="82"/>
  <c r="O563" i="82" s="1"/>
  <c r="U563" i="82"/>
  <c r="N796" i="82"/>
  <c r="O796" i="82" s="1"/>
  <c r="U796" i="82"/>
  <c r="N741" i="82"/>
  <c r="O741" i="82" s="1"/>
  <c r="U741" i="82"/>
  <c r="N786" i="82"/>
  <c r="O786" i="82" s="1"/>
  <c r="U786" i="82"/>
  <c r="N651" i="82"/>
  <c r="O651" i="82" s="1"/>
  <c r="U651" i="82"/>
  <c r="N572" i="82"/>
  <c r="O572" i="82" s="1"/>
  <c r="U572" i="82"/>
  <c r="N762" i="82"/>
  <c r="O762" i="82" s="1"/>
  <c r="U762" i="82"/>
  <c r="N962" i="82"/>
  <c r="O962" i="82" s="1"/>
  <c r="U962" i="82"/>
  <c r="U918" i="82"/>
  <c r="N918" i="82"/>
  <c r="O918" i="82" s="1"/>
  <c r="N949" i="82"/>
  <c r="O949" i="82" s="1"/>
  <c r="U949" i="82"/>
  <c r="N900" i="82"/>
  <c r="O900" i="82" s="1"/>
  <c r="U900" i="82"/>
  <c r="U927" i="82"/>
  <c r="N927" i="82"/>
  <c r="O927" i="82" s="1"/>
  <c r="N970" i="82"/>
  <c r="O970" i="82" s="1"/>
  <c r="U970" i="82"/>
  <c r="N928" i="82"/>
  <c r="O928" i="82" s="1"/>
  <c r="U928" i="82"/>
  <c r="U884" i="82"/>
  <c r="N884" i="82"/>
  <c r="O884" i="82" s="1"/>
  <c r="N845" i="82"/>
  <c r="O845" i="82" s="1"/>
  <c r="U845" i="82"/>
  <c r="N938" i="82"/>
  <c r="O938" i="82" s="1"/>
  <c r="U938" i="82"/>
  <c r="N904" i="82"/>
  <c r="O904" i="82" s="1"/>
  <c r="U904" i="82"/>
  <c r="N882" i="82"/>
  <c r="O882" i="82" s="1"/>
  <c r="U882" i="82"/>
  <c r="N848" i="82"/>
  <c r="O848" i="82" s="1"/>
  <c r="U848" i="82"/>
  <c r="U963" i="82"/>
  <c r="N963" i="82"/>
  <c r="O963" i="82" s="1"/>
  <c r="N958" i="82"/>
  <c r="O958" i="82" s="1"/>
  <c r="U958" i="82"/>
  <c r="N969" i="82"/>
  <c r="O969" i="82" s="1"/>
  <c r="U969" i="82"/>
  <c r="N878" i="82"/>
  <c r="O878" i="82" s="1"/>
  <c r="U878" i="82"/>
  <c r="M290" i="91"/>
  <c r="N293" i="82"/>
  <c r="O293" i="82" s="1"/>
  <c r="U293" i="82"/>
  <c r="U291" i="91" s="1"/>
  <c r="N565" i="82"/>
  <c r="O565" i="82" s="1"/>
  <c r="U565" i="82"/>
  <c r="N658" i="82"/>
  <c r="O658" i="82" s="1"/>
  <c r="U658" i="82"/>
  <c r="N269" i="82"/>
  <c r="O269" i="82" s="1"/>
  <c r="U269" i="82"/>
  <c r="U267" i="91" s="1"/>
  <c r="N573" i="82"/>
  <c r="O573" i="82" s="1"/>
  <c r="U573" i="82"/>
  <c r="U288" i="82"/>
  <c r="U286" i="91" s="1"/>
  <c r="N288" i="82"/>
  <c r="O288" i="82" s="1"/>
  <c r="U587" i="82"/>
  <c r="N587" i="82"/>
  <c r="O587" i="82" s="1"/>
  <c r="S306" i="82"/>
  <c r="S304" i="91" s="1"/>
  <c r="M304" i="91"/>
  <c r="N289" i="82"/>
  <c r="O289" i="82" s="1"/>
  <c r="U289" i="82"/>
  <c r="U287" i="91" s="1"/>
  <c r="U557" i="82"/>
  <c r="N557" i="82"/>
  <c r="O557" i="82" s="1"/>
  <c r="N684" i="82"/>
  <c r="O684" i="82" s="1"/>
  <c r="U684" i="82"/>
  <c r="N632" i="82"/>
  <c r="O632" i="82" s="1"/>
  <c r="U632" i="82"/>
  <c r="U698" i="82"/>
  <c r="N698" i="82"/>
  <c r="O698" i="82" s="1"/>
  <c r="U267" i="82"/>
  <c r="U265" i="91" s="1"/>
  <c r="N267" i="82"/>
  <c r="O267" i="82" s="1"/>
  <c r="N577" i="82"/>
  <c r="O577" i="82" s="1"/>
  <c r="U577" i="82"/>
  <c r="U271" i="82"/>
  <c r="U269" i="91" s="1"/>
  <c r="N271" i="82"/>
  <c r="O271" i="82" s="1"/>
  <c r="O269" i="91" s="1"/>
  <c r="U740" i="82"/>
  <c r="N740" i="82"/>
  <c r="O740" i="82" s="1"/>
  <c r="N713" i="82"/>
  <c r="O713" i="82" s="1"/>
  <c r="U713" i="82"/>
  <c r="N578" i="82"/>
  <c r="O578" i="82" s="1"/>
  <c r="U578" i="82"/>
  <c r="U688" i="82"/>
  <c r="N688" i="82"/>
  <c r="O688" i="82" s="1"/>
  <c r="N746" i="82"/>
  <c r="O746" i="82" s="1"/>
  <c r="U746" i="82"/>
  <c r="N641" i="82"/>
  <c r="O641" i="82" s="1"/>
  <c r="U641" i="82"/>
  <c r="N788" i="82"/>
  <c r="O788" i="82" s="1"/>
  <c r="U788" i="82"/>
  <c r="N743" i="82"/>
  <c r="O743" i="82" s="1"/>
  <c r="U743" i="82"/>
  <c r="U604" i="82"/>
  <c r="N604" i="82"/>
  <c r="O604" i="82" s="1"/>
  <c r="N689" i="82"/>
  <c r="O689" i="82" s="1"/>
  <c r="U689" i="82"/>
  <c r="N580" i="82"/>
  <c r="O580" i="82" s="1"/>
  <c r="U580" i="82"/>
  <c r="N782" i="82"/>
  <c r="O782" i="82" s="1"/>
  <c r="U782" i="82"/>
  <c r="N880" i="82"/>
  <c r="O880" i="82" s="1"/>
  <c r="U880" i="82"/>
  <c r="U950" i="82"/>
  <c r="N950" i="82"/>
  <c r="O950" i="82" s="1"/>
  <c r="N905" i="82"/>
  <c r="O905" i="82" s="1"/>
  <c r="U905" i="82"/>
  <c r="N896" i="82"/>
  <c r="O896" i="82" s="1"/>
  <c r="U896" i="82"/>
  <c r="N919" i="82"/>
  <c r="O919" i="82" s="1"/>
  <c r="U919" i="82"/>
  <c r="U936" i="82"/>
  <c r="N936" i="82"/>
  <c r="O936" i="82" s="1"/>
  <c r="N978" i="82"/>
  <c r="O978" i="82" s="1"/>
  <c r="U978" i="82"/>
  <c r="N940" i="82"/>
  <c r="O940" i="82" s="1"/>
  <c r="U940" i="82"/>
  <c r="N892" i="82"/>
  <c r="O892" i="82" s="1"/>
  <c r="U892" i="82"/>
  <c r="N921" i="82"/>
  <c r="O921" i="82" s="1"/>
  <c r="U921" i="82"/>
  <c r="N886" i="82"/>
  <c r="O886" i="82" s="1"/>
  <c r="U886" i="82"/>
  <c r="N935" i="82"/>
  <c r="O935" i="82" s="1"/>
  <c r="U935" i="82"/>
  <c r="U647" i="82"/>
  <c r="N647" i="82"/>
  <c r="O647" i="82" s="1"/>
  <c r="N306" i="82"/>
  <c r="O306" i="82" s="1"/>
  <c r="O304" i="91" s="1"/>
  <c r="U306" i="82"/>
  <c r="N564" i="82"/>
  <c r="O564" i="82" s="1"/>
  <c r="U564" i="82"/>
  <c r="U733" i="82"/>
  <c r="N733" i="82"/>
  <c r="O733" i="82" s="1"/>
  <c r="N800" i="82"/>
  <c r="O800" i="82" s="1"/>
  <c r="U800" i="82"/>
  <c r="U280" i="82"/>
  <c r="U278" i="91" s="1"/>
  <c r="N280" i="82"/>
  <c r="O280" i="82" s="1"/>
  <c r="N763" i="82"/>
  <c r="O763" i="82" s="1"/>
  <c r="U763" i="82"/>
  <c r="N757" i="82"/>
  <c r="O757" i="82" s="1"/>
  <c r="U757" i="82"/>
  <c r="U296" i="82"/>
  <c r="U294" i="91" s="1"/>
  <c r="N296" i="82"/>
  <c r="O296" i="82" s="1"/>
  <c r="N751" i="82"/>
  <c r="O751" i="82" s="1"/>
  <c r="U751" i="82"/>
  <c r="N266" i="82"/>
  <c r="O266" i="82" s="1"/>
  <c r="U266" i="82"/>
  <c r="U264" i="91" s="1"/>
  <c r="N611" i="82"/>
  <c r="O611" i="82" s="1"/>
  <c r="U611" i="82"/>
  <c r="N792" i="82"/>
  <c r="O792" i="82" s="1"/>
  <c r="U792" i="82"/>
  <c r="N631" i="82"/>
  <c r="O631" i="82" s="1"/>
  <c r="U631" i="82"/>
  <c r="N286" i="82"/>
  <c r="O286" i="82" s="1"/>
  <c r="U286" i="82"/>
  <c r="U284" i="91" s="1"/>
  <c r="U264" i="82"/>
  <c r="N264" i="82"/>
  <c r="O264" i="82" s="1"/>
  <c r="U797" i="82"/>
  <c r="N797" i="82"/>
  <c r="O797" i="82" s="1"/>
  <c r="U585" i="82"/>
  <c r="N585" i="82"/>
  <c r="O585" i="82" s="1"/>
  <c r="U739" i="82"/>
  <c r="N739" i="82"/>
  <c r="O739" i="82" s="1"/>
  <c r="N756" i="82"/>
  <c r="O756" i="82" s="1"/>
  <c r="U756" i="82"/>
  <c r="U781" i="82"/>
  <c r="N781" i="82"/>
  <c r="O781" i="82" s="1"/>
  <c r="N636" i="82"/>
  <c r="O636" i="82" s="1"/>
  <c r="U636" i="82"/>
  <c r="U667" i="82"/>
  <c r="N667" i="82"/>
  <c r="O667" i="82" s="1"/>
  <c r="U608" i="82"/>
  <c r="N608" i="82"/>
  <c r="O608" i="82" s="1"/>
  <c r="N758" i="82"/>
  <c r="O758" i="82" s="1"/>
  <c r="U758" i="82"/>
  <c r="U686" i="82"/>
  <c r="N686" i="82"/>
  <c r="O686" i="82" s="1"/>
  <c r="N753" i="82"/>
  <c r="O753" i="82" s="1"/>
  <c r="U753" i="82"/>
  <c r="N589" i="82"/>
  <c r="O589" i="82" s="1"/>
  <c r="U589" i="82"/>
  <c r="N673" i="82"/>
  <c r="O673" i="82" s="1"/>
  <c r="U673" i="82"/>
  <c r="U771" i="82"/>
  <c r="N771" i="82"/>
  <c r="O771" i="82" s="1"/>
  <c r="N729" i="82"/>
  <c r="O729" i="82" s="1"/>
  <c r="U729" i="82"/>
  <c r="N692" i="82"/>
  <c r="O692" i="82" s="1"/>
  <c r="U692" i="82"/>
  <c r="N700" i="82"/>
  <c r="O700" i="82" s="1"/>
  <c r="U700" i="82"/>
  <c r="N643" i="82"/>
  <c r="O643" i="82" s="1"/>
  <c r="U643" i="82"/>
  <c r="N734" i="82"/>
  <c r="O734" i="82" s="1"/>
  <c r="U734" i="82"/>
  <c r="U724" i="82"/>
  <c r="N724" i="82"/>
  <c r="O724" i="82" s="1"/>
  <c r="N655" i="82"/>
  <c r="O655" i="82" s="1"/>
  <c r="U655" i="82"/>
  <c r="N714" i="82"/>
  <c r="O714" i="82" s="1"/>
  <c r="U714" i="82"/>
  <c r="N736" i="82"/>
  <c r="O736" i="82" s="1"/>
  <c r="U736" i="82"/>
  <c r="N594" i="82"/>
  <c r="O594" i="82" s="1"/>
  <c r="U594" i="82"/>
  <c r="N760" i="82"/>
  <c r="O760" i="82" s="1"/>
  <c r="U760" i="82"/>
  <c r="N937" i="82"/>
  <c r="O937" i="82" s="1"/>
  <c r="U937" i="82"/>
  <c r="U850" i="82"/>
  <c r="N850" i="82"/>
  <c r="O850" i="82" s="1"/>
  <c r="U913" i="82"/>
  <c r="N913" i="82"/>
  <c r="O913" i="82" s="1"/>
  <c r="N947" i="82"/>
  <c r="O947" i="82" s="1"/>
  <c r="U947" i="82"/>
  <c r="N895" i="82"/>
  <c r="O895" i="82" s="1"/>
  <c r="U895" i="82"/>
  <c r="U860" i="82"/>
  <c r="N860" i="82"/>
  <c r="O860" i="82" s="1"/>
  <c r="N917" i="82"/>
  <c r="O917" i="82" s="1"/>
  <c r="U917" i="82"/>
  <c r="N807" i="82"/>
  <c r="O807" i="82" s="1"/>
  <c r="U807" i="82"/>
  <c r="U953" i="82"/>
  <c r="N953" i="82"/>
  <c r="O953" i="82" s="1"/>
  <c r="N870" i="82"/>
  <c r="O870" i="82" s="1"/>
  <c r="U870" i="82"/>
  <c r="N887" i="82"/>
  <c r="O887" i="82" s="1"/>
  <c r="U887" i="82"/>
  <c r="U956" i="82"/>
  <c r="N956" i="82"/>
  <c r="O956" i="82" s="1"/>
  <c r="U946" i="82"/>
  <c r="N946" i="82"/>
  <c r="U893" i="82"/>
  <c r="N893" i="82"/>
  <c r="O893" i="82" s="1"/>
  <c r="N981" i="82"/>
  <c r="O981" i="82" s="1"/>
  <c r="U981" i="82"/>
  <c r="N906" i="82"/>
  <c r="O906" i="82" s="1"/>
  <c r="U906" i="82"/>
  <c r="N307" i="82"/>
  <c r="O307" i="82" s="1"/>
  <c r="U307" i="82"/>
  <c r="U305" i="91" s="1"/>
  <c r="N278" i="82"/>
  <c r="O278" i="82" s="1"/>
  <c r="U278" i="82"/>
  <c r="U276" i="91" s="1"/>
  <c r="U645" i="82"/>
  <c r="N645" i="82"/>
  <c r="O645" i="82" s="1"/>
  <c r="U588" i="82"/>
  <c r="N588" i="82"/>
  <c r="O588" i="82" s="1"/>
  <c r="N749" i="82"/>
  <c r="O749" i="82" s="1"/>
  <c r="U749" i="82"/>
  <c r="N556" i="82"/>
  <c r="O556" i="82" s="1"/>
  <c r="U556" i="82"/>
  <c r="N754" i="82"/>
  <c r="O754" i="82" s="1"/>
  <c r="U754" i="82"/>
  <c r="U744" i="82"/>
  <c r="N744" i="82"/>
  <c r="O744" i="82" s="1"/>
  <c r="N627" i="82"/>
  <c r="O627" i="82" s="1"/>
  <c r="U627" i="82"/>
  <c r="N301" i="82"/>
  <c r="O301" i="82" s="1"/>
  <c r="U301" i="82"/>
  <c r="N596" i="82"/>
  <c r="O596" i="82" s="1"/>
  <c r="U596" i="82"/>
  <c r="N719" i="82"/>
  <c r="O719" i="82" s="1"/>
  <c r="U719" i="82"/>
  <c r="N780" i="82"/>
  <c r="O780" i="82" s="1"/>
  <c r="U780" i="82"/>
  <c r="U612" i="82"/>
  <c r="N612" i="82"/>
  <c r="O612" i="82" s="1"/>
  <c r="N623" i="82"/>
  <c r="O623" i="82" s="1"/>
  <c r="U623" i="82"/>
  <c r="N274" i="82"/>
  <c r="O274" i="82" s="1"/>
  <c r="U274" i="82"/>
  <c r="U272" i="91" s="1"/>
  <c r="N696" i="82"/>
  <c r="O696" i="82" s="1"/>
  <c r="U696" i="82"/>
  <c r="N583" i="82"/>
  <c r="O583" i="82" s="1"/>
  <c r="U583" i="82"/>
  <c r="U598" i="82"/>
  <c r="N598" i="82"/>
  <c r="O598" i="82" s="1"/>
  <c r="U699" i="82"/>
  <c r="N699" i="82"/>
  <c r="O699" i="82" s="1"/>
  <c r="N777" i="82"/>
  <c r="O777" i="82" s="1"/>
  <c r="U777" i="82"/>
  <c r="N586" i="82"/>
  <c r="O586" i="82" s="1"/>
  <c r="U586" i="82"/>
  <c r="U779" i="82"/>
  <c r="N779" i="82"/>
  <c r="O779" i="82" s="1"/>
  <c r="U682" i="82"/>
  <c r="N682" i="82"/>
  <c r="O682" i="82" s="1"/>
  <c r="N671" i="82"/>
  <c r="O671" i="82" s="1"/>
  <c r="U671" i="82"/>
  <c r="U735" i="82"/>
  <c r="N735" i="82"/>
  <c r="O735" i="82" s="1"/>
  <c r="N690" i="82"/>
  <c r="O690" i="82" s="1"/>
  <c r="U690" i="82"/>
  <c r="N681" i="82"/>
  <c r="O681" i="82" s="1"/>
  <c r="U681" i="82"/>
  <c r="U265" i="82"/>
  <c r="N265" i="82"/>
  <c r="O265" i="82" s="1"/>
  <c r="N693" i="82"/>
  <c r="O693" i="82" s="1"/>
  <c r="U693" i="82"/>
  <c r="U759" i="82"/>
  <c r="N759" i="82"/>
  <c r="O759" i="82" s="1"/>
  <c r="U649" i="82"/>
  <c r="N649" i="82"/>
  <c r="O649" i="82" s="1"/>
  <c r="U601" i="82"/>
  <c r="N601" i="82"/>
  <c r="O601" i="82" s="1"/>
  <c r="U707" i="82"/>
  <c r="N707" i="82"/>
  <c r="O707" i="82" s="1"/>
  <c r="N745" i="82"/>
  <c r="O745" i="82" s="1"/>
  <c r="U745" i="82"/>
  <c r="N720" i="82"/>
  <c r="O720" i="82" s="1"/>
  <c r="U720" i="82"/>
  <c r="N581" i="82"/>
  <c r="O581" i="82" s="1"/>
  <c r="U581" i="82"/>
  <c r="N678" i="82"/>
  <c r="O678" i="82" s="1"/>
  <c r="U678" i="82"/>
  <c r="N648" i="82"/>
  <c r="O648" i="82" s="1"/>
  <c r="U648" i="82"/>
  <c r="N597" i="82"/>
  <c r="O597" i="82" s="1"/>
  <c r="U597" i="82"/>
  <c r="U873" i="82"/>
  <c r="V873" i="82" s="1"/>
  <c r="S873" i="82"/>
  <c r="N977" i="82"/>
  <c r="O977" i="82" s="1"/>
  <c r="U977" i="82"/>
  <c r="U907" i="82"/>
  <c r="N907" i="82"/>
  <c r="O907" i="82" s="1"/>
  <c r="N931" i="82"/>
  <c r="O931" i="82" s="1"/>
  <c r="U931" i="82"/>
  <c r="N844" i="82"/>
  <c r="O844" i="82" s="1"/>
  <c r="U844" i="82"/>
  <c r="N980" i="82"/>
  <c r="O980" i="82" s="1"/>
  <c r="U980" i="82"/>
  <c r="N862" i="82"/>
  <c r="O862" i="82" s="1"/>
  <c r="U862" i="82"/>
  <c r="U899" i="82"/>
  <c r="N899" i="82"/>
  <c r="O899" i="82" s="1"/>
  <c r="N952" i="82"/>
  <c r="O952" i="82" s="1"/>
  <c r="U952" i="82"/>
  <c r="N853" i="82"/>
  <c r="O853" i="82" s="1"/>
  <c r="U853" i="82"/>
  <c r="U945" i="82"/>
  <c r="N945" i="82"/>
  <c r="O945" i="82" s="1"/>
  <c r="U941" i="82"/>
  <c r="N941" i="82"/>
  <c r="O941" i="82" s="1"/>
  <c r="N869" i="82"/>
  <c r="O869" i="82" s="1"/>
  <c r="U869" i="82"/>
  <c r="N925" i="82"/>
  <c r="O925" i="82" s="1"/>
  <c r="U925" i="82"/>
  <c r="N292" i="82"/>
  <c r="O292" i="82" s="1"/>
  <c r="U292" i="82"/>
  <c r="U776" i="82"/>
  <c r="N776" i="82"/>
  <c r="O776" i="82" s="1"/>
  <c r="N646" i="82"/>
  <c r="O646" i="82" s="1"/>
  <c r="U646" i="82"/>
  <c r="N582" i="82"/>
  <c r="O582" i="82" s="1"/>
  <c r="U582" i="82"/>
  <c r="N566" i="82"/>
  <c r="O566" i="82" s="1"/>
  <c r="U566" i="82"/>
  <c r="N300" i="82"/>
  <c r="O300" i="82" s="1"/>
  <c r="U300" i="82"/>
  <c r="U298" i="91" s="1"/>
  <c r="N571" i="82"/>
  <c r="O571" i="82" s="1"/>
  <c r="U571" i="82"/>
  <c r="N297" i="82"/>
  <c r="O297" i="82" s="1"/>
  <c r="O295" i="91" s="1"/>
  <c r="U297" i="82"/>
  <c r="U295" i="91" s="1"/>
  <c r="U669" i="82"/>
  <c r="N669" i="82"/>
  <c r="O669" i="82" s="1"/>
  <c r="N294" i="82"/>
  <c r="O294" i="82" s="1"/>
  <c r="O292" i="91" s="1"/>
  <c r="U294" i="82"/>
  <c r="U292" i="91" s="1"/>
  <c r="N640" i="82"/>
  <c r="O640" i="82" s="1"/>
  <c r="U640" i="82"/>
  <c r="N291" i="82"/>
  <c r="O291" i="82" s="1"/>
  <c r="U291" i="82"/>
  <c r="N790" i="82"/>
  <c r="O790" i="82" s="1"/>
  <c r="U790" i="82"/>
  <c r="N722" i="82"/>
  <c r="O722" i="82" s="1"/>
  <c r="U722" i="82"/>
  <c r="N767" i="82"/>
  <c r="O767" i="82" s="1"/>
  <c r="U767" i="82"/>
  <c r="N665" i="82"/>
  <c r="O665" i="82" s="1"/>
  <c r="U665" i="82"/>
  <c r="N618" i="82"/>
  <c r="O618" i="82" s="1"/>
  <c r="U618" i="82"/>
  <c r="N660" i="82"/>
  <c r="O660" i="82" s="1"/>
  <c r="U660" i="82"/>
  <c r="U795" i="82"/>
  <c r="N795" i="82"/>
  <c r="O795" i="82" s="1"/>
  <c r="N559" i="82"/>
  <c r="O559" i="82" s="1"/>
  <c r="U559" i="82"/>
  <c r="U628" i="82"/>
  <c r="N628" i="82"/>
  <c r="O628" i="82" s="1"/>
  <c r="N679" i="82"/>
  <c r="O679" i="82" s="1"/>
  <c r="U679" i="82"/>
  <c r="U775" i="82"/>
  <c r="N775" i="82"/>
  <c r="O775" i="82" s="1"/>
  <c r="U676" i="82"/>
  <c r="N676" i="82"/>
  <c r="O676" i="82" s="1"/>
  <c r="U703" i="82"/>
  <c r="N703" i="82"/>
  <c r="O703" i="82" s="1"/>
  <c r="N654" i="82"/>
  <c r="O654" i="82" s="1"/>
  <c r="U654" i="82"/>
  <c r="U687" i="82"/>
  <c r="N687" i="82"/>
  <c r="O687" i="82" s="1"/>
  <c r="N727" i="82"/>
  <c r="O727" i="82" s="1"/>
  <c r="U727" i="82"/>
  <c r="N633" i="82"/>
  <c r="O633" i="82" s="1"/>
  <c r="U633" i="82"/>
  <c r="U675" i="82"/>
  <c r="N675" i="82"/>
  <c r="O675" i="82" s="1"/>
  <c r="N616" i="82"/>
  <c r="O616" i="82" s="1"/>
  <c r="U616" i="82"/>
  <c r="N709" i="82"/>
  <c r="O709" i="82" s="1"/>
  <c r="U709" i="82"/>
  <c r="U652" i="82"/>
  <c r="N652" i="82"/>
  <c r="O652" i="82" s="1"/>
  <c r="N625" i="82"/>
  <c r="O625" i="82" s="1"/>
  <c r="U625" i="82"/>
  <c r="U613" i="82"/>
  <c r="N613" i="82"/>
  <c r="O613" i="82" s="1"/>
  <c r="N772" i="82"/>
  <c r="O772" i="82" s="1"/>
  <c r="U772" i="82"/>
  <c r="N804" i="82"/>
  <c r="O804" i="82" s="1"/>
  <c r="U804" i="82"/>
  <c r="N843" i="82"/>
  <c r="O843" i="82" s="1"/>
  <c r="U843" i="82"/>
  <c r="N857" i="82"/>
  <c r="O857" i="82" s="1"/>
  <c r="U857" i="82"/>
  <c r="N908" i="82"/>
  <c r="O908" i="82" s="1"/>
  <c r="U908" i="82"/>
  <c r="N806" i="82"/>
  <c r="O806" i="82" s="1"/>
  <c r="U806" i="82"/>
  <c r="U859" i="82"/>
  <c r="N859" i="82"/>
  <c r="O859" i="82" s="1"/>
  <c r="N881" i="82"/>
  <c r="O881" i="82" s="1"/>
  <c r="U881" i="82"/>
  <c r="N808" i="82"/>
  <c r="O808" i="82" s="1"/>
  <c r="U808" i="82"/>
  <c r="N965" i="82"/>
  <c r="O965" i="82" s="1"/>
  <c r="U965" i="82"/>
  <c r="N915" i="82"/>
  <c r="O915" i="82" s="1"/>
  <c r="U915" i="82"/>
  <c r="N964" i="82"/>
  <c r="O964" i="82" s="1"/>
  <c r="U964" i="82"/>
  <c r="N889" i="82"/>
  <c r="O889" i="82" s="1"/>
  <c r="U889" i="82"/>
  <c r="U868" i="82"/>
  <c r="N868" i="82"/>
  <c r="O868" i="82" s="1"/>
  <c r="N957" i="82"/>
  <c r="O957" i="82" s="1"/>
  <c r="U957" i="82"/>
  <c r="N923" i="82"/>
  <c r="O923" i="82" s="1"/>
  <c r="U923" i="82"/>
  <c r="N852" i="82"/>
  <c r="O852" i="82" s="1"/>
  <c r="U852" i="82"/>
  <c r="U975" i="82"/>
  <c r="N975" i="82"/>
  <c r="O975" i="82" s="1"/>
  <c r="N954" i="82"/>
  <c r="O954" i="82" s="1"/>
  <c r="U954" i="82"/>
  <c r="U890" i="82"/>
  <c r="N890" i="82"/>
  <c r="O890" i="82" s="1"/>
  <c r="N976" i="82"/>
  <c r="O976" i="82" s="1"/>
  <c r="U976" i="82"/>
  <c r="N902" i="82"/>
  <c r="O902" i="82" s="1"/>
  <c r="U902" i="82"/>
  <c r="N872" i="82"/>
  <c r="O872" i="82" s="1"/>
  <c r="U872" i="82"/>
  <c r="D202" i="82"/>
  <c r="D197" i="91" s="1"/>
  <c r="D34" i="82"/>
  <c r="D36" i="91" s="1"/>
  <c r="D219" i="82"/>
  <c r="M219" i="82" s="1"/>
  <c r="D205" i="82"/>
  <c r="D200" i="91" s="1"/>
  <c r="S298" i="91"/>
  <c r="S227" i="91"/>
  <c r="S282" i="91"/>
  <c r="M293" i="91"/>
  <c r="M286" i="91"/>
  <c r="U105" i="82"/>
  <c r="N105" i="82"/>
  <c r="O105" i="82" s="1"/>
  <c r="M283" i="91"/>
  <c r="K269" i="91"/>
  <c r="S290" i="91"/>
  <c r="D221" i="82"/>
  <c r="N115" i="82"/>
  <c r="O115" i="82" s="1"/>
  <c r="U115" i="82"/>
  <c r="U126" i="82"/>
  <c r="N126" i="82"/>
  <c r="O126" i="82" s="1"/>
  <c r="D547" i="82"/>
  <c r="M264" i="91"/>
  <c r="D467" i="82"/>
  <c r="D490" i="82"/>
  <c r="D354" i="82"/>
  <c r="D409" i="82"/>
  <c r="D321" i="82"/>
  <c r="D295" i="91"/>
  <c r="D181" i="82"/>
  <c r="D173" i="91" s="1"/>
  <c r="J295" i="91"/>
  <c r="D194" i="82"/>
  <c r="D189" i="91" s="1"/>
  <c r="D141" i="82"/>
  <c r="D138" i="91" s="1"/>
  <c r="U172" i="82"/>
  <c r="N172" i="82"/>
  <c r="O172" i="82" s="1"/>
  <c r="N163" i="82"/>
  <c r="O163" i="82" s="1"/>
  <c r="U163" i="82"/>
  <c r="D241" i="82"/>
  <c r="D57" i="82"/>
  <c r="D58" i="91" s="1"/>
  <c r="D449" i="82"/>
  <c r="D238" i="82"/>
  <c r="D257" i="82"/>
  <c r="D392" i="82"/>
  <c r="D157" i="82"/>
  <c r="K157" i="82" s="1"/>
  <c r="K149" i="91" s="1"/>
  <c r="D188" i="82"/>
  <c r="D183" i="91" s="1"/>
  <c r="D303" i="91"/>
  <c r="D417" i="82"/>
  <c r="D511" i="82"/>
  <c r="D504" i="82"/>
  <c r="G448" i="91"/>
  <c r="G183" i="91"/>
  <c r="J234" i="91"/>
  <c r="D40" i="82"/>
  <c r="D42" i="91" s="1"/>
  <c r="D116" i="82"/>
  <c r="M116" i="82" s="1"/>
  <c r="M115" i="91" s="1"/>
  <c r="I253" i="91"/>
  <c r="I303" i="91"/>
  <c r="U182" i="82"/>
  <c r="N182" i="82"/>
  <c r="O182" i="82" s="1"/>
  <c r="D179" i="82"/>
  <c r="K179" i="82" s="1"/>
  <c r="K171" i="91" s="1"/>
  <c r="D15" i="82"/>
  <c r="D17" i="91" s="1"/>
  <c r="D475" i="82"/>
  <c r="D468" i="82"/>
  <c r="D345" i="82"/>
  <c r="H17" i="91"/>
  <c r="D531" i="82"/>
  <c r="D433" i="82"/>
  <c r="D47" i="82"/>
  <c r="M47" i="82" s="1"/>
  <c r="D344" i="82"/>
  <c r="D72" i="82"/>
  <c r="K72" i="82" s="1"/>
  <c r="K74" i="91" s="1"/>
  <c r="D67" i="82"/>
  <c r="K67" i="82" s="1"/>
  <c r="D133" i="82"/>
  <c r="M133" i="82" s="1"/>
  <c r="S133" i="82" s="1"/>
  <c r="S131" i="91" s="1"/>
  <c r="D393" i="82"/>
  <c r="D279" i="91"/>
  <c r="D88" i="82"/>
  <c r="K88" i="82" s="1"/>
  <c r="D123" i="82"/>
  <c r="M123" i="82" s="1"/>
  <c r="S123" i="82" s="1"/>
  <c r="S122" i="91" s="1"/>
  <c r="M270" i="91"/>
  <c r="D79" i="82"/>
  <c r="D81" i="91" s="1"/>
  <c r="D539" i="82"/>
  <c r="D548" i="82"/>
  <c r="D37" i="82"/>
  <c r="K37" i="82" s="1"/>
  <c r="K39" i="91" s="1"/>
  <c r="D232" i="82"/>
  <c r="D418" i="82"/>
  <c r="D442" i="82"/>
  <c r="D512" i="82"/>
  <c r="D532" i="82"/>
  <c r="D24" i="82"/>
  <c r="K24" i="82" s="1"/>
  <c r="D98" i="82"/>
  <c r="D99" i="91" s="1"/>
  <c r="D385" i="82"/>
  <c r="D59" i="82"/>
  <c r="D59" i="91" s="1"/>
  <c r="D329" i="82"/>
  <c r="D316" i="82"/>
  <c r="D348" i="82"/>
  <c r="D73" i="82"/>
  <c r="D75" i="91" s="1"/>
  <c r="D149" i="82"/>
  <c r="D147" i="91" s="1"/>
  <c r="D104" i="82"/>
  <c r="D105" i="91" s="1"/>
  <c r="D312" i="82"/>
  <c r="H81" i="91"/>
  <c r="D113" i="82"/>
  <c r="K113" i="82" s="1"/>
  <c r="K113" i="91" s="1"/>
  <c r="D314" i="82"/>
  <c r="D95" i="82"/>
  <c r="D97" i="91" s="1"/>
  <c r="D65" i="82"/>
  <c r="K65" i="82" s="1"/>
  <c r="K65" i="91" s="1"/>
  <c r="D86" i="82"/>
  <c r="K86" i="82" s="1"/>
  <c r="N86" i="82" s="1"/>
  <c r="D330" i="82"/>
  <c r="D130" i="82"/>
  <c r="D128" i="91" s="1"/>
  <c r="D45" i="82"/>
  <c r="M45" i="82" s="1"/>
  <c r="S45" i="82" s="1"/>
  <c r="S47" i="91" s="1"/>
  <c r="D71" i="82"/>
  <c r="M71" i="82" s="1"/>
  <c r="D190" i="82"/>
  <c r="D368" i="82"/>
  <c r="D402" i="82"/>
  <c r="D441" i="82"/>
  <c r="U51" i="82"/>
  <c r="N51" i="82"/>
  <c r="O51" i="82" s="1"/>
  <c r="M296" i="91"/>
  <c r="D461" i="82"/>
  <c r="D287" i="91"/>
  <c r="D48" i="82"/>
  <c r="K48" i="82" s="1"/>
  <c r="D249" i="82"/>
  <c r="D352" i="82"/>
  <c r="H99" i="91"/>
  <c r="H552" i="91"/>
  <c r="J439" i="91"/>
  <c r="J181" i="91"/>
  <c r="G224" i="91"/>
  <c r="H520" i="91"/>
  <c r="H416" i="91"/>
  <c r="H399" i="91"/>
  <c r="D503" i="82"/>
  <c r="D313" i="82"/>
  <c r="J536" i="91"/>
  <c r="H26" i="91"/>
  <c r="H543" i="91"/>
  <c r="D142" i="82"/>
  <c r="M142" i="82" s="1"/>
  <c r="D280" i="91"/>
  <c r="D171" i="82"/>
  <c r="M171" i="82" s="1"/>
  <c r="D114" i="82"/>
  <c r="D114" i="91" s="1"/>
  <c r="H367" i="91"/>
  <c r="D52" i="82"/>
  <c r="D53" i="91" s="1"/>
  <c r="D132" i="82"/>
  <c r="D130" i="91" s="1"/>
  <c r="D169" i="82"/>
  <c r="M169" i="82" s="1"/>
  <c r="D124" i="82"/>
  <c r="D123" i="91" s="1"/>
  <c r="K157" i="91"/>
  <c r="S295" i="91"/>
  <c r="M300" i="91"/>
  <c r="M278" i="91"/>
  <c r="S277" i="91"/>
  <c r="M303" i="91"/>
  <c r="S287" i="91"/>
  <c r="M285" i="91"/>
  <c r="S267" i="91"/>
  <c r="M226" i="91"/>
  <c r="S302" i="91"/>
  <c r="M288" i="91"/>
  <c r="M294" i="91"/>
  <c r="M275" i="91"/>
  <c r="S305" i="91"/>
  <c r="S291" i="91"/>
  <c r="M265" i="91"/>
  <c r="S297" i="91"/>
  <c r="M268" i="91"/>
  <c r="S284" i="91"/>
  <c r="M276" i="91"/>
  <c r="D167" i="82"/>
  <c r="D159" i="91" s="1"/>
  <c r="D54" i="82"/>
  <c r="M54" i="82" s="1"/>
  <c r="S54" i="82" s="1"/>
  <c r="S55" i="91" s="1"/>
  <c r="D168" i="82"/>
  <c r="K168" i="82" s="1"/>
  <c r="K160" i="91" s="1"/>
  <c r="D140" i="82"/>
  <c r="K140" i="82" s="1"/>
  <c r="K137" i="91" s="1"/>
  <c r="D122" i="82"/>
  <c r="K122" i="82" s="1"/>
  <c r="K121" i="91" s="1"/>
  <c r="D87" i="82"/>
  <c r="M87" i="82" s="1"/>
  <c r="S87" i="82" s="1"/>
  <c r="S89" i="91" s="1"/>
  <c r="D80" i="82"/>
  <c r="M80" i="82" s="1"/>
  <c r="D94" i="82"/>
  <c r="M94" i="82" s="1"/>
  <c r="O73" i="91"/>
  <c r="D46" i="82"/>
  <c r="D48" i="91" s="1"/>
  <c r="D388" i="82"/>
  <c r="D173" i="82"/>
  <c r="D164" i="91" s="1"/>
  <c r="D164" i="82"/>
  <c r="D155" i="91" s="1"/>
  <c r="D77" i="82"/>
  <c r="K77" i="82" s="1"/>
  <c r="K79" i="91" s="1"/>
  <c r="D121" i="82"/>
  <c r="D120" i="91" s="1"/>
  <c r="D450" i="82"/>
  <c r="D63" i="82"/>
  <c r="K63" i="82" s="1"/>
  <c r="K63" i="91" s="1"/>
  <c r="D81" i="82"/>
  <c r="M81" i="82" s="1"/>
  <c r="S81" i="82" s="1"/>
  <c r="S83" i="91" s="1"/>
  <c r="D76" i="82"/>
  <c r="K76" i="82" s="1"/>
  <c r="N76" i="82" s="1"/>
  <c r="N78" i="91" s="1"/>
  <c r="K266" i="91"/>
  <c r="D338" i="82"/>
  <c r="D93" i="82"/>
  <c r="M93" i="82" s="1"/>
  <c r="M95" i="91" s="1"/>
  <c r="D138" i="82"/>
  <c r="D135" i="91" s="1"/>
  <c r="D443" i="82"/>
  <c r="D74" i="82"/>
  <c r="M74" i="82" s="1"/>
  <c r="M289" i="91"/>
  <c r="D177" i="82"/>
  <c r="K177" i="82" s="1"/>
  <c r="K169" i="91" s="1"/>
  <c r="D145" i="82"/>
  <c r="D142" i="91" s="1"/>
  <c r="D70" i="82"/>
  <c r="M70" i="82" s="1"/>
  <c r="M70" i="91" s="1"/>
  <c r="D53" i="82"/>
  <c r="D54" i="91" s="1"/>
  <c r="D61" i="82"/>
  <c r="K61" i="82" s="1"/>
  <c r="N61" i="82" s="1"/>
  <c r="N61" i="91" s="1"/>
  <c r="D127" i="82"/>
  <c r="K127" i="82" s="1"/>
  <c r="N127" i="82" s="1"/>
  <c r="N125" i="91" s="1"/>
  <c r="D128" i="82"/>
  <c r="D126" i="91" s="1"/>
  <c r="D144" i="82"/>
  <c r="K144" i="82" s="1"/>
  <c r="D75" i="82"/>
  <c r="K75" i="82" s="1"/>
  <c r="N75" i="82" s="1"/>
  <c r="N77" i="91" s="1"/>
  <c r="D91" i="82"/>
  <c r="M91" i="82" s="1"/>
  <c r="M93" i="91" s="1"/>
  <c r="D370" i="82"/>
  <c r="D147" i="82"/>
  <c r="K147" i="82" s="1"/>
  <c r="K144" i="91" s="1"/>
  <c r="D55" i="82"/>
  <c r="K55" i="82" s="1"/>
  <c r="K56" i="91" s="1"/>
  <c r="I169" i="91"/>
  <c r="D261" i="82"/>
  <c r="D43" i="82"/>
  <c r="D45" i="91" s="1"/>
  <c r="D50" i="82"/>
  <c r="M50" i="82" s="1"/>
  <c r="D161" i="82"/>
  <c r="M161" i="82" s="1"/>
  <c r="D84" i="82"/>
  <c r="M84" i="82" s="1"/>
  <c r="M86" i="91" s="1"/>
  <c r="D166" i="82"/>
  <c r="D158" i="91" s="1"/>
  <c r="K277" i="91"/>
  <c r="K304" i="91"/>
  <c r="S271" i="91"/>
  <c r="D85" i="82"/>
  <c r="K85" i="82" s="1"/>
  <c r="D419" i="82"/>
  <c r="D49" i="82"/>
  <c r="M49" i="82" s="1"/>
  <c r="M51" i="91" s="1"/>
  <c r="D143" i="82"/>
  <c r="K143" i="82" s="1"/>
  <c r="K140" i="91" s="1"/>
  <c r="D554" i="82"/>
  <c r="D6" i="82"/>
  <c r="D8" i="91" s="1"/>
  <c r="D184" i="82"/>
  <c r="K184" i="82" s="1"/>
  <c r="D92" i="82"/>
  <c r="K92" i="82" s="1"/>
  <c r="D289" i="91"/>
  <c r="D125" i="82"/>
  <c r="D124" i="91" s="1"/>
  <c r="N136" i="82"/>
  <c r="O136" i="82" s="1"/>
  <c r="U136" i="82"/>
  <c r="D42" i="82"/>
  <c r="M42" i="82" s="1"/>
  <c r="D378" i="82"/>
  <c r="D411" i="82"/>
  <c r="M273" i="91"/>
  <c r="M272" i="91"/>
  <c r="D14" i="82"/>
  <c r="D16" i="91" s="1"/>
  <c r="J417" i="91"/>
  <c r="D22" i="82"/>
  <c r="D24" i="91" s="1"/>
  <c r="D346" i="82"/>
  <c r="H44" i="91"/>
  <c r="S71" i="91"/>
  <c r="D146" i="82"/>
  <c r="K146" i="82" s="1"/>
  <c r="K143" i="91" s="1"/>
  <c r="D135" i="82"/>
  <c r="K135" i="82" s="1"/>
  <c r="K133" i="91" s="1"/>
  <c r="D129" i="82"/>
  <c r="D127" i="91" s="1"/>
  <c r="H94" i="91"/>
  <c r="D62" i="82"/>
  <c r="K62" i="82" s="1"/>
  <c r="K62" i="91" s="1"/>
  <c r="D174" i="82"/>
  <c r="K174" i="82" s="1"/>
  <c r="K166" i="91" s="1"/>
  <c r="D175" i="82"/>
  <c r="K175" i="82" s="1"/>
  <c r="K167" i="91" s="1"/>
  <c r="D69" i="82"/>
  <c r="M69" i="82" s="1"/>
  <c r="D394" i="82"/>
  <c r="D185" i="82"/>
  <c r="K185" i="82" s="1"/>
  <c r="K176" i="91" s="1"/>
  <c r="D89" i="82"/>
  <c r="K89" i="82" s="1"/>
  <c r="N89" i="82" s="1"/>
  <c r="D119" i="82"/>
  <c r="K119" i="82" s="1"/>
  <c r="N119" i="82" s="1"/>
  <c r="N118" i="91" s="1"/>
  <c r="H175" i="91"/>
  <c r="H377" i="91"/>
  <c r="D64" i="82"/>
  <c r="K64" i="82" s="1"/>
  <c r="D78" i="82"/>
  <c r="D118" i="82"/>
  <c r="D117" i="91" s="1"/>
  <c r="D83" i="82"/>
  <c r="M83" i="82" s="1"/>
  <c r="D44" i="82"/>
  <c r="K44" i="82" s="1"/>
  <c r="D170" i="82"/>
  <c r="D162" i="91" s="1"/>
  <c r="D404" i="82"/>
  <c r="D131" i="82"/>
  <c r="D139" i="82"/>
  <c r="K139" i="82" s="1"/>
  <c r="N139" i="82" s="1"/>
  <c r="N136" i="91" s="1"/>
  <c r="D148" i="82"/>
  <c r="K148" i="82" s="1"/>
  <c r="K145" i="91" s="1"/>
  <c r="D159" i="82"/>
  <c r="K159" i="82" s="1"/>
  <c r="N159" i="82" s="1"/>
  <c r="N151" i="91" s="1"/>
  <c r="J409" i="91"/>
  <c r="D237" i="82"/>
  <c r="D477" i="82"/>
  <c r="D162" i="82"/>
  <c r="D154" i="91" s="1"/>
  <c r="D165" i="82"/>
  <c r="D156" i="91" s="1"/>
  <c r="D491" i="82"/>
  <c r="D56" i="82"/>
  <c r="D270" i="91"/>
  <c r="D176" i="82"/>
  <c r="D168" i="91" s="1"/>
  <c r="D160" i="82"/>
  <c r="M160" i="82" s="1"/>
  <c r="D120" i="82"/>
  <c r="K120" i="82" s="1"/>
  <c r="K119" i="91" s="1"/>
  <c r="D158" i="82"/>
  <c r="K158" i="82" s="1"/>
  <c r="K150" i="91" s="1"/>
  <c r="D66" i="82"/>
  <c r="M66" i="82" s="1"/>
  <c r="S66" i="82" s="1"/>
  <c r="S66" i="91" s="1"/>
  <c r="D137" i="82"/>
  <c r="K137" i="82" s="1"/>
  <c r="N137" i="82" s="1"/>
  <c r="U98" i="82"/>
  <c r="U99" i="91" s="1"/>
  <c r="M99" i="91"/>
  <c r="K297" i="91"/>
  <c r="M292" i="91"/>
  <c r="D134" i="82"/>
  <c r="K134" i="82" s="1"/>
  <c r="N134" i="82" s="1"/>
  <c r="K288" i="91"/>
  <c r="D90" i="82"/>
  <c r="M90" i="82" s="1"/>
  <c r="S90" i="82" s="1"/>
  <c r="S92" i="91" s="1"/>
  <c r="D68" i="82"/>
  <c r="D68" i="91" s="1"/>
  <c r="K271" i="91"/>
  <c r="K274" i="91"/>
  <c r="M299" i="91"/>
  <c r="I68" i="91"/>
  <c r="U227" i="91"/>
  <c r="D41" i="82"/>
  <c r="M41" i="82" s="1"/>
  <c r="M43" i="91" s="1"/>
  <c r="U296" i="91"/>
  <c r="D117" i="82"/>
  <c r="D116" i="91" s="1"/>
  <c r="K284" i="91"/>
  <c r="D60" i="82"/>
  <c r="M60" i="82" s="1"/>
  <c r="D82" i="82"/>
  <c r="D84" i="91" s="1"/>
  <c r="D233" i="82"/>
  <c r="D281" i="91"/>
  <c r="K292" i="91"/>
  <c r="D177" i="91"/>
  <c r="D224" i="82"/>
  <c r="K264" i="91"/>
  <c r="K148" i="91"/>
  <c r="D183" i="82"/>
  <c r="N146" i="91"/>
  <c r="D157" i="91"/>
  <c r="D148" i="91"/>
  <c r="D106" i="82"/>
  <c r="D106" i="91" s="1"/>
  <c r="K146" i="91"/>
  <c r="M279" i="91"/>
  <c r="D426" i="82"/>
  <c r="D476" i="82"/>
  <c r="D240" i="82"/>
  <c r="D437" i="82"/>
  <c r="D180" i="82"/>
  <c r="D27" i="82"/>
  <c r="D29" i="91" s="1"/>
  <c r="D252" i="82"/>
  <c r="D403" i="82"/>
  <c r="S274" i="91"/>
  <c r="D460" i="82"/>
  <c r="D189" i="82"/>
  <c r="D540" i="82"/>
  <c r="K128" i="82"/>
  <c r="K126" i="91" s="1"/>
  <c r="D377" i="82"/>
  <c r="S281" i="91"/>
  <c r="D36" i="82"/>
  <c r="D38" i="91" s="1"/>
  <c r="D260" i="82"/>
  <c r="M128" i="82"/>
  <c r="S128" i="82" s="1"/>
  <c r="S126" i="91" s="1"/>
  <c r="D207" i="82"/>
  <c r="K283" i="91"/>
  <c r="G256" i="91"/>
  <c r="D206" i="82"/>
  <c r="D217" i="82"/>
  <c r="K276" i="91"/>
  <c r="K280" i="91"/>
  <c r="D236" i="82"/>
  <c r="K267" i="91"/>
  <c r="D265" i="91"/>
  <c r="S269" i="91"/>
  <c r="M269" i="91"/>
  <c r="D328" i="82"/>
  <c r="D248" i="82"/>
  <c r="D340" i="82"/>
  <c r="D26" i="82"/>
  <c r="D28" i="91" s="1"/>
  <c r="D406" i="82"/>
  <c r="D18" i="82"/>
  <c r="K18" i="82" s="1"/>
  <c r="D19" i="82"/>
  <c r="M19" i="82" s="1"/>
  <c r="D365" i="82"/>
  <c r="D472" i="82"/>
  <c r="D99" i="82"/>
  <c r="K99" i="82" s="1"/>
  <c r="D427" i="82"/>
  <c r="D317" i="82"/>
  <c r="D381" i="82"/>
  <c r="D227" i="82"/>
  <c r="D209" i="82"/>
  <c r="D309" i="82"/>
  <c r="N71" i="91"/>
  <c r="D17" i="82"/>
  <c r="M17" i="82" s="1"/>
  <c r="D218" i="82"/>
  <c r="G7" i="91"/>
  <c r="D5" i="82"/>
  <c r="D8" i="82"/>
  <c r="K8" i="82" s="1"/>
  <c r="D362" i="82"/>
  <c r="D355" i="82"/>
  <c r="D397" i="82"/>
  <c r="D320" i="82"/>
  <c r="D228" i="82"/>
  <c r="D325" i="82"/>
  <c r="D193" i="82"/>
  <c r="D310" i="82"/>
  <c r="D30" i="82"/>
  <c r="D230" i="82"/>
  <c r="D268" i="91"/>
  <c r="D429" i="82"/>
  <c r="G504" i="91"/>
  <c r="D496" i="82"/>
  <c r="D422" i="82"/>
  <c r="D421" i="82"/>
  <c r="D284" i="91"/>
  <c r="D459" i="82"/>
  <c r="D396" i="82"/>
  <c r="D201" i="82"/>
  <c r="D262" i="82"/>
  <c r="D452" i="82"/>
  <c r="D455" i="82"/>
  <c r="D107" i="82"/>
  <c r="D107" i="91" s="1"/>
  <c r="D226" i="82"/>
  <c r="G194" i="91"/>
  <c r="D199" i="82"/>
  <c r="H476" i="91"/>
  <c r="D464" i="82"/>
  <c r="D451" i="82"/>
  <c r="H228" i="91"/>
  <c r="G412" i="91"/>
  <c r="D414" i="82"/>
  <c r="G283" i="91"/>
  <c r="D283" i="91"/>
  <c r="H507" i="91"/>
  <c r="D499" i="82"/>
  <c r="D513" i="82"/>
  <c r="D407" i="82"/>
  <c r="H527" i="91"/>
  <c r="G291" i="91"/>
  <c r="D291" i="91"/>
  <c r="D413" i="82"/>
  <c r="G554" i="91"/>
  <c r="D550" i="82"/>
  <c r="H323" i="91"/>
  <c r="D324" i="82"/>
  <c r="D231" i="82"/>
  <c r="G271" i="91"/>
  <c r="D271" i="91"/>
  <c r="H180" i="91"/>
  <c r="D430" i="82"/>
  <c r="I443" i="91"/>
  <c r="D445" i="82"/>
  <c r="O148" i="91"/>
  <c r="N148" i="91"/>
  <c r="H491" i="91"/>
  <c r="D479" i="82"/>
  <c r="D292" i="91"/>
  <c r="D29" i="82"/>
  <c r="D31" i="91" s="1"/>
  <c r="G186" i="91"/>
  <c r="D191" i="82"/>
  <c r="G276" i="91"/>
  <c r="D276" i="91"/>
  <c r="G340" i="91"/>
  <c r="D341" i="82"/>
  <c r="G388" i="91"/>
  <c r="D389" i="82"/>
  <c r="G508" i="91"/>
  <c r="D500" i="82"/>
  <c r="H379" i="91"/>
  <c r="D380" i="82"/>
  <c r="G444" i="91"/>
  <c r="D446" i="82"/>
  <c r="G109" i="91"/>
  <c r="D109" i="82"/>
  <c r="D391" i="82"/>
  <c r="D408" i="82"/>
  <c r="H111" i="91"/>
  <c r="D111" i="82"/>
  <c r="G35" i="91"/>
  <c r="D33" i="82"/>
  <c r="G522" i="91"/>
  <c r="D514" i="82"/>
  <c r="D3" i="82"/>
  <c r="M3" i="82" s="1"/>
  <c r="D25" i="82"/>
  <c r="K25" i="82" s="1"/>
  <c r="G371" i="91"/>
  <c r="D372" i="82"/>
  <c r="G267" i="91"/>
  <c r="D267" i="91"/>
  <c r="G559" i="91"/>
  <c r="D555" i="82"/>
  <c r="G299" i="91"/>
  <c r="D299" i="91"/>
  <c r="G249" i="91"/>
  <c r="D253" i="82"/>
  <c r="G355" i="91"/>
  <c r="D357" i="82"/>
  <c r="D369" i="82"/>
  <c r="J450" i="91"/>
  <c r="U96" i="82"/>
  <c r="N96" i="82"/>
  <c r="O96" i="82" s="1"/>
  <c r="D350" i="82"/>
  <c r="U58" i="82"/>
  <c r="N58" i="82"/>
  <c r="O58" i="82" s="1"/>
  <c r="G506" i="91"/>
  <c r="D498" i="82"/>
  <c r="G530" i="91"/>
  <c r="G546" i="91"/>
  <c r="D542" i="82"/>
  <c r="G298" i="91"/>
  <c r="D298" i="91"/>
  <c r="G405" i="91"/>
  <c r="G103" i="91"/>
  <c r="D102" i="82"/>
  <c r="I533" i="91"/>
  <c r="D529" i="82"/>
  <c r="H363" i="91"/>
  <c r="D364" i="82"/>
  <c r="G239" i="91"/>
  <c r="D243" i="82"/>
  <c r="G526" i="91"/>
  <c r="G278" i="91"/>
  <c r="D278" i="91"/>
  <c r="D448" i="82"/>
  <c r="J429" i="91"/>
  <c r="D431" i="82"/>
  <c r="G191" i="91"/>
  <c r="D196" i="82"/>
  <c r="G334" i="91"/>
  <c r="D335" i="82"/>
  <c r="H350" i="91"/>
  <c r="D351" i="82"/>
  <c r="G470" i="91"/>
  <c r="D458" i="82"/>
  <c r="G22" i="91"/>
  <c r="D20" i="82"/>
  <c r="G207" i="91"/>
  <c r="D216" i="82"/>
  <c r="G374" i="91"/>
  <c r="D375" i="82"/>
  <c r="G422" i="91"/>
  <c r="D424" i="82"/>
  <c r="I510" i="91"/>
  <c r="D502" i="82"/>
  <c r="D439" i="82"/>
  <c r="G501" i="91"/>
  <c r="D493" i="82"/>
  <c r="D4" i="82"/>
  <c r="K4" i="82" s="1"/>
  <c r="D508" i="82"/>
  <c r="G556" i="91"/>
  <c r="D552" i="82"/>
  <c r="G247" i="91"/>
  <c r="D251" i="82"/>
  <c r="G302" i="91"/>
  <c r="D302" i="91"/>
  <c r="H557" i="91"/>
  <c r="D553" i="82"/>
  <c r="H485" i="91"/>
  <c r="D473" i="82"/>
  <c r="G294" i="91"/>
  <c r="D294" i="91"/>
  <c r="H534" i="91"/>
  <c r="D530" i="82"/>
  <c r="D343" i="82"/>
  <c r="D470" i="82"/>
  <c r="G30" i="91"/>
  <c r="D28" i="82"/>
  <c r="H231" i="91"/>
  <c r="D235" i="82"/>
  <c r="H318" i="91"/>
  <c r="D319" i="82"/>
  <c r="G518" i="91"/>
  <c r="D510" i="82"/>
  <c r="G15" i="91"/>
  <c r="D13" i="82"/>
  <c r="D247" i="82"/>
  <c r="J269" i="91"/>
  <c r="D269" i="91"/>
  <c r="H509" i="91"/>
  <c r="D501" i="82"/>
  <c r="G326" i="91"/>
  <c r="D327" i="82"/>
  <c r="G358" i="91"/>
  <c r="D359" i="82"/>
  <c r="G414" i="91"/>
  <c r="D416" i="82"/>
  <c r="G454" i="91"/>
  <c r="G542" i="91"/>
  <c r="D538" i="82"/>
  <c r="D545" i="82"/>
  <c r="H187" i="91"/>
  <c r="D192" i="82"/>
  <c r="G211" i="91"/>
  <c r="D220" i="82"/>
  <c r="G500" i="91"/>
  <c r="H198" i="91"/>
  <c r="D203" i="82"/>
  <c r="I246" i="91"/>
  <c r="D250" i="82"/>
  <c r="G325" i="91"/>
  <c r="D326" i="82"/>
  <c r="D371" i="82"/>
  <c r="G537" i="91"/>
  <c r="D533" i="82"/>
  <c r="H274" i="91"/>
  <c r="D274" i="91"/>
  <c r="H322" i="91"/>
  <c r="D323" i="82"/>
  <c r="G362" i="91"/>
  <c r="D363" i="82"/>
  <c r="G410" i="91"/>
  <c r="D412" i="82"/>
  <c r="G434" i="91"/>
  <c r="D436" i="82"/>
  <c r="H532" i="91"/>
  <c r="H182" i="91"/>
  <c r="G230" i="91"/>
  <c r="D234" i="82"/>
  <c r="J293" i="91"/>
  <c r="D293" i="91"/>
  <c r="H373" i="91"/>
  <c r="D374" i="82"/>
  <c r="J297" i="91"/>
  <c r="D297" i="91"/>
  <c r="I226" i="91"/>
  <c r="D226" i="91"/>
  <c r="G195" i="91"/>
  <c r="D200" i="82"/>
  <c r="G251" i="91"/>
  <c r="D255" i="82"/>
  <c r="G386" i="91"/>
  <c r="D387" i="82"/>
  <c r="G466" i="91"/>
  <c r="D454" i="82"/>
  <c r="G108" i="91"/>
  <c r="D108" i="82"/>
  <c r="D366" i="82"/>
  <c r="I433" i="91"/>
  <c r="D435" i="82"/>
  <c r="G513" i="91"/>
  <c r="D505" i="82"/>
  <c r="G110" i="91"/>
  <c r="D110" i="82"/>
  <c r="H282" i="91"/>
  <c r="D282" i="91"/>
  <c r="G330" i="91"/>
  <c r="D331" i="82"/>
  <c r="J418" i="91"/>
  <c r="D420" i="82"/>
  <c r="G490" i="91"/>
  <c r="D478" i="82"/>
  <c r="H548" i="91"/>
  <c r="D544" i="82"/>
  <c r="G333" i="91"/>
  <c r="D334" i="82"/>
  <c r="G421" i="91"/>
  <c r="D423" i="82"/>
  <c r="D308" i="82"/>
  <c r="G203" i="91"/>
  <c r="D208" i="82"/>
  <c r="J394" i="91"/>
  <c r="D395" i="82"/>
  <c r="G474" i="91"/>
  <c r="D462" i="82"/>
  <c r="I498" i="91"/>
  <c r="G12" i="91"/>
  <c r="D10" i="82"/>
  <c r="G190" i="91"/>
  <c r="D195" i="82"/>
  <c r="G206" i="91"/>
  <c r="D211" i="82"/>
  <c r="G262" i="91"/>
  <c r="G301" i="91"/>
  <c r="D301" i="91"/>
  <c r="G357" i="91"/>
  <c r="D358" i="82"/>
  <c r="G389" i="91"/>
  <c r="D390" i="82"/>
  <c r="G179" i="91"/>
  <c r="D187" i="82"/>
  <c r="H235" i="91"/>
  <c r="D239" i="82"/>
  <c r="D266" i="91"/>
  <c r="I266" i="91"/>
  <c r="I338" i="91"/>
  <c r="D339" i="82"/>
  <c r="G458" i="91"/>
  <c r="G524" i="91"/>
  <c r="D516" i="82"/>
  <c r="H555" i="91"/>
  <c r="D551" i="82"/>
  <c r="G238" i="91"/>
  <c r="D242" i="82"/>
  <c r="H277" i="91"/>
  <c r="D277" i="91"/>
  <c r="I397" i="91"/>
  <c r="D398" i="82"/>
  <c r="I378" i="91"/>
  <c r="D379" i="82"/>
  <c r="J402" i="91"/>
  <c r="D405" i="82"/>
  <c r="J341" i="91"/>
  <c r="D342" i="82"/>
  <c r="H493" i="91"/>
  <c r="D488" i="82"/>
  <c r="G505" i="91"/>
  <c r="D497" i="82"/>
  <c r="J529" i="91"/>
  <c r="G285" i="91"/>
  <c r="D285" i="91"/>
  <c r="D97" i="82"/>
  <c r="J98" i="91"/>
  <c r="G372" i="91"/>
  <c r="D373" i="82"/>
  <c r="G381" i="91"/>
  <c r="D382" i="82"/>
  <c r="H241" i="91"/>
  <c r="D245" i="82"/>
  <c r="H477" i="91"/>
  <c r="D465" i="82"/>
  <c r="J273" i="91"/>
  <c r="D273" i="91"/>
  <c r="J525" i="91"/>
  <c r="G215" i="91"/>
  <c r="D223" i="82"/>
  <c r="H34" i="91"/>
  <c r="D32" i="82"/>
  <c r="G413" i="91"/>
  <c r="D415" i="82"/>
  <c r="G430" i="91"/>
  <c r="D432" i="82"/>
  <c r="I403" i="91"/>
  <c r="J539" i="91"/>
  <c r="D535" i="82"/>
  <c r="H272" i="91"/>
  <c r="D272" i="91"/>
  <c r="D305" i="91"/>
  <c r="H305" i="91"/>
  <c r="G436" i="91"/>
  <c r="D438" i="82"/>
  <c r="G366" i="91"/>
  <c r="D367" i="82"/>
  <c r="G296" i="91"/>
  <c r="D296" i="91"/>
  <c r="D39" i="82"/>
  <c r="I170" i="91"/>
  <c r="D178" i="82"/>
  <c r="G545" i="91"/>
  <c r="D541" i="82"/>
  <c r="G255" i="91"/>
  <c r="D259" i="82"/>
  <c r="H475" i="91"/>
  <c r="D463" i="82"/>
  <c r="G438" i="91"/>
  <c r="D440" i="82"/>
  <c r="J178" i="91"/>
  <c r="D186" i="82"/>
  <c r="D204" i="82"/>
  <c r="G502" i="91"/>
  <c r="D494" i="82"/>
  <c r="G426" i="91"/>
  <c r="D428" i="82"/>
  <c r="G382" i="91"/>
  <c r="D383" i="82"/>
  <c r="H547" i="91"/>
  <c r="D543" i="82"/>
  <c r="I469" i="91"/>
  <c r="D457" i="82"/>
  <c r="J304" i="91"/>
  <c r="D304" i="91"/>
  <c r="H14" i="91"/>
  <c r="D12" i="82"/>
  <c r="G104" i="91"/>
  <c r="D103" i="82"/>
  <c r="G553" i="91"/>
  <c r="D549" i="82"/>
  <c r="I193" i="91"/>
  <c r="D198" i="82"/>
  <c r="H335" i="91"/>
  <c r="D336" i="82"/>
  <c r="G250" i="91"/>
  <c r="D254" i="82"/>
  <c r="G221" i="91"/>
  <c r="D229" i="82"/>
  <c r="H317" i="91"/>
  <c r="D318" i="82"/>
  <c r="G398" i="91"/>
  <c r="D399" i="82"/>
  <c r="I375" i="91"/>
  <c r="D376" i="82"/>
  <c r="H259" i="91"/>
  <c r="G264" i="91"/>
  <c r="D264" i="91"/>
  <c r="G227" i="91"/>
  <c r="D227" i="91"/>
  <c r="G18" i="91"/>
  <c r="D16" i="82"/>
  <c r="G483" i="91"/>
  <c r="D471" i="82"/>
  <c r="J9" i="91"/>
  <c r="D7" i="82"/>
  <c r="G346" i="91"/>
  <c r="D347" i="82"/>
  <c r="J486" i="91"/>
  <c r="D474" i="82"/>
  <c r="I101" i="91"/>
  <c r="D100" i="82"/>
  <c r="I286" i="91"/>
  <c r="D286" i="91"/>
  <c r="H336" i="91"/>
  <c r="D337" i="82"/>
  <c r="H540" i="91"/>
  <c r="D536" i="82"/>
  <c r="J40" i="91"/>
  <c r="D38" i="82"/>
  <c r="I25" i="91"/>
  <c r="D23" i="82"/>
  <c r="I214" i="91"/>
  <c r="D222" i="82"/>
  <c r="J354" i="91"/>
  <c r="D356" i="82"/>
  <c r="J465" i="91"/>
  <c r="J254" i="91"/>
  <c r="D258" i="82"/>
  <c r="H240" i="91"/>
  <c r="D244" i="82"/>
  <c r="I13" i="91"/>
  <c r="D11" i="82"/>
  <c r="H359" i="91"/>
  <c r="D360" i="82"/>
  <c r="G321" i="91"/>
  <c r="D322" i="82"/>
  <c r="J523" i="91"/>
  <c r="D515" i="82"/>
  <c r="I385" i="91"/>
  <c r="D386" i="82"/>
  <c r="G332" i="91"/>
  <c r="D333" i="82"/>
  <c r="G445" i="91"/>
  <c r="D447" i="82"/>
  <c r="G331" i="91"/>
  <c r="D332" i="82"/>
  <c r="I432" i="91"/>
  <c r="D434" i="82"/>
  <c r="H515" i="91"/>
  <c r="D507" i="82"/>
  <c r="J112" i="91"/>
  <c r="D112" i="82"/>
  <c r="H541" i="91"/>
  <c r="D537" i="82"/>
  <c r="G517" i="91"/>
  <c r="D509" i="82"/>
  <c r="H310" i="91"/>
  <c r="D311" i="82"/>
  <c r="G300" i="91"/>
  <c r="D300" i="91"/>
  <c r="G550" i="91"/>
  <c r="D546" i="82"/>
  <c r="J275" i="91"/>
  <c r="D275" i="91"/>
  <c r="H229" i="91"/>
  <c r="J37" i="91"/>
  <c r="D35" i="82"/>
  <c r="G192" i="91"/>
  <c r="D197" i="82"/>
  <c r="G514" i="91"/>
  <c r="D506" i="82"/>
  <c r="H478" i="91"/>
  <c r="D466" i="82"/>
  <c r="H442" i="91"/>
  <c r="D444" i="82"/>
  <c r="H383" i="91"/>
  <c r="D384" i="82"/>
  <c r="G314" i="91"/>
  <c r="D315" i="82"/>
  <c r="H481" i="91"/>
  <c r="D469" i="82"/>
  <c r="G495" i="91"/>
  <c r="J408" i="91"/>
  <c r="D410" i="82"/>
  <c r="G494" i="91"/>
  <c r="D489" i="82"/>
  <c r="G242" i="91"/>
  <c r="D246" i="82"/>
  <c r="G453" i="91"/>
  <c r="J492" i="91"/>
  <c r="D480" i="82"/>
  <c r="I33" i="91"/>
  <c r="D31" i="82"/>
  <c r="G348" i="91"/>
  <c r="D349" i="82"/>
  <c r="G205" i="91"/>
  <c r="D210" i="82"/>
  <c r="J531" i="91"/>
  <c r="J11" i="91"/>
  <c r="D9" i="82"/>
  <c r="J102" i="91"/>
  <c r="D101" i="82"/>
  <c r="I290" i="91"/>
  <c r="D290" i="91"/>
  <c r="H23" i="91"/>
  <c r="D21" i="82"/>
  <c r="G252" i="91"/>
  <c r="D256" i="82"/>
  <c r="J468" i="91"/>
  <c r="D456" i="82"/>
  <c r="G423" i="91"/>
  <c r="D425" i="82"/>
  <c r="I360" i="91"/>
  <c r="D361" i="82"/>
  <c r="H503" i="91"/>
  <c r="D495" i="82"/>
  <c r="G217" i="91"/>
  <c r="D225" i="82"/>
  <c r="N98" i="82"/>
  <c r="K99" i="91"/>
  <c r="V2748" i="82" l="1"/>
  <c r="V2677" i="82"/>
  <c r="V3117" i="82"/>
  <c r="V2739" i="82"/>
  <c r="V2385" i="82"/>
  <c r="V2472" i="82"/>
  <c r="V2560" i="82"/>
  <c r="V2645" i="82"/>
  <c r="V2575" i="82"/>
  <c r="V2304" i="82"/>
  <c r="V2594" i="82"/>
  <c r="V3029" i="82"/>
  <c r="V1909" i="82"/>
  <c r="V1915" i="82"/>
  <c r="V1505" i="82"/>
  <c r="V1512" i="82"/>
  <c r="V2649" i="82"/>
  <c r="V2777" i="82"/>
  <c r="V2656" i="82"/>
  <c r="V2948" i="82"/>
  <c r="V3048" i="82"/>
  <c r="V2300" i="82"/>
  <c r="V2505" i="82"/>
  <c r="V2526" i="82"/>
  <c r="V3175" i="82"/>
  <c r="V3122" i="82"/>
  <c r="V2993" i="82"/>
  <c r="V2484" i="82"/>
  <c r="V1817" i="82"/>
  <c r="V2273" i="82"/>
  <c r="V1501" i="82"/>
  <c r="V1499" i="82"/>
  <c r="V1497" i="82"/>
  <c r="V1507" i="82"/>
  <c r="V1508" i="82"/>
  <c r="V1506" i="82"/>
  <c r="V2143" i="82"/>
  <c r="V2045" i="82"/>
  <c r="V2162" i="82"/>
  <c r="V1500" i="82"/>
  <c r="V1503" i="82"/>
  <c r="V1502" i="82"/>
  <c r="V1866" i="82"/>
  <c r="V1504" i="82"/>
  <c r="V1511" i="82"/>
  <c r="V1510" i="82"/>
  <c r="V2144" i="82"/>
  <c r="V1509" i="82"/>
  <c r="V1236" i="82"/>
  <c r="V1498" i="82"/>
  <c r="V2160" i="82"/>
  <c r="V3044" i="82"/>
  <c r="V2051" i="82"/>
  <c r="V2053" i="82"/>
  <c r="V2039" i="82"/>
  <c r="V2034" i="82"/>
  <c r="V2362" i="82"/>
  <c r="V2501" i="82"/>
  <c r="V3134" i="82"/>
  <c r="V3205" i="82"/>
  <c r="V2819" i="82"/>
  <c r="V2754" i="82"/>
  <c r="V3200" i="82"/>
  <c r="V3041" i="82"/>
  <c r="V2797" i="82"/>
  <c r="V2961" i="82"/>
  <c r="V2761" i="82"/>
  <c r="V2282" i="82"/>
  <c r="V3065" i="82"/>
  <c r="V3097" i="82"/>
  <c r="V2870" i="82"/>
  <c r="V2164" i="82"/>
  <c r="V2036" i="82"/>
  <c r="V2258" i="82"/>
  <c r="V2669" i="82"/>
  <c r="V1867" i="82"/>
  <c r="V2824" i="82"/>
  <c r="V1860" i="82"/>
  <c r="V1881" i="82"/>
  <c r="V2818" i="82"/>
  <c r="V3014" i="82"/>
  <c r="V2879" i="82"/>
  <c r="V2231" i="82"/>
  <c r="V2885" i="82"/>
  <c r="V1996" i="82"/>
  <c r="V2023" i="82"/>
  <c r="V2283" i="82"/>
  <c r="V2219" i="82"/>
  <c r="V2654" i="82"/>
  <c r="V2098" i="82"/>
  <c r="V2225" i="82"/>
  <c r="V2842" i="82"/>
  <c r="V2010" i="82"/>
  <c r="V2286" i="82"/>
  <c r="V2257" i="82"/>
  <c r="V2775" i="82"/>
  <c r="V2773" i="82"/>
  <c r="V2723" i="82"/>
  <c r="V2137" i="82"/>
  <c r="V2205" i="82"/>
  <c r="V2552" i="82"/>
  <c r="V2546" i="82"/>
  <c r="V2587" i="82"/>
  <c r="V3050" i="82"/>
  <c r="V2759" i="82"/>
  <c r="V2619" i="82"/>
  <c r="V2559" i="82"/>
  <c r="V2921" i="82"/>
  <c r="V3160" i="82"/>
  <c r="V2072" i="82"/>
  <c r="V2636" i="82"/>
  <c r="V2246" i="82"/>
  <c r="V2188" i="82"/>
  <c r="V2578" i="82"/>
  <c r="V2543" i="82"/>
  <c r="V2745" i="82"/>
  <c r="V2216" i="82"/>
  <c r="V2020" i="82"/>
  <c r="V2729" i="82"/>
  <c r="V2383" i="82"/>
  <c r="V2000" i="82"/>
  <c r="V2086" i="82"/>
  <c r="V2261" i="82"/>
  <c r="V2553" i="82"/>
  <c r="V2733" i="82"/>
  <c r="V2249" i="82"/>
  <c r="V2802" i="82"/>
  <c r="V2699" i="82"/>
  <c r="V1927" i="82"/>
  <c r="V1932" i="82"/>
  <c r="V2134" i="82"/>
  <c r="V3196" i="82"/>
  <c r="V2881" i="82"/>
  <c r="V2666" i="82"/>
  <c r="V2165" i="82"/>
  <c r="V2352" i="82"/>
  <c r="V3191" i="82"/>
  <c r="V2732" i="82"/>
  <c r="V2511" i="82"/>
  <c r="V3004" i="82"/>
  <c r="V2311" i="82"/>
  <c r="V2781" i="82"/>
  <c r="V2866" i="82"/>
  <c r="V2518" i="82"/>
  <c r="V2370" i="82"/>
  <c r="V1893" i="82"/>
  <c r="V1984" i="82"/>
  <c r="V2303" i="82"/>
  <c r="V1902" i="82"/>
  <c r="V2355" i="82"/>
  <c r="V1855" i="82"/>
  <c r="V1878" i="82"/>
  <c r="V2653" i="82"/>
  <c r="V1900" i="82"/>
  <c r="V2892" i="82"/>
  <c r="V1924" i="82"/>
  <c r="V1879" i="82"/>
  <c r="V1954" i="82"/>
  <c r="V2163" i="82"/>
  <c r="V2471" i="82"/>
  <c r="V2289" i="82"/>
  <c r="V1874" i="82"/>
  <c r="V2139" i="82"/>
  <c r="V2657" i="82"/>
  <c r="V3056" i="82"/>
  <c r="V3133" i="82"/>
  <c r="V2400" i="82"/>
  <c r="V3177" i="82"/>
  <c r="V3132" i="82"/>
  <c r="V2854" i="82"/>
  <c r="V2288" i="82"/>
  <c r="V3162" i="82"/>
  <c r="V2250" i="82"/>
  <c r="V3221" i="82"/>
  <c r="V2917" i="82"/>
  <c r="V3184" i="82"/>
  <c r="V2567" i="82"/>
  <c r="V2541" i="82"/>
  <c r="V3137" i="82"/>
  <c r="V2396" i="82"/>
  <c r="V2503" i="82"/>
  <c r="V2641" i="82"/>
  <c r="V2487" i="82"/>
  <c r="V1974" i="82"/>
  <c r="V2038" i="82"/>
  <c r="V2075" i="82"/>
  <c r="V2152" i="82"/>
  <c r="V2202" i="82"/>
  <c r="V2536" i="82"/>
  <c r="V2568" i="82"/>
  <c r="V2561" i="82"/>
  <c r="V2958" i="82"/>
  <c r="V2558" i="82"/>
  <c r="V2398" i="82"/>
  <c r="V2126" i="82"/>
  <c r="V2167" i="82"/>
  <c r="V2066" i="82"/>
  <c r="V2890" i="82"/>
  <c r="V2833" i="82"/>
  <c r="V2296" i="82"/>
  <c r="V2110" i="82"/>
  <c r="V1883" i="82"/>
  <c r="V1951" i="82"/>
  <c r="V2617" i="82"/>
  <c r="V1935" i="82"/>
  <c r="V1995" i="82"/>
  <c r="V3062" i="82"/>
  <c r="V2009" i="82"/>
  <c r="V2265" i="82"/>
  <c r="V1926" i="82"/>
  <c r="V1933" i="82"/>
  <c r="V1959" i="82"/>
  <c r="V2331" i="82"/>
  <c r="V3197" i="82"/>
  <c r="V2887" i="82"/>
  <c r="V2486" i="82"/>
  <c r="V2838" i="82"/>
  <c r="V2439" i="82"/>
  <c r="V2500" i="82"/>
  <c r="V3192" i="82"/>
  <c r="V2021" i="82"/>
  <c r="V2070" i="82"/>
  <c r="V2298" i="82"/>
  <c r="V2364" i="82"/>
  <c r="V1885" i="82"/>
  <c r="V2041" i="82"/>
  <c r="V2689" i="82"/>
  <c r="V2301" i="82"/>
  <c r="V2926" i="82"/>
  <c r="V2407" i="82"/>
  <c r="V2293" i="82"/>
  <c r="V2111" i="82"/>
  <c r="V2173" i="82"/>
  <c r="V2428" i="82"/>
  <c r="V2550" i="82"/>
  <c r="V2381" i="82"/>
  <c r="V2113" i="82"/>
  <c r="V2946" i="82"/>
  <c r="V2230" i="82"/>
  <c r="V1865" i="82"/>
  <c r="V1937" i="82"/>
  <c r="V2936" i="82"/>
  <c r="V2467" i="82"/>
  <c r="V3126" i="82"/>
  <c r="V2479" i="82"/>
  <c r="V1981" i="82"/>
  <c r="V2088" i="82"/>
  <c r="V2340" i="82"/>
  <c r="V2718" i="82"/>
  <c r="V3208" i="82"/>
  <c r="V2862" i="82"/>
  <c r="V3217" i="82"/>
  <c r="V2734" i="82"/>
  <c r="V2342" i="82"/>
  <c r="V3209" i="82"/>
  <c r="V2875" i="82"/>
  <c r="V3211" i="82"/>
  <c r="V2416" i="82"/>
  <c r="V3161" i="82"/>
  <c r="V2945" i="82"/>
  <c r="V3142" i="82"/>
  <c r="V2681" i="82"/>
  <c r="V2670" i="82"/>
  <c r="V2433" i="82"/>
  <c r="V2329" i="82"/>
  <c r="V2112" i="82"/>
  <c r="V2308" i="82"/>
  <c r="V2290" i="82"/>
  <c r="V2968" i="82"/>
  <c r="V2782" i="82"/>
  <c r="V2147" i="82"/>
  <c r="V3013" i="82"/>
  <c r="V2980" i="82"/>
  <c r="V2444" i="82"/>
  <c r="V2986" i="82"/>
  <c r="V2911" i="82"/>
  <c r="V2182" i="82"/>
  <c r="V2245" i="82"/>
  <c r="V2048" i="82"/>
  <c r="V2063" i="82"/>
  <c r="V3058" i="82"/>
  <c r="V1949" i="82"/>
  <c r="V2059" i="82"/>
  <c r="V2280" i="82"/>
  <c r="V2119" i="82"/>
  <c r="V2305" i="82"/>
  <c r="V2469" i="82"/>
  <c r="V2989" i="82"/>
  <c r="V3166" i="82"/>
  <c r="V3154" i="82"/>
  <c r="V3105" i="82"/>
  <c r="V2190" i="82"/>
  <c r="V2880" i="82"/>
  <c r="V2730" i="82"/>
  <c r="V2401" i="82"/>
  <c r="V3075" i="82"/>
  <c r="V2716" i="82"/>
  <c r="V2376" i="82"/>
  <c r="V2728" i="82"/>
  <c r="V2850" i="82"/>
  <c r="V2848" i="82"/>
  <c r="V3021" i="82"/>
  <c r="V2805" i="82"/>
  <c r="V2227" i="82"/>
  <c r="V2871" i="82"/>
  <c r="V2022" i="82"/>
  <c r="V3131" i="82"/>
  <c r="V1890" i="82"/>
  <c r="V2731" i="82"/>
  <c r="V2017" i="82"/>
  <c r="V2135" i="82"/>
  <c r="V2177" i="82"/>
  <c r="V2599" i="82"/>
  <c r="V2987" i="82"/>
  <c r="V2402" i="82"/>
  <c r="V3002" i="82"/>
  <c r="V2538" i="82"/>
  <c r="V3129" i="82"/>
  <c r="V2299" i="82"/>
  <c r="V2721" i="82"/>
  <c r="V3111" i="82"/>
  <c r="V3104" i="82"/>
  <c r="V2624" i="82"/>
  <c r="V2371" i="82"/>
  <c r="V1999" i="82"/>
  <c r="V1917" i="82"/>
  <c r="V2018" i="82"/>
  <c r="V2153" i="82"/>
  <c r="V2597" i="82"/>
  <c r="V2647" i="82"/>
  <c r="V3120" i="82"/>
  <c r="V2535" i="82"/>
  <c r="V2554" i="82"/>
  <c r="V1946" i="82"/>
  <c r="V2151" i="82"/>
  <c r="V2100" i="82"/>
  <c r="V1977" i="82"/>
  <c r="V2425" i="82"/>
  <c r="V2544" i="82"/>
  <c r="V2611" i="82"/>
  <c r="V2665" i="82"/>
  <c r="V3103" i="82"/>
  <c r="V2001" i="82"/>
  <c r="V2826" i="82"/>
  <c r="V3116" i="82"/>
  <c r="V2593" i="82"/>
  <c r="V2525" i="82"/>
  <c r="V2504" i="82"/>
  <c r="V2539" i="82"/>
  <c r="V2094" i="82"/>
  <c r="V3010" i="82"/>
  <c r="V2928" i="82"/>
  <c r="V2695" i="82"/>
  <c r="V2253" i="82"/>
  <c r="V2860" i="82"/>
  <c r="V2007" i="82"/>
  <c r="V2092" i="82"/>
  <c r="V2104" i="82"/>
  <c r="V2970" i="82"/>
  <c r="V2605" i="82"/>
  <c r="V2627" i="82"/>
  <c r="V3206" i="82"/>
  <c r="V2319" i="82"/>
  <c r="V2064" i="82"/>
  <c r="V2520" i="82"/>
  <c r="V2598" i="82"/>
  <c r="V3060" i="82"/>
  <c r="V2570" i="82"/>
  <c r="V2194" i="82"/>
  <c r="V2576" i="82"/>
  <c r="V2581" i="82"/>
  <c r="V2527" i="82"/>
  <c r="V3036" i="82"/>
  <c r="V1922" i="82"/>
  <c r="V2251" i="82"/>
  <c r="V2717" i="82"/>
  <c r="V2040" i="82"/>
  <c r="V2711" i="82"/>
  <c r="V1965" i="82"/>
  <c r="V2353" i="82"/>
  <c r="V3019" i="82"/>
  <c r="V3015" i="82"/>
  <c r="V2690" i="82"/>
  <c r="V2507" i="82"/>
  <c r="V2013" i="82"/>
  <c r="V2884" i="82"/>
  <c r="V2687" i="82"/>
  <c r="V2058" i="82"/>
  <c r="V2313" i="82"/>
  <c r="V2682" i="82"/>
  <c r="V3156" i="82"/>
  <c r="V3016" i="82"/>
  <c r="V2055" i="82"/>
  <c r="V2629" i="82"/>
  <c r="V2198" i="82"/>
  <c r="V2765" i="82"/>
  <c r="V2727" i="82"/>
  <c r="V2628" i="82"/>
  <c r="V2067" i="82"/>
  <c r="V2116" i="82"/>
  <c r="V2637" i="82"/>
  <c r="V3032" i="82"/>
  <c r="V2791" i="82"/>
  <c r="V2389" i="82"/>
  <c r="V1958" i="82"/>
  <c r="V2719" i="82"/>
  <c r="V2359" i="82"/>
  <c r="V2071" i="82"/>
  <c r="V2281" i="82"/>
  <c r="V1961" i="82"/>
  <c r="V2079" i="82"/>
  <c r="V2489" i="82"/>
  <c r="V2659" i="82"/>
  <c r="V3071" i="82"/>
  <c r="V2760" i="82"/>
  <c r="V2977" i="82"/>
  <c r="V2996" i="82"/>
  <c r="V2033" i="82"/>
  <c r="V3089" i="82"/>
  <c r="V2488" i="82"/>
  <c r="V3114" i="82"/>
  <c r="V2829" i="82"/>
  <c r="V2607" i="82"/>
  <c r="V2955" i="82"/>
  <c r="V2709" i="82"/>
  <c r="V2473" i="82"/>
  <c r="V2463" i="82"/>
  <c r="V1869" i="82"/>
  <c r="V3076" i="82"/>
  <c r="V2964" i="82"/>
  <c r="V2832" i="82"/>
  <c r="V2193" i="82"/>
  <c r="V1914" i="82"/>
  <c r="V1969" i="82"/>
  <c r="V2991" i="82"/>
  <c r="V3083" i="82"/>
  <c r="V3094" i="82"/>
  <c r="V2974" i="82"/>
  <c r="V2882" i="82"/>
  <c r="V2746" i="82"/>
  <c r="V2779" i="82"/>
  <c r="V2490" i="82"/>
  <c r="V3059" i="82"/>
  <c r="V2834" i="82"/>
  <c r="V2600" i="82"/>
  <c r="V2919" i="82"/>
  <c r="V2237" i="82"/>
  <c r="V2831" i="82"/>
  <c r="V2344" i="82"/>
  <c r="V3219" i="82"/>
  <c r="V2947" i="82"/>
  <c r="V2328" i="82"/>
  <c r="V1870" i="82"/>
  <c r="V2004" i="82"/>
  <c r="V3008" i="82"/>
  <c r="V2046" i="82"/>
  <c r="V3054" i="82"/>
  <c r="V2499" i="82"/>
  <c r="V2556" i="82"/>
  <c r="V2030" i="82"/>
  <c r="V2737" i="82"/>
  <c r="V2514" i="82"/>
  <c r="V2960" i="82"/>
  <c r="V2333" i="82"/>
  <c r="V2603" i="82"/>
  <c r="V2096" i="82"/>
  <c r="V2221" i="82"/>
  <c r="V2345" i="82"/>
  <c r="V2625" i="82"/>
  <c r="V3006" i="82"/>
  <c r="V2736" i="82"/>
  <c r="V2482" i="82"/>
  <c r="V2307" i="82"/>
  <c r="V2994" i="82"/>
  <c r="V1957" i="82"/>
  <c r="V2016" i="82"/>
  <c r="V2339" i="82"/>
  <c r="V2324" i="82"/>
  <c r="V3216" i="82"/>
  <c r="V3172" i="82"/>
  <c r="V3053" i="82"/>
  <c r="V2863" i="82"/>
  <c r="V2894" i="82"/>
  <c r="V2213" i="82"/>
  <c r="V2644" i="82"/>
  <c r="V2979" i="82"/>
  <c r="V2616" i="82"/>
  <c r="V1998" i="82"/>
  <c r="V1646" i="82"/>
  <c r="V1714" i="82"/>
  <c r="V1640" i="82"/>
  <c r="V2083" i="82"/>
  <c r="V2232" i="82"/>
  <c r="V3039" i="82"/>
  <c r="V3212" i="82"/>
  <c r="V3102" i="82"/>
  <c r="V2099" i="82"/>
  <c r="V3130" i="82"/>
  <c r="V2769" i="82"/>
  <c r="V2142" i="82"/>
  <c r="V3077" i="82"/>
  <c r="V2726" i="82"/>
  <c r="V2330" i="82"/>
  <c r="V3026" i="82"/>
  <c r="V2827" i="82"/>
  <c r="V2422" i="82"/>
  <c r="V3149" i="82"/>
  <c r="V2382" i="82"/>
  <c r="V2327" i="82"/>
  <c r="V3173" i="82"/>
  <c r="V2412" i="82"/>
  <c r="V2233" i="82"/>
  <c r="V2510" i="82"/>
  <c r="V2667" i="82"/>
  <c r="V2277" i="82"/>
  <c r="V2297" i="82"/>
  <c r="V1920" i="82"/>
  <c r="V1948" i="82"/>
  <c r="V2091" i="82"/>
  <c r="V2354" i="82"/>
  <c r="V2481" i="82"/>
  <c r="V2582" i="82"/>
  <c r="V2678" i="82"/>
  <c r="V2950" i="82"/>
  <c r="V3043" i="82"/>
  <c r="V3079" i="82"/>
  <c r="V3027" i="82"/>
  <c r="V2239" i="82"/>
  <c r="V2592" i="82"/>
  <c r="V2889" i="82"/>
  <c r="V2652" i="82"/>
  <c r="V2315" i="82"/>
  <c r="V3127" i="82"/>
  <c r="V2910" i="82"/>
  <c r="V2925" i="82"/>
  <c r="V2431" i="82"/>
  <c r="V3112" i="82"/>
  <c r="V2229" i="82"/>
  <c r="V2027" i="82"/>
  <c r="V2025" i="82"/>
  <c r="V2314" i="82"/>
  <c r="V2106" i="82"/>
  <c r="V3146" i="82"/>
  <c r="V1973" i="82"/>
  <c r="V2794" i="82"/>
  <c r="V2129" i="82"/>
  <c r="V2155" i="82"/>
  <c r="V1847" i="82"/>
  <c r="V2095" i="82"/>
  <c r="V2360" i="82"/>
  <c r="V2372" i="82"/>
  <c r="V3066" i="82"/>
  <c r="V2821" i="82"/>
  <c r="V2929" i="82"/>
  <c r="V2409" i="82"/>
  <c r="V2813" i="82"/>
  <c r="V2180" i="82"/>
  <c r="V3179" i="82"/>
  <c r="V2615" i="82"/>
  <c r="V3164" i="82"/>
  <c r="V2413" i="82"/>
  <c r="V2306" i="82"/>
  <c r="V2916" i="82"/>
  <c r="V2438" i="82"/>
  <c r="V3169" i="82"/>
  <c r="V3136" i="82"/>
  <c r="V2207" i="82"/>
  <c r="V1877" i="82"/>
  <c r="V1863" i="82"/>
  <c r="V1997" i="82"/>
  <c r="V2766" i="82"/>
  <c r="V1898" i="82"/>
  <c r="V2217" i="82"/>
  <c r="V1918" i="82"/>
  <c r="V2502" i="82"/>
  <c r="V2506" i="82"/>
  <c r="V2068" i="82"/>
  <c r="V1952" i="82"/>
  <c r="V1848" i="82"/>
  <c r="V1986" i="82"/>
  <c r="V1975" i="82"/>
  <c r="V2228" i="82"/>
  <c r="V2377" i="82"/>
  <c r="V3072" i="82"/>
  <c r="V3124" i="82"/>
  <c r="V3113" i="82"/>
  <c r="V2744" i="82"/>
  <c r="V2295" i="82"/>
  <c r="V2612" i="82"/>
  <c r="V2274" i="82"/>
  <c r="V3037" i="82"/>
  <c r="V2591" i="82"/>
  <c r="V2803" i="82"/>
  <c r="V2823" i="82"/>
  <c r="V2334" i="82"/>
  <c r="V2856" i="82"/>
  <c r="V2262" i="82"/>
  <c r="V2062" i="82"/>
  <c r="V1908" i="82"/>
  <c r="V2899" i="82"/>
  <c r="V2026" i="82"/>
  <c r="V3028" i="82"/>
  <c r="V3080" i="82"/>
  <c r="V2660" i="82"/>
  <c r="V2097" i="82"/>
  <c r="V3038" i="82"/>
  <c r="V2208" i="82"/>
  <c r="V1925" i="82"/>
  <c r="V2103" i="82"/>
  <c r="V2158" i="82"/>
  <c r="V2366" i="82"/>
  <c r="V2480" i="82"/>
  <c r="V2583" i="82"/>
  <c r="V1822" i="82"/>
  <c r="V1896" i="82"/>
  <c r="V2268" i="82"/>
  <c r="V2580" i="82"/>
  <c r="V2954" i="82"/>
  <c r="V2140" i="82"/>
  <c r="V2634" i="82"/>
  <c r="V2661" i="82"/>
  <c r="V2540" i="82"/>
  <c r="V2363" i="82"/>
  <c r="V2085" i="82"/>
  <c r="V2171" i="82"/>
  <c r="V1964" i="82"/>
  <c r="V1897" i="82"/>
  <c r="V2531" i="82"/>
  <c r="V2590" i="82"/>
  <c r="V2549" i="82"/>
  <c r="V2508" i="82"/>
  <c r="V2405" i="82"/>
  <c r="V1990" i="82"/>
  <c r="V1971" i="82"/>
  <c r="V2713" i="82"/>
  <c r="V2703" i="82"/>
  <c r="V1968" i="82"/>
  <c r="V2184" i="82"/>
  <c r="V2357" i="82"/>
  <c r="V2557" i="82"/>
  <c r="V3025" i="82"/>
  <c r="V2271" i="82"/>
  <c r="V3222" i="82"/>
  <c r="V2533" i="82"/>
  <c r="V2187" i="82"/>
  <c r="V2120" i="82"/>
  <c r="V1889" i="82"/>
  <c r="V2254" i="82"/>
  <c r="V1955" i="82"/>
  <c r="V2122" i="82"/>
  <c r="V1919" i="82"/>
  <c r="V2179" i="82"/>
  <c r="V2128" i="82"/>
  <c r="V2136" i="82"/>
  <c r="V2320" i="82"/>
  <c r="V3147" i="82"/>
  <c r="V2212" i="82"/>
  <c r="V2203" i="82"/>
  <c r="V2725" i="82"/>
  <c r="V2032" i="82"/>
  <c r="V2161" i="82"/>
  <c r="V2521" i="82"/>
  <c r="V2537" i="82"/>
  <c r="V1657" i="82"/>
  <c r="V1539" i="82"/>
  <c r="V2089" i="82"/>
  <c r="V2150" i="82"/>
  <c r="V2392" i="82"/>
  <c r="V2456" i="82"/>
  <c r="V2959" i="82"/>
  <c r="V3220" i="82"/>
  <c r="V2941" i="82"/>
  <c r="V2420" i="82"/>
  <c r="V2982" i="82"/>
  <c r="V2302" i="82"/>
  <c r="V2962" i="82"/>
  <c r="V2753" i="82"/>
  <c r="V2421" i="82"/>
  <c r="V3145" i="82"/>
  <c r="V2867" i="82"/>
  <c r="V2701" i="82"/>
  <c r="V2287" i="82"/>
  <c r="V2893" i="82"/>
  <c r="V2432" i="82"/>
  <c r="V3140" i="82"/>
  <c r="V2912" i="82"/>
  <c r="V2724" i="82"/>
  <c r="V2714" i="82"/>
  <c r="V3095" i="82"/>
  <c r="V3042" i="82"/>
  <c r="V2865" i="82"/>
  <c r="V2861" i="82"/>
  <c r="V3182" i="82"/>
  <c r="V2901" i="82"/>
  <c r="V3213" i="82"/>
  <c r="V2847" i="82"/>
  <c r="V2378" i="82"/>
  <c r="V2418" i="82"/>
  <c r="V2157" i="82"/>
  <c r="V3017" i="82"/>
  <c r="V3000" i="82"/>
  <c r="V2423" i="82"/>
  <c r="V2809" i="82"/>
  <c r="V2738" i="82"/>
  <c r="V2028" i="82"/>
  <c r="V2474" i="82"/>
  <c r="V2722" i="82"/>
  <c r="V1960" i="82"/>
  <c r="V2218" i="82"/>
  <c r="V2397" i="82"/>
  <c r="V3141" i="82"/>
  <c r="V2057" i="82"/>
  <c r="V2349" i="82"/>
  <c r="V2483" i="82"/>
  <c r="V2348" i="82"/>
  <c r="V2375" i="82"/>
  <c r="V2816" i="82"/>
  <c r="V1940" i="82"/>
  <c r="V3034" i="82"/>
  <c r="V3063" i="82"/>
  <c r="V2770" i="82"/>
  <c r="V2858" i="82"/>
  <c r="V2312" i="82"/>
  <c r="V3098" i="82"/>
  <c r="V2705" i="82"/>
  <c r="V2853" i="82"/>
  <c r="V2386" i="82"/>
  <c r="V3214" i="82"/>
  <c r="V2969" i="82"/>
  <c r="V2485" i="82"/>
  <c r="V2272" i="82"/>
  <c r="V3198" i="82"/>
  <c r="V2756" i="82"/>
  <c r="V2318" i="82"/>
  <c r="V2214" i="82"/>
  <c r="V3187" i="82"/>
  <c r="V1941" i="82"/>
  <c r="V2117" i="82"/>
  <c r="V2238" i="82"/>
  <c r="V3143" i="82"/>
  <c r="V2093" i="82"/>
  <c r="V2822" i="82"/>
  <c r="V2123" i="82"/>
  <c r="V2248" i="82"/>
  <c r="V2343" i="82"/>
  <c r="V2452" i="82"/>
  <c r="V2897" i="82"/>
  <c r="V2243" i="82"/>
  <c r="V2837" i="82"/>
  <c r="V2195" i="82"/>
  <c r="V3144" i="82"/>
  <c r="V3118" i="82"/>
  <c r="V3046" i="82"/>
  <c r="V2720" i="82"/>
  <c r="V2566" i="82"/>
  <c r="V3101" i="82"/>
  <c r="V2740" i="82"/>
  <c r="V2902" i="82"/>
  <c r="V3199" i="82"/>
  <c r="V1888" i="82"/>
  <c r="V1923" i="82"/>
  <c r="V2209" i="82"/>
  <c r="V2419" i="82"/>
  <c r="V2275" i="82"/>
  <c r="V3170" i="82"/>
  <c r="V1906" i="82"/>
  <c r="V2952" i="82"/>
  <c r="V1857" i="82"/>
  <c r="V2145" i="82"/>
  <c r="V2395" i="82"/>
  <c r="V2323" i="82"/>
  <c r="V3148" i="82"/>
  <c r="V2799" i="82"/>
  <c r="V2873" i="82"/>
  <c r="V2763" i="82"/>
  <c r="V3045" i="82"/>
  <c r="V2874" i="82"/>
  <c r="V2404" i="82"/>
  <c r="V3168" i="82"/>
  <c r="V2785" i="82"/>
  <c r="V2755" i="82"/>
  <c r="V2008" i="82"/>
  <c r="V1956" i="82"/>
  <c r="V1953" i="82"/>
  <c r="V2061" i="82"/>
  <c r="V2675" i="82"/>
  <c r="V2547" i="82"/>
  <c r="V2065" i="82"/>
  <c r="V2084" i="82"/>
  <c r="V1916" i="82"/>
  <c r="V2256" i="82"/>
  <c r="V2523" i="82"/>
  <c r="V2621" i="82"/>
  <c r="V3128" i="82"/>
  <c r="V2938" i="82"/>
  <c r="V2437" i="82"/>
  <c r="V2346" i="82"/>
  <c r="V2403" i="82"/>
  <c r="V2528" i="82"/>
  <c r="V2998" i="82"/>
  <c r="V3033" i="82"/>
  <c r="V2365" i="82"/>
  <c r="V2191" i="82"/>
  <c r="V1967" i="82"/>
  <c r="V2175" i="82"/>
  <c r="V2149" i="82"/>
  <c r="V2497" i="82"/>
  <c r="V2610" i="82"/>
  <c r="V2512" i="82"/>
  <c r="V2373" i="82"/>
  <c r="V2595" i="82"/>
  <c r="V2384" i="82"/>
  <c r="V2691" i="82"/>
  <c r="V3074" i="82"/>
  <c r="V2741" i="82"/>
  <c r="V2694" i="82"/>
  <c r="V2569" i="82"/>
  <c r="V2204" i="82"/>
  <c r="V2321" i="82"/>
  <c r="V2749" i="82"/>
  <c r="V2530" i="82"/>
  <c r="V2577" i="82"/>
  <c r="V2633" i="82"/>
  <c r="V3023" i="82"/>
  <c r="V2492" i="82"/>
  <c r="V2788" i="82"/>
  <c r="V2642" i="82"/>
  <c r="V2606" i="82"/>
  <c r="V2176" i="82"/>
  <c r="V2602" i="82"/>
  <c r="V2923" i="82"/>
  <c r="V2435" i="82"/>
  <c r="V1988" i="82"/>
  <c r="V2361" i="82"/>
  <c r="V2635" i="82"/>
  <c r="V2234" i="82"/>
  <c r="V2626" i="82"/>
  <c r="V2408" i="82"/>
  <c r="V2571" i="82"/>
  <c r="V2915" i="82"/>
  <c r="V2940" i="82"/>
  <c r="V1962" i="82"/>
  <c r="V2118" i="82"/>
  <c r="V2579" i="82"/>
  <c r="V2601" i="82"/>
  <c r="V2780" i="82"/>
  <c r="V3061" i="82"/>
  <c r="V2975" i="82"/>
  <c r="V2562" i="82"/>
  <c r="V2411" i="82"/>
  <c r="V2369" i="82"/>
  <c r="V2613" i="82"/>
  <c r="V2589" i="82"/>
  <c r="V2464" i="82"/>
  <c r="V2168" i="82"/>
  <c r="V2124" i="82"/>
  <c r="V1939" i="82"/>
  <c r="V2707" i="82"/>
  <c r="V2141" i="82"/>
  <c r="V2646" i="82"/>
  <c r="V2757" i="82"/>
  <c r="V2555" i="82"/>
  <c r="V2534" i="82"/>
  <c r="V1992" i="82"/>
  <c r="V2942" i="82"/>
  <c r="V2138" i="82"/>
  <c r="V2851" i="82"/>
  <c r="V2909" i="82"/>
  <c r="V2429" i="82"/>
  <c r="V2924" i="82"/>
  <c r="V3151" i="82"/>
  <c r="V3091" i="82"/>
  <c r="V2758" i="82"/>
  <c r="V2292" i="82"/>
  <c r="V3106" i="82"/>
  <c r="V2983" i="82"/>
  <c r="V2495" i="82"/>
  <c r="V3082" i="82"/>
  <c r="V2542" i="82"/>
  <c r="V3115" i="82"/>
  <c r="V2864" i="82"/>
  <c r="V2693" i="82"/>
  <c r="V2223" i="82"/>
  <c r="V2997" i="82"/>
  <c r="V2172" i="82"/>
  <c r="V2984" i="82"/>
  <c r="V2774" i="82"/>
  <c r="V2840" i="82"/>
  <c r="V2107" i="82"/>
  <c r="V1947" i="82"/>
  <c r="V2081" i="82"/>
  <c r="V2181" i="82"/>
  <c r="V2235" i="82"/>
  <c r="V2047" i="82"/>
  <c r="V1853" i="82"/>
  <c r="V1886" i="82"/>
  <c r="V2806" i="82"/>
  <c r="V2012" i="82"/>
  <c r="V2663" i="82"/>
  <c r="V1882" i="82"/>
  <c r="V1993" i="82"/>
  <c r="V2325" i="82"/>
  <c r="V2309" i="82"/>
  <c r="V2655" i="82"/>
  <c r="V2586" i="82"/>
  <c r="V2927" i="82"/>
  <c r="V3022" i="82"/>
  <c r="V2985" i="82"/>
  <c r="V2427" i="82"/>
  <c r="V2883" i="82"/>
  <c r="V2215" i="82"/>
  <c r="V2898" i="82"/>
  <c r="V2787" i="82"/>
  <c r="V2651" i="82"/>
  <c r="V2222" i="82"/>
  <c r="V2971" i="82"/>
  <c r="V2584" i="82"/>
  <c r="V2226" i="82"/>
  <c r="V2817" i="82"/>
  <c r="V3223" i="82"/>
  <c r="V2259" i="82"/>
  <c r="V2255" i="82"/>
  <c r="V1854" i="82"/>
  <c r="V3167" i="82"/>
  <c r="V2896" i="82"/>
  <c r="V1880" i="82"/>
  <c r="V3024" i="82"/>
  <c r="V2908" i="82"/>
  <c r="V2491" i="82"/>
  <c r="V2798" i="82"/>
  <c r="V1950" i="82"/>
  <c r="V1991" i="82"/>
  <c r="V2074" i="82"/>
  <c r="V2220" i="82"/>
  <c r="V2516" i="82"/>
  <c r="V3107" i="82"/>
  <c r="V2801" i="82"/>
  <c r="V2322" i="82"/>
  <c r="V2768" i="82"/>
  <c r="V2931" i="82"/>
  <c r="V3009" i="82"/>
  <c r="V2310" i="82"/>
  <c r="V3139" i="82"/>
  <c r="V2895" i="82"/>
  <c r="V2316" i="82"/>
  <c r="V2604" i="82"/>
  <c r="V3193" i="82"/>
  <c r="V2743" i="82"/>
  <c r="V1862" i="82"/>
  <c r="V2778" i="82"/>
  <c r="V2077" i="82"/>
  <c r="V2148" i="82"/>
  <c r="V3084" i="82"/>
  <c r="V2005" i="82"/>
  <c r="V2852" i="82"/>
  <c r="V1872" i="82"/>
  <c r="V2868" i="82"/>
  <c r="V2003" i="82"/>
  <c r="V2042" i="82"/>
  <c r="V2199" i="82"/>
  <c r="V2335" i="82"/>
  <c r="V2943" i="82"/>
  <c r="V3180" i="82"/>
  <c r="V3031" i="82"/>
  <c r="V3125" i="82"/>
  <c r="V2515" i="82"/>
  <c r="V2905" i="82"/>
  <c r="V2965" i="82"/>
  <c r="V3203" i="82"/>
  <c r="V2426" i="82"/>
  <c r="V3150" i="82"/>
  <c r="V2953" i="82"/>
  <c r="V2448" i="82"/>
  <c r="V2664" i="82"/>
  <c r="V2588" i="82"/>
  <c r="V2186" i="82"/>
  <c r="V2183" i="82"/>
  <c r="V2356" i="82"/>
  <c r="V1943" i="82"/>
  <c r="V2808" i="82"/>
  <c r="V1884" i="82"/>
  <c r="V3088" i="82"/>
  <c r="V2620" i="82"/>
  <c r="V1850" i="82"/>
  <c r="V2236" i="82"/>
  <c r="V2918" i="82"/>
  <c r="V3138" i="82"/>
  <c r="V3035" i="82"/>
  <c r="V3081" i="82"/>
  <c r="V2967" i="82"/>
  <c r="V2477" i="82"/>
  <c r="V2054" i="82"/>
  <c r="V2839" i="82"/>
  <c r="V2200" i="82"/>
  <c r="V3011" i="82"/>
  <c r="V2789" i="82"/>
  <c r="V3090" i="82"/>
  <c r="V2673" i="82"/>
  <c r="V3190" i="82"/>
  <c r="V2843" i="82"/>
  <c r="V2294" i="82"/>
  <c r="V2326" i="82"/>
  <c r="V1928" i="82"/>
  <c r="V2052" i="82"/>
  <c r="V3171" i="82"/>
  <c r="V1931" i="82"/>
  <c r="V2170" i="82"/>
  <c r="V2291" i="82"/>
  <c r="V2841" i="82"/>
  <c r="V1934" i="82"/>
  <c r="V1966" i="82"/>
  <c r="V2524" i="82"/>
  <c r="V2332" i="82"/>
  <c r="V1859" i="82"/>
  <c r="V1945" i="82"/>
  <c r="V1871" i="82"/>
  <c r="V2101" i="82"/>
  <c r="V1894" i="82"/>
  <c r="V2146" i="82"/>
  <c r="V1876" i="82"/>
  <c r="V1904" i="82"/>
  <c r="V2494" i="82"/>
  <c r="V2671" i="82"/>
  <c r="V2285" i="82"/>
  <c r="V1978" i="82"/>
  <c r="V2006" i="82"/>
  <c r="V2341" i="82"/>
  <c r="V2440" i="82"/>
  <c r="V2935" i="82"/>
  <c r="V3092" i="82"/>
  <c r="V2618" i="82"/>
  <c r="V2764" i="82"/>
  <c r="V2830" i="82"/>
  <c r="V2939" i="82"/>
  <c r="V2877" i="82"/>
  <c r="V3218" i="82"/>
  <c r="V2697" i="82"/>
  <c r="V2278" i="82"/>
  <c r="V2878" i="82"/>
  <c r="V2564" i="82"/>
  <c r="V3047" i="82"/>
  <c r="V2807" i="82"/>
  <c r="V3195" i="82"/>
  <c r="V2368" i="82"/>
  <c r="V2105" i="82"/>
  <c r="V2263" i="82"/>
  <c r="V2244" i="82"/>
  <c r="V2050" i="82"/>
  <c r="V2934" i="82"/>
  <c r="V2108" i="82"/>
  <c r="V2846" i="82"/>
  <c r="V2192" i="82"/>
  <c r="V2686" i="82"/>
  <c r="V2937" i="82"/>
  <c r="V1873" i="82"/>
  <c r="V2121" i="82"/>
  <c r="V2706" i="82"/>
  <c r="V2784" i="82"/>
  <c r="V1856" i="82"/>
  <c r="V2999" i="82"/>
  <c r="V2125" i="82"/>
  <c r="V2102" i="82"/>
  <c r="V1861" i="82"/>
  <c r="V2972" i="82"/>
  <c r="V2835" i="82"/>
  <c r="V2679" i="82"/>
  <c r="V1994" i="82"/>
  <c r="V2475" i="82"/>
  <c r="V1891" i="82"/>
  <c r="V1852" i="82"/>
  <c r="V2131" i="82"/>
  <c r="V2390" i="82"/>
  <c r="V3007" i="82"/>
  <c r="V3155" i="82"/>
  <c r="V2920" i="82"/>
  <c r="V2771" i="82"/>
  <c r="V2751" i="82"/>
  <c r="V3174" i="82"/>
  <c r="V2614" i="82"/>
  <c r="V2279" i="82"/>
  <c r="V2608" i="82"/>
  <c r="V3085" i="82"/>
  <c r="V2772" i="82"/>
  <c r="V2154" i="82"/>
  <c r="V2069" i="82"/>
  <c r="V2622" i="82"/>
  <c r="V2849" i="82"/>
  <c r="V2024" i="82"/>
  <c r="V2267" i="82"/>
  <c r="V2443" i="82"/>
  <c r="V2906" i="82"/>
  <c r="V2956" i="82"/>
  <c r="V2037" i="82"/>
  <c r="V3158" i="82"/>
  <c r="V2976" i="82"/>
  <c r="V2640" i="82"/>
  <c r="V2900" i="82"/>
  <c r="V2796" i="82"/>
  <c r="V1976" i="82"/>
  <c r="V2517" i="82"/>
  <c r="V2932" i="82"/>
  <c r="V3096" i="82"/>
  <c r="V1987" i="82"/>
  <c r="V2159" i="82"/>
  <c r="V2387" i="82"/>
  <c r="V1895" i="82"/>
  <c r="V3068" i="82"/>
  <c r="V3123" i="82"/>
  <c r="V2090" i="82"/>
  <c r="V2574" i="82"/>
  <c r="V2201" i="82"/>
  <c r="V1942" i="82"/>
  <c r="V2169" i="82"/>
  <c r="V2035" i="82"/>
  <c r="V2379" i="82"/>
  <c r="V1858" i="82"/>
  <c r="V1913" i="82"/>
  <c r="V2056" i="82"/>
  <c r="V2609" i="82"/>
  <c r="V2545" i="82"/>
  <c r="V3108" i="82"/>
  <c r="V3163" i="82"/>
  <c r="V2563" i="82"/>
  <c r="V2114" i="82"/>
  <c r="V2076" i="82"/>
  <c r="V1849" i="82"/>
  <c r="V2082" i="82"/>
  <c r="V2260" i="82"/>
  <c r="V2414" i="82"/>
  <c r="V3152" i="82"/>
  <c r="V3165" i="82"/>
  <c r="V2638" i="82"/>
  <c r="V3078" i="82"/>
  <c r="V2631" i="82"/>
  <c r="V3194" i="82"/>
  <c r="V2872" i="82"/>
  <c r="V2548" i="82"/>
  <c r="V3051" i="82"/>
  <c r="V3210" i="82"/>
  <c r="V2241" i="82"/>
  <c r="V2762" i="82"/>
  <c r="V2451" i="82"/>
  <c r="V2793" i="82"/>
  <c r="V2752" i="82"/>
  <c r="V1944" i="82"/>
  <c r="V2247" i="82"/>
  <c r="V2815" i="82"/>
  <c r="V2015" i="82"/>
  <c r="V2776" i="82"/>
  <c r="V1982" i="82"/>
  <c r="V1972" i="82"/>
  <c r="V2804" i="82"/>
  <c r="V3052" i="82"/>
  <c r="V2995" i="82"/>
  <c r="V2814" i="82"/>
  <c r="V2973" i="82"/>
  <c r="V2498" i="82"/>
  <c r="V2269" i="82"/>
  <c r="V2715" i="82"/>
  <c r="V1846" i="82"/>
  <c r="V2990" i="82"/>
  <c r="V3067" i="82"/>
  <c r="V2888" i="82"/>
  <c r="V2388" i="82"/>
  <c r="V3057" i="82"/>
  <c r="V2430" i="82"/>
  <c r="V3207" i="82"/>
  <c r="V2347" i="82"/>
  <c r="V2857" i="82"/>
  <c r="V2859" i="82"/>
  <c r="V2211" i="82"/>
  <c r="V2811" i="82"/>
  <c r="V2685" i="82"/>
  <c r="V3121" i="82"/>
  <c r="V2845" i="82"/>
  <c r="V2031" i="82"/>
  <c r="V2767" i="82"/>
  <c r="V2270" i="82"/>
  <c r="V2002" i="82"/>
  <c r="V2844" i="82"/>
  <c r="V2460" i="82"/>
  <c r="V2109" i="82"/>
  <c r="V1983" i="82"/>
  <c r="V1845" i="82"/>
  <c r="V2127" i="82"/>
  <c r="V2132" i="82"/>
  <c r="V2224" i="82"/>
  <c r="V2410" i="82"/>
  <c r="V2623" i="82"/>
  <c r="V2922" i="82"/>
  <c r="V3005" i="82"/>
  <c r="V3204" i="82"/>
  <c r="V2750" i="82"/>
  <c r="V2461" i="82"/>
  <c r="V2855" i="82"/>
  <c r="V3110" i="82"/>
  <c r="V2783" i="82"/>
  <c r="V3225" i="82"/>
  <c r="V2447" i="82"/>
  <c r="V3202" i="82"/>
  <c r="V2904" i="82"/>
  <c r="V2639" i="82"/>
  <c r="V1903" i="82"/>
  <c r="V2130" i="82"/>
  <c r="V2174" i="82"/>
  <c r="V2252" i="82"/>
  <c r="V2206" i="82"/>
  <c r="V2522" i="82"/>
  <c r="V2648" i="82"/>
  <c r="V2992" i="82"/>
  <c r="V3201" i="82"/>
  <c r="V2907" i="82"/>
  <c r="V1875" i="82"/>
  <c r="V2156" i="82"/>
  <c r="V1970" i="82"/>
  <c r="V2049" i="82"/>
  <c r="V2264" i="82"/>
  <c r="V3040" i="82"/>
  <c r="V3070" i="82"/>
  <c r="V3099" i="82"/>
  <c r="V2891" i="82"/>
  <c r="V2742" i="82"/>
  <c r="V2493" i="82"/>
  <c r="V2351" i="82"/>
  <c r="V3178" i="82"/>
  <c r="V2800" i="82"/>
  <c r="V3093" i="82"/>
  <c r="V2981" i="82"/>
  <c r="V2496" i="82"/>
  <c r="V3087" i="82"/>
  <c r="V2869" i="82"/>
  <c r="V3176" i="82"/>
  <c r="V3183" i="82"/>
  <c r="V2337" i="82"/>
  <c r="V2029" i="82"/>
  <c r="V2374" i="82"/>
  <c r="V1899" i="82"/>
  <c r="V1910" i="82"/>
  <c r="V1938" i="82"/>
  <c r="V2043" i="82"/>
  <c r="V1979" i="82"/>
  <c r="V1864" i="82"/>
  <c r="V3064" i="82"/>
  <c r="V1985" i="82"/>
  <c r="V1980" i="82"/>
  <c r="V1694" i="82"/>
  <c r="V1678" i="82"/>
  <c r="V1689" i="82"/>
  <c r="V1602" i="82"/>
  <c r="V1803" i="82"/>
  <c r="V2459" i="82"/>
  <c r="V2913" i="82"/>
  <c r="V2394" i="82"/>
  <c r="V2317" i="82"/>
  <c r="V2886" i="82"/>
  <c r="V2596" i="82"/>
  <c r="V2933" i="82"/>
  <c r="V2196" i="82"/>
  <c r="V2957" i="82"/>
  <c r="V2424" i="82"/>
  <c r="V3181" i="82"/>
  <c r="V3157" i="82"/>
  <c r="V2455" i="82"/>
  <c r="V3073" i="82"/>
  <c r="V3135" i="82"/>
  <c r="V1887" i="82"/>
  <c r="V2795" i="82"/>
  <c r="V2662" i="82"/>
  <c r="V2189" i="82"/>
  <c r="V2810" i="82"/>
  <c r="V2930" i="82"/>
  <c r="V2790" i="82"/>
  <c r="V2632" i="82"/>
  <c r="V2019" i="82"/>
  <c r="V1672" i="82"/>
  <c r="V1653" i="82"/>
  <c r="V1593" i="82"/>
  <c r="V2266" i="82"/>
  <c r="V2903" i="82"/>
  <c r="V2436" i="82"/>
  <c r="V3109" i="82"/>
  <c r="V1868" i="82"/>
  <c r="V2478" i="82"/>
  <c r="V1907" i="82"/>
  <c r="V1912" i="82"/>
  <c r="V1901" i="82"/>
  <c r="V1892" i="82"/>
  <c r="V2529" i="82"/>
  <c r="V3049" i="82"/>
  <c r="V2336" i="82"/>
  <c r="V2828" i="82"/>
  <c r="V2185" i="82"/>
  <c r="V2585" i="82"/>
  <c r="V2565" i="82"/>
  <c r="V2978" i="82"/>
  <c r="V2276" i="82"/>
  <c r="V3069" i="82"/>
  <c r="V2786" i="82"/>
  <c r="V2476" i="82"/>
  <c r="V2944" i="82"/>
  <c r="V2133" i="82"/>
  <c r="V2080" i="82"/>
  <c r="V2197" i="82"/>
  <c r="V1707" i="82"/>
  <c r="V1664" i="82"/>
  <c r="V1679" i="82"/>
  <c r="V1547" i="82"/>
  <c r="V1802" i="82"/>
  <c r="V1796" i="82"/>
  <c r="V2914" i="82"/>
  <c r="V1911" i="82"/>
  <c r="V2747" i="82"/>
  <c r="V1929" i="82"/>
  <c r="V2876" i="82"/>
  <c r="V2820" i="82"/>
  <c r="V2391" i="82"/>
  <c r="V2683" i="82"/>
  <c r="V1930" i="82"/>
  <c r="V1851" i="82"/>
  <c r="V2240" i="82"/>
  <c r="V2465" i="82"/>
  <c r="V3001" i="82"/>
  <c r="V2951" i="82"/>
  <c r="V2963" i="82"/>
  <c r="V2650" i="82"/>
  <c r="V2358" i="82"/>
  <c r="V2710" i="82"/>
  <c r="V3086" i="82"/>
  <c r="V2630" i="82"/>
  <c r="V2350" i="82"/>
  <c r="V2380" i="82"/>
  <c r="V3018" i="82"/>
  <c r="V3153" i="82"/>
  <c r="V2393" i="82"/>
  <c r="V3030" i="82"/>
  <c r="V2949" i="82"/>
  <c r="V2702" i="82"/>
  <c r="V2417" i="82"/>
  <c r="V1989" i="82"/>
  <c r="V2836" i="82"/>
  <c r="V2115" i="82"/>
  <c r="V2572" i="82"/>
  <c r="V1921" i="82"/>
  <c r="V2812" i="82"/>
  <c r="V2011" i="82"/>
  <c r="V2698" i="82"/>
  <c r="V3119" i="82"/>
  <c r="V3100" i="82"/>
  <c r="V3185" i="82"/>
  <c r="V2415" i="82"/>
  <c r="V2792" i="82"/>
  <c r="V2551" i="82"/>
  <c r="V2284" i="82"/>
  <c r="V3159" i="82"/>
  <c r="V3055" i="82"/>
  <c r="V3012" i="82"/>
  <c r="V2434" i="82"/>
  <c r="V2674" i="82"/>
  <c r="V2532" i="82"/>
  <c r="V3215" i="82"/>
  <c r="V2338" i="82"/>
  <c r="V3186" i="82"/>
  <c r="V2966" i="82"/>
  <c r="V2735" i="82"/>
  <c r="V2643" i="82"/>
  <c r="V3189" i="82"/>
  <c r="V2658" i="82"/>
  <c r="V2573" i="82"/>
  <c r="V2519" i="82"/>
  <c r="V2078" i="82"/>
  <c r="V2210" i="82"/>
  <c r="V2399" i="82"/>
  <c r="V2073" i="82"/>
  <c r="V2367" i="82"/>
  <c r="V1905" i="82"/>
  <c r="V1825" i="82"/>
  <c r="V1655" i="82"/>
  <c r="V1666" i="82"/>
  <c r="V1683" i="82"/>
  <c r="V1691" i="82"/>
  <c r="V1656" i="82"/>
  <c r="V1605" i="82"/>
  <c r="V1787" i="82"/>
  <c r="V1820" i="82"/>
  <c r="V1660" i="82"/>
  <c r="V1684" i="82"/>
  <c r="V1662" i="82"/>
  <c r="V1721" i="82"/>
  <c r="V1708" i="82"/>
  <c r="V1674" i="82"/>
  <c r="V1555" i="82"/>
  <c r="V1809" i="82"/>
  <c r="V1770" i="82"/>
  <c r="V1706" i="82"/>
  <c r="V1546" i="82"/>
  <c r="V1590" i="82"/>
  <c r="V1654" i="82"/>
  <c r="V1600" i="82"/>
  <c r="V1743" i="82"/>
  <c r="V1763" i="82"/>
  <c r="V1758" i="82"/>
  <c r="V1741" i="82"/>
  <c r="V1737" i="82"/>
  <c r="V1764" i="82"/>
  <c r="V1740" i="82"/>
  <c r="V1761" i="82"/>
  <c r="V1807" i="82"/>
  <c r="V1816" i="82"/>
  <c r="V1742" i="82"/>
  <c r="V1841" i="82"/>
  <c r="V1800" i="82"/>
  <c r="V1795" i="82"/>
  <c r="V1767" i="82"/>
  <c r="V1745" i="82"/>
  <c r="V1728" i="82"/>
  <c r="V1749" i="82"/>
  <c r="V1782" i="82"/>
  <c r="V1828" i="82"/>
  <c r="V1701" i="82"/>
  <c r="V1711" i="82"/>
  <c r="V1747" i="82"/>
  <c r="V1732" i="82"/>
  <c r="V1751" i="82"/>
  <c r="V1700" i="82"/>
  <c r="V1661" i="82"/>
  <c r="V1650" i="82"/>
  <c r="V1793" i="82"/>
  <c r="V1788" i="82"/>
  <c r="V1699" i="82"/>
  <c r="V1591" i="82"/>
  <c r="V1675" i="82"/>
  <c r="V1755" i="82"/>
  <c r="V1753" i="82"/>
  <c r="V1489" i="82"/>
  <c r="V1702" i="82"/>
  <c r="V1784" i="82"/>
  <c r="V1804" i="82"/>
  <c r="V1824" i="82"/>
  <c r="V1768" i="82"/>
  <c r="V1687" i="82"/>
  <c r="V1639" i="82"/>
  <c r="V1710" i="82"/>
  <c r="V1557" i="82"/>
  <c r="V1727" i="82"/>
  <c r="V1827" i="82"/>
  <c r="V1754" i="82"/>
  <c r="V1771" i="82"/>
  <c r="V1756" i="82"/>
  <c r="V1709" i="82"/>
  <c r="V1642" i="82"/>
  <c r="V1665" i="82"/>
  <c r="V1776" i="82"/>
  <c r="V1826" i="82"/>
  <c r="V1792" i="82"/>
  <c r="V1778" i="82"/>
  <c r="V1685" i="82"/>
  <c r="V1688" i="82"/>
  <c r="V1668" i="82"/>
  <c r="V1843" i="82"/>
  <c r="V1606" i="82"/>
  <c r="V1812" i="82"/>
  <c r="V1682" i="82"/>
  <c r="V1752" i="82"/>
  <c r="V1842" i="82"/>
  <c r="V1645" i="82"/>
  <c r="V1715" i="82"/>
  <c r="V1607" i="82"/>
  <c r="V1777" i="82"/>
  <c r="V1705" i="82"/>
  <c r="V1658" i="82"/>
  <c r="V1641" i="82"/>
  <c r="V1553" i="82"/>
  <c r="V1831" i="82"/>
  <c r="V1722" i="82"/>
  <c r="V1805" i="82"/>
  <c r="V1772" i="82"/>
  <c r="V1815" i="82"/>
  <c r="V1667" i="82"/>
  <c r="V1673" i="82"/>
  <c r="V1551" i="82"/>
  <c r="V1808" i="82"/>
  <c r="V1734" i="82"/>
  <c r="V1670" i="82"/>
  <c r="V1738" i="82"/>
  <c r="V1552" i="82"/>
  <c r="V1832" i="82"/>
  <c r="V1638" i="82"/>
  <c r="V1720" i="82"/>
  <c r="V1693" i="82"/>
  <c r="V1598" i="82"/>
  <c r="V1549" i="82"/>
  <c r="V1760" i="82"/>
  <c r="V1791" i="82"/>
  <c r="V1716" i="82"/>
  <c r="V1677" i="82"/>
  <c r="V1603" i="82"/>
  <c r="V1550" i="82"/>
  <c r="V1818" i="82"/>
  <c r="V1836" i="82"/>
  <c r="V1636" i="82"/>
  <c r="V1637" i="82"/>
  <c r="V1719" i="82"/>
  <c r="V1589" i="82"/>
  <c r="V1819" i="82"/>
  <c r="V1773" i="82"/>
  <c r="V1729" i="82"/>
  <c r="V1669" i="82"/>
  <c r="V1696" i="82"/>
  <c r="V1713" i="82"/>
  <c r="V1801" i="82"/>
  <c r="V1744" i="82"/>
  <c r="V1647" i="82"/>
  <c r="V1833" i="82"/>
  <c r="V1829" i="82"/>
  <c r="V1823" i="82"/>
  <c r="V1794" i="82"/>
  <c r="V1838" i="82"/>
  <c r="V1595" i="82"/>
  <c r="V1594" i="82"/>
  <c r="V1698" i="82"/>
  <c r="V1601" i="82"/>
  <c r="V1718" i="82"/>
  <c r="V1554" i="82"/>
  <c r="V1844" i="82"/>
  <c r="V1775" i="82"/>
  <c r="V1649" i="82"/>
  <c r="V1797" i="82"/>
  <c r="V1780" i="82"/>
  <c r="V1750" i="82"/>
  <c r="V1733" i="82"/>
  <c r="V1835" i="82"/>
  <c r="V1592" i="82"/>
  <c r="V1748" i="82"/>
  <c r="V1695" i="82"/>
  <c r="V1810" i="82"/>
  <c r="V1813" i="82"/>
  <c r="V1837" i="82"/>
  <c r="V1697" i="82"/>
  <c r="V1648" i="82"/>
  <c r="V1596" i="82"/>
  <c r="V1779" i="82"/>
  <c r="V1839" i="82"/>
  <c r="V1757" i="82"/>
  <c r="V1730" i="82"/>
  <c r="V1717" i="82"/>
  <c r="V1681" i="82"/>
  <c r="V1608" i="82"/>
  <c r="V1724" i="82"/>
  <c r="V1790" i="82"/>
  <c r="V1789" i="82"/>
  <c r="V1739" i="82"/>
  <c r="V1548" i="82"/>
  <c r="V1769" i="82"/>
  <c r="V1652" i="82"/>
  <c r="V1558" i="82"/>
  <c r="V1731" i="82"/>
  <c r="V1556" i="82"/>
  <c r="V1806" i="82"/>
  <c r="V1811" i="82"/>
  <c r="V1723" i="82"/>
  <c r="V1781" i="82"/>
  <c r="V1644" i="82"/>
  <c r="V1671" i="82"/>
  <c r="V1692" i="82"/>
  <c r="V1604" i="82"/>
  <c r="V1599" i="82"/>
  <c r="V1814" i="82"/>
  <c r="V1830" i="82"/>
  <c r="V1786" i="82"/>
  <c r="V1765" i="82"/>
  <c r="V1703" i="82"/>
  <c r="V1736" i="82"/>
  <c r="V1840" i="82"/>
  <c r="V1746" i="82"/>
  <c r="V1783" i="82"/>
  <c r="V1712" i="82"/>
  <c r="V1680" i="82"/>
  <c r="V1597" i="82"/>
  <c r="V1834" i="82"/>
  <c r="V1821" i="82"/>
  <c r="V1735" i="82"/>
  <c r="V1762" i="82"/>
  <c r="V1704" i="82"/>
  <c r="V1663" i="82"/>
  <c r="V1643" i="82"/>
  <c r="V1676" i="82"/>
  <c r="V1785" i="82"/>
  <c r="V1686" i="82"/>
  <c r="V1759" i="82"/>
  <c r="V1690" i="82"/>
  <c r="V1659" i="82"/>
  <c r="V1799" i="82"/>
  <c r="V1798" i="82"/>
  <c r="V1725" i="82"/>
  <c r="V1766" i="82"/>
  <c r="V1651" i="82"/>
  <c r="V1726" i="82"/>
  <c r="V1774" i="82"/>
  <c r="V1610" i="82"/>
  <c r="V1614" i="82"/>
  <c r="V1586" i="82"/>
  <c r="N285" i="91"/>
  <c r="V1633" i="82"/>
  <c r="V1630" i="82"/>
  <c r="V1621" i="82"/>
  <c r="V1587" i="82"/>
  <c r="V1623" i="82"/>
  <c r="V1609" i="82"/>
  <c r="V1613" i="82"/>
  <c r="V1588" i="82"/>
  <c r="V1612" i="82"/>
  <c r="V1618" i="82"/>
  <c r="V1538" i="82"/>
  <c r="V1628" i="82"/>
  <c r="V1619" i="82"/>
  <c r="V1611" i="82"/>
  <c r="V1627" i="82"/>
  <c r="V1631" i="82"/>
  <c r="V1632" i="82"/>
  <c r="V1626" i="82"/>
  <c r="V1629" i="82"/>
  <c r="V1620" i="82"/>
  <c r="V1622" i="82"/>
  <c r="V1615" i="82"/>
  <c r="V1565" i="82"/>
  <c r="V1617" i="82"/>
  <c r="V1635" i="82"/>
  <c r="V1624" i="82"/>
  <c r="V1616" i="82"/>
  <c r="V1634" i="82"/>
  <c r="V1625" i="82"/>
  <c r="V1564" i="82"/>
  <c r="D446" i="91"/>
  <c r="M448" i="82"/>
  <c r="K448" i="82"/>
  <c r="D352" i="91"/>
  <c r="M354" i="82"/>
  <c r="K354" i="82"/>
  <c r="D207" i="91"/>
  <c r="M216" i="82"/>
  <c r="K216" i="82"/>
  <c r="D399" i="91"/>
  <c r="M402" i="82"/>
  <c r="K402" i="82"/>
  <c r="V1496" i="82"/>
  <c r="D493" i="91"/>
  <c r="M488" i="82"/>
  <c r="K488" i="82"/>
  <c r="V1585" i="82"/>
  <c r="V1582" i="82"/>
  <c r="V1521" i="82"/>
  <c r="V1575" i="82"/>
  <c r="V1483" i="82"/>
  <c r="V1568" i="82"/>
  <c r="V1436" i="82"/>
  <c r="V1576" i="82"/>
  <c r="V1525" i="82"/>
  <c r="V1563" i="82"/>
  <c r="V1519" i="82"/>
  <c r="V1485" i="82"/>
  <c r="V1531" i="82"/>
  <c r="V1581" i="82"/>
  <c r="V1448" i="82"/>
  <c r="V1484" i="82"/>
  <c r="V1495" i="82"/>
  <c r="V1493" i="82"/>
  <c r="V1524" i="82"/>
  <c r="V1583" i="82"/>
  <c r="V1536" i="82"/>
  <c r="V1516" i="82"/>
  <c r="V1526" i="82"/>
  <c r="V1561" i="82"/>
  <c r="V1567" i="82"/>
  <c r="V1447" i="82"/>
  <c r="V1537" i="82"/>
  <c r="V1574" i="82"/>
  <c r="V1492" i="82"/>
  <c r="V1488" i="82"/>
  <c r="V1450" i="82"/>
  <c r="V1541" i="82"/>
  <c r="V1572" i="82"/>
  <c r="V1573" i="82"/>
  <c r="V1520" i="82"/>
  <c r="V1540" i="82"/>
  <c r="V1532" i="82"/>
  <c r="V1545" i="82"/>
  <c r="V1515" i="82"/>
  <c r="V1522" i="82"/>
  <c r="V1527" i="82"/>
  <c r="V1315" i="82"/>
  <c r="V1523" i="82"/>
  <c r="V1560" i="82"/>
  <c r="V1528" i="82"/>
  <c r="V1517" i="82"/>
  <c r="V1529" i="82"/>
  <c r="V1535" i="82"/>
  <c r="V1569" i="82"/>
  <c r="V1449" i="82"/>
  <c r="V1427" i="82"/>
  <c r="V1577" i="82"/>
  <c r="V1530" i="82"/>
  <c r="V1566" i="82"/>
  <c r="V1494" i="82"/>
  <c r="V1490" i="82"/>
  <c r="V1584" i="82"/>
  <c r="V1544" i="82"/>
  <c r="V1543" i="82"/>
  <c r="V1571" i="82"/>
  <c r="V1514" i="82"/>
  <c r="V1518" i="82"/>
  <c r="V1578" i="82"/>
  <c r="V1559" i="82"/>
  <c r="V1542" i="82"/>
  <c r="V1579" i="82"/>
  <c r="V1580" i="82"/>
  <c r="V1562" i="82"/>
  <c r="V1513" i="82"/>
  <c r="V1534" i="82"/>
  <c r="V1463" i="82"/>
  <c r="V1533" i="82"/>
  <c r="V1125" i="82"/>
  <c r="V1570" i="82"/>
  <c r="V1327" i="82"/>
  <c r="V1326" i="82"/>
  <c r="V1324" i="82"/>
  <c r="V1151" i="82"/>
  <c r="V1120" i="82"/>
  <c r="V1384" i="82"/>
  <c r="V1154" i="82"/>
  <c r="V1149" i="82"/>
  <c r="V1383" i="82"/>
  <c r="V1217" i="82"/>
  <c r="V1385" i="82"/>
  <c r="V1325" i="82"/>
  <c r="V1153" i="82"/>
  <c r="V1218" i="82"/>
  <c r="V1150" i="82"/>
  <c r="D171" i="91"/>
  <c r="V1329" i="82"/>
  <c r="V1412" i="82"/>
  <c r="V1390" i="82"/>
  <c r="V1406" i="82"/>
  <c r="V1298" i="82"/>
  <c r="V1321" i="82"/>
  <c r="V1455" i="82"/>
  <c r="V1223" i="82"/>
  <c r="V1279" i="82"/>
  <c r="V1241" i="82"/>
  <c r="V1389" i="82"/>
  <c r="V1343" i="82"/>
  <c r="V1308" i="82"/>
  <c r="V1372" i="82"/>
  <c r="V1336" i="82"/>
  <c r="V1208" i="82"/>
  <c r="V1276" i="82"/>
  <c r="V1374" i="82"/>
  <c r="V1474" i="82"/>
  <c r="V1234" i="82"/>
  <c r="V1430" i="82"/>
  <c r="V1388" i="82"/>
  <c r="V1462" i="82"/>
  <c r="V1313" i="82"/>
  <c r="V1286" i="82"/>
  <c r="V1220" i="82"/>
  <c r="V1284" i="82"/>
  <c r="V1371" i="82"/>
  <c r="V1316" i="82"/>
  <c r="V1252" i="82"/>
  <c r="V1216" i="82"/>
  <c r="V1270" i="82"/>
  <c r="V1238" i="82"/>
  <c r="V1297" i="82"/>
  <c r="V1407" i="82"/>
  <c r="V1212" i="82"/>
  <c r="V1278" i="82"/>
  <c r="V1244" i="82"/>
  <c r="V1322" i="82"/>
  <c r="V1377" i="82"/>
  <c r="V1378" i="82"/>
  <c r="V1262" i="82"/>
  <c r="V1233" i="82"/>
  <c r="V1221" i="82"/>
  <c r="V1475" i="82"/>
  <c r="V1382" i="82"/>
  <c r="V1253" i="82"/>
  <c r="V1227" i="82"/>
  <c r="V1466" i="82"/>
  <c r="V1453" i="82"/>
  <c r="V1440" i="82"/>
  <c r="V1248" i="82"/>
  <c r="V1393" i="82"/>
  <c r="V1457" i="82"/>
  <c r="V1379" i="82"/>
  <c r="V1418" i="82"/>
  <c r="V1361" i="82"/>
  <c r="V1424" i="82"/>
  <c r="V1328" i="82"/>
  <c r="V1452" i="82"/>
  <c r="V1299" i="82"/>
  <c r="V1229" i="82"/>
  <c r="V1213" i="82"/>
  <c r="V1405" i="82"/>
  <c r="V1214" i="82"/>
  <c r="V1261" i="82"/>
  <c r="V1306" i="82"/>
  <c r="V1392" i="82"/>
  <c r="V1254" i="82"/>
  <c r="V1243" i="82"/>
  <c r="V1469" i="82"/>
  <c r="V1228" i="82"/>
  <c r="V1434" i="82"/>
  <c r="V1433" i="82"/>
  <c r="V1472" i="82"/>
  <c r="V1358" i="82"/>
  <c r="V1240" i="82"/>
  <c r="V1482" i="82"/>
  <c r="V1281" i="82"/>
  <c r="V1467" i="82"/>
  <c r="V1296" i="82"/>
  <c r="V1206" i="82"/>
  <c r="V1225" i="82"/>
  <c r="V1250" i="82"/>
  <c r="V1348" i="82"/>
  <c r="V1399" i="82"/>
  <c r="V1275" i="82"/>
  <c r="V1200" i="82"/>
  <c r="V1365" i="82"/>
  <c r="V1293" i="82"/>
  <c r="V1271" i="82"/>
  <c r="V1417" i="82"/>
  <c r="V1339" i="82"/>
  <c r="V1408" i="82"/>
  <c r="V1368" i="82"/>
  <c r="V1295" i="82"/>
  <c r="V1435" i="82"/>
  <c r="V1303" i="82"/>
  <c r="V1202" i="82"/>
  <c r="V1332" i="82"/>
  <c r="V1431" i="82"/>
  <c r="V1396" i="82"/>
  <c r="V1366" i="82"/>
  <c r="V1428" i="82"/>
  <c r="V1311" i="82"/>
  <c r="V1413" i="82"/>
  <c r="V1476" i="82"/>
  <c r="V1277" i="82"/>
  <c r="V1425" i="82"/>
  <c r="V1445" i="82"/>
  <c r="V1376" i="82"/>
  <c r="V1264" i="82"/>
  <c r="V1215" i="82"/>
  <c r="V1354" i="82"/>
  <c r="V1274" i="82"/>
  <c r="V1416" i="82"/>
  <c r="V1263" i="82"/>
  <c r="V1199" i="82"/>
  <c r="V1210" i="82"/>
  <c r="V1301" i="82"/>
  <c r="V1352" i="82"/>
  <c r="V1346" i="82"/>
  <c r="V1251" i="82"/>
  <c r="V1369" i="82"/>
  <c r="V1387" i="82"/>
  <c r="V1340" i="82"/>
  <c r="V1314" i="82"/>
  <c r="V1246" i="82"/>
  <c r="V1420" i="82"/>
  <c r="V1400" i="82"/>
  <c r="V1256" i="82"/>
  <c r="V1209" i="82"/>
  <c r="V1337" i="82"/>
  <c r="V1242" i="82"/>
  <c r="V1422" i="82"/>
  <c r="V1458" i="82"/>
  <c r="V1486" i="82"/>
  <c r="V1353" i="82"/>
  <c r="V1471" i="82"/>
  <c r="V1437" i="82"/>
  <c r="V1204" i="82"/>
  <c r="V1347" i="82"/>
  <c r="V1355" i="82"/>
  <c r="V1464" i="82"/>
  <c r="V1473" i="82"/>
  <c r="V1362" i="82"/>
  <c r="V1439" i="82"/>
  <c r="V1401" i="82"/>
  <c r="V1323" i="82"/>
  <c r="V1290" i="82"/>
  <c r="V1222" i="82"/>
  <c r="V1331" i="82"/>
  <c r="V1456" i="82"/>
  <c r="V1312" i="82"/>
  <c r="V1381" i="82"/>
  <c r="V1470" i="82"/>
  <c r="V1269" i="82"/>
  <c r="V1289" i="82"/>
  <c r="V1232" i="82"/>
  <c r="V1317" i="82"/>
  <c r="V1398" i="82"/>
  <c r="V1342" i="82"/>
  <c r="V1304" i="82"/>
  <c r="V1410" i="82"/>
  <c r="V1454" i="82"/>
  <c r="V1380" i="82"/>
  <c r="V1402" i="82"/>
  <c r="V1359" i="82"/>
  <c r="V1309" i="82"/>
  <c r="V1419" i="82"/>
  <c r="V1451" i="82"/>
  <c r="V1335" i="82"/>
  <c r="V1266" i="82"/>
  <c r="V1397" i="82"/>
  <c r="V1338" i="82"/>
  <c r="V1282" i="82"/>
  <c r="V1477" i="82"/>
  <c r="V1414" i="82"/>
  <c r="V1415" i="82"/>
  <c r="V1375" i="82"/>
  <c r="V1237" i="82"/>
  <c r="V1356" i="82"/>
  <c r="V1438" i="82"/>
  <c r="V1459" i="82"/>
  <c r="V1444" i="82"/>
  <c r="V1272" i="82"/>
  <c r="V1423" i="82"/>
  <c r="V1344" i="82"/>
  <c r="V1318" i="82"/>
  <c r="V1255" i="82"/>
  <c r="V1239" i="82"/>
  <c r="V1207" i="82"/>
  <c r="V1260" i="82"/>
  <c r="V1350" i="82"/>
  <c r="V1203" i="82"/>
  <c r="V1291" i="82"/>
  <c r="V1259" i="82"/>
  <c r="V1310" i="82"/>
  <c r="V1334" i="82"/>
  <c r="V1219" i="82"/>
  <c r="V1273" i="82"/>
  <c r="V1432" i="82"/>
  <c r="V1230" i="82"/>
  <c r="V1345" i="82"/>
  <c r="V1421" i="82"/>
  <c r="V1394" i="82"/>
  <c r="V1446" i="82"/>
  <c r="V1258" i="82"/>
  <c r="V1285" i="82"/>
  <c r="V1480" i="82"/>
  <c r="V1487" i="82"/>
  <c r="V1363" i="82"/>
  <c r="V1305" i="82"/>
  <c r="V1249" i="82"/>
  <c r="V1478" i="82"/>
  <c r="V1373" i="82"/>
  <c r="V1367" i="82"/>
  <c r="V1443" i="82"/>
  <c r="V1386" i="82"/>
  <c r="V1481" i="82"/>
  <c r="V1300" i="82"/>
  <c r="V1333" i="82"/>
  <c r="V1226" i="82"/>
  <c r="V1426" i="82"/>
  <c r="V1461" i="82"/>
  <c r="V1364" i="82"/>
  <c r="V1351" i="82"/>
  <c r="V1465" i="82"/>
  <c r="V1247" i="82"/>
  <c r="V1302" i="82"/>
  <c r="V1360" i="82"/>
  <c r="V1395" i="82"/>
  <c r="V1370" i="82"/>
  <c r="V1201" i="82"/>
  <c r="V1283" i="82"/>
  <c r="V1460" i="82"/>
  <c r="V1404" i="82"/>
  <c r="V1245" i="82"/>
  <c r="V1411" i="82"/>
  <c r="V1280" i="82"/>
  <c r="V1442" i="82"/>
  <c r="V1292" i="82"/>
  <c r="V1349" i="82"/>
  <c r="V1441" i="82"/>
  <c r="V1429" i="82"/>
  <c r="V1391" i="82"/>
  <c r="V1294" i="82"/>
  <c r="V1235" i="82"/>
  <c r="V1319" i="82"/>
  <c r="V1265" i="82"/>
  <c r="V1307" i="82"/>
  <c r="V1491" i="82"/>
  <c r="V1468" i="82"/>
  <c r="V1320" i="82"/>
  <c r="V1409" i="82"/>
  <c r="V1357" i="82"/>
  <c r="V1267" i="82"/>
  <c r="V1211" i="82"/>
  <c r="V1224" i="82"/>
  <c r="V1330" i="82"/>
  <c r="V1268" i="82"/>
  <c r="V1479" i="82"/>
  <c r="V1205" i="82"/>
  <c r="V1403" i="82"/>
  <c r="V1288" i="82"/>
  <c r="V1341" i="82"/>
  <c r="V1287" i="82"/>
  <c r="V1197" i="82"/>
  <c r="V1129" i="82"/>
  <c r="V1140" i="82"/>
  <c r="V1067" i="82"/>
  <c r="V1011" i="82"/>
  <c r="V1165" i="82"/>
  <c r="V1184" i="82"/>
  <c r="V1123" i="82"/>
  <c r="V1103" i="82"/>
  <c r="V834" i="82"/>
  <c r="V1173" i="82"/>
  <c r="V1127" i="82"/>
  <c r="V615" i="82"/>
  <c r="V663" i="82"/>
  <c r="V1188" i="82"/>
  <c r="V1041" i="82"/>
  <c r="V517" i="82"/>
  <c r="V1155" i="82"/>
  <c r="V1190" i="82"/>
  <c r="V993" i="82"/>
  <c r="V1055" i="82"/>
  <c r="V1069" i="82"/>
  <c r="V1097" i="82"/>
  <c r="V1020" i="82"/>
  <c r="V1158" i="82"/>
  <c r="V1159" i="82"/>
  <c r="V1007" i="82"/>
  <c r="V521" i="82"/>
  <c r="V1168" i="82"/>
  <c r="V1174" i="82"/>
  <c r="V998" i="82"/>
  <c r="V990" i="82"/>
  <c r="V1003" i="82"/>
  <c r="V1073" i="82"/>
  <c r="V1090" i="82"/>
  <c r="V1037" i="82"/>
  <c r="V1141" i="82"/>
  <c r="V1064" i="82"/>
  <c r="V1081" i="82"/>
  <c r="V1116" i="82"/>
  <c r="V1079" i="82"/>
  <c r="V522" i="82"/>
  <c r="V1096" i="82"/>
  <c r="V1043" i="82"/>
  <c r="V997" i="82"/>
  <c r="V991" i="82"/>
  <c r="V987" i="82"/>
  <c r="V527" i="82"/>
  <c r="V995" i="82"/>
  <c r="V1004" i="82"/>
  <c r="V1193" i="82"/>
  <c r="V1167" i="82"/>
  <c r="V1105" i="82"/>
  <c r="V1054" i="82"/>
  <c r="V1031" i="82"/>
  <c r="V1170" i="82"/>
  <c r="V1181" i="82"/>
  <c r="V1143" i="82"/>
  <c r="V1062" i="82"/>
  <c r="V486" i="82"/>
  <c r="V1100" i="82"/>
  <c r="V1001" i="82"/>
  <c r="V1042" i="82"/>
  <c r="V1119" i="82"/>
  <c r="V1118" i="82"/>
  <c r="V1025" i="82"/>
  <c r="V1019" i="82"/>
  <c r="V1106" i="82"/>
  <c r="V1088" i="82"/>
  <c r="V983" i="82"/>
  <c r="V1147" i="82"/>
  <c r="V1146" i="82"/>
  <c r="V1044" i="82"/>
  <c r="V1148" i="82"/>
  <c r="V1074" i="82"/>
  <c r="V1084" i="82"/>
  <c r="V1002" i="82"/>
  <c r="V1048" i="82"/>
  <c r="V524" i="82"/>
  <c r="V1138" i="82"/>
  <c r="V485" i="82"/>
  <c r="V1056" i="82"/>
  <c r="V1047" i="82"/>
  <c r="V1009" i="82"/>
  <c r="V1101" i="82"/>
  <c r="V996" i="82"/>
  <c r="V1091" i="82"/>
  <c r="V1092" i="82"/>
  <c r="V982" i="82"/>
  <c r="V1093" i="82"/>
  <c r="V1005" i="82"/>
  <c r="V1107" i="82"/>
  <c r="V1039" i="82"/>
  <c r="V1142" i="82"/>
  <c r="V1085" i="82"/>
  <c r="V1131" i="82"/>
  <c r="V1060" i="82"/>
  <c r="V484" i="82"/>
  <c r="V1087" i="82"/>
  <c r="V1012" i="82"/>
  <c r="M149" i="82"/>
  <c r="M147" i="91" s="1"/>
  <c r="V1083" i="82"/>
  <c r="V1112" i="82"/>
  <c r="V1166" i="82"/>
  <c r="V1186" i="82"/>
  <c r="V1164" i="82"/>
  <c r="V1176" i="82"/>
  <c r="V1162" i="82"/>
  <c r="V1196" i="82"/>
  <c r="V1058" i="82"/>
  <c r="V1053" i="82"/>
  <c r="V1045" i="82"/>
  <c r="V1104" i="82"/>
  <c r="V1089" i="82"/>
  <c r="V1136" i="82"/>
  <c r="V1113" i="82"/>
  <c r="V1072" i="82"/>
  <c r="V1121" i="82"/>
  <c r="V1057" i="82"/>
  <c r="V400" i="82"/>
  <c r="V1078" i="82"/>
  <c r="V1014" i="82"/>
  <c r="V520" i="82"/>
  <c r="V1017" i="82"/>
  <c r="V1135" i="82"/>
  <c r="V838" i="82"/>
  <c r="V525" i="82"/>
  <c r="V1021" i="82"/>
  <c r="V1144" i="82"/>
  <c r="V1124" i="82"/>
  <c r="V1130" i="82"/>
  <c r="V482" i="82"/>
  <c r="V1050" i="82"/>
  <c r="V1036" i="82"/>
  <c r="V999" i="82"/>
  <c r="V1010" i="82"/>
  <c r="V1027" i="82"/>
  <c r="V1185" i="82"/>
  <c r="V989" i="82"/>
  <c r="V1095" i="82"/>
  <c r="V526" i="82"/>
  <c r="V1189" i="82"/>
  <c r="V1177" i="82"/>
  <c r="V1022" i="82"/>
  <c r="V1040" i="82"/>
  <c r="V986" i="82"/>
  <c r="V1023" i="82"/>
  <c r="V1160" i="82"/>
  <c r="V1169" i="82"/>
  <c r="V988" i="82"/>
  <c r="V1139" i="82"/>
  <c r="V1128" i="82"/>
  <c r="V567" i="82"/>
  <c r="V523" i="82"/>
  <c r="V1175" i="82"/>
  <c r="V1137" i="82"/>
  <c r="V1028" i="82"/>
  <c r="V1195" i="82"/>
  <c r="V1152" i="82"/>
  <c r="V1032" i="82"/>
  <c r="V1066" i="82"/>
  <c r="V1051" i="82"/>
  <c r="V353" i="82"/>
  <c r="V1161" i="82"/>
  <c r="V1182" i="82"/>
  <c r="V1034" i="82"/>
  <c r="V1018" i="82"/>
  <c r="V1122" i="82"/>
  <c r="V518" i="82"/>
  <c r="V528" i="82"/>
  <c r="V839" i="82"/>
  <c r="V1080" i="82"/>
  <c r="V984" i="82"/>
  <c r="V1082" i="82"/>
  <c r="V487" i="82"/>
  <c r="V1183" i="82"/>
  <c r="V1133" i="82"/>
  <c r="V1099" i="82"/>
  <c r="V835" i="82"/>
  <c r="V836" i="82"/>
  <c r="V1171" i="82"/>
  <c r="V1006" i="82"/>
  <c r="V1075" i="82"/>
  <c r="V1077" i="82"/>
  <c r="V1052" i="82"/>
  <c r="V519" i="82"/>
  <c r="V1172" i="82"/>
  <c r="V1192" i="82"/>
  <c r="V1086" i="82"/>
  <c r="V985" i="82"/>
  <c r="V1049" i="82"/>
  <c r="V1156" i="82"/>
  <c r="V1187" i="82"/>
  <c r="V1198" i="82"/>
  <c r="V1098" i="82"/>
  <c r="V401" i="82"/>
  <c r="V1179" i="82"/>
  <c r="V1191" i="82"/>
  <c r="V1030" i="82"/>
  <c r="V1035" i="82"/>
  <c r="V1076" i="82"/>
  <c r="V1194" i="82"/>
  <c r="V1163" i="82"/>
  <c r="V1059" i="82"/>
  <c r="V1065" i="82"/>
  <c r="V1102" i="82"/>
  <c r="V1108" i="82"/>
  <c r="V1180" i="82"/>
  <c r="V1178" i="82"/>
  <c r="V994" i="82"/>
  <c r="V1094" i="82"/>
  <c r="V1132" i="82"/>
  <c r="V1008" i="82"/>
  <c r="V992" i="82"/>
  <c r="V1068" i="82"/>
  <c r="V1157" i="82"/>
  <c r="V1111" i="82"/>
  <c r="V1145" i="82"/>
  <c r="V1016" i="82"/>
  <c r="V483" i="82"/>
  <c r="V979" i="82"/>
  <c r="V1038" i="82"/>
  <c r="V1110" i="82"/>
  <c r="V1071" i="82"/>
  <c r="V837" i="82"/>
  <c r="V1029" i="82"/>
  <c r="V1026" i="82"/>
  <c r="V1109" i="82"/>
  <c r="V1115" i="82"/>
  <c r="V1046" i="82"/>
  <c r="V1063" i="82"/>
  <c r="V1114" i="82"/>
  <c r="V481" i="82"/>
  <c r="V1015" i="82"/>
  <c r="V1070" i="82"/>
  <c r="V1000" i="82"/>
  <c r="V1117" i="82"/>
  <c r="V1013" i="82"/>
  <c r="V1033" i="82"/>
  <c r="V1061" i="82"/>
  <c r="V1024" i="82"/>
  <c r="V1126" i="82"/>
  <c r="V1134" i="82"/>
  <c r="N274" i="91"/>
  <c r="N269" i="91"/>
  <c r="D74" i="91"/>
  <c r="V215" i="82"/>
  <c r="V214" i="82"/>
  <c r="M131" i="91"/>
  <c r="V213" i="82"/>
  <c r="V212" i="82"/>
  <c r="V156" i="82"/>
  <c r="V755" i="82"/>
  <c r="V154" i="82"/>
  <c r="V153" i="82"/>
  <c r="M67" i="82"/>
  <c r="U67" i="82" s="1"/>
  <c r="M72" i="82"/>
  <c r="U72" i="82" s="1"/>
  <c r="U74" i="91" s="1"/>
  <c r="M65" i="82"/>
  <c r="S65" i="82" s="1"/>
  <c r="S65" i="91" s="1"/>
  <c r="M95" i="82"/>
  <c r="M97" i="91" s="1"/>
  <c r="K141" i="82"/>
  <c r="V155" i="82"/>
  <c r="V152" i="82"/>
  <c r="V151" i="82"/>
  <c r="K79" i="82"/>
  <c r="K81" i="91" s="1"/>
  <c r="V150" i="82"/>
  <c r="N303" i="91"/>
  <c r="V817" i="82"/>
  <c r="V818" i="82"/>
  <c r="V811" i="82"/>
  <c r="V841" i="82"/>
  <c r="V764" i="82"/>
  <c r="V813" i="82"/>
  <c r="V809" i="82"/>
  <c r="V574" i="82"/>
  <c r="V816" i="82"/>
  <c r="V622" i="82"/>
  <c r="V840" i="82"/>
  <c r="V670" i="82"/>
  <c r="D26" i="91"/>
  <c r="M24" i="82"/>
  <c r="U24" i="82" s="1"/>
  <c r="V819" i="82"/>
  <c r="V827" i="82"/>
  <c r="V492" i="82"/>
  <c r="V823" i="82"/>
  <c r="V828" i="82"/>
  <c r="V846" i="82"/>
  <c r="V821" i="82"/>
  <c r="V830" i="82"/>
  <c r="V717" i="82"/>
  <c r="V812" i="82"/>
  <c r="V829" i="82"/>
  <c r="V453" i="82"/>
  <c r="V826" i="82"/>
  <c r="V822" i="82"/>
  <c r="V824" i="82"/>
  <c r="V810" i="82"/>
  <c r="K205" i="82"/>
  <c r="K200" i="91" s="1"/>
  <c r="M534" i="82"/>
  <c r="S534" i="82" s="1"/>
  <c r="S538" i="91" s="1"/>
  <c r="K534" i="82"/>
  <c r="N534" i="82" s="1"/>
  <c r="O534" i="82" s="1"/>
  <c r="O538" i="91" s="1"/>
  <c r="V825" i="82"/>
  <c r="V891" i="82"/>
  <c r="V831" i="82"/>
  <c r="K57" i="82"/>
  <c r="K58" i="91" s="1"/>
  <c r="V815" i="82"/>
  <c r="V842" i="82"/>
  <c r="V832" i="82"/>
  <c r="V814" i="82"/>
  <c r="V833" i="82"/>
  <c r="V820" i="82"/>
  <c r="O815" i="82"/>
  <c r="N292" i="91"/>
  <c r="N272" i="91"/>
  <c r="M104" i="82"/>
  <c r="M105" i="91" s="1"/>
  <c r="K181" i="82"/>
  <c r="K173" i="91" s="1"/>
  <c r="M181" i="82"/>
  <c r="S181" i="82" s="1"/>
  <c r="S173" i="91" s="1"/>
  <c r="K71" i="82"/>
  <c r="K72" i="91" s="1"/>
  <c r="K40" i="82"/>
  <c r="N40" i="82" s="1"/>
  <c r="N288" i="91"/>
  <c r="D65" i="91"/>
  <c r="M57" i="82"/>
  <c r="S57" i="82" s="1"/>
  <c r="S58" i="91" s="1"/>
  <c r="D72" i="91"/>
  <c r="K116" i="82"/>
  <c r="K115" i="91" s="1"/>
  <c r="D115" i="91"/>
  <c r="V944" i="82"/>
  <c r="D49" i="91"/>
  <c r="D163" i="91"/>
  <c r="K15" i="82"/>
  <c r="K17" i="91" s="1"/>
  <c r="D47" i="91"/>
  <c r="K59" i="82"/>
  <c r="N59" i="82" s="1"/>
  <c r="N59" i="91" s="1"/>
  <c r="K202" i="82"/>
  <c r="K197" i="91" s="1"/>
  <c r="M46" i="82"/>
  <c r="S46" i="82" s="1"/>
  <c r="S48" i="91" s="1"/>
  <c r="M202" i="82"/>
  <c r="M197" i="91" s="1"/>
  <c r="K47" i="82"/>
  <c r="U47" i="82" s="1"/>
  <c r="M59" i="82"/>
  <c r="M59" i="91" s="1"/>
  <c r="D90" i="91"/>
  <c r="M34" i="82"/>
  <c r="M36" i="91" s="1"/>
  <c r="M88" i="82"/>
  <c r="S88" i="82" s="1"/>
  <c r="S90" i="91" s="1"/>
  <c r="K45" i="82"/>
  <c r="U45" i="82" s="1"/>
  <c r="U47" i="91" s="1"/>
  <c r="M157" i="82"/>
  <c r="S157" i="82" s="1"/>
  <c r="S149" i="91" s="1"/>
  <c r="N157" i="82"/>
  <c r="N149" i="91" s="1"/>
  <c r="K34" i="82"/>
  <c r="D149" i="91"/>
  <c r="V697" i="82"/>
  <c r="V656" i="82"/>
  <c r="M77" i="82"/>
  <c r="U77" i="82" s="1"/>
  <c r="U79" i="91" s="1"/>
  <c r="V796" i="82"/>
  <c r="V666" i="82"/>
  <c r="V664" i="82"/>
  <c r="V793" i="82"/>
  <c r="V283" i="82"/>
  <c r="V281" i="91" s="1"/>
  <c r="D82" i="91"/>
  <c r="K80" i="82"/>
  <c r="U80" i="82" s="1"/>
  <c r="U82" i="91" s="1"/>
  <c r="D88" i="91"/>
  <c r="K149" i="82"/>
  <c r="N281" i="91"/>
  <c r="M86" i="82"/>
  <c r="U86" i="82" s="1"/>
  <c r="D67" i="91"/>
  <c r="V728" i="82"/>
  <c r="M141" i="82"/>
  <c r="S141" i="82" s="1"/>
  <c r="S138" i="91" s="1"/>
  <c r="M79" i="82"/>
  <c r="M81" i="91" s="1"/>
  <c r="V652" i="82"/>
  <c r="V703" i="82"/>
  <c r="V628" i="82"/>
  <c r="V669" i="82"/>
  <c r="V907" i="82"/>
  <c r="V649" i="82"/>
  <c r="V682" i="82"/>
  <c r="V699" i="82"/>
  <c r="V744" i="82"/>
  <c r="V588" i="82"/>
  <c r="V953" i="82"/>
  <c r="V771" i="82"/>
  <c r="V686" i="82"/>
  <c r="V585" i="82"/>
  <c r="V280" i="82"/>
  <c r="V278" i="91" s="1"/>
  <c r="V950" i="82"/>
  <c r="V740" i="82"/>
  <c r="V267" i="82"/>
  <c r="V265" i="91" s="1"/>
  <c r="V557" i="82"/>
  <c r="V288" i="82"/>
  <c r="V286" i="91" s="1"/>
  <c r="V943" i="82"/>
  <c r="V680" i="82"/>
  <c r="V268" i="82"/>
  <c r="V266" i="91" s="1"/>
  <c r="V794" i="82"/>
  <c r="V579" i="82"/>
  <c r="V595" i="82"/>
  <c r="K54" i="82"/>
  <c r="U54" i="82" s="1"/>
  <c r="U55" i="91" s="1"/>
  <c r="N286" i="91"/>
  <c r="V868" i="82"/>
  <c r="V613" i="82"/>
  <c r="V687" i="82"/>
  <c r="V775" i="82"/>
  <c r="V795" i="82"/>
  <c r="V945" i="82"/>
  <c r="V899" i="82"/>
  <c r="V620" i="82"/>
  <c r="V731" i="82"/>
  <c r="V712" i="82"/>
  <c r="V878" i="82"/>
  <c r="V938" i="82"/>
  <c r="V928" i="82"/>
  <c r="V900" i="82"/>
  <c r="V962" i="82"/>
  <c r="V651" i="82"/>
  <c r="V563" i="82"/>
  <c r="V605" i="82"/>
  <c r="V568" i="82"/>
  <c r="V659" i="82"/>
  <c r="V716" i="82"/>
  <c r="V639" i="82"/>
  <c r="V653" i="82"/>
  <c r="V969" i="82"/>
  <c r="V848" i="82"/>
  <c r="V970" i="82"/>
  <c r="V786" i="82"/>
  <c r="V748" i="82"/>
  <c r="V621" i="82"/>
  <c r="V602" i="82"/>
  <c r="V765" i="82"/>
  <c r="V629" i="82"/>
  <c r="V779" i="82"/>
  <c r="V598" i="82"/>
  <c r="V956" i="82"/>
  <c r="V913" i="82"/>
  <c r="V781" i="82"/>
  <c r="V797" i="82"/>
  <c r="V296" i="82"/>
  <c r="V294" i="91" s="1"/>
  <c r="V936" i="82"/>
  <c r="V688" i="82"/>
  <c r="V271" i="82"/>
  <c r="V269" i="91" s="1"/>
  <c r="V698" i="82"/>
  <c r="V922" i="82"/>
  <c r="V934" i="82"/>
  <c r="V875" i="82"/>
  <c r="V971" i="82"/>
  <c r="V967" i="82"/>
  <c r="V575" i="82"/>
  <c r="V715" i="82"/>
  <c r="V637" i="82"/>
  <c r="V920" i="82"/>
  <c r="V888" i="82"/>
  <c r="V600" i="82"/>
  <c r="V570" i="82"/>
  <c r="V619" i="82"/>
  <c r="V890" i="82"/>
  <c r="V975" i="82"/>
  <c r="V676" i="82"/>
  <c r="V941" i="82"/>
  <c r="V759" i="82"/>
  <c r="V273" i="82"/>
  <c r="V271" i="91" s="1"/>
  <c r="V707" i="82"/>
  <c r="V735" i="82"/>
  <c r="V612" i="82"/>
  <c r="V893" i="82"/>
  <c r="D78" i="91"/>
  <c r="K95" i="82"/>
  <c r="K97" i="91" s="1"/>
  <c r="V685" i="82"/>
  <c r="V591" i="82"/>
  <c r="V723" i="82"/>
  <c r="V645" i="82"/>
  <c r="K88" i="91"/>
  <c r="V847" i="82"/>
  <c r="V599" i="82"/>
  <c r="V721" i="82"/>
  <c r="V569" i="82"/>
  <c r="V610" i="82"/>
  <c r="V668" i="82"/>
  <c r="V285" i="82"/>
  <c r="V283" i="91" s="1"/>
  <c r="V961" i="82"/>
  <c r="V960" i="82"/>
  <c r="V863" i="82"/>
  <c r="V773" i="82"/>
  <c r="V561" i="82"/>
  <c r="V305" i="82"/>
  <c r="V303" i="91" s="1"/>
  <c r="V691" i="82"/>
  <c r="V768" i="82"/>
  <c r="V784" i="82"/>
  <c r="V284" i="82"/>
  <c r="V282" i="91" s="1"/>
  <c r="V933" i="82"/>
  <c r="V876" i="82"/>
  <c r="V778" i="82"/>
  <c r="V904" i="82"/>
  <c r="V572" i="82"/>
  <c r="V859" i="82"/>
  <c r="V675" i="82"/>
  <c r="V776" i="82"/>
  <c r="V601" i="82"/>
  <c r="V265" i="82"/>
  <c r="V860" i="82"/>
  <c r="V667" i="82"/>
  <c r="V739" i="82"/>
  <c r="V604" i="82"/>
  <c r="V587" i="82"/>
  <c r="V787" i="82"/>
  <c r="V677" i="82"/>
  <c r="V701" i="82"/>
  <c r="V304" i="82"/>
  <c r="V302" i="91" s="1"/>
  <c r="V672" i="82"/>
  <c r="V624" i="82"/>
  <c r="V287" i="82"/>
  <c r="V285" i="91" s="1"/>
  <c r="V276" i="82"/>
  <c r="V274" i="91" s="1"/>
  <c r="V874" i="82"/>
  <c r="V702" i="82"/>
  <c r="V295" i="82"/>
  <c r="V293" i="91" s="1"/>
  <c r="V281" i="82"/>
  <c r="V279" i="91" s="1"/>
  <c r="V593" i="82"/>
  <c r="V617" i="82"/>
  <c r="V850" i="82"/>
  <c r="V724" i="82"/>
  <c r="V608" i="82"/>
  <c r="V264" i="82"/>
  <c r="V733" i="82"/>
  <c r="V647" i="82"/>
  <c r="V851" i="82"/>
  <c r="V302" i="82"/>
  <c r="V300" i="91" s="1"/>
  <c r="V802" i="82"/>
  <c r="V705" i="82"/>
  <c r="V955" i="82"/>
  <c r="V791" i="82"/>
  <c r="V948" i="82"/>
  <c r="V901" i="82"/>
  <c r="V606" i="82"/>
  <c r="V584" i="82"/>
  <c r="V603" i="82"/>
  <c r="V282" i="82"/>
  <c r="V280" i="91" s="1"/>
  <c r="V976" i="82"/>
  <c r="V954" i="82"/>
  <c r="V889" i="82"/>
  <c r="V872" i="82"/>
  <c r="M92" i="82"/>
  <c r="U92" i="82" s="1"/>
  <c r="V852" i="82"/>
  <c r="V915" i="82"/>
  <c r="V881" i="82"/>
  <c r="V857" i="82"/>
  <c r="V616" i="82"/>
  <c r="V767" i="82"/>
  <c r="V640" i="82"/>
  <c r="V571" i="82"/>
  <c r="V646" i="82"/>
  <c r="V925" i="82"/>
  <c r="D86" i="91"/>
  <c r="V902" i="82"/>
  <c r="V923" i="82"/>
  <c r="V843" i="82"/>
  <c r="V965" i="82"/>
  <c r="V806" i="82"/>
  <c r="V804" i="82"/>
  <c r="V633" i="82"/>
  <c r="V618" i="82"/>
  <c r="V790" i="82"/>
  <c r="V566" i="82"/>
  <c r="V292" i="82"/>
  <c r="V290" i="91" s="1"/>
  <c r="V853" i="82"/>
  <c r="V862" i="82"/>
  <c r="V597" i="82"/>
  <c r="V720" i="82"/>
  <c r="V681" i="82"/>
  <c r="V274" i="82"/>
  <c r="V272" i="91" s="1"/>
  <c r="V719" i="82"/>
  <c r="V906" i="82"/>
  <c r="V946" i="82"/>
  <c r="O946" i="82"/>
  <c r="V937" i="82"/>
  <c r="V714" i="82"/>
  <c r="V643" i="82"/>
  <c r="V636" i="82"/>
  <c r="V631" i="82"/>
  <c r="V751" i="82"/>
  <c r="V564" i="82"/>
  <c r="V935" i="82"/>
  <c r="V921" i="82"/>
  <c r="V896" i="82"/>
  <c r="V782" i="82"/>
  <c r="V743" i="82"/>
  <c r="V746" i="82"/>
  <c r="V565" i="82"/>
  <c r="V799" i="82"/>
  <c r="V718" i="82"/>
  <c r="V939" i="82"/>
  <c r="V951" i="82"/>
  <c r="O951" i="82"/>
  <c r="V909" i="82"/>
  <c r="V897" i="82"/>
  <c r="V638" i="82"/>
  <c r="V558" i="82"/>
  <c r="V650" i="82"/>
  <c r="V785" i="82"/>
  <c r="V704" i="82"/>
  <c r="V277" i="82"/>
  <c r="V275" i="91" s="1"/>
  <c r="O268" i="82"/>
  <c r="O266" i="91" s="1"/>
  <c r="N266" i="91"/>
  <c r="V903" i="82"/>
  <c r="V972" i="82"/>
  <c r="V861" i="82"/>
  <c r="V974" i="82"/>
  <c r="V924" i="82"/>
  <c r="V877" i="82"/>
  <c r="V738" i="82"/>
  <c r="V609" i="82"/>
  <c r="V708" i="82"/>
  <c r="V303" i="82"/>
  <c r="V301" i="91" s="1"/>
  <c r="O303" i="82"/>
  <c r="O301" i="91" s="1"/>
  <c r="V657" i="82"/>
  <c r="V272" i="82"/>
  <c r="V270" i="91" s="1"/>
  <c r="V912" i="82"/>
  <c r="V849" i="82"/>
  <c r="V299" i="82"/>
  <c r="V297" i="91" s="1"/>
  <c r="V279" i="82"/>
  <c r="V277" i="91" s="1"/>
  <c r="V726" i="82"/>
  <c r="V957" i="82"/>
  <c r="V964" i="82"/>
  <c r="V808" i="82"/>
  <c r="V908" i="82"/>
  <c r="V772" i="82"/>
  <c r="V709" i="82"/>
  <c r="V727" i="82"/>
  <c r="V559" i="82"/>
  <c r="V665" i="82"/>
  <c r="V291" i="82"/>
  <c r="V289" i="91" s="1"/>
  <c r="V297" i="82"/>
  <c r="V295" i="91" s="1"/>
  <c r="V582" i="82"/>
  <c r="V952" i="82"/>
  <c r="V980" i="82"/>
  <c r="V977" i="82"/>
  <c r="V648" i="82"/>
  <c r="V745" i="82"/>
  <c r="V690" i="82"/>
  <c r="V623" i="82"/>
  <c r="V596" i="82"/>
  <c r="V754" i="82"/>
  <c r="V981" i="82"/>
  <c r="V807" i="82"/>
  <c r="V760" i="82"/>
  <c r="V655" i="82"/>
  <c r="V700" i="82"/>
  <c r="V673" i="82"/>
  <c r="V758" i="82"/>
  <c r="V792" i="82"/>
  <c r="V800" i="82"/>
  <c r="V306" i="82"/>
  <c r="V304" i="91" s="1"/>
  <c r="U304" i="91"/>
  <c r="V892" i="82"/>
  <c r="V580" i="82"/>
  <c r="V788" i="82"/>
  <c r="V289" i="82"/>
  <c r="V287" i="91" s="1"/>
  <c r="V573" i="82"/>
  <c r="V293" i="82"/>
  <c r="V291" i="91" s="1"/>
  <c r="V783" i="82"/>
  <c r="V626" i="82"/>
  <c r="V674" i="82"/>
  <c r="V562" i="82"/>
  <c r="V858" i="82"/>
  <c r="V732" i="82"/>
  <c r="V769" i="82"/>
  <c r="V801" i="82"/>
  <c r="V742" i="82"/>
  <c r="V270" i="82"/>
  <c r="V268" i="91" s="1"/>
  <c r="V747" i="82"/>
  <c r="V973" i="82"/>
  <c r="V856" i="82"/>
  <c r="V959" i="82"/>
  <c r="V885" i="82"/>
  <c r="V966" i="82"/>
  <c r="V750" i="82"/>
  <c r="V803" i="82"/>
  <c r="V661" i="82"/>
  <c r="V789" i="82"/>
  <c r="V864" i="82"/>
  <c r="V911" i="82"/>
  <c r="V725" i="82"/>
  <c r="V737" i="82"/>
  <c r="V634" i="82"/>
  <c r="V770" i="82"/>
  <c r="V275" i="82"/>
  <c r="V273" i="91" s="1"/>
  <c r="V958" i="82"/>
  <c r="V882" i="82"/>
  <c r="V845" i="82"/>
  <c r="V949" i="82"/>
  <c r="V762" i="82"/>
  <c r="V741" i="82"/>
  <c r="V710" i="82"/>
  <c r="V761" i="82"/>
  <c r="V630" i="82"/>
  <c r="V642" i="82"/>
  <c r="V290" i="82"/>
  <c r="V288" i="91" s="1"/>
  <c r="V635" i="82"/>
  <c r="V590" i="82"/>
  <c r="V844" i="82"/>
  <c r="V678" i="82"/>
  <c r="V693" i="82"/>
  <c r="V586" i="82"/>
  <c r="V583" i="82"/>
  <c r="V301" i="82"/>
  <c r="V299" i="91" s="1"/>
  <c r="V556" i="82"/>
  <c r="V278" i="82"/>
  <c r="V276" i="91" s="1"/>
  <c r="V887" i="82"/>
  <c r="V917" i="82"/>
  <c r="V895" i="82"/>
  <c r="V594" i="82"/>
  <c r="V692" i="82"/>
  <c r="V589" i="82"/>
  <c r="V756" i="82"/>
  <c r="V611" i="82"/>
  <c r="V757" i="82"/>
  <c r="V886" i="82"/>
  <c r="V940" i="82"/>
  <c r="V919" i="82"/>
  <c r="V905" i="82"/>
  <c r="V689" i="82"/>
  <c r="V578" i="82"/>
  <c r="V632" i="82"/>
  <c r="V269" i="82"/>
  <c r="V267" i="91" s="1"/>
  <c r="V942" i="82"/>
  <c r="V894" i="82"/>
  <c r="V867" i="82"/>
  <c r="V871" i="82"/>
  <c r="O273" i="82"/>
  <c r="O271" i="91" s="1"/>
  <c r="N271" i="91"/>
  <c r="V625" i="82"/>
  <c r="V654" i="82"/>
  <c r="V679" i="82"/>
  <c r="V660" i="82"/>
  <c r="V722" i="82"/>
  <c r="V294" i="82"/>
  <c r="V292" i="91" s="1"/>
  <c r="V300" i="82"/>
  <c r="V298" i="91" s="1"/>
  <c r="V869" i="82"/>
  <c r="V931" i="82"/>
  <c r="V581" i="82"/>
  <c r="V671" i="82"/>
  <c r="V777" i="82"/>
  <c r="V696" i="82"/>
  <c r="V780" i="82"/>
  <c r="V627" i="82"/>
  <c r="V749" i="82"/>
  <c r="V307" i="82"/>
  <c r="V305" i="91" s="1"/>
  <c r="V870" i="82"/>
  <c r="V947" i="82"/>
  <c r="V736" i="82"/>
  <c r="V734" i="82"/>
  <c r="V729" i="82"/>
  <c r="V753" i="82"/>
  <c r="V286" i="82"/>
  <c r="V284" i="91" s="1"/>
  <c r="V266" i="82"/>
  <c r="V264" i="91" s="1"/>
  <c r="V763" i="82"/>
  <c r="V978" i="82"/>
  <c r="V880" i="82"/>
  <c r="V641" i="82"/>
  <c r="V713" i="82"/>
  <c r="V577" i="82"/>
  <c r="V684" i="82"/>
  <c r="V658" i="82"/>
  <c r="V963" i="82"/>
  <c r="V884" i="82"/>
  <c r="V927" i="82"/>
  <c r="V918" i="82"/>
  <c r="V592" i="82"/>
  <c r="V614" i="82"/>
  <c r="V929" i="82"/>
  <c r="V968" i="82"/>
  <c r="V926" i="82"/>
  <c r="V910" i="82"/>
  <c r="V752" i="82"/>
  <c r="V706" i="82"/>
  <c r="V805" i="82"/>
  <c r="V644" i="82"/>
  <c r="V766" i="82"/>
  <c r="V560" i="82"/>
  <c r="V866" i="82"/>
  <c r="V898" i="82"/>
  <c r="V932" i="82"/>
  <c r="V798" i="82"/>
  <c r="V711" i="82"/>
  <c r="V730" i="82"/>
  <c r="V774" i="82"/>
  <c r="V694" i="82"/>
  <c r="V298" i="82"/>
  <c r="V296" i="91" s="1"/>
  <c r="V607" i="82"/>
  <c r="V883" i="82"/>
  <c r="V865" i="82"/>
  <c r="V879" i="82"/>
  <c r="V914" i="82"/>
  <c r="V916" i="82"/>
  <c r="V695" i="82"/>
  <c r="V683" i="82"/>
  <c r="V576" i="82"/>
  <c r="V662" i="82"/>
  <c r="V263" i="82"/>
  <c r="D50" i="91"/>
  <c r="M52" i="82"/>
  <c r="S52" i="82" s="1"/>
  <c r="S53" i="91" s="1"/>
  <c r="D144" i="91"/>
  <c r="D76" i="91"/>
  <c r="K52" i="82"/>
  <c r="K53" i="91" s="1"/>
  <c r="D121" i="91"/>
  <c r="M48" i="82"/>
  <c r="S48" i="82" s="1"/>
  <c r="S50" i="91" s="1"/>
  <c r="N140" i="82"/>
  <c r="N137" i="91" s="1"/>
  <c r="M205" i="82"/>
  <c r="S205" i="82" s="1"/>
  <c r="S200" i="91" s="1"/>
  <c r="D44" i="91"/>
  <c r="K42" i="82"/>
  <c r="U42" i="82" s="1"/>
  <c r="K74" i="82"/>
  <c r="U74" i="82" s="1"/>
  <c r="D70" i="91"/>
  <c r="K61" i="91"/>
  <c r="N72" i="82"/>
  <c r="O72" i="82" s="1"/>
  <c r="O74" i="91" s="1"/>
  <c r="N120" i="82"/>
  <c r="N119" i="91" s="1"/>
  <c r="D61" i="91"/>
  <c r="K46" i="82"/>
  <c r="K48" i="91" s="1"/>
  <c r="K78" i="91"/>
  <c r="M6" i="82"/>
  <c r="S6" i="82" s="1"/>
  <c r="S8" i="91" s="1"/>
  <c r="K70" i="82"/>
  <c r="N70" i="82" s="1"/>
  <c r="N70" i="91" s="1"/>
  <c r="M61" i="82"/>
  <c r="S61" i="82" s="1"/>
  <c r="S61" i="91" s="1"/>
  <c r="D514" i="91"/>
  <c r="K506" i="82"/>
  <c r="M506" i="82"/>
  <c r="D550" i="91"/>
  <c r="M546" i="82"/>
  <c r="K546" i="82"/>
  <c r="D541" i="91"/>
  <c r="M537" i="82"/>
  <c r="K537" i="82"/>
  <c r="D545" i="91"/>
  <c r="M541" i="82"/>
  <c r="K541" i="82"/>
  <c r="D540" i="91"/>
  <c r="M536" i="82"/>
  <c r="K536" i="82"/>
  <c r="D554" i="91"/>
  <c r="M550" i="82"/>
  <c r="K550" i="82"/>
  <c r="D504" i="91"/>
  <c r="M496" i="82"/>
  <c r="K496" i="82"/>
  <c r="D524" i="91"/>
  <c r="M516" i="82"/>
  <c r="K516" i="82"/>
  <c r="D556" i="91"/>
  <c r="K552" i="82"/>
  <c r="M552" i="82"/>
  <c r="D503" i="91"/>
  <c r="M495" i="82"/>
  <c r="K495" i="82"/>
  <c r="D517" i="91"/>
  <c r="M509" i="82"/>
  <c r="K509" i="82"/>
  <c r="D534" i="91"/>
  <c r="K530" i="82"/>
  <c r="M530" i="82"/>
  <c r="D555" i="91"/>
  <c r="K551" i="82"/>
  <c r="M551" i="82"/>
  <c r="D548" i="91"/>
  <c r="M544" i="82"/>
  <c r="K544" i="82"/>
  <c r="D557" i="91"/>
  <c r="M553" i="82"/>
  <c r="K553" i="82"/>
  <c r="D546" i="91"/>
  <c r="M542" i="82"/>
  <c r="K542" i="82"/>
  <c r="D558" i="91"/>
  <c r="K554" i="82"/>
  <c r="M554" i="82"/>
  <c r="D502" i="91"/>
  <c r="M494" i="82"/>
  <c r="K494" i="82"/>
  <c r="D495" i="91"/>
  <c r="D523" i="91"/>
  <c r="M515" i="82"/>
  <c r="K515" i="82"/>
  <c r="D529" i="91"/>
  <c r="D530" i="91"/>
  <c r="D544" i="91"/>
  <c r="M540" i="82"/>
  <c r="K540" i="82"/>
  <c r="D515" i="91"/>
  <c r="M507" i="82"/>
  <c r="K507" i="82"/>
  <c r="D509" i="91"/>
  <c r="K501" i="82"/>
  <c r="M501" i="82"/>
  <c r="D518" i="91"/>
  <c r="M510" i="82"/>
  <c r="K510" i="82"/>
  <c r="D559" i="91"/>
  <c r="M555" i="82"/>
  <c r="K555" i="82"/>
  <c r="D522" i="91"/>
  <c r="K514" i="82"/>
  <c r="M514" i="82"/>
  <c r="D516" i="91"/>
  <c r="K508" i="82"/>
  <c r="M508" i="82"/>
  <c r="D526" i="91"/>
  <c r="D498" i="91"/>
  <c r="D549" i="91"/>
  <c r="M545" i="82"/>
  <c r="K545" i="82"/>
  <c r="D521" i="91"/>
  <c r="M513" i="82"/>
  <c r="K513" i="82"/>
  <c r="D533" i="91"/>
  <c r="M529" i="82"/>
  <c r="K529" i="82"/>
  <c r="D507" i="91"/>
  <c r="M499" i="82"/>
  <c r="K499" i="82"/>
  <c r="K43" i="82"/>
  <c r="K45" i="91" s="1"/>
  <c r="D501" i="91"/>
  <c r="K493" i="82"/>
  <c r="M493" i="82"/>
  <c r="D497" i="91"/>
  <c r="K491" i="82"/>
  <c r="M491" i="82"/>
  <c r="D94" i="91"/>
  <c r="D553" i="91"/>
  <c r="M549" i="82"/>
  <c r="K549" i="82"/>
  <c r="D547" i="91"/>
  <c r="M543" i="82"/>
  <c r="K543" i="82"/>
  <c r="M22" i="82"/>
  <c r="M24" i="91" s="1"/>
  <c r="N113" i="82"/>
  <c r="O113" i="82" s="1"/>
  <c r="O113" i="91" s="1"/>
  <c r="M124" i="82"/>
  <c r="S124" i="82" s="1"/>
  <c r="S123" i="91" s="1"/>
  <c r="K124" i="82"/>
  <c r="K123" i="91" s="1"/>
  <c r="D543" i="91"/>
  <c r="K539" i="82"/>
  <c r="M539" i="82"/>
  <c r="D539" i="91"/>
  <c r="M535" i="82"/>
  <c r="K535" i="82"/>
  <c r="D505" i="91"/>
  <c r="M497" i="82"/>
  <c r="K497" i="82"/>
  <c r="D532" i="91"/>
  <c r="M85" i="82"/>
  <c r="U85" i="82" s="1"/>
  <c r="D506" i="91"/>
  <c r="M498" i="82"/>
  <c r="K498" i="82"/>
  <c r="D508" i="91"/>
  <c r="M500" i="82"/>
  <c r="K500" i="82"/>
  <c r="D527" i="91"/>
  <c r="M179" i="82"/>
  <c r="U179" i="82" s="1"/>
  <c r="D536" i="91"/>
  <c r="K532" i="82"/>
  <c r="M532" i="82"/>
  <c r="D512" i="91"/>
  <c r="K504" i="82"/>
  <c r="M504" i="82"/>
  <c r="D511" i="91"/>
  <c r="K503" i="82"/>
  <c r="M503" i="82"/>
  <c r="D520" i="91"/>
  <c r="K512" i="82"/>
  <c r="M512" i="82"/>
  <c r="D519" i="91"/>
  <c r="M511" i="82"/>
  <c r="K511" i="82"/>
  <c r="D528" i="91"/>
  <c r="D551" i="91"/>
  <c r="M547" i="82"/>
  <c r="K547" i="82"/>
  <c r="D531" i="91"/>
  <c r="D537" i="91"/>
  <c r="M533" i="82"/>
  <c r="K533" i="82"/>
  <c r="M44" i="82"/>
  <c r="M46" i="91" s="1"/>
  <c r="D496" i="91"/>
  <c r="K490" i="82"/>
  <c r="M490" i="82"/>
  <c r="D525" i="91"/>
  <c r="D513" i="91"/>
  <c r="M505" i="82"/>
  <c r="K505" i="82"/>
  <c r="D500" i="91"/>
  <c r="D542" i="91"/>
  <c r="K538" i="82"/>
  <c r="M538" i="82"/>
  <c r="D46" i="91"/>
  <c r="D510" i="91"/>
  <c r="M502" i="82"/>
  <c r="K502" i="82"/>
  <c r="D499" i="91"/>
  <c r="D552" i="91"/>
  <c r="M548" i="82"/>
  <c r="K548" i="82"/>
  <c r="D535" i="91"/>
  <c r="K531" i="82"/>
  <c r="M531" i="82"/>
  <c r="K194" i="82"/>
  <c r="K189" i="91" s="1"/>
  <c r="D442" i="91"/>
  <c r="M444" i="82"/>
  <c r="K444" i="82"/>
  <c r="D413" i="91"/>
  <c r="K415" i="82"/>
  <c r="M415" i="82"/>
  <c r="D468" i="91"/>
  <c r="M456" i="82"/>
  <c r="K456" i="82"/>
  <c r="D310" i="91"/>
  <c r="K311" i="82"/>
  <c r="M311" i="82"/>
  <c r="D389" i="91"/>
  <c r="M390" i="82"/>
  <c r="K390" i="82"/>
  <c r="D330" i="91"/>
  <c r="K331" i="82"/>
  <c r="M331" i="82"/>
  <c r="D325" i="91"/>
  <c r="K326" i="82"/>
  <c r="M326" i="82"/>
  <c r="D454" i="91"/>
  <c r="D348" i="91"/>
  <c r="M349" i="82"/>
  <c r="K349" i="82"/>
  <c r="D481" i="91"/>
  <c r="M469" i="82"/>
  <c r="K469" i="82"/>
  <c r="D478" i="91"/>
  <c r="M466" i="82"/>
  <c r="K466" i="82"/>
  <c r="D483" i="91"/>
  <c r="K471" i="82"/>
  <c r="M471" i="82"/>
  <c r="D366" i="91"/>
  <c r="K367" i="82"/>
  <c r="M367" i="82"/>
  <c r="D372" i="91"/>
  <c r="M373" i="82"/>
  <c r="K373" i="82"/>
  <c r="D378" i="91"/>
  <c r="K379" i="82"/>
  <c r="M379" i="82"/>
  <c r="D432" i="91"/>
  <c r="M434" i="82"/>
  <c r="K434" i="82"/>
  <c r="D355" i="91"/>
  <c r="K357" i="82"/>
  <c r="M357" i="82"/>
  <c r="D350" i="91"/>
  <c r="K351" i="82"/>
  <c r="M351" i="82"/>
  <c r="D488" i="91"/>
  <c r="M476" i="82"/>
  <c r="K476" i="82"/>
  <c r="D398" i="91"/>
  <c r="K399" i="82"/>
  <c r="M399" i="82"/>
  <c r="D338" i="91"/>
  <c r="K339" i="82"/>
  <c r="M339" i="82"/>
  <c r="D333" i="91"/>
  <c r="M334" i="82"/>
  <c r="K334" i="82"/>
  <c r="D433" i="91"/>
  <c r="K435" i="82"/>
  <c r="M435" i="82"/>
  <c r="D317" i="91"/>
  <c r="K318" i="82"/>
  <c r="M318" i="82"/>
  <c r="D394" i="91"/>
  <c r="K395" i="82"/>
  <c r="M395" i="82"/>
  <c r="D373" i="91"/>
  <c r="M374" i="82"/>
  <c r="K374" i="82"/>
  <c r="D322" i="91"/>
  <c r="M323" i="82"/>
  <c r="K323" i="82"/>
  <c r="D326" i="91"/>
  <c r="K327" i="82"/>
  <c r="M327" i="82"/>
  <c r="D308" i="91"/>
  <c r="M310" i="82"/>
  <c r="K310" i="82"/>
  <c r="D460" i="91"/>
  <c r="D327" i="91"/>
  <c r="M328" i="82"/>
  <c r="K328" i="82"/>
  <c r="D381" i="91"/>
  <c r="M382" i="82"/>
  <c r="K382" i="82"/>
  <c r="D402" i="91"/>
  <c r="M405" i="82"/>
  <c r="K405" i="82"/>
  <c r="D474" i="91"/>
  <c r="K462" i="82"/>
  <c r="M462" i="82"/>
  <c r="D386" i="91"/>
  <c r="K387" i="82"/>
  <c r="M387" i="82"/>
  <c r="D362" i="91"/>
  <c r="M363" i="82"/>
  <c r="K363" i="82"/>
  <c r="D370" i="91"/>
  <c r="M371" i="82"/>
  <c r="K371" i="82"/>
  <c r="D334" i="91"/>
  <c r="K335" i="82"/>
  <c r="M335" i="82"/>
  <c r="D420" i="91"/>
  <c r="M422" i="82"/>
  <c r="K422" i="82"/>
  <c r="D361" i="91"/>
  <c r="M362" i="82"/>
  <c r="K362" i="82"/>
  <c r="D425" i="91"/>
  <c r="K427" i="82"/>
  <c r="M427" i="82"/>
  <c r="D453" i="91"/>
  <c r="D485" i="91"/>
  <c r="M473" i="82"/>
  <c r="K473" i="82"/>
  <c r="D459" i="91"/>
  <c r="D451" i="91"/>
  <c r="K451" i="82"/>
  <c r="M451" i="82"/>
  <c r="D450" i="91"/>
  <c r="D382" i="91"/>
  <c r="K383" i="82"/>
  <c r="M383" i="82"/>
  <c r="D357" i="91"/>
  <c r="M358" i="82"/>
  <c r="K358" i="82"/>
  <c r="D365" i="91"/>
  <c r="K366" i="82"/>
  <c r="M366" i="82"/>
  <c r="D406" i="91"/>
  <c r="K408" i="82"/>
  <c r="M408" i="82"/>
  <c r="D379" i="91"/>
  <c r="K380" i="82"/>
  <c r="M380" i="82"/>
  <c r="D321" i="91"/>
  <c r="M322" i="82"/>
  <c r="K322" i="82"/>
  <c r="D368" i="91"/>
  <c r="M369" i="82"/>
  <c r="K369" i="82"/>
  <c r="D390" i="91"/>
  <c r="M391" i="82"/>
  <c r="K391" i="82"/>
  <c r="D494" i="91"/>
  <c r="M489" i="82"/>
  <c r="K489" i="82"/>
  <c r="D332" i="91"/>
  <c r="M333" i="82"/>
  <c r="K333" i="82"/>
  <c r="D465" i="91"/>
  <c r="D436" i="91"/>
  <c r="M438" i="82"/>
  <c r="K438" i="82"/>
  <c r="D437" i="91"/>
  <c r="K439" i="82"/>
  <c r="M439" i="82"/>
  <c r="D412" i="91"/>
  <c r="M414" i="82"/>
  <c r="K414" i="82"/>
  <c r="D356" i="91"/>
  <c r="D427" i="91"/>
  <c r="K429" i="82"/>
  <c r="M429" i="82"/>
  <c r="D492" i="91"/>
  <c r="M480" i="82"/>
  <c r="K480" i="82"/>
  <c r="D408" i="91"/>
  <c r="K410" i="82"/>
  <c r="M410" i="82"/>
  <c r="D383" i="91"/>
  <c r="M384" i="82"/>
  <c r="K384" i="82"/>
  <c r="D342" i="91"/>
  <c r="K343" i="82"/>
  <c r="M343" i="82"/>
  <c r="D374" i="91"/>
  <c r="K375" i="82"/>
  <c r="M375" i="82"/>
  <c r="D470" i="91"/>
  <c r="M458" i="82"/>
  <c r="K458" i="82"/>
  <c r="D429" i="91"/>
  <c r="M431" i="82"/>
  <c r="K431" i="82"/>
  <c r="D337" i="91"/>
  <c r="M338" i="82"/>
  <c r="K338" i="82"/>
  <c r="D312" i="91"/>
  <c r="M313" i="82"/>
  <c r="K313" i="82"/>
  <c r="D307" i="91"/>
  <c r="M309" i="82"/>
  <c r="K309" i="82"/>
  <c r="D404" i="91"/>
  <c r="K406" i="82"/>
  <c r="M406" i="82"/>
  <c r="D314" i="91"/>
  <c r="M315" i="82"/>
  <c r="K315" i="82"/>
  <c r="D359" i="91"/>
  <c r="K360" i="82"/>
  <c r="M360" i="82"/>
  <c r="D486" i="91"/>
  <c r="K474" i="82"/>
  <c r="M474" i="82"/>
  <c r="D403" i="91"/>
  <c r="D477" i="91"/>
  <c r="M465" i="82"/>
  <c r="K465" i="82"/>
  <c r="D434" i="91"/>
  <c r="M436" i="82"/>
  <c r="K436" i="82"/>
  <c r="D414" i="91"/>
  <c r="M416" i="82"/>
  <c r="K416" i="82"/>
  <c r="D482" i="91"/>
  <c r="K470" i="82"/>
  <c r="M470" i="82"/>
  <c r="D422" i="91"/>
  <c r="M424" i="82"/>
  <c r="K424" i="82"/>
  <c r="D363" i="91"/>
  <c r="K364" i="82"/>
  <c r="M364" i="82"/>
  <c r="D349" i="91"/>
  <c r="M350" i="82"/>
  <c r="K350" i="82"/>
  <c r="D400" i="91"/>
  <c r="K403" i="82"/>
  <c r="M403" i="82"/>
  <c r="D335" i="91"/>
  <c r="M336" i="82"/>
  <c r="K336" i="82"/>
  <c r="D318" i="91"/>
  <c r="M319" i="82"/>
  <c r="K319" i="82"/>
  <c r="D371" i="91"/>
  <c r="M372" i="82"/>
  <c r="K372" i="82"/>
  <c r="D388" i="91"/>
  <c r="M389" i="82"/>
  <c r="K389" i="82"/>
  <c r="D428" i="91"/>
  <c r="K430" i="82"/>
  <c r="M430" i="82"/>
  <c r="D405" i="91"/>
  <c r="K407" i="82"/>
  <c r="M407" i="82"/>
  <c r="D476" i="91"/>
  <c r="M464" i="82"/>
  <c r="K464" i="82"/>
  <c r="D471" i="91"/>
  <c r="M459" i="82"/>
  <c r="K459" i="82"/>
  <c r="D319" i="91"/>
  <c r="M320" i="82"/>
  <c r="K320" i="82"/>
  <c r="D484" i="91"/>
  <c r="K472" i="82"/>
  <c r="M472" i="82"/>
  <c r="D385" i="91"/>
  <c r="M386" i="82"/>
  <c r="K386" i="82"/>
  <c r="D354" i="91"/>
  <c r="M356" i="82"/>
  <c r="K356" i="82"/>
  <c r="D336" i="91"/>
  <c r="M337" i="82"/>
  <c r="K337" i="82"/>
  <c r="D346" i="91"/>
  <c r="M347" i="82"/>
  <c r="K347" i="82"/>
  <c r="D375" i="91"/>
  <c r="K376" i="82"/>
  <c r="M376" i="82"/>
  <c r="D430" i="91"/>
  <c r="M432" i="82"/>
  <c r="K432" i="82"/>
  <c r="D341" i="91"/>
  <c r="M342" i="82"/>
  <c r="K342" i="82"/>
  <c r="D466" i="91"/>
  <c r="M454" i="82"/>
  <c r="K454" i="82"/>
  <c r="D410" i="91"/>
  <c r="M412" i="82"/>
  <c r="K412" i="82"/>
  <c r="D358" i="91"/>
  <c r="K359" i="82"/>
  <c r="M359" i="82"/>
  <c r="D467" i="91"/>
  <c r="M455" i="82"/>
  <c r="K455" i="82"/>
  <c r="D396" i="91"/>
  <c r="K397" i="82"/>
  <c r="M397" i="82"/>
  <c r="D380" i="91"/>
  <c r="K381" i="82"/>
  <c r="M381" i="82"/>
  <c r="D364" i="91"/>
  <c r="K365" i="82"/>
  <c r="M365" i="82"/>
  <c r="D339" i="91"/>
  <c r="K340" i="82"/>
  <c r="M340" i="82"/>
  <c r="D424" i="91"/>
  <c r="K426" i="82"/>
  <c r="M426" i="82"/>
  <c r="D423" i="91"/>
  <c r="M425" i="82"/>
  <c r="K425" i="82"/>
  <c r="D445" i="91"/>
  <c r="M447" i="82"/>
  <c r="K447" i="82"/>
  <c r="D469" i="91"/>
  <c r="M457" i="82"/>
  <c r="K457" i="82"/>
  <c r="D475" i="91"/>
  <c r="M463" i="82"/>
  <c r="K463" i="82"/>
  <c r="D458" i="91"/>
  <c r="D421" i="91"/>
  <c r="K423" i="82"/>
  <c r="M423" i="82"/>
  <c r="D418" i="91"/>
  <c r="K420" i="82"/>
  <c r="M420" i="82"/>
  <c r="D462" i="91"/>
  <c r="D444" i="91"/>
  <c r="K446" i="82"/>
  <c r="M446" i="82"/>
  <c r="D340" i="91"/>
  <c r="M341" i="82"/>
  <c r="K341" i="82"/>
  <c r="D491" i="91"/>
  <c r="M479" i="82"/>
  <c r="K479" i="82"/>
  <c r="D411" i="91"/>
  <c r="M413" i="82"/>
  <c r="K413" i="82"/>
  <c r="D452" i="91"/>
  <c r="M452" i="82"/>
  <c r="K452" i="82"/>
  <c r="D419" i="91"/>
  <c r="K421" i="82"/>
  <c r="M421" i="82"/>
  <c r="D489" i="91"/>
  <c r="M477" i="82"/>
  <c r="K477" i="82"/>
  <c r="D392" i="91"/>
  <c r="K393" i="82"/>
  <c r="M393" i="82"/>
  <c r="D441" i="91"/>
  <c r="M443" i="82"/>
  <c r="K443" i="82"/>
  <c r="D472" i="91"/>
  <c r="M460" i="82"/>
  <c r="K460" i="82"/>
  <c r="D435" i="91"/>
  <c r="K437" i="82"/>
  <c r="M437" i="82"/>
  <c r="D161" i="91"/>
  <c r="K169" i="82"/>
  <c r="U169" i="82" s="1"/>
  <c r="D409" i="91"/>
  <c r="K411" i="82"/>
  <c r="M411" i="82"/>
  <c r="D457" i="91"/>
  <c r="D387" i="91"/>
  <c r="K388" i="82"/>
  <c r="M388" i="82"/>
  <c r="D393" i="91"/>
  <c r="K394" i="82"/>
  <c r="M394" i="82"/>
  <c r="D345" i="91"/>
  <c r="K346" i="82"/>
  <c r="M346" i="82"/>
  <c r="D377" i="91"/>
  <c r="M378" i="82"/>
  <c r="K378" i="82"/>
  <c r="D443" i="91"/>
  <c r="K445" i="82"/>
  <c r="M445" i="82"/>
  <c r="D323" i="91"/>
  <c r="M324" i="82"/>
  <c r="K324" i="82"/>
  <c r="D461" i="91"/>
  <c r="D324" i="91"/>
  <c r="K325" i="82"/>
  <c r="M325" i="82"/>
  <c r="D395" i="91"/>
  <c r="M396" i="82"/>
  <c r="K396" i="82"/>
  <c r="D360" i="91"/>
  <c r="M361" i="82"/>
  <c r="K361" i="82"/>
  <c r="D331" i="91"/>
  <c r="K332" i="82"/>
  <c r="M332" i="82"/>
  <c r="D426" i="91"/>
  <c r="K428" i="82"/>
  <c r="M428" i="82"/>
  <c r="D438" i="91"/>
  <c r="M440" i="82"/>
  <c r="K440" i="82"/>
  <c r="D397" i="91"/>
  <c r="M398" i="82"/>
  <c r="K398" i="82"/>
  <c r="D490" i="91"/>
  <c r="M478" i="82"/>
  <c r="K478" i="82"/>
  <c r="D417" i="91"/>
  <c r="M419" i="82"/>
  <c r="K419" i="82"/>
  <c r="D449" i="91"/>
  <c r="M450" i="82"/>
  <c r="K450" i="82"/>
  <c r="D367" i="91"/>
  <c r="M368" i="82"/>
  <c r="K368" i="82"/>
  <c r="D328" i="91"/>
  <c r="K329" i="82"/>
  <c r="M329" i="82"/>
  <c r="D416" i="91"/>
  <c r="M418" i="82"/>
  <c r="K418" i="82"/>
  <c r="D343" i="91"/>
  <c r="K344" i="82"/>
  <c r="M344" i="82"/>
  <c r="D448" i="91"/>
  <c r="M449" i="82"/>
  <c r="K449" i="82"/>
  <c r="D353" i="91"/>
  <c r="M355" i="82"/>
  <c r="K355" i="82"/>
  <c r="D316" i="91"/>
  <c r="K317" i="82"/>
  <c r="M317" i="82"/>
  <c r="D309" i="91"/>
  <c r="D456" i="91"/>
  <c r="N179" i="82"/>
  <c r="N171" i="91" s="1"/>
  <c r="D376" i="91"/>
  <c r="K377" i="82"/>
  <c r="M377" i="82"/>
  <c r="D401" i="91"/>
  <c r="K404" i="82"/>
  <c r="M404" i="82"/>
  <c r="D369" i="91"/>
  <c r="K370" i="82"/>
  <c r="M370" i="82"/>
  <c r="D351" i="91"/>
  <c r="M352" i="82"/>
  <c r="K352" i="82"/>
  <c r="D480" i="91"/>
  <c r="M468" i="82"/>
  <c r="K468" i="82"/>
  <c r="D415" i="91"/>
  <c r="M417" i="82"/>
  <c r="K417" i="82"/>
  <c r="D463" i="91"/>
  <c r="D329" i="91"/>
  <c r="K330" i="82"/>
  <c r="M330" i="82"/>
  <c r="D311" i="91"/>
  <c r="M312" i="82"/>
  <c r="K312" i="82"/>
  <c r="D384" i="91"/>
  <c r="K385" i="82"/>
  <c r="M385" i="82"/>
  <c r="D487" i="91"/>
  <c r="M475" i="82"/>
  <c r="K475" i="82"/>
  <c r="D431" i="91"/>
  <c r="K433" i="82"/>
  <c r="M433" i="82"/>
  <c r="D320" i="91"/>
  <c r="M321" i="82"/>
  <c r="K321" i="82"/>
  <c r="D407" i="91"/>
  <c r="K409" i="82"/>
  <c r="M409" i="82"/>
  <c r="D479" i="91"/>
  <c r="K467" i="82"/>
  <c r="M467" i="82"/>
  <c r="D473" i="91"/>
  <c r="M461" i="82"/>
  <c r="K461" i="82"/>
  <c r="D447" i="91"/>
  <c r="D391" i="91"/>
  <c r="K392" i="82"/>
  <c r="M392" i="82"/>
  <c r="D455" i="91"/>
  <c r="D439" i="91"/>
  <c r="M441" i="82"/>
  <c r="K441" i="82"/>
  <c r="D347" i="91"/>
  <c r="K348" i="82"/>
  <c r="M348" i="82"/>
  <c r="D464" i="91"/>
  <c r="D313" i="91"/>
  <c r="M314" i="82"/>
  <c r="K314" i="82"/>
  <c r="D315" i="91"/>
  <c r="M316" i="82"/>
  <c r="K316" i="82"/>
  <c r="D440" i="91"/>
  <c r="M442" i="82"/>
  <c r="K442" i="82"/>
  <c r="D344" i="91"/>
  <c r="K345" i="82"/>
  <c r="M345" i="82"/>
  <c r="M47" i="91"/>
  <c r="D306" i="91"/>
  <c r="M308" i="82"/>
  <c r="K308" i="82"/>
  <c r="K6" i="82"/>
  <c r="N6" i="82" s="1"/>
  <c r="K132" i="82"/>
  <c r="N132" i="82" s="1"/>
  <c r="M140" i="82"/>
  <c r="M137" i="91" s="1"/>
  <c r="M64" i="82"/>
  <c r="U64" i="82" s="1"/>
  <c r="D87" i="91"/>
  <c r="N55" i="82"/>
  <c r="N56" i="91" s="1"/>
  <c r="D137" i="91"/>
  <c r="N65" i="82"/>
  <c r="N65" i="91" s="1"/>
  <c r="M210" i="91"/>
  <c r="S219" i="82"/>
  <c r="S210" i="91" s="1"/>
  <c r="D210" i="91"/>
  <c r="K219" i="82"/>
  <c r="D259" i="91"/>
  <c r="D221" i="91"/>
  <c r="M229" i="82"/>
  <c r="K229" i="82"/>
  <c r="D250" i="91"/>
  <c r="M254" i="82"/>
  <c r="K254" i="82"/>
  <c r="D251" i="91"/>
  <c r="M255" i="82"/>
  <c r="K255" i="82"/>
  <c r="D223" i="91"/>
  <c r="K231" i="82"/>
  <c r="M231" i="82"/>
  <c r="D218" i="91"/>
  <c r="K226" i="82"/>
  <c r="M226" i="82"/>
  <c r="D236" i="91"/>
  <c r="K240" i="82"/>
  <c r="M240" i="82"/>
  <c r="D205" i="91"/>
  <c r="M210" i="82"/>
  <c r="K210" i="82"/>
  <c r="D215" i="91"/>
  <c r="M223" i="82"/>
  <c r="K223" i="82"/>
  <c r="D246" i="91"/>
  <c r="K250" i="82"/>
  <c r="M250" i="82"/>
  <c r="D204" i="91"/>
  <c r="M209" i="82"/>
  <c r="K209" i="82"/>
  <c r="D217" i="91"/>
  <c r="M225" i="82"/>
  <c r="K225" i="82"/>
  <c r="D235" i="91"/>
  <c r="K239" i="82"/>
  <c r="M239" i="82"/>
  <c r="D203" i="91"/>
  <c r="M208" i="82"/>
  <c r="K208" i="82"/>
  <c r="D263" i="91"/>
  <c r="K84" i="82"/>
  <c r="K86" i="91" s="1"/>
  <c r="D219" i="91"/>
  <c r="K227" i="82"/>
  <c r="M227" i="82"/>
  <c r="D232" i="91"/>
  <c r="M236" i="82"/>
  <c r="K236" i="82"/>
  <c r="D261" i="91"/>
  <c r="D242" i="91"/>
  <c r="M246" i="82"/>
  <c r="K246" i="82"/>
  <c r="D240" i="91"/>
  <c r="M244" i="82"/>
  <c r="K244" i="82"/>
  <c r="D214" i="91"/>
  <c r="M222" i="82"/>
  <c r="K222" i="82"/>
  <c r="D241" i="91"/>
  <c r="M245" i="82"/>
  <c r="K245" i="82"/>
  <c r="D209" i="91"/>
  <c r="M218" i="82"/>
  <c r="K218" i="82"/>
  <c r="D225" i="91"/>
  <c r="M233" i="82"/>
  <c r="K233" i="82"/>
  <c r="D233" i="91"/>
  <c r="M237" i="82"/>
  <c r="K237" i="82"/>
  <c r="D224" i="91"/>
  <c r="M232" i="82"/>
  <c r="K232" i="82"/>
  <c r="D213" i="91"/>
  <c r="M221" i="82"/>
  <c r="K221" i="82"/>
  <c r="D249" i="91"/>
  <c r="K253" i="82"/>
  <c r="M253" i="82"/>
  <c r="D228" i="91"/>
  <c r="D244" i="91"/>
  <c r="M248" i="82"/>
  <c r="K248" i="82"/>
  <c r="D256" i="91"/>
  <c r="M260" i="82"/>
  <c r="K260" i="82"/>
  <c r="D248" i="91"/>
  <c r="M252" i="82"/>
  <c r="K252" i="82"/>
  <c r="D216" i="91"/>
  <c r="M224" i="82"/>
  <c r="K224" i="82"/>
  <c r="D229" i="91"/>
  <c r="D252" i="91"/>
  <c r="M256" i="82"/>
  <c r="K256" i="82"/>
  <c r="D260" i="91"/>
  <c r="D255" i="91"/>
  <c r="K259" i="82"/>
  <c r="M259" i="82"/>
  <c r="D238" i="91"/>
  <c r="M242" i="82"/>
  <c r="K242" i="82"/>
  <c r="D206" i="91"/>
  <c r="K211" i="82"/>
  <c r="M211" i="82"/>
  <c r="D243" i="91"/>
  <c r="M247" i="82"/>
  <c r="K247" i="82"/>
  <c r="D220" i="91"/>
  <c r="K228" i="82"/>
  <c r="M228" i="82"/>
  <c r="D202" i="91"/>
  <c r="M207" i="82"/>
  <c r="K207" i="82"/>
  <c r="D247" i="91"/>
  <c r="M251" i="82"/>
  <c r="K251" i="82"/>
  <c r="D258" i="91"/>
  <c r="M262" i="82"/>
  <c r="K262" i="82"/>
  <c r="D222" i="91"/>
  <c r="M230" i="82"/>
  <c r="K230" i="82"/>
  <c r="D208" i="91"/>
  <c r="M217" i="82"/>
  <c r="K217" i="82"/>
  <c r="D237" i="91"/>
  <c r="M241" i="82"/>
  <c r="K241" i="82"/>
  <c r="D239" i="91"/>
  <c r="M243" i="82"/>
  <c r="K243" i="82"/>
  <c r="D257" i="91"/>
  <c r="M261" i="82"/>
  <c r="K261" i="82"/>
  <c r="D253" i="91"/>
  <c r="M257" i="82"/>
  <c r="K257" i="82"/>
  <c r="D262" i="91"/>
  <c r="D230" i="91"/>
  <c r="M234" i="82"/>
  <c r="K234" i="82"/>
  <c r="D254" i="91"/>
  <c r="M258" i="82"/>
  <c r="K258" i="82"/>
  <c r="D211" i="91"/>
  <c r="M220" i="82"/>
  <c r="K220" i="82"/>
  <c r="D231" i="91"/>
  <c r="K235" i="82"/>
  <c r="M235" i="82"/>
  <c r="D245" i="91"/>
  <c r="M249" i="82"/>
  <c r="K249" i="82"/>
  <c r="D212" i="91"/>
  <c r="D234" i="91"/>
  <c r="M238" i="82"/>
  <c r="K238" i="82"/>
  <c r="S84" i="82"/>
  <c r="S86" i="91" s="1"/>
  <c r="S116" i="82"/>
  <c r="S115" i="91" s="1"/>
  <c r="S70" i="82"/>
  <c r="S70" i="91" s="1"/>
  <c r="V105" i="82"/>
  <c r="K136" i="91"/>
  <c r="N37" i="82"/>
  <c r="O37" i="82" s="1"/>
  <c r="O39" i="91" s="1"/>
  <c r="D122" i="91"/>
  <c r="M147" i="82"/>
  <c r="U147" i="82" s="1"/>
  <c r="U144" i="91" s="1"/>
  <c r="D160" i="91"/>
  <c r="M122" i="91"/>
  <c r="V115" i="82"/>
  <c r="V126" i="82"/>
  <c r="M73" i="82"/>
  <c r="S73" i="82" s="1"/>
  <c r="S75" i="91" s="1"/>
  <c r="M89" i="91"/>
  <c r="K171" i="82"/>
  <c r="K163" i="91" s="1"/>
  <c r="K73" i="82"/>
  <c r="D89" i="91"/>
  <c r="M83" i="91"/>
  <c r="K87" i="82"/>
  <c r="K89" i="91" s="1"/>
  <c r="D83" i="91"/>
  <c r="K81" i="82"/>
  <c r="N81" i="82" s="1"/>
  <c r="K142" i="82"/>
  <c r="N142" i="82" s="1"/>
  <c r="D139" i="91"/>
  <c r="M188" i="82"/>
  <c r="M183" i="91" s="1"/>
  <c r="M194" i="82"/>
  <c r="K22" i="82"/>
  <c r="N22" i="82" s="1"/>
  <c r="N24" i="91" s="1"/>
  <c r="K133" i="82"/>
  <c r="K131" i="91" s="1"/>
  <c r="D131" i="91"/>
  <c r="M40" i="82"/>
  <c r="K188" i="82"/>
  <c r="M15" i="82"/>
  <c r="S15" i="82" s="1"/>
  <c r="S17" i="91" s="1"/>
  <c r="D39" i="91"/>
  <c r="K49" i="82"/>
  <c r="U49" i="82" s="1"/>
  <c r="U51" i="91" s="1"/>
  <c r="M63" i="82"/>
  <c r="M63" i="91" s="1"/>
  <c r="D63" i="91"/>
  <c r="D175" i="91"/>
  <c r="M122" i="82"/>
  <c r="M121" i="91" s="1"/>
  <c r="N63" i="82"/>
  <c r="N63" i="91" s="1"/>
  <c r="S49" i="82"/>
  <c r="S51" i="91" s="1"/>
  <c r="M37" i="82"/>
  <c r="U37" i="82" s="1"/>
  <c r="U39" i="91" s="1"/>
  <c r="K104" i="82"/>
  <c r="K105" i="91" s="1"/>
  <c r="O76" i="82"/>
  <c r="O78" i="91" s="1"/>
  <c r="M76" i="82"/>
  <c r="U76" i="82" s="1"/>
  <c r="V76" i="82" s="1"/>
  <c r="V78" i="91" s="1"/>
  <c r="D51" i="91"/>
  <c r="M114" i="82"/>
  <c r="M114" i="91" s="1"/>
  <c r="S41" i="82"/>
  <c r="S43" i="91" s="1"/>
  <c r="K167" i="82"/>
  <c r="N167" i="82" s="1"/>
  <c r="N159" i="91" s="1"/>
  <c r="K114" i="82"/>
  <c r="N114" i="82" s="1"/>
  <c r="O114" i="82" s="1"/>
  <c r="O114" i="91" s="1"/>
  <c r="K123" i="82"/>
  <c r="N123" i="82" s="1"/>
  <c r="O123" i="82" s="1"/>
  <c r="O122" i="91" s="1"/>
  <c r="M119" i="82"/>
  <c r="S119" i="82" s="1"/>
  <c r="S118" i="91" s="1"/>
  <c r="V172" i="82"/>
  <c r="K165" i="82"/>
  <c r="K156" i="91" s="1"/>
  <c r="V163" i="82"/>
  <c r="D52" i="91"/>
  <c r="M113" i="82"/>
  <c r="M113" i="91" s="1"/>
  <c r="K164" i="82"/>
  <c r="K155" i="91" s="1"/>
  <c r="D133" i="91"/>
  <c r="V182" i="82"/>
  <c r="K130" i="82"/>
  <c r="K128" i="91" s="1"/>
  <c r="D134" i="91"/>
  <c r="M130" i="82"/>
  <c r="M128" i="91" s="1"/>
  <c r="M164" i="82"/>
  <c r="S164" i="82" s="1"/>
  <c r="S155" i="91" s="1"/>
  <c r="D113" i="91"/>
  <c r="K125" i="82"/>
  <c r="K124" i="91" s="1"/>
  <c r="M132" i="82"/>
  <c r="M130" i="91" s="1"/>
  <c r="M168" i="82"/>
  <c r="U168" i="82" s="1"/>
  <c r="M175" i="82"/>
  <c r="U175" i="82" s="1"/>
  <c r="D167" i="91"/>
  <c r="D193" i="91"/>
  <c r="M198" i="82"/>
  <c r="K198" i="82"/>
  <c r="D186" i="91"/>
  <c r="K191" i="82"/>
  <c r="M191" i="82"/>
  <c r="D194" i="91"/>
  <c r="K199" i="82"/>
  <c r="M199" i="82"/>
  <c r="D187" i="91"/>
  <c r="M192" i="82"/>
  <c r="K192" i="82"/>
  <c r="D201" i="91"/>
  <c r="K206" i="82"/>
  <c r="M206" i="82"/>
  <c r="D191" i="91"/>
  <c r="K196" i="82"/>
  <c r="M196" i="82"/>
  <c r="D199" i="91"/>
  <c r="M204" i="82"/>
  <c r="K204" i="82"/>
  <c r="D195" i="91"/>
  <c r="K200" i="82"/>
  <c r="M200" i="82"/>
  <c r="D198" i="91"/>
  <c r="M203" i="82"/>
  <c r="K203" i="82"/>
  <c r="D196" i="91"/>
  <c r="M201" i="82"/>
  <c r="K201" i="82"/>
  <c r="D188" i="91"/>
  <c r="K193" i="82"/>
  <c r="M193" i="82"/>
  <c r="D184" i="91"/>
  <c r="K189" i="82"/>
  <c r="M189" i="82"/>
  <c r="V51" i="82"/>
  <c r="D185" i="91"/>
  <c r="M190" i="82"/>
  <c r="K190" i="82"/>
  <c r="D182" i="91"/>
  <c r="D192" i="91"/>
  <c r="M197" i="82"/>
  <c r="K197" i="82"/>
  <c r="D190" i="91"/>
  <c r="M195" i="82"/>
  <c r="K195" i="82"/>
  <c r="D181" i="91"/>
  <c r="O286" i="91"/>
  <c r="N122" i="82"/>
  <c r="O122" i="82" s="1"/>
  <c r="O121" i="91" s="1"/>
  <c r="M71" i="91"/>
  <c r="N185" i="82"/>
  <c r="N176" i="91" s="1"/>
  <c r="N147" i="82"/>
  <c r="O147" i="82" s="1"/>
  <c r="O144" i="91" s="1"/>
  <c r="D85" i="91"/>
  <c r="D118" i="91"/>
  <c r="M170" i="82"/>
  <c r="S170" i="82" s="1"/>
  <c r="S162" i="91" s="1"/>
  <c r="M174" i="82"/>
  <c r="U174" i="82" s="1"/>
  <c r="K83" i="82"/>
  <c r="N83" i="82" s="1"/>
  <c r="N85" i="91" s="1"/>
  <c r="D96" i="91"/>
  <c r="M137" i="82"/>
  <c r="M134" i="91" s="1"/>
  <c r="D166" i="91"/>
  <c r="D79" i="91"/>
  <c r="K94" i="82"/>
  <c r="U94" i="82" s="1"/>
  <c r="N77" i="82"/>
  <c r="O77" i="82" s="1"/>
  <c r="O79" i="91" s="1"/>
  <c r="K77" i="91"/>
  <c r="M55" i="91"/>
  <c r="D71" i="91"/>
  <c r="M176" i="82"/>
  <c r="M168" i="91" s="1"/>
  <c r="D55" i="91"/>
  <c r="M134" i="82"/>
  <c r="U134" i="82" s="1"/>
  <c r="U132" i="91" s="1"/>
  <c r="D132" i="91"/>
  <c r="M167" i="82"/>
  <c r="S167" i="82" s="1"/>
  <c r="S159" i="91" s="1"/>
  <c r="K173" i="82"/>
  <c r="N173" i="82" s="1"/>
  <c r="K19" i="82"/>
  <c r="U19" i="82" s="1"/>
  <c r="K118" i="91"/>
  <c r="N277" i="91"/>
  <c r="K132" i="91"/>
  <c r="N304" i="91"/>
  <c r="O274" i="91"/>
  <c r="N297" i="91"/>
  <c r="K118" i="82"/>
  <c r="N118" i="82" s="1"/>
  <c r="N117" i="91" s="1"/>
  <c r="M66" i="91"/>
  <c r="K50" i="82"/>
  <c r="N50" i="82" s="1"/>
  <c r="N73" i="91"/>
  <c r="O281" i="91"/>
  <c r="K68" i="82"/>
  <c r="K68" i="91" s="1"/>
  <c r="D66" i="91"/>
  <c r="M121" i="82"/>
  <c r="M120" i="91" s="1"/>
  <c r="M68" i="82"/>
  <c r="S68" i="82" s="1"/>
  <c r="S68" i="91" s="1"/>
  <c r="K66" i="82"/>
  <c r="U66" i="82" s="1"/>
  <c r="U66" i="91" s="1"/>
  <c r="K93" i="82"/>
  <c r="N93" i="82" s="1"/>
  <c r="K14" i="82"/>
  <c r="K16" i="91" s="1"/>
  <c r="D95" i="91"/>
  <c r="M14" i="82"/>
  <c r="S14" i="82" s="1"/>
  <c r="S16" i="91" s="1"/>
  <c r="D151" i="91"/>
  <c r="M118" i="82"/>
  <c r="S118" i="82" s="1"/>
  <c r="S117" i="91" s="1"/>
  <c r="N174" i="82"/>
  <c r="K170" i="82"/>
  <c r="K162" i="91" s="1"/>
  <c r="K71" i="91"/>
  <c r="M173" i="82"/>
  <c r="M139" i="82"/>
  <c r="M136" i="91" s="1"/>
  <c r="N177" i="82"/>
  <c r="N169" i="91" s="1"/>
  <c r="M177" i="82"/>
  <c r="U177" i="82" s="1"/>
  <c r="U169" i="91" s="1"/>
  <c r="D136" i="91"/>
  <c r="D169" i="91"/>
  <c r="M185" i="82"/>
  <c r="U185" i="82" s="1"/>
  <c r="U176" i="91" s="1"/>
  <c r="D176" i="91"/>
  <c r="N168" i="82"/>
  <c r="N160" i="91" s="1"/>
  <c r="U71" i="91"/>
  <c r="N158" i="82"/>
  <c r="O158" i="82" s="1"/>
  <c r="O150" i="91" s="1"/>
  <c r="M159" i="82"/>
  <c r="U159" i="82" s="1"/>
  <c r="V159" i="82" s="1"/>
  <c r="V151" i="91" s="1"/>
  <c r="M135" i="82"/>
  <c r="U135" i="82" s="1"/>
  <c r="M158" i="82"/>
  <c r="U158" i="82" s="1"/>
  <c r="U150" i="91" s="1"/>
  <c r="D73" i="91"/>
  <c r="M75" i="82"/>
  <c r="M77" i="91" s="1"/>
  <c r="M125" i="82"/>
  <c r="K160" i="82"/>
  <c r="N160" i="82" s="1"/>
  <c r="N152" i="91" s="1"/>
  <c r="D77" i="91"/>
  <c r="K73" i="91"/>
  <c r="K121" i="82"/>
  <c r="M129" i="82"/>
  <c r="S129" i="82" s="1"/>
  <c r="S127" i="91" s="1"/>
  <c r="M184" i="82"/>
  <c r="U184" i="82" s="1"/>
  <c r="D56" i="91"/>
  <c r="K129" i="82"/>
  <c r="K127" i="91" s="1"/>
  <c r="M55" i="82"/>
  <c r="D119" i="91"/>
  <c r="K166" i="82"/>
  <c r="K158" i="91" s="1"/>
  <c r="M165" i="82"/>
  <c r="M166" i="82"/>
  <c r="S166" i="82" s="1"/>
  <c r="S158" i="91" s="1"/>
  <c r="S93" i="82"/>
  <c r="S95" i="91" s="1"/>
  <c r="N135" i="82"/>
  <c r="N133" i="91" s="1"/>
  <c r="D21" i="91"/>
  <c r="K151" i="91"/>
  <c r="S91" i="82"/>
  <c r="S93" i="91" s="1"/>
  <c r="K145" i="82"/>
  <c r="K142" i="91" s="1"/>
  <c r="O284" i="91"/>
  <c r="K90" i="82"/>
  <c r="N90" i="82" s="1"/>
  <c r="N92" i="91" s="1"/>
  <c r="K91" i="82"/>
  <c r="U91" i="82" s="1"/>
  <c r="U93" i="91" s="1"/>
  <c r="K125" i="91"/>
  <c r="M62" i="82"/>
  <c r="S62" i="82" s="1"/>
  <c r="S62" i="91" s="1"/>
  <c r="D93" i="91"/>
  <c r="K161" i="82"/>
  <c r="U161" i="82" s="1"/>
  <c r="M145" i="82"/>
  <c r="S145" i="82" s="1"/>
  <c r="S142" i="91" s="1"/>
  <c r="N148" i="82"/>
  <c r="O148" i="82" s="1"/>
  <c r="O145" i="91" s="1"/>
  <c r="M143" i="82"/>
  <c r="S143" i="82" s="1"/>
  <c r="S140" i="91" s="1"/>
  <c r="M27" i="82"/>
  <c r="M29" i="91" s="1"/>
  <c r="K27" i="82"/>
  <c r="N27" i="82" s="1"/>
  <c r="N29" i="91" s="1"/>
  <c r="D140" i="91"/>
  <c r="N62" i="82"/>
  <c r="N62" i="91" s="1"/>
  <c r="M138" i="82"/>
  <c r="S138" i="82" s="1"/>
  <c r="S135" i="91" s="1"/>
  <c r="D62" i="91"/>
  <c r="M162" i="82"/>
  <c r="S162" i="82" s="1"/>
  <c r="S154" i="91" s="1"/>
  <c r="K138" i="82"/>
  <c r="N138" i="82" s="1"/>
  <c r="N135" i="91" s="1"/>
  <c r="D153" i="91"/>
  <c r="D19" i="91"/>
  <c r="K3" i="82"/>
  <c r="U3" i="82" s="1"/>
  <c r="U5" i="91" s="1"/>
  <c r="M36" i="82"/>
  <c r="S36" i="82" s="1"/>
  <c r="S38" i="91" s="1"/>
  <c r="D69" i="91"/>
  <c r="K117" i="82"/>
  <c r="K116" i="91" s="1"/>
  <c r="K69" i="82"/>
  <c r="K69" i="91" s="1"/>
  <c r="O272" i="91"/>
  <c r="V98" i="82"/>
  <c r="V99" i="91" s="1"/>
  <c r="D64" i="91"/>
  <c r="M43" i="82"/>
  <c r="M144" i="82"/>
  <c r="U144" i="82" s="1"/>
  <c r="D43" i="91"/>
  <c r="D141" i="91"/>
  <c r="M146" i="82"/>
  <c r="S146" i="82" s="1"/>
  <c r="S143" i="91" s="1"/>
  <c r="M117" i="82"/>
  <c r="S117" i="82" s="1"/>
  <c r="S116" i="91" s="1"/>
  <c r="D143" i="91"/>
  <c r="O277" i="91"/>
  <c r="M148" i="82"/>
  <c r="U148" i="82" s="1"/>
  <c r="K162" i="82"/>
  <c r="D145" i="91"/>
  <c r="D152" i="91"/>
  <c r="K176" i="82"/>
  <c r="N176" i="82" s="1"/>
  <c r="N168" i="91" s="1"/>
  <c r="N295" i="91"/>
  <c r="K134" i="91"/>
  <c r="N175" i="82"/>
  <c r="O175" i="82" s="1"/>
  <c r="O167" i="91" s="1"/>
  <c r="D150" i="91"/>
  <c r="N143" i="82"/>
  <c r="N140" i="91" s="1"/>
  <c r="K36" i="82"/>
  <c r="O61" i="82"/>
  <c r="O61" i="91" s="1"/>
  <c r="K41" i="82"/>
  <c r="D125" i="91"/>
  <c r="M127" i="82"/>
  <c r="K53" i="82"/>
  <c r="M53" i="82"/>
  <c r="D92" i="91"/>
  <c r="O159" i="82"/>
  <c r="O151" i="91" s="1"/>
  <c r="V227" i="91"/>
  <c r="M18" i="82"/>
  <c r="M20" i="91" s="1"/>
  <c r="M26" i="82"/>
  <c r="M28" i="91" s="1"/>
  <c r="V136" i="82"/>
  <c r="N279" i="91"/>
  <c r="M126" i="91"/>
  <c r="N284" i="91"/>
  <c r="N146" i="82"/>
  <c r="K56" i="82"/>
  <c r="M56" i="82"/>
  <c r="D57" i="91"/>
  <c r="K78" i="82"/>
  <c r="D80" i="91"/>
  <c r="M78" i="82"/>
  <c r="O285" i="91"/>
  <c r="M120" i="82"/>
  <c r="O293" i="91"/>
  <c r="N293" i="91"/>
  <c r="D129" i="91"/>
  <c r="M131" i="82"/>
  <c r="K131" i="82"/>
  <c r="D91" i="91"/>
  <c r="M89" i="82"/>
  <c r="N278" i="91"/>
  <c r="O278" i="91"/>
  <c r="M106" i="82"/>
  <c r="M106" i="91" s="1"/>
  <c r="D5" i="91"/>
  <c r="D60" i="91"/>
  <c r="K60" i="82"/>
  <c r="N60" i="82" s="1"/>
  <c r="N60" i="91" s="1"/>
  <c r="O139" i="82"/>
  <c r="O136" i="91" s="1"/>
  <c r="M92" i="91"/>
  <c r="D20" i="91"/>
  <c r="K26" i="82"/>
  <c r="K28" i="91" s="1"/>
  <c r="O268" i="91"/>
  <c r="N268" i="91"/>
  <c r="K82" i="82"/>
  <c r="M82" i="82"/>
  <c r="S60" i="82"/>
  <c r="S60" i="91" s="1"/>
  <c r="M60" i="91"/>
  <c r="O282" i="91"/>
  <c r="N282" i="91"/>
  <c r="O291" i="91"/>
  <c r="N291" i="91"/>
  <c r="U290" i="91"/>
  <c r="U288" i="91"/>
  <c r="O290" i="91"/>
  <c r="N290" i="91"/>
  <c r="K106" i="82"/>
  <c r="N106" i="82" s="1"/>
  <c r="O265" i="91"/>
  <c r="N265" i="91"/>
  <c r="S177" i="91"/>
  <c r="K17" i="82"/>
  <c r="K19" i="91" s="1"/>
  <c r="N296" i="91"/>
  <c r="O296" i="91"/>
  <c r="D180" i="91"/>
  <c r="D178" i="91"/>
  <c r="M186" i="82"/>
  <c r="K186" i="82"/>
  <c r="D179" i="91"/>
  <c r="M187" i="82"/>
  <c r="K187" i="82"/>
  <c r="K175" i="91"/>
  <c r="N184" i="82"/>
  <c r="M157" i="91"/>
  <c r="S157" i="91"/>
  <c r="S169" i="82"/>
  <c r="S161" i="91" s="1"/>
  <c r="M161" i="91"/>
  <c r="K138" i="91"/>
  <c r="N141" i="82"/>
  <c r="M173" i="91"/>
  <c r="O137" i="82"/>
  <c r="O134" i="91" s="1"/>
  <c r="N134" i="91"/>
  <c r="S148" i="91"/>
  <c r="M148" i="91"/>
  <c r="S161" i="82"/>
  <c r="S153" i="91" s="1"/>
  <c r="M153" i="91"/>
  <c r="U146" i="91"/>
  <c r="O146" i="91"/>
  <c r="M139" i="91"/>
  <c r="S142" i="82"/>
  <c r="S139" i="91" s="1"/>
  <c r="D170" i="91"/>
  <c r="K178" i="82"/>
  <c r="M178" i="82"/>
  <c r="D172" i="91"/>
  <c r="M180" i="82"/>
  <c r="K180" i="82"/>
  <c r="K141" i="91"/>
  <c r="N144" i="82"/>
  <c r="N141" i="91" s="1"/>
  <c r="S146" i="91"/>
  <c r="M146" i="91"/>
  <c r="D165" i="91"/>
  <c r="D174" i="91"/>
  <c r="M183" i="82"/>
  <c r="K183" i="82"/>
  <c r="M152" i="91"/>
  <c r="S160" i="82"/>
  <c r="S152" i="91" s="1"/>
  <c r="M163" i="91"/>
  <c r="S171" i="82"/>
  <c r="S163" i="91" s="1"/>
  <c r="V146" i="91"/>
  <c r="N128" i="82"/>
  <c r="N126" i="91" s="1"/>
  <c r="U128" i="82"/>
  <c r="U126" i="91" s="1"/>
  <c r="M107" i="82"/>
  <c r="M107" i="91" s="1"/>
  <c r="M99" i="82"/>
  <c r="U99" i="82" s="1"/>
  <c r="K107" i="82"/>
  <c r="N107" i="82" s="1"/>
  <c r="D100" i="91"/>
  <c r="N264" i="91"/>
  <c r="O264" i="91"/>
  <c r="O299" i="91"/>
  <c r="N299" i="91"/>
  <c r="O303" i="91"/>
  <c r="O226" i="91"/>
  <c r="N226" i="91"/>
  <c r="M29" i="82"/>
  <c r="S29" i="82" s="1"/>
  <c r="S31" i="91" s="1"/>
  <c r="D27" i="91"/>
  <c r="M65" i="91"/>
  <c r="O298" i="91"/>
  <c r="N298" i="91"/>
  <c r="O157" i="91"/>
  <c r="N157" i="91"/>
  <c r="O140" i="82"/>
  <c r="O137" i="91" s="1"/>
  <c r="O275" i="91"/>
  <c r="N275" i="91"/>
  <c r="N301" i="91"/>
  <c r="N287" i="91"/>
  <c r="O287" i="91"/>
  <c r="U302" i="91"/>
  <c r="U299" i="91"/>
  <c r="O273" i="91"/>
  <c r="N273" i="91"/>
  <c r="O294" i="91"/>
  <c r="N294" i="91"/>
  <c r="U226" i="91"/>
  <c r="V226" i="91"/>
  <c r="N302" i="91"/>
  <c r="O302" i="91"/>
  <c r="N305" i="91"/>
  <c r="O305" i="91"/>
  <c r="U273" i="91"/>
  <c r="N270" i="91"/>
  <c r="D6" i="91"/>
  <c r="O283" i="91"/>
  <c r="N283" i="91"/>
  <c r="M25" i="82"/>
  <c r="U25" i="82" s="1"/>
  <c r="U300" i="91"/>
  <c r="O134" i="82"/>
  <c r="O132" i="91" s="1"/>
  <c r="N132" i="91"/>
  <c r="N276" i="91"/>
  <c r="O276" i="91"/>
  <c r="N289" i="91"/>
  <c r="O289" i="91"/>
  <c r="N267" i="91"/>
  <c r="O267" i="91"/>
  <c r="U289" i="91"/>
  <c r="N300" i="91"/>
  <c r="O300" i="91"/>
  <c r="N227" i="91"/>
  <c r="O227" i="91"/>
  <c r="U270" i="91"/>
  <c r="N280" i="91"/>
  <c r="O280" i="91"/>
  <c r="V96" i="82"/>
  <c r="M4" i="82"/>
  <c r="U4" i="82" s="1"/>
  <c r="O119" i="82"/>
  <c r="O118" i="91" s="1"/>
  <c r="K29" i="82"/>
  <c r="K31" i="91" s="1"/>
  <c r="M8" i="82"/>
  <c r="D10" i="91"/>
  <c r="D7" i="91"/>
  <c r="M5" i="82"/>
  <c r="K5" i="82"/>
  <c r="K91" i="91"/>
  <c r="N8" i="82"/>
  <c r="K10" i="91"/>
  <c r="D32" i="91"/>
  <c r="M30" i="82"/>
  <c r="K30" i="82"/>
  <c r="O89" i="82"/>
  <c r="O91" i="91" s="1"/>
  <c r="N91" i="91"/>
  <c r="K50" i="91"/>
  <c r="N48" i="82"/>
  <c r="M88" i="91"/>
  <c r="S86" i="82"/>
  <c r="S88" i="91" s="1"/>
  <c r="K109" i="82"/>
  <c r="D109" i="91"/>
  <c r="M109" i="82"/>
  <c r="S94" i="82"/>
  <c r="S96" i="91" s="1"/>
  <c r="M96" i="91"/>
  <c r="K33" i="82"/>
  <c r="D35" i="91"/>
  <c r="M33" i="82"/>
  <c r="V58" i="82"/>
  <c r="K111" i="82"/>
  <c r="M111" i="82"/>
  <c r="D111" i="91"/>
  <c r="M44" i="91"/>
  <c r="S42" i="82"/>
  <c r="S44" i="91" s="1"/>
  <c r="K102" i="82"/>
  <c r="M102" i="82"/>
  <c r="D103" i="91"/>
  <c r="M13" i="82"/>
  <c r="D15" i="91"/>
  <c r="K13" i="82"/>
  <c r="S69" i="82"/>
  <c r="S69" i="91" s="1"/>
  <c r="M69" i="91"/>
  <c r="S59" i="82"/>
  <c r="S59" i="91" s="1"/>
  <c r="O98" i="82"/>
  <c r="O99" i="91" s="1"/>
  <c r="O75" i="82"/>
  <c r="O77" i="91" s="1"/>
  <c r="D22" i="91"/>
  <c r="K20" i="82"/>
  <c r="M20" i="82"/>
  <c r="K46" i="91"/>
  <c r="N44" i="82"/>
  <c r="M19" i="91"/>
  <c r="S17" i="82"/>
  <c r="S19" i="91" s="1"/>
  <c r="N85" i="82"/>
  <c r="N87" i="91" s="1"/>
  <c r="K87" i="91"/>
  <c r="M28" i="82"/>
  <c r="K28" i="82"/>
  <c r="D30" i="91"/>
  <c r="K27" i="91"/>
  <c r="N25" i="82"/>
  <c r="N27" i="91" s="1"/>
  <c r="S95" i="82"/>
  <c r="S97" i="91" s="1"/>
  <c r="K67" i="91"/>
  <c r="N67" i="82"/>
  <c r="N67" i="91" s="1"/>
  <c r="N18" i="82"/>
  <c r="N20" i="91" s="1"/>
  <c r="K20" i="91"/>
  <c r="D108" i="91"/>
  <c r="M108" i="82"/>
  <c r="K108" i="82"/>
  <c r="D12" i="91"/>
  <c r="M10" i="82"/>
  <c r="K10" i="82"/>
  <c r="K110" i="82"/>
  <c r="D110" i="91"/>
  <c r="M110" i="82"/>
  <c r="M97" i="82"/>
  <c r="D98" i="91"/>
  <c r="K97" i="82"/>
  <c r="S50" i="82"/>
  <c r="S52" i="91" s="1"/>
  <c r="M52" i="91"/>
  <c r="M39" i="82"/>
  <c r="D41" i="91"/>
  <c r="K39" i="82"/>
  <c r="S47" i="82"/>
  <c r="S49" i="91" s="1"/>
  <c r="M49" i="91"/>
  <c r="M12" i="82"/>
  <c r="D14" i="91"/>
  <c r="K12" i="82"/>
  <c r="S71" i="82"/>
  <c r="S72" i="91" s="1"/>
  <c r="M72" i="91"/>
  <c r="S83" i="82"/>
  <c r="S85" i="91" s="1"/>
  <c r="M85" i="91"/>
  <c r="M5" i="91"/>
  <c r="S3" i="82"/>
  <c r="S5" i="91" s="1"/>
  <c r="N4" i="82"/>
  <c r="K6" i="91"/>
  <c r="M21" i="91"/>
  <c r="S19" i="82"/>
  <c r="S21" i="91" s="1"/>
  <c r="K32" i="82"/>
  <c r="M32" i="82"/>
  <c r="D34" i="91"/>
  <c r="N24" i="82"/>
  <c r="N26" i="91" s="1"/>
  <c r="K26" i="91"/>
  <c r="K103" i="82"/>
  <c r="M103" i="82"/>
  <c r="D104" i="91"/>
  <c r="M82" i="91"/>
  <c r="S80" i="82"/>
  <c r="S82" i="91" s="1"/>
  <c r="D18" i="91"/>
  <c r="M16" i="82"/>
  <c r="K16" i="82"/>
  <c r="K7" i="82"/>
  <c r="M7" i="82"/>
  <c r="D9" i="91"/>
  <c r="N92" i="82"/>
  <c r="K94" i="91"/>
  <c r="D101" i="91"/>
  <c r="M100" i="82"/>
  <c r="K100" i="82"/>
  <c r="K112" i="82"/>
  <c r="D112" i="91"/>
  <c r="M112" i="82"/>
  <c r="M23" i="82"/>
  <c r="D25" i="91"/>
  <c r="K23" i="82"/>
  <c r="O71" i="91"/>
  <c r="M11" i="82"/>
  <c r="D13" i="91"/>
  <c r="K11" i="82"/>
  <c r="M38" i="82"/>
  <c r="D40" i="91"/>
  <c r="K38" i="82"/>
  <c r="S74" i="82"/>
  <c r="S76" i="91" s="1"/>
  <c r="M76" i="91"/>
  <c r="K90" i="91"/>
  <c r="N88" i="82"/>
  <c r="N90" i="91" s="1"/>
  <c r="N88" i="91"/>
  <c r="K100" i="91"/>
  <c r="N99" i="82"/>
  <c r="K64" i="91"/>
  <c r="N64" i="82"/>
  <c r="O86" i="82"/>
  <c r="O88" i="91" s="1"/>
  <c r="N99" i="91"/>
  <c r="O120" i="82"/>
  <c r="O119" i="91" s="1"/>
  <c r="M31" i="82"/>
  <c r="D33" i="91"/>
  <c r="K31" i="82"/>
  <c r="M35" i="82"/>
  <c r="D37" i="91"/>
  <c r="K35" i="82"/>
  <c r="K9" i="82"/>
  <c r="D11" i="91"/>
  <c r="M9" i="82"/>
  <c r="O127" i="82"/>
  <c r="O125" i="91" s="1"/>
  <c r="K101" i="82"/>
  <c r="D102" i="91"/>
  <c r="M101" i="82"/>
  <c r="M21" i="82"/>
  <c r="K21" i="82"/>
  <c r="D23" i="91"/>
  <c r="N54" i="82" l="1"/>
  <c r="N202" i="82"/>
  <c r="K47" i="91"/>
  <c r="U65" i="82"/>
  <c r="K55" i="91"/>
  <c r="M48" i="91"/>
  <c r="K42" i="91"/>
  <c r="N181" i="82"/>
  <c r="N173" i="91" s="1"/>
  <c r="S149" i="82"/>
  <c r="S147" i="91" s="1"/>
  <c r="S24" i="82"/>
  <c r="S26" i="91" s="1"/>
  <c r="M67" i="91"/>
  <c r="K493" i="91"/>
  <c r="N488" i="82"/>
  <c r="U488" i="82"/>
  <c r="S216" i="82"/>
  <c r="S207" i="91" s="1"/>
  <c r="M207" i="91"/>
  <c r="M493" i="91"/>
  <c r="S488" i="82"/>
  <c r="S493" i="91" s="1"/>
  <c r="N354" i="82"/>
  <c r="N352" i="91" s="1"/>
  <c r="K352" i="91"/>
  <c r="U354" i="82"/>
  <c r="S354" i="82"/>
  <c r="S352" i="91" s="1"/>
  <c r="M352" i="91"/>
  <c r="K399" i="91"/>
  <c r="U402" i="82"/>
  <c r="N402" i="82"/>
  <c r="S402" i="82"/>
  <c r="S399" i="91" s="1"/>
  <c r="M399" i="91"/>
  <c r="K446" i="91"/>
  <c r="U448" i="82"/>
  <c r="N448" i="82"/>
  <c r="M446" i="91"/>
  <c r="S448" i="82"/>
  <c r="S446" i="91" s="1"/>
  <c r="K207" i="91"/>
  <c r="U216" i="82"/>
  <c r="N216" i="82"/>
  <c r="M149" i="91"/>
  <c r="U157" i="82"/>
  <c r="U149" i="91" s="1"/>
  <c r="O70" i="82"/>
  <c r="O70" i="91" s="1"/>
  <c r="M26" i="91"/>
  <c r="S67" i="82"/>
  <c r="S67" i="91" s="1"/>
  <c r="K70" i="91"/>
  <c r="N52" i="82"/>
  <c r="N53" i="91" s="1"/>
  <c r="K82" i="91"/>
  <c r="N79" i="82"/>
  <c r="N81" i="91" s="1"/>
  <c r="M58" i="91"/>
  <c r="U57" i="82"/>
  <c r="N57" i="82"/>
  <c r="N15" i="82"/>
  <c r="O15" i="82" s="1"/>
  <c r="O17" i="91" s="1"/>
  <c r="M61" i="91"/>
  <c r="N205" i="82"/>
  <c r="O205" i="82" s="1"/>
  <c r="O200" i="91" s="1"/>
  <c r="U61" i="82"/>
  <c r="S104" i="82"/>
  <c r="S105" i="91" s="1"/>
  <c r="M74" i="91"/>
  <c r="S72" i="82"/>
  <c r="S74" i="91" s="1"/>
  <c r="U70" i="82"/>
  <c r="U70" i="91" s="1"/>
  <c r="U40" i="82"/>
  <c r="U42" i="91" s="1"/>
  <c r="N47" i="82"/>
  <c r="O47" i="82" s="1"/>
  <c r="O49" i="91" s="1"/>
  <c r="M94" i="91"/>
  <c r="U48" i="82"/>
  <c r="S92" i="82"/>
  <c r="S94" i="91" s="1"/>
  <c r="U181" i="82"/>
  <c r="U173" i="91" s="1"/>
  <c r="N45" i="82"/>
  <c r="N47" i="91" s="1"/>
  <c r="M50" i="91"/>
  <c r="U149" i="82"/>
  <c r="U147" i="91" s="1"/>
  <c r="U202" i="82"/>
  <c r="U197" i="91" s="1"/>
  <c r="N116" i="82"/>
  <c r="N115" i="91" s="1"/>
  <c r="U116" i="82"/>
  <c r="U115" i="91" s="1"/>
  <c r="N46" i="82"/>
  <c r="N42" i="82"/>
  <c r="N44" i="91" s="1"/>
  <c r="N95" i="82"/>
  <c r="O95" i="82" s="1"/>
  <c r="O97" i="91" s="1"/>
  <c r="U95" i="82"/>
  <c r="U97" i="91" s="1"/>
  <c r="K44" i="91"/>
  <c r="U46" i="82"/>
  <c r="U48" i="91" s="1"/>
  <c r="U141" i="82"/>
  <c r="U138" i="91" s="1"/>
  <c r="N149" i="82"/>
  <c r="K147" i="91"/>
  <c r="K538" i="91"/>
  <c r="N538" i="91"/>
  <c r="N80" i="82"/>
  <c r="V80" i="82" s="1"/>
  <c r="V82" i="91" s="1"/>
  <c r="U534" i="82"/>
  <c r="S79" i="82"/>
  <c r="S81" i="91" s="1"/>
  <c r="U79" i="82"/>
  <c r="S34" i="82"/>
  <c r="S36" i="91" s="1"/>
  <c r="N113" i="91"/>
  <c r="M538" i="91"/>
  <c r="S202" i="82"/>
  <c r="S197" i="91" s="1"/>
  <c r="U71" i="82"/>
  <c r="U72" i="91" s="1"/>
  <c r="N74" i="91"/>
  <c r="N71" i="82"/>
  <c r="N72" i="91" s="1"/>
  <c r="V72" i="82"/>
  <c r="V74" i="91" s="1"/>
  <c r="O157" i="82"/>
  <c r="O149" i="91" s="1"/>
  <c r="U59" i="82"/>
  <c r="U59" i="91" s="1"/>
  <c r="U34" i="82"/>
  <c r="U36" i="91" s="1"/>
  <c r="K59" i="91"/>
  <c r="M79" i="91"/>
  <c r="U88" i="82"/>
  <c r="U90" i="91" s="1"/>
  <c r="N43" i="82"/>
  <c r="N45" i="91" s="1"/>
  <c r="M90" i="91"/>
  <c r="S77" i="82"/>
  <c r="S79" i="91" s="1"/>
  <c r="N74" i="82"/>
  <c r="N76" i="91" s="1"/>
  <c r="K36" i="91"/>
  <c r="K76" i="91"/>
  <c r="N34" i="82"/>
  <c r="N36" i="91" s="1"/>
  <c r="K49" i="91"/>
  <c r="M123" i="91"/>
  <c r="M138" i="91"/>
  <c r="M200" i="91"/>
  <c r="U205" i="82"/>
  <c r="U200" i="91" s="1"/>
  <c r="S85" i="82"/>
  <c r="S87" i="91" s="1"/>
  <c r="M87" i="91"/>
  <c r="S22" i="82"/>
  <c r="S24" i="91" s="1"/>
  <c r="U88" i="91"/>
  <c r="V86" i="82"/>
  <c r="V88" i="91" s="1"/>
  <c r="U52" i="82"/>
  <c r="M53" i="91"/>
  <c r="M8" i="91"/>
  <c r="S147" i="82"/>
  <c r="S144" i="91" s="1"/>
  <c r="M171" i="91"/>
  <c r="S44" i="82"/>
  <c r="S46" i="91" s="1"/>
  <c r="U44" i="82"/>
  <c r="V44" i="82" s="1"/>
  <c r="V46" i="91" s="1"/>
  <c r="U43" i="82"/>
  <c r="U45" i="91" s="1"/>
  <c r="U124" i="82"/>
  <c r="U123" i="91" s="1"/>
  <c r="U6" i="82"/>
  <c r="U8" i="91" s="1"/>
  <c r="K8" i="91"/>
  <c r="N169" i="82"/>
  <c r="N161" i="91" s="1"/>
  <c r="N124" i="82"/>
  <c r="N123" i="91" s="1"/>
  <c r="O65" i="82"/>
  <c r="O65" i="91" s="1"/>
  <c r="V179" i="82"/>
  <c r="V171" i="91" s="1"/>
  <c r="K130" i="91"/>
  <c r="N200" i="91"/>
  <c r="N133" i="82"/>
  <c r="N131" i="91" s="1"/>
  <c r="U171" i="91"/>
  <c r="U194" i="82"/>
  <c r="U189" i="91" s="1"/>
  <c r="N194" i="82"/>
  <c r="O194" i="82" s="1"/>
  <c r="O189" i="91" s="1"/>
  <c r="K161" i="91"/>
  <c r="S179" i="82"/>
  <c r="S171" i="91" s="1"/>
  <c r="S502" i="82"/>
  <c r="S510" i="91" s="1"/>
  <c r="M510" i="91"/>
  <c r="K496" i="91"/>
  <c r="U490" i="82"/>
  <c r="N490" i="82"/>
  <c r="S511" i="82"/>
  <c r="S519" i="91" s="1"/>
  <c r="M519" i="91"/>
  <c r="M512" i="91"/>
  <c r="S504" i="82"/>
  <c r="S512" i="91" s="1"/>
  <c r="M527" i="91"/>
  <c r="S527" i="91"/>
  <c r="S535" i="82"/>
  <c r="S539" i="91" s="1"/>
  <c r="M539" i="91"/>
  <c r="S491" i="82"/>
  <c r="S497" i="91" s="1"/>
  <c r="M497" i="91"/>
  <c r="S499" i="82"/>
  <c r="S507" i="91" s="1"/>
  <c r="M507" i="91"/>
  <c r="N545" i="82"/>
  <c r="N549" i="91" s="1"/>
  <c r="K549" i="91"/>
  <c r="U545" i="82"/>
  <c r="S555" i="82"/>
  <c r="S559" i="91" s="1"/>
  <c r="M559" i="91"/>
  <c r="K515" i="91"/>
  <c r="N507" i="82"/>
  <c r="N515" i="91" s="1"/>
  <c r="U507" i="82"/>
  <c r="S495" i="91"/>
  <c r="M495" i="91"/>
  <c r="K546" i="91"/>
  <c r="N542" i="82"/>
  <c r="U542" i="82"/>
  <c r="S509" i="82"/>
  <c r="S517" i="91" s="1"/>
  <c r="M517" i="91"/>
  <c r="N516" i="82"/>
  <c r="N524" i="91" s="1"/>
  <c r="K524" i="91"/>
  <c r="U516" i="82"/>
  <c r="M541" i="91"/>
  <c r="S537" i="82"/>
  <c r="S541" i="91" s="1"/>
  <c r="K552" i="91"/>
  <c r="U548" i="82"/>
  <c r="N548" i="82"/>
  <c r="K513" i="91"/>
  <c r="U505" i="82"/>
  <c r="N505" i="82"/>
  <c r="K551" i="91"/>
  <c r="U547" i="82"/>
  <c r="N547" i="82"/>
  <c r="N504" i="82"/>
  <c r="N512" i="91" s="1"/>
  <c r="U504" i="82"/>
  <c r="K512" i="91"/>
  <c r="M532" i="91"/>
  <c r="S532" i="91"/>
  <c r="K547" i="91"/>
  <c r="U543" i="82"/>
  <c r="N543" i="82"/>
  <c r="K497" i="91"/>
  <c r="N491" i="82"/>
  <c r="U491" i="82"/>
  <c r="S545" i="82"/>
  <c r="S549" i="91" s="1"/>
  <c r="M549" i="91"/>
  <c r="M516" i="91"/>
  <c r="S508" i="82"/>
  <c r="S516" i="91" s="1"/>
  <c r="M515" i="91"/>
  <c r="S507" i="82"/>
  <c r="S515" i="91" s="1"/>
  <c r="K529" i="91"/>
  <c r="M546" i="91"/>
  <c r="S542" i="82"/>
  <c r="S546" i="91" s="1"/>
  <c r="S551" i="82"/>
  <c r="S555" i="91" s="1"/>
  <c r="M555" i="91"/>
  <c r="M524" i="91"/>
  <c r="S516" i="82"/>
  <c r="S524" i="91" s="1"/>
  <c r="K540" i="91"/>
  <c r="U536" i="82"/>
  <c r="N536" i="82"/>
  <c r="S548" i="82"/>
  <c r="S552" i="91" s="1"/>
  <c r="M552" i="91"/>
  <c r="S505" i="82"/>
  <c r="S513" i="91" s="1"/>
  <c r="M513" i="91"/>
  <c r="M551" i="91"/>
  <c r="S547" i="82"/>
  <c r="S551" i="91" s="1"/>
  <c r="S512" i="82"/>
  <c r="S520" i="91" s="1"/>
  <c r="M520" i="91"/>
  <c r="K508" i="91"/>
  <c r="U500" i="82"/>
  <c r="N500" i="82"/>
  <c r="N532" i="91"/>
  <c r="K532" i="91"/>
  <c r="S539" i="82"/>
  <c r="S543" i="91" s="1"/>
  <c r="M543" i="91"/>
  <c r="M547" i="91"/>
  <c r="S543" i="82"/>
  <c r="S547" i="91" s="1"/>
  <c r="U529" i="82"/>
  <c r="K533" i="91"/>
  <c r="N529" i="82"/>
  <c r="K516" i="91"/>
  <c r="U508" i="82"/>
  <c r="N508" i="82"/>
  <c r="K518" i="91"/>
  <c r="N510" i="82"/>
  <c r="U510" i="82"/>
  <c r="S529" i="91"/>
  <c r="M529" i="91"/>
  <c r="K502" i="91"/>
  <c r="U494" i="82"/>
  <c r="N494" i="82"/>
  <c r="U551" i="82"/>
  <c r="K555" i="91"/>
  <c r="N551" i="82"/>
  <c r="K503" i="91"/>
  <c r="U495" i="82"/>
  <c r="N495" i="82"/>
  <c r="S536" i="82"/>
  <c r="S540" i="91" s="1"/>
  <c r="M540" i="91"/>
  <c r="K550" i="91"/>
  <c r="U546" i="82"/>
  <c r="N546" i="82"/>
  <c r="S538" i="82"/>
  <c r="S542" i="91" s="1"/>
  <c r="M542" i="91"/>
  <c r="U533" i="82"/>
  <c r="K537" i="91"/>
  <c r="N533" i="82"/>
  <c r="N537" i="91" s="1"/>
  <c r="U512" i="82"/>
  <c r="N512" i="82"/>
  <c r="K520" i="91"/>
  <c r="M536" i="91"/>
  <c r="S532" i="82"/>
  <c r="S536" i="91" s="1"/>
  <c r="M508" i="91"/>
  <c r="S500" i="82"/>
  <c r="S508" i="91" s="1"/>
  <c r="K543" i="91"/>
  <c r="N539" i="82"/>
  <c r="U539" i="82"/>
  <c r="S493" i="82"/>
  <c r="S501" i="91" s="1"/>
  <c r="M501" i="91"/>
  <c r="M533" i="91"/>
  <c r="S529" i="82"/>
  <c r="S533" i="91" s="1"/>
  <c r="K498" i="91"/>
  <c r="M518" i="91"/>
  <c r="S510" i="82"/>
  <c r="S518" i="91" s="1"/>
  <c r="K544" i="91"/>
  <c r="U540" i="82"/>
  <c r="N540" i="82"/>
  <c r="S494" i="82"/>
  <c r="S502" i="91" s="1"/>
  <c r="M502" i="91"/>
  <c r="K557" i="91"/>
  <c r="N553" i="82"/>
  <c r="U553" i="82"/>
  <c r="S495" i="82"/>
  <c r="S503" i="91" s="1"/>
  <c r="M503" i="91"/>
  <c r="U496" i="82"/>
  <c r="N496" i="82"/>
  <c r="K504" i="91"/>
  <c r="M550" i="91"/>
  <c r="S546" i="82"/>
  <c r="S550" i="91" s="1"/>
  <c r="K499" i="91"/>
  <c r="K542" i="91"/>
  <c r="U538" i="82"/>
  <c r="N538" i="82"/>
  <c r="M525" i="91"/>
  <c r="S525" i="91"/>
  <c r="S533" i="82"/>
  <c r="S537" i="91" s="1"/>
  <c r="M537" i="91"/>
  <c r="S528" i="91"/>
  <c r="M528" i="91"/>
  <c r="K536" i="91"/>
  <c r="N532" i="82"/>
  <c r="U532" i="82"/>
  <c r="K505" i="91"/>
  <c r="N497" i="82"/>
  <c r="U497" i="82"/>
  <c r="K553" i="91"/>
  <c r="U549" i="82"/>
  <c r="N549" i="82"/>
  <c r="K501" i="91"/>
  <c r="U493" i="82"/>
  <c r="N493" i="82"/>
  <c r="M498" i="91"/>
  <c r="S498" i="91"/>
  <c r="S514" i="82"/>
  <c r="S522" i="91" s="1"/>
  <c r="M522" i="91"/>
  <c r="S540" i="82"/>
  <c r="S544" i="91" s="1"/>
  <c r="M544" i="91"/>
  <c r="N515" i="82"/>
  <c r="N523" i="91" s="1"/>
  <c r="U515" i="82"/>
  <c r="K523" i="91"/>
  <c r="S553" i="82"/>
  <c r="S557" i="91" s="1"/>
  <c r="M557" i="91"/>
  <c r="M534" i="91"/>
  <c r="S530" i="82"/>
  <c r="S534" i="91" s="1"/>
  <c r="S496" i="82"/>
  <c r="S504" i="91" s="1"/>
  <c r="M504" i="91"/>
  <c r="K545" i="91"/>
  <c r="U541" i="82"/>
  <c r="N541" i="82"/>
  <c r="S499" i="91"/>
  <c r="M499" i="91"/>
  <c r="K525" i="91"/>
  <c r="K528" i="91"/>
  <c r="M511" i="91"/>
  <c r="S503" i="82"/>
  <c r="S511" i="91" s="1"/>
  <c r="K506" i="91"/>
  <c r="U498" i="82"/>
  <c r="N498" i="82"/>
  <c r="S497" i="82"/>
  <c r="S505" i="91" s="1"/>
  <c r="M505" i="91"/>
  <c r="M553" i="91"/>
  <c r="S549" i="82"/>
  <c r="S553" i="91" s="1"/>
  <c r="K521" i="91"/>
  <c r="U513" i="82"/>
  <c r="N513" i="82"/>
  <c r="K522" i="91"/>
  <c r="N514" i="82"/>
  <c r="U514" i="82"/>
  <c r="M509" i="91"/>
  <c r="S501" i="82"/>
  <c r="S509" i="91" s="1"/>
  <c r="S515" i="82"/>
  <c r="S523" i="91" s="1"/>
  <c r="M523" i="91"/>
  <c r="S554" i="82"/>
  <c r="S558" i="91" s="1"/>
  <c r="M558" i="91"/>
  <c r="K534" i="91"/>
  <c r="N530" i="82"/>
  <c r="U530" i="82"/>
  <c r="M556" i="91"/>
  <c r="S552" i="82"/>
  <c r="S556" i="91" s="1"/>
  <c r="S541" i="82"/>
  <c r="S545" i="91" s="1"/>
  <c r="M545" i="91"/>
  <c r="M514" i="91"/>
  <c r="S506" i="82"/>
  <c r="S514" i="91" s="1"/>
  <c r="S531" i="82"/>
  <c r="S535" i="91" s="1"/>
  <c r="M535" i="91"/>
  <c r="M500" i="91"/>
  <c r="S500" i="91"/>
  <c r="K531" i="91"/>
  <c r="K511" i="91"/>
  <c r="U503" i="82"/>
  <c r="N503" i="82"/>
  <c r="S498" i="82"/>
  <c r="S506" i="91" s="1"/>
  <c r="M506" i="91"/>
  <c r="M521" i="91"/>
  <c r="S513" i="82"/>
  <c r="S521" i="91" s="1"/>
  <c r="S526" i="91"/>
  <c r="M526" i="91"/>
  <c r="K509" i="91"/>
  <c r="N501" i="82"/>
  <c r="U501" i="82"/>
  <c r="S530" i="91"/>
  <c r="M530" i="91"/>
  <c r="K558" i="91"/>
  <c r="N554" i="82"/>
  <c r="U554" i="82"/>
  <c r="K548" i="91"/>
  <c r="N544" i="82"/>
  <c r="U544" i="82"/>
  <c r="K556" i="91"/>
  <c r="U552" i="82"/>
  <c r="N552" i="82"/>
  <c r="U550" i="82"/>
  <c r="N550" i="82"/>
  <c r="K554" i="91"/>
  <c r="K514" i="91"/>
  <c r="N506" i="82"/>
  <c r="U506" i="82"/>
  <c r="K535" i="91"/>
  <c r="U531" i="82"/>
  <c r="N531" i="82"/>
  <c r="K510" i="91"/>
  <c r="U502" i="82"/>
  <c r="N502" i="82"/>
  <c r="K500" i="91"/>
  <c r="S490" i="82"/>
  <c r="S496" i="91" s="1"/>
  <c r="M496" i="91"/>
  <c r="M531" i="91"/>
  <c r="S531" i="91"/>
  <c r="K519" i="91"/>
  <c r="U511" i="82"/>
  <c r="N511" i="82"/>
  <c r="K527" i="91"/>
  <c r="K539" i="91"/>
  <c r="N535" i="82"/>
  <c r="U535" i="82"/>
  <c r="N499" i="82"/>
  <c r="N507" i="91" s="1"/>
  <c r="U499" i="82"/>
  <c r="K507" i="91"/>
  <c r="K526" i="91"/>
  <c r="K559" i="91"/>
  <c r="U555" i="82"/>
  <c r="N555" i="82"/>
  <c r="K530" i="91"/>
  <c r="K495" i="91"/>
  <c r="M548" i="91"/>
  <c r="S544" i="82"/>
  <c r="S548" i="91" s="1"/>
  <c r="K517" i="91"/>
  <c r="N509" i="82"/>
  <c r="U509" i="82"/>
  <c r="M554" i="91"/>
  <c r="S550" i="82"/>
  <c r="S554" i="91" s="1"/>
  <c r="K541" i="91"/>
  <c r="N537" i="82"/>
  <c r="U537" i="82"/>
  <c r="M17" i="91"/>
  <c r="U15" i="82"/>
  <c r="S464" i="91"/>
  <c r="M464" i="91"/>
  <c r="N409" i="82"/>
  <c r="N407" i="91" s="1"/>
  <c r="K407" i="91"/>
  <c r="U409" i="82"/>
  <c r="S417" i="82"/>
  <c r="S415" i="91" s="1"/>
  <c r="M415" i="91"/>
  <c r="M316" i="91"/>
  <c r="S317" i="82"/>
  <c r="S316" i="91" s="1"/>
  <c r="K328" i="91"/>
  <c r="N329" i="82"/>
  <c r="N328" i="91" s="1"/>
  <c r="U329" i="82"/>
  <c r="K455" i="91"/>
  <c r="K369" i="91"/>
  <c r="N370" i="82"/>
  <c r="N369" i="91" s="1"/>
  <c r="U370" i="82"/>
  <c r="M417" i="91"/>
  <c r="S419" i="82"/>
  <c r="S417" i="91" s="1"/>
  <c r="M443" i="91"/>
  <c r="S445" i="82"/>
  <c r="S443" i="91" s="1"/>
  <c r="K435" i="91"/>
  <c r="N437" i="82"/>
  <c r="N435" i="91" s="1"/>
  <c r="U437" i="82"/>
  <c r="S461" i="82"/>
  <c r="S473" i="91" s="1"/>
  <c r="M473" i="91"/>
  <c r="K480" i="91"/>
  <c r="N468" i="82"/>
  <c r="U468" i="82"/>
  <c r="K343" i="91"/>
  <c r="U344" i="82"/>
  <c r="N344" i="82"/>
  <c r="N343" i="91" s="1"/>
  <c r="M438" i="91"/>
  <c r="S440" i="82"/>
  <c r="S438" i="91" s="1"/>
  <c r="K443" i="91"/>
  <c r="U445" i="82"/>
  <c r="N445" i="82"/>
  <c r="U452" i="82"/>
  <c r="N452" i="82"/>
  <c r="K452" i="91"/>
  <c r="M344" i="91"/>
  <c r="S345" i="82"/>
  <c r="S344" i="91" s="1"/>
  <c r="M391" i="91"/>
  <c r="S392" i="82"/>
  <c r="S391" i="91" s="1"/>
  <c r="S404" i="82"/>
  <c r="S401" i="91" s="1"/>
  <c r="M401" i="91"/>
  <c r="K353" i="91"/>
  <c r="U355" i="82"/>
  <c r="N355" i="82"/>
  <c r="N353" i="91" s="1"/>
  <c r="S361" i="82"/>
  <c r="S360" i="91" s="1"/>
  <c r="M360" i="91"/>
  <c r="N394" i="82"/>
  <c r="N393" i="91" s="1"/>
  <c r="U394" i="82"/>
  <c r="K393" i="91"/>
  <c r="K472" i="91"/>
  <c r="U460" i="82"/>
  <c r="N460" i="82"/>
  <c r="N472" i="91" s="1"/>
  <c r="K340" i="91"/>
  <c r="N341" i="82"/>
  <c r="N340" i="91" s="1"/>
  <c r="U341" i="82"/>
  <c r="K458" i="91"/>
  <c r="O179" i="82"/>
  <c r="O171" i="91" s="1"/>
  <c r="K75" i="91"/>
  <c r="N73" i="82"/>
  <c r="O73" i="82" s="1"/>
  <c r="O75" i="91" s="1"/>
  <c r="K344" i="91"/>
  <c r="N345" i="82"/>
  <c r="U345" i="82"/>
  <c r="K391" i="91"/>
  <c r="N392" i="82"/>
  <c r="U392" i="82"/>
  <c r="K384" i="91"/>
  <c r="U385" i="82"/>
  <c r="N385" i="82"/>
  <c r="N384" i="91" s="1"/>
  <c r="N404" i="82"/>
  <c r="U404" i="82"/>
  <c r="K401" i="91"/>
  <c r="S355" i="82"/>
  <c r="S353" i="91" s="1"/>
  <c r="M353" i="91"/>
  <c r="S478" i="82"/>
  <c r="S490" i="91" s="1"/>
  <c r="M490" i="91"/>
  <c r="K377" i="91"/>
  <c r="N378" i="82"/>
  <c r="N377" i="91" s="1"/>
  <c r="U378" i="82"/>
  <c r="M472" i="91"/>
  <c r="S460" i="82"/>
  <c r="S472" i="91" s="1"/>
  <c r="S341" i="82"/>
  <c r="S340" i="91" s="1"/>
  <c r="M340" i="91"/>
  <c r="S340" i="82"/>
  <c r="S339" i="91" s="1"/>
  <c r="M339" i="91"/>
  <c r="K319" i="91"/>
  <c r="N320" i="82"/>
  <c r="U320" i="82"/>
  <c r="N84" i="82"/>
  <c r="N86" i="91" s="1"/>
  <c r="M455" i="91"/>
  <c r="S455" i="91"/>
  <c r="K487" i="91"/>
  <c r="N475" i="82"/>
  <c r="U475" i="82"/>
  <c r="K417" i="91"/>
  <c r="U419" i="82"/>
  <c r="N419" i="82"/>
  <c r="N417" i="91" s="1"/>
  <c r="K315" i="91"/>
  <c r="U316" i="82"/>
  <c r="N316" i="82"/>
  <c r="N315" i="91" s="1"/>
  <c r="M329" i="91"/>
  <c r="S330" i="82"/>
  <c r="S329" i="91" s="1"/>
  <c r="S344" i="82"/>
  <c r="S343" i="91" s="1"/>
  <c r="M343" i="91"/>
  <c r="K324" i="91"/>
  <c r="U325" i="82"/>
  <c r="N325" i="82"/>
  <c r="N324" i="91" s="1"/>
  <c r="M457" i="91"/>
  <c r="S457" i="91"/>
  <c r="M392" i="91"/>
  <c r="S393" i="82"/>
  <c r="S392" i="91" s="1"/>
  <c r="K320" i="91"/>
  <c r="U321" i="82"/>
  <c r="N321" i="82"/>
  <c r="K456" i="91"/>
  <c r="K367" i="91"/>
  <c r="U368" i="82"/>
  <c r="N368" i="82"/>
  <c r="S394" i="82"/>
  <c r="S393" i="91" s="1"/>
  <c r="M393" i="91"/>
  <c r="K392" i="91"/>
  <c r="U393" i="82"/>
  <c r="N393" i="82"/>
  <c r="N392" i="91" s="1"/>
  <c r="K462" i="91"/>
  <c r="N462" i="91"/>
  <c r="O55" i="82"/>
  <c r="O56" i="91" s="1"/>
  <c r="K347" i="91"/>
  <c r="U348" i="82"/>
  <c r="N348" i="82"/>
  <c r="S321" i="82"/>
  <c r="S320" i="91" s="1"/>
  <c r="M320" i="91"/>
  <c r="M456" i="91"/>
  <c r="S456" i="91"/>
  <c r="M367" i="91"/>
  <c r="S368" i="82"/>
  <c r="S367" i="91" s="1"/>
  <c r="K461" i="91"/>
  <c r="S411" i="82"/>
  <c r="S409" i="91" s="1"/>
  <c r="M409" i="91"/>
  <c r="K445" i="91"/>
  <c r="U447" i="82"/>
  <c r="N447" i="82"/>
  <c r="N445" i="91" s="1"/>
  <c r="N314" i="82"/>
  <c r="N313" i="91" s="1"/>
  <c r="K313" i="91"/>
  <c r="U314" i="82"/>
  <c r="S467" i="82"/>
  <c r="S479" i="91" s="1"/>
  <c r="M479" i="91"/>
  <c r="M463" i="91"/>
  <c r="S463" i="91"/>
  <c r="K416" i="91"/>
  <c r="N418" i="82"/>
  <c r="N416" i="91" s="1"/>
  <c r="U418" i="82"/>
  <c r="M426" i="91"/>
  <c r="S428" i="82"/>
  <c r="S426" i="91" s="1"/>
  <c r="K409" i="91"/>
  <c r="U411" i="82"/>
  <c r="N411" i="82"/>
  <c r="N477" i="82"/>
  <c r="N489" i="91" s="1"/>
  <c r="U477" i="82"/>
  <c r="K489" i="91"/>
  <c r="S420" i="82"/>
  <c r="S418" i="91" s="1"/>
  <c r="M418" i="91"/>
  <c r="N342" i="82"/>
  <c r="U342" i="82"/>
  <c r="K341" i="91"/>
  <c r="M64" i="91"/>
  <c r="S64" i="82"/>
  <c r="S64" i="91" s="1"/>
  <c r="N332" i="82"/>
  <c r="U332" i="82"/>
  <c r="K331" i="91"/>
  <c r="S325" i="82"/>
  <c r="S324" i="91" s="1"/>
  <c r="M324" i="91"/>
  <c r="N346" i="82"/>
  <c r="K345" i="91"/>
  <c r="U346" i="82"/>
  <c r="K457" i="91"/>
  <c r="N457" i="91"/>
  <c r="S437" i="82"/>
  <c r="S435" i="91" s="1"/>
  <c r="M435" i="91"/>
  <c r="K419" i="91"/>
  <c r="N421" i="82"/>
  <c r="U421" i="82"/>
  <c r="K491" i="91"/>
  <c r="U479" i="82"/>
  <c r="N479" i="82"/>
  <c r="N423" i="82"/>
  <c r="N421" i="91" s="1"/>
  <c r="U423" i="82"/>
  <c r="K421" i="91"/>
  <c r="K469" i="91"/>
  <c r="N457" i="82"/>
  <c r="N469" i="91" s="1"/>
  <c r="U457" i="82"/>
  <c r="K364" i="91"/>
  <c r="U365" i="82"/>
  <c r="N365" i="82"/>
  <c r="K467" i="91"/>
  <c r="U455" i="82"/>
  <c r="N455" i="82"/>
  <c r="N467" i="91" s="1"/>
  <c r="M430" i="91"/>
  <c r="S432" i="82"/>
  <c r="S430" i="91" s="1"/>
  <c r="K336" i="91"/>
  <c r="U337" i="82"/>
  <c r="N337" i="82"/>
  <c r="S459" i="82"/>
  <c r="S471" i="91" s="1"/>
  <c r="M471" i="91"/>
  <c r="S430" i="82"/>
  <c r="S428" i="91" s="1"/>
  <c r="M428" i="91"/>
  <c r="K400" i="91"/>
  <c r="N403" i="82"/>
  <c r="N400" i="91" s="1"/>
  <c r="U403" i="82"/>
  <c r="K422" i="91"/>
  <c r="U424" i="82"/>
  <c r="N424" i="82"/>
  <c r="M403" i="91"/>
  <c r="S403" i="91"/>
  <c r="K314" i="91"/>
  <c r="N315" i="82"/>
  <c r="U315" i="82"/>
  <c r="N461" i="82"/>
  <c r="N473" i="91" s="1"/>
  <c r="U461" i="82"/>
  <c r="K473" i="91"/>
  <c r="S479" i="82"/>
  <c r="S491" i="91" s="1"/>
  <c r="M491" i="91"/>
  <c r="S462" i="91"/>
  <c r="M462" i="91"/>
  <c r="S457" i="82"/>
  <c r="S469" i="91" s="1"/>
  <c r="M469" i="91"/>
  <c r="M424" i="91"/>
  <c r="S426" i="82"/>
  <c r="S424" i="91" s="1"/>
  <c r="M467" i="91"/>
  <c r="S455" i="82"/>
  <c r="S467" i="91" s="1"/>
  <c r="K466" i="91"/>
  <c r="U454" i="82"/>
  <c r="N454" i="82"/>
  <c r="M336" i="91"/>
  <c r="S337" i="82"/>
  <c r="S336" i="91" s="1"/>
  <c r="M484" i="91"/>
  <c r="S472" i="82"/>
  <c r="S484" i="91" s="1"/>
  <c r="K428" i="91"/>
  <c r="N430" i="82"/>
  <c r="U430" i="82"/>
  <c r="N319" i="82"/>
  <c r="N318" i="91" s="1"/>
  <c r="U319" i="82"/>
  <c r="K318" i="91"/>
  <c r="S424" i="82"/>
  <c r="S422" i="91" s="1"/>
  <c r="M422" i="91"/>
  <c r="K434" i="91"/>
  <c r="N436" i="82"/>
  <c r="U436" i="82"/>
  <c r="S315" i="82"/>
  <c r="S314" i="91" s="1"/>
  <c r="M314" i="91"/>
  <c r="K312" i="91"/>
  <c r="N313" i="82"/>
  <c r="U313" i="82"/>
  <c r="K342" i="91"/>
  <c r="N343" i="82"/>
  <c r="U343" i="82"/>
  <c r="S475" i="82"/>
  <c r="S487" i="91" s="1"/>
  <c r="M487" i="91"/>
  <c r="K329" i="91"/>
  <c r="N330" i="82"/>
  <c r="N329" i="91" s="1"/>
  <c r="U330" i="82"/>
  <c r="M458" i="91"/>
  <c r="S458" i="91"/>
  <c r="U426" i="82"/>
  <c r="U424" i="91" s="1"/>
  <c r="N426" i="82"/>
  <c r="O426" i="82" s="1"/>
  <c r="O424" i="91" s="1"/>
  <c r="K424" i="91"/>
  <c r="M380" i="91"/>
  <c r="S381" i="82"/>
  <c r="S380" i="91" s="1"/>
  <c r="M466" i="91"/>
  <c r="S454" i="82"/>
  <c r="S466" i="91" s="1"/>
  <c r="S376" i="82"/>
  <c r="S375" i="91" s="1"/>
  <c r="M375" i="91"/>
  <c r="K484" i="91"/>
  <c r="N472" i="82"/>
  <c r="N484" i="91" s="1"/>
  <c r="U472" i="82"/>
  <c r="K476" i="91"/>
  <c r="U464" i="82"/>
  <c r="N464" i="82"/>
  <c r="M318" i="91"/>
  <c r="S319" i="82"/>
  <c r="S318" i="91" s="1"/>
  <c r="K349" i="91"/>
  <c r="N350" i="82"/>
  <c r="U350" i="82"/>
  <c r="M434" i="91"/>
  <c r="S436" i="82"/>
  <c r="S434" i="91" s="1"/>
  <c r="S474" i="82"/>
  <c r="S486" i="91" s="1"/>
  <c r="M486" i="91"/>
  <c r="M480" i="91"/>
  <c r="S468" i="82"/>
  <c r="S480" i="91" s="1"/>
  <c r="K380" i="91"/>
  <c r="N381" i="82"/>
  <c r="N380" i="91" s="1"/>
  <c r="U381" i="82"/>
  <c r="M358" i="91"/>
  <c r="S359" i="82"/>
  <c r="S358" i="91" s="1"/>
  <c r="K375" i="91"/>
  <c r="N376" i="82"/>
  <c r="U376" i="82"/>
  <c r="K354" i="91"/>
  <c r="N356" i="82"/>
  <c r="U356" i="82"/>
  <c r="M476" i="91"/>
  <c r="S464" i="82"/>
  <c r="S476" i="91" s="1"/>
  <c r="N389" i="82"/>
  <c r="N388" i="91" s="1"/>
  <c r="U389" i="82"/>
  <c r="K388" i="91"/>
  <c r="S350" i="82"/>
  <c r="S349" i="91" s="1"/>
  <c r="M349" i="91"/>
  <c r="S470" i="82"/>
  <c r="S482" i="91" s="1"/>
  <c r="M482" i="91"/>
  <c r="K486" i="91"/>
  <c r="U474" i="82"/>
  <c r="N474" i="82"/>
  <c r="U440" i="82"/>
  <c r="K438" i="91"/>
  <c r="N440" i="82"/>
  <c r="M315" i="91"/>
  <c r="S316" i="82"/>
  <c r="S315" i="91" s="1"/>
  <c r="N361" i="82"/>
  <c r="K360" i="91"/>
  <c r="U361" i="82"/>
  <c r="S385" i="82"/>
  <c r="S384" i="91" s="1"/>
  <c r="M384" i="91"/>
  <c r="M445" i="91"/>
  <c r="S447" i="82"/>
  <c r="S445" i="91" s="1"/>
  <c r="M354" i="91"/>
  <c r="S356" i="82"/>
  <c r="S354" i="91" s="1"/>
  <c r="M388" i="91"/>
  <c r="S389" i="82"/>
  <c r="S388" i="91" s="1"/>
  <c r="K335" i="91"/>
  <c r="N336" i="82"/>
  <c r="U336" i="82"/>
  <c r="U470" i="82"/>
  <c r="U482" i="91" s="1"/>
  <c r="N470" i="82"/>
  <c r="K482" i="91"/>
  <c r="K477" i="91"/>
  <c r="N465" i="82"/>
  <c r="U465" i="82"/>
  <c r="K404" i="91"/>
  <c r="U406" i="82"/>
  <c r="N406" i="82"/>
  <c r="N404" i="91" s="1"/>
  <c r="S370" i="82"/>
  <c r="S369" i="91" s="1"/>
  <c r="M369" i="91"/>
  <c r="K316" i="91"/>
  <c r="N317" i="82"/>
  <c r="U317" i="82"/>
  <c r="S348" i="82"/>
  <c r="S347" i="91" s="1"/>
  <c r="M347" i="91"/>
  <c r="K490" i="91"/>
  <c r="N478" i="82"/>
  <c r="N490" i="91" s="1"/>
  <c r="U478" i="82"/>
  <c r="S452" i="82"/>
  <c r="S452" i="91" s="1"/>
  <c r="M452" i="91"/>
  <c r="S140" i="82"/>
  <c r="S137" i="91" s="1"/>
  <c r="U140" i="82"/>
  <c r="U137" i="91" s="1"/>
  <c r="M461" i="91"/>
  <c r="S461" i="91"/>
  <c r="K358" i="91"/>
  <c r="N359" i="82"/>
  <c r="U359" i="82"/>
  <c r="S314" i="82"/>
  <c r="S313" i="91" s="1"/>
  <c r="M313" i="91"/>
  <c r="K479" i="91"/>
  <c r="U467" i="82"/>
  <c r="N467" i="82"/>
  <c r="K351" i="91"/>
  <c r="N352" i="82"/>
  <c r="U352" i="82"/>
  <c r="S418" i="82"/>
  <c r="S416" i="91" s="1"/>
  <c r="M416" i="91"/>
  <c r="K426" i="91"/>
  <c r="N428" i="82"/>
  <c r="U428" i="82"/>
  <c r="M377" i="91"/>
  <c r="S378" i="82"/>
  <c r="S377" i="91" s="1"/>
  <c r="S477" i="82"/>
  <c r="S489" i="91" s="1"/>
  <c r="M489" i="91"/>
  <c r="K475" i="91"/>
  <c r="N463" i="82"/>
  <c r="N475" i="91" s="1"/>
  <c r="U463" i="82"/>
  <c r="S397" i="82"/>
  <c r="S396" i="91" s="1"/>
  <c r="M396" i="91"/>
  <c r="K346" i="91"/>
  <c r="N347" i="82"/>
  <c r="U347" i="82"/>
  <c r="S320" i="82"/>
  <c r="S319" i="91" s="1"/>
  <c r="M319" i="91"/>
  <c r="S336" i="82"/>
  <c r="S335" i="91" s="1"/>
  <c r="M335" i="91"/>
  <c r="S360" i="82"/>
  <c r="S359" i="91" s="1"/>
  <c r="M359" i="91"/>
  <c r="M337" i="91"/>
  <c r="S338" i="82"/>
  <c r="S337" i="91" s="1"/>
  <c r="S439" i="82"/>
  <c r="S437" i="91" s="1"/>
  <c r="M437" i="91"/>
  <c r="N442" i="82"/>
  <c r="N440" i="91" s="1"/>
  <c r="K440" i="91"/>
  <c r="U442" i="82"/>
  <c r="S441" i="82"/>
  <c r="S439" i="91" s="1"/>
  <c r="M439" i="91"/>
  <c r="M447" i="91"/>
  <c r="S447" i="91"/>
  <c r="N433" i="82"/>
  <c r="N431" i="91" s="1"/>
  <c r="K431" i="91"/>
  <c r="U433" i="82"/>
  <c r="K311" i="91"/>
  <c r="N312" i="82"/>
  <c r="U312" i="82"/>
  <c r="S352" i="82"/>
  <c r="S351" i="91" s="1"/>
  <c r="M351" i="91"/>
  <c r="S377" i="82"/>
  <c r="S376" i="91" s="1"/>
  <c r="M376" i="91"/>
  <c r="M309" i="91"/>
  <c r="S309" i="91"/>
  <c r="K448" i="91"/>
  <c r="U449" i="82"/>
  <c r="N449" i="82"/>
  <c r="S450" i="82"/>
  <c r="S449" i="91" s="1"/>
  <c r="M449" i="91"/>
  <c r="K397" i="91"/>
  <c r="U398" i="82"/>
  <c r="N398" i="82"/>
  <c r="M395" i="91"/>
  <c r="S396" i="82"/>
  <c r="S395" i="91" s="1"/>
  <c r="K323" i="91"/>
  <c r="N324" i="82"/>
  <c r="U324" i="82"/>
  <c r="K387" i="91"/>
  <c r="N388" i="82"/>
  <c r="U388" i="82"/>
  <c r="K441" i="91"/>
  <c r="N443" i="82"/>
  <c r="U443" i="82"/>
  <c r="M411" i="91"/>
  <c r="S413" i="82"/>
  <c r="S411" i="91" s="1"/>
  <c r="M444" i="91"/>
  <c r="S446" i="82"/>
  <c r="S444" i="91" s="1"/>
  <c r="S463" i="82"/>
  <c r="S475" i="91" s="1"/>
  <c r="M475" i="91"/>
  <c r="N425" i="82"/>
  <c r="N423" i="91" s="1"/>
  <c r="U425" i="82"/>
  <c r="K423" i="91"/>
  <c r="K396" i="91"/>
  <c r="N397" i="82"/>
  <c r="U397" i="82"/>
  <c r="U412" i="82"/>
  <c r="U410" i="91" s="1"/>
  <c r="N412" i="82"/>
  <c r="K410" i="91"/>
  <c r="S347" i="82"/>
  <c r="S346" i="91" s="1"/>
  <c r="M346" i="91"/>
  <c r="K385" i="91"/>
  <c r="N386" i="82"/>
  <c r="U386" i="82"/>
  <c r="N407" i="82"/>
  <c r="U407" i="82"/>
  <c r="K405" i="91"/>
  <c r="U372" i="82"/>
  <c r="K371" i="91"/>
  <c r="N372" i="82"/>
  <c r="K363" i="91"/>
  <c r="N364" i="82"/>
  <c r="U364" i="82"/>
  <c r="K414" i="91"/>
  <c r="N416" i="82"/>
  <c r="U416" i="82"/>
  <c r="U360" i="82"/>
  <c r="K359" i="91"/>
  <c r="N360" i="82"/>
  <c r="K307" i="91"/>
  <c r="N309" i="82"/>
  <c r="U309" i="82"/>
  <c r="K374" i="91"/>
  <c r="U375" i="82"/>
  <c r="N375" i="82"/>
  <c r="S410" i="82"/>
  <c r="S408" i="91" s="1"/>
  <c r="M408" i="91"/>
  <c r="K437" i="91"/>
  <c r="U439" i="82"/>
  <c r="N439" i="82"/>
  <c r="U333" i="82"/>
  <c r="N333" i="82"/>
  <c r="K332" i="91"/>
  <c r="N380" i="82"/>
  <c r="N379" i="91" s="1"/>
  <c r="U380" i="82"/>
  <c r="K379" i="91"/>
  <c r="K357" i="91"/>
  <c r="U358" i="82"/>
  <c r="N358" i="82"/>
  <c r="M485" i="91"/>
  <c r="S473" i="82"/>
  <c r="S485" i="91" s="1"/>
  <c r="K361" i="91"/>
  <c r="U362" i="82"/>
  <c r="N362" i="82"/>
  <c r="K386" i="91"/>
  <c r="N387" i="82"/>
  <c r="U387" i="82"/>
  <c r="K381" i="91"/>
  <c r="N382" i="82"/>
  <c r="U382" i="82"/>
  <c r="M322" i="91"/>
  <c r="S323" i="82"/>
  <c r="S322" i="91" s="1"/>
  <c r="M317" i="91"/>
  <c r="S318" i="82"/>
  <c r="S317" i="91" s="1"/>
  <c r="S476" i="82"/>
  <c r="S488" i="91" s="1"/>
  <c r="M488" i="91"/>
  <c r="N434" i="82"/>
  <c r="N432" i="91" s="1"/>
  <c r="K432" i="91"/>
  <c r="U434" i="82"/>
  <c r="S466" i="82"/>
  <c r="S478" i="91" s="1"/>
  <c r="M478" i="91"/>
  <c r="S454" i="91"/>
  <c r="M454" i="91"/>
  <c r="S456" i="82"/>
  <c r="S468" i="91" s="1"/>
  <c r="M468" i="91"/>
  <c r="N441" i="82"/>
  <c r="K439" i="91"/>
  <c r="U441" i="82"/>
  <c r="S433" i="82"/>
  <c r="S431" i="91" s="1"/>
  <c r="M431" i="91"/>
  <c r="K309" i="91"/>
  <c r="K449" i="91"/>
  <c r="N450" i="82"/>
  <c r="U450" i="82"/>
  <c r="K395" i="91"/>
  <c r="N396" i="82"/>
  <c r="U396" i="82"/>
  <c r="M387" i="91"/>
  <c r="S388" i="82"/>
  <c r="S387" i="91" s="1"/>
  <c r="K418" i="91"/>
  <c r="N420" i="82"/>
  <c r="U420" i="82"/>
  <c r="K339" i="91"/>
  <c r="U340" i="82"/>
  <c r="N340" i="82"/>
  <c r="S342" i="82"/>
  <c r="S341" i="91" s="1"/>
  <c r="M341" i="91"/>
  <c r="S407" i="82"/>
  <c r="S405" i="91" s="1"/>
  <c r="M405" i="91"/>
  <c r="M363" i="91"/>
  <c r="S364" i="82"/>
  <c r="S363" i="91" s="1"/>
  <c r="S465" i="82"/>
  <c r="S477" i="91" s="1"/>
  <c r="M477" i="91"/>
  <c r="S375" i="82"/>
  <c r="S374" i="91" s="1"/>
  <c r="M374" i="91"/>
  <c r="K427" i="91"/>
  <c r="U429" i="82"/>
  <c r="N429" i="82"/>
  <c r="M440" i="91"/>
  <c r="S442" i="82"/>
  <c r="S440" i="91" s="1"/>
  <c r="K464" i="91"/>
  <c r="K447" i="91"/>
  <c r="S409" i="82"/>
  <c r="S407" i="91" s="1"/>
  <c r="M407" i="91"/>
  <c r="M311" i="91"/>
  <c r="S312" i="82"/>
  <c r="S311" i="91" s="1"/>
  <c r="K415" i="91"/>
  <c r="U417" i="82"/>
  <c r="N417" i="82"/>
  <c r="N377" i="82"/>
  <c r="N376" i="91" s="1"/>
  <c r="U377" i="82"/>
  <c r="K376" i="91"/>
  <c r="M448" i="91"/>
  <c r="S449" i="82"/>
  <c r="S448" i="91" s="1"/>
  <c r="M328" i="91"/>
  <c r="S329" i="82"/>
  <c r="S328" i="91" s="1"/>
  <c r="M397" i="91"/>
  <c r="S398" i="82"/>
  <c r="S397" i="91" s="1"/>
  <c r="S332" i="82"/>
  <c r="S331" i="91" s="1"/>
  <c r="M331" i="91"/>
  <c r="M323" i="91"/>
  <c r="S324" i="82"/>
  <c r="S323" i="91" s="1"/>
  <c r="S346" i="82"/>
  <c r="S345" i="91" s="1"/>
  <c r="M345" i="91"/>
  <c r="M441" i="91"/>
  <c r="S443" i="82"/>
  <c r="S441" i="91" s="1"/>
  <c r="S421" i="82"/>
  <c r="S419" i="91" s="1"/>
  <c r="M419" i="91"/>
  <c r="K444" i="91"/>
  <c r="N446" i="82"/>
  <c r="U446" i="82"/>
  <c r="S423" i="82"/>
  <c r="S421" i="91" s="1"/>
  <c r="M421" i="91"/>
  <c r="M423" i="91"/>
  <c r="S425" i="82"/>
  <c r="S423" i="91" s="1"/>
  <c r="S365" i="82"/>
  <c r="S364" i="91" s="1"/>
  <c r="M364" i="91"/>
  <c r="S412" i="82"/>
  <c r="S410" i="91" s="1"/>
  <c r="M410" i="91"/>
  <c r="N432" i="82"/>
  <c r="K430" i="91"/>
  <c r="U432" i="82"/>
  <c r="M385" i="91"/>
  <c r="S386" i="82"/>
  <c r="S385" i="91" s="1"/>
  <c r="K471" i="91"/>
  <c r="U459" i="82"/>
  <c r="N459" i="82"/>
  <c r="S372" i="82"/>
  <c r="S371" i="91" s="1"/>
  <c r="M371" i="91"/>
  <c r="S403" i="82"/>
  <c r="S400" i="91" s="1"/>
  <c r="M400" i="91"/>
  <c r="M414" i="91"/>
  <c r="S416" i="82"/>
  <c r="S414" i="91" s="1"/>
  <c r="K403" i="91"/>
  <c r="M307" i="91"/>
  <c r="S309" i="82"/>
  <c r="S307" i="91" s="1"/>
  <c r="K429" i="91"/>
  <c r="U431" i="82"/>
  <c r="N431" i="82"/>
  <c r="K408" i="91"/>
  <c r="U410" i="82"/>
  <c r="N410" i="82"/>
  <c r="K356" i="91"/>
  <c r="M332" i="91"/>
  <c r="S333" i="82"/>
  <c r="S332" i="91" s="1"/>
  <c r="K368" i="91"/>
  <c r="U369" i="82"/>
  <c r="N369" i="82"/>
  <c r="M357" i="91"/>
  <c r="S358" i="82"/>
  <c r="S357" i="91" s="1"/>
  <c r="M451" i="91"/>
  <c r="S451" i="82"/>
  <c r="S451" i="91" s="1"/>
  <c r="S362" i="82"/>
  <c r="S361" i="91" s="1"/>
  <c r="M361" i="91"/>
  <c r="K370" i="91"/>
  <c r="U371" i="82"/>
  <c r="N371" i="82"/>
  <c r="S382" i="82"/>
  <c r="S381" i="91" s="1"/>
  <c r="M381" i="91"/>
  <c r="K308" i="91"/>
  <c r="N310" i="82"/>
  <c r="U310" i="82"/>
  <c r="K317" i="91"/>
  <c r="U318" i="82"/>
  <c r="N318" i="82"/>
  <c r="M338" i="91"/>
  <c r="S339" i="82"/>
  <c r="S338" i="91" s="1"/>
  <c r="S434" i="82"/>
  <c r="S432" i="91" s="1"/>
  <c r="M432" i="91"/>
  <c r="S367" i="82"/>
  <c r="S366" i="91" s="1"/>
  <c r="M366" i="91"/>
  <c r="K454" i="91"/>
  <c r="K389" i="91"/>
  <c r="N390" i="82"/>
  <c r="U390" i="82"/>
  <c r="S431" i="82"/>
  <c r="S429" i="91" s="1"/>
  <c r="M429" i="91"/>
  <c r="S343" i="82"/>
  <c r="S342" i="91" s="1"/>
  <c r="M342" i="91"/>
  <c r="S356" i="91"/>
  <c r="M356" i="91"/>
  <c r="K436" i="91"/>
  <c r="U438" i="82"/>
  <c r="N438" i="82"/>
  <c r="N436" i="91" s="1"/>
  <c r="M368" i="91"/>
  <c r="S369" i="82"/>
  <c r="S368" i="91" s="1"/>
  <c r="S408" i="82"/>
  <c r="S406" i="91" s="1"/>
  <c r="M406" i="91"/>
  <c r="N451" i="82"/>
  <c r="N451" i="91" s="1"/>
  <c r="U451" i="82"/>
  <c r="K451" i="91"/>
  <c r="K453" i="91"/>
  <c r="M370" i="91"/>
  <c r="S371" i="82"/>
  <c r="S370" i="91" s="1"/>
  <c r="M474" i="91"/>
  <c r="S462" i="82"/>
  <c r="S474" i="91" s="1"/>
  <c r="S310" i="82"/>
  <c r="S308" i="91" s="1"/>
  <c r="M308" i="91"/>
  <c r="K373" i="91"/>
  <c r="N374" i="82"/>
  <c r="U374" i="82"/>
  <c r="U339" i="82"/>
  <c r="K338" i="91"/>
  <c r="N339" i="82"/>
  <c r="S351" i="82"/>
  <c r="S350" i="91" s="1"/>
  <c r="M350" i="91"/>
  <c r="K366" i="91"/>
  <c r="U367" i="82"/>
  <c r="N367" i="82"/>
  <c r="K481" i="91"/>
  <c r="N469" i="82"/>
  <c r="N481" i="91" s="1"/>
  <c r="U469" i="82"/>
  <c r="S390" i="82"/>
  <c r="S389" i="91" s="1"/>
  <c r="M389" i="91"/>
  <c r="S415" i="82"/>
  <c r="S413" i="91" s="1"/>
  <c r="M413" i="91"/>
  <c r="K492" i="91"/>
  <c r="N480" i="82"/>
  <c r="U480" i="82"/>
  <c r="S438" i="82"/>
  <c r="S436" i="91" s="1"/>
  <c r="M436" i="91"/>
  <c r="N489" i="82"/>
  <c r="K494" i="91"/>
  <c r="U489" i="82"/>
  <c r="K406" i="91"/>
  <c r="U408" i="82"/>
  <c r="N408" i="82"/>
  <c r="N406" i="91" s="1"/>
  <c r="M382" i="91"/>
  <c r="S383" i="82"/>
  <c r="S382" i="91" s="1"/>
  <c r="S453" i="91"/>
  <c r="M453" i="91"/>
  <c r="K420" i="91"/>
  <c r="N422" i="82"/>
  <c r="U422" i="82"/>
  <c r="N462" i="82"/>
  <c r="K474" i="91"/>
  <c r="U462" i="82"/>
  <c r="K327" i="91"/>
  <c r="N328" i="82"/>
  <c r="U328" i="82"/>
  <c r="M373" i="91"/>
  <c r="S374" i="82"/>
  <c r="S373" i="91" s="1"/>
  <c r="M433" i="91"/>
  <c r="S435" i="82"/>
  <c r="S433" i="91" s="1"/>
  <c r="K350" i="91"/>
  <c r="N351" i="82"/>
  <c r="U351" i="82"/>
  <c r="M378" i="91"/>
  <c r="S379" i="82"/>
  <c r="S378" i="91" s="1"/>
  <c r="M481" i="91"/>
  <c r="S469" i="82"/>
  <c r="S481" i="91" s="1"/>
  <c r="S326" i="82"/>
  <c r="S325" i="91" s="1"/>
  <c r="M325" i="91"/>
  <c r="U415" i="82"/>
  <c r="K413" i="91"/>
  <c r="N415" i="82"/>
  <c r="M312" i="91"/>
  <c r="S313" i="82"/>
  <c r="S312" i="91" s="1"/>
  <c r="N458" i="82"/>
  <c r="N470" i="91" s="1"/>
  <c r="K470" i="91"/>
  <c r="U458" i="82"/>
  <c r="S480" i="82"/>
  <c r="S492" i="91" s="1"/>
  <c r="M492" i="91"/>
  <c r="K412" i="91"/>
  <c r="N414" i="82"/>
  <c r="U414" i="82"/>
  <c r="M494" i="91"/>
  <c r="S489" i="82"/>
  <c r="S494" i="91" s="1"/>
  <c r="U322" i="82"/>
  <c r="K321" i="91"/>
  <c r="N322" i="82"/>
  <c r="N321" i="91" s="1"/>
  <c r="K382" i="91"/>
  <c r="N383" i="82"/>
  <c r="N382" i="91" s="1"/>
  <c r="U383" i="82"/>
  <c r="M459" i="91"/>
  <c r="S459" i="91"/>
  <c r="S422" i="82"/>
  <c r="S420" i="91" s="1"/>
  <c r="M420" i="91"/>
  <c r="N363" i="82"/>
  <c r="N362" i="91" s="1"/>
  <c r="K362" i="91"/>
  <c r="U363" i="82"/>
  <c r="M327" i="91"/>
  <c r="S328" i="82"/>
  <c r="S327" i="91" s="1"/>
  <c r="M326" i="91"/>
  <c r="S327" i="82"/>
  <c r="S326" i="91" s="1"/>
  <c r="K433" i="91"/>
  <c r="U435" i="82"/>
  <c r="N435" i="82"/>
  <c r="S399" i="82"/>
  <c r="S398" i="91" s="1"/>
  <c r="M398" i="91"/>
  <c r="K378" i="91"/>
  <c r="U379" i="82"/>
  <c r="N379" i="82"/>
  <c r="M483" i="91"/>
  <c r="S471" i="82"/>
  <c r="S483" i="91" s="1"/>
  <c r="K325" i="91"/>
  <c r="N326" i="82"/>
  <c r="U326" i="82"/>
  <c r="S311" i="82"/>
  <c r="S310" i="91" s="1"/>
  <c r="M310" i="91"/>
  <c r="M404" i="91"/>
  <c r="S406" i="82"/>
  <c r="S404" i="91" s="1"/>
  <c r="S458" i="82"/>
  <c r="S470" i="91" s="1"/>
  <c r="M470" i="91"/>
  <c r="K383" i="91"/>
  <c r="U384" i="82"/>
  <c r="N384" i="82"/>
  <c r="S414" i="82"/>
  <c r="S412" i="91" s="1"/>
  <c r="M412" i="91"/>
  <c r="K465" i="91"/>
  <c r="M321" i="91"/>
  <c r="S322" i="82"/>
  <c r="S321" i="91" s="1"/>
  <c r="S366" i="82"/>
  <c r="S365" i="91" s="1"/>
  <c r="M365" i="91"/>
  <c r="K459" i="91"/>
  <c r="S427" i="82"/>
  <c r="S425" i="91" s="1"/>
  <c r="M425" i="91"/>
  <c r="S363" i="82"/>
  <c r="S362" i="91" s="1"/>
  <c r="M362" i="91"/>
  <c r="U405" i="82"/>
  <c r="K402" i="91"/>
  <c r="N405" i="82"/>
  <c r="K326" i="91"/>
  <c r="N327" i="82"/>
  <c r="U327" i="82"/>
  <c r="S395" i="82"/>
  <c r="S394" i="91" s="1"/>
  <c r="M394" i="91"/>
  <c r="K398" i="91"/>
  <c r="U399" i="82"/>
  <c r="N399" i="82"/>
  <c r="S357" i="82"/>
  <c r="S355" i="91" s="1"/>
  <c r="M355" i="91"/>
  <c r="K483" i="91"/>
  <c r="U471" i="82"/>
  <c r="N471" i="82"/>
  <c r="K348" i="91"/>
  <c r="U349" i="82"/>
  <c r="N349" i="82"/>
  <c r="N311" i="82"/>
  <c r="N310" i="91" s="1"/>
  <c r="K310" i="91"/>
  <c r="U311" i="82"/>
  <c r="K442" i="91"/>
  <c r="N444" i="82"/>
  <c r="U444" i="82"/>
  <c r="K337" i="91"/>
  <c r="N338" i="82"/>
  <c r="U338" i="82"/>
  <c r="M383" i="91"/>
  <c r="S384" i="82"/>
  <c r="S383" i="91" s="1"/>
  <c r="S429" i="82"/>
  <c r="S427" i="91" s="1"/>
  <c r="M427" i="91"/>
  <c r="M465" i="91"/>
  <c r="S465" i="91"/>
  <c r="U391" i="82"/>
  <c r="K390" i="91"/>
  <c r="N391" i="82"/>
  <c r="K365" i="91"/>
  <c r="N366" i="82"/>
  <c r="U366" i="82"/>
  <c r="S450" i="91"/>
  <c r="M450" i="91"/>
  <c r="K425" i="91"/>
  <c r="U427" i="82"/>
  <c r="N427" i="82"/>
  <c r="S335" i="82"/>
  <c r="S334" i="91" s="1"/>
  <c r="M334" i="91"/>
  <c r="M402" i="91"/>
  <c r="S405" i="82"/>
  <c r="S402" i="91" s="1"/>
  <c r="N460" i="91"/>
  <c r="K460" i="91"/>
  <c r="K394" i="91"/>
  <c r="U395" i="82"/>
  <c r="N395" i="82"/>
  <c r="K333" i="91"/>
  <c r="N334" i="82"/>
  <c r="U334" i="82"/>
  <c r="K355" i="91"/>
  <c r="U357" i="82"/>
  <c r="N357" i="82"/>
  <c r="K372" i="91"/>
  <c r="N373" i="82"/>
  <c r="U373" i="82"/>
  <c r="S349" i="82"/>
  <c r="S348" i="91" s="1"/>
  <c r="M348" i="91"/>
  <c r="M330" i="91"/>
  <c r="S331" i="82"/>
  <c r="S330" i="91" s="1"/>
  <c r="S444" i="82"/>
  <c r="S442" i="91" s="1"/>
  <c r="M442" i="91"/>
  <c r="K463" i="91"/>
  <c r="U413" i="82"/>
  <c r="N413" i="82"/>
  <c r="N411" i="91" s="1"/>
  <c r="K411" i="91"/>
  <c r="S391" i="82"/>
  <c r="S390" i="91" s="1"/>
  <c r="M390" i="91"/>
  <c r="S380" i="82"/>
  <c r="S379" i="91" s="1"/>
  <c r="M379" i="91"/>
  <c r="K450" i="91"/>
  <c r="K485" i="91"/>
  <c r="U473" i="82"/>
  <c r="N473" i="82"/>
  <c r="K334" i="91"/>
  <c r="N335" i="82"/>
  <c r="U335" i="82"/>
  <c r="M386" i="91"/>
  <c r="S387" i="82"/>
  <c r="S386" i="91" s="1"/>
  <c r="M460" i="91"/>
  <c r="S460" i="91"/>
  <c r="K322" i="91"/>
  <c r="U323" i="82"/>
  <c r="N323" i="82"/>
  <c r="S334" i="82"/>
  <c r="S333" i="91" s="1"/>
  <c r="M333" i="91"/>
  <c r="K488" i="91"/>
  <c r="U476" i="82"/>
  <c r="N476" i="82"/>
  <c r="S373" i="82"/>
  <c r="S372" i="91" s="1"/>
  <c r="M372" i="91"/>
  <c r="K478" i="91"/>
  <c r="N466" i="82"/>
  <c r="U466" i="82"/>
  <c r="K330" i="91"/>
  <c r="N331" i="82"/>
  <c r="U331" i="82"/>
  <c r="K468" i="91"/>
  <c r="U456" i="82"/>
  <c r="N456" i="82"/>
  <c r="S37" i="82"/>
  <c r="S39" i="91" s="1"/>
  <c r="N171" i="82"/>
  <c r="O171" i="82" s="1"/>
  <c r="O163" i="91" s="1"/>
  <c r="U84" i="82"/>
  <c r="U86" i="91" s="1"/>
  <c r="M144" i="91"/>
  <c r="K306" i="91"/>
  <c r="N308" i="82"/>
  <c r="U308" i="82"/>
  <c r="S308" i="82"/>
  <c r="S306" i="91" s="1"/>
  <c r="M306" i="91"/>
  <c r="S114" i="82"/>
  <c r="S114" i="91" s="1"/>
  <c r="U171" i="82"/>
  <c r="U163" i="91" s="1"/>
  <c r="U119" i="82"/>
  <c r="V119" i="82" s="1"/>
  <c r="V118" i="91" s="1"/>
  <c r="M78" i="91"/>
  <c r="K83" i="91"/>
  <c r="U73" i="82"/>
  <c r="U75" i="91" s="1"/>
  <c r="U22" i="82"/>
  <c r="V22" i="82" s="1"/>
  <c r="V24" i="91" s="1"/>
  <c r="U104" i="82"/>
  <c r="U105" i="91" s="1"/>
  <c r="M42" i="91"/>
  <c r="K24" i="91"/>
  <c r="M75" i="91"/>
  <c r="U87" i="82"/>
  <c r="U89" i="91" s="1"/>
  <c r="N39" i="91"/>
  <c r="K210" i="91"/>
  <c r="N219" i="82"/>
  <c r="U219" i="82"/>
  <c r="M245" i="91"/>
  <c r="S249" i="82"/>
  <c r="S245" i="91" s="1"/>
  <c r="K254" i="91"/>
  <c r="N258" i="82"/>
  <c r="U258" i="82"/>
  <c r="S243" i="82"/>
  <c r="S239" i="91" s="1"/>
  <c r="M239" i="91"/>
  <c r="K222" i="91"/>
  <c r="U230" i="82"/>
  <c r="N230" i="82"/>
  <c r="N222" i="91" s="1"/>
  <c r="M243" i="91"/>
  <c r="S247" i="82"/>
  <c r="S243" i="91" s="1"/>
  <c r="M255" i="91"/>
  <c r="S259" i="82"/>
  <c r="S255" i="91" s="1"/>
  <c r="S252" i="82"/>
  <c r="S248" i="91" s="1"/>
  <c r="M248" i="91"/>
  <c r="S228" i="91"/>
  <c r="M228" i="91"/>
  <c r="S233" i="82"/>
  <c r="S225" i="91" s="1"/>
  <c r="M225" i="91"/>
  <c r="K214" i="91"/>
  <c r="U222" i="82"/>
  <c r="N222" i="82"/>
  <c r="N214" i="91" s="1"/>
  <c r="K219" i="91"/>
  <c r="U227" i="82"/>
  <c r="N227" i="82"/>
  <c r="M204" i="91"/>
  <c r="S209" i="82"/>
  <c r="S204" i="91" s="1"/>
  <c r="K205" i="91"/>
  <c r="N210" i="82"/>
  <c r="U210" i="82"/>
  <c r="S254" i="82"/>
  <c r="S250" i="91" s="1"/>
  <c r="M250" i="91"/>
  <c r="K253" i="91"/>
  <c r="U257" i="82"/>
  <c r="N257" i="82"/>
  <c r="S230" i="82"/>
  <c r="S222" i="91" s="1"/>
  <c r="M222" i="91"/>
  <c r="N207" i="82"/>
  <c r="N202" i="91" s="1"/>
  <c r="U207" i="82"/>
  <c r="K202" i="91"/>
  <c r="K255" i="91"/>
  <c r="U259" i="82"/>
  <c r="N259" i="82"/>
  <c r="K229" i="91"/>
  <c r="K228" i="91"/>
  <c r="U232" i="82"/>
  <c r="U224" i="91" s="1"/>
  <c r="K224" i="91"/>
  <c r="N232" i="82"/>
  <c r="M214" i="91"/>
  <c r="S222" i="82"/>
  <c r="S214" i="91" s="1"/>
  <c r="S261" i="91"/>
  <c r="M261" i="91"/>
  <c r="S239" i="82"/>
  <c r="S235" i="91" s="1"/>
  <c r="M235" i="91"/>
  <c r="M205" i="91"/>
  <c r="S210" i="82"/>
  <c r="S205" i="91" s="1"/>
  <c r="M223" i="91"/>
  <c r="S231" i="82"/>
  <c r="S223" i="91" s="1"/>
  <c r="S238" i="82"/>
  <c r="S234" i="91" s="1"/>
  <c r="M234" i="91"/>
  <c r="M231" i="91"/>
  <c r="S235" i="82"/>
  <c r="S231" i="91" s="1"/>
  <c r="S257" i="82"/>
  <c r="S253" i="91" s="1"/>
  <c r="M253" i="91"/>
  <c r="K237" i="91"/>
  <c r="U241" i="82"/>
  <c r="N241" i="82"/>
  <c r="S207" i="82"/>
  <c r="S202" i="91" s="1"/>
  <c r="M202" i="91"/>
  <c r="S211" i="82"/>
  <c r="S206" i="91" s="1"/>
  <c r="M206" i="91"/>
  <c r="M229" i="91"/>
  <c r="S229" i="91"/>
  <c r="N260" i="82"/>
  <c r="N256" i="91" s="1"/>
  <c r="K256" i="91"/>
  <c r="U260" i="82"/>
  <c r="M224" i="91"/>
  <c r="S232" i="82"/>
  <c r="S224" i="91" s="1"/>
  <c r="K209" i="91"/>
  <c r="U218" i="82"/>
  <c r="N218" i="82"/>
  <c r="K261" i="91"/>
  <c r="K235" i="91"/>
  <c r="U239" i="82"/>
  <c r="N239" i="82"/>
  <c r="S250" i="82"/>
  <c r="S246" i="91" s="1"/>
  <c r="M246" i="91"/>
  <c r="K223" i="91"/>
  <c r="U231" i="82"/>
  <c r="N231" i="82"/>
  <c r="K221" i="91"/>
  <c r="U229" i="82"/>
  <c r="N229" i="82"/>
  <c r="O63" i="82"/>
  <c r="O63" i="91" s="1"/>
  <c r="K234" i="91"/>
  <c r="U238" i="82"/>
  <c r="N238" i="82"/>
  <c r="S258" i="82"/>
  <c r="S254" i="91" s="1"/>
  <c r="M254" i="91"/>
  <c r="V37" i="82"/>
  <c r="V39" i="91" s="1"/>
  <c r="N87" i="82"/>
  <c r="N89" i="91" s="1"/>
  <c r="U81" i="82"/>
  <c r="V81" i="82" s="1"/>
  <c r="V83" i="91" s="1"/>
  <c r="N165" i="82"/>
  <c r="N156" i="91" s="1"/>
  <c r="K231" i="91"/>
  <c r="N235" i="82"/>
  <c r="U235" i="82"/>
  <c r="K230" i="91"/>
  <c r="U234" i="82"/>
  <c r="N234" i="82"/>
  <c r="M237" i="91"/>
  <c r="S241" i="82"/>
  <c r="S237" i="91" s="1"/>
  <c r="K258" i="91"/>
  <c r="U262" i="82"/>
  <c r="N262" i="82"/>
  <c r="K206" i="91"/>
  <c r="N211" i="82"/>
  <c r="U211" i="82"/>
  <c r="N260" i="91"/>
  <c r="K260" i="91"/>
  <c r="M256" i="91"/>
  <c r="S260" i="82"/>
  <c r="S256" i="91" s="1"/>
  <c r="S253" i="82"/>
  <c r="S249" i="91" s="1"/>
  <c r="M249" i="91"/>
  <c r="S218" i="82"/>
  <c r="S209" i="91" s="1"/>
  <c r="M209" i="91"/>
  <c r="K240" i="91"/>
  <c r="U244" i="82"/>
  <c r="N244" i="82"/>
  <c r="K263" i="91"/>
  <c r="K246" i="91"/>
  <c r="N250" i="82"/>
  <c r="U250" i="82"/>
  <c r="S240" i="82"/>
  <c r="S236" i="91" s="1"/>
  <c r="M236" i="91"/>
  <c r="S229" i="82"/>
  <c r="S221" i="91" s="1"/>
  <c r="M221" i="91"/>
  <c r="K212" i="91"/>
  <c r="S234" i="82"/>
  <c r="S230" i="91" s="1"/>
  <c r="M230" i="91"/>
  <c r="K257" i="91"/>
  <c r="N261" i="82"/>
  <c r="U261" i="82"/>
  <c r="S262" i="82"/>
  <c r="S258" i="91" s="1"/>
  <c r="M258" i="91"/>
  <c r="S228" i="82"/>
  <c r="S220" i="91" s="1"/>
  <c r="M220" i="91"/>
  <c r="M260" i="91"/>
  <c r="S260" i="91"/>
  <c r="N224" i="82"/>
  <c r="N216" i="91" s="1"/>
  <c r="K216" i="91"/>
  <c r="U224" i="82"/>
  <c r="K249" i="91"/>
  <c r="U253" i="82"/>
  <c r="N253" i="82"/>
  <c r="K233" i="91"/>
  <c r="U237" i="82"/>
  <c r="N237" i="82"/>
  <c r="M240" i="91"/>
  <c r="S244" i="82"/>
  <c r="S240" i="91" s="1"/>
  <c r="U236" i="82"/>
  <c r="K232" i="91"/>
  <c r="N236" i="82"/>
  <c r="S263" i="91"/>
  <c r="M263" i="91"/>
  <c r="K217" i="91"/>
  <c r="U225" i="82"/>
  <c r="N225" i="82"/>
  <c r="K236" i="91"/>
  <c r="U240" i="82"/>
  <c r="N240" i="82"/>
  <c r="K251" i="91"/>
  <c r="N255" i="82"/>
  <c r="U255" i="82"/>
  <c r="S212" i="91"/>
  <c r="M212" i="91"/>
  <c r="K211" i="91"/>
  <c r="N220" i="82"/>
  <c r="U220" i="82"/>
  <c r="M257" i="91"/>
  <c r="S261" i="82"/>
  <c r="S257" i="91" s="1"/>
  <c r="K208" i="91"/>
  <c r="U217" i="82"/>
  <c r="N217" i="82"/>
  <c r="K220" i="91"/>
  <c r="U228" i="82"/>
  <c r="N228" i="82"/>
  <c r="K238" i="91"/>
  <c r="U242" i="82"/>
  <c r="N242" i="82"/>
  <c r="S224" i="82"/>
  <c r="S216" i="91" s="1"/>
  <c r="M216" i="91"/>
  <c r="K244" i="91"/>
  <c r="N248" i="82"/>
  <c r="U248" i="82"/>
  <c r="S237" i="82"/>
  <c r="S233" i="91" s="1"/>
  <c r="M233" i="91"/>
  <c r="K241" i="91"/>
  <c r="U245" i="82"/>
  <c r="N245" i="82"/>
  <c r="S236" i="82"/>
  <c r="S232" i="91" s="1"/>
  <c r="M232" i="91"/>
  <c r="S225" i="82"/>
  <c r="S217" i="91" s="1"/>
  <c r="M217" i="91"/>
  <c r="K215" i="91"/>
  <c r="U223" i="82"/>
  <c r="N223" i="82"/>
  <c r="M251" i="91"/>
  <c r="S255" i="82"/>
  <c r="S251" i="91" s="1"/>
  <c r="K259" i="91"/>
  <c r="S220" i="82"/>
  <c r="S211" i="91" s="1"/>
  <c r="M211" i="91"/>
  <c r="K262" i="91"/>
  <c r="S217" i="82"/>
  <c r="S208" i="91" s="1"/>
  <c r="M208" i="91"/>
  <c r="K247" i="91"/>
  <c r="N251" i="82"/>
  <c r="U251" i="82"/>
  <c r="M238" i="91"/>
  <c r="S242" i="82"/>
  <c r="S238" i="91" s="1"/>
  <c r="K252" i="91"/>
  <c r="U256" i="82"/>
  <c r="N256" i="82"/>
  <c r="N252" i="91" s="1"/>
  <c r="M244" i="91"/>
  <c r="S248" i="82"/>
  <c r="S244" i="91" s="1"/>
  <c r="K213" i="91"/>
  <c r="N221" i="82"/>
  <c r="U221" i="82"/>
  <c r="S245" i="82"/>
  <c r="S241" i="91" s="1"/>
  <c r="M241" i="91"/>
  <c r="U246" i="82"/>
  <c r="N246" i="82"/>
  <c r="K242" i="91"/>
  <c r="K203" i="91"/>
  <c r="U208" i="82"/>
  <c r="N208" i="82"/>
  <c r="S223" i="82"/>
  <c r="S215" i="91" s="1"/>
  <c r="M215" i="91"/>
  <c r="M218" i="91"/>
  <c r="S226" i="82"/>
  <c r="S218" i="91" s="1"/>
  <c r="S259" i="91"/>
  <c r="M259" i="91"/>
  <c r="K245" i="91"/>
  <c r="U249" i="82"/>
  <c r="N249" i="82"/>
  <c r="M262" i="91"/>
  <c r="S262" i="91"/>
  <c r="K239" i="91"/>
  <c r="U243" i="82"/>
  <c r="N243" i="82"/>
  <c r="M247" i="91"/>
  <c r="S251" i="82"/>
  <c r="S247" i="91" s="1"/>
  <c r="K243" i="91"/>
  <c r="N247" i="82"/>
  <c r="U247" i="82"/>
  <c r="S256" i="82"/>
  <c r="S252" i="91" s="1"/>
  <c r="M252" i="91"/>
  <c r="K248" i="91"/>
  <c r="N252" i="82"/>
  <c r="U252" i="82"/>
  <c r="S221" i="82"/>
  <c r="S213" i="91" s="1"/>
  <c r="M213" i="91"/>
  <c r="K225" i="91"/>
  <c r="U233" i="82"/>
  <c r="N233" i="82"/>
  <c r="S246" i="82"/>
  <c r="S242" i="91" s="1"/>
  <c r="M242" i="91"/>
  <c r="S227" i="82"/>
  <c r="S219" i="91" s="1"/>
  <c r="M219" i="91"/>
  <c r="M203" i="91"/>
  <c r="S208" i="82"/>
  <c r="S203" i="91" s="1"/>
  <c r="K204" i="91"/>
  <c r="N209" i="82"/>
  <c r="U209" i="82"/>
  <c r="K218" i="91"/>
  <c r="U226" i="82"/>
  <c r="N226" i="82"/>
  <c r="K250" i="91"/>
  <c r="N254" i="82"/>
  <c r="U254" i="82"/>
  <c r="V54" i="82"/>
  <c r="V55" i="91" s="1"/>
  <c r="U133" i="82"/>
  <c r="U131" i="91" s="1"/>
  <c r="N104" i="82"/>
  <c r="N121" i="91"/>
  <c r="K51" i="91"/>
  <c r="K159" i="91"/>
  <c r="M118" i="91"/>
  <c r="U165" i="82"/>
  <c r="U156" i="91" s="1"/>
  <c r="S40" i="82"/>
  <c r="S42" i="91" s="1"/>
  <c r="N19" i="82"/>
  <c r="N21" i="91" s="1"/>
  <c r="N49" i="82"/>
  <c r="N51" i="91" s="1"/>
  <c r="K139" i="91"/>
  <c r="S188" i="82"/>
  <c r="S183" i="91" s="1"/>
  <c r="U142" i="82"/>
  <c r="V142" i="82" s="1"/>
  <c r="V139" i="91" s="1"/>
  <c r="K122" i="91"/>
  <c r="M39" i="91"/>
  <c r="S76" i="82"/>
  <c r="S78" i="91" s="1"/>
  <c r="U113" i="82"/>
  <c r="U113" i="91" s="1"/>
  <c r="O79" i="82"/>
  <c r="O81" i="91" s="1"/>
  <c r="U132" i="82"/>
  <c r="U130" i="91" s="1"/>
  <c r="S132" i="82"/>
  <c r="S130" i="91" s="1"/>
  <c r="S175" i="82"/>
  <c r="S167" i="91" s="1"/>
  <c r="M167" i="91"/>
  <c r="N114" i="91"/>
  <c r="M175" i="91"/>
  <c r="S137" i="82"/>
  <c r="S134" i="91" s="1"/>
  <c r="S63" i="82"/>
  <c r="S63" i="91" s="1"/>
  <c r="U63" i="82"/>
  <c r="V63" i="82" s="1"/>
  <c r="V63" i="91" s="1"/>
  <c r="N122" i="91"/>
  <c r="K96" i="91"/>
  <c r="V77" i="82"/>
  <c r="V79" i="91" s="1"/>
  <c r="N125" i="82"/>
  <c r="O125" i="82" s="1"/>
  <c r="O124" i="91" s="1"/>
  <c r="N164" i="82"/>
  <c r="N155" i="91" s="1"/>
  <c r="N79" i="91"/>
  <c r="U123" i="82"/>
  <c r="U122" i="91" s="1"/>
  <c r="S194" i="82"/>
  <c r="S189" i="91" s="1"/>
  <c r="M189" i="91"/>
  <c r="U114" i="82"/>
  <c r="U114" i="91" s="1"/>
  <c r="U125" i="82"/>
  <c r="U124" i="91" s="1"/>
  <c r="U122" i="82"/>
  <c r="M155" i="91"/>
  <c r="S113" i="82"/>
  <c r="S113" i="91" s="1"/>
  <c r="K114" i="91"/>
  <c r="S122" i="82"/>
  <c r="S121" i="91" s="1"/>
  <c r="K183" i="91"/>
  <c r="N188" i="82"/>
  <c r="U188" i="82"/>
  <c r="U83" i="82"/>
  <c r="U85" i="91" s="1"/>
  <c r="U164" i="82"/>
  <c r="U155" i="91" s="1"/>
  <c r="K21" i="91"/>
  <c r="O118" i="82"/>
  <c r="O117" i="91" s="1"/>
  <c r="N94" i="82"/>
  <c r="N96" i="91" s="1"/>
  <c r="K66" i="91"/>
  <c r="K85" i="91"/>
  <c r="U78" i="91"/>
  <c r="K52" i="91"/>
  <c r="U93" i="82"/>
  <c r="U95" i="91" s="1"/>
  <c r="U130" i="82"/>
  <c r="U128" i="91" s="1"/>
  <c r="N130" i="82"/>
  <c r="N128" i="91" s="1"/>
  <c r="O160" i="82"/>
  <c r="O152" i="91" s="1"/>
  <c r="U50" i="82"/>
  <c r="V50" i="82" s="1"/>
  <c r="V52" i="91" s="1"/>
  <c r="O177" i="82"/>
  <c r="O169" i="91" s="1"/>
  <c r="S168" i="82"/>
  <c r="S160" i="91" s="1"/>
  <c r="M160" i="91"/>
  <c r="M166" i="91"/>
  <c r="K152" i="91"/>
  <c r="N91" i="82"/>
  <c r="N93" i="91" s="1"/>
  <c r="S130" i="82"/>
  <c r="S128" i="91" s="1"/>
  <c r="N68" i="82"/>
  <c r="N68" i="91" s="1"/>
  <c r="U160" i="82"/>
  <c r="U152" i="91" s="1"/>
  <c r="V71" i="91"/>
  <c r="U121" i="82"/>
  <c r="U120" i="91" s="1"/>
  <c r="U170" i="82"/>
  <c r="M162" i="91"/>
  <c r="N3" i="82"/>
  <c r="O3" i="82" s="1"/>
  <c r="O5" i="91" s="1"/>
  <c r="N170" i="82"/>
  <c r="N162" i="91" s="1"/>
  <c r="U167" i="82"/>
  <c r="V167" i="82" s="1"/>
  <c r="V159" i="91" s="1"/>
  <c r="K164" i="91"/>
  <c r="K95" i="91"/>
  <c r="N14" i="82"/>
  <c r="O14" i="82" s="1"/>
  <c r="O16" i="91" s="1"/>
  <c r="K29" i="91"/>
  <c r="K192" i="91"/>
  <c r="U197" i="82"/>
  <c r="N197" i="82"/>
  <c r="K196" i="91"/>
  <c r="N201" i="82"/>
  <c r="U201" i="82"/>
  <c r="K194" i="91"/>
  <c r="N199" i="82"/>
  <c r="U199" i="82"/>
  <c r="S197" i="82"/>
  <c r="S192" i="91" s="1"/>
  <c r="M192" i="91"/>
  <c r="M196" i="91"/>
  <c r="S201" i="82"/>
  <c r="S196" i="91" s="1"/>
  <c r="K199" i="91"/>
  <c r="N204" i="82"/>
  <c r="N199" i="91" s="1"/>
  <c r="U204" i="82"/>
  <c r="M201" i="91"/>
  <c r="S206" i="82"/>
  <c r="S201" i="91" s="1"/>
  <c r="K181" i="91"/>
  <c r="N181" i="91"/>
  <c r="S189" i="82"/>
  <c r="S184" i="91" s="1"/>
  <c r="M184" i="91"/>
  <c r="M199" i="91"/>
  <c r="S204" i="82"/>
  <c r="S199" i="91" s="1"/>
  <c r="K201" i="91"/>
  <c r="U206" i="82"/>
  <c r="N206" i="82"/>
  <c r="M186" i="91"/>
  <c r="S191" i="82"/>
  <c r="S186" i="91" s="1"/>
  <c r="M181" i="91"/>
  <c r="S181" i="91"/>
  <c r="K182" i="91"/>
  <c r="K184" i="91"/>
  <c r="N189" i="82"/>
  <c r="U189" i="82"/>
  <c r="K198" i="91"/>
  <c r="U203" i="82"/>
  <c r="N203" i="82"/>
  <c r="K186" i="91"/>
  <c r="U191" i="82"/>
  <c r="N191" i="82"/>
  <c r="N186" i="91" s="1"/>
  <c r="S182" i="91"/>
  <c r="M182" i="91"/>
  <c r="M198" i="91"/>
  <c r="S203" i="82"/>
  <c r="S198" i="91" s="1"/>
  <c r="M191" i="91"/>
  <c r="S196" i="82"/>
  <c r="S191" i="91" s="1"/>
  <c r="K187" i="91"/>
  <c r="N192" i="82"/>
  <c r="U192" i="82"/>
  <c r="K190" i="91"/>
  <c r="N195" i="82"/>
  <c r="U195" i="82"/>
  <c r="S193" i="82"/>
  <c r="S188" i="91" s="1"/>
  <c r="M188" i="91"/>
  <c r="U196" i="82"/>
  <c r="N196" i="82"/>
  <c r="K191" i="91"/>
  <c r="S192" i="82"/>
  <c r="S187" i="91" s="1"/>
  <c r="M187" i="91"/>
  <c r="K193" i="91"/>
  <c r="U198" i="82"/>
  <c r="N198" i="82"/>
  <c r="M190" i="91"/>
  <c r="S195" i="82"/>
  <c r="S190" i="91" s="1"/>
  <c r="K185" i="91"/>
  <c r="N190" i="82"/>
  <c r="U190" i="82"/>
  <c r="K188" i="91"/>
  <c r="N193" i="82"/>
  <c r="U193" i="82"/>
  <c r="S200" i="82"/>
  <c r="S195" i="91" s="1"/>
  <c r="M195" i="91"/>
  <c r="S198" i="82"/>
  <c r="S193" i="91" s="1"/>
  <c r="M193" i="91"/>
  <c r="N66" i="82"/>
  <c r="V66" i="82" s="1"/>
  <c r="V66" i="91" s="1"/>
  <c r="S184" i="82"/>
  <c r="S175" i="91" s="1"/>
  <c r="M185" i="91"/>
  <c r="S190" i="82"/>
  <c r="S185" i="91" s="1"/>
  <c r="K195" i="91"/>
  <c r="N200" i="82"/>
  <c r="U200" i="82"/>
  <c r="O202" i="82"/>
  <c r="O197" i="91" s="1"/>
  <c r="N197" i="91"/>
  <c r="S199" i="82"/>
  <c r="S194" i="91" s="1"/>
  <c r="M194" i="91"/>
  <c r="M142" i="91"/>
  <c r="M150" i="91"/>
  <c r="N69" i="82"/>
  <c r="O69" i="82" s="1"/>
  <c r="O69" i="91" s="1"/>
  <c r="O135" i="82"/>
  <c r="O133" i="91" s="1"/>
  <c r="S158" i="82"/>
  <c r="S150" i="91" s="1"/>
  <c r="M127" i="91"/>
  <c r="U173" i="82"/>
  <c r="U164" i="91" s="1"/>
  <c r="O185" i="82"/>
  <c r="O176" i="91" s="1"/>
  <c r="V147" i="82"/>
  <c r="V144" i="91" s="1"/>
  <c r="N144" i="91"/>
  <c r="S121" i="82"/>
  <c r="S120" i="91" s="1"/>
  <c r="M16" i="91"/>
  <c r="V185" i="82"/>
  <c r="V176" i="91" s="1"/>
  <c r="M68" i="91"/>
  <c r="U137" i="82"/>
  <c r="V137" i="82" s="1"/>
  <c r="V134" i="91" s="1"/>
  <c r="U68" i="82"/>
  <c r="U68" i="91" s="1"/>
  <c r="S176" i="82"/>
  <c r="S168" i="91" s="1"/>
  <c r="S174" i="82"/>
  <c r="S166" i="91" s="1"/>
  <c r="K117" i="91"/>
  <c r="M159" i="91"/>
  <c r="U14" i="82"/>
  <c r="U16" i="91" s="1"/>
  <c r="U118" i="82"/>
  <c r="V118" i="82" s="1"/>
  <c r="V117" i="91" s="1"/>
  <c r="M117" i="91"/>
  <c r="S185" i="82"/>
  <c r="S176" i="91" s="1"/>
  <c r="M176" i="91"/>
  <c r="S134" i="82"/>
  <c r="S132" i="91" s="1"/>
  <c r="V134" i="82"/>
  <c r="V132" i="91" s="1"/>
  <c r="M132" i="91"/>
  <c r="N166" i="82"/>
  <c r="O166" i="82" s="1"/>
  <c r="O158" i="91" s="1"/>
  <c r="M156" i="91"/>
  <c r="K93" i="91"/>
  <c r="S173" i="82"/>
  <c r="S164" i="91" s="1"/>
  <c r="S165" i="82"/>
  <c r="S156" i="91" s="1"/>
  <c r="V158" i="82"/>
  <c r="V150" i="91" s="1"/>
  <c r="S139" i="82"/>
  <c r="S136" i="91" s="1"/>
  <c r="M164" i="91"/>
  <c r="M38" i="91"/>
  <c r="N150" i="91"/>
  <c r="S135" i="82"/>
  <c r="S133" i="91" s="1"/>
  <c r="U27" i="82"/>
  <c r="V27" i="82" s="1"/>
  <c r="V29" i="91" s="1"/>
  <c r="O143" i="82"/>
  <c r="O140" i="91" s="1"/>
  <c r="U139" i="82"/>
  <c r="U136" i="91" s="1"/>
  <c r="K153" i="91"/>
  <c r="N161" i="82"/>
  <c r="N153" i="91" s="1"/>
  <c r="S27" i="82"/>
  <c r="S29" i="91" s="1"/>
  <c r="V177" i="82"/>
  <c r="V169" i="91" s="1"/>
  <c r="U151" i="91"/>
  <c r="M133" i="91"/>
  <c r="O168" i="82"/>
  <c r="O160" i="91" s="1"/>
  <c r="U138" i="82"/>
  <c r="U135" i="91" s="1"/>
  <c r="S159" i="82"/>
  <c r="S151" i="91" s="1"/>
  <c r="K5" i="91"/>
  <c r="M151" i="91"/>
  <c r="M140" i="91"/>
  <c r="S177" i="82"/>
  <c r="S169" i="91" s="1"/>
  <c r="M62" i="91"/>
  <c r="M135" i="91"/>
  <c r="M169" i="91"/>
  <c r="M158" i="91"/>
  <c r="S99" i="82"/>
  <c r="S100" i="91" s="1"/>
  <c r="M154" i="91"/>
  <c r="U69" i="82"/>
  <c r="S75" i="82"/>
  <c r="S77" i="91" s="1"/>
  <c r="U133" i="91"/>
  <c r="V135" i="82"/>
  <c r="V133" i="91" s="1"/>
  <c r="N166" i="91"/>
  <c r="O174" i="82"/>
  <c r="O166" i="91" s="1"/>
  <c r="U75" i="82"/>
  <c r="U129" i="82"/>
  <c r="U127" i="91" s="1"/>
  <c r="M124" i="91"/>
  <c r="S125" i="82"/>
  <c r="S124" i="91" s="1"/>
  <c r="S73" i="91"/>
  <c r="M73" i="91"/>
  <c r="U18" i="82"/>
  <c r="U20" i="91" s="1"/>
  <c r="S18" i="82"/>
  <c r="S20" i="91" s="1"/>
  <c r="O138" i="82"/>
  <c r="O135" i="91" s="1"/>
  <c r="K120" i="91"/>
  <c r="N121" i="82"/>
  <c r="N129" i="82"/>
  <c r="N117" i="82"/>
  <c r="N116" i="91" s="1"/>
  <c r="S148" i="82"/>
  <c r="S145" i="91" s="1"/>
  <c r="U176" i="82"/>
  <c r="U168" i="91" s="1"/>
  <c r="K168" i="91"/>
  <c r="O62" i="82"/>
  <c r="O62" i="91" s="1"/>
  <c r="U166" i="82"/>
  <c r="U158" i="91" s="1"/>
  <c r="S55" i="82"/>
  <c r="S56" i="91" s="1"/>
  <c r="M56" i="91"/>
  <c r="U55" i="82"/>
  <c r="N145" i="91"/>
  <c r="U36" i="82"/>
  <c r="U38" i="91" s="1"/>
  <c r="U143" i="82"/>
  <c r="V143" i="82" s="1"/>
  <c r="V140" i="91" s="1"/>
  <c r="N36" i="82"/>
  <c r="N38" i="91" s="1"/>
  <c r="K38" i="91"/>
  <c r="U62" i="82"/>
  <c r="U62" i="91" s="1"/>
  <c r="U145" i="82"/>
  <c r="U142" i="91" s="1"/>
  <c r="N145" i="82"/>
  <c r="N142" i="91" s="1"/>
  <c r="O90" i="82"/>
  <c r="O92" i="91" s="1"/>
  <c r="N167" i="91"/>
  <c r="U162" i="82"/>
  <c r="U154" i="91" s="1"/>
  <c r="M141" i="91"/>
  <c r="O176" i="82"/>
  <c r="O168" i="91" s="1"/>
  <c r="S144" i="82"/>
  <c r="S141" i="91" s="1"/>
  <c r="K135" i="91"/>
  <c r="U117" i="82"/>
  <c r="U116" i="91" s="1"/>
  <c r="M145" i="91"/>
  <c r="V175" i="82"/>
  <c r="V167" i="91" s="1"/>
  <c r="M116" i="91"/>
  <c r="K92" i="91"/>
  <c r="U90" i="82"/>
  <c r="U146" i="82"/>
  <c r="U143" i="91" s="1"/>
  <c r="U167" i="91"/>
  <c r="M143" i="91"/>
  <c r="S43" i="82"/>
  <c r="S45" i="91" s="1"/>
  <c r="M45" i="91"/>
  <c r="M100" i="91"/>
  <c r="K154" i="91"/>
  <c r="N162" i="82"/>
  <c r="N154" i="91" s="1"/>
  <c r="N26" i="82"/>
  <c r="O26" i="82" s="1"/>
  <c r="O28" i="91" s="1"/>
  <c r="O60" i="82"/>
  <c r="O60" i="91" s="1"/>
  <c r="M54" i="91"/>
  <c r="S53" i="82"/>
  <c r="S54" i="91" s="1"/>
  <c r="K54" i="91"/>
  <c r="U53" i="82"/>
  <c r="N53" i="82"/>
  <c r="S127" i="82"/>
  <c r="S125" i="91" s="1"/>
  <c r="M125" i="91"/>
  <c r="U127" i="82"/>
  <c r="K43" i="91"/>
  <c r="U41" i="82"/>
  <c r="N41" i="82"/>
  <c r="U26" i="82"/>
  <c r="U28" i="91" s="1"/>
  <c r="K106" i="91"/>
  <c r="S106" i="82"/>
  <c r="S106" i="91" s="1"/>
  <c r="S26" i="82"/>
  <c r="S28" i="91" s="1"/>
  <c r="N143" i="91"/>
  <c r="O146" i="82"/>
  <c r="O143" i="91" s="1"/>
  <c r="O132" i="82"/>
  <c r="O130" i="91" s="1"/>
  <c r="N130" i="91"/>
  <c r="K129" i="91"/>
  <c r="U131" i="82"/>
  <c r="N131" i="82"/>
  <c r="U78" i="82"/>
  <c r="S78" i="82"/>
  <c r="S80" i="91" s="1"/>
  <c r="M80" i="91"/>
  <c r="M129" i="91"/>
  <c r="S131" i="82"/>
  <c r="S129" i="91" s="1"/>
  <c r="S120" i="82"/>
  <c r="S119" i="91" s="1"/>
  <c r="M119" i="91"/>
  <c r="U120" i="82"/>
  <c r="K80" i="91"/>
  <c r="N78" i="82"/>
  <c r="N80" i="91" s="1"/>
  <c r="U106" i="82"/>
  <c r="V106" i="82" s="1"/>
  <c r="V106" i="91" s="1"/>
  <c r="U89" i="82"/>
  <c r="S89" i="82"/>
  <c r="S91" i="91" s="1"/>
  <c r="M91" i="91"/>
  <c r="S56" i="82"/>
  <c r="S57" i="91" s="1"/>
  <c r="M57" i="91"/>
  <c r="N56" i="82"/>
  <c r="N57" i="91" s="1"/>
  <c r="U56" i="82"/>
  <c r="K57" i="91"/>
  <c r="O45" i="82"/>
  <c r="O47" i="91" s="1"/>
  <c r="O128" i="82"/>
  <c r="O126" i="91" s="1"/>
  <c r="U17" i="82"/>
  <c r="U19" i="91" s="1"/>
  <c r="K177" i="91"/>
  <c r="N17" i="82"/>
  <c r="N19" i="91" s="1"/>
  <c r="M177" i="91"/>
  <c r="K60" i="91"/>
  <c r="V128" i="82"/>
  <c r="V126" i="91" s="1"/>
  <c r="M31" i="91"/>
  <c r="U60" i="82"/>
  <c r="K84" i="91"/>
  <c r="U82" i="82"/>
  <c r="N82" i="82"/>
  <c r="N84" i="91" s="1"/>
  <c r="U177" i="91"/>
  <c r="M84" i="91"/>
  <c r="S82" i="82"/>
  <c r="S84" i="91" s="1"/>
  <c r="U29" i="82"/>
  <c r="U31" i="91" s="1"/>
  <c r="K178" i="91"/>
  <c r="U186" i="82"/>
  <c r="N186" i="82"/>
  <c r="N178" i="91" s="1"/>
  <c r="O144" i="82"/>
  <c r="O141" i="91" s="1"/>
  <c r="S186" i="82"/>
  <c r="S178" i="91" s="1"/>
  <c r="M178" i="91"/>
  <c r="N175" i="91"/>
  <c r="O184" i="82"/>
  <c r="O175" i="91" s="1"/>
  <c r="U175" i="91"/>
  <c r="V184" i="82"/>
  <c r="V175" i="91" s="1"/>
  <c r="N187" i="82"/>
  <c r="N179" i="91" s="1"/>
  <c r="K179" i="91"/>
  <c r="U187" i="82"/>
  <c r="U180" i="91"/>
  <c r="K180" i="91"/>
  <c r="M179" i="91"/>
  <c r="S187" i="82"/>
  <c r="S179" i="91" s="1"/>
  <c r="M180" i="91"/>
  <c r="S180" i="91"/>
  <c r="N177" i="91"/>
  <c r="O177" i="91"/>
  <c r="S107" i="82"/>
  <c r="S107" i="91" s="1"/>
  <c r="U107" i="82"/>
  <c r="U107" i="91" s="1"/>
  <c r="O167" i="82"/>
  <c r="O159" i="91" s="1"/>
  <c r="O173" i="82"/>
  <c r="O164" i="91" s="1"/>
  <c r="N164" i="91"/>
  <c r="M170" i="91"/>
  <c r="S178" i="82"/>
  <c r="S170" i="91" s="1"/>
  <c r="U166" i="91"/>
  <c r="V174" i="82"/>
  <c r="V166" i="91" s="1"/>
  <c r="U178" i="82"/>
  <c r="K170" i="91"/>
  <c r="N178" i="82"/>
  <c r="N170" i="91" s="1"/>
  <c r="V157" i="91"/>
  <c r="U157" i="91"/>
  <c r="O149" i="82"/>
  <c r="O147" i="91" s="1"/>
  <c r="N147" i="91"/>
  <c r="K174" i="91"/>
  <c r="N183" i="82"/>
  <c r="N174" i="91" s="1"/>
  <c r="U183" i="82"/>
  <c r="M174" i="91"/>
  <c r="S183" i="82"/>
  <c r="S174" i="91" s="1"/>
  <c r="U141" i="91"/>
  <c r="V144" i="82"/>
  <c r="V141" i="91" s="1"/>
  <c r="K165" i="91"/>
  <c r="N165" i="91"/>
  <c r="U153" i="91"/>
  <c r="U161" i="91"/>
  <c r="U148" i="91"/>
  <c r="V148" i="91"/>
  <c r="O165" i="91"/>
  <c r="U145" i="91"/>
  <c r="V148" i="82"/>
  <c r="V145" i="91" s="1"/>
  <c r="O142" i="82"/>
  <c r="O139" i="91" s="1"/>
  <c r="N139" i="91"/>
  <c r="K172" i="91"/>
  <c r="N180" i="82"/>
  <c r="N172" i="91" s="1"/>
  <c r="U180" i="82"/>
  <c r="N138" i="91"/>
  <c r="O141" i="82"/>
  <c r="O138" i="91" s="1"/>
  <c r="M172" i="91"/>
  <c r="S180" i="82"/>
  <c r="S172" i="91" s="1"/>
  <c r="U160" i="91"/>
  <c r="V168" i="82"/>
  <c r="V160" i="91" s="1"/>
  <c r="S165" i="91"/>
  <c r="M165" i="91"/>
  <c r="K107" i="91"/>
  <c r="U61" i="91"/>
  <c r="V61" i="82"/>
  <c r="V61" i="91" s="1"/>
  <c r="M27" i="91"/>
  <c r="U65" i="91"/>
  <c r="V65" i="82"/>
  <c r="V65" i="91" s="1"/>
  <c r="N29" i="82"/>
  <c r="N31" i="91" s="1"/>
  <c r="S4" i="82"/>
  <c r="S6" i="91" s="1"/>
  <c r="M6" i="91"/>
  <c r="S25" i="82"/>
  <c r="S27" i="91" s="1"/>
  <c r="O81" i="82"/>
  <c r="O83" i="91" s="1"/>
  <c r="N83" i="91"/>
  <c r="O40" i="82"/>
  <c r="O42" i="91" s="1"/>
  <c r="N42" i="91"/>
  <c r="O93" i="82"/>
  <c r="O95" i="91" s="1"/>
  <c r="N95" i="91"/>
  <c r="M10" i="91"/>
  <c r="S8" i="82"/>
  <c r="S10" i="91" s="1"/>
  <c r="U8" i="82"/>
  <c r="U10" i="91" s="1"/>
  <c r="K7" i="91"/>
  <c r="N5" i="82"/>
  <c r="N7" i="91" s="1"/>
  <c r="U5" i="82"/>
  <c r="M7" i="91"/>
  <c r="S5" i="82"/>
  <c r="S7" i="91" s="1"/>
  <c r="O8" i="82"/>
  <c r="O10" i="91" s="1"/>
  <c r="N10" i="91"/>
  <c r="K32" i="91"/>
  <c r="N30" i="82"/>
  <c r="U30" i="82"/>
  <c r="M32" i="91"/>
  <c r="S30" i="82"/>
  <c r="S32" i="91" s="1"/>
  <c r="O85" i="82"/>
  <c r="O87" i="91" s="1"/>
  <c r="U96" i="91"/>
  <c r="U50" i="91"/>
  <c r="V48" i="82"/>
  <c r="V50" i="91" s="1"/>
  <c r="S109" i="82"/>
  <c r="S109" i="91" s="1"/>
  <c r="M109" i="91"/>
  <c r="N50" i="91"/>
  <c r="O48" i="82"/>
  <c r="O50" i="91" s="1"/>
  <c r="K109" i="91"/>
  <c r="N109" i="82"/>
  <c r="U109" i="82"/>
  <c r="O54" i="82"/>
  <c r="O55" i="91" s="1"/>
  <c r="N55" i="91"/>
  <c r="M111" i="91"/>
  <c r="S111" i="82"/>
  <c r="S111" i="91" s="1"/>
  <c r="K111" i="91"/>
  <c r="U111" i="82"/>
  <c r="N111" i="82"/>
  <c r="O106" i="82"/>
  <c r="O106" i="91" s="1"/>
  <c r="N106" i="91"/>
  <c r="S33" i="82"/>
  <c r="S35" i="91" s="1"/>
  <c r="M35" i="91"/>
  <c r="N33" i="82"/>
  <c r="N35" i="91" s="1"/>
  <c r="U33" i="82"/>
  <c r="K35" i="91"/>
  <c r="O44" i="82"/>
  <c r="O46" i="91" s="1"/>
  <c r="N46" i="91"/>
  <c r="K103" i="91"/>
  <c r="N102" i="82"/>
  <c r="N103" i="91" s="1"/>
  <c r="U102" i="82"/>
  <c r="V85" i="82"/>
  <c r="V87" i="91" s="1"/>
  <c r="U87" i="91"/>
  <c r="O18" i="82"/>
  <c r="O20" i="91" s="1"/>
  <c r="O107" i="82"/>
  <c r="O107" i="91" s="1"/>
  <c r="N107" i="91"/>
  <c r="N13" i="82"/>
  <c r="N15" i="91" s="1"/>
  <c r="U13" i="82"/>
  <c r="K15" i="91"/>
  <c r="O59" i="82"/>
  <c r="O59" i="91" s="1"/>
  <c r="O67" i="82"/>
  <c r="O67" i="91" s="1"/>
  <c r="O25" i="82"/>
  <c r="O27" i="91" s="1"/>
  <c r="M22" i="91"/>
  <c r="S20" i="82"/>
  <c r="S22" i="91" s="1"/>
  <c r="K30" i="91"/>
  <c r="N28" i="82"/>
  <c r="N30" i="91" s="1"/>
  <c r="U28" i="82"/>
  <c r="N20" i="82"/>
  <c r="N22" i="91" s="1"/>
  <c r="U20" i="82"/>
  <c r="K22" i="91"/>
  <c r="S13" i="82"/>
  <c r="S15" i="91" s="1"/>
  <c r="M15" i="91"/>
  <c r="U67" i="91"/>
  <c r="V67" i="82"/>
  <c r="V67" i="91" s="1"/>
  <c r="U27" i="91"/>
  <c r="V25" i="82"/>
  <c r="V27" i="91" s="1"/>
  <c r="M30" i="91"/>
  <c r="S28" i="82"/>
  <c r="S30" i="91" s="1"/>
  <c r="O6" i="82"/>
  <c r="O8" i="91" s="1"/>
  <c r="N8" i="91"/>
  <c r="S102" i="82"/>
  <c r="S103" i="91" s="1"/>
  <c r="M103" i="91"/>
  <c r="U44" i="91"/>
  <c r="S110" i="82"/>
  <c r="S110" i="91" s="1"/>
  <c r="M110" i="91"/>
  <c r="N108" i="82"/>
  <c r="N108" i="91" s="1"/>
  <c r="U108" i="82"/>
  <c r="K108" i="91"/>
  <c r="O27" i="82"/>
  <c r="O29" i="91" s="1"/>
  <c r="S108" i="82"/>
  <c r="S108" i="91" s="1"/>
  <c r="M108" i="91"/>
  <c r="K110" i="91"/>
  <c r="N110" i="82"/>
  <c r="U110" i="82"/>
  <c r="N10" i="82"/>
  <c r="N12" i="91" s="1"/>
  <c r="K12" i="91"/>
  <c r="U10" i="82"/>
  <c r="M12" i="91"/>
  <c r="S10" i="82"/>
  <c r="S12" i="91" s="1"/>
  <c r="U97" i="82"/>
  <c r="N97" i="82"/>
  <c r="N98" i="91" s="1"/>
  <c r="K98" i="91"/>
  <c r="S97" i="82"/>
  <c r="S98" i="91" s="1"/>
  <c r="M98" i="91"/>
  <c r="O88" i="82"/>
  <c r="O90" i="91" s="1"/>
  <c r="O4" i="82"/>
  <c r="O6" i="91" s="1"/>
  <c r="N6" i="91"/>
  <c r="U49" i="91"/>
  <c r="U6" i="91"/>
  <c r="V4" i="82"/>
  <c r="V6" i="91" s="1"/>
  <c r="N12" i="82"/>
  <c r="N14" i="91" s="1"/>
  <c r="K14" i="91"/>
  <c r="U12" i="82"/>
  <c r="O83" i="82"/>
  <c r="O85" i="91" s="1"/>
  <c r="N39" i="82"/>
  <c r="N41" i="91" s="1"/>
  <c r="U39" i="82"/>
  <c r="K41" i="91"/>
  <c r="M34" i="91"/>
  <c r="S32" i="82"/>
  <c r="S34" i="91" s="1"/>
  <c r="M14" i="91"/>
  <c r="S12" i="82"/>
  <c r="S14" i="91" s="1"/>
  <c r="M41" i="91"/>
  <c r="S39" i="82"/>
  <c r="S41" i="91" s="1"/>
  <c r="O22" i="82"/>
  <c r="O24" i="91" s="1"/>
  <c r="O24" i="82"/>
  <c r="O26" i="91" s="1"/>
  <c r="S103" i="82"/>
  <c r="S104" i="91" s="1"/>
  <c r="M104" i="91"/>
  <c r="U32" i="82"/>
  <c r="K34" i="91"/>
  <c r="N32" i="82"/>
  <c r="N34" i="91" s="1"/>
  <c r="U21" i="91"/>
  <c r="O50" i="82"/>
  <c r="O52" i="91" s="1"/>
  <c r="N52" i="91"/>
  <c r="U26" i="91"/>
  <c r="V24" i="82"/>
  <c r="V26" i="91" s="1"/>
  <c r="K104" i="91"/>
  <c r="N103" i="82"/>
  <c r="N104" i="91" s="1"/>
  <c r="U103" i="82"/>
  <c r="O46" i="82"/>
  <c r="O48" i="91" s="1"/>
  <c r="N48" i="91"/>
  <c r="M40" i="91"/>
  <c r="S38" i="82"/>
  <c r="S40" i="91" s="1"/>
  <c r="S112" i="82"/>
  <c r="S112" i="91" s="1"/>
  <c r="M112" i="91"/>
  <c r="M25" i="91"/>
  <c r="S23" i="82"/>
  <c r="S25" i="91" s="1"/>
  <c r="U58" i="91"/>
  <c r="O92" i="82"/>
  <c r="O94" i="91" s="1"/>
  <c r="N94" i="91"/>
  <c r="K112" i="91"/>
  <c r="N112" i="82"/>
  <c r="N112" i="91" s="1"/>
  <c r="U112" i="82"/>
  <c r="U94" i="91"/>
  <c r="V92" i="82"/>
  <c r="V94" i="91" s="1"/>
  <c r="N11" i="82"/>
  <c r="N13" i="91" s="1"/>
  <c r="K13" i="91"/>
  <c r="U11" i="82"/>
  <c r="K101" i="91"/>
  <c r="U100" i="82"/>
  <c r="N100" i="82"/>
  <c r="N101" i="91" s="1"/>
  <c r="S100" i="82"/>
  <c r="S101" i="91" s="1"/>
  <c r="M101" i="91"/>
  <c r="M9" i="91"/>
  <c r="S7" i="82"/>
  <c r="S9" i="91" s="1"/>
  <c r="U23" i="82"/>
  <c r="K25" i="91"/>
  <c r="N23" i="82"/>
  <c r="U7" i="82"/>
  <c r="K9" i="91"/>
  <c r="N7" i="82"/>
  <c r="K40" i="91"/>
  <c r="U38" i="82"/>
  <c r="N38" i="82"/>
  <c r="N40" i="91" s="1"/>
  <c r="U16" i="82"/>
  <c r="K18" i="91"/>
  <c r="N16" i="82"/>
  <c r="N18" i="91" s="1"/>
  <c r="M13" i="91"/>
  <c r="S11" i="82"/>
  <c r="S13" i="91" s="1"/>
  <c r="M18" i="91"/>
  <c r="S16" i="82"/>
  <c r="S18" i="91" s="1"/>
  <c r="O99" i="82"/>
  <c r="O100" i="91" s="1"/>
  <c r="N100" i="91"/>
  <c r="O64" i="82"/>
  <c r="O64" i="91" s="1"/>
  <c r="N64" i="91"/>
  <c r="V64" i="82"/>
  <c r="V64" i="91" s="1"/>
  <c r="U64" i="91"/>
  <c r="U100" i="91"/>
  <c r="V99" i="82"/>
  <c r="V100" i="91" s="1"/>
  <c r="U76" i="91"/>
  <c r="M37" i="91"/>
  <c r="S35" i="82"/>
  <c r="S37" i="91" s="1"/>
  <c r="K33" i="91"/>
  <c r="U31" i="82"/>
  <c r="N31" i="82"/>
  <c r="N33" i="91" s="1"/>
  <c r="M33" i="91"/>
  <c r="S31" i="82"/>
  <c r="S33" i="91" s="1"/>
  <c r="K37" i="91"/>
  <c r="N35" i="82"/>
  <c r="N37" i="91" s="1"/>
  <c r="U35" i="82"/>
  <c r="K102" i="91"/>
  <c r="N101" i="82"/>
  <c r="N102" i="91" s="1"/>
  <c r="U101" i="82"/>
  <c r="S101" i="82"/>
  <c r="S102" i="91" s="1"/>
  <c r="M102" i="91"/>
  <c r="M11" i="91"/>
  <c r="S9" i="82"/>
  <c r="S11" i="91" s="1"/>
  <c r="S21" i="82"/>
  <c r="S23" i="91" s="1"/>
  <c r="M23" i="91"/>
  <c r="N9" i="82"/>
  <c r="U9" i="82"/>
  <c r="K11" i="91"/>
  <c r="K23" i="91"/>
  <c r="N21" i="82"/>
  <c r="U21" i="82"/>
  <c r="O181" i="82" l="1"/>
  <c r="O173" i="91" s="1"/>
  <c r="V52" i="82"/>
  <c r="V53" i="91" s="1"/>
  <c r="O52" i="82"/>
  <c r="O53" i="91" s="1"/>
  <c r="V157" i="82"/>
  <c r="V149" i="91" s="1"/>
  <c r="V57" i="82"/>
  <c r="V58" i="91" s="1"/>
  <c r="N58" i="91"/>
  <c r="O57" i="82"/>
  <c r="O58" i="91" s="1"/>
  <c r="V70" i="82"/>
  <c r="V70" i="91" s="1"/>
  <c r="V40" i="82"/>
  <c r="V42" i="91" s="1"/>
  <c r="N17" i="91"/>
  <c r="V149" i="82"/>
  <c r="V147" i="91" s="1"/>
  <c r="N399" i="91"/>
  <c r="O402" i="82"/>
  <c r="O399" i="91" s="1"/>
  <c r="U399" i="91"/>
  <c r="V402" i="82"/>
  <c r="V399" i="91" s="1"/>
  <c r="N446" i="91"/>
  <c r="O448" i="82"/>
  <c r="O446" i="91" s="1"/>
  <c r="V448" i="82"/>
  <c r="V446" i="91" s="1"/>
  <c r="U446" i="91"/>
  <c r="O354" i="82"/>
  <c r="O352" i="91" s="1"/>
  <c r="U493" i="91"/>
  <c r="V488" i="82"/>
  <c r="V493" i="91" s="1"/>
  <c r="O216" i="82"/>
  <c r="O207" i="91" s="1"/>
  <c r="N207" i="91"/>
  <c r="U352" i="91"/>
  <c r="V354" i="82"/>
  <c r="V352" i="91" s="1"/>
  <c r="O488" i="82"/>
  <c r="O493" i="91" s="1"/>
  <c r="N493" i="91"/>
  <c r="U207" i="91"/>
  <c r="V216" i="82"/>
  <c r="V207" i="91" s="1"/>
  <c r="V79" i="82"/>
  <c r="V81" i="91" s="1"/>
  <c r="V15" i="82"/>
  <c r="V17" i="91" s="1"/>
  <c r="V181" i="82"/>
  <c r="V173" i="91" s="1"/>
  <c r="V47" i="82"/>
  <c r="V49" i="91" s="1"/>
  <c r="N49" i="91"/>
  <c r="V45" i="82"/>
  <c r="V47" i="91" s="1"/>
  <c r="V141" i="82"/>
  <c r="V138" i="91" s="1"/>
  <c r="O116" i="82"/>
  <c r="O115" i="91" s="1"/>
  <c r="V116" i="82"/>
  <c r="V115" i="91" s="1"/>
  <c r="V46" i="82"/>
  <c r="V48" i="91" s="1"/>
  <c r="V202" i="82"/>
  <c r="V197" i="91" s="1"/>
  <c r="V95" i="82"/>
  <c r="V97" i="91" s="1"/>
  <c r="N97" i="91"/>
  <c r="V42" i="82"/>
  <c r="V44" i="91" s="1"/>
  <c r="O42" i="82"/>
  <c r="O44" i="91" s="1"/>
  <c r="N82" i="91"/>
  <c r="O34" i="82"/>
  <c r="O36" i="91" s="1"/>
  <c r="N75" i="91"/>
  <c r="V34" i="82"/>
  <c r="V36" i="91" s="1"/>
  <c r="O80" i="82"/>
  <c r="O82" i="91" s="1"/>
  <c r="V71" i="82"/>
  <c r="V72" i="91" s="1"/>
  <c r="O43" i="82"/>
  <c r="O45" i="91" s="1"/>
  <c r="O71" i="82"/>
  <c r="O72" i="91" s="1"/>
  <c r="U118" i="91"/>
  <c r="V88" i="82"/>
  <c r="V90" i="91" s="1"/>
  <c r="U46" i="91"/>
  <c r="U81" i="91"/>
  <c r="V59" i="82"/>
  <c r="V59" i="91" s="1"/>
  <c r="O124" i="82"/>
  <c r="O123" i="91" s="1"/>
  <c r="U538" i="91"/>
  <c r="V534" i="82"/>
  <c r="V538" i="91" s="1"/>
  <c r="U53" i="91"/>
  <c r="O84" i="82"/>
  <c r="O86" i="91" s="1"/>
  <c r="O74" i="82"/>
  <c r="O76" i="91" s="1"/>
  <c r="V205" i="82"/>
  <c r="V200" i="91" s="1"/>
  <c r="V74" i="82"/>
  <c r="V76" i="91" s="1"/>
  <c r="V6" i="82"/>
  <c r="V8" i="91" s="1"/>
  <c r="O133" i="82"/>
  <c r="O131" i="91" s="1"/>
  <c r="N163" i="91"/>
  <c r="V169" i="82"/>
  <c r="V161" i="91" s="1"/>
  <c r="O169" i="82"/>
  <c r="O161" i="91" s="1"/>
  <c r="O19" i="82"/>
  <c r="O21" i="91" s="1"/>
  <c r="V133" i="82"/>
  <c r="V131" i="91" s="1"/>
  <c r="U24" i="91"/>
  <c r="V124" i="82"/>
  <c r="V123" i="91" s="1"/>
  <c r="V43" i="82"/>
  <c r="V45" i="91" s="1"/>
  <c r="V87" i="82"/>
  <c r="V89" i="91" s="1"/>
  <c r="O87" i="82"/>
  <c r="O89" i="91" s="1"/>
  <c r="U83" i="91"/>
  <c r="V104" i="82"/>
  <c r="V105" i="91" s="1"/>
  <c r="N189" i="91"/>
  <c r="O341" i="82"/>
  <c r="O340" i="91" s="1"/>
  <c r="V140" i="82"/>
  <c r="V137" i="91" s="1"/>
  <c r="O460" i="82"/>
  <c r="O472" i="91" s="1"/>
  <c r="O451" i="82"/>
  <c r="O451" i="91" s="1"/>
  <c r="O329" i="82"/>
  <c r="O328" i="91" s="1"/>
  <c r="O504" i="82"/>
  <c r="O512" i="91" s="1"/>
  <c r="O507" i="82"/>
  <c r="O515" i="91" s="1"/>
  <c r="O545" i="82"/>
  <c r="O549" i="91" s="1"/>
  <c r="O460" i="91"/>
  <c r="O311" i="82"/>
  <c r="O310" i="91" s="1"/>
  <c r="O462" i="91"/>
  <c r="O394" i="82"/>
  <c r="O393" i="91" s="1"/>
  <c r="O532" i="91"/>
  <c r="O516" i="82"/>
  <c r="O524" i="91" s="1"/>
  <c r="U17" i="91"/>
  <c r="V84" i="82"/>
  <c r="V86" i="91" s="1"/>
  <c r="O425" i="82"/>
  <c r="O423" i="91" s="1"/>
  <c r="O409" i="82"/>
  <c r="O407" i="91" s="1"/>
  <c r="U52" i="91"/>
  <c r="V171" i="82"/>
  <c r="V163" i="91" s="1"/>
  <c r="V194" i="82"/>
  <c r="V189" i="91" s="1"/>
  <c r="O499" i="82"/>
  <c r="O507" i="91" s="1"/>
  <c r="V113" i="82"/>
  <c r="V113" i="91" s="1"/>
  <c r="V73" i="82"/>
  <c r="V75" i="91" s="1"/>
  <c r="N105" i="91"/>
  <c r="O104" i="82"/>
  <c r="O105" i="91" s="1"/>
  <c r="O363" i="82"/>
  <c r="O362" i="91" s="1"/>
  <c r="V49" i="82"/>
  <c r="V51" i="91" s="1"/>
  <c r="O49" i="82"/>
  <c r="O51" i="91" s="1"/>
  <c r="O325" i="82"/>
  <c r="O324" i="91" s="1"/>
  <c r="O515" i="82"/>
  <c r="O523" i="91" s="1"/>
  <c r="O164" i="82"/>
  <c r="O155" i="91" s="1"/>
  <c r="O380" i="82"/>
  <c r="O379" i="91" s="1"/>
  <c r="V537" i="82"/>
  <c r="V541" i="91" s="1"/>
  <c r="U541" i="91"/>
  <c r="N559" i="91"/>
  <c r="O555" i="82"/>
  <c r="O559" i="91" s="1"/>
  <c r="O511" i="82"/>
  <c r="O519" i="91" s="1"/>
  <c r="N519" i="91"/>
  <c r="O500" i="91"/>
  <c r="N500" i="91"/>
  <c r="U514" i="91"/>
  <c r="V506" i="82"/>
  <c r="V514" i="91" s="1"/>
  <c r="N553" i="91"/>
  <c r="O549" i="82"/>
  <c r="O553" i="91" s="1"/>
  <c r="U542" i="91"/>
  <c r="V538" i="82"/>
  <c r="V542" i="91" s="1"/>
  <c r="O496" i="82"/>
  <c r="O504" i="91" s="1"/>
  <c r="N504" i="91"/>
  <c r="U502" i="91"/>
  <c r="V494" i="82"/>
  <c r="V502" i="91" s="1"/>
  <c r="V508" i="82"/>
  <c r="V516" i="91" s="1"/>
  <c r="U516" i="91"/>
  <c r="N540" i="91"/>
  <c r="O536" i="82"/>
  <c r="O540" i="91" s="1"/>
  <c r="U546" i="91"/>
  <c r="V542" i="82"/>
  <c r="V546" i="91" s="1"/>
  <c r="N541" i="91"/>
  <c r="O537" i="82"/>
  <c r="O541" i="91" s="1"/>
  <c r="U559" i="91"/>
  <c r="V555" i="82"/>
  <c r="V559" i="91" s="1"/>
  <c r="U519" i="91"/>
  <c r="V511" i="82"/>
  <c r="V519" i="91" s="1"/>
  <c r="N514" i="91"/>
  <c r="O506" i="82"/>
  <c r="O514" i="91" s="1"/>
  <c r="U548" i="91"/>
  <c r="V544" i="82"/>
  <c r="V548" i="91" s="1"/>
  <c r="U509" i="91"/>
  <c r="V501" i="82"/>
  <c r="V509" i="91" s="1"/>
  <c r="U553" i="91"/>
  <c r="V549" i="82"/>
  <c r="V553" i="91" s="1"/>
  <c r="U504" i="91"/>
  <c r="V496" i="82"/>
  <c r="V504" i="91" s="1"/>
  <c r="N544" i="91"/>
  <c r="O540" i="82"/>
  <c r="O544" i="91" s="1"/>
  <c r="U537" i="91"/>
  <c r="V533" i="82"/>
  <c r="V537" i="91" s="1"/>
  <c r="O495" i="82"/>
  <c r="O503" i="91" s="1"/>
  <c r="N503" i="91"/>
  <c r="U532" i="91"/>
  <c r="V532" i="91"/>
  <c r="U540" i="91"/>
  <c r="V536" i="82"/>
  <c r="V540" i="91" s="1"/>
  <c r="O529" i="91"/>
  <c r="N529" i="91"/>
  <c r="N513" i="91"/>
  <c r="O505" i="82"/>
  <c r="O513" i="91" s="1"/>
  <c r="N546" i="91"/>
  <c r="O542" i="82"/>
  <c r="O546" i="91" s="1"/>
  <c r="N495" i="91"/>
  <c r="O495" i="91"/>
  <c r="U539" i="91"/>
  <c r="V535" i="82"/>
  <c r="V539" i="91" s="1"/>
  <c r="N510" i="91"/>
  <c r="O502" i="82"/>
  <c r="O510" i="91" s="1"/>
  <c r="N548" i="91"/>
  <c r="O544" i="82"/>
  <c r="O548" i="91" s="1"/>
  <c r="N509" i="91"/>
  <c r="O501" i="82"/>
  <c r="O509" i="91" s="1"/>
  <c r="N511" i="91"/>
  <c r="O503" i="82"/>
  <c r="O511" i="91" s="1"/>
  <c r="U534" i="91"/>
  <c r="V530" i="82"/>
  <c r="V534" i="91" s="1"/>
  <c r="N528" i="91"/>
  <c r="O528" i="91"/>
  <c r="O541" i="82"/>
  <c r="O545" i="91" s="1"/>
  <c r="N545" i="91"/>
  <c r="U499" i="91"/>
  <c r="V499" i="91"/>
  <c r="V540" i="82"/>
  <c r="V544" i="91" s="1"/>
  <c r="U544" i="91"/>
  <c r="U503" i="91"/>
  <c r="V495" i="82"/>
  <c r="V503" i="91" s="1"/>
  <c r="O529" i="82"/>
  <c r="O533" i="91" s="1"/>
  <c r="N533" i="91"/>
  <c r="U529" i="91"/>
  <c r="V529" i="91"/>
  <c r="U497" i="91"/>
  <c r="V491" i="82"/>
  <c r="V497" i="91" s="1"/>
  <c r="U513" i="91"/>
  <c r="V505" i="82"/>
  <c r="V513" i="91" s="1"/>
  <c r="U549" i="91"/>
  <c r="V545" i="82"/>
  <c r="V549" i="91" s="1"/>
  <c r="N496" i="91"/>
  <c r="O490" i="82"/>
  <c r="O496" i="91" s="1"/>
  <c r="U495" i="91"/>
  <c r="V495" i="91"/>
  <c r="O526" i="91"/>
  <c r="N526" i="91"/>
  <c r="O535" i="82"/>
  <c r="O539" i="91" s="1"/>
  <c r="N539" i="91"/>
  <c r="U510" i="91"/>
  <c r="V502" i="82"/>
  <c r="V510" i="91" s="1"/>
  <c r="U511" i="91"/>
  <c r="V503" i="82"/>
  <c r="V511" i="91" s="1"/>
  <c r="O530" i="82"/>
  <c r="O534" i="91" s="1"/>
  <c r="N534" i="91"/>
  <c r="U522" i="91"/>
  <c r="V514" i="82"/>
  <c r="V522" i="91" s="1"/>
  <c r="U528" i="91"/>
  <c r="V528" i="91"/>
  <c r="U545" i="91"/>
  <c r="V541" i="82"/>
  <c r="V545" i="91" s="1"/>
  <c r="U505" i="91"/>
  <c r="V497" i="82"/>
  <c r="V505" i="91" s="1"/>
  <c r="O499" i="91"/>
  <c r="N499" i="91"/>
  <c r="O491" i="82"/>
  <c r="O497" i="91" s="1"/>
  <c r="N497" i="91"/>
  <c r="U512" i="91"/>
  <c r="V504" i="82"/>
  <c r="V512" i="91" s="1"/>
  <c r="U524" i="91"/>
  <c r="V516" i="82"/>
  <c r="V524" i="91" s="1"/>
  <c r="U496" i="91"/>
  <c r="V490" i="82"/>
  <c r="V496" i="91" s="1"/>
  <c r="U526" i="91"/>
  <c r="V526" i="91"/>
  <c r="O550" i="82"/>
  <c r="O554" i="91" s="1"/>
  <c r="N554" i="91"/>
  <c r="U558" i="91"/>
  <c r="V554" i="82"/>
  <c r="V558" i="91" s="1"/>
  <c r="O514" i="82"/>
  <c r="O522" i="91" s="1"/>
  <c r="N522" i="91"/>
  <c r="V515" i="82"/>
  <c r="V523" i="91" s="1"/>
  <c r="U523" i="91"/>
  <c r="N505" i="91"/>
  <c r="O497" i="82"/>
  <c r="O505" i="91" s="1"/>
  <c r="U557" i="91"/>
  <c r="V553" i="82"/>
  <c r="V557" i="91" s="1"/>
  <c r="N550" i="91"/>
  <c r="O546" i="82"/>
  <c r="O550" i="91" s="1"/>
  <c r="O551" i="82"/>
  <c r="O555" i="91" s="1"/>
  <c r="N555" i="91"/>
  <c r="V510" i="82"/>
  <c r="V518" i="91" s="1"/>
  <c r="U518" i="91"/>
  <c r="U533" i="91"/>
  <c r="V529" i="82"/>
  <c r="V533" i="91" s="1"/>
  <c r="O548" i="82"/>
  <c r="O552" i="91" s="1"/>
  <c r="N552" i="91"/>
  <c r="U517" i="91"/>
  <c r="V509" i="82"/>
  <c r="V517" i="91" s="1"/>
  <c r="O530" i="91"/>
  <c r="N530" i="91"/>
  <c r="O527" i="91"/>
  <c r="N527" i="91"/>
  <c r="O531" i="82"/>
  <c r="O535" i="91" s="1"/>
  <c r="N535" i="91"/>
  <c r="U554" i="91"/>
  <c r="V550" i="82"/>
  <c r="V554" i="91" s="1"/>
  <c r="N558" i="91"/>
  <c r="O554" i="82"/>
  <c r="O558" i="91" s="1"/>
  <c r="N531" i="91"/>
  <c r="O531" i="91"/>
  <c r="O498" i="82"/>
  <c r="O506" i="91" s="1"/>
  <c r="N506" i="91"/>
  <c r="U525" i="91"/>
  <c r="V525" i="91"/>
  <c r="N501" i="91"/>
  <c r="O493" i="82"/>
  <c r="O501" i="91" s="1"/>
  <c r="O553" i="82"/>
  <c r="O557" i="91" s="1"/>
  <c r="N557" i="91"/>
  <c r="V539" i="82"/>
  <c r="V543" i="91" s="1"/>
  <c r="U543" i="91"/>
  <c r="O512" i="82"/>
  <c r="O520" i="91" s="1"/>
  <c r="N520" i="91"/>
  <c r="U550" i="91"/>
  <c r="V546" i="82"/>
  <c r="V550" i="91" s="1"/>
  <c r="O510" i="82"/>
  <c r="O518" i="91" s="1"/>
  <c r="N518" i="91"/>
  <c r="N508" i="91"/>
  <c r="O500" i="82"/>
  <c r="O508" i="91" s="1"/>
  <c r="O543" i="82"/>
  <c r="O547" i="91" s="1"/>
  <c r="N547" i="91"/>
  <c r="U552" i="91"/>
  <c r="V548" i="82"/>
  <c r="V552" i="91" s="1"/>
  <c r="V507" i="82"/>
  <c r="V515" i="91" s="1"/>
  <c r="U515" i="91"/>
  <c r="O458" i="82"/>
  <c r="O470" i="91" s="1"/>
  <c r="O434" i="82"/>
  <c r="O432" i="91" s="1"/>
  <c r="O509" i="82"/>
  <c r="O517" i="91" s="1"/>
  <c r="N517" i="91"/>
  <c r="U530" i="91"/>
  <c r="V530" i="91"/>
  <c r="U527" i="91"/>
  <c r="V527" i="91"/>
  <c r="U535" i="91"/>
  <c r="V531" i="82"/>
  <c r="V535" i="91" s="1"/>
  <c r="O552" i="82"/>
  <c r="O556" i="91" s="1"/>
  <c r="N556" i="91"/>
  <c r="V531" i="91"/>
  <c r="U531" i="91"/>
  <c r="O513" i="82"/>
  <c r="O521" i="91" s="1"/>
  <c r="N521" i="91"/>
  <c r="V498" i="82"/>
  <c r="V506" i="91" s="1"/>
  <c r="U506" i="91"/>
  <c r="N525" i="91"/>
  <c r="O525" i="91"/>
  <c r="U501" i="91"/>
  <c r="V493" i="82"/>
  <c r="V501" i="91" s="1"/>
  <c r="U536" i="91"/>
  <c r="V532" i="82"/>
  <c r="V536" i="91" s="1"/>
  <c r="V498" i="91"/>
  <c r="U498" i="91"/>
  <c r="O539" i="82"/>
  <c r="O543" i="91" s="1"/>
  <c r="N543" i="91"/>
  <c r="U520" i="91"/>
  <c r="V512" i="82"/>
  <c r="V520" i="91" s="1"/>
  <c r="U555" i="91"/>
  <c r="V551" i="82"/>
  <c r="V555" i="91" s="1"/>
  <c r="V500" i="82"/>
  <c r="V508" i="91" s="1"/>
  <c r="U508" i="91"/>
  <c r="U547" i="91"/>
  <c r="V543" i="82"/>
  <c r="V547" i="91" s="1"/>
  <c r="N551" i="91"/>
  <c r="O547" i="82"/>
  <c r="O551" i="91" s="1"/>
  <c r="U507" i="91"/>
  <c r="V499" i="82"/>
  <c r="V507" i="91" s="1"/>
  <c r="U500" i="91"/>
  <c r="V500" i="91"/>
  <c r="U556" i="91"/>
  <c r="V552" i="82"/>
  <c r="V556" i="91" s="1"/>
  <c r="U521" i="91"/>
  <c r="V513" i="82"/>
  <c r="V521" i="91" s="1"/>
  <c r="N536" i="91"/>
  <c r="O532" i="82"/>
  <c r="O536" i="91" s="1"/>
  <c r="N542" i="91"/>
  <c r="O538" i="82"/>
  <c r="O542" i="91" s="1"/>
  <c r="O498" i="91"/>
  <c r="N498" i="91"/>
  <c r="N502" i="91"/>
  <c r="O494" i="82"/>
  <c r="O502" i="91" s="1"/>
  <c r="O508" i="82"/>
  <c r="O516" i="91" s="1"/>
  <c r="N516" i="91"/>
  <c r="U551" i="91"/>
  <c r="V547" i="82"/>
  <c r="V551" i="91" s="1"/>
  <c r="O533" i="82"/>
  <c r="O537" i="91" s="1"/>
  <c r="V165" i="82"/>
  <c r="V156" i="91" s="1"/>
  <c r="O469" i="82"/>
  <c r="O481" i="91" s="1"/>
  <c r="O433" i="82"/>
  <c r="O431" i="91" s="1"/>
  <c r="O442" i="82"/>
  <c r="O440" i="91" s="1"/>
  <c r="O403" i="82"/>
  <c r="O400" i="91" s="1"/>
  <c r="O478" i="82"/>
  <c r="O490" i="91" s="1"/>
  <c r="O437" i="82"/>
  <c r="O435" i="91" s="1"/>
  <c r="O370" i="82"/>
  <c r="O369" i="91" s="1"/>
  <c r="O377" i="82"/>
  <c r="O376" i="91" s="1"/>
  <c r="O463" i="82"/>
  <c r="O475" i="91" s="1"/>
  <c r="O381" i="82"/>
  <c r="O380" i="91" s="1"/>
  <c r="O418" i="82"/>
  <c r="O416" i="91" s="1"/>
  <c r="O316" i="82"/>
  <c r="O315" i="91" s="1"/>
  <c r="O330" i="82"/>
  <c r="O329" i="91" s="1"/>
  <c r="V94" i="82"/>
  <c r="V96" i="91" s="1"/>
  <c r="O165" i="82"/>
  <c r="O156" i="91" s="1"/>
  <c r="O457" i="91"/>
  <c r="U139" i="91"/>
  <c r="O477" i="82"/>
  <c r="O489" i="91" s="1"/>
  <c r="O314" i="82"/>
  <c r="O313" i="91" s="1"/>
  <c r="U478" i="91"/>
  <c r="V466" i="82"/>
  <c r="V478" i="91" s="1"/>
  <c r="U450" i="91"/>
  <c r="V450" i="91"/>
  <c r="U411" i="91"/>
  <c r="V413" i="82"/>
  <c r="V411" i="91" s="1"/>
  <c r="U333" i="91"/>
  <c r="V334" i="82"/>
  <c r="V333" i="91" s="1"/>
  <c r="U390" i="91"/>
  <c r="V391" i="82"/>
  <c r="V390" i="91" s="1"/>
  <c r="N337" i="91"/>
  <c r="O338" i="82"/>
  <c r="O337" i="91" s="1"/>
  <c r="N459" i="91"/>
  <c r="O459" i="91"/>
  <c r="O465" i="91"/>
  <c r="N465" i="91"/>
  <c r="U433" i="91"/>
  <c r="V435" i="82"/>
  <c r="V433" i="91" s="1"/>
  <c r="O422" i="82"/>
  <c r="O420" i="91" s="1"/>
  <c r="N420" i="91"/>
  <c r="U338" i="91"/>
  <c r="V339" i="82"/>
  <c r="V338" i="91" s="1"/>
  <c r="O356" i="91"/>
  <c r="N356" i="91"/>
  <c r="U376" i="91"/>
  <c r="V377" i="82"/>
  <c r="V376" i="91" s="1"/>
  <c r="U339" i="91"/>
  <c r="V340" i="82"/>
  <c r="V339" i="91" s="1"/>
  <c r="N395" i="91"/>
  <c r="O396" i="82"/>
  <c r="O395" i="91" s="1"/>
  <c r="U386" i="91"/>
  <c r="V387" i="82"/>
  <c r="V386" i="91" s="1"/>
  <c r="O358" i="82"/>
  <c r="O357" i="91" s="1"/>
  <c r="N357" i="91"/>
  <c r="N332" i="91"/>
  <c r="O333" i="82"/>
  <c r="O332" i="91" s="1"/>
  <c r="U374" i="91"/>
  <c r="V375" i="82"/>
  <c r="V374" i="91" s="1"/>
  <c r="V416" i="82"/>
  <c r="V414" i="91" s="1"/>
  <c r="U414" i="91"/>
  <c r="V372" i="82"/>
  <c r="V371" i="91" s="1"/>
  <c r="U371" i="91"/>
  <c r="N323" i="91"/>
  <c r="O324" i="82"/>
  <c r="O323" i="91" s="1"/>
  <c r="U426" i="91"/>
  <c r="V428" i="82"/>
  <c r="V426" i="91" s="1"/>
  <c r="N479" i="91"/>
  <c r="O467" i="82"/>
  <c r="O479" i="91" s="1"/>
  <c r="U490" i="91"/>
  <c r="V478" i="82"/>
  <c r="V490" i="91" s="1"/>
  <c r="U486" i="91"/>
  <c r="V474" i="82"/>
  <c r="V486" i="91" s="1"/>
  <c r="V389" i="82"/>
  <c r="V388" i="91" s="1"/>
  <c r="U388" i="91"/>
  <c r="N375" i="91"/>
  <c r="O376" i="82"/>
  <c r="O375" i="91" s="1"/>
  <c r="U349" i="91"/>
  <c r="V350" i="82"/>
  <c r="V349" i="91" s="1"/>
  <c r="U484" i="91"/>
  <c r="V472" i="82"/>
  <c r="V484" i="91" s="1"/>
  <c r="V313" i="82"/>
  <c r="V312" i="91" s="1"/>
  <c r="U312" i="91"/>
  <c r="O479" i="82"/>
  <c r="O491" i="91" s="1"/>
  <c r="N491" i="91"/>
  <c r="U457" i="91"/>
  <c r="V457" i="91"/>
  <c r="U416" i="91"/>
  <c r="V418" i="82"/>
  <c r="V416" i="91" s="1"/>
  <c r="V314" i="82"/>
  <c r="V313" i="91" s="1"/>
  <c r="U313" i="91"/>
  <c r="N367" i="91"/>
  <c r="O368" i="82"/>
  <c r="O367" i="91" s="1"/>
  <c r="O404" i="82"/>
  <c r="O401" i="91" s="1"/>
  <c r="N401" i="91"/>
  <c r="U344" i="91"/>
  <c r="V345" i="82"/>
  <c r="V344" i="91" s="1"/>
  <c r="U452" i="91"/>
  <c r="V452" i="82"/>
  <c r="V452" i="91" s="1"/>
  <c r="U343" i="91"/>
  <c r="V344" i="82"/>
  <c r="V343" i="91" s="1"/>
  <c r="O466" i="82"/>
  <c r="O478" i="91" s="1"/>
  <c r="N478" i="91"/>
  <c r="U334" i="91"/>
  <c r="V335" i="82"/>
  <c r="V334" i="91" s="1"/>
  <c r="U463" i="91"/>
  <c r="V463" i="91"/>
  <c r="O334" i="82"/>
  <c r="O333" i="91" s="1"/>
  <c r="N333" i="91"/>
  <c r="O349" i="82"/>
  <c r="O348" i="91" s="1"/>
  <c r="N348" i="91"/>
  <c r="N398" i="91"/>
  <c r="O399" i="82"/>
  <c r="O398" i="91" s="1"/>
  <c r="O405" i="82"/>
  <c r="O402" i="91" s="1"/>
  <c r="N402" i="91"/>
  <c r="U459" i="91"/>
  <c r="V459" i="91"/>
  <c r="N413" i="91"/>
  <c r="O415" i="82"/>
  <c r="O413" i="91" s="1"/>
  <c r="U327" i="91"/>
  <c r="V328" i="82"/>
  <c r="V327" i="91" s="1"/>
  <c r="U494" i="91"/>
  <c r="V489" i="82"/>
  <c r="V494" i="91" s="1"/>
  <c r="O367" i="82"/>
  <c r="O366" i="91" s="1"/>
  <c r="N366" i="91"/>
  <c r="U373" i="91"/>
  <c r="V374" i="82"/>
  <c r="V373" i="91" s="1"/>
  <c r="U356" i="91"/>
  <c r="V356" i="91"/>
  <c r="U430" i="91"/>
  <c r="V432" i="82"/>
  <c r="V430" i="91" s="1"/>
  <c r="O387" i="82"/>
  <c r="O386" i="91" s="1"/>
  <c r="N386" i="91"/>
  <c r="V358" i="82"/>
  <c r="V357" i="91" s="1"/>
  <c r="U357" i="91"/>
  <c r="U332" i="91"/>
  <c r="V333" i="82"/>
  <c r="V332" i="91" s="1"/>
  <c r="O416" i="82"/>
  <c r="O414" i="91" s="1"/>
  <c r="N414" i="91"/>
  <c r="U423" i="91"/>
  <c r="V425" i="82"/>
  <c r="V423" i="91" s="1"/>
  <c r="U441" i="91"/>
  <c r="V443" i="82"/>
  <c r="V441" i="91" s="1"/>
  <c r="N448" i="91"/>
  <c r="O449" i="82"/>
  <c r="O448" i="91" s="1"/>
  <c r="U475" i="91"/>
  <c r="V463" i="82"/>
  <c r="V475" i="91" s="1"/>
  <c r="N426" i="91"/>
  <c r="O428" i="82"/>
  <c r="O426" i="91" s="1"/>
  <c r="U479" i="91"/>
  <c r="V467" i="82"/>
  <c r="V479" i="91" s="1"/>
  <c r="O361" i="82"/>
  <c r="O360" i="91" s="1"/>
  <c r="N360" i="91"/>
  <c r="N349" i="91"/>
  <c r="O350" i="82"/>
  <c r="O349" i="91" s="1"/>
  <c r="N312" i="91"/>
  <c r="O313" i="82"/>
  <c r="O312" i="91" s="1"/>
  <c r="U469" i="91"/>
  <c r="V457" i="82"/>
  <c r="V469" i="91" s="1"/>
  <c r="U491" i="91"/>
  <c r="V479" i="82"/>
  <c r="V491" i="91" s="1"/>
  <c r="V332" i="82"/>
  <c r="V331" i="91" s="1"/>
  <c r="U331" i="91"/>
  <c r="O355" i="82"/>
  <c r="O353" i="91" s="1"/>
  <c r="V477" i="82"/>
  <c r="V489" i="91" s="1"/>
  <c r="U489" i="91"/>
  <c r="U461" i="91"/>
  <c r="V461" i="91"/>
  <c r="U462" i="91"/>
  <c r="V462" i="91"/>
  <c r="U367" i="91"/>
  <c r="V368" i="82"/>
  <c r="V367" i="91" s="1"/>
  <c r="O419" i="82"/>
  <c r="O417" i="91" s="1"/>
  <c r="O385" i="82"/>
  <c r="O384" i="91" s="1"/>
  <c r="N344" i="91"/>
  <c r="O345" i="82"/>
  <c r="O344" i="91" s="1"/>
  <c r="U340" i="91"/>
  <c r="V341" i="82"/>
  <c r="V340" i="91" s="1"/>
  <c r="U393" i="91"/>
  <c r="V394" i="82"/>
  <c r="V393" i="91" s="1"/>
  <c r="O445" i="82"/>
  <c r="O443" i="91" s="1"/>
  <c r="N443" i="91"/>
  <c r="U455" i="91"/>
  <c r="V455" i="91"/>
  <c r="O447" i="82"/>
  <c r="O445" i="91" s="1"/>
  <c r="O456" i="82"/>
  <c r="O468" i="91" s="1"/>
  <c r="N468" i="91"/>
  <c r="N322" i="91"/>
  <c r="O323" i="82"/>
  <c r="O322" i="91" s="1"/>
  <c r="O335" i="82"/>
  <c r="O334" i="91" s="1"/>
  <c r="N334" i="91"/>
  <c r="N463" i="91"/>
  <c r="O463" i="91"/>
  <c r="V373" i="82"/>
  <c r="V372" i="91" s="1"/>
  <c r="U372" i="91"/>
  <c r="U442" i="91"/>
  <c r="V444" i="82"/>
  <c r="V442" i="91" s="1"/>
  <c r="U348" i="91"/>
  <c r="V349" i="82"/>
  <c r="V348" i="91" s="1"/>
  <c r="U398" i="91"/>
  <c r="V399" i="82"/>
  <c r="V398" i="91" s="1"/>
  <c r="N378" i="91"/>
  <c r="O379" i="82"/>
  <c r="O378" i="91" s="1"/>
  <c r="U350" i="91"/>
  <c r="V351" i="82"/>
  <c r="V350" i="91" s="1"/>
  <c r="N327" i="91"/>
  <c r="O328" i="82"/>
  <c r="O327" i="91" s="1"/>
  <c r="V367" i="82"/>
  <c r="V366" i="91" s="1"/>
  <c r="U366" i="91"/>
  <c r="N373" i="91"/>
  <c r="O374" i="82"/>
  <c r="O373" i="91" s="1"/>
  <c r="U453" i="91"/>
  <c r="V453" i="91"/>
  <c r="N454" i="91"/>
  <c r="O454" i="91"/>
  <c r="N317" i="91"/>
  <c r="O318" i="82"/>
  <c r="O317" i="91" s="1"/>
  <c r="O371" i="82"/>
  <c r="O370" i="91" s="1"/>
  <c r="N370" i="91"/>
  <c r="U447" i="91"/>
  <c r="V447" i="91"/>
  <c r="N427" i="91"/>
  <c r="O429" i="82"/>
  <c r="O427" i="91" s="1"/>
  <c r="U418" i="91"/>
  <c r="V420" i="82"/>
  <c r="V418" i="91" s="1"/>
  <c r="V450" i="82"/>
  <c r="V449" i="91" s="1"/>
  <c r="U449" i="91"/>
  <c r="U439" i="91"/>
  <c r="V441" i="82"/>
  <c r="V439" i="91" s="1"/>
  <c r="N437" i="91"/>
  <c r="O439" i="82"/>
  <c r="O437" i="91" s="1"/>
  <c r="U307" i="91"/>
  <c r="V309" i="82"/>
  <c r="V307" i="91" s="1"/>
  <c r="U405" i="91"/>
  <c r="V407" i="82"/>
  <c r="V405" i="91" s="1"/>
  <c r="V412" i="82"/>
  <c r="V410" i="91" s="1"/>
  <c r="N410" i="91"/>
  <c r="O412" i="82"/>
  <c r="O410" i="91" s="1"/>
  <c r="N441" i="91"/>
  <c r="O443" i="82"/>
  <c r="O441" i="91" s="1"/>
  <c r="V449" i="82"/>
  <c r="V448" i="91" s="1"/>
  <c r="U448" i="91"/>
  <c r="U311" i="91"/>
  <c r="V312" i="82"/>
  <c r="V311" i="91" s="1"/>
  <c r="O406" i="82"/>
  <c r="O404" i="91" s="1"/>
  <c r="V470" i="82"/>
  <c r="V482" i="91" s="1"/>
  <c r="N482" i="91"/>
  <c r="O470" i="82"/>
  <c r="O482" i="91" s="1"/>
  <c r="O383" i="82"/>
  <c r="O382" i="91" s="1"/>
  <c r="O319" i="82"/>
  <c r="O318" i="91" s="1"/>
  <c r="O332" i="82"/>
  <c r="O331" i="91" s="1"/>
  <c r="N331" i="91"/>
  <c r="N461" i="91"/>
  <c r="O461" i="91"/>
  <c r="O348" i="82"/>
  <c r="O347" i="91" s="1"/>
  <c r="N347" i="91"/>
  <c r="U443" i="91"/>
  <c r="V445" i="82"/>
  <c r="V443" i="91" s="1"/>
  <c r="U480" i="91"/>
  <c r="V468" i="82"/>
  <c r="V480" i="91" s="1"/>
  <c r="O455" i="91"/>
  <c r="N455" i="91"/>
  <c r="O472" i="82"/>
  <c r="O484" i="91" s="1"/>
  <c r="U468" i="91"/>
  <c r="V456" i="82"/>
  <c r="V468" i="91" s="1"/>
  <c r="V323" i="82"/>
  <c r="V322" i="91" s="1"/>
  <c r="U322" i="91"/>
  <c r="N372" i="91"/>
  <c r="O373" i="82"/>
  <c r="O372" i="91" s="1"/>
  <c r="O395" i="82"/>
  <c r="O394" i="91" s="1"/>
  <c r="N394" i="91"/>
  <c r="U365" i="91"/>
  <c r="V366" i="82"/>
  <c r="V365" i="91" s="1"/>
  <c r="N442" i="91"/>
  <c r="O444" i="82"/>
  <c r="O442" i="91" s="1"/>
  <c r="U402" i="91"/>
  <c r="V405" i="82"/>
  <c r="V402" i="91" s="1"/>
  <c r="U378" i="91"/>
  <c r="V379" i="82"/>
  <c r="V378" i="91" s="1"/>
  <c r="U321" i="91"/>
  <c r="V322" i="82"/>
  <c r="V321" i="91" s="1"/>
  <c r="U413" i="91"/>
  <c r="V415" i="82"/>
  <c r="V413" i="91" s="1"/>
  <c r="O351" i="82"/>
  <c r="O350" i="91" s="1"/>
  <c r="N350" i="91"/>
  <c r="N494" i="91"/>
  <c r="O489" i="82"/>
  <c r="O494" i="91" s="1"/>
  <c r="O453" i="91"/>
  <c r="N453" i="91"/>
  <c r="U454" i="91"/>
  <c r="V454" i="91"/>
  <c r="U317" i="91"/>
  <c r="V318" i="82"/>
  <c r="V317" i="91" s="1"/>
  <c r="U370" i="91"/>
  <c r="V371" i="82"/>
  <c r="V370" i="91" s="1"/>
  <c r="N368" i="91"/>
  <c r="O369" i="82"/>
  <c r="O368" i="91" s="1"/>
  <c r="O410" i="82"/>
  <c r="O408" i="91" s="1"/>
  <c r="N408" i="91"/>
  <c r="U403" i="91"/>
  <c r="V403" i="91"/>
  <c r="O432" i="82"/>
  <c r="O430" i="91" s="1"/>
  <c r="N430" i="91"/>
  <c r="O417" i="82"/>
  <c r="O415" i="91" s="1"/>
  <c r="N415" i="91"/>
  <c r="N447" i="91"/>
  <c r="O447" i="91"/>
  <c r="U427" i="91"/>
  <c r="V429" i="82"/>
  <c r="V427" i="91" s="1"/>
  <c r="N418" i="91"/>
  <c r="O420" i="82"/>
  <c r="O418" i="91" s="1"/>
  <c r="O450" i="82"/>
  <c r="O449" i="91" s="1"/>
  <c r="N449" i="91"/>
  <c r="U432" i="91"/>
  <c r="V434" i="82"/>
  <c r="V432" i="91" s="1"/>
  <c r="N361" i="91"/>
  <c r="O362" i="82"/>
  <c r="O361" i="91" s="1"/>
  <c r="U437" i="91"/>
  <c r="V439" i="82"/>
  <c r="V437" i="91" s="1"/>
  <c r="N307" i="91"/>
  <c r="O309" i="82"/>
  <c r="O307" i="91" s="1"/>
  <c r="U363" i="91"/>
  <c r="V364" i="82"/>
  <c r="V363" i="91" s="1"/>
  <c r="O407" i="82"/>
  <c r="O405" i="91" s="1"/>
  <c r="N405" i="91"/>
  <c r="O312" i="82"/>
  <c r="O311" i="91" s="1"/>
  <c r="N311" i="91"/>
  <c r="O322" i="82"/>
  <c r="O321" i="91" s="1"/>
  <c r="V426" i="82"/>
  <c r="V424" i="91" s="1"/>
  <c r="N424" i="91"/>
  <c r="U473" i="91"/>
  <c r="V461" i="82"/>
  <c r="V473" i="91" s="1"/>
  <c r="N422" i="91"/>
  <c r="O424" i="82"/>
  <c r="O422" i="91" s="1"/>
  <c r="U419" i="91"/>
  <c r="V421" i="82"/>
  <c r="V419" i="91" s="1"/>
  <c r="U345" i="91"/>
  <c r="V346" i="82"/>
  <c r="V345" i="91" s="1"/>
  <c r="U341" i="91"/>
  <c r="V342" i="82"/>
  <c r="V341" i="91" s="1"/>
  <c r="O411" i="82"/>
  <c r="O409" i="91" s="1"/>
  <c r="N409" i="91"/>
  <c r="V348" i="82"/>
  <c r="V347" i="91" s="1"/>
  <c r="U347" i="91"/>
  <c r="N456" i="91"/>
  <c r="O456" i="91"/>
  <c r="U417" i="91"/>
  <c r="V419" i="82"/>
  <c r="V417" i="91" s="1"/>
  <c r="U384" i="91"/>
  <c r="V385" i="82"/>
  <c r="V384" i="91" s="1"/>
  <c r="O468" i="82"/>
  <c r="O480" i="91" s="1"/>
  <c r="N480" i="91"/>
  <c r="U407" i="91"/>
  <c r="V409" i="82"/>
  <c r="V407" i="91" s="1"/>
  <c r="N485" i="91"/>
  <c r="O473" i="82"/>
  <c r="O485" i="91" s="1"/>
  <c r="U394" i="91"/>
  <c r="V395" i="82"/>
  <c r="V394" i="91" s="1"/>
  <c r="O366" i="82"/>
  <c r="O365" i="91" s="1"/>
  <c r="N365" i="91"/>
  <c r="N483" i="91"/>
  <c r="O471" i="82"/>
  <c r="O483" i="91" s="1"/>
  <c r="O384" i="82"/>
  <c r="O383" i="91" s="1"/>
  <c r="N383" i="91"/>
  <c r="V458" i="82"/>
  <c r="V470" i="91" s="1"/>
  <c r="U470" i="91"/>
  <c r="U474" i="91"/>
  <c r="V462" i="82"/>
  <c r="V474" i="91" s="1"/>
  <c r="U368" i="91"/>
  <c r="V369" i="82"/>
  <c r="V368" i="91" s="1"/>
  <c r="U408" i="91"/>
  <c r="V410" i="82"/>
  <c r="V408" i="91" s="1"/>
  <c r="N403" i="91"/>
  <c r="O403" i="91"/>
  <c r="O459" i="82"/>
  <c r="O471" i="91" s="1"/>
  <c r="N471" i="91"/>
  <c r="U444" i="91"/>
  <c r="V446" i="82"/>
  <c r="V444" i="91" s="1"/>
  <c r="U415" i="91"/>
  <c r="V417" i="82"/>
  <c r="V415" i="91" s="1"/>
  <c r="O441" i="82"/>
  <c r="O439" i="91" s="1"/>
  <c r="N439" i="91"/>
  <c r="U361" i="91"/>
  <c r="V362" i="82"/>
  <c r="V361" i="91" s="1"/>
  <c r="U379" i="91"/>
  <c r="V380" i="82"/>
  <c r="V379" i="91" s="1"/>
  <c r="O364" i="82"/>
  <c r="O363" i="91" s="1"/>
  <c r="N363" i="91"/>
  <c r="U385" i="91"/>
  <c r="V386" i="82"/>
  <c r="V385" i="91" s="1"/>
  <c r="U396" i="91"/>
  <c r="V397" i="82"/>
  <c r="V396" i="91" s="1"/>
  <c r="U387" i="91"/>
  <c r="V388" i="82"/>
  <c r="V387" i="91" s="1"/>
  <c r="N397" i="91"/>
  <c r="O398" i="82"/>
  <c r="O397" i="91" s="1"/>
  <c r="U346" i="91"/>
  <c r="V347" i="82"/>
  <c r="V346" i="91" s="1"/>
  <c r="U404" i="91"/>
  <c r="V406" i="82"/>
  <c r="V404" i="91" s="1"/>
  <c r="U335" i="91"/>
  <c r="V336" i="82"/>
  <c r="V335" i="91" s="1"/>
  <c r="O440" i="82"/>
  <c r="O438" i="91" s="1"/>
  <c r="N438" i="91"/>
  <c r="U354" i="91"/>
  <c r="V356" i="82"/>
  <c r="V354" i="91" s="1"/>
  <c r="O408" i="82"/>
  <c r="O406" i="91" s="1"/>
  <c r="U318" i="91"/>
  <c r="V319" i="82"/>
  <c r="V318" i="91" s="1"/>
  <c r="U422" i="91"/>
  <c r="V424" i="82"/>
  <c r="V422" i="91" s="1"/>
  <c r="U467" i="91"/>
  <c r="V455" i="82"/>
  <c r="V467" i="91" s="1"/>
  <c r="O423" i="82"/>
  <c r="O421" i="91" s="1"/>
  <c r="O421" i="82"/>
  <c r="O419" i="91" s="1"/>
  <c r="N419" i="91"/>
  <c r="O342" i="82"/>
  <c r="O341" i="91" s="1"/>
  <c r="N341" i="91"/>
  <c r="U409" i="91"/>
  <c r="V411" i="82"/>
  <c r="V409" i="91" s="1"/>
  <c r="U392" i="91"/>
  <c r="V393" i="82"/>
  <c r="V392" i="91" s="1"/>
  <c r="U456" i="91"/>
  <c r="V456" i="91"/>
  <c r="U328" i="91"/>
  <c r="V329" i="82"/>
  <c r="V328" i="91" s="1"/>
  <c r="O461" i="82"/>
  <c r="O473" i="91" s="1"/>
  <c r="V331" i="82"/>
  <c r="V330" i="91" s="1"/>
  <c r="U330" i="91"/>
  <c r="O476" i="82"/>
  <c r="O488" i="91" s="1"/>
  <c r="N488" i="91"/>
  <c r="U485" i="91"/>
  <c r="V473" i="82"/>
  <c r="V485" i="91" s="1"/>
  <c r="O357" i="82"/>
  <c r="O355" i="91" s="1"/>
  <c r="N355" i="91"/>
  <c r="U310" i="91"/>
  <c r="V311" i="82"/>
  <c r="V310" i="91" s="1"/>
  <c r="U483" i="91"/>
  <c r="V471" i="82"/>
  <c r="V483" i="91" s="1"/>
  <c r="U383" i="91"/>
  <c r="V384" i="82"/>
  <c r="V383" i="91" s="1"/>
  <c r="U325" i="91"/>
  <c r="V326" i="82"/>
  <c r="V325" i="91" s="1"/>
  <c r="U308" i="91"/>
  <c r="V310" i="82"/>
  <c r="V308" i="91" s="1"/>
  <c r="U471" i="91"/>
  <c r="V459" i="82"/>
  <c r="V471" i="91" s="1"/>
  <c r="O446" i="82"/>
  <c r="O444" i="91" s="1"/>
  <c r="N444" i="91"/>
  <c r="O464" i="91"/>
  <c r="N464" i="91"/>
  <c r="N309" i="91"/>
  <c r="O309" i="91"/>
  <c r="U381" i="91"/>
  <c r="V382" i="82"/>
  <c r="V381" i="91" s="1"/>
  <c r="O360" i="82"/>
  <c r="O359" i="91" s="1"/>
  <c r="N359" i="91"/>
  <c r="O386" i="82"/>
  <c r="O385" i="91" s="1"/>
  <c r="N385" i="91"/>
  <c r="N396" i="91"/>
  <c r="O397" i="82"/>
  <c r="O396" i="91" s="1"/>
  <c r="O388" i="82"/>
  <c r="O387" i="91" s="1"/>
  <c r="N387" i="91"/>
  <c r="U397" i="91"/>
  <c r="V398" i="82"/>
  <c r="V397" i="91" s="1"/>
  <c r="N346" i="91"/>
  <c r="O347" i="82"/>
  <c r="O346" i="91" s="1"/>
  <c r="V352" i="82"/>
  <c r="V351" i="91" s="1"/>
  <c r="U351" i="91"/>
  <c r="O413" i="82"/>
  <c r="O411" i="91" s="1"/>
  <c r="U316" i="91"/>
  <c r="V317" i="82"/>
  <c r="V316" i="91" s="1"/>
  <c r="N335" i="91"/>
  <c r="O336" i="82"/>
  <c r="O335" i="91" s="1"/>
  <c r="N354" i="91"/>
  <c r="O356" i="82"/>
  <c r="O354" i="91" s="1"/>
  <c r="U380" i="91"/>
  <c r="V381" i="82"/>
  <c r="V380" i="91" s="1"/>
  <c r="N476" i="91"/>
  <c r="O464" i="82"/>
  <c r="O476" i="91" s="1"/>
  <c r="U342" i="91"/>
  <c r="V343" i="82"/>
  <c r="V342" i="91" s="1"/>
  <c r="U434" i="91"/>
  <c r="V436" i="82"/>
  <c r="V434" i="91" s="1"/>
  <c r="N466" i="91"/>
  <c r="O454" i="82"/>
  <c r="O466" i="91" s="1"/>
  <c r="O438" i="82"/>
  <c r="O436" i="91" s="1"/>
  <c r="O346" i="82"/>
  <c r="O345" i="91" s="1"/>
  <c r="N345" i="91"/>
  <c r="V447" i="82"/>
  <c r="V445" i="91" s="1"/>
  <c r="U445" i="91"/>
  <c r="U487" i="91"/>
  <c r="V475" i="82"/>
  <c r="V487" i="91" s="1"/>
  <c r="U319" i="91"/>
  <c r="V320" i="82"/>
  <c r="V319" i="91" s="1"/>
  <c r="U391" i="91"/>
  <c r="V392" i="82"/>
  <c r="V391" i="91" s="1"/>
  <c r="O455" i="82"/>
  <c r="O467" i="91" s="1"/>
  <c r="N330" i="91"/>
  <c r="O331" i="82"/>
  <c r="O330" i="91" s="1"/>
  <c r="V476" i="82"/>
  <c r="V488" i="91" s="1"/>
  <c r="U488" i="91"/>
  <c r="U355" i="91"/>
  <c r="V357" i="82"/>
  <c r="V355" i="91" s="1"/>
  <c r="U460" i="91"/>
  <c r="V460" i="91"/>
  <c r="O427" i="82"/>
  <c r="O425" i="91" s="1"/>
  <c r="N425" i="91"/>
  <c r="N390" i="91"/>
  <c r="O391" i="82"/>
  <c r="O390" i="91" s="1"/>
  <c r="V327" i="82"/>
  <c r="V326" i="91" s="1"/>
  <c r="U326" i="91"/>
  <c r="N325" i="91"/>
  <c r="O326" i="82"/>
  <c r="O325" i="91" s="1"/>
  <c r="U382" i="91"/>
  <c r="V383" i="82"/>
  <c r="V382" i="91" s="1"/>
  <c r="U412" i="91"/>
  <c r="V414" i="82"/>
  <c r="V412" i="91" s="1"/>
  <c r="O462" i="82"/>
  <c r="O474" i="91" s="1"/>
  <c r="N474" i="91"/>
  <c r="U492" i="91"/>
  <c r="V480" i="82"/>
  <c r="V492" i="91" s="1"/>
  <c r="U481" i="91"/>
  <c r="V469" i="82"/>
  <c r="V481" i="91" s="1"/>
  <c r="O339" i="82"/>
  <c r="O338" i="91" s="1"/>
  <c r="N338" i="91"/>
  <c r="V451" i="82"/>
  <c r="V451" i="91" s="1"/>
  <c r="U451" i="91"/>
  <c r="V438" i="82"/>
  <c r="V436" i="91" s="1"/>
  <c r="U436" i="91"/>
  <c r="V390" i="82"/>
  <c r="V389" i="91" s="1"/>
  <c r="U389" i="91"/>
  <c r="O310" i="82"/>
  <c r="O308" i="91" s="1"/>
  <c r="N308" i="91"/>
  <c r="O431" i="82"/>
  <c r="O429" i="91" s="1"/>
  <c r="N429" i="91"/>
  <c r="U464" i="91"/>
  <c r="V464" i="91"/>
  <c r="V309" i="91"/>
  <c r="U309" i="91"/>
  <c r="N381" i="91"/>
  <c r="O382" i="82"/>
  <c r="O381" i="91" s="1"/>
  <c r="N371" i="91"/>
  <c r="O372" i="82"/>
  <c r="O371" i="91" s="1"/>
  <c r="V433" i="82"/>
  <c r="V431" i="91" s="1"/>
  <c r="U431" i="91"/>
  <c r="U440" i="91"/>
  <c r="V442" i="82"/>
  <c r="V440" i="91" s="1"/>
  <c r="O352" i="82"/>
  <c r="O351" i="91" s="1"/>
  <c r="N351" i="91"/>
  <c r="U358" i="91"/>
  <c r="V359" i="82"/>
  <c r="V358" i="91" s="1"/>
  <c r="O317" i="82"/>
  <c r="O316" i="91" s="1"/>
  <c r="N316" i="91"/>
  <c r="U477" i="91"/>
  <c r="V465" i="82"/>
  <c r="V477" i="91" s="1"/>
  <c r="U438" i="91"/>
  <c r="V440" i="82"/>
  <c r="V438" i="91" s="1"/>
  <c r="O389" i="82"/>
  <c r="O388" i="91" s="1"/>
  <c r="U476" i="91"/>
  <c r="V464" i="82"/>
  <c r="V476" i="91" s="1"/>
  <c r="O343" i="82"/>
  <c r="O342" i="91" s="1"/>
  <c r="N342" i="91"/>
  <c r="O436" i="82"/>
  <c r="O434" i="91" s="1"/>
  <c r="N434" i="91"/>
  <c r="U428" i="91"/>
  <c r="V430" i="82"/>
  <c r="V428" i="91" s="1"/>
  <c r="U466" i="91"/>
  <c r="V454" i="82"/>
  <c r="V466" i="91" s="1"/>
  <c r="U314" i="91"/>
  <c r="V315" i="82"/>
  <c r="V314" i="91" s="1"/>
  <c r="O337" i="82"/>
  <c r="O336" i="91" s="1"/>
  <c r="N336" i="91"/>
  <c r="O365" i="82"/>
  <c r="O364" i="91" s="1"/>
  <c r="N364" i="91"/>
  <c r="U421" i="91"/>
  <c r="V423" i="82"/>
  <c r="V421" i="91" s="1"/>
  <c r="O393" i="82"/>
  <c r="O392" i="91" s="1"/>
  <c r="O321" i="82"/>
  <c r="O320" i="91" s="1"/>
  <c r="N320" i="91"/>
  <c r="O475" i="82"/>
  <c r="O487" i="91" s="1"/>
  <c r="N487" i="91"/>
  <c r="O320" i="82"/>
  <c r="O319" i="91" s="1"/>
  <c r="N319" i="91"/>
  <c r="O378" i="82"/>
  <c r="O377" i="91" s="1"/>
  <c r="O392" i="82"/>
  <c r="O391" i="91" s="1"/>
  <c r="N391" i="91"/>
  <c r="U458" i="91"/>
  <c r="V458" i="91"/>
  <c r="U472" i="91"/>
  <c r="V460" i="82"/>
  <c r="V472" i="91" s="1"/>
  <c r="U353" i="91"/>
  <c r="V355" i="82"/>
  <c r="V353" i="91" s="1"/>
  <c r="O344" i="82"/>
  <c r="O343" i="91" s="1"/>
  <c r="V370" i="82"/>
  <c r="V369" i="91" s="1"/>
  <c r="U369" i="91"/>
  <c r="O457" i="82"/>
  <c r="O469" i="91" s="1"/>
  <c r="N450" i="91"/>
  <c r="O450" i="91"/>
  <c r="U425" i="91"/>
  <c r="V427" i="82"/>
  <c r="V425" i="91" s="1"/>
  <c r="U337" i="91"/>
  <c r="V338" i="82"/>
  <c r="V337" i="91" s="1"/>
  <c r="O327" i="82"/>
  <c r="O326" i="91" s="1"/>
  <c r="N326" i="91"/>
  <c r="V465" i="91"/>
  <c r="U465" i="91"/>
  <c r="N433" i="91"/>
  <c r="O435" i="82"/>
  <c r="O433" i="91" s="1"/>
  <c r="U362" i="91"/>
  <c r="V363" i="82"/>
  <c r="V362" i="91" s="1"/>
  <c r="O414" i="82"/>
  <c r="O412" i="91" s="1"/>
  <c r="N412" i="91"/>
  <c r="U420" i="91"/>
  <c r="V422" i="82"/>
  <c r="V420" i="91" s="1"/>
  <c r="U406" i="91"/>
  <c r="V408" i="82"/>
  <c r="V406" i="91" s="1"/>
  <c r="O480" i="82"/>
  <c r="O492" i="91" s="1"/>
  <c r="N492" i="91"/>
  <c r="O390" i="82"/>
  <c r="O389" i="91" s="1"/>
  <c r="N389" i="91"/>
  <c r="U429" i="91"/>
  <c r="V431" i="82"/>
  <c r="V429" i="91" s="1"/>
  <c r="O340" i="82"/>
  <c r="O339" i="91" s="1"/>
  <c r="N339" i="91"/>
  <c r="U395" i="91"/>
  <c r="V396" i="82"/>
  <c r="V395" i="91" s="1"/>
  <c r="N374" i="91"/>
  <c r="O375" i="82"/>
  <c r="O374" i="91" s="1"/>
  <c r="U359" i="91"/>
  <c r="V360" i="82"/>
  <c r="V359" i="91" s="1"/>
  <c r="U323" i="91"/>
  <c r="V324" i="82"/>
  <c r="V323" i="91" s="1"/>
  <c r="N358" i="91"/>
  <c r="O359" i="82"/>
  <c r="O358" i="91" s="1"/>
  <c r="O465" i="82"/>
  <c r="O477" i="91" s="1"/>
  <c r="N477" i="91"/>
  <c r="V361" i="82"/>
  <c r="V360" i="91" s="1"/>
  <c r="U360" i="91"/>
  <c r="N486" i="91"/>
  <c r="O474" i="82"/>
  <c r="O486" i="91" s="1"/>
  <c r="U375" i="91"/>
  <c r="V376" i="82"/>
  <c r="V375" i="91" s="1"/>
  <c r="U329" i="91"/>
  <c r="V330" i="82"/>
  <c r="V329" i="91" s="1"/>
  <c r="O430" i="82"/>
  <c r="O428" i="91" s="1"/>
  <c r="N428" i="91"/>
  <c r="O315" i="82"/>
  <c r="O314" i="91" s="1"/>
  <c r="N314" i="91"/>
  <c r="U400" i="91"/>
  <c r="V403" i="82"/>
  <c r="V400" i="91" s="1"/>
  <c r="U336" i="91"/>
  <c r="V337" i="82"/>
  <c r="V336" i="91" s="1"/>
  <c r="U364" i="91"/>
  <c r="V365" i="82"/>
  <c r="V364" i="91" s="1"/>
  <c r="U320" i="91"/>
  <c r="V321" i="82"/>
  <c r="V320" i="91" s="1"/>
  <c r="U324" i="91"/>
  <c r="V325" i="82"/>
  <c r="V324" i="91" s="1"/>
  <c r="U315" i="91"/>
  <c r="V316" i="82"/>
  <c r="V315" i="91" s="1"/>
  <c r="V378" i="82"/>
  <c r="V377" i="91" s="1"/>
  <c r="U377" i="91"/>
  <c r="V404" i="82"/>
  <c r="V401" i="91" s="1"/>
  <c r="U401" i="91"/>
  <c r="O458" i="91"/>
  <c r="N458" i="91"/>
  <c r="O452" i="82"/>
  <c r="O452" i="91" s="1"/>
  <c r="N452" i="91"/>
  <c r="U435" i="91"/>
  <c r="V437" i="82"/>
  <c r="V435" i="91" s="1"/>
  <c r="V132" i="82"/>
  <c r="V130" i="91" s="1"/>
  <c r="U306" i="91"/>
  <c r="V308" i="82"/>
  <c r="V306" i="91" s="1"/>
  <c r="N306" i="91"/>
  <c r="O308" i="82"/>
  <c r="O306" i="91" s="1"/>
  <c r="O260" i="91"/>
  <c r="U210" i="91"/>
  <c r="V219" i="82"/>
  <c r="V210" i="91" s="1"/>
  <c r="O219" i="82"/>
  <c r="O210" i="91" s="1"/>
  <c r="N210" i="91"/>
  <c r="U204" i="91"/>
  <c r="V209" i="82"/>
  <c r="V204" i="91" s="1"/>
  <c r="O243" i="82"/>
  <c r="O239" i="91" s="1"/>
  <c r="N239" i="91"/>
  <c r="U247" i="91"/>
  <c r="V251" i="82"/>
  <c r="V247" i="91" s="1"/>
  <c r="U215" i="91"/>
  <c r="V223" i="82"/>
  <c r="V215" i="91" s="1"/>
  <c r="N238" i="91"/>
  <c r="O242" i="82"/>
  <c r="O238" i="91" s="1"/>
  <c r="U251" i="91"/>
  <c r="V255" i="82"/>
  <c r="V251" i="91" s="1"/>
  <c r="N233" i="91"/>
  <c r="O237" i="82"/>
  <c r="O233" i="91" s="1"/>
  <c r="U257" i="91"/>
  <c r="V261" i="82"/>
  <c r="V257" i="91" s="1"/>
  <c r="N206" i="91"/>
  <c r="O211" i="82"/>
  <c r="O206" i="91" s="1"/>
  <c r="U230" i="91"/>
  <c r="V234" i="82"/>
  <c r="V230" i="91" s="1"/>
  <c r="U209" i="91"/>
  <c r="V218" i="82"/>
  <c r="V209" i="91" s="1"/>
  <c r="N229" i="91"/>
  <c r="O229" i="91"/>
  <c r="U205" i="91"/>
  <c r="V210" i="82"/>
  <c r="V205" i="91" s="1"/>
  <c r="O209" i="82"/>
  <c r="O204" i="91" s="1"/>
  <c r="N204" i="91"/>
  <c r="N225" i="91"/>
  <c r="O233" i="82"/>
  <c r="O225" i="91" s="1"/>
  <c r="U239" i="91"/>
  <c r="V243" i="82"/>
  <c r="V239" i="91" s="1"/>
  <c r="O251" i="82"/>
  <c r="O247" i="91" s="1"/>
  <c r="N247" i="91"/>
  <c r="U238" i="91"/>
  <c r="V242" i="82"/>
  <c r="V238" i="91" s="1"/>
  <c r="O255" i="82"/>
  <c r="O251" i="91" s="1"/>
  <c r="N251" i="91"/>
  <c r="U233" i="91"/>
  <c r="V237" i="82"/>
  <c r="V233" i="91" s="1"/>
  <c r="N257" i="91"/>
  <c r="O261" i="82"/>
  <c r="O257" i="91" s="1"/>
  <c r="U263" i="91"/>
  <c r="V263" i="91"/>
  <c r="N221" i="91"/>
  <c r="O229" i="82"/>
  <c r="O221" i="91" s="1"/>
  <c r="O239" i="82"/>
  <c r="O235" i="91" s="1"/>
  <c r="N235" i="91"/>
  <c r="V232" i="82"/>
  <c r="V224" i="91" s="1"/>
  <c r="N224" i="91"/>
  <c r="O232" i="82"/>
  <c r="O224" i="91" s="1"/>
  <c r="O210" i="82"/>
  <c r="O205" i="91" s="1"/>
  <c r="N205" i="91"/>
  <c r="V222" i="82"/>
  <c r="V214" i="91" s="1"/>
  <c r="U214" i="91"/>
  <c r="V254" i="82"/>
  <c r="V250" i="91" s="1"/>
  <c r="U250" i="91"/>
  <c r="U225" i="91"/>
  <c r="V233" i="82"/>
  <c r="V225" i="91" s="1"/>
  <c r="O246" i="82"/>
  <c r="O242" i="91" s="1"/>
  <c r="N242" i="91"/>
  <c r="N259" i="91"/>
  <c r="O259" i="91"/>
  <c r="O244" i="82"/>
  <c r="O240" i="91" s="1"/>
  <c r="N240" i="91"/>
  <c r="N258" i="91"/>
  <c r="O262" i="82"/>
  <c r="O258" i="91" s="1"/>
  <c r="V235" i="82"/>
  <c r="V231" i="91" s="1"/>
  <c r="U231" i="91"/>
  <c r="U221" i="91"/>
  <c r="V229" i="82"/>
  <c r="V221" i="91" s="1"/>
  <c r="U235" i="91"/>
  <c r="V239" i="82"/>
  <c r="V235" i="91" s="1"/>
  <c r="N255" i="91"/>
  <c r="O259" i="82"/>
  <c r="O255" i="91" s="1"/>
  <c r="U254" i="91"/>
  <c r="V258" i="82"/>
  <c r="V254" i="91" s="1"/>
  <c r="N250" i="91"/>
  <c r="O254" i="82"/>
  <c r="O250" i="91" s="1"/>
  <c r="U243" i="91"/>
  <c r="V247" i="82"/>
  <c r="V243" i="91" s="1"/>
  <c r="U242" i="91"/>
  <c r="V246" i="82"/>
  <c r="V242" i="91" s="1"/>
  <c r="U259" i="91"/>
  <c r="V259" i="91"/>
  <c r="U244" i="91"/>
  <c r="V248" i="82"/>
  <c r="V244" i="91" s="1"/>
  <c r="N220" i="91"/>
  <c r="O228" i="82"/>
  <c r="O220" i="91" s="1"/>
  <c r="U211" i="91"/>
  <c r="V220" i="82"/>
  <c r="V211" i="91" s="1"/>
  <c r="O240" i="82"/>
  <c r="O236" i="91" s="1"/>
  <c r="N236" i="91"/>
  <c r="O236" i="82"/>
  <c r="O232" i="91" s="1"/>
  <c r="N232" i="91"/>
  <c r="O253" i="82"/>
  <c r="O249" i="91" s="1"/>
  <c r="N249" i="91"/>
  <c r="U240" i="91"/>
  <c r="V244" i="82"/>
  <c r="V240" i="91" s="1"/>
  <c r="U258" i="91"/>
  <c r="V262" i="82"/>
  <c r="V258" i="91" s="1"/>
  <c r="O235" i="82"/>
  <c r="O231" i="91" s="1"/>
  <c r="N231" i="91"/>
  <c r="U255" i="91"/>
  <c r="V259" i="82"/>
  <c r="V255" i="91" s="1"/>
  <c r="O257" i="82"/>
  <c r="O253" i="91" s="1"/>
  <c r="N253" i="91"/>
  <c r="N254" i="91"/>
  <c r="O258" i="82"/>
  <c r="O254" i="91" s="1"/>
  <c r="O247" i="82"/>
  <c r="O243" i="91" s="1"/>
  <c r="N243" i="91"/>
  <c r="U252" i="91"/>
  <c r="V256" i="82"/>
  <c r="V252" i="91" s="1"/>
  <c r="O248" i="82"/>
  <c r="O244" i="91" s="1"/>
  <c r="N244" i="91"/>
  <c r="U220" i="91"/>
  <c r="V228" i="82"/>
  <c r="V220" i="91" s="1"/>
  <c r="O220" i="82"/>
  <c r="O211" i="91" s="1"/>
  <c r="N211" i="91"/>
  <c r="U236" i="91"/>
  <c r="V240" i="82"/>
  <c r="V236" i="91" s="1"/>
  <c r="U249" i="91"/>
  <c r="V253" i="82"/>
  <c r="V249" i="91" s="1"/>
  <c r="U246" i="91"/>
  <c r="V250" i="82"/>
  <c r="V246" i="91" s="1"/>
  <c r="U260" i="91"/>
  <c r="V260" i="91"/>
  <c r="N223" i="91"/>
  <c r="O231" i="82"/>
  <c r="O223" i="91" s="1"/>
  <c r="O261" i="91"/>
  <c r="N261" i="91"/>
  <c r="O260" i="82"/>
  <c r="O256" i="91" s="1"/>
  <c r="V228" i="91"/>
  <c r="U228" i="91"/>
  <c r="U253" i="91"/>
  <c r="V257" i="82"/>
  <c r="V253" i="91" s="1"/>
  <c r="N218" i="91"/>
  <c r="O226" i="82"/>
  <c r="O218" i="91" s="1"/>
  <c r="N245" i="91"/>
  <c r="O249" i="82"/>
  <c r="O245" i="91" s="1"/>
  <c r="N262" i="91"/>
  <c r="O262" i="91"/>
  <c r="U232" i="91"/>
  <c r="V236" i="82"/>
  <c r="V232" i="91" s="1"/>
  <c r="N212" i="91"/>
  <c r="O212" i="91"/>
  <c r="O250" i="82"/>
  <c r="O246" i="91" s="1"/>
  <c r="N246" i="91"/>
  <c r="O222" i="82"/>
  <c r="O214" i="91" s="1"/>
  <c r="N234" i="91"/>
  <c r="O238" i="82"/>
  <c r="O234" i="91" s="1"/>
  <c r="U223" i="91"/>
  <c r="V231" i="82"/>
  <c r="V223" i="91" s="1"/>
  <c r="U261" i="91"/>
  <c r="V261" i="91"/>
  <c r="U256" i="91"/>
  <c r="V260" i="82"/>
  <c r="V256" i="91" s="1"/>
  <c r="O228" i="91"/>
  <c r="N228" i="91"/>
  <c r="O227" i="82"/>
  <c r="O219" i="91" s="1"/>
  <c r="N219" i="91"/>
  <c r="U218" i="91"/>
  <c r="V226" i="82"/>
  <c r="V218" i="91" s="1"/>
  <c r="U248" i="91"/>
  <c r="V252" i="82"/>
  <c r="V248" i="91" s="1"/>
  <c r="U245" i="91"/>
  <c r="V249" i="82"/>
  <c r="V245" i="91" s="1"/>
  <c r="N203" i="91"/>
  <c r="O208" i="82"/>
  <c r="O203" i="91" s="1"/>
  <c r="U213" i="91"/>
  <c r="V221" i="82"/>
  <c r="V213" i="91" s="1"/>
  <c r="U262" i="91"/>
  <c r="V262" i="91"/>
  <c r="N241" i="91"/>
  <c r="O245" i="82"/>
  <c r="O241" i="91" s="1"/>
  <c r="O217" i="82"/>
  <c r="O208" i="91" s="1"/>
  <c r="N208" i="91"/>
  <c r="O225" i="82"/>
  <c r="O217" i="91" s="1"/>
  <c r="N217" i="91"/>
  <c r="O224" i="82"/>
  <c r="O216" i="91" s="1"/>
  <c r="U212" i="91"/>
  <c r="V212" i="91"/>
  <c r="O230" i="82"/>
  <c r="O222" i="91" s="1"/>
  <c r="U234" i="91"/>
  <c r="V238" i="82"/>
  <c r="V234" i="91" s="1"/>
  <c r="O241" i="82"/>
  <c r="O237" i="91" s="1"/>
  <c r="N237" i="91"/>
  <c r="U202" i="91"/>
  <c r="V207" i="82"/>
  <c r="V202" i="91" s="1"/>
  <c r="U219" i="91"/>
  <c r="V227" i="82"/>
  <c r="V219" i="91" s="1"/>
  <c r="U222" i="91"/>
  <c r="V230" i="82"/>
  <c r="V222" i="91" s="1"/>
  <c r="N248" i="91"/>
  <c r="O252" i="82"/>
  <c r="O248" i="91" s="1"/>
  <c r="U203" i="91"/>
  <c r="V208" i="82"/>
  <c r="V203" i="91" s="1"/>
  <c r="N213" i="91"/>
  <c r="O221" i="82"/>
  <c r="O213" i="91" s="1"/>
  <c r="O223" i="82"/>
  <c r="O215" i="91" s="1"/>
  <c r="N215" i="91"/>
  <c r="U241" i="91"/>
  <c r="V245" i="82"/>
  <c r="V241" i="91" s="1"/>
  <c r="U208" i="91"/>
  <c r="V217" i="82"/>
  <c r="V208" i="91" s="1"/>
  <c r="U217" i="91"/>
  <c r="V225" i="82"/>
  <c r="V217" i="91" s="1"/>
  <c r="U216" i="91"/>
  <c r="V224" i="82"/>
  <c r="V216" i="91" s="1"/>
  <c r="N263" i="91"/>
  <c r="O263" i="91"/>
  <c r="U206" i="91"/>
  <c r="V211" i="82"/>
  <c r="V206" i="91" s="1"/>
  <c r="O234" i="82"/>
  <c r="O230" i="91" s="1"/>
  <c r="N230" i="91"/>
  <c r="O218" i="82"/>
  <c r="O209" i="91" s="1"/>
  <c r="N209" i="91"/>
  <c r="U237" i="91"/>
  <c r="V241" i="82"/>
  <c r="V237" i="91" s="1"/>
  <c r="U229" i="91"/>
  <c r="V229" i="91"/>
  <c r="O207" i="82"/>
  <c r="O202" i="91" s="1"/>
  <c r="O256" i="82"/>
  <c r="O252" i="91" s="1"/>
  <c r="V83" i="82"/>
  <c r="V85" i="91" s="1"/>
  <c r="V19" i="82"/>
  <c r="V21" i="91" s="1"/>
  <c r="U63" i="91"/>
  <c r="V164" i="82"/>
  <c r="V155" i="91" s="1"/>
  <c r="V123" i="82"/>
  <c r="V122" i="91" s="1"/>
  <c r="O82" i="82"/>
  <c r="O84" i="91" s="1"/>
  <c r="N124" i="91"/>
  <c r="V114" i="82"/>
  <c r="V114" i="91" s="1"/>
  <c r="V125" i="82"/>
  <c r="V124" i="91" s="1"/>
  <c r="U183" i="91"/>
  <c r="V188" i="82"/>
  <c r="V183" i="91" s="1"/>
  <c r="N183" i="91"/>
  <c r="O188" i="82"/>
  <c r="O183" i="91" s="1"/>
  <c r="U121" i="91"/>
  <c r="V122" i="82"/>
  <c r="V121" i="91" s="1"/>
  <c r="O94" i="82"/>
  <c r="O96" i="91" s="1"/>
  <c r="O68" i="82"/>
  <c r="O68" i="91" s="1"/>
  <c r="V93" i="82"/>
  <c r="V95" i="91" s="1"/>
  <c r="V91" i="82"/>
  <c r="V93" i="91" s="1"/>
  <c r="O91" i="82"/>
  <c r="O93" i="91" s="1"/>
  <c r="O130" i="82"/>
  <c r="O128" i="91" s="1"/>
  <c r="V130" i="82"/>
  <c r="V128" i="91" s="1"/>
  <c r="N5" i="91"/>
  <c r="U159" i="91"/>
  <c r="V160" i="82"/>
  <c r="V152" i="91" s="1"/>
  <c r="V170" i="82"/>
  <c r="V162" i="91" s="1"/>
  <c r="N16" i="91"/>
  <c r="U162" i="91"/>
  <c r="O170" i="82"/>
  <c r="O162" i="91" s="1"/>
  <c r="V121" i="82"/>
  <c r="V120" i="91" s="1"/>
  <c r="V68" i="82"/>
  <c r="V68" i="91" s="1"/>
  <c r="V3" i="82"/>
  <c r="V5" i="91" s="1"/>
  <c r="V173" i="82"/>
  <c r="V164" i="91" s="1"/>
  <c r="V14" i="82"/>
  <c r="V16" i="91" s="1"/>
  <c r="N69" i="91"/>
  <c r="V69" i="82"/>
  <c r="V69" i="91" s="1"/>
  <c r="O191" i="82"/>
  <c r="O186" i="91" s="1"/>
  <c r="N66" i="91"/>
  <c r="O181" i="91"/>
  <c r="U195" i="91"/>
  <c r="V200" i="82"/>
  <c r="V195" i="91" s="1"/>
  <c r="U187" i="91"/>
  <c r="V192" i="82"/>
  <c r="V187" i="91" s="1"/>
  <c r="V189" i="82"/>
  <c r="V184" i="91" s="1"/>
  <c r="U184" i="91"/>
  <c r="O204" i="82"/>
  <c r="O199" i="91" s="1"/>
  <c r="N194" i="91"/>
  <c r="O199" i="82"/>
  <c r="O194" i="91" s="1"/>
  <c r="O200" i="82"/>
  <c r="O195" i="91" s="1"/>
  <c r="N195" i="91"/>
  <c r="O196" i="82"/>
  <c r="O191" i="91" s="1"/>
  <c r="N191" i="91"/>
  <c r="O192" i="82"/>
  <c r="O187" i="91" s="1"/>
  <c r="N187" i="91"/>
  <c r="N184" i="91"/>
  <c r="O189" i="82"/>
  <c r="O184" i="91" s="1"/>
  <c r="V181" i="91"/>
  <c r="U181" i="91"/>
  <c r="O66" i="82"/>
  <c r="O66" i="91" s="1"/>
  <c r="U191" i="91"/>
  <c r="V196" i="82"/>
  <c r="V191" i="91" s="1"/>
  <c r="O206" i="82"/>
  <c r="O201" i="91" s="1"/>
  <c r="N201" i="91"/>
  <c r="U196" i="91"/>
  <c r="V201" i="82"/>
  <c r="V196" i="91" s="1"/>
  <c r="U188" i="91"/>
  <c r="V193" i="82"/>
  <c r="V188" i="91" s="1"/>
  <c r="O198" i="82"/>
  <c r="O193" i="91" s="1"/>
  <c r="N193" i="91"/>
  <c r="U186" i="91"/>
  <c r="V191" i="82"/>
  <c r="V186" i="91" s="1"/>
  <c r="N182" i="91"/>
  <c r="O182" i="91"/>
  <c r="U201" i="91"/>
  <c r="V206" i="82"/>
  <c r="V201" i="91" s="1"/>
  <c r="N196" i="91"/>
  <c r="O201" i="82"/>
  <c r="O196" i="91" s="1"/>
  <c r="N188" i="91"/>
  <c r="O193" i="82"/>
  <c r="O188" i="91" s="1"/>
  <c r="U193" i="91"/>
  <c r="V198" i="82"/>
  <c r="V193" i="91" s="1"/>
  <c r="U182" i="91"/>
  <c r="V182" i="91"/>
  <c r="U190" i="91"/>
  <c r="V195" i="82"/>
  <c r="V190" i="91" s="1"/>
  <c r="O203" i="82"/>
  <c r="O198" i="91" s="1"/>
  <c r="N198" i="91"/>
  <c r="N192" i="91"/>
  <c r="O197" i="82"/>
  <c r="O192" i="91" s="1"/>
  <c r="U185" i="91"/>
  <c r="V190" i="82"/>
  <c r="V185" i="91" s="1"/>
  <c r="N190" i="91"/>
  <c r="O195" i="82"/>
  <c r="O190" i="91" s="1"/>
  <c r="U198" i="91"/>
  <c r="V203" i="82"/>
  <c r="V198" i="91" s="1"/>
  <c r="U192" i="91"/>
  <c r="V197" i="82"/>
  <c r="V192" i="91" s="1"/>
  <c r="N185" i="91"/>
  <c r="O190" i="82"/>
  <c r="O185" i="91" s="1"/>
  <c r="V204" i="82"/>
  <c r="V199" i="91" s="1"/>
  <c r="U199" i="91"/>
  <c r="U194" i="91"/>
  <c r="V199" i="82"/>
  <c r="V194" i="91" s="1"/>
  <c r="U29" i="91"/>
  <c r="U69" i="91"/>
  <c r="U134" i="91"/>
  <c r="U117" i="91"/>
  <c r="V139" i="82"/>
  <c r="V136" i="91" s="1"/>
  <c r="V18" i="82"/>
  <c r="V20" i="91" s="1"/>
  <c r="N158" i="91"/>
  <c r="O36" i="82"/>
  <c r="O38" i="91" s="1"/>
  <c r="O161" i="82"/>
  <c r="O153" i="91" s="1"/>
  <c r="V161" i="82"/>
  <c r="V153" i="91" s="1"/>
  <c r="V138" i="82"/>
  <c r="V135" i="91" s="1"/>
  <c r="V75" i="82"/>
  <c r="V77" i="91" s="1"/>
  <c r="U77" i="91"/>
  <c r="V166" i="82"/>
  <c r="V158" i="91" s="1"/>
  <c r="V36" i="82"/>
  <c r="V38" i="91" s="1"/>
  <c r="U73" i="91"/>
  <c r="V73" i="91"/>
  <c r="U140" i="91"/>
  <c r="N127" i="91"/>
  <c r="O129" i="82"/>
  <c r="O127" i="91" s="1"/>
  <c r="V129" i="82"/>
  <c r="V127" i="91" s="1"/>
  <c r="N120" i="91"/>
  <c r="O121" i="82"/>
  <c r="O120" i="91" s="1"/>
  <c r="O117" i="82"/>
  <c r="O116" i="91" s="1"/>
  <c r="V176" i="82"/>
  <c r="V168" i="91" s="1"/>
  <c r="U56" i="91"/>
  <c r="V55" i="82"/>
  <c r="V56" i="91" s="1"/>
  <c r="V145" i="82"/>
  <c r="V142" i="91" s="1"/>
  <c r="V62" i="82"/>
  <c r="V62" i="91" s="1"/>
  <c r="N28" i="91"/>
  <c r="O145" i="82"/>
  <c r="O142" i="91" s="1"/>
  <c r="V117" i="82"/>
  <c r="V116" i="91" s="1"/>
  <c r="V26" i="82"/>
  <c r="V28" i="91" s="1"/>
  <c r="V90" i="82"/>
  <c r="V92" i="91" s="1"/>
  <c r="U92" i="91"/>
  <c r="V162" i="82"/>
  <c r="V154" i="91" s="1"/>
  <c r="O162" i="82"/>
  <c r="O154" i="91" s="1"/>
  <c r="V146" i="82"/>
  <c r="V143" i="91" s="1"/>
  <c r="U125" i="91"/>
  <c r="V127" i="82"/>
  <c r="V125" i="91" s="1"/>
  <c r="N54" i="91"/>
  <c r="O53" i="82"/>
  <c r="O54" i="91" s="1"/>
  <c r="U54" i="91"/>
  <c r="V53" i="82"/>
  <c r="V54" i="91" s="1"/>
  <c r="N43" i="91"/>
  <c r="O41" i="82"/>
  <c r="O43" i="91" s="1"/>
  <c r="V41" i="82"/>
  <c r="V43" i="91" s="1"/>
  <c r="U43" i="91"/>
  <c r="U106" i="91"/>
  <c r="O56" i="82"/>
  <c r="O57" i="91" s="1"/>
  <c r="O78" i="82"/>
  <c r="O80" i="91" s="1"/>
  <c r="V17" i="82"/>
  <c r="V19" i="91" s="1"/>
  <c r="O17" i="82"/>
  <c r="O19" i="91" s="1"/>
  <c r="U57" i="91"/>
  <c r="V56" i="82"/>
  <c r="V57" i="91" s="1"/>
  <c r="U80" i="91"/>
  <c r="V78" i="82"/>
  <c r="V80" i="91" s="1"/>
  <c r="U119" i="91"/>
  <c r="V120" i="82"/>
  <c r="V119" i="91" s="1"/>
  <c r="N129" i="91"/>
  <c r="O131" i="82"/>
  <c r="O129" i="91" s="1"/>
  <c r="U129" i="91"/>
  <c r="V131" i="82"/>
  <c r="V129" i="91" s="1"/>
  <c r="U91" i="91"/>
  <c r="V89" i="82"/>
  <c r="V91" i="91" s="1"/>
  <c r="V177" i="91"/>
  <c r="V107" i="82"/>
  <c r="V107" i="91" s="1"/>
  <c r="U60" i="91"/>
  <c r="V60" i="82"/>
  <c r="V60" i="91" s="1"/>
  <c r="O187" i="82"/>
  <c r="O179" i="91" s="1"/>
  <c r="V82" i="82"/>
  <c r="V84" i="91" s="1"/>
  <c r="U84" i="91"/>
  <c r="V29" i="82"/>
  <c r="V31" i="91" s="1"/>
  <c r="O186" i="82"/>
  <c r="O178" i="91" s="1"/>
  <c r="O178" i="82"/>
  <c r="O170" i="91" s="1"/>
  <c r="V180" i="91"/>
  <c r="N180" i="91"/>
  <c r="O180" i="91"/>
  <c r="U178" i="91"/>
  <c r="V186" i="82"/>
  <c r="V178" i="91" s="1"/>
  <c r="U179" i="91"/>
  <c r="V187" i="82"/>
  <c r="V179" i="91" s="1"/>
  <c r="U172" i="91"/>
  <c r="V180" i="82"/>
  <c r="V172" i="91" s="1"/>
  <c r="O180" i="82"/>
  <c r="O172" i="91" s="1"/>
  <c r="U170" i="91"/>
  <c r="V178" i="82"/>
  <c r="V170" i="91" s="1"/>
  <c r="U165" i="91"/>
  <c r="V165" i="91"/>
  <c r="O183" i="82"/>
  <c r="O174" i="91" s="1"/>
  <c r="U174" i="91"/>
  <c r="V183" i="82"/>
  <c r="V174" i="91" s="1"/>
  <c r="O29" i="82"/>
  <c r="O31" i="91" s="1"/>
  <c r="O5" i="82"/>
  <c r="O7" i="91" s="1"/>
  <c r="V8" i="82"/>
  <c r="V10" i="91" s="1"/>
  <c r="O35" i="82"/>
  <c r="O37" i="91" s="1"/>
  <c r="U7" i="91"/>
  <c r="V5" i="82"/>
  <c r="V7" i="91" s="1"/>
  <c r="U32" i="91"/>
  <c r="V30" i="82"/>
  <c r="V32" i="91" s="1"/>
  <c r="O30" i="82"/>
  <c r="O32" i="91" s="1"/>
  <c r="N32" i="91"/>
  <c r="O13" i="82"/>
  <c r="O15" i="91" s="1"/>
  <c r="O33" i="82"/>
  <c r="O35" i="91" s="1"/>
  <c r="O10" i="82"/>
  <c r="O12" i="91" s="1"/>
  <c r="U109" i="91"/>
  <c r="V109" i="82"/>
  <c r="V109" i="91" s="1"/>
  <c r="O109" i="82"/>
  <c r="O109" i="91" s="1"/>
  <c r="N109" i="91"/>
  <c r="O102" i="82"/>
  <c r="O103" i="91" s="1"/>
  <c r="O28" i="82"/>
  <c r="O30" i="91" s="1"/>
  <c r="O111" i="82"/>
  <c r="O111" i="91" s="1"/>
  <c r="N111" i="91"/>
  <c r="U35" i="91"/>
  <c r="V33" i="82"/>
  <c r="V35" i="91" s="1"/>
  <c r="U111" i="91"/>
  <c r="V111" i="82"/>
  <c r="V111" i="91" s="1"/>
  <c r="U103" i="91"/>
  <c r="V102" i="82"/>
  <c r="V103" i="91" s="1"/>
  <c r="U30" i="91"/>
  <c r="V28" i="82"/>
  <c r="V30" i="91" s="1"/>
  <c r="U15" i="91"/>
  <c r="V13" i="82"/>
  <c r="V15" i="91" s="1"/>
  <c r="O103" i="82"/>
  <c r="O104" i="91" s="1"/>
  <c r="O39" i="82"/>
  <c r="O41" i="91" s="1"/>
  <c r="O12" i="82"/>
  <c r="O14" i="91" s="1"/>
  <c r="O20" i="82"/>
  <c r="O22" i="91" s="1"/>
  <c r="U22" i="91"/>
  <c r="V20" i="82"/>
  <c r="V22" i="91" s="1"/>
  <c r="O110" i="82"/>
  <c r="O110" i="91" s="1"/>
  <c r="N110" i="91"/>
  <c r="O97" i="82"/>
  <c r="O98" i="91" s="1"/>
  <c r="O108" i="82"/>
  <c r="O108" i="91" s="1"/>
  <c r="V110" i="82"/>
  <c r="V110" i="91" s="1"/>
  <c r="U110" i="91"/>
  <c r="V108" i="82"/>
  <c r="V108" i="91" s="1"/>
  <c r="U108" i="91"/>
  <c r="U12" i="91"/>
  <c r="V10" i="82"/>
  <c r="V12" i="91" s="1"/>
  <c r="U98" i="91"/>
  <c r="V97" i="82"/>
  <c r="V98" i="91" s="1"/>
  <c r="O32" i="82"/>
  <c r="O34" i="91" s="1"/>
  <c r="V103" i="82"/>
  <c r="V104" i="91" s="1"/>
  <c r="U104" i="91"/>
  <c r="V32" i="82"/>
  <c r="V34" i="91" s="1"/>
  <c r="U34" i="91"/>
  <c r="U14" i="91"/>
  <c r="V12" i="82"/>
  <c r="V14" i="91" s="1"/>
  <c r="U41" i="91"/>
  <c r="V39" i="82"/>
  <c r="V41" i="91" s="1"/>
  <c r="O7" i="82"/>
  <c r="O9" i="91" s="1"/>
  <c r="N9" i="91"/>
  <c r="V100" i="82"/>
  <c r="V101" i="91" s="1"/>
  <c r="U101" i="91"/>
  <c r="V112" i="82"/>
  <c r="V112" i="91" s="1"/>
  <c r="U112" i="91"/>
  <c r="O100" i="82"/>
  <c r="O101" i="91" s="1"/>
  <c r="O31" i="82"/>
  <c r="O33" i="91" s="1"/>
  <c r="O112" i="82"/>
  <c r="O112" i="91" s="1"/>
  <c r="O38" i="82"/>
  <c r="O40" i="91" s="1"/>
  <c r="V16" i="82"/>
  <c r="V18" i="91" s="1"/>
  <c r="U18" i="91"/>
  <c r="U9" i="91"/>
  <c r="V7" i="82"/>
  <c r="V9" i="91" s="1"/>
  <c r="O11" i="82"/>
  <c r="O13" i="91" s="1"/>
  <c r="O16" i="82"/>
  <c r="O18" i="91" s="1"/>
  <c r="O23" i="82"/>
  <c r="O25" i="91" s="1"/>
  <c r="N25" i="91"/>
  <c r="V11" i="82"/>
  <c r="V13" i="91" s="1"/>
  <c r="U13" i="91"/>
  <c r="V38" i="82"/>
  <c r="V40" i="91" s="1"/>
  <c r="U40" i="91"/>
  <c r="U25" i="91"/>
  <c r="V23" i="82"/>
  <c r="V25" i="91" s="1"/>
  <c r="V35" i="82"/>
  <c r="V37" i="91" s="1"/>
  <c r="U37" i="91"/>
  <c r="V31" i="82"/>
  <c r="V33" i="91" s="1"/>
  <c r="U33" i="91"/>
  <c r="O21" i="82"/>
  <c r="O23" i="91" s="1"/>
  <c r="N23" i="91"/>
  <c r="U11" i="91"/>
  <c r="V9" i="82"/>
  <c r="V11" i="91" s="1"/>
  <c r="O101" i="82"/>
  <c r="O102" i="91" s="1"/>
  <c r="U23" i="91"/>
  <c r="V21" i="82"/>
  <c r="V23" i="91" s="1"/>
  <c r="O9" i="82"/>
  <c r="O11" i="91" s="1"/>
  <c r="N11" i="91"/>
  <c r="V101" i="82"/>
  <c r="V102" i="91" s="1"/>
  <c r="U102" i="91"/>
</calcChain>
</file>

<file path=xl/sharedStrings.xml><?xml version="1.0" encoding="utf-8"?>
<sst xmlns="http://schemas.openxmlformats.org/spreadsheetml/2006/main" count="45589" uniqueCount="504">
  <si>
    <t>م</t>
  </si>
  <si>
    <t xml:space="preserve">اليومية </t>
  </si>
  <si>
    <t xml:space="preserve">اسم السائق </t>
  </si>
  <si>
    <t xml:space="preserve">ملاحظات </t>
  </si>
  <si>
    <t xml:space="preserve">خصومات </t>
  </si>
  <si>
    <t xml:space="preserve">سلف </t>
  </si>
  <si>
    <t xml:space="preserve">الصافي </t>
  </si>
  <si>
    <t>التاريخ</t>
  </si>
  <si>
    <t>سعيد الصباغ</t>
  </si>
  <si>
    <t xml:space="preserve">مصطفي </t>
  </si>
  <si>
    <t xml:space="preserve">رجب سلامة </t>
  </si>
  <si>
    <t>محمد رضا</t>
  </si>
  <si>
    <t xml:space="preserve">اضافي </t>
  </si>
  <si>
    <t xml:space="preserve">خط الدورة </t>
  </si>
  <si>
    <t xml:space="preserve">سعر اليومية </t>
  </si>
  <si>
    <t xml:space="preserve">شركة البدايه الاولى لحلول الاعمال-خط قليوب </t>
  </si>
  <si>
    <t xml:space="preserve">قليوب </t>
  </si>
  <si>
    <t xml:space="preserve">اجمالي الدورة </t>
  </si>
  <si>
    <t>TO DATE</t>
  </si>
  <si>
    <t xml:space="preserve">داخلي </t>
  </si>
  <si>
    <t xml:space="preserve">شركة البدايه الاولى لحلول الاعمال-خط داخلي </t>
  </si>
  <si>
    <t xml:space="preserve">شركة لوجستيكا للخدمات اللوجستية-خط المرج صباحي </t>
  </si>
  <si>
    <t>المرج -صباحي</t>
  </si>
  <si>
    <t>رجب سلامة</t>
  </si>
  <si>
    <t xml:space="preserve">شركة لوجستيكا للخدمات اللوجستية-خط نكلا القناطر مسائي-ذهاب </t>
  </si>
  <si>
    <t>محمد عزمي</t>
  </si>
  <si>
    <t>حدائق الاهرام-الادارة</t>
  </si>
  <si>
    <t xml:space="preserve">شركة لوجستيكا للخدمات اللوجستية-خط حدائق الاهرام -الادارة </t>
  </si>
  <si>
    <t xml:space="preserve">شركة لوجستيكا للخدمات اللوجستية-خط المنوفية-صباحي </t>
  </si>
  <si>
    <t xml:space="preserve">شركة لوجستيكا للخدمات اللوجستية-خط مخزن عفيفي </t>
  </si>
  <si>
    <t>مخزن عفيفي</t>
  </si>
  <si>
    <t>المنوفية-صباحي</t>
  </si>
  <si>
    <t xml:space="preserve">شركة لوجستيكا للخدمات اللوجستية-خط نكلا القناطر مسائي-عودة </t>
  </si>
  <si>
    <t>نكلا القناطر-م ذهاب</t>
  </si>
  <si>
    <t>نكلا القناطر-م عودة</t>
  </si>
  <si>
    <t>حسام سعيد</t>
  </si>
  <si>
    <t>شركة لوجستيكا للخدمات اللوجستية-خط نكلا القناطر أولي</t>
  </si>
  <si>
    <t>القناطر اولي</t>
  </si>
  <si>
    <t>شركة لوجستيكا للخدمات اللوجستية-خط نكلا القناطر ثانية</t>
  </si>
  <si>
    <t>شركة لوجستيكا للخدمات اللوجستية-خط نكلا القناطر ثالثة</t>
  </si>
  <si>
    <t>شركة لوجستيكا للخدمات اللوجستية-خط نكلا القناطر صباحي</t>
  </si>
  <si>
    <t>مصطفي شيكوي</t>
  </si>
  <si>
    <t>شركة لوجستيكا للخدمات اللوجستية-خط م.نصر الادراة صباحي</t>
  </si>
  <si>
    <t>شركة لوجستيكا للخدمات اللوجستية-خط المنيب مسائي</t>
  </si>
  <si>
    <t xml:space="preserve">سعيد كمال </t>
  </si>
  <si>
    <t>احمد السيد الصباغ</t>
  </si>
  <si>
    <t>القناطر ثانية</t>
  </si>
  <si>
    <t>القناطر ثالثة</t>
  </si>
  <si>
    <t>نكلا القناطر-ص</t>
  </si>
  <si>
    <t>م.نصر الادارة ص</t>
  </si>
  <si>
    <t>المنيب مسائي</t>
  </si>
  <si>
    <t xml:space="preserve">المرج ثالثة </t>
  </si>
  <si>
    <t>شركة لوجستيكا للخدمات اللوجستية-خط المرج ثالثة</t>
  </si>
  <si>
    <t>شركة لوجستيكا للخدمات اللوجستية-خط المنيب صباحي</t>
  </si>
  <si>
    <t>وديع</t>
  </si>
  <si>
    <t>الكيمان صباحي</t>
  </si>
  <si>
    <t>شركة لوجستيكا للخدمات اللوجستية-خط الكيمان صباحي</t>
  </si>
  <si>
    <t>شركة لوجستيكا للخدمات اللوجستية-خط دمو صباحي</t>
  </si>
  <si>
    <t>دمو صباحي</t>
  </si>
  <si>
    <t>المعادي ابو رواش ص</t>
  </si>
  <si>
    <t>شركة لوجستيكا للخدمات اللوجستية-خط المعادي ابو رواش صباحي</t>
  </si>
  <si>
    <t xml:space="preserve">احمد عويس </t>
  </si>
  <si>
    <t>شركة لوجستيكا للخدمات اللوجستية-خط المنيب اضافي طوارئ</t>
  </si>
  <si>
    <t>المنيب اضافي طوارئ</t>
  </si>
  <si>
    <t>المنيب انصراف اضافي</t>
  </si>
  <si>
    <t>شركة لوجستيكا للخدمات اللوجستية-خط المنيب انصراف اضافي</t>
  </si>
  <si>
    <t>شركة لوجستيكا للخدمات اللوجستية-خط القناطر ابو رواش صباحي</t>
  </si>
  <si>
    <t>القناطر ابو رواش ص</t>
  </si>
  <si>
    <t>محمد جمال</t>
  </si>
  <si>
    <t>القناطر اضافي طوارئ</t>
  </si>
  <si>
    <t>القناطر انصراف اضافي</t>
  </si>
  <si>
    <t>شركة لوجستيكا للخدمات اللوجستية-خط القناطر انصراف اضافي</t>
  </si>
  <si>
    <t>شركة سعودي-خط المؤسسة-المخاذن</t>
  </si>
  <si>
    <t>عماد النجار</t>
  </si>
  <si>
    <t>المؤسسة - المخاذن</t>
  </si>
  <si>
    <t>شركة سعودي-خط المرج-المخاذن</t>
  </si>
  <si>
    <t>المرج - المخاذن</t>
  </si>
  <si>
    <t>شركة سعودي-خط الدائري وردية واحدة</t>
  </si>
  <si>
    <t>الدائري وردية واحدة</t>
  </si>
  <si>
    <t>شركة سعودي-خط قليوب بتوين</t>
  </si>
  <si>
    <t>قليوب بتوين</t>
  </si>
  <si>
    <t>الجرد-ابورواش</t>
  </si>
  <si>
    <t>شركة سعودي-خط الجرد ابو رواش</t>
  </si>
  <si>
    <t>شركة سعودي-خط الهرم دريم</t>
  </si>
  <si>
    <t xml:space="preserve">الهرم-دريم </t>
  </si>
  <si>
    <t>عبدالرحمن</t>
  </si>
  <si>
    <t xml:space="preserve">المؤسسة-دريم </t>
  </si>
  <si>
    <t>شركة سعودي-خط المؤسسة دريم</t>
  </si>
  <si>
    <t>حلوان</t>
  </si>
  <si>
    <t>فرج</t>
  </si>
  <si>
    <t>شركة سعودي-خط حلوان-اتوبيس</t>
  </si>
  <si>
    <t>شركة سعودي-خط حلوان-ميكروباص</t>
  </si>
  <si>
    <t>حلوان اضافي صباحي وردية</t>
  </si>
  <si>
    <t>شركة سعودي-خط حلوان-اضافي صباحي وردية</t>
  </si>
  <si>
    <t>شركة سعودي-خط حلوان-2 وردية</t>
  </si>
  <si>
    <t>حلوان 2 وردية</t>
  </si>
  <si>
    <t>شركة سعودي-خط القومية</t>
  </si>
  <si>
    <t>ممدوح كيلاني</t>
  </si>
  <si>
    <t>القومية</t>
  </si>
  <si>
    <t>شركة سعودي-خط عدلي منصور ذهاب</t>
  </si>
  <si>
    <t xml:space="preserve">عدلي منصور ذهاب </t>
  </si>
  <si>
    <t>شركة سعودي-خط المنيب</t>
  </si>
  <si>
    <t>المنيب</t>
  </si>
  <si>
    <t>شركة سعودي-خط المنيب اضافي صباحي وردية</t>
  </si>
  <si>
    <t>المنيب-اضافي صـ وردية</t>
  </si>
  <si>
    <t>شركة سعودي-خط السلام-القطامية</t>
  </si>
  <si>
    <t>السلام-القطامية</t>
  </si>
  <si>
    <t>المنيب -3 ورديات</t>
  </si>
  <si>
    <t>شركة سعودي-خط قليوب 1</t>
  </si>
  <si>
    <t>قليوب 1</t>
  </si>
  <si>
    <t>قليوب 2</t>
  </si>
  <si>
    <t>حسن خطاب</t>
  </si>
  <si>
    <t>عدلي منصور ذهاب</t>
  </si>
  <si>
    <t>كرم</t>
  </si>
  <si>
    <t>عدلي منصور ذهاب *</t>
  </si>
  <si>
    <t>شركة سعودي-خط قليوب 2</t>
  </si>
  <si>
    <t>شركة سعودي-خط المنيب-القطامية</t>
  </si>
  <si>
    <t>محمد خطاب</t>
  </si>
  <si>
    <t>المنيب-القطامية</t>
  </si>
  <si>
    <t>فرج خطاب</t>
  </si>
  <si>
    <t>شركة سعودي-خط حلوان القطامية</t>
  </si>
  <si>
    <t>حلوان القطامية</t>
  </si>
  <si>
    <t xml:space="preserve">حلوان </t>
  </si>
  <si>
    <t xml:space="preserve">شركة سعودي-خط حلوان </t>
  </si>
  <si>
    <t>مصطفي رشدي</t>
  </si>
  <si>
    <t>صقر قريش القطامية -ورديتين</t>
  </si>
  <si>
    <t>شركة سعودي-خط صقر قريش القطامية -ورديتين</t>
  </si>
  <si>
    <t>منيب صباحي ومسائي</t>
  </si>
  <si>
    <t>شركة سعودي-خط منيب صباحي ومسائي</t>
  </si>
  <si>
    <t>شركة سعودي-خط المنيب اضافي-صباحي</t>
  </si>
  <si>
    <t>المنيب اضافي-صباحي</t>
  </si>
  <si>
    <t>شركة جمال لويس عبدالملاك هايبر نجمة-خط المنيب -3ورديات</t>
  </si>
  <si>
    <t>شركة جمال لويس عبدالملاك هايبر نجمة-خط قليوب-3ورديات</t>
  </si>
  <si>
    <t>قليوب-3ورديات</t>
  </si>
  <si>
    <t>احمد كشك</t>
  </si>
  <si>
    <t>محمد عبدالمنعم</t>
  </si>
  <si>
    <t>قليوب-وردية</t>
  </si>
  <si>
    <t>شركة جمال لويس عبدالملاك هايبر نجمة-خط قليوب-وردية</t>
  </si>
  <si>
    <t>الف مسكن-3ورديات</t>
  </si>
  <si>
    <t>شركة جمال لويس عبدالملاك هايبر نجمة-خط الف مسكن-3ورديات</t>
  </si>
  <si>
    <t>مصطفي</t>
  </si>
  <si>
    <t>تاريخ الحركة</t>
  </si>
  <si>
    <t xml:space="preserve">البيان </t>
  </si>
  <si>
    <t xml:space="preserve">مدين </t>
  </si>
  <si>
    <t>دائن</t>
  </si>
  <si>
    <t>الرصيد</t>
  </si>
  <si>
    <t>31/12/2025</t>
  </si>
  <si>
    <t>رصيد اول المدة</t>
  </si>
  <si>
    <t>إيداع</t>
  </si>
  <si>
    <t>سحب</t>
  </si>
  <si>
    <t>رقم الحساب/</t>
  </si>
  <si>
    <t>تاريخ</t>
  </si>
  <si>
    <t xml:space="preserve">اسم البنك / البنك الأهلي المصري </t>
  </si>
  <si>
    <t>من   31/12/2025</t>
  </si>
  <si>
    <t>الي   31/12/2026</t>
  </si>
  <si>
    <t xml:space="preserve">اسم الحساب / </t>
  </si>
  <si>
    <t>اسم البنك / البنك التجاري الدولي</t>
  </si>
  <si>
    <t xml:space="preserve">اسم البنك / البنك الوطني القطري الأهلي </t>
  </si>
  <si>
    <t xml:space="preserve">اسم البنك /بنك ابوظبي الأول مصر </t>
  </si>
  <si>
    <t xml:space="preserve">التاريخ </t>
  </si>
  <si>
    <t>سلف</t>
  </si>
  <si>
    <t>اسم الموظف</t>
  </si>
  <si>
    <t>الوظيفة</t>
  </si>
  <si>
    <t>استقطاعات</t>
  </si>
  <si>
    <t>خصومات</t>
  </si>
  <si>
    <t>الصافي</t>
  </si>
  <si>
    <t>ملاحظات</t>
  </si>
  <si>
    <t>كشف رواتب موظفين</t>
  </si>
  <si>
    <t>عمرو عتمان</t>
  </si>
  <si>
    <t>بسام محمد</t>
  </si>
  <si>
    <t>علاء السيد</t>
  </si>
  <si>
    <t>محمد محسن</t>
  </si>
  <si>
    <t xml:space="preserve">محمد جمال </t>
  </si>
  <si>
    <t>سيد الحاوي</t>
  </si>
  <si>
    <t>رئيس مجلس إدارة</t>
  </si>
  <si>
    <t>مدير تشغيل</t>
  </si>
  <si>
    <t>مسئول حركة</t>
  </si>
  <si>
    <t>محاسب</t>
  </si>
  <si>
    <t>سائق</t>
  </si>
  <si>
    <t>اجمالي الراتب</t>
  </si>
  <si>
    <t>اجمالي رواتب شهر يناير 2026</t>
  </si>
  <si>
    <t>اجمالي رواتب شهر فبراير 2026</t>
  </si>
  <si>
    <t>اجمالي رواتب شهر مارس 2026</t>
  </si>
  <si>
    <t>اجمالي رواتب شهر ابريل 2026</t>
  </si>
  <si>
    <t>اجمالي رواتب شهر مايو 2026</t>
  </si>
  <si>
    <t>اجمالي رواتب شهر يونيه 2026</t>
  </si>
  <si>
    <t>اجمالي رواتب شهر يوليو 2026</t>
  </si>
  <si>
    <t>اجمالي رواتب شهر اغسطس 2026</t>
  </si>
  <si>
    <t>اجمالي رواتب شهر سبتمبر 2026</t>
  </si>
  <si>
    <t>اجمالي رواتب شهر اكتوبر 2026</t>
  </si>
  <si>
    <t>اجمالي رواتب شهر نوفمبر 2026</t>
  </si>
  <si>
    <t>اجمالي رواتب شهر ديسمبر 2026</t>
  </si>
  <si>
    <t>إضافي</t>
  </si>
  <si>
    <t>كشف حساب شركة / سعودي</t>
  </si>
  <si>
    <t xml:space="preserve">   </t>
  </si>
  <si>
    <t>رقم المستند</t>
  </si>
  <si>
    <t>كشف حساب شركة / لوجستيكا</t>
  </si>
  <si>
    <t>رقم القسط</t>
  </si>
  <si>
    <t>حالة السداد</t>
  </si>
  <si>
    <t>تاريخ الاستحقاق</t>
  </si>
  <si>
    <t xml:space="preserve">تم الدفع </t>
  </si>
  <si>
    <t xml:space="preserve">بداية اول قسط 1/10/2025  انتهاء في  1/09/2029  </t>
  </si>
  <si>
    <t xml:space="preserve">بداية اول قسط 1/01/2026  انتهاء في  1/12/2030  </t>
  </si>
  <si>
    <t xml:space="preserve">اسم الشركة </t>
  </si>
  <si>
    <t xml:space="preserve">اجمالي سعر اليومية </t>
  </si>
  <si>
    <t xml:space="preserve">خصم </t>
  </si>
  <si>
    <t>اسم الخط</t>
  </si>
  <si>
    <t xml:space="preserve">الفرع </t>
  </si>
  <si>
    <t xml:space="preserve">نوع السيارة </t>
  </si>
  <si>
    <t>FIRST START</t>
  </si>
  <si>
    <t xml:space="preserve">م.نصر </t>
  </si>
  <si>
    <t>ميكروباص صيني</t>
  </si>
  <si>
    <t xml:space="preserve">سعيد الصباغ </t>
  </si>
  <si>
    <t xml:space="preserve">التجمع </t>
  </si>
  <si>
    <t>سوزوكي</t>
  </si>
  <si>
    <t xml:space="preserve">عمرو برعي </t>
  </si>
  <si>
    <t>الجراج</t>
  </si>
  <si>
    <t>FLITCH AND GRAIN</t>
  </si>
  <si>
    <t>الف مسكن 3 وردية</t>
  </si>
  <si>
    <t>نجمة هليوبوليس</t>
  </si>
  <si>
    <t>اتوبيس 28</t>
  </si>
  <si>
    <t xml:space="preserve">محمد عبد المنعم </t>
  </si>
  <si>
    <t>قليوب 1 وردية</t>
  </si>
  <si>
    <t xml:space="preserve">قليوب 3 وردية </t>
  </si>
  <si>
    <t xml:space="preserve">المرج </t>
  </si>
  <si>
    <t>لوجستيكا</t>
  </si>
  <si>
    <t xml:space="preserve">اكتوبر </t>
  </si>
  <si>
    <t xml:space="preserve">هاي اس </t>
  </si>
  <si>
    <t>احمد السيد</t>
  </si>
  <si>
    <t xml:space="preserve">المنيب 3وردية </t>
  </si>
  <si>
    <t>القناطر 3 وردية</t>
  </si>
  <si>
    <t xml:space="preserve">محمد عزمي </t>
  </si>
  <si>
    <t xml:space="preserve">حدائق اكتوبر </t>
  </si>
  <si>
    <t xml:space="preserve">محمد رضا </t>
  </si>
  <si>
    <t xml:space="preserve">المنوفية </t>
  </si>
  <si>
    <t>الجلاتمة</t>
  </si>
  <si>
    <t xml:space="preserve">كوستر </t>
  </si>
  <si>
    <t>الفيوم 1</t>
  </si>
  <si>
    <t>الفيوم 2</t>
  </si>
  <si>
    <t xml:space="preserve">المعادي </t>
  </si>
  <si>
    <t xml:space="preserve">ابورواش </t>
  </si>
  <si>
    <t xml:space="preserve">القناطر </t>
  </si>
  <si>
    <t>المرج 2وردية</t>
  </si>
  <si>
    <t>سعودي</t>
  </si>
  <si>
    <t>المخاذن</t>
  </si>
  <si>
    <t>المؤسسة 2وردية</t>
  </si>
  <si>
    <t xml:space="preserve">الهرم </t>
  </si>
  <si>
    <t>دريم</t>
  </si>
  <si>
    <t>هايد بارك</t>
  </si>
  <si>
    <t xml:space="preserve">القومية </t>
  </si>
  <si>
    <t>ميفيدا</t>
  </si>
  <si>
    <t>المنيب 2 وردية</t>
  </si>
  <si>
    <t>القطامية</t>
  </si>
  <si>
    <t>قليوب 2 وردية</t>
  </si>
  <si>
    <t xml:space="preserve">محمد خطاب </t>
  </si>
  <si>
    <t xml:space="preserve">مدينتي </t>
  </si>
  <si>
    <t>كشف حساب شركة / نجمة هليوبوليس</t>
  </si>
  <si>
    <t>ط</t>
  </si>
  <si>
    <t>الفرق</t>
  </si>
  <si>
    <t xml:space="preserve">اجمالي قسط البنك </t>
  </si>
  <si>
    <t>كشف حساب شركة / FIRST START</t>
  </si>
  <si>
    <t>كشف حساب شركة / FLITCH AND GRAIN</t>
  </si>
  <si>
    <t>W/H  3%</t>
  </si>
  <si>
    <t>سعر يومية السائق</t>
  </si>
  <si>
    <t>ارباح اليومية</t>
  </si>
  <si>
    <t>مصطفي قليوب</t>
  </si>
  <si>
    <t>مصطفي الف مسكن</t>
  </si>
  <si>
    <t xml:space="preserve">الصافي المستحق للسائق </t>
  </si>
  <si>
    <t>الحلمية</t>
  </si>
  <si>
    <t xml:space="preserve">عدد الدورات </t>
  </si>
  <si>
    <t xml:space="preserve">الشهر </t>
  </si>
  <si>
    <t>Grand Total</t>
  </si>
  <si>
    <t>Column1</t>
  </si>
  <si>
    <t>اليوم</t>
  </si>
  <si>
    <t>العام</t>
  </si>
  <si>
    <t>ادخال</t>
  </si>
  <si>
    <t>نكلا حضور</t>
  </si>
  <si>
    <t>نكلا انصراف</t>
  </si>
  <si>
    <t>وديع 2</t>
  </si>
  <si>
    <t>وديع 1</t>
  </si>
  <si>
    <t>محمد جمال إضافي</t>
  </si>
  <si>
    <t>احمد عويس اضافي</t>
  </si>
  <si>
    <t>المؤسسة</t>
  </si>
  <si>
    <t>الدائري 1وردية</t>
  </si>
  <si>
    <t>مايو وردية</t>
  </si>
  <si>
    <t>المنيب5شفت</t>
  </si>
  <si>
    <t>ميكروباص</t>
  </si>
  <si>
    <t>المنيب Wصباحية</t>
  </si>
  <si>
    <t>صقر 2 وردية</t>
  </si>
  <si>
    <t xml:space="preserve">المنيب 1 وردية </t>
  </si>
  <si>
    <t xml:space="preserve">المنيب 2 وردية </t>
  </si>
  <si>
    <t>قليوب بيتوين</t>
  </si>
  <si>
    <t>عدلي منصور شفت</t>
  </si>
  <si>
    <t>المنيب 1 وردية</t>
  </si>
  <si>
    <t>Column2</t>
  </si>
  <si>
    <t xml:space="preserve"> سعر اليومية </t>
  </si>
  <si>
    <t xml:space="preserve">الاجمالي </t>
  </si>
  <si>
    <t xml:space="preserve">الايراد </t>
  </si>
  <si>
    <t>كود السائق</t>
  </si>
  <si>
    <t>سعر السائق جديد</t>
  </si>
  <si>
    <t>سعر اليومية جديد</t>
  </si>
  <si>
    <t xml:space="preserve"> الاجمالي </t>
  </si>
  <si>
    <t xml:space="preserve"> الايراد </t>
  </si>
  <si>
    <t>البيان</t>
  </si>
  <si>
    <t>ايراد</t>
  </si>
  <si>
    <t>نوع العملية</t>
  </si>
  <si>
    <t>مصروف</t>
  </si>
  <si>
    <t>المبلغ المنصروف</t>
  </si>
  <si>
    <t>المبلغ بالجنيه</t>
  </si>
  <si>
    <t xml:space="preserve"> </t>
  </si>
  <si>
    <t>تم الدفع</t>
  </si>
  <si>
    <t>تاريخ استحقاق البنك</t>
  </si>
  <si>
    <t xml:space="preserve">قسط العميل </t>
  </si>
  <si>
    <t>اجمالي قسط البنك</t>
  </si>
  <si>
    <t>بيان اقساط 2 اتوبيس متسوبيشي    فرج       QNB</t>
  </si>
  <si>
    <t xml:space="preserve">اجمالي قيمة التمويل </t>
  </si>
  <si>
    <t>عدد الاقساط</t>
  </si>
  <si>
    <t xml:space="preserve">البنك الوطني القطري الاهلي </t>
  </si>
  <si>
    <t xml:space="preserve">عدد الاقساط </t>
  </si>
  <si>
    <t xml:space="preserve">بنك ابو ظبي الاول مصر </t>
  </si>
  <si>
    <t>بنك بيت التمويل الكويتي</t>
  </si>
  <si>
    <t>وديعة صيانة</t>
  </si>
  <si>
    <t xml:space="preserve">البنك المسحوب عليه </t>
  </si>
  <si>
    <t>قيمة القسط</t>
  </si>
  <si>
    <t xml:space="preserve">تاريخ الاستحقاق </t>
  </si>
  <si>
    <t xml:space="preserve">شيك رقم </t>
  </si>
  <si>
    <r>
      <t xml:space="preserve">اقساط الشقة </t>
    </r>
    <r>
      <rPr>
        <b/>
        <sz val="36"/>
        <color theme="4" tint="-0.249977111117893"/>
        <rFont val="Arial"/>
        <family val="2"/>
        <scheme val="minor"/>
      </rPr>
      <t>FAB</t>
    </r>
    <r>
      <rPr>
        <b/>
        <sz val="36"/>
        <color theme="0"/>
        <rFont val="Arial"/>
        <family val="2"/>
        <scheme val="minor"/>
      </rPr>
      <t xml:space="preserve"> &amp; </t>
    </r>
    <r>
      <rPr>
        <b/>
        <sz val="36"/>
        <color rgb="FFF50B43"/>
        <rFont val="Arial"/>
        <family val="2"/>
        <scheme val="minor"/>
      </rPr>
      <t>QNB</t>
    </r>
  </si>
  <si>
    <r>
      <t xml:space="preserve">اقساط المكتب </t>
    </r>
    <r>
      <rPr>
        <b/>
        <sz val="36"/>
        <color theme="9" tint="0.39997558519241921"/>
        <rFont val="Arial"/>
        <family val="2"/>
        <scheme val="minor"/>
      </rPr>
      <t>KFH</t>
    </r>
    <r>
      <rPr>
        <b/>
        <sz val="36"/>
        <color theme="0"/>
        <rFont val="Arial"/>
        <family val="2"/>
        <scheme val="minor"/>
      </rPr>
      <t xml:space="preserve"> &amp; </t>
    </r>
    <r>
      <rPr>
        <b/>
        <sz val="36"/>
        <color theme="4" tint="-0.249977111117893"/>
        <rFont val="Arial"/>
        <family val="2"/>
        <scheme val="minor"/>
      </rPr>
      <t>FAB</t>
    </r>
  </si>
  <si>
    <t>رواتب شهر فبراير 2026</t>
  </si>
  <si>
    <t xml:space="preserve">صافي الربح </t>
  </si>
  <si>
    <t xml:space="preserve">ارباح شركاء </t>
  </si>
  <si>
    <t>اجمالي المصروف</t>
  </si>
  <si>
    <t xml:space="preserve">جراج سيارة </t>
  </si>
  <si>
    <t>مصروفات اخري</t>
  </si>
  <si>
    <t xml:space="preserve">صيانات </t>
  </si>
  <si>
    <t>استهلاك سولار</t>
  </si>
  <si>
    <t>راتب السائق</t>
  </si>
  <si>
    <t xml:space="preserve">اجمالي الدخل </t>
  </si>
  <si>
    <t>خط المنيب هايد بارك</t>
  </si>
  <si>
    <t xml:space="preserve">مصروفات اخري </t>
  </si>
  <si>
    <t xml:space="preserve">استهلاك سولار </t>
  </si>
  <si>
    <t xml:space="preserve">خط الحلمية مدينتي </t>
  </si>
  <si>
    <t xml:space="preserve">ايجار مكتب </t>
  </si>
  <si>
    <t xml:space="preserve">استهلاك سولار سيارة مكتب خط المنيب </t>
  </si>
  <si>
    <t xml:space="preserve">صيانات سيارة مكتب خط المنيب </t>
  </si>
  <si>
    <t xml:space="preserve">جراج سيارة المكتب خط المنيب </t>
  </si>
  <si>
    <t>استهلاك سولار سيارة مكتب خط الحلمية</t>
  </si>
  <si>
    <t>صيانات سيارة مكتب خط الحلمية</t>
  </si>
  <si>
    <t>جراج سيارة مكتب خط الحلمية</t>
  </si>
  <si>
    <t>حسام سعيد1</t>
  </si>
  <si>
    <t>حسام سعيد 2</t>
  </si>
  <si>
    <t>رجب سلامة 1</t>
  </si>
  <si>
    <t>عماد النجار1</t>
  </si>
  <si>
    <t>عماد النجار2</t>
  </si>
  <si>
    <t>عماد النجار 3</t>
  </si>
  <si>
    <t>عبد الرحمن1</t>
  </si>
  <si>
    <t>عبد الرحمن2</t>
  </si>
  <si>
    <t>ممدوح كيلاني 3</t>
  </si>
  <si>
    <t>ممدوح كيلاني1</t>
  </si>
  <si>
    <t>ممدوح كيلاني2</t>
  </si>
  <si>
    <t>مصطفي رشدي1</t>
  </si>
  <si>
    <t>مصطفي رشدي2</t>
  </si>
  <si>
    <t>مصطفي رشدي3</t>
  </si>
  <si>
    <t>مصطفي رشدي4</t>
  </si>
  <si>
    <t>مصطفي رشدي5</t>
  </si>
  <si>
    <t>ممدوح كيلاني4</t>
  </si>
  <si>
    <t>فرج 1</t>
  </si>
  <si>
    <t>فرج 2</t>
  </si>
  <si>
    <t>فرج 3</t>
  </si>
  <si>
    <t>فرج 4</t>
  </si>
  <si>
    <t>فرج 5</t>
  </si>
  <si>
    <t>كرم ترك 2</t>
  </si>
  <si>
    <t>كرم ترك 1</t>
  </si>
  <si>
    <t>كرم ترك 3</t>
  </si>
  <si>
    <t>كرم ترك 4</t>
  </si>
  <si>
    <t xml:space="preserve">رجب سلامة 2 </t>
  </si>
  <si>
    <t>عماد النجار 4</t>
  </si>
  <si>
    <t>مصطفي شكيوي</t>
  </si>
  <si>
    <t>ممدوح كيلاني3</t>
  </si>
  <si>
    <t>مصطفي رشدي6</t>
  </si>
  <si>
    <t>سيد الحاوي 2</t>
  </si>
  <si>
    <t xml:space="preserve">عدلي منصور </t>
  </si>
  <si>
    <t>محمد جمال طوسون</t>
  </si>
  <si>
    <t>حلوان مبيت</t>
  </si>
  <si>
    <t>فرج 6</t>
  </si>
  <si>
    <t>#REF!</t>
  </si>
  <si>
    <t>ممدوح كيلاني6</t>
  </si>
  <si>
    <t>بكر</t>
  </si>
  <si>
    <t>ايمن الفقي</t>
  </si>
  <si>
    <t>احمد محمود</t>
  </si>
  <si>
    <t>سامي</t>
  </si>
  <si>
    <t>محمد عزمي إضافي</t>
  </si>
  <si>
    <t>احمد محمود إضافي</t>
  </si>
  <si>
    <t>سامي إضافي</t>
  </si>
  <si>
    <t>حسام سعيد إضافي</t>
  </si>
  <si>
    <t>خالد</t>
  </si>
  <si>
    <t>25000 دعم من المكتب</t>
  </si>
  <si>
    <t>أثر رجعي</t>
  </si>
  <si>
    <t xml:space="preserve">أثر رجعي </t>
  </si>
  <si>
    <t>أثر رجعي + تشغيله ب2250</t>
  </si>
  <si>
    <t>إضافي احمد عويس</t>
  </si>
  <si>
    <t>إضافي محمد جمال</t>
  </si>
  <si>
    <t>إضافي حسام سعيد</t>
  </si>
  <si>
    <t>أثر رجعي + إضافي من الشهر 3</t>
  </si>
  <si>
    <t>احمد السيد إضافي</t>
  </si>
  <si>
    <t>إضافي احمد السيد</t>
  </si>
  <si>
    <t>يونيفورم</t>
  </si>
  <si>
    <t>مرتب خالد</t>
  </si>
  <si>
    <t>علاء</t>
  </si>
  <si>
    <t xml:space="preserve">محمد محسن </t>
  </si>
  <si>
    <t>G P S</t>
  </si>
  <si>
    <t>ميكانيكي</t>
  </si>
  <si>
    <t>الذبيحة</t>
  </si>
  <si>
    <t>فاتورة فون بسام</t>
  </si>
  <si>
    <t>خطوط فودافون</t>
  </si>
  <si>
    <t xml:space="preserve">اثر رجعي + باقي الأسبوع </t>
  </si>
  <si>
    <t>بسام سلفه</t>
  </si>
  <si>
    <t>علاء سلفه</t>
  </si>
  <si>
    <t>عبدو إضافي</t>
  </si>
  <si>
    <t>مشوار السادات</t>
  </si>
  <si>
    <t>زياده من شهر 5</t>
  </si>
  <si>
    <t>مرتب السائق</t>
  </si>
  <si>
    <t>طه1</t>
  </si>
  <si>
    <t>وردية جلاتمة</t>
  </si>
  <si>
    <t>3وردية المرج</t>
  </si>
  <si>
    <t>وردية منيب</t>
  </si>
  <si>
    <t>وردية قليوب</t>
  </si>
  <si>
    <t>سهرة قناطر</t>
  </si>
  <si>
    <t>شفت مرج</t>
  </si>
  <si>
    <t>قناطر لا يحسب عليها</t>
  </si>
  <si>
    <t>5شفتات مرج</t>
  </si>
  <si>
    <t>وردية قناطر</t>
  </si>
  <si>
    <t>2وردية مرج صد رد</t>
  </si>
  <si>
    <t>وردية منيب محمد جابر</t>
  </si>
  <si>
    <t>بدل محمد رضا</t>
  </si>
  <si>
    <t>اوبر</t>
  </si>
  <si>
    <t xml:space="preserve"> عدد الدورات </t>
  </si>
  <si>
    <t>عدم تنفيذ شفت</t>
  </si>
  <si>
    <t>4وردية مرج</t>
  </si>
  <si>
    <t>شفت قليوب</t>
  </si>
  <si>
    <t>3شفتات منيب</t>
  </si>
  <si>
    <t>2.5وردية قناطر</t>
  </si>
  <si>
    <t>سهرة مرج</t>
  </si>
  <si>
    <t>3.5وردية مرج</t>
  </si>
  <si>
    <t>اضافي شهر 5 كله</t>
  </si>
  <si>
    <t>سهرة برقاش</t>
  </si>
  <si>
    <t>لايحسب عليها \ يحاسب علي 2.5وردية</t>
  </si>
  <si>
    <t>سهرة</t>
  </si>
  <si>
    <t xml:space="preserve"> اضافي</t>
  </si>
  <si>
    <t xml:space="preserve"> خصم</t>
  </si>
  <si>
    <t>سهرة منيب</t>
  </si>
  <si>
    <t>اضافي فطار</t>
  </si>
  <si>
    <t>خصم في الفاتورة2وردية وخصم 5 ورديات لعدم التزام</t>
  </si>
  <si>
    <t>لا يخصم من الفاتورة  خصم 3وردية لعدم التزام</t>
  </si>
  <si>
    <t>كرم ترك</t>
  </si>
  <si>
    <t>عبد الرحمن</t>
  </si>
  <si>
    <t>محمد رضا إضافي</t>
  </si>
  <si>
    <t>2وردية مرج</t>
  </si>
  <si>
    <t>وردية مرج</t>
  </si>
  <si>
    <t>1.5 وردية قناطر</t>
  </si>
  <si>
    <t xml:space="preserve"> محمد جابر</t>
  </si>
  <si>
    <t>عبدو</t>
  </si>
  <si>
    <t>ايداع النجمة</t>
  </si>
  <si>
    <t>ايداع لوجيستيكا</t>
  </si>
  <si>
    <t>مرتب محمد جمال</t>
  </si>
  <si>
    <t>تم</t>
  </si>
  <si>
    <t>مخالفة مرور</t>
  </si>
  <si>
    <t>مرتب سيد الحاوي</t>
  </si>
  <si>
    <t>بيان اقساط 2 اتوبيس متسوبيشي   طه  NBA</t>
  </si>
  <si>
    <t>اقساط سيارات المكتب NBA</t>
  </si>
  <si>
    <t>اول يوم من الشهر</t>
  </si>
  <si>
    <t>الاحد  46</t>
  </si>
  <si>
    <t>الإثنين  46</t>
  </si>
  <si>
    <t>الثلاثاء  46</t>
  </si>
  <si>
    <t>الأربعاء  46</t>
  </si>
  <si>
    <t>الخميس  46</t>
  </si>
  <si>
    <t>الجمعة   28</t>
  </si>
  <si>
    <t xml:space="preserve">السبت  44 </t>
  </si>
  <si>
    <t>مشوار المقابر</t>
  </si>
  <si>
    <t>عمرو عتمان v</t>
  </si>
  <si>
    <t xml:space="preserve">سهرة </t>
  </si>
  <si>
    <t>سهرةجلاتمة</t>
  </si>
  <si>
    <t>قسط كرم وفرج</t>
  </si>
  <si>
    <t>وردية جلاتمة برقاش</t>
  </si>
  <si>
    <t>مرتب علاء</t>
  </si>
  <si>
    <t>اوبر لوجيستيكا</t>
  </si>
  <si>
    <t>مرتب بسام</t>
  </si>
  <si>
    <t>اوكتين</t>
  </si>
  <si>
    <t>لعمل الخير</t>
  </si>
  <si>
    <t>مصاريف تحويل</t>
  </si>
  <si>
    <t>شيك</t>
  </si>
  <si>
    <t>شيك شهر 4</t>
  </si>
  <si>
    <t>ايداع</t>
  </si>
  <si>
    <t>شيك شهر 5</t>
  </si>
  <si>
    <t>شركاه</t>
  </si>
  <si>
    <t>لوجو</t>
  </si>
  <si>
    <t>تغطية لوجيستيكا</t>
  </si>
  <si>
    <t>وديع 3</t>
  </si>
  <si>
    <t>رحلة فيوم لوجيستيكا</t>
  </si>
  <si>
    <t>الفيوم سنهور</t>
  </si>
  <si>
    <t>محمود</t>
  </si>
  <si>
    <t>العياط</t>
  </si>
  <si>
    <t>اضافي للتغطية مكان سعيد</t>
  </si>
  <si>
    <t xml:space="preserve"> مشوار للفيوم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</si>
</sst>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409]d\-mmm\-yyyy;@"/>
    <numFmt numFmtId="166" formatCode="_(* #,##0_);_(* \(#,##0\);_(* &quot;-&quot;??_);_(@_)"/>
    <numFmt numFmtId="167" formatCode="m/d/yyyy;@"/>
    <numFmt numFmtId="168" formatCode="[$-F800]dddd\,\ mmmm\ dd\,\ yyyy"/>
    <numFmt numFmtId="169" formatCode="yyyy\-mm\-dd;@"/>
    <numFmt numFmtId="170" formatCode="_(* #,##0.0_);_(* \(#,##0.0\);_(* &quot;-&quot;??_);_(@_)"/>
    <numFmt numFmtId="171" formatCode="#,##0.00_);\(#,##0.00\)"/>
    <numFmt numFmtId="172" formatCode="0.0"/>
    <numFmt numFmtId="173" formatCode="[$-1010000]d/m/yyyy;@"/>
  </numFmts>
  <fonts count="25" x14ac:knownFonts="1">
    <font>
      <sz val="11"/>
      <color theme="1"/>
      <name val="Arial"/>
      <family val="2"/>
      <scheme val="minor"/>
    </font>
    <font>
      <sz val="26"/>
      <color theme="0"/>
      <name val="Arial"/>
      <family val="2"/>
      <scheme val="minor"/>
    </font>
    <font>
      <sz val="8"/>
      <name val="Arial"/>
      <family val="2"/>
      <scheme val="minor"/>
    </font>
    <font>
      <b/>
      <sz val="12"/>
      <color theme="1"/>
      <name val="Arial"/>
      <family val="2"/>
      <scheme val="minor"/>
    </font>
    <font>
      <b/>
      <sz val="11"/>
      <color theme="1"/>
      <name val="Arial"/>
      <family val="2"/>
      <scheme val="minor"/>
    </font>
    <font>
      <b/>
      <u/>
      <sz val="12"/>
      <color theme="1"/>
      <name val="Arial"/>
      <family val="2"/>
      <scheme val="minor"/>
    </font>
    <font>
      <sz val="11"/>
      <color theme="0"/>
      <name val="Arial"/>
      <family val="2"/>
      <scheme val="minor"/>
    </font>
    <font>
      <b/>
      <sz val="14"/>
      <color theme="1"/>
      <name val="Arial"/>
      <family val="2"/>
      <scheme val="minor"/>
    </font>
    <font>
      <b/>
      <sz val="14"/>
      <color theme="0"/>
      <name val="Arial"/>
      <family val="2"/>
      <scheme val="minor"/>
    </font>
    <font>
      <b/>
      <sz val="11"/>
      <color theme="0"/>
      <name val="Arial"/>
      <family val="2"/>
      <scheme val="minor"/>
    </font>
    <font>
      <sz val="14"/>
      <color theme="1"/>
      <name val="Arial"/>
      <family val="2"/>
      <scheme val="minor"/>
    </font>
    <font>
      <b/>
      <sz val="16"/>
      <color theme="1"/>
      <name val="Arial"/>
      <family val="2"/>
      <scheme val="minor"/>
    </font>
    <font>
      <sz val="11"/>
      <color theme="1"/>
      <name val="Arial"/>
      <family val="2"/>
      <scheme val="minor"/>
    </font>
    <font>
      <sz val="11"/>
      <color rgb="FFFF0000"/>
      <name val="Arial"/>
      <family val="2"/>
      <scheme val="minor"/>
    </font>
    <font>
      <sz val="18"/>
      <color theme="1"/>
      <name val="Arial"/>
      <family val="2"/>
      <scheme val="minor"/>
    </font>
    <font>
      <b/>
      <sz val="18"/>
      <color theme="1"/>
      <name val="Arial"/>
      <family val="2"/>
      <scheme val="minor"/>
    </font>
    <font>
      <b/>
      <sz val="20"/>
      <color theme="1"/>
      <name val="Arial"/>
      <family val="2"/>
      <scheme val="minor"/>
    </font>
    <font>
      <u/>
      <sz val="18"/>
      <color theme="1"/>
      <name val="Arial"/>
      <family val="2"/>
      <scheme val="minor"/>
    </font>
    <font>
      <sz val="16"/>
      <color theme="1"/>
      <name val="Arial"/>
      <family val="2"/>
      <scheme val="minor"/>
    </font>
    <font>
      <sz val="12"/>
      <color theme="1"/>
      <name val="Arial"/>
      <family val="2"/>
      <scheme val="minor"/>
    </font>
    <font>
      <b/>
      <sz val="36"/>
      <color theme="0"/>
      <name val="Arial"/>
      <family val="2"/>
      <scheme val="minor"/>
    </font>
    <font>
      <b/>
      <sz val="36"/>
      <color theme="4" tint="-0.249977111117893"/>
      <name val="Arial"/>
      <family val="2"/>
      <scheme val="minor"/>
    </font>
    <font>
      <b/>
      <sz val="36"/>
      <color rgb="FFF50B43"/>
      <name val="Arial"/>
      <family val="2"/>
      <scheme val="minor"/>
    </font>
    <font>
      <b/>
      <sz val="36"/>
      <color theme="9" tint="0.39997558519241921"/>
      <name val="Arial"/>
      <family val="2"/>
      <scheme val="minor"/>
    </font>
    <font>
      <sz val="36"/>
      <color theme="1"/>
      <name val="Arial"/>
      <family val="2"/>
      <scheme val="minor"/>
    </font>
  </fonts>
  <fills count="33">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7" tint="0.59999389629810485"/>
        <bgColor indexed="64"/>
      </patternFill>
    </fill>
    <fill>
      <patternFill patternType="solid">
        <fgColor theme="1" tint="0.14999847407452621"/>
        <bgColor indexed="64"/>
      </patternFill>
    </fill>
    <fill>
      <patternFill patternType="solid">
        <fgColor rgb="FFF50B43"/>
        <bgColor indexed="64"/>
      </patternFill>
    </fill>
    <fill>
      <patternFill patternType="solid">
        <fgColor theme="1"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70C0"/>
        <bgColor indexed="64"/>
      </patternFill>
    </fill>
    <fill>
      <patternFill patternType="solid">
        <fgColor rgb="FF0070C0"/>
        <bgColor theme="4" tint="0.79998168889431442"/>
      </patternFill>
    </fill>
    <fill>
      <patternFill patternType="solid">
        <fgColor theme="8"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7" tint="0.799981688894314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8"/>
      </left>
      <right style="thin">
        <color indexed="64"/>
      </right>
      <top/>
      <bottom style="thin">
        <color indexed="64"/>
      </bottom>
      <diagonal/>
    </border>
    <border>
      <left/>
      <right/>
      <top style="thin">
        <color theme="1"/>
      </top>
      <bottom style="thin">
        <color theme="1"/>
      </bottom>
      <diagonal/>
    </border>
    <border>
      <left style="thin">
        <color theme="1"/>
      </left>
      <right/>
      <top style="thin">
        <color theme="1"/>
      </top>
      <bottom style="thin">
        <color theme="1"/>
      </bottom>
      <diagonal/>
    </border>
    <border>
      <left/>
      <right/>
      <top style="thin">
        <color theme="4" tint="0.39997558519241921"/>
      </top>
      <bottom/>
      <diagonal/>
    </border>
    <border>
      <left style="thin">
        <color theme="9"/>
      </left>
      <right/>
      <top style="thin">
        <color theme="9"/>
      </top>
      <bottom/>
      <diagonal/>
    </border>
    <border>
      <left style="thin">
        <color theme="9"/>
      </left>
      <right style="thin">
        <color indexed="64"/>
      </right>
      <top style="thin">
        <color theme="9"/>
      </top>
      <bottom/>
      <diagonal/>
    </border>
    <border>
      <left style="thin">
        <color theme="9"/>
      </left>
      <right/>
      <top style="medium">
        <color theme="9"/>
      </top>
      <bottom/>
      <diagonal/>
    </border>
    <border>
      <left style="thin">
        <color theme="9"/>
      </left>
      <right style="thin">
        <color indexed="64"/>
      </right>
      <top style="medium">
        <color theme="9"/>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top style="thin">
        <color theme="9"/>
      </top>
      <bottom/>
      <diagonal/>
    </border>
    <border>
      <left/>
      <right style="thin">
        <color indexed="64"/>
      </right>
      <top style="thin">
        <color theme="9"/>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164" fontId="12" fillId="0" borderId="0" applyFont="0" applyFill="0" applyBorder="0" applyAlignment="0" applyProtection="0"/>
  </cellStyleXfs>
  <cellXfs count="305">
    <xf numFmtId="0" fontId="0" fillId="0" borderId="0" xfId="0"/>
    <xf numFmtId="0" fontId="0" fillId="0" borderId="1" xfId="0" applyBorder="1"/>
    <xf numFmtId="0" fontId="3" fillId="0" borderId="0" xfId="0" applyFont="1"/>
    <xf numFmtId="0" fontId="0" fillId="2" borderId="1" xfId="0" applyFill="1" applyBorder="1"/>
    <xf numFmtId="0" fontId="4" fillId="0" borderId="0" xfId="0" applyFont="1" applyAlignment="1">
      <alignment horizontal="center" vertical="center"/>
    </xf>
    <xf numFmtId="0" fontId="4" fillId="2" borderId="1" xfId="0" applyFont="1" applyFill="1" applyBorder="1" applyAlignment="1">
      <alignment horizontal="center" vertical="center"/>
    </xf>
    <xf numFmtId="0" fontId="0" fillId="4" borderId="0" xfId="0" applyFill="1"/>
    <xf numFmtId="0" fontId="3" fillId="2" borderId="1" xfId="0" applyFont="1" applyFill="1" applyBorder="1"/>
    <xf numFmtId="0" fontId="4" fillId="2" borderId="1" xfId="0" applyFont="1" applyFill="1" applyBorder="1" applyAlignment="1">
      <alignment horizontal="right" vertical="center"/>
    </xf>
    <xf numFmtId="165" fontId="4" fillId="2" borderId="1" xfId="0" applyNumberFormat="1" applyFont="1" applyFill="1" applyBorder="1" applyAlignment="1">
      <alignment horizontal="center" vertical="center"/>
    </xf>
    <xf numFmtId="165" fontId="0" fillId="0" borderId="1" xfId="0" applyNumberFormat="1" applyBorder="1"/>
    <xf numFmtId="0" fontId="4" fillId="0" borderId="0" xfId="0" applyFont="1"/>
    <xf numFmtId="0" fontId="4" fillId="2" borderId="1" xfId="0" applyFont="1" applyFill="1" applyBorder="1"/>
    <xf numFmtId="0" fontId="3" fillId="0" borderId="0" xfId="0" applyFont="1" applyAlignment="1">
      <alignment horizontal="center" vertical="center"/>
    </xf>
    <xf numFmtId="0" fontId="0" fillId="0" borderId="2" xfId="0" applyBorder="1"/>
    <xf numFmtId="0" fontId="0" fillId="6" borderId="1" xfId="0" applyFill="1" applyBorder="1"/>
    <xf numFmtId="0" fontId="0" fillId="6" borderId="1" xfId="0" applyFill="1" applyBorder="1" applyAlignment="1">
      <alignment horizontal="center"/>
    </xf>
    <xf numFmtId="0" fontId="0" fillId="6" borderId="2" xfId="0" applyFill="1" applyBorder="1"/>
    <xf numFmtId="0" fontId="0" fillId="7" borderId="0" xfId="0" applyFill="1"/>
    <xf numFmtId="0" fontId="0" fillId="8" borderId="0" xfId="0" applyFill="1"/>
    <xf numFmtId="0" fontId="7" fillId="8" borderId="0" xfId="0" applyFont="1" applyFill="1" applyAlignment="1">
      <alignment horizontal="center"/>
    </xf>
    <xf numFmtId="0" fontId="7" fillId="7" borderId="0" xfId="0" applyFont="1" applyFill="1" applyAlignment="1">
      <alignment horizontal="center"/>
    </xf>
    <xf numFmtId="0" fontId="8" fillId="10" borderId="0" xfId="0" applyFont="1" applyFill="1" applyAlignment="1">
      <alignment horizontal="center"/>
    </xf>
    <xf numFmtId="15" fontId="0" fillId="0" borderId="1" xfId="0" applyNumberFormat="1" applyBorder="1"/>
    <xf numFmtId="15" fontId="0" fillId="0" borderId="0" xfId="0" applyNumberFormat="1"/>
    <xf numFmtId="0" fontId="9" fillId="10" borderId="1" xfId="0" applyFont="1" applyFill="1" applyBorder="1"/>
    <xf numFmtId="0" fontId="4" fillId="11" borderId="1" xfId="0" applyFont="1" applyFill="1" applyBorder="1" applyAlignment="1">
      <alignment horizontal="center" vertical="center"/>
    </xf>
    <xf numFmtId="0" fontId="4" fillId="11" borderId="2" xfId="0" applyFont="1" applyFill="1" applyBorder="1" applyAlignment="1">
      <alignment horizontal="center" vertical="center"/>
    </xf>
    <xf numFmtId="0" fontId="6" fillId="7" borderId="0" xfId="0" applyFont="1" applyFill="1"/>
    <xf numFmtId="0" fontId="8" fillId="7" borderId="0" xfId="0" applyFont="1" applyFill="1" applyAlignment="1">
      <alignment horizontal="center" vertical="center"/>
    </xf>
    <xf numFmtId="0" fontId="4" fillId="12" borderId="1" xfId="0" applyFont="1" applyFill="1" applyBorder="1" applyAlignment="1">
      <alignment horizontal="center" vertical="center"/>
    </xf>
    <xf numFmtId="14" fontId="0" fillId="0" borderId="0" xfId="0" applyNumberFormat="1"/>
    <xf numFmtId="2" fontId="0" fillId="0" borderId="1" xfId="0" applyNumberFormat="1" applyBorder="1"/>
    <xf numFmtId="2" fontId="0" fillId="0" borderId="0" xfId="0" applyNumberFormat="1"/>
    <xf numFmtId="164" fontId="0" fillId="0" borderId="1" xfId="1" applyFont="1" applyBorder="1"/>
    <xf numFmtId="164" fontId="4" fillId="12" borderId="1" xfId="1" applyFont="1" applyFill="1" applyBorder="1" applyAlignment="1">
      <alignment horizontal="center" vertical="center"/>
    </xf>
    <xf numFmtId="164" fontId="0" fillId="0" borderId="0" xfId="1" applyFont="1"/>
    <xf numFmtId="0" fontId="0" fillId="14" borderId="0" xfId="0" applyFill="1"/>
    <xf numFmtId="0" fontId="1" fillId="14" borderId="0" xfId="0" applyFont="1" applyFill="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6" fillId="7" borderId="0" xfId="0" applyFont="1" applyFill="1" applyAlignment="1">
      <alignment horizontal="center" vertical="center"/>
    </xf>
    <xf numFmtId="0" fontId="9" fillId="7" borderId="0" xfId="0" applyFont="1" applyFill="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66" fontId="8" fillId="13" borderId="4" xfId="1" applyNumberFormat="1" applyFont="1" applyFill="1" applyBorder="1" applyAlignment="1">
      <alignment horizontal="center" vertical="center"/>
    </xf>
    <xf numFmtId="0" fontId="8" fillId="13" borderId="4" xfId="0" applyFont="1" applyFill="1" applyBorder="1" applyAlignment="1">
      <alignment horizontal="center" vertical="center"/>
    </xf>
    <xf numFmtId="0" fontId="0" fillId="0" borderId="0" xfId="0" pivotButton="1"/>
    <xf numFmtId="0" fontId="0" fillId="7" borderId="0" xfId="0" applyFill="1" applyAlignment="1">
      <alignment horizontal="right"/>
    </xf>
    <xf numFmtId="166" fontId="0" fillId="0" borderId="0" xfId="1" applyNumberFormat="1" applyFont="1"/>
    <xf numFmtId="1" fontId="8" fillId="13" borderId="4" xfId="0" applyNumberFormat="1" applyFont="1" applyFill="1" applyBorder="1" applyAlignment="1">
      <alignment horizontal="center" vertical="center"/>
    </xf>
    <xf numFmtId="166" fontId="8" fillId="13" borderId="5" xfId="1" applyNumberFormat="1" applyFont="1" applyFill="1" applyBorder="1" applyAlignment="1">
      <alignment horizontal="center" vertical="center"/>
    </xf>
    <xf numFmtId="0" fontId="0" fillId="15" borderId="0" xfId="0" applyFill="1" applyAlignment="1">
      <alignment horizontal="center" vertical="center"/>
    </xf>
    <xf numFmtId="0" fontId="13" fillId="0" borderId="0" xfId="0" applyFont="1" applyAlignment="1">
      <alignment horizontal="center" vertical="center"/>
    </xf>
    <xf numFmtId="164" fontId="0" fillId="0" borderId="0" xfId="0" applyNumberFormat="1"/>
    <xf numFmtId="39" fontId="0" fillId="0" borderId="0" xfId="1" applyNumberFormat="1" applyFont="1" applyAlignment="1">
      <alignment horizontal="center" vertical="center"/>
    </xf>
    <xf numFmtId="39" fontId="8" fillId="13" borderId="4" xfId="1" applyNumberFormat="1" applyFont="1" applyFill="1" applyBorder="1" applyAlignment="1">
      <alignment horizontal="center" vertical="center"/>
    </xf>
    <xf numFmtId="2" fontId="0" fillId="0" borderId="0" xfId="1" applyNumberFormat="1" applyFont="1" applyAlignment="1">
      <alignment horizontal="center" vertical="center"/>
    </xf>
    <xf numFmtId="2" fontId="8" fillId="13" borderId="4" xfId="1" applyNumberFormat="1" applyFont="1" applyFill="1" applyBorder="1" applyAlignment="1">
      <alignment horizontal="center" vertical="center"/>
    </xf>
    <xf numFmtId="2" fontId="0" fillId="0" borderId="0" xfId="0" applyNumberFormat="1" applyAlignment="1">
      <alignment horizontal="center" vertical="center"/>
    </xf>
    <xf numFmtId="2" fontId="8" fillId="13" borderId="4" xfId="0" applyNumberFormat="1" applyFont="1" applyFill="1" applyBorder="1" applyAlignment="1">
      <alignment horizontal="center" vertical="center"/>
    </xf>
    <xf numFmtId="0" fontId="0" fillId="17" borderId="0" xfId="0" applyFill="1" applyAlignment="1">
      <alignment horizontal="center" vertical="center"/>
    </xf>
    <xf numFmtId="2" fontId="0" fillId="17" borderId="0" xfId="0" applyNumberFormat="1" applyFill="1" applyAlignment="1">
      <alignment horizontal="center" vertical="center"/>
    </xf>
    <xf numFmtId="2" fontId="0" fillId="17" borderId="0" xfId="1" applyNumberFormat="1" applyFont="1" applyFill="1" applyAlignment="1">
      <alignment horizontal="center" vertical="center"/>
    </xf>
    <xf numFmtId="39" fontId="0" fillId="17" borderId="0" xfId="1" applyNumberFormat="1" applyFont="1" applyFill="1" applyAlignment="1">
      <alignment horizontal="center" vertical="center"/>
    </xf>
    <xf numFmtId="168" fontId="0" fillId="0" borderId="0" xfId="1" applyNumberFormat="1" applyFont="1" applyAlignment="1">
      <alignment horizontal="center" vertical="center"/>
    </xf>
    <xf numFmtId="0" fontId="0" fillId="17" borderId="7" xfId="0" applyFill="1" applyBorder="1" applyAlignment="1">
      <alignment horizontal="center" vertical="center"/>
    </xf>
    <xf numFmtId="0" fontId="0" fillId="17" borderId="6" xfId="0" applyFill="1" applyBorder="1" applyAlignment="1">
      <alignment horizontal="center" vertical="center"/>
    </xf>
    <xf numFmtId="0" fontId="9" fillId="18" borderId="8" xfId="0" applyFont="1" applyFill="1" applyBorder="1"/>
    <xf numFmtId="0" fontId="9" fillId="18" borderId="14" xfId="0" applyFont="1" applyFill="1" applyBorder="1"/>
    <xf numFmtId="0" fontId="0" fillId="19" borderId="8" xfId="0" applyFill="1" applyBorder="1"/>
    <xf numFmtId="0" fontId="0" fillId="19" borderId="14" xfId="0" applyFill="1" applyBorder="1"/>
    <xf numFmtId="0" fontId="0" fillId="0" borderId="8" xfId="0" applyBorder="1"/>
    <xf numFmtId="0" fontId="0" fillId="0" borderId="14" xfId="0" applyBorder="1"/>
    <xf numFmtId="167" fontId="0" fillId="16" borderId="2" xfId="0" applyNumberFormat="1" applyFill="1" applyBorder="1"/>
    <xf numFmtId="0" fontId="15" fillId="0" borderId="0" xfId="0" applyFont="1" applyAlignment="1">
      <alignment horizontal="center" vertical="center"/>
    </xf>
    <xf numFmtId="2" fontId="8" fillId="13" borderId="3" xfId="1" applyNumberFormat="1" applyFont="1" applyFill="1" applyBorder="1" applyAlignment="1">
      <alignment horizontal="center" vertical="center"/>
    </xf>
    <xf numFmtId="169" fontId="0" fillId="0" borderId="0" xfId="0" applyNumberFormat="1"/>
    <xf numFmtId="170" fontId="0" fillId="0" borderId="0" xfId="1" applyNumberFormat="1" applyFont="1"/>
    <xf numFmtId="164" fontId="0" fillId="0" borderId="0" xfId="1" applyFont="1" applyBorder="1"/>
    <xf numFmtId="165" fontId="0" fillId="0" borderId="0" xfId="0" applyNumberFormat="1"/>
    <xf numFmtId="170" fontId="0" fillId="0" borderId="1" xfId="1" applyNumberFormat="1" applyFont="1" applyBorder="1"/>
    <xf numFmtId="0" fontId="0" fillId="0" borderId="16" xfId="0" applyBorder="1"/>
    <xf numFmtId="164" fontId="0" fillId="0" borderId="16" xfId="1" applyFont="1" applyBorder="1"/>
    <xf numFmtId="165" fontId="0" fillId="0" borderId="16" xfId="0" applyNumberFormat="1" applyBorder="1"/>
    <xf numFmtId="169" fontId="0" fillId="0" borderId="16" xfId="0" applyNumberFormat="1" applyBorder="1"/>
    <xf numFmtId="0" fontId="0" fillId="0" borderId="17" xfId="0" applyBorder="1"/>
    <xf numFmtId="164" fontId="0" fillId="0" borderId="17" xfId="1" applyFont="1" applyBorder="1"/>
    <xf numFmtId="169" fontId="0" fillId="0" borderId="17" xfId="0" applyNumberFormat="1" applyBorder="1"/>
    <xf numFmtId="169" fontId="0" fillId="0" borderId="1" xfId="0" applyNumberFormat="1" applyBorder="1"/>
    <xf numFmtId="164" fontId="0" fillId="20" borderId="1" xfId="1" applyFont="1" applyFill="1" applyBorder="1"/>
    <xf numFmtId="170" fontId="0" fillId="20" borderId="1" xfId="1" applyNumberFormat="1" applyFont="1" applyFill="1" applyBorder="1"/>
    <xf numFmtId="169" fontId="4" fillId="12" borderId="1" xfId="0" applyNumberFormat="1" applyFont="1" applyFill="1" applyBorder="1" applyAlignment="1">
      <alignment horizontal="center" vertical="center"/>
    </xf>
    <xf numFmtId="170" fontId="4" fillId="12" borderId="1" xfId="1" applyNumberFormat="1" applyFont="1" applyFill="1" applyBorder="1" applyAlignment="1">
      <alignment horizontal="center" vertical="center"/>
    </xf>
    <xf numFmtId="1" fontId="0" fillId="0" borderId="0" xfId="1" applyNumberFormat="1" applyFont="1"/>
    <xf numFmtId="37" fontId="14" fillId="0" borderId="18" xfId="1" applyNumberFormat="1" applyFont="1" applyFill="1" applyBorder="1"/>
    <xf numFmtId="1" fontId="0" fillId="0" borderId="0" xfId="1" applyNumberFormat="1" applyFont="1" applyAlignment="1"/>
    <xf numFmtId="164" fontId="18" fillId="0" borderId="18" xfId="1" applyFont="1" applyBorder="1"/>
    <xf numFmtId="0" fontId="0" fillId="23" borderId="1" xfId="0" applyFill="1" applyBorder="1"/>
    <xf numFmtId="164" fontId="19" fillId="0" borderId="17" xfId="1" applyFont="1" applyBorder="1"/>
    <xf numFmtId="15" fontId="19" fillId="0" borderId="17" xfId="0" applyNumberFormat="1" applyFont="1" applyBorder="1"/>
    <xf numFmtId="0" fontId="19" fillId="0" borderId="17" xfId="0" applyFont="1" applyBorder="1"/>
    <xf numFmtId="37" fontId="18" fillId="0" borderId="18" xfId="1" applyNumberFormat="1" applyFont="1" applyBorder="1"/>
    <xf numFmtId="164" fontId="19" fillId="0" borderId="1" xfId="1" applyFont="1" applyBorder="1"/>
    <xf numFmtId="15" fontId="19" fillId="0" borderId="1" xfId="0" applyNumberFormat="1" applyFont="1" applyBorder="1"/>
    <xf numFmtId="0" fontId="19" fillId="0" borderId="1" xfId="0" applyFont="1" applyBorder="1"/>
    <xf numFmtId="1" fontId="19" fillId="2" borderId="1" xfId="1" applyNumberFormat="1" applyFont="1" applyFill="1" applyBorder="1"/>
    <xf numFmtId="1" fontId="19" fillId="0" borderId="1" xfId="1" applyNumberFormat="1" applyFont="1" applyBorder="1"/>
    <xf numFmtId="1" fontId="19" fillId="17" borderId="1" xfId="1" applyNumberFormat="1" applyFont="1" applyFill="1" applyBorder="1"/>
    <xf numFmtId="0" fontId="3" fillId="0" borderId="1" xfId="0" applyFont="1" applyBorder="1" applyAlignment="1">
      <alignment horizontal="center" vertical="center"/>
    </xf>
    <xf numFmtId="0" fontId="3" fillId="0" borderId="1" xfId="0" applyFont="1" applyBorder="1" applyAlignment="1">
      <alignment vertical="center"/>
    </xf>
    <xf numFmtId="1" fontId="3" fillId="0" borderId="1" xfId="1" applyNumberFormat="1" applyFont="1" applyBorder="1" applyAlignment="1">
      <alignment vertical="center"/>
    </xf>
    <xf numFmtId="164" fontId="3" fillId="0" borderId="1" xfId="1" applyFont="1" applyBorder="1" applyAlignment="1">
      <alignment vertical="center"/>
    </xf>
    <xf numFmtId="0" fontId="9" fillId="25" borderId="0" xfId="0" applyFont="1" applyFill="1" applyAlignment="1">
      <alignment vertical="center"/>
    </xf>
    <xf numFmtId="0" fontId="9" fillId="13" borderId="1" xfId="0" applyFont="1" applyFill="1" applyBorder="1" applyAlignment="1">
      <alignment horizontal="center" vertical="center"/>
    </xf>
    <xf numFmtId="0" fontId="24" fillId="0" borderId="0" xfId="0" applyFont="1" applyAlignment="1">
      <alignment horizontal="center" vertical="center"/>
    </xf>
    <xf numFmtId="0" fontId="9" fillId="18" borderId="15" xfId="0" applyFont="1" applyFill="1" applyBorder="1" applyAlignment="1">
      <alignment horizontal="center" vertical="center"/>
    </xf>
    <xf numFmtId="0" fontId="9" fillId="18" borderId="13" xfId="0" applyFont="1" applyFill="1" applyBorder="1" applyAlignment="1">
      <alignment horizontal="center" vertical="center"/>
    </xf>
    <xf numFmtId="0" fontId="9" fillId="18" borderId="8" xfId="0" applyFont="1" applyFill="1" applyBorder="1" applyAlignment="1">
      <alignment horizontal="center" vertical="center"/>
    </xf>
    <xf numFmtId="0" fontId="9" fillId="18" borderId="14" xfId="0" applyFont="1" applyFill="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0" fillId="26" borderId="0" xfId="0" applyFill="1" applyAlignment="1">
      <alignment horizontal="center" vertical="center"/>
    </xf>
    <xf numFmtId="2" fontId="0" fillId="26" borderId="0" xfId="0" applyNumberFormat="1" applyFill="1" applyAlignment="1">
      <alignment horizontal="center" vertical="center"/>
    </xf>
    <xf numFmtId="2" fontId="0" fillId="26" borderId="0" xfId="1" applyNumberFormat="1" applyFont="1" applyFill="1" applyAlignment="1">
      <alignment horizontal="center" vertical="center"/>
    </xf>
    <xf numFmtId="39" fontId="0" fillId="26" borderId="0" xfId="1" applyNumberFormat="1" applyFont="1" applyFill="1" applyAlignment="1">
      <alignment horizontal="center" vertical="center"/>
    </xf>
    <xf numFmtId="168" fontId="0" fillId="26" borderId="0" xfId="1" applyNumberFormat="1" applyFont="1" applyFill="1" applyAlignment="1">
      <alignment horizontal="center" vertical="center"/>
    </xf>
    <xf numFmtId="0" fontId="4" fillId="27" borderId="15" xfId="0" applyFont="1" applyFill="1" applyBorder="1" applyAlignment="1">
      <alignment horizontal="center" vertical="center"/>
    </xf>
    <xf numFmtId="0" fontId="4" fillId="27" borderId="13" xfId="0" applyFont="1" applyFill="1" applyBorder="1" applyAlignment="1">
      <alignment horizontal="center" vertical="center"/>
    </xf>
    <xf numFmtId="0" fontId="4" fillId="27" borderId="8" xfId="0" applyFont="1" applyFill="1" applyBorder="1" applyAlignment="1">
      <alignment horizontal="center" vertical="center"/>
    </xf>
    <xf numFmtId="0" fontId="4" fillId="27" borderId="14" xfId="0" applyFont="1" applyFill="1" applyBorder="1" applyAlignment="1">
      <alignment horizontal="center" vertical="center"/>
    </xf>
    <xf numFmtId="0" fontId="4" fillId="27" borderId="9" xfId="0" applyFont="1" applyFill="1" applyBorder="1" applyAlignment="1">
      <alignment horizontal="center" vertical="center"/>
    </xf>
    <xf numFmtId="0" fontId="4" fillId="27" borderId="10" xfId="0" applyFont="1" applyFill="1" applyBorder="1" applyAlignment="1">
      <alignment horizontal="center" vertical="center"/>
    </xf>
    <xf numFmtId="0" fontId="0" fillId="0" borderId="24" xfId="0" applyBorder="1"/>
    <xf numFmtId="0" fontId="4" fillId="28" borderId="13" xfId="0" applyFont="1" applyFill="1" applyBorder="1" applyAlignment="1">
      <alignment horizontal="center" vertical="center"/>
    </xf>
    <xf numFmtId="0" fontId="4" fillId="28" borderId="8" xfId="0" applyFont="1" applyFill="1" applyBorder="1" applyAlignment="1">
      <alignment horizontal="center" vertical="center"/>
    </xf>
    <xf numFmtId="172" fontId="13" fillId="0" borderId="0" xfId="0" applyNumberFormat="1" applyFont="1" applyAlignment="1">
      <alignment horizontal="center" vertical="center"/>
    </xf>
    <xf numFmtId="172" fontId="8" fillId="13" borderId="4" xfId="0" applyNumberFormat="1" applyFont="1" applyFill="1" applyBorder="1" applyAlignment="1">
      <alignment horizontal="center" vertical="center"/>
    </xf>
    <xf numFmtId="172" fontId="0" fillId="15" borderId="0" xfId="0" applyNumberFormat="1" applyFill="1" applyAlignment="1">
      <alignment horizontal="center" vertical="center"/>
    </xf>
    <xf numFmtId="172" fontId="0" fillId="26" borderId="0" xfId="0" applyNumberFormat="1" applyFill="1" applyAlignment="1">
      <alignment horizontal="center" vertical="center"/>
    </xf>
    <xf numFmtId="172" fontId="0" fillId="17" borderId="0" xfId="0" applyNumberFormat="1" applyFill="1" applyAlignment="1">
      <alignment horizontal="center" vertical="center"/>
    </xf>
    <xf numFmtId="172" fontId="0" fillId="0" borderId="0" xfId="0" applyNumberFormat="1" applyAlignment="1">
      <alignment horizontal="center" vertical="center"/>
    </xf>
    <xf numFmtId="171" fontId="0" fillId="26" borderId="0" xfId="1" applyNumberFormat="1" applyFont="1" applyFill="1" applyAlignment="1">
      <alignment horizontal="center" vertical="center"/>
    </xf>
    <xf numFmtId="2" fontId="0" fillId="0" borderId="0" xfId="1" applyNumberFormat="1" applyFont="1" applyFill="1" applyAlignment="1">
      <alignment horizontal="center" vertical="center"/>
    </xf>
    <xf numFmtId="39" fontId="0" fillId="0" borderId="0" xfId="1" applyNumberFormat="1" applyFont="1" applyFill="1" applyAlignment="1">
      <alignment horizontal="center" vertical="center"/>
    </xf>
    <xf numFmtId="168" fontId="0" fillId="0" borderId="0" xfId="1" applyNumberFormat="1" applyFont="1" applyFill="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8" xfId="0" applyFont="1" applyBorder="1" applyAlignment="1">
      <alignment horizontal="center" vertical="center"/>
    </xf>
    <xf numFmtId="0" fontId="4" fillId="0" borderId="14"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0" fillId="0" borderId="0" xfId="0" applyAlignment="1">
      <alignment horizontal="right" vertical="center"/>
    </xf>
    <xf numFmtId="0" fontId="4" fillId="15" borderId="15" xfId="0" applyFont="1" applyFill="1" applyBorder="1" applyAlignment="1">
      <alignment horizontal="center" vertical="center"/>
    </xf>
    <xf numFmtId="0" fontId="4" fillId="15" borderId="13" xfId="0" applyFont="1" applyFill="1" applyBorder="1" applyAlignment="1">
      <alignment horizontal="center" vertical="center"/>
    </xf>
    <xf numFmtId="0" fontId="4" fillId="15" borderId="8" xfId="0" applyFont="1" applyFill="1" applyBorder="1" applyAlignment="1">
      <alignment horizontal="center" vertical="center"/>
    </xf>
    <xf numFmtId="0" fontId="4" fillId="15" borderId="14" xfId="0" applyFont="1" applyFill="1" applyBorder="1" applyAlignment="1">
      <alignment horizontal="center" vertical="center"/>
    </xf>
    <xf numFmtId="0" fontId="4" fillId="15" borderId="9" xfId="0" applyFont="1" applyFill="1" applyBorder="1" applyAlignment="1">
      <alignment horizontal="center" vertical="center"/>
    </xf>
    <xf numFmtId="0" fontId="4" fillId="15" borderId="10" xfId="0" applyFont="1" applyFill="1" applyBorder="1" applyAlignment="1">
      <alignment horizontal="center" vertical="center"/>
    </xf>
    <xf numFmtId="0" fontId="0" fillId="0" borderId="2" xfId="0" applyBorder="1" applyAlignment="1">
      <alignment horizontal="center"/>
    </xf>
    <xf numFmtId="16" fontId="0" fillId="0" borderId="0" xfId="0" applyNumberFormat="1"/>
    <xf numFmtId="166" fontId="9" fillId="10" borderId="1" xfId="1" applyNumberFormat="1" applyFont="1" applyFill="1" applyBorder="1"/>
    <xf numFmtId="166" fontId="0" fillId="0" borderId="1" xfId="1" applyNumberFormat="1" applyFont="1" applyBorder="1"/>
    <xf numFmtId="0" fontId="4" fillId="0" borderId="0" xfId="0" pivotButton="1" applyFont="1" applyAlignment="1">
      <alignment horizontal="center" vertical="center"/>
    </xf>
    <xf numFmtId="164" fontId="4" fillId="0" borderId="0" xfId="0" applyNumberFormat="1" applyFont="1" applyAlignment="1">
      <alignment horizontal="center" vertical="center"/>
    </xf>
    <xf numFmtId="170" fontId="4" fillId="0" borderId="0" xfId="0" applyNumberFormat="1" applyFont="1" applyAlignment="1">
      <alignment horizontal="center" vertical="center"/>
    </xf>
    <xf numFmtId="170" fontId="4" fillId="0" borderId="0" xfId="1" applyNumberFormat="1" applyFont="1" applyAlignment="1">
      <alignment horizontal="center" vertical="center"/>
    </xf>
    <xf numFmtId="164" fontId="4" fillId="0" borderId="0" xfId="1" applyFont="1" applyAlignment="1">
      <alignment horizontal="center" vertical="center"/>
    </xf>
    <xf numFmtId="166" fontId="0" fillId="0" borderId="0" xfId="1" applyNumberFormat="1" applyFont="1" applyAlignment="1">
      <alignment horizontal="right" vertical="center"/>
    </xf>
    <xf numFmtId="165" fontId="0" fillId="11" borderId="1" xfId="0" applyNumberFormat="1" applyFill="1" applyBorder="1"/>
    <xf numFmtId="170" fontId="0" fillId="11" borderId="1" xfId="1" applyNumberFormat="1" applyFont="1" applyFill="1" applyBorder="1"/>
    <xf numFmtId="164" fontId="0" fillId="11" borderId="1" xfId="1" applyFont="1" applyFill="1" applyBorder="1"/>
    <xf numFmtId="170" fontId="4" fillId="15" borderId="0" xfId="0" applyNumberFormat="1" applyFont="1" applyFill="1" applyAlignment="1">
      <alignment horizontal="center" vertical="center"/>
    </xf>
    <xf numFmtId="0" fontId="4" fillId="15" borderId="0" xfId="0" applyFont="1" applyFill="1" applyAlignment="1">
      <alignment horizontal="center" vertical="center"/>
    </xf>
    <xf numFmtId="0" fontId="0" fillId="21" borderId="0" xfId="0" applyFill="1" applyAlignment="1">
      <alignment horizontal="center" vertical="center"/>
    </xf>
    <xf numFmtId="0" fontId="0" fillId="30" borderId="0" xfId="0" applyFill="1" applyAlignment="1">
      <alignment horizontal="center" vertical="center"/>
    </xf>
    <xf numFmtId="2" fontId="0" fillId="30" borderId="0" xfId="0" applyNumberFormat="1" applyFill="1" applyAlignment="1">
      <alignment horizontal="center" vertical="center"/>
    </xf>
    <xf numFmtId="172" fontId="0" fillId="30" borderId="0" xfId="0" applyNumberFormat="1" applyFill="1" applyAlignment="1">
      <alignment horizontal="center" vertical="center"/>
    </xf>
    <xf numFmtId="2" fontId="0" fillId="30" borderId="0" xfId="1" applyNumberFormat="1" applyFont="1" applyFill="1" applyAlignment="1">
      <alignment horizontal="center" vertical="center"/>
    </xf>
    <xf numFmtId="39" fontId="0" fillId="30" borderId="0" xfId="1" applyNumberFormat="1" applyFont="1" applyFill="1" applyAlignment="1">
      <alignment horizontal="center" vertical="center"/>
    </xf>
    <xf numFmtId="168" fontId="0" fillId="30" borderId="0" xfId="1" applyNumberFormat="1" applyFont="1" applyFill="1" applyAlignment="1">
      <alignment horizontal="center" vertical="center"/>
    </xf>
    <xf numFmtId="0" fontId="0" fillId="31" borderId="0" xfId="0" applyFill="1" applyAlignment="1">
      <alignment horizontal="center" vertical="center"/>
    </xf>
    <xf numFmtId="2" fontId="0" fillId="31" borderId="0" xfId="0" applyNumberFormat="1" applyFill="1" applyAlignment="1">
      <alignment horizontal="center" vertical="center"/>
    </xf>
    <xf numFmtId="172" fontId="0" fillId="31" borderId="0" xfId="0" applyNumberFormat="1" applyFill="1" applyAlignment="1">
      <alignment horizontal="center" vertical="center"/>
    </xf>
    <xf numFmtId="2" fontId="0" fillId="31" borderId="0" xfId="1" applyNumberFormat="1" applyFont="1" applyFill="1" applyAlignment="1">
      <alignment horizontal="center" vertical="center"/>
    </xf>
    <xf numFmtId="39" fontId="0" fillId="31" borderId="0" xfId="1" applyNumberFormat="1" applyFont="1" applyFill="1" applyAlignment="1">
      <alignment horizontal="center" vertical="center"/>
    </xf>
    <xf numFmtId="168" fontId="0" fillId="31" borderId="0" xfId="1" applyNumberFormat="1" applyFont="1" applyFill="1" applyAlignment="1">
      <alignment horizontal="center" vertical="center"/>
    </xf>
    <xf numFmtId="39" fontId="8" fillId="13" borderId="25" xfId="1" applyNumberFormat="1" applyFont="1" applyFill="1" applyBorder="1" applyAlignment="1">
      <alignment horizontal="center" vertical="center"/>
    </xf>
    <xf numFmtId="2" fontId="8" fillId="13" borderId="26" xfId="1" applyNumberFormat="1" applyFont="1" applyFill="1" applyBorder="1" applyAlignment="1">
      <alignment horizontal="center" vertical="center"/>
    </xf>
    <xf numFmtId="170" fontId="13" fillId="0" borderId="1" xfId="1" applyNumberFormat="1" applyFont="1" applyBorder="1" applyAlignment="1">
      <alignment horizontal="center" vertical="center"/>
    </xf>
    <xf numFmtId="170" fontId="8" fillId="13" borderId="1" xfId="1" applyNumberFormat="1" applyFont="1" applyFill="1" applyBorder="1" applyAlignment="1">
      <alignment horizontal="center" vertical="center"/>
    </xf>
    <xf numFmtId="170" fontId="0" fillId="15" borderId="1" xfId="1" applyNumberFormat="1" applyFont="1" applyFill="1" applyBorder="1" applyAlignment="1">
      <alignment horizontal="center" vertical="center"/>
    </xf>
    <xf numFmtId="170" fontId="0" fillId="26" borderId="1" xfId="1" applyNumberFormat="1" applyFont="1" applyFill="1" applyBorder="1" applyAlignment="1">
      <alignment horizontal="center" vertical="center"/>
    </xf>
    <xf numFmtId="170" fontId="0" fillId="17" borderId="1" xfId="1" applyNumberFormat="1" applyFont="1" applyFill="1" applyBorder="1" applyAlignment="1">
      <alignment horizontal="center" vertical="center"/>
    </xf>
    <xf numFmtId="170" fontId="0" fillId="29" borderId="1" xfId="1" applyNumberFormat="1" applyFont="1" applyFill="1" applyBorder="1" applyAlignment="1">
      <alignment horizontal="center" vertical="center"/>
    </xf>
    <xf numFmtId="170" fontId="0" fillId="31" borderId="1" xfId="1" applyNumberFormat="1" applyFont="1" applyFill="1" applyBorder="1" applyAlignment="1">
      <alignment horizontal="center" vertical="center"/>
    </xf>
    <xf numFmtId="170" fontId="0" fillId="30" borderId="1" xfId="1" applyNumberFormat="1" applyFont="1" applyFill="1" applyBorder="1" applyAlignment="1">
      <alignment horizontal="center" vertical="center"/>
    </xf>
    <xf numFmtId="170" fontId="0" fillId="0" borderId="1" xfId="1" applyNumberFormat="1" applyFont="1" applyBorder="1" applyAlignment="1">
      <alignment horizontal="center" vertical="center"/>
    </xf>
    <xf numFmtId="0" fontId="4" fillId="26" borderId="0" xfId="0" applyFont="1" applyFill="1" applyAlignment="1">
      <alignment horizontal="center" vertical="center"/>
    </xf>
    <xf numFmtId="0" fontId="4" fillId="17" borderId="0" xfId="0" applyFont="1" applyFill="1" applyAlignment="1">
      <alignment horizontal="center" vertical="center"/>
    </xf>
    <xf numFmtId="0" fontId="4" fillId="21" borderId="0" xfId="0" applyFont="1" applyFill="1" applyAlignment="1">
      <alignment horizontal="center" vertical="center"/>
    </xf>
    <xf numFmtId="0" fontId="4" fillId="31" borderId="0" xfId="0" applyFont="1" applyFill="1" applyAlignment="1">
      <alignment horizontal="center" vertical="center"/>
    </xf>
    <xf numFmtId="0" fontId="4" fillId="30" borderId="0" xfId="0" applyFont="1" applyFill="1" applyAlignment="1">
      <alignment horizontal="center" vertical="center"/>
    </xf>
    <xf numFmtId="0" fontId="4" fillId="32" borderId="15" xfId="0" applyFont="1" applyFill="1" applyBorder="1" applyAlignment="1">
      <alignment horizontal="center" vertical="center"/>
    </xf>
    <xf numFmtId="0" fontId="4" fillId="32" borderId="13" xfId="0" applyFont="1" applyFill="1" applyBorder="1" applyAlignment="1">
      <alignment horizontal="center" vertical="center"/>
    </xf>
    <xf numFmtId="0" fontId="4" fillId="32" borderId="8" xfId="0" applyFont="1" applyFill="1" applyBorder="1" applyAlignment="1">
      <alignment horizontal="center" vertical="center"/>
    </xf>
    <xf numFmtId="0" fontId="4" fillId="32" borderId="14" xfId="0" applyFont="1" applyFill="1" applyBorder="1" applyAlignment="1">
      <alignment horizontal="center" vertical="center"/>
    </xf>
    <xf numFmtId="0" fontId="4" fillId="32" borderId="9" xfId="0" applyFont="1" applyFill="1" applyBorder="1" applyAlignment="1">
      <alignment horizontal="center" vertical="center"/>
    </xf>
    <xf numFmtId="0" fontId="4" fillId="32" borderId="10" xfId="0" applyFont="1" applyFill="1" applyBorder="1" applyAlignment="1">
      <alignment horizontal="center" vertical="center"/>
    </xf>
    <xf numFmtId="0" fontId="0" fillId="0" borderId="0" xfId="0" applyAlignment="1">
      <alignment vertical="center"/>
    </xf>
    <xf numFmtId="166" fontId="0" fillId="0" borderId="2" xfId="1" applyNumberFormat="1" applyFont="1" applyBorder="1"/>
    <xf numFmtId="166" fontId="0" fillId="6" borderId="1" xfId="1" applyNumberFormat="1" applyFont="1" applyFill="1" applyBorder="1"/>
    <xf numFmtId="166" fontId="0" fillId="6" borderId="2" xfId="1" applyNumberFormat="1" applyFont="1" applyFill="1" applyBorder="1"/>
    <xf numFmtId="14" fontId="0" fillId="0" borderId="1" xfId="0" applyNumberFormat="1" applyBorder="1"/>
    <xf numFmtId="14" fontId="0" fillId="6" borderId="1" xfId="0" applyNumberFormat="1" applyFill="1" applyBorder="1"/>
    <xf numFmtId="166" fontId="6" fillId="9" borderId="0" xfId="1" applyNumberFormat="1" applyFont="1" applyFill="1"/>
    <xf numFmtId="14" fontId="9" fillId="10" borderId="0" xfId="0" applyNumberFormat="1" applyFont="1" applyFill="1"/>
    <xf numFmtId="166" fontId="9" fillId="10" borderId="0" xfId="1" applyNumberFormat="1" applyFont="1" applyFill="1"/>
    <xf numFmtId="0" fontId="9" fillId="10" borderId="0" xfId="0" applyFont="1" applyFill="1"/>
    <xf numFmtId="14" fontId="4" fillId="6" borderId="1" xfId="0" applyNumberFormat="1" applyFont="1" applyFill="1" applyBorder="1"/>
    <xf numFmtId="0" fontId="4" fillId="6" borderId="1" xfId="0" applyFont="1" applyFill="1" applyBorder="1" applyAlignment="1">
      <alignment horizontal="center"/>
    </xf>
    <xf numFmtId="166" fontId="4" fillId="6" borderId="1" xfId="1" applyNumberFormat="1" applyFont="1" applyFill="1" applyBorder="1"/>
    <xf numFmtId="166" fontId="4" fillId="6" borderId="2" xfId="1" applyNumberFormat="1" applyFont="1" applyFill="1" applyBorder="1"/>
    <xf numFmtId="14" fontId="4" fillId="0" borderId="1" xfId="0" applyNumberFormat="1" applyFont="1" applyBorder="1"/>
    <xf numFmtId="0" fontId="4" fillId="0" borderId="1" xfId="0" applyFont="1" applyBorder="1"/>
    <xf numFmtId="166" fontId="4" fillId="0" borderId="1" xfId="1" applyNumberFormat="1" applyFont="1" applyBorder="1"/>
    <xf numFmtId="166" fontId="4" fillId="0" borderId="2" xfId="1" applyNumberFormat="1" applyFont="1" applyBorder="1"/>
    <xf numFmtId="14" fontId="4" fillId="0" borderId="0" xfId="0" applyNumberFormat="1" applyFont="1"/>
    <xf numFmtId="166" fontId="4" fillId="0" borderId="0" xfId="1" applyNumberFormat="1" applyFont="1"/>
    <xf numFmtId="14" fontId="6" fillId="9" borderId="0" xfId="0" applyNumberFormat="1" applyFont="1" applyFill="1"/>
    <xf numFmtId="0" fontId="6" fillId="9" borderId="0" xfId="0" applyFont="1" applyFill="1" applyAlignment="1">
      <alignment vertical="center"/>
    </xf>
    <xf numFmtId="0" fontId="0" fillId="0" borderId="1" xfId="0" applyBorder="1" applyAlignment="1">
      <alignment vertical="center"/>
    </xf>
    <xf numFmtId="0" fontId="8" fillId="9" borderId="0" xfId="0" applyFont="1" applyFill="1" applyAlignment="1">
      <alignment vertical="center"/>
    </xf>
    <xf numFmtId="0" fontId="0" fillId="6" borderId="1" xfId="0" applyFill="1" applyBorder="1" applyAlignment="1">
      <alignment vertical="center"/>
    </xf>
    <xf numFmtId="0" fontId="19" fillId="21" borderId="1" xfId="0" applyFont="1" applyFill="1" applyBorder="1"/>
    <xf numFmtId="15" fontId="19" fillId="21" borderId="1" xfId="0" applyNumberFormat="1" applyFont="1" applyFill="1" applyBorder="1"/>
    <xf numFmtId="164" fontId="19" fillId="21" borderId="1" xfId="1" applyFont="1" applyFill="1" applyBorder="1"/>
    <xf numFmtId="0" fontId="0" fillId="21" borderId="1" xfId="0" applyFill="1" applyBorder="1"/>
    <xf numFmtId="0" fontId="0" fillId="21" borderId="2" xfId="0" applyFill="1" applyBorder="1"/>
    <xf numFmtId="1" fontId="19" fillId="21" borderId="1" xfId="1" applyNumberFormat="1" applyFont="1" applyFill="1" applyBorder="1"/>
    <xf numFmtId="169" fontId="0" fillId="20" borderId="1" xfId="0" applyNumberFormat="1" applyFill="1" applyBorder="1"/>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166" fontId="6" fillId="7" borderId="0" xfId="1" applyNumberFormat="1" applyFont="1" applyFill="1" applyAlignment="1">
      <alignment horizontal="center" vertical="center"/>
    </xf>
    <xf numFmtId="166" fontId="4" fillId="11" borderId="1" xfId="1" applyNumberFormat="1" applyFont="1" applyFill="1" applyBorder="1" applyAlignment="1">
      <alignment horizontal="center" vertical="center"/>
    </xf>
    <xf numFmtId="166" fontId="4" fillId="11" borderId="2" xfId="1" applyNumberFormat="1" applyFont="1" applyFill="1" applyBorder="1" applyAlignment="1">
      <alignment horizontal="center" vertical="center"/>
    </xf>
    <xf numFmtId="166" fontId="0" fillId="0" borderId="1" xfId="1" applyNumberFormat="1" applyFont="1" applyBorder="1" applyAlignment="1">
      <alignment horizontal="center" vertical="center"/>
    </xf>
    <xf numFmtId="166" fontId="0" fillId="0" borderId="2" xfId="1" applyNumberFormat="1" applyFont="1" applyBorder="1" applyAlignment="1">
      <alignment horizontal="center" vertical="center"/>
    </xf>
    <xf numFmtId="166" fontId="0" fillId="0" borderId="0" xfId="1" applyNumberFormat="1" applyFont="1" applyAlignment="1">
      <alignment horizontal="center" vertical="center"/>
    </xf>
    <xf numFmtId="173" fontId="9" fillId="7" borderId="0" xfId="0" applyNumberFormat="1" applyFont="1" applyFill="1" applyAlignment="1">
      <alignment horizontal="center" vertical="center"/>
    </xf>
    <xf numFmtId="173" fontId="4" fillId="11" borderId="1" xfId="0" applyNumberFormat="1" applyFont="1" applyFill="1" applyBorder="1" applyAlignment="1">
      <alignment horizontal="center" vertical="center"/>
    </xf>
    <xf numFmtId="173" fontId="4" fillId="0" borderId="1" xfId="0" applyNumberFormat="1" applyFont="1" applyBorder="1" applyAlignment="1">
      <alignment horizontal="center" vertical="center"/>
    </xf>
    <xf numFmtId="173" fontId="4" fillId="0" borderId="0" xfId="0" applyNumberFormat="1" applyFont="1" applyAlignment="1">
      <alignment horizontal="center" vertical="center"/>
    </xf>
    <xf numFmtId="0" fontId="4" fillId="0" borderId="36" xfId="0" applyFont="1" applyBorder="1" applyAlignment="1">
      <alignment horizontal="center" vertical="center"/>
    </xf>
    <xf numFmtId="0" fontId="4" fillId="0" borderId="27" xfId="0" applyFont="1" applyBorder="1" applyAlignment="1">
      <alignment horizontal="center" vertical="center"/>
    </xf>
    <xf numFmtId="0" fontId="4" fillId="0" borderId="37" xfId="0" applyFont="1" applyBorder="1" applyAlignment="1">
      <alignment horizontal="center" vertical="center"/>
    </xf>
    <xf numFmtId="0" fontId="4" fillId="16" borderId="15" xfId="0" applyFont="1" applyFill="1" applyBorder="1" applyAlignment="1">
      <alignment horizontal="center" vertical="center"/>
    </xf>
    <xf numFmtId="0" fontId="4" fillId="16" borderId="13" xfId="0" applyFont="1" applyFill="1" applyBorder="1" applyAlignment="1">
      <alignment horizontal="center" vertical="center"/>
    </xf>
    <xf numFmtId="0" fontId="4" fillId="16" borderId="8" xfId="0" applyFont="1" applyFill="1" applyBorder="1" applyAlignment="1">
      <alignment horizontal="center" vertical="center"/>
    </xf>
    <xf numFmtId="0" fontId="4" fillId="16" borderId="14" xfId="0" applyFont="1" applyFill="1" applyBorder="1" applyAlignment="1">
      <alignment horizontal="center" vertical="center"/>
    </xf>
    <xf numFmtId="0" fontId="4" fillId="16" borderId="9" xfId="0" applyFont="1" applyFill="1" applyBorder="1" applyAlignment="1">
      <alignment horizontal="center" vertical="center"/>
    </xf>
    <xf numFmtId="0" fontId="4" fillId="16" borderId="10" xfId="0" applyFont="1" applyFill="1" applyBorder="1" applyAlignment="1">
      <alignment horizontal="center" vertical="center"/>
    </xf>
    <xf numFmtId="0" fontId="0" fillId="15" borderId="0" xfId="0" applyFill="1"/>
    <xf numFmtId="166" fontId="0" fillId="15" borderId="0" xfId="1" applyNumberFormat="1" applyFont="1" applyFill="1" applyAlignment="1">
      <alignment horizontal="right" vertical="center"/>
    </xf>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4" fillId="5" borderId="1" xfId="0" applyFont="1" applyFill="1" applyBorder="1" applyAlignment="1">
      <alignment horizontal="center" vertical="center"/>
    </xf>
    <xf numFmtId="0" fontId="7" fillId="0" borderId="1" xfId="0" applyFont="1" applyBorder="1" applyAlignment="1">
      <alignment horizontal="center"/>
    </xf>
    <xf numFmtId="0" fontId="10" fillId="2" borderId="1" xfId="0" applyFont="1" applyFill="1" applyBorder="1" applyAlignment="1">
      <alignment horizontal="center" vertical="center"/>
    </xf>
    <xf numFmtId="0" fontId="7" fillId="0" borderId="2" xfId="0" applyFont="1" applyBorder="1" applyAlignment="1">
      <alignment horizontal="center"/>
    </xf>
    <xf numFmtId="0" fontId="7" fillId="0" borderId="24" xfId="0" applyFont="1" applyBorder="1" applyAlignment="1">
      <alignment horizontal="center"/>
    </xf>
    <xf numFmtId="0" fontId="7" fillId="0" borderId="27" xfId="0" applyFont="1" applyBorder="1" applyAlignment="1">
      <alignment horizontal="center"/>
    </xf>
    <xf numFmtId="0" fontId="7" fillId="0" borderId="0" xfId="0" applyFont="1" applyAlignment="1">
      <alignment horizontal="center"/>
    </xf>
    <xf numFmtId="0" fontId="24" fillId="20" borderId="21" xfId="0" applyFont="1" applyFill="1" applyBorder="1" applyAlignment="1">
      <alignment horizontal="center" vertical="center"/>
    </xf>
    <xf numFmtId="0" fontId="0" fillId="7" borderId="0" xfId="0" applyFill="1" applyAlignment="1">
      <alignment horizontal="center"/>
    </xf>
    <xf numFmtId="0" fontId="0" fillId="7" borderId="0" xfId="0" applyFill="1" applyAlignment="1">
      <alignment horizontal="right"/>
    </xf>
    <xf numFmtId="0" fontId="0" fillId="8" borderId="0" xfId="0" applyFill="1" applyAlignment="1">
      <alignment horizontal="right"/>
    </xf>
    <xf numFmtId="0" fontId="0" fillId="8" borderId="0" xfId="0" applyFill="1" applyAlignment="1">
      <alignment horizontal="center"/>
    </xf>
    <xf numFmtId="0" fontId="6" fillId="9" borderId="0" xfId="0" applyFont="1" applyFill="1" applyAlignment="1">
      <alignment horizontal="right"/>
    </xf>
    <xf numFmtId="166" fontId="6" fillId="9" borderId="0" xfId="1" applyNumberFormat="1" applyFont="1" applyFill="1" applyAlignment="1">
      <alignment horizontal="center"/>
    </xf>
    <xf numFmtId="166" fontId="6" fillId="9" borderId="0" xfId="1" applyNumberFormat="1" applyFont="1" applyFill="1" applyAlignment="1">
      <alignment horizontal="right"/>
    </xf>
    <xf numFmtId="0" fontId="9" fillId="10" borderId="0" xfId="0" applyFont="1" applyFill="1" applyAlignment="1">
      <alignment horizontal="right"/>
    </xf>
    <xf numFmtId="166" fontId="9" fillId="10" borderId="0" xfId="1" applyNumberFormat="1" applyFont="1" applyFill="1" applyAlignment="1">
      <alignment horizontal="center"/>
    </xf>
    <xf numFmtId="166" fontId="9" fillId="10" borderId="0" xfId="1" applyNumberFormat="1" applyFont="1" applyFill="1" applyAlignment="1">
      <alignment horizontal="right"/>
    </xf>
    <xf numFmtId="0" fontId="11" fillId="0" borderId="0" xfId="0" applyFont="1" applyAlignment="1">
      <alignment horizontal="right" vertical="center"/>
    </xf>
    <xf numFmtId="170" fontId="4" fillId="0" borderId="0" xfId="1" applyNumberFormat="1" applyFont="1" applyAlignment="1">
      <alignment horizontal="right" vertical="center"/>
    </xf>
    <xf numFmtId="0" fontId="4" fillId="0" borderId="0" xfId="0" applyFont="1" applyAlignment="1">
      <alignment horizontal="right" vertical="center"/>
    </xf>
    <xf numFmtId="0" fontId="16" fillId="0" borderId="0" xfId="0" applyFont="1" applyAlignment="1">
      <alignment horizontal="center" vertical="center"/>
    </xf>
    <xf numFmtId="0" fontId="20" fillId="22" borderId="1" xfId="0" applyFont="1" applyFill="1" applyBorder="1" applyAlignment="1">
      <alignment horizontal="center" vertical="center"/>
    </xf>
    <xf numFmtId="0" fontId="17" fillId="0" borderId="18" xfId="0" applyFont="1" applyBorder="1" applyAlignment="1">
      <alignment horizontal="center" vertical="center"/>
    </xf>
    <xf numFmtId="0" fontId="7" fillId="21" borderId="20" xfId="0" applyFont="1" applyFill="1" applyBorder="1" applyAlignment="1">
      <alignment horizontal="center"/>
    </xf>
    <xf numFmtId="0" fontId="7" fillId="21" borderId="19" xfId="0" applyFont="1" applyFill="1" applyBorder="1" applyAlignment="1">
      <alignment horizontal="center"/>
    </xf>
    <xf numFmtId="0" fontId="20" fillId="24" borderId="21" xfId="0" applyFont="1" applyFill="1" applyBorder="1" applyAlignment="1">
      <alignment horizontal="center"/>
    </xf>
    <xf numFmtId="164" fontId="14" fillId="0" borderId="18" xfId="0" applyNumberFormat="1" applyFont="1" applyBorder="1" applyAlignment="1">
      <alignment horizontal="center"/>
    </xf>
    <xf numFmtId="0" fontId="14" fillId="0" borderId="18" xfId="0" applyFont="1" applyBorder="1" applyAlignment="1">
      <alignment horizontal="center"/>
    </xf>
  </cellXfs>
  <cellStyles count="2">
    <cellStyle name="Comma" xfId="1" builtinId="3"/>
    <cellStyle name="Normal" xfId="0" builtinId="0"/>
  </cellStyles>
  <dxfs count="133">
    <dxf>
      <font>
        <color rgb="FF9C0006"/>
      </font>
      <fill>
        <patternFill>
          <bgColor rgb="FFFFC7CE"/>
        </patternFill>
      </fill>
    </dxf>
    <dxf>
      <numFmt numFmtId="164" formatCode="_(* #,##0.00_);_(* \(#,##0.00\);_(* &quot;-&quot;??_);_(@_)"/>
    </dxf>
    <dxf>
      <numFmt numFmtId="164" formatCode="_(* #,##0.00_);_(* \(#,##0.00\);_(* &quot;-&quot;??_);_(@_)"/>
    </dxf>
    <dxf>
      <numFmt numFmtId="164" formatCode="_(* #,##0.00_);_(* \(#,##0.00\);_(* &quot;-&quot;??_);_(@_)"/>
    </dxf>
    <dxf>
      <alignment horizontal="center" vertical="center" textRotation="0" wrapText="0" indent="0" justifyLastLine="0" shrinkToFit="0" readingOrder="0"/>
    </dxf>
    <dxf>
      <numFmt numFmtId="166" formatCode="_(* #,##0_);_(* \(#,##0\);_(* &quot;-&quot;??_);_(@_)"/>
      <alignment horizontal="right" vertical="center" textRotation="0" wrapText="0" indent="0" justifyLastLine="0" shrinkToFit="0" readingOrder="0"/>
    </dxf>
    <dxf>
      <font>
        <b/>
        <strike val="0"/>
        <outline val="0"/>
        <shadow val="0"/>
        <u val="none"/>
        <vertAlign val="baseline"/>
        <sz val="18"/>
        <color theme="1"/>
        <name val="Calibri"/>
        <family val="2"/>
        <scheme val="minor"/>
      </font>
      <alignment horizontal="center" vertical="center"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 #,##0.00_);_(* \(#,##0.00\);_(* &quot;-&quot;??_);_(@_)"/>
    </dxf>
    <dxf>
      <numFmt numFmtId="164" formatCode="_(* #,##0.00_);_(* \(#,##0.00\);_(* &quot;-&quot;??_);_(@_)"/>
    </dxf>
    <dxf>
      <numFmt numFmtId="170" formatCode="_(* #,##0.0_);_(* \(#,##0.0\);_(* &quot;-&quot;??_);_(@_)"/>
    </dxf>
    <dxf>
      <numFmt numFmtId="170" formatCode="_(* #,##0.0_);_(* \(#,##0.0\);_(* &quot;-&quot;??_);_(@_)"/>
    </dxf>
    <dxf>
      <numFmt numFmtId="164" formatCode="_(* #,##0.00_);_(* \(#,##0.00\);_(* &quot;-&quot;??_);_(@_)"/>
    </dxf>
    <dxf>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style="thin">
          <color indexed="64"/>
        </right>
        <top style="thin">
          <color theme="9"/>
        </top>
        <bottom/>
      </border>
    </dxf>
    <dxf>
      <font>
        <b/>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top style="thin">
          <color theme="9"/>
        </top>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indexed="64"/>
        </right>
      </border>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70" formatCode="_(* #,##0.0_);_(* \(#,##0.0\);_(* &quot;-&quot;??_);_(@_)"/>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_(* #,##0.0_);_(* \(#,##0.0\);_(* &quot;-&quot;??_);_(@_)"/>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_(* #,##0.0_);_(* \(#,##0.0\);_(* &quot;-&quot;??_);_(@_)"/>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71" formatCode="#,##0.00_);\(#,##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72" formatCode="0.0"/>
      <fill>
        <patternFill patternType="solid">
          <fgColor indexed="64"/>
          <bgColor rgb="FFFFFF00"/>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border outline="0">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43A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microsoft.com/office/2007/relationships/slicerCache" Target="slicerCaches/slicerCache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pivotCacheDefinition" Target="pivotCache/pivotCacheDefinition2.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microsoft.com/office/2007/relationships/slicerCache" Target="slicerCaches/slicerCache1.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microsoft.com/office/2007/relationships/slicerCache" Target="slicerCaches/slicerCache4.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pivotCacheDefinition" Target="pivotCache/pivotCacheDefinition1.xml"/><Relationship Id="rId81" Type="http://schemas.microsoft.com/office/2007/relationships/slicerCache" Target="slicerCaches/slicerCache2.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microsoft.com/office/2007/relationships/slicerCache" Target="slicerCaches/slicerCache3.xml"/></Relationships>
</file>

<file path=xl/drawings/_rels/drawing1.xml.rels><?xml version="1.0" encoding="UTF-8" standalone="yes"?>
<Relationships xmlns="http://schemas.openxmlformats.org/package/2006/relationships"><Relationship Id="rId8" Type="http://schemas.openxmlformats.org/officeDocument/2006/relationships/hyperlink" Target="#QNB!A1"/><Relationship Id="rId13" Type="http://schemas.openxmlformats.org/officeDocument/2006/relationships/hyperlink" Target="#'&#1606;&#1580;&#1605;&#1577; &#1607;&#1604;&#1610;&#1608;&#1576;&#1608;&#1604;&#1610;&#1587;'!A1"/><Relationship Id="rId3" Type="http://schemas.openxmlformats.org/officeDocument/2006/relationships/image" Target="../media/image3.png"/><Relationship Id="rId7" Type="http://schemas.openxmlformats.org/officeDocument/2006/relationships/hyperlink" Target="#NBE!A1"/><Relationship Id="rId12" Type="http://schemas.openxmlformats.org/officeDocument/2006/relationships/hyperlink" Target="#&#1604;&#1608;&#1580;&#1587;&#1578;&#1610;&#1603;&#1575;!A1"/><Relationship Id="rId17" Type="http://schemas.openxmlformats.org/officeDocument/2006/relationships/hyperlink" Target="#'&#1605;&#1587;&#1578;&#1581;&#1602; &#1575;&#1604;&#1587;&#1575;&#1574;&#1602;&#1610;&#1606;'!A1"/><Relationship Id="rId2" Type="http://schemas.openxmlformats.org/officeDocument/2006/relationships/image" Target="../media/image2.svg"/><Relationship Id="rId16" Type="http://schemas.openxmlformats.org/officeDocument/2006/relationships/hyperlink" Target="#'FIRST START'!A1"/><Relationship Id="rId1" Type="http://schemas.openxmlformats.org/officeDocument/2006/relationships/image" Target="../media/image1.png"/><Relationship Id="rId6" Type="http://schemas.openxmlformats.org/officeDocument/2006/relationships/hyperlink" Target="#CIB!A1"/><Relationship Id="rId11" Type="http://schemas.openxmlformats.org/officeDocument/2006/relationships/hyperlink" Target="#&#1587;&#1593;&#1608;&#1583;&#1610;!A1"/><Relationship Id="rId5" Type="http://schemas.openxmlformats.org/officeDocument/2006/relationships/hyperlink" Target="#'&#1578;&#1588;&#1594;&#1610;&#1604; &#1575;&#1604;&#1610;&#1608;&#1605;&#1610;&#1577; '!A1"/><Relationship Id="rId15" Type="http://schemas.openxmlformats.org/officeDocument/2006/relationships/hyperlink" Target="#'FLITCH AND GRAIN'!A1"/><Relationship Id="rId10" Type="http://schemas.openxmlformats.org/officeDocument/2006/relationships/hyperlink" Target="#&#1605;&#1585;&#1578;&#1576;&#1575;&#1578;!A1"/><Relationship Id="rId4" Type="http://schemas.openxmlformats.org/officeDocument/2006/relationships/image" Target="../media/image4.svg"/><Relationship Id="rId9" Type="http://schemas.openxmlformats.org/officeDocument/2006/relationships/hyperlink" Target="#FAB!A1"/><Relationship Id="rId14" Type="http://schemas.openxmlformats.org/officeDocument/2006/relationships/hyperlink" Target="#'&#1575;&#1602;&#1587;&#1575;&#1591; &#1587;&#1610;&#1575;&#1585;&#1575;&#1578;'!A1"/></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11</xdr:col>
      <xdr:colOff>342900</xdr:colOff>
      <xdr:row>0</xdr:row>
      <xdr:rowOff>9525</xdr:rowOff>
    </xdr:from>
    <xdr:to>
      <xdr:col>17</xdr:col>
      <xdr:colOff>0</xdr:colOff>
      <xdr:row>14</xdr:row>
      <xdr:rowOff>38100</xdr:rowOff>
    </xdr:to>
    <xdr:sp macro="" textlink="">
      <xdr:nvSpPr>
        <xdr:cNvPr id="45" name="Oval 44">
          <a:extLst>
            <a:ext uri="{FF2B5EF4-FFF2-40B4-BE49-F238E27FC236}">
              <a16:creationId xmlns:a16="http://schemas.microsoft.com/office/drawing/2014/main" id="{C4215C98-2810-E440-820A-7EC52477FEB6}"/>
            </a:ext>
          </a:extLst>
        </xdr:cNvPr>
        <xdr:cNvSpPr/>
      </xdr:nvSpPr>
      <xdr:spPr>
        <a:xfrm>
          <a:off x="0" y="9525"/>
          <a:ext cx="7543800" cy="2695575"/>
        </a:xfrm>
        <a:prstGeom prst="ellips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4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dobe Devanagari" panose="02040503050201020203" pitchFamily="18" charset="0"/>
              <a:cs typeface="Adobe Devanagari" panose="02040503050201020203" pitchFamily="18" charset="0"/>
            </a:rPr>
            <a:t>ON</a:t>
          </a:r>
          <a:r>
            <a:rPr lang="en-US" sz="4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dobe Devanagari" panose="02040503050201020203" pitchFamily="18" charset="0"/>
              <a:cs typeface="Adobe Devanagari" panose="02040503050201020203" pitchFamily="18" charset="0"/>
            </a:rPr>
            <a:t> TIME</a:t>
          </a:r>
        </a:p>
        <a:p>
          <a:pPr algn="ctr" rtl="1"/>
          <a:r>
            <a:rPr lang="en-US" sz="4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dobe Devanagari" panose="02040503050201020203" pitchFamily="18" charset="0"/>
              <a:cs typeface="Adobe Devanagari" panose="02040503050201020203" pitchFamily="18" charset="0"/>
            </a:rPr>
            <a:t>TRANSPORTAION</a:t>
          </a:r>
          <a:endParaRPr lang="en-US" sz="4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dobe Devanagari" panose="02040503050201020203" pitchFamily="18" charset="0"/>
            <a:cs typeface="Adobe Devanagari" panose="02040503050201020203" pitchFamily="18" charset="0"/>
          </a:endParaRPr>
        </a:p>
      </xdr:txBody>
    </xdr:sp>
    <xdr:clientData/>
  </xdr:twoCellAnchor>
  <xdr:twoCellAnchor editAs="oneCell">
    <xdr:from>
      <xdr:col>11</xdr:col>
      <xdr:colOff>518214</xdr:colOff>
      <xdr:row>5</xdr:row>
      <xdr:rowOff>114301</xdr:rowOff>
    </xdr:from>
    <xdr:to>
      <xdr:col>13</xdr:col>
      <xdr:colOff>552450</xdr:colOff>
      <xdr:row>11</xdr:row>
      <xdr:rowOff>76201</xdr:rowOff>
    </xdr:to>
    <xdr:pic>
      <xdr:nvPicPr>
        <xdr:cNvPr id="53" name="Graphic 52" descr="A school bus">
          <a:extLst>
            <a:ext uri="{FF2B5EF4-FFF2-40B4-BE49-F238E27FC236}">
              <a16:creationId xmlns:a16="http://schemas.microsoft.com/office/drawing/2014/main" id="{09310007-B0A2-A10C-984D-5B22C9225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115050" y="1066801"/>
          <a:ext cx="1253436" cy="1104900"/>
        </a:xfrm>
        <a:prstGeom prst="rect">
          <a:avLst/>
        </a:prstGeom>
      </xdr:spPr>
    </xdr:pic>
    <xdr:clientData/>
  </xdr:twoCellAnchor>
  <xdr:twoCellAnchor editAs="oneCell">
    <xdr:from>
      <xdr:col>16</xdr:col>
      <xdr:colOff>2857499</xdr:colOff>
      <xdr:row>2</xdr:row>
      <xdr:rowOff>161926</xdr:rowOff>
    </xdr:from>
    <xdr:to>
      <xdr:col>16</xdr:col>
      <xdr:colOff>3352799</xdr:colOff>
      <xdr:row>5</xdr:row>
      <xdr:rowOff>85726</xdr:rowOff>
    </xdr:to>
    <xdr:pic>
      <xdr:nvPicPr>
        <xdr:cNvPr id="56" name="Graphic 55" descr="Alarm clock with solid fill">
          <a:extLst>
            <a:ext uri="{FF2B5EF4-FFF2-40B4-BE49-F238E27FC236}">
              <a16:creationId xmlns:a16="http://schemas.microsoft.com/office/drawing/2014/main" id="{1DCEF1C2-F60A-EA1C-E086-726262AD8D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85901" y="542926"/>
          <a:ext cx="495300" cy="495300"/>
        </a:xfrm>
        <a:prstGeom prst="rect">
          <a:avLst/>
        </a:prstGeom>
      </xdr:spPr>
    </xdr:pic>
    <xdr:clientData/>
  </xdr:twoCellAnchor>
  <xdr:twoCellAnchor>
    <xdr:from>
      <xdr:col>0</xdr:col>
      <xdr:colOff>118587</xdr:colOff>
      <xdr:row>2</xdr:row>
      <xdr:rowOff>85725</xdr:rowOff>
    </xdr:from>
    <xdr:to>
      <xdr:col>4</xdr:col>
      <xdr:colOff>286227</xdr:colOff>
      <xdr:row>6</xdr:row>
      <xdr:rowOff>55245</xdr:rowOff>
    </xdr:to>
    <xdr:sp macro="" textlink="">
      <xdr:nvSpPr>
        <xdr:cNvPr id="57" name="Oval 56">
          <a:hlinkClick xmlns:r="http://schemas.openxmlformats.org/officeDocument/2006/relationships" r:id="rId5"/>
          <a:extLst>
            <a:ext uri="{FF2B5EF4-FFF2-40B4-BE49-F238E27FC236}">
              <a16:creationId xmlns:a16="http://schemas.microsoft.com/office/drawing/2014/main" id="{99674182-93CF-DD43-18F1-90891AD51C1C}"/>
            </a:ext>
          </a:extLst>
        </xdr:cNvPr>
        <xdr:cNvSpPr/>
      </xdr:nvSpPr>
      <xdr:spPr>
        <a:xfrm>
          <a:off x="12058173" y="466725"/>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تشغيل اليومية</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51912</xdr:colOff>
      <xdr:row>20</xdr:row>
      <xdr:rowOff>152400</xdr:rowOff>
    </xdr:from>
    <xdr:to>
      <xdr:col>4</xdr:col>
      <xdr:colOff>219552</xdr:colOff>
      <xdr:row>24</xdr:row>
      <xdr:rowOff>121920</xdr:rowOff>
    </xdr:to>
    <xdr:sp macro="" textlink="">
      <xdr:nvSpPr>
        <xdr:cNvPr id="58" name="Oval 57">
          <a:hlinkClick xmlns:r="http://schemas.openxmlformats.org/officeDocument/2006/relationships" r:id="rId6"/>
          <a:extLst>
            <a:ext uri="{FF2B5EF4-FFF2-40B4-BE49-F238E27FC236}">
              <a16:creationId xmlns:a16="http://schemas.microsoft.com/office/drawing/2014/main" id="{8A056FF9-E2FB-4352-BAF8-D0B42D353DCC}"/>
            </a:ext>
          </a:extLst>
        </xdr:cNvPr>
        <xdr:cNvSpPr/>
      </xdr:nvSpPr>
      <xdr:spPr>
        <a:xfrm>
          <a:off x="12124848" y="39624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CIB</a:t>
          </a:r>
        </a:p>
      </xdr:txBody>
    </xdr:sp>
    <xdr:clientData/>
  </xdr:twoCellAnchor>
  <xdr:twoCellAnchor>
    <xdr:from>
      <xdr:col>0</xdr:col>
      <xdr:colOff>99537</xdr:colOff>
      <xdr:row>25</xdr:row>
      <xdr:rowOff>57150</xdr:rowOff>
    </xdr:from>
    <xdr:to>
      <xdr:col>4</xdr:col>
      <xdr:colOff>267177</xdr:colOff>
      <xdr:row>29</xdr:row>
      <xdr:rowOff>26670</xdr:rowOff>
    </xdr:to>
    <xdr:sp macro="" textlink="">
      <xdr:nvSpPr>
        <xdr:cNvPr id="59" name="Oval 58">
          <a:hlinkClick xmlns:r="http://schemas.openxmlformats.org/officeDocument/2006/relationships" r:id="rId7"/>
          <a:extLst>
            <a:ext uri="{FF2B5EF4-FFF2-40B4-BE49-F238E27FC236}">
              <a16:creationId xmlns:a16="http://schemas.microsoft.com/office/drawing/2014/main" id="{0C103E3A-73CC-4E2A-A650-7C04AE7ADE87}"/>
            </a:ext>
          </a:extLst>
        </xdr:cNvPr>
        <xdr:cNvSpPr/>
      </xdr:nvSpPr>
      <xdr:spPr>
        <a:xfrm>
          <a:off x="12077223" y="481965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NBE</a:t>
          </a:r>
        </a:p>
      </xdr:txBody>
    </xdr:sp>
    <xdr:clientData/>
  </xdr:twoCellAnchor>
  <xdr:twoCellAnchor>
    <xdr:from>
      <xdr:col>0</xdr:col>
      <xdr:colOff>57150</xdr:colOff>
      <xdr:row>30</xdr:row>
      <xdr:rowOff>76200</xdr:rowOff>
    </xdr:from>
    <xdr:to>
      <xdr:col>4</xdr:col>
      <xdr:colOff>224790</xdr:colOff>
      <xdr:row>34</xdr:row>
      <xdr:rowOff>45720</xdr:rowOff>
    </xdr:to>
    <xdr:sp macro="" textlink="">
      <xdr:nvSpPr>
        <xdr:cNvPr id="60" name="Oval 59">
          <a:hlinkClick xmlns:r="http://schemas.openxmlformats.org/officeDocument/2006/relationships" r:id="rId8"/>
          <a:extLst>
            <a:ext uri="{FF2B5EF4-FFF2-40B4-BE49-F238E27FC236}">
              <a16:creationId xmlns:a16="http://schemas.microsoft.com/office/drawing/2014/main" id="{10B15DD3-12AB-4BD0-A0AA-31E811D091E8}"/>
            </a:ext>
          </a:extLst>
        </xdr:cNvPr>
        <xdr:cNvSpPr/>
      </xdr:nvSpPr>
      <xdr:spPr>
        <a:xfrm>
          <a:off x="12119610" y="57912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QNB</a:t>
          </a:r>
        </a:p>
      </xdr:txBody>
    </xdr:sp>
    <xdr:clientData/>
  </xdr:twoCellAnchor>
  <xdr:twoCellAnchor>
    <xdr:from>
      <xdr:col>9</xdr:col>
      <xdr:colOff>442437</xdr:colOff>
      <xdr:row>25</xdr:row>
      <xdr:rowOff>161925</xdr:rowOff>
    </xdr:from>
    <xdr:to>
      <xdr:col>14</xdr:col>
      <xdr:colOff>477</xdr:colOff>
      <xdr:row>29</xdr:row>
      <xdr:rowOff>131445</xdr:rowOff>
    </xdr:to>
    <xdr:sp macro="" textlink="">
      <xdr:nvSpPr>
        <xdr:cNvPr id="61" name="Oval 60">
          <a:hlinkClick xmlns:r="http://schemas.openxmlformats.org/officeDocument/2006/relationships" r:id="rId9"/>
          <a:extLst>
            <a:ext uri="{FF2B5EF4-FFF2-40B4-BE49-F238E27FC236}">
              <a16:creationId xmlns:a16="http://schemas.microsoft.com/office/drawing/2014/main" id="{62B911F6-0B60-44EB-AEB3-AD4FDA6D3415}"/>
            </a:ext>
          </a:extLst>
        </xdr:cNvPr>
        <xdr:cNvSpPr/>
      </xdr:nvSpPr>
      <xdr:spPr>
        <a:xfrm>
          <a:off x="6247923" y="4924425"/>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FAB</a:t>
          </a:r>
        </a:p>
      </xdr:txBody>
    </xdr:sp>
    <xdr:clientData/>
  </xdr:twoCellAnchor>
  <xdr:twoCellAnchor>
    <xdr:from>
      <xdr:col>0</xdr:col>
      <xdr:colOff>70962</xdr:colOff>
      <xdr:row>16</xdr:row>
      <xdr:rowOff>85725</xdr:rowOff>
    </xdr:from>
    <xdr:to>
      <xdr:col>4</xdr:col>
      <xdr:colOff>238602</xdr:colOff>
      <xdr:row>20</xdr:row>
      <xdr:rowOff>55245</xdr:rowOff>
    </xdr:to>
    <xdr:sp macro="" textlink="">
      <xdr:nvSpPr>
        <xdr:cNvPr id="62" name="Oval 61">
          <a:hlinkClick xmlns:r="http://schemas.openxmlformats.org/officeDocument/2006/relationships" r:id="rId10"/>
          <a:extLst>
            <a:ext uri="{FF2B5EF4-FFF2-40B4-BE49-F238E27FC236}">
              <a16:creationId xmlns:a16="http://schemas.microsoft.com/office/drawing/2014/main" id="{05A8CAB2-B91A-4F3B-882A-8C3C5AEDDFCD}"/>
            </a:ext>
          </a:extLst>
        </xdr:cNvPr>
        <xdr:cNvSpPr/>
      </xdr:nvSpPr>
      <xdr:spPr>
        <a:xfrm>
          <a:off x="12105798" y="3133725"/>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مرتبات</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4</xdr:col>
      <xdr:colOff>580072</xdr:colOff>
      <xdr:row>10</xdr:row>
      <xdr:rowOff>114300</xdr:rowOff>
    </xdr:from>
    <xdr:to>
      <xdr:col>9</xdr:col>
      <xdr:colOff>138112</xdr:colOff>
      <xdr:row>14</xdr:row>
      <xdr:rowOff>83820</xdr:rowOff>
    </xdr:to>
    <xdr:sp macro="" textlink="">
      <xdr:nvSpPr>
        <xdr:cNvPr id="63" name="Oval 62">
          <a:hlinkClick xmlns:r="http://schemas.openxmlformats.org/officeDocument/2006/relationships" r:id="rId11"/>
          <a:extLst>
            <a:ext uri="{FF2B5EF4-FFF2-40B4-BE49-F238E27FC236}">
              <a16:creationId xmlns:a16="http://schemas.microsoft.com/office/drawing/2014/main" id="{6EE2587F-15F7-4AA8-AC2B-4E7E1E51FA0E}"/>
            </a:ext>
          </a:extLst>
        </xdr:cNvPr>
        <xdr:cNvSpPr/>
      </xdr:nvSpPr>
      <xdr:spPr>
        <a:xfrm>
          <a:off x="9158288" y="20193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سعودي</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4</xdr:col>
      <xdr:colOff>580072</xdr:colOff>
      <xdr:row>15</xdr:row>
      <xdr:rowOff>123825</xdr:rowOff>
    </xdr:from>
    <xdr:to>
      <xdr:col>9</xdr:col>
      <xdr:colOff>138112</xdr:colOff>
      <xdr:row>19</xdr:row>
      <xdr:rowOff>93345</xdr:rowOff>
    </xdr:to>
    <xdr:sp macro="" textlink="">
      <xdr:nvSpPr>
        <xdr:cNvPr id="75" name="Oval 74">
          <a:hlinkClick xmlns:r="http://schemas.openxmlformats.org/officeDocument/2006/relationships" r:id="rId12"/>
          <a:extLst>
            <a:ext uri="{FF2B5EF4-FFF2-40B4-BE49-F238E27FC236}">
              <a16:creationId xmlns:a16="http://schemas.microsoft.com/office/drawing/2014/main" id="{4EEF7ED5-5648-4B8E-859A-310025E918CA}"/>
            </a:ext>
          </a:extLst>
        </xdr:cNvPr>
        <xdr:cNvSpPr/>
      </xdr:nvSpPr>
      <xdr:spPr>
        <a:xfrm>
          <a:off x="9158288" y="2981325"/>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لوجستيكا</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4</xdr:col>
      <xdr:colOff>580072</xdr:colOff>
      <xdr:row>20</xdr:row>
      <xdr:rowOff>133350</xdr:rowOff>
    </xdr:from>
    <xdr:to>
      <xdr:col>9</xdr:col>
      <xdr:colOff>138112</xdr:colOff>
      <xdr:row>24</xdr:row>
      <xdr:rowOff>102870</xdr:rowOff>
    </xdr:to>
    <xdr:sp macro="" textlink="">
      <xdr:nvSpPr>
        <xdr:cNvPr id="76" name="Oval 75">
          <a:hlinkClick xmlns:r="http://schemas.openxmlformats.org/officeDocument/2006/relationships" r:id="rId13"/>
          <a:extLst>
            <a:ext uri="{FF2B5EF4-FFF2-40B4-BE49-F238E27FC236}">
              <a16:creationId xmlns:a16="http://schemas.microsoft.com/office/drawing/2014/main" id="{ECE242FD-AA70-4373-8CEB-C44C0E85A79C}"/>
            </a:ext>
          </a:extLst>
        </xdr:cNvPr>
        <xdr:cNvSpPr/>
      </xdr:nvSpPr>
      <xdr:spPr>
        <a:xfrm>
          <a:off x="9158288" y="394335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نجمة هليوبوليس</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422910</xdr:colOff>
      <xdr:row>15</xdr:row>
      <xdr:rowOff>114300</xdr:rowOff>
    </xdr:from>
    <xdr:to>
      <xdr:col>13</xdr:col>
      <xdr:colOff>590550</xdr:colOff>
      <xdr:row>19</xdr:row>
      <xdr:rowOff>83820</xdr:rowOff>
    </xdr:to>
    <xdr:sp macro="" textlink="">
      <xdr:nvSpPr>
        <xdr:cNvPr id="77" name="Oval 76">
          <a:hlinkClick xmlns:r="http://schemas.openxmlformats.org/officeDocument/2006/relationships" r:id="rId14"/>
          <a:extLst>
            <a:ext uri="{FF2B5EF4-FFF2-40B4-BE49-F238E27FC236}">
              <a16:creationId xmlns:a16="http://schemas.microsoft.com/office/drawing/2014/main" id="{E242BB63-D370-465B-A81A-E617744E8BE0}"/>
            </a:ext>
          </a:extLst>
        </xdr:cNvPr>
        <xdr:cNvSpPr/>
      </xdr:nvSpPr>
      <xdr:spPr>
        <a:xfrm>
          <a:off x="6267450" y="29718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أقساط سيارات</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403860</xdr:colOff>
      <xdr:row>21</xdr:row>
      <xdr:rowOff>0</xdr:rowOff>
    </xdr:from>
    <xdr:to>
      <xdr:col>13</xdr:col>
      <xdr:colOff>571500</xdr:colOff>
      <xdr:row>24</xdr:row>
      <xdr:rowOff>160020</xdr:rowOff>
    </xdr:to>
    <xdr:sp macro="" textlink="">
      <xdr:nvSpPr>
        <xdr:cNvPr id="80" name="Oval 79">
          <a:extLst>
            <a:ext uri="{FF2B5EF4-FFF2-40B4-BE49-F238E27FC236}">
              <a16:creationId xmlns:a16="http://schemas.microsoft.com/office/drawing/2014/main" id="{96AF1460-E8B1-458B-916D-CC72028B7B24}"/>
            </a:ext>
          </a:extLst>
        </xdr:cNvPr>
        <xdr:cNvSpPr/>
      </xdr:nvSpPr>
      <xdr:spPr>
        <a:xfrm>
          <a:off x="6286500" y="40005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تشغيل</a:t>
          </a:r>
          <a:r>
            <a:rPr lang="ar-EG" sz="1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اليومية</a:t>
          </a:r>
          <a:endParaRPr lang="en-US"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4</xdr:col>
      <xdr:colOff>580072</xdr:colOff>
      <xdr:row>30</xdr:row>
      <xdr:rowOff>85725</xdr:rowOff>
    </xdr:from>
    <xdr:to>
      <xdr:col>9</xdr:col>
      <xdr:colOff>138112</xdr:colOff>
      <xdr:row>34</xdr:row>
      <xdr:rowOff>55245</xdr:rowOff>
    </xdr:to>
    <xdr:sp macro="" textlink="">
      <xdr:nvSpPr>
        <xdr:cNvPr id="81" name="Oval 80">
          <a:hlinkClick xmlns:r="http://schemas.openxmlformats.org/officeDocument/2006/relationships" r:id="rId15"/>
          <a:extLst>
            <a:ext uri="{FF2B5EF4-FFF2-40B4-BE49-F238E27FC236}">
              <a16:creationId xmlns:a16="http://schemas.microsoft.com/office/drawing/2014/main" id="{59A0C6ED-8CE5-40BF-A0F7-0043BCD7C25F}"/>
            </a:ext>
          </a:extLst>
        </xdr:cNvPr>
        <xdr:cNvSpPr/>
      </xdr:nvSpPr>
      <xdr:spPr>
        <a:xfrm>
          <a:off x="9158288" y="5800725"/>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FLITCH AND GRAIN</a:t>
          </a:r>
        </a:p>
      </xdr:txBody>
    </xdr:sp>
    <xdr:clientData/>
  </xdr:twoCellAnchor>
  <xdr:twoCellAnchor>
    <xdr:from>
      <xdr:col>4</xdr:col>
      <xdr:colOff>580072</xdr:colOff>
      <xdr:row>25</xdr:row>
      <xdr:rowOff>133350</xdr:rowOff>
    </xdr:from>
    <xdr:to>
      <xdr:col>9</xdr:col>
      <xdr:colOff>138112</xdr:colOff>
      <xdr:row>29</xdr:row>
      <xdr:rowOff>102870</xdr:rowOff>
    </xdr:to>
    <xdr:sp macro="" textlink="">
      <xdr:nvSpPr>
        <xdr:cNvPr id="82" name="Oval 81">
          <a:hlinkClick xmlns:r="http://schemas.openxmlformats.org/officeDocument/2006/relationships" r:id="rId16"/>
          <a:extLst>
            <a:ext uri="{FF2B5EF4-FFF2-40B4-BE49-F238E27FC236}">
              <a16:creationId xmlns:a16="http://schemas.microsoft.com/office/drawing/2014/main" id="{BCEC06D0-8234-42B3-83EE-55497D024DC7}"/>
            </a:ext>
          </a:extLst>
        </xdr:cNvPr>
        <xdr:cNvSpPr/>
      </xdr:nvSpPr>
      <xdr:spPr>
        <a:xfrm>
          <a:off x="9158288" y="489585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FIRST START</a:t>
          </a:r>
        </a:p>
      </xdr:txBody>
    </xdr:sp>
    <xdr:clientData/>
  </xdr:twoCellAnchor>
  <xdr:twoCellAnchor>
    <xdr:from>
      <xdr:col>0</xdr:col>
      <xdr:colOff>19050</xdr:colOff>
      <xdr:row>12</xdr:row>
      <xdr:rowOff>19050</xdr:rowOff>
    </xdr:from>
    <xdr:to>
      <xdr:col>4</xdr:col>
      <xdr:colOff>186690</xdr:colOff>
      <xdr:row>15</xdr:row>
      <xdr:rowOff>179070</xdr:rowOff>
    </xdr:to>
    <xdr:sp macro="" textlink="">
      <xdr:nvSpPr>
        <xdr:cNvPr id="2" name="Oval 1">
          <a:extLst>
            <a:ext uri="{FF2B5EF4-FFF2-40B4-BE49-F238E27FC236}">
              <a16:creationId xmlns:a16="http://schemas.microsoft.com/office/drawing/2014/main" id="{27E88940-FAA7-41B4-885A-EA52DADD25B3}"/>
            </a:ext>
          </a:extLst>
        </xdr:cNvPr>
        <xdr:cNvSpPr/>
      </xdr:nvSpPr>
      <xdr:spPr>
        <a:xfrm>
          <a:off x="12157710" y="230505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حركة</a:t>
          </a:r>
          <a:r>
            <a:rPr lang="ar-EG" sz="1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سيارات المكتب</a:t>
          </a:r>
          <a:endParaRPr lang="en-US"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24765</xdr:colOff>
      <xdr:row>7</xdr:row>
      <xdr:rowOff>76200</xdr:rowOff>
    </xdr:from>
    <xdr:to>
      <xdr:col>4</xdr:col>
      <xdr:colOff>192405</xdr:colOff>
      <xdr:row>11</xdr:row>
      <xdr:rowOff>45720</xdr:rowOff>
    </xdr:to>
    <xdr:sp macro="" textlink="">
      <xdr:nvSpPr>
        <xdr:cNvPr id="3" name="Oval 2">
          <a:hlinkClick xmlns:r="http://schemas.openxmlformats.org/officeDocument/2006/relationships" r:id="rId17"/>
          <a:extLst>
            <a:ext uri="{FF2B5EF4-FFF2-40B4-BE49-F238E27FC236}">
              <a16:creationId xmlns:a16="http://schemas.microsoft.com/office/drawing/2014/main" id="{23624DBF-29BD-4676-883E-881F9A10FD57}"/>
            </a:ext>
          </a:extLst>
        </xdr:cNvPr>
        <xdr:cNvSpPr/>
      </xdr:nvSpPr>
      <xdr:spPr>
        <a:xfrm>
          <a:off x="12151995" y="1409700"/>
          <a:ext cx="2606040" cy="731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مستحق</a:t>
          </a:r>
          <a:r>
            <a:rPr lang="ar-EG" sz="1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السائقين</a:t>
          </a:r>
          <a:endParaRPr lang="en-US"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188783</xdr:colOff>
      <xdr:row>16</xdr:row>
      <xdr:rowOff>161771</xdr:rowOff>
    </xdr:from>
    <xdr:to>
      <xdr:col>19</xdr:col>
      <xdr:colOff>377567</xdr:colOff>
      <xdr:row>26</xdr:row>
      <xdr:rowOff>39497</xdr:rowOff>
    </xdr:to>
    <mc:AlternateContent xmlns:mc="http://schemas.openxmlformats.org/markup-compatibility/2006" xmlns:a14="http://schemas.microsoft.com/office/drawing/2010/main">
      <mc:Choice Requires="a14">
        <xdr:graphicFrame macro="">
          <xdr:nvGraphicFramePr>
            <xdr:cNvPr id="3" name="كود السائق">
              <a:extLst>
                <a:ext uri="{FF2B5EF4-FFF2-40B4-BE49-F238E27FC236}">
                  <a16:creationId xmlns:a16="http://schemas.microsoft.com/office/drawing/2014/main" id="{5020EA6B-3D82-05AA-7C66-1AE380DF2007}"/>
                </a:ext>
              </a:extLst>
            </xdr:cNvPr>
            <xdr:cNvGraphicFramePr/>
          </xdr:nvGraphicFramePr>
          <xdr:xfrm>
            <a:off x="0" y="0"/>
            <a:ext cx="0" cy="0"/>
          </xdr:xfrm>
          <a:graphic>
            <a:graphicData uri="http://schemas.microsoft.com/office/drawing/2010/slicer">
              <sle:slicer xmlns:sle="http://schemas.microsoft.com/office/drawing/2010/slicer" name="كود السائق"/>
            </a:graphicData>
          </a:graphic>
        </xdr:graphicFrame>
      </mc:Choice>
      <mc:Fallback xmlns="">
        <xdr:sp macro="" textlink="">
          <xdr:nvSpPr>
            <xdr:cNvPr id="0" name=""/>
            <xdr:cNvSpPr>
              <a:spLocks noTextEdit="1"/>
            </xdr:cNvSpPr>
          </xdr:nvSpPr>
          <xdr:spPr>
            <a:xfrm>
              <a:off x="10812685609" y="3045014"/>
              <a:ext cx="7190946" cy="16797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326694</xdr:colOff>
      <xdr:row>3</xdr:row>
      <xdr:rowOff>14201</xdr:rowOff>
    </xdr:from>
    <xdr:to>
      <xdr:col>19</xdr:col>
      <xdr:colOff>321721</xdr:colOff>
      <xdr:row>16</xdr:row>
      <xdr:rowOff>158327</xdr:rowOff>
    </xdr:to>
    <mc:AlternateContent xmlns:mc="http://schemas.openxmlformats.org/markup-compatibility/2006" xmlns:a14="http://schemas.microsoft.com/office/drawing/2010/main">
      <mc:Choice Requires="a14">
        <xdr:graphicFrame macro="">
          <xdr:nvGraphicFramePr>
            <xdr:cNvPr id="4" name="اسم السائق ">
              <a:extLst>
                <a:ext uri="{FF2B5EF4-FFF2-40B4-BE49-F238E27FC236}">
                  <a16:creationId xmlns:a16="http://schemas.microsoft.com/office/drawing/2014/main" id="{C3169016-761A-D2CE-1588-0093532A3B24}"/>
                </a:ext>
              </a:extLst>
            </xdr:cNvPr>
            <xdr:cNvGraphicFramePr/>
          </xdr:nvGraphicFramePr>
          <xdr:xfrm>
            <a:off x="0" y="0"/>
            <a:ext cx="0" cy="0"/>
          </xdr:xfrm>
          <a:graphic>
            <a:graphicData uri="http://schemas.microsoft.com/office/drawing/2010/slicer">
              <sle:slicer xmlns:sle="http://schemas.microsoft.com/office/drawing/2010/slicer" name="اسم السائق "/>
            </a:graphicData>
          </a:graphic>
        </xdr:graphicFrame>
      </mc:Choice>
      <mc:Fallback xmlns="">
        <xdr:sp macro="" textlink="">
          <xdr:nvSpPr>
            <xdr:cNvPr id="0" name=""/>
            <xdr:cNvSpPr>
              <a:spLocks noTextEdit="1"/>
            </xdr:cNvSpPr>
          </xdr:nvSpPr>
          <xdr:spPr>
            <a:xfrm>
              <a:off x="10812741456" y="554809"/>
              <a:ext cx="1977256" cy="248676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593240</xdr:colOff>
      <xdr:row>3</xdr:row>
      <xdr:rowOff>13889</xdr:rowOff>
    </xdr:from>
    <xdr:to>
      <xdr:col>14</xdr:col>
      <xdr:colOff>2743</xdr:colOff>
      <xdr:row>16</xdr:row>
      <xdr:rowOff>153450</xdr:rowOff>
    </xdr:to>
    <mc:AlternateContent xmlns:mc="http://schemas.openxmlformats.org/markup-compatibility/2006" xmlns:a14="http://schemas.microsoft.com/office/drawing/2010/main">
      <mc:Choice Requires="a14">
        <xdr:graphicFrame macro="">
          <xdr:nvGraphicFramePr>
            <xdr:cNvPr id="8" name="اسم الخط">
              <a:extLst>
                <a:ext uri="{FF2B5EF4-FFF2-40B4-BE49-F238E27FC236}">
                  <a16:creationId xmlns:a16="http://schemas.microsoft.com/office/drawing/2014/main" id="{41148344-6D33-4776-21E0-4CE325CE6700}"/>
                </a:ext>
              </a:extLst>
            </xdr:cNvPr>
            <xdr:cNvGraphicFramePr/>
          </xdr:nvGraphicFramePr>
          <xdr:xfrm>
            <a:off x="0" y="0"/>
            <a:ext cx="0" cy="0"/>
          </xdr:xfrm>
          <a:graphic>
            <a:graphicData uri="http://schemas.microsoft.com/office/drawing/2010/slicer">
              <sle:slicer xmlns:sle="http://schemas.microsoft.com/office/drawing/2010/slicer" name="اسم الخط"/>
            </a:graphicData>
          </a:graphic>
        </xdr:graphicFrame>
      </mc:Choice>
      <mc:Fallback xmlns="">
        <xdr:sp macro="" textlink="">
          <xdr:nvSpPr>
            <xdr:cNvPr id="0" name=""/>
            <xdr:cNvSpPr>
              <a:spLocks noTextEdit="1"/>
            </xdr:cNvSpPr>
          </xdr:nvSpPr>
          <xdr:spPr>
            <a:xfrm>
              <a:off x="10816916089" y="554497"/>
              <a:ext cx="1491955" cy="248219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1803</xdr:colOff>
      <xdr:row>3</xdr:row>
      <xdr:rowOff>12201</xdr:rowOff>
    </xdr:from>
    <xdr:to>
      <xdr:col>16</xdr:col>
      <xdr:colOff>315441</xdr:colOff>
      <xdr:row>16</xdr:row>
      <xdr:rowOff>146721</xdr:rowOff>
    </xdr:to>
    <mc:AlternateContent xmlns:mc="http://schemas.openxmlformats.org/markup-compatibility/2006" xmlns:a14="http://schemas.microsoft.com/office/drawing/2010/main">
      <mc:Choice Requires="a14">
        <xdr:graphicFrame macro="">
          <xdr:nvGraphicFramePr>
            <xdr:cNvPr id="9" name="اسم الشركة ">
              <a:extLst>
                <a:ext uri="{FF2B5EF4-FFF2-40B4-BE49-F238E27FC236}">
                  <a16:creationId xmlns:a16="http://schemas.microsoft.com/office/drawing/2014/main" id="{BCD18932-6A9A-CD7A-228F-FEF7571D264E}"/>
                </a:ext>
              </a:extLst>
            </xdr:cNvPr>
            <xdr:cNvGraphicFramePr/>
          </xdr:nvGraphicFramePr>
          <xdr:xfrm>
            <a:off x="0" y="0"/>
            <a:ext cx="0" cy="0"/>
          </xdr:xfrm>
          <a:graphic>
            <a:graphicData uri="http://schemas.microsoft.com/office/drawing/2010/slicer">
              <sle:slicer xmlns:sle="http://schemas.microsoft.com/office/drawing/2010/slicer" name="اسم الشركة "/>
            </a:graphicData>
          </a:graphic>
        </xdr:graphicFrame>
      </mc:Choice>
      <mc:Fallback xmlns="">
        <xdr:sp macro="" textlink="">
          <xdr:nvSpPr>
            <xdr:cNvPr id="0" name=""/>
            <xdr:cNvSpPr>
              <a:spLocks noTextEdit="1"/>
            </xdr:cNvSpPr>
          </xdr:nvSpPr>
          <xdr:spPr>
            <a:xfrm>
              <a:off x="10814729964" y="552809"/>
              <a:ext cx="2184314" cy="247715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184385</xdr:colOff>
      <xdr:row>3</xdr:row>
      <xdr:rowOff>17161</xdr:rowOff>
    </xdr:from>
    <xdr:to>
      <xdr:col>12</xdr:col>
      <xdr:colOff>581590</xdr:colOff>
      <xdr:row>16</xdr:row>
      <xdr:rowOff>163039</xdr:rowOff>
    </xdr:to>
    <mc:AlternateContent xmlns:mc="http://schemas.openxmlformats.org/markup-compatibility/2006" xmlns:a14="http://schemas.microsoft.com/office/drawing/2010/main">
      <mc:Choice Requires="a14">
        <xdr:graphicFrame macro="">
          <xdr:nvGraphicFramePr>
            <xdr:cNvPr id="10" name="الشهر ">
              <a:extLst>
                <a:ext uri="{FF2B5EF4-FFF2-40B4-BE49-F238E27FC236}">
                  <a16:creationId xmlns:a16="http://schemas.microsoft.com/office/drawing/2014/main" id="{838FCB2D-AD8B-2FB5-FE2B-1D4A4B1E8FCD}"/>
                </a:ext>
              </a:extLst>
            </xdr:cNvPr>
            <xdr:cNvGraphicFramePr/>
          </xdr:nvGraphicFramePr>
          <xdr:xfrm>
            <a:off x="0" y="0"/>
            <a:ext cx="0" cy="0"/>
          </xdr:xfrm>
          <a:graphic>
            <a:graphicData uri="http://schemas.microsoft.com/office/drawing/2010/slicer">
              <sle:slicer xmlns:sle="http://schemas.microsoft.com/office/drawing/2010/slicer" name="الشهر "/>
            </a:graphicData>
          </a:graphic>
        </xdr:graphicFrame>
      </mc:Choice>
      <mc:Fallback xmlns="">
        <xdr:sp macro="" textlink="">
          <xdr:nvSpPr>
            <xdr:cNvPr id="0" name=""/>
            <xdr:cNvSpPr>
              <a:spLocks noTextEdit="1"/>
            </xdr:cNvSpPr>
          </xdr:nvSpPr>
          <xdr:spPr>
            <a:xfrm>
              <a:off x="10818419694" y="557769"/>
              <a:ext cx="1461259" cy="248851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7</xdr:col>
      <xdr:colOff>19050</xdr:colOff>
      <xdr:row>6</xdr:row>
      <xdr:rowOff>82550</xdr:rowOff>
    </xdr:to>
    <xdr:pic>
      <xdr:nvPicPr>
        <xdr:cNvPr id="3" name="صورة 2">
          <a:extLst>
            <a:ext uri="{FF2B5EF4-FFF2-40B4-BE49-F238E27FC236}">
              <a16:creationId xmlns:a16="http://schemas.microsoft.com/office/drawing/2014/main" id="{3E586E41-AFD4-7D96-5C31-ECA816C42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3400150" y="0"/>
          <a:ext cx="1238250" cy="1238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19050</xdr:colOff>
      <xdr:row>0</xdr:row>
      <xdr:rowOff>0</xdr:rowOff>
    </xdr:from>
    <xdr:to>
      <xdr:col>6</xdr:col>
      <xdr:colOff>374769</xdr:colOff>
      <xdr:row>6</xdr:row>
      <xdr:rowOff>101600</xdr:rowOff>
    </xdr:to>
    <xdr:pic>
      <xdr:nvPicPr>
        <xdr:cNvPr id="4" name="صورة 3">
          <a:extLst>
            <a:ext uri="{FF2B5EF4-FFF2-40B4-BE49-F238E27FC236}">
              <a16:creationId xmlns:a16="http://schemas.microsoft.com/office/drawing/2014/main" id="{9449373F-2CFA-BD47-CBDA-EF55F40B5B78}"/>
            </a:ext>
          </a:extLst>
        </xdr:cNvPr>
        <xdr:cNvPicPr>
          <a:picLocks noChangeAspect="1"/>
        </xdr:cNvPicPr>
      </xdr:nvPicPr>
      <xdr:blipFill>
        <a:blip xmlns:r="http://schemas.openxmlformats.org/officeDocument/2006/relationships" r:embed="rId1"/>
        <a:stretch>
          <a:fillRect/>
        </a:stretch>
      </xdr:blipFill>
      <xdr:spPr>
        <a:xfrm>
          <a:off x="9983654031" y="0"/>
          <a:ext cx="965319" cy="1257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857250</xdr:colOff>
      <xdr:row>0</xdr:row>
      <xdr:rowOff>0</xdr:rowOff>
    </xdr:from>
    <xdr:to>
      <xdr:col>7</xdr:col>
      <xdr:colOff>6350</xdr:colOff>
      <xdr:row>6</xdr:row>
      <xdr:rowOff>76200</xdr:rowOff>
    </xdr:to>
    <xdr:pic>
      <xdr:nvPicPr>
        <xdr:cNvPr id="3" name="صورة 2">
          <a:extLst>
            <a:ext uri="{FF2B5EF4-FFF2-40B4-BE49-F238E27FC236}">
              <a16:creationId xmlns:a16="http://schemas.microsoft.com/office/drawing/2014/main" id="{F4CDE6B6-A0E7-3A21-3C77-212EE0EA7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15364450" y="0"/>
          <a:ext cx="1333500" cy="1193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18919</xdr:colOff>
      <xdr:row>0</xdr:row>
      <xdr:rowOff>0</xdr:rowOff>
    </xdr:from>
    <xdr:to>
      <xdr:col>6</xdr:col>
      <xdr:colOff>624632</xdr:colOff>
      <xdr:row>6</xdr:row>
      <xdr:rowOff>171450</xdr:rowOff>
    </xdr:to>
    <xdr:pic>
      <xdr:nvPicPr>
        <xdr:cNvPr id="3" name="صورة 2">
          <a:extLst>
            <a:ext uri="{FF2B5EF4-FFF2-40B4-BE49-F238E27FC236}">
              <a16:creationId xmlns:a16="http://schemas.microsoft.com/office/drawing/2014/main" id="{F6ACC6C9-9106-F3E3-FB49-A6B6F8E39A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23896388" y="0"/>
          <a:ext cx="1266631" cy="12729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0.531371759258" createdVersion="8" refreshedVersion="8" minRefreshableVersion="3" recordCount="3223" xr:uid="{0CB997CA-A61E-44C5-8E53-5A37B301588C}">
  <cacheSource type="worksheet">
    <worksheetSource name="Table4"/>
  </cacheSource>
  <cacheFields count="22">
    <cacheField name="اليوم" numFmtId="0">
      <sharedItems containsString="0" containsBlank="1" containsNumber="1" containsInteger="1" minValue="1" maxValue="31"/>
    </cacheField>
    <cacheField name="الشهر " numFmtId="0">
      <sharedItems containsString="0" containsBlank="1" containsNumber="1" containsInteger="1" minValue="2" maxValue="9" count="8">
        <n v="2"/>
        <m/>
        <n v="3"/>
        <n v="4"/>
        <n v="5"/>
        <n v="6"/>
        <n v="8" u="1"/>
        <n v="9" u="1"/>
      </sharedItems>
    </cacheField>
    <cacheField name="العام" numFmtId="0">
      <sharedItems containsString="0" containsBlank="1" containsNumber="1" containsInteger="1" minValue="2026" maxValue="2026"/>
    </cacheField>
    <cacheField name="Column1" numFmtId="0">
      <sharedItems/>
    </cacheField>
    <cacheField name="كود السائق" numFmtId="0">
      <sharedItems containsString="0" containsBlank="1" containsNumber="1" containsInteger="1" minValue="1000" maxValue="5031" count="67">
        <n v="1000"/>
        <n v="1001"/>
        <n v="2000"/>
        <n v="3000"/>
        <n v="3001"/>
        <n v="3002"/>
        <n v="3003"/>
        <n v="4000"/>
        <n v="4001"/>
        <n v="4002"/>
        <n v="4003"/>
        <n v="4004"/>
        <n v="4005"/>
        <n v="4006"/>
        <n v="4007"/>
        <n v="4008"/>
        <n v="4009"/>
        <n v="4010"/>
        <n v="4011"/>
        <n v="4012"/>
        <n v="4013"/>
        <n v="4014"/>
        <n v="5000"/>
        <n v="5001"/>
        <n v="5002"/>
        <n v="5003"/>
        <n v="5004"/>
        <n v="5005"/>
        <n v="5006"/>
        <n v="5007"/>
        <n v="5008"/>
        <n v="5009"/>
        <n v="5010"/>
        <n v="5011"/>
        <n v="5012"/>
        <n v="5013"/>
        <n v="5014"/>
        <n v="5015"/>
        <n v="5016"/>
        <n v="5017"/>
        <n v="5018"/>
        <n v="5019"/>
        <n v="5020"/>
        <n v="5021"/>
        <n v="5022"/>
        <n v="5023"/>
        <n v="5024"/>
        <n v="5025"/>
        <m/>
        <n v="5029"/>
        <n v="5027"/>
        <n v="5028"/>
        <n v="3004"/>
        <n v="4018"/>
        <n v="4017"/>
        <n v="4016"/>
        <n v="4015"/>
        <n v="4020"/>
        <n v="3005"/>
        <n v="5031"/>
        <n v="4019"/>
        <n v="5030"/>
        <n v="4021"/>
        <n v="4022"/>
        <n v="4023"/>
        <n v="4024"/>
        <n v="5026" u="1"/>
      </sharedItems>
    </cacheField>
    <cacheField name="اسم السائق " numFmtId="0">
      <sharedItems containsBlank="1" count="104">
        <s v="مصطفي قليوب"/>
        <s v="سعيد الصباغ "/>
        <s v="عمرو برعي "/>
        <s v="مصطفي الف مسكن"/>
        <s v="محمد عبد المنعم "/>
        <s v="ممدوح كيلاني1"/>
        <s v="ممدوح كيلاني2"/>
        <s v="رجب سلامة 1"/>
        <s v="احمد السيد"/>
        <s v="حسام سعيد1"/>
        <s v="حسام سعيد 2"/>
        <s v="رجب سلامة 2 "/>
        <s v="محمد عزمي "/>
        <s v="محمد رضا "/>
        <s v="مصطفي شكيوي"/>
        <s v="سعيد كمال "/>
        <s v="وديع 1"/>
        <s v="وديع 2"/>
        <s v="احمد عويس "/>
        <s v="احمد عويس اضافي"/>
        <s v="محمد جمال "/>
        <s v="محمد جمال إضافي"/>
        <s v="عماد النجار1"/>
        <s v="عماد النجار2"/>
        <s v="عماد النجار 3"/>
        <s v="عبد الرحمن1"/>
        <s v="عبد الرحمن2"/>
        <s v="فرج 1"/>
        <s v="ممدوح كيلاني 3"/>
        <s v="مصطفي رشدي1"/>
        <s v="مصطفي رشدي2"/>
        <s v="فرج 2"/>
        <s v="فرج 3"/>
        <s v="فرج 4"/>
        <s v="مصطفي رشدي3"/>
        <s v="مصطفي رشدي4"/>
        <s v="مصطفي رشدي5"/>
        <s v="كرم ترك 1"/>
        <s v="محمد خطاب "/>
        <s v="كرم ترك 2"/>
        <s v="كرم ترك 3"/>
        <s v="كرم ترك 4"/>
        <s v="عماد النجار 4"/>
        <s v="ممدوح كيلاني6"/>
        <s v="ممدوح كيلاني4"/>
        <s v="فرج 5"/>
        <s v="سيد الحاوي"/>
        <s v="محمد جمال طوسون"/>
        <m/>
        <e v="#N/A"/>
        <s v="فرج 6"/>
        <s v="مصطفي رشدي6"/>
        <s v="سيد الحاوي 2"/>
        <s v="ممدوح كيلاني3"/>
        <s v="سامي إضافي"/>
        <s v="احمد محمود إضافي"/>
        <s v="محمد عزمي إضافي"/>
        <s v="حسام سعيد إضافي"/>
        <s v="احمد السيد إضافي"/>
        <s v="بكر"/>
        <s v="ايمن الفقي"/>
        <s v="عبدو إضافي"/>
        <s v="طه1"/>
        <s v="إضافي"/>
        <s v="محمد رضا إضافي"/>
        <s v="وديع 3"/>
        <s v="محمود"/>
        <s v="فرج606" u="1"/>
        <s v="ممدوح كيلاني نجمة" u="1"/>
        <s v="ممدوح كيلاني نجمة2" u="1"/>
        <s v="رجب سلامة " u="1"/>
        <s v="حسام سعيد قناطر" u="1"/>
        <s v="حسام سعيد نكلا" u="1"/>
        <s v="رجب سلامة نكلا" u="1"/>
        <s v="مصطفي شكيو" u="1"/>
        <s v="عماد النجار المرج" u="1"/>
        <s v="عماد النجار المؤسسة" u="1"/>
        <s v="عماد النجار الدائري " u="1"/>
        <s v="عبد الرحمن الهرم" u="1"/>
        <s v="عبد الرحمن المؤسسة" u="1"/>
        <s v="فرج  هايد بارك" u="1"/>
        <s v="ممدوح كيلاني هايد بارك " u="1"/>
        <s v="مصطفي رشدي ميفيدا2W" u="1"/>
        <s v="مصطفي رشدي ميفيدا 1W" u="1"/>
        <s v="فرج ميفيدا 2" u="1"/>
        <s v="فرج القطامية2W" u="1"/>
        <s v="فرج القطامية مايو" u="1"/>
        <s v="مصطفي رشدي القطامية 2W" u="1"/>
        <s v="مصطفي رشدي القطامية1 W" u="1"/>
        <s v="مصطفي رشدي القطامية صقر" u="1"/>
        <s v="كرم ترك القطامية" u="1"/>
        <s v="كرم ترك مدينتي 2" u="1"/>
        <s v="كرم ترك مدينتي 1" u="1"/>
        <s v="كرم ترك مدينتي عدلي" u="1"/>
        <s v="عماد النجار  B" u="1"/>
        <s v="ممدوح كيلاني  1" u="1"/>
        <s v="ممدوح كيلاني  2" u="1"/>
        <s v="فرج مدينتي 2" u="1"/>
        <s v="محمد جمال طوسن" u="1"/>
        <s v="ماجد ابراهيم" u="1"/>
        <s v="وديع " u="1"/>
        <s v="حسام سعيد" u="1"/>
        <s v="مصطفي شيكو" u="1"/>
        <s v="ممدوح كيلاني " u="1"/>
      </sharedItems>
    </cacheField>
    <cacheField name="اسم الخط" numFmtId="0">
      <sharedItems containsMixedTypes="1" containsNumber="1" containsInteger="1" minValue="0" maxValue="0" count="46">
        <s v="قليوب "/>
        <s v="داخلي "/>
        <s v="الجراج"/>
        <s v="الف مسكن 3 وردية"/>
        <s v="قليوب 1 وردية"/>
        <s v="قليوب 3 وردية "/>
        <s v="المنيب 3وردية "/>
        <s v="المرج "/>
        <s v="القناطر 3 وردية"/>
        <s v="نكلا انصراف"/>
        <s v="نكلا حضور"/>
        <s v="حدائق اكتوبر "/>
        <s v="المنوفية "/>
        <s v="الجلاتمة"/>
        <s v="م.نصر "/>
        <s v="الفيوم 1"/>
        <s v="الفيوم 2"/>
        <s v="المعادي "/>
        <s v="القناطر "/>
        <s v="المرج 2وردية"/>
        <s v="المؤسسة 2وردية"/>
        <s v="الدائري 1وردية"/>
        <s v="الهرم "/>
        <s v="المؤسسة"/>
        <s v="حلوان"/>
        <s v="القومية "/>
        <s v="المنيب 2 وردية"/>
        <s v="المنيب 1 وردية"/>
        <s v="حلوان 2 وردية"/>
        <s v="مايو وردية"/>
        <s v="المنيب5شفت"/>
        <s v="المنيب Wصباحية"/>
        <s v="صقر 2 وردية"/>
        <s v="قليوب 2 وردية"/>
        <s v="عدلي منصور شفت"/>
        <s v="قليوب بيتوين"/>
        <s v="المنيب 1 وردية "/>
        <s v="المنيب 2 وردية "/>
        <s v="الحلمية"/>
        <s v="المنيب"/>
        <n v="0"/>
        <s v="حلوان مبيت"/>
        <s v="عدلي منصور "/>
        <s v="إضافي"/>
        <s v="الفيوم سنهور"/>
        <s v="العياط"/>
      </sharedItems>
    </cacheField>
    <cacheField name="اسم الشركة " numFmtId="0">
      <sharedItems containsMixedTypes="1" containsNumber="1" containsInteger="1" minValue="0" maxValue="0" count="6">
        <s v="FIRST START"/>
        <s v="FLITCH AND GRAIN"/>
        <s v="نجمة هليوبوليس"/>
        <s v="لوجستيكا"/>
        <s v="سعودي"/>
        <n v="0"/>
      </sharedItems>
    </cacheField>
    <cacheField name="الفرع " numFmtId="0">
      <sharedItems containsMixedTypes="1" containsNumber="1" containsInteger="1" minValue="0" maxValue="0" count="12">
        <s v="م.نصر "/>
        <s v="التجمع "/>
        <s v="اكتوبر "/>
        <s v="ابورواش "/>
        <s v="المخاذن"/>
        <s v="دريم"/>
        <s v="هايد بارك"/>
        <s v="ميفيدا"/>
        <s v="القطامية"/>
        <s v="مدينتي "/>
        <n v="0"/>
        <s v="إضافي"/>
      </sharedItems>
    </cacheField>
    <cacheField name="نوع السيارة " numFmtId="0">
      <sharedItems containsMixedTypes="1" containsNumber="1" containsInteger="1" minValue="0" maxValue="0"/>
    </cacheField>
    <cacheField name=" سعر اليومية " numFmtId="2">
      <sharedItems containsSemiMixedTypes="0" containsString="0" containsNumber="1" minValue="0" maxValue="30000"/>
    </cacheField>
    <cacheField name="عدد الدورات " numFmtId="172">
      <sharedItems containsString="0" containsBlank="1" containsNumber="1" minValue="0.5" maxValue="69"/>
    </cacheField>
    <cacheField name="سعر يومية السائق" numFmtId="2">
      <sharedItems containsSemiMixedTypes="0" containsString="0" containsNumber="1" containsInteger="1" minValue="0" maxValue="25500" count="61">
        <n v="1100"/>
        <n v="25000"/>
        <n v="950"/>
        <n v="3500"/>
        <n v="1800"/>
        <n v="3600"/>
        <n v="3400"/>
        <n v="3750"/>
        <n v="3100"/>
        <n v="800"/>
        <n v="875"/>
        <n v="1450"/>
        <n v="1950"/>
        <n v="2500"/>
        <n v="2300"/>
        <n v="2050"/>
        <n v="1400"/>
        <n v="1500"/>
        <n v="900"/>
        <n v="4100"/>
        <n v="2150"/>
        <n v="750"/>
        <n v="2000"/>
        <n v="1050"/>
        <n v="2100"/>
        <n v="3050"/>
        <n v="1925"/>
        <n v="910"/>
        <n v="1660"/>
        <n v="3800"/>
        <n v="3210"/>
        <n v="3850"/>
        <n v="3700"/>
        <n v="500"/>
        <n v="1300"/>
        <n v="1200"/>
        <n v="2350"/>
        <n v="0"/>
        <n v="4800"/>
        <n v="4500"/>
        <n v="850"/>
        <n v="1150"/>
        <n v="2250"/>
        <n v="1180"/>
        <n v="2060"/>
        <n v="1000"/>
        <n v="1780"/>
        <n v="4200"/>
        <n v="3435"/>
        <n v="4150"/>
        <n v="4000"/>
        <n v="1350"/>
        <n v="2600"/>
        <n v="550"/>
        <n v="25500"/>
        <n v="3900"/>
        <n v="2700"/>
        <n v="1600"/>
        <n v="2750"/>
        <n v="1650"/>
        <n v="2650"/>
      </sharedItems>
    </cacheField>
    <cacheField name="W/H  3%" numFmtId="2">
      <sharedItems containsSemiMixedTypes="0" containsString="0" containsNumber="1" minValue="0" maxValue="4614.0300000000007"/>
    </cacheField>
    <cacheField name="الاجمالي " numFmtId="0">
      <sharedItems containsSemiMixedTypes="0" containsString="0" containsNumber="1" minValue="0" maxValue="149186.97"/>
    </cacheField>
    <cacheField name="سلف " numFmtId="170">
      <sharedItems containsString="0" containsBlank="1" containsNumber="1" containsInteger="1" minValue="500" maxValue="15000"/>
    </cacheField>
    <cacheField name="خصم " numFmtId="170">
      <sharedItems containsString="0" containsBlank="1" containsNumber="1" containsInteger="1" minValue="150" maxValue="91600"/>
    </cacheField>
    <cacheField name="اضافي " numFmtId="170">
      <sharedItems containsString="0" containsBlank="1" containsNumber="1" containsInteger="1" minValue="150" maxValue="72500"/>
    </cacheField>
    <cacheField name="الصافي المستحق للسائق " numFmtId="2">
      <sharedItems containsSemiMixedTypes="0" containsString="0" containsNumber="1" minValue="-87600" maxValue="148350"/>
    </cacheField>
    <cacheField name="ملاحظات " numFmtId="0">
      <sharedItems containsBlank="1"/>
    </cacheField>
    <cacheField name="ارباح اليومية" numFmtId="2">
      <sharedItems containsSemiMixedTypes="0" containsString="0" containsNumber="1" minValue="-18387" maxValue="26520"/>
    </cacheField>
    <cacheField name="الايراد " numFmtId="2">
      <sharedItems containsSemiMixedTypes="0" containsString="0" containsNumber="1" minValue="-21723.39" maxValue="22349.4"/>
    </cacheField>
  </cacheFields>
  <extLst>
    <ext xmlns:x14="http://schemas.microsoft.com/office/spreadsheetml/2009/9/main" uri="{725AE2AE-9491-48be-B2B4-4EB974FC3084}">
      <x14:pivotCacheDefinition pivotCacheId="10429831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0.531372453705" createdVersion="8" refreshedVersion="8" minRefreshableVersion="3" recordCount="1555" xr:uid="{5427C6AE-F8D4-4A9C-A2FA-603E6D477EB3}">
  <cacheSource type="worksheet">
    <worksheetSource ref="A4:X1559" sheet="ايرادات "/>
  </cacheSource>
  <cacheFields count="24">
    <cacheField name="اليوم" numFmtId="0">
      <sharedItems containsMixedTypes="1" containsNumber="1" containsInteger="1" minValue="0" maxValue="30"/>
    </cacheField>
    <cacheField name="الشهر " numFmtId="0">
      <sharedItems containsMixedTypes="1" containsNumber="1" containsInteger="1" minValue="0" maxValue="6"/>
    </cacheField>
    <cacheField name="العام" numFmtId="0">
      <sharedItems containsMixedTypes="1" containsNumber="1" containsInteger="1" minValue="0" maxValue="2026"/>
    </cacheField>
    <cacheField name="Column1" numFmtId="0">
      <sharedItems containsMixedTypes="1" containsNumber="1" containsInteger="1" minValue="0" maxValue="0" count="88">
        <s v="مصطفي قليوبقليوب FIRST STARTم.نصر ميكروباص صيني"/>
        <s v="سعيد الصباغ داخلي FIRST STARTالتجمع سوزوكي"/>
        <s v="عمرو برعي الجراجFLITCH AND GRAINالتجمع ميكروباص صيني"/>
        <s v="مصطفي الف مسكنالف مسكن 3 ورديةنجمة هليوبوليسالتجمع اتوبيس 28"/>
        <s v="محمد عبد المنعم قليوب 1 ورديةنجمة هليوبوليسالتجمع اتوبيس 28"/>
        <s v="ممدوح كيلاني1قليوب 3 وردية نجمة هليوبوليسالتجمع اتوبيس 28"/>
        <s v="ممدوح كيلاني2المنيب 3وردية نجمة هليوبوليسالتجمع اتوبيس 28"/>
        <s v="رجب سلامة 1المرج لوجستيكااكتوبر هاي اس "/>
        <s v="احمد السيدالمنيب 3وردية لوجستيكااكتوبر هاي اس "/>
        <s v="حسام سعيد1القناطر 3 ورديةلوجستيكااكتوبر هاي اس "/>
        <s v="حسام سعيد 2نكلا انصرافلوجستيكااكتوبر هاي اس "/>
        <s v="رجب سلامة 2 نكلا حضورلوجستيكااكتوبر هاي اس "/>
        <s v="محمد عزمي حدائق اكتوبر لوجستيكااكتوبر هاي اس "/>
        <s v="محمد رضا المنوفية لوجستيكااكتوبر هاي اس "/>
        <s v="مصطفي شكيويالجلاتمةلوجستيكااكتوبر كوستر "/>
        <s v="سعيد كمال م.نصر لوجستيكااكتوبر هاي اس "/>
        <s v="وديع 1الفيوم 1لوجستيكااكتوبر هاي اس "/>
        <s v="وديع 2الفيوم 2لوجستيكااكتوبر هاي اس "/>
        <s v="احمد عويس المعادي لوجستيكاابورواش هاي اس "/>
        <s v="احمد عويس اضافيالمعادي لوجستيكاابورواش إضافي"/>
        <s v="محمد جمال القناطر لوجستيكاابورواش سوزوكي"/>
        <s v="محمد جمال إضافيالقناطر لوجستيكاابورواش إضافي"/>
        <s v="عماد النجار1المرج 2ورديةسعوديالمخاذناتوبيس 28"/>
        <s v="عماد النجار2المؤسسة 2ورديةسعوديالمخاذناتوبيس 28"/>
        <s v="عماد النجار 3الدائري 1ورديةسعوديالمخاذناتوبيس 28"/>
        <s v="عبد الرحمن1الهرم سعوديدريماتوبيس 28"/>
        <s v="عبد الرحمن2المؤسسةسعوديدريماتوبيس 28"/>
        <s v="فرج 1حلوانسعوديهايد باركاتوبيس 28"/>
        <s v="ممدوح كيلاني 3القومية سعوديهايد باركميكروباص صيني"/>
        <s v="مصطفي رشدي1المنيب 2 ورديةسعوديميفيداميكروباص صيني"/>
        <s v="مصطفي رشدي2المنيب 1 ورديةسعوديميفيداميكروباص صيني"/>
        <s v="فرج 2حلوان 2 ورديةسعوديميفيداميكروباص صيني"/>
        <s v="فرج 3حلوان 2 ورديةسعوديالقطاميةاتوبيس 28"/>
        <s v="فرج 4مايو ورديةسعوديالقطاميةميكروباص"/>
        <s v="مصطفي رشدي3المنيب5شفتسعوديالقطاميةاتوبيس 28"/>
        <s v="مصطفي رشدي4المنيب Wصباحيةسعوديالقطاميةاتوبيس 28"/>
        <s v="مصطفي رشدي5صقر 2 ورديةسعوديالقطاميةاتوبيس 28"/>
        <s v="كرم ترك 1قليوب 2 ورديةسعوديالقطاميةاتوبيس 28"/>
        <s v="محمد خطاب المنيب 2 ورديةسعوديالقطاميةاتوبيس 28"/>
        <s v="كرم ترك 2قليوب 2 ورديةسعوديمدينتي اتوبيس 28"/>
        <s v="كرم ترك 3قليوب 1 ورديةسعوديمدينتي اتوبيس 28"/>
        <s v="كرم ترك 4عدلي منصور شفتسعوديمدينتي اتوبيس 28"/>
        <s v="عماد النجار 4قليوب بيتوينسعوديمدينتي اتوبيس 28"/>
        <s v="ممدوح كيلاني6المنيب 1 وردية سعوديمدينتي ميكروباص صيني"/>
        <s v="ممدوح كيلاني4المنيب 2 وردية سعوديمدينتي ميكروباص صيني"/>
        <s v="فرج 5حلوان 2 ورديةسعوديمدينتي اتوبيس 28"/>
        <s v="سيد الحاويالحلميةسعوديمدينتي اتوبيس 28"/>
        <s v="محمد جمال طوسونالمنيبسعوديهايد باركاتوبيس 28"/>
        <e v="#REF!"/>
        <e v="#N/A"/>
        <s v="ممدوح كيلاني3المنيب 3وردية نجمة هليوبوليسالتجمع ميكروباص"/>
        <s v="فرج 6حلوان مبيتسعوديهايد باركاتوبيس 28"/>
        <s v="مصطفي رشدي6المنيب 2 ورديةسعوديالقطاميةاتوبيس 28"/>
        <s v="سيد الحاوي 2عدلي منصور سعوديمدينتي اتوبيس 28"/>
        <s v="رواتب شهر فبراير 2026"/>
        <s v="ايجار مكتب "/>
        <s v="استهلاك سولار سيارة مكتب خط المنيب "/>
        <s v="صيانات سيارة مكتب خط المنيب "/>
        <s v="جراج سيارة المكتب خط المنيب "/>
        <s v="استهلاك سولار سيارة مكتب خط الحلمية"/>
        <s v="صيانات سيارة مكتب خط الحلمية"/>
        <s v="جراج سيارة مكتب خط الحلمية"/>
        <s v="يونيفورم"/>
        <s v="مرتب خالد"/>
        <s v="علاء"/>
        <s v="محمد محسن "/>
        <s v="G P S"/>
        <s v="خطوط فودافون"/>
        <s v="ميكانيكي"/>
        <s v="عمرو عتمان"/>
        <s v="الذبيحة"/>
        <s v="فاتورة فون بسام"/>
        <s v="بسام سلفه"/>
        <s v="علاء سلفه"/>
        <s v="تغطية لوجيستيكا"/>
        <s v="مخالفة مرور"/>
        <s v="مرتب سيد الحاوي"/>
        <s v="عمرو عتمان v"/>
        <s v="مرتب علاء"/>
        <s v="اوبر لوجيستيكا"/>
        <s v="مرتب بسام"/>
        <s v="اوكتين"/>
        <s v="مصاريف تحويل"/>
        <s v="لعمل الخير"/>
        <s v="شركاه"/>
        <s v="لوجو"/>
        <s v="رحلة فيوم لوجيستيكا"/>
        <n v="0"/>
      </sharedItems>
    </cacheField>
    <cacheField name="كود السائق" numFmtId="0">
      <sharedItems containsBlank="1" containsMixedTypes="1" containsNumber="1" containsInteger="1" minValue="0" maxValue="5029"/>
    </cacheField>
    <cacheField name="اسم السائق " numFmtId="0">
      <sharedItems containsBlank="1"/>
    </cacheField>
    <cacheField name="اسم الخط" numFmtId="0">
      <sharedItems containsBlank="1" containsMixedTypes="1" containsNumber="1" containsInteger="1" minValue="0" maxValue="0"/>
    </cacheField>
    <cacheField name="اسم الشركة " numFmtId="0">
      <sharedItems containsBlank="1" containsMixedTypes="1" containsNumber="1" containsInteger="1" minValue="0" maxValue="0"/>
    </cacheField>
    <cacheField name="الفرع " numFmtId="0">
      <sharedItems containsBlank="1" containsMixedTypes="1" containsNumber="1" containsInteger="1" minValue="0" maxValue="0"/>
    </cacheField>
    <cacheField name="نوع السيارة " numFmtId="0">
      <sharedItems containsBlank="1" containsMixedTypes="1" containsNumber="1" containsInteger="1" minValue="0" maxValue="0"/>
    </cacheField>
    <cacheField name=" سعر اليومية " numFmtId="0">
      <sharedItems containsBlank="1" containsMixedTypes="1" containsNumber="1" minValue="0" maxValue="30000"/>
    </cacheField>
    <cacheField name="عدد الدورات " numFmtId="0">
      <sharedItems containsBlank="1" containsMixedTypes="1" containsNumber="1" minValue="0" maxValue="69"/>
    </cacheField>
    <cacheField name="سعر يومية السائق" numFmtId="0">
      <sharedItems containsBlank="1" containsMixedTypes="1" containsNumber="1" containsInteger="1" minValue="0" maxValue="25500"/>
    </cacheField>
    <cacheField name="W/H  3%" numFmtId="0">
      <sharedItems containsBlank="1" containsMixedTypes="1" containsNumber="1" minValue="0" maxValue="4614.0300000000007"/>
    </cacheField>
    <cacheField name="الاجمالي " numFmtId="0">
      <sharedItems containsBlank="1" containsMixedTypes="1" containsNumber="1" minValue="0" maxValue="149186.97"/>
    </cacheField>
    <cacheField name="سلف " numFmtId="0">
      <sharedItems containsBlank="1" containsMixedTypes="1" containsNumber="1" containsInteger="1" minValue="0" maxValue="15000"/>
    </cacheField>
    <cacheField name="خصم " numFmtId="0">
      <sharedItems containsBlank="1" containsMixedTypes="1" containsNumber="1" containsInteger="1" minValue="0" maxValue="3000"/>
    </cacheField>
    <cacheField name="اضافي " numFmtId="0">
      <sharedItems containsBlank="1" containsMixedTypes="1" containsNumber="1" containsInteger="1" minValue="0" maxValue="72500"/>
    </cacheField>
    <cacheField name="الصافي المستحق للسائق " numFmtId="0">
      <sharedItems containsBlank="1" containsMixedTypes="1" containsNumber="1" minValue="0" maxValue="148350"/>
    </cacheField>
    <cacheField name="ملاحظات " numFmtId="0">
      <sharedItems containsMixedTypes="1" containsNumber="1" containsInteger="1" minValue="0" maxValue="0" count="11">
        <n v="0"/>
        <e v="#REF!"/>
        <s v="أثر رجعي"/>
        <s v="اثر رجعي + باقي الأسبوع "/>
        <s v="25000 دعم من المكتب"/>
        <s v="أثر رجعي + إضافي من الشهر 3"/>
        <s v="أثر رجعي "/>
        <s v="أثر رجعي + تشغيله ب2250"/>
        <s v="زياده من شهر 5"/>
        <s v="مشوار السادات"/>
        <s v="بدل محمد رضا"/>
      </sharedItems>
    </cacheField>
    <cacheField name="ارباح اليومية" numFmtId="0">
      <sharedItems containsBlank="1" containsMixedTypes="1" containsNumber="1" minValue="-18387" maxValue="26520"/>
    </cacheField>
    <cacheField name="الايراد " numFmtId="0">
      <sharedItems containsMixedTypes="1" containsNumber="1" minValue="-21723.39" maxValue="126000"/>
    </cacheField>
    <cacheField name="التاريخ" numFmtId="0">
      <sharedItems containsBlank="1" containsMixedTypes="1" containsNumber="1" containsInteger="1" minValue="0" maxValue="0"/>
    </cacheField>
    <cacheField name="نوع العملية" numFmtId="0">
      <sharedItems count="3">
        <s v="ايراد"/>
        <e v="#REF!"/>
        <s v="مصروف"/>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3">
  <r>
    <n v="28"/>
    <x v="0"/>
    <n v="2026"/>
    <s v="مصطفي قليوبقليوب FIRST STARTم.نصر ميكروباص صيني"/>
    <x v="0"/>
    <x v="0"/>
    <x v="0"/>
    <x v="0"/>
    <x v="0"/>
    <s v="ميكروباص صيني"/>
    <n v="1250"/>
    <n v="24"/>
    <x v="0"/>
    <n v="900"/>
    <n v="29100"/>
    <m/>
    <m/>
    <m/>
    <n v="26400"/>
    <m/>
    <n v="3600"/>
    <n v="2700"/>
  </r>
  <r>
    <n v="28"/>
    <x v="0"/>
    <n v="2026"/>
    <s v="سعيد الصباغ داخلي FIRST STARTالتجمع سوزوكي"/>
    <x v="1"/>
    <x v="1"/>
    <x v="1"/>
    <x v="0"/>
    <x v="1"/>
    <s v="سوزوكي"/>
    <n v="30000"/>
    <n v="1"/>
    <x v="1"/>
    <n v="900"/>
    <n v="29100"/>
    <m/>
    <m/>
    <m/>
    <n v="25000"/>
    <m/>
    <n v="5000"/>
    <n v="4100"/>
  </r>
  <r>
    <n v="28"/>
    <x v="0"/>
    <n v="2026"/>
    <s v="عمرو برعي الجراجFLITCH AND GRAINالتجمع ميكروباص صيني"/>
    <x v="2"/>
    <x v="2"/>
    <x v="2"/>
    <x v="1"/>
    <x v="1"/>
    <s v="ميكروباص صيني"/>
    <n v="1150"/>
    <n v="23"/>
    <x v="2"/>
    <n v="793.5"/>
    <n v="25656.5"/>
    <m/>
    <m/>
    <m/>
    <n v="21850"/>
    <m/>
    <n v="4600"/>
    <n v="3806.5"/>
  </r>
  <r>
    <n v="28"/>
    <x v="0"/>
    <n v="2026"/>
    <s v="مصطفي الف مسكنالف مسكن 3 ورديةنجمة هليوبوليسالتجمع اتوبيس 28"/>
    <x v="3"/>
    <x v="3"/>
    <x v="3"/>
    <x v="2"/>
    <x v="1"/>
    <s v="اتوبيس 28"/>
    <n v="4016"/>
    <n v="28"/>
    <x v="3"/>
    <n v="3373.4399999999996"/>
    <n v="109074.56"/>
    <m/>
    <m/>
    <m/>
    <n v="98000"/>
    <m/>
    <n v="14448"/>
    <n v="11074.560000000001"/>
  </r>
  <r>
    <n v="28"/>
    <x v="0"/>
    <n v="2026"/>
    <s v="محمد عبد المنعم قليوب 1 ورديةنجمة هليوبوليسالتجمع اتوبيس 28"/>
    <x v="4"/>
    <x v="4"/>
    <x v="4"/>
    <x v="2"/>
    <x v="1"/>
    <s v="اتوبيس 28"/>
    <n v="1786"/>
    <n v="28"/>
    <x v="4"/>
    <n v="1500.24"/>
    <n v="48507.76"/>
    <m/>
    <m/>
    <m/>
    <n v="50400"/>
    <m/>
    <n v="-392"/>
    <n v="-1892.24"/>
  </r>
  <r>
    <n v="28"/>
    <x v="0"/>
    <n v="2026"/>
    <s v="ممدوح كيلاني1قليوب 3 وردية نجمة هليوبوليسالتجمع اتوبيس 28"/>
    <x v="5"/>
    <x v="5"/>
    <x v="5"/>
    <x v="2"/>
    <x v="1"/>
    <s v="اتوبيس 28"/>
    <n v="4016"/>
    <n v="28"/>
    <x v="5"/>
    <n v="3373.4399999999996"/>
    <n v="109074.56"/>
    <m/>
    <m/>
    <m/>
    <n v="100800"/>
    <m/>
    <n v="11648"/>
    <n v="8274.5600000000013"/>
  </r>
  <r>
    <n v="28"/>
    <x v="0"/>
    <n v="2026"/>
    <s v="ممدوح كيلاني2المنيب 3وردية نجمة هليوبوليسالتجمع اتوبيس 28"/>
    <x v="6"/>
    <x v="6"/>
    <x v="6"/>
    <x v="2"/>
    <x v="1"/>
    <s v="اتوبيس 28"/>
    <n v="4016"/>
    <n v="28"/>
    <x v="6"/>
    <n v="3373.4399999999996"/>
    <n v="109074.56"/>
    <m/>
    <m/>
    <m/>
    <n v="95200"/>
    <m/>
    <n v="17248"/>
    <n v="13874.560000000001"/>
  </r>
  <r>
    <n v="28"/>
    <x v="0"/>
    <n v="2026"/>
    <s v="رجب سلامة 1المرج لوجستيكااكتوبر هاي اس "/>
    <x v="7"/>
    <x v="7"/>
    <x v="7"/>
    <x v="3"/>
    <x v="2"/>
    <s v="هاي اس "/>
    <n v="1996"/>
    <n v="24"/>
    <x v="4"/>
    <n v="1437.12"/>
    <n v="46466.879999999997"/>
    <m/>
    <m/>
    <m/>
    <n v="43200"/>
    <m/>
    <n v="4704"/>
    <n v="3266.88"/>
  </r>
  <r>
    <n v="28"/>
    <x v="0"/>
    <n v="2026"/>
    <s v="احمد السيدالمنيب 3وردية لوجستيكااكتوبر هاي اس "/>
    <x v="8"/>
    <x v="8"/>
    <x v="6"/>
    <x v="3"/>
    <x v="2"/>
    <s v="هاي اس "/>
    <n v="4392"/>
    <n v="24"/>
    <x v="7"/>
    <n v="3162.24"/>
    <n v="102245.75999999999"/>
    <m/>
    <m/>
    <m/>
    <n v="90000"/>
    <m/>
    <n v="15408"/>
    <n v="12245.76"/>
  </r>
  <r>
    <n v="28"/>
    <x v="0"/>
    <n v="2026"/>
    <s v="حسام سعيد1القناطر 3 ورديةلوجستيكااكتوبر هاي اس "/>
    <x v="9"/>
    <x v="9"/>
    <x v="8"/>
    <x v="3"/>
    <x v="2"/>
    <s v="هاي اس "/>
    <n v="3992"/>
    <n v="24"/>
    <x v="8"/>
    <n v="2874.24"/>
    <n v="92933.759999999995"/>
    <m/>
    <m/>
    <m/>
    <n v="74400"/>
    <m/>
    <n v="21408"/>
    <n v="18533.760000000002"/>
  </r>
  <r>
    <n v="28"/>
    <x v="0"/>
    <n v="2026"/>
    <s v="حسام سعيد 2نكلا انصرافلوجستيكااكتوبر هاي اس "/>
    <x v="10"/>
    <x v="10"/>
    <x v="9"/>
    <x v="3"/>
    <x v="2"/>
    <s v="هاي اس "/>
    <n v="931.5"/>
    <n v="24"/>
    <x v="9"/>
    <n v="670.68000000000006"/>
    <n v="21685.32"/>
    <m/>
    <m/>
    <m/>
    <n v="19200"/>
    <m/>
    <n v="3156"/>
    <n v="2485.3199999999997"/>
  </r>
  <r>
    <n v="28"/>
    <x v="0"/>
    <n v="2026"/>
    <s v="رجب سلامة 2 نكلا حضورلوجستيكااكتوبر هاي اس "/>
    <x v="11"/>
    <x v="11"/>
    <x v="10"/>
    <x v="3"/>
    <x v="2"/>
    <s v="هاي اس "/>
    <n v="931.5"/>
    <n v="24"/>
    <x v="10"/>
    <n v="670.68000000000006"/>
    <n v="21685.32"/>
    <m/>
    <m/>
    <m/>
    <n v="21000"/>
    <m/>
    <n v="1356"/>
    <n v="685.31999999999994"/>
  </r>
  <r>
    <n v="28"/>
    <x v="0"/>
    <n v="2026"/>
    <s v="محمد عزمي حدائق اكتوبر لوجستيكااكتوبر هاي اس "/>
    <x v="12"/>
    <x v="12"/>
    <x v="11"/>
    <x v="3"/>
    <x v="2"/>
    <s v="هاي اس "/>
    <n v="1730"/>
    <n v="20"/>
    <x v="11"/>
    <n v="1038"/>
    <n v="33562"/>
    <m/>
    <m/>
    <m/>
    <n v="29000"/>
    <m/>
    <n v="5600"/>
    <n v="4562"/>
  </r>
  <r>
    <n v="28"/>
    <x v="0"/>
    <n v="2026"/>
    <s v="محمد رضا المنوفية لوجستيكااكتوبر هاي اس "/>
    <x v="13"/>
    <x v="13"/>
    <x v="12"/>
    <x v="3"/>
    <x v="2"/>
    <s v="هاي اس "/>
    <n v="2395"/>
    <n v="24"/>
    <x v="12"/>
    <n v="1724.3999999999999"/>
    <n v="55755.6"/>
    <m/>
    <m/>
    <m/>
    <n v="46800"/>
    <m/>
    <n v="10680"/>
    <n v="8955.6"/>
  </r>
  <r>
    <n v="28"/>
    <x v="0"/>
    <n v="2026"/>
    <s v="مصطفي شكيويالجلاتمةلوجستيكااكتوبر كوستر "/>
    <x v="14"/>
    <x v="14"/>
    <x v="13"/>
    <x v="3"/>
    <x v="2"/>
    <s v="كوستر "/>
    <n v="2928"/>
    <n v="24"/>
    <x v="13"/>
    <n v="2108.16"/>
    <n v="68163.839999999997"/>
    <m/>
    <m/>
    <m/>
    <n v="60000"/>
    <m/>
    <n v="10272"/>
    <n v="8163.84"/>
  </r>
  <r>
    <n v="28"/>
    <x v="0"/>
    <n v="2026"/>
    <s v="سعيد كمال م.نصر لوجستيكااكتوبر هاي اس "/>
    <x v="15"/>
    <x v="15"/>
    <x v="14"/>
    <x v="3"/>
    <x v="2"/>
    <s v="هاي اس "/>
    <n v="3061"/>
    <n v="20"/>
    <x v="14"/>
    <n v="1836.6"/>
    <n v="59383.4"/>
    <m/>
    <m/>
    <m/>
    <n v="46000"/>
    <m/>
    <n v="15220"/>
    <n v="13383.4"/>
  </r>
  <r>
    <n v="28"/>
    <x v="0"/>
    <n v="2026"/>
    <s v="وديع 1الفيوم 1لوجستيكااكتوبر هاي اس "/>
    <x v="16"/>
    <x v="16"/>
    <x v="15"/>
    <x v="3"/>
    <x v="2"/>
    <s v="هاي اس "/>
    <n v="2420"/>
    <n v="24"/>
    <x v="15"/>
    <n v="1742.3999999999999"/>
    <n v="56337.599999999999"/>
    <m/>
    <m/>
    <m/>
    <n v="49200"/>
    <m/>
    <n v="8880"/>
    <n v="7137.6"/>
  </r>
  <r>
    <n v="28"/>
    <x v="0"/>
    <n v="2026"/>
    <s v="وديع 2الفيوم 2لوجستيكااكتوبر هاي اس "/>
    <x v="17"/>
    <x v="17"/>
    <x v="16"/>
    <x v="3"/>
    <x v="2"/>
    <s v="هاي اس "/>
    <n v="2420"/>
    <n v="24"/>
    <x v="15"/>
    <n v="1742.3999999999999"/>
    <n v="56337.599999999999"/>
    <m/>
    <m/>
    <m/>
    <n v="49200"/>
    <m/>
    <n v="8880"/>
    <n v="7137.6"/>
  </r>
  <r>
    <n v="28"/>
    <x v="0"/>
    <n v="2026"/>
    <s v="احمد عويس المعادي لوجستيكاابورواش هاي اس "/>
    <x v="18"/>
    <x v="18"/>
    <x v="17"/>
    <x v="3"/>
    <x v="3"/>
    <s v="هاي اس "/>
    <n v="1863"/>
    <n v="24"/>
    <x v="16"/>
    <n v="1341.3600000000001"/>
    <n v="43370.64"/>
    <m/>
    <m/>
    <m/>
    <n v="33600"/>
    <m/>
    <n v="11112"/>
    <n v="9770.64"/>
  </r>
  <r>
    <n v="28"/>
    <x v="0"/>
    <n v="2026"/>
    <s v="احمد عويس اضافيالمعادي لوجستيكاابورواش إضافي"/>
    <x v="19"/>
    <x v="19"/>
    <x v="17"/>
    <x v="3"/>
    <x v="3"/>
    <s v="إضافي"/>
    <n v="1863"/>
    <n v="11"/>
    <x v="17"/>
    <n v="614.79"/>
    <n v="19878.21"/>
    <m/>
    <m/>
    <m/>
    <n v="16500"/>
    <m/>
    <n v="3993"/>
    <n v="3378.21"/>
  </r>
  <r>
    <n v="28"/>
    <x v="0"/>
    <n v="2026"/>
    <s v="محمد جمال القناطر لوجستيكاابورواش سوزوكي"/>
    <x v="20"/>
    <x v="20"/>
    <x v="18"/>
    <x v="3"/>
    <x v="3"/>
    <s v="سوزوكي"/>
    <n v="1397"/>
    <n v="24"/>
    <x v="18"/>
    <n v="1005.8399999999999"/>
    <n v="32522.16"/>
    <m/>
    <m/>
    <m/>
    <n v="21600"/>
    <m/>
    <n v="11928"/>
    <n v="10922.16"/>
  </r>
  <r>
    <n v="28"/>
    <x v="0"/>
    <n v="2026"/>
    <s v="محمد جمال إضافيالقناطر لوجستيكاابورواش إضافي"/>
    <x v="21"/>
    <x v="21"/>
    <x v="18"/>
    <x v="3"/>
    <x v="3"/>
    <s v="إضافي"/>
    <n v="1397"/>
    <n v="9"/>
    <x v="18"/>
    <n v="377.18999999999994"/>
    <n v="12195.81"/>
    <m/>
    <m/>
    <m/>
    <n v="8100"/>
    <m/>
    <n v="4473"/>
    <n v="4095.81"/>
  </r>
  <r>
    <n v="28"/>
    <x v="0"/>
    <n v="2026"/>
    <s v="عماد النجار1المرج 2ورديةسعوديالمخاذناتوبيس 28"/>
    <x v="22"/>
    <x v="22"/>
    <x v="19"/>
    <x v="4"/>
    <x v="4"/>
    <s v="اتوبيس 28"/>
    <n v="3745"/>
    <n v="28"/>
    <x v="19"/>
    <n v="3145.7999999999997"/>
    <n v="101714.2"/>
    <m/>
    <m/>
    <m/>
    <n v="114800"/>
    <m/>
    <n v="-9940"/>
    <n v="-13085.8"/>
  </r>
  <r>
    <n v="28"/>
    <x v="0"/>
    <n v="2026"/>
    <s v="عماد النجار2المؤسسة 2ورديةسعوديالمخاذناتوبيس 28"/>
    <x v="23"/>
    <x v="23"/>
    <x v="20"/>
    <x v="4"/>
    <x v="4"/>
    <s v="اتوبيس 28"/>
    <n v="3745"/>
    <n v="28"/>
    <x v="19"/>
    <n v="3145.7999999999997"/>
    <n v="101714.2"/>
    <m/>
    <m/>
    <m/>
    <n v="114800"/>
    <m/>
    <n v="-9940"/>
    <n v="-13085.8"/>
  </r>
  <r>
    <n v="28"/>
    <x v="0"/>
    <n v="2026"/>
    <s v="عماد النجار 3الدائري 1ورديةسعوديالمخاذناتوبيس 28"/>
    <x v="24"/>
    <x v="24"/>
    <x v="21"/>
    <x v="4"/>
    <x v="4"/>
    <s v="اتوبيس 28"/>
    <n v="2229"/>
    <n v="69"/>
    <x v="20"/>
    <n v="4614.0300000000007"/>
    <n v="149186.97"/>
    <m/>
    <m/>
    <m/>
    <n v="148350"/>
    <m/>
    <n v="5451"/>
    <n v="836.96999999999935"/>
  </r>
  <r>
    <n v="28"/>
    <x v="0"/>
    <n v="2026"/>
    <s v="عبد الرحمن1الهرم سعوديدريماتوبيس 28"/>
    <x v="25"/>
    <x v="25"/>
    <x v="22"/>
    <x v="4"/>
    <x v="5"/>
    <s v="اتوبيس 28"/>
    <n v="904"/>
    <n v="28"/>
    <x v="21"/>
    <n v="759.3599999999999"/>
    <n v="24552.639999999999"/>
    <m/>
    <m/>
    <m/>
    <n v="21000"/>
    <m/>
    <n v="4312"/>
    <n v="3552.6400000000003"/>
  </r>
  <r>
    <n v="28"/>
    <x v="0"/>
    <n v="2026"/>
    <s v="عبد الرحمن2المؤسسةسعوديدريماتوبيس 28"/>
    <x v="26"/>
    <x v="26"/>
    <x v="23"/>
    <x v="4"/>
    <x v="5"/>
    <s v="اتوبيس 28"/>
    <n v="904"/>
    <n v="28"/>
    <x v="21"/>
    <n v="759.3599999999999"/>
    <n v="24552.639999999999"/>
    <m/>
    <m/>
    <m/>
    <n v="21000"/>
    <m/>
    <n v="4312"/>
    <n v="3552.6400000000003"/>
  </r>
  <r>
    <n v="28"/>
    <x v="0"/>
    <n v="2026"/>
    <s v="فرج 1حلوانسعوديهايد باركاتوبيس 28"/>
    <x v="27"/>
    <x v="27"/>
    <x v="24"/>
    <x v="4"/>
    <x v="6"/>
    <s v="اتوبيس 28"/>
    <n v="4213"/>
    <n v="28"/>
    <x v="3"/>
    <n v="3538.92"/>
    <n v="114425.08"/>
    <m/>
    <m/>
    <m/>
    <n v="98000"/>
    <m/>
    <n v="19964"/>
    <n v="16425.080000000002"/>
  </r>
  <r>
    <n v="28"/>
    <x v="0"/>
    <n v="2026"/>
    <s v="ممدوح كيلاني 3القومية سعوديهايد باركميكروباص صيني"/>
    <x v="28"/>
    <x v="28"/>
    <x v="25"/>
    <x v="4"/>
    <x v="6"/>
    <s v="ميكروباص صيني"/>
    <n v="2696"/>
    <n v="28"/>
    <x v="14"/>
    <n v="2264.64"/>
    <n v="73223.360000000001"/>
    <m/>
    <m/>
    <m/>
    <n v="64400"/>
    <m/>
    <n v="11088"/>
    <n v="8823.36"/>
  </r>
  <r>
    <n v="28"/>
    <x v="0"/>
    <n v="2026"/>
    <s v="مصطفي رشدي1المنيب 2 ورديةسعوديميفيداميكروباص صيني"/>
    <x v="29"/>
    <x v="29"/>
    <x v="26"/>
    <x v="4"/>
    <x v="7"/>
    <s v="ميكروباص صيني"/>
    <n v="2696"/>
    <n v="19"/>
    <x v="22"/>
    <n v="1536.7199999999998"/>
    <n v="49687.28"/>
    <m/>
    <m/>
    <m/>
    <n v="38000"/>
    <m/>
    <n v="13224"/>
    <n v="11687.28"/>
  </r>
  <r>
    <n v="28"/>
    <x v="0"/>
    <n v="2026"/>
    <s v="مصطفي رشدي2المنيب 1 ورديةسعوديميفيداميكروباص صيني"/>
    <x v="30"/>
    <x v="30"/>
    <x v="27"/>
    <x v="4"/>
    <x v="7"/>
    <s v="ميكروباص صيني"/>
    <n v="1348"/>
    <n v="5"/>
    <x v="23"/>
    <n v="202.2"/>
    <n v="6537.8"/>
    <m/>
    <m/>
    <m/>
    <n v="5250"/>
    <m/>
    <n v="1490"/>
    <n v="1287.8"/>
  </r>
  <r>
    <n v="28"/>
    <x v="0"/>
    <n v="2026"/>
    <s v="فرج 2حلوان 2 ورديةسعوديميفيداميكروباص صيني"/>
    <x v="31"/>
    <x v="31"/>
    <x v="28"/>
    <x v="4"/>
    <x v="7"/>
    <s v="ميكروباص صيني"/>
    <n v="2696"/>
    <n v="17.5"/>
    <x v="24"/>
    <n v="1415.3999999999999"/>
    <n v="45764.6"/>
    <m/>
    <m/>
    <m/>
    <n v="36750"/>
    <m/>
    <n v="10430"/>
    <n v="9014.6"/>
  </r>
  <r>
    <n v="28"/>
    <x v="0"/>
    <n v="2026"/>
    <s v="فرج 3حلوان 2 ورديةسعوديالقطاميةاتوبيس 28"/>
    <x v="32"/>
    <x v="32"/>
    <x v="28"/>
    <x v="4"/>
    <x v="8"/>
    <s v="اتوبيس 28"/>
    <n v="3105"/>
    <n v="28"/>
    <x v="25"/>
    <n v="2608.1999999999998"/>
    <n v="84331.8"/>
    <m/>
    <m/>
    <m/>
    <n v="85400"/>
    <m/>
    <n v="1540"/>
    <n v="-1068.1999999999998"/>
  </r>
  <r>
    <n v="28"/>
    <x v="0"/>
    <n v="2026"/>
    <s v="فرج 4مايو ورديةسعوديالقطاميةميكروباص"/>
    <x v="33"/>
    <x v="33"/>
    <x v="29"/>
    <x v="4"/>
    <x v="8"/>
    <s v="ميكروباص"/>
    <n v="1111"/>
    <n v="28"/>
    <x v="0"/>
    <n v="933.24"/>
    <n v="30174.76"/>
    <m/>
    <m/>
    <m/>
    <n v="30800"/>
    <m/>
    <n v="308"/>
    <n v="-625.24"/>
  </r>
  <r>
    <n v="28"/>
    <x v="0"/>
    <n v="2026"/>
    <s v="مصطفي رشدي3المنيب5شفتسعوديالقطاميةاتوبيس 28"/>
    <x v="34"/>
    <x v="34"/>
    <x v="30"/>
    <x v="4"/>
    <x v="8"/>
    <s v="اتوبيس 28"/>
    <n v="2408"/>
    <n v="28"/>
    <x v="26"/>
    <n v="2022.7199999999998"/>
    <n v="65401.279999999999"/>
    <m/>
    <m/>
    <m/>
    <n v="53900"/>
    <m/>
    <n v="13524"/>
    <n v="11501.28"/>
  </r>
  <r>
    <n v="28"/>
    <x v="0"/>
    <n v="2026"/>
    <s v="مصطفي رشدي4المنيب Wصباحيةسعوديالقطاميةاتوبيس 28"/>
    <x v="35"/>
    <x v="35"/>
    <x v="31"/>
    <x v="4"/>
    <x v="8"/>
    <s v="اتوبيس 28"/>
    <n v="963"/>
    <n v="28"/>
    <x v="27"/>
    <n v="808.92000000000007"/>
    <n v="26155.08"/>
    <m/>
    <m/>
    <m/>
    <n v="25480"/>
    <m/>
    <n v="1484"/>
    <n v="675.07999999999993"/>
  </r>
  <r>
    <n v="28"/>
    <x v="0"/>
    <n v="2026"/>
    <s v="مصطفي رشدي5صقر 2 ورديةسعوديالقطاميةاتوبيس 28"/>
    <x v="36"/>
    <x v="36"/>
    <x v="32"/>
    <x v="4"/>
    <x v="8"/>
    <s v="اتوبيس 28"/>
    <n v="1927"/>
    <n v="28"/>
    <x v="28"/>
    <n v="1618.6799999999998"/>
    <n v="52337.32"/>
    <m/>
    <m/>
    <m/>
    <n v="46480"/>
    <m/>
    <n v="7476"/>
    <n v="5857.32"/>
  </r>
  <r>
    <n v="28"/>
    <x v="0"/>
    <n v="2026"/>
    <s v="كرم ترك 1قليوب 2 ورديةسعوديالقطاميةاتوبيس 28"/>
    <x v="37"/>
    <x v="37"/>
    <x v="33"/>
    <x v="4"/>
    <x v="8"/>
    <s v="اتوبيس 28"/>
    <n v="3599"/>
    <n v="28"/>
    <x v="29"/>
    <n v="3023.16"/>
    <n v="97748.84"/>
    <m/>
    <m/>
    <m/>
    <n v="106400"/>
    <m/>
    <n v="-5628"/>
    <n v="-8651.16"/>
  </r>
  <r>
    <n v="28"/>
    <x v="0"/>
    <n v="2026"/>
    <s v="محمد خطاب المنيب 2 ورديةسعوديالقطاميةاتوبيس 28"/>
    <x v="38"/>
    <x v="38"/>
    <x v="26"/>
    <x v="4"/>
    <x v="8"/>
    <s v="اتوبيس 28"/>
    <n v="3587"/>
    <n v="28"/>
    <x v="30"/>
    <n v="3013.08"/>
    <n v="97422.92"/>
    <m/>
    <m/>
    <m/>
    <n v="89880"/>
    <m/>
    <n v="10556"/>
    <n v="7542.92"/>
  </r>
  <r>
    <n v="28"/>
    <x v="0"/>
    <n v="2026"/>
    <s v="كرم ترك 2قليوب 2 ورديةسعوديمدينتي اتوبيس 28"/>
    <x v="39"/>
    <x v="39"/>
    <x v="33"/>
    <x v="4"/>
    <x v="9"/>
    <s v="اتوبيس 28"/>
    <n v="4213"/>
    <n v="28"/>
    <x v="31"/>
    <n v="3538.92"/>
    <n v="114425.08"/>
    <m/>
    <m/>
    <m/>
    <n v="107800"/>
    <m/>
    <n v="10164"/>
    <n v="6625.08"/>
  </r>
  <r>
    <n v="28"/>
    <x v="0"/>
    <n v="2026"/>
    <s v="كرم ترك 3قليوب 1 ورديةسعوديمدينتي اتوبيس 28"/>
    <x v="40"/>
    <x v="40"/>
    <x v="4"/>
    <x v="4"/>
    <x v="9"/>
    <s v="اتوبيس 28"/>
    <n v="4213"/>
    <n v="28"/>
    <x v="32"/>
    <n v="3538.92"/>
    <n v="114425.08"/>
    <m/>
    <m/>
    <m/>
    <n v="103600"/>
    <m/>
    <n v="14364"/>
    <n v="10825.08"/>
  </r>
  <r>
    <n v="28"/>
    <x v="0"/>
    <n v="2026"/>
    <s v="كرم ترك 4عدلي منصور شفتسعوديمدينتي اتوبيس 28"/>
    <x v="41"/>
    <x v="41"/>
    <x v="34"/>
    <x v="4"/>
    <x v="9"/>
    <s v="اتوبيس 28"/>
    <n v="674"/>
    <n v="18"/>
    <x v="33"/>
    <n v="363.96"/>
    <n v="11768.04"/>
    <m/>
    <m/>
    <m/>
    <n v="9000"/>
    <m/>
    <n v="3132"/>
    <n v="2768.04"/>
  </r>
  <r>
    <n v="28"/>
    <x v="0"/>
    <n v="2026"/>
    <s v="عماد النجار 4قليوب بيتوينسعوديمدينتي اتوبيس 28"/>
    <x v="42"/>
    <x v="42"/>
    <x v="35"/>
    <x v="4"/>
    <x v="9"/>
    <s v="اتوبيس 28"/>
    <n v="1348"/>
    <n v="28"/>
    <x v="34"/>
    <n v="1132.32"/>
    <n v="36611.68"/>
    <m/>
    <m/>
    <m/>
    <n v="36400"/>
    <m/>
    <n v="1344"/>
    <n v="211.68000000000006"/>
  </r>
  <r>
    <n v="28"/>
    <x v="0"/>
    <n v="2026"/>
    <s v="ممدوح كيلاني6المنيب 1 وردية سعوديمدينتي ميكروباص صيني"/>
    <x v="43"/>
    <x v="43"/>
    <x v="36"/>
    <x v="4"/>
    <x v="9"/>
    <s v="ميكروباص صيني"/>
    <n v="1348"/>
    <n v="28"/>
    <x v="35"/>
    <n v="1132.32"/>
    <n v="36611.68"/>
    <m/>
    <m/>
    <m/>
    <n v="33600"/>
    <m/>
    <n v="4144"/>
    <n v="3011.6800000000003"/>
  </r>
  <r>
    <n v="28"/>
    <x v="0"/>
    <n v="2026"/>
    <s v="ممدوح كيلاني4المنيب 2 وردية سعوديمدينتي ميكروباص صيني"/>
    <x v="44"/>
    <x v="44"/>
    <x v="37"/>
    <x v="4"/>
    <x v="9"/>
    <s v="ميكروباص صيني"/>
    <n v="2696"/>
    <n v="28"/>
    <x v="36"/>
    <n v="2264.64"/>
    <n v="73223.360000000001"/>
    <m/>
    <m/>
    <m/>
    <n v="65800"/>
    <m/>
    <n v="9688"/>
    <n v="7423.3600000000006"/>
  </r>
  <r>
    <n v="28"/>
    <x v="0"/>
    <n v="2026"/>
    <s v="فرج 5حلوان 2 ورديةسعوديمدينتي اتوبيس 28"/>
    <x v="45"/>
    <x v="45"/>
    <x v="28"/>
    <x v="4"/>
    <x v="9"/>
    <s v="اتوبيس 28"/>
    <n v="4213"/>
    <n v="28"/>
    <x v="29"/>
    <n v="3538.92"/>
    <n v="114425.08"/>
    <m/>
    <m/>
    <m/>
    <n v="106400"/>
    <m/>
    <n v="11564"/>
    <n v="8025.08"/>
  </r>
  <r>
    <n v="28"/>
    <x v="0"/>
    <n v="2026"/>
    <s v="سيد الحاويالحلميةسعوديمدينتي اتوبيس 28"/>
    <x v="46"/>
    <x v="46"/>
    <x v="38"/>
    <x v="4"/>
    <x v="9"/>
    <s v="اتوبيس 28"/>
    <n v="4213"/>
    <n v="28"/>
    <x v="3"/>
    <n v="3538.92"/>
    <n v="114425.08"/>
    <m/>
    <m/>
    <m/>
    <n v="98000"/>
    <m/>
    <n v="19964"/>
    <n v="16425.080000000002"/>
  </r>
  <r>
    <n v="28"/>
    <x v="0"/>
    <n v="2026"/>
    <s v="محمد جمال طوسونالمنيبسعوديهايد باركاتوبيس 28"/>
    <x v="47"/>
    <x v="47"/>
    <x v="39"/>
    <x v="4"/>
    <x v="6"/>
    <s v="اتوبيس 28"/>
    <n v="4213"/>
    <n v="28"/>
    <x v="3"/>
    <n v="3538.92"/>
    <n v="114425.08"/>
    <m/>
    <m/>
    <m/>
    <n v="98000"/>
    <m/>
    <n v="19964"/>
    <n v="16425.080000000002"/>
  </r>
  <r>
    <m/>
    <x v="1"/>
    <m/>
    <s v="0000"/>
    <x v="48"/>
    <x v="48"/>
    <x v="40"/>
    <x v="5"/>
    <x v="10"/>
    <n v="0"/>
    <n v="0"/>
    <m/>
    <x v="37"/>
    <n v="0"/>
    <n v="0"/>
    <m/>
    <m/>
    <m/>
    <n v="0"/>
    <m/>
    <n v="0"/>
    <n v="0"/>
  </r>
  <r>
    <n v="9"/>
    <x v="2"/>
    <n v="2026"/>
    <s v="مصطفي قليوبقليوب FIRST STARTم.نصر ميكروباص صيني"/>
    <x v="0"/>
    <x v="0"/>
    <x v="0"/>
    <x v="0"/>
    <x v="0"/>
    <s v="ميكروباص صيني"/>
    <n v="1250"/>
    <n v="26"/>
    <x v="0"/>
    <n v="975"/>
    <n v="31525"/>
    <m/>
    <m/>
    <m/>
    <n v="28600"/>
    <m/>
    <n v="3900"/>
    <n v="2925"/>
  </r>
  <r>
    <n v="9"/>
    <x v="2"/>
    <n v="2026"/>
    <s v="سعيد الصباغ داخلي FIRST STARTالتجمع سوزوكي"/>
    <x v="1"/>
    <x v="1"/>
    <x v="1"/>
    <x v="0"/>
    <x v="1"/>
    <s v="سوزوكي"/>
    <n v="30000"/>
    <n v="1"/>
    <x v="1"/>
    <n v="900"/>
    <n v="29100"/>
    <n v="5000"/>
    <m/>
    <m/>
    <n v="20000"/>
    <m/>
    <n v="5000"/>
    <n v="4100"/>
  </r>
  <r>
    <n v="9"/>
    <x v="2"/>
    <n v="2026"/>
    <s v="عمرو برعي الجراجFLITCH AND GRAINالتجمع ميكروباص صيني"/>
    <x v="2"/>
    <x v="2"/>
    <x v="2"/>
    <x v="1"/>
    <x v="1"/>
    <s v="ميكروباص صيني"/>
    <n v="1150"/>
    <n v="26"/>
    <x v="2"/>
    <n v="897"/>
    <n v="29003"/>
    <m/>
    <m/>
    <m/>
    <n v="24700"/>
    <m/>
    <n v="5200"/>
    <n v="4303"/>
  </r>
  <r>
    <n v="9"/>
    <x v="2"/>
    <n v="2026"/>
    <s v="مصطفي الف مسكنالف مسكن 3 ورديةنجمة هليوبوليسالتجمع اتوبيس 28"/>
    <x v="3"/>
    <x v="3"/>
    <x v="3"/>
    <x v="2"/>
    <x v="1"/>
    <s v="اتوبيس 28"/>
    <n v="4016"/>
    <n v="31"/>
    <x v="3"/>
    <n v="3734.8799999999997"/>
    <n v="120761.12"/>
    <n v="1150"/>
    <m/>
    <m/>
    <n v="107350"/>
    <m/>
    <n v="15996"/>
    <n v="12261.12"/>
  </r>
  <r>
    <n v="9"/>
    <x v="2"/>
    <n v="2026"/>
    <s v="محمد عبد المنعم قليوب 1 ورديةنجمة هليوبوليسالتجمع اتوبيس 28"/>
    <x v="4"/>
    <x v="4"/>
    <x v="4"/>
    <x v="2"/>
    <x v="1"/>
    <s v="اتوبيس 28"/>
    <n v="1786"/>
    <n v="31"/>
    <x v="4"/>
    <n v="1660.98"/>
    <n v="53705.02"/>
    <m/>
    <m/>
    <m/>
    <n v="55800"/>
    <m/>
    <n v="-434"/>
    <n v="-2094.98"/>
  </r>
  <r>
    <n v="9"/>
    <x v="2"/>
    <n v="2026"/>
    <s v="ممدوح كيلاني1قليوب 3 وردية نجمة هليوبوليسالتجمع اتوبيس 28"/>
    <x v="5"/>
    <x v="5"/>
    <x v="5"/>
    <x v="2"/>
    <x v="1"/>
    <s v="اتوبيس 28"/>
    <n v="4016"/>
    <n v="30"/>
    <x v="5"/>
    <n v="3614.3999999999996"/>
    <n v="116865.60000000001"/>
    <m/>
    <m/>
    <m/>
    <n v="108000"/>
    <m/>
    <n v="12480"/>
    <n v="8865.6"/>
  </r>
  <r>
    <n v="9"/>
    <x v="2"/>
    <n v="2026"/>
    <s v="ممدوح كيلاني2المنيب 3وردية نجمة هليوبوليسالتجمع اتوبيس 28"/>
    <x v="6"/>
    <x v="6"/>
    <x v="6"/>
    <x v="2"/>
    <x v="1"/>
    <s v="اتوبيس 28"/>
    <n v="4016"/>
    <n v="31"/>
    <x v="6"/>
    <n v="3734.8799999999997"/>
    <n v="120761.12"/>
    <m/>
    <n v="200"/>
    <m/>
    <n v="105200"/>
    <m/>
    <n v="19096"/>
    <n v="15361.12"/>
  </r>
  <r>
    <n v="9"/>
    <x v="2"/>
    <n v="2026"/>
    <s v="رجب سلامة 1المرج لوجستيكااكتوبر هاي اس "/>
    <x v="7"/>
    <x v="7"/>
    <x v="7"/>
    <x v="3"/>
    <x v="2"/>
    <s v="هاي اس "/>
    <n v="1996"/>
    <n v="23"/>
    <x v="4"/>
    <n v="1377.2399999999998"/>
    <n v="44530.76"/>
    <m/>
    <m/>
    <m/>
    <n v="41400"/>
    <m/>
    <n v="4508"/>
    <n v="3130.76"/>
  </r>
  <r>
    <n v="9"/>
    <x v="2"/>
    <n v="2026"/>
    <s v="احمد السيدالمنيب 3وردية لوجستيكااكتوبر هاي اس "/>
    <x v="8"/>
    <x v="8"/>
    <x v="6"/>
    <x v="3"/>
    <x v="2"/>
    <s v="هاي اس "/>
    <n v="4392"/>
    <n v="23"/>
    <x v="7"/>
    <n v="3030.4799999999996"/>
    <n v="97985.52"/>
    <m/>
    <m/>
    <m/>
    <n v="86250"/>
    <m/>
    <n v="14766"/>
    <n v="11735.52"/>
  </r>
  <r>
    <n v="9"/>
    <x v="2"/>
    <n v="2026"/>
    <s v="حسام سعيد1القناطر 3 ورديةلوجستيكااكتوبر هاي اس "/>
    <x v="9"/>
    <x v="9"/>
    <x v="8"/>
    <x v="3"/>
    <x v="2"/>
    <s v="هاي اس "/>
    <n v="3992"/>
    <n v="23"/>
    <x v="8"/>
    <n v="2754.4799999999996"/>
    <n v="89061.52"/>
    <m/>
    <m/>
    <m/>
    <n v="71300"/>
    <m/>
    <n v="20516"/>
    <n v="17761.52"/>
  </r>
  <r>
    <n v="9"/>
    <x v="2"/>
    <n v="2026"/>
    <s v="حسام سعيد 2نكلا انصرافلوجستيكااكتوبر هاي اس "/>
    <x v="10"/>
    <x v="10"/>
    <x v="9"/>
    <x v="3"/>
    <x v="2"/>
    <s v="هاي اس "/>
    <n v="931.5"/>
    <n v="23"/>
    <x v="9"/>
    <n v="642.73500000000001"/>
    <n v="20781.764999999999"/>
    <m/>
    <m/>
    <m/>
    <n v="18400"/>
    <m/>
    <n v="3024.5"/>
    <n v="2381.7649999999999"/>
  </r>
  <r>
    <n v="9"/>
    <x v="2"/>
    <n v="2026"/>
    <s v="رجب سلامة 2 نكلا حضورلوجستيكااكتوبر هاي اس "/>
    <x v="11"/>
    <x v="11"/>
    <x v="10"/>
    <x v="3"/>
    <x v="2"/>
    <s v="هاي اس "/>
    <n v="931.5"/>
    <n v="23"/>
    <x v="10"/>
    <n v="642.73500000000001"/>
    <n v="20781.764999999999"/>
    <m/>
    <m/>
    <m/>
    <n v="20125"/>
    <m/>
    <n v="1299.5"/>
    <n v="656.76499999999999"/>
  </r>
  <r>
    <n v="9"/>
    <x v="2"/>
    <n v="2026"/>
    <s v="محمد عزمي حدائق اكتوبر لوجستيكااكتوبر هاي اس "/>
    <x v="12"/>
    <x v="12"/>
    <x v="11"/>
    <x v="3"/>
    <x v="2"/>
    <s v="هاي اس "/>
    <n v="1730"/>
    <n v="20"/>
    <x v="11"/>
    <n v="1038"/>
    <n v="33562"/>
    <m/>
    <m/>
    <m/>
    <n v="29000"/>
    <m/>
    <n v="5600"/>
    <n v="4562"/>
  </r>
  <r>
    <n v="9"/>
    <x v="2"/>
    <n v="2026"/>
    <s v="محمد رضا المنوفية لوجستيكااكتوبر هاي اس "/>
    <x v="13"/>
    <x v="13"/>
    <x v="12"/>
    <x v="3"/>
    <x v="2"/>
    <s v="هاي اس "/>
    <n v="2395"/>
    <n v="23"/>
    <x v="12"/>
    <n v="1652.55"/>
    <n v="53432.45"/>
    <m/>
    <m/>
    <m/>
    <n v="44850"/>
    <m/>
    <n v="10235"/>
    <n v="8582.4500000000007"/>
  </r>
  <r>
    <n v="9"/>
    <x v="2"/>
    <n v="2026"/>
    <s v="مصطفي شكيويالجلاتمةلوجستيكااكتوبر كوستر "/>
    <x v="14"/>
    <x v="14"/>
    <x v="13"/>
    <x v="3"/>
    <x v="2"/>
    <s v="كوستر "/>
    <n v="2928"/>
    <n v="23"/>
    <x v="13"/>
    <n v="2020.3200000000002"/>
    <n v="65323.68"/>
    <m/>
    <m/>
    <m/>
    <n v="57500"/>
    <m/>
    <n v="9844"/>
    <n v="7823.68"/>
  </r>
  <r>
    <n v="9"/>
    <x v="2"/>
    <n v="2026"/>
    <s v="سعيد كمال م.نصر لوجستيكااكتوبر هاي اس "/>
    <x v="15"/>
    <x v="15"/>
    <x v="14"/>
    <x v="3"/>
    <x v="2"/>
    <s v="هاي اس "/>
    <n v="3061"/>
    <n v="20"/>
    <x v="14"/>
    <n v="1836.6"/>
    <n v="59383.4"/>
    <m/>
    <m/>
    <m/>
    <n v="46000"/>
    <m/>
    <n v="15220"/>
    <n v="13383.4"/>
  </r>
  <r>
    <n v="9"/>
    <x v="2"/>
    <n v="2026"/>
    <s v="وديع 1الفيوم 1لوجستيكااكتوبر هاي اس "/>
    <x v="16"/>
    <x v="16"/>
    <x v="15"/>
    <x v="3"/>
    <x v="2"/>
    <s v="هاي اس "/>
    <n v="2420"/>
    <n v="23"/>
    <x v="15"/>
    <n v="1669.8"/>
    <n v="53990.2"/>
    <m/>
    <m/>
    <m/>
    <n v="47150"/>
    <m/>
    <n v="8510"/>
    <n v="6840.2"/>
  </r>
  <r>
    <n v="9"/>
    <x v="2"/>
    <n v="2026"/>
    <s v="وديع 2الفيوم 2لوجستيكااكتوبر هاي اس "/>
    <x v="17"/>
    <x v="17"/>
    <x v="16"/>
    <x v="3"/>
    <x v="2"/>
    <s v="هاي اس "/>
    <n v="2420"/>
    <n v="23"/>
    <x v="15"/>
    <n v="1669.8"/>
    <n v="53990.2"/>
    <m/>
    <m/>
    <m/>
    <n v="47150"/>
    <m/>
    <n v="8510"/>
    <n v="6840.2"/>
  </r>
  <r>
    <n v="9"/>
    <x v="2"/>
    <n v="2026"/>
    <s v="احمد عويس المعادي لوجستيكاابورواش هاي اس "/>
    <x v="18"/>
    <x v="18"/>
    <x v="17"/>
    <x v="3"/>
    <x v="3"/>
    <s v="هاي اس "/>
    <n v="1863"/>
    <n v="23"/>
    <x v="16"/>
    <n v="1285.47"/>
    <n v="41563.53"/>
    <m/>
    <m/>
    <m/>
    <n v="32200"/>
    <m/>
    <n v="10649"/>
    <n v="9363.5300000000007"/>
  </r>
  <r>
    <n v="9"/>
    <x v="2"/>
    <n v="2026"/>
    <s v="محمد جمال القناطر لوجستيكاابورواش سوزوكي"/>
    <x v="20"/>
    <x v="20"/>
    <x v="18"/>
    <x v="3"/>
    <x v="3"/>
    <s v="سوزوكي"/>
    <n v="1397"/>
    <n v="23"/>
    <x v="18"/>
    <n v="963.93"/>
    <n v="31167.07"/>
    <m/>
    <m/>
    <m/>
    <n v="20700"/>
    <m/>
    <n v="11431"/>
    <n v="10467.07"/>
  </r>
  <r>
    <n v="9"/>
    <x v="2"/>
    <n v="2026"/>
    <s v="عماد النجار1المرج 2ورديةسعوديالمخاذناتوبيس 28"/>
    <x v="22"/>
    <x v="22"/>
    <x v="19"/>
    <x v="4"/>
    <x v="4"/>
    <s v="اتوبيس 28"/>
    <n v="3745"/>
    <n v="8.5"/>
    <x v="19"/>
    <n v="954.97499999999991"/>
    <n v="30877.525000000001"/>
    <m/>
    <m/>
    <m/>
    <n v="34850"/>
    <m/>
    <n v="-3017.5"/>
    <n v="-3972.4749999999999"/>
  </r>
  <r>
    <n v="9"/>
    <x v="2"/>
    <n v="2026"/>
    <s v="عماد النجار2المؤسسة 2ورديةسعوديالمخاذناتوبيس 28"/>
    <x v="23"/>
    <x v="23"/>
    <x v="20"/>
    <x v="4"/>
    <x v="4"/>
    <s v="اتوبيس 28"/>
    <n v="3745"/>
    <n v="8"/>
    <x v="19"/>
    <n v="898.8"/>
    <n v="29061.200000000001"/>
    <m/>
    <m/>
    <m/>
    <n v="32800"/>
    <m/>
    <n v="-2840"/>
    <n v="-3738.8"/>
  </r>
  <r>
    <n v="9"/>
    <x v="2"/>
    <n v="2026"/>
    <s v="عماد النجار 3الدائري 1ورديةسعوديالمخاذناتوبيس 28"/>
    <x v="24"/>
    <x v="24"/>
    <x v="21"/>
    <x v="4"/>
    <x v="4"/>
    <s v="اتوبيس 28"/>
    <n v="2229"/>
    <n v="8"/>
    <x v="20"/>
    <n v="534.96"/>
    <n v="17297.04"/>
    <m/>
    <m/>
    <m/>
    <n v="17200"/>
    <m/>
    <n v="632"/>
    <n v="97.039999999999964"/>
  </r>
  <r>
    <n v="9"/>
    <x v="2"/>
    <n v="2026"/>
    <s v="عبد الرحمن1الهرم سعوديدريماتوبيس 28"/>
    <x v="25"/>
    <x v="25"/>
    <x v="22"/>
    <x v="4"/>
    <x v="5"/>
    <s v="اتوبيس 28"/>
    <n v="904"/>
    <n v="9"/>
    <x v="21"/>
    <n v="244.07999999999998"/>
    <n v="7891.92"/>
    <m/>
    <m/>
    <m/>
    <n v="6750"/>
    <m/>
    <n v="1386"/>
    <n v="1141.92"/>
  </r>
  <r>
    <n v="9"/>
    <x v="2"/>
    <n v="2026"/>
    <s v="عبد الرحمن2المؤسسةسعوديدريماتوبيس 28"/>
    <x v="26"/>
    <x v="26"/>
    <x v="23"/>
    <x v="4"/>
    <x v="5"/>
    <s v="اتوبيس 28"/>
    <n v="904"/>
    <n v="9"/>
    <x v="21"/>
    <n v="244.07999999999998"/>
    <n v="7891.92"/>
    <m/>
    <m/>
    <m/>
    <n v="6750"/>
    <m/>
    <n v="1386"/>
    <n v="1141.92"/>
  </r>
  <r>
    <n v="9"/>
    <x v="2"/>
    <n v="2026"/>
    <s v="فرج 1حلوانسعوديهايد باركاتوبيس 28"/>
    <x v="27"/>
    <x v="27"/>
    <x v="24"/>
    <x v="4"/>
    <x v="6"/>
    <s v="اتوبيس 28"/>
    <n v="4213"/>
    <n v="9"/>
    <x v="3"/>
    <n v="1137.51"/>
    <n v="36779.49"/>
    <m/>
    <m/>
    <m/>
    <n v="31500"/>
    <m/>
    <n v="6417"/>
    <n v="5279.49"/>
  </r>
  <r>
    <n v="9"/>
    <x v="2"/>
    <n v="2026"/>
    <s v="ممدوح كيلاني 3القومية سعوديهايد باركميكروباص صيني"/>
    <x v="28"/>
    <x v="28"/>
    <x v="25"/>
    <x v="4"/>
    <x v="6"/>
    <s v="ميكروباص صيني"/>
    <n v="2696"/>
    <n v="9"/>
    <x v="14"/>
    <n v="727.92"/>
    <n v="23536.080000000002"/>
    <m/>
    <m/>
    <m/>
    <n v="20700"/>
    <m/>
    <n v="3564"/>
    <n v="2836.08"/>
  </r>
  <r>
    <n v="9"/>
    <x v="2"/>
    <n v="2026"/>
    <s v="مصطفي رشدي1المنيب 2 ورديةسعوديميفيداميكروباص صيني"/>
    <x v="29"/>
    <x v="29"/>
    <x v="26"/>
    <x v="4"/>
    <x v="7"/>
    <s v="ميكروباص صيني"/>
    <n v="2696"/>
    <n v="9"/>
    <x v="22"/>
    <n v="727.92"/>
    <n v="23536.080000000002"/>
    <m/>
    <m/>
    <m/>
    <n v="18000"/>
    <m/>
    <n v="6264"/>
    <n v="5536.08"/>
  </r>
  <r>
    <n v="9"/>
    <x v="2"/>
    <n v="2026"/>
    <s v="مصطفي رشدي2المنيب 1 ورديةسعوديميفيداميكروباص صيني"/>
    <x v="30"/>
    <x v="30"/>
    <x v="27"/>
    <x v="4"/>
    <x v="7"/>
    <s v="ميكروباص صيني"/>
    <n v="1348"/>
    <n v="9"/>
    <x v="23"/>
    <n v="363.96"/>
    <n v="11768.04"/>
    <m/>
    <m/>
    <m/>
    <n v="9450"/>
    <m/>
    <n v="2682"/>
    <n v="2318.04"/>
  </r>
  <r>
    <n v="9"/>
    <x v="2"/>
    <n v="2026"/>
    <s v="فرج 2حلوان 2 ورديةسعوديميفيداميكروباص صيني"/>
    <x v="31"/>
    <x v="31"/>
    <x v="28"/>
    <x v="4"/>
    <x v="7"/>
    <s v="ميكروباص صيني"/>
    <n v="2696"/>
    <n v="9"/>
    <x v="24"/>
    <n v="727.92"/>
    <n v="23536.080000000002"/>
    <m/>
    <m/>
    <m/>
    <n v="18900"/>
    <m/>
    <n v="5364"/>
    <n v="4636.08"/>
  </r>
  <r>
    <n v="9"/>
    <x v="2"/>
    <n v="2026"/>
    <s v="فرج 3حلوان 2 ورديةسعوديالقطاميةاتوبيس 28"/>
    <x v="32"/>
    <x v="32"/>
    <x v="28"/>
    <x v="4"/>
    <x v="8"/>
    <s v="اتوبيس 28"/>
    <n v="3105"/>
    <n v="9"/>
    <x v="25"/>
    <n v="838.34999999999991"/>
    <n v="27106.65"/>
    <m/>
    <m/>
    <m/>
    <n v="27450"/>
    <m/>
    <n v="495"/>
    <n v="-343.34999999999991"/>
  </r>
  <r>
    <n v="9"/>
    <x v="2"/>
    <n v="2026"/>
    <s v="فرج 4مايو ورديةسعوديالقطاميةميكروباص"/>
    <x v="33"/>
    <x v="33"/>
    <x v="29"/>
    <x v="4"/>
    <x v="8"/>
    <s v="ميكروباص"/>
    <n v="1111"/>
    <n v="9"/>
    <x v="0"/>
    <n v="299.96999999999997"/>
    <n v="9699.0300000000007"/>
    <m/>
    <m/>
    <m/>
    <n v="9900"/>
    <m/>
    <n v="99"/>
    <n v="-200.96999999999997"/>
  </r>
  <r>
    <n v="9"/>
    <x v="2"/>
    <n v="2026"/>
    <s v="مصطفي رشدي3المنيب5شفتسعوديالقطاميةاتوبيس 28"/>
    <x v="34"/>
    <x v="34"/>
    <x v="30"/>
    <x v="4"/>
    <x v="8"/>
    <s v="اتوبيس 28"/>
    <n v="2408"/>
    <n v="9"/>
    <x v="26"/>
    <n v="650.16"/>
    <n v="21021.84"/>
    <m/>
    <m/>
    <m/>
    <n v="17325"/>
    <m/>
    <n v="4347"/>
    <n v="3696.84"/>
  </r>
  <r>
    <n v="9"/>
    <x v="2"/>
    <n v="2026"/>
    <s v="مصطفي رشدي4المنيب Wصباحيةسعوديالقطاميةاتوبيس 28"/>
    <x v="35"/>
    <x v="35"/>
    <x v="31"/>
    <x v="4"/>
    <x v="8"/>
    <s v="اتوبيس 28"/>
    <n v="963"/>
    <n v="9"/>
    <x v="27"/>
    <n v="260.01"/>
    <n v="8406.99"/>
    <m/>
    <m/>
    <m/>
    <n v="8190"/>
    <m/>
    <n v="477"/>
    <n v="216.99"/>
  </r>
  <r>
    <n v="9"/>
    <x v="2"/>
    <n v="2026"/>
    <s v="مصطفي رشدي5صقر 2 ورديةسعوديالقطاميةاتوبيس 28"/>
    <x v="36"/>
    <x v="36"/>
    <x v="32"/>
    <x v="4"/>
    <x v="8"/>
    <s v="اتوبيس 28"/>
    <n v="1927"/>
    <n v="9"/>
    <x v="28"/>
    <n v="520.29"/>
    <n v="16822.71"/>
    <m/>
    <m/>
    <m/>
    <n v="14940"/>
    <m/>
    <n v="2403"/>
    <n v="1882.71"/>
  </r>
  <r>
    <n v="9"/>
    <x v="2"/>
    <n v="2026"/>
    <s v="كرم ترك 1قليوب 2 ورديةسعوديالقطاميةاتوبيس 28"/>
    <x v="37"/>
    <x v="37"/>
    <x v="33"/>
    <x v="4"/>
    <x v="8"/>
    <s v="اتوبيس 28"/>
    <n v="3599"/>
    <n v="9"/>
    <x v="29"/>
    <n v="971.73"/>
    <n v="31419.27"/>
    <m/>
    <m/>
    <m/>
    <n v="34200"/>
    <m/>
    <n v="-1809"/>
    <n v="-2780.73"/>
  </r>
  <r>
    <n v="9"/>
    <x v="2"/>
    <n v="2026"/>
    <s v="محمد خطاب المنيب 2 ورديةسعوديالقطاميةاتوبيس 28"/>
    <x v="38"/>
    <x v="38"/>
    <x v="26"/>
    <x v="4"/>
    <x v="8"/>
    <s v="اتوبيس 28"/>
    <n v="3587"/>
    <n v="9"/>
    <x v="30"/>
    <n v="968.49"/>
    <n v="31314.51"/>
    <m/>
    <m/>
    <m/>
    <n v="28890"/>
    <m/>
    <n v="3393"/>
    <n v="2424.5100000000002"/>
  </r>
  <r>
    <n v="9"/>
    <x v="2"/>
    <n v="2026"/>
    <s v="كرم ترك 2قليوب 2 ورديةسعوديمدينتي اتوبيس 28"/>
    <x v="39"/>
    <x v="39"/>
    <x v="33"/>
    <x v="4"/>
    <x v="9"/>
    <s v="اتوبيس 28"/>
    <n v="4213"/>
    <n v="9"/>
    <x v="31"/>
    <n v="1137.51"/>
    <n v="36779.49"/>
    <m/>
    <m/>
    <m/>
    <n v="34650"/>
    <m/>
    <n v="3267"/>
    <n v="2129.4899999999998"/>
  </r>
  <r>
    <n v="9"/>
    <x v="2"/>
    <n v="2026"/>
    <s v="كرم ترك 3قليوب 1 ورديةسعوديمدينتي اتوبيس 28"/>
    <x v="40"/>
    <x v="40"/>
    <x v="4"/>
    <x v="4"/>
    <x v="9"/>
    <s v="اتوبيس 28"/>
    <n v="4213"/>
    <n v="4"/>
    <x v="32"/>
    <n v="505.56"/>
    <n v="16346.44"/>
    <m/>
    <m/>
    <m/>
    <n v="14800"/>
    <m/>
    <n v="2052"/>
    <n v="1546.44"/>
  </r>
  <r>
    <n v="9"/>
    <x v="2"/>
    <n v="2026"/>
    <s v="كرم ترك 4عدلي منصور شفتسعوديمدينتي اتوبيس 28"/>
    <x v="41"/>
    <x v="41"/>
    <x v="34"/>
    <x v="4"/>
    <x v="9"/>
    <s v="اتوبيس 28"/>
    <n v="674"/>
    <n v="9"/>
    <x v="33"/>
    <n v="181.98"/>
    <n v="5884.02"/>
    <m/>
    <m/>
    <m/>
    <n v="4500"/>
    <m/>
    <n v="1566"/>
    <n v="1384.02"/>
  </r>
  <r>
    <n v="9"/>
    <x v="2"/>
    <n v="2026"/>
    <s v="عماد النجار 4قليوب بيتوينسعوديمدينتي اتوبيس 28"/>
    <x v="42"/>
    <x v="42"/>
    <x v="35"/>
    <x v="4"/>
    <x v="9"/>
    <s v="اتوبيس 28"/>
    <n v="1348"/>
    <n v="9"/>
    <x v="34"/>
    <n v="363.96"/>
    <n v="11768.04"/>
    <m/>
    <m/>
    <m/>
    <n v="11700"/>
    <m/>
    <n v="432"/>
    <n v="68.04000000000002"/>
  </r>
  <r>
    <n v="9"/>
    <x v="2"/>
    <n v="2026"/>
    <s v="ممدوح كيلاني6المنيب 1 وردية سعوديمدينتي ميكروباص صيني"/>
    <x v="43"/>
    <x v="43"/>
    <x v="36"/>
    <x v="4"/>
    <x v="9"/>
    <s v="ميكروباص صيني"/>
    <n v="1348"/>
    <n v="9"/>
    <x v="35"/>
    <n v="363.96"/>
    <n v="11768.04"/>
    <m/>
    <m/>
    <m/>
    <n v="10800"/>
    <m/>
    <n v="1332"/>
    <n v="968.04"/>
  </r>
  <r>
    <n v="9"/>
    <x v="2"/>
    <n v="2026"/>
    <s v="ممدوح كيلاني4المنيب 2 وردية سعوديمدينتي ميكروباص صيني"/>
    <x v="44"/>
    <x v="44"/>
    <x v="37"/>
    <x v="4"/>
    <x v="9"/>
    <s v="ميكروباص صيني"/>
    <n v="2696"/>
    <n v="9"/>
    <x v="36"/>
    <n v="727.92"/>
    <n v="23536.080000000002"/>
    <m/>
    <m/>
    <m/>
    <n v="21150"/>
    <m/>
    <n v="3114"/>
    <n v="2386.08"/>
  </r>
  <r>
    <n v="9"/>
    <x v="2"/>
    <n v="2026"/>
    <s v="فرج 5حلوان 2 ورديةسعوديمدينتي اتوبيس 28"/>
    <x v="45"/>
    <x v="45"/>
    <x v="28"/>
    <x v="4"/>
    <x v="9"/>
    <s v="اتوبيس 28"/>
    <n v="4213"/>
    <n v="9"/>
    <x v="29"/>
    <n v="1137.51"/>
    <n v="36779.49"/>
    <m/>
    <m/>
    <m/>
    <n v="34200"/>
    <m/>
    <n v="3717"/>
    <n v="2579.4899999999998"/>
  </r>
  <r>
    <n v="9"/>
    <x v="2"/>
    <n v="2026"/>
    <s v="سيد الحاويالحلميةسعوديمدينتي اتوبيس 28"/>
    <x v="46"/>
    <x v="46"/>
    <x v="38"/>
    <x v="4"/>
    <x v="9"/>
    <s v="اتوبيس 28"/>
    <n v="4213"/>
    <n v="9"/>
    <x v="3"/>
    <n v="1137.51"/>
    <n v="36779.49"/>
    <m/>
    <m/>
    <m/>
    <n v="31500"/>
    <m/>
    <n v="6417"/>
    <n v="5279.49"/>
  </r>
  <r>
    <n v="9"/>
    <x v="2"/>
    <n v="2026"/>
    <s v="محمد جمال طوسونالمنيبسعوديهايد باركاتوبيس 28"/>
    <x v="47"/>
    <x v="47"/>
    <x v="39"/>
    <x v="4"/>
    <x v="6"/>
    <s v="اتوبيس 28"/>
    <n v="4213"/>
    <n v="9"/>
    <x v="3"/>
    <n v="1137.51"/>
    <n v="36779.49"/>
    <m/>
    <m/>
    <m/>
    <n v="31500"/>
    <m/>
    <n v="6417"/>
    <n v="5279.49"/>
  </r>
  <r>
    <m/>
    <x v="1"/>
    <m/>
    <e v="#N/A"/>
    <x v="48"/>
    <x v="49"/>
    <x v="40"/>
    <x v="5"/>
    <x v="10"/>
    <n v="0"/>
    <n v="0"/>
    <m/>
    <x v="37"/>
    <n v="0"/>
    <n v="0"/>
    <m/>
    <m/>
    <m/>
    <n v="0"/>
    <m/>
    <n v="0"/>
    <n v="0"/>
  </r>
  <r>
    <n v="15"/>
    <x v="2"/>
    <n v="2026"/>
    <s v="عماد النجار1المرج 2ورديةسعوديالمخاذناتوبيس 28"/>
    <x v="22"/>
    <x v="22"/>
    <x v="19"/>
    <x v="4"/>
    <x v="4"/>
    <s v="اتوبيس 28"/>
    <n v="4119"/>
    <n v="19"/>
    <x v="38"/>
    <n v="2347.83"/>
    <n v="75913.17"/>
    <m/>
    <m/>
    <m/>
    <n v="91200"/>
    <m/>
    <n v="-12939"/>
    <n v="-15286.83"/>
  </r>
  <r>
    <n v="15"/>
    <x v="2"/>
    <n v="2026"/>
    <s v="عماد النجار2المؤسسة 2ورديةسعوديالمخاذناتوبيس 28"/>
    <x v="23"/>
    <x v="23"/>
    <x v="20"/>
    <x v="4"/>
    <x v="4"/>
    <s v="اتوبيس 28"/>
    <n v="3884"/>
    <n v="18"/>
    <x v="39"/>
    <n v="2097.36"/>
    <n v="67814.64"/>
    <m/>
    <m/>
    <m/>
    <n v="81000"/>
    <m/>
    <n v="-11088"/>
    <n v="-13185.36"/>
  </r>
  <r>
    <n v="15"/>
    <x v="2"/>
    <n v="2026"/>
    <s v="عماد النجار 3الدائري 1ورديةسعوديالمخاذناتوبيس 28"/>
    <x v="24"/>
    <x v="24"/>
    <x v="21"/>
    <x v="4"/>
    <x v="4"/>
    <s v="اتوبيس 28"/>
    <n v="2448"/>
    <n v="18"/>
    <x v="13"/>
    <n v="1321.92"/>
    <n v="42742.080000000002"/>
    <m/>
    <m/>
    <n v="72500"/>
    <n v="117500"/>
    <m/>
    <n v="-936"/>
    <n v="-2257.92"/>
  </r>
  <r>
    <n v="15"/>
    <x v="2"/>
    <n v="2026"/>
    <s v="عبد الرحمن1الهرم سعوديدريماتوبيس 28"/>
    <x v="25"/>
    <x v="25"/>
    <x v="22"/>
    <x v="4"/>
    <x v="5"/>
    <s v="اتوبيس 28"/>
    <n v="994"/>
    <n v="22"/>
    <x v="40"/>
    <n v="656.04"/>
    <n v="21211.96"/>
    <m/>
    <m/>
    <m/>
    <n v="18700"/>
    <m/>
    <n v="3168"/>
    <n v="2511.96"/>
  </r>
  <r>
    <n v="15"/>
    <x v="2"/>
    <n v="2026"/>
    <s v="عبد الرحمن2المؤسسةسعوديدريماتوبيس 28"/>
    <x v="26"/>
    <x v="26"/>
    <x v="23"/>
    <x v="4"/>
    <x v="5"/>
    <s v="اتوبيس 28"/>
    <n v="994"/>
    <n v="22"/>
    <x v="40"/>
    <n v="656.04"/>
    <n v="21211.96"/>
    <m/>
    <m/>
    <m/>
    <n v="18700"/>
    <m/>
    <n v="3168"/>
    <n v="2511.96"/>
  </r>
  <r>
    <n v="15"/>
    <x v="2"/>
    <n v="2026"/>
    <s v="فرج 1حلوانسعوديهايد باركاتوبيس 28"/>
    <x v="27"/>
    <x v="27"/>
    <x v="24"/>
    <x v="4"/>
    <x v="6"/>
    <s v="اتوبيس 28"/>
    <n v="4634"/>
    <n v="22"/>
    <x v="7"/>
    <n v="3058.4399999999996"/>
    <n v="98889.56"/>
    <m/>
    <m/>
    <m/>
    <n v="82500"/>
    <m/>
    <n v="19448"/>
    <n v="16389.560000000001"/>
  </r>
  <r>
    <n v="15"/>
    <x v="2"/>
    <n v="2026"/>
    <s v="فرج 6حلوان مبيتسعوديهايد باركاتوبيس 28"/>
    <x v="49"/>
    <x v="50"/>
    <x v="41"/>
    <x v="4"/>
    <x v="6"/>
    <s v="اتوبيس 28"/>
    <n v="1482"/>
    <n v="17"/>
    <x v="21"/>
    <n v="755.82"/>
    <n v="24438.18"/>
    <m/>
    <m/>
    <m/>
    <n v="12750"/>
    <m/>
    <n v="12444"/>
    <n v="11688.18"/>
  </r>
  <r>
    <n v="15"/>
    <x v="2"/>
    <n v="2026"/>
    <s v="ممدوح كيلاني 3القومية سعوديهايد باركميكروباص صيني"/>
    <x v="28"/>
    <x v="28"/>
    <x v="25"/>
    <x v="4"/>
    <x v="6"/>
    <s v="ميكروباص صيني"/>
    <n v="2965"/>
    <n v="22"/>
    <x v="13"/>
    <n v="1956.9"/>
    <n v="63273.1"/>
    <m/>
    <m/>
    <m/>
    <n v="55000"/>
    <m/>
    <n v="10230"/>
    <n v="8273.1"/>
  </r>
  <r>
    <n v="15"/>
    <x v="2"/>
    <n v="2026"/>
    <s v="مصطفي رشدي1المنيب 2 ورديةسعوديميفيداميكروباص صيني"/>
    <x v="29"/>
    <x v="29"/>
    <x v="26"/>
    <x v="4"/>
    <x v="7"/>
    <s v="ميكروباص صيني"/>
    <n v="2965"/>
    <n v="22"/>
    <x v="20"/>
    <n v="1956.9"/>
    <n v="63273.1"/>
    <m/>
    <m/>
    <m/>
    <n v="47300"/>
    <m/>
    <n v="17930"/>
    <n v="15973.1"/>
  </r>
  <r>
    <n v="15"/>
    <x v="2"/>
    <n v="2026"/>
    <s v="مصطفي رشدي2المنيب 1 ورديةسعوديميفيداميكروباص صيني"/>
    <x v="30"/>
    <x v="30"/>
    <x v="27"/>
    <x v="4"/>
    <x v="7"/>
    <s v="ميكروباص صيني"/>
    <n v="1483"/>
    <n v="18"/>
    <x v="41"/>
    <n v="800.81999999999994"/>
    <n v="25893.18"/>
    <m/>
    <m/>
    <m/>
    <n v="20700"/>
    <m/>
    <n v="5994"/>
    <n v="5193.18"/>
  </r>
  <r>
    <n v="15"/>
    <x v="2"/>
    <n v="2026"/>
    <s v="فرج 2حلوان 2 ورديةسعوديميفيداميكروباص صيني"/>
    <x v="31"/>
    <x v="31"/>
    <x v="28"/>
    <x v="4"/>
    <x v="7"/>
    <s v="ميكروباص صيني"/>
    <n v="2965"/>
    <n v="22"/>
    <x v="42"/>
    <n v="1956.9"/>
    <n v="63273.1"/>
    <m/>
    <m/>
    <m/>
    <n v="49500"/>
    <m/>
    <n v="15730"/>
    <n v="13773.1"/>
  </r>
  <r>
    <n v="15"/>
    <x v="2"/>
    <n v="2026"/>
    <s v="فرج 3حلوان 2 ورديةسعوديالقطاميةاتوبيس 28"/>
    <x v="32"/>
    <x v="32"/>
    <x v="28"/>
    <x v="4"/>
    <x v="8"/>
    <s v="اتوبيس 28"/>
    <n v="3415"/>
    <n v="22"/>
    <x v="6"/>
    <n v="2253.9"/>
    <n v="72876.100000000006"/>
    <m/>
    <m/>
    <m/>
    <n v="74800"/>
    <m/>
    <n v="330"/>
    <n v="-1923.9"/>
  </r>
  <r>
    <n v="15"/>
    <x v="2"/>
    <n v="2026"/>
    <s v="فرج 4مايو ورديةسعوديالقطاميةميكروباص"/>
    <x v="33"/>
    <x v="33"/>
    <x v="29"/>
    <x v="4"/>
    <x v="8"/>
    <s v="ميكروباص"/>
    <n v="1222"/>
    <n v="22"/>
    <x v="43"/>
    <n v="806.52"/>
    <n v="26077.48"/>
    <m/>
    <m/>
    <m/>
    <n v="25960"/>
    <m/>
    <n v="924"/>
    <n v="117.48000000000002"/>
  </r>
  <r>
    <n v="15"/>
    <x v="2"/>
    <n v="2026"/>
    <s v="مصطفي رشدي3المنيب5شفتسعوديالقطاميةاتوبيس 28"/>
    <x v="34"/>
    <x v="34"/>
    <x v="30"/>
    <x v="4"/>
    <x v="8"/>
    <s v="اتوبيس 28"/>
    <n v="2649"/>
    <n v="22"/>
    <x v="44"/>
    <n v="1748.34"/>
    <n v="56529.66"/>
    <m/>
    <m/>
    <m/>
    <n v="45320"/>
    <m/>
    <n v="12958"/>
    <n v="11209.66"/>
  </r>
  <r>
    <n v="15"/>
    <x v="2"/>
    <n v="2026"/>
    <s v="مصطفي رشدي4المنيب Wصباحيةسعوديالقطاميةاتوبيس 28"/>
    <x v="35"/>
    <x v="35"/>
    <x v="31"/>
    <x v="4"/>
    <x v="8"/>
    <s v="اتوبيس 28"/>
    <n v="1059"/>
    <n v="22"/>
    <x v="45"/>
    <n v="698.93999999999994"/>
    <n v="22599.06"/>
    <m/>
    <m/>
    <m/>
    <n v="22000"/>
    <m/>
    <n v="1298"/>
    <n v="599.06000000000006"/>
  </r>
  <r>
    <n v="15"/>
    <x v="2"/>
    <n v="2026"/>
    <s v="مصطفي رشدي5صقر 2 ورديةسعوديالقطاميةاتوبيس 28"/>
    <x v="36"/>
    <x v="36"/>
    <x v="32"/>
    <x v="4"/>
    <x v="8"/>
    <s v="اتوبيس 28"/>
    <n v="2120"/>
    <n v="22"/>
    <x v="46"/>
    <n v="1399.1999999999998"/>
    <n v="45240.800000000003"/>
    <m/>
    <m/>
    <m/>
    <n v="39160"/>
    <m/>
    <n v="7480"/>
    <n v="6080.8"/>
  </r>
  <r>
    <n v="15"/>
    <x v="2"/>
    <n v="2026"/>
    <s v="مصطفي رشدي6المنيب 2 ورديةسعوديالقطاميةاتوبيس 28"/>
    <x v="50"/>
    <x v="51"/>
    <x v="26"/>
    <x v="4"/>
    <x v="8"/>
    <s v="اتوبيس 28"/>
    <n v="3944"/>
    <n v="8"/>
    <x v="5"/>
    <n v="946.56"/>
    <n v="30605.439999999999"/>
    <m/>
    <m/>
    <m/>
    <n v="28800"/>
    <m/>
    <n v="2752"/>
    <n v="1805.44"/>
  </r>
  <r>
    <n v="15"/>
    <x v="2"/>
    <n v="2026"/>
    <s v="كرم ترك 1قليوب 2 ورديةسعوديالقطاميةاتوبيس 28"/>
    <x v="37"/>
    <x v="37"/>
    <x v="33"/>
    <x v="4"/>
    <x v="8"/>
    <s v="اتوبيس 28"/>
    <n v="3959"/>
    <n v="22"/>
    <x v="47"/>
    <n v="2612.94"/>
    <n v="84485.06"/>
    <m/>
    <m/>
    <m/>
    <n v="92400"/>
    <m/>
    <n v="-5302"/>
    <n v="-7914.9400000000005"/>
  </r>
  <r>
    <n v="15"/>
    <x v="2"/>
    <n v="2026"/>
    <s v="محمد خطاب المنيب 2 ورديةسعوديالقطاميةاتوبيس 28"/>
    <x v="38"/>
    <x v="38"/>
    <x v="26"/>
    <x v="4"/>
    <x v="8"/>
    <s v="اتوبيس 28"/>
    <n v="3959"/>
    <n v="14"/>
    <x v="48"/>
    <n v="1662.78"/>
    <n v="53763.22"/>
    <m/>
    <m/>
    <m/>
    <n v="48090"/>
    <m/>
    <n v="7336"/>
    <n v="5673.22"/>
  </r>
  <r>
    <n v="15"/>
    <x v="2"/>
    <n v="2026"/>
    <s v="كرم ترك 2قليوب 2 ورديةسعوديمدينتي اتوبيس 28"/>
    <x v="39"/>
    <x v="39"/>
    <x v="33"/>
    <x v="4"/>
    <x v="9"/>
    <s v="اتوبيس 28"/>
    <n v="4634"/>
    <n v="22"/>
    <x v="49"/>
    <n v="3058.4399999999996"/>
    <n v="98889.56"/>
    <m/>
    <m/>
    <m/>
    <n v="91300"/>
    <m/>
    <n v="10648"/>
    <n v="7589.56"/>
  </r>
  <r>
    <n v="15"/>
    <x v="2"/>
    <n v="2026"/>
    <s v="كرم ترك 3قليوب 1 ورديةسعوديمدينتي اتوبيس 28"/>
    <x v="40"/>
    <x v="40"/>
    <x v="4"/>
    <x v="4"/>
    <x v="9"/>
    <s v="اتوبيس 28"/>
    <n v="4634"/>
    <n v="22"/>
    <x v="50"/>
    <n v="3058.4399999999996"/>
    <n v="98889.56"/>
    <m/>
    <m/>
    <m/>
    <n v="88000"/>
    <m/>
    <n v="13948"/>
    <n v="10889.560000000001"/>
  </r>
  <r>
    <n v="15"/>
    <x v="2"/>
    <n v="2026"/>
    <s v="كرم ترك 4عدلي منصور شفتسعوديمدينتي اتوبيس 28"/>
    <x v="41"/>
    <x v="41"/>
    <x v="34"/>
    <x v="4"/>
    <x v="9"/>
    <s v="اتوبيس 28"/>
    <n v="741"/>
    <n v="12"/>
    <x v="33"/>
    <n v="266.76"/>
    <n v="8625.24"/>
    <m/>
    <m/>
    <m/>
    <n v="6000"/>
    <m/>
    <n v="2892"/>
    <n v="2625.24"/>
  </r>
  <r>
    <n v="15"/>
    <x v="2"/>
    <n v="2026"/>
    <s v="عماد النجار 4قليوب بيتوينسعوديمدينتي اتوبيس 28"/>
    <x v="42"/>
    <x v="42"/>
    <x v="35"/>
    <x v="4"/>
    <x v="9"/>
    <s v="اتوبيس 28"/>
    <n v="1482"/>
    <n v="22"/>
    <x v="16"/>
    <n v="978.12"/>
    <n v="31625.88"/>
    <m/>
    <m/>
    <m/>
    <n v="30800"/>
    <m/>
    <n v="1804"/>
    <n v="825.88"/>
  </r>
  <r>
    <n v="15"/>
    <x v="2"/>
    <n v="2026"/>
    <s v="ممدوح كيلاني6المنيب 1 وردية سعوديمدينتي ميكروباص صيني"/>
    <x v="43"/>
    <x v="43"/>
    <x v="36"/>
    <x v="4"/>
    <x v="9"/>
    <s v="ميكروباص صيني"/>
    <n v="1482"/>
    <n v="17"/>
    <x v="51"/>
    <n v="755.82"/>
    <n v="24438.18"/>
    <m/>
    <m/>
    <m/>
    <n v="22950"/>
    <m/>
    <n v="2244"/>
    <n v="1488.1799999999998"/>
  </r>
  <r>
    <n v="15"/>
    <x v="2"/>
    <n v="2026"/>
    <s v="ممدوح كيلاني4المنيب 2 وردية سعوديمدينتي ميكروباص صيني"/>
    <x v="44"/>
    <x v="44"/>
    <x v="37"/>
    <x v="4"/>
    <x v="9"/>
    <s v="ميكروباص صيني"/>
    <n v="2965"/>
    <n v="22"/>
    <x v="52"/>
    <n v="1956.9"/>
    <n v="63273.1"/>
    <m/>
    <m/>
    <m/>
    <n v="57200"/>
    <m/>
    <n v="8030"/>
    <n v="6073.1"/>
  </r>
  <r>
    <n v="15"/>
    <x v="2"/>
    <n v="2026"/>
    <s v="فرج 5حلوان 2 ورديةسعوديمدينتي اتوبيس 28"/>
    <x v="45"/>
    <x v="45"/>
    <x v="28"/>
    <x v="4"/>
    <x v="9"/>
    <s v="اتوبيس 28"/>
    <n v="4634"/>
    <n v="12"/>
    <x v="19"/>
    <n v="1668.2399999999998"/>
    <n v="53939.76"/>
    <m/>
    <m/>
    <m/>
    <n v="49200"/>
    <m/>
    <n v="6408"/>
    <n v="4739.76"/>
  </r>
  <r>
    <n v="15"/>
    <x v="2"/>
    <n v="2026"/>
    <s v="سيد الحاويالحلميةسعوديمدينتي اتوبيس 28"/>
    <x v="46"/>
    <x v="46"/>
    <x v="38"/>
    <x v="4"/>
    <x v="9"/>
    <s v="اتوبيس 28"/>
    <n v="4634"/>
    <n v="22"/>
    <x v="7"/>
    <n v="3058.4399999999996"/>
    <n v="98889.56"/>
    <m/>
    <m/>
    <m/>
    <n v="82500"/>
    <m/>
    <n v="19448"/>
    <n v="16389.560000000001"/>
  </r>
  <r>
    <n v="15"/>
    <x v="2"/>
    <n v="2026"/>
    <s v="سيد الحاوي 2عدلي منصور سعوديمدينتي اتوبيس 28"/>
    <x v="51"/>
    <x v="52"/>
    <x v="42"/>
    <x v="4"/>
    <x v="9"/>
    <s v="اتوبيس 28"/>
    <n v="741"/>
    <n v="12"/>
    <x v="53"/>
    <n v="266.76"/>
    <n v="8625.24"/>
    <m/>
    <m/>
    <m/>
    <n v="6600"/>
    <m/>
    <n v="2292"/>
    <n v="2025.24"/>
  </r>
  <r>
    <n v="15"/>
    <x v="2"/>
    <n v="2026"/>
    <s v="محمد جمال طوسونالمنيبسعوديهايد باركاتوبيس 28"/>
    <x v="47"/>
    <x v="47"/>
    <x v="39"/>
    <x v="4"/>
    <x v="6"/>
    <s v="اتوبيس 28"/>
    <n v="4634"/>
    <n v="22"/>
    <x v="29"/>
    <n v="3058.4399999999996"/>
    <n v="98889.56"/>
    <m/>
    <m/>
    <n v="19000"/>
    <n v="102600"/>
    <m/>
    <n v="18348"/>
    <n v="15289.560000000001"/>
  </r>
  <r>
    <m/>
    <x v="1"/>
    <m/>
    <e v="#N/A"/>
    <x v="48"/>
    <x v="49"/>
    <x v="40"/>
    <x v="5"/>
    <x v="10"/>
    <n v="0"/>
    <n v="0"/>
    <m/>
    <x v="37"/>
    <n v="0"/>
    <n v="0"/>
    <m/>
    <m/>
    <m/>
    <n v="0"/>
    <m/>
    <n v="0"/>
    <n v="0"/>
  </r>
  <r>
    <n v="30"/>
    <x v="3"/>
    <n v="2026"/>
    <s v="مصطفي قليوبقليوب FIRST STARTم.نصر ميكروباص صيني"/>
    <x v="0"/>
    <x v="0"/>
    <x v="0"/>
    <x v="0"/>
    <x v="0"/>
    <s v="ميكروباص صيني"/>
    <n v="1250"/>
    <n v="24"/>
    <x v="35"/>
    <n v="900"/>
    <n v="29100"/>
    <m/>
    <m/>
    <m/>
    <n v="28800"/>
    <m/>
    <n v="1200"/>
    <n v="300"/>
  </r>
  <r>
    <n v="30"/>
    <x v="3"/>
    <n v="2026"/>
    <s v="سعيد الصباغ داخلي FIRST STARTالتجمع سوزوكي"/>
    <x v="1"/>
    <x v="1"/>
    <x v="1"/>
    <x v="0"/>
    <x v="1"/>
    <s v="سوزوكي"/>
    <n v="30000"/>
    <n v="1.0449999999999999"/>
    <x v="54"/>
    <n v="940.49999999999989"/>
    <n v="30409.499999999996"/>
    <m/>
    <m/>
    <m/>
    <n v="26647.5"/>
    <m/>
    <n v="4702.4999999999964"/>
    <n v="3761.9999999999964"/>
  </r>
  <r>
    <n v="30"/>
    <x v="3"/>
    <n v="2026"/>
    <s v="عمرو برعي الجراجFLITCH AND GRAINالتجمع ميكروباص صيني"/>
    <x v="2"/>
    <x v="2"/>
    <x v="2"/>
    <x v="1"/>
    <x v="1"/>
    <s v="ميكروباص صيني"/>
    <n v="1300"/>
    <n v="25"/>
    <x v="23"/>
    <n v="975"/>
    <n v="31525"/>
    <m/>
    <m/>
    <m/>
    <n v="26250"/>
    <m/>
    <n v="6250"/>
    <n v="5275"/>
  </r>
  <r>
    <n v="30"/>
    <x v="3"/>
    <n v="2026"/>
    <s v="مصطفي الف مسكنالف مسكن 3 ورديةنجمة هليوبوليسالتجمع اتوبيس 28"/>
    <x v="3"/>
    <x v="3"/>
    <x v="3"/>
    <x v="2"/>
    <x v="1"/>
    <s v="اتوبيس 28"/>
    <n v="4297"/>
    <n v="30"/>
    <x v="29"/>
    <n v="3867.2999999999997"/>
    <n v="125042.7"/>
    <n v="6500"/>
    <m/>
    <n v="6600"/>
    <n v="114100"/>
    <s v="أثر رجعي"/>
    <n v="14910"/>
    <n v="11042.7"/>
  </r>
  <r>
    <n v="30"/>
    <x v="3"/>
    <n v="2026"/>
    <s v="محمد عبد المنعم قليوب 1 ورديةنجمة هليوبوليسالتجمع اتوبيس 28"/>
    <x v="4"/>
    <x v="4"/>
    <x v="4"/>
    <x v="2"/>
    <x v="1"/>
    <s v="اتوبيس 28"/>
    <n v="1964"/>
    <n v="12.5"/>
    <x v="22"/>
    <n v="736.49999999999989"/>
    <n v="23813.5"/>
    <m/>
    <m/>
    <n v="11400"/>
    <n v="36400"/>
    <s v="اثر رجعي + باقي الأسبوع "/>
    <n v="-450"/>
    <n v="-1186.5"/>
  </r>
  <r>
    <n v="30"/>
    <x v="3"/>
    <n v="2026"/>
    <s v="ممدوح كيلاني1قليوب 3 وردية نجمة هليوبوليسالتجمع اتوبيس 28"/>
    <x v="5"/>
    <x v="5"/>
    <x v="5"/>
    <x v="2"/>
    <x v="1"/>
    <s v="اتوبيس 28"/>
    <n v="4297"/>
    <n v="30"/>
    <x v="55"/>
    <n v="3867.2999999999997"/>
    <n v="125042.7"/>
    <m/>
    <m/>
    <n v="9800"/>
    <n v="126800"/>
    <s v="أثر رجعي"/>
    <n v="11910"/>
    <n v="8042.7000000000007"/>
  </r>
  <r>
    <n v="30"/>
    <x v="3"/>
    <n v="2026"/>
    <s v="ممدوح كيلاني2المنيب 3وردية نجمة هليوبوليسالتجمع اتوبيس 28"/>
    <x v="6"/>
    <x v="6"/>
    <x v="6"/>
    <x v="2"/>
    <x v="1"/>
    <s v="اتوبيس 28"/>
    <n v="4417"/>
    <n v="12"/>
    <x v="32"/>
    <n v="1590.12"/>
    <n v="51413.88"/>
    <m/>
    <n v="800"/>
    <n v="6600"/>
    <n v="50200"/>
    <s v="أثر رجعي"/>
    <n v="8604"/>
    <n v="7013.88"/>
  </r>
  <r>
    <n v="30"/>
    <x v="3"/>
    <n v="2026"/>
    <s v="ممدوح كيلاني3المنيب 3وردية نجمة هليوبوليسالتجمع ميكروباص"/>
    <x v="52"/>
    <x v="53"/>
    <x v="6"/>
    <x v="2"/>
    <x v="1"/>
    <s v="ميكروباص"/>
    <n v="3600"/>
    <n v="18"/>
    <x v="56"/>
    <n v="1944"/>
    <n v="62856"/>
    <m/>
    <m/>
    <n v="6600"/>
    <n v="55200"/>
    <s v="أثر رجعي"/>
    <n v="16200"/>
    <n v="14256"/>
  </r>
  <r>
    <n v="30"/>
    <x v="3"/>
    <n v="2026"/>
    <s v="رجب سلامة 1المرج لوجستيكااكتوبر هاي اس "/>
    <x v="7"/>
    <x v="7"/>
    <x v="7"/>
    <x v="3"/>
    <x v="2"/>
    <s v="هاي اس "/>
    <n v="2195"/>
    <n v="24"/>
    <x v="22"/>
    <n v="1580.3999999999999"/>
    <n v="51099.6"/>
    <n v="5000"/>
    <n v="2000"/>
    <n v="28000"/>
    <n v="69000"/>
    <s v="25000 دعم من المكتب"/>
    <n v="4680"/>
    <n v="3099.6000000000004"/>
  </r>
  <r>
    <n v="30"/>
    <x v="3"/>
    <n v="2026"/>
    <s v="احمد السيدالمنيب 3وردية لوجستيكااكتوبر هاي اس "/>
    <x v="8"/>
    <x v="8"/>
    <x v="6"/>
    <x v="3"/>
    <x v="2"/>
    <s v="هاي اس "/>
    <n v="4831"/>
    <n v="24"/>
    <x v="50"/>
    <n v="3478.32"/>
    <n v="112465.68"/>
    <m/>
    <m/>
    <n v="12950"/>
    <n v="108950"/>
    <s v="أثر رجعي + إضافي من الشهر 3"/>
    <n v="19944"/>
    <n v="16465.68"/>
  </r>
  <r>
    <n v="30"/>
    <x v="3"/>
    <n v="2026"/>
    <s v="حسام سعيد1القناطر 3 ورديةلوجستيكااكتوبر هاي اس "/>
    <x v="9"/>
    <x v="9"/>
    <x v="8"/>
    <x v="3"/>
    <x v="2"/>
    <s v="هاي اس "/>
    <n v="4391"/>
    <n v="24"/>
    <x v="6"/>
    <n v="3161.5199999999995"/>
    <n v="102222.48"/>
    <m/>
    <m/>
    <n v="11800"/>
    <n v="93400"/>
    <s v="أثر رجعي"/>
    <n v="23784"/>
    <n v="20622.48"/>
  </r>
  <r>
    <n v="30"/>
    <x v="3"/>
    <n v="2026"/>
    <s v="حسام سعيد 2نكلا انصرافلوجستيكااكتوبر هاي اس "/>
    <x v="10"/>
    <x v="10"/>
    <x v="9"/>
    <x v="3"/>
    <x v="2"/>
    <s v="هاي اس "/>
    <n v="1024"/>
    <n v="24"/>
    <x v="18"/>
    <n v="737.28"/>
    <n v="23838.720000000001"/>
    <m/>
    <m/>
    <m/>
    <n v="21600"/>
    <m/>
    <n v="2976"/>
    <n v="2238.7200000000003"/>
  </r>
  <r>
    <n v="30"/>
    <x v="3"/>
    <n v="2026"/>
    <s v="رجب سلامة 2 نكلا حضورلوجستيكااكتوبر هاي اس "/>
    <x v="11"/>
    <x v="11"/>
    <x v="10"/>
    <x v="3"/>
    <x v="2"/>
    <s v="هاي اس "/>
    <n v="1024"/>
    <n v="24"/>
    <x v="45"/>
    <n v="737.28"/>
    <n v="23838.720000000001"/>
    <m/>
    <m/>
    <n v="1875"/>
    <n v="25875"/>
    <s v="أثر رجعي"/>
    <n v="576"/>
    <n v="-161.27999999999997"/>
  </r>
  <r>
    <n v="30"/>
    <x v="3"/>
    <n v="2026"/>
    <s v="محمد عزمي حدائق اكتوبر لوجستيكااكتوبر هاي اس "/>
    <x v="12"/>
    <x v="12"/>
    <x v="11"/>
    <x v="3"/>
    <x v="2"/>
    <s v="هاي اس "/>
    <n v="1903"/>
    <n v="20"/>
    <x v="57"/>
    <n v="1141.8"/>
    <n v="36918.199999999997"/>
    <n v="15000"/>
    <m/>
    <n v="1950"/>
    <n v="18950"/>
    <s v="أثر رجعي "/>
    <n v="6060"/>
    <n v="4918.2"/>
  </r>
  <r>
    <n v="30"/>
    <x v="3"/>
    <n v="2026"/>
    <s v="محمد رضا المنوفية لوجستيكااكتوبر هاي اس "/>
    <x v="13"/>
    <x v="13"/>
    <x v="12"/>
    <x v="3"/>
    <x v="2"/>
    <s v="هاي اس "/>
    <n v="2634"/>
    <n v="24"/>
    <x v="20"/>
    <n v="1896.48"/>
    <n v="61319.519999999997"/>
    <m/>
    <m/>
    <n v="28000"/>
    <n v="79600"/>
    <s v="25000 دعم من المكتب"/>
    <n v="11616"/>
    <n v="9719.52"/>
  </r>
  <r>
    <n v="30"/>
    <x v="3"/>
    <n v="2026"/>
    <s v="مصطفي شكيويالجلاتمةلوجستيكااكتوبر كوستر "/>
    <x v="14"/>
    <x v="14"/>
    <x v="13"/>
    <x v="3"/>
    <x v="2"/>
    <s v="كوستر "/>
    <n v="3220"/>
    <n v="24"/>
    <x v="58"/>
    <n v="2318.3999999999996"/>
    <n v="74961.600000000006"/>
    <m/>
    <m/>
    <n v="3750"/>
    <n v="69750"/>
    <s v="أثر رجعي"/>
    <n v="11280"/>
    <n v="8961.6"/>
  </r>
  <r>
    <n v="30"/>
    <x v="3"/>
    <n v="2026"/>
    <s v="سعيد كمال م.نصر لوجستيكااكتوبر هاي اس "/>
    <x v="15"/>
    <x v="15"/>
    <x v="14"/>
    <x v="3"/>
    <x v="2"/>
    <s v="هاي اس "/>
    <n v="3367"/>
    <n v="20"/>
    <x v="52"/>
    <n v="2020.1999999999998"/>
    <n v="65319.8"/>
    <m/>
    <m/>
    <n v="28900"/>
    <n v="80900"/>
    <s v="25000 دعم من المكتب"/>
    <n v="15340"/>
    <n v="13319.8"/>
  </r>
  <r>
    <n v="30"/>
    <x v="3"/>
    <n v="2026"/>
    <s v="وديع 1الفيوم 1لوجستيكااكتوبر هاي اس "/>
    <x v="16"/>
    <x v="16"/>
    <x v="15"/>
    <x v="3"/>
    <x v="2"/>
    <s v="هاي اس "/>
    <n v="2662"/>
    <n v="24"/>
    <x v="42"/>
    <n v="1916.6399999999999"/>
    <n v="61971.360000000001"/>
    <m/>
    <m/>
    <n v="5250"/>
    <n v="59250"/>
    <s v="أثر رجعي + تشغيله ب2250"/>
    <n v="9888"/>
    <n v="7971.3600000000006"/>
  </r>
  <r>
    <n v="30"/>
    <x v="3"/>
    <n v="2026"/>
    <s v="وديع 2الفيوم 2لوجستيكااكتوبر هاي اس "/>
    <x v="17"/>
    <x v="17"/>
    <x v="16"/>
    <x v="3"/>
    <x v="2"/>
    <s v="هاي اس "/>
    <n v="2662"/>
    <n v="24"/>
    <x v="42"/>
    <n v="1916.6399999999999"/>
    <n v="61971.360000000001"/>
    <m/>
    <m/>
    <n v="3000"/>
    <n v="57000"/>
    <s v="أثر رجعي"/>
    <n v="9888"/>
    <n v="7971.3600000000006"/>
  </r>
  <r>
    <n v="30"/>
    <x v="3"/>
    <n v="2026"/>
    <s v="احمد عويس المعادي لوجستيكاابورواش هاي اس "/>
    <x v="18"/>
    <x v="18"/>
    <x v="17"/>
    <x v="3"/>
    <x v="3"/>
    <s v="هاي اس "/>
    <n v="2049"/>
    <n v="24"/>
    <x v="59"/>
    <n v="1475.28"/>
    <n v="47700.72"/>
    <n v="5000"/>
    <m/>
    <n v="7450"/>
    <n v="42050"/>
    <s v="أثر رجعي"/>
    <n v="9576"/>
    <n v="8100.72"/>
  </r>
  <r>
    <n v="30"/>
    <x v="3"/>
    <n v="2026"/>
    <s v="محمد جمال القناطر لوجستيكاابورواش سوزوكي"/>
    <x v="20"/>
    <x v="20"/>
    <x v="18"/>
    <x v="3"/>
    <x v="3"/>
    <s v="سوزوكي"/>
    <n v="1536"/>
    <n v="24"/>
    <x v="45"/>
    <n v="1105.92"/>
    <n v="35758.080000000002"/>
    <m/>
    <m/>
    <n v="1500"/>
    <n v="25500"/>
    <s v="أثر رجعي"/>
    <n v="12864"/>
    <n v="11758.08"/>
  </r>
  <r>
    <n v="30"/>
    <x v="3"/>
    <n v="2026"/>
    <s v="احمد عويس اضافيالمعادي لوجستيكاابورواش إضافي"/>
    <x v="19"/>
    <x v="19"/>
    <x v="17"/>
    <x v="3"/>
    <x v="3"/>
    <s v="إضافي"/>
    <n v="2049"/>
    <n v="12"/>
    <x v="4"/>
    <n v="737.64"/>
    <n v="23850.36"/>
    <m/>
    <m/>
    <m/>
    <n v="21600"/>
    <s v="إضافي احمد عويس"/>
    <n v="2988"/>
    <n v="2250.36"/>
  </r>
  <r>
    <n v="30"/>
    <x v="3"/>
    <n v="2026"/>
    <s v="محمد جمال إضافيالقناطر لوجستيكاابورواش إضافي"/>
    <x v="21"/>
    <x v="21"/>
    <x v="18"/>
    <x v="3"/>
    <x v="3"/>
    <s v="إضافي"/>
    <n v="1536"/>
    <n v="9"/>
    <x v="45"/>
    <n v="414.71999999999997"/>
    <n v="13409.28"/>
    <m/>
    <m/>
    <m/>
    <n v="9000"/>
    <s v="إضافي محمد جمال"/>
    <n v="4824"/>
    <n v="4409.28"/>
  </r>
  <r>
    <n v="30"/>
    <x v="3"/>
    <n v="2026"/>
    <s v="سامي إضافيإضافيلوجستيكاإضافيإضافي"/>
    <x v="53"/>
    <x v="54"/>
    <x v="43"/>
    <x v="3"/>
    <x v="11"/>
    <s v="إضافي"/>
    <n v="1"/>
    <m/>
    <x v="37"/>
    <n v="0"/>
    <n v="0"/>
    <m/>
    <m/>
    <n v="9200"/>
    <n v="9200"/>
    <s v="سامي"/>
    <n v="0"/>
    <n v="0"/>
  </r>
  <r>
    <n v="30"/>
    <x v="3"/>
    <n v="2026"/>
    <s v="احمد محمود إضافيإضافيلوجستيكاإضافيإضافي"/>
    <x v="54"/>
    <x v="55"/>
    <x v="43"/>
    <x v="3"/>
    <x v="11"/>
    <s v="إضافي"/>
    <n v="1"/>
    <m/>
    <x v="37"/>
    <n v="0"/>
    <n v="0"/>
    <m/>
    <m/>
    <n v="10600"/>
    <n v="10600"/>
    <s v="احمد محمود"/>
    <n v="0"/>
    <n v="0"/>
  </r>
  <r>
    <n v="30"/>
    <x v="3"/>
    <n v="2026"/>
    <s v="محمد عزمي إضافيإضافيلوجستيكاإضافيإضافي"/>
    <x v="55"/>
    <x v="56"/>
    <x v="43"/>
    <x v="3"/>
    <x v="11"/>
    <s v="إضافي"/>
    <n v="1"/>
    <m/>
    <x v="37"/>
    <n v="0"/>
    <n v="0"/>
    <m/>
    <m/>
    <n v="5400"/>
    <n v="5400"/>
    <s v="محمد عزمي"/>
    <n v="0"/>
    <n v="0"/>
  </r>
  <r>
    <n v="30"/>
    <x v="3"/>
    <n v="2026"/>
    <s v="حسام سعيد إضافيإضافيلوجستيكاإضافيإضافي"/>
    <x v="56"/>
    <x v="57"/>
    <x v="43"/>
    <x v="3"/>
    <x v="11"/>
    <s v="إضافي"/>
    <n v="1"/>
    <m/>
    <x v="37"/>
    <n v="0"/>
    <n v="0"/>
    <m/>
    <m/>
    <n v="63700"/>
    <n v="63700"/>
    <s v="إضافي حسام سعيد"/>
    <n v="0"/>
    <n v="0"/>
  </r>
  <r>
    <n v="30"/>
    <x v="3"/>
    <n v="2026"/>
    <s v="احمد السيد إضافيإضافيلوجستيكاإضافيإضافي"/>
    <x v="57"/>
    <x v="58"/>
    <x v="43"/>
    <x v="3"/>
    <x v="11"/>
    <s v="إضافي"/>
    <n v="1"/>
    <m/>
    <x v="37"/>
    <n v="0"/>
    <n v="0"/>
    <m/>
    <m/>
    <n v="9100"/>
    <n v="9100"/>
    <s v="إضافي احمد السيد"/>
    <n v="0"/>
    <n v="0"/>
  </r>
  <r>
    <n v="30"/>
    <x v="3"/>
    <n v="2026"/>
    <s v="عماد النجار1المرج 2ورديةسعوديالمخاذناتوبيس 28"/>
    <x v="22"/>
    <x v="22"/>
    <x v="19"/>
    <x v="4"/>
    <x v="4"/>
    <s v="اتوبيس 28"/>
    <n v="4119"/>
    <n v="27"/>
    <x v="38"/>
    <n v="3336.39"/>
    <n v="107876.61"/>
    <m/>
    <m/>
    <m/>
    <n v="129600"/>
    <m/>
    <n v="-18387"/>
    <n v="-21723.39"/>
  </r>
  <r>
    <n v="30"/>
    <x v="3"/>
    <n v="2026"/>
    <s v="عماد النجار2المؤسسة 2ورديةسعوديالمخاذناتوبيس 28"/>
    <x v="23"/>
    <x v="23"/>
    <x v="20"/>
    <x v="4"/>
    <x v="4"/>
    <s v="اتوبيس 28"/>
    <n v="3884"/>
    <n v="26"/>
    <x v="39"/>
    <n v="3029.52"/>
    <n v="97954.48"/>
    <m/>
    <m/>
    <m/>
    <n v="117000"/>
    <m/>
    <n v="-16016"/>
    <n v="-19045.52"/>
  </r>
  <r>
    <n v="30"/>
    <x v="3"/>
    <n v="2026"/>
    <s v="عماد النجار 3الدائري 1ورديةسعوديالمخاذناتوبيس 28"/>
    <x v="24"/>
    <x v="24"/>
    <x v="21"/>
    <x v="4"/>
    <x v="4"/>
    <s v="اتوبيس 28"/>
    <n v="2448"/>
    <n v="26"/>
    <x v="13"/>
    <n v="1909.44"/>
    <n v="61738.559999999998"/>
    <m/>
    <m/>
    <m/>
    <n v="65000"/>
    <m/>
    <n v="-1352"/>
    <n v="-3261.44"/>
  </r>
  <r>
    <n v="30"/>
    <x v="3"/>
    <n v="2026"/>
    <s v="عبد الرحمن1الهرم سعوديدريماتوبيس 28"/>
    <x v="25"/>
    <x v="25"/>
    <x v="22"/>
    <x v="4"/>
    <x v="5"/>
    <s v="اتوبيس 28"/>
    <n v="994"/>
    <n v="30"/>
    <x v="40"/>
    <n v="894.6"/>
    <n v="28925.4"/>
    <m/>
    <m/>
    <m/>
    <n v="25500"/>
    <m/>
    <n v="4320"/>
    <n v="3425.4"/>
  </r>
  <r>
    <n v="30"/>
    <x v="3"/>
    <n v="2026"/>
    <s v="عبد الرحمن2المؤسسةسعوديدريماتوبيس 28"/>
    <x v="26"/>
    <x v="26"/>
    <x v="23"/>
    <x v="4"/>
    <x v="5"/>
    <s v="اتوبيس 28"/>
    <n v="994"/>
    <n v="30"/>
    <x v="40"/>
    <n v="894.6"/>
    <n v="28925.4"/>
    <m/>
    <m/>
    <m/>
    <n v="25500"/>
    <m/>
    <n v="4320"/>
    <n v="3425.4"/>
  </r>
  <r>
    <n v="30"/>
    <x v="3"/>
    <n v="2026"/>
    <s v="فرج 1حلوانسعوديهايد باركاتوبيس 28"/>
    <x v="27"/>
    <x v="27"/>
    <x v="24"/>
    <x v="4"/>
    <x v="6"/>
    <s v="اتوبيس 28"/>
    <n v="4634"/>
    <n v="30"/>
    <x v="7"/>
    <n v="4170.5999999999995"/>
    <n v="134849.4"/>
    <m/>
    <m/>
    <m/>
    <n v="112500"/>
    <m/>
    <n v="26520"/>
    <n v="22349.4"/>
  </r>
  <r>
    <n v="30"/>
    <x v="3"/>
    <n v="2026"/>
    <s v="فرج 6حلوان مبيتسعوديهايد باركاتوبيس 28"/>
    <x v="49"/>
    <x v="50"/>
    <x v="41"/>
    <x v="4"/>
    <x v="6"/>
    <s v="اتوبيس 28"/>
    <n v="1482"/>
    <n v="30"/>
    <x v="21"/>
    <n v="1333.8"/>
    <n v="43126.2"/>
    <m/>
    <m/>
    <m/>
    <n v="22500"/>
    <m/>
    <n v="21960"/>
    <n v="20626.2"/>
  </r>
  <r>
    <n v="30"/>
    <x v="3"/>
    <n v="2026"/>
    <s v="ممدوح كيلاني 3القومية سعوديهايد باركميكروباص صيني"/>
    <x v="28"/>
    <x v="28"/>
    <x v="25"/>
    <x v="4"/>
    <x v="6"/>
    <s v="ميكروباص صيني"/>
    <n v="2965"/>
    <n v="30"/>
    <x v="13"/>
    <n v="2668.5"/>
    <n v="86281.5"/>
    <m/>
    <m/>
    <m/>
    <n v="75000"/>
    <m/>
    <n v="13950"/>
    <n v="11281.5"/>
  </r>
  <r>
    <n v="30"/>
    <x v="3"/>
    <n v="2026"/>
    <s v="مصطفي رشدي1المنيب 2 ورديةسعوديميفيداميكروباص صيني"/>
    <x v="29"/>
    <x v="29"/>
    <x v="26"/>
    <x v="4"/>
    <x v="7"/>
    <s v="ميكروباص صيني"/>
    <n v="2965"/>
    <n v="30"/>
    <x v="20"/>
    <n v="2668.5"/>
    <n v="86281.5"/>
    <m/>
    <m/>
    <m/>
    <n v="64500"/>
    <m/>
    <n v="24450"/>
    <n v="21781.5"/>
  </r>
  <r>
    <n v="30"/>
    <x v="3"/>
    <n v="2026"/>
    <s v="فرج 2حلوان 2 ورديةسعوديميفيداميكروباص صيني"/>
    <x v="31"/>
    <x v="31"/>
    <x v="28"/>
    <x v="4"/>
    <x v="7"/>
    <s v="ميكروباص صيني"/>
    <n v="2965"/>
    <n v="30"/>
    <x v="42"/>
    <n v="2668.5"/>
    <n v="86281.5"/>
    <m/>
    <m/>
    <m/>
    <n v="67500"/>
    <m/>
    <n v="21450"/>
    <n v="18781.5"/>
  </r>
  <r>
    <n v="30"/>
    <x v="3"/>
    <n v="2026"/>
    <s v="فرج 3حلوان 2 ورديةسعوديالقطاميةاتوبيس 28"/>
    <x v="32"/>
    <x v="32"/>
    <x v="28"/>
    <x v="4"/>
    <x v="8"/>
    <s v="اتوبيس 28"/>
    <n v="3415"/>
    <n v="30"/>
    <x v="6"/>
    <n v="3073.5"/>
    <n v="99376.5"/>
    <m/>
    <m/>
    <m/>
    <n v="102000"/>
    <m/>
    <n v="450"/>
    <n v="-2623.5"/>
  </r>
  <r>
    <n v="30"/>
    <x v="3"/>
    <n v="2026"/>
    <s v="فرج 4مايو ورديةسعوديالقطاميةميكروباص"/>
    <x v="33"/>
    <x v="33"/>
    <x v="29"/>
    <x v="4"/>
    <x v="8"/>
    <s v="ميكروباص"/>
    <n v="1222"/>
    <n v="30"/>
    <x v="43"/>
    <n v="1099.8"/>
    <n v="35560.199999999997"/>
    <m/>
    <m/>
    <m/>
    <n v="35400"/>
    <m/>
    <n v="1260"/>
    <n v="160.20000000000005"/>
  </r>
  <r>
    <n v="30"/>
    <x v="3"/>
    <n v="2026"/>
    <s v="مصطفي رشدي3المنيب5شفتسعوديالقطاميةاتوبيس 28"/>
    <x v="34"/>
    <x v="34"/>
    <x v="30"/>
    <x v="4"/>
    <x v="8"/>
    <s v="اتوبيس 28"/>
    <n v="2649"/>
    <n v="30"/>
    <x v="44"/>
    <n v="2384.1"/>
    <n v="77085.899999999994"/>
    <m/>
    <m/>
    <m/>
    <n v="61800"/>
    <m/>
    <n v="17670"/>
    <n v="15285.9"/>
  </r>
  <r>
    <n v="30"/>
    <x v="3"/>
    <n v="2026"/>
    <s v="مصطفي رشدي4المنيب Wصباحيةسعوديالقطاميةاتوبيس 28"/>
    <x v="35"/>
    <x v="35"/>
    <x v="31"/>
    <x v="4"/>
    <x v="8"/>
    <s v="اتوبيس 28"/>
    <n v="1059"/>
    <n v="30"/>
    <x v="45"/>
    <n v="953.1"/>
    <n v="30816.9"/>
    <m/>
    <m/>
    <m/>
    <n v="30000"/>
    <m/>
    <n v="1770"/>
    <n v="816.9"/>
  </r>
  <r>
    <n v="30"/>
    <x v="3"/>
    <n v="2026"/>
    <s v="مصطفي رشدي5صقر 2 ورديةسعوديالقطاميةاتوبيس 28"/>
    <x v="36"/>
    <x v="36"/>
    <x v="32"/>
    <x v="4"/>
    <x v="8"/>
    <s v="اتوبيس 28"/>
    <n v="2120"/>
    <n v="30"/>
    <x v="46"/>
    <n v="1907.9999999999998"/>
    <n v="61692"/>
    <m/>
    <m/>
    <m/>
    <n v="53400"/>
    <m/>
    <n v="10200"/>
    <n v="8292"/>
  </r>
  <r>
    <n v="30"/>
    <x v="3"/>
    <n v="2026"/>
    <s v="مصطفي رشدي6المنيب 2 ورديةسعوديالقطاميةاتوبيس 28"/>
    <x v="50"/>
    <x v="51"/>
    <x v="26"/>
    <x v="4"/>
    <x v="8"/>
    <s v="اتوبيس 28"/>
    <n v="3944"/>
    <n v="30"/>
    <x v="5"/>
    <n v="3549.6"/>
    <n v="114770.4"/>
    <m/>
    <m/>
    <m/>
    <n v="108000"/>
    <m/>
    <n v="10320"/>
    <n v="6770.4"/>
  </r>
  <r>
    <n v="30"/>
    <x v="3"/>
    <n v="2026"/>
    <s v="كرم ترك 1قليوب 2 ورديةسعوديالقطاميةاتوبيس 28"/>
    <x v="37"/>
    <x v="37"/>
    <x v="33"/>
    <x v="4"/>
    <x v="8"/>
    <s v="اتوبيس 28"/>
    <n v="3959"/>
    <n v="30"/>
    <x v="47"/>
    <n v="3563.1"/>
    <n v="115206.9"/>
    <m/>
    <m/>
    <m/>
    <n v="126000"/>
    <m/>
    <n v="-7230"/>
    <n v="-10793.1"/>
  </r>
  <r>
    <n v="30"/>
    <x v="3"/>
    <n v="2026"/>
    <s v="كرم ترك 2قليوب 2 ورديةسعوديمدينتي اتوبيس 28"/>
    <x v="39"/>
    <x v="39"/>
    <x v="33"/>
    <x v="4"/>
    <x v="9"/>
    <s v="اتوبيس 28"/>
    <n v="4634"/>
    <n v="30"/>
    <x v="49"/>
    <n v="4170.5999999999995"/>
    <n v="134849.4"/>
    <m/>
    <m/>
    <m/>
    <n v="124500"/>
    <m/>
    <n v="14520"/>
    <n v="10349.400000000001"/>
  </r>
  <r>
    <n v="30"/>
    <x v="3"/>
    <n v="2026"/>
    <s v="كرم ترك 3قليوب 1 ورديةسعوديمدينتي اتوبيس 28"/>
    <x v="40"/>
    <x v="40"/>
    <x v="4"/>
    <x v="4"/>
    <x v="9"/>
    <s v="اتوبيس 28"/>
    <n v="4634"/>
    <n v="30"/>
    <x v="50"/>
    <n v="4170.5999999999995"/>
    <n v="134849.4"/>
    <m/>
    <n v="3000"/>
    <m/>
    <n v="117000"/>
    <s v="زياده من شهر 5"/>
    <n v="19020"/>
    <n v="14849.400000000001"/>
  </r>
  <r>
    <n v="30"/>
    <x v="3"/>
    <n v="2026"/>
    <s v="كرم ترك 4عدلي منصور شفتسعوديمدينتي اتوبيس 28"/>
    <x v="41"/>
    <x v="41"/>
    <x v="34"/>
    <x v="4"/>
    <x v="9"/>
    <s v="اتوبيس 28"/>
    <n v="741"/>
    <n v="30"/>
    <x v="33"/>
    <n v="666.9"/>
    <n v="21563.1"/>
    <m/>
    <m/>
    <m/>
    <n v="15000"/>
    <m/>
    <n v="7230"/>
    <n v="6563.1"/>
  </r>
  <r>
    <n v="30"/>
    <x v="3"/>
    <n v="2026"/>
    <s v="عماد النجار 4قليوب بيتوينسعوديمدينتي اتوبيس 28"/>
    <x v="42"/>
    <x v="42"/>
    <x v="35"/>
    <x v="4"/>
    <x v="9"/>
    <s v="اتوبيس 28"/>
    <n v="1482"/>
    <n v="30"/>
    <x v="16"/>
    <n v="1333.8"/>
    <n v="43126.2"/>
    <m/>
    <m/>
    <m/>
    <n v="42000"/>
    <m/>
    <n v="2460"/>
    <n v="1126.2"/>
  </r>
  <r>
    <n v="30"/>
    <x v="3"/>
    <n v="2026"/>
    <s v="ممدوح كيلاني6المنيب 1 وردية سعوديمدينتي ميكروباص صيني"/>
    <x v="43"/>
    <x v="43"/>
    <x v="36"/>
    <x v="4"/>
    <x v="9"/>
    <s v="ميكروباص صيني"/>
    <n v="1482"/>
    <n v="30"/>
    <x v="51"/>
    <n v="1333.8"/>
    <n v="43126.2"/>
    <m/>
    <n v="1500"/>
    <m/>
    <n v="39000"/>
    <s v="زياده من شهر 5"/>
    <n v="3960"/>
    <n v="2626.2"/>
  </r>
  <r>
    <n v="30"/>
    <x v="3"/>
    <n v="2026"/>
    <s v="ممدوح كيلاني4المنيب 2 وردية سعوديمدينتي ميكروباص صيني"/>
    <x v="44"/>
    <x v="44"/>
    <x v="37"/>
    <x v="4"/>
    <x v="9"/>
    <s v="ميكروباص صيني"/>
    <n v="2965"/>
    <n v="30"/>
    <x v="52"/>
    <n v="2668.5"/>
    <n v="86281.5"/>
    <m/>
    <n v="1500"/>
    <m/>
    <n v="76500"/>
    <s v="زياده من شهر 5"/>
    <n v="10950"/>
    <n v="8281.5"/>
  </r>
  <r>
    <n v="30"/>
    <x v="3"/>
    <n v="2026"/>
    <s v="فرج 5حلوان 2 ورديةسعوديمدينتي اتوبيس 28"/>
    <x v="45"/>
    <x v="45"/>
    <x v="28"/>
    <x v="4"/>
    <x v="9"/>
    <s v="اتوبيس 28"/>
    <n v="4634"/>
    <n v="30"/>
    <x v="19"/>
    <n v="4170.5999999999995"/>
    <n v="134849.4"/>
    <m/>
    <m/>
    <m/>
    <n v="123000"/>
    <m/>
    <n v="16020"/>
    <n v="11849.400000000001"/>
  </r>
  <r>
    <n v="30"/>
    <x v="3"/>
    <n v="2026"/>
    <s v="سيد الحاويالحلميةسعوديمدينتي اتوبيس 28"/>
    <x v="46"/>
    <x v="46"/>
    <x v="38"/>
    <x v="4"/>
    <x v="9"/>
    <s v="اتوبيس 28"/>
    <n v="4634"/>
    <n v="30"/>
    <x v="7"/>
    <n v="4170.5999999999995"/>
    <n v="134849.4"/>
    <m/>
    <m/>
    <m/>
    <n v="112500"/>
    <m/>
    <n v="26520"/>
    <n v="22349.4"/>
  </r>
  <r>
    <n v="30"/>
    <x v="3"/>
    <n v="2026"/>
    <s v="سيد الحاوي 2عدلي منصور سعوديمدينتي اتوبيس 28"/>
    <x v="51"/>
    <x v="52"/>
    <x v="42"/>
    <x v="4"/>
    <x v="9"/>
    <s v="اتوبيس 28"/>
    <n v="741"/>
    <n v="30"/>
    <x v="53"/>
    <n v="666.9"/>
    <n v="21563.1"/>
    <m/>
    <m/>
    <m/>
    <n v="16500"/>
    <m/>
    <n v="5730"/>
    <n v="5063.1000000000004"/>
  </r>
  <r>
    <n v="30"/>
    <x v="3"/>
    <n v="2026"/>
    <s v="محمد جمال طوسونالمنيبسعوديهايد باركاتوبيس 28"/>
    <x v="47"/>
    <x v="47"/>
    <x v="39"/>
    <x v="4"/>
    <x v="6"/>
    <s v="اتوبيس 28"/>
    <n v="4634"/>
    <n v="30"/>
    <x v="29"/>
    <n v="4170.5999999999995"/>
    <n v="134849.4"/>
    <m/>
    <m/>
    <m/>
    <n v="114000"/>
    <m/>
    <n v="25020"/>
    <n v="20849.400000000001"/>
  </r>
  <r>
    <m/>
    <x v="1"/>
    <m/>
    <e v="#N/A"/>
    <x v="48"/>
    <x v="49"/>
    <x v="40"/>
    <x v="5"/>
    <x v="10"/>
    <n v="0"/>
    <n v="0"/>
    <m/>
    <x v="37"/>
    <n v="0"/>
    <n v="0"/>
    <m/>
    <m/>
    <m/>
    <n v="0"/>
    <m/>
    <n v="0"/>
    <n v="0"/>
  </r>
  <r>
    <n v="1"/>
    <x v="4"/>
    <n v="2026"/>
    <s v="مصطفي الف مسكنالف مسكن 3 ورديةنجمة هليوبوليسالتجمع اتوبيس 28"/>
    <x v="3"/>
    <x v="3"/>
    <x v="3"/>
    <x v="2"/>
    <x v="1"/>
    <s v="اتوبيس 28"/>
    <n v="4297"/>
    <n v="1"/>
    <x v="29"/>
    <n v="128.91"/>
    <n v="4168.09"/>
    <m/>
    <m/>
    <m/>
    <n v="3800"/>
    <m/>
    <n v="497"/>
    <n v="368.09000000000003"/>
  </r>
  <r>
    <n v="1"/>
    <x v="4"/>
    <n v="2026"/>
    <s v="ممدوح كيلاني1قليوب 3 وردية نجمة هليوبوليسالتجمع اتوبيس 28"/>
    <x v="5"/>
    <x v="5"/>
    <x v="5"/>
    <x v="2"/>
    <x v="1"/>
    <s v="اتوبيس 28"/>
    <n v="4297"/>
    <n v="1"/>
    <x v="55"/>
    <n v="128.91"/>
    <n v="4168.09"/>
    <m/>
    <m/>
    <m/>
    <n v="3900"/>
    <m/>
    <n v="397"/>
    <n v="268.09000000000003"/>
  </r>
  <r>
    <n v="1"/>
    <x v="4"/>
    <n v="2026"/>
    <s v="ممدوح كيلاني3المنيب 3وردية نجمة هليوبوليسالتجمع ميكروباص"/>
    <x v="52"/>
    <x v="53"/>
    <x v="6"/>
    <x v="2"/>
    <x v="1"/>
    <s v="ميكروباص"/>
    <n v="3600"/>
    <n v="1"/>
    <x v="56"/>
    <n v="108"/>
    <n v="3492"/>
    <m/>
    <m/>
    <m/>
    <n v="2700"/>
    <m/>
    <n v="900"/>
    <n v="792"/>
  </r>
  <r>
    <n v="1"/>
    <x v="4"/>
    <n v="2026"/>
    <s v="عبد الرحمن1الهرم سعوديدريماتوبيس 28"/>
    <x v="25"/>
    <x v="25"/>
    <x v="22"/>
    <x v="4"/>
    <x v="5"/>
    <s v="اتوبيس 28"/>
    <n v="994"/>
    <n v="1"/>
    <x v="40"/>
    <n v="29.82"/>
    <n v="964.18"/>
    <m/>
    <m/>
    <m/>
    <n v="850"/>
    <m/>
    <n v="144"/>
    <n v="114.18"/>
  </r>
  <r>
    <n v="1"/>
    <x v="4"/>
    <n v="2026"/>
    <s v="عبد الرحمن2المؤسسةسعوديدريماتوبيس 28"/>
    <x v="26"/>
    <x v="26"/>
    <x v="23"/>
    <x v="4"/>
    <x v="5"/>
    <s v="اتوبيس 28"/>
    <n v="994"/>
    <n v="1"/>
    <x v="40"/>
    <n v="29.82"/>
    <n v="964.18"/>
    <m/>
    <m/>
    <m/>
    <n v="850"/>
    <m/>
    <n v="144"/>
    <n v="114.18"/>
  </r>
  <r>
    <n v="1"/>
    <x v="4"/>
    <n v="2026"/>
    <s v="فرج 1حلوانسعوديهايد باركاتوبيس 28"/>
    <x v="27"/>
    <x v="27"/>
    <x v="24"/>
    <x v="4"/>
    <x v="6"/>
    <s v="اتوبيس 28"/>
    <n v="4634"/>
    <n v="1"/>
    <x v="7"/>
    <n v="139.01999999999998"/>
    <n v="4494.9799999999996"/>
    <m/>
    <m/>
    <m/>
    <n v="3750"/>
    <m/>
    <n v="884"/>
    <n v="744.98"/>
  </r>
  <r>
    <n v="1"/>
    <x v="4"/>
    <n v="2026"/>
    <s v="فرج 6حلوان مبيتسعوديهايد باركاتوبيس 28"/>
    <x v="49"/>
    <x v="50"/>
    <x v="41"/>
    <x v="4"/>
    <x v="6"/>
    <s v="اتوبيس 28"/>
    <n v="1482"/>
    <n v="1"/>
    <x v="21"/>
    <n v="44.46"/>
    <n v="1437.54"/>
    <m/>
    <m/>
    <m/>
    <n v="750"/>
    <m/>
    <n v="732"/>
    <n v="687.54"/>
  </r>
  <r>
    <n v="1"/>
    <x v="4"/>
    <n v="2026"/>
    <s v="ممدوح كيلاني 3القومية سعوديهايد باركميكروباص صيني"/>
    <x v="28"/>
    <x v="28"/>
    <x v="25"/>
    <x v="4"/>
    <x v="6"/>
    <s v="ميكروباص صيني"/>
    <n v="2965"/>
    <n v="1"/>
    <x v="13"/>
    <n v="88.95"/>
    <n v="2876.05"/>
    <m/>
    <m/>
    <m/>
    <n v="2500"/>
    <m/>
    <n v="465"/>
    <n v="376.05"/>
  </r>
  <r>
    <n v="1"/>
    <x v="4"/>
    <n v="2026"/>
    <s v="محمد جمال طوسونالمنيبسعوديهايد باركاتوبيس 28"/>
    <x v="47"/>
    <x v="47"/>
    <x v="39"/>
    <x v="4"/>
    <x v="6"/>
    <s v="اتوبيس 28"/>
    <n v="4634"/>
    <n v="1"/>
    <x v="29"/>
    <n v="139.01999999999998"/>
    <n v="4494.9799999999996"/>
    <m/>
    <m/>
    <m/>
    <n v="3800"/>
    <m/>
    <n v="834"/>
    <n v="694.98"/>
  </r>
  <r>
    <n v="1"/>
    <x v="4"/>
    <n v="2026"/>
    <s v="مصطفي رشدي1المنيب 2 ورديةسعوديميفيداميكروباص صيني"/>
    <x v="29"/>
    <x v="29"/>
    <x v="26"/>
    <x v="4"/>
    <x v="7"/>
    <s v="ميكروباص صيني"/>
    <n v="2965"/>
    <n v="1"/>
    <x v="20"/>
    <n v="88.95"/>
    <n v="2876.05"/>
    <m/>
    <m/>
    <m/>
    <n v="2150"/>
    <m/>
    <n v="815"/>
    <n v="726.05"/>
  </r>
  <r>
    <n v="1"/>
    <x v="4"/>
    <n v="2026"/>
    <s v="فرج 2حلوان 2 ورديةسعوديميفيداميكروباص صيني"/>
    <x v="31"/>
    <x v="31"/>
    <x v="28"/>
    <x v="4"/>
    <x v="7"/>
    <s v="ميكروباص صيني"/>
    <n v="2965"/>
    <n v="1"/>
    <x v="42"/>
    <n v="88.95"/>
    <n v="2876.05"/>
    <m/>
    <m/>
    <m/>
    <n v="2250"/>
    <m/>
    <n v="715"/>
    <n v="626.04999999999995"/>
  </r>
  <r>
    <n v="1"/>
    <x v="4"/>
    <n v="2026"/>
    <s v="فرج 3حلوان 2 ورديةسعوديالقطاميةاتوبيس 28"/>
    <x v="32"/>
    <x v="32"/>
    <x v="28"/>
    <x v="4"/>
    <x v="8"/>
    <s v="اتوبيس 28"/>
    <n v="3415"/>
    <n v="1"/>
    <x v="6"/>
    <n v="102.45"/>
    <n v="3312.55"/>
    <m/>
    <m/>
    <m/>
    <n v="3400"/>
    <m/>
    <n v="15"/>
    <n v="-87.45"/>
  </r>
  <r>
    <n v="1"/>
    <x v="4"/>
    <n v="2026"/>
    <s v="فرج 4مايو ورديةسعوديالقطاميةميكروباص"/>
    <x v="33"/>
    <x v="33"/>
    <x v="29"/>
    <x v="4"/>
    <x v="8"/>
    <s v="ميكروباص"/>
    <n v="1222"/>
    <n v="1"/>
    <x v="43"/>
    <n v="36.659999999999997"/>
    <n v="1185.3399999999999"/>
    <m/>
    <m/>
    <m/>
    <n v="1180"/>
    <m/>
    <n v="42"/>
    <n v="5.3400000000000034"/>
  </r>
  <r>
    <n v="1"/>
    <x v="4"/>
    <n v="2026"/>
    <s v="مصطفي رشدي3المنيب5شفتسعوديالقطاميةاتوبيس 28"/>
    <x v="34"/>
    <x v="34"/>
    <x v="30"/>
    <x v="4"/>
    <x v="8"/>
    <s v="اتوبيس 28"/>
    <n v="2649"/>
    <n v="1"/>
    <x v="44"/>
    <n v="79.47"/>
    <n v="2569.5300000000002"/>
    <m/>
    <m/>
    <m/>
    <n v="2060"/>
    <m/>
    <n v="589"/>
    <n v="509.53"/>
  </r>
  <r>
    <n v="1"/>
    <x v="4"/>
    <n v="2026"/>
    <s v="مصطفي رشدي4المنيب Wصباحيةسعوديالقطاميةاتوبيس 28"/>
    <x v="35"/>
    <x v="35"/>
    <x v="31"/>
    <x v="4"/>
    <x v="8"/>
    <s v="اتوبيس 28"/>
    <n v="1059"/>
    <n v="1"/>
    <x v="45"/>
    <n v="31.77"/>
    <n v="1027.23"/>
    <m/>
    <m/>
    <m/>
    <n v="1000"/>
    <m/>
    <n v="59"/>
    <n v="27.23"/>
  </r>
  <r>
    <n v="1"/>
    <x v="4"/>
    <n v="2026"/>
    <s v="مصطفي رشدي5صقر 2 ورديةسعوديالقطاميةاتوبيس 28"/>
    <x v="36"/>
    <x v="36"/>
    <x v="32"/>
    <x v="4"/>
    <x v="8"/>
    <s v="اتوبيس 28"/>
    <n v="2120"/>
    <n v="1"/>
    <x v="46"/>
    <n v="63.599999999999994"/>
    <n v="2056.4"/>
    <m/>
    <m/>
    <m/>
    <n v="1780"/>
    <m/>
    <n v="340"/>
    <n v="276.39999999999998"/>
  </r>
  <r>
    <n v="1"/>
    <x v="4"/>
    <n v="2026"/>
    <s v="مصطفي رشدي6المنيب 2 ورديةسعوديالقطاميةاتوبيس 28"/>
    <x v="50"/>
    <x v="51"/>
    <x v="26"/>
    <x v="4"/>
    <x v="8"/>
    <s v="اتوبيس 28"/>
    <n v="3944"/>
    <n v="1"/>
    <x v="5"/>
    <n v="118.32"/>
    <n v="3825.68"/>
    <m/>
    <m/>
    <n v="200"/>
    <n v="3800"/>
    <m/>
    <n v="344"/>
    <n v="225.68"/>
  </r>
  <r>
    <n v="1"/>
    <x v="4"/>
    <n v="2026"/>
    <s v="كرم ترك 1قليوب 2 ورديةسعوديالقطاميةاتوبيس 28"/>
    <x v="37"/>
    <x v="37"/>
    <x v="33"/>
    <x v="4"/>
    <x v="8"/>
    <s v="اتوبيس 28"/>
    <n v="3959"/>
    <n v="1"/>
    <x v="47"/>
    <n v="118.77"/>
    <n v="3840.23"/>
    <m/>
    <m/>
    <m/>
    <n v="4200"/>
    <m/>
    <n v="-241"/>
    <n v="-359.77"/>
  </r>
  <r>
    <n v="1"/>
    <x v="4"/>
    <n v="2026"/>
    <s v="كرم ترك 2قليوب 2 ورديةسعوديمدينتي اتوبيس 28"/>
    <x v="39"/>
    <x v="39"/>
    <x v="33"/>
    <x v="4"/>
    <x v="9"/>
    <s v="اتوبيس 28"/>
    <n v="4634"/>
    <n v="1"/>
    <x v="49"/>
    <n v="139.01999999999998"/>
    <n v="4494.9799999999996"/>
    <m/>
    <m/>
    <m/>
    <n v="4150"/>
    <m/>
    <n v="484"/>
    <n v="344.98"/>
  </r>
  <r>
    <n v="1"/>
    <x v="4"/>
    <n v="2026"/>
    <s v="كرم ترك 3قليوب 1 ورديةسعوديمدينتي اتوبيس 28"/>
    <x v="40"/>
    <x v="40"/>
    <x v="4"/>
    <x v="4"/>
    <x v="9"/>
    <s v="اتوبيس 28"/>
    <n v="4634"/>
    <n v="1"/>
    <x v="50"/>
    <n v="139.01999999999998"/>
    <n v="4494.9799999999996"/>
    <m/>
    <m/>
    <m/>
    <n v="4000"/>
    <m/>
    <n v="634"/>
    <n v="494.98"/>
  </r>
  <r>
    <n v="1"/>
    <x v="4"/>
    <n v="2026"/>
    <s v="كرم ترك 4عدلي منصور شفتسعوديمدينتي اتوبيس 28"/>
    <x v="41"/>
    <x v="41"/>
    <x v="34"/>
    <x v="4"/>
    <x v="9"/>
    <s v="اتوبيس 28"/>
    <n v="741"/>
    <n v="1"/>
    <x v="33"/>
    <n v="22.23"/>
    <n v="718.77"/>
    <m/>
    <m/>
    <m/>
    <n v="500"/>
    <m/>
    <n v="241"/>
    <n v="218.77"/>
  </r>
  <r>
    <n v="1"/>
    <x v="4"/>
    <n v="2026"/>
    <s v="عماد النجار 4قليوب بيتوينسعوديمدينتي اتوبيس 28"/>
    <x v="42"/>
    <x v="42"/>
    <x v="35"/>
    <x v="4"/>
    <x v="9"/>
    <s v="اتوبيس 28"/>
    <n v="1482"/>
    <n v="1"/>
    <x v="16"/>
    <n v="44.46"/>
    <n v="1437.54"/>
    <m/>
    <m/>
    <m/>
    <n v="1400"/>
    <m/>
    <n v="82"/>
    <n v="37.54"/>
  </r>
  <r>
    <n v="1"/>
    <x v="4"/>
    <n v="2026"/>
    <s v="ممدوح كيلاني6المنيب 1 وردية سعوديمدينتي ميكروباص صيني"/>
    <x v="43"/>
    <x v="43"/>
    <x v="36"/>
    <x v="4"/>
    <x v="9"/>
    <s v="ميكروباص صيني"/>
    <n v="1482"/>
    <n v="1"/>
    <x v="51"/>
    <n v="44.46"/>
    <n v="1437.54"/>
    <m/>
    <m/>
    <m/>
    <n v="1350"/>
    <m/>
    <n v="132"/>
    <n v="87.539999999999992"/>
  </r>
  <r>
    <n v="1"/>
    <x v="4"/>
    <n v="2026"/>
    <s v="ممدوح كيلاني4المنيب 2 وردية سعوديمدينتي ميكروباص صيني"/>
    <x v="44"/>
    <x v="44"/>
    <x v="37"/>
    <x v="4"/>
    <x v="9"/>
    <s v="ميكروباص صيني"/>
    <n v="2965"/>
    <n v="1"/>
    <x v="52"/>
    <n v="88.95"/>
    <n v="2876.05"/>
    <m/>
    <m/>
    <m/>
    <n v="2600"/>
    <m/>
    <n v="365"/>
    <n v="276.05"/>
  </r>
  <r>
    <n v="1"/>
    <x v="4"/>
    <n v="2026"/>
    <s v="فرج 5حلوان 2 ورديةسعوديمدينتي اتوبيس 28"/>
    <x v="45"/>
    <x v="45"/>
    <x v="28"/>
    <x v="4"/>
    <x v="9"/>
    <s v="اتوبيس 28"/>
    <n v="4634"/>
    <n v="1"/>
    <x v="19"/>
    <n v="139.01999999999998"/>
    <n v="4494.9799999999996"/>
    <m/>
    <m/>
    <m/>
    <n v="4100"/>
    <m/>
    <n v="534"/>
    <n v="394.98"/>
  </r>
  <r>
    <n v="1"/>
    <x v="4"/>
    <n v="2026"/>
    <s v="سيد الحاويالحلميةسعوديمدينتي اتوبيس 28"/>
    <x v="46"/>
    <x v="46"/>
    <x v="38"/>
    <x v="4"/>
    <x v="9"/>
    <s v="اتوبيس 28"/>
    <n v="4634"/>
    <n v="1"/>
    <x v="7"/>
    <n v="139.01999999999998"/>
    <n v="4494.9799999999996"/>
    <m/>
    <m/>
    <m/>
    <n v="3750"/>
    <m/>
    <n v="884"/>
    <n v="744.98"/>
  </r>
  <r>
    <n v="1"/>
    <x v="4"/>
    <n v="2026"/>
    <s v="سيد الحاوي 2عدلي منصور سعوديمدينتي اتوبيس 28"/>
    <x v="51"/>
    <x v="52"/>
    <x v="42"/>
    <x v="4"/>
    <x v="9"/>
    <s v="اتوبيس 28"/>
    <n v="741"/>
    <n v="1"/>
    <x v="53"/>
    <n v="22.23"/>
    <n v="718.77"/>
    <m/>
    <m/>
    <m/>
    <n v="550"/>
    <m/>
    <n v="191"/>
    <n v="168.77"/>
  </r>
  <r>
    <n v="1"/>
    <x v="4"/>
    <n v="2026"/>
    <s v="حسام سعيد إضافيإضافيلوجستيكاإضافيإضافي"/>
    <x v="56"/>
    <x v="57"/>
    <x v="43"/>
    <x v="3"/>
    <x v="11"/>
    <s v="إضافي"/>
    <n v="1"/>
    <n v="1"/>
    <x v="37"/>
    <n v="0.03"/>
    <n v="0.97"/>
    <m/>
    <m/>
    <n v="2400"/>
    <n v="2400"/>
    <m/>
    <n v="1"/>
    <n v="0.97"/>
  </r>
  <r>
    <n v="1"/>
    <x v="4"/>
    <n v="2026"/>
    <s v="احمد محمود إضافيإضافيلوجستيكاإضافيإضافي"/>
    <x v="54"/>
    <x v="55"/>
    <x v="43"/>
    <x v="3"/>
    <x v="11"/>
    <s v="إضافي"/>
    <n v="1"/>
    <n v="1"/>
    <x v="37"/>
    <n v="0.03"/>
    <n v="0.97"/>
    <m/>
    <m/>
    <n v="1800"/>
    <n v="1800"/>
    <m/>
    <n v="1"/>
    <n v="0.97"/>
  </r>
  <r>
    <n v="1"/>
    <x v="4"/>
    <n v="2026"/>
    <s v="احمد السيد إضافيإضافيلوجستيكاإضافيإضافي"/>
    <x v="57"/>
    <x v="58"/>
    <x v="43"/>
    <x v="3"/>
    <x v="11"/>
    <s v="إضافي"/>
    <n v="1"/>
    <n v="1"/>
    <x v="37"/>
    <n v="0.03"/>
    <n v="0.97"/>
    <m/>
    <m/>
    <n v="2700"/>
    <n v="2700"/>
    <m/>
    <n v="1"/>
    <n v="0.97"/>
  </r>
  <r>
    <n v="1"/>
    <x v="4"/>
    <n v="2026"/>
    <s v="حسام سعيد إضافيإضافيلوجستيكاإضافيإضافي"/>
    <x v="56"/>
    <x v="57"/>
    <x v="43"/>
    <x v="3"/>
    <x v="11"/>
    <s v="إضافي"/>
    <n v="1"/>
    <n v="1"/>
    <x v="37"/>
    <n v="0.03"/>
    <n v="0.97"/>
    <m/>
    <m/>
    <n v="4500"/>
    <n v="4500"/>
    <m/>
    <n v="1"/>
    <n v="0.97"/>
  </r>
  <r>
    <m/>
    <x v="1"/>
    <m/>
    <e v="#N/A"/>
    <x v="48"/>
    <x v="49"/>
    <x v="40"/>
    <x v="5"/>
    <x v="10"/>
    <n v="0"/>
    <n v="0"/>
    <m/>
    <x v="37"/>
    <n v="0"/>
    <n v="0"/>
    <m/>
    <m/>
    <m/>
    <n v="0"/>
    <m/>
    <n v="0"/>
    <n v="0"/>
  </r>
  <r>
    <n v="2"/>
    <x v="4"/>
    <n v="2026"/>
    <s v="مصطفي قليوبقليوب FIRST STARTم.نصر ميكروباص صيني"/>
    <x v="0"/>
    <x v="0"/>
    <x v="0"/>
    <x v="0"/>
    <x v="0"/>
    <s v="ميكروباص صيني"/>
    <n v="1250"/>
    <n v="1"/>
    <x v="35"/>
    <n v="37.5"/>
    <n v="1212.5"/>
    <m/>
    <m/>
    <m/>
    <n v="1200"/>
    <m/>
    <n v="50"/>
    <n v="12.5"/>
  </r>
  <r>
    <n v="2"/>
    <x v="4"/>
    <n v="2026"/>
    <s v="سعيد الصباغ داخلي FIRST STARTالتجمع سوزوكي"/>
    <x v="1"/>
    <x v="1"/>
    <x v="1"/>
    <x v="0"/>
    <x v="1"/>
    <s v="سوزوكي"/>
    <n v="30000"/>
    <n v="1"/>
    <x v="54"/>
    <n v="900"/>
    <n v="29100"/>
    <n v="4350"/>
    <m/>
    <m/>
    <n v="21150"/>
    <m/>
    <n v="4500"/>
    <n v="3600"/>
  </r>
  <r>
    <n v="2"/>
    <x v="4"/>
    <n v="2026"/>
    <s v="عمرو برعي الجراجFLITCH AND GRAINالتجمع ميكروباص صيني"/>
    <x v="2"/>
    <x v="2"/>
    <x v="2"/>
    <x v="1"/>
    <x v="1"/>
    <s v="ميكروباص صيني"/>
    <n v="1300"/>
    <n v="1"/>
    <x v="23"/>
    <n v="39"/>
    <n v="1261"/>
    <m/>
    <m/>
    <m/>
    <n v="1050"/>
    <m/>
    <n v="250"/>
    <n v="211"/>
  </r>
  <r>
    <n v="2"/>
    <x v="4"/>
    <n v="2026"/>
    <s v="مصطفي الف مسكنالف مسكن 3 ورديةنجمة هليوبوليسالتجمع اتوبيس 28"/>
    <x v="3"/>
    <x v="3"/>
    <x v="3"/>
    <x v="2"/>
    <x v="1"/>
    <s v="اتوبيس 28"/>
    <n v="4297"/>
    <n v="1"/>
    <x v="29"/>
    <n v="128.91"/>
    <n v="4168.09"/>
    <m/>
    <m/>
    <m/>
    <n v="3800"/>
    <m/>
    <n v="497"/>
    <n v="368.09000000000003"/>
  </r>
  <r>
    <n v="2"/>
    <x v="4"/>
    <n v="2026"/>
    <s v="ممدوح كيلاني1قليوب 3 وردية نجمة هليوبوليسالتجمع اتوبيس 28"/>
    <x v="5"/>
    <x v="5"/>
    <x v="5"/>
    <x v="2"/>
    <x v="1"/>
    <s v="اتوبيس 28"/>
    <n v="4297"/>
    <n v="1"/>
    <x v="55"/>
    <n v="128.91"/>
    <n v="4168.09"/>
    <m/>
    <m/>
    <m/>
    <n v="3900"/>
    <m/>
    <n v="397"/>
    <n v="268.09000000000003"/>
  </r>
  <r>
    <n v="2"/>
    <x v="4"/>
    <n v="2026"/>
    <s v="ممدوح كيلاني3المنيب 3وردية نجمة هليوبوليسالتجمع ميكروباص"/>
    <x v="52"/>
    <x v="53"/>
    <x v="6"/>
    <x v="2"/>
    <x v="1"/>
    <s v="ميكروباص"/>
    <n v="3600"/>
    <n v="1"/>
    <x v="56"/>
    <n v="108"/>
    <n v="3492"/>
    <m/>
    <m/>
    <m/>
    <n v="2700"/>
    <m/>
    <n v="900"/>
    <n v="792"/>
  </r>
  <r>
    <n v="2"/>
    <x v="4"/>
    <n v="2026"/>
    <s v="رجب سلامة 1المرج لوجستيكااكتوبر هاي اس "/>
    <x v="7"/>
    <x v="7"/>
    <x v="7"/>
    <x v="3"/>
    <x v="2"/>
    <s v="هاي اس "/>
    <n v="2195"/>
    <n v="1"/>
    <x v="22"/>
    <n v="65.849999999999994"/>
    <n v="2129.15"/>
    <m/>
    <m/>
    <m/>
    <n v="2000"/>
    <m/>
    <n v="195"/>
    <n v="129.15"/>
  </r>
  <r>
    <n v="2"/>
    <x v="4"/>
    <n v="2026"/>
    <s v="رجب سلامة 2 نكلا حضورلوجستيكااكتوبر هاي اس "/>
    <x v="11"/>
    <x v="11"/>
    <x v="10"/>
    <x v="3"/>
    <x v="2"/>
    <s v="هاي اس "/>
    <n v="1024"/>
    <n v="1"/>
    <x v="45"/>
    <n v="30.72"/>
    <n v="993.28"/>
    <m/>
    <m/>
    <m/>
    <n v="1000"/>
    <m/>
    <n v="24"/>
    <n v="-6.7199999999999989"/>
  </r>
  <r>
    <n v="2"/>
    <x v="4"/>
    <n v="2026"/>
    <s v="احمد السيدالمنيب 3وردية لوجستيكااكتوبر هاي اس "/>
    <x v="8"/>
    <x v="8"/>
    <x v="6"/>
    <x v="3"/>
    <x v="2"/>
    <s v="هاي اس "/>
    <n v="4831"/>
    <n v="1"/>
    <x v="50"/>
    <n v="144.93"/>
    <n v="4686.07"/>
    <m/>
    <m/>
    <m/>
    <n v="4000"/>
    <m/>
    <n v="831"/>
    <n v="686.06999999999994"/>
  </r>
  <r>
    <n v="2"/>
    <x v="4"/>
    <n v="2026"/>
    <s v="حسام سعيد1القناطر 3 ورديةلوجستيكااكتوبر هاي اس "/>
    <x v="9"/>
    <x v="9"/>
    <x v="8"/>
    <x v="3"/>
    <x v="2"/>
    <s v="هاي اس "/>
    <n v="4391"/>
    <n v="1"/>
    <x v="6"/>
    <n v="131.72999999999999"/>
    <n v="4259.2700000000004"/>
    <m/>
    <m/>
    <m/>
    <n v="3400"/>
    <m/>
    <n v="991"/>
    <n v="859.27"/>
  </r>
  <r>
    <n v="2"/>
    <x v="4"/>
    <n v="2026"/>
    <s v="حسام سعيد 2نكلا انصرافلوجستيكااكتوبر هاي اس "/>
    <x v="10"/>
    <x v="10"/>
    <x v="9"/>
    <x v="3"/>
    <x v="2"/>
    <s v="هاي اس "/>
    <n v="1024"/>
    <n v="1"/>
    <x v="18"/>
    <n v="30.72"/>
    <n v="993.28"/>
    <m/>
    <m/>
    <m/>
    <n v="900"/>
    <m/>
    <n v="124"/>
    <n v="93.28"/>
  </r>
  <r>
    <n v="2"/>
    <x v="4"/>
    <n v="2026"/>
    <s v="محمد رضا المنوفية لوجستيكااكتوبر هاي اس "/>
    <x v="13"/>
    <x v="13"/>
    <x v="12"/>
    <x v="3"/>
    <x v="2"/>
    <s v="هاي اس "/>
    <n v="2634"/>
    <n v="1"/>
    <x v="20"/>
    <n v="79.02"/>
    <n v="2554.98"/>
    <m/>
    <m/>
    <m/>
    <n v="2150"/>
    <m/>
    <n v="484"/>
    <n v="404.98"/>
  </r>
  <r>
    <n v="2"/>
    <x v="4"/>
    <n v="2026"/>
    <s v="مصطفي شكيويالجلاتمةلوجستيكااكتوبر كوستر "/>
    <x v="14"/>
    <x v="14"/>
    <x v="13"/>
    <x v="3"/>
    <x v="2"/>
    <s v="كوستر "/>
    <n v="3220"/>
    <n v="1"/>
    <x v="58"/>
    <n v="96.6"/>
    <n v="3123.4"/>
    <m/>
    <m/>
    <m/>
    <n v="2750"/>
    <m/>
    <n v="470"/>
    <n v="373.4"/>
  </r>
  <r>
    <n v="2"/>
    <x v="4"/>
    <n v="2026"/>
    <s v="وديع 1الفيوم 1لوجستيكااكتوبر هاي اس "/>
    <x v="16"/>
    <x v="16"/>
    <x v="15"/>
    <x v="3"/>
    <x v="2"/>
    <s v="هاي اس "/>
    <n v="2662"/>
    <n v="1"/>
    <x v="42"/>
    <n v="79.86"/>
    <n v="2582.14"/>
    <m/>
    <m/>
    <m/>
    <n v="2250"/>
    <m/>
    <n v="412"/>
    <n v="332.14"/>
  </r>
  <r>
    <n v="2"/>
    <x v="4"/>
    <n v="2026"/>
    <s v="وديع 2الفيوم 2لوجستيكااكتوبر هاي اس "/>
    <x v="17"/>
    <x v="17"/>
    <x v="16"/>
    <x v="3"/>
    <x v="2"/>
    <s v="هاي اس "/>
    <n v="2662"/>
    <n v="1"/>
    <x v="42"/>
    <n v="79.86"/>
    <n v="2582.14"/>
    <m/>
    <m/>
    <m/>
    <n v="2250"/>
    <m/>
    <n v="412"/>
    <n v="332.14"/>
  </r>
  <r>
    <n v="2"/>
    <x v="4"/>
    <n v="2026"/>
    <s v="احمد عويس المعادي لوجستيكاابورواش هاي اس "/>
    <x v="18"/>
    <x v="18"/>
    <x v="17"/>
    <x v="3"/>
    <x v="3"/>
    <s v="هاي اس "/>
    <n v="2049"/>
    <n v="1"/>
    <x v="59"/>
    <n v="61.47"/>
    <n v="1987.53"/>
    <m/>
    <m/>
    <m/>
    <n v="1650"/>
    <m/>
    <n v="399"/>
    <n v="337.53"/>
  </r>
  <r>
    <n v="2"/>
    <x v="4"/>
    <n v="2026"/>
    <s v="محمد جمال القناطر لوجستيكاابورواش سوزوكي"/>
    <x v="20"/>
    <x v="20"/>
    <x v="18"/>
    <x v="3"/>
    <x v="3"/>
    <s v="سوزوكي"/>
    <n v="1536"/>
    <n v="1"/>
    <x v="45"/>
    <n v="46.08"/>
    <n v="1489.92"/>
    <m/>
    <m/>
    <m/>
    <n v="1000"/>
    <m/>
    <n v="536"/>
    <n v="489.92"/>
  </r>
  <r>
    <n v="2"/>
    <x v="4"/>
    <n v="2026"/>
    <s v="عماد النجار1المرج 2ورديةسعوديالمخاذناتوبيس 28"/>
    <x v="22"/>
    <x v="22"/>
    <x v="19"/>
    <x v="4"/>
    <x v="4"/>
    <s v="اتوبيس 28"/>
    <n v="4119"/>
    <n v="1"/>
    <x v="38"/>
    <n v="123.57"/>
    <n v="3995.43"/>
    <m/>
    <m/>
    <m/>
    <n v="4800"/>
    <m/>
    <n v="-681"/>
    <n v="-804.56999999999994"/>
  </r>
  <r>
    <n v="2"/>
    <x v="4"/>
    <n v="2026"/>
    <s v="عماد النجار2المؤسسة 2ورديةسعوديالمخاذناتوبيس 28"/>
    <x v="23"/>
    <x v="23"/>
    <x v="20"/>
    <x v="4"/>
    <x v="4"/>
    <s v="اتوبيس 28"/>
    <n v="3884"/>
    <n v="1"/>
    <x v="39"/>
    <n v="116.52"/>
    <n v="3767.48"/>
    <m/>
    <m/>
    <m/>
    <n v="4500"/>
    <m/>
    <n v="-616"/>
    <n v="-732.52"/>
  </r>
  <r>
    <n v="2"/>
    <x v="4"/>
    <n v="2026"/>
    <s v="عماد النجار 3الدائري 1ورديةسعوديالمخاذناتوبيس 28"/>
    <x v="24"/>
    <x v="24"/>
    <x v="21"/>
    <x v="4"/>
    <x v="4"/>
    <s v="اتوبيس 28"/>
    <n v="2448"/>
    <n v="1"/>
    <x v="13"/>
    <n v="73.44"/>
    <n v="2374.56"/>
    <m/>
    <m/>
    <m/>
    <n v="2500"/>
    <m/>
    <n v="-52"/>
    <n v="-125.44"/>
  </r>
  <r>
    <n v="2"/>
    <x v="4"/>
    <n v="2026"/>
    <s v="عبد الرحمن1الهرم سعوديدريماتوبيس 28"/>
    <x v="25"/>
    <x v="25"/>
    <x v="22"/>
    <x v="4"/>
    <x v="5"/>
    <s v="اتوبيس 28"/>
    <n v="994"/>
    <n v="1"/>
    <x v="40"/>
    <n v="29.82"/>
    <n v="964.18"/>
    <m/>
    <m/>
    <m/>
    <n v="850"/>
    <m/>
    <n v="144"/>
    <n v="114.18"/>
  </r>
  <r>
    <n v="2"/>
    <x v="4"/>
    <n v="2026"/>
    <s v="عبد الرحمن2المؤسسةسعوديدريماتوبيس 28"/>
    <x v="26"/>
    <x v="26"/>
    <x v="23"/>
    <x v="4"/>
    <x v="5"/>
    <s v="اتوبيس 28"/>
    <n v="994"/>
    <n v="1"/>
    <x v="40"/>
    <n v="29.82"/>
    <n v="964.18"/>
    <m/>
    <m/>
    <m/>
    <n v="850"/>
    <m/>
    <n v="144"/>
    <n v="114.18"/>
  </r>
  <r>
    <n v="2"/>
    <x v="4"/>
    <n v="2026"/>
    <s v="فرج 1حلوانسعوديهايد باركاتوبيس 28"/>
    <x v="27"/>
    <x v="27"/>
    <x v="24"/>
    <x v="4"/>
    <x v="6"/>
    <s v="اتوبيس 28"/>
    <n v="4634"/>
    <n v="1"/>
    <x v="7"/>
    <n v="139.01999999999998"/>
    <n v="4494.9799999999996"/>
    <m/>
    <m/>
    <m/>
    <n v="3750"/>
    <m/>
    <n v="884"/>
    <n v="744.98"/>
  </r>
  <r>
    <n v="2"/>
    <x v="4"/>
    <n v="2026"/>
    <s v="فرج 6حلوان مبيتسعوديهايد باركاتوبيس 28"/>
    <x v="49"/>
    <x v="50"/>
    <x v="41"/>
    <x v="4"/>
    <x v="6"/>
    <s v="اتوبيس 28"/>
    <n v="1482"/>
    <n v="1"/>
    <x v="21"/>
    <n v="44.46"/>
    <n v="1437.54"/>
    <m/>
    <m/>
    <m/>
    <n v="750"/>
    <m/>
    <n v="732"/>
    <n v="687.54"/>
  </r>
  <r>
    <n v="2"/>
    <x v="4"/>
    <n v="2026"/>
    <s v="ممدوح كيلاني 3القومية سعوديهايد باركميكروباص صيني"/>
    <x v="28"/>
    <x v="28"/>
    <x v="25"/>
    <x v="4"/>
    <x v="6"/>
    <s v="ميكروباص صيني"/>
    <n v="2965"/>
    <n v="1"/>
    <x v="13"/>
    <n v="88.95"/>
    <n v="2876.05"/>
    <m/>
    <m/>
    <m/>
    <n v="2500"/>
    <m/>
    <n v="465"/>
    <n v="376.05"/>
  </r>
  <r>
    <n v="2"/>
    <x v="4"/>
    <n v="2026"/>
    <s v="محمد جمال طوسونالمنيبسعوديهايد باركاتوبيس 28"/>
    <x v="47"/>
    <x v="47"/>
    <x v="39"/>
    <x v="4"/>
    <x v="6"/>
    <s v="اتوبيس 28"/>
    <n v="4634"/>
    <n v="1"/>
    <x v="29"/>
    <n v="139.01999999999998"/>
    <n v="4494.9799999999996"/>
    <m/>
    <m/>
    <m/>
    <n v="3800"/>
    <m/>
    <n v="834"/>
    <n v="694.98"/>
  </r>
  <r>
    <n v="2"/>
    <x v="4"/>
    <n v="2026"/>
    <s v="مصطفي رشدي1المنيب 2 ورديةسعوديميفيداميكروباص صيني"/>
    <x v="29"/>
    <x v="29"/>
    <x v="26"/>
    <x v="4"/>
    <x v="7"/>
    <s v="ميكروباص صيني"/>
    <n v="2965"/>
    <n v="1"/>
    <x v="20"/>
    <n v="88.95"/>
    <n v="2876.05"/>
    <m/>
    <m/>
    <m/>
    <n v="2150"/>
    <m/>
    <n v="815"/>
    <n v="726.05"/>
  </r>
  <r>
    <n v="2"/>
    <x v="4"/>
    <n v="2026"/>
    <s v="فرج 2حلوان 2 ورديةسعوديميفيداميكروباص صيني"/>
    <x v="31"/>
    <x v="31"/>
    <x v="28"/>
    <x v="4"/>
    <x v="7"/>
    <s v="ميكروباص صيني"/>
    <n v="2965"/>
    <n v="1"/>
    <x v="42"/>
    <n v="88.95"/>
    <n v="2876.05"/>
    <m/>
    <m/>
    <m/>
    <n v="2250"/>
    <m/>
    <n v="715"/>
    <n v="626.04999999999995"/>
  </r>
  <r>
    <n v="2"/>
    <x v="4"/>
    <n v="2026"/>
    <s v="فرج 3حلوان 2 ورديةسعوديالقطاميةاتوبيس 28"/>
    <x v="32"/>
    <x v="32"/>
    <x v="28"/>
    <x v="4"/>
    <x v="8"/>
    <s v="اتوبيس 28"/>
    <n v="3415"/>
    <n v="1"/>
    <x v="6"/>
    <n v="102.45"/>
    <n v="3312.55"/>
    <m/>
    <m/>
    <m/>
    <n v="3400"/>
    <m/>
    <n v="15"/>
    <n v="-87.45"/>
  </r>
  <r>
    <n v="2"/>
    <x v="4"/>
    <n v="2026"/>
    <s v="فرج 4مايو ورديةسعوديالقطاميةميكروباص"/>
    <x v="33"/>
    <x v="33"/>
    <x v="29"/>
    <x v="4"/>
    <x v="8"/>
    <s v="ميكروباص"/>
    <n v="1222"/>
    <n v="1"/>
    <x v="43"/>
    <n v="36.659999999999997"/>
    <n v="1185.3399999999999"/>
    <m/>
    <m/>
    <m/>
    <n v="1180"/>
    <m/>
    <n v="42"/>
    <n v="5.3400000000000034"/>
  </r>
  <r>
    <n v="2"/>
    <x v="4"/>
    <n v="2026"/>
    <s v="مصطفي رشدي3المنيب5شفتسعوديالقطاميةاتوبيس 28"/>
    <x v="34"/>
    <x v="34"/>
    <x v="30"/>
    <x v="4"/>
    <x v="8"/>
    <s v="اتوبيس 28"/>
    <n v="2649"/>
    <n v="1"/>
    <x v="44"/>
    <n v="79.47"/>
    <n v="2569.5300000000002"/>
    <m/>
    <m/>
    <m/>
    <n v="2060"/>
    <m/>
    <n v="589"/>
    <n v="509.53"/>
  </r>
  <r>
    <n v="2"/>
    <x v="4"/>
    <n v="2026"/>
    <s v="مصطفي رشدي4المنيب Wصباحيةسعوديالقطاميةاتوبيس 28"/>
    <x v="35"/>
    <x v="35"/>
    <x v="31"/>
    <x v="4"/>
    <x v="8"/>
    <s v="اتوبيس 28"/>
    <n v="1059"/>
    <n v="1"/>
    <x v="45"/>
    <n v="31.77"/>
    <n v="1027.23"/>
    <m/>
    <m/>
    <m/>
    <n v="1000"/>
    <m/>
    <n v="59"/>
    <n v="27.23"/>
  </r>
  <r>
    <n v="2"/>
    <x v="4"/>
    <n v="2026"/>
    <s v="مصطفي رشدي5صقر 2 ورديةسعوديالقطاميةاتوبيس 28"/>
    <x v="36"/>
    <x v="36"/>
    <x v="32"/>
    <x v="4"/>
    <x v="8"/>
    <s v="اتوبيس 28"/>
    <n v="2120"/>
    <n v="1"/>
    <x v="46"/>
    <n v="63.599999999999994"/>
    <n v="2056.4"/>
    <m/>
    <m/>
    <m/>
    <n v="1780"/>
    <m/>
    <n v="340"/>
    <n v="276.39999999999998"/>
  </r>
  <r>
    <n v="2"/>
    <x v="4"/>
    <n v="2026"/>
    <s v="مصطفي رشدي6المنيب 2 ورديةسعوديالقطاميةاتوبيس 28"/>
    <x v="50"/>
    <x v="51"/>
    <x v="26"/>
    <x v="4"/>
    <x v="8"/>
    <s v="اتوبيس 28"/>
    <n v="3944"/>
    <n v="1"/>
    <x v="5"/>
    <n v="118.32"/>
    <n v="3825.68"/>
    <m/>
    <m/>
    <n v="200"/>
    <n v="3800"/>
    <m/>
    <n v="344"/>
    <n v="225.68"/>
  </r>
  <r>
    <n v="2"/>
    <x v="4"/>
    <n v="2026"/>
    <s v="كرم ترك 1قليوب 2 ورديةسعوديالقطاميةاتوبيس 28"/>
    <x v="37"/>
    <x v="37"/>
    <x v="33"/>
    <x v="4"/>
    <x v="8"/>
    <s v="اتوبيس 28"/>
    <n v="3959"/>
    <n v="1"/>
    <x v="47"/>
    <n v="118.77"/>
    <n v="3840.23"/>
    <m/>
    <m/>
    <m/>
    <n v="4200"/>
    <m/>
    <n v="-241"/>
    <n v="-359.77"/>
  </r>
  <r>
    <n v="2"/>
    <x v="4"/>
    <n v="2026"/>
    <s v="كرم ترك 2قليوب 2 ورديةسعوديمدينتي اتوبيس 28"/>
    <x v="39"/>
    <x v="39"/>
    <x v="33"/>
    <x v="4"/>
    <x v="9"/>
    <s v="اتوبيس 28"/>
    <n v="4634"/>
    <n v="1"/>
    <x v="49"/>
    <n v="139.01999999999998"/>
    <n v="4494.9799999999996"/>
    <m/>
    <m/>
    <m/>
    <n v="4150"/>
    <m/>
    <n v="484"/>
    <n v="344.98"/>
  </r>
  <r>
    <n v="2"/>
    <x v="4"/>
    <n v="2026"/>
    <s v="كرم ترك 3قليوب 1 ورديةسعوديمدينتي اتوبيس 28"/>
    <x v="40"/>
    <x v="40"/>
    <x v="4"/>
    <x v="4"/>
    <x v="9"/>
    <s v="اتوبيس 28"/>
    <n v="4634"/>
    <n v="1"/>
    <x v="50"/>
    <n v="139.01999999999998"/>
    <n v="4494.9799999999996"/>
    <m/>
    <m/>
    <m/>
    <n v="4000"/>
    <m/>
    <n v="634"/>
    <n v="494.98"/>
  </r>
  <r>
    <n v="2"/>
    <x v="4"/>
    <n v="2026"/>
    <s v="كرم ترك 4عدلي منصور شفتسعوديمدينتي اتوبيس 28"/>
    <x v="41"/>
    <x v="41"/>
    <x v="34"/>
    <x v="4"/>
    <x v="9"/>
    <s v="اتوبيس 28"/>
    <n v="741"/>
    <n v="1"/>
    <x v="33"/>
    <n v="22.23"/>
    <n v="718.77"/>
    <m/>
    <m/>
    <m/>
    <n v="500"/>
    <m/>
    <n v="241"/>
    <n v="218.77"/>
  </r>
  <r>
    <n v="2"/>
    <x v="4"/>
    <n v="2026"/>
    <s v="عماد النجار 4قليوب بيتوينسعوديمدينتي اتوبيس 28"/>
    <x v="42"/>
    <x v="42"/>
    <x v="35"/>
    <x v="4"/>
    <x v="9"/>
    <s v="اتوبيس 28"/>
    <n v="1482"/>
    <n v="1"/>
    <x v="16"/>
    <n v="44.46"/>
    <n v="1437.54"/>
    <m/>
    <m/>
    <m/>
    <n v="1400"/>
    <m/>
    <n v="82"/>
    <n v="37.54"/>
  </r>
  <r>
    <n v="2"/>
    <x v="4"/>
    <n v="2026"/>
    <s v="ممدوح كيلاني6المنيب 1 وردية سعوديمدينتي ميكروباص صيني"/>
    <x v="43"/>
    <x v="43"/>
    <x v="36"/>
    <x v="4"/>
    <x v="9"/>
    <s v="ميكروباص صيني"/>
    <n v="1482"/>
    <n v="1"/>
    <x v="51"/>
    <n v="44.46"/>
    <n v="1437.54"/>
    <m/>
    <m/>
    <m/>
    <n v="1350"/>
    <m/>
    <n v="132"/>
    <n v="87.539999999999992"/>
  </r>
  <r>
    <n v="2"/>
    <x v="4"/>
    <n v="2026"/>
    <s v="ممدوح كيلاني4المنيب 2 وردية سعوديمدينتي ميكروباص صيني"/>
    <x v="44"/>
    <x v="44"/>
    <x v="37"/>
    <x v="4"/>
    <x v="9"/>
    <s v="ميكروباص صيني"/>
    <n v="2965"/>
    <n v="1"/>
    <x v="52"/>
    <n v="88.95"/>
    <n v="2876.05"/>
    <m/>
    <m/>
    <m/>
    <n v="2600"/>
    <m/>
    <n v="365"/>
    <n v="276.05"/>
  </r>
  <r>
    <n v="2"/>
    <x v="4"/>
    <n v="2026"/>
    <s v="فرج 5حلوان 2 ورديةسعوديمدينتي اتوبيس 28"/>
    <x v="45"/>
    <x v="45"/>
    <x v="28"/>
    <x v="4"/>
    <x v="9"/>
    <s v="اتوبيس 28"/>
    <n v="4634"/>
    <n v="1"/>
    <x v="19"/>
    <n v="139.01999999999998"/>
    <n v="4494.9799999999996"/>
    <m/>
    <m/>
    <m/>
    <n v="4100"/>
    <m/>
    <n v="534"/>
    <n v="394.98"/>
  </r>
  <r>
    <n v="2"/>
    <x v="4"/>
    <n v="2026"/>
    <s v="سيد الحاويالحلميةسعوديمدينتي اتوبيس 28"/>
    <x v="46"/>
    <x v="46"/>
    <x v="38"/>
    <x v="4"/>
    <x v="9"/>
    <s v="اتوبيس 28"/>
    <n v="4634"/>
    <n v="1"/>
    <x v="7"/>
    <n v="139.01999999999998"/>
    <n v="4494.9799999999996"/>
    <m/>
    <m/>
    <m/>
    <n v="3750"/>
    <m/>
    <n v="884"/>
    <n v="744.98"/>
  </r>
  <r>
    <n v="2"/>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3"/>
    <x v="4"/>
    <n v="2026"/>
    <s v="مصطفي قليوبقليوب FIRST STARTم.نصر ميكروباص صيني"/>
    <x v="0"/>
    <x v="0"/>
    <x v="0"/>
    <x v="0"/>
    <x v="0"/>
    <s v="ميكروباص صيني"/>
    <n v="1250"/>
    <n v="1"/>
    <x v="35"/>
    <n v="37.5"/>
    <n v="1212.5"/>
    <m/>
    <m/>
    <m/>
    <n v="1200"/>
    <m/>
    <n v="50"/>
    <n v="12.5"/>
  </r>
  <r>
    <n v="3"/>
    <x v="4"/>
    <n v="2026"/>
    <s v="عمرو برعي الجراجFLITCH AND GRAINالتجمع ميكروباص صيني"/>
    <x v="2"/>
    <x v="2"/>
    <x v="2"/>
    <x v="1"/>
    <x v="1"/>
    <s v="ميكروباص صيني"/>
    <n v="1300"/>
    <n v="1"/>
    <x v="23"/>
    <n v="39"/>
    <n v="1261"/>
    <m/>
    <m/>
    <m/>
    <n v="1050"/>
    <m/>
    <n v="250"/>
    <n v="211"/>
  </r>
  <r>
    <n v="3"/>
    <x v="4"/>
    <n v="2026"/>
    <s v="مصطفي الف مسكنالف مسكن 3 ورديةنجمة هليوبوليسالتجمع اتوبيس 28"/>
    <x v="3"/>
    <x v="3"/>
    <x v="3"/>
    <x v="2"/>
    <x v="1"/>
    <s v="اتوبيس 28"/>
    <n v="4297"/>
    <n v="1"/>
    <x v="29"/>
    <n v="128.91"/>
    <n v="4168.09"/>
    <m/>
    <m/>
    <m/>
    <n v="3800"/>
    <m/>
    <n v="497"/>
    <n v="368.09000000000003"/>
  </r>
  <r>
    <n v="3"/>
    <x v="4"/>
    <n v="2026"/>
    <s v="ممدوح كيلاني1قليوب 3 وردية نجمة هليوبوليسالتجمع اتوبيس 28"/>
    <x v="5"/>
    <x v="5"/>
    <x v="5"/>
    <x v="2"/>
    <x v="1"/>
    <s v="اتوبيس 28"/>
    <n v="4297"/>
    <n v="1"/>
    <x v="55"/>
    <n v="128.91"/>
    <n v="4168.09"/>
    <m/>
    <m/>
    <m/>
    <n v="3900"/>
    <m/>
    <n v="397"/>
    <n v="268.09000000000003"/>
  </r>
  <r>
    <n v="3"/>
    <x v="4"/>
    <n v="2026"/>
    <s v="ممدوح كيلاني3المنيب 3وردية نجمة هليوبوليسالتجمع ميكروباص"/>
    <x v="52"/>
    <x v="53"/>
    <x v="6"/>
    <x v="2"/>
    <x v="1"/>
    <s v="ميكروباص"/>
    <n v="3600"/>
    <n v="1"/>
    <x v="56"/>
    <n v="108"/>
    <n v="3492"/>
    <m/>
    <m/>
    <m/>
    <n v="2700"/>
    <m/>
    <n v="900"/>
    <n v="792"/>
  </r>
  <r>
    <n v="3"/>
    <x v="4"/>
    <n v="2026"/>
    <s v="رجب سلامة 1المرج لوجستيكااكتوبر هاي اس "/>
    <x v="7"/>
    <x v="7"/>
    <x v="7"/>
    <x v="3"/>
    <x v="2"/>
    <s v="هاي اس "/>
    <n v="2195"/>
    <n v="1"/>
    <x v="22"/>
    <n v="65.849999999999994"/>
    <n v="2129.15"/>
    <m/>
    <m/>
    <m/>
    <n v="2000"/>
    <m/>
    <n v="195"/>
    <n v="129.15"/>
  </r>
  <r>
    <n v="3"/>
    <x v="4"/>
    <n v="2026"/>
    <s v="رجب سلامة 2 نكلا حضورلوجستيكااكتوبر هاي اس "/>
    <x v="11"/>
    <x v="11"/>
    <x v="10"/>
    <x v="3"/>
    <x v="2"/>
    <s v="هاي اس "/>
    <n v="1024"/>
    <n v="1"/>
    <x v="45"/>
    <n v="30.72"/>
    <n v="993.28"/>
    <m/>
    <m/>
    <m/>
    <n v="1000"/>
    <m/>
    <n v="24"/>
    <n v="-6.7199999999999989"/>
  </r>
  <r>
    <n v="3"/>
    <x v="4"/>
    <n v="2026"/>
    <s v="احمد السيدالمنيب 3وردية لوجستيكااكتوبر هاي اس "/>
    <x v="8"/>
    <x v="8"/>
    <x v="6"/>
    <x v="3"/>
    <x v="2"/>
    <s v="هاي اس "/>
    <n v="4831"/>
    <n v="1"/>
    <x v="50"/>
    <n v="144.93"/>
    <n v="4686.07"/>
    <m/>
    <m/>
    <m/>
    <n v="4000"/>
    <m/>
    <n v="831"/>
    <n v="686.06999999999994"/>
  </r>
  <r>
    <n v="3"/>
    <x v="4"/>
    <n v="2026"/>
    <s v="حسام سعيد1القناطر 3 ورديةلوجستيكااكتوبر هاي اس "/>
    <x v="9"/>
    <x v="9"/>
    <x v="8"/>
    <x v="3"/>
    <x v="2"/>
    <s v="هاي اس "/>
    <n v="4391"/>
    <n v="1"/>
    <x v="6"/>
    <n v="131.72999999999999"/>
    <n v="4259.2700000000004"/>
    <m/>
    <m/>
    <m/>
    <n v="3400"/>
    <m/>
    <n v="991"/>
    <n v="859.27"/>
  </r>
  <r>
    <n v="3"/>
    <x v="4"/>
    <n v="2026"/>
    <s v="حسام سعيد 2نكلا انصرافلوجستيكااكتوبر هاي اس "/>
    <x v="10"/>
    <x v="10"/>
    <x v="9"/>
    <x v="3"/>
    <x v="2"/>
    <s v="هاي اس "/>
    <n v="1024"/>
    <n v="1"/>
    <x v="18"/>
    <n v="30.72"/>
    <n v="993.28"/>
    <m/>
    <m/>
    <m/>
    <n v="900"/>
    <m/>
    <n v="124"/>
    <n v="93.28"/>
  </r>
  <r>
    <n v="3"/>
    <x v="4"/>
    <n v="2026"/>
    <s v="محمد رضا المنوفية لوجستيكااكتوبر هاي اس "/>
    <x v="13"/>
    <x v="13"/>
    <x v="12"/>
    <x v="3"/>
    <x v="2"/>
    <s v="هاي اس "/>
    <n v="2634"/>
    <n v="1"/>
    <x v="20"/>
    <n v="79.02"/>
    <n v="2554.98"/>
    <m/>
    <m/>
    <m/>
    <n v="2150"/>
    <m/>
    <n v="484"/>
    <n v="404.98"/>
  </r>
  <r>
    <n v="3"/>
    <x v="4"/>
    <n v="2026"/>
    <s v="مصطفي شكيويالجلاتمةلوجستيكااكتوبر كوستر "/>
    <x v="14"/>
    <x v="14"/>
    <x v="13"/>
    <x v="3"/>
    <x v="2"/>
    <s v="كوستر "/>
    <n v="3220"/>
    <n v="1"/>
    <x v="58"/>
    <n v="96.6"/>
    <n v="3123.4"/>
    <m/>
    <m/>
    <m/>
    <n v="2750"/>
    <m/>
    <n v="470"/>
    <n v="373.4"/>
  </r>
  <r>
    <n v="3"/>
    <x v="4"/>
    <n v="2026"/>
    <s v="وديع 1الفيوم 1لوجستيكااكتوبر هاي اس "/>
    <x v="16"/>
    <x v="16"/>
    <x v="15"/>
    <x v="3"/>
    <x v="2"/>
    <s v="هاي اس "/>
    <n v="2662"/>
    <n v="1"/>
    <x v="42"/>
    <n v="79.86"/>
    <n v="2582.14"/>
    <m/>
    <m/>
    <m/>
    <n v="2250"/>
    <m/>
    <n v="412"/>
    <n v="332.14"/>
  </r>
  <r>
    <n v="3"/>
    <x v="4"/>
    <n v="2026"/>
    <s v="وديع 2الفيوم 2لوجستيكااكتوبر هاي اس "/>
    <x v="17"/>
    <x v="17"/>
    <x v="16"/>
    <x v="3"/>
    <x v="2"/>
    <s v="هاي اس "/>
    <n v="2662"/>
    <n v="1"/>
    <x v="42"/>
    <n v="79.86"/>
    <n v="2582.14"/>
    <m/>
    <m/>
    <m/>
    <n v="2250"/>
    <m/>
    <n v="412"/>
    <n v="332.14"/>
  </r>
  <r>
    <n v="3"/>
    <x v="4"/>
    <n v="2026"/>
    <s v="احمد عويس المعادي لوجستيكاابورواش هاي اس "/>
    <x v="18"/>
    <x v="18"/>
    <x v="17"/>
    <x v="3"/>
    <x v="3"/>
    <s v="هاي اس "/>
    <n v="2049"/>
    <n v="1"/>
    <x v="59"/>
    <n v="61.47"/>
    <n v="1987.53"/>
    <m/>
    <m/>
    <m/>
    <n v="1650"/>
    <m/>
    <n v="399"/>
    <n v="337.53"/>
  </r>
  <r>
    <n v="3"/>
    <x v="4"/>
    <n v="2026"/>
    <s v="محمد جمال القناطر لوجستيكاابورواش سوزوكي"/>
    <x v="20"/>
    <x v="20"/>
    <x v="18"/>
    <x v="3"/>
    <x v="3"/>
    <s v="سوزوكي"/>
    <n v="1536"/>
    <n v="1"/>
    <x v="45"/>
    <n v="46.08"/>
    <n v="1489.92"/>
    <m/>
    <m/>
    <m/>
    <n v="1000"/>
    <m/>
    <n v="536"/>
    <n v="489.92"/>
  </r>
  <r>
    <n v="3"/>
    <x v="4"/>
    <n v="2026"/>
    <s v="محمد عزمي حدائق اكتوبر لوجستيكااكتوبر هاي اس "/>
    <x v="12"/>
    <x v="12"/>
    <x v="11"/>
    <x v="3"/>
    <x v="2"/>
    <s v="هاي اس "/>
    <n v="1903"/>
    <n v="1"/>
    <x v="57"/>
    <n v="57.089999999999996"/>
    <n v="1845.91"/>
    <m/>
    <m/>
    <m/>
    <n v="1600"/>
    <m/>
    <n v="303"/>
    <n v="245.91"/>
  </r>
  <r>
    <n v="3"/>
    <x v="4"/>
    <n v="2026"/>
    <s v="سعيد كمال م.نصر لوجستيكااكتوبر هاي اس "/>
    <x v="15"/>
    <x v="15"/>
    <x v="14"/>
    <x v="3"/>
    <x v="2"/>
    <s v="هاي اس "/>
    <n v="3367"/>
    <n v="1"/>
    <x v="52"/>
    <n v="101.00999999999999"/>
    <n v="3265.99"/>
    <m/>
    <m/>
    <m/>
    <n v="2600"/>
    <m/>
    <n v="767"/>
    <n v="665.99"/>
  </r>
  <r>
    <n v="3"/>
    <x v="4"/>
    <n v="2026"/>
    <s v="عماد النجار1المرج 2ورديةسعوديالمخاذناتوبيس 28"/>
    <x v="22"/>
    <x v="22"/>
    <x v="19"/>
    <x v="4"/>
    <x v="4"/>
    <s v="اتوبيس 28"/>
    <n v="4119"/>
    <n v="1"/>
    <x v="38"/>
    <n v="123.57"/>
    <n v="3995.43"/>
    <m/>
    <m/>
    <m/>
    <n v="4800"/>
    <m/>
    <n v="-681"/>
    <n v="-804.56999999999994"/>
  </r>
  <r>
    <n v="3"/>
    <x v="4"/>
    <n v="2026"/>
    <s v="عماد النجار2المؤسسة 2ورديةسعوديالمخاذناتوبيس 28"/>
    <x v="23"/>
    <x v="23"/>
    <x v="20"/>
    <x v="4"/>
    <x v="4"/>
    <s v="اتوبيس 28"/>
    <n v="3884"/>
    <n v="1"/>
    <x v="39"/>
    <n v="116.52"/>
    <n v="3767.48"/>
    <m/>
    <m/>
    <m/>
    <n v="4500"/>
    <m/>
    <n v="-616"/>
    <n v="-732.52"/>
  </r>
  <r>
    <n v="3"/>
    <x v="4"/>
    <n v="2026"/>
    <s v="عماد النجار 3الدائري 1ورديةسعوديالمخاذناتوبيس 28"/>
    <x v="24"/>
    <x v="24"/>
    <x v="21"/>
    <x v="4"/>
    <x v="4"/>
    <s v="اتوبيس 28"/>
    <n v="2448"/>
    <n v="1"/>
    <x v="13"/>
    <n v="73.44"/>
    <n v="2374.56"/>
    <m/>
    <m/>
    <m/>
    <n v="2500"/>
    <m/>
    <n v="-52"/>
    <n v="-125.44"/>
  </r>
  <r>
    <n v="3"/>
    <x v="4"/>
    <n v="2026"/>
    <s v="عبد الرحمن1الهرم سعوديدريماتوبيس 28"/>
    <x v="25"/>
    <x v="25"/>
    <x v="22"/>
    <x v="4"/>
    <x v="5"/>
    <s v="اتوبيس 28"/>
    <n v="994"/>
    <n v="1"/>
    <x v="40"/>
    <n v="29.82"/>
    <n v="964.18"/>
    <m/>
    <m/>
    <m/>
    <n v="850"/>
    <m/>
    <n v="144"/>
    <n v="114.18"/>
  </r>
  <r>
    <n v="3"/>
    <x v="4"/>
    <n v="2026"/>
    <s v="عبد الرحمن2المؤسسةسعوديدريماتوبيس 28"/>
    <x v="26"/>
    <x v="26"/>
    <x v="23"/>
    <x v="4"/>
    <x v="5"/>
    <s v="اتوبيس 28"/>
    <n v="994"/>
    <n v="1"/>
    <x v="40"/>
    <n v="29.82"/>
    <n v="964.18"/>
    <m/>
    <m/>
    <m/>
    <n v="850"/>
    <m/>
    <n v="144"/>
    <n v="114.18"/>
  </r>
  <r>
    <n v="3"/>
    <x v="4"/>
    <n v="2026"/>
    <s v="فرج 1حلوانسعوديهايد باركاتوبيس 28"/>
    <x v="27"/>
    <x v="27"/>
    <x v="24"/>
    <x v="4"/>
    <x v="6"/>
    <s v="اتوبيس 28"/>
    <n v="4634"/>
    <n v="1"/>
    <x v="7"/>
    <n v="139.01999999999998"/>
    <n v="4494.9799999999996"/>
    <m/>
    <m/>
    <m/>
    <n v="3750"/>
    <m/>
    <n v="884"/>
    <n v="744.98"/>
  </r>
  <r>
    <n v="3"/>
    <x v="4"/>
    <n v="2026"/>
    <s v="فرج 6حلوان مبيتسعوديهايد باركاتوبيس 28"/>
    <x v="49"/>
    <x v="50"/>
    <x v="41"/>
    <x v="4"/>
    <x v="6"/>
    <s v="اتوبيس 28"/>
    <n v="1482"/>
    <n v="1"/>
    <x v="21"/>
    <n v="44.46"/>
    <n v="1437.54"/>
    <m/>
    <m/>
    <m/>
    <n v="750"/>
    <m/>
    <n v="732"/>
    <n v="687.54"/>
  </r>
  <r>
    <n v="3"/>
    <x v="4"/>
    <n v="2026"/>
    <s v="ممدوح كيلاني 3القومية سعوديهايد باركميكروباص صيني"/>
    <x v="28"/>
    <x v="28"/>
    <x v="25"/>
    <x v="4"/>
    <x v="6"/>
    <s v="ميكروباص صيني"/>
    <n v="2965"/>
    <n v="1"/>
    <x v="13"/>
    <n v="88.95"/>
    <n v="2876.05"/>
    <m/>
    <m/>
    <m/>
    <n v="2500"/>
    <m/>
    <n v="465"/>
    <n v="376.05"/>
  </r>
  <r>
    <n v="3"/>
    <x v="4"/>
    <n v="2026"/>
    <s v="محمد جمال طوسونالمنيبسعوديهايد باركاتوبيس 28"/>
    <x v="47"/>
    <x v="47"/>
    <x v="39"/>
    <x v="4"/>
    <x v="6"/>
    <s v="اتوبيس 28"/>
    <n v="4634"/>
    <n v="1"/>
    <x v="29"/>
    <n v="139.01999999999998"/>
    <n v="4494.9799999999996"/>
    <m/>
    <m/>
    <m/>
    <n v="3800"/>
    <m/>
    <n v="834"/>
    <n v="694.98"/>
  </r>
  <r>
    <n v="3"/>
    <x v="4"/>
    <n v="2026"/>
    <s v="مصطفي رشدي1المنيب 2 ورديةسعوديميفيداميكروباص صيني"/>
    <x v="29"/>
    <x v="29"/>
    <x v="26"/>
    <x v="4"/>
    <x v="7"/>
    <s v="ميكروباص صيني"/>
    <n v="2965"/>
    <n v="1"/>
    <x v="20"/>
    <n v="88.95"/>
    <n v="2876.05"/>
    <m/>
    <m/>
    <m/>
    <n v="2150"/>
    <m/>
    <n v="815"/>
    <n v="726.05"/>
  </r>
  <r>
    <n v="3"/>
    <x v="4"/>
    <n v="2026"/>
    <s v="فرج 2حلوان 2 ورديةسعوديميفيداميكروباص صيني"/>
    <x v="31"/>
    <x v="31"/>
    <x v="28"/>
    <x v="4"/>
    <x v="7"/>
    <s v="ميكروباص صيني"/>
    <n v="2965"/>
    <n v="1"/>
    <x v="42"/>
    <n v="88.95"/>
    <n v="2876.05"/>
    <m/>
    <m/>
    <m/>
    <n v="2250"/>
    <m/>
    <n v="715"/>
    <n v="626.04999999999995"/>
  </r>
  <r>
    <n v="3"/>
    <x v="4"/>
    <n v="2026"/>
    <s v="فرج 3حلوان 2 ورديةسعوديالقطاميةاتوبيس 28"/>
    <x v="32"/>
    <x v="32"/>
    <x v="28"/>
    <x v="4"/>
    <x v="8"/>
    <s v="اتوبيس 28"/>
    <n v="3415"/>
    <n v="1"/>
    <x v="6"/>
    <n v="102.45"/>
    <n v="3312.55"/>
    <m/>
    <m/>
    <m/>
    <n v="3400"/>
    <m/>
    <n v="15"/>
    <n v="-87.45"/>
  </r>
  <r>
    <n v="3"/>
    <x v="4"/>
    <n v="2026"/>
    <s v="فرج 4مايو ورديةسعوديالقطاميةميكروباص"/>
    <x v="33"/>
    <x v="33"/>
    <x v="29"/>
    <x v="4"/>
    <x v="8"/>
    <s v="ميكروباص"/>
    <n v="1222"/>
    <n v="1"/>
    <x v="43"/>
    <n v="36.659999999999997"/>
    <n v="1185.3399999999999"/>
    <m/>
    <m/>
    <m/>
    <n v="1180"/>
    <m/>
    <n v="42"/>
    <n v="5.3400000000000034"/>
  </r>
  <r>
    <n v="3"/>
    <x v="4"/>
    <n v="2026"/>
    <s v="مصطفي رشدي3المنيب5شفتسعوديالقطاميةاتوبيس 28"/>
    <x v="34"/>
    <x v="34"/>
    <x v="30"/>
    <x v="4"/>
    <x v="8"/>
    <s v="اتوبيس 28"/>
    <n v="2649"/>
    <n v="1"/>
    <x v="44"/>
    <n v="79.47"/>
    <n v="2569.5300000000002"/>
    <m/>
    <m/>
    <m/>
    <n v="2060"/>
    <m/>
    <n v="589"/>
    <n v="509.53"/>
  </r>
  <r>
    <n v="3"/>
    <x v="4"/>
    <n v="2026"/>
    <s v="مصطفي رشدي4المنيب Wصباحيةسعوديالقطاميةاتوبيس 28"/>
    <x v="35"/>
    <x v="35"/>
    <x v="31"/>
    <x v="4"/>
    <x v="8"/>
    <s v="اتوبيس 28"/>
    <n v="1059"/>
    <n v="1"/>
    <x v="45"/>
    <n v="31.77"/>
    <n v="1027.23"/>
    <m/>
    <m/>
    <m/>
    <n v="1000"/>
    <m/>
    <n v="59"/>
    <n v="27.23"/>
  </r>
  <r>
    <n v="3"/>
    <x v="4"/>
    <n v="2026"/>
    <s v="مصطفي رشدي5صقر 2 ورديةسعوديالقطاميةاتوبيس 28"/>
    <x v="36"/>
    <x v="36"/>
    <x v="32"/>
    <x v="4"/>
    <x v="8"/>
    <s v="اتوبيس 28"/>
    <n v="2120"/>
    <n v="1"/>
    <x v="46"/>
    <n v="63.599999999999994"/>
    <n v="2056.4"/>
    <m/>
    <m/>
    <m/>
    <n v="1780"/>
    <m/>
    <n v="340"/>
    <n v="276.39999999999998"/>
  </r>
  <r>
    <n v="3"/>
    <x v="4"/>
    <n v="2026"/>
    <s v="مصطفي رشدي6المنيب 2 ورديةسعوديالقطاميةاتوبيس 28"/>
    <x v="50"/>
    <x v="51"/>
    <x v="26"/>
    <x v="4"/>
    <x v="8"/>
    <s v="اتوبيس 28"/>
    <n v="3944"/>
    <n v="1"/>
    <x v="5"/>
    <n v="118.32"/>
    <n v="3825.68"/>
    <m/>
    <m/>
    <n v="200"/>
    <n v="3800"/>
    <m/>
    <n v="344"/>
    <n v="225.68"/>
  </r>
  <r>
    <n v="3"/>
    <x v="4"/>
    <n v="2026"/>
    <s v="كرم ترك 1قليوب 2 ورديةسعوديالقطاميةاتوبيس 28"/>
    <x v="37"/>
    <x v="37"/>
    <x v="33"/>
    <x v="4"/>
    <x v="8"/>
    <s v="اتوبيس 28"/>
    <n v="3959"/>
    <n v="1"/>
    <x v="47"/>
    <n v="118.77"/>
    <n v="3840.23"/>
    <m/>
    <m/>
    <m/>
    <n v="4200"/>
    <m/>
    <n v="-241"/>
    <n v="-359.77"/>
  </r>
  <r>
    <n v="3"/>
    <x v="4"/>
    <n v="2026"/>
    <s v="كرم ترك 2قليوب 2 ورديةسعوديمدينتي اتوبيس 28"/>
    <x v="39"/>
    <x v="39"/>
    <x v="33"/>
    <x v="4"/>
    <x v="9"/>
    <s v="اتوبيس 28"/>
    <n v="4634"/>
    <n v="1"/>
    <x v="49"/>
    <n v="139.01999999999998"/>
    <n v="4494.9799999999996"/>
    <m/>
    <m/>
    <m/>
    <n v="4150"/>
    <m/>
    <n v="484"/>
    <n v="344.98"/>
  </r>
  <r>
    <n v="3"/>
    <x v="4"/>
    <n v="2026"/>
    <s v="كرم ترك 3قليوب 1 ورديةسعوديمدينتي اتوبيس 28"/>
    <x v="40"/>
    <x v="40"/>
    <x v="4"/>
    <x v="4"/>
    <x v="9"/>
    <s v="اتوبيس 28"/>
    <n v="4634"/>
    <n v="1"/>
    <x v="50"/>
    <n v="139.01999999999998"/>
    <n v="4494.9799999999996"/>
    <m/>
    <m/>
    <m/>
    <n v="4000"/>
    <m/>
    <n v="634"/>
    <n v="494.98"/>
  </r>
  <r>
    <n v="3"/>
    <x v="4"/>
    <n v="2026"/>
    <s v="كرم ترك 4عدلي منصور شفتسعوديمدينتي اتوبيس 28"/>
    <x v="41"/>
    <x v="41"/>
    <x v="34"/>
    <x v="4"/>
    <x v="9"/>
    <s v="اتوبيس 28"/>
    <n v="741"/>
    <n v="1"/>
    <x v="33"/>
    <n v="22.23"/>
    <n v="718.77"/>
    <m/>
    <m/>
    <m/>
    <n v="500"/>
    <m/>
    <n v="241"/>
    <n v="218.77"/>
  </r>
  <r>
    <n v="3"/>
    <x v="4"/>
    <n v="2026"/>
    <s v="عماد النجار 4قليوب بيتوينسعوديمدينتي اتوبيس 28"/>
    <x v="42"/>
    <x v="42"/>
    <x v="35"/>
    <x v="4"/>
    <x v="9"/>
    <s v="اتوبيس 28"/>
    <n v="1482"/>
    <n v="1"/>
    <x v="16"/>
    <n v="44.46"/>
    <n v="1437.54"/>
    <m/>
    <m/>
    <m/>
    <n v="1400"/>
    <m/>
    <n v="82"/>
    <n v="37.54"/>
  </r>
  <r>
    <n v="3"/>
    <x v="4"/>
    <n v="2026"/>
    <s v="ممدوح كيلاني6المنيب 1 وردية سعوديمدينتي ميكروباص صيني"/>
    <x v="43"/>
    <x v="43"/>
    <x v="36"/>
    <x v="4"/>
    <x v="9"/>
    <s v="ميكروباص صيني"/>
    <n v="1482"/>
    <n v="1"/>
    <x v="51"/>
    <n v="44.46"/>
    <n v="1437.54"/>
    <m/>
    <m/>
    <m/>
    <n v="1350"/>
    <m/>
    <n v="132"/>
    <n v="87.539999999999992"/>
  </r>
  <r>
    <n v="3"/>
    <x v="4"/>
    <n v="2026"/>
    <s v="ممدوح كيلاني4المنيب 2 وردية سعوديمدينتي ميكروباص صيني"/>
    <x v="44"/>
    <x v="44"/>
    <x v="37"/>
    <x v="4"/>
    <x v="9"/>
    <s v="ميكروباص صيني"/>
    <n v="2965"/>
    <n v="1"/>
    <x v="52"/>
    <n v="88.95"/>
    <n v="2876.05"/>
    <m/>
    <m/>
    <m/>
    <n v="2600"/>
    <m/>
    <n v="365"/>
    <n v="276.05"/>
  </r>
  <r>
    <n v="3"/>
    <x v="4"/>
    <n v="2026"/>
    <s v="فرج 5حلوان 2 ورديةسعوديمدينتي اتوبيس 28"/>
    <x v="45"/>
    <x v="45"/>
    <x v="28"/>
    <x v="4"/>
    <x v="9"/>
    <s v="اتوبيس 28"/>
    <n v="4634"/>
    <n v="1"/>
    <x v="19"/>
    <n v="139.01999999999998"/>
    <n v="4494.9799999999996"/>
    <m/>
    <m/>
    <m/>
    <n v="4100"/>
    <m/>
    <n v="534"/>
    <n v="394.98"/>
  </r>
  <r>
    <n v="3"/>
    <x v="4"/>
    <n v="2026"/>
    <s v="سيد الحاويالحلميةسعوديمدينتي اتوبيس 28"/>
    <x v="46"/>
    <x v="46"/>
    <x v="38"/>
    <x v="4"/>
    <x v="9"/>
    <s v="اتوبيس 28"/>
    <n v="4634"/>
    <n v="1"/>
    <x v="7"/>
    <n v="139.01999999999998"/>
    <n v="4494.9799999999996"/>
    <m/>
    <m/>
    <m/>
    <n v="3750"/>
    <m/>
    <n v="884"/>
    <n v="744.98"/>
  </r>
  <r>
    <n v="3"/>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4"/>
    <x v="4"/>
    <n v="2026"/>
    <s v="مصطفي قليوبقليوب FIRST STARTم.نصر ميكروباص صيني"/>
    <x v="0"/>
    <x v="0"/>
    <x v="0"/>
    <x v="0"/>
    <x v="0"/>
    <s v="ميكروباص صيني"/>
    <n v="1250"/>
    <n v="1"/>
    <x v="35"/>
    <n v="37.5"/>
    <n v="1212.5"/>
    <m/>
    <m/>
    <m/>
    <n v="1200"/>
    <m/>
    <n v="50"/>
    <n v="12.5"/>
  </r>
  <r>
    <n v="4"/>
    <x v="4"/>
    <n v="2026"/>
    <s v="عمرو برعي الجراجFLITCH AND GRAINالتجمع ميكروباص صيني"/>
    <x v="2"/>
    <x v="2"/>
    <x v="2"/>
    <x v="1"/>
    <x v="1"/>
    <s v="ميكروباص صيني"/>
    <n v="1300"/>
    <n v="1"/>
    <x v="23"/>
    <n v="39"/>
    <n v="1261"/>
    <m/>
    <m/>
    <m/>
    <n v="1050"/>
    <m/>
    <n v="250"/>
    <n v="211"/>
  </r>
  <r>
    <n v="4"/>
    <x v="4"/>
    <n v="2026"/>
    <s v="مصطفي الف مسكنالف مسكن 3 ورديةنجمة هليوبوليسالتجمع اتوبيس 28"/>
    <x v="3"/>
    <x v="3"/>
    <x v="3"/>
    <x v="2"/>
    <x v="1"/>
    <s v="اتوبيس 28"/>
    <n v="4297"/>
    <n v="1"/>
    <x v="29"/>
    <n v="128.91"/>
    <n v="4168.09"/>
    <m/>
    <m/>
    <m/>
    <n v="3800"/>
    <m/>
    <n v="497"/>
    <n v="368.09000000000003"/>
  </r>
  <r>
    <n v="4"/>
    <x v="4"/>
    <n v="2026"/>
    <s v="ممدوح كيلاني1قليوب 3 وردية نجمة هليوبوليسالتجمع اتوبيس 28"/>
    <x v="5"/>
    <x v="5"/>
    <x v="5"/>
    <x v="2"/>
    <x v="1"/>
    <s v="اتوبيس 28"/>
    <n v="4297"/>
    <n v="1"/>
    <x v="55"/>
    <n v="128.91"/>
    <n v="4168.09"/>
    <m/>
    <m/>
    <m/>
    <n v="3900"/>
    <m/>
    <n v="397"/>
    <n v="268.09000000000003"/>
  </r>
  <r>
    <n v="4"/>
    <x v="4"/>
    <n v="2026"/>
    <s v="ممدوح كيلاني3المنيب 3وردية نجمة هليوبوليسالتجمع ميكروباص"/>
    <x v="52"/>
    <x v="53"/>
    <x v="6"/>
    <x v="2"/>
    <x v="1"/>
    <s v="ميكروباص"/>
    <n v="3600"/>
    <n v="1"/>
    <x v="56"/>
    <n v="108"/>
    <n v="3492"/>
    <m/>
    <m/>
    <m/>
    <n v="2700"/>
    <m/>
    <n v="900"/>
    <n v="792"/>
  </r>
  <r>
    <n v="4"/>
    <x v="4"/>
    <n v="2026"/>
    <s v="رجب سلامة 1المرج لوجستيكااكتوبر هاي اس "/>
    <x v="7"/>
    <x v="7"/>
    <x v="7"/>
    <x v="3"/>
    <x v="2"/>
    <s v="هاي اس "/>
    <n v="2195"/>
    <n v="1"/>
    <x v="22"/>
    <n v="65.849999999999994"/>
    <n v="2129.15"/>
    <m/>
    <m/>
    <m/>
    <n v="2000"/>
    <m/>
    <n v="195"/>
    <n v="129.15"/>
  </r>
  <r>
    <n v="4"/>
    <x v="4"/>
    <n v="2026"/>
    <s v="رجب سلامة 2 نكلا حضورلوجستيكااكتوبر هاي اس "/>
    <x v="11"/>
    <x v="11"/>
    <x v="10"/>
    <x v="3"/>
    <x v="2"/>
    <s v="هاي اس "/>
    <n v="1024"/>
    <n v="1"/>
    <x v="45"/>
    <n v="30.72"/>
    <n v="993.28"/>
    <m/>
    <m/>
    <m/>
    <n v="1000"/>
    <m/>
    <n v="24"/>
    <n v="-6.7199999999999989"/>
  </r>
  <r>
    <n v="4"/>
    <x v="4"/>
    <n v="2026"/>
    <s v="احمد السيدالمنيب 3وردية لوجستيكااكتوبر هاي اس "/>
    <x v="8"/>
    <x v="8"/>
    <x v="6"/>
    <x v="3"/>
    <x v="2"/>
    <s v="هاي اس "/>
    <n v="4831"/>
    <n v="1"/>
    <x v="50"/>
    <n v="144.93"/>
    <n v="4686.07"/>
    <m/>
    <m/>
    <m/>
    <n v="4000"/>
    <m/>
    <n v="831"/>
    <n v="686.06999999999994"/>
  </r>
  <r>
    <n v="4"/>
    <x v="4"/>
    <n v="2026"/>
    <s v="حسام سعيد1القناطر 3 ورديةلوجستيكااكتوبر هاي اس "/>
    <x v="9"/>
    <x v="9"/>
    <x v="8"/>
    <x v="3"/>
    <x v="2"/>
    <s v="هاي اس "/>
    <n v="4391"/>
    <n v="1"/>
    <x v="6"/>
    <n v="131.72999999999999"/>
    <n v="4259.2700000000004"/>
    <m/>
    <m/>
    <m/>
    <n v="3400"/>
    <m/>
    <n v="991"/>
    <n v="859.27"/>
  </r>
  <r>
    <n v="4"/>
    <x v="4"/>
    <n v="2026"/>
    <s v="حسام سعيد 2نكلا انصرافلوجستيكااكتوبر هاي اس "/>
    <x v="10"/>
    <x v="10"/>
    <x v="9"/>
    <x v="3"/>
    <x v="2"/>
    <s v="هاي اس "/>
    <n v="1024"/>
    <n v="1"/>
    <x v="18"/>
    <n v="30.72"/>
    <n v="993.28"/>
    <m/>
    <m/>
    <m/>
    <n v="900"/>
    <m/>
    <n v="124"/>
    <n v="93.28"/>
  </r>
  <r>
    <n v="4"/>
    <x v="4"/>
    <n v="2026"/>
    <s v="محمد رضا المنوفية لوجستيكااكتوبر هاي اس "/>
    <x v="13"/>
    <x v="13"/>
    <x v="12"/>
    <x v="3"/>
    <x v="2"/>
    <s v="هاي اس "/>
    <n v="2634"/>
    <n v="1"/>
    <x v="20"/>
    <n v="79.02"/>
    <n v="2554.98"/>
    <m/>
    <m/>
    <m/>
    <n v="2150"/>
    <m/>
    <n v="484"/>
    <n v="404.98"/>
  </r>
  <r>
    <n v="4"/>
    <x v="4"/>
    <n v="2026"/>
    <s v="مصطفي شكيويالجلاتمةلوجستيكااكتوبر كوستر "/>
    <x v="14"/>
    <x v="14"/>
    <x v="13"/>
    <x v="3"/>
    <x v="2"/>
    <s v="كوستر "/>
    <n v="3220"/>
    <n v="1"/>
    <x v="58"/>
    <n v="96.6"/>
    <n v="3123.4"/>
    <m/>
    <m/>
    <m/>
    <n v="2750"/>
    <m/>
    <n v="470"/>
    <n v="373.4"/>
  </r>
  <r>
    <n v="4"/>
    <x v="4"/>
    <n v="2026"/>
    <s v="وديع 1الفيوم 1لوجستيكااكتوبر هاي اس "/>
    <x v="16"/>
    <x v="16"/>
    <x v="15"/>
    <x v="3"/>
    <x v="2"/>
    <s v="هاي اس "/>
    <n v="2662"/>
    <n v="1"/>
    <x v="42"/>
    <n v="79.86"/>
    <n v="2582.14"/>
    <m/>
    <m/>
    <m/>
    <n v="2250"/>
    <m/>
    <n v="412"/>
    <n v="332.14"/>
  </r>
  <r>
    <n v="4"/>
    <x v="4"/>
    <n v="2026"/>
    <s v="وديع 2الفيوم 2لوجستيكااكتوبر هاي اس "/>
    <x v="17"/>
    <x v="17"/>
    <x v="16"/>
    <x v="3"/>
    <x v="2"/>
    <s v="هاي اس "/>
    <n v="2662"/>
    <n v="1"/>
    <x v="42"/>
    <n v="79.86"/>
    <n v="2582.14"/>
    <m/>
    <m/>
    <m/>
    <n v="2250"/>
    <m/>
    <n v="412"/>
    <n v="332.14"/>
  </r>
  <r>
    <n v="4"/>
    <x v="4"/>
    <n v="2026"/>
    <s v="احمد عويس المعادي لوجستيكاابورواش هاي اس "/>
    <x v="18"/>
    <x v="18"/>
    <x v="17"/>
    <x v="3"/>
    <x v="3"/>
    <s v="هاي اس "/>
    <n v="2049"/>
    <n v="1"/>
    <x v="59"/>
    <n v="61.47"/>
    <n v="1987.53"/>
    <m/>
    <m/>
    <m/>
    <n v="1650"/>
    <m/>
    <n v="399"/>
    <n v="337.53"/>
  </r>
  <r>
    <n v="4"/>
    <x v="4"/>
    <n v="2026"/>
    <s v="محمد جمال القناطر لوجستيكاابورواش سوزوكي"/>
    <x v="20"/>
    <x v="20"/>
    <x v="18"/>
    <x v="3"/>
    <x v="3"/>
    <s v="سوزوكي"/>
    <n v="1536"/>
    <n v="1"/>
    <x v="45"/>
    <n v="46.08"/>
    <n v="1489.92"/>
    <m/>
    <m/>
    <m/>
    <n v="1000"/>
    <m/>
    <n v="536"/>
    <n v="489.92"/>
  </r>
  <r>
    <n v="4"/>
    <x v="4"/>
    <n v="2026"/>
    <s v="محمد عزمي حدائق اكتوبر لوجستيكااكتوبر هاي اس "/>
    <x v="12"/>
    <x v="12"/>
    <x v="11"/>
    <x v="3"/>
    <x v="2"/>
    <s v="هاي اس "/>
    <n v="1903"/>
    <n v="1"/>
    <x v="57"/>
    <n v="57.089999999999996"/>
    <n v="1845.91"/>
    <m/>
    <m/>
    <m/>
    <n v="1600"/>
    <m/>
    <n v="303"/>
    <n v="245.91"/>
  </r>
  <r>
    <n v="4"/>
    <x v="4"/>
    <n v="2026"/>
    <s v="سعيد كمال م.نصر لوجستيكااكتوبر هاي اس "/>
    <x v="15"/>
    <x v="15"/>
    <x v="14"/>
    <x v="3"/>
    <x v="2"/>
    <s v="هاي اس "/>
    <n v="3367"/>
    <n v="1"/>
    <x v="52"/>
    <n v="101.00999999999999"/>
    <n v="3265.99"/>
    <m/>
    <m/>
    <m/>
    <n v="2600"/>
    <m/>
    <n v="767"/>
    <n v="665.99"/>
  </r>
  <r>
    <n v="4"/>
    <x v="4"/>
    <n v="2026"/>
    <s v="عماد النجار1المرج 2ورديةسعوديالمخاذناتوبيس 28"/>
    <x v="22"/>
    <x v="22"/>
    <x v="19"/>
    <x v="4"/>
    <x v="4"/>
    <s v="اتوبيس 28"/>
    <n v="4119"/>
    <n v="1"/>
    <x v="38"/>
    <n v="123.57"/>
    <n v="3995.43"/>
    <m/>
    <m/>
    <m/>
    <n v="4800"/>
    <m/>
    <n v="-681"/>
    <n v="-804.56999999999994"/>
  </r>
  <r>
    <n v="4"/>
    <x v="4"/>
    <n v="2026"/>
    <s v="عماد النجار2المؤسسة 2ورديةسعوديالمخاذناتوبيس 28"/>
    <x v="23"/>
    <x v="23"/>
    <x v="20"/>
    <x v="4"/>
    <x v="4"/>
    <s v="اتوبيس 28"/>
    <n v="3884"/>
    <n v="1"/>
    <x v="39"/>
    <n v="116.52"/>
    <n v="3767.48"/>
    <m/>
    <m/>
    <m/>
    <n v="4500"/>
    <m/>
    <n v="-616"/>
    <n v="-732.52"/>
  </r>
  <r>
    <n v="4"/>
    <x v="4"/>
    <n v="2026"/>
    <s v="عماد النجار 3الدائري 1ورديةسعوديالمخاذناتوبيس 28"/>
    <x v="24"/>
    <x v="24"/>
    <x v="21"/>
    <x v="4"/>
    <x v="4"/>
    <s v="اتوبيس 28"/>
    <n v="2448"/>
    <n v="1"/>
    <x v="13"/>
    <n v="73.44"/>
    <n v="2374.56"/>
    <m/>
    <m/>
    <m/>
    <n v="2500"/>
    <m/>
    <n v="-52"/>
    <n v="-125.44"/>
  </r>
  <r>
    <n v="4"/>
    <x v="4"/>
    <n v="2026"/>
    <s v="عبد الرحمن1الهرم سعوديدريماتوبيس 28"/>
    <x v="25"/>
    <x v="25"/>
    <x v="22"/>
    <x v="4"/>
    <x v="5"/>
    <s v="اتوبيس 28"/>
    <n v="994"/>
    <n v="1"/>
    <x v="40"/>
    <n v="29.82"/>
    <n v="964.18"/>
    <m/>
    <m/>
    <m/>
    <n v="850"/>
    <m/>
    <n v="144"/>
    <n v="114.18"/>
  </r>
  <r>
    <n v="4"/>
    <x v="4"/>
    <n v="2026"/>
    <s v="عبد الرحمن2المؤسسةسعوديدريماتوبيس 28"/>
    <x v="26"/>
    <x v="26"/>
    <x v="23"/>
    <x v="4"/>
    <x v="5"/>
    <s v="اتوبيس 28"/>
    <n v="994"/>
    <n v="1"/>
    <x v="40"/>
    <n v="29.82"/>
    <n v="964.18"/>
    <m/>
    <m/>
    <m/>
    <n v="850"/>
    <m/>
    <n v="144"/>
    <n v="114.18"/>
  </r>
  <r>
    <n v="4"/>
    <x v="4"/>
    <n v="2026"/>
    <s v="فرج 1حلوانسعوديهايد باركاتوبيس 28"/>
    <x v="27"/>
    <x v="27"/>
    <x v="24"/>
    <x v="4"/>
    <x v="6"/>
    <s v="اتوبيس 28"/>
    <n v="4634"/>
    <n v="1"/>
    <x v="7"/>
    <n v="139.01999999999998"/>
    <n v="4494.9799999999996"/>
    <m/>
    <m/>
    <m/>
    <n v="3750"/>
    <m/>
    <n v="884"/>
    <n v="744.98"/>
  </r>
  <r>
    <n v="4"/>
    <x v="4"/>
    <n v="2026"/>
    <s v="فرج 6حلوان مبيتسعوديهايد باركاتوبيس 28"/>
    <x v="49"/>
    <x v="50"/>
    <x v="41"/>
    <x v="4"/>
    <x v="6"/>
    <s v="اتوبيس 28"/>
    <n v="1482"/>
    <n v="1"/>
    <x v="21"/>
    <n v="44.46"/>
    <n v="1437.54"/>
    <m/>
    <m/>
    <m/>
    <n v="750"/>
    <m/>
    <n v="732"/>
    <n v="687.54"/>
  </r>
  <r>
    <n v="4"/>
    <x v="4"/>
    <n v="2026"/>
    <s v="ممدوح كيلاني 3القومية سعوديهايد باركميكروباص صيني"/>
    <x v="28"/>
    <x v="28"/>
    <x v="25"/>
    <x v="4"/>
    <x v="6"/>
    <s v="ميكروباص صيني"/>
    <n v="2965"/>
    <n v="1"/>
    <x v="13"/>
    <n v="88.95"/>
    <n v="2876.05"/>
    <m/>
    <m/>
    <m/>
    <n v="2500"/>
    <m/>
    <n v="465"/>
    <n v="376.05"/>
  </r>
  <r>
    <n v="4"/>
    <x v="4"/>
    <n v="2026"/>
    <s v="محمد جمال طوسونالمنيبسعوديهايد باركاتوبيس 28"/>
    <x v="47"/>
    <x v="47"/>
    <x v="39"/>
    <x v="4"/>
    <x v="6"/>
    <s v="اتوبيس 28"/>
    <n v="4634"/>
    <n v="1"/>
    <x v="29"/>
    <n v="139.01999999999998"/>
    <n v="4494.9799999999996"/>
    <m/>
    <m/>
    <m/>
    <n v="3800"/>
    <m/>
    <n v="834"/>
    <n v="694.98"/>
  </r>
  <r>
    <n v="4"/>
    <x v="4"/>
    <n v="2026"/>
    <s v="مصطفي رشدي1المنيب 2 ورديةسعوديميفيداميكروباص صيني"/>
    <x v="29"/>
    <x v="29"/>
    <x v="26"/>
    <x v="4"/>
    <x v="7"/>
    <s v="ميكروباص صيني"/>
    <n v="2965"/>
    <n v="1"/>
    <x v="20"/>
    <n v="88.95"/>
    <n v="2876.05"/>
    <m/>
    <m/>
    <m/>
    <n v="2150"/>
    <m/>
    <n v="815"/>
    <n v="726.05"/>
  </r>
  <r>
    <n v="4"/>
    <x v="4"/>
    <n v="2026"/>
    <s v="فرج 2حلوان 2 ورديةسعوديميفيداميكروباص صيني"/>
    <x v="31"/>
    <x v="31"/>
    <x v="28"/>
    <x v="4"/>
    <x v="7"/>
    <s v="ميكروباص صيني"/>
    <n v="2965"/>
    <n v="1"/>
    <x v="42"/>
    <n v="88.95"/>
    <n v="2876.05"/>
    <m/>
    <m/>
    <m/>
    <n v="2250"/>
    <m/>
    <n v="715"/>
    <n v="626.04999999999995"/>
  </r>
  <r>
    <n v="4"/>
    <x v="4"/>
    <n v="2026"/>
    <s v="فرج 3حلوان 2 ورديةسعوديالقطاميةاتوبيس 28"/>
    <x v="32"/>
    <x v="32"/>
    <x v="28"/>
    <x v="4"/>
    <x v="8"/>
    <s v="اتوبيس 28"/>
    <n v="3415"/>
    <n v="1"/>
    <x v="6"/>
    <n v="102.45"/>
    <n v="3312.55"/>
    <m/>
    <m/>
    <m/>
    <n v="3400"/>
    <m/>
    <n v="15"/>
    <n v="-87.45"/>
  </r>
  <r>
    <n v="4"/>
    <x v="4"/>
    <n v="2026"/>
    <s v="فرج 4مايو ورديةسعوديالقطاميةميكروباص"/>
    <x v="33"/>
    <x v="33"/>
    <x v="29"/>
    <x v="4"/>
    <x v="8"/>
    <s v="ميكروباص"/>
    <n v="1222"/>
    <n v="1"/>
    <x v="43"/>
    <n v="36.659999999999997"/>
    <n v="1185.3399999999999"/>
    <m/>
    <m/>
    <m/>
    <n v="1180"/>
    <m/>
    <n v="42"/>
    <n v="5.3400000000000034"/>
  </r>
  <r>
    <n v="4"/>
    <x v="4"/>
    <n v="2026"/>
    <s v="مصطفي رشدي3المنيب5شفتسعوديالقطاميةاتوبيس 28"/>
    <x v="34"/>
    <x v="34"/>
    <x v="30"/>
    <x v="4"/>
    <x v="8"/>
    <s v="اتوبيس 28"/>
    <n v="2649"/>
    <n v="1"/>
    <x v="44"/>
    <n v="79.47"/>
    <n v="2569.5300000000002"/>
    <m/>
    <m/>
    <m/>
    <n v="2060"/>
    <m/>
    <n v="589"/>
    <n v="509.53"/>
  </r>
  <r>
    <n v="4"/>
    <x v="4"/>
    <n v="2026"/>
    <s v="مصطفي رشدي4المنيب Wصباحيةسعوديالقطاميةاتوبيس 28"/>
    <x v="35"/>
    <x v="35"/>
    <x v="31"/>
    <x v="4"/>
    <x v="8"/>
    <s v="اتوبيس 28"/>
    <n v="1059"/>
    <n v="1"/>
    <x v="45"/>
    <n v="31.77"/>
    <n v="1027.23"/>
    <m/>
    <m/>
    <m/>
    <n v="1000"/>
    <m/>
    <n v="59"/>
    <n v="27.23"/>
  </r>
  <r>
    <n v="4"/>
    <x v="4"/>
    <n v="2026"/>
    <s v="مصطفي رشدي5صقر 2 ورديةسعوديالقطاميةاتوبيس 28"/>
    <x v="36"/>
    <x v="36"/>
    <x v="32"/>
    <x v="4"/>
    <x v="8"/>
    <s v="اتوبيس 28"/>
    <n v="2120"/>
    <n v="1"/>
    <x v="46"/>
    <n v="63.599999999999994"/>
    <n v="2056.4"/>
    <m/>
    <m/>
    <m/>
    <n v="1780"/>
    <m/>
    <n v="340"/>
    <n v="276.39999999999998"/>
  </r>
  <r>
    <n v="4"/>
    <x v="4"/>
    <n v="2026"/>
    <s v="مصطفي رشدي6المنيب 2 ورديةسعوديالقطاميةاتوبيس 28"/>
    <x v="50"/>
    <x v="51"/>
    <x v="26"/>
    <x v="4"/>
    <x v="8"/>
    <s v="اتوبيس 28"/>
    <n v="3944"/>
    <n v="1"/>
    <x v="5"/>
    <n v="118.32"/>
    <n v="3825.68"/>
    <m/>
    <m/>
    <n v="200"/>
    <n v="3800"/>
    <m/>
    <n v="344"/>
    <n v="225.68"/>
  </r>
  <r>
    <n v="4"/>
    <x v="4"/>
    <n v="2026"/>
    <s v="كرم ترك 1قليوب 2 ورديةسعوديالقطاميةاتوبيس 28"/>
    <x v="37"/>
    <x v="37"/>
    <x v="33"/>
    <x v="4"/>
    <x v="8"/>
    <s v="اتوبيس 28"/>
    <n v="3959"/>
    <n v="1"/>
    <x v="47"/>
    <n v="118.77"/>
    <n v="3840.23"/>
    <m/>
    <m/>
    <m/>
    <n v="4200"/>
    <m/>
    <n v="-241"/>
    <n v="-359.77"/>
  </r>
  <r>
    <n v="4"/>
    <x v="4"/>
    <n v="2026"/>
    <s v="كرم ترك 2قليوب 2 ورديةسعوديمدينتي اتوبيس 28"/>
    <x v="39"/>
    <x v="39"/>
    <x v="33"/>
    <x v="4"/>
    <x v="9"/>
    <s v="اتوبيس 28"/>
    <n v="4634"/>
    <n v="1"/>
    <x v="49"/>
    <n v="139.01999999999998"/>
    <n v="4494.9799999999996"/>
    <m/>
    <m/>
    <m/>
    <n v="4150"/>
    <m/>
    <n v="484"/>
    <n v="344.98"/>
  </r>
  <r>
    <n v="4"/>
    <x v="4"/>
    <n v="2026"/>
    <s v="كرم ترك 3قليوب 1 ورديةسعوديمدينتي اتوبيس 28"/>
    <x v="40"/>
    <x v="40"/>
    <x v="4"/>
    <x v="4"/>
    <x v="9"/>
    <s v="اتوبيس 28"/>
    <n v="4634"/>
    <n v="1"/>
    <x v="50"/>
    <n v="139.01999999999998"/>
    <n v="4494.9799999999996"/>
    <m/>
    <m/>
    <m/>
    <n v="4000"/>
    <m/>
    <n v="634"/>
    <n v="494.98"/>
  </r>
  <r>
    <n v="4"/>
    <x v="4"/>
    <n v="2026"/>
    <s v="كرم ترك 4عدلي منصور شفتسعوديمدينتي اتوبيس 28"/>
    <x v="41"/>
    <x v="41"/>
    <x v="34"/>
    <x v="4"/>
    <x v="9"/>
    <s v="اتوبيس 28"/>
    <n v="741"/>
    <n v="1"/>
    <x v="33"/>
    <n v="22.23"/>
    <n v="718.77"/>
    <m/>
    <m/>
    <m/>
    <n v="500"/>
    <m/>
    <n v="241"/>
    <n v="218.77"/>
  </r>
  <r>
    <n v="4"/>
    <x v="4"/>
    <n v="2026"/>
    <s v="عماد النجار 4قليوب بيتوينسعوديمدينتي اتوبيس 28"/>
    <x v="42"/>
    <x v="42"/>
    <x v="35"/>
    <x v="4"/>
    <x v="9"/>
    <s v="اتوبيس 28"/>
    <n v="1482"/>
    <n v="1"/>
    <x v="16"/>
    <n v="44.46"/>
    <n v="1437.54"/>
    <m/>
    <m/>
    <m/>
    <n v="1400"/>
    <m/>
    <n v="82"/>
    <n v="37.54"/>
  </r>
  <r>
    <n v="4"/>
    <x v="4"/>
    <n v="2026"/>
    <s v="ممدوح كيلاني6المنيب 1 وردية سعوديمدينتي ميكروباص صيني"/>
    <x v="43"/>
    <x v="43"/>
    <x v="36"/>
    <x v="4"/>
    <x v="9"/>
    <s v="ميكروباص صيني"/>
    <n v="1482"/>
    <n v="1"/>
    <x v="51"/>
    <n v="44.46"/>
    <n v="1437.54"/>
    <m/>
    <m/>
    <m/>
    <n v="1350"/>
    <m/>
    <n v="132"/>
    <n v="87.539999999999992"/>
  </r>
  <r>
    <n v="4"/>
    <x v="4"/>
    <n v="2026"/>
    <s v="ممدوح كيلاني4المنيب 2 وردية سعوديمدينتي ميكروباص صيني"/>
    <x v="44"/>
    <x v="44"/>
    <x v="37"/>
    <x v="4"/>
    <x v="9"/>
    <s v="ميكروباص صيني"/>
    <n v="2965"/>
    <n v="1"/>
    <x v="52"/>
    <n v="88.95"/>
    <n v="2876.05"/>
    <m/>
    <m/>
    <m/>
    <n v="2600"/>
    <m/>
    <n v="365"/>
    <n v="276.05"/>
  </r>
  <r>
    <n v="4"/>
    <x v="4"/>
    <n v="2026"/>
    <s v="فرج 5حلوان 2 ورديةسعوديمدينتي اتوبيس 28"/>
    <x v="45"/>
    <x v="45"/>
    <x v="28"/>
    <x v="4"/>
    <x v="9"/>
    <s v="اتوبيس 28"/>
    <n v="4634"/>
    <n v="1"/>
    <x v="19"/>
    <n v="139.01999999999998"/>
    <n v="4494.9799999999996"/>
    <m/>
    <m/>
    <m/>
    <n v="4100"/>
    <m/>
    <n v="534"/>
    <n v="394.98"/>
  </r>
  <r>
    <n v="4"/>
    <x v="4"/>
    <n v="2026"/>
    <s v="سيد الحاويالحلميةسعوديمدينتي اتوبيس 28"/>
    <x v="46"/>
    <x v="46"/>
    <x v="38"/>
    <x v="4"/>
    <x v="9"/>
    <s v="اتوبيس 28"/>
    <n v="4634"/>
    <n v="1"/>
    <x v="7"/>
    <n v="139.01999999999998"/>
    <n v="4494.9799999999996"/>
    <m/>
    <m/>
    <m/>
    <n v="3750"/>
    <m/>
    <n v="884"/>
    <n v="744.98"/>
  </r>
  <r>
    <n v="4"/>
    <x v="4"/>
    <n v="2026"/>
    <s v="سيد الحاوي 2عدلي منصور سعوديمدينتي اتوبيس 28"/>
    <x v="51"/>
    <x v="52"/>
    <x v="42"/>
    <x v="4"/>
    <x v="9"/>
    <s v="اتوبيس 28"/>
    <n v="741"/>
    <n v="1"/>
    <x v="53"/>
    <n v="22.23"/>
    <n v="718.77"/>
    <m/>
    <m/>
    <m/>
    <n v="550"/>
    <m/>
    <n v="191"/>
    <n v="168.77"/>
  </r>
  <r>
    <n v="4"/>
    <x v="4"/>
    <n v="2026"/>
    <s v="سامي إضافيإضافيلوجستيكاإضافيإضافي"/>
    <x v="53"/>
    <x v="54"/>
    <x v="43"/>
    <x v="3"/>
    <x v="11"/>
    <s v="إضافي"/>
    <n v="1"/>
    <n v="1"/>
    <x v="37"/>
    <n v="0.03"/>
    <n v="0.97"/>
    <n v="900"/>
    <m/>
    <n v="900"/>
    <n v="0"/>
    <m/>
    <n v="1"/>
    <n v="0.97"/>
  </r>
  <r>
    <m/>
    <x v="1"/>
    <m/>
    <e v="#N/A"/>
    <x v="48"/>
    <x v="49"/>
    <x v="40"/>
    <x v="5"/>
    <x v="10"/>
    <n v="0"/>
    <n v="0"/>
    <m/>
    <x v="37"/>
    <n v="0"/>
    <n v="0"/>
    <m/>
    <m/>
    <m/>
    <n v="0"/>
    <m/>
    <n v="0"/>
    <n v="0"/>
  </r>
  <r>
    <n v="5"/>
    <x v="4"/>
    <n v="2026"/>
    <s v="مصطفي قليوبقليوب FIRST STARTم.نصر ميكروباص صيني"/>
    <x v="0"/>
    <x v="0"/>
    <x v="0"/>
    <x v="0"/>
    <x v="0"/>
    <s v="ميكروباص صيني"/>
    <n v="1250"/>
    <n v="1"/>
    <x v="35"/>
    <n v="37.5"/>
    <n v="1212.5"/>
    <m/>
    <m/>
    <m/>
    <n v="1200"/>
    <m/>
    <n v="50"/>
    <n v="12.5"/>
  </r>
  <r>
    <n v="5"/>
    <x v="4"/>
    <n v="2026"/>
    <s v="عمرو برعي الجراجFLITCH AND GRAINالتجمع ميكروباص صيني"/>
    <x v="2"/>
    <x v="2"/>
    <x v="2"/>
    <x v="1"/>
    <x v="1"/>
    <s v="ميكروباص صيني"/>
    <n v="1300"/>
    <n v="1"/>
    <x v="23"/>
    <n v="39"/>
    <n v="1261"/>
    <m/>
    <m/>
    <m/>
    <n v="1050"/>
    <m/>
    <n v="250"/>
    <n v="211"/>
  </r>
  <r>
    <n v="5"/>
    <x v="4"/>
    <n v="2026"/>
    <s v="مصطفي الف مسكنالف مسكن 3 ورديةنجمة هليوبوليسالتجمع اتوبيس 28"/>
    <x v="3"/>
    <x v="3"/>
    <x v="3"/>
    <x v="2"/>
    <x v="1"/>
    <s v="اتوبيس 28"/>
    <n v="4297"/>
    <n v="1"/>
    <x v="29"/>
    <n v="128.91"/>
    <n v="4168.09"/>
    <m/>
    <m/>
    <m/>
    <n v="3800"/>
    <m/>
    <n v="497"/>
    <n v="368.09000000000003"/>
  </r>
  <r>
    <n v="5"/>
    <x v="4"/>
    <n v="2026"/>
    <s v="ممدوح كيلاني1قليوب 3 وردية نجمة هليوبوليسالتجمع اتوبيس 28"/>
    <x v="5"/>
    <x v="5"/>
    <x v="5"/>
    <x v="2"/>
    <x v="1"/>
    <s v="اتوبيس 28"/>
    <n v="4297"/>
    <n v="1"/>
    <x v="55"/>
    <n v="128.91"/>
    <n v="4168.09"/>
    <m/>
    <m/>
    <m/>
    <n v="3900"/>
    <m/>
    <n v="397"/>
    <n v="268.09000000000003"/>
  </r>
  <r>
    <n v="5"/>
    <x v="4"/>
    <n v="2026"/>
    <s v="ممدوح كيلاني3المنيب 3وردية نجمة هليوبوليسالتجمع ميكروباص"/>
    <x v="52"/>
    <x v="53"/>
    <x v="6"/>
    <x v="2"/>
    <x v="1"/>
    <s v="ميكروباص"/>
    <n v="3600"/>
    <n v="1"/>
    <x v="56"/>
    <n v="108"/>
    <n v="3492"/>
    <m/>
    <m/>
    <m/>
    <n v="2700"/>
    <m/>
    <n v="900"/>
    <n v="792"/>
  </r>
  <r>
    <n v="5"/>
    <x v="4"/>
    <n v="2026"/>
    <s v="رجب سلامة 1المرج لوجستيكااكتوبر هاي اس "/>
    <x v="7"/>
    <x v="7"/>
    <x v="7"/>
    <x v="3"/>
    <x v="2"/>
    <s v="هاي اس "/>
    <n v="2195"/>
    <n v="1"/>
    <x v="22"/>
    <n v="65.849999999999994"/>
    <n v="2129.15"/>
    <m/>
    <m/>
    <m/>
    <n v="2000"/>
    <m/>
    <n v="195"/>
    <n v="129.15"/>
  </r>
  <r>
    <n v="5"/>
    <x v="4"/>
    <n v="2026"/>
    <s v="رجب سلامة 2 نكلا حضورلوجستيكااكتوبر هاي اس "/>
    <x v="11"/>
    <x v="11"/>
    <x v="10"/>
    <x v="3"/>
    <x v="2"/>
    <s v="هاي اس "/>
    <n v="1024"/>
    <n v="1"/>
    <x v="45"/>
    <n v="30.72"/>
    <n v="993.28"/>
    <m/>
    <m/>
    <m/>
    <n v="1000"/>
    <m/>
    <n v="24"/>
    <n v="-6.7199999999999989"/>
  </r>
  <r>
    <n v="5"/>
    <x v="4"/>
    <n v="2026"/>
    <s v="احمد السيدالمنيب 3وردية لوجستيكااكتوبر هاي اس "/>
    <x v="8"/>
    <x v="8"/>
    <x v="6"/>
    <x v="3"/>
    <x v="2"/>
    <s v="هاي اس "/>
    <n v="4831"/>
    <n v="1"/>
    <x v="50"/>
    <n v="144.93"/>
    <n v="4686.07"/>
    <m/>
    <m/>
    <m/>
    <n v="4000"/>
    <m/>
    <n v="831"/>
    <n v="686.06999999999994"/>
  </r>
  <r>
    <n v="5"/>
    <x v="4"/>
    <n v="2026"/>
    <s v="حسام سعيد1القناطر 3 ورديةلوجستيكااكتوبر هاي اس "/>
    <x v="9"/>
    <x v="9"/>
    <x v="8"/>
    <x v="3"/>
    <x v="2"/>
    <s v="هاي اس "/>
    <n v="4391"/>
    <n v="1"/>
    <x v="6"/>
    <n v="131.72999999999999"/>
    <n v="4259.2700000000004"/>
    <m/>
    <m/>
    <m/>
    <n v="3400"/>
    <m/>
    <n v="991"/>
    <n v="859.27"/>
  </r>
  <r>
    <n v="5"/>
    <x v="4"/>
    <n v="2026"/>
    <s v="حسام سعيد 2نكلا انصرافلوجستيكااكتوبر هاي اس "/>
    <x v="10"/>
    <x v="10"/>
    <x v="9"/>
    <x v="3"/>
    <x v="2"/>
    <s v="هاي اس "/>
    <n v="1024"/>
    <n v="1"/>
    <x v="18"/>
    <n v="30.72"/>
    <n v="993.28"/>
    <m/>
    <m/>
    <m/>
    <n v="900"/>
    <m/>
    <n v="124"/>
    <n v="93.28"/>
  </r>
  <r>
    <n v="5"/>
    <x v="4"/>
    <n v="2026"/>
    <s v="محمد رضا المنوفية لوجستيكااكتوبر هاي اس "/>
    <x v="13"/>
    <x v="13"/>
    <x v="12"/>
    <x v="3"/>
    <x v="2"/>
    <s v="هاي اس "/>
    <n v="2634"/>
    <n v="1"/>
    <x v="20"/>
    <n v="79.02"/>
    <n v="2554.98"/>
    <m/>
    <n v="150"/>
    <m/>
    <n v="2000"/>
    <m/>
    <n v="484"/>
    <n v="404.98"/>
  </r>
  <r>
    <n v="5"/>
    <x v="4"/>
    <n v="2026"/>
    <s v="مصطفي شكيويالجلاتمةلوجستيكااكتوبر كوستر "/>
    <x v="14"/>
    <x v="14"/>
    <x v="13"/>
    <x v="3"/>
    <x v="2"/>
    <s v="كوستر "/>
    <n v="3220"/>
    <n v="1"/>
    <x v="58"/>
    <n v="96.6"/>
    <n v="3123.4"/>
    <m/>
    <m/>
    <m/>
    <n v="2750"/>
    <m/>
    <n v="470"/>
    <n v="373.4"/>
  </r>
  <r>
    <n v="5"/>
    <x v="4"/>
    <n v="2026"/>
    <s v="وديع 1الفيوم 1لوجستيكااكتوبر هاي اس "/>
    <x v="16"/>
    <x v="16"/>
    <x v="15"/>
    <x v="3"/>
    <x v="2"/>
    <s v="هاي اس "/>
    <n v="2662"/>
    <n v="1"/>
    <x v="42"/>
    <n v="79.86"/>
    <n v="2582.14"/>
    <m/>
    <m/>
    <m/>
    <n v="2250"/>
    <m/>
    <n v="412"/>
    <n v="332.14"/>
  </r>
  <r>
    <n v="5"/>
    <x v="4"/>
    <n v="2026"/>
    <s v="وديع 2الفيوم 2لوجستيكااكتوبر هاي اس "/>
    <x v="17"/>
    <x v="17"/>
    <x v="16"/>
    <x v="3"/>
    <x v="2"/>
    <s v="هاي اس "/>
    <n v="2662"/>
    <n v="1"/>
    <x v="42"/>
    <n v="79.86"/>
    <n v="2582.14"/>
    <m/>
    <m/>
    <n v="2250"/>
    <n v="4500"/>
    <s v="مشوار السادات"/>
    <n v="412"/>
    <n v="332.14"/>
  </r>
  <r>
    <n v="5"/>
    <x v="4"/>
    <n v="2026"/>
    <s v="احمد عويس المعادي لوجستيكاابورواش هاي اس "/>
    <x v="18"/>
    <x v="18"/>
    <x v="17"/>
    <x v="3"/>
    <x v="3"/>
    <s v="هاي اس "/>
    <n v="2049"/>
    <n v="1"/>
    <x v="59"/>
    <n v="61.47"/>
    <n v="1987.53"/>
    <m/>
    <m/>
    <m/>
    <n v="1650"/>
    <m/>
    <n v="399"/>
    <n v="337.53"/>
  </r>
  <r>
    <n v="5"/>
    <x v="4"/>
    <n v="2026"/>
    <s v="محمد جمال القناطر لوجستيكاابورواش سوزوكي"/>
    <x v="20"/>
    <x v="20"/>
    <x v="18"/>
    <x v="3"/>
    <x v="3"/>
    <s v="سوزوكي"/>
    <n v="1536"/>
    <n v="1"/>
    <x v="45"/>
    <n v="46.08"/>
    <n v="1489.92"/>
    <m/>
    <m/>
    <m/>
    <n v="1000"/>
    <m/>
    <n v="536"/>
    <n v="489.92"/>
  </r>
  <r>
    <n v="5"/>
    <x v="4"/>
    <n v="2026"/>
    <s v="محمد عزمي حدائق اكتوبر لوجستيكااكتوبر هاي اس "/>
    <x v="12"/>
    <x v="12"/>
    <x v="11"/>
    <x v="3"/>
    <x v="2"/>
    <s v="هاي اس "/>
    <n v="1903"/>
    <n v="1"/>
    <x v="57"/>
    <n v="57.089999999999996"/>
    <n v="1845.91"/>
    <m/>
    <m/>
    <m/>
    <n v="1600"/>
    <m/>
    <n v="303"/>
    <n v="245.91"/>
  </r>
  <r>
    <n v="5"/>
    <x v="4"/>
    <n v="2026"/>
    <s v="سعيد كمال م.نصر لوجستيكااكتوبر هاي اس "/>
    <x v="15"/>
    <x v="15"/>
    <x v="14"/>
    <x v="3"/>
    <x v="2"/>
    <s v="هاي اس "/>
    <n v="3367"/>
    <n v="1"/>
    <x v="52"/>
    <n v="101.00999999999999"/>
    <n v="3265.99"/>
    <m/>
    <m/>
    <n v="150"/>
    <n v="2750"/>
    <s v="بدل محمد رضا"/>
    <n v="767"/>
    <n v="665.99"/>
  </r>
  <r>
    <n v="5"/>
    <x v="4"/>
    <n v="2026"/>
    <s v="عماد النجار1المرج 2ورديةسعوديالمخاذناتوبيس 28"/>
    <x v="22"/>
    <x v="22"/>
    <x v="19"/>
    <x v="4"/>
    <x v="4"/>
    <s v="اتوبيس 28"/>
    <n v="4119"/>
    <n v="1"/>
    <x v="38"/>
    <n v="123.57"/>
    <n v="3995.43"/>
    <m/>
    <m/>
    <m/>
    <n v="4800"/>
    <m/>
    <n v="-681"/>
    <n v="-804.56999999999994"/>
  </r>
  <r>
    <n v="5"/>
    <x v="4"/>
    <n v="2026"/>
    <s v="عماد النجار2المؤسسة 2ورديةسعوديالمخاذناتوبيس 28"/>
    <x v="23"/>
    <x v="23"/>
    <x v="20"/>
    <x v="4"/>
    <x v="4"/>
    <s v="اتوبيس 28"/>
    <n v="3884"/>
    <n v="1"/>
    <x v="39"/>
    <n v="116.52"/>
    <n v="3767.48"/>
    <m/>
    <m/>
    <m/>
    <n v="4500"/>
    <m/>
    <n v="-616"/>
    <n v="-732.52"/>
  </r>
  <r>
    <n v="5"/>
    <x v="4"/>
    <n v="2026"/>
    <s v="عماد النجار 3الدائري 1ورديةسعوديالمخاذناتوبيس 28"/>
    <x v="24"/>
    <x v="24"/>
    <x v="21"/>
    <x v="4"/>
    <x v="4"/>
    <s v="اتوبيس 28"/>
    <n v="2448"/>
    <n v="1"/>
    <x v="13"/>
    <n v="73.44"/>
    <n v="2374.56"/>
    <m/>
    <m/>
    <m/>
    <n v="2500"/>
    <m/>
    <n v="-52"/>
    <n v="-125.44"/>
  </r>
  <r>
    <n v="5"/>
    <x v="4"/>
    <n v="2026"/>
    <s v="عبد الرحمن1الهرم سعوديدريماتوبيس 28"/>
    <x v="25"/>
    <x v="25"/>
    <x v="22"/>
    <x v="4"/>
    <x v="5"/>
    <s v="اتوبيس 28"/>
    <n v="994"/>
    <n v="1"/>
    <x v="40"/>
    <n v="29.82"/>
    <n v="964.18"/>
    <m/>
    <m/>
    <m/>
    <n v="850"/>
    <m/>
    <n v="144"/>
    <n v="114.18"/>
  </r>
  <r>
    <n v="5"/>
    <x v="4"/>
    <n v="2026"/>
    <s v="عبد الرحمن2المؤسسةسعوديدريماتوبيس 28"/>
    <x v="26"/>
    <x v="26"/>
    <x v="23"/>
    <x v="4"/>
    <x v="5"/>
    <s v="اتوبيس 28"/>
    <n v="994"/>
    <n v="1"/>
    <x v="40"/>
    <n v="29.82"/>
    <n v="964.18"/>
    <m/>
    <m/>
    <m/>
    <n v="850"/>
    <m/>
    <n v="144"/>
    <n v="114.18"/>
  </r>
  <r>
    <n v="5"/>
    <x v="4"/>
    <n v="2026"/>
    <s v="فرج 1حلوانسعوديهايد باركاتوبيس 28"/>
    <x v="27"/>
    <x v="27"/>
    <x v="24"/>
    <x v="4"/>
    <x v="6"/>
    <s v="اتوبيس 28"/>
    <n v="4634"/>
    <n v="1"/>
    <x v="7"/>
    <n v="139.01999999999998"/>
    <n v="4494.9799999999996"/>
    <m/>
    <m/>
    <m/>
    <n v="3750"/>
    <m/>
    <n v="884"/>
    <n v="744.98"/>
  </r>
  <r>
    <n v="5"/>
    <x v="4"/>
    <n v="2026"/>
    <s v="فرج 6حلوان مبيتسعوديهايد باركاتوبيس 28"/>
    <x v="49"/>
    <x v="50"/>
    <x v="41"/>
    <x v="4"/>
    <x v="6"/>
    <s v="اتوبيس 28"/>
    <n v="1482"/>
    <n v="1"/>
    <x v="21"/>
    <n v="44.46"/>
    <n v="1437.54"/>
    <m/>
    <m/>
    <m/>
    <n v="750"/>
    <m/>
    <n v="732"/>
    <n v="687.54"/>
  </r>
  <r>
    <n v="5"/>
    <x v="4"/>
    <n v="2026"/>
    <s v="ممدوح كيلاني 3القومية سعوديهايد باركميكروباص صيني"/>
    <x v="28"/>
    <x v="28"/>
    <x v="25"/>
    <x v="4"/>
    <x v="6"/>
    <s v="ميكروباص صيني"/>
    <n v="2965"/>
    <n v="1"/>
    <x v="13"/>
    <n v="88.95"/>
    <n v="2876.05"/>
    <m/>
    <m/>
    <m/>
    <n v="2500"/>
    <m/>
    <n v="465"/>
    <n v="376.05"/>
  </r>
  <r>
    <n v="5"/>
    <x v="4"/>
    <n v="2026"/>
    <s v="محمد جمال طوسونالمنيبسعوديهايد باركاتوبيس 28"/>
    <x v="47"/>
    <x v="47"/>
    <x v="39"/>
    <x v="4"/>
    <x v="6"/>
    <s v="اتوبيس 28"/>
    <n v="4634"/>
    <n v="1"/>
    <x v="29"/>
    <n v="139.01999999999998"/>
    <n v="4494.9799999999996"/>
    <m/>
    <m/>
    <m/>
    <n v="3800"/>
    <m/>
    <n v="834"/>
    <n v="694.98"/>
  </r>
  <r>
    <n v="5"/>
    <x v="4"/>
    <n v="2026"/>
    <s v="مصطفي رشدي1المنيب 2 ورديةسعوديميفيداميكروباص صيني"/>
    <x v="29"/>
    <x v="29"/>
    <x v="26"/>
    <x v="4"/>
    <x v="7"/>
    <s v="ميكروباص صيني"/>
    <n v="2965"/>
    <n v="1"/>
    <x v="20"/>
    <n v="88.95"/>
    <n v="2876.05"/>
    <m/>
    <m/>
    <m/>
    <n v="2150"/>
    <m/>
    <n v="815"/>
    <n v="726.05"/>
  </r>
  <r>
    <n v="5"/>
    <x v="4"/>
    <n v="2026"/>
    <s v="فرج 2حلوان 2 ورديةسعوديميفيداميكروباص صيني"/>
    <x v="31"/>
    <x v="31"/>
    <x v="28"/>
    <x v="4"/>
    <x v="7"/>
    <s v="ميكروباص صيني"/>
    <n v="2965"/>
    <n v="1"/>
    <x v="42"/>
    <n v="88.95"/>
    <n v="2876.05"/>
    <m/>
    <m/>
    <m/>
    <n v="2250"/>
    <m/>
    <n v="715"/>
    <n v="626.04999999999995"/>
  </r>
  <r>
    <n v="5"/>
    <x v="4"/>
    <n v="2026"/>
    <s v="فرج 3حلوان 2 ورديةسعوديالقطاميةاتوبيس 28"/>
    <x v="32"/>
    <x v="32"/>
    <x v="28"/>
    <x v="4"/>
    <x v="8"/>
    <s v="اتوبيس 28"/>
    <n v="3415"/>
    <n v="1"/>
    <x v="6"/>
    <n v="102.45"/>
    <n v="3312.55"/>
    <m/>
    <m/>
    <m/>
    <n v="3400"/>
    <m/>
    <n v="15"/>
    <n v="-87.45"/>
  </r>
  <r>
    <n v="5"/>
    <x v="4"/>
    <n v="2026"/>
    <s v="فرج 4مايو ورديةسعوديالقطاميةميكروباص"/>
    <x v="33"/>
    <x v="33"/>
    <x v="29"/>
    <x v="4"/>
    <x v="8"/>
    <s v="ميكروباص"/>
    <n v="1222"/>
    <n v="1"/>
    <x v="43"/>
    <n v="36.659999999999997"/>
    <n v="1185.3399999999999"/>
    <m/>
    <m/>
    <m/>
    <n v="1180"/>
    <m/>
    <n v="42"/>
    <n v="5.3400000000000034"/>
  </r>
  <r>
    <n v="5"/>
    <x v="4"/>
    <n v="2026"/>
    <s v="مصطفي رشدي3المنيب5شفتسعوديالقطاميةاتوبيس 28"/>
    <x v="34"/>
    <x v="34"/>
    <x v="30"/>
    <x v="4"/>
    <x v="8"/>
    <s v="اتوبيس 28"/>
    <n v="2649"/>
    <n v="1"/>
    <x v="44"/>
    <n v="79.47"/>
    <n v="2569.5300000000002"/>
    <m/>
    <m/>
    <m/>
    <n v="2060"/>
    <m/>
    <n v="589"/>
    <n v="509.53"/>
  </r>
  <r>
    <n v="5"/>
    <x v="4"/>
    <n v="2026"/>
    <s v="مصطفي رشدي4المنيب Wصباحيةسعوديالقطاميةاتوبيس 28"/>
    <x v="35"/>
    <x v="35"/>
    <x v="31"/>
    <x v="4"/>
    <x v="8"/>
    <s v="اتوبيس 28"/>
    <n v="1059"/>
    <n v="1"/>
    <x v="45"/>
    <n v="31.77"/>
    <n v="1027.23"/>
    <m/>
    <m/>
    <m/>
    <n v="1000"/>
    <m/>
    <n v="59"/>
    <n v="27.23"/>
  </r>
  <r>
    <n v="5"/>
    <x v="4"/>
    <n v="2026"/>
    <s v="مصطفي رشدي5صقر 2 ورديةسعوديالقطاميةاتوبيس 28"/>
    <x v="36"/>
    <x v="36"/>
    <x v="32"/>
    <x v="4"/>
    <x v="8"/>
    <s v="اتوبيس 28"/>
    <n v="2120"/>
    <n v="1"/>
    <x v="46"/>
    <n v="63.599999999999994"/>
    <n v="2056.4"/>
    <m/>
    <m/>
    <m/>
    <n v="1780"/>
    <m/>
    <n v="340"/>
    <n v="276.39999999999998"/>
  </r>
  <r>
    <n v="5"/>
    <x v="4"/>
    <n v="2026"/>
    <s v="مصطفي رشدي6المنيب 2 ورديةسعوديالقطاميةاتوبيس 28"/>
    <x v="50"/>
    <x v="51"/>
    <x v="26"/>
    <x v="4"/>
    <x v="8"/>
    <s v="اتوبيس 28"/>
    <n v="3944"/>
    <n v="1"/>
    <x v="5"/>
    <n v="118.32"/>
    <n v="3825.68"/>
    <m/>
    <m/>
    <n v="200"/>
    <n v="3800"/>
    <m/>
    <n v="344"/>
    <n v="225.68"/>
  </r>
  <r>
    <n v="5"/>
    <x v="4"/>
    <n v="2026"/>
    <s v="كرم ترك 1قليوب 2 ورديةسعوديالقطاميةاتوبيس 28"/>
    <x v="37"/>
    <x v="37"/>
    <x v="33"/>
    <x v="4"/>
    <x v="8"/>
    <s v="اتوبيس 28"/>
    <n v="3959"/>
    <n v="1"/>
    <x v="47"/>
    <n v="118.77"/>
    <n v="3840.23"/>
    <m/>
    <m/>
    <m/>
    <n v="4200"/>
    <m/>
    <n v="-241"/>
    <n v="-359.77"/>
  </r>
  <r>
    <n v="5"/>
    <x v="4"/>
    <n v="2026"/>
    <s v="كرم ترك 2قليوب 2 ورديةسعوديمدينتي اتوبيس 28"/>
    <x v="39"/>
    <x v="39"/>
    <x v="33"/>
    <x v="4"/>
    <x v="9"/>
    <s v="اتوبيس 28"/>
    <n v="4634"/>
    <n v="1"/>
    <x v="49"/>
    <n v="139.01999999999998"/>
    <n v="4494.9799999999996"/>
    <m/>
    <m/>
    <m/>
    <n v="4150"/>
    <m/>
    <n v="484"/>
    <n v="344.98"/>
  </r>
  <r>
    <n v="5"/>
    <x v="4"/>
    <n v="2026"/>
    <s v="كرم ترك 3قليوب 1 ورديةسعوديمدينتي اتوبيس 28"/>
    <x v="40"/>
    <x v="40"/>
    <x v="4"/>
    <x v="4"/>
    <x v="9"/>
    <s v="اتوبيس 28"/>
    <n v="4634"/>
    <n v="1"/>
    <x v="50"/>
    <n v="139.01999999999998"/>
    <n v="4494.9799999999996"/>
    <m/>
    <m/>
    <m/>
    <n v="4000"/>
    <m/>
    <n v="634"/>
    <n v="494.98"/>
  </r>
  <r>
    <n v="5"/>
    <x v="4"/>
    <n v="2026"/>
    <s v="كرم ترك 4عدلي منصور شفتسعوديمدينتي اتوبيس 28"/>
    <x v="41"/>
    <x v="41"/>
    <x v="34"/>
    <x v="4"/>
    <x v="9"/>
    <s v="اتوبيس 28"/>
    <n v="741"/>
    <n v="1"/>
    <x v="33"/>
    <n v="22.23"/>
    <n v="718.77"/>
    <m/>
    <m/>
    <m/>
    <n v="500"/>
    <m/>
    <n v="241"/>
    <n v="218.77"/>
  </r>
  <r>
    <n v="5"/>
    <x v="4"/>
    <n v="2026"/>
    <s v="عماد النجار 4قليوب بيتوينسعوديمدينتي اتوبيس 28"/>
    <x v="42"/>
    <x v="42"/>
    <x v="35"/>
    <x v="4"/>
    <x v="9"/>
    <s v="اتوبيس 28"/>
    <n v="1482"/>
    <n v="1"/>
    <x v="16"/>
    <n v="44.46"/>
    <n v="1437.54"/>
    <m/>
    <m/>
    <m/>
    <n v="1400"/>
    <m/>
    <n v="82"/>
    <n v="37.54"/>
  </r>
  <r>
    <n v="5"/>
    <x v="4"/>
    <n v="2026"/>
    <s v="ممدوح كيلاني6المنيب 1 وردية سعوديمدينتي ميكروباص صيني"/>
    <x v="43"/>
    <x v="43"/>
    <x v="36"/>
    <x v="4"/>
    <x v="9"/>
    <s v="ميكروباص صيني"/>
    <n v="1482"/>
    <n v="1"/>
    <x v="51"/>
    <n v="44.46"/>
    <n v="1437.54"/>
    <m/>
    <m/>
    <m/>
    <n v="1350"/>
    <m/>
    <n v="132"/>
    <n v="87.539999999999992"/>
  </r>
  <r>
    <n v="5"/>
    <x v="4"/>
    <n v="2026"/>
    <s v="ممدوح كيلاني4المنيب 2 وردية سعوديمدينتي ميكروباص صيني"/>
    <x v="44"/>
    <x v="44"/>
    <x v="37"/>
    <x v="4"/>
    <x v="9"/>
    <s v="ميكروباص صيني"/>
    <n v="2965"/>
    <n v="1"/>
    <x v="52"/>
    <n v="88.95"/>
    <n v="2876.05"/>
    <m/>
    <m/>
    <m/>
    <n v="2600"/>
    <m/>
    <n v="365"/>
    <n v="276.05"/>
  </r>
  <r>
    <n v="5"/>
    <x v="4"/>
    <n v="2026"/>
    <s v="فرج 5حلوان 2 ورديةسعوديمدينتي اتوبيس 28"/>
    <x v="45"/>
    <x v="45"/>
    <x v="28"/>
    <x v="4"/>
    <x v="9"/>
    <s v="اتوبيس 28"/>
    <n v="4634"/>
    <n v="1"/>
    <x v="19"/>
    <n v="139.01999999999998"/>
    <n v="4494.9799999999996"/>
    <m/>
    <m/>
    <m/>
    <n v="4100"/>
    <m/>
    <n v="534"/>
    <n v="394.98"/>
  </r>
  <r>
    <n v="5"/>
    <x v="4"/>
    <n v="2026"/>
    <s v="سيد الحاويالحلميةسعوديمدينتي اتوبيس 28"/>
    <x v="46"/>
    <x v="46"/>
    <x v="38"/>
    <x v="4"/>
    <x v="9"/>
    <s v="اتوبيس 28"/>
    <n v="4634"/>
    <n v="1"/>
    <x v="7"/>
    <n v="139.01999999999998"/>
    <n v="4494.9799999999996"/>
    <m/>
    <m/>
    <m/>
    <n v="3750"/>
    <m/>
    <n v="884"/>
    <n v="744.98"/>
  </r>
  <r>
    <n v="5"/>
    <x v="4"/>
    <n v="2026"/>
    <s v="سيد الحاوي 2عدلي منصور سعوديمدينتي اتوبيس 28"/>
    <x v="51"/>
    <x v="52"/>
    <x v="42"/>
    <x v="4"/>
    <x v="9"/>
    <s v="اتوبيس 28"/>
    <n v="741"/>
    <n v="1"/>
    <x v="53"/>
    <n v="22.23"/>
    <n v="718.77"/>
    <m/>
    <m/>
    <m/>
    <n v="550"/>
    <m/>
    <n v="191"/>
    <n v="168.77"/>
  </r>
  <r>
    <n v="5"/>
    <x v="4"/>
    <n v="2026"/>
    <s v="حسام سعيد إضافيإضافيلوجستيكاإضافيإضافي"/>
    <x v="56"/>
    <x v="57"/>
    <x v="43"/>
    <x v="3"/>
    <x v="11"/>
    <s v="إضافي"/>
    <n v="1"/>
    <n v="1"/>
    <x v="37"/>
    <n v="0.03"/>
    <n v="0.97"/>
    <m/>
    <m/>
    <n v="1100"/>
    <n v="1100"/>
    <m/>
    <n v="1"/>
    <n v="0.97"/>
  </r>
  <r>
    <n v="5"/>
    <x v="4"/>
    <n v="2026"/>
    <s v="احمد محمود إضافيإضافيلوجستيكاإضافيإضافي"/>
    <x v="54"/>
    <x v="55"/>
    <x v="43"/>
    <x v="3"/>
    <x v="11"/>
    <s v="إضافي"/>
    <n v="1"/>
    <n v="1"/>
    <x v="37"/>
    <n v="0.03"/>
    <n v="0.97"/>
    <m/>
    <m/>
    <n v="1100"/>
    <n v="1100"/>
    <m/>
    <n v="1"/>
    <n v="0.97"/>
  </r>
  <r>
    <m/>
    <x v="1"/>
    <m/>
    <e v="#N/A"/>
    <x v="48"/>
    <x v="49"/>
    <x v="40"/>
    <x v="5"/>
    <x v="10"/>
    <n v="0"/>
    <n v="0"/>
    <m/>
    <x v="37"/>
    <n v="0"/>
    <n v="0"/>
    <m/>
    <m/>
    <m/>
    <n v="0"/>
    <m/>
    <n v="0"/>
    <n v="0"/>
  </r>
  <r>
    <n v="6"/>
    <x v="4"/>
    <n v="2026"/>
    <s v="مصطفي قليوبقليوب FIRST STARTم.نصر ميكروباص صيني"/>
    <x v="0"/>
    <x v="0"/>
    <x v="0"/>
    <x v="0"/>
    <x v="0"/>
    <s v="ميكروباص صيني"/>
    <n v="1250"/>
    <n v="1"/>
    <x v="35"/>
    <n v="37.5"/>
    <n v="1212.5"/>
    <m/>
    <m/>
    <m/>
    <n v="1200"/>
    <m/>
    <n v="50"/>
    <n v="12.5"/>
  </r>
  <r>
    <n v="6"/>
    <x v="4"/>
    <n v="2026"/>
    <s v="عمرو برعي الجراجFLITCH AND GRAINالتجمع ميكروباص صيني"/>
    <x v="2"/>
    <x v="2"/>
    <x v="2"/>
    <x v="1"/>
    <x v="1"/>
    <s v="ميكروباص صيني"/>
    <n v="1300"/>
    <n v="1"/>
    <x v="23"/>
    <n v="39"/>
    <n v="1261"/>
    <m/>
    <m/>
    <m/>
    <n v="1050"/>
    <m/>
    <n v="250"/>
    <n v="211"/>
  </r>
  <r>
    <n v="6"/>
    <x v="4"/>
    <n v="2026"/>
    <s v="مصطفي الف مسكنالف مسكن 3 ورديةنجمة هليوبوليسالتجمع اتوبيس 28"/>
    <x v="3"/>
    <x v="3"/>
    <x v="3"/>
    <x v="2"/>
    <x v="1"/>
    <s v="اتوبيس 28"/>
    <n v="4297"/>
    <n v="1"/>
    <x v="29"/>
    <n v="128.91"/>
    <n v="4168.09"/>
    <m/>
    <m/>
    <m/>
    <n v="3800"/>
    <m/>
    <n v="497"/>
    <n v="368.09000000000003"/>
  </r>
  <r>
    <n v="6"/>
    <x v="4"/>
    <n v="2026"/>
    <s v="ممدوح كيلاني1قليوب 3 وردية نجمة هليوبوليسالتجمع اتوبيس 28"/>
    <x v="5"/>
    <x v="5"/>
    <x v="5"/>
    <x v="2"/>
    <x v="1"/>
    <s v="اتوبيس 28"/>
    <n v="4297"/>
    <n v="1"/>
    <x v="55"/>
    <n v="128.91"/>
    <n v="4168.09"/>
    <m/>
    <m/>
    <m/>
    <n v="3900"/>
    <m/>
    <n v="397"/>
    <n v="268.09000000000003"/>
  </r>
  <r>
    <n v="6"/>
    <x v="4"/>
    <n v="2026"/>
    <s v="ممدوح كيلاني3المنيب 3وردية نجمة هليوبوليسالتجمع ميكروباص"/>
    <x v="52"/>
    <x v="53"/>
    <x v="6"/>
    <x v="2"/>
    <x v="1"/>
    <s v="ميكروباص"/>
    <n v="3600"/>
    <n v="1"/>
    <x v="56"/>
    <n v="108"/>
    <n v="3492"/>
    <m/>
    <m/>
    <m/>
    <n v="2700"/>
    <m/>
    <n v="900"/>
    <n v="792"/>
  </r>
  <r>
    <n v="6"/>
    <x v="4"/>
    <n v="2026"/>
    <s v="رجب سلامة 1المرج لوجستيكااكتوبر هاي اس "/>
    <x v="7"/>
    <x v="7"/>
    <x v="7"/>
    <x v="3"/>
    <x v="2"/>
    <s v="هاي اس "/>
    <n v="2195"/>
    <n v="1"/>
    <x v="22"/>
    <n v="65.849999999999994"/>
    <n v="2129.15"/>
    <m/>
    <m/>
    <m/>
    <n v="2000"/>
    <m/>
    <n v="195"/>
    <n v="129.15"/>
  </r>
  <r>
    <n v="6"/>
    <x v="4"/>
    <n v="2026"/>
    <s v="رجب سلامة 2 نكلا حضورلوجستيكااكتوبر هاي اس "/>
    <x v="11"/>
    <x v="11"/>
    <x v="10"/>
    <x v="3"/>
    <x v="2"/>
    <s v="هاي اس "/>
    <n v="1024"/>
    <n v="1"/>
    <x v="45"/>
    <n v="30.72"/>
    <n v="993.28"/>
    <m/>
    <m/>
    <m/>
    <n v="1000"/>
    <m/>
    <n v="24"/>
    <n v="-6.7199999999999989"/>
  </r>
  <r>
    <n v="6"/>
    <x v="4"/>
    <n v="2026"/>
    <s v="احمد السيدالمنيب 3وردية لوجستيكااكتوبر هاي اس "/>
    <x v="8"/>
    <x v="8"/>
    <x v="6"/>
    <x v="3"/>
    <x v="2"/>
    <s v="هاي اس "/>
    <n v="4831"/>
    <n v="1"/>
    <x v="50"/>
    <n v="144.93"/>
    <n v="4686.07"/>
    <m/>
    <m/>
    <m/>
    <n v="4000"/>
    <m/>
    <n v="831"/>
    <n v="686.06999999999994"/>
  </r>
  <r>
    <n v="6"/>
    <x v="4"/>
    <n v="2026"/>
    <s v="حسام سعيد1القناطر 3 ورديةلوجستيكااكتوبر هاي اس "/>
    <x v="9"/>
    <x v="9"/>
    <x v="8"/>
    <x v="3"/>
    <x v="2"/>
    <s v="هاي اس "/>
    <n v="4391"/>
    <n v="1"/>
    <x v="6"/>
    <n v="131.72999999999999"/>
    <n v="4259.2700000000004"/>
    <m/>
    <m/>
    <m/>
    <n v="3400"/>
    <m/>
    <n v="991"/>
    <n v="859.27"/>
  </r>
  <r>
    <n v="6"/>
    <x v="4"/>
    <n v="2026"/>
    <s v="حسام سعيد 2نكلا انصرافلوجستيكااكتوبر هاي اس "/>
    <x v="10"/>
    <x v="10"/>
    <x v="9"/>
    <x v="3"/>
    <x v="2"/>
    <s v="هاي اس "/>
    <n v="1024"/>
    <n v="1"/>
    <x v="18"/>
    <n v="30.72"/>
    <n v="993.28"/>
    <m/>
    <m/>
    <m/>
    <n v="900"/>
    <m/>
    <n v="124"/>
    <n v="93.28"/>
  </r>
  <r>
    <n v="6"/>
    <x v="4"/>
    <n v="2026"/>
    <s v="محمد رضا المنوفية لوجستيكااكتوبر هاي اس "/>
    <x v="13"/>
    <x v="13"/>
    <x v="12"/>
    <x v="3"/>
    <x v="2"/>
    <s v="هاي اس "/>
    <n v="2634"/>
    <n v="1"/>
    <x v="20"/>
    <n v="79.02"/>
    <n v="2554.98"/>
    <m/>
    <m/>
    <m/>
    <n v="2150"/>
    <m/>
    <n v="484"/>
    <n v="404.98"/>
  </r>
  <r>
    <n v="6"/>
    <x v="4"/>
    <n v="2026"/>
    <s v="مصطفي شكيويالجلاتمةلوجستيكااكتوبر كوستر "/>
    <x v="14"/>
    <x v="14"/>
    <x v="13"/>
    <x v="3"/>
    <x v="2"/>
    <s v="كوستر "/>
    <n v="3220"/>
    <n v="1"/>
    <x v="58"/>
    <n v="96.6"/>
    <n v="3123.4"/>
    <m/>
    <m/>
    <m/>
    <n v="2750"/>
    <m/>
    <n v="470"/>
    <n v="373.4"/>
  </r>
  <r>
    <n v="6"/>
    <x v="4"/>
    <n v="2026"/>
    <s v="وديع 1الفيوم 1لوجستيكااكتوبر هاي اس "/>
    <x v="16"/>
    <x v="16"/>
    <x v="15"/>
    <x v="3"/>
    <x v="2"/>
    <s v="هاي اس "/>
    <n v="2662"/>
    <n v="1"/>
    <x v="42"/>
    <n v="79.86"/>
    <n v="2582.14"/>
    <m/>
    <m/>
    <m/>
    <n v="2250"/>
    <m/>
    <n v="412"/>
    <n v="332.14"/>
  </r>
  <r>
    <n v="6"/>
    <x v="4"/>
    <n v="2026"/>
    <s v="وديع 2الفيوم 2لوجستيكااكتوبر هاي اس "/>
    <x v="17"/>
    <x v="17"/>
    <x v="16"/>
    <x v="3"/>
    <x v="2"/>
    <s v="هاي اس "/>
    <n v="2662"/>
    <n v="1"/>
    <x v="42"/>
    <n v="79.86"/>
    <n v="2582.14"/>
    <m/>
    <m/>
    <m/>
    <n v="2250"/>
    <m/>
    <n v="412"/>
    <n v="332.14"/>
  </r>
  <r>
    <n v="6"/>
    <x v="4"/>
    <n v="2026"/>
    <s v="احمد عويس المعادي لوجستيكاابورواش هاي اس "/>
    <x v="18"/>
    <x v="18"/>
    <x v="17"/>
    <x v="3"/>
    <x v="3"/>
    <s v="هاي اس "/>
    <n v="2049"/>
    <n v="1"/>
    <x v="59"/>
    <n v="61.47"/>
    <n v="1987.53"/>
    <m/>
    <m/>
    <m/>
    <n v="1650"/>
    <m/>
    <n v="399"/>
    <n v="337.53"/>
  </r>
  <r>
    <n v="6"/>
    <x v="4"/>
    <n v="2026"/>
    <s v="محمد جمال القناطر لوجستيكاابورواش سوزوكي"/>
    <x v="20"/>
    <x v="20"/>
    <x v="18"/>
    <x v="3"/>
    <x v="3"/>
    <s v="سوزوكي"/>
    <n v="1536"/>
    <n v="1"/>
    <x v="45"/>
    <n v="46.08"/>
    <n v="1489.92"/>
    <m/>
    <m/>
    <m/>
    <n v="1000"/>
    <m/>
    <n v="536"/>
    <n v="489.92"/>
  </r>
  <r>
    <n v="6"/>
    <x v="4"/>
    <n v="2026"/>
    <s v="محمد عزمي حدائق اكتوبر لوجستيكااكتوبر هاي اس "/>
    <x v="12"/>
    <x v="12"/>
    <x v="11"/>
    <x v="3"/>
    <x v="2"/>
    <s v="هاي اس "/>
    <n v="1903"/>
    <n v="1"/>
    <x v="57"/>
    <n v="57.089999999999996"/>
    <n v="1845.91"/>
    <m/>
    <m/>
    <m/>
    <n v="1600"/>
    <m/>
    <n v="303"/>
    <n v="245.91"/>
  </r>
  <r>
    <n v="6"/>
    <x v="4"/>
    <n v="2026"/>
    <s v="سعيد كمال م.نصر لوجستيكااكتوبر هاي اس "/>
    <x v="15"/>
    <x v="15"/>
    <x v="14"/>
    <x v="3"/>
    <x v="2"/>
    <s v="هاي اس "/>
    <n v="3367"/>
    <n v="1"/>
    <x v="52"/>
    <n v="101.00999999999999"/>
    <n v="3265.99"/>
    <m/>
    <m/>
    <m/>
    <n v="2600"/>
    <m/>
    <n v="767"/>
    <n v="665.99"/>
  </r>
  <r>
    <n v="6"/>
    <x v="4"/>
    <n v="2026"/>
    <s v="عماد النجار1المرج 2ورديةسعوديالمخاذناتوبيس 28"/>
    <x v="22"/>
    <x v="22"/>
    <x v="19"/>
    <x v="4"/>
    <x v="4"/>
    <s v="اتوبيس 28"/>
    <n v="4119"/>
    <n v="1"/>
    <x v="38"/>
    <n v="123.57"/>
    <n v="3995.43"/>
    <m/>
    <m/>
    <m/>
    <n v="4800"/>
    <m/>
    <n v="-681"/>
    <n v="-804.56999999999994"/>
  </r>
  <r>
    <n v="6"/>
    <x v="4"/>
    <n v="2026"/>
    <s v="عماد النجار2المؤسسة 2ورديةسعوديالمخاذناتوبيس 28"/>
    <x v="23"/>
    <x v="23"/>
    <x v="20"/>
    <x v="4"/>
    <x v="4"/>
    <s v="اتوبيس 28"/>
    <n v="3884"/>
    <n v="1"/>
    <x v="39"/>
    <n v="116.52"/>
    <n v="3767.48"/>
    <m/>
    <m/>
    <m/>
    <n v="4500"/>
    <m/>
    <n v="-616"/>
    <n v="-732.52"/>
  </r>
  <r>
    <n v="6"/>
    <x v="4"/>
    <n v="2026"/>
    <s v="عماد النجار 3الدائري 1ورديةسعوديالمخاذناتوبيس 28"/>
    <x v="24"/>
    <x v="24"/>
    <x v="21"/>
    <x v="4"/>
    <x v="4"/>
    <s v="اتوبيس 28"/>
    <n v="2448"/>
    <n v="1"/>
    <x v="13"/>
    <n v="73.44"/>
    <n v="2374.56"/>
    <m/>
    <m/>
    <m/>
    <n v="2500"/>
    <m/>
    <n v="-52"/>
    <n v="-125.44"/>
  </r>
  <r>
    <n v="6"/>
    <x v="4"/>
    <n v="2026"/>
    <s v="عبد الرحمن1الهرم سعوديدريماتوبيس 28"/>
    <x v="25"/>
    <x v="25"/>
    <x v="22"/>
    <x v="4"/>
    <x v="5"/>
    <s v="اتوبيس 28"/>
    <n v="994"/>
    <n v="1"/>
    <x v="40"/>
    <n v="29.82"/>
    <n v="964.18"/>
    <m/>
    <m/>
    <m/>
    <n v="850"/>
    <m/>
    <n v="144"/>
    <n v="114.18"/>
  </r>
  <r>
    <n v="6"/>
    <x v="4"/>
    <n v="2026"/>
    <s v="عبد الرحمن2المؤسسةسعوديدريماتوبيس 28"/>
    <x v="26"/>
    <x v="26"/>
    <x v="23"/>
    <x v="4"/>
    <x v="5"/>
    <s v="اتوبيس 28"/>
    <n v="994"/>
    <n v="1"/>
    <x v="40"/>
    <n v="29.82"/>
    <n v="964.18"/>
    <m/>
    <m/>
    <m/>
    <n v="850"/>
    <m/>
    <n v="144"/>
    <n v="114.18"/>
  </r>
  <r>
    <n v="6"/>
    <x v="4"/>
    <n v="2026"/>
    <s v="فرج 1حلوانسعوديهايد باركاتوبيس 28"/>
    <x v="27"/>
    <x v="27"/>
    <x v="24"/>
    <x v="4"/>
    <x v="6"/>
    <s v="اتوبيس 28"/>
    <n v="4634"/>
    <n v="1"/>
    <x v="7"/>
    <n v="139.01999999999998"/>
    <n v="4494.9799999999996"/>
    <m/>
    <m/>
    <m/>
    <n v="3750"/>
    <m/>
    <n v="884"/>
    <n v="744.98"/>
  </r>
  <r>
    <n v="6"/>
    <x v="4"/>
    <n v="2026"/>
    <s v="فرج 6حلوان مبيتسعوديهايد باركاتوبيس 28"/>
    <x v="49"/>
    <x v="50"/>
    <x v="41"/>
    <x v="4"/>
    <x v="6"/>
    <s v="اتوبيس 28"/>
    <n v="1482"/>
    <n v="1"/>
    <x v="21"/>
    <n v="44.46"/>
    <n v="1437.54"/>
    <m/>
    <m/>
    <m/>
    <n v="750"/>
    <m/>
    <n v="732"/>
    <n v="687.54"/>
  </r>
  <r>
    <n v="6"/>
    <x v="4"/>
    <n v="2026"/>
    <s v="ممدوح كيلاني 3القومية سعوديهايد باركميكروباص صيني"/>
    <x v="28"/>
    <x v="28"/>
    <x v="25"/>
    <x v="4"/>
    <x v="6"/>
    <s v="ميكروباص صيني"/>
    <n v="2965"/>
    <n v="1"/>
    <x v="13"/>
    <n v="88.95"/>
    <n v="2876.05"/>
    <m/>
    <m/>
    <m/>
    <n v="2500"/>
    <m/>
    <n v="465"/>
    <n v="376.05"/>
  </r>
  <r>
    <n v="6"/>
    <x v="4"/>
    <n v="2026"/>
    <s v="محمد جمال طوسونالمنيبسعوديهايد باركاتوبيس 28"/>
    <x v="47"/>
    <x v="47"/>
    <x v="39"/>
    <x v="4"/>
    <x v="6"/>
    <s v="اتوبيس 28"/>
    <n v="4634"/>
    <n v="1"/>
    <x v="29"/>
    <n v="139.01999999999998"/>
    <n v="4494.9799999999996"/>
    <m/>
    <m/>
    <m/>
    <n v="3800"/>
    <m/>
    <n v="834"/>
    <n v="694.98"/>
  </r>
  <r>
    <n v="6"/>
    <x v="4"/>
    <n v="2026"/>
    <s v="مصطفي رشدي1المنيب 2 ورديةسعوديميفيداميكروباص صيني"/>
    <x v="29"/>
    <x v="29"/>
    <x v="26"/>
    <x v="4"/>
    <x v="7"/>
    <s v="ميكروباص صيني"/>
    <n v="2965"/>
    <n v="1"/>
    <x v="20"/>
    <n v="88.95"/>
    <n v="2876.05"/>
    <m/>
    <m/>
    <m/>
    <n v="2150"/>
    <m/>
    <n v="815"/>
    <n v="726.05"/>
  </r>
  <r>
    <n v="6"/>
    <x v="4"/>
    <n v="2026"/>
    <s v="فرج 2حلوان 2 ورديةسعوديميفيداميكروباص صيني"/>
    <x v="31"/>
    <x v="31"/>
    <x v="28"/>
    <x v="4"/>
    <x v="7"/>
    <s v="ميكروباص صيني"/>
    <n v="2965"/>
    <n v="1"/>
    <x v="42"/>
    <n v="88.95"/>
    <n v="2876.05"/>
    <m/>
    <m/>
    <m/>
    <n v="2250"/>
    <m/>
    <n v="715"/>
    <n v="626.04999999999995"/>
  </r>
  <r>
    <n v="6"/>
    <x v="4"/>
    <n v="2026"/>
    <s v="فرج 3حلوان 2 ورديةسعوديالقطاميةاتوبيس 28"/>
    <x v="32"/>
    <x v="32"/>
    <x v="28"/>
    <x v="4"/>
    <x v="8"/>
    <s v="اتوبيس 28"/>
    <n v="3415"/>
    <n v="1"/>
    <x v="6"/>
    <n v="102.45"/>
    <n v="3312.55"/>
    <m/>
    <m/>
    <m/>
    <n v="3400"/>
    <m/>
    <n v="15"/>
    <n v="-87.45"/>
  </r>
  <r>
    <n v="6"/>
    <x v="4"/>
    <n v="2026"/>
    <s v="فرج 4مايو ورديةسعوديالقطاميةميكروباص"/>
    <x v="33"/>
    <x v="33"/>
    <x v="29"/>
    <x v="4"/>
    <x v="8"/>
    <s v="ميكروباص"/>
    <n v="1222"/>
    <n v="1"/>
    <x v="43"/>
    <n v="36.659999999999997"/>
    <n v="1185.3399999999999"/>
    <m/>
    <m/>
    <m/>
    <n v="1180"/>
    <m/>
    <n v="42"/>
    <n v="5.3400000000000034"/>
  </r>
  <r>
    <n v="6"/>
    <x v="4"/>
    <n v="2026"/>
    <s v="مصطفي رشدي3المنيب5شفتسعوديالقطاميةاتوبيس 28"/>
    <x v="34"/>
    <x v="34"/>
    <x v="30"/>
    <x v="4"/>
    <x v="8"/>
    <s v="اتوبيس 28"/>
    <n v="2649"/>
    <n v="1"/>
    <x v="44"/>
    <n v="79.47"/>
    <n v="2569.5300000000002"/>
    <m/>
    <m/>
    <m/>
    <n v="2060"/>
    <m/>
    <n v="589"/>
    <n v="509.53"/>
  </r>
  <r>
    <n v="6"/>
    <x v="4"/>
    <n v="2026"/>
    <s v="مصطفي رشدي4المنيب Wصباحيةسعوديالقطاميةاتوبيس 28"/>
    <x v="35"/>
    <x v="35"/>
    <x v="31"/>
    <x v="4"/>
    <x v="8"/>
    <s v="اتوبيس 28"/>
    <n v="1059"/>
    <n v="1"/>
    <x v="45"/>
    <n v="31.77"/>
    <n v="1027.23"/>
    <m/>
    <m/>
    <m/>
    <n v="1000"/>
    <m/>
    <n v="59"/>
    <n v="27.23"/>
  </r>
  <r>
    <n v="6"/>
    <x v="4"/>
    <n v="2026"/>
    <s v="مصطفي رشدي5صقر 2 ورديةسعوديالقطاميةاتوبيس 28"/>
    <x v="36"/>
    <x v="36"/>
    <x v="32"/>
    <x v="4"/>
    <x v="8"/>
    <s v="اتوبيس 28"/>
    <n v="2120"/>
    <n v="1"/>
    <x v="46"/>
    <n v="63.599999999999994"/>
    <n v="2056.4"/>
    <m/>
    <m/>
    <m/>
    <n v="1780"/>
    <m/>
    <n v="340"/>
    <n v="276.39999999999998"/>
  </r>
  <r>
    <n v="6"/>
    <x v="4"/>
    <n v="2026"/>
    <s v="مصطفي رشدي6المنيب 2 ورديةسعوديالقطاميةاتوبيس 28"/>
    <x v="50"/>
    <x v="51"/>
    <x v="26"/>
    <x v="4"/>
    <x v="8"/>
    <s v="اتوبيس 28"/>
    <n v="3944"/>
    <n v="1"/>
    <x v="5"/>
    <n v="118.32"/>
    <n v="3825.68"/>
    <m/>
    <m/>
    <n v="200"/>
    <n v="3800"/>
    <m/>
    <n v="344"/>
    <n v="225.68"/>
  </r>
  <r>
    <n v="6"/>
    <x v="4"/>
    <n v="2026"/>
    <s v="كرم ترك 1قليوب 2 ورديةسعوديالقطاميةاتوبيس 28"/>
    <x v="37"/>
    <x v="37"/>
    <x v="33"/>
    <x v="4"/>
    <x v="8"/>
    <s v="اتوبيس 28"/>
    <n v="3959"/>
    <n v="1"/>
    <x v="47"/>
    <n v="118.77"/>
    <n v="3840.23"/>
    <m/>
    <m/>
    <m/>
    <n v="4200"/>
    <m/>
    <n v="-241"/>
    <n v="-359.77"/>
  </r>
  <r>
    <n v="6"/>
    <x v="4"/>
    <n v="2026"/>
    <s v="كرم ترك 2قليوب 2 ورديةسعوديمدينتي اتوبيس 28"/>
    <x v="39"/>
    <x v="39"/>
    <x v="33"/>
    <x v="4"/>
    <x v="9"/>
    <s v="اتوبيس 28"/>
    <n v="4634"/>
    <n v="1"/>
    <x v="49"/>
    <n v="139.01999999999998"/>
    <n v="4494.9799999999996"/>
    <m/>
    <m/>
    <m/>
    <n v="4150"/>
    <m/>
    <n v="484"/>
    <n v="344.98"/>
  </r>
  <r>
    <n v="6"/>
    <x v="4"/>
    <n v="2026"/>
    <s v="كرم ترك 3قليوب 1 ورديةسعوديمدينتي اتوبيس 28"/>
    <x v="40"/>
    <x v="40"/>
    <x v="4"/>
    <x v="4"/>
    <x v="9"/>
    <s v="اتوبيس 28"/>
    <n v="4634"/>
    <n v="1"/>
    <x v="50"/>
    <n v="139.01999999999998"/>
    <n v="4494.9799999999996"/>
    <m/>
    <m/>
    <m/>
    <n v="4000"/>
    <m/>
    <n v="634"/>
    <n v="494.98"/>
  </r>
  <r>
    <n v="6"/>
    <x v="4"/>
    <n v="2026"/>
    <s v="كرم ترك 4عدلي منصور شفتسعوديمدينتي اتوبيس 28"/>
    <x v="41"/>
    <x v="41"/>
    <x v="34"/>
    <x v="4"/>
    <x v="9"/>
    <s v="اتوبيس 28"/>
    <n v="741"/>
    <n v="1"/>
    <x v="33"/>
    <n v="22.23"/>
    <n v="718.77"/>
    <m/>
    <m/>
    <m/>
    <n v="500"/>
    <m/>
    <n v="241"/>
    <n v="218.77"/>
  </r>
  <r>
    <n v="6"/>
    <x v="4"/>
    <n v="2026"/>
    <s v="عماد النجار 4قليوب بيتوينسعوديمدينتي اتوبيس 28"/>
    <x v="42"/>
    <x v="42"/>
    <x v="35"/>
    <x v="4"/>
    <x v="9"/>
    <s v="اتوبيس 28"/>
    <n v="1482"/>
    <n v="1"/>
    <x v="16"/>
    <n v="44.46"/>
    <n v="1437.54"/>
    <m/>
    <m/>
    <m/>
    <n v="1400"/>
    <m/>
    <n v="82"/>
    <n v="37.54"/>
  </r>
  <r>
    <n v="6"/>
    <x v="4"/>
    <n v="2026"/>
    <s v="ممدوح كيلاني6المنيب 1 وردية سعوديمدينتي ميكروباص صيني"/>
    <x v="43"/>
    <x v="43"/>
    <x v="36"/>
    <x v="4"/>
    <x v="9"/>
    <s v="ميكروباص صيني"/>
    <n v="1482"/>
    <n v="1"/>
    <x v="51"/>
    <n v="44.46"/>
    <n v="1437.54"/>
    <m/>
    <m/>
    <m/>
    <n v="1350"/>
    <m/>
    <n v="132"/>
    <n v="87.539999999999992"/>
  </r>
  <r>
    <n v="6"/>
    <x v="4"/>
    <n v="2026"/>
    <s v="ممدوح كيلاني4المنيب 2 وردية سعوديمدينتي ميكروباص صيني"/>
    <x v="44"/>
    <x v="44"/>
    <x v="37"/>
    <x v="4"/>
    <x v="9"/>
    <s v="ميكروباص صيني"/>
    <n v="2965"/>
    <n v="1"/>
    <x v="52"/>
    <n v="88.95"/>
    <n v="2876.05"/>
    <m/>
    <m/>
    <m/>
    <n v="2600"/>
    <m/>
    <n v="365"/>
    <n v="276.05"/>
  </r>
  <r>
    <n v="6"/>
    <x v="4"/>
    <n v="2026"/>
    <s v="فرج 5حلوان 2 ورديةسعوديمدينتي اتوبيس 28"/>
    <x v="45"/>
    <x v="45"/>
    <x v="28"/>
    <x v="4"/>
    <x v="9"/>
    <s v="اتوبيس 28"/>
    <n v="4634"/>
    <n v="1"/>
    <x v="19"/>
    <n v="139.01999999999998"/>
    <n v="4494.9799999999996"/>
    <m/>
    <m/>
    <m/>
    <n v="4100"/>
    <m/>
    <n v="534"/>
    <n v="394.98"/>
  </r>
  <r>
    <n v="6"/>
    <x v="4"/>
    <n v="2026"/>
    <s v="سيد الحاويالحلميةسعوديمدينتي اتوبيس 28"/>
    <x v="46"/>
    <x v="46"/>
    <x v="38"/>
    <x v="4"/>
    <x v="9"/>
    <s v="اتوبيس 28"/>
    <n v="4634"/>
    <n v="1"/>
    <x v="7"/>
    <n v="139.01999999999998"/>
    <n v="4494.9799999999996"/>
    <m/>
    <m/>
    <m/>
    <n v="3750"/>
    <m/>
    <n v="884"/>
    <n v="744.98"/>
  </r>
  <r>
    <n v="6"/>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7"/>
    <x v="4"/>
    <n v="2026"/>
    <s v="عمرو برعي الجراجFLITCH AND GRAINالتجمع ميكروباص صيني"/>
    <x v="2"/>
    <x v="2"/>
    <x v="2"/>
    <x v="1"/>
    <x v="1"/>
    <s v="ميكروباص صيني"/>
    <n v="1300"/>
    <n v="1"/>
    <x v="23"/>
    <n v="39"/>
    <n v="1261"/>
    <m/>
    <m/>
    <m/>
    <n v="1050"/>
    <m/>
    <n v="250"/>
    <n v="211"/>
  </r>
  <r>
    <n v="7"/>
    <x v="4"/>
    <n v="2026"/>
    <s v="مصطفي الف مسكنالف مسكن 3 ورديةنجمة هليوبوليسالتجمع اتوبيس 28"/>
    <x v="3"/>
    <x v="3"/>
    <x v="3"/>
    <x v="2"/>
    <x v="1"/>
    <s v="اتوبيس 28"/>
    <n v="4297"/>
    <n v="1"/>
    <x v="29"/>
    <n v="128.91"/>
    <n v="4168.09"/>
    <m/>
    <m/>
    <m/>
    <n v="3800"/>
    <m/>
    <n v="497"/>
    <n v="368.09000000000003"/>
  </r>
  <r>
    <n v="7"/>
    <x v="4"/>
    <n v="2026"/>
    <s v="ممدوح كيلاني1قليوب 3 وردية نجمة هليوبوليسالتجمع اتوبيس 28"/>
    <x v="5"/>
    <x v="5"/>
    <x v="5"/>
    <x v="2"/>
    <x v="1"/>
    <s v="اتوبيس 28"/>
    <n v="4297"/>
    <n v="1"/>
    <x v="55"/>
    <n v="128.91"/>
    <n v="4168.09"/>
    <m/>
    <m/>
    <m/>
    <n v="3900"/>
    <m/>
    <n v="397"/>
    <n v="268.09000000000003"/>
  </r>
  <r>
    <n v="7"/>
    <x v="4"/>
    <n v="2026"/>
    <s v="ممدوح كيلاني3المنيب 3وردية نجمة هليوبوليسالتجمع ميكروباص"/>
    <x v="52"/>
    <x v="53"/>
    <x v="6"/>
    <x v="2"/>
    <x v="1"/>
    <s v="ميكروباص"/>
    <n v="3600"/>
    <n v="1"/>
    <x v="56"/>
    <n v="108"/>
    <n v="3492"/>
    <m/>
    <m/>
    <m/>
    <n v="2700"/>
    <m/>
    <n v="900"/>
    <n v="792"/>
  </r>
  <r>
    <n v="7"/>
    <x v="4"/>
    <n v="2026"/>
    <s v="بكرقليوب 1 ورديةنجمة هليوبوليسالتجمع ميكروباص"/>
    <x v="58"/>
    <x v="59"/>
    <x v="4"/>
    <x v="2"/>
    <x v="1"/>
    <s v="ميكروباص"/>
    <n v="1400"/>
    <n v="1"/>
    <x v="35"/>
    <n v="42"/>
    <n v="1358"/>
    <m/>
    <m/>
    <m/>
    <n v="1200"/>
    <m/>
    <n v="200"/>
    <n v="158"/>
  </r>
  <r>
    <n v="7"/>
    <x v="4"/>
    <n v="2026"/>
    <s v="عماد النجار1المرج 2ورديةسعوديالمخاذناتوبيس 28"/>
    <x v="22"/>
    <x v="22"/>
    <x v="19"/>
    <x v="4"/>
    <x v="4"/>
    <s v="اتوبيس 28"/>
    <n v="4119"/>
    <n v="1"/>
    <x v="38"/>
    <n v="123.57"/>
    <n v="3995.43"/>
    <m/>
    <m/>
    <m/>
    <n v="4800"/>
    <m/>
    <n v="-681"/>
    <n v="-804.56999999999994"/>
  </r>
  <r>
    <n v="7"/>
    <x v="4"/>
    <n v="2026"/>
    <s v="عماد النجار2المؤسسة 2ورديةسعوديالمخاذناتوبيس 28"/>
    <x v="23"/>
    <x v="23"/>
    <x v="20"/>
    <x v="4"/>
    <x v="4"/>
    <s v="اتوبيس 28"/>
    <n v="3884"/>
    <n v="1"/>
    <x v="39"/>
    <n v="116.52"/>
    <n v="3767.48"/>
    <m/>
    <m/>
    <m/>
    <n v="4500"/>
    <m/>
    <n v="-616"/>
    <n v="-732.52"/>
  </r>
  <r>
    <n v="7"/>
    <x v="4"/>
    <n v="2026"/>
    <s v="عماد النجار 3الدائري 1ورديةسعوديالمخاذناتوبيس 28"/>
    <x v="24"/>
    <x v="24"/>
    <x v="21"/>
    <x v="4"/>
    <x v="4"/>
    <s v="اتوبيس 28"/>
    <n v="2448"/>
    <n v="1"/>
    <x v="13"/>
    <n v="73.44"/>
    <n v="2374.56"/>
    <m/>
    <m/>
    <m/>
    <n v="2500"/>
    <m/>
    <n v="-52"/>
    <n v="-125.44"/>
  </r>
  <r>
    <n v="7"/>
    <x v="4"/>
    <n v="2026"/>
    <s v="عبد الرحمن1الهرم سعوديدريماتوبيس 28"/>
    <x v="25"/>
    <x v="25"/>
    <x v="22"/>
    <x v="4"/>
    <x v="5"/>
    <s v="اتوبيس 28"/>
    <n v="994"/>
    <n v="1"/>
    <x v="40"/>
    <n v="29.82"/>
    <n v="964.18"/>
    <m/>
    <m/>
    <m/>
    <n v="850"/>
    <m/>
    <n v="144"/>
    <n v="114.18"/>
  </r>
  <r>
    <n v="7"/>
    <x v="4"/>
    <n v="2026"/>
    <s v="عبد الرحمن2المؤسسةسعوديدريماتوبيس 28"/>
    <x v="26"/>
    <x v="26"/>
    <x v="23"/>
    <x v="4"/>
    <x v="5"/>
    <s v="اتوبيس 28"/>
    <n v="994"/>
    <n v="1"/>
    <x v="40"/>
    <n v="29.82"/>
    <n v="964.18"/>
    <m/>
    <m/>
    <m/>
    <n v="850"/>
    <m/>
    <n v="144"/>
    <n v="114.18"/>
  </r>
  <r>
    <n v="7"/>
    <x v="4"/>
    <n v="2026"/>
    <s v="فرج 1حلوانسعوديهايد باركاتوبيس 28"/>
    <x v="27"/>
    <x v="27"/>
    <x v="24"/>
    <x v="4"/>
    <x v="6"/>
    <s v="اتوبيس 28"/>
    <n v="4634"/>
    <n v="1"/>
    <x v="7"/>
    <n v="139.01999999999998"/>
    <n v="4494.9799999999996"/>
    <m/>
    <m/>
    <m/>
    <n v="3750"/>
    <m/>
    <n v="884"/>
    <n v="744.98"/>
  </r>
  <r>
    <n v="7"/>
    <x v="4"/>
    <n v="2026"/>
    <s v="فرج 6حلوان مبيتسعوديهايد باركاتوبيس 28"/>
    <x v="49"/>
    <x v="50"/>
    <x v="41"/>
    <x v="4"/>
    <x v="6"/>
    <s v="اتوبيس 28"/>
    <n v="1482"/>
    <n v="1"/>
    <x v="21"/>
    <n v="44.46"/>
    <n v="1437.54"/>
    <m/>
    <m/>
    <m/>
    <n v="750"/>
    <m/>
    <n v="732"/>
    <n v="687.54"/>
  </r>
  <r>
    <n v="7"/>
    <x v="4"/>
    <n v="2026"/>
    <s v="ممدوح كيلاني 3القومية سعوديهايد باركميكروباص صيني"/>
    <x v="28"/>
    <x v="28"/>
    <x v="25"/>
    <x v="4"/>
    <x v="6"/>
    <s v="ميكروباص صيني"/>
    <n v="2965"/>
    <n v="1"/>
    <x v="13"/>
    <n v="88.95"/>
    <n v="2876.05"/>
    <m/>
    <m/>
    <m/>
    <n v="2500"/>
    <m/>
    <n v="465"/>
    <n v="376.05"/>
  </r>
  <r>
    <n v="7"/>
    <x v="4"/>
    <n v="2026"/>
    <s v="محمد جمال طوسونالمنيبسعوديهايد باركاتوبيس 28"/>
    <x v="47"/>
    <x v="47"/>
    <x v="39"/>
    <x v="4"/>
    <x v="6"/>
    <s v="اتوبيس 28"/>
    <n v="4634"/>
    <n v="1"/>
    <x v="29"/>
    <n v="139.01999999999998"/>
    <n v="4494.9799999999996"/>
    <m/>
    <m/>
    <m/>
    <n v="3800"/>
    <m/>
    <n v="834"/>
    <n v="694.98"/>
  </r>
  <r>
    <n v="7"/>
    <x v="4"/>
    <n v="2026"/>
    <s v="مصطفي رشدي1المنيب 2 ورديةسعوديميفيداميكروباص صيني"/>
    <x v="29"/>
    <x v="29"/>
    <x v="26"/>
    <x v="4"/>
    <x v="7"/>
    <s v="ميكروباص صيني"/>
    <n v="2965"/>
    <n v="1"/>
    <x v="20"/>
    <n v="88.95"/>
    <n v="2876.05"/>
    <m/>
    <m/>
    <m/>
    <n v="2150"/>
    <m/>
    <n v="815"/>
    <n v="726.05"/>
  </r>
  <r>
    <n v="7"/>
    <x v="4"/>
    <n v="2026"/>
    <s v="فرج 2حلوان 2 ورديةسعوديميفيداميكروباص صيني"/>
    <x v="31"/>
    <x v="31"/>
    <x v="28"/>
    <x v="4"/>
    <x v="7"/>
    <s v="ميكروباص صيني"/>
    <n v="2965"/>
    <n v="1"/>
    <x v="42"/>
    <n v="88.95"/>
    <n v="2876.05"/>
    <m/>
    <m/>
    <m/>
    <n v="2250"/>
    <m/>
    <n v="715"/>
    <n v="626.04999999999995"/>
  </r>
  <r>
    <n v="7"/>
    <x v="4"/>
    <n v="2026"/>
    <s v="فرج 3حلوان 2 ورديةسعوديالقطاميةاتوبيس 28"/>
    <x v="32"/>
    <x v="32"/>
    <x v="28"/>
    <x v="4"/>
    <x v="8"/>
    <s v="اتوبيس 28"/>
    <n v="3415"/>
    <n v="1"/>
    <x v="6"/>
    <n v="102.45"/>
    <n v="3312.55"/>
    <m/>
    <m/>
    <m/>
    <n v="3400"/>
    <m/>
    <n v="15"/>
    <n v="-87.45"/>
  </r>
  <r>
    <n v="7"/>
    <x v="4"/>
    <n v="2026"/>
    <s v="فرج 4مايو ورديةسعوديالقطاميةميكروباص"/>
    <x v="33"/>
    <x v="33"/>
    <x v="29"/>
    <x v="4"/>
    <x v="8"/>
    <s v="ميكروباص"/>
    <n v="1222"/>
    <n v="1"/>
    <x v="43"/>
    <n v="36.659999999999997"/>
    <n v="1185.3399999999999"/>
    <m/>
    <m/>
    <m/>
    <n v="1180"/>
    <m/>
    <n v="42"/>
    <n v="5.3400000000000034"/>
  </r>
  <r>
    <n v="7"/>
    <x v="4"/>
    <n v="2026"/>
    <s v="مصطفي رشدي3المنيب5شفتسعوديالقطاميةاتوبيس 28"/>
    <x v="34"/>
    <x v="34"/>
    <x v="30"/>
    <x v="4"/>
    <x v="8"/>
    <s v="اتوبيس 28"/>
    <n v="2649"/>
    <n v="1"/>
    <x v="44"/>
    <n v="79.47"/>
    <n v="2569.5300000000002"/>
    <m/>
    <m/>
    <m/>
    <n v="2060"/>
    <m/>
    <n v="589"/>
    <n v="509.53"/>
  </r>
  <r>
    <n v="7"/>
    <x v="4"/>
    <n v="2026"/>
    <s v="مصطفي رشدي4المنيب Wصباحيةسعوديالقطاميةاتوبيس 28"/>
    <x v="35"/>
    <x v="35"/>
    <x v="31"/>
    <x v="4"/>
    <x v="8"/>
    <s v="اتوبيس 28"/>
    <n v="1059"/>
    <n v="1"/>
    <x v="45"/>
    <n v="31.77"/>
    <n v="1027.23"/>
    <m/>
    <m/>
    <m/>
    <n v="1000"/>
    <m/>
    <n v="59"/>
    <n v="27.23"/>
  </r>
  <r>
    <n v="7"/>
    <x v="4"/>
    <n v="2026"/>
    <s v="مصطفي رشدي5صقر 2 ورديةسعوديالقطاميةاتوبيس 28"/>
    <x v="36"/>
    <x v="36"/>
    <x v="32"/>
    <x v="4"/>
    <x v="8"/>
    <s v="اتوبيس 28"/>
    <n v="2120"/>
    <n v="1"/>
    <x v="46"/>
    <n v="63.599999999999994"/>
    <n v="2056.4"/>
    <m/>
    <m/>
    <m/>
    <n v="1780"/>
    <m/>
    <n v="340"/>
    <n v="276.39999999999998"/>
  </r>
  <r>
    <n v="7"/>
    <x v="4"/>
    <n v="2026"/>
    <s v="مصطفي رشدي6المنيب 2 ورديةسعوديالقطاميةاتوبيس 28"/>
    <x v="50"/>
    <x v="51"/>
    <x v="26"/>
    <x v="4"/>
    <x v="8"/>
    <s v="اتوبيس 28"/>
    <n v="3944"/>
    <n v="1"/>
    <x v="5"/>
    <n v="118.32"/>
    <n v="3825.68"/>
    <m/>
    <m/>
    <n v="200"/>
    <n v="3800"/>
    <m/>
    <n v="344"/>
    <n v="225.68"/>
  </r>
  <r>
    <n v="7"/>
    <x v="4"/>
    <n v="2026"/>
    <s v="كرم ترك 1قليوب 2 ورديةسعوديالقطاميةاتوبيس 28"/>
    <x v="37"/>
    <x v="37"/>
    <x v="33"/>
    <x v="4"/>
    <x v="8"/>
    <s v="اتوبيس 28"/>
    <n v="3959"/>
    <n v="1"/>
    <x v="47"/>
    <n v="118.77"/>
    <n v="3840.23"/>
    <m/>
    <m/>
    <m/>
    <n v="4200"/>
    <m/>
    <n v="-241"/>
    <n v="-359.77"/>
  </r>
  <r>
    <n v="7"/>
    <x v="4"/>
    <n v="2026"/>
    <s v="كرم ترك 2قليوب 2 ورديةسعوديمدينتي اتوبيس 28"/>
    <x v="39"/>
    <x v="39"/>
    <x v="33"/>
    <x v="4"/>
    <x v="9"/>
    <s v="اتوبيس 28"/>
    <n v="4634"/>
    <n v="1"/>
    <x v="49"/>
    <n v="139.01999999999998"/>
    <n v="4494.9799999999996"/>
    <m/>
    <m/>
    <m/>
    <n v="4150"/>
    <m/>
    <n v="484"/>
    <n v="344.98"/>
  </r>
  <r>
    <n v="7"/>
    <x v="4"/>
    <n v="2026"/>
    <s v="كرم ترك 3قليوب 1 ورديةسعوديمدينتي اتوبيس 28"/>
    <x v="40"/>
    <x v="40"/>
    <x v="4"/>
    <x v="4"/>
    <x v="9"/>
    <s v="اتوبيس 28"/>
    <n v="4634"/>
    <n v="1"/>
    <x v="50"/>
    <n v="139.01999999999998"/>
    <n v="4494.9799999999996"/>
    <m/>
    <m/>
    <m/>
    <n v="4000"/>
    <m/>
    <n v="634"/>
    <n v="494.98"/>
  </r>
  <r>
    <n v="7"/>
    <x v="4"/>
    <n v="2026"/>
    <s v="كرم ترك 4عدلي منصور شفتسعوديمدينتي اتوبيس 28"/>
    <x v="41"/>
    <x v="41"/>
    <x v="34"/>
    <x v="4"/>
    <x v="9"/>
    <s v="اتوبيس 28"/>
    <n v="741"/>
    <n v="1"/>
    <x v="33"/>
    <n v="22.23"/>
    <n v="718.77"/>
    <m/>
    <m/>
    <m/>
    <n v="500"/>
    <m/>
    <n v="241"/>
    <n v="218.77"/>
  </r>
  <r>
    <n v="7"/>
    <x v="4"/>
    <n v="2026"/>
    <s v="عماد النجار 4قليوب بيتوينسعوديمدينتي اتوبيس 28"/>
    <x v="42"/>
    <x v="42"/>
    <x v="35"/>
    <x v="4"/>
    <x v="9"/>
    <s v="اتوبيس 28"/>
    <n v="1482"/>
    <n v="1"/>
    <x v="16"/>
    <n v="44.46"/>
    <n v="1437.54"/>
    <m/>
    <m/>
    <m/>
    <n v="1400"/>
    <m/>
    <n v="82"/>
    <n v="37.54"/>
  </r>
  <r>
    <n v="7"/>
    <x v="4"/>
    <n v="2026"/>
    <s v="ممدوح كيلاني6المنيب 1 وردية سعوديمدينتي ميكروباص صيني"/>
    <x v="43"/>
    <x v="43"/>
    <x v="36"/>
    <x v="4"/>
    <x v="9"/>
    <s v="ميكروباص صيني"/>
    <n v="1482"/>
    <n v="1"/>
    <x v="51"/>
    <n v="44.46"/>
    <n v="1437.54"/>
    <m/>
    <m/>
    <m/>
    <n v="1350"/>
    <m/>
    <n v="132"/>
    <n v="87.539999999999992"/>
  </r>
  <r>
    <n v="7"/>
    <x v="4"/>
    <n v="2026"/>
    <s v="ممدوح كيلاني4المنيب 2 وردية سعوديمدينتي ميكروباص صيني"/>
    <x v="44"/>
    <x v="44"/>
    <x v="37"/>
    <x v="4"/>
    <x v="9"/>
    <s v="ميكروباص صيني"/>
    <n v="2965"/>
    <n v="1"/>
    <x v="52"/>
    <n v="88.95"/>
    <n v="2876.05"/>
    <m/>
    <m/>
    <m/>
    <n v="2600"/>
    <m/>
    <n v="365"/>
    <n v="276.05"/>
  </r>
  <r>
    <n v="7"/>
    <x v="4"/>
    <n v="2026"/>
    <s v="فرج 5حلوان 2 ورديةسعوديمدينتي اتوبيس 28"/>
    <x v="45"/>
    <x v="45"/>
    <x v="28"/>
    <x v="4"/>
    <x v="9"/>
    <s v="اتوبيس 28"/>
    <n v="4634"/>
    <n v="1"/>
    <x v="19"/>
    <n v="139.01999999999998"/>
    <n v="4494.9799999999996"/>
    <m/>
    <m/>
    <m/>
    <n v="4100"/>
    <m/>
    <n v="534"/>
    <n v="394.98"/>
  </r>
  <r>
    <n v="7"/>
    <x v="4"/>
    <n v="2026"/>
    <s v="سيد الحاويالحلميةسعوديمدينتي اتوبيس 28"/>
    <x v="46"/>
    <x v="46"/>
    <x v="38"/>
    <x v="4"/>
    <x v="9"/>
    <s v="اتوبيس 28"/>
    <n v="4634"/>
    <n v="1"/>
    <x v="7"/>
    <n v="139.01999999999998"/>
    <n v="4494.9799999999996"/>
    <m/>
    <m/>
    <m/>
    <n v="3750"/>
    <m/>
    <n v="884"/>
    <n v="744.98"/>
  </r>
  <r>
    <n v="7"/>
    <x v="4"/>
    <n v="2026"/>
    <s v="سيد الحاوي 2عدلي منصور سعوديمدينتي اتوبيس 28"/>
    <x v="51"/>
    <x v="52"/>
    <x v="42"/>
    <x v="4"/>
    <x v="9"/>
    <s v="اتوبيس 28"/>
    <n v="741"/>
    <n v="1"/>
    <x v="53"/>
    <n v="22.23"/>
    <n v="718.77"/>
    <m/>
    <m/>
    <m/>
    <n v="550"/>
    <m/>
    <n v="191"/>
    <n v="168.77"/>
  </r>
  <r>
    <n v="7"/>
    <x v="4"/>
    <n v="2026"/>
    <s v="احمد محمود إضافيإضافيلوجستيكاإضافيإضافي"/>
    <x v="54"/>
    <x v="55"/>
    <x v="43"/>
    <x v="3"/>
    <x v="11"/>
    <s v="إضافي"/>
    <n v="1"/>
    <n v="1"/>
    <x v="37"/>
    <n v="0.03"/>
    <n v="0.97"/>
    <m/>
    <m/>
    <n v="1800"/>
    <n v="1800"/>
    <m/>
    <n v="1"/>
    <n v="0.97"/>
  </r>
  <r>
    <n v="7"/>
    <x v="4"/>
    <n v="2026"/>
    <s v="احمد محمود إضافيإضافيلوجستيكاإضافيإضافي"/>
    <x v="54"/>
    <x v="55"/>
    <x v="43"/>
    <x v="3"/>
    <x v="11"/>
    <s v="إضافي"/>
    <n v="1"/>
    <n v="1"/>
    <x v="37"/>
    <n v="0.03"/>
    <n v="0.97"/>
    <n v="8500"/>
    <m/>
    <n v="2000"/>
    <n v="-6500"/>
    <m/>
    <n v="1"/>
    <n v="0.97"/>
  </r>
  <r>
    <n v="7"/>
    <x v="4"/>
    <n v="2026"/>
    <s v="حسام سعيد إضافيإضافيلوجستيكاإضافيإضافي"/>
    <x v="56"/>
    <x v="57"/>
    <x v="43"/>
    <x v="3"/>
    <x v="11"/>
    <s v="إضافي"/>
    <n v="1"/>
    <n v="1"/>
    <x v="37"/>
    <n v="0.03"/>
    <n v="0.97"/>
    <m/>
    <m/>
    <n v="2400"/>
    <n v="2400"/>
    <m/>
    <n v="1"/>
    <n v="0.97"/>
  </r>
  <r>
    <n v="7"/>
    <x v="4"/>
    <n v="2026"/>
    <s v="احمد السيد إضافيإضافيلوجستيكاإضافيإضافي"/>
    <x v="57"/>
    <x v="58"/>
    <x v="43"/>
    <x v="3"/>
    <x v="11"/>
    <s v="إضافي"/>
    <n v="1"/>
    <n v="1"/>
    <x v="37"/>
    <n v="0.03"/>
    <n v="0.97"/>
    <m/>
    <m/>
    <n v="1800"/>
    <n v="1800"/>
    <m/>
    <n v="1"/>
    <n v="0.97"/>
  </r>
  <r>
    <n v="7"/>
    <x v="4"/>
    <n v="2026"/>
    <s v="احمد السيد إضافيإضافيلوجستيكاإضافيإضافي"/>
    <x v="57"/>
    <x v="58"/>
    <x v="43"/>
    <x v="3"/>
    <x v="11"/>
    <s v="إضافي"/>
    <n v="1"/>
    <n v="1"/>
    <x v="37"/>
    <n v="0.03"/>
    <n v="0.97"/>
    <m/>
    <m/>
    <n v="1800"/>
    <n v="1800"/>
    <m/>
    <n v="1"/>
    <n v="0.97"/>
  </r>
  <r>
    <n v="7"/>
    <x v="4"/>
    <n v="2026"/>
    <s v="حسام سعيد إضافيإضافيلوجستيكاإضافيإضافي"/>
    <x v="56"/>
    <x v="57"/>
    <x v="43"/>
    <x v="3"/>
    <x v="11"/>
    <s v="إضافي"/>
    <n v="1"/>
    <n v="1"/>
    <x v="37"/>
    <n v="0.03"/>
    <n v="0.97"/>
    <m/>
    <m/>
    <n v="4600"/>
    <n v="4600"/>
    <m/>
    <n v="1"/>
    <n v="0.97"/>
  </r>
  <r>
    <n v="7"/>
    <x v="4"/>
    <n v="2026"/>
    <s v="حسام سعيد إضافيإضافيلوجستيكاإضافيإضافي"/>
    <x v="56"/>
    <x v="57"/>
    <x v="43"/>
    <x v="3"/>
    <x v="11"/>
    <s v="إضافي"/>
    <n v="1"/>
    <n v="1"/>
    <x v="37"/>
    <n v="0.03"/>
    <n v="0.97"/>
    <m/>
    <m/>
    <n v="2100"/>
    <n v="2100"/>
    <m/>
    <n v="1"/>
    <n v="0.97"/>
  </r>
  <r>
    <m/>
    <x v="1"/>
    <m/>
    <e v="#N/A"/>
    <x v="48"/>
    <x v="49"/>
    <x v="40"/>
    <x v="5"/>
    <x v="10"/>
    <n v="0"/>
    <n v="0"/>
    <m/>
    <x v="37"/>
    <n v="0"/>
    <n v="0"/>
    <m/>
    <m/>
    <m/>
    <n v="0"/>
    <m/>
    <n v="0"/>
    <n v="0"/>
  </r>
  <r>
    <n v="8"/>
    <x v="4"/>
    <n v="2026"/>
    <s v="مصطفي الف مسكنالف مسكن 3 ورديةنجمة هليوبوليسالتجمع اتوبيس 28"/>
    <x v="3"/>
    <x v="3"/>
    <x v="3"/>
    <x v="2"/>
    <x v="1"/>
    <s v="اتوبيس 28"/>
    <n v="4297"/>
    <n v="1"/>
    <x v="29"/>
    <n v="128.91"/>
    <n v="4168.09"/>
    <m/>
    <m/>
    <m/>
    <n v="3800"/>
    <m/>
    <n v="497"/>
    <n v="368.09000000000003"/>
  </r>
  <r>
    <n v="8"/>
    <x v="4"/>
    <n v="2026"/>
    <s v="ممدوح كيلاني1قليوب 3 وردية نجمة هليوبوليسالتجمع اتوبيس 28"/>
    <x v="5"/>
    <x v="5"/>
    <x v="5"/>
    <x v="2"/>
    <x v="1"/>
    <s v="اتوبيس 28"/>
    <n v="4297"/>
    <n v="1"/>
    <x v="55"/>
    <n v="128.91"/>
    <n v="4168.09"/>
    <m/>
    <m/>
    <m/>
    <n v="3900"/>
    <m/>
    <n v="397"/>
    <n v="268.09000000000003"/>
  </r>
  <r>
    <n v="8"/>
    <x v="4"/>
    <n v="2026"/>
    <s v="ممدوح كيلاني3المنيب 3وردية نجمة هليوبوليسالتجمع ميكروباص"/>
    <x v="52"/>
    <x v="53"/>
    <x v="6"/>
    <x v="2"/>
    <x v="1"/>
    <s v="ميكروباص"/>
    <n v="3600"/>
    <n v="1"/>
    <x v="56"/>
    <n v="108"/>
    <n v="3492"/>
    <m/>
    <m/>
    <m/>
    <n v="2700"/>
    <m/>
    <n v="900"/>
    <n v="792"/>
  </r>
  <r>
    <n v="8"/>
    <x v="4"/>
    <n v="2026"/>
    <s v="بكرقليوب 1 ورديةنجمة هليوبوليسالتجمع ميكروباص"/>
    <x v="58"/>
    <x v="59"/>
    <x v="4"/>
    <x v="2"/>
    <x v="1"/>
    <s v="ميكروباص"/>
    <n v="1400"/>
    <n v="1"/>
    <x v="35"/>
    <n v="42"/>
    <n v="1358"/>
    <m/>
    <m/>
    <m/>
    <n v="1200"/>
    <m/>
    <n v="200"/>
    <n v="158"/>
  </r>
  <r>
    <n v="8"/>
    <x v="4"/>
    <n v="2026"/>
    <s v="عبد الرحمن1الهرم سعوديدريماتوبيس 28"/>
    <x v="25"/>
    <x v="25"/>
    <x v="22"/>
    <x v="4"/>
    <x v="5"/>
    <s v="اتوبيس 28"/>
    <n v="994"/>
    <n v="1"/>
    <x v="40"/>
    <n v="29.82"/>
    <n v="964.18"/>
    <m/>
    <m/>
    <m/>
    <n v="850"/>
    <m/>
    <n v="144"/>
    <n v="114.18"/>
  </r>
  <r>
    <n v="8"/>
    <x v="4"/>
    <n v="2026"/>
    <s v="عبد الرحمن2المؤسسةسعوديدريماتوبيس 28"/>
    <x v="26"/>
    <x v="26"/>
    <x v="23"/>
    <x v="4"/>
    <x v="5"/>
    <s v="اتوبيس 28"/>
    <n v="994"/>
    <n v="1"/>
    <x v="40"/>
    <n v="29.82"/>
    <n v="964.18"/>
    <m/>
    <m/>
    <m/>
    <n v="850"/>
    <m/>
    <n v="144"/>
    <n v="114.18"/>
  </r>
  <r>
    <n v="8"/>
    <x v="4"/>
    <n v="2026"/>
    <s v="فرج 1حلوانسعوديهايد باركاتوبيس 28"/>
    <x v="27"/>
    <x v="27"/>
    <x v="24"/>
    <x v="4"/>
    <x v="6"/>
    <s v="اتوبيس 28"/>
    <n v="4634"/>
    <n v="1"/>
    <x v="7"/>
    <n v="139.01999999999998"/>
    <n v="4494.9799999999996"/>
    <m/>
    <m/>
    <m/>
    <n v="3750"/>
    <m/>
    <n v="884"/>
    <n v="744.98"/>
  </r>
  <r>
    <n v="8"/>
    <x v="4"/>
    <n v="2026"/>
    <s v="فرج 6حلوان مبيتسعوديهايد باركاتوبيس 28"/>
    <x v="49"/>
    <x v="50"/>
    <x v="41"/>
    <x v="4"/>
    <x v="6"/>
    <s v="اتوبيس 28"/>
    <n v="1482"/>
    <n v="1"/>
    <x v="21"/>
    <n v="44.46"/>
    <n v="1437.54"/>
    <m/>
    <m/>
    <m/>
    <n v="750"/>
    <m/>
    <n v="732"/>
    <n v="687.54"/>
  </r>
  <r>
    <n v="8"/>
    <x v="4"/>
    <n v="2026"/>
    <s v="ممدوح كيلاني 3القومية سعوديهايد باركميكروباص صيني"/>
    <x v="28"/>
    <x v="28"/>
    <x v="25"/>
    <x v="4"/>
    <x v="6"/>
    <s v="ميكروباص صيني"/>
    <n v="2965"/>
    <n v="1"/>
    <x v="13"/>
    <n v="88.95"/>
    <n v="2876.05"/>
    <m/>
    <m/>
    <m/>
    <n v="2500"/>
    <m/>
    <n v="465"/>
    <n v="376.05"/>
  </r>
  <r>
    <n v="8"/>
    <x v="4"/>
    <n v="2026"/>
    <s v="محمد جمال طوسونالمنيبسعوديهايد باركاتوبيس 28"/>
    <x v="47"/>
    <x v="47"/>
    <x v="39"/>
    <x v="4"/>
    <x v="6"/>
    <s v="اتوبيس 28"/>
    <n v="4634"/>
    <n v="1"/>
    <x v="29"/>
    <n v="139.01999999999998"/>
    <n v="4494.9799999999996"/>
    <m/>
    <m/>
    <m/>
    <n v="3800"/>
    <m/>
    <n v="834"/>
    <n v="694.98"/>
  </r>
  <r>
    <n v="8"/>
    <x v="4"/>
    <n v="2026"/>
    <s v="مصطفي رشدي1المنيب 2 ورديةسعوديميفيداميكروباص صيني"/>
    <x v="29"/>
    <x v="29"/>
    <x v="26"/>
    <x v="4"/>
    <x v="7"/>
    <s v="ميكروباص صيني"/>
    <n v="2965"/>
    <n v="1"/>
    <x v="20"/>
    <n v="88.95"/>
    <n v="2876.05"/>
    <m/>
    <m/>
    <m/>
    <n v="2150"/>
    <m/>
    <n v="815"/>
    <n v="726.05"/>
  </r>
  <r>
    <n v="8"/>
    <x v="4"/>
    <n v="2026"/>
    <s v="فرج 2حلوان 2 ورديةسعوديميفيداميكروباص صيني"/>
    <x v="31"/>
    <x v="31"/>
    <x v="28"/>
    <x v="4"/>
    <x v="7"/>
    <s v="ميكروباص صيني"/>
    <n v="2965"/>
    <n v="1"/>
    <x v="42"/>
    <n v="88.95"/>
    <n v="2876.05"/>
    <m/>
    <m/>
    <m/>
    <n v="2250"/>
    <m/>
    <n v="715"/>
    <n v="626.04999999999995"/>
  </r>
  <r>
    <n v="8"/>
    <x v="4"/>
    <n v="2026"/>
    <s v="فرج 3حلوان 2 ورديةسعوديالقطاميةاتوبيس 28"/>
    <x v="32"/>
    <x v="32"/>
    <x v="28"/>
    <x v="4"/>
    <x v="8"/>
    <s v="اتوبيس 28"/>
    <n v="3415"/>
    <n v="1"/>
    <x v="6"/>
    <n v="102.45"/>
    <n v="3312.55"/>
    <m/>
    <m/>
    <m/>
    <n v="3400"/>
    <m/>
    <n v="15"/>
    <n v="-87.45"/>
  </r>
  <r>
    <n v="8"/>
    <x v="4"/>
    <n v="2026"/>
    <s v="فرج 4مايو ورديةسعوديالقطاميةميكروباص"/>
    <x v="33"/>
    <x v="33"/>
    <x v="29"/>
    <x v="4"/>
    <x v="8"/>
    <s v="ميكروباص"/>
    <n v="1222"/>
    <n v="1"/>
    <x v="43"/>
    <n v="36.659999999999997"/>
    <n v="1185.3399999999999"/>
    <m/>
    <m/>
    <m/>
    <n v="1180"/>
    <m/>
    <n v="42"/>
    <n v="5.3400000000000034"/>
  </r>
  <r>
    <n v="8"/>
    <x v="4"/>
    <n v="2026"/>
    <s v="مصطفي رشدي3المنيب5شفتسعوديالقطاميةاتوبيس 28"/>
    <x v="34"/>
    <x v="34"/>
    <x v="30"/>
    <x v="4"/>
    <x v="8"/>
    <s v="اتوبيس 28"/>
    <n v="2649"/>
    <n v="1"/>
    <x v="44"/>
    <n v="79.47"/>
    <n v="2569.5300000000002"/>
    <m/>
    <m/>
    <m/>
    <n v="2060"/>
    <m/>
    <n v="589"/>
    <n v="509.53"/>
  </r>
  <r>
    <n v="8"/>
    <x v="4"/>
    <n v="2026"/>
    <s v="مصطفي رشدي4المنيب Wصباحيةسعوديالقطاميةاتوبيس 28"/>
    <x v="35"/>
    <x v="35"/>
    <x v="31"/>
    <x v="4"/>
    <x v="8"/>
    <s v="اتوبيس 28"/>
    <n v="1059"/>
    <n v="1"/>
    <x v="45"/>
    <n v="31.77"/>
    <n v="1027.23"/>
    <m/>
    <m/>
    <m/>
    <n v="1000"/>
    <m/>
    <n v="59"/>
    <n v="27.23"/>
  </r>
  <r>
    <n v="8"/>
    <x v="4"/>
    <n v="2026"/>
    <s v="مصطفي رشدي5صقر 2 ورديةسعوديالقطاميةاتوبيس 28"/>
    <x v="36"/>
    <x v="36"/>
    <x v="32"/>
    <x v="4"/>
    <x v="8"/>
    <s v="اتوبيس 28"/>
    <n v="2120"/>
    <n v="1"/>
    <x v="46"/>
    <n v="63.599999999999994"/>
    <n v="2056.4"/>
    <m/>
    <m/>
    <m/>
    <n v="1780"/>
    <m/>
    <n v="340"/>
    <n v="276.39999999999998"/>
  </r>
  <r>
    <n v="8"/>
    <x v="4"/>
    <n v="2026"/>
    <s v="مصطفي رشدي6المنيب 2 ورديةسعوديالقطاميةاتوبيس 28"/>
    <x v="50"/>
    <x v="51"/>
    <x v="26"/>
    <x v="4"/>
    <x v="8"/>
    <s v="اتوبيس 28"/>
    <n v="3944"/>
    <n v="1"/>
    <x v="5"/>
    <n v="118.32"/>
    <n v="3825.68"/>
    <m/>
    <m/>
    <n v="200"/>
    <n v="3800"/>
    <m/>
    <n v="344"/>
    <n v="225.68"/>
  </r>
  <r>
    <n v="8"/>
    <x v="4"/>
    <n v="2026"/>
    <s v="كرم ترك 1قليوب 2 ورديةسعوديالقطاميةاتوبيس 28"/>
    <x v="37"/>
    <x v="37"/>
    <x v="33"/>
    <x v="4"/>
    <x v="8"/>
    <s v="اتوبيس 28"/>
    <n v="3959"/>
    <n v="1"/>
    <x v="47"/>
    <n v="118.77"/>
    <n v="3840.23"/>
    <m/>
    <m/>
    <m/>
    <n v="4200"/>
    <m/>
    <n v="-241"/>
    <n v="-359.77"/>
  </r>
  <r>
    <n v="8"/>
    <x v="4"/>
    <n v="2026"/>
    <s v="كرم ترك 2قليوب 2 ورديةسعوديمدينتي اتوبيس 28"/>
    <x v="39"/>
    <x v="39"/>
    <x v="33"/>
    <x v="4"/>
    <x v="9"/>
    <s v="اتوبيس 28"/>
    <n v="4634"/>
    <n v="1"/>
    <x v="49"/>
    <n v="139.01999999999998"/>
    <n v="4494.9799999999996"/>
    <m/>
    <m/>
    <m/>
    <n v="4150"/>
    <m/>
    <n v="484"/>
    <n v="344.98"/>
  </r>
  <r>
    <n v="8"/>
    <x v="4"/>
    <n v="2026"/>
    <s v="كرم ترك 3قليوب 1 ورديةسعوديمدينتي اتوبيس 28"/>
    <x v="40"/>
    <x v="40"/>
    <x v="4"/>
    <x v="4"/>
    <x v="9"/>
    <s v="اتوبيس 28"/>
    <n v="4634"/>
    <n v="1"/>
    <x v="50"/>
    <n v="139.01999999999998"/>
    <n v="4494.9799999999996"/>
    <m/>
    <m/>
    <m/>
    <n v="4000"/>
    <m/>
    <n v="634"/>
    <n v="494.98"/>
  </r>
  <r>
    <n v="8"/>
    <x v="4"/>
    <n v="2026"/>
    <s v="كرم ترك 4عدلي منصور شفتسعوديمدينتي اتوبيس 28"/>
    <x v="41"/>
    <x v="41"/>
    <x v="34"/>
    <x v="4"/>
    <x v="9"/>
    <s v="اتوبيس 28"/>
    <n v="741"/>
    <n v="1"/>
    <x v="33"/>
    <n v="22.23"/>
    <n v="718.77"/>
    <m/>
    <m/>
    <m/>
    <n v="500"/>
    <m/>
    <n v="241"/>
    <n v="218.77"/>
  </r>
  <r>
    <n v="8"/>
    <x v="4"/>
    <n v="2026"/>
    <s v="عماد النجار 4قليوب بيتوينسعوديمدينتي اتوبيس 28"/>
    <x v="42"/>
    <x v="42"/>
    <x v="35"/>
    <x v="4"/>
    <x v="9"/>
    <s v="اتوبيس 28"/>
    <n v="1482"/>
    <n v="1"/>
    <x v="16"/>
    <n v="44.46"/>
    <n v="1437.54"/>
    <m/>
    <m/>
    <m/>
    <n v="1400"/>
    <m/>
    <n v="82"/>
    <n v="37.54"/>
  </r>
  <r>
    <n v="8"/>
    <x v="4"/>
    <n v="2026"/>
    <s v="ممدوح كيلاني6المنيب 1 وردية سعوديمدينتي ميكروباص صيني"/>
    <x v="43"/>
    <x v="43"/>
    <x v="36"/>
    <x v="4"/>
    <x v="9"/>
    <s v="ميكروباص صيني"/>
    <n v="1482"/>
    <n v="1"/>
    <x v="51"/>
    <n v="44.46"/>
    <n v="1437.54"/>
    <m/>
    <m/>
    <m/>
    <n v="1350"/>
    <m/>
    <n v="132"/>
    <n v="87.539999999999992"/>
  </r>
  <r>
    <n v="8"/>
    <x v="4"/>
    <n v="2026"/>
    <s v="ممدوح كيلاني4المنيب 2 وردية سعوديمدينتي ميكروباص صيني"/>
    <x v="44"/>
    <x v="44"/>
    <x v="37"/>
    <x v="4"/>
    <x v="9"/>
    <s v="ميكروباص صيني"/>
    <n v="2965"/>
    <n v="1"/>
    <x v="52"/>
    <n v="88.95"/>
    <n v="2876.05"/>
    <m/>
    <m/>
    <m/>
    <n v="2600"/>
    <m/>
    <n v="365"/>
    <n v="276.05"/>
  </r>
  <r>
    <n v="8"/>
    <x v="4"/>
    <n v="2026"/>
    <s v="فرج 5حلوان 2 ورديةسعوديمدينتي اتوبيس 28"/>
    <x v="45"/>
    <x v="45"/>
    <x v="28"/>
    <x v="4"/>
    <x v="9"/>
    <s v="اتوبيس 28"/>
    <n v="4634"/>
    <n v="1"/>
    <x v="19"/>
    <n v="139.01999999999998"/>
    <n v="4494.9799999999996"/>
    <m/>
    <m/>
    <m/>
    <n v="4100"/>
    <m/>
    <n v="534"/>
    <n v="394.98"/>
  </r>
  <r>
    <n v="8"/>
    <x v="4"/>
    <n v="2026"/>
    <s v="سيد الحاويالحلميةسعوديمدينتي اتوبيس 28"/>
    <x v="46"/>
    <x v="46"/>
    <x v="38"/>
    <x v="4"/>
    <x v="9"/>
    <s v="اتوبيس 28"/>
    <n v="4634"/>
    <n v="1"/>
    <x v="7"/>
    <n v="139.01999999999998"/>
    <n v="4494.9799999999996"/>
    <m/>
    <m/>
    <m/>
    <n v="3750"/>
    <m/>
    <n v="884"/>
    <n v="744.98"/>
  </r>
  <r>
    <n v="8"/>
    <x v="4"/>
    <n v="2026"/>
    <s v="سيد الحاوي 2عدلي منصور سعوديمدينتي اتوبيس 28"/>
    <x v="51"/>
    <x v="52"/>
    <x v="42"/>
    <x v="4"/>
    <x v="9"/>
    <s v="اتوبيس 28"/>
    <n v="741"/>
    <n v="1"/>
    <x v="53"/>
    <n v="22.23"/>
    <n v="718.77"/>
    <m/>
    <m/>
    <m/>
    <n v="550"/>
    <m/>
    <n v="191"/>
    <n v="168.77"/>
  </r>
  <r>
    <n v="8"/>
    <x v="4"/>
    <n v="2026"/>
    <s v="حسام سعيد إضافيإضافيلوجستيكاإضافيإضافي"/>
    <x v="56"/>
    <x v="57"/>
    <x v="43"/>
    <x v="3"/>
    <x v="11"/>
    <s v="إضافي"/>
    <n v="1"/>
    <n v="1"/>
    <x v="37"/>
    <n v="0.03"/>
    <n v="0.97"/>
    <m/>
    <m/>
    <n v="1800"/>
    <n v="1800"/>
    <m/>
    <n v="1"/>
    <n v="0.97"/>
  </r>
  <r>
    <n v="8"/>
    <x v="4"/>
    <n v="2026"/>
    <s v="احمد السيد إضافيإضافيلوجستيكاإضافيإضافي"/>
    <x v="57"/>
    <x v="58"/>
    <x v="43"/>
    <x v="3"/>
    <x v="11"/>
    <s v="إضافي"/>
    <n v="1"/>
    <n v="1"/>
    <x v="37"/>
    <n v="0.03"/>
    <n v="0.97"/>
    <m/>
    <m/>
    <n v="2700"/>
    <n v="2700"/>
    <m/>
    <n v="1"/>
    <n v="0.97"/>
  </r>
  <r>
    <n v="8"/>
    <x v="4"/>
    <n v="2026"/>
    <s v="حسام سعيد إضافيإضافيلوجستيكاإضافيإضافي"/>
    <x v="56"/>
    <x v="57"/>
    <x v="43"/>
    <x v="3"/>
    <x v="11"/>
    <s v="إضافي"/>
    <n v="1"/>
    <n v="1"/>
    <x v="37"/>
    <n v="0.03"/>
    <n v="0.97"/>
    <m/>
    <m/>
    <n v="2100"/>
    <n v="2100"/>
    <m/>
    <n v="1"/>
    <n v="0.97"/>
  </r>
  <r>
    <n v="8"/>
    <x v="4"/>
    <n v="2026"/>
    <s v="احمد محمود إضافيإضافيلوجستيكاإضافيإضافي"/>
    <x v="54"/>
    <x v="55"/>
    <x v="43"/>
    <x v="3"/>
    <x v="11"/>
    <s v="إضافي"/>
    <n v="1"/>
    <n v="1"/>
    <x v="37"/>
    <n v="0.03"/>
    <n v="0.97"/>
    <m/>
    <m/>
    <n v="1800"/>
    <n v="1800"/>
    <m/>
    <n v="1"/>
    <n v="0.97"/>
  </r>
  <r>
    <n v="8"/>
    <x v="4"/>
    <n v="2026"/>
    <s v="حسام سعيد إضافيإضافيلوجستيكاإضافيإضافي"/>
    <x v="56"/>
    <x v="57"/>
    <x v="43"/>
    <x v="3"/>
    <x v="11"/>
    <s v="إضافي"/>
    <n v="1"/>
    <n v="1"/>
    <x v="37"/>
    <n v="0.03"/>
    <n v="0.97"/>
    <m/>
    <m/>
    <n v="3500"/>
    <n v="3500"/>
    <m/>
    <n v="1"/>
    <n v="0.97"/>
  </r>
  <r>
    <m/>
    <x v="1"/>
    <m/>
    <e v="#N/A"/>
    <x v="48"/>
    <x v="49"/>
    <x v="40"/>
    <x v="5"/>
    <x v="10"/>
    <n v="0"/>
    <n v="0"/>
    <m/>
    <x v="37"/>
    <n v="0"/>
    <n v="0"/>
    <m/>
    <m/>
    <m/>
    <n v="0"/>
    <m/>
    <n v="0"/>
    <n v="0"/>
  </r>
  <r>
    <n v="9"/>
    <x v="4"/>
    <n v="2026"/>
    <s v="مصطفي قليوبقليوب FIRST STARTم.نصر ميكروباص صيني"/>
    <x v="0"/>
    <x v="0"/>
    <x v="0"/>
    <x v="0"/>
    <x v="0"/>
    <s v="ميكروباص صيني"/>
    <n v="1250"/>
    <n v="1"/>
    <x v="35"/>
    <n v="37.5"/>
    <n v="1212.5"/>
    <m/>
    <m/>
    <m/>
    <n v="1200"/>
    <m/>
    <n v="50"/>
    <n v="12.5"/>
  </r>
  <r>
    <n v="9"/>
    <x v="4"/>
    <n v="2026"/>
    <s v="عمرو برعي الجراجFLITCH AND GRAINالتجمع ميكروباص صيني"/>
    <x v="2"/>
    <x v="2"/>
    <x v="2"/>
    <x v="1"/>
    <x v="1"/>
    <s v="ميكروباص صيني"/>
    <n v="1300"/>
    <n v="1"/>
    <x v="23"/>
    <n v="39"/>
    <n v="1261"/>
    <m/>
    <m/>
    <m/>
    <n v="1050"/>
    <m/>
    <n v="250"/>
    <n v="211"/>
  </r>
  <r>
    <n v="9"/>
    <x v="4"/>
    <n v="2026"/>
    <s v="مصطفي الف مسكنالف مسكن 3 ورديةنجمة هليوبوليسالتجمع اتوبيس 28"/>
    <x v="3"/>
    <x v="3"/>
    <x v="3"/>
    <x v="2"/>
    <x v="1"/>
    <s v="اتوبيس 28"/>
    <n v="4297"/>
    <n v="1"/>
    <x v="29"/>
    <n v="128.91"/>
    <n v="4168.09"/>
    <m/>
    <m/>
    <m/>
    <n v="3800"/>
    <m/>
    <n v="497"/>
    <n v="368.09000000000003"/>
  </r>
  <r>
    <n v="9"/>
    <x v="4"/>
    <n v="2026"/>
    <s v="ممدوح كيلاني1قليوب 3 وردية نجمة هليوبوليسالتجمع اتوبيس 28"/>
    <x v="5"/>
    <x v="5"/>
    <x v="5"/>
    <x v="2"/>
    <x v="1"/>
    <s v="اتوبيس 28"/>
    <n v="4297"/>
    <n v="1"/>
    <x v="55"/>
    <n v="128.91"/>
    <n v="4168.09"/>
    <m/>
    <m/>
    <m/>
    <n v="3900"/>
    <m/>
    <n v="397"/>
    <n v="268.09000000000003"/>
  </r>
  <r>
    <n v="9"/>
    <x v="4"/>
    <n v="2026"/>
    <s v="ممدوح كيلاني3المنيب 3وردية نجمة هليوبوليسالتجمع ميكروباص"/>
    <x v="52"/>
    <x v="53"/>
    <x v="6"/>
    <x v="2"/>
    <x v="1"/>
    <s v="ميكروباص"/>
    <n v="3600"/>
    <n v="1"/>
    <x v="56"/>
    <n v="108"/>
    <n v="3492"/>
    <m/>
    <m/>
    <m/>
    <n v="2700"/>
    <m/>
    <n v="900"/>
    <n v="792"/>
  </r>
  <r>
    <n v="9"/>
    <x v="4"/>
    <n v="2026"/>
    <s v="بكرقليوب 1 ورديةنجمة هليوبوليسالتجمع ميكروباص"/>
    <x v="58"/>
    <x v="59"/>
    <x v="4"/>
    <x v="2"/>
    <x v="1"/>
    <s v="ميكروباص"/>
    <n v="1400"/>
    <n v="1"/>
    <x v="35"/>
    <n v="42"/>
    <n v="1358"/>
    <m/>
    <m/>
    <m/>
    <n v="1200"/>
    <m/>
    <n v="200"/>
    <n v="158"/>
  </r>
  <r>
    <n v="9"/>
    <x v="4"/>
    <n v="2026"/>
    <s v="رجب سلامة 1المرج لوجستيكااكتوبر هاي اس "/>
    <x v="7"/>
    <x v="7"/>
    <x v="7"/>
    <x v="3"/>
    <x v="2"/>
    <s v="هاي اس "/>
    <n v="2195"/>
    <n v="1"/>
    <x v="22"/>
    <n v="65.849999999999994"/>
    <n v="2129.15"/>
    <m/>
    <m/>
    <m/>
    <n v="2000"/>
    <m/>
    <n v="195"/>
    <n v="129.15"/>
  </r>
  <r>
    <n v="9"/>
    <x v="4"/>
    <n v="2026"/>
    <s v="رجب سلامة 2 نكلا حضورلوجستيكااكتوبر هاي اس "/>
    <x v="11"/>
    <x v="11"/>
    <x v="10"/>
    <x v="3"/>
    <x v="2"/>
    <s v="هاي اس "/>
    <n v="1024"/>
    <n v="1"/>
    <x v="45"/>
    <n v="30.72"/>
    <n v="993.28"/>
    <m/>
    <m/>
    <m/>
    <n v="1000"/>
    <m/>
    <n v="24"/>
    <n v="-6.7199999999999989"/>
  </r>
  <r>
    <n v="9"/>
    <x v="4"/>
    <n v="2026"/>
    <s v="احمد السيدالمنيب 3وردية لوجستيكااكتوبر هاي اس "/>
    <x v="8"/>
    <x v="8"/>
    <x v="6"/>
    <x v="3"/>
    <x v="2"/>
    <s v="هاي اس "/>
    <n v="4831"/>
    <n v="1"/>
    <x v="50"/>
    <n v="144.93"/>
    <n v="4686.07"/>
    <m/>
    <m/>
    <m/>
    <n v="4000"/>
    <m/>
    <n v="831"/>
    <n v="686.06999999999994"/>
  </r>
  <r>
    <n v="9"/>
    <x v="4"/>
    <n v="2026"/>
    <s v="حسام سعيد1القناطر 3 ورديةلوجستيكااكتوبر هاي اس "/>
    <x v="9"/>
    <x v="9"/>
    <x v="8"/>
    <x v="3"/>
    <x v="2"/>
    <s v="هاي اس "/>
    <n v="4391"/>
    <n v="1"/>
    <x v="6"/>
    <n v="131.72999999999999"/>
    <n v="4259.2700000000004"/>
    <m/>
    <m/>
    <m/>
    <n v="3400"/>
    <m/>
    <n v="991"/>
    <n v="859.27"/>
  </r>
  <r>
    <n v="9"/>
    <x v="4"/>
    <n v="2026"/>
    <s v="حسام سعيد 2نكلا انصرافلوجستيكااكتوبر هاي اس "/>
    <x v="10"/>
    <x v="10"/>
    <x v="9"/>
    <x v="3"/>
    <x v="2"/>
    <s v="هاي اس "/>
    <n v="1024"/>
    <n v="1"/>
    <x v="18"/>
    <n v="30.72"/>
    <n v="993.28"/>
    <m/>
    <m/>
    <m/>
    <n v="900"/>
    <m/>
    <n v="124"/>
    <n v="93.28"/>
  </r>
  <r>
    <n v="9"/>
    <x v="4"/>
    <n v="2026"/>
    <s v="محمد رضا المنوفية لوجستيكااكتوبر هاي اس "/>
    <x v="13"/>
    <x v="13"/>
    <x v="12"/>
    <x v="3"/>
    <x v="2"/>
    <s v="هاي اس "/>
    <n v="2634"/>
    <n v="1"/>
    <x v="20"/>
    <n v="79.02"/>
    <n v="2554.98"/>
    <m/>
    <m/>
    <m/>
    <n v="2150"/>
    <m/>
    <n v="484"/>
    <n v="404.98"/>
  </r>
  <r>
    <n v="9"/>
    <x v="4"/>
    <n v="2026"/>
    <s v="مصطفي شكيويالجلاتمةلوجستيكااكتوبر كوستر "/>
    <x v="14"/>
    <x v="14"/>
    <x v="13"/>
    <x v="3"/>
    <x v="2"/>
    <s v="كوستر "/>
    <n v="3220"/>
    <n v="1"/>
    <x v="58"/>
    <n v="96.6"/>
    <n v="3123.4"/>
    <m/>
    <m/>
    <m/>
    <n v="2750"/>
    <m/>
    <n v="470"/>
    <n v="373.4"/>
  </r>
  <r>
    <n v="9"/>
    <x v="4"/>
    <n v="2026"/>
    <s v="وديع 1الفيوم 1لوجستيكااكتوبر هاي اس "/>
    <x v="16"/>
    <x v="16"/>
    <x v="15"/>
    <x v="3"/>
    <x v="2"/>
    <s v="هاي اس "/>
    <n v="2662"/>
    <n v="1"/>
    <x v="42"/>
    <n v="79.86"/>
    <n v="2582.14"/>
    <m/>
    <m/>
    <m/>
    <n v="2250"/>
    <m/>
    <n v="412"/>
    <n v="332.14"/>
  </r>
  <r>
    <n v="9"/>
    <x v="4"/>
    <n v="2026"/>
    <s v="وديع 2الفيوم 2لوجستيكااكتوبر هاي اس "/>
    <x v="17"/>
    <x v="17"/>
    <x v="16"/>
    <x v="3"/>
    <x v="2"/>
    <s v="هاي اس "/>
    <n v="2662"/>
    <n v="1"/>
    <x v="42"/>
    <n v="79.86"/>
    <n v="2582.14"/>
    <m/>
    <m/>
    <m/>
    <n v="2250"/>
    <m/>
    <n v="412"/>
    <n v="332.14"/>
  </r>
  <r>
    <n v="9"/>
    <x v="4"/>
    <n v="2026"/>
    <s v="احمد عويس المعادي لوجستيكاابورواش هاي اس "/>
    <x v="18"/>
    <x v="18"/>
    <x v="17"/>
    <x v="3"/>
    <x v="3"/>
    <s v="هاي اس "/>
    <n v="2049"/>
    <n v="1"/>
    <x v="59"/>
    <n v="61.47"/>
    <n v="1987.53"/>
    <m/>
    <m/>
    <m/>
    <n v="1650"/>
    <m/>
    <n v="399"/>
    <n v="337.53"/>
  </r>
  <r>
    <n v="9"/>
    <x v="4"/>
    <n v="2026"/>
    <s v="محمد جمال القناطر لوجستيكاابورواش سوزوكي"/>
    <x v="20"/>
    <x v="20"/>
    <x v="18"/>
    <x v="3"/>
    <x v="3"/>
    <s v="سوزوكي"/>
    <n v="1536"/>
    <n v="1"/>
    <x v="45"/>
    <n v="46.08"/>
    <n v="1489.92"/>
    <m/>
    <m/>
    <m/>
    <n v="1000"/>
    <m/>
    <n v="536"/>
    <n v="489.92"/>
  </r>
  <r>
    <n v="9"/>
    <x v="4"/>
    <n v="2026"/>
    <s v="عماد النجار1المرج 2ورديةسعوديالمخاذناتوبيس 28"/>
    <x v="22"/>
    <x v="22"/>
    <x v="19"/>
    <x v="4"/>
    <x v="4"/>
    <s v="اتوبيس 28"/>
    <n v="4119"/>
    <n v="1"/>
    <x v="38"/>
    <n v="123.57"/>
    <n v="3995.43"/>
    <m/>
    <m/>
    <m/>
    <n v="4800"/>
    <m/>
    <n v="-681"/>
    <n v="-804.56999999999994"/>
  </r>
  <r>
    <n v="9"/>
    <x v="4"/>
    <n v="2026"/>
    <s v="عماد النجار2المؤسسة 2ورديةسعوديالمخاذناتوبيس 28"/>
    <x v="23"/>
    <x v="23"/>
    <x v="20"/>
    <x v="4"/>
    <x v="4"/>
    <s v="اتوبيس 28"/>
    <n v="3884"/>
    <n v="1"/>
    <x v="39"/>
    <n v="116.52"/>
    <n v="3767.48"/>
    <m/>
    <m/>
    <m/>
    <n v="4500"/>
    <m/>
    <n v="-616"/>
    <n v="-732.52"/>
  </r>
  <r>
    <n v="9"/>
    <x v="4"/>
    <n v="2026"/>
    <s v="عماد النجار 3الدائري 1ورديةسعوديالمخاذناتوبيس 28"/>
    <x v="24"/>
    <x v="24"/>
    <x v="21"/>
    <x v="4"/>
    <x v="4"/>
    <s v="اتوبيس 28"/>
    <n v="2448"/>
    <n v="1"/>
    <x v="13"/>
    <n v="73.44"/>
    <n v="2374.56"/>
    <m/>
    <m/>
    <m/>
    <n v="2500"/>
    <m/>
    <n v="-52"/>
    <n v="-125.44"/>
  </r>
  <r>
    <n v="9"/>
    <x v="4"/>
    <n v="2026"/>
    <s v="عبد الرحمن1الهرم سعوديدريماتوبيس 28"/>
    <x v="25"/>
    <x v="25"/>
    <x v="22"/>
    <x v="4"/>
    <x v="5"/>
    <s v="اتوبيس 28"/>
    <n v="994"/>
    <n v="1"/>
    <x v="40"/>
    <n v="29.82"/>
    <n v="964.18"/>
    <m/>
    <m/>
    <m/>
    <n v="850"/>
    <m/>
    <n v="144"/>
    <n v="114.18"/>
  </r>
  <r>
    <n v="9"/>
    <x v="4"/>
    <n v="2026"/>
    <s v="عبد الرحمن2المؤسسةسعوديدريماتوبيس 28"/>
    <x v="26"/>
    <x v="26"/>
    <x v="23"/>
    <x v="4"/>
    <x v="5"/>
    <s v="اتوبيس 28"/>
    <n v="994"/>
    <n v="1"/>
    <x v="40"/>
    <n v="29.82"/>
    <n v="964.18"/>
    <m/>
    <m/>
    <m/>
    <n v="850"/>
    <m/>
    <n v="144"/>
    <n v="114.18"/>
  </r>
  <r>
    <n v="9"/>
    <x v="4"/>
    <n v="2026"/>
    <s v="فرج 1حلوانسعوديهايد باركاتوبيس 28"/>
    <x v="27"/>
    <x v="27"/>
    <x v="24"/>
    <x v="4"/>
    <x v="6"/>
    <s v="اتوبيس 28"/>
    <n v="4634"/>
    <n v="1"/>
    <x v="7"/>
    <n v="139.01999999999998"/>
    <n v="4494.9799999999996"/>
    <m/>
    <m/>
    <m/>
    <n v="3750"/>
    <m/>
    <n v="884"/>
    <n v="744.98"/>
  </r>
  <r>
    <n v="9"/>
    <x v="4"/>
    <n v="2026"/>
    <s v="فرج 6حلوان مبيتسعوديهايد باركاتوبيس 28"/>
    <x v="49"/>
    <x v="50"/>
    <x v="41"/>
    <x v="4"/>
    <x v="6"/>
    <s v="اتوبيس 28"/>
    <n v="1482"/>
    <n v="1"/>
    <x v="21"/>
    <n v="44.46"/>
    <n v="1437.54"/>
    <m/>
    <m/>
    <m/>
    <n v="750"/>
    <m/>
    <n v="732"/>
    <n v="687.54"/>
  </r>
  <r>
    <n v="9"/>
    <x v="4"/>
    <n v="2026"/>
    <s v="ممدوح كيلاني 3القومية سعوديهايد باركميكروباص صيني"/>
    <x v="28"/>
    <x v="28"/>
    <x v="25"/>
    <x v="4"/>
    <x v="6"/>
    <s v="ميكروباص صيني"/>
    <n v="2965"/>
    <n v="1"/>
    <x v="13"/>
    <n v="88.95"/>
    <n v="2876.05"/>
    <m/>
    <m/>
    <m/>
    <n v="2500"/>
    <m/>
    <n v="465"/>
    <n v="376.05"/>
  </r>
  <r>
    <n v="9"/>
    <x v="4"/>
    <n v="2026"/>
    <s v="محمد جمال طوسونالمنيبسعوديهايد باركاتوبيس 28"/>
    <x v="47"/>
    <x v="47"/>
    <x v="39"/>
    <x v="4"/>
    <x v="6"/>
    <s v="اتوبيس 28"/>
    <n v="4634"/>
    <n v="1"/>
    <x v="29"/>
    <n v="139.01999999999998"/>
    <n v="4494.9799999999996"/>
    <m/>
    <m/>
    <m/>
    <n v="3800"/>
    <m/>
    <n v="834"/>
    <n v="694.98"/>
  </r>
  <r>
    <n v="9"/>
    <x v="4"/>
    <n v="2026"/>
    <s v="مصطفي رشدي1المنيب 2 ورديةسعوديميفيداميكروباص صيني"/>
    <x v="29"/>
    <x v="29"/>
    <x v="26"/>
    <x v="4"/>
    <x v="7"/>
    <s v="ميكروباص صيني"/>
    <n v="2965"/>
    <n v="1"/>
    <x v="20"/>
    <n v="88.95"/>
    <n v="2876.05"/>
    <m/>
    <m/>
    <m/>
    <n v="2150"/>
    <m/>
    <n v="815"/>
    <n v="726.05"/>
  </r>
  <r>
    <n v="9"/>
    <x v="4"/>
    <n v="2026"/>
    <s v="فرج 2حلوان 2 ورديةسعوديميفيداميكروباص صيني"/>
    <x v="31"/>
    <x v="31"/>
    <x v="28"/>
    <x v="4"/>
    <x v="7"/>
    <s v="ميكروباص صيني"/>
    <n v="2965"/>
    <n v="1"/>
    <x v="42"/>
    <n v="88.95"/>
    <n v="2876.05"/>
    <m/>
    <m/>
    <m/>
    <n v="2250"/>
    <m/>
    <n v="715"/>
    <n v="626.04999999999995"/>
  </r>
  <r>
    <n v="9"/>
    <x v="4"/>
    <n v="2026"/>
    <s v="فرج 3حلوان 2 ورديةسعوديالقطاميةاتوبيس 28"/>
    <x v="32"/>
    <x v="32"/>
    <x v="28"/>
    <x v="4"/>
    <x v="8"/>
    <s v="اتوبيس 28"/>
    <n v="3415"/>
    <n v="1"/>
    <x v="6"/>
    <n v="102.45"/>
    <n v="3312.55"/>
    <m/>
    <m/>
    <m/>
    <n v="3400"/>
    <m/>
    <n v="15"/>
    <n v="-87.45"/>
  </r>
  <r>
    <n v="9"/>
    <x v="4"/>
    <n v="2026"/>
    <s v="فرج 4مايو ورديةسعوديالقطاميةميكروباص"/>
    <x v="33"/>
    <x v="33"/>
    <x v="29"/>
    <x v="4"/>
    <x v="8"/>
    <s v="ميكروباص"/>
    <n v="1222"/>
    <n v="1"/>
    <x v="43"/>
    <n v="36.659999999999997"/>
    <n v="1185.3399999999999"/>
    <m/>
    <m/>
    <m/>
    <n v="1180"/>
    <m/>
    <n v="42"/>
    <n v="5.3400000000000034"/>
  </r>
  <r>
    <n v="9"/>
    <x v="4"/>
    <n v="2026"/>
    <s v="مصطفي رشدي3المنيب5شفتسعوديالقطاميةاتوبيس 28"/>
    <x v="34"/>
    <x v="34"/>
    <x v="30"/>
    <x v="4"/>
    <x v="8"/>
    <s v="اتوبيس 28"/>
    <n v="2649"/>
    <n v="1"/>
    <x v="44"/>
    <n v="79.47"/>
    <n v="2569.5300000000002"/>
    <m/>
    <m/>
    <m/>
    <n v="2060"/>
    <m/>
    <n v="589"/>
    <n v="509.53"/>
  </r>
  <r>
    <n v="9"/>
    <x v="4"/>
    <n v="2026"/>
    <s v="مصطفي رشدي4المنيب Wصباحيةسعوديالقطاميةاتوبيس 28"/>
    <x v="35"/>
    <x v="35"/>
    <x v="31"/>
    <x v="4"/>
    <x v="8"/>
    <s v="اتوبيس 28"/>
    <n v="1059"/>
    <n v="1"/>
    <x v="45"/>
    <n v="31.77"/>
    <n v="1027.23"/>
    <m/>
    <m/>
    <m/>
    <n v="1000"/>
    <m/>
    <n v="59"/>
    <n v="27.23"/>
  </r>
  <r>
    <n v="9"/>
    <x v="4"/>
    <n v="2026"/>
    <s v="مصطفي رشدي5صقر 2 ورديةسعوديالقطاميةاتوبيس 28"/>
    <x v="36"/>
    <x v="36"/>
    <x v="32"/>
    <x v="4"/>
    <x v="8"/>
    <s v="اتوبيس 28"/>
    <n v="2120"/>
    <n v="1"/>
    <x v="46"/>
    <n v="63.599999999999994"/>
    <n v="2056.4"/>
    <m/>
    <m/>
    <m/>
    <n v="1780"/>
    <m/>
    <n v="340"/>
    <n v="276.39999999999998"/>
  </r>
  <r>
    <n v="9"/>
    <x v="4"/>
    <n v="2026"/>
    <s v="مصطفي رشدي6المنيب 2 ورديةسعوديالقطاميةاتوبيس 28"/>
    <x v="50"/>
    <x v="51"/>
    <x v="26"/>
    <x v="4"/>
    <x v="8"/>
    <s v="اتوبيس 28"/>
    <n v="3944"/>
    <n v="1"/>
    <x v="5"/>
    <n v="118.32"/>
    <n v="3825.68"/>
    <m/>
    <m/>
    <n v="200"/>
    <n v="3800"/>
    <m/>
    <n v="344"/>
    <n v="225.68"/>
  </r>
  <r>
    <n v="9"/>
    <x v="4"/>
    <n v="2026"/>
    <s v="كرم ترك 1قليوب 2 ورديةسعوديالقطاميةاتوبيس 28"/>
    <x v="37"/>
    <x v="37"/>
    <x v="33"/>
    <x v="4"/>
    <x v="8"/>
    <s v="اتوبيس 28"/>
    <n v="3959"/>
    <n v="1"/>
    <x v="47"/>
    <n v="118.77"/>
    <n v="3840.23"/>
    <m/>
    <m/>
    <m/>
    <n v="4200"/>
    <m/>
    <n v="-241"/>
    <n v="-359.77"/>
  </r>
  <r>
    <n v="9"/>
    <x v="4"/>
    <n v="2026"/>
    <s v="كرم ترك 2قليوب 2 ورديةسعوديمدينتي اتوبيس 28"/>
    <x v="39"/>
    <x v="39"/>
    <x v="33"/>
    <x v="4"/>
    <x v="9"/>
    <s v="اتوبيس 28"/>
    <n v="4634"/>
    <n v="1"/>
    <x v="49"/>
    <n v="139.01999999999998"/>
    <n v="4494.9799999999996"/>
    <m/>
    <m/>
    <m/>
    <n v="4150"/>
    <m/>
    <n v="484"/>
    <n v="344.98"/>
  </r>
  <r>
    <n v="9"/>
    <x v="4"/>
    <n v="2026"/>
    <s v="كرم ترك 3قليوب 1 ورديةسعوديمدينتي اتوبيس 28"/>
    <x v="40"/>
    <x v="40"/>
    <x v="4"/>
    <x v="4"/>
    <x v="9"/>
    <s v="اتوبيس 28"/>
    <n v="4634"/>
    <n v="1"/>
    <x v="50"/>
    <n v="139.01999999999998"/>
    <n v="4494.9799999999996"/>
    <m/>
    <m/>
    <m/>
    <n v="4000"/>
    <m/>
    <n v="634"/>
    <n v="494.98"/>
  </r>
  <r>
    <n v="9"/>
    <x v="4"/>
    <n v="2026"/>
    <s v="كرم ترك 4عدلي منصور شفتسعوديمدينتي اتوبيس 28"/>
    <x v="41"/>
    <x v="41"/>
    <x v="34"/>
    <x v="4"/>
    <x v="9"/>
    <s v="اتوبيس 28"/>
    <n v="741"/>
    <n v="1"/>
    <x v="33"/>
    <n v="22.23"/>
    <n v="718.77"/>
    <m/>
    <m/>
    <m/>
    <n v="500"/>
    <m/>
    <n v="241"/>
    <n v="218.77"/>
  </r>
  <r>
    <n v="9"/>
    <x v="4"/>
    <n v="2026"/>
    <s v="عماد النجار 4قليوب بيتوينسعوديمدينتي اتوبيس 28"/>
    <x v="42"/>
    <x v="42"/>
    <x v="35"/>
    <x v="4"/>
    <x v="9"/>
    <s v="اتوبيس 28"/>
    <n v="1482"/>
    <n v="1"/>
    <x v="16"/>
    <n v="44.46"/>
    <n v="1437.54"/>
    <m/>
    <m/>
    <m/>
    <n v="1400"/>
    <m/>
    <n v="82"/>
    <n v="37.54"/>
  </r>
  <r>
    <n v="9"/>
    <x v="4"/>
    <n v="2026"/>
    <s v="ممدوح كيلاني6المنيب 1 وردية سعوديمدينتي ميكروباص صيني"/>
    <x v="43"/>
    <x v="43"/>
    <x v="36"/>
    <x v="4"/>
    <x v="9"/>
    <s v="ميكروباص صيني"/>
    <n v="1482"/>
    <n v="1"/>
    <x v="51"/>
    <n v="44.46"/>
    <n v="1437.54"/>
    <m/>
    <m/>
    <m/>
    <n v="1350"/>
    <m/>
    <n v="132"/>
    <n v="87.539999999999992"/>
  </r>
  <r>
    <n v="9"/>
    <x v="4"/>
    <n v="2026"/>
    <s v="ممدوح كيلاني4المنيب 2 وردية سعوديمدينتي ميكروباص صيني"/>
    <x v="44"/>
    <x v="44"/>
    <x v="37"/>
    <x v="4"/>
    <x v="9"/>
    <s v="ميكروباص صيني"/>
    <n v="2965"/>
    <n v="1"/>
    <x v="52"/>
    <n v="88.95"/>
    <n v="2876.05"/>
    <m/>
    <m/>
    <m/>
    <n v="2600"/>
    <m/>
    <n v="365"/>
    <n v="276.05"/>
  </r>
  <r>
    <n v="9"/>
    <x v="4"/>
    <n v="2026"/>
    <s v="فرج 5حلوان 2 ورديةسعوديمدينتي اتوبيس 28"/>
    <x v="45"/>
    <x v="45"/>
    <x v="28"/>
    <x v="4"/>
    <x v="9"/>
    <s v="اتوبيس 28"/>
    <n v="4634"/>
    <n v="1"/>
    <x v="19"/>
    <n v="139.01999999999998"/>
    <n v="4494.9799999999996"/>
    <m/>
    <m/>
    <m/>
    <n v="4100"/>
    <m/>
    <n v="534"/>
    <n v="394.98"/>
  </r>
  <r>
    <n v="9"/>
    <x v="4"/>
    <n v="2026"/>
    <s v="سيد الحاويالحلميةسعوديمدينتي اتوبيس 28"/>
    <x v="46"/>
    <x v="46"/>
    <x v="38"/>
    <x v="4"/>
    <x v="9"/>
    <s v="اتوبيس 28"/>
    <n v="4634"/>
    <n v="1"/>
    <x v="7"/>
    <n v="139.01999999999998"/>
    <n v="4494.9799999999996"/>
    <m/>
    <m/>
    <m/>
    <n v="3750"/>
    <m/>
    <n v="884"/>
    <n v="744.98"/>
  </r>
  <r>
    <n v="9"/>
    <x v="4"/>
    <n v="2026"/>
    <s v="سيد الحاوي 2عدلي منصور سعوديمدينتي اتوبيس 28"/>
    <x v="51"/>
    <x v="52"/>
    <x v="42"/>
    <x v="4"/>
    <x v="9"/>
    <s v="اتوبيس 28"/>
    <n v="741"/>
    <n v="1"/>
    <x v="53"/>
    <n v="22.23"/>
    <n v="718.77"/>
    <m/>
    <m/>
    <m/>
    <n v="550"/>
    <m/>
    <n v="191"/>
    <n v="168.77"/>
  </r>
  <r>
    <n v="9"/>
    <x v="4"/>
    <n v="2026"/>
    <s v="حسام سعيد إضافيإضافيلوجستيكاإضافيإضافي"/>
    <x v="56"/>
    <x v="57"/>
    <x v="43"/>
    <x v="3"/>
    <x v="11"/>
    <s v="إضافي"/>
    <n v="1"/>
    <n v="1"/>
    <x v="37"/>
    <n v="0.03"/>
    <n v="0.97"/>
    <m/>
    <m/>
    <n v="1200"/>
    <n v="1200"/>
    <m/>
    <n v="1"/>
    <n v="0.97"/>
  </r>
  <r>
    <m/>
    <x v="1"/>
    <m/>
    <e v="#N/A"/>
    <x v="48"/>
    <x v="49"/>
    <x v="40"/>
    <x v="5"/>
    <x v="10"/>
    <n v="0"/>
    <n v="0"/>
    <m/>
    <x v="37"/>
    <n v="0"/>
    <n v="0"/>
    <m/>
    <m/>
    <m/>
    <n v="0"/>
    <m/>
    <n v="0"/>
    <n v="0"/>
  </r>
  <r>
    <n v="10"/>
    <x v="4"/>
    <n v="2026"/>
    <s v="مصطفي قليوبقليوب FIRST STARTم.نصر ميكروباص صيني"/>
    <x v="0"/>
    <x v="0"/>
    <x v="0"/>
    <x v="0"/>
    <x v="0"/>
    <s v="ميكروباص صيني"/>
    <n v="1250"/>
    <n v="1"/>
    <x v="35"/>
    <n v="37.5"/>
    <n v="1212.5"/>
    <m/>
    <m/>
    <m/>
    <n v="1200"/>
    <m/>
    <n v="50"/>
    <n v="12.5"/>
  </r>
  <r>
    <n v="10"/>
    <x v="4"/>
    <n v="2026"/>
    <s v="عمرو برعي الجراجFLITCH AND GRAINالتجمع ميكروباص صيني"/>
    <x v="2"/>
    <x v="2"/>
    <x v="2"/>
    <x v="1"/>
    <x v="1"/>
    <s v="ميكروباص صيني"/>
    <n v="1300"/>
    <n v="1"/>
    <x v="23"/>
    <n v="39"/>
    <n v="1261"/>
    <m/>
    <m/>
    <m/>
    <n v="1050"/>
    <m/>
    <n v="250"/>
    <n v="211"/>
  </r>
  <r>
    <n v="10"/>
    <x v="4"/>
    <n v="2026"/>
    <s v="مصطفي الف مسكنالف مسكن 3 ورديةنجمة هليوبوليسالتجمع اتوبيس 28"/>
    <x v="3"/>
    <x v="3"/>
    <x v="3"/>
    <x v="2"/>
    <x v="1"/>
    <s v="اتوبيس 28"/>
    <n v="4297"/>
    <n v="1"/>
    <x v="29"/>
    <n v="128.91"/>
    <n v="4168.09"/>
    <m/>
    <m/>
    <m/>
    <n v="3800"/>
    <m/>
    <n v="497"/>
    <n v="368.09000000000003"/>
  </r>
  <r>
    <n v="10"/>
    <x v="4"/>
    <n v="2026"/>
    <s v="ممدوح كيلاني1قليوب 3 وردية نجمة هليوبوليسالتجمع اتوبيس 28"/>
    <x v="5"/>
    <x v="5"/>
    <x v="5"/>
    <x v="2"/>
    <x v="1"/>
    <s v="اتوبيس 28"/>
    <n v="4297"/>
    <n v="1"/>
    <x v="55"/>
    <n v="128.91"/>
    <n v="4168.09"/>
    <m/>
    <m/>
    <m/>
    <n v="3900"/>
    <m/>
    <n v="397"/>
    <n v="268.09000000000003"/>
  </r>
  <r>
    <n v="10"/>
    <x v="4"/>
    <n v="2026"/>
    <s v="ممدوح كيلاني3المنيب 3وردية نجمة هليوبوليسالتجمع ميكروباص"/>
    <x v="52"/>
    <x v="53"/>
    <x v="6"/>
    <x v="2"/>
    <x v="1"/>
    <s v="ميكروباص"/>
    <n v="3600"/>
    <n v="1"/>
    <x v="56"/>
    <n v="108"/>
    <n v="3492"/>
    <m/>
    <m/>
    <m/>
    <n v="2700"/>
    <m/>
    <n v="900"/>
    <n v="792"/>
  </r>
  <r>
    <n v="10"/>
    <x v="4"/>
    <n v="2026"/>
    <s v="بكرقليوب 1 ورديةنجمة هليوبوليسالتجمع ميكروباص"/>
    <x v="58"/>
    <x v="59"/>
    <x v="4"/>
    <x v="2"/>
    <x v="1"/>
    <s v="ميكروباص"/>
    <n v="1400"/>
    <n v="1"/>
    <x v="35"/>
    <n v="42"/>
    <n v="1358"/>
    <m/>
    <m/>
    <m/>
    <n v="1200"/>
    <m/>
    <n v="200"/>
    <n v="158"/>
  </r>
  <r>
    <n v="10"/>
    <x v="4"/>
    <n v="2026"/>
    <s v="رجب سلامة 1المرج لوجستيكااكتوبر هاي اس "/>
    <x v="7"/>
    <x v="7"/>
    <x v="7"/>
    <x v="3"/>
    <x v="2"/>
    <s v="هاي اس "/>
    <n v="2195"/>
    <n v="1"/>
    <x v="22"/>
    <n v="65.849999999999994"/>
    <n v="2129.15"/>
    <m/>
    <m/>
    <m/>
    <n v="2000"/>
    <m/>
    <n v="195"/>
    <n v="129.15"/>
  </r>
  <r>
    <n v="10"/>
    <x v="4"/>
    <n v="2026"/>
    <s v="رجب سلامة 2 نكلا حضورلوجستيكااكتوبر هاي اس "/>
    <x v="11"/>
    <x v="11"/>
    <x v="10"/>
    <x v="3"/>
    <x v="2"/>
    <s v="هاي اس "/>
    <n v="1024"/>
    <n v="1"/>
    <x v="45"/>
    <n v="30.72"/>
    <n v="993.28"/>
    <m/>
    <m/>
    <m/>
    <n v="1000"/>
    <m/>
    <n v="24"/>
    <n v="-6.7199999999999989"/>
  </r>
  <r>
    <n v="10"/>
    <x v="4"/>
    <n v="2026"/>
    <s v="احمد السيدالمنيب 3وردية لوجستيكااكتوبر هاي اس "/>
    <x v="8"/>
    <x v="8"/>
    <x v="6"/>
    <x v="3"/>
    <x v="2"/>
    <s v="هاي اس "/>
    <n v="4831"/>
    <n v="1"/>
    <x v="50"/>
    <n v="144.93"/>
    <n v="4686.07"/>
    <m/>
    <m/>
    <m/>
    <n v="4000"/>
    <m/>
    <n v="831"/>
    <n v="686.06999999999994"/>
  </r>
  <r>
    <n v="10"/>
    <x v="4"/>
    <n v="2026"/>
    <s v="حسام سعيد1القناطر 3 ورديةلوجستيكااكتوبر هاي اس "/>
    <x v="9"/>
    <x v="9"/>
    <x v="8"/>
    <x v="3"/>
    <x v="2"/>
    <s v="هاي اس "/>
    <n v="4391"/>
    <n v="1"/>
    <x v="6"/>
    <n v="131.72999999999999"/>
    <n v="4259.2700000000004"/>
    <m/>
    <m/>
    <m/>
    <n v="3400"/>
    <m/>
    <n v="991"/>
    <n v="859.27"/>
  </r>
  <r>
    <n v="10"/>
    <x v="4"/>
    <n v="2026"/>
    <s v="حسام سعيد 2نكلا انصرافلوجستيكااكتوبر هاي اس "/>
    <x v="10"/>
    <x v="10"/>
    <x v="9"/>
    <x v="3"/>
    <x v="2"/>
    <s v="هاي اس "/>
    <n v="1024"/>
    <n v="1"/>
    <x v="18"/>
    <n v="30.72"/>
    <n v="993.28"/>
    <m/>
    <m/>
    <m/>
    <n v="900"/>
    <m/>
    <n v="124"/>
    <n v="93.28"/>
  </r>
  <r>
    <n v="10"/>
    <x v="4"/>
    <n v="2026"/>
    <s v="محمد رضا المنوفية لوجستيكااكتوبر هاي اس "/>
    <x v="13"/>
    <x v="13"/>
    <x v="12"/>
    <x v="3"/>
    <x v="2"/>
    <s v="هاي اس "/>
    <n v="2634"/>
    <n v="1"/>
    <x v="20"/>
    <n v="79.02"/>
    <n v="2554.98"/>
    <m/>
    <m/>
    <m/>
    <n v="2150"/>
    <m/>
    <n v="484"/>
    <n v="404.98"/>
  </r>
  <r>
    <n v="10"/>
    <x v="4"/>
    <n v="2026"/>
    <s v="مصطفي شكيويالجلاتمةلوجستيكااكتوبر كوستر "/>
    <x v="14"/>
    <x v="14"/>
    <x v="13"/>
    <x v="3"/>
    <x v="2"/>
    <s v="كوستر "/>
    <n v="3220"/>
    <n v="1"/>
    <x v="58"/>
    <n v="96.6"/>
    <n v="3123.4"/>
    <m/>
    <m/>
    <m/>
    <n v="2750"/>
    <m/>
    <n v="470"/>
    <n v="373.4"/>
  </r>
  <r>
    <n v="10"/>
    <x v="4"/>
    <n v="2026"/>
    <s v="وديع 1الفيوم 1لوجستيكااكتوبر هاي اس "/>
    <x v="16"/>
    <x v="16"/>
    <x v="15"/>
    <x v="3"/>
    <x v="2"/>
    <s v="هاي اس "/>
    <n v="2662"/>
    <n v="1"/>
    <x v="42"/>
    <n v="79.86"/>
    <n v="2582.14"/>
    <m/>
    <m/>
    <m/>
    <n v="2250"/>
    <m/>
    <n v="412"/>
    <n v="332.14"/>
  </r>
  <r>
    <n v="10"/>
    <x v="4"/>
    <n v="2026"/>
    <s v="وديع 2الفيوم 2لوجستيكااكتوبر هاي اس "/>
    <x v="17"/>
    <x v="17"/>
    <x v="16"/>
    <x v="3"/>
    <x v="2"/>
    <s v="هاي اس "/>
    <n v="2662"/>
    <n v="1"/>
    <x v="42"/>
    <n v="79.86"/>
    <n v="2582.14"/>
    <m/>
    <m/>
    <m/>
    <n v="2250"/>
    <m/>
    <n v="412"/>
    <n v="332.14"/>
  </r>
  <r>
    <n v="10"/>
    <x v="4"/>
    <n v="2026"/>
    <s v="احمد عويس المعادي لوجستيكاابورواش هاي اس "/>
    <x v="18"/>
    <x v="18"/>
    <x v="17"/>
    <x v="3"/>
    <x v="3"/>
    <s v="هاي اس "/>
    <n v="2049"/>
    <n v="1"/>
    <x v="59"/>
    <n v="61.47"/>
    <n v="1987.53"/>
    <m/>
    <m/>
    <m/>
    <n v="1650"/>
    <m/>
    <n v="399"/>
    <n v="337.53"/>
  </r>
  <r>
    <n v="10"/>
    <x v="4"/>
    <n v="2026"/>
    <s v="محمد جمال القناطر لوجستيكاابورواش سوزوكي"/>
    <x v="20"/>
    <x v="20"/>
    <x v="18"/>
    <x v="3"/>
    <x v="3"/>
    <s v="سوزوكي"/>
    <n v="1536"/>
    <n v="1"/>
    <x v="45"/>
    <n v="46.08"/>
    <n v="1489.92"/>
    <m/>
    <m/>
    <m/>
    <n v="1000"/>
    <m/>
    <n v="536"/>
    <n v="489.92"/>
  </r>
  <r>
    <n v="10"/>
    <x v="4"/>
    <n v="2026"/>
    <s v="محمد عزمي حدائق اكتوبر لوجستيكااكتوبر هاي اس "/>
    <x v="12"/>
    <x v="12"/>
    <x v="11"/>
    <x v="3"/>
    <x v="2"/>
    <s v="هاي اس "/>
    <n v="1903"/>
    <n v="1"/>
    <x v="57"/>
    <n v="57.089999999999996"/>
    <n v="1845.91"/>
    <m/>
    <m/>
    <m/>
    <n v="1600"/>
    <m/>
    <n v="303"/>
    <n v="245.91"/>
  </r>
  <r>
    <n v="10"/>
    <x v="4"/>
    <n v="2026"/>
    <s v="سعيد كمال م.نصر لوجستيكااكتوبر هاي اس "/>
    <x v="15"/>
    <x v="15"/>
    <x v="14"/>
    <x v="3"/>
    <x v="2"/>
    <s v="هاي اس "/>
    <n v="3367"/>
    <n v="1"/>
    <x v="52"/>
    <n v="101.00999999999999"/>
    <n v="3265.99"/>
    <m/>
    <m/>
    <m/>
    <n v="2600"/>
    <m/>
    <n v="767"/>
    <n v="665.99"/>
  </r>
  <r>
    <n v="10"/>
    <x v="4"/>
    <n v="2026"/>
    <s v="عماد النجار1المرج 2ورديةسعوديالمخاذناتوبيس 28"/>
    <x v="22"/>
    <x v="22"/>
    <x v="19"/>
    <x v="4"/>
    <x v="4"/>
    <s v="اتوبيس 28"/>
    <n v="4119"/>
    <n v="1"/>
    <x v="38"/>
    <n v="123.57"/>
    <n v="3995.43"/>
    <m/>
    <m/>
    <m/>
    <n v="4800"/>
    <m/>
    <n v="-681"/>
    <n v="-804.56999999999994"/>
  </r>
  <r>
    <n v="10"/>
    <x v="4"/>
    <n v="2026"/>
    <s v="عماد النجار2المؤسسة 2ورديةسعوديالمخاذناتوبيس 28"/>
    <x v="23"/>
    <x v="23"/>
    <x v="20"/>
    <x v="4"/>
    <x v="4"/>
    <s v="اتوبيس 28"/>
    <n v="3884"/>
    <n v="1"/>
    <x v="39"/>
    <n v="116.52"/>
    <n v="3767.48"/>
    <m/>
    <m/>
    <m/>
    <n v="4500"/>
    <m/>
    <n v="-616"/>
    <n v="-732.52"/>
  </r>
  <r>
    <n v="10"/>
    <x v="4"/>
    <n v="2026"/>
    <s v="عماد النجار 3الدائري 1ورديةسعوديالمخاذناتوبيس 28"/>
    <x v="24"/>
    <x v="24"/>
    <x v="21"/>
    <x v="4"/>
    <x v="4"/>
    <s v="اتوبيس 28"/>
    <n v="2448"/>
    <n v="1"/>
    <x v="13"/>
    <n v="73.44"/>
    <n v="2374.56"/>
    <m/>
    <m/>
    <m/>
    <n v="2500"/>
    <m/>
    <n v="-52"/>
    <n v="-125.44"/>
  </r>
  <r>
    <n v="10"/>
    <x v="4"/>
    <n v="2026"/>
    <s v="عبد الرحمن1الهرم سعوديدريماتوبيس 28"/>
    <x v="25"/>
    <x v="25"/>
    <x v="22"/>
    <x v="4"/>
    <x v="5"/>
    <s v="اتوبيس 28"/>
    <n v="994"/>
    <n v="1"/>
    <x v="40"/>
    <n v="29.82"/>
    <n v="964.18"/>
    <m/>
    <m/>
    <m/>
    <n v="850"/>
    <m/>
    <n v="144"/>
    <n v="114.18"/>
  </r>
  <r>
    <n v="10"/>
    <x v="4"/>
    <n v="2026"/>
    <s v="عبد الرحمن2المؤسسةسعوديدريماتوبيس 28"/>
    <x v="26"/>
    <x v="26"/>
    <x v="23"/>
    <x v="4"/>
    <x v="5"/>
    <s v="اتوبيس 28"/>
    <n v="994"/>
    <n v="1"/>
    <x v="40"/>
    <n v="29.82"/>
    <n v="964.18"/>
    <m/>
    <m/>
    <m/>
    <n v="850"/>
    <m/>
    <n v="144"/>
    <n v="114.18"/>
  </r>
  <r>
    <n v="10"/>
    <x v="4"/>
    <n v="2026"/>
    <s v="فرج 1حلوانسعوديهايد باركاتوبيس 28"/>
    <x v="27"/>
    <x v="27"/>
    <x v="24"/>
    <x v="4"/>
    <x v="6"/>
    <s v="اتوبيس 28"/>
    <n v="4634"/>
    <n v="1"/>
    <x v="7"/>
    <n v="139.01999999999998"/>
    <n v="4494.9799999999996"/>
    <m/>
    <m/>
    <m/>
    <n v="3750"/>
    <m/>
    <n v="884"/>
    <n v="744.98"/>
  </r>
  <r>
    <n v="10"/>
    <x v="4"/>
    <n v="2026"/>
    <s v="فرج 6حلوان مبيتسعوديهايد باركاتوبيس 28"/>
    <x v="49"/>
    <x v="50"/>
    <x v="41"/>
    <x v="4"/>
    <x v="6"/>
    <s v="اتوبيس 28"/>
    <n v="1482"/>
    <n v="1"/>
    <x v="21"/>
    <n v="44.46"/>
    <n v="1437.54"/>
    <m/>
    <m/>
    <m/>
    <n v="750"/>
    <m/>
    <n v="732"/>
    <n v="687.54"/>
  </r>
  <r>
    <n v="10"/>
    <x v="4"/>
    <n v="2026"/>
    <s v="ممدوح كيلاني 3القومية سعوديهايد باركميكروباص صيني"/>
    <x v="28"/>
    <x v="28"/>
    <x v="25"/>
    <x v="4"/>
    <x v="6"/>
    <s v="ميكروباص صيني"/>
    <n v="2965"/>
    <n v="1"/>
    <x v="13"/>
    <n v="88.95"/>
    <n v="2876.05"/>
    <m/>
    <m/>
    <m/>
    <n v="2500"/>
    <m/>
    <n v="465"/>
    <n v="376.05"/>
  </r>
  <r>
    <n v="10"/>
    <x v="4"/>
    <n v="2026"/>
    <s v="محمد جمال طوسونالمنيبسعوديهايد باركاتوبيس 28"/>
    <x v="47"/>
    <x v="47"/>
    <x v="39"/>
    <x v="4"/>
    <x v="6"/>
    <s v="اتوبيس 28"/>
    <n v="4634"/>
    <n v="1"/>
    <x v="29"/>
    <n v="139.01999999999998"/>
    <n v="4494.9799999999996"/>
    <m/>
    <m/>
    <m/>
    <n v="3800"/>
    <m/>
    <n v="834"/>
    <n v="694.98"/>
  </r>
  <r>
    <n v="10"/>
    <x v="4"/>
    <n v="2026"/>
    <s v="مصطفي رشدي1المنيب 2 ورديةسعوديميفيداميكروباص صيني"/>
    <x v="29"/>
    <x v="29"/>
    <x v="26"/>
    <x v="4"/>
    <x v="7"/>
    <s v="ميكروباص صيني"/>
    <n v="2965"/>
    <n v="1"/>
    <x v="20"/>
    <n v="88.95"/>
    <n v="2876.05"/>
    <m/>
    <m/>
    <m/>
    <n v="2150"/>
    <m/>
    <n v="815"/>
    <n v="726.05"/>
  </r>
  <r>
    <n v="10"/>
    <x v="4"/>
    <n v="2026"/>
    <s v="فرج 2حلوان 2 ورديةسعوديميفيداميكروباص صيني"/>
    <x v="31"/>
    <x v="31"/>
    <x v="28"/>
    <x v="4"/>
    <x v="7"/>
    <s v="ميكروباص صيني"/>
    <n v="2965"/>
    <n v="1"/>
    <x v="42"/>
    <n v="88.95"/>
    <n v="2876.05"/>
    <m/>
    <m/>
    <m/>
    <n v="2250"/>
    <m/>
    <n v="715"/>
    <n v="626.04999999999995"/>
  </r>
  <r>
    <n v="10"/>
    <x v="4"/>
    <n v="2026"/>
    <s v="فرج 3حلوان 2 ورديةسعوديالقطاميةاتوبيس 28"/>
    <x v="32"/>
    <x v="32"/>
    <x v="28"/>
    <x v="4"/>
    <x v="8"/>
    <s v="اتوبيس 28"/>
    <n v="3415"/>
    <n v="1"/>
    <x v="6"/>
    <n v="102.45"/>
    <n v="3312.55"/>
    <m/>
    <m/>
    <m/>
    <n v="3400"/>
    <m/>
    <n v="15"/>
    <n v="-87.45"/>
  </r>
  <r>
    <n v="10"/>
    <x v="4"/>
    <n v="2026"/>
    <s v="فرج 4مايو ورديةسعوديالقطاميةميكروباص"/>
    <x v="33"/>
    <x v="33"/>
    <x v="29"/>
    <x v="4"/>
    <x v="8"/>
    <s v="ميكروباص"/>
    <n v="1222"/>
    <n v="1"/>
    <x v="43"/>
    <n v="36.659999999999997"/>
    <n v="1185.3399999999999"/>
    <m/>
    <m/>
    <m/>
    <n v="1180"/>
    <m/>
    <n v="42"/>
    <n v="5.3400000000000034"/>
  </r>
  <r>
    <n v="10"/>
    <x v="4"/>
    <n v="2026"/>
    <s v="مصطفي رشدي3المنيب5شفتسعوديالقطاميةاتوبيس 28"/>
    <x v="34"/>
    <x v="34"/>
    <x v="30"/>
    <x v="4"/>
    <x v="8"/>
    <s v="اتوبيس 28"/>
    <n v="2649"/>
    <n v="1"/>
    <x v="44"/>
    <n v="79.47"/>
    <n v="2569.5300000000002"/>
    <m/>
    <m/>
    <m/>
    <n v="2060"/>
    <m/>
    <n v="589"/>
    <n v="509.53"/>
  </r>
  <r>
    <n v="10"/>
    <x v="4"/>
    <n v="2026"/>
    <s v="مصطفي رشدي4المنيب Wصباحيةسعوديالقطاميةاتوبيس 28"/>
    <x v="35"/>
    <x v="35"/>
    <x v="31"/>
    <x v="4"/>
    <x v="8"/>
    <s v="اتوبيس 28"/>
    <n v="1059"/>
    <n v="1"/>
    <x v="45"/>
    <n v="31.77"/>
    <n v="1027.23"/>
    <m/>
    <m/>
    <m/>
    <n v="1000"/>
    <m/>
    <n v="59"/>
    <n v="27.23"/>
  </r>
  <r>
    <n v="10"/>
    <x v="4"/>
    <n v="2026"/>
    <s v="مصطفي رشدي5صقر 2 ورديةسعوديالقطاميةاتوبيس 28"/>
    <x v="36"/>
    <x v="36"/>
    <x v="32"/>
    <x v="4"/>
    <x v="8"/>
    <s v="اتوبيس 28"/>
    <n v="2120"/>
    <n v="1"/>
    <x v="46"/>
    <n v="63.599999999999994"/>
    <n v="2056.4"/>
    <m/>
    <m/>
    <m/>
    <n v="1780"/>
    <m/>
    <n v="340"/>
    <n v="276.39999999999998"/>
  </r>
  <r>
    <n v="10"/>
    <x v="4"/>
    <n v="2026"/>
    <s v="مصطفي رشدي6المنيب 2 ورديةسعوديالقطاميةاتوبيس 28"/>
    <x v="50"/>
    <x v="51"/>
    <x v="26"/>
    <x v="4"/>
    <x v="8"/>
    <s v="اتوبيس 28"/>
    <n v="3944"/>
    <n v="1"/>
    <x v="5"/>
    <n v="118.32"/>
    <n v="3825.68"/>
    <m/>
    <m/>
    <n v="200"/>
    <n v="3800"/>
    <m/>
    <n v="344"/>
    <n v="225.68"/>
  </r>
  <r>
    <n v="10"/>
    <x v="4"/>
    <n v="2026"/>
    <s v="كرم ترك 1قليوب 2 ورديةسعوديالقطاميةاتوبيس 28"/>
    <x v="37"/>
    <x v="37"/>
    <x v="33"/>
    <x v="4"/>
    <x v="8"/>
    <s v="اتوبيس 28"/>
    <n v="3959"/>
    <n v="1"/>
    <x v="47"/>
    <n v="118.77"/>
    <n v="3840.23"/>
    <m/>
    <m/>
    <m/>
    <n v="4200"/>
    <m/>
    <n v="-241"/>
    <n v="-359.77"/>
  </r>
  <r>
    <n v="10"/>
    <x v="4"/>
    <n v="2026"/>
    <s v="كرم ترك 2قليوب 2 ورديةسعوديمدينتي اتوبيس 28"/>
    <x v="39"/>
    <x v="39"/>
    <x v="33"/>
    <x v="4"/>
    <x v="9"/>
    <s v="اتوبيس 28"/>
    <n v="4634"/>
    <n v="1"/>
    <x v="49"/>
    <n v="139.01999999999998"/>
    <n v="4494.9799999999996"/>
    <m/>
    <m/>
    <m/>
    <n v="4150"/>
    <m/>
    <n v="484"/>
    <n v="344.98"/>
  </r>
  <r>
    <n v="10"/>
    <x v="4"/>
    <n v="2026"/>
    <s v="كرم ترك 3قليوب 1 ورديةسعوديمدينتي اتوبيس 28"/>
    <x v="40"/>
    <x v="40"/>
    <x v="4"/>
    <x v="4"/>
    <x v="9"/>
    <s v="اتوبيس 28"/>
    <n v="4634"/>
    <n v="1"/>
    <x v="50"/>
    <n v="139.01999999999998"/>
    <n v="4494.9799999999996"/>
    <m/>
    <m/>
    <m/>
    <n v="4000"/>
    <m/>
    <n v="634"/>
    <n v="494.98"/>
  </r>
  <r>
    <n v="10"/>
    <x v="4"/>
    <n v="2026"/>
    <s v="كرم ترك 4عدلي منصور شفتسعوديمدينتي اتوبيس 28"/>
    <x v="41"/>
    <x v="41"/>
    <x v="34"/>
    <x v="4"/>
    <x v="9"/>
    <s v="اتوبيس 28"/>
    <n v="741"/>
    <n v="1"/>
    <x v="33"/>
    <n v="22.23"/>
    <n v="718.77"/>
    <m/>
    <m/>
    <m/>
    <n v="500"/>
    <m/>
    <n v="241"/>
    <n v="218.77"/>
  </r>
  <r>
    <n v="10"/>
    <x v="4"/>
    <n v="2026"/>
    <s v="عماد النجار 4قليوب بيتوينسعوديمدينتي اتوبيس 28"/>
    <x v="42"/>
    <x v="42"/>
    <x v="35"/>
    <x v="4"/>
    <x v="9"/>
    <s v="اتوبيس 28"/>
    <n v="1482"/>
    <n v="1"/>
    <x v="16"/>
    <n v="44.46"/>
    <n v="1437.54"/>
    <m/>
    <m/>
    <m/>
    <n v="1400"/>
    <m/>
    <n v="82"/>
    <n v="37.54"/>
  </r>
  <r>
    <n v="10"/>
    <x v="4"/>
    <n v="2026"/>
    <s v="ممدوح كيلاني6المنيب 1 وردية سعوديمدينتي ميكروباص صيني"/>
    <x v="43"/>
    <x v="43"/>
    <x v="36"/>
    <x v="4"/>
    <x v="9"/>
    <s v="ميكروباص صيني"/>
    <n v="1482"/>
    <n v="1"/>
    <x v="51"/>
    <n v="44.46"/>
    <n v="1437.54"/>
    <m/>
    <m/>
    <m/>
    <n v="1350"/>
    <m/>
    <n v="132"/>
    <n v="87.539999999999992"/>
  </r>
  <r>
    <n v="10"/>
    <x v="4"/>
    <n v="2026"/>
    <s v="ممدوح كيلاني4المنيب 2 وردية سعوديمدينتي ميكروباص صيني"/>
    <x v="44"/>
    <x v="44"/>
    <x v="37"/>
    <x v="4"/>
    <x v="9"/>
    <s v="ميكروباص صيني"/>
    <n v="2965"/>
    <n v="1"/>
    <x v="52"/>
    <n v="88.95"/>
    <n v="2876.05"/>
    <m/>
    <m/>
    <m/>
    <n v="2600"/>
    <m/>
    <n v="365"/>
    <n v="276.05"/>
  </r>
  <r>
    <n v="10"/>
    <x v="4"/>
    <n v="2026"/>
    <s v="فرج 5حلوان 2 ورديةسعوديمدينتي اتوبيس 28"/>
    <x v="45"/>
    <x v="45"/>
    <x v="28"/>
    <x v="4"/>
    <x v="9"/>
    <s v="اتوبيس 28"/>
    <n v="4634"/>
    <n v="1"/>
    <x v="19"/>
    <n v="139.01999999999998"/>
    <n v="4494.9799999999996"/>
    <m/>
    <m/>
    <m/>
    <n v="4100"/>
    <m/>
    <n v="534"/>
    <n v="394.98"/>
  </r>
  <r>
    <n v="10"/>
    <x v="4"/>
    <n v="2026"/>
    <s v="سيد الحاويالحلميةسعوديمدينتي اتوبيس 28"/>
    <x v="46"/>
    <x v="46"/>
    <x v="38"/>
    <x v="4"/>
    <x v="9"/>
    <s v="اتوبيس 28"/>
    <n v="4634"/>
    <n v="1"/>
    <x v="7"/>
    <n v="139.01999999999998"/>
    <n v="4494.9799999999996"/>
    <m/>
    <m/>
    <m/>
    <n v="3750"/>
    <m/>
    <n v="884"/>
    <n v="744.98"/>
  </r>
  <r>
    <n v="10"/>
    <x v="4"/>
    <n v="2026"/>
    <s v="سيد الحاوي 2عدلي منصور سعوديمدينتي اتوبيس 28"/>
    <x v="51"/>
    <x v="52"/>
    <x v="42"/>
    <x v="4"/>
    <x v="9"/>
    <s v="اتوبيس 28"/>
    <n v="741"/>
    <n v="1"/>
    <x v="53"/>
    <n v="22.23"/>
    <n v="718.77"/>
    <m/>
    <m/>
    <m/>
    <n v="550"/>
    <m/>
    <n v="191"/>
    <n v="168.77"/>
  </r>
  <r>
    <n v="10"/>
    <x v="4"/>
    <n v="2026"/>
    <s v="حسام سعيد إضافيإضافيلوجستيكاإضافيإضافي"/>
    <x v="56"/>
    <x v="57"/>
    <x v="43"/>
    <x v="3"/>
    <x v="11"/>
    <s v="إضافي"/>
    <n v="1"/>
    <n v="1"/>
    <x v="37"/>
    <n v="0.03"/>
    <n v="0.97"/>
    <m/>
    <m/>
    <n v="1200"/>
    <n v="1200"/>
    <m/>
    <n v="1"/>
    <n v="0.97"/>
  </r>
  <r>
    <m/>
    <x v="1"/>
    <m/>
    <e v="#N/A"/>
    <x v="48"/>
    <x v="49"/>
    <x v="40"/>
    <x v="5"/>
    <x v="10"/>
    <n v="0"/>
    <n v="0"/>
    <m/>
    <x v="37"/>
    <n v="0"/>
    <n v="0"/>
    <m/>
    <m/>
    <m/>
    <n v="0"/>
    <m/>
    <n v="0"/>
    <n v="0"/>
  </r>
  <r>
    <n v="11"/>
    <x v="4"/>
    <n v="2026"/>
    <s v="مصطفي قليوبقليوب FIRST STARTم.نصر ميكروباص صيني"/>
    <x v="0"/>
    <x v="0"/>
    <x v="0"/>
    <x v="0"/>
    <x v="0"/>
    <s v="ميكروباص صيني"/>
    <n v="1250"/>
    <n v="1"/>
    <x v="35"/>
    <n v="37.5"/>
    <n v="1212.5"/>
    <m/>
    <m/>
    <m/>
    <n v="1200"/>
    <m/>
    <n v="50"/>
    <n v="12.5"/>
  </r>
  <r>
    <n v="11"/>
    <x v="4"/>
    <n v="2026"/>
    <s v="عمرو برعي الجراجFLITCH AND GRAINالتجمع ميكروباص صيني"/>
    <x v="2"/>
    <x v="2"/>
    <x v="2"/>
    <x v="1"/>
    <x v="1"/>
    <s v="ميكروباص صيني"/>
    <n v="1300"/>
    <n v="1"/>
    <x v="23"/>
    <n v="39"/>
    <n v="1261"/>
    <m/>
    <m/>
    <m/>
    <n v="1050"/>
    <m/>
    <n v="250"/>
    <n v="211"/>
  </r>
  <r>
    <n v="11"/>
    <x v="4"/>
    <n v="2026"/>
    <s v="مصطفي الف مسكنالف مسكن 3 ورديةنجمة هليوبوليسالتجمع اتوبيس 28"/>
    <x v="3"/>
    <x v="3"/>
    <x v="3"/>
    <x v="2"/>
    <x v="1"/>
    <s v="اتوبيس 28"/>
    <n v="4297"/>
    <n v="1"/>
    <x v="29"/>
    <n v="128.91"/>
    <n v="4168.09"/>
    <m/>
    <m/>
    <m/>
    <n v="3800"/>
    <m/>
    <n v="497"/>
    <n v="368.09000000000003"/>
  </r>
  <r>
    <n v="11"/>
    <x v="4"/>
    <n v="2026"/>
    <s v="ممدوح كيلاني1قليوب 3 وردية نجمة هليوبوليسالتجمع اتوبيس 28"/>
    <x v="5"/>
    <x v="5"/>
    <x v="5"/>
    <x v="2"/>
    <x v="1"/>
    <s v="اتوبيس 28"/>
    <n v="4297"/>
    <n v="1"/>
    <x v="55"/>
    <n v="128.91"/>
    <n v="4168.09"/>
    <m/>
    <m/>
    <m/>
    <n v="3900"/>
    <m/>
    <n v="397"/>
    <n v="268.09000000000003"/>
  </r>
  <r>
    <n v="11"/>
    <x v="4"/>
    <n v="2026"/>
    <s v="ممدوح كيلاني3المنيب 3وردية نجمة هليوبوليسالتجمع ميكروباص"/>
    <x v="52"/>
    <x v="53"/>
    <x v="6"/>
    <x v="2"/>
    <x v="1"/>
    <s v="ميكروباص"/>
    <n v="3600"/>
    <n v="1"/>
    <x v="56"/>
    <n v="108"/>
    <n v="3492"/>
    <m/>
    <m/>
    <m/>
    <n v="2700"/>
    <m/>
    <n v="900"/>
    <n v="792"/>
  </r>
  <r>
    <n v="11"/>
    <x v="4"/>
    <n v="2026"/>
    <s v="بكرقليوب 1 ورديةنجمة هليوبوليسالتجمع ميكروباص"/>
    <x v="58"/>
    <x v="59"/>
    <x v="4"/>
    <x v="2"/>
    <x v="1"/>
    <s v="ميكروباص"/>
    <n v="1400"/>
    <n v="1"/>
    <x v="35"/>
    <n v="42"/>
    <n v="1358"/>
    <m/>
    <m/>
    <m/>
    <n v="1200"/>
    <m/>
    <n v="200"/>
    <n v="158"/>
  </r>
  <r>
    <n v="11"/>
    <x v="4"/>
    <n v="2026"/>
    <s v="رجب سلامة 1المرج لوجستيكااكتوبر هاي اس "/>
    <x v="7"/>
    <x v="7"/>
    <x v="7"/>
    <x v="3"/>
    <x v="2"/>
    <s v="هاي اس "/>
    <n v="2195"/>
    <n v="1"/>
    <x v="22"/>
    <n v="65.849999999999994"/>
    <n v="2129.15"/>
    <m/>
    <m/>
    <m/>
    <n v="2000"/>
    <m/>
    <n v="195"/>
    <n v="129.15"/>
  </r>
  <r>
    <n v="11"/>
    <x v="4"/>
    <n v="2026"/>
    <s v="رجب سلامة 2 نكلا حضورلوجستيكااكتوبر هاي اس "/>
    <x v="11"/>
    <x v="11"/>
    <x v="10"/>
    <x v="3"/>
    <x v="2"/>
    <s v="هاي اس "/>
    <n v="1024"/>
    <n v="1"/>
    <x v="45"/>
    <n v="30.72"/>
    <n v="993.28"/>
    <m/>
    <m/>
    <m/>
    <n v="1000"/>
    <m/>
    <n v="24"/>
    <n v="-6.7199999999999989"/>
  </r>
  <r>
    <n v="11"/>
    <x v="4"/>
    <n v="2026"/>
    <s v="احمد السيدالمنيب 3وردية لوجستيكااكتوبر هاي اس "/>
    <x v="8"/>
    <x v="8"/>
    <x v="6"/>
    <x v="3"/>
    <x v="2"/>
    <s v="هاي اس "/>
    <n v="4831"/>
    <n v="1"/>
    <x v="50"/>
    <n v="144.93"/>
    <n v="4686.07"/>
    <m/>
    <m/>
    <m/>
    <n v="4000"/>
    <m/>
    <n v="831"/>
    <n v="686.06999999999994"/>
  </r>
  <r>
    <n v="11"/>
    <x v="4"/>
    <n v="2026"/>
    <s v="حسام سعيد1القناطر 3 ورديةلوجستيكااكتوبر هاي اس "/>
    <x v="9"/>
    <x v="9"/>
    <x v="8"/>
    <x v="3"/>
    <x v="2"/>
    <s v="هاي اس "/>
    <n v="4391"/>
    <n v="1"/>
    <x v="6"/>
    <n v="131.72999999999999"/>
    <n v="4259.2700000000004"/>
    <m/>
    <m/>
    <m/>
    <n v="3400"/>
    <m/>
    <n v="991"/>
    <n v="859.27"/>
  </r>
  <r>
    <n v="11"/>
    <x v="4"/>
    <n v="2026"/>
    <s v="حسام سعيد 2نكلا انصرافلوجستيكااكتوبر هاي اس "/>
    <x v="10"/>
    <x v="10"/>
    <x v="9"/>
    <x v="3"/>
    <x v="2"/>
    <s v="هاي اس "/>
    <n v="1024"/>
    <n v="1"/>
    <x v="18"/>
    <n v="30.72"/>
    <n v="993.28"/>
    <m/>
    <m/>
    <m/>
    <n v="900"/>
    <m/>
    <n v="124"/>
    <n v="93.28"/>
  </r>
  <r>
    <n v="11"/>
    <x v="4"/>
    <n v="2026"/>
    <s v="محمد رضا المنوفية لوجستيكااكتوبر هاي اس "/>
    <x v="13"/>
    <x v="13"/>
    <x v="12"/>
    <x v="3"/>
    <x v="2"/>
    <s v="هاي اس "/>
    <n v="2634"/>
    <n v="1"/>
    <x v="20"/>
    <n v="79.02"/>
    <n v="2554.98"/>
    <m/>
    <m/>
    <m/>
    <n v="2150"/>
    <m/>
    <n v="484"/>
    <n v="404.98"/>
  </r>
  <r>
    <n v="11"/>
    <x v="4"/>
    <n v="2026"/>
    <s v="مصطفي شكيويالجلاتمةلوجستيكااكتوبر كوستر "/>
    <x v="14"/>
    <x v="14"/>
    <x v="13"/>
    <x v="3"/>
    <x v="2"/>
    <s v="كوستر "/>
    <n v="3220"/>
    <n v="1"/>
    <x v="58"/>
    <n v="96.6"/>
    <n v="3123.4"/>
    <m/>
    <m/>
    <m/>
    <n v="2750"/>
    <m/>
    <n v="470"/>
    <n v="373.4"/>
  </r>
  <r>
    <n v="11"/>
    <x v="4"/>
    <n v="2026"/>
    <s v="وديع 1الفيوم 1لوجستيكااكتوبر هاي اس "/>
    <x v="16"/>
    <x v="16"/>
    <x v="15"/>
    <x v="3"/>
    <x v="2"/>
    <s v="هاي اس "/>
    <n v="2662"/>
    <n v="1"/>
    <x v="42"/>
    <n v="79.86"/>
    <n v="2582.14"/>
    <m/>
    <m/>
    <m/>
    <n v="2250"/>
    <m/>
    <n v="412"/>
    <n v="332.14"/>
  </r>
  <r>
    <n v="11"/>
    <x v="4"/>
    <n v="2026"/>
    <s v="وديع 2الفيوم 2لوجستيكااكتوبر هاي اس "/>
    <x v="17"/>
    <x v="17"/>
    <x v="16"/>
    <x v="3"/>
    <x v="2"/>
    <s v="هاي اس "/>
    <n v="2662"/>
    <n v="1"/>
    <x v="42"/>
    <n v="79.86"/>
    <n v="2582.14"/>
    <m/>
    <m/>
    <m/>
    <n v="2250"/>
    <m/>
    <n v="412"/>
    <n v="332.14"/>
  </r>
  <r>
    <n v="11"/>
    <x v="4"/>
    <n v="2026"/>
    <s v="احمد عويس المعادي لوجستيكاابورواش هاي اس "/>
    <x v="18"/>
    <x v="18"/>
    <x v="17"/>
    <x v="3"/>
    <x v="3"/>
    <s v="هاي اس "/>
    <n v="2049"/>
    <n v="1"/>
    <x v="59"/>
    <n v="61.47"/>
    <n v="1987.53"/>
    <m/>
    <m/>
    <m/>
    <n v="1650"/>
    <m/>
    <n v="399"/>
    <n v="337.53"/>
  </r>
  <r>
    <n v="11"/>
    <x v="4"/>
    <n v="2026"/>
    <s v="محمد جمال القناطر لوجستيكاابورواش سوزوكي"/>
    <x v="20"/>
    <x v="20"/>
    <x v="18"/>
    <x v="3"/>
    <x v="3"/>
    <s v="سوزوكي"/>
    <n v="1536"/>
    <n v="1"/>
    <x v="45"/>
    <n v="46.08"/>
    <n v="1489.92"/>
    <m/>
    <m/>
    <m/>
    <n v="1000"/>
    <m/>
    <n v="536"/>
    <n v="489.92"/>
  </r>
  <r>
    <n v="11"/>
    <x v="4"/>
    <n v="2026"/>
    <s v="محمد عزمي حدائق اكتوبر لوجستيكااكتوبر هاي اس "/>
    <x v="12"/>
    <x v="12"/>
    <x v="11"/>
    <x v="3"/>
    <x v="2"/>
    <s v="هاي اس "/>
    <n v="1903"/>
    <n v="1"/>
    <x v="57"/>
    <n v="57.089999999999996"/>
    <n v="1845.91"/>
    <m/>
    <m/>
    <m/>
    <n v="1600"/>
    <m/>
    <n v="303"/>
    <n v="245.91"/>
  </r>
  <r>
    <n v="11"/>
    <x v="4"/>
    <n v="2026"/>
    <s v="سعيد كمال م.نصر لوجستيكااكتوبر هاي اس "/>
    <x v="15"/>
    <x v="15"/>
    <x v="14"/>
    <x v="3"/>
    <x v="2"/>
    <s v="هاي اس "/>
    <n v="3367"/>
    <n v="1"/>
    <x v="52"/>
    <n v="101.00999999999999"/>
    <n v="3265.99"/>
    <m/>
    <m/>
    <m/>
    <n v="2600"/>
    <m/>
    <n v="767"/>
    <n v="665.99"/>
  </r>
  <r>
    <n v="11"/>
    <x v="4"/>
    <n v="2026"/>
    <s v="عماد النجار1المرج 2ورديةسعوديالمخاذناتوبيس 28"/>
    <x v="22"/>
    <x v="22"/>
    <x v="19"/>
    <x v="4"/>
    <x v="4"/>
    <s v="اتوبيس 28"/>
    <n v="4119"/>
    <n v="1"/>
    <x v="38"/>
    <n v="123.57"/>
    <n v="3995.43"/>
    <m/>
    <m/>
    <m/>
    <n v="4800"/>
    <m/>
    <n v="-681"/>
    <n v="-804.56999999999994"/>
  </r>
  <r>
    <n v="11"/>
    <x v="4"/>
    <n v="2026"/>
    <s v="عماد النجار2المؤسسة 2ورديةسعوديالمخاذناتوبيس 28"/>
    <x v="23"/>
    <x v="23"/>
    <x v="20"/>
    <x v="4"/>
    <x v="4"/>
    <s v="اتوبيس 28"/>
    <n v="3884"/>
    <n v="1"/>
    <x v="39"/>
    <n v="116.52"/>
    <n v="3767.48"/>
    <m/>
    <m/>
    <m/>
    <n v="4500"/>
    <m/>
    <n v="-616"/>
    <n v="-732.52"/>
  </r>
  <r>
    <n v="11"/>
    <x v="4"/>
    <n v="2026"/>
    <s v="عماد النجار 3الدائري 1ورديةسعوديالمخاذناتوبيس 28"/>
    <x v="24"/>
    <x v="24"/>
    <x v="21"/>
    <x v="4"/>
    <x v="4"/>
    <s v="اتوبيس 28"/>
    <n v="2448"/>
    <n v="1"/>
    <x v="13"/>
    <n v="73.44"/>
    <n v="2374.56"/>
    <m/>
    <m/>
    <m/>
    <n v="2500"/>
    <m/>
    <n v="-52"/>
    <n v="-125.44"/>
  </r>
  <r>
    <n v="11"/>
    <x v="4"/>
    <n v="2026"/>
    <s v="عبد الرحمن1الهرم سعوديدريماتوبيس 28"/>
    <x v="25"/>
    <x v="25"/>
    <x v="22"/>
    <x v="4"/>
    <x v="5"/>
    <s v="اتوبيس 28"/>
    <n v="994"/>
    <n v="1"/>
    <x v="40"/>
    <n v="29.82"/>
    <n v="964.18"/>
    <m/>
    <m/>
    <m/>
    <n v="850"/>
    <m/>
    <n v="144"/>
    <n v="114.18"/>
  </r>
  <r>
    <n v="11"/>
    <x v="4"/>
    <n v="2026"/>
    <s v="عبد الرحمن2المؤسسةسعوديدريماتوبيس 28"/>
    <x v="26"/>
    <x v="26"/>
    <x v="23"/>
    <x v="4"/>
    <x v="5"/>
    <s v="اتوبيس 28"/>
    <n v="994"/>
    <n v="1"/>
    <x v="40"/>
    <n v="29.82"/>
    <n v="964.18"/>
    <m/>
    <m/>
    <m/>
    <n v="850"/>
    <m/>
    <n v="144"/>
    <n v="114.18"/>
  </r>
  <r>
    <n v="11"/>
    <x v="4"/>
    <n v="2026"/>
    <s v="فرج 1حلوانسعوديهايد باركاتوبيس 28"/>
    <x v="27"/>
    <x v="27"/>
    <x v="24"/>
    <x v="4"/>
    <x v="6"/>
    <s v="اتوبيس 28"/>
    <n v="4634"/>
    <n v="1"/>
    <x v="7"/>
    <n v="139.01999999999998"/>
    <n v="4494.9799999999996"/>
    <m/>
    <m/>
    <m/>
    <n v="3750"/>
    <m/>
    <n v="884"/>
    <n v="744.98"/>
  </r>
  <r>
    <n v="11"/>
    <x v="4"/>
    <n v="2026"/>
    <s v="فرج 6حلوان مبيتسعوديهايد باركاتوبيس 28"/>
    <x v="49"/>
    <x v="50"/>
    <x v="41"/>
    <x v="4"/>
    <x v="6"/>
    <s v="اتوبيس 28"/>
    <n v="1482"/>
    <n v="1"/>
    <x v="21"/>
    <n v="44.46"/>
    <n v="1437.54"/>
    <m/>
    <m/>
    <m/>
    <n v="750"/>
    <m/>
    <n v="732"/>
    <n v="687.54"/>
  </r>
  <r>
    <n v="11"/>
    <x v="4"/>
    <n v="2026"/>
    <s v="ممدوح كيلاني 3القومية سعوديهايد باركميكروباص صيني"/>
    <x v="28"/>
    <x v="28"/>
    <x v="25"/>
    <x v="4"/>
    <x v="6"/>
    <s v="ميكروباص صيني"/>
    <n v="2965"/>
    <n v="1"/>
    <x v="13"/>
    <n v="88.95"/>
    <n v="2876.05"/>
    <m/>
    <m/>
    <m/>
    <n v="2500"/>
    <m/>
    <n v="465"/>
    <n v="376.05"/>
  </r>
  <r>
    <n v="11"/>
    <x v="4"/>
    <n v="2026"/>
    <s v="محمد جمال طوسونالمنيبسعوديهايد باركاتوبيس 28"/>
    <x v="47"/>
    <x v="47"/>
    <x v="39"/>
    <x v="4"/>
    <x v="6"/>
    <s v="اتوبيس 28"/>
    <n v="4634"/>
    <n v="1"/>
    <x v="29"/>
    <n v="139.01999999999998"/>
    <n v="4494.9799999999996"/>
    <m/>
    <m/>
    <m/>
    <n v="3800"/>
    <m/>
    <n v="834"/>
    <n v="694.98"/>
  </r>
  <r>
    <n v="11"/>
    <x v="4"/>
    <n v="2026"/>
    <s v="مصطفي رشدي1المنيب 2 ورديةسعوديميفيداميكروباص صيني"/>
    <x v="29"/>
    <x v="29"/>
    <x v="26"/>
    <x v="4"/>
    <x v="7"/>
    <s v="ميكروباص صيني"/>
    <n v="2965"/>
    <n v="1"/>
    <x v="20"/>
    <n v="88.95"/>
    <n v="2876.05"/>
    <m/>
    <m/>
    <m/>
    <n v="2150"/>
    <m/>
    <n v="815"/>
    <n v="726.05"/>
  </r>
  <r>
    <n v="11"/>
    <x v="4"/>
    <n v="2026"/>
    <s v="فرج 2حلوان 2 ورديةسعوديميفيداميكروباص صيني"/>
    <x v="31"/>
    <x v="31"/>
    <x v="28"/>
    <x v="4"/>
    <x v="7"/>
    <s v="ميكروباص صيني"/>
    <n v="2965"/>
    <n v="1"/>
    <x v="42"/>
    <n v="88.95"/>
    <n v="2876.05"/>
    <m/>
    <m/>
    <m/>
    <n v="2250"/>
    <m/>
    <n v="715"/>
    <n v="626.04999999999995"/>
  </r>
  <r>
    <n v="11"/>
    <x v="4"/>
    <n v="2026"/>
    <s v="فرج 3حلوان 2 ورديةسعوديالقطاميةاتوبيس 28"/>
    <x v="32"/>
    <x v="32"/>
    <x v="28"/>
    <x v="4"/>
    <x v="8"/>
    <s v="اتوبيس 28"/>
    <n v="3415"/>
    <n v="1"/>
    <x v="6"/>
    <n v="102.45"/>
    <n v="3312.55"/>
    <m/>
    <m/>
    <m/>
    <n v="3400"/>
    <m/>
    <n v="15"/>
    <n v="-87.45"/>
  </r>
  <r>
    <n v="11"/>
    <x v="4"/>
    <n v="2026"/>
    <s v="فرج 4مايو ورديةسعوديالقطاميةميكروباص"/>
    <x v="33"/>
    <x v="33"/>
    <x v="29"/>
    <x v="4"/>
    <x v="8"/>
    <s v="ميكروباص"/>
    <n v="1222"/>
    <n v="1"/>
    <x v="43"/>
    <n v="36.659999999999997"/>
    <n v="1185.3399999999999"/>
    <m/>
    <m/>
    <m/>
    <n v="1180"/>
    <m/>
    <n v="42"/>
    <n v="5.3400000000000034"/>
  </r>
  <r>
    <n v="11"/>
    <x v="4"/>
    <n v="2026"/>
    <s v="مصطفي رشدي3المنيب5شفتسعوديالقطاميةاتوبيس 28"/>
    <x v="34"/>
    <x v="34"/>
    <x v="30"/>
    <x v="4"/>
    <x v="8"/>
    <s v="اتوبيس 28"/>
    <n v="2649"/>
    <n v="1"/>
    <x v="44"/>
    <n v="79.47"/>
    <n v="2569.5300000000002"/>
    <m/>
    <m/>
    <m/>
    <n v="2060"/>
    <m/>
    <n v="589"/>
    <n v="509.53"/>
  </r>
  <r>
    <n v="11"/>
    <x v="4"/>
    <n v="2026"/>
    <s v="مصطفي رشدي4المنيب Wصباحيةسعوديالقطاميةاتوبيس 28"/>
    <x v="35"/>
    <x v="35"/>
    <x v="31"/>
    <x v="4"/>
    <x v="8"/>
    <s v="اتوبيس 28"/>
    <n v="1059"/>
    <n v="1"/>
    <x v="45"/>
    <n v="31.77"/>
    <n v="1027.23"/>
    <m/>
    <m/>
    <m/>
    <n v="1000"/>
    <m/>
    <n v="59"/>
    <n v="27.23"/>
  </r>
  <r>
    <n v="11"/>
    <x v="4"/>
    <n v="2026"/>
    <s v="مصطفي رشدي5صقر 2 ورديةسعوديالقطاميةاتوبيس 28"/>
    <x v="36"/>
    <x v="36"/>
    <x v="32"/>
    <x v="4"/>
    <x v="8"/>
    <s v="اتوبيس 28"/>
    <n v="2120"/>
    <n v="1"/>
    <x v="46"/>
    <n v="63.599999999999994"/>
    <n v="2056.4"/>
    <m/>
    <m/>
    <m/>
    <n v="1780"/>
    <m/>
    <n v="340"/>
    <n v="276.39999999999998"/>
  </r>
  <r>
    <n v="11"/>
    <x v="4"/>
    <n v="2026"/>
    <s v="مصطفي رشدي6المنيب 2 ورديةسعوديالقطاميةاتوبيس 28"/>
    <x v="50"/>
    <x v="51"/>
    <x v="26"/>
    <x v="4"/>
    <x v="8"/>
    <s v="اتوبيس 28"/>
    <n v="3944"/>
    <n v="1"/>
    <x v="5"/>
    <n v="118.32"/>
    <n v="3825.68"/>
    <m/>
    <m/>
    <n v="200"/>
    <n v="3800"/>
    <m/>
    <n v="344"/>
    <n v="225.68"/>
  </r>
  <r>
    <n v="11"/>
    <x v="4"/>
    <n v="2026"/>
    <s v="كرم ترك 1قليوب 2 ورديةسعوديالقطاميةاتوبيس 28"/>
    <x v="37"/>
    <x v="37"/>
    <x v="33"/>
    <x v="4"/>
    <x v="8"/>
    <s v="اتوبيس 28"/>
    <n v="3959"/>
    <n v="1"/>
    <x v="47"/>
    <n v="118.77"/>
    <n v="3840.23"/>
    <m/>
    <m/>
    <m/>
    <n v="4200"/>
    <m/>
    <n v="-241"/>
    <n v="-359.77"/>
  </r>
  <r>
    <n v="11"/>
    <x v="4"/>
    <n v="2026"/>
    <s v="كرم ترك 2قليوب 2 ورديةسعوديمدينتي اتوبيس 28"/>
    <x v="39"/>
    <x v="39"/>
    <x v="33"/>
    <x v="4"/>
    <x v="9"/>
    <s v="اتوبيس 28"/>
    <n v="4634"/>
    <n v="1"/>
    <x v="49"/>
    <n v="139.01999999999998"/>
    <n v="4494.9799999999996"/>
    <m/>
    <m/>
    <m/>
    <n v="4150"/>
    <m/>
    <n v="484"/>
    <n v="344.98"/>
  </r>
  <r>
    <n v="11"/>
    <x v="4"/>
    <n v="2026"/>
    <s v="كرم ترك 3قليوب 1 ورديةسعوديمدينتي اتوبيس 28"/>
    <x v="40"/>
    <x v="40"/>
    <x v="4"/>
    <x v="4"/>
    <x v="9"/>
    <s v="اتوبيس 28"/>
    <n v="4634"/>
    <n v="1"/>
    <x v="50"/>
    <n v="139.01999999999998"/>
    <n v="4494.9799999999996"/>
    <m/>
    <m/>
    <m/>
    <n v="4000"/>
    <m/>
    <n v="634"/>
    <n v="494.98"/>
  </r>
  <r>
    <n v="11"/>
    <x v="4"/>
    <n v="2026"/>
    <s v="كرم ترك 4عدلي منصور شفتسعوديمدينتي اتوبيس 28"/>
    <x v="41"/>
    <x v="41"/>
    <x v="34"/>
    <x v="4"/>
    <x v="9"/>
    <s v="اتوبيس 28"/>
    <n v="741"/>
    <n v="1"/>
    <x v="33"/>
    <n v="22.23"/>
    <n v="718.77"/>
    <m/>
    <m/>
    <m/>
    <n v="500"/>
    <m/>
    <n v="241"/>
    <n v="218.77"/>
  </r>
  <r>
    <n v="11"/>
    <x v="4"/>
    <n v="2026"/>
    <s v="عماد النجار 4قليوب بيتوينسعوديمدينتي اتوبيس 28"/>
    <x v="42"/>
    <x v="42"/>
    <x v="35"/>
    <x v="4"/>
    <x v="9"/>
    <s v="اتوبيس 28"/>
    <n v="1482"/>
    <n v="1"/>
    <x v="16"/>
    <n v="44.46"/>
    <n v="1437.54"/>
    <m/>
    <m/>
    <m/>
    <n v="1400"/>
    <m/>
    <n v="82"/>
    <n v="37.54"/>
  </r>
  <r>
    <n v="11"/>
    <x v="4"/>
    <n v="2026"/>
    <s v="ممدوح كيلاني6المنيب 1 وردية سعوديمدينتي ميكروباص صيني"/>
    <x v="43"/>
    <x v="43"/>
    <x v="36"/>
    <x v="4"/>
    <x v="9"/>
    <s v="ميكروباص صيني"/>
    <n v="1482"/>
    <n v="1"/>
    <x v="51"/>
    <n v="44.46"/>
    <n v="1437.54"/>
    <m/>
    <m/>
    <m/>
    <n v="1350"/>
    <m/>
    <n v="132"/>
    <n v="87.539999999999992"/>
  </r>
  <r>
    <n v="11"/>
    <x v="4"/>
    <n v="2026"/>
    <s v="ممدوح كيلاني4المنيب 2 وردية سعوديمدينتي ميكروباص صيني"/>
    <x v="44"/>
    <x v="44"/>
    <x v="37"/>
    <x v="4"/>
    <x v="9"/>
    <s v="ميكروباص صيني"/>
    <n v="2965"/>
    <n v="1"/>
    <x v="52"/>
    <n v="88.95"/>
    <n v="2876.05"/>
    <m/>
    <m/>
    <m/>
    <n v="2600"/>
    <m/>
    <n v="365"/>
    <n v="276.05"/>
  </r>
  <r>
    <n v="11"/>
    <x v="4"/>
    <n v="2026"/>
    <s v="فرج 5حلوان 2 ورديةسعوديمدينتي اتوبيس 28"/>
    <x v="45"/>
    <x v="45"/>
    <x v="28"/>
    <x v="4"/>
    <x v="9"/>
    <s v="اتوبيس 28"/>
    <n v="4634"/>
    <n v="1"/>
    <x v="19"/>
    <n v="139.01999999999998"/>
    <n v="4494.9799999999996"/>
    <m/>
    <m/>
    <m/>
    <n v="4100"/>
    <m/>
    <n v="534"/>
    <n v="394.98"/>
  </r>
  <r>
    <n v="11"/>
    <x v="4"/>
    <n v="2026"/>
    <s v="سيد الحاويالحلميةسعوديمدينتي اتوبيس 28"/>
    <x v="46"/>
    <x v="46"/>
    <x v="38"/>
    <x v="4"/>
    <x v="9"/>
    <s v="اتوبيس 28"/>
    <n v="4634"/>
    <n v="1"/>
    <x v="7"/>
    <n v="139.01999999999998"/>
    <n v="4494.9799999999996"/>
    <m/>
    <m/>
    <m/>
    <n v="3750"/>
    <m/>
    <n v="884"/>
    <n v="744.98"/>
  </r>
  <r>
    <n v="11"/>
    <x v="4"/>
    <n v="2026"/>
    <s v="سيد الحاوي 2عدلي منصور سعوديمدينتي اتوبيس 28"/>
    <x v="51"/>
    <x v="52"/>
    <x v="42"/>
    <x v="4"/>
    <x v="9"/>
    <s v="اتوبيس 28"/>
    <n v="741"/>
    <n v="1"/>
    <x v="53"/>
    <n v="22.23"/>
    <n v="718.77"/>
    <m/>
    <m/>
    <m/>
    <n v="550"/>
    <m/>
    <n v="191"/>
    <n v="168.77"/>
  </r>
  <r>
    <n v="11"/>
    <x v="4"/>
    <n v="2026"/>
    <s v="حسام سعيد إضافيإضافيلوجستيكاإضافيإضافي"/>
    <x v="56"/>
    <x v="57"/>
    <x v="43"/>
    <x v="3"/>
    <x v="11"/>
    <s v="إضافي"/>
    <n v="1"/>
    <n v="1"/>
    <x v="37"/>
    <n v="0.03"/>
    <n v="0.97"/>
    <m/>
    <m/>
    <n v="1200"/>
    <n v="1200"/>
    <m/>
    <n v="1"/>
    <n v="0.97"/>
  </r>
  <r>
    <m/>
    <x v="1"/>
    <m/>
    <e v="#N/A"/>
    <x v="48"/>
    <x v="49"/>
    <x v="40"/>
    <x v="5"/>
    <x v="10"/>
    <n v="0"/>
    <n v="0"/>
    <m/>
    <x v="37"/>
    <n v="0"/>
    <n v="0"/>
    <m/>
    <m/>
    <m/>
    <n v="0"/>
    <m/>
    <n v="0"/>
    <n v="0"/>
  </r>
  <r>
    <n v="12"/>
    <x v="4"/>
    <n v="2026"/>
    <s v="مصطفي قليوبقليوب FIRST STARTم.نصر ميكروباص صيني"/>
    <x v="0"/>
    <x v="0"/>
    <x v="0"/>
    <x v="0"/>
    <x v="0"/>
    <s v="ميكروباص صيني"/>
    <n v="1250"/>
    <n v="1"/>
    <x v="35"/>
    <n v="37.5"/>
    <n v="1212.5"/>
    <m/>
    <m/>
    <m/>
    <n v="1200"/>
    <m/>
    <n v="50"/>
    <n v="12.5"/>
  </r>
  <r>
    <n v="12"/>
    <x v="4"/>
    <n v="2026"/>
    <s v="عمرو برعي الجراجFLITCH AND GRAINالتجمع ميكروباص صيني"/>
    <x v="2"/>
    <x v="2"/>
    <x v="2"/>
    <x v="1"/>
    <x v="1"/>
    <s v="ميكروباص صيني"/>
    <n v="1300"/>
    <n v="1"/>
    <x v="23"/>
    <n v="39"/>
    <n v="1261"/>
    <m/>
    <m/>
    <m/>
    <n v="1050"/>
    <m/>
    <n v="250"/>
    <n v="211"/>
  </r>
  <r>
    <n v="12"/>
    <x v="4"/>
    <n v="2026"/>
    <s v="مصطفي الف مسكنالف مسكن 3 ورديةنجمة هليوبوليسالتجمع اتوبيس 28"/>
    <x v="3"/>
    <x v="3"/>
    <x v="3"/>
    <x v="2"/>
    <x v="1"/>
    <s v="اتوبيس 28"/>
    <n v="4297"/>
    <n v="1"/>
    <x v="29"/>
    <n v="128.91"/>
    <n v="4168.09"/>
    <m/>
    <m/>
    <m/>
    <n v="3800"/>
    <m/>
    <n v="497"/>
    <n v="368.09000000000003"/>
  </r>
  <r>
    <n v="12"/>
    <x v="4"/>
    <n v="2026"/>
    <s v="ممدوح كيلاني1قليوب 3 وردية نجمة هليوبوليسالتجمع اتوبيس 28"/>
    <x v="5"/>
    <x v="5"/>
    <x v="5"/>
    <x v="2"/>
    <x v="1"/>
    <s v="اتوبيس 28"/>
    <n v="4297"/>
    <n v="1"/>
    <x v="55"/>
    <n v="128.91"/>
    <n v="4168.09"/>
    <m/>
    <m/>
    <m/>
    <n v="3900"/>
    <m/>
    <n v="397"/>
    <n v="268.09000000000003"/>
  </r>
  <r>
    <n v="12"/>
    <x v="4"/>
    <n v="2026"/>
    <s v="ممدوح كيلاني3المنيب 3وردية نجمة هليوبوليسالتجمع ميكروباص"/>
    <x v="52"/>
    <x v="53"/>
    <x v="6"/>
    <x v="2"/>
    <x v="1"/>
    <s v="ميكروباص"/>
    <n v="3600"/>
    <n v="1"/>
    <x v="56"/>
    <n v="108"/>
    <n v="3492"/>
    <m/>
    <m/>
    <m/>
    <n v="2700"/>
    <m/>
    <n v="900"/>
    <n v="792"/>
  </r>
  <r>
    <n v="12"/>
    <x v="4"/>
    <n v="2026"/>
    <s v="بكرقليوب 1 ورديةنجمة هليوبوليسالتجمع ميكروباص"/>
    <x v="58"/>
    <x v="59"/>
    <x v="4"/>
    <x v="2"/>
    <x v="1"/>
    <s v="ميكروباص"/>
    <n v="1400"/>
    <n v="1"/>
    <x v="35"/>
    <n v="42"/>
    <n v="1358"/>
    <m/>
    <m/>
    <m/>
    <n v="1200"/>
    <m/>
    <n v="200"/>
    <n v="158"/>
  </r>
  <r>
    <n v="12"/>
    <x v="4"/>
    <n v="2026"/>
    <s v="رجب سلامة 1المرج لوجستيكااكتوبر هاي اس "/>
    <x v="7"/>
    <x v="7"/>
    <x v="7"/>
    <x v="3"/>
    <x v="2"/>
    <s v="هاي اس "/>
    <n v="2195"/>
    <n v="1"/>
    <x v="22"/>
    <n v="65.849999999999994"/>
    <n v="2129.15"/>
    <m/>
    <m/>
    <m/>
    <n v="2000"/>
    <m/>
    <n v="195"/>
    <n v="129.15"/>
  </r>
  <r>
    <n v="12"/>
    <x v="4"/>
    <n v="2026"/>
    <s v="رجب سلامة 2 نكلا حضورلوجستيكااكتوبر هاي اس "/>
    <x v="11"/>
    <x v="11"/>
    <x v="10"/>
    <x v="3"/>
    <x v="2"/>
    <s v="هاي اس "/>
    <n v="1024"/>
    <n v="1"/>
    <x v="45"/>
    <n v="30.72"/>
    <n v="993.28"/>
    <m/>
    <m/>
    <m/>
    <n v="1000"/>
    <m/>
    <n v="24"/>
    <n v="-6.7199999999999989"/>
  </r>
  <r>
    <n v="12"/>
    <x v="4"/>
    <n v="2026"/>
    <s v="احمد السيدالمنيب 3وردية لوجستيكااكتوبر هاي اس "/>
    <x v="8"/>
    <x v="8"/>
    <x v="6"/>
    <x v="3"/>
    <x v="2"/>
    <s v="هاي اس "/>
    <n v="4831"/>
    <n v="1"/>
    <x v="50"/>
    <n v="144.93"/>
    <n v="4686.07"/>
    <m/>
    <m/>
    <m/>
    <n v="4000"/>
    <m/>
    <n v="831"/>
    <n v="686.06999999999994"/>
  </r>
  <r>
    <n v="12"/>
    <x v="4"/>
    <n v="2026"/>
    <s v="حسام سعيد1القناطر 3 ورديةلوجستيكااكتوبر هاي اس "/>
    <x v="9"/>
    <x v="9"/>
    <x v="8"/>
    <x v="3"/>
    <x v="2"/>
    <s v="هاي اس "/>
    <n v="4391"/>
    <n v="1"/>
    <x v="6"/>
    <n v="131.72999999999999"/>
    <n v="4259.2700000000004"/>
    <m/>
    <m/>
    <m/>
    <n v="3400"/>
    <m/>
    <n v="991"/>
    <n v="859.27"/>
  </r>
  <r>
    <n v="12"/>
    <x v="4"/>
    <n v="2026"/>
    <s v="حسام سعيد 2نكلا انصرافلوجستيكااكتوبر هاي اس "/>
    <x v="10"/>
    <x v="10"/>
    <x v="9"/>
    <x v="3"/>
    <x v="2"/>
    <s v="هاي اس "/>
    <n v="1024"/>
    <n v="1"/>
    <x v="18"/>
    <n v="30.72"/>
    <n v="993.28"/>
    <m/>
    <m/>
    <m/>
    <n v="900"/>
    <m/>
    <n v="124"/>
    <n v="93.28"/>
  </r>
  <r>
    <n v="12"/>
    <x v="4"/>
    <n v="2026"/>
    <s v="محمد رضا المنوفية لوجستيكااكتوبر هاي اس "/>
    <x v="13"/>
    <x v="13"/>
    <x v="12"/>
    <x v="3"/>
    <x v="2"/>
    <s v="هاي اس "/>
    <n v="2634"/>
    <n v="1"/>
    <x v="20"/>
    <n v="79.02"/>
    <n v="2554.98"/>
    <m/>
    <m/>
    <m/>
    <n v="2150"/>
    <m/>
    <n v="484"/>
    <n v="404.98"/>
  </r>
  <r>
    <n v="12"/>
    <x v="4"/>
    <n v="2026"/>
    <s v="مصطفي شكيويالجلاتمةلوجستيكااكتوبر كوستر "/>
    <x v="14"/>
    <x v="14"/>
    <x v="13"/>
    <x v="3"/>
    <x v="2"/>
    <s v="كوستر "/>
    <n v="3220"/>
    <n v="1"/>
    <x v="58"/>
    <n v="96.6"/>
    <n v="3123.4"/>
    <m/>
    <m/>
    <m/>
    <n v="2750"/>
    <m/>
    <n v="470"/>
    <n v="373.4"/>
  </r>
  <r>
    <n v="12"/>
    <x v="4"/>
    <n v="2026"/>
    <s v="وديع 1الفيوم 1لوجستيكااكتوبر هاي اس "/>
    <x v="16"/>
    <x v="16"/>
    <x v="15"/>
    <x v="3"/>
    <x v="2"/>
    <s v="هاي اس "/>
    <n v="2662"/>
    <n v="1"/>
    <x v="42"/>
    <n v="79.86"/>
    <n v="2582.14"/>
    <m/>
    <m/>
    <m/>
    <n v="2250"/>
    <m/>
    <n v="412"/>
    <n v="332.14"/>
  </r>
  <r>
    <n v="12"/>
    <x v="4"/>
    <n v="2026"/>
    <s v="وديع 2الفيوم 2لوجستيكااكتوبر هاي اس "/>
    <x v="17"/>
    <x v="17"/>
    <x v="16"/>
    <x v="3"/>
    <x v="2"/>
    <s v="هاي اس "/>
    <n v="2662"/>
    <n v="1"/>
    <x v="42"/>
    <n v="79.86"/>
    <n v="2582.14"/>
    <m/>
    <m/>
    <m/>
    <n v="2250"/>
    <m/>
    <n v="412"/>
    <n v="332.14"/>
  </r>
  <r>
    <n v="12"/>
    <x v="4"/>
    <n v="2026"/>
    <s v="احمد عويس المعادي لوجستيكاابورواش هاي اس "/>
    <x v="18"/>
    <x v="18"/>
    <x v="17"/>
    <x v="3"/>
    <x v="3"/>
    <s v="هاي اس "/>
    <n v="2049"/>
    <n v="1"/>
    <x v="59"/>
    <n v="61.47"/>
    <n v="1987.53"/>
    <m/>
    <m/>
    <m/>
    <n v="1650"/>
    <m/>
    <n v="399"/>
    <n v="337.53"/>
  </r>
  <r>
    <n v="12"/>
    <x v="4"/>
    <n v="2026"/>
    <s v="محمد جمال القناطر لوجستيكاابورواش سوزوكي"/>
    <x v="20"/>
    <x v="20"/>
    <x v="18"/>
    <x v="3"/>
    <x v="3"/>
    <s v="سوزوكي"/>
    <n v="1536"/>
    <n v="1"/>
    <x v="45"/>
    <n v="46.08"/>
    <n v="1489.92"/>
    <m/>
    <m/>
    <m/>
    <n v="1000"/>
    <m/>
    <n v="536"/>
    <n v="489.92"/>
  </r>
  <r>
    <n v="12"/>
    <x v="4"/>
    <n v="2026"/>
    <s v="محمد عزمي حدائق اكتوبر لوجستيكااكتوبر هاي اس "/>
    <x v="12"/>
    <x v="12"/>
    <x v="11"/>
    <x v="3"/>
    <x v="2"/>
    <s v="هاي اس "/>
    <n v="1903"/>
    <n v="1"/>
    <x v="57"/>
    <n v="57.089999999999996"/>
    <n v="1845.91"/>
    <m/>
    <m/>
    <m/>
    <n v="1600"/>
    <m/>
    <n v="303"/>
    <n v="245.91"/>
  </r>
  <r>
    <n v="12"/>
    <x v="4"/>
    <n v="2026"/>
    <s v="سعيد كمال م.نصر لوجستيكااكتوبر هاي اس "/>
    <x v="15"/>
    <x v="15"/>
    <x v="14"/>
    <x v="3"/>
    <x v="2"/>
    <s v="هاي اس "/>
    <n v="3367"/>
    <n v="1"/>
    <x v="52"/>
    <n v="101.00999999999999"/>
    <n v="3265.99"/>
    <m/>
    <m/>
    <m/>
    <n v="2600"/>
    <m/>
    <n v="767"/>
    <n v="665.99"/>
  </r>
  <r>
    <n v="12"/>
    <x v="4"/>
    <n v="2026"/>
    <s v="عماد النجار1المرج 2ورديةسعوديالمخاذناتوبيس 28"/>
    <x v="22"/>
    <x v="22"/>
    <x v="19"/>
    <x v="4"/>
    <x v="4"/>
    <s v="اتوبيس 28"/>
    <n v="4119"/>
    <n v="1"/>
    <x v="38"/>
    <n v="123.57"/>
    <n v="3995.43"/>
    <m/>
    <m/>
    <m/>
    <n v="4800"/>
    <m/>
    <n v="-681"/>
    <n v="-804.56999999999994"/>
  </r>
  <r>
    <n v="12"/>
    <x v="4"/>
    <n v="2026"/>
    <s v="عماد النجار2المؤسسة 2ورديةسعوديالمخاذناتوبيس 28"/>
    <x v="23"/>
    <x v="23"/>
    <x v="20"/>
    <x v="4"/>
    <x v="4"/>
    <s v="اتوبيس 28"/>
    <n v="3884"/>
    <n v="1"/>
    <x v="39"/>
    <n v="116.52"/>
    <n v="3767.48"/>
    <m/>
    <m/>
    <m/>
    <n v="4500"/>
    <m/>
    <n v="-616"/>
    <n v="-732.52"/>
  </r>
  <r>
    <n v="12"/>
    <x v="4"/>
    <n v="2026"/>
    <s v="عماد النجار 3الدائري 1ورديةسعوديالمخاذناتوبيس 28"/>
    <x v="24"/>
    <x v="24"/>
    <x v="21"/>
    <x v="4"/>
    <x v="4"/>
    <s v="اتوبيس 28"/>
    <n v="2448"/>
    <n v="1"/>
    <x v="13"/>
    <n v="73.44"/>
    <n v="2374.56"/>
    <m/>
    <m/>
    <m/>
    <n v="2500"/>
    <m/>
    <n v="-52"/>
    <n v="-125.44"/>
  </r>
  <r>
    <n v="12"/>
    <x v="4"/>
    <n v="2026"/>
    <s v="عبد الرحمن1الهرم سعوديدريماتوبيس 28"/>
    <x v="25"/>
    <x v="25"/>
    <x v="22"/>
    <x v="4"/>
    <x v="5"/>
    <s v="اتوبيس 28"/>
    <n v="994"/>
    <n v="1"/>
    <x v="40"/>
    <n v="29.82"/>
    <n v="964.18"/>
    <m/>
    <m/>
    <m/>
    <n v="850"/>
    <m/>
    <n v="144"/>
    <n v="114.18"/>
  </r>
  <r>
    <n v="12"/>
    <x v="4"/>
    <n v="2026"/>
    <s v="عبد الرحمن2المؤسسةسعوديدريماتوبيس 28"/>
    <x v="26"/>
    <x v="26"/>
    <x v="23"/>
    <x v="4"/>
    <x v="5"/>
    <s v="اتوبيس 28"/>
    <n v="994"/>
    <n v="1"/>
    <x v="40"/>
    <n v="29.82"/>
    <n v="964.18"/>
    <m/>
    <m/>
    <m/>
    <n v="850"/>
    <m/>
    <n v="144"/>
    <n v="114.18"/>
  </r>
  <r>
    <n v="12"/>
    <x v="4"/>
    <n v="2026"/>
    <s v="فرج 1حلوانسعوديهايد باركاتوبيس 28"/>
    <x v="27"/>
    <x v="27"/>
    <x v="24"/>
    <x v="4"/>
    <x v="6"/>
    <s v="اتوبيس 28"/>
    <n v="4634"/>
    <n v="1"/>
    <x v="7"/>
    <n v="139.01999999999998"/>
    <n v="4494.9799999999996"/>
    <m/>
    <m/>
    <m/>
    <n v="3750"/>
    <m/>
    <n v="884"/>
    <n v="744.98"/>
  </r>
  <r>
    <n v="12"/>
    <x v="4"/>
    <n v="2026"/>
    <s v="فرج 6حلوان مبيتسعوديهايد باركاتوبيس 28"/>
    <x v="49"/>
    <x v="50"/>
    <x v="41"/>
    <x v="4"/>
    <x v="6"/>
    <s v="اتوبيس 28"/>
    <n v="1482"/>
    <n v="1"/>
    <x v="21"/>
    <n v="44.46"/>
    <n v="1437.54"/>
    <m/>
    <m/>
    <m/>
    <n v="750"/>
    <m/>
    <n v="732"/>
    <n v="687.54"/>
  </r>
  <r>
    <n v="12"/>
    <x v="4"/>
    <n v="2026"/>
    <s v="ممدوح كيلاني 3القومية سعوديهايد باركميكروباص صيني"/>
    <x v="28"/>
    <x v="28"/>
    <x v="25"/>
    <x v="4"/>
    <x v="6"/>
    <s v="ميكروباص صيني"/>
    <n v="2965"/>
    <n v="1"/>
    <x v="13"/>
    <n v="88.95"/>
    <n v="2876.05"/>
    <m/>
    <m/>
    <m/>
    <n v="2500"/>
    <m/>
    <n v="465"/>
    <n v="376.05"/>
  </r>
  <r>
    <n v="12"/>
    <x v="4"/>
    <n v="2026"/>
    <s v="محمد جمال طوسونالمنيبسعوديهايد باركاتوبيس 28"/>
    <x v="47"/>
    <x v="47"/>
    <x v="39"/>
    <x v="4"/>
    <x v="6"/>
    <s v="اتوبيس 28"/>
    <n v="4634"/>
    <n v="1"/>
    <x v="29"/>
    <n v="139.01999999999998"/>
    <n v="4494.9799999999996"/>
    <m/>
    <m/>
    <m/>
    <n v="3800"/>
    <m/>
    <n v="834"/>
    <n v="694.98"/>
  </r>
  <r>
    <n v="12"/>
    <x v="4"/>
    <n v="2026"/>
    <s v="مصطفي رشدي1المنيب 2 ورديةسعوديميفيداميكروباص صيني"/>
    <x v="29"/>
    <x v="29"/>
    <x v="26"/>
    <x v="4"/>
    <x v="7"/>
    <s v="ميكروباص صيني"/>
    <n v="2965"/>
    <n v="1"/>
    <x v="20"/>
    <n v="88.95"/>
    <n v="2876.05"/>
    <m/>
    <m/>
    <m/>
    <n v="2150"/>
    <m/>
    <n v="815"/>
    <n v="726.05"/>
  </r>
  <r>
    <n v="12"/>
    <x v="4"/>
    <n v="2026"/>
    <s v="فرج 2حلوان 2 ورديةسعوديميفيداميكروباص صيني"/>
    <x v="31"/>
    <x v="31"/>
    <x v="28"/>
    <x v="4"/>
    <x v="7"/>
    <s v="ميكروباص صيني"/>
    <n v="2965"/>
    <n v="1"/>
    <x v="42"/>
    <n v="88.95"/>
    <n v="2876.05"/>
    <m/>
    <m/>
    <m/>
    <n v="2250"/>
    <m/>
    <n v="715"/>
    <n v="626.04999999999995"/>
  </r>
  <r>
    <n v="12"/>
    <x v="4"/>
    <n v="2026"/>
    <s v="فرج 3حلوان 2 ورديةسعوديالقطاميةاتوبيس 28"/>
    <x v="32"/>
    <x v="32"/>
    <x v="28"/>
    <x v="4"/>
    <x v="8"/>
    <s v="اتوبيس 28"/>
    <n v="3415"/>
    <n v="1"/>
    <x v="6"/>
    <n v="102.45"/>
    <n v="3312.55"/>
    <m/>
    <m/>
    <m/>
    <n v="3400"/>
    <m/>
    <n v="15"/>
    <n v="-87.45"/>
  </r>
  <r>
    <n v="12"/>
    <x v="4"/>
    <n v="2026"/>
    <s v="فرج 4مايو ورديةسعوديالقطاميةميكروباص"/>
    <x v="33"/>
    <x v="33"/>
    <x v="29"/>
    <x v="4"/>
    <x v="8"/>
    <s v="ميكروباص"/>
    <n v="1222"/>
    <n v="1"/>
    <x v="43"/>
    <n v="36.659999999999997"/>
    <n v="1185.3399999999999"/>
    <m/>
    <m/>
    <m/>
    <n v="1180"/>
    <m/>
    <n v="42"/>
    <n v="5.3400000000000034"/>
  </r>
  <r>
    <n v="12"/>
    <x v="4"/>
    <n v="2026"/>
    <s v="مصطفي رشدي3المنيب5شفتسعوديالقطاميةاتوبيس 28"/>
    <x v="34"/>
    <x v="34"/>
    <x v="30"/>
    <x v="4"/>
    <x v="8"/>
    <s v="اتوبيس 28"/>
    <n v="2649"/>
    <n v="1"/>
    <x v="44"/>
    <n v="79.47"/>
    <n v="2569.5300000000002"/>
    <m/>
    <m/>
    <m/>
    <n v="2060"/>
    <m/>
    <n v="589"/>
    <n v="509.53"/>
  </r>
  <r>
    <n v="12"/>
    <x v="4"/>
    <n v="2026"/>
    <s v="مصطفي رشدي4المنيب Wصباحيةسعوديالقطاميةاتوبيس 28"/>
    <x v="35"/>
    <x v="35"/>
    <x v="31"/>
    <x v="4"/>
    <x v="8"/>
    <s v="اتوبيس 28"/>
    <n v="1059"/>
    <n v="1"/>
    <x v="45"/>
    <n v="31.77"/>
    <n v="1027.23"/>
    <m/>
    <m/>
    <m/>
    <n v="1000"/>
    <m/>
    <n v="59"/>
    <n v="27.23"/>
  </r>
  <r>
    <n v="12"/>
    <x v="4"/>
    <n v="2026"/>
    <s v="مصطفي رشدي5صقر 2 ورديةسعوديالقطاميةاتوبيس 28"/>
    <x v="36"/>
    <x v="36"/>
    <x v="32"/>
    <x v="4"/>
    <x v="8"/>
    <s v="اتوبيس 28"/>
    <n v="2120"/>
    <n v="1"/>
    <x v="46"/>
    <n v="63.599999999999994"/>
    <n v="2056.4"/>
    <m/>
    <m/>
    <m/>
    <n v="1780"/>
    <m/>
    <n v="340"/>
    <n v="276.39999999999998"/>
  </r>
  <r>
    <n v="12"/>
    <x v="4"/>
    <n v="2026"/>
    <s v="مصطفي رشدي6المنيب 2 ورديةسعوديالقطاميةاتوبيس 28"/>
    <x v="50"/>
    <x v="51"/>
    <x v="26"/>
    <x v="4"/>
    <x v="8"/>
    <s v="اتوبيس 28"/>
    <n v="3944"/>
    <n v="1"/>
    <x v="5"/>
    <n v="118.32"/>
    <n v="3825.68"/>
    <m/>
    <m/>
    <n v="200"/>
    <n v="3800"/>
    <m/>
    <n v="344"/>
    <n v="225.68"/>
  </r>
  <r>
    <n v="12"/>
    <x v="4"/>
    <n v="2026"/>
    <s v="كرم ترك 1قليوب 2 ورديةسعوديالقطاميةاتوبيس 28"/>
    <x v="37"/>
    <x v="37"/>
    <x v="33"/>
    <x v="4"/>
    <x v="8"/>
    <s v="اتوبيس 28"/>
    <n v="3959"/>
    <n v="1"/>
    <x v="47"/>
    <n v="118.77"/>
    <n v="3840.23"/>
    <m/>
    <m/>
    <m/>
    <n v="4200"/>
    <m/>
    <n v="-241"/>
    <n v="-359.77"/>
  </r>
  <r>
    <n v="12"/>
    <x v="4"/>
    <n v="2026"/>
    <s v="كرم ترك 2قليوب 2 ورديةسعوديمدينتي اتوبيس 28"/>
    <x v="39"/>
    <x v="39"/>
    <x v="33"/>
    <x v="4"/>
    <x v="9"/>
    <s v="اتوبيس 28"/>
    <n v="4634"/>
    <n v="1"/>
    <x v="49"/>
    <n v="139.01999999999998"/>
    <n v="4494.9799999999996"/>
    <m/>
    <m/>
    <m/>
    <n v="4150"/>
    <m/>
    <n v="484"/>
    <n v="344.98"/>
  </r>
  <r>
    <n v="12"/>
    <x v="4"/>
    <n v="2026"/>
    <s v="كرم ترك 3قليوب 1 ورديةسعوديمدينتي اتوبيس 28"/>
    <x v="40"/>
    <x v="40"/>
    <x v="4"/>
    <x v="4"/>
    <x v="9"/>
    <s v="اتوبيس 28"/>
    <n v="4634"/>
    <n v="1"/>
    <x v="50"/>
    <n v="139.01999999999998"/>
    <n v="4494.9799999999996"/>
    <m/>
    <m/>
    <m/>
    <n v="4000"/>
    <m/>
    <n v="634"/>
    <n v="494.98"/>
  </r>
  <r>
    <n v="12"/>
    <x v="4"/>
    <n v="2026"/>
    <s v="كرم ترك 4عدلي منصور شفتسعوديمدينتي اتوبيس 28"/>
    <x v="41"/>
    <x v="41"/>
    <x v="34"/>
    <x v="4"/>
    <x v="9"/>
    <s v="اتوبيس 28"/>
    <n v="741"/>
    <n v="1"/>
    <x v="33"/>
    <n v="22.23"/>
    <n v="718.77"/>
    <m/>
    <m/>
    <m/>
    <n v="500"/>
    <m/>
    <n v="241"/>
    <n v="218.77"/>
  </r>
  <r>
    <n v="12"/>
    <x v="4"/>
    <n v="2026"/>
    <s v="عماد النجار 4قليوب بيتوينسعوديمدينتي اتوبيس 28"/>
    <x v="42"/>
    <x v="42"/>
    <x v="35"/>
    <x v="4"/>
    <x v="9"/>
    <s v="اتوبيس 28"/>
    <n v="1482"/>
    <n v="1"/>
    <x v="16"/>
    <n v="44.46"/>
    <n v="1437.54"/>
    <m/>
    <m/>
    <m/>
    <n v="1400"/>
    <m/>
    <n v="82"/>
    <n v="37.54"/>
  </r>
  <r>
    <n v="12"/>
    <x v="4"/>
    <n v="2026"/>
    <s v="ممدوح كيلاني6المنيب 1 وردية سعوديمدينتي ميكروباص صيني"/>
    <x v="43"/>
    <x v="43"/>
    <x v="36"/>
    <x v="4"/>
    <x v="9"/>
    <s v="ميكروباص صيني"/>
    <n v="1482"/>
    <n v="1"/>
    <x v="51"/>
    <n v="44.46"/>
    <n v="1437.54"/>
    <m/>
    <m/>
    <m/>
    <n v="1350"/>
    <m/>
    <n v="132"/>
    <n v="87.539999999999992"/>
  </r>
  <r>
    <n v="12"/>
    <x v="4"/>
    <n v="2026"/>
    <s v="ممدوح كيلاني4المنيب 2 وردية سعوديمدينتي ميكروباص صيني"/>
    <x v="44"/>
    <x v="44"/>
    <x v="37"/>
    <x v="4"/>
    <x v="9"/>
    <s v="ميكروباص صيني"/>
    <n v="2965"/>
    <n v="1"/>
    <x v="52"/>
    <n v="88.95"/>
    <n v="2876.05"/>
    <m/>
    <m/>
    <m/>
    <n v="2600"/>
    <m/>
    <n v="365"/>
    <n v="276.05"/>
  </r>
  <r>
    <n v="12"/>
    <x v="4"/>
    <n v="2026"/>
    <s v="فرج 5حلوان 2 ورديةسعوديمدينتي اتوبيس 28"/>
    <x v="45"/>
    <x v="45"/>
    <x v="28"/>
    <x v="4"/>
    <x v="9"/>
    <s v="اتوبيس 28"/>
    <n v="4634"/>
    <n v="1"/>
    <x v="19"/>
    <n v="139.01999999999998"/>
    <n v="4494.9799999999996"/>
    <m/>
    <m/>
    <m/>
    <n v="4100"/>
    <m/>
    <n v="534"/>
    <n v="394.98"/>
  </r>
  <r>
    <n v="12"/>
    <x v="4"/>
    <n v="2026"/>
    <s v="سيد الحاويالحلميةسعوديمدينتي اتوبيس 28"/>
    <x v="46"/>
    <x v="46"/>
    <x v="38"/>
    <x v="4"/>
    <x v="9"/>
    <s v="اتوبيس 28"/>
    <n v="4634"/>
    <n v="1"/>
    <x v="7"/>
    <n v="139.01999999999998"/>
    <n v="4494.9799999999996"/>
    <m/>
    <m/>
    <m/>
    <n v="3750"/>
    <m/>
    <n v="884"/>
    <n v="744.98"/>
  </r>
  <r>
    <n v="12"/>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13"/>
    <x v="4"/>
    <n v="2026"/>
    <s v="مصطفي قليوبقليوب FIRST STARTم.نصر ميكروباص صيني"/>
    <x v="0"/>
    <x v="0"/>
    <x v="0"/>
    <x v="0"/>
    <x v="0"/>
    <s v="ميكروباص صيني"/>
    <n v="1250"/>
    <n v="1"/>
    <x v="35"/>
    <n v="37.5"/>
    <n v="1212.5"/>
    <m/>
    <m/>
    <m/>
    <n v="1200"/>
    <m/>
    <n v="50"/>
    <n v="12.5"/>
  </r>
  <r>
    <n v="13"/>
    <x v="4"/>
    <n v="2026"/>
    <s v="عمرو برعي الجراجFLITCH AND GRAINالتجمع ميكروباص صيني"/>
    <x v="2"/>
    <x v="2"/>
    <x v="2"/>
    <x v="1"/>
    <x v="1"/>
    <s v="ميكروباص صيني"/>
    <n v="1300"/>
    <n v="1"/>
    <x v="23"/>
    <n v="39"/>
    <n v="1261"/>
    <m/>
    <m/>
    <m/>
    <n v="1050"/>
    <m/>
    <n v="250"/>
    <n v="211"/>
  </r>
  <r>
    <n v="13"/>
    <x v="4"/>
    <n v="2026"/>
    <s v="مصطفي الف مسكنالف مسكن 3 ورديةنجمة هليوبوليسالتجمع اتوبيس 28"/>
    <x v="3"/>
    <x v="3"/>
    <x v="3"/>
    <x v="2"/>
    <x v="1"/>
    <s v="اتوبيس 28"/>
    <n v="4297"/>
    <n v="1"/>
    <x v="29"/>
    <n v="128.91"/>
    <n v="4168.09"/>
    <m/>
    <m/>
    <m/>
    <n v="3800"/>
    <m/>
    <n v="497"/>
    <n v="368.09000000000003"/>
  </r>
  <r>
    <n v="13"/>
    <x v="4"/>
    <n v="2026"/>
    <s v="ممدوح كيلاني1قليوب 3 وردية نجمة هليوبوليسالتجمع اتوبيس 28"/>
    <x v="5"/>
    <x v="5"/>
    <x v="5"/>
    <x v="2"/>
    <x v="1"/>
    <s v="اتوبيس 28"/>
    <n v="4297"/>
    <n v="1"/>
    <x v="55"/>
    <n v="128.91"/>
    <n v="4168.09"/>
    <m/>
    <m/>
    <m/>
    <n v="3900"/>
    <m/>
    <n v="397"/>
    <n v="268.09000000000003"/>
  </r>
  <r>
    <n v="13"/>
    <x v="4"/>
    <n v="2026"/>
    <s v="ممدوح كيلاني3المنيب 3وردية نجمة هليوبوليسالتجمع ميكروباص"/>
    <x v="52"/>
    <x v="53"/>
    <x v="6"/>
    <x v="2"/>
    <x v="1"/>
    <s v="ميكروباص"/>
    <n v="3600"/>
    <n v="1"/>
    <x v="56"/>
    <n v="108"/>
    <n v="3492"/>
    <m/>
    <m/>
    <m/>
    <n v="2700"/>
    <m/>
    <n v="900"/>
    <n v="792"/>
  </r>
  <r>
    <n v="13"/>
    <x v="4"/>
    <n v="2026"/>
    <s v="بكرقليوب 1 ورديةنجمة هليوبوليسالتجمع ميكروباص"/>
    <x v="58"/>
    <x v="59"/>
    <x v="4"/>
    <x v="2"/>
    <x v="1"/>
    <s v="ميكروباص"/>
    <n v="1400"/>
    <n v="1"/>
    <x v="35"/>
    <n v="42"/>
    <n v="1358"/>
    <m/>
    <m/>
    <m/>
    <n v="1200"/>
    <m/>
    <n v="200"/>
    <n v="158"/>
  </r>
  <r>
    <n v="13"/>
    <x v="4"/>
    <n v="2026"/>
    <s v="رجب سلامة 1المرج لوجستيكااكتوبر هاي اس "/>
    <x v="7"/>
    <x v="7"/>
    <x v="7"/>
    <x v="3"/>
    <x v="2"/>
    <s v="هاي اس "/>
    <n v="2195"/>
    <n v="1"/>
    <x v="22"/>
    <n v="65.849999999999994"/>
    <n v="2129.15"/>
    <m/>
    <m/>
    <m/>
    <n v="2000"/>
    <m/>
    <n v="195"/>
    <n v="129.15"/>
  </r>
  <r>
    <n v="13"/>
    <x v="4"/>
    <n v="2026"/>
    <s v="رجب سلامة 2 نكلا حضورلوجستيكااكتوبر هاي اس "/>
    <x v="11"/>
    <x v="11"/>
    <x v="10"/>
    <x v="3"/>
    <x v="2"/>
    <s v="هاي اس "/>
    <n v="1024"/>
    <n v="1"/>
    <x v="45"/>
    <n v="30.72"/>
    <n v="993.28"/>
    <m/>
    <m/>
    <m/>
    <n v="1000"/>
    <m/>
    <n v="24"/>
    <n v="-6.7199999999999989"/>
  </r>
  <r>
    <n v="13"/>
    <x v="4"/>
    <n v="2026"/>
    <s v="احمد السيدالمنيب 3وردية لوجستيكااكتوبر هاي اس "/>
    <x v="8"/>
    <x v="8"/>
    <x v="6"/>
    <x v="3"/>
    <x v="2"/>
    <s v="هاي اس "/>
    <n v="4831"/>
    <n v="1"/>
    <x v="50"/>
    <n v="144.93"/>
    <n v="4686.07"/>
    <m/>
    <m/>
    <m/>
    <n v="4000"/>
    <m/>
    <n v="831"/>
    <n v="686.06999999999994"/>
  </r>
  <r>
    <n v="13"/>
    <x v="4"/>
    <n v="2026"/>
    <s v="حسام سعيد1القناطر 3 ورديةلوجستيكااكتوبر هاي اس "/>
    <x v="9"/>
    <x v="9"/>
    <x v="8"/>
    <x v="3"/>
    <x v="2"/>
    <s v="هاي اس "/>
    <n v="4391"/>
    <n v="1"/>
    <x v="6"/>
    <n v="131.72999999999999"/>
    <n v="4259.2700000000004"/>
    <m/>
    <m/>
    <m/>
    <n v="3400"/>
    <m/>
    <n v="991"/>
    <n v="859.27"/>
  </r>
  <r>
    <n v="13"/>
    <x v="4"/>
    <n v="2026"/>
    <s v="حسام سعيد 2نكلا انصرافلوجستيكااكتوبر هاي اس "/>
    <x v="10"/>
    <x v="10"/>
    <x v="9"/>
    <x v="3"/>
    <x v="2"/>
    <s v="هاي اس "/>
    <n v="1024"/>
    <n v="1"/>
    <x v="18"/>
    <n v="30.72"/>
    <n v="993.28"/>
    <m/>
    <m/>
    <m/>
    <n v="900"/>
    <m/>
    <n v="124"/>
    <n v="93.28"/>
  </r>
  <r>
    <n v="13"/>
    <x v="4"/>
    <n v="2026"/>
    <s v="محمد رضا المنوفية لوجستيكااكتوبر هاي اس "/>
    <x v="13"/>
    <x v="13"/>
    <x v="12"/>
    <x v="3"/>
    <x v="2"/>
    <s v="هاي اس "/>
    <n v="2634"/>
    <n v="1"/>
    <x v="20"/>
    <n v="79.02"/>
    <n v="2554.98"/>
    <m/>
    <m/>
    <m/>
    <n v="2150"/>
    <m/>
    <n v="484"/>
    <n v="404.98"/>
  </r>
  <r>
    <n v="13"/>
    <x v="4"/>
    <n v="2026"/>
    <s v="مصطفي شكيويالجلاتمةلوجستيكااكتوبر كوستر "/>
    <x v="14"/>
    <x v="14"/>
    <x v="13"/>
    <x v="3"/>
    <x v="2"/>
    <s v="كوستر "/>
    <n v="3220"/>
    <n v="1"/>
    <x v="58"/>
    <n v="96.6"/>
    <n v="3123.4"/>
    <m/>
    <m/>
    <m/>
    <n v="2750"/>
    <m/>
    <n v="470"/>
    <n v="373.4"/>
  </r>
  <r>
    <n v="13"/>
    <x v="4"/>
    <n v="2026"/>
    <s v="وديع 1الفيوم 1لوجستيكااكتوبر هاي اس "/>
    <x v="16"/>
    <x v="16"/>
    <x v="15"/>
    <x v="3"/>
    <x v="2"/>
    <s v="هاي اس "/>
    <n v="2662"/>
    <n v="1"/>
    <x v="42"/>
    <n v="79.86"/>
    <n v="2582.14"/>
    <m/>
    <m/>
    <m/>
    <n v="2250"/>
    <m/>
    <n v="412"/>
    <n v="332.14"/>
  </r>
  <r>
    <n v="13"/>
    <x v="4"/>
    <n v="2026"/>
    <s v="وديع 2الفيوم 2لوجستيكااكتوبر هاي اس "/>
    <x v="17"/>
    <x v="17"/>
    <x v="16"/>
    <x v="3"/>
    <x v="2"/>
    <s v="هاي اس "/>
    <n v="2662"/>
    <n v="1"/>
    <x v="42"/>
    <n v="79.86"/>
    <n v="2582.14"/>
    <m/>
    <m/>
    <m/>
    <n v="2250"/>
    <m/>
    <n v="412"/>
    <n v="332.14"/>
  </r>
  <r>
    <n v="13"/>
    <x v="4"/>
    <n v="2026"/>
    <s v="احمد عويس المعادي لوجستيكاابورواش هاي اس "/>
    <x v="18"/>
    <x v="18"/>
    <x v="17"/>
    <x v="3"/>
    <x v="3"/>
    <s v="هاي اس "/>
    <n v="2049"/>
    <n v="1"/>
    <x v="59"/>
    <n v="61.47"/>
    <n v="1987.53"/>
    <m/>
    <m/>
    <m/>
    <n v="1650"/>
    <m/>
    <n v="399"/>
    <n v="337.53"/>
  </r>
  <r>
    <n v="13"/>
    <x v="4"/>
    <n v="2026"/>
    <s v="محمد جمال القناطر لوجستيكاابورواش سوزوكي"/>
    <x v="20"/>
    <x v="20"/>
    <x v="18"/>
    <x v="3"/>
    <x v="3"/>
    <s v="سوزوكي"/>
    <n v="1536"/>
    <n v="1"/>
    <x v="45"/>
    <n v="46.08"/>
    <n v="1489.92"/>
    <m/>
    <m/>
    <m/>
    <n v="1000"/>
    <m/>
    <n v="536"/>
    <n v="489.92"/>
  </r>
  <r>
    <n v="13"/>
    <x v="4"/>
    <n v="2026"/>
    <s v="محمد عزمي حدائق اكتوبر لوجستيكااكتوبر هاي اس "/>
    <x v="12"/>
    <x v="12"/>
    <x v="11"/>
    <x v="3"/>
    <x v="2"/>
    <s v="هاي اس "/>
    <n v="1903"/>
    <n v="1"/>
    <x v="57"/>
    <n v="57.089999999999996"/>
    <n v="1845.91"/>
    <m/>
    <m/>
    <m/>
    <n v="1600"/>
    <m/>
    <n v="303"/>
    <n v="245.91"/>
  </r>
  <r>
    <n v="13"/>
    <x v="4"/>
    <n v="2026"/>
    <s v="سعيد كمال م.نصر لوجستيكااكتوبر هاي اس "/>
    <x v="15"/>
    <x v="15"/>
    <x v="14"/>
    <x v="3"/>
    <x v="2"/>
    <s v="هاي اس "/>
    <n v="3367"/>
    <n v="1"/>
    <x v="52"/>
    <n v="101.00999999999999"/>
    <n v="3265.99"/>
    <m/>
    <m/>
    <m/>
    <n v="2600"/>
    <m/>
    <n v="767"/>
    <n v="665.99"/>
  </r>
  <r>
    <n v="13"/>
    <x v="4"/>
    <n v="2026"/>
    <s v="عماد النجار1المرج 2ورديةسعوديالمخاذناتوبيس 28"/>
    <x v="22"/>
    <x v="22"/>
    <x v="19"/>
    <x v="4"/>
    <x v="4"/>
    <s v="اتوبيس 28"/>
    <n v="4119"/>
    <n v="1"/>
    <x v="38"/>
    <n v="123.57"/>
    <n v="3995.43"/>
    <m/>
    <m/>
    <m/>
    <n v="4800"/>
    <m/>
    <n v="-681"/>
    <n v="-804.56999999999994"/>
  </r>
  <r>
    <n v="13"/>
    <x v="4"/>
    <n v="2026"/>
    <s v="عماد النجار2المؤسسة 2ورديةسعوديالمخاذناتوبيس 28"/>
    <x v="23"/>
    <x v="23"/>
    <x v="20"/>
    <x v="4"/>
    <x v="4"/>
    <s v="اتوبيس 28"/>
    <n v="3884"/>
    <n v="1"/>
    <x v="39"/>
    <n v="116.52"/>
    <n v="3767.48"/>
    <m/>
    <m/>
    <m/>
    <n v="4500"/>
    <m/>
    <n v="-616"/>
    <n v="-732.52"/>
  </r>
  <r>
    <n v="13"/>
    <x v="4"/>
    <n v="2026"/>
    <s v="عماد النجار 3الدائري 1ورديةسعوديالمخاذناتوبيس 28"/>
    <x v="24"/>
    <x v="24"/>
    <x v="21"/>
    <x v="4"/>
    <x v="4"/>
    <s v="اتوبيس 28"/>
    <n v="2448"/>
    <n v="1"/>
    <x v="13"/>
    <n v="73.44"/>
    <n v="2374.56"/>
    <m/>
    <m/>
    <m/>
    <n v="2500"/>
    <m/>
    <n v="-52"/>
    <n v="-125.44"/>
  </r>
  <r>
    <n v="13"/>
    <x v="4"/>
    <n v="2026"/>
    <s v="عبد الرحمن1الهرم سعوديدريماتوبيس 28"/>
    <x v="25"/>
    <x v="25"/>
    <x v="22"/>
    <x v="4"/>
    <x v="5"/>
    <s v="اتوبيس 28"/>
    <n v="994"/>
    <n v="1"/>
    <x v="40"/>
    <n v="29.82"/>
    <n v="964.18"/>
    <m/>
    <m/>
    <m/>
    <n v="850"/>
    <m/>
    <n v="144"/>
    <n v="114.18"/>
  </r>
  <r>
    <n v="13"/>
    <x v="4"/>
    <n v="2026"/>
    <s v="عبد الرحمن2المؤسسةسعوديدريماتوبيس 28"/>
    <x v="26"/>
    <x v="26"/>
    <x v="23"/>
    <x v="4"/>
    <x v="5"/>
    <s v="اتوبيس 28"/>
    <n v="994"/>
    <n v="1"/>
    <x v="40"/>
    <n v="29.82"/>
    <n v="964.18"/>
    <m/>
    <m/>
    <m/>
    <n v="850"/>
    <m/>
    <n v="144"/>
    <n v="114.18"/>
  </r>
  <r>
    <n v="13"/>
    <x v="4"/>
    <n v="2026"/>
    <s v="فرج 1حلوانسعوديهايد باركاتوبيس 28"/>
    <x v="27"/>
    <x v="27"/>
    <x v="24"/>
    <x v="4"/>
    <x v="6"/>
    <s v="اتوبيس 28"/>
    <n v="4634"/>
    <n v="1"/>
    <x v="7"/>
    <n v="139.01999999999998"/>
    <n v="4494.9799999999996"/>
    <m/>
    <m/>
    <m/>
    <n v="3750"/>
    <m/>
    <n v="884"/>
    <n v="744.98"/>
  </r>
  <r>
    <n v="13"/>
    <x v="4"/>
    <n v="2026"/>
    <s v="فرج 6حلوان مبيتسعوديهايد باركاتوبيس 28"/>
    <x v="49"/>
    <x v="50"/>
    <x v="41"/>
    <x v="4"/>
    <x v="6"/>
    <s v="اتوبيس 28"/>
    <n v="1482"/>
    <n v="1"/>
    <x v="21"/>
    <n v="44.46"/>
    <n v="1437.54"/>
    <m/>
    <m/>
    <m/>
    <n v="750"/>
    <m/>
    <n v="732"/>
    <n v="687.54"/>
  </r>
  <r>
    <n v="13"/>
    <x v="4"/>
    <n v="2026"/>
    <s v="ممدوح كيلاني 3القومية سعوديهايد باركميكروباص صيني"/>
    <x v="28"/>
    <x v="28"/>
    <x v="25"/>
    <x v="4"/>
    <x v="6"/>
    <s v="ميكروباص صيني"/>
    <n v="2965"/>
    <n v="1"/>
    <x v="13"/>
    <n v="88.95"/>
    <n v="2876.05"/>
    <m/>
    <m/>
    <m/>
    <n v="2500"/>
    <m/>
    <n v="465"/>
    <n v="376.05"/>
  </r>
  <r>
    <n v="13"/>
    <x v="4"/>
    <n v="2026"/>
    <s v="محمد جمال طوسونالمنيبسعوديهايد باركاتوبيس 28"/>
    <x v="47"/>
    <x v="47"/>
    <x v="39"/>
    <x v="4"/>
    <x v="6"/>
    <s v="اتوبيس 28"/>
    <n v="4634"/>
    <n v="1"/>
    <x v="29"/>
    <n v="139.01999999999998"/>
    <n v="4494.9799999999996"/>
    <m/>
    <m/>
    <m/>
    <n v="3800"/>
    <m/>
    <n v="834"/>
    <n v="694.98"/>
  </r>
  <r>
    <n v="13"/>
    <x v="4"/>
    <n v="2026"/>
    <s v="مصطفي رشدي1المنيب 2 ورديةسعوديميفيداميكروباص صيني"/>
    <x v="29"/>
    <x v="29"/>
    <x v="26"/>
    <x v="4"/>
    <x v="7"/>
    <s v="ميكروباص صيني"/>
    <n v="2965"/>
    <n v="1"/>
    <x v="20"/>
    <n v="88.95"/>
    <n v="2876.05"/>
    <m/>
    <m/>
    <m/>
    <n v="2150"/>
    <m/>
    <n v="815"/>
    <n v="726.05"/>
  </r>
  <r>
    <n v="13"/>
    <x v="4"/>
    <n v="2026"/>
    <s v="فرج 2حلوان 2 ورديةسعوديميفيداميكروباص صيني"/>
    <x v="31"/>
    <x v="31"/>
    <x v="28"/>
    <x v="4"/>
    <x v="7"/>
    <s v="ميكروباص صيني"/>
    <n v="2965"/>
    <n v="0.75"/>
    <x v="42"/>
    <n v="66.712500000000006"/>
    <n v="2157.0374999999999"/>
    <m/>
    <m/>
    <m/>
    <n v="1687.5"/>
    <s v="عدم تنفيذ شفت"/>
    <n v="536.25"/>
    <n v="469.53750000000002"/>
  </r>
  <r>
    <n v="13"/>
    <x v="4"/>
    <n v="2026"/>
    <s v="فرج 3حلوان 2 ورديةسعوديالقطاميةاتوبيس 28"/>
    <x v="32"/>
    <x v="32"/>
    <x v="28"/>
    <x v="4"/>
    <x v="8"/>
    <s v="اتوبيس 28"/>
    <n v="3415"/>
    <n v="1"/>
    <x v="6"/>
    <n v="102.45"/>
    <n v="3312.55"/>
    <m/>
    <m/>
    <m/>
    <n v="3400"/>
    <m/>
    <n v="15"/>
    <n v="-87.45"/>
  </r>
  <r>
    <n v="13"/>
    <x v="4"/>
    <n v="2026"/>
    <s v="فرج 4مايو ورديةسعوديالقطاميةميكروباص"/>
    <x v="33"/>
    <x v="33"/>
    <x v="29"/>
    <x v="4"/>
    <x v="8"/>
    <s v="ميكروباص"/>
    <n v="1222"/>
    <n v="1"/>
    <x v="43"/>
    <n v="36.659999999999997"/>
    <n v="1185.3399999999999"/>
    <m/>
    <m/>
    <m/>
    <n v="1180"/>
    <m/>
    <n v="42"/>
    <n v="5.3400000000000034"/>
  </r>
  <r>
    <n v="13"/>
    <x v="4"/>
    <n v="2026"/>
    <s v="مصطفي رشدي3المنيب5شفتسعوديالقطاميةاتوبيس 28"/>
    <x v="34"/>
    <x v="34"/>
    <x v="30"/>
    <x v="4"/>
    <x v="8"/>
    <s v="اتوبيس 28"/>
    <n v="2649"/>
    <n v="1"/>
    <x v="44"/>
    <n v="79.47"/>
    <n v="2569.5300000000002"/>
    <m/>
    <m/>
    <m/>
    <n v="2060"/>
    <m/>
    <n v="589"/>
    <n v="509.53"/>
  </r>
  <r>
    <n v="13"/>
    <x v="4"/>
    <n v="2026"/>
    <s v="مصطفي رشدي4المنيب Wصباحيةسعوديالقطاميةاتوبيس 28"/>
    <x v="35"/>
    <x v="35"/>
    <x v="31"/>
    <x v="4"/>
    <x v="8"/>
    <s v="اتوبيس 28"/>
    <n v="1059"/>
    <n v="1"/>
    <x v="45"/>
    <n v="31.77"/>
    <n v="1027.23"/>
    <m/>
    <m/>
    <m/>
    <n v="1000"/>
    <m/>
    <n v="59"/>
    <n v="27.23"/>
  </r>
  <r>
    <n v="13"/>
    <x v="4"/>
    <n v="2026"/>
    <s v="مصطفي رشدي5صقر 2 ورديةسعوديالقطاميةاتوبيس 28"/>
    <x v="36"/>
    <x v="36"/>
    <x v="32"/>
    <x v="4"/>
    <x v="8"/>
    <s v="اتوبيس 28"/>
    <n v="2120"/>
    <n v="1"/>
    <x v="46"/>
    <n v="63.599999999999994"/>
    <n v="2056.4"/>
    <m/>
    <m/>
    <m/>
    <n v="1780"/>
    <m/>
    <n v="340"/>
    <n v="276.39999999999998"/>
  </r>
  <r>
    <n v="13"/>
    <x v="4"/>
    <n v="2026"/>
    <s v="مصطفي رشدي6المنيب 2 ورديةسعوديالقطاميةاتوبيس 28"/>
    <x v="50"/>
    <x v="51"/>
    <x v="26"/>
    <x v="4"/>
    <x v="8"/>
    <s v="اتوبيس 28"/>
    <n v="3944"/>
    <n v="1"/>
    <x v="5"/>
    <n v="118.32"/>
    <n v="3825.68"/>
    <m/>
    <m/>
    <n v="200"/>
    <n v="3800"/>
    <m/>
    <n v="344"/>
    <n v="225.68"/>
  </r>
  <r>
    <n v="13"/>
    <x v="4"/>
    <n v="2026"/>
    <s v="كرم ترك 1قليوب 2 ورديةسعوديالقطاميةاتوبيس 28"/>
    <x v="37"/>
    <x v="37"/>
    <x v="33"/>
    <x v="4"/>
    <x v="8"/>
    <s v="اتوبيس 28"/>
    <n v="3959"/>
    <n v="1"/>
    <x v="47"/>
    <n v="118.77"/>
    <n v="3840.23"/>
    <m/>
    <m/>
    <m/>
    <n v="4200"/>
    <m/>
    <n v="-241"/>
    <n v="-359.77"/>
  </r>
  <r>
    <n v="13"/>
    <x v="4"/>
    <n v="2026"/>
    <s v="كرم ترك 2قليوب 2 ورديةسعوديمدينتي اتوبيس 28"/>
    <x v="39"/>
    <x v="39"/>
    <x v="33"/>
    <x v="4"/>
    <x v="9"/>
    <s v="اتوبيس 28"/>
    <n v="4634"/>
    <n v="1"/>
    <x v="49"/>
    <n v="139.01999999999998"/>
    <n v="4494.9799999999996"/>
    <m/>
    <m/>
    <m/>
    <n v="4150"/>
    <m/>
    <n v="484"/>
    <n v="344.98"/>
  </r>
  <r>
    <n v="13"/>
    <x v="4"/>
    <n v="2026"/>
    <s v="كرم ترك 3قليوب 1 ورديةسعوديمدينتي اتوبيس 28"/>
    <x v="40"/>
    <x v="40"/>
    <x v="4"/>
    <x v="4"/>
    <x v="9"/>
    <s v="اتوبيس 28"/>
    <n v="4634"/>
    <n v="1"/>
    <x v="50"/>
    <n v="139.01999999999998"/>
    <n v="4494.9799999999996"/>
    <m/>
    <m/>
    <m/>
    <n v="4000"/>
    <m/>
    <n v="634"/>
    <n v="494.98"/>
  </r>
  <r>
    <n v="13"/>
    <x v="4"/>
    <n v="2026"/>
    <s v="كرم ترك 4عدلي منصور شفتسعوديمدينتي اتوبيس 28"/>
    <x v="41"/>
    <x v="41"/>
    <x v="34"/>
    <x v="4"/>
    <x v="9"/>
    <s v="اتوبيس 28"/>
    <n v="741"/>
    <n v="1"/>
    <x v="33"/>
    <n v="22.23"/>
    <n v="718.77"/>
    <m/>
    <m/>
    <m/>
    <n v="500"/>
    <m/>
    <n v="241"/>
    <n v="218.77"/>
  </r>
  <r>
    <n v="13"/>
    <x v="4"/>
    <n v="2026"/>
    <s v="عماد النجار 4قليوب بيتوينسعوديمدينتي اتوبيس 28"/>
    <x v="42"/>
    <x v="42"/>
    <x v="35"/>
    <x v="4"/>
    <x v="9"/>
    <s v="اتوبيس 28"/>
    <n v="1482"/>
    <n v="1"/>
    <x v="16"/>
    <n v="44.46"/>
    <n v="1437.54"/>
    <m/>
    <m/>
    <m/>
    <n v="1400"/>
    <m/>
    <n v="82"/>
    <n v="37.54"/>
  </r>
  <r>
    <n v="13"/>
    <x v="4"/>
    <n v="2026"/>
    <s v="ممدوح كيلاني6المنيب 1 وردية سعوديمدينتي ميكروباص صيني"/>
    <x v="43"/>
    <x v="43"/>
    <x v="36"/>
    <x v="4"/>
    <x v="9"/>
    <s v="ميكروباص صيني"/>
    <n v="1482"/>
    <n v="1"/>
    <x v="51"/>
    <n v="44.46"/>
    <n v="1437.54"/>
    <m/>
    <m/>
    <m/>
    <n v="1350"/>
    <m/>
    <n v="132"/>
    <n v="87.539999999999992"/>
  </r>
  <r>
    <n v="13"/>
    <x v="4"/>
    <n v="2026"/>
    <s v="ممدوح كيلاني4المنيب 2 وردية سعوديمدينتي ميكروباص صيني"/>
    <x v="44"/>
    <x v="44"/>
    <x v="37"/>
    <x v="4"/>
    <x v="9"/>
    <s v="ميكروباص صيني"/>
    <n v="2965"/>
    <n v="1"/>
    <x v="52"/>
    <n v="88.95"/>
    <n v="2876.05"/>
    <m/>
    <m/>
    <m/>
    <n v="2600"/>
    <m/>
    <n v="365"/>
    <n v="276.05"/>
  </r>
  <r>
    <n v="13"/>
    <x v="4"/>
    <n v="2026"/>
    <s v="فرج 5حلوان 2 ورديةسعوديمدينتي اتوبيس 28"/>
    <x v="45"/>
    <x v="45"/>
    <x v="28"/>
    <x v="4"/>
    <x v="9"/>
    <s v="اتوبيس 28"/>
    <n v="4634"/>
    <n v="0.5"/>
    <x v="19"/>
    <n v="69.509999999999991"/>
    <n v="2247.4899999999998"/>
    <m/>
    <m/>
    <m/>
    <n v="2050"/>
    <s v="عدم تنفيذ شفت"/>
    <n v="267"/>
    <n v="197.49"/>
  </r>
  <r>
    <n v="13"/>
    <x v="4"/>
    <n v="2026"/>
    <s v="سيد الحاويالحلميةسعوديمدينتي اتوبيس 28"/>
    <x v="46"/>
    <x v="46"/>
    <x v="38"/>
    <x v="4"/>
    <x v="9"/>
    <s v="اتوبيس 28"/>
    <n v="4634"/>
    <n v="1"/>
    <x v="7"/>
    <n v="139.01999999999998"/>
    <n v="4494.9799999999996"/>
    <m/>
    <m/>
    <m/>
    <n v="3750"/>
    <m/>
    <n v="884"/>
    <n v="744.98"/>
  </r>
  <r>
    <n v="13"/>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14"/>
    <x v="4"/>
    <n v="2026"/>
    <s v="مصطفي قليوبقليوب FIRST STARTم.نصر ميكروباص صيني"/>
    <x v="0"/>
    <x v="0"/>
    <x v="0"/>
    <x v="0"/>
    <x v="0"/>
    <s v="ميكروباص صيني"/>
    <n v="1250"/>
    <n v="1"/>
    <x v="35"/>
    <n v="37.5"/>
    <n v="1212.5"/>
    <m/>
    <m/>
    <m/>
    <n v="1200"/>
    <m/>
    <n v="50"/>
    <n v="12.5"/>
  </r>
  <r>
    <n v="14"/>
    <x v="4"/>
    <n v="2026"/>
    <s v="عمرو برعي الجراجFLITCH AND GRAINالتجمع ميكروباص صيني"/>
    <x v="2"/>
    <x v="2"/>
    <x v="2"/>
    <x v="1"/>
    <x v="1"/>
    <s v="ميكروباص صيني"/>
    <n v="1300"/>
    <n v="1"/>
    <x v="23"/>
    <n v="39"/>
    <n v="1261"/>
    <m/>
    <m/>
    <m/>
    <n v="1050"/>
    <m/>
    <n v="250"/>
    <n v="211"/>
  </r>
  <r>
    <n v="14"/>
    <x v="4"/>
    <n v="2026"/>
    <s v="مصطفي الف مسكنالف مسكن 3 ورديةنجمة هليوبوليسالتجمع اتوبيس 28"/>
    <x v="3"/>
    <x v="3"/>
    <x v="3"/>
    <x v="2"/>
    <x v="1"/>
    <s v="اتوبيس 28"/>
    <n v="4297"/>
    <n v="1"/>
    <x v="29"/>
    <n v="128.91"/>
    <n v="4168.09"/>
    <m/>
    <m/>
    <m/>
    <n v="3800"/>
    <m/>
    <n v="497"/>
    <n v="368.09000000000003"/>
  </r>
  <r>
    <n v="14"/>
    <x v="4"/>
    <n v="2026"/>
    <s v="ممدوح كيلاني1قليوب 3 وردية نجمة هليوبوليسالتجمع اتوبيس 28"/>
    <x v="5"/>
    <x v="5"/>
    <x v="5"/>
    <x v="2"/>
    <x v="1"/>
    <s v="اتوبيس 28"/>
    <n v="4297"/>
    <n v="1"/>
    <x v="55"/>
    <n v="128.91"/>
    <n v="4168.09"/>
    <m/>
    <m/>
    <m/>
    <n v="3900"/>
    <m/>
    <n v="397"/>
    <n v="268.09000000000003"/>
  </r>
  <r>
    <n v="14"/>
    <x v="4"/>
    <n v="2026"/>
    <s v="ممدوح كيلاني3المنيب 3وردية نجمة هليوبوليسالتجمع ميكروباص"/>
    <x v="52"/>
    <x v="53"/>
    <x v="6"/>
    <x v="2"/>
    <x v="1"/>
    <s v="ميكروباص"/>
    <n v="3600"/>
    <n v="1"/>
    <x v="56"/>
    <n v="108"/>
    <n v="3492"/>
    <m/>
    <m/>
    <m/>
    <n v="2700"/>
    <m/>
    <n v="900"/>
    <n v="792"/>
  </r>
  <r>
    <n v="14"/>
    <x v="4"/>
    <n v="2026"/>
    <s v="بكرقليوب 1 ورديةنجمة هليوبوليسالتجمع ميكروباص"/>
    <x v="58"/>
    <x v="59"/>
    <x v="4"/>
    <x v="2"/>
    <x v="1"/>
    <s v="ميكروباص"/>
    <n v="1400"/>
    <n v="1"/>
    <x v="35"/>
    <n v="42"/>
    <n v="1358"/>
    <m/>
    <m/>
    <m/>
    <n v="1200"/>
    <m/>
    <n v="200"/>
    <n v="158"/>
  </r>
  <r>
    <n v="14"/>
    <x v="4"/>
    <n v="2026"/>
    <s v="رجب سلامة 1المرج لوجستيكااكتوبر هاي اس "/>
    <x v="7"/>
    <x v="7"/>
    <x v="7"/>
    <x v="3"/>
    <x v="2"/>
    <s v="هاي اس "/>
    <n v="2195"/>
    <n v="1"/>
    <x v="22"/>
    <n v="65.849999999999994"/>
    <n v="2129.15"/>
    <m/>
    <m/>
    <m/>
    <n v="2000"/>
    <m/>
    <n v="195"/>
    <n v="129.15"/>
  </r>
  <r>
    <n v="14"/>
    <x v="4"/>
    <n v="2026"/>
    <s v="رجب سلامة 2 نكلا حضورلوجستيكااكتوبر هاي اس "/>
    <x v="11"/>
    <x v="11"/>
    <x v="10"/>
    <x v="3"/>
    <x v="2"/>
    <s v="هاي اس "/>
    <n v="1024"/>
    <n v="1"/>
    <x v="45"/>
    <n v="30.72"/>
    <n v="993.28"/>
    <m/>
    <m/>
    <m/>
    <n v="1000"/>
    <m/>
    <n v="24"/>
    <n v="-6.7199999999999989"/>
  </r>
  <r>
    <n v="14"/>
    <x v="4"/>
    <n v="2026"/>
    <s v="احمد السيدالمنيب 3وردية لوجستيكااكتوبر هاي اس "/>
    <x v="8"/>
    <x v="8"/>
    <x v="6"/>
    <x v="3"/>
    <x v="2"/>
    <s v="هاي اس "/>
    <n v="4831"/>
    <n v="1"/>
    <x v="50"/>
    <n v="144.93"/>
    <n v="4686.07"/>
    <m/>
    <m/>
    <m/>
    <n v="4000"/>
    <m/>
    <n v="831"/>
    <n v="686.06999999999994"/>
  </r>
  <r>
    <n v="14"/>
    <x v="4"/>
    <n v="2026"/>
    <s v="حسام سعيد1القناطر 3 ورديةلوجستيكااكتوبر هاي اس "/>
    <x v="9"/>
    <x v="9"/>
    <x v="8"/>
    <x v="3"/>
    <x v="2"/>
    <s v="هاي اس "/>
    <n v="4391"/>
    <n v="1"/>
    <x v="6"/>
    <n v="131.72999999999999"/>
    <n v="4259.2700000000004"/>
    <m/>
    <m/>
    <m/>
    <n v="3400"/>
    <m/>
    <n v="991"/>
    <n v="859.27"/>
  </r>
  <r>
    <n v="14"/>
    <x v="4"/>
    <n v="2026"/>
    <s v="حسام سعيد 2نكلا انصرافلوجستيكااكتوبر هاي اس "/>
    <x v="10"/>
    <x v="10"/>
    <x v="9"/>
    <x v="3"/>
    <x v="2"/>
    <s v="هاي اس "/>
    <n v="1024"/>
    <n v="1"/>
    <x v="18"/>
    <n v="30.72"/>
    <n v="993.28"/>
    <m/>
    <m/>
    <m/>
    <n v="900"/>
    <m/>
    <n v="124"/>
    <n v="93.28"/>
  </r>
  <r>
    <n v="14"/>
    <x v="4"/>
    <n v="2026"/>
    <s v="محمد رضا المنوفية لوجستيكااكتوبر هاي اس "/>
    <x v="13"/>
    <x v="13"/>
    <x v="12"/>
    <x v="3"/>
    <x v="2"/>
    <s v="هاي اس "/>
    <n v="2634"/>
    <n v="1"/>
    <x v="20"/>
    <n v="79.02"/>
    <n v="2554.98"/>
    <m/>
    <m/>
    <m/>
    <n v="2150"/>
    <m/>
    <n v="484"/>
    <n v="404.98"/>
  </r>
  <r>
    <n v="14"/>
    <x v="4"/>
    <n v="2026"/>
    <s v="مصطفي شكيويالجلاتمةلوجستيكااكتوبر كوستر "/>
    <x v="14"/>
    <x v="14"/>
    <x v="13"/>
    <x v="3"/>
    <x v="2"/>
    <s v="كوستر "/>
    <n v="3220"/>
    <n v="1"/>
    <x v="58"/>
    <n v="96.6"/>
    <n v="3123.4"/>
    <m/>
    <m/>
    <m/>
    <n v="2750"/>
    <m/>
    <n v="470"/>
    <n v="373.4"/>
  </r>
  <r>
    <n v="14"/>
    <x v="4"/>
    <n v="2026"/>
    <s v="وديع 1الفيوم 1لوجستيكااكتوبر هاي اس "/>
    <x v="16"/>
    <x v="16"/>
    <x v="15"/>
    <x v="3"/>
    <x v="2"/>
    <s v="هاي اس "/>
    <n v="2662"/>
    <n v="1"/>
    <x v="42"/>
    <n v="79.86"/>
    <n v="2582.14"/>
    <m/>
    <m/>
    <m/>
    <n v="2250"/>
    <m/>
    <n v="412"/>
    <n v="332.14"/>
  </r>
  <r>
    <n v="14"/>
    <x v="4"/>
    <n v="2026"/>
    <s v="وديع 2الفيوم 2لوجستيكااكتوبر هاي اس "/>
    <x v="17"/>
    <x v="17"/>
    <x v="16"/>
    <x v="3"/>
    <x v="2"/>
    <s v="هاي اس "/>
    <n v="2662"/>
    <n v="1"/>
    <x v="42"/>
    <n v="79.86"/>
    <n v="2582.14"/>
    <m/>
    <m/>
    <m/>
    <n v="2250"/>
    <m/>
    <n v="412"/>
    <n v="332.14"/>
  </r>
  <r>
    <n v="14"/>
    <x v="4"/>
    <n v="2026"/>
    <s v="احمد عويس المعادي لوجستيكاابورواش هاي اس "/>
    <x v="18"/>
    <x v="18"/>
    <x v="17"/>
    <x v="3"/>
    <x v="3"/>
    <s v="هاي اس "/>
    <n v="2049"/>
    <n v="1"/>
    <x v="59"/>
    <n v="61.47"/>
    <n v="1987.53"/>
    <m/>
    <m/>
    <m/>
    <n v="1650"/>
    <m/>
    <n v="399"/>
    <n v="337.53"/>
  </r>
  <r>
    <n v="14"/>
    <x v="4"/>
    <n v="2026"/>
    <s v="محمد جمال القناطر لوجستيكاابورواش سوزوكي"/>
    <x v="20"/>
    <x v="20"/>
    <x v="18"/>
    <x v="3"/>
    <x v="3"/>
    <s v="سوزوكي"/>
    <n v="1536"/>
    <n v="1"/>
    <x v="45"/>
    <n v="46.08"/>
    <n v="1489.92"/>
    <m/>
    <m/>
    <m/>
    <n v="1000"/>
    <m/>
    <n v="536"/>
    <n v="489.92"/>
  </r>
  <r>
    <n v="14"/>
    <x v="4"/>
    <n v="2026"/>
    <s v="محمد عزمي حدائق اكتوبر لوجستيكااكتوبر هاي اس "/>
    <x v="12"/>
    <x v="12"/>
    <x v="11"/>
    <x v="3"/>
    <x v="2"/>
    <s v="هاي اس "/>
    <n v="1903"/>
    <n v="1"/>
    <x v="57"/>
    <n v="57.089999999999996"/>
    <n v="1845.91"/>
    <m/>
    <m/>
    <m/>
    <n v="1600"/>
    <m/>
    <n v="303"/>
    <n v="245.91"/>
  </r>
  <r>
    <n v="14"/>
    <x v="4"/>
    <n v="2026"/>
    <s v="سعيد كمال م.نصر لوجستيكااكتوبر هاي اس "/>
    <x v="15"/>
    <x v="15"/>
    <x v="14"/>
    <x v="3"/>
    <x v="2"/>
    <s v="هاي اس "/>
    <n v="3367"/>
    <n v="1"/>
    <x v="52"/>
    <n v="101.00999999999999"/>
    <n v="3265.99"/>
    <m/>
    <m/>
    <m/>
    <n v="2600"/>
    <m/>
    <n v="767"/>
    <n v="665.99"/>
  </r>
  <r>
    <n v="14"/>
    <x v="4"/>
    <n v="2026"/>
    <s v="عماد النجار1المرج 2ورديةسعوديالمخاذناتوبيس 28"/>
    <x v="22"/>
    <x v="22"/>
    <x v="19"/>
    <x v="4"/>
    <x v="4"/>
    <s v="اتوبيس 28"/>
    <n v="4119"/>
    <n v="1"/>
    <x v="38"/>
    <n v="123.57"/>
    <n v="3995.43"/>
    <m/>
    <m/>
    <m/>
    <n v="4800"/>
    <m/>
    <n v="-681"/>
    <n v="-804.56999999999994"/>
  </r>
  <r>
    <n v="14"/>
    <x v="4"/>
    <n v="2026"/>
    <s v="عماد النجار2المؤسسة 2ورديةسعوديالمخاذناتوبيس 28"/>
    <x v="23"/>
    <x v="23"/>
    <x v="20"/>
    <x v="4"/>
    <x v="4"/>
    <s v="اتوبيس 28"/>
    <n v="3884"/>
    <n v="1"/>
    <x v="39"/>
    <n v="116.52"/>
    <n v="3767.48"/>
    <m/>
    <m/>
    <m/>
    <n v="4500"/>
    <m/>
    <n v="-616"/>
    <n v="-732.52"/>
  </r>
  <r>
    <n v="14"/>
    <x v="4"/>
    <n v="2026"/>
    <s v="عماد النجار 3الدائري 1ورديةسعوديالمخاذناتوبيس 28"/>
    <x v="24"/>
    <x v="24"/>
    <x v="21"/>
    <x v="4"/>
    <x v="4"/>
    <s v="اتوبيس 28"/>
    <n v="2448"/>
    <n v="1"/>
    <x v="13"/>
    <n v="73.44"/>
    <n v="2374.56"/>
    <m/>
    <m/>
    <m/>
    <n v="2500"/>
    <m/>
    <n v="-52"/>
    <n v="-125.44"/>
  </r>
  <r>
    <n v="14"/>
    <x v="4"/>
    <n v="2026"/>
    <s v="عبد الرحمن1الهرم سعوديدريماتوبيس 28"/>
    <x v="25"/>
    <x v="25"/>
    <x v="22"/>
    <x v="4"/>
    <x v="5"/>
    <s v="اتوبيس 28"/>
    <n v="994"/>
    <n v="1"/>
    <x v="40"/>
    <n v="29.82"/>
    <n v="964.18"/>
    <m/>
    <m/>
    <m/>
    <n v="850"/>
    <m/>
    <n v="144"/>
    <n v="114.18"/>
  </r>
  <r>
    <n v="14"/>
    <x v="4"/>
    <n v="2026"/>
    <s v="عبد الرحمن2المؤسسةسعوديدريماتوبيس 28"/>
    <x v="26"/>
    <x v="26"/>
    <x v="23"/>
    <x v="4"/>
    <x v="5"/>
    <s v="اتوبيس 28"/>
    <n v="994"/>
    <n v="1"/>
    <x v="40"/>
    <n v="29.82"/>
    <n v="964.18"/>
    <m/>
    <m/>
    <m/>
    <n v="850"/>
    <m/>
    <n v="144"/>
    <n v="114.18"/>
  </r>
  <r>
    <n v="14"/>
    <x v="4"/>
    <n v="2026"/>
    <s v="فرج 1حلوانسعوديهايد باركاتوبيس 28"/>
    <x v="27"/>
    <x v="27"/>
    <x v="24"/>
    <x v="4"/>
    <x v="6"/>
    <s v="اتوبيس 28"/>
    <n v="4634"/>
    <n v="1"/>
    <x v="7"/>
    <n v="139.01999999999998"/>
    <n v="4494.9799999999996"/>
    <m/>
    <m/>
    <m/>
    <n v="3750"/>
    <m/>
    <n v="884"/>
    <n v="744.98"/>
  </r>
  <r>
    <n v="14"/>
    <x v="4"/>
    <n v="2026"/>
    <s v="فرج 6حلوان مبيتسعوديهايد باركاتوبيس 28"/>
    <x v="49"/>
    <x v="50"/>
    <x v="41"/>
    <x v="4"/>
    <x v="6"/>
    <s v="اتوبيس 28"/>
    <n v="1482"/>
    <n v="1"/>
    <x v="21"/>
    <n v="44.46"/>
    <n v="1437.54"/>
    <m/>
    <m/>
    <m/>
    <n v="750"/>
    <m/>
    <n v="732"/>
    <n v="687.54"/>
  </r>
  <r>
    <n v="14"/>
    <x v="4"/>
    <n v="2026"/>
    <s v="ممدوح كيلاني 3القومية سعوديهايد باركميكروباص صيني"/>
    <x v="28"/>
    <x v="28"/>
    <x v="25"/>
    <x v="4"/>
    <x v="6"/>
    <s v="ميكروباص صيني"/>
    <n v="2965"/>
    <n v="1"/>
    <x v="13"/>
    <n v="88.95"/>
    <n v="2876.05"/>
    <m/>
    <m/>
    <m/>
    <n v="2500"/>
    <m/>
    <n v="465"/>
    <n v="376.05"/>
  </r>
  <r>
    <n v="14"/>
    <x v="4"/>
    <n v="2026"/>
    <s v="محمد جمال طوسونالمنيبسعوديهايد باركاتوبيس 28"/>
    <x v="47"/>
    <x v="47"/>
    <x v="39"/>
    <x v="4"/>
    <x v="6"/>
    <s v="اتوبيس 28"/>
    <n v="4634"/>
    <n v="1"/>
    <x v="29"/>
    <n v="139.01999999999998"/>
    <n v="4494.9799999999996"/>
    <m/>
    <m/>
    <m/>
    <n v="3800"/>
    <m/>
    <n v="834"/>
    <n v="694.98"/>
  </r>
  <r>
    <n v="14"/>
    <x v="4"/>
    <n v="2026"/>
    <s v="مصطفي رشدي1المنيب 2 ورديةسعوديميفيداميكروباص صيني"/>
    <x v="29"/>
    <x v="29"/>
    <x v="26"/>
    <x v="4"/>
    <x v="7"/>
    <s v="ميكروباص صيني"/>
    <n v="2965"/>
    <n v="1"/>
    <x v="20"/>
    <n v="88.95"/>
    <n v="2876.05"/>
    <m/>
    <m/>
    <m/>
    <n v="2150"/>
    <m/>
    <n v="815"/>
    <n v="726.05"/>
  </r>
  <r>
    <n v="14"/>
    <x v="4"/>
    <n v="2026"/>
    <s v="فرج 2حلوان 2 ورديةسعوديميفيداميكروباص صيني"/>
    <x v="31"/>
    <x v="31"/>
    <x v="28"/>
    <x v="4"/>
    <x v="7"/>
    <s v="ميكروباص صيني"/>
    <n v="2965"/>
    <n v="1"/>
    <x v="42"/>
    <n v="88.95"/>
    <n v="2876.05"/>
    <m/>
    <m/>
    <m/>
    <n v="2250"/>
    <m/>
    <n v="715"/>
    <n v="626.04999999999995"/>
  </r>
  <r>
    <n v="14"/>
    <x v="4"/>
    <n v="2026"/>
    <s v="فرج 3حلوان 2 ورديةسعوديالقطاميةاتوبيس 28"/>
    <x v="32"/>
    <x v="32"/>
    <x v="28"/>
    <x v="4"/>
    <x v="8"/>
    <s v="اتوبيس 28"/>
    <n v="3415"/>
    <n v="1"/>
    <x v="6"/>
    <n v="102.45"/>
    <n v="3312.55"/>
    <m/>
    <m/>
    <m/>
    <n v="3400"/>
    <m/>
    <n v="15"/>
    <n v="-87.45"/>
  </r>
  <r>
    <n v="14"/>
    <x v="4"/>
    <n v="2026"/>
    <s v="فرج 4مايو ورديةسعوديالقطاميةميكروباص"/>
    <x v="33"/>
    <x v="33"/>
    <x v="29"/>
    <x v="4"/>
    <x v="8"/>
    <s v="ميكروباص"/>
    <n v="1222"/>
    <n v="1"/>
    <x v="43"/>
    <n v="36.659999999999997"/>
    <n v="1185.3399999999999"/>
    <m/>
    <m/>
    <m/>
    <n v="1180"/>
    <m/>
    <n v="42"/>
    <n v="5.3400000000000034"/>
  </r>
  <r>
    <n v="14"/>
    <x v="4"/>
    <n v="2026"/>
    <s v="مصطفي رشدي3المنيب5شفتسعوديالقطاميةاتوبيس 28"/>
    <x v="34"/>
    <x v="34"/>
    <x v="30"/>
    <x v="4"/>
    <x v="8"/>
    <s v="اتوبيس 28"/>
    <n v="2649"/>
    <n v="1"/>
    <x v="44"/>
    <n v="79.47"/>
    <n v="2569.5300000000002"/>
    <m/>
    <m/>
    <m/>
    <n v="2060"/>
    <m/>
    <n v="589"/>
    <n v="509.53"/>
  </r>
  <r>
    <n v="14"/>
    <x v="4"/>
    <n v="2026"/>
    <s v="مصطفي رشدي4المنيب Wصباحيةسعوديالقطاميةاتوبيس 28"/>
    <x v="35"/>
    <x v="35"/>
    <x v="31"/>
    <x v="4"/>
    <x v="8"/>
    <s v="اتوبيس 28"/>
    <n v="1059"/>
    <n v="1"/>
    <x v="45"/>
    <n v="31.77"/>
    <n v="1027.23"/>
    <m/>
    <m/>
    <m/>
    <n v="1000"/>
    <m/>
    <n v="59"/>
    <n v="27.23"/>
  </r>
  <r>
    <n v="14"/>
    <x v="4"/>
    <n v="2026"/>
    <s v="مصطفي رشدي5صقر 2 ورديةسعوديالقطاميةاتوبيس 28"/>
    <x v="36"/>
    <x v="36"/>
    <x v="32"/>
    <x v="4"/>
    <x v="8"/>
    <s v="اتوبيس 28"/>
    <n v="2120"/>
    <n v="1"/>
    <x v="46"/>
    <n v="63.599999999999994"/>
    <n v="2056.4"/>
    <m/>
    <m/>
    <m/>
    <n v="1780"/>
    <m/>
    <n v="340"/>
    <n v="276.39999999999998"/>
  </r>
  <r>
    <n v="14"/>
    <x v="4"/>
    <n v="2026"/>
    <s v="مصطفي رشدي6المنيب 2 ورديةسعوديالقطاميةاتوبيس 28"/>
    <x v="50"/>
    <x v="51"/>
    <x v="26"/>
    <x v="4"/>
    <x v="8"/>
    <s v="اتوبيس 28"/>
    <n v="3944"/>
    <n v="1"/>
    <x v="5"/>
    <n v="118.32"/>
    <n v="3825.68"/>
    <m/>
    <m/>
    <n v="200"/>
    <n v="3800"/>
    <m/>
    <n v="344"/>
    <n v="225.68"/>
  </r>
  <r>
    <n v="14"/>
    <x v="4"/>
    <n v="2026"/>
    <s v="كرم ترك 1قليوب 2 ورديةسعوديالقطاميةاتوبيس 28"/>
    <x v="37"/>
    <x v="37"/>
    <x v="33"/>
    <x v="4"/>
    <x v="8"/>
    <s v="اتوبيس 28"/>
    <n v="3959"/>
    <n v="1"/>
    <x v="47"/>
    <n v="118.77"/>
    <n v="3840.23"/>
    <m/>
    <m/>
    <m/>
    <n v="4200"/>
    <m/>
    <n v="-241"/>
    <n v="-359.77"/>
  </r>
  <r>
    <n v="14"/>
    <x v="4"/>
    <n v="2026"/>
    <s v="كرم ترك 2قليوب 2 ورديةسعوديمدينتي اتوبيس 28"/>
    <x v="39"/>
    <x v="39"/>
    <x v="33"/>
    <x v="4"/>
    <x v="9"/>
    <s v="اتوبيس 28"/>
    <n v="4634"/>
    <n v="1"/>
    <x v="49"/>
    <n v="139.01999999999998"/>
    <n v="4494.9799999999996"/>
    <m/>
    <m/>
    <m/>
    <n v="4150"/>
    <m/>
    <n v="484"/>
    <n v="344.98"/>
  </r>
  <r>
    <n v="14"/>
    <x v="4"/>
    <n v="2026"/>
    <s v="كرم ترك 3قليوب 1 ورديةسعوديمدينتي اتوبيس 28"/>
    <x v="40"/>
    <x v="40"/>
    <x v="4"/>
    <x v="4"/>
    <x v="9"/>
    <s v="اتوبيس 28"/>
    <n v="4634"/>
    <n v="1"/>
    <x v="50"/>
    <n v="139.01999999999998"/>
    <n v="4494.9799999999996"/>
    <m/>
    <m/>
    <m/>
    <n v="4000"/>
    <m/>
    <n v="634"/>
    <n v="494.98"/>
  </r>
  <r>
    <n v="14"/>
    <x v="4"/>
    <n v="2026"/>
    <s v="كرم ترك 4عدلي منصور شفتسعوديمدينتي اتوبيس 28"/>
    <x v="41"/>
    <x v="41"/>
    <x v="34"/>
    <x v="4"/>
    <x v="9"/>
    <s v="اتوبيس 28"/>
    <n v="741"/>
    <n v="1"/>
    <x v="33"/>
    <n v="22.23"/>
    <n v="718.77"/>
    <m/>
    <m/>
    <m/>
    <n v="500"/>
    <m/>
    <n v="241"/>
    <n v="218.77"/>
  </r>
  <r>
    <n v="14"/>
    <x v="4"/>
    <n v="2026"/>
    <s v="عماد النجار 4قليوب بيتوينسعوديمدينتي اتوبيس 28"/>
    <x v="42"/>
    <x v="42"/>
    <x v="35"/>
    <x v="4"/>
    <x v="9"/>
    <s v="اتوبيس 28"/>
    <n v="1482"/>
    <n v="1"/>
    <x v="16"/>
    <n v="44.46"/>
    <n v="1437.54"/>
    <m/>
    <m/>
    <m/>
    <n v="1400"/>
    <m/>
    <n v="82"/>
    <n v="37.54"/>
  </r>
  <r>
    <n v="14"/>
    <x v="4"/>
    <n v="2026"/>
    <s v="ممدوح كيلاني6المنيب 1 وردية سعوديمدينتي ميكروباص صيني"/>
    <x v="43"/>
    <x v="43"/>
    <x v="36"/>
    <x v="4"/>
    <x v="9"/>
    <s v="ميكروباص صيني"/>
    <n v="1482"/>
    <n v="1"/>
    <x v="51"/>
    <n v="44.46"/>
    <n v="1437.54"/>
    <m/>
    <m/>
    <m/>
    <n v="1350"/>
    <m/>
    <n v="132"/>
    <n v="87.539999999999992"/>
  </r>
  <r>
    <n v="14"/>
    <x v="4"/>
    <n v="2026"/>
    <s v="ممدوح كيلاني4المنيب 2 وردية سعوديمدينتي ميكروباص صيني"/>
    <x v="44"/>
    <x v="44"/>
    <x v="37"/>
    <x v="4"/>
    <x v="9"/>
    <s v="ميكروباص صيني"/>
    <n v="2965"/>
    <n v="1"/>
    <x v="52"/>
    <n v="88.95"/>
    <n v="2876.05"/>
    <m/>
    <m/>
    <m/>
    <n v="2600"/>
    <m/>
    <n v="365"/>
    <n v="276.05"/>
  </r>
  <r>
    <n v="14"/>
    <x v="4"/>
    <n v="2026"/>
    <s v="فرج 5حلوان 2 ورديةسعوديمدينتي اتوبيس 28"/>
    <x v="45"/>
    <x v="45"/>
    <x v="28"/>
    <x v="4"/>
    <x v="9"/>
    <s v="اتوبيس 28"/>
    <n v="4634"/>
    <n v="1"/>
    <x v="19"/>
    <n v="139.01999999999998"/>
    <n v="4494.9799999999996"/>
    <m/>
    <m/>
    <m/>
    <n v="4100"/>
    <m/>
    <n v="534"/>
    <n v="394.98"/>
  </r>
  <r>
    <n v="14"/>
    <x v="4"/>
    <n v="2026"/>
    <s v="سيد الحاويالحلميةسعوديمدينتي اتوبيس 28"/>
    <x v="46"/>
    <x v="46"/>
    <x v="38"/>
    <x v="4"/>
    <x v="9"/>
    <s v="اتوبيس 28"/>
    <n v="4634"/>
    <n v="1"/>
    <x v="7"/>
    <n v="139.01999999999998"/>
    <n v="4494.9799999999996"/>
    <m/>
    <m/>
    <m/>
    <n v="3750"/>
    <m/>
    <n v="884"/>
    <n v="744.98"/>
  </r>
  <r>
    <n v="14"/>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15"/>
    <x v="4"/>
    <n v="2026"/>
    <s v="مصطفي الف مسكنالف مسكن 3 ورديةنجمة هليوبوليسالتجمع اتوبيس 28"/>
    <x v="3"/>
    <x v="3"/>
    <x v="3"/>
    <x v="2"/>
    <x v="1"/>
    <s v="اتوبيس 28"/>
    <n v="4297"/>
    <n v="1"/>
    <x v="29"/>
    <n v="128.91"/>
    <n v="4168.09"/>
    <m/>
    <m/>
    <m/>
    <n v="3800"/>
    <m/>
    <n v="497"/>
    <n v="368.09000000000003"/>
  </r>
  <r>
    <n v="15"/>
    <x v="4"/>
    <n v="2026"/>
    <s v="ممدوح كيلاني1قليوب 3 وردية نجمة هليوبوليسالتجمع اتوبيس 28"/>
    <x v="5"/>
    <x v="5"/>
    <x v="5"/>
    <x v="2"/>
    <x v="1"/>
    <s v="اتوبيس 28"/>
    <n v="4297"/>
    <n v="1"/>
    <x v="55"/>
    <n v="128.91"/>
    <n v="4168.09"/>
    <m/>
    <m/>
    <m/>
    <n v="3900"/>
    <m/>
    <n v="397"/>
    <n v="268.09000000000003"/>
  </r>
  <r>
    <n v="15"/>
    <x v="4"/>
    <n v="2026"/>
    <s v="ممدوح كيلاني3المنيب 3وردية نجمة هليوبوليسالتجمع ميكروباص"/>
    <x v="52"/>
    <x v="53"/>
    <x v="6"/>
    <x v="2"/>
    <x v="1"/>
    <s v="ميكروباص"/>
    <n v="3600"/>
    <n v="1"/>
    <x v="56"/>
    <n v="108"/>
    <n v="3492"/>
    <m/>
    <m/>
    <m/>
    <n v="2700"/>
    <m/>
    <n v="900"/>
    <n v="792"/>
  </r>
  <r>
    <n v="15"/>
    <x v="4"/>
    <n v="2026"/>
    <s v="بكرقليوب 1 ورديةنجمة هليوبوليسالتجمع ميكروباص"/>
    <x v="58"/>
    <x v="59"/>
    <x v="4"/>
    <x v="2"/>
    <x v="1"/>
    <s v="ميكروباص"/>
    <n v="1400"/>
    <n v="1"/>
    <x v="35"/>
    <n v="42"/>
    <n v="1358"/>
    <m/>
    <m/>
    <m/>
    <n v="1200"/>
    <m/>
    <n v="200"/>
    <n v="158"/>
  </r>
  <r>
    <n v="15"/>
    <x v="4"/>
    <n v="2026"/>
    <s v="عبد الرحمن1الهرم سعوديدريماتوبيس 28"/>
    <x v="25"/>
    <x v="25"/>
    <x v="22"/>
    <x v="4"/>
    <x v="5"/>
    <s v="اتوبيس 28"/>
    <n v="994"/>
    <n v="1"/>
    <x v="40"/>
    <n v="29.82"/>
    <n v="964.18"/>
    <m/>
    <m/>
    <m/>
    <n v="850"/>
    <m/>
    <n v="144"/>
    <n v="114.18"/>
  </r>
  <r>
    <n v="15"/>
    <x v="4"/>
    <n v="2026"/>
    <s v="عبد الرحمن2المؤسسةسعوديدريماتوبيس 28"/>
    <x v="26"/>
    <x v="26"/>
    <x v="23"/>
    <x v="4"/>
    <x v="5"/>
    <s v="اتوبيس 28"/>
    <n v="994"/>
    <n v="1"/>
    <x v="40"/>
    <n v="29.82"/>
    <n v="964.18"/>
    <m/>
    <m/>
    <m/>
    <n v="850"/>
    <m/>
    <n v="144"/>
    <n v="114.18"/>
  </r>
  <r>
    <n v="15"/>
    <x v="4"/>
    <n v="2026"/>
    <s v="فرج 1حلوانسعوديهايد باركاتوبيس 28"/>
    <x v="27"/>
    <x v="27"/>
    <x v="24"/>
    <x v="4"/>
    <x v="6"/>
    <s v="اتوبيس 28"/>
    <n v="4634"/>
    <n v="1"/>
    <x v="7"/>
    <n v="139.01999999999998"/>
    <n v="4494.9799999999996"/>
    <m/>
    <m/>
    <m/>
    <n v="3750"/>
    <m/>
    <n v="884"/>
    <n v="744.98"/>
  </r>
  <r>
    <n v="15"/>
    <x v="4"/>
    <n v="2026"/>
    <s v="فرج 6حلوان مبيتسعوديهايد باركاتوبيس 28"/>
    <x v="49"/>
    <x v="50"/>
    <x v="41"/>
    <x v="4"/>
    <x v="6"/>
    <s v="اتوبيس 28"/>
    <n v="1482"/>
    <n v="1"/>
    <x v="21"/>
    <n v="44.46"/>
    <n v="1437.54"/>
    <m/>
    <m/>
    <m/>
    <n v="750"/>
    <m/>
    <n v="732"/>
    <n v="687.54"/>
  </r>
  <r>
    <n v="15"/>
    <x v="4"/>
    <n v="2026"/>
    <s v="ممدوح كيلاني 3القومية سعوديهايد باركميكروباص صيني"/>
    <x v="28"/>
    <x v="28"/>
    <x v="25"/>
    <x v="4"/>
    <x v="6"/>
    <s v="ميكروباص صيني"/>
    <n v="2965"/>
    <n v="1"/>
    <x v="13"/>
    <n v="88.95"/>
    <n v="2876.05"/>
    <m/>
    <m/>
    <m/>
    <n v="2500"/>
    <m/>
    <n v="465"/>
    <n v="376.05"/>
  </r>
  <r>
    <n v="15"/>
    <x v="4"/>
    <n v="2026"/>
    <s v="محمد جمال طوسونالمنيبسعوديهايد باركاتوبيس 28"/>
    <x v="47"/>
    <x v="47"/>
    <x v="39"/>
    <x v="4"/>
    <x v="6"/>
    <s v="اتوبيس 28"/>
    <n v="4634"/>
    <n v="1"/>
    <x v="29"/>
    <n v="139.01999999999998"/>
    <n v="4494.9799999999996"/>
    <m/>
    <m/>
    <m/>
    <n v="3800"/>
    <m/>
    <n v="834"/>
    <n v="694.98"/>
  </r>
  <r>
    <n v="15"/>
    <x v="4"/>
    <n v="2026"/>
    <s v="مصطفي رشدي1المنيب 2 ورديةسعوديميفيداميكروباص صيني"/>
    <x v="29"/>
    <x v="29"/>
    <x v="26"/>
    <x v="4"/>
    <x v="7"/>
    <s v="ميكروباص صيني"/>
    <n v="2965"/>
    <n v="1"/>
    <x v="20"/>
    <n v="88.95"/>
    <n v="2876.05"/>
    <m/>
    <m/>
    <m/>
    <n v="2150"/>
    <m/>
    <n v="815"/>
    <n v="726.05"/>
  </r>
  <r>
    <n v="15"/>
    <x v="4"/>
    <n v="2026"/>
    <s v="فرج 2حلوان 2 ورديةسعوديميفيداميكروباص صيني"/>
    <x v="31"/>
    <x v="31"/>
    <x v="28"/>
    <x v="4"/>
    <x v="7"/>
    <s v="ميكروباص صيني"/>
    <n v="2965"/>
    <n v="1"/>
    <x v="42"/>
    <n v="88.95"/>
    <n v="2876.05"/>
    <m/>
    <m/>
    <m/>
    <n v="2250"/>
    <m/>
    <n v="715"/>
    <n v="626.04999999999995"/>
  </r>
  <r>
    <n v="15"/>
    <x v="4"/>
    <n v="2026"/>
    <s v="فرج 3حلوان 2 ورديةسعوديالقطاميةاتوبيس 28"/>
    <x v="32"/>
    <x v="32"/>
    <x v="28"/>
    <x v="4"/>
    <x v="8"/>
    <s v="اتوبيس 28"/>
    <n v="3415"/>
    <n v="1"/>
    <x v="6"/>
    <n v="102.45"/>
    <n v="3312.55"/>
    <m/>
    <m/>
    <m/>
    <n v="3400"/>
    <m/>
    <n v="15"/>
    <n v="-87.45"/>
  </r>
  <r>
    <n v="15"/>
    <x v="4"/>
    <n v="2026"/>
    <s v="فرج 4مايو ورديةسعوديالقطاميةميكروباص"/>
    <x v="33"/>
    <x v="33"/>
    <x v="29"/>
    <x v="4"/>
    <x v="8"/>
    <s v="ميكروباص"/>
    <n v="1222"/>
    <n v="1"/>
    <x v="43"/>
    <n v="36.659999999999997"/>
    <n v="1185.3399999999999"/>
    <m/>
    <m/>
    <m/>
    <n v="1180"/>
    <m/>
    <n v="42"/>
    <n v="5.3400000000000034"/>
  </r>
  <r>
    <n v="15"/>
    <x v="4"/>
    <n v="2026"/>
    <s v="مصطفي رشدي3المنيب5شفتسعوديالقطاميةاتوبيس 28"/>
    <x v="34"/>
    <x v="34"/>
    <x v="30"/>
    <x v="4"/>
    <x v="8"/>
    <s v="اتوبيس 28"/>
    <n v="2649"/>
    <n v="1"/>
    <x v="44"/>
    <n v="79.47"/>
    <n v="2569.5300000000002"/>
    <m/>
    <m/>
    <m/>
    <n v="2060"/>
    <m/>
    <n v="589"/>
    <n v="509.53"/>
  </r>
  <r>
    <n v="15"/>
    <x v="4"/>
    <n v="2026"/>
    <s v="مصطفي رشدي4المنيب Wصباحيةسعوديالقطاميةاتوبيس 28"/>
    <x v="35"/>
    <x v="35"/>
    <x v="31"/>
    <x v="4"/>
    <x v="8"/>
    <s v="اتوبيس 28"/>
    <n v="1059"/>
    <n v="1"/>
    <x v="45"/>
    <n v="31.77"/>
    <n v="1027.23"/>
    <m/>
    <m/>
    <m/>
    <n v="1000"/>
    <m/>
    <n v="59"/>
    <n v="27.23"/>
  </r>
  <r>
    <n v="15"/>
    <x v="4"/>
    <n v="2026"/>
    <s v="مصطفي رشدي5صقر 2 ورديةسعوديالقطاميةاتوبيس 28"/>
    <x v="36"/>
    <x v="36"/>
    <x v="32"/>
    <x v="4"/>
    <x v="8"/>
    <s v="اتوبيس 28"/>
    <n v="2120"/>
    <n v="1"/>
    <x v="46"/>
    <n v="63.599999999999994"/>
    <n v="2056.4"/>
    <m/>
    <m/>
    <m/>
    <n v="1780"/>
    <m/>
    <n v="340"/>
    <n v="276.39999999999998"/>
  </r>
  <r>
    <n v="15"/>
    <x v="4"/>
    <n v="2026"/>
    <s v="مصطفي رشدي6المنيب 2 ورديةسعوديالقطاميةاتوبيس 28"/>
    <x v="50"/>
    <x v="51"/>
    <x v="26"/>
    <x v="4"/>
    <x v="8"/>
    <s v="اتوبيس 28"/>
    <n v="3944"/>
    <n v="1"/>
    <x v="5"/>
    <n v="118.32"/>
    <n v="3825.68"/>
    <m/>
    <m/>
    <n v="200"/>
    <n v="3800"/>
    <m/>
    <n v="344"/>
    <n v="225.68"/>
  </r>
  <r>
    <n v="15"/>
    <x v="4"/>
    <n v="2026"/>
    <s v="كرم ترك 1قليوب 2 ورديةسعوديالقطاميةاتوبيس 28"/>
    <x v="37"/>
    <x v="37"/>
    <x v="33"/>
    <x v="4"/>
    <x v="8"/>
    <s v="اتوبيس 28"/>
    <n v="3959"/>
    <n v="1"/>
    <x v="47"/>
    <n v="118.77"/>
    <n v="3840.23"/>
    <m/>
    <m/>
    <m/>
    <n v="4200"/>
    <m/>
    <n v="-241"/>
    <n v="-359.77"/>
  </r>
  <r>
    <n v="15"/>
    <x v="4"/>
    <n v="2026"/>
    <s v="كرم ترك 2قليوب 2 ورديةسعوديمدينتي اتوبيس 28"/>
    <x v="39"/>
    <x v="39"/>
    <x v="33"/>
    <x v="4"/>
    <x v="9"/>
    <s v="اتوبيس 28"/>
    <n v="4634"/>
    <n v="1"/>
    <x v="49"/>
    <n v="139.01999999999998"/>
    <n v="4494.9799999999996"/>
    <m/>
    <m/>
    <m/>
    <n v="4150"/>
    <m/>
    <n v="484"/>
    <n v="344.98"/>
  </r>
  <r>
    <n v="15"/>
    <x v="4"/>
    <n v="2026"/>
    <s v="كرم ترك 3قليوب 1 ورديةسعوديمدينتي اتوبيس 28"/>
    <x v="40"/>
    <x v="40"/>
    <x v="4"/>
    <x v="4"/>
    <x v="9"/>
    <s v="اتوبيس 28"/>
    <n v="4634"/>
    <n v="1"/>
    <x v="50"/>
    <n v="139.01999999999998"/>
    <n v="4494.9799999999996"/>
    <m/>
    <m/>
    <m/>
    <n v="4000"/>
    <m/>
    <n v="634"/>
    <n v="494.98"/>
  </r>
  <r>
    <n v="15"/>
    <x v="4"/>
    <n v="2026"/>
    <s v="كرم ترك 4عدلي منصور شفتسعوديمدينتي اتوبيس 28"/>
    <x v="41"/>
    <x v="41"/>
    <x v="34"/>
    <x v="4"/>
    <x v="9"/>
    <s v="اتوبيس 28"/>
    <n v="741"/>
    <n v="1"/>
    <x v="33"/>
    <n v="22.23"/>
    <n v="718.77"/>
    <m/>
    <m/>
    <m/>
    <n v="500"/>
    <m/>
    <n v="241"/>
    <n v="218.77"/>
  </r>
  <r>
    <n v="15"/>
    <x v="4"/>
    <n v="2026"/>
    <s v="عماد النجار 4قليوب بيتوينسعوديمدينتي اتوبيس 28"/>
    <x v="42"/>
    <x v="42"/>
    <x v="35"/>
    <x v="4"/>
    <x v="9"/>
    <s v="اتوبيس 28"/>
    <n v="1482"/>
    <n v="1"/>
    <x v="16"/>
    <n v="44.46"/>
    <n v="1437.54"/>
    <m/>
    <m/>
    <m/>
    <n v="1400"/>
    <m/>
    <n v="82"/>
    <n v="37.54"/>
  </r>
  <r>
    <n v="15"/>
    <x v="4"/>
    <n v="2026"/>
    <s v="ممدوح كيلاني6المنيب 1 وردية سعوديمدينتي ميكروباص صيني"/>
    <x v="43"/>
    <x v="43"/>
    <x v="36"/>
    <x v="4"/>
    <x v="9"/>
    <s v="ميكروباص صيني"/>
    <n v="1482"/>
    <n v="1"/>
    <x v="51"/>
    <n v="44.46"/>
    <n v="1437.54"/>
    <m/>
    <m/>
    <m/>
    <n v="1350"/>
    <m/>
    <n v="132"/>
    <n v="87.539999999999992"/>
  </r>
  <r>
    <n v="15"/>
    <x v="4"/>
    <n v="2026"/>
    <s v="ممدوح كيلاني4المنيب 2 وردية سعوديمدينتي ميكروباص صيني"/>
    <x v="44"/>
    <x v="44"/>
    <x v="37"/>
    <x v="4"/>
    <x v="9"/>
    <s v="ميكروباص صيني"/>
    <n v="2965"/>
    <n v="1"/>
    <x v="52"/>
    <n v="88.95"/>
    <n v="2876.05"/>
    <m/>
    <m/>
    <m/>
    <n v="2600"/>
    <m/>
    <n v="365"/>
    <n v="276.05"/>
  </r>
  <r>
    <n v="15"/>
    <x v="4"/>
    <n v="2026"/>
    <s v="فرج 5حلوان 2 ورديةسعوديمدينتي اتوبيس 28"/>
    <x v="45"/>
    <x v="45"/>
    <x v="28"/>
    <x v="4"/>
    <x v="9"/>
    <s v="اتوبيس 28"/>
    <n v="4634"/>
    <n v="1"/>
    <x v="19"/>
    <n v="139.01999999999998"/>
    <n v="4494.9799999999996"/>
    <m/>
    <m/>
    <m/>
    <n v="4100"/>
    <m/>
    <n v="534"/>
    <n v="394.98"/>
  </r>
  <r>
    <n v="15"/>
    <x v="4"/>
    <n v="2026"/>
    <s v="سيد الحاويالحلميةسعوديمدينتي اتوبيس 28"/>
    <x v="46"/>
    <x v="46"/>
    <x v="38"/>
    <x v="4"/>
    <x v="9"/>
    <s v="اتوبيس 28"/>
    <n v="4634"/>
    <n v="1"/>
    <x v="7"/>
    <n v="139.01999999999998"/>
    <n v="4494.9799999999996"/>
    <m/>
    <m/>
    <m/>
    <n v="3750"/>
    <m/>
    <n v="884"/>
    <n v="744.98"/>
  </r>
  <r>
    <n v="15"/>
    <x v="4"/>
    <n v="2026"/>
    <s v="سيد الحاوي 2عدلي منصور سعوديمدينتي اتوبيس 28"/>
    <x v="51"/>
    <x v="52"/>
    <x v="42"/>
    <x v="4"/>
    <x v="9"/>
    <s v="اتوبيس 28"/>
    <n v="741"/>
    <n v="1"/>
    <x v="53"/>
    <n v="22.23"/>
    <n v="718.77"/>
    <m/>
    <m/>
    <m/>
    <n v="550"/>
    <m/>
    <n v="191"/>
    <n v="168.77"/>
  </r>
  <r>
    <n v="15"/>
    <x v="4"/>
    <n v="2026"/>
    <s v="حسام سعيد إضافيإضافيلوجستيكاإضافيإضافي"/>
    <x v="56"/>
    <x v="57"/>
    <x v="43"/>
    <x v="3"/>
    <x v="11"/>
    <s v="إضافي"/>
    <n v="1"/>
    <n v="1"/>
    <x v="37"/>
    <n v="0.03"/>
    <n v="0.97"/>
    <m/>
    <m/>
    <n v="3500"/>
    <n v="3500"/>
    <m/>
    <n v="1"/>
    <n v="0.97"/>
  </r>
  <r>
    <n v="15"/>
    <x v="4"/>
    <n v="2026"/>
    <s v="حسام سعيد إضافيإضافيلوجستيكاإضافيإضافي"/>
    <x v="56"/>
    <x v="57"/>
    <x v="43"/>
    <x v="3"/>
    <x v="11"/>
    <s v="إضافي"/>
    <n v="1"/>
    <n v="1"/>
    <x v="37"/>
    <n v="0.03"/>
    <n v="0.97"/>
    <m/>
    <m/>
    <n v="2400"/>
    <n v="2400"/>
    <m/>
    <n v="1"/>
    <n v="0.97"/>
  </r>
  <r>
    <n v="15"/>
    <x v="4"/>
    <n v="2026"/>
    <s v="احمد محمود إضافيإضافيلوجستيكاإضافيإضافي"/>
    <x v="54"/>
    <x v="55"/>
    <x v="43"/>
    <x v="3"/>
    <x v="11"/>
    <s v="إضافي"/>
    <n v="1"/>
    <n v="1"/>
    <x v="37"/>
    <n v="0.03"/>
    <n v="0.97"/>
    <m/>
    <m/>
    <n v="1800"/>
    <n v="1800"/>
    <m/>
    <n v="1"/>
    <n v="0.97"/>
  </r>
  <r>
    <n v="15"/>
    <x v="4"/>
    <n v="2026"/>
    <s v="حسام سعيد إضافيإضافيلوجستيكاإضافيإضافي"/>
    <x v="56"/>
    <x v="57"/>
    <x v="43"/>
    <x v="3"/>
    <x v="11"/>
    <s v="إضافي"/>
    <n v="1"/>
    <n v="1"/>
    <x v="37"/>
    <n v="0.03"/>
    <n v="0.97"/>
    <m/>
    <m/>
    <n v="2100"/>
    <n v="2100"/>
    <m/>
    <n v="1"/>
    <n v="0.97"/>
  </r>
  <r>
    <n v="15"/>
    <x v="4"/>
    <n v="2026"/>
    <s v="احمد السيد إضافيإضافيلوجستيكاإضافيإضافي"/>
    <x v="57"/>
    <x v="58"/>
    <x v="43"/>
    <x v="3"/>
    <x v="11"/>
    <s v="إضافي"/>
    <n v="1"/>
    <n v="1"/>
    <x v="37"/>
    <n v="0.03"/>
    <n v="0.97"/>
    <m/>
    <m/>
    <n v="1800"/>
    <n v="1800"/>
    <m/>
    <n v="1"/>
    <n v="0.97"/>
  </r>
  <r>
    <n v="15"/>
    <x v="4"/>
    <n v="2026"/>
    <s v="احمد السيد إضافيإضافيلوجستيكاإضافيإضافي"/>
    <x v="57"/>
    <x v="58"/>
    <x v="43"/>
    <x v="3"/>
    <x v="11"/>
    <s v="إضافي"/>
    <n v="1"/>
    <n v="1"/>
    <x v="37"/>
    <n v="0.03"/>
    <n v="0.97"/>
    <m/>
    <m/>
    <n v="2700"/>
    <n v="2700"/>
    <m/>
    <n v="1"/>
    <n v="0.97"/>
  </r>
  <r>
    <m/>
    <x v="1"/>
    <m/>
    <e v="#N/A"/>
    <x v="48"/>
    <x v="49"/>
    <x v="40"/>
    <x v="5"/>
    <x v="10"/>
    <n v="0"/>
    <n v="0"/>
    <m/>
    <x v="37"/>
    <n v="0"/>
    <n v="0"/>
    <m/>
    <m/>
    <m/>
    <n v="0"/>
    <m/>
    <n v="0"/>
    <n v="0"/>
  </r>
  <r>
    <n v="16"/>
    <x v="4"/>
    <n v="2026"/>
    <s v="مصطفي قليوبقليوب FIRST STARTم.نصر ميكروباص صيني"/>
    <x v="0"/>
    <x v="0"/>
    <x v="0"/>
    <x v="0"/>
    <x v="0"/>
    <s v="ميكروباص صيني"/>
    <n v="1250"/>
    <n v="1"/>
    <x v="35"/>
    <n v="37.5"/>
    <n v="1212.5"/>
    <m/>
    <m/>
    <m/>
    <n v="1200"/>
    <m/>
    <n v="50"/>
    <n v="12.5"/>
  </r>
  <r>
    <n v="16"/>
    <x v="4"/>
    <n v="2026"/>
    <s v="عمرو برعي الجراجFLITCH AND GRAINالتجمع ميكروباص صيني"/>
    <x v="2"/>
    <x v="2"/>
    <x v="2"/>
    <x v="1"/>
    <x v="1"/>
    <s v="ميكروباص صيني"/>
    <n v="1300"/>
    <n v="1"/>
    <x v="23"/>
    <n v="39"/>
    <n v="1261"/>
    <m/>
    <m/>
    <m/>
    <n v="1050"/>
    <m/>
    <n v="250"/>
    <n v="211"/>
  </r>
  <r>
    <n v="16"/>
    <x v="4"/>
    <n v="2026"/>
    <s v="مصطفي الف مسكنالف مسكن 3 ورديةنجمة هليوبوليسالتجمع اتوبيس 28"/>
    <x v="3"/>
    <x v="3"/>
    <x v="3"/>
    <x v="2"/>
    <x v="1"/>
    <s v="اتوبيس 28"/>
    <n v="4297"/>
    <n v="1"/>
    <x v="29"/>
    <n v="128.91"/>
    <n v="4168.09"/>
    <m/>
    <m/>
    <m/>
    <n v="3800"/>
    <m/>
    <n v="497"/>
    <n v="368.09000000000003"/>
  </r>
  <r>
    <n v="16"/>
    <x v="4"/>
    <n v="2026"/>
    <s v="ممدوح كيلاني1قليوب 3 وردية نجمة هليوبوليسالتجمع اتوبيس 28"/>
    <x v="5"/>
    <x v="5"/>
    <x v="5"/>
    <x v="2"/>
    <x v="1"/>
    <s v="اتوبيس 28"/>
    <n v="4297"/>
    <n v="1"/>
    <x v="55"/>
    <n v="128.91"/>
    <n v="4168.09"/>
    <m/>
    <m/>
    <m/>
    <n v="3900"/>
    <m/>
    <n v="397"/>
    <n v="268.09000000000003"/>
  </r>
  <r>
    <n v="16"/>
    <x v="4"/>
    <n v="2026"/>
    <s v="ممدوح كيلاني3المنيب 3وردية نجمة هليوبوليسالتجمع ميكروباص"/>
    <x v="52"/>
    <x v="53"/>
    <x v="6"/>
    <x v="2"/>
    <x v="1"/>
    <s v="ميكروباص"/>
    <n v="3600"/>
    <n v="1"/>
    <x v="56"/>
    <n v="108"/>
    <n v="3492"/>
    <m/>
    <m/>
    <m/>
    <n v="2700"/>
    <m/>
    <n v="900"/>
    <n v="792"/>
  </r>
  <r>
    <n v="16"/>
    <x v="4"/>
    <n v="2026"/>
    <s v="بكرقليوب 1 ورديةنجمة هليوبوليسالتجمع ميكروباص"/>
    <x v="58"/>
    <x v="59"/>
    <x v="4"/>
    <x v="2"/>
    <x v="1"/>
    <s v="ميكروباص"/>
    <n v="1400"/>
    <n v="1"/>
    <x v="35"/>
    <n v="42"/>
    <n v="1358"/>
    <m/>
    <m/>
    <m/>
    <n v="1200"/>
    <m/>
    <n v="200"/>
    <n v="158"/>
  </r>
  <r>
    <n v="16"/>
    <x v="4"/>
    <n v="2026"/>
    <s v="رجب سلامة 1المرج لوجستيكااكتوبر هاي اس "/>
    <x v="7"/>
    <x v="7"/>
    <x v="7"/>
    <x v="3"/>
    <x v="2"/>
    <s v="هاي اس "/>
    <n v="2195"/>
    <n v="1"/>
    <x v="22"/>
    <n v="65.849999999999994"/>
    <n v="2129.15"/>
    <m/>
    <m/>
    <m/>
    <n v="2000"/>
    <m/>
    <n v="195"/>
    <n v="129.15"/>
  </r>
  <r>
    <n v="16"/>
    <x v="4"/>
    <n v="2026"/>
    <s v="رجب سلامة 2 نكلا حضورلوجستيكااكتوبر هاي اس "/>
    <x v="11"/>
    <x v="11"/>
    <x v="10"/>
    <x v="3"/>
    <x v="2"/>
    <s v="هاي اس "/>
    <n v="1024"/>
    <n v="1"/>
    <x v="45"/>
    <n v="30.72"/>
    <n v="993.28"/>
    <m/>
    <m/>
    <m/>
    <n v="1000"/>
    <m/>
    <n v="24"/>
    <n v="-6.7199999999999989"/>
  </r>
  <r>
    <n v="16"/>
    <x v="4"/>
    <n v="2026"/>
    <s v="احمد السيدالمنيب 3وردية لوجستيكااكتوبر هاي اس "/>
    <x v="8"/>
    <x v="8"/>
    <x v="6"/>
    <x v="3"/>
    <x v="2"/>
    <s v="هاي اس "/>
    <n v="4831"/>
    <n v="1"/>
    <x v="50"/>
    <n v="144.93"/>
    <n v="4686.07"/>
    <m/>
    <m/>
    <m/>
    <n v="4000"/>
    <m/>
    <n v="831"/>
    <n v="686.06999999999994"/>
  </r>
  <r>
    <n v="16"/>
    <x v="4"/>
    <n v="2026"/>
    <s v="حسام سعيد1القناطر 3 ورديةلوجستيكااكتوبر هاي اس "/>
    <x v="9"/>
    <x v="9"/>
    <x v="8"/>
    <x v="3"/>
    <x v="2"/>
    <s v="هاي اس "/>
    <n v="4391"/>
    <n v="1"/>
    <x v="6"/>
    <n v="131.72999999999999"/>
    <n v="4259.2700000000004"/>
    <m/>
    <m/>
    <m/>
    <n v="3400"/>
    <m/>
    <n v="991"/>
    <n v="859.27"/>
  </r>
  <r>
    <n v="16"/>
    <x v="4"/>
    <n v="2026"/>
    <s v="حسام سعيد 2نكلا انصرافلوجستيكااكتوبر هاي اس "/>
    <x v="10"/>
    <x v="10"/>
    <x v="9"/>
    <x v="3"/>
    <x v="2"/>
    <s v="هاي اس "/>
    <n v="1024"/>
    <n v="1"/>
    <x v="18"/>
    <n v="30.72"/>
    <n v="993.28"/>
    <m/>
    <m/>
    <m/>
    <n v="900"/>
    <m/>
    <n v="124"/>
    <n v="93.28"/>
  </r>
  <r>
    <n v="16"/>
    <x v="4"/>
    <n v="2026"/>
    <s v="محمد رضا المنوفية لوجستيكااكتوبر هاي اس "/>
    <x v="13"/>
    <x v="13"/>
    <x v="12"/>
    <x v="3"/>
    <x v="2"/>
    <s v="هاي اس "/>
    <n v="2634"/>
    <n v="1"/>
    <x v="20"/>
    <n v="79.02"/>
    <n v="2554.98"/>
    <m/>
    <m/>
    <m/>
    <n v="2150"/>
    <m/>
    <n v="484"/>
    <n v="404.98"/>
  </r>
  <r>
    <n v="16"/>
    <x v="4"/>
    <n v="2026"/>
    <s v="مصطفي شكيويالجلاتمةلوجستيكااكتوبر كوستر "/>
    <x v="14"/>
    <x v="14"/>
    <x v="13"/>
    <x v="3"/>
    <x v="2"/>
    <s v="كوستر "/>
    <n v="3220"/>
    <n v="1"/>
    <x v="58"/>
    <n v="96.6"/>
    <n v="3123.4"/>
    <m/>
    <m/>
    <m/>
    <n v="2750"/>
    <m/>
    <n v="470"/>
    <n v="373.4"/>
  </r>
  <r>
    <n v="16"/>
    <x v="4"/>
    <n v="2026"/>
    <s v="وديع 1الفيوم 1لوجستيكااكتوبر هاي اس "/>
    <x v="16"/>
    <x v="16"/>
    <x v="15"/>
    <x v="3"/>
    <x v="2"/>
    <s v="هاي اس "/>
    <n v="2662"/>
    <n v="1"/>
    <x v="42"/>
    <n v="79.86"/>
    <n v="2582.14"/>
    <m/>
    <m/>
    <m/>
    <n v="2250"/>
    <m/>
    <n v="412"/>
    <n v="332.14"/>
  </r>
  <r>
    <n v="16"/>
    <x v="4"/>
    <n v="2026"/>
    <s v="وديع 2الفيوم 2لوجستيكااكتوبر هاي اس "/>
    <x v="17"/>
    <x v="17"/>
    <x v="16"/>
    <x v="3"/>
    <x v="2"/>
    <s v="هاي اس "/>
    <n v="2662"/>
    <n v="1"/>
    <x v="42"/>
    <n v="79.86"/>
    <n v="2582.14"/>
    <m/>
    <m/>
    <m/>
    <n v="2250"/>
    <m/>
    <n v="412"/>
    <n v="332.14"/>
  </r>
  <r>
    <n v="16"/>
    <x v="4"/>
    <n v="2026"/>
    <s v="احمد عويس المعادي لوجستيكاابورواش هاي اس "/>
    <x v="18"/>
    <x v="18"/>
    <x v="17"/>
    <x v="3"/>
    <x v="3"/>
    <s v="هاي اس "/>
    <n v="2049"/>
    <n v="1"/>
    <x v="59"/>
    <n v="61.47"/>
    <n v="1987.53"/>
    <m/>
    <m/>
    <m/>
    <n v="1650"/>
    <m/>
    <n v="399"/>
    <n v="337.53"/>
  </r>
  <r>
    <n v="16"/>
    <x v="4"/>
    <n v="2026"/>
    <s v="محمد جمال القناطر لوجستيكاابورواش سوزوكي"/>
    <x v="20"/>
    <x v="20"/>
    <x v="18"/>
    <x v="3"/>
    <x v="3"/>
    <s v="سوزوكي"/>
    <n v="1536"/>
    <n v="1"/>
    <x v="45"/>
    <n v="46.08"/>
    <n v="1489.92"/>
    <m/>
    <m/>
    <m/>
    <n v="1000"/>
    <m/>
    <n v="536"/>
    <n v="489.92"/>
  </r>
  <r>
    <n v="16"/>
    <x v="4"/>
    <n v="2026"/>
    <s v="عماد النجار1المرج 2ورديةسعوديالمخاذناتوبيس 28"/>
    <x v="22"/>
    <x v="22"/>
    <x v="19"/>
    <x v="4"/>
    <x v="4"/>
    <s v="اتوبيس 28"/>
    <n v="4119"/>
    <n v="1"/>
    <x v="38"/>
    <n v="123.57"/>
    <n v="3995.43"/>
    <m/>
    <m/>
    <m/>
    <n v="4800"/>
    <m/>
    <n v="-681"/>
    <n v="-804.56999999999994"/>
  </r>
  <r>
    <n v="16"/>
    <x v="4"/>
    <n v="2026"/>
    <s v="عماد النجار2المؤسسة 2ورديةسعوديالمخاذناتوبيس 28"/>
    <x v="23"/>
    <x v="23"/>
    <x v="20"/>
    <x v="4"/>
    <x v="4"/>
    <s v="اتوبيس 28"/>
    <n v="3884"/>
    <n v="1"/>
    <x v="39"/>
    <n v="116.52"/>
    <n v="3767.48"/>
    <m/>
    <m/>
    <m/>
    <n v="4500"/>
    <m/>
    <n v="-616"/>
    <n v="-732.52"/>
  </r>
  <r>
    <n v="16"/>
    <x v="4"/>
    <n v="2026"/>
    <s v="عماد النجار 3الدائري 1ورديةسعوديالمخاذناتوبيس 28"/>
    <x v="24"/>
    <x v="24"/>
    <x v="21"/>
    <x v="4"/>
    <x v="4"/>
    <s v="اتوبيس 28"/>
    <n v="2448"/>
    <n v="1"/>
    <x v="13"/>
    <n v="73.44"/>
    <n v="2374.56"/>
    <m/>
    <m/>
    <m/>
    <n v="2500"/>
    <m/>
    <n v="-52"/>
    <n v="-125.44"/>
  </r>
  <r>
    <n v="16"/>
    <x v="4"/>
    <n v="2026"/>
    <s v="عبد الرحمن1الهرم سعوديدريماتوبيس 28"/>
    <x v="25"/>
    <x v="25"/>
    <x v="22"/>
    <x v="4"/>
    <x v="5"/>
    <s v="اتوبيس 28"/>
    <n v="994"/>
    <n v="1"/>
    <x v="40"/>
    <n v="29.82"/>
    <n v="964.18"/>
    <m/>
    <m/>
    <m/>
    <n v="850"/>
    <m/>
    <n v="144"/>
    <n v="114.18"/>
  </r>
  <r>
    <n v="16"/>
    <x v="4"/>
    <n v="2026"/>
    <s v="عبد الرحمن2المؤسسةسعوديدريماتوبيس 28"/>
    <x v="26"/>
    <x v="26"/>
    <x v="23"/>
    <x v="4"/>
    <x v="5"/>
    <s v="اتوبيس 28"/>
    <n v="994"/>
    <n v="1"/>
    <x v="40"/>
    <n v="29.82"/>
    <n v="964.18"/>
    <m/>
    <m/>
    <m/>
    <n v="850"/>
    <m/>
    <n v="144"/>
    <n v="114.18"/>
  </r>
  <r>
    <n v="16"/>
    <x v="4"/>
    <n v="2026"/>
    <s v="فرج 1حلوانسعوديهايد باركاتوبيس 28"/>
    <x v="27"/>
    <x v="27"/>
    <x v="24"/>
    <x v="4"/>
    <x v="6"/>
    <s v="اتوبيس 28"/>
    <n v="4634"/>
    <n v="1"/>
    <x v="7"/>
    <n v="139.01999999999998"/>
    <n v="4494.9799999999996"/>
    <m/>
    <m/>
    <m/>
    <n v="3750"/>
    <m/>
    <n v="884"/>
    <n v="744.98"/>
  </r>
  <r>
    <n v="16"/>
    <x v="4"/>
    <n v="2026"/>
    <s v="فرج 6حلوان مبيتسعوديهايد باركاتوبيس 28"/>
    <x v="49"/>
    <x v="50"/>
    <x v="41"/>
    <x v="4"/>
    <x v="6"/>
    <s v="اتوبيس 28"/>
    <n v="1482"/>
    <n v="1"/>
    <x v="21"/>
    <n v="44.46"/>
    <n v="1437.54"/>
    <m/>
    <m/>
    <m/>
    <n v="750"/>
    <m/>
    <n v="732"/>
    <n v="687.54"/>
  </r>
  <r>
    <n v="16"/>
    <x v="4"/>
    <n v="2026"/>
    <s v="ممدوح كيلاني 3القومية سعوديهايد باركميكروباص صيني"/>
    <x v="28"/>
    <x v="28"/>
    <x v="25"/>
    <x v="4"/>
    <x v="6"/>
    <s v="ميكروباص صيني"/>
    <n v="2965"/>
    <n v="1"/>
    <x v="13"/>
    <n v="88.95"/>
    <n v="2876.05"/>
    <m/>
    <m/>
    <m/>
    <n v="2500"/>
    <m/>
    <n v="465"/>
    <n v="376.05"/>
  </r>
  <r>
    <n v="16"/>
    <x v="4"/>
    <n v="2026"/>
    <s v="محمد جمال طوسونالمنيبسعوديهايد باركاتوبيس 28"/>
    <x v="47"/>
    <x v="47"/>
    <x v="39"/>
    <x v="4"/>
    <x v="6"/>
    <s v="اتوبيس 28"/>
    <n v="4634"/>
    <n v="1"/>
    <x v="29"/>
    <n v="139.01999999999998"/>
    <n v="4494.9799999999996"/>
    <m/>
    <m/>
    <m/>
    <n v="3800"/>
    <m/>
    <n v="834"/>
    <n v="694.98"/>
  </r>
  <r>
    <n v="16"/>
    <x v="4"/>
    <n v="2026"/>
    <s v="مصطفي رشدي1المنيب 2 ورديةسعوديميفيداميكروباص صيني"/>
    <x v="29"/>
    <x v="29"/>
    <x v="26"/>
    <x v="4"/>
    <x v="7"/>
    <s v="ميكروباص صيني"/>
    <n v="2965"/>
    <n v="1"/>
    <x v="20"/>
    <n v="88.95"/>
    <n v="2876.05"/>
    <m/>
    <m/>
    <m/>
    <n v="2150"/>
    <m/>
    <n v="815"/>
    <n v="726.05"/>
  </r>
  <r>
    <n v="16"/>
    <x v="4"/>
    <n v="2026"/>
    <s v="فرج 2حلوان 2 ورديةسعوديميفيداميكروباص صيني"/>
    <x v="31"/>
    <x v="31"/>
    <x v="28"/>
    <x v="4"/>
    <x v="7"/>
    <s v="ميكروباص صيني"/>
    <n v="2965"/>
    <n v="1"/>
    <x v="42"/>
    <n v="88.95"/>
    <n v="2876.05"/>
    <m/>
    <m/>
    <m/>
    <n v="2250"/>
    <m/>
    <n v="715"/>
    <n v="626.04999999999995"/>
  </r>
  <r>
    <n v="16"/>
    <x v="4"/>
    <n v="2026"/>
    <s v="فرج 3حلوان 2 ورديةسعوديالقطاميةاتوبيس 28"/>
    <x v="32"/>
    <x v="32"/>
    <x v="28"/>
    <x v="4"/>
    <x v="8"/>
    <s v="اتوبيس 28"/>
    <n v="3415"/>
    <n v="1"/>
    <x v="6"/>
    <n v="102.45"/>
    <n v="3312.55"/>
    <m/>
    <m/>
    <m/>
    <n v="3400"/>
    <m/>
    <n v="15"/>
    <n v="-87.45"/>
  </r>
  <r>
    <n v="16"/>
    <x v="4"/>
    <n v="2026"/>
    <s v="فرج 4مايو ورديةسعوديالقطاميةميكروباص"/>
    <x v="33"/>
    <x v="33"/>
    <x v="29"/>
    <x v="4"/>
    <x v="8"/>
    <s v="ميكروباص"/>
    <n v="1222"/>
    <n v="1"/>
    <x v="43"/>
    <n v="36.659999999999997"/>
    <n v="1185.3399999999999"/>
    <m/>
    <m/>
    <m/>
    <n v="1180"/>
    <m/>
    <n v="42"/>
    <n v="5.3400000000000034"/>
  </r>
  <r>
    <n v="16"/>
    <x v="4"/>
    <n v="2026"/>
    <s v="مصطفي رشدي3المنيب5شفتسعوديالقطاميةاتوبيس 28"/>
    <x v="34"/>
    <x v="34"/>
    <x v="30"/>
    <x v="4"/>
    <x v="8"/>
    <s v="اتوبيس 28"/>
    <n v="2649"/>
    <n v="1"/>
    <x v="44"/>
    <n v="79.47"/>
    <n v="2569.5300000000002"/>
    <m/>
    <m/>
    <m/>
    <n v="2060"/>
    <m/>
    <n v="589"/>
    <n v="509.53"/>
  </r>
  <r>
    <n v="16"/>
    <x v="4"/>
    <n v="2026"/>
    <s v="مصطفي رشدي4المنيب Wصباحيةسعوديالقطاميةاتوبيس 28"/>
    <x v="35"/>
    <x v="35"/>
    <x v="31"/>
    <x v="4"/>
    <x v="8"/>
    <s v="اتوبيس 28"/>
    <n v="1059"/>
    <n v="1"/>
    <x v="45"/>
    <n v="31.77"/>
    <n v="1027.23"/>
    <m/>
    <m/>
    <m/>
    <n v="1000"/>
    <m/>
    <n v="59"/>
    <n v="27.23"/>
  </r>
  <r>
    <n v="16"/>
    <x v="4"/>
    <n v="2026"/>
    <s v="مصطفي رشدي5صقر 2 ورديةسعوديالقطاميةاتوبيس 28"/>
    <x v="36"/>
    <x v="36"/>
    <x v="32"/>
    <x v="4"/>
    <x v="8"/>
    <s v="اتوبيس 28"/>
    <n v="2120"/>
    <n v="1"/>
    <x v="46"/>
    <n v="63.599999999999994"/>
    <n v="2056.4"/>
    <m/>
    <m/>
    <m/>
    <n v="1780"/>
    <m/>
    <n v="340"/>
    <n v="276.39999999999998"/>
  </r>
  <r>
    <n v="16"/>
    <x v="4"/>
    <n v="2026"/>
    <s v="مصطفي رشدي6المنيب 2 ورديةسعوديالقطاميةاتوبيس 28"/>
    <x v="50"/>
    <x v="51"/>
    <x v="26"/>
    <x v="4"/>
    <x v="8"/>
    <s v="اتوبيس 28"/>
    <n v="3944"/>
    <n v="1"/>
    <x v="5"/>
    <n v="118.32"/>
    <n v="3825.68"/>
    <m/>
    <m/>
    <m/>
    <n v="3600"/>
    <m/>
    <n v="344"/>
    <n v="225.68"/>
  </r>
  <r>
    <n v="16"/>
    <x v="4"/>
    <n v="2026"/>
    <s v="كرم ترك 1قليوب 2 ورديةسعوديالقطاميةاتوبيس 28"/>
    <x v="37"/>
    <x v="37"/>
    <x v="33"/>
    <x v="4"/>
    <x v="8"/>
    <s v="اتوبيس 28"/>
    <n v="3959"/>
    <n v="1"/>
    <x v="47"/>
    <n v="118.77"/>
    <n v="3840.23"/>
    <m/>
    <m/>
    <m/>
    <n v="4200"/>
    <m/>
    <n v="-241"/>
    <n v="-359.77"/>
  </r>
  <r>
    <n v="16"/>
    <x v="4"/>
    <n v="2026"/>
    <s v="كرم ترك 2قليوب 2 ورديةسعوديمدينتي اتوبيس 28"/>
    <x v="39"/>
    <x v="39"/>
    <x v="33"/>
    <x v="4"/>
    <x v="9"/>
    <s v="اتوبيس 28"/>
    <n v="4634"/>
    <n v="1"/>
    <x v="49"/>
    <n v="139.01999999999998"/>
    <n v="4494.9799999999996"/>
    <m/>
    <m/>
    <m/>
    <n v="4150"/>
    <m/>
    <n v="484"/>
    <n v="344.98"/>
  </r>
  <r>
    <n v="16"/>
    <x v="4"/>
    <n v="2026"/>
    <s v="كرم ترك 3قليوب 1 ورديةسعوديمدينتي اتوبيس 28"/>
    <x v="40"/>
    <x v="40"/>
    <x v="4"/>
    <x v="4"/>
    <x v="9"/>
    <s v="اتوبيس 28"/>
    <n v="4634"/>
    <n v="1"/>
    <x v="50"/>
    <n v="139.01999999999998"/>
    <n v="4494.9799999999996"/>
    <m/>
    <m/>
    <m/>
    <n v="4000"/>
    <m/>
    <n v="634"/>
    <n v="494.98"/>
  </r>
  <r>
    <n v="16"/>
    <x v="4"/>
    <n v="2026"/>
    <s v="كرم ترك 4عدلي منصور شفتسعوديمدينتي اتوبيس 28"/>
    <x v="41"/>
    <x v="41"/>
    <x v="34"/>
    <x v="4"/>
    <x v="9"/>
    <s v="اتوبيس 28"/>
    <n v="741"/>
    <n v="1"/>
    <x v="33"/>
    <n v="22.23"/>
    <n v="718.77"/>
    <m/>
    <m/>
    <m/>
    <n v="500"/>
    <m/>
    <n v="241"/>
    <n v="218.77"/>
  </r>
  <r>
    <n v="16"/>
    <x v="4"/>
    <n v="2026"/>
    <s v="عماد النجار 4قليوب بيتوينسعوديمدينتي اتوبيس 28"/>
    <x v="42"/>
    <x v="42"/>
    <x v="35"/>
    <x v="4"/>
    <x v="9"/>
    <s v="اتوبيس 28"/>
    <n v="1482"/>
    <n v="1"/>
    <x v="16"/>
    <n v="44.46"/>
    <n v="1437.54"/>
    <m/>
    <m/>
    <m/>
    <n v="1400"/>
    <m/>
    <n v="82"/>
    <n v="37.54"/>
  </r>
  <r>
    <n v="16"/>
    <x v="4"/>
    <n v="2026"/>
    <s v="ممدوح كيلاني6المنيب 1 وردية سعوديمدينتي ميكروباص صيني"/>
    <x v="43"/>
    <x v="43"/>
    <x v="36"/>
    <x v="4"/>
    <x v="9"/>
    <s v="ميكروباص صيني"/>
    <n v="1482"/>
    <n v="1"/>
    <x v="51"/>
    <n v="44.46"/>
    <n v="1437.54"/>
    <m/>
    <m/>
    <m/>
    <n v="1350"/>
    <m/>
    <n v="132"/>
    <n v="87.539999999999992"/>
  </r>
  <r>
    <n v="16"/>
    <x v="4"/>
    <n v="2026"/>
    <s v="ممدوح كيلاني4المنيب 2 وردية سعوديمدينتي ميكروباص صيني"/>
    <x v="44"/>
    <x v="44"/>
    <x v="37"/>
    <x v="4"/>
    <x v="9"/>
    <s v="ميكروباص صيني"/>
    <n v="2965"/>
    <n v="1"/>
    <x v="52"/>
    <n v="88.95"/>
    <n v="2876.05"/>
    <m/>
    <m/>
    <m/>
    <n v="2600"/>
    <m/>
    <n v="365"/>
    <n v="276.05"/>
  </r>
  <r>
    <n v="16"/>
    <x v="4"/>
    <n v="2026"/>
    <s v="فرج 5حلوان 2 ورديةسعوديمدينتي اتوبيس 28"/>
    <x v="45"/>
    <x v="45"/>
    <x v="28"/>
    <x v="4"/>
    <x v="9"/>
    <s v="اتوبيس 28"/>
    <n v="4634"/>
    <n v="1"/>
    <x v="19"/>
    <n v="139.01999999999998"/>
    <n v="4494.9799999999996"/>
    <m/>
    <m/>
    <m/>
    <n v="4100"/>
    <m/>
    <n v="534"/>
    <n v="394.98"/>
  </r>
  <r>
    <n v="16"/>
    <x v="4"/>
    <n v="2026"/>
    <s v="سيد الحاويالحلميةسعوديمدينتي اتوبيس 28"/>
    <x v="46"/>
    <x v="46"/>
    <x v="38"/>
    <x v="4"/>
    <x v="9"/>
    <s v="اتوبيس 28"/>
    <n v="4634"/>
    <n v="1"/>
    <x v="7"/>
    <n v="139.01999999999998"/>
    <n v="4494.9799999999996"/>
    <m/>
    <m/>
    <m/>
    <n v="3750"/>
    <m/>
    <n v="884"/>
    <n v="744.98"/>
  </r>
  <r>
    <n v="16"/>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17"/>
    <x v="4"/>
    <n v="2026"/>
    <s v="مصطفي قليوبقليوب FIRST STARTم.نصر ميكروباص صيني"/>
    <x v="0"/>
    <x v="0"/>
    <x v="0"/>
    <x v="0"/>
    <x v="0"/>
    <s v="ميكروباص صيني"/>
    <n v="1250"/>
    <n v="1"/>
    <x v="35"/>
    <n v="37.5"/>
    <n v="1212.5"/>
    <m/>
    <m/>
    <m/>
    <n v="1200"/>
    <m/>
    <n v="50"/>
    <n v="12.5"/>
  </r>
  <r>
    <n v="17"/>
    <x v="4"/>
    <n v="2026"/>
    <s v="عمرو برعي الجراجFLITCH AND GRAINالتجمع ميكروباص صيني"/>
    <x v="2"/>
    <x v="2"/>
    <x v="2"/>
    <x v="1"/>
    <x v="1"/>
    <s v="ميكروباص صيني"/>
    <n v="1300"/>
    <n v="1"/>
    <x v="23"/>
    <n v="39"/>
    <n v="1261"/>
    <m/>
    <m/>
    <m/>
    <n v="1050"/>
    <m/>
    <n v="250"/>
    <n v="211"/>
  </r>
  <r>
    <n v="17"/>
    <x v="4"/>
    <n v="2026"/>
    <s v="مصطفي الف مسكنالف مسكن 3 ورديةنجمة هليوبوليسالتجمع اتوبيس 28"/>
    <x v="3"/>
    <x v="3"/>
    <x v="3"/>
    <x v="2"/>
    <x v="1"/>
    <s v="اتوبيس 28"/>
    <n v="4297"/>
    <n v="1"/>
    <x v="29"/>
    <n v="128.91"/>
    <n v="4168.09"/>
    <m/>
    <m/>
    <m/>
    <n v="3800"/>
    <m/>
    <n v="497"/>
    <n v="368.09000000000003"/>
  </r>
  <r>
    <n v="17"/>
    <x v="4"/>
    <n v="2026"/>
    <s v="ممدوح كيلاني1قليوب 3 وردية نجمة هليوبوليسالتجمع اتوبيس 28"/>
    <x v="5"/>
    <x v="5"/>
    <x v="5"/>
    <x v="2"/>
    <x v="1"/>
    <s v="اتوبيس 28"/>
    <n v="4297"/>
    <n v="1"/>
    <x v="55"/>
    <n v="128.91"/>
    <n v="4168.09"/>
    <m/>
    <m/>
    <m/>
    <n v="3900"/>
    <m/>
    <n v="397"/>
    <n v="268.09000000000003"/>
  </r>
  <r>
    <n v="17"/>
    <x v="4"/>
    <n v="2026"/>
    <s v="ممدوح كيلاني3المنيب 3وردية نجمة هليوبوليسالتجمع ميكروباص"/>
    <x v="52"/>
    <x v="53"/>
    <x v="6"/>
    <x v="2"/>
    <x v="1"/>
    <s v="ميكروباص"/>
    <n v="3600"/>
    <n v="1"/>
    <x v="56"/>
    <n v="108"/>
    <n v="3492"/>
    <m/>
    <m/>
    <m/>
    <n v="2700"/>
    <m/>
    <n v="900"/>
    <n v="792"/>
  </r>
  <r>
    <n v="17"/>
    <x v="4"/>
    <n v="2026"/>
    <s v="بكرقليوب 1 ورديةنجمة هليوبوليسالتجمع ميكروباص"/>
    <x v="58"/>
    <x v="59"/>
    <x v="4"/>
    <x v="2"/>
    <x v="1"/>
    <s v="ميكروباص"/>
    <n v="1400"/>
    <n v="1"/>
    <x v="35"/>
    <n v="42"/>
    <n v="1358"/>
    <m/>
    <m/>
    <m/>
    <n v="1200"/>
    <m/>
    <n v="200"/>
    <n v="158"/>
  </r>
  <r>
    <n v="17"/>
    <x v="4"/>
    <n v="2026"/>
    <s v="رجب سلامة 1المرج لوجستيكااكتوبر هاي اس "/>
    <x v="7"/>
    <x v="7"/>
    <x v="7"/>
    <x v="3"/>
    <x v="2"/>
    <s v="هاي اس "/>
    <n v="2195"/>
    <n v="1"/>
    <x v="22"/>
    <n v="65.849999999999994"/>
    <n v="2129.15"/>
    <m/>
    <m/>
    <m/>
    <n v="2000"/>
    <m/>
    <n v="195"/>
    <n v="129.15"/>
  </r>
  <r>
    <n v="17"/>
    <x v="4"/>
    <n v="2026"/>
    <s v="رجب سلامة 2 نكلا حضورلوجستيكااكتوبر هاي اس "/>
    <x v="11"/>
    <x v="11"/>
    <x v="10"/>
    <x v="3"/>
    <x v="2"/>
    <s v="هاي اس "/>
    <n v="1024"/>
    <n v="1"/>
    <x v="45"/>
    <n v="30.72"/>
    <n v="993.28"/>
    <m/>
    <m/>
    <m/>
    <n v="1000"/>
    <m/>
    <n v="24"/>
    <n v="-6.7199999999999989"/>
  </r>
  <r>
    <n v="17"/>
    <x v="4"/>
    <n v="2026"/>
    <s v="احمد السيدالمنيب 3وردية لوجستيكااكتوبر هاي اس "/>
    <x v="8"/>
    <x v="8"/>
    <x v="6"/>
    <x v="3"/>
    <x v="2"/>
    <s v="هاي اس "/>
    <n v="4831"/>
    <n v="1"/>
    <x v="50"/>
    <n v="144.93"/>
    <n v="4686.07"/>
    <m/>
    <m/>
    <m/>
    <n v="4000"/>
    <m/>
    <n v="831"/>
    <n v="686.06999999999994"/>
  </r>
  <r>
    <n v="17"/>
    <x v="4"/>
    <n v="2026"/>
    <s v="حسام سعيد1القناطر 3 ورديةلوجستيكااكتوبر هاي اس "/>
    <x v="9"/>
    <x v="9"/>
    <x v="8"/>
    <x v="3"/>
    <x v="2"/>
    <s v="هاي اس "/>
    <n v="4391"/>
    <n v="1"/>
    <x v="6"/>
    <n v="131.72999999999999"/>
    <n v="4259.2700000000004"/>
    <m/>
    <m/>
    <m/>
    <n v="3400"/>
    <m/>
    <n v="991"/>
    <n v="859.27"/>
  </r>
  <r>
    <n v="17"/>
    <x v="4"/>
    <n v="2026"/>
    <s v="حسام سعيد 2نكلا انصرافلوجستيكااكتوبر هاي اس "/>
    <x v="10"/>
    <x v="10"/>
    <x v="9"/>
    <x v="3"/>
    <x v="2"/>
    <s v="هاي اس "/>
    <n v="1024"/>
    <n v="1"/>
    <x v="18"/>
    <n v="30.72"/>
    <n v="993.28"/>
    <m/>
    <m/>
    <m/>
    <n v="900"/>
    <m/>
    <n v="124"/>
    <n v="93.28"/>
  </r>
  <r>
    <n v="17"/>
    <x v="4"/>
    <n v="2026"/>
    <s v="محمد رضا المنوفية لوجستيكااكتوبر هاي اس "/>
    <x v="13"/>
    <x v="13"/>
    <x v="12"/>
    <x v="3"/>
    <x v="2"/>
    <s v="هاي اس "/>
    <n v="2634"/>
    <n v="1"/>
    <x v="20"/>
    <n v="79.02"/>
    <n v="2554.98"/>
    <m/>
    <m/>
    <m/>
    <n v="2150"/>
    <m/>
    <n v="484"/>
    <n v="404.98"/>
  </r>
  <r>
    <n v="17"/>
    <x v="4"/>
    <n v="2026"/>
    <s v="مصطفي شكيويالجلاتمةلوجستيكااكتوبر كوستر "/>
    <x v="14"/>
    <x v="14"/>
    <x v="13"/>
    <x v="3"/>
    <x v="2"/>
    <s v="كوستر "/>
    <n v="3220"/>
    <n v="1"/>
    <x v="58"/>
    <n v="96.6"/>
    <n v="3123.4"/>
    <m/>
    <m/>
    <m/>
    <n v="2750"/>
    <m/>
    <n v="470"/>
    <n v="373.4"/>
  </r>
  <r>
    <n v="17"/>
    <x v="4"/>
    <n v="2026"/>
    <s v="وديع 1الفيوم 1لوجستيكااكتوبر هاي اس "/>
    <x v="16"/>
    <x v="16"/>
    <x v="15"/>
    <x v="3"/>
    <x v="2"/>
    <s v="هاي اس "/>
    <n v="2662"/>
    <n v="1"/>
    <x v="42"/>
    <n v="79.86"/>
    <n v="2582.14"/>
    <m/>
    <m/>
    <m/>
    <n v="2250"/>
    <m/>
    <n v="412"/>
    <n v="332.14"/>
  </r>
  <r>
    <n v="17"/>
    <x v="4"/>
    <n v="2026"/>
    <s v="وديع 2الفيوم 2لوجستيكااكتوبر هاي اس "/>
    <x v="17"/>
    <x v="17"/>
    <x v="16"/>
    <x v="3"/>
    <x v="2"/>
    <s v="هاي اس "/>
    <n v="2662"/>
    <n v="1"/>
    <x v="42"/>
    <n v="79.86"/>
    <n v="2582.14"/>
    <m/>
    <m/>
    <m/>
    <n v="2250"/>
    <m/>
    <n v="412"/>
    <n v="332.14"/>
  </r>
  <r>
    <n v="17"/>
    <x v="4"/>
    <n v="2026"/>
    <s v="احمد عويس المعادي لوجستيكاابورواش هاي اس "/>
    <x v="18"/>
    <x v="18"/>
    <x v="17"/>
    <x v="3"/>
    <x v="3"/>
    <s v="هاي اس "/>
    <n v="2049"/>
    <n v="1"/>
    <x v="59"/>
    <n v="61.47"/>
    <n v="1987.53"/>
    <m/>
    <m/>
    <m/>
    <n v="1650"/>
    <m/>
    <n v="399"/>
    <n v="337.53"/>
  </r>
  <r>
    <n v="17"/>
    <x v="4"/>
    <n v="2026"/>
    <s v="محمد جمال القناطر لوجستيكاابورواش سوزوكي"/>
    <x v="20"/>
    <x v="20"/>
    <x v="18"/>
    <x v="3"/>
    <x v="3"/>
    <s v="سوزوكي"/>
    <n v="1536"/>
    <n v="1"/>
    <x v="45"/>
    <n v="46.08"/>
    <n v="1489.92"/>
    <m/>
    <m/>
    <m/>
    <n v="1000"/>
    <m/>
    <n v="536"/>
    <n v="489.92"/>
  </r>
  <r>
    <n v="17"/>
    <x v="4"/>
    <n v="2026"/>
    <s v="محمد عزمي حدائق اكتوبر لوجستيكااكتوبر هاي اس "/>
    <x v="12"/>
    <x v="12"/>
    <x v="11"/>
    <x v="3"/>
    <x v="2"/>
    <s v="هاي اس "/>
    <n v="1903"/>
    <n v="1"/>
    <x v="57"/>
    <n v="57.089999999999996"/>
    <n v="1845.91"/>
    <m/>
    <m/>
    <m/>
    <n v="1600"/>
    <m/>
    <n v="303"/>
    <n v="245.91"/>
  </r>
  <r>
    <n v="17"/>
    <x v="4"/>
    <n v="2026"/>
    <s v="سعيد كمال م.نصر لوجستيكااكتوبر هاي اس "/>
    <x v="15"/>
    <x v="15"/>
    <x v="14"/>
    <x v="3"/>
    <x v="2"/>
    <s v="هاي اس "/>
    <n v="3367"/>
    <n v="1"/>
    <x v="52"/>
    <n v="101.00999999999999"/>
    <n v="3265.99"/>
    <m/>
    <m/>
    <m/>
    <n v="2600"/>
    <m/>
    <n v="767"/>
    <n v="665.99"/>
  </r>
  <r>
    <n v="17"/>
    <x v="4"/>
    <n v="2026"/>
    <s v="عماد النجار1المرج 2ورديةسعوديالمخاذناتوبيس 28"/>
    <x v="22"/>
    <x v="22"/>
    <x v="19"/>
    <x v="4"/>
    <x v="4"/>
    <s v="اتوبيس 28"/>
    <n v="4119"/>
    <n v="1"/>
    <x v="38"/>
    <n v="123.57"/>
    <n v="3995.43"/>
    <m/>
    <m/>
    <m/>
    <n v="4800"/>
    <m/>
    <n v="-681"/>
    <n v="-804.56999999999994"/>
  </r>
  <r>
    <n v="17"/>
    <x v="4"/>
    <n v="2026"/>
    <s v="عماد النجار2المؤسسة 2ورديةسعوديالمخاذناتوبيس 28"/>
    <x v="23"/>
    <x v="23"/>
    <x v="20"/>
    <x v="4"/>
    <x v="4"/>
    <s v="اتوبيس 28"/>
    <n v="3884"/>
    <n v="1"/>
    <x v="39"/>
    <n v="116.52"/>
    <n v="3767.48"/>
    <m/>
    <m/>
    <m/>
    <n v="4500"/>
    <m/>
    <n v="-616"/>
    <n v="-732.52"/>
  </r>
  <r>
    <n v="17"/>
    <x v="4"/>
    <n v="2026"/>
    <s v="ايمن الفقيالدائري 1ورديةسعوديالمخاذناتوبيس 28"/>
    <x v="59"/>
    <x v="60"/>
    <x v="21"/>
    <x v="4"/>
    <x v="4"/>
    <s v="اتوبيس 28"/>
    <n v="2448"/>
    <n v="1"/>
    <x v="60"/>
    <n v="73.44"/>
    <n v="2374.56"/>
    <m/>
    <m/>
    <m/>
    <n v="2650"/>
    <m/>
    <n v="-202"/>
    <n v="-275.44"/>
  </r>
  <r>
    <n v="17"/>
    <x v="4"/>
    <n v="2026"/>
    <s v="عبد الرحمن1الهرم سعوديدريماتوبيس 28"/>
    <x v="25"/>
    <x v="25"/>
    <x v="22"/>
    <x v="4"/>
    <x v="5"/>
    <s v="اتوبيس 28"/>
    <n v="994"/>
    <n v="1"/>
    <x v="40"/>
    <n v="29.82"/>
    <n v="964.18"/>
    <m/>
    <m/>
    <m/>
    <n v="850"/>
    <m/>
    <n v="144"/>
    <n v="114.18"/>
  </r>
  <r>
    <n v="17"/>
    <x v="4"/>
    <n v="2026"/>
    <s v="عبد الرحمن2المؤسسةسعوديدريماتوبيس 28"/>
    <x v="26"/>
    <x v="26"/>
    <x v="23"/>
    <x v="4"/>
    <x v="5"/>
    <s v="اتوبيس 28"/>
    <n v="994"/>
    <n v="1"/>
    <x v="40"/>
    <n v="29.82"/>
    <n v="964.18"/>
    <m/>
    <m/>
    <m/>
    <n v="850"/>
    <m/>
    <n v="144"/>
    <n v="114.18"/>
  </r>
  <r>
    <n v="17"/>
    <x v="4"/>
    <n v="2026"/>
    <s v="فرج 1حلوانسعوديهايد باركاتوبيس 28"/>
    <x v="27"/>
    <x v="27"/>
    <x v="24"/>
    <x v="4"/>
    <x v="6"/>
    <s v="اتوبيس 28"/>
    <n v="4634"/>
    <n v="1"/>
    <x v="7"/>
    <n v="139.01999999999998"/>
    <n v="4494.9799999999996"/>
    <m/>
    <m/>
    <m/>
    <n v="3750"/>
    <m/>
    <n v="884"/>
    <n v="744.98"/>
  </r>
  <r>
    <n v="17"/>
    <x v="4"/>
    <n v="2026"/>
    <s v="فرج 6حلوان مبيتسعوديهايد باركاتوبيس 28"/>
    <x v="49"/>
    <x v="50"/>
    <x v="41"/>
    <x v="4"/>
    <x v="6"/>
    <s v="اتوبيس 28"/>
    <n v="1482"/>
    <n v="1"/>
    <x v="21"/>
    <n v="44.46"/>
    <n v="1437.54"/>
    <m/>
    <m/>
    <m/>
    <n v="750"/>
    <m/>
    <n v="732"/>
    <n v="687.54"/>
  </r>
  <r>
    <n v="17"/>
    <x v="4"/>
    <n v="2026"/>
    <s v="ممدوح كيلاني 3القومية سعوديهايد باركميكروباص صيني"/>
    <x v="28"/>
    <x v="28"/>
    <x v="25"/>
    <x v="4"/>
    <x v="6"/>
    <s v="ميكروباص صيني"/>
    <n v="2965"/>
    <n v="1"/>
    <x v="13"/>
    <n v="88.95"/>
    <n v="2876.05"/>
    <m/>
    <m/>
    <m/>
    <n v="2500"/>
    <m/>
    <n v="465"/>
    <n v="376.05"/>
  </r>
  <r>
    <n v="17"/>
    <x v="4"/>
    <n v="2026"/>
    <s v="محمد جمال طوسونالمنيبسعوديهايد باركاتوبيس 28"/>
    <x v="47"/>
    <x v="47"/>
    <x v="39"/>
    <x v="4"/>
    <x v="6"/>
    <s v="اتوبيس 28"/>
    <n v="4634"/>
    <n v="1"/>
    <x v="29"/>
    <n v="139.01999999999998"/>
    <n v="4494.9799999999996"/>
    <m/>
    <m/>
    <m/>
    <n v="3800"/>
    <m/>
    <n v="834"/>
    <n v="694.98"/>
  </r>
  <r>
    <n v="17"/>
    <x v="4"/>
    <n v="2026"/>
    <s v="مصطفي رشدي1المنيب 2 ورديةسعوديميفيداميكروباص صيني"/>
    <x v="29"/>
    <x v="29"/>
    <x v="26"/>
    <x v="4"/>
    <x v="7"/>
    <s v="ميكروباص صيني"/>
    <n v="2965"/>
    <n v="1"/>
    <x v="20"/>
    <n v="88.95"/>
    <n v="2876.05"/>
    <m/>
    <m/>
    <m/>
    <n v="2150"/>
    <m/>
    <n v="815"/>
    <n v="726.05"/>
  </r>
  <r>
    <n v="17"/>
    <x v="4"/>
    <n v="2026"/>
    <s v="فرج 2حلوان 2 ورديةسعوديميفيداميكروباص صيني"/>
    <x v="31"/>
    <x v="31"/>
    <x v="28"/>
    <x v="4"/>
    <x v="7"/>
    <s v="ميكروباص صيني"/>
    <n v="2965"/>
    <n v="1"/>
    <x v="42"/>
    <n v="88.95"/>
    <n v="2876.05"/>
    <m/>
    <m/>
    <m/>
    <n v="2250"/>
    <m/>
    <n v="715"/>
    <n v="626.04999999999995"/>
  </r>
  <r>
    <n v="17"/>
    <x v="4"/>
    <n v="2026"/>
    <s v="فرج 3حلوان 2 ورديةسعوديالقطاميةاتوبيس 28"/>
    <x v="32"/>
    <x v="32"/>
    <x v="28"/>
    <x v="4"/>
    <x v="8"/>
    <s v="اتوبيس 28"/>
    <n v="3415"/>
    <n v="1"/>
    <x v="6"/>
    <n v="102.45"/>
    <n v="3312.55"/>
    <m/>
    <m/>
    <m/>
    <n v="3400"/>
    <m/>
    <n v="15"/>
    <n v="-87.45"/>
  </r>
  <r>
    <n v="17"/>
    <x v="4"/>
    <n v="2026"/>
    <s v="فرج 4مايو ورديةسعوديالقطاميةميكروباص"/>
    <x v="33"/>
    <x v="33"/>
    <x v="29"/>
    <x v="4"/>
    <x v="8"/>
    <s v="ميكروباص"/>
    <n v="1222"/>
    <n v="1"/>
    <x v="43"/>
    <n v="36.659999999999997"/>
    <n v="1185.3399999999999"/>
    <m/>
    <m/>
    <m/>
    <n v="1180"/>
    <m/>
    <n v="42"/>
    <n v="5.3400000000000034"/>
  </r>
  <r>
    <n v="17"/>
    <x v="4"/>
    <n v="2026"/>
    <s v="مصطفي رشدي3المنيب5شفتسعوديالقطاميةاتوبيس 28"/>
    <x v="34"/>
    <x v="34"/>
    <x v="30"/>
    <x v="4"/>
    <x v="8"/>
    <s v="اتوبيس 28"/>
    <n v="2649"/>
    <n v="1"/>
    <x v="44"/>
    <n v="79.47"/>
    <n v="2569.5300000000002"/>
    <m/>
    <m/>
    <m/>
    <n v="2060"/>
    <m/>
    <n v="589"/>
    <n v="509.53"/>
  </r>
  <r>
    <n v="17"/>
    <x v="4"/>
    <n v="2026"/>
    <s v="مصطفي رشدي4المنيب Wصباحيةسعوديالقطاميةاتوبيس 28"/>
    <x v="35"/>
    <x v="35"/>
    <x v="31"/>
    <x v="4"/>
    <x v="8"/>
    <s v="اتوبيس 28"/>
    <n v="1059"/>
    <n v="1"/>
    <x v="45"/>
    <n v="31.77"/>
    <n v="1027.23"/>
    <m/>
    <m/>
    <m/>
    <n v="1000"/>
    <m/>
    <n v="59"/>
    <n v="27.23"/>
  </r>
  <r>
    <n v="17"/>
    <x v="4"/>
    <n v="2026"/>
    <s v="مصطفي رشدي5صقر 2 ورديةسعوديالقطاميةاتوبيس 28"/>
    <x v="36"/>
    <x v="36"/>
    <x v="32"/>
    <x v="4"/>
    <x v="8"/>
    <s v="اتوبيس 28"/>
    <n v="2120"/>
    <n v="1"/>
    <x v="46"/>
    <n v="63.599999999999994"/>
    <n v="2056.4"/>
    <m/>
    <m/>
    <m/>
    <n v="1780"/>
    <m/>
    <n v="340"/>
    <n v="276.39999999999998"/>
  </r>
  <r>
    <n v="17"/>
    <x v="4"/>
    <n v="2026"/>
    <s v="مصطفي رشدي6المنيب 2 ورديةسعوديالقطاميةاتوبيس 28"/>
    <x v="50"/>
    <x v="51"/>
    <x v="26"/>
    <x v="4"/>
    <x v="8"/>
    <s v="اتوبيس 28"/>
    <n v="3944"/>
    <n v="1"/>
    <x v="5"/>
    <n v="118.32"/>
    <n v="3825.68"/>
    <m/>
    <m/>
    <m/>
    <n v="3600"/>
    <m/>
    <n v="344"/>
    <n v="225.68"/>
  </r>
  <r>
    <n v="17"/>
    <x v="4"/>
    <n v="2026"/>
    <s v="كرم ترك 1قليوب 2 ورديةسعوديالقطاميةاتوبيس 28"/>
    <x v="37"/>
    <x v="37"/>
    <x v="33"/>
    <x v="4"/>
    <x v="8"/>
    <s v="اتوبيس 28"/>
    <n v="3959"/>
    <n v="1"/>
    <x v="47"/>
    <n v="118.77"/>
    <n v="3840.23"/>
    <m/>
    <m/>
    <m/>
    <n v="4200"/>
    <m/>
    <n v="-241"/>
    <n v="-359.77"/>
  </r>
  <r>
    <n v="17"/>
    <x v="4"/>
    <n v="2026"/>
    <s v="كرم ترك 2قليوب 2 ورديةسعوديمدينتي اتوبيس 28"/>
    <x v="39"/>
    <x v="39"/>
    <x v="33"/>
    <x v="4"/>
    <x v="9"/>
    <s v="اتوبيس 28"/>
    <n v="4634"/>
    <n v="1"/>
    <x v="49"/>
    <n v="139.01999999999998"/>
    <n v="4494.9799999999996"/>
    <m/>
    <m/>
    <m/>
    <n v="4150"/>
    <m/>
    <n v="484"/>
    <n v="344.98"/>
  </r>
  <r>
    <n v="17"/>
    <x v="4"/>
    <n v="2026"/>
    <s v="كرم ترك 3قليوب 1 ورديةسعوديمدينتي اتوبيس 28"/>
    <x v="40"/>
    <x v="40"/>
    <x v="4"/>
    <x v="4"/>
    <x v="9"/>
    <s v="اتوبيس 28"/>
    <n v="4634"/>
    <n v="1"/>
    <x v="50"/>
    <n v="139.01999999999998"/>
    <n v="4494.9799999999996"/>
    <m/>
    <m/>
    <m/>
    <n v="4000"/>
    <m/>
    <n v="634"/>
    <n v="494.98"/>
  </r>
  <r>
    <n v="17"/>
    <x v="4"/>
    <n v="2026"/>
    <s v="كرم ترك 4عدلي منصور شفتسعوديمدينتي اتوبيس 28"/>
    <x v="41"/>
    <x v="41"/>
    <x v="34"/>
    <x v="4"/>
    <x v="9"/>
    <s v="اتوبيس 28"/>
    <n v="741"/>
    <n v="1"/>
    <x v="33"/>
    <n v="22.23"/>
    <n v="718.77"/>
    <m/>
    <m/>
    <m/>
    <n v="500"/>
    <m/>
    <n v="241"/>
    <n v="218.77"/>
  </r>
  <r>
    <n v="17"/>
    <x v="4"/>
    <n v="2026"/>
    <s v="عماد النجار 4قليوب بيتوينسعوديمدينتي اتوبيس 28"/>
    <x v="42"/>
    <x v="42"/>
    <x v="35"/>
    <x v="4"/>
    <x v="9"/>
    <s v="اتوبيس 28"/>
    <n v="1482"/>
    <n v="1"/>
    <x v="16"/>
    <n v="44.46"/>
    <n v="1437.54"/>
    <m/>
    <m/>
    <m/>
    <n v="1400"/>
    <m/>
    <n v="82"/>
    <n v="37.54"/>
  </r>
  <r>
    <n v="17"/>
    <x v="4"/>
    <n v="2026"/>
    <s v="ممدوح كيلاني6المنيب 1 وردية سعوديمدينتي ميكروباص صيني"/>
    <x v="43"/>
    <x v="43"/>
    <x v="36"/>
    <x v="4"/>
    <x v="9"/>
    <s v="ميكروباص صيني"/>
    <n v="1482"/>
    <n v="1"/>
    <x v="51"/>
    <n v="44.46"/>
    <n v="1437.54"/>
    <m/>
    <m/>
    <m/>
    <n v="1350"/>
    <m/>
    <n v="132"/>
    <n v="87.539999999999992"/>
  </r>
  <r>
    <n v="17"/>
    <x v="4"/>
    <n v="2026"/>
    <s v="ممدوح كيلاني4المنيب 2 وردية سعوديمدينتي ميكروباص صيني"/>
    <x v="44"/>
    <x v="44"/>
    <x v="37"/>
    <x v="4"/>
    <x v="9"/>
    <s v="ميكروباص صيني"/>
    <n v="2965"/>
    <n v="1"/>
    <x v="52"/>
    <n v="88.95"/>
    <n v="2876.05"/>
    <m/>
    <m/>
    <m/>
    <n v="2600"/>
    <m/>
    <n v="365"/>
    <n v="276.05"/>
  </r>
  <r>
    <n v="17"/>
    <x v="4"/>
    <n v="2026"/>
    <s v="فرج 5حلوان 2 ورديةسعوديمدينتي اتوبيس 28"/>
    <x v="45"/>
    <x v="45"/>
    <x v="28"/>
    <x v="4"/>
    <x v="9"/>
    <s v="اتوبيس 28"/>
    <n v="4634"/>
    <n v="1"/>
    <x v="19"/>
    <n v="139.01999999999998"/>
    <n v="4494.9799999999996"/>
    <m/>
    <m/>
    <m/>
    <n v="4100"/>
    <m/>
    <n v="534"/>
    <n v="394.98"/>
  </r>
  <r>
    <n v="17"/>
    <x v="4"/>
    <n v="2026"/>
    <s v="سيد الحاويالحلميةسعوديمدينتي اتوبيس 28"/>
    <x v="46"/>
    <x v="46"/>
    <x v="38"/>
    <x v="4"/>
    <x v="9"/>
    <s v="اتوبيس 28"/>
    <n v="4634"/>
    <n v="1"/>
    <x v="7"/>
    <n v="139.01999999999998"/>
    <n v="4494.9799999999996"/>
    <m/>
    <m/>
    <m/>
    <n v="3750"/>
    <m/>
    <n v="884"/>
    <n v="744.98"/>
  </r>
  <r>
    <n v="17"/>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18"/>
    <x v="4"/>
    <n v="2026"/>
    <s v="مصطفي قليوبقليوب FIRST STARTم.نصر ميكروباص صيني"/>
    <x v="0"/>
    <x v="0"/>
    <x v="0"/>
    <x v="0"/>
    <x v="0"/>
    <s v="ميكروباص صيني"/>
    <n v="1250"/>
    <n v="1"/>
    <x v="35"/>
    <n v="37.5"/>
    <n v="1212.5"/>
    <m/>
    <m/>
    <m/>
    <n v="1200"/>
    <m/>
    <n v="50"/>
    <n v="12.5"/>
  </r>
  <r>
    <n v="18"/>
    <x v="4"/>
    <n v="2026"/>
    <s v="عمرو برعي الجراجFLITCH AND GRAINالتجمع ميكروباص صيني"/>
    <x v="2"/>
    <x v="2"/>
    <x v="2"/>
    <x v="1"/>
    <x v="1"/>
    <s v="ميكروباص صيني"/>
    <n v="1300"/>
    <n v="1"/>
    <x v="23"/>
    <n v="39"/>
    <n v="1261"/>
    <m/>
    <m/>
    <m/>
    <n v="1050"/>
    <m/>
    <n v="250"/>
    <n v="211"/>
  </r>
  <r>
    <n v="18"/>
    <x v="4"/>
    <n v="2026"/>
    <s v="مصطفي الف مسكنالف مسكن 3 ورديةنجمة هليوبوليسالتجمع اتوبيس 28"/>
    <x v="3"/>
    <x v="3"/>
    <x v="3"/>
    <x v="2"/>
    <x v="1"/>
    <s v="اتوبيس 28"/>
    <n v="4297"/>
    <n v="1"/>
    <x v="29"/>
    <n v="128.91"/>
    <n v="4168.09"/>
    <m/>
    <m/>
    <m/>
    <n v="3800"/>
    <m/>
    <n v="497"/>
    <n v="368.09000000000003"/>
  </r>
  <r>
    <n v="18"/>
    <x v="4"/>
    <n v="2026"/>
    <s v="ممدوح كيلاني1قليوب 3 وردية نجمة هليوبوليسالتجمع اتوبيس 28"/>
    <x v="5"/>
    <x v="5"/>
    <x v="5"/>
    <x v="2"/>
    <x v="1"/>
    <s v="اتوبيس 28"/>
    <n v="4297"/>
    <n v="1"/>
    <x v="55"/>
    <n v="128.91"/>
    <n v="4168.09"/>
    <m/>
    <m/>
    <m/>
    <n v="3900"/>
    <m/>
    <n v="397"/>
    <n v="268.09000000000003"/>
  </r>
  <r>
    <n v="18"/>
    <x v="4"/>
    <n v="2026"/>
    <s v="ممدوح كيلاني3المنيب 3وردية نجمة هليوبوليسالتجمع ميكروباص"/>
    <x v="52"/>
    <x v="53"/>
    <x v="6"/>
    <x v="2"/>
    <x v="1"/>
    <s v="ميكروباص"/>
    <n v="3600"/>
    <n v="1"/>
    <x v="56"/>
    <n v="108"/>
    <n v="3492"/>
    <m/>
    <m/>
    <m/>
    <n v="2700"/>
    <m/>
    <n v="900"/>
    <n v="792"/>
  </r>
  <r>
    <n v="18"/>
    <x v="4"/>
    <n v="2026"/>
    <s v="بكرقليوب 1 ورديةنجمة هليوبوليسالتجمع ميكروباص"/>
    <x v="58"/>
    <x v="59"/>
    <x v="4"/>
    <x v="2"/>
    <x v="1"/>
    <s v="ميكروباص"/>
    <n v="1400"/>
    <n v="1"/>
    <x v="35"/>
    <n v="42"/>
    <n v="1358"/>
    <m/>
    <m/>
    <m/>
    <n v="1200"/>
    <m/>
    <n v="200"/>
    <n v="158"/>
  </r>
  <r>
    <n v="18"/>
    <x v="4"/>
    <n v="2026"/>
    <s v="رجب سلامة 1المرج لوجستيكااكتوبر هاي اس "/>
    <x v="7"/>
    <x v="7"/>
    <x v="7"/>
    <x v="3"/>
    <x v="2"/>
    <s v="هاي اس "/>
    <n v="2195"/>
    <n v="1"/>
    <x v="22"/>
    <n v="65.849999999999994"/>
    <n v="2129.15"/>
    <m/>
    <m/>
    <m/>
    <n v="2000"/>
    <m/>
    <n v="195"/>
    <n v="129.15"/>
  </r>
  <r>
    <n v="18"/>
    <x v="4"/>
    <n v="2026"/>
    <s v="رجب سلامة 2 نكلا حضورلوجستيكااكتوبر هاي اس "/>
    <x v="11"/>
    <x v="11"/>
    <x v="10"/>
    <x v="3"/>
    <x v="2"/>
    <s v="هاي اس "/>
    <n v="1024"/>
    <n v="1"/>
    <x v="45"/>
    <n v="30.72"/>
    <n v="993.28"/>
    <m/>
    <m/>
    <m/>
    <n v="1000"/>
    <m/>
    <n v="24"/>
    <n v="-6.7199999999999989"/>
  </r>
  <r>
    <n v="18"/>
    <x v="4"/>
    <n v="2026"/>
    <s v="احمد السيدالمنيب 3وردية لوجستيكااكتوبر هاي اس "/>
    <x v="8"/>
    <x v="8"/>
    <x v="6"/>
    <x v="3"/>
    <x v="2"/>
    <s v="هاي اس "/>
    <n v="4831"/>
    <n v="1"/>
    <x v="50"/>
    <n v="144.93"/>
    <n v="4686.07"/>
    <m/>
    <m/>
    <m/>
    <n v="4000"/>
    <m/>
    <n v="831"/>
    <n v="686.06999999999994"/>
  </r>
  <r>
    <n v="18"/>
    <x v="4"/>
    <n v="2026"/>
    <s v="حسام سعيد1القناطر 3 ورديةلوجستيكااكتوبر هاي اس "/>
    <x v="9"/>
    <x v="9"/>
    <x v="8"/>
    <x v="3"/>
    <x v="2"/>
    <s v="هاي اس "/>
    <n v="4391"/>
    <n v="1"/>
    <x v="6"/>
    <n v="131.72999999999999"/>
    <n v="4259.2700000000004"/>
    <m/>
    <m/>
    <m/>
    <n v="3400"/>
    <m/>
    <n v="991"/>
    <n v="859.27"/>
  </r>
  <r>
    <n v="18"/>
    <x v="4"/>
    <n v="2026"/>
    <s v="حسام سعيد 2نكلا انصرافلوجستيكااكتوبر هاي اس "/>
    <x v="10"/>
    <x v="10"/>
    <x v="9"/>
    <x v="3"/>
    <x v="2"/>
    <s v="هاي اس "/>
    <n v="1024"/>
    <n v="1"/>
    <x v="18"/>
    <n v="30.72"/>
    <n v="993.28"/>
    <m/>
    <m/>
    <m/>
    <n v="900"/>
    <m/>
    <n v="124"/>
    <n v="93.28"/>
  </r>
  <r>
    <n v="18"/>
    <x v="4"/>
    <n v="2026"/>
    <s v="محمد رضا المنوفية لوجستيكااكتوبر هاي اس "/>
    <x v="13"/>
    <x v="13"/>
    <x v="12"/>
    <x v="3"/>
    <x v="2"/>
    <s v="هاي اس "/>
    <n v="2634"/>
    <n v="1"/>
    <x v="20"/>
    <n v="79.02"/>
    <n v="2554.98"/>
    <m/>
    <m/>
    <m/>
    <n v="2150"/>
    <m/>
    <n v="484"/>
    <n v="404.98"/>
  </r>
  <r>
    <n v="18"/>
    <x v="4"/>
    <n v="2026"/>
    <s v="مصطفي شكيويالجلاتمةلوجستيكااكتوبر كوستر "/>
    <x v="14"/>
    <x v="14"/>
    <x v="13"/>
    <x v="3"/>
    <x v="2"/>
    <s v="كوستر "/>
    <n v="3220"/>
    <n v="1"/>
    <x v="58"/>
    <n v="96.6"/>
    <n v="3123.4"/>
    <m/>
    <m/>
    <m/>
    <n v="2750"/>
    <m/>
    <n v="470"/>
    <n v="373.4"/>
  </r>
  <r>
    <n v="18"/>
    <x v="4"/>
    <n v="2026"/>
    <s v="وديع 1الفيوم 1لوجستيكااكتوبر هاي اس "/>
    <x v="16"/>
    <x v="16"/>
    <x v="15"/>
    <x v="3"/>
    <x v="2"/>
    <s v="هاي اس "/>
    <n v="2662"/>
    <n v="1"/>
    <x v="42"/>
    <n v="79.86"/>
    <n v="2582.14"/>
    <m/>
    <m/>
    <m/>
    <n v="2250"/>
    <m/>
    <n v="412"/>
    <n v="332.14"/>
  </r>
  <r>
    <n v="18"/>
    <x v="4"/>
    <n v="2026"/>
    <s v="وديع 2الفيوم 2لوجستيكااكتوبر هاي اس "/>
    <x v="17"/>
    <x v="17"/>
    <x v="16"/>
    <x v="3"/>
    <x v="2"/>
    <s v="هاي اس "/>
    <n v="2662"/>
    <n v="1"/>
    <x v="42"/>
    <n v="79.86"/>
    <n v="2582.14"/>
    <m/>
    <m/>
    <m/>
    <n v="2250"/>
    <m/>
    <n v="412"/>
    <n v="332.14"/>
  </r>
  <r>
    <n v="18"/>
    <x v="4"/>
    <n v="2026"/>
    <s v="احمد عويس المعادي لوجستيكاابورواش هاي اس "/>
    <x v="18"/>
    <x v="18"/>
    <x v="17"/>
    <x v="3"/>
    <x v="3"/>
    <s v="هاي اس "/>
    <n v="2049"/>
    <n v="1"/>
    <x v="59"/>
    <n v="61.47"/>
    <n v="1987.53"/>
    <m/>
    <m/>
    <m/>
    <n v="1650"/>
    <m/>
    <n v="399"/>
    <n v="337.53"/>
  </r>
  <r>
    <n v="18"/>
    <x v="4"/>
    <n v="2026"/>
    <s v="محمد جمال القناطر لوجستيكاابورواش سوزوكي"/>
    <x v="20"/>
    <x v="20"/>
    <x v="18"/>
    <x v="3"/>
    <x v="3"/>
    <s v="سوزوكي"/>
    <n v="1536"/>
    <n v="1"/>
    <x v="45"/>
    <n v="46.08"/>
    <n v="1489.92"/>
    <m/>
    <m/>
    <m/>
    <n v="1000"/>
    <m/>
    <n v="536"/>
    <n v="489.92"/>
  </r>
  <r>
    <n v="18"/>
    <x v="4"/>
    <n v="2026"/>
    <s v="محمد عزمي حدائق اكتوبر لوجستيكااكتوبر هاي اس "/>
    <x v="12"/>
    <x v="12"/>
    <x v="11"/>
    <x v="3"/>
    <x v="2"/>
    <s v="هاي اس "/>
    <n v="1903"/>
    <n v="1"/>
    <x v="57"/>
    <n v="57.089999999999996"/>
    <n v="1845.91"/>
    <m/>
    <m/>
    <m/>
    <n v="1600"/>
    <m/>
    <n v="303"/>
    <n v="245.91"/>
  </r>
  <r>
    <n v="18"/>
    <x v="4"/>
    <n v="2026"/>
    <s v="سعيد كمال م.نصر لوجستيكااكتوبر هاي اس "/>
    <x v="15"/>
    <x v="15"/>
    <x v="14"/>
    <x v="3"/>
    <x v="2"/>
    <s v="هاي اس "/>
    <n v="3367"/>
    <n v="1"/>
    <x v="52"/>
    <n v="101.00999999999999"/>
    <n v="3265.99"/>
    <m/>
    <m/>
    <m/>
    <n v="2600"/>
    <m/>
    <n v="767"/>
    <n v="665.99"/>
  </r>
  <r>
    <n v="18"/>
    <x v="4"/>
    <n v="2026"/>
    <s v="عماد النجار1المرج 2ورديةسعوديالمخاذناتوبيس 28"/>
    <x v="22"/>
    <x v="22"/>
    <x v="19"/>
    <x v="4"/>
    <x v="4"/>
    <s v="اتوبيس 28"/>
    <n v="4119"/>
    <n v="1"/>
    <x v="38"/>
    <n v="123.57"/>
    <n v="3995.43"/>
    <m/>
    <m/>
    <m/>
    <n v="4800"/>
    <m/>
    <n v="-681"/>
    <n v="-804.56999999999994"/>
  </r>
  <r>
    <n v="18"/>
    <x v="4"/>
    <n v="2026"/>
    <s v="عماد النجار2المؤسسة 2ورديةسعوديالمخاذناتوبيس 28"/>
    <x v="23"/>
    <x v="23"/>
    <x v="20"/>
    <x v="4"/>
    <x v="4"/>
    <s v="اتوبيس 28"/>
    <n v="3884"/>
    <n v="1"/>
    <x v="39"/>
    <n v="116.52"/>
    <n v="3767.48"/>
    <m/>
    <m/>
    <m/>
    <n v="4500"/>
    <m/>
    <n v="-616"/>
    <n v="-732.52"/>
  </r>
  <r>
    <n v="18"/>
    <x v="4"/>
    <n v="2026"/>
    <s v="ايمن الفقيالدائري 1ورديةسعوديالمخاذناتوبيس 28"/>
    <x v="59"/>
    <x v="60"/>
    <x v="21"/>
    <x v="4"/>
    <x v="4"/>
    <s v="اتوبيس 28"/>
    <n v="2448"/>
    <n v="1"/>
    <x v="60"/>
    <n v="73.44"/>
    <n v="2374.56"/>
    <m/>
    <m/>
    <m/>
    <n v="2650"/>
    <m/>
    <n v="-202"/>
    <n v="-275.44"/>
  </r>
  <r>
    <n v="18"/>
    <x v="4"/>
    <n v="2026"/>
    <s v="عبد الرحمن1الهرم سعوديدريماتوبيس 28"/>
    <x v="25"/>
    <x v="25"/>
    <x v="22"/>
    <x v="4"/>
    <x v="5"/>
    <s v="اتوبيس 28"/>
    <n v="994"/>
    <n v="1"/>
    <x v="40"/>
    <n v="29.82"/>
    <n v="964.18"/>
    <m/>
    <m/>
    <m/>
    <n v="850"/>
    <m/>
    <n v="144"/>
    <n v="114.18"/>
  </r>
  <r>
    <n v="18"/>
    <x v="4"/>
    <n v="2026"/>
    <s v="عبد الرحمن2المؤسسةسعوديدريماتوبيس 28"/>
    <x v="26"/>
    <x v="26"/>
    <x v="23"/>
    <x v="4"/>
    <x v="5"/>
    <s v="اتوبيس 28"/>
    <n v="994"/>
    <n v="1"/>
    <x v="40"/>
    <n v="29.82"/>
    <n v="964.18"/>
    <m/>
    <m/>
    <m/>
    <n v="850"/>
    <m/>
    <n v="144"/>
    <n v="114.18"/>
  </r>
  <r>
    <n v="18"/>
    <x v="4"/>
    <n v="2026"/>
    <s v="فرج 1حلوانسعوديهايد باركاتوبيس 28"/>
    <x v="27"/>
    <x v="27"/>
    <x v="24"/>
    <x v="4"/>
    <x v="6"/>
    <s v="اتوبيس 28"/>
    <n v="4634"/>
    <n v="1"/>
    <x v="7"/>
    <n v="139.01999999999998"/>
    <n v="4494.9799999999996"/>
    <m/>
    <m/>
    <m/>
    <n v="3750"/>
    <m/>
    <n v="884"/>
    <n v="744.98"/>
  </r>
  <r>
    <n v="18"/>
    <x v="4"/>
    <n v="2026"/>
    <s v="فرج 6حلوان مبيتسعوديهايد باركاتوبيس 28"/>
    <x v="49"/>
    <x v="50"/>
    <x v="41"/>
    <x v="4"/>
    <x v="6"/>
    <s v="اتوبيس 28"/>
    <n v="1482"/>
    <n v="1"/>
    <x v="21"/>
    <n v="44.46"/>
    <n v="1437.54"/>
    <m/>
    <m/>
    <m/>
    <n v="750"/>
    <m/>
    <n v="732"/>
    <n v="687.54"/>
  </r>
  <r>
    <n v="18"/>
    <x v="4"/>
    <n v="2026"/>
    <s v="ممدوح كيلاني 3القومية سعوديهايد باركميكروباص صيني"/>
    <x v="28"/>
    <x v="28"/>
    <x v="25"/>
    <x v="4"/>
    <x v="6"/>
    <s v="ميكروباص صيني"/>
    <n v="2965"/>
    <n v="1"/>
    <x v="13"/>
    <n v="88.95"/>
    <n v="2876.05"/>
    <m/>
    <m/>
    <m/>
    <n v="2500"/>
    <m/>
    <n v="465"/>
    <n v="376.05"/>
  </r>
  <r>
    <n v="18"/>
    <x v="4"/>
    <n v="2026"/>
    <s v="محمد جمال طوسونالمنيبسعوديهايد باركاتوبيس 28"/>
    <x v="47"/>
    <x v="47"/>
    <x v="39"/>
    <x v="4"/>
    <x v="6"/>
    <s v="اتوبيس 28"/>
    <n v="4634"/>
    <n v="1"/>
    <x v="29"/>
    <n v="139.01999999999998"/>
    <n v="4494.9799999999996"/>
    <m/>
    <m/>
    <m/>
    <n v="3800"/>
    <m/>
    <n v="834"/>
    <n v="694.98"/>
  </r>
  <r>
    <n v="18"/>
    <x v="4"/>
    <n v="2026"/>
    <s v="مصطفي رشدي1المنيب 2 ورديةسعوديميفيداميكروباص صيني"/>
    <x v="29"/>
    <x v="29"/>
    <x v="26"/>
    <x v="4"/>
    <x v="7"/>
    <s v="ميكروباص صيني"/>
    <n v="2965"/>
    <n v="1"/>
    <x v="20"/>
    <n v="88.95"/>
    <n v="2876.05"/>
    <m/>
    <m/>
    <m/>
    <n v="2150"/>
    <m/>
    <n v="815"/>
    <n v="726.05"/>
  </r>
  <r>
    <n v="18"/>
    <x v="4"/>
    <n v="2026"/>
    <s v="فرج 2حلوان 2 ورديةسعوديميفيداميكروباص صيني"/>
    <x v="31"/>
    <x v="31"/>
    <x v="28"/>
    <x v="4"/>
    <x v="7"/>
    <s v="ميكروباص صيني"/>
    <n v="2965"/>
    <n v="1"/>
    <x v="42"/>
    <n v="88.95"/>
    <n v="2876.05"/>
    <m/>
    <m/>
    <m/>
    <n v="2250"/>
    <m/>
    <n v="715"/>
    <n v="626.04999999999995"/>
  </r>
  <r>
    <n v="18"/>
    <x v="4"/>
    <n v="2026"/>
    <s v="فرج 3حلوان 2 ورديةسعوديالقطاميةاتوبيس 28"/>
    <x v="32"/>
    <x v="32"/>
    <x v="28"/>
    <x v="4"/>
    <x v="8"/>
    <s v="اتوبيس 28"/>
    <n v="3415"/>
    <n v="1"/>
    <x v="6"/>
    <n v="102.45"/>
    <n v="3312.55"/>
    <m/>
    <m/>
    <m/>
    <n v="3400"/>
    <m/>
    <n v="15"/>
    <n v="-87.45"/>
  </r>
  <r>
    <n v="18"/>
    <x v="4"/>
    <n v="2026"/>
    <s v="فرج 4مايو ورديةسعوديالقطاميةميكروباص"/>
    <x v="33"/>
    <x v="33"/>
    <x v="29"/>
    <x v="4"/>
    <x v="8"/>
    <s v="ميكروباص"/>
    <n v="1222"/>
    <n v="1"/>
    <x v="43"/>
    <n v="36.659999999999997"/>
    <n v="1185.3399999999999"/>
    <m/>
    <m/>
    <m/>
    <n v="1180"/>
    <m/>
    <n v="42"/>
    <n v="5.3400000000000034"/>
  </r>
  <r>
    <n v="18"/>
    <x v="4"/>
    <n v="2026"/>
    <s v="مصطفي رشدي3المنيب5شفتسعوديالقطاميةاتوبيس 28"/>
    <x v="34"/>
    <x v="34"/>
    <x v="30"/>
    <x v="4"/>
    <x v="8"/>
    <s v="اتوبيس 28"/>
    <n v="2649"/>
    <n v="1"/>
    <x v="44"/>
    <n v="79.47"/>
    <n v="2569.5300000000002"/>
    <m/>
    <m/>
    <m/>
    <n v="2060"/>
    <m/>
    <n v="589"/>
    <n v="509.53"/>
  </r>
  <r>
    <n v="18"/>
    <x v="4"/>
    <n v="2026"/>
    <s v="مصطفي رشدي4المنيب Wصباحيةسعوديالقطاميةاتوبيس 28"/>
    <x v="35"/>
    <x v="35"/>
    <x v="31"/>
    <x v="4"/>
    <x v="8"/>
    <s v="اتوبيس 28"/>
    <n v="1059"/>
    <n v="1"/>
    <x v="45"/>
    <n v="31.77"/>
    <n v="1027.23"/>
    <m/>
    <m/>
    <m/>
    <n v="1000"/>
    <m/>
    <n v="59"/>
    <n v="27.23"/>
  </r>
  <r>
    <n v="18"/>
    <x v="4"/>
    <n v="2026"/>
    <s v="مصطفي رشدي5صقر 2 ورديةسعوديالقطاميةاتوبيس 28"/>
    <x v="36"/>
    <x v="36"/>
    <x v="32"/>
    <x v="4"/>
    <x v="8"/>
    <s v="اتوبيس 28"/>
    <n v="2120"/>
    <n v="1"/>
    <x v="46"/>
    <n v="63.599999999999994"/>
    <n v="2056.4"/>
    <m/>
    <m/>
    <m/>
    <n v="1780"/>
    <m/>
    <n v="340"/>
    <n v="276.39999999999998"/>
  </r>
  <r>
    <n v="18"/>
    <x v="4"/>
    <n v="2026"/>
    <s v="مصطفي رشدي6المنيب 2 ورديةسعوديالقطاميةاتوبيس 28"/>
    <x v="50"/>
    <x v="51"/>
    <x v="26"/>
    <x v="4"/>
    <x v="8"/>
    <s v="اتوبيس 28"/>
    <n v="3944"/>
    <n v="1"/>
    <x v="5"/>
    <n v="118.32"/>
    <n v="3825.68"/>
    <m/>
    <m/>
    <m/>
    <n v="3600"/>
    <m/>
    <n v="344"/>
    <n v="225.68"/>
  </r>
  <r>
    <n v="18"/>
    <x v="4"/>
    <n v="2026"/>
    <s v="كرم ترك 1قليوب 2 ورديةسعوديالقطاميةاتوبيس 28"/>
    <x v="37"/>
    <x v="37"/>
    <x v="33"/>
    <x v="4"/>
    <x v="8"/>
    <s v="اتوبيس 28"/>
    <n v="3959"/>
    <n v="1"/>
    <x v="47"/>
    <n v="118.77"/>
    <n v="3840.23"/>
    <m/>
    <m/>
    <m/>
    <n v="4200"/>
    <m/>
    <n v="-241"/>
    <n v="-359.77"/>
  </r>
  <r>
    <n v="18"/>
    <x v="4"/>
    <n v="2026"/>
    <s v="كرم ترك 2قليوب 2 ورديةسعوديمدينتي اتوبيس 28"/>
    <x v="39"/>
    <x v="39"/>
    <x v="33"/>
    <x v="4"/>
    <x v="9"/>
    <s v="اتوبيس 28"/>
    <n v="4634"/>
    <n v="1"/>
    <x v="49"/>
    <n v="139.01999999999998"/>
    <n v="4494.9799999999996"/>
    <m/>
    <m/>
    <m/>
    <n v="4150"/>
    <m/>
    <n v="484"/>
    <n v="344.98"/>
  </r>
  <r>
    <n v="18"/>
    <x v="4"/>
    <n v="2026"/>
    <s v="كرم ترك 3قليوب 1 ورديةسعوديمدينتي اتوبيس 28"/>
    <x v="40"/>
    <x v="40"/>
    <x v="4"/>
    <x v="4"/>
    <x v="9"/>
    <s v="اتوبيس 28"/>
    <n v="4634"/>
    <n v="1"/>
    <x v="50"/>
    <n v="139.01999999999998"/>
    <n v="4494.9799999999996"/>
    <m/>
    <m/>
    <m/>
    <n v="4000"/>
    <m/>
    <n v="634"/>
    <n v="494.98"/>
  </r>
  <r>
    <n v="18"/>
    <x v="4"/>
    <n v="2026"/>
    <s v="كرم ترك 4عدلي منصور شفتسعوديمدينتي اتوبيس 28"/>
    <x v="41"/>
    <x v="41"/>
    <x v="34"/>
    <x v="4"/>
    <x v="9"/>
    <s v="اتوبيس 28"/>
    <n v="741"/>
    <n v="1"/>
    <x v="33"/>
    <n v="22.23"/>
    <n v="718.77"/>
    <m/>
    <m/>
    <m/>
    <n v="500"/>
    <m/>
    <n v="241"/>
    <n v="218.77"/>
  </r>
  <r>
    <n v="18"/>
    <x v="4"/>
    <n v="2026"/>
    <s v="عماد النجار 4قليوب بيتوينسعوديمدينتي اتوبيس 28"/>
    <x v="42"/>
    <x v="42"/>
    <x v="35"/>
    <x v="4"/>
    <x v="9"/>
    <s v="اتوبيس 28"/>
    <n v="1482"/>
    <n v="1"/>
    <x v="16"/>
    <n v="44.46"/>
    <n v="1437.54"/>
    <m/>
    <m/>
    <m/>
    <n v="1400"/>
    <m/>
    <n v="82"/>
    <n v="37.54"/>
  </r>
  <r>
    <n v="18"/>
    <x v="4"/>
    <n v="2026"/>
    <s v="ممدوح كيلاني6المنيب 1 وردية سعوديمدينتي ميكروباص صيني"/>
    <x v="43"/>
    <x v="43"/>
    <x v="36"/>
    <x v="4"/>
    <x v="9"/>
    <s v="ميكروباص صيني"/>
    <n v="1482"/>
    <n v="1"/>
    <x v="51"/>
    <n v="44.46"/>
    <n v="1437.54"/>
    <m/>
    <m/>
    <m/>
    <n v="1350"/>
    <m/>
    <n v="132"/>
    <n v="87.539999999999992"/>
  </r>
  <r>
    <n v="18"/>
    <x v="4"/>
    <n v="2026"/>
    <s v="ممدوح كيلاني4المنيب 2 وردية سعوديمدينتي ميكروباص صيني"/>
    <x v="44"/>
    <x v="44"/>
    <x v="37"/>
    <x v="4"/>
    <x v="9"/>
    <s v="ميكروباص صيني"/>
    <n v="2965"/>
    <n v="1"/>
    <x v="52"/>
    <n v="88.95"/>
    <n v="2876.05"/>
    <m/>
    <m/>
    <m/>
    <n v="2600"/>
    <m/>
    <n v="365"/>
    <n v="276.05"/>
  </r>
  <r>
    <n v="18"/>
    <x v="4"/>
    <n v="2026"/>
    <s v="فرج 5حلوان 2 ورديةسعوديمدينتي اتوبيس 28"/>
    <x v="45"/>
    <x v="45"/>
    <x v="28"/>
    <x v="4"/>
    <x v="9"/>
    <s v="اتوبيس 28"/>
    <n v="4634"/>
    <n v="1"/>
    <x v="19"/>
    <n v="139.01999999999998"/>
    <n v="4494.9799999999996"/>
    <m/>
    <m/>
    <m/>
    <n v="4100"/>
    <m/>
    <n v="534"/>
    <n v="394.98"/>
  </r>
  <r>
    <n v="18"/>
    <x v="4"/>
    <n v="2026"/>
    <s v="سيد الحاويالحلميةسعوديمدينتي اتوبيس 28"/>
    <x v="46"/>
    <x v="46"/>
    <x v="38"/>
    <x v="4"/>
    <x v="9"/>
    <s v="اتوبيس 28"/>
    <n v="4634"/>
    <n v="1"/>
    <x v="7"/>
    <n v="139.01999999999998"/>
    <n v="4494.9799999999996"/>
    <m/>
    <m/>
    <m/>
    <n v="3750"/>
    <m/>
    <n v="884"/>
    <n v="744.98"/>
  </r>
  <r>
    <n v="18"/>
    <x v="4"/>
    <n v="2026"/>
    <s v="سيد الحاوي 2عدلي منصور سعوديمدينتي اتوبيس 28"/>
    <x v="51"/>
    <x v="52"/>
    <x v="42"/>
    <x v="4"/>
    <x v="9"/>
    <s v="اتوبيس 28"/>
    <n v="741"/>
    <n v="1"/>
    <x v="53"/>
    <n v="22.23"/>
    <n v="718.77"/>
    <m/>
    <m/>
    <m/>
    <n v="550"/>
    <m/>
    <n v="191"/>
    <n v="168.77"/>
  </r>
  <r>
    <n v="18"/>
    <x v="4"/>
    <n v="2026"/>
    <s v="عبدو إضافيإضافيلوجستيكاإضافيإضافي"/>
    <x v="60"/>
    <x v="61"/>
    <x v="43"/>
    <x v="3"/>
    <x v="11"/>
    <s v="إضافي"/>
    <n v="1"/>
    <n v="1"/>
    <x v="37"/>
    <n v="0.03"/>
    <n v="0.97"/>
    <m/>
    <m/>
    <n v="1100"/>
    <n v="1100"/>
    <m/>
    <n v="1"/>
    <n v="0.97"/>
  </r>
  <r>
    <m/>
    <x v="1"/>
    <m/>
    <e v="#N/A"/>
    <x v="48"/>
    <x v="49"/>
    <x v="40"/>
    <x v="5"/>
    <x v="10"/>
    <n v="0"/>
    <n v="0"/>
    <m/>
    <x v="37"/>
    <n v="0"/>
    <n v="0"/>
    <m/>
    <m/>
    <m/>
    <n v="0"/>
    <m/>
    <n v="0"/>
    <n v="0"/>
  </r>
  <r>
    <n v="19"/>
    <x v="4"/>
    <n v="2026"/>
    <s v="مصطفي قليوبقليوب FIRST STARTم.نصر ميكروباص صيني"/>
    <x v="0"/>
    <x v="0"/>
    <x v="0"/>
    <x v="0"/>
    <x v="0"/>
    <s v="ميكروباص صيني"/>
    <n v="1250"/>
    <n v="1"/>
    <x v="35"/>
    <n v="37.5"/>
    <n v="1212.5"/>
    <m/>
    <m/>
    <m/>
    <n v="1200"/>
    <m/>
    <n v="50"/>
    <n v="12.5"/>
  </r>
  <r>
    <n v="19"/>
    <x v="4"/>
    <n v="2026"/>
    <s v="عمرو برعي الجراجFLITCH AND GRAINالتجمع ميكروباص صيني"/>
    <x v="2"/>
    <x v="2"/>
    <x v="2"/>
    <x v="1"/>
    <x v="1"/>
    <s v="ميكروباص صيني"/>
    <n v="1300"/>
    <n v="1"/>
    <x v="23"/>
    <n v="39"/>
    <n v="1261"/>
    <m/>
    <m/>
    <m/>
    <n v="1050"/>
    <m/>
    <n v="250"/>
    <n v="211"/>
  </r>
  <r>
    <n v="19"/>
    <x v="4"/>
    <n v="2026"/>
    <s v="مصطفي الف مسكنالف مسكن 3 ورديةنجمة هليوبوليسالتجمع اتوبيس 28"/>
    <x v="3"/>
    <x v="3"/>
    <x v="3"/>
    <x v="2"/>
    <x v="1"/>
    <s v="اتوبيس 28"/>
    <n v="4297"/>
    <n v="1"/>
    <x v="29"/>
    <n v="128.91"/>
    <n v="4168.09"/>
    <m/>
    <m/>
    <m/>
    <n v="3800"/>
    <m/>
    <n v="497"/>
    <n v="368.09000000000003"/>
  </r>
  <r>
    <n v="19"/>
    <x v="4"/>
    <n v="2026"/>
    <s v="ممدوح كيلاني1قليوب 3 وردية نجمة هليوبوليسالتجمع اتوبيس 28"/>
    <x v="5"/>
    <x v="5"/>
    <x v="5"/>
    <x v="2"/>
    <x v="1"/>
    <s v="اتوبيس 28"/>
    <n v="4297"/>
    <n v="1"/>
    <x v="55"/>
    <n v="128.91"/>
    <n v="4168.09"/>
    <m/>
    <m/>
    <m/>
    <n v="3900"/>
    <m/>
    <n v="397"/>
    <n v="268.09000000000003"/>
  </r>
  <r>
    <n v="19"/>
    <x v="4"/>
    <n v="2026"/>
    <s v="ممدوح كيلاني3المنيب 3وردية نجمة هليوبوليسالتجمع ميكروباص"/>
    <x v="52"/>
    <x v="53"/>
    <x v="6"/>
    <x v="2"/>
    <x v="1"/>
    <s v="ميكروباص"/>
    <n v="3600"/>
    <n v="1"/>
    <x v="56"/>
    <n v="108"/>
    <n v="3492"/>
    <m/>
    <m/>
    <m/>
    <n v="2700"/>
    <m/>
    <n v="900"/>
    <n v="792"/>
  </r>
  <r>
    <n v="19"/>
    <x v="4"/>
    <n v="2026"/>
    <s v="بكرقليوب 1 ورديةنجمة هليوبوليسالتجمع ميكروباص"/>
    <x v="58"/>
    <x v="59"/>
    <x v="4"/>
    <x v="2"/>
    <x v="1"/>
    <s v="ميكروباص"/>
    <n v="1400"/>
    <n v="1"/>
    <x v="35"/>
    <n v="42"/>
    <n v="1358"/>
    <m/>
    <m/>
    <m/>
    <n v="1200"/>
    <m/>
    <n v="200"/>
    <n v="158"/>
  </r>
  <r>
    <n v="19"/>
    <x v="4"/>
    <n v="2026"/>
    <s v="رجب سلامة 1المرج لوجستيكااكتوبر هاي اس "/>
    <x v="7"/>
    <x v="7"/>
    <x v="7"/>
    <x v="3"/>
    <x v="2"/>
    <s v="هاي اس "/>
    <n v="2195"/>
    <n v="1"/>
    <x v="22"/>
    <n v="65.849999999999994"/>
    <n v="2129.15"/>
    <m/>
    <n v="1000"/>
    <m/>
    <n v="1000"/>
    <m/>
    <n v="195"/>
    <n v="129.15"/>
  </r>
  <r>
    <n v="19"/>
    <x v="4"/>
    <n v="2026"/>
    <s v="رجب سلامة 2 نكلا حضورلوجستيكااكتوبر هاي اس "/>
    <x v="11"/>
    <x v="11"/>
    <x v="10"/>
    <x v="3"/>
    <x v="2"/>
    <s v="هاي اس "/>
    <n v="1024"/>
    <n v="1"/>
    <x v="45"/>
    <n v="30.72"/>
    <n v="993.28"/>
    <m/>
    <m/>
    <m/>
    <n v="1000"/>
    <m/>
    <n v="24"/>
    <n v="-6.7199999999999989"/>
  </r>
  <r>
    <n v="19"/>
    <x v="4"/>
    <n v="2026"/>
    <s v="احمد السيدالمنيب 3وردية لوجستيكااكتوبر هاي اس "/>
    <x v="8"/>
    <x v="8"/>
    <x v="6"/>
    <x v="3"/>
    <x v="2"/>
    <s v="هاي اس "/>
    <n v="4831"/>
    <n v="1"/>
    <x v="50"/>
    <n v="144.93"/>
    <n v="4686.07"/>
    <m/>
    <m/>
    <m/>
    <n v="4000"/>
    <m/>
    <n v="831"/>
    <n v="686.06999999999994"/>
  </r>
  <r>
    <n v="19"/>
    <x v="4"/>
    <n v="2026"/>
    <s v="حسام سعيد1القناطر 3 ورديةلوجستيكااكتوبر هاي اس "/>
    <x v="9"/>
    <x v="9"/>
    <x v="8"/>
    <x v="3"/>
    <x v="2"/>
    <s v="هاي اس "/>
    <n v="4391"/>
    <n v="1"/>
    <x v="6"/>
    <n v="131.72999999999999"/>
    <n v="4259.2700000000004"/>
    <m/>
    <m/>
    <m/>
    <n v="3400"/>
    <m/>
    <n v="991"/>
    <n v="859.27"/>
  </r>
  <r>
    <n v="19"/>
    <x v="4"/>
    <n v="2026"/>
    <s v="حسام سعيد 2نكلا انصرافلوجستيكااكتوبر هاي اس "/>
    <x v="10"/>
    <x v="10"/>
    <x v="9"/>
    <x v="3"/>
    <x v="2"/>
    <s v="هاي اس "/>
    <n v="1024"/>
    <n v="1"/>
    <x v="18"/>
    <n v="30.72"/>
    <n v="993.28"/>
    <m/>
    <m/>
    <m/>
    <n v="900"/>
    <m/>
    <n v="124"/>
    <n v="93.28"/>
  </r>
  <r>
    <n v="19"/>
    <x v="4"/>
    <n v="2026"/>
    <s v="محمد رضا المنوفية لوجستيكااكتوبر هاي اس "/>
    <x v="13"/>
    <x v="13"/>
    <x v="12"/>
    <x v="3"/>
    <x v="2"/>
    <s v="هاي اس "/>
    <n v="2634"/>
    <n v="1"/>
    <x v="20"/>
    <n v="79.02"/>
    <n v="2554.98"/>
    <m/>
    <m/>
    <m/>
    <n v="2150"/>
    <m/>
    <n v="484"/>
    <n v="404.98"/>
  </r>
  <r>
    <n v="19"/>
    <x v="4"/>
    <n v="2026"/>
    <s v="مصطفي شكيويالجلاتمةلوجستيكااكتوبر كوستر "/>
    <x v="14"/>
    <x v="14"/>
    <x v="13"/>
    <x v="3"/>
    <x v="2"/>
    <s v="كوستر "/>
    <n v="3220"/>
    <n v="1"/>
    <x v="58"/>
    <n v="96.6"/>
    <n v="3123.4"/>
    <m/>
    <m/>
    <m/>
    <n v="2750"/>
    <m/>
    <n v="470"/>
    <n v="373.4"/>
  </r>
  <r>
    <n v="19"/>
    <x v="4"/>
    <n v="2026"/>
    <s v="وديع 1الفيوم 1لوجستيكااكتوبر هاي اس "/>
    <x v="16"/>
    <x v="16"/>
    <x v="15"/>
    <x v="3"/>
    <x v="2"/>
    <s v="هاي اس "/>
    <n v="2662"/>
    <n v="1"/>
    <x v="42"/>
    <n v="79.86"/>
    <n v="2582.14"/>
    <m/>
    <m/>
    <m/>
    <n v="2250"/>
    <m/>
    <n v="412"/>
    <n v="332.14"/>
  </r>
  <r>
    <n v="19"/>
    <x v="4"/>
    <n v="2026"/>
    <s v="وديع 2الفيوم 2لوجستيكااكتوبر هاي اس "/>
    <x v="17"/>
    <x v="17"/>
    <x v="16"/>
    <x v="3"/>
    <x v="2"/>
    <s v="هاي اس "/>
    <n v="2662"/>
    <n v="1"/>
    <x v="42"/>
    <n v="79.86"/>
    <n v="2582.14"/>
    <m/>
    <m/>
    <m/>
    <n v="2250"/>
    <m/>
    <n v="412"/>
    <n v="332.14"/>
  </r>
  <r>
    <n v="19"/>
    <x v="4"/>
    <n v="2026"/>
    <s v="احمد عويس المعادي لوجستيكاابورواش هاي اس "/>
    <x v="18"/>
    <x v="18"/>
    <x v="17"/>
    <x v="3"/>
    <x v="3"/>
    <s v="هاي اس "/>
    <n v="2049"/>
    <n v="1"/>
    <x v="59"/>
    <n v="61.47"/>
    <n v="1987.53"/>
    <m/>
    <m/>
    <m/>
    <n v="1650"/>
    <m/>
    <n v="399"/>
    <n v="337.53"/>
  </r>
  <r>
    <n v="19"/>
    <x v="4"/>
    <n v="2026"/>
    <s v="محمد جمال القناطر لوجستيكاابورواش سوزوكي"/>
    <x v="20"/>
    <x v="20"/>
    <x v="18"/>
    <x v="3"/>
    <x v="3"/>
    <s v="سوزوكي"/>
    <n v="1536"/>
    <n v="1"/>
    <x v="45"/>
    <n v="46.08"/>
    <n v="1489.92"/>
    <m/>
    <m/>
    <m/>
    <n v="1000"/>
    <m/>
    <n v="536"/>
    <n v="489.92"/>
  </r>
  <r>
    <n v="19"/>
    <x v="4"/>
    <n v="2026"/>
    <s v="محمد عزمي حدائق اكتوبر لوجستيكااكتوبر هاي اس "/>
    <x v="12"/>
    <x v="12"/>
    <x v="11"/>
    <x v="3"/>
    <x v="2"/>
    <s v="هاي اس "/>
    <n v="1903"/>
    <n v="1"/>
    <x v="57"/>
    <n v="57.089999999999996"/>
    <n v="1845.91"/>
    <m/>
    <m/>
    <m/>
    <n v="1600"/>
    <m/>
    <n v="303"/>
    <n v="245.91"/>
  </r>
  <r>
    <n v="19"/>
    <x v="4"/>
    <n v="2026"/>
    <s v="سعيد كمال م.نصر لوجستيكااكتوبر هاي اس "/>
    <x v="15"/>
    <x v="15"/>
    <x v="14"/>
    <x v="3"/>
    <x v="2"/>
    <s v="هاي اس "/>
    <n v="3367"/>
    <n v="1"/>
    <x v="52"/>
    <n v="101.00999999999999"/>
    <n v="3265.99"/>
    <m/>
    <m/>
    <m/>
    <n v="2600"/>
    <m/>
    <n v="767"/>
    <n v="665.99"/>
  </r>
  <r>
    <n v="19"/>
    <x v="4"/>
    <n v="2026"/>
    <s v="عماد النجار1المرج 2ورديةسعوديالمخاذناتوبيس 28"/>
    <x v="22"/>
    <x v="22"/>
    <x v="19"/>
    <x v="4"/>
    <x v="4"/>
    <s v="اتوبيس 28"/>
    <n v="4119"/>
    <n v="1"/>
    <x v="38"/>
    <n v="123.57"/>
    <n v="3995.43"/>
    <m/>
    <m/>
    <m/>
    <n v="4800"/>
    <m/>
    <n v="-681"/>
    <n v="-804.56999999999994"/>
  </r>
  <r>
    <n v="19"/>
    <x v="4"/>
    <n v="2026"/>
    <s v="عماد النجار2المؤسسة 2ورديةسعوديالمخاذناتوبيس 28"/>
    <x v="23"/>
    <x v="23"/>
    <x v="20"/>
    <x v="4"/>
    <x v="4"/>
    <s v="اتوبيس 28"/>
    <n v="3884"/>
    <n v="1"/>
    <x v="39"/>
    <n v="116.52"/>
    <n v="3767.48"/>
    <m/>
    <m/>
    <m/>
    <n v="4500"/>
    <m/>
    <n v="-616"/>
    <n v="-732.52"/>
  </r>
  <r>
    <n v="19"/>
    <x v="4"/>
    <n v="2026"/>
    <s v="ايمن الفقيالدائري 1ورديةسعوديالمخاذناتوبيس 28"/>
    <x v="59"/>
    <x v="60"/>
    <x v="21"/>
    <x v="4"/>
    <x v="4"/>
    <s v="اتوبيس 28"/>
    <n v="2448"/>
    <n v="1"/>
    <x v="60"/>
    <n v="73.44"/>
    <n v="2374.56"/>
    <m/>
    <m/>
    <m/>
    <n v="2650"/>
    <m/>
    <n v="-202"/>
    <n v="-275.44"/>
  </r>
  <r>
    <n v="19"/>
    <x v="4"/>
    <n v="2026"/>
    <s v="عبد الرحمن1الهرم سعوديدريماتوبيس 28"/>
    <x v="25"/>
    <x v="25"/>
    <x v="22"/>
    <x v="4"/>
    <x v="5"/>
    <s v="اتوبيس 28"/>
    <n v="994"/>
    <n v="1"/>
    <x v="40"/>
    <n v="29.82"/>
    <n v="964.18"/>
    <m/>
    <m/>
    <m/>
    <n v="850"/>
    <m/>
    <n v="144"/>
    <n v="114.18"/>
  </r>
  <r>
    <n v="19"/>
    <x v="4"/>
    <n v="2026"/>
    <s v="عبد الرحمن2المؤسسةسعوديدريماتوبيس 28"/>
    <x v="26"/>
    <x v="26"/>
    <x v="23"/>
    <x v="4"/>
    <x v="5"/>
    <s v="اتوبيس 28"/>
    <n v="994"/>
    <n v="1"/>
    <x v="40"/>
    <n v="29.82"/>
    <n v="964.18"/>
    <m/>
    <m/>
    <m/>
    <n v="850"/>
    <m/>
    <n v="144"/>
    <n v="114.18"/>
  </r>
  <r>
    <n v="19"/>
    <x v="4"/>
    <n v="2026"/>
    <s v="فرج 1حلوانسعوديهايد باركاتوبيس 28"/>
    <x v="27"/>
    <x v="27"/>
    <x v="24"/>
    <x v="4"/>
    <x v="6"/>
    <s v="اتوبيس 28"/>
    <n v="4634"/>
    <n v="1"/>
    <x v="7"/>
    <n v="139.01999999999998"/>
    <n v="4494.9799999999996"/>
    <m/>
    <m/>
    <m/>
    <n v="3750"/>
    <m/>
    <n v="884"/>
    <n v="744.98"/>
  </r>
  <r>
    <n v="19"/>
    <x v="4"/>
    <n v="2026"/>
    <s v="فرج 6حلوان مبيتسعوديهايد باركاتوبيس 28"/>
    <x v="49"/>
    <x v="50"/>
    <x v="41"/>
    <x v="4"/>
    <x v="6"/>
    <s v="اتوبيس 28"/>
    <n v="1482"/>
    <n v="1"/>
    <x v="21"/>
    <n v="44.46"/>
    <n v="1437.54"/>
    <m/>
    <m/>
    <m/>
    <n v="750"/>
    <m/>
    <n v="732"/>
    <n v="687.54"/>
  </r>
  <r>
    <n v="19"/>
    <x v="4"/>
    <n v="2026"/>
    <s v="ممدوح كيلاني 3القومية سعوديهايد باركميكروباص صيني"/>
    <x v="28"/>
    <x v="28"/>
    <x v="25"/>
    <x v="4"/>
    <x v="6"/>
    <s v="ميكروباص صيني"/>
    <n v="2965"/>
    <n v="1"/>
    <x v="13"/>
    <n v="88.95"/>
    <n v="2876.05"/>
    <m/>
    <m/>
    <m/>
    <n v="2500"/>
    <m/>
    <n v="465"/>
    <n v="376.05"/>
  </r>
  <r>
    <n v="19"/>
    <x v="4"/>
    <n v="2026"/>
    <s v="محمد جمال طوسونالمنيبسعوديهايد باركاتوبيس 28"/>
    <x v="47"/>
    <x v="47"/>
    <x v="39"/>
    <x v="4"/>
    <x v="6"/>
    <s v="اتوبيس 28"/>
    <n v="4634"/>
    <n v="1"/>
    <x v="29"/>
    <n v="139.01999999999998"/>
    <n v="4494.9799999999996"/>
    <m/>
    <m/>
    <m/>
    <n v="3800"/>
    <m/>
    <n v="834"/>
    <n v="694.98"/>
  </r>
  <r>
    <n v="19"/>
    <x v="4"/>
    <n v="2026"/>
    <s v="مصطفي رشدي1المنيب 2 ورديةسعوديميفيداميكروباص صيني"/>
    <x v="29"/>
    <x v="29"/>
    <x v="26"/>
    <x v="4"/>
    <x v="7"/>
    <s v="ميكروباص صيني"/>
    <n v="2965"/>
    <n v="1"/>
    <x v="20"/>
    <n v="88.95"/>
    <n v="2876.05"/>
    <m/>
    <m/>
    <m/>
    <n v="2150"/>
    <m/>
    <n v="815"/>
    <n v="726.05"/>
  </r>
  <r>
    <n v="19"/>
    <x v="4"/>
    <n v="2026"/>
    <s v="فرج 2حلوان 2 ورديةسعوديميفيداميكروباص صيني"/>
    <x v="31"/>
    <x v="31"/>
    <x v="28"/>
    <x v="4"/>
    <x v="7"/>
    <s v="ميكروباص صيني"/>
    <n v="2965"/>
    <n v="1"/>
    <x v="42"/>
    <n v="88.95"/>
    <n v="2876.05"/>
    <m/>
    <m/>
    <m/>
    <n v="2250"/>
    <m/>
    <n v="715"/>
    <n v="626.04999999999995"/>
  </r>
  <r>
    <n v="19"/>
    <x v="4"/>
    <n v="2026"/>
    <s v="فرج 3حلوان 2 ورديةسعوديالقطاميةاتوبيس 28"/>
    <x v="32"/>
    <x v="32"/>
    <x v="28"/>
    <x v="4"/>
    <x v="8"/>
    <s v="اتوبيس 28"/>
    <n v="3415"/>
    <n v="1"/>
    <x v="6"/>
    <n v="102.45"/>
    <n v="3312.55"/>
    <m/>
    <m/>
    <m/>
    <n v="3400"/>
    <m/>
    <n v="15"/>
    <n v="-87.45"/>
  </r>
  <r>
    <n v="19"/>
    <x v="4"/>
    <n v="2026"/>
    <s v="فرج 4مايو ورديةسعوديالقطاميةميكروباص"/>
    <x v="33"/>
    <x v="33"/>
    <x v="29"/>
    <x v="4"/>
    <x v="8"/>
    <s v="ميكروباص"/>
    <n v="1222"/>
    <n v="1"/>
    <x v="43"/>
    <n v="36.659999999999997"/>
    <n v="1185.3399999999999"/>
    <m/>
    <m/>
    <m/>
    <n v="1180"/>
    <m/>
    <n v="42"/>
    <n v="5.3400000000000034"/>
  </r>
  <r>
    <n v="19"/>
    <x v="4"/>
    <n v="2026"/>
    <s v="مصطفي رشدي3المنيب5شفتسعوديالقطاميةاتوبيس 28"/>
    <x v="34"/>
    <x v="34"/>
    <x v="30"/>
    <x v="4"/>
    <x v="8"/>
    <s v="اتوبيس 28"/>
    <n v="2649"/>
    <n v="1"/>
    <x v="44"/>
    <n v="79.47"/>
    <n v="2569.5300000000002"/>
    <m/>
    <m/>
    <m/>
    <n v="2060"/>
    <m/>
    <n v="589"/>
    <n v="509.53"/>
  </r>
  <r>
    <n v="19"/>
    <x v="4"/>
    <n v="2026"/>
    <s v="مصطفي رشدي4المنيب Wصباحيةسعوديالقطاميةاتوبيس 28"/>
    <x v="35"/>
    <x v="35"/>
    <x v="31"/>
    <x v="4"/>
    <x v="8"/>
    <s v="اتوبيس 28"/>
    <n v="1059"/>
    <n v="1"/>
    <x v="45"/>
    <n v="31.77"/>
    <n v="1027.23"/>
    <m/>
    <m/>
    <m/>
    <n v="1000"/>
    <m/>
    <n v="59"/>
    <n v="27.23"/>
  </r>
  <r>
    <n v="19"/>
    <x v="4"/>
    <n v="2026"/>
    <s v="مصطفي رشدي5صقر 2 ورديةسعوديالقطاميةاتوبيس 28"/>
    <x v="36"/>
    <x v="36"/>
    <x v="32"/>
    <x v="4"/>
    <x v="8"/>
    <s v="اتوبيس 28"/>
    <n v="2120"/>
    <n v="1"/>
    <x v="46"/>
    <n v="63.599999999999994"/>
    <n v="2056.4"/>
    <m/>
    <m/>
    <m/>
    <n v="1780"/>
    <m/>
    <n v="340"/>
    <n v="276.39999999999998"/>
  </r>
  <r>
    <n v="19"/>
    <x v="4"/>
    <n v="2026"/>
    <s v="مصطفي رشدي6المنيب 2 ورديةسعوديالقطاميةاتوبيس 28"/>
    <x v="50"/>
    <x v="51"/>
    <x v="26"/>
    <x v="4"/>
    <x v="8"/>
    <s v="اتوبيس 28"/>
    <n v="3944"/>
    <n v="1"/>
    <x v="5"/>
    <n v="118.32"/>
    <n v="3825.68"/>
    <m/>
    <m/>
    <m/>
    <n v="3600"/>
    <m/>
    <n v="344"/>
    <n v="225.68"/>
  </r>
  <r>
    <n v="19"/>
    <x v="4"/>
    <n v="2026"/>
    <s v="كرم ترك 1قليوب 2 ورديةسعوديالقطاميةاتوبيس 28"/>
    <x v="37"/>
    <x v="37"/>
    <x v="33"/>
    <x v="4"/>
    <x v="8"/>
    <s v="اتوبيس 28"/>
    <n v="3959"/>
    <n v="1"/>
    <x v="47"/>
    <n v="118.77"/>
    <n v="3840.23"/>
    <m/>
    <m/>
    <m/>
    <n v="4200"/>
    <m/>
    <n v="-241"/>
    <n v="-359.77"/>
  </r>
  <r>
    <n v="19"/>
    <x v="4"/>
    <n v="2026"/>
    <s v="كرم ترك 2قليوب 2 ورديةسعوديمدينتي اتوبيس 28"/>
    <x v="39"/>
    <x v="39"/>
    <x v="33"/>
    <x v="4"/>
    <x v="9"/>
    <s v="اتوبيس 28"/>
    <n v="4634"/>
    <n v="1"/>
    <x v="49"/>
    <n v="139.01999999999998"/>
    <n v="4494.9799999999996"/>
    <m/>
    <m/>
    <m/>
    <n v="4150"/>
    <m/>
    <n v="484"/>
    <n v="344.98"/>
  </r>
  <r>
    <n v="19"/>
    <x v="4"/>
    <n v="2026"/>
    <s v="كرم ترك 3قليوب 1 ورديةسعوديمدينتي اتوبيس 28"/>
    <x v="40"/>
    <x v="40"/>
    <x v="4"/>
    <x v="4"/>
    <x v="9"/>
    <s v="اتوبيس 28"/>
    <n v="4634"/>
    <n v="1"/>
    <x v="50"/>
    <n v="139.01999999999998"/>
    <n v="4494.9799999999996"/>
    <m/>
    <m/>
    <m/>
    <n v="4000"/>
    <m/>
    <n v="634"/>
    <n v="494.98"/>
  </r>
  <r>
    <n v="19"/>
    <x v="4"/>
    <n v="2026"/>
    <s v="كرم ترك 4عدلي منصور شفتسعوديمدينتي اتوبيس 28"/>
    <x v="41"/>
    <x v="41"/>
    <x v="34"/>
    <x v="4"/>
    <x v="9"/>
    <s v="اتوبيس 28"/>
    <n v="741"/>
    <n v="1"/>
    <x v="33"/>
    <n v="22.23"/>
    <n v="718.77"/>
    <m/>
    <m/>
    <m/>
    <n v="500"/>
    <m/>
    <n v="241"/>
    <n v="218.77"/>
  </r>
  <r>
    <n v="19"/>
    <x v="4"/>
    <n v="2026"/>
    <s v="عماد النجار 4قليوب بيتوينسعوديمدينتي اتوبيس 28"/>
    <x v="42"/>
    <x v="42"/>
    <x v="35"/>
    <x v="4"/>
    <x v="9"/>
    <s v="اتوبيس 28"/>
    <n v="1482"/>
    <n v="1"/>
    <x v="16"/>
    <n v="44.46"/>
    <n v="1437.54"/>
    <m/>
    <m/>
    <m/>
    <n v="1400"/>
    <m/>
    <n v="82"/>
    <n v="37.54"/>
  </r>
  <r>
    <n v="19"/>
    <x v="4"/>
    <n v="2026"/>
    <s v="ممدوح كيلاني6المنيب 1 وردية سعوديمدينتي ميكروباص صيني"/>
    <x v="43"/>
    <x v="43"/>
    <x v="36"/>
    <x v="4"/>
    <x v="9"/>
    <s v="ميكروباص صيني"/>
    <n v="1482"/>
    <n v="1"/>
    <x v="51"/>
    <n v="44.46"/>
    <n v="1437.54"/>
    <m/>
    <m/>
    <m/>
    <n v="1350"/>
    <m/>
    <n v="132"/>
    <n v="87.539999999999992"/>
  </r>
  <r>
    <n v="19"/>
    <x v="4"/>
    <n v="2026"/>
    <s v="ممدوح كيلاني4المنيب 2 وردية سعوديمدينتي ميكروباص صيني"/>
    <x v="44"/>
    <x v="44"/>
    <x v="37"/>
    <x v="4"/>
    <x v="9"/>
    <s v="ميكروباص صيني"/>
    <n v="2965"/>
    <n v="1"/>
    <x v="52"/>
    <n v="88.95"/>
    <n v="2876.05"/>
    <m/>
    <m/>
    <m/>
    <n v="2600"/>
    <m/>
    <n v="365"/>
    <n v="276.05"/>
  </r>
  <r>
    <n v="19"/>
    <x v="4"/>
    <n v="2026"/>
    <s v="فرج 5حلوان 2 ورديةسعوديمدينتي اتوبيس 28"/>
    <x v="45"/>
    <x v="45"/>
    <x v="28"/>
    <x v="4"/>
    <x v="9"/>
    <s v="اتوبيس 28"/>
    <n v="4634"/>
    <n v="1"/>
    <x v="19"/>
    <n v="139.01999999999998"/>
    <n v="4494.9799999999996"/>
    <m/>
    <m/>
    <m/>
    <n v="4100"/>
    <m/>
    <n v="534"/>
    <n v="394.98"/>
  </r>
  <r>
    <n v="19"/>
    <x v="4"/>
    <n v="2026"/>
    <s v="سيد الحاويالحلميةسعوديمدينتي اتوبيس 28"/>
    <x v="46"/>
    <x v="46"/>
    <x v="38"/>
    <x v="4"/>
    <x v="9"/>
    <s v="اتوبيس 28"/>
    <n v="4634"/>
    <n v="1"/>
    <x v="7"/>
    <n v="139.01999999999998"/>
    <n v="4494.9799999999996"/>
    <m/>
    <m/>
    <m/>
    <n v="3750"/>
    <m/>
    <n v="884"/>
    <n v="744.98"/>
  </r>
  <r>
    <n v="19"/>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20"/>
    <x v="4"/>
    <n v="2026"/>
    <s v="مصطفي قليوبقليوب FIRST STARTم.نصر ميكروباص صيني"/>
    <x v="0"/>
    <x v="0"/>
    <x v="0"/>
    <x v="0"/>
    <x v="0"/>
    <s v="ميكروباص صيني"/>
    <n v="1250"/>
    <n v="1"/>
    <x v="35"/>
    <n v="37.5"/>
    <n v="1212.5"/>
    <m/>
    <m/>
    <m/>
    <n v="1200"/>
    <m/>
    <n v="50"/>
    <n v="12.5"/>
  </r>
  <r>
    <n v="20"/>
    <x v="4"/>
    <n v="2026"/>
    <s v="عمرو برعي الجراجFLITCH AND GRAINالتجمع ميكروباص صيني"/>
    <x v="2"/>
    <x v="2"/>
    <x v="2"/>
    <x v="1"/>
    <x v="1"/>
    <s v="ميكروباص صيني"/>
    <n v="1300"/>
    <n v="1"/>
    <x v="23"/>
    <n v="39"/>
    <n v="1261"/>
    <m/>
    <m/>
    <m/>
    <n v="1050"/>
    <m/>
    <n v="250"/>
    <n v="211"/>
  </r>
  <r>
    <n v="20"/>
    <x v="4"/>
    <n v="2026"/>
    <s v="مصطفي الف مسكنالف مسكن 3 ورديةنجمة هليوبوليسالتجمع اتوبيس 28"/>
    <x v="3"/>
    <x v="3"/>
    <x v="3"/>
    <x v="2"/>
    <x v="1"/>
    <s v="اتوبيس 28"/>
    <n v="4297"/>
    <n v="1"/>
    <x v="29"/>
    <n v="128.91"/>
    <n v="4168.09"/>
    <m/>
    <m/>
    <m/>
    <n v="3800"/>
    <m/>
    <n v="497"/>
    <n v="368.09000000000003"/>
  </r>
  <r>
    <n v="20"/>
    <x v="4"/>
    <n v="2026"/>
    <s v="ممدوح كيلاني1قليوب 3 وردية نجمة هليوبوليسالتجمع اتوبيس 28"/>
    <x v="5"/>
    <x v="5"/>
    <x v="5"/>
    <x v="2"/>
    <x v="1"/>
    <s v="اتوبيس 28"/>
    <n v="4297"/>
    <n v="1"/>
    <x v="55"/>
    <n v="128.91"/>
    <n v="4168.09"/>
    <m/>
    <m/>
    <m/>
    <n v="3900"/>
    <m/>
    <n v="397"/>
    <n v="268.09000000000003"/>
  </r>
  <r>
    <n v="20"/>
    <x v="4"/>
    <n v="2026"/>
    <s v="ممدوح كيلاني3المنيب 3وردية نجمة هليوبوليسالتجمع ميكروباص"/>
    <x v="52"/>
    <x v="53"/>
    <x v="6"/>
    <x v="2"/>
    <x v="1"/>
    <s v="ميكروباص"/>
    <n v="3600"/>
    <n v="1"/>
    <x v="56"/>
    <n v="108"/>
    <n v="3492"/>
    <m/>
    <m/>
    <m/>
    <n v="2700"/>
    <m/>
    <n v="900"/>
    <n v="792"/>
  </r>
  <r>
    <n v="20"/>
    <x v="4"/>
    <n v="2026"/>
    <s v="بكرقليوب 1 ورديةنجمة هليوبوليسالتجمع ميكروباص"/>
    <x v="58"/>
    <x v="59"/>
    <x v="4"/>
    <x v="2"/>
    <x v="1"/>
    <s v="ميكروباص"/>
    <n v="1400"/>
    <n v="1"/>
    <x v="35"/>
    <n v="42"/>
    <n v="1358"/>
    <m/>
    <m/>
    <m/>
    <n v="1200"/>
    <m/>
    <n v="200"/>
    <n v="158"/>
  </r>
  <r>
    <n v="20"/>
    <x v="4"/>
    <n v="2026"/>
    <s v="رجب سلامة 1المرج لوجستيكااكتوبر هاي اس "/>
    <x v="7"/>
    <x v="7"/>
    <x v="7"/>
    <x v="3"/>
    <x v="2"/>
    <s v="هاي اس "/>
    <n v="2195"/>
    <n v="1"/>
    <x v="22"/>
    <n v="65.849999999999994"/>
    <n v="2129.15"/>
    <m/>
    <m/>
    <m/>
    <n v="2000"/>
    <m/>
    <n v="195"/>
    <n v="129.15"/>
  </r>
  <r>
    <n v="20"/>
    <x v="4"/>
    <n v="2026"/>
    <s v="رجب سلامة 2 نكلا حضورلوجستيكااكتوبر هاي اس "/>
    <x v="11"/>
    <x v="11"/>
    <x v="10"/>
    <x v="3"/>
    <x v="2"/>
    <s v="هاي اس "/>
    <n v="1024"/>
    <n v="1"/>
    <x v="45"/>
    <n v="30.72"/>
    <n v="993.28"/>
    <m/>
    <m/>
    <m/>
    <n v="1000"/>
    <m/>
    <n v="24"/>
    <n v="-6.7199999999999989"/>
  </r>
  <r>
    <n v="20"/>
    <x v="4"/>
    <n v="2026"/>
    <s v="احمد السيدالمنيب 3وردية لوجستيكااكتوبر هاي اس "/>
    <x v="8"/>
    <x v="8"/>
    <x v="6"/>
    <x v="3"/>
    <x v="2"/>
    <s v="هاي اس "/>
    <n v="4831"/>
    <n v="1"/>
    <x v="50"/>
    <n v="144.93"/>
    <n v="4686.07"/>
    <m/>
    <m/>
    <m/>
    <n v="4000"/>
    <m/>
    <n v="831"/>
    <n v="686.06999999999994"/>
  </r>
  <r>
    <n v="20"/>
    <x v="4"/>
    <n v="2026"/>
    <s v="حسام سعيد1القناطر 3 ورديةلوجستيكااكتوبر هاي اس "/>
    <x v="9"/>
    <x v="9"/>
    <x v="8"/>
    <x v="3"/>
    <x v="2"/>
    <s v="هاي اس "/>
    <n v="4391"/>
    <n v="1"/>
    <x v="6"/>
    <n v="131.72999999999999"/>
    <n v="4259.2700000000004"/>
    <m/>
    <m/>
    <m/>
    <n v="3400"/>
    <m/>
    <n v="991"/>
    <n v="859.27"/>
  </r>
  <r>
    <n v="20"/>
    <x v="4"/>
    <n v="2026"/>
    <s v="حسام سعيد 2نكلا انصرافلوجستيكااكتوبر هاي اس "/>
    <x v="10"/>
    <x v="10"/>
    <x v="9"/>
    <x v="3"/>
    <x v="2"/>
    <s v="هاي اس "/>
    <n v="1024"/>
    <n v="1"/>
    <x v="18"/>
    <n v="30.72"/>
    <n v="993.28"/>
    <m/>
    <m/>
    <m/>
    <n v="900"/>
    <m/>
    <n v="124"/>
    <n v="93.28"/>
  </r>
  <r>
    <n v="20"/>
    <x v="4"/>
    <n v="2026"/>
    <s v="محمد رضا المنوفية لوجستيكااكتوبر هاي اس "/>
    <x v="13"/>
    <x v="13"/>
    <x v="12"/>
    <x v="3"/>
    <x v="2"/>
    <s v="هاي اس "/>
    <n v="2634"/>
    <n v="1"/>
    <x v="20"/>
    <n v="79.02"/>
    <n v="2554.98"/>
    <m/>
    <m/>
    <m/>
    <n v="2150"/>
    <m/>
    <n v="484"/>
    <n v="404.98"/>
  </r>
  <r>
    <n v="20"/>
    <x v="4"/>
    <n v="2026"/>
    <s v="مصطفي شكيويالجلاتمةلوجستيكااكتوبر كوستر "/>
    <x v="14"/>
    <x v="14"/>
    <x v="13"/>
    <x v="3"/>
    <x v="2"/>
    <s v="كوستر "/>
    <n v="3220"/>
    <n v="1"/>
    <x v="58"/>
    <n v="96.6"/>
    <n v="3123.4"/>
    <m/>
    <m/>
    <m/>
    <n v="2750"/>
    <m/>
    <n v="470"/>
    <n v="373.4"/>
  </r>
  <r>
    <n v="20"/>
    <x v="4"/>
    <n v="2026"/>
    <s v="وديع 1الفيوم 1لوجستيكااكتوبر هاي اس "/>
    <x v="16"/>
    <x v="16"/>
    <x v="15"/>
    <x v="3"/>
    <x v="2"/>
    <s v="هاي اس "/>
    <n v="2662"/>
    <n v="1"/>
    <x v="42"/>
    <n v="79.86"/>
    <n v="2582.14"/>
    <m/>
    <m/>
    <m/>
    <n v="2250"/>
    <m/>
    <n v="412"/>
    <n v="332.14"/>
  </r>
  <r>
    <n v="20"/>
    <x v="4"/>
    <n v="2026"/>
    <s v="وديع 2الفيوم 2لوجستيكااكتوبر هاي اس "/>
    <x v="17"/>
    <x v="17"/>
    <x v="16"/>
    <x v="3"/>
    <x v="2"/>
    <s v="هاي اس "/>
    <n v="2662"/>
    <n v="1"/>
    <x v="42"/>
    <n v="79.86"/>
    <n v="2582.14"/>
    <m/>
    <m/>
    <m/>
    <n v="2250"/>
    <m/>
    <n v="412"/>
    <n v="332.14"/>
  </r>
  <r>
    <n v="20"/>
    <x v="4"/>
    <n v="2026"/>
    <s v="احمد عويس المعادي لوجستيكاابورواش هاي اس "/>
    <x v="18"/>
    <x v="18"/>
    <x v="17"/>
    <x v="3"/>
    <x v="3"/>
    <s v="هاي اس "/>
    <n v="2049"/>
    <n v="1"/>
    <x v="59"/>
    <n v="61.47"/>
    <n v="1987.53"/>
    <m/>
    <m/>
    <m/>
    <n v="1650"/>
    <m/>
    <n v="399"/>
    <n v="337.53"/>
  </r>
  <r>
    <n v="20"/>
    <x v="4"/>
    <n v="2026"/>
    <s v="محمد جمال القناطر لوجستيكاابورواش سوزوكي"/>
    <x v="20"/>
    <x v="20"/>
    <x v="18"/>
    <x v="3"/>
    <x v="3"/>
    <s v="سوزوكي"/>
    <n v="1536"/>
    <n v="1"/>
    <x v="45"/>
    <n v="46.08"/>
    <n v="1489.92"/>
    <m/>
    <m/>
    <m/>
    <n v="1000"/>
    <m/>
    <n v="536"/>
    <n v="489.92"/>
  </r>
  <r>
    <n v="20"/>
    <x v="4"/>
    <n v="2026"/>
    <s v="محمد عزمي حدائق اكتوبر لوجستيكااكتوبر هاي اس "/>
    <x v="12"/>
    <x v="12"/>
    <x v="11"/>
    <x v="3"/>
    <x v="2"/>
    <s v="هاي اس "/>
    <n v="1903"/>
    <n v="1"/>
    <x v="57"/>
    <n v="57.089999999999996"/>
    <n v="1845.91"/>
    <m/>
    <m/>
    <m/>
    <n v="1600"/>
    <m/>
    <n v="303"/>
    <n v="245.91"/>
  </r>
  <r>
    <n v="20"/>
    <x v="4"/>
    <n v="2026"/>
    <s v="سعيد كمال م.نصر لوجستيكااكتوبر هاي اس "/>
    <x v="15"/>
    <x v="15"/>
    <x v="14"/>
    <x v="3"/>
    <x v="2"/>
    <s v="هاي اس "/>
    <n v="3367"/>
    <n v="1"/>
    <x v="52"/>
    <n v="101.00999999999999"/>
    <n v="3265.99"/>
    <m/>
    <m/>
    <m/>
    <n v="2600"/>
    <m/>
    <n v="767"/>
    <n v="665.99"/>
  </r>
  <r>
    <n v="20"/>
    <x v="4"/>
    <n v="2026"/>
    <s v="عماد النجار1المرج 2ورديةسعوديالمخاذناتوبيس 28"/>
    <x v="22"/>
    <x v="22"/>
    <x v="19"/>
    <x v="4"/>
    <x v="4"/>
    <s v="اتوبيس 28"/>
    <n v="4119"/>
    <n v="1"/>
    <x v="38"/>
    <n v="123.57"/>
    <n v="3995.43"/>
    <m/>
    <m/>
    <m/>
    <n v="4800"/>
    <m/>
    <n v="-681"/>
    <n v="-804.56999999999994"/>
  </r>
  <r>
    <n v="20"/>
    <x v="4"/>
    <n v="2026"/>
    <s v="عماد النجار2المؤسسة 2ورديةسعوديالمخاذناتوبيس 28"/>
    <x v="23"/>
    <x v="23"/>
    <x v="20"/>
    <x v="4"/>
    <x v="4"/>
    <s v="اتوبيس 28"/>
    <n v="3884"/>
    <n v="1"/>
    <x v="39"/>
    <n v="116.52"/>
    <n v="3767.48"/>
    <m/>
    <m/>
    <m/>
    <n v="4500"/>
    <m/>
    <n v="-616"/>
    <n v="-732.52"/>
  </r>
  <r>
    <n v="20"/>
    <x v="4"/>
    <n v="2026"/>
    <s v="ايمن الفقيالدائري 1ورديةسعوديالمخاذناتوبيس 28"/>
    <x v="59"/>
    <x v="60"/>
    <x v="21"/>
    <x v="4"/>
    <x v="4"/>
    <s v="اتوبيس 28"/>
    <n v="2448"/>
    <n v="1"/>
    <x v="60"/>
    <n v="73.44"/>
    <n v="2374.56"/>
    <m/>
    <m/>
    <m/>
    <n v="2650"/>
    <m/>
    <n v="-202"/>
    <n v="-275.44"/>
  </r>
  <r>
    <n v="20"/>
    <x v="4"/>
    <n v="2026"/>
    <s v="عبد الرحمن1الهرم سعوديدريماتوبيس 28"/>
    <x v="25"/>
    <x v="25"/>
    <x v="22"/>
    <x v="4"/>
    <x v="5"/>
    <s v="اتوبيس 28"/>
    <n v="994"/>
    <n v="1"/>
    <x v="40"/>
    <n v="29.82"/>
    <n v="964.18"/>
    <m/>
    <m/>
    <m/>
    <n v="850"/>
    <m/>
    <n v="144"/>
    <n v="114.18"/>
  </r>
  <r>
    <n v="20"/>
    <x v="4"/>
    <n v="2026"/>
    <s v="عبد الرحمن2المؤسسةسعوديدريماتوبيس 28"/>
    <x v="26"/>
    <x v="26"/>
    <x v="23"/>
    <x v="4"/>
    <x v="5"/>
    <s v="اتوبيس 28"/>
    <n v="994"/>
    <n v="1"/>
    <x v="40"/>
    <n v="29.82"/>
    <n v="964.18"/>
    <m/>
    <m/>
    <m/>
    <n v="850"/>
    <m/>
    <n v="144"/>
    <n v="114.18"/>
  </r>
  <r>
    <n v="20"/>
    <x v="4"/>
    <n v="2026"/>
    <s v="فرج 1حلوانسعوديهايد باركاتوبيس 28"/>
    <x v="27"/>
    <x v="27"/>
    <x v="24"/>
    <x v="4"/>
    <x v="6"/>
    <s v="اتوبيس 28"/>
    <n v="4634"/>
    <n v="1"/>
    <x v="7"/>
    <n v="139.01999999999998"/>
    <n v="4494.9799999999996"/>
    <m/>
    <m/>
    <m/>
    <n v="3750"/>
    <m/>
    <n v="884"/>
    <n v="744.98"/>
  </r>
  <r>
    <n v="20"/>
    <x v="4"/>
    <n v="2026"/>
    <s v="فرج 6حلوان مبيتسعوديهايد باركاتوبيس 28"/>
    <x v="49"/>
    <x v="50"/>
    <x v="41"/>
    <x v="4"/>
    <x v="6"/>
    <s v="اتوبيس 28"/>
    <n v="1482"/>
    <n v="1"/>
    <x v="21"/>
    <n v="44.46"/>
    <n v="1437.54"/>
    <m/>
    <m/>
    <m/>
    <n v="750"/>
    <m/>
    <n v="732"/>
    <n v="687.54"/>
  </r>
  <r>
    <n v="20"/>
    <x v="4"/>
    <n v="2026"/>
    <s v="ممدوح كيلاني 3القومية سعوديهايد باركميكروباص صيني"/>
    <x v="28"/>
    <x v="28"/>
    <x v="25"/>
    <x v="4"/>
    <x v="6"/>
    <s v="ميكروباص صيني"/>
    <n v="2965"/>
    <n v="1"/>
    <x v="13"/>
    <n v="88.95"/>
    <n v="2876.05"/>
    <m/>
    <m/>
    <m/>
    <n v="2500"/>
    <m/>
    <n v="465"/>
    <n v="376.05"/>
  </r>
  <r>
    <n v="20"/>
    <x v="4"/>
    <n v="2026"/>
    <s v="محمد جمال طوسونالمنيبسعوديهايد باركاتوبيس 28"/>
    <x v="47"/>
    <x v="47"/>
    <x v="39"/>
    <x v="4"/>
    <x v="6"/>
    <s v="اتوبيس 28"/>
    <n v="4634"/>
    <n v="1"/>
    <x v="29"/>
    <n v="139.01999999999998"/>
    <n v="4494.9799999999996"/>
    <m/>
    <m/>
    <m/>
    <n v="3800"/>
    <m/>
    <n v="834"/>
    <n v="694.98"/>
  </r>
  <r>
    <n v="20"/>
    <x v="4"/>
    <n v="2026"/>
    <s v="مصطفي رشدي1المنيب 2 ورديةسعوديميفيداميكروباص صيني"/>
    <x v="29"/>
    <x v="29"/>
    <x v="26"/>
    <x v="4"/>
    <x v="7"/>
    <s v="ميكروباص صيني"/>
    <n v="2965"/>
    <n v="1"/>
    <x v="20"/>
    <n v="88.95"/>
    <n v="2876.05"/>
    <m/>
    <m/>
    <m/>
    <n v="2150"/>
    <m/>
    <n v="815"/>
    <n v="726.05"/>
  </r>
  <r>
    <n v="20"/>
    <x v="4"/>
    <n v="2026"/>
    <s v="فرج 2حلوان 2 ورديةسعوديميفيداميكروباص صيني"/>
    <x v="31"/>
    <x v="31"/>
    <x v="28"/>
    <x v="4"/>
    <x v="7"/>
    <s v="ميكروباص صيني"/>
    <n v="2965"/>
    <n v="1"/>
    <x v="42"/>
    <n v="88.95"/>
    <n v="2876.05"/>
    <m/>
    <m/>
    <m/>
    <n v="2250"/>
    <m/>
    <n v="715"/>
    <n v="626.04999999999995"/>
  </r>
  <r>
    <n v="20"/>
    <x v="4"/>
    <n v="2026"/>
    <s v="فرج 3حلوان 2 ورديةسعوديالقطاميةاتوبيس 28"/>
    <x v="32"/>
    <x v="32"/>
    <x v="28"/>
    <x v="4"/>
    <x v="8"/>
    <s v="اتوبيس 28"/>
    <n v="3415"/>
    <n v="1"/>
    <x v="6"/>
    <n v="102.45"/>
    <n v="3312.55"/>
    <m/>
    <m/>
    <m/>
    <n v="3400"/>
    <m/>
    <n v="15"/>
    <n v="-87.45"/>
  </r>
  <r>
    <n v="20"/>
    <x v="4"/>
    <n v="2026"/>
    <s v="فرج 4مايو ورديةسعوديالقطاميةميكروباص"/>
    <x v="33"/>
    <x v="33"/>
    <x v="29"/>
    <x v="4"/>
    <x v="8"/>
    <s v="ميكروباص"/>
    <n v="1222"/>
    <n v="1"/>
    <x v="43"/>
    <n v="36.659999999999997"/>
    <n v="1185.3399999999999"/>
    <m/>
    <m/>
    <m/>
    <n v="1180"/>
    <m/>
    <n v="42"/>
    <n v="5.3400000000000034"/>
  </r>
  <r>
    <n v="20"/>
    <x v="4"/>
    <n v="2026"/>
    <s v="مصطفي رشدي3المنيب5شفتسعوديالقطاميةاتوبيس 28"/>
    <x v="34"/>
    <x v="34"/>
    <x v="30"/>
    <x v="4"/>
    <x v="8"/>
    <s v="اتوبيس 28"/>
    <n v="2649"/>
    <n v="1"/>
    <x v="44"/>
    <n v="79.47"/>
    <n v="2569.5300000000002"/>
    <m/>
    <m/>
    <m/>
    <n v="2060"/>
    <m/>
    <n v="589"/>
    <n v="509.53"/>
  </r>
  <r>
    <n v="20"/>
    <x v="4"/>
    <n v="2026"/>
    <s v="مصطفي رشدي4المنيب Wصباحيةسعوديالقطاميةاتوبيس 28"/>
    <x v="35"/>
    <x v="35"/>
    <x v="31"/>
    <x v="4"/>
    <x v="8"/>
    <s v="اتوبيس 28"/>
    <n v="1059"/>
    <n v="1"/>
    <x v="45"/>
    <n v="31.77"/>
    <n v="1027.23"/>
    <m/>
    <m/>
    <m/>
    <n v="1000"/>
    <m/>
    <n v="59"/>
    <n v="27.23"/>
  </r>
  <r>
    <n v="20"/>
    <x v="4"/>
    <n v="2026"/>
    <s v="مصطفي رشدي5صقر 2 ورديةسعوديالقطاميةاتوبيس 28"/>
    <x v="36"/>
    <x v="36"/>
    <x v="32"/>
    <x v="4"/>
    <x v="8"/>
    <s v="اتوبيس 28"/>
    <n v="2120"/>
    <n v="1"/>
    <x v="46"/>
    <n v="63.599999999999994"/>
    <n v="2056.4"/>
    <m/>
    <m/>
    <m/>
    <n v="1780"/>
    <m/>
    <n v="340"/>
    <n v="276.39999999999998"/>
  </r>
  <r>
    <n v="20"/>
    <x v="4"/>
    <n v="2026"/>
    <s v="مصطفي رشدي6المنيب 2 ورديةسعوديالقطاميةاتوبيس 28"/>
    <x v="50"/>
    <x v="51"/>
    <x v="26"/>
    <x v="4"/>
    <x v="8"/>
    <s v="اتوبيس 28"/>
    <n v="3944"/>
    <n v="1"/>
    <x v="5"/>
    <n v="118.32"/>
    <n v="3825.68"/>
    <m/>
    <m/>
    <m/>
    <n v="3600"/>
    <m/>
    <n v="344"/>
    <n v="225.68"/>
  </r>
  <r>
    <n v="20"/>
    <x v="4"/>
    <n v="2026"/>
    <s v="كرم ترك 1قليوب 2 ورديةسعوديالقطاميةاتوبيس 28"/>
    <x v="37"/>
    <x v="37"/>
    <x v="33"/>
    <x v="4"/>
    <x v="8"/>
    <s v="اتوبيس 28"/>
    <n v="3959"/>
    <n v="1"/>
    <x v="47"/>
    <n v="118.77"/>
    <n v="3840.23"/>
    <m/>
    <m/>
    <m/>
    <n v="4200"/>
    <m/>
    <n v="-241"/>
    <n v="-359.77"/>
  </r>
  <r>
    <n v="20"/>
    <x v="4"/>
    <n v="2026"/>
    <s v="كرم ترك 3قليوب 1 ورديةسعوديمدينتي اتوبيس 28"/>
    <x v="40"/>
    <x v="40"/>
    <x v="4"/>
    <x v="4"/>
    <x v="9"/>
    <s v="اتوبيس 28"/>
    <n v="4634"/>
    <n v="1"/>
    <x v="50"/>
    <n v="139.01999999999998"/>
    <n v="4494.9799999999996"/>
    <m/>
    <m/>
    <m/>
    <n v="4000"/>
    <m/>
    <n v="634"/>
    <n v="494.98"/>
  </r>
  <r>
    <n v="20"/>
    <x v="4"/>
    <n v="2026"/>
    <s v="كرم ترك 4عدلي منصور شفتسعوديمدينتي اتوبيس 28"/>
    <x v="41"/>
    <x v="41"/>
    <x v="34"/>
    <x v="4"/>
    <x v="9"/>
    <s v="اتوبيس 28"/>
    <n v="741"/>
    <n v="1"/>
    <x v="33"/>
    <n v="22.23"/>
    <n v="718.77"/>
    <m/>
    <m/>
    <m/>
    <n v="500"/>
    <m/>
    <n v="241"/>
    <n v="218.77"/>
  </r>
  <r>
    <n v="20"/>
    <x v="4"/>
    <n v="2026"/>
    <s v="عماد النجار 4قليوب بيتوينسعوديمدينتي اتوبيس 28"/>
    <x v="42"/>
    <x v="42"/>
    <x v="35"/>
    <x v="4"/>
    <x v="9"/>
    <s v="اتوبيس 28"/>
    <n v="1482"/>
    <n v="1"/>
    <x v="16"/>
    <n v="44.46"/>
    <n v="1437.54"/>
    <m/>
    <m/>
    <m/>
    <n v="1400"/>
    <m/>
    <n v="82"/>
    <n v="37.54"/>
  </r>
  <r>
    <n v="20"/>
    <x v="4"/>
    <n v="2026"/>
    <s v="ممدوح كيلاني6المنيب 1 وردية سعوديمدينتي ميكروباص صيني"/>
    <x v="43"/>
    <x v="43"/>
    <x v="36"/>
    <x v="4"/>
    <x v="9"/>
    <s v="ميكروباص صيني"/>
    <n v="1482"/>
    <n v="1"/>
    <x v="51"/>
    <n v="44.46"/>
    <n v="1437.54"/>
    <m/>
    <m/>
    <m/>
    <n v="1350"/>
    <m/>
    <n v="132"/>
    <n v="87.539999999999992"/>
  </r>
  <r>
    <n v="20"/>
    <x v="4"/>
    <n v="2026"/>
    <s v="ممدوح كيلاني4المنيب 2 وردية سعوديمدينتي ميكروباص صيني"/>
    <x v="44"/>
    <x v="44"/>
    <x v="37"/>
    <x v="4"/>
    <x v="9"/>
    <s v="ميكروباص صيني"/>
    <n v="2965"/>
    <n v="1"/>
    <x v="52"/>
    <n v="88.95"/>
    <n v="2876.05"/>
    <m/>
    <m/>
    <m/>
    <n v="2600"/>
    <m/>
    <n v="365"/>
    <n v="276.05"/>
  </r>
  <r>
    <n v="20"/>
    <x v="4"/>
    <n v="2026"/>
    <s v="فرج 5حلوان 2 ورديةسعوديمدينتي اتوبيس 28"/>
    <x v="45"/>
    <x v="45"/>
    <x v="28"/>
    <x v="4"/>
    <x v="9"/>
    <s v="اتوبيس 28"/>
    <n v="4634"/>
    <n v="1"/>
    <x v="19"/>
    <n v="139.01999999999998"/>
    <n v="4494.9799999999996"/>
    <m/>
    <m/>
    <m/>
    <n v="4100"/>
    <m/>
    <n v="534"/>
    <n v="394.98"/>
  </r>
  <r>
    <n v="20"/>
    <x v="4"/>
    <n v="2026"/>
    <s v="سيد الحاويالحلميةسعوديمدينتي اتوبيس 28"/>
    <x v="46"/>
    <x v="46"/>
    <x v="38"/>
    <x v="4"/>
    <x v="9"/>
    <s v="اتوبيس 28"/>
    <n v="4634"/>
    <n v="1"/>
    <x v="7"/>
    <n v="139.01999999999998"/>
    <n v="4494.9799999999996"/>
    <m/>
    <m/>
    <m/>
    <n v="3750"/>
    <m/>
    <n v="884"/>
    <n v="744.98"/>
  </r>
  <r>
    <n v="20"/>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21"/>
    <x v="4"/>
    <n v="2026"/>
    <s v="مصطفي قليوبقليوب FIRST STARTم.نصر ميكروباص صيني"/>
    <x v="0"/>
    <x v="0"/>
    <x v="0"/>
    <x v="0"/>
    <x v="0"/>
    <s v="ميكروباص صيني"/>
    <n v="1250"/>
    <n v="1"/>
    <x v="35"/>
    <n v="37.5"/>
    <n v="1212.5"/>
    <m/>
    <m/>
    <m/>
    <n v="1200"/>
    <m/>
    <n v="50"/>
    <n v="12.5"/>
  </r>
  <r>
    <n v="21"/>
    <x v="4"/>
    <n v="2026"/>
    <s v="عمرو برعي الجراجFLITCH AND GRAINالتجمع ميكروباص صيني"/>
    <x v="2"/>
    <x v="2"/>
    <x v="2"/>
    <x v="1"/>
    <x v="1"/>
    <s v="ميكروباص صيني"/>
    <n v="1300"/>
    <n v="1"/>
    <x v="23"/>
    <n v="39"/>
    <n v="1261"/>
    <m/>
    <m/>
    <m/>
    <n v="1050"/>
    <m/>
    <n v="250"/>
    <n v="211"/>
  </r>
  <r>
    <n v="21"/>
    <x v="4"/>
    <n v="2026"/>
    <s v="مصطفي الف مسكنالف مسكن 3 ورديةنجمة هليوبوليسالتجمع اتوبيس 28"/>
    <x v="3"/>
    <x v="3"/>
    <x v="3"/>
    <x v="2"/>
    <x v="1"/>
    <s v="اتوبيس 28"/>
    <n v="4297"/>
    <n v="1"/>
    <x v="29"/>
    <n v="128.91"/>
    <n v="4168.09"/>
    <m/>
    <m/>
    <m/>
    <n v="3800"/>
    <m/>
    <n v="497"/>
    <n v="368.09000000000003"/>
  </r>
  <r>
    <n v="21"/>
    <x v="4"/>
    <n v="2026"/>
    <s v="ممدوح كيلاني1قليوب 3 وردية نجمة هليوبوليسالتجمع اتوبيس 28"/>
    <x v="5"/>
    <x v="5"/>
    <x v="5"/>
    <x v="2"/>
    <x v="1"/>
    <s v="اتوبيس 28"/>
    <n v="4297"/>
    <n v="1"/>
    <x v="55"/>
    <n v="128.91"/>
    <n v="4168.09"/>
    <m/>
    <m/>
    <m/>
    <n v="3900"/>
    <m/>
    <n v="397"/>
    <n v="268.09000000000003"/>
  </r>
  <r>
    <n v="21"/>
    <x v="4"/>
    <n v="2026"/>
    <s v="ممدوح كيلاني3المنيب 3وردية نجمة هليوبوليسالتجمع ميكروباص"/>
    <x v="52"/>
    <x v="53"/>
    <x v="6"/>
    <x v="2"/>
    <x v="1"/>
    <s v="ميكروباص"/>
    <n v="3600"/>
    <n v="1"/>
    <x v="56"/>
    <n v="108"/>
    <n v="3492"/>
    <m/>
    <m/>
    <m/>
    <n v="2700"/>
    <m/>
    <n v="900"/>
    <n v="792"/>
  </r>
  <r>
    <n v="21"/>
    <x v="4"/>
    <n v="2026"/>
    <s v="بكرقليوب 1 ورديةنجمة هليوبوليسالتجمع ميكروباص"/>
    <x v="58"/>
    <x v="59"/>
    <x v="4"/>
    <x v="2"/>
    <x v="1"/>
    <s v="ميكروباص"/>
    <n v="1400"/>
    <n v="1"/>
    <x v="35"/>
    <n v="42"/>
    <n v="1358"/>
    <m/>
    <m/>
    <m/>
    <n v="1200"/>
    <m/>
    <n v="200"/>
    <n v="158"/>
  </r>
  <r>
    <n v="21"/>
    <x v="4"/>
    <n v="2026"/>
    <s v="رجب سلامة 1المرج لوجستيكااكتوبر هاي اس "/>
    <x v="7"/>
    <x v="7"/>
    <x v="7"/>
    <x v="3"/>
    <x v="2"/>
    <s v="هاي اس "/>
    <n v="2195"/>
    <n v="1"/>
    <x v="22"/>
    <n v="65.849999999999994"/>
    <n v="2129.15"/>
    <m/>
    <m/>
    <m/>
    <n v="2000"/>
    <m/>
    <n v="195"/>
    <n v="129.15"/>
  </r>
  <r>
    <n v="21"/>
    <x v="4"/>
    <n v="2026"/>
    <s v="رجب سلامة 2 نكلا حضورلوجستيكااكتوبر هاي اس "/>
    <x v="11"/>
    <x v="11"/>
    <x v="10"/>
    <x v="3"/>
    <x v="2"/>
    <s v="هاي اس "/>
    <n v="1024"/>
    <n v="1"/>
    <x v="45"/>
    <n v="30.72"/>
    <n v="993.28"/>
    <m/>
    <m/>
    <m/>
    <n v="1000"/>
    <m/>
    <n v="24"/>
    <n v="-6.7199999999999989"/>
  </r>
  <r>
    <n v="21"/>
    <x v="4"/>
    <n v="2026"/>
    <s v="احمد السيدالمنيب 3وردية لوجستيكااكتوبر هاي اس "/>
    <x v="8"/>
    <x v="8"/>
    <x v="6"/>
    <x v="3"/>
    <x v="2"/>
    <s v="هاي اس "/>
    <n v="4831"/>
    <n v="1"/>
    <x v="50"/>
    <n v="144.93"/>
    <n v="4686.07"/>
    <m/>
    <m/>
    <m/>
    <n v="4000"/>
    <m/>
    <n v="831"/>
    <n v="686.06999999999994"/>
  </r>
  <r>
    <n v="21"/>
    <x v="4"/>
    <n v="2026"/>
    <s v="حسام سعيد1القناطر 3 ورديةلوجستيكااكتوبر هاي اس "/>
    <x v="9"/>
    <x v="9"/>
    <x v="8"/>
    <x v="3"/>
    <x v="2"/>
    <s v="هاي اس "/>
    <n v="4391"/>
    <n v="1"/>
    <x v="6"/>
    <n v="131.72999999999999"/>
    <n v="4259.2700000000004"/>
    <m/>
    <m/>
    <m/>
    <n v="3400"/>
    <m/>
    <n v="991"/>
    <n v="859.27"/>
  </r>
  <r>
    <n v="21"/>
    <x v="4"/>
    <n v="2026"/>
    <s v="حسام سعيد 2نكلا انصرافلوجستيكااكتوبر هاي اس "/>
    <x v="10"/>
    <x v="10"/>
    <x v="9"/>
    <x v="3"/>
    <x v="2"/>
    <s v="هاي اس "/>
    <n v="1024"/>
    <n v="1"/>
    <x v="18"/>
    <n v="30.72"/>
    <n v="993.28"/>
    <m/>
    <m/>
    <m/>
    <n v="900"/>
    <m/>
    <n v="124"/>
    <n v="93.28"/>
  </r>
  <r>
    <n v="21"/>
    <x v="4"/>
    <n v="2026"/>
    <s v="محمد رضا المنوفية لوجستيكااكتوبر هاي اس "/>
    <x v="13"/>
    <x v="13"/>
    <x v="12"/>
    <x v="3"/>
    <x v="2"/>
    <s v="هاي اس "/>
    <n v="2634"/>
    <n v="1"/>
    <x v="20"/>
    <n v="79.02"/>
    <n v="2554.98"/>
    <m/>
    <m/>
    <m/>
    <n v="2150"/>
    <m/>
    <n v="484"/>
    <n v="404.98"/>
  </r>
  <r>
    <n v="21"/>
    <x v="4"/>
    <n v="2026"/>
    <s v="مصطفي شكيويالجلاتمةلوجستيكااكتوبر كوستر "/>
    <x v="14"/>
    <x v="14"/>
    <x v="13"/>
    <x v="3"/>
    <x v="2"/>
    <s v="كوستر "/>
    <n v="3220"/>
    <n v="1"/>
    <x v="58"/>
    <n v="96.6"/>
    <n v="3123.4"/>
    <m/>
    <m/>
    <m/>
    <n v="2750"/>
    <m/>
    <n v="470"/>
    <n v="373.4"/>
  </r>
  <r>
    <n v="21"/>
    <x v="4"/>
    <n v="2026"/>
    <s v="وديع 1الفيوم 1لوجستيكااكتوبر هاي اس "/>
    <x v="16"/>
    <x v="16"/>
    <x v="15"/>
    <x v="3"/>
    <x v="2"/>
    <s v="هاي اس "/>
    <n v="2662"/>
    <n v="1"/>
    <x v="42"/>
    <n v="79.86"/>
    <n v="2582.14"/>
    <m/>
    <m/>
    <m/>
    <n v="2250"/>
    <m/>
    <n v="412"/>
    <n v="332.14"/>
  </r>
  <r>
    <n v="21"/>
    <x v="4"/>
    <n v="2026"/>
    <s v="وديع 2الفيوم 2لوجستيكااكتوبر هاي اس "/>
    <x v="17"/>
    <x v="17"/>
    <x v="16"/>
    <x v="3"/>
    <x v="2"/>
    <s v="هاي اس "/>
    <n v="2662"/>
    <n v="1"/>
    <x v="42"/>
    <n v="79.86"/>
    <n v="2582.14"/>
    <m/>
    <m/>
    <m/>
    <n v="2250"/>
    <m/>
    <n v="412"/>
    <n v="332.14"/>
  </r>
  <r>
    <n v="21"/>
    <x v="4"/>
    <n v="2026"/>
    <s v="احمد عويس المعادي لوجستيكاابورواش هاي اس "/>
    <x v="18"/>
    <x v="18"/>
    <x v="17"/>
    <x v="3"/>
    <x v="3"/>
    <s v="هاي اس "/>
    <n v="2049"/>
    <n v="1"/>
    <x v="59"/>
    <n v="61.47"/>
    <n v="1987.53"/>
    <m/>
    <m/>
    <m/>
    <n v="1650"/>
    <m/>
    <n v="399"/>
    <n v="337.53"/>
  </r>
  <r>
    <n v="21"/>
    <x v="4"/>
    <n v="2026"/>
    <s v="محمد جمال القناطر لوجستيكاابورواش سوزوكي"/>
    <x v="20"/>
    <x v="20"/>
    <x v="18"/>
    <x v="3"/>
    <x v="3"/>
    <s v="سوزوكي"/>
    <n v="1536"/>
    <n v="1"/>
    <x v="45"/>
    <n v="46.08"/>
    <n v="1489.92"/>
    <m/>
    <m/>
    <m/>
    <n v="1000"/>
    <m/>
    <n v="536"/>
    <n v="489.92"/>
  </r>
  <r>
    <n v="21"/>
    <x v="4"/>
    <n v="2026"/>
    <s v="محمد عزمي حدائق اكتوبر لوجستيكااكتوبر هاي اس "/>
    <x v="12"/>
    <x v="12"/>
    <x v="11"/>
    <x v="3"/>
    <x v="2"/>
    <s v="هاي اس "/>
    <n v="1903"/>
    <n v="1"/>
    <x v="57"/>
    <n v="57.089999999999996"/>
    <n v="1845.91"/>
    <m/>
    <m/>
    <m/>
    <n v="1600"/>
    <m/>
    <n v="303"/>
    <n v="245.91"/>
  </r>
  <r>
    <n v="21"/>
    <x v="4"/>
    <n v="2026"/>
    <s v="سعيد كمال م.نصر لوجستيكااكتوبر هاي اس "/>
    <x v="15"/>
    <x v="15"/>
    <x v="14"/>
    <x v="3"/>
    <x v="2"/>
    <s v="هاي اس "/>
    <n v="3367"/>
    <n v="1"/>
    <x v="52"/>
    <n v="101.00999999999999"/>
    <n v="3265.99"/>
    <m/>
    <m/>
    <m/>
    <n v="2600"/>
    <m/>
    <n v="767"/>
    <n v="665.99"/>
  </r>
  <r>
    <n v="21"/>
    <x v="4"/>
    <n v="2026"/>
    <s v="عماد النجار1المرج 2ورديةسعوديالمخاذناتوبيس 28"/>
    <x v="22"/>
    <x v="22"/>
    <x v="19"/>
    <x v="4"/>
    <x v="4"/>
    <s v="اتوبيس 28"/>
    <n v="4119"/>
    <n v="1"/>
    <x v="38"/>
    <n v="123.57"/>
    <n v="3995.43"/>
    <m/>
    <m/>
    <m/>
    <n v="4800"/>
    <m/>
    <n v="-681"/>
    <n v="-804.56999999999994"/>
  </r>
  <r>
    <n v="21"/>
    <x v="4"/>
    <n v="2026"/>
    <s v="عماد النجار2المؤسسة 2ورديةسعوديالمخاذناتوبيس 28"/>
    <x v="23"/>
    <x v="23"/>
    <x v="20"/>
    <x v="4"/>
    <x v="4"/>
    <s v="اتوبيس 28"/>
    <n v="3884"/>
    <n v="1"/>
    <x v="39"/>
    <n v="116.52"/>
    <n v="3767.48"/>
    <m/>
    <m/>
    <m/>
    <n v="4500"/>
    <m/>
    <n v="-616"/>
    <n v="-732.52"/>
  </r>
  <r>
    <n v="21"/>
    <x v="4"/>
    <n v="2026"/>
    <s v="ايمن الفقيالدائري 1ورديةسعوديالمخاذناتوبيس 28"/>
    <x v="59"/>
    <x v="60"/>
    <x v="21"/>
    <x v="4"/>
    <x v="4"/>
    <s v="اتوبيس 28"/>
    <n v="2448"/>
    <n v="1"/>
    <x v="60"/>
    <n v="73.44"/>
    <n v="2374.56"/>
    <n v="14000"/>
    <m/>
    <m/>
    <n v="-11350"/>
    <m/>
    <n v="-202"/>
    <n v="-275.44"/>
  </r>
  <r>
    <n v="21"/>
    <x v="4"/>
    <n v="2026"/>
    <s v="عبد الرحمن1الهرم سعوديدريماتوبيس 28"/>
    <x v="25"/>
    <x v="25"/>
    <x v="22"/>
    <x v="4"/>
    <x v="5"/>
    <s v="اتوبيس 28"/>
    <n v="994"/>
    <n v="1"/>
    <x v="40"/>
    <n v="29.82"/>
    <n v="964.18"/>
    <m/>
    <m/>
    <m/>
    <n v="850"/>
    <m/>
    <n v="144"/>
    <n v="114.18"/>
  </r>
  <r>
    <n v="21"/>
    <x v="4"/>
    <n v="2026"/>
    <s v="عبد الرحمن2المؤسسةسعوديدريماتوبيس 28"/>
    <x v="26"/>
    <x v="26"/>
    <x v="23"/>
    <x v="4"/>
    <x v="5"/>
    <s v="اتوبيس 28"/>
    <n v="994"/>
    <n v="1"/>
    <x v="40"/>
    <n v="29.82"/>
    <n v="964.18"/>
    <m/>
    <m/>
    <m/>
    <n v="850"/>
    <m/>
    <n v="144"/>
    <n v="114.18"/>
  </r>
  <r>
    <n v="21"/>
    <x v="4"/>
    <n v="2026"/>
    <s v="فرج 1حلوانسعوديهايد باركاتوبيس 28"/>
    <x v="27"/>
    <x v="27"/>
    <x v="24"/>
    <x v="4"/>
    <x v="6"/>
    <s v="اتوبيس 28"/>
    <n v="4634"/>
    <n v="1"/>
    <x v="7"/>
    <n v="139.01999999999998"/>
    <n v="4494.9799999999996"/>
    <m/>
    <m/>
    <m/>
    <n v="3750"/>
    <m/>
    <n v="884"/>
    <n v="744.98"/>
  </r>
  <r>
    <n v="21"/>
    <x v="4"/>
    <n v="2026"/>
    <s v="فرج 6حلوان مبيتسعوديهايد باركاتوبيس 28"/>
    <x v="49"/>
    <x v="50"/>
    <x v="41"/>
    <x v="4"/>
    <x v="6"/>
    <s v="اتوبيس 28"/>
    <n v="1482"/>
    <n v="1"/>
    <x v="21"/>
    <n v="44.46"/>
    <n v="1437.54"/>
    <m/>
    <m/>
    <m/>
    <n v="750"/>
    <m/>
    <n v="732"/>
    <n v="687.54"/>
  </r>
  <r>
    <n v="21"/>
    <x v="4"/>
    <n v="2026"/>
    <s v="ممدوح كيلاني 3القومية سعوديهايد باركميكروباص صيني"/>
    <x v="28"/>
    <x v="28"/>
    <x v="25"/>
    <x v="4"/>
    <x v="6"/>
    <s v="ميكروباص صيني"/>
    <n v="2965"/>
    <n v="1"/>
    <x v="13"/>
    <n v="88.95"/>
    <n v="2876.05"/>
    <m/>
    <m/>
    <m/>
    <n v="2500"/>
    <m/>
    <n v="465"/>
    <n v="376.05"/>
  </r>
  <r>
    <n v="21"/>
    <x v="4"/>
    <n v="2026"/>
    <s v="محمد جمال طوسونالمنيبسعوديهايد باركاتوبيس 28"/>
    <x v="47"/>
    <x v="47"/>
    <x v="39"/>
    <x v="4"/>
    <x v="6"/>
    <s v="اتوبيس 28"/>
    <n v="4634"/>
    <n v="1"/>
    <x v="29"/>
    <n v="139.01999999999998"/>
    <n v="4494.9799999999996"/>
    <m/>
    <m/>
    <m/>
    <n v="3800"/>
    <m/>
    <n v="834"/>
    <n v="694.98"/>
  </r>
  <r>
    <n v="21"/>
    <x v="4"/>
    <n v="2026"/>
    <s v="مصطفي رشدي1المنيب 2 ورديةسعوديميفيداميكروباص صيني"/>
    <x v="29"/>
    <x v="29"/>
    <x v="26"/>
    <x v="4"/>
    <x v="7"/>
    <s v="ميكروباص صيني"/>
    <n v="2965"/>
    <n v="1"/>
    <x v="20"/>
    <n v="88.95"/>
    <n v="2876.05"/>
    <m/>
    <m/>
    <m/>
    <n v="2150"/>
    <m/>
    <n v="815"/>
    <n v="726.05"/>
  </r>
  <r>
    <n v="21"/>
    <x v="4"/>
    <n v="2026"/>
    <s v="فرج 2حلوان 2 ورديةسعوديميفيداميكروباص صيني"/>
    <x v="31"/>
    <x v="31"/>
    <x v="28"/>
    <x v="4"/>
    <x v="7"/>
    <s v="ميكروباص صيني"/>
    <n v="2965"/>
    <n v="1"/>
    <x v="42"/>
    <n v="88.95"/>
    <n v="2876.05"/>
    <m/>
    <m/>
    <m/>
    <n v="2250"/>
    <m/>
    <n v="715"/>
    <n v="626.04999999999995"/>
  </r>
  <r>
    <n v="21"/>
    <x v="4"/>
    <n v="2026"/>
    <s v="فرج 3حلوان 2 ورديةسعوديالقطاميةاتوبيس 28"/>
    <x v="32"/>
    <x v="32"/>
    <x v="28"/>
    <x v="4"/>
    <x v="8"/>
    <s v="اتوبيس 28"/>
    <n v="3415"/>
    <n v="1"/>
    <x v="6"/>
    <n v="102.45"/>
    <n v="3312.55"/>
    <m/>
    <m/>
    <m/>
    <n v="3400"/>
    <m/>
    <n v="15"/>
    <n v="-87.45"/>
  </r>
  <r>
    <n v="21"/>
    <x v="4"/>
    <n v="2026"/>
    <s v="فرج 4مايو ورديةسعوديالقطاميةميكروباص"/>
    <x v="33"/>
    <x v="33"/>
    <x v="29"/>
    <x v="4"/>
    <x v="8"/>
    <s v="ميكروباص"/>
    <n v="1222"/>
    <n v="1"/>
    <x v="43"/>
    <n v="36.659999999999997"/>
    <n v="1185.3399999999999"/>
    <m/>
    <m/>
    <m/>
    <n v="1180"/>
    <m/>
    <n v="42"/>
    <n v="5.3400000000000034"/>
  </r>
  <r>
    <n v="21"/>
    <x v="4"/>
    <n v="2026"/>
    <s v="مصطفي رشدي3المنيب5شفتسعوديالقطاميةاتوبيس 28"/>
    <x v="34"/>
    <x v="34"/>
    <x v="30"/>
    <x v="4"/>
    <x v="8"/>
    <s v="اتوبيس 28"/>
    <n v="2649"/>
    <n v="1"/>
    <x v="44"/>
    <n v="79.47"/>
    <n v="2569.5300000000002"/>
    <m/>
    <m/>
    <m/>
    <n v="2060"/>
    <m/>
    <n v="589"/>
    <n v="509.53"/>
  </r>
  <r>
    <n v="21"/>
    <x v="4"/>
    <n v="2026"/>
    <s v="مصطفي رشدي4المنيب Wصباحيةسعوديالقطاميةاتوبيس 28"/>
    <x v="35"/>
    <x v="35"/>
    <x v="31"/>
    <x v="4"/>
    <x v="8"/>
    <s v="اتوبيس 28"/>
    <n v="1059"/>
    <n v="1"/>
    <x v="45"/>
    <n v="31.77"/>
    <n v="1027.23"/>
    <m/>
    <m/>
    <m/>
    <n v="1000"/>
    <m/>
    <n v="59"/>
    <n v="27.23"/>
  </r>
  <r>
    <n v="21"/>
    <x v="4"/>
    <n v="2026"/>
    <s v="مصطفي رشدي5صقر 2 ورديةسعوديالقطاميةاتوبيس 28"/>
    <x v="36"/>
    <x v="36"/>
    <x v="32"/>
    <x v="4"/>
    <x v="8"/>
    <s v="اتوبيس 28"/>
    <n v="2120"/>
    <n v="1"/>
    <x v="46"/>
    <n v="63.599999999999994"/>
    <n v="2056.4"/>
    <m/>
    <m/>
    <m/>
    <n v="1780"/>
    <m/>
    <n v="340"/>
    <n v="276.39999999999998"/>
  </r>
  <r>
    <n v="21"/>
    <x v="4"/>
    <n v="2026"/>
    <s v="مصطفي رشدي6المنيب 2 ورديةسعوديالقطاميةاتوبيس 28"/>
    <x v="50"/>
    <x v="51"/>
    <x v="26"/>
    <x v="4"/>
    <x v="8"/>
    <s v="اتوبيس 28"/>
    <n v="3944"/>
    <n v="1"/>
    <x v="5"/>
    <n v="118.32"/>
    <n v="3825.68"/>
    <m/>
    <m/>
    <m/>
    <n v="3600"/>
    <m/>
    <n v="344"/>
    <n v="225.68"/>
  </r>
  <r>
    <n v="21"/>
    <x v="4"/>
    <n v="2026"/>
    <s v="كرم ترك 1قليوب 2 ورديةسعوديالقطاميةاتوبيس 28"/>
    <x v="37"/>
    <x v="37"/>
    <x v="33"/>
    <x v="4"/>
    <x v="8"/>
    <s v="اتوبيس 28"/>
    <n v="3959"/>
    <n v="1"/>
    <x v="47"/>
    <n v="118.77"/>
    <n v="3840.23"/>
    <m/>
    <m/>
    <m/>
    <n v="4200"/>
    <m/>
    <n v="-241"/>
    <n v="-359.77"/>
  </r>
  <r>
    <n v="21"/>
    <x v="4"/>
    <n v="2026"/>
    <s v="كرم ترك 2قليوب 2 ورديةسعوديمدينتي اتوبيس 28"/>
    <x v="39"/>
    <x v="39"/>
    <x v="33"/>
    <x v="4"/>
    <x v="9"/>
    <s v="اتوبيس 28"/>
    <n v="4634"/>
    <n v="1"/>
    <x v="49"/>
    <n v="139.01999999999998"/>
    <n v="4494.9799999999996"/>
    <m/>
    <m/>
    <m/>
    <n v="4150"/>
    <m/>
    <n v="484"/>
    <n v="344.98"/>
  </r>
  <r>
    <n v="21"/>
    <x v="4"/>
    <n v="2026"/>
    <s v="كرم ترك 3قليوب 1 ورديةسعوديمدينتي اتوبيس 28"/>
    <x v="40"/>
    <x v="40"/>
    <x v="4"/>
    <x v="4"/>
    <x v="9"/>
    <s v="اتوبيس 28"/>
    <n v="4634"/>
    <n v="1"/>
    <x v="50"/>
    <n v="139.01999999999998"/>
    <n v="4494.9799999999996"/>
    <m/>
    <m/>
    <m/>
    <n v="4000"/>
    <m/>
    <n v="634"/>
    <n v="494.98"/>
  </r>
  <r>
    <n v="21"/>
    <x v="4"/>
    <n v="2026"/>
    <s v="كرم ترك 4عدلي منصور شفتسعوديمدينتي اتوبيس 28"/>
    <x v="41"/>
    <x v="41"/>
    <x v="34"/>
    <x v="4"/>
    <x v="9"/>
    <s v="اتوبيس 28"/>
    <n v="741"/>
    <n v="1"/>
    <x v="33"/>
    <n v="22.23"/>
    <n v="718.77"/>
    <m/>
    <m/>
    <m/>
    <n v="500"/>
    <m/>
    <n v="241"/>
    <n v="218.77"/>
  </r>
  <r>
    <n v="21"/>
    <x v="4"/>
    <n v="2026"/>
    <s v="عماد النجار 4قليوب بيتوينسعوديمدينتي اتوبيس 28"/>
    <x v="42"/>
    <x v="42"/>
    <x v="35"/>
    <x v="4"/>
    <x v="9"/>
    <s v="اتوبيس 28"/>
    <n v="1482"/>
    <n v="1"/>
    <x v="16"/>
    <n v="44.46"/>
    <n v="1437.54"/>
    <m/>
    <m/>
    <m/>
    <n v="1400"/>
    <m/>
    <n v="82"/>
    <n v="37.54"/>
  </r>
  <r>
    <n v="21"/>
    <x v="4"/>
    <n v="2026"/>
    <s v="ممدوح كيلاني6المنيب 1 وردية سعوديمدينتي ميكروباص صيني"/>
    <x v="43"/>
    <x v="43"/>
    <x v="36"/>
    <x v="4"/>
    <x v="9"/>
    <s v="ميكروباص صيني"/>
    <n v="1482"/>
    <n v="1"/>
    <x v="51"/>
    <n v="44.46"/>
    <n v="1437.54"/>
    <m/>
    <m/>
    <m/>
    <n v="1350"/>
    <m/>
    <n v="132"/>
    <n v="87.539999999999992"/>
  </r>
  <r>
    <n v="21"/>
    <x v="4"/>
    <n v="2026"/>
    <s v="ممدوح كيلاني4المنيب 2 وردية سعوديمدينتي ميكروباص صيني"/>
    <x v="44"/>
    <x v="44"/>
    <x v="37"/>
    <x v="4"/>
    <x v="9"/>
    <s v="ميكروباص صيني"/>
    <n v="2965"/>
    <n v="1"/>
    <x v="52"/>
    <n v="88.95"/>
    <n v="2876.05"/>
    <m/>
    <m/>
    <m/>
    <n v="2600"/>
    <m/>
    <n v="365"/>
    <n v="276.05"/>
  </r>
  <r>
    <n v="21"/>
    <x v="4"/>
    <n v="2026"/>
    <s v="فرج 5حلوان 2 ورديةسعوديمدينتي اتوبيس 28"/>
    <x v="45"/>
    <x v="45"/>
    <x v="28"/>
    <x v="4"/>
    <x v="9"/>
    <s v="اتوبيس 28"/>
    <n v="4634"/>
    <n v="1"/>
    <x v="19"/>
    <n v="139.01999999999998"/>
    <n v="4494.9799999999996"/>
    <m/>
    <m/>
    <m/>
    <n v="4100"/>
    <m/>
    <n v="534"/>
    <n v="394.98"/>
  </r>
  <r>
    <n v="21"/>
    <x v="4"/>
    <n v="2026"/>
    <s v="سيد الحاويالحلميةسعوديمدينتي اتوبيس 28"/>
    <x v="46"/>
    <x v="46"/>
    <x v="38"/>
    <x v="4"/>
    <x v="9"/>
    <s v="اتوبيس 28"/>
    <n v="4634"/>
    <n v="1"/>
    <x v="7"/>
    <n v="139.01999999999998"/>
    <n v="4494.9799999999996"/>
    <m/>
    <m/>
    <m/>
    <n v="3750"/>
    <m/>
    <n v="884"/>
    <n v="744.98"/>
  </r>
  <r>
    <n v="21"/>
    <x v="4"/>
    <n v="2026"/>
    <s v="سيد الحاوي 2عدلي منصور سعوديمدينتي اتوبيس 28"/>
    <x v="51"/>
    <x v="52"/>
    <x v="42"/>
    <x v="4"/>
    <x v="9"/>
    <s v="اتوبيس 28"/>
    <n v="741"/>
    <n v="1"/>
    <x v="53"/>
    <n v="22.23"/>
    <n v="718.77"/>
    <m/>
    <m/>
    <m/>
    <n v="550"/>
    <m/>
    <n v="191"/>
    <n v="168.77"/>
  </r>
  <r>
    <n v="21"/>
    <x v="4"/>
    <n v="2026"/>
    <s v="احمد محمود إضافيإضافيلوجستيكاإضافيإضافي"/>
    <x v="54"/>
    <x v="55"/>
    <x v="43"/>
    <x v="3"/>
    <x v="11"/>
    <s v="إضافي"/>
    <n v="1"/>
    <n v="1"/>
    <x v="37"/>
    <n v="0.03"/>
    <n v="0.97"/>
    <m/>
    <m/>
    <n v="1100"/>
    <n v="1100"/>
    <m/>
    <n v="1"/>
    <n v="0.97"/>
  </r>
  <r>
    <m/>
    <x v="1"/>
    <m/>
    <e v="#N/A"/>
    <x v="48"/>
    <x v="49"/>
    <x v="40"/>
    <x v="5"/>
    <x v="10"/>
    <n v="0"/>
    <n v="0"/>
    <m/>
    <x v="37"/>
    <n v="0"/>
    <n v="0"/>
    <m/>
    <m/>
    <m/>
    <n v="0"/>
    <m/>
    <n v="0"/>
    <n v="0"/>
  </r>
  <r>
    <n v="22"/>
    <x v="4"/>
    <n v="2026"/>
    <s v="مصطفي الف مسكنالف مسكن 3 ورديةنجمة هليوبوليسالتجمع اتوبيس 28"/>
    <x v="3"/>
    <x v="3"/>
    <x v="3"/>
    <x v="2"/>
    <x v="1"/>
    <s v="اتوبيس 28"/>
    <n v="4297"/>
    <n v="1"/>
    <x v="29"/>
    <n v="128.91"/>
    <n v="4168.09"/>
    <m/>
    <m/>
    <m/>
    <n v="3800"/>
    <m/>
    <n v="497"/>
    <n v="368.09000000000003"/>
  </r>
  <r>
    <n v="22"/>
    <x v="4"/>
    <n v="2026"/>
    <s v="ممدوح كيلاني1قليوب 3 وردية نجمة هليوبوليسالتجمع اتوبيس 28"/>
    <x v="5"/>
    <x v="5"/>
    <x v="5"/>
    <x v="2"/>
    <x v="1"/>
    <s v="اتوبيس 28"/>
    <n v="4297"/>
    <n v="1"/>
    <x v="55"/>
    <n v="128.91"/>
    <n v="4168.09"/>
    <m/>
    <m/>
    <m/>
    <n v="3900"/>
    <m/>
    <n v="397"/>
    <n v="268.09000000000003"/>
  </r>
  <r>
    <n v="22"/>
    <x v="4"/>
    <n v="2026"/>
    <s v="ممدوح كيلاني3المنيب 3وردية نجمة هليوبوليسالتجمع ميكروباص"/>
    <x v="52"/>
    <x v="53"/>
    <x v="6"/>
    <x v="2"/>
    <x v="1"/>
    <s v="ميكروباص"/>
    <n v="3600"/>
    <n v="1"/>
    <x v="56"/>
    <n v="108"/>
    <n v="3492"/>
    <m/>
    <m/>
    <m/>
    <n v="2700"/>
    <m/>
    <n v="900"/>
    <n v="792"/>
  </r>
  <r>
    <n v="22"/>
    <x v="4"/>
    <n v="2026"/>
    <s v="بكرقليوب 1 ورديةنجمة هليوبوليسالتجمع ميكروباص"/>
    <x v="58"/>
    <x v="59"/>
    <x v="4"/>
    <x v="2"/>
    <x v="1"/>
    <s v="ميكروباص"/>
    <n v="1400"/>
    <n v="1"/>
    <x v="35"/>
    <n v="42"/>
    <n v="1358"/>
    <m/>
    <m/>
    <m/>
    <n v="1200"/>
    <m/>
    <n v="200"/>
    <n v="158"/>
  </r>
  <r>
    <n v="22"/>
    <x v="4"/>
    <n v="2026"/>
    <s v="عبد الرحمن1الهرم سعوديدريماتوبيس 28"/>
    <x v="25"/>
    <x v="25"/>
    <x v="22"/>
    <x v="4"/>
    <x v="5"/>
    <s v="اتوبيس 28"/>
    <n v="994"/>
    <n v="1"/>
    <x v="40"/>
    <n v="29.82"/>
    <n v="964.18"/>
    <m/>
    <m/>
    <m/>
    <n v="850"/>
    <m/>
    <n v="144"/>
    <n v="114.18"/>
  </r>
  <r>
    <n v="22"/>
    <x v="4"/>
    <n v="2026"/>
    <s v="عبد الرحمن2المؤسسةسعوديدريماتوبيس 28"/>
    <x v="26"/>
    <x v="26"/>
    <x v="23"/>
    <x v="4"/>
    <x v="5"/>
    <s v="اتوبيس 28"/>
    <n v="994"/>
    <n v="1"/>
    <x v="40"/>
    <n v="29.82"/>
    <n v="964.18"/>
    <m/>
    <m/>
    <m/>
    <n v="850"/>
    <m/>
    <n v="144"/>
    <n v="114.18"/>
  </r>
  <r>
    <n v="22"/>
    <x v="4"/>
    <n v="2026"/>
    <s v="فرج 1حلوانسعوديهايد باركاتوبيس 28"/>
    <x v="27"/>
    <x v="27"/>
    <x v="24"/>
    <x v="4"/>
    <x v="6"/>
    <s v="اتوبيس 28"/>
    <n v="4634"/>
    <n v="1"/>
    <x v="7"/>
    <n v="139.01999999999998"/>
    <n v="4494.9799999999996"/>
    <m/>
    <m/>
    <m/>
    <n v="3750"/>
    <m/>
    <n v="884"/>
    <n v="744.98"/>
  </r>
  <r>
    <n v="22"/>
    <x v="4"/>
    <n v="2026"/>
    <s v="فرج 6حلوان مبيتسعوديهايد باركاتوبيس 28"/>
    <x v="49"/>
    <x v="50"/>
    <x v="41"/>
    <x v="4"/>
    <x v="6"/>
    <s v="اتوبيس 28"/>
    <n v="1482"/>
    <n v="1"/>
    <x v="21"/>
    <n v="44.46"/>
    <n v="1437.54"/>
    <m/>
    <m/>
    <m/>
    <n v="750"/>
    <m/>
    <n v="732"/>
    <n v="687.54"/>
  </r>
  <r>
    <n v="22"/>
    <x v="4"/>
    <n v="2026"/>
    <s v="ممدوح كيلاني 3القومية سعوديهايد باركميكروباص صيني"/>
    <x v="28"/>
    <x v="28"/>
    <x v="25"/>
    <x v="4"/>
    <x v="6"/>
    <s v="ميكروباص صيني"/>
    <n v="2965"/>
    <n v="1"/>
    <x v="13"/>
    <n v="88.95"/>
    <n v="2876.05"/>
    <m/>
    <m/>
    <m/>
    <n v="2500"/>
    <m/>
    <n v="465"/>
    <n v="376.05"/>
  </r>
  <r>
    <n v="22"/>
    <x v="4"/>
    <n v="2026"/>
    <s v="محمد جمال طوسونالمنيبسعوديهايد باركاتوبيس 28"/>
    <x v="47"/>
    <x v="47"/>
    <x v="39"/>
    <x v="4"/>
    <x v="6"/>
    <s v="اتوبيس 28"/>
    <n v="4634"/>
    <n v="1"/>
    <x v="29"/>
    <n v="139.01999999999998"/>
    <n v="4494.9799999999996"/>
    <m/>
    <m/>
    <m/>
    <n v="3800"/>
    <m/>
    <n v="834"/>
    <n v="694.98"/>
  </r>
  <r>
    <n v="22"/>
    <x v="4"/>
    <n v="2026"/>
    <s v="مصطفي رشدي1المنيب 2 ورديةسعوديميفيداميكروباص صيني"/>
    <x v="29"/>
    <x v="29"/>
    <x v="26"/>
    <x v="4"/>
    <x v="7"/>
    <s v="ميكروباص صيني"/>
    <n v="2965"/>
    <n v="1"/>
    <x v="20"/>
    <n v="88.95"/>
    <n v="2876.05"/>
    <m/>
    <m/>
    <m/>
    <n v="2150"/>
    <m/>
    <n v="815"/>
    <n v="726.05"/>
  </r>
  <r>
    <n v="22"/>
    <x v="4"/>
    <n v="2026"/>
    <s v="فرج 2حلوان 2 ورديةسعوديميفيداميكروباص صيني"/>
    <x v="31"/>
    <x v="31"/>
    <x v="28"/>
    <x v="4"/>
    <x v="7"/>
    <s v="ميكروباص صيني"/>
    <n v="2965"/>
    <n v="1"/>
    <x v="42"/>
    <n v="88.95"/>
    <n v="2876.05"/>
    <m/>
    <m/>
    <m/>
    <n v="2250"/>
    <m/>
    <n v="715"/>
    <n v="626.04999999999995"/>
  </r>
  <r>
    <n v="22"/>
    <x v="4"/>
    <n v="2026"/>
    <s v="فرج 3حلوان 2 ورديةسعوديالقطاميةاتوبيس 28"/>
    <x v="32"/>
    <x v="32"/>
    <x v="28"/>
    <x v="4"/>
    <x v="8"/>
    <s v="اتوبيس 28"/>
    <n v="3415"/>
    <n v="1"/>
    <x v="6"/>
    <n v="102.45"/>
    <n v="3312.55"/>
    <m/>
    <m/>
    <m/>
    <n v="3400"/>
    <m/>
    <n v="15"/>
    <n v="-87.45"/>
  </r>
  <r>
    <n v="22"/>
    <x v="4"/>
    <n v="2026"/>
    <s v="فرج 4مايو ورديةسعوديالقطاميةميكروباص"/>
    <x v="33"/>
    <x v="33"/>
    <x v="29"/>
    <x v="4"/>
    <x v="8"/>
    <s v="ميكروباص"/>
    <n v="1222"/>
    <n v="1"/>
    <x v="43"/>
    <n v="36.659999999999997"/>
    <n v="1185.3399999999999"/>
    <m/>
    <m/>
    <m/>
    <n v="1180"/>
    <m/>
    <n v="42"/>
    <n v="5.3400000000000034"/>
  </r>
  <r>
    <n v="22"/>
    <x v="4"/>
    <n v="2026"/>
    <s v="مصطفي رشدي3المنيب5شفتسعوديالقطاميةاتوبيس 28"/>
    <x v="34"/>
    <x v="34"/>
    <x v="30"/>
    <x v="4"/>
    <x v="8"/>
    <s v="اتوبيس 28"/>
    <n v="2649"/>
    <n v="1"/>
    <x v="44"/>
    <n v="79.47"/>
    <n v="2569.5300000000002"/>
    <m/>
    <m/>
    <m/>
    <n v="2060"/>
    <m/>
    <n v="589"/>
    <n v="509.53"/>
  </r>
  <r>
    <n v="22"/>
    <x v="4"/>
    <n v="2026"/>
    <s v="مصطفي رشدي4المنيب Wصباحيةسعوديالقطاميةاتوبيس 28"/>
    <x v="35"/>
    <x v="35"/>
    <x v="31"/>
    <x v="4"/>
    <x v="8"/>
    <s v="اتوبيس 28"/>
    <n v="1059"/>
    <n v="1"/>
    <x v="45"/>
    <n v="31.77"/>
    <n v="1027.23"/>
    <m/>
    <m/>
    <m/>
    <n v="1000"/>
    <m/>
    <n v="59"/>
    <n v="27.23"/>
  </r>
  <r>
    <n v="22"/>
    <x v="4"/>
    <n v="2026"/>
    <s v="مصطفي رشدي5صقر 2 ورديةسعوديالقطاميةاتوبيس 28"/>
    <x v="36"/>
    <x v="36"/>
    <x v="32"/>
    <x v="4"/>
    <x v="8"/>
    <s v="اتوبيس 28"/>
    <n v="2120"/>
    <n v="1"/>
    <x v="46"/>
    <n v="63.599999999999994"/>
    <n v="2056.4"/>
    <m/>
    <m/>
    <m/>
    <n v="1780"/>
    <m/>
    <n v="340"/>
    <n v="276.39999999999998"/>
  </r>
  <r>
    <n v="22"/>
    <x v="4"/>
    <n v="2026"/>
    <s v="مصطفي رشدي6المنيب 2 ورديةسعوديالقطاميةاتوبيس 28"/>
    <x v="50"/>
    <x v="51"/>
    <x v="26"/>
    <x v="4"/>
    <x v="8"/>
    <s v="اتوبيس 28"/>
    <n v="3944"/>
    <n v="1"/>
    <x v="5"/>
    <n v="118.32"/>
    <n v="3825.68"/>
    <m/>
    <m/>
    <m/>
    <n v="3600"/>
    <m/>
    <n v="344"/>
    <n v="225.68"/>
  </r>
  <r>
    <n v="22"/>
    <x v="4"/>
    <n v="2026"/>
    <s v="كرم ترك 1قليوب 2 ورديةسعوديالقطاميةاتوبيس 28"/>
    <x v="37"/>
    <x v="37"/>
    <x v="33"/>
    <x v="4"/>
    <x v="8"/>
    <s v="اتوبيس 28"/>
    <n v="3959"/>
    <n v="1"/>
    <x v="47"/>
    <n v="118.77"/>
    <n v="3840.23"/>
    <m/>
    <m/>
    <m/>
    <n v="4200"/>
    <m/>
    <n v="-241"/>
    <n v="-359.77"/>
  </r>
  <r>
    <n v="22"/>
    <x v="4"/>
    <n v="2026"/>
    <s v="كرم ترك 3قليوب 1 ورديةسعوديمدينتي اتوبيس 28"/>
    <x v="40"/>
    <x v="40"/>
    <x v="4"/>
    <x v="4"/>
    <x v="9"/>
    <s v="اتوبيس 28"/>
    <n v="4634"/>
    <n v="1"/>
    <x v="50"/>
    <n v="139.01999999999998"/>
    <n v="4494.9799999999996"/>
    <m/>
    <m/>
    <m/>
    <n v="4000"/>
    <m/>
    <n v="634"/>
    <n v="494.98"/>
  </r>
  <r>
    <n v="22"/>
    <x v="4"/>
    <n v="2026"/>
    <s v="كرم ترك 4عدلي منصور شفتسعوديمدينتي اتوبيس 28"/>
    <x v="41"/>
    <x v="41"/>
    <x v="34"/>
    <x v="4"/>
    <x v="9"/>
    <s v="اتوبيس 28"/>
    <n v="741"/>
    <n v="1"/>
    <x v="33"/>
    <n v="22.23"/>
    <n v="718.77"/>
    <m/>
    <m/>
    <m/>
    <n v="500"/>
    <m/>
    <n v="241"/>
    <n v="218.77"/>
  </r>
  <r>
    <n v="22"/>
    <x v="4"/>
    <n v="2026"/>
    <s v="عماد النجار 4قليوب بيتوينسعوديمدينتي اتوبيس 28"/>
    <x v="42"/>
    <x v="42"/>
    <x v="35"/>
    <x v="4"/>
    <x v="9"/>
    <s v="اتوبيس 28"/>
    <n v="1482"/>
    <n v="1"/>
    <x v="16"/>
    <n v="44.46"/>
    <n v="1437.54"/>
    <m/>
    <m/>
    <m/>
    <n v="1400"/>
    <m/>
    <n v="82"/>
    <n v="37.54"/>
  </r>
  <r>
    <n v="22"/>
    <x v="4"/>
    <n v="2026"/>
    <s v="ممدوح كيلاني6المنيب 1 وردية سعوديمدينتي ميكروباص صيني"/>
    <x v="43"/>
    <x v="43"/>
    <x v="36"/>
    <x v="4"/>
    <x v="9"/>
    <s v="ميكروباص صيني"/>
    <n v="1482"/>
    <n v="1"/>
    <x v="51"/>
    <n v="44.46"/>
    <n v="1437.54"/>
    <m/>
    <m/>
    <m/>
    <n v="1350"/>
    <m/>
    <n v="132"/>
    <n v="87.539999999999992"/>
  </r>
  <r>
    <n v="22"/>
    <x v="4"/>
    <n v="2026"/>
    <s v="ممدوح كيلاني4المنيب 2 وردية سعوديمدينتي ميكروباص صيني"/>
    <x v="44"/>
    <x v="44"/>
    <x v="37"/>
    <x v="4"/>
    <x v="9"/>
    <s v="ميكروباص صيني"/>
    <n v="2965"/>
    <n v="1"/>
    <x v="52"/>
    <n v="88.95"/>
    <n v="2876.05"/>
    <m/>
    <m/>
    <m/>
    <n v="2600"/>
    <m/>
    <n v="365"/>
    <n v="276.05"/>
  </r>
  <r>
    <n v="22"/>
    <x v="4"/>
    <n v="2026"/>
    <s v="فرج 5حلوان 2 ورديةسعوديمدينتي اتوبيس 28"/>
    <x v="45"/>
    <x v="45"/>
    <x v="28"/>
    <x v="4"/>
    <x v="9"/>
    <s v="اتوبيس 28"/>
    <n v="4634"/>
    <n v="1"/>
    <x v="19"/>
    <n v="139.01999999999998"/>
    <n v="4494.9799999999996"/>
    <m/>
    <m/>
    <m/>
    <n v="4100"/>
    <m/>
    <n v="534"/>
    <n v="394.98"/>
  </r>
  <r>
    <n v="22"/>
    <x v="4"/>
    <n v="2026"/>
    <s v="سيد الحاويالحلميةسعوديمدينتي اتوبيس 28"/>
    <x v="46"/>
    <x v="46"/>
    <x v="38"/>
    <x v="4"/>
    <x v="9"/>
    <s v="اتوبيس 28"/>
    <n v="4634"/>
    <n v="1"/>
    <x v="7"/>
    <n v="139.01999999999998"/>
    <n v="4494.9799999999996"/>
    <m/>
    <m/>
    <m/>
    <n v="3750"/>
    <m/>
    <n v="884"/>
    <n v="744.98"/>
  </r>
  <r>
    <n v="22"/>
    <x v="4"/>
    <n v="2026"/>
    <s v="سيد الحاوي 2عدلي منصور سعوديمدينتي اتوبيس 28"/>
    <x v="51"/>
    <x v="52"/>
    <x v="42"/>
    <x v="4"/>
    <x v="9"/>
    <s v="اتوبيس 28"/>
    <n v="741"/>
    <n v="1"/>
    <x v="53"/>
    <n v="22.23"/>
    <n v="718.77"/>
    <m/>
    <m/>
    <m/>
    <n v="550"/>
    <m/>
    <n v="191"/>
    <n v="168.77"/>
  </r>
  <r>
    <n v="22"/>
    <x v="4"/>
    <n v="2026"/>
    <s v="سامي إضافيإضافيلوجستيكاإضافيإضافي"/>
    <x v="53"/>
    <x v="54"/>
    <x v="43"/>
    <x v="3"/>
    <x v="11"/>
    <s v="إضافي"/>
    <n v="1"/>
    <n v="1"/>
    <x v="37"/>
    <n v="0.03"/>
    <n v="0.97"/>
    <m/>
    <m/>
    <n v="2000"/>
    <n v="2000"/>
    <s v="وردية منيب"/>
    <n v="1"/>
    <n v="0.97"/>
  </r>
  <r>
    <n v="22"/>
    <x v="4"/>
    <n v="2026"/>
    <s v="احمد محمود إضافيإضافيلوجستيكاإضافيإضافي"/>
    <x v="54"/>
    <x v="55"/>
    <x v="43"/>
    <x v="3"/>
    <x v="11"/>
    <s v="إضافي"/>
    <n v="1"/>
    <n v="1"/>
    <x v="37"/>
    <n v="0.03"/>
    <n v="0.97"/>
    <m/>
    <m/>
    <n v="2000"/>
    <n v="2000"/>
    <s v="وردية قليوب"/>
    <n v="1"/>
    <n v="0.97"/>
  </r>
  <r>
    <n v="22"/>
    <x v="4"/>
    <n v="2026"/>
    <s v="احمد السيد إضافيإضافيلوجستيكاإضافيإضافي"/>
    <x v="57"/>
    <x v="58"/>
    <x v="43"/>
    <x v="3"/>
    <x v="11"/>
    <s v="إضافي"/>
    <n v="1"/>
    <n v="1"/>
    <x v="37"/>
    <n v="0.03"/>
    <n v="0.97"/>
    <m/>
    <m/>
    <n v="2700"/>
    <n v="2700"/>
    <s v="وردية منيب"/>
    <n v="1"/>
    <n v="0.97"/>
  </r>
  <r>
    <n v="22"/>
    <x v="4"/>
    <n v="2026"/>
    <s v="حسام سعيد إضافيإضافيلوجستيكاإضافيإضافي"/>
    <x v="56"/>
    <x v="57"/>
    <x v="43"/>
    <x v="3"/>
    <x v="11"/>
    <s v="إضافي"/>
    <n v="1"/>
    <n v="1"/>
    <x v="37"/>
    <n v="0.03"/>
    <n v="0.97"/>
    <m/>
    <m/>
    <n v="4600"/>
    <n v="4600"/>
    <s v="3وردية المرج"/>
    <n v="1"/>
    <n v="0.97"/>
  </r>
  <r>
    <n v="22"/>
    <x v="4"/>
    <n v="2026"/>
    <s v="حسام سعيد إضافيإضافيلوجستيكاإضافيإضافي"/>
    <x v="56"/>
    <x v="57"/>
    <x v="43"/>
    <x v="3"/>
    <x v="11"/>
    <s v="إضافي"/>
    <n v="1"/>
    <n v="1"/>
    <x v="37"/>
    <n v="0.03"/>
    <n v="0.97"/>
    <m/>
    <m/>
    <n v="2100"/>
    <n v="2100"/>
    <s v="وردية جلاتمة"/>
    <n v="1"/>
    <n v="0.97"/>
  </r>
  <r>
    <n v="22"/>
    <x v="4"/>
    <n v="2026"/>
    <s v="حسام سعيد إضافيإضافيلوجستيكاإضافيإضافي"/>
    <x v="56"/>
    <x v="57"/>
    <x v="43"/>
    <x v="3"/>
    <x v="11"/>
    <s v="إضافي"/>
    <n v="1"/>
    <n v="1"/>
    <x v="37"/>
    <n v="0.03"/>
    <n v="0.97"/>
    <m/>
    <m/>
    <n v="3400"/>
    <n v="3400"/>
    <s v="لايحسب عليها \ يحاسب علي 2.5وردية"/>
    <n v="1"/>
    <n v="0.97"/>
  </r>
  <r>
    <m/>
    <x v="1"/>
    <m/>
    <e v="#N/A"/>
    <x v="48"/>
    <x v="49"/>
    <x v="40"/>
    <x v="5"/>
    <x v="10"/>
    <n v="0"/>
    <n v="0"/>
    <m/>
    <x v="37"/>
    <n v="0"/>
    <n v="0"/>
    <m/>
    <m/>
    <m/>
    <n v="0"/>
    <m/>
    <n v="0"/>
    <n v="0"/>
  </r>
  <r>
    <n v="23"/>
    <x v="4"/>
    <n v="2026"/>
    <s v="مصطفي قليوبقليوب FIRST STARTم.نصر ميكروباص صيني"/>
    <x v="0"/>
    <x v="0"/>
    <x v="0"/>
    <x v="0"/>
    <x v="0"/>
    <s v="ميكروباص صيني"/>
    <n v="1250"/>
    <n v="1"/>
    <x v="35"/>
    <n v="37.5"/>
    <n v="1212.5"/>
    <m/>
    <m/>
    <m/>
    <n v="1200"/>
    <m/>
    <n v="50"/>
    <n v="12.5"/>
  </r>
  <r>
    <n v="23"/>
    <x v="4"/>
    <n v="2026"/>
    <s v="عمرو برعي الجراجFLITCH AND GRAINالتجمع ميكروباص صيني"/>
    <x v="2"/>
    <x v="2"/>
    <x v="2"/>
    <x v="1"/>
    <x v="1"/>
    <s v="ميكروباص صيني"/>
    <n v="1300"/>
    <n v="1"/>
    <x v="23"/>
    <n v="39"/>
    <n v="1261"/>
    <m/>
    <m/>
    <m/>
    <n v="1050"/>
    <m/>
    <n v="250"/>
    <n v="211"/>
  </r>
  <r>
    <n v="23"/>
    <x v="4"/>
    <n v="2026"/>
    <s v="مصطفي الف مسكنالف مسكن 3 ورديةنجمة هليوبوليسالتجمع اتوبيس 28"/>
    <x v="3"/>
    <x v="3"/>
    <x v="3"/>
    <x v="2"/>
    <x v="1"/>
    <s v="اتوبيس 28"/>
    <n v="4297"/>
    <n v="1"/>
    <x v="29"/>
    <n v="128.91"/>
    <n v="4168.09"/>
    <m/>
    <m/>
    <m/>
    <n v="3800"/>
    <m/>
    <n v="497"/>
    <n v="368.09000000000003"/>
  </r>
  <r>
    <n v="23"/>
    <x v="4"/>
    <n v="2026"/>
    <s v="ممدوح كيلاني1قليوب 3 وردية نجمة هليوبوليسالتجمع اتوبيس 28"/>
    <x v="5"/>
    <x v="5"/>
    <x v="5"/>
    <x v="2"/>
    <x v="1"/>
    <s v="اتوبيس 28"/>
    <n v="4297"/>
    <n v="1"/>
    <x v="55"/>
    <n v="128.91"/>
    <n v="4168.09"/>
    <m/>
    <m/>
    <m/>
    <n v="3900"/>
    <m/>
    <n v="397"/>
    <n v="268.09000000000003"/>
  </r>
  <r>
    <n v="23"/>
    <x v="4"/>
    <n v="2026"/>
    <s v="ممدوح كيلاني3المنيب 3وردية نجمة هليوبوليسالتجمع ميكروباص"/>
    <x v="52"/>
    <x v="53"/>
    <x v="6"/>
    <x v="2"/>
    <x v="1"/>
    <s v="ميكروباص"/>
    <n v="3600"/>
    <n v="1"/>
    <x v="56"/>
    <n v="108"/>
    <n v="3492"/>
    <m/>
    <m/>
    <m/>
    <n v="2700"/>
    <m/>
    <n v="900"/>
    <n v="792"/>
  </r>
  <r>
    <n v="23"/>
    <x v="4"/>
    <n v="2026"/>
    <s v="بكرقليوب 1 ورديةنجمة هليوبوليسالتجمع ميكروباص"/>
    <x v="58"/>
    <x v="59"/>
    <x v="4"/>
    <x v="2"/>
    <x v="1"/>
    <s v="ميكروباص"/>
    <n v="1400"/>
    <n v="1"/>
    <x v="35"/>
    <n v="42"/>
    <n v="1358"/>
    <m/>
    <m/>
    <m/>
    <n v="1200"/>
    <m/>
    <n v="200"/>
    <n v="158"/>
  </r>
  <r>
    <n v="23"/>
    <x v="4"/>
    <n v="2026"/>
    <s v="رجب سلامة 1المرج لوجستيكااكتوبر هاي اس "/>
    <x v="7"/>
    <x v="7"/>
    <x v="7"/>
    <x v="3"/>
    <x v="2"/>
    <s v="هاي اس "/>
    <n v="2195"/>
    <n v="1"/>
    <x v="22"/>
    <n v="65.849999999999994"/>
    <n v="2129.15"/>
    <m/>
    <m/>
    <m/>
    <n v="2000"/>
    <m/>
    <n v="195"/>
    <n v="129.15"/>
  </r>
  <r>
    <n v="23"/>
    <x v="4"/>
    <n v="2026"/>
    <s v="رجب سلامة 2 نكلا حضورلوجستيكااكتوبر هاي اس "/>
    <x v="11"/>
    <x v="11"/>
    <x v="10"/>
    <x v="3"/>
    <x v="2"/>
    <s v="هاي اس "/>
    <n v="1024"/>
    <n v="1"/>
    <x v="45"/>
    <n v="30.72"/>
    <n v="993.28"/>
    <m/>
    <m/>
    <m/>
    <n v="1000"/>
    <m/>
    <n v="24"/>
    <n v="-6.7199999999999989"/>
  </r>
  <r>
    <n v="23"/>
    <x v="4"/>
    <n v="2026"/>
    <s v="احمد السيدالمنيب 3وردية لوجستيكااكتوبر هاي اس "/>
    <x v="8"/>
    <x v="8"/>
    <x v="6"/>
    <x v="3"/>
    <x v="2"/>
    <s v="هاي اس "/>
    <n v="4831"/>
    <n v="1"/>
    <x v="50"/>
    <n v="144.93"/>
    <n v="4686.07"/>
    <m/>
    <m/>
    <m/>
    <n v="4000"/>
    <m/>
    <n v="831"/>
    <n v="686.06999999999994"/>
  </r>
  <r>
    <n v="23"/>
    <x v="4"/>
    <n v="2026"/>
    <s v="حسام سعيد1القناطر 3 ورديةلوجستيكااكتوبر هاي اس "/>
    <x v="9"/>
    <x v="9"/>
    <x v="8"/>
    <x v="3"/>
    <x v="2"/>
    <s v="هاي اس "/>
    <n v="4391"/>
    <n v="1"/>
    <x v="6"/>
    <n v="131.72999999999999"/>
    <n v="4259.2700000000004"/>
    <m/>
    <m/>
    <m/>
    <n v="3400"/>
    <m/>
    <n v="991"/>
    <n v="859.27"/>
  </r>
  <r>
    <n v="23"/>
    <x v="4"/>
    <n v="2026"/>
    <s v="حسام سعيد 2نكلا انصرافلوجستيكااكتوبر هاي اس "/>
    <x v="10"/>
    <x v="10"/>
    <x v="9"/>
    <x v="3"/>
    <x v="2"/>
    <s v="هاي اس "/>
    <n v="1024"/>
    <n v="1"/>
    <x v="18"/>
    <n v="30.72"/>
    <n v="993.28"/>
    <m/>
    <m/>
    <m/>
    <n v="900"/>
    <m/>
    <n v="124"/>
    <n v="93.28"/>
  </r>
  <r>
    <n v="23"/>
    <x v="4"/>
    <n v="2026"/>
    <s v="محمد رضا المنوفية لوجستيكااكتوبر هاي اس "/>
    <x v="13"/>
    <x v="13"/>
    <x v="12"/>
    <x v="3"/>
    <x v="2"/>
    <s v="هاي اس "/>
    <n v="2634"/>
    <n v="1"/>
    <x v="20"/>
    <n v="79.02"/>
    <n v="2554.98"/>
    <m/>
    <m/>
    <m/>
    <n v="2150"/>
    <m/>
    <n v="484"/>
    <n v="404.98"/>
  </r>
  <r>
    <n v="23"/>
    <x v="4"/>
    <n v="2026"/>
    <s v="مصطفي شكيويالجلاتمةلوجستيكااكتوبر كوستر "/>
    <x v="14"/>
    <x v="14"/>
    <x v="13"/>
    <x v="3"/>
    <x v="2"/>
    <s v="كوستر "/>
    <n v="3220"/>
    <n v="1"/>
    <x v="58"/>
    <n v="96.6"/>
    <n v="3123.4"/>
    <m/>
    <m/>
    <m/>
    <n v="2750"/>
    <m/>
    <n v="470"/>
    <n v="373.4"/>
  </r>
  <r>
    <n v="23"/>
    <x v="4"/>
    <n v="2026"/>
    <s v="وديع 1الفيوم 1لوجستيكااكتوبر هاي اس "/>
    <x v="16"/>
    <x v="16"/>
    <x v="15"/>
    <x v="3"/>
    <x v="2"/>
    <s v="هاي اس "/>
    <n v="2662"/>
    <n v="1"/>
    <x v="42"/>
    <n v="79.86"/>
    <n v="2582.14"/>
    <m/>
    <m/>
    <m/>
    <n v="2250"/>
    <m/>
    <n v="412"/>
    <n v="332.14"/>
  </r>
  <r>
    <n v="23"/>
    <x v="4"/>
    <n v="2026"/>
    <s v="وديع 2الفيوم 2لوجستيكااكتوبر هاي اس "/>
    <x v="17"/>
    <x v="17"/>
    <x v="16"/>
    <x v="3"/>
    <x v="2"/>
    <s v="هاي اس "/>
    <n v="2662"/>
    <n v="1"/>
    <x v="42"/>
    <n v="79.86"/>
    <n v="2582.14"/>
    <m/>
    <m/>
    <m/>
    <n v="2250"/>
    <m/>
    <n v="412"/>
    <n v="332.14"/>
  </r>
  <r>
    <n v="23"/>
    <x v="4"/>
    <n v="2026"/>
    <s v="احمد عويس المعادي لوجستيكاابورواش هاي اس "/>
    <x v="18"/>
    <x v="18"/>
    <x v="17"/>
    <x v="3"/>
    <x v="3"/>
    <s v="هاي اس "/>
    <n v="2049"/>
    <n v="1"/>
    <x v="59"/>
    <n v="61.47"/>
    <n v="1987.53"/>
    <m/>
    <m/>
    <m/>
    <n v="1650"/>
    <m/>
    <n v="399"/>
    <n v="337.53"/>
  </r>
  <r>
    <n v="23"/>
    <x v="4"/>
    <n v="2026"/>
    <s v="محمد جمال القناطر لوجستيكاابورواش سوزوكي"/>
    <x v="20"/>
    <x v="20"/>
    <x v="18"/>
    <x v="3"/>
    <x v="3"/>
    <s v="سوزوكي"/>
    <n v="1536"/>
    <n v="1"/>
    <x v="45"/>
    <n v="46.08"/>
    <n v="1489.92"/>
    <m/>
    <m/>
    <m/>
    <n v="1000"/>
    <m/>
    <n v="536"/>
    <n v="489.92"/>
  </r>
  <r>
    <n v="23"/>
    <x v="4"/>
    <n v="2026"/>
    <s v="عماد النجار1المرج 2ورديةسعوديالمخاذناتوبيس 28"/>
    <x v="22"/>
    <x v="22"/>
    <x v="19"/>
    <x v="4"/>
    <x v="4"/>
    <s v="اتوبيس 28"/>
    <n v="4119"/>
    <n v="1"/>
    <x v="38"/>
    <n v="123.57"/>
    <n v="3995.43"/>
    <m/>
    <m/>
    <m/>
    <n v="4800"/>
    <m/>
    <n v="-681"/>
    <n v="-804.56999999999994"/>
  </r>
  <r>
    <n v="23"/>
    <x v="4"/>
    <n v="2026"/>
    <s v="عماد النجار2المؤسسة 2ورديةسعوديالمخاذناتوبيس 28"/>
    <x v="23"/>
    <x v="23"/>
    <x v="20"/>
    <x v="4"/>
    <x v="4"/>
    <s v="اتوبيس 28"/>
    <n v="3884"/>
    <n v="1"/>
    <x v="39"/>
    <n v="116.52"/>
    <n v="3767.48"/>
    <m/>
    <m/>
    <m/>
    <n v="4500"/>
    <m/>
    <n v="-616"/>
    <n v="-732.52"/>
  </r>
  <r>
    <n v="23"/>
    <x v="4"/>
    <n v="2026"/>
    <s v="طه1الدائري 1ورديةسعوديالمخاذناتوبيس 28"/>
    <x v="61"/>
    <x v="62"/>
    <x v="21"/>
    <x v="4"/>
    <x v="4"/>
    <s v="اتوبيس 28"/>
    <n v="2448"/>
    <n v="1"/>
    <x v="58"/>
    <n v="73.44"/>
    <n v="2374.56"/>
    <m/>
    <m/>
    <m/>
    <n v="2750"/>
    <m/>
    <n v="-302"/>
    <n v="-375.44"/>
  </r>
  <r>
    <n v="23"/>
    <x v="4"/>
    <n v="2026"/>
    <s v="عبد الرحمن1الهرم سعوديدريماتوبيس 28"/>
    <x v="25"/>
    <x v="25"/>
    <x v="22"/>
    <x v="4"/>
    <x v="5"/>
    <s v="اتوبيس 28"/>
    <n v="994"/>
    <n v="1"/>
    <x v="40"/>
    <n v="29.82"/>
    <n v="964.18"/>
    <m/>
    <m/>
    <m/>
    <n v="850"/>
    <m/>
    <n v="144"/>
    <n v="114.18"/>
  </r>
  <r>
    <n v="23"/>
    <x v="4"/>
    <n v="2026"/>
    <s v="عبد الرحمن2المؤسسةسعوديدريماتوبيس 28"/>
    <x v="26"/>
    <x v="26"/>
    <x v="23"/>
    <x v="4"/>
    <x v="5"/>
    <s v="اتوبيس 28"/>
    <n v="994"/>
    <n v="1"/>
    <x v="40"/>
    <n v="29.82"/>
    <n v="964.18"/>
    <m/>
    <m/>
    <m/>
    <n v="850"/>
    <m/>
    <n v="144"/>
    <n v="114.18"/>
  </r>
  <r>
    <n v="23"/>
    <x v="4"/>
    <n v="2026"/>
    <s v="فرج 1حلوانسعوديهايد باركاتوبيس 28"/>
    <x v="27"/>
    <x v="27"/>
    <x v="24"/>
    <x v="4"/>
    <x v="6"/>
    <s v="اتوبيس 28"/>
    <n v="4634"/>
    <n v="1"/>
    <x v="7"/>
    <n v="139.01999999999998"/>
    <n v="4494.9799999999996"/>
    <m/>
    <m/>
    <m/>
    <n v="3750"/>
    <m/>
    <n v="884"/>
    <n v="744.98"/>
  </r>
  <r>
    <n v="23"/>
    <x v="4"/>
    <n v="2026"/>
    <s v="فرج 6حلوان مبيتسعوديهايد باركاتوبيس 28"/>
    <x v="49"/>
    <x v="50"/>
    <x v="41"/>
    <x v="4"/>
    <x v="6"/>
    <s v="اتوبيس 28"/>
    <n v="1482"/>
    <n v="1"/>
    <x v="21"/>
    <n v="44.46"/>
    <n v="1437.54"/>
    <m/>
    <m/>
    <m/>
    <n v="750"/>
    <m/>
    <n v="732"/>
    <n v="687.54"/>
  </r>
  <r>
    <n v="23"/>
    <x v="4"/>
    <n v="2026"/>
    <s v="ممدوح كيلاني 3القومية سعوديهايد باركميكروباص صيني"/>
    <x v="28"/>
    <x v="28"/>
    <x v="25"/>
    <x v="4"/>
    <x v="6"/>
    <s v="ميكروباص صيني"/>
    <n v="2965"/>
    <n v="1"/>
    <x v="13"/>
    <n v="88.95"/>
    <n v="2876.05"/>
    <m/>
    <m/>
    <m/>
    <n v="2500"/>
    <m/>
    <n v="465"/>
    <n v="376.05"/>
  </r>
  <r>
    <n v="23"/>
    <x v="4"/>
    <n v="2026"/>
    <s v="محمد جمال طوسونالمنيبسعوديهايد باركاتوبيس 28"/>
    <x v="47"/>
    <x v="47"/>
    <x v="39"/>
    <x v="4"/>
    <x v="6"/>
    <s v="اتوبيس 28"/>
    <n v="4634"/>
    <n v="1"/>
    <x v="29"/>
    <n v="139.01999999999998"/>
    <n v="4494.9799999999996"/>
    <m/>
    <m/>
    <m/>
    <n v="3800"/>
    <m/>
    <n v="834"/>
    <n v="694.98"/>
  </r>
  <r>
    <n v="23"/>
    <x v="4"/>
    <n v="2026"/>
    <s v="مصطفي رشدي1المنيب 2 ورديةسعوديميفيداميكروباص صيني"/>
    <x v="29"/>
    <x v="29"/>
    <x v="26"/>
    <x v="4"/>
    <x v="7"/>
    <s v="ميكروباص صيني"/>
    <n v="2965"/>
    <n v="1"/>
    <x v="20"/>
    <n v="88.95"/>
    <n v="2876.05"/>
    <m/>
    <m/>
    <m/>
    <n v="2150"/>
    <m/>
    <n v="815"/>
    <n v="726.05"/>
  </r>
  <r>
    <n v="23"/>
    <x v="4"/>
    <n v="2026"/>
    <s v="فرج 2حلوان 2 ورديةسعوديميفيداميكروباص صيني"/>
    <x v="31"/>
    <x v="31"/>
    <x v="28"/>
    <x v="4"/>
    <x v="7"/>
    <s v="ميكروباص صيني"/>
    <n v="2965"/>
    <n v="1"/>
    <x v="42"/>
    <n v="88.95"/>
    <n v="2876.05"/>
    <m/>
    <m/>
    <m/>
    <n v="2250"/>
    <m/>
    <n v="715"/>
    <n v="626.04999999999995"/>
  </r>
  <r>
    <n v="23"/>
    <x v="4"/>
    <n v="2026"/>
    <s v="فرج 3حلوان 2 ورديةسعوديالقطاميةاتوبيس 28"/>
    <x v="32"/>
    <x v="32"/>
    <x v="28"/>
    <x v="4"/>
    <x v="8"/>
    <s v="اتوبيس 28"/>
    <n v="3415"/>
    <n v="1"/>
    <x v="6"/>
    <n v="102.45"/>
    <n v="3312.55"/>
    <m/>
    <m/>
    <m/>
    <n v="3400"/>
    <m/>
    <n v="15"/>
    <n v="-87.45"/>
  </r>
  <r>
    <n v="23"/>
    <x v="4"/>
    <n v="2026"/>
    <s v="فرج 4مايو ورديةسعوديالقطاميةميكروباص"/>
    <x v="33"/>
    <x v="33"/>
    <x v="29"/>
    <x v="4"/>
    <x v="8"/>
    <s v="ميكروباص"/>
    <n v="1222"/>
    <n v="1"/>
    <x v="43"/>
    <n v="36.659999999999997"/>
    <n v="1185.3399999999999"/>
    <m/>
    <m/>
    <m/>
    <n v="1180"/>
    <m/>
    <n v="42"/>
    <n v="5.3400000000000034"/>
  </r>
  <r>
    <n v="23"/>
    <x v="4"/>
    <n v="2026"/>
    <s v="مصطفي رشدي3المنيب5شفتسعوديالقطاميةاتوبيس 28"/>
    <x v="34"/>
    <x v="34"/>
    <x v="30"/>
    <x v="4"/>
    <x v="8"/>
    <s v="اتوبيس 28"/>
    <n v="2649"/>
    <n v="1"/>
    <x v="44"/>
    <n v="79.47"/>
    <n v="2569.5300000000002"/>
    <m/>
    <m/>
    <m/>
    <n v="2060"/>
    <m/>
    <n v="589"/>
    <n v="509.53"/>
  </r>
  <r>
    <n v="23"/>
    <x v="4"/>
    <n v="2026"/>
    <s v="مصطفي رشدي4المنيب Wصباحيةسعوديالقطاميةاتوبيس 28"/>
    <x v="35"/>
    <x v="35"/>
    <x v="31"/>
    <x v="4"/>
    <x v="8"/>
    <s v="اتوبيس 28"/>
    <n v="1059"/>
    <n v="1"/>
    <x v="45"/>
    <n v="31.77"/>
    <n v="1027.23"/>
    <m/>
    <m/>
    <m/>
    <n v="1000"/>
    <m/>
    <n v="59"/>
    <n v="27.23"/>
  </r>
  <r>
    <n v="23"/>
    <x v="4"/>
    <n v="2026"/>
    <s v="مصطفي رشدي5صقر 2 ورديةسعوديالقطاميةاتوبيس 28"/>
    <x v="36"/>
    <x v="36"/>
    <x v="32"/>
    <x v="4"/>
    <x v="8"/>
    <s v="اتوبيس 28"/>
    <n v="2120"/>
    <n v="1"/>
    <x v="46"/>
    <n v="63.599999999999994"/>
    <n v="2056.4"/>
    <m/>
    <m/>
    <m/>
    <n v="1780"/>
    <m/>
    <n v="340"/>
    <n v="276.39999999999998"/>
  </r>
  <r>
    <n v="23"/>
    <x v="4"/>
    <n v="2026"/>
    <s v="مصطفي رشدي6المنيب 2 ورديةسعوديالقطاميةاتوبيس 28"/>
    <x v="50"/>
    <x v="51"/>
    <x v="26"/>
    <x v="4"/>
    <x v="8"/>
    <s v="اتوبيس 28"/>
    <n v="3944"/>
    <n v="1"/>
    <x v="5"/>
    <n v="118.32"/>
    <n v="3825.68"/>
    <m/>
    <m/>
    <m/>
    <n v="3600"/>
    <m/>
    <n v="344"/>
    <n v="225.68"/>
  </r>
  <r>
    <n v="23"/>
    <x v="4"/>
    <n v="2026"/>
    <s v="كرم ترك 1قليوب 2 ورديةسعوديالقطاميةاتوبيس 28"/>
    <x v="37"/>
    <x v="37"/>
    <x v="33"/>
    <x v="4"/>
    <x v="8"/>
    <s v="اتوبيس 28"/>
    <n v="3959"/>
    <n v="1"/>
    <x v="47"/>
    <n v="118.77"/>
    <n v="3840.23"/>
    <m/>
    <m/>
    <m/>
    <n v="4200"/>
    <m/>
    <n v="-241"/>
    <n v="-359.77"/>
  </r>
  <r>
    <n v="23"/>
    <x v="4"/>
    <n v="2026"/>
    <s v="كرم ترك 2قليوب 2 ورديةسعوديمدينتي اتوبيس 28"/>
    <x v="39"/>
    <x v="39"/>
    <x v="33"/>
    <x v="4"/>
    <x v="9"/>
    <s v="اتوبيس 28"/>
    <n v="4634"/>
    <n v="1"/>
    <x v="49"/>
    <n v="139.01999999999998"/>
    <n v="4494.9799999999996"/>
    <m/>
    <m/>
    <m/>
    <n v="4150"/>
    <m/>
    <n v="484"/>
    <n v="344.98"/>
  </r>
  <r>
    <n v="23"/>
    <x v="4"/>
    <n v="2026"/>
    <s v="كرم ترك 3قليوب 1 ورديةسعوديمدينتي اتوبيس 28"/>
    <x v="40"/>
    <x v="40"/>
    <x v="4"/>
    <x v="4"/>
    <x v="9"/>
    <s v="اتوبيس 28"/>
    <n v="4634"/>
    <n v="1"/>
    <x v="50"/>
    <n v="139.01999999999998"/>
    <n v="4494.9799999999996"/>
    <m/>
    <m/>
    <m/>
    <n v="4000"/>
    <m/>
    <n v="634"/>
    <n v="494.98"/>
  </r>
  <r>
    <n v="23"/>
    <x v="4"/>
    <n v="2026"/>
    <s v="كرم ترك 4عدلي منصور شفتسعوديمدينتي اتوبيس 28"/>
    <x v="41"/>
    <x v="41"/>
    <x v="34"/>
    <x v="4"/>
    <x v="9"/>
    <s v="اتوبيس 28"/>
    <n v="741"/>
    <n v="1"/>
    <x v="33"/>
    <n v="22.23"/>
    <n v="718.77"/>
    <m/>
    <m/>
    <m/>
    <n v="500"/>
    <m/>
    <n v="241"/>
    <n v="218.77"/>
  </r>
  <r>
    <n v="23"/>
    <x v="4"/>
    <n v="2026"/>
    <s v="عماد النجار 4قليوب بيتوينسعوديمدينتي اتوبيس 28"/>
    <x v="42"/>
    <x v="42"/>
    <x v="35"/>
    <x v="4"/>
    <x v="9"/>
    <s v="اتوبيس 28"/>
    <n v="1482"/>
    <n v="1"/>
    <x v="16"/>
    <n v="44.46"/>
    <n v="1437.54"/>
    <m/>
    <m/>
    <m/>
    <n v="1400"/>
    <m/>
    <n v="82"/>
    <n v="37.54"/>
  </r>
  <r>
    <n v="23"/>
    <x v="4"/>
    <n v="2026"/>
    <s v="ممدوح كيلاني4المنيب 2 وردية سعوديمدينتي ميكروباص صيني"/>
    <x v="44"/>
    <x v="44"/>
    <x v="37"/>
    <x v="4"/>
    <x v="9"/>
    <s v="ميكروباص صيني"/>
    <n v="2965"/>
    <n v="1"/>
    <x v="52"/>
    <n v="88.95"/>
    <n v="2876.05"/>
    <m/>
    <m/>
    <m/>
    <n v="2600"/>
    <m/>
    <n v="365"/>
    <n v="276.05"/>
  </r>
  <r>
    <n v="23"/>
    <x v="4"/>
    <n v="2026"/>
    <s v="فرج 5حلوان 2 ورديةسعوديمدينتي اتوبيس 28"/>
    <x v="45"/>
    <x v="45"/>
    <x v="28"/>
    <x v="4"/>
    <x v="9"/>
    <s v="اتوبيس 28"/>
    <n v="4634"/>
    <n v="1"/>
    <x v="19"/>
    <n v="139.01999999999998"/>
    <n v="4494.9799999999996"/>
    <m/>
    <m/>
    <m/>
    <n v="4100"/>
    <m/>
    <n v="534"/>
    <n v="394.98"/>
  </r>
  <r>
    <n v="23"/>
    <x v="4"/>
    <n v="2026"/>
    <s v="سيد الحاويالحلميةسعوديمدينتي اتوبيس 28"/>
    <x v="46"/>
    <x v="46"/>
    <x v="38"/>
    <x v="4"/>
    <x v="9"/>
    <s v="اتوبيس 28"/>
    <n v="4634"/>
    <n v="1"/>
    <x v="7"/>
    <n v="139.01999999999998"/>
    <n v="4494.9799999999996"/>
    <m/>
    <m/>
    <m/>
    <n v="3750"/>
    <m/>
    <n v="884"/>
    <n v="744.98"/>
  </r>
  <r>
    <n v="23"/>
    <x v="4"/>
    <n v="2026"/>
    <s v="سيد الحاوي 2عدلي منصور سعوديمدينتي اتوبيس 28"/>
    <x v="51"/>
    <x v="52"/>
    <x v="42"/>
    <x v="4"/>
    <x v="9"/>
    <s v="اتوبيس 28"/>
    <n v="741"/>
    <n v="1"/>
    <x v="53"/>
    <n v="22.23"/>
    <n v="718.77"/>
    <m/>
    <m/>
    <m/>
    <n v="550"/>
    <m/>
    <n v="191"/>
    <n v="168.77"/>
  </r>
  <r>
    <m/>
    <x v="1"/>
    <m/>
    <e v="#N/A"/>
    <x v="48"/>
    <x v="49"/>
    <x v="40"/>
    <x v="5"/>
    <x v="10"/>
    <n v="0"/>
    <n v="0"/>
    <m/>
    <x v="37"/>
    <n v="0"/>
    <n v="0"/>
    <m/>
    <m/>
    <m/>
    <n v="0"/>
    <m/>
    <n v="0"/>
    <n v="0"/>
  </r>
  <r>
    <n v="24"/>
    <x v="4"/>
    <n v="2026"/>
    <s v="مصطفي قليوبقليوب FIRST STARTم.نصر ميكروباص صيني"/>
    <x v="0"/>
    <x v="0"/>
    <x v="0"/>
    <x v="0"/>
    <x v="0"/>
    <s v="ميكروباص صيني"/>
    <n v="1250"/>
    <n v="1"/>
    <x v="35"/>
    <n v="37.5"/>
    <n v="1212.5"/>
    <m/>
    <m/>
    <m/>
    <n v="1200"/>
    <m/>
    <n v="50"/>
    <n v="12.5"/>
  </r>
  <r>
    <n v="24"/>
    <x v="4"/>
    <n v="2026"/>
    <s v="عمرو برعي الجراجFLITCH AND GRAINالتجمع ميكروباص صيني"/>
    <x v="2"/>
    <x v="2"/>
    <x v="2"/>
    <x v="1"/>
    <x v="1"/>
    <s v="ميكروباص صيني"/>
    <n v="1300"/>
    <n v="1"/>
    <x v="23"/>
    <n v="39"/>
    <n v="1261"/>
    <m/>
    <m/>
    <m/>
    <n v="1050"/>
    <m/>
    <n v="250"/>
    <n v="211"/>
  </r>
  <r>
    <n v="24"/>
    <x v="4"/>
    <n v="2026"/>
    <s v="مصطفي الف مسكنالف مسكن 3 ورديةنجمة هليوبوليسالتجمع اتوبيس 28"/>
    <x v="3"/>
    <x v="3"/>
    <x v="3"/>
    <x v="2"/>
    <x v="1"/>
    <s v="اتوبيس 28"/>
    <n v="4297"/>
    <n v="1"/>
    <x v="29"/>
    <n v="128.91"/>
    <n v="4168.09"/>
    <m/>
    <m/>
    <m/>
    <n v="3800"/>
    <m/>
    <n v="497"/>
    <n v="368.09000000000003"/>
  </r>
  <r>
    <n v="24"/>
    <x v="4"/>
    <n v="2026"/>
    <s v="ممدوح كيلاني1قليوب 3 وردية نجمة هليوبوليسالتجمع اتوبيس 28"/>
    <x v="5"/>
    <x v="5"/>
    <x v="5"/>
    <x v="2"/>
    <x v="1"/>
    <s v="اتوبيس 28"/>
    <n v="4297"/>
    <n v="1"/>
    <x v="55"/>
    <n v="128.91"/>
    <n v="4168.09"/>
    <m/>
    <m/>
    <m/>
    <n v="3900"/>
    <m/>
    <n v="397"/>
    <n v="268.09000000000003"/>
  </r>
  <r>
    <n v="24"/>
    <x v="4"/>
    <n v="2026"/>
    <s v="ممدوح كيلاني3المنيب 3وردية نجمة هليوبوليسالتجمع ميكروباص"/>
    <x v="52"/>
    <x v="53"/>
    <x v="6"/>
    <x v="2"/>
    <x v="1"/>
    <s v="ميكروباص"/>
    <n v="3600"/>
    <n v="1"/>
    <x v="56"/>
    <n v="108"/>
    <n v="3492"/>
    <m/>
    <m/>
    <m/>
    <n v="2700"/>
    <m/>
    <n v="900"/>
    <n v="792"/>
  </r>
  <r>
    <n v="24"/>
    <x v="4"/>
    <n v="2026"/>
    <s v="بكرقليوب 1 ورديةنجمة هليوبوليسالتجمع ميكروباص"/>
    <x v="58"/>
    <x v="59"/>
    <x v="4"/>
    <x v="2"/>
    <x v="1"/>
    <s v="ميكروباص"/>
    <n v="1400"/>
    <n v="1"/>
    <x v="35"/>
    <n v="42"/>
    <n v="1358"/>
    <m/>
    <m/>
    <m/>
    <n v="1200"/>
    <m/>
    <n v="200"/>
    <n v="158"/>
  </r>
  <r>
    <n v="24"/>
    <x v="4"/>
    <n v="2026"/>
    <s v="رجب سلامة 1المرج لوجستيكااكتوبر هاي اس "/>
    <x v="7"/>
    <x v="7"/>
    <x v="7"/>
    <x v="3"/>
    <x v="2"/>
    <s v="هاي اس "/>
    <n v="2195"/>
    <n v="1"/>
    <x v="22"/>
    <n v="65.849999999999994"/>
    <n v="2129.15"/>
    <m/>
    <m/>
    <m/>
    <n v="2000"/>
    <m/>
    <n v="195"/>
    <n v="129.15"/>
  </r>
  <r>
    <n v="24"/>
    <x v="4"/>
    <n v="2026"/>
    <s v="رجب سلامة 2 نكلا حضورلوجستيكااكتوبر هاي اس "/>
    <x v="11"/>
    <x v="11"/>
    <x v="10"/>
    <x v="3"/>
    <x v="2"/>
    <s v="هاي اس "/>
    <n v="1024"/>
    <n v="1"/>
    <x v="45"/>
    <n v="30.72"/>
    <n v="993.28"/>
    <m/>
    <m/>
    <m/>
    <n v="1000"/>
    <m/>
    <n v="24"/>
    <n v="-6.7199999999999989"/>
  </r>
  <r>
    <n v="24"/>
    <x v="4"/>
    <n v="2026"/>
    <s v="احمد السيدالمنيب 3وردية لوجستيكااكتوبر هاي اس "/>
    <x v="8"/>
    <x v="8"/>
    <x v="6"/>
    <x v="3"/>
    <x v="2"/>
    <s v="هاي اس "/>
    <n v="4831"/>
    <n v="1"/>
    <x v="50"/>
    <n v="144.93"/>
    <n v="4686.07"/>
    <m/>
    <m/>
    <m/>
    <n v="4000"/>
    <m/>
    <n v="831"/>
    <n v="686.06999999999994"/>
  </r>
  <r>
    <n v="24"/>
    <x v="4"/>
    <n v="2026"/>
    <s v="حسام سعيد1القناطر 3 ورديةلوجستيكااكتوبر هاي اس "/>
    <x v="9"/>
    <x v="9"/>
    <x v="8"/>
    <x v="3"/>
    <x v="2"/>
    <s v="هاي اس "/>
    <n v="4391"/>
    <n v="1"/>
    <x v="6"/>
    <n v="131.72999999999999"/>
    <n v="4259.2700000000004"/>
    <m/>
    <m/>
    <m/>
    <n v="3400"/>
    <m/>
    <n v="991"/>
    <n v="859.27"/>
  </r>
  <r>
    <n v="24"/>
    <x v="4"/>
    <n v="2026"/>
    <s v="حسام سعيد 2نكلا انصرافلوجستيكااكتوبر هاي اس "/>
    <x v="10"/>
    <x v="10"/>
    <x v="9"/>
    <x v="3"/>
    <x v="2"/>
    <s v="هاي اس "/>
    <n v="1024"/>
    <n v="1"/>
    <x v="18"/>
    <n v="30.72"/>
    <n v="993.28"/>
    <m/>
    <m/>
    <m/>
    <n v="900"/>
    <m/>
    <n v="124"/>
    <n v="93.28"/>
  </r>
  <r>
    <n v="24"/>
    <x v="4"/>
    <n v="2026"/>
    <s v="محمد رضا المنوفية لوجستيكااكتوبر هاي اس "/>
    <x v="13"/>
    <x v="13"/>
    <x v="12"/>
    <x v="3"/>
    <x v="2"/>
    <s v="هاي اس "/>
    <n v="2634"/>
    <n v="1"/>
    <x v="20"/>
    <n v="79.02"/>
    <n v="2554.98"/>
    <m/>
    <m/>
    <m/>
    <n v="2150"/>
    <m/>
    <n v="484"/>
    <n v="404.98"/>
  </r>
  <r>
    <n v="24"/>
    <x v="4"/>
    <n v="2026"/>
    <s v="مصطفي شكيويالجلاتمةلوجستيكااكتوبر كوستر "/>
    <x v="14"/>
    <x v="14"/>
    <x v="13"/>
    <x v="3"/>
    <x v="2"/>
    <s v="كوستر "/>
    <n v="3220"/>
    <n v="1"/>
    <x v="58"/>
    <n v="96.6"/>
    <n v="3123.4"/>
    <m/>
    <m/>
    <m/>
    <n v="2750"/>
    <m/>
    <n v="470"/>
    <n v="373.4"/>
  </r>
  <r>
    <n v="24"/>
    <x v="4"/>
    <n v="2026"/>
    <s v="وديع 1الفيوم 1لوجستيكااكتوبر هاي اس "/>
    <x v="16"/>
    <x v="16"/>
    <x v="15"/>
    <x v="3"/>
    <x v="2"/>
    <s v="هاي اس "/>
    <n v="2662"/>
    <n v="1"/>
    <x v="42"/>
    <n v="79.86"/>
    <n v="2582.14"/>
    <m/>
    <m/>
    <m/>
    <n v="2250"/>
    <m/>
    <n v="412"/>
    <n v="332.14"/>
  </r>
  <r>
    <n v="24"/>
    <x v="4"/>
    <n v="2026"/>
    <s v="وديع 2الفيوم 2لوجستيكااكتوبر هاي اس "/>
    <x v="17"/>
    <x v="17"/>
    <x v="16"/>
    <x v="3"/>
    <x v="2"/>
    <s v="هاي اس "/>
    <n v="2662"/>
    <n v="1"/>
    <x v="42"/>
    <n v="79.86"/>
    <n v="2582.14"/>
    <m/>
    <m/>
    <m/>
    <n v="2250"/>
    <m/>
    <n v="412"/>
    <n v="332.14"/>
  </r>
  <r>
    <n v="24"/>
    <x v="4"/>
    <n v="2026"/>
    <s v="احمد عويس المعادي لوجستيكاابورواش هاي اس "/>
    <x v="18"/>
    <x v="18"/>
    <x v="17"/>
    <x v="3"/>
    <x v="3"/>
    <s v="هاي اس "/>
    <n v="2049"/>
    <n v="1"/>
    <x v="59"/>
    <n v="61.47"/>
    <n v="1987.53"/>
    <m/>
    <m/>
    <m/>
    <n v="1650"/>
    <m/>
    <n v="399"/>
    <n v="337.53"/>
  </r>
  <r>
    <n v="24"/>
    <x v="4"/>
    <n v="2026"/>
    <s v="محمد جمال القناطر لوجستيكاابورواش سوزوكي"/>
    <x v="20"/>
    <x v="20"/>
    <x v="18"/>
    <x v="3"/>
    <x v="3"/>
    <s v="سوزوكي"/>
    <n v="1536"/>
    <n v="1"/>
    <x v="45"/>
    <n v="46.08"/>
    <n v="1489.92"/>
    <m/>
    <m/>
    <m/>
    <n v="1000"/>
    <m/>
    <n v="536"/>
    <n v="489.92"/>
  </r>
  <r>
    <n v="24"/>
    <x v="4"/>
    <n v="2026"/>
    <s v="محمد عزمي حدائق اكتوبر لوجستيكااكتوبر هاي اس "/>
    <x v="12"/>
    <x v="12"/>
    <x v="11"/>
    <x v="3"/>
    <x v="2"/>
    <s v="هاي اس "/>
    <n v="1903"/>
    <n v="1"/>
    <x v="57"/>
    <n v="57.089999999999996"/>
    <n v="1845.91"/>
    <m/>
    <m/>
    <m/>
    <n v="1600"/>
    <m/>
    <n v="303"/>
    <n v="245.91"/>
  </r>
  <r>
    <n v="24"/>
    <x v="4"/>
    <n v="2026"/>
    <s v="سعيد كمال م.نصر لوجستيكااكتوبر هاي اس "/>
    <x v="15"/>
    <x v="15"/>
    <x v="14"/>
    <x v="3"/>
    <x v="2"/>
    <s v="هاي اس "/>
    <n v="3367"/>
    <n v="1"/>
    <x v="52"/>
    <n v="101.00999999999999"/>
    <n v="3265.99"/>
    <m/>
    <m/>
    <m/>
    <n v="2600"/>
    <m/>
    <n v="767"/>
    <n v="665.99"/>
  </r>
  <r>
    <n v="24"/>
    <x v="4"/>
    <n v="2026"/>
    <s v="عماد النجار1المرج 2ورديةسعوديالمخاذناتوبيس 28"/>
    <x v="22"/>
    <x v="22"/>
    <x v="19"/>
    <x v="4"/>
    <x v="4"/>
    <s v="اتوبيس 28"/>
    <n v="4119"/>
    <n v="1"/>
    <x v="38"/>
    <n v="123.57"/>
    <n v="3995.43"/>
    <m/>
    <m/>
    <m/>
    <n v="4800"/>
    <m/>
    <n v="-681"/>
    <n v="-804.56999999999994"/>
  </r>
  <r>
    <n v="24"/>
    <x v="4"/>
    <n v="2026"/>
    <s v="عماد النجار2المؤسسة 2ورديةسعوديالمخاذناتوبيس 28"/>
    <x v="23"/>
    <x v="23"/>
    <x v="20"/>
    <x v="4"/>
    <x v="4"/>
    <s v="اتوبيس 28"/>
    <n v="3884"/>
    <n v="1"/>
    <x v="39"/>
    <n v="116.52"/>
    <n v="3767.48"/>
    <m/>
    <m/>
    <m/>
    <n v="4500"/>
    <m/>
    <n v="-616"/>
    <n v="-732.52"/>
  </r>
  <r>
    <n v="24"/>
    <x v="4"/>
    <n v="2026"/>
    <s v="طه1الدائري 1ورديةسعوديالمخاذناتوبيس 28"/>
    <x v="61"/>
    <x v="62"/>
    <x v="21"/>
    <x v="4"/>
    <x v="4"/>
    <s v="اتوبيس 28"/>
    <n v="2448"/>
    <n v="1"/>
    <x v="58"/>
    <n v="73.44"/>
    <n v="2374.56"/>
    <m/>
    <m/>
    <m/>
    <n v="2750"/>
    <m/>
    <n v="-302"/>
    <n v="-375.44"/>
  </r>
  <r>
    <n v="24"/>
    <x v="4"/>
    <n v="2026"/>
    <s v="عبد الرحمن1الهرم سعوديدريماتوبيس 28"/>
    <x v="25"/>
    <x v="25"/>
    <x v="22"/>
    <x v="4"/>
    <x v="5"/>
    <s v="اتوبيس 28"/>
    <n v="994"/>
    <n v="1"/>
    <x v="40"/>
    <n v="29.82"/>
    <n v="964.18"/>
    <m/>
    <m/>
    <m/>
    <n v="850"/>
    <m/>
    <n v="144"/>
    <n v="114.18"/>
  </r>
  <r>
    <n v="24"/>
    <x v="4"/>
    <n v="2026"/>
    <s v="عبد الرحمن2المؤسسةسعوديدريماتوبيس 28"/>
    <x v="26"/>
    <x v="26"/>
    <x v="23"/>
    <x v="4"/>
    <x v="5"/>
    <s v="اتوبيس 28"/>
    <n v="994"/>
    <n v="1"/>
    <x v="40"/>
    <n v="29.82"/>
    <n v="964.18"/>
    <m/>
    <m/>
    <m/>
    <n v="850"/>
    <m/>
    <n v="144"/>
    <n v="114.18"/>
  </r>
  <r>
    <n v="24"/>
    <x v="4"/>
    <n v="2026"/>
    <s v="فرج 1حلوانسعوديهايد باركاتوبيس 28"/>
    <x v="27"/>
    <x v="27"/>
    <x v="24"/>
    <x v="4"/>
    <x v="6"/>
    <s v="اتوبيس 28"/>
    <n v="4634"/>
    <n v="1"/>
    <x v="7"/>
    <n v="139.01999999999998"/>
    <n v="4494.9799999999996"/>
    <m/>
    <m/>
    <m/>
    <n v="3750"/>
    <m/>
    <n v="884"/>
    <n v="744.98"/>
  </r>
  <r>
    <n v="24"/>
    <x v="4"/>
    <n v="2026"/>
    <s v="فرج 6حلوان مبيتسعوديهايد باركاتوبيس 28"/>
    <x v="49"/>
    <x v="50"/>
    <x v="41"/>
    <x v="4"/>
    <x v="6"/>
    <s v="اتوبيس 28"/>
    <n v="1482"/>
    <n v="1"/>
    <x v="21"/>
    <n v="44.46"/>
    <n v="1437.54"/>
    <m/>
    <m/>
    <m/>
    <n v="750"/>
    <m/>
    <n v="732"/>
    <n v="687.54"/>
  </r>
  <r>
    <n v="24"/>
    <x v="4"/>
    <n v="2026"/>
    <s v="ممدوح كيلاني 3القومية سعوديهايد باركميكروباص صيني"/>
    <x v="28"/>
    <x v="28"/>
    <x v="25"/>
    <x v="4"/>
    <x v="6"/>
    <s v="ميكروباص صيني"/>
    <n v="2965"/>
    <n v="1"/>
    <x v="13"/>
    <n v="88.95"/>
    <n v="2876.05"/>
    <m/>
    <m/>
    <m/>
    <n v="2500"/>
    <m/>
    <n v="465"/>
    <n v="376.05"/>
  </r>
  <r>
    <n v="24"/>
    <x v="4"/>
    <n v="2026"/>
    <s v="محمد جمال طوسونالمنيبسعوديهايد باركاتوبيس 28"/>
    <x v="47"/>
    <x v="47"/>
    <x v="39"/>
    <x v="4"/>
    <x v="6"/>
    <s v="اتوبيس 28"/>
    <n v="4634"/>
    <n v="1"/>
    <x v="29"/>
    <n v="139.01999999999998"/>
    <n v="4494.9799999999996"/>
    <m/>
    <m/>
    <m/>
    <n v="3800"/>
    <m/>
    <n v="834"/>
    <n v="694.98"/>
  </r>
  <r>
    <n v="24"/>
    <x v="4"/>
    <n v="2026"/>
    <s v="مصطفي رشدي1المنيب 2 ورديةسعوديميفيداميكروباص صيني"/>
    <x v="29"/>
    <x v="29"/>
    <x v="26"/>
    <x v="4"/>
    <x v="7"/>
    <s v="ميكروباص صيني"/>
    <n v="2965"/>
    <n v="1"/>
    <x v="20"/>
    <n v="88.95"/>
    <n v="2876.05"/>
    <m/>
    <m/>
    <m/>
    <n v="2150"/>
    <m/>
    <n v="815"/>
    <n v="726.05"/>
  </r>
  <r>
    <n v="24"/>
    <x v="4"/>
    <n v="2026"/>
    <s v="فرج 2حلوان 2 ورديةسعوديميفيداميكروباص صيني"/>
    <x v="31"/>
    <x v="31"/>
    <x v="28"/>
    <x v="4"/>
    <x v="7"/>
    <s v="ميكروباص صيني"/>
    <n v="2965"/>
    <n v="1"/>
    <x v="42"/>
    <n v="88.95"/>
    <n v="2876.05"/>
    <m/>
    <m/>
    <m/>
    <n v="2250"/>
    <m/>
    <n v="715"/>
    <n v="626.04999999999995"/>
  </r>
  <r>
    <n v="24"/>
    <x v="4"/>
    <n v="2026"/>
    <s v="فرج 3حلوان 2 ورديةسعوديالقطاميةاتوبيس 28"/>
    <x v="32"/>
    <x v="32"/>
    <x v="28"/>
    <x v="4"/>
    <x v="8"/>
    <s v="اتوبيس 28"/>
    <n v="3415"/>
    <n v="1"/>
    <x v="6"/>
    <n v="102.45"/>
    <n v="3312.55"/>
    <m/>
    <m/>
    <m/>
    <n v="3400"/>
    <m/>
    <n v="15"/>
    <n v="-87.45"/>
  </r>
  <r>
    <n v="24"/>
    <x v="4"/>
    <n v="2026"/>
    <s v="فرج 4مايو ورديةسعوديالقطاميةميكروباص"/>
    <x v="33"/>
    <x v="33"/>
    <x v="29"/>
    <x v="4"/>
    <x v="8"/>
    <s v="ميكروباص"/>
    <n v="1222"/>
    <n v="1"/>
    <x v="43"/>
    <n v="36.659999999999997"/>
    <n v="1185.3399999999999"/>
    <m/>
    <m/>
    <m/>
    <n v="1180"/>
    <m/>
    <n v="42"/>
    <n v="5.3400000000000034"/>
  </r>
  <r>
    <n v="24"/>
    <x v="4"/>
    <n v="2026"/>
    <s v="مصطفي رشدي3المنيب5شفتسعوديالقطاميةاتوبيس 28"/>
    <x v="34"/>
    <x v="34"/>
    <x v="30"/>
    <x v="4"/>
    <x v="8"/>
    <s v="اتوبيس 28"/>
    <n v="2649"/>
    <n v="1"/>
    <x v="44"/>
    <n v="79.47"/>
    <n v="2569.5300000000002"/>
    <m/>
    <m/>
    <m/>
    <n v="2060"/>
    <m/>
    <n v="589"/>
    <n v="509.53"/>
  </r>
  <r>
    <n v="24"/>
    <x v="4"/>
    <n v="2026"/>
    <s v="مصطفي رشدي4المنيب Wصباحيةسعوديالقطاميةاتوبيس 28"/>
    <x v="35"/>
    <x v="35"/>
    <x v="31"/>
    <x v="4"/>
    <x v="8"/>
    <s v="اتوبيس 28"/>
    <n v="1059"/>
    <n v="1"/>
    <x v="45"/>
    <n v="31.77"/>
    <n v="1027.23"/>
    <m/>
    <m/>
    <m/>
    <n v="1000"/>
    <m/>
    <n v="59"/>
    <n v="27.23"/>
  </r>
  <r>
    <n v="24"/>
    <x v="4"/>
    <n v="2026"/>
    <s v="مصطفي رشدي5صقر 2 ورديةسعوديالقطاميةاتوبيس 28"/>
    <x v="36"/>
    <x v="36"/>
    <x v="32"/>
    <x v="4"/>
    <x v="8"/>
    <s v="اتوبيس 28"/>
    <n v="2120"/>
    <n v="1"/>
    <x v="46"/>
    <n v="63.599999999999994"/>
    <n v="2056.4"/>
    <m/>
    <m/>
    <m/>
    <n v="1780"/>
    <m/>
    <n v="340"/>
    <n v="276.39999999999998"/>
  </r>
  <r>
    <n v="24"/>
    <x v="4"/>
    <n v="2026"/>
    <s v="مصطفي رشدي6المنيب 2 ورديةسعوديالقطاميةاتوبيس 28"/>
    <x v="50"/>
    <x v="51"/>
    <x v="26"/>
    <x v="4"/>
    <x v="8"/>
    <s v="اتوبيس 28"/>
    <n v="3944"/>
    <n v="1"/>
    <x v="5"/>
    <n v="118.32"/>
    <n v="3825.68"/>
    <m/>
    <m/>
    <m/>
    <n v="3600"/>
    <m/>
    <n v="344"/>
    <n v="225.68"/>
  </r>
  <r>
    <n v="24"/>
    <x v="4"/>
    <n v="2026"/>
    <s v="كرم ترك 1قليوب 2 ورديةسعوديالقطاميةاتوبيس 28"/>
    <x v="37"/>
    <x v="37"/>
    <x v="33"/>
    <x v="4"/>
    <x v="8"/>
    <s v="اتوبيس 28"/>
    <n v="3959"/>
    <n v="1"/>
    <x v="47"/>
    <n v="118.77"/>
    <n v="3840.23"/>
    <m/>
    <m/>
    <m/>
    <n v="4200"/>
    <m/>
    <n v="-241"/>
    <n v="-359.77"/>
  </r>
  <r>
    <n v="24"/>
    <x v="4"/>
    <n v="2026"/>
    <s v="كرم ترك 2قليوب 2 ورديةسعوديمدينتي اتوبيس 28"/>
    <x v="39"/>
    <x v="39"/>
    <x v="33"/>
    <x v="4"/>
    <x v="9"/>
    <s v="اتوبيس 28"/>
    <n v="4634"/>
    <n v="1"/>
    <x v="49"/>
    <n v="139.01999999999998"/>
    <n v="4494.9799999999996"/>
    <m/>
    <m/>
    <m/>
    <n v="4150"/>
    <m/>
    <n v="484"/>
    <n v="344.98"/>
  </r>
  <r>
    <n v="24"/>
    <x v="4"/>
    <n v="2026"/>
    <s v="كرم ترك 3قليوب 1 ورديةسعوديمدينتي اتوبيس 28"/>
    <x v="40"/>
    <x v="40"/>
    <x v="4"/>
    <x v="4"/>
    <x v="9"/>
    <s v="اتوبيس 28"/>
    <n v="4634"/>
    <n v="1"/>
    <x v="50"/>
    <n v="139.01999999999998"/>
    <n v="4494.9799999999996"/>
    <m/>
    <m/>
    <m/>
    <n v="4000"/>
    <m/>
    <n v="634"/>
    <n v="494.98"/>
  </r>
  <r>
    <n v="24"/>
    <x v="4"/>
    <n v="2026"/>
    <s v="كرم ترك 4عدلي منصور شفتسعوديمدينتي اتوبيس 28"/>
    <x v="41"/>
    <x v="41"/>
    <x v="34"/>
    <x v="4"/>
    <x v="9"/>
    <s v="اتوبيس 28"/>
    <n v="741"/>
    <n v="1"/>
    <x v="33"/>
    <n v="22.23"/>
    <n v="718.77"/>
    <m/>
    <m/>
    <m/>
    <n v="500"/>
    <m/>
    <n v="241"/>
    <n v="218.77"/>
  </r>
  <r>
    <n v="24"/>
    <x v="4"/>
    <n v="2026"/>
    <s v="عماد النجار 4قليوب بيتوينسعوديمدينتي اتوبيس 28"/>
    <x v="42"/>
    <x v="42"/>
    <x v="35"/>
    <x v="4"/>
    <x v="9"/>
    <s v="اتوبيس 28"/>
    <n v="1482"/>
    <n v="1"/>
    <x v="16"/>
    <n v="44.46"/>
    <n v="1437.54"/>
    <m/>
    <m/>
    <m/>
    <n v="1400"/>
    <m/>
    <n v="82"/>
    <n v="37.54"/>
  </r>
  <r>
    <n v="24"/>
    <x v="4"/>
    <n v="2026"/>
    <s v="ممدوح كيلاني4المنيب 2 وردية سعوديمدينتي ميكروباص صيني"/>
    <x v="44"/>
    <x v="44"/>
    <x v="37"/>
    <x v="4"/>
    <x v="9"/>
    <s v="ميكروباص صيني"/>
    <n v="2965"/>
    <n v="1"/>
    <x v="52"/>
    <n v="88.95"/>
    <n v="2876.05"/>
    <m/>
    <m/>
    <m/>
    <n v="2600"/>
    <m/>
    <n v="365"/>
    <n v="276.05"/>
  </r>
  <r>
    <n v="24"/>
    <x v="4"/>
    <n v="2026"/>
    <s v="فرج 5حلوان 2 ورديةسعوديمدينتي اتوبيس 28"/>
    <x v="45"/>
    <x v="45"/>
    <x v="28"/>
    <x v="4"/>
    <x v="9"/>
    <s v="اتوبيس 28"/>
    <n v="4634"/>
    <n v="1"/>
    <x v="19"/>
    <n v="139.01999999999998"/>
    <n v="4494.9799999999996"/>
    <m/>
    <m/>
    <m/>
    <n v="4100"/>
    <m/>
    <n v="534"/>
    <n v="394.98"/>
  </r>
  <r>
    <n v="24"/>
    <x v="4"/>
    <n v="2026"/>
    <s v="سيد الحاويالحلميةسعوديمدينتي اتوبيس 28"/>
    <x v="46"/>
    <x v="46"/>
    <x v="38"/>
    <x v="4"/>
    <x v="9"/>
    <s v="اتوبيس 28"/>
    <n v="4634"/>
    <n v="1"/>
    <x v="7"/>
    <n v="139.01999999999998"/>
    <n v="4494.9799999999996"/>
    <m/>
    <m/>
    <m/>
    <n v="3750"/>
    <m/>
    <n v="884"/>
    <n v="744.98"/>
  </r>
  <r>
    <n v="24"/>
    <x v="4"/>
    <n v="2026"/>
    <s v="سيد الحاوي 2عدلي منصور سعوديمدينتي اتوبيس 28"/>
    <x v="51"/>
    <x v="52"/>
    <x v="42"/>
    <x v="4"/>
    <x v="9"/>
    <s v="اتوبيس 28"/>
    <n v="741"/>
    <n v="1"/>
    <x v="53"/>
    <n v="22.23"/>
    <n v="718.77"/>
    <m/>
    <m/>
    <m/>
    <n v="550"/>
    <m/>
    <n v="191"/>
    <n v="168.77"/>
  </r>
  <r>
    <n v="24"/>
    <x v="4"/>
    <n v="2026"/>
    <s v="حسام سعيد إضافيإضافيلوجستيكاإضافيإضافي"/>
    <x v="56"/>
    <x v="57"/>
    <x v="43"/>
    <x v="3"/>
    <x v="11"/>
    <s v="إضافي"/>
    <n v="1"/>
    <n v="1"/>
    <x v="37"/>
    <n v="0.03"/>
    <n v="0.97"/>
    <m/>
    <m/>
    <n v="1100"/>
    <n v="1100"/>
    <s v="سهرة قناطر"/>
    <n v="1"/>
    <n v="0.97"/>
  </r>
  <r>
    <m/>
    <x v="1"/>
    <m/>
    <e v="#N/A"/>
    <x v="48"/>
    <x v="49"/>
    <x v="40"/>
    <x v="5"/>
    <x v="10"/>
    <n v="0"/>
    <n v="0"/>
    <m/>
    <x v="37"/>
    <n v="0"/>
    <n v="0"/>
    <m/>
    <m/>
    <m/>
    <n v="0"/>
    <m/>
    <n v="0"/>
    <n v="0"/>
  </r>
  <r>
    <n v="25"/>
    <x v="4"/>
    <n v="2026"/>
    <s v="مصطفي قليوبقليوب FIRST STARTم.نصر ميكروباص صيني"/>
    <x v="0"/>
    <x v="0"/>
    <x v="0"/>
    <x v="0"/>
    <x v="0"/>
    <s v="ميكروباص صيني"/>
    <n v="1250"/>
    <n v="1"/>
    <x v="35"/>
    <n v="37.5"/>
    <n v="1212.5"/>
    <m/>
    <m/>
    <m/>
    <n v="1200"/>
    <m/>
    <n v="50"/>
    <n v="12.5"/>
  </r>
  <r>
    <n v="25"/>
    <x v="4"/>
    <n v="2026"/>
    <s v="عمرو برعي الجراجFLITCH AND GRAINالتجمع ميكروباص صيني"/>
    <x v="2"/>
    <x v="2"/>
    <x v="2"/>
    <x v="1"/>
    <x v="1"/>
    <s v="ميكروباص صيني"/>
    <n v="1300"/>
    <n v="1"/>
    <x v="23"/>
    <n v="39"/>
    <n v="1261"/>
    <m/>
    <m/>
    <m/>
    <n v="1050"/>
    <m/>
    <n v="250"/>
    <n v="211"/>
  </r>
  <r>
    <n v="25"/>
    <x v="4"/>
    <n v="2026"/>
    <s v="مصطفي الف مسكنالف مسكن 3 ورديةنجمة هليوبوليسالتجمع اتوبيس 28"/>
    <x v="3"/>
    <x v="3"/>
    <x v="3"/>
    <x v="2"/>
    <x v="1"/>
    <s v="اتوبيس 28"/>
    <n v="4297"/>
    <n v="1"/>
    <x v="29"/>
    <n v="128.91"/>
    <n v="4168.09"/>
    <m/>
    <m/>
    <m/>
    <n v="3800"/>
    <m/>
    <n v="497"/>
    <n v="368.09000000000003"/>
  </r>
  <r>
    <n v="25"/>
    <x v="4"/>
    <n v="2026"/>
    <s v="ممدوح كيلاني1قليوب 3 وردية نجمة هليوبوليسالتجمع اتوبيس 28"/>
    <x v="5"/>
    <x v="5"/>
    <x v="5"/>
    <x v="2"/>
    <x v="1"/>
    <s v="اتوبيس 28"/>
    <n v="4297"/>
    <n v="1"/>
    <x v="55"/>
    <n v="128.91"/>
    <n v="4168.09"/>
    <m/>
    <m/>
    <m/>
    <n v="3900"/>
    <m/>
    <n v="397"/>
    <n v="268.09000000000003"/>
  </r>
  <r>
    <n v="25"/>
    <x v="4"/>
    <n v="2026"/>
    <s v="ممدوح كيلاني3المنيب 3وردية نجمة هليوبوليسالتجمع ميكروباص"/>
    <x v="52"/>
    <x v="53"/>
    <x v="6"/>
    <x v="2"/>
    <x v="1"/>
    <s v="ميكروباص"/>
    <n v="3600"/>
    <n v="1"/>
    <x v="56"/>
    <n v="108"/>
    <n v="3492"/>
    <m/>
    <m/>
    <m/>
    <n v="2700"/>
    <m/>
    <n v="900"/>
    <n v="792"/>
  </r>
  <r>
    <n v="25"/>
    <x v="4"/>
    <n v="2026"/>
    <s v="بكرقليوب 1 ورديةنجمة هليوبوليسالتجمع ميكروباص"/>
    <x v="58"/>
    <x v="59"/>
    <x v="4"/>
    <x v="2"/>
    <x v="1"/>
    <s v="ميكروباص"/>
    <n v="1400"/>
    <n v="1"/>
    <x v="35"/>
    <n v="42"/>
    <n v="1358"/>
    <m/>
    <m/>
    <m/>
    <n v="1200"/>
    <m/>
    <n v="200"/>
    <n v="158"/>
  </r>
  <r>
    <n v="25"/>
    <x v="4"/>
    <n v="2026"/>
    <s v="رجب سلامة 1المرج لوجستيكااكتوبر هاي اس "/>
    <x v="7"/>
    <x v="7"/>
    <x v="7"/>
    <x v="3"/>
    <x v="2"/>
    <s v="هاي اس "/>
    <n v="2195"/>
    <n v="1"/>
    <x v="22"/>
    <n v="65.849999999999994"/>
    <n v="2129.15"/>
    <m/>
    <n v="10125"/>
    <m/>
    <n v="-8125"/>
    <m/>
    <n v="195"/>
    <n v="129.15"/>
  </r>
  <r>
    <n v="25"/>
    <x v="4"/>
    <n v="2026"/>
    <s v="رجب سلامة 2 نكلا حضورلوجستيكااكتوبر هاي اس "/>
    <x v="11"/>
    <x v="11"/>
    <x v="10"/>
    <x v="3"/>
    <x v="2"/>
    <s v="هاي اس "/>
    <n v="1024"/>
    <n v="1"/>
    <x v="45"/>
    <n v="30.72"/>
    <n v="993.28"/>
    <m/>
    <m/>
    <m/>
    <n v="1000"/>
    <m/>
    <n v="24"/>
    <n v="-6.7199999999999989"/>
  </r>
  <r>
    <n v="25"/>
    <x v="4"/>
    <n v="2026"/>
    <s v="احمد السيدالمنيب 3وردية لوجستيكااكتوبر هاي اس "/>
    <x v="8"/>
    <x v="8"/>
    <x v="6"/>
    <x v="3"/>
    <x v="2"/>
    <s v="هاي اس "/>
    <n v="4831"/>
    <n v="1"/>
    <x v="50"/>
    <n v="144.93"/>
    <n v="4686.07"/>
    <m/>
    <n v="2000"/>
    <m/>
    <n v="2000"/>
    <m/>
    <n v="831"/>
    <n v="686.06999999999994"/>
  </r>
  <r>
    <n v="25"/>
    <x v="4"/>
    <n v="2026"/>
    <s v="حسام سعيد1القناطر 3 ورديةلوجستيكااكتوبر هاي اس "/>
    <x v="9"/>
    <x v="9"/>
    <x v="8"/>
    <x v="3"/>
    <x v="2"/>
    <s v="هاي اس "/>
    <n v="4391"/>
    <n v="1"/>
    <x v="6"/>
    <n v="131.72999999999999"/>
    <n v="4259.2700000000004"/>
    <m/>
    <m/>
    <m/>
    <n v="3400"/>
    <m/>
    <n v="991"/>
    <n v="859.27"/>
  </r>
  <r>
    <n v="25"/>
    <x v="4"/>
    <n v="2026"/>
    <s v="حسام سعيد 2نكلا انصرافلوجستيكااكتوبر هاي اس "/>
    <x v="10"/>
    <x v="10"/>
    <x v="9"/>
    <x v="3"/>
    <x v="2"/>
    <s v="هاي اس "/>
    <n v="1024"/>
    <n v="1"/>
    <x v="18"/>
    <n v="30.72"/>
    <n v="993.28"/>
    <m/>
    <m/>
    <m/>
    <n v="900"/>
    <m/>
    <n v="124"/>
    <n v="93.28"/>
  </r>
  <r>
    <n v="25"/>
    <x v="4"/>
    <n v="2026"/>
    <s v="محمد رضا المنوفية لوجستيكااكتوبر هاي اس "/>
    <x v="13"/>
    <x v="13"/>
    <x v="12"/>
    <x v="3"/>
    <x v="2"/>
    <s v="هاي اس "/>
    <n v="2634"/>
    <n v="1"/>
    <x v="20"/>
    <n v="79.02"/>
    <n v="2554.98"/>
    <m/>
    <n v="25400"/>
    <n v="975"/>
    <n v="-22275"/>
    <s v="اضافي فطار"/>
    <n v="484"/>
    <n v="404.98"/>
  </r>
  <r>
    <n v="25"/>
    <x v="4"/>
    <n v="2026"/>
    <s v="مصطفي شكيويالجلاتمةلوجستيكااكتوبر كوستر "/>
    <x v="14"/>
    <x v="14"/>
    <x v="13"/>
    <x v="3"/>
    <x v="2"/>
    <s v="كوستر "/>
    <n v="3220"/>
    <n v="1"/>
    <x v="58"/>
    <n v="96.6"/>
    <n v="3123.4"/>
    <m/>
    <m/>
    <m/>
    <n v="2750"/>
    <m/>
    <n v="470"/>
    <n v="373.4"/>
  </r>
  <r>
    <n v="25"/>
    <x v="4"/>
    <n v="2026"/>
    <s v="وديع 1الفيوم 1لوجستيكااكتوبر هاي اس "/>
    <x v="16"/>
    <x v="16"/>
    <x v="15"/>
    <x v="3"/>
    <x v="2"/>
    <s v="هاي اس "/>
    <n v="2662"/>
    <n v="1"/>
    <x v="42"/>
    <n v="79.86"/>
    <n v="2582.14"/>
    <m/>
    <m/>
    <m/>
    <n v="2250"/>
    <m/>
    <n v="412"/>
    <n v="332.14"/>
  </r>
  <r>
    <n v="25"/>
    <x v="4"/>
    <n v="2026"/>
    <s v="وديع 2الفيوم 2لوجستيكااكتوبر هاي اس "/>
    <x v="17"/>
    <x v="17"/>
    <x v="16"/>
    <x v="3"/>
    <x v="2"/>
    <s v="هاي اس "/>
    <n v="2662"/>
    <n v="1"/>
    <x v="42"/>
    <n v="79.86"/>
    <n v="2582.14"/>
    <m/>
    <m/>
    <m/>
    <n v="2250"/>
    <m/>
    <n v="412"/>
    <n v="332.14"/>
  </r>
  <r>
    <n v="25"/>
    <x v="4"/>
    <n v="2026"/>
    <s v="احمد عويس المعادي لوجستيكاابورواش هاي اس "/>
    <x v="18"/>
    <x v="18"/>
    <x v="17"/>
    <x v="3"/>
    <x v="3"/>
    <s v="هاي اس "/>
    <n v="2049"/>
    <n v="1"/>
    <x v="59"/>
    <n v="61.47"/>
    <n v="1987.53"/>
    <m/>
    <m/>
    <m/>
    <n v="1650"/>
    <m/>
    <n v="399"/>
    <n v="337.53"/>
  </r>
  <r>
    <n v="25"/>
    <x v="4"/>
    <n v="2026"/>
    <s v="محمد جمال القناطر لوجستيكاابورواش سوزوكي"/>
    <x v="20"/>
    <x v="20"/>
    <x v="18"/>
    <x v="3"/>
    <x v="3"/>
    <s v="سوزوكي"/>
    <n v="1536"/>
    <n v="1"/>
    <x v="45"/>
    <n v="46.08"/>
    <n v="1489.92"/>
    <m/>
    <m/>
    <m/>
    <n v="1000"/>
    <m/>
    <n v="536"/>
    <n v="489.92"/>
  </r>
  <r>
    <n v="25"/>
    <x v="4"/>
    <n v="2026"/>
    <s v="محمد عزمي حدائق اكتوبر لوجستيكااكتوبر هاي اس "/>
    <x v="12"/>
    <x v="12"/>
    <x v="11"/>
    <x v="3"/>
    <x v="2"/>
    <s v="هاي اس "/>
    <n v="1903"/>
    <n v="1"/>
    <x v="57"/>
    <n v="57.089999999999996"/>
    <n v="1845.91"/>
    <m/>
    <m/>
    <m/>
    <n v="1600"/>
    <m/>
    <n v="303"/>
    <n v="245.91"/>
  </r>
  <r>
    <n v="25"/>
    <x v="4"/>
    <n v="2026"/>
    <s v="سعيد كمال م.نصر لوجستيكااكتوبر هاي اس "/>
    <x v="15"/>
    <x v="15"/>
    <x v="14"/>
    <x v="3"/>
    <x v="2"/>
    <s v="هاي اس "/>
    <n v="3367"/>
    <n v="1"/>
    <x v="52"/>
    <n v="101.00999999999999"/>
    <n v="3265.99"/>
    <m/>
    <n v="25000"/>
    <m/>
    <n v="-22400"/>
    <m/>
    <n v="767"/>
    <n v="665.99"/>
  </r>
  <r>
    <n v="25"/>
    <x v="4"/>
    <n v="2026"/>
    <s v="عماد النجار1المرج 2ورديةسعوديالمخاذناتوبيس 28"/>
    <x v="22"/>
    <x v="22"/>
    <x v="19"/>
    <x v="4"/>
    <x v="4"/>
    <s v="اتوبيس 28"/>
    <n v="4119"/>
    <n v="1"/>
    <x v="38"/>
    <n v="123.57"/>
    <n v="3995.43"/>
    <m/>
    <m/>
    <m/>
    <n v="4800"/>
    <m/>
    <n v="-681"/>
    <n v="-804.56999999999994"/>
  </r>
  <r>
    <n v="25"/>
    <x v="4"/>
    <n v="2026"/>
    <s v="عماد النجار2المؤسسة 2ورديةسعوديالمخاذناتوبيس 28"/>
    <x v="23"/>
    <x v="23"/>
    <x v="20"/>
    <x v="4"/>
    <x v="4"/>
    <s v="اتوبيس 28"/>
    <n v="3884"/>
    <n v="0.5"/>
    <x v="39"/>
    <n v="58.26"/>
    <n v="1883.74"/>
    <m/>
    <m/>
    <m/>
    <n v="2250"/>
    <m/>
    <n v="-308"/>
    <n v="-366.26"/>
  </r>
  <r>
    <n v="25"/>
    <x v="4"/>
    <n v="2026"/>
    <s v="طه1الدائري 1ورديةسعوديالمخاذناتوبيس 28"/>
    <x v="61"/>
    <x v="62"/>
    <x v="21"/>
    <x v="4"/>
    <x v="4"/>
    <s v="اتوبيس 28"/>
    <n v="2448"/>
    <n v="1"/>
    <x v="58"/>
    <n v="73.44"/>
    <n v="2374.56"/>
    <m/>
    <m/>
    <m/>
    <n v="2750"/>
    <m/>
    <n v="-302"/>
    <n v="-375.44"/>
  </r>
  <r>
    <n v="25"/>
    <x v="4"/>
    <n v="2026"/>
    <s v="عبد الرحمن1الهرم سعوديدريماتوبيس 28"/>
    <x v="25"/>
    <x v="25"/>
    <x v="22"/>
    <x v="4"/>
    <x v="5"/>
    <s v="اتوبيس 28"/>
    <n v="994"/>
    <n v="1"/>
    <x v="40"/>
    <n v="29.82"/>
    <n v="964.18"/>
    <m/>
    <m/>
    <m/>
    <n v="850"/>
    <m/>
    <n v="144"/>
    <n v="114.18"/>
  </r>
  <r>
    <n v="25"/>
    <x v="4"/>
    <n v="2026"/>
    <s v="عبد الرحمن2المؤسسةسعوديدريماتوبيس 28"/>
    <x v="26"/>
    <x v="26"/>
    <x v="23"/>
    <x v="4"/>
    <x v="5"/>
    <s v="اتوبيس 28"/>
    <n v="994"/>
    <n v="1"/>
    <x v="40"/>
    <n v="29.82"/>
    <n v="964.18"/>
    <m/>
    <m/>
    <m/>
    <n v="850"/>
    <m/>
    <n v="144"/>
    <n v="114.18"/>
  </r>
  <r>
    <n v="25"/>
    <x v="4"/>
    <n v="2026"/>
    <s v="فرج 1حلوانسعوديهايد باركاتوبيس 28"/>
    <x v="27"/>
    <x v="27"/>
    <x v="24"/>
    <x v="4"/>
    <x v="6"/>
    <s v="اتوبيس 28"/>
    <n v="4634"/>
    <n v="1"/>
    <x v="7"/>
    <n v="139.01999999999998"/>
    <n v="4494.9799999999996"/>
    <m/>
    <m/>
    <m/>
    <n v="3750"/>
    <m/>
    <n v="884"/>
    <n v="744.98"/>
  </r>
  <r>
    <n v="25"/>
    <x v="4"/>
    <n v="2026"/>
    <s v="فرج 6حلوان مبيتسعوديهايد باركاتوبيس 28"/>
    <x v="49"/>
    <x v="50"/>
    <x v="41"/>
    <x v="4"/>
    <x v="6"/>
    <s v="اتوبيس 28"/>
    <n v="1482"/>
    <n v="1"/>
    <x v="21"/>
    <n v="44.46"/>
    <n v="1437.54"/>
    <m/>
    <m/>
    <m/>
    <n v="750"/>
    <m/>
    <n v="732"/>
    <n v="687.54"/>
  </r>
  <r>
    <n v="25"/>
    <x v="4"/>
    <n v="2026"/>
    <s v="ممدوح كيلاني 3القومية سعوديهايد باركميكروباص صيني"/>
    <x v="28"/>
    <x v="28"/>
    <x v="25"/>
    <x v="4"/>
    <x v="6"/>
    <s v="ميكروباص صيني"/>
    <n v="2965"/>
    <n v="1"/>
    <x v="13"/>
    <n v="88.95"/>
    <n v="2876.05"/>
    <m/>
    <m/>
    <m/>
    <n v="2500"/>
    <m/>
    <n v="465"/>
    <n v="376.05"/>
  </r>
  <r>
    <n v="25"/>
    <x v="4"/>
    <n v="2026"/>
    <s v="محمد جمال طوسونالمنيبسعوديهايد باركاتوبيس 28"/>
    <x v="47"/>
    <x v="47"/>
    <x v="39"/>
    <x v="4"/>
    <x v="6"/>
    <s v="اتوبيس 28"/>
    <n v="4634"/>
    <n v="1"/>
    <x v="29"/>
    <n v="139.01999999999998"/>
    <n v="4494.9799999999996"/>
    <m/>
    <m/>
    <m/>
    <n v="3800"/>
    <m/>
    <n v="834"/>
    <n v="694.98"/>
  </r>
  <r>
    <n v="25"/>
    <x v="4"/>
    <n v="2026"/>
    <s v="مصطفي رشدي1المنيب 2 ورديةسعوديميفيداميكروباص صيني"/>
    <x v="29"/>
    <x v="29"/>
    <x v="26"/>
    <x v="4"/>
    <x v="7"/>
    <s v="ميكروباص صيني"/>
    <n v="2965"/>
    <n v="1"/>
    <x v="20"/>
    <n v="88.95"/>
    <n v="2876.05"/>
    <m/>
    <m/>
    <m/>
    <n v="2150"/>
    <m/>
    <n v="815"/>
    <n v="726.05"/>
  </r>
  <r>
    <n v="25"/>
    <x v="4"/>
    <n v="2026"/>
    <s v="فرج 2حلوان 2 ورديةسعوديميفيداميكروباص صيني"/>
    <x v="31"/>
    <x v="31"/>
    <x v="28"/>
    <x v="4"/>
    <x v="7"/>
    <s v="ميكروباص صيني"/>
    <n v="2965"/>
    <n v="1"/>
    <x v="42"/>
    <n v="88.95"/>
    <n v="2876.05"/>
    <m/>
    <m/>
    <m/>
    <n v="2250"/>
    <m/>
    <n v="715"/>
    <n v="626.04999999999995"/>
  </r>
  <r>
    <n v="25"/>
    <x v="4"/>
    <n v="2026"/>
    <s v="فرج 3حلوان 2 ورديةسعوديالقطاميةاتوبيس 28"/>
    <x v="32"/>
    <x v="32"/>
    <x v="28"/>
    <x v="4"/>
    <x v="8"/>
    <s v="اتوبيس 28"/>
    <n v="3415"/>
    <n v="1"/>
    <x v="6"/>
    <n v="102.45"/>
    <n v="3312.55"/>
    <m/>
    <m/>
    <m/>
    <n v="3400"/>
    <m/>
    <n v="15"/>
    <n v="-87.45"/>
  </r>
  <r>
    <n v="25"/>
    <x v="4"/>
    <n v="2026"/>
    <s v="فرج 4مايو ورديةسعوديالقطاميةميكروباص"/>
    <x v="33"/>
    <x v="33"/>
    <x v="29"/>
    <x v="4"/>
    <x v="8"/>
    <s v="ميكروباص"/>
    <n v="1222"/>
    <n v="1"/>
    <x v="43"/>
    <n v="36.659999999999997"/>
    <n v="1185.3399999999999"/>
    <m/>
    <m/>
    <m/>
    <n v="1180"/>
    <m/>
    <n v="42"/>
    <n v="5.3400000000000034"/>
  </r>
  <r>
    <n v="25"/>
    <x v="4"/>
    <n v="2026"/>
    <s v="مصطفي رشدي3المنيب5شفتسعوديالقطاميةاتوبيس 28"/>
    <x v="34"/>
    <x v="34"/>
    <x v="30"/>
    <x v="4"/>
    <x v="8"/>
    <s v="اتوبيس 28"/>
    <n v="2649"/>
    <n v="1"/>
    <x v="44"/>
    <n v="79.47"/>
    <n v="2569.5300000000002"/>
    <m/>
    <m/>
    <m/>
    <n v="2060"/>
    <m/>
    <n v="589"/>
    <n v="509.53"/>
  </r>
  <r>
    <n v="25"/>
    <x v="4"/>
    <n v="2026"/>
    <s v="مصطفي رشدي4المنيب Wصباحيةسعوديالقطاميةاتوبيس 28"/>
    <x v="35"/>
    <x v="35"/>
    <x v="31"/>
    <x v="4"/>
    <x v="8"/>
    <s v="اتوبيس 28"/>
    <n v="1059"/>
    <n v="1"/>
    <x v="45"/>
    <n v="31.77"/>
    <n v="1027.23"/>
    <m/>
    <m/>
    <m/>
    <n v="1000"/>
    <m/>
    <n v="59"/>
    <n v="27.23"/>
  </r>
  <r>
    <n v="25"/>
    <x v="4"/>
    <n v="2026"/>
    <s v="مصطفي رشدي5صقر 2 ورديةسعوديالقطاميةاتوبيس 28"/>
    <x v="36"/>
    <x v="36"/>
    <x v="32"/>
    <x v="4"/>
    <x v="8"/>
    <s v="اتوبيس 28"/>
    <n v="2120"/>
    <n v="1"/>
    <x v="46"/>
    <n v="63.599999999999994"/>
    <n v="2056.4"/>
    <m/>
    <m/>
    <m/>
    <n v="1780"/>
    <m/>
    <n v="340"/>
    <n v="276.39999999999998"/>
  </r>
  <r>
    <n v="25"/>
    <x v="4"/>
    <n v="2026"/>
    <s v="مصطفي رشدي6المنيب 2 ورديةسعوديالقطاميةاتوبيس 28"/>
    <x v="50"/>
    <x v="51"/>
    <x v="26"/>
    <x v="4"/>
    <x v="8"/>
    <s v="اتوبيس 28"/>
    <n v="3944"/>
    <n v="1"/>
    <x v="5"/>
    <n v="118.32"/>
    <n v="3825.68"/>
    <m/>
    <m/>
    <m/>
    <n v="3600"/>
    <m/>
    <n v="344"/>
    <n v="225.68"/>
  </r>
  <r>
    <n v="25"/>
    <x v="4"/>
    <n v="2026"/>
    <s v="كرم ترك 1قليوب 2 ورديةسعوديالقطاميةاتوبيس 28"/>
    <x v="37"/>
    <x v="37"/>
    <x v="33"/>
    <x v="4"/>
    <x v="8"/>
    <s v="اتوبيس 28"/>
    <n v="3959"/>
    <n v="1"/>
    <x v="47"/>
    <n v="118.77"/>
    <n v="3840.23"/>
    <m/>
    <m/>
    <m/>
    <n v="4200"/>
    <m/>
    <n v="-241"/>
    <n v="-359.77"/>
  </r>
  <r>
    <n v="25"/>
    <x v="4"/>
    <n v="2026"/>
    <s v="كرم ترك 2قليوب 2 ورديةسعوديمدينتي اتوبيس 28"/>
    <x v="39"/>
    <x v="39"/>
    <x v="33"/>
    <x v="4"/>
    <x v="9"/>
    <s v="اتوبيس 28"/>
    <n v="4634"/>
    <n v="1"/>
    <x v="49"/>
    <n v="139.01999999999998"/>
    <n v="4494.9799999999996"/>
    <m/>
    <m/>
    <m/>
    <n v="4150"/>
    <m/>
    <n v="484"/>
    <n v="344.98"/>
  </r>
  <r>
    <n v="25"/>
    <x v="4"/>
    <n v="2026"/>
    <s v="كرم ترك 3قليوب 1 ورديةسعوديمدينتي اتوبيس 28"/>
    <x v="40"/>
    <x v="40"/>
    <x v="4"/>
    <x v="4"/>
    <x v="9"/>
    <s v="اتوبيس 28"/>
    <n v="4634"/>
    <n v="1"/>
    <x v="50"/>
    <n v="139.01999999999998"/>
    <n v="4494.9799999999996"/>
    <m/>
    <m/>
    <m/>
    <n v="4000"/>
    <m/>
    <n v="634"/>
    <n v="494.98"/>
  </r>
  <r>
    <n v="25"/>
    <x v="4"/>
    <n v="2026"/>
    <s v="كرم ترك 4عدلي منصور شفتسعوديمدينتي اتوبيس 28"/>
    <x v="41"/>
    <x v="41"/>
    <x v="34"/>
    <x v="4"/>
    <x v="9"/>
    <s v="اتوبيس 28"/>
    <n v="741"/>
    <n v="1"/>
    <x v="33"/>
    <n v="22.23"/>
    <n v="718.77"/>
    <m/>
    <m/>
    <m/>
    <n v="500"/>
    <m/>
    <n v="241"/>
    <n v="218.77"/>
  </r>
  <r>
    <n v="25"/>
    <x v="4"/>
    <n v="2026"/>
    <s v="عماد النجار 4قليوب بيتوينسعوديمدينتي اتوبيس 28"/>
    <x v="42"/>
    <x v="42"/>
    <x v="35"/>
    <x v="4"/>
    <x v="9"/>
    <s v="اتوبيس 28"/>
    <n v="1482"/>
    <n v="1"/>
    <x v="16"/>
    <n v="44.46"/>
    <n v="1437.54"/>
    <m/>
    <m/>
    <m/>
    <n v="1400"/>
    <m/>
    <n v="82"/>
    <n v="37.54"/>
  </r>
  <r>
    <n v="25"/>
    <x v="4"/>
    <n v="2026"/>
    <s v="ممدوح كيلاني6المنيب 1 وردية سعوديمدينتي ميكروباص صيني"/>
    <x v="43"/>
    <x v="43"/>
    <x v="36"/>
    <x v="4"/>
    <x v="9"/>
    <s v="ميكروباص صيني"/>
    <n v="1482"/>
    <n v="1"/>
    <x v="51"/>
    <n v="44.46"/>
    <n v="1437.54"/>
    <m/>
    <m/>
    <m/>
    <n v="1350"/>
    <m/>
    <n v="132"/>
    <n v="87.539999999999992"/>
  </r>
  <r>
    <n v="25"/>
    <x v="4"/>
    <n v="2026"/>
    <s v="ممدوح كيلاني4المنيب 2 وردية سعوديمدينتي ميكروباص صيني"/>
    <x v="44"/>
    <x v="44"/>
    <x v="37"/>
    <x v="4"/>
    <x v="9"/>
    <s v="ميكروباص صيني"/>
    <n v="2965"/>
    <n v="1"/>
    <x v="52"/>
    <n v="88.95"/>
    <n v="2876.05"/>
    <m/>
    <m/>
    <m/>
    <n v="2600"/>
    <m/>
    <n v="365"/>
    <n v="276.05"/>
  </r>
  <r>
    <n v="25"/>
    <x v="4"/>
    <n v="2026"/>
    <s v="فرج 5حلوان 2 ورديةسعوديمدينتي اتوبيس 28"/>
    <x v="45"/>
    <x v="45"/>
    <x v="28"/>
    <x v="4"/>
    <x v="9"/>
    <s v="اتوبيس 28"/>
    <n v="4634"/>
    <n v="1"/>
    <x v="19"/>
    <n v="139.01999999999998"/>
    <n v="4494.9799999999996"/>
    <m/>
    <m/>
    <m/>
    <n v="4100"/>
    <m/>
    <n v="534"/>
    <n v="394.98"/>
  </r>
  <r>
    <n v="25"/>
    <x v="4"/>
    <n v="2026"/>
    <s v="سيد الحاويالحلميةسعوديمدينتي اتوبيس 28"/>
    <x v="46"/>
    <x v="46"/>
    <x v="38"/>
    <x v="4"/>
    <x v="9"/>
    <s v="اتوبيس 28"/>
    <n v="4634"/>
    <n v="1"/>
    <x v="7"/>
    <n v="139.01999999999998"/>
    <n v="4494.9799999999996"/>
    <m/>
    <m/>
    <m/>
    <n v="3750"/>
    <m/>
    <n v="884"/>
    <n v="744.98"/>
  </r>
  <r>
    <n v="25"/>
    <x v="4"/>
    <n v="2026"/>
    <s v="سيد الحاوي 2عدلي منصور سعوديمدينتي اتوبيس 28"/>
    <x v="51"/>
    <x v="52"/>
    <x v="42"/>
    <x v="4"/>
    <x v="9"/>
    <s v="اتوبيس 28"/>
    <n v="741"/>
    <n v="1"/>
    <x v="53"/>
    <n v="22.23"/>
    <n v="718.77"/>
    <m/>
    <m/>
    <m/>
    <n v="550"/>
    <m/>
    <n v="191"/>
    <n v="168.77"/>
  </r>
  <r>
    <n v="25"/>
    <x v="4"/>
    <n v="2026"/>
    <s v="حسام سعيد إضافيإضافيلوجستيكاإضافيإضافي"/>
    <x v="56"/>
    <x v="57"/>
    <x v="43"/>
    <x v="3"/>
    <x v="11"/>
    <s v="إضافي"/>
    <n v="1"/>
    <n v="1"/>
    <x v="37"/>
    <n v="0.03"/>
    <n v="0.97"/>
    <m/>
    <m/>
    <n v="1100"/>
    <n v="1100"/>
    <s v="شفت مرج"/>
    <n v="1"/>
    <n v="0.97"/>
  </r>
  <r>
    <n v="25"/>
    <x v="4"/>
    <n v="2026"/>
    <s v="حسام سعيد إضافيإضافيلوجستيكاإضافيإضافي"/>
    <x v="56"/>
    <x v="57"/>
    <x v="43"/>
    <x v="3"/>
    <x v="11"/>
    <s v="إضافي"/>
    <n v="1"/>
    <n v="1"/>
    <x v="37"/>
    <n v="0.03"/>
    <n v="0.97"/>
    <m/>
    <m/>
    <m/>
    <n v="0"/>
    <s v="قناطر لا يحسب عليها"/>
    <n v="1"/>
    <n v="0.97"/>
  </r>
  <r>
    <m/>
    <x v="1"/>
    <m/>
    <e v="#N/A"/>
    <x v="48"/>
    <x v="49"/>
    <x v="40"/>
    <x v="5"/>
    <x v="10"/>
    <n v="0"/>
    <n v="0"/>
    <m/>
    <x v="37"/>
    <n v="0"/>
    <n v="0"/>
    <m/>
    <m/>
    <m/>
    <n v="0"/>
    <m/>
    <n v="0"/>
    <n v="0"/>
  </r>
  <r>
    <n v="26"/>
    <x v="4"/>
    <n v="2026"/>
    <s v="مصطفي الف مسكنالف مسكن 3 ورديةنجمة هليوبوليسالتجمع اتوبيس 28"/>
    <x v="3"/>
    <x v="3"/>
    <x v="3"/>
    <x v="2"/>
    <x v="1"/>
    <s v="اتوبيس 28"/>
    <n v="4297"/>
    <n v="1"/>
    <x v="29"/>
    <n v="128.91"/>
    <n v="4168.09"/>
    <m/>
    <m/>
    <m/>
    <n v="3800"/>
    <m/>
    <n v="497"/>
    <n v="368.09000000000003"/>
  </r>
  <r>
    <n v="26"/>
    <x v="4"/>
    <n v="2026"/>
    <s v="ممدوح كيلاني1قليوب 3 وردية نجمة هليوبوليسالتجمع اتوبيس 28"/>
    <x v="5"/>
    <x v="5"/>
    <x v="5"/>
    <x v="2"/>
    <x v="1"/>
    <s v="اتوبيس 28"/>
    <n v="4297"/>
    <n v="1"/>
    <x v="55"/>
    <n v="128.91"/>
    <n v="4168.09"/>
    <m/>
    <m/>
    <m/>
    <n v="3900"/>
    <m/>
    <n v="397"/>
    <n v="268.09000000000003"/>
  </r>
  <r>
    <n v="26"/>
    <x v="4"/>
    <n v="2026"/>
    <s v="ممدوح كيلاني3المنيب 3وردية نجمة هليوبوليسالتجمع ميكروباص"/>
    <x v="52"/>
    <x v="53"/>
    <x v="6"/>
    <x v="2"/>
    <x v="1"/>
    <s v="ميكروباص"/>
    <n v="3600"/>
    <n v="1"/>
    <x v="56"/>
    <n v="108"/>
    <n v="3492"/>
    <m/>
    <m/>
    <m/>
    <n v="2700"/>
    <m/>
    <n v="900"/>
    <n v="792"/>
  </r>
  <r>
    <n v="26"/>
    <x v="4"/>
    <n v="2026"/>
    <s v="بكرقليوب 1 ورديةنجمة هليوبوليسالتجمع ميكروباص"/>
    <x v="58"/>
    <x v="59"/>
    <x v="4"/>
    <x v="2"/>
    <x v="1"/>
    <s v="ميكروباص"/>
    <n v="1400"/>
    <n v="1"/>
    <x v="35"/>
    <n v="42"/>
    <n v="1358"/>
    <m/>
    <m/>
    <m/>
    <n v="1200"/>
    <m/>
    <n v="200"/>
    <n v="158"/>
  </r>
  <r>
    <n v="26"/>
    <x v="4"/>
    <n v="2026"/>
    <s v="عماد النجار1المرج 2ورديةسعوديالمخاذناتوبيس 28"/>
    <x v="22"/>
    <x v="22"/>
    <x v="19"/>
    <x v="4"/>
    <x v="4"/>
    <s v="اتوبيس 28"/>
    <n v="4119"/>
    <n v="1"/>
    <x v="38"/>
    <n v="123.57"/>
    <n v="3995.43"/>
    <m/>
    <m/>
    <m/>
    <n v="4800"/>
    <m/>
    <n v="-681"/>
    <n v="-804.56999999999994"/>
  </r>
  <r>
    <n v="26"/>
    <x v="4"/>
    <n v="2026"/>
    <s v="طه1الدائري 1ورديةسعوديالمخاذناتوبيس 28"/>
    <x v="61"/>
    <x v="62"/>
    <x v="21"/>
    <x v="4"/>
    <x v="4"/>
    <s v="اتوبيس 28"/>
    <n v="2448"/>
    <n v="1"/>
    <x v="58"/>
    <n v="73.44"/>
    <n v="2374.56"/>
    <m/>
    <m/>
    <m/>
    <n v="2750"/>
    <m/>
    <n v="-302"/>
    <n v="-375.44"/>
  </r>
  <r>
    <n v="26"/>
    <x v="4"/>
    <n v="2026"/>
    <s v="عبد الرحمن1الهرم سعوديدريماتوبيس 28"/>
    <x v="25"/>
    <x v="25"/>
    <x v="22"/>
    <x v="4"/>
    <x v="5"/>
    <s v="اتوبيس 28"/>
    <n v="994"/>
    <n v="1"/>
    <x v="40"/>
    <n v="29.82"/>
    <n v="964.18"/>
    <m/>
    <m/>
    <m/>
    <n v="850"/>
    <m/>
    <n v="144"/>
    <n v="114.18"/>
  </r>
  <r>
    <n v="26"/>
    <x v="4"/>
    <n v="2026"/>
    <s v="عبد الرحمن2المؤسسةسعوديدريماتوبيس 28"/>
    <x v="26"/>
    <x v="26"/>
    <x v="23"/>
    <x v="4"/>
    <x v="5"/>
    <s v="اتوبيس 28"/>
    <n v="994"/>
    <n v="1"/>
    <x v="40"/>
    <n v="29.82"/>
    <n v="964.18"/>
    <m/>
    <m/>
    <m/>
    <n v="850"/>
    <m/>
    <n v="144"/>
    <n v="114.18"/>
  </r>
  <r>
    <n v="26"/>
    <x v="4"/>
    <n v="2026"/>
    <s v="فرج 1حلوانسعوديهايد باركاتوبيس 28"/>
    <x v="27"/>
    <x v="27"/>
    <x v="24"/>
    <x v="4"/>
    <x v="6"/>
    <s v="اتوبيس 28"/>
    <n v="4634"/>
    <n v="1"/>
    <x v="7"/>
    <n v="139.01999999999998"/>
    <n v="4494.9799999999996"/>
    <m/>
    <m/>
    <m/>
    <n v="3750"/>
    <m/>
    <n v="884"/>
    <n v="744.98"/>
  </r>
  <r>
    <n v="26"/>
    <x v="4"/>
    <n v="2026"/>
    <s v="ممدوح كيلاني 3القومية سعوديهايد باركميكروباص صيني"/>
    <x v="28"/>
    <x v="28"/>
    <x v="25"/>
    <x v="4"/>
    <x v="6"/>
    <s v="ميكروباص صيني"/>
    <n v="2965"/>
    <n v="1"/>
    <x v="13"/>
    <n v="88.95"/>
    <n v="2876.05"/>
    <m/>
    <m/>
    <m/>
    <n v="2500"/>
    <m/>
    <n v="465"/>
    <n v="376.05"/>
  </r>
  <r>
    <n v="26"/>
    <x v="4"/>
    <n v="2026"/>
    <s v="محمد جمال طوسونالمنيبسعوديهايد باركاتوبيس 28"/>
    <x v="47"/>
    <x v="47"/>
    <x v="39"/>
    <x v="4"/>
    <x v="6"/>
    <s v="اتوبيس 28"/>
    <n v="4634"/>
    <n v="1"/>
    <x v="29"/>
    <n v="139.01999999999998"/>
    <n v="4494.9799999999996"/>
    <m/>
    <m/>
    <m/>
    <n v="3800"/>
    <m/>
    <n v="834"/>
    <n v="694.98"/>
  </r>
  <r>
    <n v="26"/>
    <x v="4"/>
    <n v="2026"/>
    <s v="مصطفي رشدي1المنيب 2 ورديةسعوديميفيداميكروباص صيني"/>
    <x v="29"/>
    <x v="29"/>
    <x v="26"/>
    <x v="4"/>
    <x v="7"/>
    <s v="ميكروباص صيني"/>
    <n v="2965"/>
    <n v="1"/>
    <x v="20"/>
    <n v="88.95"/>
    <n v="2876.05"/>
    <m/>
    <m/>
    <m/>
    <n v="2150"/>
    <m/>
    <n v="815"/>
    <n v="726.05"/>
  </r>
  <r>
    <n v="26"/>
    <x v="4"/>
    <n v="2026"/>
    <s v="فرج 2حلوان 2 ورديةسعوديميفيداميكروباص صيني"/>
    <x v="31"/>
    <x v="31"/>
    <x v="28"/>
    <x v="4"/>
    <x v="7"/>
    <s v="ميكروباص صيني"/>
    <n v="2965"/>
    <n v="1"/>
    <x v="42"/>
    <n v="88.95"/>
    <n v="2876.05"/>
    <m/>
    <m/>
    <m/>
    <n v="2250"/>
    <m/>
    <n v="715"/>
    <n v="626.04999999999995"/>
  </r>
  <r>
    <n v="26"/>
    <x v="4"/>
    <n v="2026"/>
    <s v="فرج 3حلوان 2 ورديةسعوديالقطاميةاتوبيس 28"/>
    <x v="32"/>
    <x v="32"/>
    <x v="28"/>
    <x v="4"/>
    <x v="8"/>
    <s v="اتوبيس 28"/>
    <n v="3415"/>
    <n v="1"/>
    <x v="6"/>
    <n v="102.45"/>
    <n v="3312.55"/>
    <m/>
    <m/>
    <m/>
    <n v="3400"/>
    <m/>
    <n v="15"/>
    <n v="-87.45"/>
  </r>
  <r>
    <n v="26"/>
    <x v="4"/>
    <n v="2026"/>
    <s v="فرج 4مايو ورديةسعوديالقطاميةميكروباص"/>
    <x v="33"/>
    <x v="33"/>
    <x v="29"/>
    <x v="4"/>
    <x v="8"/>
    <s v="ميكروباص"/>
    <n v="1222"/>
    <n v="1"/>
    <x v="43"/>
    <n v="36.659999999999997"/>
    <n v="1185.3399999999999"/>
    <m/>
    <m/>
    <m/>
    <n v="1180"/>
    <m/>
    <n v="42"/>
    <n v="5.3400000000000034"/>
  </r>
  <r>
    <n v="26"/>
    <x v="4"/>
    <n v="2026"/>
    <s v="مصطفي رشدي3المنيب5شفتسعوديالقطاميةاتوبيس 28"/>
    <x v="34"/>
    <x v="34"/>
    <x v="30"/>
    <x v="4"/>
    <x v="8"/>
    <s v="اتوبيس 28"/>
    <n v="2649"/>
    <n v="1"/>
    <x v="44"/>
    <n v="79.47"/>
    <n v="2569.5300000000002"/>
    <m/>
    <m/>
    <m/>
    <n v="2060"/>
    <m/>
    <n v="589"/>
    <n v="509.53"/>
  </r>
  <r>
    <n v="26"/>
    <x v="4"/>
    <n v="2026"/>
    <s v="مصطفي رشدي4المنيب Wصباحيةسعوديالقطاميةاتوبيس 28"/>
    <x v="35"/>
    <x v="35"/>
    <x v="31"/>
    <x v="4"/>
    <x v="8"/>
    <s v="اتوبيس 28"/>
    <n v="1059"/>
    <n v="1"/>
    <x v="45"/>
    <n v="31.77"/>
    <n v="1027.23"/>
    <m/>
    <m/>
    <m/>
    <n v="1000"/>
    <m/>
    <n v="59"/>
    <n v="27.23"/>
  </r>
  <r>
    <n v="26"/>
    <x v="4"/>
    <n v="2026"/>
    <s v="مصطفي رشدي5صقر 2 ورديةسعوديالقطاميةاتوبيس 28"/>
    <x v="36"/>
    <x v="36"/>
    <x v="32"/>
    <x v="4"/>
    <x v="8"/>
    <s v="اتوبيس 28"/>
    <n v="2120"/>
    <n v="1"/>
    <x v="46"/>
    <n v="63.599999999999994"/>
    <n v="2056.4"/>
    <m/>
    <m/>
    <m/>
    <n v="1780"/>
    <m/>
    <n v="340"/>
    <n v="276.39999999999998"/>
  </r>
  <r>
    <n v="26"/>
    <x v="4"/>
    <n v="2026"/>
    <s v="مصطفي رشدي6المنيب 2 ورديةسعوديالقطاميةاتوبيس 28"/>
    <x v="50"/>
    <x v="51"/>
    <x v="26"/>
    <x v="4"/>
    <x v="8"/>
    <s v="اتوبيس 28"/>
    <n v="3944"/>
    <n v="1"/>
    <x v="5"/>
    <n v="118.32"/>
    <n v="3825.68"/>
    <m/>
    <m/>
    <m/>
    <n v="3600"/>
    <m/>
    <n v="344"/>
    <n v="225.68"/>
  </r>
  <r>
    <n v="26"/>
    <x v="4"/>
    <n v="2026"/>
    <s v="كرم ترك 1قليوب 2 ورديةسعوديالقطاميةاتوبيس 28"/>
    <x v="37"/>
    <x v="37"/>
    <x v="33"/>
    <x v="4"/>
    <x v="8"/>
    <s v="اتوبيس 28"/>
    <n v="3959"/>
    <n v="1"/>
    <x v="47"/>
    <n v="118.77"/>
    <n v="3840.23"/>
    <m/>
    <m/>
    <m/>
    <n v="4200"/>
    <m/>
    <n v="-241"/>
    <n v="-359.77"/>
  </r>
  <r>
    <n v="26"/>
    <x v="4"/>
    <n v="2026"/>
    <s v="كرم ترك 2قليوب 2 ورديةسعوديمدينتي اتوبيس 28"/>
    <x v="39"/>
    <x v="39"/>
    <x v="33"/>
    <x v="4"/>
    <x v="9"/>
    <s v="اتوبيس 28"/>
    <n v="4634"/>
    <n v="1"/>
    <x v="49"/>
    <n v="139.01999999999998"/>
    <n v="4494.9799999999996"/>
    <m/>
    <m/>
    <m/>
    <n v="4150"/>
    <m/>
    <n v="484"/>
    <n v="344.98"/>
  </r>
  <r>
    <n v="26"/>
    <x v="4"/>
    <n v="2026"/>
    <s v="كرم ترك 3قليوب 1 ورديةسعوديمدينتي اتوبيس 28"/>
    <x v="40"/>
    <x v="40"/>
    <x v="4"/>
    <x v="4"/>
    <x v="9"/>
    <s v="اتوبيس 28"/>
    <n v="4634"/>
    <n v="1"/>
    <x v="50"/>
    <n v="139.01999999999998"/>
    <n v="4494.9799999999996"/>
    <m/>
    <m/>
    <m/>
    <n v="4000"/>
    <m/>
    <n v="634"/>
    <n v="494.98"/>
  </r>
  <r>
    <n v="26"/>
    <x v="4"/>
    <n v="2026"/>
    <s v="كرم ترك 4عدلي منصور شفتسعوديمدينتي اتوبيس 28"/>
    <x v="41"/>
    <x v="41"/>
    <x v="34"/>
    <x v="4"/>
    <x v="9"/>
    <s v="اتوبيس 28"/>
    <n v="741"/>
    <n v="1"/>
    <x v="33"/>
    <n v="22.23"/>
    <n v="718.77"/>
    <m/>
    <m/>
    <m/>
    <n v="500"/>
    <m/>
    <n v="241"/>
    <n v="218.77"/>
  </r>
  <r>
    <n v="26"/>
    <x v="4"/>
    <n v="2026"/>
    <s v="عماد النجار 4قليوب بيتوينسعوديمدينتي اتوبيس 28"/>
    <x v="42"/>
    <x v="42"/>
    <x v="35"/>
    <x v="4"/>
    <x v="9"/>
    <s v="اتوبيس 28"/>
    <n v="1482"/>
    <n v="1"/>
    <x v="16"/>
    <n v="44.46"/>
    <n v="1437.54"/>
    <m/>
    <m/>
    <m/>
    <n v="1400"/>
    <m/>
    <n v="82"/>
    <n v="37.54"/>
  </r>
  <r>
    <n v="26"/>
    <x v="4"/>
    <n v="2026"/>
    <s v="ممدوح كيلاني4المنيب 2 وردية سعوديمدينتي ميكروباص صيني"/>
    <x v="44"/>
    <x v="44"/>
    <x v="37"/>
    <x v="4"/>
    <x v="9"/>
    <s v="ميكروباص صيني"/>
    <n v="2965"/>
    <n v="1"/>
    <x v="52"/>
    <n v="88.95"/>
    <n v="2876.05"/>
    <m/>
    <m/>
    <m/>
    <n v="2600"/>
    <m/>
    <n v="365"/>
    <n v="276.05"/>
  </r>
  <r>
    <n v="26"/>
    <x v="4"/>
    <n v="2026"/>
    <s v="فرج 5حلوان 2 ورديةسعوديمدينتي اتوبيس 28"/>
    <x v="45"/>
    <x v="45"/>
    <x v="28"/>
    <x v="4"/>
    <x v="9"/>
    <s v="اتوبيس 28"/>
    <n v="4634"/>
    <n v="1"/>
    <x v="19"/>
    <n v="139.01999999999998"/>
    <n v="4494.9799999999996"/>
    <m/>
    <m/>
    <m/>
    <n v="4100"/>
    <m/>
    <n v="534"/>
    <n v="394.98"/>
  </r>
  <r>
    <n v="26"/>
    <x v="4"/>
    <n v="2026"/>
    <s v="سيد الحاويالحلميةسعوديمدينتي اتوبيس 28"/>
    <x v="46"/>
    <x v="46"/>
    <x v="38"/>
    <x v="4"/>
    <x v="9"/>
    <s v="اتوبيس 28"/>
    <n v="4634"/>
    <n v="1"/>
    <x v="7"/>
    <n v="139.01999999999998"/>
    <n v="4494.9799999999996"/>
    <m/>
    <m/>
    <m/>
    <n v="3750"/>
    <m/>
    <n v="884"/>
    <n v="744.98"/>
  </r>
  <r>
    <n v="26"/>
    <x v="4"/>
    <n v="2026"/>
    <s v="سيد الحاوي 2عدلي منصور سعوديمدينتي اتوبيس 28"/>
    <x v="51"/>
    <x v="52"/>
    <x v="42"/>
    <x v="4"/>
    <x v="9"/>
    <s v="اتوبيس 28"/>
    <n v="741"/>
    <n v="1"/>
    <x v="53"/>
    <n v="22.23"/>
    <n v="718.77"/>
    <m/>
    <m/>
    <m/>
    <n v="550"/>
    <m/>
    <n v="191"/>
    <n v="168.77"/>
  </r>
  <r>
    <n v="26"/>
    <x v="4"/>
    <n v="2026"/>
    <s v="حسام سعيد إضافيإضافيلوجستيكاإضافيإضافي"/>
    <x v="56"/>
    <x v="57"/>
    <x v="43"/>
    <x v="3"/>
    <x v="11"/>
    <s v="إضافي"/>
    <n v="1"/>
    <n v="1"/>
    <x v="37"/>
    <n v="0.03"/>
    <n v="0.97"/>
    <m/>
    <m/>
    <n v="3500"/>
    <n v="3500"/>
    <s v="5شفتات مرج"/>
    <n v="1"/>
    <n v="0.97"/>
  </r>
  <r>
    <n v="26"/>
    <x v="4"/>
    <n v="2026"/>
    <s v="حسام سعيد إضافيإضافيلوجستيكاإضافيإضافي"/>
    <x v="56"/>
    <x v="57"/>
    <x v="43"/>
    <x v="3"/>
    <x v="11"/>
    <s v="إضافي"/>
    <n v="1"/>
    <n v="1"/>
    <x v="37"/>
    <n v="0.03"/>
    <n v="0.97"/>
    <m/>
    <m/>
    <n v="1800"/>
    <n v="1800"/>
    <s v="وردية منيب"/>
    <n v="1"/>
    <n v="0.97"/>
  </r>
  <r>
    <n v="26"/>
    <x v="4"/>
    <n v="2026"/>
    <s v="احمد السيد إضافيإضافيلوجستيكاإضافيإضافي"/>
    <x v="57"/>
    <x v="58"/>
    <x v="43"/>
    <x v="3"/>
    <x v="11"/>
    <s v="إضافي"/>
    <n v="1"/>
    <n v="1"/>
    <x v="37"/>
    <n v="0.03"/>
    <n v="0.97"/>
    <m/>
    <m/>
    <n v="1800"/>
    <n v="1800"/>
    <s v="وردية قناطر"/>
    <n v="1"/>
    <n v="0.97"/>
  </r>
  <r>
    <m/>
    <x v="1"/>
    <m/>
    <e v="#N/A"/>
    <x v="48"/>
    <x v="49"/>
    <x v="40"/>
    <x v="5"/>
    <x v="10"/>
    <n v="0"/>
    <n v="0"/>
    <m/>
    <x v="37"/>
    <n v="0"/>
    <n v="0"/>
    <m/>
    <m/>
    <m/>
    <n v="0"/>
    <m/>
    <n v="0"/>
    <n v="0"/>
  </r>
  <r>
    <n v="27"/>
    <x v="4"/>
    <n v="2026"/>
    <s v="مصطفي الف مسكنالف مسكن 3 ورديةنجمة هليوبوليسالتجمع اتوبيس 28"/>
    <x v="3"/>
    <x v="3"/>
    <x v="3"/>
    <x v="2"/>
    <x v="1"/>
    <s v="اتوبيس 28"/>
    <n v="4297"/>
    <n v="1"/>
    <x v="29"/>
    <n v="128.91"/>
    <n v="4168.09"/>
    <m/>
    <m/>
    <m/>
    <n v="3800"/>
    <m/>
    <n v="497"/>
    <n v="368.09000000000003"/>
  </r>
  <r>
    <n v="27"/>
    <x v="4"/>
    <n v="2026"/>
    <s v="ممدوح كيلاني1قليوب 3 وردية نجمة هليوبوليسالتجمع اتوبيس 28"/>
    <x v="5"/>
    <x v="5"/>
    <x v="5"/>
    <x v="2"/>
    <x v="1"/>
    <s v="اتوبيس 28"/>
    <n v="4297"/>
    <n v="1"/>
    <x v="55"/>
    <n v="128.91"/>
    <n v="4168.09"/>
    <m/>
    <m/>
    <m/>
    <n v="3900"/>
    <m/>
    <n v="397"/>
    <n v="268.09000000000003"/>
  </r>
  <r>
    <n v="27"/>
    <x v="4"/>
    <n v="2026"/>
    <s v="ممدوح كيلاني3المنيب 3وردية نجمة هليوبوليسالتجمع ميكروباص"/>
    <x v="52"/>
    <x v="53"/>
    <x v="6"/>
    <x v="2"/>
    <x v="1"/>
    <s v="ميكروباص"/>
    <n v="3600"/>
    <n v="1"/>
    <x v="56"/>
    <n v="108"/>
    <n v="3492"/>
    <m/>
    <m/>
    <m/>
    <n v="2700"/>
    <m/>
    <n v="900"/>
    <n v="792"/>
  </r>
  <r>
    <n v="27"/>
    <x v="4"/>
    <n v="2026"/>
    <s v="عماد النجار1المرج 2ورديةسعوديالمخاذناتوبيس 28"/>
    <x v="22"/>
    <x v="22"/>
    <x v="19"/>
    <x v="4"/>
    <x v="4"/>
    <s v="اتوبيس 28"/>
    <n v="4119"/>
    <n v="1"/>
    <x v="38"/>
    <n v="123.57"/>
    <n v="3995.43"/>
    <m/>
    <m/>
    <m/>
    <n v="4800"/>
    <m/>
    <n v="-681"/>
    <n v="-804.56999999999994"/>
  </r>
  <r>
    <n v="27"/>
    <x v="4"/>
    <n v="2026"/>
    <s v="طه1الدائري 1ورديةسعوديالمخاذناتوبيس 28"/>
    <x v="61"/>
    <x v="62"/>
    <x v="21"/>
    <x v="4"/>
    <x v="4"/>
    <s v="اتوبيس 28"/>
    <n v="2448"/>
    <n v="1"/>
    <x v="58"/>
    <n v="73.44"/>
    <n v="2374.56"/>
    <m/>
    <m/>
    <m/>
    <n v="2750"/>
    <m/>
    <n v="-302"/>
    <n v="-375.44"/>
  </r>
  <r>
    <n v="27"/>
    <x v="4"/>
    <n v="2026"/>
    <s v="عبد الرحمن1الهرم سعوديدريماتوبيس 28"/>
    <x v="25"/>
    <x v="25"/>
    <x v="22"/>
    <x v="4"/>
    <x v="5"/>
    <s v="اتوبيس 28"/>
    <n v="994"/>
    <n v="1"/>
    <x v="40"/>
    <n v="29.82"/>
    <n v="964.18"/>
    <m/>
    <m/>
    <m/>
    <n v="850"/>
    <m/>
    <n v="144"/>
    <n v="114.18"/>
  </r>
  <r>
    <n v="27"/>
    <x v="4"/>
    <n v="2026"/>
    <s v="عبد الرحمن2المؤسسةسعوديدريماتوبيس 28"/>
    <x v="26"/>
    <x v="26"/>
    <x v="23"/>
    <x v="4"/>
    <x v="5"/>
    <s v="اتوبيس 28"/>
    <n v="994"/>
    <n v="1"/>
    <x v="40"/>
    <n v="29.82"/>
    <n v="964.18"/>
    <m/>
    <m/>
    <m/>
    <n v="850"/>
    <m/>
    <n v="144"/>
    <n v="114.18"/>
  </r>
  <r>
    <n v="27"/>
    <x v="4"/>
    <n v="2026"/>
    <s v="فرج 1حلوانسعوديهايد باركاتوبيس 28"/>
    <x v="27"/>
    <x v="27"/>
    <x v="24"/>
    <x v="4"/>
    <x v="6"/>
    <s v="اتوبيس 28"/>
    <n v="4634"/>
    <n v="1"/>
    <x v="7"/>
    <n v="139.01999999999998"/>
    <n v="4494.9799999999996"/>
    <m/>
    <m/>
    <m/>
    <n v="3750"/>
    <m/>
    <n v="884"/>
    <n v="744.98"/>
  </r>
  <r>
    <n v="27"/>
    <x v="4"/>
    <n v="2026"/>
    <s v="ممدوح كيلاني 3القومية سعوديهايد باركميكروباص صيني"/>
    <x v="28"/>
    <x v="28"/>
    <x v="25"/>
    <x v="4"/>
    <x v="6"/>
    <s v="ميكروباص صيني"/>
    <n v="2965"/>
    <n v="1"/>
    <x v="13"/>
    <n v="88.95"/>
    <n v="2876.05"/>
    <m/>
    <m/>
    <m/>
    <n v="2500"/>
    <m/>
    <n v="465"/>
    <n v="376.05"/>
  </r>
  <r>
    <n v="27"/>
    <x v="4"/>
    <n v="2026"/>
    <s v="محمد جمال طوسونالمنيبسعوديهايد باركاتوبيس 28"/>
    <x v="47"/>
    <x v="47"/>
    <x v="39"/>
    <x v="4"/>
    <x v="6"/>
    <s v="اتوبيس 28"/>
    <n v="4634"/>
    <n v="1"/>
    <x v="29"/>
    <n v="139.01999999999998"/>
    <n v="4494.9799999999996"/>
    <m/>
    <m/>
    <m/>
    <n v="3800"/>
    <m/>
    <n v="834"/>
    <n v="694.98"/>
  </r>
  <r>
    <n v="27"/>
    <x v="4"/>
    <n v="2026"/>
    <s v="مصطفي رشدي1المنيب 2 ورديةسعوديميفيداميكروباص صيني"/>
    <x v="29"/>
    <x v="29"/>
    <x v="26"/>
    <x v="4"/>
    <x v="7"/>
    <s v="ميكروباص صيني"/>
    <n v="2965"/>
    <n v="1"/>
    <x v="20"/>
    <n v="88.95"/>
    <n v="2876.05"/>
    <m/>
    <m/>
    <m/>
    <n v="2150"/>
    <m/>
    <n v="815"/>
    <n v="726.05"/>
  </r>
  <r>
    <n v="27"/>
    <x v="4"/>
    <n v="2026"/>
    <s v="فرج 2حلوان 2 ورديةسعوديميفيداميكروباص صيني"/>
    <x v="31"/>
    <x v="31"/>
    <x v="28"/>
    <x v="4"/>
    <x v="7"/>
    <s v="ميكروباص صيني"/>
    <n v="2965"/>
    <n v="1"/>
    <x v="42"/>
    <n v="88.95"/>
    <n v="2876.05"/>
    <m/>
    <m/>
    <m/>
    <n v="2250"/>
    <m/>
    <n v="715"/>
    <n v="626.04999999999995"/>
  </r>
  <r>
    <n v="27"/>
    <x v="4"/>
    <n v="2026"/>
    <s v="فرج 3حلوان 2 ورديةسعوديالقطاميةاتوبيس 28"/>
    <x v="32"/>
    <x v="32"/>
    <x v="28"/>
    <x v="4"/>
    <x v="8"/>
    <s v="اتوبيس 28"/>
    <n v="3415"/>
    <n v="1"/>
    <x v="6"/>
    <n v="102.45"/>
    <n v="3312.55"/>
    <m/>
    <m/>
    <m/>
    <n v="3400"/>
    <m/>
    <n v="15"/>
    <n v="-87.45"/>
  </r>
  <r>
    <n v="27"/>
    <x v="4"/>
    <n v="2026"/>
    <s v="فرج 4مايو ورديةسعوديالقطاميةميكروباص"/>
    <x v="33"/>
    <x v="33"/>
    <x v="29"/>
    <x v="4"/>
    <x v="8"/>
    <s v="ميكروباص"/>
    <n v="1222"/>
    <n v="1"/>
    <x v="43"/>
    <n v="36.659999999999997"/>
    <n v="1185.3399999999999"/>
    <m/>
    <m/>
    <m/>
    <n v="1180"/>
    <m/>
    <n v="42"/>
    <n v="5.3400000000000034"/>
  </r>
  <r>
    <n v="27"/>
    <x v="4"/>
    <n v="2026"/>
    <s v="مصطفي رشدي3المنيب5شفتسعوديالقطاميةاتوبيس 28"/>
    <x v="34"/>
    <x v="34"/>
    <x v="30"/>
    <x v="4"/>
    <x v="8"/>
    <s v="اتوبيس 28"/>
    <n v="2649"/>
    <n v="1"/>
    <x v="44"/>
    <n v="79.47"/>
    <n v="2569.5300000000002"/>
    <m/>
    <m/>
    <m/>
    <n v="2060"/>
    <m/>
    <n v="589"/>
    <n v="509.53"/>
  </r>
  <r>
    <n v="27"/>
    <x v="4"/>
    <n v="2026"/>
    <s v="مصطفي رشدي4المنيب Wصباحيةسعوديالقطاميةاتوبيس 28"/>
    <x v="35"/>
    <x v="35"/>
    <x v="31"/>
    <x v="4"/>
    <x v="8"/>
    <s v="اتوبيس 28"/>
    <n v="1059"/>
    <n v="1"/>
    <x v="45"/>
    <n v="31.77"/>
    <n v="1027.23"/>
    <m/>
    <m/>
    <m/>
    <n v="1000"/>
    <m/>
    <n v="59"/>
    <n v="27.23"/>
  </r>
  <r>
    <n v="27"/>
    <x v="4"/>
    <n v="2026"/>
    <s v="مصطفي رشدي5صقر 2 ورديةسعوديالقطاميةاتوبيس 28"/>
    <x v="36"/>
    <x v="36"/>
    <x v="32"/>
    <x v="4"/>
    <x v="8"/>
    <s v="اتوبيس 28"/>
    <n v="2120"/>
    <n v="1"/>
    <x v="46"/>
    <n v="63.599999999999994"/>
    <n v="2056.4"/>
    <m/>
    <m/>
    <m/>
    <n v="1780"/>
    <m/>
    <n v="340"/>
    <n v="276.39999999999998"/>
  </r>
  <r>
    <n v="27"/>
    <x v="4"/>
    <n v="2026"/>
    <s v="مصطفي رشدي6المنيب 2 ورديةسعوديالقطاميةاتوبيس 28"/>
    <x v="50"/>
    <x v="51"/>
    <x v="26"/>
    <x v="4"/>
    <x v="8"/>
    <s v="اتوبيس 28"/>
    <n v="3944"/>
    <n v="1"/>
    <x v="5"/>
    <n v="118.32"/>
    <n v="3825.68"/>
    <m/>
    <m/>
    <m/>
    <n v="3600"/>
    <m/>
    <n v="344"/>
    <n v="225.68"/>
  </r>
  <r>
    <n v="27"/>
    <x v="4"/>
    <n v="2026"/>
    <s v="كرم ترك 1قليوب 2 ورديةسعوديالقطاميةاتوبيس 28"/>
    <x v="37"/>
    <x v="37"/>
    <x v="33"/>
    <x v="4"/>
    <x v="8"/>
    <s v="اتوبيس 28"/>
    <n v="3959"/>
    <n v="1"/>
    <x v="47"/>
    <n v="118.77"/>
    <n v="3840.23"/>
    <m/>
    <m/>
    <m/>
    <n v="4200"/>
    <m/>
    <n v="-241"/>
    <n v="-359.77"/>
  </r>
  <r>
    <n v="27"/>
    <x v="4"/>
    <n v="2026"/>
    <s v="كرم ترك 2قليوب 2 ورديةسعوديمدينتي اتوبيس 28"/>
    <x v="39"/>
    <x v="39"/>
    <x v="33"/>
    <x v="4"/>
    <x v="9"/>
    <s v="اتوبيس 28"/>
    <n v="4634"/>
    <n v="1"/>
    <x v="49"/>
    <n v="139.01999999999998"/>
    <n v="4494.9799999999996"/>
    <m/>
    <m/>
    <m/>
    <n v="4150"/>
    <m/>
    <n v="484"/>
    <n v="344.98"/>
  </r>
  <r>
    <n v="27"/>
    <x v="4"/>
    <n v="2026"/>
    <s v="كرم ترك 3قليوب 1 ورديةسعوديمدينتي اتوبيس 28"/>
    <x v="40"/>
    <x v="40"/>
    <x v="4"/>
    <x v="4"/>
    <x v="9"/>
    <s v="اتوبيس 28"/>
    <n v="4634"/>
    <n v="1"/>
    <x v="50"/>
    <n v="139.01999999999998"/>
    <n v="4494.9799999999996"/>
    <m/>
    <m/>
    <m/>
    <n v="4000"/>
    <m/>
    <n v="634"/>
    <n v="494.98"/>
  </r>
  <r>
    <n v="27"/>
    <x v="4"/>
    <n v="2026"/>
    <s v="كرم ترك 4عدلي منصور شفتسعوديمدينتي اتوبيس 28"/>
    <x v="41"/>
    <x v="41"/>
    <x v="34"/>
    <x v="4"/>
    <x v="9"/>
    <s v="اتوبيس 28"/>
    <n v="741"/>
    <n v="1"/>
    <x v="33"/>
    <n v="22.23"/>
    <n v="718.77"/>
    <m/>
    <m/>
    <m/>
    <n v="500"/>
    <m/>
    <n v="241"/>
    <n v="218.77"/>
  </r>
  <r>
    <n v="27"/>
    <x v="4"/>
    <n v="2026"/>
    <s v="عماد النجار 4قليوب بيتوينسعوديمدينتي اتوبيس 28"/>
    <x v="42"/>
    <x v="42"/>
    <x v="35"/>
    <x v="4"/>
    <x v="9"/>
    <s v="اتوبيس 28"/>
    <n v="1482"/>
    <n v="1"/>
    <x v="16"/>
    <n v="44.46"/>
    <n v="1437.54"/>
    <m/>
    <m/>
    <m/>
    <n v="1400"/>
    <m/>
    <n v="82"/>
    <n v="37.54"/>
  </r>
  <r>
    <n v="27"/>
    <x v="4"/>
    <n v="2026"/>
    <s v="ممدوح كيلاني4المنيب 2 وردية سعوديمدينتي ميكروباص صيني"/>
    <x v="44"/>
    <x v="44"/>
    <x v="37"/>
    <x v="4"/>
    <x v="9"/>
    <s v="ميكروباص صيني"/>
    <n v="2965"/>
    <n v="1"/>
    <x v="52"/>
    <n v="88.95"/>
    <n v="2876.05"/>
    <m/>
    <m/>
    <m/>
    <n v="2600"/>
    <m/>
    <n v="365"/>
    <n v="276.05"/>
  </r>
  <r>
    <n v="27"/>
    <x v="4"/>
    <n v="2026"/>
    <s v="فرج 5حلوان 2 ورديةسعوديمدينتي اتوبيس 28"/>
    <x v="45"/>
    <x v="45"/>
    <x v="28"/>
    <x v="4"/>
    <x v="9"/>
    <s v="اتوبيس 28"/>
    <n v="4634"/>
    <n v="1"/>
    <x v="19"/>
    <n v="139.01999999999998"/>
    <n v="4494.9799999999996"/>
    <m/>
    <m/>
    <m/>
    <n v="4100"/>
    <m/>
    <n v="534"/>
    <n v="394.98"/>
  </r>
  <r>
    <n v="27"/>
    <x v="4"/>
    <n v="2026"/>
    <s v="سيد الحاويالحلميةسعوديمدينتي اتوبيس 28"/>
    <x v="46"/>
    <x v="46"/>
    <x v="38"/>
    <x v="4"/>
    <x v="9"/>
    <s v="اتوبيس 28"/>
    <n v="4634"/>
    <n v="1"/>
    <x v="7"/>
    <n v="139.01999999999998"/>
    <n v="4494.9799999999996"/>
    <m/>
    <m/>
    <m/>
    <n v="3750"/>
    <m/>
    <n v="884"/>
    <n v="744.98"/>
  </r>
  <r>
    <n v="27"/>
    <x v="4"/>
    <n v="2026"/>
    <s v="سيد الحاوي 2عدلي منصور سعوديمدينتي اتوبيس 28"/>
    <x v="51"/>
    <x v="52"/>
    <x v="42"/>
    <x v="4"/>
    <x v="9"/>
    <s v="اتوبيس 28"/>
    <n v="741"/>
    <n v="1"/>
    <x v="53"/>
    <n v="22.23"/>
    <n v="718.77"/>
    <m/>
    <m/>
    <m/>
    <n v="550"/>
    <m/>
    <n v="191"/>
    <n v="168.77"/>
  </r>
  <r>
    <n v="27"/>
    <x v="4"/>
    <n v="2026"/>
    <s v="حسام سعيد إضافيإضافيلوجستيكاإضافيإضافي"/>
    <x v="56"/>
    <x v="57"/>
    <x v="43"/>
    <x v="3"/>
    <x v="11"/>
    <s v="إضافي"/>
    <n v="1"/>
    <n v="1"/>
    <x v="37"/>
    <n v="0.03"/>
    <n v="0.97"/>
    <m/>
    <m/>
    <n v="4000"/>
    <n v="4000"/>
    <s v="2وردية مرج صد رد"/>
    <n v="1"/>
    <n v="0.97"/>
  </r>
  <r>
    <m/>
    <x v="1"/>
    <m/>
    <e v="#N/A"/>
    <x v="48"/>
    <x v="49"/>
    <x v="40"/>
    <x v="5"/>
    <x v="10"/>
    <n v="0"/>
    <n v="0"/>
    <m/>
    <x v="37"/>
    <n v="0"/>
    <n v="0"/>
    <m/>
    <m/>
    <m/>
    <n v="0"/>
    <m/>
    <n v="0"/>
    <n v="0"/>
  </r>
  <r>
    <n v="28"/>
    <x v="4"/>
    <n v="2026"/>
    <s v="مصطفي الف مسكنالف مسكن 3 ورديةنجمة هليوبوليسالتجمع اتوبيس 28"/>
    <x v="3"/>
    <x v="3"/>
    <x v="3"/>
    <x v="2"/>
    <x v="1"/>
    <s v="اتوبيس 28"/>
    <n v="4297"/>
    <n v="1"/>
    <x v="29"/>
    <n v="128.91"/>
    <n v="4168.09"/>
    <m/>
    <m/>
    <m/>
    <n v="3800"/>
    <m/>
    <n v="497"/>
    <n v="368.09000000000003"/>
  </r>
  <r>
    <n v="28"/>
    <x v="4"/>
    <n v="2026"/>
    <s v="ممدوح كيلاني1قليوب 3 وردية نجمة هليوبوليسالتجمع اتوبيس 28"/>
    <x v="5"/>
    <x v="5"/>
    <x v="5"/>
    <x v="2"/>
    <x v="1"/>
    <s v="اتوبيس 28"/>
    <n v="4297"/>
    <n v="1"/>
    <x v="55"/>
    <n v="128.91"/>
    <n v="4168.09"/>
    <m/>
    <m/>
    <m/>
    <n v="3900"/>
    <m/>
    <n v="397"/>
    <n v="268.09000000000003"/>
  </r>
  <r>
    <n v="28"/>
    <x v="4"/>
    <n v="2026"/>
    <s v="ممدوح كيلاني3المنيب 3وردية نجمة هليوبوليسالتجمع ميكروباص"/>
    <x v="52"/>
    <x v="53"/>
    <x v="6"/>
    <x v="2"/>
    <x v="1"/>
    <s v="ميكروباص"/>
    <n v="3600"/>
    <n v="1"/>
    <x v="56"/>
    <n v="108"/>
    <n v="3492"/>
    <m/>
    <m/>
    <m/>
    <n v="2700"/>
    <m/>
    <n v="900"/>
    <n v="792"/>
  </r>
  <r>
    <n v="28"/>
    <x v="4"/>
    <n v="2026"/>
    <s v="عماد النجار1المرج 2ورديةسعوديالمخاذناتوبيس 28"/>
    <x v="22"/>
    <x v="22"/>
    <x v="19"/>
    <x v="4"/>
    <x v="4"/>
    <s v="اتوبيس 28"/>
    <n v="4119"/>
    <n v="1"/>
    <x v="38"/>
    <n v="123.57"/>
    <n v="3995.43"/>
    <m/>
    <m/>
    <m/>
    <n v="4800"/>
    <m/>
    <n v="-681"/>
    <n v="-804.56999999999994"/>
  </r>
  <r>
    <n v="28"/>
    <x v="4"/>
    <n v="2026"/>
    <s v="عبد الرحمن1الهرم سعوديدريماتوبيس 28"/>
    <x v="25"/>
    <x v="25"/>
    <x v="22"/>
    <x v="4"/>
    <x v="5"/>
    <s v="اتوبيس 28"/>
    <n v="994"/>
    <n v="1"/>
    <x v="40"/>
    <n v="29.82"/>
    <n v="964.18"/>
    <m/>
    <m/>
    <m/>
    <n v="850"/>
    <m/>
    <n v="144"/>
    <n v="114.18"/>
  </r>
  <r>
    <n v="28"/>
    <x v="4"/>
    <n v="2026"/>
    <s v="عبد الرحمن2المؤسسةسعوديدريماتوبيس 28"/>
    <x v="26"/>
    <x v="26"/>
    <x v="23"/>
    <x v="4"/>
    <x v="5"/>
    <s v="اتوبيس 28"/>
    <n v="994"/>
    <n v="1"/>
    <x v="40"/>
    <n v="29.82"/>
    <n v="964.18"/>
    <m/>
    <m/>
    <m/>
    <n v="850"/>
    <m/>
    <n v="144"/>
    <n v="114.18"/>
  </r>
  <r>
    <n v="28"/>
    <x v="4"/>
    <n v="2026"/>
    <s v="فرج 1حلوانسعوديهايد باركاتوبيس 28"/>
    <x v="27"/>
    <x v="27"/>
    <x v="24"/>
    <x v="4"/>
    <x v="6"/>
    <s v="اتوبيس 28"/>
    <n v="4634"/>
    <n v="1"/>
    <x v="7"/>
    <n v="139.01999999999998"/>
    <n v="4494.9799999999996"/>
    <m/>
    <m/>
    <m/>
    <n v="3750"/>
    <m/>
    <n v="884"/>
    <n v="744.98"/>
  </r>
  <r>
    <n v="28"/>
    <x v="4"/>
    <n v="2026"/>
    <s v="ممدوح كيلاني 3القومية سعوديهايد باركميكروباص صيني"/>
    <x v="28"/>
    <x v="28"/>
    <x v="25"/>
    <x v="4"/>
    <x v="6"/>
    <s v="ميكروباص صيني"/>
    <n v="2965"/>
    <n v="1"/>
    <x v="13"/>
    <n v="88.95"/>
    <n v="2876.05"/>
    <m/>
    <m/>
    <m/>
    <n v="2500"/>
    <m/>
    <n v="465"/>
    <n v="376.05"/>
  </r>
  <r>
    <n v="28"/>
    <x v="4"/>
    <n v="2026"/>
    <s v="محمد جمال طوسونالمنيبسعوديهايد باركاتوبيس 28"/>
    <x v="47"/>
    <x v="47"/>
    <x v="39"/>
    <x v="4"/>
    <x v="6"/>
    <s v="اتوبيس 28"/>
    <n v="4634"/>
    <n v="1"/>
    <x v="29"/>
    <n v="139.01999999999998"/>
    <n v="4494.9799999999996"/>
    <m/>
    <m/>
    <m/>
    <n v="3800"/>
    <m/>
    <n v="834"/>
    <n v="694.98"/>
  </r>
  <r>
    <n v="28"/>
    <x v="4"/>
    <n v="2026"/>
    <s v="مصطفي رشدي1المنيب 2 ورديةسعوديميفيداميكروباص صيني"/>
    <x v="29"/>
    <x v="29"/>
    <x v="26"/>
    <x v="4"/>
    <x v="7"/>
    <s v="ميكروباص صيني"/>
    <n v="2965"/>
    <n v="1"/>
    <x v="20"/>
    <n v="88.95"/>
    <n v="2876.05"/>
    <m/>
    <m/>
    <m/>
    <n v="2150"/>
    <m/>
    <n v="815"/>
    <n v="726.05"/>
  </r>
  <r>
    <n v="28"/>
    <x v="4"/>
    <n v="2026"/>
    <s v="فرج 2حلوان 2 ورديةسعوديميفيداميكروباص صيني"/>
    <x v="31"/>
    <x v="31"/>
    <x v="28"/>
    <x v="4"/>
    <x v="7"/>
    <s v="ميكروباص صيني"/>
    <n v="2965"/>
    <n v="1"/>
    <x v="42"/>
    <n v="88.95"/>
    <n v="2876.05"/>
    <m/>
    <m/>
    <m/>
    <n v="2250"/>
    <m/>
    <n v="715"/>
    <n v="626.04999999999995"/>
  </r>
  <r>
    <n v="28"/>
    <x v="4"/>
    <n v="2026"/>
    <s v="فرج 3حلوان 2 ورديةسعوديالقطاميةاتوبيس 28"/>
    <x v="32"/>
    <x v="32"/>
    <x v="28"/>
    <x v="4"/>
    <x v="8"/>
    <s v="اتوبيس 28"/>
    <n v="3415"/>
    <n v="1"/>
    <x v="6"/>
    <n v="102.45"/>
    <n v="3312.55"/>
    <m/>
    <m/>
    <m/>
    <n v="3400"/>
    <m/>
    <n v="15"/>
    <n v="-87.45"/>
  </r>
  <r>
    <n v="28"/>
    <x v="4"/>
    <n v="2026"/>
    <s v="فرج 4مايو ورديةسعوديالقطاميةميكروباص"/>
    <x v="33"/>
    <x v="33"/>
    <x v="29"/>
    <x v="4"/>
    <x v="8"/>
    <s v="ميكروباص"/>
    <n v="1222"/>
    <n v="1"/>
    <x v="43"/>
    <n v="36.659999999999997"/>
    <n v="1185.3399999999999"/>
    <m/>
    <m/>
    <m/>
    <n v="1180"/>
    <m/>
    <n v="42"/>
    <n v="5.3400000000000034"/>
  </r>
  <r>
    <n v="28"/>
    <x v="4"/>
    <n v="2026"/>
    <s v="مصطفي رشدي3المنيب5شفتسعوديالقطاميةاتوبيس 28"/>
    <x v="34"/>
    <x v="34"/>
    <x v="30"/>
    <x v="4"/>
    <x v="8"/>
    <s v="اتوبيس 28"/>
    <n v="2649"/>
    <n v="1"/>
    <x v="44"/>
    <n v="79.47"/>
    <n v="2569.5300000000002"/>
    <m/>
    <m/>
    <m/>
    <n v="2060"/>
    <m/>
    <n v="589"/>
    <n v="509.53"/>
  </r>
  <r>
    <n v="28"/>
    <x v="4"/>
    <n v="2026"/>
    <s v="مصطفي رشدي4المنيب Wصباحيةسعوديالقطاميةاتوبيس 28"/>
    <x v="35"/>
    <x v="35"/>
    <x v="31"/>
    <x v="4"/>
    <x v="8"/>
    <s v="اتوبيس 28"/>
    <n v="1059"/>
    <n v="1"/>
    <x v="45"/>
    <n v="31.77"/>
    <n v="1027.23"/>
    <m/>
    <m/>
    <m/>
    <n v="1000"/>
    <m/>
    <n v="59"/>
    <n v="27.23"/>
  </r>
  <r>
    <n v="28"/>
    <x v="4"/>
    <n v="2026"/>
    <s v="مصطفي رشدي5صقر 2 ورديةسعوديالقطاميةاتوبيس 28"/>
    <x v="36"/>
    <x v="36"/>
    <x v="32"/>
    <x v="4"/>
    <x v="8"/>
    <s v="اتوبيس 28"/>
    <n v="2120"/>
    <n v="1"/>
    <x v="46"/>
    <n v="63.599999999999994"/>
    <n v="2056.4"/>
    <m/>
    <m/>
    <m/>
    <n v="1780"/>
    <m/>
    <n v="340"/>
    <n v="276.39999999999998"/>
  </r>
  <r>
    <n v="28"/>
    <x v="4"/>
    <n v="2026"/>
    <s v="مصطفي رشدي6المنيب 2 ورديةسعوديالقطاميةاتوبيس 28"/>
    <x v="50"/>
    <x v="51"/>
    <x v="26"/>
    <x v="4"/>
    <x v="8"/>
    <s v="اتوبيس 28"/>
    <n v="3944"/>
    <n v="1"/>
    <x v="5"/>
    <n v="118.32"/>
    <n v="3825.68"/>
    <m/>
    <m/>
    <m/>
    <n v="3600"/>
    <m/>
    <n v="344"/>
    <n v="225.68"/>
  </r>
  <r>
    <n v="28"/>
    <x v="4"/>
    <n v="2026"/>
    <s v="كرم ترك 1قليوب 2 ورديةسعوديالقطاميةاتوبيس 28"/>
    <x v="37"/>
    <x v="37"/>
    <x v="33"/>
    <x v="4"/>
    <x v="8"/>
    <s v="اتوبيس 28"/>
    <n v="3959"/>
    <n v="1"/>
    <x v="47"/>
    <n v="118.77"/>
    <n v="3840.23"/>
    <m/>
    <m/>
    <m/>
    <n v="4200"/>
    <m/>
    <n v="-241"/>
    <n v="-359.77"/>
  </r>
  <r>
    <n v="28"/>
    <x v="4"/>
    <n v="2026"/>
    <s v="كرم ترك 3قليوب 1 ورديةسعوديمدينتي اتوبيس 28"/>
    <x v="40"/>
    <x v="40"/>
    <x v="4"/>
    <x v="4"/>
    <x v="9"/>
    <s v="اتوبيس 28"/>
    <n v="4634"/>
    <n v="1"/>
    <x v="50"/>
    <n v="139.01999999999998"/>
    <n v="4494.9799999999996"/>
    <m/>
    <m/>
    <m/>
    <n v="4000"/>
    <m/>
    <n v="634"/>
    <n v="494.98"/>
  </r>
  <r>
    <n v="28"/>
    <x v="4"/>
    <n v="2026"/>
    <s v="كرم ترك 4عدلي منصور شفتسعوديمدينتي اتوبيس 28"/>
    <x v="41"/>
    <x v="41"/>
    <x v="34"/>
    <x v="4"/>
    <x v="9"/>
    <s v="اتوبيس 28"/>
    <n v="741"/>
    <n v="1"/>
    <x v="33"/>
    <n v="22.23"/>
    <n v="718.77"/>
    <m/>
    <m/>
    <m/>
    <n v="500"/>
    <m/>
    <n v="241"/>
    <n v="218.77"/>
  </r>
  <r>
    <n v="28"/>
    <x v="4"/>
    <n v="2026"/>
    <s v="عماد النجار 4قليوب بيتوينسعوديمدينتي اتوبيس 28"/>
    <x v="42"/>
    <x v="42"/>
    <x v="35"/>
    <x v="4"/>
    <x v="9"/>
    <s v="اتوبيس 28"/>
    <n v="1482"/>
    <n v="1"/>
    <x v="16"/>
    <n v="44.46"/>
    <n v="1437.54"/>
    <m/>
    <m/>
    <m/>
    <n v="1400"/>
    <m/>
    <n v="82"/>
    <n v="37.54"/>
  </r>
  <r>
    <n v="28"/>
    <x v="4"/>
    <n v="2026"/>
    <s v="ممدوح كيلاني6المنيب 1 وردية سعوديمدينتي ميكروباص صيني"/>
    <x v="43"/>
    <x v="43"/>
    <x v="36"/>
    <x v="4"/>
    <x v="9"/>
    <s v="ميكروباص صيني"/>
    <n v="1482"/>
    <n v="1"/>
    <x v="51"/>
    <n v="44.46"/>
    <n v="1437.54"/>
    <m/>
    <m/>
    <m/>
    <n v="1350"/>
    <m/>
    <n v="132"/>
    <n v="87.539999999999992"/>
  </r>
  <r>
    <n v="28"/>
    <x v="4"/>
    <n v="2026"/>
    <s v="ممدوح كيلاني4المنيب 2 وردية سعوديمدينتي ميكروباص صيني"/>
    <x v="44"/>
    <x v="44"/>
    <x v="37"/>
    <x v="4"/>
    <x v="9"/>
    <s v="ميكروباص صيني"/>
    <n v="2965"/>
    <n v="1"/>
    <x v="52"/>
    <n v="88.95"/>
    <n v="2876.05"/>
    <m/>
    <m/>
    <m/>
    <n v="2600"/>
    <m/>
    <n v="365"/>
    <n v="276.05"/>
  </r>
  <r>
    <n v="28"/>
    <x v="4"/>
    <n v="2026"/>
    <s v="فرج 5حلوان 2 ورديةسعوديمدينتي اتوبيس 28"/>
    <x v="45"/>
    <x v="45"/>
    <x v="28"/>
    <x v="4"/>
    <x v="9"/>
    <s v="اتوبيس 28"/>
    <n v="4634"/>
    <n v="1"/>
    <x v="19"/>
    <n v="139.01999999999998"/>
    <n v="4494.9799999999996"/>
    <m/>
    <m/>
    <m/>
    <n v="4100"/>
    <m/>
    <n v="534"/>
    <n v="394.98"/>
  </r>
  <r>
    <n v="28"/>
    <x v="4"/>
    <n v="2026"/>
    <s v="سيد الحاويالحلميةسعوديمدينتي اتوبيس 28"/>
    <x v="46"/>
    <x v="46"/>
    <x v="38"/>
    <x v="4"/>
    <x v="9"/>
    <s v="اتوبيس 28"/>
    <n v="4634"/>
    <n v="1"/>
    <x v="7"/>
    <n v="139.01999999999998"/>
    <n v="4494.9799999999996"/>
    <m/>
    <m/>
    <m/>
    <n v="3750"/>
    <m/>
    <n v="884"/>
    <n v="744.98"/>
  </r>
  <r>
    <n v="28"/>
    <x v="4"/>
    <n v="2026"/>
    <s v="سيد الحاوي 2عدلي منصور سعوديمدينتي اتوبيس 28"/>
    <x v="51"/>
    <x v="52"/>
    <x v="42"/>
    <x v="4"/>
    <x v="9"/>
    <s v="اتوبيس 28"/>
    <n v="741"/>
    <n v="1"/>
    <x v="53"/>
    <n v="22.23"/>
    <n v="718.77"/>
    <m/>
    <m/>
    <m/>
    <n v="550"/>
    <m/>
    <n v="191"/>
    <n v="168.77"/>
  </r>
  <r>
    <n v="28"/>
    <x v="4"/>
    <n v="2026"/>
    <s v="حسام سعيد إضافيإضافيلوجستيكاإضافيإضافي"/>
    <x v="56"/>
    <x v="57"/>
    <x v="43"/>
    <x v="3"/>
    <x v="11"/>
    <s v="إضافي"/>
    <n v="1"/>
    <n v="1"/>
    <x v="37"/>
    <n v="0.03"/>
    <n v="0.97"/>
    <m/>
    <m/>
    <n v="3000"/>
    <n v="3000"/>
    <s v="2وردية مرج صد رد"/>
    <n v="1"/>
    <n v="0.97"/>
  </r>
  <r>
    <n v="28"/>
    <x v="4"/>
    <n v="2026"/>
    <s v="حسام سعيد إضافيإضافيلوجستيكاإضافيإضافي"/>
    <x v="56"/>
    <x v="57"/>
    <x v="43"/>
    <x v="3"/>
    <x v="11"/>
    <s v="إضافي"/>
    <n v="1"/>
    <n v="1"/>
    <x v="37"/>
    <n v="0.03"/>
    <n v="0.97"/>
    <m/>
    <m/>
    <n v="1800"/>
    <n v="1800"/>
    <s v="وردية قناطر"/>
    <n v="1"/>
    <n v="0.97"/>
  </r>
  <r>
    <n v="28"/>
    <x v="4"/>
    <n v="2026"/>
    <s v="إضافيإضافيلوجستيكاإضافيإضافي"/>
    <x v="62"/>
    <x v="63"/>
    <x v="43"/>
    <x v="3"/>
    <x v="11"/>
    <s v="إضافي"/>
    <n v="1"/>
    <n v="1"/>
    <x v="37"/>
    <n v="0.03"/>
    <n v="0.97"/>
    <m/>
    <m/>
    <n v="2500"/>
    <n v="2500"/>
    <s v="وردية منيب محمد جابر"/>
    <n v="1"/>
    <n v="0.97"/>
  </r>
  <r>
    <m/>
    <x v="1"/>
    <m/>
    <e v="#N/A"/>
    <x v="48"/>
    <x v="49"/>
    <x v="40"/>
    <x v="5"/>
    <x v="10"/>
    <n v="0"/>
    <n v="0"/>
    <m/>
    <x v="37"/>
    <n v="0"/>
    <n v="0"/>
    <m/>
    <m/>
    <m/>
    <n v="0"/>
    <m/>
    <n v="0"/>
    <n v="0"/>
  </r>
  <r>
    <n v="29"/>
    <x v="4"/>
    <n v="2026"/>
    <s v="مصطفي الف مسكنالف مسكن 3 ورديةنجمة هليوبوليسالتجمع اتوبيس 28"/>
    <x v="3"/>
    <x v="3"/>
    <x v="3"/>
    <x v="2"/>
    <x v="1"/>
    <s v="اتوبيس 28"/>
    <n v="4297"/>
    <n v="1"/>
    <x v="29"/>
    <n v="128.91"/>
    <n v="4168.09"/>
    <m/>
    <m/>
    <m/>
    <n v="3800"/>
    <m/>
    <n v="497"/>
    <n v="368.09000000000003"/>
  </r>
  <r>
    <n v="29"/>
    <x v="4"/>
    <n v="2026"/>
    <s v="ممدوح كيلاني1قليوب 3 وردية نجمة هليوبوليسالتجمع اتوبيس 28"/>
    <x v="5"/>
    <x v="5"/>
    <x v="5"/>
    <x v="2"/>
    <x v="1"/>
    <s v="اتوبيس 28"/>
    <n v="4297"/>
    <n v="1"/>
    <x v="55"/>
    <n v="128.91"/>
    <n v="4168.09"/>
    <m/>
    <m/>
    <m/>
    <n v="3900"/>
    <m/>
    <n v="397"/>
    <n v="268.09000000000003"/>
  </r>
  <r>
    <n v="29"/>
    <x v="4"/>
    <n v="2026"/>
    <s v="ممدوح كيلاني3المنيب 3وردية نجمة هليوبوليسالتجمع ميكروباص"/>
    <x v="52"/>
    <x v="53"/>
    <x v="6"/>
    <x v="2"/>
    <x v="1"/>
    <s v="ميكروباص"/>
    <n v="3600"/>
    <n v="1"/>
    <x v="56"/>
    <n v="108"/>
    <n v="3492"/>
    <m/>
    <m/>
    <m/>
    <n v="2700"/>
    <m/>
    <n v="900"/>
    <n v="792"/>
  </r>
  <r>
    <n v="29"/>
    <x v="4"/>
    <n v="2026"/>
    <s v="عماد النجار2المؤسسة 2ورديةسعوديالمخاذناتوبيس 28"/>
    <x v="23"/>
    <x v="23"/>
    <x v="20"/>
    <x v="4"/>
    <x v="4"/>
    <s v="اتوبيس 28"/>
    <n v="3884"/>
    <n v="1"/>
    <x v="39"/>
    <n v="116.52"/>
    <n v="3767.48"/>
    <m/>
    <m/>
    <m/>
    <n v="4500"/>
    <m/>
    <n v="-616"/>
    <n v="-732.52"/>
  </r>
  <r>
    <n v="29"/>
    <x v="4"/>
    <n v="2026"/>
    <s v="عبد الرحمن1الهرم سعوديدريماتوبيس 28"/>
    <x v="25"/>
    <x v="25"/>
    <x v="22"/>
    <x v="4"/>
    <x v="5"/>
    <s v="اتوبيس 28"/>
    <n v="994"/>
    <n v="1"/>
    <x v="40"/>
    <n v="29.82"/>
    <n v="964.18"/>
    <m/>
    <m/>
    <m/>
    <n v="850"/>
    <m/>
    <n v="144"/>
    <n v="114.18"/>
  </r>
  <r>
    <n v="29"/>
    <x v="4"/>
    <n v="2026"/>
    <s v="عبد الرحمن2المؤسسةسعوديدريماتوبيس 28"/>
    <x v="26"/>
    <x v="26"/>
    <x v="23"/>
    <x v="4"/>
    <x v="5"/>
    <s v="اتوبيس 28"/>
    <n v="994"/>
    <n v="1"/>
    <x v="40"/>
    <n v="29.82"/>
    <n v="964.18"/>
    <m/>
    <m/>
    <m/>
    <n v="850"/>
    <m/>
    <n v="144"/>
    <n v="114.18"/>
  </r>
  <r>
    <n v="29"/>
    <x v="4"/>
    <n v="2026"/>
    <s v="فرج 1حلوانسعوديهايد باركاتوبيس 28"/>
    <x v="27"/>
    <x v="27"/>
    <x v="24"/>
    <x v="4"/>
    <x v="6"/>
    <s v="اتوبيس 28"/>
    <n v="4634"/>
    <n v="1"/>
    <x v="7"/>
    <n v="139.01999999999998"/>
    <n v="4494.9799999999996"/>
    <m/>
    <m/>
    <m/>
    <n v="3750"/>
    <m/>
    <n v="884"/>
    <n v="744.98"/>
  </r>
  <r>
    <n v="29"/>
    <x v="4"/>
    <n v="2026"/>
    <s v="ممدوح كيلاني 3القومية سعوديهايد باركميكروباص صيني"/>
    <x v="28"/>
    <x v="28"/>
    <x v="25"/>
    <x v="4"/>
    <x v="6"/>
    <s v="ميكروباص صيني"/>
    <n v="2965"/>
    <n v="1"/>
    <x v="13"/>
    <n v="88.95"/>
    <n v="2876.05"/>
    <m/>
    <m/>
    <m/>
    <n v="2500"/>
    <m/>
    <n v="465"/>
    <n v="376.05"/>
  </r>
  <r>
    <n v="29"/>
    <x v="4"/>
    <n v="2026"/>
    <s v="محمد جمال طوسونالمنيبسعوديهايد باركاتوبيس 28"/>
    <x v="47"/>
    <x v="47"/>
    <x v="39"/>
    <x v="4"/>
    <x v="6"/>
    <s v="اتوبيس 28"/>
    <n v="4634"/>
    <n v="1"/>
    <x v="29"/>
    <n v="139.01999999999998"/>
    <n v="4494.9799999999996"/>
    <m/>
    <m/>
    <m/>
    <n v="3800"/>
    <m/>
    <n v="834"/>
    <n v="694.98"/>
  </r>
  <r>
    <n v="29"/>
    <x v="4"/>
    <n v="2026"/>
    <s v="مصطفي رشدي1المنيب 2 ورديةسعوديميفيداميكروباص صيني"/>
    <x v="29"/>
    <x v="29"/>
    <x v="26"/>
    <x v="4"/>
    <x v="7"/>
    <s v="ميكروباص صيني"/>
    <n v="2965"/>
    <n v="1"/>
    <x v="20"/>
    <n v="88.95"/>
    <n v="2876.05"/>
    <m/>
    <m/>
    <m/>
    <n v="2150"/>
    <m/>
    <n v="815"/>
    <n v="726.05"/>
  </r>
  <r>
    <n v="29"/>
    <x v="4"/>
    <n v="2026"/>
    <s v="فرج 2حلوان 2 ورديةسعوديميفيداميكروباص صيني"/>
    <x v="31"/>
    <x v="31"/>
    <x v="28"/>
    <x v="4"/>
    <x v="7"/>
    <s v="ميكروباص صيني"/>
    <n v="2965"/>
    <n v="1"/>
    <x v="42"/>
    <n v="88.95"/>
    <n v="2876.05"/>
    <m/>
    <m/>
    <m/>
    <n v="2250"/>
    <m/>
    <n v="715"/>
    <n v="626.04999999999995"/>
  </r>
  <r>
    <n v="29"/>
    <x v="4"/>
    <n v="2026"/>
    <s v="فرج 3حلوان 2 ورديةسعوديالقطاميةاتوبيس 28"/>
    <x v="32"/>
    <x v="32"/>
    <x v="28"/>
    <x v="4"/>
    <x v="8"/>
    <s v="اتوبيس 28"/>
    <n v="3415"/>
    <n v="1"/>
    <x v="6"/>
    <n v="102.45"/>
    <n v="3312.55"/>
    <m/>
    <m/>
    <m/>
    <n v="3400"/>
    <m/>
    <n v="15"/>
    <n v="-87.45"/>
  </r>
  <r>
    <n v="29"/>
    <x v="4"/>
    <n v="2026"/>
    <s v="فرج 4مايو ورديةسعوديالقطاميةميكروباص"/>
    <x v="33"/>
    <x v="33"/>
    <x v="29"/>
    <x v="4"/>
    <x v="8"/>
    <s v="ميكروباص"/>
    <n v="1222"/>
    <n v="1"/>
    <x v="43"/>
    <n v="36.659999999999997"/>
    <n v="1185.3399999999999"/>
    <m/>
    <m/>
    <m/>
    <n v="1180"/>
    <m/>
    <n v="42"/>
    <n v="5.3400000000000034"/>
  </r>
  <r>
    <n v="29"/>
    <x v="4"/>
    <n v="2026"/>
    <s v="مصطفي رشدي3المنيب5شفتسعوديالقطاميةاتوبيس 28"/>
    <x v="34"/>
    <x v="34"/>
    <x v="30"/>
    <x v="4"/>
    <x v="8"/>
    <s v="اتوبيس 28"/>
    <n v="2649"/>
    <n v="1"/>
    <x v="44"/>
    <n v="79.47"/>
    <n v="2569.5300000000002"/>
    <m/>
    <m/>
    <m/>
    <n v="2060"/>
    <m/>
    <n v="589"/>
    <n v="509.53"/>
  </r>
  <r>
    <n v="29"/>
    <x v="4"/>
    <n v="2026"/>
    <s v="مصطفي رشدي4المنيب Wصباحيةسعوديالقطاميةاتوبيس 28"/>
    <x v="35"/>
    <x v="35"/>
    <x v="31"/>
    <x v="4"/>
    <x v="8"/>
    <s v="اتوبيس 28"/>
    <n v="1059"/>
    <n v="1"/>
    <x v="45"/>
    <n v="31.77"/>
    <n v="1027.23"/>
    <m/>
    <m/>
    <m/>
    <n v="1000"/>
    <m/>
    <n v="59"/>
    <n v="27.23"/>
  </r>
  <r>
    <n v="29"/>
    <x v="4"/>
    <n v="2026"/>
    <s v="مصطفي رشدي5صقر 2 ورديةسعوديالقطاميةاتوبيس 28"/>
    <x v="36"/>
    <x v="36"/>
    <x v="32"/>
    <x v="4"/>
    <x v="8"/>
    <s v="اتوبيس 28"/>
    <n v="2120"/>
    <n v="1"/>
    <x v="46"/>
    <n v="63.599999999999994"/>
    <n v="2056.4"/>
    <m/>
    <m/>
    <m/>
    <n v="1780"/>
    <m/>
    <n v="340"/>
    <n v="276.39999999999998"/>
  </r>
  <r>
    <n v="29"/>
    <x v="4"/>
    <n v="2026"/>
    <s v="مصطفي رشدي6المنيب 2 ورديةسعوديالقطاميةاتوبيس 28"/>
    <x v="50"/>
    <x v="51"/>
    <x v="26"/>
    <x v="4"/>
    <x v="8"/>
    <s v="اتوبيس 28"/>
    <n v="3944"/>
    <n v="1"/>
    <x v="5"/>
    <n v="118.32"/>
    <n v="3825.68"/>
    <m/>
    <m/>
    <m/>
    <n v="3600"/>
    <m/>
    <n v="344"/>
    <n v="225.68"/>
  </r>
  <r>
    <n v="29"/>
    <x v="4"/>
    <n v="2026"/>
    <s v="كرم ترك 1قليوب 2 ورديةسعوديالقطاميةاتوبيس 28"/>
    <x v="37"/>
    <x v="37"/>
    <x v="33"/>
    <x v="4"/>
    <x v="8"/>
    <s v="اتوبيس 28"/>
    <n v="3959"/>
    <n v="1"/>
    <x v="47"/>
    <n v="118.77"/>
    <n v="3840.23"/>
    <m/>
    <m/>
    <m/>
    <n v="4200"/>
    <m/>
    <n v="-241"/>
    <n v="-359.77"/>
  </r>
  <r>
    <n v="29"/>
    <x v="4"/>
    <n v="2026"/>
    <s v="كرم ترك 2قليوب 2 ورديةسعوديمدينتي اتوبيس 28"/>
    <x v="39"/>
    <x v="39"/>
    <x v="33"/>
    <x v="4"/>
    <x v="9"/>
    <s v="اتوبيس 28"/>
    <n v="4634"/>
    <n v="1"/>
    <x v="49"/>
    <n v="139.01999999999998"/>
    <n v="4494.9799999999996"/>
    <m/>
    <m/>
    <m/>
    <n v="4150"/>
    <m/>
    <n v="484"/>
    <n v="344.98"/>
  </r>
  <r>
    <n v="29"/>
    <x v="4"/>
    <n v="2026"/>
    <s v="كرم ترك 3قليوب 1 ورديةسعوديمدينتي اتوبيس 28"/>
    <x v="40"/>
    <x v="40"/>
    <x v="4"/>
    <x v="4"/>
    <x v="9"/>
    <s v="اتوبيس 28"/>
    <n v="4634"/>
    <n v="1"/>
    <x v="50"/>
    <n v="139.01999999999998"/>
    <n v="4494.9799999999996"/>
    <m/>
    <m/>
    <m/>
    <n v="4000"/>
    <m/>
    <n v="634"/>
    <n v="494.98"/>
  </r>
  <r>
    <n v="29"/>
    <x v="4"/>
    <n v="2026"/>
    <s v="كرم ترك 4عدلي منصور شفتسعوديمدينتي اتوبيس 28"/>
    <x v="41"/>
    <x v="41"/>
    <x v="34"/>
    <x v="4"/>
    <x v="9"/>
    <s v="اتوبيس 28"/>
    <n v="741"/>
    <n v="1"/>
    <x v="33"/>
    <n v="22.23"/>
    <n v="718.77"/>
    <m/>
    <m/>
    <m/>
    <n v="500"/>
    <m/>
    <n v="241"/>
    <n v="218.77"/>
  </r>
  <r>
    <n v="29"/>
    <x v="4"/>
    <n v="2026"/>
    <s v="عماد النجار 4قليوب بيتوينسعوديمدينتي اتوبيس 28"/>
    <x v="42"/>
    <x v="42"/>
    <x v="35"/>
    <x v="4"/>
    <x v="9"/>
    <s v="اتوبيس 28"/>
    <n v="1482"/>
    <n v="1"/>
    <x v="16"/>
    <n v="44.46"/>
    <n v="1437.54"/>
    <m/>
    <m/>
    <m/>
    <n v="1400"/>
    <m/>
    <n v="82"/>
    <n v="37.54"/>
  </r>
  <r>
    <n v="29"/>
    <x v="4"/>
    <n v="2026"/>
    <s v="ممدوح كيلاني6المنيب 1 وردية سعوديمدينتي ميكروباص صيني"/>
    <x v="43"/>
    <x v="43"/>
    <x v="36"/>
    <x v="4"/>
    <x v="9"/>
    <s v="ميكروباص صيني"/>
    <n v="1482"/>
    <n v="0.5"/>
    <x v="51"/>
    <n v="22.23"/>
    <n v="718.77"/>
    <m/>
    <m/>
    <m/>
    <n v="675"/>
    <m/>
    <n v="66"/>
    <n v="43.769999999999996"/>
  </r>
  <r>
    <n v="29"/>
    <x v="4"/>
    <n v="2026"/>
    <s v="ممدوح كيلاني4المنيب 2 وردية سعوديمدينتي ميكروباص صيني"/>
    <x v="44"/>
    <x v="44"/>
    <x v="37"/>
    <x v="4"/>
    <x v="9"/>
    <s v="ميكروباص صيني"/>
    <n v="2965"/>
    <n v="1"/>
    <x v="52"/>
    <n v="88.95"/>
    <n v="2876.05"/>
    <m/>
    <m/>
    <m/>
    <n v="2600"/>
    <m/>
    <n v="365"/>
    <n v="276.05"/>
  </r>
  <r>
    <n v="29"/>
    <x v="4"/>
    <n v="2026"/>
    <s v="فرج 5حلوان 2 ورديةسعوديمدينتي اتوبيس 28"/>
    <x v="45"/>
    <x v="45"/>
    <x v="28"/>
    <x v="4"/>
    <x v="9"/>
    <s v="اتوبيس 28"/>
    <n v="4634"/>
    <n v="1"/>
    <x v="19"/>
    <n v="139.01999999999998"/>
    <n v="4494.9799999999996"/>
    <m/>
    <n v="300"/>
    <m/>
    <n v="3800"/>
    <s v="اوبر"/>
    <n v="534"/>
    <n v="394.98"/>
  </r>
  <r>
    <n v="29"/>
    <x v="4"/>
    <n v="2026"/>
    <s v="سيد الحاويالحلميةسعوديمدينتي اتوبيس 28"/>
    <x v="46"/>
    <x v="46"/>
    <x v="38"/>
    <x v="4"/>
    <x v="9"/>
    <s v="اتوبيس 28"/>
    <n v="4634"/>
    <n v="1"/>
    <x v="7"/>
    <n v="139.01999999999998"/>
    <n v="4494.9799999999996"/>
    <m/>
    <m/>
    <m/>
    <n v="3750"/>
    <m/>
    <n v="884"/>
    <n v="744.98"/>
  </r>
  <r>
    <n v="29"/>
    <x v="4"/>
    <n v="2026"/>
    <s v="سيد الحاوي 2عدلي منصور سعوديمدينتي اتوبيس 28"/>
    <x v="51"/>
    <x v="52"/>
    <x v="42"/>
    <x v="4"/>
    <x v="9"/>
    <s v="اتوبيس 28"/>
    <n v="741"/>
    <n v="1"/>
    <x v="53"/>
    <n v="22.23"/>
    <n v="718.77"/>
    <m/>
    <m/>
    <m/>
    <n v="550"/>
    <m/>
    <n v="191"/>
    <n v="168.77"/>
  </r>
  <r>
    <n v="29"/>
    <x v="4"/>
    <n v="2026"/>
    <s v="حسام سعيد إضافيإضافيلوجستيكاإضافيإضافي"/>
    <x v="56"/>
    <x v="57"/>
    <x v="43"/>
    <x v="3"/>
    <x v="11"/>
    <s v="إضافي"/>
    <n v="1"/>
    <n v="1"/>
    <x v="37"/>
    <n v="0.03"/>
    <n v="0.97"/>
    <m/>
    <m/>
    <n v="2500"/>
    <n v="2500"/>
    <s v="2وردية مرج صد رد"/>
    <n v="1"/>
    <n v="0.97"/>
  </r>
  <r>
    <n v="29"/>
    <x v="4"/>
    <n v="2026"/>
    <s v="احمد السيد إضافيإضافيلوجستيكاإضافيإضافي"/>
    <x v="57"/>
    <x v="58"/>
    <x v="43"/>
    <x v="3"/>
    <x v="11"/>
    <s v="إضافي"/>
    <n v="1"/>
    <n v="1"/>
    <x v="37"/>
    <n v="0.03"/>
    <n v="0.97"/>
    <m/>
    <m/>
    <n v="1800"/>
    <n v="1800"/>
    <s v="وردية منيب"/>
    <n v="1"/>
    <n v="0.97"/>
  </r>
  <r>
    <m/>
    <x v="1"/>
    <m/>
    <e v="#N/A"/>
    <x v="48"/>
    <x v="49"/>
    <x v="40"/>
    <x v="5"/>
    <x v="10"/>
    <n v="0"/>
    <n v="0"/>
    <m/>
    <x v="37"/>
    <n v="0"/>
    <n v="0"/>
    <m/>
    <m/>
    <m/>
    <n v="0"/>
    <m/>
    <n v="0"/>
    <n v="0"/>
  </r>
  <r>
    <n v="30"/>
    <x v="4"/>
    <n v="2026"/>
    <s v="مصطفي الف مسكنالف مسكن 3 ورديةنجمة هليوبوليسالتجمع اتوبيس 28"/>
    <x v="3"/>
    <x v="3"/>
    <x v="3"/>
    <x v="2"/>
    <x v="1"/>
    <s v="اتوبيس 28"/>
    <n v="4297"/>
    <n v="1"/>
    <x v="29"/>
    <n v="128.91"/>
    <n v="4168.09"/>
    <n v="500"/>
    <m/>
    <m/>
    <n v="3300"/>
    <m/>
    <n v="497"/>
    <n v="368.09000000000003"/>
  </r>
  <r>
    <n v="30"/>
    <x v="4"/>
    <n v="2026"/>
    <s v="ممدوح كيلاني1قليوب 3 وردية نجمة هليوبوليسالتجمع اتوبيس 28"/>
    <x v="5"/>
    <x v="5"/>
    <x v="5"/>
    <x v="2"/>
    <x v="1"/>
    <s v="اتوبيس 28"/>
    <n v="4297"/>
    <n v="1"/>
    <x v="55"/>
    <n v="128.91"/>
    <n v="4168.09"/>
    <m/>
    <m/>
    <m/>
    <n v="3900"/>
    <m/>
    <n v="397"/>
    <n v="268.09000000000003"/>
  </r>
  <r>
    <n v="30"/>
    <x v="4"/>
    <n v="2026"/>
    <s v="ممدوح كيلاني3المنيب 3وردية نجمة هليوبوليسالتجمع ميكروباص"/>
    <x v="52"/>
    <x v="53"/>
    <x v="6"/>
    <x v="2"/>
    <x v="1"/>
    <s v="ميكروباص"/>
    <n v="3600"/>
    <n v="1"/>
    <x v="56"/>
    <n v="108"/>
    <n v="3492"/>
    <m/>
    <m/>
    <m/>
    <n v="2700"/>
    <m/>
    <n v="900"/>
    <n v="792"/>
  </r>
  <r>
    <n v="30"/>
    <x v="4"/>
    <n v="2026"/>
    <s v="عماد النجار1المرج 2ورديةسعوديالمخاذناتوبيس 28"/>
    <x v="22"/>
    <x v="22"/>
    <x v="19"/>
    <x v="4"/>
    <x v="4"/>
    <s v="اتوبيس 28"/>
    <n v="4119"/>
    <n v="1"/>
    <x v="38"/>
    <n v="123.57"/>
    <n v="3995.43"/>
    <m/>
    <m/>
    <m/>
    <n v="4800"/>
    <m/>
    <n v="-681"/>
    <n v="-804.56999999999994"/>
  </r>
  <r>
    <n v="30"/>
    <x v="4"/>
    <n v="2026"/>
    <s v="عماد النجار2المؤسسة 2ورديةسعوديالمخاذناتوبيس 28"/>
    <x v="23"/>
    <x v="23"/>
    <x v="20"/>
    <x v="4"/>
    <x v="4"/>
    <s v="اتوبيس 28"/>
    <n v="3884"/>
    <n v="1"/>
    <x v="39"/>
    <n v="116.52"/>
    <n v="3767.48"/>
    <m/>
    <m/>
    <m/>
    <n v="4500"/>
    <m/>
    <n v="-616"/>
    <n v="-732.52"/>
  </r>
  <r>
    <n v="30"/>
    <x v="4"/>
    <n v="2026"/>
    <s v="عبد الرحمن1الهرم سعوديدريماتوبيس 28"/>
    <x v="25"/>
    <x v="25"/>
    <x v="22"/>
    <x v="4"/>
    <x v="5"/>
    <s v="اتوبيس 28"/>
    <n v="994"/>
    <n v="1"/>
    <x v="40"/>
    <n v="29.82"/>
    <n v="964.18"/>
    <m/>
    <m/>
    <m/>
    <n v="850"/>
    <m/>
    <n v="144"/>
    <n v="114.18"/>
  </r>
  <r>
    <n v="30"/>
    <x v="4"/>
    <n v="2026"/>
    <s v="عبد الرحمن2المؤسسةسعوديدريماتوبيس 28"/>
    <x v="26"/>
    <x v="26"/>
    <x v="23"/>
    <x v="4"/>
    <x v="5"/>
    <s v="اتوبيس 28"/>
    <n v="994"/>
    <n v="1"/>
    <x v="40"/>
    <n v="29.82"/>
    <n v="964.18"/>
    <m/>
    <m/>
    <m/>
    <n v="850"/>
    <m/>
    <n v="144"/>
    <n v="114.18"/>
  </r>
  <r>
    <n v="30"/>
    <x v="4"/>
    <n v="2026"/>
    <s v="فرج 1حلوانسعوديهايد باركاتوبيس 28"/>
    <x v="27"/>
    <x v="27"/>
    <x v="24"/>
    <x v="4"/>
    <x v="6"/>
    <s v="اتوبيس 28"/>
    <n v="4634"/>
    <n v="1"/>
    <x v="7"/>
    <n v="139.01999999999998"/>
    <n v="4494.9799999999996"/>
    <m/>
    <m/>
    <m/>
    <n v="3750"/>
    <m/>
    <n v="884"/>
    <n v="744.98"/>
  </r>
  <r>
    <n v="30"/>
    <x v="4"/>
    <n v="2026"/>
    <s v="ممدوح كيلاني 3القومية سعوديهايد باركميكروباص صيني"/>
    <x v="28"/>
    <x v="28"/>
    <x v="25"/>
    <x v="4"/>
    <x v="6"/>
    <s v="ميكروباص صيني"/>
    <n v="2965"/>
    <n v="1"/>
    <x v="13"/>
    <n v="88.95"/>
    <n v="2876.05"/>
    <m/>
    <m/>
    <m/>
    <n v="2500"/>
    <m/>
    <n v="465"/>
    <n v="376.05"/>
  </r>
  <r>
    <n v="30"/>
    <x v="4"/>
    <n v="2026"/>
    <s v="محمد جمال طوسونالمنيبسعوديهايد باركاتوبيس 28"/>
    <x v="47"/>
    <x v="47"/>
    <x v="39"/>
    <x v="4"/>
    <x v="6"/>
    <s v="اتوبيس 28"/>
    <n v="4634"/>
    <n v="1"/>
    <x v="29"/>
    <n v="139.01999999999998"/>
    <n v="4494.9799999999996"/>
    <m/>
    <m/>
    <m/>
    <n v="3800"/>
    <m/>
    <n v="834"/>
    <n v="694.98"/>
  </r>
  <r>
    <n v="30"/>
    <x v="4"/>
    <n v="2026"/>
    <s v="فرج 6حلوان مبيتسعوديهايد باركاتوبيس 28"/>
    <x v="49"/>
    <x v="50"/>
    <x v="41"/>
    <x v="4"/>
    <x v="6"/>
    <s v="اتوبيس 28"/>
    <n v="1482"/>
    <n v="1"/>
    <x v="21"/>
    <n v="44.46"/>
    <n v="1437.54"/>
    <m/>
    <m/>
    <m/>
    <n v="750"/>
    <m/>
    <n v="732"/>
    <n v="687.54"/>
  </r>
  <r>
    <n v="30"/>
    <x v="4"/>
    <n v="2026"/>
    <s v="مصطفي رشدي1المنيب 2 ورديةسعوديميفيداميكروباص صيني"/>
    <x v="29"/>
    <x v="29"/>
    <x v="26"/>
    <x v="4"/>
    <x v="7"/>
    <s v="ميكروباص صيني"/>
    <n v="2965"/>
    <n v="1"/>
    <x v="20"/>
    <n v="88.95"/>
    <n v="2876.05"/>
    <m/>
    <m/>
    <m/>
    <n v="2150"/>
    <m/>
    <n v="815"/>
    <n v="726.05"/>
  </r>
  <r>
    <n v="30"/>
    <x v="4"/>
    <n v="2026"/>
    <s v="فرج 2حلوان 2 ورديةسعوديميفيداميكروباص صيني"/>
    <x v="31"/>
    <x v="31"/>
    <x v="28"/>
    <x v="4"/>
    <x v="7"/>
    <s v="ميكروباص صيني"/>
    <n v="2965"/>
    <n v="1"/>
    <x v="42"/>
    <n v="88.95"/>
    <n v="2876.05"/>
    <m/>
    <m/>
    <m/>
    <n v="2250"/>
    <m/>
    <n v="715"/>
    <n v="626.04999999999995"/>
  </r>
  <r>
    <n v="30"/>
    <x v="4"/>
    <n v="2026"/>
    <s v="فرج 3حلوان 2 ورديةسعوديالقطاميةاتوبيس 28"/>
    <x v="32"/>
    <x v="32"/>
    <x v="28"/>
    <x v="4"/>
    <x v="8"/>
    <s v="اتوبيس 28"/>
    <n v="3415"/>
    <n v="1"/>
    <x v="6"/>
    <n v="102.45"/>
    <n v="3312.55"/>
    <m/>
    <m/>
    <m/>
    <n v="3400"/>
    <m/>
    <n v="15"/>
    <n v="-87.45"/>
  </r>
  <r>
    <n v="30"/>
    <x v="4"/>
    <n v="2026"/>
    <s v="فرج 4مايو ورديةسعوديالقطاميةميكروباص"/>
    <x v="33"/>
    <x v="33"/>
    <x v="29"/>
    <x v="4"/>
    <x v="8"/>
    <s v="ميكروباص"/>
    <n v="1222"/>
    <n v="1"/>
    <x v="43"/>
    <n v="36.659999999999997"/>
    <n v="1185.3399999999999"/>
    <m/>
    <m/>
    <m/>
    <n v="1180"/>
    <m/>
    <n v="42"/>
    <n v="5.3400000000000034"/>
  </r>
  <r>
    <n v="30"/>
    <x v="4"/>
    <n v="2026"/>
    <s v="مصطفي رشدي3المنيب5شفتسعوديالقطاميةاتوبيس 28"/>
    <x v="34"/>
    <x v="34"/>
    <x v="30"/>
    <x v="4"/>
    <x v="8"/>
    <s v="اتوبيس 28"/>
    <n v="2649"/>
    <n v="1"/>
    <x v="44"/>
    <n v="79.47"/>
    <n v="2569.5300000000002"/>
    <m/>
    <m/>
    <m/>
    <n v="2060"/>
    <m/>
    <n v="589"/>
    <n v="509.53"/>
  </r>
  <r>
    <n v="30"/>
    <x v="4"/>
    <n v="2026"/>
    <s v="مصطفي رشدي4المنيب Wصباحيةسعوديالقطاميةاتوبيس 28"/>
    <x v="35"/>
    <x v="35"/>
    <x v="31"/>
    <x v="4"/>
    <x v="8"/>
    <s v="اتوبيس 28"/>
    <n v="1059"/>
    <n v="1"/>
    <x v="45"/>
    <n v="31.77"/>
    <n v="1027.23"/>
    <m/>
    <m/>
    <m/>
    <n v="1000"/>
    <m/>
    <n v="59"/>
    <n v="27.23"/>
  </r>
  <r>
    <n v="30"/>
    <x v="4"/>
    <n v="2026"/>
    <s v="مصطفي رشدي5صقر 2 ورديةسعوديالقطاميةاتوبيس 28"/>
    <x v="36"/>
    <x v="36"/>
    <x v="32"/>
    <x v="4"/>
    <x v="8"/>
    <s v="اتوبيس 28"/>
    <n v="2120"/>
    <n v="1"/>
    <x v="46"/>
    <n v="63.599999999999994"/>
    <n v="2056.4"/>
    <m/>
    <m/>
    <m/>
    <n v="1780"/>
    <m/>
    <n v="340"/>
    <n v="276.39999999999998"/>
  </r>
  <r>
    <n v="30"/>
    <x v="4"/>
    <n v="2026"/>
    <s v="مصطفي رشدي6المنيب 2 ورديةسعوديالقطاميةاتوبيس 28"/>
    <x v="50"/>
    <x v="51"/>
    <x v="26"/>
    <x v="4"/>
    <x v="8"/>
    <s v="اتوبيس 28"/>
    <n v="3944"/>
    <n v="1"/>
    <x v="5"/>
    <n v="118.32"/>
    <n v="3825.68"/>
    <m/>
    <m/>
    <m/>
    <n v="3600"/>
    <m/>
    <n v="344"/>
    <n v="225.68"/>
  </r>
  <r>
    <n v="30"/>
    <x v="4"/>
    <n v="2026"/>
    <s v="كرم ترك 1قليوب 2 ورديةسعوديالقطاميةاتوبيس 28"/>
    <x v="37"/>
    <x v="37"/>
    <x v="33"/>
    <x v="4"/>
    <x v="8"/>
    <s v="اتوبيس 28"/>
    <n v="3959"/>
    <n v="1"/>
    <x v="47"/>
    <n v="118.77"/>
    <n v="3840.23"/>
    <m/>
    <m/>
    <m/>
    <n v="4200"/>
    <m/>
    <n v="-241"/>
    <n v="-359.77"/>
  </r>
  <r>
    <n v="30"/>
    <x v="4"/>
    <n v="2026"/>
    <s v="كرم ترك 2قليوب 2 ورديةسعوديمدينتي اتوبيس 28"/>
    <x v="39"/>
    <x v="39"/>
    <x v="33"/>
    <x v="4"/>
    <x v="9"/>
    <s v="اتوبيس 28"/>
    <n v="4634"/>
    <n v="1"/>
    <x v="49"/>
    <n v="139.01999999999998"/>
    <n v="4494.9799999999996"/>
    <m/>
    <m/>
    <m/>
    <n v="4150"/>
    <m/>
    <n v="484"/>
    <n v="344.98"/>
  </r>
  <r>
    <n v="30"/>
    <x v="4"/>
    <n v="2026"/>
    <s v="كرم ترك 3قليوب 1 ورديةسعوديمدينتي اتوبيس 28"/>
    <x v="40"/>
    <x v="40"/>
    <x v="4"/>
    <x v="4"/>
    <x v="9"/>
    <s v="اتوبيس 28"/>
    <n v="4634"/>
    <n v="1"/>
    <x v="50"/>
    <n v="139.01999999999998"/>
    <n v="4494.9799999999996"/>
    <m/>
    <m/>
    <m/>
    <n v="4000"/>
    <m/>
    <n v="634"/>
    <n v="494.98"/>
  </r>
  <r>
    <n v="30"/>
    <x v="4"/>
    <n v="2026"/>
    <s v="كرم ترك 4عدلي منصور شفتسعوديمدينتي اتوبيس 28"/>
    <x v="41"/>
    <x v="41"/>
    <x v="34"/>
    <x v="4"/>
    <x v="9"/>
    <s v="اتوبيس 28"/>
    <n v="741"/>
    <n v="1"/>
    <x v="33"/>
    <n v="22.23"/>
    <n v="718.77"/>
    <m/>
    <m/>
    <m/>
    <n v="500"/>
    <m/>
    <n v="241"/>
    <n v="218.77"/>
  </r>
  <r>
    <n v="30"/>
    <x v="4"/>
    <n v="2026"/>
    <s v="عماد النجار 4قليوب بيتوينسعوديمدينتي اتوبيس 28"/>
    <x v="42"/>
    <x v="42"/>
    <x v="35"/>
    <x v="4"/>
    <x v="9"/>
    <s v="اتوبيس 28"/>
    <n v="1482"/>
    <n v="1"/>
    <x v="16"/>
    <n v="44.46"/>
    <n v="1437.54"/>
    <m/>
    <m/>
    <m/>
    <n v="1400"/>
    <m/>
    <n v="82"/>
    <n v="37.54"/>
  </r>
  <r>
    <n v="30"/>
    <x v="4"/>
    <n v="2026"/>
    <s v="ممدوح كيلاني6المنيب 1 وردية سعوديمدينتي ميكروباص صيني"/>
    <x v="43"/>
    <x v="43"/>
    <x v="36"/>
    <x v="4"/>
    <x v="9"/>
    <s v="ميكروباص صيني"/>
    <n v="1482"/>
    <n v="1"/>
    <x v="51"/>
    <n v="44.46"/>
    <n v="1437.54"/>
    <m/>
    <m/>
    <m/>
    <n v="1350"/>
    <m/>
    <n v="132"/>
    <n v="87.539999999999992"/>
  </r>
  <r>
    <n v="30"/>
    <x v="4"/>
    <n v="2026"/>
    <s v="ممدوح كيلاني4المنيب 2 وردية سعوديمدينتي ميكروباص صيني"/>
    <x v="44"/>
    <x v="44"/>
    <x v="37"/>
    <x v="4"/>
    <x v="9"/>
    <s v="ميكروباص صيني"/>
    <n v="2965"/>
    <n v="1"/>
    <x v="52"/>
    <n v="88.95"/>
    <n v="2876.05"/>
    <m/>
    <m/>
    <m/>
    <n v="2600"/>
    <m/>
    <n v="365"/>
    <n v="276.05"/>
  </r>
  <r>
    <n v="30"/>
    <x v="4"/>
    <n v="2026"/>
    <s v="فرج 5حلوان 2 ورديةسعوديمدينتي اتوبيس 28"/>
    <x v="45"/>
    <x v="45"/>
    <x v="28"/>
    <x v="4"/>
    <x v="9"/>
    <s v="اتوبيس 28"/>
    <n v="4634"/>
    <n v="1"/>
    <x v="19"/>
    <n v="139.01999999999998"/>
    <n v="4494.9799999999996"/>
    <m/>
    <m/>
    <m/>
    <n v="4100"/>
    <m/>
    <n v="534"/>
    <n v="394.98"/>
  </r>
  <r>
    <n v="30"/>
    <x v="4"/>
    <n v="2026"/>
    <s v="سيد الحاويالحلميةسعوديمدينتي اتوبيس 28"/>
    <x v="46"/>
    <x v="46"/>
    <x v="38"/>
    <x v="4"/>
    <x v="9"/>
    <s v="اتوبيس 28"/>
    <n v="4634"/>
    <n v="1"/>
    <x v="7"/>
    <n v="139.01999999999998"/>
    <n v="4494.9799999999996"/>
    <m/>
    <m/>
    <m/>
    <n v="3750"/>
    <m/>
    <n v="884"/>
    <n v="744.98"/>
  </r>
  <r>
    <n v="30"/>
    <x v="4"/>
    <n v="2026"/>
    <s v="سيد الحاوي 2عدلي منصور سعوديمدينتي اتوبيس 28"/>
    <x v="51"/>
    <x v="52"/>
    <x v="42"/>
    <x v="4"/>
    <x v="9"/>
    <s v="اتوبيس 28"/>
    <n v="741"/>
    <n v="1"/>
    <x v="53"/>
    <n v="22.23"/>
    <n v="718.77"/>
    <m/>
    <m/>
    <m/>
    <n v="550"/>
    <m/>
    <n v="191"/>
    <n v="168.77"/>
  </r>
  <r>
    <n v="30"/>
    <x v="4"/>
    <n v="2026"/>
    <s v="حسام سعيد إضافيإضافيلوجستيكاإضافيإضافي"/>
    <x v="56"/>
    <x v="57"/>
    <x v="43"/>
    <x v="3"/>
    <x v="11"/>
    <s v="إضافي"/>
    <n v="1"/>
    <n v="1"/>
    <x v="37"/>
    <n v="0.03"/>
    <n v="0.97"/>
    <m/>
    <m/>
    <n v="5000"/>
    <n v="5000"/>
    <s v="4وردية مرج"/>
    <n v="1"/>
    <n v="0.97"/>
  </r>
  <r>
    <n v="30"/>
    <x v="4"/>
    <n v="2026"/>
    <s v="حسام سعيد إضافيإضافيلوجستيكاإضافيإضافي"/>
    <x v="56"/>
    <x v="57"/>
    <x v="43"/>
    <x v="3"/>
    <x v="11"/>
    <s v="إضافي"/>
    <n v="1"/>
    <n v="1"/>
    <x v="37"/>
    <n v="0.03"/>
    <n v="0.97"/>
    <m/>
    <m/>
    <n v="1300"/>
    <n v="1300"/>
    <s v="شفت قليوب"/>
    <n v="1"/>
    <n v="0.97"/>
  </r>
  <r>
    <n v="30"/>
    <x v="4"/>
    <n v="2026"/>
    <s v="احمد السيد إضافيإضافيلوجستيكاإضافيإضافي"/>
    <x v="57"/>
    <x v="58"/>
    <x v="43"/>
    <x v="3"/>
    <x v="11"/>
    <s v="إضافي"/>
    <n v="1"/>
    <n v="1"/>
    <x v="37"/>
    <n v="0.03"/>
    <n v="0.97"/>
    <m/>
    <m/>
    <n v="2700"/>
    <n v="2700"/>
    <s v="3شفتات منيب"/>
    <n v="1"/>
    <n v="0.97"/>
  </r>
  <r>
    <n v="30"/>
    <x v="4"/>
    <n v="2026"/>
    <s v="حسام سعيد إضافيإضافيلوجستيكاإضافيإضافي"/>
    <x v="56"/>
    <x v="57"/>
    <x v="43"/>
    <x v="3"/>
    <x v="11"/>
    <s v="إضافي"/>
    <n v="1"/>
    <n v="1"/>
    <x v="37"/>
    <n v="0.03"/>
    <n v="0.97"/>
    <m/>
    <m/>
    <n v="2100"/>
    <n v="2100"/>
    <s v="وردية جلاتمة"/>
    <n v="1"/>
    <n v="0.97"/>
  </r>
  <r>
    <n v="30"/>
    <x v="4"/>
    <n v="2026"/>
    <s v="حسام سعيد إضافيإضافيلوجستيكاإضافيإضافي"/>
    <x v="56"/>
    <x v="57"/>
    <x v="43"/>
    <x v="3"/>
    <x v="11"/>
    <s v="إضافي"/>
    <n v="1"/>
    <n v="1"/>
    <x v="37"/>
    <n v="0.03"/>
    <n v="0.97"/>
    <m/>
    <m/>
    <n v="3400"/>
    <n v="3400"/>
    <s v="2.5وردية قناطر"/>
    <n v="1"/>
    <n v="0.97"/>
  </r>
  <r>
    <m/>
    <x v="1"/>
    <m/>
    <e v="#N/A"/>
    <x v="48"/>
    <x v="49"/>
    <x v="40"/>
    <x v="5"/>
    <x v="10"/>
    <n v="0"/>
    <n v="0"/>
    <m/>
    <x v="37"/>
    <n v="0"/>
    <n v="0"/>
    <m/>
    <m/>
    <m/>
    <n v="0"/>
    <m/>
    <n v="0"/>
    <n v="0"/>
  </r>
  <r>
    <n v="31"/>
    <x v="4"/>
    <n v="2026"/>
    <s v="مصطفي الف مسكنالف مسكن 3 ورديةنجمة هليوبوليسالتجمع اتوبيس 28"/>
    <x v="3"/>
    <x v="3"/>
    <x v="3"/>
    <x v="2"/>
    <x v="1"/>
    <s v="اتوبيس 28"/>
    <n v="4297"/>
    <n v="1"/>
    <x v="29"/>
    <n v="128.91"/>
    <n v="4168.09"/>
    <n v="1000"/>
    <m/>
    <m/>
    <n v="2800"/>
    <m/>
    <n v="497"/>
    <n v="368.09000000000003"/>
  </r>
  <r>
    <n v="31"/>
    <x v="4"/>
    <n v="2026"/>
    <s v="ممدوح كيلاني1قليوب 3 وردية نجمة هليوبوليسالتجمع اتوبيس 28"/>
    <x v="5"/>
    <x v="5"/>
    <x v="5"/>
    <x v="2"/>
    <x v="1"/>
    <s v="اتوبيس 28"/>
    <n v="4297"/>
    <n v="1"/>
    <x v="55"/>
    <n v="128.91"/>
    <n v="4168.09"/>
    <m/>
    <m/>
    <m/>
    <n v="3900"/>
    <m/>
    <n v="397"/>
    <n v="268.09000000000003"/>
  </r>
  <r>
    <n v="31"/>
    <x v="4"/>
    <n v="2026"/>
    <s v="ممدوح كيلاني3المنيب 3وردية نجمة هليوبوليسالتجمع ميكروباص"/>
    <x v="52"/>
    <x v="53"/>
    <x v="6"/>
    <x v="2"/>
    <x v="1"/>
    <s v="ميكروباص"/>
    <n v="3600"/>
    <n v="1"/>
    <x v="56"/>
    <n v="108"/>
    <n v="3492"/>
    <m/>
    <m/>
    <m/>
    <n v="2700"/>
    <m/>
    <n v="900"/>
    <n v="792"/>
  </r>
  <r>
    <n v="31"/>
    <x v="4"/>
    <n v="2026"/>
    <s v="بكرقليوب 1 ورديةنجمة هليوبوليسالتجمع ميكروباص"/>
    <x v="58"/>
    <x v="59"/>
    <x v="4"/>
    <x v="2"/>
    <x v="1"/>
    <s v="ميكروباص"/>
    <n v="1400"/>
    <n v="1"/>
    <x v="35"/>
    <n v="42"/>
    <n v="1358"/>
    <m/>
    <m/>
    <m/>
    <n v="1200"/>
    <m/>
    <n v="200"/>
    <n v="158"/>
  </r>
  <r>
    <n v="31"/>
    <x v="4"/>
    <n v="2026"/>
    <s v="عماد النجار1المرج 2ورديةسعوديالمخاذناتوبيس 28"/>
    <x v="22"/>
    <x v="22"/>
    <x v="19"/>
    <x v="4"/>
    <x v="4"/>
    <s v="اتوبيس 28"/>
    <n v="4119"/>
    <n v="1"/>
    <x v="38"/>
    <n v="123.57"/>
    <n v="3995.43"/>
    <m/>
    <m/>
    <m/>
    <n v="4800"/>
    <m/>
    <n v="-681"/>
    <n v="-804.56999999999994"/>
  </r>
  <r>
    <n v="31"/>
    <x v="4"/>
    <n v="2026"/>
    <s v="عماد النجار2المؤسسة 2ورديةسعوديالمخاذناتوبيس 28"/>
    <x v="23"/>
    <x v="23"/>
    <x v="20"/>
    <x v="4"/>
    <x v="4"/>
    <s v="اتوبيس 28"/>
    <n v="3884"/>
    <n v="1"/>
    <x v="39"/>
    <n v="116.52"/>
    <n v="3767.48"/>
    <m/>
    <m/>
    <m/>
    <n v="4500"/>
    <m/>
    <n v="-616"/>
    <n v="-732.52"/>
  </r>
  <r>
    <n v="31"/>
    <x v="4"/>
    <n v="2026"/>
    <s v="طه1الدائري 1ورديةسعوديالمخاذناتوبيس 28"/>
    <x v="61"/>
    <x v="62"/>
    <x v="21"/>
    <x v="4"/>
    <x v="4"/>
    <s v="اتوبيس 28"/>
    <n v="2448"/>
    <n v="1"/>
    <x v="58"/>
    <n v="73.44"/>
    <n v="2374.56"/>
    <m/>
    <m/>
    <m/>
    <n v="2750"/>
    <m/>
    <n v="-302"/>
    <n v="-375.44"/>
  </r>
  <r>
    <n v="31"/>
    <x v="4"/>
    <n v="2026"/>
    <s v="عبد الرحمن1الهرم سعوديدريماتوبيس 28"/>
    <x v="25"/>
    <x v="25"/>
    <x v="22"/>
    <x v="4"/>
    <x v="5"/>
    <s v="اتوبيس 28"/>
    <n v="994"/>
    <n v="1"/>
    <x v="40"/>
    <n v="29.82"/>
    <n v="964.18"/>
    <m/>
    <m/>
    <m/>
    <n v="850"/>
    <m/>
    <n v="144"/>
    <n v="114.18"/>
  </r>
  <r>
    <n v="31"/>
    <x v="4"/>
    <n v="2026"/>
    <s v="عبد الرحمن2المؤسسةسعوديدريماتوبيس 28"/>
    <x v="26"/>
    <x v="26"/>
    <x v="23"/>
    <x v="4"/>
    <x v="5"/>
    <s v="اتوبيس 28"/>
    <n v="994"/>
    <n v="1"/>
    <x v="40"/>
    <n v="29.82"/>
    <n v="964.18"/>
    <m/>
    <m/>
    <m/>
    <n v="850"/>
    <m/>
    <n v="144"/>
    <n v="114.18"/>
  </r>
  <r>
    <n v="31"/>
    <x v="4"/>
    <n v="2026"/>
    <s v="فرج 1حلوانسعوديهايد باركاتوبيس 28"/>
    <x v="27"/>
    <x v="27"/>
    <x v="24"/>
    <x v="4"/>
    <x v="6"/>
    <s v="اتوبيس 28"/>
    <n v="4634"/>
    <n v="1"/>
    <x v="7"/>
    <n v="139.01999999999998"/>
    <n v="4494.9799999999996"/>
    <m/>
    <m/>
    <m/>
    <n v="3750"/>
    <m/>
    <n v="884"/>
    <n v="744.98"/>
  </r>
  <r>
    <n v="31"/>
    <x v="4"/>
    <n v="2026"/>
    <s v="ممدوح كيلاني 3القومية سعوديهايد باركميكروباص صيني"/>
    <x v="28"/>
    <x v="28"/>
    <x v="25"/>
    <x v="4"/>
    <x v="6"/>
    <s v="ميكروباص صيني"/>
    <n v="2965"/>
    <n v="1"/>
    <x v="13"/>
    <n v="88.95"/>
    <n v="2876.05"/>
    <m/>
    <m/>
    <m/>
    <n v="2500"/>
    <m/>
    <n v="465"/>
    <n v="376.05"/>
  </r>
  <r>
    <n v="31"/>
    <x v="4"/>
    <n v="2026"/>
    <s v="فرج 6حلوان مبيتسعوديهايد باركاتوبيس 28"/>
    <x v="49"/>
    <x v="50"/>
    <x v="41"/>
    <x v="4"/>
    <x v="6"/>
    <s v="اتوبيس 28"/>
    <n v="1482"/>
    <n v="1"/>
    <x v="21"/>
    <n v="44.46"/>
    <n v="1437.54"/>
    <m/>
    <m/>
    <m/>
    <n v="750"/>
    <m/>
    <n v="732"/>
    <n v="687.54"/>
  </r>
  <r>
    <n v="31"/>
    <x v="4"/>
    <n v="2026"/>
    <s v="محمد جمال طوسونالمنيبسعوديهايد باركاتوبيس 28"/>
    <x v="47"/>
    <x v="47"/>
    <x v="39"/>
    <x v="4"/>
    <x v="6"/>
    <s v="اتوبيس 28"/>
    <n v="4634"/>
    <n v="1"/>
    <x v="29"/>
    <n v="139.01999999999998"/>
    <n v="4494.9799999999996"/>
    <m/>
    <m/>
    <m/>
    <n v="3800"/>
    <m/>
    <n v="834"/>
    <n v="694.98"/>
  </r>
  <r>
    <n v="31"/>
    <x v="4"/>
    <n v="2026"/>
    <s v="مصطفي رشدي1المنيب 2 ورديةسعوديميفيداميكروباص صيني"/>
    <x v="29"/>
    <x v="29"/>
    <x v="26"/>
    <x v="4"/>
    <x v="7"/>
    <s v="ميكروباص صيني"/>
    <n v="2965"/>
    <n v="1"/>
    <x v="20"/>
    <n v="88.95"/>
    <n v="2876.05"/>
    <m/>
    <m/>
    <m/>
    <n v="2150"/>
    <m/>
    <n v="815"/>
    <n v="726.05"/>
  </r>
  <r>
    <n v="31"/>
    <x v="4"/>
    <n v="2026"/>
    <s v="فرج 2حلوان 2 ورديةسعوديميفيداميكروباص صيني"/>
    <x v="31"/>
    <x v="31"/>
    <x v="28"/>
    <x v="4"/>
    <x v="7"/>
    <s v="ميكروباص صيني"/>
    <n v="2965"/>
    <n v="1"/>
    <x v="42"/>
    <n v="88.95"/>
    <n v="2876.05"/>
    <m/>
    <m/>
    <m/>
    <n v="2250"/>
    <m/>
    <n v="715"/>
    <n v="626.04999999999995"/>
  </r>
  <r>
    <n v="31"/>
    <x v="4"/>
    <n v="2026"/>
    <s v="فرج 3حلوان 2 ورديةسعوديالقطاميةاتوبيس 28"/>
    <x v="32"/>
    <x v="32"/>
    <x v="28"/>
    <x v="4"/>
    <x v="8"/>
    <s v="اتوبيس 28"/>
    <n v="3415"/>
    <n v="1"/>
    <x v="6"/>
    <n v="102.45"/>
    <n v="3312.55"/>
    <m/>
    <m/>
    <m/>
    <n v="3400"/>
    <m/>
    <n v="15"/>
    <n v="-87.45"/>
  </r>
  <r>
    <n v="31"/>
    <x v="4"/>
    <n v="2026"/>
    <s v="فرج 4مايو ورديةسعوديالقطاميةميكروباص"/>
    <x v="33"/>
    <x v="33"/>
    <x v="29"/>
    <x v="4"/>
    <x v="8"/>
    <s v="ميكروباص"/>
    <n v="1222"/>
    <n v="1"/>
    <x v="43"/>
    <n v="36.659999999999997"/>
    <n v="1185.3399999999999"/>
    <m/>
    <n v="5900"/>
    <m/>
    <n v="-4720"/>
    <s v="خصم في الفاتورة2وردية وخصم 5 ورديات لعدم التزام"/>
    <n v="42"/>
    <n v="5.3400000000000034"/>
  </r>
  <r>
    <n v="31"/>
    <x v="4"/>
    <n v="2026"/>
    <s v="مصطفي رشدي3المنيب5شفتسعوديالقطاميةاتوبيس 28"/>
    <x v="34"/>
    <x v="34"/>
    <x v="30"/>
    <x v="4"/>
    <x v="8"/>
    <s v="اتوبيس 28"/>
    <n v="2649"/>
    <n v="1"/>
    <x v="44"/>
    <n v="79.47"/>
    <n v="2569.5300000000002"/>
    <m/>
    <m/>
    <m/>
    <n v="2060"/>
    <m/>
    <n v="589"/>
    <n v="509.53"/>
  </r>
  <r>
    <n v="31"/>
    <x v="4"/>
    <n v="2026"/>
    <s v="مصطفي رشدي4المنيب Wصباحيةسعوديالقطاميةاتوبيس 28"/>
    <x v="35"/>
    <x v="35"/>
    <x v="31"/>
    <x v="4"/>
    <x v="8"/>
    <s v="اتوبيس 28"/>
    <n v="1059"/>
    <n v="1"/>
    <x v="45"/>
    <n v="31.77"/>
    <n v="1027.23"/>
    <m/>
    <n v="3000"/>
    <m/>
    <n v="-2000"/>
    <s v="لا يخصم من الفاتورة  خصم 3وردية لعدم التزام"/>
    <n v="59"/>
    <n v="27.23"/>
  </r>
  <r>
    <n v="31"/>
    <x v="4"/>
    <n v="2026"/>
    <s v="مصطفي رشدي5صقر 2 ورديةسعوديالقطاميةاتوبيس 28"/>
    <x v="36"/>
    <x v="36"/>
    <x v="32"/>
    <x v="4"/>
    <x v="8"/>
    <s v="اتوبيس 28"/>
    <n v="2120"/>
    <n v="1"/>
    <x v="46"/>
    <n v="63.599999999999994"/>
    <n v="2056.4"/>
    <m/>
    <m/>
    <n v="20400"/>
    <n v="22180"/>
    <s v="مرتب محمد جمال"/>
    <n v="340"/>
    <n v="276.39999999999998"/>
  </r>
  <r>
    <n v="31"/>
    <x v="4"/>
    <n v="2026"/>
    <s v="مصطفي رشدي6المنيب 2 ورديةسعوديالقطاميةاتوبيس 28"/>
    <x v="50"/>
    <x v="51"/>
    <x v="26"/>
    <x v="4"/>
    <x v="8"/>
    <s v="اتوبيس 28"/>
    <n v="3944"/>
    <n v="1"/>
    <x v="5"/>
    <n v="118.32"/>
    <n v="3825.68"/>
    <m/>
    <m/>
    <n v="1100"/>
    <n v="4700"/>
    <s v="مشوار المقابر"/>
    <n v="344"/>
    <n v="225.68"/>
  </r>
  <r>
    <n v="31"/>
    <x v="4"/>
    <n v="2026"/>
    <s v="كرم ترك 1قليوب 2 ورديةسعوديالقطاميةاتوبيس 28"/>
    <x v="37"/>
    <x v="37"/>
    <x v="33"/>
    <x v="4"/>
    <x v="8"/>
    <s v="اتوبيس 28"/>
    <n v="3959"/>
    <n v="1"/>
    <x v="47"/>
    <n v="118.77"/>
    <n v="3840.23"/>
    <m/>
    <m/>
    <m/>
    <n v="4200"/>
    <m/>
    <n v="-241"/>
    <n v="-359.77"/>
  </r>
  <r>
    <n v="31"/>
    <x v="4"/>
    <n v="2026"/>
    <s v="كرم ترك 3قليوب 1 ورديةسعوديمدينتي اتوبيس 28"/>
    <x v="40"/>
    <x v="40"/>
    <x v="4"/>
    <x v="4"/>
    <x v="9"/>
    <s v="اتوبيس 28"/>
    <n v="4634"/>
    <n v="1"/>
    <x v="50"/>
    <n v="139.01999999999998"/>
    <n v="4494.9799999999996"/>
    <m/>
    <n v="91600"/>
    <m/>
    <n v="-87600"/>
    <s v="قسط كرم وفرج"/>
    <n v="634"/>
    <n v="494.98"/>
  </r>
  <r>
    <n v="31"/>
    <x v="4"/>
    <n v="2026"/>
    <s v="كرم ترك 4عدلي منصور شفتسعوديمدينتي اتوبيس 28"/>
    <x v="41"/>
    <x v="41"/>
    <x v="34"/>
    <x v="4"/>
    <x v="9"/>
    <s v="اتوبيس 28"/>
    <n v="741"/>
    <n v="1"/>
    <x v="33"/>
    <n v="22.23"/>
    <n v="718.77"/>
    <m/>
    <m/>
    <m/>
    <n v="500"/>
    <m/>
    <n v="241"/>
    <n v="218.77"/>
  </r>
  <r>
    <n v="31"/>
    <x v="4"/>
    <n v="2026"/>
    <s v="عماد النجار 4قليوب بيتوينسعوديمدينتي اتوبيس 28"/>
    <x v="42"/>
    <x v="42"/>
    <x v="35"/>
    <x v="4"/>
    <x v="9"/>
    <s v="اتوبيس 28"/>
    <n v="1482"/>
    <n v="1"/>
    <x v="16"/>
    <n v="44.46"/>
    <n v="1437.54"/>
    <m/>
    <m/>
    <m/>
    <n v="1400"/>
    <m/>
    <n v="82"/>
    <n v="37.54"/>
  </r>
  <r>
    <n v="31"/>
    <x v="4"/>
    <n v="2026"/>
    <s v="ممدوح كيلاني6المنيب 1 وردية سعوديمدينتي ميكروباص صيني"/>
    <x v="43"/>
    <x v="43"/>
    <x v="36"/>
    <x v="4"/>
    <x v="9"/>
    <s v="ميكروباص صيني"/>
    <n v="1482"/>
    <n v="1"/>
    <x v="51"/>
    <n v="44.46"/>
    <n v="1437.54"/>
    <m/>
    <m/>
    <m/>
    <n v="1350"/>
    <m/>
    <n v="132"/>
    <n v="87.539999999999992"/>
  </r>
  <r>
    <n v="31"/>
    <x v="4"/>
    <n v="2026"/>
    <s v="ممدوح كيلاني4المنيب 2 وردية سعوديمدينتي ميكروباص صيني"/>
    <x v="44"/>
    <x v="44"/>
    <x v="37"/>
    <x v="4"/>
    <x v="9"/>
    <s v="ميكروباص صيني"/>
    <n v="2965"/>
    <n v="1"/>
    <x v="52"/>
    <n v="88.95"/>
    <n v="2876.05"/>
    <m/>
    <m/>
    <m/>
    <n v="2600"/>
    <m/>
    <n v="365"/>
    <n v="276.05"/>
  </r>
  <r>
    <n v="31"/>
    <x v="4"/>
    <n v="2026"/>
    <s v="فرج 5حلوان 2 ورديةسعوديمدينتي اتوبيس 28"/>
    <x v="45"/>
    <x v="45"/>
    <x v="28"/>
    <x v="4"/>
    <x v="9"/>
    <s v="اتوبيس 28"/>
    <n v="4634"/>
    <n v="1"/>
    <x v="19"/>
    <n v="139.01999999999998"/>
    <n v="4494.9799999999996"/>
    <m/>
    <m/>
    <m/>
    <n v="4100"/>
    <m/>
    <n v="534"/>
    <n v="394.98"/>
  </r>
  <r>
    <n v="31"/>
    <x v="4"/>
    <n v="2026"/>
    <s v="سيد الحاويالحلميةسعوديمدينتي اتوبيس 28"/>
    <x v="46"/>
    <x v="46"/>
    <x v="38"/>
    <x v="4"/>
    <x v="9"/>
    <s v="اتوبيس 28"/>
    <n v="4634"/>
    <n v="1"/>
    <x v="7"/>
    <n v="139.01999999999998"/>
    <n v="4494.9799999999996"/>
    <m/>
    <m/>
    <m/>
    <n v="3750"/>
    <m/>
    <n v="884"/>
    <n v="744.98"/>
  </r>
  <r>
    <n v="31"/>
    <x v="4"/>
    <n v="2026"/>
    <s v="سيد الحاوي 2عدلي منصور سعوديمدينتي اتوبيس 28"/>
    <x v="51"/>
    <x v="52"/>
    <x v="42"/>
    <x v="4"/>
    <x v="9"/>
    <s v="اتوبيس 28"/>
    <n v="741"/>
    <n v="1"/>
    <x v="53"/>
    <n v="22.23"/>
    <n v="718.77"/>
    <m/>
    <m/>
    <m/>
    <n v="550"/>
    <m/>
    <n v="191"/>
    <n v="168.77"/>
  </r>
  <r>
    <n v="31"/>
    <x v="4"/>
    <n v="2026"/>
    <s v="حسام سعيد إضافيإضافيلوجستيكاإضافيإضافي"/>
    <x v="56"/>
    <x v="57"/>
    <x v="43"/>
    <x v="3"/>
    <x v="11"/>
    <s v="إضافي"/>
    <n v="1"/>
    <n v="1"/>
    <x v="37"/>
    <n v="0.03"/>
    <n v="0.97"/>
    <m/>
    <m/>
    <n v="4600"/>
    <n v="4600"/>
    <s v="3.5وردية مرج"/>
    <n v="1"/>
    <n v="0.97"/>
  </r>
  <r>
    <n v="31"/>
    <x v="4"/>
    <n v="2026"/>
    <s v="حسام سعيد إضافيإضافيلوجستيكاإضافيإضافي"/>
    <x v="56"/>
    <x v="57"/>
    <x v="43"/>
    <x v="3"/>
    <x v="11"/>
    <s v="إضافي"/>
    <n v="1"/>
    <n v="1"/>
    <x v="37"/>
    <n v="0.03"/>
    <n v="0.97"/>
    <m/>
    <m/>
    <n v="2100"/>
    <n v="2100"/>
    <s v="وردية قناطر"/>
    <n v="1"/>
    <n v="0.97"/>
  </r>
  <r>
    <n v="31"/>
    <x v="4"/>
    <n v="2026"/>
    <s v="حسام سعيد إضافيإضافيلوجستيكاإضافيإضافي"/>
    <x v="56"/>
    <x v="57"/>
    <x v="43"/>
    <x v="3"/>
    <x v="11"/>
    <s v="إضافي"/>
    <n v="1"/>
    <n v="1"/>
    <x v="37"/>
    <n v="0.03"/>
    <n v="0.97"/>
    <m/>
    <m/>
    <n v="1300"/>
    <n v="1300"/>
    <s v="شفت قليوب"/>
    <n v="1"/>
    <n v="0.97"/>
  </r>
  <r>
    <n v="31"/>
    <x v="4"/>
    <n v="2026"/>
    <s v="حسام سعيد إضافيإضافيلوجستيكاإضافيإضافي"/>
    <x v="56"/>
    <x v="57"/>
    <x v="43"/>
    <x v="3"/>
    <x v="11"/>
    <s v="إضافي"/>
    <n v="1"/>
    <n v="1"/>
    <x v="37"/>
    <n v="0.03"/>
    <n v="0.97"/>
    <m/>
    <m/>
    <n v="3400"/>
    <n v="3400"/>
    <s v="2.5وردية قناطر"/>
    <n v="1"/>
    <n v="0.97"/>
  </r>
  <r>
    <n v="31"/>
    <x v="4"/>
    <n v="2026"/>
    <s v="احمد السيد إضافيإضافيلوجستيكاإضافيإضافي"/>
    <x v="57"/>
    <x v="58"/>
    <x v="43"/>
    <x v="3"/>
    <x v="11"/>
    <s v="إضافي"/>
    <n v="1"/>
    <n v="1"/>
    <x v="37"/>
    <n v="0.03"/>
    <n v="0.97"/>
    <m/>
    <m/>
    <n v="2700"/>
    <n v="2700"/>
    <s v="3شفتات منيب"/>
    <n v="1"/>
    <n v="0.97"/>
  </r>
  <r>
    <n v="31"/>
    <x v="4"/>
    <n v="2026"/>
    <s v="احمد عويس اضافيالمعادي لوجستيكاابورواش إضافي"/>
    <x v="19"/>
    <x v="19"/>
    <x v="17"/>
    <x v="3"/>
    <x v="3"/>
    <s v="إضافي"/>
    <n v="2049"/>
    <n v="12"/>
    <x v="4"/>
    <n v="737.64"/>
    <n v="23850.36"/>
    <m/>
    <m/>
    <m/>
    <n v="21600"/>
    <s v="اضافي شهر 5 كله"/>
    <n v="2988"/>
    <n v="2250.36"/>
  </r>
  <r>
    <n v="31"/>
    <x v="4"/>
    <n v="2026"/>
    <s v="محمد جمال إضافيالقناطر لوجستيكاابورواش إضافي"/>
    <x v="21"/>
    <x v="21"/>
    <x v="18"/>
    <x v="3"/>
    <x v="3"/>
    <s v="إضافي"/>
    <n v="1536"/>
    <n v="13"/>
    <x v="45"/>
    <n v="599.04"/>
    <n v="19368.96"/>
    <m/>
    <m/>
    <m/>
    <n v="13000"/>
    <s v="اضافي شهر 5 كله"/>
    <n v="6968"/>
    <n v="6368.96"/>
  </r>
  <r>
    <m/>
    <x v="1"/>
    <m/>
    <e v="#N/A"/>
    <x v="48"/>
    <x v="49"/>
    <x v="40"/>
    <x v="5"/>
    <x v="10"/>
    <n v="0"/>
    <n v="0"/>
    <m/>
    <x v="37"/>
    <n v="0"/>
    <n v="0"/>
    <m/>
    <m/>
    <m/>
    <n v="0"/>
    <m/>
    <n v="0"/>
    <n v="0"/>
  </r>
  <r>
    <n v="1"/>
    <x v="5"/>
    <n v="2026"/>
    <s v="سعيد الصباغ داخلي FIRST STARTالتجمع سوزوكي"/>
    <x v="1"/>
    <x v="1"/>
    <x v="1"/>
    <x v="0"/>
    <x v="1"/>
    <s v="سوزوكي"/>
    <n v="30000"/>
    <n v="1"/>
    <x v="54"/>
    <n v="900"/>
    <n v="29100"/>
    <n v="5000"/>
    <m/>
    <m/>
    <n v="20500"/>
    <m/>
    <n v="4500"/>
    <n v="3600"/>
  </r>
  <r>
    <n v="1"/>
    <x v="5"/>
    <n v="2026"/>
    <s v="مصطفي قليوبقليوب FIRST STARTم.نصر ميكروباص صيني"/>
    <x v="0"/>
    <x v="0"/>
    <x v="0"/>
    <x v="0"/>
    <x v="0"/>
    <s v="ميكروباص صيني"/>
    <n v="1250"/>
    <n v="1"/>
    <x v="35"/>
    <n v="37.5"/>
    <n v="1212.5"/>
    <m/>
    <m/>
    <m/>
    <n v="1200"/>
    <m/>
    <n v="50"/>
    <n v="12.5"/>
  </r>
  <r>
    <n v="1"/>
    <x v="5"/>
    <n v="2026"/>
    <s v="عمرو برعي الجراجFLITCH AND GRAINالتجمع ميكروباص صيني"/>
    <x v="2"/>
    <x v="2"/>
    <x v="2"/>
    <x v="1"/>
    <x v="1"/>
    <s v="ميكروباص صيني"/>
    <n v="1300"/>
    <n v="1"/>
    <x v="23"/>
    <n v="39"/>
    <n v="1261"/>
    <m/>
    <m/>
    <m/>
    <n v="1050"/>
    <m/>
    <n v="250"/>
    <n v="211"/>
  </r>
  <r>
    <n v="1"/>
    <x v="5"/>
    <n v="2026"/>
    <s v="مصطفي الف مسكنالف مسكن 3 ورديةنجمة هليوبوليسالتجمع اتوبيس 28"/>
    <x v="3"/>
    <x v="3"/>
    <x v="3"/>
    <x v="2"/>
    <x v="1"/>
    <s v="اتوبيس 28"/>
    <n v="4297"/>
    <n v="1"/>
    <x v="29"/>
    <n v="128.91"/>
    <n v="4168.09"/>
    <m/>
    <m/>
    <m/>
    <n v="3800"/>
    <m/>
    <n v="497"/>
    <n v="368.09000000000003"/>
  </r>
  <r>
    <n v="1"/>
    <x v="5"/>
    <n v="2026"/>
    <s v="ممدوح كيلاني1قليوب 3 وردية نجمة هليوبوليسالتجمع اتوبيس 28"/>
    <x v="5"/>
    <x v="5"/>
    <x v="5"/>
    <x v="2"/>
    <x v="1"/>
    <s v="اتوبيس 28"/>
    <n v="4297"/>
    <n v="1"/>
    <x v="55"/>
    <n v="128.91"/>
    <n v="4168.09"/>
    <m/>
    <m/>
    <m/>
    <n v="3900"/>
    <m/>
    <n v="397"/>
    <n v="268.09000000000003"/>
  </r>
  <r>
    <n v="1"/>
    <x v="5"/>
    <n v="2026"/>
    <s v="ممدوح كيلاني3المنيب 3وردية نجمة هليوبوليسالتجمع ميكروباص"/>
    <x v="52"/>
    <x v="53"/>
    <x v="6"/>
    <x v="2"/>
    <x v="1"/>
    <s v="ميكروباص"/>
    <n v="3600"/>
    <n v="1"/>
    <x v="56"/>
    <n v="108"/>
    <n v="3492"/>
    <m/>
    <m/>
    <m/>
    <n v="2700"/>
    <m/>
    <n v="900"/>
    <n v="792"/>
  </r>
  <r>
    <n v="1"/>
    <x v="5"/>
    <n v="2026"/>
    <s v="بكرقليوب 1 ورديةنجمة هليوبوليسالتجمع ميكروباص"/>
    <x v="58"/>
    <x v="59"/>
    <x v="4"/>
    <x v="2"/>
    <x v="1"/>
    <s v="ميكروباص"/>
    <n v="1400"/>
    <n v="1"/>
    <x v="35"/>
    <n v="42"/>
    <n v="1358"/>
    <m/>
    <m/>
    <m/>
    <n v="1200"/>
    <m/>
    <n v="200"/>
    <n v="158"/>
  </r>
  <r>
    <n v="1"/>
    <x v="5"/>
    <n v="2026"/>
    <s v="رجب سلامة 1المرج لوجستيكااكتوبر هاي اس "/>
    <x v="7"/>
    <x v="7"/>
    <x v="7"/>
    <x v="3"/>
    <x v="2"/>
    <s v="هاي اس "/>
    <n v="2195"/>
    <n v="1"/>
    <x v="22"/>
    <n v="65.849999999999994"/>
    <n v="2129.15"/>
    <m/>
    <m/>
    <m/>
    <n v="2000"/>
    <m/>
    <n v="195"/>
    <n v="129.15"/>
  </r>
  <r>
    <n v="1"/>
    <x v="5"/>
    <n v="2026"/>
    <s v="رجب سلامة 2 نكلا حضورلوجستيكااكتوبر هاي اس "/>
    <x v="11"/>
    <x v="11"/>
    <x v="10"/>
    <x v="3"/>
    <x v="2"/>
    <s v="هاي اس "/>
    <n v="1024"/>
    <n v="1"/>
    <x v="45"/>
    <n v="30.72"/>
    <n v="993.28"/>
    <m/>
    <m/>
    <m/>
    <n v="1000"/>
    <m/>
    <n v="24"/>
    <n v="-6.7199999999999989"/>
  </r>
  <r>
    <n v="1"/>
    <x v="5"/>
    <n v="2026"/>
    <s v="احمد السيدالمنيب 3وردية لوجستيكااكتوبر هاي اس "/>
    <x v="8"/>
    <x v="8"/>
    <x v="6"/>
    <x v="3"/>
    <x v="2"/>
    <s v="هاي اس "/>
    <n v="4831"/>
    <n v="1"/>
    <x v="50"/>
    <n v="144.93"/>
    <n v="4686.07"/>
    <m/>
    <m/>
    <m/>
    <n v="4000"/>
    <m/>
    <n v="831"/>
    <n v="686.06999999999994"/>
  </r>
  <r>
    <n v="1"/>
    <x v="5"/>
    <n v="2026"/>
    <s v="حسام سعيد1القناطر 3 ورديةلوجستيكااكتوبر هاي اس "/>
    <x v="9"/>
    <x v="9"/>
    <x v="8"/>
    <x v="3"/>
    <x v="2"/>
    <s v="هاي اس "/>
    <n v="4391"/>
    <n v="1"/>
    <x v="6"/>
    <n v="131.72999999999999"/>
    <n v="4259.2700000000004"/>
    <m/>
    <m/>
    <m/>
    <n v="3400"/>
    <m/>
    <n v="991"/>
    <n v="859.27"/>
  </r>
  <r>
    <n v="1"/>
    <x v="5"/>
    <n v="2026"/>
    <s v="حسام سعيد 2نكلا انصرافلوجستيكااكتوبر هاي اس "/>
    <x v="10"/>
    <x v="10"/>
    <x v="9"/>
    <x v="3"/>
    <x v="2"/>
    <s v="هاي اس "/>
    <n v="1024"/>
    <n v="1"/>
    <x v="18"/>
    <n v="30.72"/>
    <n v="993.28"/>
    <m/>
    <m/>
    <m/>
    <n v="900"/>
    <m/>
    <n v="124"/>
    <n v="93.28"/>
  </r>
  <r>
    <n v="1"/>
    <x v="5"/>
    <n v="2026"/>
    <s v="محمد رضا المنوفية لوجستيكااكتوبر هاي اس "/>
    <x v="13"/>
    <x v="13"/>
    <x v="12"/>
    <x v="3"/>
    <x v="2"/>
    <s v="هاي اس "/>
    <n v="2634"/>
    <n v="1"/>
    <x v="20"/>
    <n v="79.02"/>
    <n v="2554.98"/>
    <n v="11550"/>
    <m/>
    <m/>
    <n v="-9400"/>
    <m/>
    <n v="484"/>
    <n v="404.98"/>
  </r>
  <r>
    <n v="1"/>
    <x v="5"/>
    <n v="2026"/>
    <s v="مصطفي شكيويالجلاتمةلوجستيكااكتوبر كوستر "/>
    <x v="14"/>
    <x v="14"/>
    <x v="13"/>
    <x v="3"/>
    <x v="2"/>
    <s v="كوستر "/>
    <n v="3220"/>
    <n v="1"/>
    <x v="58"/>
    <n v="96.6"/>
    <n v="3123.4"/>
    <m/>
    <m/>
    <m/>
    <n v="2750"/>
    <m/>
    <n v="470"/>
    <n v="373.4"/>
  </r>
  <r>
    <n v="1"/>
    <x v="5"/>
    <n v="2026"/>
    <s v="وديع 1الفيوم 1لوجستيكااكتوبر هاي اس "/>
    <x v="16"/>
    <x v="16"/>
    <x v="15"/>
    <x v="3"/>
    <x v="2"/>
    <s v="هاي اس "/>
    <n v="2662"/>
    <n v="1"/>
    <x v="42"/>
    <n v="79.86"/>
    <n v="2582.14"/>
    <m/>
    <m/>
    <m/>
    <n v="2250"/>
    <m/>
    <n v="412"/>
    <n v="332.14"/>
  </r>
  <r>
    <n v="1"/>
    <x v="5"/>
    <n v="2026"/>
    <s v="وديع 2الفيوم 2لوجستيكااكتوبر هاي اس "/>
    <x v="17"/>
    <x v="17"/>
    <x v="16"/>
    <x v="3"/>
    <x v="2"/>
    <s v="هاي اس "/>
    <n v="2662"/>
    <n v="1"/>
    <x v="42"/>
    <n v="79.86"/>
    <n v="2582.14"/>
    <m/>
    <m/>
    <m/>
    <n v="2250"/>
    <m/>
    <n v="412"/>
    <n v="332.14"/>
  </r>
  <r>
    <n v="1"/>
    <x v="5"/>
    <n v="2026"/>
    <s v="احمد عويس المعادي لوجستيكاابورواش هاي اس "/>
    <x v="18"/>
    <x v="18"/>
    <x v="17"/>
    <x v="3"/>
    <x v="3"/>
    <s v="هاي اس "/>
    <n v="2049"/>
    <n v="1"/>
    <x v="59"/>
    <n v="61.47"/>
    <n v="1987.53"/>
    <m/>
    <m/>
    <m/>
    <n v="1650"/>
    <m/>
    <n v="399"/>
    <n v="337.53"/>
  </r>
  <r>
    <n v="1"/>
    <x v="5"/>
    <n v="2026"/>
    <s v="محمد جمال القناطر لوجستيكاابورواش سوزوكي"/>
    <x v="20"/>
    <x v="20"/>
    <x v="18"/>
    <x v="3"/>
    <x v="3"/>
    <s v="سوزوكي"/>
    <n v="1536"/>
    <n v="1"/>
    <x v="45"/>
    <n v="46.08"/>
    <n v="1489.92"/>
    <m/>
    <m/>
    <m/>
    <n v="1000"/>
    <m/>
    <n v="536"/>
    <n v="489.92"/>
  </r>
  <r>
    <n v="1"/>
    <x v="5"/>
    <n v="2026"/>
    <s v="محمد عزمي حدائق اكتوبر لوجستيكااكتوبر هاي اس "/>
    <x v="12"/>
    <x v="12"/>
    <x v="11"/>
    <x v="3"/>
    <x v="2"/>
    <s v="هاي اس "/>
    <n v="1903"/>
    <n v="1"/>
    <x v="57"/>
    <n v="57.089999999999996"/>
    <n v="1845.91"/>
    <m/>
    <m/>
    <m/>
    <n v="1600"/>
    <m/>
    <n v="303"/>
    <n v="245.91"/>
  </r>
  <r>
    <n v="1"/>
    <x v="5"/>
    <n v="2026"/>
    <s v="سعيد كمال م.نصر لوجستيكااكتوبر هاي اس "/>
    <x v="15"/>
    <x v="15"/>
    <x v="14"/>
    <x v="3"/>
    <x v="2"/>
    <s v="هاي اس "/>
    <n v="3367"/>
    <n v="1"/>
    <x v="52"/>
    <n v="101.00999999999999"/>
    <n v="3265.99"/>
    <n v="13250"/>
    <m/>
    <m/>
    <n v="-10650"/>
    <m/>
    <n v="767"/>
    <n v="665.99"/>
  </r>
  <r>
    <n v="1"/>
    <x v="5"/>
    <n v="2026"/>
    <s v="عماد النجار1المرج 2ورديةسعوديالمخاذناتوبيس 28"/>
    <x v="22"/>
    <x v="22"/>
    <x v="19"/>
    <x v="4"/>
    <x v="4"/>
    <s v="اتوبيس 28"/>
    <n v="4119"/>
    <n v="1"/>
    <x v="38"/>
    <n v="123.57"/>
    <n v="3995.43"/>
    <m/>
    <m/>
    <m/>
    <n v="4800"/>
    <m/>
    <n v="-681"/>
    <n v="-804.56999999999994"/>
  </r>
  <r>
    <n v="1"/>
    <x v="5"/>
    <n v="2026"/>
    <s v="عماد النجار2المؤسسة 2ورديةسعوديالمخاذناتوبيس 28"/>
    <x v="23"/>
    <x v="23"/>
    <x v="20"/>
    <x v="4"/>
    <x v="4"/>
    <s v="اتوبيس 28"/>
    <n v="3884"/>
    <n v="1"/>
    <x v="39"/>
    <n v="116.52"/>
    <n v="3767.48"/>
    <m/>
    <m/>
    <m/>
    <n v="4500"/>
    <m/>
    <n v="-616"/>
    <n v="-732.52"/>
  </r>
  <r>
    <n v="1"/>
    <x v="5"/>
    <n v="2026"/>
    <s v="طه1الدائري 1ورديةسعوديالمخاذناتوبيس 28"/>
    <x v="61"/>
    <x v="62"/>
    <x v="21"/>
    <x v="4"/>
    <x v="4"/>
    <s v="اتوبيس 28"/>
    <n v="2448"/>
    <n v="1"/>
    <x v="58"/>
    <n v="73.44"/>
    <n v="2374.56"/>
    <m/>
    <m/>
    <m/>
    <n v="2750"/>
    <m/>
    <n v="-302"/>
    <n v="-375.44"/>
  </r>
  <r>
    <n v="1"/>
    <x v="5"/>
    <n v="2026"/>
    <s v="عبد الرحمن1الهرم سعوديدريماتوبيس 28"/>
    <x v="25"/>
    <x v="25"/>
    <x v="22"/>
    <x v="4"/>
    <x v="5"/>
    <s v="اتوبيس 28"/>
    <n v="994"/>
    <n v="1"/>
    <x v="40"/>
    <n v="29.82"/>
    <n v="964.18"/>
    <m/>
    <m/>
    <m/>
    <n v="850"/>
    <m/>
    <n v="144"/>
    <n v="114.18"/>
  </r>
  <r>
    <n v="1"/>
    <x v="5"/>
    <n v="2026"/>
    <s v="عبد الرحمن2المؤسسةسعوديدريماتوبيس 28"/>
    <x v="26"/>
    <x v="26"/>
    <x v="23"/>
    <x v="4"/>
    <x v="5"/>
    <s v="اتوبيس 28"/>
    <n v="994"/>
    <n v="1"/>
    <x v="40"/>
    <n v="29.82"/>
    <n v="964.18"/>
    <m/>
    <m/>
    <m/>
    <n v="850"/>
    <m/>
    <n v="144"/>
    <n v="114.18"/>
  </r>
  <r>
    <n v="1"/>
    <x v="5"/>
    <n v="2026"/>
    <s v="فرج 1حلوانسعوديهايد باركاتوبيس 28"/>
    <x v="27"/>
    <x v="27"/>
    <x v="24"/>
    <x v="4"/>
    <x v="6"/>
    <s v="اتوبيس 28"/>
    <n v="4634"/>
    <n v="1"/>
    <x v="7"/>
    <n v="139.01999999999998"/>
    <n v="4494.9799999999996"/>
    <m/>
    <m/>
    <m/>
    <n v="3750"/>
    <m/>
    <n v="884"/>
    <n v="744.98"/>
  </r>
  <r>
    <n v="1"/>
    <x v="5"/>
    <n v="2026"/>
    <s v="فرج 6حلوان مبيتسعوديهايد باركاتوبيس 28"/>
    <x v="49"/>
    <x v="50"/>
    <x v="41"/>
    <x v="4"/>
    <x v="6"/>
    <s v="اتوبيس 28"/>
    <n v="1482"/>
    <n v="1"/>
    <x v="21"/>
    <n v="44.46"/>
    <n v="1437.54"/>
    <m/>
    <m/>
    <m/>
    <n v="750"/>
    <m/>
    <n v="732"/>
    <n v="687.54"/>
  </r>
  <r>
    <n v="1"/>
    <x v="5"/>
    <n v="2026"/>
    <s v="ممدوح كيلاني 3القومية سعوديهايد باركميكروباص صيني"/>
    <x v="28"/>
    <x v="28"/>
    <x v="25"/>
    <x v="4"/>
    <x v="6"/>
    <s v="ميكروباص صيني"/>
    <n v="2965"/>
    <n v="1"/>
    <x v="13"/>
    <n v="88.95"/>
    <n v="2876.05"/>
    <m/>
    <m/>
    <m/>
    <n v="2500"/>
    <m/>
    <n v="465"/>
    <n v="376.05"/>
  </r>
  <r>
    <n v="1"/>
    <x v="5"/>
    <n v="2026"/>
    <s v="محمد جمال طوسونالمنيبسعوديهايد باركاتوبيس 28"/>
    <x v="47"/>
    <x v="47"/>
    <x v="39"/>
    <x v="4"/>
    <x v="6"/>
    <s v="اتوبيس 28"/>
    <n v="4634"/>
    <n v="1"/>
    <x v="29"/>
    <n v="139.01999999999998"/>
    <n v="4494.9799999999996"/>
    <m/>
    <m/>
    <m/>
    <n v="3800"/>
    <m/>
    <n v="834"/>
    <n v="694.98"/>
  </r>
  <r>
    <n v="1"/>
    <x v="5"/>
    <n v="2026"/>
    <s v="مصطفي رشدي1المنيب 2 ورديةسعوديميفيداميكروباص صيني"/>
    <x v="29"/>
    <x v="29"/>
    <x v="26"/>
    <x v="4"/>
    <x v="7"/>
    <s v="ميكروباص صيني"/>
    <n v="2965"/>
    <n v="1"/>
    <x v="20"/>
    <n v="88.95"/>
    <n v="2876.05"/>
    <m/>
    <m/>
    <m/>
    <n v="2150"/>
    <m/>
    <n v="815"/>
    <n v="726.05"/>
  </r>
  <r>
    <n v="1"/>
    <x v="5"/>
    <n v="2026"/>
    <s v="فرج 2حلوان 2 ورديةسعوديميفيداميكروباص صيني"/>
    <x v="31"/>
    <x v="31"/>
    <x v="28"/>
    <x v="4"/>
    <x v="7"/>
    <s v="ميكروباص صيني"/>
    <n v="2965"/>
    <n v="1"/>
    <x v="42"/>
    <n v="88.95"/>
    <n v="2876.05"/>
    <m/>
    <m/>
    <m/>
    <n v="2250"/>
    <m/>
    <n v="715"/>
    <n v="626.04999999999995"/>
  </r>
  <r>
    <n v="1"/>
    <x v="5"/>
    <n v="2026"/>
    <s v="فرج 3حلوان 2 ورديةسعوديالقطاميةاتوبيس 28"/>
    <x v="32"/>
    <x v="32"/>
    <x v="28"/>
    <x v="4"/>
    <x v="8"/>
    <s v="اتوبيس 28"/>
    <n v="3415"/>
    <n v="1"/>
    <x v="6"/>
    <n v="102.45"/>
    <n v="3312.55"/>
    <m/>
    <m/>
    <m/>
    <n v="3400"/>
    <m/>
    <n v="15"/>
    <n v="-87.45"/>
  </r>
  <r>
    <n v="1"/>
    <x v="5"/>
    <n v="2026"/>
    <s v="فرج 4مايو ورديةسعوديالقطاميةميكروباص"/>
    <x v="33"/>
    <x v="33"/>
    <x v="29"/>
    <x v="4"/>
    <x v="8"/>
    <s v="ميكروباص"/>
    <n v="1222"/>
    <n v="1"/>
    <x v="43"/>
    <n v="36.659999999999997"/>
    <n v="1185.3399999999999"/>
    <m/>
    <m/>
    <m/>
    <n v="1180"/>
    <m/>
    <n v="42"/>
    <n v="5.3400000000000034"/>
  </r>
  <r>
    <n v="1"/>
    <x v="5"/>
    <n v="2026"/>
    <s v="مصطفي رشدي3المنيب5شفتسعوديالقطاميةاتوبيس 28"/>
    <x v="34"/>
    <x v="34"/>
    <x v="30"/>
    <x v="4"/>
    <x v="8"/>
    <s v="اتوبيس 28"/>
    <n v="2649"/>
    <n v="1"/>
    <x v="44"/>
    <n v="79.47"/>
    <n v="2569.5300000000002"/>
    <m/>
    <m/>
    <m/>
    <n v="2060"/>
    <m/>
    <n v="589"/>
    <n v="509.53"/>
  </r>
  <r>
    <n v="1"/>
    <x v="5"/>
    <n v="2026"/>
    <s v="مصطفي رشدي4المنيب Wصباحيةسعوديالقطاميةاتوبيس 28"/>
    <x v="35"/>
    <x v="35"/>
    <x v="31"/>
    <x v="4"/>
    <x v="8"/>
    <s v="اتوبيس 28"/>
    <n v="1059"/>
    <n v="1"/>
    <x v="45"/>
    <n v="31.77"/>
    <n v="1027.23"/>
    <m/>
    <m/>
    <m/>
    <n v="1000"/>
    <m/>
    <n v="59"/>
    <n v="27.23"/>
  </r>
  <r>
    <n v="1"/>
    <x v="5"/>
    <n v="2026"/>
    <s v="مصطفي رشدي5صقر 2 ورديةسعوديالقطاميةاتوبيس 28"/>
    <x v="36"/>
    <x v="36"/>
    <x v="32"/>
    <x v="4"/>
    <x v="8"/>
    <s v="اتوبيس 28"/>
    <n v="2120"/>
    <n v="1"/>
    <x v="46"/>
    <n v="63.599999999999994"/>
    <n v="2056.4"/>
    <m/>
    <m/>
    <m/>
    <n v="1780"/>
    <m/>
    <n v="340"/>
    <n v="276.39999999999998"/>
  </r>
  <r>
    <n v="1"/>
    <x v="5"/>
    <n v="2026"/>
    <s v="مصطفي رشدي6المنيب 2 ورديةسعوديالقطاميةاتوبيس 28"/>
    <x v="50"/>
    <x v="51"/>
    <x v="26"/>
    <x v="4"/>
    <x v="8"/>
    <s v="اتوبيس 28"/>
    <n v="3944"/>
    <n v="1"/>
    <x v="5"/>
    <n v="118.32"/>
    <n v="3825.68"/>
    <m/>
    <m/>
    <m/>
    <n v="3600"/>
    <m/>
    <n v="344"/>
    <n v="225.68"/>
  </r>
  <r>
    <n v="1"/>
    <x v="5"/>
    <n v="2026"/>
    <s v="كرم ترك 1قليوب 2 ورديةسعوديالقطاميةاتوبيس 28"/>
    <x v="37"/>
    <x v="37"/>
    <x v="33"/>
    <x v="4"/>
    <x v="8"/>
    <s v="اتوبيس 28"/>
    <n v="3959"/>
    <n v="1"/>
    <x v="47"/>
    <n v="118.77"/>
    <n v="3840.23"/>
    <m/>
    <m/>
    <m/>
    <n v="4200"/>
    <m/>
    <n v="-241"/>
    <n v="-359.77"/>
  </r>
  <r>
    <n v="1"/>
    <x v="5"/>
    <n v="2026"/>
    <s v="كرم ترك 2قليوب 2 ورديةسعوديمدينتي اتوبيس 28"/>
    <x v="39"/>
    <x v="39"/>
    <x v="33"/>
    <x v="4"/>
    <x v="9"/>
    <s v="اتوبيس 28"/>
    <n v="4634"/>
    <n v="1"/>
    <x v="49"/>
    <n v="139.01999999999998"/>
    <n v="4494.9799999999996"/>
    <m/>
    <m/>
    <m/>
    <n v="4150"/>
    <m/>
    <n v="484"/>
    <n v="344.98"/>
  </r>
  <r>
    <n v="1"/>
    <x v="5"/>
    <n v="2026"/>
    <s v="كرم ترك 3قليوب 1 ورديةسعوديمدينتي اتوبيس 28"/>
    <x v="40"/>
    <x v="40"/>
    <x v="4"/>
    <x v="4"/>
    <x v="9"/>
    <s v="اتوبيس 28"/>
    <n v="4634"/>
    <n v="1"/>
    <x v="50"/>
    <n v="139.01999999999998"/>
    <n v="4494.9799999999996"/>
    <m/>
    <m/>
    <m/>
    <n v="4000"/>
    <m/>
    <n v="634"/>
    <n v="494.98"/>
  </r>
  <r>
    <n v="1"/>
    <x v="5"/>
    <n v="2026"/>
    <s v="كرم ترك 4عدلي منصور شفتسعوديمدينتي اتوبيس 28"/>
    <x v="41"/>
    <x v="41"/>
    <x v="34"/>
    <x v="4"/>
    <x v="9"/>
    <s v="اتوبيس 28"/>
    <n v="741"/>
    <n v="1"/>
    <x v="33"/>
    <n v="22.23"/>
    <n v="718.77"/>
    <m/>
    <m/>
    <m/>
    <n v="500"/>
    <m/>
    <n v="241"/>
    <n v="218.77"/>
  </r>
  <r>
    <n v="1"/>
    <x v="5"/>
    <n v="2026"/>
    <s v="عماد النجار 4قليوب بيتوينسعوديمدينتي اتوبيس 28"/>
    <x v="42"/>
    <x v="42"/>
    <x v="35"/>
    <x v="4"/>
    <x v="9"/>
    <s v="اتوبيس 28"/>
    <n v="1482"/>
    <n v="1"/>
    <x v="16"/>
    <n v="44.46"/>
    <n v="1437.54"/>
    <m/>
    <m/>
    <m/>
    <n v="1400"/>
    <m/>
    <n v="82"/>
    <n v="37.54"/>
  </r>
  <r>
    <n v="1"/>
    <x v="5"/>
    <n v="2026"/>
    <s v="ممدوح كيلاني6المنيب 1 وردية سعوديمدينتي ميكروباص صيني"/>
    <x v="43"/>
    <x v="43"/>
    <x v="36"/>
    <x v="4"/>
    <x v="9"/>
    <s v="ميكروباص صيني"/>
    <n v="1482"/>
    <n v="1"/>
    <x v="51"/>
    <n v="44.46"/>
    <n v="1437.54"/>
    <m/>
    <m/>
    <m/>
    <n v="1350"/>
    <m/>
    <n v="132"/>
    <n v="87.539999999999992"/>
  </r>
  <r>
    <n v="1"/>
    <x v="5"/>
    <n v="2026"/>
    <s v="ممدوح كيلاني4المنيب 2 وردية سعوديمدينتي ميكروباص صيني"/>
    <x v="44"/>
    <x v="44"/>
    <x v="37"/>
    <x v="4"/>
    <x v="9"/>
    <s v="ميكروباص صيني"/>
    <n v="2965"/>
    <n v="1"/>
    <x v="52"/>
    <n v="88.95"/>
    <n v="2876.05"/>
    <m/>
    <m/>
    <m/>
    <n v="2600"/>
    <m/>
    <n v="365"/>
    <n v="276.05"/>
  </r>
  <r>
    <n v="1"/>
    <x v="5"/>
    <n v="2026"/>
    <s v="فرج 5حلوان 2 ورديةسعوديمدينتي اتوبيس 28"/>
    <x v="45"/>
    <x v="45"/>
    <x v="28"/>
    <x v="4"/>
    <x v="9"/>
    <s v="اتوبيس 28"/>
    <n v="4634"/>
    <n v="1"/>
    <x v="19"/>
    <n v="139.01999999999998"/>
    <n v="4494.9799999999996"/>
    <m/>
    <m/>
    <m/>
    <n v="4100"/>
    <m/>
    <n v="534"/>
    <n v="394.98"/>
  </r>
  <r>
    <n v="1"/>
    <x v="5"/>
    <n v="2026"/>
    <s v="سيد الحاويالحلميةسعوديمدينتي اتوبيس 28"/>
    <x v="46"/>
    <x v="46"/>
    <x v="38"/>
    <x v="4"/>
    <x v="9"/>
    <s v="اتوبيس 28"/>
    <n v="4634"/>
    <n v="1"/>
    <x v="7"/>
    <n v="139.01999999999998"/>
    <n v="4494.9799999999996"/>
    <m/>
    <m/>
    <m/>
    <n v="3750"/>
    <m/>
    <n v="884"/>
    <n v="744.98"/>
  </r>
  <r>
    <n v="1"/>
    <x v="5"/>
    <n v="2026"/>
    <s v="سيد الحاوي 2عدلي منصور سعوديمدينتي اتوبيس 28"/>
    <x v="51"/>
    <x v="52"/>
    <x v="42"/>
    <x v="4"/>
    <x v="9"/>
    <s v="اتوبيس 28"/>
    <n v="741"/>
    <n v="1"/>
    <x v="53"/>
    <n v="22.23"/>
    <n v="718.77"/>
    <m/>
    <m/>
    <m/>
    <n v="550"/>
    <m/>
    <n v="191"/>
    <n v="168.77"/>
  </r>
  <r>
    <n v="1"/>
    <x v="5"/>
    <n v="2026"/>
    <s v="حسام سعيد إضافيإضافيلوجستيكاإضافيإضافي"/>
    <x v="56"/>
    <x v="57"/>
    <x v="43"/>
    <x v="3"/>
    <x v="11"/>
    <s v="إضافي"/>
    <n v="1"/>
    <n v="1"/>
    <x v="37"/>
    <n v="0.03"/>
    <n v="0.97"/>
    <m/>
    <m/>
    <n v="1300"/>
    <n v="1300"/>
    <s v="سهرة مرج"/>
    <n v="1"/>
    <n v="0.97"/>
  </r>
  <r>
    <n v="1"/>
    <x v="5"/>
    <n v="2026"/>
    <s v="محمد جمال إضافيالقناطر لوجستيكاابورواش إضافي"/>
    <x v="21"/>
    <x v="21"/>
    <x v="18"/>
    <x v="3"/>
    <x v="3"/>
    <s v="إضافي"/>
    <n v="1536"/>
    <n v="0.5"/>
    <x v="45"/>
    <n v="23.04"/>
    <n v="744.96"/>
    <m/>
    <m/>
    <m/>
    <n v="500"/>
    <m/>
    <n v="268"/>
    <n v="244.96"/>
  </r>
  <r>
    <m/>
    <x v="1"/>
    <m/>
    <e v="#N/A"/>
    <x v="48"/>
    <x v="49"/>
    <x v="40"/>
    <x v="5"/>
    <x v="10"/>
    <n v="0"/>
    <n v="0"/>
    <m/>
    <x v="37"/>
    <n v="0"/>
    <n v="0"/>
    <m/>
    <m/>
    <m/>
    <n v="0"/>
    <m/>
    <n v="0"/>
    <n v="0"/>
  </r>
  <r>
    <n v="2"/>
    <x v="5"/>
    <n v="2026"/>
    <s v="مصطفي قليوبقليوب FIRST STARTم.نصر ميكروباص صيني"/>
    <x v="0"/>
    <x v="0"/>
    <x v="0"/>
    <x v="0"/>
    <x v="0"/>
    <s v="ميكروباص صيني"/>
    <n v="1250"/>
    <n v="1"/>
    <x v="35"/>
    <n v="37.5"/>
    <n v="1212.5"/>
    <m/>
    <m/>
    <m/>
    <n v="1200"/>
    <m/>
    <n v="50"/>
    <n v="12.5"/>
  </r>
  <r>
    <n v="2"/>
    <x v="5"/>
    <n v="2026"/>
    <s v="عمرو برعي الجراجFLITCH AND GRAINالتجمع ميكروباص صيني"/>
    <x v="2"/>
    <x v="2"/>
    <x v="2"/>
    <x v="1"/>
    <x v="1"/>
    <s v="ميكروباص صيني"/>
    <n v="1300"/>
    <n v="1"/>
    <x v="23"/>
    <n v="39"/>
    <n v="1261"/>
    <m/>
    <m/>
    <m/>
    <n v="1050"/>
    <m/>
    <n v="250"/>
    <n v="211"/>
  </r>
  <r>
    <n v="2"/>
    <x v="5"/>
    <n v="2026"/>
    <s v="مصطفي الف مسكنالف مسكن 3 ورديةنجمة هليوبوليسالتجمع اتوبيس 28"/>
    <x v="3"/>
    <x v="3"/>
    <x v="3"/>
    <x v="2"/>
    <x v="1"/>
    <s v="اتوبيس 28"/>
    <n v="4297"/>
    <n v="1"/>
    <x v="29"/>
    <n v="128.91"/>
    <n v="4168.09"/>
    <m/>
    <m/>
    <m/>
    <n v="3800"/>
    <m/>
    <n v="497"/>
    <n v="368.09000000000003"/>
  </r>
  <r>
    <n v="2"/>
    <x v="5"/>
    <n v="2026"/>
    <s v="ممدوح كيلاني1قليوب 3 وردية نجمة هليوبوليسالتجمع اتوبيس 28"/>
    <x v="5"/>
    <x v="5"/>
    <x v="5"/>
    <x v="2"/>
    <x v="1"/>
    <s v="اتوبيس 28"/>
    <n v="4297"/>
    <n v="1"/>
    <x v="55"/>
    <n v="128.91"/>
    <n v="4168.09"/>
    <m/>
    <m/>
    <m/>
    <n v="3900"/>
    <m/>
    <n v="397"/>
    <n v="268.09000000000003"/>
  </r>
  <r>
    <n v="2"/>
    <x v="5"/>
    <n v="2026"/>
    <s v="ممدوح كيلاني3المنيب 3وردية نجمة هليوبوليسالتجمع ميكروباص"/>
    <x v="52"/>
    <x v="53"/>
    <x v="6"/>
    <x v="2"/>
    <x v="1"/>
    <s v="ميكروباص"/>
    <n v="3600"/>
    <n v="1"/>
    <x v="56"/>
    <n v="108"/>
    <n v="3492"/>
    <m/>
    <m/>
    <m/>
    <n v="2700"/>
    <m/>
    <n v="900"/>
    <n v="792"/>
  </r>
  <r>
    <n v="2"/>
    <x v="5"/>
    <n v="2026"/>
    <s v="بكرقليوب 1 ورديةنجمة هليوبوليسالتجمع ميكروباص"/>
    <x v="58"/>
    <x v="59"/>
    <x v="4"/>
    <x v="2"/>
    <x v="1"/>
    <s v="ميكروباص"/>
    <n v="1400"/>
    <n v="1"/>
    <x v="35"/>
    <n v="42"/>
    <n v="1358"/>
    <m/>
    <m/>
    <m/>
    <n v="1200"/>
    <m/>
    <n v="200"/>
    <n v="158"/>
  </r>
  <r>
    <n v="2"/>
    <x v="5"/>
    <n v="2026"/>
    <s v="رجب سلامة 1المرج لوجستيكااكتوبر هاي اس "/>
    <x v="7"/>
    <x v="7"/>
    <x v="7"/>
    <x v="3"/>
    <x v="2"/>
    <s v="هاي اس "/>
    <n v="2195"/>
    <n v="1"/>
    <x v="22"/>
    <n v="65.849999999999994"/>
    <n v="2129.15"/>
    <m/>
    <m/>
    <m/>
    <n v="2000"/>
    <m/>
    <n v="195"/>
    <n v="129.15"/>
  </r>
  <r>
    <n v="2"/>
    <x v="5"/>
    <n v="2026"/>
    <s v="رجب سلامة 2 نكلا حضورلوجستيكااكتوبر هاي اس "/>
    <x v="11"/>
    <x v="11"/>
    <x v="10"/>
    <x v="3"/>
    <x v="2"/>
    <s v="هاي اس "/>
    <n v="1024"/>
    <n v="1"/>
    <x v="45"/>
    <n v="30.72"/>
    <n v="993.28"/>
    <m/>
    <m/>
    <m/>
    <n v="1000"/>
    <m/>
    <n v="24"/>
    <n v="-6.7199999999999989"/>
  </r>
  <r>
    <n v="2"/>
    <x v="5"/>
    <n v="2026"/>
    <s v="احمد السيدالمنيب 3وردية لوجستيكااكتوبر هاي اس "/>
    <x v="8"/>
    <x v="8"/>
    <x v="6"/>
    <x v="3"/>
    <x v="2"/>
    <s v="هاي اس "/>
    <n v="4831"/>
    <n v="1"/>
    <x v="50"/>
    <n v="144.93"/>
    <n v="4686.07"/>
    <m/>
    <m/>
    <m/>
    <n v="4000"/>
    <m/>
    <n v="831"/>
    <n v="686.06999999999994"/>
  </r>
  <r>
    <n v="2"/>
    <x v="5"/>
    <n v="2026"/>
    <s v="حسام سعيد1القناطر 3 ورديةلوجستيكااكتوبر هاي اس "/>
    <x v="9"/>
    <x v="9"/>
    <x v="8"/>
    <x v="3"/>
    <x v="2"/>
    <s v="هاي اس "/>
    <n v="4391"/>
    <n v="1"/>
    <x v="6"/>
    <n v="131.72999999999999"/>
    <n v="4259.2700000000004"/>
    <m/>
    <m/>
    <m/>
    <n v="3400"/>
    <m/>
    <n v="991"/>
    <n v="859.27"/>
  </r>
  <r>
    <n v="2"/>
    <x v="5"/>
    <n v="2026"/>
    <s v="حسام سعيد 2نكلا انصرافلوجستيكااكتوبر هاي اس "/>
    <x v="10"/>
    <x v="10"/>
    <x v="9"/>
    <x v="3"/>
    <x v="2"/>
    <s v="هاي اس "/>
    <n v="1024"/>
    <n v="1"/>
    <x v="18"/>
    <n v="30.72"/>
    <n v="993.28"/>
    <m/>
    <m/>
    <m/>
    <n v="900"/>
    <m/>
    <n v="124"/>
    <n v="93.28"/>
  </r>
  <r>
    <n v="2"/>
    <x v="5"/>
    <n v="2026"/>
    <s v="محمد رضا المنوفية لوجستيكااكتوبر هاي اس "/>
    <x v="13"/>
    <x v="13"/>
    <x v="12"/>
    <x v="3"/>
    <x v="2"/>
    <s v="هاي اس "/>
    <n v="2634"/>
    <n v="1"/>
    <x v="20"/>
    <n v="79.02"/>
    <n v="2554.98"/>
    <m/>
    <m/>
    <m/>
    <n v="2150"/>
    <m/>
    <n v="484"/>
    <n v="404.98"/>
  </r>
  <r>
    <n v="2"/>
    <x v="5"/>
    <n v="2026"/>
    <s v="مصطفي شكيويالجلاتمةلوجستيكااكتوبر كوستر "/>
    <x v="14"/>
    <x v="14"/>
    <x v="13"/>
    <x v="3"/>
    <x v="2"/>
    <s v="كوستر "/>
    <n v="3220"/>
    <n v="1"/>
    <x v="58"/>
    <n v="96.6"/>
    <n v="3123.4"/>
    <m/>
    <m/>
    <m/>
    <n v="2750"/>
    <m/>
    <n v="470"/>
    <n v="373.4"/>
  </r>
  <r>
    <n v="2"/>
    <x v="5"/>
    <n v="2026"/>
    <s v="وديع 1الفيوم 1لوجستيكااكتوبر هاي اس "/>
    <x v="16"/>
    <x v="16"/>
    <x v="15"/>
    <x v="3"/>
    <x v="2"/>
    <s v="هاي اس "/>
    <n v="2662"/>
    <n v="1"/>
    <x v="42"/>
    <n v="79.86"/>
    <n v="2582.14"/>
    <m/>
    <m/>
    <m/>
    <n v="2250"/>
    <m/>
    <n v="412"/>
    <n v="332.14"/>
  </r>
  <r>
    <n v="2"/>
    <x v="5"/>
    <n v="2026"/>
    <s v="وديع 2الفيوم 2لوجستيكااكتوبر هاي اس "/>
    <x v="17"/>
    <x v="17"/>
    <x v="16"/>
    <x v="3"/>
    <x v="2"/>
    <s v="هاي اس "/>
    <n v="2662"/>
    <n v="1"/>
    <x v="42"/>
    <n v="79.86"/>
    <n v="2582.14"/>
    <m/>
    <m/>
    <m/>
    <n v="2250"/>
    <m/>
    <n v="412"/>
    <n v="332.14"/>
  </r>
  <r>
    <n v="2"/>
    <x v="5"/>
    <n v="2026"/>
    <s v="احمد عويس المعادي لوجستيكاابورواش هاي اس "/>
    <x v="18"/>
    <x v="18"/>
    <x v="17"/>
    <x v="3"/>
    <x v="3"/>
    <s v="هاي اس "/>
    <n v="2049"/>
    <n v="1"/>
    <x v="59"/>
    <n v="61.47"/>
    <n v="1987.53"/>
    <m/>
    <m/>
    <m/>
    <n v="1650"/>
    <m/>
    <n v="399"/>
    <n v="337.53"/>
  </r>
  <r>
    <n v="2"/>
    <x v="5"/>
    <n v="2026"/>
    <s v="محمد جمال القناطر لوجستيكاابورواش سوزوكي"/>
    <x v="20"/>
    <x v="20"/>
    <x v="18"/>
    <x v="3"/>
    <x v="3"/>
    <s v="سوزوكي"/>
    <n v="1536"/>
    <n v="1"/>
    <x v="45"/>
    <n v="46.08"/>
    <n v="1489.92"/>
    <m/>
    <m/>
    <m/>
    <n v="1000"/>
    <m/>
    <n v="536"/>
    <n v="489.92"/>
  </r>
  <r>
    <n v="2"/>
    <x v="5"/>
    <n v="2026"/>
    <s v="محمد عزمي حدائق اكتوبر لوجستيكااكتوبر هاي اس "/>
    <x v="12"/>
    <x v="12"/>
    <x v="11"/>
    <x v="3"/>
    <x v="2"/>
    <s v="هاي اس "/>
    <n v="1903"/>
    <n v="1"/>
    <x v="57"/>
    <n v="57.089999999999996"/>
    <n v="1845.91"/>
    <m/>
    <m/>
    <m/>
    <n v="1600"/>
    <m/>
    <n v="303"/>
    <n v="245.91"/>
  </r>
  <r>
    <n v="2"/>
    <x v="5"/>
    <n v="2026"/>
    <s v="سعيد كمال م.نصر لوجستيكااكتوبر هاي اس "/>
    <x v="15"/>
    <x v="15"/>
    <x v="14"/>
    <x v="3"/>
    <x v="2"/>
    <s v="هاي اس "/>
    <n v="3367"/>
    <n v="1"/>
    <x v="52"/>
    <n v="101.00999999999999"/>
    <n v="3265.99"/>
    <m/>
    <m/>
    <m/>
    <n v="2600"/>
    <m/>
    <n v="767"/>
    <n v="665.99"/>
  </r>
  <r>
    <n v="2"/>
    <x v="5"/>
    <n v="2026"/>
    <s v="عماد النجار1المرج 2ورديةسعوديالمخاذناتوبيس 28"/>
    <x v="22"/>
    <x v="22"/>
    <x v="19"/>
    <x v="4"/>
    <x v="4"/>
    <s v="اتوبيس 28"/>
    <n v="4119"/>
    <n v="1"/>
    <x v="38"/>
    <n v="123.57"/>
    <n v="3995.43"/>
    <m/>
    <m/>
    <m/>
    <n v="4800"/>
    <m/>
    <n v="-681"/>
    <n v="-804.56999999999994"/>
  </r>
  <r>
    <n v="2"/>
    <x v="5"/>
    <n v="2026"/>
    <s v="عماد النجار2المؤسسة 2ورديةسعوديالمخاذناتوبيس 28"/>
    <x v="23"/>
    <x v="23"/>
    <x v="20"/>
    <x v="4"/>
    <x v="4"/>
    <s v="اتوبيس 28"/>
    <n v="3884"/>
    <n v="1"/>
    <x v="39"/>
    <n v="116.52"/>
    <n v="3767.48"/>
    <m/>
    <m/>
    <m/>
    <n v="4500"/>
    <m/>
    <n v="-616"/>
    <n v="-732.52"/>
  </r>
  <r>
    <n v="2"/>
    <x v="5"/>
    <n v="2026"/>
    <s v="طه1الدائري 1ورديةسعوديالمخاذناتوبيس 28"/>
    <x v="61"/>
    <x v="62"/>
    <x v="21"/>
    <x v="4"/>
    <x v="4"/>
    <s v="اتوبيس 28"/>
    <n v="2448"/>
    <n v="1"/>
    <x v="58"/>
    <n v="73.44"/>
    <n v="2374.56"/>
    <m/>
    <m/>
    <m/>
    <n v="2750"/>
    <m/>
    <n v="-302"/>
    <n v="-375.44"/>
  </r>
  <r>
    <n v="2"/>
    <x v="5"/>
    <n v="2026"/>
    <s v="عبد الرحمن1الهرم سعوديدريماتوبيس 28"/>
    <x v="25"/>
    <x v="25"/>
    <x v="22"/>
    <x v="4"/>
    <x v="5"/>
    <s v="اتوبيس 28"/>
    <n v="994"/>
    <n v="1"/>
    <x v="40"/>
    <n v="29.82"/>
    <n v="964.18"/>
    <m/>
    <m/>
    <m/>
    <n v="850"/>
    <m/>
    <n v="144"/>
    <n v="114.18"/>
  </r>
  <r>
    <n v="2"/>
    <x v="5"/>
    <n v="2026"/>
    <s v="عبد الرحمن2المؤسسةسعوديدريماتوبيس 28"/>
    <x v="26"/>
    <x v="26"/>
    <x v="23"/>
    <x v="4"/>
    <x v="5"/>
    <s v="اتوبيس 28"/>
    <n v="994"/>
    <n v="1"/>
    <x v="40"/>
    <n v="29.82"/>
    <n v="964.18"/>
    <m/>
    <m/>
    <m/>
    <n v="850"/>
    <m/>
    <n v="144"/>
    <n v="114.18"/>
  </r>
  <r>
    <n v="2"/>
    <x v="5"/>
    <n v="2026"/>
    <s v="فرج 1حلوانسعوديهايد باركاتوبيس 28"/>
    <x v="27"/>
    <x v="27"/>
    <x v="24"/>
    <x v="4"/>
    <x v="6"/>
    <s v="اتوبيس 28"/>
    <n v="4634"/>
    <n v="1"/>
    <x v="7"/>
    <n v="139.01999999999998"/>
    <n v="4494.9799999999996"/>
    <m/>
    <m/>
    <m/>
    <n v="3750"/>
    <m/>
    <n v="884"/>
    <n v="744.98"/>
  </r>
  <r>
    <n v="2"/>
    <x v="5"/>
    <n v="2026"/>
    <s v="فرج 6حلوان مبيتسعوديهايد باركاتوبيس 28"/>
    <x v="49"/>
    <x v="50"/>
    <x v="41"/>
    <x v="4"/>
    <x v="6"/>
    <s v="اتوبيس 28"/>
    <n v="1482"/>
    <n v="1"/>
    <x v="21"/>
    <n v="44.46"/>
    <n v="1437.54"/>
    <m/>
    <m/>
    <m/>
    <n v="750"/>
    <m/>
    <n v="732"/>
    <n v="687.54"/>
  </r>
  <r>
    <n v="2"/>
    <x v="5"/>
    <n v="2026"/>
    <s v="ممدوح كيلاني 3القومية سعوديهايد باركميكروباص صيني"/>
    <x v="28"/>
    <x v="28"/>
    <x v="25"/>
    <x v="4"/>
    <x v="6"/>
    <s v="ميكروباص صيني"/>
    <n v="2965"/>
    <n v="1"/>
    <x v="13"/>
    <n v="88.95"/>
    <n v="2876.05"/>
    <m/>
    <m/>
    <m/>
    <n v="2500"/>
    <m/>
    <n v="465"/>
    <n v="376.05"/>
  </r>
  <r>
    <n v="2"/>
    <x v="5"/>
    <n v="2026"/>
    <s v="محمد جمال طوسونالمنيبسعوديهايد باركاتوبيس 28"/>
    <x v="47"/>
    <x v="47"/>
    <x v="39"/>
    <x v="4"/>
    <x v="6"/>
    <s v="اتوبيس 28"/>
    <n v="4634"/>
    <n v="1"/>
    <x v="29"/>
    <n v="139.01999999999998"/>
    <n v="4494.9799999999996"/>
    <m/>
    <m/>
    <m/>
    <n v="3800"/>
    <m/>
    <n v="834"/>
    <n v="694.98"/>
  </r>
  <r>
    <n v="2"/>
    <x v="5"/>
    <n v="2026"/>
    <s v="مصطفي رشدي1المنيب 2 ورديةسعوديميفيداميكروباص صيني"/>
    <x v="29"/>
    <x v="29"/>
    <x v="26"/>
    <x v="4"/>
    <x v="7"/>
    <s v="ميكروباص صيني"/>
    <n v="2965"/>
    <n v="1"/>
    <x v="20"/>
    <n v="88.95"/>
    <n v="2876.05"/>
    <m/>
    <m/>
    <m/>
    <n v="2150"/>
    <m/>
    <n v="815"/>
    <n v="726.05"/>
  </r>
  <r>
    <n v="2"/>
    <x v="5"/>
    <n v="2026"/>
    <s v="فرج 2حلوان 2 ورديةسعوديميفيداميكروباص صيني"/>
    <x v="31"/>
    <x v="31"/>
    <x v="28"/>
    <x v="4"/>
    <x v="7"/>
    <s v="ميكروباص صيني"/>
    <n v="2965"/>
    <n v="1"/>
    <x v="42"/>
    <n v="88.95"/>
    <n v="2876.05"/>
    <m/>
    <m/>
    <m/>
    <n v="2250"/>
    <m/>
    <n v="715"/>
    <n v="626.04999999999995"/>
  </r>
  <r>
    <n v="2"/>
    <x v="5"/>
    <n v="2026"/>
    <s v="فرج 3حلوان 2 ورديةسعوديالقطاميةاتوبيس 28"/>
    <x v="32"/>
    <x v="32"/>
    <x v="28"/>
    <x v="4"/>
    <x v="8"/>
    <s v="اتوبيس 28"/>
    <n v="3415"/>
    <n v="1"/>
    <x v="6"/>
    <n v="102.45"/>
    <n v="3312.55"/>
    <m/>
    <m/>
    <m/>
    <n v="3400"/>
    <m/>
    <n v="15"/>
    <n v="-87.45"/>
  </r>
  <r>
    <n v="2"/>
    <x v="5"/>
    <n v="2026"/>
    <s v="فرج 4مايو ورديةسعوديالقطاميةميكروباص"/>
    <x v="33"/>
    <x v="33"/>
    <x v="29"/>
    <x v="4"/>
    <x v="8"/>
    <s v="ميكروباص"/>
    <n v="1222"/>
    <n v="1"/>
    <x v="43"/>
    <n v="36.659999999999997"/>
    <n v="1185.3399999999999"/>
    <m/>
    <m/>
    <m/>
    <n v="1180"/>
    <m/>
    <n v="42"/>
    <n v="5.3400000000000034"/>
  </r>
  <r>
    <n v="2"/>
    <x v="5"/>
    <n v="2026"/>
    <s v="مصطفي رشدي3المنيب5شفتسعوديالقطاميةاتوبيس 28"/>
    <x v="34"/>
    <x v="34"/>
    <x v="30"/>
    <x v="4"/>
    <x v="8"/>
    <s v="اتوبيس 28"/>
    <n v="2649"/>
    <n v="1"/>
    <x v="44"/>
    <n v="79.47"/>
    <n v="2569.5300000000002"/>
    <m/>
    <m/>
    <m/>
    <n v="2060"/>
    <m/>
    <n v="589"/>
    <n v="509.53"/>
  </r>
  <r>
    <n v="2"/>
    <x v="5"/>
    <n v="2026"/>
    <s v="مصطفي رشدي4المنيب Wصباحيةسعوديالقطاميةاتوبيس 28"/>
    <x v="35"/>
    <x v="35"/>
    <x v="31"/>
    <x v="4"/>
    <x v="8"/>
    <s v="اتوبيس 28"/>
    <n v="1059"/>
    <n v="1"/>
    <x v="45"/>
    <n v="31.77"/>
    <n v="1027.23"/>
    <m/>
    <m/>
    <m/>
    <n v="1000"/>
    <m/>
    <n v="59"/>
    <n v="27.23"/>
  </r>
  <r>
    <n v="2"/>
    <x v="5"/>
    <n v="2026"/>
    <s v="مصطفي رشدي5صقر 2 ورديةسعوديالقطاميةاتوبيس 28"/>
    <x v="36"/>
    <x v="36"/>
    <x v="32"/>
    <x v="4"/>
    <x v="8"/>
    <s v="اتوبيس 28"/>
    <n v="2120"/>
    <n v="1"/>
    <x v="46"/>
    <n v="63.599999999999994"/>
    <n v="2056.4"/>
    <m/>
    <m/>
    <m/>
    <n v="1780"/>
    <m/>
    <n v="340"/>
    <n v="276.39999999999998"/>
  </r>
  <r>
    <n v="2"/>
    <x v="5"/>
    <n v="2026"/>
    <s v="مصطفي رشدي6المنيب 2 ورديةسعوديالقطاميةاتوبيس 28"/>
    <x v="50"/>
    <x v="51"/>
    <x v="26"/>
    <x v="4"/>
    <x v="8"/>
    <s v="اتوبيس 28"/>
    <n v="3944"/>
    <n v="1"/>
    <x v="5"/>
    <n v="118.32"/>
    <n v="3825.68"/>
    <m/>
    <m/>
    <m/>
    <n v="3600"/>
    <m/>
    <n v="344"/>
    <n v="225.68"/>
  </r>
  <r>
    <n v="2"/>
    <x v="5"/>
    <n v="2026"/>
    <s v="كرم ترك 1قليوب 2 ورديةسعوديالقطاميةاتوبيس 28"/>
    <x v="37"/>
    <x v="37"/>
    <x v="33"/>
    <x v="4"/>
    <x v="8"/>
    <s v="اتوبيس 28"/>
    <n v="3959"/>
    <n v="1"/>
    <x v="47"/>
    <n v="118.77"/>
    <n v="3840.23"/>
    <m/>
    <m/>
    <m/>
    <n v="4200"/>
    <m/>
    <n v="-241"/>
    <n v="-359.77"/>
  </r>
  <r>
    <n v="2"/>
    <x v="5"/>
    <n v="2026"/>
    <s v="كرم ترك 2قليوب 2 ورديةسعوديمدينتي اتوبيس 28"/>
    <x v="39"/>
    <x v="39"/>
    <x v="33"/>
    <x v="4"/>
    <x v="9"/>
    <s v="اتوبيس 28"/>
    <n v="4634"/>
    <n v="1"/>
    <x v="49"/>
    <n v="139.01999999999998"/>
    <n v="4494.9799999999996"/>
    <m/>
    <m/>
    <m/>
    <n v="4150"/>
    <m/>
    <n v="484"/>
    <n v="344.98"/>
  </r>
  <r>
    <n v="2"/>
    <x v="5"/>
    <n v="2026"/>
    <s v="كرم ترك 3قليوب 1 ورديةسعوديمدينتي اتوبيس 28"/>
    <x v="40"/>
    <x v="40"/>
    <x v="4"/>
    <x v="4"/>
    <x v="9"/>
    <s v="اتوبيس 28"/>
    <n v="4634"/>
    <n v="1"/>
    <x v="50"/>
    <n v="139.01999999999998"/>
    <n v="4494.9799999999996"/>
    <m/>
    <m/>
    <m/>
    <n v="4000"/>
    <m/>
    <n v="634"/>
    <n v="494.98"/>
  </r>
  <r>
    <n v="2"/>
    <x v="5"/>
    <n v="2026"/>
    <s v="كرم ترك 4عدلي منصور شفتسعوديمدينتي اتوبيس 28"/>
    <x v="41"/>
    <x v="41"/>
    <x v="34"/>
    <x v="4"/>
    <x v="9"/>
    <s v="اتوبيس 28"/>
    <n v="741"/>
    <n v="1"/>
    <x v="33"/>
    <n v="22.23"/>
    <n v="718.77"/>
    <m/>
    <m/>
    <m/>
    <n v="500"/>
    <m/>
    <n v="241"/>
    <n v="218.77"/>
  </r>
  <r>
    <n v="2"/>
    <x v="5"/>
    <n v="2026"/>
    <s v="عماد النجار 4قليوب بيتوينسعوديمدينتي اتوبيس 28"/>
    <x v="42"/>
    <x v="42"/>
    <x v="35"/>
    <x v="4"/>
    <x v="9"/>
    <s v="اتوبيس 28"/>
    <n v="1482"/>
    <n v="1"/>
    <x v="16"/>
    <n v="44.46"/>
    <n v="1437.54"/>
    <m/>
    <m/>
    <m/>
    <n v="1400"/>
    <m/>
    <n v="82"/>
    <n v="37.54"/>
  </r>
  <r>
    <n v="2"/>
    <x v="5"/>
    <n v="2026"/>
    <s v="ممدوح كيلاني6المنيب 1 وردية سعوديمدينتي ميكروباص صيني"/>
    <x v="43"/>
    <x v="43"/>
    <x v="36"/>
    <x v="4"/>
    <x v="9"/>
    <s v="ميكروباص صيني"/>
    <n v="1482"/>
    <n v="1"/>
    <x v="51"/>
    <n v="44.46"/>
    <n v="1437.54"/>
    <m/>
    <m/>
    <m/>
    <n v="1350"/>
    <m/>
    <n v="132"/>
    <n v="87.539999999999992"/>
  </r>
  <r>
    <n v="2"/>
    <x v="5"/>
    <n v="2026"/>
    <s v="ممدوح كيلاني4المنيب 2 وردية سعوديمدينتي ميكروباص صيني"/>
    <x v="44"/>
    <x v="44"/>
    <x v="37"/>
    <x v="4"/>
    <x v="9"/>
    <s v="ميكروباص صيني"/>
    <n v="2965"/>
    <n v="1"/>
    <x v="52"/>
    <n v="88.95"/>
    <n v="2876.05"/>
    <m/>
    <m/>
    <m/>
    <n v="2600"/>
    <m/>
    <n v="365"/>
    <n v="276.05"/>
  </r>
  <r>
    <n v="2"/>
    <x v="5"/>
    <n v="2026"/>
    <s v="فرج 5حلوان 2 ورديةسعوديمدينتي اتوبيس 28"/>
    <x v="45"/>
    <x v="45"/>
    <x v="28"/>
    <x v="4"/>
    <x v="9"/>
    <s v="اتوبيس 28"/>
    <n v="4634"/>
    <n v="1"/>
    <x v="19"/>
    <n v="139.01999999999998"/>
    <n v="4494.9799999999996"/>
    <m/>
    <m/>
    <m/>
    <n v="4100"/>
    <m/>
    <n v="534"/>
    <n v="394.98"/>
  </r>
  <r>
    <n v="2"/>
    <x v="5"/>
    <n v="2026"/>
    <s v="سيد الحاويالحلميةسعوديمدينتي اتوبيس 28"/>
    <x v="46"/>
    <x v="46"/>
    <x v="38"/>
    <x v="4"/>
    <x v="9"/>
    <s v="اتوبيس 28"/>
    <n v="4634"/>
    <n v="1"/>
    <x v="7"/>
    <n v="139.01999999999998"/>
    <n v="4494.9799999999996"/>
    <m/>
    <m/>
    <m/>
    <n v="3750"/>
    <m/>
    <n v="884"/>
    <n v="744.98"/>
  </r>
  <r>
    <n v="2"/>
    <x v="5"/>
    <n v="2026"/>
    <s v="سيد الحاوي 2عدلي منصور سعوديمدينتي اتوبيس 28"/>
    <x v="51"/>
    <x v="52"/>
    <x v="42"/>
    <x v="4"/>
    <x v="9"/>
    <s v="اتوبيس 28"/>
    <n v="741"/>
    <n v="1"/>
    <x v="53"/>
    <n v="22.23"/>
    <n v="718.77"/>
    <m/>
    <m/>
    <m/>
    <n v="550"/>
    <m/>
    <n v="191"/>
    <n v="168.77"/>
  </r>
  <r>
    <n v="2"/>
    <x v="5"/>
    <n v="2026"/>
    <s v="احمد عويس اضافيالمعادي لوجستيكاابورواش إضافي"/>
    <x v="19"/>
    <x v="19"/>
    <x v="17"/>
    <x v="3"/>
    <x v="3"/>
    <s v="إضافي"/>
    <n v="2049"/>
    <n v="0.5"/>
    <x v="4"/>
    <n v="30.734999999999999"/>
    <n v="993.76499999999999"/>
    <m/>
    <m/>
    <m/>
    <n v="900"/>
    <s v="سهرة"/>
    <n v="124.5"/>
    <n v="93.765000000000001"/>
  </r>
  <r>
    <n v="2"/>
    <x v="5"/>
    <n v="2026"/>
    <s v="حسام سعيد إضافيإضافيلوجستيكاإضافيإضافي"/>
    <x v="56"/>
    <x v="57"/>
    <x v="43"/>
    <x v="3"/>
    <x v="11"/>
    <s v="إضافي"/>
    <n v="1"/>
    <n v="1"/>
    <x v="37"/>
    <n v="0.03"/>
    <n v="0.97"/>
    <m/>
    <m/>
    <n v="1300"/>
    <n v="1300"/>
    <s v="سهرة مرج"/>
    <n v="1"/>
    <n v="0.97"/>
  </r>
  <r>
    <n v="2"/>
    <x v="5"/>
    <n v="2026"/>
    <s v="حسام سعيد إضافيإضافيلوجستيكاإضافيإضافي"/>
    <x v="56"/>
    <x v="57"/>
    <x v="43"/>
    <x v="3"/>
    <x v="11"/>
    <s v="إضافي"/>
    <n v="1"/>
    <n v="1"/>
    <x v="37"/>
    <n v="0.03"/>
    <n v="0.97"/>
    <m/>
    <m/>
    <n v="1100"/>
    <n v="1100"/>
    <s v="سهرة برقاش"/>
    <n v="1"/>
    <n v="0.97"/>
  </r>
  <r>
    <m/>
    <x v="1"/>
    <m/>
    <e v="#N/A"/>
    <x v="48"/>
    <x v="49"/>
    <x v="40"/>
    <x v="5"/>
    <x v="10"/>
    <n v="0"/>
    <n v="0"/>
    <m/>
    <x v="37"/>
    <n v="0"/>
    <n v="0"/>
    <m/>
    <m/>
    <m/>
    <n v="0"/>
    <m/>
    <n v="0"/>
    <n v="0"/>
  </r>
  <r>
    <n v="3"/>
    <x v="5"/>
    <n v="2026"/>
    <s v="مصطفي قليوبقليوب FIRST STARTم.نصر ميكروباص صيني"/>
    <x v="0"/>
    <x v="0"/>
    <x v="0"/>
    <x v="0"/>
    <x v="0"/>
    <s v="ميكروباص صيني"/>
    <n v="1250"/>
    <n v="1"/>
    <x v="35"/>
    <n v="37.5"/>
    <n v="1212.5"/>
    <m/>
    <m/>
    <m/>
    <n v="1200"/>
    <m/>
    <n v="50"/>
    <n v="12.5"/>
  </r>
  <r>
    <n v="3"/>
    <x v="5"/>
    <n v="2026"/>
    <s v="عمرو برعي الجراجFLITCH AND GRAINالتجمع ميكروباص صيني"/>
    <x v="2"/>
    <x v="2"/>
    <x v="2"/>
    <x v="1"/>
    <x v="1"/>
    <s v="ميكروباص صيني"/>
    <n v="1300"/>
    <n v="1"/>
    <x v="23"/>
    <n v="39"/>
    <n v="1261"/>
    <m/>
    <m/>
    <m/>
    <n v="1050"/>
    <m/>
    <n v="250"/>
    <n v="211"/>
  </r>
  <r>
    <n v="3"/>
    <x v="5"/>
    <n v="2026"/>
    <s v="مصطفي الف مسكنالف مسكن 3 ورديةنجمة هليوبوليسالتجمع اتوبيس 28"/>
    <x v="3"/>
    <x v="3"/>
    <x v="3"/>
    <x v="2"/>
    <x v="1"/>
    <s v="اتوبيس 28"/>
    <n v="4297"/>
    <n v="1"/>
    <x v="29"/>
    <n v="128.91"/>
    <n v="4168.09"/>
    <m/>
    <m/>
    <m/>
    <n v="3800"/>
    <m/>
    <n v="497"/>
    <n v="368.09000000000003"/>
  </r>
  <r>
    <n v="3"/>
    <x v="5"/>
    <n v="2026"/>
    <s v="ممدوح كيلاني1قليوب 3 وردية نجمة هليوبوليسالتجمع اتوبيس 28"/>
    <x v="5"/>
    <x v="5"/>
    <x v="5"/>
    <x v="2"/>
    <x v="1"/>
    <s v="اتوبيس 28"/>
    <n v="4297"/>
    <n v="1"/>
    <x v="55"/>
    <n v="128.91"/>
    <n v="4168.09"/>
    <m/>
    <m/>
    <m/>
    <n v="3900"/>
    <m/>
    <n v="397"/>
    <n v="268.09000000000003"/>
  </r>
  <r>
    <n v="3"/>
    <x v="5"/>
    <n v="2026"/>
    <s v="ممدوح كيلاني3المنيب 3وردية نجمة هليوبوليسالتجمع ميكروباص"/>
    <x v="52"/>
    <x v="53"/>
    <x v="6"/>
    <x v="2"/>
    <x v="1"/>
    <s v="ميكروباص"/>
    <n v="3600"/>
    <n v="1"/>
    <x v="56"/>
    <n v="108"/>
    <n v="3492"/>
    <m/>
    <m/>
    <m/>
    <n v="2700"/>
    <m/>
    <n v="900"/>
    <n v="792"/>
  </r>
  <r>
    <n v="3"/>
    <x v="5"/>
    <n v="2026"/>
    <s v="بكرقليوب 1 ورديةنجمة هليوبوليسالتجمع ميكروباص"/>
    <x v="58"/>
    <x v="59"/>
    <x v="4"/>
    <x v="2"/>
    <x v="1"/>
    <s v="ميكروباص"/>
    <n v="1400"/>
    <n v="1"/>
    <x v="35"/>
    <n v="42"/>
    <n v="1358"/>
    <m/>
    <m/>
    <m/>
    <n v="1200"/>
    <m/>
    <n v="200"/>
    <n v="158"/>
  </r>
  <r>
    <n v="3"/>
    <x v="5"/>
    <n v="2026"/>
    <s v="رجب سلامة 1المرج لوجستيكااكتوبر هاي اس "/>
    <x v="7"/>
    <x v="7"/>
    <x v="7"/>
    <x v="3"/>
    <x v="2"/>
    <s v="هاي اس "/>
    <n v="2195"/>
    <n v="1"/>
    <x v="22"/>
    <n v="65.849999999999994"/>
    <n v="2129.15"/>
    <m/>
    <m/>
    <m/>
    <n v="2000"/>
    <m/>
    <n v="195"/>
    <n v="129.15"/>
  </r>
  <r>
    <n v="3"/>
    <x v="5"/>
    <n v="2026"/>
    <s v="رجب سلامة 2 نكلا حضورلوجستيكااكتوبر هاي اس "/>
    <x v="11"/>
    <x v="11"/>
    <x v="10"/>
    <x v="3"/>
    <x v="2"/>
    <s v="هاي اس "/>
    <n v="1024"/>
    <n v="1"/>
    <x v="45"/>
    <n v="30.72"/>
    <n v="993.28"/>
    <m/>
    <m/>
    <m/>
    <n v="1000"/>
    <m/>
    <n v="24"/>
    <n v="-6.7199999999999989"/>
  </r>
  <r>
    <n v="3"/>
    <x v="5"/>
    <n v="2026"/>
    <s v="احمد السيدالمنيب 3وردية لوجستيكااكتوبر هاي اس "/>
    <x v="8"/>
    <x v="8"/>
    <x v="6"/>
    <x v="3"/>
    <x v="2"/>
    <s v="هاي اس "/>
    <n v="4831"/>
    <n v="1"/>
    <x v="50"/>
    <n v="144.93"/>
    <n v="4686.07"/>
    <m/>
    <m/>
    <m/>
    <n v="4000"/>
    <m/>
    <n v="831"/>
    <n v="686.06999999999994"/>
  </r>
  <r>
    <n v="3"/>
    <x v="5"/>
    <n v="2026"/>
    <s v="حسام سعيد1القناطر 3 ورديةلوجستيكااكتوبر هاي اس "/>
    <x v="9"/>
    <x v="9"/>
    <x v="8"/>
    <x v="3"/>
    <x v="2"/>
    <s v="هاي اس "/>
    <n v="4391"/>
    <n v="1"/>
    <x v="6"/>
    <n v="131.72999999999999"/>
    <n v="4259.2700000000004"/>
    <m/>
    <m/>
    <m/>
    <n v="3400"/>
    <m/>
    <n v="991"/>
    <n v="859.27"/>
  </r>
  <r>
    <n v="3"/>
    <x v="5"/>
    <n v="2026"/>
    <s v="حسام سعيد 2نكلا انصرافلوجستيكااكتوبر هاي اس "/>
    <x v="10"/>
    <x v="10"/>
    <x v="9"/>
    <x v="3"/>
    <x v="2"/>
    <s v="هاي اس "/>
    <n v="1024"/>
    <n v="1"/>
    <x v="18"/>
    <n v="30.72"/>
    <n v="993.28"/>
    <m/>
    <m/>
    <m/>
    <n v="900"/>
    <m/>
    <n v="124"/>
    <n v="93.28"/>
  </r>
  <r>
    <n v="3"/>
    <x v="5"/>
    <n v="2026"/>
    <s v="محمد رضا المنوفية لوجستيكااكتوبر هاي اس "/>
    <x v="13"/>
    <x v="13"/>
    <x v="12"/>
    <x v="3"/>
    <x v="2"/>
    <s v="هاي اس "/>
    <n v="2634"/>
    <n v="1"/>
    <x v="20"/>
    <n v="79.02"/>
    <n v="2554.98"/>
    <m/>
    <m/>
    <m/>
    <n v="2150"/>
    <m/>
    <n v="484"/>
    <n v="404.98"/>
  </r>
  <r>
    <n v="3"/>
    <x v="5"/>
    <n v="2026"/>
    <s v="مصطفي شكيويالجلاتمةلوجستيكااكتوبر كوستر "/>
    <x v="14"/>
    <x v="14"/>
    <x v="13"/>
    <x v="3"/>
    <x v="2"/>
    <s v="كوستر "/>
    <n v="3220"/>
    <n v="1"/>
    <x v="58"/>
    <n v="96.6"/>
    <n v="3123.4"/>
    <m/>
    <m/>
    <m/>
    <n v="2750"/>
    <m/>
    <n v="470"/>
    <n v="373.4"/>
  </r>
  <r>
    <n v="3"/>
    <x v="5"/>
    <n v="2026"/>
    <s v="وديع 1الفيوم 1لوجستيكااكتوبر هاي اس "/>
    <x v="16"/>
    <x v="16"/>
    <x v="15"/>
    <x v="3"/>
    <x v="2"/>
    <s v="هاي اس "/>
    <n v="2662"/>
    <n v="1"/>
    <x v="42"/>
    <n v="79.86"/>
    <n v="2582.14"/>
    <m/>
    <m/>
    <m/>
    <n v="2250"/>
    <m/>
    <n v="412"/>
    <n v="332.14"/>
  </r>
  <r>
    <n v="3"/>
    <x v="5"/>
    <n v="2026"/>
    <s v="وديع 2الفيوم 2لوجستيكااكتوبر هاي اس "/>
    <x v="17"/>
    <x v="17"/>
    <x v="16"/>
    <x v="3"/>
    <x v="2"/>
    <s v="هاي اس "/>
    <n v="2662"/>
    <n v="1"/>
    <x v="42"/>
    <n v="79.86"/>
    <n v="2582.14"/>
    <m/>
    <m/>
    <m/>
    <n v="2250"/>
    <m/>
    <n v="412"/>
    <n v="332.14"/>
  </r>
  <r>
    <n v="3"/>
    <x v="5"/>
    <n v="2026"/>
    <s v="احمد عويس المعادي لوجستيكاابورواش هاي اس "/>
    <x v="18"/>
    <x v="18"/>
    <x v="17"/>
    <x v="3"/>
    <x v="3"/>
    <s v="هاي اس "/>
    <n v="2049"/>
    <n v="1"/>
    <x v="59"/>
    <n v="61.47"/>
    <n v="1987.53"/>
    <m/>
    <m/>
    <m/>
    <n v="1650"/>
    <m/>
    <n v="399"/>
    <n v="337.53"/>
  </r>
  <r>
    <n v="3"/>
    <x v="5"/>
    <n v="2026"/>
    <s v="محمد جمال القناطر لوجستيكاابورواش سوزوكي"/>
    <x v="20"/>
    <x v="20"/>
    <x v="18"/>
    <x v="3"/>
    <x v="3"/>
    <s v="سوزوكي"/>
    <n v="1536"/>
    <n v="1"/>
    <x v="45"/>
    <n v="46.08"/>
    <n v="1489.92"/>
    <m/>
    <m/>
    <m/>
    <n v="1000"/>
    <m/>
    <n v="536"/>
    <n v="489.92"/>
  </r>
  <r>
    <n v="3"/>
    <x v="5"/>
    <n v="2026"/>
    <s v="محمد عزمي حدائق اكتوبر لوجستيكااكتوبر هاي اس "/>
    <x v="12"/>
    <x v="12"/>
    <x v="11"/>
    <x v="3"/>
    <x v="2"/>
    <s v="هاي اس "/>
    <n v="1903"/>
    <n v="1"/>
    <x v="57"/>
    <n v="57.089999999999996"/>
    <n v="1845.91"/>
    <m/>
    <m/>
    <m/>
    <n v="1600"/>
    <m/>
    <n v="303"/>
    <n v="245.91"/>
  </r>
  <r>
    <n v="3"/>
    <x v="5"/>
    <n v="2026"/>
    <s v="سعيد كمال م.نصر لوجستيكااكتوبر هاي اس "/>
    <x v="15"/>
    <x v="15"/>
    <x v="14"/>
    <x v="3"/>
    <x v="2"/>
    <s v="هاي اس "/>
    <n v="3367"/>
    <n v="1"/>
    <x v="52"/>
    <n v="101.00999999999999"/>
    <n v="3265.99"/>
    <m/>
    <m/>
    <m/>
    <n v="2600"/>
    <m/>
    <n v="767"/>
    <n v="665.99"/>
  </r>
  <r>
    <n v="3"/>
    <x v="5"/>
    <n v="2026"/>
    <s v="عماد النجار1المرج 2ورديةسعوديالمخاذناتوبيس 28"/>
    <x v="22"/>
    <x v="22"/>
    <x v="19"/>
    <x v="4"/>
    <x v="4"/>
    <s v="اتوبيس 28"/>
    <n v="4119"/>
    <n v="1"/>
    <x v="38"/>
    <n v="123.57"/>
    <n v="3995.43"/>
    <m/>
    <m/>
    <m/>
    <n v="4800"/>
    <m/>
    <n v="-681"/>
    <n v="-804.56999999999994"/>
  </r>
  <r>
    <n v="3"/>
    <x v="5"/>
    <n v="2026"/>
    <s v="عماد النجار2المؤسسة 2ورديةسعوديالمخاذناتوبيس 28"/>
    <x v="23"/>
    <x v="23"/>
    <x v="20"/>
    <x v="4"/>
    <x v="4"/>
    <s v="اتوبيس 28"/>
    <n v="3884"/>
    <n v="1"/>
    <x v="39"/>
    <n v="116.52"/>
    <n v="3767.48"/>
    <m/>
    <m/>
    <m/>
    <n v="4500"/>
    <m/>
    <n v="-616"/>
    <n v="-732.52"/>
  </r>
  <r>
    <n v="3"/>
    <x v="5"/>
    <n v="2026"/>
    <s v="طه1الدائري 1ورديةسعوديالمخاذناتوبيس 28"/>
    <x v="61"/>
    <x v="62"/>
    <x v="21"/>
    <x v="4"/>
    <x v="4"/>
    <s v="اتوبيس 28"/>
    <n v="2448"/>
    <n v="1"/>
    <x v="58"/>
    <n v="73.44"/>
    <n v="2374.56"/>
    <m/>
    <m/>
    <m/>
    <n v="2750"/>
    <m/>
    <n v="-302"/>
    <n v="-375.44"/>
  </r>
  <r>
    <n v="3"/>
    <x v="5"/>
    <n v="2026"/>
    <s v="عبد الرحمن1الهرم سعوديدريماتوبيس 28"/>
    <x v="25"/>
    <x v="25"/>
    <x v="22"/>
    <x v="4"/>
    <x v="5"/>
    <s v="اتوبيس 28"/>
    <n v="994"/>
    <n v="1"/>
    <x v="40"/>
    <n v="29.82"/>
    <n v="964.18"/>
    <m/>
    <m/>
    <m/>
    <n v="850"/>
    <m/>
    <n v="144"/>
    <n v="114.18"/>
  </r>
  <r>
    <n v="3"/>
    <x v="5"/>
    <n v="2026"/>
    <s v="عبد الرحمن2المؤسسةسعوديدريماتوبيس 28"/>
    <x v="26"/>
    <x v="26"/>
    <x v="23"/>
    <x v="4"/>
    <x v="5"/>
    <s v="اتوبيس 28"/>
    <n v="994"/>
    <n v="1"/>
    <x v="40"/>
    <n v="29.82"/>
    <n v="964.18"/>
    <m/>
    <m/>
    <m/>
    <n v="850"/>
    <m/>
    <n v="144"/>
    <n v="114.18"/>
  </r>
  <r>
    <n v="3"/>
    <x v="5"/>
    <n v="2026"/>
    <s v="فرج 1حلوانسعوديهايد باركاتوبيس 28"/>
    <x v="27"/>
    <x v="27"/>
    <x v="24"/>
    <x v="4"/>
    <x v="6"/>
    <s v="اتوبيس 28"/>
    <n v="4634"/>
    <n v="1"/>
    <x v="7"/>
    <n v="139.01999999999998"/>
    <n v="4494.9799999999996"/>
    <m/>
    <m/>
    <m/>
    <n v="3750"/>
    <m/>
    <n v="884"/>
    <n v="744.98"/>
  </r>
  <r>
    <n v="3"/>
    <x v="5"/>
    <n v="2026"/>
    <s v="فرج 6حلوان مبيتسعوديهايد باركاتوبيس 28"/>
    <x v="49"/>
    <x v="50"/>
    <x v="41"/>
    <x v="4"/>
    <x v="6"/>
    <s v="اتوبيس 28"/>
    <n v="1482"/>
    <n v="1"/>
    <x v="21"/>
    <n v="44.46"/>
    <n v="1437.54"/>
    <m/>
    <m/>
    <m/>
    <n v="750"/>
    <m/>
    <n v="732"/>
    <n v="687.54"/>
  </r>
  <r>
    <n v="3"/>
    <x v="5"/>
    <n v="2026"/>
    <s v="ممدوح كيلاني 3القومية سعوديهايد باركميكروباص صيني"/>
    <x v="28"/>
    <x v="28"/>
    <x v="25"/>
    <x v="4"/>
    <x v="6"/>
    <s v="ميكروباص صيني"/>
    <n v="2965"/>
    <n v="1"/>
    <x v="13"/>
    <n v="88.95"/>
    <n v="2876.05"/>
    <m/>
    <m/>
    <m/>
    <n v="2500"/>
    <m/>
    <n v="465"/>
    <n v="376.05"/>
  </r>
  <r>
    <n v="3"/>
    <x v="5"/>
    <n v="2026"/>
    <s v="محمد جمال طوسونالمنيبسعوديهايد باركاتوبيس 28"/>
    <x v="47"/>
    <x v="47"/>
    <x v="39"/>
    <x v="4"/>
    <x v="6"/>
    <s v="اتوبيس 28"/>
    <n v="4634"/>
    <n v="1"/>
    <x v="29"/>
    <n v="139.01999999999998"/>
    <n v="4494.9799999999996"/>
    <m/>
    <m/>
    <m/>
    <n v="3800"/>
    <m/>
    <n v="834"/>
    <n v="694.98"/>
  </r>
  <r>
    <n v="3"/>
    <x v="5"/>
    <n v="2026"/>
    <s v="مصطفي رشدي1المنيب 2 ورديةسعوديميفيداميكروباص صيني"/>
    <x v="29"/>
    <x v="29"/>
    <x v="26"/>
    <x v="4"/>
    <x v="7"/>
    <s v="ميكروباص صيني"/>
    <n v="2965"/>
    <n v="1"/>
    <x v="20"/>
    <n v="88.95"/>
    <n v="2876.05"/>
    <m/>
    <m/>
    <m/>
    <n v="2150"/>
    <m/>
    <n v="815"/>
    <n v="726.05"/>
  </r>
  <r>
    <n v="3"/>
    <x v="5"/>
    <n v="2026"/>
    <s v="فرج 2حلوان 2 ورديةسعوديميفيداميكروباص صيني"/>
    <x v="31"/>
    <x v="31"/>
    <x v="28"/>
    <x v="4"/>
    <x v="7"/>
    <s v="ميكروباص صيني"/>
    <n v="2965"/>
    <n v="1"/>
    <x v="42"/>
    <n v="88.95"/>
    <n v="2876.05"/>
    <m/>
    <m/>
    <m/>
    <n v="2250"/>
    <m/>
    <n v="715"/>
    <n v="626.04999999999995"/>
  </r>
  <r>
    <n v="3"/>
    <x v="5"/>
    <n v="2026"/>
    <s v="فرج 3حلوان 2 ورديةسعوديالقطاميةاتوبيس 28"/>
    <x v="32"/>
    <x v="32"/>
    <x v="28"/>
    <x v="4"/>
    <x v="8"/>
    <s v="اتوبيس 28"/>
    <n v="3415"/>
    <n v="1"/>
    <x v="6"/>
    <n v="102.45"/>
    <n v="3312.55"/>
    <m/>
    <m/>
    <m/>
    <n v="3400"/>
    <m/>
    <n v="15"/>
    <n v="-87.45"/>
  </r>
  <r>
    <n v="3"/>
    <x v="5"/>
    <n v="2026"/>
    <s v="فرج 4مايو ورديةسعوديالقطاميةميكروباص"/>
    <x v="33"/>
    <x v="33"/>
    <x v="29"/>
    <x v="4"/>
    <x v="8"/>
    <s v="ميكروباص"/>
    <n v="1222"/>
    <n v="1"/>
    <x v="43"/>
    <n v="36.659999999999997"/>
    <n v="1185.3399999999999"/>
    <m/>
    <m/>
    <m/>
    <n v="1180"/>
    <m/>
    <n v="42"/>
    <n v="5.3400000000000034"/>
  </r>
  <r>
    <n v="3"/>
    <x v="5"/>
    <n v="2026"/>
    <s v="مصطفي رشدي3المنيب5شفتسعوديالقطاميةاتوبيس 28"/>
    <x v="34"/>
    <x v="34"/>
    <x v="30"/>
    <x v="4"/>
    <x v="8"/>
    <s v="اتوبيس 28"/>
    <n v="2649"/>
    <n v="1"/>
    <x v="44"/>
    <n v="79.47"/>
    <n v="2569.5300000000002"/>
    <m/>
    <m/>
    <m/>
    <n v="2060"/>
    <m/>
    <n v="589"/>
    <n v="509.53"/>
  </r>
  <r>
    <n v="3"/>
    <x v="5"/>
    <n v="2026"/>
    <s v="مصطفي رشدي4المنيب Wصباحيةسعوديالقطاميةاتوبيس 28"/>
    <x v="35"/>
    <x v="35"/>
    <x v="31"/>
    <x v="4"/>
    <x v="8"/>
    <s v="اتوبيس 28"/>
    <n v="1059"/>
    <n v="1"/>
    <x v="45"/>
    <n v="31.77"/>
    <n v="1027.23"/>
    <m/>
    <m/>
    <m/>
    <n v="1000"/>
    <m/>
    <n v="59"/>
    <n v="27.23"/>
  </r>
  <r>
    <n v="3"/>
    <x v="5"/>
    <n v="2026"/>
    <s v="مصطفي رشدي5صقر 2 ورديةسعوديالقطاميةاتوبيس 28"/>
    <x v="36"/>
    <x v="36"/>
    <x v="32"/>
    <x v="4"/>
    <x v="8"/>
    <s v="اتوبيس 28"/>
    <n v="2120"/>
    <n v="1"/>
    <x v="46"/>
    <n v="63.599999999999994"/>
    <n v="2056.4"/>
    <m/>
    <m/>
    <m/>
    <n v="1780"/>
    <m/>
    <n v="340"/>
    <n v="276.39999999999998"/>
  </r>
  <r>
    <n v="3"/>
    <x v="5"/>
    <n v="2026"/>
    <s v="مصطفي رشدي6المنيب 2 ورديةسعوديالقطاميةاتوبيس 28"/>
    <x v="50"/>
    <x v="51"/>
    <x v="26"/>
    <x v="4"/>
    <x v="8"/>
    <s v="اتوبيس 28"/>
    <n v="3944"/>
    <n v="1"/>
    <x v="5"/>
    <n v="118.32"/>
    <n v="3825.68"/>
    <m/>
    <m/>
    <m/>
    <n v="3600"/>
    <m/>
    <n v="344"/>
    <n v="225.68"/>
  </r>
  <r>
    <n v="3"/>
    <x v="5"/>
    <n v="2026"/>
    <s v="كرم ترك 1قليوب 2 ورديةسعوديالقطاميةاتوبيس 28"/>
    <x v="37"/>
    <x v="37"/>
    <x v="33"/>
    <x v="4"/>
    <x v="8"/>
    <s v="اتوبيس 28"/>
    <n v="3959"/>
    <n v="1"/>
    <x v="47"/>
    <n v="118.77"/>
    <n v="3840.23"/>
    <m/>
    <m/>
    <m/>
    <n v="4200"/>
    <m/>
    <n v="-241"/>
    <n v="-359.77"/>
  </r>
  <r>
    <n v="3"/>
    <x v="5"/>
    <n v="2026"/>
    <s v="كرم ترك 2قليوب 2 ورديةسعوديمدينتي اتوبيس 28"/>
    <x v="39"/>
    <x v="39"/>
    <x v="33"/>
    <x v="4"/>
    <x v="9"/>
    <s v="اتوبيس 28"/>
    <n v="4634"/>
    <n v="1"/>
    <x v="49"/>
    <n v="139.01999999999998"/>
    <n v="4494.9799999999996"/>
    <m/>
    <m/>
    <m/>
    <n v="4150"/>
    <m/>
    <n v="484"/>
    <n v="344.98"/>
  </r>
  <r>
    <n v="3"/>
    <x v="5"/>
    <n v="2026"/>
    <s v="كرم ترك 3قليوب 1 ورديةسعوديمدينتي اتوبيس 28"/>
    <x v="40"/>
    <x v="40"/>
    <x v="4"/>
    <x v="4"/>
    <x v="9"/>
    <s v="اتوبيس 28"/>
    <n v="4634"/>
    <n v="1"/>
    <x v="50"/>
    <n v="139.01999999999998"/>
    <n v="4494.9799999999996"/>
    <m/>
    <m/>
    <m/>
    <n v="4000"/>
    <m/>
    <n v="634"/>
    <n v="494.98"/>
  </r>
  <r>
    <n v="3"/>
    <x v="5"/>
    <n v="2026"/>
    <s v="كرم ترك 4عدلي منصور شفتسعوديمدينتي اتوبيس 28"/>
    <x v="41"/>
    <x v="41"/>
    <x v="34"/>
    <x v="4"/>
    <x v="9"/>
    <s v="اتوبيس 28"/>
    <n v="741"/>
    <n v="1"/>
    <x v="33"/>
    <n v="22.23"/>
    <n v="718.77"/>
    <m/>
    <m/>
    <m/>
    <n v="500"/>
    <m/>
    <n v="241"/>
    <n v="218.77"/>
  </r>
  <r>
    <n v="3"/>
    <x v="5"/>
    <n v="2026"/>
    <s v="عماد النجار 4قليوب بيتوينسعوديمدينتي اتوبيس 28"/>
    <x v="42"/>
    <x v="42"/>
    <x v="35"/>
    <x v="4"/>
    <x v="9"/>
    <s v="اتوبيس 28"/>
    <n v="1482"/>
    <n v="1"/>
    <x v="16"/>
    <n v="44.46"/>
    <n v="1437.54"/>
    <m/>
    <m/>
    <m/>
    <n v="1400"/>
    <m/>
    <n v="82"/>
    <n v="37.54"/>
  </r>
  <r>
    <n v="3"/>
    <x v="5"/>
    <n v="2026"/>
    <s v="ممدوح كيلاني6المنيب 1 وردية سعوديمدينتي ميكروباص صيني"/>
    <x v="43"/>
    <x v="43"/>
    <x v="36"/>
    <x v="4"/>
    <x v="9"/>
    <s v="ميكروباص صيني"/>
    <n v="1482"/>
    <n v="1"/>
    <x v="51"/>
    <n v="44.46"/>
    <n v="1437.54"/>
    <m/>
    <m/>
    <m/>
    <n v="1350"/>
    <m/>
    <n v="132"/>
    <n v="87.539999999999992"/>
  </r>
  <r>
    <n v="3"/>
    <x v="5"/>
    <n v="2026"/>
    <s v="ممدوح كيلاني4المنيب 2 وردية سعوديمدينتي ميكروباص صيني"/>
    <x v="44"/>
    <x v="44"/>
    <x v="37"/>
    <x v="4"/>
    <x v="9"/>
    <s v="ميكروباص صيني"/>
    <n v="2965"/>
    <n v="1"/>
    <x v="52"/>
    <n v="88.95"/>
    <n v="2876.05"/>
    <m/>
    <m/>
    <m/>
    <n v="2600"/>
    <m/>
    <n v="365"/>
    <n v="276.05"/>
  </r>
  <r>
    <n v="3"/>
    <x v="5"/>
    <n v="2026"/>
    <s v="فرج 5حلوان 2 ورديةسعوديمدينتي اتوبيس 28"/>
    <x v="45"/>
    <x v="45"/>
    <x v="28"/>
    <x v="4"/>
    <x v="9"/>
    <s v="اتوبيس 28"/>
    <n v="4634"/>
    <n v="1"/>
    <x v="19"/>
    <n v="139.01999999999998"/>
    <n v="4494.9799999999996"/>
    <m/>
    <m/>
    <m/>
    <n v="4100"/>
    <m/>
    <n v="534"/>
    <n v="394.98"/>
  </r>
  <r>
    <n v="3"/>
    <x v="5"/>
    <n v="2026"/>
    <s v="سيد الحاويالحلميةسعوديمدينتي اتوبيس 28"/>
    <x v="46"/>
    <x v="46"/>
    <x v="38"/>
    <x v="4"/>
    <x v="9"/>
    <s v="اتوبيس 28"/>
    <n v="4634"/>
    <n v="1"/>
    <x v="7"/>
    <n v="139.01999999999998"/>
    <n v="4494.9799999999996"/>
    <m/>
    <m/>
    <m/>
    <n v="3750"/>
    <m/>
    <n v="884"/>
    <n v="744.98"/>
  </r>
  <r>
    <n v="3"/>
    <x v="5"/>
    <n v="2026"/>
    <s v="سيد الحاوي 2عدلي منصور سعوديمدينتي اتوبيس 28"/>
    <x v="51"/>
    <x v="52"/>
    <x v="42"/>
    <x v="4"/>
    <x v="9"/>
    <s v="اتوبيس 28"/>
    <n v="741"/>
    <n v="1"/>
    <x v="53"/>
    <n v="22.23"/>
    <n v="718.77"/>
    <m/>
    <m/>
    <m/>
    <n v="550"/>
    <m/>
    <n v="191"/>
    <n v="168.77"/>
  </r>
  <r>
    <n v="3"/>
    <x v="5"/>
    <n v="2026"/>
    <s v="محمد جمال إضافيالقناطر لوجستيكاابورواش إضافي"/>
    <x v="21"/>
    <x v="21"/>
    <x v="18"/>
    <x v="3"/>
    <x v="3"/>
    <s v="إضافي"/>
    <n v="1536"/>
    <n v="0.5"/>
    <x v="45"/>
    <n v="23.04"/>
    <n v="744.96"/>
    <m/>
    <m/>
    <m/>
    <n v="500"/>
    <m/>
    <n v="268"/>
    <n v="244.96"/>
  </r>
  <r>
    <n v="3"/>
    <x v="5"/>
    <n v="2026"/>
    <s v="حسام سعيد إضافيإضافيلوجستيكاإضافيإضافي"/>
    <x v="56"/>
    <x v="57"/>
    <x v="43"/>
    <x v="3"/>
    <x v="11"/>
    <s v="إضافي"/>
    <n v="1"/>
    <n v="1"/>
    <x v="37"/>
    <n v="0.03"/>
    <n v="0.97"/>
    <m/>
    <m/>
    <n v="1300"/>
    <n v="1300"/>
    <m/>
    <n v="1"/>
    <n v="0.97"/>
  </r>
  <r>
    <m/>
    <x v="1"/>
    <m/>
    <e v="#N/A"/>
    <x v="48"/>
    <x v="49"/>
    <x v="40"/>
    <x v="5"/>
    <x v="10"/>
    <n v="0"/>
    <n v="0"/>
    <m/>
    <x v="37"/>
    <n v="0"/>
    <n v="0"/>
    <m/>
    <m/>
    <m/>
    <n v="0"/>
    <m/>
    <n v="0"/>
    <n v="0"/>
  </r>
  <r>
    <n v="4"/>
    <x v="5"/>
    <n v="2026"/>
    <s v="مصطفي قليوبقليوب FIRST STARTم.نصر ميكروباص صيني"/>
    <x v="0"/>
    <x v="0"/>
    <x v="0"/>
    <x v="0"/>
    <x v="0"/>
    <s v="ميكروباص صيني"/>
    <n v="1250"/>
    <n v="1"/>
    <x v="35"/>
    <n v="37.5"/>
    <n v="1212.5"/>
    <m/>
    <m/>
    <m/>
    <n v="1200"/>
    <m/>
    <n v="50"/>
    <n v="12.5"/>
  </r>
  <r>
    <n v="4"/>
    <x v="5"/>
    <n v="2026"/>
    <s v="عمرو برعي الجراجFLITCH AND GRAINالتجمع ميكروباص صيني"/>
    <x v="2"/>
    <x v="2"/>
    <x v="2"/>
    <x v="1"/>
    <x v="1"/>
    <s v="ميكروباص صيني"/>
    <n v="1300"/>
    <n v="1"/>
    <x v="23"/>
    <n v="39"/>
    <n v="1261"/>
    <m/>
    <m/>
    <m/>
    <n v="1050"/>
    <m/>
    <n v="250"/>
    <n v="211"/>
  </r>
  <r>
    <n v="4"/>
    <x v="5"/>
    <n v="2026"/>
    <s v="مصطفي الف مسكنالف مسكن 3 ورديةنجمة هليوبوليسالتجمع اتوبيس 28"/>
    <x v="3"/>
    <x v="3"/>
    <x v="3"/>
    <x v="2"/>
    <x v="1"/>
    <s v="اتوبيس 28"/>
    <n v="4297"/>
    <n v="1"/>
    <x v="29"/>
    <n v="128.91"/>
    <n v="4168.09"/>
    <m/>
    <m/>
    <m/>
    <n v="3800"/>
    <m/>
    <n v="497"/>
    <n v="368.09000000000003"/>
  </r>
  <r>
    <n v="4"/>
    <x v="5"/>
    <n v="2026"/>
    <s v="ممدوح كيلاني1قليوب 3 وردية نجمة هليوبوليسالتجمع اتوبيس 28"/>
    <x v="5"/>
    <x v="5"/>
    <x v="5"/>
    <x v="2"/>
    <x v="1"/>
    <s v="اتوبيس 28"/>
    <n v="4297"/>
    <n v="1"/>
    <x v="55"/>
    <n v="128.91"/>
    <n v="4168.09"/>
    <m/>
    <m/>
    <m/>
    <n v="3900"/>
    <m/>
    <n v="397"/>
    <n v="268.09000000000003"/>
  </r>
  <r>
    <n v="4"/>
    <x v="5"/>
    <n v="2026"/>
    <s v="ممدوح كيلاني3المنيب 3وردية نجمة هليوبوليسالتجمع ميكروباص"/>
    <x v="52"/>
    <x v="53"/>
    <x v="6"/>
    <x v="2"/>
    <x v="1"/>
    <s v="ميكروباص"/>
    <n v="3600"/>
    <n v="1"/>
    <x v="56"/>
    <n v="108"/>
    <n v="3492"/>
    <m/>
    <m/>
    <m/>
    <n v="2700"/>
    <m/>
    <n v="900"/>
    <n v="792"/>
  </r>
  <r>
    <n v="4"/>
    <x v="5"/>
    <n v="2026"/>
    <s v="بكرقليوب 1 ورديةنجمة هليوبوليسالتجمع ميكروباص"/>
    <x v="58"/>
    <x v="59"/>
    <x v="4"/>
    <x v="2"/>
    <x v="1"/>
    <s v="ميكروباص"/>
    <n v="1400"/>
    <n v="1"/>
    <x v="35"/>
    <n v="42"/>
    <n v="1358"/>
    <m/>
    <m/>
    <m/>
    <n v="1200"/>
    <m/>
    <n v="200"/>
    <n v="158"/>
  </r>
  <r>
    <n v="4"/>
    <x v="5"/>
    <n v="2026"/>
    <s v="رجب سلامة 1المرج لوجستيكااكتوبر هاي اس "/>
    <x v="7"/>
    <x v="7"/>
    <x v="7"/>
    <x v="3"/>
    <x v="2"/>
    <s v="هاي اس "/>
    <n v="2195"/>
    <n v="1"/>
    <x v="22"/>
    <n v="65.849999999999994"/>
    <n v="2129.15"/>
    <m/>
    <m/>
    <m/>
    <n v="2000"/>
    <m/>
    <n v="195"/>
    <n v="129.15"/>
  </r>
  <r>
    <n v="4"/>
    <x v="5"/>
    <n v="2026"/>
    <s v="رجب سلامة 2 نكلا حضورلوجستيكااكتوبر هاي اس "/>
    <x v="11"/>
    <x v="11"/>
    <x v="10"/>
    <x v="3"/>
    <x v="2"/>
    <s v="هاي اس "/>
    <n v="1024"/>
    <n v="1"/>
    <x v="45"/>
    <n v="30.72"/>
    <n v="993.28"/>
    <m/>
    <m/>
    <m/>
    <n v="1000"/>
    <m/>
    <n v="24"/>
    <n v="-6.7199999999999989"/>
  </r>
  <r>
    <n v="4"/>
    <x v="5"/>
    <n v="2026"/>
    <s v="احمد السيدالمنيب 3وردية لوجستيكااكتوبر هاي اس "/>
    <x v="8"/>
    <x v="8"/>
    <x v="6"/>
    <x v="3"/>
    <x v="2"/>
    <s v="هاي اس "/>
    <n v="4831"/>
    <n v="1"/>
    <x v="50"/>
    <n v="144.93"/>
    <n v="4686.07"/>
    <m/>
    <m/>
    <m/>
    <n v="4000"/>
    <m/>
    <n v="831"/>
    <n v="686.06999999999994"/>
  </r>
  <r>
    <n v="4"/>
    <x v="5"/>
    <n v="2026"/>
    <s v="حسام سعيد1القناطر 3 ورديةلوجستيكااكتوبر هاي اس "/>
    <x v="9"/>
    <x v="9"/>
    <x v="8"/>
    <x v="3"/>
    <x v="2"/>
    <s v="هاي اس "/>
    <n v="4391"/>
    <n v="1"/>
    <x v="6"/>
    <n v="131.72999999999999"/>
    <n v="4259.2700000000004"/>
    <m/>
    <m/>
    <m/>
    <n v="3400"/>
    <m/>
    <n v="991"/>
    <n v="859.27"/>
  </r>
  <r>
    <n v="4"/>
    <x v="5"/>
    <n v="2026"/>
    <s v="حسام سعيد 2نكلا انصرافلوجستيكااكتوبر هاي اس "/>
    <x v="10"/>
    <x v="10"/>
    <x v="9"/>
    <x v="3"/>
    <x v="2"/>
    <s v="هاي اس "/>
    <n v="1024"/>
    <n v="1"/>
    <x v="18"/>
    <n v="30.72"/>
    <n v="993.28"/>
    <m/>
    <m/>
    <m/>
    <n v="900"/>
    <m/>
    <n v="124"/>
    <n v="93.28"/>
  </r>
  <r>
    <n v="4"/>
    <x v="5"/>
    <n v="2026"/>
    <s v="محمد رضا المنوفية لوجستيكااكتوبر هاي اس "/>
    <x v="13"/>
    <x v="13"/>
    <x v="12"/>
    <x v="3"/>
    <x v="2"/>
    <s v="هاي اس "/>
    <n v="2634"/>
    <n v="1"/>
    <x v="20"/>
    <n v="79.02"/>
    <n v="2554.98"/>
    <m/>
    <m/>
    <m/>
    <n v="2150"/>
    <m/>
    <n v="484"/>
    <n v="404.98"/>
  </r>
  <r>
    <n v="4"/>
    <x v="5"/>
    <n v="2026"/>
    <s v="مصطفي شكيويالجلاتمةلوجستيكااكتوبر كوستر "/>
    <x v="14"/>
    <x v="14"/>
    <x v="13"/>
    <x v="3"/>
    <x v="2"/>
    <s v="كوستر "/>
    <n v="3220"/>
    <n v="1"/>
    <x v="58"/>
    <n v="96.6"/>
    <n v="3123.4"/>
    <m/>
    <m/>
    <m/>
    <n v="2750"/>
    <m/>
    <n v="470"/>
    <n v="373.4"/>
  </r>
  <r>
    <n v="4"/>
    <x v="5"/>
    <n v="2026"/>
    <s v="وديع 1الفيوم 1لوجستيكااكتوبر هاي اس "/>
    <x v="16"/>
    <x v="16"/>
    <x v="15"/>
    <x v="3"/>
    <x v="2"/>
    <s v="هاي اس "/>
    <n v="2662"/>
    <n v="1"/>
    <x v="42"/>
    <n v="79.86"/>
    <n v="2582.14"/>
    <m/>
    <m/>
    <m/>
    <n v="2250"/>
    <m/>
    <n v="412"/>
    <n v="332.14"/>
  </r>
  <r>
    <n v="4"/>
    <x v="5"/>
    <n v="2026"/>
    <s v="وديع 2الفيوم 2لوجستيكااكتوبر هاي اس "/>
    <x v="17"/>
    <x v="17"/>
    <x v="16"/>
    <x v="3"/>
    <x v="2"/>
    <s v="هاي اس "/>
    <n v="2662"/>
    <n v="1"/>
    <x v="42"/>
    <n v="79.86"/>
    <n v="2582.14"/>
    <m/>
    <m/>
    <m/>
    <n v="2250"/>
    <m/>
    <n v="412"/>
    <n v="332.14"/>
  </r>
  <r>
    <n v="4"/>
    <x v="5"/>
    <n v="2026"/>
    <s v="احمد عويس المعادي لوجستيكاابورواش هاي اس "/>
    <x v="18"/>
    <x v="18"/>
    <x v="17"/>
    <x v="3"/>
    <x v="3"/>
    <s v="هاي اس "/>
    <n v="2049"/>
    <n v="1"/>
    <x v="59"/>
    <n v="61.47"/>
    <n v="1987.53"/>
    <m/>
    <m/>
    <m/>
    <n v="1650"/>
    <m/>
    <n v="399"/>
    <n v="337.53"/>
  </r>
  <r>
    <n v="4"/>
    <x v="5"/>
    <n v="2026"/>
    <s v="محمد جمال القناطر لوجستيكاابورواش سوزوكي"/>
    <x v="20"/>
    <x v="20"/>
    <x v="18"/>
    <x v="3"/>
    <x v="3"/>
    <s v="سوزوكي"/>
    <n v="1536"/>
    <n v="1"/>
    <x v="45"/>
    <n v="46.08"/>
    <n v="1489.92"/>
    <m/>
    <m/>
    <m/>
    <n v="1000"/>
    <m/>
    <n v="536"/>
    <n v="489.92"/>
  </r>
  <r>
    <n v="4"/>
    <x v="5"/>
    <n v="2026"/>
    <s v="محمد عزمي حدائق اكتوبر لوجستيكااكتوبر هاي اس "/>
    <x v="12"/>
    <x v="12"/>
    <x v="11"/>
    <x v="3"/>
    <x v="2"/>
    <s v="هاي اس "/>
    <n v="1903"/>
    <n v="1"/>
    <x v="57"/>
    <n v="57.089999999999996"/>
    <n v="1845.91"/>
    <m/>
    <m/>
    <m/>
    <n v="1600"/>
    <m/>
    <n v="303"/>
    <n v="245.91"/>
  </r>
  <r>
    <n v="4"/>
    <x v="5"/>
    <n v="2026"/>
    <s v="سعيد كمال م.نصر لوجستيكااكتوبر هاي اس "/>
    <x v="15"/>
    <x v="15"/>
    <x v="14"/>
    <x v="3"/>
    <x v="2"/>
    <s v="هاي اس "/>
    <n v="3367"/>
    <n v="1"/>
    <x v="52"/>
    <n v="101.00999999999999"/>
    <n v="3265.99"/>
    <m/>
    <m/>
    <m/>
    <n v="2600"/>
    <m/>
    <n v="767"/>
    <n v="665.99"/>
  </r>
  <r>
    <n v="4"/>
    <x v="5"/>
    <n v="2026"/>
    <s v="عماد النجار1المرج 2ورديةسعوديالمخاذناتوبيس 28"/>
    <x v="22"/>
    <x v="22"/>
    <x v="19"/>
    <x v="4"/>
    <x v="4"/>
    <s v="اتوبيس 28"/>
    <n v="4119"/>
    <n v="1"/>
    <x v="38"/>
    <n v="123.57"/>
    <n v="3995.43"/>
    <m/>
    <m/>
    <m/>
    <n v="4800"/>
    <m/>
    <n v="-681"/>
    <n v="-804.56999999999994"/>
  </r>
  <r>
    <n v="4"/>
    <x v="5"/>
    <n v="2026"/>
    <s v="عماد النجار2المؤسسة 2ورديةسعوديالمخاذناتوبيس 28"/>
    <x v="23"/>
    <x v="23"/>
    <x v="20"/>
    <x v="4"/>
    <x v="4"/>
    <s v="اتوبيس 28"/>
    <n v="3884"/>
    <n v="1"/>
    <x v="39"/>
    <n v="116.52"/>
    <n v="3767.48"/>
    <m/>
    <m/>
    <m/>
    <n v="4500"/>
    <m/>
    <n v="-616"/>
    <n v="-732.52"/>
  </r>
  <r>
    <n v="4"/>
    <x v="5"/>
    <n v="2026"/>
    <s v="طه1الدائري 1ورديةسعوديالمخاذناتوبيس 28"/>
    <x v="61"/>
    <x v="62"/>
    <x v="21"/>
    <x v="4"/>
    <x v="4"/>
    <s v="اتوبيس 28"/>
    <n v="2448"/>
    <n v="1"/>
    <x v="58"/>
    <n v="73.44"/>
    <n v="2374.56"/>
    <m/>
    <m/>
    <m/>
    <n v="2750"/>
    <m/>
    <n v="-302"/>
    <n v="-375.44"/>
  </r>
  <r>
    <n v="4"/>
    <x v="5"/>
    <n v="2026"/>
    <s v="عبد الرحمن1الهرم سعوديدريماتوبيس 28"/>
    <x v="25"/>
    <x v="25"/>
    <x v="22"/>
    <x v="4"/>
    <x v="5"/>
    <s v="اتوبيس 28"/>
    <n v="994"/>
    <n v="1"/>
    <x v="40"/>
    <n v="29.82"/>
    <n v="964.18"/>
    <m/>
    <m/>
    <m/>
    <n v="850"/>
    <m/>
    <n v="144"/>
    <n v="114.18"/>
  </r>
  <r>
    <n v="4"/>
    <x v="5"/>
    <n v="2026"/>
    <s v="عبد الرحمن2المؤسسةسعوديدريماتوبيس 28"/>
    <x v="26"/>
    <x v="26"/>
    <x v="23"/>
    <x v="4"/>
    <x v="5"/>
    <s v="اتوبيس 28"/>
    <n v="994"/>
    <n v="1"/>
    <x v="40"/>
    <n v="29.82"/>
    <n v="964.18"/>
    <m/>
    <m/>
    <m/>
    <n v="850"/>
    <m/>
    <n v="144"/>
    <n v="114.18"/>
  </r>
  <r>
    <n v="4"/>
    <x v="5"/>
    <n v="2026"/>
    <s v="فرج 1حلوانسعوديهايد باركاتوبيس 28"/>
    <x v="27"/>
    <x v="27"/>
    <x v="24"/>
    <x v="4"/>
    <x v="6"/>
    <s v="اتوبيس 28"/>
    <n v="4634"/>
    <n v="1"/>
    <x v="7"/>
    <n v="139.01999999999998"/>
    <n v="4494.9799999999996"/>
    <m/>
    <m/>
    <m/>
    <n v="3750"/>
    <m/>
    <n v="884"/>
    <n v="744.98"/>
  </r>
  <r>
    <n v="4"/>
    <x v="5"/>
    <n v="2026"/>
    <s v="فرج 6حلوان مبيتسعوديهايد باركاتوبيس 28"/>
    <x v="49"/>
    <x v="50"/>
    <x v="41"/>
    <x v="4"/>
    <x v="6"/>
    <s v="اتوبيس 28"/>
    <n v="1482"/>
    <n v="1"/>
    <x v="21"/>
    <n v="44.46"/>
    <n v="1437.54"/>
    <m/>
    <m/>
    <m/>
    <n v="750"/>
    <m/>
    <n v="732"/>
    <n v="687.54"/>
  </r>
  <r>
    <n v="4"/>
    <x v="5"/>
    <n v="2026"/>
    <s v="ممدوح كيلاني 3القومية سعوديهايد باركميكروباص صيني"/>
    <x v="28"/>
    <x v="28"/>
    <x v="25"/>
    <x v="4"/>
    <x v="6"/>
    <s v="ميكروباص صيني"/>
    <n v="2965"/>
    <n v="1"/>
    <x v="13"/>
    <n v="88.95"/>
    <n v="2876.05"/>
    <m/>
    <m/>
    <m/>
    <n v="2500"/>
    <m/>
    <n v="465"/>
    <n v="376.05"/>
  </r>
  <r>
    <n v="4"/>
    <x v="5"/>
    <n v="2026"/>
    <s v="محمد جمال طوسونالمنيبسعوديهايد باركاتوبيس 28"/>
    <x v="47"/>
    <x v="47"/>
    <x v="39"/>
    <x v="4"/>
    <x v="6"/>
    <s v="اتوبيس 28"/>
    <n v="4634"/>
    <n v="1"/>
    <x v="29"/>
    <n v="139.01999999999998"/>
    <n v="4494.9799999999996"/>
    <m/>
    <m/>
    <m/>
    <n v="3800"/>
    <m/>
    <n v="834"/>
    <n v="694.98"/>
  </r>
  <r>
    <n v="4"/>
    <x v="5"/>
    <n v="2026"/>
    <s v="مصطفي رشدي1المنيب 2 ورديةسعوديميفيداميكروباص صيني"/>
    <x v="29"/>
    <x v="29"/>
    <x v="26"/>
    <x v="4"/>
    <x v="7"/>
    <s v="ميكروباص صيني"/>
    <n v="2965"/>
    <n v="1"/>
    <x v="20"/>
    <n v="88.95"/>
    <n v="2876.05"/>
    <m/>
    <m/>
    <m/>
    <n v="2150"/>
    <m/>
    <n v="815"/>
    <n v="726.05"/>
  </r>
  <r>
    <n v="4"/>
    <x v="5"/>
    <n v="2026"/>
    <s v="فرج 2حلوان 2 ورديةسعوديميفيداميكروباص صيني"/>
    <x v="31"/>
    <x v="31"/>
    <x v="28"/>
    <x v="4"/>
    <x v="7"/>
    <s v="ميكروباص صيني"/>
    <n v="2965"/>
    <n v="1"/>
    <x v="42"/>
    <n v="88.95"/>
    <n v="2876.05"/>
    <m/>
    <m/>
    <m/>
    <n v="2250"/>
    <m/>
    <n v="715"/>
    <n v="626.04999999999995"/>
  </r>
  <r>
    <n v="4"/>
    <x v="5"/>
    <n v="2026"/>
    <s v="فرج 3حلوان 2 ورديةسعوديالقطاميةاتوبيس 28"/>
    <x v="32"/>
    <x v="32"/>
    <x v="28"/>
    <x v="4"/>
    <x v="8"/>
    <s v="اتوبيس 28"/>
    <n v="3415"/>
    <n v="1"/>
    <x v="6"/>
    <n v="102.45"/>
    <n v="3312.55"/>
    <m/>
    <m/>
    <m/>
    <n v="3400"/>
    <m/>
    <n v="15"/>
    <n v="-87.45"/>
  </r>
  <r>
    <n v="4"/>
    <x v="5"/>
    <n v="2026"/>
    <s v="فرج 4مايو ورديةسعوديالقطاميةميكروباص"/>
    <x v="33"/>
    <x v="33"/>
    <x v="29"/>
    <x v="4"/>
    <x v="8"/>
    <s v="ميكروباص"/>
    <n v="1222"/>
    <n v="1"/>
    <x v="43"/>
    <n v="36.659999999999997"/>
    <n v="1185.3399999999999"/>
    <m/>
    <m/>
    <m/>
    <n v="1180"/>
    <m/>
    <n v="42"/>
    <n v="5.3400000000000034"/>
  </r>
  <r>
    <n v="4"/>
    <x v="5"/>
    <n v="2026"/>
    <s v="مصطفي رشدي3المنيب5شفتسعوديالقطاميةاتوبيس 28"/>
    <x v="34"/>
    <x v="34"/>
    <x v="30"/>
    <x v="4"/>
    <x v="8"/>
    <s v="اتوبيس 28"/>
    <n v="2649"/>
    <n v="1"/>
    <x v="44"/>
    <n v="79.47"/>
    <n v="2569.5300000000002"/>
    <m/>
    <m/>
    <m/>
    <n v="2060"/>
    <m/>
    <n v="589"/>
    <n v="509.53"/>
  </r>
  <r>
    <n v="4"/>
    <x v="5"/>
    <n v="2026"/>
    <s v="مصطفي رشدي4المنيب Wصباحيةسعوديالقطاميةاتوبيس 28"/>
    <x v="35"/>
    <x v="35"/>
    <x v="31"/>
    <x v="4"/>
    <x v="8"/>
    <s v="اتوبيس 28"/>
    <n v="1059"/>
    <n v="1"/>
    <x v="45"/>
    <n v="31.77"/>
    <n v="1027.23"/>
    <m/>
    <m/>
    <m/>
    <n v="1000"/>
    <m/>
    <n v="59"/>
    <n v="27.23"/>
  </r>
  <r>
    <n v="4"/>
    <x v="5"/>
    <n v="2026"/>
    <s v="مصطفي رشدي5صقر 2 ورديةسعوديالقطاميةاتوبيس 28"/>
    <x v="36"/>
    <x v="36"/>
    <x v="32"/>
    <x v="4"/>
    <x v="8"/>
    <s v="اتوبيس 28"/>
    <n v="2120"/>
    <n v="1"/>
    <x v="46"/>
    <n v="63.599999999999994"/>
    <n v="2056.4"/>
    <m/>
    <m/>
    <m/>
    <n v="1780"/>
    <m/>
    <n v="340"/>
    <n v="276.39999999999998"/>
  </r>
  <r>
    <n v="4"/>
    <x v="5"/>
    <n v="2026"/>
    <s v="مصطفي رشدي6المنيب 2 ورديةسعوديالقطاميةاتوبيس 28"/>
    <x v="50"/>
    <x v="51"/>
    <x v="26"/>
    <x v="4"/>
    <x v="8"/>
    <s v="اتوبيس 28"/>
    <n v="3944"/>
    <n v="1"/>
    <x v="5"/>
    <n v="118.32"/>
    <n v="3825.68"/>
    <m/>
    <m/>
    <m/>
    <n v="3600"/>
    <m/>
    <n v="344"/>
    <n v="225.68"/>
  </r>
  <r>
    <n v="4"/>
    <x v="5"/>
    <n v="2026"/>
    <s v="كرم ترك 1قليوب 2 ورديةسعوديالقطاميةاتوبيس 28"/>
    <x v="37"/>
    <x v="37"/>
    <x v="33"/>
    <x v="4"/>
    <x v="8"/>
    <s v="اتوبيس 28"/>
    <n v="3959"/>
    <n v="1"/>
    <x v="47"/>
    <n v="118.77"/>
    <n v="3840.23"/>
    <m/>
    <m/>
    <m/>
    <n v="4200"/>
    <m/>
    <n v="-241"/>
    <n v="-359.77"/>
  </r>
  <r>
    <n v="4"/>
    <x v="5"/>
    <n v="2026"/>
    <s v="كرم ترك 2قليوب 2 ورديةسعوديمدينتي اتوبيس 28"/>
    <x v="39"/>
    <x v="39"/>
    <x v="33"/>
    <x v="4"/>
    <x v="9"/>
    <s v="اتوبيس 28"/>
    <n v="4634"/>
    <n v="1"/>
    <x v="49"/>
    <n v="139.01999999999998"/>
    <n v="4494.9799999999996"/>
    <m/>
    <m/>
    <m/>
    <n v="4150"/>
    <m/>
    <n v="484"/>
    <n v="344.98"/>
  </r>
  <r>
    <n v="4"/>
    <x v="5"/>
    <n v="2026"/>
    <s v="كرم ترك 3قليوب 1 ورديةسعوديمدينتي اتوبيس 28"/>
    <x v="40"/>
    <x v="40"/>
    <x v="4"/>
    <x v="4"/>
    <x v="9"/>
    <s v="اتوبيس 28"/>
    <n v="4634"/>
    <n v="1"/>
    <x v="50"/>
    <n v="139.01999999999998"/>
    <n v="4494.9799999999996"/>
    <m/>
    <m/>
    <m/>
    <n v="4000"/>
    <m/>
    <n v="634"/>
    <n v="494.98"/>
  </r>
  <r>
    <n v="4"/>
    <x v="5"/>
    <n v="2026"/>
    <s v="كرم ترك 4عدلي منصور شفتسعوديمدينتي اتوبيس 28"/>
    <x v="41"/>
    <x v="41"/>
    <x v="34"/>
    <x v="4"/>
    <x v="9"/>
    <s v="اتوبيس 28"/>
    <n v="741"/>
    <n v="1"/>
    <x v="33"/>
    <n v="22.23"/>
    <n v="718.77"/>
    <m/>
    <m/>
    <m/>
    <n v="500"/>
    <m/>
    <n v="241"/>
    <n v="218.77"/>
  </r>
  <r>
    <n v="4"/>
    <x v="5"/>
    <n v="2026"/>
    <s v="عماد النجار 4قليوب بيتوينسعوديمدينتي اتوبيس 28"/>
    <x v="42"/>
    <x v="42"/>
    <x v="35"/>
    <x v="4"/>
    <x v="9"/>
    <s v="اتوبيس 28"/>
    <n v="1482"/>
    <n v="1"/>
    <x v="16"/>
    <n v="44.46"/>
    <n v="1437.54"/>
    <m/>
    <m/>
    <m/>
    <n v="1400"/>
    <m/>
    <n v="82"/>
    <n v="37.54"/>
  </r>
  <r>
    <n v="4"/>
    <x v="5"/>
    <n v="2026"/>
    <s v="ممدوح كيلاني6المنيب 1 وردية سعوديمدينتي ميكروباص صيني"/>
    <x v="43"/>
    <x v="43"/>
    <x v="36"/>
    <x v="4"/>
    <x v="9"/>
    <s v="ميكروباص صيني"/>
    <n v="1482"/>
    <n v="1"/>
    <x v="51"/>
    <n v="44.46"/>
    <n v="1437.54"/>
    <m/>
    <m/>
    <m/>
    <n v="1350"/>
    <m/>
    <n v="132"/>
    <n v="87.539999999999992"/>
  </r>
  <r>
    <n v="4"/>
    <x v="5"/>
    <n v="2026"/>
    <s v="ممدوح كيلاني4المنيب 2 وردية سعوديمدينتي ميكروباص صيني"/>
    <x v="44"/>
    <x v="44"/>
    <x v="37"/>
    <x v="4"/>
    <x v="9"/>
    <s v="ميكروباص صيني"/>
    <n v="2965"/>
    <n v="1"/>
    <x v="52"/>
    <n v="88.95"/>
    <n v="2876.05"/>
    <m/>
    <m/>
    <m/>
    <n v="2600"/>
    <m/>
    <n v="365"/>
    <n v="276.05"/>
  </r>
  <r>
    <n v="4"/>
    <x v="5"/>
    <n v="2026"/>
    <s v="فرج 5حلوان 2 ورديةسعوديمدينتي اتوبيس 28"/>
    <x v="45"/>
    <x v="45"/>
    <x v="28"/>
    <x v="4"/>
    <x v="9"/>
    <s v="اتوبيس 28"/>
    <n v="4634"/>
    <n v="1"/>
    <x v="19"/>
    <n v="139.01999999999998"/>
    <n v="4494.9799999999996"/>
    <m/>
    <m/>
    <m/>
    <n v="4100"/>
    <m/>
    <n v="534"/>
    <n v="394.98"/>
  </r>
  <r>
    <n v="4"/>
    <x v="5"/>
    <n v="2026"/>
    <s v="سيد الحاويالحلميةسعوديمدينتي اتوبيس 28"/>
    <x v="46"/>
    <x v="46"/>
    <x v="38"/>
    <x v="4"/>
    <x v="9"/>
    <s v="اتوبيس 28"/>
    <n v="4634"/>
    <n v="1"/>
    <x v="7"/>
    <n v="139.01999999999998"/>
    <n v="4494.9799999999996"/>
    <m/>
    <m/>
    <m/>
    <n v="3750"/>
    <m/>
    <n v="884"/>
    <n v="744.98"/>
  </r>
  <r>
    <n v="4"/>
    <x v="5"/>
    <n v="2026"/>
    <s v="سيد الحاوي 2عدلي منصور سعوديمدينتي اتوبيس 28"/>
    <x v="51"/>
    <x v="52"/>
    <x v="42"/>
    <x v="4"/>
    <x v="9"/>
    <s v="اتوبيس 28"/>
    <n v="741"/>
    <n v="1"/>
    <x v="53"/>
    <n v="22.23"/>
    <n v="718.77"/>
    <m/>
    <m/>
    <m/>
    <n v="550"/>
    <m/>
    <n v="191"/>
    <n v="168.77"/>
  </r>
  <r>
    <n v="4"/>
    <x v="5"/>
    <n v="2026"/>
    <s v="احمد عويس اضافيالمعادي لوجستيكاابورواش إضافي"/>
    <x v="19"/>
    <x v="19"/>
    <x v="17"/>
    <x v="3"/>
    <x v="3"/>
    <s v="إضافي"/>
    <n v="2049"/>
    <n v="0.5"/>
    <x v="4"/>
    <n v="30.734999999999999"/>
    <n v="993.76499999999999"/>
    <m/>
    <m/>
    <m/>
    <n v="900"/>
    <s v="سهرة منيب"/>
    <n v="124.5"/>
    <n v="93.765000000000001"/>
  </r>
  <r>
    <m/>
    <x v="1"/>
    <m/>
    <e v="#N/A"/>
    <x v="48"/>
    <x v="49"/>
    <x v="40"/>
    <x v="5"/>
    <x v="10"/>
    <n v="0"/>
    <n v="0"/>
    <m/>
    <x v="37"/>
    <n v="0"/>
    <n v="0"/>
    <m/>
    <m/>
    <m/>
    <n v="0"/>
    <m/>
    <n v="0"/>
    <n v="0"/>
  </r>
  <r>
    <n v="5"/>
    <x v="5"/>
    <n v="2026"/>
    <s v="مصطفي الف مسكنالف مسكن 3 ورديةنجمة هليوبوليسالتجمع اتوبيس 28"/>
    <x v="3"/>
    <x v="3"/>
    <x v="3"/>
    <x v="2"/>
    <x v="1"/>
    <s v="اتوبيس 28"/>
    <n v="4297"/>
    <n v="1"/>
    <x v="29"/>
    <n v="128.91"/>
    <n v="4168.09"/>
    <m/>
    <m/>
    <m/>
    <n v="3800"/>
    <m/>
    <n v="497"/>
    <n v="368.09000000000003"/>
  </r>
  <r>
    <n v="5"/>
    <x v="5"/>
    <n v="2026"/>
    <s v="ممدوح كيلاني1قليوب 3 وردية نجمة هليوبوليسالتجمع اتوبيس 28"/>
    <x v="5"/>
    <x v="5"/>
    <x v="5"/>
    <x v="2"/>
    <x v="1"/>
    <s v="اتوبيس 28"/>
    <n v="4297"/>
    <n v="1"/>
    <x v="55"/>
    <n v="128.91"/>
    <n v="4168.09"/>
    <m/>
    <m/>
    <m/>
    <n v="3900"/>
    <m/>
    <n v="397"/>
    <n v="268.09000000000003"/>
  </r>
  <r>
    <n v="5"/>
    <x v="5"/>
    <n v="2026"/>
    <s v="ممدوح كيلاني3المنيب 3وردية نجمة هليوبوليسالتجمع ميكروباص"/>
    <x v="52"/>
    <x v="53"/>
    <x v="6"/>
    <x v="2"/>
    <x v="1"/>
    <s v="ميكروباص"/>
    <n v="3600"/>
    <n v="1"/>
    <x v="56"/>
    <n v="108"/>
    <n v="3492"/>
    <m/>
    <m/>
    <m/>
    <n v="2700"/>
    <m/>
    <n v="900"/>
    <n v="792"/>
  </r>
  <r>
    <n v="5"/>
    <x v="5"/>
    <n v="2026"/>
    <s v="بكرقليوب 1 ورديةنجمة هليوبوليسالتجمع ميكروباص"/>
    <x v="58"/>
    <x v="59"/>
    <x v="4"/>
    <x v="2"/>
    <x v="1"/>
    <s v="ميكروباص"/>
    <n v="1400"/>
    <n v="1"/>
    <x v="35"/>
    <n v="42"/>
    <n v="1358"/>
    <m/>
    <m/>
    <m/>
    <n v="1200"/>
    <m/>
    <n v="200"/>
    <n v="158"/>
  </r>
  <r>
    <n v="5"/>
    <x v="5"/>
    <n v="2026"/>
    <s v="عبد الرحمن1الهرم سعوديدريماتوبيس 28"/>
    <x v="25"/>
    <x v="25"/>
    <x v="22"/>
    <x v="4"/>
    <x v="5"/>
    <s v="اتوبيس 28"/>
    <n v="994"/>
    <n v="1"/>
    <x v="40"/>
    <n v="29.82"/>
    <n v="964.18"/>
    <m/>
    <m/>
    <m/>
    <n v="850"/>
    <m/>
    <n v="144"/>
    <n v="114.18"/>
  </r>
  <r>
    <n v="5"/>
    <x v="5"/>
    <n v="2026"/>
    <s v="عبد الرحمن2المؤسسةسعوديدريماتوبيس 28"/>
    <x v="26"/>
    <x v="26"/>
    <x v="23"/>
    <x v="4"/>
    <x v="5"/>
    <s v="اتوبيس 28"/>
    <n v="994"/>
    <n v="1"/>
    <x v="40"/>
    <n v="29.82"/>
    <n v="964.18"/>
    <m/>
    <m/>
    <m/>
    <n v="850"/>
    <m/>
    <n v="144"/>
    <n v="114.18"/>
  </r>
  <r>
    <n v="5"/>
    <x v="5"/>
    <n v="2026"/>
    <s v="فرج 1حلوانسعوديهايد باركاتوبيس 28"/>
    <x v="27"/>
    <x v="27"/>
    <x v="24"/>
    <x v="4"/>
    <x v="6"/>
    <s v="اتوبيس 28"/>
    <n v="4634"/>
    <n v="1"/>
    <x v="7"/>
    <n v="139.01999999999998"/>
    <n v="4494.9799999999996"/>
    <m/>
    <m/>
    <m/>
    <n v="3750"/>
    <m/>
    <n v="884"/>
    <n v="744.98"/>
  </r>
  <r>
    <n v="5"/>
    <x v="5"/>
    <n v="2026"/>
    <s v="فرج 6حلوان مبيتسعوديهايد باركاتوبيس 28"/>
    <x v="49"/>
    <x v="50"/>
    <x v="41"/>
    <x v="4"/>
    <x v="6"/>
    <s v="اتوبيس 28"/>
    <n v="1482"/>
    <n v="1"/>
    <x v="21"/>
    <n v="44.46"/>
    <n v="1437.54"/>
    <m/>
    <m/>
    <m/>
    <n v="750"/>
    <m/>
    <n v="732"/>
    <n v="687.54"/>
  </r>
  <r>
    <n v="5"/>
    <x v="5"/>
    <n v="2026"/>
    <s v="ممدوح كيلاني 3القومية سعوديهايد باركميكروباص صيني"/>
    <x v="28"/>
    <x v="28"/>
    <x v="25"/>
    <x v="4"/>
    <x v="6"/>
    <s v="ميكروباص صيني"/>
    <n v="2965"/>
    <n v="1"/>
    <x v="13"/>
    <n v="88.95"/>
    <n v="2876.05"/>
    <m/>
    <m/>
    <m/>
    <n v="2500"/>
    <m/>
    <n v="465"/>
    <n v="376.05"/>
  </r>
  <r>
    <n v="5"/>
    <x v="5"/>
    <n v="2026"/>
    <s v="محمد جمال طوسونالمنيبسعوديهايد باركاتوبيس 28"/>
    <x v="47"/>
    <x v="47"/>
    <x v="39"/>
    <x v="4"/>
    <x v="6"/>
    <s v="اتوبيس 28"/>
    <n v="4634"/>
    <n v="1"/>
    <x v="29"/>
    <n v="139.01999999999998"/>
    <n v="4494.9799999999996"/>
    <m/>
    <m/>
    <m/>
    <n v="3800"/>
    <m/>
    <n v="834"/>
    <n v="694.98"/>
  </r>
  <r>
    <n v="5"/>
    <x v="5"/>
    <n v="2026"/>
    <s v="مصطفي رشدي1المنيب 2 ورديةسعوديميفيداميكروباص صيني"/>
    <x v="29"/>
    <x v="29"/>
    <x v="26"/>
    <x v="4"/>
    <x v="7"/>
    <s v="ميكروباص صيني"/>
    <n v="2965"/>
    <n v="1"/>
    <x v="20"/>
    <n v="88.95"/>
    <n v="2876.05"/>
    <m/>
    <m/>
    <m/>
    <n v="2150"/>
    <m/>
    <n v="815"/>
    <n v="726.05"/>
  </r>
  <r>
    <n v="5"/>
    <x v="5"/>
    <n v="2026"/>
    <s v="فرج 2حلوان 2 ورديةسعوديميفيداميكروباص صيني"/>
    <x v="31"/>
    <x v="31"/>
    <x v="28"/>
    <x v="4"/>
    <x v="7"/>
    <s v="ميكروباص صيني"/>
    <n v="2965"/>
    <n v="1"/>
    <x v="42"/>
    <n v="88.95"/>
    <n v="2876.05"/>
    <m/>
    <m/>
    <m/>
    <n v="2250"/>
    <m/>
    <n v="715"/>
    <n v="626.04999999999995"/>
  </r>
  <r>
    <n v="5"/>
    <x v="5"/>
    <n v="2026"/>
    <s v="فرج 3حلوان 2 ورديةسعوديالقطاميةاتوبيس 28"/>
    <x v="32"/>
    <x v="32"/>
    <x v="28"/>
    <x v="4"/>
    <x v="8"/>
    <s v="اتوبيس 28"/>
    <n v="3415"/>
    <n v="1"/>
    <x v="6"/>
    <n v="102.45"/>
    <n v="3312.55"/>
    <m/>
    <m/>
    <m/>
    <n v="3400"/>
    <m/>
    <n v="15"/>
    <n v="-87.45"/>
  </r>
  <r>
    <n v="5"/>
    <x v="5"/>
    <n v="2026"/>
    <s v="فرج 4مايو ورديةسعوديالقطاميةميكروباص"/>
    <x v="33"/>
    <x v="33"/>
    <x v="29"/>
    <x v="4"/>
    <x v="8"/>
    <s v="ميكروباص"/>
    <n v="1222"/>
    <n v="1"/>
    <x v="43"/>
    <n v="36.659999999999997"/>
    <n v="1185.3399999999999"/>
    <m/>
    <m/>
    <m/>
    <n v="1180"/>
    <m/>
    <n v="42"/>
    <n v="5.3400000000000034"/>
  </r>
  <r>
    <n v="5"/>
    <x v="5"/>
    <n v="2026"/>
    <s v="مصطفي رشدي3المنيب5شفتسعوديالقطاميةاتوبيس 28"/>
    <x v="34"/>
    <x v="34"/>
    <x v="30"/>
    <x v="4"/>
    <x v="8"/>
    <s v="اتوبيس 28"/>
    <n v="2649"/>
    <n v="1"/>
    <x v="44"/>
    <n v="79.47"/>
    <n v="2569.5300000000002"/>
    <m/>
    <m/>
    <m/>
    <n v="2060"/>
    <m/>
    <n v="589"/>
    <n v="509.53"/>
  </r>
  <r>
    <n v="5"/>
    <x v="5"/>
    <n v="2026"/>
    <s v="مصطفي رشدي4المنيب Wصباحيةسعوديالقطاميةاتوبيس 28"/>
    <x v="35"/>
    <x v="35"/>
    <x v="31"/>
    <x v="4"/>
    <x v="8"/>
    <s v="اتوبيس 28"/>
    <n v="1059"/>
    <n v="1"/>
    <x v="45"/>
    <n v="31.77"/>
    <n v="1027.23"/>
    <m/>
    <m/>
    <m/>
    <n v="1000"/>
    <m/>
    <n v="59"/>
    <n v="27.23"/>
  </r>
  <r>
    <n v="5"/>
    <x v="5"/>
    <n v="2026"/>
    <s v="مصطفي رشدي5صقر 2 ورديةسعوديالقطاميةاتوبيس 28"/>
    <x v="36"/>
    <x v="36"/>
    <x v="32"/>
    <x v="4"/>
    <x v="8"/>
    <s v="اتوبيس 28"/>
    <n v="2120"/>
    <n v="1"/>
    <x v="46"/>
    <n v="63.599999999999994"/>
    <n v="2056.4"/>
    <m/>
    <m/>
    <m/>
    <n v="1780"/>
    <m/>
    <n v="340"/>
    <n v="276.39999999999998"/>
  </r>
  <r>
    <n v="5"/>
    <x v="5"/>
    <n v="2026"/>
    <s v="مصطفي رشدي6المنيب 2 ورديةسعوديالقطاميةاتوبيس 28"/>
    <x v="50"/>
    <x v="51"/>
    <x v="26"/>
    <x v="4"/>
    <x v="8"/>
    <s v="اتوبيس 28"/>
    <n v="3944"/>
    <n v="1"/>
    <x v="5"/>
    <n v="118.32"/>
    <n v="3825.68"/>
    <m/>
    <m/>
    <m/>
    <n v="3600"/>
    <m/>
    <n v="344"/>
    <n v="225.68"/>
  </r>
  <r>
    <n v="5"/>
    <x v="5"/>
    <n v="2026"/>
    <s v="كرم ترك 1قليوب 2 ورديةسعوديالقطاميةاتوبيس 28"/>
    <x v="37"/>
    <x v="37"/>
    <x v="33"/>
    <x v="4"/>
    <x v="8"/>
    <s v="اتوبيس 28"/>
    <n v="3959"/>
    <n v="1"/>
    <x v="47"/>
    <n v="118.77"/>
    <n v="3840.23"/>
    <m/>
    <m/>
    <m/>
    <n v="4200"/>
    <m/>
    <n v="-241"/>
    <n v="-359.77"/>
  </r>
  <r>
    <n v="5"/>
    <x v="5"/>
    <n v="2026"/>
    <s v="كرم ترك 2قليوب 2 ورديةسعوديمدينتي اتوبيس 28"/>
    <x v="39"/>
    <x v="39"/>
    <x v="33"/>
    <x v="4"/>
    <x v="9"/>
    <s v="اتوبيس 28"/>
    <n v="4634"/>
    <n v="1"/>
    <x v="49"/>
    <n v="139.01999999999998"/>
    <n v="4494.9799999999996"/>
    <m/>
    <m/>
    <m/>
    <n v="4150"/>
    <m/>
    <n v="484"/>
    <n v="344.98"/>
  </r>
  <r>
    <n v="5"/>
    <x v="5"/>
    <n v="2026"/>
    <s v="كرم ترك 3قليوب 1 ورديةسعوديمدينتي اتوبيس 28"/>
    <x v="40"/>
    <x v="40"/>
    <x v="4"/>
    <x v="4"/>
    <x v="9"/>
    <s v="اتوبيس 28"/>
    <n v="4634"/>
    <n v="1"/>
    <x v="50"/>
    <n v="139.01999999999998"/>
    <n v="4494.9799999999996"/>
    <m/>
    <m/>
    <m/>
    <n v="4000"/>
    <m/>
    <n v="634"/>
    <n v="494.98"/>
  </r>
  <r>
    <n v="5"/>
    <x v="5"/>
    <n v="2026"/>
    <s v="كرم ترك 4عدلي منصور شفتسعوديمدينتي اتوبيس 28"/>
    <x v="41"/>
    <x v="41"/>
    <x v="34"/>
    <x v="4"/>
    <x v="9"/>
    <s v="اتوبيس 28"/>
    <n v="741"/>
    <n v="1"/>
    <x v="33"/>
    <n v="22.23"/>
    <n v="718.77"/>
    <m/>
    <m/>
    <m/>
    <n v="500"/>
    <m/>
    <n v="241"/>
    <n v="218.77"/>
  </r>
  <r>
    <n v="5"/>
    <x v="5"/>
    <n v="2026"/>
    <s v="عماد النجار 4قليوب بيتوينسعوديمدينتي اتوبيس 28"/>
    <x v="42"/>
    <x v="42"/>
    <x v="35"/>
    <x v="4"/>
    <x v="9"/>
    <s v="اتوبيس 28"/>
    <n v="1482"/>
    <n v="1"/>
    <x v="16"/>
    <n v="44.46"/>
    <n v="1437.54"/>
    <m/>
    <m/>
    <m/>
    <n v="1400"/>
    <m/>
    <n v="82"/>
    <n v="37.54"/>
  </r>
  <r>
    <n v="5"/>
    <x v="5"/>
    <n v="2026"/>
    <s v="ممدوح كيلاني6المنيب 1 وردية سعوديمدينتي ميكروباص صيني"/>
    <x v="43"/>
    <x v="43"/>
    <x v="36"/>
    <x v="4"/>
    <x v="9"/>
    <s v="ميكروباص صيني"/>
    <n v="1482"/>
    <n v="1"/>
    <x v="51"/>
    <n v="44.46"/>
    <n v="1437.54"/>
    <m/>
    <m/>
    <m/>
    <n v="1350"/>
    <m/>
    <n v="132"/>
    <n v="87.539999999999992"/>
  </r>
  <r>
    <n v="5"/>
    <x v="5"/>
    <n v="2026"/>
    <s v="ممدوح كيلاني4المنيب 2 وردية سعوديمدينتي ميكروباص صيني"/>
    <x v="44"/>
    <x v="44"/>
    <x v="37"/>
    <x v="4"/>
    <x v="9"/>
    <s v="ميكروباص صيني"/>
    <n v="2965"/>
    <n v="1"/>
    <x v="52"/>
    <n v="88.95"/>
    <n v="2876.05"/>
    <m/>
    <m/>
    <m/>
    <n v="2600"/>
    <m/>
    <n v="365"/>
    <n v="276.05"/>
  </r>
  <r>
    <n v="5"/>
    <x v="5"/>
    <n v="2026"/>
    <s v="فرج 5حلوان 2 ورديةسعوديمدينتي اتوبيس 28"/>
    <x v="45"/>
    <x v="45"/>
    <x v="28"/>
    <x v="4"/>
    <x v="9"/>
    <s v="اتوبيس 28"/>
    <n v="4634"/>
    <n v="1"/>
    <x v="19"/>
    <n v="139.01999999999998"/>
    <n v="4494.9799999999996"/>
    <m/>
    <m/>
    <m/>
    <n v="4100"/>
    <m/>
    <n v="534"/>
    <n v="394.98"/>
  </r>
  <r>
    <n v="5"/>
    <x v="5"/>
    <n v="2026"/>
    <s v="سيد الحاويالحلميةسعوديمدينتي اتوبيس 28"/>
    <x v="46"/>
    <x v="46"/>
    <x v="38"/>
    <x v="4"/>
    <x v="9"/>
    <s v="اتوبيس 28"/>
    <n v="4634"/>
    <n v="1"/>
    <x v="7"/>
    <n v="139.01999999999998"/>
    <n v="4494.9799999999996"/>
    <m/>
    <m/>
    <m/>
    <n v="3750"/>
    <m/>
    <n v="884"/>
    <n v="744.98"/>
  </r>
  <r>
    <n v="5"/>
    <x v="5"/>
    <n v="2026"/>
    <s v="سيد الحاوي 2عدلي منصور سعوديمدينتي اتوبيس 28"/>
    <x v="51"/>
    <x v="52"/>
    <x v="42"/>
    <x v="4"/>
    <x v="9"/>
    <s v="اتوبيس 28"/>
    <n v="741"/>
    <n v="1"/>
    <x v="53"/>
    <n v="22.23"/>
    <n v="718.77"/>
    <m/>
    <m/>
    <m/>
    <n v="550"/>
    <m/>
    <n v="191"/>
    <n v="168.77"/>
  </r>
  <r>
    <n v="5"/>
    <x v="5"/>
    <n v="2026"/>
    <s v="احمد عويس اضافيالمعادي لوجستيكاابورواش إضافي"/>
    <x v="19"/>
    <x v="19"/>
    <x v="17"/>
    <x v="3"/>
    <x v="3"/>
    <s v="إضافي"/>
    <n v="2049"/>
    <n v="1"/>
    <x v="4"/>
    <n v="61.47"/>
    <n v="1987.53"/>
    <m/>
    <m/>
    <m/>
    <n v="1800"/>
    <m/>
    <n v="249"/>
    <n v="187.53"/>
  </r>
  <r>
    <n v="5"/>
    <x v="5"/>
    <n v="2026"/>
    <s v="محمد جمال إضافيالقناطر لوجستيكاابورواش إضافي"/>
    <x v="21"/>
    <x v="21"/>
    <x v="18"/>
    <x v="3"/>
    <x v="3"/>
    <s v="إضافي"/>
    <n v="1536"/>
    <n v="1"/>
    <x v="45"/>
    <n v="46.08"/>
    <n v="1489.92"/>
    <m/>
    <m/>
    <m/>
    <n v="1000"/>
    <m/>
    <n v="536"/>
    <n v="489.92"/>
  </r>
  <r>
    <n v="5"/>
    <x v="5"/>
    <n v="2026"/>
    <s v="حسام سعيد إضافيإضافيلوجستيكاإضافيإضافي"/>
    <x v="56"/>
    <x v="57"/>
    <x v="43"/>
    <x v="3"/>
    <x v="11"/>
    <s v="إضافي"/>
    <n v="1"/>
    <n v="1"/>
    <x v="37"/>
    <n v="0.03"/>
    <n v="0.97"/>
    <m/>
    <m/>
    <n v="2600"/>
    <n v="2600"/>
    <s v="2وردية مرج"/>
    <n v="1"/>
    <n v="0.97"/>
  </r>
  <r>
    <n v="5"/>
    <x v="5"/>
    <n v="2026"/>
    <s v="حسام سعيد إضافيإضافيلوجستيكاإضافيإضافي"/>
    <x v="56"/>
    <x v="57"/>
    <x v="43"/>
    <x v="3"/>
    <x v="11"/>
    <s v="إضافي"/>
    <n v="1"/>
    <n v="1"/>
    <x v="37"/>
    <n v="0.03"/>
    <n v="0.97"/>
    <m/>
    <m/>
    <n v="2200"/>
    <n v="2200"/>
    <s v="وردية مرج"/>
    <n v="1"/>
    <n v="0.97"/>
  </r>
  <r>
    <n v="5"/>
    <x v="5"/>
    <n v="2026"/>
    <s v="حسام سعيد إضافيإضافيلوجستيكاإضافيإضافي"/>
    <x v="56"/>
    <x v="57"/>
    <x v="43"/>
    <x v="3"/>
    <x v="11"/>
    <s v="إضافي"/>
    <n v="1"/>
    <n v="1"/>
    <x v="37"/>
    <n v="0.03"/>
    <n v="0.97"/>
    <m/>
    <m/>
    <n v="2200"/>
    <n v="2200"/>
    <s v="وردية قليوب"/>
    <n v="1"/>
    <n v="0.97"/>
  </r>
  <r>
    <n v="5"/>
    <x v="5"/>
    <n v="2026"/>
    <s v="حسام سعيد إضافيإضافيلوجستيكاإضافيإضافي"/>
    <x v="56"/>
    <x v="57"/>
    <x v="43"/>
    <x v="3"/>
    <x v="11"/>
    <s v="إضافي"/>
    <n v="1"/>
    <n v="1"/>
    <x v="37"/>
    <n v="0.03"/>
    <n v="0.97"/>
    <m/>
    <m/>
    <n v="3500"/>
    <n v="3500"/>
    <s v="1.5 وردية قناطر"/>
    <n v="1"/>
    <n v="0.97"/>
  </r>
  <r>
    <n v="5"/>
    <x v="5"/>
    <n v="2026"/>
    <s v="احمد السيد إضافيإضافيلوجستيكاإضافيإضافي"/>
    <x v="57"/>
    <x v="58"/>
    <x v="43"/>
    <x v="3"/>
    <x v="11"/>
    <s v="إضافي"/>
    <n v="1"/>
    <n v="1"/>
    <x v="37"/>
    <n v="0.03"/>
    <n v="0.97"/>
    <m/>
    <m/>
    <n v="2700"/>
    <n v="2700"/>
    <s v="وردية منيب"/>
    <n v="1"/>
    <n v="0.97"/>
  </r>
  <r>
    <n v="5"/>
    <x v="5"/>
    <n v="2026"/>
    <s v="محمد رضا إضافيإضافيلوجستيكاإضافيإضافي"/>
    <x v="63"/>
    <x v="64"/>
    <x v="43"/>
    <x v="3"/>
    <x v="11"/>
    <s v="إضافي"/>
    <n v="1"/>
    <n v="1"/>
    <x v="37"/>
    <n v="0.03"/>
    <n v="0.97"/>
    <m/>
    <m/>
    <n v="2000"/>
    <n v="2000"/>
    <s v="وردية جلاتمة"/>
    <n v="1"/>
    <n v="0.97"/>
  </r>
  <r>
    <m/>
    <x v="1"/>
    <m/>
    <e v="#N/A"/>
    <x v="48"/>
    <x v="49"/>
    <x v="40"/>
    <x v="5"/>
    <x v="10"/>
    <n v="0"/>
    <n v="0"/>
    <m/>
    <x v="37"/>
    <n v="0"/>
    <n v="0"/>
    <m/>
    <m/>
    <m/>
    <n v="0"/>
    <m/>
    <n v="0"/>
    <n v="0"/>
  </r>
  <r>
    <n v="6"/>
    <x v="5"/>
    <n v="2026"/>
    <s v="مصطفي قليوبقليوب FIRST STARTم.نصر ميكروباص صيني"/>
    <x v="0"/>
    <x v="0"/>
    <x v="0"/>
    <x v="0"/>
    <x v="0"/>
    <s v="ميكروباص صيني"/>
    <n v="1250"/>
    <n v="1"/>
    <x v="35"/>
    <n v="37.5"/>
    <n v="1212.5"/>
    <m/>
    <m/>
    <m/>
    <n v="1200"/>
    <m/>
    <n v="50"/>
    <n v="12.5"/>
  </r>
  <r>
    <n v="6"/>
    <x v="5"/>
    <n v="2026"/>
    <s v="عمرو برعي الجراجFLITCH AND GRAINالتجمع ميكروباص صيني"/>
    <x v="2"/>
    <x v="2"/>
    <x v="2"/>
    <x v="1"/>
    <x v="1"/>
    <s v="ميكروباص صيني"/>
    <n v="1300"/>
    <n v="1"/>
    <x v="23"/>
    <n v="39"/>
    <n v="1261"/>
    <m/>
    <m/>
    <m/>
    <n v="1050"/>
    <m/>
    <n v="250"/>
    <n v="211"/>
  </r>
  <r>
    <n v="6"/>
    <x v="5"/>
    <n v="2026"/>
    <s v="مصطفي الف مسكنالف مسكن 3 ورديةنجمة هليوبوليسالتجمع اتوبيس 28"/>
    <x v="3"/>
    <x v="3"/>
    <x v="3"/>
    <x v="2"/>
    <x v="1"/>
    <s v="اتوبيس 28"/>
    <n v="4297"/>
    <n v="1"/>
    <x v="29"/>
    <n v="128.91"/>
    <n v="4168.09"/>
    <m/>
    <m/>
    <m/>
    <n v="3800"/>
    <m/>
    <n v="497"/>
    <n v="368.09000000000003"/>
  </r>
  <r>
    <n v="6"/>
    <x v="5"/>
    <n v="2026"/>
    <s v="ممدوح كيلاني1قليوب 3 وردية نجمة هليوبوليسالتجمع اتوبيس 28"/>
    <x v="5"/>
    <x v="5"/>
    <x v="5"/>
    <x v="2"/>
    <x v="1"/>
    <s v="اتوبيس 28"/>
    <n v="4297"/>
    <n v="1"/>
    <x v="55"/>
    <n v="128.91"/>
    <n v="4168.09"/>
    <m/>
    <m/>
    <m/>
    <n v="3900"/>
    <m/>
    <n v="397"/>
    <n v="268.09000000000003"/>
  </r>
  <r>
    <n v="6"/>
    <x v="5"/>
    <n v="2026"/>
    <s v="ممدوح كيلاني3المنيب 3وردية نجمة هليوبوليسالتجمع ميكروباص"/>
    <x v="52"/>
    <x v="53"/>
    <x v="6"/>
    <x v="2"/>
    <x v="1"/>
    <s v="ميكروباص"/>
    <n v="3600"/>
    <n v="1"/>
    <x v="56"/>
    <n v="108"/>
    <n v="3492"/>
    <m/>
    <m/>
    <m/>
    <n v="2700"/>
    <m/>
    <n v="900"/>
    <n v="792"/>
  </r>
  <r>
    <n v="6"/>
    <x v="5"/>
    <n v="2026"/>
    <s v="بكرقليوب 1 ورديةنجمة هليوبوليسالتجمع ميكروباص"/>
    <x v="58"/>
    <x v="59"/>
    <x v="4"/>
    <x v="2"/>
    <x v="1"/>
    <s v="ميكروباص"/>
    <n v="1400"/>
    <n v="1"/>
    <x v="35"/>
    <n v="42"/>
    <n v="1358"/>
    <m/>
    <m/>
    <m/>
    <n v="1200"/>
    <m/>
    <n v="200"/>
    <n v="158"/>
  </r>
  <r>
    <n v="6"/>
    <x v="5"/>
    <n v="2026"/>
    <s v="رجب سلامة 1المرج لوجستيكااكتوبر هاي اس "/>
    <x v="7"/>
    <x v="7"/>
    <x v="7"/>
    <x v="3"/>
    <x v="2"/>
    <s v="هاي اس "/>
    <n v="2195"/>
    <n v="1"/>
    <x v="22"/>
    <n v="65.849999999999994"/>
    <n v="2129.15"/>
    <m/>
    <m/>
    <m/>
    <n v="2000"/>
    <m/>
    <n v="195"/>
    <n v="129.15"/>
  </r>
  <r>
    <n v="6"/>
    <x v="5"/>
    <n v="2026"/>
    <s v="رجب سلامة 2 نكلا حضورلوجستيكااكتوبر هاي اس "/>
    <x v="11"/>
    <x v="11"/>
    <x v="10"/>
    <x v="3"/>
    <x v="2"/>
    <s v="هاي اس "/>
    <n v="1024"/>
    <n v="1"/>
    <x v="45"/>
    <n v="30.72"/>
    <n v="993.28"/>
    <m/>
    <m/>
    <m/>
    <n v="1000"/>
    <m/>
    <n v="24"/>
    <n v="-6.7199999999999989"/>
  </r>
  <r>
    <n v="6"/>
    <x v="5"/>
    <n v="2026"/>
    <s v="احمد السيدالمنيب 3وردية لوجستيكااكتوبر هاي اس "/>
    <x v="8"/>
    <x v="8"/>
    <x v="6"/>
    <x v="3"/>
    <x v="2"/>
    <s v="هاي اس "/>
    <n v="4831"/>
    <n v="1"/>
    <x v="50"/>
    <n v="144.93"/>
    <n v="4686.07"/>
    <m/>
    <m/>
    <m/>
    <n v="4000"/>
    <m/>
    <n v="831"/>
    <n v="686.06999999999994"/>
  </r>
  <r>
    <n v="6"/>
    <x v="5"/>
    <n v="2026"/>
    <s v="حسام سعيد1القناطر 3 ورديةلوجستيكااكتوبر هاي اس "/>
    <x v="9"/>
    <x v="9"/>
    <x v="8"/>
    <x v="3"/>
    <x v="2"/>
    <s v="هاي اس "/>
    <n v="4391"/>
    <n v="1"/>
    <x v="6"/>
    <n v="131.72999999999999"/>
    <n v="4259.2700000000004"/>
    <m/>
    <m/>
    <m/>
    <n v="3400"/>
    <m/>
    <n v="991"/>
    <n v="859.27"/>
  </r>
  <r>
    <n v="6"/>
    <x v="5"/>
    <n v="2026"/>
    <s v="حسام سعيد 2نكلا انصرافلوجستيكااكتوبر هاي اس "/>
    <x v="10"/>
    <x v="10"/>
    <x v="9"/>
    <x v="3"/>
    <x v="2"/>
    <s v="هاي اس "/>
    <n v="1024"/>
    <n v="1"/>
    <x v="18"/>
    <n v="30.72"/>
    <n v="993.28"/>
    <m/>
    <m/>
    <m/>
    <n v="900"/>
    <m/>
    <n v="124"/>
    <n v="93.28"/>
  </r>
  <r>
    <n v="6"/>
    <x v="5"/>
    <n v="2026"/>
    <s v="محمد رضا المنوفية لوجستيكااكتوبر هاي اس "/>
    <x v="13"/>
    <x v="13"/>
    <x v="12"/>
    <x v="3"/>
    <x v="2"/>
    <s v="هاي اس "/>
    <n v="2634"/>
    <n v="1"/>
    <x v="20"/>
    <n v="79.02"/>
    <n v="2554.98"/>
    <m/>
    <m/>
    <m/>
    <n v="2150"/>
    <m/>
    <n v="484"/>
    <n v="404.98"/>
  </r>
  <r>
    <n v="6"/>
    <x v="5"/>
    <n v="2026"/>
    <s v="مصطفي شكيويالجلاتمةلوجستيكااكتوبر كوستر "/>
    <x v="14"/>
    <x v="14"/>
    <x v="13"/>
    <x v="3"/>
    <x v="2"/>
    <s v="كوستر "/>
    <n v="3220"/>
    <n v="1"/>
    <x v="58"/>
    <n v="96.6"/>
    <n v="3123.4"/>
    <m/>
    <m/>
    <m/>
    <n v="2750"/>
    <m/>
    <n v="470"/>
    <n v="373.4"/>
  </r>
  <r>
    <n v="6"/>
    <x v="5"/>
    <n v="2026"/>
    <s v="وديع 1الفيوم 1لوجستيكااكتوبر هاي اس "/>
    <x v="16"/>
    <x v="16"/>
    <x v="15"/>
    <x v="3"/>
    <x v="2"/>
    <s v="هاي اس "/>
    <n v="2662"/>
    <n v="1"/>
    <x v="42"/>
    <n v="79.86"/>
    <n v="2582.14"/>
    <m/>
    <m/>
    <m/>
    <n v="2250"/>
    <m/>
    <n v="412"/>
    <n v="332.14"/>
  </r>
  <r>
    <n v="6"/>
    <x v="5"/>
    <n v="2026"/>
    <s v="وديع 2الفيوم 2لوجستيكااكتوبر هاي اس "/>
    <x v="17"/>
    <x v="17"/>
    <x v="16"/>
    <x v="3"/>
    <x v="2"/>
    <s v="هاي اس "/>
    <n v="2662"/>
    <n v="1"/>
    <x v="42"/>
    <n v="79.86"/>
    <n v="2582.14"/>
    <m/>
    <m/>
    <m/>
    <n v="2250"/>
    <m/>
    <n v="412"/>
    <n v="332.14"/>
  </r>
  <r>
    <n v="6"/>
    <x v="5"/>
    <n v="2026"/>
    <s v="احمد عويس المعادي لوجستيكاابورواش هاي اس "/>
    <x v="18"/>
    <x v="18"/>
    <x v="17"/>
    <x v="3"/>
    <x v="3"/>
    <s v="هاي اس "/>
    <n v="2049"/>
    <n v="1"/>
    <x v="59"/>
    <n v="61.47"/>
    <n v="1987.53"/>
    <m/>
    <m/>
    <m/>
    <n v="1650"/>
    <m/>
    <n v="399"/>
    <n v="337.53"/>
  </r>
  <r>
    <n v="6"/>
    <x v="5"/>
    <n v="2026"/>
    <s v="محمد جمال القناطر لوجستيكاابورواش سوزوكي"/>
    <x v="20"/>
    <x v="20"/>
    <x v="18"/>
    <x v="3"/>
    <x v="3"/>
    <s v="سوزوكي"/>
    <n v="1536"/>
    <n v="1"/>
    <x v="45"/>
    <n v="46.08"/>
    <n v="1489.92"/>
    <m/>
    <m/>
    <m/>
    <n v="1000"/>
    <m/>
    <n v="536"/>
    <n v="489.92"/>
  </r>
  <r>
    <n v="6"/>
    <x v="5"/>
    <n v="2026"/>
    <s v="عماد النجار1المرج 2ورديةسعوديالمخاذناتوبيس 28"/>
    <x v="22"/>
    <x v="22"/>
    <x v="19"/>
    <x v="4"/>
    <x v="4"/>
    <s v="اتوبيس 28"/>
    <n v="4119"/>
    <n v="1"/>
    <x v="38"/>
    <n v="123.57"/>
    <n v="3995.43"/>
    <m/>
    <m/>
    <m/>
    <n v="4800"/>
    <m/>
    <n v="-681"/>
    <n v="-804.56999999999994"/>
  </r>
  <r>
    <n v="6"/>
    <x v="5"/>
    <n v="2026"/>
    <s v="عماد النجار2المؤسسة 2ورديةسعوديالمخاذناتوبيس 28"/>
    <x v="23"/>
    <x v="23"/>
    <x v="20"/>
    <x v="4"/>
    <x v="4"/>
    <s v="اتوبيس 28"/>
    <n v="3884"/>
    <n v="1"/>
    <x v="39"/>
    <n v="116.52"/>
    <n v="3767.48"/>
    <m/>
    <m/>
    <m/>
    <n v="4500"/>
    <m/>
    <n v="-616"/>
    <n v="-732.52"/>
  </r>
  <r>
    <n v="6"/>
    <x v="5"/>
    <n v="2026"/>
    <s v="طه1الدائري 1ورديةسعوديالمخاذناتوبيس 28"/>
    <x v="61"/>
    <x v="62"/>
    <x v="21"/>
    <x v="4"/>
    <x v="4"/>
    <s v="اتوبيس 28"/>
    <n v="2448"/>
    <n v="1"/>
    <x v="58"/>
    <n v="73.44"/>
    <n v="2374.56"/>
    <m/>
    <m/>
    <m/>
    <n v="2750"/>
    <m/>
    <n v="-302"/>
    <n v="-375.44"/>
  </r>
  <r>
    <n v="6"/>
    <x v="5"/>
    <n v="2026"/>
    <s v="عبد الرحمن1الهرم سعوديدريماتوبيس 28"/>
    <x v="25"/>
    <x v="25"/>
    <x v="22"/>
    <x v="4"/>
    <x v="5"/>
    <s v="اتوبيس 28"/>
    <n v="994"/>
    <n v="1"/>
    <x v="40"/>
    <n v="29.82"/>
    <n v="964.18"/>
    <m/>
    <m/>
    <m/>
    <n v="850"/>
    <m/>
    <n v="144"/>
    <n v="114.18"/>
  </r>
  <r>
    <n v="6"/>
    <x v="5"/>
    <n v="2026"/>
    <s v="عبد الرحمن2المؤسسةسعوديدريماتوبيس 28"/>
    <x v="26"/>
    <x v="26"/>
    <x v="23"/>
    <x v="4"/>
    <x v="5"/>
    <s v="اتوبيس 28"/>
    <n v="994"/>
    <n v="1"/>
    <x v="40"/>
    <n v="29.82"/>
    <n v="964.18"/>
    <m/>
    <m/>
    <m/>
    <n v="850"/>
    <m/>
    <n v="144"/>
    <n v="114.18"/>
  </r>
  <r>
    <n v="6"/>
    <x v="5"/>
    <n v="2026"/>
    <s v="فرج 1حلوانسعوديهايد باركاتوبيس 28"/>
    <x v="27"/>
    <x v="27"/>
    <x v="24"/>
    <x v="4"/>
    <x v="6"/>
    <s v="اتوبيس 28"/>
    <n v="4634"/>
    <n v="1"/>
    <x v="7"/>
    <n v="139.01999999999998"/>
    <n v="4494.9799999999996"/>
    <m/>
    <m/>
    <m/>
    <n v="3750"/>
    <m/>
    <n v="884"/>
    <n v="744.98"/>
  </r>
  <r>
    <n v="6"/>
    <x v="5"/>
    <n v="2026"/>
    <s v="فرج 6حلوان مبيتسعوديهايد باركاتوبيس 28"/>
    <x v="49"/>
    <x v="50"/>
    <x v="41"/>
    <x v="4"/>
    <x v="6"/>
    <s v="اتوبيس 28"/>
    <n v="1482"/>
    <n v="1"/>
    <x v="21"/>
    <n v="44.46"/>
    <n v="1437.54"/>
    <m/>
    <m/>
    <m/>
    <n v="750"/>
    <m/>
    <n v="732"/>
    <n v="687.54"/>
  </r>
  <r>
    <n v="6"/>
    <x v="5"/>
    <n v="2026"/>
    <s v="ممدوح كيلاني 3القومية سعوديهايد باركميكروباص صيني"/>
    <x v="28"/>
    <x v="28"/>
    <x v="25"/>
    <x v="4"/>
    <x v="6"/>
    <s v="ميكروباص صيني"/>
    <n v="2965"/>
    <n v="1"/>
    <x v="13"/>
    <n v="88.95"/>
    <n v="2876.05"/>
    <m/>
    <m/>
    <m/>
    <n v="2500"/>
    <m/>
    <n v="465"/>
    <n v="376.05"/>
  </r>
  <r>
    <n v="6"/>
    <x v="5"/>
    <n v="2026"/>
    <s v="محمد جمال طوسونالمنيبسعوديهايد باركاتوبيس 28"/>
    <x v="47"/>
    <x v="47"/>
    <x v="39"/>
    <x v="4"/>
    <x v="6"/>
    <s v="اتوبيس 28"/>
    <n v="4634"/>
    <n v="1"/>
    <x v="29"/>
    <n v="139.01999999999998"/>
    <n v="4494.9799999999996"/>
    <m/>
    <m/>
    <m/>
    <n v="3800"/>
    <m/>
    <n v="834"/>
    <n v="694.98"/>
  </r>
  <r>
    <n v="6"/>
    <x v="5"/>
    <n v="2026"/>
    <s v="مصطفي رشدي1المنيب 2 ورديةسعوديميفيداميكروباص صيني"/>
    <x v="29"/>
    <x v="29"/>
    <x v="26"/>
    <x v="4"/>
    <x v="7"/>
    <s v="ميكروباص صيني"/>
    <n v="2965"/>
    <n v="1"/>
    <x v="20"/>
    <n v="88.95"/>
    <n v="2876.05"/>
    <m/>
    <m/>
    <m/>
    <n v="2150"/>
    <m/>
    <n v="815"/>
    <n v="726.05"/>
  </r>
  <r>
    <n v="6"/>
    <x v="5"/>
    <n v="2026"/>
    <s v="فرج 2حلوان 2 ورديةسعوديميفيداميكروباص صيني"/>
    <x v="31"/>
    <x v="31"/>
    <x v="28"/>
    <x v="4"/>
    <x v="7"/>
    <s v="ميكروباص صيني"/>
    <n v="2965"/>
    <n v="1"/>
    <x v="42"/>
    <n v="88.95"/>
    <n v="2876.05"/>
    <m/>
    <m/>
    <m/>
    <n v="2250"/>
    <m/>
    <n v="715"/>
    <n v="626.04999999999995"/>
  </r>
  <r>
    <n v="6"/>
    <x v="5"/>
    <n v="2026"/>
    <s v="فرج 3حلوان 2 ورديةسعوديالقطاميةاتوبيس 28"/>
    <x v="32"/>
    <x v="32"/>
    <x v="28"/>
    <x v="4"/>
    <x v="8"/>
    <s v="اتوبيس 28"/>
    <n v="3415"/>
    <n v="1"/>
    <x v="6"/>
    <n v="102.45"/>
    <n v="3312.55"/>
    <m/>
    <m/>
    <m/>
    <n v="3400"/>
    <m/>
    <n v="15"/>
    <n v="-87.45"/>
  </r>
  <r>
    <n v="6"/>
    <x v="5"/>
    <n v="2026"/>
    <s v="فرج 4مايو ورديةسعوديالقطاميةميكروباص"/>
    <x v="33"/>
    <x v="33"/>
    <x v="29"/>
    <x v="4"/>
    <x v="8"/>
    <s v="ميكروباص"/>
    <n v="1222"/>
    <n v="1"/>
    <x v="43"/>
    <n v="36.659999999999997"/>
    <n v="1185.3399999999999"/>
    <m/>
    <m/>
    <m/>
    <n v="1180"/>
    <m/>
    <n v="42"/>
    <n v="5.3400000000000034"/>
  </r>
  <r>
    <n v="6"/>
    <x v="5"/>
    <n v="2026"/>
    <s v="مصطفي رشدي3المنيب5شفتسعوديالقطاميةاتوبيس 28"/>
    <x v="34"/>
    <x v="34"/>
    <x v="30"/>
    <x v="4"/>
    <x v="8"/>
    <s v="اتوبيس 28"/>
    <n v="2649"/>
    <n v="1"/>
    <x v="44"/>
    <n v="79.47"/>
    <n v="2569.5300000000002"/>
    <m/>
    <m/>
    <m/>
    <n v="2060"/>
    <m/>
    <n v="589"/>
    <n v="509.53"/>
  </r>
  <r>
    <n v="6"/>
    <x v="5"/>
    <n v="2026"/>
    <s v="مصطفي رشدي4المنيب Wصباحيةسعوديالقطاميةاتوبيس 28"/>
    <x v="35"/>
    <x v="35"/>
    <x v="31"/>
    <x v="4"/>
    <x v="8"/>
    <s v="اتوبيس 28"/>
    <n v="1059"/>
    <n v="1"/>
    <x v="45"/>
    <n v="31.77"/>
    <n v="1027.23"/>
    <m/>
    <m/>
    <m/>
    <n v="1000"/>
    <m/>
    <n v="59"/>
    <n v="27.23"/>
  </r>
  <r>
    <n v="6"/>
    <x v="5"/>
    <n v="2026"/>
    <s v="مصطفي رشدي5صقر 2 ورديةسعوديالقطاميةاتوبيس 28"/>
    <x v="36"/>
    <x v="36"/>
    <x v="32"/>
    <x v="4"/>
    <x v="8"/>
    <s v="اتوبيس 28"/>
    <n v="2120"/>
    <n v="1"/>
    <x v="46"/>
    <n v="63.599999999999994"/>
    <n v="2056.4"/>
    <m/>
    <m/>
    <m/>
    <n v="1780"/>
    <m/>
    <n v="340"/>
    <n v="276.39999999999998"/>
  </r>
  <r>
    <n v="6"/>
    <x v="5"/>
    <n v="2026"/>
    <s v="مصطفي رشدي6المنيب 2 ورديةسعوديالقطاميةاتوبيس 28"/>
    <x v="50"/>
    <x v="51"/>
    <x v="26"/>
    <x v="4"/>
    <x v="8"/>
    <s v="اتوبيس 28"/>
    <n v="3944"/>
    <n v="1"/>
    <x v="5"/>
    <n v="118.32"/>
    <n v="3825.68"/>
    <m/>
    <m/>
    <m/>
    <n v="3600"/>
    <m/>
    <n v="344"/>
    <n v="225.68"/>
  </r>
  <r>
    <n v="6"/>
    <x v="5"/>
    <n v="2026"/>
    <s v="كرم ترك 1قليوب 2 ورديةسعوديالقطاميةاتوبيس 28"/>
    <x v="37"/>
    <x v="37"/>
    <x v="33"/>
    <x v="4"/>
    <x v="8"/>
    <s v="اتوبيس 28"/>
    <n v="3959"/>
    <n v="1"/>
    <x v="47"/>
    <n v="118.77"/>
    <n v="3840.23"/>
    <m/>
    <m/>
    <m/>
    <n v="4200"/>
    <m/>
    <n v="-241"/>
    <n v="-359.77"/>
  </r>
  <r>
    <n v="6"/>
    <x v="5"/>
    <n v="2026"/>
    <s v="كرم ترك 2قليوب 2 ورديةسعوديمدينتي اتوبيس 28"/>
    <x v="39"/>
    <x v="39"/>
    <x v="33"/>
    <x v="4"/>
    <x v="9"/>
    <s v="اتوبيس 28"/>
    <n v="4634"/>
    <n v="1"/>
    <x v="49"/>
    <n v="139.01999999999998"/>
    <n v="4494.9799999999996"/>
    <m/>
    <m/>
    <m/>
    <n v="4150"/>
    <m/>
    <n v="484"/>
    <n v="344.98"/>
  </r>
  <r>
    <n v="6"/>
    <x v="5"/>
    <n v="2026"/>
    <s v="كرم ترك 3قليوب 1 ورديةسعوديمدينتي اتوبيس 28"/>
    <x v="40"/>
    <x v="40"/>
    <x v="4"/>
    <x v="4"/>
    <x v="9"/>
    <s v="اتوبيس 28"/>
    <n v="4634"/>
    <n v="1"/>
    <x v="50"/>
    <n v="139.01999999999998"/>
    <n v="4494.9799999999996"/>
    <m/>
    <m/>
    <m/>
    <n v="4000"/>
    <m/>
    <n v="634"/>
    <n v="494.98"/>
  </r>
  <r>
    <n v="6"/>
    <x v="5"/>
    <n v="2026"/>
    <s v="كرم ترك 4عدلي منصور شفتسعوديمدينتي اتوبيس 28"/>
    <x v="41"/>
    <x v="41"/>
    <x v="34"/>
    <x v="4"/>
    <x v="9"/>
    <s v="اتوبيس 28"/>
    <n v="741"/>
    <n v="1"/>
    <x v="33"/>
    <n v="22.23"/>
    <n v="718.77"/>
    <m/>
    <m/>
    <m/>
    <n v="500"/>
    <m/>
    <n v="241"/>
    <n v="218.77"/>
  </r>
  <r>
    <n v="6"/>
    <x v="5"/>
    <n v="2026"/>
    <s v="عماد النجار 4قليوب بيتوينسعوديمدينتي اتوبيس 28"/>
    <x v="42"/>
    <x v="42"/>
    <x v="35"/>
    <x v="4"/>
    <x v="9"/>
    <s v="اتوبيس 28"/>
    <n v="1482"/>
    <n v="1"/>
    <x v="16"/>
    <n v="44.46"/>
    <n v="1437.54"/>
    <m/>
    <m/>
    <m/>
    <n v="1400"/>
    <m/>
    <n v="82"/>
    <n v="37.54"/>
  </r>
  <r>
    <n v="6"/>
    <x v="5"/>
    <n v="2026"/>
    <s v="ممدوح كيلاني6المنيب 1 وردية سعوديمدينتي ميكروباص صيني"/>
    <x v="43"/>
    <x v="43"/>
    <x v="36"/>
    <x v="4"/>
    <x v="9"/>
    <s v="ميكروباص صيني"/>
    <n v="1482"/>
    <n v="1"/>
    <x v="51"/>
    <n v="44.46"/>
    <n v="1437.54"/>
    <m/>
    <m/>
    <m/>
    <n v="1350"/>
    <m/>
    <n v="132"/>
    <n v="87.539999999999992"/>
  </r>
  <r>
    <n v="6"/>
    <x v="5"/>
    <n v="2026"/>
    <s v="ممدوح كيلاني4المنيب 2 وردية سعوديمدينتي ميكروباص صيني"/>
    <x v="44"/>
    <x v="44"/>
    <x v="37"/>
    <x v="4"/>
    <x v="9"/>
    <s v="ميكروباص صيني"/>
    <n v="2965"/>
    <n v="1"/>
    <x v="52"/>
    <n v="88.95"/>
    <n v="2876.05"/>
    <m/>
    <m/>
    <m/>
    <n v="2600"/>
    <m/>
    <n v="365"/>
    <n v="276.05"/>
  </r>
  <r>
    <n v="6"/>
    <x v="5"/>
    <n v="2026"/>
    <s v="فرج 5حلوان 2 ورديةسعوديمدينتي اتوبيس 28"/>
    <x v="45"/>
    <x v="45"/>
    <x v="28"/>
    <x v="4"/>
    <x v="9"/>
    <s v="اتوبيس 28"/>
    <n v="4634"/>
    <n v="1"/>
    <x v="19"/>
    <n v="139.01999999999998"/>
    <n v="4494.9799999999996"/>
    <m/>
    <m/>
    <m/>
    <n v="4100"/>
    <m/>
    <n v="534"/>
    <n v="394.98"/>
  </r>
  <r>
    <n v="6"/>
    <x v="5"/>
    <n v="2026"/>
    <s v="سيد الحاويالحلميةسعوديمدينتي اتوبيس 28"/>
    <x v="46"/>
    <x v="46"/>
    <x v="38"/>
    <x v="4"/>
    <x v="9"/>
    <s v="اتوبيس 28"/>
    <n v="4634"/>
    <n v="1"/>
    <x v="7"/>
    <n v="139.01999999999998"/>
    <n v="4494.9799999999996"/>
    <m/>
    <m/>
    <m/>
    <n v="3750"/>
    <m/>
    <n v="884"/>
    <n v="744.98"/>
  </r>
  <r>
    <n v="6"/>
    <x v="5"/>
    <n v="2026"/>
    <s v="سيد الحاوي 2عدلي منصور سعوديمدينتي اتوبيس 28"/>
    <x v="51"/>
    <x v="52"/>
    <x v="42"/>
    <x v="4"/>
    <x v="9"/>
    <s v="اتوبيس 28"/>
    <n v="741"/>
    <n v="1"/>
    <x v="53"/>
    <n v="22.23"/>
    <n v="718.77"/>
    <m/>
    <m/>
    <m/>
    <n v="550"/>
    <m/>
    <n v="191"/>
    <n v="168.77"/>
  </r>
  <r>
    <n v="6"/>
    <x v="5"/>
    <n v="2026"/>
    <s v="احمد عويس اضافيالمعادي لوجستيكاابورواش إضافي"/>
    <x v="19"/>
    <x v="19"/>
    <x v="17"/>
    <x v="3"/>
    <x v="3"/>
    <s v="إضافي"/>
    <n v="2049"/>
    <n v="0.5"/>
    <x v="4"/>
    <n v="30.734999999999999"/>
    <n v="993.76499999999999"/>
    <m/>
    <m/>
    <m/>
    <n v="900"/>
    <m/>
    <n v="124.5"/>
    <n v="93.765000000000001"/>
  </r>
  <r>
    <m/>
    <x v="1"/>
    <m/>
    <e v="#N/A"/>
    <x v="48"/>
    <x v="49"/>
    <x v="40"/>
    <x v="5"/>
    <x v="10"/>
    <n v="0"/>
    <n v="0"/>
    <m/>
    <x v="37"/>
    <n v="0"/>
    <n v="0"/>
    <m/>
    <m/>
    <m/>
    <n v="0"/>
    <m/>
    <n v="0"/>
    <n v="0"/>
  </r>
  <r>
    <n v="7"/>
    <x v="5"/>
    <n v="2026"/>
    <s v="مصطفي قليوبقليوب FIRST STARTم.نصر ميكروباص صيني"/>
    <x v="0"/>
    <x v="0"/>
    <x v="0"/>
    <x v="0"/>
    <x v="0"/>
    <s v="ميكروباص صيني"/>
    <n v="1250"/>
    <n v="1"/>
    <x v="35"/>
    <n v="37.5"/>
    <n v="1212.5"/>
    <m/>
    <m/>
    <m/>
    <n v="1200"/>
    <m/>
    <n v="50"/>
    <n v="12.5"/>
  </r>
  <r>
    <n v="7"/>
    <x v="5"/>
    <n v="2026"/>
    <s v="عمرو برعي الجراجFLITCH AND GRAINالتجمع ميكروباص صيني"/>
    <x v="2"/>
    <x v="2"/>
    <x v="2"/>
    <x v="1"/>
    <x v="1"/>
    <s v="ميكروباص صيني"/>
    <n v="1300"/>
    <n v="1"/>
    <x v="23"/>
    <n v="39"/>
    <n v="1261"/>
    <m/>
    <m/>
    <m/>
    <n v="1050"/>
    <m/>
    <n v="250"/>
    <n v="211"/>
  </r>
  <r>
    <n v="7"/>
    <x v="5"/>
    <n v="2026"/>
    <s v="مصطفي الف مسكنالف مسكن 3 ورديةنجمة هليوبوليسالتجمع اتوبيس 28"/>
    <x v="3"/>
    <x v="3"/>
    <x v="3"/>
    <x v="2"/>
    <x v="1"/>
    <s v="اتوبيس 28"/>
    <n v="4297"/>
    <n v="1"/>
    <x v="29"/>
    <n v="128.91"/>
    <n v="4168.09"/>
    <m/>
    <m/>
    <m/>
    <n v="3800"/>
    <m/>
    <n v="497"/>
    <n v="368.09000000000003"/>
  </r>
  <r>
    <n v="7"/>
    <x v="5"/>
    <n v="2026"/>
    <s v="ممدوح كيلاني1قليوب 3 وردية نجمة هليوبوليسالتجمع اتوبيس 28"/>
    <x v="5"/>
    <x v="5"/>
    <x v="5"/>
    <x v="2"/>
    <x v="1"/>
    <s v="اتوبيس 28"/>
    <n v="4297"/>
    <n v="1"/>
    <x v="55"/>
    <n v="128.91"/>
    <n v="4168.09"/>
    <m/>
    <m/>
    <m/>
    <n v="3900"/>
    <m/>
    <n v="397"/>
    <n v="268.09000000000003"/>
  </r>
  <r>
    <n v="7"/>
    <x v="5"/>
    <n v="2026"/>
    <s v="ممدوح كيلاني3المنيب 3وردية نجمة هليوبوليسالتجمع ميكروباص"/>
    <x v="52"/>
    <x v="53"/>
    <x v="6"/>
    <x v="2"/>
    <x v="1"/>
    <s v="ميكروباص"/>
    <n v="3600"/>
    <n v="1"/>
    <x v="56"/>
    <n v="108"/>
    <n v="3492"/>
    <m/>
    <m/>
    <m/>
    <n v="2700"/>
    <m/>
    <n v="900"/>
    <n v="792"/>
  </r>
  <r>
    <n v="7"/>
    <x v="5"/>
    <n v="2026"/>
    <s v="بكرقليوب 1 ورديةنجمة هليوبوليسالتجمع ميكروباص"/>
    <x v="58"/>
    <x v="59"/>
    <x v="4"/>
    <x v="2"/>
    <x v="1"/>
    <s v="ميكروباص"/>
    <n v="1400"/>
    <n v="1"/>
    <x v="35"/>
    <n v="42"/>
    <n v="1358"/>
    <m/>
    <m/>
    <m/>
    <n v="1200"/>
    <m/>
    <n v="200"/>
    <n v="158"/>
  </r>
  <r>
    <n v="7"/>
    <x v="5"/>
    <n v="2026"/>
    <s v="رجب سلامة 1المرج لوجستيكااكتوبر هاي اس "/>
    <x v="7"/>
    <x v="7"/>
    <x v="7"/>
    <x v="3"/>
    <x v="2"/>
    <s v="هاي اس "/>
    <n v="2195"/>
    <n v="1"/>
    <x v="22"/>
    <n v="65.849999999999994"/>
    <n v="2129.15"/>
    <m/>
    <m/>
    <m/>
    <n v="2000"/>
    <m/>
    <n v="195"/>
    <n v="129.15"/>
  </r>
  <r>
    <n v="7"/>
    <x v="5"/>
    <n v="2026"/>
    <s v="رجب سلامة 2 نكلا حضورلوجستيكااكتوبر هاي اس "/>
    <x v="11"/>
    <x v="11"/>
    <x v="10"/>
    <x v="3"/>
    <x v="2"/>
    <s v="هاي اس "/>
    <n v="1024"/>
    <n v="1"/>
    <x v="45"/>
    <n v="30.72"/>
    <n v="993.28"/>
    <m/>
    <m/>
    <m/>
    <n v="1000"/>
    <m/>
    <n v="24"/>
    <n v="-6.7199999999999989"/>
  </r>
  <r>
    <n v="7"/>
    <x v="5"/>
    <n v="2026"/>
    <s v="احمد السيدالمنيب 3وردية لوجستيكااكتوبر هاي اس "/>
    <x v="8"/>
    <x v="8"/>
    <x v="6"/>
    <x v="3"/>
    <x v="2"/>
    <s v="هاي اس "/>
    <n v="4831"/>
    <n v="1"/>
    <x v="50"/>
    <n v="144.93"/>
    <n v="4686.07"/>
    <m/>
    <m/>
    <m/>
    <n v="4000"/>
    <m/>
    <n v="831"/>
    <n v="686.06999999999994"/>
  </r>
  <r>
    <n v="7"/>
    <x v="5"/>
    <n v="2026"/>
    <s v="حسام سعيد1القناطر 3 ورديةلوجستيكااكتوبر هاي اس "/>
    <x v="9"/>
    <x v="9"/>
    <x v="8"/>
    <x v="3"/>
    <x v="2"/>
    <s v="هاي اس "/>
    <n v="4391"/>
    <n v="1"/>
    <x v="6"/>
    <n v="131.72999999999999"/>
    <n v="4259.2700000000004"/>
    <m/>
    <m/>
    <m/>
    <n v="3400"/>
    <m/>
    <n v="991"/>
    <n v="859.27"/>
  </r>
  <r>
    <n v="7"/>
    <x v="5"/>
    <n v="2026"/>
    <s v="حسام سعيد 2نكلا انصرافلوجستيكااكتوبر هاي اس "/>
    <x v="10"/>
    <x v="10"/>
    <x v="9"/>
    <x v="3"/>
    <x v="2"/>
    <s v="هاي اس "/>
    <n v="1024"/>
    <n v="1"/>
    <x v="18"/>
    <n v="30.72"/>
    <n v="993.28"/>
    <m/>
    <m/>
    <m/>
    <n v="900"/>
    <m/>
    <n v="124"/>
    <n v="93.28"/>
  </r>
  <r>
    <n v="7"/>
    <x v="5"/>
    <n v="2026"/>
    <s v="محمد رضا المنوفية لوجستيكااكتوبر هاي اس "/>
    <x v="13"/>
    <x v="13"/>
    <x v="12"/>
    <x v="3"/>
    <x v="2"/>
    <s v="هاي اس "/>
    <n v="2634"/>
    <n v="1"/>
    <x v="20"/>
    <n v="79.02"/>
    <n v="2554.98"/>
    <m/>
    <m/>
    <m/>
    <n v="2150"/>
    <m/>
    <n v="484"/>
    <n v="404.98"/>
  </r>
  <r>
    <n v="7"/>
    <x v="5"/>
    <n v="2026"/>
    <s v="مصطفي شكيويالجلاتمةلوجستيكااكتوبر كوستر "/>
    <x v="14"/>
    <x v="14"/>
    <x v="13"/>
    <x v="3"/>
    <x v="2"/>
    <s v="كوستر "/>
    <n v="3220"/>
    <n v="1"/>
    <x v="58"/>
    <n v="96.6"/>
    <n v="3123.4"/>
    <m/>
    <m/>
    <m/>
    <n v="2750"/>
    <m/>
    <n v="470"/>
    <n v="373.4"/>
  </r>
  <r>
    <n v="7"/>
    <x v="5"/>
    <n v="2026"/>
    <s v="وديع 1الفيوم 1لوجستيكااكتوبر هاي اس "/>
    <x v="16"/>
    <x v="16"/>
    <x v="15"/>
    <x v="3"/>
    <x v="2"/>
    <s v="هاي اس "/>
    <n v="2662"/>
    <n v="1"/>
    <x v="42"/>
    <n v="79.86"/>
    <n v="2582.14"/>
    <m/>
    <m/>
    <m/>
    <n v="2250"/>
    <m/>
    <n v="412"/>
    <n v="332.14"/>
  </r>
  <r>
    <n v="7"/>
    <x v="5"/>
    <n v="2026"/>
    <s v="وديع 2الفيوم 2لوجستيكااكتوبر هاي اس "/>
    <x v="17"/>
    <x v="17"/>
    <x v="16"/>
    <x v="3"/>
    <x v="2"/>
    <s v="هاي اس "/>
    <n v="2662"/>
    <n v="1"/>
    <x v="42"/>
    <n v="79.86"/>
    <n v="2582.14"/>
    <m/>
    <m/>
    <m/>
    <n v="2250"/>
    <m/>
    <n v="412"/>
    <n v="332.14"/>
  </r>
  <r>
    <n v="7"/>
    <x v="5"/>
    <n v="2026"/>
    <s v="احمد عويس المعادي لوجستيكاابورواش هاي اس "/>
    <x v="18"/>
    <x v="18"/>
    <x v="17"/>
    <x v="3"/>
    <x v="3"/>
    <s v="هاي اس "/>
    <n v="2049"/>
    <n v="1"/>
    <x v="59"/>
    <n v="61.47"/>
    <n v="1987.53"/>
    <m/>
    <m/>
    <m/>
    <n v="1650"/>
    <m/>
    <n v="399"/>
    <n v="337.53"/>
  </r>
  <r>
    <n v="7"/>
    <x v="5"/>
    <n v="2026"/>
    <s v="محمد جمال القناطر لوجستيكاابورواش سوزوكي"/>
    <x v="20"/>
    <x v="20"/>
    <x v="18"/>
    <x v="3"/>
    <x v="3"/>
    <s v="سوزوكي"/>
    <n v="1536"/>
    <n v="1"/>
    <x v="45"/>
    <n v="46.08"/>
    <n v="1489.92"/>
    <m/>
    <m/>
    <m/>
    <n v="1000"/>
    <m/>
    <n v="536"/>
    <n v="489.92"/>
  </r>
  <r>
    <n v="7"/>
    <x v="5"/>
    <n v="2026"/>
    <s v="محمد عزمي حدائق اكتوبر لوجستيكااكتوبر هاي اس "/>
    <x v="12"/>
    <x v="12"/>
    <x v="11"/>
    <x v="3"/>
    <x v="2"/>
    <s v="هاي اس "/>
    <n v="1903"/>
    <n v="1"/>
    <x v="57"/>
    <n v="57.089999999999996"/>
    <n v="1845.91"/>
    <m/>
    <m/>
    <m/>
    <n v="1600"/>
    <m/>
    <n v="303"/>
    <n v="245.91"/>
  </r>
  <r>
    <n v="7"/>
    <x v="5"/>
    <n v="2026"/>
    <s v="سعيد كمال م.نصر لوجستيكااكتوبر هاي اس "/>
    <x v="15"/>
    <x v="15"/>
    <x v="14"/>
    <x v="3"/>
    <x v="2"/>
    <s v="هاي اس "/>
    <n v="3367"/>
    <n v="1"/>
    <x v="52"/>
    <n v="101.00999999999999"/>
    <n v="3265.99"/>
    <m/>
    <m/>
    <m/>
    <n v="2600"/>
    <m/>
    <n v="767"/>
    <n v="665.99"/>
  </r>
  <r>
    <n v="7"/>
    <x v="5"/>
    <n v="2026"/>
    <s v="عماد النجار1المرج 2ورديةسعوديالمخاذناتوبيس 28"/>
    <x v="22"/>
    <x v="22"/>
    <x v="19"/>
    <x v="4"/>
    <x v="4"/>
    <s v="اتوبيس 28"/>
    <n v="4119"/>
    <n v="1"/>
    <x v="38"/>
    <n v="123.57"/>
    <n v="3995.43"/>
    <m/>
    <m/>
    <m/>
    <n v="4800"/>
    <m/>
    <n v="-681"/>
    <n v="-804.56999999999994"/>
  </r>
  <r>
    <n v="7"/>
    <x v="5"/>
    <n v="2026"/>
    <s v="عماد النجار2المؤسسة 2ورديةسعوديالمخاذناتوبيس 28"/>
    <x v="23"/>
    <x v="23"/>
    <x v="20"/>
    <x v="4"/>
    <x v="4"/>
    <s v="اتوبيس 28"/>
    <n v="3884"/>
    <n v="1"/>
    <x v="39"/>
    <n v="116.52"/>
    <n v="3767.48"/>
    <m/>
    <m/>
    <m/>
    <n v="4500"/>
    <m/>
    <n v="-616"/>
    <n v="-732.52"/>
  </r>
  <r>
    <n v="7"/>
    <x v="5"/>
    <n v="2026"/>
    <s v="طه1الدائري 1ورديةسعوديالمخاذناتوبيس 28"/>
    <x v="61"/>
    <x v="62"/>
    <x v="21"/>
    <x v="4"/>
    <x v="4"/>
    <s v="اتوبيس 28"/>
    <n v="2448"/>
    <n v="1"/>
    <x v="58"/>
    <n v="73.44"/>
    <n v="2374.56"/>
    <m/>
    <m/>
    <m/>
    <n v="2750"/>
    <m/>
    <n v="-302"/>
    <n v="-375.44"/>
  </r>
  <r>
    <n v="7"/>
    <x v="5"/>
    <n v="2026"/>
    <s v="عبد الرحمن1الهرم سعوديدريماتوبيس 28"/>
    <x v="25"/>
    <x v="25"/>
    <x v="22"/>
    <x v="4"/>
    <x v="5"/>
    <s v="اتوبيس 28"/>
    <n v="994"/>
    <n v="1"/>
    <x v="40"/>
    <n v="29.82"/>
    <n v="964.18"/>
    <m/>
    <m/>
    <m/>
    <n v="850"/>
    <m/>
    <n v="144"/>
    <n v="114.18"/>
  </r>
  <r>
    <n v="7"/>
    <x v="5"/>
    <n v="2026"/>
    <s v="عبد الرحمن2المؤسسةسعوديدريماتوبيس 28"/>
    <x v="26"/>
    <x v="26"/>
    <x v="23"/>
    <x v="4"/>
    <x v="5"/>
    <s v="اتوبيس 28"/>
    <n v="994"/>
    <n v="1"/>
    <x v="40"/>
    <n v="29.82"/>
    <n v="964.18"/>
    <m/>
    <m/>
    <m/>
    <n v="850"/>
    <m/>
    <n v="144"/>
    <n v="114.18"/>
  </r>
  <r>
    <n v="7"/>
    <x v="5"/>
    <n v="2026"/>
    <s v="فرج 1حلوانسعوديهايد باركاتوبيس 28"/>
    <x v="27"/>
    <x v="27"/>
    <x v="24"/>
    <x v="4"/>
    <x v="6"/>
    <s v="اتوبيس 28"/>
    <n v="4634"/>
    <n v="1"/>
    <x v="7"/>
    <n v="139.01999999999998"/>
    <n v="4494.9799999999996"/>
    <m/>
    <m/>
    <m/>
    <n v="3750"/>
    <m/>
    <n v="884"/>
    <n v="744.98"/>
  </r>
  <r>
    <n v="7"/>
    <x v="5"/>
    <n v="2026"/>
    <s v="فرج 6حلوان مبيتسعوديهايد باركاتوبيس 28"/>
    <x v="49"/>
    <x v="50"/>
    <x v="41"/>
    <x v="4"/>
    <x v="6"/>
    <s v="اتوبيس 28"/>
    <n v="1482"/>
    <n v="1"/>
    <x v="21"/>
    <n v="44.46"/>
    <n v="1437.54"/>
    <m/>
    <m/>
    <m/>
    <n v="750"/>
    <m/>
    <n v="732"/>
    <n v="687.54"/>
  </r>
  <r>
    <n v="7"/>
    <x v="5"/>
    <n v="2026"/>
    <s v="ممدوح كيلاني 3القومية سعوديهايد باركميكروباص صيني"/>
    <x v="28"/>
    <x v="28"/>
    <x v="25"/>
    <x v="4"/>
    <x v="6"/>
    <s v="ميكروباص صيني"/>
    <n v="2965"/>
    <n v="1"/>
    <x v="13"/>
    <n v="88.95"/>
    <n v="2876.05"/>
    <m/>
    <m/>
    <m/>
    <n v="2500"/>
    <m/>
    <n v="465"/>
    <n v="376.05"/>
  </r>
  <r>
    <n v="7"/>
    <x v="5"/>
    <n v="2026"/>
    <s v="محمد جمال طوسونالمنيبسعوديهايد باركاتوبيس 28"/>
    <x v="47"/>
    <x v="47"/>
    <x v="39"/>
    <x v="4"/>
    <x v="6"/>
    <s v="اتوبيس 28"/>
    <n v="4634"/>
    <n v="1"/>
    <x v="29"/>
    <n v="139.01999999999998"/>
    <n v="4494.9799999999996"/>
    <m/>
    <m/>
    <m/>
    <n v="3800"/>
    <m/>
    <n v="834"/>
    <n v="694.98"/>
  </r>
  <r>
    <n v="7"/>
    <x v="5"/>
    <n v="2026"/>
    <s v="مصطفي رشدي1المنيب 2 ورديةسعوديميفيداميكروباص صيني"/>
    <x v="29"/>
    <x v="29"/>
    <x v="26"/>
    <x v="4"/>
    <x v="7"/>
    <s v="ميكروباص صيني"/>
    <n v="2965"/>
    <n v="1"/>
    <x v="20"/>
    <n v="88.95"/>
    <n v="2876.05"/>
    <m/>
    <m/>
    <m/>
    <n v="2150"/>
    <m/>
    <n v="815"/>
    <n v="726.05"/>
  </r>
  <r>
    <n v="7"/>
    <x v="5"/>
    <n v="2026"/>
    <s v="فرج 2حلوان 2 ورديةسعوديميفيداميكروباص صيني"/>
    <x v="31"/>
    <x v="31"/>
    <x v="28"/>
    <x v="4"/>
    <x v="7"/>
    <s v="ميكروباص صيني"/>
    <n v="2965"/>
    <n v="1"/>
    <x v="42"/>
    <n v="88.95"/>
    <n v="2876.05"/>
    <m/>
    <m/>
    <m/>
    <n v="2250"/>
    <m/>
    <n v="715"/>
    <n v="626.04999999999995"/>
  </r>
  <r>
    <n v="7"/>
    <x v="5"/>
    <n v="2026"/>
    <s v="فرج 3حلوان 2 ورديةسعوديالقطاميةاتوبيس 28"/>
    <x v="32"/>
    <x v="32"/>
    <x v="28"/>
    <x v="4"/>
    <x v="8"/>
    <s v="اتوبيس 28"/>
    <n v="3415"/>
    <n v="1"/>
    <x v="6"/>
    <n v="102.45"/>
    <n v="3312.55"/>
    <m/>
    <m/>
    <m/>
    <n v="3400"/>
    <m/>
    <n v="15"/>
    <n v="-87.45"/>
  </r>
  <r>
    <n v="7"/>
    <x v="5"/>
    <n v="2026"/>
    <s v="فرج 4مايو ورديةسعوديالقطاميةميكروباص"/>
    <x v="33"/>
    <x v="33"/>
    <x v="29"/>
    <x v="4"/>
    <x v="8"/>
    <s v="ميكروباص"/>
    <n v="1222"/>
    <n v="1"/>
    <x v="43"/>
    <n v="36.659999999999997"/>
    <n v="1185.3399999999999"/>
    <m/>
    <m/>
    <m/>
    <n v="1180"/>
    <m/>
    <n v="42"/>
    <n v="5.3400000000000034"/>
  </r>
  <r>
    <n v="7"/>
    <x v="5"/>
    <n v="2026"/>
    <s v="مصطفي رشدي3المنيب5شفتسعوديالقطاميةاتوبيس 28"/>
    <x v="34"/>
    <x v="34"/>
    <x v="30"/>
    <x v="4"/>
    <x v="8"/>
    <s v="اتوبيس 28"/>
    <n v="2649"/>
    <n v="1"/>
    <x v="44"/>
    <n v="79.47"/>
    <n v="2569.5300000000002"/>
    <m/>
    <m/>
    <m/>
    <n v="2060"/>
    <m/>
    <n v="589"/>
    <n v="509.53"/>
  </r>
  <r>
    <n v="7"/>
    <x v="5"/>
    <n v="2026"/>
    <s v="مصطفي رشدي4المنيب Wصباحيةسعوديالقطاميةاتوبيس 28"/>
    <x v="35"/>
    <x v="35"/>
    <x v="31"/>
    <x v="4"/>
    <x v="8"/>
    <s v="اتوبيس 28"/>
    <n v="1059"/>
    <n v="1"/>
    <x v="45"/>
    <n v="31.77"/>
    <n v="1027.23"/>
    <m/>
    <m/>
    <m/>
    <n v="1000"/>
    <m/>
    <n v="59"/>
    <n v="27.23"/>
  </r>
  <r>
    <n v="7"/>
    <x v="5"/>
    <n v="2026"/>
    <s v="مصطفي رشدي5صقر 2 ورديةسعوديالقطاميةاتوبيس 28"/>
    <x v="36"/>
    <x v="36"/>
    <x v="32"/>
    <x v="4"/>
    <x v="8"/>
    <s v="اتوبيس 28"/>
    <n v="2120"/>
    <n v="1"/>
    <x v="46"/>
    <n v="63.599999999999994"/>
    <n v="2056.4"/>
    <m/>
    <m/>
    <m/>
    <n v="1780"/>
    <m/>
    <n v="340"/>
    <n v="276.39999999999998"/>
  </r>
  <r>
    <n v="7"/>
    <x v="5"/>
    <n v="2026"/>
    <s v="مصطفي رشدي6المنيب 2 ورديةسعوديالقطاميةاتوبيس 28"/>
    <x v="50"/>
    <x v="51"/>
    <x v="26"/>
    <x v="4"/>
    <x v="8"/>
    <s v="اتوبيس 28"/>
    <n v="3944"/>
    <n v="1"/>
    <x v="5"/>
    <n v="118.32"/>
    <n v="3825.68"/>
    <m/>
    <m/>
    <m/>
    <n v="3600"/>
    <m/>
    <n v="344"/>
    <n v="225.68"/>
  </r>
  <r>
    <n v="7"/>
    <x v="5"/>
    <n v="2026"/>
    <s v="كرم ترك 1قليوب 2 ورديةسعوديالقطاميةاتوبيس 28"/>
    <x v="37"/>
    <x v="37"/>
    <x v="33"/>
    <x v="4"/>
    <x v="8"/>
    <s v="اتوبيس 28"/>
    <n v="3959"/>
    <n v="1"/>
    <x v="47"/>
    <n v="118.77"/>
    <n v="3840.23"/>
    <m/>
    <m/>
    <m/>
    <n v="4200"/>
    <m/>
    <n v="-241"/>
    <n v="-359.77"/>
  </r>
  <r>
    <n v="7"/>
    <x v="5"/>
    <n v="2026"/>
    <s v="كرم ترك 2قليوب 2 ورديةسعوديمدينتي اتوبيس 28"/>
    <x v="39"/>
    <x v="39"/>
    <x v="33"/>
    <x v="4"/>
    <x v="9"/>
    <s v="اتوبيس 28"/>
    <n v="4634"/>
    <n v="1"/>
    <x v="49"/>
    <n v="139.01999999999998"/>
    <n v="4494.9799999999996"/>
    <m/>
    <m/>
    <m/>
    <n v="4150"/>
    <m/>
    <n v="484"/>
    <n v="344.98"/>
  </r>
  <r>
    <n v="7"/>
    <x v="5"/>
    <n v="2026"/>
    <s v="كرم ترك 3قليوب 1 ورديةسعوديمدينتي اتوبيس 28"/>
    <x v="40"/>
    <x v="40"/>
    <x v="4"/>
    <x v="4"/>
    <x v="9"/>
    <s v="اتوبيس 28"/>
    <n v="4634"/>
    <n v="1"/>
    <x v="50"/>
    <n v="139.01999999999998"/>
    <n v="4494.9799999999996"/>
    <m/>
    <m/>
    <m/>
    <n v="4000"/>
    <m/>
    <n v="634"/>
    <n v="494.98"/>
  </r>
  <r>
    <n v="7"/>
    <x v="5"/>
    <n v="2026"/>
    <s v="كرم ترك 4عدلي منصور شفتسعوديمدينتي اتوبيس 28"/>
    <x v="41"/>
    <x v="41"/>
    <x v="34"/>
    <x v="4"/>
    <x v="9"/>
    <s v="اتوبيس 28"/>
    <n v="741"/>
    <n v="1"/>
    <x v="33"/>
    <n v="22.23"/>
    <n v="718.77"/>
    <m/>
    <m/>
    <m/>
    <n v="500"/>
    <m/>
    <n v="241"/>
    <n v="218.77"/>
  </r>
  <r>
    <n v="7"/>
    <x v="5"/>
    <n v="2026"/>
    <s v="عماد النجار 4قليوب بيتوينسعوديمدينتي اتوبيس 28"/>
    <x v="42"/>
    <x v="42"/>
    <x v="35"/>
    <x v="4"/>
    <x v="9"/>
    <s v="اتوبيس 28"/>
    <n v="1482"/>
    <n v="1"/>
    <x v="16"/>
    <n v="44.46"/>
    <n v="1437.54"/>
    <m/>
    <m/>
    <m/>
    <n v="1400"/>
    <m/>
    <n v="82"/>
    <n v="37.54"/>
  </r>
  <r>
    <n v="7"/>
    <x v="5"/>
    <n v="2026"/>
    <s v="ممدوح كيلاني6المنيب 1 وردية سعوديمدينتي ميكروباص صيني"/>
    <x v="43"/>
    <x v="43"/>
    <x v="36"/>
    <x v="4"/>
    <x v="9"/>
    <s v="ميكروباص صيني"/>
    <n v="1482"/>
    <n v="1"/>
    <x v="51"/>
    <n v="44.46"/>
    <n v="1437.54"/>
    <m/>
    <m/>
    <m/>
    <n v="1350"/>
    <m/>
    <n v="132"/>
    <n v="87.539999999999992"/>
  </r>
  <r>
    <n v="7"/>
    <x v="5"/>
    <n v="2026"/>
    <s v="ممدوح كيلاني4المنيب 2 وردية سعوديمدينتي ميكروباص صيني"/>
    <x v="44"/>
    <x v="44"/>
    <x v="37"/>
    <x v="4"/>
    <x v="9"/>
    <s v="ميكروباص صيني"/>
    <n v="2965"/>
    <n v="1"/>
    <x v="52"/>
    <n v="88.95"/>
    <n v="2876.05"/>
    <m/>
    <m/>
    <m/>
    <n v="2600"/>
    <m/>
    <n v="365"/>
    <n v="276.05"/>
  </r>
  <r>
    <n v="7"/>
    <x v="5"/>
    <n v="2026"/>
    <s v="فرج 5حلوان 2 ورديةسعوديمدينتي اتوبيس 28"/>
    <x v="45"/>
    <x v="45"/>
    <x v="28"/>
    <x v="4"/>
    <x v="9"/>
    <s v="اتوبيس 28"/>
    <n v="4634"/>
    <n v="1"/>
    <x v="19"/>
    <n v="139.01999999999998"/>
    <n v="4494.9799999999996"/>
    <m/>
    <m/>
    <m/>
    <n v="4100"/>
    <m/>
    <n v="534"/>
    <n v="394.98"/>
  </r>
  <r>
    <n v="7"/>
    <x v="5"/>
    <n v="2026"/>
    <s v="سيد الحاويالحلميةسعوديمدينتي اتوبيس 28"/>
    <x v="46"/>
    <x v="46"/>
    <x v="38"/>
    <x v="4"/>
    <x v="9"/>
    <s v="اتوبيس 28"/>
    <n v="4634"/>
    <n v="1"/>
    <x v="7"/>
    <n v="139.01999999999998"/>
    <n v="4494.9799999999996"/>
    <m/>
    <m/>
    <m/>
    <n v="3750"/>
    <m/>
    <n v="884"/>
    <n v="744.98"/>
  </r>
  <r>
    <n v="7"/>
    <x v="5"/>
    <n v="2026"/>
    <s v="سيد الحاوي 2عدلي منصور سعوديمدينتي اتوبيس 28"/>
    <x v="51"/>
    <x v="52"/>
    <x v="42"/>
    <x v="4"/>
    <x v="9"/>
    <s v="اتوبيس 28"/>
    <n v="741"/>
    <n v="1"/>
    <x v="53"/>
    <n v="22.23"/>
    <n v="718.77"/>
    <m/>
    <m/>
    <m/>
    <n v="550"/>
    <m/>
    <n v="191"/>
    <n v="168.77"/>
  </r>
  <r>
    <n v="7"/>
    <x v="5"/>
    <n v="2026"/>
    <s v="احمد عويس اضافيالمعادي لوجستيكاابورواش إضافي"/>
    <x v="19"/>
    <x v="19"/>
    <x v="17"/>
    <x v="3"/>
    <x v="3"/>
    <s v="إضافي"/>
    <n v="2049"/>
    <n v="0.5"/>
    <x v="4"/>
    <n v="30.734999999999999"/>
    <n v="993.76499999999999"/>
    <m/>
    <m/>
    <m/>
    <n v="900"/>
    <m/>
    <n v="124.5"/>
    <n v="93.765000000000001"/>
  </r>
  <r>
    <n v="7"/>
    <x v="5"/>
    <n v="2026"/>
    <s v="حسام سعيد إضافيإضافيلوجستيكاإضافيإضافي"/>
    <x v="56"/>
    <x v="57"/>
    <x v="43"/>
    <x v="3"/>
    <x v="11"/>
    <s v="إضافي"/>
    <n v="1"/>
    <n v="1"/>
    <x v="37"/>
    <n v="0.03"/>
    <n v="0.97"/>
    <m/>
    <m/>
    <n v="1300"/>
    <n v="1300"/>
    <m/>
    <n v="1"/>
    <n v="0.97"/>
  </r>
  <r>
    <m/>
    <x v="1"/>
    <m/>
    <e v="#N/A"/>
    <x v="48"/>
    <x v="49"/>
    <x v="40"/>
    <x v="5"/>
    <x v="10"/>
    <n v="0"/>
    <n v="0"/>
    <m/>
    <x v="37"/>
    <n v="0"/>
    <n v="0"/>
    <m/>
    <m/>
    <m/>
    <n v="0"/>
    <m/>
    <n v="0"/>
    <n v="0"/>
  </r>
  <r>
    <n v="8"/>
    <x v="5"/>
    <n v="2026"/>
    <s v="مصطفي قليوبقليوب FIRST STARTم.نصر ميكروباص صيني"/>
    <x v="0"/>
    <x v="0"/>
    <x v="0"/>
    <x v="0"/>
    <x v="0"/>
    <s v="ميكروباص صيني"/>
    <n v="1250"/>
    <n v="1"/>
    <x v="35"/>
    <n v="37.5"/>
    <n v="1212.5"/>
    <m/>
    <m/>
    <m/>
    <n v="1200"/>
    <m/>
    <n v="50"/>
    <n v="12.5"/>
  </r>
  <r>
    <n v="8"/>
    <x v="5"/>
    <n v="2026"/>
    <s v="عمرو برعي الجراجFLITCH AND GRAINالتجمع ميكروباص صيني"/>
    <x v="2"/>
    <x v="2"/>
    <x v="2"/>
    <x v="1"/>
    <x v="1"/>
    <s v="ميكروباص صيني"/>
    <n v="1300"/>
    <n v="1"/>
    <x v="23"/>
    <n v="39"/>
    <n v="1261"/>
    <m/>
    <m/>
    <m/>
    <n v="1050"/>
    <m/>
    <n v="250"/>
    <n v="211"/>
  </r>
  <r>
    <n v="8"/>
    <x v="5"/>
    <n v="2026"/>
    <s v="مصطفي الف مسكنالف مسكن 3 ورديةنجمة هليوبوليسالتجمع اتوبيس 28"/>
    <x v="3"/>
    <x v="3"/>
    <x v="3"/>
    <x v="2"/>
    <x v="1"/>
    <s v="اتوبيس 28"/>
    <n v="4297"/>
    <n v="1"/>
    <x v="29"/>
    <n v="128.91"/>
    <n v="4168.09"/>
    <m/>
    <m/>
    <m/>
    <n v="3800"/>
    <m/>
    <n v="497"/>
    <n v="368.09000000000003"/>
  </r>
  <r>
    <n v="8"/>
    <x v="5"/>
    <n v="2026"/>
    <s v="ممدوح كيلاني1قليوب 3 وردية نجمة هليوبوليسالتجمع اتوبيس 28"/>
    <x v="5"/>
    <x v="5"/>
    <x v="5"/>
    <x v="2"/>
    <x v="1"/>
    <s v="اتوبيس 28"/>
    <n v="4297"/>
    <n v="1"/>
    <x v="55"/>
    <n v="128.91"/>
    <n v="4168.09"/>
    <m/>
    <m/>
    <m/>
    <n v="3900"/>
    <m/>
    <n v="397"/>
    <n v="268.09000000000003"/>
  </r>
  <r>
    <n v="8"/>
    <x v="5"/>
    <n v="2026"/>
    <s v="ممدوح كيلاني3المنيب 3وردية نجمة هليوبوليسالتجمع ميكروباص"/>
    <x v="52"/>
    <x v="53"/>
    <x v="6"/>
    <x v="2"/>
    <x v="1"/>
    <s v="ميكروباص"/>
    <n v="3600"/>
    <n v="1"/>
    <x v="56"/>
    <n v="108"/>
    <n v="3492"/>
    <m/>
    <m/>
    <m/>
    <n v="2700"/>
    <m/>
    <n v="900"/>
    <n v="792"/>
  </r>
  <r>
    <n v="8"/>
    <x v="5"/>
    <n v="2026"/>
    <s v="بكرقليوب 1 ورديةنجمة هليوبوليسالتجمع ميكروباص"/>
    <x v="58"/>
    <x v="59"/>
    <x v="4"/>
    <x v="2"/>
    <x v="1"/>
    <s v="ميكروباص"/>
    <n v="1400"/>
    <n v="1"/>
    <x v="35"/>
    <n v="42"/>
    <n v="1358"/>
    <m/>
    <m/>
    <m/>
    <n v="1200"/>
    <m/>
    <n v="200"/>
    <n v="158"/>
  </r>
  <r>
    <n v="8"/>
    <x v="5"/>
    <n v="2026"/>
    <s v="رجب سلامة 1المرج لوجستيكااكتوبر هاي اس "/>
    <x v="7"/>
    <x v="7"/>
    <x v="7"/>
    <x v="3"/>
    <x v="2"/>
    <s v="هاي اس "/>
    <n v="2195"/>
    <n v="1"/>
    <x v="22"/>
    <n v="65.849999999999994"/>
    <n v="2129.15"/>
    <m/>
    <m/>
    <m/>
    <n v="2000"/>
    <m/>
    <n v="195"/>
    <n v="129.15"/>
  </r>
  <r>
    <n v="8"/>
    <x v="5"/>
    <n v="2026"/>
    <s v="رجب سلامة 2 نكلا حضورلوجستيكااكتوبر هاي اس "/>
    <x v="11"/>
    <x v="11"/>
    <x v="10"/>
    <x v="3"/>
    <x v="2"/>
    <s v="هاي اس "/>
    <n v="1024"/>
    <n v="1"/>
    <x v="45"/>
    <n v="30.72"/>
    <n v="993.28"/>
    <m/>
    <m/>
    <m/>
    <n v="1000"/>
    <m/>
    <n v="24"/>
    <n v="-6.7199999999999989"/>
  </r>
  <r>
    <n v="8"/>
    <x v="5"/>
    <n v="2026"/>
    <s v="احمد السيدالمنيب 3وردية لوجستيكااكتوبر هاي اس "/>
    <x v="8"/>
    <x v="8"/>
    <x v="6"/>
    <x v="3"/>
    <x v="2"/>
    <s v="هاي اس "/>
    <n v="4831"/>
    <n v="1"/>
    <x v="50"/>
    <n v="144.93"/>
    <n v="4686.07"/>
    <m/>
    <m/>
    <m/>
    <n v="4000"/>
    <m/>
    <n v="831"/>
    <n v="686.06999999999994"/>
  </r>
  <r>
    <n v="8"/>
    <x v="5"/>
    <n v="2026"/>
    <s v="حسام سعيد1القناطر 3 ورديةلوجستيكااكتوبر هاي اس "/>
    <x v="9"/>
    <x v="9"/>
    <x v="8"/>
    <x v="3"/>
    <x v="2"/>
    <s v="هاي اس "/>
    <n v="4391"/>
    <n v="1"/>
    <x v="6"/>
    <n v="131.72999999999999"/>
    <n v="4259.2700000000004"/>
    <m/>
    <m/>
    <m/>
    <n v="3400"/>
    <m/>
    <n v="991"/>
    <n v="859.27"/>
  </r>
  <r>
    <n v="8"/>
    <x v="5"/>
    <n v="2026"/>
    <s v="حسام سعيد 2نكلا انصرافلوجستيكااكتوبر هاي اس "/>
    <x v="10"/>
    <x v="10"/>
    <x v="9"/>
    <x v="3"/>
    <x v="2"/>
    <s v="هاي اس "/>
    <n v="1024"/>
    <n v="1"/>
    <x v="18"/>
    <n v="30.72"/>
    <n v="993.28"/>
    <m/>
    <m/>
    <m/>
    <n v="900"/>
    <m/>
    <n v="124"/>
    <n v="93.28"/>
  </r>
  <r>
    <n v="8"/>
    <x v="5"/>
    <n v="2026"/>
    <s v="محمد رضا المنوفية لوجستيكااكتوبر هاي اس "/>
    <x v="13"/>
    <x v="13"/>
    <x v="12"/>
    <x v="3"/>
    <x v="2"/>
    <s v="هاي اس "/>
    <n v="2634"/>
    <n v="1"/>
    <x v="20"/>
    <n v="79.02"/>
    <n v="2554.98"/>
    <m/>
    <m/>
    <m/>
    <n v="2150"/>
    <m/>
    <n v="484"/>
    <n v="404.98"/>
  </r>
  <r>
    <n v="8"/>
    <x v="5"/>
    <n v="2026"/>
    <s v="مصطفي شكيويالجلاتمةلوجستيكااكتوبر كوستر "/>
    <x v="14"/>
    <x v="14"/>
    <x v="13"/>
    <x v="3"/>
    <x v="2"/>
    <s v="كوستر "/>
    <n v="3220"/>
    <n v="1"/>
    <x v="58"/>
    <n v="96.6"/>
    <n v="3123.4"/>
    <m/>
    <m/>
    <m/>
    <n v="2750"/>
    <m/>
    <n v="470"/>
    <n v="373.4"/>
  </r>
  <r>
    <n v="8"/>
    <x v="5"/>
    <n v="2026"/>
    <s v="وديع 1الفيوم 1لوجستيكااكتوبر هاي اس "/>
    <x v="16"/>
    <x v="16"/>
    <x v="15"/>
    <x v="3"/>
    <x v="2"/>
    <s v="هاي اس "/>
    <n v="2662"/>
    <n v="1"/>
    <x v="42"/>
    <n v="79.86"/>
    <n v="2582.14"/>
    <m/>
    <m/>
    <m/>
    <n v="2250"/>
    <m/>
    <n v="412"/>
    <n v="332.14"/>
  </r>
  <r>
    <n v="8"/>
    <x v="5"/>
    <n v="2026"/>
    <s v="وديع 2الفيوم 2لوجستيكااكتوبر هاي اس "/>
    <x v="17"/>
    <x v="17"/>
    <x v="16"/>
    <x v="3"/>
    <x v="2"/>
    <s v="هاي اس "/>
    <n v="2662"/>
    <n v="1"/>
    <x v="42"/>
    <n v="79.86"/>
    <n v="2582.14"/>
    <m/>
    <m/>
    <m/>
    <n v="2250"/>
    <m/>
    <n v="412"/>
    <n v="332.14"/>
  </r>
  <r>
    <n v="8"/>
    <x v="5"/>
    <n v="2026"/>
    <s v="احمد عويس المعادي لوجستيكاابورواش هاي اس "/>
    <x v="18"/>
    <x v="18"/>
    <x v="17"/>
    <x v="3"/>
    <x v="3"/>
    <s v="هاي اس "/>
    <n v="2049"/>
    <n v="1"/>
    <x v="59"/>
    <n v="61.47"/>
    <n v="1987.53"/>
    <m/>
    <m/>
    <m/>
    <n v="1650"/>
    <m/>
    <n v="399"/>
    <n v="337.53"/>
  </r>
  <r>
    <n v="8"/>
    <x v="5"/>
    <n v="2026"/>
    <s v="محمد جمال القناطر لوجستيكاابورواش سوزوكي"/>
    <x v="20"/>
    <x v="20"/>
    <x v="18"/>
    <x v="3"/>
    <x v="3"/>
    <s v="سوزوكي"/>
    <n v="1536"/>
    <n v="1"/>
    <x v="45"/>
    <n v="46.08"/>
    <n v="1489.92"/>
    <m/>
    <m/>
    <m/>
    <n v="1000"/>
    <m/>
    <n v="536"/>
    <n v="489.92"/>
  </r>
  <r>
    <n v="8"/>
    <x v="5"/>
    <n v="2026"/>
    <s v="محمد عزمي حدائق اكتوبر لوجستيكااكتوبر هاي اس "/>
    <x v="12"/>
    <x v="12"/>
    <x v="11"/>
    <x v="3"/>
    <x v="2"/>
    <s v="هاي اس "/>
    <n v="1903"/>
    <n v="1"/>
    <x v="57"/>
    <n v="57.089999999999996"/>
    <n v="1845.91"/>
    <m/>
    <m/>
    <m/>
    <n v="1600"/>
    <m/>
    <n v="303"/>
    <n v="245.91"/>
  </r>
  <r>
    <n v="8"/>
    <x v="5"/>
    <n v="2026"/>
    <s v="سعيد كمال م.نصر لوجستيكااكتوبر هاي اس "/>
    <x v="15"/>
    <x v="15"/>
    <x v="14"/>
    <x v="3"/>
    <x v="2"/>
    <s v="هاي اس "/>
    <n v="3367"/>
    <n v="1"/>
    <x v="52"/>
    <n v="101.00999999999999"/>
    <n v="3265.99"/>
    <m/>
    <m/>
    <m/>
    <n v="2600"/>
    <m/>
    <n v="767"/>
    <n v="665.99"/>
  </r>
  <r>
    <n v="8"/>
    <x v="5"/>
    <n v="2026"/>
    <s v="عماد النجار1المرج 2ورديةسعوديالمخاذناتوبيس 28"/>
    <x v="22"/>
    <x v="22"/>
    <x v="19"/>
    <x v="4"/>
    <x v="4"/>
    <s v="اتوبيس 28"/>
    <n v="4119"/>
    <n v="1"/>
    <x v="38"/>
    <n v="123.57"/>
    <n v="3995.43"/>
    <m/>
    <m/>
    <m/>
    <n v="4800"/>
    <m/>
    <n v="-681"/>
    <n v="-804.56999999999994"/>
  </r>
  <r>
    <n v="8"/>
    <x v="5"/>
    <n v="2026"/>
    <s v="عماد النجار2المؤسسة 2ورديةسعوديالمخاذناتوبيس 28"/>
    <x v="23"/>
    <x v="23"/>
    <x v="20"/>
    <x v="4"/>
    <x v="4"/>
    <s v="اتوبيس 28"/>
    <n v="3884"/>
    <n v="1"/>
    <x v="39"/>
    <n v="116.52"/>
    <n v="3767.48"/>
    <m/>
    <m/>
    <m/>
    <n v="4500"/>
    <m/>
    <n v="-616"/>
    <n v="-732.52"/>
  </r>
  <r>
    <n v="8"/>
    <x v="5"/>
    <n v="2026"/>
    <s v="طه1الدائري 1ورديةسعوديالمخاذناتوبيس 28"/>
    <x v="61"/>
    <x v="62"/>
    <x v="21"/>
    <x v="4"/>
    <x v="4"/>
    <s v="اتوبيس 28"/>
    <n v="2448"/>
    <n v="1"/>
    <x v="58"/>
    <n v="73.44"/>
    <n v="2374.56"/>
    <m/>
    <m/>
    <m/>
    <n v="2750"/>
    <m/>
    <n v="-302"/>
    <n v="-375.44"/>
  </r>
  <r>
    <n v="8"/>
    <x v="5"/>
    <n v="2026"/>
    <s v="عبد الرحمن1الهرم سعوديدريماتوبيس 28"/>
    <x v="25"/>
    <x v="25"/>
    <x v="22"/>
    <x v="4"/>
    <x v="5"/>
    <s v="اتوبيس 28"/>
    <n v="994"/>
    <n v="1"/>
    <x v="40"/>
    <n v="29.82"/>
    <n v="964.18"/>
    <m/>
    <m/>
    <m/>
    <n v="850"/>
    <m/>
    <n v="144"/>
    <n v="114.18"/>
  </r>
  <r>
    <n v="8"/>
    <x v="5"/>
    <n v="2026"/>
    <s v="عبد الرحمن2المؤسسةسعوديدريماتوبيس 28"/>
    <x v="26"/>
    <x v="26"/>
    <x v="23"/>
    <x v="4"/>
    <x v="5"/>
    <s v="اتوبيس 28"/>
    <n v="994"/>
    <n v="1"/>
    <x v="40"/>
    <n v="29.82"/>
    <n v="964.18"/>
    <m/>
    <m/>
    <m/>
    <n v="850"/>
    <m/>
    <n v="144"/>
    <n v="114.18"/>
  </r>
  <r>
    <n v="8"/>
    <x v="5"/>
    <n v="2026"/>
    <s v="فرج 1حلوانسعوديهايد باركاتوبيس 28"/>
    <x v="27"/>
    <x v="27"/>
    <x v="24"/>
    <x v="4"/>
    <x v="6"/>
    <s v="اتوبيس 28"/>
    <n v="4634"/>
    <n v="1"/>
    <x v="7"/>
    <n v="139.01999999999998"/>
    <n v="4494.9799999999996"/>
    <m/>
    <m/>
    <m/>
    <n v="3750"/>
    <m/>
    <n v="884"/>
    <n v="744.98"/>
  </r>
  <r>
    <n v="8"/>
    <x v="5"/>
    <n v="2026"/>
    <s v="فرج 6حلوان مبيتسعوديهايد باركاتوبيس 28"/>
    <x v="49"/>
    <x v="50"/>
    <x v="41"/>
    <x v="4"/>
    <x v="6"/>
    <s v="اتوبيس 28"/>
    <n v="1482"/>
    <n v="1"/>
    <x v="21"/>
    <n v="44.46"/>
    <n v="1437.54"/>
    <m/>
    <m/>
    <m/>
    <n v="750"/>
    <m/>
    <n v="732"/>
    <n v="687.54"/>
  </r>
  <r>
    <n v="8"/>
    <x v="5"/>
    <n v="2026"/>
    <s v="ممدوح كيلاني 3القومية سعوديهايد باركميكروباص صيني"/>
    <x v="28"/>
    <x v="28"/>
    <x v="25"/>
    <x v="4"/>
    <x v="6"/>
    <s v="ميكروباص صيني"/>
    <n v="2965"/>
    <n v="1"/>
    <x v="13"/>
    <n v="88.95"/>
    <n v="2876.05"/>
    <m/>
    <m/>
    <m/>
    <n v="2500"/>
    <m/>
    <n v="465"/>
    <n v="376.05"/>
  </r>
  <r>
    <n v="8"/>
    <x v="5"/>
    <n v="2026"/>
    <s v="محمد جمال طوسونالمنيبسعوديهايد باركاتوبيس 28"/>
    <x v="47"/>
    <x v="47"/>
    <x v="39"/>
    <x v="4"/>
    <x v="6"/>
    <s v="اتوبيس 28"/>
    <n v="4634"/>
    <n v="1"/>
    <x v="29"/>
    <n v="139.01999999999998"/>
    <n v="4494.9799999999996"/>
    <m/>
    <m/>
    <m/>
    <n v="3800"/>
    <m/>
    <n v="834"/>
    <n v="694.98"/>
  </r>
  <r>
    <n v="8"/>
    <x v="5"/>
    <n v="2026"/>
    <s v="مصطفي رشدي1المنيب 2 ورديةسعوديميفيداميكروباص صيني"/>
    <x v="29"/>
    <x v="29"/>
    <x v="26"/>
    <x v="4"/>
    <x v="7"/>
    <s v="ميكروباص صيني"/>
    <n v="2965"/>
    <n v="1"/>
    <x v="20"/>
    <n v="88.95"/>
    <n v="2876.05"/>
    <m/>
    <m/>
    <m/>
    <n v="2150"/>
    <m/>
    <n v="815"/>
    <n v="726.05"/>
  </r>
  <r>
    <n v="8"/>
    <x v="5"/>
    <n v="2026"/>
    <s v="فرج 2حلوان 2 ورديةسعوديميفيداميكروباص صيني"/>
    <x v="31"/>
    <x v="31"/>
    <x v="28"/>
    <x v="4"/>
    <x v="7"/>
    <s v="ميكروباص صيني"/>
    <n v="2965"/>
    <n v="1"/>
    <x v="42"/>
    <n v="88.95"/>
    <n v="2876.05"/>
    <m/>
    <m/>
    <m/>
    <n v="2250"/>
    <m/>
    <n v="715"/>
    <n v="626.04999999999995"/>
  </r>
  <r>
    <n v="8"/>
    <x v="5"/>
    <n v="2026"/>
    <s v="فرج 3حلوان 2 ورديةسعوديالقطاميةاتوبيس 28"/>
    <x v="32"/>
    <x v="32"/>
    <x v="28"/>
    <x v="4"/>
    <x v="8"/>
    <s v="اتوبيس 28"/>
    <n v="3415"/>
    <n v="1"/>
    <x v="6"/>
    <n v="102.45"/>
    <n v="3312.55"/>
    <m/>
    <m/>
    <m/>
    <n v="3400"/>
    <m/>
    <n v="15"/>
    <n v="-87.45"/>
  </r>
  <r>
    <n v="8"/>
    <x v="5"/>
    <n v="2026"/>
    <s v="فرج 4مايو ورديةسعوديالقطاميةميكروباص"/>
    <x v="33"/>
    <x v="33"/>
    <x v="29"/>
    <x v="4"/>
    <x v="8"/>
    <s v="ميكروباص"/>
    <n v="1222"/>
    <n v="1"/>
    <x v="43"/>
    <n v="36.659999999999997"/>
    <n v="1185.3399999999999"/>
    <m/>
    <m/>
    <m/>
    <n v="1180"/>
    <m/>
    <n v="42"/>
    <n v="5.3400000000000034"/>
  </r>
  <r>
    <n v="8"/>
    <x v="5"/>
    <n v="2026"/>
    <s v="مصطفي رشدي3المنيب5شفتسعوديالقطاميةاتوبيس 28"/>
    <x v="34"/>
    <x v="34"/>
    <x v="30"/>
    <x v="4"/>
    <x v="8"/>
    <s v="اتوبيس 28"/>
    <n v="2649"/>
    <n v="1"/>
    <x v="44"/>
    <n v="79.47"/>
    <n v="2569.5300000000002"/>
    <m/>
    <m/>
    <m/>
    <n v="2060"/>
    <m/>
    <n v="589"/>
    <n v="509.53"/>
  </r>
  <r>
    <n v="8"/>
    <x v="5"/>
    <n v="2026"/>
    <s v="مصطفي رشدي4المنيب Wصباحيةسعوديالقطاميةاتوبيس 28"/>
    <x v="35"/>
    <x v="35"/>
    <x v="31"/>
    <x v="4"/>
    <x v="8"/>
    <s v="اتوبيس 28"/>
    <n v="1059"/>
    <n v="1"/>
    <x v="45"/>
    <n v="31.77"/>
    <n v="1027.23"/>
    <m/>
    <m/>
    <m/>
    <n v="1000"/>
    <m/>
    <n v="59"/>
    <n v="27.23"/>
  </r>
  <r>
    <n v="8"/>
    <x v="5"/>
    <n v="2026"/>
    <s v="مصطفي رشدي5صقر 2 ورديةسعوديالقطاميةاتوبيس 28"/>
    <x v="36"/>
    <x v="36"/>
    <x v="32"/>
    <x v="4"/>
    <x v="8"/>
    <s v="اتوبيس 28"/>
    <n v="2120"/>
    <n v="1"/>
    <x v="46"/>
    <n v="63.599999999999994"/>
    <n v="2056.4"/>
    <m/>
    <m/>
    <m/>
    <n v="1780"/>
    <m/>
    <n v="340"/>
    <n v="276.39999999999998"/>
  </r>
  <r>
    <n v="8"/>
    <x v="5"/>
    <n v="2026"/>
    <s v="مصطفي رشدي6المنيب 2 ورديةسعوديالقطاميةاتوبيس 28"/>
    <x v="50"/>
    <x v="51"/>
    <x v="26"/>
    <x v="4"/>
    <x v="8"/>
    <s v="اتوبيس 28"/>
    <n v="3944"/>
    <n v="1"/>
    <x v="5"/>
    <n v="118.32"/>
    <n v="3825.68"/>
    <m/>
    <m/>
    <m/>
    <n v="3600"/>
    <m/>
    <n v="344"/>
    <n v="225.68"/>
  </r>
  <r>
    <n v="8"/>
    <x v="5"/>
    <n v="2026"/>
    <s v="كرم ترك 1قليوب 2 ورديةسعوديالقطاميةاتوبيس 28"/>
    <x v="37"/>
    <x v="37"/>
    <x v="33"/>
    <x v="4"/>
    <x v="8"/>
    <s v="اتوبيس 28"/>
    <n v="3959"/>
    <n v="1"/>
    <x v="47"/>
    <n v="118.77"/>
    <n v="3840.23"/>
    <m/>
    <m/>
    <m/>
    <n v="4200"/>
    <m/>
    <n v="-241"/>
    <n v="-359.77"/>
  </r>
  <r>
    <n v="8"/>
    <x v="5"/>
    <n v="2026"/>
    <s v="كرم ترك 2قليوب 2 ورديةسعوديمدينتي اتوبيس 28"/>
    <x v="39"/>
    <x v="39"/>
    <x v="33"/>
    <x v="4"/>
    <x v="9"/>
    <s v="اتوبيس 28"/>
    <n v="4634"/>
    <n v="1"/>
    <x v="49"/>
    <n v="139.01999999999998"/>
    <n v="4494.9799999999996"/>
    <m/>
    <m/>
    <m/>
    <n v="4150"/>
    <m/>
    <n v="484"/>
    <n v="344.98"/>
  </r>
  <r>
    <n v="8"/>
    <x v="5"/>
    <n v="2026"/>
    <s v="كرم ترك 3قليوب 1 ورديةسعوديمدينتي اتوبيس 28"/>
    <x v="40"/>
    <x v="40"/>
    <x v="4"/>
    <x v="4"/>
    <x v="9"/>
    <s v="اتوبيس 28"/>
    <n v="4634"/>
    <n v="1"/>
    <x v="50"/>
    <n v="139.01999999999998"/>
    <n v="4494.9799999999996"/>
    <m/>
    <m/>
    <m/>
    <n v="4000"/>
    <m/>
    <n v="634"/>
    <n v="494.98"/>
  </r>
  <r>
    <n v="8"/>
    <x v="5"/>
    <n v="2026"/>
    <s v="كرم ترك 4عدلي منصور شفتسعوديمدينتي اتوبيس 28"/>
    <x v="41"/>
    <x v="41"/>
    <x v="34"/>
    <x v="4"/>
    <x v="9"/>
    <s v="اتوبيس 28"/>
    <n v="741"/>
    <n v="1"/>
    <x v="33"/>
    <n v="22.23"/>
    <n v="718.77"/>
    <m/>
    <m/>
    <m/>
    <n v="500"/>
    <m/>
    <n v="241"/>
    <n v="218.77"/>
  </r>
  <r>
    <n v="8"/>
    <x v="5"/>
    <n v="2026"/>
    <s v="عماد النجار 4قليوب بيتوينسعوديمدينتي اتوبيس 28"/>
    <x v="42"/>
    <x v="42"/>
    <x v="35"/>
    <x v="4"/>
    <x v="9"/>
    <s v="اتوبيس 28"/>
    <n v="1482"/>
    <n v="1"/>
    <x v="16"/>
    <n v="44.46"/>
    <n v="1437.54"/>
    <m/>
    <m/>
    <m/>
    <n v="1400"/>
    <m/>
    <n v="82"/>
    <n v="37.54"/>
  </r>
  <r>
    <n v="8"/>
    <x v="5"/>
    <n v="2026"/>
    <s v="ممدوح كيلاني6المنيب 1 وردية سعوديمدينتي ميكروباص صيني"/>
    <x v="43"/>
    <x v="43"/>
    <x v="36"/>
    <x v="4"/>
    <x v="9"/>
    <s v="ميكروباص صيني"/>
    <n v="1482"/>
    <n v="1"/>
    <x v="51"/>
    <n v="44.46"/>
    <n v="1437.54"/>
    <m/>
    <m/>
    <m/>
    <n v="1350"/>
    <m/>
    <n v="132"/>
    <n v="87.539999999999992"/>
  </r>
  <r>
    <n v="8"/>
    <x v="5"/>
    <n v="2026"/>
    <s v="ممدوح كيلاني4المنيب 2 وردية سعوديمدينتي ميكروباص صيني"/>
    <x v="44"/>
    <x v="44"/>
    <x v="37"/>
    <x v="4"/>
    <x v="9"/>
    <s v="ميكروباص صيني"/>
    <n v="2965"/>
    <n v="1"/>
    <x v="52"/>
    <n v="88.95"/>
    <n v="2876.05"/>
    <m/>
    <m/>
    <m/>
    <n v="2600"/>
    <m/>
    <n v="365"/>
    <n v="276.05"/>
  </r>
  <r>
    <n v="8"/>
    <x v="5"/>
    <n v="2026"/>
    <s v="فرج 5حلوان 2 ورديةسعوديمدينتي اتوبيس 28"/>
    <x v="45"/>
    <x v="45"/>
    <x v="28"/>
    <x v="4"/>
    <x v="9"/>
    <s v="اتوبيس 28"/>
    <n v="4634"/>
    <n v="1"/>
    <x v="19"/>
    <n v="139.01999999999998"/>
    <n v="4494.9799999999996"/>
    <m/>
    <m/>
    <m/>
    <n v="4100"/>
    <m/>
    <n v="534"/>
    <n v="394.98"/>
  </r>
  <r>
    <n v="8"/>
    <x v="5"/>
    <n v="2026"/>
    <s v="سيد الحاويالحلميةسعوديمدينتي اتوبيس 28"/>
    <x v="46"/>
    <x v="46"/>
    <x v="38"/>
    <x v="4"/>
    <x v="9"/>
    <s v="اتوبيس 28"/>
    <n v="4634"/>
    <n v="1"/>
    <x v="7"/>
    <n v="139.01999999999998"/>
    <n v="4494.9799999999996"/>
    <m/>
    <m/>
    <m/>
    <n v="3750"/>
    <m/>
    <n v="884"/>
    <n v="744.98"/>
  </r>
  <r>
    <n v="8"/>
    <x v="5"/>
    <n v="2026"/>
    <s v="سيد الحاوي 2عدلي منصور سعوديمدينتي اتوبيس 28"/>
    <x v="51"/>
    <x v="52"/>
    <x v="42"/>
    <x v="4"/>
    <x v="9"/>
    <s v="اتوبيس 28"/>
    <n v="741"/>
    <n v="1"/>
    <x v="53"/>
    <n v="22.23"/>
    <n v="718.77"/>
    <m/>
    <m/>
    <m/>
    <n v="550"/>
    <m/>
    <n v="191"/>
    <n v="168.77"/>
  </r>
  <r>
    <n v="8"/>
    <x v="5"/>
    <n v="2026"/>
    <s v="حسام سعيد إضافيإضافيلوجستيكاإضافيإضافي"/>
    <x v="56"/>
    <x v="57"/>
    <x v="43"/>
    <x v="3"/>
    <x v="11"/>
    <s v="إضافي"/>
    <n v="1"/>
    <n v="1"/>
    <x v="37"/>
    <n v="0.03"/>
    <n v="0.97"/>
    <m/>
    <m/>
    <n v="1100"/>
    <n v="1100"/>
    <s v="سهرةجلاتمة"/>
    <n v="1"/>
    <n v="0.97"/>
  </r>
  <r>
    <n v="8"/>
    <x v="5"/>
    <n v="2026"/>
    <s v="محمد جمال إضافيالقناطر لوجستيكاابورواش إضافي"/>
    <x v="21"/>
    <x v="21"/>
    <x v="18"/>
    <x v="3"/>
    <x v="3"/>
    <s v="إضافي"/>
    <n v="1536"/>
    <n v="0.5"/>
    <x v="45"/>
    <n v="23.04"/>
    <n v="744.96"/>
    <m/>
    <m/>
    <m/>
    <n v="500"/>
    <s v="سهرة"/>
    <n v="268"/>
    <n v="244.96"/>
  </r>
  <r>
    <m/>
    <x v="1"/>
    <m/>
    <e v="#N/A"/>
    <x v="48"/>
    <x v="49"/>
    <x v="40"/>
    <x v="5"/>
    <x v="10"/>
    <n v="0"/>
    <n v="0"/>
    <m/>
    <x v="37"/>
    <n v="0"/>
    <n v="0"/>
    <m/>
    <m/>
    <m/>
    <n v="0"/>
    <m/>
    <n v="0"/>
    <n v="0"/>
  </r>
  <r>
    <n v="9"/>
    <x v="5"/>
    <n v="2026"/>
    <s v="مصطفي قليوبقليوب FIRST STARTم.نصر ميكروباص صيني"/>
    <x v="0"/>
    <x v="0"/>
    <x v="0"/>
    <x v="0"/>
    <x v="0"/>
    <s v="ميكروباص صيني"/>
    <n v="1250"/>
    <n v="1"/>
    <x v="35"/>
    <n v="37.5"/>
    <n v="1212.5"/>
    <m/>
    <m/>
    <m/>
    <n v="1200"/>
    <m/>
    <n v="50"/>
    <n v="12.5"/>
  </r>
  <r>
    <n v="9"/>
    <x v="5"/>
    <n v="2026"/>
    <s v="عمرو برعي الجراجFLITCH AND GRAINالتجمع ميكروباص صيني"/>
    <x v="2"/>
    <x v="2"/>
    <x v="2"/>
    <x v="1"/>
    <x v="1"/>
    <s v="ميكروباص صيني"/>
    <n v="1300"/>
    <n v="1"/>
    <x v="23"/>
    <n v="39"/>
    <n v="1261"/>
    <m/>
    <m/>
    <m/>
    <n v="1050"/>
    <m/>
    <n v="250"/>
    <n v="211"/>
  </r>
  <r>
    <n v="9"/>
    <x v="5"/>
    <n v="2026"/>
    <s v="مصطفي الف مسكنالف مسكن 3 ورديةنجمة هليوبوليسالتجمع اتوبيس 28"/>
    <x v="3"/>
    <x v="3"/>
    <x v="3"/>
    <x v="2"/>
    <x v="1"/>
    <s v="اتوبيس 28"/>
    <n v="4297"/>
    <n v="1"/>
    <x v="29"/>
    <n v="128.91"/>
    <n v="4168.09"/>
    <m/>
    <m/>
    <m/>
    <n v="3800"/>
    <m/>
    <n v="497"/>
    <n v="368.09000000000003"/>
  </r>
  <r>
    <n v="9"/>
    <x v="5"/>
    <n v="2026"/>
    <s v="ممدوح كيلاني1قليوب 3 وردية نجمة هليوبوليسالتجمع اتوبيس 28"/>
    <x v="5"/>
    <x v="5"/>
    <x v="5"/>
    <x v="2"/>
    <x v="1"/>
    <s v="اتوبيس 28"/>
    <n v="4297"/>
    <n v="1"/>
    <x v="55"/>
    <n v="128.91"/>
    <n v="4168.09"/>
    <m/>
    <m/>
    <m/>
    <n v="3900"/>
    <m/>
    <n v="397"/>
    <n v="268.09000000000003"/>
  </r>
  <r>
    <n v="9"/>
    <x v="5"/>
    <n v="2026"/>
    <s v="ممدوح كيلاني3المنيب 3وردية نجمة هليوبوليسالتجمع ميكروباص"/>
    <x v="52"/>
    <x v="53"/>
    <x v="6"/>
    <x v="2"/>
    <x v="1"/>
    <s v="ميكروباص"/>
    <n v="3600"/>
    <n v="1"/>
    <x v="56"/>
    <n v="108"/>
    <n v="3492"/>
    <m/>
    <m/>
    <m/>
    <n v="2700"/>
    <m/>
    <n v="900"/>
    <n v="792"/>
  </r>
  <r>
    <n v="9"/>
    <x v="5"/>
    <n v="2026"/>
    <s v="بكرقليوب 1 ورديةنجمة هليوبوليسالتجمع ميكروباص"/>
    <x v="58"/>
    <x v="59"/>
    <x v="4"/>
    <x v="2"/>
    <x v="1"/>
    <s v="ميكروباص"/>
    <n v="1400"/>
    <n v="1"/>
    <x v="35"/>
    <n v="42"/>
    <n v="1358"/>
    <m/>
    <m/>
    <m/>
    <n v="1200"/>
    <m/>
    <n v="200"/>
    <n v="158"/>
  </r>
  <r>
    <n v="9"/>
    <x v="5"/>
    <n v="2026"/>
    <s v="رجب سلامة 1المرج لوجستيكااكتوبر هاي اس "/>
    <x v="7"/>
    <x v="7"/>
    <x v="7"/>
    <x v="3"/>
    <x v="2"/>
    <s v="هاي اس "/>
    <n v="2195"/>
    <n v="1"/>
    <x v="22"/>
    <n v="65.849999999999994"/>
    <n v="2129.15"/>
    <m/>
    <m/>
    <m/>
    <n v="2000"/>
    <m/>
    <n v="195"/>
    <n v="129.15"/>
  </r>
  <r>
    <n v="9"/>
    <x v="5"/>
    <n v="2026"/>
    <s v="رجب سلامة 2 نكلا حضورلوجستيكااكتوبر هاي اس "/>
    <x v="11"/>
    <x v="11"/>
    <x v="10"/>
    <x v="3"/>
    <x v="2"/>
    <s v="هاي اس "/>
    <n v="1024"/>
    <n v="1"/>
    <x v="45"/>
    <n v="30.72"/>
    <n v="993.28"/>
    <m/>
    <m/>
    <m/>
    <n v="1000"/>
    <m/>
    <n v="24"/>
    <n v="-6.7199999999999989"/>
  </r>
  <r>
    <n v="9"/>
    <x v="5"/>
    <n v="2026"/>
    <s v="احمد السيدالمنيب 3وردية لوجستيكااكتوبر هاي اس "/>
    <x v="8"/>
    <x v="8"/>
    <x v="6"/>
    <x v="3"/>
    <x v="2"/>
    <s v="هاي اس "/>
    <n v="4831"/>
    <n v="1"/>
    <x v="50"/>
    <n v="144.93"/>
    <n v="4686.07"/>
    <m/>
    <m/>
    <m/>
    <n v="4000"/>
    <m/>
    <n v="831"/>
    <n v="686.06999999999994"/>
  </r>
  <r>
    <n v="9"/>
    <x v="5"/>
    <n v="2026"/>
    <s v="حسام سعيد1القناطر 3 ورديةلوجستيكااكتوبر هاي اس "/>
    <x v="9"/>
    <x v="9"/>
    <x v="8"/>
    <x v="3"/>
    <x v="2"/>
    <s v="هاي اس "/>
    <n v="4391"/>
    <n v="1"/>
    <x v="6"/>
    <n v="131.72999999999999"/>
    <n v="4259.2700000000004"/>
    <m/>
    <m/>
    <m/>
    <n v="3400"/>
    <m/>
    <n v="991"/>
    <n v="859.27"/>
  </r>
  <r>
    <n v="9"/>
    <x v="5"/>
    <n v="2026"/>
    <s v="حسام سعيد 2نكلا انصرافلوجستيكااكتوبر هاي اس "/>
    <x v="10"/>
    <x v="10"/>
    <x v="9"/>
    <x v="3"/>
    <x v="2"/>
    <s v="هاي اس "/>
    <n v="1024"/>
    <n v="1"/>
    <x v="18"/>
    <n v="30.72"/>
    <n v="993.28"/>
    <m/>
    <m/>
    <m/>
    <n v="900"/>
    <m/>
    <n v="124"/>
    <n v="93.28"/>
  </r>
  <r>
    <n v="9"/>
    <x v="5"/>
    <n v="2026"/>
    <s v="محمد رضا المنوفية لوجستيكااكتوبر هاي اس "/>
    <x v="13"/>
    <x v="13"/>
    <x v="12"/>
    <x v="3"/>
    <x v="2"/>
    <s v="هاي اس "/>
    <n v="2634"/>
    <n v="1"/>
    <x v="20"/>
    <n v="79.02"/>
    <n v="2554.98"/>
    <m/>
    <m/>
    <m/>
    <n v="2150"/>
    <m/>
    <n v="484"/>
    <n v="404.98"/>
  </r>
  <r>
    <n v="9"/>
    <x v="5"/>
    <n v="2026"/>
    <s v="مصطفي شكيويالجلاتمةلوجستيكااكتوبر كوستر "/>
    <x v="14"/>
    <x v="14"/>
    <x v="13"/>
    <x v="3"/>
    <x v="2"/>
    <s v="كوستر "/>
    <n v="3220"/>
    <n v="1"/>
    <x v="58"/>
    <n v="96.6"/>
    <n v="3123.4"/>
    <m/>
    <m/>
    <m/>
    <n v="2750"/>
    <m/>
    <n v="470"/>
    <n v="373.4"/>
  </r>
  <r>
    <n v="9"/>
    <x v="5"/>
    <n v="2026"/>
    <s v="وديع 1الفيوم 1لوجستيكااكتوبر هاي اس "/>
    <x v="16"/>
    <x v="16"/>
    <x v="15"/>
    <x v="3"/>
    <x v="2"/>
    <s v="هاي اس "/>
    <n v="2662"/>
    <n v="1"/>
    <x v="42"/>
    <n v="79.86"/>
    <n v="2582.14"/>
    <m/>
    <m/>
    <m/>
    <n v="2250"/>
    <m/>
    <n v="412"/>
    <n v="332.14"/>
  </r>
  <r>
    <n v="9"/>
    <x v="5"/>
    <n v="2026"/>
    <s v="وديع 2الفيوم 2لوجستيكااكتوبر هاي اس "/>
    <x v="17"/>
    <x v="17"/>
    <x v="16"/>
    <x v="3"/>
    <x v="2"/>
    <s v="هاي اس "/>
    <n v="2662"/>
    <n v="1"/>
    <x v="42"/>
    <n v="79.86"/>
    <n v="2582.14"/>
    <m/>
    <m/>
    <m/>
    <n v="2250"/>
    <m/>
    <n v="412"/>
    <n v="332.14"/>
  </r>
  <r>
    <n v="9"/>
    <x v="5"/>
    <n v="2026"/>
    <s v="احمد عويس المعادي لوجستيكاابورواش هاي اس "/>
    <x v="18"/>
    <x v="18"/>
    <x v="17"/>
    <x v="3"/>
    <x v="3"/>
    <s v="هاي اس "/>
    <n v="2049"/>
    <n v="1"/>
    <x v="59"/>
    <n v="61.47"/>
    <n v="1987.53"/>
    <m/>
    <m/>
    <m/>
    <n v="1650"/>
    <m/>
    <n v="399"/>
    <n v="337.53"/>
  </r>
  <r>
    <n v="9"/>
    <x v="5"/>
    <n v="2026"/>
    <s v="محمد جمال القناطر لوجستيكاابورواش سوزوكي"/>
    <x v="20"/>
    <x v="20"/>
    <x v="18"/>
    <x v="3"/>
    <x v="3"/>
    <s v="سوزوكي"/>
    <n v="1536"/>
    <n v="1"/>
    <x v="45"/>
    <n v="46.08"/>
    <n v="1489.92"/>
    <m/>
    <m/>
    <m/>
    <n v="1000"/>
    <m/>
    <n v="536"/>
    <n v="489.92"/>
  </r>
  <r>
    <n v="9"/>
    <x v="5"/>
    <n v="2026"/>
    <s v="محمد عزمي حدائق اكتوبر لوجستيكااكتوبر هاي اس "/>
    <x v="12"/>
    <x v="12"/>
    <x v="11"/>
    <x v="3"/>
    <x v="2"/>
    <s v="هاي اس "/>
    <n v="1903"/>
    <n v="1"/>
    <x v="57"/>
    <n v="57.089999999999996"/>
    <n v="1845.91"/>
    <m/>
    <m/>
    <m/>
    <n v="1600"/>
    <m/>
    <n v="303"/>
    <n v="245.91"/>
  </r>
  <r>
    <n v="9"/>
    <x v="5"/>
    <n v="2026"/>
    <s v="سعيد كمال م.نصر لوجستيكااكتوبر هاي اس "/>
    <x v="15"/>
    <x v="15"/>
    <x v="14"/>
    <x v="3"/>
    <x v="2"/>
    <s v="هاي اس "/>
    <n v="3367"/>
    <n v="1"/>
    <x v="52"/>
    <n v="101.00999999999999"/>
    <n v="3265.99"/>
    <m/>
    <m/>
    <m/>
    <n v="2600"/>
    <m/>
    <n v="767"/>
    <n v="665.99"/>
  </r>
  <r>
    <n v="9"/>
    <x v="5"/>
    <n v="2026"/>
    <s v="عماد النجار1المرج 2ورديةسعوديالمخاذناتوبيس 28"/>
    <x v="22"/>
    <x v="22"/>
    <x v="19"/>
    <x v="4"/>
    <x v="4"/>
    <s v="اتوبيس 28"/>
    <n v="4119"/>
    <n v="1"/>
    <x v="38"/>
    <n v="123.57"/>
    <n v="3995.43"/>
    <m/>
    <m/>
    <m/>
    <n v="4800"/>
    <m/>
    <n v="-681"/>
    <n v="-804.56999999999994"/>
  </r>
  <r>
    <n v="9"/>
    <x v="5"/>
    <n v="2026"/>
    <s v="عماد النجار2المؤسسة 2ورديةسعوديالمخاذناتوبيس 28"/>
    <x v="23"/>
    <x v="23"/>
    <x v="20"/>
    <x v="4"/>
    <x v="4"/>
    <s v="اتوبيس 28"/>
    <n v="3884"/>
    <n v="1"/>
    <x v="39"/>
    <n v="116.52"/>
    <n v="3767.48"/>
    <m/>
    <m/>
    <m/>
    <n v="4500"/>
    <m/>
    <n v="-616"/>
    <n v="-732.52"/>
  </r>
  <r>
    <n v="9"/>
    <x v="5"/>
    <n v="2026"/>
    <s v="طه1الدائري 1ورديةسعوديالمخاذناتوبيس 28"/>
    <x v="61"/>
    <x v="62"/>
    <x v="21"/>
    <x v="4"/>
    <x v="4"/>
    <s v="اتوبيس 28"/>
    <n v="2448"/>
    <n v="1"/>
    <x v="58"/>
    <n v="73.44"/>
    <n v="2374.56"/>
    <m/>
    <m/>
    <m/>
    <n v="2750"/>
    <m/>
    <n v="-302"/>
    <n v="-375.44"/>
  </r>
  <r>
    <n v="9"/>
    <x v="5"/>
    <n v="2026"/>
    <s v="عبد الرحمن1الهرم سعوديدريماتوبيس 28"/>
    <x v="25"/>
    <x v="25"/>
    <x v="22"/>
    <x v="4"/>
    <x v="5"/>
    <s v="اتوبيس 28"/>
    <n v="994"/>
    <n v="1"/>
    <x v="40"/>
    <n v="29.82"/>
    <n v="964.18"/>
    <m/>
    <m/>
    <m/>
    <n v="850"/>
    <m/>
    <n v="144"/>
    <n v="114.18"/>
  </r>
  <r>
    <n v="9"/>
    <x v="5"/>
    <n v="2026"/>
    <s v="عبد الرحمن2المؤسسةسعوديدريماتوبيس 28"/>
    <x v="26"/>
    <x v="26"/>
    <x v="23"/>
    <x v="4"/>
    <x v="5"/>
    <s v="اتوبيس 28"/>
    <n v="994"/>
    <n v="1"/>
    <x v="40"/>
    <n v="29.82"/>
    <n v="964.18"/>
    <m/>
    <m/>
    <m/>
    <n v="850"/>
    <m/>
    <n v="144"/>
    <n v="114.18"/>
  </r>
  <r>
    <n v="9"/>
    <x v="5"/>
    <n v="2026"/>
    <s v="فرج 1حلوانسعوديهايد باركاتوبيس 28"/>
    <x v="27"/>
    <x v="27"/>
    <x v="24"/>
    <x v="4"/>
    <x v="6"/>
    <s v="اتوبيس 28"/>
    <n v="4634"/>
    <n v="1"/>
    <x v="7"/>
    <n v="139.01999999999998"/>
    <n v="4494.9799999999996"/>
    <m/>
    <m/>
    <m/>
    <n v="3750"/>
    <m/>
    <n v="884"/>
    <n v="744.98"/>
  </r>
  <r>
    <n v="9"/>
    <x v="5"/>
    <n v="2026"/>
    <s v="فرج 6حلوان مبيتسعوديهايد باركاتوبيس 28"/>
    <x v="49"/>
    <x v="50"/>
    <x v="41"/>
    <x v="4"/>
    <x v="6"/>
    <s v="اتوبيس 28"/>
    <n v="1482"/>
    <n v="1"/>
    <x v="21"/>
    <n v="44.46"/>
    <n v="1437.54"/>
    <m/>
    <m/>
    <m/>
    <n v="750"/>
    <m/>
    <n v="732"/>
    <n v="687.54"/>
  </r>
  <r>
    <n v="9"/>
    <x v="5"/>
    <n v="2026"/>
    <s v="ممدوح كيلاني 3القومية سعوديهايد باركميكروباص صيني"/>
    <x v="28"/>
    <x v="28"/>
    <x v="25"/>
    <x v="4"/>
    <x v="6"/>
    <s v="ميكروباص صيني"/>
    <n v="2965"/>
    <n v="1"/>
    <x v="13"/>
    <n v="88.95"/>
    <n v="2876.05"/>
    <m/>
    <m/>
    <m/>
    <n v="2500"/>
    <m/>
    <n v="465"/>
    <n v="376.05"/>
  </r>
  <r>
    <n v="9"/>
    <x v="5"/>
    <n v="2026"/>
    <s v="محمد جمال طوسونالمنيبسعوديهايد باركاتوبيس 28"/>
    <x v="47"/>
    <x v="47"/>
    <x v="39"/>
    <x v="4"/>
    <x v="6"/>
    <s v="اتوبيس 28"/>
    <n v="4634"/>
    <n v="1"/>
    <x v="29"/>
    <n v="139.01999999999998"/>
    <n v="4494.9799999999996"/>
    <m/>
    <m/>
    <m/>
    <n v="3800"/>
    <m/>
    <n v="834"/>
    <n v="694.98"/>
  </r>
  <r>
    <n v="9"/>
    <x v="5"/>
    <n v="2026"/>
    <s v="مصطفي رشدي1المنيب 2 ورديةسعوديميفيداميكروباص صيني"/>
    <x v="29"/>
    <x v="29"/>
    <x v="26"/>
    <x v="4"/>
    <x v="7"/>
    <s v="ميكروباص صيني"/>
    <n v="2965"/>
    <n v="1"/>
    <x v="20"/>
    <n v="88.95"/>
    <n v="2876.05"/>
    <m/>
    <m/>
    <m/>
    <n v="2150"/>
    <m/>
    <n v="815"/>
    <n v="726.05"/>
  </r>
  <r>
    <n v="9"/>
    <x v="5"/>
    <n v="2026"/>
    <s v="فرج 2حلوان 2 ورديةسعوديميفيداميكروباص صيني"/>
    <x v="31"/>
    <x v="31"/>
    <x v="28"/>
    <x v="4"/>
    <x v="7"/>
    <s v="ميكروباص صيني"/>
    <n v="2965"/>
    <n v="1"/>
    <x v="42"/>
    <n v="88.95"/>
    <n v="2876.05"/>
    <m/>
    <m/>
    <m/>
    <n v="2250"/>
    <m/>
    <n v="715"/>
    <n v="626.04999999999995"/>
  </r>
  <r>
    <n v="9"/>
    <x v="5"/>
    <n v="2026"/>
    <s v="فرج 3حلوان 2 ورديةسعوديالقطاميةاتوبيس 28"/>
    <x v="32"/>
    <x v="32"/>
    <x v="28"/>
    <x v="4"/>
    <x v="8"/>
    <s v="اتوبيس 28"/>
    <n v="3415"/>
    <n v="1"/>
    <x v="6"/>
    <n v="102.45"/>
    <n v="3312.55"/>
    <m/>
    <m/>
    <m/>
    <n v="3400"/>
    <m/>
    <n v="15"/>
    <n v="-87.45"/>
  </r>
  <r>
    <n v="9"/>
    <x v="5"/>
    <n v="2026"/>
    <s v="فرج 4مايو ورديةسعوديالقطاميةميكروباص"/>
    <x v="33"/>
    <x v="33"/>
    <x v="29"/>
    <x v="4"/>
    <x v="8"/>
    <s v="ميكروباص"/>
    <n v="1222"/>
    <n v="1"/>
    <x v="43"/>
    <n v="36.659999999999997"/>
    <n v="1185.3399999999999"/>
    <m/>
    <m/>
    <m/>
    <n v="1180"/>
    <m/>
    <n v="42"/>
    <n v="5.3400000000000034"/>
  </r>
  <r>
    <n v="9"/>
    <x v="5"/>
    <n v="2026"/>
    <s v="مصطفي رشدي3المنيب5شفتسعوديالقطاميةاتوبيس 28"/>
    <x v="34"/>
    <x v="34"/>
    <x v="30"/>
    <x v="4"/>
    <x v="8"/>
    <s v="اتوبيس 28"/>
    <n v="2649"/>
    <n v="1"/>
    <x v="44"/>
    <n v="79.47"/>
    <n v="2569.5300000000002"/>
    <m/>
    <m/>
    <m/>
    <n v="2060"/>
    <m/>
    <n v="589"/>
    <n v="509.53"/>
  </r>
  <r>
    <n v="9"/>
    <x v="5"/>
    <n v="2026"/>
    <s v="مصطفي رشدي4المنيب Wصباحيةسعوديالقطاميةاتوبيس 28"/>
    <x v="35"/>
    <x v="35"/>
    <x v="31"/>
    <x v="4"/>
    <x v="8"/>
    <s v="اتوبيس 28"/>
    <n v="1059"/>
    <n v="1"/>
    <x v="45"/>
    <n v="31.77"/>
    <n v="1027.23"/>
    <m/>
    <m/>
    <m/>
    <n v="1000"/>
    <m/>
    <n v="59"/>
    <n v="27.23"/>
  </r>
  <r>
    <n v="9"/>
    <x v="5"/>
    <n v="2026"/>
    <s v="مصطفي رشدي5صقر 2 ورديةسعوديالقطاميةاتوبيس 28"/>
    <x v="36"/>
    <x v="36"/>
    <x v="32"/>
    <x v="4"/>
    <x v="8"/>
    <s v="اتوبيس 28"/>
    <n v="2120"/>
    <n v="1"/>
    <x v="46"/>
    <n v="63.599999999999994"/>
    <n v="2056.4"/>
    <m/>
    <m/>
    <m/>
    <n v="1780"/>
    <m/>
    <n v="340"/>
    <n v="276.39999999999998"/>
  </r>
  <r>
    <n v="9"/>
    <x v="5"/>
    <n v="2026"/>
    <s v="مصطفي رشدي6المنيب 2 ورديةسعوديالقطاميةاتوبيس 28"/>
    <x v="50"/>
    <x v="51"/>
    <x v="26"/>
    <x v="4"/>
    <x v="8"/>
    <s v="اتوبيس 28"/>
    <n v="3944"/>
    <n v="1"/>
    <x v="5"/>
    <n v="118.32"/>
    <n v="3825.68"/>
    <m/>
    <m/>
    <m/>
    <n v="3600"/>
    <m/>
    <n v="344"/>
    <n v="225.68"/>
  </r>
  <r>
    <n v="9"/>
    <x v="5"/>
    <n v="2026"/>
    <s v="كرم ترك 1قليوب 2 ورديةسعوديالقطاميةاتوبيس 28"/>
    <x v="37"/>
    <x v="37"/>
    <x v="33"/>
    <x v="4"/>
    <x v="8"/>
    <s v="اتوبيس 28"/>
    <n v="3959"/>
    <n v="1"/>
    <x v="47"/>
    <n v="118.77"/>
    <n v="3840.23"/>
    <m/>
    <m/>
    <m/>
    <n v="4200"/>
    <m/>
    <n v="-241"/>
    <n v="-359.77"/>
  </r>
  <r>
    <n v="9"/>
    <x v="5"/>
    <n v="2026"/>
    <s v="كرم ترك 2قليوب 2 ورديةسعوديمدينتي اتوبيس 28"/>
    <x v="39"/>
    <x v="39"/>
    <x v="33"/>
    <x v="4"/>
    <x v="9"/>
    <s v="اتوبيس 28"/>
    <n v="4634"/>
    <n v="1"/>
    <x v="49"/>
    <n v="139.01999999999998"/>
    <n v="4494.9799999999996"/>
    <m/>
    <m/>
    <m/>
    <n v="4150"/>
    <m/>
    <n v="484"/>
    <n v="344.98"/>
  </r>
  <r>
    <n v="9"/>
    <x v="5"/>
    <n v="2026"/>
    <s v="كرم ترك 3قليوب 1 ورديةسعوديمدينتي اتوبيس 28"/>
    <x v="40"/>
    <x v="40"/>
    <x v="4"/>
    <x v="4"/>
    <x v="9"/>
    <s v="اتوبيس 28"/>
    <n v="4634"/>
    <n v="1"/>
    <x v="50"/>
    <n v="139.01999999999998"/>
    <n v="4494.9799999999996"/>
    <m/>
    <m/>
    <m/>
    <n v="4000"/>
    <m/>
    <n v="634"/>
    <n v="494.98"/>
  </r>
  <r>
    <n v="9"/>
    <x v="5"/>
    <n v="2026"/>
    <s v="كرم ترك 4عدلي منصور شفتسعوديمدينتي اتوبيس 28"/>
    <x v="41"/>
    <x v="41"/>
    <x v="34"/>
    <x v="4"/>
    <x v="9"/>
    <s v="اتوبيس 28"/>
    <n v="741"/>
    <n v="1"/>
    <x v="33"/>
    <n v="22.23"/>
    <n v="718.77"/>
    <m/>
    <m/>
    <m/>
    <n v="500"/>
    <m/>
    <n v="241"/>
    <n v="218.77"/>
  </r>
  <r>
    <n v="9"/>
    <x v="5"/>
    <n v="2026"/>
    <s v="عماد النجار 4قليوب بيتوينسعوديمدينتي اتوبيس 28"/>
    <x v="42"/>
    <x v="42"/>
    <x v="35"/>
    <x v="4"/>
    <x v="9"/>
    <s v="اتوبيس 28"/>
    <n v="1482"/>
    <n v="1"/>
    <x v="16"/>
    <n v="44.46"/>
    <n v="1437.54"/>
    <m/>
    <m/>
    <m/>
    <n v="1400"/>
    <m/>
    <n v="82"/>
    <n v="37.54"/>
  </r>
  <r>
    <n v="9"/>
    <x v="5"/>
    <n v="2026"/>
    <s v="ممدوح كيلاني6المنيب 1 وردية سعوديمدينتي ميكروباص صيني"/>
    <x v="43"/>
    <x v="43"/>
    <x v="36"/>
    <x v="4"/>
    <x v="9"/>
    <s v="ميكروباص صيني"/>
    <n v="1482"/>
    <n v="1"/>
    <x v="51"/>
    <n v="44.46"/>
    <n v="1437.54"/>
    <m/>
    <m/>
    <m/>
    <n v="1350"/>
    <m/>
    <n v="132"/>
    <n v="87.539999999999992"/>
  </r>
  <r>
    <n v="9"/>
    <x v="5"/>
    <n v="2026"/>
    <s v="ممدوح كيلاني4المنيب 2 وردية سعوديمدينتي ميكروباص صيني"/>
    <x v="44"/>
    <x v="44"/>
    <x v="37"/>
    <x v="4"/>
    <x v="9"/>
    <s v="ميكروباص صيني"/>
    <n v="2965"/>
    <n v="1"/>
    <x v="52"/>
    <n v="88.95"/>
    <n v="2876.05"/>
    <m/>
    <m/>
    <m/>
    <n v="2600"/>
    <m/>
    <n v="365"/>
    <n v="276.05"/>
  </r>
  <r>
    <n v="9"/>
    <x v="5"/>
    <n v="2026"/>
    <s v="فرج 5حلوان 2 ورديةسعوديمدينتي اتوبيس 28"/>
    <x v="45"/>
    <x v="45"/>
    <x v="28"/>
    <x v="4"/>
    <x v="9"/>
    <s v="اتوبيس 28"/>
    <n v="4634"/>
    <n v="1"/>
    <x v="19"/>
    <n v="139.01999999999998"/>
    <n v="4494.9799999999996"/>
    <m/>
    <m/>
    <m/>
    <n v="4100"/>
    <m/>
    <n v="534"/>
    <n v="394.98"/>
  </r>
  <r>
    <n v="9"/>
    <x v="5"/>
    <n v="2026"/>
    <s v="سيد الحاويالحلميةسعوديمدينتي اتوبيس 28"/>
    <x v="46"/>
    <x v="46"/>
    <x v="38"/>
    <x v="4"/>
    <x v="9"/>
    <s v="اتوبيس 28"/>
    <n v="4634"/>
    <n v="1"/>
    <x v="7"/>
    <n v="139.01999999999998"/>
    <n v="4494.9799999999996"/>
    <m/>
    <m/>
    <m/>
    <n v="3750"/>
    <m/>
    <n v="884"/>
    <n v="744.98"/>
  </r>
  <r>
    <n v="9"/>
    <x v="5"/>
    <n v="2026"/>
    <s v="سيد الحاوي 2عدلي منصور سعوديمدينتي اتوبيس 28"/>
    <x v="51"/>
    <x v="52"/>
    <x v="42"/>
    <x v="4"/>
    <x v="9"/>
    <s v="اتوبيس 28"/>
    <n v="741"/>
    <n v="1"/>
    <x v="53"/>
    <n v="22.23"/>
    <n v="718.77"/>
    <m/>
    <m/>
    <m/>
    <n v="550"/>
    <m/>
    <n v="191"/>
    <n v="168.77"/>
  </r>
  <r>
    <n v="9"/>
    <x v="5"/>
    <n v="2026"/>
    <s v="احمد عويس اضافيالمعادي لوجستيكاابورواش إضافي"/>
    <x v="19"/>
    <x v="19"/>
    <x v="17"/>
    <x v="3"/>
    <x v="3"/>
    <s v="إضافي"/>
    <n v="2049"/>
    <n v="0.5"/>
    <x v="4"/>
    <n v="30.734999999999999"/>
    <n v="993.76499999999999"/>
    <m/>
    <m/>
    <m/>
    <n v="900"/>
    <s v="سهرة "/>
    <n v="124.5"/>
    <n v="93.765000000000001"/>
  </r>
  <r>
    <n v="9"/>
    <x v="5"/>
    <n v="2026"/>
    <s v="حسام سعيد إضافيإضافيلوجستيكاإضافيإضافي"/>
    <x v="56"/>
    <x v="57"/>
    <x v="43"/>
    <x v="3"/>
    <x v="11"/>
    <s v="إضافي"/>
    <n v="1"/>
    <n v="1"/>
    <x v="37"/>
    <n v="0.03"/>
    <n v="0.97"/>
    <m/>
    <m/>
    <n v="1100"/>
    <n v="1100"/>
    <s v="سهرة برقاش"/>
    <n v="1"/>
    <n v="0.97"/>
  </r>
  <r>
    <m/>
    <x v="1"/>
    <m/>
    <e v="#N/A"/>
    <x v="48"/>
    <x v="49"/>
    <x v="40"/>
    <x v="5"/>
    <x v="10"/>
    <n v="0"/>
    <n v="0"/>
    <m/>
    <x v="37"/>
    <n v="0"/>
    <n v="0"/>
    <m/>
    <m/>
    <m/>
    <n v="0"/>
    <m/>
    <n v="0"/>
    <n v="0"/>
  </r>
  <r>
    <n v="10"/>
    <x v="5"/>
    <n v="2026"/>
    <s v="مصطفي قليوبقليوب FIRST STARTم.نصر ميكروباص صيني"/>
    <x v="0"/>
    <x v="0"/>
    <x v="0"/>
    <x v="0"/>
    <x v="0"/>
    <s v="ميكروباص صيني"/>
    <n v="1250"/>
    <n v="1"/>
    <x v="35"/>
    <n v="37.5"/>
    <n v="1212.5"/>
    <m/>
    <m/>
    <m/>
    <n v="1200"/>
    <m/>
    <n v="50"/>
    <n v="12.5"/>
  </r>
  <r>
    <n v="10"/>
    <x v="5"/>
    <n v="2026"/>
    <s v="عمرو برعي الجراجFLITCH AND GRAINالتجمع ميكروباص صيني"/>
    <x v="2"/>
    <x v="2"/>
    <x v="2"/>
    <x v="1"/>
    <x v="1"/>
    <s v="ميكروباص صيني"/>
    <n v="1300"/>
    <n v="1"/>
    <x v="23"/>
    <n v="39"/>
    <n v="1261"/>
    <m/>
    <m/>
    <m/>
    <n v="1050"/>
    <m/>
    <n v="250"/>
    <n v="211"/>
  </r>
  <r>
    <n v="10"/>
    <x v="5"/>
    <n v="2026"/>
    <s v="مصطفي الف مسكنالف مسكن 3 ورديةنجمة هليوبوليسالتجمع اتوبيس 28"/>
    <x v="3"/>
    <x v="3"/>
    <x v="3"/>
    <x v="2"/>
    <x v="1"/>
    <s v="اتوبيس 28"/>
    <n v="4297"/>
    <n v="1"/>
    <x v="29"/>
    <n v="128.91"/>
    <n v="4168.09"/>
    <m/>
    <m/>
    <m/>
    <n v="3800"/>
    <m/>
    <n v="497"/>
    <n v="368.09000000000003"/>
  </r>
  <r>
    <n v="10"/>
    <x v="5"/>
    <n v="2026"/>
    <s v="ممدوح كيلاني1قليوب 3 وردية نجمة هليوبوليسالتجمع اتوبيس 28"/>
    <x v="5"/>
    <x v="5"/>
    <x v="5"/>
    <x v="2"/>
    <x v="1"/>
    <s v="اتوبيس 28"/>
    <n v="4297"/>
    <n v="1"/>
    <x v="55"/>
    <n v="128.91"/>
    <n v="4168.09"/>
    <m/>
    <m/>
    <m/>
    <n v="3900"/>
    <m/>
    <n v="397"/>
    <n v="268.09000000000003"/>
  </r>
  <r>
    <n v="10"/>
    <x v="5"/>
    <n v="2026"/>
    <s v="ممدوح كيلاني3المنيب 3وردية نجمة هليوبوليسالتجمع ميكروباص"/>
    <x v="52"/>
    <x v="53"/>
    <x v="6"/>
    <x v="2"/>
    <x v="1"/>
    <s v="ميكروباص"/>
    <n v="3600"/>
    <n v="1"/>
    <x v="56"/>
    <n v="108"/>
    <n v="3492"/>
    <m/>
    <m/>
    <m/>
    <n v="2700"/>
    <m/>
    <n v="900"/>
    <n v="792"/>
  </r>
  <r>
    <n v="10"/>
    <x v="5"/>
    <n v="2026"/>
    <s v="بكرقليوب 1 ورديةنجمة هليوبوليسالتجمع ميكروباص"/>
    <x v="58"/>
    <x v="59"/>
    <x v="4"/>
    <x v="2"/>
    <x v="1"/>
    <s v="ميكروباص"/>
    <n v="1400"/>
    <n v="1"/>
    <x v="35"/>
    <n v="42"/>
    <n v="1358"/>
    <m/>
    <m/>
    <m/>
    <n v="1200"/>
    <m/>
    <n v="200"/>
    <n v="158"/>
  </r>
  <r>
    <n v="10"/>
    <x v="5"/>
    <n v="2026"/>
    <s v="رجب سلامة 1المرج لوجستيكااكتوبر هاي اس "/>
    <x v="7"/>
    <x v="7"/>
    <x v="7"/>
    <x v="3"/>
    <x v="2"/>
    <s v="هاي اس "/>
    <n v="2195"/>
    <n v="1"/>
    <x v="22"/>
    <n v="65.849999999999994"/>
    <n v="2129.15"/>
    <m/>
    <m/>
    <m/>
    <n v="2000"/>
    <m/>
    <n v="195"/>
    <n v="129.15"/>
  </r>
  <r>
    <n v="10"/>
    <x v="5"/>
    <n v="2026"/>
    <s v="رجب سلامة 2 نكلا حضورلوجستيكااكتوبر هاي اس "/>
    <x v="11"/>
    <x v="11"/>
    <x v="10"/>
    <x v="3"/>
    <x v="2"/>
    <s v="هاي اس "/>
    <n v="1024"/>
    <n v="1"/>
    <x v="45"/>
    <n v="30.72"/>
    <n v="993.28"/>
    <m/>
    <m/>
    <m/>
    <n v="1000"/>
    <m/>
    <n v="24"/>
    <n v="-6.7199999999999989"/>
  </r>
  <r>
    <n v="10"/>
    <x v="5"/>
    <n v="2026"/>
    <s v="احمد السيدالمنيب 3وردية لوجستيكااكتوبر هاي اس "/>
    <x v="8"/>
    <x v="8"/>
    <x v="6"/>
    <x v="3"/>
    <x v="2"/>
    <s v="هاي اس "/>
    <n v="4831"/>
    <n v="1"/>
    <x v="50"/>
    <n v="144.93"/>
    <n v="4686.07"/>
    <m/>
    <m/>
    <m/>
    <n v="4000"/>
    <m/>
    <n v="831"/>
    <n v="686.06999999999994"/>
  </r>
  <r>
    <n v="10"/>
    <x v="5"/>
    <n v="2026"/>
    <s v="حسام سعيد1القناطر 3 ورديةلوجستيكااكتوبر هاي اس "/>
    <x v="9"/>
    <x v="9"/>
    <x v="8"/>
    <x v="3"/>
    <x v="2"/>
    <s v="هاي اس "/>
    <n v="4391"/>
    <n v="1"/>
    <x v="6"/>
    <n v="131.72999999999999"/>
    <n v="4259.2700000000004"/>
    <m/>
    <m/>
    <m/>
    <n v="3400"/>
    <m/>
    <n v="991"/>
    <n v="859.27"/>
  </r>
  <r>
    <n v="10"/>
    <x v="5"/>
    <n v="2026"/>
    <s v="حسام سعيد 2نكلا انصرافلوجستيكااكتوبر هاي اس "/>
    <x v="10"/>
    <x v="10"/>
    <x v="9"/>
    <x v="3"/>
    <x v="2"/>
    <s v="هاي اس "/>
    <n v="1024"/>
    <n v="1"/>
    <x v="18"/>
    <n v="30.72"/>
    <n v="993.28"/>
    <m/>
    <m/>
    <m/>
    <n v="900"/>
    <m/>
    <n v="124"/>
    <n v="93.28"/>
  </r>
  <r>
    <n v="10"/>
    <x v="5"/>
    <n v="2026"/>
    <s v="محمد رضا المنوفية لوجستيكااكتوبر هاي اس "/>
    <x v="13"/>
    <x v="13"/>
    <x v="12"/>
    <x v="3"/>
    <x v="2"/>
    <s v="هاي اس "/>
    <n v="2634"/>
    <n v="1"/>
    <x v="20"/>
    <n v="79.02"/>
    <n v="2554.98"/>
    <m/>
    <m/>
    <m/>
    <n v="2150"/>
    <m/>
    <n v="484"/>
    <n v="404.98"/>
  </r>
  <r>
    <n v="10"/>
    <x v="5"/>
    <n v="2026"/>
    <s v="مصطفي شكيويالجلاتمةلوجستيكااكتوبر كوستر "/>
    <x v="14"/>
    <x v="14"/>
    <x v="13"/>
    <x v="3"/>
    <x v="2"/>
    <s v="كوستر "/>
    <n v="3220"/>
    <n v="1"/>
    <x v="58"/>
    <n v="96.6"/>
    <n v="3123.4"/>
    <m/>
    <m/>
    <m/>
    <n v="2750"/>
    <m/>
    <n v="470"/>
    <n v="373.4"/>
  </r>
  <r>
    <n v="10"/>
    <x v="5"/>
    <n v="2026"/>
    <s v="وديع 1الفيوم 1لوجستيكااكتوبر هاي اس "/>
    <x v="16"/>
    <x v="16"/>
    <x v="15"/>
    <x v="3"/>
    <x v="2"/>
    <s v="هاي اس "/>
    <n v="2662"/>
    <n v="1"/>
    <x v="42"/>
    <n v="79.86"/>
    <n v="2582.14"/>
    <m/>
    <m/>
    <m/>
    <n v="2250"/>
    <m/>
    <n v="412"/>
    <n v="332.14"/>
  </r>
  <r>
    <n v="10"/>
    <x v="5"/>
    <n v="2026"/>
    <s v="وديع 2الفيوم 2لوجستيكااكتوبر هاي اس "/>
    <x v="17"/>
    <x v="17"/>
    <x v="16"/>
    <x v="3"/>
    <x v="2"/>
    <s v="هاي اس "/>
    <n v="2662"/>
    <n v="1"/>
    <x v="42"/>
    <n v="79.86"/>
    <n v="2582.14"/>
    <m/>
    <m/>
    <m/>
    <n v="2250"/>
    <m/>
    <n v="412"/>
    <n v="332.14"/>
  </r>
  <r>
    <n v="10"/>
    <x v="5"/>
    <n v="2026"/>
    <s v="احمد عويس المعادي لوجستيكاابورواش هاي اس "/>
    <x v="18"/>
    <x v="18"/>
    <x v="17"/>
    <x v="3"/>
    <x v="3"/>
    <s v="هاي اس "/>
    <n v="2049"/>
    <n v="1"/>
    <x v="59"/>
    <n v="61.47"/>
    <n v="1987.53"/>
    <m/>
    <m/>
    <m/>
    <n v="1650"/>
    <m/>
    <n v="399"/>
    <n v="337.53"/>
  </r>
  <r>
    <n v="10"/>
    <x v="5"/>
    <n v="2026"/>
    <s v="محمد جمال القناطر لوجستيكاابورواش سوزوكي"/>
    <x v="20"/>
    <x v="20"/>
    <x v="18"/>
    <x v="3"/>
    <x v="3"/>
    <s v="سوزوكي"/>
    <n v="1536"/>
    <n v="1"/>
    <x v="45"/>
    <n v="46.08"/>
    <n v="1489.92"/>
    <m/>
    <m/>
    <m/>
    <n v="1000"/>
    <m/>
    <n v="536"/>
    <n v="489.92"/>
  </r>
  <r>
    <n v="10"/>
    <x v="5"/>
    <n v="2026"/>
    <s v="محمد عزمي حدائق اكتوبر لوجستيكااكتوبر هاي اس "/>
    <x v="12"/>
    <x v="12"/>
    <x v="11"/>
    <x v="3"/>
    <x v="2"/>
    <s v="هاي اس "/>
    <n v="1903"/>
    <n v="1"/>
    <x v="57"/>
    <n v="57.089999999999996"/>
    <n v="1845.91"/>
    <m/>
    <m/>
    <m/>
    <n v="1600"/>
    <m/>
    <n v="303"/>
    <n v="245.91"/>
  </r>
  <r>
    <n v="10"/>
    <x v="5"/>
    <n v="2026"/>
    <s v="سعيد كمال م.نصر لوجستيكااكتوبر هاي اس "/>
    <x v="15"/>
    <x v="15"/>
    <x v="14"/>
    <x v="3"/>
    <x v="2"/>
    <s v="هاي اس "/>
    <n v="3367"/>
    <n v="1"/>
    <x v="52"/>
    <n v="101.00999999999999"/>
    <n v="3265.99"/>
    <m/>
    <m/>
    <m/>
    <n v="2600"/>
    <m/>
    <n v="767"/>
    <n v="665.99"/>
  </r>
  <r>
    <n v="10"/>
    <x v="5"/>
    <n v="2026"/>
    <s v="عماد النجار1المرج 2ورديةسعوديالمخاذناتوبيس 28"/>
    <x v="22"/>
    <x v="22"/>
    <x v="19"/>
    <x v="4"/>
    <x v="4"/>
    <s v="اتوبيس 28"/>
    <n v="4119"/>
    <n v="1"/>
    <x v="38"/>
    <n v="123.57"/>
    <n v="3995.43"/>
    <m/>
    <m/>
    <m/>
    <n v="4800"/>
    <m/>
    <n v="-681"/>
    <n v="-804.56999999999994"/>
  </r>
  <r>
    <n v="10"/>
    <x v="5"/>
    <n v="2026"/>
    <s v="عماد النجار2المؤسسة 2ورديةسعوديالمخاذناتوبيس 28"/>
    <x v="23"/>
    <x v="23"/>
    <x v="20"/>
    <x v="4"/>
    <x v="4"/>
    <s v="اتوبيس 28"/>
    <n v="3884"/>
    <n v="1"/>
    <x v="39"/>
    <n v="116.52"/>
    <n v="3767.48"/>
    <m/>
    <m/>
    <m/>
    <n v="4500"/>
    <m/>
    <n v="-616"/>
    <n v="-732.52"/>
  </r>
  <r>
    <n v="10"/>
    <x v="5"/>
    <n v="2026"/>
    <s v="طه1الدائري 1ورديةسعوديالمخاذناتوبيس 28"/>
    <x v="61"/>
    <x v="62"/>
    <x v="21"/>
    <x v="4"/>
    <x v="4"/>
    <s v="اتوبيس 28"/>
    <n v="2448"/>
    <n v="1"/>
    <x v="58"/>
    <n v="73.44"/>
    <n v="2374.56"/>
    <m/>
    <m/>
    <m/>
    <n v="2750"/>
    <m/>
    <n v="-302"/>
    <n v="-375.44"/>
  </r>
  <r>
    <n v="10"/>
    <x v="5"/>
    <n v="2026"/>
    <s v="عبد الرحمن1الهرم سعوديدريماتوبيس 28"/>
    <x v="25"/>
    <x v="25"/>
    <x v="22"/>
    <x v="4"/>
    <x v="5"/>
    <s v="اتوبيس 28"/>
    <n v="994"/>
    <n v="1"/>
    <x v="40"/>
    <n v="29.82"/>
    <n v="964.18"/>
    <m/>
    <m/>
    <m/>
    <n v="850"/>
    <m/>
    <n v="144"/>
    <n v="114.18"/>
  </r>
  <r>
    <n v="10"/>
    <x v="5"/>
    <n v="2026"/>
    <s v="عبد الرحمن2المؤسسةسعوديدريماتوبيس 28"/>
    <x v="26"/>
    <x v="26"/>
    <x v="23"/>
    <x v="4"/>
    <x v="5"/>
    <s v="اتوبيس 28"/>
    <n v="994"/>
    <n v="1"/>
    <x v="40"/>
    <n v="29.82"/>
    <n v="964.18"/>
    <m/>
    <m/>
    <m/>
    <n v="850"/>
    <m/>
    <n v="144"/>
    <n v="114.18"/>
  </r>
  <r>
    <n v="10"/>
    <x v="5"/>
    <n v="2026"/>
    <s v="فرج 1حلوانسعوديهايد باركاتوبيس 28"/>
    <x v="27"/>
    <x v="27"/>
    <x v="24"/>
    <x v="4"/>
    <x v="6"/>
    <s v="اتوبيس 28"/>
    <n v="4634"/>
    <n v="1"/>
    <x v="7"/>
    <n v="139.01999999999998"/>
    <n v="4494.9799999999996"/>
    <m/>
    <m/>
    <m/>
    <n v="3750"/>
    <m/>
    <n v="884"/>
    <n v="744.98"/>
  </r>
  <r>
    <n v="10"/>
    <x v="5"/>
    <n v="2026"/>
    <s v="فرج 6حلوان مبيتسعوديهايد باركاتوبيس 28"/>
    <x v="49"/>
    <x v="50"/>
    <x v="41"/>
    <x v="4"/>
    <x v="6"/>
    <s v="اتوبيس 28"/>
    <n v="1482"/>
    <n v="1"/>
    <x v="21"/>
    <n v="44.46"/>
    <n v="1437.54"/>
    <m/>
    <m/>
    <m/>
    <n v="750"/>
    <m/>
    <n v="732"/>
    <n v="687.54"/>
  </r>
  <r>
    <n v="10"/>
    <x v="5"/>
    <n v="2026"/>
    <s v="ممدوح كيلاني 3القومية سعوديهايد باركميكروباص صيني"/>
    <x v="28"/>
    <x v="28"/>
    <x v="25"/>
    <x v="4"/>
    <x v="6"/>
    <s v="ميكروباص صيني"/>
    <n v="2965"/>
    <n v="1"/>
    <x v="13"/>
    <n v="88.95"/>
    <n v="2876.05"/>
    <m/>
    <m/>
    <m/>
    <n v="2500"/>
    <m/>
    <n v="465"/>
    <n v="376.05"/>
  </r>
  <r>
    <n v="10"/>
    <x v="5"/>
    <n v="2026"/>
    <s v="محمد جمال طوسونالمنيبسعوديهايد باركاتوبيس 28"/>
    <x v="47"/>
    <x v="47"/>
    <x v="39"/>
    <x v="4"/>
    <x v="6"/>
    <s v="اتوبيس 28"/>
    <n v="4634"/>
    <n v="1"/>
    <x v="29"/>
    <n v="139.01999999999998"/>
    <n v="4494.9799999999996"/>
    <m/>
    <m/>
    <m/>
    <n v="3800"/>
    <m/>
    <n v="834"/>
    <n v="694.98"/>
  </r>
  <r>
    <n v="10"/>
    <x v="5"/>
    <n v="2026"/>
    <s v="مصطفي رشدي1المنيب 2 ورديةسعوديميفيداميكروباص صيني"/>
    <x v="29"/>
    <x v="29"/>
    <x v="26"/>
    <x v="4"/>
    <x v="7"/>
    <s v="ميكروباص صيني"/>
    <n v="2965"/>
    <n v="1"/>
    <x v="20"/>
    <n v="88.95"/>
    <n v="2876.05"/>
    <m/>
    <m/>
    <m/>
    <n v="2150"/>
    <m/>
    <n v="815"/>
    <n v="726.05"/>
  </r>
  <r>
    <n v="10"/>
    <x v="5"/>
    <n v="2026"/>
    <s v="فرج 2حلوان 2 ورديةسعوديميفيداميكروباص صيني"/>
    <x v="31"/>
    <x v="31"/>
    <x v="28"/>
    <x v="4"/>
    <x v="7"/>
    <s v="ميكروباص صيني"/>
    <n v="2965"/>
    <n v="1"/>
    <x v="42"/>
    <n v="88.95"/>
    <n v="2876.05"/>
    <m/>
    <m/>
    <m/>
    <n v="2250"/>
    <m/>
    <n v="715"/>
    <n v="626.04999999999995"/>
  </r>
  <r>
    <n v="10"/>
    <x v="5"/>
    <n v="2026"/>
    <s v="فرج 3حلوان 2 ورديةسعوديالقطاميةاتوبيس 28"/>
    <x v="32"/>
    <x v="32"/>
    <x v="28"/>
    <x v="4"/>
    <x v="8"/>
    <s v="اتوبيس 28"/>
    <n v="3415"/>
    <n v="1"/>
    <x v="6"/>
    <n v="102.45"/>
    <n v="3312.55"/>
    <m/>
    <m/>
    <m/>
    <n v="3400"/>
    <m/>
    <n v="15"/>
    <n v="-87.45"/>
  </r>
  <r>
    <n v="10"/>
    <x v="5"/>
    <n v="2026"/>
    <s v="فرج 4مايو ورديةسعوديالقطاميةميكروباص"/>
    <x v="33"/>
    <x v="33"/>
    <x v="29"/>
    <x v="4"/>
    <x v="8"/>
    <s v="ميكروباص"/>
    <n v="1222"/>
    <n v="1"/>
    <x v="43"/>
    <n v="36.659999999999997"/>
    <n v="1185.3399999999999"/>
    <m/>
    <m/>
    <m/>
    <n v="1180"/>
    <m/>
    <n v="42"/>
    <n v="5.3400000000000034"/>
  </r>
  <r>
    <n v="10"/>
    <x v="5"/>
    <n v="2026"/>
    <s v="مصطفي رشدي3المنيب5شفتسعوديالقطاميةاتوبيس 28"/>
    <x v="34"/>
    <x v="34"/>
    <x v="30"/>
    <x v="4"/>
    <x v="8"/>
    <s v="اتوبيس 28"/>
    <n v="2649"/>
    <n v="1"/>
    <x v="44"/>
    <n v="79.47"/>
    <n v="2569.5300000000002"/>
    <m/>
    <m/>
    <m/>
    <n v="2060"/>
    <m/>
    <n v="589"/>
    <n v="509.53"/>
  </r>
  <r>
    <n v="10"/>
    <x v="5"/>
    <n v="2026"/>
    <s v="مصطفي رشدي4المنيب Wصباحيةسعوديالقطاميةاتوبيس 28"/>
    <x v="35"/>
    <x v="35"/>
    <x v="31"/>
    <x v="4"/>
    <x v="8"/>
    <s v="اتوبيس 28"/>
    <n v="1059"/>
    <n v="1"/>
    <x v="45"/>
    <n v="31.77"/>
    <n v="1027.23"/>
    <m/>
    <m/>
    <m/>
    <n v="1000"/>
    <m/>
    <n v="59"/>
    <n v="27.23"/>
  </r>
  <r>
    <n v="10"/>
    <x v="5"/>
    <n v="2026"/>
    <s v="مصطفي رشدي5صقر 2 ورديةسعوديالقطاميةاتوبيس 28"/>
    <x v="36"/>
    <x v="36"/>
    <x v="32"/>
    <x v="4"/>
    <x v="8"/>
    <s v="اتوبيس 28"/>
    <n v="2120"/>
    <n v="1"/>
    <x v="46"/>
    <n v="63.599999999999994"/>
    <n v="2056.4"/>
    <m/>
    <m/>
    <m/>
    <n v="1780"/>
    <m/>
    <n v="340"/>
    <n v="276.39999999999998"/>
  </r>
  <r>
    <n v="10"/>
    <x v="5"/>
    <n v="2026"/>
    <s v="مصطفي رشدي6المنيب 2 ورديةسعوديالقطاميةاتوبيس 28"/>
    <x v="50"/>
    <x v="51"/>
    <x v="26"/>
    <x v="4"/>
    <x v="8"/>
    <s v="اتوبيس 28"/>
    <n v="3944"/>
    <n v="1"/>
    <x v="5"/>
    <n v="118.32"/>
    <n v="3825.68"/>
    <m/>
    <m/>
    <m/>
    <n v="3600"/>
    <m/>
    <n v="344"/>
    <n v="225.68"/>
  </r>
  <r>
    <n v="10"/>
    <x v="5"/>
    <n v="2026"/>
    <s v="كرم ترك 1قليوب 2 ورديةسعوديالقطاميةاتوبيس 28"/>
    <x v="37"/>
    <x v="37"/>
    <x v="33"/>
    <x v="4"/>
    <x v="8"/>
    <s v="اتوبيس 28"/>
    <n v="3959"/>
    <n v="1"/>
    <x v="47"/>
    <n v="118.77"/>
    <n v="3840.23"/>
    <m/>
    <m/>
    <m/>
    <n v="4200"/>
    <m/>
    <n v="-241"/>
    <n v="-359.77"/>
  </r>
  <r>
    <n v="10"/>
    <x v="5"/>
    <n v="2026"/>
    <s v="كرم ترك 2قليوب 2 ورديةسعوديمدينتي اتوبيس 28"/>
    <x v="39"/>
    <x v="39"/>
    <x v="33"/>
    <x v="4"/>
    <x v="9"/>
    <s v="اتوبيس 28"/>
    <n v="4634"/>
    <n v="1"/>
    <x v="49"/>
    <n v="139.01999999999998"/>
    <n v="4494.9799999999996"/>
    <m/>
    <m/>
    <m/>
    <n v="4150"/>
    <m/>
    <n v="484"/>
    <n v="344.98"/>
  </r>
  <r>
    <n v="10"/>
    <x v="5"/>
    <n v="2026"/>
    <s v="كرم ترك 3قليوب 1 ورديةسعوديمدينتي اتوبيس 28"/>
    <x v="40"/>
    <x v="40"/>
    <x v="4"/>
    <x v="4"/>
    <x v="9"/>
    <s v="اتوبيس 28"/>
    <n v="4634"/>
    <n v="1"/>
    <x v="50"/>
    <n v="139.01999999999998"/>
    <n v="4494.9799999999996"/>
    <m/>
    <m/>
    <m/>
    <n v="4000"/>
    <m/>
    <n v="634"/>
    <n v="494.98"/>
  </r>
  <r>
    <n v="10"/>
    <x v="5"/>
    <n v="2026"/>
    <s v="كرم ترك 4عدلي منصور شفتسعوديمدينتي اتوبيس 28"/>
    <x v="41"/>
    <x v="41"/>
    <x v="34"/>
    <x v="4"/>
    <x v="9"/>
    <s v="اتوبيس 28"/>
    <n v="741"/>
    <n v="1"/>
    <x v="33"/>
    <n v="22.23"/>
    <n v="718.77"/>
    <m/>
    <m/>
    <m/>
    <n v="500"/>
    <m/>
    <n v="241"/>
    <n v="218.77"/>
  </r>
  <r>
    <n v="10"/>
    <x v="5"/>
    <n v="2026"/>
    <s v="عماد النجار 4قليوب بيتوينسعوديمدينتي اتوبيس 28"/>
    <x v="42"/>
    <x v="42"/>
    <x v="35"/>
    <x v="4"/>
    <x v="9"/>
    <s v="اتوبيس 28"/>
    <n v="1482"/>
    <n v="1"/>
    <x v="16"/>
    <n v="44.46"/>
    <n v="1437.54"/>
    <m/>
    <m/>
    <m/>
    <n v="1400"/>
    <m/>
    <n v="82"/>
    <n v="37.54"/>
  </r>
  <r>
    <n v="10"/>
    <x v="5"/>
    <n v="2026"/>
    <s v="ممدوح كيلاني6المنيب 1 وردية سعوديمدينتي ميكروباص صيني"/>
    <x v="43"/>
    <x v="43"/>
    <x v="36"/>
    <x v="4"/>
    <x v="9"/>
    <s v="ميكروباص صيني"/>
    <n v="1482"/>
    <n v="1"/>
    <x v="51"/>
    <n v="44.46"/>
    <n v="1437.54"/>
    <m/>
    <m/>
    <m/>
    <n v="1350"/>
    <m/>
    <n v="132"/>
    <n v="87.539999999999992"/>
  </r>
  <r>
    <n v="10"/>
    <x v="5"/>
    <n v="2026"/>
    <s v="ممدوح كيلاني4المنيب 2 وردية سعوديمدينتي ميكروباص صيني"/>
    <x v="44"/>
    <x v="44"/>
    <x v="37"/>
    <x v="4"/>
    <x v="9"/>
    <s v="ميكروباص صيني"/>
    <n v="2965"/>
    <n v="1"/>
    <x v="52"/>
    <n v="88.95"/>
    <n v="2876.05"/>
    <m/>
    <m/>
    <m/>
    <n v="2600"/>
    <m/>
    <n v="365"/>
    <n v="276.05"/>
  </r>
  <r>
    <n v="10"/>
    <x v="5"/>
    <n v="2026"/>
    <s v="فرج 5حلوان 2 ورديةسعوديمدينتي اتوبيس 28"/>
    <x v="45"/>
    <x v="45"/>
    <x v="28"/>
    <x v="4"/>
    <x v="9"/>
    <s v="اتوبيس 28"/>
    <n v="4634"/>
    <n v="1"/>
    <x v="19"/>
    <n v="139.01999999999998"/>
    <n v="4494.9799999999996"/>
    <m/>
    <m/>
    <m/>
    <n v="4100"/>
    <m/>
    <n v="534"/>
    <n v="394.98"/>
  </r>
  <r>
    <n v="10"/>
    <x v="5"/>
    <n v="2026"/>
    <s v="سيد الحاويالحلميةسعوديمدينتي اتوبيس 28"/>
    <x v="46"/>
    <x v="46"/>
    <x v="38"/>
    <x v="4"/>
    <x v="9"/>
    <s v="اتوبيس 28"/>
    <n v="4634"/>
    <n v="1"/>
    <x v="7"/>
    <n v="139.01999999999998"/>
    <n v="4494.9799999999996"/>
    <m/>
    <m/>
    <m/>
    <n v="3750"/>
    <m/>
    <n v="884"/>
    <n v="744.98"/>
  </r>
  <r>
    <n v="10"/>
    <x v="5"/>
    <n v="2026"/>
    <s v="سيد الحاوي 2عدلي منصور سعوديمدينتي اتوبيس 28"/>
    <x v="51"/>
    <x v="52"/>
    <x v="42"/>
    <x v="4"/>
    <x v="9"/>
    <s v="اتوبيس 28"/>
    <n v="741"/>
    <n v="1"/>
    <x v="53"/>
    <n v="22.23"/>
    <n v="718.77"/>
    <m/>
    <m/>
    <m/>
    <n v="550"/>
    <m/>
    <n v="191"/>
    <n v="168.77"/>
  </r>
  <r>
    <n v="10"/>
    <x v="5"/>
    <n v="2026"/>
    <s v="محمد جمال إضافيالقناطر لوجستيكاابورواش إضافي"/>
    <x v="21"/>
    <x v="21"/>
    <x v="18"/>
    <x v="3"/>
    <x v="3"/>
    <s v="إضافي"/>
    <n v="1536"/>
    <n v="0.5"/>
    <x v="45"/>
    <n v="23.04"/>
    <n v="744.96"/>
    <m/>
    <m/>
    <m/>
    <n v="500"/>
    <s v="سهرة"/>
    <n v="268"/>
    <n v="244.96"/>
  </r>
  <r>
    <n v="10"/>
    <x v="5"/>
    <n v="2026"/>
    <e v="#N/A"/>
    <x v="48"/>
    <x v="49"/>
    <x v="40"/>
    <x v="5"/>
    <x v="10"/>
    <n v="0"/>
    <n v="0"/>
    <m/>
    <x v="37"/>
    <n v="0"/>
    <n v="0"/>
    <m/>
    <m/>
    <m/>
    <n v="0"/>
    <m/>
    <n v="0"/>
    <n v="0"/>
  </r>
  <r>
    <m/>
    <x v="1"/>
    <m/>
    <e v="#N/A"/>
    <x v="48"/>
    <x v="49"/>
    <x v="40"/>
    <x v="5"/>
    <x v="10"/>
    <n v="0"/>
    <n v="0"/>
    <m/>
    <x v="37"/>
    <n v="0"/>
    <n v="0"/>
    <m/>
    <m/>
    <m/>
    <n v="0"/>
    <m/>
    <n v="0"/>
    <n v="0"/>
  </r>
  <r>
    <n v="11"/>
    <x v="5"/>
    <n v="2026"/>
    <s v="مصطفي قليوبقليوب FIRST STARTم.نصر ميكروباص صيني"/>
    <x v="0"/>
    <x v="0"/>
    <x v="0"/>
    <x v="0"/>
    <x v="0"/>
    <s v="ميكروباص صيني"/>
    <n v="1250"/>
    <n v="1"/>
    <x v="35"/>
    <n v="37.5"/>
    <n v="1212.5"/>
    <m/>
    <m/>
    <m/>
    <n v="1200"/>
    <m/>
    <n v="50"/>
    <n v="12.5"/>
  </r>
  <r>
    <n v="11"/>
    <x v="5"/>
    <n v="2026"/>
    <s v="عمرو برعي الجراجFLITCH AND GRAINالتجمع ميكروباص صيني"/>
    <x v="2"/>
    <x v="2"/>
    <x v="2"/>
    <x v="1"/>
    <x v="1"/>
    <s v="ميكروباص صيني"/>
    <n v="1300"/>
    <n v="1"/>
    <x v="23"/>
    <n v="39"/>
    <n v="1261"/>
    <m/>
    <m/>
    <m/>
    <n v="1050"/>
    <m/>
    <n v="250"/>
    <n v="211"/>
  </r>
  <r>
    <n v="11"/>
    <x v="5"/>
    <n v="2026"/>
    <s v="مصطفي الف مسكنالف مسكن 3 ورديةنجمة هليوبوليسالتجمع اتوبيس 28"/>
    <x v="3"/>
    <x v="3"/>
    <x v="3"/>
    <x v="2"/>
    <x v="1"/>
    <s v="اتوبيس 28"/>
    <n v="4297"/>
    <n v="1"/>
    <x v="29"/>
    <n v="128.91"/>
    <n v="4168.09"/>
    <m/>
    <m/>
    <m/>
    <n v="3800"/>
    <m/>
    <n v="497"/>
    <n v="368.09000000000003"/>
  </r>
  <r>
    <n v="11"/>
    <x v="5"/>
    <n v="2026"/>
    <s v="ممدوح كيلاني1قليوب 3 وردية نجمة هليوبوليسالتجمع اتوبيس 28"/>
    <x v="5"/>
    <x v="5"/>
    <x v="5"/>
    <x v="2"/>
    <x v="1"/>
    <s v="اتوبيس 28"/>
    <n v="4297"/>
    <n v="1"/>
    <x v="55"/>
    <n v="128.91"/>
    <n v="4168.09"/>
    <m/>
    <m/>
    <m/>
    <n v="3900"/>
    <m/>
    <n v="397"/>
    <n v="268.09000000000003"/>
  </r>
  <r>
    <n v="11"/>
    <x v="5"/>
    <n v="2026"/>
    <s v="ممدوح كيلاني3المنيب 3وردية نجمة هليوبوليسالتجمع ميكروباص"/>
    <x v="52"/>
    <x v="53"/>
    <x v="6"/>
    <x v="2"/>
    <x v="1"/>
    <s v="ميكروباص"/>
    <n v="3600"/>
    <n v="1"/>
    <x v="56"/>
    <n v="108"/>
    <n v="3492"/>
    <m/>
    <m/>
    <m/>
    <n v="2700"/>
    <m/>
    <n v="900"/>
    <n v="792"/>
  </r>
  <r>
    <n v="11"/>
    <x v="5"/>
    <n v="2026"/>
    <s v="بكرقليوب 1 ورديةنجمة هليوبوليسالتجمع ميكروباص"/>
    <x v="58"/>
    <x v="59"/>
    <x v="4"/>
    <x v="2"/>
    <x v="1"/>
    <s v="ميكروباص"/>
    <n v="1400"/>
    <n v="1"/>
    <x v="35"/>
    <n v="42"/>
    <n v="1358"/>
    <m/>
    <m/>
    <m/>
    <n v="1200"/>
    <m/>
    <n v="200"/>
    <n v="158"/>
  </r>
  <r>
    <n v="11"/>
    <x v="5"/>
    <n v="2026"/>
    <s v="رجب سلامة 1المرج لوجستيكااكتوبر هاي اس "/>
    <x v="7"/>
    <x v="7"/>
    <x v="7"/>
    <x v="3"/>
    <x v="2"/>
    <s v="هاي اس "/>
    <n v="2195"/>
    <n v="1"/>
    <x v="22"/>
    <n v="65.849999999999994"/>
    <n v="2129.15"/>
    <m/>
    <m/>
    <m/>
    <n v="2000"/>
    <m/>
    <n v="195"/>
    <n v="129.15"/>
  </r>
  <r>
    <n v="11"/>
    <x v="5"/>
    <n v="2026"/>
    <s v="رجب سلامة 2 نكلا حضورلوجستيكااكتوبر هاي اس "/>
    <x v="11"/>
    <x v="11"/>
    <x v="10"/>
    <x v="3"/>
    <x v="2"/>
    <s v="هاي اس "/>
    <n v="1024"/>
    <n v="1"/>
    <x v="45"/>
    <n v="30.72"/>
    <n v="993.28"/>
    <m/>
    <m/>
    <m/>
    <n v="1000"/>
    <m/>
    <n v="24"/>
    <n v="-6.7199999999999989"/>
  </r>
  <r>
    <n v="11"/>
    <x v="5"/>
    <n v="2026"/>
    <s v="احمد السيدالمنيب 3وردية لوجستيكااكتوبر هاي اس "/>
    <x v="8"/>
    <x v="8"/>
    <x v="6"/>
    <x v="3"/>
    <x v="2"/>
    <s v="هاي اس "/>
    <n v="4831"/>
    <n v="1"/>
    <x v="50"/>
    <n v="144.93"/>
    <n v="4686.07"/>
    <m/>
    <m/>
    <m/>
    <n v="4000"/>
    <m/>
    <n v="831"/>
    <n v="686.06999999999994"/>
  </r>
  <r>
    <n v="11"/>
    <x v="5"/>
    <n v="2026"/>
    <s v="حسام سعيد1القناطر 3 ورديةلوجستيكااكتوبر هاي اس "/>
    <x v="9"/>
    <x v="9"/>
    <x v="8"/>
    <x v="3"/>
    <x v="2"/>
    <s v="هاي اس "/>
    <n v="4391"/>
    <n v="1"/>
    <x v="6"/>
    <n v="131.72999999999999"/>
    <n v="4259.2700000000004"/>
    <m/>
    <m/>
    <m/>
    <n v="3400"/>
    <m/>
    <n v="991"/>
    <n v="859.27"/>
  </r>
  <r>
    <n v="11"/>
    <x v="5"/>
    <n v="2026"/>
    <s v="حسام سعيد 2نكلا انصرافلوجستيكااكتوبر هاي اس "/>
    <x v="10"/>
    <x v="10"/>
    <x v="9"/>
    <x v="3"/>
    <x v="2"/>
    <s v="هاي اس "/>
    <n v="1024"/>
    <n v="1"/>
    <x v="18"/>
    <n v="30.72"/>
    <n v="993.28"/>
    <m/>
    <m/>
    <m/>
    <n v="900"/>
    <m/>
    <n v="124"/>
    <n v="93.28"/>
  </r>
  <r>
    <n v="11"/>
    <x v="5"/>
    <n v="2026"/>
    <s v="محمد رضا المنوفية لوجستيكااكتوبر هاي اس "/>
    <x v="13"/>
    <x v="13"/>
    <x v="12"/>
    <x v="3"/>
    <x v="2"/>
    <s v="هاي اس "/>
    <n v="2634"/>
    <n v="1"/>
    <x v="20"/>
    <n v="79.02"/>
    <n v="2554.98"/>
    <m/>
    <m/>
    <m/>
    <n v="2150"/>
    <m/>
    <n v="484"/>
    <n v="404.98"/>
  </r>
  <r>
    <n v="11"/>
    <x v="5"/>
    <n v="2026"/>
    <s v="مصطفي شكيويالجلاتمةلوجستيكااكتوبر كوستر "/>
    <x v="14"/>
    <x v="14"/>
    <x v="13"/>
    <x v="3"/>
    <x v="2"/>
    <s v="كوستر "/>
    <n v="3220"/>
    <n v="1"/>
    <x v="58"/>
    <n v="96.6"/>
    <n v="3123.4"/>
    <m/>
    <m/>
    <m/>
    <n v="2750"/>
    <m/>
    <n v="470"/>
    <n v="373.4"/>
  </r>
  <r>
    <n v="11"/>
    <x v="5"/>
    <n v="2026"/>
    <s v="وديع 1الفيوم 1لوجستيكااكتوبر هاي اس "/>
    <x v="16"/>
    <x v="16"/>
    <x v="15"/>
    <x v="3"/>
    <x v="2"/>
    <s v="هاي اس "/>
    <n v="2662"/>
    <n v="1"/>
    <x v="42"/>
    <n v="79.86"/>
    <n v="2582.14"/>
    <m/>
    <m/>
    <m/>
    <n v="2250"/>
    <m/>
    <n v="412"/>
    <n v="332.14"/>
  </r>
  <r>
    <n v="11"/>
    <x v="5"/>
    <n v="2026"/>
    <s v="وديع 2الفيوم 2لوجستيكااكتوبر هاي اس "/>
    <x v="17"/>
    <x v="17"/>
    <x v="16"/>
    <x v="3"/>
    <x v="2"/>
    <s v="هاي اس "/>
    <n v="2662"/>
    <n v="1"/>
    <x v="42"/>
    <n v="79.86"/>
    <n v="2582.14"/>
    <m/>
    <m/>
    <m/>
    <n v="2250"/>
    <m/>
    <n v="412"/>
    <n v="332.14"/>
  </r>
  <r>
    <n v="11"/>
    <x v="5"/>
    <n v="2026"/>
    <s v="احمد عويس المعادي لوجستيكاابورواش هاي اس "/>
    <x v="18"/>
    <x v="18"/>
    <x v="17"/>
    <x v="3"/>
    <x v="3"/>
    <s v="هاي اس "/>
    <n v="2049"/>
    <n v="1"/>
    <x v="59"/>
    <n v="61.47"/>
    <n v="1987.53"/>
    <m/>
    <m/>
    <m/>
    <n v="1650"/>
    <m/>
    <n v="399"/>
    <n v="337.53"/>
  </r>
  <r>
    <n v="11"/>
    <x v="5"/>
    <n v="2026"/>
    <s v="محمد جمال القناطر لوجستيكاابورواش سوزوكي"/>
    <x v="20"/>
    <x v="20"/>
    <x v="18"/>
    <x v="3"/>
    <x v="3"/>
    <s v="سوزوكي"/>
    <n v="1536"/>
    <n v="1"/>
    <x v="45"/>
    <n v="46.08"/>
    <n v="1489.92"/>
    <m/>
    <m/>
    <m/>
    <n v="1000"/>
    <m/>
    <n v="536"/>
    <n v="489.92"/>
  </r>
  <r>
    <n v="11"/>
    <x v="5"/>
    <n v="2026"/>
    <s v="محمد عزمي حدائق اكتوبر لوجستيكااكتوبر هاي اس "/>
    <x v="12"/>
    <x v="12"/>
    <x v="11"/>
    <x v="3"/>
    <x v="2"/>
    <s v="هاي اس "/>
    <n v="1903"/>
    <n v="1"/>
    <x v="57"/>
    <n v="57.089999999999996"/>
    <n v="1845.91"/>
    <m/>
    <m/>
    <m/>
    <n v="1600"/>
    <m/>
    <n v="303"/>
    <n v="245.91"/>
  </r>
  <r>
    <n v="11"/>
    <x v="5"/>
    <n v="2026"/>
    <s v="سعيد كمال م.نصر لوجستيكااكتوبر هاي اس "/>
    <x v="15"/>
    <x v="15"/>
    <x v="14"/>
    <x v="3"/>
    <x v="2"/>
    <s v="هاي اس "/>
    <n v="3367"/>
    <n v="1"/>
    <x v="52"/>
    <n v="101.00999999999999"/>
    <n v="3265.99"/>
    <m/>
    <m/>
    <m/>
    <n v="2600"/>
    <m/>
    <n v="767"/>
    <n v="665.99"/>
  </r>
  <r>
    <n v="11"/>
    <x v="5"/>
    <n v="2026"/>
    <s v="عماد النجار1المرج 2ورديةسعوديالمخاذناتوبيس 28"/>
    <x v="22"/>
    <x v="22"/>
    <x v="19"/>
    <x v="4"/>
    <x v="4"/>
    <s v="اتوبيس 28"/>
    <n v="4119"/>
    <n v="1"/>
    <x v="38"/>
    <n v="123.57"/>
    <n v="3995.43"/>
    <m/>
    <m/>
    <m/>
    <n v="4800"/>
    <m/>
    <n v="-681"/>
    <n v="-804.56999999999994"/>
  </r>
  <r>
    <n v="11"/>
    <x v="5"/>
    <n v="2026"/>
    <s v="عماد النجار2المؤسسة 2ورديةسعوديالمخاذناتوبيس 28"/>
    <x v="23"/>
    <x v="23"/>
    <x v="20"/>
    <x v="4"/>
    <x v="4"/>
    <s v="اتوبيس 28"/>
    <n v="3884"/>
    <n v="1"/>
    <x v="39"/>
    <n v="116.52"/>
    <n v="3767.48"/>
    <m/>
    <m/>
    <m/>
    <n v="4500"/>
    <m/>
    <n v="-616"/>
    <n v="-732.52"/>
  </r>
  <r>
    <n v="11"/>
    <x v="5"/>
    <n v="2026"/>
    <s v="طه1الدائري 1ورديةسعوديالمخاذناتوبيس 28"/>
    <x v="61"/>
    <x v="62"/>
    <x v="21"/>
    <x v="4"/>
    <x v="4"/>
    <s v="اتوبيس 28"/>
    <n v="2448"/>
    <n v="1"/>
    <x v="58"/>
    <n v="73.44"/>
    <n v="2374.56"/>
    <m/>
    <m/>
    <m/>
    <n v="2750"/>
    <m/>
    <n v="-302"/>
    <n v="-375.44"/>
  </r>
  <r>
    <n v="11"/>
    <x v="5"/>
    <n v="2026"/>
    <s v="عبد الرحمن1الهرم سعوديدريماتوبيس 28"/>
    <x v="25"/>
    <x v="25"/>
    <x v="22"/>
    <x v="4"/>
    <x v="5"/>
    <s v="اتوبيس 28"/>
    <n v="994"/>
    <n v="1"/>
    <x v="40"/>
    <n v="29.82"/>
    <n v="964.18"/>
    <m/>
    <m/>
    <m/>
    <n v="850"/>
    <m/>
    <n v="144"/>
    <n v="114.18"/>
  </r>
  <r>
    <n v="11"/>
    <x v="5"/>
    <n v="2026"/>
    <s v="عبد الرحمن2المؤسسةسعوديدريماتوبيس 28"/>
    <x v="26"/>
    <x v="26"/>
    <x v="23"/>
    <x v="4"/>
    <x v="5"/>
    <s v="اتوبيس 28"/>
    <n v="994"/>
    <n v="1"/>
    <x v="40"/>
    <n v="29.82"/>
    <n v="964.18"/>
    <m/>
    <m/>
    <m/>
    <n v="850"/>
    <m/>
    <n v="144"/>
    <n v="114.18"/>
  </r>
  <r>
    <n v="11"/>
    <x v="5"/>
    <n v="2026"/>
    <s v="فرج 1حلوانسعوديهايد باركاتوبيس 28"/>
    <x v="27"/>
    <x v="27"/>
    <x v="24"/>
    <x v="4"/>
    <x v="6"/>
    <s v="اتوبيس 28"/>
    <n v="4634"/>
    <n v="1"/>
    <x v="7"/>
    <n v="139.01999999999998"/>
    <n v="4494.9799999999996"/>
    <m/>
    <m/>
    <m/>
    <n v="3750"/>
    <m/>
    <n v="884"/>
    <n v="744.98"/>
  </r>
  <r>
    <n v="11"/>
    <x v="5"/>
    <n v="2026"/>
    <s v="فرج 6حلوان مبيتسعوديهايد باركاتوبيس 28"/>
    <x v="49"/>
    <x v="50"/>
    <x v="41"/>
    <x v="4"/>
    <x v="6"/>
    <s v="اتوبيس 28"/>
    <n v="1482"/>
    <n v="1"/>
    <x v="21"/>
    <n v="44.46"/>
    <n v="1437.54"/>
    <m/>
    <m/>
    <m/>
    <n v="750"/>
    <m/>
    <n v="732"/>
    <n v="687.54"/>
  </r>
  <r>
    <n v="11"/>
    <x v="5"/>
    <n v="2026"/>
    <s v="ممدوح كيلاني 3القومية سعوديهايد باركميكروباص صيني"/>
    <x v="28"/>
    <x v="28"/>
    <x v="25"/>
    <x v="4"/>
    <x v="6"/>
    <s v="ميكروباص صيني"/>
    <n v="2965"/>
    <n v="1"/>
    <x v="13"/>
    <n v="88.95"/>
    <n v="2876.05"/>
    <m/>
    <m/>
    <m/>
    <n v="2500"/>
    <m/>
    <n v="465"/>
    <n v="376.05"/>
  </r>
  <r>
    <n v="11"/>
    <x v="5"/>
    <n v="2026"/>
    <s v="محمد جمال طوسونالمنيبسعوديهايد باركاتوبيس 28"/>
    <x v="47"/>
    <x v="47"/>
    <x v="39"/>
    <x v="4"/>
    <x v="6"/>
    <s v="اتوبيس 28"/>
    <n v="4634"/>
    <n v="1"/>
    <x v="29"/>
    <n v="139.01999999999998"/>
    <n v="4494.9799999999996"/>
    <m/>
    <m/>
    <m/>
    <n v="3800"/>
    <m/>
    <n v="834"/>
    <n v="694.98"/>
  </r>
  <r>
    <n v="11"/>
    <x v="5"/>
    <n v="2026"/>
    <s v="مصطفي رشدي1المنيب 2 ورديةسعوديميفيداميكروباص صيني"/>
    <x v="29"/>
    <x v="29"/>
    <x v="26"/>
    <x v="4"/>
    <x v="7"/>
    <s v="ميكروباص صيني"/>
    <n v="2965"/>
    <n v="1"/>
    <x v="20"/>
    <n v="88.95"/>
    <n v="2876.05"/>
    <m/>
    <m/>
    <m/>
    <n v="2150"/>
    <m/>
    <n v="815"/>
    <n v="726.05"/>
  </r>
  <r>
    <n v="11"/>
    <x v="5"/>
    <n v="2026"/>
    <s v="فرج 2حلوان 2 ورديةسعوديميفيداميكروباص صيني"/>
    <x v="31"/>
    <x v="31"/>
    <x v="28"/>
    <x v="4"/>
    <x v="7"/>
    <s v="ميكروباص صيني"/>
    <n v="2965"/>
    <n v="1"/>
    <x v="42"/>
    <n v="88.95"/>
    <n v="2876.05"/>
    <m/>
    <m/>
    <m/>
    <n v="2250"/>
    <m/>
    <n v="715"/>
    <n v="626.04999999999995"/>
  </r>
  <r>
    <n v="11"/>
    <x v="5"/>
    <n v="2026"/>
    <s v="فرج 3حلوان 2 ورديةسعوديالقطاميةاتوبيس 28"/>
    <x v="32"/>
    <x v="32"/>
    <x v="28"/>
    <x v="4"/>
    <x v="8"/>
    <s v="اتوبيس 28"/>
    <n v="3415"/>
    <n v="1"/>
    <x v="6"/>
    <n v="102.45"/>
    <n v="3312.55"/>
    <m/>
    <m/>
    <m/>
    <n v="3400"/>
    <m/>
    <n v="15"/>
    <n v="-87.45"/>
  </r>
  <r>
    <n v="11"/>
    <x v="5"/>
    <n v="2026"/>
    <s v="فرج 4مايو ورديةسعوديالقطاميةميكروباص"/>
    <x v="33"/>
    <x v="33"/>
    <x v="29"/>
    <x v="4"/>
    <x v="8"/>
    <s v="ميكروباص"/>
    <n v="1222"/>
    <n v="1"/>
    <x v="43"/>
    <n v="36.659999999999997"/>
    <n v="1185.3399999999999"/>
    <m/>
    <m/>
    <m/>
    <n v="1180"/>
    <m/>
    <n v="42"/>
    <n v="5.3400000000000034"/>
  </r>
  <r>
    <n v="11"/>
    <x v="5"/>
    <n v="2026"/>
    <s v="مصطفي رشدي3المنيب5شفتسعوديالقطاميةاتوبيس 28"/>
    <x v="34"/>
    <x v="34"/>
    <x v="30"/>
    <x v="4"/>
    <x v="8"/>
    <s v="اتوبيس 28"/>
    <n v="2649"/>
    <n v="1"/>
    <x v="44"/>
    <n v="79.47"/>
    <n v="2569.5300000000002"/>
    <m/>
    <m/>
    <m/>
    <n v="2060"/>
    <m/>
    <n v="589"/>
    <n v="509.53"/>
  </r>
  <r>
    <n v="11"/>
    <x v="5"/>
    <n v="2026"/>
    <s v="مصطفي رشدي4المنيب Wصباحيةسعوديالقطاميةاتوبيس 28"/>
    <x v="35"/>
    <x v="35"/>
    <x v="31"/>
    <x v="4"/>
    <x v="8"/>
    <s v="اتوبيس 28"/>
    <n v="1059"/>
    <n v="1"/>
    <x v="45"/>
    <n v="31.77"/>
    <n v="1027.23"/>
    <m/>
    <m/>
    <m/>
    <n v="1000"/>
    <m/>
    <n v="59"/>
    <n v="27.23"/>
  </r>
  <r>
    <n v="11"/>
    <x v="5"/>
    <n v="2026"/>
    <s v="مصطفي رشدي5صقر 2 ورديةسعوديالقطاميةاتوبيس 28"/>
    <x v="36"/>
    <x v="36"/>
    <x v="32"/>
    <x v="4"/>
    <x v="8"/>
    <s v="اتوبيس 28"/>
    <n v="2120"/>
    <n v="1"/>
    <x v="46"/>
    <n v="63.599999999999994"/>
    <n v="2056.4"/>
    <m/>
    <m/>
    <m/>
    <n v="1780"/>
    <m/>
    <n v="340"/>
    <n v="276.39999999999998"/>
  </r>
  <r>
    <n v="11"/>
    <x v="5"/>
    <n v="2026"/>
    <s v="مصطفي رشدي6المنيب 2 ورديةسعوديالقطاميةاتوبيس 28"/>
    <x v="50"/>
    <x v="51"/>
    <x v="26"/>
    <x v="4"/>
    <x v="8"/>
    <s v="اتوبيس 28"/>
    <n v="3944"/>
    <n v="1"/>
    <x v="5"/>
    <n v="118.32"/>
    <n v="3825.68"/>
    <m/>
    <m/>
    <m/>
    <n v="3600"/>
    <m/>
    <n v="344"/>
    <n v="225.68"/>
  </r>
  <r>
    <n v="11"/>
    <x v="5"/>
    <n v="2026"/>
    <s v="كرم ترك 1قليوب 2 ورديةسعوديالقطاميةاتوبيس 28"/>
    <x v="37"/>
    <x v="37"/>
    <x v="33"/>
    <x v="4"/>
    <x v="8"/>
    <s v="اتوبيس 28"/>
    <n v="3959"/>
    <n v="1"/>
    <x v="47"/>
    <n v="118.77"/>
    <n v="3840.23"/>
    <m/>
    <m/>
    <m/>
    <n v="4200"/>
    <m/>
    <n v="-241"/>
    <n v="-359.77"/>
  </r>
  <r>
    <n v="11"/>
    <x v="5"/>
    <n v="2026"/>
    <s v="كرم ترك 2قليوب 2 ورديةسعوديمدينتي اتوبيس 28"/>
    <x v="39"/>
    <x v="39"/>
    <x v="33"/>
    <x v="4"/>
    <x v="9"/>
    <s v="اتوبيس 28"/>
    <n v="4634"/>
    <n v="1"/>
    <x v="49"/>
    <n v="139.01999999999998"/>
    <n v="4494.9799999999996"/>
    <m/>
    <m/>
    <m/>
    <n v="4150"/>
    <m/>
    <n v="484"/>
    <n v="344.98"/>
  </r>
  <r>
    <n v="11"/>
    <x v="5"/>
    <n v="2026"/>
    <s v="كرم ترك 3قليوب 1 ورديةسعوديمدينتي اتوبيس 28"/>
    <x v="40"/>
    <x v="40"/>
    <x v="4"/>
    <x v="4"/>
    <x v="9"/>
    <s v="اتوبيس 28"/>
    <n v="4634"/>
    <n v="1"/>
    <x v="50"/>
    <n v="139.01999999999998"/>
    <n v="4494.9799999999996"/>
    <m/>
    <m/>
    <m/>
    <n v="4000"/>
    <m/>
    <n v="634"/>
    <n v="494.98"/>
  </r>
  <r>
    <n v="11"/>
    <x v="5"/>
    <n v="2026"/>
    <s v="كرم ترك 4عدلي منصور شفتسعوديمدينتي اتوبيس 28"/>
    <x v="41"/>
    <x v="41"/>
    <x v="34"/>
    <x v="4"/>
    <x v="9"/>
    <s v="اتوبيس 28"/>
    <n v="741"/>
    <n v="1"/>
    <x v="33"/>
    <n v="22.23"/>
    <n v="718.77"/>
    <m/>
    <m/>
    <m/>
    <n v="500"/>
    <m/>
    <n v="241"/>
    <n v="218.77"/>
  </r>
  <r>
    <n v="11"/>
    <x v="5"/>
    <n v="2026"/>
    <s v="عماد النجار 4قليوب بيتوينسعوديمدينتي اتوبيس 28"/>
    <x v="42"/>
    <x v="42"/>
    <x v="35"/>
    <x v="4"/>
    <x v="9"/>
    <s v="اتوبيس 28"/>
    <n v="1482"/>
    <n v="1"/>
    <x v="16"/>
    <n v="44.46"/>
    <n v="1437.54"/>
    <m/>
    <m/>
    <m/>
    <n v="1400"/>
    <m/>
    <n v="82"/>
    <n v="37.54"/>
  </r>
  <r>
    <n v="11"/>
    <x v="5"/>
    <n v="2026"/>
    <s v="ممدوح كيلاني6المنيب 1 وردية سعوديمدينتي ميكروباص صيني"/>
    <x v="43"/>
    <x v="43"/>
    <x v="36"/>
    <x v="4"/>
    <x v="9"/>
    <s v="ميكروباص صيني"/>
    <n v="1482"/>
    <n v="1"/>
    <x v="51"/>
    <n v="44.46"/>
    <n v="1437.54"/>
    <m/>
    <m/>
    <m/>
    <n v="1350"/>
    <m/>
    <n v="132"/>
    <n v="87.539999999999992"/>
  </r>
  <r>
    <n v="11"/>
    <x v="5"/>
    <n v="2026"/>
    <s v="ممدوح كيلاني4المنيب 2 وردية سعوديمدينتي ميكروباص صيني"/>
    <x v="44"/>
    <x v="44"/>
    <x v="37"/>
    <x v="4"/>
    <x v="9"/>
    <s v="ميكروباص صيني"/>
    <n v="2965"/>
    <n v="1"/>
    <x v="52"/>
    <n v="88.95"/>
    <n v="2876.05"/>
    <m/>
    <m/>
    <m/>
    <n v="2600"/>
    <m/>
    <n v="365"/>
    <n v="276.05"/>
  </r>
  <r>
    <n v="11"/>
    <x v="5"/>
    <n v="2026"/>
    <s v="فرج 5حلوان 2 ورديةسعوديمدينتي اتوبيس 28"/>
    <x v="45"/>
    <x v="45"/>
    <x v="28"/>
    <x v="4"/>
    <x v="9"/>
    <s v="اتوبيس 28"/>
    <n v="4634"/>
    <n v="1"/>
    <x v="19"/>
    <n v="139.01999999999998"/>
    <n v="4494.9799999999996"/>
    <m/>
    <m/>
    <m/>
    <n v="4100"/>
    <m/>
    <n v="534"/>
    <n v="394.98"/>
  </r>
  <r>
    <n v="11"/>
    <x v="5"/>
    <n v="2026"/>
    <s v="سيد الحاويالحلميةسعوديمدينتي اتوبيس 28"/>
    <x v="46"/>
    <x v="46"/>
    <x v="38"/>
    <x v="4"/>
    <x v="9"/>
    <s v="اتوبيس 28"/>
    <n v="4634"/>
    <n v="1"/>
    <x v="7"/>
    <n v="139.01999999999998"/>
    <n v="4494.9799999999996"/>
    <m/>
    <m/>
    <m/>
    <n v="3750"/>
    <m/>
    <n v="884"/>
    <n v="744.98"/>
  </r>
  <r>
    <n v="11"/>
    <x v="5"/>
    <n v="2026"/>
    <s v="سيد الحاوي 2عدلي منصور سعوديمدينتي اتوبيس 28"/>
    <x v="51"/>
    <x v="52"/>
    <x v="42"/>
    <x v="4"/>
    <x v="9"/>
    <s v="اتوبيس 28"/>
    <n v="741"/>
    <n v="1"/>
    <x v="53"/>
    <n v="22.23"/>
    <n v="718.77"/>
    <m/>
    <m/>
    <m/>
    <n v="550"/>
    <m/>
    <n v="191"/>
    <n v="168.77"/>
  </r>
  <r>
    <n v="11"/>
    <x v="5"/>
    <n v="2026"/>
    <s v="احمد عويس اضافيالمعادي لوجستيكاابورواش إضافي"/>
    <x v="19"/>
    <x v="19"/>
    <x v="17"/>
    <x v="3"/>
    <x v="3"/>
    <s v="إضافي"/>
    <n v="2049"/>
    <n v="0.5"/>
    <x v="4"/>
    <n v="30.734999999999999"/>
    <n v="993.76499999999999"/>
    <m/>
    <m/>
    <m/>
    <n v="900"/>
    <m/>
    <n v="124.5"/>
    <n v="93.765000000000001"/>
  </r>
  <r>
    <m/>
    <x v="1"/>
    <m/>
    <e v="#N/A"/>
    <x v="48"/>
    <x v="49"/>
    <x v="40"/>
    <x v="5"/>
    <x v="10"/>
    <n v="0"/>
    <n v="0"/>
    <m/>
    <x v="37"/>
    <n v="0"/>
    <n v="0"/>
    <m/>
    <m/>
    <m/>
    <n v="0"/>
    <m/>
    <n v="0"/>
    <n v="0"/>
  </r>
  <r>
    <n v="12"/>
    <x v="5"/>
    <n v="2026"/>
    <s v="مصطفي الف مسكنالف مسكن 3 ورديةنجمة هليوبوليسالتجمع اتوبيس 28"/>
    <x v="3"/>
    <x v="3"/>
    <x v="3"/>
    <x v="2"/>
    <x v="1"/>
    <s v="اتوبيس 28"/>
    <n v="4297"/>
    <n v="1"/>
    <x v="29"/>
    <n v="128.91"/>
    <n v="4168.09"/>
    <m/>
    <m/>
    <m/>
    <n v="3800"/>
    <m/>
    <n v="497"/>
    <n v="368.09000000000003"/>
  </r>
  <r>
    <n v="12"/>
    <x v="5"/>
    <n v="2026"/>
    <s v="ممدوح كيلاني1قليوب 3 وردية نجمة هليوبوليسالتجمع اتوبيس 28"/>
    <x v="5"/>
    <x v="5"/>
    <x v="5"/>
    <x v="2"/>
    <x v="1"/>
    <s v="اتوبيس 28"/>
    <n v="4297"/>
    <n v="1"/>
    <x v="55"/>
    <n v="128.91"/>
    <n v="4168.09"/>
    <m/>
    <m/>
    <m/>
    <n v="3900"/>
    <m/>
    <n v="397"/>
    <n v="268.09000000000003"/>
  </r>
  <r>
    <n v="12"/>
    <x v="5"/>
    <n v="2026"/>
    <s v="ممدوح كيلاني3المنيب 3وردية نجمة هليوبوليسالتجمع ميكروباص"/>
    <x v="52"/>
    <x v="53"/>
    <x v="6"/>
    <x v="2"/>
    <x v="1"/>
    <s v="ميكروباص"/>
    <n v="3600"/>
    <n v="1"/>
    <x v="56"/>
    <n v="108"/>
    <n v="3492"/>
    <m/>
    <m/>
    <m/>
    <n v="2700"/>
    <m/>
    <n v="900"/>
    <n v="792"/>
  </r>
  <r>
    <n v="12"/>
    <x v="5"/>
    <n v="2026"/>
    <s v="بكرقليوب 1 ورديةنجمة هليوبوليسالتجمع ميكروباص"/>
    <x v="58"/>
    <x v="59"/>
    <x v="4"/>
    <x v="2"/>
    <x v="1"/>
    <s v="ميكروباص"/>
    <n v="1400"/>
    <n v="1"/>
    <x v="35"/>
    <n v="42"/>
    <n v="1358"/>
    <m/>
    <m/>
    <m/>
    <n v="1200"/>
    <m/>
    <n v="200"/>
    <n v="158"/>
  </r>
  <r>
    <n v="12"/>
    <x v="5"/>
    <n v="2026"/>
    <s v="عبد الرحمن1الهرم سعوديدريماتوبيس 28"/>
    <x v="25"/>
    <x v="25"/>
    <x v="22"/>
    <x v="4"/>
    <x v="5"/>
    <s v="اتوبيس 28"/>
    <n v="994"/>
    <n v="1"/>
    <x v="40"/>
    <n v="29.82"/>
    <n v="964.18"/>
    <m/>
    <m/>
    <m/>
    <n v="850"/>
    <m/>
    <n v="144"/>
    <n v="114.18"/>
  </r>
  <r>
    <n v="12"/>
    <x v="5"/>
    <n v="2026"/>
    <s v="عبد الرحمن2المؤسسةسعوديدريماتوبيس 28"/>
    <x v="26"/>
    <x v="26"/>
    <x v="23"/>
    <x v="4"/>
    <x v="5"/>
    <s v="اتوبيس 28"/>
    <n v="994"/>
    <n v="1"/>
    <x v="40"/>
    <n v="29.82"/>
    <n v="964.18"/>
    <m/>
    <m/>
    <m/>
    <n v="850"/>
    <m/>
    <n v="144"/>
    <n v="114.18"/>
  </r>
  <r>
    <n v="12"/>
    <x v="5"/>
    <n v="2026"/>
    <s v="فرج 1حلوانسعوديهايد باركاتوبيس 28"/>
    <x v="27"/>
    <x v="27"/>
    <x v="24"/>
    <x v="4"/>
    <x v="6"/>
    <s v="اتوبيس 28"/>
    <n v="4634"/>
    <n v="1"/>
    <x v="7"/>
    <n v="139.01999999999998"/>
    <n v="4494.9799999999996"/>
    <m/>
    <m/>
    <m/>
    <n v="3750"/>
    <m/>
    <n v="884"/>
    <n v="744.98"/>
  </r>
  <r>
    <n v="12"/>
    <x v="5"/>
    <n v="2026"/>
    <s v="فرج 6حلوان مبيتسعوديهايد باركاتوبيس 28"/>
    <x v="49"/>
    <x v="50"/>
    <x v="41"/>
    <x v="4"/>
    <x v="6"/>
    <s v="اتوبيس 28"/>
    <n v="1482"/>
    <n v="1"/>
    <x v="21"/>
    <n v="44.46"/>
    <n v="1437.54"/>
    <m/>
    <m/>
    <m/>
    <n v="750"/>
    <m/>
    <n v="732"/>
    <n v="687.54"/>
  </r>
  <r>
    <n v="12"/>
    <x v="5"/>
    <n v="2026"/>
    <s v="ممدوح كيلاني 3القومية سعوديهايد باركميكروباص صيني"/>
    <x v="28"/>
    <x v="28"/>
    <x v="25"/>
    <x v="4"/>
    <x v="6"/>
    <s v="ميكروباص صيني"/>
    <n v="2965"/>
    <n v="1"/>
    <x v="13"/>
    <n v="88.95"/>
    <n v="2876.05"/>
    <m/>
    <m/>
    <m/>
    <n v="2500"/>
    <m/>
    <n v="465"/>
    <n v="376.05"/>
  </r>
  <r>
    <n v="12"/>
    <x v="5"/>
    <n v="2026"/>
    <s v="محمد جمال طوسونالمنيبسعوديهايد باركاتوبيس 28"/>
    <x v="47"/>
    <x v="47"/>
    <x v="39"/>
    <x v="4"/>
    <x v="6"/>
    <s v="اتوبيس 28"/>
    <n v="4634"/>
    <n v="1"/>
    <x v="29"/>
    <n v="139.01999999999998"/>
    <n v="4494.9799999999996"/>
    <m/>
    <m/>
    <m/>
    <n v="3800"/>
    <m/>
    <n v="834"/>
    <n v="694.98"/>
  </r>
  <r>
    <n v="12"/>
    <x v="5"/>
    <n v="2026"/>
    <s v="مصطفي رشدي1المنيب 2 ورديةسعوديميفيداميكروباص صيني"/>
    <x v="29"/>
    <x v="29"/>
    <x v="26"/>
    <x v="4"/>
    <x v="7"/>
    <s v="ميكروباص صيني"/>
    <n v="2965"/>
    <n v="1"/>
    <x v="20"/>
    <n v="88.95"/>
    <n v="2876.05"/>
    <m/>
    <m/>
    <m/>
    <n v="2150"/>
    <m/>
    <n v="815"/>
    <n v="726.05"/>
  </r>
  <r>
    <n v="12"/>
    <x v="5"/>
    <n v="2026"/>
    <s v="فرج 2حلوان 2 ورديةسعوديميفيداميكروباص صيني"/>
    <x v="31"/>
    <x v="31"/>
    <x v="28"/>
    <x v="4"/>
    <x v="7"/>
    <s v="ميكروباص صيني"/>
    <n v="2965"/>
    <n v="1"/>
    <x v="42"/>
    <n v="88.95"/>
    <n v="2876.05"/>
    <m/>
    <m/>
    <m/>
    <n v="2250"/>
    <m/>
    <n v="715"/>
    <n v="626.04999999999995"/>
  </r>
  <r>
    <n v="12"/>
    <x v="5"/>
    <n v="2026"/>
    <s v="فرج 3حلوان 2 ورديةسعوديالقطاميةاتوبيس 28"/>
    <x v="32"/>
    <x v="32"/>
    <x v="28"/>
    <x v="4"/>
    <x v="8"/>
    <s v="اتوبيس 28"/>
    <n v="3415"/>
    <n v="1"/>
    <x v="6"/>
    <n v="102.45"/>
    <n v="3312.55"/>
    <m/>
    <m/>
    <m/>
    <n v="3400"/>
    <m/>
    <n v="15"/>
    <n v="-87.45"/>
  </r>
  <r>
    <n v="12"/>
    <x v="5"/>
    <n v="2026"/>
    <s v="فرج 4مايو ورديةسعوديالقطاميةميكروباص"/>
    <x v="33"/>
    <x v="33"/>
    <x v="29"/>
    <x v="4"/>
    <x v="8"/>
    <s v="ميكروباص"/>
    <n v="1222"/>
    <n v="1"/>
    <x v="43"/>
    <n v="36.659999999999997"/>
    <n v="1185.3399999999999"/>
    <m/>
    <m/>
    <m/>
    <n v="1180"/>
    <m/>
    <n v="42"/>
    <n v="5.3400000000000034"/>
  </r>
  <r>
    <n v="12"/>
    <x v="5"/>
    <n v="2026"/>
    <s v="مصطفي رشدي3المنيب5شفتسعوديالقطاميةاتوبيس 28"/>
    <x v="34"/>
    <x v="34"/>
    <x v="30"/>
    <x v="4"/>
    <x v="8"/>
    <s v="اتوبيس 28"/>
    <n v="2649"/>
    <n v="1"/>
    <x v="44"/>
    <n v="79.47"/>
    <n v="2569.5300000000002"/>
    <m/>
    <m/>
    <m/>
    <n v="2060"/>
    <m/>
    <n v="589"/>
    <n v="509.53"/>
  </r>
  <r>
    <n v="12"/>
    <x v="5"/>
    <n v="2026"/>
    <s v="مصطفي رشدي4المنيب Wصباحيةسعوديالقطاميةاتوبيس 28"/>
    <x v="35"/>
    <x v="35"/>
    <x v="31"/>
    <x v="4"/>
    <x v="8"/>
    <s v="اتوبيس 28"/>
    <n v="1059"/>
    <n v="1"/>
    <x v="45"/>
    <n v="31.77"/>
    <n v="1027.23"/>
    <m/>
    <m/>
    <m/>
    <n v="1000"/>
    <m/>
    <n v="59"/>
    <n v="27.23"/>
  </r>
  <r>
    <n v="12"/>
    <x v="5"/>
    <n v="2026"/>
    <s v="مصطفي رشدي5صقر 2 ورديةسعوديالقطاميةاتوبيس 28"/>
    <x v="36"/>
    <x v="36"/>
    <x v="32"/>
    <x v="4"/>
    <x v="8"/>
    <s v="اتوبيس 28"/>
    <n v="2120"/>
    <n v="1"/>
    <x v="46"/>
    <n v="63.599999999999994"/>
    <n v="2056.4"/>
    <m/>
    <m/>
    <m/>
    <n v="1780"/>
    <m/>
    <n v="340"/>
    <n v="276.39999999999998"/>
  </r>
  <r>
    <n v="12"/>
    <x v="5"/>
    <n v="2026"/>
    <s v="مصطفي رشدي6المنيب 2 ورديةسعوديالقطاميةاتوبيس 28"/>
    <x v="50"/>
    <x v="51"/>
    <x v="26"/>
    <x v="4"/>
    <x v="8"/>
    <s v="اتوبيس 28"/>
    <n v="3944"/>
    <n v="1"/>
    <x v="5"/>
    <n v="118.32"/>
    <n v="3825.68"/>
    <m/>
    <m/>
    <m/>
    <n v="3600"/>
    <m/>
    <n v="344"/>
    <n v="225.68"/>
  </r>
  <r>
    <n v="12"/>
    <x v="5"/>
    <n v="2026"/>
    <s v="كرم ترك 1قليوب 2 ورديةسعوديالقطاميةاتوبيس 28"/>
    <x v="37"/>
    <x v="37"/>
    <x v="33"/>
    <x v="4"/>
    <x v="8"/>
    <s v="اتوبيس 28"/>
    <n v="3959"/>
    <n v="1"/>
    <x v="47"/>
    <n v="118.77"/>
    <n v="3840.23"/>
    <m/>
    <m/>
    <m/>
    <n v="4200"/>
    <m/>
    <n v="-241"/>
    <n v="-359.77"/>
  </r>
  <r>
    <n v="12"/>
    <x v="5"/>
    <n v="2026"/>
    <s v="كرم ترك 2قليوب 2 ورديةسعوديمدينتي اتوبيس 28"/>
    <x v="39"/>
    <x v="39"/>
    <x v="33"/>
    <x v="4"/>
    <x v="9"/>
    <s v="اتوبيس 28"/>
    <n v="4634"/>
    <n v="1"/>
    <x v="49"/>
    <n v="139.01999999999998"/>
    <n v="4494.9799999999996"/>
    <m/>
    <m/>
    <m/>
    <n v="4150"/>
    <m/>
    <n v="484"/>
    <n v="344.98"/>
  </r>
  <r>
    <n v="12"/>
    <x v="5"/>
    <n v="2026"/>
    <s v="كرم ترك 3قليوب 1 ورديةسعوديمدينتي اتوبيس 28"/>
    <x v="40"/>
    <x v="40"/>
    <x v="4"/>
    <x v="4"/>
    <x v="9"/>
    <s v="اتوبيس 28"/>
    <n v="4634"/>
    <n v="1"/>
    <x v="50"/>
    <n v="139.01999999999998"/>
    <n v="4494.9799999999996"/>
    <n v="10000"/>
    <m/>
    <m/>
    <n v="-6000"/>
    <m/>
    <n v="634"/>
    <n v="494.98"/>
  </r>
  <r>
    <n v="12"/>
    <x v="5"/>
    <n v="2026"/>
    <s v="كرم ترك 4عدلي منصور شفتسعوديمدينتي اتوبيس 28"/>
    <x v="41"/>
    <x v="41"/>
    <x v="34"/>
    <x v="4"/>
    <x v="9"/>
    <s v="اتوبيس 28"/>
    <n v="741"/>
    <n v="1"/>
    <x v="33"/>
    <n v="22.23"/>
    <n v="718.77"/>
    <m/>
    <m/>
    <m/>
    <n v="500"/>
    <m/>
    <n v="241"/>
    <n v="218.77"/>
  </r>
  <r>
    <n v="12"/>
    <x v="5"/>
    <n v="2026"/>
    <s v="عماد النجار 4قليوب بيتوينسعوديمدينتي اتوبيس 28"/>
    <x v="42"/>
    <x v="42"/>
    <x v="35"/>
    <x v="4"/>
    <x v="9"/>
    <s v="اتوبيس 28"/>
    <n v="1482"/>
    <n v="1"/>
    <x v="16"/>
    <n v="44.46"/>
    <n v="1437.54"/>
    <m/>
    <m/>
    <m/>
    <n v="1400"/>
    <m/>
    <n v="82"/>
    <n v="37.54"/>
  </r>
  <r>
    <n v="12"/>
    <x v="5"/>
    <n v="2026"/>
    <s v="ممدوح كيلاني6المنيب 1 وردية سعوديمدينتي ميكروباص صيني"/>
    <x v="43"/>
    <x v="43"/>
    <x v="36"/>
    <x v="4"/>
    <x v="9"/>
    <s v="ميكروباص صيني"/>
    <n v="1482"/>
    <n v="1"/>
    <x v="51"/>
    <n v="44.46"/>
    <n v="1437.54"/>
    <m/>
    <m/>
    <m/>
    <n v="1350"/>
    <m/>
    <n v="132"/>
    <n v="87.539999999999992"/>
  </r>
  <r>
    <n v="12"/>
    <x v="5"/>
    <n v="2026"/>
    <s v="ممدوح كيلاني4المنيب 2 وردية سعوديمدينتي ميكروباص صيني"/>
    <x v="44"/>
    <x v="44"/>
    <x v="37"/>
    <x v="4"/>
    <x v="9"/>
    <s v="ميكروباص صيني"/>
    <n v="2965"/>
    <n v="1"/>
    <x v="52"/>
    <n v="88.95"/>
    <n v="2876.05"/>
    <m/>
    <m/>
    <m/>
    <n v="2600"/>
    <m/>
    <n v="365"/>
    <n v="276.05"/>
  </r>
  <r>
    <n v="12"/>
    <x v="5"/>
    <n v="2026"/>
    <s v="فرج 5حلوان 2 ورديةسعوديمدينتي اتوبيس 28"/>
    <x v="45"/>
    <x v="45"/>
    <x v="28"/>
    <x v="4"/>
    <x v="9"/>
    <s v="اتوبيس 28"/>
    <n v="4634"/>
    <n v="1"/>
    <x v="19"/>
    <n v="139.01999999999998"/>
    <n v="4494.9799999999996"/>
    <m/>
    <m/>
    <m/>
    <n v="4100"/>
    <m/>
    <n v="534"/>
    <n v="394.98"/>
  </r>
  <r>
    <n v="12"/>
    <x v="5"/>
    <n v="2026"/>
    <s v="سيد الحاويالحلميةسعوديمدينتي اتوبيس 28"/>
    <x v="46"/>
    <x v="46"/>
    <x v="38"/>
    <x v="4"/>
    <x v="9"/>
    <s v="اتوبيس 28"/>
    <n v="4634"/>
    <n v="1"/>
    <x v="7"/>
    <n v="139.01999999999998"/>
    <n v="4494.9799999999996"/>
    <m/>
    <m/>
    <m/>
    <n v="3750"/>
    <m/>
    <n v="884"/>
    <n v="744.98"/>
  </r>
  <r>
    <n v="12"/>
    <x v="5"/>
    <n v="2026"/>
    <s v="سيد الحاوي 2عدلي منصور سعوديمدينتي اتوبيس 28"/>
    <x v="51"/>
    <x v="52"/>
    <x v="42"/>
    <x v="4"/>
    <x v="9"/>
    <s v="اتوبيس 28"/>
    <n v="741"/>
    <n v="1"/>
    <x v="53"/>
    <n v="22.23"/>
    <n v="718.77"/>
    <m/>
    <m/>
    <m/>
    <n v="550"/>
    <m/>
    <n v="191"/>
    <n v="168.77"/>
  </r>
  <r>
    <n v="12"/>
    <x v="5"/>
    <n v="2026"/>
    <s v="احمد عويس اضافيالمعادي لوجستيكاابورواش إضافي"/>
    <x v="19"/>
    <x v="19"/>
    <x v="17"/>
    <x v="3"/>
    <x v="3"/>
    <s v="إضافي"/>
    <n v="2049"/>
    <n v="1"/>
    <x v="4"/>
    <n v="61.47"/>
    <n v="1987.53"/>
    <m/>
    <m/>
    <m/>
    <n v="1800"/>
    <m/>
    <n v="249"/>
    <n v="187.53"/>
  </r>
  <r>
    <n v="12"/>
    <x v="5"/>
    <n v="2026"/>
    <s v="احمد السيد إضافيإضافيلوجستيكاإضافيإضافي"/>
    <x v="57"/>
    <x v="58"/>
    <x v="43"/>
    <x v="3"/>
    <x v="11"/>
    <s v="إضافي"/>
    <n v="1"/>
    <n v="1"/>
    <x v="37"/>
    <n v="0.03"/>
    <n v="0.97"/>
    <m/>
    <m/>
    <n v="2700"/>
    <n v="2700"/>
    <s v="وردية منيب"/>
    <n v="1"/>
    <n v="0.97"/>
  </r>
  <r>
    <n v="12"/>
    <x v="5"/>
    <n v="2026"/>
    <s v="محمد رضا إضافيإضافيلوجستيكاإضافيإضافي"/>
    <x v="63"/>
    <x v="64"/>
    <x v="43"/>
    <x v="3"/>
    <x v="11"/>
    <s v="إضافي"/>
    <n v="1"/>
    <n v="1"/>
    <x v="37"/>
    <n v="0.03"/>
    <n v="0.97"/>
    <m/>
    <m/>
    <n v="2000"/>
    <n v="2000"/>
    <s v="وردية جلاتمة برقاش"/>
    <n v="1"/>
    <n v="0.97"/>
  </r>
  <r>
    <n v="12"/>
    <x v="5"/>
    <n v="2026"/>
    <s v="حسام سعيد إضافيإضافيلوجستيكاإضافيإضافي"/>
    <x v="56"/>
    <x v="57"/>
    <x v="43"/>
    <x v="3"/>
    <x v="11"/>
    <s v="إضافي"/>
    <n v="1"/>
    <n v="1"/>
    <x v="37"/>
    <n v="0.03"/>
    <n v="0.97"/>
    <m/>
    <m/>
    <n v="2200"/>
    <n v="2200"/>
    <s v="وردية قليوب"/>
    <n v="1"/>
    <n v="0.97"/>
  </r>
  <r>
    <n v="12"/>
    <x v="5"/>
    <n v="2026"/>
    <s v="حسام سعيد إضافيإضافيلوجستيكاإضافيإضافي"/>
    <x v="56"/>
    <x v="57"/>
    <x v="43"/>
    <x v="3"/>
    <x v="11"/>
    <s v="إضافي"/>
    <n v="1"/>
    <n v="1"/>
    <x v="37"/>
    <n v="0.03"/>
    <n v="0.97"/>
    <m/>
    <m/>
    <n v="2400"/>
    <n v="2400"/>
    <s v="وردية قناطر"/>
    <n v="1"/>
    <n v="0.97"/>
  </r>
  <r>
    <n v="12"/>
    <x v="5"/>
    <n v="2026"/>
    <s v="حسام سعيد إضافيإضافيلوجستيكاإضافيإضافي"/>
    <x v="56"/>
    <x v="57"/>
    <x v="43"/>
    <x v="3"/>
    <x v="11"/>
    <s v="إضافي"/>
    <n v="1"/>
    <n v="1"/>
    <x v="37"/>
    <n v="0.03"/>
    <n v="0.97"/>
    <m/>
    <m/>
    <n v="2600"/>
    <n v="2600"/>
    <s v="2وردية مرج"/>
    <n v="1"/>
    <n v="0.97"/>
  </r>
  <r>
    <m/>
    <x v="1"/>
    <m/>
    <e v="#N/A"/>
    <x v="48"/>
    <x v="49"/>
    <x v="40"/>
    <x v="5"/>
    <x v="10"/>
    <n v="0"/>
    <n v="0"/>
    <m/>
    <x v="37"/>
    <n v="0"/>
    <n v="0"/>
    <m/>
    <m/>
    <m/>
    <n v="0"/>
    <m/>
    <n v="0"/>
    <n v="0"/>
  </r>
  <r>
    <n v="13"/>
    <x v="5"/>
    <n v="2026"/>
    <s v="مصطفي قليوبقليوب FIRST STARTم.نصر ميكروباص صيني"/>
    <x v="0"/>
    <x v="0"/>
    <x v="0"/>
    <x v="0"/>
    <x v="0"/>
    <s v="ميكروباص صيني"/>
    <n v="1250"/>
    <n v="1"/>
    <x v="35"/>
    <n v="37.5"/>
    <n v="1212.5"/>
    <m/>
    <m/>
    <m/>
    <n v="1200"/>
    <m/>
    <n v="50"/>
    <n v="12.5"/>
  </r>
  <r>
    <n v="13"/>
    <x v="5"/>
    <n v="2026"/>
    <s v="عمرو برعي الجراجFLITCH AND GRAINالتجمع ميكروباص صيني"/>
    <x v="2"/>
    <x v="2"/>
    <x v="2"/>
    <x v="1"/>
    <x v="1"/>
    <s v="ميكروباص صيني"/>
    <n v="1300"/>
    <n v="1"/>
    <x v="23"/>
    <n v="39"/>
    <n v="1261"/>
    <m/>
    <m/>
    <m/>
    <n v="1050"/>
    <m/>
    <n v="250"/>
    <n v="211"/>
  </r>
  <r>
    <n v="13"/>
    <x v="5"/>
    <n v="2026"/>
    <s v="مصطفي الف مسكنالف مسكن 3 ورديةنجمة هليوبوليسالتجمع اتوبيس 28"/>
    <x v="3"/>
    <x v="3"/>
    <x v="3"/>
    <x v="2"/>
    <x v="1"/>
    <s v="اتوبيس 28"/>
    <n v="4297"/>
    <n v="1"/>
    <x v="29"/>
    <n v="128.91"/>
    <n v="4168.09"/>
    <m/>
    <m/>
    <m/>
    <n v="3800"/>
    <m/>
    <n v="497"/>
    <n v="368.09000000000003"/>
  </r>
  <r>
    <n v="13"/>
    <x v="5"/>
    <n v="2026"/>
    <s v="ممدوح كيلاني1قليوب 3 وردية نجمة هليوبوليسالتجمع اتوبيس 28"/>
    <x v="5"/>
    <x v="5"/>
    <x v="5"/>
    <x v="2"/>
    <x v="1"/>
    <s v="اتوبيس 28"/>
    <n v="4297"/>
    <n v="1"/>
    <x v="55"/>
    <n v="128.91"/>
    <n v="4168.09"/>
    <m/>
    <m/>
    <m/>
    <n v="3900"/>
    <m/>
    <n v="397"/>
    <n v="268.09000000000003"/>
  </r>
  <r>
    <n v="13"/>
    <x v="5"/>
    <n v="2026"/>
    <s v="ممدوح كيلاني3المنيب 3وردية نجمة هليوبوليسالتجمع ميكروباص"/>
    <x v="52"/>
    <x v="53"/>
    <x v="6"/>
    <x v="2"/>
    <x v="1"/>
    <s v="ميكروباص"/>
    <n v="3600"/>
    <n v="1"/>
    <x v="56"/>
    <n v="108"/>
    <n v="3492"/>
    <m/>
    <m/>
    <m/>
    <n v="2700"/>
    <m/>
    <n v="900"/>
    <n v="792"/>
  </r>
  <r>
    <n v="13"/>
    <x v="5"/>
    <n v="2026"/>
    <s v="بكرقليوب 1 ورديةنجمة هليوبوليسالتجمع ميكروباص"/>
    <x v="58"/>
    <x v="59"/>
    <x v="4"/>
    <x v="2"/>
    <x v="1"/>
    <s v="ميكروباص"/>
    <n v="1400"/>
    <n v="1"/>
    <x v="35"/>
    <n v="42"/>
    <n v="1358"/>
    <m/>
    <m/>
    <m/>
    <n v="1200"/>
    <m/>
    <n v="200"/>
    <n v="158"/>
  </r>
  <r>
    <n v="13"/>
    <x v="5"/>
    <n v="2026"/>
    <s v="رجب سلامة 1المرج لوجستيكااكتوبر هاي اس "/>
    <x v="7"/>
    <x v="7"/>
    <x v="7"/>
    <x v="3"/>
    <x v="2"/>
    <s v="هاي اس "/>
    <n v="2195"/>
    <n v="1"/>
    <x v="22"/>
    <n v="65.849999999999994"/>
    <n v="2129.15"/>
    <m/>
    <m/>
    <m/>
    <n v="2000"/>
    <m/>
    <n v="195"/>
    <n v="129.15"/>
  </r>
  <r>
    <n v="13"/>
    <x v="5"/>
    <n v="2026"/>
    <s v="رجب سلامة 2 نكلا حضورلوجستيكااكتوبر هاي اس "/>
    <x v="11"/>
    <x v="11"/>
    <x v="10"/>
    <x v="3"/>
    <x v="2"/>
    <s v="هاي اس "/>
    <n v="1024"/>
    <n v="1"/>
    <x v="45"/>
    <n v="30.72"/>
    <n v="993.28"/>
    <m/>
    <m/>
    <m/>
    <n v="1000"/>
    <m/>
    <n v="24"/>
    <n v="-6.7199999999999989"/>
  </r>
  <r>
    <n v="13"/>
    <x v="5"/>
    <n v="2026"/>
    <s v="احمد السيدالمنيب 3وردية لوجستيكااكتوبر هاي اس "/>
    <x v="8"/>
    <x v="8"/>
    <x v="6"/>
    <x v="3"/>
    <x v="2"/>
    <s v="هاي اس "/>
    <n v="4831"/>
    <n v="1"/>
    <x v="50"/>
    <n v="144.93"/>
    <n v="4686.07"/>
    <m/>
    <m/>
    <m/>
    <n v="4000"/>
    <m/>
    <n v="831"/>
    <n v="686.06999999999994"/>
  </r>
  <r>
    <n v="13"/>
    <x v="5"/>
    <n v="2026"/>
    <s v="حسام سعيد1القناطر 3 ورديةلوجستيكااكتوبر هاي اس "/>
    <x v="9"/>
    <x v="9"/>
    <x v="8"/>
    <x v="3"/>
    <x v="2"/>
    <s v="هاي اس "/>
    <n v="4391"/>
    <n v="1"/>
    <x v="6"/>
    <n v="131.72999999999999"/>
    <n v="4259.2700000000004"/>
    <m/>
    <m/>
    <m/>
    <n v="3400"/>
    <m/>
    <n v="991"/>
    <n v="859.27"/>
  </r>
  <r>
    <n v="13"/>
    <x v="5"/>
    <n v="2026"/>
    <s v="حسام سعيد 2نكلا انصرافلوجستيكااكتوبر هاي اس "/>
    <x v="10"/>
    <x v="10"/>
    <x v="9"/>
    <x v="3"/>
    <x v="2"/>
    <s v="هاي اس "/>
    <n v="1024"/>
    <n v="1"/>
    <x v="18"/>
    <n v="30.72"/>
    <n v="993.28"/>
    <m/>
    <m/>
    <m/>
    <n v="900"/>
    <m/>
    <n v="124"/>
    <n v="93.28"/>
  </r>
  <r>
    <n v="13"/>
    <x v="5"/>
    <n v="2026"/>
    <s v="محمد رضا المنوفية لوجستيكااكتوبر هاي اس "/>
    <x v="13"/>
    <x v="13"/>
    <x v="12"/>
    <x v="3"/>
    <x v="2"/>
    <s v="هاي اس "/>
    <n v="2634"/>
    <n v="1"/>
    <x v="20"/>
    <n v="79.02"/>
    <n v="2554.98"/>
    <m/>
    <m/>
    <m/>
    <n v="2150"/>
    <m/>
    <n v="484"/>
    <n v="404.98"/>
  </r>
  <r>
    <n v="13"/>
    <x v="5"/>
    <n v="2026"/>
    <s v="مصطفي شكيويالجلاتمةلوجستيكااكتوبر كوستر "/>
    <x v="14"/>
    <x v="14"/>
    <x v="13"/>
    <x v="3"/>
    <x v="2"/>
    <s v="كوستر "/>
    <n v="3220"/>
    <n v="1"/>
    <x v="58"/>
    <n v="96.6"/>
    <n v="3123.4"/>
    <m/>
    <m/>
    <m/>
    <n v="2750"/>
    <m/>
    <n v="470"/>
    <n v="373.4"/>
  </r>
  <r>
    <n v="13"/>
    <x v="5"/>
    <n v="2026"/>
    <s v="وديع 1الفيوم 1لوجستيكااكتوبر هاي اس "/>
    <x v="16"/>
    <x v="16"/>
    <x v="15"/>
    <x v="3"/>
    <x v="2"/>
    <s v="هاي اس "/>
    <n v="2662"/>
    <n v="1"/>
    <x v="42"/>
    <n v="79.86"/>
    <n v="2582.14"/>
    <m/>
    <m/>
    <m/>
    <n v="2250"/>
    <m/>
    <n v="412"/>
    <n v="332.14"/>
  </r>
  <r>
    <n v="13"/>
    <x v="5"/>
    <n v="2026"/>
    <s v="وديع 2الفيوم 2لوجستيكااكتوبر هاي اس "/>
    <x v="17"/>
    <x v="17"/>
    <x v="16"/>
    <x v="3"/>
    <x v="2"/>
    <s v="هاي اس "/>
    <n v="2662"/>
    <n v="1"/>
    <x v="42"/>
    <n v="79.86"/>
    <n v="2582.14"/>
    <m/>
    <m/>
    <m/>
    <n v="2250"/>
    <m/>
    <n v="412"/>
    <n v="332.14"/>
  </r>
  <r>
    <n v="13"/>
    <x v="5"/>
    <n v="2026"/>
    <s v="احمد عويس المعادي لوجستيكاابورواش هاي اس "/>
    <x v="18"/>
    <x v="18"/>
    <x v="17"/>
    <x v="3"/>
    <x v="3"/>
    <s v="هاي اس "/>
    <n v="2049"/>
    <n v="1"/>
    <x v="59"/>
    <n v="61.47"/>
    <n v="1987.53"/>
    <m/>
    <m/>
    <m/>
    <n v="1650"/>
    <m/>
    <n v="399"/>
    <n v="337.53"/>
  </r>
  <r>
    <n v="13"/>
    <x v="5"/>
    <n v="2026"/>
    <s v="محمد جمال القناطر لوجستيكاابورواش سوزوكي"/>
    <x v="20"/>
    <x v="20"/>
    <x v="18"/>
    <x v="3"/>
    <x v="3"/>
    <s v="سوزوكي"/>
    <n v="1536"/>
    <n v="1"/>
    <x v="45"/>
    <n v="46.08"/>
    <n v="1489.92"/>
    <m/>
    <m/>
    <m/>
    <n v="1000"/>
    <m/>
    <n v="536"/>
    <n v="489.92"/>
  </r>
  <r>
    <n v="13"/>
    <x v="5"/>
    <n v="2026"/>
    <s v="عماد النجار1المرج 2ورديةسعوديالمخاذناتوبيس 28"/>
    <x v="22"/>
    <x v="22"/>
    <x v="19"/>
    <x v="4"/>
    <x v="4"/>
    <s v="اتوبيس 28"/>
    <n v="4119"/>
    <n v="1"/>
    <x v="38"/>
    <n v="123.57"/>
    <n v="3995.43"/>
    <m/>
    <m/>
    <m/>
    <n v="4800"/>
    <m/>
    <n v="-681"/>
    <n v="-804.56999999999994"/>
  </r>
  <r>
    <n v="13"/>
    <x v="5"/>
    <n v="2026"/>
    <s v="عماد النجار2المؤسسة 2ورديةسعوديالمخاذناتوبيس 28"/>
    <x v="23"/>
    <x v="23"/>
    <x v="20"/>
    <x v="4"/>
    <x v="4"/>
    <s v="اتوبيس 28"/>
    <n v="3884"/>
    <n v="1"/>
    <x v="39"/>
    <n v="116.52"/>
    <n v="3767.48"/>
    <m/>
    <m/>
    <m/>
    <n v="4500"/>
    <m/>
    <n v="-616"/>
    <n v="-732.52"/>
  </r>
  <r>
    <n v="13"/>
    <x v="5"/>
    <n v="2026"/>
    <s v="طه1الدائري 1ورديةسعوديالمخاذناتوبيس 28"/>
    <x v="61"/>
    <x v="62"/>
    <x v="21"/>
    <x v="4"/>
    <x v="4"/>
    <s v="اتوبيس 28"/>
    <n v="2448"/>
    <n v="1"/>
    <x v="58"/>
    <n v="73.44"/>
    <n v="2374.56"/>
    <m/>
    <m/>
    <m/>
    <n v="2750"/>
    <m/>
    <n v="-302"/>
    <n v="-375.44"/>
  </r>
  <r>
    <n v="13"/>
    <x v="5"/>
    <n v="2026"/>
    <s v="عبد الرحمن1الهرم سعوديدريماتوبيس 28"/>
    <x v="25"/>
    <x v="25"/>
    <x v="22"/>
    <x v="4"/>
    <x v="5"/>
    <s v="اتوبيس 28"/>
    <n v="994"/>
    <n v="1"/>
    <x v="40"/>
    <n v="29.82"/>
    <n v="964.18"/>
    <m/>
    <m/>
    <m/>
    <n v="850"/>
    <m/>
    <n v="144"/>
    <n v="114.18"/>
  </r>
  <r>
    <n v="13"/>
    <x v="5"/>
    <n v="2026"/>
    <s v="عبد الرحمن2المؤسسةسعوديدريماتوبيس 28"/>
    <x v="26"/>
    <x v="26"/>
    <x v="23"/>
    <x v="4"/>
    <x v="5"/>
    <s v="اتوبيس 28"/>
    <n v="994"/>
    <n v="1"/>
    <x v="40"/>
    <n v="29.82"/>
    <n v="964.18"/>
    <m/>
    <m/>
    <m/>
    <n v="850"/>
    <m/>
    <n v="144"/>
    <n v="114.18"/>
  </r>
  <r>
    <n v="13"/>
    <x v="5"/>
    <n v="2026"/>
    <s v="فرج 1حلوانسعوديهايد باركاتوبيس 28"/>
    <x v="27"/>
    <x v="27"/>
    <x v="24"/>
    <x v="4"/>
    <x v="6"/>
    <s v="اتوبيس 28"/>
    <n v="4634"/>
    <n v="1"/>
    <x v="7"/>
    <n v="139.01999999999998"/>
    <n v="4494.9799999999996"/>
    <m/>
    <m/>
    <m/>
    <n v="3750"/>
    <m/>
    <n v="884"/>
    <n v="744.98"/>
  </r>
  <r>
    <n v="13"/>
    <x v="5"/>
    <n v="2026"/>
    <s v="فرج 6حلوان مبيتسعوديهايد باركاتوبيس 28"/>
    <x v="49"/>
    <x v="50"/>
    <x v="41"/>
    <x v="4"/>
    <x v="6"/>
    <s v="اتوبيس 28"/>
    <n v="1482"/>
    <n v="1"/>
    <x v="21"/>
    <n v="44.46"/>
    <n v="1437.54"/>
    <m/>
    <m/>
    <m/>
    <n v="750"/>
    <m/>
    <n v="732"/>
    <n v="687.54"/>
  </r>
  <r>
    <n v="13"/>
    <x v="5"/>
    <n v="2026"/>
    <s v="ممدوح كيلاني 3القومية سعوديهايد باركميكروباص صيني"/>
    <x v="28"/>
    <x v="28"/>
    <x v="25"/>
    <x v="4"/>
    <x v="6"/>
    <s v="ميكروباص صيني"/>
    <n v="2965"/>
    <n v="1"/>
    <x v="13"/>
    <n v="88.95"/>
    <n v="2876.05"/>
    <m/>
    <m/>
    <m/>
    <n v="2500"/>
    <m/>
    <n v="465"/>
    <n v="376.05"/>
  </r>
  <r>
    <n v="13"/>
    <x v="5"/>
    <n v="2026"/>
    <s v="محمد جمال طوسونالمنيبسعوديهايد باركاتوبيس 28"/>
    <x v="47"/>
    <x v="47"/>
    <x v="39"/>
    <x v="4"/>
    <x v="6"/>
    <s v="اتوبيس 28"/>
    <n v="4634"/>
    <n v="1"/>
    <x v="29"/>
    <n v="139.01999999999998"/>
    <n v="4494.9799999999996"/>
    <m/>
    <m/>
    <m/>
    <n v="3800"/>
    <m/>
    <n v="834"/>
    <n v="694.98"/>
  </r>
  <r>
    <n v="13"/>
    <x v="5"/>
    <n v="2026"/>
    <s v="مصطفي رشدي1المنيب 2 ورديةسعوديميفيداميكروباص صيني"/>
    <x v="29"/>
    <x v="29"/>
    <x v="26"/>
    <x v="4"/>
    <x v="7"/>
    <s v="ميكروباص صيني"/>
    <n v="2965"/>
    <n v="1"/>
    <x v="20"/>
    <n v="88.95"/>
    <n v="2876.05"/>
    <m/>
    <m/>
    <m/>
    <n v="2150"/>
    <m/>
    <n v="815"/>
    <n v="726.05"/>
  </r>
  <r>
    <n v="13"/>
    <x v="5"/>
    <n v="2026"/>
    <s v="فرج 2حلوان 2 ورديةسعوديميفيداميكروباص صيني"/>
    <x v="31"/>
    <x v="31"/>
    <x v="28"/>
    <x v="4"/>
    <x v="7"/>
    <s v="ميكروباص صيني"/>
    <n v="2965"/>
    <n v="1"/>
    <x v="42"/>
    <n v="88.95"/>
    <n v="2876.05"/>
    <m/>
    <m/>
    <m/>
    <n v="2250"/>
    <m/>
    <n v="715"/>
    <n v="626.04999999999995"/>
  </r>
  <r>
    <n v="13"/>
    <x v="5"/>
    <n v="2026"/>
    <s v="فرج 3حلوان 2 ورديةسعوديالقطاميةاتوبيس 28"/>
    <x v="32"/>
    <x v="32"/>
    <x v="28"/>
    <x v="4"/>
    <x v="8"/>
    <s v="اتوبيس 28"/>
    <n v="3415"/>
    <n v="1"/>
    <x v="6"/>
    <n v="102.45"/>
    <n v="3312.55"/>
    <m/>
    <m/>
    <m/>
    <n v="3400"/>
    <m/>
    <n v="15"/>
    <n v="-87.45"/>
  </r>
  <r>
    <n v="13"/>
    <x v="5"/>
    <n v="2026"/>
    <s v="فرج 4مايو ورديةسعوديالقطاميةميكروباص"/>
    <x v="33"/>
    <x v="33"/>
    <x v="29"/>
    <x v="4"/>
    <x v="8"/>
    <s v="ميكروباص"/>
    <n v="1222"/>
    <n v="1"/>
    <x v="43"/>
    <n v="36.659999999999997"/>
    <n v="1185.3399999999999"/>
    <m/>
    <m/>
    <m/>
    <n v="1180"/>
    <m/>
    <n v="42"/>
    <n v="5.3400000000000034"/>
  </r>
  <r>
    <n v="13"/>
    <x v="5"/>
    <n v="2026"/>
    <s v="مصطفي رشدي3المنيب5شفتسعوديالقطاميةاتوبيس 28"/>
    <x v="34"/>
    <x v="34"/>
    <x v="30"/>
    <x v="4"/>
    <x v="8"/>
    <s v="اتوبيس 28"/>
    <n v="2649"/>
    <n v="1"/>
    <x v="44"/>
    <n v="79.47"/>
    <n v="2569.5300000000002"/>
    <m/>
    <m/>
    <m/>
    <n v="2060"/>
    <m/>
    <n v="589"/>
    <n v="509.53"/>
  </r>
  <r>
    <n v="13"/>
    <x v="5"/>
    <n v="2026"/>
    <s v="مصطفي رشدي4المنيب Wصباحيةسعوديالقطاميةاتوبيس 28"/>
    <x v="35"/>
    <x v="35"/>
    <x v="31"/>
    <x v="4"/>
    <x v="8"/>
    <s v="اتوبيس 28"/>
    <n v="1059"/>
    <n v="1"/>
    <x v="45"/>
    <n v="31.77"/>
    <n v="1027.23"/>
    <m/>
    <m/>
    <m/>
    <n v="1000"/>
    <m/>
    <n v="59"/>
    <n v="27.23"/>
  </r>
  <r>
    <n v="13"/>
    <x v="5"/>
    <n v="2026"/>
    <s v="مصطفي رشدي5صقر 2 ورديةسعوديالقطاميةاتوبيس 28"/>
    <x v="36"/>
    <x v="36"/>
    <x v="32"/>
    <x v="4"/>
    <x v="8"/>
    <s v="اتوبيس 28"/>
    <n v="2120"/>
    <n v="1"/>
    <x v="46"/>
    <n v="63.599999999999994"/>
    <n v="2056.4"/>
    <m/>
    <m/>
    <m/>
    <n v="1780"/>
    <m/>
    <n v="340"/>
    <n v="276.39999999999998"/>
  </r>
  <r>
    <n v="13"/>
    <x v="5"/>
    <n v="2026"/>
    <s v="مصطفي رشدي6المنيب 2 ورديةسعوديالقطاميةاتوبيس 28"/>
    <x v="50"/>
    <x v="51"/>
    <x v="26"/>
    <x v="4"/>
    <x v="8"/>
    <s v="اتوبيس 28"/>
    <n v="3944"/>
    <n v="1"/>
    <x v="5"/>
    <n v="118.32"/>
    <n v="3825.68"/>
    <m/>
    <m/>
    <m/>
    <n v="3600"/>
    <m/>
    <n v="344"/>
    <n v="225.68"/>
  </r>
  <r>
    <n v="13"/>
    <x v="5"/>
    <n v="2026"/>
    <s v="كرم ترك 1قليوب 2 ورديةسعوديالقطاميةاتوبيس 28"/>
    <x v="37"/>
    <x v="37"/>
    <x v="33"/>
    <x v="4"/>
    <x v="8"/>
    <s v="اتوبيس 28"/>
    <n v="3959"/>
    <n v="1"/>
    <x v="47"/>
    <n v="118.77"/>
    <n v="3840.23"/>
    <m/>
    <m/>
    <m/>
    <n v="4200"/>
    <m/>
    <n v="-241"/>
    <n v="-359.77"/>
  </r>
  <r>
    <n v="13"/>
    <x v="5"/>
    <n v="2026"/>
    <s v="كرم ترك 2قليوب 2 ورديةسعوديمدينتي اتوبيس 28"/>
    <x v="39"/>
    <x v="39"/>
    <x v="33"/>
    <x v="4"/>
    <x v="9"/>
    <s v="اتوبيس 28"/>
    <n v="4634"/>
    <n v="1"/>
    <x v="49"/>
    <n v="139.01999999999998"/>
    <n v="4494.9799999999996"/>
    <m/>
    <m/>
    <m/>
    <n v="4150"/>
    <m/>
    <n v="484"/>
    <n v="344.98"/>
  </r>
  <r>
    <n v="13"/>
    <x v="5"/>
    <n v="2026"/>
    <s v="كرم ترك 3قليوب 1 ورديةسعوديمدينتي اتوبيس 28"/>
    <x v="40"/>
    <x v="40"/>
    <x v="4"/>
    <x v="4"/>
    <x v="9"/>
    <s v="اتوبيس 28"/>
    <n v="4634"/>
    <n v="1"/>
    <x v="50"/>
    <n v="139.01999999999998"/>
    <n v="4494.9799999999996"/>
    <m/>
    <m/>
    <m/>
    <n v="4000"/>
    <m/>
    <n v="634"/>
    <n v="494.98"/>
  </r>
  <r>
    <n v="13"/>
    <x v="5"/>
    <n v="2026"/>
    <s v="كرم ترك 4عدلي منصور شفتسعوديمدينتي اتوبيس 28"/>
    <x v="41"/>
    <x v="41"/>
    <x v="34"/>
    <x v="4"/>
    <x v="9"/>
    <s v="اتوبيس 28"/>
    <n v="741"/>
    <n v="1"/>
    <x v="33"/>
    <n v="22.23"/>
    <n v="718.77"/>
    <m/>
    <m/>
    <m/>
    <n v="500"/>
    <m/>
    <n v="241"/>
    <n v="218.77"/>
  </r>
  <r>
    <n v="13"/>
    <x v="5"/>
    <n v="2026"/>
    <s v="عماد النجار 4قليوب بيتوينسعوديمدينتي اتوبيس 28"/>
    <x v="42"/>
    <x v="42"/>
    <x v="35"/>
    <x v="4"/>
    <x v="9"/>
    <s v="اتوبيس 28"/>
    <n v="1482"/>
    <n v="1"/>
    <x v="16"/>
    <n v="44.46"/>
    <n v="1437.54"/>
    <m/>
    <m/>
    <m/>
    <n v="1400"/>
    <m/>
    <n v="82"/>
    <n v="37.54"/>
  </r>
  <r>
    <n v="13"/>
    <x v="5"/>
    <n v="2026"/>
    <s v="ممدوح كيلاني6المنيب 1 وردية سعوديمدينتي ميكروباص صيني"/>
    <x v="43"/>
    <x v="43"/>
    <x v="36"/>
    <x v="4"/>
    <x v="9"/>
    <s v="ميكروباص صيني"/>
    <n v="1482"/>
    <n v="1"/>
    <x v="51"/>
    <n v="44.46"/>
    <n v="1437.54"/>
    <m/>
    <m/>
    <m/>
    <n v="1350"/>
    <m/>
    <n v="132"/>
    <n v="87.539999999999992"/>
  </r>
  <r>
    <n v="13"/>
    <x v="5"/>
    <n v="2026"/>
    <s v="ممدوح كيلاني4المنيب 2 وردية سعوديمدينتي ميكروباص صيني"/>
    <x v="44"/>
    <x v="44"/>
    <x v="37"/>
    <x v="4"/>
    <x v="9"/>
    <s v="ميكروباص صيني"/>
    <n v="2965"/>
    <n v="1"/>
    <x v="52"/>
    <n v="88.95"/>
    <n v="2876.05"/>
    <m/>
    <m/>
    <m/>
    <n v="2600"/>
    <m/>
    <n v="365"/>
    <n v="276.05"/>
  </r>
  <r>
    <n v="13"/>
    <x v="5"/>
    <n v="2026"/>
    <s v="فرج 5حلوان 2 ورديةسعوديمدينتي اتوبيس 28"/>
    <x v="45"/>
    <x v="45"/>
    <x v="28"/>
    <x v="4"/>
    <x v="9"/>
    <s v="اتوبيس 28"/>
    <n v="4634"/>
    <n v="1"/>
    <x v="19"/>
    <n v="139.01999999999998"/>
    <n v="4494.9799999999996"/>
    <m/>
    <m/>
    <m/>
    <n v="4100"/>
    <m/>
    <n v="534"/>
    <n v="394.98"/>
  </r>
  <r>
    <n v="13"/>
    <x v="5"/>
    <n v="2026"/>
    <s v="سيد الحاويالحلميةسعوديمدينتي اتوبيس 28"/>
    <x v="46"/>
    <x v="46"/>
    <x v="38"/>
    <x v="4"/>
    <x v="9"/>
    <s v="اتوبيس 28"/>
    <n v="4634"/>
    <n v="1"/>
    <x v="7"/>
    <n v="139.01999999999998"/>
    <n v="4494.9799999999996"/>
    <m/>
    <m/>
    <m/>
    <n v="3750"/>
    <m/>
    <n v="884"/>
    <n v="744.98"/>
  </r>
  <r>
    <n v="13"/>
    <x v="5"/>
    <n v="2026"/>
    <s v="سيد الحاوي 2عدلي منصور سعوديمدينتي اتوبيس 28"/>
    <x v="51"/>
    <x v="52"/>
    <x v="42"/>
    <x v="4"/>
    <x v="9"/>
    <s v="اتوبيس 28"/>
    <n v="741"/>
    <n v="1"/>
    <x v="53"/>
    <n v="22.23"/>
    <n v="718.77"/>
    <m/>
    <m/>
    <m/>
    <n v="550"/>
    <m/>
    <n v="191"/>
    <n v="168.77"/>
  </r>
  <r>
    <n v="13"/>
    <x v="5"/>
    <n v="2026"/>
    <s v="محمد جمال إضافيالقناطر لوجستيكاابورواش إضافي"/>
    <x v="21"/>
    <x v="21"/>
    <x v="18"/>
    <x v="3"/>
    <x v="3"/>
    <s v="إضافي"/>
    <n v="1536"/>
    <n v="0.5"/>
    <x v="45"/>
    <n v="23.04"/>
    <n v="744.96"/>
    <m/>
    <m/>
    <m/>
    <n v="500"/>
    <m/>
    <n v="268"/>
    <n v="244.96"/>
  </r>
  <r>
    <n v="13"/>
    <x v="5"/>
    <n v="2026"/>
    <s v="حسام سعيد إضافيإضافيلوجستيكاإضافيإضافي"/>
    <x v="56"/>
    <x v="57"/>
    <x v="43"/>
    <x v="3"/>
    <x v="11"/>
    <s v="إضافي"/>
    <n v="1"/>
    <n v="1"/>
    <x v="37"/>
    <n v="0.03"/>
    <n v="0.97"/>
    <m/>
    <m/>
    <n v="1100"/>
    <n v="1100"/>
    <s v="سهرة برقاش"/>
    <n v="1"/>
    <n v="0.97"/>
  </r>
  <r>
    <m/>
    <x v="1"/>
    <m/>
    <e v="#N/A"/>
    <x v="48"/>
    <x v="49"/>
    <x v="40"/>
    <x v="5"/>
    <x v="10"/>
    <n v="0"/>
    <n v="0"/>
    <m/>
    <x v="37"/>
    <n v="0"/>
    <n v="0"/>
    <m/>
    <m/>
    <m/>
    <n v="0"/>
    <m/>
    <n v="0"/>
    <n v="0"/>
  </r>
  <r>
    <n v="14"/>
    <x v="5"/>
    <n v="2026"/>
    <s v="مصطفي قليوبقليوب FIRST STARTم.نصر ميكروباص صيني"/>
    <x v="0"/>
    <x v="0"/>
    <x v="0"/>
    <x v="0"/>
    <x v="0"/>
    <s v="ميكروباص صيني"/>
    <n v="1250"/>
    <n v="1"/>
    <x v="35"/>
    <n v="37.5"/>
    <n v="1212.5"/>
    <m/>
    <m/>
    <m/>
    <n v="1200"/>
    <m/>
    <n v="50"/>
    <n v="12.5"/>
  </r>
  <r>
    <n v="14"/>
    <x v="5"/>
    <n v="2026"/>
    <s v="عمرو برعي الجراجFLITCH AND GRAINالتجمع ميكروباص صيني"/>
    <x v="2"/>
    <x v="2"/>
    <x v="2"/>
    <x v="1"/>
    <x v="1"/>
    <s v="ميكروباص صيني"/>
    <n v="1300"/>
    <n v="1"/>
    <x v="23"/>
    <n v="39"/>
    <n v="1261"/>
    <m/>
    <m/>
    <m/>
    <n v="1050"/>
    <m/>
    <n v="250"/>
    <n v="211"/>
  </r>
  <r>
    <n v="14"/>
    <x v="5"/>
    <n v="2026"/>
    <s v="مصطفي الف مسكنالف مسكن 3 ورديةنجمة هليوبوليسالتجمع اتوبيس 28"/>
    <x v="3"/>
    <x v="3"/>
    <x v="3"/>
    <x v="2"/>
    <x v="1"/>
    <s v="اتوبيس 28"/>
    <n v="4297"/>
    <n v="1"/>
    <x v="29"/>
    <n v="128.91"/>
    <n v="4168.09"/>
    <m/>
    <m/>
    <m/>
    <n v="3800"/>
    <m/>
    <n v="497"/>
    <n v="368.09000000000003"/>
  </r>
  <r>
    <n v="14"/>
    <x v="5"/>
    <n v="2026"/>
    <s v="ممدوح كيلاني1قليوب 3 وردية نجمة هليوبوليسالتجمع اتوبيس 28"/>
    <x v="5"/>
    <x v="5"/>
    <x v="5"/>
    <x v="2"/>
    <x v="1"/>
    <s v="اتوبيس 28"/>
    <n v="4297"/>
    <n v="1"/>
    <x v="55"/>
    <n v="128.91"/>
    <n v="4168.09"/>
    <m/>
    <m/>
    <m/>
    <n v="3900"/>
    <m/>
    <n v="397"/>
    <n v="268.09000000000003"/>
  </r>
  <r>
    <n v="14"/>
    <x v="5"/>
    <n v="2026"/>
    <s v="ممدوح كيلاني3المنيب 3وردية نجمة هليوبوليسالتجمع ميكروباص"/>
    <x v="52"/>
    <x v="53"/>
    <x v="6"/>
    <x v="2"/>
    <x v="1"/>
    <s v="ميكروباص"/>
    <n v="3600"/>
    <n v="1"/>
    <x v="56"/>
    <n v="108"/>
    <n v="3492"/>
    <m/>
    <m/>
    <m/>
    <n v="2700"/>
    <m/>
    <n v="900"/>
    <n v="792"/>
  </r>
  <r>
    <n v="14"/>
    <x v="5"/>
    <n v="2026"/>
    <s v="بكرقليوب 1 ورديةنجمة هليوبوليسالتجمع ميكروباص"/>
    <x v="58"/>
    <x v="59"/>
    <x v="4"/>
    <x v="2"/>
    <x v="1"/>
    <s v="ميكروباص"/>
    <n v="1400"/>
    <n v="1"/>
    <x v="35"/>
    <n v="42"/>
    <n v="1358"/>
    <m/>
    <m/>
    <m/>
    <n v="1200"/>
    <m/>
    <n v="200"/>
    <n v="158"/>
  </r>
  <r>
    <n v="14"/>
    <x v="5"/>
    <n v="2026"/>
    <s v="رجب سلامة 1المرج لوجستيكااكتوبر هاي اس "/>
    <x v="7"/>
    <x v="7"/>
    <x v="7"/>
    <x v="3"/>
    <x v="2"/>
    <s v="هاي اس "/>
    <n v="2195"/>
    <n v="1"/>
    <x v="22"/>
    <n v="65.849999999999994"/>
    <n v="2129.15"/>
    <m/>
    <m/>
    <m/>
    <n v="2000"/>
    <m/>
    <n v="195"/>
    <n v="129.15"/>
  </r>
  <r>
    <n v="14"/>
    <x v="5"/>
    <n v="2026"/>
    <s v="رجب سلامة 2 نكلا حضورلوجستيكااكتوبر هاي اس "/>
    <x v="11"/>
    <x v="11"/>
    <x v="10"/>
    <x v="3"/>
    <x v="2"/>
    <s v="هاي اس "/>
    <n v="1024"/>
    <n v="1"/>
    <x v="45"/>
    <n v="30.72"/>
    <n v="993.28"/>
    <m/>
    <m/>
    <m/>
    <n v="1000"/>
    <m/>
    <n v="24"/>
    <n v="-6.7199999999999989"/>
  </r>
  <r>
    <n v="14"/>
    <x v="5"/>
    <n v="2026"/>
    <s v="احمد السيدالمنيب 3وردية لوجستيكااكتوبر هاي اس "/>
    <x v="8"/>
    <x v="8"/>
    <x v="6"/>
    <x v="3"/>
    <x v="2"/>
    <s v="هاي اس "/>
    <n v="4831"/>
    <n v="1"/>
    <x v="50"/>
    <n v="144.93"/>
    <n v="4686.07"/>
    <m/>
    <m/>
    <m/>
    <n v="4000"/>
    <m/>
    <n v="831"/>
    <n v="686.06999999999994"/>
  </r>
  <r>
    <n v="14"/>
    <x v="5"/>
    <n v="2026"/>
    <s v="حسام سعيد1القناطر 3 ورديةلوجستيكااكتوبر هاي اس "/>
    <x v="9"/>
    <x v="9"/>
    <x v="8"/>
    <x v="3"/>
    <x v="2"/>
    <s v="هاي اس "/>
    <n v="4391"/>
    <n v="1"/>
    <x v="6"/>
    <n v="131.72999999999999"/>
    <n v="4259.2700000000004"/>
    <m/>
    <m/>
    <m/>
    <n v="3400"/>
    <m/>
    <n v="991"/>
    <n v="859.27"/>
  </r>
  <r>
    <n v="14"/>
    <x v="5"/>
    <n v="2026"/>
    <s v="حسام سعيد 2نكلا انصرافلوجستيكااكتوبر هاي اس "/>
    <x v="10"/>
    <x v="10"/>
    <x v="9"/>
    <x v="3"/>
    <x v="2"/>
    <s v="هاي اس "/>
    <n v="1024"/>
    <n v="1"/>
    <x v="18"/>
    <n v="30.72"/>
    <n v="993.28"/>
    <m/>
    <m/>
    <m/>
    <n v="900"/>
    <m/>
    <n v="124"/>
    <n v="93.28"/>
  </r>
  <r>
    <n v="14"/>
    <x v="5"/>
    <n v="2026"/>
    <s v="محمد رضا المنوفية لوجستيكااكتوبر هاي اس "/>
    <x v="13"/>
    <x v="13"/>
    <x v="12"/>
    <x v="3"/>
    <x v="2"/>
    <s v="هاي اس "/>
    <n v="2634"/>
    <n v="1"/>
    <x v="20"/>
    <n v="79.02"/>
    <n v="2554.98"/>
    <m/>
    <m/>
    <m/>
    <n v="2150"/>
    <m/>
    <n v="484"/>
    <n v="404.98"/>
  </r>
  <r>
    <n v="14"/>
    <x v="5"/>
    <n v="2026"/>
    <s v="مصطفي شكيويالجلاتمةلوجستيكااكتوبر كوستر "/>
    <x v="14"/>
    <x v="14"/>
    <x v="13"/>
    <x v="3"/>
    <x v="2"/>
    <s v="كوستر "/>
    <n v="3220"/>
    <n v="1"/>
    <x v="58"/>
    <n v="96.6"/>
    <n v="3123.4"/>
    <m/>
    <m/>
    <m/>
    <n v="2750"/>
    <m/>
    <n v="470"/>
    <n v="373.4"/>
  </r>
  <r>
    <n v="14"/>
    <x v="5"/>
    <n v="2026"/>
    <s v="وديع 1الفيوم 1لوجستيكااكتوبر هاي اس "/>
    <x v="16"/>
    <x v="16"/>
    <x v="15"/>
    <x v="3"/>
    <x v="2"/>
    <s v="هاي اس "/>
    <n v="2662"/>
    <n v="1"/>
    <x v="42"/>
    <n v="79.86"/>
    <n v="2582.14"/>
    <m/>
    <m/>
    <m/>
    <n v="2250"/>
    <m/>
    <n v="412"/>
    <n v="332.14"/>
  </r>
  <r>
    <n v="14"/>
    <x v="5"/>
    <n v="2026"/>
    <s v="وديع 2الفيوم 2لوجستيكااكتوبر هاي اس "/>
    <x v="17"/>
    <x v="17"/>
    <x v="16"/>
    <x v="3"/>
    <x v="2"/>
    <s v="هاي اس "/>
    <n v="2662"/>
    <n v="1"/>
    <x v="42"/>
    <n v="79.86"/>
    <n v="2582.14"/>
    <m/>
    <m/>
    <m/>
    <n v="2250"/>
    <m/>
    <n v="412"/>
    <n v="332.14"/>
  </r>
  <r>
    <n v="14"/>
    <x v="5"/>
    <n v="2026"/>
    <s v="احمد عويس المعادي لوجستيكاابورواش هاي اس "/>
    <x v="18"/>
    <x v="18"/>
    <x v="17"/>
    <x v="3"/>
    <x v="3"/>
    <s v="هاي اس "/>
    <n v="2049"/>
    <n v="1"/>
    <x v="59"/>
    <n v="61.47"/>
    <n v="1987.53"/>
    <m/>
    <m/>
    <m/>
    <n v="1650"/>
    <m/>
    <n v="399"/>
    <n v="337.53"/>
  </r>
  <r>
    <n v="14"/>
    <x v="5"/>
    <n v="2026"/>
    <s v="محمد جمال القناطر لوجستيكاابورواش سوزوكي"/>
    <x v="20"/>
    <x v="20"/>
    <x v="18"/>
    <x v="3"/>
    <x v="3"/>
    <s v="سوزوكي"/>
    <n v="1536"/>
    <n v="1"/>
    <x v="45"/>
    <n v="46.08"/>
    <n v="1489.92"/>
    <m/>
    <m/>
    <m/>
    <n v="1000"/>
    <m/>
    <n v="536"/>
    <n v="489.92"/>
  </r>
  <r>
    <n v="14"/>
    <x v="5"/>
    <n v="2026"/>
    <s v="محمد عزمي حدائق اكتوبر لوجستيكااكتوبر هاي اس "/>
    <x v="12"/>
    <x v="12"/>
    <x v="11"/>
    <x v="3"/>
    <x v="2"/>
    <s v="هاي اس "/>
    <n v="1903"/>
    <n v="1"/>
    <x v="57"/>
    <n v="57.089999999999996"/>
    <n v="1845.91"/>
    <m/>
    <m/>
    <m/>
    <n v="1600"/>
    <m/>
    <n v="303"/>
    <n v="245.91"/>
  </r>
  <r>
    <n v="14"/>
    <x v="5"/>
    <n v="2026"/>
    <s v="سعيد كمال م.نصر لوجستيكااكتوبر هاي اس "/>
    <x v="15"/>
    <x v="15"/>
    <x v="14"/>
    <x v="3"/>
    <x v="2"/>
    <s v="هاي اس "/>
    <n v="3367"/>
    <n v="1"/>
    <x v="52"/>
    <n v="101.00999999999999"/>
    <n v="3265.99"/>
    <m/>
    <m/>
    <m/>
    <n v="2600"/>
    <m/>
    <n v="767"/>
    <n v="665.99"/>
  </r>
  <r>
    <n v="14"/>
    <x v="5"/>
    <n v="2026"/>
    <s v="عماد النجار1المرج 2ورديةسعوديالمخاذناتوبيس 28"/>
    <x v="22"/>
    <x v="22"/>
    <x v="19"/>
    <x v="4"/>
    <x v="4"/>
    <s v="اتوبيس 28"/>
    <n v="4119"/>
    <n v="1"/>
    <x v="38"/>
    <n v="123.57"/>
    <n v="3995.43"/>
    <m/>
    <m/>
    <m/>
    <n v="4800"/>
    <m/>
    <n v="-681"/>
    <n v="-804.56999999999994"/>
  </r>
  <r>
    <n v="14"/>
    <x v="5"/>
    <n v="2026"/>
    <s v="عماد النجار2المؤسسة 2ورديةسعوديالمخاذناتوبيس 28"/>
    <x v="23"/>
    <x v="23"/>
    <x v="20"/>
    <x v="4"/>
    <x v="4"/>
    <s v="اتوبيس 28"/>
    <n v="3884"/>
    <n v="1"/>
    <x v="39"/>
    <n v="116.52"/>
    <n v="3767.48"/>
    <m/>
    <m/>
    <m/>
    <n v="4500"/>
    <m/>
    <n v="-616"/>
    <n v="-732.52"/>
  </r>
  <r>
    <n v="14"/>
    <x v="5"/>
    <n v="2026"/>
    <s v="طه1الدائري 1ورديةسعوديالمخاذناتوبيس 28"/>
    <x v="61"/>
    <x v="62"/>
    <x v="21"/>
    <x v="4"/>
    <x v="4"/>
    <s v="اتوبيس 28"/>
    <n v="2448"/>
    <n v="1"/>
    <x v="58"/>
    <n v="73.44"/>
    <n v="2374.56"/>
    <m/>
    <m/>
    <m/>
    <n v="2750"/>
    <m/>
    <n v="-302"/>
    <n v="-375.44"/>
  </r>
  <r>
    <n v="14"/>
    <x v="5"/>
    <n v="2026"/>
    <s v="عبد الرحمن1الهرم سعوديدريماتوبيس 28"/>
    <x v="25"/>
    <x v="25"/>
    <x v="22"/>
    <x v="4"/>
    <x v="5"/>
    <s v="اتوبيس 28"/>
    <n v="994"/>
    <n v="1"/>
    <x v="40"/>
    <n v="29.82"/>
    <n v="964.18"/>
    <m/>
    <m/>
    <m/>
    <n v="850"/>
    <m/>
    <n v="144"/>
    <n v="114.18"/>
  </r>
  <r>
    <n v="14"/>
    <x v="5"/>
    <n v="2026"/>
    <s v="عبد الرحمن2المؤسسةسعوديدريماتوبيس 28"/>
    <x v="26"/>
    <x v="26"/>
    <x v="23"/>
    <x v="4"/>
    <x v="5"/>
    <s v="اتوبيس 28"/>
    <n v="994"/>
    <n v="1"/>
    <x v="40"/>
    <n v="29.82"/>
    <n v="964.18"/>
    <m/>
    <m/>
    <m/>
    <n v="850"/>
    <m/>
    <n v="144"/>
    <n v="114.18"/>
  </r>
  <r>
    <n v="14"/>
    <x v="5"/>
    <n v="2026"/>
    <s v="فرج 1حلوانسعوديهايد باركاتوبيس 28"/>
    <x v="27"/>
    <x v="27"/>
    <x v="24"/>
    <x v="4"/>
    <x v="6"/>
    <s v="اتوبيس 28"/>
    <n v="4634"/>
    <n v="1"/>
    <x v="7"/>
    <n v="139.01999999999998"/>
    <n v="4494.9799999999996"/>
    <m/>
    <m/>
    <m/>
    <n v="3750"/>
    <m/>
    <n v="884"/>
    <n v="744.98"/>
  </r>
  <r>
    <n v="14"/>
    <x v="5"/>
    <n v="2026"/>
    <s v="فرج 6حلوان مبيتسعوديهايد باركاتوبيس 28"/>
    <x v="49"/>
    <x v="50"/>
    <x v="41"/>
    <x v="4"/>
    <x v="6"/>
    <s v="اتوبيس 28"/>
    <n v="1482"/>
    <n v="1"/>
    <x v="21"/>
    <n v="44.46"/>
    <n v="1437.54"/>
    <m/>
    <m/>
    <m/>
    <n v="750"/>
    <m/>
    <n v="732"/>
    <n v="687.54"/>
  </r>
  <r>
    <n v="14"/>
    <x v="5"/>
    <n v="2026"/>
    <s v="ممدوح كيلاني 3القومية سعوديهايد باركميكروباص صيني"/>
    <x v="28"/>
    <x v="28"/>
    <x v="25"/>
    <x v="4"/>
    <x v="6"/>
    <s v="ميكروباص صيني"/>
    <n v="2965"/>
    <n v="1"/>
    <x v="13"/>
    <n v="88.95"/>
    <n v="2876.05"/>
    <m/>
    <m/>
    <m/>
    <n v="2500"/>
    <m/>
    <n v="465"/>
    <n v="376.05"/>
  </r>
  <r>
    <n v="14"/>
    <x v="5"/>
    <n v="2026"/>
    <s v="محمد جمال طوسونالمنيبسعوديهايد باركاتوبيس 28"/>
    <x v="47"/>
    <x v="47"/>
    <x v="39"/>
    <x v="4"/>
    <x v="6"/>
    <s v="اتوبيس 28"/>
    <n v="4634"/>
    <n v="1"/>
    <x v="29"/>
    <n v="139.01999999999998"/>
    <n v="4494.9799999999996"/>
    <m/>
    <m/>
    <m/>
    <n v="3800"/>
    <m/>
    <n v="834"/>
    <n v="694.98"/>
  </r>
  <r>
    <n v="14"/>
    <x v="5"/>
    <n v="2026"/>
    <s v="مصطفي رشدي1المنيب 2 ورديةسعوديميفيداميكروباص صيني"/>
    <x v="29"/>
    <x v="29"/>
    <x v="26"/>
    <x v="4"/>
    <x v="7"/>
    <s v="ميكروباص صيني"/>
    <n v="2965"/>
    <n v="1"/>
    <x v="20"/>
    <n v="88.95"/>
    <n v="2876.05"/>
    <m/>
    <m/>
    <m/>
    <n v="2150"/>
    <m/>
    <n v="815"/>
    <n v="726.05"/>
  </r>
  <r>
    <n v="14"/>
    <x v="5"/>
    <n v="2026"/>
    <s v="فرج 2حلوان 2 ورديةسعوديميفيداميكروباص صيني"/>
    <x v="31"/>
    <x v="31"/>
    <x v="28"/>
    <x v="4"/>
    <x v="7"/>
    <s v="ميكروباص صيني"/>
    <n v="2965"/>
    <n v="1"/>
    <x v="42"/>
    <n v="88.95"/>
    <n v="2876.05"/>
    <m/>
    <m/>
    <m/>
    <n v="2250"/>
    <m/>
    <n v="715"/>
    <n v="626.04999999999995"/>
  </r>
  <r>
    <n v="14"/>
    <x v="5"/>
    <n v="2026"/>
    <s v="فرج 3حلوان 2 ورديةسعوديالقطاميةاتوبيس 28"/>
    <x v="32"/>
    <x v="32"/>
    <x v="28"/>
    <x v="4"/>
    <x v="8"/>
    <s v="اتوبيس 28"/>
    <n v="3415"/>
    <n v="1"/>
    <x v="6"/>
    <n v="102.45"/>
    <n v="3312.55"/>
    <m/>
    <m/>
    <m/>
    <n v="3400"/>
    <m/>
    <n v="15"/>
    <n v="-87.45"/>
  </r>
  <r>
    <n v="14"/>
    <x v="5"/>
    <n v="2026"/>
    <s v="فرج 4مايو ورديةسعوديالقطاميةميكروباص"/>
    <x v="33"/>
    <x v="33"/>
    <x v="29"/>
    <x v="4"/>
    <x v="8"/>
    <s v="ميكروباص"/>
    <n v="1222"/>
    <n v="1"/>
    <x v="43"/>
    <n v="36.659999999999997"/>
    <n v="1185.3399999999999"/>
    <m/>
    <m/>
    <m/>
    <n v="1180"/>
    <m/>
    <n v="42"/>
    <n v="5.3400000000000034"/>
  </r>
  <r>
    <n v="14"/>
    <x v="5"/>
    <n v="2026"/>
    <s v="مصطفي رشدي3المنيب5شفتسعوديالقطاميةاتوبيس 28"/>
    <x v="34"/>
    <x v="34"/>
    <x v="30"/>
    <x v="4"/>
    <x v="8"/>
    <s v="اتوبيس 28"/>
    <n v="2649"/>
    <n v="1"/>
    <x v="44"/>
    <n v="79.47"/>
    <n v="2569.5300000000002"/>
    <m/>
    <m/>
    <m/>
    <n v="2060"/>
    <m/>
    <n v="589"/>
    <n v="509.53"/>
  </r>
  <r>
    <n v="14"/>
    <x v="5"/>
    <n v="2026"/>
    <s v="مصطفي رشدي4المنيب Wصباحيةسعوديالقطاميةاتوبيس 28"/>
    <x v="35"/>
    <x v="35"/>
    <x v="31"/>
    <x v="4"/>
    <x v="8"/>
    <s v="اتوبيس 28"/>
    <n v="1059"/>
    <n v="1"/>
    <x v="45"/>
    <n v="31.77"/>
    <n v="1027.23"/>
    <m/>
    <m/>
    <m/>
    <n v="1000"/>
    <m/>
    <n v="59"/>
    <n v="27.23"/>
  </r>
  <r>
    <n v="14"/>
    <x v="5"/>
    <n v="2026"/>
    <s v="مصطفي رشدي5صقر 2 ورديةسعوديالقطاميةاتوبيس 28"/>
    <x v="36"/>
    <x v="36"/>
    <x v="32"/>
    <x v="4"/>
    <x v="8"/>
    <s v="اتوبيس 28"/>
    <n v="2120"/>
    <n v="1"/>
    <x v="46"/>
    <n v="63.599999999999994"/>
    <n v="2056.4"/>
    <m/>
    <m/>
    <m/>
    <n v="1780"/>
    <m/>
    <n v="340"/>
    <n v="276.39999999999998"/>
  </r>
  <r>
    <n v="14"/>
    <x v="5"/>
    <n v="2026"/>
    <s v="مصطفي رشدي6المنيب 2 ورديةسعوديالقطاميةاتوبيس 28"/>
    <x v="50"/>
    <x v="51"/>
    <x v="26"/>
    <x v="4"/>
    <x v="8"/>
    <s v="اتوبيس 28"/>
    <n v="3944"/>
    <n v="1"/>
    <x v="5"/>
    <n v="118.32"/>
    <n v="3825.68"/>
    <m/>
    <m/>
    <m/>
    <n v="3600"/>
    <m/>
    <n v="344"/>
    <n v="225.68"/>
  </r>
  <r>
    <n v="14"/>
    <x v="5"/>
    <n v="2026"/>
    <s v="كرم ترك 1قليوب 2 ورديةسعوديالقطاميةاتوبيس 28"/>
    <x v="37"/>
    <x v="37"/>
    <x v="33"/>
    <x v="4"/>
    <x v="8"/>
    <s v="اتوبيس 28"/>
    <n v="3959"/>
    <n v="1"/>
    <x v="47"/>
    <n v="118.77"/>
    <n v="3840.23"/>
    <m/>
    <m/>
    <m/>
    <n v="4200"/>
    <m/>
    <n v="-241"/>
    <n v="-359.77"/>
  </r>
  <r>
    <n v="14"/>
    <x v="5"/>
    <n v="2026"/>
    <s v="كرم ترك 2قليوب 2 ورديةسعوديمدينتي اتوبيس 28"/>
    <x v="39"/>
    <x v="39"/>
    <x v="33"/>
    <x v="4"/>
    <x v="9"/>
    <s v="اتوبيس 28"/>
    <n v="4634"/>
    <n v="1"/>
    <x v="49"/>
    <n v="139.01999999999998"/>
    <n v="4494.9799999999996"/>
    <m/>
    <m/>
    <m/>
    <n v="4150"/>
    <m/>
    <n v="484"/>
    <n v="344.98"/>
  </r>
  <r>
    <n v="14"/>
    <x v="5"/>
    <n v="2026"/>
    <s v="كرم ترك 3قليوب 1 ورديةسعوديمدينتي اتوبيس 28"/>
    <x v="40"/>
    <x v="40"/>
    <x v="4"/>
    <x v="4"/>
    <x v="9"/>
    <s v="اتوبيس 28"/>
    <n v="4634"/>
    <n v="1"/>
    <x v="50"/>
    <n v="139.01999999999998"/>
    <n v="4494.9799999999996"/>
    <m/>
    <m/>
    <m/>
    <n v="4000"/>
    <m/>
    <n v="634"/>
    <n v="494.98"/>
  </r>
  <r>
    <n v="14"/>
    <x v="5"/>
    <n v="2026"/>
    <s v="كرم ترك 4عدلي منصور شفتسعوديمدينتي اتوبيس 28"/>
    <x v="41"/>
    <x v="41"/>
    <x v="34"/>
    <x v="4"/>
    <x v="9"/>
    <s v="اتوبيس 28"/>
    <n v="741"/>
    <n v="1"/>
    <x v="33"/>
    <n v="22.23"/>
    <n v="718.77"/>
    <m/>
    <m/>
    <m/>
    <n v="500"/>
    <m/>
    <n v="241"/>
    <n v="218.77"/>
  </r>
  <r>
    <n v="14"/>
    <x v="5"/>
    <n v="2026"/>
    <s v="عماد النجار 4قليوب بيتوينسعوديمدينتي اتوبيس 28"/>
    <x v="42"/>
    <x v="42"/>
    <x v="35"/>
    <x v="4"/>
    <x v="9"/>
    <s v="اتوبيس 28"/>
    <n v="1482"/>
    <n v="1"/>
    <x v="16"/>
    <n v="44.46"/>
    <n v="1437.54"/>
    <m/>
    <m/>
    <m/>
    <n v="1400"/>
    <m/>
    <n v="82"/>
    <n v="37.54"/>
  </r>
  <r>
    <n v="14"/>
    <x v="5"/>
    <n v="2026"/>
    <s v="ممدوح كيلاني6المنيب 1 وردية سعوديمدينتي ميكروباص صيني"/>
    <x v="43"/>
    <x v="43"/>
    <x v="36"/>
    <x v="4"/>
    <x v="9"/>
    <s v="ميكروباص صيني"/>
    <n v="1482"/>
    <n v="1"/>
    <x v="51"/>
    <n v="44.46"/>
    <n v="1437.54"/>
    <m/>
    <m/>
    <m/>
    <n v="1350"/>
    <m/>
    <n v="132"/>
    <n v="87.539999999999992"/>
  </r>
  <r>
    <n v="14"/>
    <x v="5"/>
    <n v="2026"/>
    <s v="ممدوح كيلاني4المنيب 2 وردية سعوديمدينتي ميكروباص صيني"/>
    <x v="44"/>
    <x v="44"/>
    <x v="37"/>
    <x v="4"/>
    <x v="9"/>
    <s v="ميكروباص صيني"/>
    <n v="2965"/>
    <n v="1"/>
    <x v="52"/>
    <n v="88.95"/>
    <n v="2876.05"/>
    <m/>
    <m/>
    <m/>
    <n v="2600"/>
    <m/>
    <n v="365"/>
    <n v="276.05"/>
  </r>
  <r>
    <n v="14"/>
    <x v="5"/>
    <n v="2026"/>
    <s v="فرج 5حلوان 2 ورديةسعوديمدينتي اتوبيس 28"/>
    <x v="45"/>
    <x v="45"/>
    <x v="28"/>
    <x v="4"/>
    <x v="9"/>
    <s v="اتوبيس 28"/>
    <n v="4634"/>
    <n v="1"/>
    <x v="19"/>
    <n v="139.01999999999998"/>
    <n v="4494.9799999999996"/>
    <m/>
    <m/>
    <m/>
    <n v="4100"/>
    <m/>
    <n v="534"/>
    <n v="394.98"/>
  </r>
  <r>
    <n v="14"/>
    <x v="5"/>
    <n v="2026"/>
    <s v="سيد الحاويالحلميةسعوديمدينتي اتوبيس 28"/>
    <x v="46"/>
    <x v="46"/>
    <x v="38"/>
    <x v="4"/>
    <x v="9"/>
    <s v="اتوبيس 28"/>
    <n v="4634"/>
    <n v="1"/>
    <x v="7"/>
    <n v="139.01999999999998"/>
    <n v="4494.9799999999996"/>
    <m/>
    <m/>
    <m/>
    <n v="3750"/>
    <m/>
    <n v="884"/>
    <n v="744.98"/>
  </r>
  <r>
    <n v="14"/>
    <x v="5"/>
    <n v="2026"/>
    <s v="سيد الحاوي 2عدلي منصور سعوديمدينتي اتوبيس 28"/>
    <x v="51"/>
    <x v="52"/>
    <x v="42"/>
    <x v="4"/>
    <x v="9"/>
    <s v="اتوبيس 28"/>
    <n v="741"/>
    <n v="1"/>
    <x v="53"/>
    <n v="22.23"/>
    <n v="718.77"/>
    <m/>
    <m/>
    <m/>
    <n v="550"/>
    <m/>
    <n v="191"/>
    <n v="168.77"/>
  </r>
  <r>
    <n v="14"/>
    <x v="5"/>
    <n v="2026"/>
    <s v="احمد عويس اضافيالمعادي لوجستيكاابورواش إضافي"/>
    <x v="19"/>
    <x v="19"/>
    <x v="17"/>
    <x v="3"/>
    <x v="3"/>
    <s v="إضافي"/>
    <n v="2049"/>
    <n v="0.5"/>
    <x v="4"/>
    <n v="30.734999999999999"/>
    <n v="993.76499999999999"/>
    <m/>
    <m/>
    <m/>
    <n v="900"/>
    <m/>
    <n v="124.5"/>
    <n v="93.765000000000001"/>
  </r>
  <r>
    <n v="14"/>
    <x v="5"/>
    <n v="2026"/>
    <s v="احمد محمود إضافيإضافيلوجستيكاإضافيإضافي"/>
    <x v="54"/>
    <x v="55"/>
    <x v="43"/>
    <x v="3"/>
    <x v="11"/>
    <s v="إضافي"/>
    <n v="1"/>
    <n v="1"/>
    <x v="37"/>
    <n v="0.03"/>
    <n v="0.97"/>
    <n v="5200"/>
    <m/>
    <n v="1300"/>
    <n v="-3900"/>
    <m/>
    <n v="1"/>
    <n v="0.97"/>
  </r>
  <r>
    <n v="14"/>
    <x v="5"/>
    <n v="2026"/>
    <s v="احمد محمود إضافيإضافيلوجستيكاإضافيإضافي"/>
    <x v="54"/>
    <x v="55"/>
    <x v="43"/>
    <x v="3"/>
    <x v="11"/>
    <s v="إضافي"/>
    <n v="1"/>
    <n v="1"/>
    <x v="37"/>
    <n v="0.03"/>
    <n v="0.97"/>
    <m/>
    <m/>
    <n v="1300"/>
    <n v="1300"/>
    <m/>
    <n v="1"/>
    <n v="0.97"/>
  </r>
  <r>
    <m/>
    <x v="1"/>
    <m/>
    <e v="#N/A"/>
    <x v="48"/>
    <x v="49"/>
    <x v="40"/>
    <x v="5"/>
    <x v="10"/>
    <n v="0"/>
    <n v="0"/>
    <m/>
    <x v="37"/>
    <n v="0"/>
    <n v="0"/>
    <m/>
    <m/>
    <m/>
    <n v="0"/>
    <m/>
    <n v="0"/>
    <n v="0"/>
  </r>
  <r>
    <n v="15"/>
    <x v="5"/>
    <n v="2026"/>
    <s v="مصطفي قليوبقليوب FIRST STARTم.نصر ميكروباص صيني"/>
    <x v="0"/>
    <x v="0"/>
    <x v="0"/>
    <x v="0"/>
    <x v="0"/>
    <s v="ميكروباص صيني"/>
    <n v="1250"/>
    <n v="1"/>
    <x v="35"/>
    <n v="37.5"/>
    <n v="1212.5"/>
    <m/>
    <m/>
    <m/>
    <n v="1200"/>
    <m/>
    <n v="50"/>
    <n v="12.5"/>
  </r>
  <r>
    <n v="15"/>
    <x v="5"/>
    <n v="2026"/>
    <s v="عمرو برعي الجراجFLITCH AND GRAINالتجمع ميكروباص صيني"/>
    <x v="2"/>
    <x v="2"/>
    <x v="2"/>
    <x v="1"/>
    <x v="1"/>
    <s v="ميكروباص صيني"/>
    <n v="1300"/>
    <n v="1"/>
    <x v="23"/>
    <n v="39"/>
    <n v="1261"/>
    <m/>
    <m/>
    <m/>
    <n v="1050"/>
    <m/>
    <n v="250"/>
    <n v="211"/>
  </r>
  <r>
    <n v="15"/>
    <x v="5"/>
    <n v="2026"/>
    <s v="مصطفي الف مسكنالف مسكن 3 ورديةنجمة هليوبوليسالتجمع اتوبيس 28"/>
    <x v="3"/>
    <x v="3"/>
    <x v="3"/>
    <x v="2"/>
    <x v="1"/>
    <s v="اتوبيس 28"/>
    <n v="4297"/>
    <n v="1"/>
    <x v="29"/>
    <n v="128.91"/>
    <n v="4168.09"/>
    <m/>
    <m/>
    <m/>
    <n v="3800"/>
    <m/>
    <n v="497"/>
    <n v="368.09000000000003"/>
  </r>
  <r>
    <n v="15"/>
    <x v="5"/>
    <n v="2026"/>
    <s v="ممدوح كيلاني1قليوب 3 وردية نجمة هليوبوليسالتجمع اتوبيس 28"/>
    <x v="5"/>
    <x v="5"/>
    <x v="5"/>
    <x v="2"/>
    <x v="1"/>
    <s v="اتوبيس 28"/>
    <n v="4297"/>
    <n v="1"/>
    <x v="55"/>
    <n v="128.91"/>
    <n v="4168.09"/>
    <m/>
    <m/>
    <m/>
    <n v="3900"/>
    <m/>
    <n v="397"/>
    <n v="268.09000000000003"/>
  </r>
  <r>
    <n v="15"/>
    <x v="5"/>
    <n v="2026"/>
    <s v="ممدوح كيلاني3المنيب 3وردية نجمة هليوبوليسالتجمع ميكروباص"/>
    <x v="52"/>
    <x v="53"/>
    <x v="6"/>
    <x v="2"/>
    <x v="1"/>
    <s v="ميكروباص"/>
    <n v="3600"/>
    <n v="1"/>
    <x v="56"/>
    <n v="108"/>
    <n v="3492"/>
    <m/>
    <m/>
    <m/>
    <n v="2700"/>
    <m/>
    <n v="900"/>
    <n v="792"/>
  </r>
  <r>
    <n v="15"/>
    <x v="5"/>
    <n v="2026"/>
    <s v="بكرقليوب 1 ورديةنجمة هليوبوليسالتجمع ميكروباص"/>
    <x v="58"/>
    <x v="59"/>
    <x v="4"/>
    <x v="2"/>
    <x v="1"/>
    <s v="ميكروباص"/>
    <n v="1400"/>
    <n v="1"/>
    <x v="35"/>
    <n v="42"/>
    <n v="1358"/>
    <m/>
    <m/>
    <m/>
    <n v="1200"/>
    <m/>
    <n v="200"/>
    <n v="158"/>
  </r>
  <r>
    <n v="15"/>
    <x v="5"/>
    <n v="2026"/>
    <s v="رجب سلامة 1المرج لوجستيكااكتوبر هاي اس "/>
    <x v="7"/>
    <x v="7"/>
    <x v="7"/>
    <x v="3"/>
    <x v="2"/>
    <s v="هاي اس "/>
    <n v="2195"/>
    <n v="1"/>
    <x v="22"/>
    <n v="65.849999999999994"/>
    <n v="2129.15"/>
    <m/>
    <m/>
    <m/>
    <n v="2000"/>
    <m/>
    <n v="195"/>
    <n v="129.15"/>
  </r>
  <r>
    <n v="15"/>
    <x v="5"/>
    <n v="2026"/>
    <s v="رجب سلامة 2 نكلا حضورلوجستيكااكتوبر هاي اس "/>
    <x v="11"/>
    <x v="11"/>
    <x v="10"/>
    <x v="3"/>
    <x v="2"/>
    <s v="هاي اس "/>
    <n v="1024"/>
    <n v="1"/>
    <x v="45"/>
    <n v="30.72"/>
    <n v="993.28"/>
    <m/>
    <m/>
    <m/>
    <n v="1000"/>
    <m/>
    <n v="24"/>
    <n v="-6.7199999999999989"/>
  </r>
  <r>
    <n v="15"/>
    <x v="5"/>
    <n v="2026"/>
    <s v="احمد السيدالمنيب 3وردية لوجستيكااكتوبر هاي اس "/>
    <x v="8"/>
    <x v="8"/>
    <x v="6"/>
    <x v="3"/>
    <x v="2"/>
    <s v="هاي اس "/>
    <n v="4831"/>
    <n v="1"/>
    <x v="50"/>
    <n v="144.93"/>
    <n v="4686.07"/>
    <n v="1000"/>
    <m/>
    <m/>
    <n v="3000"/>
    <s v="اضافي للتغطية مكان سعيد"/>
    <n v="831"/>
    <n v="686.06999999999994"/>
  </r>
  <r>
    <n v="15"/>
    <x v="5"/>
    <n v="2026"/>
    <s v="حسام سعيد1القناطر 3 ورديةلوجستيكااكتوبر هاي اس "/>
    <x v="9"/>
    <x v="9"/>
    <x v="8"/>
    <x v="3"/>
    <x v="2"/>
    <s v="هاي اس "/>
    <n v="4391"/>
    <n v="1"/>
    <x v="6"/>
    <n v="131.72999999999999"/>
    <n v="4259.2700000000004"/>
    <m/>
    <m/>
    <m/>
    <n v="3400"/>
    <m/>
    <n v="991"/>
    <n v="859.27"/>
  </r>
  <r>
    <n v="15"/>
    <x v="5"/>
    <n v="2026"/>
    <s v="حسام سعيد 2نكلا انصرافلوجستيكااكتوبر هاي اس "/>
    <x v="10"/>
    <x v="10"/>
    <x v="9"/>
    <x v="3"/>
    <x v="2"/>
    <s v="هاي اس "/>
    <n v="1024"/>
    <n v="1"/>
    <x v="18"/>
    <n v="30.72"/>
    <n v="993.28"/>
    <m/>
    <m/>
    <m/>
    <n v="900"/>
    <m/>
    <n v="124"/>
    <n v="93.28"/>
  </r>
  <r>
    <n v="15"/>
    <x v="5"/>
    <n v="2026"/>
    <s v="محمد رضا المنوفية لوجستيكااكتوبر هاي اس "/>
    <x v="13"/>
    <x v="13"/>
    <x v="12"/>
    <x v="3"/>
    <x v="2"/>
    <s v="هاي اس "/>
    <n v="2634"/>
    <n v="1"/>
    <x v="20"/>
    <n v="79.02"/>
    <n v="2554.98"/>
    <m/>
    <m/>
    <m/>
    <n v="2150"/>
    <m/>
    <n v="484"/>
    <n v="404.98"/>
  </r>
  <r>
    <n v="15"/>
    <x v="5"/>
    <n v="2026"/>
    <s v="مصطفي شكيويالجلاتمةلوجستيكااكتوبر كوستر "/>
    <x v="14"/>
    <x v="14"/>
    <x v="13"/>
    <x v="3"/>
    <x v="2"/>
    <s v="كوستر "/>
    <n v="3220"/>
    <n v="1"/>
    <x v="58"/>
    <n v="96.6"/>
    <n v="3123.4"/>
    <m/>
    <m/>
    <m/>
    <n v="2750"/>
    <m/>
    <n v="470"/>
    <n v="373.4"/>
  </r>
  <r>
    <n v="15"/>
    <x v="5"/>
    <n v="2026"/>
    <s v="وديع 3الفيوم سنهورلوجستيكااكتوبر هاي اس "/>
    <x v="64"/>
    <x v="65"/>
    <x v="44"/>
    <x v="3"/>
    <x v="2"/>
    <s v="هاي اس "/>
    <n v="3000"/>
    <n v="1"/>
    <x v="42"/>
    <n v="90"/>
    <n v="2910"/>
    <m/>
    <m/>
    <n v="2250"/>
    <n v="4500"/>
    <m/>
    <n v="750"/>
    <n v="660"/>
  </r>
  <r>
    <n v="15"/>
    <x v="5"/>
    <n v="2026"/>
    <s v="محمودالعياطلوجستيكااكتوبر هاي اس "/>
    <x v="65"/>
    <x v="66"/>
    <x v="45"/>
    <x v="3"/>
    <x v="2"/>
    <s v="هاي اس "/>
    <n v="4000"/>
    <n v="1"/>
    <x v="13"/>
    <n v="120"/>
    <n v="3880"/>
    <m/>
    <m/>
    <m/>
    <n v="2500"/>
    <m/>
    <n v="1500"/>
    <n v="1380"/>
  </r>
  <r>
    <n v="15"/>
    <x v="5"/>
    <n v="2026"/>
    <s v="احمد عويس المعادي لوجستيكاابورواش هاي اس "/>
    <x v="18"/>
    <x v="18"/>
    <x v="17"/>
    <x v="3"/>
    <x v="3"/>
    <s v="هاي اس "/>
    <n v="2049"/>
    <n v="1"/>
    <x v="59"/>
    <n v="61.47"/>
    <n v="1987.53"/>
    <m/>
    <m/>
    <m/>
    <n v="1650"/>
    <m/>
    <n v="399"/>
    <n v="337.53"/>
  </r>
  <r>
    <n v="15"/>
    <x v="5"/>
    <n v="2026"/>
    <s v="محمد جمال القناطر لوجستيكاابورواش سوزوكي"/>
    <x v="20"/>
    <x v="20"/>
    <x v="18"/>
    <x v="3"/>
    <x v="3"/>
    <s v="سوزوكي"/>
    <n v="1536"/>
    <n v="1"/>
    <x v="45"/>
    <n v="46.08"/>
    <n v="1489.92"/>
    <m/>
    <m/>
    <m/>
    <n v="1000"/>
    <m/>
    <n v="536"/>
    <n v="489.92"/>
  </r>
  <r>
    <n v="15"/>
    <x v="5"/>
    <n v="2026"/>
    <s v="محمد عزمي حدائق اكتوبر لوجستيكااكتوبر هاي اس "/>
    <x v="12"/>
    <x v="12"/>
    <x v="11"/>
    <x v="3"/>
    <x v="2"/>
    <s v="هاي اس "/>
    <n v="1903"/>
    <n v="1"/>
    <x v="57"/>
    <n v="57.089999999999996"/>
    <n v="1845.91"/>
    <m/>
    <m/>
    <m/>
    <n v="1600"/>
    <m/>
    <n v="303"/>
    <n v="245.91"/>
  </r>
  <r>
    <n v="15"/>
    <x v="5"/>
    <n v="2026"/>
    <s v="سعيد كمال م.نصر لوجستيكااكتوبر هاي اس "/>
    <x v="15"/>
    <x v="15"/>
    <x v="14"/>
    <x v="3"/>
    <x v="2"/>
    <s v="هاي اس "/>
    <n v="3367"/>
    <n v="1"/>
    <x v="52"/>
    <n v="101.00999999999999"/>
    <n v="3265.99"/>
    <m/>
    <n v="1300"/>
    <m/>
    <n v="1300"/>
    <s v="عدم تنفيذ شفت"/>
    <n v="767"/>
    <n v="665.99"/>
  </r>
  <r>
    <n v="15"/>
    <x v="5"/>
    <n v="2026"/>
    <s v="عماد النجار1المرج 2ورديةسعوديالمخاذناتوبيس 28"/>
    <x v="22"/>
    <x v="22"/>
    <x v="19"/>
    <x v="4"/>
    <x v="4"/>
    <s v="اتوبيس 28"/>
    <n v="4119"/>
    <n v="1"/>
    <x v="38"/>
    <n v="123.57"/>
    <n v="3995.43"/>
    <m/>
    <m/>
    <m/>
    <n v="4800"/>
    <m/>
    <n v="-681"/>
    <n v="-804.56999999999994"/>
  </r>
  <r>
    <n v="15"/>
    <x v="5"/>
    <n v="2026"/>
    <s v="عماد النجار2المؤسسة 2ورديةسعوديالمخاذناتوبيس 28"/>
    <x v="23"/>
    <x v="23"/>
    <x v="20"/>
    <x v="4"/>
    <x v="4"/>
    <s v="اتوبيس 28"/>
    <n v="3884"/>
    <n v="1"/>
    <x v="39"/>
    <n v="116.52"/>
    <n v="3767.48"/>
    <m/>
    <m/>
    <m/>
    <n v="4500"/>
    <m/>
    <n v="-616"/>
    <n v="-732.52"/>
  </r>
  <r>
    <n v="15"/>
    <x v="5"/>
    <n v="2026"/>
    <s v="طه1الدائري 1ورديةسعوديالمخاذناتوبيس 28"/>
    <x v="61"/>
    <x v="62"/>
    <x v="21"/>
    <x v="4"/>
    <x v="4"/>
    <s v="اتوبيس 28"/>
    <n v="2448"/>
    <n v="1"/>
    <x v="58"/>
    <n v="73.44"/>
    <n v="2374.56"/>
    <m/>
    <m/>
    <m/>
    <n v="2750"/>
    <m/>
    <n v="-302"/>
    <n v="-375.44"/>
  </r>
  <r>
    <n v="15"/>
    <x v="5"/>
    <n v="2026"/>
    <s v="عبد الرحمن1الهرم سعوديدريماتوبيس 28"/>
    <x v="25"/>
    <x v="25"/>
    <x v="22"/>
    <x v="4"/>
    <x v="5"/>
    <s v="اتوبيس 28"/>
    <n v="994"/>
    <n v="1"/>
    <x v="40"/>
    <n v="29.82"/>
    <n v="964.18"/>
    <m/>
    <m/>
    <m/>
    <n v="850"/>
    <m/>
    <n v="144"/>
    <n v="114.18"/>
  </r>
  <r>
    <n v="15"/>
    <x v="5"/>
    <n v="2026"/>
    <s v="عبد الرحمن2المؤسسةسعوديدريماتوبيس 28"/>
    <x v="26"/>
    <x v="26"/>
    <x v="23"/>
    <x v="4"/>
    <x v="5"/>
    <s v="اتوبيس 28"/>
    <n v="994"/>
    <n v="1"/>
    <x v="40"/>
    <n v="29.82"/>
    <n v="964.18"/>
    <m/>
    <m/>
    <m/>
    <n v="850"/>
    <m/>
    <n v="144"/>
    <n v="114.18"/>
  </r>
  <r>
    <n v="15"/>
    <x v="5"/>
    <n v="2026"/>
    <s v="فرج 1حلوانسعوديهايد باركاتوبيس 28"/>
    <x v="27"/>
    <x v="27"/>
    <x v="24"/>
    <x v="4"/>
    <x v="6"/>
    <s v="اتوبيس 28"/>
    <n v="4634"/>
    <n v="1"/>
    <x v="7"/>
    <n v="139.01999999999998"/>
    <n v="4494.9799999999996"/>
    <m/>
    <m/>
    <m/>
    <n v="3750"/>
    <m/>
    <n v="884"/>
    <n v="744.98"/>
  </r>
  <r>
    <n v="15"/>
    <x v="5"/>
    <n v="2026"/>
    <s v="فرج 6حلوان مبيتسعوديهايد باركاتوبيس 28"/>
    <x v="49"/>
    <x v="50"/>
    <x v="41"/>
    <x v="4"/>
    <x v="6"/>
    <s v="اتوبيس 28"/>
    <n v="1482"/>
    <n v="1"/>
    <x v="21"/>
    <n v="44.46"/>
    <n v="1437.54"/>
    <m/>
    <m/>
    <m/>
    <n v="750"/>
    <m/>
    <n v="732"/>
    <n v="687.54"/>
  </r>
  <r>
    <n v="15"/>
    <x v="5"/>
    <n v="2026"/>
    <s v="ممدوح كيلاني 3القومية سعوديهايد باركميكروباص صيني"/>
    <x v="28"/>
    <x v="28"/>
    <x v="25"/>
    <x v="4"/>
    <x v="6"/>
    <s v="ميكروباص صيني"/>
    <n v="2965"/>
    <n v="1"/>
    <x v="13"/>
    <n v="88.95"/>
    <n v="2876.05"/>
    <m/>
    <m/>
    <m/>
    <n v="2500"/>
    <m/>
    <n v="465"/>
    <n v="376.05"/>
  </r>
  <r>
    <n v="15"/>
    <x v="5"/>
    <n v="2026"/>
    <s v="محمد جمال طوسونالمنيبسعوديهايد باركاتوبيس 28"/>
    <x v="47"/>
    <x v="47"/>
    <x v="39"/>
    <x v="4"/>
    <x v="6"/>
    <s v="اتوبيس 28"/>
    <n v="4634"/>
    <n v="1"/>
    <x v="29"/>
    <n v="139.01999999999998"/>
    <n v="4494.9799999999996"/>
    <m/>
    <m/>
    <m/>
    <n v="3800"/>
    <m/>
    <n v="834"/>
    <n v="694.98"/>
  </r>
  <r>
    <n v="15"/>
    <x v="5"/>
    <n v="2026"/>
    <s v="مصطفي رشدي1المنيب 2 ورديةسعوديميفيداميكروباص صيني"/>
    <x v="29"/>
    <x v="29"/>
    <x v="26"/>
    <x v="4"/>
    <x v="7"/>
    <s v="ميكروباص صيني"/>
    <n v="2965"/>
    <n v="1"/>
    <x v="20"/>
    <n v="88.95"/>
    <n v="2876.05"/>
    <m/>
    <m/>
    <m/>
    <n v="2150"/>
    <m/>
    <n v="815"/>
    <n v="726.05"/>
  </r>
  <r>
    <n v="15"/>
    <x v="5"/>
    <n v="2026"/>
    <s v="فرج 2حلوان 2 ورديةسعوديميفيداميكروباص صيني"/>
    <x v="31"/>
    <x v="31"/>
    <x v="28"/>
    <x v="4"/>
    <x v="7"/>
    <s v="ميكروباص صيني"/>
    <n v="2965"/>
    <n v="1"/>
    <x v="42"/>
    <n v="88.95"/>
    <n v="2876.05"/>
    <m/>
    <m/>
    <m/>
    <n v="2250"/>
    <m/>
    <n v="715"/>
    <n v="626.04999999999995"/>
  </r>
  <r>
    <n v="15"/>
    <x v="5"/>
    <n v="2026"/>
    <s v="فرج 3حلوان 2 ورديةسعوديالقطاميةاتوبيس 28"/>
    <x v="32"/>
    <x v="32"/>
    <x v="28"/>
    <x v="4"/>
    <x v="8"/>
    <s v="اتوبيس 28"/>
    <n v="3415"/>
    <n v="1"/>
    <x v="6"/>
    <n v="102.45"/>
    <n v="3312.55"/>
    <m/>
    <m/>
    <m/>
    <n v="3400"/>
    <m/>
    <n v="15"/>
    <n v="-87.45"/>
  </r>
  <r>
    <n v="15"/>
    <x v="5"/>
    <n v="2026"/>
    <s v="فرج 4مايو ورديةسعوديالقطاميةميكروباص"/>
    <x v="33"/>
    <x v="33"/>
    <x v="29"/>
    <x v="4"/>
    <x v="8"/>
    <s v="ميكروباص"/>
    <n v="1222"/>
    <n v="1"/>
    <x v="43"/>
    <n v="36.659999999999997"/>
    <n v="1185.3399999999999"/>
    <m/>
    <m/>
    <m/>
    <n v="1180"/>
    <m/>
    <n v="42"/>
    <n v="5.3400000000000034"/>
  </r>
  <r>
    <n v="15"/>
    <x v="5"/>
    <n v="2026"/>
    <s v="مصطفي رشدي3المنيب5شفتسعوديالقطاميةاتوبيس 28"/>
    <x v="34"/>
    <x v="34"/>
    <x v="30"/>
    <x v="4"/>
    <x v="8"/>
    <s v="اتوبيس 28"/>
    <n v="2649"/>
    <n v="1"/>
    <x v="44"/>
    <n v="79.47"/>
    <n v="2569.5300000000002"/>
    <m/>
    <m/>
    <m/>
    <n v="2060"/>
    <m/>
    <n v="589"/>
    <n v="509.53"/>
  </r>
  <r>
    <n v="15"/>
    <x v="5"/>
    <n v="2026"/>
    <s v="مصطفي رشدي4المنيب Wصباحيةسعوديالقطاميةاتوبيس 28"/>
    <x v="35"/>
    <x v="35"/>
    <x v="31"/>
    <x v="4"/>
    <x v="8"/>
    <s v="اتوبيس 28"/>
    <n v="1059"/>
    <n v="1"/>
    <x v="45"/>
    <n v="31.77"/>
    <n v="1027.23"/>
    <m/>
    <m/>
    <m/>
    <n v="1000"/>
    <m/>
    <n v="59"/>
    <n v="27.23"/>
  </r>
  <r>
    <n v="15"/>
    <x v="5"/>
    <n v="2026"/>
    <s v="مصطفي رشدي5صقر 2 ورديةسعوديالقطاميةاتوبيس 28"/>
    <x v="36"/>
    <x v="36"/>
    <x v="32"/>
    <x v="4"/>
    <x v="8"/>
    <s v="اتوبيس 28"/>
    <n v="2120"/>
    <n v="1"/>
    <x v="46"/>
    <n v="63.599999999999994"/>
    <n v="2056.4"/>
    <m/>
    <m/>
    <m/>
    <n v="1780"/>
    <m/>
    <n v="340"/>
    <n v="276.39999999999998"/>
  </r>
  <r>
    <n v="15"/>
    <x v="5"/>
    <n v="2026"/>
    <s v="مصطفي رشدي6المنيب 2 ورديةسعوديالقطاميةاتوبيس 28"/>
    <x v="50"/>
    <x v="51"/>
    <x v="26"/>
    <x v="4"/>
    <x v="8"/>
    <s v="اتوبيس 28"/>
    <n v="3944"/>
    <n v="1"/>
    <x v="5"/>
    <n v="118.32"/>
    <n v="3825.68"/>
    <m/>
    <m/>
    <m/>
    <n v="3600"/>
    <m/>
    <n v="344"/>
    <n v="225.68"/>
  </r>
  <r>
    <n v="15"/>
    <x v="5"/>
    <n v="2026"/>
    <s v="كرم ترك 1قليوب 2 ورديةسعوديالقطاميةاتوبيس 28"/>
    <x v="37"/>
    <x v="37"/>
    <x v="33"/>
    <x v="4"/>
    <x v="8"/>
    <s v="اتوبيس 28"/>
    <n v="3959"/>
    <n v="1"/>
    <x v="47"/>
    <n v="118.77"/>
    <n v="3840.23"/>
    <m/>
    <m/>
    <m/>
    <n v="4200"/>
    <m/>
    <n v="-241"/>
    <n v="-359.77"/>
  </r>
  <r>
    <n v="15"/>
    <x v="5"/>
    <n v="2026"/>
    <s v="كرم ترك 2قليوب 2 ورديةسعوديمدينتي اتوبيس 28"/>
    <x v="39"/>
    <x v="39"/>
    <x v="33"/>
    <x v="4"/>
    <x v="9"/>
    <s v="اتوبيس 28"/>
    <n v="4634"/>
    <n v="1"/>
    <x v="49"/>
    <n v="139.01999999999998"/>
    <n v="4494.9799999999996"/>
    <m/>
    <m/>
    <m/>
    <n v="4150"/>
    <m/>
    <n v="484"/>
    <n v="344.98"/>
  </r>
  <r>
    <n v="15"/>
    <x v="5"/>
    <n v="2026"/>
    <s v="كرم ترك 3قليوب 1 ورديةسعوديمدينتي اتوبيس 28"/>
    <x v="40"/>
    <x v="40"/>
    <x v="4"/>
    <x v="4"/>
    <x v="9"/>
    <s v="اتوبيس 28"/>
    <n v="4634"/>
    <n v="1"/>
    <x v="50"/>
    <n v="139.01999999999998"/>
    <n v="4494.9799999999996"/>
    <m/>
    <m/>
    <m/>
    <n v="4000"/>
    <m/>
    <n v="634"/>
    <n v="494.98"/>
  </r>
  <r>
    <n v="15"/>
    <x v="5"/>
    <n v="2026"/>
    <s v="كرم ترك 4عدلي منصور شفتسعوديمدينتي اتوبيس 28"/>
    <x v="41"/>
    <x v="41"/>
    <x v="34"/>
    <x v="4"/>
    <x v="9"/>
    <s v="اتوبيس 28"/>
    <n v="741"/>
    <n v="1"/>
    <x v="33"/>
    <n v="22.23"/>
    <n v="718.77"/>
    <m/>
    <m/>
    <m/>
    <n v="500"/>
    <m/>
    <n v="241"/>
    <n v="218.77"/>
  </r>
  <r>
    <n v="15"/>
    <x v="5"/>
    <n v="2026"/>
    <s v="عماد النجار 4قليوب بيتوينسعوديمدينتي اتوبيس 28"/>
    <x v="42"/>
    <x v="42"/>
    <x v="35"/>
    <x v="4"/>
    <x v="9"/>
    <s v="اتوبيس 28"/>
    <n v="1482"/>
    <n v="1"/>
    <x v="16"/>
    <n v="44.46"/>
    <n v="1437.54"/>
    <m/>
    <m/>
    <m/>
    <n v="1400"/>
    <m/>
    <n v="82"/>
    <n v="37.54"/>
  </r>
  <r>
    <n v="15"/>
    <x v="5"/>
    <n v="2026"/>
    <s v="ممدوح كيلاني6المنيب 1 وردية سعوديمدينتي ميكروباص صيني"/>
    <x v="43"/>
    <x v="43"/>
    <x v="36"/>
    <x v="4"/>
    <x v="9"/>
    <s v="ميكروباص صيني"/>
    <n v="1482"/>
    <n v="1"/>
    <x v="51"/>
    <n v="44.46"/>
    <n v="1437.54"/>
    <m/>
    <m/>
    <m/>
    <n v="1350"/>
    <m/>
    <n v="132"/>
    <n v="87.539999999999992"/>
  </r>
  <r>
    <n v="15"/>
    <x v="5"/>
    <n v="2026"/>
    <s v="ممدوح كيلاني4المنيب 2 وردية سعوديمدينتي ميكروباص صيني"/>
    <x v="44"/>
    <x v="44"/>
    <x v="37"/>
    <x v="4"/>
    <x v="9"/>
    <s v="ميكروباص صيني"/>
    <n v="2965"/>
    <n v="1"/>
    <x v="52"/>
    <n v="88.95"/>
    <n v="2876.05"/>
    <m/>
    <m/>
    <m/>
    <n v="2600"/>
    <m/>
    <n v="365"/>
    <n v="276.05"/>
  </r>
  <r>
    <n v="15"/>
    <x v="5"/>
    <n v="2026"/>
    <s v="فرج 5حلوان 2 ورديةسعوديمدينتي اتوبيس 28"/>
    <x v="45"/>
    <x v="45"/>
    <x v="28"/>
    <x v="4"/>
    <x v="9"/>
    <s v="اتوبيس 28"/>
    <n v="4634"/>
    <n v="1"/>
    <x v="19"/>
    <n v="139.01999999999998"/>
    <n v="4494.9799999999996"/>
    <m/>
    <m/>
    <m/>
    <n v="4100"/>
    <m/>
    <n v="534"/>
    <n v="394.98"/>
  </r>
  <r>
    <n v="15"/>
    <x v="5"/>
    <n v="2026"/>
    <s v="سيد الحاويالحلميةسعوديمدينتي اتوبيس 28"/>
    <x v="46"/>
    <x v="46"/>
    <x v="38"/>
    <x v="4"/>
    <x v="9"/>
    <s v="اتوبيس 28"/>
    <n v="4634"/>
    <n v="1"/>
    <x v="7"/>
    <n v="139.01999999999998"/>
    <n v="4494.9799999999996"/>
    <m/>
    <m/>
    <m/>
    <n v="3750"/>
    <m/>
    <n v="884"/>
    <n v="744.98"/>
  </r>
  <r>
    <n v="15"/>
    <x v="5"/>
    <n v="2026"/>
    <s v="سيد الحاوي 2عدلي منصور سعوديمدينتي اتوبيس 28"/>
    <x v="51"/>
    <x v="52"/>
    <x v="42"/>
    <x v="4"/>
    <x v="9"/>
    <s v="اتوبيس 28"/>
    <n v="741"/>
    <n v="1"/>
    <x v="53"/>
    <n v="22.23"/>
    <n v="718.77"/>
    <m/>
    <m/>
    <m/>
    <n v="550"/>
    <m/>
    <n v="191"/>
    <n v="168.77"/>
  </r>
  <r>
    <n v="15"/>
    <x v="5"/>
    <n v="2026"/>
    <s v="محمد جمال إضافيالقناطر لوجستيكاابورواش إضافي"/>
    <x v="21"/>
    <x v="21"/>
    <x v="18"/>
    <x v="3"/>
    <x v="3"/>
    <s v="إضافي"/>
    <n v="1536"/>
    <n v="0.5"/>
    <x v="45"/>
    <n v="23.04"/>
    <n v="744.96"/>
    <m/>
    <m/>
    <m/>
    <n v="500"/>
    <m/>
    <n v="268"/>
    <n v="244.96"/>
  </r>
  <r>
    <n v="15"/>
    <x v="5"/>
    <n v="2026"/>
    <s v="احمد محمود إضافيإضافيلوجستيكاإضافيإضافي"/>
    <x v="54"/>
    <x v="55"/>
    <x v="43"/>
    <x v="3"/>
    <x v="11"/>
    <s v="إضافي"/>
    <n v="1"/>
    <n v="1"/>
    <x v="37"/>
    <n v="0.03"/>
    <n v="0.97"/>
    <m/>
    <m/>
    <n v="1300"/>
    <n v="1300"/>
    <s v="سهرة"/>
    <n v="1"/>
    <n v="0.97"/>
  </r>
  <r>
    <n v="15"/>
    <x v="5"/>
    <n v="2026"/>
    <s v="احمد محمود إضافيإضافيلوجستيكاإضافيإضافي"/>
    <x v="54"/>
    <x v="55"/>
    <x v="43"/>
    <x v="3"/>
    <x v="11"/>
    <s v="إضافي"/>
    <n v="1"/>
    <n v="1"/>
    <x v="37"/>
    <n v="0.03"/>
    <n v="0.97"/>
    <m/>
    <m/>
    <n v="1300"/>
    <n v="1300"/>
    <s v="سهرة"/>
    <n v="1"/>
    <n v="0.97"/>
  </r>
  <r>
    <m/>
    <x v="1"/>
    <m/>
    <e v="#N/A"/>
    <x v="48"/>
    <x v="49"/>
    <x v="40"/>
    <x v="5"/>
    <x v="10"/>
    <n v="0"/>
    <n v="0"/>
    <m/>
    <x v="37"/>
    <n v="0"/>
    <n v="0"/>
    <m/>
    <m/>
    <m/>
    <n v="0"/>
    <m/>
    <n v="0"/>
    <n v="0"/>
  </r>
  <r>
    <n v="16"/>
    <x v="5"/>
    <n v="2026"/>
    <s v="مصطفي قليوبقليوب FIRST STARTم.نصر ميكروباص صيني"/>
    <x v="0"/>
    <x v="0"/>
    <x v="0"/>
    <x v="0"/>
    <x v="0"/>
    <s v="ميكروباص صيني"/>
    <n v="1250"/>
    <n v="1"/>
    <x v="35"/>
    <n v="37.5"/>
    <n v="1212.5"/>
    <m/>
    <m/>
    <m/>
    <n v="1200"/>
    <m/>
    <n v="50"/>
    <n v="12.5"/>
  </r>
  <r>
    <n v="16"/>
    <x v="5"/>
    <n v="2026"/>
    <s v="عمرو برعي الجراجFLITCH AND GRAINالتجمع ميكروباص صيني"/>
    <x v="2"/>
    <x v="2"/>
    <x v="2"/>
    <x v="1"/>
    <x v="1"/>
    <s v="ميكروباص صيني"/>
    <n v="1300"/>
    <n v="1"/>
    <x v="23"/>
    <n v="39"/>
    <n v="1261"/>
    <m/>
    <m/>
    <m/>
    <n v="1050"/>
    <m/>
    <n v="250"/>
    <n v="211"/>
  </r>
  <r>
    <n v="16"/>
    <x v="5"/>
    <n v="2026"/>
    <s v="مصطفي الف مسكنالف مسكن 3 ورديةنجمة هليوبوليسالتجمع اتوبيس 28"/>
    <x v="3"/>
    <x v="3"/>
    <x v="3"/>
    <x v="2"/>
    <x v="1"/>
    <s v="اتوبيس 28"/>
    <n v="4297"/>
    <n v="1"/>
    <x v="29"/>
    <n v="128.91"/>
    <n v="4168.09"/>
    <m/>
    <m/>
    <m/>
    <n v="3800"/>
    <m/>
    <n v="497"/>
    <n v="368.09000000000003"/>
  </r>
  <r>
    <n v="16"/>
    <x v="5"/>
    <n v="2026"/>
    <s v="ممدوح كيلاني1قليوب 3 وردية نجمة هليوبوليسالتجمع اتوبيس 28"/>
    <x v="5"/>
    <x v="5"/>
    <x v="5"/>
    <x v="2"/>
    <x v="1"/>
    <s v="اتوبيس 28"/>
    <n v="4297"/>
    <n v="1"/>
    <x v="55"/>
    <n v="128.91"/>
    <n v="4168.09"/>
    <m/>
    <m/>
    <m/>
    <n v="3900"/>
    <m/>
    <n v="397"/>
    <n v="268.09000000000003"/>
  </r>
  <r>
    <n v="16"/>
    <x v="5"/>
    <n v="2026"/>
    <s v="ممدوح كيلاني3المنيب 3وردية نجمة هليوبوليسالتجمع ميكروباص"/>
    <x v="52"/>
    <x v="53"/>
    <x v="6"/>
    <x v="2"/>
    <x v="1"/>
    <s v="ميكروباص"/>
    <n v="3600"/>
    <n v="1"/>
    <x v="56"/>
    <n v="108"/>
    <n v="3492"/>
    <m/>
    <m/>
    <m/>
    <n v="2700"/>
    <m/>
    <n v="900"/>
    <n v="792"/>
  </r>
  <r>
    <n v="16"/>
    <x v="5"/>
    <n v="2026"/>
    <s v="بكرقليوب 1 ورديةنجمة هليوبوليسالتجمع ميكروباص"/>
    <x v="58"/>
    <x v="59"/>
    <x v="4"/>
    <x v="2"/>
    <x v="1"/>
    <s v="ميكروباص"/>
    <n v="1400"/>
    <n v="1"/>
    <x v="35"/>
    <n v="42"/>
    <n v="1358"/>
    <m/>
    <m/>
    <m/>
    <n v="1200"/>
    <m/>
    <n v="200"/>
    <n v="158"/>
  </r>
  <r>
    <n v="16"/>
    <x v="5"/>
    <n v="2026"/>
    <s v="رجب سلامة 1المرج لوجستيكااكتوبر هاي اس "/>
    <x v="7"/>
    <x v="7"/>
    <x v="7"/>
    <x v="3"/>
    <x v="2"/>
    <s v="هاي اس "/>
    <n v="2195"/>
    <n v="1"/>
    <x v="22"/>
    <n v="65.849999999999994"/>
    <n v="2129.15"/>
    <m/>
    <m/>
    <m/>
    <n v="2000"/>
    <m/>
    <n v="195"/>
    <n v="129.15"/>
  </r>
  <r>
    <n v="16"/>
    <x v="5"/>
    <n v="2026"/>
    <s v="رجب سلامة 2 نكلا حضورلوجستيكااكتوبر هاي اس "/>
    <x v="11"/>
    <x v="11"/>
    <x v="10"/>
    <x v="3"/>
    <x v="2"/>
    <s v="هاي اس "/>
    <n v="1024"/>
    <n v="1"/>
    <x v="45"/>
    <n v="30.72"/>
    <n v="993.28"/>
    <m/>
    <m/>
    <m/>
    <n v="1000"/>
    <m/>
    <n v="24"/>
    <n v="-6.7199999999999989"/>
  </r>
  <r>
    <n v="16"/>
    <x v="5"/>
    <n v="2026"/>
    <s v="احمد السيدالمنيب 3وردية لوجستيكااكتوبر هاي اس "/>
    <x v="8"/>
    <x v="8"/>
    <x v="6"/>
    <x v="3"/>
    <x v="2"/>
    <s v="هاي اس "/>
    <n v="4831"/>
    <n v="1"/>
    <x v="50"/>
    <n v="144.93"/>
    <n v="4686.07"/>
    <m/>
    <m/>
    <m/>
    <n v="4000"/>
    <m/>
    <n v="831"/>
    <n v="686.06999999999994"/>
  </r>
  <r>
    <n v="16"/>
    <x v="5"/>
    <n v="2026"/>
    <s v="حسام سعيد1القناطر 3 ورديةلوجستيكااكتوبر هاي اس "/>
    <x v="9"/>
    <x v="9"/>
    <x v="8"/>
    <x v="3"/>
    <x v="2"/>
    <s v="هاي اس "/>
    <n v="4391"/>
    <n v="1"/>
    <x v="6"/>
    <n v="131.72999999999999"/>
    <n v="4259.2700000000004"/>
    <m/>
    <m/>
    <m/>
    <n v="3400"/>
    <m/>
    <n v="991"/>
    <n v="859.27"/>
  </r>
  <r>
    <n v="16"/>
    <x v="5"/>
    <n v="2026"/>
    <s v="حسام سعيد 2نكلا انصرافلوجستيكااكتوبر هاي اس "/>
    <x v="10"/>
    <x v="10"/>
    <x v="9"/>
    <x v="3"/>
    <x v="2"/>
    <s v="هاي اس "/>
    <n v="1024"/>
    <n v="1"/>
    <x v="18"/>
    <n v="30.72"/>
    <n v="993.28"/>
    <m/>
    <m/>
    <m/>
    <n v="900"/>
    <m/>
    <n v="124"/>
    <n v="93.28"/>
  </r>
  <r>
    <n v="16"/>
    <x v="5"/>
    <n v="2026"/>
    <s v="محمد رضا المنوفية لوجستيكااكتوبر هاي اس "/>
    <x v="13"/>
    <x v="13"/>
    <x v="12"/>
    <x v="3"/>
    <x v="2"/>
    <s v="هاي اس "/>
    <n v="2634"/>
    <n v="1"/>
    <x v="20"/>
    <n v="79.02"/>
    <n v="2554.98"/>
    <m/>
    <m/>
    <m/>
    <n v="2150"/>
    <m/>
    <n v="484"/>
    <n v="404.98"/>
  </r>
  <r>
    <n v="16"/>
    <x v="5"/>
    <n v="2026"/>
    <s v="مصطفي شكيويالجلاتمةلوجستيكااكتوبر كوستر "/>
    <x v="14"/>
    <x v="14"/>
    <x v="13"/>
    <x v="3"/>
    <x v="2"/>
    <s v="كوستر "/>
    <n v="3220"/>
    <n v="1"/>
    <x v="58"/>
    <n v="96.6"/>
    <n v="3123.4"/>
    <m/>
    <m/>
    <m/>
    <n v="2750"/>
    <m/>
    <n v="470"/>
    <n v="373.4"/>
  </r>
  <r>
    <n v="16"/>
    <x v="5"/>
    <n v="2026"/>
    <s v="وديع 3الفيوم سنهورلوجستيكااكتوبر هاي اس "/>
    <x v="64"/>
    <x v="65"/>
    <x v="44"/>
    <x v="3"/>
    <x v="2"/>
    <s v="هاي اس "/>
    <n v="3000"/>
    <n v="1"/>
    <x v="42"/>
    <n v="90"/>
    <n v="2910"/>
    <m/>
    <m/>
    <n v="2250"/>
    <n v="4500"/>
    <s v=" مشوار للفيوم"/>
    <n v="750"/>
    <n v="660"/>
  </r>
  <r>
    <n v="16"/>
    <x v="5"/>
    <n v="2026"/>
    <s v="محمودالعياطلوجستيكااكتوبر هاي اس "/>
    <x v="65"/>
    <x v="66"/>
    <x v="45"/>
    <x v="3"/>
    <x v="2"/>
    <s v="هاي اس "/>
    <n v="4000"/>
    <n v="1"/>
    <x v="13"/>
    <n v="120"/>
    <n v="3880"/>
    <m/>
    <m/>
    <m/>
    <n v="2500"/>
    <m/>
    <n v="1500"/>
    <n v="1380"/>
  </r>
  <r>
    <n v="16"/>
    <x v="5"/>
    <n v="2026"/>
    <s v="احمد عويس المعادي لوجستيكاابورواش هاي اس "/>
    <x v="18"/>
    <x v="18"/>
    <x v="17"/>
    <x v="3"/>
    <x v="3"/>
    <s v="هاي اس "/>
    <n v="2049"/>
    <n v="1"/>
    <x v="59"/>
    <n v="61.47"/>
    <n v="1987.53"/>
    <m/>
    <m/>
    <m/>
    <n v="1650"/>
    <m/>
    <n v="399"/>
    <n v="337.53"/>
  </r>
  <r>
    <n v="16"/>
    <x v="5"/>
    <n v="2026"/>
    <s v="محمد جمال القناطر لوجستيكاابورواش سوزوكي"/>
    <x v="20"/>
    <x v="20"/>
    <x v="18"/>
    <x v="3"/>
    <x v="3"/>
    <s v="سوزوكي"/>
    <n v="1536"/>
    <n v="1"/>
    <x v="45"/>
    <n v="46.08"/>
    <n v="1489.92"/>
    <m/>
    <m/>
    <m/>
    <n v="1000"/>
    <m/>
    <n v="536"/>
    <n v="489.92"/>
  </r>
  <r>
    <n v="16"/>
    <x v="5"/>
    <n v="2026"/>
    <s v="محمد عزمي حدائق اكتوبر لوجستيكااكتوبر هاي اس "/>
    <x v="12"/>
    <x v="12"/>
    <x v="11"/>
    <x v="3"/>
    <x v="2"/>
    <s v="هاي اس "/>
    <n v="1903"/>
    <n v="1"/>
    <x v="57"/>
    <n v="57.089999999999996"/>
    <n v="1845.91"/>
    <m/>
    <m/>
    <m/>
    <n v="1600"/>
    <m/>
    <n v="303"/>
    <n v="245.91"/>
  </r>
  <r>
    <n v="16"/>
    <x v="5"/>
    <n v="2026"/>
    <s v="سعيد كمال م.نصر لوجستيكااكتوبر هاي اس "/>
    <x v="15"/>
    <x v="15"/>
    <x v="14"/>
    <x v="3"/>
    <x v="2"/>
    <s v="هاي اس "/>
    <n v="3367"/>
    <n v="1"/>
    <x v="52"/>
    <n v="101.00999999999999"/>
    <n v="3265.99"/>
    <m/>
    <m/>
    <m/>
    <n v="2600"/>
    <m/>
    <n v="767"/>
    <n v="665.99"/>
  </r>
  <r>
    <n v="16"/>
    <x v="5"/>
    <n v="2026"/>
    <s v="عماد النجار1المرج 2ورديةسعوديالمخاذناتوبيس 28"/>
    <x v="22"/>
    <x v="22"/>
    <x v="19"/>
    <x v="4"/>
    <x v="4"/>
    <s v="اتوبيس 28"/>
    <n v="4119"/>
    <n v="1"/>
    <x v="38"/>
    <n v="123.57"/>
    <n v="3995.43"/>
    <m/>
    <m/>
    <m/>
    <n v="4800"/>
    <m/>
    <n v="-681"/>
    <n v="-804.56999999999994"/>
  </r>
  <r>
    <n v="16"/>
    <x v="5"/>
    <n v="2026"/>
    <s v="عماد النجار2المؤسسة 2ورديةسعوديالمخاذناتوبيس 28"/>
    <x v="23"/>
    <x v="23"/>
    <x v="20"/>
    <x v="4"/>
    <x v="4"/>
    <s v="اتوبيس 28"/>
    <n v="3884"/>
    <n v="1"/>
    <x v="39"/>
    <n v="116.52"/>
    <n v="3767.48"/>
    <m/>
    <m/>
    <m/>
    <n v="4500"/>
    <m/>
    <n v="-616"/>
    <n v="-732.52"/>
  </r>
  <r>
    <n v="16"/>
    <x v="5"/>
    <n v="2026"/>
    <s v="طه1الدائري 1ورديةسعوديالمخاذناتوبيس 28"/>
    <x v="61"/>
    <x v="62"/>
    <x v="21"/>
    <x v="4"/>
    <x v="4"/>
    <s v="اتوبيس 28"/>
    <n v="2448"/>
    <n v="1"/>
    <x v="58"/>
    <n v="73.44"/>
    <n v="2374.56"/>
    <m/>
    <m/>
    <m/>
    <n v="2750"/>
    <m/>
    <n v="-302"/>
    <n v="-375.44"/>
  </r>
  <r>
    <n v="16"/>
    <x v="5"/>
    <n v="2026"/>
    <s v="عبد الرحمن1الهرم سعوديدريماتوبيس 28"/>
    <x v="25"/>
    <x v="25"/>
    <x v="22"/>
    <x v="4"/>
    <x v="5"/>
    <s v="اتوبيس 28"/>
    <n v="994"/>
    <n v="1"/>
    <x v="40"/>
    <n v="29.82"/>
    <n v="964.18"/>
    <m/>
    <m/>
    <m/>
    <n v="850"/>
    <m/>
    <n v="144"/>
    <n v="114.18"/>
  </r>
  <r>
    <n v="16"/>
    <x v="5"/>
    <n v="2026"/>
    <s v="عبد الرحمن2المؤسسةسعوديدريماتوبيس 28"/>
    <x v="26"/>
    <x v="26"/>
    <x v="23"/>
    <x v="4"/>
    <x v="5"/>
    <s v="اتوبيس 28"/>
    <n v="994"/>
    <n v="1"/>
    <x v="40"/>
    <n v="29.82"/>
    <n v="964.18"/>
    <m/>
    <m/>
    <m/>
    <n v="850"/>
    <m/>
    <n v="144"/>
    <n v="114.18"/>
  </r>
  <r>
    <n v="16"/>
    <x v="5"/>
    <n v="2026"/>
    <s v="فرج 1حلوانسعوديهايد باركاتوبيس 28"/>
    <x v="27"/>
    <x v="27"/>
    <x v="24"/>
    <x v="4"/>
    <x v="6"/>
    <s v="اتوبيس 28"/>
    <n v="4634"/>
    <n v="1"/>
    <x v="7"/>
    <n v="139.01999999999998"/>
    <n v="4494.9799999999996"/>
    <m/>
    <m/>
    <m/>
    <n v="3750"/>
    <m/>
    <n v="884"/>
    <n v="744.98"/>
  </r>
  <r>
    <n v="16"/>
    <x v="5"/>
    <n v="2026"/>
    <s v="فرج 6حلوان مبيتسعوديهايد باركاتوبيس 28"/>
    <x v="49"/>
    <x v="50"/>
    <x v="41"/>
    <x v="4"/>
    <x v="6"/>
    <s v="اتوبيس 28"/>
    <n v="1482"/>
    <n v="1"/>
    <x v="21"/>
    <n v="44.46"/>
    <n v="1437.54"/>
    <m/>
    <m/>
    <m/>
    <n v="750"/>
    <m/>
    <n v="732"/>
    <n v="687.54"/>
  </r>
  <r>
    <n v="16"/>
    <x v="5"/>
    <n v="2026"/>
    <s v="ممدوح كيلاني 3القومية سعوديهايد باركميكروباص صيني"/>
    <x v="28"/>
    <x v="28"/>
    <x v="25"/>
    <x v="4"/>
    <x v="6"/>
    <s v="ميكروباص صيني"/>
    <n v="2965"/>
    <n v="1"/>
    <x v="13"/>
    <n v="88.95"/>
    <n v="2876.05"/>
    <m/>
    <m/>
    <m/>
    <n v="2500"/>
    <m/>
    <n v="465"/>
    <n v="376.05"/>
  </r>
  <r>
    <n v="16"/>
    <x v="5"/>
    <n v="2026"/>
    <s v="محمد جمال طوسونالمنيبسعوديهايد باركاتوبيس 28"/>
    <x v="47"/>
    <x v="47"/>
    <x v="39"/>
    <x v="4"/>
    <x v="6"/>
    <s v="اتوبيس 28"/>
    <n v="4634"/>
    <n v="1"/>
    <x v="29"/>
    <n v="139.01999999999998"/>
    <n v="4494.9799999999996"/>
    <m/>
    <m/>
    <m/>
    <n v="3800"/>
    <m/>
    <n v="834"/>
    <n v="694.98"/>
  </r>
  <r>
    <n v="16"/>
    <x v="5"/>
    <n v="2026"/>
    <s v="مصطفي رشدي1المنيب 2 ورديةسعوديميفيداميكروباص صيني"/>
    <x v="29"/>
    <x v="29"/>
    <x v="26"/>
    <x v="4"/>
    <x v="7"/>
    <s v="ميكروباص صيني"/>
    <n v="2965"/>
    <n v="1"/>
    <x v="20"/>
    <n v="88.95"/>
    <n v="2876.05"/>
    <m/>
    <m/>
    <m/>
    <n v="2150"/>
    <m/>
    <n v="815"/>
    <n v="726.05"/>
  </r>
  <r>
    <n v="16"/>
    <x v="5"/>
    <n v="2026"/>
    <s v="فرج 2حلوان 2 ورديةسعوديميفيداميكروباص صيني"/>
    <x v="31"/>
    <x v="31"/>
    <x v="28"/>
    <x v="4"/>
    <x v="7"/>
    <s v="ميكروباص صيني"/>
    <n v="2965"/>
    <n v="1"/>
    <x v="42"/>
    <n v="88.95"/>
    <n v="2876.05"/>
    <m/>
    <m/>
    <m/>
    <n v="2250"/>
    <m/>
    <n v="715"/>
    <n v="626.04999999999995"/>
  </r>
  <r>
    <n v="16"/>
    <x v="5"/>
    <n v="2026"/>
    <s v="فرج 3حلوان 2 ورديةسعوديالقطاميةاتوبيس 28"/>
    <x v="32"/>
    <x v="32"/>
    <x v="28"/>
    <x v="4"/>
    <x v="8"/>
    <s v="اتوبيس 28"/>
    <n v="3415"/>
    <n v="1"/>
    <x v="6"/>
    <n v="102.45"/>
    <n v="3312.55"/>
    <m/>
    <m/>
    <m/>
    <n v="3400"/>
    <m/>
    <n v="15"/>
    <n v="-87.45"/>
  </r>
  <r>
    <n v="16"/>
    <x v="5"/>
    <n v="2026"/>
    <s v="فرج 4مايو ورديةسعوديالقطاميةميكروباص"/>
    <x v="33"/>
    <x v="33"/>
    <x v="29"/>
    <x v="4"/>
    <x v="8"/>
    <s v="ميكروباص"/>
    <n v="1222"/>
    <n v="1"/>
    <x v="43"/>
    <n v="36.659999999999997"/>
    <n v="1185.3399999999999"/>
    <m/>
    <m/>
    <m/>
    <n v="1180"/>
    <m/>
    <n v="42"/>
    <n v="5.3400000000000034"/>
  </r>
  <r>
    <n v="16"/>
    <x v="5"/>
    <n v="2026"/>
    <s v="مصطفي رشدي3المنيب5شفتسعوديالقطاميةاتوبيس 28"/>
    <x v="34"/>
    <x v="34"/>
    <x v="30"/>
    <x v="4"/>
    <x v="8"/>
    <s v="اتوبيس 28"/>
    <n v="2649"/>
    <n v="1"/>
    <x v="44"/>
    <n v="79.47"/>
    <n v="2569.5300000000002"/>
    <m/>
    <m/>
    <m/>
    <n v="2060"/>
    <m/>
    <n v="589"/>
    <n v="509.53"/>
  </r>
  <r>
    <n v="16"/>
    <x v="5"/>
    <n v="2026"/>
    <s v="مصطفي رشدي4المنيب Wصباحيةسعوديالقطاميةاتوبيس 28"/>
    <x v="35"/>
    <x v="35"/>
    <x v="31"/>
    <x v="4"/>
    <x v="8"/>
    <s v="اتوبيس 28"/>
    <n v="1059"/>
    <n v="1"/>
    <x v="45"/>
    <n v="31.77"/>
    <n v="1027.23"/>
    <m/>
    <m/>
    <m/>
    <n v="1000"/>
    <m/>
    <n v="59"/>
    <n v="27.23"/>
  </r>
  <r>
    <n v="16"/>
    <x v="5"/>
    <n v="2026"/>
    <s v="مصطفي رشدي5صقر 2 ورديةسعوديالقطاميةاتوبيس 28"/>
    <x v="36"/>
    <x v="36"/>
    <x v="32"/>
    <x v="4"/>
    <x v="8"/>
    <s v="اتوبيس 28"/>
    <n v="2120"/>
    <n v="1"/>
    <x v="46"/>
    <n v="63.599999999999994"/>
    <n v="2056.4"/>
    <m/>
    <m/>
    <m/>
    <n v="1780"/>
    <m/>
    <n v="340"/>
    <n v="276.39999999999998"/>
  </r>
  <r>
    <n v="16"/>
    <x v="5"/>
    <n v="2026"/>
    <s v="مصطفي رشدي6المنيب 2 ورديةسعوديالقطاميةاتوبيس 28"/>
    <x v="50"/>
    <x v="51"/>
    <x v="26"/>
    <x v="4"/>
    <x v="8"/>
    <s v="اتوبيس 28"/>
    <n v="3944"/>
    <n v="1"/>
    <x v="5"/>
    <n v="118.32"/>
    <n v="3825.68"/>
    <m/>
    <m/>
    <m/>
    <n v="3600"/>
    <m/>
    <n v="344"/>
    <n v="225.68"/>
  </r>
  <r>
    <n v="16"/>
    <x v="5"/>
    <n v="2026"/>
    <s v="كرم ترك 1قليوب 2 ورديةسعوديالقطاميةاتوبيس 28"/>
    <x v="37"/>
    <x v="37"/>
    <x v="33"/>
    <x v="4"/>
    <x v="8"/>
    <s v="اتوبيس 28"/>
    <n v="3959"/>
    <n v="1"/>
    <x v="47"/>
    <n v="118.77"/>
    <n v="3840.23"/>
    <m/>
    <m/>
    <m/>
    <n v="4200"/>
    <m/>
    <n v="-241"/>
    <n v="-359.77"/>
  </r>
  <r>
    <n v="16"/>
    <x v="5"/>
    <n v="2026"/>
    <s v="كرم ترك 2قليوب 2 ورديةسعوديمدينتي اتوبيس 28"/>
    <x v="39"/>
    <x v="39"/>
    <x v="33"/>
    <x v="4"/>
    <x v="9"/>
    <s v="اتوبيس 28"/>
    <n v="4634"/>
    <n v="1"/>
    <x v="49"/>
    <n v="139.01999999999998"/>
    <n v="4494.9799999999996"/>
    <m/>
    <m/>
    <m/>
    <n v="4150"/>
    <m/>
    <n v="484"/>
    <n v="344.98"/>
  </r>
  <r>
    <n v="16"/>
    <x v="5"/>
    <n v="2026"/>
    <s v="كرم ترك 3قليوب 1 ورديةسعوديمدينتي اتوبيس 28"/>
    <x v="40"/>
    <x v="40"/>
    <x v="4"/>
    <x v="4"/>
    <x v="9"/>
    <s v="اتوبيس 28"/>
    <n v="4634"/>
    <n v="1"/>
    <x v="50"/>
    <n v="139.01999999999998"/>
    <n v="4494.9799999999996"/>
    <m/>
    <m/>
    <m/>
    <n v="4000"/>
    <m/>
    <n v="634"/>
    <n v="494.98"/>
  </r>
  <r>
    <n v="16"/>
    <x v="5"/>
    <n v="2026"/>
    <s v="كرم ترك 4عدلي منصور شفتسعوديمدينتي اتوبيس 28"/>
    <x v="41"/>
    <x v="41"/>
    <x v="34"/>
    <x v="4"/>
    <x v="9"/>
    <s v="اتوبيس 28"/>
    <n v="741"/>
    <n v="1"/>
    <x v="33"/>
    <n v="22.23"/>
    <n v="718.77"/>
    <m/>
    <m/>
    <m/>
    <n v="500"/>
    <m/>
    <n v="241"/>
    <n v="218.77"/>
  </r>
  <r>
    <n v="16"/>
    <x v="5"/>
    <n v="2026"/>
    <s v="عماد النجار 4قليوب بيتوينسعوديمدينتي اتوبيس 28"/>
    <x v="42"/>
    <x v="42"/>
    <x v="35"/>
    <x v="4"/>
    <x v="9"/>
    <s v="اتوبيس 28"/>
    <n v="1482"/>
    <n v="1"/>
    <x v="16"/>
    <n v="44.46"/>
    <n v="1437.54"/>
    <m/>
    <m/>
    <m/>
    <n v="1400"/>
    <m/>
    <n v="82"/>
    <n v="37.54"/>
  </r>
  <r>
    <n v="16"/>
    <x v="5"/>
    <n v="2026"/>
    <s v="ممدوح كيلاني6المنيب 1 وردية سعوديمدينتي ميكروباص صيني"/>
    <x v="43"/>
    <x v="43"/>
    <x v="36"/>
    <x v="4"/>
    <x v="9"/>
    <s v="ميكروباص صيني"/>
    <n v="1482"/>
    <n v="1"/>
    <x v="51"/>
    <n v="44.46"/>
    <n v="1437.54"/>
    <m/>
    <m/>
    <m/>
    <n v="1350"/>
    <m/>
    <n v="132"/>
    <n v="87.539999999999992"/>
  </r>
  <r>
    <n v="16"/>
    <x v="5"/>
    <n v="2026"/>
    <s v="ممدوح كيلاني4المنيب 2 وردية سعوديمدينتي ميكروباص صيني"/>
    <x v="44"/>
    <x v="44"/>
    <x v="37"/>
    <x v="4"/>
    <x v="9"/>
    <s v="ميكروباص صيني"/>
    <n v="2965"/>
    <n v="1"/>
    <x v="52"/>
    <n v="88.95"/>
    <n v="2876.05"/>
    <m/>
    <m/>
    <m/>
    <n v="2600"/>
    <m/>
    <n v="365"/>
    <n v="276.05"/>
  </r>
  <r>
    <n v="16"/>
    <x v="5"/>
    <n v="2026"/>
    <s v="فرج 5حلوان 2 ورديةسعوديمدينتي اتوبيس 28"/>
    <x v="45"/>
    <x v="45"/>
    <x v="28"/>
    <x v="4"/>
    <x v="9"/>
    <s v="اتوبيس 28"/>
    <n v="4634"/>
    <n v="1"/>
    <x v="19"/>
    <n v="139.01999999999998"/>
    <n v="4494.9799999999996"/>
    <m/>
    <m/>
    <m/>
    <n v="4100"/>
    <m/>
    <n v="534"/>
    <n v="394.98"/>
  </r>
  <r>
    <n v="16"/>
    <x v="5"/>
    <n v="2026"/>
    <s v="سيد الحاويالحلميةسعوديمدينتي اتوبيس 28"/>
    <x v="46"/>
    <x v="46"/>
    <x v="38"/>
    <x v="4"/>
    <x v="9"/>
    <s v="اتوبيس 28"/>
    <n v="4634"/>
    <n v="1"/>
    <x v="7"/>
    <n v="139.01999999999998"/>
    <n v="4494.9799999999996"/>
    <m/>
    <m/>
    <m/>
    <n v="3750"/>
    <m/>
    <n v="884"/>
    <n v="744.98"/>
  </r>
  <r>
    <n v="16"/>
    <x v="5"/>
    <n v="2026"/>
    <s v="سيد الحاوي 2عدلي منصور سعوديمدينتي اتوبيس 28"/>
    <x v="51"/>
    <x v="52"/>
    <x v="42"/>
    <x v="4"/>
    <x v="9"/>
    <s v="اتوبيس 28"/>
    <n v="741"/>
    <n v="1"/>
    <x v="53"/>
    <n v="22.23"/>
    <n v="718.77"/>
    <m/>
    <m/>
    <m/>
    <n v="550"/>
    <m/>
    <n v="191"/>
    <n v="168.77"/>
  </r>
  <r>
    <n v="16"/>
    <x v="5"/>
    <n v="2026"/>
    <s v="احمد عويس اضافيالمعادي لوجستيكاابورواش إضافي"/>
    <x v="19"/>
    <x v="19"/>
    <x v="17"/>
    <x v="3"/>
    <x v="3"/>
    <s v="إضافي"/>
    <n v="2049"/>
    <n v="0.5"/>
    <x v="4"/>
    <n v="30.734999999999999"/>
    <n v="993.76499999999999"/>
    <m/>
    <m/>
    <m/>
    <n v="900"/>
    <m/>
    <n v="124.5"/>
    <n v="93.765000000000001"/>
  </r>
  <r>
    <n v="16"/>
    <x v="5"/>
    <n v="2026"/>
    <s v="عبدو إضافيإضافيلوجستيكاإضافيإضافي"/>
    <x v="60"/>
    <x v="61"/>
    <x v="43"/>
    <x v="3"/>
    <x v="11"/>
    <s v="إضافي"/>
    <n v="1"/>
    <n v="1"/>
    <x v="37"/>
    <n v="0.03"/>
    <n v="0.97"/>
    <m/>
    <m/>
    <n v="1300"/>
    <n v="1300"/>
    <s v="سهرة مرج"/>
    <n v="1"/>
    <n v="0.97"/>
  </r>
  <r>
    <n v="16"/>
    <x v="5"/>
    <n v="2026"/>
    <s v="احمد السيد إضافيإضافيلوجستيكاإضافيإضافي"/>
    <x v="57"/>
    <x v="58"/>
    <x v="43"/>
    <x v="3"/>
    <x v="11"/>
    <s v="إضافي"/>
    <n v="1"/>
    <n v="1"/>
    <x v="37"/>
    <n v="0.03"/>
    <n v="0.97"/>
    <m/>
    <m/>
    <n v="1000"/>
    <n v="1000"/>
    <s v="سهرة منيب"/>
    <n v="1"/>
    <n v="0.97"/>
  </r>
  <r>
    <m/>
    <x v="1"/>
    <m/>
    <e v="#N/A"/>
    <x v="48"/>
    <x v="49"/>
    <x v="40"/>
    <x v="5"/>
    <x v="10"/>
    <n v="0"/>
    <n v="0"/>
    <m/>
    <x v="37"/>
    <n v="0"/>
    <n v="0"/>
    <m/>
    <m/>
    <m/>
    <n v="0"/>
    <m/>
    <n v="0"/>
    <n v="0"/>
  </r>
  <r>
    <n v="17"/>
    <x v="5"/>
    <n v="2026"/>
    <s v="مصطفي قليوبقليوب FIRST STARTم.نصر ميكروباص صيني"/>
    <x v="0"/>
    <x v="0"/>
    <x v="0"/>
    <x v="0"/>
    <x v="0"/>
    <s v="ميكروباص صيني"/>
    <n v="1250"/>
    <n v="1"/>
    <x v="35"/>
    <n v="37.5"/>
    <n v="1212.5"/>
    <m/>
    <m/>
    <m/>
    <n v="1200"/>
    <m/>
    <n v="50"/>
    <n v="12.5"/>
  </r>
  <r>
    <n v="17"/>
    <x v="5"/>
    <n v="2026"/>
    <s v="عمرو برعي الجراجFLITCH AND GRAINالتجمع ميكروباص صيني"/>
    <x v="2"/>
    <x v="2"/>
    <x v="2"/>
    <x v="1"/>
    <x v="1"/>
    <s v="ميكروباص صيني"/>
    <n v="1300"/>
    <n v="1"/>
    <x v="23"/>
    <n v="39"/>
    <n v="1261"/>
    <m/>
    <m/>
    <m/>
    <n v="1050"/>
    <m/>
    <n v="250"/>
    <n v="211"/>
  </r>
  <r>
    <n v="17"/>
    <x v="5"/>
    <n v="2026"/>
    <s v="مصطفي الف مسكنالف مسكن 3 ورديةنجمة هليوبوليسالتجمع اتوبيس 28"/>
    <x v="3"/>
    <x v="3"/>
    <x v="3"/>
    <x v="2"/>
    <x v="1"/>
    <s v="اتوبيس 28"/>
    <n v="4297"/>
    <n v="1"/>
    <x v="29"/>
    <n v="128.91"/>
    <n v="4168.09"/>
    <m/>
    <m/>
    <m/>
    <n v="3800"/>
    <m/>
    <n v="497"/>
    <n v="368.09000000000003"/>
  </r>
  <r>
    <n v="17"/>
    <x v="5"/>
    <n v="2026"/>
    <s v="ممدوح كيلاني1قليوب 3 وردية نجمة هليوبوليسالتجمع اتوبيس 28"/>
    <x v="5"/>
    <x v="5"/>
    <x v="5"/>
    <x v="2"/>
    <x v="1"/>
    <s v="اتوبيس 28"/>
    <n v="4297"/>
    <n v="1"/>
    <x v="55"/>
    <n v="128.91"/>
    <n v="4168.09"/>
    <m/>
    <m/>
    <m/>
    <n v="3900"/>
    <m/>
    <n v="397"/>
    <n v="268.09000000000003"/>
  </r>
  <r>
    <n v="17"/>
    <x v="5"/>
    <n v="2026"/>
    <s v="ممدوح كيلاني3المنيب 3وردية نجمة هليوبوليسالتجمع ميكروباص"/>
    <x v="52"/>
    <x v="53"/>
    <x v="6"/>
    <x v="2"/>
    <x v="1"/>
    <s v="ميكروباص"/>
    <n v="3600"/>
    <n v="1"/>
    <x v="56"/>
    <n v="108"/>
    <n v="3492"/>
    <m/>
    <m/>
    <m/>
    <n v="2700"/>
    <m/>
    <n v="900"/>
    <n v="792"/>
  </r>
  <r>
    <n v="17"/>
    <x v="5"/>
    <n v="2026"/>
    <s v="بكرقليوب 1 ورديةنجمة هليوبوليسالتجمع ميكروباص"/>
    <x v="58"/>
    <x v="59"/>
    <x v="4"/>
    <x v="2"/>
    <x v="1"/>
    <s v="ميكروباص"/>
    <n v="1400"/>
    <n v="1"/>
    <x v="35"/>
    <n v="42"/>
    <n v="1358"/>
    <m/>
    <m/>
    <m/>
    <n v="1200"/>
    <m/>
    <n v="200"/>
    <n v="158"/>
  </r>
  <r>
    <n v="17"/>
    <x v="5"/>
    <n v="2026"/>
    <s v="رجب سلامة 1المرج لوجستيكااكتوبر هاي اس "/>
    <x v="7"/>
    <x v="7"/>
    <x v="7"/>
    <x v="3"/>
    <x v="2"/>
    <s v="هاي اس "/>
    <n v="2195"/>
    <n v="1"/>
    <x v="22"/>
    <n v="65.849999999999994"/>
    <n v="2129.15"/>
    <m/>
    <m/>
    <m/>
    <n v="2000"/>
    <m/>
    <n v="195"/>
    <n v="129.15"/>
  </r>
  <r>
    <n v="17"/>
    <x v="5"/>
    <n v="2026"/>
    <s v="رجب سلامة 2 نكلا حضورلوجستيكااكتوبر هاي اس "/>
    <x v="11"/>
    <x v="11"/>
    <x v="10"/>
    <x v="3"/>
    <x v="2"/>
    <s v="هاي اس "/>
    <n v="1024"/>
    <n v="1"/>
    <x v="45"/>
    <n v="30.72"/>
    <n v="993.28"/>
    <m/>
    <m/>
    <m/>
    <n v="1000"/>
    <m/>
    <n v="24"/>
    <n v="-6.7199999999999989"/>
  </r>
  <r>
    <n v="17"/>
    <x v="5"/>
    <n v="2026"/>
    <s v="احمد السيدالمنيب 3وردية لوجستيكااكتوبر هاي اس "/>
    <x v="8"/>
    <x v="8"/>
    <x v="6"/>
    <x v="3"/>
    <x v="2"/>
    <s v="هاي اس "/>
    <n v="4831"/>
    <n v="1"/>
    <x v="50"/>
    <n v="144.93"/>
    <n v="4686.07"/>
    <m/>
    <m/>
    <m/>
    <n v="4000"/>
    <m/>
    <n v="831"/>
    <n v="686.06999999999994"/>
  </r>
  <r>
    <n v="17"/>
    <x v="5"/>
    <n v="2026"/>
    <s v="حسام سعيد1القناطر 3 ورديةلوجستيكااكتوبر هاي اس "/>
    <x v="9"/>
    <x v="9"/>
    <x v="8"/>
    <x v="3"/>
    <x v="2"/>
    <s v="هاي اس "/>
    <n v="4391"/>
    <n v="1"/>
    <x v="6"/>
    <n v="131.72999999999999"/>
    <n v="4259.2700000000004"/>
    <m/>
    <m/>
    <m/>
    <n v="3400"/>
    <m/>
    <n v="991"/>
    <n v="859.27"/>
  </r>
  <r>
    <n v="17"/>
    <x v="5"/>
    <n v="2026"/>
    <s v="حسام سعيد 2نكلا انصرافلوجستيكااكتوبر هاي اس "/>
    <x v="10"/>
    <x v="10"/>
    <x v="9"/>
    <x v="3"/>
    <x v="2"/>
    <s v="هاي اس "/>
    <n v="1024"/>
    <n v="1"/>
    <x v="18"/>
    <n v="30.72"/>
    <n v="993.28"/>
    <m/>
    <m/>
    <m/>
    <n v="900"/>
    <m/>
    <n v="124"/>
    <n v="93.28"/>
  </r>
  <r>
    <n v="17"/>
    <x v="5"/>
    <n v="2026"/>
    <s v="محمد رضا المنوفية لوجستيكااكتوبر هاي اس "/>
    <x v="13"/>
    <x v="13"/>
    <x v="12"/>
    <x v="3"/>
    <x v="2"/>
    <s v="هاي اس "/>
    <n v="2634"/>
    <n v="1"/>
    <x v="20"/>
    <n v="79.02"/>
    <n v="2554.98"/>
    <m/>
    <m/>
    <m/>
    <n v="2150"/>
    <m/>
    <n v="484"/>
    <n v="404.98"/>
  </r>
  <r>
    <n v="17"/>
    <x v="5"/>
    <n v="2026"/>
    <s v="مصطفي شكيويالجلاتمةلوجستيكااكتوبر كوستر "/>
    <x v="14"/>
    <x v="14"/>
    <x v="13"/>
    <x v="3"/>
    <x v="2"/>
    <s v="كوستر "/>
    <n v="3220"/>
    <n v="1"/>
    <x v="58"/>
    <n v="96.6"/>
    <n v="3123.4"/>
    <m/>
    <m/>
    <m/>
    <n v="2750"/>
    <m/>
    <n v="470"/>
    <n v="373.4"/>
  </r>
  <r>
    <n v="17"/>
    <x v="5"/>
    <n v="2026"/>
    <s v="وديع 3الفيوم سنهورلوجستيكااكتوبر هاي اس "/>
    <x v="64"/>
    <x v="65"/>
    <x v="44"/>
    <x v="3"/>
    <x v="2"/>
    <s v="هاي اس "/>
    <n v="3000"/>
    <n v="1"/>
    <x v="42"/>
    <n v="90"/>
    <n v="2910"/>
    <m/>
    <m/>
    <m/>
    <n v="2250"/>
    <m/>
    <n v="750"/>
    <n v="660"/>
  </r>
  <r>
    <n v="17"/>
    <x v="5"/>
    <n v="2026"/>
    <s v="محمودالعياطلوجستيكااكتوبر هاي اس "/>
    <x v="65"/>
    <x v="66"/>
    <x v="45"/>
    <x v="3"/>
    <x v="2"/>
    <s v="هاي اس "/>
    <n v="4000"/>
    <n v="1"/>
    <x v="13"/>
    <n v="120"/>
    <n v="3880"/>
    <m/>
    <m/>
    <m/>
    <n v="2500"/>
    <m/>
    <n v="1500"/>
    <n v="1380"/>
  </r>
  <r>
    <n v="17"/>
    <x v="5"/>
    <n v="2026"/>
    <s v="احمد عويس المعادي لوجستيكاابورواش هاي اس "/>
    <x v="18"/>
    <x v="18"/>
    <x v="17"/>
    <x v="3"/>
    <x v="3"/>
    <s v="هاي اس "/>
    <n v="2049"/>
    <n v="1"/>
    <x v="59"/>
    <n v="61.47"/>
    <n v="1987.53"/>
    <m/>
    <m/>
    <m/>
    <n v="1650"/>
    <m/>
    <n v="399"/>
    <n v="337.53"/>
  </r>
  <r>
    <n v="17"/>
    <x v="5"/>
    <n v="2026"/>
    <s v="محمد جمال القناطر لوجستيكاابورواش سوزوكي"/>
    <x v="20"/>
    <x v="20"/>
    <x v="18"/>
    <x v="3"/>
    <x v="3"/>
    <s v="سوزوكي"/>
    <n v="1536"/>
    <n v="1"/>
    <x v="45"/>
    <n v="46.08"/>
    <n v="1489.92"/>
    <m/>
    <m/>
    <m/>
    <n v="1000"/>
    <m/>
    <n v="536"/>
    <n v="489.92"/>
  </r>
  <r>
    <n v="17"/>
    <x v="5"/>
    <n v="2026"/>
    <s v="محمد عزمي حدائق اكتوبر لوجستيكااكتوبر هاي اس "/>
    <x v="12"/>
    <x v="12"/>
    <x v="11"/>
    <x v="3"/>
    <x v="2"/>
    <s v="هاي اس "/>
    <n v="1903"/>
    <n v="1"/>
    <x v="57"/>
    <n v="57.089999999999996"/>
    <n v="1845.91"/>
    <m/>
    <m/>
    <m/>
    <n v="1600"/>
    <m/>
    <n v="303"/>
    <n v="245.91"/>
  </r>
  <r>
    <n v="17"/>
    <x v="5"/>
    <n v="2026"/>
    <s v="سعيد كمال م.نصر لوجستيكااكتوبر هاي اس "/>
    <x v="15"/>
    <x v="15"/>
    <x v="14"/>
    <x v="3"/>
    <x v="2"/>
    <s v="هاي اس "/>
    <n v="3367"/>
    <n v="1"/>
    <x v="52"/>
    <n v="101.00999999999999"/>
    <n v="3265.99"/>
    <m/>
    <m/>
    <m/>
    <n v="2600"/>
    <m/>
    <n v="767"/>
    <n v="665.99"/>
  </r>
  <r>
    <n v="17"/>
    <x v="5"/>
    <n v="2026"/>
    <s v="عماد النجار1المرج 2ورديةسعوديالمخاذناتوبيس 28"/>
    <x v="22"/>
    <x v="22"/>
    <x v="19"/>
    <x v="4"/>
    <x v="4"/>
    <s v="اتوبيس 28"/>
    <n v="4119"/>
    <n v="1"/>
    <x v="38"/>
    <n v="123.57"/>
    <n v="3995.43"/>
    <m/>
    <m/>
    <m/>
    <n v="4800"/>
    <m/>
    <n v="-681"/>
    <n v="-804.56999999999994"/>
  </r>
  <r>
    <n v="17"/>
    <x v="5"/>
    <n v="2026"/>
    <s v="عماد النجار2المؤسسة 2ورديةسعوديالمخاذناتوبيس 28"/>
    <x v="23"/>
    <x v="23"/>
    <x v="20"/>
    <x v="4"/>
    <x v="4"/>
    <s v="اتوبيس 28"/>
    <n v="3884"/>
    <n v="1"/>
    <x v="39"/>
    <n v="116.52"/>
    <n v="3767.48"/>
    <m/>
    <m/>
    <m/>
    <n v="4500"/>
    <m/>
    <n v="-616"/>
    <n v="-732.52"/>
  </r>
  <r>
    <n v="17"/>
    <x v="5"/>
    <n v="2026"/>
    <s v="طه1الدائري 1ورديةسعوديالمخاذناتوبيس 28"/>
    <x v="61"/>
    <x v="62"/>
    <x v="21"/>
    <x v="4"/>
    <x v="4"/>
    <s v="اتوبيس 28"/>
    <n v="2448"/>
    <n v="1"/>
    <x v="58"/>
    <n v="73.44"/>
    <n v="2374.56"/>
    <m/>
    <m/>
    <m/>
    <n v="2750"/>
    <m/>
    <n v="-302"/>
    <n v="-375.44"/>
  </r>
  <r>
    <n v="17"/>
    <x v="5"/>
    <n v="2026"/>
    <s v="عبد الرحمن1الهرم سعوديدريماتوبيس 28"/>
    <x v="25"/>
    <x v="25"/>
    <x v="22"/>
    <x v="4"/>
    <x v="5"/>
    <s v="اتوبيس 28"/>
    <n v="994"/>
    <n v="1"/>
    <x v="40"/>
    <n v="29.82"/>
    <n v="964.18"/>
    <m/>
    <m/>
    <m/>
    <n v="850"/>
    <m/>
    <n v="144"/>
    <n v="114.18"/>
  </r>
  <r>
    <n v="17"/>
    <x v="5"/>
    <n v="2026"/>
    <s v="عبد الرحمن2المؤسسةسعوديدريماتوبيس 28"/>
    <x v="26"/>
    <x v="26"/>
    <x v="23"/>
    <x v="4"/>
    <x v="5"/>
    <s v="اتوبيس 28"/>
    <n v="994"/>
    <n v="1"/>
    <x v="40"/>
    <n v="29.82"/>
    <n v="964.18"/>
    <m/>
    <m/>
    <m/>
    <n v="850"/>
    <m/>
    <n v="144"/>
    <n v="114.18"/>
  </r>
  <r>
    <n v="17"/>
    <x v="5"/>
    <n v="2026"/>
    <s v="فرج 1حلوانسعوديهايد باركاتوبيس 28"/>
    <x v="27"/>
    <x v="27"/>
    <x v="24"/>
    <x v="4"/>
    <x v="6"/>
    <s v="اتوبيس 28"/>
    <n v="4634"/>
    <n v="1"/>
    <x v="7"/>
    <n v="139.01999999999998"/>
    <n v="4494.9799999999996"/>
    <m/>
    <m/>
    <m/>
    <n v="3750"/>
    <m/>
    <n v="884"/>
    <n v="744.98"/>
  </r>
  <r>
    <n v="17"/>
    <x v="5"/>
    <n v="2026"/>
    <s v="فرج 6حلوان مبيتسعوديهايد باركاتوبيس 28"/>
    <x v="49"/>
    <x v="50"/>
    <x v="41"/>
    <x v="4"/>
    <x v="6"/>
    <s v="اتوبيس 28"/>
    <n v="1482"/>
    <n v="1"/>
    <x v="21"/>
    <n v="44.46"/>
    <n v="1437.54"/>
    <m/>
    <m/>
    <m/>
    <n v="750"/>
    <m/>
    <n v="732"/>
    <n v="687.54"/>
  </r>
  <r>
    <n v="17"/>
    <x v="5"/>
    <n v="2026"/>
    <s v="ممدوح كيلاني 3القومية سعوديهايد باركميكروباص صيني"/>
    <x v="28"/>
    <x v="28"/>
    <x v="25"/>
    <x v="4"/>
    <x v="6"/>
    <s v="ميكروباص صيني"/>
    <n v="2965"/>
    <n v="1"/>
    <x v="13"/>
    <n v="88.95"/>
    <n v="2876.05"/>
    <m/>
    <m/>
    <m/>
    <n v="2500"/>
    <m/>
    <n v="465"/>
    <n v="376.05"/>
  </r>
  <r>
    <n v="17"/>
    <x v="5"/>
    <n v="2026"/>
    <s v="محمد جمال طوسونالمنيبسعوديهايد باركاتوبيس 28"/>
    <x v="47"/>
    <x v="47"/>
    <x v="39"/>
    <x v="4"/>
    <x v="6"/>
    <s v="اتوبيس 28"/>
    <n v="4634"/>
    <n v="1"/>
    <x v="29"/>
    <n v="139.01999999999998"/>
    <n v="4494.9799999999996"/>
    <m/>
    <m/>
    <m/>
    <n v="3800"/>
    <m/>
    <n v="834"/>
    <n v="694.98"/>
  </r>
  <r>
    <n v="17"/>
    <x v="5"/>
    <n v="2026"/>
    <s v="مصطفي رشدي1المنيب 2 ورديةسعوديميفيداميكروباص صيني"/>
    <x v="29"/>
    <x v="29"/>
    <x v="26"/>
    <x v="4"/>
    <x v="7"/>
    <s v="ميكروباص صيني"/>
    <n v="2965"/>
    <n v="1"/>
    <x v="20"/>
    <n v="88.95"/>
    <n v="2876.05"/>
    <m/>
    <m/>
    <m/>
    <n v="2150"/>
    <m/>
    <n v="815"/>
    <n v="726.05"/>
  </r>
  <r>
    <n v="17"/>
    <x v="5"/>
    <n v="2026"/>
    <s v="فرج 2حلوان 2 ورديةسعوديميفيداميكروباص صيني"/>
    <x v="31"/>
    <x v="31"/>
    <x v="28"/>
    <x v="4"/>
    <x v="7"/>
    <s v="ميكروباص صيني"/>
    <n v="2965"/>
    <n v="1"/>
    <x v="42"/>
    <n v="88.95"/>
    <n v="2876.05"/>
    <m/>
    <m/>
    <m/>
    <n v="2250"/>
    <m/>
    <n v="715"/>
    <n v="626.04999999999995"/>
  </r>
  <r>
    <n v="17"/>
    <x v="5"/>
    <n v="2026"/>
    <s v="فرج 3حلوان 2 ورديةسعوديالقطاميةاتوبيس 28"/>
    <x v="32"/>
    <x v="32"/>
    <x v="28"/>
    <x v="4"/>
    <x v="8"/>
    <s v="اتوبيس 28"/>
    <n v="3415"/>
    <n v="1"/>
    <x v="6"/>
    <n v="102.45"/>
    <n v="3312.55"/>
    <m/>
    <m/>
    <m/>
    <n v="3400"/>
    <m/>
    <n v="15"/>
    <n v="-87.45"/>
  </r>
  <r>
    <n v="17"/>
    <x v="5"/>
    <n v="2026"/>
    <s v="فرج 4مايو ورديةسعوديالقطاميةميكروباص"/>
    <x v="33"/>
    <x v="33"/>
    <x v="29"/>
    <x v="4"/>
    <x v="8"/>
    <s v="ميكروباص"/>
    <n v="1222"/>
    <n v="1"/>
    <x v="43"/>
    <n v="36.659999999999997"/>
    <n v="1185.3399999999999"/>
    <m/>
    <m/>
    <m/>
    <n v="1180"/>
    <m/>
    <n v="42"/>
    <n v="5.3400000000000034"/>
  </r>
  <r>
    <n v="17"/>
    <x v="5"/>
    <n v="2026"/>
    <s v="مصطفي رشدي3المنيب5شفتسعوديالقطاميةاتوبيس 28"/>
    <x v="34"/>
    <x v="34"/>
    <x v="30"/>
    <x v="4"/>
    <x v="8"/>
    <s v="اتوبيس 28"/>
    <n v="2649"/>
    <n v="1"/>
    <x v="44"/>
    <n v="79.47"/>
    <n v="2569.5300000000002"/>
    <m/>
    <m/>
    <m/>
    <n v="2060"/>
    <m/>
    <n v="589"/>
    <n v="509.53"/>
  </r>
  <r>
    <n v="17"/>
    <x v="5"/>
    <n v="2026"/>
    <s v="مصطفي رشدي4المنيب Wصباحيةسعوديالقطاميةاتوبيس 28"/>
    <x v="35"/>
    <x v="35"/>
    <x v="31"/>
    <x v="4"/>
    <x v="8"/>
    <s v="اتوبيس 28"/>
    <n v="1059"/>
    <n v="1"/>
    <x v="45"/>
    <n v="31.77"/>
    <n v="1027.23"/>
    <m/>
    <m/>
    <m/>
    <n v="1000"/>
    <m/>
    <n v="59"/>
    <n v="27.23"/>
  </r>
  <r>
    <n v="17"/>
    <x v="5"/>
    <n v="2026"/>
    <s v="مصطفي رشدي5صقر 2 ورديةسعوديالقطاميةاتوبيس 28"/>
    <x v="36"/>
    <x v="36"/>
    <x v="32"/>
    <x v="4"/>
    <x v="8"/>
    <s v="اتوبيس 28"/>
    <n v="2120"/>
    <n v="1"/>
    <x v="46"/>
    <n v="63.599999999999994"/>
    <n v="2056.4"/>
    <m/>
    <m/>
    <m/>
    <n v="1780"/>
    <m/>
    <n v="340"/>
    <n v="276.39999999999998"/>
  </r>
  <r>
    <n v="17"/>
    <x v="5"/>
    <n v="2026"/>
    <s v="مصطفي رشدي6المنيب 2 ورديةسعوديالقطاميةاتوبيس 28"/>
    <x v="50"/>
    <x v="51"/>
    <x v="26"/>
    <x v="4"/>
    <x v="8"/>
    <s v="اتوبيس 28"/>
    <n v="3944"/>
    <n v="1"/>
    <x v="5"/>
    <n v="118.32"/>
    <n v="3825.68"/>
    <m/>
    <m/>
    <m/>
    <n v="3600"/>
    <m/>
    <n v="344"/>
    <n v="225.68"/>
  </r>
  <r>
    <n v="17"/>
    <x v="5"/>
    <n v="2026"/>
    <s v="كرم ترك 1قليوب 2 ورديةسعوديالقطاميةاتوبيس 28"/>
    <x v="37"/>
    <x v="37"/>
    <x v="33"/>
    <x v="4"/>
    <x v="8"/>
    <s v="اتوبيس 28"/>
    <n v="3959"/>
    <n v="1"/>
    <x v="47"/>
    <n v="118.77"/>
    <n v="3840.23"/>
    <m/>
    <m/>
    <m/>
    <n v="4200"/>
    <m/>
    <n v="-241"/>
    <n v="-359.77"/>
  </r>
  <r>
    <n v="17"/>
    <x v="5"/>
    <n v="2026"/>
    <s v="كرم ترك 2قليوب 2 ورديةسعوديمدينتي اتوبيس 28"/>
    <x v="39"/>
    <x v="39"/>
    <x v="33"/>
    <x v="4"/>
    <x v="9"/>
    <s v="اتوبيس 28"/>
    <n v="4634"/>
    <n v="1"/>
    <x v="49"/>
    <n v="139.01999999999998"/>
    <n v="4494.9799999999996"/>
    <m/>
    <m/>
    <m/>
    <n v="4150"/>
    <m/>
    <n v="484"/>
    <n v="344.98"/>
  </r>
  <r>
    <n v="17"/>
    <x v="5"/>
    <n v="2026"/>
    <s v="كرم ترك 3قليوب 1 ورديةسعوديمدينتي اتوبيس 28"/>
    <x v="40"/>
    <x v="40"/>
    <x v="4"/>
    <x v="4"/>
    <x v="9"/>
    <s v="اتوبيس 28"/>
    <n v="4634"/>
    <n v="1"/>
    <x v="50"/>
    <n v="139.01999999999998"/>
    <n v="4494.9799999999996"/>
    <m/>
    <m/>
    <m/>
    <n v="4000"/>
    <m/>
    <n v="634"/>
    <n v="494.98"/>
  </r>
  <r>
    <n v="17"/>
    <x v="5"/>
    <n v="2026"/>
    <s v="كرم ترك 4عدلي منصور شفتسعوديمدينتي اتوبيس 28"/>
    <x v="41"/>
    <x v="41"/>
    <x v="34"/>
    <x v="4"/>
    <x v="9"/>
    <s v="اتوبيس 28"/>
    <n v="741"/>
    <n v="1"/>
    <x v="33"/>
    <n v="22.23"/>
    <n v="718.77"/>
    <m/>
    <m/>
    <m/>
    <n v="500"/>
    <m/>
    <n v="241"/>
    <n v="218.77"/>
  </r>
  <r>
    <n v="17"/>
    <x v="5"/>
    <n v="2026"/>
    <s v="عماد النجار 4قليوب بيتوينسعوديمدينتي اتوبيس 28"/>
    <x v="42"/>
    <x v="42"/>
    <x v="35"/>
    <x v="4"/>
    <x v="9"/>
    <s v="اتوبيس 28"/>
    <n v="1482"/>
    <n v="1"/>
    <x v="16"/>
    <n v="44.46"/>
    <n v="1437.54"/>
    <m/>
    <m/>
    <m/>
    <n v="1400"/>
    <m/>
    <n v="82"/>
    <n v="37.54"/>
  </r>
  <r>
    <n v="17"/>
    <x v="5"/>
    <n v="2026"/>
    <s v="ممدوح كيلاني6المنيب 1 وردية سعوديمدينتي ميكروباص صيني"/>
    <x v="43"/>
    <x v="43"/>
    <x v="36"/>
    <x v="4"/>
    <x v="9"/>
    <s v="ميكروباص صيني"/>
    <n v="1482"/>
    <n v="1"/>
    <x v="51"/>
    <n v="44.46"/>
    <n v="1437.54"/>
    <m/>
    <m/>
    <m/>
    <n v="1350"/>
    <m/>
    <n v="132"/>
    <n v="87.539999999999992"/>
  </r>
  <r>
    <n v="17"/>
    <x v="5"/>
    <n v="2026"/>
    <s v="ممدوح كيلاني4المنيب 2 وردية سعوديمدينتي ميكروباص صيني"/>
    <x v="44"/>
    <x v="44"/>
    <x v="37"/>
    <x v="4"/>
    <x v="9"/>
    <s v="ميكروباص صيني"/>
    <n v="2965"/>
    <n v="1"/>
    <x v="52"/>
    <n v="88.95"/>
    <n v="2876.05"/>
    <m/>
    <m/>
    <m/>
    <n v="2600"/>
    <m/>
    <n v="365"/>
    <n v="276.05"/>
  </r>
  <r>
    <n v="17"/>
    <x v="5"/>
    <n v="2026"/>
    <s v="فرج 5حلوان 2 ورديةسعوديمدينتي اتوبيس 28"/>
    <x v="45"/>
    <x v="45"/>
    <x v="28"/>
    <x v="4"/>
    <x v="9"/>
    <s v="اتوبيس 28"/>
    <n v="4634"/>
    <n v="1"/>
    <x v="19"/>
    <n v="139.01999999999998"/>
    <n v="4494.9799999999996"/>
    <m/>
    <m/>
    <m/>
    <n v="4100"/>
    <m/>
    <n v="534"/>
    <n v="394.98"/>
  </r>
  <r>
    <n v="17"/>
    <x v="5"/>
    <n v="2026"/>
    <s v="سيد الحاويالحلميةسعوديمدينتي اتوبيس 28"/>
    <x v="46"/>
    <x v="46"/>
    <x v="38"/>
    <x v="4"/>
    <x v="9"/>
    <s v="اتوبيس 28"/>
    <n v="4634"/>
    <n v="1"/>
    <x v="7"/>
    <n v="139.01999999999998"/>
    <n v="4494.9799999999996"/>
    <m/>
    <m/>
    <m/>
    <n v="3750"/>
    <m/>
    <n v="884"/>
    <n v="744.98"/>
  </r>
  <r>
    <n v="17"/>
    <x v="5"/>
    <n v="2026"/>
    <s v="سيد الحاوي 2عدلي منصور سعوديمدينتي اتوبيس 28"/>
    <x v="51"/>
    <x v="52"/>
    <x v="42"/>
    <x v="4"/>
    <x v="9"/>
    <s v="اتوبيس 28"/>
    <n v="741"/>
    <n v="1"/>
    <x v="53"/>
    <n v="22.23"/>
    <n v="718.77"/>
    <m/>
    <m/>
    <m/>
    <n v="550"/>
    <m/>
    <n v="191"/>
    <n v="168.77"/>
  </r>
  <r>
    <n v="17"/>
    <x v="5"/>
    <n v="2026"/>
    <e v="#N/A"/>
    <x v="48"/>
    <x v="49"/>
    <x v="40"/>
    <x v="5"/>
    <x v="10"/>
    <n v="0"/>
    <n v="0"/>
    <m/>
    <x v="37"/>
    <n v="0"/>
    <n v="0"/>
    <m/>
    <m/>
    <m/>
    <n v="0"/>
    <m/>
    <n v="0"/>
    <n v="0"/>
  </r>
  <r>
    <n v="17"/>
    <x v="5"/>
    <n v="2026"/>
    <e v="#N/A"/>
    <x v="48"/>
    <x v="49"/>
    <x v="40"/>
    <x v="5"/>
    <x v="10"/>
    <n v="0"/>
    <n v="0"/>
    <m/>
    <x v="37"/>
    <n v="0"/>
    <n v="0"/>
    <m/>
    <m/>
    <m/>
    <n v="0"/>
    <m/>
    <n v="0"/>
    <n v="0"/>
  </r>
  <r>
    <m/>
    <x v="1"/>
    <m/>
    <e v="#N/A"/>
    <x v="48"/>
    <x v="49"/>
    <x v="40"/>
    <x v="5"/>
    <x v="10"/>
    <n v="0"/>
    <n v="0"/>
    <m/>
    <x v="37"/>
    <n v="0"/>
    <n v="0"/>
    <m/>
    <m/>
    <m/>
    <n v="0"/>
    <m/>
    <n v="0"/>
    <n v="0"/>
  </r>
  <r>
    <n v="18"/>
    <x v="5"/>
    <n v="2026"/>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r>
    <m/>
    <x v="1"/>
    <m/>
    <e v="#N/A"/>
    <x v="48"/>
    <x v="49"/>
    <x v="40"/>
    <x v="5"/>
    <x v="10"/>
    <n v="0"/>
    <n v="0"/>
    <m/>
    <x v="37"/>
    <n v="0"/>
    <n v="0"/>
    <m/>
    <m/>
    <m/>
    <n v="0"/>
    <m/>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28"/>
    <n v="2"/>
    <n v="2026"/>
    <x v="0"/>
    <n v="1000"/>
    <s v="مصطفي قليوب"/>
    <s v="قليوب "/>
    <s v="FIRST START"/>
    <s v="م.نصر "/>
    <s v="ميكروباص صيني"/>
    <n v="1250"/>
    <n v="24"/>
    <n v="1100"/>
    <n v="900"/>
    <n v="29100"/>
    <n v="0"/>
    <n v="0"/>
    <n v="0"/>
    <n v="26400"/>
    <x v="0"/>
    <n v="3600"/>
    <n v="2700"/>
    <s v="2822026"/>
    <x v="0"/>
  </r>
  <r>
    <n v="28"/>
    <n v="2"/>
    <n v="2026"/>
    <x v="1"/>
    <n v="1001"/>
    <s v="سعيد الصباغ "/>
    <s v="داخلي "/>
    <s v="FIRST START"/>
    <s v="التجمع "/>
    <s v="سوزوكي"/>
    <n v="30000"/>
    <n v="1"/>
    <n v="25000"/>
    <n v="900"/>
    <n v="29100"/>
    <n v="0"/>
    <n v="0"/>
    <n v="0"/>
    <n v="25000"/>
    <x v="0"/>
    <n v="5000"/>
    <n v="4100"/>
    <s v="2822026"/>
    <x v="0"/>
  </r>
  <r>
    <n v="28"/>
    <n v="2"/>
    <n v="2026"/>
    <x v="2"/>
    <n v="2000"/>
    <s v="عمرو برعي "/>
    <s v="الجراج"/>
    <s v="FLITCH AND GRAIN"/>
    <s v="التجمع "/>
    <s v="ميكروباص صيني"/>
    <n v="1150"/>
    <n v="23"/>
    <n v="950"/>
    <n v="793.5"/>
    <n v="25656.5"/>
    <n v="0"/>
    <n v="0"/>
    <n v="0"/>
    <n v="21850"/>
    <x v="0"/>
    <n v="4600"/>
    <n v="3806.5"/>
    <s v="2822026"/>
    <x v="0"/>
  </r>
  <r>
    <n v="28"/>
    <n v="2"/>
    <n v="2026"/>
    <x v="3"/>
    <n v="3000"/>
    <s v="مصطفي الف مسكن"/>
    <s v="الف مسكن 3 وردية"/>
    <s v="نجمة هليوبوليس"/>
    <s v="التجمع "/>
    <s v="اتوبيس 28"/>
    <n v="4016"/>
    <n v="28"/>
    <n v="3500"/>
    <n v="3373.4399999999996"/>
    <n v="109074.56"/>
    <n v="0"/>
    <n v="0"/>
    <n v="0"/>
    <n v="98000"/>
    <x v="0"/>
    <n v="14448"/>
    <n v="11074.560000000001"/>
    <s v="2822026"/>
    <x v="0"/>
  </r>
  <r>
    <n v="28"/>
    <n v="2"/>
    <n v="2026"/>
    <x v="4"/>
    <n v="3001"/>
    <s v="محمد عبد المنعم "/>
    <s v="قليوب 1 وردية"/>
    <s v="نجمة هليوبوليس"/>
    <s v="التجمع "/>
    <s v="اتوبيس 28"/>
    <n v="1786"/>
    <n v="28"/>
    <n v="1800"/>
    <n v="1500.24"/>
    <n v="48507.76"/>
    <n v="0"/>
    <n v="0"/>
    <n v="0"/>
    <n v="50400"/>
    <x v="0"/>
    <n v="-392"/>
    <n v="-1892.24"/>
    <s v="2822026"/>
    <x v="0"/>
  </r>
  <r>
    <n v="28"/>
    <n v="2"/>
    <n v="2026"/>
    <x v="5"/>
    <n v="3002"/>
    <s v="ممدوح كيلاني1"/>
    <s v="قليوب 3 وردية "/>
    <s v="نجمة هليوبوليس"/>
    <s v="التجمع "/>
    <s v="اتوبيس 28"/>
    <n v="4016"/>
    <n v="28"/>
    <n v="3600"/>
    <n v="3373.4399999999996"/>
    <n v="109074.56"/>
    <n v="0"/>
    <n v="0"/>
    <n v="0"/>
    <n v="100800"/>
    <x v="0"/>
    <n v="11648"/>
    <n v="8274.5600000000013"/>
    <s v="2822026"/>
    <x v="0"/>
  </r>
  <r>
    <n v="28"/>
    <n v="2"/>
    <n v="2026"/>
    <x v="6"/>
    <n v="3003"/>
    <s v="ممدوح كيلاني2"/>
    <s v="المنيب 3وردية "/>
    <s v="نجمة هليوبوليس"/>
    <s v="التجمع "/>
    <s v="اتوبيس 28"/>
    <n v="4016"/>
    <n v="28"/>
    <n v="3400"/>
    <n v="3373.4399999999996"/>
    <n v="109074.56"/>
    <n v="0"/>
    <n v="0"/>
    <n v="0"/>
    <n v="95200"/>
    <x v="0"/>
    <n v="17248"/>
    <n v="13874.560000000001"/>
    <s v="2822026"/>
    <x v="0"/>
  </r>
  <r>
    <n v="28"/>
    <n v="2"/>
    <n v="2026"/>
    <x v="7"/>
    <n v="4000"/>
    <s v="رجب سلامة 1"/>
    <s v="المرج "/>
    <s v="لوجستيكا"/>
    <s v="اكتوبر "/>
    <s v="هاي اس "/>
    <n v="1996"/>
    <n v="24"/>
    <n v="1800"/>
    <n v="1437.12"/>
    <n v="46466.879999999997"/>
    <n v="0"/>
    <n v="0"/>
    <n v="0"/>
    <n v="43200"/>
    <x v="0"/>
    <n v="4704"/>
    <n v="3266.88"/>
    <s v="2822026"/>
    <x v="0"/>
  </r>
  <r>
    <n v="28"/>
    <n v="2"/>
    <n v="2026"/>
    <x v="8"/>
    <n v="4001"/>
    <s v="احمد السيد"/>
    <s v="المنيب 3وردية "/>
    <s v="لوجستيكا"/>
    <s v="اكتوبر "/>
    <s v="هاي اس "/>
    <n v="4392"/>
    <n v="24"/>
    <n v="3750"/>
    <n v="3162.24"/>
    <n v="102245.75999999999"/>
    <n v="0"/>
    <n v="0"/>
    <n v="0"/>
    <n v="90000"/>
    <x v="0"/>
    <n v="15408"/>
    <n v="12245.76"/>
    <s v="2822026"/>
    <x v="0"/>
  </r>
  <r>
    <n v="28"/>
    <n v="2"/>
    <n v="2026"/>
    <x v="9"/>
    <n v="4002"/>
    <s v="حسام سعيد1"/>
    <s v="القناطر 3 وردية"/>
    <s v="لوجستيكا"/>
    <s v="اكتوبر "/>
    <s v="هاي اس "/>
    <n v="3992"/>
    <n v="24"/>
    <n v="3100"/>
    <n v="2874.24"/>
    <n v="92933.759999999995"/>
    <n v="0"/>
    <n v="0"/>
    <n v="0"/>
    <n v="74400"/>
    <x v="0"/>
    <n v="21408"/>
    <n v="18533.760000000002"/>
    <s v="2822026"/>
    <x v="0"/>
  </r>
  <r>
    <n v="28"/>
    <n v="2"/>
    <n v="2026"/>
    <x v="10"/>
    <n v="4003"/>
    <s v="حسام سعيد 2"/>
    <s v="نكلا انصراف"/>
    <s v="لوجستيكا"/>
    <s v="اكتوبر "/>
    <s v="هاي اس "/>
    <n v="931.5"/>
    <n v="24"/>
    <n v="800"/>
    <n v="670.68000000000006"/>
    <n v="21685.32"/>
    <n v="0"/>
    <n v="0"/>
    <n v="0"/>
    <n v="19200"/>
    <x v="0"/>
    <n v="3156"/>
    <n v="2485.3199999999997"/>
    <s v="2822026"/>
    <x v="0"/>
  </r>
  <r>
    <n v="28"/>
    <n v="2"/>
    <n v="2026"/>
    <x v="11"/>
    <n v="4004"/>
    <s v="رجب سلامة 2 "/>
    <s v="نكلا حضور"/>
    <s v="لوجستيكا"/>
    <s v="اكتوبر "/>
    <s v="هاي اس "/>
    <n v="931.5"/>
    <n v="24"/>
    <n v="875"/>
    <n v="670.68000000000006"/>
    <n v="21685.32"/>
    <n v="0"/>
    <n v="0"/>
    <n v="0"/>
    <n v="21000"/>
    <x v="0"/>
    <n v="1356"/>
    <n v="685.31999999999994"/>
    <s v="2822026"/>
    <x v="0"/>
  </r>
  <r>
    <n v="28"/>
    <n v="2"/>
    <n v="2026"/>
    <x v="12"/>
    <n v="4005"/>
    <s v="محمد عزمي "/>
    <s v="حدائق اكتوبر "/>
    <s v="لوجستيكا"/>
    <s v="اكتوبر "/>
    <s v="هاي اس "/>
    <n v="1730"/>
    <n v="20"/>
    <n v="1450"/>
    <n v="1038"/>
    <n v="33562"/>
    <n v="0"/>
    <n v="0"/>
    <n v="0"/>
    <n v="29000"/>
    <x v="0"/>
    <n v="5600"/>
    <n v="4562"/>
    <s v="2822026"/>
    <x v="0"/>
  </r>
  <r>
    <n v="28"/>
    <n v="2"/>
    <n v="2026"/>
    <x v="13"/>
    <n v="4006"/>
    <s v="محمد رضا "/>
    <s v="المنوفية "/>
    <s v="لوجستيكا"/>
    <s v="اكتوبر "/>
    <s v="هاي اس "/>
    <n v="2395"/>
    <n v="24"/>
    <n v="1950"/>
    <n v="1724.3999999999999"/>
    <n v="55755.6"/>
    <n v="0"/>
    <n v="0"/>
    <n v="0"/>
    <n v="46800"/>
    <x v="0"/>
    <n v="10680"/>
    <n v="8955.6"/>
    <s v="2822026"/>
    <x v="0"/>
  </r>
  <r>
    <n v="28"/>
    <n v="2"/>
    <n v="2026"/>
    <x v="14"/>
    <n v="4007"/>
    <s v="مصطفي شكيوي"/>
    <s v="الجلاتمة"/>
    <s v="لوجستيكا"/>
    <s v="اكتوبر "/>
    <s v="كوستر "/>
    <n v="2928"/>
    <n v="24"/>
    <n v="2500"/>
    <n v="2108.16"/>
    <n v="68163.839999999997"/>
    <n v="0"/>
    <n v="0"/>
    <n v="0"/>
    <n v="60000"/>
    <x v="0"/>
    <n v="10272"/>
    <n v="8163.84"/>
    <s v="2822026"/>
    <x v="0"/>
  </r>
  <r>
    <n v="28"/>
    <n v="2"/>
    <n v="2026"/>
    <x v="15"/>
    <n v="4008"/>
    <s v="سعيد كمال "/>
    <s v="م.نصر "/>
    <s v="لوجستيكا"/>
    <s v="اكتوبر "/>
    <s v="هاي اس "/>
    <n v="3061"/>
    <n v="20"/>
    <n v="2300"/>
    <n v="1836.6"/>
    <n v="59383.4"/>
    <n v="0"/>
    <n v="0"/>
    <n v="0"/>
    <n v="46000"/>
    <x v="0"/>
    <n v="15220"/>
    <n v="13383.4"/>
    <s v="2822026"/>
    <x v="0"/>
  </r>
  <r>
    <n v="28"/>
    <n v="2"/>
    <n v="2026"/>
    <x v="16"/>
    <n v="4009"/>
    <s v="وديع 1"/>
    <s v="الفيوم 1"/>
    <s v="لوجستيكا"/>
    <s v="اكتوبر "/>
    <s v="هاي اس "/>
    <n v="2420"/>
    <n v="24"/>
    <n v="2050"/>
    <n v="1742.3999999999999"/>
    <n v="56337.599999999999"/>
    <n v="0"/>
    <n v="0"/>
    <n v="0"/>
    <n v="49200"/>
    <x v="0"/>
    <n v="8880"/>
    <n v="7137.6"/>
    <s v="2822026"/>
    <x v="0"/>
  </r>
  <r>
    <n v="28"/>
    <n v="2"/>
    <n v="2026"/>
    <x v="17"/>
    <n v="4010"/>
    <s v="وديع 2"/>
    <s v="الفيوم 2"/>
    <s v="لوجستيكا"/>
    <s v="اكتوبر "/>
    <s v="هاي اس "/>
    <n v="2420"/>
    <n v="24"/>
    <n v="2050"/>
    <n v="1742.3999999999999"/>
    <n v="56337.599999999999"/>
    <n v="0"/>
    <n v="0"/>
    <n v="0"/>
    <n v="49200"/>
    <x v="0"/>
    <n v="8880"/>
    <n v="7137.6"/>
    <s v="2822026"/>
    <x v="0"/>
  </r>
  <r>
    <n v="28"/>
    <n v="2"/>
    <n v="2026"/>
    <x v="18"/>
    <n v="4011"/>
    <s v="احمد عويس "/>
    <s v="المعادي "/>
    <s v="لوجستيكا"/>
    <s v="ابورواش "/>
    <s v="هاي اس "/>
    <n v="1863"/>
    <n v="24"/>
    <n v="1400"/>
    <n v="1341.3600000000001"/>
    <n v="43370.64"/>
    <n v="0"/>
    <n v="0"/>
    <n v="0"/>
    <n v="33600"/>
    <x v="0"/>
    <n v="11112"/>
    <n v="9770.64"/>
    <s v="2822026"/>
    <x v="0"/>
  </r>
  <r>
    <n v="28"/>
    <n v="2"/>
    <n v="2026"/>
    <x v="19"/>
    <n v="4012"/>
    <s v="احمد عويس اضافي"/>
    <s v="المعادي "/>
    <s v="لوجستيكا"/>
    <s v="ابورواش "/>
    <s v="إضافي"/>
    <n v="1863"/>
    <n v="11"/>
    <n v="1500"/>
    <n v="614.79"/>
    <n v="19878.21"/>
    <n v="0"/>
    <n v="0"/>
    <n v="0"/>
    <n v="16500"/>
    <x v="0"/>
    <n v="3993"/>
    <n v="3378.21"/>
    <s v="2822026"/>
    <x v="0"/>
  </r>
  <r>
    <n v="28"/>
    <n v="2"/>
    <n v="2026"/>
    <x v="20"/>
    <n v="4013"/>
    <s v="محمد جمال "/>
    <s v="القناطر "/>
    <s v="لوجستيكا"/>
    <s v="ابورواش "/>
    <s v="سوزوكي"/>
    <n v="1397"/>
    <n v="24"/>
    <n v="900"/>
    <n v="1005.8399999999999"/>
    <n v="32522.16"/>
    <n v="0"/>
    <n v="0"/>
    <n v="0"/>
    <n v="21600"/>
    <x v="0"/>
    <n v="11928"/>
    <n v="10922.16"/>
    <s v="2822026"/>
    <x v="0"/>
  </r>
  <r>
    <n v="28"/>
    <n v="2"/>
    <n v="2026"/>
    <x v="21"/>
    <n v="4014"/>
    <s v="محمد جمال إضافي"/>
    <s v="القناطر "/>
    <s v="لوجستيكا"/>
    <s v="ابورواش "/>
    <s v="إضافي"/>
    <n v="1397"/>
    <n v="9"/>
    <n v="900"/>
    <n v="377.18999999999994"/>
    <n v="12195.81"/>
    <n v="0"/>
    <n v="0"/>
    <n v="0"/>
    <n v="8100"/>
    <x v="0"/>
    <n v="4473"/>
    <n v="4095.81"/>
    <s v="2822026"/>
    <x v="0"/>
  </r>
  <r>
    <n v="28"/>
    <n v="2"/>
    <n v="2026"/>
    <x v="22"/>
    <n v="5000"/>
    <s v="عماد النجار1"/>
    <s v="المرج 2وردية"/>
    <s v="سعودي"/>
    <s v="المخاذن"/>
    <s v="اتوبيس 28"/>
    <n v="3745"/>
    <n v="28"/>
    <n v="4100"/>
    <n v="3145.7999999999997"/>
    <n v="101714.2"/>
    <n v="0"/>
    <n v="0"/>
    <n v="0"/>
    <n v="114800"/>
    <x v="0"/>
    <n v="-9940"/>
    <n v="-13085.8"/>
    <s v="2822026"/>
    <x v="0"/>
  </r>
  <r>
    <n v="28"/>
    <n v="2"/>
    <n v="2026"/>
    <x v="23"/>
    <n v="5001"/>
    <s v="عماد النجار2"/>
    <s v="المؤسسة 2وردية"/>
    <s v="سعودي"/>
    <s v="المخاذن"/>
    <s v="اتوبيس 28"/>
    <n v="3745"/>
    <n v="28"/>
    <n v="4100"/>
    <n v="3145.7999999999997"/>
    <n v="101714.2"/>
    <n v="0"/>
    <n v="0"/>
    <n v="0"/>
    <n v="114800"/>
    <x v="0"/>
    <n v="-9940"/>
    <n v="-13085.8"/>
    <s v="2822026"/>
    <x v="0"/>
  </r>
  <r>
    <n v="28"/>
    <n v="2"/>
    <n v="2026"/>
    <x v="24"/>
    <n v="5002"/>
    <s v="عماد النجار 3"/>
    <s v="الدائري 1وردية"/>
    <s v="سعودي"/>
    <s v="المخاذن"/>
    <s v="اتوبيس 28"/>
    <n v="2229"/>
    <n v="69"/>
    <n v="2150"/>
    <n v="4614.0300000000007"/>
    <n v="149186.97"/>
    <n v="0"/>
    <n v="0"/>
    <n v="0"/>
    <n v="148350"/>
    <x v="0"/>
    <n v="5451"/>
    <n v="836.96999999999935"/>
    <s v="2822026"/>
    <x v="0"/>
  </r>
  <r>
    <n v="28"/>
    <n v="2"/>
    <n v="2026"/>
    <x v="25"/>
    <n v="5003"/>
    <s v="عبد الرحمن1"/>
    <s v="الهرم "/>
    <s v="سعودي"/>
    <s v="دريم"/>
    <s v="اتوبيس 28"/>
    <n v="904"/>
    <n v="28"/>
    <n v="750"/>
    <n v="759.3599999999999"/>
    <n v="24552.639999999999"/>
    <n v="0"/>
    <n v="0"/>
    <n v="0"/>
    <n v="21000"/>
    <x v="0"/>
    <n v="4312"/>
    <n v="3552.6400000000003"/>
    <s v="2822026"/>
    <x v="0"/>
  </r>
  <r>
    <n v="28"/>
    <n v="2"/>
    <n v="2026"/>
    <x v="26"/>
    <n v="5004"/>
    <s v="عبد الرحمن2"/>
    <s v="المؤسسة"/>
    <s v="سعودي"/>
    <s v="دريم"/>
    <s v="اتوبيس 28"/>
    <n v="904"/>
    <n v="28"/>
    <n v="750"/>
    <n v="759.3599999999999"/>
    <n v="24552.639999999999"/>
    <n v="0"/>
    <n v="0"/>
    <n v="0"/>
    <n v="21000"/>
    <x v="0"/>
    <n v="4312"/>
    <n v="3552.6400000000003"/>
    <s v="2822026"/>
    <x v="0"/>
  </r>
  <r>
    <n v="28"/>
    <n v="2"/>
    <n v="2026"/>
    <x v="27"/>
    <n v="5005"/>
    <s v="فرج 1"/>
    <s v="حلوان"/>
    <s v="سعودي"/>
    <s v="هايد بارك"/>
    <s v="اتوبيس 28"/>
    <n v="4213"/>
    <n v="28"/>
    <n v="3500"/>
    <n v="3538.92"/>
    <n v="114425.08"/>
    <n v="0"/>
    <n v="0"/>
    <n v="0"/>
    <n v="98000"/>
    <x v="0"/>
    <n v="19964"/>
    <n v="16425.080000000002"/>
    <s v="2822026"/>
    <x v="0"/>
  </r>
  <r>
    <n v="28"/>
    <n v="2"/>
    <n v="2026"/>
    <x v="28"/>
    <n v="5006"/>
    <s v="ممدوح كيلاني 3"/>
    <s v="القومية "/>
    <s v="سعودي"/>
    <s v="هايد بارك"/>
    <s v="ميكروباص صيني"/>
    <n v="2696"/>
    <n v="28"/>
    <n v="2300"/>
    <n v="2264.64"/>
    <n v="73223.360000000001"/>
    <n v="0"/>
    <n v="0"/>
    <n v="0"/>
    <n v="64400"/>
    <x v="0"/>
    <n v="11088"/>
    <n v="8823.36"/>
    <s v="2822026"/>
    <x v="0"/>
  </r>
  <r>
    <n v="28"/>
    <n v="2"/>
    <n v="2026"/>
    <x v="29"/>
    <n v="5007"/>
    <s v="مصطفي رشدي1"/>
    <s v="المنيب 2 وردية"/>
    <s v="سعودي"/>
    <s v="ميفيدا"/>
    <s v="ميكروباص صيني"/>
    <n v="2696"/>
    <n v="19"/>
    <n v="2000"/>
    <n v="1536.7199999999998"/>
    <n v="49687.28"/>
    <n v="0"/>
    <n v="0"/>
    <n v="0"/>
    <n v="38000"/>
    <x v="0"/>
    <n v="13224"/>
    <n v="11687.28"/>
    <s v="2822026"/>
    <x v="0"/>
  </r>
  <r>
    <n v="28"/>
    <n v="2"/>
    <n v="2026"/>
    <x v="30"/>
    <n v="5008"/>
    <s v="مصطفي رشدي2"/>
    <s v="المنيب 1 وردية"/>
    <s v="سعودي"/>
    <s v="ميفيدا"/>
    <s v="ميكروباص صيني"/>
    <n v="1348"/>
    <n v="5"/>
    <n v="1050"/>
    <n v="202.2"/>
    <n v="6537.8"/>
    <n v="0"/>
    <n v="0"/>
    <n v="0"/>
    <n v="5250"/>
    <x v="0"/>
    <n v="1490"/>
    <n v="1287.8"/>
    <s v="2822026"/>
    <x v="0"/>
  </r>
  <r>
    <n v="28"/>
    <n v="2"/>
    <n v="2026"/>
    <x v="31"/>
    <n v="5009"/>
    <s v="فرج 2"/>
    <s v="حلوان 2 وردية"/>
    <s v="سعودي"/>
    <s v="ميفيدا"/>
    <s v="ميكروباص صيني"/>
    <n v="2696"/>
    <n v="17.5"/>
    <n v="2100"/>
    <n v="1415.3999999999999"/>
    <n v="45764.6"/>
    <n v="0"/>
    <n v="0"/>
    <n v="0"/>
    <n v="36750"/>
    <x v="0"/>
    <n v="10430"/>
    <n v="9014.6"/>
    <s v="2822026"/>
    <x v="0"/>
  </r>
  <r>
    <n v="28"/>
    <n v="2"/>
    <n v="2026"/>
    <x v="32"/>
    <n v="5010"/>
    <s v="فرج 3"/>
    <s v="حلوان 2 وردية"/>
    <s v="سعودي"/>
    <s v="القطامية"/>
    <s v="اتوبيس 28"/>
    <n v="3105"/>
    <n v="28"/>
    <n v="3050"/>
    <n v="2608.1999999999998"/>
    <n v="84331.8"/>
    <n v="0"/>
    <n v="0"/>
    <n v="0"/>
    <n v="85400"/>
    <x v="0"/>
    <n v="1540"/>
    <n v="-1068.1999999999998"/>
    <s v="2822026"/>
    <x v="0"/>
  </r>
  <r>
    <n v="28"/>
    <n v="2"/>
    <n v="2026"/>
    <x v="33"/>
    <n v="5011"/>
    <s v="فرج 4"/>
    <s v="مايو وردية"/>
    <s v="سعودي"/>
    <s v="القطامية"/>
    <s v="ميكروباص"/>
    <n v="1111"/>
    <n v="28"/>
    <n v="1100"/>
    <n v="933.24"/>
    <n v="30174.76"/>
    <n v="0"/>
    <n v="0"/>
    <n v="0"/>
    <n v="30800"/>
    <x v="0"/>
    <n v="308"/>
    <n v="-625.24"/>
    <s v="2822026"/>
    <x v="0"/>
  </r>
  <r>
    <n v="28"/>
    <n v="2"/>
    <n v="2026"/>
    <x v="34"/>
    <n v="5012"/>
    <s v="مصطفي رشدي3"/>
    <s v="المنيب5شفت"/>
    <s v="سعودي"/>
    <s v="القطامية"/>
    <s v="اتوبيس 28"/>
    <n v="2408"/>
    <n v="28"/>
    <n v="1925"/>
    <n v="2022.7199999999998"/>
    <n v="65401.279999999999"/>
    <n v="0"/>
    <n v="0"/>
    <n v="0"/>
    <n v="53900"/>
    <x v="0"/>
    <n v="13524"/>
    <n v="11501.28"/>
    <s v="2822026"/>
    <x v="0"/>
  </r>
  <r>
    <n v="28"/>
    <n v="2"/>
    <n v="2026"/>
    <x v="35"/>
    <n v="5013"/>
    <s v="مصطفي رشدي4"/>
    <s v="المنيب Wصباحية"/>
    <s v="سعودي"/>
    <s v="القطامية"/>
    <s v="اتوبيس 28"/>
    <n v="963"/>
    <n v="28"/>
    <n v="910"/>
    <n v="808.92000000000007"/>
    <n v="26155.08"/>
    <n v="0"/>
    <n v="0"/>
    <n v="0"/>
    <n v="25480"/>
    <x v="0"/>
    <n v="1484"/>
    <n v="675.07999999999993"/>
    <s v="2822026"/>
    <x v="0"/>
  </r>
  <r>
    <n v="28"/>
    <n v="2"/>
    <n v="2026"/>
    <x v="36"/>
    <n v="5014"/>
    <s v="مصطفي رشدي5"/>
    <s v="صقر 2 وردية"/>
    <s v="سعودي"/>
    <s v="القطامية"/>
    <s v="اتوبيس 28"/>
    <n v="1927"/>
    <n v="28"/>
    <n v="1660"/>
    <n v="1618.6799999999998"/>
    <n v="52337.32"/>
    <n v="0"/>
    <n v="0"/>
    <n v="0"/>
    <n v="46480"/>
    <x v="0"/>
    <n v="7476"/>
    <n v="5857.32"/>
    <s v="2822026"/>
    <x v="0"/>
  </r>
  <r>
    <n v="28"/>
    <n v="2"/>
    <n v="2026"/>
    <x v="37"/>
    <n v="5015"/>
    <s v="كرم ترك 1"/>
    <s v="قليوب 2 وردية"/>
    <s v="سعودي"/>
    <s v="القطامية"/>
    <s v="اتوبيس 28"/>
    <n v="3599"/>
    <n v="28"/>
    <n v="3800"/>
    <n v="3023.16"/>
    <n v="97748.84"/>
    <n v="0"/>
    <n v="0"/>
    <n v="0"/>
    <n v="106400"/>
    <x v="0"/>
    <n v="-5628"/>
    <n v="-8651.16"/>
    <n v="0"/>
    <x v="0"/>
  </r>
  <r>
    <n v="28"/>
    <n v="2"/>
    <n v="2026"/>
    <x v="38"/>
    <n v="5016"/>
    <s v="محمد خطاب "/>
    <s v="المنيب 2 وردية"/>
    <s v="سعودي"/>
    <s v="القطامية"/>
    <s v="اتوبيس 28"/>
    <n v="3587"/>
    <n v="28"/>
    <n v="3210"/>
    <n v="3013.08"/>
    <n v="97422.92"/>
    <n v="0"/>
    <n v="0"/>
    <n v="0"/>
    <n v="89880"/>
    <x v="0"/>
    <n v="10556"/>
    <n v="7542.92"/>
    <n v="0"/>
    <x v="0"/>
  </r>
  <r>
    <n v="28"/>
    <n v="2"/>
    <n v="2026"/>
    <x v="39"/>
    <n v="5017"/>
    <s v="كرم ترك 2"/>
    <s v="قليوب 2 وردية"/>
    <s v="سعودي"/>
    <s v="مدينتي "/>
    <s v="اتوبيس 28"/>
    <n v="4213"/>
    <n v="28"/>
    <n v="3850"/>
    <n v="3538.92"/>
    <n v="114425.08"/>
    <n v="0"/>
    <n v="0"/>
    <n v="0"/>
    <n v="107800"/>
    <x v="0"/>
    <n v="10164"/>
    <n v="6625.08"/>
    <n v="0"/>
    <x v="0"/>
  </r>
  <r>
    <n v="28"/>
    <n v="2"/>
    <n v="2026"/>
    <x v="40"/>
    <n v="5018"/>
    <s v="كرم ترك 3"/>
    <s v="قليوب 1 وردية"/>
    <s v="سعودي"/>
    <s v="مدينتي "/>
    <s v="اتوبيس 28"/>
    <n v="4213"/>
    <n v="28"/>
    <n v="3700"/>
    <n v="3538.92"/>
    <n v="114425.08"/>
    <n v="0"/>
    <n v="0"/>
    <n v="0"/>
    <n v="103600"/>
    <x v="0"/>
    <n v="14364"/>
    <n v="10825.08"/>
    <n v="0"/>
    <x v="0"/>
  </r>
  <r>
    <n v="28"/>
    <n v="2"/>
    <n v="2026"/>
    <x v="41"/>
    <n v="5019"/>
    <s v="كرم ترك 4"/>
    <s v="عدلي منصور شفت"/>
    <s v="سعودي"/>
    <s v="مدينتي "/>
    <s v="اتوبيس 28"/>
    <n v="674"/>
    <n v="18"/>
    <n v="500"/>
    <n v="363.96"/>
    <n v="11768.04"/>
    <n v="0"/>
    <n v="0"/>
    <n v="0"/>
    <n v="9000"/>
    <x v="0"/>
    <n v="3132"/>
    <n v="2768.04"/>
    <n v="0"/>
    <x v="0"/>
  </r>
  <r>
    <n v="28"/>
    <n v="2"/>
    <n v="2026"/>
    <x v="42"/>
    <n v="5020"/>
    <s v="عماد النجار 4"/>
    <s v="قليوب بيتوين"/>
    <s v="سعودي"/>
    <s v="مدينتي "/>
    <s v="اتوبيس 28"/>
    <n v="1348"/>
    <n v="28"/>
    <n v="1300"/>
    <n v="1132.32"/>
    <n v="36611.68"/>
    <n v="0"/>
    <n v="0"/>
    <n v="0"/>
    <n v="36400"/>
    <x v="0"/>
    <n v="1344"/>
    <n v="211.68000000000006"/>
    <n v="0"/>
    <x v="0"/>
  </r>
  <r>
    <n v="28"/>
    <n v="2"/>
    <n v="2026"/>
    <x v="43"/>
    <n v="5021"/>
    <s v="ممدوح كيلاني6"/>
    <s v="المنيب 1 وردية "/>
    <s v="سعودي"/>
    <s v="مدينتي "/>
    <s v="ميكروباص صيني"/>
    <n v="1348"/>
    <n v="28"/>
    <n v="1200"/>
    <n v="1132.32"/>
    <n v="36611.68"/>
    <n v="0"/>
    <n v="0"/>
    <n v="0"/>
    <n v="33600"/>
    <x v="0"/>
    <n v="4144"/>
    <n v="3011.6800000000003"/>
    <n v="0"/>
    <x v="0"/>
  </r>
  <r>
    <n v="28"/>
    <n v="2"/>
    <n v="2026"/>
    <x v="44"/>
    <n v="5022"/>
    <s v="ممدوح كيلاني4"/>
    <s v="المنيب 2 وردية "/>
    <s v="سعودي"/>
    <s v="مدينتي "/>
    <s v="ميكروباص صيني"/>
    <n v="2696"/>
    <n v="28"/>
    <n v="2350"/>
    <n v="2264.64"/>
    <n v="73223.360000000001"/>
    <n v="0"/>
    <n v="0"/>
    <n v="0"/>
    <n v="65800"/>
    <x v="0"/>
    <n v="9688"/>
    <n v="7423.3600000000006"/>
    <n v="0"/>
    <x v="0"/>
  </r>
  <r>
    <n v="28"/>
    <n v="2"/>
    <n v="2026"/>
    <x v="45"/>
    <n v="5023"/>
    <s v="فرج 5"/>
    <s v="حلوان 2 وردية"/>
    <s v="سعودي"/>
    <s v="مدينتي "/>
    <s v="اتوبيس 28"/>
    <n v="4213"/>
    <n v="28"/>
    <n v="3800"/>
    <n v="3538.92"/>
    <n v="114425.08"/>
    <n v="0"/>
    <n v="0"/>
    <n v="0"/>
    <n v="106400"/>
    <x v="0"/>
    <n v="11564"/>
    <n v="8025.08"/>
    <n v="0"/>
    <x v="0"/>
  </r>
  <r>
    <n v="28"/>
    <n v="2"/>
    <n v="2026"/>
    <x v="46"/>
    <n v="5024"/>
    <s v="سيد الحاوي"/>
    <s v="الحلمية"/>
    <s v="سعودي"/>
    <s v="مدينتي "/>
    <s v="اتوبيس 28"/>
    <n v="4213"/>
    <n v="28"/>
    <n v="3500"/>
    <n v="3538.92"/>
    <n v="114425.08"/>
    <n v="0"/>
    <n v="0"/>
    <n v="0"/>
    <n v="98000"/>
    <x v="0"/>
    <n v="19964"/>
    <n v="16425.080000000002"/>
    <n v="0"/>
    <x v="0"/>
  </r>
  <r>
    <n v="28"/>
    <n v="2"/>
    <n v="2026"/>
    <x v="47"/>
    <n v="5025"/>
    <s v="محمد جمال طوسون"/>
    <s v="المنيب"/>
    <s v="سعودي"/>
    <s v="هايد بارك"/>
    <s v="اتوبيس 28"/>
    <n v="4213"/>
    <n v="28"/>
    <n v="3500"/>
    <n v="3538.92"/>
    <n v="114425.08"/>
    <n v="0"/>
    <n v="0"/>
    <n v="0"/>
    <n v="98000"/>
    <x v="0"/>
    <n v="19964"/>
    <n v="16425.080000000002"/>
    <n v="0"/>
    <x v="0"/>
  </r>
  <r>
    <n v="9"/>
    <n v="3"/>
    <n v="2026"/>
    <x v="0"/>
    <n v="1000"/>
    <s v="مصطفي قليوب"/>
    <s v="قليوب "/>
    <s v="FIRST START"/>
    <s v="م.نصر "/>
    <s v="ميكروباص صيني"/>
    <n v="1250"/>
    <n v="26"/>
    <n v="1100"/>
    <n v="975"/>
    <n v="31525"/>
    <n v="0"/>
    <n v="0"/>
    <n v="0"/>
    <n v="28600"/>
    <x v="0"/>
    <n v="3900"/>
    <n v="2925"/>
    <n v="0"/>
    <x v="0"/>
  </r>
  <r>
    <n v="9"/>
    <n v="3"/>
    <n v="2026"/>
    <x v="1"/>
    <n v="1001"/>
    <s v="سعيد الصباغ "/>
    <s v="داخلي "/>
    <s v="FIRST START"/>
    <s v="التجمع "/>
    <s v="سوزوكي"/>
    <n v="30000"/>
    <n v="1"/>
    <n v="25000"/>
    <n v="900"/>
    <n v="29100"/>
    <n v="5000"/>
    <n v="0"/>
    <n v="0"/>
    <n v="20000"/>
    <x v="0"/>
    <n v="5000"/>
    <n v="4100"/>
    <n v="0"/>
    <x v="0"/>
  </r>
  <r>
    <n v="9"/>
    <n v="3"/>
    <n v="2026"/>
    <x v="2"/>
    <n v="2000"/>
    <s v="عمرو برعي "/>
    <s v="الجراج"/>
    <s v="FLITCH AND GRAIN"/>
    <s v="التجمع "/>
    <s v="ميكروباص صيني"/>
    <n v="1150"/>
    <n v="26"/>
    <n v="950"/>
    <n v="897"/>
    <n v="29003"/>
    <n v="0"/>
    <n v="0"/>
    <n v="0"/>
    <n v="24700"/>
    <x v="0"/>
    <n v="5200"/>
    <n v="4303"/>
    <n v="0"/>
    <x v="0"/>
  </r>
  <r>
    <n v="9"/>
    <n v="3"/>
    <n v="2026"/>
    <x v="3"/>
    <n v="3000"/>
    <s v="مصطفي الف مسكن"/>
    <s v="الف مسكن 3 وردية"/>
    <s v="نجمة هليوبوليس"/>
    <s v="التجمع "/>
    <s v="اتوبيس 28"/>
    <n v="4016"/>
    <n v="31"/>
    <n v="3500"/>
    <n v="3734.8799999999997"/>
    <n v="120761.12"/>
    <n v="1150"/>
    <n v="0"/>
    <n v="0"/>
    <n v="107350"/>
    <x v="0"/>
    <n v="15996"/>
    <n v="12261.12"/>
    <n v="0"/>
    <x v="0"/>
  </r>
  <r>
    <n v="9"/>
    <n v="3"/>
    <n v="2026"/>
    <x v="4"/>
    <n v="3001"/>
    <s v="محمد عبد المنعم "/>
    <s v="قليوب 1 وردية"/>
    <s v="نجمة هليوبوليس"/>
    <s v="التجمع "/>
    <s v="اتوبيس 28"/>
    <n v="1786"/>
    <n v="31"/>
    <n v="1800"/>
    <n v="1660.98"/>
    <n v="53705.02"/>
    <n v="0"/>
    <n v="0"/>
    <n v="0"/>
    <n v="55800"/>
    <x v="0"/>
    <n v="-434"/>
    <n v="-2094.98"/>
    <n v="0"/>
    <x v="0"/>
  </r>
  <r>
    <n v="9"/>
    <n v="3"/>
    <n v="2026"/>
    <x v="5"/>
    <n v="3002"/>
    <s v="ممدوح كيلاني1"/>
    <s v="قليوب 3 وردية "/>
    <s v="نجمة هليوبوليس"/>
    <s v="التجمع "/>
    <s v="اتوبيس 28"/>
    <n v="4016"/>
    <n v="30"/>
    <n v="3600"/>
    <n v="3614.3999999999996"/>
    <n v="116865.60000000001"/>
    <n v="0"/>
    <n v="0"/>
    <n v="0"/>
    <n v="108000"/>
    <x v="0"/>
    <n v="12480"/>
    <n v="8865.6"/>
    <n v="0"/>
    <x v="0"/>
  </r>
  <r>
    <n v="9"/>
    <n v="3"/>
    <n v="2026"/>
    <x v="7"/>
    <n v="4000"/>
    <s v="رجب سلامة 1"/>
    <s v="المرج "/>
    <s v="لوجستيكا"/>
    <s v="اكتوبر "/>
    <s v="هاي اس "/>
    <n v="1996"/>
    <n v="23"/>
    <n v="1800"/>
    <n v="1377.2399999999998"/>
    <n v="44530.76"/>
    <n v="0"/>
    <n v="0"/>
    <n v="0"/>
    <n v="41400"/>
    <x v="0"/>
    <n v="4508"/>
    <n v="3130.76"/>
    <n v="0"/>
    <x v="0"/>
  </r>
  <r>
    <n v="9"/>
    <n v="3"/>
    <n v="2026"/>
    <x v="8"/>
    <n v="4001"/>
    <s v="احمد السيد"/>
    <s v="المنيب 3وردية "/>
    <s v="لوجستيكا"/>
    <s v="اكتوبر "/>
    <s v="هاي اس "/>
    <n v="4392"/>
    <n v="23"/>
    <n v="3750"/>
    <n v="3030.4799999999996"/>
    <n v="97985.52"/>
    <n v="0"/>
    <n v="0"/>
    <n v="0"/>
    <n v="86250"/>
    <x v="0"/>
    <n v="14766"/>
    <n v="11735.52"/>
    <n v="0"/>
    <x v="0"/>
  </r>
  <r>
    <n v="9"/>
    <n v="3"/>
    <n v="2026"/>
    <x v="9"/>
    <n v="4002"/>
    <s v="حسام سعيد1"/>
    <s v="القناطر 3 وردية"/>
    <s v="لوجستيكا"/>
    <s v="اكتوبر "/>
    <s v="هاي اس "/>
    <n v="3992"/>
    <n v="23"/>
    <n v="3100"/>
    <n v="2754.4799999999996"/>
    <n v="89061.52"/>
    <n v="0"/>
    <n v="0"/>
    <n v="0"/>
    <n v="71300"/>
    <x v="0"/>
    <n v="20516"/>
    <n v="17761.52"/>
    <n v="0"/>
    <x v="0"/>
  </r>
  <r>
    <n v="9"/>
    <n v="3"/>
    <n v="2026"/>
    <x v="10"/>
    <n v="4003"/>
    <s v="حسام سعيد 2"/>
    <s v="نكلا انصراف"/>
    <s v="لوجستيكا"/>
    <s v="اكتوبر "/>
    <s v="هاي اس "/>
    <n v="931.5"/>
    <n v="23"/>
    <n v="800"/>
    <n v="642.73500000000001"/>
    <n v="20781.764999999999"/>
    <n v="0"/>
    <n v="0"/>
    <n v="0"/>
    <n v="18400"/>
    <x v="0"/>
    <n v="3024.5"/>
    <n v="2381.7649999999999"/>
    <n v="0"/>
    <x v="0"/>
  </r>
  <r>
    <n v="9"/>
    <n v="3"/>
    <n v="2026"/>
    <x v="11"/>
    <n v="4004"/>
    <s v="رجب سلامة 2 "/>
    <s v="نكلا حضور"/>
    <s v="لوجستيكا"/>
    <s v="اكتوبر "/>
    <s v="هاي اس "/>
    <n v="931.5"/>
    <n v="23"/>
    <n v="875"/>
    <n v="642.73500000000001"/>
    <n v="20781.764999999999"/>
    <n v="0"/>
    <n v="0"/>
    <n v="0"/>
    <n v="20125"/>
    <x v="0"/>
    <n v="1299.5"/>
    <n v="656.76499999999999"/>
    <n v="0"/>
    <x v="0"/>
  </r>
  <r>
    <n v="9"/>
    <n v="3"/>
    <n v="2026"/>
    <x v="12"/>
    <n v="4005"/>
    <s v="محمد عزمي "/>
    <s v="حدائق اكتوبر "/>
    <s v="لوجستيكا"/>
    <s v="اكتوبر "/>
    <s v="هاي اس "/>
    <n v="1730"/>
    <n v="20"/>
    <n v="1450"/>
    <n v="1038"/>
    <n v="33562"/>
    <n v="0"/>
    <n v="0"/>
    <n v="0"/>
    <n v="29000"/>
    <x v="0"/>
    <n v="5600"/>
    <n v="4562"/>
    <n v="0"/>
    <x v="0"/>
  </r>
  <r>
    <n v="9"/>
    <n v="3"/>
    <n v="2026"/>
    <x v="13"/>
    <n v="4006"/>
    <s v="محمد رضا "/>
    <s v="المنوفية "/>
    <s v="لوجستيكا"/>
    <s v="اكتوبر "/>
    <s v="هاي اس "/>
    <n v="2395"/>
    <n v="23"/>
    <n v="1950"/>
    <n v="1652.55"/>
    <n v="53432.45"/>
    <n v="0"/>
    <n v="0"/>
    <n v="0"/>
    <n v="44850"/>
    <x v="0"/>
    <n v="10235"/>
    <n v="8582.4500000000007"/>
    <n v="0"/>
    <x v="0"/>
  </r>
  <r>
    <n v="9"/>
    <n v="3"/>
    <n v="2026"/>
    <x v="14"/>
    <n v="4007"/>
    <s v="مصطفي شكيوي"/>
    <s v="الجلاتمة"/>
    <s v="لوجستيكا"/>
    <s v="اكتوبر "/>
    <s v="كوستر "/>
    <n v="2928"/>
    <n v="23"/>
    <n v="2500"/>
    <n v="2020.3200000000002"/>
    <n v="65323.68"/>
    <n v="0"/>
    <n v="0"/>
    <n v="0"/>
    <n v="57500"/>
    <x v="0"/>
    <n v="9844"/>
    <n v="7823.68"/>
    <n v="0"/>
    <x v="0"/>
  </r>
  <r>
    <n v="9"/>
    <n v="3"/>
    <n v="2026"/>
    <x v="15"/>
    <n v="4008"/>
    <s v="سعيد كمال "/>
    <s v="م.نصر "/>
    <s v="لوجستيكا"/>
    <s v="اكتوبر "/>
    <s v="هاي اس "/>
    <n v="3061"/>
    <n v="20"/>
    <n v="2300"/>
    <n v="1836.6"/>
    <n v="59383.4"/>
    <n v="0"/>
    <n v="0"/>
    <n v="0"/>
    <n v="46000"/>
    <x v="0"/>
    <n v="15220"/>
    <n v="13383.4"/>
    <n v="0"/>
    <x v="0"/>
  </r>
  <r>
    <n v="9"/>
    <n v="3"/>
    <n v="2026"/>
    <x v="16"/>
    <n v="4009"/>
    <s v="وديع 1"/>
    <s v="الفيوم 1"/>
    <s v="لوجستيكا"/>
    <s v="اكتوبر "/>
    <s v="هاي اس "/>
    <n v="2420"/>
    <n v="23"/>
    <n v="2050"/>
    <n v="1669.8"/>
    <n v="53990.2"/>
    <n v="0"/>
    <n v="0"/>
    <n v="0"/>
    <n v="47150"/>
    <x v="0"/>
    <n v="8510"/>
    <n v="6840.2"/>
    <n v="0"/>
    <x v="0"/>
  </r>
  <r>
    <n v="9"/>
    <n v="3"/>
    <n v="2026"/>
    <x v="17"/>
    <n v="4010"/>
    <s v="وديع 2"/>
    <s v="الفيوم 2"/>
    <s v="لوجستيكا"/>
    <s v="اكتوبر "/>
    <s v="هاي اس "/>
    <n v="2420"/>
    <n v="23"/>
    <n v="2050"/>
    <n v="1669.8"/>
    <n v="53990.2"/>
    <n v="0"/>
    <n v="0"/>
    <n v="0"/>
    <n v="47150"/>
    <x v="0"/>
    <n v="8510"/>
    <n v="6840.2"/>
    <n v="0"/>
    <x v="0"/>
  </r>
  <r>
    <n v="9"/>
    <n v="3"/>
    <n v="2026"/>
    <x v="18"/>
    <n v="4011"/>
    <s v="احمد عويس "/>
    <s v="المعادي "/>
    <s v="لوجستيكا"/>
    <s v="ابورواش "/>
    <s v="هاي اس "/>
    <n v="1863"/>
    <n v="23"/>
    <n v="1400"/>
    <n v="1285.47"/>
    <n v="41563.53"/>
    <n v="0"/>
    <n v="0"/>
    <n v="0"/>
    <n v="32200"/>
    <x v="0"/>
    <n v="10649"/>
    <n v="9363.5300000000007"/>
    <n v="0"/>
    <x v="0"/>
  </r>
  <r>
    <e v="#REF!"/>
    <e v="#REF!"/>
    <e v="#REF!"/>
    <x v="48"/>
    <e v="#REF!"/>
    <e v="#REF!"/>
    <e v="#REF!"/>
    <e v="#REF!"/>
    <e v="#REF!"/>
    <e v="#REF!"/>
    <e v="#REF!"/>
    <e v="#REF!"/>
    <e v="#REF!"/>
    <e v="#REF!"/>
    <e v="#REF!"/>
    <e v="#REF!"/>
    <e v="#REF!"/>
    <e v="#REF!"/>
    <e v="#REF!"/>
    <x v="1"/>
    <e v="#REF!"/>
    <e v="#REF!"/>
    <e v="#REF!"/>
    <x v="1"/>
  </r>
  <r>
    <n v="9"/>
    <n v="3"/>
    <n v="2026"/>
    <x v="20"/>
    <n v="4013"/>
    <s v="محمد جمال "/>
    <s v="القناطر "/>
    <s v="لوجستيكا"/>
    <s v="ابورواش "/>
    <s v="سوزوكي"/>
    <n v="1397"/>
    <n v="23"/>
    <n v="900"/>
    <n v="963.93"/>
    <n v="31167.07"/>
    <n v="0"/>
    <n v="0"/>
    <n v="0"/>
    <n v="20700"/>
    <x v="0"/>
    <n v="11431"/>
    <n v="10467.07"/>
    <n v="0"/>
    <x v="0"/>
  </r>
  <r>
    <e v="#REF!"/>
    <e v="#REF!"/>
    <e v="#REF!"/>
    <x v="48"/>
    <e v="#REF!"/>
    <e v="#REF!"/>
    <e v="#REF!"/>
    <e v="#REF!"/>
    <e v="#REF!"/>
    <e v="#REF!"/>
    <e v="#REF!"/>
    <e v="#REF!"/>
    <e v="#REF!"/>
    <e v="#REF!"/>
    <e v="#REF!"/>
    <e v="#REF!"/>
    <e v="#REF!"/>
    <e v="#REF!"/>
    <e v="#REF!"/>
    <x v="1"/>
    <e v="#REF!"/>
    <e v="#REF!"/>
    <e v="#REF!"/>
    <x v="1"/>
  </r>
  <r>
    <n v="9"/>
    <n v="3"/>
    <n v="2026"/>
    <x v="22"/>
    <n v="5000"/>
    <s v="عماد النجار1"/>
    <s v="المرج 2وردية"/>
    <s v="سعودي"/>
    <s v="المخاذن"/>
    <s v="اتوبيس 28"/>
    <n v="3745"/>
    <n v="8.5"/>
    <n v="4100"/>
    <n v="954.97499999999991"/>
    <n v="30877.525000000001"/>
    <n v="0"/>
    <n v="0"/>
    <n v="0"/>
    <n v="34850"/>
    <x v="0"/>
    <n v="-3017.5"/>
    <n v="-3972.4749999999999"/>
    <n v="0"/>
    <x v="0"/>
  </r>
  <r>
    <n v="9"/>
    <n v="3"/>
    <n v="2026"/>
    <x v="23"/>
    <n v="5001"/>
    <s v="عماد النجار2"/>
    <s v="المؤسسة 2وردية"/>
    <s v="سعودي"/>
    <s v="المخاذن"/>
    <s v="اتوبيس 28"/>
    <n v="3745"/>
    <n v="8"/>
    <n v="4100"/>
    <n v="898.8"/>
    <n v="29061.200000000001"/>
    <n v="0"/>
    <n v="0"/>
    <n v="0"/>
    <n v="32800"/>
    <x v="0"/>
    <n v="-2840"/>
    <n v="-3738.8"/>
    <n v="0"/>
    <x v="0"/>
  </r>
  <r>
    <n v="9"/>
    <n v="3"/>
    <n v="2026"/>
    <x v="24"/>
    <n v="5002"/>
    <s v="عماد النجار 3"/>
    <s v="الدائري 1وردية"/>
    <s v="سعودي"/>
    <s v="المخاذن"/>
    <s v="اتوبيس 28"/>
    <n v="2229"/>
    <n v="8"/>
    <n v="2150"/>
    <n v="534.96"/>
    <n v="17297.04"/>
    <n v="0"/>
    <n v="0"/>
    <n v="0"/>
    <n v="17200"/>
    <x v="0"/>
    <n v="632"/>
    <n v="97.039999999999964"/>
    <n v="0"/>
    <x v="0"/>
  </r>
  <r>
    <n v="9"/>
    <n v="3"/>
    <n v="2026"/>
    <x v="25"/>
    <n v="5003"/>
    <s v="عبد الرحمن1"/>
    <s v="الهرم "/>
    <s v="سعودي"/>
    <s v="دريم"/>
    <s v="اتوبيس 28"/>
    <n v="904"/>
    <n v="9"/>
    <n v="750"/>
    <n v="244.07999999999998"/>
    <n v="7891.92"/>
    <n v="0"/>
    <n v="0"/>
    <n v="0"/>
    <n v="6750"/>
    <x v="0"/>
    <n v="1386"/>
    <n v="1141.92"/>
    <n v="0"/>
    <x v="0"/>
  </r>
  <r>
    <n v="9"/>
    <n v="3"/>
    <n v="2026"/>
    <x v="26"/>
    <n v="5004"/>
    <s v="عبد الرحمن2"/>
    <s v="المؤسسة"/>
    <s v="سعودي"/>
    <s v="دريم"/>
    <s v="اتوبيس 28"/>
    <n v="904"/>
    <n v="9"/>
    <n v="750"/>
    <n v="244.07999999999998"/>
    <n v="7891.92"/>
    <n v="0"/>
    <n v="0"/>
    <n v="0"/>
    <n v="6750"/>
    <x v="0"/>
    <n v="1386"/>
    <n v="1141.92"/>
    <n v="0"/>
    <x v="0"/>
  </r>
  <r>
    <n v="9"/>
    <n v="3"/>
    <n v="2026"/>
    <x v="27"/>
    <n v="5005"/>
    <s v="فرج 1"/>
    <s v="حلوان"/>
    <s v="سعودي"/>
    <s v="هايد بارك"/>
    <s v="اتوبيس 28"/>
    <n v="4213"/>
    <n v="9"/>
    <n v="3500"/>
    <n v="1137.51"/>
    <n v="36779.49"/>
    <n v="0"/>
    <n v="0"/>
    <n v="0"/>
    <n v="31500"/>
    <x v="0"/>
    <n v="6417"/>
    <n v="5279.49"/>
    <n v="0"/>
    <x v="0"/>
  </r>
  <r>
    <n v="9"/>
    <n v="3"/>
    <n v="2026"/>
    <x v="28"/>
    <n v="5006"/>
    <s v="ممدوح كيلاني 3"/>
    <s v="القومية "/>
    <s v="سعودي"/>
    <s v="هايد بارك"/>
    <s v="ميكروباص صيني"/>
    <n v="2696"/>
    <n v="9"/>
    <n v="2300"/>
    <n v="727.92"/>
    <n v="23536.080000000002"/>
    <n v="0"/>
    <n v="0"/>
    <n v="0"/>
    <n v="20700"/>
    <x v="0"/>
    <n v="3564"/>
    <n v="2836.08"/>
    <n v="0"/>
    <x v="0"/>
  </r>
  <r>
    <n v="9"/>
    <n v="3"/>
    <n v="2026"/>
    <x v="29"/>
    <n v="5007"/>
    <s v="مصطفي رشدي1"/>
    <s v="المنيب 2 وردية"/>
    <s v="سعودي"/>
    <s v="ميفيدا"/>
    <s v="ميكروباص صيني"/>
    <n v="2696"/>
    <n v="9"/>
    <n v="2000"/>
    <n v="727.92"/>
    <n v="23536.080000000002"/>
    <n v="0"/>
    <n v="0"/>
    <n v="0"/>
    <n v="18000"/>
    <x v="0"/>
    <n v="6264"/>
    <n v="5536.08"/>
    <n v="0"/>
    <x v="0"/>
  </r>
  <r>
    <n v="9"/>
    <n v="3"/>
    <n v="2026"/>
    <x v="30"/>
    <n v="5008"/>
    <s v="مصطفي رشدي2"/>
    <s v="المنيب 1 وردية"/>
    <s v="سعودي"/>
    <s v="ميفيدا"/>
    <s v="ميكروباص صيني"/>
    <n v="1348"/>
    <n v="9"/>
    <n v="1050"/>
    <n v="363.96"/>
    <n v="11768.04"/>
    <n v="0"/>
    <n v="0"/>
    <n v="0"/>
    <n v="9450"/>
    <x v="0"/>
    <n v="2682"/>
    <n v="2318.04"/>
    <n v="0"/>
    <x v="0"/>
  </r>
  <r>
    <n v="9"/>
    <n v="3"/>
    <n v="2026"/>
    <x v="31"/>
    <n v="5009"/>
    <s v="فرج 2"/>
    <s v="حلوان 2 وردية"/>
    <s v="سعودي"/>
    <s v="ميفيدا"/>
    <s v="ميكروباص صيني"/>
    <n v="2696"/>
    <n v="9"/>
    <n v="2100"/>
    <n v="727.92"/>
    <n v="23536.080000000002"/>
    <n v="0"/>
    <n v="0"/>
    <n v="0"/>
    <n v="18900"/>
    <x v="0"/>
    <n v="5364"/>
    <n v="4636.08"/>
    <n v="0"/>
    <x v="0"/>
  </r>
  <r>
    <n v="9"/>
    <n v="3"/>
    <n v="2026"/>
    <x v="32"/>
    <n v="5010"/>
    <s v="فرج 3"/>
    <s v="حلوان 2 وردية"/>
    <s v="سعودي"/>
    <s v="القطامية"/>
    <s v="اتوبيس 28"/>
    <n v="3105"/>
    <n v="9"/>
    <n v="3050"/>
    <n v="838.34999999999991"/>
    <n v="27106.65"/>
    <n v="0"/>
    <n v="0"/>
    <n v="0"/>
    <n v="27450"/>
    <x v="0"/>
    <n v="495"/>
    <n v="-343.34999999999991"/>
    <n v="0"/>
    <x v="0"/>
  </r>
  <r>
    <n v="9"/>
    <n v="3"/>
    <n v="2026"/>
    <x v="33"/>
    <n v="5011"/>
    <s v="فرج 4"/>
    <s v="مايو وردية"/>
    <s v="سعودي"/>
    <s v="القطامية"/>
    <s v="ميكروباص"/>
    <n v="1111"/>
    <n v="9"/>
    <n v="1100"/>
    <n v="299.96999999999997"/>
    <n v="9699.0300000000007"/>
    <n v="0"/>
    <n v="0"/>
    <n v="0"/>
    <n v="9900"/>
    <x v="0"/>
    <n v="99"/>
    <n v="-200.96999999999997"/>
    <n v="0"/>
    <x v="0"/>
  </r>
  <r>
    <n v="9"/>
    <n v="3"/>
    <n v="2026"/>
    <x v="34"/>
    <n v="5012"/>
    <s v="مصطفي رشدي3"/>
    <s v="المنيب5شفت"/>
    <s v="سعودي"/>
    <s v="القطامية"/>
    <s v="اتوبيس 28"/>
    <n v="2408"/>
    <n v="9"/>
    <n v="1925"/>
    <n v="650.16"/>
    <n v="21021.84"/>
    <n v="0"/>
    <n v="0"/>
    <n v="0"/>
    <n v="17325"/>
    <x v="0"/>
    <n v="4347"/>
    <n v="3696.84"/>
    <n v="0"/>
    <x v="0"/>
  </r>
  <r>
    <n v="9"/>
    <n v="3"/>
    <n v="2026"/>
    <x v="35"/>
    <n v="5013"/>
    <s v="مصطفي رشدي4"/>
    <s v="المنيب Wصباحية"/>
    <s v="سعودي"/>
    <s v="القطامية"/>
    <s v="اتوبيس 28"/>
    <n v="963"/>
    <n v="9"/>
    <n v="910"/>
    <n v="260.01"/>
    <n v="8406.99"/>
    <n v="0"/>
    <n v="0"/>
    <n v="0"/>
    <n v="8190"/>
    <x v="0"/>
    <n v="477"/>
    <n v="216.99"/>
    <n v="0"/>
    <x v="0"/>
  </r>
  <r>
    <n v="9"/>
    <n v="3"/>
    <n v="2026"/>
    <x v="36"/>
    <n v="5014"/>
    <s v="مصطفي رشدي5"/>
    <s v="صقر 2 وردية"/>
    <s v="سعودي"/>
    <s v="القطامية"/>
    <s v="اتوبيس 28"/>
    <n v="1927"/>
    <n v="9"/>
    <n v="1660"/>
    <n v="520.29"/>
    <n v="16822.71"/>
    <n v="0"/>
    <n v="0"/>
    <n v="0"/>
    <n v="14940"/>
    <x v="0"/>
    <n v="2403"/>
    <n v="1882.71"/>
    <n v="0"/>
    <x v="0"/>
  </r>
  <r>
    <n v="9"/>
    <n v="3"/>
    <n v="2026"/>
    <x v="37"/>
    <n v="5015"/>
    <s v="كرم ترك 1"/>
    <s v="قليوب 2 وردية"/>
    <s v="سعودي"/>
    <s v="القطامية"/>
    <s v="اتوبيس 28"/>
    <n v="3599"/>
    <n v="9"/>
    <n v="3800"/>
    <n v="971.73"/>
    <n v="31419.27"/>
    <n v="0"/>
    <n v="0"/>
    <n v="0"/>
    <n v="34200"/>
    <x v="0"/>
    <n v="-1809"/>
    <n v="-2780.73"/>
    <n v="0"/>
    <x v="0"/>
  </r>
  <r>
    <n v="9"/>
    <n v="3"/>
    <n v="2026"/>
    <x v="38"/>
    <n v="5016"/>
    <s v="محمد خطاب "/>
    <s v="المنيب 2 وردية"/>
    <s v="سعودي"/>
    <s v="القطامية"/>
    <s v="اتوبيس 28"/>
    <n v="3587"/>
    <n v="9"/>
    <n v="3210"/>
    <n v="968.49"/>
    <n v="31314.51"/>
    <n v="0"/>
    <n v="0"/>
    <n v="0"/>
    <n v="28890"/>
    <x v="0"/>
    <n v="3393"/>
    <n v="2424.5100000000002"/>
    <n v="0"/>
    <x v="0"/>
  </r>
  <r>
    <n v="9"/>
    <n v="3"/>
    <n v="2026"/>
    <x v="39"/>
    <n v="5017"/>
    <s v="كرم ترك 2"/>
    <s v="قليوب 2 وردية"/>
    <s v="سعودي"/>
    <s v="مدينتي "/>
    <s v="اتوبيس 28"/>
    <n v="4213"/>
    <n v="9"/>
    <n v="3850"/>
    <n v="1137.51"/>
    <n v="36779.49"/>
    <n v="0"/>
    <n v="0"/>
    <n v="0"/>
    <n v="34650"/>
    <x v="0"/>
    <n v="3267"/>
    <n v="2129.4899999999998"/>
    <n v="0"/>
    <x v="0"/>
  </r>
  <r>
    <n v="9"/>
    <n v="3"/>
    <n v="2026"/>
    <x v="40"/>
    <n v="5018"/>
    <s v="كرم ترك 3"/>
    <s v="قليوب 1 وردية"/>
    <s v="سعودي"/>
    <s v="مدينتي "/>
    <s v="اتوبيس 28"/>
    <n v="4213"/>
    <n v="4"/>
    <n v="3700"/>
    <n v="505.56"/>
    <n v="16346.44"/>
    <n v="0"/>
    <n v="0"/>
    <n v="0"/>
    <n v="14800"/>
    <x v="0"/>
    <n v="2052"/>
    <n v="1546.44"/>
    <n v="0"/>
    <x v="0"/>
  </r>
  <r>
    <n v="9"/>
    <n v="3"/>
    <n v="2026"/>
    <x v="41"/>
    <n v="5019"/>
    <s v="كرم ترك 4"/>
    <s v="عدلي منصور شفت"/>
    <s v="سعودي"/>
    <s v="مدينتي "/>
    <s v="اتوبيس 28"/>
    <n v="674"/>
    <n v="9"/>
    <n v="500"/>
    <n v="181.98"/>
    <n v="5884.02"/>
    <n v="0"/>
    <n v="0"/>
    <n v="0"/>
    <n v="4500"/>
    <x v="0"/>
    <n v="1566"/>
    <n v="1384.02"/>
    <n v="0"/>
    <x v="0"/>
  </r>
  <r>
    <n v="9"/>
    <n v="3"/>
    <n v="2026"/>
    <x v="42"/>
    <n v="5020"/>
    <s v="عماد النجار 4"/>
    <s v="قليوب بيتوين"/>
    <s v="سعودي"/>
    <s v="مدينتي "/>
    <s v="اتوبيس 28"/>
    <n v="1348"/>
    <n v="9"/>
    <n v="1300"/>
    <n v="363.96"/>
    <n v="11768.04"/>
    <n v="0"/>
    <n v="0"/>
    <n v="0"/>
    <n v="11700"/>
    <x v="0"/>
    <n v="432"/>
    <n v="68.04000000000002"/>
    <n v="0"/>
    <x v="0"/>
  </r>
  <r>
    <n v="9"/>
    <n v="3"/>
    <n v="2026"/>
    <x v="43"/>
    <n v="5021"/>
    <s v="ممدوح كيلاني6"/>
    <s v="المنيب 1 وردية "/>
    <s v="سعودي"/>
    <s v="مدينتي "/>
    <s v="ميكروباص صيني"/>
    <n v="1348"/>
    <n v="9"/>
    <n v="1200"/>
    <n v="363.96"/>
    <n v="11768.04"/>
    <n v="0"/>
    <n v="0"/>
    <n v="0"/>
    <n v="10800"/>
    <x v="0"/>
    <n v="1332"/>
    <n v="968.04"/>
    <n v="0"/>
    <x v="0"/>
  </r>
  <r>
    <n v="9"/>
    <n v="3"/>
    <n v="2026"/>
    <x v="44"/>
    <n v="5022"/>
    <s v="ممدوح كيلاني4"/>
    <s v="المنيب 2 وردية "/>
    <s v="سعودي"/>
    <s v="مدينتي "/>
    <s v="ميكروباص صيني"/>
    <n v="2696"/>
    <n v="9"/>
    <n v="2350"/>
    <n v="727.92"/>
    <n v="23536.080000000002"/>
    <n v="0"/>
    <n v="0"/>
    <n v="0"/>
    <n v="21150"/>
    <x v="0"/>
    <n v="3114"/>
    <n v="2386.08"/>
    <n v="0"/>
    <x v="0"/>
  </r>
  <r>
    <n v="9"/>
    <n v="3"/>
    <n v="2026"/>
    <x v="45"/>
    <n v="5023"/>
    <s v="فرج 5"/>
    <s v="حلوان 2 وردية"/>
    <s v="سعودي"/>
    <s v="مدينتي "/>
    <s v="اتوبيس 28"/>
    <n v="4213"/>
    <n v="9"/>
    <n v="3800"/>
    <n v="1137.51"/>
    <n v="36779.49"/>
    <n v="0"/>
    <n v="0"/>
    <n v="0"/>
    <n v="34200"/>
    <x v="0"/>
    <n v="3717"/>
    <n v="2579.4899999999998"/>
    <n v="0"/>
    <x v="0"/>
  </r>
  <r>
    <n v="9"/>
    <n v="3"/>
    <n v="2026"/>
    <x v="47"/>
    <n v="5025"/>
    <s v="محمد جمال طوسون"/>
    <s v="المنيب"/>
    <s v="سعودي"/>
    <s v="هايد بارك"/>
    <s v="اتوبيس 28"/>
    <n v="4213"/>
    <n v="9"/>
    <n v="3500"/>
    <n v="1137.51"/>
    <n v="36779.49"/>
    <n v="0"/>
    <n v="0"/>
    <n v="0"/>
    <n v="31500"/>
    <x v="0"/>
    <n v="6417"/>
    <n v="5279.49"/>
    <n v="0"/>
    <x v="0"/>
  </r>
  <r>
    <n v="0"/>
    <n v="0"/>
    <n v="0"/>
    <x v="49"/>
    <n v="0"/>
    <e v="#N/A"/>
    <n v="0"/>
    <n v="0"/>
    <n v="0"/>
    <n v="0"/>
    <n v="0"/>
    <n v="0"/>
    <n v="0"/>
    <n v="0"/>
    <n v="0"/>
    <n v="0"/>
    <n v="0"/>
    <n v="0"/>
    <n v="0"/>
    <x v="0"/>
    <n v="0"/>
    <n v="0"/>
    <s v=""/>
    <x v="0"/>
  </r>
  <r>
    <n v="15"/>
    <n v="3"/>
    <n v="2026"/>
    <x v="22"/>
    <n v="5000"/>
    <s v="عماد النجار1"/>
    <s v="المرج 2وردية"/>
    <s v="سعودي"/>
    <s v="المخاذن"/>
    <s v="اتوبيس 28"/>
    <n v="4119"/>
    <n v="19"/>
    <n v="4800"/>
    <n v="2347.83"/>
    <n v="75913.17"/>
    <n v="0"/>
    <n v="0"/>
    <n v="0"/>
    <n v="91200"/>
    <x v="0"/>
    <n v="-12939"/>
    <n v="-15286.83"/>
    <s v="1532026"/>
    <x v="0"/>
  </r>
  <r>
    <n v="15"/>
    <n v="3"/>
    <n v="2026"/>
    <x v="23"/>
    <n v="5001"/>
    <s v="عماد النجار2"/>
    <s v="المؤسسة 2وردية"/>
    <s v="سعودي"/>
    <s v="المخاذن"/>
    <s v="اتوبيس 28"/>
    <n v="3884"/>
    <n v="18"/>
    <n v="4500"/>
    <n v="2097.36"/>
    <n v="67814.64"/>
    <n v="0"/>
    <n v="0"/>
    <n v="0"/>
    <n v="81000"/>
    <x v="0"/>
    <n v="-11088"/>
    <n v="-13185.36"/>
    <s v="1532026"/>
    <x v="0"/>
  </r>
  <r>
    <n v="15"/>
    <n v="3"/>
    <n v="2026"/>
    <x v="24"/>
    <n v="5002"/>
    <s v="عماد النجار 3"/>
    <s v="الدائري 1وردية"/>
    <s v="سعودي"/>
    <s v="المخاذن"/>
    <s v="اتوبيس 28"/>
    <n v="2448"/>
    <n v="18"/>
    <n v="2500"/>
    <n v="1321.92"/>
    <n v="42742.080000000002"/>
    <n v="0"/>
    <n v="0"/>
    <n v="72500"/>
    <n v="117500"/>
    <x v="0"/>
    <n v="-936"/>
    <n v="-2257.92"/>
    <s v="1532026"/>
    <x v="0"/>
  </r>
  <r>
    <n v="15"/>
    <n v="3"/>
    <n v="2026"/>
    <x v="25"/>
    <n v="5003"/>
    <s v="عبد الرحمن1"/>
    <s v="الهرم "/>
    <s v="سعودي"/>
    <s v="دريم"/>
    <s v="اتوبيس 28"/>
    <n v="994"/>
    <n v="22"/>
    <n v="850"/>
    <n v="656.04"/>
    <n v="21211.96"/>
    <n v="0"/>
    <n v="0"/>
    <n v="0"/>
    <n v="18700"/>
    <x v="0"/>
    <n v="3168"/>
    <n v="2511.96"/>
    <s v="1532026"/>
    <x v="0"/>
  </r>
  <r>
    <n v="15"/>
    <n v="3"/>
    <n v="2026"/>
    <x v="26"/>
    <n v="5004"/>
    <s v="عبد الرحمن2"/>
    <s v="المؤسسة"/>
    <s v="سعودي"/>
    <s v="دريم"/>
    <s v="اتوبيس 28"/>
    <n v="994"/>
    <n v="22"/>
    <n v="850"/>
    <n v="656.04"/>
    <n v="21211.96"/>
    <n v="0"/>
    <n v="0"/>
    <n v="0"/>
    <n v="18700"/>
    <x v="0"/>
    <n v="3168"/>
    <n v="2511.96"/>
    <s v="1532026"/>
    <x v="0"/>
  </r>
  <r>
    <n v="15"/>
    <n v="3"/>
    <n v="2026"/>
    <x v="27"/>
    <n v="5005"/>
    <s v="فرج 1"/>
    <s v="حلوان"/>
    <s v="سعودي"/>
    <s v="هايد بارك"/>
    <s v="اتوبيس 28"/>
    <n v="4634"/>
    <n v="22"/>
    <n v="3750"/>
    <n v="3058.4399999999996"/>
    <n v="98889.56"/>
    <n v="0"/>
    <n v="0"/>
    <n v="0"/>
    <n v="82500"/>
    <x v="0"/>
    <n v="19448"/>
    <n v="16389.560000000001"/>
    <s v="1532026"/>
    <x v="0"/>
  </r>
  <r>
    <n v="15"/>
    <n v="3"/>
    <n v="2026"/>
    <x v="28"/>
    <n v="5006"/>
    <s v="ممدوح كيلاني 3"/>
    <s v="القومية "/>
    <s v="سعودي"/>
    <s v="هايد بارك"/>
    <s v="ميكروباص صيني"/>
    <n v="2965"/>
    <n v="22"/>
    <n v="2500"/>
    <n v="1956.9"/>
    <n v="63273.1"/>
    <n v="0"/>
    <n v="0"/>
    <n v="0"/>
    <n v="55000"/>
    <x v="0"/>
    <n v="10230"/>
    <n v="8273.1"/>
    <s v="1532026"/>
    <x v="0"/>
  </r>
  <r>
    <n v="15"/>
    <n v="3"/>
    <n v="2026"/>
    <x v="29"/>
    <n v="5007"/>
    <s v="مصطفي رشدي1"/>
    <s v="المنيب 2 وردية"/>
    <s v="سعودي"/>
    <s v="ميفيدا"/>
    <s v="ميكروباص صيني"/>
    <n v="2965"/>
    <n v="22"/>
    <n v="2150"/>
    <n v="1956.9"/>
    <n v="63273.1"/>
    <n v="0"/>
    <n v="0"/>
    <n v="0"/>
    <n v="47300"/>
    <x v="0"/>
    <n v="17930"/>
    <n v="15973.1"/>
    <s v="1532026"/>
    <x v="0"/>
  </r>
  <r>
    <n v="15"/>
    <n v="3"/>
    <n v="2026"/>
    <x v="30"/>
    <n v="5008"/>
    <s v="مصطفي رشدي2"/>
    <s v="المنيب 1 وردية"/>
    <s v="سعودي"/>
    <s v="ميفيدا"/>
    <s v="ميكروباص صيني"/>
    <n v="1483"/>
    <n v="18"/>
    <n v="1150"/>
    <n v="800.81999999999994"/>
    <n v="25893.18"/>
    <n v="0"/>
    <n v="0"/>
    <n v="0"/>
    <n v="20700"/>
    <x v="0"/>
    <n v="5994"/>
    <n v="5193.18"/>
    <s v="1532026"/>
    <x v="0"/>
  </r>
  <r>
    <n v="15"/>
    <n v="3"/>
    <n v="2026"/>
    <x v="31"/>
    <n v="5009"/>
    <s v="فرج 2"/>
    <s v="حلوان 2 وردية"/>
    <s v="سعودي"/>
    <s v="ميفيدا"/>
    <s v="ميكروباص صيني"/>
    <n v="2965"/>
    <n v="22"/>
    <n v="2250"/>
    <n v="1956.9"/>
    <n v="63273.1"/>
    <n v="0"/>
    <n v="0"/>
    <n v="0"/>
    <n v="49500"/>
    <x v="0"/>
    <n v="15730"/>
    <n v="13773.1"/>
    <s v="1532026"/>
    <x v="0"/>
  </r>
  <r>
    <n v="15"/>
    <n v="3"/>
    <n v="2026"/>
    <x v="32"/>
    <n v="5010"/>
    <s v="فرج 3"/>
    <s v="حلوان 2 وردية"/>
    <s v="سعودي"/>
    <s v="القطامية"/>
    <s v="اتوبيس 28"/>
    <n v="3415"/>
    <n v="22"/>
    <n v="3400"/>
    <n v="2253.9"/>
    <n v="72876.100000000006"/>
    <n v="0"/>
    <n v="0"/>
    <n v="0"/>
    <n v="74800"/>
    <x v="0"/>
    <n v="330"/>
    <n v="-1923.9"/>
    <s v="1532026"/>
    <x v="0"/>
  </r>
  <r>
    <n v="15"/>
    <n v="3"/>
    <n v="2026"/>
    <x v="33"/>
    <n v="5011"/>
    <s v="فرج 4"/>
    <s v="مايو وردية"/>
    <s v="سعودي"/>
    <s v="القطامية"/>
    <s v="ميكروباص"/>
    <n v="1222"/>
    <n v="22"/>
    <n v="1180"/>
    <n v="806.52"/>
    <n v="26077.48"/>
    <n v="0"/>
    <n v="0"/>
    <n v="0"/>
    <n v="25960"/>
    <x v="0"/>
    <n v="924"/>
    <n v="117.48000000000002"/>
    <s v="1532026"/>
    <x v="0"/>
  </r>
  <r>
    <n v="15"/>
    <n v="3"/>
    <n v="2026"/>
    <x v="34"/>
    <n v="5012"/>
    <s v="مصطفي رشدي3"/>
    <s v="المنيب5شفت"/>
    <s v="سعودي"/>
    <s v="القطامية"/>
    <s v="اتوبيس 28"/>
    <n v="2649"/>
    <n v="22"/>
    <n v="2060"/>
    <n v="1748.34"/>
    <n v="56529.66"/>
    <n v="0"/>
    <n v="0"/>
    <n v="0"/>
    <n v="45320"/>
    <x v="0"/>
    <n v="12958"/>
    <n v="11209.66"/>
    <s v="1532026"/>
    <x v="0"/>
  </r>
  <r>
    <n v="15"/>
    <n v="3"/>
    <n v="2026"/>
    <x v="35"/>
    <n v="5013"/>
    <s v="مصطفي رشدي4"/>
    <s v="المنيب Wصباحية"/>
    <s v="سعودي"/>
    <s v="القطامية"/>
    <s v="اتوبيس 28"/>
    <n v="1059"/>
    <n v="22"/>
    <n v="1000"/>
    <n v="698.93999999999994"/>
    <n v="22599.06"/>
    <n v="0"/>
    <n v="0"/>
    <n v="0"/>
    <n v="22000"/>
    <x v="0"/>
    <n v="1298"/>
    <n v="599.06000000000006"/>
    <s v="1532026"/>
    <x v="0"/>
  </r>
  <r>
    <n v="15"/>
    <n v="3"/>
    <n v="2026"/>
    <x v="36"/>
    <n v="5014"/>
    <s v="مصطفي رشدي5"/>
    <s v="صقر 2 وردية"/>
    <s v="سعودي"/>
    <s v="القطامية"/>
    <s v="اتوبيس 28"/>
    <n v="2120"/>
    <n v="22"/>
    <n v="1780"/>
    <n v="1399.1999999999998"/>
    <n v="45240.800000000003"/>
    <n v="0"/>
    <n v="0"/>
    <n v="0"/>
    <n v="39160"/>
    <x v="0"/>
    <n v="7480"/>
    <n v="6080.8"/>
    <s v="1532026"/>
    <x v="0"/>
  </r>
  <r>
    <n v="15"/>
    <n v="3"/>
    <n v="2026"/>
    <x v="37"/>
    <n v="5015"/>
    <s v="كرم ترك 1"/>
    <s v="قليوب 2 وردية"/>
    <s v="سعودي"/>
    <s v="القطامية"/>
    <s v="اتوبيس 28"/>
    <n v="3959"/>
    <n v="22"/>
    <n v="4200"/>
    <n v="2612.94"/>
    <n v="84485.06"/>
    <n v="0"/>
    <n v="0"/>
    <n v="0"/>
    <n v="92400"/>
    <x v="0"/>
    <n v="-5302"/>
    <n v="-7914.9400000000005"/>
    <s v="1532026"/>
    <x v="0"/>
  </r>
  <r>
    <n v="15"/>
    <n v="3"/>
    <n v="2026"/>
    <x v="38"/>
    <n v="5016"/>
    <s v="محمد خطاب "/>
    <s v="المنيب 2 وردية"/>
    <s v="سعودي"/>
    <s v="القطامية"/>
    <s v="اتوبيس 28"/>
    <n v="3959"/>
    <n v="14"/>
    <n v="3435"/>
    <n v="1662.78"/>
    <n v="53763.22"/>
    <n v="0"/>
    <n v="0"/>
    <n v="0"/>
    <n v="48090"/>
    <x v="0"/>
    <n v="7336"/>
    <n v="5673.22"/>
    <s v="1532026"/>
    <x v="0"/>
  </r>
  <r>
    <n v="15"/>
    <n v="3"/>
    <n v="2026"/>
    <x v="39"/>
    <n v="5017"/>
    <s v="كرم ترك 2"/>
    <s v="قليوب 2 وردية"/>
    <s v="سعودي"/>
    <s v="مدينتي "/>
    <s v="اتوبيس 28"/>
    <n v="4634"/>
    <n v="22"/>
    <n v="4150"/>
    <n v="3058.4399999999996"/>
    <n v="98889.56"/>
    <n v="0"/>
    <n v="0"/>
    <n v="0"/>
    <n v="91300"/>
    <x v="0"/>
    <n v="10648"/>
    <n v="7589.56"/>
    <s v="1532026"/>
    <x v="0"/>
  </r>
  <r>
    <n v="15"/>
    <n v="3"/>
    <n v="2026"/>
    <x v="40"/>
    <n v="5018"/>
    <s v="كرم ترك 3"/>
    <s v="قليوب 1 وردية"/>
    <s v="سعودي"/>
    <s v="مدينتي "/>
    <s v="اتوبيس 28"/>
    <n v="4634"/>
    <n v="22"/>
    <n v="4000"/>
    <n v="3058.4399999999996"/>
    <n v="98889.56"/>
    <n v="0"/>
    <n v="0"/>
    <n v="0"/>
    <n v="88000"/>
    <x v="0"/>
    <n v="13948"/>
    <n v="10889.560000000001"/>
    <s v="1532026"/>
    <x v="0"/>
  </r>
  <r>
    <n v="15"/>
    <n v="3"/>
    <n v="2026"/>
    <x v="41"/>
    <n v="5019"/>
    <s v="كرم ترك 4"/>
    <s v="عدلي منصور شفت"/>
    <s v="سعودي"/>
    <s v="مدينتي "/>
    <s v="اتوبيس 28"/>
    <n v="741"/>
    <n v="12"/>
    <n v="500"/>
    <n v="266.76"/>
    <n v="8625.24"/>
    <n v="0"/>
    <n v="0"/>
    <n v="0"/>
    <n v="6000"/>
    <x v="0"/>
    <n v="2892"/>
    <n v="2625.24"/>
    <s v="1532026"/>
    <x v="0"/>
  </r>
  <r>
    <n v="15"/>
    <n v="3"/>
    <n v="2026"/>
    <x v="42"/>
    <n v="5020"/>
    <s v="عماد النجار 4"/>
    <s v="قليوب بيتوين"/>
    <s v="سعودي"/>
    <s v="مدينتي "/>
    <s v="اتوبيس 28"/>
    <n v="1482"/>
    <n v="22"/>
    <n v="1400"/>
    <n v="978.12"/>
    <n v="31625.88"/>
    <n v="0"/>
    <n v="0"/>
    <n v="0"/>
    <n v="30800"/>
    <x v="0"/>
    <n v="1804"/>
    <n v="825.88"/>
    <s v="1532026"/>
    <x v="0"/>
  </r>
  <r>
    <n v="15"/>
    <n v="3"/>
    <n v="2026"/>
    <x v="43"/>
    <n v="5021"/>
    <s v="ممدوح كيلاني6"/>
    <s v="المنيب 1 وردية "/>
    <s v="سعودي"/>
    <s v="مدينتي "/>
    <s v="ميكروباص صيني"/>
    <n v="1482"/>
    <n v="17"/>
    <n v="1350"/>
    <n v="755.82"/>
    <n v="24438.18"/>
    <n v="0"/>
    <n v="0"/>
    <n v="0"/>
    <n v="22950"/>
    <x v="0"/>
    <n v="2244"/>
    <n v="1488.1799999999998"/>
    <s v="1532026"/>
    <x v="0"/>
  </r>
  <r>
    <n v="15"/>
    <n v="3"/>
    <n v="2026"/>
    <x v="44"/>
    <n v="5022"/>
    <s v="ممدوح كيلاني4"/>
    <s v="المنيب 2 وردية "/>
    <s v="سعودي"/>
    <s v="مدينتي "/>
    <s v="ميكروباص صيني"/>
    <n v="2965"/>
    <n v="22"/>
    <n v="2600"/>
    <n v="1956.9"/>
    <n v="63273.1"/>
    <n v="0"/>
    <n v="0"/>
    <n v="0"/>
    <n v="57200"/>
    <x v="0"/>
    <n v="8030"/>
    <n v="6073.1"/>
    <s v="1532026"/>
    <x v="0"/>
  </r>
  <r>
    <n v="15"/>
    <n v="3"/>
    <n v="2026"/>
    <x v="45"/>
    <n v="5023"/>
    <s v="فرج 5"/>
    <s v="حلوان 2 وردية"/>
    <s v="سعودي"/>
    <s v="مدينتي "/>
    <s v="اتوبيس 28"/>
    <n v="4634"/>
    <n v="12"/>
    <n v="4100"/>
    <n v="1668.2399999999998"/>
    <n v="53939.76"/>
    <n v="0"/>
    <n v="0"/>
    <n v="0"/>
    <n v="49200"/>
    <x v="0"/>
    <n v="6408"/>
    <n v="4739.76"/>
    <s v="1532026"/>
    <x v="0"/>
  </r>
  <r>
    <n v="15"/>
    <n v="3"/>
    <n v="2026"/>
    <x v="46"/>
    <n v="5024"/>
    <s v="سيد الحاوي"/>
    <s v="الحلمية"/>
    <s v="سعودي"/>
    <s v="مدينتي "/>
    <s v="اتوبيس 28"/>
    <n v="4634"/>
    <n v="22"/>
    <n v="3750"/>
    <n v="3058.4399999999996"/>
    <n v="98889.56"/>
    <n v="0"/>
    <n v="0"/>
    <n v="0"/>
    <n v="82500"/>
    <x v="0"/>
    <n v="19448"/>
    <n v="16389.560000000001"/>
    <s v="1532026"/>
    <x v="0"/>
  </r>
  <r>
    <n v="15"/>
    <n v="3"/>
    <n v="2026"/>
    <x v="47"/>
    <n v="5025"/>
    <s v="محمد جمال طوسون"/>
    <s v="المنيب"/>
    <s v="سعودي"/>
    <s v="هايد بارك"/>
    <s v="اتوبيس 28"/>
    <n v="4634"/>
    <n v="22"/>
    <n v="3800"/>
    <n v="3058.4399999999996"/>
    <n v="98889.56"/>
    <n v="0"/>
    <n v="0"/>
    <n v="19000"/>
    <n v="102600"/>
    <x v="0"/>
    <n v="18348"/>
    <n v="15289.560000000001"/>
    <s v="1532026"/>
    <x v="0"/>
  </r>
  <r>
    <n v="0"/>
    <n v="0"/>
    <n v="0"/>
    <x v="49"/>
    <n v="0"/>
    <e v="#N/A"/>
    <n v="0"/>
    <n v="0"/>
    <n v="0"/>
    <n v="0"/>
    <n v="0"/>
    <n v="0"/>
    <n v="0"/>
    <n v="0"/>
    <n v="0"/>
    <n v="0"/>
    <n v="0"/>
    <n v="0"/>
    <n v="0"/>
    <x v="0"/>
    <n v="0"/>
    <n v="0"/>
    <s v=""/>
    <x v="0"/>
  </r>
  <r>
    <n v="30"/>
    <n v="4"/>
    <n v="2026"/>
    <x v="0"/>
    <n v="1000"/>
    <s v="مصطفي قليوب"/>
    <s v="قليوب "/>
    <s v="FIRST START"/>
    <s v="م.نصر "/>
    <s v="ميكروباص صيني"/>
    <n v="1250"/>
    <n v="24"/>
    <n v="1200"/>
    <n v="900"/>
    <n v="29100"/>
    <n v="0"/>
    <n v="0"/>
    <n v="0"/>
    <n v="28800"/>
    <x v="0"/>
    <n v="1200"/>
    <n v="300"/>
    <s v="3042026"/>
    <x v="0"/>
  </r>
  <r>
    <n v="30"/>
    <n v="4"/>
    <n v="2026"/>
    <x v="1"/>
    <n v="1001"/>
    <s v="سعيد الصباغ "/>
    <s v="داخلي "/>
    <s v="FIRST START"/>
    <s v="التجمع "/>
    <s v="سوزوكي"/>
    <n v="30000"/>
    <n v="1.0449999999999999"/>
    <n v="25500"/>
    <n v="940.49999999999989"/>
    <n v="30409.499999999996"/>
    <n v="0"/>
    <n v="0"/>
    <n v="0"/>
    <n v="26647.5"/>
    <x v="0"/>
    <n v="4702.4999999999964"/>
    <n v="3761.9999999999964"/>
    <s v="3042026"/>
    <x v="0"/>
  </r>
  <r>
    <n v="30"/>
    <n v="4"/>
    <n v="2026"/>
    <x v="2"/>
    <n v="2000"/>
    <s v="عمرو برعي "/>
    <s v="الجراج"/>
    <s v="FLITCH AND GRAIN"/>
    <s v="التجمع "/>
    <s v="ميكروباص صيني"/>
    <n v="1300"/>
    <n v="25"/>
    <n v="1050"/>
    <n v="975"/>
    <n v="31525"/>
    <n v="0"/>
    <n v="0"/>
    <n v="0"/>
    <n v="26250"/>
    <x v="0"/>
    <n v="6250"/>
    <n v="5275"/>
    <s v="3042026"/>
    <x v="0"/>
  </r>
  <r>
    <n v="30"/>
    <n v="4"/>
    <n v="2026"/>
    <x v="3"/>
    <n v="3000"/>
    <s v="مصطفي الف مسكن"/>
    <s v="الف مسكن 3 وردية"/>
    <s v="نجمة هليوبوليس"/>
    <s v="التجمع "/>
    <s v="اتوبيس 28"/>
    <n v="4297"/>
    <n v="30"/>
    <n v="3800"/>
    <n v="3867.2999999999997"/>
    <n v="125042.7"/>
    <n v="6500"/>
    <n v="0"/>
    <n v="6600"/>
    <n v="114100"/>
    <x v="2"/>
    <n v="14910"/>
    <n v="11042.7"/>
    <s v="3042026"/>
    <x v="0"/>
  </r>
  <r>
    <n v="30"/>
    <n v="4"/>
    <n v="2026"/>
    <x v="4"/>
    <n v="3001"/>
    <s v="محمد عبد المنعم "/>
    <s v="قليوب 1 وردية"/>
    <s v="نجمة هليوبوليس"/>
    <s v="التجمع "/>
    <s v="اتوبيس 28"/>
    <n v="1964"/>
    <n v="12.5"/>
    <n v="2000"/>
    <n v="736.49999999999989"/>
    <n v="23813.5"/>
    <n v="0"/>
    <n v="0"/>
    <n v="11400"/>
    <n v="36400"/>
    <x v="3"/>
    <n v="-450"/>
    <n v="-1186.5"/>
    <s v="3042026"/>
    <x v="0"/>
  </r>
  <r>
    <n v="30"/>
    <n v="4"/>
    <n v="2026"/>
    <x v="5"/>
    <n v="3002"/>
    <s v="ممدوح كيلاني1"/>
    <s v="قليوب 3 وردية "/>
    <s v="نجمة هليوبوليس"/>
    <s v="التجمع "/>
    <s v="اتوبيس 28"/>
    <n v="4297"/>
    <n v="30"/>
    <n v="3900"/>
    <n v="3867.2999999999997"/>
    <n v="125042.7"/>
    <n v="0"/>
    <n v="0"/>
    <n v="9800"/>
    <n v="126800"/>
    <x v="2"/>
    <n v="11910"/>
    <n v="8042.7000000000007"/>
    <s v="3042026"/>
    <x v="0"/>
  </r>
  <r>
    <n v="30"/>
    <n v="4"/>
    <n v="2026"/>
    <x v="6"/>
    <n v="3003"/>
    <s v="ممدوح كيلاني2"/>
    <s v="المنيب 3وردية "/>
    <s v="نجمة هليوبوليس"/>
    <s v="التجمع "/>
    <s v="اتوبيس 28"/>
    <n v="4417"/>
    <n v="12"/>
    <n v="3700"/>
    <n v="1590.12"/>
    <n v="51413.88"/>
    <n v="0"/>
    <n v="800"/>
    <n v="6600"/>
    <n v="50200"/>
    <x v="2"/>
    <n v="8604"/>
    <n v="7013.88"/>
    <s v="3042026"/>
    <x v="0"/>
  </r>
  <r>
    <n v="30"/>
    <n v="4"/>
    <n v="2026"/>
    <x v="7"/>
    <n v="4000"/>
    <s v="رجب سلامة 1"/>
    <s v="المرج "/>
    <s v="لوجستيكا"/>
    <s v="اكتوبر "/>
    <s v="هاي اس "/>
    <n v="2195"/>
    <n v="24"/>
    <n v="2000"/>
    <n v="1580.3999999999999"/>
    <n v="51099.6"/>
    <n v="5000"/>
    <n v="2000"/>
    <n v="28000"/>
    <n v="69000"/>
    <x v="4"/>
    <n v="4680"/>
    <n v="3099.6000000000004"/>
    <s v="3042026"/>
    <x v="0"/>
  </r>
  <r>
    <n v="30"/>
    <n v="4"/>
    <n v="2026"/>
    <x v="8"/>
    <n v="4001"/>
    <s v="احمد السيد"/>
    <s v="المنيب 3وردية "/>
    <s v="لوجستيكا"/>
    <s v="اكتوبر "/>
    <s v="هاي اس "/>
    <n v="4831"/>
    <n v="24"/>
    <n v="4000"/>
    <n v="3478.32"/>
    <n v="112465.68"/>
    <n v="0"/>
    <n v="0"/>
    <n v="12950"/>
    <n v="108950"/>
    <x v="5"/>
    <n v="19944"/>
    <n v="16465.68"/>
    <s v="3042026"/>
    <x v="0"/>
  </r>
  <r>
    <n v="30"/>
    <n v="4"/>
    <n v="2026"/>
    <x v="9"/>
    <n v="4002"/>
    <s v="حسام سعيد1"/>
    <s v="القناطر 3 وردية"/>
    <s v="لوجستيكا"/>
    <s v="اكتوبر "/>
    <s v="هاي اس "/>
    <n v="4391"/>
    <n v="24"/>
    <n v="3400"/>
    <n v="3161.5199999999995"/>
    <n v="102222.48"/>
    <n v="0"/>
    <n v="0"/>
    <n v="11800"/>
    <n v="93400"/>
    <x v="2"/>
    <n v="23784"/>
    <n v="20622.48"/>
    <s v="3042026"/>
    <x v="0"/>
  </r>
  <r>
    <n v="30"/>
    <n v="4"/>
    <n v="2026"/>
    <x v="10"/>
    <n v="4003"/>
    <s v="حسام سعيد 2"/>
    <s v="نكلا انصراف"/>
    <s v="لوجستيكا"/>
    <s v="اكتوبر "/>
    <s v="هاي اس "/>
    <n v="1024"/>
    <n v="24"/>
    <n v="900"/>
    <n v="737.28"/>
    <n v="23838.720000000001"/>
    <n v="0"/>
    <n v="0"/>
    <n v="0"/>
    <n v="21600"/>
    <x v="0"/>
    <n v="2976"/>
    <n v="2238.7200000000003"/>
    <s v="3042026"/>
    <x v="0"/>
  </r>
  <r>
    <n v="30"/>
    <n v="4"/>
    <n v="2026"/>
    <x v="11"/>
    <n v="4004"/>
    <s v="رجب سلامة 2 "/>
    <s v="نكلا حضور"/>
    <s v="لوجستيكا"/>
    <s v="اكتوبر "/>
    <s v="هاي اس "/>
    <n v="1024"/>
    <n v="24"/>
    <n v="1000"/>
    <n v="737.28"/>
    <n v="23838.720000000001"/>
    <n v="0"/>
    <n v="0"/>
    <n v="1875"/>
    <n v="25875"/>
    <x v="2"/>
    <n v="576"/>
    <n v="-161.27999999999997"/>
    <s v="3042026"/>
    <x v="0"/>
  </r>
  <r>
    <n v="30"/>
    <n v="4"/>
    <n v="2026"/>
    <x v="12"/>
    <n v="4005"/>
    <s v="محمد عزمي "/>
    <s v="حدائق اكتوبر "/>
    <s v="لوجستيكا"/>
    <s v="اكتوبر "/>
    <s v="هاي اس "/>
    <n v="1903"/>
    <n v="20"/>
    <n v="1600"/>
    <n v="1141.8"/>
    <n v="36918.199999999997"/>
    <n v="15000"/>
    <n v="0"/>
    <n v="1950"/>
    <n v="18950"/>
    <x v="6"/>
    <n v="6060"/>
    <n v="4918.2"/>
    <s v="3042026"/>
    <x v="0"/>
  </r>
  <r>
    <n v="30"/>
    <n v="4"/>
    <n v="2026"/>
    <x v="13"/>
    <n v="4006"/>
    <s v="محمد رضا "/>
    <s v="المنوفية "/>
    <s v="لوجستيكا"/>
    <s v="اكتوبر "/>
    <s v="هاي اس "/>
    <n v="2634"/>
    <n v="24"/>
    <n v="2150"/>
    <n v="1896.48"/>
    <n v="61319.519999999997"/>
    <n v="0"/>
    <n v="0"/>
    <n v="28000"/>
    <n v="79600"/>
    <x v="4"/>
    <n v="11616"/>
    <n v="9719.52"/>
    <s v="3042026"/>
    <x v="0"/>
  </r>
  <r>
    <n v="30"/>
    <n v="4"/>
    <n v="2026"/>
    <x v="14"/>
    <n v="4007"/>
    <s v="مصطفي شكيوي"/>
    <s v="الجلاتمة"/>
    <s v="لوجستيكا"/>
    <s v="اكتوبر "/>
    <s v="كوستر "/>
    <n v="3220"/>
    <n v="24"/>
    <n v="2750"/>
    <n v="2318.3999999999996"/>
    <n v="74961.600000000006"/>
    <n v="0"/>
    <n v="0"/>
    <n v="3750"/>
    <n v="69750"/>
    <x v="2"/>
    <n v="11280"/>
    <n v="8961.6"/>
    <s v="3042026"/>
    <x v="0"/>
  </r>
  <r>
    <n v="30"/>
    <n v="4"/>
    <n v="2026"/>
    <x v="15"/>
    <n v="4008"/>
    <s v="سعيد كمال "/>
    <s v="م.نصر "/>
    <s v="لوجستيكا"/>
    <s v="اكتوبر "/>
    <s v="هاي اس "/>
    <n v="3367"/>
    <n v="20"/>
    <n v="2600"/>
    <n v="2020.1999999999998"/>
    <n v="65319.8"/>
    <n v="0"/>
    <n v="0"/>
    <n v="28900"/>
    <n v="80900"/>
    <x v="4"/>
    <n v="15340"/>
    <n v="13319.8"/>
    <s v="3042026"/>
    <x v="0"/>
  </r>
  <r>
    <n v="30"/>
    <n v="4"/>
    <n v="2026"/>
    <x v="16"/>
    <n v="4009"/>
    <s v="وديع 1"/>
    <s v="الفيوم 1"/>
    <s v="لوجستيكا"/>
    <s v="اكتوبر "/>
    <s v="هاي اس "/>
    <n v="2662"/>
    <n v="24"/>
    <n v="2250"/>
    <n v="1916.6399999999999"/>
    <n v="61971.360000000001"/>
    <n v="0"/>
    <n v="0"/>
    <n v="5250"/>
    <n v="59250"/>
    <x v="7"/>
    <n v="9888"/>
    <n v="7971.3600000000006"/>
    <s v="3042026"/>
    <x v="0"/>
  </r>
  <r>
    <n v="30"/>
    <n v="4"/>
    <n v="2026"/>
    <x v="17"/>
    <n v="4010"/>
    <s v="وديع 2"/>
    <s v="الفيوم 2"/>
    <s v="لوجستيكا"/>
    <s v="اكتوبر "/>
    <s v="هاي اس "/>
    <n v="2662"/>
    <n v="24"/>
    <n v="2250"/>
    <n v="1916.6399999999999"/>
    <n v="61971.360000000001"/>
    <n v="0"/>
    <n v="0"/>
    <n v="3000"/>
    <n v="57000"/>
    <x v="2"/>
    <n v="9888"/>
    <n v="7971.3600000000006"/>
    <s v="3042026"/>
    <x v="0"/>
  </r>
  <r>
    <n v="30"/>
    <n v="4"/>
    <n v="2026"/>
    <x v="18"/>
    <n v="4011"/>
    <s v="احمد عويس "/>
    <s v="المعادي "/>
    <s v="لوجستيكا"/>
    <s v="ابورواش "/>
    <s v="هاي اس "/>
    <n v="2049"/>
    <n v="24"/>
    <n v="1650"/>
    <n v="1475.28"/>
    <n v="47700.72"/>
    <n v="5000"/>
    <n v="0"/>
    <n v="7450"/>
    <n v="42050"/>
    <x v="2"/>
    <n v="9576"/>
    <n v="8100.72"/>
    <s v="3042026"/>
    <x v="0"/>
  </r>
  <r>
    <e v="#REF!"/>
    <e v="#REF!"/>
    <e v="#REF!"/>
    <x v="48"/>
    <e v="#REF!"/>
    <e v="#REF!"/>
    <e v="#REF!"/>
    <e v="#REF!"/>
    <e v="#REF!"/>
    <e v="#REF!"/>
    <e v="#REF!"/>
    <e v="#REF!"/>
    <e v="#REF!"/>
    <e v="#REF!"/>
    <e v="#REF!"/>
    <e v="#REF!"/>
    <e v="#REF!"/>
    <e v="#REF!"/>
    <e v="#REF!"/>
    <x v="1"/>
    <e v="#REF!"/>
    <e v="#REF!"/>
    <e v="#REF!"/>
    <x v="1"/>
  </r>
  <r>
    <n v="30"/>
    <n v="4"/>
    <n v="2026"/>
    <x v="20"/>
    <n v="4013"/>
    <s v="محمد جمال "/>
    <s v="القناطر "/>
    <s v="لوجستيكا"/>
    <s v="ابورواش "/>
    <s v="سوزوكي"/>
    <n v="1536"/>
    <n v="24"/>
    <n v="1000"/>
    <n v="1105.92"/>
    <n v="35758.080000000002"/>
    <n v="0"/>
    <n v="0"/>
    <n v="1500"/>
    <n v="25500"/>
    <x v="2"/>
    <n v="12864"/>
    <n v="11758.08"/>
    <s v="3042026"/>
    <x v="0"/>
  </r>
  <r>
    <e v="#REF!"/>
    <e v="#REF!"/>
    <e v="#REF!"/>
    <x v="48"/>
    <e v="#REF!"/>
    <e v="#REF!"/>
    <e v="#REF!"/>
    <e v="#REF!"/>
    <e v="#REF!"/>
    <e v="#REF!"/>
    <e v="#REF!"/>
    <e v="#REF!"/>
    <e v="#REF!"/>
    <e v="#REF!"/>
    <e v="#REF!"/>
    <e v="#REF!"/>
    <e v="#REF!"/>
    <e v="#REF!"/>
    <e v="#REF!"/>
    <x v="1"/>
    <e v="#REF!"/>
    <e v="#REF!"/>
    <e v="#REF!"/>
    <x v="1"/>
  </r>
  <r>
    <n v="30"/>
    <n v="4"/>
    <n v="2026"/>
    <x v="22"/>
    <n v="5000"/>
    <s v="عماد النجار1"/>
    <s v="المرج 2وردية"/>
    <s v="سعودي"/>
    <s v="المخاذن"/>
    <s v="اتوبيس 28"/>
    <n v="4119"/>
    <n v="27"/>
    <n v="4800"/>
    <n v="3336.39"/>
    <n v="107876.61"/>
    <n v="0"/>
    <n v="0"/>
    <n v="0"/>
    <n v="129600"/>
    <x v="0"/>
    <n v="-18387"/>
    <n v="-21723.39"/>
    <s v="3042026"/>
    <x v="0"/>
  </r>
  <r>
    <n v="30"/>
    <n v="4"/>
    <n v="2026"/>
    <x v="23"/>
    <n v="5001"/>
    <s v="عماد النجار2"/>
    <s v="المؤسسة 2وردية"/>
    <s v="سعودي"/>
    <s v="المخاذن"/>
    <s v="اتوبيس 28"/>
    <n v="3884"/>
    <n v="26"/>
    <n v="4500"/>
    <n v="3029.52"/>
    <n v="97954.48"/>
    <n v="0"/>
    <n v="0"/>
    <n v="0"/>
    <n v="117000"/>
    <x v="0"/>
    <n v="-16016"/>
    <n v="-19045.52"/>
    <s v="3042026"/>
    <x v="0"/>
  </r>
  <r>
    <n v="30"/>
    <n v="4"/>
    <n v="2026"/>
    <x v="24"/>
    <n v="5002"/>
    <s v="عماد النجار 3"/>
    <s v="الدائري 1وردية"/>
    <s v="سعودي"/>
    <s v="المخاذن"/>
    <s v="اتوبيس 28"/>
    <n v="2448"/>
    <n v="26"/>
    <n v="2500"/>
    <n v="1909.44"/>
    <n v="61738.559999999998"/>
    <n v="0"/>
    <n v="0"/>
    <n v="0"/>
    <n v="65000"/>
    <x v="0"/>
    <n v="-1352"/>
    <n v="-3261.44"/>
    <s v="3042026"/>
    <x v="0"/>
  </r>
  <r>
    <n v="30"/>
    <n v="4"/>
    <n v="2026"/>
    <x v="25"/>
    <n v="5003"/>
    <s v="عبد الرحمن1"/>
    <s v="الهرم "/>
    <s v="سعودي"/>
    <s v="دريم"/>
    <s v="اتوبيس 28"/>
    <n v="994"/>
    <n v="30"/>
    <n v="850"/>
    <n v="894.6"/>
    <n v="28925.4"/>
    <n v="0"/>
    <n v="0"/>
    <n v="0"/>
    <n v="25500"/>
    <x v="0"/>
    <n v="4320"/>
    <n v="3425.4"/>
    <s v="3042026"/>
    <x v="0"/>
  </r>
  <r>
    <n v="30"/>
    <n v="4"/>
    <n v="2026"/>
    <x v="26"/>
    <n v="5004"/>
    <s v="عبد الرحمن2"/>
    <s v="المؤسسة"/>
    <s v="سعودي"/>
    <s v="دريم"/>
    <s v="اتوبيس 28"/>
    <n v="994"/>
    <n v="30"/>
    <n v="850"/>
    <n v="894.6"/>
    <n v="28925.4"/>
    <n v="0"/>
    <n v="0"/>
    <n v="0"/>
    <n v="25500"/>
    <x v="0"/>
    <n v="4320"/>
    <n v="3425.4"/>
    <s v="3042026"/>
    <x v="0"/>
  </r>
  <r>
    <n v="30"/>
    <n v="4"/>
    <n v="2026"/>
    <x v="27"/>
    <n v="5005"/>
    <s v="فرج 1"/>
    <s v="حلوان"/>
    <s v="سعودي"/>
    <s v="هايد بارك"/>
    <s v="اتوبيس 28"/>
    <n v="4634"/>
    <n v="30"/>
    <n v="3750"/>
    <n v="4170.5999999999995"/>
    <n v="134849.4"/>
    <n v="0"/>
    <n v="0"/>
    <n v="0"/>
    <n v="112500"/>
    <x v="0"/>
    <n v="26520"/>
    <n v="22349.4"/>
    <s v="3042026"/>
    <x v="0"/>
  </r>
  <r>
    <n v="30"/>
    <n v="4"/>
    <n v="2026"/>
    <x v="28"/>
    <n v="5006"/>
    <s v="ممدوح كيلاني 3"/>
    <s v="القومية "/>
    <s v="سعودي"/>
    <s v="هايد بارك"/>
    <s v="ميكروباص صيني"/>
    <n v="2965"/>
    <n v="30"/>
    <n v="2500"/>
    <n v="2668.5"/>
    <n v="86281.5"/>
    <n v="0"/>
    <n v="0"/>
    <n v="0"/>
    <n v="75000"/>
    <x v="0"/>
    <n v="13950"/>
    <n v="11281.5"/>
    <s v="3042026"/>
    <x v="0"/>
  </r>
  <r>
    <n v="30"/>
    <n v="4"/>
    <n v="2026"/>
    <x v="29"/>
    <n v="5007"/>
    <s v="مصطفي رشدي1"/>
    <s v="المنيب 2 وردية"/>
    <s v="سعودي"/>
    <s v="ميفيدا"/>
    <s v="ميكروباص صيني"/>
    <n v="2965"/>
    <n v="30"/>
    <n v="2150"/>
    <n v="2668.5"/>
    <n v="86281.5"/>
    <n v="0"/>
    <n v="0"/>
    <n v="0"/>
    <n v="64500"/>
    <x v="0"/>
    <n v="24450"/>
    <n v="21781.5"/>
    <s v="3042026"/>
    <x v="0"/>
  </r>
  <r>
    <e v="#REF!"/>
    <e v="#REF!"/>
    <e v="#REF!"/>
    <x v="48"/>
    <e v="#REF!"/>
    <e v="#REF!"/>
    <e v="#REF!"/>
    <e v="#REF!"/>
    <e v="#REF!"/>
    <e v="#REF!"/>
    <e v="#REF!"/>
    <e v="#REF!"/>
    <e v="#REF!"/>
    <e v="#REF!"/>
    <e v="#REF!"/>
    <e v="#REF!"/>
    <e v="#REF!"/>
    <e v="#REF!"/>
    <e v="#REF!"/>
    <x v="1"/>
    <e v="#REF!"/>
    <e v="#REF!"/>
    <e v="#REF!"/>
    <x v="1"/>
  </r>
  <r>
    <n v="30"/>
    <n v="4"/>
    <n v="2026"/>
    <x v="31"/>
    <n v="5009"/>
    <s v="فرج 2"/>
    <s v="حلوان 2 وردية"/>
    <s v="سعودي"/>
    <s v="ميفيدا"/>
    <s v="ميكروباص صيني"/>
    <n v="2965"/>
    <n v="30"/>
    <n v="2250"/>
    <n v="2668.5"/>
    <n v="86281.5"/>
    <n v="0"/>
    <n v="0"/>
    <n v="0"/>
    <n v="67500"/>
    <x v="0"/>
    <n v="21450"/>
    <n v="18781.5"/>
    <s v="3042026"/>
    <x v="0"/>
  </r>
  <r>
    <n v="30"/>
    <n v="4"/>
    <n v="2026"/>
    <x v="32"/>
    <n v="5010"/>
    <s v="فرج 3"/>
    <s v="حلوان 2 وردية"/>
    <s v="سعودي"/>
    <s v="القطامية"/>
    <s v="اتوبيس 28"/>
    <n v="3415"/>
    <n v="30"/>
    <n v="3400"/>
    <n v="3073.5"/>
    <n v="99376.5"/>
    <n v="0"/>
    <n v="0"/>
    <n v="0"/>
    <n v="102000"/>
    <x v="0"/>
    <n v="450"/>
    <n v="-2623.5"/>
    <s v="3042026"/>
    <x v="0"/>
  </r>
  <r>
    <n v="30"/>
    <n v="4"/>
    <n v="2026"/>
    <x v="33"/>
    <n v="5011"/>
    <s v="فرج 4"/>
    <s v="مايو وردية"/>
    <s v="سعودي"/>
    <s v="القطامية"/>
    <s v="ميكروباص"/>
    <n v="1222"/>
    <n v="30"/>
    <n v="1180"/>
    <n v="1099.8"/>
    <n v="35560.199999999997"/>
    <n v="0"/>
    <n v="0"/>
    <n v="0"/>
    <n v="35400"/>
    <x v="0"/>
    <n v="1260"/>
    <n v="160.20000000000005"/>
    <s v="3042026"/>
    <x v="0"/>
  </r>
  <r>
    <n v="30"/>
    <n v="4"/>
    <n v="2026"/>
    <x v="34"/>
    <n v="5012"/>
    <s v="مصطفي رشدي3"/>
    <s v="المنيب5شفت"/>
    <s v="سعودي"/>
    <s v="القطامية"/>
    <s v="اتوبيس 28"/>
    <n v="2649"/>
    <n v="30"/>
    <n v="2060"/>
    <n v="2384.1"/>
    <n v="77085.899999999994"/>
    <n v="0"/>
    <n v="0"/>
    <n v="0"/>
    <n v="61800"/>
    <x v="0"/>
    <n v="17670"/>
    <n v="15285.9"/>
    <s v="3042026"/>
    <x v="0"/>
  </r>
  <r>
    <n v="30"/>
    <n v="4"/>
    <n v="2026"/>
    <x v="35"/>
    <n v="5013"/>
    <s v="مصطفي رشدي4"/>
    <s v="المنيب Wصباحية"/>
    <s v="سعودي"/>
    <s v="القطامية"/>
    <s v="اتوبيس 28"/>
    <n v="1059"/>
    <n v="30"/>
    <n v="1000"/>
    <n v="953.1"/>
    <n v="30816.9"/>
    <n v="0"/>
    <n v="0"/>
    <n v="0"/>
    <n v="30000"/>
    <x v="0"/>
    <n v="1770"/>
    <n v="816.9"/>
    <s v="3042026"/>
    <x v="0"/>
  </r>
  <r>
    <n v="30"/>
    <n v="4"/>
    <n v="2026"/>
    <x v="36"/>
    <n v="5014"/>
    <s v="مصطفي رشدي5"/>
    <s v="صقر 2 وردية"/>
    <s v="سعودي"/>
    <s v="القطامية"/>
    <s v="اتوبيس 28"/>
    <n v="2120"/>
    <n v="30"/>
    <n v="1780"/>
    <n v="1907.9999999999998"/>
    <n v="61692"/>
    <n v="0"/>
    <n v="0"/>
    <n v="0"/>
    <n v="53400"/>
    <x v="0"/>
    <n v="10200"/>
    <n v="8292"/>
    <s v="3042026"/>
    <x v="0"/>
  </r>
  <r>
    <n v="30"/>
    <n v="4"/>
    <n v="2026"/>
    <x v="37"/>
    <n v="5015"/>
    <s v="كرم ترك 1"/>
    <s v="قليوب 2 وردية"/>
    <s v="سعودي"/>
    <s v="القطامية"/>
    <s v="اتوبيس 28"/>
    <n v="3959"/>
    <n v="30"/>
    <n v="4200"/>
    <n v="3563.1"/>
    <n v="115206.9"/>
    <n v="0"/>
    <n v="0"/>
    <n v="0"/>
    <n v="126000"/>
    <x v="0"/>
    <n v="-7230"/>
    <n v="-10793.1"/>
    <s v="3042026"/>
    <x v="0"/>
  </r>
  <r>
    <e v="#REF!"/>
    <e v="#REF!"/>
    <e v="#REF!"/>
    <x v="48"/>
    <e v="#REF!"/>
    <e v="#REF!"/>
    <e v="#REF!"/>
    <e v="#REF!"/>
    <e v="#REF!"/>
    <e v="#REF!"/>
    <e v="#REF!"/>
    <e v="#REF!"/>
    <e v="#REF!"/>
    <e v="#REF!"/>
    <e v="#REF!"/>
    <e v="#REF!"/>
    <e v="#REF!"/>
    <e v="#REF!"/>
    <e v="#REF!"/>
    <x v="1"/>
    <e v="#REF!"/>
    <e v="#REF!"/>
    <e v="#REF!"/>
    <x v="1"/>
  </r>
  <r>
    <n v="30"/>
    <n v="4"/>
    <n v="2026"/>
    <x v="39"/>
    <n v="5017"/>
    <s v="كرم ترك 2"/>
    <s v="قليوب 2 وردية"/>
    <s v="سعودي"/>
    <s v="مدينتي "/>
    <s v="اتوبيس 28"/>
    <n v="4634"/>
    <n v="30"/>
    <n v="4150"/>
    <n v="4170.5999999999995"/>
    <n v="134849.4"/>
    <n v="0"/>
    <n v="0"/>
    <n v="0"/>
    <n v="124500"/>
    <x v="0"/>
    <n v="14520"/>
    <n v="10349.400000000001"/>
    <s v="3042026"/>
    <x v="0"/>
  </r>
  <r>
    <n v="30"/>
    <n v="4"/>
    <n v="2026"/>
    <x v="40"/>
    <n v="5018"/>
    <s v="كرم ترك 3"/>
    <s v="قليوب 1 وردية"/>
    <s v="سعودي"/>
    <s v="مدينتي "/>
    <s v="اتوبيس 28"/>
    <n v="4634"/>
    <n v="30"/>
    <n v="4000"/>
    <n v="4170.5999999999995"/>
    <n v="134849.4"/>
    <n v="0"/>
    <n v="3000"/>
    <n v="0"/>
    <n v="117000"/>
    <x v="8"/>
    <n v="19020"/>
    <n v="14849.400000000001"/>
    <s v="3042026"/>
    <x v="0"/>
  </r>
  <r>
    <n v="30"/>
    <n v="4"/>
    <n v="2026"/>
    <x v="41"/>
    <n v="5019"/>
    <s v="كرم ترك 4"/>
    <s v="عدلي منصور شفت"/>
    <s v="سعودي"/>
    <s v="مدينتي "/>
    <s v="اتوبيس 28"/>
    <n v="741"/>
    <n v="30"/>
    <n v="500"/>
    <n v="666.9"/>
    <n v="21563.1"/>
    <n v="0"/>
    <n v="0"/>
    <n v="0"/>
    <n v="15000"/>
    <x v="0"/>
    <n v="7230"/>
    <n v="6563.1"/>
    <s v="3042026"/>
    <x v="0"/>
  </r>
  <r>
    <n v="30"/>
    <n v="4"/>
    <n v="2026"/>
    <x v="42"/>
    <n v="5020"/>
    <s v="عماد النجار 4"/>
    <s v="قليوب بيتوين"/>
    <s v="سعودي"/>
    <s v="مدينتي "/>
    <s v="اتوبيس 28"/>
    <n v="1482"/>
    <n v="30"/>
    <n v="1400"/>
    <n v="1333.8"/>
    <n v="43126.2"/>
    <n v="0"/>
    <n v="0"/>
    <n v="0"/>
    <n v="42000"/>
    <x v="0"/>
    <n v="2460"/>
    <n v="1126.2"/>
    <s v="3042026"/>
    <x v="0"/>
  </r>
  <r>
    <n v="30"/>
    <n v="4"/>
    <n v="2026"/>
    <x v="43"/>
    <n v="5021"/>
    <s v="ممدوح كيلاني6"/>
    <s v="المنيب 1 وردية "/>
    <s v="سعودي"/>
    <s v="مدينتي "/>
    <s v="ميكروباص صيني"/>
    <n v="1482"/>
    <n v="30"/>
    <n v="1350"/>
    <n v="1333.8"/>
    <n v="43126.2"/>
    <n v="0"/>
    <n v="1500"/>
    <n v="0"/>
    <n v="39000"/>
    <x v="8"/>
    <n v="3960"/>
    <n v="2626.2"/>
    <s v="3042026"/>
    <x v="0"/>
  </r>
  <r>
    <n v="30"/>
    <n v="4"/>
    <n v="2026"/>
    <x v="44"/>
    <n v="5022"/>
    <s v="ممدوح كيلاني4"/>
    <s v="المنيب 2 وردية "/>
    <s v="سعودي"/>
    <s v="مدينتي "/>
    <s v="ميكروباص صيني"/>
    <n v="2965"/>
    <n v="30"/>
    <n v="2600"/>
    <n v="2668.5"/>
    <n v="86281.5"/>
    <n v="0"/>
    <n v="1500"/>
    <n v="0"/>
    <n v="76500"/>
    <x v="8"/>
    <n v="10950"/>
    <n v="8281.5"/>
    <s v="3042026"/>
    <x v="0"/>
  </r>
  <r>
    <n v="30"/>
    <n v="4"/>
    <n v="2026"/>
    <x v="45"/>
    <n v="5023"/>
    <s v="فرج 5"/>
    <s v="حلوان 2 وردية"/>
    <s v="سعودي"/>
    <s v="مدينتي "/>
    <s v="اتوبيس 28"/>
    <n v="4634"/>
    <n v="30"/>
    <n v="4100"/>
    <n v="4170.5999999999995"/>
    <n v="134849.4"/>
    <n v="0"/>
    <n v="0"/>
    <n v="0"/>
    <n v="123000"/>
    <x v="0"/>
    <n v="16020"/>
    <n v="11849.400000000001"/>
    <s v="3042026"/>
    <x v="0"/>
  </r>
  <r>
    <n v="30"/>
    <n v="4"/>
    <n v="2026"/>
    <x v="46"/>
    <n v="5024"/>
    <s v="سيد الحاوي"/>
    <s v="الحلمية"/>
    <s v="سعودي"/>
    <s v="مدينتي "/>
    <s v="اتوبيس 28"/>
    <n v="4634"/>
    <n v="30"/>
    <n v="3750"/>
    <n v="4170.5999999999995"/>
    <n v="134849.4"/>
    <n v="0"/>
    <n v="0"/>
    <n v="0"/>
    <n v="112500"/>
    <x v="0"/>
    <n v="26520"/>
    <n v="22349.4"/>
    <s v="3042026"/>
    <x v="0"/>
  </r>
  <r>
    <n v="30"/>
    <n v="4"/>
    <n v="2026"/>
    <x v="47"/>
    <n v="5025"/>
    <s v="محمد جمال طوسون"/>
    <s v="المنيب"/>
    <s v="سعودي"/>
    <s v="هايد بارك"/>
    <s v="اتوبيس 28"/>
    <n v="4634"/>
    <n v="30"/>
    <n v="3800"/>
    <n v="4170.5999999999995"/>
    <n v="134849.4"/>
    <n v="0"/>
    <n v="0"/>
    <n v="0"/>
    <n v="114000"/>
    <x v="0"/>
    <n v="25020"/>
    <n v="20849.400000000001"/>
    <s v="3042026"/>
    <x v="0"/>
  </r>
  <r>
    <n v="0"/>
    <n v="0"/>
    <n v="0"/>
    <x v="49"/>
    <n v="0"/>
    <e v="#N/A"/>
    <n v="0"/>
    <n v="0"/>
    <n v="0"/>
    <n v="0"/>
    <n v="0"/>
    <n v="0"/>
    <n v="0"/>
    <n v="0"/>
    <n v="0"/>
    <n v="0"/>
    <n v="0"/>
    <n v="0"/>
    <n v="0"/>
    <x v="0"/>
    <n v="0"/>
    <n v="0"/>
    <s v=""/>
    <x v="0"/>
  </r>
  <r>
    <n v="1"/>
    <n v="5"/>
    <n v="2026"/>
    <x v="3"/>
    <n v="3000"/>
    <s v="مصطفي الف مسكن"/>
    <s v="الف مسكن 3 وردية"/>
    <s v="نجمة هليوبوليس"/>
    <s v="التجمع "/>
    <s v="اتوبيس 28"/>
    <n v="4297"/>
    <n v="1"/>
    <n v="3800"/>
    <n v="128.91"/>
    <n v="4168.09"/>
    <n v="0"/>
    <n v="0"/>
    <n v="0"/>
    <n v="3800"/>
    <x v="0"/>
    <n v="497"/>
    <n v="368.09000000000003"/>
    <s v="152026"/>
    <x v="0"/>
  </r>
  <r>
    <e v="#REF!"/>
    <e v="#REF!"/>
    <e v="#REF!"/>
    <x v="48"/>
    <e v="#REF!"/>
    <e v="#REF!"/>
    <e v="#REF!"/>
    <e v="#REF!"/>
    <e v="#REF!"/>
    <e v="#REF!"/>
    <e v="#REF!"/>
    <e v="#REF!"/>
    <e v="#REF!"/>
    <e v="#REF!"/>
    <e v="#REF!"/>
    <e v="#REF!"/>
    <e v="#REF!"/>
    <e v="#REF!"/>
    <e v="#REF!"/>
    <x v="1"/>
    <e v="#REF!"/>
    <e v="#REF!"/>
    <e v="#REF!"/>
    <x v="1"/>
  </r>
  <r>
    <n v="1"/>
    <n v="5"/>
    <n v="2026"/>
    <x v="5"/>
    <n v="3002"/>
    <s v="ممدوح كيلاني1"/>
    <s v="قليوب 3 وردية "/>
    <s v="نجمة هليوبوليس"/>
    <s v="التجمع "/>
    <s v="اتوبيس 28"/>
    <n v="4297"/>
    <n v="1"/>
    <n v="3900"/>
    <n v="128.91"/>
    <n v="4168.09"/>
    <n v="0"/>
    <n v="0"/>
    <n v="0"/>
    <n v="3900"/>
    <x v="0"/>
    <n v="397"/>
    <n v="268.09000000000003"/>
    <s v="152026"/>
    <x v="0"/>
  </r>
  <r>
    <n v="1"/>
    <n v="5"/>
    <n v="2026"/>
    <x v="50"/>
    <n v="3004"/>
    <s v="ممدوح كيلاني3"/>
    <s v="المنيب 3وردية "/>
    <s v="نجمة هليوبوليس"/>
    <s v="التجمع "/>
    <s v="ميكروباص"/>
    <n v="3600"/>
    <n v="1"/>
    <n v="2700"/>
    <n v="108"/>
    <n v="3492"/>
    <n v="0"/>
    <n v="0"/>
    <n v="0"/>
    <n v="2700"/>
    <x v="0"/>
    <n v="900"/>
    <n v="792"/>
    <s v="152026"/>
    <x v="0"/>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n v="1"/>
    <n v="5"/>
    <n v="2026"/>
    <x v="25"/>
    <n v="5003"/>
    <s v="عبد الرحمن1"/>
    <s v="الهرم "/>
    <s v="سعودي"/>
    <s v="دريم"/>
    <s v="اتوبيس 28"/>
    <n v="994"/>
    <n v="1"/>
    <n v="850"/>
    <n v="29.82"/>
    <n v="964.18"/>
    <n v="0"/>
    <n v="0"/>
    <n v="0"/>
    <n v="850"/>
    <x v="0"/>
    <n v="144"/>
    <n v="114.18"/>
    <s v="152026"/>
    <x v="0"/>
  </r>
  <r>
    <n v="1"/>
    <n v="5"/>
    <n v="2026"/>
    <x v="26"/>
    <n v="5004"/>
    <s v="عبد الرحمن2"/>
    <s v="المؤسسة"/>
    <s v="سعودي"/>
    <s v="دريم"/>
    <s v="اتوبيس 28"/>
    <n v="994"/>
    <n v="1"/>
    <n v="850"/>
    <n v="29.82"/>
    <n v="964.18"/>
    <n v="0"/>
    <n v="0"/>
    <n v="0"/>
    <n v="850"/>
    <x v="0"/>
    <n v="144"/>
    <n v="114.18"/>
    <s v="152026"/>
    <x v="0"/>
  </r>
  <r>
    <n v="1"/>
    <n v="5"/>
    <n v="2026"/>
    <x v="27"/>
    <n v="5005"/>
    <s v="فرج 1"/>
    <s v="حلوان"/>
    <s v="سعودي"/>
    <s v="هايد بارك"/>
    <s v="اتوبيس 28"/>
    <n v="4634"/>
    <n v="1"/>
    <n v="3750"/>
    <n v="139.01999999999998"/>
    <n v="4494.9799999999996"/>
    <n v="0"/>
    <n v="0"/>
    <n v="0"/>
    <n v="3750"/>
    <x v="0"/>
    <n v="884"/>
    <n v="744.98"/>
    <s v="152026"/>
    <x v="0"/>
  </r>
  <r>
    <n v="1"/>
    <n v="5"/>
    <n v="2026"/>
    <x v="51"/>
    <n v="5029"/>
    <s v="فرج 6"/>
    <s v="حلوان مبيت"/>
    <s v="سعودي"/>
    <s v="هايد بارك"/>
    <s v="اتوبيس 28"/>
    <n v="1482"/>
    <n v="1"/>
    <n v="750"/>
    <n v="44.46"/>
    <n v="1437.54"/>
    <n v="0"/>
    <n v="0"/>
    <n v="0"/>
    <n v="750"/>
    <x v="0"/>
    <n v="732"/>
    <n v="687.54"/>
    <s v="152026"/>
    <x v="0"/>
  </r>
  <r>
    <n v="1"/>
    <n v="5"/>
    <n v="2026"/>
    <x v="28"/>
    <n v="5006"/>
    <s v="ممدوح كيلاني 3"/>
    <s v="القومية "/>
    <s v="سعودي"/>
    <s v="هايد بارك"/>
    <s v="ميكروباص صيني"/>
    <n v="2965"/>
    <n v="1"/>
    <n v="2500"/>
    <n v="88.95"/>
    <n v="2876.05"/>
    <n v="0"/>
    <n v="0"/>
    <n v="0"/>
    <n v="2500"/>
    <x v="0"/>
    <n v="465"/>
    <n v="376.05"/>
    <s v="152026"/>
    <x v="0"/>
  </r>
  <r>
    <n v="1"/>
    <n v="5"/>
    <n v="2026"/>
    <x v="47"/>
    <n v="5025"/>
    <s v="محمد جمال طوسون"/>
    <s v="المنيب"/>
    <s v="سعودي"/>
    <s v="هايد بارك"/>
    <s v="اتوبيس 28"/>
    <n v="4634"/>
    <n v="1"/>
    <n v="3800"/>
    <n v="139.01999999999998"/>
    <n v="4494.9799999999996"/>
    <n v="0"/>
    <n v="0"/>
    <n v="0"/>
    <n v="3800"/>
    <x v="0"/>
    <n v="834"/>
    <n v="694.98"/>
    <s v="152026"/>
    <x v="0"/>
  </r>
  <r>
    <n v="1"/>
    <n v="5"/>
    <n v="2026"/>
    <x v="29"/>
    <n v="5007"/>
    <s v="مصطفي رشدي1"/>
    <s v="المنيب 2 وردية"/>
    <s v="سعودي"/>
    <s v="ميفيدا"/>
    <s v="ميكروباص صيني"/>
    <n v="2965"/>
    <n v="1"/>
    <n v="2150"/>
    <n v="88.95"/>
    <n v="2876.05"/>
    <n v="0"/>
    <n v="0"/>
    <n v="0"/>
    <n v="2150"/>
    <x v="0"/>
    <n v="815"/>
    <n v="726.05"/>
    <s v="152026"/>
    <x v="0"/>
  </r>
  <r>
    <n v="1"/>
    <n v="5"/>
    <n v="2026"/>
    <x v="31"/>
    <n v="5009"/>
    <s v="فرج 2"/>
    <s v="حلوان 2 وردية"/>
    <s v="سعودي"/>
    <s v="ميفيدا"/>
    <s v="ميكروباص صيني"/>
    <n v="2965"/>
    <n v="1"/>
    <n v="2250"/>
    <n v="88.95"/>
    <n v="2876.05"/>
    <n v="0"/>
    <n v="0"/>
    <n v="0"/>
    <n v="2250"/>
    <x v="0"/>
    <n v="715"/>
    <n v="626.04999999999995"/>
    <s v="152026"/>
    <x v="0"/>
  </r>
  <r>
    <n v="1"/>
    <n v="5"/>
    <n v="2026"/>
    <x v="32"/>
    <n v="5010"/>
    <s v="فرج 3"/>
    <s v="حلوان 2 وردية"/>
    <s v="سعودي"/>
    <s v="القطامية"/>
    <s v="اتوبيس 28"/>
    <n v="3415"/>
    <n v="1"/>
    <n v="3400"/>
    <n v="102.45"/>
    <n v="3312.55"/>
    <n v="0"/>
    <n v="0"/>
    <n v="0"/>
    <n v="3400"/>
    <x v="0"/>
    <n v="15"/>
    <n v="-87.45"/>
    <s v="152026"/>
    <x v="0"/>
  </r>
  <r>
    <n v="1"/>
    <n v="5"/>
    <n v="2026"/>
    <x v="33"/>
    <n v="5011"/>
    <s v="فرج 4"/>
    <s v="مايو وردية"/>
    <s v="سعودي"/>
    <s v="القطامية"/>
    <s v="ميكروباص"/>
    <n v="1222"/>
    <n v="1"/>
    <n v="1180"/>
    <n v="36.659999999999997"/>
    <n v="1185.3399999999999"/>
    <n v="0"/>
    <n v="0"/>
    <n v="0"/>
    <n v="1180"/>
    <x v="0"/>
    <n v="42"/>
    <n v="5.3400000000000034"/>
    <s v="152026"/>
    <x v="0"/>
  </r>
  <r>
    <n v="1"/>
    <n v="5"/>
    <n v="2026"/>
    <x v="34"/>
    <n v="5012"/>
    <s v="مصطفي رشدي3"/>
    <s v="المنيب5شفت"/>
    <s v="سعودي"/>
    <s v="القطامية"/>
    <s v="اتوبيس 28"/>
    <n v="2649"/>
    <n v="1"/>
    <n v="2060"/>
    <n v="79.47"/>
    <n v="2569.5300000000002"/>
    <n v="0"/>
    <n v="0"/>
    <n v="0"/>
    <n v="2060"/>
    <x v="0"/>
    <n v="589"/>
    <n v="509.53"/>
    <s v="152026"/>
    <x v="0"/>
  </r>
  <r>
    <n v="1"/>
    <n v="5"/>
    <n v="2026"/>
    <x v="35"/>
    <n v="5013"/>
    <s v="مصطفي رشدي4"/>
    <s v="المنيب Wصباحية"/>
    <s v="سعودي"/>
    <s v="القطامية"/>
    <s v="اتوبيس 28"/>
    <n v="1059"/>
    <n v="1"/>
    <n v="1000"/>
    <n v="31.77"/>
    <n v="1027.23"/>
    <n v="0"/>
    <n v="0"/>
    <n v="0"/>
    <n v="1000"/>
    <x v="0"/>
    <n v="59"/>
    <n v="27.23"/>
    <s v="152026"/>
    <x v="0"/>
  </r>
  <r>
    <n v="1"/>
    <n v="5"/>
    <n v="2026"/>
    <x v="36"/>
    <n v="5014"/>
    <s v="مصطفي رشدي5"/>
    <s v="صقر 2 وردية"/>
    <s v="سعودي"/>
    <s v="القطامية"/>
    <s v="اتوبيس 28"/>
    <n v="2120"/>
    <n v="1"/>
    <n v="1780"/>
    <n v="63.599999999999994"/>
    <n v="2056.4"/>
    <n v="0"/>
    <n v="0"/>
    <n v="0"/>
    <n v="1780"/>
    <x v="0"/>
    <n v="340"/>
    <n v="276.39999999999998"/>
    <s v="152026"/>
    <x v="0"/>
  </r>
  <r>
    <n v="1"/>
    <n v="5"/>
    <n v="2026"/>
    <x v="52"/>
    <n v="5027"/>
    <s v="مصطفي رشدي6"/>
    <s v="المنيب 2 وردية"/>
    <s v="سعودي"/>
    <s v="القطامية"/>
    <s v="اتوبيس 28"/>
    <n v="3944"/>
    <n v="1"/>
    <n v="3600"/>
    <n v="118.32"/>
    <n v="3825.68"/>
    <n v="0"/>
    <n v="0"/>
    <n v="200"/>
    <n v="3800"/>
    <x v="0"/>
    <n v="344"/>
    <n v="225.68"/>
    <s v="152026"/>
    <x v="0"/>
  </r>
  <r>
    <n v="1"/>
    <n v="5"/>
    <n v="2026"/>
    <x v="37"/>
    <n v="5015"/>
    <s v="كرم ترك 1"/>
    <s v="قليوب 2 وردية"/>
    <s v="سعودي"/>
    <s v="القطامية"/>
    <s v="اتوبيس 28"/>
    <n v="3959"/>
    <n v="1"/>
    <n v="4200"/>
    <n v="118.77"/>
    <n v="3840.23"/>
    <n v="0"/>
    <n v="0"/>
    <n v="0"/>
    <n v="4200"/>
    <x v="0"/>
    <n v="-241"/>
    <n v="-359.77"/>
    <s v="152026"/>
    <x v="0"/>
  </r>
  <r>
    <n v="1"/>
    <n v="5"/>
    <n v="2026"/>
    <x v="39"/>
    <n v="5017"/>
    <s v="كرم ترك 2"/>
    <s v="قليوب 2 وردية"/>
    <s v="سعودي"/>
    <s v="مدينتي "/>
    <s v="اتوبيس 28"/>
    <n v="4634"/>
    <n v="1"/>
    <n v="4150"/>
    <n v="139.01999999999998"/>
    <n v="4494.9799999999996"/>
    <n v="0"/>
    <n v="0"/>
    <n v="0"/>
    <n v="4150"/>
    <x v="0"/>
    <n v="484"/>
    <n v="344.98"/>
    <s v="152026"/>
    <x v="0"/>
  </r>
  <r>
    <n v="1"/>
    <n v="5"/>
    <n v="2026"/>
    <x v="40"/>
    <n v="5018"/>
    <s v="كرم ترك 3"/>
    <s v="قليوب 1 وردية"/>
    <s v="سعودي"/>
    <s v="مدينتي "/>
    <s v="اتوبيس 28"/>
    <n v="4634"/>
    <n v="1"/>
    <n v="4000"/>
    <n v="139.01999999999998"/>
    <n v="4494.9799999999996"/>
    <n v="0"/>
    <n v="0"/>
    <n v="0"/>
    <n v="4000"/>
    <x v="0"/>
    <n v="634"/>
    <n v="494.98"/>
    <s v="152026"/>
    <x v="0"/>
  </r>
  <r>
    <n v="1"/>
    <n v="5"/>
    <n v="2026"/>
    <x v="41"/>
    <n v="5019"/>
    <s v="كرم ترك 4"/>
    <s v="عدلي منصور شفت"/>
    <s v="سعودي"/>
    <s v="مدينتي "/>
    <s v="اتوبيس 28"/>
    <n v="741"/>
    <n v="1"/>
    <n v="500"/>
    <n v="22.23"/>
    <n v="718.77"/>
    <n v="0"/>
    <n v="0"/>
    <n v="0"/>
    <n v="500"/>
    <x v="0"/>
    <n v="241"/>
    <n v="218.77"/>
    <s v="152026"/>
    <x v="0"/>
  </r>
  <r>
    <n v="1"/>
    <n v="5"/>
    <n v="2026"/>
    <x v="42"/>
    <n v="5020"/>
    <s v="عماد النجار 4"/>
    <s v="قليوب بيتوين"/>
    <s v="سعودي"/>
    <s v="مدينتي "/>
    <s v="اتوبيس 28"/>
    <n v="1482"/>
    <n v="1"/>
    <n v="1400"/>
    <n v="44.46"/>
    <n v="1437.54"/>
    <n v="0"/>
    <n v="0"/>
    <n v="0"/>
    <n v="1400"/>
    <x v="0"/>
    <n v="82"/>
    <n v="37.54"/>
    <s v="152026"/>
    <x v="0"/>
  </r>
  <r>
    <n v="1"/>
    <n v="5"/>
    <n v="2026"/>
    <x v="43"/>
    <n v="5021"/>
    <s v="ممدوح كيلاني6"/>
    <s v="المنيب 1 وردية "/>
    <s v="سعودي"/>
    <s v="مدينتي "/>
    <s v="ميكروباص صيني"/>
    <n v="1482"/>
    <n v="1"/>
    <n v="1350"/>
    <n v="44.46"/>
    <n v="1437.54"/>
    <n v="0"/>
    <n v="0"/>
    <n v="0"/>
    <n v="1350"/>
    <x v="0"/>
    <n v="132"/>
    <n v="87.539999999999992"/>
    <s v="152026"/>
    <x v="0"/>
  </r>
  <r>
    <n v="1"/>
    <n v="5"/>
    <n v="2026"/>
    <x v="44"/>
    <n v="5022"/>
    <s v="ممدوح كيلاني4"/>
    <s v="المنيب 2 وردية "/>
    <s v="سعودي"/>
    <s v="مدينتي "/>
    <s v="ميكروباص صيني"/>
    <n v="2965"/>
    <n v="1"/>
    <n v="2600"/>
    <n v="88.95"/>
    <n v="2876.05"/>
    <n v="0"/>
    <n v="0"/>
    <n v="0"/>
    <n v="2600"/>
    <x v="0"/>
    <n v="365"/>
    <n v="276.05"/>
    <s v="152026"/>
    <x v="0"/>
  </r>
  <r>
    <n v="1"/>
    <n v="5"/>
    <n v="2026"/>
    <x v="45"/>
    <n v="5023"/>
    <s v="فرج 5"/>
    <s v="حلوان 2 وردية"/>
    <s v="سعودي"/>
    <s v="مدينتي "/>
    <s v="اتوبيس 28"/>
    <n v="4634"/>
    <n v="1"/>
    <n v="4100"/>
    <n v="139.01999999999998"/>
    <n v="4494.9799999999996"/>
    <n v="0"/>
    <n v="0"/>
    <n v="0"/>
    <n v="4100"/>
    <x v="0"/>
    <n v="534"/>
    <n v="394.98"/>
    <s v="152026"/>
    <x v="0"/>
  </r>
  <r>
    <n v="1"/>
    <n v="5"/>
    <n v="2026"/>
    <x v="46"/>
    <n v="5024"/>
    <s v="سيد الحاوي"/>
    <s v="الحلمية"/>
    <s v="سعودي"/>
    <s v="مدينتي "/>
    <s v="اتوبيس 28"/>
    <n v="4634"/>
    <n v="1"/>
    <n v="3750"/>
    <n v="139.01999999999998"/>
    <n v="4494.9799999999996"/>
    <n v="0"/>
    <n v="0"/>
    <n v="0"/>
    <n v="3750"/>
    <x v="0"/>
    <n v="884"/>
    <n v="744.98"/>
    <s v="152026"/>
    <x v="0"/>
  </r>
  <r>
    <n v="1"/>
    <n v="5"/>
    <n v="2026"/>
    <x v="53"/>
    <n v="5028"/>
    <s v="سيد الحاوي 2"/>
    <s v="عدلي منصور "/>
    <s v="سعودي"/>
    <s v="مدينتي "/>
    <s v="اتوبيس 28"/>
    <n v="741"/>
    <n v="1"/>
    <n v="550"/>
    <n v="22.23"/>
    <n v="718.77"/>
    <n v="0"/>
    <n v="0"/>
    <n v="0"/>
    <n v="550"/>
    <x v="0"/>
    <n v="191"/>
    <n v="168.77"/>
    <s v="152026"/>
    <x v="0"/>
  </r>
  <r>
    <n v="0"/>
    <n v="0"/>
    <n v="0"/>
    <x v="49"/>
    <n v="0"/>
    <e v="#N/A"/>
    <n v="0"/>
    <n v="0"/>
    <n v="0"/>
    <n v="0"/>
    <n v="0"/>
    <n v="0"/>
    <n v="0"/>
    <n v="0"/>
    <n v="0"/>
    <n v="0"/>
    <n v="0"/>
    <n v="0"/>
    <n v="0"/>
    <x v="0"/>
    <n v="0"/>
    <n v="0"/>
    <s v=""/>
    <x v="0"/>
  </r>
  <r>
    <n v="2"/>
    <n v="5"/>
    <n v="2026"/>
    <x v="0"/>
    <n v="1000"/>
    <s v="مصطفي قليوب"/>
    <s v="قليوب "/>
    <s v="FIRST START"/>
    <s v="م.نصر "/>
    <s v="ميكروباص صيني"/>
    <n v="1250"/>
    <n v="1"/>
    <n v="1200"/>
    <n v="37.5"/>
    <n v="1212.5"/>
    <n v="0"/>
    <n v="0"/>
    <n v="0"/>
    <n v="1200"/>
    <x v="0"/>
    <n v="50"/>
    <n v="12.5"/>
    <s v="252026"/>
    <x v="0"/>
  </r>
  <r>
    <n v="2"/>
    <n v="5"/>
    <n v="2026"/>
    <x v="1"/>
    <n v="1001"/>
    <s v="سعيد الصباغ "/>
    <s v="داخلي "/>
    <s v="FIRST START"/>
    <s v="التجمع "/>
    <s v="سوزوكي"/>
    <n v="30000"/>
    <n v="1"/>
    <n v="25500"/>
    <n v="900"/>
    <n v="29100"/>
    <n v="4350"/>
    <n v="0"/>
    <n v="0"/>
    <n v="21150"/>
    <x v="0"/>
    <n v="4500"/>
    <n v="3600"/>
    <s v="252026"/>
    <x v="0"/>
  </r>
  <r>
    <n v="2"/>
    <n v="5"/>
    <n v="2026"/>
    <x v="2"/>
    <n v="2000"/>
    <s v="عمرو برعي "/>
    <s v="الجراج"/>
    <s v="FLITCH AND GRAIN"/>
    <s v="التجمع "/>
    <s v="ميكروباص صيني"/>
    <n v="1300"/>
    <n v="1"/>
    <n v="1050"/>
    <n v="39"/>
    <n v="1261"/>
    <n v="0"/>
    <n v="0"/>
    <n v="0"/>
    <n v="1050"/>
    <x v="0"/>
    <n v="250"/>
    <n v="211"/>
    <s v="252026"/>
    <x v="0"/>
  </r>
  <r>
    <n v="2"/>
    <n v="5"/>
    <n v="2026"/>
    <x v="3"/>
    <n v="3000"/>
    <s v="مصطفي الف مسكن"/>
    <s v="الف مسكن 3 وردية"/>
    <s v="نجمة هليوبوليس"/>
    <s v="التجمع "/>
    <s v="اتوبيس 28"/>
    <n v="4297"/>
    <n v="1"/>
    <n v="3800"/>
    <n v="128.91"/>
    <n v="4168.09"/>
    <n v="0"/>
    <n v="0"/>
    <n v="0"/>
    <n v="3800"/>
    <x v="0"/>
    <n v="497"/>
    <n v="368.09000000000003"/>
    <s v="252026"/>
    <x v="0"/>
  </r>
  <r>
    <e v="#REF!"/>
    <e v="#REF!"/>
    <e v="#REF!"/>
    <x v="48"/>
    <e v="#REF!"/>
    <e v="#REF!"/>
    <e v="#REF!"/>
    <e v="#REF!"/>
    <e v="#REF!"/>
    <e v="#REF!"/>
    <e v="#REF!"/>
    <e v="#REF!"/>
    <e v="#REF!"/>
    <e v="#REF!"/>
    <e v="#REF!"/>
    <e v="#REF!"/>
    <e v="#REF!"/>
    <e v="#REF!"/>
    <e v="#REF!"/>
    <x v="1"/>
    <e v="#REF!"/>
    <e v="#REF!"/>
    <e v="#REF!"/>
    <x v="1"/>
  </r>
  <r>
    <n v="2"/>
    <n v="5"/>
    <n v="2026"/>
    <x v="5"/>
    <n v="3002"/>
    <s v="ممدوح كيلاني1"/>
    <s v="قليوب 3 وردية "/>
    <s v="نجمة هليوبوليس"/>
    <s v="التجمع "/>
    <s v="اتوبيس 28"/>
    <n v="4297"/>
    <n v="1"/>
    <n v="3900"/>
    <n v="128.91"/>
    <n v="4168.09"/>
    <n v="0"/>
    <n v="0"/>
    <n v="0"/>
    <n v="3900"/>
    <x v="0"/>
    <n v="397"/>
    <n v="268.09000000000003"/>
    <s v="252026"/>
    <x v="0"/>
  </r>
  <r>
    <n v="2"/>
    <n v="5"/>
    <n v="2026"/>
    <x v="50"/>
    <n v="3004"/>
    <s v="ممدوح كيلاني3"/>
    <s v="المنيب 3وردية "/>
    <s v="نجمة هليوبوليس"/>
    <s v="التجمع "/>
    <s v="ميكروباص"/>
    <n v="3600"/>
    <n v="1"/>
    <n v="2700"/>
    <n v="108"/>
    <n v="3492"/>
    <n v="0"/>
    <n v="0"/>
    <n v="0"/>
    <n v="2700"/>
    <x v="0"/>
    <n v="900"/>
    <n v="792"/>
    <s v="252026"/>
    <x v="0"/>
  </r>
  <r>
    <n v="2"/>
    <n v="5"/>
    <n v="2026"/>
    <x v="7"/>
    <n v="4000"/>
    <s v="رجب سلامة 1"/>
    <s v="المرج "/>
    <s v="لوجستيكا"/>
    <s v="اكتوبر "/>
    <s v="هاي اس "/>
    <n v="2195"/>
    <n v="1"/>
    <n v="2000"/>
    <n v="65.849999999999994"/>
    <n v="2129.15"/>
    <n v="0"/>
    <n v="0"/>
    <n v="0"/>
    <n v="2000"/>
    <x v="0"/>
    <n v="195"/>
    <n v="129.15"/>
    <s v="252026"/>
    <x v="0"/>
  </r>
  <r>
    <n v="2"/>
    <n v="5"/>
    <n v="2026"/>
    <x v="11"/>
    <n v="4004"/>
    <s v="رجب سلامة 2 "/>
    <s v="نكلا حضور"/>
    <s v="لوجستيكا"/>
    <s v="اكتوبر "/>
    <s v="هاي اس "/>
    <n v="1024"/>
    <n v="1"/>
    <n v="1000"/>
    <n v="30.72"/>
    <n v="993.28"/>
    <n v="0"/>
    <n v="0"/>
    <n v="0"/>
    <n v="1000"/>
    <x v="0"/>
    <n v="24"/>
    <n v="-6.7199999999999989"/>
    <s v="252026"/>
    <x v="0"/>
  </r>
  <r>
    <n v="2"/>
    <n v="5"/>
    <n v="2026"/>
    <x v="8"/>
    <n v="4001"/>
    <s v="احمد السيد"/>
    <s v="المنيب 3وردية "/>
    <s v="لوجستيكا"/>
    <s v="اكتوبر "/>
    <s v="هاي اس "/>
    <n v="4831"/>
    <n v="1"/>
    <n v="4000"/>
    <n v="144.93"/>
    <n v="4686.07"/>
    <n v="0"/>
    <n v="0"/>
    <n v="0"/>
    <n v="4000"/>
    <x v="0"/>
    <n v="831"/>
    <n v="686.06999999999994"/>
    <s v="252026"/>
    <x v="0"/>
  </r>
  <r>
    <n v="2"/>
    <n v="5"/>
    <n v="2026"/>
    <x v="9"/>
    <n v="4002"/>
    <s v="حسام سعيد1"/>
    <s v="القناطر 3 وردية"/>
    <s v="لوجستيكا"/>
    <s v="اكتوبر "/>
    <s v="هاي اس "/>
    <n v="4391"/>
    <n v="1"/>
    <n v="3400"/>
    <n v="131.72999999999999"/>
    <n v="4259.2700000000004"/>
    <n v="0"/>
    <n v="0"/>
    <n v="0"/>
    <n v="3400"/>
    <x v="0"/>
    <n v="991"/>
    <n v="859.27"/>
    <s v="252026"/>
    <x v="0"/>
  </r>
  <r>
    <n v="2"/>
    <n v="5"/>
    <n v="2026"/>
    <x v="10"/>
    <n v="4003"/>
    <s v="حسام سعيد 2"/>
    <s v="نكلا انصراف"/>
    <s v="لوجستيكا"/>
    <s v="اكتوبر "/>
    <s v="هاي اس "/>
    <n v="1024"/>
    <n v="1"/>
    <n v="900"/>
    <n v="30.72"/>
    <n v="993.28"/>
    <n v="0"/>
    <n v="0"/>
    <n v="0"/>
    <n v="900"/>
    <x v="0"/>
    <n v="124"/>
    <n v="93.28"/>
    <s v="252026"/>
    <x v="0"/>
  </r>
  <r>
    <n v="2"/>
    <n v="5"/>
    <n v="2026"/>
    <x v="13"/>
    <n v="4006"/>
    <s v="محمد رضا "/>
    <s v="المنوفية "/>
    <s v="لوجستيكا"/>
    <s v="اكتوبر "/>
    <s v="هاي اس "/>
    <n v="2634"/>
    <n v="1"/>
    <n v="2150"/>
    <n v="79.02"/>
    <n v="2554.98"/>
    <n v="0"/>
    <n v="0"/>
    <n v="0"/>
    <n v="2150"/>
    <x v="0"/>
    <n v="484"/>
    <n v="404.98"/>
    <s v="252026"/>
    <x v="0"/>
  </r>
  <r>
    <n v="2"/>
    <n v="5"/>
    <n v="2026"/>
    <x v="14"/>
    <n v="4007"/>
    <s v="مصطفي شكيوي"/>
    <s v="الجلاتمة"/>
    <s v="لوجستيكا"/>
    <s v="اكتوبر "/>
    <s v="كوستر "/>
    <n v="3220"/>
    <n v="1"/>
    <n v="2750"/>
    <n v="96.6"/>
    <n v="3123.4"/>
    <n v="0"/>
    <n v="0"/>
    <n v="0"/>
    <n v="2750"/>
    <x v="0"/>
    <n v="470"/>
    <n v="373.4"/>
    <s v="252026"/>
    <x v="0"/>
  </r>
  <r>
    <n v="2"/>
    <n v="5"/>
    <n v="2026"/>
    <x v="16"/>
    <n v="4009"/>
    <s v="وديع 1"/>
    <s v="الفيوم 1"/>
    <s v="لوجستيكا"/>
    <s v="اكتوبر "/>
    <s v="هاي اس "/>
    <n v="2662"/>
    <n v="1"/>
    <n v="2250"/>
    <n v="79.86"/>
    <n v="2582.14"/>
    <n v="0"/>
    <n v="0"/>
    <n v="0"/>
    <n v="2250"/>
    <x v="0"/>
    <n v="412"/>
    <n v="332.14"/>
    <s v="252026"/>
    <x v="0"/>
  </r>
  <r>
    <n v="2"/>
    <n v="5"/>
    <n v="2026"/>
    <x v="17"/>
    <n v="4010"/>
    <s v="وديع 2"/>
    <s v="الفيوم 2"/>
    <s v="لوجستيكا"/>
    <s v="اكتوبر "/>
    <s v="هاي اس "/>
    <n v="2662"/>
    <n v="1"/>
    <n v="2250"/>
    <n v="79.86"/>
    <n v="2582.14"/>
    <n v="0"/>
    <n v="0"/>
    <n v="0"/>
    <n v="2250"/>
    <x v="0"/>
    <n v="412"/>
    <n v="332.14"/>
    <s v="252026"/>
    <x v="0"/>
  </r>
  <r>
    <n v="2"/>
    <n v="5"/>
    <n v="2026"/>
    <x v="18"/>
    <n v="4011"/>
    <s v="احمد عويس "/>
    <s v="المعادي "/>
    <s v="لوجستيكا"/>
    <s v="ابورواش "/>
    <s v="هاي اس "/>
    <n v="2049"/>
    <n v="1"/>
    <n v="1650"/>
    <n v="61.47"/>
    <n v="1987.53"/>
    <n v="0"/>
    <n v="0"/>
    <n v="0"/>
    <n v="1650"/>
    <x v="0"/>
    <n v="399"/>
    <n v="337.53"/>
    <s v="252026"/>
    <x v="0"/>
  </r>
  <r>
    <n v="2"/>
    <n v="5"/>
    <n v="2026"/>
    <x v="20"/>
    <n v="4013"/>
    <s v="محمد جمال "/>
    <s v="القناطر "/>
    <s v="لوجستيكا"/>
    <s v="ابورواش "/>
    <s v="سوزوكي"/>
    <n v="1536"/>
    <n v="1"/>
    <n v="1000"/>
    <n v="46.08"/>
    <n v="1489.92"/>
    <n v="0"/>
    <n v="0"/>
    <n v="0"/>
    <n v="1000"/>
    <x v="0"/>
    <n v="536"/>
    <n v="489.92"/>
    <s v="252026"/>
    <x v="0"/>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n v="2"/>
    <n v="5"/>
    <n v="2026"/>
    <x v="22"/>
    <n v="5000"/>
    <s v="عماد النجار1"/>
    <s v="المرج 2وردية"/>
    <s v="سعودي"/>
    <s v="المخاذن"/>
    <s v="اتوبيس 28"/>
    <n v="4119"/>
    <n v="1"/>
    <n v="4800"/>
    <n v="123.57"/>
    <n v="3995.43"/>
    <n v="0"/>
    <n v="0"/>
    <n v="0"/>
    <n v="4800"/>
    <x v="0"/>
    <n v="-681"/>
    <n v="-804.56999999999994"/>
    <s v="252026"/>
    <x v="0"/>
  </r>
  <r>
    <n v="2"/>
    <n v="5"/>
    <n v="2026"/>
    <x v="23"/>
    <n v="5001"/>
    <s v="عماد النجار2"/>
    <s v="المؤسسة 2وردية"/>
    <s v="سعودي"/>
    <s v="المخاذن"/>
    <s v="اتوبيس 28"/>
    <n v="3884"/>
    <n v="1"/>
    <n v="4500"/>
    <n v="116.52"/>
    <n v="3767.48"/>
    <n v="0"/>
    <n v="0"/>
    <n v="0"/>
    <n v="4500"/>
    <x v="0"/>
    <n v="-616"/>
    <n v="-732.52"/>
    <s v="252026"/>
    <x v="0"/>
  </r>
  <r>
    <n v="2"/>
    <n v="5"/>
    <n v="2026"/>
    <x v="24"/>
    <n v="5002"/>
    <s v="عماد النجار 3"/>
    <s v="الدائري 1وردية"/>
    <s v="سعودي"/>
    <s v="المخاذن"/>
    <s v="اتوبيس 28"/>
    <n v="2448"/>
    <n v="1"/>
    <n v="2500"/>
    <n v="73.44"/>
    <n v="2374.56"/>
    <n v="0"/>
    <n v="0"/>
    <n v="0"/>
    <n v="2500"/>
    <x v="0"/>
    <n v="-52"/>
    <n v="-125.44"/>
    <s v="252026"/>
    <x v="0"/>
  </r>
  <r>
    <n v="2"/>
    <n v="5"/>
    <n v="2026"/>
    <x v="25"/>
    <n v="5003"/>
    <s v="عبد الرحمن1"/>
    <s v="الهرم "/>
    <s v="سعودي"/>
    <s v="دريم"/>
    <s v="اتوبيس 28"/>
    <n v="994"/>
    <n v="1"/>
    <n v="850"/>
    <n v="29.82"/>
    <n v="964.18"/>
    <n v="0"/>
    <n v="0"/>
    <n v="0"/>
    <n v="850"/>
    <x v="0"/>
    <n v="144"/>
    <n v="114.18"/>
    <s v="252026"/>
    <x v="0"/>
  </r>
  <r>
    <n v="2"/>
    <n v="5"/>
    <n v="2026"/>
    <x v="26"/>
    <n v="5004"/>
    <s v="عبد الرحمن2"/>
    <s v="المؤسسة"/>
    <s v="سعودي"/>
    <s v="دريم"/>
    <s v="اتوبيس 28"/>
    <n v="994"/>
    <n v="1"/>
    <n v="850"/>
    <n v="29.82"/>
    <n v="964.18"/>
    <n v="0"/>
    <n v="0"/>
    <n v="0"/>
    <n v="850"/>
    <x v="0"/>
    <n v="144"/>
    <n v="114.18"/>
    <s v="252026"/>
    <x v="0"/>
  </r>
  <r>
    <n v="2"/>
    <n v="5"/>
    <n v="2026"/>
    <x v="27"/>
    <n v="5005"/>
    <s v="فرج 1"/>
    <s v="حلوان"/>
    <s v="سعودي"/>
    <s v="هايد بارك"/>
    <s v="اتوبيس 28"/>
    <n v="4634"/>
    <n v="1"/>
    <n v="3750"/>
    <n v="139.01999999999998"/>
    <n v="4494.9799999999996"/>
    <n v="0"/>
    <n v="0"/>
    <n v="0"/>
    <n v="3750"/>
    <x v="0"/>
    <n v="884"/>
    <n v="744.98"/>
    <s v="252026"/>
    <x v="0"/>
  </r>
  <r>
    <n v="2"/>
    <n v="5"/>
    <n v="2026"/>
    <x v="51"/>
    <n v="5029"/>
    <s v="فرج 6"/>
    <s v="حلوان مبيت"/>
    <s v="سعودي"/>
    <s v="هايد بارك"/>
    <s v="اتوبيس 28"/>
    <n v="1482"/>
    <n v="1"/>
    <n v="750"/>
    <n v="44.46"/>
    <n v="1437.54"/>
    <n v="0"/>
    <n v="0"/>
    <n v="0"/>
    <n v="750"/>
    <x v="0"/>
    <n v="732"/>
    <n v="687.54"/>
    <s v="252026"/>
    <x v="0"/>
  </r>
  <r>
    <n v="2"/>
    <n v="5"/>
    <n v="2026"/>
    <x v="28"/>
    <n v="5006"/>
    <s v="ممدوح كيلاني 3"/>
    <s v="القومية "/>
    <s v="سعودي"/>
    <s v="هايد بارك"/>
    <s v="ميكروباص صيني"/>
    <n v="2965"/>
    <n v="1"/>
    <n v="2500"/>
    <n v="88.95"/>
    <n v="2876.05"/>
    <n v="0"/>
    <n v="0"/>
    <n v="0"/>
    <n v="2500"/>
    <x v="0"/>
    <n v="465"/>
    <n v="376.05"/>
    <s v="252026"/>
    <x v="0"/>
  </r>
  <r>
    <n v="2"/>
    <n v="5"/>
    <n v="2026"/>
    <x v="47"/>
    <n v="5025"/>
    <s v="محمد جمال طوسون"/>
    <s v="المنيب"/>
    <s v="سعودي"/>
    <s v="هايد بارك"/>
    <s v="اتوبيس 28"/>
    <n v="4634"/>
    <n v="1"/>
    <n v="3800"/>
    <n v="139.01999999999998"/>
    <n v="4494.9799999999996"/>
    <n v="0"/>
    <n v="0"/>
    <n v="0"/>
    <n v="3800"/>
    <x v="0"/>
    <n v="834"/>
    <n v="694.98"/>
    <s v="252026"/>
    <x v="0"/>
  </r>
  <r>
    <n v="2"/>
    <n v="5"/>
    <n v="2026"/>
    <x v="29"/>
    <n v="5007"/>
    <s v="مصطفي رشدي1"/>
    <s v="المنيب 2 وردية"/>
    <s v="سعودي"/>
    <s v="ميفيدا"/>
    <s v="ميكروباص صيني"/>
    <n v="2965"/>
    <n v="1"/>
    <n v="2150"/>
    <n v="88.95"/>
    <n v="2876.05"/>
    <n v="0"/>
    <n v="0"/>
    <n v="0"/>
    <n v="2150"/>
    <x v="0"/>
    <n v="815"/>
    <n v="726.05"/>
    <s v="252026"/>
    <x v="0"/>
  </r>
  <r>
    <n v="2"/>
    <n v="5"/>
    <n v="2026"/>
    <x v="31"/>
    <n v="5009"/>
    <s v="فرج 2"/>
    <s v="حلوان 2 وردية"/>
    <s v="سعودي"/>
    <s v="ميفيدا"/>
    <s v="ميكروباص صيني"/>
    <n v="2965"/>
    <n v="1"/>
    <n v="2250"/>
    <n v="88.95"/>
    <n v="2876.05"/>
    <n v="0"/>
    <n v="0"/>
    <n v="0"/>
    <n v="2250"/>
    <x v="0"/>
    <n v="715"/>
    <n v="626.04999999999995"/>
    <s v="252026"/>
    <x v="0"/>
  </r>
  <r>
    <n v="2"/>
    <n v="5"/>
    <n v="2026"/>
    <x v="32"/>
    <n v="5010"/>
    <s v="فرج 3"/>
    <s v="حلوان 2 وردية"/>
    <s v="سعودي"/>
    <s v="القطامية"/>
    <s v="اتوبيس 28"/>
    <n v="3415"/>
    <n v="1"/>
    <n v="3400"/>
    <n v="102.45"/>
    <n v="3312.55"/>
    <n v="0"/>
    <n v="0"/>
    <n v="0"/>
    <n v="3400"/>
    <x v="0"/>
    <n v="15"/>
    <n v="-87.45"/>
    <s v="252026"/>
    <x v="0"/>
  </r>
  <r>
    <n v="2"/>
    <n v="5"/>
    <n v="2026"/>
    <x v="33"/>
    <n v="5011"/>
    <s v="فرج 4"/>
    <s v="مايو وردية"/>
    <s v="سعودي"/>
    <s v="القطامية"/>
    <s v="ميكروباص"/>
    <n v="1222"/>
    <n v="1"/>
    <n v="1180"/>
    <n v="36.659999999999997"/>
    <n v="1185.3399999999999"/>
    <n v="0"/>
    <n v="0"/>
    <n v="0"/>
    <n v="1180"/>
    <x v="0"/>
    <n v="42"/>
    <n v="5.3400000000000034"/>
    <s v="252026"/>
    <x v="0"/>
  </r>
  <r>
    <n v="2"/>
    <n v="5"/>
    <n v="2026"/>
    <x v="34"/>
    <n v="5012"/>
    <s v="مصطفي رشدي3"/>
    <s v="المنيب5شفت"/>
    <s v="سعودي"/>
    <s v="القطامية"/>
    <s v="اتوبيس 28"/>
    <n v="2649"/>
    <n v="1"/>
    <n v="2060"/>
    <n v="79.47"/>
    <n v="2569.5300000000002"/>
    <n v="0"/>
    <n v="0"/>
    <n v="0"/>
    <n v="2060"/>
    <x v="0"/>
    <n v="589"/>
    <n v="509.53"/>
    <s v="252026"/>
    <x v="0"/>
  </r>
  <r>
    <n v="2"/>
    <n v="5"/>
    <n v="2026"/>
    <x v="35"/>
    <n v="5013"/>
    <s v="مصطفي رشدي4"/>
    <s v="المنيب Wصباحية"/>
    <s v="سعودي"/>
    <s v="القطامية"/>
    <s v="اتوبيس 28"/>
    <n v="1059"/>
    <n v="1"/>
    <n v="1000"/>
    <n v="31.77"/>
    <n v="1027.23"/>
    <n v="0"/>
    <n v="0"/>
    <n v="0"/>
    <n v="1000"/>
    <x v="0"/>
    <n v="59"/>
    <n v="27.23"/>
    <s v="252026"/>
    <x v="0"/>
  </r>
  <r>
    <n v="2"/>
    <n v="5"/>
    <n v="2026"/>
    <x v="36"/>
    <n v="5014"/>
    <s v="مصطفي رشدي5"/>
    <s v="صقر 2 وردية"/>
    <s v="سعودي"/>
    <s v="القطامية"/>
    <s v="اتوبيس 28"/>
    <n v="2120"/>
    <n v="1"/>
    <n v="1780"/>
    <n v="63.599999999999994"/>
    <n v="2056.4"/>
    <n v="0"/>
    <n v="0"/>
    <n v="0"/>
    <n v="1780"/>
    <x v="0"/>
    <n v="340"/>
    <n v="276.39999999999998"/>
    <s v="252026"/>
    <x v="0"/>
  </r>
  <r>
    <n v="2"/>
    <n v="5"/>
    <n v="2026"/>
    <x v="52"/>
    <n v="5027"/>
    <s v="مصطفي رشدي6"/>
    <s v="المنيب 2 وردية"/>
    <s v="سعودي"/>
    <s v="القطامية"/>
    <s v="اتوبيس 28"/>
    <n v="3944"/>
    <n v="1"/>
    <n v="3600"/>
    <n v="118.32"/>
    <n v="3825.68"/>
    <n v="0"/>
    <n v="0"/>
    <n v="200"/>
    <n v="3800"/>
    <x v="0"/>
    <n v="344"/>
    <n v="225.68"/>
    <s v="252026"/>
    <x v="0"/>
  </r>
  <r>
    <n v="2"/>
    <n v="5"/>
    <n v="2026"/>
    <x v="37"/>
    <n v="5015"/>
    <s v="كرم ترك 1"/>
    <s v="قليوب 2 وردية"/>
    <s v="سعودي"/>
    <s v="القطامية"/>
    <s v="اتوبيس 28"/>
    <n v="3959"/>
    <n v="1"/>
    <n v="4200"/>
    <n v="118.77"/>
    <n v="3840.23"/>
    <n v="0"/>
    <n v="0"/>
    <n v="0"/>
    <n v="4200"/>
    <x v="0"/>
    <n v="-241"/>
    <n v="-359.77"/>
    <s v="252026"/>
    <x v="0"/>
  </r>
  <r>
    <n v="2"/>
    <n v="5"/>
    <n v="2026"/>
    <x v="39"/>
    <n v="5017"/>
    <s v="كرم ترك 2"/>
    <s v="قليوب 2 وردية"/>
    <s v="سعودي"/>
    <s v="مدينتي "/>
    <s v="اتوبيس 28"/>
    <n v="4634"/>
    <n v="1"/>
    <n v="4150"/>
    <n v="139.01999999999998"/>
    <n v="4494.9799999999996"/>
    <n v="0"/>
    <n v="0"/>
    <n v="0"/>
    <n v="4150"/>
    <x v="0"/>
    <n v="484"/>
    <n v="344.98"/>
    <s v="252026"/>
    <x v="0"/>
  </r>
  <r>
    <n v="2"/>
    <n v="5"/>
    <n v="2026"/>
    <x v="40"/>
    <n v="5018"/>
    <s v="كرم ترك 3"/>
    <s v="قليوب 1 وردية"/>
    <s v="سعودي"/>
    <s v="مدينتي "/>
    <s v="اتوبيس 28"/>
    <n v="4634"/>
    <n v="1"/>
    <n v="4000"/>
    <n v="139.01999999999998"/>
    <n v="4494.9799999999996"/>
    <n v="0"/>
    <n v="0"/>
    <n v="0"/>
    <n v="4000"/>
    <x v="0"/>
    <n v="634"/>
    <n v="494.98"/>
    <s v="252026"/>
    <x v="0"/>
  </r>
  <r>
    <n v="2"/>
    <n v="5"/>
    <n v="2026"/>
    <x v="41"/>
    <n v="5019"/>
    <s v="كرم ترك 4"/>
    <s v="عدلي منصور شفت"/>
    <s v="سعودي"/>
    <s v="مدينتي "/>
    <s v="اتوبيس 28"/>
    <n v="741"/>
    <n v="1"/>
    <n v="500"/>
    <n v="22.23"/>
    <n v="718.77"/>
    <n v="0"/>
    <n v="0"/>
    <n v="0"/>
    <n v="500"/>
    <x v="0"/>
    <n v="241"/>
    <n v="218.77"/>
    <s v="252026"/>
    <x v="0"/>
  </r>
  <r>
    <n v="2"/>
    <n v="5"/>
    <n v="2026"/>
    <x v="42"/>
    <n v="5020"/>
    <s v="عماد النجار 4"/>
    <s v="قليوب بيتوين"/>
    <s v="سعودي"/>
    <s v="مدينتي "/>
    <s v="اتوبيس 28"/>
    <n v="1482"/>
    <n v="1"/>
    <n v="1400"/>
    <n v="44.46"/>
    <n v="1437.54"/>
    <n v="0"/>
    <n v="0"/>
    <n v="0"/>
    <n v="1400"/>
    <x v="0"/>
    <n v="82"/>
    <n v="37.54"/>
    <s v="252026"/>
    <x v="0"/>
  </r>
  <r>
    <n v="2"/>
    <n v="5"/>
    <n v="2026"/>
    <x v="43"/>
    <n v="5021"/>
    <s v="ممدوح كيلاني6"/>
    <s v="المنيب 1 وردية "/>
    <s v="سعودي"/>
    <s v="مدينتي "/>
    <s v="ميكروباص صيني"/>
    <n v="1482"/>
    <n v="1"/>
    <n v="1350"/>
    <n v="44.46"/>
    <n v="1437.54"/>
    <n v="0"/>
    <n v="0"/>
    <n v="0"/>
    <n v="1350"/>
    <x v="0"/>
    <n v="132"/>
    <n v="87.539999999999992"/>
    <s v="252026"/>
    <x v="0"/>
  </r>
  <r>
    <n v="2"/>
    <n v="5"/>
    <n v="2026"/>
    <x v="44"/>
    <n v="5022"/>
    <s v="ممدوح كيلاني4"/>
    <s v="المنيب 2 وردية "/>
    <s v="سعودي"/>
    <s v="مدينتي "/>
    <s v="ميكروباص صيني"/>
    <n v="2965"/>
    <n v="1"/>
    <n v="2600"/>
    <n v="88.95"/>
    <n v="2876.05"/>
    <n v="0"/>
    <n v="0"/>
    <n v="0"/>
    <n v="2600"/>
    <x v="0"/>
    <n v="365"/>
    <n v="276.05"/>
    <s v="252026"/>
    <x v="0"/>
  </r>
  <r>
    <n v="2"/>
    <n v="5"/>
    <n v="2026"/>
    <x v="45"/>
    <n v="5023"/>
    <s v="فرج 5"/>
    <s v="حلوان 2 وردية"/>
    <s v="سعودي"/>
    <s v="مدينتي "/>
    <s v="اتوبيس 28"/>
    <n v="4634"/>
    <n v="1"/>
    <n v="4100"/>
    <n v="139.01999999999998"/>
    <n v="4494.9799999999996"/>
    <n v="0"/>
    <n v="0"/>
    <n v="0"/>
    <n v="4100"/>
    <x v="0"/>
    <n v="534"/>
    <n v="394.98"/>
    <s v="252026"/>
    <x v="0"/>
  </r>
  <r>
    <n v="2"/>
    <n v="5"/>
    <n v="2026"/>
    <x v="46"/>
    <n v="5024"/>
    <s v="سيد الحاوي"/>
    <s v="الحلمية"/>
    <s v="سعودي"/>
    <s v="مدينتي "/>
    <s v="اتوبيس 28"/>
    <n v="4634"/>
    <n v="1"/>
    <n v="3750"/>
    <n v="139.01999999999998"/>
    <n v="4494.9799999999996"/>
    <n v="0"/>
    <n v="0"/>
    <n v="0"/>
    <n v="3750"/>
    <x v="0"/>
    <n v="884"/>
    <n v="744.98"/>
    <s v="252026"/>
    <x v="0"/>
  </r>
  <r>
    <n v="2"/>
    <n v="5"/>
    <n v="2026"/>
    <x v="53"/>
    <n v="5028"/>
    <s v="سيد الحاوي 2"/>
    <s v="عدلي منصور "/>
    <s v="سعودي"/>
    <s v="مدينتي "/>
    <s v="اتوبيس 28"/>
    <n v="741"/>
    <n v="1"/>
    <n v="550"/>
    <n v="22.23"/>
    <n v="718.77"/>
    <n v="0"/>
    <n v="0"/>
    <n v="0"/>
    <n v="550"/>
    <x v="0"/>
    <n v="191"/>
    <n v="168.77"/>
    <s v="252026"/>
    <x v="0"/>
  </r>
  <r>
    <n v="0"/>
    <n v="0"/>
    <n v="0"/>
    <x v="49"/>
    <n v="0"/>
    <e v="#N/A"/>
    <n v="0"/>
    <n v="0"/>
    <n v="0"/>
    <n v="0"/>
    <n v="0"/>
    <n v="0"/>
    <n v="0"/>
    <n v="0"/>
    <n v="0"/>
    <n v="0"/>
    <n v="0"/>
    <n v="0"/>
    <n v="0"/>
    <x v="0"/>
    <n v="0"/>
    <n v="0"/>
    <s v=""/>
    <x v="0"/>
  </r>
  <r>
    <n v="3"/>
    <n v="5"/>
    <n v="2026"/>
    <x v="0"/>
    <n v="1000"/>
    <s v="مصطفي قليوب"/>
    <s v="قليوب "/>
    <s v="FIRST START"/>
    <s v="م.نصر "/>
    <s v="ميكروباص صيني"/>
    <n v="1250"/>
    <n v="1"/>
    <n v="1200"/>
    <n v="37.5"/>
    <n v="1212.5"/>
    <n v="0"/>
    <n v="0"/>
    <n v="0"/>
    <n v="1200"/>
    <x v="0"/>
    <n v="50"/>
    <n v="12.5"/>
    <s v="352026"/>
    <x v="0"/>
  </r>
  <r>
    <e v="#REF!"/>
    <e v="#REF!"/>
    <e v="#REF!"/>
    <x v="48"/>
    <e v="#REF!"/>
    <e v="#REF!"/>
    <e v="#REF!"/>
    <e v="#REF!"/>
    <e v="#REF!"/>
    <e v="#REF!"/>
    <e v="#REF!"/>
    <e v="#REF!"/>
    <e v="#REF!"/>
    <e v="#REF!"/>
    <e v="#REF!"/>
    <e v="#REF!"/>
    <e v="#REF!"/>
    <e v="#REF!"/>
    <e v="#REF!"/>
    <x v="1"/>
    <e v="#REF!"/>
    <e v="#REF!"/>
    <e v="#REF!"/>
    <x v="1"/>
  </r>
  <r>
    <n v="3"/>
    <n v="5"/>
    <n v="2026"/>
    <x v="2"/>
    <n v="2000"/>
    <s v="عمرو برعي "/>
    <s v="الجراج"/>
    <s v="FLITCH AND GRAIN"/>
    <s v="التجمع "/>
    <s v="ميكروباص صيني"/>
    <n v="1300"/>
    <n v="1"/>
    <n v="1050"/>
    <n v="39"/>
    <n v="1261"/>
    <n v="0"/>
    <n v="0"/>
    <n v="0"/>
    <n v="1050"/>
    <x v="0"/>
    <n v="250"/>
    <n v="211"/>
    <s v="352026"/>
    <x v="0"/>
  </r>
  <r>
    <n v="3"/>
    <n v="5"/>
    <n v="2026"/>
    <x v="3"/>
    <n v="3000"/>
    <s v="مصطفي الف مسكن"/>
    <s v="الف مسكن 3 وردية"/>
    <s v="نجمة هليوبوليس"/>
    <s v="التجمع "/>
    <s v="اتوبيس 28"/>
    <n v="4297"/>
    <n v="1"/>
    <n v="3800"/>
    <n v="128.91"/>
    <n v="4168.09"/>
    <n v="0"/>
    <n v="0"/>
    <n v="0"/>
    <n v="3800"/>
    <x v="0"/>
    <n v="497"/>
    <n v="368.09000000000003"/>
    <s v="352026"/>
    <x v="0"/>
  </r>
  <r>
    <e v="#REF!"/>
    <e v="#REF!"/>
    <e v="#REF!"/>
    <x v="48"/>
    <e v="#REF!"/>
    <e v="#REF!"/>
    <e v="#REF!"/>
    <e v="#REF!"/>
    <e v="#REF!"/>
    <e v="#REF!"/>
    <e v="#REF!"/>
    <e v="#REF!"/>
    <e v="#REF!"/>
    <e v="#REF!"/>
    <e v="#REF!"/>
    <e v="#REF!"/>
    <e v="#REF!"/>
    <e v="#REF!"/>
    <e v="#REF!"/>
    <x v="1"/>
    <e v="#REF!"/>
    <e v="#REF!"/>
    <e v="#REF!"/>
    <x v="1"/>
  </r>
  <r>
    <n v="3"/>
    <n v="5"/>
    <n v="2026"/>
    <x v="5"/>
    <n v="3002"/>
    <s v="ممدوح كيلاني1"/>
    <s v="قليوب 3 وردية "/>
    <s v="نجمة هليوبوليس"/>
    <s v="التجمع "/>
    <s v="اتوبيس 28"/>
    <n v="4297"/>
    <n v="1"/>
    <n v="3900"/>
    <n v="128.91"/>
    <n v="4168.09"/>
    <n v="0"/>
    <n v="0"/>
    <n v="0"/>
    <n v="3900"/>
    <x v="0"/>
    <n v="397"/>
    <n v="268.09000000000003"/>
    <s v="352026"/>
    <x v="0"/>
  </r>
  <r>
    <n v="3"/>
    <n v="5"/>
    <n v="2026"/>
    <x v="50"/>
    <n v="3004"/>
    <s v="ممدوح كيلاني3"/>
    <s v="المنيب 3وردية "/>
    <s v="نجمة هليوبوليس"/>
    <s v="التجمع "/>
    <s v="ميكروباص"/>
    <n v="3600"/>
    <n v="1"/>
    <n v="2700"/>
    <n v="108"/>
    <n v="3492"/>
    <n v="0"/>
    <n v="0"/>
    <n v="0"/>
    <n v="2700"/>
    <x v="0"/>
    <n v="900"/>
    <n v="792"/>
    <s v="352026"/>
    <x v="0"/>
  </r>
  <r>
    <n v="3"/>
    <n v="5"/>
    <n v="2026"/>
    <x v="7"/>
    <n v="4000"/>
    <s v="رجب سلامة 1"/>
    <s v="المرج "/>
    <s v="لوجستيكا"/>
    <s v="اكتوبر "/>
    <s v="هاي اس "/>
    <n v="2195"/>
    <n v="1"/>
    <n v="2000"/>
    <n v="65.849999999999994"/>
    <n v="2129.15"/>
    <n v="0"/>
    <n v="0"/>
    <n v="0"/>
    <n v="2000"/>
    <x v="0"/>
    <n v="195"/>
    <n v="129.15"/>
    <s v="352026"/>
    <x v="0"/>
  </r>
  <r>
    <n v="3"/>
    <n v="5"/>
    <n v="2026"/>
    <x v="11"/>
    <n v="4004"/>
    <s v="رجب سلامة 2 "/>
    <s v="نكلا حضور"/>
    <s v="لوجستيكا"/>
    <s v="اكتوبر "/>
    <s v="هاي اس "/>
    <n v="1024"/>
    <n v="1"/>
    <n v="1000"/>
    <n v="30.72"/>
    <n v="993.28"/>
    <n v="0"/>
    <n v="0"/>
    <n v="0"/>
    <n v="1000"/>
    <x v="0"/>
    <n v="24"/>
    <n v="-6.7199999999999989"/>
    <s v="352026"/>
    <x v="0"/>
  </r>
  <r>
    <n v="3"/>
    <n v="5"/>
    <n v="2026"/>
    <x v="8"/>
    <n v="4001"/>
    <s v="احمد السيد"/>
    <s v="المنيب 3وردية "/>
    <s v="لوجستيكا"/>
    <s v="اكتوبر "/>
    <s v="هاي اس "/>
    <n v="4831"/>
    <n v="1"/>
    <n v="4000"/>
    <n v="144.93"/>
    <n v="4686.07"/>
    <n v="0"/>
    <n v="0"/>
    <n v="0"/>
    <n v="4000"/>
    <x v="0"/>
    <n v="831"/>
    <n v="686.06999999999994"/>
    <s v="352026"/>
    <x v="0"/>
  </r>
  <r>
    <n v="3"/>
    <n v="5"/>
    <n v="2026"/>
    <x v="9"/>
    <n v="4002"/>
    <s v="حسام سعيد1"/>
    <s v="القناطر 3 وردية"/>
    <s v="لوجستيكا"/>
    <s v="اكتوبر "/>
    <s v="هاي اس "/>
    <n v="4391"/>
    <n v="1"/>
    <n v="3400"/>
    <n v="131.72999999999999"/>
    <n v="4259.2700000000004"/>
    <n v="0"/>
    <n v="0"/>
    <n v="0"/>
    <n v="3400"/>
    <x v="0"/>
    <n v="991"/>
    <n v="859.27"/>
    <s v="352026"/>
    <x v="0"/>
  </r>
  <r>
    <n v="3"/>
    <n v="5"/>
    <n v="2026"/>
    <x v="10"/>
    <n v="4003"/>
    <s v="حسام سعيد 2"/>
    <s v="نكلا انصراف"/>
    <s v="لوجستيكا"/>
    <s v="اكتوبر "/>
    <s v="هاي اس "/>
    <n v="1024"/>
    <n v="1"/>
    <n v="900"/>
    <n v="30.72"/>
    <n v="993.28"/>
    <n v="0"/>
    <n v="0"/>
    <n v="0"/>
    <n v="900"/>
    <x v="0"/>
    <n v="124"/>
    <n v="93.28"/>
    <s v="352026"/>
    <x v="0"/>
  </r>
  <r>
    <n v="3"/>
    <n v="5"/>
    <n v="2026"/>
    <x v="13"/>
    <n v="4006"/>
    <s v="محمد رضا "/>
    <s v="المنوفية "/>
    <s v="لوجستيكا"/>
    <s v="اكتوبر "/>
    <s v="هاي اس "/>
    <n v="2634"/>
    <n v="1"/>
    <n v="2150"/>
    <n v="79.02"/>
    <n v="2554.98"/>
    <n v="0"/>
    <n v="0"/>
    <n v="0"/>
    <n v="2150"/>
    <x v="0"/>
    <n v="484"/>
    <n v="404.98"/>
    <s v="352026"/>
    <x v="0"/>
  </r>
  <r>
    <n v="3"/>
    <n v="5"/>
    <n v="2026"/>
    <x v="14"/>
    <n v="4007"/>
    <s v="مصطفي شكيوي"/>
    <s v="الجلاتمة"/>
    <s v="لوجستيكا"/>
    <s v="اكتوبر "/>
    <s v="كوستر "/>
    <n v="3220"/>
    <n v="1"/>
    <n v="2750"/>
    <n v="96.6"/>
    <n v="3123.4"/>
    <n v="0"/>
    <n v="0"/>
    <n v="0"/>
    <n v="2750"/>
    <x v="0"/>
    <n v="470"/>
    <n v="373.4"/>
    <s v="352026"/>
    <x v="0"/>
  </r>
  <r>
    <n v="3"/>
    <n v="5"/>
    <n v="2026"/>
    <x v="16"/>
    <n v="4009"/>
    <s v="وديع 1"/>
    <s v="الفيوم 1"/>
    <s v="لوجستيكا"/>
    <s v="اكتوبر "/>
    <s v="هاي اس "/>
    <n v="2662"/>
    <n v="1"/>
    <n v="2250"/>
    <n v="79.86"/>
    <n v="2582.14"/>
    <n v="0"/>
    <n v="0"/>
    <n v="0"/>
    <n v="2250"/>
    <x v="0"/>
    <n v="412"/>
    <n v="332.14"/>
    <s v="352026"/>
    <x v="0"/>
  </r>
  <r>
    <n v="3"/>
    <n v="5"/>
    <n v="2026"/>
    <x v="17"/>
    <n v="4010"/>
    <s v="وديع 2"/>
    <s v="الفيوم 2"/>
    <s v="لوجستيكا"/>
    <s v="اكتوبر "/>
    <s v="هاي اس "/>
    <n v="2662"/>
    <n v="1"/>
    <n v="2250"/>
    <n v="79.86"/>
    <n v="2582.14"/>
    <n v="0"/>
    <n v="0"/>
    <n v="0"/>
    <n v="2250"/>
    <x v="0"/>
    <n v="412"/>
    <n v="332.14"/>
    <s v="352026"/>
    <x v="0"/>
  </r>
  <r>
    <n v="3"/>
    <n v="5"/>
    <n v="2026"/>
    <x v="18"/>
    <n v="4011"/>
    <s v="احمد عويس "/>
    <s v="المعادي "/>
    <s v="لوجستيكا"/>
    <s v="ابورواش "/>
    <s v="هاي اس "/>
    <n v="2049"/>
    <n v="1"/>
    <n v="1650"/>
    <n v="61.47"/>
    <n v="1987.53"/>
    <n v="0"/>
    <n v="0"/>
    <n v="0"/>
    <n v="1650"/>
    <x v="0"/>
    <n v="399"/>
    <n v="337.53"/>
    <s v="352026"/>
    <x v="0"/>
  </r>
  <r>
    <n v="3"/>
    <n v="5"/>
    <n v="2026"/>
    <x v="20"/>
    <n v="4013"/>
    <s v="محمد جمال "/>
    <s v="القناطر "/>
    <s v="لوجستيكا"/>
    <s v="ابورواش "/>
    <s v="سوزوكي"/>
    <n v="1536"/>
    <n v="1"/>
    <n v="1000"/>
    <n v="46.08"/>
    <n v="1489.92"/>
    <n v="0"/>
    <n v="0"/>
    <n v="0"/>
    <n v="1000"/>
    <x v="0"/>
    <n v="536"/>
    <n v="489.92"/>
    <s v="352026"/>
    <x v="0"/>
  </r>
  <r>
    <n v="3"/>
    <n v="5"/>
    <n v="2026"/>
    <x v="12"/>
    <n v="4005"/>
    <s v="محمد عزمي "/>
    <s v="حدائق اكتوبر "/>
    <s v="لوجستيكا"/>
    <s v="اكتوبر "/>
    <s v="هاي اس "/>
    <n v="1903"/>
    <n v="1"/>
    <n v="1600"/>
    <n v="57.089999999999996"/>
    <n v="1845.91"/>
    <n v="0"/>
    <n v="0"/>
    <n v="0"/>
    <n v="1600"/>
    <x v="0"/>
    <n v="303"/>
    <n v="245.91"/>
    <s v="352026"/>
    <x v="0"/>
  </r>
  <r>
    <n v="3"/>
    <n v="5"/>
    <n v="2026"/>
    <x v="15"/>
    <n v="4008"/>
    <s v="سعيد كمال "/>
    <s v="م.نصر "/>
    <s v="لوجستيكا"/>
    <s v="اكتوبر "/>
    <s v="هاي اس "/>
    <n v="3367"/>
    <n v="1"/>
    <n v="2600"/>
    <n v="101.00999999999999"/>
    <n v="3265.99"/>
    <n v="0"/>
    <n v="0"/>
    <n v="0"/>
    <n v="2600"/>
    <x v="0"/>
    <n v="767"/>
    <n v="665.99"/>
    <s v="352026"/>
    <x v="0"/>
  </r>
  <r>
    <n v="3"/>
    <n v="5"/>
    <n v="2026"/>
    <x v="22"/>
    <n v="5000"/>
    <s v="عماد النجار1"/>
    <s v="المرج 2وردية"/>
    <s v="سعودي"/>
    <s v="المخاذن"/>
    <s v="اتوبيس 28"/>
    <n v="4119"/>
    <n v="1"/>
    <n v="4800"/>
    <n v="123.57"/>
    <n v="3995.43"/>
    <n v="0"/>
    <n v="0"/>
    <n v="0"/>
    <n v="4800"/>
    <x v="0"/>
    <n v="-681"/>
    <n v="-804.56999999999994"/>
    <s v="352026"/>
    <x v="0"/>
  </r>
  <r>
    <n v="3"/>
    <n v="5"/>
    <n v="2026"/>
    <x v="23"/>
    <n v="5001"/>
    <s v="عماد النجار2"/>
    <s v="المؤسسة 2وردية"/>
    <s v="سعودي"/>
    <s v="المخاذن"/>
    <s v="اتوبيس 28"/>
    <n v="3884"/>
    <n v="1"/>
    <n v="4500"/>
    <n v="116.52"/>
    <n v="3767.48"/>
    <n v="0"/>
    <n v="0"/>
    <n v="0"/>
    <n v="4500"/>
    <x v="0"/>
    <n v="-616"/>
    <n v="-732.52"/>
    <s v="352026"/>
    <x v="0"/>
  </r>
  <r>
    <n v="3"/>
    <n v="5"/>
    <n v="2026"/>
    <x v="24"/>
    <n v="5002"/>
    <s v="عماد النجار 3"/>
    <s v="الدائري 1وردية"/>
    <s v="سعودي"/>
    <s v="المخاذن"/>
    <s v="اتوبيس 28"/>
    <n v="2448"/>
    <n v="1"/>
    <n v="2500"/>
    <n v="73.44"/>
    <n v="2374.56"/>
    <n v="0"/>
    <n v="0"/>
    <n v="0"/>
    <n v="2500"/>
    <x v="0"/>
    <n v="-52"/>
    <n v="-125.44"/>
    <s v="352026"/>
    <x v="0"/>
  </r>
  <r>
    <n v="3"/>
    <n v="5"/>
    <n v="2026"/>
    <x v="25"/>
    <n v="5003"/>
    <s v="عبد الرحمن1"/>
    <s v="الهرم "/>
    <s v="سعودي"/>
    <s v="دريم"/>
    <s v="اتوبيس 28"/>
    <n v="994"/>
    <n v="1"/>
    <n v="850"/>
    <n v="29.82"/>
    <n v="964.18"/>
    <n v="0"/>
    <n v="0"/>
    <n v="0"/>
    <n v="850"/>
    <x v="0"/>
    <n v="144"/>
    <n v="114.18"/>
    <s v="352026"/>
    <x v="0"/>
  </r>
  <r>
    <n v="3"/>
    <n v="5"/>
    <n v="2026"/>
    <x v="26"/>
    <n v="5004"/>
    <s v="عبد الرحمن2"/>
    <s v="المؤسسة"/>
    <s v="سعودي"/>
    <s v="دريم"/>
    <s v="اتوبيس 28"/>
    <n v="994"/>
    <n v="1"/>
    <n v="850"/>
    <n v="29.82"/>
    <n v="964.18"/>
    <n v="0"/>
    <n v="0"/>
    <n v="0"/>
    <n v="850"/>
    <x v="0"/>
    <n v="144"/>
    <n v="114.18"/>
    <s v="352026"/>
    <x v="0"/>
  </r>
  <r>
    <n v="3"/>
    <n v="5"/>
    <n v="2026"/>
    <x v="27"/>
    <n v="5005"/>
    <s v="فرج 1"/>
    <s v="حلوان"/>
    <s v="سعودي"/>
    <s v="هايد بارك"/>
    <s v="اتوبيس 28"/>
    <n v="4634"/>
    <n v="1"/>
    <n v="3750"/>
    <n v="139.01999999999998"/>
    <n v="4494.9799999999996"/>
    <n v="0"/>
    <n v="0"/>
    <n v="0"/>
    <n v="3750"/>
    <x v="0"/>
    <n v="884"/>
    <n v="744.98"/>
    <s v="352026"/>
    <x v="0"/>
  </r>
  <r>
    <n v="3"/>
    <n v="5"/>
    <n v="2026"/>
    <x v="51"/>
    <n v="5029"/>
    <s v="فرج 6"/>
    <s v="حلوان مبيت"/>
    <s v="سعودي"/>
    <s v="هايد بارك"/>
    <s v="اتوبيس 28"/>
    <n v="1482"/>
    <n v="1"/>
    <n v="750"/>
    <n v="44.46"/>
    <n v="1437.54"/>
    <n v="0"/>
    <n v="0"/>
    <n v="0"/>
    <n v="750"/>
    <x v="0"/>
    <n v="732"/>
    <n v="687.54"/>
    <s v="352026"/>
    <x v="0"/>
  </r>
  <r>
    <n v="3"/>
    <n v="5"/>
    <n v="2026"/>
    <x v="28"/>
    <n v="5006"/>
    <s v="ممدوح كيلاني 3"/>
    <s v="القومية "/>
    <s v="سعودي"/>
    <s v="هايد بارك"/>
    <s v="ميكروباص صيني"/>
    <n v="2965"/>
    <n v="1"/>
    <n v="2500"/>
    <n v="88.95"/>
    <n v="2876.05"/>
    <n v="0"/>
    <n v="0"/>
    <n v="0"/>
    <n v="2500"/>
    <x v="0"/>
    <n v="465"/>
    <n v="376.05"/>
    <s v="352026"/>
    <x v="0"/>
  </r>
  <r>
    <n v="3"/>
    <n v="5"/>
    <n v="2026"/>
    <x v="47"/>
    <n v="5025"/>
    <s v="محمد جمال طوسون"/>
    <s v="المنيب"/>
    <s v="سعودي"/>
    <s v="هايد بارك"/>
    <s v="اتوبيس 28"/>
    <n v="4634"/>
    <n v="1"/>
    <n v="3800"/>
    <n v="139.01999999999998"/>
    <n v="4494.9799999999996"/>
    <n v="0"/>
    <n v="0"/>
    <n v="0"/>
    <n v="3800"/>
    <x v="0"/>
    <n v="834"/>
    <n v="694.98"/>
    <s v="352026"/>
    <x v="0"/>
  </r>
  <r>
    <n v="3"/>
    <n v="5"/>
    <n v="2026"/>
    <x v="29"/>
    <n v="5007"/>
    <s v="مصطفي رشدي1"/>
    <s v="المنيب 2 وردية"/>
    <s v="سعودي"/>
    <s v="ميفيدا"/>
    <s v="ميكروباص صيني"/>
    <n v="2965"/>
    <n v="1"/>
    <n v="2150"/>
    <n v="88.95"/>
    <n v="2876.05"/>
    <n v="0"/>
    <n v="0"/>
    <n v="0"/>
    <n v="2150"/>
    <x v="0"/>
    <n v="815"/>
    <n v="726.05"/>
    <s v="352026"/>
    <x v="0"/>
  </r>
  <r>
    <n v="3"/>
    <n v="5"/>
    <n v="2026"/>
    <x v="31"/>
    <n v="5009"/>
    <s v="فرج 2"/>
    <s v="حلوان 2 وردية"/>
    <s v="سعودي"/>
    <s v="ميفيدا"/>
    <s v="ميكروباص صيني"/>
    <n v="2965"/>
    <n v="1"/>
    <n v="2250"/>
    <n v="88.95"/>
    <n v="2876.05"/>
    <n v="0"/>
    <n v="0"/>
    <n v="0"/>
    <n v="2250"/>
    <x v="0"/>
    <n v="715"/>
    <n v="626.04999999999995"/>
    <s v="352026"/>
    <x v="0"/>
  </r>
  <r>
    <n v="3"/>
    <n v="5"/>
    <n v="2026"/>
    <x v="32"/>
    <n v="5010"/>
    <s v="فرج 3"/>
    <s v="حلوان 2 وردية"/>
    <s v="سعودي"/>
    <s v="القطامية"/>
    <s v="اتوبيس 28"/>
    <n v="3415"/>
    <n v="1"/>
    <n v="3400"/>
    <n v="102.45"/>
    <n v="3312.55"/>
    <n v="0"/>
    <n v="0"/>
    <n v="0"/>
    <n v="3400"/>
    <x v="0"/>
    <n v="15"/>
    <n v="-87.45"/>
    <s v="352026"/>
    <x v="0"/>
  </r>
  <r>
    <n v="3"/>
    <n v="5"/>
    <n v="2026"/>
    <x v="33"/>
    <n v="5011"/>
    <s v="فرج 4"/>
    <s v="مايو وردية"/>
    <s v="سعودي"/>
    <s v="القطامية"/>
    <s v="ميكروباص"/>
    <n v="1222"/>
    <n v="1"/>
    <n v="1180"/>
    <n v="36.659999999999997"/>
    <n v="1185.3399999999999"/>
    <n v="0"/>
    <n v="0"/>
    <n v="0"/>
    <n v="1180"/>
    <x v="0"/>
    <n v="42"/>
    <n v="5.3400000000000034"/>
    <s v="352026"/>
    <x v="0"/>
  </r>
  <r>
    <n v="3"/>
    <n v="5"/>
    <n v="2026"/>
    <x v="34"/>
    <n v="5012"/>
    <s v="مصطفي رشدي3"/>
    <s v="المنيب5شفت"/>
    <s v="سعودي"/>
    <s v="القطامية"/>
    <s v="اتوبيس 28"/>
    <n v="2649"/>
    <n v="1"/>
    <n v="2060"/>
    <n v="79.47"/>
    <n v="2569.5300000000002"/>
    <n v="0"/>
    <n v="0"/>
    <n v="0"/>
    <n v="2060"/>
    <x v="0"/>
    <n v="589"/>
    <n v="509.53"/>
    <s v="352026"/>
    <x v="0"/>
  </r>
  <r>
    <n v="3"/>
    <n v="5"/>
    <n v="2026"/>
    <x v="35"/>
    <n v="5013"/>
    <s v="مصطفي رشدي4"/>
    <s v="المنيب Wصباحية"/>
    <s v="سعودي"/>
    <s v="القطامية"/>
    <s v="اتوبيس 28"/>
    <n v="1059"/>
    <n v="1"/>
    <n v="1000"/>
    <n v="31.77"/>
    <n v="1027.23"/>
    <n v="0"/>
    <n v="0"/>
    <n v="0"/>
    <n v="1000"/>
    <x v="0"/>
    <n v="59"/>
    <n v="27.23"/>
    <s v="352026"/>
    <x v="0"/>
  </r>
  <r>
    <n v="3"/>
    <n v="5"/>
    <n v="2026"/>
    <x v="36"/>
    <n v="5014"/>
    <s v="مصطفي رشدي5"/>
    <s v="صقر 2 وردية"/>
    <s v="سعودي"/>
    <s v="القطامية"/>
    <s v="اتوبيس 28"/>
    <n v="2120"/>
    <n v="1"/>
    <n v="1780"/>
    <n v="63.599999999999994"/>
    <n v="2056.4"/>
    <n v="0"/>
    <n v="0"/>
    <n v="0"/>
    <n v="1780"/>
    <x v="0"/>
    <n v="340"/>
    <n v="276.39999999999998"/>
    <s v="352026"/>
    <x v="0"/>
  </r>
  <r>
    <n v="3"/>
    <n v="5"/>
    <n v="2026"/>
    <x v="52"/>
    <n v="5027"/>
    <s v="مصطفي رشدي6"/>
    <s v="المنيب 2 وردية"/>
    <s v="سعودي"/>
    <s v="القطامية"/>
    <s v="اتوبيس 28"/>
    <n v="3944"/>
    <n v="1"/>
    <n v="3600"/>
    <n v="118.32"/>
    <n v="3825.68"/>
    <n v="0"/>
    <n v="0"/>
    <n v="200"/>
    <n v="3800"/>
    <x v="0"/>
    <n v="344"/>
    <n v="225.68"/>
    <s v="352026"/>
    <x v="0"/>
  </r>
  <r>
    <n v="3"/>
    <n v="5"/>
    <n v="2026"/>
    <x v="37"/>
    <n v="5015"/>
    <s v="كرم ترك 1"/>
    <s v="قليوب 2 وردية"/>
    <s v="سعودي"/>
    <s v="القطامية"/>
    <s v="اتوبيس 28"/>
    <n v="3959"/>
    <n v="1"/>
    <n v="4200"/>
    <n v="118.77"/>
    <n v="3840.23"/>
    <n v="0"/>
    <n v="0"/>
    <n v="0"/>
    <n v="4200"/>
    <x v="0"/>
    <n v="-241"/>
    <n v="-359.77"/>
    <s v="352026"/>
    <x v="0"/>
  </r>
  <r>
    <n v="3"/>
    <n v="5"/>
    <n v="2026"/>
    <x v="39"/>
    <n v="5017"/>
    <s v="كرم ترك 2"/>
    <s v="قليوب 2 وردية"/>
    <s v="سعودي"/>
    <s v="مدينتي "/>
    <s v="اتوبيس 28"/>
    <n v="4634"/>
    <n v="1"/>
    <n v="4150"/>
    <n v="139.01999999999998"/>
    <n v="4494.9799999999996"/>
    <n v="0"/>
    <n v="0"/>
    <n v="0"/>
    <n v="4150"/>
    <x v="0"/>
    <n v="484"/>
    <n v="344.98"/>
    <s v="352026"/>
    <x v="0"/>
  </r>
  <r>
    <n v="3"/>
    <n v="5"/>
    <n v="2026"/>
    <x v="40"/>
    <n v="5018"/>
    <s v="كرم ترك 3"/>
    <s v="قليوب 1 وردية"/>
    <s v="سعودي"/>
    <s v="مدينتي "/>
    <s v="اتوبيس 28"/>
    <n v="4634"/>
    <n v="1"/>
    <n v="4000"/>
    <n v="139.01999999999998"/>
    <n v="4494.9799999999996"/>
    <n v="0"/>
    <n v="0"/>
    <n v="0"/>
    <n v="4000"/>
    <x v="0"/>
    <n v="634"/>
    <n v="494.98"/>
    <s v="352026"/>
    <x v="0"/>
  </r>
  <r>
    <n v="3"/>
    <n v="5"/>
    <n v="2026"/>
    <x v="41"/>
    <n v="5019"/>
    <s v="كرم ترك 4"/>
    <s v="عدلي منصور شفت"/>
    <s v="سعودي"/>
    <s v="مدينتي "/>
    <s v="اتوبيس 28"/>
    <n v="741"/>
    <n v="1"/>
    <n v="500"/>
    <n v="22.23"/>
    <n v="718.77"/>
    <n v="0"/>
    <n v="0"/>
    <n v="0"/>
    <n v="500"/>
    <x v="0"/>
    <n v="241"/>
    <n v="218.77"/>
    <s v="352026"/>
    <x v="0"/>
  </r>
  <r>
    <n v="3"/>
    <n v="5"/>
    <n v="2026"/>
    <x v="42"/>
    <n v="5020"/>
    <s v="عماد النجار 4"/>
    <s v="قليوب بيتوين"/>
    <s v="سعودي"/>
    <s v="مدينتي "/>
    <s v="اتوبيس 28"/>
    <n v="1482"/>
    <n v="1"/>
    <n v="1400"/>
    <n v="44.46"/>
    <n v="1437.54"/>
    <n v="0"/>
    <n v="0"/>
    <n v="0"/>
    <n v="1400"/>
    <x v="0"/>
    <n v="82"/>
    <n v="37.54"/>
    <s v="352026"/>
    <x v="0"/>
  </r>
  <r>
    <n v="3"/>
    <n v="5"/>
    <n v="2026"/>
    <x v="43"/>
    <n v="5021"/>
    <s v="ممدوح كيلاني6"/>
    <s v="المنيب 1 وردية "/>
    <s v="سعودي"/>
    <s v="مدينتي "/>
    <s v="ميكروباص صيني"/>
    <n v="1482"/>
    <n v="1"/>
    <n v="1350"/>
    <n v="44.46"/>
    <n v="1437.54"/>
    <n v="0"/>
    <n v="0"/>
    <n v="0"/>
    <n v="1350"/>
    <x v="0"/>
    <n v="132"/>
    <n v="87.539999999999992"/>
    <s v="352026"/>
    <x v="0"/>
  </r>
  <r>
    <n v="3"/>
    <n v="5"/>
    <n v="2026"/>
    <x v="44"/>
    <n v="5022"/>
    <s v="ممدوح كيلاني4"/>
    <s v="المنيب 2 وردية "/>
    <s v="سعودي"/>
    <s v="مدينتي "/>
    <s v="ميكروباص صيني"/>
    <n v="2965"/>
    <n v="1"/>
    <n v="2600"/>
    <n v="88.95"/>
    <n v="2876.05"/>
    <n v="0"/>
    <n v="0"/>
    <n v="0"/>
    <n v="2600"/>
    <x v="0"/>
    <n v="365"/>
    <n v="276.05"/>
    <s v="352026"/>
    <x v="0"/>
  </r>
  <r>
    <n v="3"/>
    <n v="5"/>
    <n v="2026"/>
    <x v="45"/>
    <n v="5023"/>
    <s v="فرج 5"/>
    <s v="حلوان 2 وردية"/>
    <s v="سعودي"/>
    <s v="مدينتي "/>
    <s v="اتوبيس 28"/>
    <n v="4634"/>
    <n v="1"/>
    <n v="4100"/>
    <n v="139.01999999999998"/>
    <n v="4494.9799999999996"/>
    <n v="0"/>
    <n v="0"/>
    <n v="0"/>
    <n v="4100"/>
    <x v="0"/>
    <n v="534"/>
    <n v="394.98"/>
    <s v="352026"/>
    <x v="0"/>
  </r>
  <r>
    <n v="3"/>
    <n v="5"/>
    <n v="2026"/>
    <x v="46"/>
    <n v="5024"/>
    <s v="سيد الحاوي"/>
    <s v="الحلمية"/>
    <s v="سعودي"/>
    <s v="مدينتي "/>
    <s v="اتوبيس 28"/>
    <n v="4634"/>
    <n v="1"/>
    <n v="3750"/>
    <n v="139.01999999999998"/>
    <n v="4494.9799999999996"/>
    <n v="0"/>
    <n v="0"/>
    <n v="0"/>
    <n v="3750"/>
    <x v="0"/>
    <n v="884"/>
    <n v="744.98"/>
    <s v="352026"/>
    <x v="0"/>
  </r>
  <r>
    <n v="3"/>
    <n v="5"/>
    <n v="2026"/>
    <x v="53"/>
    <n v="5028"/>
    <s v="سيد الحاوي 2"/>
    <s v="عدلي منصور "/>
    <s v="سعودي"/>
    <s v="مدينتي "/>
    <s v="اتوبيس 28"/>
    <n v="741"/>
    <n v="1"/>
    <n v="550"/>
    <n v="22.23"/>
    <n v="718.77"/>
    <n v="0"/>
    <n v="0"/>
    <n v="0"/>
    <n v="550"/>
    <x v="0"/>
    <n v="191"/>
    <n v="168.77"/>
    <s v="352026"/>
    <x v="0"/>
  </r>
  <r>
    <n v="0"/>
    <n v="0"/>
    <n v="0"/>
    <x v="49"/>
    <n v="0"/>
    <e v="#N/A"/>
    <n v="0"/>
    <n v="0"/>
    <n v="0"/>
    <n v="0"/>
    <n v="0"/>
    <n v="0"/>
    <n v="0"/>
    <n v="0"/>
    <n v="0"/>
    <n v="0"/>
    <n v="0"/>
    <n v="0"/>
    <n v="0"/>
    <x v="0"/>
    <n v="0"/>
    <n v="0"/>
    <s v=""/>
    <x v="0"/>
  </r>
  <r>
    <n v="4"/>
    <n v="5"/>
    <n v="2026"/>
    <x v="0"/>
    <n v="1000"/>
    <s v="مصطفي قليوب"/>
    <s v="قليوب "/>
    <s v="FIRST START"/>
    <s v="م.نصر "/>
    <s v="ميكروباص صيني"/>
    <n v="1250"/>
    <n v="1"/>
    <n v="1200"/>
    <n v="37.5"/>
    <n v="1212.5"/>
    <n v="0"/>
    <n v="0"/>
    <n v="0"/>
    <n v="1200"/>
    <x v="0"/>
    <n v="50"/>
    <n v="12.5"/>
    <s v="452026"/>
    <x v="0"/>
  </r>
  <r>
    <n v="4"/>
    <n v="5"/>
    <n v="2026"/>
    <x v="2"/>
    <n v="2000"/>
    <s v="عمرو برعي "/>
    <s v="الجراج"/>
    <s v="FLITCH AND GRAIN"/>
    <s v="التجمع "/>
    <s v="ميكروباص صيني"/>
    <n v="1300"/>
    <n v="1"/>
    <n v="1050"/>
    <n v="39"/>
    <n v="1261"/>
    <n v="0"/>
    <n v="0"/>
    <n v="0"/>
    <n v="1050"/>
    <x v="0"/>
    <n v="250"/>
    <n v="211"/>
    <s v="452026"/>
    <x v="0"/>
  </r>
  <r>
    <n v="4"/>
    <n v="5"/>
    <n v="2026"/>
    <x v="3"/>
    <n v="3000"/>
    <s v="مصطفي الف مسكن"/>
    <s v="الف مسكن 3 وردية"/>
    <s v="نجمة هليوبوليس"/>
    <s v="التجمع "/>
    <s v="اتوبيس 28"/>
    <n v="4297"/>
    <n v="1"/>
    <n v="3800"/>
    <n v="128.91"/>
    <n v="4168.09"/>
    <n v="0"/>
    <n v="0"/>
    <n v="0"/>
    <n v="3800"/>
    <x v="0"/>
    <n v="497"/>
    <n v="368.09000000000003"/>
    <s v="452026"/>
    <x v="0"/>
  </r>
  <r>
    <e v="#REF!"/>
    <e v="#REF!"/>
    <e v="#REF!"/>
    <x v="48"/>
    <e v="#REF!"/>
    <e v="#REF!"/>
    <e v="#REF!"/>
    <e v="#REF!"/>
    <e v="#REF!"/>
    <e v="#REF!"/>
    <e v="#REF!"/>
    <e v="#REF!"/>
    <e v="#REF!"/>
    <e v="#REF!"/>
    <e v="#REF!"/>
    <e v="#REF!"/>
    <e v="#REF!"/>
    <e v="#REF!"/>
    <e v="#REF!"/>
    <x v="1"/>
    <e v="#REF!"/>
    <e v="#REF!"/>
    <e v="#REF!"/>
    <x v="1"/>
  </r>
  <r>
    <n v="4"/>
    <n v="5"/>
    <n v="2026"/>
    <x v="5"/>
    <n v="3002"/>
    <s v="ممدوح كيلاني1"/>
    <s v="قليوب 3 وردية "/>
    <s v="نجمة هليوبوليس"/>
    <s v="التجمع "/>
    <s v="اتوبيس 28"/>
    <n v="4297"/>
    <n v="1"/>
    <n v="3900"/>
    <n v="128.91"/>
    <n v="4168.09"/>
    <n v="0"/>
    <n v="0"/>
    <n v="0"/>
    <n v="3900"/>
    <x v="0"/>
    <n v="397"/>
    <n v="268.09000000000003"/>
    <s v="452026"/>
    <x v="0"/>
  </r>
  <r>
    <n v="4"/>
    <n v="5"/>
    <n v="2026"/>
    <x v="50"/>
    <n v="3004"/>
    <s v="ممدوح كيلاني3"/>
    <s v="المنيب 3وردية "/>
    <s v="نجمة هليوبوليس"/>
    <s v="التجمع "/>
    <s v="ميكروباص"/>
    <n v="3600"/>
    <n v="1"/>
    <n v="2700"/>
    <n v="108"/>
    <n v="3492"/>
    <n v="0"/>
    <n v="0"/>
    <n v="0"/>
    <n v="2700"/>
    <x v="0"/>
    <n v="900"/>
    <n v="792"/>
    <s v="452026"/>
    <x v="0"/>
  </r>
  <r>
    <n v="4"/>
    <n v="5"/>
    <n v="2026"/>
    <x v="7"/>
    <n v="4000"/>
    <s v="رجب سلامة 1"/>
    <s v="المرج "/>
    <s v="لوجستيكا"/>
    <s v="اكتوبر "/>
    <s v="هاي اس "/>
    <n v="2195"/>
    <n v="1"/>
    <n v="2000"/>
    <n v="65.849999999999994"/>
    <n v="2129.15"/>
    <n v="0"/>
    <n v="0"/>
    <n v="0"/>
    <n v="2000"/>
    <x v="0"/>
    <n v="195"/>
    <n v="129.15"/>
    <s v="452026"/>
    <x v="0"/>
  </r>
  <r>
    <n v="4"/>
    <n v="5"/>
    <n v="2026"/>
    <x v="11"/>
    <n v="4004"/>
    <s v="رجب سلامة 2 "/>
    <s v="نكلا حضور"/>
    <s v="لوجستيكا"/>
    <s v="اكتوبر "/>
    <s v="هاي اس "/>
    <n v="1024"/>
    <n v="1"/>
    <n v="1000"/>
    <n v="30.72"/>
    <n v="993.28"/>
    <n v="0"/>
    <n v="0"/>
    <n v="0"/>
    <n v="1000"/>
    <x v="0"/>
    <n v="24"/>
    <n v="-6.7199999999999989"/>
    <s v="452026"/>
    <x v="0"/>
  </r>
  <r>
    <n v="4"/>
    <n v="5"/>
    <n v="2026"/>
    <x v="8"/>
    <n v="4001"/>
    <s v="احمد السيد"/>
    <s v="المنيب 3وردية "/>
    <s v="لوجستيكا"/>
    <s v="اكتوبر "/>
    <s v="هاي اس "/>
    <n v="4831"/>
    <n v="1"/>
    <n v="4000"/>
    <n v="144.93"/>
    <n v="4686.07"/>
    <n v="0"/>
    <n v="0"/>
    <n v="0"/>
    <n v="4000"/>
    <x v="0"/>
    <n v="831"/>
    <n v="686.06999999999994"/>
    <s v="452026"/>
    <x v="0"/>
  </r>
  <r>
    <n v="4"/>
    <n v="5"/>
    <n v="2026"/>
    <x v="9"/>
    <n v="4002"/>
    <s v="حسام سعيد1"/>
    <s v="القناطر 3 وردية"/>
    <s v="لوجستيكا"/>
    <s v="اكتوبر "/>
    <s v="هاي اس "/>
    <n v="4391"/>
    <n v="1"/>
    <n v="3400"/>
    <n v="131.72999999999999"/>
    <n v="4259.2700000000004"/>
    <n v="0"/>
    <n v="0"/>
    <n v="0"/>
    <n v="3400"/>
    <x v="0"/>
    <n v="991"/>
    <n v="859.27"/>
    <s v="452026"/>
    <x v="0"/>
  </r>
  <r>
    <n v="4"/>
    <n v="5"/>
    <n v="2026"/>
    <x v="10"/>
    <n v="4003"/>
    <s v="حسام سعيد 2"/>
    <s v="نكلا انصراف"/>
    <s v="لوجستيكا"/>
    <s v="اكتوبر "/>
    <s v="هاي اس "/>
    <n v="1024"/>
    <n v="1"/>
    <n v="900"/>
    <n v="30.72"/>
    <n v="993.28"/>
    <n v="0"/>
    <n v="0"/>
    <n v="0"/>
    <n v="900"/>
    <x v="0"/>
    <n v="124"/>
    <n v="93.28"/>
    <s v="452026"/>
    <x v="0"/>
  </r>
  <r>
    <n v="4"/>
    <n v="5"/>
    <n v="2026"/>
    <x v="13"/>
    <n v="4006"/>
    <s v="محمد رضا "/>
    <s v="المنوفية "/>
    <s v="لوجستيكا"/>
    <s v="اكتوبر "/>
    <s v="هاي اس "/>
    <n v="2634"/>
    <n v="1"/>
    <n v="2150"/>
    <n v="79.02"/>
    <n v="2554.98"/>
    <n v="0"/>
    <n v="0"/>
    <n v="0"/>
    <n v="2150"/>
    <x v="0"/>
    <n v="484"/>
    <n v="404.98"/>
    <s v="452026"/>
    <x v="0"/>
  </r>
  <r>
    <n v="4"/>
    <n v="5"/>
    <n v="2026"/>
    <x v="14"/>
    <n v="4007"/>
    <s v="مصطفي شكيوي"/>
    <s v="الجلاتمة"/>
    <s v="لوجستيكا"/>
    <s v="اكتوبر "/>
    <s v="كوستر "/>
    <n v="3220"/>
    <n v="1"/>
    <n v="2750"/>
    <n v="96.6"/>
    <n v="3123.4"/>
    <n v="0"/>
    <n v="0"/>
    <n v="0"/>
    <n v="2750"/>
    <x v="0"/>
    <n v="470"/>
    <n v="373.4"/>
    <s v="452026"/>
    <x v="0"/>
  </r>
  <r>
    <n v="4"/>
    <n v="5"/>
    <n v="2026"/>
    <x v="16"/>
    <n v="4009"/>
    <s v="وديع 1"/>
    <s v="الفيوم 1"/>
    <s v="لوجستيكا"/>
    <s v="اكتوبر "/>
    <s v="هاي اس "/>
    <n v="2662"/>
    <n v="1"/>
    <n v="2250"/>
    <n v="79.86"/>
    <n v="2582.14"/>
    <n v="0"/>
    <n v="0"/>
    <n v="0"/>
    <n v="2250"/>
    <x v="0"/>
    <n v="412"/>
    <n v="332.14"/>
    <s v="452026"/>
    <x v="0"/>
  </r>
  <r>
    <n v="4"/>
    <n v="5"/>
    <n v="2026"/>
    <x v="17"/>
    <n v="4010"/>
    <s v="وديع 2"/>
    <s v="الفيوم 2"/>
    <s v="لوجستيكا"/>
    <s v="اكتوبر "/>
    <s v="هاي اس "/>
    <n v="2662"/>
    <n v="1"/>
    <n v="2250"/>
    <n v="79.86"/>
    <n v="2582.14"/>
    <n v="0"/>
    <n v="0"/>
    <n v="0"/>
    <n v="2250"/>
    <x v="0"/>
    <n v="412"/>
    <n v="332.14"/>
    <s v="452026"/>
    <x v="0"/>
  </r>
  <r>
    <n v="4"/>
    <n v="5"/>
    <n v="2026"/>
    <x v="18"/>
    <n v="4011"/>
    <s v="احمد عويس "/>
    <s v="المعادي "/>
    <s v="لوجستيكا"/>
    <s v="ابورواش "/>
    <s v="هاي اس "/>
    <n v="2049"/>
    <n v="1"/>
    <n v="1650"/>
    <n v="61.47"/>
    <n v="1987.53"/>
    <n v="0"/>
    <n v="0"/>
    <n v="0"/>
    <n v="1650"/>
    <x v="0"/>
    <n v="399"/>
    <n v="337.53"/>
    <s v="452026"/>
    <x v="0"/>
  </r>
  <r>
    <n v="4"/>
    <n v="5"/>
    <n v="2026"/>
    <x v="20"/>
    <n v="4013"/>
    <s v="محمد جمال "/>
    <s v="القناطر "/>
    <s v="لوجستيكا"/>
    <s v="ابورواش "/>
    <s v="سوزوكي"/>
    <n v="1536"/>
    <n v="1"/>
    <n v="1000"/>
    <n v="46.08"/>
    <n v="1489.92"/>
    <n v="0"/>
    <n v="0"/>
    <n v="0"/>
    <n v="1000"/>
    <x v="0"/>
    <n v="536"/>
    <n v="489.92"/>
    <s v="452026"/>
    <x v="0"/>
  </r>
  <r>
    <n v="4"/>
    <n v="5"/>
    <n v="2026"/>
    <x v="12"/>
    <n v="4005"/>
    <s v="محمد عزمي "/>
    <s v="حدائق اكتوبر "/>
    <s v="لوجستيكا"/>
    <s v="اكتوبر "/>
    <s v="هاي اس "/>
    <n v="1903"/>
    <n v="1"/>
    <n v="1600"/>
    <n v="57.089999999999996"/>
    <n v="1845.91"/>
    <n v="0"/>
    <n v="0"/>
    <n v="0"/>
    <n v="1600"/>
    <x v="0"/>
    <n v="303"/>
    <n v="245.91"/>
    <s v="452026"/>
    <x v="0"/>
  </r>
  <r>
    <n v="4"/>
    <n v="5"/>
    <n v="2026"/>
    <x v="15"/>
    <n v="4008"/>
    <s v="سعيد كمال "/>
    <s v="م.نصر "/>
    <s v="لوجستيكا"/>
    <s v="اكتوبر "/>
    <s v="هاي اس "/>
    <n v="3367"/>
    <n v="1"/>
    <n v="2600"/>
    <n v="101.00999999999999"/>
    <n v="3265.99"/>
    <n v="0"/>
    <n v="0"/>
    <n v="0"/>
    <n v="2600"/>
    <x v="0"/>
    <n v="767"/>
    <n v="665.99"/>
    <s v="452026"/>
    <x v="0"/>
  </r>
  <r>
    <n v="4"/>
    <n v="5"/>
    <n v="2026"/>
    <x v="22"/>
    <n v="5000"/>
    <s v="عماد النجار1"/>
    <s v="المرج 2وردية"/>
    <s v="سعودي"/>
    <s v="المخاذن"/>
    <s v="اتوبيس 28"/>
    <n v="4119"/>
    <n v="1"/>
    <n v="4800"/>
    <n v="123.57"/>
    <n v="3995.43"/>
    <n v="0"/>
    <n v="0"/>
    <n v="0"/>
    <n v="4800"/>
    <x v="0"/>
    <n v="-681"/>
    <n v="-804.56999999999994"/>
    <s v="452026"/>
    <x v="0"/>
  </r>
  <r>
    <n v="4"/>
    <n v="5"/>
    <n v="2026"/>
    <x v="23"/>
    <n v="5001"/>
    <s v="عماد النجار2"/>
    <s v="المؤسسة 2وردية"/>
    <s v="سعودي"/>
    <s v="المخاذن"/>
    <s v="اتوبيس 28"/>
    <n v="3884"/>
    <n v="1"/>
    <n v="4500"/>
    <n v="116.52"/>
    <n v="3767.48"/>
    <n v="0"/>
    <n v="0"/>
    <n v="0"/>
    <n v="4500"/>
    <x v="0"/>
    <n v="-616"/>
    <n v="-732.52"/>
    <s v="452026"/>
    <x v="0"/>
  </r>
  <r>
    <n v="4"/>
    <n v="5"/>
    <n v="2026"/>
    <x v="24"/>
    <n v="5002"/>
    <s v="عماد النجار 3"/>
    <s v="الدائري 1وردية"/>
    <s v="سعودي"/>
    <s v="المخاذن"/>
    <s v="اتوبيس 28"/>
    <n v="2448"/>
    <n v="1"/>
    <n v="2500"/>
    <n v="73.44"/>
    <n v="2374.56"/>
    <n v="0"/>
    <n v="0"/>
    <n v="0"/>
    <n v="2500"/>
    <x v="0"/>
    <n v="-52"/>
    <n v="-125.44"/>
    <s v="452026"/>
    <x v="0"/>
  </r>
  <r>
    <n v="4"/>
    <n v="5"/>
    <n v="2026"/>
    <x v="25"/>
    <n v="5003"/>
    <s v="عبد الرحمن1"/>
    <s v="الهرم "/>
    <s v="سعودي"/>
    <s v="دريم"/>
    <s v="اتوبيس 28"/>
    <n v="994"/>
    <n v="1"/>
    <n v="850"/>
    <n v="29.82"/>
    <n v="964.18"/>
    <n v="0"/>
    <n v="0"/>
    <n v="0"/>
    <n v="850"/>
    <x v="0"/>
    <n v="144"/>
    <n v="114.18"/>
    <s v="452026"/>
    <x v="0"/>
  </r>
  <r>
    <n v="4"/>
    <n v="5"/>
    <n v="2026"/>
    <x v="26"/>
    <n v="5004"/>
    <s v="عبد الرحمن2"/>
    <s v="المؤسسة"/>
    <s v="سعودي"/>
    <s v="دريم"/>
    <s v="اتوبيس 28"/>
    <n v="994"/>
    <n v="1"/>
    <n v="850"/>
    <n v="29.82"/>
    <n v="964.18"/>
    <n v="0"/>
    <n v="0"/>
    <n v="0"/>
    <n v="850"/>
    <x v="0"/>
    <n v="144"/>
    <n v="114.18"/>
    <s v="452026"/>
    <x v="0"/>
  </r>
  <r>
    <n v="4"/>
    <n v="5"/>
    <n v="2026"/>
    <x v="27"/>
    <n v="5005"/>
    <s v="فرج 1"/>
    <s v="حلوان"/>
    <s v="سعودي"/>
    <s v="هايد بارك"/>
    <s v="اتوبيس 28"/>
    <n v="4634"/>
    <n v="1"/>
    <n v="3750"/>
    <n v="139.01999999999998"/>
    <n v="4494.9799999999996"/>
    <n v="0"/>
    <n v="0"/>
    <n v="0"/>
    <n v="3750"/>
    <x v="0"/>
    <n v="884"/>
    <n v="744.98"/>
    <s v="452026"/>
    <x v="0"/>
  </r>
  <r>
    <n v="4"/>
    <n v="5"/>
    <n v="2026"/>
    <x v="51"/>
    <n v="5029"/>
    <s v="فرج 6"/>
    <s v="حلوان مبيت"/>
    <s v="سعودي"/>
    <s v="هايد بارك"/>
    <s v="اتوبيس 28"/>
    <n v="1482"/>
    <n v="1"/>
    <n v="750"/>
    <n v="44.46"/>
    <n v="1437.54"/>
    <n v="0"/>
    <n v="0"/>
    <n v="0"/>
    <n v="750"/>
    <x v="0"/>
    <n v="732"/>
    <n v="687.54"/>
    <s v="452026"/>
    <x v="0"/>
  </r>
  <r>
    <n v="4"/>
    <n v="5"/>
    <n v="2026"/>
    <x v="28"/>
    <n v="5006"/>
    <s v="ممدوح كيلاني 3"/>
    <s v="القومية "/>
    <s v="سعودي"/>
    <s v="هايد بارك"/>
    <s v="ميكروباص صيني"/>
    <n v="2965"/>
    <n v="1"/>
    <n v="2500"/>
    <n v="88.95"/>
    <n v="2876.05"/>
    <n v="0"/>
    <n v="0"/>
    <n v="0"/>
    <n v="2500"/>
    <x v="0"/>
    <n v="465"/>
    <n v="376.05"/>
    <s v="452026"/>
    <x v="0"/>
  </r>
  <r>
    <n v="4"/>
    <n v="5"/>
    <n v="2026"/>
    <x v="47"/>
    <n v="5025"/>
    <s v="محمد جمال طوسون"/>
    <s v="المنيب"/>
    <s v="سعودي"/>
    <s v="هايد بارك"/>
    <s v="اتوبيس 28"/>
    <n v="4634"/>
    <n v="1"/>
    <n v="3800"/>
    <n v="139.01999999999998"/>
    <n v="4494.9799999999996"/>
    <n v="0"/>
    <n v="0"/>
    <n v="0"/>
    <n v="3800"/>
    <x v="0"/>
    <n v="834"/>
    <n v="694.98"/>
    <s v="452026"/>
    <x v="0"/>
  </r>
  <r>
    <n v="4"/>
    <n v="5"/>
    <n v="2026"/>
    <x v="29"/>
    <n v="5007"/>
    <s v="مصطفي رشدي1"/>
    <s v="المنيب 2 وردية"/>
    <s v="سعودي"/>
    <s v="ميفيدا"/>
    <s v="ميكروباص صيني"/>
    <n v="2965"/>
    <n v="1"/>
    <n v="2150"/>
    <n v="88.95"/>
    <n v="2876.05"/>
    <n v="0"/>
    <n v="0"/>
    <n v="0"/>
    <n v="2150"/>
    <x v="0"/>
    <n v="815"/>
    <n v="726.05"/>
    <s v="452026"/>
    <x v="0"/>
  </r>
  <r>
    <n v="4"/>
    <n v="5"/>
    <n v="2026"/>
    <x v="31"/>
    <n v="5009"/>
    <s v="فرج 2"/>
    <s v="حلوان 2 وردية"/>
    <s v="سعودي"/>
    <s v="ميفيدا"/>
    <s v="ميكروباص صيني"/>
    <n v="2965"/>
    <n v="1"/>
    <n v="2250"/>
    <n v="88.95"/>
    <n v="2876.05"/>
    <n v="0"/>
    <n v="0"/>
    <n v="0"/>
    <n v="2250"/>
    <x v="0"/>
    <n v="715"/>
    <n v="626.04999999999995"/>
    <s v="452026"/>
    <x v="0"/>
  </r>
  <r>
    <n v="4"/>
    <n v="5"/>
    <n v="2026"/>
    <x v="32"/>
    <n v="5010"/>
    <s v="فرج 3"/>
    <s v="حلوان 2 وردية"/>
    <s v="سعودي"/>
    <s v="القطامية"/>
    <s v="اتوبيس 28"/>
    <n v="3415"/>
    <n v="1"/>
    <n v="3400"/>
    <n v="102.45"/>
    <n v="3312.55"/>
    <n v="0"/>
    <n v="0"/>
    <n v="0"/>
    <n v="3400"/>
    <x v="0"/>
    <n v="15"/>
    <n v="-87.45"/>
    <s v="452026"/>
    <x v="0"/>
  </r>
  <r>
    <n v="4"/>
    <n v="5"/>
    <n v="2026"/>
    <x v="33"/>
    <n v="5011"/>
    <s v="فرج 4"/>
    <s v="مايو وردية"/>
    <s v="سعودي"/>
    <s v="القطامية"/>
    <s v="ميكروباص"/>
    <n v="1222"/>
    <n v="1"/>
    <n v="1180"/>
    <n v="36.659999999999997"/>
    <n v="1185.3399999999999"/>
    <n v="0"/>
    <n v="0"/>
    <n v="0"/>
    <n v="1180"/>
    <x v="0"/>
    <n v="42"/>
    <n v="5.3400000000000034"/>
    <s v="452026"/>
    <x v="0"/>
  </r>
  <r>
    <n v="4"/>
    <n v="5"/>
    <n v="2026"/>
    <x v="34"/>
    <n v="5012"/>
    <s v="مصطفي رشدي3"/>
    <s v="المنيب5شفت"/>
    <s v="سعودي"/>
    <s v="القطامية"/>
    <s v="اتوبيس 28"/>
    <n v="2649"/>
    <n v="1"/>
    <n v="2060"/>
    <n v="79.47"/>
    <n v="2569.5300000000002"/>
    <n v="0"/>
    <n v="0"/>
    <n v="0"/>
    <n v="2060"/>
    <x v="0"/>
    <n v="589"/>
    <n v="509.53"/>
    <s v="452026"/>
    <x v="0"/>
  </r>
  <r>
    <n v="4"/>
    <n v="5"/>
    <n v="2026"/>
    <x v="35"/>
    <n v="5013"/>
    <s v="مصطفي رشدي4"/>
    <s v="المنيب Wصباحية"/>
    <s v="سعودي"/>
    <s v="القطامية"/>
    <s v="اتوبيس 28"/>
    <n v="1059"/>
    <n v="1"/>
    <n v="1000"/>
    <n v="31.77"/>
    <n v="1027.23"/>
    <n v="0"/>
    <n v="0"/>
    <n v="0"/>
    <n v="1000"/>
    <x v="0"/>
    <n v="59"/>
    <n v="27.23"/>
    <s v="452026"/>
    <x v="0"/>
  </r>
  <r>
    <n v="4"/>
    <n v="5"/>
    <n v="2026"/>
    <x v="36"/>
    <n v="5014"/>
    <s v="مصطفي رشدي5"/>
    <s v="صقر 2 وردية"/>
    <s v="سعودي"/>
    <s v="القطامية"/>
    <s v="اتوبيس 28"/>
    <n v="2120"/>
    <n v="1"/>
    <n v="1780"/>
    <n v="63.599999999999994"/>
    <n v="2056.4"/>
    <n v="0"/>
    <n v="0"/>
    <n v="0"/>
    <n v="1780"/>
    <x v="0"/>
    <n v="340"/>
    <n v="276.39999999999998"/>
    <s v="452026"/>
    <x v="0"/>
  </r>
  <r>
    <n v="4"/>
    <n v="5"/>
    <n v="2026"/>
    <x v="52"/>
    <n v="5027"/>
    <s v="مصطفي رشدي6"/>
    <s v="المنيب 2 وردية"/>
    <s v="سعودي"/>
    <s v="القطامية"/>
    <s v="اتوبيس 28"/>
    <n v="3944"/>
    <n v="1"/>
    <n v="3600"/>
    <n v="118.32"/>
    <n v="3825.68"/>
    <n v="0"/>
    <n v="0"/>
    <n v="200"/>
    <n v="3800"/>
    <x v="0"/>
    <n v="344"/>
    <n v="225.68"/>
    <s v="452026"/>
    <x v="0"/>
  </r>
  <r>
    <n v="4"/>
    <n v="5"/>
    <n v="2026"/>
    <x v="37"/>
    <n v="5015"/>
    <s v="كرم ترك 1"/>
    <s v="قليوب 2 وردية"/>
    <s v="سعودي"/>
    <s v="القطامية"/>
    <s v="اتوبيس 28"/>
    <n v="3959"/>
    <n v="1"/>
    <n v="4200"/>
    <n v="118.77"/>
    <n v="3840.23"/>
    <n v="0"/>
    <n v="0"/>
    <n v="0"/>
    <n v="4200"/>
    <x v="0"/>
    <n v="-241"/>
    <n v="-359.77"/>
    <s v="452026"/>
    <x v="0"/>
  </r>
  <r>
    <n v="4"/>
    <n v="5"/>
    <n v="2026"/>
    <x v="39"/>
    <n v="5017"/>
    <s v="كرم ترك 2"/>
    <s v="قليوب 2 وردية"/>
    <s v="سعودي"/>
    <s v="مدينتي "/>
    <s v="اتوبيس 28"/>
    <n v="4634"/>
    <n v="1"/>
    <n v="4150"/>
    <n v="139.01999999999998"/>
    <n v="4494.9799999999996"/>
    <n v="0"/>
    <n v="0"/>
    <n v="0"/>
    <n v="4150"/>
    <x v="0"/>
    <n v="484"/>
    <n v="344.98"/>
    <s v="452026"/>
    <x v="0"/>
  </r>
  <r>
    <n v="4"/>
    <n v="5"/>
    <n v="2026"/>
    <x v="40"/>
    <n v="5018"/>
    <s v="كرم ترك 3"/>
    <s v="قليوب 1 وردية"/>
    <s v="سعودي"/>
    <s v="مدينتي "/>
    <s v="اتوبيس 28"/>
    <n v="4634"/>
    <n v="1"/>
    <n v="4000"/>
    <n v="139.01999999999998"/>
    <n v="4494.9799999999996"/>
    <n v="0"/>
    <n v="0"/>
    <n v="0"/>
    <n v="4000"/>
    <x v="0"/>
    <n v="634"/>
    <n v="494.98"/>
    <s v="452026"/>
    <x v="0"/>
  </r>
  <r>
    <n v="4"/>
    <n v="5"/>
    <n v="2026"/>
    <x v="41"/>
    <n v="5019"/>
    <s v="كرم ترك 4"/>
    <s v="عدلي منصور شفت"/>
    <s v="سعودي"/>
    <s v="مدينتي "/>
    <s v="اتوبيس 28"/>
    <n v="741"/>
    <n v="1"/>
    <n v="500"/>
    <n v="22.23"/>
    <n v="718.77"/>
    <n v="0"/>
    <n v="0"/>
    <n v="0"/>
    <n v="500"/>
    <x v="0"/>
    <n v="241"/>
    <n v="218.77"/>
    <s v="452026"/>
    <x v="0"/>
  </r>
  <r>
    <n v="4"/>
    <n v="5"/>
    <n v="2026"/>
    <x v="42"/>
    <n v="5020"/>
    <s v="عماد النجار 4"/>
    <s v="قليوب بيتوين"/>
    <s v="سعودي"/>
    <s v="مدينتي "/>
    <s v="اتوبيس 28"/>
    <n v="1482"/>
    <n v="1"/>
    <n v="1400"/>
    <n v="44.46"/>
    <n v="1437.54"/>
    <n v="0"/>
    <n v="0"/>
    <n v="0"/>
    <n v="1400"/>
    <x v="0"/>
    <n v="82"/>
    <n v="37.54"/>
    <s v="452026"/>
    <x v="0"/>
  </r>
  <r>
    <n v="4"/>
    <n v="5"/>
    <n v="2026"/>
    <x v="43"/>
    <n v="5021"/>
    <s v="ممدوح كيلاني6"/>
    <s v="المنيب 1 وردية "/>
    <s v="سعودي"/>
    <s v="مدينتي "/>
    <s v="ميكروباص صيني"/>
    <n v="1482"/>
    <n v="1"/>
    <n v="1350"/>
    <n v="44.46"/>
    <n v="1437.54"/>
    <n v="0"/>
    <n v="0"/>
    <n v="0"/>
    <n v="1350"/>
    <x v="0"/>
    <n v="132"/>
    <n v="87.539999999999992"/>
    <s v="452026"/>
    <x v="0"/>
  </r>
  <r>
    <n v="4"/>
    <n v="5"/>
    <n v="2026"/>
    <x v="44"/>
    <n v="5022"/>
    <s v="ممدوح كيلاني4"/>
    <s v="المنيب 2 وردية "/>
    <s v="سعودي"/>
    <s v="مدينتي "/>
    <s v="ميكروباص صيني"/>
    <n v="2965"/>
    <n v="1"/>
    <n v="2600"/>
    <n v="88.95"/>
    <n v="2876.05"/>
    <n v="0"/>
    <n v="0"/>
    <n v="0"/>
    <n v="2600"/>
    <x v="0"/>
    <n v="365"/>
    <n v="276.05"/>
    <s v="452026"/>
    <x v="0"/>
  </r>
  <r>
    <n v="4"/>
    <n v="5"/>
    <n v="2026"/>
    <x v="45"/>
    <n v="5023"/>
    <s v="فرج 5"/>
    <s v="حلوان 2 وردية"/>
    <s v="سعودي"/>
    <s v="مدينتي "/>
    <s v="اتوبيس 28"/>
    <n v="4634"/>
    <n v="1"/>
    <n v="4100"/>
    <n v="139.01999999999998"/>
    <n v="4494.9799999999996"/>
    <n v="0"/>
    <n v="0"/>
    <n v="0"/>
    <n v="4100"/>
    <x v="0"/>
    <n v="534"/>
    <n v="394.98"/>
    <s v="452026"/>
    <x v="0"/>
  </r>
  <r>
    <n v="4"/>
    <n v="5"/>
    <n v="2026"/>
    <x v="46"/>
    <n v="5024"/>
    <s v="سيد الحاوي"/>
    <s v="الحلمية"/>
    <s v="سعودي"/>
    <s v="مدينتي "/>
    <s v="اتوبيس 28"/>
    <n v="4634"/>
    <n v="1"/>
    <n v="3750"/>
    <n v="139.01999999999998"/>
    <n v="4494.9799999999996"/>
    <n v="0"/>
    <n v="0"/>
    <n v="0"/>
    <n v="3750"/>
    <x v="0"/>
    <n v="884"/>
    <n v="744.98"/>
    <s v="452026"/>
    <x v="0"/>
  </r>
  <r>
    <n v="4"/>
    <n v="5"/>
    <n v="2026"/>
    <x v="53"/>
    <n v="5028"/>
    <s v="سيد الحاوي 2"/>
    <s v="عدلي منصور "/>
    <s v="سعودي"/>
    <s v="مدينتي "/>
    <s v="اتوبيس 28"/>
    <n v="741"/>
    <n v="1"/>
    <n v="550"/>
    <n v="22.23"/>
    <n v="718.77"/>
    <n v="0"/>
    <n v="0"/>
    <n v="0"/>
    <n v="550"/>
    <x v="0"/>
    <n v="191"/>
    <n v="168.77"/>
    <s v="452026"/>
    <x v="0"/>
  </r>
  <r>
    <n v="0"/>
    <n v="0"/>
    <n v="0"/>
    <x v="49"/>
    <n v="0"/>
    <e v="#N/A"/>
    <n v="0"/>
    <n v="0"/>
    <n v="0"/>
    <n v="0"/>
    <n v="0"/>
    <n v="0"/>
    <n v="0"/>
    <n v="0"/>
    <n v="0"/>
    <n v="0"/>
    <n v="0"/>
    <n v="0"/>
    <n v="0"/>
    <x v="0"/>
    <n v="0"/>
    <n v="0"/>
    <s v=""/>
    <x v="0"/>
  </r>
  <r>
    <n v="5"/>
    <n v="5"/>
    <n v="2026"/>
    <x v="0"/>
    <n v="1000"/>
    <s v="مصطفي قليوب"/>
    <s v="قليوب "/>
    <s v="FIRST START"/>
    <s v="م.نصر "/>
    <s v="ميكروباص صيني"/>
    <n v="1250"/>
    <n v="1"/>
    <n v="1200"/>
    <n v="37.5"/>
    <n v="1212.5"/>
    <n v="0"/>
    <n v="0"/>
    <n v="0"/>
    <n v="1200"/>
    <x v="0"/>
    <n v="50"/>
    <n v="12.5"/>
    <s v="552026"/>
    <x v="0"/>
  </r>
  <r>
    <n v="5"/>
    <n v="5"/>
    <n v="2026"/>
    <x v="2"/>
    <n v="2000"/>
    <s v="عمرو برعي "/>
    <s v="الجراج"/>
    <s v="FLITCH AND GRAIN"/>
    <s v="التجمع "/>
    <s v="ميكروباص صيني"/>
    <n v="1300"/>
    <n v="1"/>
    <n v="1050"/>
    <n v="39"/>
    <n v="1261"/>
    <n v="0"/>
    <n v="0"/>
    <n v="0"/>
    <n v="1050"/>
    <x v="0"/>
    <n v="250"/>
    <n v="211"/>
    <s v="552026"/>
    <x v="0"/>
  </r>
  <r>
    <n v="5"/>
    <n v="5"/>
    <n v="2026"/>
    <x v="3"/>
    <n v="3000"/>
    <s v="مصطفي الف مسكن"/>
    <s v="الف مسكن 3 وردية"/>
    <s v="نجمة هليوبوليس"/>
    <s v="التجمع "/>
    <s v="اتوبيس 28"/>
    <n v="4297"/>
    <n v="1"/>
    <n v="3800"/>
    <n v="128.91"/>
    <n v="4168.09"/>
    <n v="0"/>
    <n v="0"/>
    <n v="0"/>
    <n v="3800"/>
    <x v="0"/>
    <n v="497"/>
    <n v="368.09000000000003"/>
    <s v="552026"/>
    <x v="0"/>
  </r>
  <r>
    <e v="#REF!"/>
    <e v="#REF!"/>
    <e v="#REF!"/>
    <x v="48"/>
    <e v="#REF!"/>
    <e v="#REF!"/>
    <e v="#REF!"/>
    <e v="#REF!"/>
    <e v="#REF!"/>
    <e v="#REF!"/>
    <e v="#REF!"/>
    <e v="#REF!"/>
    <e v="#REF!"/>
    <e v="#REF!"/>
    <e v="#REF!"/>
    <e v="#REF!"/>
    <e v="#REF!"/>
    <e v="#REF!"/>
    <e v="#REF!"/>
    <x v="1"/>
    <e v="#REF!"/>
    <e v="#REF!"/>
    <e v="#REF!"/>
    <x v="1"/>
  </r>
  <r>
    <n v="5"/>
    <n v="5"/>
    <n v="2026"/>
    <x v="5"/>
    <n v="3002"/>
    <s v="ممدوح كيلاني1"/>
    <s v="قليوب 3 وردية "/>
    <s v="نجمة هليوبوليس"/>
    <s v="التجمع "/>
    <s v="اتوبيس 28"/>
    <n v="4297"/>
    <n v="1"/>
    <n v="3900"/>
    <n v="128.91"/>
    <n v="4168.09"/>
    <n v="0"/>
    <n v="0"/>
    <n v="0"/>
    <n v="3900"/>
    <x v="0"/>
    <n v="397"/>
    <n v="268.09000000000003"/>
    <s v="552026"/>
    <x v="0"/>
  </r>
  <r>
    <n v="5"/>
    <n v="5"/>
    <n v="2026"/>
    <x v="50"/>
    <n v="3004"/>
    <s v="ممدوح كيلاني3"/>
    <s v="المنيب 3وردية "/>
    <s v="نجمة هليوبوليس"/>
    <s v="التجمع "/>
    <s v="ميكروباص"/>
    <n v="3600"/>
    <n v="1"/>
    <n v="2700"/>
    <n v="108"/>
    <n v="3492"/>
    <n v="0"/>
    <n v="0"/>
    <n v="0"/>
    <n v="2700"/>
    <x v="0"/>
    <n v="900"/>
    <n v="792"/>
    <s v="552026"/>
    <x v="0"/>
  </r>
  <r>
    <n v="5"/>
    <n v="5"/>
    <n v="2026"/>
    <x v="7"/>
    <n v="4000"/>
    <s v="رجب سلامة 1"/>
    <s v="المرج "/>
    <s v="لوجستيكا"/>
    <s v="اكتوبر "/>
    <s v="هاي اس "/>
    <n v="2195"/>
    <n v="1"/>
    <n v="2000"/>
    <n v="65.849999999999994"/>
    <n v="2129.15"/>
    <n v="0"/>
    <n v="0"/>
    <n v="0"/>
    <n v="2000"/>
    <x v="0"/>
    <n v="195"/>
    <n v="129.15"/>
    <s v="552026"/>
    <x v="0"/>
  </r>
  <r>
    <n v="5"/>
    <n v="5"/>
    <n v="2026"/>
    <x v="11"/>
    <n v="4004"/>
    <s v="رجب سلامة 2 "/>
    <s v="نكلا حضور"/>
    <s v="لوجستيكا"/>
    <s v="اكتوبر "/>
    <s v="هاي اس "/>
    <n v="1024"/>
    <n v="1"/>
    <n v="1000"/>
    <n v="30.72"/>
    <n v="993.28"/>
    <n v="0"/>
    <n v="0"/>
    <n v="0"/>
    <n v="1000"/>
    <x v="0"/>
    <n v="24"/>
    <n v="-6.7199999999999989"/>
    <s v="552026"/>
    <x v="0"/>
  </r>
  <r>
    <n v="5"/>
    <n v="5"/>
    <n v="2026"/>
    <x v="8"/>
    <n v="4001"/>
    <s v="احمد السيد"/>
    <s v="المنيب 3وردية "/>
    <s v="لوجستيكا"/>
    <s v="اكتوبر "/>
    <s v="هاي اس "/>
    <n v="4831"/>
    <n v="1"/>
    <n v="4000"/>
    <n v="144.93"/>
    <n v="4686.07"/>
    <n v="0"/>
    <n v="0"/>
    <n v="0"/>
    <n v="4000"/>
    <x v="0"/>
    <n v="831"/>
    <n v="686.06999999999994"/>
    <s v="552026"/>
    <x v="0"/>
  </r>
  <r>
    <n v="5"/>
    <n v="5"/>
    <n v="2026"/>
    <x v="9"/>
    <n v="4002"/>
    <s v="حسام سعيد1"/>
    <s v="القناطر 3 وردية"/>
    <s v="لوجستيكا"/>
    <s v="اكتوبر "/>
    <s v="هاي اس "/>
    <n v="4391"/>
    <n v="1"/>
    <n v="3400"/>
    <n v="131.72999999999999"/>
    <n v="4259.2700000000004"/>
    <n v="0"/>
    <n v="0"/>
    <n v="0"/>
    <n v="3400"/>
    <x v="0"/>
    <n v="991"/>
    <n v="859.27"/>
    <s v="552026"/>
    <x v="0"/>
  </r>
  <r>
    <n v="5"/>
    <n v="5"/>
    <n v="2026"/>
    <x v="10"/>
    <n v="4003"/>
    <s v="حسام سعيد 2"/>
    <s v="نكلا انصراف"/>
    <s v="لوجستيكا"/>
    <s v="اكتوبر "/>
    <s v="هاي اس "/>
    <n v="1024"/>
    <n v="1"/>
    <n v="900"/>
    <n v="30.72"/>
    <n v="993.28"/>
    <n v="0"/>
    <n v="0"/>
    <n v="0"/>
    <n v="900"/>
    <x v="0"/>
    <n v="124"/>
    <n v="93.28"/>
    <s v="552026"/>
    <x v="0"/>
  </r>
  <r>
    <n v="5"/>
    <n v="5"/>
    <n v="2026"/>
    <x v="13"/>
    <n v="4006"/>
    <s v="محمد رضا "/>
    <s v="المنوفية "/>
    <s v="لوجستيكا"/>
    <s v="اكتوبر "/>
    <s v="هاي اس "/>
    <n v="2634"/>
    <n v="1"/>
    <n v="2150"/>
    <n v="79.02"/>
    <n v="2554.98"/>
    <n v="0"/>
    <n v="150"/>
    <n v="0"/>
    <n v="2000"/>
    <x v="0"/>
    <n v="484"/>
    <n v="404.98"/>
    <s v="552026"/>
    <x v="0"/>
  </r>
  <r>
    <n v="5"/>
    <n v="5"/>
    <n v="2026"/>
    <x v="14"/>
    <n v="4007"/>
    <s v="مصطفي شكيوي"/>
    <s v="الجلاتمة"/>
    <s v="لوجستيكا"/>
    <s v="اكتوبر "/>
    <s v="كوستر "/>
    <n v="3220"/>
    <n v="1"/>
    <n v="2750"/>
    <n v="96.6"/>
    <n v="3123.4"/>
    <n v="0"/>
    <n v="0"/>
    <n v="0"/>
    <n v="2750"/>
    <x v="0"/>
    <n v="470"/>
    <n v="373.4"/>
    <s v="552026"/>
    <x v="0"/>
  </r>
  <r>
    <n v="5"/>
    <n v="5"/>
    <n v="2026"/>
    <x v="16"/>
    <n v="4009"/>
    <s v="وديع 1"/>
    <s v="الفيوم 1"/>
    <s v="لوجستيكا"/>
    <s v="اكتوبر "/>
    <s v="هاي اس "/>
    <n v="2662"/>
    <n v="1"/>
    <n v="2250"/>
    <n v="79.86"/>
    <n v="2582.14"/>
    <n v="0"/>
    <n v="0"/>
    <n v="0"/>
    <n v="2250"/>
    <x v="0"/>
    <n v="412"/>
    <n v="332.14"/>
    <s v="552026"/>
    <x v="0"/>
  </r>
  <r>
    <n v="5"/>
    <n v="5"/>
    <n v="2026"/>
    <x v="17"/>
    <n v="4010"/>
    <s v="وديع 2"/>
    <s v="الفيوم 2"/>
    <s v="لوجستيكا"/>
    <s v="اكتوبر "/>
    <s v="هاي اس "/>
    <n v="2662"/>
    <n v="1"/>
    <n v="2250"/>
    <n v="79.86"/>
    <n v="2582.14"/>
    <n v="0"/>
    <n v="0"/>
    <n v="2250"/>
    <n v="4500"/>
    <x v="9"/>
    <n v="412"/>
    <n v="332.14"/>
    <s v="552026"/>
    <x v="0"/>
  </r>
  <r>
    <n v="5"/>
    <n v="5"/>
    <n v="2026"/>
    <x v="18"/>
    <n v="4011"/>
    <s v="احمد عويس "/>
    <s v="المعادي "/>
    <s v="لوجستيكا"/>
    <s v="ابورواش "/>
    <s v="هاي اس "/>
    <n v="2049"/>
    <n v="1"/>
    <n v="1650"/>
    <n v="61.47"/>
    <n v="1987.53"/>
    <n v="0"/>
    <n v="0"/>
    <n v="0"/>
    <n v="1650"/>
    <x v="0"/>
    <n v="399"/>
    <n v="337.53"/>
    <s v="552026"/>
    <x v="0"/>
  </r>
  <r>
    <n v="5"/>
    <n v="5"/>
    <n v="2026"/>
    <x v="20"/>
    <n v="4013"/>
    <s v="محمد جمال "/>
    <s v="القناطر "/>
    <s v="لوجستيكا"/>
    <s v="ابورواش "/>
    <s v="سوزوكي"/>
    <n v="1536"/>
    <n v="1"/>
    <n v="1000"/>
    <n v="46.08"/>
    <n v="1489.92"/>
    <n v="0"/>
    <n v="0"/>
    <n v="0"/>
    <n v="1000"/>
    <x v="0"/>
    <n v="536"/>
    <n v="489.92"/>
    <s v="552026"/>
    <x v="0"/>
  </r>
  <r>
    <n v="5"/>
    <n v="5"/>
    <n v="2026"/>
    <x v="12"/>
    <n v="4005"/>
    <s v="محمد عزمي "/>
    <s v="حدائق اكتوبر "/>
    <s v="لوجستيكا"/>
    <s v="اكتوبر "/>
    <s v="هاي اس "/>
    <n v="1903"/>
    <n v="1"/>
    <n v="1600"/>
    <n v="57.089999999999996"/>
    <n v="1845.91"/>
    <n v="0"/>
    <n v="0"/>
    <n v="0"/>
    <n v="1600"/>
    <x v="0"/>
    <n v="303"/>
    <n v="245.91"/>
    <s v="552026"/>
    <x v="0"/>
  </r>
  <r>
    <n v="5"/>
    <n v="5"/>
    <n v="2026"/>
    <x v="15"/>
    <n v="4008"/>
    <s v="سعيد كمال "/>
    <s v="م.نصر "/>
    <s v="لوجستيكا"/>
    <s v="اكتوبر "/>
    <s v="هاي اس "/>
    <n v="3367"/>
    <n v="1"/>
    <n v="2600"/>
    <n v="101.00999999999999"/>
    <n v="3265.99"/>
    <n v="0"/>
    <n v="0"/>
    <n v="150"/>
    <n v="2750"/>
    <x v="10"/>
    <n v="767"/>
    <n v="665.99"/>
    <s v="552026"/>
    <x v="0"/>
  </r>
  <r>
    <n v="5"/>
    <n v="5"/>
    <n v="2026"/>
    <x v="22"/>
    <n v="5000"/>
    <s v="عماد النجار1"/>
    <s v="المرج 2وردية"/>
    <s v="سعودي"/>
    <s v="المخاذن"/>
    <s v="اتوبيس 28"/>
    <n v="4119"/>
    <n v="1"/>
    <n v="4800"/>
    <n v="123.57"/>
    <n v="3995.43"/>
    <n v="0"/>
    <n v="0"/>
    <n v="0"/>
    <n v="4800"/>
    <x v="0"/>
    <n v="-681"/>
    <n v="-804.56999999999994"/>
    <s v="552026"/>
    <x v="0"/>
  </r>
  <r>
    <n v="5"/>
    <n v="5"/>
    <n v="2026"/>
    <x v="23"/>
    <n v="5001"/>
    <s v="عماد النجار2"/>
    <s v="المؤسسة 2وردية"/>
    <s v="سعودي"/>
    <s v="المخاذن"/>
    <s v="اتوبيس 28"/>
    <n v="3884"/>
    <n v="1"/>
    <n v="4500"/>
    <n v="116.52"/>
    <n v="3767.48"/>
    <n v="0"/>
    <n v="0"/>
    <n v="0"/>
    <n v="4500"/>
    <x v="0"/>
    <n v="-616"/>
    <n v="-732.52"/>
    <s v="552026"/>
    <x v="0"/>
  </r>
  <r>
    <n v="5"/>
    <n v="5"/>
    <n v="2026"/>
    <x v="24"/>
    <n v="5002"/>
    <s v="عماد النجار 3"/>
    <s v="الدائري 1وردية"/>
    <s v="سعودي"/>
    <s v="المخاذن"/>
    <s v="اتوبيس 28"/>
    <n v="2448"/>
    <n v="1"/>
    <n v="2500"/>
    <n v="73.44"/>
    <n v="2374.56"/>
    <n v="0"/>
    <n v="0"/>
    <n v="0"/>
    <n v="2500"/>
    <x v="0"/>
    <n v="-52"/>
    <n v="-125.44"/>
    <s v="552026"/>
    <x v="0"/>
  </r>
  <r>
    <n v="5"/>
    <n v="5"/>
    <n v="2026"/>
    <x v="25"/>
    <n v="5003"/>
    <s v="عبد الرحمن1"/>
    <s v="الهرم "/>
    <s v="سعودي"/>
    <s v="دريم"/>
    <s v="اتوبيس 28"/>
    <n v="994"/>
    <n v="1"/>
    <n v="850"/>
    <n v="29.82"/>
    <n v="964.18"/>
    <n v="0"/>
    <n v="0"/>
    <n v="0"/>
    <n v="850"/>
    <x v="0"/>
    <n v="144"/>
    <n v="114.18"/>
    <s v="552026"/>
    <x v="0"/>
  </r>
  <r>
    <n v="5"/>
    <n v="5"/>
    <n v="2026"/>
    <x v="26"/>
    <n v="5004"/>
    <s v="عبد الرحمن2"/>
    <s v="المؤسسة"/>
    <s v="سعودي"/>
    <s v="دريم"/>
    <s v="اتوبيس 28"/>
    <n v="994"/>
    <n v="1"/>
    <n v="850"/>
    <n v="29.82"/>
    <n v="964.18"/>
    <n v="0"/>
    <n v="0"/>
    <n v="0"/>
    <n v="850"/>
    <x v="0"/>
    <n v="144"/>
    <n v="114.18"/>
    <s v="552026"/>
    <x v="0"/>
  </r>
  <r>
    <n v="5"/>
    <n v="5"/>
    <n v="2026"/>
    <x v="27"/>
    <n v="5005"/>
    <s v="فرج 1"/>
    <s v="حلوان"/>
    <s v="سعودي"/>
    <s v="هايد بارك"/>
    <s v="اتوبيس 28"/>
    <n v="4634"/>
    <n v="1"/>
    <n v="3750"/>
    <n v="139.01999999999998"/>
    <n v="4494.9799999999996"/>
    <n v="0"/>
    <n v="0"/>
    <n v="0"/>
    <n v="3750"/>
    <x v="0"/>
    <n v="884"/>
    <n v="744.98"/>
    <s v="552026"/>
    <x v="0"/>
  </r>
  <r>
    <n v="5"/>
    <n v="5"/>
    <n v="2026"/>
    <x v="51"/>
    <n v="5029"/>
    <s v="فرج 6"/>
    <s v="حلوان مبيت"/>
    <s v="سعودي"/>
    <s v="هايد بارك"/>
    <s v="اتوبيس 28"/>
    <n v="1482"/>
    <n v="1"/>
    <n v="750"/>
    <n v="44.46"/>
    <n v="1437.54"/>
    <n v="0"/>
    <n v="0"/>
    <n v="0"/>
    <n v="750"/>
    <x v="0"/>
    <n v="732"/>
    <n v="687.54"/>
    <s v="552026"/>
    <x v="0"/>
  </r>
  <r>
    <n v="5"/>
    <n v="5"/>
    <n v="2026"/>
    <x v="28"/>
    <n v="5006"/>
    <s v="ممدوح كيلاني 3"/>
    <s v="القومية "/>
    <s v="سعودي"/>
    <s v="هايد بارك"/>
    <s v="ميكروباص صيني"/>
    <n v="2965"/>
    <n v="1"/>
    <n v="2500"/>
    <n v="88.95"/>
    <n v="2876.05"/>
    <n v="0"/>
    <n v="0"/>
    <n v="0"/>
    <n v="2500"/>
    <x v="0"/>
    <n v="465"/>
    <n v="376.05"/>
    <s v="552026"/>
    <x v="0"/>
  </r>
  <r>
    <n v="5"/>
    <n v="5"/>
    <n v="2026"/>
    <x v="47"/>
    <n v="5025"/>
    <s v="محمد جمال طوسون"/>
    <s v="المنيب"/>
    <s v="سعودي"/>
    <s v="هايد بارك"/>
    <s v="اتوبيس 28"/>
    <n v="4634"/>
    <n v="1"/>
    <n v="3800"/>
    <n v="139.01999999999998"/>
    <n v="4494.9799999999996"/>
    <n v="0"/>
    <n v="0"/>
    <n v="0"/>
    <n v="3800"/>
    <x v="0"/>
    <n v="834"/>
    <n v="694.98"/>
    <s v="552026"/>
    <x v="0"/>
  </r>
  <r>
    <n v="5"/>
    <n v="5"/>
    <n v="2026"/>
    <x v="29"/>
    <n v="5007"/>
    <s v="مصطفي رشدي1"/>
    <s v="المنيب 2 وردية"/>
    <s v="سعودي"/>
    <s v="ميفيدا"/>
    <s v="ميكروباص صيني"/>
    <n v="2965"/>
    <n v="1"/>
    <n v="2150"/>
    <n v="88.95"/>
    <n v="2876.05"/>
    <n v="0"/>
    <n v="0"/>
    <n v="0"/>
    <n v="2150"/>
    <x v="0"/>
    <n v="815"/>
    <n v="726.05"/>
    <s v="552026"/>
    <x v="0"/>
  </r>
  <r>
    <n v="5"/>
    <n v="5"/>
    <n v="2026"/>
    <x v="31"/>
    <n v="5009"/>
    <s v="فرج 2"/>
    <s v="حلوان 2 وردية"/>
    <s v="سعودي"/>
    <s v="ميفيدا"/>
    <s v="ميكروباص صيني"/>
    <n v="2965"/>
    <n v="1"/>
    <n v="2250"/>
    <n v="88.95"/>
    <n v="2876.05"/>
    <n v="0"/>
    <n v="0"/>
    <n v="0"/>
    <n v="2250"/>
    <x v="0"/>
    <n v="715"/>
    <n v="626.04999999999995"/>
    <s v="552026"/>
    <x v="0"/>
  </r>
  <r>
    <n v="5"/>
    <n v="5"/>
    <n v="2026"/>
    <x v="32"/>
    <n v="5010"/>
    <s v="فرج 3"/>
    <s v="حلوان 2 وردية"/>
    <s v="سعودي"/>
    <s v="القطامية"/>
    <s v="اتوبيس 28"/>
    <n v="3415"/>
    <n v="1"/>
    <n v="3400"/>
    <n v="102.45"/>
    <n v="3312.55"/>
    <n v="0"/>
    <n v="0"/>
    <n v="0"/>
    <n v="3400"/>
    <x v="0"/>
    <n v="15"/>
    <n v="-87.45"/>
    <s v="552026"/>
    <x v="0"/>
  </r>
  <r>
    <n v="5"/>
    <n v="5"/>
    <n v="2026"/>
    <x v="33"/>
    <n v="5011"/>
    <s v="فرج 4"/>
    <s v="مايو وردية"/>
    <s v="سعودي"/>
    <s v="القطامية"/>
    <s v="ميكروباص"/>
    <n v="1222"/>
    <n v="1"/>
    <n v="1180"/>
    <n v="36.659999999999997"/>
    <n v="1185.3399999999999"/>
    <n v="0"/>
    <n v="0"/>
    <n v="0"/>
    <n v="1180"/>
    <x v="0"/>
    <n v="42"/>
    <n v="5.3400000000000034"/>
    <s v="552026"/>
    <x v="0"/>
  </r>
  <r>
    <n v="5"/>
    <n v="5"/>
    <n v="2026"/>
    <x v="34"/>
    <n v="5012"/>
    <s v="مصطفي رشدي3"/>
    <s v="المنيب5شفت"/>
    <s v="سعودي"/>
    <s v="القطامية"/>
    <s v="اتوبيس 28"/>
    <n v="2649"/>
    <n v="1"/>
    <n v="2060"/>
    <n v="79.47"/>
    <n v="2569.5300000000002"/>
    <n v="0"/>
    <n v="0"/>
    <n v="0"/>
    <n v="2060"/>
    <x v="0"/>
    <n v="589"/>
    <n v="509.53"/>
    <s v="552026"/>
    <x v="0"/>
  </r>
  <r>
    <n v="5"/>
    <n v="5"/>
    <n v="2026"/>
    <x v="35"/>
    <n v="5013"/>
    <s v="مصطفي رشدي4"/>
    <s v="المنيب Wصباحية"/>
    <s v="سعودي"/>
    <s v="القطامية"/>
    <s v="اتوبيس 28"/>
    <n v="1059"/>
    <n v="1"/>
    <n v="1000"/>
    <n v="31.77"/>
    <n v="1027.23"/>
    <n v="0"/>
    <n v="0"/>
    <n v="0"/>
    <n v="1000"/>
    <x v="0"/>
    <n v="59"/>
    <n v="27.23"/>
    <s v="552026"/>
    <x v="0"/>
  </r>
  <r>
    <n v="5"/>
    <n v="5"/>
    <n v="2026"/>
    <x v="36"/>
    <n v="5014"/>
    <s v="مصطفي رشدي5"/>
    <s v="صقر 2 وردية"/>
    <s v="سعودي"/>
    <s v="القطامية"/>
    <s v="اتوبيس 28"/>
    <n v="2120"/>
    <n v="1"/>
    <n v="1780"/>
    <n v="63.599999999999994"/>
    <n v="2056.4"/>
    <n v="0"/>
    <n v="0"/>
    <n v="0"/>
    <n v="1780"/>
    <x v="0"/>
    <n v="340"/>
    <n v="276.39999999999998"/>
    <s v="552026"/>
    <x v="0"/>
  </r>
  <r>
    <n v="5"/>
    <n v="5"/>
    <n v="2026"/>
    <x v="52"/>
    <n v="5027"/>
    <s v="مصطفي رشدي6"/>
    <s v="المنيب 2 وردية"/>
    <s v="سعودي"/>
    <s v="القطامية"/>
    <s v="اتوبيس 28"/>
    <n v="3944"/>
    <n v="1"/>
    <n v="3600"/>
    <n v="118.32"/>
    <n v="3825.68"/>
    <n v="0"/>
    <n v="0"/>
    <n v="200"/>
    <n v="3800"/>
    <x v="0"/>
    <n v="344"/>
    <n v="225.68"/>
    <s v="552026"/>
    <x v="0"/>
  </r>
  <r>
    <n v="5"/>
    <n v="5"/>
    <n v="2026"/>
    <x v="37"/>
    <n v="5015"/>
    <s v="كرم ترك 1"/>
    <s v="قليوب 2 وردية"/>
    <s v="سعودي"/>
    <s v="القطامية"/>
    <s v="اتوبيس 28"/>
    <n v="3959"/>
    <n v="1"/>
    <n v="4200"/>
    <n v="118.77"/>
    <n v="3840.23"/>
    <n v="0"/>
    <n v="0"/>
    <n v="0"/>
    <n v="4200"/>
    <x v="0"/>
    <n v="-241"/>
    <n v="-359.77"/>
    <s v="552026"/>
    <x v="0"/>
  </r>
  <r>
    <n v="5"/>
    <n v="5"/>
    <n v="2026"/>
    <x v="39"/>
    <n v="5017"/>
    <s v="كرم ترك 2"/>
    <s v="قليوب 2 وردية"/>
    <s v="سعودي"/>
    <s v="مدينتي "/>
    <s v="اتوبيس 28"/>
    <n v="4634"/>
    <n v="1"/>
    <n v="4150"/>
    <n v="139.01999999999998"/>
    <n v="4494.9799999999996"/>
    <n v="0"/>
    <n v="0"/>
    <n v="0"/>
    <n v="4150"/>
    <x v="0"/>
    <n v="484"/>
    <n v="344.98"/>
    <s v="552026"/>
    <x v="0"/>
  </r>
  <r>
    <n v="5"/>
    <n v="5"/>
    <n v="2026"/>
    <x v="40"/>
    <n v="5018"/>
    <s v="كرم ترك 3"/>
    <s v="قليوب 1 وردية"/>
    <s v="سعودي"/>
    <s v="مدينتي "/>
    <s v="اتوبيس 28"/>
    <n v="4634"/>
    <n v="1"/>
    <n v="4000"/>
    <n v="139.01999999999998"/>
    <n v="4494.9799999999996"/>
    <n v="0"/>
    <n v="0"/>
    <n v="0"/>
    <n v="4000"/>
    <x v="0"/>
    <n v="634"/>
    <n v="494.98"/>
    <s v="552026"/>
    <x v="0"/>
  </r>
  <r>
    <n v="5"/>
    <n v="5"/>
    <n v="2026"/>
    <x v="41"/>
    <n v="5019"/>
    <s v="كرم ترك 4"/>
    <s v="عدلي منصور شفت"/>
    <s v="سعودي"/>
    <s v="مدينتي "/>
    <s v="اتوبيس 28"/>
    <n v="741"/>
    <n v="1"/>
    <n v="500"/>
    <n v="22.23"/>
    <n v="718.77"/>
    <n v="0"/>
    <n v="0"/>
    <n v="0"/>
    <n v="500"/>
    <x v="0"/>
    <n v="241"/>
    <n v="218.77"/>
    <s v="552026"/>
    <x v="0"/>
  </r>
  <r>
    <n v="5"/>
    <n v="5"/>
    <n v="2026"/>
    <x v="42"/>
    <n v="5020"/>
    <s v="عماد النجار 4"/>
    <s v="قليوب بيتوين"/>
    <s v="سعودي"/>
    <s v="مدينتي "/>
    <s v="اتوبيس 28"/>
    <n v="1482"/>
    <n v="1"/>
    <n v="1400"/>
    <n v="44.46"/>
    <n v="1437.54"/>
    <n v="0"/>
    <n v="0"/>
    <n v="0"/>
    <n v="1400"/>
    <x v="0"/>
    <n v="82"/>
    <n v="37.54"/>
    <s v="552026"/>
    <x v="0"/>
  </r>
  <r>
    <n v="5"/>
    <n v="5"/>
    <n v="2026"/>
    <x v="43"/>
    <n v="5021"/>
    <s v="ممدوح كيلاني6"/>
    <s v="المنيب 1 وردية "/>
    <s v="سعودي"/>
    <s v="مدينتي "/>
    <s v="ميكروباص صيني"/>
    <n v="1482"/>
    <n v="1"/>
    <n v="1350"/>
    <n v="44.46"/>
    <n v="1437.54"/>
    <n v="0"/>
    <n v="0"/>
    <n v="0"/>
    <n v="1350"/>
    <x v="0"/>
    <n v="132"/>
    <n v="87.539999999999992"/>
    <s v="552026"/>
    <x v="0"/>
  </r>
  <r>
    <n v="5"/>
    <n v="5"/>
    <n v="2026"/>
    <x v="44"/>
    <n v="5022"/>
    <s v="ممدوح كيلاني4"/>
    <s v="المنيب 2 وردية "/>
    <s v="سعودي"/>
    <s v="مدينتي "/>
    <s v="ميكروباص صيني"/>
    <n v="2965"/>
    <n v="1"/>
    <n v="2600"/>
    <n v="88.95"/>
    <n v="2876.05"/>
    <n v="0"/>
    <n v="0"/>
    <n v="0"/>
    <n v="2600"/>
    <x v="0"/>
    <n v="365"/>
    <n v="276.05"/>
    <s v="552026"/>
    <x v="0"/>
  </r>
  <r>
    <n v="5"/>
    <n v="5"/>
    <n v="2026"/>
    <x v="45"/>
    <n v="5023"/>
    <s v="فرج 5"/>
    <s v="حلوان 2 وردية"/>
    <s v="سعودي"/>
    <s v="مدينتي "/>
    <s v="اتوبيس 28"/>
    <n v="4634"/>
    <n v="1"/>
    <n v="4100"/>
    <n v="139.01999999999998"/>
    <n v="4494.9799999999996"/>
    <n v="0"/>
    <n v="0"/>
    <n v="0"/>
    <n v="4100"/>
    <x v="0"/>
    <n v="534"/>
    <n v="394.98"/>
    <s v="552026"/>
    <x v="0"/>
  </r>
  <r>
    <n v="5"/>
    <n v="5"/>
    <n v="2026"/>
    <x v="46"/>
    <n v="5024"/>
    <s v="سيد الحاوي"/>
    <s v="الحلمية"/>
    <s v="سعودي"/>
    <s v="مدينتي "/>
    <s v="اتوبيس 28"/>
    <n v="4634"/>
    <n v="1"/>
    <n v="3750"/>
    <n v="139.01999999999998"/>
    <n v="4494.9799999999996"/>
    <n v="0"/>
    <n v="0"/>
    <n v="0"/>
    <n v="3750"/>
    <x v="0"/>
    <n v="884"/>
    <n v="744.98"/>
    <s v="552026"/>
    <x v="0"/>
  </r>
  <r>
    <n v="5"/>
    <n v="5"/>
    <n v="2026"/>
    <x v="53"/>
    <n v="5028"/>
    <s v="سيد الحاوي 2"/>
    <s v="عدلي منصور "/>
    <s v="سعودي"/>
    <s v="مدينتي "/>
    <s v="اتوبيس 28"/>
    <n v="741"/>
    <n v="1"/>
    <n v="550"/>
    <n v="22.23"/>
    <n v="718.77"/>
    <n v="0"/>
    <n v="0"/>
    <n v="0"/>
    <n v="550"/>
    <x v="0"/>
    <n v="191"/>
    <n v="168.77"/>
    <s v="552026"/>
    <x v="0"/>
  </r>
  <r>
    <n v="0"/>
    <n v="0"/>
    <n v="0"/>
    <x v="49"/>
    <n v="0"/>
    <e v="#N/A"/>
    <n v="0"/>
    <n v="0"/>
    <n v="0"/>
    <n v="0"/>
    <n v="0"/>
    <n v="0"/>
    <n v="0"/>
    <n v="0"/>
    <n v="0"/>
    <n v="0"/>
    <n v="0"/>
    <n v="0"/>
    <n v="0"/>
    <x v="0"/>
    <n v="0"/>
    <n v="0"/>
    <s v=""/>
    <x v="0"/>
  </r>
  <r>
    <n v="6"/>
    <n v="5"/>
    <n v="2026"/>
    <x v="0"/>
    <n v="1000"/>
    <s v="مصطفي قليوب"/>
    <s v="قليوب "/>
    <s v="FIRST START"/>
    <s v="م.نصر "/>
    <s v="ميكروباص صيني"/>
    <n v="1250"/>
    <n v="1"/>
    <n v="1200"/>
    <n v="37.5"/>
    <n v="1212.5"/>
    <n v="0"/>
    <n v="0"/>
    <n v="0"/>
    <n v="1200"/>
    <x v="0"/>
    <n v="50"/>
    <n v="12.5"/>
    <s v="652026"/>
    <x v="0"/>
  </r>
  <r>
    <n v="6"/>
    <n v="5"/>
    <n v="2026"/>
    <x v="2"/>
    <n v="2000"/>
    <s v="عمرو برعي "/>
    <s v="الجراج"/>
    <s v="FLITCH AND GRAIN"/>
    <s v="التجمع "/>
    <s v="ميكروباص صيني"/>
    <n v="1300"/>
    <n v="1"/>
    <n v="1050"/>
    <n v="39"/>
    <n v="1261"/>
    <n v="0"/>
    <n v="0"/>
    <n v="0"/>
    <n v="1050"/>
    <x v="0"/>
    <n v="250"/>
    <n v="211"/>
    <s v="652026"/>
    <x v="0"/>
  </r>
  <r>
    <n v="6"/>
    <n v="5"/>
    <n v="2026"/>
    <x v="3"/>
    <n v="3000"/>
    <s v="مصطفي الف مسكن"/>
    <s v="الف مسكن 3 وردية"/>
    <s v="نجمة هليوبوليس"/>
    <s v="التجمع "/>
    <s v="اتوبيس 28"/>
    <n v="4297"/>
    <n v="1"/>
    <n v="3800"/>
    <n v="128.91"/>
    <n v="4168.09"/>
    <n v="0"/>
    <n v="0"/>
    <n v="0"/>
    <n v="3800"/>
    <x v="0"/>
    <n v="497"/>
    <n v="368.09000000000003"/>
    <s v="652026"/>
    <x v="0"/>
  </r>
  <r>
    <e v="#REF!"/>
    <e v="#REF!"/>
    <e v="#REF!"/>
    <x v="48"/>
    <e v="#REF!"/>
    <e v="#REF!"/>
    <e v="#REF!"/>
    <e v="#REF!"/>
    <e v="#REF!"/>
    <e v="#REF!"/>
    <e v="#REF!"/>
    <e v="#REF!"/>
    <e v="#REF!"/>
    <e v="#REF!"/>
    <e v="#REF!"/>
    <e v="#REF!"/>
    <e v="#REF!"/>
    <e v="#REF!"/>
    <e v="#REF!"/>
    <x v="1"/>
    <e v="#REF!"/>
    <e v="#REF!"/>
    <e v="#REF!"/>
    <x v="1"/>
  </r>
  <r>
    <n v="6"/>
    <n v="5"/>
    <n v="2026"/>
    <x v="5"/>
    <n v="3002"/>
    <s v="ممدوح كيلاني1"/>
    <s v="قليوب 3 وردية "/>
    <s v="نجمة هليوبوليس"/>
    <s v="التجمع "/>
    <s v="اتوبيس 28"/>
    <n v="4297"/>
    <n v="1"/>
    <n v="3900"/>
    <n v="128.91"/>
    <n v="4168.09"/>
    <n v="0"/>
    <n v="0"/>
    <n v="0"/>
    <n v="3900"/>
    <x v="0"/>
    <n v="397"/>
    <n v="268.09000000000003"/>
    <s v="652026"/>
    <x v="0"/>
  </r>
  <r>
    <n v="6"/>
    <n v="5"/>
    <n v="2026"/>
    <x v="50"/>
    <n v="3004"/>
    <s v="ممدوح كيلاني3"/>
    <s v="المنيب 3وردية "/>
    <s v="نجمة هليوبوليس"/>
    <s v="التجمع "/>
    <s v="ميكروباص"/>
    <n v="3600"/>
    <n v="1"/>
    <n v="2700"/>
    <n v="108"/>
    <n v="3492"/>
    <n v="0"/>
    <n v="0"/>
    <n v="0"/>
    <n v="2700"/>
    <x v="0"/>
    <n v="900"/>
    <n v="792"/>
    <s v="652026"/>
    <x v="0"/>
  </r>
  <r>
    <n v="6"/>
    <n v="5"/>
    <n v="2026"/>
    <x v="7"/>
    <n v="4000"/>
    <s v="رجب سلامة 1"/>
    <s v="المرج "/>
    <s v="لوجستيكا"/>
    <s v="اكتوبر "/>
    <s v="هاي اس "/>
    <n v="2195"/>
    <n v="1"/>
    <n v="2000"/>
    <n v="65.849999999999994"/>
    <n v="2129.15"/>
    <n v="0"/>
    <n v="0"/>
    <n v="0"/>
    <n v="2000"/>
    <x v="0"/>
    <n v="195"/>
    <n v="129.15"/>
    <s v="652026"/>
    <x v="0"/>
  </r>
  <r>
    <n v="6"/>
    <n v="5"/>
    <n v="2026"/>
    <x v="11"/>
    <n v="4004"/>
    <s v="رجب سلامة 2 "/>
    <s v="نكلا حضور"/>
    <s v="لوجستيكا"/>
    <s v="اكتوبر "/>
    <s v="هاي اس "/>
    <n v="1024"/>
    <n v="1"/>
    <n v="1000"/>
    <n v="30.72"/>
    <n v="993.28"/>
    <n v="0"/>
    <n v="0"/>
    <n v="0"/>
    <n v="1000"/>
    <x v="0"/>
    <n v="24"/>
    <n v="-6.7199999999999989"/>
    <s v="652026"/>
    <x v="0"/>
  </r>
  <r>
    <n v="6"/>
    <n v="5"/>
    <n v="2026"/>
    <x v="8"/>
    <n v="4001"/>
    <s v="احمد السيد"/>
    <s v="المنيب 3وردية "/>
    <s v="لوجستيكا"/>
    <s v="اكتوبر "/>
    <s v="هاي اس "/>
    <n v="4831"/>
    <n v="1"/>
    <n v="4000"/>
    <n v="144.93"/>
    <n v="4686.07"/>
    <n v="0"/>
    <n v="0"/>
    <n v="0"/>
    <n v="4000"/>
    <x v="0"/>
    <n v="831"/>
    <n v="686.06999999999994"/>
    <s v="652026"/>
    <x v="0"/>
  </r>
  <r>
    <n v="6"/>
    <n v="5"/>
    <n v="2026"/>
    <x v="9"/>
    <n v="4002"/>
    <s v="حسام سعيد1"/>
    <s v="القناطر 3 وردية"/>
    <s v="لوجستيكا"/>
    <s v="اكتوبر "/>
    <s v="هاي اس "/>
    <n v="4391"/>
    <n v="1"/>
    <n v="3400"/>
    <n v="131.72999999999999"/>
    <n v="4259.2700000000004"/>
    <n v="0"/>
    <n v="0"/>
    <n v="0"/>
    <n v="3400"/>
    <x v="0"/>
    <n v="991"/>
    <n v="859.27"/>
    <s v="652026"/>
    <x v="0"/>
  </r>
  <r>
    <n v="6"/>
    <n v="5"/>
    <n v="2026"/>
    <x v="10"/>
    <n v="4003"/>
    <s v="حسام سعيد 2"/>
    <s v="نكلا انصراف"/>
    <s v="لوجستيكا"/>
    <s v="اكتوبر "/>
    <s v="هاي اس "/>
    <n v="1024"/>
    <n v="1"/>
    <n v="900"/>
    <n v="30.72"/>
    <n v="993.28"/>
    <n v="0"/>
    <n v="0"/>
    <n v="0"/>
    <n v="900"/>
    <x v="0"/>
    <n v="124"/>
    <n v="93.28"/>
    <s v="652026"/>
    <x v="0"/>
  </r>
  <r>
    <n v="6"/>
    <n v="5"/>
    <n v="2026"/>
    <x v="13"/>
    <n v="4006"/>
    <s v="محمد رضا "/>
    <s v="المنوفية "/>
    <s v="لوجستيكا"/>
    <s v="اكتوبر "/>
    <s v="هاي اس "/>
    <n v="2634"/>
    <n v="1"/>
    <n v="2150"/>
    <n v="79.02"/>
    <n v="2554.98"/>
    <n v="0"/>
    <n v="0"/>
    <n v="0"/>
    <n v="2150"/>
    <x v="0"/>
    <n v="484"/>
    <n v="404.98"/>
    <s v="652026"/>
    <x v="0"/>
  </r>
  <r>
    <n v="6"/>
    <n v="5"/>
    <n v="2026"/>
    <x v="14"/>
    <n v="4007"/>
    <s v="مصطفي شكيوي"/>
    <s v="الجلاتمة"/>
    <s v="لوجستيكا"/>
    <s v="اكتوبر "/>
    <s v="كوستر "/>
    <n v="3220"/>
    <n v="1"/>
    <n v="2750"/>
    <n v="96.6"/>
    <n v="3123.4"/>
    <n v="0"/>
    <n v="0"/>
    <n v="0"/>
    <n v="2750"/>
    <x v="0"/>
    <n v="470"/>
    <n v="373.4"/>
    <s v="652026"/>
    <x v="0"/>
  </r>
  <r>
    <n v="6"/>
    <n v="5"/>
    <n v="2026"/>
    <x v="16"/>
    <n v="4009"/>
    <s v="وديع 1"/>
    <s v="الفيوم 1"/>
    <s v="لوجستيكا"/>
    <s v="اكتوبر "/>
    <s v="هاي اس "/>
    <n v="2662"/>
    <n v="1"/>
    <n v="2250"/>
    <n v="79.86"/>
    <n v="2582.14"/>
    <n v="0"/>
    <n v="0"/>
    <n v="0"/>
    <n v="2250"/>
    <x v="0"/>
    <n v="412"/>
    <n v="332.14"/>
    <s v="652026"/>
    <x v="0"/>
  </r>
  <r>
    <n v="6"/>
    <n v="5"/>
    <n v="2026"/>
    <x v="17"/>
    <n v="4010"/>
    <s v="وديع 2"/>
    <s v="الفيوم 2"/>
    <s v="لوجستيكا"/>
    <s v="اكتوبر "/>
    <s v="هاي اس "/>
    <n v="2662"/>
    <n v="1"/>
    <n v="2250"/>
    <n v="79.86"/>
    <n v="2582.14"/>
    <n v="0"/>
    <n v="0"/>
    <n v="0"/>
    <n v="2250"/>
    <x v="0"/>
    <n v="412"/>
    <n v="332.14"/>
    <s v="652026"/>
    <x v="0"/>
  </r>
  <r>
    <n v="6"/>
    <n v="5"/>
    <n v="2026"/>
    <x v="18"/>
    <n v="4011"/>
    <s v="احمد عويس "/>
    <s v="المعادي "/>
    <s v="لوجستيكا"/>
    <s v="ابورواش "/>
    <s v="هاي اس "/>
    <n v="2049"/>
    <n v="1"/>
    <n v="1650"/>
    <n v="61.47"/>
    <n v="1987.53"/>
    <n v="0"/>
    <n v="0"/>
    <n v="0"/>
    <n v="1650"/>
    <x v="0"/>
    <n v="399"/>
    <n v="337.53"/>
    <s v="652026"/>
    <x v="0"/>
  </r>
  <r>
    <n v="6"/>
    <n v="5"/>
    <n v="2026"/>
    <x v="20"/>
    <n v="4013"/>
    <s v="محمد جمال "/>
    <s v="القناطر "/>
    <s v="لوجستيكا"/>
    <s v="ابورواش "/>
    <s v="سوزوكي"/>
    <n v="1536"/>
    <n v="1"/>
    <n v="1000"/>
    <n v="46.08"/>
    <n v="1489.92"/>
    <n v="0"/>
    <n v="0"/>
    <n v="0"/>
    <n v="1000"/>
    <x v="0"/>
    <n v="536"/>
    <n v="489.92"/>
    <s v="652026"/>
    <x v="0"/>
  </r>
  <r>
    <n v="6"/>
    <n v="5"/>
    <n v="2026"/>
    <x v="12"/>
    <n v="4005"/>
    <s v="محمد عزمي "/>
    <s v="حدائق اكتوبر "/>
    <s v="لوجستيكا"/>
    <s v="اكتوبر "/>
    <s v="هاي اس "/>
    <n v="1903"/>
    <n v="1"/>
    <n v="1600"/>
    <n v="57.089999999999996"/>
    <n v="1845.91"/>
    <n v="0"/>
    <n v="0"/>
    <n v="0"/>
    <n v="1600"/>
    <x v="0"/>
    <n v="303"/>
    <n v="245.91"/>
    <s v="652026"/>
    <x v="0"/>
  </r>
  <r>
    <n v="6"/>
    <n v="5"/>
    <n v="2026"/>
    <x v="15"/>
    <n v="4008"/>
    <s v="سعيد كمال "/>
    <s v="م.نصر "/>
    <s v="لوجستيكا"/>
    <s v="اكتوبر "/>
    <s v="هاي اس "/>
    <n v="3367"/>
    <n v="1"/>
    <n v="2600"/>
    <n v="101.00999999999999"/>
    <n v="3265.99"/>
    <n v="0"/>
    <n v="0"/>
    <n v="0"/>
    <n v="2600"/>
    <x v="0"/>
    <n v="767"/>
    <n v="665.99"/>
    <s v="652026"/>
    <x v="0"/>
  </r>
  <r>
    <n v="6"/>
    <n v="5"/>
    <n v="2026"/>
    <x v="22"/>
    <n v="5000"/>
    <s v="عماد النجار1"/>
    <s v="المرج 2وردية"/>
    <s v="سعودي"/>
    <s v="المخاذن"/>
    <s v="اتوبيس 28"/>
    <n v="4119"/>
    <n v="1"/>
    <n v="4800"/>
    <n v="123.57"/>
    <n v="3995.43"/>
    <n v="0"/>
    <n v="0"/>
    <n v="0"/>
    <n v="4800"/>
    <x v="0"/>
    <n v="-681"/>
    <n v="-804.56999999999994"/>
    <s v="652026"/>
    <x v="0"/>
  </r>
  <r>
    <n v="6"/>
    <n v="5"/>
    <n v="2026"/>
    <x v="23"/>
    <n v="5001"/>
    <s v="عماد النجار2"/>
    <s v="المؤسسة 2وردية"/>
    <s v="سعودي"/>
    <s v="المخاذن"/>
    <s v="اتوبيس 28"/>
    <n v="3884"/>
    <n v="1"/>
    <n v="4500"/>
    <n v="116.52"/>
    <n v="3767.48"/>
    <n v="0"/>
    <n v="0"/>
    <n v="0"/>
    <n v="4500"/>
    <x v="0"/>
    <n v="-616"/>
    <n v="-732.52"/>
    <s v="652026"/>
    <x v="0"/>
  </r>
  <r>
    <n v="6"/>
    <n v="5"/>
    <n v="2026"/>
    <x v="24"/>
    <n v="5002"/>
    <s v="عماد النجار 3"/>
    <s v="الدائري 1وردية"/>
    <s v="سعودي"/>
    <s v="المخاذن"/>
    <s v="اتوبيس 28"/>
    <n v="2448"/>
    <n v="1"/>
    <n v="2500"/>
    <n v="73.44"/>
    <n v="2374.56"/>
    <n v="0"/>
    <n v="0"/>
    <n v="0"/>
    <n v="2500"/>
    <x v="0"/>
    <n v="-52"/>
    <n v="-125.44"/>
    <s v="652026"/>
    <x v="0"/>
  </r>
  <r>
    <n v="6"/>
    <n v="5"/>
    <n v="2026"/>
    <x v="25"/>
    <n v="5003"/>
    <s v="عبد الرحمن1"/>
    <s v="الهرم "/>
    <s v="سعودي"/>
    <s v="دريم"/>
    <s v="اتوبيس 28"/>
    <n v="994"/>
    <n v="1"/>
    <n v="850"/>
    <n v="29.82"/>
    <n v="964.18"/>
    <n v="0"/>
    <n v="0"/>
    <n v="0"/>
    <n v="850"/>
    <x v="0"/>
    <n v="144"/>
    <n v="114.18"/>
    <s v="652026"/>
    <x v="0"/>
  </r>
  <r>
    <n v="6"/>
    <n v="5"/>
    <n v="2026"/>
    <x v="26"/>
    <n v="5004"/>
    <s v="عبد الرحمن2"/>
    <s v="المؤسسة"/>
    <s v="سعودي"/>
    <s v="دريم"/>
    <s v="اتوبيس 28"/>
    <n v="994"/>
    <n v="1"/>
    <n v="850"/>
    <n v="29.82"/>
    <n v="964.18"/>
    <n v="0"/>
    <n v="0"/>
    <n v="0"/>
    <n v="850"/>
    <x v="0"/>
    <n v="144"/>
    <n v="114.18"/>
    <s v="652026"/>
    <x v="0"/>
  </r>
  <r>
    <n v="6"/>
    <n v="5"/>
    <n v="2026"/>
    <x v="27"/>
    <n v="5005"/>
    <s v="فرج 1"/>
    <s v="حلوان"/>
    <s v="سعودي"/>
    <s v="هايد بارك"/>
    <s v="اتوبيس 28"/>
    <n v="4634"/>
    <n v="1"/>
    <n v="3750"/>
    <n v="139.01999999999998"/>
    <n v="4494.9799999999996"/>
    <n v="0"/>
    <n v="0"/>
    <n v="0"/>
    <n v="3750"/>
    <x v="0"/>
    <n v="884"/>
    <n v="744.98"/>
    <s v="652026"/>
    <x v="0"/>
  </r>
  <r>
    <n v="6"/>
    <n v="5"/>
    <n v="2026"/>
    <x v="51"/>
    <n v="5029"/>
    <s v="فرج 6"/>
    <s v="حلوان مبيت"/>
    <s v="سعودي"/>
    <s v="هايد بارك"/>
    <s v="اتوبيس 28"/>
    <n v="1482"/>
    <n v="1"/>
    <n v="750"/>
    <n v="44.46"/>
    <n v="1437.54"/>
    <n v="0"/>
    <n v="0"/>
    <n v="0"/>
    <n v="750"/>
    <x v="0"/>
    <n v="732"/>
    <n v="687.54"/>
    <s v="652026"/>
    <x v="0"/>
  </r>
  <r>
    <n v="6"/>
    <n v="5"/>
    <n v="2026"/>
    <x v="28"/>
    <n v="5006"/>
    <s v="ممدوح كيلاني 3"/>
    <s v="القومية "/>
    <s v="سعودي"/>
    <s v="هايد بارك"/>
    <s v="ميكروباص صيني"/>
    <n v="2965"/>
    <n v="1"/>
    <n v="2500"/>
    <n v="88.95"/>
    <n v="2876.05"/>
    <n v="0"/>
    <n v="0"/>
    <n v="0"/>
    <n v="2500"/>
    <x v="0"/>
    <n v="465"/>
    <n v="376.05"/>
    <s v="652026"/>
    <x v="0"/>
  </r>
  <r>
    <n v="6"/>
    <n v="5"/>
    <n v="2026"/>
    <x v="47"/>
    <n v="5025"/>
    <s v="محمد جمال طوسون"/>
    <s v="المنيب"/>
    <s v="سعودي"/>
    <s v="هايد بارك"/>
    <s v="اتوبيس 28"/>
    <n v="4634"/>
    <n v="1"/>
    <n v="3800"/>
    <n v="139.01999999999998"/>
    <n v="4494.9799999999996"/>
    <n v="0"/>
    <n v="0"/>
    <n v="0"/>
    <n v="3800"/>
    <x v="0"/>
    <n v="834"/>
    <n v="694.98"/>
    <s v="652026"/>
    <x v="0"/>
  </r>
  <r>
    <n v="6"/>
    <n v="5"/>
    <n v="2026"/>
    <x v="29"/>
    <n v="5007"/>
    <s v="مصطفي رشدي1"/>
    <s v="المنيب 2 وردية"/>
    <s v="سعودي"/>
    <s v="ميفيدا"/>
    <s v="ميكروباص صيني"/>
    <n v="2965"/>
    <n v="1"/>
    <n v="2150"/>
    <n v="88.95"/>
    <n v="2876.05"/>
    <n v="0"/>
    <n v="0"/>
    <n v="0"/>
    <n v="2150"/>
    <x v="0"/>
    <n v="815"/>
    <n v="726.05"/>
    <s v="652026"/>
    <x v="0"/>
  </r>
  <r>
    <n v="6"/>
    <n v="5"/>
    <n v="2026"/>
    <x v="31"/>
    <n v="5009"/>
    <s v="فرج 2"/>
    <s v="حلوان 2 وردية"/>
    <s v="سعودي"/>
    <s v="ميفيدا"/>
    <s v="ميكروباص صيني"/>
    <n v="2965"/>
    <n v="1"/>
    <n v="2250"/>
    <n v="88.95"/>
    <n v="2876.05"/>
    <n v="0"/>
    <n v="0"/>
    <n v="0"/>
    <n v="2250"/>
    <x v="0"/>
    <n v="715"/>
    <n v="626.04999999999995"/>
    <s v="652026"/>
    <x v="0"/>
  </r>
  <r>
    <n v="6"/>
    <n v="5"/>
    <n v="2026"/>
    <x v="32"/>
    <n v="5010"/>
    <s v="فرج 3"/>
    <s v="حلوان 2 وردية"/>
    <s v="سعودي"/>
    <s v="القطامية"/>
    <s v="اتوبيس 28"/>
    <n v="3415"/>
    <n v="1"/>
    <n v="3400"/>
    <n v="102.45"/>
    <n v="3312.55"/>
    <n v="0"/>
    <n v="0"/>
    <n v="0"/>
    <n v="3400"/>
    <x v="0"/>
    <n v="15"/>
    <n v="-87.45"/>
    <s v="652026"/>
    <x v="0"/>
  </r>
  <r>
    <n v="6"/>
    <n v="5"/>
    <n v="2026"/>
    <x v="33"/>
    <n v="5011"/>
    <s v="فرج 4"/>
    <s v="مايو وردية"/>
    <s v="سعودي"/>
    <s v="القطامية"/>
    <s v="ميكروباص"/>
    <n v="1222"/>
    <n v="1"/>
    <n v="1180"/>
    <n v="36.659999999999997"/>
    <n v="1185.3399999999999"/>
    <n v="0"/>
    <n v="0"/>
    <n v="0"/>
    <n v="1180"/>
    <x v="0"/>
    <n v="42"/>
    <n v="5.3400000000000034"/>
    <s v="652026"/>
    <x v="0"/>
  </r>
  <r>
    <n v="6"/>
    <n v="5"/>
    <n v="2026"/>
    <x v="34"/>
    <n v="5012"/>
    <s v="مصطفي رشدي3"/>
    <s v="المنيب5شفت"/>
    <s v="سعودي"/>
    <s v="القطامية"/>
    <s v="اتوبيس 28"/>
    <n v="2649"/>
    <n v="1"/>
    <n v="2060"/>
    <n v="79.47"/>
    <n v="2569.5300000000002"/>
    <n v="0"/>
    <n v="0"/>
    <n v="0"/>
    <n v="2060"/>
    <x v="0"/>
    <n v="589"/>
    <n v="509.53"/>
    <s v="652026"/>
    <x v="0"/>
  </r>
  <r>
    <n v="6"/>
    <n v="5"/>
    <n v="2026"/>
    <x v="35"/>
    <n v="5013"/>
    <s v="مصطفي رشدي4"/>
    <s v="المنيب Wصباحية"/>
    <s v="سعودي"/>
    <s v="القطامية"/>
    <s v="اتوبيس 28"/>
    <n v="1059"/>
    <n v="1"/>
    <n v="1000"/>
    <n v="31.77"/>
    <n v="1027.23"/>
    <n v="0"/>
    <n v="0"/>
    <n v="0"/>
    <n v="1000"/>
    <x v="0"/>
    <n v="59"/>
    <n v="27.23"/>
    <s v="652026"/>
    <x v="0"/>
  </r>
  <r>
    <n v="6"/>
    <n v="5"/>
    <n v="2026"/>
    <x v="36"/>
    <n v="5014"/>
    <s v="مصطفي رشدي5"/>
    <s v="صقر 2 وردية"/>
    <s v="سعودي"/>
    <s v="القطامية"/>
    <s v="اتوبيس 28"/>
    <n v="2120"/>
    <n v="1"/>
    <n v="1780"/>
    <n v="63.599999999999994"/>
    <n v="2056.4"/>
    <n v="0"/>
    <n v="0"/>
    <n v="0"/>
    <n v="1780"/>
    <x v="0"/>
    <n v="340"/>
    <n v="276.39999999999998"/>
    <s v="652026"/>
    <x v="0"/>
  </r>
  <r>
    <n v="6"/>
    <n v="5"/>
    <n v="2026"/>
    <x v="52"/>
    <n v="5027"/>
    <s v="مصطفي رشدي6"/>
    <s v="المنيب 2 وردية"/>
    <s v="سعودي"/>
    <s v="القطامية"/>
    <s v="اتوبيس 28"/>
    <n v="3944"/>
    <n v="1"/>
    <n v="3600"/>
    <n v="118.32"/>
    <n v="3825.68"/>
    <n v="0"/>
    <n v="0"/>
    <n v="200"/>
    <n v="3800"/>
    <x v="0"/>
    <n v="344"/>
    <n v="225.68"/>
    <s v="652026"/>
    <x v="0"/>
  </r>
  <r>
    <n v="6"/>
    <n v="5"/>
    <n v="2026"/>
    <x v="37"/>
    <n v="5015"/>
    <s v="كرم ترك 1"/>
    <s v="قليوب 2 وردية"/>
    <s v="سعودي"/>
    <s v="القطامية"/>
    <s v="اتوبيس 28"/>
    <n v="3959"/>
    <n v="1"/>
    <n v="4200"/>
    <n v="118.77"/>
    <n v="3840.23"/>
    <n v="0"/>
    <n v="0"/>
    <n v="0"/>
    <n v="4200"/>
    <x v="0"/>
    <n v="-241"/>
    <n v="-359.77"/>
    <s v="652026"/>
    <x v="0"/>
  </r>
  <r>
    <n v="6"/>
    <n v="5"/>
    <n v="2026"/>
    <x v="39"/>
    <n v="5017"/>
    <s v="كرم ترك 2"/>
    <s v="قليوب 2 وردية"/>
    <s v="سعودي"/>
    <s v="مدينتي "/>
    <s v="اتوبيس 28"/>
    <n v="4634"/>
    <n v="1"/>
    <n v="4150"/>
    <n v="139.01999999999998"/>
    <n v="4494.9799999999996"/>
    <n v="0"/>
    <n v="0"/>
    <n v="0"/>
    <n v="4150"/>
    <x v="0"/>
    <n v="484"/>
    <n v="344.98"/>
    <s v="652026"/>
    <x v="0"/>
  </r>
  <r>
    <n v="6"/>
    <n v="5"/>
    <n v="2026"/>
    <x v="40"/>
    <n v="5018"/>
    <s v="كرم ترك 3"/>
    <s v="قليوب 1 وردية"/>
    <s v="سعودي"/>
    <s v="مدينتي "/>
    <s v="اتوبيس 28"/>
    <n v="4634"/>
    <n v="1"/>
    <n v="4000"/>
    <n v="139.01999999999998"/>
    <n v="4494.9799999999996"/>
    <n v="0"/>
    <n v="0"/>
    <n v="0"/>
    <n v="4000"/>
    <x v="0"/>
    <n v="634"/>
    <n v="494.98"/>
    <s v="652026"/>
    <x v="0"/>
  </r>
  <r>
    <n v="6"/>
    <n v="5"/>
    <n v="2026"/>
    <x v="41"/>
    <n v="5019"/>
    <s v="كرم ترك 4"/>
    <s v="عدلي منصور شفت"/>
    <s v="سعودي"/>
    <s v="مدينتي "/>
    <s v="اتوبيس 28"/>
    <n v="741"/>
    <n v="1"/>
    <n v="500"/>
    <n v="22.23"/>
    <n v="718.77"/>
    <n v="0"/>
    <n v="0"/>
    <n v="0"/>
    <n v="500"/>
    <x v="0"/>
    <n v="241"/>
    <n v="218.77"/>
    <s v="652026"/>
    <x v="0"/>
  </r>
  <r>
    <n v="6"/>
    <n v="5"/>
    <n v="2026"/>
    <x v="42"/>
    <n v="5020"/>
    <s v="عماد النجار 4"/>
    <s v="قليوب بيتوين"/>
    <s v="سعودي"/>
    <s v="مدينتي "/>
    <s v="اتوبيس 28"/>
    <n v="1482"/>
    <n v="1"/>
    <n v="1400"/>
    <n v="44.46"/>
    <n v="1437.54"/>
    <n v="0"/>
    <n v="0"/>
    <n v="0"/>
    <n v="1400"/>
    <x v="0"/>
    <n v="82"/>
    <n v="37.54"/>
    <s v="652026"/>
    <x v="0"/>
  </r>
  <r>
    <n v="6"/>
    <n v="5"/>
    <n v="2026"/>
    <x v="43"/>
    <n v="5021"/>
    <s v="ممدوح كيلاني6"/>
    <s v="المنيب 1 وردية "/>
    <s v="سعودي"/>
    <s v="مدينتي "/>
    <s v="ميكروباص صيني"/>
    <n v="1482"/>
    <n v="1"/>
    <n v="1350"/>
    <n v="44.46"/>
    <n v="1437.54"/>
    <n v="0"/>
    <n v="0"/>
    <n v="0"/>
    <n v="1350"/>
    <x v="0"/>
    <n v="132"/>
    <n v="87.539999999999992"/>
    <s v="652026"/>
    <x v="0"/>
  </r>
  <r>
    <n v="6"/>
    <n v="5"/>
    <n v="2026"/>
    <x v="44"/>
    <n v="5022"/>
    <s v="ممدوح كيلاني4"/>
    <s v="المنيب 2 وردية "/>
    <s v="سعودي"/>
    <s v="مدينتي "/>
    <s v="ميكروباص صيني"/>
    <n v="2965"/>
    <n v="1"/>
    <n v="2600"/>
    <n v="88.95"/>
    <n v="2876.05"/>
    <n v="0"/>
    <n v="0"/>
    <n v="0"/>
    <n v="2600"/>
    <x v="0"/>
    <n v="365"/>
    <n v="276.05"/>
    <s v="652026"/>
    <x v="0"/>
  </r>
  <r>
    <n v="6"/>
    <n v="5"/>
    <n v="2026"/>
    <x v="45"/>
    <n v="5023"/>
    <s v="فرج 5"/>
    <s v="حلوان 2 وردية"/>
    <s v="سعودي"/>
    <s v="مدينتي "/>
    <s v="اتوبيس 28"/>
    <n v="4634"/>
    <n v="1"/>
    <n v="4100"/>
    <n v="139.01999999999998"/>
    <n v="4494.9799999999996"/>
    <n v="0"/>
    <n v="0"/>
    <n v="0"/>
    <n v="4100"/>
    <x v="0"/>
    <n v="534"/>
    <n v="394.98"/>
    <s v="652026"/>
    <x v="0"/>
  </r>
  <r>
    <n v="6"/>
    <n v="5"/>
    <n v="2026"/>
    <x v="46"/>
    <n v="5024"/>
    <s v="سيد الحاوي"/>
    <s v="الحلمية"/>
    <s v="سعودي"/>
    <s v="مدينتي "/>
    <s v="اتوبيس 28"/>
    <n v="4634"/>
    <n v="1"/>
    <n v="3750"/>
    <n v="139.01999999999998"/>
    <n v="4494.9799999999996"/>
    <n v="0"/>
    <n v="0"/>
    <n v="0"/>
    <n v="3750"/>
    <x v="0"/>
    <n v="884"/>
    <n v="744.98"/>
    <s v="652026"/>
    <x v="0"/>
  </r>
  <r>
    <n v="6"/>
    <n v="5"/>
    <n v="2026"/>
    <x v="53"/>
    <n v="5028"/>
    <s v="سيد الحاوي 2"/>
    <s v="عدلي منصور "/>
    <s v="سعودي"/>
    <s v="مدينتي "/>
    <s v="اتوبيس 28"/>
    <n v="741"/>
    <n v="1"/>
    <n v="550"/>
    <n v="22.23"/>
    <n v="718.77"/>
    <n v="0"/>
    <n v="0"/>
    <n v="0"/>
    <n v="550"/>
    <x v="0"/>
    <n v="191"/>
    <n v="168.77"/>
    <s v="652026"/>
    <x v="0"/>
  </r>
  <r>
    <n v="0"/>
    <n v="0"/>
    <n v="0"/>
    <x v="49"/>
    <n v="0"/>
    <e v="#N/A"/>
    <n v="0"/>
    <n v="0"/>
    <n v="0"/>
    <n v="0"/>
    <n v="0"/>
    <n v="0"/>
    <n v="0"/>
    <n v="0"/>
    <n v="0"/>
    <n v="0"/>
    <n v="0"/>
    <n v="0"/>
    <n v="0"/>
    <x v="0"/>
    <n v="0"/>
    <n v="0"/>
    <s v=""/>
    <x v="0"/>
  </r>
  <r>
    <e v="#REF!"/>
    <e v="#REF!"/>
    <e v="#REF!"/>
    <x v="48"/>
    <e v="#REF!"/>
    <e v="#REF!"/>
    <e v="#REF!"/>
    <e v="#REF!"/>
    <e v="#REF!"/>
    <e v="#REF!"/>
    <e v="#REF!"/>
    <e v="#REF!"/>
    <e v="#REF!"/>
    <e v="#REF!"/>
    <e v="#REF!"/>
    <e v="#REF!"/>
    <e v="#REF!"/>
    <e v="#REF!"/>
    <e v="#REF!"/>
    <x v="1"/>
    <e v="#REF!"/>
    <e v="#REF!"/>
    <e v="#REF!"/>
    <x v="1"/>
  </r>
  <r>
    <n v="7"/>
    <n v="5"/>
    <n v="2026"/>
    <x v="2"/>
    <n v="2000"/>
    <s v="عمرو برعي "/>
    <s v="الجراج"/>
    <s v="FLITCH AND GRAIN"/>
    <s v="التجمع "/>
    <s v="ميكروباص صيني"/>
    <n v="1300"/>
    <n v="1"/>
    <n v="1050"/>
    <n v="39"/>
    <n v="1261"/>
    <n v="0"/>
    <n v="0"/>
    <n v="0"/>
    <n v="1050"/>
    <x v="0"/>
    <n v="250"/>
    <n v="211"/>
    <s v="752026"/>
    <x v="0"/>
  </r>
  <r>
    <n v="7"/>
    <n v="5"/>
    <n v="2026"/>
    <x v="3"/>
    <n v="3000"/>
    <s v="مصطفي الف مسكن"/>
    <s v="الف مسكن 3 وردية"/>
    <s v="نجمة هليوبوليس"/>
    <s v="التجمع "/>
    <s v="اتوبيس 28"/>
    <n v="4297"/>
    <n v="1"/>
    <n v="3800"/>
    <n v="128.91"/>
    <n v="4168.09"/>
    <n v="0"/>
    <n v="0"/>
    <n v="0"/>
    <n v="3800"/>
    <x v="0"/>
    <n v="497"/>
    <n v="368.09000000000003"/>
    <s v="752026"/>
    <x v="0"/>
  </r>
  <r>
    <e v="#REF!"/>
    <e v="#REF!"/>
    <e v="#REF!"/>
    <x v="48"/>
    <e v="#REF!"/>
    <e v="#REF!"/>
    <e v="#REF!"/>
    <e v="#REF!"/>
    <e v="#REF!"/>
    <e v="#REF!"/>
    <e v="#REF!"/>
    <e v="#REF!"/>
    <e v="#REF!"/>
    <e v="#REF!"/>
    <e v="#REF!"/>
    <e v="#REF!"/>
    <e v="#REF!"/>
    <e v="#REF!"/>
    <e v="#REF!"/>
    <x v="1"/>
    <e v="#REF!"/>
    <e v="#REF!"/>
    <e v="#REF!"/>
    <x v="1"/>
  </r>
  <r>
    <n v="7"/>
    <n v="5"/>
    <n v="2026"/>
    <x v="5"/>
    <n v="3002"/>
    <s v="ممدوح كيلاني1"/>
    <s v="قليوب 3 وردية "/>
    <s v="نجمة هليوبوليس"/>
    <s v="التجمع "/>
    <s v="اتوبيس 28"/>
    <n v="4297"/>
    <n v="1"/>
    <n v="3900"/>
    <n v="128.91"/>
    <n v="4168.09"/>
    <n v="0"/>
    <n v="0"/>
    <n v="0"/>
    <n v="3900"/>
    <x v="0"/>
    <n v="397"/>
    <n v="268.09000000000003"/>
    <s v="752026"/>
    <x v="0"/>
  </r>
  <r>
    <n v="7"/>
    <n v="5"/>
    <n v="2026"/>
    <x v="50"/>
    <n v="3004"/>
    <s v="ممدوح كيلاني3"/>
    <s v="المنيب 3وردية "/>
    <s v="نجمة هليوبوليس"/>
    <s v="التجمع "/>
    <s v="ميكروباص"/>
    <n v="3600"/>
    <n v="1"/>
    <n v="2700"/>
    <n v="108"/>
    <n v="3492"/>
    <n v="0"/>
    <n v="0"/>
    <n v="0"/>
    <n v="2700"/>
    <x v="0"/>
    <n v="900"/>
    <n v="792"/>
    <s v="752026"/>
    <x v="0"/>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n v="7"/>
    <n v="5"/>
    <n v="2026"/>
    <x v="22"/>
    <n v="5000"/>
    <s v="عماد النجار1"/>
    <s v="المرج 2وردية"/>
    <s v="سعودي"/>
    <s v="المخاذن"/>
    <s v="اتوبيس 28"/>
    <n v="4119"/>
    <n v="1"/>
    <n v="4800"/>
    <n v="123.57"/>
    <n v="3995.43"/>
    <n v="0"/>
    <n v="0"/>
    <n v="0"/>
    <n v="4800"/>
    <x v="0"/>
    <n v="-681"/>
    <n v="-804.56999999999994"/>
    <s v="752026"/>
    <x v="0"/>
  </r>
  <r>
    <n v="7"/>
    <n v="5"/>
    <n v="2026"/>
    <x v="23"/>
    <n v="5001"/>
    <s v="عماد النجار2"/>
    <s v="المؤسسة 2وردية"/>
    <s v="سعودي"/>
    <s v="المخاذن"/>
    <s v="اتوبيس 28"/>
    <n v="3884"/>
    <n v="1"/>
    <n v="4500"/>
    <n v="116.52"/>
    <n v="3767.48"/>
    <n v="0"/>
    <n v="0"/>
    <n v="0"/>
    <n v="4500"/>
    <x v="0"/>
    <n v="-616"/>
    <n v="-732.52"/>
    <s v="752026"/>
    <x v="0"/>
  </r>
  <r>
    <n v="7"/>
    <n v="5"/>
    <n v="2026"/>
    <x v="24"/>
    <n v="5002"/>
    <s v="عماد النجار 3"/>
    <s v="الدائري 1وردية"/>
    <s v="سعودي"/>
    <s v="المخاذن"/>
    <s v="اتوبيس 28"/>
    <n v="2448"/>
    <n v="1"/>
    <n v="2500"/>
    <n v="73.44"/>
    <n v="2374.56"/>
    <n v="0"/>
    <n v="0"/>
    <n v="0"/>
    <n v="2500"/>
    <x v="0"/>
    <n v="-52"/>
    <n v="-125.44"/>
    <s v="752026"/>
    <x v="0"/>
  </r>
  <r>
    <n v="7"/>
    <n v="5"/>
    <n v="2026"/>
    <x v="25"/>
    <n v="5003"/>
    <s v="عبد الرحمن1"/>
    <s v="الهرم "/>
    <s v="سعودي"/>
    <s v="دريم"/>
    <s v="اتوبيس 28"/>
    <n v="994"/>
    <n v="1"/>
    <n v="850"/>
    <n v="29.82"/>
    <n v="964.18"/>
    <n v="0"/>
    <n v="0"/>
    <n v="0"/>
    <n v="850"/>
    <x v="0"/>
    <n v="144"/>
    <n v="114.18"/>
    <s v="752026"/>
    <x v="0"/>
  </r>
  <r>
    <n v="7"/>
    <n v="5"/>
    <n v="2026"/>
    <x v="26"/>
    <n v="5004"/>
    <s v="عبد الرحمن2"/>
    <s v="المؤسسة"/>
    <s v="سعودي"/>
    <s v="دريم"/>
    <s v="اتوبيس 28"/>
    <n v="994"/>
    <n v="1"/>
    <n v="850"/>
    <n v="29.82"/>
    <n v="964.18"/>
    <n v="0"/>
    <n v="0"/>
    <n v="0"/>
    <n v="850"/>
    <x v="0"/>
    <n v="144"/>
    <n v="114.18"/>
    <s v="752026"/>
    <x v="0"/>
  </r>
  <r>
    <n v="7"/>
    <n v="5"/>
    <n v="2026"/>
    <x v="27"/>
    <n v="5005"/>
    <s v="فرج 1"/>
    <s v="حلوان"/>
    <s v="سعودي"/>
    <s v="هايد بارك"/>
    <s v="اتوبيس 28"/>
    <n v="4634"/>
    <n v="1"/>
    <n v="3750"/>
    <n v="139.01999999999998"/>
    <n v="4494.9799999999996"/>
    <n v="0"/>
    <n v="0"/>
    <n v="0"/>
    <n v="3750"/>
    <x v="0"/>
    <n v="884"/>
    <n v="744.98"/>
    <s v="752026"/>
    <x v="0"/>
  </r>
  <r>
    <n v="7"/>
    <n v="5"/>
    <n v="2026"/>
    <x v="51"/>
    <n v="5029"/>
    <s v="فرج 6"/>
    <s v="حلوان مبيت"/>
    <s v="سعودي"/>
    <s v="هايد بارك"/>
    <s v="اتوبيس 28"/>
    <n v="1482"/>
    <n v="1"/>
    <n v="750"/>
    <n v="44.46"/>
    <n v="1437.54"/>
    <n v="0"/>
    <n v="0"/>
    <n v="0"/>
    <n v="750"/>
    <x v="0"/>
    <n v="732"/>
    <n v="687.54"/>
    <s v="752026"/>
    <x v="0"/>
  </r>
  <r>
    <n v="7"/>
    <n v="5"/>
    <n v="2026"/>
    <x v="28"/>
    <n v="5006"/>
    <s v="ممدوح كيلاني 3"/>
    <s v="القومية "/>
    <s v="سعودي"/>
    <s v="هايد بارك"/>
    <s v="ميكروباص صيني"/>
    <n v="2965"/>
    <n v="1"/>
    <n v="2500"/>
    <n v="88.95"/>
    <n v="2876.05"/>
    <n v="0"/>
    <n v="0"/>
    <n v="0"/>
    <n v="2500"/>
    <x v="0"/>
    <n v="465"/>
    <n v="376.05"/>
    <s v="752026"/>
    <x v="0"/>
  </r>
  <r>
    <n v="7"/>
    <n v="5"/>
    <n v="2026"/>
    <x v="47"/>
    <n v="5025"/>
    <s v="محمد جمال طوسون"/>
    <s v="المنيب"/>
    <s v="سعودي"/>
    <s v="هايد بارك"/>
    <s v="اتوبيس 28"/>
    <n v="4634"/>
    <n v="1"/>
    <n v="3800"/>
    <n v="139.01999999999998"/>
    <n v="4494.9799999999996"/>
    <n v="0"/>
    <n v="0"/>
    <n v="0"/>
    <n v="3800"/>
    <x v="0"/>
    <n v="834"/>
    <n v="694.98"/>
    <s v="752026"/>
    <x v="0"/>
  </r>
  <r>
    <n v="7"/>
    <n v="5"/>
    <n v="2026"/>
    <x v="29"/>
    <n v="5007"/>
    <s v="مصطفي رشدي1"/>
    <s v="المنيب 2 وردية"/>
    <s v="سعودي"/>
    <s v="ميفيدا"/>
    <s v="ميكروباص صيني"/>
    <n v="2965"/>
    <n v="1"/>
    <n v="2150"/>
    <n v="88.95"/>
    <n v="2876.05"/>
    <n v="0"/>
    <n v="0"/>
    <n v="0"/>
    <n v="2150"/>
    <x v="0"/>
    <n v="815"/>
    <n v="726.05"/>
    <s v="752026"/>
    <x v="0"/>
  </r>
  <r>
    <n v="7"/>
    <n v="5"/>
    <n v="2026"/>
    <x v="31"/>
    <n v="5009"/>
    <s v="فرج 2"/>
    <s v="حلوان 2 وردية"/>
    <s v="سعودي"/>
    <s v="ميفيدا"/>
    <s v="ميكروباص صيني"/>
    <n v="2965"/>
    <n v="1"/>
    <n v="2250"/>
    <n v="88.95"/>
    <n v="2876.05"/>
    <n v="0"/>
    <n v="0"/>
    <n v="0"/>
    <n v="2250"/>
    <x v="0"/>
    <n v="715"/>
    <n v="626.04999999999995"/>
    <s v="752026"/>
    <x v="0"/>
  </r>
  <r>
    <n v="7"/>
    <n v="5"/>
    <n v="2026"/>
    <x v="32"/>
    <n v="5010"/>
    <s v="فرج 3"/>
    <s v="حلوان 2 وردية"/>
    <s v="سعودي"/>
    <s v="القطامية"/>
    <s v="اتوبيس 28"/>
    <n v="3415"/>
    <n v="1"/>
    <n v="3400"/>
    <n v="102.45"/>
    <n v="3312.55"/>
    <n v="0"/>
    <n v="0"/>
    <n v="0"/>
    <n v="3400"/>
    <x v="0"/>
    <n v="15"/>
    <n v="-87.45"/>
    <s v="752026"/>
    <x v="0"/>
  </r>
  <r>
    <n v="7"/>
    <n v="5"/>
    <n v="2026"/>
    <x v="33"/>
    <n v="5011"/>
    <s v="فرج 4"/>
    <s v="مايو وردية"/>
    <s v="سعودي"/>
    <s v="القطامية"/>
    <s v="ميكروباص"/>
    <n v="1222"/>
    <n v="1"/>
    <n v="1180"/>
    <n v="36.659999999999997"/>
    <n v="1185.3399999999999"/>
    <n v="0"/>
    <n v="0"/>
    <n v="0"/>
    <n v="1180"/>
    <x v="0"/>
    <n v="42"/>
    <n v="5.3400000000000034"/>
    <s v="752026"/>
    <x v="0"/>
  </r>
  <r>
    <n v="7"/>
    <n v="5"/>
    <n v="2026"/>
    <x v="34"/>
    <n v="5012"/>
    <s v="مصطفي رشدي3"/>
    <s v="المنيب5شفت"/>
    <s v="سعودي"/>
    <s v="القطامية"/>
    <s v="اتوبيس 28"/>
    <n v="2649"/>
    <n v="1"/>
    <n v="2060"/>
    <n v="79.47"/>
    <n v="2569.5300000000002"/>
    <n v="0"/>
    <n v="0"/>
    <n v="0"/>
    <n v="2060"/>
    <x v="0"/>
    <n v="589"/>
    <n v="509.53"/>
    <s v="752026"/>
    <x v="0"/>
  </r>
  <r>
    <n v="7"/>
    <n v="5"/>
    <n v="2026"/>
    <x v="35"/>
    <n v="5013"/>
    <s v="مصطفي رشدي4"/>
    <s v="المنيب Wصباحية"/>
    <s v="سعودي"/>
    <s v="القطامية"/>
    <s v="اتوبيس 28"/>
    <n v="1059"/>
    <n v="1"/>
    <n v="1000"/>
    <n v="31.77"/>
    <n v="1027.23"/>
    <n v="0"/>
    <n v="0"/>
    <n v="0"/>
    <n v="1000"/>
    <x v="0"/>
    <n v="59"/>
    <n v="27.23"/>
    <s v="752026"/>
    <x v="0"/>
  </r>
  <r>
    <n v="7"/>
    <n v="5"/>
    <n v="2026"/>
    <x v="36"/>
    <n v="5014"/>
    <s v="مصطفي رشدي5"/>
    <s v="صقر 2 وردية"/>
    <s v="سعودي"/>
    <s v="القطامية"/>
    <s v="اتوبيس 28"/>
    <n v="2120"/>
    <n v="1"/>
    <n v="1780"/>
    <n v="63.599999999999994"/>
    <n v="2056.4"/>
    <n v="0"/>
    <n v="0"/>
    <n v="0"/>
    <n v="1780"/>
    <x v="0"/>
    <n v="340"/>
    <n v="276.39999999999998"/>
    <s v="752026"/>
    <x v="0"/>
  </r>
  <r>
    <n v="7"/>
    <n v="5"/>
    <n v="2026"/>
    <x v="52"/>
    <n v="5027"/>
    <s v="مصطفي رشدي6"/>
    <s v="المنيب 2 وردية"/>
    <s v="سعودي"/>
    <s v="القطامية"/>
    <s v="اتوبيس 28"/>
    <n v="3944"/>
    <n v="1"/>
    <n v="3600"/>
    <n v="118.32"/>
    <n v="3825.68"/>
    <n v="0"/>
    <n v="0"/>
    <n v="200"/>
    <n v="3800"/>
    <x v="0"/>
    <n v="344"/>
    <n v="225.68"/>
    <s v="752026"/>
    <x v="0"/>
  </r>
  <r>
    <n v="7"/>
    <n v="5"/>
    <n v="2026"/>
    <x v="37"/>
    <n v="5015"/>
    <s v="كرم ترك 1"/>
    <s v="قليوب 2 وردية"/>
    <s v="سعودي"/>
    <s v="القطامية"/>
    <s v="اتوبيس 28"/>
    <n v="3959"/>
    <n v="1"/>
    <n v="4200"/>
    <n v="118.77"/>
    <n v="3840.23"/>
    <n v="0"/>
    <n v="0"/>
    <n v="0"/>
    <n v="4200"/>
    <x v="0"/>
    <n v="-241"/>
    <n v="-359.77"/>
    <s v="752026"/>
    <x v="0"/>
  </r>
  <r>
    <n v="7"/>
    <n v="5"/>
    <n v="2026"/>
    <x v="39"/>
    <n v="5017"/>
    <s v="كرم ترك 2"/>
    <s v="قليوب 2 وردية"/>
    <s v="سعودي"/>
    <s v="مدينتي "/>
    <s v="اتوبيس 28"/>
    <n v="4634"/>
    <n v="1"/>
    <n v="4150"/>
    <n v="139.01999999999998"/>
    <n v="4494.9799999999996"/>
    <n v="0"/>
    <n v="0"/>
    <n v="0"/>
    <n v="4150"/>
    <x v="0"/>
    <n v="484"/>
    <n v="344.98"/>
    <s v="752026"/>
    <x v="0"/>
  </r>
  <r>
    <n v="7"/>
    <n v="5"/>
    <n v="2026"/>
    <x v="40"/>
    <n v="5018"/>
    <s v="كرم ترك 3"/>
    <s v="قليوب 1 وردية"/>
    <s v="سعودي"/>
    <s v="مدينتي "/>
    <s v="اتوبيس 28"/>
    <n v="4634"/>
    <n v="1"/>
    <n v="4000"/>
    <n v="139.01999999999998"/>
    <n v="4494.9799999999996"/>
    <n v="0"/>
    <n v="0"/>
    <n v="0"/>
    <n v="4000"/>
    <x v="0"/>
    <n v="634"/>
    <n v="494.98"/>
    <s v="752026"/>
    <x v="0"/>
  </r>
  <r>
    <n v="7"/>
    <n v="5"/>
    <n v="2026"/>
    <x v="41"/>
    <n v="5019"/>
    <s v="كرم ترك 4"/>
    <s v="عدلي منصور شفت"/>
    <s v="سعودي"/>
    <s v="مدينتي "/>
    <s v="اتوبيس 28"/>
    <n v="741"/>
    <n v="1"/>
    <n v="500"/>
    <n v="22.23"/>
    <n v="718.77"/>
    <n v="0"/>
    <n v="0"/>
    <n v="0"/>
    <n v="500"/>
    <x v="0"/>
    <n v="241"/>
    <n v="218.77"/>
    <s v="752026"/>
    <x v="0"/>
  </r>
  <r>
    <n v="7"/>
    <n v="5"/>
    <n v="2026"/>
    <x v="42"/>
    <n v="5020"/>
    <s v="عماد النجار 4"/>
    <s v="قليوب بيتوين"/>
    <s v="سعودي"/>
    <s v="مدينتي "/>
    <s v="اتوبيس 28"/>
    <n v="1482"/>
    <n v="1"/>
    <n v="1400"/>
    <n v="44.46"/>
    <n v="1437.54"/>
    <n v="0"/>
    <n v="0"/>
    <n v="0"/>
    <n v="1400"/>
    <x v="0"/>
    <n v="82"/>
    <n v="37.54"/>
    <s v="752026"/>
    <x v="0"/>
  </r>
  <r>
    <n v="7"/>
    <n v="5"/>
    <n v="2026"/>
    <x v="43"/>
    <n v="5021"/>
    <s v="ممدوح كيلاني6"/>
    <s v="المنيب 1 وردية "/>
    <s v="سعودي"/>
    <s v="مدينتي "/>
    <s v="ميكروباص صيني"/>
    <n v="1482"/>
    <n v="1"/>
    <n v="1350"/>
    <n v="44.46"/>
    <n v="1437.54"/>
    <n v="0"/>
    <n v="0"/>
    <n v="0"/>
    <n v="1350"/>
    <x v="0"/>
    <n v="132"/>
    <n v="87.539999999999992"/>
    <s v="752026"/>
    <x v="0"/>
  </r>
  <r>
    <n v="7"/>
    <n v="5"/>
    <n v="2026"/>
    <x v="44"/>
    <n v="5022"/>
    <s v="ممدوح كيلاني4"/>
    <s v="المنيب 2 وردية "/>
    <s v="سعودي"/>
    <s v="مدينتي "/>
    <s v="ميكروباص صيني"/>
    <n v="2965"/>
    <n v="1"/>
    <n v="2600"/>
    <n v="88.95"/>
    <n v="2876.05"/>
    <n v="0"/>
    <n v="0"/>
    <n v="0"/>
    <n v="2600"/>
    <x v="0"/>
    <n v="365"/>
    <n v="276.05"/>
    <s v="752026"/>
    <x v="0"/>
  </r>
  <r>
    <n v="7"/>
    <n v="5"/>
    <n v="2026"/>
    <x v="45"/>
    <n v="5023"/>
    <s v="فرج 5"/>
    <s v="حلوان 2 وردية"/>
    <s v="سعودي"/>
    <s v="مدينتي "/>
    <s v="اتوبيس 28"/>
    <n v="4634"/>
    <n v="1"/>
    <n v="4100"/>
    <n v="139.01999999999998"/>
    <n v="4494.9799999999996"/>
    <n v="0"/>
    <n v="0"/>
    <n v="0"/>
    <n v="4100"/>
    <x v="0"/>
    <n v="534"/>
    <n v="394.98"/>
    <s v="752026"/>
    <x v="0"/>
  </r>
  <r>
    <n v="7"/>
    <n v="5"/>
    <n v="2026"/>
    <x v="46"/>
    <n v="5024"/>
    <s v="سيد الحاوي"/>
    <s v="الحلمية"/>
    <s v="سعودي"/>
    <s v="مدينتي "/>
    <s v="اتوبيس 28"/>
    <n v="4634"/>
    <n v="1"/>
    <n v="3750"/>
    <n v="139.01999999999998"/>
    <n v="4494.9799999999996"/>
    <n v="0"/>
    <n v="0"/>
    <n v="0"/>
    <n v="3750"/>
    <x v="0"/>
    <n v="884"/>
    <n v="744.98"/>
    <s v="752026"/>
    <x v="0"/>
  </r>
  <r>
    <n v="7"/>
    <n v="5"/>
    <n v="2026"/>
    <x v="53"/>
    <n v="5028"/>
    <s v="سيد الحاوي 2"/>
    <s v="عدلي منصور "/>
    <s v="سعودي"/>
    <s v="مدينتي "/>
    <s v="اتوبيس 28"/>
    <n v="741"/>
    <n v="1"/>
    <n v="550"/>
    <n v="22.23"/>
    <n v="718.77"/>
    <n v="0"/>
    <n v="0"/>
    <n v="0"/>
    <n v="550"/>
    <x v="0"/>
    <n v="191"/>
    <n v="168.77"/>
    <s v="752026"/>
    <x v="0"/>
  </r>
  <r>
    <n v="0"/>
    <n v="0"/>
    <n v="0"/>
    <x v="49"/>
    <n v="0"/>
    <e v="#N/A"/>
    <n v="0"/>
    <n v="0"/>
    <n v="0"/>
    <n v="0"/>
    <n v="0"/>
    <n v="0"/>
    <n v="0"/>
    <n v="0"/>
    <n v="0"/>
    <n v="0"/>
    <n v="0"/>
    <n v="0"/>
    <n v="0"/>
    <x v="0"/>
    <n v="0"/>
    <n v="0"/>
    <s v=""/>
    <x v="0"/>
  </r>
  <r>
    <n v="8"/>
    <n v="5"/>
    <n v="2026"/>
    <x v="3"/>
    <n v="3000"/>
    <s v="مصطفي الف مسكن"/>
    <s v="الف مسكن 3 وردية"/>
    <s v="نجمة هليوبوليس"/>
    <s v="التجمع "/>
    <s v="اتوبيس 28"/>
    <n v="4297"/>
    <n v="1"/>
    <n v="3800"/>
    <n v="128.91"/>
    <n v="4168.09"/>
    <n v="0"/>
    <n v="0"/>
    <n v="0"/>
    <n v="3800"/>
    <x v="0"/>
    <n v="497"/>
    <n v="368.09000000000003"/>
    <s v="852026"/>
    <x v="0"/>
  </r>
  <r>
    <e v="#REF!"/>
    <e v="#REF!"/>
    <e v="#REF!"/>
    <x v="48"/>
    <e v="#REF!"/>
    <e v="#REF!"/>
    <e v="#REF!"/>
    <e v="#REF!"/>
    <e v="#REF!"/>
    <e v="#REF!"/>
    <e v="#REF!"/>
    <e v="#REF!"/>
    <e v="#REF!"/>
    <e v="#REF!"/>
    <e v="#REF!"/>
    <e v="#REF!"/>
    <e v="#REF!"/>
    <e v="#REF!"/>
    <e v="#REF!"/>
    <x v="1"/>
    <e v="#REF!"/>
    <e v="#REF!"/>
    <e v="#REF!"/>
    <x v="1"/>
  </r>
  <r>
    <n v="8"/>
    <n v="5"/>
    <n v="2026"/>
    <x v="5"/>
    <n v="3002"/>
    <s v="ممدوح كيلاني1"/>
    <s v="قليوب 3 وردية "/>
    <s v="نجمة هليوبوليس"/>
    <s v="التجمع "/>
    <s v="اتوبيس 28"/>
    <n v="4297"/>
    <n v="1"/>
    <n v="3900"/>
    <n v="128.91"/>
    <n v="4168.09"/>
    <n v="0"/>
    <n v="0"/>
    <n v="0"/>
    <n v="3900"/>
    <x v="0"/>
    <n v="397"/>
    <n v="268.09000000000003"/>
    <s v="852026"/>
    <x v="0"/>
  </r>
  <r>
    <n v="8"/>
    <n v="5"/>
    <n v="2026"/>
    <x v="50"/>
    <n v="3004"/>
    <s v="ممدوح كيلاني3"/>
    <s v="المنيب 3وردية "/>
    <s v="نجمة هليوبوليس"/>
    <s v="التجمع "/>
    <s v="ميكروباص"/>
    <n v="3600"/>
    <n v="1"/>
    <n v="2700"/>
    <n v="108"/>
    <n v="3492"/>
    <n v="0"/>
    <n v="0"/>
    <n v="0"/>
    <n v="2700"/>
    <x v="0"/>
    <n v="900"/>
    <n v="792"/>
    <s v="852026"/>
    <x v="0"/>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e v="#REF!"/>
    <e v="#REF!"/>
    <e v="#REF!"/>
    <x v="48"/>
    <e v="#REF!"/>
    <e v="#REF!"/>
    <e v="#REF!"/>
    <e v="#REF!"/>
    <e v="#REF!"/>
    <e v="#REF!"/>
    <e v="#REF!"/>
    <e v="#REF!"/>
    <e v="#REF!"/>
    <e v="#REF!"/>
    <e v="#REF!"/>
    <e v="#REF!"/>
    <e v="#REF!"/>
    <e v="#REF!"/>
    <e v="#REF!"/>
    <x v="1"/>
    <e v="#REF!"/>
    <e v="#REF!"/>
    <e v="#REF!"/>
    <x v="1"/>
  </r>
  <r>
    <n v="8"/>
    <n v="5"/>
    <n v="2026"/>
    <x v="25"/>
    <n v="5003"/>
    <s v="عبد الرحمن1"/>
    <s v="الهرم "/>
    <s v="سعودي"/>
    <s v="دريم"/>
    <s v="اتوبيس 28"/>
    <n v="994"/>
    <n v="1"/>
    <n v="850"/>
    <n v="29.82"/>
    <n v="964.18"/>
    <n v="0"/>
    <n v="0"/>
    <n v="0"/>
    <n v="850"/>
    <x v="0"/>
    <n v="144"/>
    <n v="114.18"/>
    <s v="852026"/>
    <x v="0"/>
  </r>
  <r>
    <n v="8"/>
    <n v="5"/>
    <n v="2026"/>
    <x v="26"/>
    <n v="5004"/>
    <s v="عبد الرحمن2"/>
    <s v="المؤسسة"/>
    <s v="سعودي"/>
    <s v="دريم"/>
    <s v="اتوبيس 28"/>
    <n v="994"/>
    <n v="1"/>
    <n v="850"/>
    <n v="29.82"/>
    <n v="964.18"/>
    <n v="0"/>
    <n v="0"/>
    <n v="0"/>
    <n v="850"/>
    <x v="0"/>
    <n v="144"/>
    <n v="114.18"/>
    <s v="852026"/>
    <x v="0"/>
  </r>
  <r>
    <n v="8"/>
    <n v="5"/>
    <n v="2026"/>
    <x v="27"/>
    <n v="5005"/>
    <s v="فرج 1"/>
    <s v="حلوان"/>
    <s v="سعودي"/>
    <s v="هايد بارك"/>
    <s v="اتوبيس 28"/>
    <n v="4634"/>
    <n v="1"/>
    <n v="3750"/>
    <n v="139.01999999999998"/>
    <n v="4494.9799999999996"/>
    <n v="0"/>
    <n v="0"/>
    <n v="0"/>
    <n v="3750"/>
    <x v="0"/>
    <n v="884"/>
    <n v="744.98"/>
    <s v="852026"/>
    <x v="0"/>
  </r>
  <r>
    <n v="8"/>
    <n v="5"/>
    <n v="2026"/>
    <x v="51"/>
    <n v="5029"/>
    <s v="فرج 6"/>
    <s v="حلوان مبيت"/>
    <s v="سعودي"/>
    <s v="هايد بارك"/>
    <s v="اتوبيس 28"/>
    <n v="1482"/>
    <n v="1"/>
    <n v="750"/>
    <n v="44.46"/>
    <n v="1437.54"/>
    <n v="0"/>
    <n v="0"/>
    <n v="0"/>
    <n v="750"/>
    <x v="0"/>
    <n v="732"/>
    <n v="687.54"/>
    <s v="852026"/>
    <x v="0"/>
  </r>
  <r>
    <n v="8"/>
    <n v="5"/>
    <n v="2026"/>
    <x v="28"/>
    <n v="5006"/>
    <s v="ممدوح كيلاني 3"/>
    <s v="القومية "/>
    <s v="سعودي"/>
    <s v="هايد بارك"/>
    <s v="ميكروباص صيني"/>
    <n v="2965"/>
    <n v="1"/>
    <n v="2500"/>
    <n v="88.95"/>
    <n v="2876.05"/>
    <n v="0"/>
    <n v="0"/>
    <n v="0"/>
    <n v="2500"/>
    <x v="0"/>
    <n v="465"/>
    <n v="376.05"/>
    <s v="852026"/>
    <x v="0"/>
  </r>
  <r>
    <n v="8"/>
    <n v="5"/>
    <n v="2026"/>
    <x v="47"/>
    <n v="5025"/>
    <s v="محمد جمال طوسون"/>
    <s v="المنيب"/>
    <s v="سعودي"/>
    <s v="هايد بارك"/>
    <s v="اتوبيس 28"/>
    <n v="4634"/>
    <n v="1"/>
    <n v="3800"/>
    <n v="139.01999999999998"/>
    <n v="4494.9799999999996"/>
    <n v="0"/>
    <n v="0"/>
    <n v="0"/>
    <n v="3800"/>
    <x v="0"/>
    <n v="834"/>
    <n v="694.98"/>
    <s v="852026"/>
    <x v="0"/>
  </r>
  <r>
    <n v="8"/>
    <n v="5"/>
    <n v="2026"/>
    <x v="29"/>
    <n v="5007"/>
    <s v="مصطفي رشدي1"/>
    <s v="المنيب 2 وردية"/>
    <s v="سعودي"/>
    <s v="ميفيدا"/>
    <s v="ميكروباص صيني"/>
    <n v="2965"/>
    <n v="1"/>
    <n v="2150"/>
    <n v="88.95"/>
    <n v="2876.05"/>
    <n v="0"/>
    <n v="0"/>
    <n v="0"/>
    <n v="2150"/>
    <x v="0"/>
    <n v="815"/>
    <n v="726.05"/>
    <s v="852026"/>
    <x v="0"/>
  </r>
  <r>
    <n v="8"/>
    <n v="5"/>
    <n v="2026"/>
    <x v="31"/>
    <n v="5009"/>
    <s v="فرج 2"/>
    <s v="حلوان 2 وردية"/>
    <s v="سعودي"/>
    <s v="ميفيدا"/>
    <s v="ميكروباص صيني"/>
    <n v="2965"/>
    <n v="1"/>
    <n v="2250"/>
    <n v="88.95"/>
    <n v="2876.05"/>
    <n v="0"/>
    <n v="0"/>
    <n v="0"/>
    <n v="2250"/>
    <x v="0"/>
    <n v="715"/>
    <n v="626.04999999999995"/>
    <s v="852026"/>
    <x v="0"/>
  </r>
  <r>
    <n v="8"/>
    <n v="5"/>
    <n v="2026"/>
    <x v="32"/>
    <n v="5010"/>
    <s v="فرج 3"/>
    <s v="حلوان 2 وردية"/>
    <s v="سعودي"/>
    <s v="القطامية"/>
    <s v="اتوبيس 28"/>
    <n v="3415"/>
    <n v="1"/>
    <n v="3400"/>
    <n v="102.45"/>
    <n v="3312.55"/>
    <n v="0"/>
    <n v="0"/>
    <n v="0"/>
    <n v="3400"/>
    <x v="0"/>
    <n v="15"/>
    <n v="-87.45"/>
    <s v="852026"/>
    <x v="0"/>
  </r>
  <r>
    <n v="8"/>
    <n v="5"/>
    <n v="2026"/>
    <x v="33"/>
    <n v="5011"/>
    <s v="فرج 4"/>
    <s v="مايو وردية"/>
    <s v="سعودي"/>
    <s v="القطامية"/>
    <s v="ميكروباص"/>
    <n v="1222"/>
    <n v="1"/>
    <n v="1180"/>
    <n v="36.659999999999997"/>
    <n v="1185.3399999999999"/>
    <n v="0"/>
    <n v="0"/>
    <n v="0"/>
    <n v="1180"/>
    <x v="0"/>
    <n v="42"/>
    <n v="5.3400000000000034"/>
    <s v="852026"/>
    <x v="0"/>
  </r>
  <r>
    <n v="8"/>
    <n v="5"/>
    <n v="2026"/>
    <x v="34"/>
    <n v="5012"/>
    <s v="مصطفي رشدي3"/>
    <s v="المنيب5شفت"/>
    <s v="سعودي"/>
    <s v="القطامية"/>
    <s v="اتوبيس 28"/>
    <n v="2649"/>
    <n v="1"/>
    <n v="2060"/>
    <n v="79.47"/>
    <n v="2569.5300000000002"/>
    <n v="0"/>
    <n v="0"/>
    <n v="0"/>
    <n v="2060"/>
    <x v="0"/>
    <n v="589"/>
    <n v="509.53"/>
    <s v="852026"/>
    <x v="0"/>
  </r>
  <r>
    <n v="8"/>
    <n v="5"/>
    <n v="2026"/>
    <x v="35"/>
    <n v="5013"/>
    <s v="مصطفي رشدي4"/>
    <s v="المنيب Wصباحية"/>
    <s v="سعودي"/>
    <s v="القطامية"/>
    <s v="اتوبيس 28"/>
    <n v="1059"/>
    <n v="1"/>
    <n v="1000"/>
    <n v="31.77"/>
    <n v="1027.23"/>
    <n v="0"/>
    <n v="0"/>
    <n v="0"/>
    <n v="1000"/>
    <x v="0"/>
    <n v="59"/>
    <n v="27.23"/>
    <s v="852026"/>
    <x v="0"/>
  </r>
  <r>
    <n v="8"/>
    <n v="5"/>
    <n v="2026"/>
    <x v="36"/>
    <n v="5014"/>
    <s v="مصطفي رشدي5"/>
    <s v="صقر 2 وردية"/>
    <s v="سعودي"/>
    <s v="القطامية"/>
    <s v="اتوبيس 28"/>
    <n v="2120"/>
    <n v="1"/>
    <n v="1780"/>
    <n v="63.599999999999994"/>
    <n v="2056.4"/>
    <n v="0"/>
    <n v="0"/>
    <n v="0"/>
    <n v="1780"/>
    <x v="0"/>
    <n v="340"/>
    <n v="276.39999999999998"/>
    <s v="852026"/>
    <x v="0"/>
  </r>
  <r>
    <n v="8"/>
    <n v="5"/>
    <n v="2026"/>
    <x v="52"/>
    <n v="5027"/>
    <s v="مصطفي رشدي6"/>
    <s v="المنيب 2 وردية"/>
    <s v="سعودي"/>
    <s v="القطامية"/>
    <s v="اتوبيس 28"/>
    <n v="3944"/>
    <n v="1"/>
    <n v="3600"/>
    <n v="118.32"/>
    <n v="3825.68"/>
    <n v="0"/>
    <n v="0"/>
    <n v="200"/>
    <n v="3800"/>
    <x v="0"/>
    <n v="344"/>
    <n v="225.68"/>
    <s v="852026"/>
    <x v="0"/>
  </r>
  <r>
    <n v="8"/>
    <n v="5"/>
    <n v="2026"/>
    <x v="37"/>
    <n v="5015"/>
    <s v="كرم ترك 1"/>
    <s v="قليوب 2 وردية"/>
    <s v="سعودي"/>
    <s v="القطامية"/>
    <s v="اتوبيس 28"/>
    <n v="3959"/>
    <n v="1"/>
    <n v="4200"/>
    <n v="118.77"/>
    <n v="3840.23"/>
    <n v="0"/>
    <n v="0"/>
    <n v="0"/>
    <n v="4200"/>
    <x v="0"/>
    <n v="-241"/>
    <n v="-359.77"/>
    <s v="852026"/>
    <x v="0"/>
  </r>
  <r>
    <n v="8"/>
    <n v="5"/>
    <n v="2026"/>
    <x v="39"/>
    <n v="5017"/>
    <s v="كرم ترك 2"/>
    <s v="قليوب 2 وردية"/>
    <s v="سعودي"/>
    <s v="مدينتي "/>
    <s v="اتوبيس 28"/>
    <n v="4634"/>
    <n v="1"/>
    <n v="4150"/>
    <n v="139.01999999999998"/>
    <n v="4494.9799999999996"/>
    <n v="0"/>
    <n v="0"/>
    <n v="0"/>
    <n v="4150"/>
    <x v="0"/>
    <n v="484"/>
    <n v="344.98"/>
    <s v="852026"/>
    <x v="0"/>
  </r>
  <r>
    <n v="8"/>
    <n v="5"/>
    <n v="2026"/>
    <x v="40"/>
    <n v="5018"/>
    <s v="كرم ترك 3"/>
    <s v="قليوب 1 وردية"/>
    <s v="سعودي"/>
    <s v="مدينتي "/>
    <s v="اتوبيس 28"/>
    <n v="4634"/>
    <n v="1"/>
    <n v="4000"/>
    <n v="139.01999999999998"/>
    <n v="4494.9799999999996"/>
    <n v="0"/>
    <n v="0"/>
    <n v="0"/>
    <n v="4000"/>
    <x v="0"/>
    <n v="634"/>
    <n v="494.98"/>
    <s v="852026"/>
    <x v="0"/>
  </r>
  <r>
    <n v="8"/>
    <n v="5"/>
    <n v="2026"/>
    <x v="41"/>
    <n v="5019"/>
    <s v="كرم ترك 4"/>
    <s v="عدلي منصور شفت"/>
    <s v="سعودي"/>
    <s v="مدينتي "/>
    <s v="اتوبيس 28"/>
    <n v="741"/>
    <n v="1"/>
    <n v="500"/>
    <n v="22.23"/>
    <n v="718.77"/>
    <n v="0"/>
    <n v="0"/>
    <n v="0"/>
    <n v="500"/>
    <x v="0"/>
    <n v="241"/>
    <n v="218.77"/>
    <s v="852026"/>
    <x v="0"/>
  </r>
  <r>
    <n v="8"/>
    <n v="5"/>
    <n v="2026"/>
    <x v="42"/>
    <n v="5020"/>
    <s v="عماد النجار 4"/>
    <s v="قليوب بيتوين"/>
    <s v="سعودي"/>
    <s v="مدينتي "/>
    <s v="اتوبيس 28"/>
    <n v="1482"/>
    <n v="1"/>
    <n v="1400"/>
    <n v="44.46"/>
    <n v="1437.54"/>
    <n v="0"/>
    <n v="0"/>
    <n v="0"/>
    <n v="1400"/>
    <x v="0"/>
    <n v="82"/>
    <n v="37.54"/>
    <s v="852026"/>
    <x v="0"/>
  </r>
  <r>
    <n v="8"/>
    <n v="5"/>
    <n v="2026"/>
    <x v="43"/>
    <n v="5021"/>
    <s v="ممدوح كيلاني6"/>
    <s v="المنيب 1 وردية "/>
    <s v="سعودي"/>
    <s v="مدينتي "/>
    <s v="ميكروباص صيني"/>
    <n v="1482"/>
    <n v="1"/>
    <n v="1350"/>
    <n v="44.46"/>
    <n v="1437.54"/>
    <n v="0"/>
    <n v="0"/>
    <n v="0"/>
    <n v="1350"/>
    <x v="0"/>
    <n v="132"/>
    <n v="87.539999999999992"/>
    <s v="852026"/>
    <x v="0"/>
  </r>
  <r>
    <n v="8"/>
    <n v="5"/>
    <n v="2026"/>
    <x v="44"/>
    <n v="5022"/>
    <s v="ممدوح كيلاني4"/>
    <s v="المنيب 2 وردية "/>
    <s v="سعودي"/>
    <s v="مدينتي "/>
    <s v="ميكروباص صيني"/>
    <n v="2965"/>
    <n v="1"/>
    <n v="2600"/>
    <n v="88.95"/>
    <n v="2876.05"/>
    <n v="0"/>
    <n v="0"/>
    <n v="0"/>
    <n v="2600"/>
    <x v="0"/>
    <n v="365"/>
    <n v="276.05"/>
    <s v="852026"/>
    <x v="0"/>
  </r>
  <r>
    <n v="8"/>
    <n v="5"/>
    <n v="2026"/>
    <x v="45"/>
    <n v="5023"/>
    <s v="فرج 5"/>
    <s v="حلوان 2 وردية"/>
    <s v="سعودي"/>
    <s v="مدينتي "/>
    <s v="اتوبيس 28"/>
    <n v="4634"/>
    <n v="1"/>
    <n v="4100"/>
    <n v="139.01999999999998"/>
    <n v="4494.9799999999996"/>
    <n v="0"/>
    <n v="0"/>
    <n v="0"/>
    <n v="4100"/>
    <x v="0"/>
    <n v="534"/>
    <n v="394.98"/>
    <s v="852026"/>
    <x v="0"/>
  </r>
  <r>
    <n v="8"/>
    <n v="5"/>
    <n v="2026"/>
    <x v="46"/>
    <n v="5024"/>
    <s v="سيد الحاوي"/>
    <s v="الحلمية"/>
    <s v="سعودي"/>
    <s v="مدينتي "/>
    <s v="اتوبيس 28"/>
    <n v="4634"/>
    <n v="1"/>
    <n v="3750"/>
    <n v="139.01999999999998"/>
    <n v="4494.9799999999996"/>
    <n v="0"/>
    <n v="0"/>
    <n v="0"/>
    <n v="3750"/>
    <x v="0"/>
    <n v="884"/>
    <n v="744.98"/>
    <s v="852026"/>
    <x v="0"/>
  </r>
  <r>
    <n v="8"/>
    <n v="5"/>
    <n v="2026"/>
    <x v="53"/>
    <n v="5028"/>
    <s v="سيد الحاوي 2"/>
    <s v="عدلي منصور "/>
    <s v="سعودي"/>
    <s v="مدينتي "/>
    <s v="اتوبيس 28"/>
    <n v="741"/>
    <n v="1"/>
    <n v="550"/>
    <n v="22.23"/>
    <n v="718.77"/>
    <n v="0"/>
    <n v="0"/>
    <n v="0"/>
    <n v="550"/>
    <x v="0"/>
    <n v="191"/>
    <n v="168.77"/>
    <s v="852026"/>
    <x v="0"/>
  </r>
  <r>
    <n v="0"/>
    <n v="0"/>
    <n v="0"/>
    <x v="49"/>
    <n v="0"/>
    <e v="#N/A"/>
    <n v="0"/>
    <n v="0"/>
    <n v="0"/>
    <n v="0"/>
    <n v="0"/>
    <n v="0"/>
    <n v="0"/>
    <n v="0"/>
    <n v="0"/>
    <n v="0"/>
    <n v="0"/>
    <n v="0"/>
    <n v="0"/>
    <x v="0"/>
    <n v="0"/>
    <n v="0"/>
    <s v=""/>
    <x v="0"/>
  </r>
  <r>
    <n v="9"/>
    <n v="5"/>
    <n v="2026"/>
    <x v="0"/>
    <n v="1000"/>
    <s v="مصطفي قليوب"/>
    <s v="قليوب "/>
    <s v="FIRST START"/>
    <s v="م.نصر "/>
    <s v="ميكروباص صيني"/>
    <n v="1250"/>
    <n v="1"/>
    <n v="1200"/>
    <n v="37.5"/>
    <n v="1212.5"/>
    <n v="0"/>
    <n v="0"/>
    <n v="0"/>
    <n v="1200"/>
    <x v="0"/>
    <n v="50"/>
    <n v="12.5"/>
    <s v="952026"/>
    <x v="0"/>
  </r>
  <r>
    <e v="#REF!"/>
    <e v="#REF!"/>
    <e v="#REF!"/>
    <x v="48"/>
    <e v="#REF!"/>
    <e v="#REF!"/>
    <e v="#REF!"/>
    <e v="#REF!"/>
    <e v="#REF!"/>
    <e v="#REF!"/>
    <e v="#REF!"/>
    <e v="#REF!"/>
    <e v="#REF!"/>
    <e v="#REF!"/>
    <e v="#REF!"/>
    <e v="#REF!"/>
    <e v="#REF!"/>
    <e v="#REF!"/>
    <e v="#REF!"/>
    <x v="1"/>
    <e v="#REF!"/>
    <e v="#REF!"/>
    <e v="#REF!"/>
    <x v="1"/>
  </r>
  <r>
    <n v="9"/>
    <n v="5"/>
    <n v="2026"/>
    <x v="2"/>
    <n v="2000"/>
    <s v="عمرو برعي "/>
    <s v="الجراج"/>
    <s v="FLITCH AND GRAIN"/>
    <s v="التجمع "/>
    <s v="ميكروباص صيني"/>
    <n v="1300"/>
    <n v="1"/>
    <n v="1050"/>
    <n v="39"/>
    <n v="1261"/>
    <n v="0"/>
    <n v="0"/>
    <n v="0"/>
    <n v="1050"/>
    <x v="0"/>
    <n v="250"/>
    <n v="211"/>
    <s v="952026"/>
    <x v="0"/>
  </r>
  <r>
    <n v="9"/>
    <n v="5"/>
    <n v="2026"/>
    <x v="3"/>
    <n v="3000"/>
    <s v="مصطفي الف مسكن"/>
    <s v="الف مسكن 3 وردية"/>
    <s v="نجمة هليوبوليس"/>
    <s v="التجمع "/>
    <s v="اتوبيس 28"/>
    <n v="4297"/>
    <n v="1"/>
    <n v="3800"/>
    <n v="128.91"/>
    <n v="4168.09"/>
    <n v="0"/>
    <n v="0"/>
    <n v="0"/>
    <n v="3800"/>
    <x v="0"/>
    <n v="497"/>
    <n v="368.09000000000003"/>
    <s v="952026"/>
    <x v="0"/>
  </r>
  <r>
    <e v="#REF!"/>
    <e v="#REF!"/>
    <e v="#REF!"/>
    <x v="48"/>
    <e v="#REF!"/>
    <e v="#REF!"/>
    <e v="#REF!"/>
    <e v="#REF!"/>
    <e v="#REF!"/>
    <e v="#REF!"/>
    <e v="#REF!"/>
    <e v="#REF!"/>
    <e v="#REF!"/>
    <e v="#REF!"/>
    <e v="#REF!"/>
    <e v="#REF!"/>
    <e v="#REF!"/>
    <e v="#REF!"/>
    <e v="#REF!"/>
    <x v="1"/>
    <e v="#REF!"/>
    <e v="#REF!"/>
    <e v="#REF!"/>
    <x v="1"/>
  </r>
  <r>
    <n v="9"/>
    <n v="5"/>
    <n v="2026"/>
    <x v="5"/>
    <n v="3002"/>
    <s v="ممدوح كيلاني1"/>
    <s v="قليوب 3 وردية "/>
    <s v="نجمة هليوبوليس"/>
    <s v="التجمع "/>
    <s v="اتوبيس 28"/>
    <n v="4297"/>
    <n v="1"/>
    <n v="3900"/>
    <n v="128.91"/>
    <n v="4168.09"/>
    <n v="0"/>
    <n v="0"/>
    <n v="0"/>
    <n v="3900"/>
    <x v="0"/>
    <n v="397"/>
    <n v="268.09000000000003"/>
    <s v="952026"/>
    <x v="0"/>
  </r>
  <r>
    <n v="9"/>
    <n v="5"/>
    <n v="2026"/>
    <x v="50"/>
    <n v="3004"/>
    <s v="ممدوح كيلاني3"/>
    <s v="المنيب 3وردية "/>
    <s v="نجمة هليوبوليس"/>
    <s v="التجمع "/>
    <s v="ميكروباص"/>
    <n v="3600"/>
    <n v="1"/>
    <n v="2700"/>
    <n v="108"/>
    <n v="3492"/>
    <n v="0"/>
    <n v="0"/>
    <n v="0"/>
    <n v="2700"/>
    <x v="0"/>
    <n v="900"/>
    <n v="792"/>
    <s v="952026"/>
    <x v="0"/>
  </r>
  <r>
    <n v="9"/>
    <n v="5"/>
    <n v="2026"/>
    <x v="7"/>
    <n v="4000"/>
    <s v="رجب سلامة 1"/>
    <s v="المرج "/>
    <s v="لوجستيكا"/>
    <s v="اكتوبر "/>
    <s v="هاي اس "/>
    <n v="2195"/>
    <n v="1"/>
    <n v="2000"/>
    <n v="65.849999999999994"/>
    <n v="2129.15"/>
    <n v="0"/>
    <n v="0"/>
    <n v="0"/>
    <n v="2000"/>
    <x v="0"/>
    <n v="195"/>
    <n v="129.15"/>
    <s v="952026"/>
    <x v="0"/>
  </r>
  <r>
    <n v="9"/>
    <n v="5"/>
    <n v="2026"/>
    <x v="11"/>
    <n v="4004"/>
    <s v="رجب سلامة 2 "/>
    <s v="نكلا حضور"/>
    <s v="لوجستيكا"/>
    <s v="اكتوبر "/>
    <s v="هاي اس "/>
    <n v="1024"/>
    <n v="1"/>
    <n v="1000"/>
    <n v="30.72"/>
    <n v="993.28"/>
    <n v="0"/>
    <n v="0"/>
    <n v="0"/>
    <n v="1000"/>
    <x v="0"/>
    <n v="24"/>
    <n v="-6.7199999999999989"/>
    <s v="952026"/>
    <x v="0"/>
  </r>
  <r>
    <n v="9"/>
    <n v="5"/>
    <n v="2026"/>
    <x v="8"/>
    <n v="4001"/>
    <s v="احمد السيد"/>
    <s v="المنيب 3وردية "/>
    <s v="لوجستيكا"/>
    <s v="اكتوبر "/>
    <s v="هاي اس "/>
    <n v="4831"/>
    <n v="1"/>
    <n v="4000"/>
    <n v="144.93"/>
    <n v="4686.07"/>
    <n v="0"/>
    <n v="0"/>
    <n v="0"/>
    <n v="4000"/>
    <x v="0"/>
    <n v="831"/>
    <n v="686.06999999999994"/>
    <s v="952026"/>
    <x v="0"/>
  </r>
  <r>
    <n v="9"/>
    <n v="5"/>
    <n v="2026"/>
    <x v="9"/>
    <n v="4002"/>
    <s v="حسام سعيد1"/>
    <s v="القناطر 3 وردية"/>
    <s v="لوجستيكا"/>
    <s v="اكتوبر "/>
    <s v="هاي اس "/>
    <n v="4391"/>
    <n v="1"/>
    <n v="3400"/>
    <n v="131.72999999999999"/>
    <n v="4259.2700000000004"/>
    <n v="0"/>
    <n v="0"/>
    <n v="0"/>
    <n v="3400"/>
    <x v="0"/>
    <n v="991"/>
    <n v="859.27"/>
    <s v="952026"/>
    <x v="0"/>
  </r>
  <r>
    <n v="9"/>
    <n v="5"/>
    <n v="2026"/>
    <x v="10"/>
    <n v="4003"/>
    <s v="حسام سعيد 2"/>
    <s v="نكلا انصراف"/>
    <s v="لوجستيكا"/>
    <s v="اكتوبر "/>
    <s v="هاي اس "/>
    <n v="1024"/>
    <n v="1"/>
    <n v="900"/>
    <n v="30.72"/>
    <n v="993.28"/>
    <n v="0"/>
    <n v="0"/>
    <n v="0"/>
    <n v="900"/>
    <x v="0"/>
    <n v="124"/>
    <n v="93.28"/>
    <s v="952026"/>
    <x v="0"/>
  </r>
  <r>
    <n v="9"/>
    <n v="5"/>
    <n v="2026"/>
    <x v="13"/>
    <n v="4006"/>
    <s v="محمد رضا "/>
    <s v="المنوفية "/>
    <s v="لوجستيكا"/>
    <s v="اكتوبر "/>
    <s v="هاي اس "/>
    <n v="2634"/>
    <n v="1"/>
    <n v="2150"/>
    <n v="79.02"/>
    <n v="2554.98"/>
    <n v="0"/>
    <n v="0"/>
    <n v="0"/>
    <n v="2150"/>
    <x v="0"/>
    <n v="484"/>
    <n v="404.98"/>
    <s v="952026"/>
    <x v="0"/>
  </r>
  <r>
    <n v="9"/>
    <n v="5"/>
    <n v="2026"/>
    <x v="14"/>
    <n v="4007"/>
    <s v="مصطفي شكيوي"/>
    <s v="الجلاتمة"/>
    <s v="لوجستيكا"/>
    <s v="اكتوبر "/>
    <s v="كوستر "/>
    <n v="3220"/>
    <n v="1"/>
    <n v="2750"/>
    <n v="96.6"/>
    <n v="3123.4"/>
    <n v="0"/>
    <n v="0"/>
    <n v="0"/>
    <n v="2750"/>
    <x v="0"/>
    <n v="470"/>
    <n v="373.4"/>
    <s v="952026"/>
    <x v="0"/>
  </r>
  <r>
    <n v="9"/>
    <n v="5"/>
    <n v="2026"/>
    <x v="16"/>
    <n v="4009"/>
    <s v="وديع 1"/>
    <s v="الفيوم 1"/>
    <s v="لوجستيكا"/>
    <s v="اكتوبر "/>
    <s v="هاي اس "/>
    <n v="2662"/>
    <n v="1"/>
    <n v="2250"/>
    <n v="79.86"/>
    <n v="2582.14"/>
    <n v="0"/>
    <n v="0"/>
    <n v="0"/>
    <n v="2250"/>
    <x v="0"/>
    <n v="412"/>
    <n v="332.14"/>
    <s v="952026"/>
    <x v="0"/>
  </r>
  <r>
    <n v="9"/>
    <n v="5"/>
    <n v="2026"/>
    <x v="17"/>
    <n v="4010"/>
    <s v="وديع 2"/>
    <s v="الفيوم 2"/>
    <s v="لوجستيكا"/>
    <s v="اكتوبر "/>
    <s v="هاي اس "/>
    <n v="2662"/>
    <n v="1"/>
    <n v="2250"/>
    <n v="79.86"/>
    <n v="2582.14"/>
    <n v="0"/>
    <n v="0"/>
    <n v="0"/>
    <n v="2250"/>
    <x v="0"/>
    <n v="412"/>
    <n v="332.14"/>
    <s v="952026"/>
    <x v="0"/>
  </r>
  <r>
    <n v="9"/>
    <n v="5"/>
    <n v="2026"/>
    <x v="18"/>
    <n v="4011"/>
    <s v="احمد عويس "/>
    <s v="المعادي "/>
    <s v="لوجستيكا"/>
    <s v="ابورواش "/>
    <s v="هاي اس "/>
    <n v="2049"/>
    <n v="1"/>
    <n v="1650"/>
    <n v="61.47"/>
    <n v="1987.53"/>
    <n v="0"/>
    <n v="0"/>
    <n v="0"/>
    <n v="1650"/>
    <x v="0"/>
    <n v="399"/>
    <n v="337.53"/>
    <s v="952026"/>
    <x v="0"/>
  </r>
  <r>
    <n v="9"/>
    <n v="5"/>
    <n v="2026"/>
    <x v="20"/>
    <n v="4013"/>
    <s v="محمد جمال "/>
    <s v="القناطر "/>
    <s v="لوجستيكا"/>
    <s v="ابورواش "/>
    <s v="سوزوكي"/>
    <n v="1536"/>
    <n v="1"/>
    <n v="1000"/>
    <n v="46.08"/>
    <n v="1489.92"/>
    <n v="0"/>
    <n v="0"/>
    <n v="0"/>
    <n v="1000"/>
    <x v="0"/>
    <n v="536"/>
    <n v="489.92"/>
    <s v="952026"/>
    <x v="0"/>
  </r>
  <r>
    <n v="9"/>
    <n v="5"/>
    <n v="2026"/>
    <x v="22"/>
    <n v="5000"/>
    <s v="عماد النجار1"/>
    <s v="المرج 2وردية"/>
    <s v="سعودي"/>
    <s v="المخاذن"/>
    <s v="اتوبيس 28"/>
    <n v="4119"/>
    <n v="1"/>
    <n v="4800"/>
    <n v="123.57"/>
    <n v="3995.43"/>
    <n v="0"/>
    <n v="0"/>
    <n v="0"/>
    <n v="4800"/>
    <x v="0"/>
    <n v="-681"/>
    <n v="-804.56999999999994"/>
    <s v="952026"/>
    <x v="0"/>
  </r>
  <r>
    <n v="9"/>
    <n v="5"/>
    <n v="2026"/>
    <x v="23"/>
    <n v="5001"/>
    <s v="عماد النجار2"/>
    <s v="المؤسسة 2وردية"/>
    <s v="سعودي"/>
    <s v="المخاذن"/>
    <s v="اتوبيس 28"/>
    <n v="3884"/>
    <n v="1"/>
    <n v="4500"/>
    <n v="116.52"/>
    <n v="3767.48"/>
    <n v="0"/>
    <n v="0"/>
    <n v="0"/>
    <n v="4500"/>
    <x v="0"/>
    <n v="-616"/>
    <n v="-732.52"/>
    <s v="952026"/>
    <x v="0"/>
  </r>
  <r>
    <n v="9"/>
    <n v="5"/>
    <n v="2026"/>
    <x v="24"/>
    <n v="5002"/>
    <s v="عماد النجار 3"/>
    <s v="الدائري 1وردية"/>
    <s v="سعودي"/>
    <s v="المخاذن"/>
    <s v="اتوبيس 28"/>
    <n v="2448"/>
    <n v="1"/>
    <n v="2500"/>
    <n v="73.44"/>
    <n v="2374.56"/>
    <n v="0"/>
    <n v="0"/>
    <n v="0"/>
    <n v="2500"/>
    <x v="0"/>
    <n v="-52"/>
    <n v="-125.44"/>
    <s v="952026"/>
    <x v="0"/>
  </r>
  <r>
    <n v="9"/>
    <n v="5"/>
    <n v="2026"/>
    <x v="25"/>
    <n v="5003"/>
    <s v="عبد الرحمن1"/>
    <s v="الهرم "/>
    <s v="سعودي"/>
    <s v="دريم"/>
    <s v="اتوبيس 28"/>
    <n v="994"/>
    <n v="1"/>
    <n v="850"/>
    <n v="29.82"/>
    <n v="964.18"/>
    <n v="0"/>
    <n v="0"/>
    <n v="0"/>
    <n v="850"/>
    <x v="0"/>
    <n v="144"/>
    <n v="114.18"/>
    <s v="952026"/>
    <x v="0"/>
  </r>
  <r>
    <n v="9"/>
    <n v="5"/>
    <n v="2026"/>
    <x v="26"/>
    <n v="5004"/>
    <s v="عبد الرحمن2"/>
    <s v="المؤسسة"/>
    <s v="سعودي"/>
    <s v="دريم"/>
    <s v="اتوبيس 28"/>
    <n v="994"/>
    <n v="1"/>
    <n v="850"/>
    <n v="29.82"/>
    <n v="964.18"/>
    <n v="0"/>
    <n v="0"/>
    <n v="0"/>
    <n v="850"/>
    <x v="0"/>
    <n v="144"/>
    <n v="114.18"/>
    <s v="952026"/>
    <x v="0"/>
  </r>
  <r>
    <n v="9"/>
    <n v="5"/>
    <n v="2026"/>
    <x v="27"/>
    <n v="5005"/>
    <s v="فرج 1"/>
    <s v="حلوان"/>
    <s v="سعودي"/>
    <s v="هايد بارك"/>
    <s v="اتوبيس 28"/>
    <n v="4634"/>
    <n v="1"/>
    <n v="3750"/>
    <n v="139.01999999999998"/>
    <n v="4494.9799999999996"/>
    <n v="0"/>
    <n v="0"/>
    <n v="0"/>
    <n v="3750"/>
    <x v="0"/>
    <n v="884"/>
    <n v="744.98"/>
    <s v="952026"/>
    <x v="0"/>
  </r>
  <r>
    <n v="9"/>
    <n v="5"/>
    <n v="2026"/>
    <x v="51"/>
    <n v="5029"/>
    <s v="فرج 6"/>
    <s v="حلوان مبيت"/>
    <s v="سعودي"/>
    <s v="هايد بارك"/>
    <s v="اتوبيس 28"/>
    <n v="1482"/>
    <n v="1"/>
    <n v="750"/>
    <n v="44.46"/>
    <n v="1437.54"/>
    <n v="0"/>
    <n v="0"/>
    <n v="0"/>
    <n v="750"/>
    <x v="0"/>
    <n v="732"/>
    <n v="687.54"/>
    <s v="952026"/>
    <x v="0"/>
  </r>
  <r>
    <n v="9"/>
    <n v="5"/>
    <n v="2026"/>
    <x v="28"/>
    <n v="5006"/>
    <s v="ممدوح كيلاني 3"/>
    <s v="القومية "/>
    <s v="سعودي"/>
    <s v="هايد بارك"/>
    <s v="ميكروباص صيني"/>
    <n v="2965"/>
    <n v="1"/>
    <n v="2500"/>
    <n v="88.95"/>
    <n v="2876.05"/>
    <n v="0"/>
    <n v="0"/>
    <n v="0"/>
    <n v="2500"/>
    <x v="0"/>
    <n v="465"/>
    <n v="376.05"/>
    <s v="952026"/>
    <x v="0"/>
  </r>
  <r>
    <n v="9"/>
    <n v="5"/>
    <n v="2026"/>
    <x v="47"/>
    <n v="5025"/>
    <s v="محمد جمال طوسون"/>
    <s v="المنيب"/>
    <s v="سعودي"/>
    <s v="هايد بارك"/>
    <s v="اتوبيس 28"/>
    <n v="4634"/>
    <n v="1"/>
    <n v="3800"/>
    <n v="139.01999999999998"/>
    <n v="4494.9799999999996"/>
    <n v="0"/>
    <n v="0"/>
    <n v="0"/>
    <n v="3800"/>
    <x v="0"/>
    <n v="834"/>
    <n v="694.98"/>
    <s v="952026"/>
    <x v="0"/>
  </r>
  <r>
    <n v="9"/>
    <n v="5"/>
    <n v="2026"/>
    <x v="29"/>
    <n v="5007"/>
    <s v="مصطفي رشدي1"/>
    <s v="المنيب 2 وردية"/>
    <s v="سعودي"/>
    <s v="ميفيدا"/>
    <s v="ميكروباص صيني"/>
    <n v="2965"/>
    <n v="1"/>
    <n v="2150"/>
    <n v="88.95"/>
    <n v="2876.05"/>
    <n v="0"/>
    <n v="0"/>
    <n v="0"/>
    <n v="2150"/>
    <x v="0"/>
    <n v="815"/>
    <n v="726.05"/>
    <s v="952026"/>
    <x v="0"/>
  </r>
  <r>
    <n v="9"/>
    <n v="5"/>
    <n v="2026"/>
    <x v="31"/>
    <n v="5009"/>
    <s v="فرج 2"/>
    <s v="حلوان 2 وردية"/>
    <s v="سعودي"/>
    <s v="ميفيدا"/>
    <s v="ميكروباص صيني"/>
    <n v="2965"/>
    <n v="1"/>
    <n v="2250"/>
    <n v="88.95"/>
    <n v="2876.05"/>
    <n v="0"/>
    <n v="0"/>
    <n v="0"/>
    <n v="2250"/>
    <x v="0"/>
    <n v="715"/>
    <n v="626.04999999999995"/>
    <s v="952026"/>
    <x v="0"/>
  </r>
  <r>
    <n v="9"/>
    <n v="5"/>
    <n v="2026"/>
    <x v="32"/>
    <n v="5010"/>
    <s v="فرج 3"/>
    <s v="حلوان 2 وردية"/>
    <s v="سعودي"/>
    <s v="القطامية"/>
    <s v="اتوبيس 28"/>
    <n v="3415"/>
    <n v="1"/>
    <n v="3400"/>
    <n v="102.45"/>
    <n v="3312.55"/>
    <n v="0"/>
    <n v="0"/>
    <n v="0"/>
    <n v="3400"/>
    <x v="0"/>
    <n v="15"/>
    <n v="-87.45"/>
    <s v="952026"/>
    <x v="0"/>
  </r>
  <r>
    <n v="9"/>
    <n v="5"/>
    <n v="2026"/>
    <x v="33"/>
    <n v="5011"/>
    <s v="فرج 4"/>
    <s v="مايو وردية"/>
    <s v="سعودي"/>
    <s v="القطامية"/>
    <s v="ميكروباص"/>
    <n v="1222"/>
    <n v="1"/>
    <n v="1180"/>
    <n v="36.659999999999997"/>
    <n v="1185.3399999999999"/>
    <n v="0"/>
    <n v="0"/>
    <n v="0"/>
    <n v="1180"/>
    <x v="0"/>
    <n v="42"/>
    <n v="5.3400000000000034"/>
    <s v="952026"/>
    <x v="0"/>
  </r>
  <r>
    <n v="9"/>
    <n v="5"/>
    <n v="2026"/>
    <x v="34"/>
    <n v="5012"/>
    <s v="مصطفي رشدي3"/>
    <s v="المنيب5شفت"/>
    <s v="سعودي"/>
    <s v="القطامية"/>
    <s v="اتوبيس 28"/>
    <n v="2649"/>
    <n v="1"/>
    <n v="2060"/>
    <n v="79.47"/>
    <n v="2569.5300000000002"/>
    <n v="0"/>
    <n v="0"/>
    <n v="0"/>
    <n v="2060"/>
    <x v="0"/>
    <n v="589"/>
    <n v="509.53"/>
    <s v="952026"/>
    <x v="0"/>
  </r>
  <r>
    <n v="9"/>
    <n v="5"/>
    <n v="2026"/>
    <x v="35"/>
    <n v="5013"/>
    <s v="مصطفي رشدي4"/>
    <s v="المنيب Wصباحية"/>
    <s v="سعودي"/>
    <s v="القطامية"/>
    <s v="اتوبيس 28"/>
    <n v="1059"/>
    <n v="1"/>
    <n v="1000"/>
    <n v="31.77"/>
    <n v="1027.23"/>
    <n v="0"/>
    <n v="0"/>
    <n v="0"/>
    <n v="1000"/>
    <x v="0"/>
    <n v="59"/>
    <n v="27.23"/>
    <s v="952026"/>
    <x v="0"/>
  </r>
  <r>
    <n v="9"/>
    <n v="5"/>
    <n v="2026"/>
    <x v="36"/>
    <n v="5014"/>
    <s v="مصطفي رشدي5"/>
    <s v="صقر 2 وردية"/>
    <s v="سعودي"/>
    <s v="القطامية"/>
    <s v="اتوبيس 28"/>
    <n v="2120"/>
    <n v="1"/>
    <n v="1780"/>
    <n v="63.599999999999994"/>
    <n v="2056.4"/>
    <n v="0"/>
    <n v="0"/>
    <n v="0"/>
    <n v="1780"/>
    <x v="0"/>
    <n v="340"/>
    <n v="276.39999999999998"/>
    <s v="952026"/>
    <x v="0"/>
  </r>
  <r>
    <n v="28"/>
    <n v="2"/>
    <n v="2026"/>
    <x v="54"/>
    <m/>
    <m/>
    <m/>
    <m/>
    <m/>
    <m/>
    <m/>
    <m/>
    <m/>
    <m/>
    <m/>
    <m/>
    <m/>
    <m/>
    <m/>
    <x v="0"/>
    <m/>
    <n v="126000"/>
    <m/>
    <x v="2"/>
  </r>
  <r>
    <n v="28"/>
    <n v="2"/>
    <n v="2026"/>
    <x v="55"/>
    <m/>
    <m/>
    <m/>
    <m/>
    <m/>
    <m/>
    <m/>
    <m/>
    <m/>
    <m/>
    <m/>
    <m/>
    <m/>
    <m/>
    <m/>
    <x v="0"/>
    <m/>
    <n v="3000"/>
    <m/>
    <x v="2"/>
  </r>
  <r>
    <n v="28"/>
    <n v="2"/>
    <n v="2026"/>
    <x v="56"/>
    <m/>
    <m/>
    <m/>
    <m/>
    <m/>
    <m/>
    <m/>
    <m/>
    <m/>
    <m/>
    <m/>
    <m/>
    <m/>
    <m/>
    <m/>
    <x v="0"/>
    <m/>
    <n v="24000"/>
    <m/>
    <x v="2"/>
  </r>
  <r>
    <n v="28"/>
    <n v="2"/>
    <n v="2026"/>
    <x v="57"/>
    <m/>
    <m/>
    <m/>
    <m/>
    <m/>
    <m/>
    <m/>
    <m/>
    <m/>
    <m/>
    <m/>
    <m/>
    <m/>
    <m/>
    <m/>
    <x v="0"/>
    <m/>
    <n v="12000"/>
    <m/>
    <x v="2"/>
  </r>
  <r>
    <n v="28"/>
    <n v="2"/>
    <n v="2026"/>
    <x v="58"/>
    <m/>
    <m/>
    <m/>
    <m/>
    <m/>
    <m/>
    <m/>
    <m/>
    <m/>
    <m/>
    <m/>
    <m/>
    <m/>
    <m/>
    <m/>
    <x v="0"/>
    <m/>
    <n v="1400"/>
    <m/>
    <x v="2"/>
  </r>
  <r>
    <n v="28"/>
    <n v="2"/>
    <n v="2026"/>
    <x v="59"/>
    <m/>
    <m/>
    <m/>
    <m/>
    <m/>
    <m/>
    <m/>
    <m/>
    <m/>
    <m/>
    <m/>
    <m/>
    <m/>
    <m/>
    <m/>
    <x v="0"/>
    <m/>
    <n v="30000"/>
    <m/>
    <x v="2"/>
  </r>
  <r>
    <n v="28"/>
    <n v="2"/>
    <n v="2026"/>
    <x v="60"/>
    <m/>
    <m/>
    <m/>
    <m/>
    <m/>
    <m/>
    <m/>
    <m/>
    <m/>
    <m/>
    <m/>
    <m/>
    <m/>
    <m/>
    <m/>
    <x v="0"/>
    <m/>
    <n v="12000"/>
    <m/>
    <x v="2"/>
  </r>
  <r>
    <n v="28"/>
    <n v="2"/>
    <n v="2026"/>
    <x v="61"/>
    <m/>
    <m/>
    <m/>
    <m/>
    <m/>
    <m/>
    <m/>
    <m/>
    <m/>
    <m/>
    <m/>
    <m/>
    <m/>
    <m/>
    <m/>
    <x v="0"/>
    <m/>
    <n v="700"/>
    <m/>
    <x v="2"/>
  </r>
  <r>
    <n v="15"/>
    <n v="5"/>
    <n v="2026"/>
    <x v="62"/>
    <m/>
    <m/>
    <m/>
    <m/>
    <m/>
    <m/>
    <m/>
    <m/>
    <m/>
    <m/>
    <m/>
    <m/>
    <m/>
    <m/>
    <m/>
    <x v="0"/>
    <m/>
    <n v="28000"/>
    <m/>
    <x v="2"/>
  </r>
  <r>
    <n v="15"/>
    <n v="5"/>
    <n v="2026"/>
    <x v="63"/>
    <m/>
    <m/>
    <m/>
    <m/>
    <m/>
    <m/>
    <m/>
    <m/>
    <m/>
    <m/>
    <m/>
    <m/>
    <m/>
    <m/>
    <m/>
    <x v="0"/>
    <m/>
    <n v="8000"/>
    <m/>
    <x v="2"/>
  </r>
  <r>
    <n v="15"/>
    <n v="5"/>
    <n v="2026"/>
    <x v="64"/>
    <m/>
    <m/>
    <m/>
    <m/>
    <m/>
    <m/>
    <m/>
    <m/>
    <m/>
    <m/>
    <m/>
    <m/>
    <m/>
    <m/>
    <m/>
    <x v="0"/>
    <m/>
    <n v="10000"/>
    <m/>
    <x v="2"/>
  </r>
  <r>
    <n v="15"/>
    <n v="5"/>
    <n v="2026"/>
    <x v="65"/>
    <m/>
    <m/>
    <m/>
    <m/>
    <m/>
    <m/>
    <m/>
    <m/>
    <m/>
    <m/>
    <m/>
    <m/>
    <m/>
    <m/>
    <m/>
    <x v="0"/>
    <m/>
    <n v="23000"/>
    <m/>
    <x v="2"/>
  </r>
  <r>
    <n v="15"/>
    <n v="5"/>
    <n v="2026"/>
    <x v="66"/>
    <m/>
    <m/>
    <m/>
    <m/>
    <m/>
    <m/>
    <m/>
    <m/>
    <m/>
    <m/>
    <m/>
    <m/>
    <m/>
    <m/>
    <m/>
    <x v="0"/>
    <m/>
    <n v="100000"/>
    <m/>
    <x v="2"/>
  </r>
  <r>
    <n v="15"/>
    <n v="5"/>
    <n v="2026"/>
    <x v="67"/>
    <m/>
    <m/>
    <m/>
    <m/>
    <m/>
    <m/>
    <m/>
    <m/>
    <m/>
    <m/>
    <m/>
    <m/>
    <m/>
    <m/>
    <m/>
    <x v="0"/>
    <m/>
    <n v="4000"/>
    <m/>
    <x v="2"/>
  </r>
  <r>
    <n v="15"/>
    <n v="5"/>
    <n v="2026"/>
    <x v="68"/>
    <m/>
    <m/>
    <m/>
    <m/>
    <m/>
    <m/>
    <m/>
    <m/>
    <m/>
    <m/>
    <m/>
    <m/>
    <m/>
    <m/>
    <m/>
    <x v="0"/>
    <m/>
    <n v="7000"/>
    <m/>
    <x v="2"/>
  </r>
  <r>
    <n v="15"/>
    <n v="5"/>
    <n v="2026"/>
    <x v="69"/>
    <m/>
    <m/>
    <m/>
    <m/>
    <m/>
    <m/>
    <m/>
    <m/>
    <m/>
    <m/>
    <m/>
    <m/>
    <m/>
    <m/>
    <m/>
    <x v="0"/>
    <m/>
    <n v="19000"/>
    <m/>
    <x v="2"/>
  </r>
  <r>
    <n v="15"/>
    <n v="5"/>
    <n v="2026"/>
    <x v="70"/>
    <m/>
    <m/>
    <m/>
    <m/>
    <m/>
    <m/>
    <m/>
    <m/>
    <m/>
    <m/>
    <m/>
    <m/>
    <m/>
    <m/>
    <m/>
    <x v="0"/>
    <m/>
    <n v="20000"/>
    <m/>
    <x v="2"/>
  </r>
  <r>
    <n v="15"/>
    <n v="5"/>
    <n v="2026"/>
    <x v="69"/>
    <m/>
    <m/>
    <m/>
    <m/>
    <m/>
    <m/>
    <m/>
    <m/>
    <m/>
    <m/>
    <m/>
    <m/>
    <m/>
    <m/>
    <m/>
    <x v="0"/>
    <m/>
    <n v="10000"/>
    <m/>
    <x v="2"/>
  </r>
  <r>
    <n v="15"/>
    <n v="5"/>
    <n v="2026"/>
    <x v="71"/>
    <m/>
    <m/>
    <m/>
    <m/>
    <m/>
    <m/>
    <m/>
    <m/>
    <m/>
    <m/>
    <m/>
    <m/>
    <m/>
    <m/>
    <m/>
    <x v="0"/>
    <m/>
    <n v="550"/>
    <m/>
    <x v="2"/>
  </r>
  <r>
    <n v="19"/>
    <n v="5"/>
    <n v="2026"/>
    <x v="69"/>
    <m/>
    <m/>
    <m/>
    <m/>
    <m/>
    <m/>
    <m/>
    <m/>
    <m/>
    <m/>
    <m/>
    <m/>
    <m/>
    <m/>
    <m/>
    <x v="0"/>
    <m/>
    <n v="1600"/>
    <m/>
    <x v="2"/>
  </r>
  <r>
    <n v="20"/>
    <n v="5"/>
    <n v="2026"/>
    <x v="70"/>
    <m/>
    <m/>
    <m/>
    <m/>
    <m/>
    <m/>
    <m/>
    <m/>
    <m/>
    <m/>
    <m/>
    <m/>
    <m/>
    <m/>
    <m/>
    <x v="0"/>
    <m/>
    <n v="10000"/>
    <m/>
    <x v="2"/>
  </r>
  <r>
    <n v="15"/>
    <n v="5"/>
    <n v="2026"/>
    <x v="72"/>
    <m/>
    <m/>
    <m/>
    <m/>
    <m/>
    <m/>
    <m/>
    <m/>
    <m/>
    <m/>
    <m/>
    <m/>
    <m/>
    <m/>
    <m/>
    <x v="0"/>
    <m/>
    <n v="4400"/>
    <m/>
    <x v="2"/>
  </r>
  <r>
    <n v="20"/>
    <n v="5"/>
    <n v="2026"/>
    <x v="73"/>
    <m/>
    <m/>
    <m/>
    <m/>
    <m/>
    <m/>
    <m/>
    <m/>
    <m/>
    <m/>
    <m/>
    <m/>
    <m/>
    <m/>
    <m/>
    <x v="0"/>
    <m/>
    <n v="1000"/>
    <m/>
    <x v="2"/>
  </r>
  <r>
    <n v="20"/>
    <n v="5"/>
    <n v="2026"/>
    <x v="69"/>
    <m/>
    <m/>
    <m/>
    <m/>
    <m/>
    <m/>
    <m/>
    <m/>
    <m/>
    <m/>
    <m/>
    <m/>
    <m/>
    <m/>
    <m/>
    <x v="0"/>
    <m/>
    <n v="3250"/>
    <m/>
    <x v="2"/>
  </r>
  <r>
    <n v="19"/>
    <n v="5"/>
    <n v="2026"/>
    <x v="74"/>
    <m/>
    <m/>
    <m/>
    <m/>
    <m/>
    <m/>
    <m/>
    <m/>
    <m/>
    <m/>
    <m/>
    <m/>
    <m/>
    <m/>
    <m/>
    <x v="0"/>
    <m/>
    <n v="1500"/>
    <m/>
    <x v="2"/>
  </r>
  <r>
    <n v="22"/>
    <n v="5"/>
    <n v="2026"/>
    <x v="69"/>
    <m/>
    <m/>
    <m/>
    <m/>
    <m/>
    <m/>
    <m/>
    <m/>
    <m/>
    <m/>
    <m/>
    <m/>
    <m/>
    <m/>
    <m/>
    <x v="0"/>
    <m/>
    <n v="1500"/>
    <m/>
    <x v="2"/>
  </r>
  <r>
    <n v="23"/>
    <n v="5"/>
    <n v="2026"/>
    <x v="69"/>
    <m/>
    <m/>
    <m/>
    <m/>
    <m/>
    <m/>
    <m/>
    <m/>
    <m/>
    <m/>
    <m/>
    <m/>
    <m/>
    <m/>
    <m/>
    <x v="0"/>
    <m/>
    <n v="11200"/>
    <m/>
    <x v="2"/>
  </r>
  <r>
    <e v="#REF!"/>
    <e v="#REF!"/>
    <e v="#REF!"/>
    <x v="48"/>
    <m/>
    <m/>
    <m/>
    <m/>
    <m/>
    <m/>
    <m/>
    <m/>
    <m/>
    <m/>
    <m/>
    <m/>
    <m/>
    <m/>
    <m/>
    <x v="1"/>
    <m/>
    <e v="#REF!"/>
    <m/>
    <x v="1"/>
  </r>
  <r>
    <n v="24"/>
    <n v="5"/>
    <n v="2026"/>
    <x v="69"/>
    <m/>
    <m/>
    <m/>
    <m/>
    <m/>
    <m/>
    <m/>
    <m/>
    <m/>
    <m/>
    <m/>
    <m/>
    <m/>
    <m/>
    <m/>
    <x v="0"/>
    <m/>
    <n v="19000"/>
    <m/>
    <x v="2"/>
  </r>
  <r>
    <n v="24"/>
    <n v="5"/>
    <n v="2026"/>
    <x v="69"/>
    <m/>
    <m/>
    <m/>
    <m/>
    <m/>
    <m/>
    <m/>
    <m/>
    <m/>
    <m/>
    <m/>
    <m/>
    <m/>
    <m/>
    <m/>
    <x v="0"/>
    <m/>
    <n v="5000"/>
    <m/>
    <x v="2"/>
  </r>
  <r>
    <e v="#REF!"/>
    <e v="#REF!"/>
    <e v="#REF!"/>
    <x v="48"/>
    <m/>
    <m/>
    <m/>
    <m/>
    <m/>
    <m/>
    <m/>
    <m/>
    <m/>
    <m/>
    <m/>
    <m/>
    <m/>
    <m/>
    <m/>
    <x v="1"/>
    <m/>
    <e v="#REF!"/>
    <m/>
    <x v="1"/>
  </r>
  <r>
    <n v="6"/>
    <n v="6"/>
    <n v="2026"/>
    <x v="69"/>
    <m/>
    <m/>
    <m/>
    <m/>
    <m/>
    <m/>
    <m/>
    <m/>
    <m/>
    <m/>
    <m/>
    <m/>
    <m/>
    <m/>
    <m/>
    <x v="0"/>
    <m/>
    <n v="350"/>
    <m/>
    <x v="2"/>
  </r>
  <r>
    <n v="7"/>
    <n v="6"/>
    <n v="2026"/>
    <x v="75"/>
    <m/>
    <m/>
    <m/>
    <m/>
    <m/>
    <m/>
    <m/>
    <m/>
    <m/>
    <m/>
    <m/>
    <m/>
    <m/>
    <m/>
    <m/>
    <x v="0"/>
    <m/>
    <n v="500"/>
    <m/>
    <x v="2"/>
  </r>
  <r>
    <n v="7"/>
    <n v="6"/>
    <n v="2026"/>
    <x v="76"/>
    <m/>
    <m/>
    <m/>
    <m/>
    <m/>
    <m/>
    <m/>
    <m/>
    <m/>
    <m/>
    <m/>
    <m/>
    <m/>
    <m/>
    <m/>
    <x v="0"/>
    <m/>
    <n v="18000"/>
    <m/>
    <x v="2"/>
  </r>
  <r>
    <n v="5"/>
    <n v="6"/>
    <n v="2026"/>
    <x v="77"/>
    <m/>
    <m/>
    <m/>
    <m/>
    <m/>
    <m/>
    <m/>
    <m/>
    <m/>
    <m/>
    <m/>
    <m/>
    <m/>
    <m/>
    <m/>
    <x v="0"/>
    <m/>
    <n v="300"/>
    <m/>
    <x v="2"/>
  </r>
  <r>
    <n v="12"/>
    <n v="6"/>
    <n v="2026"/>
    <x v="78"/>
    <m/>
    <m/>
    <m/>
    <m/>
    <m/>
    <m/>
    <m/>
    <m/>
    <m/>
    <m/>
    <m/>
    <m/>
    <m/>
    <m/>
    <m/>
    <x v="0"/>
    <m/>
    <n v="9300"/>
    <m/>
    <x v="2"/>
  </r>
  <r>
    <n v="12"/>
    <n v="6"/>
    <n v="2026"/>
    <x v="79"/>
    <m/>
    <m/>
    <m/>
    <m/>
    <m/>
    <m/>
    <m/>
    <m/>
    <m/>
    <m/>
    <m/>
    <m/>
    <m/>
    <m/>
    <m/>
    <x v="0"/>
    <m/>
    <n v="365"/>
    <m/>
    <x v="2"/>
  </r>
  <r>
    <n v="12"/>
    <n v="6"/>
    <n v="2026"/>
    <x v="72"/>
    <m/>
    <m/>
    <m/>
    <m/>
    <m/>
    <m/>
    <m/>
    <m/>
    <m/>
    <m/>
    <m/>
    <m/>
    <m/>
    <m/>
    <m/>
    <x v="0"/>
    <m/>
    <n v="600"/>
    <m/>
    <x v="2"/>
  </r>
  <r>
    <n v="12"/>
    <n v="6"/>
    <n v="2026"/>
    <x v="80"/>
    <m/>
    <m/>
    <m/>
    <m/>
    <m/>
    <m/>
    <m/>
    <m/>
    <m/>
    <m/>
    <m/>
    <m/>
    <m/>
    <m/>
    <m/>
    <x v="0"/>
    <m/>
    <n v="15000"/>
    <m/>
    <x v="2"/>
  </r>
  <r>
    <n v="13"/>
    <n v="6"/>
    <n v="2026"/>
    <x v="63"/>
    <m/>
    <m/>
    <m/>
    <m/>
    <m/>
    <m/>
    <m/>
    <m/>
    <m/>
    <m/>
    <m/>
    <m/>
    <m/>
    <m/>
    <m/>
    <x v="0"/>
    <m/>
    <n v="9000"/>
    <m/>
    <x v="2"/>
  </r>
  <r>
    <n v="13"/>
    <n v="6"/>
    <n v="2026"/>
    <x v="81"/>
    <m/>
    <m/>
    <m/>
    <m/>
    <m/>
    <m/>
    <m/>
    <m/>
    <m/>
    <m/>
    <m/>
    <m/>
    <m/>
    <m/>
    <m/>
    <x v="0"/>
    <m/>
    <n v="2000"/>
    <m/>
    <x v="2"/>
  </r>
  <r>
    <n v="12"/>
    <n v="6"/>
    <n v="2026"/>
    <x v="82"/>
    <m/>
    <m/>
    <m/>
    <m/>
    <m/>
    <m/>
    <m/>
    <m/>
    <m/>
    <m/>
    <m/>
    <m/>
    <m/>
    <m/>
    <m/>
    <x v="0"/>
    <m/>
    <n v="50"/>
    <m/>
    <x v="2"/>
  </r>
  <r>
    <n v="13"/>
    <n v="6"/>
    <n v="2026"/>
    <x v="83"/>
    <m/>
    <m/>
    <m/>
    <m/>
    <m/>
    <m/>
    <m/>
    <m/>
    <m/>
    <m/>
    <m/>
    <m/>
    <m/>
    <m/>
    <m/>
    <x v="0"/>
    <m/>
    <n v="6540"/>
    <m/>
    <x v="2"/>
  </r>
  <r>
    <n v="13"/>
    <n v="6"/>
    <n v="2026"/>
    <x v="84"/>
    <m/>
    <m/>
    <m/>
    <m/>
    <m/>
    <m/>
    <m/>
    <m/>
    <m/>
    <m/>
    <m/>
    <m/>
    <m/>
    <m/>
    <m/>
    <x v="0"/>
    <m/>
    <n v="10000"/>
    <m/>
    <x v="2"/>
  </r>
  <r>
    <n v="14"/>
    <n v="6"/>
    <n v="2026"/>
    <x v="85"/>
    <m/>
    <m/>
    <m/>
    <m/>
    <m/>
    <m/>
    <m/>
    <m/>
    <m/>
    <m/>
    <m/>
    <m/>
    <m/>
    <m/>
    <m/>
    <x v="0"/>
    <m/>
    <n v="3850"/>
    <m/>
    <x v="2"/>
  </r>
  <r>
    <n v="15"/>
    <n v="6"/>
    <n v="2026"/>
    <x v="74"/>
    <m/>
    <m/>
    <m/>
    <m/>
    <m/>
    <m/>
    <m/>
    <m/>
    <m/>
    <m/>
    <m/>
    <m/>
    <m/>
    <m/>
    <m/>
    <x v="0"/>
    <m/>
    <n v="900"/>
    <m/>
    <x v="2"/>
  </r>
  <r>
    <n v="15"/>
    <n v="6"/>
    <n v="2026"/>
    <x v="86"/>
    <m/>
    <m/>
    <m/>
    <m/>
    <m/>
    <m/>
    <m/>
    <m/>
    <m/>
    <m/>
    <m/>
    <m/>
    <m/>
    <m/>
    <m/>
    <x v="0"/>
    <m/>
    <n v="200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r>
    <n v="0"/>
    <n v="0"/>
    <n v="0"/>
    <x v="87"/>
    <m/>
    <m/>
    <m/>
    <m/>
    <m/>
    <m/>
    <m/>
    <m/>
    <m/>
    <m/>
    <m/>
    <m/>
    <m/>
    <m/>
    <m/>
    <x v="0"/>
    <m/>
    <n v="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23978-DAFF-4B6C-9BE2-421768EB573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K11" firstHeaderRow="0" firstDataRow="1" firstDataCol="4"/>
  <pivotFields count="22">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h="1" x="0"/>
        <item h="1" x="2"/>
        <item h="1" x="3"/>
        <item h="1" x="4"/>
        <item x="5"/>
        <item h="1" m="1" x="6"/>
        <item h="1" m="1" x="7"/>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67">
        <item x="0"/>
        <item x="1"/>
        <item x="2"/>
        <item x="3"/>
        <item x="4"/>
        <item x="5"/>
        <item x="6"/>
        <item x="52"/>
        <item x="58"/>
        <item x="7"/>
        <item x="8"/>
        <item x="9"/>
        <item x="10"/>
        <item x="11"/>
        <item x="12"/>
        <item x="13"/>
        <item x="14"/>
        <item x="15"/>
        <item x="16"/>
        <item x="17"/>
        <item x="18"/>
        <item x="19"/>
        <item x="20"/>
        <item x="21"/>
        <item x="56"/>
        <item x="55"/>
        <item x="54"/>
        <item x="53"/>
        <item x="60"/>
        <item x="57"/>
        <item x="62"/>
        <item x="63"/>
        <item x="64"/>
        <item x="65"/>
        <item x="22"/>
        <item x="23"/>
        <item x="24"/>
        <item x="25"/>
        <item x="26"/>
        <item x="27"/>
        <item x="28"/>
        <item x="29"/>
        <item x="30"/>
        <item x="31"/>
        <item x="32"/>
        <item x="33"/>
        <item x="34"/>
        <item x="35"/>
        <item x="36"/>
        <item x="37"/>
        <item x="38"/>
        <item x="39"/>
        <item x="40"/>
        <item x="41"/>
        <item x="42"/>
        <item x="43"/>
        <item x="44"/>
        <item x="45"/>
        <item x="46"/>
        <item x="47"/>
        <item m="1" x="66"/>
        <item x="50"/>
        <item x="51"/>
        <item x="49"/>
        <item x="61"/>
        <item x="59"/>
        <item x="48"/>
      </items>
      <extLst>
        <ext xmlns:x14="http://schemas.microsoft.com/office/spreadsheetml/2009/9/main" uri="{2946ED86-A175-432a-8AC1-64E0C546D7DE}">
          <x14:pivotField fillDownLabels="1"/>
        </ext>
      </extLst>
    </pivotField>
    <pivotField axis="axisRow" compact="0" outline="0" multipleItemSelectionAllowed="1" showAll="0" defaultSubtotal="0">
      <items count="104">
        <item x="8"/>
        <item x="18"/>
        <item sd="0" x="19"/>
        <item m="1" x="101"/>
        <item x="10"/>
        <item m="1" x="71"/>
        <item m="1" x="72"/>
        <item x="9"/>
        <item m="1" x="70"/>
        <item x="7"/>
        <item x="11"/>
        <item m="1" x="73"/>
        <item x="1"/>
        <item x="15"/>
        <item x="46"/>
        <item x="52"/>
        <item m="1" x="79"/>
        <item m="1" x="78"/>
        <item x="25"/>
        <item x="26"/>
        <item m="1" x="94"/>
        <item x="24"/>
        <item x="42"/>
        <item m="1" x="77"/>
        <item m="1" x="75"/>
        <item m="1" x="76"/>
        <item x="22"/>
        <item x="23"/>
        <item x="2"/>
        <item m="1" x="80"/>
        <item x="27"/>
        <item x="31"/>
        <item x="32"/>
        <item x="33"/>
        <item x="45"/>
        <item m="1" x="86"/>
        <item m="1" x="85"/>
        <item m="1" x="97"/>
        <item m="1" x="84"/>
        <item x="37"/>
        <item x="39"/>
        <item x="40"/>
        <item x="41"/>
        <item m="1" x="90"/>
        <item m="1" x="92"/>
        <item m="1" x="91"/>
        <item m="1" x="93"/>
        <item m="1" x="99"/>
        <item x="20"/>
        <item sd="0" x="21"/>
        <item m="1" x="98"/>
        <item x="47"/>
        <item x="38"/>
        <item x="13"/>
        <item x="4"/>
        <item x="12"/>
        <item x="3"/>
        <item m="1" x="87"/>
        <item m="1" x="89"/>
        <item m="1" x="88"/>
        <item m="1" x="83"/>
        <item m="1" x="82"/>
        <item x="29"/>
        <item x="30"/>
        <item x="34"/>
        <item x="35"/>
        <item x="36"/>
        <item m="1" x="74"/>
        <item x="14"/>
        <item m="1" x="102"/>
        <item x="0"/>
        <item m="1" x="103"/>
        <item m="1" x="95"/>
        <item m="1" x="96"/>
        <item x="28"/>
        <item m="1" x="68"/>
        <item m="1" x="69"/>
        <item m="1" x="81"/>
        <item x="5"/>
        <item x="6"/>
        <item x="53"/>
        <item x="44"/>
        <item x="43"/>
        <item m="1" x="100"/>
        <item x="16"/>
        <item x="17"/>
        <item x="49"/>
        <item x="48"/>
        <item x="50"/>
        <item x="51"/>
        <item x="59"/>
        <item x="60"/>
        <item x="63"/>
        <item x="54"/>
        <item x="55"/>
        <item x="56"/>
        <item x="57"/>
        <item x="58"/>
        <item x="61"/>
        <item m="1" x="67"/>
        <item x="62"/>
        <item x="64"/>
        <item x="65"/>
        <item x="66"/>
      </items>
      <extLst>
        <ext xmlns:x14="http://schemas.microsoft.com/office/spreadsheetml/2009/9/main" uri="{2946ED86-A175-432a-8AC1-64E0C546D7DE}">
          <x14:pivotField fillDownLabels="1"/>
        </ext>
      </extLst>
    </pivotField>
    <pivotField compact="0" outline="0" showAll="0" defaultSubtotal="0">
      <items count="46">
        <item x="40"/>
        <item x="43"/>
        <item x="2"/>
        <item x="13"/>
        <item x="38"/>
        <item x="21"/>
        <item x="45"/>
        <item x="3"/>
        <item x="15"/>
        <item x="16"/>
        <item x="44"/>
        <item x="18"/>
        <item x="8"/>
        <item x="25"/>
        <item x="7"/>
        <item x="19"/>
        <item x="17"/>
        <item x="12"/>
        <item x="39"/>
        <item x="27"/>
        <item x="36"/>
        <item x="26"/>
        <item x="37"/>
        <item x="6"/>
        <item x="31"/>
        <item x="30"/>
        <item x="23"/>
        <item x="20"/>
        <item x="22"/>
        <item x="11"/>
        <item x="24"/>
        <item x="28"/>
        <item x="41"/>
        <item x="1"/>
        <item x="32"/>
        <item x="42"/>
        <item x="34"/>
        <item x="0"/>
        <item x="4"/>
        <item x="33"/>
        <item x="5"/>
        <item x="35"/>
        <item x="14"/>
        <item x="29"/>
        <item x="9"/>
        <item x="10"/>
      </items>
      <extLst>
        <ext xmlns:x14="http://schemas.microsoft.com/office/spreadsheetml/2009/9/main" uri="{2946ED86-A175-432a-8AC1-64E0C546D7DE}">
          <x14:pivotField fillDownLabels="1"/>
        </ext>
      </extLst>
    </pivotField>
    <pivotField axis="axisRow" compact="0" outline="0" showAll="0" defaultSubtotal="0">
      <items count="6">
        <item sd="0" x="5"/>
        <item sd="0" x="3"/>
        <item sd="0" x="2"/>
        <item sd="0" x="0"/>
        <item sd="0" x="1"/>
        <item sd="0" x="4"/>
      </items>
      <extLst>
        <ext xmlns:x14="http://schemas.microsoft.com/office/spreadsheetml/2009/9/main" uri="{2946ED86-A175-432a-8AC1-64E0C546D7DE}">
          <x14:pivotField fillDownLabels="1"/>
        </ext>
      </extLst>
    </pivotField>
    <pivotField axis="axisRow" compact="0" outline="0" showAll="0" defaultSubtotal="0">
      <items count="12">
        <item x="10"/>
        <item x="2"/>
        <item x="3"/>
        <item x="1"/>
        <item x="0"/>
        <item x="4"/>
        <item x="5"/>
        <item x="6"/>
        <item x="8"/>
        <item x="7"/>
        <item x="9"/>
        <item sd="0"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1">
        <item x="37"/>
        <item x="33"/>
        <item x="53"/>
        <item x="21"/>
        <item x="9"/>
        <item x="40"/>
        <item x="10"/>
        <item x="18"/>
        <item x="27"/>
        <item x="2"/>
        <item x="45"/>
        <item x="23"/>
        <item x="0"/>
        <item x="41"/>
        <item x="43"/>
        <item x="35"/>
        <item x="34"/>
        <item x="51"/>
        <item x="16"/>
        <item x="11"/>
        <item x="17"/>
        <item x="59"/>
        <item x="28"/>
        <item x="46"/>
        <item x="4"/>
        <item x="26"/>
        <item x="12"/>
        <item x="22"/>
        <item x="15"/>
        <item x="44"/>
        <item x="24"/>
        <item x="20"/>
        <item x="42"/>
        <item x="14"/>
        <item x="36"/>
        <item x="13"/>
        <item x="52"/>
        <item x="60"/>
        <item x="56"/>
        <item x="58"/>
        <item x="25"/>
        <item x="8"/>
        <item x="30"/>
        <item x="6"/>
        <item x="48"/>
        <item x="3"/>
        <item x="5"/>
        <item x="32"/>
        <item x="7"/>
        <item x="29"/>
        <item x="31"/>
        <item x="55"/>
        <item x="50"/>
        <item x="19"/>
        <item x="49"/>
        <item x="39"/>
        <item x="38"/>
        <item x="1"/>
        <item x="54"/>
        <item x="47"/>
        <item x="5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ubtotalTop="0" showAll="0" defaultSubtotal="0">
      <extLst>
        <ext xmlns:x14="http://schemas.microsoft.com/office/spreadsheetml/2009/9/main" uri="{2946ED86-A175-432a-8AC1-64E0C546D7DE}">
          <x14:pivotField fillDownLabels="1"/>
        </ext>
      </extLst>
    </pivotField>
  </pivotFields>
  <rowFields count="4">
    <field x="7"/>
    <field x="8"/>
    <field x="5"/>
    <field x="12"/>
  </rowFields>
  <rowItems count="7">
    <i>
      <x/>
    </i>
    <i>
      <x v="1"/>
    </i>
    <i>
      <x v="2"/>
    </i>
    <i>
      <x v="3"/>
    </i>
    <i>
      <x v="4"/>
    </i>
    <i>
      <x v="5"/>
    </i>
    <i t="grand">
      <x/>
    </i>
  </rowItems>
  <colFields count="1">
    <field x="-2"/>
  </colFields>
  <colItems count="7">
    <i>
      <x/>
    </i>
    <i i="1">
      <x v="1"/>
    </i>
    <i i="2">
      <x v="2"/>
    </i>
    <i i="3">
      <x v="3"/>
    </i>
    <i i="4">
      <x v="4"/>
    </i>
    <i i="5">
      <x v="5"/>
    </i>
    <i i="6">
      <x v="6"/>
    </i>
  </colItems>
  <dataFields count="7">
    <dataField name=" عدد الدورات " fld="11" baseField="7" baseItem="0"/>
    <dataField name=" اضافي" fld="17" baseField="12" baseItem="52"/>
    <dataField name=" خصم" fld="16" baseField="12" baseItem="52"/>
    <dataField name="سلف" fld="15" baseField="12" baseItem="52"/>
    <dataField name="مرتب السائق" fld="18" baseField="7" baseItem="0"/>
    <dataField name=" الاجمالي " fld="14" baseField="0" baseItem="0" numFmtId="164"/>
    <dataField name=" الايراد " fld="21" baseField="0" baseItem="0"/>
  </dataFields>
  <formats count="86">
    <format dxfId="92">
      <pivotArea grandRow="1" outline="0" collapsedLevelsAreSubtotals="1" fieldPosition="0"/>
    </format>
    <format dxfId="91">
      <pivotArea outline="0" collapsedLevelsAreSubtotals="1" fieldPosition="0"/>
    </format>
    <format dxfId="90">
      <pivotArea dataOnly="0" labelOnly="1" outline="0" fieldPosition="0">
        <references count="1">
          <reference field="4294967294" count="2">
            <x v="5"/>
            <x v="6"/>
          </reference>
        </references>
      </pivotArea>
    </format>
    <format dxfId="89">
      <pivotArea outline="0" fieldPosition="0">
        <references count="1">
          <reference field="4294967294" count="1" selected="0">
            <x v="5"/>
          </reference>
        </references>
      </pivotArea>
    </format>
    <format dxfId="88">
      <pivotArea dataOnly="0" labelOnly="1" outline="0" fieldPosition="0">
        <references count="1">
          <reference field="4294967294" count="1">
            <x v="5"/>
          </reference>
        </references>
      </pivotArea>
    </format>
    <format dxfId="87">
      <pivotArea type="all" dataOnly="0" outline="0" fieldPosition="0"/>
    </format>
    <format dxfId="86">
      <pivotArea outline="0" collapsedLevelsAreSubtotals="1" fieldPosition="0"/>
    </format>
    <format dxfId="85">
      <pivotArea field="7" type="button" dataOnly="0" labelOnly="1" outline="0" axis="axisRow" fieldPosition="0"/>
    </format>
    <format dxfId="84">
      <pivotArea field="8" type="button" dataOnly="0" labelOnly="1" outline="0" axis="axisRow" fieldPosition="1"/>
    </format>
    <format dxfId="83">
      <pivotArea field="5" type="button" dataOnly="0" labelOnly="1" outline="0" axis="axisRow" fieldPosition="2"/>
    </format>
    <format dxfId="82">
      <pivotArea dataOnly="0" labelOnly="1" outline="0" fieldPosition="0">
        <references count="1">
          <reference field="7" count="5">
            <x v="1"/>
            <x v="2"/>
            <x v="3"/>
            <x v="4"/>
            <x v="5"/>
          </reference>
        </references>
      </pivotArea>
    </format>
    <format dxfId="81">
      <pivotArea dataOnly="0" labelOnly="1" grandRow="1" outline="0" fieldPosition="0"/>
    </format>
    <format dxfId="80">
      <pivotArea dataOnly="0" labelOnly="1" outline="0" fieldPosition="0">
        <references count="2">
          <reference field="7" count="1" selected="0">
            <x v="2"/>
          </reference>
          <reference field="8" count="1">
            <x v="3"/>
          </reference>
        </references>
      </pivotArea>
    </format>
    <format dxfId="79">
      <pivotArea dataOnly="0" labelOnly="1" outline="0" fieldPosition="0">
        <references count="1">
          <reference field="4294967294" count="3">
            <x v="4"/>
            <x v="5"/>
            <x v="6"/>
          </reference>
        </references>
      </pivotArea>
    </format>
    <format dxfId="78">
      <pivotArea type="all" dataOnly="0" outline="0" fieldPosition="0"/>
    </format>
    <format dxfId="77">
      <pivotArea outline="0" collapsedLevelsAreSubtotals="1" fieldPosition="0"/>
    </format>
    <format dxfId="76">
      <pivotArea field="7" type="button" dataOnly="0" labelOnly="1" outline="0" axis="axisRow" fieldPosition="0"/>
    </format>
    <format dxfId="75">
      <pivotArea field="8" type="button" dataOnly="0" labelOnly="1" outline="0" axis="axisRow" fieldPosition="1"/>
    </format>
    <format dxfId="74">
      <pivotArea field="5" type="button" dataOnly="0" labelOnly="1" outline="0" axis="axisRow" fieldPosition="2"/>
    </format>
    <format dxfId="73">
      <pivotArea dataOnly="0" labelOnly="1" outline="0" fieldPosition="0">
        <references count="1">
          <reference field="7" count="5">
            <x v="1"/>
            <x v="2"/>
            <x v="3"/>
            <x v="4"/>
            <x v="5"/>
          </reference>
        </references>
      </pivotArea>
    </format>
    <format dxfId="72">
      <pivotArea dataOnly="0" labelOnly="1" grandRow="1" outline="0" fieldPosition="0"/>
    </format>
    <format dxfId="71">
      <pivotArea dataOnly="0" labelOnly="1" outline="0" fieldPosition="0">
        <references count="2">
          <reference field="7" count="1" selected="0">
            <x v="2"/>
          </reference>
          <reference field="8" count="1">
            <x v="3"/>
          </reference>
        </references>
      </pivotArea>
    </format>
    <format dxfId="70">
      <pivotArea dataOnly="0" labelOnly="1" outline="0" fieldPosition="0">
        <references count="1">
          <reference field="4294967294" count="3">
            <x v="4"/>
            <x v="5"/>
            <x v="6"/>
          </reference>
        </references>
      </pivotArea>
    </format>
    <format dxfId="69">
      <pivotArea type="all" dataOnly="0" outline="0" fieldPosition="0"/>
    </format>
    <format dxfId="68">
      <pivotArea outline="0" collapsedLevelsAreSubtotals="1" fieldPosition="0"/>
    </format>
    <format dxfId="67">
      <pivotArea field="7" type="button" dataOnly="0" labelOnly="1" outline="0" axis="axisRow" fieldPosition="0"/>
    </format>
    <format dxfId="66">
      <pivotArea field="8" type="button" dataOnly="0" labelOnly="1" outline="0" axis="axisRow" fieldPosition="1"/>
    </format>
    <format dxfId="65">
      <pivotArea field="5" type="button" dataOnly="0" labelOnly="1" outline="0" axis="axisRow" fieldPosition="2"/>
    </format>
    <format dxfId="64">
      <pivotArea dataOnly="0" labelOnly="1" outline="0" fieldPosition="0">
        <references count="1">
          <reference field="7" count="5">
            <x v="1"/>
            <x v="2"/>
            <x v="3"/>
            <x v="4"/>
            <x v="5"/>
          </reference>
        </references>
      </pivotArea>
    </format>
    <format dxfId="63">
      <pivotArea dataOnly="0" labelOnly="1" grandRow="1" outline="0" fieldPosition="0"/>
    </format>
    <format dxfId="62">
      <pivotArea dataOnly="0" labelOnly="1" outline="0" fieldPosition="0">
        <references count="2">
          <reference field="7" count="1" selected="0">
            <x v="2"/>
          </reference>
          <reference field="8" count="1">
            <x v="3"/>
          </reference>
        </references>
      </pivotArea>
    </format>
    <format dxfId="61">
      <pivotArea dataOnly="0" labelOnly="1" outline="0" fieldPosition="0">
        <references count="1">
          <reference field="4294967294" count="3">
            <x v="4"/>
            <x v="5"/>
            <x v="6"/>
          </reference>
        </references>
      </pivotArea>
    </format>
    <format dxfId="60">
      <pivotArea field="7" grandRow="1" outline="0" axis="axisRow" fieldPosition="0">
        <references count="1">
          <reference field="4294967294" count="1" selected="0">
            <x v="4"/>
          </reference>
        </references>
      </pivotArea>
    </format>
    <format dxfId="59">
      <pivotArea dataOnly="0" labelOnly="1" outline="0" fieldPosition="0">
        <references count="1">
          <reference field="4294967294" count="1">
            <x v="4"/>
          </reference>
        </references>
      </pivotArea>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field="8" type="button" dataOnly="0" labelOnly="1" outline="0" axis="axisRow" fieldPosition="1"/>
    </format>
    <format dxfId="54">
      <pivotArea field="5" type="button" dataOnly="0" labelOnly="1" outline="0" axis="axisRow" fieldPosition="2"/>
    </format>
    <format dxfId="53">
      <pivotArea dataOnly="0" labelOnly="1" outline="0" fieldPosition="0">
        <references count="1">
          <reference field="7" count="5">
            <x v="1"/>
            <x v="2"/>
            <x v="3"/>
            <x v="4"/>
            <x v="5"/>
          </reference>
        </references>
      </pivotArea>
    </format>
    <format dxfId="52">
      <pivotArea dataOnly="0" labelOnly="1" grandRow="1" outline="0" fieldPosition="0"/>
    </format>
    <format dxfId="51">
      <pivotArea dataOnly="0" labelOnly="1" outline="0" fieldPosition="0">
        <references count="2">
          <reference field="7" count="1" selected="0">
            <x v="1"/>
          </reference>
          <reference field="8" count="3">
            <x v="1"/>
            <x v="2"/>
            <x v="11"/>
          </reference>
        </references>
      </pivotArea>
    </format>
    <format dxfId="50">
      <pivotArea dataOnly="0" labelOnly="1" outline="0" fieldPosition="0">
        <references count="2">
          <reference field="7" count="1" selected="0">
            <x v="2"/>
          </reference>
          <reference field="8" count="1">
            <x v="3"/>
          </reference>
        </references>
      </pivotArea>
    </format>
    <format dxfId="49">
      <pivotArea dataOnly="0" labelOnly="1" outline="0" fieldPosition="0">
        <references count="2">
          <reference field="7" count="1" selected="0">
            <x v="3"/>
          </reference>
          <reference field="8" count="1">
            <x v="4"/>
          </reference>
        </references>
      </pivotArea>
    </format>
    <format dxfId="48">
      <pivotArea dataOnly="0" labelOnly="1" outline="0" fieldPosition="0">
        <references count="2">
          <reference field="7" count="1" selected="0">
            <x v="4"/>
          </reference>
          <reference field="8" count="1">
            <x v="3"/>
          </reference>
        </references>
      </pivotArea>
    </format>
    <format dxfId="47">
      <pivotArea dataOnly="0" labelOnly="1" outline="0" fieldPosition="0">
        <references count="2">
          <reference field="7" count="1" selected="0">
            <x v="5"/>
          </reference>
          <reference field="8" count="6">
            <x v="5"/>
            <x v="6"/>
            <x v="7"/>
            <x v="8"/>
            <x v="9"/>
            <x v="10"/>
          </reference>
        </references>
      </pivotArea>
    </format>
    <format dxfId="46">
      <pivotArea dataOnly="0" labelOnly="1" outline="0" fieldPosition="0">
        <references count="3">
          <reference field="5" count="11">
            <x v="0"/>
            <x v="4"/>
            <x v="7"/>
            <x v="9"/>
            <x v="10"/>
            <x v="13"/>
            <x v="53"/>
            <x v="55"/>
            <x v="68"/>
            <x v="84"/>
            <x v="85"/>
          </reference>
          <reference field="7" count="1" selected="0">
            <x v="1"/>
          </reference>
          <reference field="8" count="1" selected="0">
            <x v="1"/>
          </reference>
        </references>
      </pivotArea>
    </format>
    <format dxfId="45">
      <pivotArea dataOnly="0" labelOnly="1" outline="0" fieldPosition="0">
        <references count="3">
          <reference field="5" count="2">
            <x v="1"/>
            <x v="48"/>
          </reference>
          <reference field="7" count="1" selected="0">
            <x v="1"/>
          </reference>
          <reference field="8" count="1" selected="0">
            <x v="2"/>
          </reference>
        </references>
      </pivotArea>
    </format>
    <format dxfId="44">
      <pivotArea dataOnly="0" labelOnly="1" outline="0" fieldPosition="0">
        <references count="3">
          <reference field="5" count="6">
            <x v="92"/>
            <x v="93"/>
            <x v="94"/>
            <x v="96"/>
            <x v="97"/>
            <x v="98"/>
          </reference>
          <reference field="7" count="1" selected="0">
            <x v="1"/>
          </reference>
          <reference field="8" count="1" selected="0">
            <x v="11"/>
          </reference>
        </references>
      </pivotArea>
    </format>
    <format dxfId="43">
      <pivotArea dataOnly="0" labelOnly="1" outline="0" fieldPosition="0">
        <references count="3">
          <reference field="5" count="4">
            <x v="56"/>
            <x v="78"/>
            <x v="80"/>
            <x v="90"/>
          </reference>
          <reference field="7" count="1" selected="0">
            <x v="2"/>
          </reference>
          <reference field="8" count="1" selected="0">
            <x v="3"/>
          </reference>
        </references>
      </pivotArea>
    </format>
    <format dxfId="42">
      <pivotArea dataOnly="0" labelOnly="1" outline="0" fieldPosition="0">
        <references count="3">
          <reference field="5" count="1">
            <x v="12"/>
          </reference>
          <reference field="7" count="1" selected="0">
            <x v="3"/>
          </reference>
          <reference field="8" count="1" selected="0">
            <x v="3"/>
          </reference>
        </references>
      </pivotArea>
    </format>
    <format dxfId="41">
      <pivotArea dataOnly="0" labelOnly="1" outline="0" fieldPosition="0">
        <references count="3">
          <reference field="5" count="1">
            <x v="70"/>
          </reference>
          <reference field="7" count="1" selected="0">
            <x v="3"/>
          </reference>
          <reference field="8" count="1" selected="0">
            <x v="4"/>
          </reference>
        </references>
      </pivotArea>
    </format>
    <format dxfId="40">
      <pivotArea dataOnly="0" labelOnly="1" outline="0" fieldPosition="0">
        <references count="3">
          <reference field="5" count="1">
            <x v="28"/>
          </reference>
          <reference field="7" count="1" selected="0">
            <x v="4"/>
          </reference>
          <reference field="8" count="1" selected="0">
            <x v="3"/>
          </reference>
        </references>
      </pivotArea>
    </format>
    <format dxfId="39">
      <pivotArea dataOnly="0" labelOnly="1" outline="0" fieldPosition="0">
        <references count="3">
          <reference field="5" count="5">
            <x v="21"/>
            <x v="26"/>
            <x v="27"/>
            <x v="91"/>
            <x v="100"/>
          </reference>
          <reference field="7" count="1" selected="0">
            <x v="5"/>
          </reference>
          <reference field="8" count="1" selected="0">
            <x v="5"/>
          </reference>
        </references>
      </pivotArea>
    </format>
    <format dxfId="38">
      <pivotArea dataOnly="0" labelOnly="1" outline="0" fieldPosition="0">
        <references count="3">
          <reference field="5" count="2">
            <x v="18"/>
            <x v="19"/>
          </reference>
          <reference field="7" count="1" selected="0">
            <x v="5"/>
          </reference>
          <reference field="8" count="1" selected="0">
            <x v="6"/>
          </reference>
        </references>
      </pivotArea>
    </format>
    <format dxfId="37">
      <pivotArea dataOnly="0" labelOnly="1" outline="0" fieldPosition="0">
        <references count="3">
          <reference field="5" count="4">
            <x v="30"/>
            <x v="51"/>
            <x v="74"/>
            <x v="88"/>
          </reference>
          <reference field="7" count="1" selected="0">
            <x v="5"/>
          </reference>
          <reference field="8" count="1" selected="0">
            <x v="7"/>
          </reference>
        </references>
      </pivotArea>
    </format>
    <format dxfId="36">
      <pivotArea dataOnly="0" labelOnly="1" outline="0" fieldPosition="0">
        <references count="3">
          <reference field="5" count="7">
            <x v="32"/>
            <x v="33"/>
            <x v="39"/>
            <x v="64"/>
            <x v="65"/>
            <x v="66"/>
            <x v="89"/>
          </reference>
          <reference field="7" count="1" selected="0">
            <x v="5"/>
          </reference>
          <reference field="8" count="1" selected="0">
            <x v="8"/>
          </reference>
        </references>
      </pivotArea>
    </format>
    <format dxfId="35">
      <pivotArea dataOnly="0" labelOnly="1" outline="0" fieldPosition="0">
        <references count="3">
          <reference field="5" count="2">
            <x v="31"/>
            <x v="62"/>
          </reference>
          <reference field="7" count="1" selected="0">
            <x v="5"/>
          </reference>
          <reference field="8" count="1" selected="0">
            <x v="9"/>
          </reference>
        </references>
      </pivotArea>
    </format>
    <format dxfId="34">
      <pivotArea dataOnly="0" labelOnly="1" outline="0" fieldPosition="0">
        <references count="3">
          <reference field="5" count="9">
            <x v="14"/>
            <x v="15"/>
            <x v="22"/>
            <x v="34"/>
            <x v="40"/>
            <x v="41"/>
            <x v="42"/>
            <x v="81"/>
            <x v="82"/>
          </reference>
          <reference field="7" count="1" selected="0">
            <x v="5"/>
          </reference>
          <reference field="8" count="1" selected="0">
            <x v="10"/>
          </reference>
        </references>
      </pivotArea>
    </format>
    <format dxfId="33">
      <pivotArea dataOnly="0" labelOnly="1" outline="0" fieldPosition="0">
        <references count="1">
          <reference field="4294967294" count="4">
            <x v="0"/>
            <x v="4"/>
            <x v="5"/>
            <x v="6"/>
          </reference>
        </references>
      </pivotArea>
    </format>
    <format dxfId="32">
      <pivotArea type="all" dataOnly="0" outline="0" fieldPosition="0"/>
    </format>
    <format dxfId="31">
      <pivotArea outline="0" collapsedLevelsAreSubtotals="1" fieldPosition="0"/>
    </format>
    <format dxfId="30">
      <pivotArea field="7" type="button" dataOnly="0" labelOnly="1" outline="0" axis="axisRow" fieldPosition="0"/>
    </format>
    <format dxfId="29">
      <pivotArea field="8" type="button" dataOnly="0" labelOnly="1" outline="0" axis="axisRow" fieldPosition="1"/>
    </format>
    <format dxfId="28">
      <pivotArea field="5" type="button" dataOnly="0" labelOnly="1" outline="0" axis="axisRow" fieldPosition="2"/>
    </format>
    <format dxfId="27">
      <pivotArea dataOnly="0" labelOnly="1" outline="0" fieldPosition="0">
        <references count="1">
          <reference field="7" count="5">
            <x v="1"/>
            <x v="2"/>
            <x v="3"/>
            <x v="4"/>
            <x v="5"/>
          </reference>
        </references>
      </pivotArea>
    </format>
    <format dxfId="26">
      <pivotArea dataOnly="0" labelOnly="1" grandRow="1" outline="0" fieldPosition="0"/>
    </format>
    <format dxfId="25">
      <pivotArea dataOnly="0" labelOnly="1" outline="0" fieldPosition="0">
        <references count="2">
          <reference field="7" count="1" selected="0">
            <x v="1"/>
          </reference>
          <reference field="8" count="3">
            <x v="1"/>
            <x v="2"/>
            <x v="11"/>
          </reference>
        </references>
      </pivotArea>
    </format>
    <format dxfId="24">
      <pivotArea dataOnly="0" labelOnly="1" outline="0" fieldPosition="0">
        <references count="2">
          <reference field="7" count="1" selected="0">
            <x v="2"/>
          </reference>
          <reference field="8" count="1">
            <x v="3"/>
          </reference>
        </references>
      </pivotArea>
    </format>
    <format dxfId="23">
      <pivotArea dataOnly="0" labelOnly="1" outline="0" fieldPosition="0">
        <references count="2">
          <reference field="7" count="1" selected="0">
            <x v="3"/>
          </reference>
          <reference field="8" count="1">
            <x v="4"/>
          </reference>
        </references>
      </pivotArea>
    </format>
    <format dxfId="22">
      <pivotArea dataOnly="0" labelOnly="1" outline="0" fieldPosition="0">
        <references count="2">
          <reference field="7" count="1" selected="0">
            <x v="4"/>
          </reference>
          <reference field="8" count="1">
            <x v="3"/>
          </reference>
        </references>
      </pivotArea>
    </format>
    <format dxfId="21">
      <pivotArea dataOnly="0" labelOnly="1" outline="0" fieldPosition="0">
        <references count="2">
          <reference field="7" count="1" selected="0">
            <x v="5"/>
          </reference>
          <reference field="8" count="6">
            <x v="5"/>
            <x v="6"/>
            <x v="7"/>
            <x v="8"/>
            <x v="9"/>
            <x v="10"/>
          </reference>
        </references>
      </pivotArea>
    </format>
    <format dxfId="20">
      <pivotArea dataOnly="0" labelOnly="1" outline="0" fieldPosition="0">
        <references count="3">
          <reference field="5" count="11">
            <x v="0"/>
            <x v="4"/>
            <x v="7"/>
            <x v="9"/>
            <x v="10"/>
            <x v="13"/>
            <x v="53"/>
            <x v="55"/>
            <x v="68"/>
            <x v="84"/>
            <x v="85"/>
          </reference>
          <reference field="7" count="1" selected="0">
            <x v="1"/>
          </reference>
          <reference field="8" count="1" selected="0">
            <x v="1"/>
          </reference>
        </references>
      </pivotArea>
    </format>
    <format dxfId="19">
      <pivotArea dataOnly="0" labelOnly="1" outline="0" fieldPosition="0">
        <references count="3">
          <reference field="5" count="2">
            <x v="1"/>
            <x v="48"/>
          </reference>
          <reference field="7" count="1" selected="0">
            <x v="1"/>
          </reference>
          <reference field="8" count="1" selected="0">
            <x v="2"/>
          </reference>
        </references>
      </pivotArea>
    </format>
    <format dxfId="18">
      <pivotArea dataOnly="0" labelOnly="1" outline="0" fieldPosition="0">
        <references count="3">
          <reference field="5" count="6">
            <x v="92"/>
            <x v="93"/>
            <x v="94"/>
            <x v="96"/>
            <x v="97"/>
            <x v="98"/>
          </reference>
          <reference field="7" count="1" selected="0">
            <x v="1"/>
          </reference>
          <reference field="8" count="1" selected="0">
            <x v="11"/>
          </reference>
        </references>
      </pivotArea>
    </format>
    <format dxfId="17">
      <pivotArea dataOnly="0" labelOnly="1" outline="0" fieldPosition="0">
        <references count="3">
          <reference field="5" count="4">
            <x v="56"/>
            <x v="78"/>
            <x v="80"/>
            <x v="90"/>
          </reference>
          <reference field="7" count="1" selected="0">
            <x v="2"/>
          </reference>
          <reference field="8" count="1" selected="0">
            <x v="3"/>
          </reference>
        </references>
      </pivotArea>
    </format>
    <format dxfId="16">
      <pivotArea dataOnly="0" labelOnly="1" outline="0" fieldPosition="0">
        <references count="3">
          <reference field="5" count="1">
            <x v="12"/>
          </reference>
          <reference field="7" count="1" selected="0">
            <x v="3"/>
          </reference>
          <reference field="8" count="1" selected="0">
            <x v="3"/>
          </reference>
        </references>
      </pivotArea>
    </format>
    <format dxfId="15">
      <pivotArea dataOnly="0" labelOnly="1" outline="0" fieldPosition="0">
        <references count="3">
          <reference field="5" count="1">
            <x v="70"/>
          </reference>
          <reference field="7" count="1" selected="0">
            <x v="3"/>
          </reference>
          <reference field="8" count="1" selected="0">
            <x v="4"/>
          </reference>
        </references>
      </pivotArea>
    </format>
    <format dxfId="14">
      <pivotArea dataOnly="0" labelOnly="1" outline="0" fieldPosition="0">
        <references count="3">
          <reference field="5" count="1">
            <x v="28"/>
          </reference>
          <reference field="7" count="1" selected="0">
            <x v="4"/>
          </reference>
          <reference field="8" count="1" selected="0">
            <x v="3"/>
          </reference>
        </references>
      </pivotArea>
    </format>
    <format dxfId="13">
      <pivotArea dataOnly="0" labelOnly="1" outline="0" fieldPosition="0">
        <references count="3">
          <reference field="5" count="5">
            <x v="21"/>
            <x v="26"/>
            <x v="27"/>
            <x v="91"/>
            <x v="100"/>
          </reference>
          <reference field="7" count="1" selected="0">
            <x v="5"/>
          </reference>
          <reference field="8" count="1" selected="0">
            <x v="5"/>
          </reference>
        </references>
      </pivotArea>
    </format>
    <format dxfId="12">
      <pivotArea dataOnly="0" labelOnly="1" outline="0" fieldPosition="0">
        <references count="3">
          <reference field="5" count="2">
            <x v="18"/>
            <x v="19"/>
          </reference>
          <reference field="7" count="1" selected="0">
            <x v="5"/>
          </reference>
          <reference field="8" count="1" selected="0">
            <x v="6"/>
          </reference>
        </references>
      </pivotArea>
    </format>
    <format dxfId="11">
      <pivotArea dataOnly="0" labelOnly="1" outline="0" fieldPosition="0">
        <references count="3">
          <reference field="5" count="4">
            <x v="30"/>
            <x v="51"/>
            <x v="74"/>
            <x v="88"/>
          </reference>
          <reference field="7" count="1" selected="0">
            <x v="5"/>
          </reference>
          <reference field="8" count="1" selected="0">
            <x v="7"/>
          </reference>
        </references>
      </pivotArea>
    </format>
    <format dxfId="10">
      <pivotArea dataOnly="0" labelOnly="1" outline="0" fieldPosition="0">
        <references count="3">
          <reference field="5" count="7">
            <x v="32"/>
            <x v="33"/>
            <x v="39"/>
            <x v="64"/>
            <x v="65"/>
            <x v="66"/>
            <x v="89"/>
          </reference>
          <reference field="7" count="1" selected="0">
            <x v="5"/>
          </reference>
          <reference field="8" count="1" selected="0">
            <x v="8"/>
          </reference>
        </references>
      </pivotArea>
    </format>
    <format dxfId="9">
      <pivotArea dataOnly="0" labelOnly="1" outline="0" fieldPosition="0">
        <references count="3">
          <reference field="5" count="2">
            <x v="31"/>
            <x v="62"/>
          </reference>
          <reference field="7" count="1" selected="0">
            <x v="5"/>
          </reference>
          <reference field="8" count="1" selected="0">
            <x v="9"/>
          </reference>
        </references>
      </pivotArea>
    </format>
    <format dxfId="8">
      <pivotArea dataOnly="0" labelOnly="1" outline="0" fieldPosition="0">
        <references count="3">
          <reference field="5" count="9">
            <x v="14"/>
            <x v="15"/>
            <x v="22"/>
            <x v="34"/>
            <x v="40"/>
            <x v="41"/>
            <x v="42"/>
            <x v="81"/>
            <x v="82"/>
          </reference>
          <reference field="7" count="1" selected="0">
            <x v="5"/>
          </reference>
          <reference field="8" count="1" selected="0">
            <x v="10"/>
          </reference>
        </references>
      </pivotArea>
    </format>
    <format dxfId="7">
      <pivotArea dataOnly="0" labelOnly="1" outline="0" fieldPosition="0">
        <references count="1">
          <reference field="4294967294" count="4">
            <x v="0"/>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961CFB-C38E-4404-AC58-FBFAB7B62F4A}" name="PivotTable2"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D7" firstHeaderRow="1" firstDataRow="1" firstDataCol="3"/>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89">
        <item x="8"/>
        <item x="18"/>
        <item x="1"/>
        <item x="15"/>
        <item x="2"/>
        <item x="20"/>
        <item x="38"/>
        <item x="13"/>
        <item x="4"/>
        <item x="12"/>
        <item x="3"/>
        <item x="0"/>
        <item x="16"/>
        <item x="17"/>
        <item x="49"/>
        <item x="87"/>
        <item x="54"/>
        <item x="55"/>
        <item x="56"/>
        <item x="57"/>
        <item x="58"/>
        <item x="59"/>
        <item x="60"/>
        <item x="61"/>
        <item x="5"/>
        <item x="6"/>
        <item x="7"/>
        <item x="9"/>
        <item x="10"/>
        <item x="11"/>
        <item x="14"/>
        <item x="22"/>
        <item x="23"/>
        <item x="24"/>
        <item x="25"/>
        <item x="26"/>
        <item x="27"/>
        <item x="28"/>
        <item x="29"/>
        <item x="30"/>
        <item x="31"/>
        <item x="32"/>
        <item x="33"/>
        <item x="34"/>
        <item x="35"/>
        <item x="36"/>
        <item x="37"/>
        <item x="39"/>
        <item x="40"/>
        <item x="41"/>
        <item x="42"/>
        <item x="44"/>
        <item x="45"/>
        <item x="46"/>
        <item x="47"/>
        <item sd="0" x="48"/>
        <item x="43"/>
        <item x="50"/>
        <item x="51"/>
        <item x="52"/>
        <item x="53"/>
        <item x="62"/>
        <item x="63"/>
        <item x="64"/>
        <item x="65"/>
        <item x="66"/>
        <item x="67"/>
        <item x="68"/>
        <item x="69"/>
        <item x="70"/>
        <item x="71"/>
        <item x="72"/>
        <item x="73"/>
        <item x="19"/>
        <item x="21"/>
        <item x="75"/>
        <item x="76"/>
        <item x="77"/>
        <item x="78"/>
        <item x="79"/>
        <item x="80"/>
        <item x="81"/>
        <item x="83"/>
        <item x="82"/>
        <item x="74"/>
        <item x="84"/>
        <item x="85"/>
        <item x="8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0"/>
        <item x="1"/>
        <item x="4"/>
        <item x="5"/>
        <item x="2"/>
        <item x="6"/>
        <item x="7"/>
        <item x="3"/>
        <item x="9"/>
        <item x="8"/>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sd="0" x="0"/>
        <item sd="0" x="2"/>
        <item sd="0" x="1"/>
        <item t="default"/>
      </items>
      <extLst>
        <ext xmlns:x14="http://schemas.microsoft.com/office/spreadsheetml/2009/9/main" uri="{2946ED86-A175-432a-8AC1-64E0C546D7DE}">
          <x14:pivotField fillDownLabels="1"/>
        </ext>
      </extLst>
    </pivotField>
  </pivotFields>
  <rowFields count="3">
    <field x="23"/>
    <field x="3"/>
    <field x="19"/>
  </rowFields>
  <rowItems count="4">
    <i>
      <x/>
    </i>
    <i>
      <x v="1"/>
    </i>
    <i>
      <x v="2"/>
    </i>
    <i t="grand">
      <x/>
    </i>
  </rowItems>
  <colItems count="1">
    <i/>
  </colItems>
  <dataFields count="1">
    <dataField name="المبلغ بالجنيه" fld="21" baseField="0" baseItem="0"/>
  </dataFields>
  <formats count="3">
    <format dxfId="3">
      <pivotArea outline="0" fieldPosition="0">
        <references count="1">
          <reference field="23" count="1" selected="0">
            <x v="0"/>
          </reference>
        </references>
      </pivotArea>
    </format>
    <format dxfId="2">
      <pivotArea outline="0" fieldPosition="0">
        <references count="1">
          <reference field="23" count="1" selected="0">
            <x v="1"/>
          </reference>
        </references>
      </pivotArea>
    </format>
    <format dxfId="1">
      <pivotArea grandRow="1"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كود_السائق" xr10:uid="{0E060125-4F91-4337-B1A3-EBA4E08347B9}" sourceName="كود السائق">
  <pivotTables>
    <pivotTable tabId="76" name="PivotTable1"/>
  </pivotTables>
  <data>
    <tabular pivotCacheId="1042983166">
      <items count="67">
        <i x="0" s="1"/>
        <i x="1" s="1"/>
        <i x="2" s="1"/>
        <i x="3" s="1"/>
        <i x="5" s="1"/>
        <i x="52" s="1"/>
        <i x="58" s="1"/>
        <i x="7" s="1"/>
        <i x="8" s="1"/>
        <i x="9" s="1"/>
        <i x="10" s="1"/>
        <i x="11" s="1"/>
        <i x="12" s="1"/>
        <i x="13" s="1"/>
        <i x="14" s="1"/>
        <i x="15" s="1"/>
        <i x="16" s="1"/>
        <i x="17" s="1"/>
        <i x="18" s="1"/>
        <i x="19" s="1"/>
        <i x="20" s="1"/>
        <i x="21" s="1"/>
        <i x="56" s="1"/>
        <i x="54" s="1"/>
        <i x="60" s="1"/>
        <i x="57" s="1"/>
        <i x="63" s="1"/>
        <i x="64" s="1"/>
        <i x="65" s="1"/>
        <i x="22" s="1"/>
        <i x="23" s="1"/>
        <i x="25" s="1"/>
        <i x="26" s="1"/>
        <i x="27" s="1"/>
        <i x="28" s="1"/>
        <i x="29" s="1"/>
        <i x="31" s="1"/>
        <i x="32" s="1"/>
        <i x="33" s="1"/>
        <i x="34" s="1"/>
        <i x="35" s="1"/>
        <i x="36" s="1"/>
        <i x="37" s="1"/>
        <i x="39" s="1"/>
        <i x="40" s="1"/>
        <i x="41" s="1"/>
        <i x="42" s="1"/>
        <i x="43" s="1"/>
        <i x="44" s="1"/>
        <i x="45" s="1"/>
        <i x="46" s="1"/>
        <i x="47" s="1"/>
        <i x="50" s="1"/>
        <i x="51" s="1"/>
        <i x="49" s="1"/>
        <i x="61" s="1"/>
        <i x="48" s="1"/>
        <i x="4" s="1" nd="1"/>
        <i x="6" s="1" nd="1"/>
        <i x="55" s="1" nd="1"/>
        <i x="53" s="1" nd="1"/>
        <i x="62" s="1" nd="1"/>
        <i x="24" s="1" nd="1"/>
        <i x="30" s="1" nd="1"/>
        <i x="38" s="1" nd="1"/>
        <i x="66" s="1" nd="1"/>
        <i x="5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سائق" xr10:uid="{3CF2FD38-3817-4713-8E48-BD457C86E809}" sourceName="اسم السائق ">
  <pivotTables>
    <pivotTable tabId="76" name="PivotTable1"/>
  </pivotTables>
  <data>
    <tabular pivotCacheId="1042983166">
      <items count="104">
        <i x="8" s="1"/>
        <i x="58" s="1"/>
        <i x="18" s="1"/>
        <i x="19" s="1"/>
        <i x="55" s="1"/>
        <i x="59" s="1"/>
        <i x="10" s="1"/>
        <i x="57" s="1"/>
        <i x="9" s="1"/>
        <i x="7" s="1"/>
        <i x="11" s="1"/>
        <i x="1" s="1"/>
        <i x="15" s="1"/>
        <i x="46" s="1"/>
        <i x="52" s="1"/>
        <i x="62" s="1"/>
        <i x="25" s="1"/>
        <i x="26" s="1"/>
        <i x="61" s="1"/>
        <i x="42" s="1"/>
        <i x="22" s="1"/>
        <i x="23" s="1"/>
        <i x="2" s="1"/>
        <i x="27" s="1"/>
        <i x="31" s="1"/>
        <i x="32" s="1"/>
        <i x="33" s="1"/>
        <i x="45" s="1"/>
        <i x="50" s="1"/>
        <i x="37" s="1"/>
        <i x="39" s="1"/>
        <i x="40" s="1"/>
        <i x="41" s="1"/>
        <i x="20" s="1"/>
        <i x="21" s="1"/>
        <i x="47" s="1"/>
        <i x="13" s="1"/>
        <i x="64" s="1"/>
        <i x="12" s="1"/>
        <i x="66" s="1"/>
        <i x="3" s="1"/>
        <i x="29" s="1"/>
        <i x="34" s="1"/>
        <i x="35" s="1"/>
        <i x="36" s="1"/>
        <i x="51" s="1"/>
        <i x="14" s="1"/>
        <i x="0" s="1"/>
        <i x="28" s="1"/>
        <i x="5" s="1"/>
        <i x="53" s="1"/>
        <i x="44" s="1"/>
        <i x="43" s="1"/>
        <i x="16" s="1"/>
        <i x="17" s="1"/>
        <i x="65" s="1"/>
        <i x="49" s="1"/>
        <i x="63" s="1" nd="1"/>
        <i x="60" s="1" nd="1"/>
        <i x="101" s="1" nd="1"/>
        <i x="71" s="1" nd="1"/>
        <i x="72" s="1" nd="1"/>
        <i x="70" s="1" nd="1"/>
        <i x="73" s="1" nd="1"/>
        <i x="54" s="1" nd="1"/>
        <i x="79" s="1" nd="1"/>
        <i x="78" s="1" nd="1"/>
        <i x="94" s="1" nd="1"/>
        <i x="24" s="1" nd="1"/>
        <i x="77" s="1" nd="1"/>
        <i x="75" s="1" nd="1"/>
        <i x="76" s="1" nd="1"/>
        <i x="80" s="1" nd="1"/>
        <i x="86" s="1" nd="1"/>
        <i x="85" s="1" nd="1"/>
        <i x="97" s="1" nd="1"/>
        <i x="84" s="1" nd="1"/>
        <i x="67" s="1" nd="1"/>
        <i x="90" s="1" nd="1"/>
        <i x="92" s="1" nd="1"/>
        <i x="91" s="1" nd="1"/>
        <i x="93" s="1" nd="1"/>
        <i x="99" s="1" nd="1"/>
        <i x="98" s="1" nd="1"/>
        <i x="38" s="1" nd="1"/>
        <i x="4" s="1" nd="1"/>
        <i x="56" s="1" nd="1"/>
        <i x="87" s="1" nd="1"/>
        <i x="89" s="1" nd="1"/>
        <i x="88" s="1" nd="1"/>
        <i x="83" s="1" nd="1"/>
        <i x="82" s="1" nd="1"/>
        <i x="30" s="1" nd="1"/>
        <i x="74" s="1" nd="1"/>
        <i x="102" s="1" nd="1"/>
        <i x="103" s="1" nd="1"/>
        <i x="95" s="1" nd="1"/>
        <i x="96" s="1" nd="1"/>
        <i x="68" s="1" nd="1"/>
        <i x="69" s="1" nd="1"/>
        <i x="81" s="1" nd="1"/>
        <i x="6" s="1" nd="1"/>
        <i x="100" s="1" nd="1"/>
        <i x="4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خط" xr10:uid="{4C935BDA-9F37-4921-952B-B3FB478D97BB}" sourceName="اسم الخط">
  <pivotTables>
    <pivotTable tabId="76" name="PivotTable1"/>
  </pivotTables>
  <data>
    <tabular pivotCacheId="1042983166">
      <items count="46">
        <i x="40" s="1"/>
        <i x="43" s="1"/>
        <i x="2" s="1"/>
        <i x="13" s="1"/>
        <i x="38" s="1"/>
        <i x="21" s="1"/>
        <i x="45" s="1"/>
        <i x="3" s="1"/>
        <i x="15" s="1"/>
        <i x="16" s="1"/>
        <i x="44" s="1"/>
        <i x="18" s="1"/>
        <i x="8" s="1"/>
        <i x="25" s="1"/>
        <i x="7" s="1"/>
        <i x="19" s="1"/>
        <i x="17" s="1"/>
        <i x="12" s="1"/>
        <i x="39" s="1"/>
        <i x="36" s="1"/>
        <i x="26" s="1"/>
        <i x="37" s="1"/>
        <i x="6" s="1"/>
        <i x="31" s="1"/>
        <i x="30" s="1"/>
        <i x="23" s="1"/>
        <i x="20" s="1"/>
        <i x="22" s="1"/>
        <i x="11" s="1"/>
        <i x="24" s="1"/>
        <i x="28" s="1"/>
        <i x="41" s="1"/>
        <i x="1" s="1"/>
        <i x="32" s="1"/>
        <i x="42" s="1"/>
        <i x="34" s="1"/>
        <i x="0" s="1"/>
        <i x="4" s="1"/>
        <i x="33" s="1"/>
        <i x="5" s="1"/>
        <i x="35" s="1"/>
        <i x="14" s="1"/>
        <i x="29" s="1"/>
        <i x="9" s="1"/>
        <i x="10" s="1"/>
        <i x="2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شركة" xr10:uid="{4696C628-DAAD-44EB-AD22-65273C943604}" sourceName="اسم الشركة ">
  <pivotTables>
    <pivotTable tabId="76" name="PivotTable1"/>
  </pivotTables>
  <data>
    <tabular pivotCacheId="1042983166">
      <items count="6">
        <i x="5" s="1"/>
        <i x="0" s="1"/>
        <i x="1" s="1"/>
        <i x="4" s="1"/>
        <i x="3" s="1"/>
        <i x="2"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 xr10:uid="{91AD07EE-06B3-40F1-9A87-75A7C75BBD95}" sourceName="الشهر ">
  <pivotTables>
    <pivotTable tabId="76" name="PivotTable1"/>
  </pivotTables>
  <data>
    <tabular pivotCacheId="1042983166">
      <items count="8">
        <i x="0"/>
        <i x="2"/>
        <i x="3"/>
        <i x="4"/>
        <i x="5" s="1"/>
        <i x="1"/>
        <i x="6"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كود السائق" xr10:uid="{57586652-14B2-4EFB-951C-B5912FEBA197}" cache="Slicer_كود_السائق" caption="كود السائق" columnCount="12" rowHeight="241300"/>
  <slicer name="اسم السائق " xr10:uid="{F51130BE-3032-4C9A-9330-290E611317F4}" cache="Slicer_اسم_السائق" caption="اسم السائق " rowHeight="241300"/>
  <slicer name="اسم الخط" xr10:uid="{4B6AD5AA-45CC-4E5B-8FB8-97867DB62E14}" cache="Slicer_اسم_الخط" caption="اسم الخط" rowHeight="241300"/>
  <slicer name="اسم الشركة " xr10:uid="{EB2EE1C3-70FB-4963-9626-F38381C89BB2}" cache="Slicer_اسم_الشركة" caption="اسم الشركة " rowHeight="241300"/>
  <slicer name="الشهر " xr10:uid="{9F376913-2572-40F1-9B17-8534BBADD613}" cache="Slicer_الشهر" caption="الشهر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73179-4706-4AB0-83D3-FB3047A5BDAC}" name="Table1" displayName="Table1" ref="A2:M200" totalsRowShown="0" tableBorderDxfId="106">
  <autoFilter ref="A2:M200" xr:uid="{22E73179-4706-4AB0-83D3-FB3047A5BDAC}"/>
  <tableColumns count="13">
    <tableColumn id="1" xr3:uid="{1FDDC822-8A3E-4C6B-85B1-DF03F008CCB6}" name="Column1" dataDxfId="105">
      <calculatedColumnFormula>mapping!$D3&amp;mapping!$E3&amp;mapping!$F3&amp;mapping!$G3&amp;mapping!$H3</calculatedColumnFormula>
    </tableColumn>
    <tableColumn id="2" xr3:uid="{8532337F-EF07-450C-A248-46AD6E1F62CF}" name="Column2" dataDxfId="104">
      <calculatedColumnFormula>mapping!$D3&amp;mapping!$E3</calculatedColumnFormula>
    </tableColumn>
    <tableColumn id="3" xr3:uid="{F017C9AD-028E-46B0-A4B5-BA9DF5C70E96}" name="كود السائق" dataDxfId="103"/>
    <tableColumn id="4" xr3:uid="{00DCC818-5C3C-43D6-AACE-5DEFA0F24993}" name="اسم السائق " dataDxfId="102"/>
    <tableColumn id="5" xr3:uid="{53D22CAE-ADC9-416B-AACB-9A7DF2251693}" name="اسم الخط" dataDxfId="101"/>
    <tableColumn id="6" xr3:uid="{2C1E0095-20EE-439A-BF91-C3FDA4893A58}" name="اسم الشركة " dataDxfId="100"/>
    <tableColumn id="7" xr3:uid="{57A70E28-89BD-4E7B-AAAF-4DFA39A06316}" name="الفرع " dataDxfId="99"/>
    <tableColumn id="8" xr3:uid="{AE45FD53-0DD7-4182-8CF4-05EEB3AD024F}" name="نوع السيارة " dataDxfId="98"/>
    <tableColumn id="9" xr3:uid="{9D5AA90D-895F-41C0-8C57-CB2278B18337}" name="اجمالي سعر اليومية " dataDxfId="97"/>
    <tableColumn id="10" xr3:uid="{1CADD117-C8AE-4B77-A305-9F46BEBD56A6}" name="سعر يومية السائق" dataDxfId="96"/>
    <tableColumn id="11" xr3:uid="{096B9031-F285-416B-A422-1BD6AA7B59BD}" name="سعر اليومية جديد" dataDxfId="95"/>
    <tableColumn id="12" xr3:uid="{318CC953-D944-4621-8580-A8F4E79DDE48}" name="سعر السائق جديد" dataDxfId="94"/>
    <tableColumn id="13" xr3:uid="{2EC764E9-CD78-45CE-83FD-A46DE5695177}" name="التاريخ " dataDxfId="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DC9381-5E4E-4D69-92F3-D805C1484DDD}" name="Table4" displayName="Table4" ref="A2:V3225" totalsRowShown="0" headerRowDxfId="132" dataDxfId="130" headerRowBorderDxfId="131" tableBorderDxfId="129">
  <autoFilter ref="A2:V3225" xr:uid="{31DC9381-5E4E-4D69-92F3-D805C1484DDD}"/>
  <tableColumns count="22">
    <tableColumn id="1" xr3:uid="{4E576738-7322-416F-B584-0EF78B0CC682}" name="اليوم" dataDxfId="128"/>
    <tableColumn id="2" xr3:uid="{BC39173E-B14F-4297-8017-5EED9F62A037}" name="الشهر " dataDxfId="127"/>
    <tableColumn id="3" xr3:uid="{AA3F02D9-77A8-4D1D-BCC2-A1FBACFDB595}" name="العام" dataDxfId="126"/>
    <tableColumn id="4" xr3:uid="{FEAE08E7-3171-4E35-A59A-91932461E2F2}" name="Column1" dataDxfId="125">
      <calculatedColumnFormula>F3&amp;G3&amp;H3&amp;I3&amp;J3</calculatedColumnFormula>
    </tableColumn>
    <tableColumn id="21" xr3:uid="{1374F2D7-F3E5-4C64-A077-EECC049B9E79}" name="كود السائق" dataDxfId="124"/>
    <tableColumn id="5" xr3:uid="{4D8B14DB-8EC6-4604-A33D-0F5910AF6E9B}" name="اسم السائق " dataDxfId="123"/>
    <tableColumn id="6" xr3:uid="{A8799644-7D80-4055-BB15-D0E0D8353ADD}" name="اسم الخط" dataDxfId="122">
      <calculatedColumnFormula>IFERROR(VLOOKUP(F3,mapping!$D$3:$J$200,2,FALSE),0)</calculatedColumnFormula>
    </tableColumn>
    <tableColumn id="7" xr3:uid="{1BD4F98A-3AA4-49E4-A107-72B6D3D1168F}" name="اسم الشركة " dataDxfId="121">
      <calculatedColumnFormula>IFERROR(VLOOKUP(F3,mapping!$D$3:$J$200,3,FALSE),0)</calculatedColumnFormula>
    </tableColumn>
    <tableColumn id="8" xr3:uid="{69CCFECE-CD39-4E4D-8229-639EE38BB2D4}" name="الفرع " dataDxfId="120">
      <calculatedColumnFormula>IFERROR(VLOOKUP(F3,mapping!$D$3:$J$200,4,FALSE),0)</calculatedColumnFormula>
    </tableColumn>
    <tableColumn id="9" xr3:uid="{310F37A9-E7F3-4904-BDB3-9A74747F0FC2}" name="نوع السيارة " dataDxfId="119">
      <calculatedColumnFormula>IFERROR(VLOOKUP(F3,mapping!$D$3:$J$200,5,FALSE),0)</calculatedColumnFormula>
    </tableColumn>
    <tableColumn id="10" xr3:uid="{D77374E8-127E-4F8D-AAF0-E035745C294E}" name=" سعر اليومية " dataDxfId="118">
      <calculatedColumnFormula>IFERROR(VLOOKUP(Table4[[#This Row],[Column1]],mapping!A:J,9,FALSE),0)</calculatedColumnFormula>
    </tableColumn>
    <tableColumn id="11" xr3:uid="{FB617087-2494-4A86-8228-2FAEC16001D2}" name="عدد الدورات " dataDxfId="117"/>
    <tableColumn id="12" xr3:uid="{5EE369FE-0E8A-4B40-8A67-9E862D7EADED}" name="سعر يومية السائق" dataDxfId="116">
      <calculatedColumnFormula>IF(W3=mapping!$N$1,IFERROR(VLOOKUP(Table4[[#This Row],[Column1]],mapping!A:L,12,FALSE),0),IFERROR(VLOOKUP(Table4[[#This Row],[Column1]],mapping!A:L,10,FALSE),0))</calculatedColumnFormula>
    </tableColumn>
    <tableColumn id="13" xr3:uid="{7AA4A745-49D1-4D07-8669-B2AA077A2756}" name="W/H  3%" dataDxfId="115" dataCellStyle="Comma">
      <calculatedColumnFormula>Table4[[#This Row],[ سعر اليومية ]]*3%*Table4[[#This Row],[عدد الدورات ]]</calculatedColumnFormula>
    </tableColumn>
    <tableColumn id="23" xr3:uid="{11850852-AAD3-4D40-872F-2E6E21BBAEC1}" name="الاجمالي " dataDxfId="114" dataCellStyle="Comma">
      <calculatedColumnFormula>Table4[[#This Row],[ سعر اليومية ]]*Table4[[#This Row],[عدد الدورات ]]-N3</calculatedColumnFormula>
    </tableColumn>
    <tableColumn id="15" xr3:uid="{503EF1C8-815E-4204-BA44-0EAF77DF9B45}" name="سلف " dataDxfId="113" dataCellStyle="Comma"/>
    <tableColumn id="16" xr3:uid="{4E885839-75FA-4D12-B312-2FDAF2F06D43}" name="خصم " dataDxfId="112" dataCellStyle="Comma"/>
    <tableColumn id="17" xr3:uid="{A246C244-6656-4F36-AB89-30A0E5968B98}" name="اضافي " dataDxfId="111" dataCellStyle="Comma"/>
    <tableColumn id="18" xr3:uid="{197FCE0B-138C-4035-8EA5-CE5AB89004A9}" name="الصافي المستحق للسائق " dataDxfId="110" dataCellStyle="Comma">
      <calculatedColumnFormula>(Table4[[#This Row],[سعر يومية السائق]]*Table4[[#This Row],[عدد الدورات ]])-SUM(Table4[[#This Row],[سلف ]:[خصم ]])+Table4[[#This Row],[اضافي ]]</calculatedColumnFormula>
    </tableColumn>
    <tableColumn id="19" xr3:uid="{CD96BBBE-E32C-469D-80B9-63F1E1C134EA}" name="ملاحظات " dataDxfId="109"/>
    <tableColumn id="20" xr3:uid="{D045F631-07E8-4D66-BC63-E0B72B8D310D}" name="ارباح اليومية" dataDxfId="108" dataCellStyle="Comma">
      <calculatedColumnFormula>Table4[[#This Row],[ سعر اليومية ]]*Table4[[#This Row],[عدد الدورات ]]-Table4[[#This Row],[سعر يومية السائق]]*L3</calculatedColumnFormula>
    </tableColumn>
    <tableColumn id="14" xr3:uid="{1E290338-61B1-48D2-BE4B-70DA9DF6B9F6}" name="الايراد " dataDxfId="107" dataCellStyle="Comma">
      <calculatedColumnFormula>U3-Table4[[#This Row],[W/H  3%]]</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39A5A9-733D-425D-BA22-03EEB49987D8}" name="Table5" displayName="Table5" ref="A1:G1000" totalsRowShown="0" headerRowDxfId="6">
  <autoFilter ref="A1:G1000" xr:uid="{CB39A5A9-733D-425D-BA22-03EEB49987D8}"/>
  <tableColumns count="7">
    <tableColumn id="6" xr3:uid="{25676524-0C25-42F9-A4EE-2443C8FA82A6}" name="اليوم"/>
    <tableColumn id="7" xr3:uid="{ADFFD696-BB16-4DEF-8016-1ED603AF05A8}" name="الشهر "/>
    <tableColumn id="8" xr3:uid="{77252AD1-D0BC-46B7-A8EC-6791D793A075}" name="العام"/>
    <tableColumn id="2" xr3:uid="{7F0EE313-6472-4207-9E33-34744F68448C}" name="البيان"/>
    <tableColumn id="3" xr3:uid="{CA3F3754-5BC4-416A-B85A-28A55AA415A9}" name="المبلغ المنصروف" dataDxfId="5" dataCellStyle="Comma"/>
    <tableColumn id="4" xr3:uid="{3ED95018-82EE-4DF0-A9E0-C76B91B16109}" name="ملاحظات"/>
    <tableColumn id="5" xr3:uid="{18711CAE-3EDC-45F6-873A-E3775493DD68}" name="نوع العملية" dataDxfId="4"/>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Q50"/>
  <sheetViews>
    <sheetView rightToLeft="1" topLeftCell="A10" zoomScaleNormal="100" workbookViewId="0">
      <selection activeCell="Q27" sqref="Q27"/>
    </sheetView>
  </sheetViews>
  <sheetFormatPr defaultColWidth="0" defaultRowHeight="14" zeroHeight="1" x14ac:dyDescent="0.3"/>
  <cols>
    <col min="1" max="16" width="9.1640625" style="37" customWidth="1"/>
    <col min="17" max="17" width="75.33203125" style="37" customWidth="1"/>
    <col min="18" max="16384" width="9.1640625" style="37" hidden="1"/>
  </cols>
  <sheetData>
    <row r="1" spans="3:16" x14ac:dyDescent="0.3"/>
    <row r="2" spans="3:16" ht="15" customHeight="1" x14ac:dyDescent="0.3">
      <c r="C2" s="38"/>
      <c r="D2" s="38"/>
      <c r="E2" s="38"/>
      <c r="F2" s="38"/>
      <c r="G2" s="38"/>
      <c r="H2" s="38"/>
      <c r="I2" s="38"/>
      <c r="J2" s="38"/>
      <c r="K2" s="38"/>
      <c r="L2" s="38"/>
      <c r="M2" s="38"/>
      <c r="N2" s="38"/>
    </row>
    <row r="3" spans="3:16" ht="15" customHeight="1" x14ac:dyDescent="0.3">
      <c r="C3" s="38"/>
      <c r="D3" s="38"/>
      <c r="E3" s="38"/>
      <c r="F3" s="38"/>
      <c r="G3" s="38"/>
      <c r="H3" s="38"/>
      <c r="I3" s="38"/>
      <c r="J3" s="38"/>
      <c r="K3" s="38"/>
      <c r="L3" s="38"/>
      <c r="M3" s="38"/>
      <c r="N3" s="38"/>
      <c r="O3" s="38"/>
      <c r="P3" s="38"/>
    </row>
    <row r="4" spans="3:16" ht="15" customHeight="1" x14ac:dyDescent="0.3">
      <c r="C4" s="38"/>
      <c r="D4" s="38"/>
      <c r="E4" s="38"/>
      <c r="F4" s="38"/>
      <c r="G4" s="38"/>
      <c r="H4" s="38"/>
      <c r="I4" s="38"/>
      <c r="J4" s="38"/>
      <c r="K4" s="38"/>
      <c r="L4" s="38"/>
      <c r="M4" s="38"/>
      <c r="N4" s="38"/>
      <c r="O4" s="38"/>
      <c r="P4" s="38"/>
    </row>
    <row r="5" spans="3:16" ht="15" customHeight="1" x14ac:dyDescent="0.3">
      <c r="C5" s="38"/>
      <c r="D5" s="38"/>
      <c r="E5" s="38"/>
      <c r="F5" s="38"/>
      <c r="G5" s="38"/>
      <c r="H5" s="38"/>
      <c r="I5" s="38"/>
      <c r="J5" s="38"/>
      <c r="K5" s="38"/>
      <c r="L5" s="38"/>
      <c r="M5" s="38"/>
      <c r="N5" s="38"/>
      <c r="O5" s="38"/>
      <c r="P5" s="38"/>
    </row>
    <row r="6" spans="3:16" ht="15" customHeight="1" x14ac:dyDescent="0.3">
      <c r="C6" s="38"/>
      <c r="D6" s="38"/>
      <c r="E6" s="38"/>
      <c r="F6" s="38"/>
      <c r="G6" s="38"/>
      <c r="H6" s="38"/>
      <c r="I6" s="38"/>
      <c r="J6" s="38"/>
      <c r="K6" s="38"/>
      <c r="L6" s="38"/>
      <c r="M6" s="38"/>
      <c r="N6" s="38"/>
    </row>
    <row r="7" spans="3:16" x14ac:dyDescent="0.3"/>
    <row r="8" spans="3:16" x14ac:dyDescent="0.3"/>
    <row r="9" spans="3:16" x14ac:dyDescent="0.3"/>
    <row r="10" spans="3:16" x14ac:dyDescent="0.3"/>
    <row r="11" spans="3:16" x14ac:dyDescent="0.3"/>
    <row r="12" spans="3:16" x14ac:dyDescent="0.3"/>
    <row r="13" spans="3:16" x14ac:dyDescent="0.3"/>
    <row r="14" spans="3:16" x14ac:dyDescent="0.3"/>
    <row r="15" spans="3:16" x14ac:dyDescent="0.3"/>
    <row r="16" spans="3: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ht="14.5" hidden="1" customHeight="1" x14ac:dyDescent="0.3"/>
    <row r="43" ht="14.5" hidden="1" customHeight="1" x14ac:dyDescent="0.3"/>
    <row r="44" ht="14.5" hidden="1" customHeight="1" x14ac:dyDescent="0.3"/>
    <row r="45" ht="14.5" hidden="1" customHeight="1" x14ac:dyDescent="0.3"/>
    <row r="46" ht="14.5" hidden="1" customHeight="1" x14ac:dyDescent="0.3"/>
    <row r="47" ht="14.5" hidden="1" customHeight="1" x14ac:dyDescent="0.3"/>
    <row r="48" ht="14.5" hidden="1" customHeight="1" x14ac:dyDescent="0.3"/>
    <row r="49" ht="14.5" hidden="1" customHeight="1" x14ac:dyDescent="0.3"/>
    <row r="50" ht="14.5" hidden="1" customHeight="1" x14ac:dyDescent="0.3"/>
  </sheetData>
  <pageMargins left="0.7" right="0.7" top="0.75" bottom="0.75" header="0.3" footer="0.3"/>
  <pageSetup paperSize="9" scale="56" orientation="portrait" r:id="rId1"/>
  <headerFooter>
    <oddHeader xml:space="preserve">&amp;C
</oddHeader>
  </headerFooter>
  <colBreaks count="1" manualBreakCount="1">
    <brk id="17" max="50"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Q367"/>
  <sheetViews>
    <sheetView rightToLeft="1" workbookViewId="0">
      <selection activeCell="D3" sqref="D3"/>
    </sheetView>
  </sheetViews>
  <sheetFormatPr defaultColWidth="11.5" defaultRowHeight="19.5" customHeight="1" x14ac:dyDescent="0.3"/>
  <cols>
    <col min="1" max="1" width="6.25" style="1" customWidth="1"/>
    <col min="2" max="2" width="12.08203125" style="10" bestFit="1" customWidth="1"/>
    <col min="3" max="3" width="13.75" style="1" customWidth="1"/>
    <col min="4" max="5" width="13.4140625" style="1" customWidth="1"/>
    <col min="6" max="6" width="11.5" style="1"/>
    <col min="7" max="7" width="12.5" style="1" customWidth="1"/>
    <col min="8" max="8" width="12.75" style="1" customWidth="1"/>
    <col min="9" max="9" width="13.75" style="1" customWidth="1"/>
    <col min="10" max="10" width="12.5" style="1" customWidth="1"/>
    <col min="11" max="11" width="24.25" style="1" customWidth="1"/>
  </cols>
  <sheetData>
    <row r="1" spans="1:17" ht="27" customHeight="1" x14ac:dyDescent="0.3">
      <c r="A1" s="273" t="s">
        <v>15</v>
      </c>
      <c r="B1" s="273"/>
      <c r="C1" s="273"/>
      <c r="D1" s="273"/>
      <c r="E1" s="273"/>
      <c r="F1" s="273"/>
      <c r="G1" s="273"/>
      <c r="H1" s="273"/>
      <c r="I1" s="273"/>
      <c r="J1" s="273"/>
      <c r="K1" s="273"/>
    </row>
    <row r="2" spans="1:17" s="2" customFormat="1" ht="23.2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9</v>
      </c>
      <c r="D3" s="1" t="s">
        <v>16</v>
      </c>
      <c r="E3" s="1">
        <v>1000</v>
      </c>
      <c r="F3" s="1">
        <v>1</v>
      </c>
      <c r="J3" s="1">
        <f>E3*F3-G3-H3+I3</f>
        <v>1000</v>
      </c>
      <c r="N3" s="275" t="s">
        <v>18</v>
      </c>
      <c r="O3" s="275"/>
    </row>
    <row r="4" spans="1:17" ht="19.5" customHeight="1" x14ac:dyDescent="0.3">
      <c r="A4" s="1">
        <v>2</v>
      </c>
      <c r="B4" s="10">
        <v>46025</v>
      </c>
      <c r="C4" s="1" t="s">
        <v>9</v>
      </c>
      <c r="D4" s="1" t="s">
        <v>16</v>
      </c>
      <c r="E4" s="1">
        <v>1000</v>
      </c>
      <c r="J4" s="1">
        <f t="shared" ref="J4:J67" si="0">E4*F4-G4-H4+I4</f>
        <v>0</v>
      </c>
      <c r="M4" s="274" t="s">
        <v>17</v>
      </c>
      <c r="N4" s="274"/>
      <c r="O4" s="274"/>
      <c r="P4" s="274"/>
      <c r="Q4" s="3">
        <f>SUM(J3:J367)</f>
        <v>1000</v>
      </c>
    </row>
    <row r="5" spans="1:17" ht="19.5" customHeight="1" x14ac:dyDescent="0.3">
      <c r="A5" s="1">
        <v>3</v>
      </c>
      <c r="B5" s="10">
        <v>46026</v>
      </c>
      <c r="C5" s="1" t="s">
        <v>9</v>
      </c>
      <c r="D5" s="1" t="s">
        <v>16</v>
      </c>
      <c r="E5" s="1">
        <v>1000</v>
      </c>
      <c r="J5" s="1">
        <f t="shared" si="0"/>
        <v>0</v>
      </c>
    </row>
    <row r="6" spans="1:17" ht="19.5" customHeight="1" x14ac:dyDescent="0.3">
      <c r="A6" s="1">
        <v>4</v>
      </c>
      <c r="B6" s="10">
        <v>46027</v>
      </c>
      <c r="C6" s="1" t="s">
        <v>9</v>
      </c>
      <c r="D6" s="1" t="s">
        <v>16</v>
      </c>
      <c r="E6" s="1">
        <v>1000</v>
      </c>
      <c r="J6" s="1">
        <f t="shared" si="0"/>
        <v>0</v>
      </c>
    </row>
    <row r="7" spans="1:17" ht="19.5" customHeight="1" x14ac:dyDescent="0.3">
      <c r="A7" s="1">
        <v>5</v>
      </c>
      <c r="B7" s="10">
        <v>46028</v>
      </c>
      <c r="C7" s="1" t="s">
        <v>9</v>
      </c>
      <c r="D7" s="1" t="s">
        <v>16</v>
      </c>
      <c r="E7" s="1">
        <v>1000</v>
      </c>
      <c r="J7" s="1">
        <f t="shared" si="0"/>
        <v>0</v>
      </c>
    </row>
    <row r="8" spans="1:17" ht="19.5" customHeight="1" x14ac:dyDescent="0.3">
      <c r="A8" s="1">
        <v>6</v>
      </c>
      <c r="B8" s="10">
        <v>46029</v>
      </c>
      <c r="C8" s="1" t="s">
        <v>9</v>
      </c>
      <c r="D8" s="1" t="s">
        <v>16</v>
      </c>
      <c r="E8" s="1">
        <v>1000</v>
      </c>
      <c r="J8" s="1">
        <f t="shared" si="0"/>
        <v>0</v>
      </c>
    </row>
    <row r="9" spans="1:17" ht="19.5" customHeight="1" x14ac:dyDescent="0.3">
      <c r="A9" s="1">
        <v>7</v>
      </c>
      <c r="B9" s="10">
        <v>46030</v>
      </c>
      <c r="C9" s="1" t="s">
        <v>9</v>
      </c>
      <c r="D9" s="1" t="s">
        <v>16</v>
      </c>
      <c r="E9" s="1">
        <v>1000</v>
      </c>
      <c r="J9" s="1">
        <f t="shared" si="0"/>
        <v>0</v>
      </c>
    </row>
    <row r="10" spans="1:17" ht="19.5" customHeight="1" x14ac:dyDescent="0.3">
      <c r="A10" s="1">
        <v>8</v>
      </c>
      <c r="B10" s="10">
        <v>46031</v>
      </c>
      <c r="C10" s="1" t="s">
        <v>9</v>
      </c>
      <c r="D10" s="1" t="s">
        <v>16</v>
      </c>
      <c r="E10" s="1">
        <v>1000</v>
      </c>
      <c r="J10" s="1">
        <f t="shared" si="0"/>
        <v>0</v>
      </c>
    </row>
    <row r="11" spans="1:17" ht="19.5" customHeight="1" x14ac:dyDescent="0.3">
      <c r="A11" s="1">
        <v>9</v>
      </c>
      <c r="B11" s="10">
        <v>46032</v>
      </c>
      <c r="C11" s="1" t="s">
        <v>9</v>
      </c>
      <c r="D11" s="1" t="s">
        <v>16</v>
      </c>
      <c r="E11" s="1">
        <v>1000</v>
      </c>
      <c r="J11" s="1">
        <f t="shared" si="0"/>
        <v>0</v>
      </c>
    </row>
    <row r="12" spans="1:17" ht="19.5" customHeight="1" x14ac:dyDescent="0.3">
      <c r="A12" s="1">
        <v>10</v>
      </c>
      <c r="B12" s="10">
        <v>46033</v>
      </c>
      <c r="C12" s="1" t="s">
        <v>9</v>
      </c>
      <c r="D12" s="1" t="s">
        <v>16</v>
      </c>
      <c r="E12" s="1">
        <v>1000</v>
      </c>
      <c r="J12" s="1">
        <f t="shared" si="0"/>
        <v>0</v>
      </c>
    </row>
    <row r="13" spans="1:17" ht="19.5" customHeight="1" x14ac:dyDescent="0.3">
      <c r="A13" s="1">
        <v>11</v>
      </c>
      <c r="B13" s="10">
        <v>46034</v>
      </c>
      <c r="C13" s="1" t="s">
        <v>9</v>
      </c>
      <c r="D13" s="1" t="s">
        <v>16</v>
      </c>
      <c r="E13" s="1">
        <v>1000</v>
      </c>
      <c r="J13" s="1">
        <f t="shared" si="0"/>
        <v>0</v>
      </c>
    </row>
    <row r="14" spans="1:17" ht="19.5" customHeight="1" x14ac:dyDescent="0.3">
      <c r="A14" s="1">
        <v>12</v>
      </c>
      <c r="B14" s="10">
        <v>46035</v>
      </c>
      <c r="C14" s="1" t="s">
        <v>9</v>
      </c>
      <c r="D14" s="1" t="s">
        <v>16</v>
      </c>
      <c r="E14" s="1">
        <v>1000</v>
      </c>
      <c r="J14" s="1">
        <f t="shared" si="0"/>
        <v>0</v>
      </c>
    </row>
    <row r="15" spans="1:17" ht="19.5" customHeight="1" x14ac:dyDescent="0.3">
      <c r="A15" s="1">
        <v>13</v>
      </c>
      <c r="B15" s="10">
        <v>46036</v>
      </c>
      <c r="C15" s="1" t="s">
        <v>9</v>
      </c>
      <c r="D15" s="1" t="s">
        <v>16</v>
      </c>
      <c r="E15" s="1">
        <v>1000</v>
      </c>
      <c r="J15" s="1">
        <f t="shared" si="0"/>
        <v>0</v>
      </c>
    </row>
    <row r="16" spans="1:17" ht="19.5" customHeight="1" x14ac:dyDescent="0.3">
      <c r="A16" s="1">
        <v>14</v>
      </c>
      <c r="B16" s="10">
        <v>46037</v>
      </c>
      <c r="C16" s="1" t="s">
        <v>9</v>
      </c>
      <c r="D16" s="1" t="s">
        <v>16</v>
      </c>
      <c r="E16" s="1">
        <v>1000</v>
      </c>
      <c r="J16" s="1">
        <f t="shared" si="0"/>
        <v>0</v>
      </c>
    </row>
    <row r="17" spans="1:10" ht="19.5" customHeight="1" x14ac:dyDescent="0.3">
      <c r="A17" s="1">
        <v>15</v>
      </c>
      <c r="B17" s="10">
        <v>46038</v>
      </c>
      <c r="C17" s="1" t="s">
        <v>9</v>
      </c>
      <c r="D17" s="1" t="s">
        <v>16</v>
      </c>
      <c r="E17" s="1">
        <v>1000</v>
      </c>
      <c r="J17" s="1">
        <f t="shared" si="0"/>
        <v>0</v>
      </c>
    </row>
    <row r="18" spans="1:10" ht="19.5" customHeight="1" x14ac:dyDescent="0.3">
      <c r="A18" s="1">
        <v>16</v>
      </c>
      <c r="B18" s="10">
        <v>46039</v>
      </c>
      <c r="C18" s="1" t="s">
        <v>9</v>
      </c>
      <c r="D18" s="1" t="s">
        <v>16</v>
      </c>
      <c r="E18" s="1">
        <v>1000</v>
      </c>
      <c r="J18" s="1">
        <f t="shared" si="0"/>
        <v>0</v>
      </c>
    </row>
    <row r="19" spans="1:10" ht="19.5" customHeight="1" x14ac:dyDescent="0.3">
      <c r="A19" s="1">
        <v>17</v>
      </c>
      <c r="B19" s="10">
        <v>46040</v>
      </c>
      <c r="C19" s="1" t="s">
        <v>9</v>
      </c>
      <c r="D19" s="1" t="s">
        <v>16</v>
      </c>
      <c r="E19" s="1">
        <v>1000</v>
      </c>
      <c r="J19" s="1">
        <f t="shared" si="0"/>
        <v>0</v>
      </c>
    </row>
    <row r="20" spans="1:10" ht="19.5" customHeight="1" x14ac:dyDescent="0.3">
      <c r="A20" s="1">
        <v>18</v>
      </c>
      <c r="B20" s="10">
        <v>46041</v>
      </c>
      <c r="C20" s="1" t="s">
        <v>9</v>
      </c>
      <c r="D20" s="1" t="s">
        <v>16</v>
      </c>
      <c r="E20" s="1">
        <v>1000</v>
      </c>
      <c r="J20" s="1">
        <f t="shared" si="0"/>
        <v>0</v>
      </c>
    </row>
    <row r="21" spans="1:10" ht="19.5" customHeight="1" x14ac:dyDescent="0.3">
      <c r="A21" s="1">
        <v>19</v>
      </c>
      <c r="B21" s="10">
        <v>46042</v>
      </c>
      <c r="C21" s="1" t="s">
        <v>9</v>
      </c>
      <c r="D21" s="1" t="s">
        <v>16</v>
      </c>
      <c r="E21" s="1">
        <v>1000</v>
      </c>
      <c r="J21" s="1">
        <f t="shared" si="0"/>
        <v>0</v>
      </c>
    </row>
    <row r="22" spans="1:10" ht="19.5" customHeight="1" x14ac:dyDescent="0.3">
      <c r="A22" s="1">
        <v>20</v>
      </c>
      <c r="B22" s="10">
        <v>46043</v>
      </c>
      <c r="C22" s="1" t="s">
        <v>9</v>
      </c>
      <c r="D22" s="1" t="s">
        <v>16</v>
      </c>
      <c r="E22" s="1">
        <v>1000</v>
      </c>
      <c r="J22" s="1">
        <f t="shared" si="0"/>
        <v>0</v>
      </c>
    </row>
    <row r="23" spans="1:10" ht="19.5" customHeight="1" x14ac:dyDescent="0.3">
      <c r="A23" s="1">
        <v>21</v>
      </c>
      <c r="B23" s="10">
        <v>46044</v>
      </c>
      <c r="C23" s="1" t="s">
        <v>9</v>
      </c>
      <c r="D23" s="1" t="s">
        <v>16</v>
      </c>
      <c r="E23" s="1">
        <v>1000</v>
      </c>
      <c r="J23" s="1">
        <f t="shared" si="0"/>
        <v>0</v>
      </c>
    </row>
    <row r="24" spans="1:10" ht="19.5" customHeight="1" x14ac:dyDescent="0.3">
      <c r="A24" s="1">
        <v>22</v>
      </c>
      <c r="B24" s="10">
        <v>46045</v>
      </c>
      <c r="C24" s="1" t="s">
        <v>9</v>
      </c>
      <c r="D24" s="1" t="s">
        <v>16</v>
      </c>
      <c r="E24" s="1">
        <v>1000</v>
      </c>
      <c r="J24" s="1">
        <f t="shared" si="0"/>
        <v>0</v>
      </c>
    </row>
    <row r="25" spans="1:10" ht="19.5" customHeight="1" x14ac:dyDescent="0.3">
      <c r="A25" s="1">
        <v>23</v>
      </c>
      <c r="B25" s="10">
        <v>46046</v>
      </c>
      <c r="C25" s="1" t="s">
        <v>9</v>
      </c>
      <c r="D25" s="1" t="s">
        <v>16</v>
      </c>
      <c r="E25" s="1">
        <v>1000</v>
      </c>
      <c r="J25" s="1">
        <f t="shared" si="0"/>
        <v>0</v>
      </c>
    </row>
    <row r="26" spans="1:10" ht="19.5" customHeight="1" x14ac:dyDescent="0.3">
      <c r="A26" s="1">
        <v>24</v>
      </c>
      <c r="B26" s="10">
        <v>46047</v>
      </c>
      <c r="C26" s="1" t="s">
        <v>9</v>
      </c>
      <c r="D26" s="1" t="s">
        <v>16</v>
      </c>
      <c r="E26" s="1">
        <v>1000</v>
      </c>
      <c r="J26" s="1">
        <f t="shared" si="0"/>
        <v>0</v>
      </c>
    </row>
    <row r="27" spans="1:10" ht="19.5" customHeight="1" x14ac:dyDescent="0.3">
      <c r="A27" s="1">
        <v>25</v>
      </c>
      <c r="B27" s="10">
        <v>46048</v>
      </c>
      <c r="C27" s="1" t="s">
        <v>9</v>
      </c>
      <c r="D27" s="1" t="s">
        <v>16</v>
      </c>
      <c r="E27" s="1">
        <v>1000</v>
      </c>
      <c r="J27" s="1">
        <f t="shared" si="0"/>
        <v>0</v>
      </c>
    </row>
    <row r="28" spans="1:10" ht="19.5" customHeight="1" x14ac:dyDescent="0.3">
      <c r="A28" s="1">
        <v>26</v>
      </c>
      <c r="B28" s="10">
        <v>46049</v>
      </c>
      <c r="C28" s="1" t="s">
        <v>9</v>
      </c>
      <c r="D28" s="1" t="s">
        <v>16</v>
      </c>
      <c r="E28" s="1">
        <v>1000</v>
      </c>
      <c r="J28" s="1">
        <f t="shared" si="0"/>
        <v>0</v>
      </c>
    </row>
    <row r="29" spans="1:10" ht="19.5" customHeight="1" x14ac:dyDescent="0.3">
      <c r="A29" s="1">
        <v>27</v>
      </c>
      <c r="B29" s="10">
        <v>46050</v>
      </c>
      <c r="C29" s="1" t="s">
        <v>9</v>
      </c>
      <c r="D29" s="1" t="s">
        <v>16</v>
      </c>
      <c r="E29" s="1">
        <v>1000</v>
      </c>
      <c r="J29" s="1">
        <f t="shared" si="0"/>
        <v>0</v>
      </c>
    </row>
    <row r="30" spans="1:10" ht="19.5" customHeight="1" x14ac:dyDescent="0.3">
      <c r="A30" s="1">
        <v>28</v>
      </c>
      <c r="B30" s="10">
        <v>46051</v>
      </c>
      <c r="C30" s="1" t="s">
        <v>9</v>
      </c>
      <c r="D30" s="1" t="s">
        <v>16</v>
      </c>
      <c r="E30" s="1">
        <v>1000</v>
      </c>
      <c r="J30" s="1">
        <f t="shared" si="0"/>
        <v>0</v>
      </c>
    </row>
    <row r="31" spans="1:10" ht="19.5" customHeight="1" x14ac:dyDescent="0.3">
      <c r="A31" s="1">
        <v>29</v>
      </c>
      <c r="B31" s="10">
        <v>46052</v>
      </c>
      <c r="C31" s="1" t="s">
        <v>9</v>
      </c>
      <c r="D31" s="1" t="s">
        <v>16</v>
      </c>
      <c r="E31" s="1">
        <v>1000</v>
      </c>
      <c r="J31" s="1">
        <f t="shared" si="0"/>
        <v>0</v>
      </c>
    </row>
    <row r="32" spans="1:10" ht="19.5" customHeight="1" x14ac:dyDescent="0.3">
      <c r="A32" s="1">
        <v>30</v>
      </c>
      <c r="B32" s="10">
        <v>46053</v>
      </c>
      <c r="C32" s="1" t="s">
        <v>9</v>
      </c>
      <c r="D32" s="1" t="s">
        <v>16</v>
      </c>
      <c r="E32" s="1">
        <v>1000</v>
      </c>
      <c r="J32" s="1">
        <f t="shared" si="0"/>
        <v>0</v>
      </c>
    </row>
    <row r="33" spans="1:10" ht="19.5" customHeight="1" x14ac:dyDescent="0.3">
      <c r="A33" s="1">
        <v>31</v>
      </c>
      <c r="B33" s="10">
        <v>46054</v>
      </c>
      <c r="C33" s="1" t="s">
        <v>9</v>
      </c>
      <c r="D33" s="1" t="s">
        <v>16</v>
      </c>
      <c r="E33" s="1">
        <v>1000</v>
      </c>
      <c r="J33" s="1">
        <f t="shared" si="0"/>
        <v>0</v>
      </c>
    </row>
    <row r="34" spans="1:10" ht="19.5" customHeight="1" x14ac:dyDescent="0.3">
      <c r="A34" s="1">
        <v>32</v>
      </c>
      <c r="B34" s="10">
        <v>46055</v>
      </c>
      <c r="C34" s="1" t="s">
        <v>9</v>
      </c>
      <c r="D34" s="1" t="s">
        <v>16</v>
      </c>
      <c r="E34" s="1">
        <v>1000</v>
      </c>
      <c r="J34" s="1">
        <f t="shared" si="0"/>
        <v>0</v>
      </c>
    </row>
    <row r="35" spans="1:10" ht="19.5" customHeight="1" x14ac:dyDescent="0.3">
      <c r="A35" s="1">
        <v>33</v>
      </c>
      <c r="B35" s="10">
        <v>46056</v>
      </c>
      <c r="C35" s="1" t="s">
        <v>9</v>
      </c>
      <c r="D35" s="1" t="s">
        <v>16</v>
      </c>
      <c r="E35" s="1">
        <v>1000</v>
      </c>
      <c r="J35" s="1">
        <f t="shared" si="0"/>
        <v>0</v>
      </c>
    </row>
    <row r="36" spans="1:10" ht="19.5" customHeight="1" x14ac:dyDescent="0.3">
      <c r="A36" s="1">
        <v>34</v>
      </c>
      <c r="B36" s="10">
        <v>46057</v>
      </c>
      <c r="C36" s="1" t="s">
        <v>9</v>
      </c>
      <c r="D36" s="1" t="s">
        <v>16</v>
      </c>
      <c r="E36" s="1">
        <v>1000</v>
      </c>
      <c r="J36" s="1">
        <f t="shared" si="0"/>
        <v>0</v>
      </c>
    </row>
    <row r="37" spans="1:10" ht="19.5" customHeight="1" x14ac:dyDescent="0.3">
      <c r="A37" s="1">
        <v>35</v>
      </c>
      <c r="B37" s="10">
        <v>46058</v>
      </c>
      <c r="C37" s="1" t="s">
        <v>9</v>
      </c>
      <c r="D37" s="1" t="s">
        <v>16</v>
      </c>
      <c r="E37" s="1">
        <v>1000</v>
      </c>
      <c r="J37" s="1">
        <f t="shared" si="0"/>
        <v>0</v>
      </c>
    </row>
    <row r="38" spans="1:10" ht="19.5" customHeight="1" x14ac:dyDescent="0.3">
      <c r="A38" s="1">
        <v>36</v>
      </c>
      <c r="B38" s="10">
        <v>46059</v>
      </c>
      <c r="C38" s="1" t="s">
        <v>9</v>
      </c>
      <c r="D38" s="1" t="s">
        <v>16</v>
      </c>
      <c r="E38" s="1">
        <v>1000</v>
      </c>
      <c r="J38" s="1">
        <f t="shared" si="0"/>
        <v>0</v>
      </c>
    </row>
    <row r="39" spans="1:10" ht="19.5" customHeight="1" x14ac:dyDescent="0.3">
      <c r="A39" s="1">
        <v>37</v>
      </c>
      <c r="B39" s="10">
        <v>46060</v>
      </c>
      <c r="C39" s="1" t="s">
        <v>9</v>
      </c>
      <c r="D39" s="1" t="s">
        <v>16</v>
      </c>
      <c r="E39" s="1">
        <v>1000</v>
      </c>
      <c r="J39" s="1">
        <f t="shared" si="0"/>
        <v>0</v>
      </c>
    </row>
    <row r="40" spans="1:10" ht="19.5" customHeight="1" x14ac:dyDescent="0.3">
      <c r="A40" s="1">
        <v>38</v>
      </c>
      <c r="B40" s="10">
        <v>46061</v>
      </c>
      <c r="C40" s="1" t="s">
        <v>9</v>
      </c>
      <c r="D40" s="1" t="s">
        <v>16</v>
      </c>
      <c r="E40" s="1">
        <v>1000</v>
      </c>
      <c r="J40" s="1">
        <f t="shared" si="0"/>
        <v>0</v>
      </c>
    </row>
    <row r="41" spans="1:10" ht="19.5" customHeight="1" x14ac:dyDescent="0.3">
      <c r="A41" s="1">
        <v>39</v>
      </c>
      <c r="B41" s="10">
        <v>46062</v>
      </c>
      <c r="C41" s="1" t="s">
        <v>9</v>
      </c>
      <c r="D41" s="1" t="s">
        <v>16</v>
      </c>
      <c r="E41" s="1">
        <v>1000</v>
      </c>
      <c r="J41" s="1">
        <f t="shared" si="0"/>
        <v>0</v>
      </c>
    </row>
    <row r="42" spans="1:10" ht="19.5" customHeight="1" x14ac:dyDescent="0.3">
      <c r="A42" s="1">
        <v>40</v>
      </c>
      <c r="B42" s="10">
        <v>46063</v>
      </c>
      <c r="C42" s="1" t="s">
        <v>9</v>
      </c>
      <c r="D42" s="1" t="s">
        <v>16</v>
      </c>
      <c r="E42" s="1">
        <v>1000</v>
      </c>
      <c r="J42" s="1">
        <f t="shared" si="0"/>
        <v>0</v>
      </c>
    </row>
    <row r="43" spans="1:10" ht="19.5" customHeight="1" x14ac:dyDescent="0.3">
      <c r="A43" s="1">
        <v>41</v>
      </c>
      <c r="B43" s="10">
        <v>46064</v>
      </c>
      <c r="C43" s="1" t="s">
        <v>9</v>
      </c>
      <c r="D43" s="1" t="s">
        <v>16</v>
      </c>
      <c r="E43" s="1">
        <v>1000</v>
      </c>
      <c r="J43" s="1">
        <f t="shared" si="0"/>
        <v>0</v>
      </c>
    </row>
    <row r="44" spans="1:10" ht="19.5" customHeight="1" x14ac:dyDescent="0.3">
      <c r="A44" s="1">
        <v>42</v>
      </c>
      <c r="B44" s="10">
        <v>46065</v>
      </c>
      <c r="C44" s="1" t="s">
        <v>9</v>
      </c>
      <c r="D44" s="1" t="s">
        <v>16</v>
      </c>
      <c r="E44" s="1">
        <v>1000</v>
      </c>
      <c r="J44" s="1">
        <f t="shared" si="0"/>
        <v>0</v>
      </c>
    </row>
    <row r="45" spans="1:10" ht="19.5" customHeight="1" x14ac:dyDescent="0.3">
      <c r="A45" s="1">
        <v>43</v>
      </c>
      <c r="B45" s="10">
        <v>46066</v>
      </c>
      <c r="C45" s="1" t="s">
        <v>9</v>
      </c>
      <c r="D45" s="1" t="s">
        <v>16</v>
      </c>
      <c r="E45" s="1">
        <v>1000</v>
      </c>
      <c r="J45" s="1">
        <f t="shared" si="0"/>
        <v>0</v>
      </c>
    </row>
    <row r="46" spans="1:10" ht="19.5" customHeight="1" x14ac:dyDescent="0.3">
      <c r="A46" s="1">
        <v>44</v>
      </c>
      <c r="B46" s="10">
        <v>46067</v>
      </c>
      <c r="C46" s="1" t="s">
        <v>9</v>
      </c>
      <c r="D46" s="1" t="s">
        <v>16</v>
      </c>
      <c r="E46" s="1">
        <v>1000</v>
      </c>
      <c r="J46" s="1">
        <f t="shared" si="0"/>
        <v>0</v>
      </c>
    </row>
    <row r="47" spans="1:10" ht="19.5" customHeight="1" x14ac:dyDescent="0.3">
      <c r="A47" s="1">
        <v>45</v>
      </c>
      <c r="B47" s="10">
        <v>46068</v>
      </c>
      <c r="C47" s="1" t="s">
        <v>9</v>
      </c>
      <c r="D47" s="1" t="s">
        <v>16</v>
      </c>
      <c r="E47" s="1">
        <v>1000</v>
      </c>
      <c r="J47" s="1">
        <f t="shared" si="0"/>
        <v>0</v>
      </c>
    </row>
    <row r="48" spans="1:10" ht="19.5" customHeight="1" x14ac:dyDescent="0.3">
      <c r="A48" s="1">
        <v>46</v>
      </c>
      <c r="B48" s="10">
        <v>46069</v>
      </c>
      <c r="C48" s="1" t="s">
        <v>9</v>
      </c>
      <c r="D48" s="1" t="s">
        <v>16</v>
      </c>
      <c r="E48" s="1">
        <v>1000</v>
      </c>
      <c r="J48" s="1">
        <f t="shared" si="0"/>
        <v>0</v>
      </c>
    </row>
    <row r="49" spans="1:10" ht="19.5" customHeight="1" x14ac:dyDescent="0.3">
      <c r="A49" s="1">
        <v>47</v>
      </c>
      <c r="B49" s="10">
        <v>46070</v>
      </c>
      <c r="C49" s="1" t="s">
        <v>9</v>
      </c>
      <c r="D49" s="1" t="s">
        <v>16</v>
      </c>
      <c r="E49" s="1">
        <v>1000</v>
      </c>
      <c r="J49" s="1">
        <f t="shared" si="0"/>
        <v>0</v>
      </c>
    </row>
    <row r="50" spans="1:10" ht="19.5" customHeight="1" x14ac:dyDescent="0.3">
      <c r="A50" s="1">
        <v>48</v>
      </c>
      <c r="B50" s="10">
        <v>46071</v>
      </c>
      <c r="C50" s="1" t="s">
        <v>9</v>
      </c>
      <c r="D50" s="1" t="s">
        <v>16</v>
      </c>
      <c r="E50" s="1">
        <v>1000</v>
      </c>
      <c r="J50" s="1">
        <f t="shared" si="0"/>
        <v>0</v>
      </c>
    </row>
    <row r="51" spans="1:10" ht="19.5" customHeight="1" x14ac:dyDescent="0.3">
      <c r="A51" s="1">
        <v>49</v>
      </c>
      <c r="B51" s="10">
        <v>46072</v>
      </c>
      <c r="C51" s="1" t="s">
        <v>9</v>
      </c>
      <c r="D51" s="1" t="s">
        <v>16</v>
      </c>
      <c r="E51" s="1">
        <v>1000</v>
      </c>
      <c r="J51" s="1">
        <f t="shared" si="0"/>
        <v>0</v>
      </c>
    </row>
    <row r="52" spans="1:10" ht="19.5" customHeight="1" x14ac:dyDescent="0.3">
      <c r="A52" s="1">
        <v>50</v>
      </c>
      <c r="B52" s="10">
        <v>46073</v>
      </c>
      <c r="C52" s="1" t="s">
        <v>9</v>
      </c>
      <c r="D52" s="1" t="s">
        <v>16</v>
      </c>
      <c r="E52" s="1">
        <v>1000</v>
      </c>
      <c r="J52" s="1">
        <f t="shared" si="0"/>
        <v>0</v>
      </c>
    </row>
    <row r="53" spans="1:10" ht="19.5" customHeight="1" x14ac:dyDescent="0.3">
      <c r="A53" s="1">
        <v>51</v>
      </c>
      <c r="B53" s="10">
        <v>46074</v>
      </c>
      <c r="C53" s="1" t="s">
        <v>9</v>
      </c>
      <c r="D53" s="1" t="s">
        <v>16</v>
      </c>
      <c r="E53" s="1">
        <v>1000</v>
      </c>
      <c r="J53" s="1">
        <f t="shared" si="0"/>
        <v>0</v>
      </c>
    </row>
    <row r="54" spans="1:10" ht="19.5" customHeight="1" x14ac:dyDescent="0.3">
      <c r="A54" s="1">
        <v>52</v>
      </c>
      <c r="B54" s="10">
        <v>46075</v>
      </c>
      <c r="C54" s="1" t="s">
        <v>9</v>
      </c>
      <c r="D54" s="1" t="s">
        <v>16</v>
      </c>
      <c r="E54" s="1">
        <v>1000</v>
      </c>
      <c r="J54" s="1">
        <f t="shared" si="0"/>
        <v>0</v>
      </c>
    </row>
    <row r="55" spans="1:10" ht="19.5" customHeight="1" x14ac:dyDescent="0.3">
      <c r="A55" s="1">
        <v>53</v>
      </c>
      <c r="B55" s="10">
        <v>46076</v>
      </c>
      <c r="C55" s="1" t="s">
        <v>9</v>
      </c>
      <c r="D55" s="1" t="s">
        <v>16</v>
      </c>
      <c r="E55" s="1">
        <v>1000</v>
      </c>
      <c r="J55" s="1">
        <f t="shared" si="0"/>
        <v>0</v>
      </c>
    </row>
    <row r="56" spans="1:10" ht="19.5" customHeight="1" x14ac:dyDescent="0.3">
      <c r="A56" s="1">
        <v>54</v>
      </c>
      <c r="B56" s="10">
        <v>46077</v>
      </c>
      <c r="C56" s="1" t="s">
        <v>9</v>
      </c>
      <c r="D56" s="1" t="s">
        <v>16</v>
      </c>
      <c r="E56" s="1">
        <v>1000</v>
      </c>
      <c r="J56" s="1">
        <f t="shared" si="0"/>
        <v>0</v>
      </c>
    </row>
    <row r="57" spans="1:10" ht="19.5" customHeight="1" x14ac:dyDescent="0.3">
      <c r="A57" s="1">
        <v>55</v>
      </c>
      <c r="B57" s="10">
        <v>46078</v>
      </c>
      <c r="C57" s="1" t="s">
        <v>9</v>
      </c>
      <c r="D57" s="1" t="s">
        <v>16</v>
      </c>
      <c r="E57" s="1">
        <v>1000</v>
      </c>
      <c r="J57" s="1">
        <f t="shared" si="0"/>
        <v>0</v>
      </c>
    </row>
    <row r="58" spans="1:10" ht="19.5" customHeight="1" x14ac:dyDescent="0.3">
      <c r="A58" s="1">
        <v>56</v>
      </c>
      <c r="B58" s="10">
        <v>46079</v>
      </c>
      <c r="C58" s="1" t="s">
        <v>9</v>
      </c>
      <c r="D58" s="1" t="s">
        <v>16</v>
      </c>
      <c r="E58" s="1">
        <v>1000</v>
      </c>
      <c r="J58" s="1">
        <f t="shared" si="0"/>
        <v>0</v>
      </c>
    </row>
    <row r="59" spans="1:10" ht="19.5" customHeight="1" x14ac:dyDescent="0.3">
      <c r="A59" s="1">
        <v>57</v>
      </c>
      <c r="B59" s="10">
        <v>46080</v>
      </c>
      <c r="C59" s="1" t="s">
        <v>9</v>
      </c>
      <c r="D59" s="1" t="s">
        <v>16</v>
      </c>
      <c r="E59" s="1">
        <v>1000</v>
      </c>
      <c r="J59" s="1">
        <f t="shared" si="0"/>
        <v>0</v>
      </c>
    </row>
    <row r="60" spans="1:10" ht="19.5" customHeight="1" x14ac:dyDescent="0.3">
      <c r="A60" s="1">
        <v>58</v>
      </c>
      <c r="B60" s="10">
        <v>46081</v>
      </c>
      <c r="C60" s="1" t="s">
        <v>9</v>
      </c>
      <c r="D60" s="1" t="s">
        <v>16</v>
      </c>
      <c r="E60" s="1">
        <v>1000</v>
      </c>
      <c r="J60" s="1">
        <f t="shared" si="0"/>
        <v>0</v>
      </c>
    </row>
    <row r="61" spans="1:10" ht="19.5" customHeight="1" x14ac:dyDescent="0.3">
      <c r="A61" s="1">
        <v>59</v>
      </c>
      <c r="B61" s="10">
        <v>46082</v>
      </c>
      <c r="C61" s="1" t="s">
        <v>9</v>
      </c>
      <c r="D61" s="1" t="s">
        <v>16</v>
      </c>
      <c r="E61" s="1">
        <v>1000</v>
      </c>
      <c r="J61" s="1">
        <f t="shared" si="0"/>
        <v>0</v>
      </c>
    </row>
    <row r="62" spans="1:10" ht="19.5" customHeight="1" x14ac:dyDescent="0.3">
      <c r="A62" s="1">
        <v>60</v>
      </c>
      <c r="B62" s="10">
        <v>46083</v>
      </c>
      <c r="C62" s="1" t="s">
        <v>9</v>
      </c>
      <c r="D62" s="1" t="s">
        <v>16</v>
      </c>
      <c r="E62" s="1">
        <v>1000</v>
      </c>
      <c r="J62" s="1">
        <f t="shared" si="0"/>
        <v>0</v>
      </c>
    </row>
    <row r="63" spans="1:10" ht="19.5" customHeight="1" x14ac:dyDescent="0.3">
      <c r="A63" s="1">
        <v>61</v>
      </c>
      <c r="B63" s="10">
        <v>46084</v>
      </c>
      <c r="C63" s="1" t="s">
        <v>9</v>
      </c>
      <c r="D63" s="1" t="s">
        <v>16</v>
      </c>
      <c r="E63" s="1">
        <v>1000</v>
      </c>
      <c r="J63" s="1">
        <f t="shared" si="0"/>
        <v>0</v>
      </c>
    </row>
    <row r="64" spans="1:10" ht="19.5" customHeight="1" x14ac:dyDescent="0.3">
      <c r="A64" s="1">
        <v>62</v>
      </c>
      <c r="B64" s="10">
        <v>46085</v>
      </c>
      <c r="C64" s="1" t="s">
        <v>9</v>
      </c>
      <c r="D64" s="1" t="s">
        <v>16</v>
      </c>
      <c r="E64" s="1">
        <v>1000</v>
      </c>
      <c r="J64" s="1">
        <f t="shared" si="0"/>
        <v>0</v>
      </c>
    </row>
    <row r="65" spans="1:10" ht="19.5" customHeight="1" x14ac:dyDescent="0.3">
      <c r="A65" s="1">
        <v>63</v>
      </c>
      <c r="B65" s="10">
        <v>46086</v>
      </c>
      <c r="C65" s="1" t="s">
        <v>9</v>
      </c>
      <c r="D65" s="1" t="s">
        <v>16</v>
      </c>
      <c r="E65" s="1">
        <v>1000</v>
      </c>
      <c r="J65" s="1">
        <f t="shared" si="0"/>
        <v>0</v>
      </c>
    </row>
    <row r="66" spans="1:10" ht="19.5" customHeight="1" x14ac:dyDescent="0.3">
      <c r="A66" s="1">
        <v>64</v>
      </c>
      <c r="B66" s="10">
        <v>46087</v>
      </c>
      <c r="C66" s="1" t="s">
        <v>9</v>
      </c>
      <c r="D66" s="1" t="s">
        <v>16</v>
      </c>
      <c r="E66" s="1">
        <v>1000</v>
      </c>
      <c r="J66" s="1">
        <f t="shared" si="0"/>
        <v>0</v>
      </c>
    </row>
    <row r="67" spans="1:10" ht="19.5" customHeight="1" x14ac:dyDescent="0.3">
      <c r="A67" s="1">
        <v>65</v>
      </c>
      <c r="B67" s="10">
        <v>46088</v>
      </c>
      <c r="C67" s="1" t="s">
        <v>9</v>
      </c>
      <c r="D67" s="1" t="s">
        <v>16</v>
      </c>
      <c r="E67" s="1">
        <v>1000</v>
      </c>
      <c r="J67" s="1">
        <f t="shared" si="0"/>
        <v>0</v>
      </c>
    </row>
    <row r="68" spans="1:10" ht="19.5" customHeight="1" x14ac:dyDescent="0.3">
      <c r="A68" s="1">
        <v>66</v>
      </c>
      <c r="B68" s="10">
        <v>46089</v>
      </c>
      <c r="C68" s="1" t="s">
        <v>9</v>
      </c>
      <c r="D68" s="1" t="s">
        <v>16</v>
      </c>
      <c r="E68" s="1">
        <v>1000</v>
      </c>
      <c r="J68" s="1">
        <f t="shared" ref="J68:J131" si="1">E68*F68-G68-H68+I68</f>
        <v>0</v>
      </c>
    </row>
    <row r="69" spans="1:10" ht="19.5" customHeight="1" x14ac:dyDescent="0.3">
      <c r="A69" s="1">
        <v>67</v>
      </c>
      <c r="B69" s="10">
        <v>46090</v>
      </c>
      <c r="C69" s="1" t="s">
        <v>9</v>
      </c>
      <c r="D69" s="1" t="s">
        <v>16</v>
      </c>
      <c r="E69" s="1">
        <v>1000</v>
      </c>
      <c r="J69" s="1">
        <f t="shared" si="1"/>
        <v>0</v>
      </c>
    </row>
    <row r="70" spans="1:10" ht="19.5" customHeight="1" x14ac:dyDescent="0.3">
      <c r="A70" s="1">
        <v>68</v>
      </c>
      <c r="B70" s="10">
        <v>46091</v>
      </c>
      <c r="C70" s="1" t="s">
        <v>9</v>
      </c>
      <c r="D70" s="1" t="s">
        <v>16</v>
      </c>
      <c r="E70" s="1">
        <v>1000</v>
      </c>
      <c r="J70" s="1">
        <f t="shared" si="1"/>
        <v>0</v>
      </c>
    </row>
    <row r="71" spans="1:10" ht="19.5" customHeight="1" x14ac:dyDescent="0.3">
      <c r="A71" s="1">
        <v>69</v>
      </c>
      <c r="B71" s="10">
        <v>46092</v>
      </c>
      <c r="C71" s="1" t="s">
        <v>9</v>
      </c>
      <c r="D71" s="1" t="s">
        <v>16</v>
      </c>
      <c r="E71" s="1">
        <v>1000</v>
      </c>
      <c r="J71" s="1">
        <f t="shared" si="1"/>
        <v>0</v>
      </c>
    </row>
    <row r="72" spans="1:10" ht="19.5" customHeight="1" x14ac:dyDescent="0.3">
      <c r="A72" s="1">
        <v>70</v>
      </c>
      <c r="B72" s="10">
        <v>46093</v>
      </c>
      <c r="C72" s="1" t="s">
        <v>9</v>
      </c>
      <c r="D72" s="1" t="s">
        <v>16</v>
      </c>
      <c r="E72" s="1">
        <v>1000</v>
      </c>
      <c r="J72" s="1">
        <f t="shared" si="1"/>
        <v>0</v>
      </c>
    </row>
    <row r="73" spans="1:10" ht="19.5" customHeight="1" x14ac:dyDescent="0.3">
      <c r="A73" s="1">
        <v>71</v>
      </c>
      <c r="B73" s="10">
        <v>46094</v>
      </c>
      <c r="C73" s="1" t="s">
        <v>9</v>
      </c>
      <c r="D73" s="1" t="s">
        <v>16</v>
      </c>
      <c r="E73" s="1">
        <v>1000</v>
      </c>
      <c r="J73" s="1">
        <f t="shared" si="1"/>
        <v>0</v>
      </c>
    </row>
    <row r="74" spans="1:10" ht="19.5" customHeight="1" x14ac:dyDescent="0.3">
      <c r="A74" s="1">
        <v>72</v>
      </c>
      <c r="B74" s="10">
        <v>46095</v>
      </c>
      <c r="C74" s="1" t="s">
        <v>9</v>
      </c>
      <c r="D74" s="1" t="s">
        <v>16</v>
      </c>
      <c r="E74" s="1">
        <v>1000</v>
      </c>
      <c r="J74" s="1">
        <f t="shared" si="1"/>
        <v>0</v>
      </c>
    </row>
    <row r="75" spans="1:10" ht="19.5" customHeight="1" x14ac:dyDescent="0.3">
      <c r="A75" s="1">
        <v>73</v>
      </c>
      <c r="B75" s="10">
        <v>46096</v>
      </c>
      <c r="C75" s="1" t="s">
        <v>9</v>
      </c>
      <c r="D75" s="1" t="s">
        <v>16</v>
      </c>
      <c r="E75" s="1">
        <v>1000</v>
      </c>
      <c r="J75" s="1">
        <f t="shared" si="1"/>
        <v>0</v>
      </c>
    </row>
    <row r="76" spans="1:10" ht="19.5" customHeight="1" x14ac:dyDescent="0.3">
      <c r="A76" s="1">
        <v>74</v>
      </c>
      <c r="B76" s="10">
        <v>46097</v>
      </c>
      <c r="C76" s="1" t="s">
        <v>9</v>
      </c>
      <c r="D76" s="1" t="s">
        <v>16</v>
      </c>
      <c r="E76" s="1">
        <v>1000</v>
      </c>
      <c r="J76" s="1">
        <f t="shared" si="1"/>
        <v>0</v>
      </c>
    </row>
    <row r="77" spans="1:10" ht="19.5" customHeight="1" x14ac:dyDescent="0.3">
      <c r="A77" s="1">
        <v>75</v>
      </c>
      <c r="B77" s="10">
        <v>46098</v>
      </c>
      <c r="C77" s="1" t="s">
        <v>9</v>
      </c>
      <c r="D77" s="1" t="s">
        <v>16</v>
      </c>
      <c r="E77" s="1">
        <v>1000</v>
      </c>
      <c r="J77" s="1">
        <f t="shared" si="1"/>
        <v>0</v>
      </c>
    </row>
    <row r="78" spans="1:10" ht="19.5" customHeight="1" x14ac:dyDescent="0.3">
      <c r="A78" s="1">
        <v>76</v>
      </c>
      <c r="B78" s="10">
        <v>46099</v>
      </c>
      <c r="C78" s="1" t="s">
        <v>9</v>
      </c>
      <c r="D78" s="1" t="s">
        <v>16</v>
      </c>
      <c r="E78" s="1">
        <v>1000</v>
      </c>
      <c r="J78" s="1">
        <f t="shared" si="1"/>
        <v>0</v>
      </c>
    </row>
    <row r="79" spans="1:10" ht="19.5" customHeight="1" x14ac:dyDescent="0.3">
      <c r="A79" s="1">
        <v>77</v>
      </c>
      <c r="B79" s="10">
        <v>46100</v>
      </c>
      <c r="C79" s="1" t="s">
        <v>9</v>
      </c>
      <c r="D79" s="1" t="s">
        <v>16</v>
      </c>
      <c r="E79" s="1">
        <v>1000</v>
      </c>
      <c r="J79" s="1">
        <f t="shared" si="1"/>
        <v>0</v>
      </c>
    </row>
    <row r="80" spans="1:10" ht="19.5" customHeight="1" x14ac:dyDescent="0.3">
      <c r="A80" s="1">
        <v>78</v>
      </c>
      <c r="B80" s="10">
        <v>46101</v>
      </c>
      <c r="C80" s="1" t="s">
        <v>9</v>
      </c>
      <c r="D80" s="1" t="s">
        <v>16</v>
      </c>
      <c r="E80" s="1">
        <v>1000</v>
      </c>
      <c r="J80" s="1">
        <f t="shared" si="1"/>
        <v>0</v>
      </c>
    </row>
    <row r="81" spans="1:10" ht="19.5" customHeight="1" x14ac:dyDescent="0.3">
      <c r="A81" s="1">
        <v>79</v>
      </c>
      <c r="B81" s="10">
        <v>46102</v>
      </c>
      <c r="C81" s="1" t="s">
        <v>9</v>
      </c>
      <c r="D81" s="1" t="s">
        <v>16</v>
      </c>
      <c r="E81" s="1">
        <v>1000</v>
      </c>
      <c r="J81" s="1">
        <f t="shared" si="1"/>
        <v>0</v>
      </c>
    </row>
    <row r="82" spans="1:10" ht="19.5" customHeight="1" x14ac:dyDescent="0.3">
      <c r="A82" s="1">
        <v>80</v>
      </c>
      <c r="B82" s="10">
        <v>46103</v>
      </c>
      <c r="C82" s="1" t="s">
        <v>9</v>
      </c>
      <c r="D82" s="1" t="s">
        <v>16</v>
      </c>
      <c r="E82" s="1">
        <v>1000</v>
      </c>
      <c r="J82" s="1">
        <f t="shared" si="1"/>
        <v>0</v>
      </c>
    </row>
    <row r="83" spans="1:10" ht="19.5" customHeight="1" x14ac:dyDescent="0.3">
      <c r="A83" s="1">
        <v>81</v>
      </c>
      <c r="B83" s="10">
        <v>46104</v>
      </c>
      <c r="C83" s="1" t="s">
        <v>9</v>
      </c>
      <c r="D83" s="1" t="s">
        <v>16</v>
      </c>
      <c r="E83" s="1">
        <v>1000</v>
      </c>
      <c r="J83" s="1">
        <f t="shared" si="1"/>
        <v>0</v>
      </c>
    </row>
    <row r="84" spans="1:10" ht="19.5" customHeight="1" x14ac:dyDescent="0.3">
      <c r="A84" s="1">
        <v>82</v>
      </c>
      <c r="B84" s="10">
        <v>46105</v>
      </c>
      <c r="C84" s="1" t="s">
        <v>9</v>
      </c>
      <c r="D84" s="1" t="s">
        <v>16</v>
      </c>
      <c r="E84" s="1">
        <v>1000</v>
      </c>
      <c r="J84" s="1">
        <f t="shared" si="1"/>
        <v>0</v>
      </c>
    </row>
    <row r="85" spans="1:10" ht="19.5" customHeight="1" x14ac:dyDescent="0.3">
      <c r="A85" s="1">
        <v>83</v>
      </c>
      <c r="B85" s="10">
        <v>46106</v>
      </c>
      <c r="C85" s="1" t="s">
        <v>9</v>
      </c>
      <c r="D85" s="1" t="s">
        <v>16</v>
      </c>
      <c r="E85" s="1">
        <v>1000</v>
      </c>
      <c r="J85" s="1">
        <f t="shared" si="1"/>
        <v>0</v>
      </c>
    </row>
    <row r="86" spans="1:10" ht="19.5" customHeight="1" x14ac:dyDescent="0.3">
      <c r="A86" s="1">
        <v>84</v>
      </c>
      <c r="B86" s="10">
        <v>46107</v>
      </c>
      <c r="C86" s="1" t="s">
        <v>9</v>
      </c>
      <c r="D86" s="1" t="s">
        <v>16</v>
      </c>
      <c r="E86" s="1">
        <v>1000</v>
      </c>
      <c r="J86" s="1">
        <f t="shared" si="1"/>
        <v>0</v>
      </c>
    </row>
    <row r="87" spans="1:10" ht="19.5" customHeight="1" x14ac:dyDescent="0.3">
      <c r="A87" s="1">
        <v>85</v>
      </c>
      <c r="B87" s="10">
        <v>46108</v>
      </c>
      <c r="C87" s="1" t="s">
        <v>9</v>
      </c>
      <c r="D87" s="1" t="s">
        <v>16</v>
      </c>
      <c r="E87" s="1">
        <v>1000</v>
      </c>
      <c r="J87" s="1">
        <f t="shared" si="1"/>
        <v>0</v>
      </c>
    </row>
    <row r="88" spans="1:10" ht="19.5" customHeight="1" x14ac:dyDescent="0.3">
      <c r="A88" s="1">
        <v>86</v>
      </c>
      <c r="B88" s="10">
        <v>46109</v>
      </c>
      <c r="C88" s="1" t="s">
        <v>9</v>
      </c>
      <c r="D88" s="1" t="s">
        <v>16</v>
      </c>
      <c r="E88" s="1">
        <v>1000</v>
      </c>
      <c r="J88" s="1">
        <f t="shared" si="1"/>
        <v>0</v>
      </c>
    </row>
    <row r="89" spans="1:10" ht="19.5" customHeight="1" x14ac:dyDescent="0.3">
      <c r="A89" s="1">
        <v>87</v>
      </c>
      <c r="B89" s="10">
        <v>46110</v>
      </c>
      <c r="C89" s="1" t="s">
        <v>9</v>
      </c>
      <c r="D89" s="1" t="s">
        <v>16</v>
      </c>
      <c r="E89" s="1">
        <v>1000</v>
      </c>
      <c r="J89" s="1">
        <f t="shared" si="1"/>
        <v>0</v>
      </c>
    </row>
    <row r="90" spans="1:10" ht="19.5" customHeight="1" x14ac:dyDescent="0.3">
      <c r="A90" s="1">
        <v>88</v>
      </c>
      <c r="B90" s="10">
        <v>46111</v>
      </c>
      <c r="C90" s="1" t="s">
        <v>9</v>
      </c>
      <c r="D90" s="1" t="s">
        <v>16</v>
      </c>
      <c r="E90" s="1">
        <v>1000</v>
      </c>
      <c r="J90" s="1">
        <f t="shared" si="1"/>
        <v>0</v>
      </c>
    </row>
    <row r="91" spans="1:10" ht="19.5" customHeight="1" x14ac:dyDescent="0.3">
      <c r="A91" s="1">
        <v>89</v>
      </c>
      <c r="B91" s="10">
        <v>46112</v>
      </c>
      <c r="C91" s="1" t="s">
        <v>9</v>
      </c>
      <c r="D91" s="1" t="s">
        <v>16</v>
      </c>
      <c r="E91" s="1">
        <v>1000</v>
      </c>
      <c r="J91" s="1">
        <f t="shared" si="1"/>
        <v>0</v>
      </c>
    </row>
    <row r="92" spans="1:10" ht="19.5" customHeight="1" x14ac:dyDescent="0.3">
      <c r="A92" s="1">
        <v>90</v>
      </c>
      <c r="B92" s="10">
        <v>46113</v>
      </c>
      <c r="C92" s="1" t="s">
        <v>9</v>
      </c>
      <c r="D92" s="1" t="s">
        <v>16</v>
      </c>
      <c r="E92" s="1">
        <v>1000</v>
      </c>
      <c r="J92" s="1">
        <f t="shared" si="1"/>
        <v>0</v>
      </c>
    </row>
    <row r="93" spans="1:10" ht="19.5" customHeight="1" x14ac:dyDescent="0.3">
      <c r="A93" s="1">
        <v>91</v>
      </c>
      <c r="B93" s="10">
        <v>46114</v>
      </c>
      <c r="C93" s="1" t="s">
        <v>9</v>
      </c>
      <c r="D93" s="1" t="s">
        <v>16</v>
      </c>
      <c r="E93" s="1">
        <v>1000</v>
      </c>
      <c r="J93" s="1">
        <f t="shared" si="1"/>
        <v>0</v>
      </c>
    </row>
    <row r="94" spans="1:10" ht="19.5" customHeight="1" x14ac:dyDescent="0.3">
      <c r="A94" s="1">
        <v>92</v>
      </c>
      <c r="B94" s="10">
        <v>46115</v>
      </c>
      <c r="C94" s="1" t="s">
        <v>9</v>
      </c>
      <c r="D94" s="1" t="s">
        <v>16</v>
      </c>
      <c r="E94" s="1">
        <v>1000</v>
      </c>
      <c r="J94" s="1">
        <f t="shared" si="1"/>
        <v>0</v>
      </c>
    </row>
    <row r="95" spans="1:10" ht="19.5" customHeight="1" x14ac:dyDescent="0.3">
      <c r="A95" s="1">
        <v>93</v>
      </c>
      <c r="B95" s="10">
        <v>46116</v>
      </c>
      <c r="C95" s="1" t="s">
        <v>9</v>
      </c>
      <c r="D95" s="1" t="s">
        <v>16</v>
      </c>
      <c r="E95" s="1">
        <v>1000</v>
      </c>
      <c r="J95" s="1">
        <f t="shared" si="1"/>
        <v>0</v>
      </c>
    </row>
    <row r="96" spans="1:10" ht="19.5" customHeight="1" x14ac:dyDescent="0.3">
      <c r="A96" s="1">
        <v>94</v>
      </c>
      <c r="B96" s="10">
        <v>46117</v>
      </c>
      <c r="C96" s="1" t="s">
        <v>9</v>
      </c>
      <c r="D96" s="1" t="s">
        <v>16</v>
      </c>
      <c r="E96" s="1">
        <v>1000</v>
      </c>
      <c r="J96" s="1">
        <f t="shared" si="1"/>
        <v>0</v>
      </c>
    </row>
    <row r="97" spans="1:10" ht="19.5" customHeight="1" x14ac:dyDescent="0.3">
      <c r="A97" s="1">
        <v>95</v>
      </c>
      <c r="B97" s="10">
        <v>46118</v>
      </c>
      <c r="C97" s="1" t="s">
        <v>9</v>
      </c>
      <c r="D97" s="1" t="s">
        <v>16</v>
      </c>
      <c r="E97" s="1">
        <v>1000</v>
      </c>
      <c r="J97" s="1">
        <f t="shared" si="1"/>
        <v>0</v>
      </c>
    </row>
    <row r="98" spans="1:10" ht="19.5" customHeight="1" x14ac:dyDescent="0.3">
      <c r="A98" s="1">
        <v>96</v>
      </c>
      <c r="B98" s="10">
        <v>46119</v>
      </c>
      <c r="C98" s="1" t="s">
        <v>9</v>
      </c>
      <c r="D98" s="1" t="s">
        <v>16</v>
      </c>
      <c r="E98" s="1">
        <v>1000</v>
      </c>
      <c r="J98" s="1">
        <f t="shared" si="1"/>
        <v>0</v>
      </c>
    </row>
    <row r="99" spans="1:10" ht="19.5" customHeight="1" x14ac:dyDescent="0.3">
      <c r="A99" s="1">
        <v>97</v>
      </c>
      <c r="B99" s="10">
        <v>46120</v>
      </c>
      <c r="C99" s="1" t="s">
        <v>9</v>
      </c>
      <c r="D99" s="1" t="s">
        <v>16</v>
      </c>
      <c r="E99" s="1">
        <v>1000</v>
      </c>
      <c r="J99" s="1">
        <f t="shared" si="1"/>
        <v>0</v>
      </c>
    </row>
    <row r="100" spans="1:10" ht="19.5" customHeight="1" x14ac:dyDescent="0.3">
      <c r="A100" s="1">
        <v>98</v>
      </c>
      <c r="B100" s="10">
        <v>46121</v>
      </c>
      <c r="C100" s="1" t="s">
        <v>9</v>
      </c>
      <c r="D100" s="1" t="s">
        <v>16</v>
      </c>
      <c r="E100" s="1">
        <v>1000</v>
      </c>
      <c r="J100" s="1">
        <f t="shared" si="1"/>
        <v>0</v>
      </c>
    </row>
    <row r="101" spans="1:10" ht="19.5" customHeight="1" x14ac:dyDescent="0.3">
      <c r="A101" s="1">
        <v>99</v>
      </c>
      <c r="B101" s="10">
        <v>46122</v>
      </c>
      <c r="C101" s="1" t="s">
        <v>9</v>
      </c>
      <c r="D101" s="1" t="s">
        <v>16</v>
      </c>
      <c r="E101" s="1">
        <v>1000</v>
      </c>
      <c r="J101" s="1">
        <f t="shared" si="1"/>
        <v>0</v>
      </c>
    </row>
    <row r="102" spans="1:10" ht="19.5" customHeight="1" x14ac:dyDescent="0.3">
      <c r="A102" s="1">
        <v>100</v>
      </c>
      <c r="B102" s="10">
        <v>46123</v>
      </c>
      <c r="C102" s="1" t="s">
        <v>9</v>
      </c>
      <c r="D102" s="1" t="s">
        <v>16</v>
      </c>
      <c r="E102" s="1">
        <v>1000</v>
      </c>
      <c r="J102" s="1">
        <f t="shared" si="1"/>
        <v>0</v>
      </c>
    </row>
    <row r="103" spans="1:10" ht="19.5" customHeight="1" x14ac:dyDescent="0.3">
      <c r="A103" s="1">
        <v>101</v>
      </c>
      <c r="B103" s="10">
        <v>46124</v>
      </c>
      <c r="C103" s="1" t="s">
        <v>9</v>
      </c>
      <c r="D103" s="1" t="s">
        <v>16</v>
      </c>
      <c r="E103" s="1">
        <v>1000</v>
      </c>
      <c r="J103" s="1">
        <f t="shared" si="1"/>
        <v>0</v>
      </c>
    </row>
    <row r="104" spans="1:10" ht="19.5" customHeight="1" x14ac:dyDescent="0.3">
      <c r="A104" s="1">
        <v>102</v>
      </c>
      <c r="B104" s="10">
        <v>46125</v>
      </c>
      <c r="C104" s="1" t="s">
        <v>9</v>
      </c>
      <c r="D104" s="1" t="s">
        <v>16</v>
      </c>
      <c r="E104" s="1">
        <v>1000</v>
      </c>
      <c r="J104" s="1">
        <f t="shared" si="1"/>
        <v>0</v>
      </c>
    </row>
    <row r="105" spans="1:10" ht="19.5" customHeight="1" x14ac:dyDescent="0.3">
      <c r="A105" s="1">
        <v>103</v>
      </c>
      <c r="B105" s="10">
        <v>46126</v>
      </c>
      <c r="C105" s="1" t="s">
        <v>9</v>
      </c>
      <c r="D105" s="1" t="s">
        <v>16</v>
      </c>
      <c r="E105" s="1">
        <v>1000</v>
      </c>
      <c r="J105" s="1">
        <f t="shared" si="1"/>
        <v>0</v>
      </c>
    </row>
    <row r="106" spans="1:10" ht="19.5" customHeight="1" x14ac:dyDescent="0.3">
      <c r="A106" s="1">
        <v>104</v>
      </c>
      <c r="B106" s="10">
        <v>46127</v>
      </c>
      <c r="C106" s="1" t="s">
        <v>9</v>
      </c>
      <c r="D106" s="1" t="s">
        <v>16</v>
      </c>
      <c r="E106" s="1">
        <v>1000</v>
      </c>
      <c r="J106" s="1">
        <f t="shared" si="1"/>
        <v>0</v>
      </c>
    </row>
    <row r="107" spans="1:10" ht="19.5" customHeight="1" x14ac:dyDescent="0.3">
      <c r="A107" s="1">
        <v>105</v>
      </c>
      <c r="B107" s="10">
        <v>46128</v>
      </c>
      <c r="C107" s="1" t="s">
        <v>9</v>
      </c>
      <c r="D107" s="1" t="s">
        <v>16</v>
      </c>
      <c r="E107" s="1">
        <v>1000</v>
      </c>
      <c r="J107" s="1">
        <f t="shared" si="1"/>
        <v>0</v>
      </c>
    </row>
    <row r="108" spans="1:10" ht="19.5" customHeight="1" x14ac:dyDescent="0.3">
      <c r="A108" s="1">
        <v>106</v>
      </c>
      <c r="B108" s="10">
        <v>46129</v>
      </c>
      <c r="C108" s="1" t="s">
        <v>9</v>
      </c>
      <c r="D108" s="1" t="s">
        <v>16</v>
      </c>
      <c r="E108" s="1">
        <v>1000</v>
      </c>
      <c r="J108" s="1">
        <f t="shared" si="1"/>
        <v>0</v>
      </c>
    </row>
    <row r="109" spans="1:10" ht="19.5" customHeight="1" x14ac:dyDescent="0.3">
      <c r="A109" s="1">
        <v>107</v>
      </c>
      <c r="B109" s="10">
        <v>46130</v>
      </c>
      <c r="C109" s="1" t="s">
        <v>9</v>
      </c>
      <c r="D109" s="1" t="s">
        <v>16</v>
      </c>
      <c r="E109" s="1">
        <v>1000</v>
      </c>
      <c r="J109" s="1">
        <f t="shared" si="1"/>
        <v>0</v>
      </c>
    </row>
    <row r="110" spans="1:10" ht="19.5" customHeight="1" x14ac:dyDescent="0.3">
      <c r="A110" s="1">
        <v>108</v>
      </c>
      <c r="B110" s="10">
        <v>46131</v>
      </c>
      <c r="C110" s="1" t="s">
        <v>9</v>
      </c>
      <c r="D110" s="1" t="s">
        <v>16</v>
      </c>
      <c r="E110" s="1">
        <v>1000</v>
      </c>
      <c r="J110" s="1">
        <f t="shared" si="1"/>
        <v>0</v>
      </c>
    </row>
    <row r="111" spans="1:10" ht="19.5" customHeight="1" x14ac:dyDescent="0.3">
      <c r="A111" s="1">
        <v>109</v>
      </c>
      <c r="B111" s="10">
        <v>46132</v>
      </c>
      <c r="C111" s="1" t="s">
        <v>9</v>
      </c>
      <c r="D111" s="1" t="s">
        <v>16</v>
      </c>
      <c r="E111" s="1">
        <v>1000</v>
      </c>
      <c r="J111" s="1">
        <f t="shared" si="1"/>
        <v>0</v>
      </c>
    </row>
    <row r="112" spans="1:10" ht="19.5" customHeight="1" x14ac:dyDescent="0.3">
      <c r="A112" s="1">
        <v>110</v>
      </c>
      <c r="B112" s="10">
        <v>46133</v>
      </c>
      <c r="C112" s="1" t="s">
        <v>9</v>
      </c>
      <c r="D112" s="1" t="s">
        <v>16</v>
      </c>
      <c r="E112" s="1">
        <v>1000</v>
      </c>
      <c r="J112" s="1">
        <f t="shared" si="1"/>
        <v>0</v>
      </c>
    </row>
    <row r="113" spans="1:10" ht="19.5" customHeight="1" x14ac:dyDescent="0.3">
      <c r="A113" s="1">
        <v>111</v>
      </c>
      <c r="B113" s="10">
        <v>46134</v>
      </c>
      <c r="C113" s="1" t="s">
        <v>9</v>
      </c>
      <c r="D113" s="1" t="s">
        <v>16</v>
      </c>
      <c r="E113" s="1">
        <v>1000</v>
      </c>
      <c r="J113" s="1">
        <f t="shared" si="1"/>
        <v>0</v>
      </c>
    </row>
    <row r="114" spans="1:10" ht="19.5" customHeight="1" x14ac:dyDescent="0.3">
      <c r="A114" s="1">
        <v>112</v>
      </c>
      <c r="B114" s="10">
        <v>46135</v>
      </c>
      <c r="C114" s="1" t="s">
        <v>9</v>
      </c>
      <c r="D114" s="1" t="s">
        <v>16</v>
      </c>
      <c r="E114" s="1">
        <v>1000</v>
      </c>
      <c r="J114" s="1">
        <f t="shared" si="1"/>
        <v>0</v>
      </c>
    </row>
    <row r="115" spans="1:10" ht="19.5" customHeight="1" x14ac:dyDescent="0.3">
      <c r="A115" s="1">
        <v>113</v>
      </c>
      <c r="B115" s="10">
        <v>46136</v>
      </c>
      <c r="C115" s="1" t="s">
        <v>9</v>
      </c>
      <c r="D115" s="1" t="s">
        <v>16</v>
      </c>
      <c r="E115" s="1">
        <v>1000</v>
      </c>
      <c r="J115" s="1">
        <f t="shared" si="1"/>
        <v>0</v>
      </c>
    </row>
    <row r="116" spans="1:10" ht="19.5" customHeight="1" x14ac:dyDescent="0.3">
      <c r="A116" s="1">
        <v>114</v>
      </c>
      <c r="B116" s="10">
        <v>46137</v>
      </c>
      <c r="C116" s="1" t="s">
        <v>9</v>
      </c>
      <c r="D116" s="1" t="s">
        <v>16</v>
      </c>
      <c r="E116" s="1">
        <v>1000</v>
      </c>
      <c r="J116" s="1">
        <f t="shared" si="1"/>
        <v>0</v>
      </c>
    </row>
    <row r="117" spans="1:10" ht="19.5" customHeight="1" x14ac:dyDescent="0.3">
      <c r="A117" s="1">
        <v>115</v>
      </c>
      <c r="B117" s="10">
        <v>46138</v>
      </c>
      <c r="C117" s="1" t="s">
        <v>9</v>
      </c>
      <c r="D117" s="1" t="s">
        <v>16</v>
      </c>
      <c r="E117" s="1">
        <v>1000</v>
      </c>
      <c r="J117" s="1">
        <f t="shared" si="1"/>
        <v>0</v>
      </c>
    </row>
    <row r="118" spans="1:10" ht="19.5" customHeight="1" x14ac:dyDescent="0.3">
      <c r="A118" s="1">
        <v>116</v>
      </c>
      <c r="B118" s="10">
        <v>46139</v>
      </c>
      <c r="C118" s="1" t="s">
        <v>9</v>
      </c>
      <c r="D118" s="1" t="s">
        <v>16</v>
      </c>
      <c r="E118" s="1">
        <v>1000</v>
      </c>
      <c r="J118" s="1">
        <f t="shared" si="1"/>
        <v>0</v>
      </c>
    </row>
    <row r="119" spans="1:10" ht="19.5" customHeight="1" x14ac:dyDescent="0.3">
      <c r="A119" s="1">
        <v>117</v>
      </c>
      <c r="B119" s="10">
        <v>46140</v>
      </c>
      <c r="C119" s="1" t="s">
        <v>9</v>
      </c>
      <c r="D119" s="1" t="s">
        <v>16</v>
      </c>
      <c r="E119" s="1">
        <v>1000</v>
      </c>
      <c r="J119" s="1">
        <f t="shared" si="1"/>
        <v>0</v>
      </c>
    </row>
    <row r="120" spans="1:10" ht="19.5" customHeight="1" x14ac:dyDescent="0.3">
      <c r="A120" s="1">
        <v>118</v>
      </c>
      <c r="B120" s="10">
        <v>46141</v>
      </c>
      <c r="C120" s="1" t="s">
        <v>9</v>
      </c>
      <c r="D120" s="1" t="s">
        <v>16</v>
      </c>
      <c r="E120" s="1">
        <v>1000</v>
      </c>
      <c r="J120" s="1">
        <f t="shared" si="1"/>
        <v>0</v>
      </c>
    </row>
    <row r="121" spans="1:10" ht="19.5" customHeight="1" x14ac:dyDescent="0.3">
      <c r="A121" s="1">
        <v>119</v>
      </c>
      <c r="B121" s="10">
        <v>46142</v>
      </c>
      <c r="C121" s="1" t="s">
        <v>9</v>
      </c>
      <c r="D121" s="1" t="s">
        <v>16</v>
      </c>
      <c r="E121" s="1">
        <v>1000</v>
      </c>
      <c r="J121" s="1">
        <f t="shared" si="1"/>
        <v>0</v>
      </c>
    </row>
    <row r="122" spans="1:10" ht="19.5" customHeight="1" x14ac:dyDescent="0.3">
      <c r="A122" s="1">
        <v>120</v>
      </c>
      <c r="B122" s="10">
        <v>46143</v>
      </c>
      <c r="C122" s="1" t="s">
        <v>9</v>
      </c>
      <c r="D122" s="1" t="s">
        <v>16</v>
      </c>
      <c r="E122" s="1">
        <v>1000</v>
      </c>
      <c r="J122" s="1">
        <f t="shared" si="1"/>
        <v>0</v>
      </c>
    </row>
    <row r="123" spans="1:10" ht="19.5" customHeight="1" x14ac:dyDescent="0.3">
      <c r="A123" s="1">
        <v>121</v>
      </c>
      <c r="B123" s="10">
        <v>46144</v>
      </c>
      <c r="C123" s="1" t="s">
        <v>9</v>
      </c>
      <c r="D123" s="1" t="s">
        <v>16</v>
      </c>
      <c r="E123" s="1">
        <v>1000</v>
      </c>
      <c r="J123" s="1">
        <f t="shared" si="1"/>
        <v>0</v>
      </c>
    </row>
    <row r="124" spans="1:10" ht="19.5" customHeight="1" x14ac:dyDescent="0.3">
      <c r="A124" s="1">
        <v>122</v>
      </c>
      <c r="B124" s="10">
        <v>46145</v>
      </c>
      <c r="C124" s="1" t="s">
        <v>9</v>
      </c>
      <c r="D124" s="1" t="s">
        <v>16</v>
      </c>
      <c r="E124" s="1">
        <v>1000</v>
      </c>
      <c r="J124" s="1">
        <f t="shared" si="1"/>
        <v>0</v>
      </c>
    </row>
    <row r="125" spans="1:10" ht="19.5" customHeight="1" x14ac:dyDescent="0.3">
      <c r="A125" s="1">
        <v>123</v>
      </c>
      <c r="B125" s="10">
        <v>46146</v>
      </c>
      <c r="C125" s="1" t="s">
        <v>9</v>
      </c>
      <c r="D125" s="1" t="s">
        <v>16</v>
      </c>
      <c r="E125" s="1">
        <v>1000</v>
      </c>
      <c r="J125" s="1">
        <f t="shared" si="1"/>
        <v>0</v>
      </c>
    </row>
    <row r="126" spans="1:10" ht="19.5" customHeight="1" x14ac:dyDescent="0.3">
      <c r="A126" s="1">
        <v>124</v>
      </c>
      <c r="B126" s="10">
        <v>46147</v>
      </c>
      <c r="C126" s="1" t="s">
        <v>9</v>
      </c>
      <c r="D126" s="1" t="s">
        <v>16</v>
      </c>
      <c r="E126" s="1">
        <v>1000</v>
      </c>
      <c r="J126" s="1">
        <f t="shared" si="1"/>
        <v>0</v>
      </c>
    </row>
    <row r="127" spans="1:10" ht="19.5" customHeight="1" x14ac:dyDescent="0.3">
      <c r="A127" s="1">
        <v>125</v>
      </c>
      <c r="B127" s="10">
        <v>46148</v>
      </c>
      <c r="C127" s="1" t="s">
        <v>9</v>
      </c>
      <c r="D127" s="1" t="s">
        <v>16</v>
      </c>
      <c r="E127" s="1">
        <v>1000</v>
      </c>
      <c r="J127" s="1">
        <f t="shared" si="1"/>
        <v>0</v>
      </c>
    </row>
    <row r="128" spans="1:10" ht="19.5" customHeight="1" x14ac:dyDescent="0.3">
      <c r="A128" s="1">
        <v>126</v>
      </c>
      <c r="B128" s="10">
        <v>46149</v>
      </c>
      <c r="C128" s="1" t="s">
        <v>9</v>
      </c>
      <c r="D128" s="1" t="s">
        <v>16</v>
      </c>
      <c r="E128" s="1">
        <v>1000</v>
      </c>
      <c r="J128" s="1">
        <f t="shared" si="1"/>
        <v>0</v>
      </c>
    </row>
    <row r="129" spans="1:10" ht="19.5" customHeight="1" x14ac:dyDescent="0.3">
      <c r="A129" s="1">
        <v>127</v>
      </c>
      <c r="B129" s="10">
        <v>46150</v>
      </c>
      <c r="C129" s="1" t="s">
        <v>9</v>
      </c>
      <c r="D129" s="1" t="s">
        <v>16</v>
      </c>
      <c r="E129" s="1">
        <v>1000</v>
      </c>
      <c r="J129" s="1">
        <f t="shared" si="1"/>
        <v>0</v>
      </c>
    </row>
    <row r="130" spans="1:10" ht="19.5" customHeight="1" x14ac:dyDescent="0.3">
      <c r="A130" s="1">
        <v>128</v>
      </c>
      <c r="B130" s="10">
        <v>46151</v>
      </c>
      <c r="C130" s="1" t="s">
        <v>9</v>
      </c>
      <c r="D130" s="1" t="s">
        <v>16</v>
      </c>
      <c r="E130" s="1">
        <v>1000</v>
      </c>
      <c r="J130" s="1">
        <f t="shared" si="1"/>
        <v>0</v>
      </c>
    </row>
    <row r="131" spans="1:10" ht="19.5" customHeight="1" x14ac:dyDescent="0.3">
      <c r="A131" s="1">
        <v>129</v>
      </c>
      <c r="B131" s="10">
        <v>46152</v>
      </c>
      <c r="C131" s="1" t="s">
        <v>9</v>
      </c>
      <c r="D131" s="1" t="s">
        <v>16</v>
      </c>
      <c r="E131" s="1">
        <v>1000</v>
      </c>
      <c r="J131" s="1">
        <f t="shared" si="1"/>
        <v>0</v>
      </c>
    </row>
    <row r="132" spans="1:10" ht="19.5" customHeight="1" x14ac:dyDescent="0.3">
      <c r="A132" s="1">
        <v>130</v>
      </c>
      <c r="B132" s="10">
        <v>46153</v>
      </c>
      <c r="C132" s="1" t="s">
        <v>9</v>
      </c>
      <c r="D132" s="1" t="s">
        <v>16</v>
      </c>
      <c r="E132" s="1">
        <v>1000</v>
      </c>
      <c r="J132" s="1">
        <f t="shared" ref="J132:J195" si="2">E132*F132-G132-H132+I132</f>
        <v>0</v>
      </c>
    </row>
    <row r="133" spans="1:10" ht="19.5" customHeight="1" x14ac:dyDescent="0.3">
      <c r="A133" s="1">
        <v>131</v>
      </c>
      <c r="B133" s="10">
        <v>46154</v>
      </c>
      <c r="C133" s="1" t="s">
        <v>9</v>
      </c>
      <c r="D133" s="1" t="s">
        <v>16</v>
      </c>
      <c r="E133" s="1">
        <v>1000</v>
      </c>
      <c r="J133" s="1">
        <f t="shared" si="2"/>
        <v>0</v>
      </c>
    </row>
    <row r="134" spans="1:10" ht="19.5" customHeight="1" x14ac:dyDescent="0.3">
      <c r="A134" s="1">
        <v>132</v>
      </c>
      <c r="B134" s="10">
        <v>46155</v>
      </c>
      <c r="C134" s="1" t="s">
        <v>9</v>
      </c>
      <c r="D134" s="1" t="s">
        <v>16</v>
      </c>
      <c r="E134" s="1">
        <v>1000</v>
      </c>
      <c r="J134" s="1">
        <f t="shared" si="2"/>
        <v>0</v>
      </c>
    </row>
    <row r="135" spans="1:10" ht="19.5" customHeight="1" x14ac:dyDescent="0.3">
      <c r="A135" s="1">
        <v>133</v>
      </c>
      <c r="B135" s="10">
        <v>46156</v>
      </c>
      <c r="C135" s="1" t="s">
        <v>9</v>
      </c>
      <c r="D135" s="1" t="s">
        <v>16</v>
      </c>
      <c r="E135" s="1">
        <v>1000</v>
      </c>
      <c r="J135" s="1">
        <f t="shared" si="2"/>
        <v>0</v>
      </c>
    </row>
    <row r="136" spans="1:10" ht="19.5" customHeight="1" x14ac:dyDescent="0.3">
      <c r="A136" s="1">
        <v>134</v>
      </c>
      <c r="B136" s="10">
        <v>46157</v>
      </c>
      <c r="C136" s="1" t="s">
        <v>9</v>
      </c>
      <c r="D136" s="1" t="s">
        <v>16</v>
      </c>
      <c r="E136" s="1">
        <v>1000</v>
      </c>
      <c r="J136" s="1">
        <f t="shared" si="2"/>
        <v>0</v>
      </c>
    </row>
    <row r="137" spans="1:10" ht="19.5" customHeight="1" x14ac:dyDescent="0.3">
      <c r="A137" s="1">
        <v>135</v>
      </c>
      <c r="B137" s="10">
        <v>46158</v>
      </c>
      <c r="C137" s="1" t="s">
        <v>9</v>
      </c>
      <c r="D137" s="1" t="s">
        <v>16</v>
      </c>
      <c r="E137" s="1">
        <v>1000</v>
      </c>
      <c r="J137" s="1">
        <f t="shared" si="2"/>
        <v>0</v>
      </c>
    </row>
    <row r="138" spans="1:10" ht="19.5" customHeight="1" x14ac:dyDescent="0.3">
      <c r="A138" s="1">
        <v>136</v>
      </c>
      <c r="B138" s="10">
        <v>46159</v>
      </c>
      <c r="C138" s="1" t="s">
        <v>9</v>
      </c>
      <c r="D138" s="1" t="s">
        <v>16</v>
      </c>
      <c r="E138" s="1">
        <v>1000</v>
      </c>
      <c r="J138" s="1">
        <f t="shared" si="2"/>
        <v>0</v>
      </c>
    </row>
    <row r="139" spans="1:10" ht="19.5" customHeight="1" x14ac:dyDescent="0.3">
      <c r="A139" s="1">
        <v>137</v>
      </c>
      <c r="B139" s="10">
        <v>46160</v>
      </c>
      <c r="C139" s="1" t="s">
        <v>9</v>
      </c>
      <c r="D139" s="1" t="s">
        <v>16</v>
      </c>
      <c r="E139" s="1">
        <v>1000</v>
      </c>
      <c r="J139" s="1">
        <f t="shared" si="2"/>
        <v>0</v>
      </c>
    </row>
    <row r="140" spans="1:10" ht="19.5" customHeight="1" x14ac:dyDescent="0.3">
      <c r="A140" s="1">
        <v>138</v>
      </c>
      <c r="B140" s="10">
        <v>46161</v>
      </c>
      <c r="C140" s="1" t="s">
        <v>9</v>
      </c>
      <c r="D140" s="1" t="s">
        <v>16</v>
      </c>
      <c r="E140" s="1">
        <v>1000</v>
      </c>
      <c r="J140" s="1">
        <f t="shared" si="2"/>
        <v>0</v>
      </c>
    </row>
    <row r="141" spans="1:10" ht="19.5" customHeight="1" x14ac:dyDescent="0.3">
      <c r="A141" s="1">
        <v>139</v>
      </c>
      <c r="B141" s="10">
        <v>46162</v>
      </c>
      <c r="C141" s="1" t="s">
        <v>9</v>
      </c>
      <c r="D141" s="1" t="s">
        <v>16</v>
      </c>
      <c r="E141" s="1">
        <v>1000</v>
      </c>
      <c r="J141" s="1">
        <f t="shared" si="2"/>
        <v>0</v>
      </c>
    </row>
    <row r="142" spans="1:10" ht="19.5" customHeight="1" x14ac:dyDescent="0.3">
      <c r="A142" s="1">
        <v>140</v>
      </c>
      <c r="B142" s="10">
        <v>46163</v>
      </c>
      <c r="C142" s="1" t="s">
        <v>9</v>
      </c>
      <c r="D142" s="1" t="s">
        <v>16</v>
      </c>
      <c r="E142" s="1">
        <v>1000</v>
      </c>
      <c r="J142" s="1">
        <f t="shared" si="2"/>
        <v>0</v>
      </c>
    </row>
    <row r="143" spans="1:10" ht="19.5" customHeight="1" x14ac:dyDescent="0.3">
      <c r="A143" s="1">
        <v>141</v>
      </c>
      <c r="B143" s="10">
        <v>46164</v>
      </c>
      <c r="C143" s="1" t="s">
        <v>9</v>
      </c>
      <c r="D143" s="1" t="s">
        <v>16</v>
      </c>
      <c r="E143" s="1">
        <v>1000</v>
      </c>
      <c r="J143" s="1">
        <f t="shared" si="2"/>
        <v>0</v>
      </c>
    </row>
    <row r="144" spans="1:10" ht="19.5" customHeight="1" x14ac:dyDescent="0.3">
      <c r="A144" s="1">
        <v>142</v>
      </c>
      <c r="B144" s="10">
        <v>46165</v>
      </c>
      <c r="C144" s="1" t="s">
        <v>9</v>
      </c>
      <c r="D144" s="1" t="s">
        <v>16</v>
      </c>
      <c r="E144" s="1">
        <v>1000</v>
      </c>
      <c r="J144" s="1">
        <f t="shared" si="2"/>
        <v>0</v>
      </c>
    </row>
    <row r="145" spans="1:10" ht="19.5" customHeight="1" x14ac:dyDescent="0.3">
      <c r="A145" s="1">
        <v>143</v>
      </c>
      <c r="B145" s="10">
        <v>46166</v>
      </c>
      <c r="C145" s="1" t="s">
        <v>9</v>
      </c>
      <c r="D145" s="1" t="s">
        <v>16</v>
      </c>
      <c r="E145" s="1">
        <v>1000</v>
      </c>
      <c r="J145" s="1">
        <f t="shared" si="2"/>
        <v>0</v>
      </c>
    </row>
    <row r="146" spans="1:10" ht="19.5" customHeight="1" x14ac:dyDescent="0.3">
      <c r="A146" s="1">
        <v>144</v>
      </c>
      <c r="B146" s="10">
        <v>46167</v>
      </c>
      <c r="C146" s="1" t="s">
        <v>9</v>
      </c>
      <c r="D146" s="1" t="s">
        <v>16</v>
      </c>
      <c r="E146" s="1">
        <v>1000</v>
      </c>
      <c r="J146" s="1">
        <f t="shared" si="2"/>
        <v>0</v>
      </c>
    </row>
    <row r="147" spans="1:10" ht="19.5" customHeight="1" x14ac:dyDescent="0.3">
      <c r="A147" s="1">
        <v>145</v>
      </c>
      <c r="B147" s="10">
        <v>46168</v>
      </c>
      <c r="C147" s="1" t="s">
        <v>9</v>
      </c>
      <c r="D147" s="1" t="s">
        <v>16</v>
      </c>
      <c r="E147" s="1">
        <v>1000</v>
      </c>
      <c r="J147" s="1">
        <f t="shared" si="2"/>
        <v>0</v>
      </c>
    </row>
    <row r="148" spans="1:10" ht="19.5" customHeight="1" x14ac:dyDescent="0.3">
      <c r="A148" s="1">
        <v>146</v>
      </c>
      <c r="B148" s="10">
        <v>46169</v>
      </c>
      <c r="C148" s="1" t="s">
        <v>9</v>
      </c>
      <c r="D148" s="1" t="s">
        <v>16</v>
      </c>
      <c r="E148" s="1">
        <v>1000</v>
      </c>
      <c r="J148" s="1">
        <f t="shared" si="2"/>
        <v>0</v>
      </c>
    </row>
    <row r="149" spans="1:10" ht="19.5" customHeight="1" x14ac:dyDescent="0.3">
      <c r="A149" s="1">
        <v>147</v>
      </c>
      <c r="B149" s="10">
        <v>46170</v>
      </c>
      <c r="C149" s="1" t="s">
        <v>9</v>
      </c>
      <c r="D149" s="1" t="s">
        <v>16</v>
      </c>
      <c r="E149" s="1">
        <v>1000</v>
      </c>
      <c r="J149" s="1">
        <f t="shared" si="2"/>
        <v>0</v>
      </c>
    </row>
    <row r="150" spans="1:10" ht="19.5" customHeight="1" x14ac:dyDescent="0.3">
      <c r="A150" s="1">
        <v>148</v>
      </c>
      <c r="B150" s="10">
        <v>46171</v>
      </c>
      <c r="C150" s="1" t="s">
        <v>9</v>
      </c>
      <c r="D150" s="1" t="s">
        <v>16</v>
      </c>
      <c r="E150" s="1">
        <v>1000</v>
      </c>
      <c r="J150" s="1">
        <f t="shared" si="2"/>
        <v>0</v>
      </c>
    </row>
    <row r="151" spans="1:10" ht="19.5" customHeight="1" x14ac:dyDescent="0.3">
      <c r="A151" s="1">
        <v>149</v>
      </c>
      <c r="B151" s="10">
        <v>46172</v>
      </c>
      <c r="C151" s="1" t="s">
        <v>9</v>
      </c>
      <c r="D151" s="1" t="s">
        <v>16</v>
      </c>
      <c r="E151" s="1">
        <v>1000</v>
      </c>
      <c r="J151" s="1">
        <f t="shared" si="2"/>
        <v>0</v>
      </c>
    </row>
    <row r="152" spans="1:10" ht="19.5" customHeight="1" x14ac:dyDescent="0.3">
      <c r="A152" s="1">
        <v>150</v>
      </c>
      <c r="B152" s="10">
        <v>46173</v>
      </c>
      <c r="C152" s="1" t="s">
        <v>9</v>
      </c>
      <c r="D152" s="1" t="s">
        <v>16</v>
      </c>
      <c r="E152" s="1">
        <v>1000</v>
      </c>
      <c r="J152" s="1">
        <f t="shared" si="2"/>
        <v>0</v>
      </c>
    </row>
    <row r="153" spans="1:10" ht="19.5" customHeight="1" x14ac:dyDescent="0.3">
      <c r="A153" s="1">
        <v>151</v>
      </c>
      <c r="B153" s="10">
        <v>46174</v>
      </c>
      <c r="C153" s="1" t="s">
        <v>9</v>
      </c>
      <c r="D153" s="1" t="s">
        <v>16</v>
      </c>
      <c r="E153" s="1">
        <v>1000</v>
      </c>
      <c r="J153" s="1">
        <f t="shared" si="2"/>
        <v>0</v>
      </c>
    </row>
    <row r="154" spans="1:10" ht="19.5" customHeight="1" x14ac:dyDescent="0.3">
      <c r="A154" s="1">
        <v>152</v>
      </c>
      <c r="B154" s="10">
        <v>46175</v>
      </c>
      <c r="C154" s="1" t="s">
        <v>9</v>
      </c>
      <c r="D154" s="1" t="s">
        <v>16</v>
      </c>
      <c r="E154" s="1">
        <v>1000</v>
      </c>
      <c r="J154" s="1">
        <f t="shared" si="2"/>
        <v>0</v>
      </c>
    </row>
    <row r="155" spans="1:10" ht="19.5" customHeight="1" x14ac:dyDescent="0.3">
      <c r="A155" s="1">
        <v>153</v>
      </c>
      <c r="B155" s="10">
        <v>46176</v>
      </c>
      <c r="C155" s="1" t="s">
        <v>9</v>
      </c>
      <c r="D155" s="1" t="s">
        <v>16</v>
      </c>
      <c r="E155" s="1">
        <v>1000</v>
      </c>
      <c r="J155" s="1">
        <f t="shared" si="2"/>
        <v>0</v>
      </c>
    </row>
    <row r="156" spans="1:10" ht="19.5" customHeight="1" x14ac:dyDescent="0.3">
      <c r="A156" s="1">
        <v>154</v>
      </c>
      <c r="B156" s="10">
        <v>46177</v>
      </c>
      <c r="C156" s="1" t="s">
        <v>9</v>
      </c>
      <c r="D156" s="1" t="s">
        <v>16</v>
      </c>
      <c r="E156" s="1">
        <v>1000</v>
      </c>
      <c r="J156" s="1">
        <f t="shared" si="2"/>
        <v>0</v>
      </c>
    </row>
    <row r="157" spans="1:10" ht="19.5" customHeight="1" x14ac:dyDescent="0.3">
      <c r="A157" s="1">
        <v>155</v>
      </c>
      <c r="B157" s="10">
        <v>46178</v>
      </c>
      <c r="C157" s="1" t="s">
        <v>9</v>
      </c>
      <c r="D157" s="1" t="s">
        <v>16</v>
      </c>
      <c r="E157" s="1">
        <v>1000</v>
      </c>
      <c r="J157" s="1">
        <f t="shared" si="2"/>
        <v>0</v>
      </c>
    </row>
    <row r="158" spans="1:10" ht="19.5" customHeight="1" x14ac:dyDescent="0.3">
      <c r="A158" s="1">
        <v>156</v>
      </c>
      <c r="B158" s="10">
        <v>46179</v>
      </c>
      <c r="C158" s="1" t="s">
        <v>9</v>
      </c>
      <c r="D158" s="1" t="s">
        <v>16</v>
      </c>
      <c r="E158" s="1">
        <v>1000</v>
      </c>
      <c r="J158" s="1">
        <f t="shared" si="2"/>
        <v>0</v>
      </c>
    </row>
    <row r="159" spans="1:10" ht="19.5" customHeight="1" x14ac:dyDescent="0.3">
      <c r="A159" s="1">
        <v>157</v>
      </c>
      <c r="B159" s="10">
        <v>46180</v>
      </c>
      <c r="C159" s="1" t="s">
        <v>9</v>
      </c>
      <c r="D159" s="1" t="s">
        <v>16</v>
      </c>
      <c r="E159" s="1">
        <v>1000</v>
      </c>
      <c r="J159" s="1">
        <f t="shared" si="2"/>
        <v>0</v>
      </c>
    </row>
    <row r="160" spans="1:10" ht="19.5" customHeight="1" x14ac:dyDescent="0.3">
      <c r="A160" s="1">
        <v>158</v>
      </c>
      <c r="B160" s="10">
        <v>46181</v>
      </c>
      <c r="C160" s="1" t="s">
        <v>9</v>
      </c>
      <c r="D160" s="1" t="s">
        <v>16</v>
      </c>
      <c r="E160" s="1">
        <v>1000</v>
      </c>
      <c r="J160" s="1">
        <f t="shared" si="2"/>
        <v>0</v>
      </c>
    </row>
    <row r="161" spans="1:10" ht="19.5" customHeight="1" x14ac:dyDescent="0.3">
      <c r="A161" s="1">
        <v>159</v>
      </c>
      <c r="B161" s="10">
        <v>46182</v>
      </c>
      <c r="C161" s="1" t="s">
        <v>9</v>
      </c>
      <c r="D161" s="1" t="s">
        <v>16</v>
      </c>
      <c r="E161" s="1">
        <v>1000</v>
      </c>
      <c r="J161" s="1">
        <f t="shared" si="2"/>
        <v>0</v>
      </c>
    </row>
    <row r="162" spans="1:10" ht="19.5" customHeight="1" x14ac:dyDescent="0.3">
      <c r="A162" s="1">
        <v>160</v>
      </c>
      <c r="B162" s="10">
        <v>46183</v>
      </c>
      <c r="C162" s="1" t="s">
        <v>9</v>
      </c>
      <c r="D162" s="1" t="s">
        <v>16</v>
      </c>
      <c r="E162" s="1">
        <v>1000</v>
      </c>
      <c r="J162" s="1">
        <f t="shared" si="2"/>
        <v>0</v>
      </c>
    </row>
    <row r="163" spans="1:10" ht="19.5" customHeight="1" x14ac:dyDescent="0.3">
      <c r="A163" s="1">
        <v>161</v>
      </c>
      <c r="B163" s="10">
        <v>46184</v>
      </c>
      <c r="C163" s="1" t="s">
        <v>9</v>
      </c>
      <c r="D163" s="1" t="s">
        <v>16</v>
      </c>
      <c r="E163" s="1">
        <v>1000</v>
      </c>
      <c r="J163" s="1">
        <f t="shared" si="2"/>
        <v>0</v>
      </c>
    </row>
    <row r="164" spans="1:10" ht="19.5" customHeight="1" x14ac:dyDescent="0.3">
      <c r="A164" s="1">
        <v>162</v>
      </c>
      <c r="B164" s="10">
        <v>46185</v>
      </c>
      <c r="C164" s="1" t="s">
        <v>9</v>
      </c>
      <c r="D164" s="1" t="s">
        <v>16</v>
      </c>
      <c r="E164" s="1">
        <v>1000</v>
      </c>
      <c r="J164" s="1">
        <f t="shared" si="2"/>
        <v>0</v>
      </c>
    </row>
    <row r="165" spans="1:10" ht="19.5" customHeight="1" x14ac:dyDescent="0.3">
      <c r="A165" s="1">
        <v>163</v>
      </c>
      <c r="B165" s="10">
        <v>46186</v>
      </c>
      <c r="C165" s="1" t="s">
        <v>9</v>
      </c>
      <c r="D165" s="1" t="s">
        <v>16</v>
      </c>
      <c r="E165" s="1">
        <v>1000</v>
      </c>
      <c r="J165" s="1">
        <f t="shared" si="2"/>
        <v>0</v>
      </c>
    </row>
    <row r="166" spans="1:10" ht="19.5" customHeight="1" x14ac:dyDescent="0.3">
      <c r="A166" s="1">
        <v>164</v>
      </c>
      <c r="B166" s="10">
        <v>46187</v>
      </c>
      <c r="C166" s="1" t="s">
        <v>9</v>
      </c>
      <c r="D166" s="1" t="s">
        <v>16</v>
      </c>
      <c r="E166" s="1">
        <v>1000</v>
      </c>
      <c r="J166" s="1">
        <f t="shared" si="2"/>
        <v>0</v>
      </c>
    </row>
    <row r="167" spans="1:10" ht="19.5" customHeight="1" x14ac:dyDescent="0.3">
      <c r="A167" s="1">
        <v>165</v>
      </c>
      <c r="B167" s="10">
        <v>46188</v>
      </c>
      <c r="C167" s="1" t="s">
        <v>9</v>
      </c>
      <c r="D167" s="1" t="s">
        <v>16</v>
      </c>
      <c r="E167" s="1">
        <v>1000</v>
      </c>
      <c r="J167" s="1">
        <f t="shared" si="2"/>
        <v>0</v>
      </c>
    </row>
    <row r="168" spans="1:10" ht="19.5" customHeight="1" x14ac:dyDescent="0.3">
      <c r="A168" s="1">
        <v>166</v>
      </c>
      <c r="B168" s="10">
        <v>46189</v>
      </c>
      <c r="C168" s="1" t="s">
        <v>9</v>
      </c>
      <c r="D168" s="1" t="s">
        <v>16</v>
      </c>
      <c r="E168" s="1">
        <v>1000</v>
      </c>
      <c r="J168" s="1">
        <f t="shared" si="2"/>
        <v>0</v>
      </c>
    </row>
    <row r="169" spans="1:10" ht="19.5" customHeight="1" x14ac:dyDescent="0.3">
      <c r="A169" s="1">
        <v>167</v>
      </c>
      <c r="B169" s="10">
        <v>46190</v>
      </c>
      <c r="C169" s="1" t="s">
        <v>9</v>
      </c>
      <c r="D169" s="1" t="s">
        <v>16</v>
      </c>
      <c r="E169" s="1">
        <v>1000</v>
      </c>
      <c r="J169" s="1">
        <f t="shared" si="2"/>
        <v>0</v>
      </c>
    </row>
    <row r="170" spans="1:10" ht="19.5" customHeight="1" x14ac:dyDescent="0.3">
      <c r="A170" s="1">
        <v>168</v>
      </c>
      <c r="B170" s="10">
        <v>46191</v>
      </c>
      <c r="C170" s="1" t="s">
        <v>9</v>
      </c>
      <c r="D170" s="1" t="s">
        <v>16</v>
      </c>
      <c r="E170" s="1">
        <v>1000</v>
      </c>
      <c r="J170" s="1">
        <f t="shared" si="2"/>
        <v>0</v>
      </c>
    </row>
    <row r="171" spans="1:10" ht="19.5" customHeight="1" x14ac:dyDescent="0.3">
      <c r="A171" s="1">
        <v>169</v>
      </c>
      <c r="B171" s="10">
        <v>46192</v>
      </c>
      <c r="C171" s="1" t="s">
        <v>9</v>
      </c>
      <c r="D171" s="1" t="s">
        <v>16</v>
      </c>
      <c r="E171" s="1">
        <v>1000</v>
      </c>
      <c r="J171" s="1">
        <f t="shared" si="2"/>
        <v>0</v>
      </c>
    </row>
    <row r="172" spans="1:10" ht="19.5" customHeight="1" x14ac:dyDescent="0.3">
      <c r="A172" s="1">
        <v>170</v>
      </c>
      <c r="B172" s="10">
        <v>46193</v>
      </c>
      <c r="C172" s="1" t="s">
        <v>9</v>
      </c>
      <c r="D172" s="1" t="s">
        <v>16</v>
      </c>
      <c r="E172" s="1">
        <v>1000</v>
      </c>
      <c r="J172" s="1">
        <f t="shared" si="2"/>
        <v>0</v>
      </c>
    </row>
    <row r="173" spans="1:10" ht="19.5" customHeight="1" x14ac:dyDescent="0.3">
      <c r="A173" s="1">
        <v>171</v>
      </c>
      <c r="B173" s="10">
        <v>46194</v>
      </c>
      <c r="C173" s="1" t="s">
        <v>9</v>
      </c>
      <c r="D173" s="1" t="s">
        <v>16</v>
      </c>
      <c r="E173" s="1">
        <v>1000</v>
      </c>
      <c r="J173" s="1">
        <f t="shared" si="2"/>
        <v>0</v>
      </c>
    </row>
    <row r="174" spans="1:10" ht="19.5" customHeight="1" x14ac:dyDescent="0.3">
      <c r="A174" s="1">
        <v>172</v>
      </c>
      <c r="B174" s="10">
        <v>46195</v>
      </c>
      <c r="C174" s="1" t="s">
        <v>9</v>
      </c>
      <c r="D174" s="1" t="s">
        <v>16</v>
      </c>
      <c r="E174" s="1">
        <v>1000</v>
      </c>
      <c r="J174" s="1">
        <f t="shared" si="2"/>
        <v>0</v>
      </c>
    </row>
    <row r="175" spans="1:10" ht="19.5" customHeight="1" x14ac:dyDescent="0.3">
      <c r="A175" s="1">
        <v>173</v>
      </c>
      <c r="B175" s="10">
        <v>46196</v>
      </c>
      <c r="C175" s="1" t="s">
        <v>9</v>
      </c>
      <c r="D175" s="1" t="s">
        <v>16</v>
      </c>
      <c r="E175" s="1">
        <v>1000</v>
      </c>
      <c r="J175" s="1">
        <f t="shared" si="2"/>
        <v>0</v>
      </c>
    </row>
    <row r="176" spans="1:10" ht="19.5" customHeight="1" x14ac:dyDescent="0.3">
      <c r="A176" s="1">
        <v>174</v>
      </c>
      <c r="B176" s="10">
        <v>46197</v>
      </c>
      <c r="C176" s="1" t="s">
        <v>9</v>
      </c>
      <c r="D176" s="1" t="s">
        <v>16</v>
      </c>
      <c r="E176" s="1">
        <v>1000</v>
      </c>
      <c r="J176" s="1">
        <f t="shared" si="2"/>
        <v>0</v>
      </c>
    </row>
    <row r="177" spans="1:10" ht="19.5" customHeight="1" x14ac:dyDescent="0.3">
      <c r="A177" s="1">
        <v>175</v>
      </c>
      <c r="B177" s="10">
        <v>46198</v>
      </c>
      <c r="C177" s="1" t="s">
        <v>9</v>
      </c>
      <c r="D177" s="1" t="s">
        <v>16</v>
      </c>
      <c r="E177" s="1">
        <v>1000</v>
      </c>
      <c r="J177" s="1">
        <f t="shared" si="2"/>
        <v>0</v>
      </c>
    </row>
    <row r="178" spans="1:10" ht="19.5" customHeight="1" x14ac:dyDescent="0.3">
      <c r="A178" s="1">
        <v>176</v>
      </c>
      <c r="B178" s="10">
        <v>46199</v>
      </c>
      <c r="C178" s="1" t="s">
        <v>9</v>
      </c>
      <c r="D178" s="1" t="s">
        <v>16</v>
      </c>
      <c r="E178" s="1">
        <v>1000</v>
      </c>
      <c r="J178" s="1">
        <f t="shared" si="2"/>
        <v>0</v>
      </c>
    </row>
    <row r="179" spans="1:10" ht="19.5" customHeight="1" x14ac:dyDescent="0.3">
      <c r="A179" s="1">
        <v>177</v>
      </c>
      <c r="B179" s="10">
        <v>46200</v>
      </c>
      <c r="C179" s="1" t="s">
        <v>9</v>
      </c>
      <c r="D179" s="1" t="s">
        <v>16</v>
      </c>
      <c r="E179" s="1">
        <v>1000</v>
      </c>
      <c r="J179" s="1">
        <f t="shared" si="2"/>
        <v>0</v>
      </c>
    </row>
    <row r="180" spans="1:10" ht="19.5" customHeight="1" x14ac:dyDescent="0.3">
      <c r="A180" s="1">
        <v>178</v>
      </c>
      <c r="B180" s="10">
        <v>46201</v>
      </c>
      <c r="C180" s="1" t="s">
        <v>9</v>
      </c>
      <c r="D180" s="1" t="s">
        <v>16</v>
      </c>
      <c r="E180" s="1">
        <v>1000</v>
      </c>
      <c r="J180" s="1">
        <f t="shared" si="2"/>
        <v>0</v>
      </c>
    </row>
    <row r="181" spans="1:10" ht="19.5" customHeight="1" x14ac:dyDescent="0.3">
      <c r="A181" s="1">
        <v>179</v>
      </c>
      <c r="B181" s="10">
        <v>46202</v>
      </c>
      <c r="C181" s="1" t="s">
        <v>9</v>
      </c>
      <c r="D181" s="1" t="s">
        <v>16</v>
      </c>
      <c r="E181" s="1">
        <v>1000</v>
      </c>
      <c r="J181" s="1">
        <f t="shared" si="2"/>
        <v>0</v>
      </c>
    </row>
    <row r="182" spans="1:10" ht="19.5" customHeight="1" x14ac:dyDescent="0.3">
      <c r="A182" s="1">
        <v>180</v>
      </c>
      <c r="B182" s="10">
        <v>46203</v>
      </c>
      <c r="C182" s="1" t="s">
        <v>9</v>
      </c>
      <c r="D182" s="1" t="s">
        <v>16</v>
      </c>
      <c r="E182" s="1">
        <v>1000</v>
      </c>
      <c r="J182" s="1">
        <f t="shared" si="2"/>
        <v>0</v>
      </c>
    </row>
    <row r="183" spans="1:10" ht="19.5" customHeight="1" x14ac:dyDescent="0.3">
      <c r="A183" s="1">
        <v>181</v>
      </c>
      <c r="B183" s="10">
        <v>46204</v>
      </c>
      <c r="C183" s="1" t="s">
        <v>9</v>
      </c>
      <c r="D183" s="1" t="s">
        <v>16</v>
      </c>
      <c r="E183" s="1">
        <v>1000</v>
      </c>
      <c r="J183" s="1">
        <f t="shared" si="2"/>
        <v>0</v>
      </c>
    </row>
    <row r="184" spans="1:10" ht="19.5" customHeight="1" x14ac:dyDescent="0.3">
      <c r="A184" s="1">
        <v>182</v>
      </c>
      <c r="B184" s="10">
        <v>46205</v>
      </c>
      <c r="C184" s="1" t="s">
        <v>9</v>
      </c>
      <c r="D184" s="1" t="s">
        <v>16</v>
      </c>
      <c r="E184" s="1">
        <v>1000</v>
      </c>
      <c r="J184" s="1">
        <f t="shared" si="2"/>
        <v>0</v>
      </c>
    </row>
    <row r="185" spans="1:10" ht="19.5" customHeight="1" x14ac:dyDescent="0.3">
      <c r="A185" s="1">
        <v>183</v>
      </c>
      <c r="B185" s="10">
        <v>46206</v>
      </c>
      <c r="C185" s="1" t="s">
        <v>9</v>
      </c>
      <c r="D185" s="1" t="s">
        <v>16</v>
      </c>
      <c r="E185" s="1">
        <v>1000</v>
      </c>
      <c r="J185" s="1">
        <f t="shared" si="2"/>
        <v>0</v>
      </c>
    </row>
    <row r="186" spans="1:10" ht="19.5" customHeight="1" x14ac:dyDescent="0.3">
      <c r="A186" s="1">
        <v>184</v>
      </c>
      <c r="B186" s="10">
        <v>46207</v>
      </c>
      <c r="C186" s="1" t="s">
        <v>9</v>
      </c>
      <c r="D186" s="1" t="s">
        <v>16</v>
      </c>
      <c r="E186" s="1">
        <v>1000</v>
      </c>
      <c r="J186" s="1">
        <f t="shared" si="2"/>
        <v>0</v>
      </c>
    </row>
    <row r="187" spans="1:10" ht="19.5" customHeight="1" x14ac:dyDescent="0.3">
      <c r="A187" s="1">
        <v>185</v>
      </c>
      <c r="B187" s="10">
        <v>46208</v>
      </c>
      <c r="C187" s="1" t="s">
        <v>9</v>
      </c>
      <c r="D187" s="1" t="s">
        <v>16</v>
      </c>
      <c r="E187" s="1">
        <v>1000</v>
      </c>
      <c r="J187" s="1">
        <f t="shared" si="2"/>
        <v>0</v>
      </c>
    </row>
    <row r="188" spans="1:10" ht="19.5" customHeight="1" x14ac:dyDescent="0.3">
      <c r="A188" s="1">
        <v>186</v>
      </c>
      <c r="B188" s="10">
        <v>46209</v>
      </c>
      <c r="C188" s="1" t="s">
        <v>9</v>
      </c>
      <c r="D188" s="1" t="s">
        <v>16</v>
      </c>
      <c r="E188" s="1">
        <v>1000</v>
      </c>
      <c r="J188" s="1">
        <f t="shared" si="2"/>
        <v>0</v>
      </c>
    </row>
    <row r="189" spans="1:10" ht="19.5" customHeight="1" x14ac:dyDescent="0.3">
      <c r="A189" s="1">
        <v>187</v>
      </c>
      <c r="B189" s="10">
        <v>46210</v>
      </c>
      <c r="C189" s="1" t="s">
        <v>9</v>
      </c>
      <c r="D189" s="1" t="s">
        <v>16</v>
      </c>
      <c r="E189" s="1">
        <v>1000</v>
      </c>
      <c r="J189" s="1">
        <f t="shared" si="2"/>
        <v>0</v>
      </c>
    </row>
    <row r="190" spans="1:10" ht="19.5" customHeight="1" x14ac:dyDescent="0.3">
      <c r="A190" s="1">
        <v>188</v>
      </c>
      <c r="B190" s="10">
        <v>46211</v>
      </c>
      <c r="C190" s="1" t="s">
        <v>9</v>
      </c>
      <c r="D190" s="1" t="s">
        <v>16</v>
      </c>
      <c r="E190" s="1">
        <v>1000</v>
      </c>
      <c r="J190" s="1">
        <f t="shared" si="2"/>
        <v>0</v>
      </c>
    </row>
    <row r="191" spans="1:10" ht="19.5" customHeight="1" x14ac:dyDescent="0.3">
      <c r="A191" s="1">
        <v>189</v>
      </c>
      <c r="B191" s="10">
        <v>46212</v>
      </c>
      <c r="C191" s="1" t="s">
        <v>9</v>
      </c>
      <c r="D191" s="1" t="s">
        <v>16</v>
      </c>
      <c r="E191" s="1">
        <v>1000</v>
      </c>
      <c r="J191" s="1">
        <f t="shared" si="2"/>
        <v>0</v>
      </c>
    </row>
    <row r="192" spans="1:10" ht="19.5" customHeight="1" x14ac:dyDescent="0.3">
      <c r="A192" s="1">
        <v>190</v>
      </c>
      <c r="B192" s="10">
        <v>46213</v>
      </c>
      <c r="C192" s="1" t="s">
        <v>9</v>
      </c>
      <c r="D192" s="1" t="s">
        <v>16</v>
      </c>
      <c r="E192" s="1">
        <v>1000</v>
      </c>
      <c r="J192" s="1">
        <f t="shared" si="2"/>
        <v>0</v>
      </c>
    </row>
    <row r="193" spans="1:10" ht="19.5" customHeight="1" x14ac:dyDescent="0.3">
      <c r="A193" s="1">
        <v>191</v>
      </c>
      <c r="B193" s="10">
        <v>46214</v>
      </c>
      <c r="C193" s="1" t="s">
        <v>9</v>
      </c>
      <c r="D193" s="1" t="s">
        <v>16</v>
      </c>
      <c r="E193" s="1">
        <v>1000</v>
      </c>
      <c r="J193" s="1">
        <f t="shared" si="2"/>
        <v>0</v>
      </c>
    </row>
    <row r="194" spans="1:10" ht="19.5" customHeight="1" x14ac:dyDescent="0.3">
      <c r="A194" s="1">
        <v>192</v>
      </c>
      <c r="B194" s="10">
        <v>46215</v>
      </c>
      <c r="C194" s="1" t="s">
        <v>9</v>
      </c>
      <c r="D194" s="1" t="s">
        <v>16</v>
      </c>
      <c r="E194" s="1">
        <v>1000</v>
      </c>
      <c r="J194" s="1">
        <f t="shared" si="2"/>
        <v>0</v>
      </c>
    </row>
    <row r="195" spans="1:10" ht="19.5" customHeight="1" x14ac:dyDescent="0.3">
      <c r="A195" s="1">
        <v>193</v>
      </c>
      <c r="B195" s="10">
        <v>46216</v>
      </c>
      <c r="C195" s="1" t="s">
        <v>9</v>
      </c>
      <c r="D195" s="1" t="s">
        <v>16</v>
      </c>
      <c r="E195" s="1">
        <v>1000</v>
      </c>
      <c r="J195" s="1">
        <f t="shared" si="2"/>
        <v>0</v>
      </c>
    </row>
    <row r="196" spans="1:10" ht="19.5" customHeight="1" x14ac:dyDescent="0.3">
      <c r="A196" s="1">
        <v>194</v>
      </c>
      <c r="B196" s="10">
        <v>46217</v>
      </c>
      <c r="C196" s="1" t="s">
        <v>9</v>
      </c>
      <c r="D196" s="1" t="s">
        <v>16</v>
      </c>
      <c r="E196" s="1">
        <v>1000</v>
      </c>
      <c r="J196" s="1">
        <f t="shared" ref="J196:J259" si="3">E196*F196-G196-H196+I196</f>
        <v>0</v>
      </c>
    </row>
    <row r="197" spans="1:10" ht="19.5" customHeight="1" x14ac:dyDescent="0.3">
      <c r="A197" s="1">
        <v>195</v>
      </c>
      <c r="B197" s="10">
        <v>46218</v>
      </c>
      <c r="C197" s="1" t="s">
        <v>9</v>
      </c>
      <c r="D197" s="1" t="s">
        <v>16</v>
      </c>
      <c r="E197" s="1">
        <v>1000</v>
      </c>
      <c r="J197" s="1">
        <f t="shared" si="3"/>
        <v>0</v>
      </c>
    </row>
    <row r="198" spans="1:10" ht="19.5" customHeight="1" x14ac:dyDescent="0.3">
      <c r="A198" s="1">
        <v>196</v>
      </c>
      <c r="B198" s="10">
        <v>46219</v>
      </c>
      <c r="C198" s="1" t="s">
        <v>9</v>
      </c>
      <c r="D198" s="1" t="s">
        <v>16</v>
      </c>
      <c r="E198" s="1">
        <v>1000</v>
      </c>
      <c r="J198" s="1">
        <f t="shared" si="3"/>
        <v>0</v>
      </c>
    </row>
    <row r="199" spans="1:10" ht="19.5" customHeight="1" x14ac:dyDescent="0.3">
      <c r="A199" s="1">
        <v>197</v>
      </c>
      <c r="B199" s="10">
        <v>46220</v>
      </c>
      <c r="C199" s="1" t="s">
        <v>9</v>
      </c>
      <c r="D199" s="1" t="s">
        <v>16</v>
      </c>
      <c r="E199" s="1">
        <v>1000</v>
      </c>
      <c r="J199" s="1">
        <f t="shared" si="3"/>
        <v>0</v>
      </c>
    </row>
    <row r="200" spans="1:10" ht="19.5" customHeight="1" x14ac:dyDescent="0.3">
      <c r="A200" s="1">
        <v>198</v>
      </c>
      <c r="B200" s="10">
        <v>46221</v>
      </c>
      <c r="C200" s="1" t="s">
        <v>9</v>
      </c>
      <c r="D200" s="1" t="s">
        <v>16</v>
      </c>
      <c r="E200" s="1">
        <v>1000</v>
      </c>
      <c r="J200" s="1">
        <f t="shared" si="3"/>
        <v>0</v>
      </c>
    </row>
    <row r="201" spans="1:10" ht="19.5" customHeight="1" x14ac:dyDescent="0.3">
      <c r="A201" s="1">
        <v>199</v>
      </c>
      <c r="B201" s="10">
        <v>46222</v>
      </c>
      <c r="C201" s="1" t="s">
        <v>9</v>
      </c>
      <c r="D201" s="1" t="s">
        <v>16</v>
      </c>
      <c r="E201" s="1">
        <v>1000</v>
      </c>
      <c r="J201" s="1">
        <f t="shared" si="3"/>
        <v>0</v>
      </c>
    </row>
    <row r="202" spans="1:10" ht="19.5" customHeight="1" x14ac:dyDescent="0.3">
      <c r="A202" s="1">
        <v>200</v>
      </c>
      <c r="B202" s="10">
        <v>46223</v>
      </c>
      <c r="C202" s="1" t="s">
        <v>9</v>
      </c>
      <c r="D202" s="1" t="s">
        <v>16</v>
      </c>
      <c r="E202" s="1">
        <v>1000</v>
      </c>
      <c r="J202" s="1">
        <f t="shared" si="3"/>
        <v>0</v>
      </c>
    </row>
    <row r="203" spans="1:10" ht="19.5" customHeight="1" x14ac:dyDescent="0.3">
      <c r="A203" s="1">
        <v>201</v>
      </c>
      <c r="B203" s="10">
        <v>46224</v>
      </c>
      <c r="C203" s="1" t="s">
        <v>9</v>
      </c>
      <c r="D203" s="1" t="s">
        <v>16</v>
      </c>
      <c r="E203" s="1">
        <v>1000</v>
      </c>
      <c r="J203" s="1">
        <f t="shared" si="3"/>
        <v>0</v>
      </c>
    </row>
    <row r="204" spans="1:10" ht="19.5" customHeight="1" x14ac:dyDescent="0.3">
      <c r="A204" s="1">
        <v>202</v>
      </c>
      <c r="B204" s="10">
        <v>46225</v>
      </c>
      <c r="C204" s="1" t="s">
        <v>9</v>
      </c>
      <c r="D204" s="1" t="s">
        <v>16</v>
      </c>
      <c r="E204" s="1">
        <v>1000</v>
      </c>
      <c r="J204" s="1">
        <f t="shared" si="3"/>
        <v>0</v>
      </c>
    </row>
    <row r="205" spans="1:10" ht="19.5" customHeight="1" x14ac:dyDescent="0.3">
      <c r="A205" s="1">
        <v>203</v>
      </c>
      <c r="B205" s="10">
        <v>46226</v>
      </c>
      <c r="C205" s="1" t="s">
        <v>9</v>
      </c>
      <c r="D205" s="1" t="s">
        <v>16</v>
      </c>
      <c r="E205" s="1">
        <v>1000</v>
      </c>
      <c r="J205" s="1">
        <f t="shared" si="3"/>
        <v>0</v>
      </c>
    </row>
    <row r="206" spans="1:10" ht="19.5" customHeight="1" x14ac:dyDescent="0.3">
      <c r="A206" s="1">
        <v>204</v>
      </c>
      <c r="B206" s="10">
        <v>46227</v>
      </c>
      <c r="C206" s="1" t="s">
        <v>9</v>
      </c>
      <c r="D206" s="1" t="s">
        <v>16</v>
      </c>
      <c r="E206" s="1">
        <v>1000</v>
      </c>
      <c r="J206" s="1">
        <f t="shared" si="3"/>
        <v>0</v>
      </c>
    </row>
    <row r="207" spans="1:10" ht="19.5" customHeight="1" x14ac:dyDescent="0.3">
      <c r="A207" s="1">
        <v>205</v>
      </c>
      <c r="B207" s="10">
        <v>46228</v>
      </c>
      <c r="C207" s="1" t="s">
        <v>9</v>
      </c>
      <c r="D207" s="1" t="s">
        <v>16</v>
      </c>
      <c r="E207" s="1">
        <v>1000</v>
      </c>
      <c r="J207" s="1">
        <f t="shared" si="3"/>
        <v>0</v>
      </c>
    </row>
    <row r="208" spans="1:10" ht="19.5" customHeight="1" x14ac:dyDescent="0.3">
      <c r="A208" s="1">
        <v>206</v>
      </c>
      <c r="B208" s="10">
        <v>46229</v>
      </c>
      <c r="C208" s="1" t="s">
        <v>9</v>
      </c>
      <c r="D208" s="1" t="s">
        <v>16</v>
      </c>
      <c r="E208" s="1">
        <v>1000</v>
      </c>
      <c r="J208" s="1">
        <f t="shared" si="3"/>
        <v>0</v>
      </c>
    </row>
    <row r="209" spans="1:10" ht="19.5" customHeight="1" x14ac:dyDescent="0.3">
      <c r="A209" s="1">
        <v>207</v>
      </c>
      <c r="B209" s="10">
        <v>46230</v>
      </c>
      <c r="C209" s="1" t="s">
        <v>9</v>
      </c>
      <c r="D209" s="1" t="s">
        <v>16</v>
      </c>
      <c r="E209" s="1">
        <v>1000</v>
      </c>
      <c r="J209" s="1">
        <f t="shared" si="3"/>
        <v>0</v>
      </c>
    </row>
    <row r="210" spans="1:10" ht="19.5" customHeight="1" x14ac:dyDescent="0.3">
      <c r="A210" s="1">
        <v>208</v>
      </c>
      <c r="B210" s="10">
        <v>46231</v>
      </c>
      <c r="C210" s="1" t="s">
        <v>9</v>
      </c>
      <c r="D210" s="1" t="s">
        <v>16</v>
      </c>
      <c r="E210" s="1">
        <v>1000</v>
      </c>
      <c r="J210" s="1">
        <f t="shared" si="3"/>
        <v>0</v>
      </c>
    </row>
    <row r="211" spans="1:10" ht="19.5" customHeight="1" x14ac:dyDescent="0.3">
      <c r="A211" s="1">
        <v>209</v>
      </c>
      <c r="B211" s="10">
        <v>46232</v>
      </c>
      <c r="C211" s="1" t="s">
        <v>9</v>
      </c>
      <c r="D211" s="1" t="s">
        <v>16</v>
      </c>
      <c r="E211" s="1">
        <v>1000</v>
      </c>
      <c r="J211" s="1">
        <f t="shared" si="3"/>
        <v>0</v>
      </c>
    </row>
    <row r="212" spans="1:10" ht="19.5" customHeight="1" x14ac:dyDescent="0.3">
      <c r="A212" s="1">
        <v>210</v>
      </c>
      <c r="B212" s="10">
        <v>46233</v>
      </c>
      <c r="C212" s="1" t="s">
        <v>9</v>
      </c>
      <c r="D212" s="1" t="s">
        <v>16</v>
      </c>
      <c r="E212" s="1">
        <v>1000</v>
      </c>
      <c r="J212" s="1">
        <f t="shared" si="3"/>
        <v>0</v>
      </c>
    </row>
    <row r="213" spans="1:10" ht="19.5" customHeight="1" x14ac:dyDescent="0.3">
      <c r="A213" s="1">
        <v>211</v>
      </c>
      <c r="B213" s="10">
        <v>46234</v>
      </c>
      <c r="C213" s="1" t="s">
        <v>9</v>
      </c>
      <c r="D213" s="1" t="s">
        <v>16</v>
      </c>
      <c r="E213" s="1">
        <v>1000</v>
      </c>
      <c r="J213" s="1">
        <f t="shared" si="3"/>
        <v>0</v>
      </c>
    </row>
    <row r="214" spans="1:10" ht="19.5" customHeight="1" x14ac:dyDescent="0.3">
      <c r="A214" s="1">
        <v>212</v>
      </c>
      <c r="B214" s="10">
        <v>46235</v>
      </c>
      <c r="C214" s="1" t="s">
        <v>9</v>
      </c>
      <c r="D214" s="1" t="s">
        <v>16</v>
      </c>
      <c r="E214" s="1">
        <v>1000</v>
      </c>
      <c r="J214" s="1">
        <f t="shared" si="3"/>
        <v>0</v>
      </c>
    </row>
    <row r="215" spans="1:10" ht="19.5" customHeight="1" x14ac:dyDescent="0.3">
      <c r="A215" s="1">
        <v>213</v>
      </c>
      <c r="B215" s="10">
        <v>46236</v>
      </c>
      <c r="C215" s="1" t="s">
        <v>9</v>
      </c>
      <c r="D215" s="1" t="s">
        <v>16</v>
      </c>
      <c r="E215" s="1">
        <v>1000</v>
      </c>
      <c r="J215" s="1">
        <f t="shared" si="3"/>
        <v>0</v>
      </c>
    </row>
    <row r="216" spans="1:10" ht="19.5" customHeight="1" x14ac:dyDescent="0.3">
      <c r="A216" s="1">
        <v>214</v>
      </c>
      <c r="B216" s="10">
        <v>46237</v>
      </c>
      <c r="C216" s="1" t="s">
        <v>9</v>
      </c>
      <c r="D216" s="1" t="s">
        <v>16</v>
      </c>
      <c r="E216" s="1">
        <v>1000</v>
      </c>
      <c r="J216" s="1">
        <f t="shared" si="3"/>
        <v>0</v>
      </c>
    </row>
    <row r="217" spans="1:10" ht="19.5" customHeight="1" x14ac:dyDescent="0.3">
      <c r="A217" s="1">
        <v>215</v>
      </c>
      <c r="B217" s="10">
        <v>46238</v>
      </c>
      <c r="C217" s="1" t="s">
        <v>9</v>
      </c>
      <c r="D217" s="1" t="s">
        <v>16</v>
      </c>
      <c r="E217" s="1">
        <v>1000</v>
      </c>
      <c r="J217" s="1">
        <f t="shared" si="3"/>
        <v>0</v>
      </c>
    </row>
    <row r="218" spans="1:10" ht="19.5" customHeight="1" x14ac:dyDescent="0.3">
      <c r="A218" s="1">
        <v>216</v>
      </c>
      <c r="B218" s="10">
        <v>46239</v>
      </c>
      <c r="C218" s="1" t="s">
        <v>9</v>
      </c>
      <c r="D218" s="1" t="s">
        <v>16</v>
      </c>
      <c r="E218" s="1">
        <v>1000</v>
      </c>
      <c r="J218" s="1">
        <f t="shared" si="3"/>
        <v>0</v>
      </c>
    </row>
    <row r="219" spans="1:10" ht="19.5" customHeight="1" x14ac:dyDescent="0.3">
      <c r="A219" s="1">
        <v>217</v>
      </c>
      <c r="B219" s="10">
        <v>46240</v>
      </c>
      <c r="C219" s="1" t="s">
        <v>9</v>
      </c>
      <c r="D219" s="1" t="s">
        <v>16</v>
      </c>
      <c r="E219" s="1">
        <v>1000</v>
      </c>
      <c r="J219" s="1">
        <f t="shared" si="3"/>
        <v>0</v>
      </c>
    </row>
    <row r="220" spans="1:10" ht="19.5" customHeight="1" x14ac:dyDescent="0.3">
      <c r="A220" s="1">
        <v>218</v>
      </c>
      <c r="B220" s="10">
        <v>46241</v>
      </c>
      <c r="C220" s="1" t="s">
        <v>9</v>
      </c>
      <c r="D220" s="1" t="s">
        <v>16</v>
      </c>
      <c r="E220" s="1">
        <v>1000</v>
      </c>
      <c r="J220" s="1">
        <f t="shared" si="3"/>
        <v>0</v>
      </c>
    </row>
    <row r="221" spans="1:10" ht="19.5" customHeight="1" x14ac:dyDescent="0.3">
      <c r="A221" s="1">
        <v>219</v>
      </c>
      <c r="B221" s="10">
        <v>46242</v>
      </c>
      <c r="C221" s="1" t="s">
        <v>9</v>
      </c>
      <c r="D221" s="1" t="s">
        <v>16</v>
      </c>
      <c r="E221" s="1">
        <v>1000</v>
      </c>
      <c r="J221" s="1">
        <f t="shared" si="3"/>
        <v>0</v>
      </c>
    </row>
    <row r="222" spans="1:10" ht="19.5" customHeight="1" x14ac:dyDescent="0.3">
      <c r="A222" s="1">
        <v>220</v>
      </c>
      <c r="B222" s="10">
        <v>46243</v>
      </c>
      <c r="C222" s="1" t="s">
        <v>9</v>
      </c>
      <c r="D222" s="1" t="s">
        <v>16</v>
      </c>
      <c r="E222" s="1">
        <v>1000</v>
      </c>
      <c r="J222" s="1">
        <f t="shared" si="3"/>
        <v>0</v>
      </c>
    </row>
    <row r="223" spans="1:10" ht="19.5" customHeight="1" x14ac:dyDescent="0.3">
      <c r="A223" s="1">
        <v>221</v>
      </c>
      <c r="B223" s="10">
        <v>46244</v>
      </c>
      <c r="C223" s="1" t="s">
        <v>9</v>
      </c>
      <c r="D223" s="1" t="s">
        <v>16</v>
      </c>
      <c r="E223" s="1">
        <v>1000</v>
      </c>
      <c r="J223" s="1">
        <f t="shared" si="3"/>
        <v>0</v>
      </c>
    </row>
    <row r="224" spans="1:10" ht="19.5" customHeight="1" x14ac:dyDescent="0.3">
      <c r="A224" s="1">
        <v>222</v>
      </c>
      <c r="B224" s="10">
        <v>46245</v>
      </c>
      <c r="C224" s="1" t="s">
        <v>9</v>
      </c>
      <c r="D224" s="1" t="s">
        <v>16</v>
      </c>
      <c r="E224" s="1">
        <v>1000</v>
      </c>
      <c r="J224" s="1">
        <f t="shared" si="3"/>
        <v>0</v>
      </c>
    </row>
    <row r="225" spans="1:10" ht="19.5" customHeight="1" x14ac:dyDescent="0.3">
      <c r="A225" s="1">
        <v>223</v>
      </c>
      <c r="B225" s="10">
        <v>46246</v>
      </c>
      <c r="C225" s="1" t="s">
        <v>9</v>
      </c>
      <c r="D225" s="1" t="s">
        <v>16</v>
      </c>
      <c r="E225" s="1">
        <v>1000</v>
      </c>
      <c r="J225" s="1">
        <f t="shared" si="3"/>
        <v>0</v>
      </c>
    </row>
    <row r="226" spans="1:10" ht="19.5" customHeight="1" x14ac:dyDescent="0.3">
      <c r="A226" s="1">
        <v>224</v>
      </c>
      <c r="B226" s="10">
        <v>46247</v>
      </c>
      <c r="C226" s="1" t="s">
        <v>9</v>
      </c>
      <c r="D226" s="1" t="s">
        <v>16</v>
      </c>
      <c r="E226" s="1">
        <v>1000</v>
      </c>
      <c r="J226" s="1">
        <f t="shared" si="3"/>
        <v>0</v>
      </c>
    </row>
    <row r="227" spans="1:10" ht="19.5" customHeight="1" x14ac:dyDescent="0.3">
      <c r="A227" s="1">
        <v>225</v>
      </c>
      <c r="B227" s="10">
        <v>46248</v>
      </c>
      <c r="C227" s="1" t="s">
        <v>9</v>
      </c>
      <c r="D227" s="1" t="s">
        <v>16</v>
      </c>
      <c r="E227" s="1">
        <v>1000</v>
      </c>
      <c r="J227" s="1">
        <f t="shared" si="3"/>
        <v>0</v>
      </c>
    </row>
    <row r="228" spans="1:10" ht="19.5" customHeight="1" x14ac:dyDescent="0.3">
      <c r="A228" s="1">
        <v>226</v>
      </c>
      <c r="B228" s="10">
        <v>46249</v>
      </c>
      <c r="C228" s="1" t="s">
        <v>9</v>
      </c>
      <c r="D228" s="1" t="s">
        <v>16</v>
      </c>
      <c r="E228" s="1">
        <v>1000</v>
      </c>
      <c r="J228" s="1">
        <f t="shared" si="3"/>
        <v>0</v>
      </c>
    </row>
    <row r="229" spans="1:10" ht="19.5" customHeight="1" x14ac:dyDescent="0.3">
      <c r="A229" s="1">
        <v>227</v>
      </c>
      <c r="B229" s="10">
        <v>46250</v>
      </c>
      <c r="C229" s="1" t="s">
        <v>9</v>
      </c>
      <c r="D229" s="1" t="s">
        <v>16</v>
      </c>
      <c r="E229" s="1">
        <v>1000</v>
      </c>
      <c r="J229" s="1">
        <f t="shared" si="3"/>
        <v>0</v>
      </c>
    </row>
    <row r="230" spans="1:10" ht="19.5" customHeight="1" x14ac:dyDescent="0.3">
      <c r="A230" s="1">
        <v>228</v>
      </c>
      <c r="B230" s="10">
        <v>46251</v>
      </c>
      <c r="C230" s="1" t="s">
        <v>9</v>
      </c>
      <c r="D230" s="1" t="s">
        <v>16</v>
      </c>
      <c r="E230" s="1">
        <v>1000</v>
      </c>
      <c r="J230" s="1">
        <f t="shared" si="3"/>
        <v>0</v>
      </c>
    </row>
    <row r="231" spans="1:10" ht="19.5" customHeight="1" x14ac:dyDescent="0.3">
      <c r="A231" s="1">
        <v>229</v>
      </c>
      <c r="B231" s="10">
        <v>46252</v>
      </c>
      <c r="C231" s="1" t="s">
        <v>9</v>
      </c>
      <c r="D231" s="1" t="s">
        <v>16</v>
      </c>
      <c r="E231" s="1">
        <v>1000</v>
      </c>
      <c r="J231" s="1">
        <f t="shared" si="3"/>
        <v>0</v>
      </c>
    </row>
    <row r="232" spans="1:10" ht="19.5" customHeight="1" x14ac:dyDescent="0.3">
      <c r="A232" s="1">
        <v>230</v>
      </c>
      <c r="B232" s="10">
        <v>46253</v>
      </c>
      <c r="C232" s="1" t="s">
        <v>9</v>
      </c>
      <c r="D232" s="1" t="s">
        <v>16</v>
      </c>
      <c r="E232" s="1">
        <v>1000</v>
      </c>
      <c r="J232" s="1">
        <f t="shared" si="3"/>
        <v>0</v>
      </c>
    </row>
    <row r="233" spans="1:10" ht="19.5" customHeight="1" x14ac:dyDescent="0.3">
      <c r="A233" s="1">
        <v>231</v>
      </c>
      <c r="B233" s="10">
        <v>46254</v>
      </c>
      <c r="C233" s="1" t="s">
        <v>9</v>
      </c>
      <c r="D233" s="1" t="s">
        <v>16</v>
      </c>
      <c r="E233" s="1">
        <v>1000</v>
      </c>
      <c r="J233" s="1">
        <f t="shared" si="3"/>
        <v>0</v>
      </c>
    </row>
    <row r="234" spans="1:10" ht="19.5" customHeight="1" x14ac:dyDescent="0.3">
      <c r="A234" s="1">
        <v>232</v>
      </c>
      <c r="B234" s="10">
        <v>46255</v>
      </c>
      <c r="C234" s="1" t="s">
        <v>9</v>
      </c>
      <c r="D234" s="1" t="s">
        <v>16</v>
      </c>
      <c r="E234" s="1">
        <v>1000</v>
      </c>
      <c r="J234" s="1">
        <f t="shared" si="3"/>
        <v>0</v>
      </c>
    </row>
    <row r="235" spans="1:10" ht="19.5" customHeight="1" x14ac:dyDescent="0.3">
      <c r="A235" s="1">
        <v>233</v>
      </c>
      <c r="B235" s="10">
        <v>46256</v>
      </c>
      <c r="C235" s="1" t="s">
        <v>9</v>
      </c>
      <c r="D235" s="1" t="s">
        <v>16</v>
      </c>
      <c r="E235" s="1">
        <v>1000</v>
      </c>
      <c r="J235" s="1">
        <f t="shared" si="3"/>
        <v>0</v>
      </c>
    </row>
    <row r="236" spans="1:10" ht="19.5" customHeight="1" x14ac:dyDescent="0.3">
      <c r="A236" s="1">
        <v>234</v>
      </c>
      <c r="B236" s="10">
        <v>46257</v>
      </c>
      <c r="C236" s="1" t="s">
        <v>9</v>
      </c>
      <c r="D236" s="1" t="s">
        <v>16</v>
      </c>
      <c r="E236" s="1">
        <v>1000</v>
      </c>
      <c r="J236" s="1">
        <f t="shared" si="3"/>
        <v>0</v>
      </c>
    </row>
    <row r="237" spans="1:10" ht="19.5" customHeight="1" x14ac:dyDescent="0.3">
      <c r="A237" s="1">
        <v>235</v>
      </c>
      <c r="B237" s="10">
        <v>46258</v>
      </c>
      <c r="C237" s="1" t="s">
        <v>9</v>
      </c>
      <c r="D237" s="1" t="s">
        <v>16</v>
      </c>
      <c r="E237" s="1">
        <v>1000</v>
      </c>
      <c r="J237" s="1">
        <f t="shared" si="3"/>
        <v>0</v>
      </c>
    </row>
    <row r="238" spans="1:10" ht="19.5" customHeight="1" x14ac:dyDescent="0.3">
      <c r="A238" s="1">
        <v>236</v>
      </c>
      <c r="B238" s="10">
        <v>46259</v>
      </c>
      <c r="C238" s="1" t="s">
        <v>9</v>
      </c>
      <c r="D238" s="1" t="s">
        <v>16</v>
      </c>
      <c r="E238" s="1">
        <v>1000</v>
      </c>
      <c r="J238" s="1">
        <f t="shared" si="3"/>
        <v>0</v>
      </c>
    </row>
    <row r="239" spans="1:10" ht="19.5" customHeight="1" x14ac:dyDescent="0.3">
      <c r="A239" s="1">
        <v>237</v>
      </c>
      <c r="B239" s="10">
        <v>46260</v>
      </c>
      <c r="C239" s="1" t="s">
        <v>9</v>
      </c>
      <c r="D239" s="1" t="s">
        <v>16</v>
      </c>
      <c r="E239" s="1">
        <v>1000</v>
      </c>
      <c r="J239" s="1">
        <f t="shared" si="3"/>
        <v>0</v>
      </c>
    </row>
    <row r="240" spans="1:10" ht="19.5" customHeight="1" x14ac:dyDescent="0.3">
      <c r="A240" s="1">
        <v>238</v>
      </c>
      <c r="B240" s="10">
        <v>46261</v>
      </c>
      <c r="C240" s="1" t="s">
        <v>9</v>
      </c>
      <c r="D240" s="1" t="s">
        <v>16</v>
      </c>
      <c r="E240" s="1">
        <v>1000</v>
      </c>
      <c r="J240" s="1">
        <f t="shared" si="3"/>
        <v>0</v>
      </c>
    </row>
    <row r="241" spans="1:10" ht="19.5" customHeight="1" x14ac:dyDescent="0.3">
      <c r="A241" s="1">
        <v>239</v>
      </c>
      <c r="B241" s="10">
        <v>46262</v>
      </c>
      <c r="C241" s="1" t="s">
        <v>9</v>
      </c>
      <c r="D241" s="1" t="s">
        <v>16</v>
      </c>
      <c r="E241" s="1">
        <v>1000</v>
      </c>
      <c r="J241" s="1">
        <f t="shared" si="3"/>
        <v>0</v>
      </c>
    </row>
    <row r="242" spans="1:10" ht="19.5" customHeight="1" x14ac:dyDescent="0.3">
      <c r="A242" s="1">
        <v>240</v>
      </c>
      <c r="B242" s="10">
        <v>46263</v>
      </c>
      <c r="C242" s="1" t="s">
        <v>9</v>
      </c>
      <c r="D242" s="1" t="s">
        <v>16</v>
      </c>
      <c r="E242" s="1">
        <v>1000</v>
      </c>
      <c r="J242" s="1">
        <f t="shared" si="3"/>
        <v>0</v>
      </c>
    </row>
    <row r="243" spans="1:10" ht="19.5" customHeight="1" x14ac:dyDescent="0.3">
      <c r="A243" s="1">
        <v>241</v>
      </c>
      <c r="B243" s="10">
        <v>46264</v>
      </c>
      <c r="C243" s="1" t="s">
        <v>9</v>
      </c>
      <c r="D243" s="1" t="s">
        <v>16</v>
      </c>
      <c r="E243" s="1">
        <v>1000</v>
      </c>
      <c r="J243" s="1">
        <f t="shared" si="3"/>
        <v>0</v>
      </c>
    </row>
    <row r="244" spans="1:10" ht="19.5" customHeight="1" x14ac:dyDescent="0.3">
      <c r="A244" s="1">
        <v>242</v>
      </c>
      <c r="B244" s="10">
        <v>46265</v>
      </c>
      <c r="C244" s="1" t="s">
        <v>9</v>
      </c>
      <c r="D244" s="1" t="s">
        <v>16</v>
      </c>
      <c r="E244" s="1">
        <v>1000</v>
      </c>
      <c r="J244" s="1">
        <f t="shared" si="3"/>
        <v>0</v>
      </c>
    </row>
    <row r="245" spans="1:10" ht="19.5" customHeight="1" x14ac:dyDescent="0.3">
      <c r="A245" s="1">
        <v>243</v>
      </c>
      <c r="B245" s="10">
        <v>46266</v>
      </c>
      <c r="C245" s="1" t="s">
        <v>9</v>
      </c>
      <c r="D245" s="1" t="s">
        <v>16</v>
      </c>
      <c r="E245" s="1">
        <v>1000</v>
      </c>
      <c r="J245" s="1">
        <f t="shared" si="3"/>
        <v>0</v>
      </c>
    </row>
    <row r="246" spans="1:10" ht="19.5" customHeight="1" x14ac:dyDescent="0.3">
      <c r="A246" s="1">
        <v>244</v>
      </c>
      <c r="B246" s="10">
        <v>46267</v>
      </c>
      <c r="C246" s="1" t="s">
        <v>9</v>
      </c>
      <c r="D246" s="1" t="s">
        <v>16</v>
      </c>
      <c r="E246" s="1">
        <v>1000</v>
      </c>
      <c r="J246" s="1">
        <f t="shared" si="3"/>
        <v>0</v>
      </c>
    </row>
    <row r="247" spans="1:10" ht="19.5" customHeight="1" x14ac:dyDescent="0.3">
      <c r="A247" s="1">
        <v>245</v>
      </c>
      <c r="B247" s="10">
        <v>46268</v>
      </c>
      <c r="C247" s="1" t="s">
        <v>9</v>
      </c>
      <c r="D247" s="1" t="s">
        <v>16</v>
      </c>
      <c r="E247" s="1">
        <v>1000</v>
      </c>
      <c r="J247" s="1">
        <f t="shared" si="3"/>
        <v>0</v>
      </c>
    </row>
    <row r="248" spans="1:10" ht="19.5" customHeight="1" x14ac:dyDescent="0.3">
      <c r="A248" s="1">
        <v>246</v>
      </c>
      <c r="B248" s="10">
        <v>46269</v>
      </c>
      <c r="C248" s="1" t="s">
        <v>9</v>
      </c>
      <c r="D248" s="1" t="s">
        <v>16</v>
      </c>
      <c r="E248" s="1">
        <v>1000</v>
      </c>
      <c r="J248" s="1">
        <f t="shared" si="3"/>
        <v>0</v>
      </c>
    </row>
    <row r="249" spans="1:10" ht="19.5" customHeight="1" x14ac:dyDescent="0.3">
      <c r="A249" s="1">
        <v>247</v>
      </c>
      <c r="B249" s="10">
        <v>46270</v>
      </c>
      <c r="C249" s="1" t="s">
        <v>9</v>
      </c>
      <c r="D249" s="1" t="s">
        <v>16</v>
      </c>
      <c r="E249" s="1">
        <v>1000</v>
      </c>
      <c r="J249" s="1">
        <f t="shared" si="3"/>
        <v>0</v>
      </c>
    </row>
    <row r="250" spans="1:10" ht="19.5" customHeight="1" x14ac:dyDescent="0.3">
      <c r="A250" s="1">
        <v>248</v>
      </c>
      <c r="B250" s="10">
        <v>46271</v>
      </c>
      <c r="C250" s="1" t="s">
        <v>9</v>
      </c>
      <c r="D250" s="1" t="s">
        <v>16</v>
      </c>
      <c r="E250" s="1">
        <v>1000</v>
      </c>
      <c r="J250" s="1">
        <f t="shared" si="3"/>
        <v>0</v>
      </c>
    </row>
    <row r="251" spans="1:10" ht="19.5" customHeight="1" x14ac:dyDescent="0.3">
      <c r="A251" s="1">
        <v>249</v>
      </c>
      <c r="B251" s="10">
        <v>46272</v>
      </c>
      <c r="C251" s="1" t="s">
        <v>9</v>
      </c>
      <c r="D251" s="1" t="s">
        <v>16</v>
      </c>
      <c r="E251" s="1">
        <v>1000</v>
      </c>
      <c r="J251" s="1">
        <f t="shared" si="3"/>
        <v>0</v>
      </c>
    </row>
    <row r="252" spans="1:10" ht="19.5" customHeight="1" x14ac:dyDescent="0.3">
      <c r="A252" s="1">
        <v>250</v>
      </c>
      <c r="B252" s="10">
        <v>46273</v>
      </c>
      <c r="C252" s="1" t="s">
        <v>9</v>
      </c>
      <c r="D252" s="1" t="s">
        <v>16</v>
      </c>
      <c r="E252" s="1">
        <v>1000</v>
      </c>
      <c r="J252" s="1">
        <f t="shared" si="3"/>
        <v>0</v>
      </c>
    </row>
    <row r="253" spans="1:10" ht="19.5" customHeight="1" x14ac:dyDescent="0.3">
      <c r="A253" s="1">
        <v>251</v>
      </c>
      <c r="B253" s="10">
        <v>46274</v>
      </c>
      <c r="C253" s="1" t="s">
        <v>9</v>
      </c>
      <c r="D253" s="1" t="s">
        <v>16</v>
      </c>
      <c r="E253" s="1">
        <v>1000</v>
      </c>
      <c r="J253" s="1">
        <f t="shared" si="3"/>
        <v>0</v>
      </c>
    </row>
    <row r="254" spans="1:10" ht="19.5" customHeight="1" x14ac:dyDescent="0.3">
      <c r="A254" s="1">
        <v>252</v>
      </c>
      <c r="B254" s="10">
        <v>46275</v>
      </c>
      <c r="C254" s="1" t="s">
        <v>9</v>
      </c>
      <c r="D254" s="1" t="s">
        <v>16</v>
      </c>
      <c r="E254" s="1">
        <v>1000</v>
      </c>
      <c r="J254" s="1">
        <f t="shared" si="3"/>
        <v>0</v>
      </c>
    </row>
    <row r="255" spans="1:10" ht="19.5" customHeight="1" x14ac:dyDescent="0.3">
      <c r="A255" s="1">
        <v>253</v>
      </c>
      <c r="B255" s="10">
        <v>46276</v>
      </c>
      <c r="C255" s="1" t="s">
        <v>9</v>
      </c>
      <c r="D255" s="1" t="s">
        <v>16</v>
      </c>
      <c r="E255" s="1">
        <v>1000</v>
      </c>
      <c r="J255" s="1">
        <f t="shared" si="3"/>
        <v>0</v>
      </c>
    </row>
    <row r="256" spans="1:10" ht="19.5" customHeight="1" x14ac:dyDescent="0.3">
      <c r="A256" s="1">
        <v>254</v>
      </c>
      <c r="B256" s="10">
        <v>46277</v>
      </c>
      <c r="C256" s="1" t="s">
        <v>9</v>
      </c>
      <c r="D256" s="1" t="s">
        <v>16</v>
      </c>
      <c r="E256" s="1">
        <v>1000</v>
      </c>
      <c r="J256" s="1">
        <f t="shared" si="3"/>
        <v>0</v>
      </c>
    </row>
    <row r="257" spans="1:10" ht="19.5" customHeight="1" x14ac:dyDescent="0.3">
      <c r="A257" s="1">
        <v>255</v>
      </c>
      <c r="B257" s="10">
        <v>46278</v>
      </c>
      <c r="C257" s="1" t="s">
        <v>9</v>
      </c>
      <c r="D257" s="1" t="s">
        <v>16</v>
      </c>
      <c r="E257" s="1">
        <v>1000</v>
      </c>
      <c r="J257" s="1">
        <f t="shared" si="3"/>
        <v>0</v>
      </c>
    </row>
    <row r="258" spans="1:10" ht="19.5" customHeight="1" x14ac:dyDescent="0.3">
      <c r="A258" s="1">
        <v>256</v>
      </c>
      <c r="B258" s="10">
        <v>46279</v>
      </c>
      <c r="C258" s="1" t="s">
        <v>9</v>
      </c>
      <c r="D258" s="1" t="s">
        <v>16</v>
      </c>
      <c r="E258" s="1">
        <v>1000</v>
      </c>
      <c r="J258" s="1">
        <f t="shared" si="3"/>
        <v>0</v>
      </c>
    </row>
    <row r="259" spans="1:10" ht="19.5" customHeight="1" x14ac:dyDescent="0.3">
      <c r="A259" s="1">
        <v>257</v>
      </c>
      <c r="B259" s="10">
        <v>46280</v>
      </c>
      <c r="C259" s="1" t="s">
        <v>9</v>
      </c>
      <c r="D259" s="1" t="s">
        <v>16</v>
      </c>
      <c r="E259" s="1">
        <v>1000</v>
      </c>
      <c r="J259" s="1">
        <f t="shared" si="3"/>
        <v>0</v>
      </c>
    </row>
    <row r="260" spans="1:10" ht="19.5" customHeight="1" x14ac:dyDescent="0.3">
      <c r="A260" s="1">
        <v>258</v>
      </c>
      <c r="B260" s="10">
        <v>46281</v>
      </c>
      <c r="C260" s="1" t="s">
        <v>9</v>
      </c>
      <c r="D260" s="1" t="s">
        <v>16</v>
      </c>
      <c r="E260" s="1">
        <v>1000</v>
      </c>
      <c r="J260" s="1">
        <f t="shared" ref="J260:J323" si="4">E260*F260-G260-H260+I260</f>
        <v>0</v>
      </c>
    </row>
    <row r="261" spans="1:10" ht="19.5" customHeight="1" x14ac:dyDescent="0.3">
      <c r="A261" s="1">
        <v>259</v>
      </c>
      <c r="B261" s="10">
        <v>46282</v>
      </c>
      <c r="C261" s="1" t="s">
        <v>9</v>
      </c>
      <c r="D261" s="1" t="s">
        <v>16</v>
      </c>
      <c r="E261" s="1">
        <v>1000</v>
      </c>
      <c r="J261" s="1">
        <f t="shared" si="4"/>
        <v>0</v>
      </c>
    </row>
    <row r="262" spans="1:10" ht="19.5" customHeight="1" x14ac:dyDescent="0.3">
      <c r="A262" s="1">
        <v>260</v>
      </c>
      <c r="B262" s="10">
        <v>46283</v>
      </c>
      <c r="C262" s="1" t="s">
        <v>9</v>
      </c>
      <c r="D262" s="1" t="s">
        <v>16</v>
      </c>
      <c r="E262" s="1">
        <v>1000</v>
      </c>
      <c r="J262" s="1">
        <f t="shared" si="4"/>
        <v>0</v>
      </c>
    </row>
    <row r="263" spans="1:10" ht="19.5" customHeight="1" x14ac:dyDescent="0.3">
      <c r="A263" s="1">
        <v>261</v>
      </c>
      <c r="B263" s="10">
        <v>46284</v>
      </c>
      <c r="C263" s="1" t="s">
        <v>9</v>
      </c>
      <c r="D263" s="1" t="s">
        <v>16</v>
      </c>
      <c r="E263" s="1">
        <v>1000</v>
      </c>
      <c r="J263" s="1">
        <f t="shared" si="4"/>
        <v>0</v>
      </c>
    </row>
    <row r="264" spans="1:10" ht="19.5" customHeight="1" x14ac:dyDescent="0.3">
      <c r="A264" s="1">
        <v>262</v>
      </c>
      <c r="B264" s="10">
        <v>46285</v>
      </c>
      <c r="C264" s="1" t="s">
        <v>9</v>
      </c>
      <c r="D264" s="1" t="s">
        <v>16</v>
      </c>
      <c r="E264" s="1">
        <v>1000</v>
      </c>
      <c r="J264" s="1">
        <f t="shared" si="4"/>
        <v>0</v>
      </c>
    </row>
    <row r="265" spans="1:10" ht="19.5" customHeight="1" x14ac:dyDescent="0.3">
      <c r="A265" s="1">
        <v>263</v>
      </c>
      <c r="B265" s="10">
        <v>46286</v>
      </c>
      <c r="C265" s="1" t="s">
        <v>9</v>
      </c>
      <c r="D265" s="1" t="s">
        <v>16</v>
      </c>
      <c r="E265" s="1">
        <v>1000</v>
      </c>
      <c r="J265" s="1">
        <f t="shared" si="4"/>
        <v>0</v>
      </c>
    </row>
    <row r="266" spans="1:10" ht="19.5" customHeight="1" x14ac:dyDescent="0.3">
      <c r="A266" s="1">
        <v>264</v>
      </c>
      <c r="B266" s="10">
        <v>46287</v>
      </c>
      <c r="C266" s="1" t="s">
        <v>9</v>
      </c>
      <c r="D266" s="1" t="s">
        <v>16</v>
      </c>
      <c r="E266" s="1">
        <v>1000</v>
      </c>
      <c r="J266" s="1">
        <f t="shared" si="4"/>
        <v>0</v>
      </c>
    </row>
    <row r="267" spans="1:10" ht="19.5" customHeight="1" x14ac:dyDescent="0.3">
      <c r="A267" s="1">
        <v>265</v>
      </c>
      <c r="B267" s="10">
        <v>46288</v>
      </c>
      <c r="C267" s="1" t="s">
        <v>9</v>
      </c>
      <c r="D267" s="1" t="s">
        <v>16</v>
      </c>
      <c r="E267" s="1">
        <v>1000</v>
      </c>
      <c r="J267" s="1">
        <f t="shared" si="4"/>
        <v>0</v>
      </c>
    </row>
    <row r="268" spans="1:10" ht="19.5" customHeight="1" x14ac:dyDescent="0.3">
      <c r="A268" s="1">
        <v>266</v>
      </c>
      <c r="B268" s="10">
        <v>46289</v>
      </c>
      <c r="C268" s="1" t="s">
        <v>9</v>
      </c>
      <c r="D268" s="1" t="s">
        <v>16</v>
      </c>
      <c r="E268" s="1">
        <v>1000</v>
      </c>
      <c r="J268" s="1">
        <f t="shared" si="4"/>
        <v>0</v>
      </c>
    </row>
    <row r="269" spans="1:10" ht="19.5" customHeight="1" x14ac:dyDescent="0.3">
      <c r="A269" s="1">
        <v>267</v>
      </c>
      <c r="B269" s="10">
        <v>46290</v>
      </c>
      <c r="C269" s="1" t="s">
        <v>9</v>
      </c>
      <c r="D269" s="1" t="s">
        <v>16</v>
      </c>
      <c r="E269" s="1">
        <v>1000</v>
      </c>
      <c r="J269" s="1">
        <f t="shared" si="4"/>
        <v>0</v>
      </c>
    </row>
    <row r="270" spans="1:10" ht="19.5" customHeight="1" x14ac:dyDescent="0.3">
      <c r="A270" s="1">
        <v>268</v>
      </c>
      <c r="B270" s="10">
        <v>46291</v>
      </c>
      <c r="C270" s="1" t="s">
        <v>9</v>
      </c>
      <c r="D270" s="1" t="s">
        <v>16</v>
      </c>
      <c r="E270" s="1">
        <v>1000</v>
      </c>
      <c r="J270" s="1">
        <f t="shared" si="4"/>
        <v>0</v>
      </c>
    </row>
    <row r="271" spans="1:10" ht="19.5" customHeight="1" x14ac:dyDescent="0.3">
      <c r="A271" s="1">
        <v>269</v>
      </c>
      <c r="B271" s="10">
        <v>46292</v>
      </c>
      <c r="C271" s="1" t="s">
        <v>9</v>
      </c>
      <c r="D271" s="1" t="s">
        <v>16</v>
      </c>
      <c r="E271" s="1">
        <v>1000</v>
      </c>
      <c r="J271" s="1">
        <f t="shared" si="4"/>
        <v>0</v>
      </c>
    </row>
    <row r="272" spans="1:10" ht="19.5" customHeight="1" x14ac:dyDescent="0.3">
      <c r="A272" s="1">
        <v>270</v>
      </c>
      <c r="B272" s="10">
        <v>46293</v>
      </c>
      <c r="C272" s="1" t="s">
        <v>9</v>
      </c>
      <c r="D272" s="1" t="s">
        <v>16</v>
      </c>
      <c r="E272" s="1">
        <v>1000</v>
      </c>
      <c r="J272" s="1">
        <f t="shared" si="4"/>
        <v>0</v>
      </c>
    </row>
    <row r="273" spans="1:10" ht="19.5" customHeight="1" x14ac:dyDescent="0.3">
      <c r="A273" s="1">
        <v>271</v>
      </c>
      <c r="B273" s="10">
        <v>46294</v>
      </c>
      <c r="C273" s="1" t="s">
        <v>9</v>
      </c>
      <c r="D273" s="1" t="s">
        <v>16</v>
      </c>
      <c r="E273" s="1">
        <v>1000</v>
      </c>
      <c r="J273" s="1">
        <f t="shared" si="4"/>
        <v>0</v>
      </c>
    </row>
    <row r="274" spans="1:10" ht="19.5" customHeight="1" x14ac:dyDescent="0.3">
      <c r="A274" s="1">
        <v>272</v>
      </c>
      <c r="B274" s="10">
        <v>46295</v>
      </c>
      <c r="C274" s="1" t="s">
        <v>9</v>
      </c>
      <c r="D274" s="1" t="s">
        <v>16</v>
      </c>
      <c r="E274" s="1">
        <v>1000</v>
      </c>
      <c r="J274" s="1">
        <f t="shared" si="4"/>
        <v>0</v>
      </c>
    </row>
    <row r="275" spans="1:10" ht="19.5" customHeight="1" x14ac:dyDescent="0.3">
      <c r="A275" s="1">
        <v>273</v>
      </c>
      <c r="B275" s="10">
        <v>46296</v>
      </c>
      <c r="C275" s="1" t="s">
        <v>9</v>
      </c>
      <c r="D275" s="1" t="s">
        <v>16</v>
      </c>
      <c r="E275" s="1">
        <v>1000</v>
      </c>
      <c r="J275" s="1">
        <f t="shared" si="4"/>
        <v>0</v>
      </c>
    </row>
    <row r="276" spans="1:10" ht="19.5" customHeight="1" x14ac:dyDescent="0.3">
      <c r="A276" s="1">
        <v>274</v>
      </c>
      <c r="B276" s="10">
        <v>46297</v>
      </c>
      <c r="C276" s="1" t="s">
        <v>9</v>
      </c>
      <c r="D276" s="1" t="s">
        <v>16</v>
      </c>
      <c r="E276" s="1">
        <v>1000</v>
      </c>
      <c r="J276" s="1">
        <f t="shared" si="4"/>
        <v>0</v>
      </c>
    </row>
    <row r="277" spans="1:10" ht="19.5" customHeight="1" x14ac:dyDescent="0.3">
      <c r="A277" s="1">
        <v>275</v>
      </c>
      <c r="B277" s="10">
        <v>46298</v>
      </c>
      <c r="C277" s="1" t="s">
        <v>9</v>
      </c>
      <c r="D277" s="1" t="s">
        <v>16</v>
      </c>
      <c r="E277" s="1">
        <v>1000</v>
      </c>
      <c r="J277" s="1">
        <f t="shared" si="4"/>
        <v>0</v>
      </c>
    </row>
    <row r="278" spans="1:10" ht="19.5" customHeight="1" x14ac:dyDescent="0.3">
      <c r="A278" s="1">
        <v>276</v>
      </c>
      <c r="B278" s="10">
        <v>46299</v>
      </c>
      <c r="C278" s="1" t="s">
        <v>9</v>
      </c>
      <c r="D278" s="1" t="s">
        <v>16</v>
      </c>
      <c r="E278" s="1">
        <v>1000</v>
      </c>
      <c r="J278" s="1">
        <f t="shared" si="4"/>
        <v>0</v>
      </c>
    </row>
    <row r="279" spans="1:10" ht="19.5" customHeight="1" x14ac:dyDescent="0.3">
      <c r="A279" s="1">
        <v>277</v>
      </c>
      <c r="B279" s="10">
        <v>46300</v>
      </c>
      <c r="C279" s="1" t="s">
        <v>9</v>
      </c>
      <c r="D279" s="1" t="s">
        <v>16</v>
      </c>
      <c r="E279" s="1">
        <v>1000</v>
      </c>
      <c r="J279" s="1">
        <f t="shared" si="4"/>
        <v>0</v>
      </c>
    </row>
    <row r="280" spans="1:10" ht="19.5" customHeight="1" x14ac:dyDescent="0.3">
      <c r="A280" s="1">
        <v>278</v>
      </c>
      <c r="B280" s="10">
        <v>46301</v>
      </c>
      <c r="C280" s="1" t="s">
        <v>9</v>
      </c>
      <c r="D280" s="1" t="s">
        <v>16</v>
      </c>
      <c r="E280" s="1">
        <v>1000</v>
      </c>
      <c r="J280" s="1">
        <f t="shared" si="4"/>
        <v>0</v>
      </c>
    </row>
    <row r="281" spans="1:10" ht="19.5" customHeight="1" x14ac:dyDescent="0.3">
      <c r="A281" s="1">
        <v>279</v>
      </c>
      <c r="B281" s="10">
        <v>46302</v>
      </c>
      <c r="C281" s="1" t="s">
        <v>9</v>
      </c>
      <c r="D281" s="1" t="s">
        <v>16</v>
      </c>
      <c r="E281" s="1">
        <v>1000</v>
      </c>
      <c r="J281" s="1">
        <f t="shared" si="4"/>
        <v>0</v>
      </c>
    </row>
    <row r="282" spans="1:10" ht="19.5" customHeight="1" x14ac:dyDescent="0.3">
      <c r="A282" s="1">
        <v>280</v>
      </c>
      <c r="B282" s="10">
        <v>46303</v>
      </c>
      <c r="C282" s="1" t="s">
        <v>9</v>
      </c>
      <c r="D282" s="1" t="s">
        <v>16</v>
      </c>
      <c r="E282" s="1">
        <v>1000</v>
      </c>
      <c r="J282" s="1">
        <f t="shared" si="4"/>
        <v>0</v>
      </c>
    </row>
    <row r="283" spans="1:10" ht="19.5" customHeight="1" x14ac:dyDescent="0.3">
      <c r="A283" s="1">
        <v>281</v>
      </c>
      <c r="B283" s="10">
        <v>46304</v>
      </c>
      <c r="C283" s="1" t="s">
        <v>9</v>
      </c>
      <c r="D283" s="1" t="s">
        <v>16</v>
      </c>
      <c r="E283" s="1">
        <v>1000</v>
      </c>
      <c r="J283" s="1">
        <f t="shared" si="4"/>
        <v>0</v>
      </c>
    </row>
    <row r="284" spans="1:10" ht="19.5" customHeight="1" x14ac:dyDescent="0.3">
      <c r="A284" s="1">
        <v>282</v>
      </c>
      <c r="B284" s="10">
        <v>46305</v>
      </c>
      <c r="C284" s="1" t="s">
        <v>9</v>
      </c>
      <c r="D284" s="1" t="s">
        <v>16</v>
      </c>
      <c r="E284" s="1">
        <v>1000</v>
      </c>
      <c r="J284" s="1">
        <f t="shared" si="4"/>
        <v>0</v>
      </c>
    </row>
    <row r="285" spans="1:10" ht="19.5" customHeight="1" x14ac:dyDescent="0.3">
      <c r="A285" s="1">
        <v>283</v>
      </c>
      <c r="B285" s="10">
        <v>46306</v>
      </c>
      <c r="C285" s="1" t="s">
        <v>9</v>
      </c>
      <c r="D285" s="1" t="s">
        <v>16</v>
      </c>
      <c r="E285" s="1">
        <v>1000</v>
      </c>
      <c r="J285" s="1">
        <f t="shared" si="4"/>
        <v>0</v>
      </c>
    </row>
    <row r="286" spans="1:10" ht="19.5" customHeight="1" x14ac:dyDescent="0.3">
      <c r="A286" s="1">
        <v>284</v>
      </c>
      <c r="B286" s="10">
        <v>46307</v>
      </c>
      <c r="C286" s="1" t="s">
        <v>9</v>
      </c>
      <c r="D286" s="1" t="s">
        <v>16</v>
      </c>
      <c r="E286" s="1">
        <v>1000</v>
      </c>
      <c r="J286" s="1">
        <f t="shared" si="4"/>
        <v>0</v>
      </c>
    </row>
    <row r="287" spans="1:10" ht="19.5" customHeight="1" x14ac:dyDescent="0.3">
      <c r="A287" s="1">
        <v>285</v>
      </c>
      <c r="B287" s="10">
        <v>46308</v>
      </c>
      <c r="C287" s="1" t="s">
        <v>9</v>
      </c>
      <c r="D287" s="1" t="s">
        <v>16</v>
      </c>
      <c r="E287" s="1">
        <v>1000</v>
      </c>
      <c r="J287" s="1">
        <f t="shared" si="4"/>
        <v>0</v>
      </c>
    </row>
    <row r="288" spans="1:10" ht="19.5" customHeight="1" x14ac:dyDescent="0.3">
      <c r="A288" s="1">
        <v>286</v>
      </c>
      <c r="B288" s="10">
        <v>46309</v>
      </c>
      <c r="C288" s="1" t="s">
        <v>9</v>
      </c>
      <c r="D288" s="1" t="s">
        <v>16</v>
      </c>
      <c r="E288" s="1">
        <v>1000</v>
      </c>
      <c r="J288" s="1">
        <f t="shared" si="4"/>
        <v>0</v>
      </c>
    </row>
    <row r="289" spans="1:10" ht="19.5" customHeight="1" x14ac:dyDescent="0.3">
      <c r="A289" s="1">
        <v>287</v>
      </c>
      <c r="B289" s="10">
        <v>46310</v>
      </c>
      <c r="C289" s="1" t="s">
        <v>9</v>
      </c>
      <c r="D289" s="1" t="s">
        <v>16</v>
      </c>
      <c r="E289" s="1">
        <v>1000</v>
      </c>
      <c r="J289" s="1">
        <f t="shared" si="4"/>
        <v>0</v>
      </c>
    </row>
    <row r="290" spans="1:10" ht="19.5" customHeight="1" x14ac:dyDescent="0.3">
      <c r="A290" s="1">
        <v>288</v>
      </c>
      <c r="B290" s="10">
        <v>46311</v>
      </c>
      <c r="C290" s="1" t="s">
        <v>9</v>
      </c>
      <c r="D290" s="1" t="s">
        <v>16</v>
      </c>
      <c r="E290" s="1">
        <v>1000</v>
      </c>
      <c r="J290" s="1">
        <f t="shared" si="4"/>
        <v>0</v>
      </c>
    </row>
    <row r="291" spans="1:10" ht="19.5" customHeight="1" x14ac:dyDescent="0.3">
      <c r="A291" s="1">
        <v>289</v>
      </c>
      <c r="B291" s="10">
        <v>46312</v>
      </c>
      <c r="C291" s="1" t="s">
        <v>9</v>
      </c>
      <c r="D291" s="1" t="s">
        <v>16</v>
      </c>
      <c r="E291" s="1">
        <v>1000</v>
      </c>
      <c r="J291" s="1">
        <f t="shared" si="4"/>
        <v>0</v>
      </c>
    </row>
    <row r="292" spans="1:10" ht="19.5" customHeight="1" x14ac:dyDescent="0.3">
      <c r="A292" s="1">
        <v>290</v>
      </c>
      <c r="B292" s="10">
        <v>46313</v>
      </c>
      <c r="C292" s="1" t="s">
        <v>9</v>
      </c>
      <c r="D292" s="1" t="s">
        <v>16</v>
      </c>
      <c r="E292" s="1">
        <v>1000</v>
      </c>
      <c r="J292" s="1">
        <f t="shared" si="4"/>
        <v>0</v>
      </c>
    </row>
    <row r="293" spans="1:10" ht="19.5" customHeight="1" x14ac:dyDescent="0.3">
      <c r="A293" s="1">
        <v>291</v>
      </c>
      <c r="B293" s="10">
        <v>46314</v>
      </c>
      <c r="C293" s="1" t="s">
        <v>9</v>
      </c>
      <c r="D293" s="1" t="s">
        <v>16</v>
      </c>
      <c r="E293" s="1">
        <v>1000</v>
      </c>
      <c r="J293" s="1">
        <f t="shared" si="4"/>
        <v>0</v>
      </c>
    </row>
    <row r="294" spans="1:10" ht="19.5" customHeight="1" x14ac:dyDescent="0.3">
      <c r="A294" s="1">
        <v>292</v>
      </c>
      <c r="B294" s="10">
        <v>46315</v>
      </c>
      <c r="C294" s="1" t="s">
        <v>9</v>
      </c>
      <c r="D294" s="1" t="s">
        <v>16</v>
      </c>
      <c r="E294" s="1">
        <v>1000</v>
      </c>
      <c r="J294" s="1">
        <f t="shared" si="4"/>
        <v>0</v>
      </c>
    </row>
    <row r="295" spans="1:10" ht="19.5" customHeight="1" x14ac:dyDescent="0.3">
      <c r="A295" s="1">
        <v>293</v>
      </c>
      <c r="B295" s="10">
        <v>46316</v>
      </c>
      <c r="C295" s="1" t="s">
        <v>9</v>
      </c>
      <c r="D295" s="1" t="s">
        <v>16</v>
      </c>
      <c r="E295" s="1">
        <v>1000</v>
      </c>
      <c r="J295" s="1">
        <f t="shared" si="4"/>
        <v>0</v>
      </c>
    </row>
    <row r="296" spans="1:10" ht="19.5" customHeight="1" x14ac:dyDescent="0.3">
      <c r="A296" s="1">
        <v>294</v>
      </c>
      <c r="B296" s="10">
        <v>46317</v>
      </c>
      <c r="C296" s="1" t="s">
        <v>9</v>
      </c>
      <c r="D296" s="1" t="s">
        <v>16</v>
      </c>
      <c r="E296" s="1">
        <v>1000</v>
      </c>
      <c r="J296" s="1">
        <f t="shared" si="4"/>
        <v>0</v>
      </c>
    </row>
    <row r="297" spans="1:10" ht="19.5" customHeight="1" x14ac:dyDescent="0.3">
      <c r="A297" s="1">
        <v>295</v>
      </c>
      <c r="B297" s="10">
        <v>46318</v>
      </c>
      <c r="C297" s="1" t="s">
        <v>9</v>
      </c>
      <c r="D297" s="1" t="s">
        <v>16</v>
      </c>
      <c r="E297" s="1">
        <v>1000</v>
      </c>
      <c r="J297" s="1">
        <f t="shared" si="4"/>
        <v>0</v>
      </c>
    </row>
    <row r="298" spans="1:10" ht="19.5" customHeight="1" x14ac:dyDescent="0.3">
      <c r="A298" s="1">
        <v>296</v>
      </c>
      <c r="B298" s="10">
        <v>46319</v>
      </c>
      <c r="C298" s="1" t="s">
        <v>9</v>
      </c>
      <c r="D298" s="1" t="s">
        <v>16</v>
      </c>
      <c r="E298" s="1">
        <v>1000</v>
      </c>
      <c r="J298" s="1">
        <f t="shared" si="4"/>
        <v>0</v>
      </c>
    </row>
    <row r="299" spans="1:10" ht="19.5" customHeight="1" x14ac:dyDescent="0.3">
      <c r="A299" s="1">
        <v>297</v>
      </c>
      <c r="B299" s="10">
        <v>46320</v>
      </c>
      <c r="C299" s="1" t="s">
        <v>9</v>
      </c>
      <c r="D299" s="1" t="s">
        <v>16</v>
      </c>
      <c r="E299" s="1">
        <v>1000</v>
      </c>
      <c r="J299" s="1">
        <f t="shared" si="4"/>
        <v>0</v>
      </c>
    </row>
    <row r="300" spans="1:10" ht="19.5" customHeight="1" x14ac:dyDescent="0.3">
      <c r="A300" s="1">
        <v>298</v>
      </c>
      <c r="B300" s="10">
        <v>46321</v>
      </c>
      <c r="C300" s="1" t="s">
        <v>9</v>
      </c>
      <c r="D300" s="1" t="s">
        <v>16</v>
      </c>
      <c r="E300" s="1">
        <v>1000</v>
      </c>
      <c r="J300" s="1">
        <f t="shared" si="4"/>
        <v>0</v>
      </c>
    </row>
    <row r="301" spans="1:10" ht="19.5" customHeight="1" x14ac:dyDescent="0.3">
      <c r="A301" s="1">
        <v>299</v>
      </c>
      <c r="B301" s="10">
        <v>46322</v>
      </c>
      <c r="C301" s="1" t="s">
        <v>9</v>
      </c>
      <c r="D301" s="1" t="s">
        <v>16</v>
      </c>
      <c r="E301" s="1">
        <v>1000</v>
      </c>
      <c r="J301" s="1">
        <f t="shared" si="4"/>
        <v>0</v>
      </c>
    </row>
    <row r="302" spans="1:10" ht="19.5" customHeight="1" x14ac:dyDescent="0.3">
      <c r="A302" s="1">
        <v>300</v>
      </c>
      <c r="B302" s="10">
        <v>46323</v>
      </c>
      <c r="C302" s="1" t="s">
        <v>9</v>
      </c>
      <c r="D302" s="1" t="s">
        <v>16</v>
      </c>
      <c r="E302" s="1">
        <v>1000</v>
      </c>
      <c r="J302" s="1">
        <f t="shared" si="4"/>
        <v>0</v>
      </c>
    </row>
    <row r="303" spans="1:10" ht="19.5" customHeight="1" x14ac:dyDescent="0.3">
      <c r="A303" s="1">
        <v>301</v>
      </c>
      <c r="B303" s="10">
        <v>46324</v>
      </c>
      <c r="C303" s="1" t="s">
        <v>9</v>
      </c>
      <c r="D303" s="1" t="s">
        <v>16</v>
      </c>
      <c r="E303" s="1">
        <v>1000</v>
      </c>
      <c r="J303" s="1">
        <f t="shared" si="4"/>
        <v>0</v>
      </c>
    </row>
    <row r="304" spans="1:10" ht="19.5" customHeight="1" x14ac:dyDescent="0.3">
      <c r="A304" s="1">
        <v>302</v>
      </c>
      <c r="B304" s="10">
        <v>46325</v>
      </c>
      <c r="C304" s="1" t="s">
        <v>9</v>
      </c>
      <c r="D304" s="1" t="s">
        <v>16</v>
      </c>
      <c r="E304" s="1">
        <v>1000</v>
      </c>
      <c r="J304" s="1">
        <f t="shared" si="4"/>
        <v>0</v>
      </c>
    </row>
    <row r="305" spans="1:10" ht="19.5" customHeight="1" x14ac:dyDescent="0.3">
      <c r="A305" s="1">
        <v>303</v>
      </c>
      <c r="B305" s="10">
        <v>46326</v>
      </c>
      <c r="C305" s="1" t="s">
        <v>9</v>
      </c>
      <c r="D305" s="1" t="s">
        <v>16</v>
      </c>
      <c r="E305" s="1">
        <v>1000</v>
      </c>
      <c r="J305" s="1">
        <f t="shared" si="4"/>
        <v>0</v>
      </c>
    </row>
    <row r="306" spans="1:10" ht="19.5" customHeight="1" x14ac:dyDescent="0.3">
      <c r="A306" s="1">
        <v>304</v>
      </c>
      <c r="B306" s="10">
        <v>46327</v>
      </c>
      <c r="C306" s="1" t="s">
        <v>9</v>
      </c>
      <c r="D306" s="1" t="s">
        <v>16</v>
      </c>
      <c r="E306" s="1">
        <v>1000</v>
      </c>
      <c r="J306" s="1">
        <f t="shared" si="4"/>
        <v>0</v>
      </c>
    </row>
    <row r="307" spans="1:10" ht="19.5" customHeight="1" x14ac:dyDescent="0.3">
      <c r="A307" s="1">
        <v>305</v>
      </c>
      <c r="B307" s="10">
        <v>46328</v>
      </c>
      <c r="C307" s="1" t="s">
        <v>9</v>
      </c>
      <c r="D307" s="1" t="s">
        <v>16</v>
      </c>
      <c r="E307" s="1">
        <v>1000</v>
      </c>
      <c r="J307" s="1">
        <f t="shared" si="4"/>
        <v>0</v>
      </c>
    </row>
    <row r="308" spans="1:10" ht="19.5" customHeight="1" x14ac:dyDescent="0.3">
      <c r="A308" s="1">
        <v>306</v>
      </c>
      <c r="B308" s="10">
        <v>46329</v>
      </c>
      <c r="C308" s="1" t="s">
        <v>9</v>
      </c>
      <c r="D308" s="1" t="s">
        <v>16</v>
      </c>
      <c r="E308" s="1">
        <v>1000</v>
      </c>
      <c r="J308" s="1">
        <f t="shared" si="4"/>
        <v>0</v>
      </c>
    </row>
    <row r="309" spans="1:10" ht="19.5" customHeight="1" x14ac:dyDescent="0.3">
      <c r="A309" s="1">
        <v>307</v>
      </c>
      <c r="B309" s="10">
        <v>46330</v>
      </c>
      <c r="C309" s="1" t="s">
        <v>9</v>
      </c>
      <c r="D309" s="1" t="s">
        <v>16</v>
      </c>
      <c r="E309" s="1">
        <v>1000</v>
      </c>
      <c r="J309" s="1">
        <f t="shared" si="4"/>
        <v>0</v>
      </c>
    </row>
    <row r="310" spans="1:10" ht="19.5" customHeight="1" x14ac:dyDescent="0.3">
      <c r="A310" s="1">
        <v>308</v>
      </c>
      <c r="B310" s="10">
        <v>46331</v>
      </c>
      <c r="C310" s="1" t="s">
        <v>9</v>
      </c>
      <c r="D310" s="1" t="s">
        <v>16</v>
      </c>
      <c r="E310" s="1">
        <v>1000</v>
      </c>
      <c r="J310" s="1">
        <f t="shared" si="4"/>
        <v>0</v>
      </c>
    </row>
    <row r="311" spans="1:10" ht="19.5" customHeight="1" x14ac:dyDescent="0.3">
      <c r="A311" s="1">
        <v>309</v>
      </c>
      <c r="B311" s="10">
        <v>46332</v>
      </c>
      <c r="C311" s="1" t="s">
        <v>9</v>
      </c>
      <c r="D311" s="1" t="s">
        <v>16</v>
      </c>
      <c r="E311" s="1">
        <v>1000</v>
      </c>
      <c r="J311" s="1">
        <f t="shared" si="4"/>
        <v>0</v>
      </c>
    </row>
    <row r="312" spans="1:10" ht="19.5" customHeight="1" x14ac:dyDescent="0.3">
      <c r="A312" s="1">
        <v>310</v>
      </c>
      <c r="B312" s="10">
        <v>46333</v>
      </c>
      <c r="C312" s="1" t="s">
        <v>9</v>
      </c>
      <c r="D312" s="1" t="s">
        <v>16</v>
      </c>
      <c r="E312" s="1">
        <v>1000</v>
      </c>
      <c r="J312" s="1">
        <f t="shared" si="4"/>
        <v>0</v>
      </c>
    </row>
    <row r="313" spans="1:10" ht="19.5" customHeight="1" x14ac:dyDescent="0.3">
      <c r="A313" s="1">
        <v>311</v>
      </c>
      <c r="B313" s="10">
        <v>46334</v>
      </c>
      <c r="C313" s="1" t="s">
        <v>9</v>
      </c>
      <c r="D313" s="1" t="s">
        <v>16</v>
      </c>
      <c r="E313" s="1">
        <v>1000</v>
      </c>
      <c r="J313" s="1">
        <f t="shared" si="4"/>
        <v>0</v>
      </c>
    </row>
    <row r="314" spans="1:10" ht="19.5" customHeight="1" x14ac:dyDescent="0.3">
      <c r="A314" s="1">
        <v>312</v>
      </c>
      <c r="B314" s="10">
        <v>46335</v>
      </c>
      <c r="C314" s="1" t="s">
        <v>9</v>
      </c>
      <c r="D314" s="1" t="s">
        <v>16</v>
      </c>
      <c r="E314" s="1">
        <v>1000</v>
      </c>
      <c r="J314" s="1">
        <f t="shared" si="4"/>
        <v>0</v>
      </c>
    </row>
    <row r="315" spans="1:10" ht="19.5" customHeight="1" x14ac:dyDescent="0.3">
      <c r="A315" s="1">
        <v>313</v>
      </c>
      <c r="B315" s="10">
        <v>46336</v>
      </c>
      <c r="C315" s="1" t="s">
        <v>9</v>
      </c>
      <c r="D315" s="1" t="s">
        <v>16</v>
      </c>
      <c r="E315" s="1">
        <v>1000</v>
      </c>
      <c r="J315" s="1">
        <f t="shared" si="4"/>
        <v>0</v>
      </c>
    </row>
    <row r="316" spans="1:10" ht="19.5" customHeight="1" x14ac:dyDescent="0.3">
      <c r="A316" s="1">
        <v>314</v>
      </c>
      <c r="B316" s="10">
        <v>46337</v>
      </c>
      <c r="C316" s="1" t="s">
        <v>9</v>
      </c>
      <c r="D316" s="1" t="s">
        <v>16</v>
      </c>
      <c r="E316" s="1">
        <v>1000</v>
      </c>
      <c r="J316" s="1">
        <f t="shared" si="4"/>
        <v>0</v>
      </c>
    </row>
    <row r="317" spans="1:10" ht="19.5" customHeight="1" x14ac:dyDescent="0.3">
      <c r="A317" s="1">
        <v>315</v>
      </c>
      <c r="B317" s="10">
        <v>46338</v>
      </c>
      <c r="C317" s="1" t="s">
        <v>9</v>
      </c>
      <c r="D317" s="1" t="s">
        <v>16</v>
      </c>
      <c r="E317" s="1">
        <v>1000</v>
      </c>
      <c r="J317" s="1">
        <f t="shared" si="4"/>
        <v>0</v>
      </c>
    </row>
    <row r="318" spans="1:10" ht="19.5" customHeight="1" x14ac:dyDescent="0.3">
      <c r="A318" s="1">
        <v>316</v>
      </c>
      <c r="B318" s="10">
        <v>46339</v>
      </c>
      <c r="C318" s="1" t="s">
        <v>9</v>
      </c>
      <c r="D318" s="1" t="s">
        <v>16</v>
      </c>
      <c r="E318" s="1">
        <v>1000</v>
      </c>
      <c r="J318" s="1">
        <f t="shared" si="4"/>
        <v>0</v>
      </c>
    </row>
    <row r="319" spans="1:10" ht="19.5" customHeight="1" x14ac:dyDescent="0.3">
      <c r="A319" s="1">
        <v>317</v>
      </c>
      <c r="B319" s="10">
        <v>46340</v>
      </c>
      <c r="C319" s="1" t="s">
        <v>9</v>
      </c>
      <c r="D319" s="1" t="s">
        <v>16</v>
      </c>
      <c r="E319" s="1">
        <v>1000</v>
      </c>
      <c r="J319" s="1">
        <f t="shared" si="4"/>
        <v>0</v>
      </c>
    </row>
    <row r="320" spans="1:10" ht="19.5" customHeight="1" x14ac:dyDescent="0.3">
      <c r="A320" s="1">
        <v>318</v>
      </c>
      <c r="B320" s="10">
        <v>46341</v>
      </c>
      <c r="C320" s="1" t="s">
        <v>9</v>
      </c>
      <c r="D320" s="1" t="s">
        <v>16</v>
      </c>
      <c r="E320" s="1">
        <v>1000</v>
      </c>
      <c r="J320" s="1">
        <f t="shared" si="4"/>
        <v>0</v>
      </c>
    </row>
    <row r="321" spans="1:10" ht="19.5" customHeight="1" x14ac:dyDescent="0.3">
      <c r="A321" s="1">
        <v>319</v>
      </c>
      <c r="B321" s="10">
        <v>46342</v>
      </c>
      <c r="C321" s="1" t="s">
        <v>9</v>
      </c>
      <c r="D321" s="1" t="s">
        <v>16</v>
      </c>
      <c r="E321" s="1">
        <v>1000</v>
      </c>
      <c r="J321" s="1">
        <f t="shared" si="4"/>
        <v>0</v>
      </c>
    </row>
    <row r="322" spans="1:10" ht="19.5" customHeight="1" x14ac:dyDescent="0.3">
      <c r="A322" s="1">
        <v>320</v>
      </c>
      <c r="B322" s="10">
        <v>46343</v>
      </c>
      <c r="C322" s="1" t="s">
        <v>9</v>
      </c>
      <c r="D322" s="1" t="s">
        <v>16</v>
      </c>
      <c r="E322" s="1">
        <v>1000</v>
      </c>
      <c r="J322" s="1">
        <f t="shared" si="4"/>
        <v>0</v>
      </c>
    </row>
    <row r="323" spans="1:10" ht="19.5" customHeight="1" x14ac:dyDescent="0.3">
      <c r="A323" s="1">
        <v>321</v>
      </c>
      <c r="B323" s="10">
        <v>46344</v>
      </c>
      <c r="C323" s="1" t="s">
        <v>9</v>
      </c>
      <c r="D323" s="1" t="s">
        <v>16</v>
      </c>
      <c r="E323" s="1">
        <v>1000</v>
      </c>
      <c r="J323" s="1">
        <f t="shared" si="4"/>
        <v>0</v>
      </c>
    </row>
    <row r="324" spans="1:10" ht="19.5" customHeight="1" x14ac:dyDescent="0.3">
      <c r="A324" s="1">
        <v>322</v>
      </c>
      <c r="B324" s="10">
        <v>46345</v>
      </c>
      <c r="C324" s="1" t="s">
        <v>9</v>
      </c>
      <c r="D324" s="1" t="s">
        <v>16</v>
      </c>
      <c r="E324" s="1">
        <v>1000</v>
      </c>
      <c r="J324" s="1">
        <f t="shared" ref="J324:J367" si="5">E324*F324-G324-H324+I324</f>
        <v>0</v>
      </c>
    </row>
    <row r="325" spans="1:10" ht="19.5" customHeight="1" x14ac:dyDescent="0.3">
      <c r="A325" s="1">
        <v>323</v>
      </c>
      <c r="B325" s="10">
        <v>46346</v>
      </c>
      <c r="C325" s="1" t="s">
        <v>9</v>
      </c>
      <c r="D325" s="1" t="s">
        <v>16</v>
      </c>
      <c r="E325" s="1">
        <v>1000</v>
      </c>
      <c r="J325" s="1">
        <f t="shared" si="5"/>
        <v>0</v>
      </c>
    </row>
    <row r="326" spans="1:10" ht="19.5" customHeight="1" x14ac:dyDescent="0.3">
      <c r="A326" s="1">
        <v>324</v>
      </c>
      <c r="B326" s="10">
        <v>46347</v>
      </c>
      <c r="C326" s="1" t="s">
        <v>9</v>
      </c>
      <c r="D326" s="1" t="s">
        <v>16</v>
      </c>
      <c r="E326" s="1">
        <v>1000</v>
      </c>
      <c r="J326" s="1">
        <f t="shared" si="5"/>
        <v>0</v>
      </c>
    </row>
    <row r="327" spans="1:10" ht="19.5" customHeight="1" x14ac:dyDescent="0.3">
      <c r="A327" s="1">
        <v>325</v>
      </c>
      <c r="B327" s="10">
        <v>46348</v>
      </c>
      <c r="C327" s="1" t="s">
        <v>9</v>
      </c>
      <c r="D327" s="1" t="s">
        <v>16</v>
      </c>
      <c r="E327" s="1">
        <v>1000</v>
      </c>
      <c r="J327" s="1">
        <f t="shared" si="5"/>
        <v>0</v>
      </c>
    </row>
    <row r="328" spans="1:10" ht="19.5" customHeight="1" x14ac:dyDescent="0.3">
      <c r="A328" s="1">
        <v>326</v>
      </c>
      <c r="B328" s="10">
        <v>46349</v>
      </c>
      <c r="C328" s="1" t="s">
        <v>9</v>
      </c>
      <c r="D328" s="1" t="s">
        <v>16</v>
      </c>
      <c r="E328" s="1">
        <v>1000</v>
      </c>
      <c r="J328" s="1">
        <f t="shared" si="5"/>
        <v>0</v>
      </c>
    </row>
    <row r="329" spans="1:10" ht="19.5" customHeight="1" x14ac:dyDescent="0.3">
      <c r="A329" s="1">
        <v>327</v>
      </c>
      <c r="B329" s="10">
        <v>46350</v>
      </c>
      <c r="C329" s="1" t="s">
        <v>9</v>
      </c>
      <c r="D329" s="1" t="s">
        <v>16</v>
      </c>
      <c r="E329" s="1">
        <v>1000</v>
      </c>
      <c r="J329" s="1">
        <f t="shared" si="5"/>
        <v>0</v>
      </c>
    </row>
    <row r="330" spans="1:10" ht="19.5" customHeight="1" x14ac:dyDescent="0.3">
      <c r="A330" s="1">
        <v>328</v>
      </c>
      <c r="B330" s="10">
        <v>46351</v>
      </c>
      <c r="C330" s="1" t="s">
        <v>9</v>
      </c>
      <c r="D330" s="1" t="s">
        <v>16</v>
      </c>
      <c r="E330" s="1">
        <v>1000</v>
      </c>
      <c r="J330" s="1">
        <f t="shared" si="5"/>
        <v>0</v>
      </c>
    </row>
    <row r="331" spans="1:10" ht="19.5" customHeight="1" x14ac:dyDescent="0.3">
      <c r="A331" s="1">
        <v>329</v>
      </c>
      <c r="B331" s="10">
        <v>46352</v>
      </c>
      <c r="C331" s="1" t="s">
        <v>9</v>
      </c>
      <c r="D331" s="1" t="s">
        <v>16</v>
      </c>
      <c r="E331" s="1">
        <v>1000</v>
      </c>
      <c r="J331" s="1">
        <f t="shared" si="5"/>
        <v>0</v>
      </c>
    </row>
    <row r="332" spans="1:10" ht="19.5" customHeight="1" x14ac:dyDescent="0.3">
      <c r="A332" s="1">
        <v>330</v>
      </c>
      <c r="B332" s="10">
        <v>46353</v>
      </c>
      <c r="C332" s="1" t="s">
        <v>9</v>
      </c>
      <c r="D332" s="1" t="s">
        <v>16</v>
      </c>
      <c r="E332" s="1">
        <v>1000</v>
      </c>
      <c r="J332" s="1">
        <f t="shared" si="5"/>
        <v>0</v>
      </c>
    </row>
    <row r="333" spans="1:10" ht="19.5" customHeight="1" x14ac:dyDescent="0.3">
      <c r="A333" s="1">
        <v>331</v>
      </c>
      <c r="B333" s="10">
        <v>46354</v>
      </c>
      <c r="C333" s="1" t="s">
        <v>9</v>
      </c>
      <c r="D333" s="1" t="s">
        <v>16</v>
      </c>
      <c r="E333" s="1">
        <v>1000</v>
      </c>
      <c r="J333" s="1">
        <f t="shared" si="5"/>
        <v>0</v>
      </c>
    </row>
    <row r="334" spans="1:10" ht="19.5" customHeight="1" x14ac:dyDescent="0.3">
      <c r="A334" s="1">
        <v>332</v>
      </c>
      <c r="B334" s="10">
        <v>46355</v>
      </c>
      <c r="C334" s="1" t="s">
        <v>9</v>
      </c>
      <c r="D334" s="1" t="s">
        <v>16</v>
      </c>
      <c r="E334" s="1">
        <v>1000</v>
      </c>
      <c r="J334" s="1">
        <f t="shared" si="5"/>
        <v>0</v>
      </c>
    </row>
    <row r="335" spans="1:10" ht="19.5" customHeight="1" x14ac:dyDescent="0.3">
      <c r="A335" s="1">
        <v>333</v>
      </c>
      <c r="B335" s="10">
        <v>46356</v>
      </c>
      <c r="C335" s="1" t="s">
        <v>9</v>
      </c>
      <c r="D335" s="1" t="s">
        <v>16</v>
      </c>
      <c r="E335" s="1">
        <v>1000</v>
      </c>
      <c r="J335" s="1">
        <f t="shared" si="5"/>
        <v>0</v>
      </c>
    </row>
    <row r="336" spans="1:10" ht="19.5" customHeight="1" x14ac:dyDescent="0.3">
      <c r="A336" s="1">
        <v>334</v>
      </c>
      <c r="B336" s="10">
        <v>46357</v>
      </c>
      <c r="C336" s="1" t="s">
        <v>9</v>
      </c>
      <c r="D336" s="1" t="s">
        <v>16</v>
      </c>
      <c r="E336" s="1">
        <v>1000</v>
      </c>
      <c r="J336" s="1">
        <f t="shared" si="5"/>
        <v>0</v>
      </c>
    </row>
    <row r="337" spans="1:10" ht="19.5" customHeight="1" x14ac:dyDescent="0.3">
      <c r="A337" s="1">
        <v>335</v>
      </c>
      <c r="B337" s="10">
        <v>46358</v>
      </c>
      <c r="C337" s="1" t="s">
        <v>9</v>
      </c>
      <c r="D337" s="1" t="s">
        <v>16</v>
      </c>
      <c r="E337" s="1">
        <v>1000</v>
      </c>
      <c r="J337" s="1">
        <f t="shared" si="5"/>
        <v>0</v>
      </c>
    </row>
    <row r="338" spans="1:10" ht="19.5" customHeight="1" x14ac:dyDescent="0.3">
      <c r="A338" s="1">
        <v>336</v>
      </c>
      <c r="B338" s="10">
        <v>46359</v>
      </c>
      <c r="C338" s="1" t="s">
        <v>9</v>
      </c>
      <c r="D338" s="1" t="s">
        <v>16</v>
      </c>
      <c r="E338" s="1">
        <v>1000</v>
      </c>
      <c r="J338" s="1">
        <f t="shared" si="5"/>
        <v>0</v>
      </c>
    </row>
    <row r="339" spans="1:10" ht="19.5" customHeight="1" x14ac:dyDescent="0.3">
      <c r="A339" s="1">
        <v>337</v>
      </c>
      <c r="B339" s="10">
        <v>46360</v>
      </c>
      <c r="C339" s="1" t="s">
        <v>9</v>
      </c>
      <c r="D339" s="1" t="s">
        <v>16</v>
      </c>
      <c r="E339" s="1">
        <v>1000</v>
      </c>
      <c r="J339" s="1">
        <f t="shared" si="5"/>
        <v>0</v>
      </c>
    </row>
    <row r="340" spans="1:10" ht="19.5" customHeight="1" x14ac:dyDescent="0.3">
      <c r="A340" s="1">
        <v>338</v>
      </c>
      <c r="B340" s="10">
        <v>46361</v>
      </c>
      <c r="C340" s="1" t="s">
        <v>9</v>
      </c>
      <c r="D340" s="1" t="s">
        <v>16</v>
      </c>
      <c r="E340" s="1">
        <v>1000</v>
      </c>
      <c r="J340" s="1">
        <f t="shared" si="5"/>
        <v>0</v>
      </c>
    </row>
    <row r="341" spans="1:10" ht="19.5" customHeight="1" x14ac:dyDescent="0.3">
      <c r="A341" s="1">
        <v>339</v>
      </c>
      <c r="B341" s="10">
        <v>46362</v>
      </c>
      <c r="C341" s="1" t="s">
        <v>9</v>
      </c>
      <c r="D341" s="1" t="s">
        <v>16</v>
      </c>
      <c r="E341" s="1">
        <v>1000</v>
      </c>
      <c r="J341" s="1">
        <f t="shared" si="5"/>
        <v>0</v>
      </c>
    </row>
    <row r="342" spans="1:10" ht="19.5" customHeight="1" x14ac:dyDescent="0.3">
      <c r="A342" s="1">
        <v>340</v>
      </c>
      <c r="B342" s="10">
        <v>46363</v>
      </c>
      <c r="C342" s="1" t="s">
        <v>9</v>
      </c>
      <c r="D342" s="1" t="s">
        <v>16</v>
      </c>
      <c r="E342" s="1">
        <v>1000</v>
      </c>
      <c r="J342" s="1">
        <f t="shared" si="5"/>
        <v>0</v>
      </c>
    </row>
    <row r="343" spans="1:10" ht="19.5" customHeight="1" x14ac:dyDescent="0.3">
      <c r="A343" s="1">
        <v>341</v>
      </c>
      <c r="B343" s="10">
        <v>46364</v>
      </c>
      <c r="C343" s="1" t="s">
        <v>9</v>
      </c>
      <c r="D343" s="1" t="s">
        <v>16</v>
      </c>
      <c r="E343" s="1">
        <v>1000</v>
      </c>
      <c r="J343" s="1">
        <f t="shared" si="5"/>
        <v>0</v>
      </c>
    </row>
    <row r="344" spans="1:10" ht="19.5" customHeight="1" x14ac:dyDescent="0.3">
      <c r="A344" s="1">
        <v>342</v>
      </c>
      <c r="B344" s="10">
        <v>46365</v>
      </c>
      <c r="C344" s="1" t="s">
        <v>9</v>
      </c>
      <c r="D344" s="1" t="s">
        <v>16</v>
      </c>
      <c r="E344" s="1">
        <v>1000</v>
      </c>
      <c r="J344" s="1">
        <f t="shared" si="5"/>
        <v>0</v>
      </c>
    </row>
    <row r="345" spans="1:10" ht="19.5" customHeight="1" x14ac:dyDescent="0.3">
      <c r="A345" s="1">
        <v>343</v>
      </c>
      <c r="B345" s="10">
        <v>46366</v>
      </c>
      <c r="C345" s="1" t="s">
        <v>9</v>
      </c>
      <c r="D345" s="1" t="s">
        <v>16</v>
      </c>
      <c r="E345" s="1">
        <v>1000</v>
      </c>
      <c r="J345" s="1">
        <f t="shared" si="5"/>
        <v>0</v>
      </c>
    </row>
    <row r="346" spans="1:10" ht="19.5" customHeight="1" x14ac:dyDescent="0.3">
      <c r="A346" s="1">
        <v>344</v>
      </c>
      <c r="B346" s="10">
        <v>46367</v>
      </c>
      <c r="C346" s="1" t="s">
        <v>9</v>
      </c>
      <c r="D346" s="1" t="s">
        <v>16</v>
      </c>
      <c r="E346" s="1">
        <v>1000</v>
      </c>
      <c r="J346" s="1">
        <f t="shared" si="5"/>
        <v>0</v>
      </c>
    </row>
    <row r="347" spans="1:10" ht="19.5" customHeight="1" x14ac:dyDescent="0.3">
      <c r="A347" s="1">
        <v>345</v>
      </c>
      <c r="B347" s="10">
        <v>46368</v>
      </c>
      <c r="C347" s="1" t="s">
        <v>9</v>
      </c>
      <c r="D347" s="1" t="s">
        <v>16</v>
      </c>
      <c r="E347" s="1">
        <v>1000</v>
      </c>
      <c r="J347" s="1">
        <f t="shared" si="5"/>
        <v>0</v>
      </c>
    </row>
    <row r="348" spans="1:10" ht="19.5" customHeight="1" x14ac:dyDescent="0.3">
      <c r="A348" s="1">
        <v>346</v>
      </c>
      <c r="B348" s="10">
        <v>46369</v>
      </c>
      <c r="C348" s="1" t="s">
        <v>9</v>
      </c>
      <c r="D348" s="1" t="s">
        <v>16</v>
      </c>
      <c r="E348" s="1">
        <v>1000</v>
      </c>
      <c r="J348" s="1">
        <f t="shared" si="5"/>
        <v>0</v>
      </c>
    </row>
    <row r="349" spans="1:10" ht="19.5" customHeight="1" x14ac:dyDescent="0.3">
      <c r="A349" s="1">
        <v>347</v>
      </c>
      <c r="B349" s="10">
        <v>46370</v>
      </c>
      <c r="C349" s="1" t="s">
        <v>9</v>
      </c>
      <c r="D349" s="1" t="s">
        <v>16</v>
      </c>
      <c r="E349" s="1">
        <v>1000</v>
      </c>
      <c r="J349" s="1">
        <f t="shared" si="5"/>
        <v>0</v>
      </c>
    </row>
    <row r="350" spans="1:10" ht="19.5" customHeight="1" x14ac:dyDescent="0.3">
      <c r="A350" s="1">
        <v>348</v>
      </c>
      <c r="B350" s="10">
        <v>46371</v>
      </c>
      <c r="C350" s="1" t="s">
        <v>9</v>
      </c>
      <c r="D350" s="1" t="s">
        <v>16</v>
      </c>
      <c r="E350" s="1">
        <v>1000</v>
      </c>
      <c r="J350" s="1">
        <f t="shared" si="5"/>
        <v>0</v>
      </c>
    </row>
    <row r="351" spans="1:10" ht="19.5" customHeight="1" x14ac:dyDescent="0.3">
      <c r="A351" s="1">
        <v>349</v>
      </c>
      <c r="B351" s="10">
        <v>46372</v>
      </c>
      <c r="C351" s="1" t="s">
        <v>9</v>
      </c>
      <c r="D351" s="1" t="s">
        <v>16</v>
      </c>
      <c r="E351" s="1">
        <v>1000</v>
      </c>
      <c r="J351" s="1">
        <f t="shared" si="5"/>
        <v>0</v>
      </c>
    </row>
    <row r="352" spans="1:10" ht="19.5" customHeight="1" x14ac:dyDescent="0.3">
      <c r="A352" s="1">
        <v>350</v>
      </c>
      <c r="B352" s="10">
        <v>46373</v>
      </c>
      <c r="C352" s="1" t="s">
        <v>9</v>
      </c>
      <c r="D352" s="1" t="s">
        <v>16</v>
      </c>
      <c r="E352" s="1">
        <v>1000</v>
      </c>
      <c r="J352" s="1">
        <f t="shared" si="5"/>
        <v>0</v>
      </c>
    </row>
    <row r="353" spans="1:10" ht="19.5" customHeight="1" x14ac:dyDescent="0.3">
      <c r="A353" s="1">
        <v>351</v>
      </c>
      <c r="B353" s="10">
        <v>46374</v>
      </c>
      <c r="C353" s="1" t="s">
        <v>9</v>
      </c>
      <c r="D353" s="1" t="s">
        <v>16</v>
      </c>
      <c r="E353" s="1">
        <v>1000</v>
      </c>
      <c r="J353" s="1">
        <f t="shared" si="5"/>
        <v>0</v>
      </c>
    </row>
    <row r="354" spans="1:10" ht="19.5" customHeight="1" x14ac:dyDescent="0.3">
      <c r="A354" s="1">
        <v>352</v>
      </c>
      <c r="B354" s="10">
        <v>46375</v>
      </c>
      <c r="C354" s="1" t="s">
        <v>9</v>
      </c>
      <c r="D354" s="1" t="s">
        <v>16</v>
      </c>
      <c r="E354" s="1">
        <v>1000</v>
      </c>
      <c r="J354" s="1">
        <f t="shared" si="5"/>
        <v>0</v>
      </c>
    </row>
    <row r="355" spans="1:10" ht="19.5" customHeight="1" x14ac:dyDescent="0.3">
      <c r="A355" s="1">
        <v>353</v>
      </c>
      <c r="B355" s="10">
        <v>46376</v>
      </c>
      <c r="C355" s="1" t="s">
        <v>9</v>
      </c>
      <c r="D355" s="1" t="s">
        <v>16</v>
      </c>
      <c r="E355" s="1">
        <v>1000</v>
      </c>
      <c r="J355" s="1">
        <f t="shared" si="5"/>
        <v>0</v>
      </c>
    </row>
    <row r="356" spans="1:10" ht="19.5" customHeight="1" x14ac:dyDescent="0.3">
      <c r="A356" s="1">
        <v>354</v>
      </c>
      <c r="B356" s="10">
        <v>46377</v>
      </c>
      <c r="C356" s="1" t="s">
        <v>9</v>
      </c>
      <c r="D356" s="1" t="s">
        <v>16</v>
      </c>
      <c r="E356" s="1">
        <v>1000</v>
      </c>
      <c r="J356" s="1">
        <f t="shared" si="5"/>
        <v>0</v>
      </c>
    </row>
    <row r="357" spans="1:10" ht="19.5" customHeight="1" x14ac:dyDescent="0.3">
      <c r="A357" s="1">
        <v>355</v>
      </c>
      <c r="B357" s="10">
        <v>46378</v>
      </c>
      <c r="C357" s="1" t="s">
        <v>9</v>
      </c>
      <c r="D357" s="1" t="s">
        <v>16</v>
      </c>
      <c r="E357" s="1">
        <v>1000</v>
      </c>
      <c r="J357" s="1">
        <f t="shared" si="5"/>
        <v>0</v>
      </c>
    </row>
    <row r="358" spans="1:10" ht="19.5" customHeight="1" x14ac:dyDescent="0.3">
      <c r="A358" s="1">
        <v>356</v>
      </c>
      <c r="B358" s="10">
        <v>46379</v>
      </c>
      <c r="C358" s="1" t="s">
        <v>9</v>
      </c>
      <c r="D358" s="1" t="s">
        <v>16</v>
      </c>
      <c r="E358" s="1">
        <v>1000</v>
      </c>
      <c r="J358" s="1">
        <f t="shared" si="5"/>
        <v>0</v>
      </c>
    </row>
    <row r="359" spans="1:10" ht="19.5" customHeight="1" x14ac:dyDescent="0.3">
      <c r="A359" s="1">
        <v>357</v>
      </c>
      <c r="B359" s="10">
        <v>46380</v>
      </c>
      <c r="C359" s="1" t="s">
        <v>9</v>
      </c>
      <c r="D359" s="1" t="s">
        <v>16</v>
      </c>
      <c r="E359" s="1">
        <v>1000</v>
      </c>
      <c r="J359" s="1">
        <f t="shared" si="5"/>
        <v>0</v>
      </c>
    </row>
    <row r="360" spans="1:10" ht="19.5" customHeight="1" x14ac:dyDescent="0.3">
      <c r="A360" s="1">
        <v>358</v>
      </c>
      <c r="B360" s="10">
        <v>46381</v>
      </c>
      <c r="C360" s="1" t="s">
        <v>9</v>
      </c>
      <c r="D360" s="1" t="s">
        <v>16</v>
      </c>
      <c r="E360" s="1">
        <v>1000</v>
      </c>
      <c r="J360" s="1">
        <f t="shared" si="5"/>
        <v>0</v>
      </c>
    </row>
    <row r="361" spans="1:10" ht="19.5" customHeight="1" x14ac:dyDescent="0.3">
      <c r="A361" s="1">
        <v>359</v>
      </c>
      <c r="B361" s="10">
        <v>46382</v>
      </c>
      <c r="C361" s="1" t="s">
        <v>9</v>
      </c>
      <c r="D361" s="1" t="s">
        <v>16</v>
      </c>
      <c r="E361" s="1">
        <v>1000</v>
      </c>
      <c r="J361" s="1">
        <f t="shared" si="5"/>
        <v>0</v>
      </c>
    </row>
    <row r="362" spans="1:10" ht="19.5" customHeight="1" x14ac:dyDescent="0.3">
      <c r="A362" s="1">
        <v>360</v>
      </c>
      <c r="B362" s="10">
        <v>46383</v>
      </c>
      <c r="C362" s="1" t="s">
        <v>9</v>
      </c>
      <c r="D362" s="1" t="s">
        <v>16</v>
      </c>
      <c r="E362" s="1">
        <v>1000</v>
      </c>
      <c r="J362" s="1">
        <f t="shared" si="5"/>
        <v>0</v>
      </c>
    </row>
    <row r="363" spans="1:10" ht="19.5" customHeight="1" x14ac:dyDescent="0.3">
      <c r="A363" s="1">
        <v>361</v>
      </c>
      <c r="B363" s="10">
        <v>46384</v>
      </c>
      <c r="C363" s="1" t="s">
        <v>9</v>
      </c>
      <c r="D363" s="1" t="s">
        <v>16</v>
      </c>
      <c r="E363" s="1">
        <v>1000</v>
      </c>
      <c r="J363" s="1">
        <f t="shared" si="5"/>
        <v>0</v>
      </c>
    </row>
    <row r="364" spans="1:10" ht="19.5" customHeight="1" x14ac:dyDescent="0.3">
      <c r="A364" s="1">
        <v>362</v>
      </c>
      <c r="B364" s="10">
        <v>46385</v>
      </c>
      <c r="C364" s="1" t="s">
        <v>9</v>
      </c>
      <c r="D364" s="1" t="s">
        <v>16</v>
      </c>
      <c r="E364" s="1">
        <v>1000</v>
      </c>
      <c r="J364" s="1">
        <f t="shared" si="5"/>
        <v>0</v>
      </c>
    </row>
    <row r="365" spans="1:10" ht="19.5" customHeight="1" x14ac:dyDescent="0.3">
      <c r="A365" s="1">
        <v>363</v>
      </c>
      <c r="B365" s="10">
        <v>46386</v>
      </c>
      <c r="C365" s="1" t="s">
        <v>9</v>
      </c>
      <c r="D365" s="1" t="s">
        <v>16</v>
      </c>
      <c r="E365" s="1">
        <v>1000</v>
      </c>
      <c r="J365" s="1">
        <f t="shared" si="5"/>
        <v>0</v>
      </c>
    </row>
    <row r="366" spans="1:10" ht="19.5" customHeight="1" x14ac:dyDescent="0.3">
      <c r="A366" s="1">
        <v>364</v>
      </c>
      <c r="B366" s="10">
        <v>46387</v>
      </c>
      <c r="C366" s="1" t="s">
        <v>9</v>
      </c>
      <c r="D366" s="1" t="s">
        <v>16</v>
      </c>
      <c r="E366" s="1">
        <v>1000</v>
      </c>
      <c r="J366" s="1">
        <f t="shared" si="5"/>
        <v>0</v>
      </c>
    </row>
    <row r="367" spans="1:10" ht="19.5" customHeight="1" x14ac:dyDescent="0.3">
      <c r="A367" s="1">
        <v>365</v>
      </c>
      <c r="B367" s="10">
        <v>46388</v>
      </c>
      <c r="C367" s="1" t="s">
        <v>9</v>
      </c>
      <c r="D367" s="1" t="s">
        <v>16</v>
      </c>
      <c r="E367" s="1">
        <v>1000</v>
      </c>
      <c r="J367" s="1">
        <f t="shared" si="5"/>
        <v>0</v>
      </c>
    </row>
  </sheetData>
  <autoFilter ref="A2:K367" xr:uid="{00000000-0009-0000-0000-000004000000}"/>
  <mergeCells count="3">
    <mergeCell ref="A1:K1"/>
    <mergeCell ref="M4:P4"/>
    <mergeCell ref="N3:O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R371"/>
  <sheetViews>
    <sheetView rightToLeft="1" workbookViewId="0">
      <selection activeCell="D3" sqref="D3"/>
    </sheetView>
  </sheetViews>
  <sheetFormatPr defaultColWidth="10.1640625" defaultRowHeight="21.75" customHeight="1" x14ac:dyDescent="0.3"/>
  <cols>
    <col min="1" max="1" width="4.1640625" customWidth="1"/>
    <col min="2" max="2" width="12.08203125" bestFit="1" customWidth="1"/>
    <col min="3" max="3" width="13.08203125" customWidth="1"/>
    <col min="4" max="4" width="12.75" customWidth="1"/>
    <col min="5" max="5" width="14.83203125" customWidth="1"/>
    <col min="6" max="6" width="12.25" customWidth="1"/>
    <col min="8" max="8" width="13.08203125" customWidth="1"/>
    <col min="9" max="9" width="12" customWidth="1"/>
    <col min="10" max="10" width="14.4140625" customWidth="1"/>
    <col min="11" max="11" width="21.83203125" customWidth="1"/>
  </cols>
  <sheetData>
    <row r="1" spans="1:18" ht="25.5" customHeight="1" x14ac:dyDescent="0.3">
      <c r="A1" s="273" t="s">
        <v>20</v>
      </c>
      <c r="B1" s="273"/>
      <c r="C1" s="273"/>
      <c r="D1" s="273"/>
      <c r="E1" s="273"/>
      <c r="F1" s="273"/>
      <c r="G1" s="273"/>
      <c r="H1" s="273"/>
      <c r="I1" s="273"/>
      <c r="J1" s="273"/>
      <c r="K1" s="273"/>
    </row>
    <row r="2" spans="1:18" ht="21.75" customHeight="1" x14ac:dyDescent="0.35">
      <c r="A2" s="8" t="s">
        <v>0</v>
      </c>
      <c r="B2" s="9" t="s">
        <v>7</v>
      </c>
      <c r="C2" s="5" t="s">
        <v>2</v>
      </c>
      <c r="D2" s="5" t="s">
        <v>13</v>
      </c>
      <c r="E2" s="5" t="s">
        <v>14</v>
      </c>
      <c r="F2" s="5" t="s">
        <v>1</v>
      </c>
      <c r="G2" s="5" t="s">
        <v>5</v>
      </c>
      <c r="H2" s="5" t="s">
        <v>4</v>
      </c>
      <c r="I2" s="5" t="s">
        <v>12</v>
      </c>
      <c r="J2" s="5" t="s">
        <v>6</v>
      </c>
      <c r="K2" s="7" t="s">
        <v>3</v>
      </c>
    </row>
    <row r="3" spans="1:18" ht="21.75" customHeight="1" x14ac:dyDescent="0.3">
      <c r="A3" s="1">
        <v>1</v>
      </c>
      <c r="B3" s="10">
        <v>46024</v>
      </c>
      <c r="C3" s="1" t="s">
        <v>8</v>
      </c>
      <c r="D3" s="1" t="s">
        <v>19</v>
      </c>
      <c r="E3" s="1">
        <v>1136</v>
      </c>
      <c r="F3" s="1">
        <v>1</v>
      </c>
      <c r="G3" s="1"/>
      <c r="H3" s="1"/>
      <c r="I3" s="1"/>
      <c r="J3" s="1">
        <f>E3*F3-G3-H3+I3</f>
        <v>1136</v>
      </c>
      <c r="K3" s="1"/>
      <c r="O3" s="275" t="s">
        <v>18</v>
      </c>
      <c r="P3" s="275"/>
    </row>
    <row r="4" spans="1:18" ht="21.75" customHeight="1" x14ac:dyDescent="0.3">
      <c r="A4" s="1">
        <v>2</v>
      </c>
      <c r="B4" s="10">
        <v>46025</v>
      </c>
      <c r="C4" s="1" t="s">
        <v>8</v>
      </c>
      <c r="D4" s="1" t="s">
        <v>19</v>
      </c>
      <c r="E4" s="1">
        <v>1136</v>
      </c>
      <c r="F4" s="1"/>
      <c r="G4" s="1"/>
      <c r="H4" s="1"/>
      <c r="I4" s="1"/>
      <c r="J4" s="1">
        <f t="shared" ref="J4:J67" si="0">E4*F4-G4-H4+I4</f>
        <v>0</v>
      </c>
      <c r="K4" s="1"/>
      <c r="N4" s="274" t="s">
        <v>17</v>
      </c>
      <c r="O4" s="274"/>
      <c r="P4" s="274"/>
      <c r="Q4" s="274"/>
      <c r="R4" s="3">
        <f>SUM(J3:J368)</f>
        <v>1136</v>
      </c>
    </row>
    <row r="5" spans="1:18" ht="21.75" customHeight="1" x14ac:dyDescent="0.3">
      <c r="A5" s="1">
        <v>3</v>
      </c>
      <c r="B5" s="10">
        <v>46026</v>
      </c>
      <c r="C5" s="1" t="s">
        <v>8</v>
      </c>
      <c r="D5" s="1" t="s">
        <v>19</v>
      </c>
      <c r="E5" s="1">
        <v>1136</v>
      </c>
      <c r="F5" s="1"/>
      <c r="G5" s="1"/>
      <c r="H5" s="1"/>
      <c r="I5" s="1"/>
      <c r="J5" s="1">
        <f t="shared" si="0"/>
        <v>0</v>
      </c>
      <c r="K5" s="1"/>
    </row>
    <row r="6" spans="1:18" ht="21.75" customHeight="1" x14ac:dyDescent="0.3">
      <c r="A6" s="1">
        <v>4</v>
      </c>
      <c r="B6" s="10">
        <v>46027</v>
      </c>
      <c r="C6" s="1" t="s">
        <v>8</v>
      </c>
      <c r="D6" s="1" t="s">
        <v>19</v>
      </c>
      <c r="E6" s="1">
        <v>1136</v>
      </c>
      <c r="F6" s="1"/>
      <c r="G6" s="1"/>
      <c r="H6" s="1"/>
      <c r="I6" s="1"/>
      <c r="J6" s="1">
        <f t="shared" si="0"/>
        <v>0</v>
      </c>
      <c r="K6" s="1"/>
    </row>
    <row r="7" spans="1:18" ht="21.75" customHeight="1" x14ac:dyDescent="0.3">
      <c r="A7" s="1">
        <v>5</v>
      </c>
      <c r="B7" s="10">
        <v>46028</v>
      </c>
      <c r="C7" s="1" t="s">
        <v>8</v>
      </c>
      <c r="D7" s="1" t="s">
        <v>19</v>
      </c>
      <c r="E7" s="1">
        <v>1136</v>
      </c>
      <c r="F7" s="1"/>
      <c r="G7" s="1"/>
      <c r="H7" s="1"/>
      <c r="I7" s="1"/>
      <c r="J7" s="1">
        <f t="shared" si="0"/>
        <v>0</v>
      </c>
      <c r="K7" s="1"/>
    </row>
    <row r="8" spans="1:18" ht="21.75" customHeight="1" x14ac:dyDescent="0.3">
      <c r="A8" s="1">
        <v>6</v>
      </c>
      <c r="B8" s="10">
        <v>46029</v>
      </c>
      <c r="C8" s="1" t="s">
        <v>8</v>
      </c>
      <c r="D8" s="1" t="s">
        <v>19</v>
      </c>
      <c r="E8" s="1">
        <v>1136</v>
      </c>
      <c r="F8" s="1"/>
      <c r="G8" s="1"/>
      <c r="H8" s="1"/>
      <c r="I8" s="1"/>
      <c r="J8" s="1">
        <f t="shared" si="0"/>
        <v>0</v>
      </c>
      <c r="K8" s="1"/>
    </row>
    <row r="9" spans="1:18" ht="21.75" customHeight="1" x14ac:dyDescent="0.3">
      <c r="A9" s="1">
        <v>7</v>
      </c>
      <c r="B9" s="10">
        <v>46030</v>
      </c>
      <c r="C9" s="1" t="s">
        <v>8</v>
      </c>
      <c r="D9" s="1" t="s">
        <v>19</v>
      </c>
      <c r="E9" s="1">
        <v>1136</v>
      </c>
      <c r="F9" s="1"/>
      <c r="G9" s="1"/>
      <c r="H9" s="1"/>
      <c r="I9" s="1"/>
      <c r="J9" s="1">
        <f t="shared" si="0"/>
        <v>0</v>
      </c>
      <c r="K9" s="1"/>
    </row>
    <row r="10" spans="1:18" ht="21.75" customHeight="1" x14ac:dyDescent="0.3">
      <c r="A10" s="1">
        <v>8</v>
      </c>
      <c r="B10" s="10">
        <v>46031</v>
      </c>
      <c r="C10" s="1" t="s">
        <v>8</v>
      </c>
      <c r="D10" s="1" t="s">
        <v>19</v>
      </c>
      <c r="E10" s="1">
        <v>1136</v>
      </c>
      <c r="F10" s="1"/>
      <c r="G10" s="1"/>
      <c r="H10" s="1"/>
      <c r="I10" s="1"/>
      <c r="J10" s="1">
        <f t="shared" si="0"/>
        <v>0</v>
      </c>
      <c r="K10" s="1"/>
    </row>
    <row r="11" spans="1:18" ht="21.75" customHeight="1" x14ac:dyDescent="0.3">
      <c r="A11" s="1">
        <v>9</v>
      </c>
      <c r="B11" s="10">
        <v>46032</v>
      </c>
      <c r="C11" s="1" t="s">
        <v>8</v>
      </c>
      <c r="D11" s="1" t="s">
        <v>19</v>
      </c>
      <c r="E11" s="1">
        <v>1136</v>
      </c>
      <c r="F11" s="1"/>
      <c r="G11" s="1"/>
      <c r="H11" s="1"/>
      <c r="I11" s="1"/>
      <c r="J11" s="1">
        <f t="shared" si="0"/>
        <v>0</v>
      </c>
      <c r="K11" s="1"/>
    </row>
    <row r="12" spans="1:18" ht="21.75" customHeight="1" x14ac:dyDescent="0.3">
      <c r="A12" s="1">
        <v>10</v>
      </c>
      <c r="B12" s="10">
        <v>46033</v>
      </c>
      <c r="C12" s="1" t="s">
        <v>8</v>
      </c>
      <c r="D12" s="1" t="s">
        <v>19</v>
      </c>
      <c r="E12" s="1">
        <v>1136</v>
      </c>
      <c r="F12" s="1"/>
      <c r="G12" s="1"/>
      <c r="H12" s="1"/>
      <c r="I12" s="1"/>
      <c r="J12" s="1">
        <f t="shared" si="0"/>
        <v>0</v>
      </c>
      <c r="K12" s="1"/>
    </row>
    <row r="13" spans="1:18" ht="21.75" customHeight="1" x14ac:dyDescent="0.3">
      <c r="A13" s="1">
        <v>11</v>
      </c>
      <c r="B13" s="10">
        <v>46034</v>
      </c>
      <c r="C13" s="1" t="s">
        <v>8</v>
      </c>
      <c r="D13" s="1" t="s">
        <v>19</v>
      </c>
      <c r="E13" s="1">
        <v>1136</v>
      </c>
      <c r="F13" s="1"/>
      <c r="G13" s="1"/>
      <c r="H13" s="1"/>
      <c r="I13" s="1"/>
      <c r="J13" s="1">
        <f t="shared" si="0"/>
        <v>0</v>
      </c>
      <c r="K13" s="1"/>
    </row>
    <row r="14" spans="1:18" ht="21.75" customHeight="1" x14ac:dyDescent="0.3">
      <c r="A14" s="1">
        <v>12</v>
      </c>
      <c r="B14" s="10">
        <v>46035</v>
      </c>
      <c r="C14" s="1" t="s">
        <v>8</v>
      </c>
      <c r="D14" s="1" t="s">
        <v>19</v>
      </c>
      <c r="E14" s="1">
        <v>1136</v>
      </c>
      <c r="F14" s="1"/>
      <c r="G14" s="1"/>
      <c r="H14" s="1"/>
      <c r="I14" s="1"/>
      <c r="J14" s="1">
        <f t="shared" si="0"/>
        <v>0</v>
      </c>
      <c r="K14" s="1"/>
    </row>
    <row r="15" spans="1:18" ht="21.75" customHeight="1" x14ac:dyDescent="0.3">
      <c r="A15" s="1">
        <v>13</v>
      </c>
      <c r="B15" s="10">
        <v>46036</v>
      </c>
      <c r="C15" s="1" t="s">
        <v>8</v>
      </c>
      <c r="D15" s="1" t="s">
        <v>19</v>
      </c>
      <c r="E15" s="1">
        <v>1136</v>
      </c>
      <c r="F15" s="1"/>
      <c r="G15" s="1"/>
      <c r="H15" s="1"/>
      <c r="I15" s="1"/>
      <c r="J15" s="1">
        <f t="shared" si="0"/>
        <v>0</v>
      </c>
      <c r="K15" s="1"/>
    </row>
    <row r="16" spans="1:18" ht="21.75" customHeight="1" x14ac:dyDescent="0.3">
      <c r="A16" s="1">
        <v>14</v>
      </c>
      <c r="B16" s="10">
        <v>46037</v>
      </c>
      <c r="C16" s="1" t="s">
        <v>8</v>
      </c>
      <c r="D16" s="1" t="s">
        <v>19</v>
      </c>
      <c r="E16" s="1">
        <v>1136</v>
      </c>
      <c r="F16" s="1"/>
      <c r="G16" s="1"/>
      <c r="H16" s="1"/>
      <c r="I16" s="1"/>
      <c r="J16" s="1">
        <f t="shared" si="0"/>
        <v>0</v>
      </c>
      <c r="K16" s="1"/>
    </row>
    <row r="17" spans="1:11" ht="21.75" customHeight="1" x14ac:dyDescent="0.3">
      <c r="A17" s="1">
        <v>15</v>
      </c>
      <c r="B17" s="10">
        <v>46038</v>
      </c>
      <c r="C17" s="1" t="s">
        <v>8</v>
      </c>
      <c r="D17" s="1" t="s">
        <v>19</v>
      </c>
      <c r="E17" s="1">
        <v>1136</v>
      </c>
      <c r="F17" s="1"/>
      <c r="G17" s="1"/>
      <c r="H17" s="1"/>
      <c r="I17" s="1"/>
      <c r="J17" s="1">
        <f t="shared" si="0"/>
        <v>0</v>
      </c>
      <c r="K17" s="1"/>
    </row>
    <row r="18" spans="1:11" ht="21.75" customHeight="1" x14ac:dyDescent="0.3">
      <c r="A18" s="1">
        <v>16</v>
      </c>
      <c r="B18" s="10">
        <v>46039</v>
      </c>
      <c r="C18" s="1" t="s">
        <v>8</v>
      </c>
      <c r="D18" s="1" t="s">
        <v>19</v>
      </c>
      <c r="E18" s="1">
        <v>1136</v>
      </c>
      <c r="F18" s="1"/>
      <c r="G18" s="1"/>
      <c r="H18" s="1"/>
      <c r="I18" s="1"/>
      <c r="J18" s="1">
        <f t="shared" si="0"/>
        <v>0</v>
      </c>
      <c r="K18" s="1"/>
    </row>
    <row r="19" spans="1:11" ht="21.75" customHeight="1" x14ac:dyDescent="0.3">
      <c r="A19" s="1">
        <v>17</v>
      </c>
      <c r="B19" s="10">
        <v>46040</v>
      </c>
      <c r="C19" s="1" t="s">
        <v>8</v>
      </c>
      <c r="D19" s="1" t="s">
        <v>19</v>
      </c>
      <c r="E19" s="1">
        <v>1136</v>
      </c>
      <c r="F19" s="1"/>
      <c r="G19" s="1"/>
      <c r="H19" s="1"/>
      <c r="I19" s="1"/>
      <c r="J19" s="1">
        <f t="shared" si="0"/>
        <v>0</v>
      </c>
      <c r="K19" s="1"/>
    </row>
    <row r="20" spans="1:11" ht="21.75" customHeight="1" x14ac:dyDescent="0.3">
      <c r="A20" s="1">
        <v>18</v>
      </c>
      <c r="B20" s="10">
        <v>46041</v>
      </c>
      <c r="C20" s="1" t="s">
        <v>8</v>
      </c>
      <c r="D20" s="1" t="s">
        <v>19</v>
      </c>
      <c r="E20" s="1">
        <v>1136</v>
      </c>
      <c r="F20" s="1"/>
      <c r="G20" s="1"/>
      <c r="H20" s="1"/>
      <c r="I20" s="1"/>
      <c r="J20" s="1">
        <f t="shared" si="0"/>
        <v>0</v>
      </c>
      <c r="K20" s="1"/>
    </row>
    <row r="21" spans="1:11" ht="21.75" customHeight="1" x14ac:dyDescent="0.3">
      <c r="A21" s="1">
        <v>19</v>
      </c>
      <c r="B21" s="10">
        <v>46042</v>
      </c>
      <c r="C21" s="1" t="s">
        <v>8</v>
      </c>
      <c r="D21" s="1" t="s">
        <v>19</v>
      </c>
      <c r="E21" s="1">
        <v>1136</v>
      </c>
      <c r="F21" s="1"/>
      <c r="G21" s="1"/>
      <c r="H21" s="1"/>
      <c r="I21" s="1"/>
      <c r="J21" s="1">
        <f t="shared" si="0"/>
        <v>0</v>
      </c>
      <c r="K21" s="1"/>
    </row>
    <row r="22" spans="1:11" ht="21.75" customHeight="1" x14ac:dyDescent="0.3">
      <c r="A22" s="1">
        <v>20</v>
      </c>
      <c r="B22" s="10">
        <v>46043</v>
      </c>
      <c r="C22" s="1" t="s">
        <v>8</v>
      </c>
      <c r="D22" s="1" t="s">
        <v>19</v>
      </c>
      <c r="E22" s="1">
        <v>1136</v>
      </c>
      <c r="F22" s="1"/>
      <c r="G22" s="1"/>
      <c r="H22" s="1"/>
      <c r="I22" s="1"/>
      <c r="J22" s="1">
        <f t="shared" si="0"/>
        <v>0</v>
      </c>
      <c r="K22" s="1"/>
    </row>
    <row r="23" spans="1:11" ht="21.75" customHeight="1" x14ac:dyDescent="0.3">
      <c r="A23" s="1">
        <v>21</v>
      </c>
      <c r="B23" s="10">
        <v>46044</v>
      </c>
      <c r="C23" s="1" t="s">
        <v>8</v>
      </c>
      <c r="D23" s="1" t="s">
        <v>19</v>
      </c>
      <c r="E23" s="1">
        <v>1136</v>
      </c>
      <c r="F23" s="1"/>
      <c r="G23" s="1"/>
      <c r="H23" s="1"/>
      <c r="I23" s="1"/>
      <c r="J23" s="1">
        <f t="shared" si="0"/>
        <v>0</v>
      </c>
      <c r="K23" s="1"/>
    </row>
    <row r="24" spans="1:11" ht="21.75" customHeight="1" x14ac:dyDescent="0.3">
      <c r="A24" s="1">
        <v>22</v>
      </c>
      <c r="B24" s="10">
        <v>46045</v>
      </c>
      <c r="C24" s="1" t="s">
        <v>8</v>
      </c>
      <c r="D24" s="1" t="s">
        <v>19</v>
      </c>
      <c r="E24" s="1">
        <v>1136</v>
      </c>
      <c r="F24" s="1"/>
      <c r="G24" s="1"/>
      <c r="H24" s="1"/>
      <c r="I24" s="1"/>
      <c r="J24" s="1">
        <f t="shared" si="0"/>
        <v>0</v>
      </c>
      <c r="K24" s="1"/>
    </row>
    <row r="25" spans="1:11" ht="21.75" customHeight="1" x14ac:dyDescent="0.3">
      <c r="A25" s="1">
        <v>23</v>
      </c>
      <c r="B25" s="10">
        <v>46046</v>
      </c>
      <c r="C25" s="1" t="s">
        <v>8</v>
      </c>
      <c r="D25" s="1" t="s">
        <v>19</v>
      </c>
      <c r="E25" s="1">
        <v>1136</v>
      </c>
      <c r="F25" s="1"/>
      <c r="G25" s="1"/>
      <c r="H25" s="1"/>
      <c r="I25" s="1"/>
      <c r="J25" s="1">
        <f t="shared" si="0"/>
        <v>0</v>
      </c>
      <c r="K25" s="1"/>
    </row>
    <row r="26" spans="1:11" ht="21.75" customHeight="1" x14ac:dyDescent="0.3">
      <c r="A26" s="1">
        <v>24</v>
      </c>
      <c r="B26" s="10">
        <v>46047</v>
      </c>
      <c r="C26" s="1" t="s">
        <v>8</v>
      </c>
      <c r="D26" s="1" t="s">
        <v>19</v>
      </c>
      <c r="E26" s="1">
        <v>1136</v>
      </c>
      <c r="F26" s="1"/>
      <c r="G26" s="1"/>
      <c r="H26" s="1"/>
      <c r="I26" s="1"/>
      <c r="J26" s="1">
        <f t="shared" si="0"/>
        <v>0</v>
      </c>
      <c r="K26" s="1"/>
    </row>
    <row r="27" spans="1:11" ht="21.75" customHeight="1" x14ac:dyDescent="0.3">
      <c r="A27" s="1">
        <v>25</v>
      </c>
      <c r="B27" s="10">
        <v>46048</v>
      </c>
      <c r="C27" s="1" t="s">
        <v>8</v>
      </c>
      <c r="D27" s="1" t="s">
        <v>19</v>
      </c>
      <c r="E27" s="1">
        <v>1136</v>
      </c>
      <c r="F27" s="1"/>
      <c r="G27" s="1"/>
      <c r="H27" s="1"/>
      <c r="I27" s="1"/>
      <c r="J27" s="1">
        <f t="shared" si="0"/>
        <v>0</v>
      </c>
      <c r="K27" s="1"/>
    </row>
    <row r="28" spans="1:11" ht="21.75" customHeight="1" x14ac:dyDescent="0.3">
      <c r="A28" s="1">
        <v>26</v>
      </c>
      <c r="B28" s="10">
        <v>46049</v>
      </c>
      <c r="C28" s="1" t="s">
        <v>8</v>
      </c>
      <c r="D28" s="1" t="s">
        <v>19</v>
      </c>
      <c r="E28" s="1">
        <v>1136</v>
      </c>
      <c r="F28" s="1"/>
      <c r="G28" s="1"/>
      <c r="H28" s="1"/>
      <c r="I28" s="1"/>
      <c r="J28" s="1">
        <f t="shared" si="0"/>
        <v>0</v>
      </c>
      <c r="K28" s="1"/>
    </row>
    <row r="29" spans="1:11" ht="21.75" customHeight="1" x14ac:dyDescent="0.3">
      <c r="A29" s="1">
        <v>27</v>
      </c>
      <c r="B29" s="10">
        <v>46050</v>
      </c>
      <c r="C29" s="1" t="s">
        <v>8</v>
      </c>
      <c r="D29" s="1" t="s">
        <v>19</v>
      </c>
      <c r="E29" s="1">
        <v>1136</v>
      </c>
      <c r="F29" s="1"/>
      <c r="G29" s="1"/>
      <c r="H29" s="1"/>
      <c r="I29" s="1"/>
      <c r="J29" s="1">
        <f t="shared" si="0"/>
        <v>0</v>
      </c>
      <c r="K29" s="1"/>
    </row>
    <row r="30" spans="1:11" ht="21.75" customHeight="1" x14ac:dyDescent="0.3">
      <c r="A30" s="1">
        <v>28</v>
      </c>
      <c r="B30" s="10">
        <v>46051</v>
      </c>
      <c r="C30" s="1" t="s">
        <v>8</v>
      </c>
      <c r="D30" s="1" t="s">
        <v>19</v>
      </c>
      <c r="E30" s="1">
        <v>1136</v>
      </c>
      <c r="F30" s="1"/>
      <c r="G30" s="1"/>
      <c r="H30" s="1"/>
      <c r="I30" s="1"/>
      <c r="J30" s="1">
        <f t="shared" si="0"/>
        <v>0</v>
      </c>
      <c r="K30" s="1"/>
    </row>
    <row r="31" spans="1:11" ht="21.75" customHeight="1" x14ac:dyDescent="0.3">
      <c r="A31" s="1">
        <v>29</v>
      </c>
      <c r="B31" s="10">
        <v>46052</v>
      </c>
      <c r="C31" s="1" t="s">
        <v>8</v>
      </c>
      <c r="D31" s="1" t="s">
        <v>19</v>
      </c>
      <c r="E31" s="1">
        <v>1136</v>
      </c>
      <c r="F31" s="1"/>
      <c r="G31" s="1"/>
      <c r="H31" s="1"/>
      <c r="I31" s="1"/>
      <c r="J31" s="1">
        <f t="shared" si="0"/>
        <v>0</v>
      </c>
      <c r="K31" s="1"/>
    </row>
    <row r="32" spans="1:11" ht="21.75" customHeight="1" x14ac:dyDescent="0.3">
      <c r="A32" s="1">
        <v>30</v>
      </c>
      <c r="B32" s="10">
        <v>46053</v>
      </c>
      <c r="C32" s="1" t="s">
        <v>8</v>
      </c>
      <c r="D32" s="1" t="s">
        <v>19</v>
      </c>
      <c r="E32" s="1">
        <v>1136</v>
      </c>
      <c r="F32" s="1"/>
      <c r="G32" s="1"/>
      <c r="H32" s="1"/>
      <c r="I32" s="1"/>
      <c r="J32" s="1">
        <f t="shared" si="0"/>
        <v>0</v>
      </c>
      <c r="K32" s="1"/>
    </row>
    <row r="33" spans="1:11" ht="21.75" customHeight="1" x14ac:dyDescent="0.3">
      <c r="A33" s="1">
        <v>31</v>
      </c>
      <c r="B33" s="10">
        <v>46054</v>
      </c>
      <c r="C33" s="1" t="s">
        <v>8</v>
      </c>
      <c r="D33" s="1" t="s">
        <v>19</v>
      </c>
      <c r="E33" s="1">
        <v>1136</v>
      </c>
      <c r="F33" s="1"/>
      <c r="G33" s="1"/>
      <c r="H33" s="1"/>
      <c r="I33" s="1"/>
      <c r="J33" s="1">
        <f t="shared" si="0"/>
        <v>0</v>
      </c>
      <c r="K33" s="1"/>
    </row>
    <row r="34" spans="1:11" ht="21.75" customHeight="1" x14ac:dyDescent="0.3">
      <c r="A34" s="1">
        <v>32</v>
      </c>
      <c r="B34" s="10">
        <v>46055</v>
      </c>
      <c r="C34" s="1" t="s">
        <v>8</v>
      </c>
      <c r="D34" s="1" t="s">
        <v>19</v>
      </c>
      <c r="E34" s="1">
        <v>1136</v>
      </c>
      <c r="F34" s="1"/>
      <c r="G34" s="1"/>
      <c r="H34" s="1"/>
      <c r="I34" s="1"/>
      <c r="J34" s="1">
        <f t="shared" si="0"/>
        <v>0</v>
      </c>
      <c r="K34" s="1"/>
    </row>
    <row r="35" spans="1:11" ht="21.75" customHeight="1" x14ac:dyDescent="0.3">
      <c r="A35" s="1">
        <v>33</v>
      </c>
      <c r="B35" s="10">
        <v>46056</v>
      </c>
      <c r="C35" s="1" t="s">
        <v>8</v>
      </c>
      <c r="D35" s="1" t="s">
        <v>19</v>
      </c>
      <c r="E35" s="1">
        <v>1136</v>
      </c>
      <c r="F35" s="1"/>
      <c r="G35" s="1"/>
      <c r="H35" s="1"/>
      <c r="I35" s="1"/>
      <c r="J35" s="1">
        <f t="shared" si="0"/>
        <v>0</v>
      </c>
      <c r="K35" s="1"/>
    </row>
    <row r="36" spans="1:11" ht="21.75" customHeight="1" x14ac:dyDescent="0.3">
      <c r="A36" s="1">
        <v>34</v>
      </c>
      <c r="B36" s="10">
        <v>46057</v>
      </c>
      <c r="C36" s="1" t="s">
        <v>8</v>
      </c>
      <c r="D36" s="1" t="s">
        <v>19</v>
      </c>
      <c r="E36" s="1">
        <v>1136</v>
      </c>
      <c r="F36" s="1"/>
      <c r="G36" s="1"/>
      <c r="H36" s="1"/>
      <c r="I36" s="1"/>
      <c r="J36" s="1">
        <f t="shared" si="0"/>
        <v>0</v>
      </c>
      <c r="K36" s="1"/>
    </row>
    <row r="37" spans="1:11" ht="21.75" customHeight="1" x14ac:dyDescent="0.3">
      <c r="A37" s="1">
        <v>35</v>
      </c>
      <c r="B37" s="10">
        <v>46058</v>
      </c>
      <c r="C37" s="1" t="s">
        <v>8</v>
      </c>
      <c r="D37" s="1" t="s">
        <v>19</v>
      </c>
      <c r="E37" s="1">
        <v>1136</v>
      </c>
      <c r="F37" s="1"/>
      <c r="G37" s="1"/>
      <c r="H37" s="1"/>
      <c r="I37" s="1"/>
      <c r="J37" s="1">
        <f t="shared" si="0"/>
        <v>0</v>
      </c>
      <c r="K37" s="1"/>
    </row>
    <row r="38" spans="1:11" ht="21.75" customHeight="1" x14ac:dyDescent="0.3">
      <c r="A38" s="1">
        <v>36</v>
      </c>
      <c r="B38" s="10">
        <v>46059</v>
      </c>
      <c r="C38" s="1" t="s">
        <v>8</v>
      </c>
      <c r="D38" s="1" t="s">
        <v>19</v>
      </c>
      <c r="E38" s="1">
        <v>1136</v>
      </c>
      <c r="F38" s="1"/>
      <c r="G38" s="1"/>
      <c r="H38" s="1"/>
      <c r="I38" s="1"/>
      <c r="J38" s="1">
        <f t="shared" si="0"/>
        <v>0</v>
      </c>
      <c r="K38" s="1"/>
    </row>
    <row r="39" spans="1:11" ht="21.75" customHeight="1" x14ac:dyDescent="0.3">
      <c r="A39" s="1">
        <v>37</v>
      </c>
      <c r="B39" s="10">
        <v>46060</v>
      </c>
      <c r="C39" s="1" t="s">
        <v>8</v>
      </c>
      <c r="D39" s="1" t="s">
        <v>19</v>
      </c>
      <c r="E39" s="1">
        <v>1136</v>
      </c>
      <c r="F39" s="1"/>
      <c r="G39" s="1"/>
      <c r="H39" s="1"/>
      <c r="I39" s="1"/>
      <c r="J39" s="1">
        <f t="shared" si="0"/>
        <v>0</v>
      </c>
      <c r="K39" s="1"/>
    </row>
    <row r="40" spans="1:11" ht="21.75" customHeight="1" x14ac:dyDescent="0.3">
      <c r="A40" s="1">
        <v>38</v>
      </c>
      <c r="B40" s="10">
        <v>46061</v>
      </c>
      <c r="C40" s="1" t="s">
        <v>8</v>
      </c>
      <c r="D40" s="1" t="s">
        <v>19</v>
      </c>
      <c r="E40" s="1">
        <v>1136</v>
      </c>
      <c r="F40" s="1"/>
      <c r="G40" s="1"/>
      <c r="H40" s="1"/>
      <c r="I40" s="1"/>
      <c r="J40" s="1">
        <f t="shared" si="0"/>
        <v>0</v>
      </c>
      <c r="K40" s="1"/>
    </row>
    <row r="41" spans="1:11" ht="21.75" customHeight="1" x14ac:dyDescent="0.3">
      <c r="A41" s="1">
        <v>39</v>
      </c>
      <c r="B41" s="10">
        <v>46062</v>
      </c>
      <c r="C41" s="1" t="s">
        <v>8</v>
      </c>
      <c r="D41" s="1" t="s">
        <v>19</v>
      </c>
      <c r="E41" s="1">
        <v>1136</v>
      </c>
      <c r="F41" s="1"/>
      <c r="G41" s="1"/>
      <c r="H41" s="1"/>
      <c r="I41" s="1"/>
      <c r="J41" s="1">
        <f t="shared" si="0"/>
        <v>0</v>
      </c>
      <c r="K41" s="1"/>
    </row>
    <row r="42" spans="1:11" ht="21.75" customHeight="1" x14ac:dyDescent="0.3">
      <c r="A42" s="1">
        <v>40</v>
      </c>
      <c r="B42" s="10">
        <v>46063</v>
      </c>
      <c r="C42" s="1" t="s">
        <v>8</v>
      </c>
      <c r="D42" s="1" t="s">
        <v>19</v>
      </c>
      <c r="E42" s="1">
        <v>1136</v>
      </c>
      <c r="F42" s="1"/>
      <c r="G42" s="1"/>
      <c r="H42" s="1"/>
      <c r="I42" s="1"/>
      <c r="J42" s="1">
        <f t="shared" si="0"/>
        <v>0</v>
      </c>
      <c r="K42" s="1"/>
    </row>
    <row r="43" spans="1:11" ht="21.75" customHeight="1" x14ac:dyDescent="0.3">
      <c r="A43" s="1">
        <v>41</v>
      </c>
      <c r="B43" s="10">
        <v>46064</v>
      </c>
      <c r="C43" s="1" t="s">
        <v>8</v>
      </c>
      <c r="D43" s="1" t="s">
        <v>19</v>
      </c>
      <c r="E43" s="1">
        <v>1136</v>
      </c>
      <c r="F43" s="1"/>
      <c r="G43" s="1"/>
      <c r="H43" s="1"/>
      <c r="I43" s="1"/>
      <c r="J43" s="1">
        <f t="shared" si="0"/>
        <v>0</v>
      </c>
      <c r="K43" s="1"/>
    </row>
    <row r="44" spans="1:11" ht="21.75" customHeight="1" x14ac:dyDescent="0.3">
      <c r="A44" s="1">
        <v>42</v>
      </c>
      <c r="B44" s="10">
        <v>46065</v>
      </c>
      <c r="C44" s="1" t="s">
        <v>8</v>
      </c>
      <c r="D44" s="1" t="s">
        <v>19</v>
      </c>
      <c r="E44" s="1">
        <v>1136</v>
      </c>
      <c r="F44" s="1"/>
      <c r="G44" s="1"/>
      <c r="H44" s="1"/>
      <c r="I44" s="1"/>
      <c r="J44" s="1">
        <f t="shared" si="0"/>
        <v>0</v>
      </c>
      <c r="K44" s="1"/>
    </row>
    <row r="45" spans="1:11" ht="21.75" customHeight="1" x14ac:dyDescent="0.3">
      <c r="A45" s="1">
        <v>43</v>
      </c>
      <c r="B45" s="10">
        <v>46066</v>
      </c>
      <c r="C45" s="1" t="s">
        <v>8</v>
      </c>
      <c r="D45" s="1" t="s">
        <v>19</v>
      </c>
      <c r="E45" s="1">
        <v>1136</v>
      </c>
      <c r="F45" s="1"/>
      <c r="G45" s="1"/>
      <c r="H45" s="1"/>
      <c r="I45" s="1"/>
      <c r="J45" s="1">
        <f t="shared" si="0"/>
        <v>0</v>
      </c>
      <c r="K45" s="1"/>
    </row>
    <row r="46" spans="1:11" ht="21.75" customHeight="1" x14ac:dyDescent="0.3">
      <c r="A46" s="1">
        <v>44</v>
      </c>
      <c r="B46" s="10">
        <v>46067</v>
      </c>
      <c r="C46" s="1" t="s">
        <v>8</v>
      </c>
      <c r="D46" s="1" t="s">
        <v>19</v>
      </c>
      <c r="E46" s="1">
        <v>1136</v>
      </c>
      <c r="F46" s="1"/>
      <c r="G46" s="1"/>
      <c r="H46" s="1"/>
      <c r="I46" s="1"/>
      <c r="J46" s="1">
        <f t="shared" si="0"/>
        <v>0</v>
      </c>
      <c r="K46" s="1"/>
    </row>
    <row r="47" spans="1:11" ht="21.75" customHeight="1" x14ac:dyDescent="0.3">
      <c r="A47" s="1">
        <v>45</v>
      </c>
      <c r="B47" s="10">
        <v>46068</v>
      </c>
      <c r="C47" s="1" t="s">
        <v>8</v>
      </c>
      <c r="D47" s="1" t="s">
        <v>19</v>
      </c>
      <c r="E47" s="1">
        <v>1136</v>
      </c>
      <c r="F47" s="1"/>
      <c r="G47" s="1"/>
      <c r="H47" s="1"/>
      <c r="I47" s="1"/>
      <c r="J47" s="1">
        <f t="shared" si="0"/>
        <v>0</v>
      </c>
      <c r="K47" s="1"/>
    </row>
    <row r="48" spans="1:11" ht="21.75" customHeight="1" x14ac:dyDescent="0.3">
      <c r="A48" s="1">
        <v>46</v>
      </c>
      <c r="B48" s="10">
        <v>46069</v>
      </c>
      <c r="C48" s="1" t="s">
        <v>8</v>
      </c>
      <c r="D48" s="1" t="s">
        <v>19</v>
      </c>
      <c r="E48" s="1">
        <v>1136</v>
      </c>
      <c r="F48" s="1"/>
      <c r="G48" s="1"/>
      <c r="H48" s="1"/>
      <c r="I48" s="1"/>
      <c r="J48" s="1">
        <f t="shared" si="0"/>
        <v>0</v>
      </c>
      <c r="K48" s="1"/>
    </row>
    <row r="49" spans="1:11" ht="21.75" customHeight="1" x14ac:dyDescent="0.3">
      <c r="A49" s="1">
        <v>47</v>
      </c>
      <c r="B49" s="10">
        <v>46070</v>
      </c>
      <c r="C49" s="1" t="s">
        <v>8</v>
      </c>
      <c r="D49" s="1" t="s">
        <v>19</v>
      </c>
      <c r="E49" s="1">
        <v>1136</v>
      </c>
      <c r="F49" s="1"/>
      <c r="G49" s="1"/>
      <c r="H49" s="1"/>
      <c r="I49" s="1"/>
      <c r="J49" s="1">
        <f t="shared" si="0"/>
        <v>0</v>
      </c>
      <c r="K49" s="1"/>
    </row>
    <row r="50" spans="1:11" ht="21.75" customHeight="1" x14ac:dyDescent="0.3">
      <c r="A50" s="1">
        <v>48</v>
      </c>
      <c r="B50" s="10">
        <v>46071</v>
      </c>
      <c r="C50" s="1" t="s">
        <v>8</v>
      </c>
      <c r="D50" s="1" t="s">
        <v>19</v>
      </c>
      <c r="E50" s="1">
        <v>1136</v>
      </c>
      <c r="F50" s="1"/>
      <c r="G50" s="1"/>
      <c r="H50" s="1"/>
      <c r="I50" s="1"/>
      <c r="J50" s="1">
        <f t="shared" si="0"/>
        <v>0</v>
      </c>
      <c r="K50" s="1"/>
    </row>
    <row r="51" spans="1:11" ht="21.75" customHeight="1" x14ac:dyDescent="0.3">
      <c r="A51" s="1">
        <v>49</v>
      </c>
      <c r="B51" s="10">
        <v>46072</v>
      </c>
      <c r="C51" s="1" t="s">
        <v>8</v>
      </c>
      <c r="D51" s="1" t="s">
        <v>19</v>
      </c>
      <c r="E51" s="1">
        <v>1136</v>
      </c>
      <c r="F51" s="1"/>
      <c r="G51" s="1"/>
      <c r="H51" s="1"/>
      <c r="I51" s="1"/>
      <c r="J51" s="1">
        <f t="shared" si="0"/>
        <v>0</v>
      </c>
      <c r="K51" s="1"/>
    </row>
    <row r="52" spans="1:11" ht="21.75" customHeight="1" x14ac:dyDescent="0.3">
      <c r="A52" s="1">
        <v>50</v>
      </c>
      <c r="B52" s="10">
        <v>46073</v>
      </c>
      <c r="C52" s="1" t="s">
        <v>8</v>
      </c>
      <c r="D52" s="1" t="s">
        <v>19</v>
      </c>
      <c r="E52" s="1">
        <v>1136</v>
      </c>
      <c r="F52" s="1"/>
      <c r="G52" s="1"/>
      <c r="H52" s="1"/>
      <c r="I52" s="1"/>
      <c r="J52" s="1">
        <f t="shared" si="0"/>
        <v>0</v>
      </c>
      <c r="K52" s="1"/>
    </row>
    <row r="53" spans="1:11" ht="21.75" customHeight="1" x14ac:dyDescent="0.3">
      <c r="A53" s="1">
        <v>51</v>
      </c>
      <c r="B53" s="10">
        <v>46074</v>
      </c>
      <c r="C53" s="1" t="s">
        <v>8</v>
      </c>
      <c r="D53" s="1" t="s">
        <v>19</v>
      </c>
      <c r="E53" s="1">
        <v>1136</v>
      </c>
      <c r="F53" s="1"/>
      <c r="G53" s="1"/>
      <c r="H53" s="1"/>
      <c r="I53" s="1"/>
      <c r="J53" s="1">
        <f t="shared" si="0"/>
        <v>0</v>
      </c>
      <c r="K53" s="1"/>
    </row>
    <row r="54" spans="1:11" ht="21.75" customHeight="1" x14ac:dyDescent="0.3">
      <c r="A54" s="1">
        <v>52</v>
      </c>
      <c r="B54" s="10">
        <v>46075</v>
      </c>
      <c r="C54" s="1" t="s">
        <v>8</v>
      </c>
      <c r="D54" s="1" t="s">
        <v>19</v>
      </c>
      <c r="E54" s="1">
        <v>1136</v>
      </c>
      <c r="F54" s="1"/>
      <c r="G54" s="1"/>
      <c r="H54" s="1"/>
      <c r="I54" s="1"/>
      <c r="J54" s="1">
        <f t="shared" si="0"/>
        <v>0</v>
      </c>
      <c r="K54" s="1"/>
    </row>
    <row r="55" spans="1:11" ht="21.75" customHeight="1" x14ac:dyDescent="0.3">
      <c r="A55" s="1">
        <v>53</v>
      </c>
      <c r="B55" s="10">
        <v>46076</v>
      </c>
      <c r="C55" s="1" t="s">
        <v>8</v>
      </c>
      <c r="D55" s="1" t="s">
        <v>19</v>
      </c>
      <c r="E55" s="1">
        <v>1136</v>
      </c>
      <c r="F55" s="1"/>
      <c r="G55" s="1"/>
      <c r="H55" s="1"/>
      <c r="I55" s="1"/>
      <c r="J55" s="1">
        <f t="shared" si="0"/>
        <v>0</v>
      </c>
      <c r="K55" s="1"/>
    </row>
    <row r="56" spans="1:11" ht="21.75" customHeight="1" x14ac:dyDescent="0.3">
      <c r="A56" s="1">
        <v>54</v>
      </c>
      <c r="B56" s="10">
        <v>46077</v>
      </c>
      <c r="C56" s="1" t="s">
        <v>8</v>
      </c>
      <c r="D56" s="1" t="s">
        <v>19</v>
      </c>
      <c r="E56" s="1">
        <v>1136</v>
      </c>
      <c r="F56" s="1"/>
      <c r="G56" s="1"/>
      <c r="H56" s="1"/>
      <c r="I56" s="1"/>
      <c r="J56" s="1">
        <f t="shared" si="0"/>
        <v>0</v>
      </c>
      <c r="K56" s="1"/>
    </row>
    <row r="57" spans="1:11" ht="21.75" customHeight="1" x14ac:dyDescent="0.3">
      <c r="A57" s="1">
        <v>55</v>
      </c>
      <c r="B57" s="10">
        <v>46078</v>
      </c>
      <c r="C57" s="1" t="s">
        <v>8</v>
      </c>
      <c r="D57" s="1" t="s">
        <v>19</v>
      </c>
      <c r="E57" s="1">
        <v>1136</v>
      </c>
      <c r="F57" s="1"/>
      <c r="G57" s="1"/>
      <c r="H57" s="1"/>
      <c r="I57" s="1"/>
      <c r="J57" s="1">
        <f t="shared" si="0"/>
        <v>0</v>
      </c>
      <c r="K57" s="1"/>
    </row>
    <row r="58" spans="1:11" ht="21.75" customHeight="1" x14ac:dyDescent="0.3">
      <c r="A58" s="1">
        <v>56</v>
      </c>
      <c r="B58" s="10">
        <v>46079</v>
      </c>
      <c r="C58" s="1" t="s">
        <v>8</v>
      </c>
      <c r="D58" s="1" t="s">
        <v>19</v>
      </c>
      <c r="E58" s="1">
        <v>1136</v>
      </c>
      <c r="F58" s="1"/>
      <c r="G58" s="1"/>
      <c r="H58" s="1"/>
      <c r="I58" s="1"/>
      <c r="J58" s="1">
        <f t="shared" si="0"/>
        <v>0</v>
      </c>
      <c r="K58" s="1"/>
    </row>
    <row r="59" spans="1:11" ht="21.75" customHeight="1" x14ac:dyDescent="0.3">
      <c r="A59" s="1">
        <v>57</v>
      </c>
      <c r="B59" s="10">
        <v>46080</v>
      </c>
      <c r="C59" s="1" t="s">
        <v>8</v>
      </c>
      <c r="D59" s="1" t="s">
        <v>19</v>
      </c>
      <c r="E59" s="1">
        <v>1136</v>
      </c>
      <c r="F59" s="1"/>
      <c r="G59" s="1"/>
      <c r="H59" s="1"/>
      <c r="I59" s="1"/>
      <c r="J59" s="1">
        <f t="shared" si="0"/>
        <v>0</v>
      </c>
      <c r="K59" s="1"/>
    </row>
    <row r="60" spans="1:11" ht="21.75" customHeight="1" x14ac:dyDescent="0.3">
      <c r="A60" s="1">
        <v>58</v>
      </c>
      <c r="B60" s="10">
        <v>46081</v>
      </c>
      <c r="C60" s="1" t="s">
        <v>8</v>
      </c>
      <c r="D60" s="1" t="s">
        <v>19</v>
      </c>
      <c r="E60" s="1">
        <v>1136</v>
      </c>
      <c r="F60" s="1"/>
      <c r="G60" s="1"/>
      <c r="H60" s="1"/>
      <c r="I60" s="1"/>
      <c r="J60" s="1">
        <f t="shared" si="0"/>
        <v>0</v>
      </c>
      <c r="K60" s="1"/>
    </row>
    <row r="61" spans="1:11" ht="21.75" customHeight="1" x14ac:dyDescent="0.3">
      <c r="A61" s="1">
        <v>59</v>
      </c>
      <c r="B61" s="10">
        <v>46082</v>
      </c>
      <c r="C61" s="1" t="s">
        <v>8</v>
      </c>
      <c r="D61" s="1" t="s">
        <v>19</v>
      </c>
      <c r="E61" s="1">
        <v>1136</v>
      </c>
      <c r="F61" s="1"/>
      <c r="G61" s="1"/>
      <c r="H61" s="1"/>
      <c r="I61" s="1"/>
      <c r="J61" s="1">
        <f t="shared" si="0"/>
        <v>0</v>
      </c>
      <c r="K61" s="1"/>
    </row>
    <row r="62" spans="1:11" ht="21.75" customHeight="1" x14ac:dyDescent="0.3">
      <c r="A62" s="1">
        <v>60</v>
      </c>
      <c r="B62" s="10">
        <v>46083</v>
      </c>
      <c r="C62" s="1" t="s">
        <v>8</v>
      </c>
      <c r="D62" s="1" t="s">
        <v>19</v>
      </c>
      <c r="E62" s="1">
        <v>1136</v>
      </c>
      <c r="F62" s="1"/>
      <c r="G62" s="1"/>
      <c r="H62" s="1"/>
      <c r="I62" s="1"/>
      <c r="J62" s="1">
        <f t="shared" si="0"/>
        <v>0</v>
      </c>
      <c r="K62" s="1"/>
    </row>
    <row r="63" spans="1:11" ht="21.75" customHeight="1" x14ac:dyDescent="0.3">
      <c r="A63" s="1">
        <v>61</v>
      </c>
      <c r="B63" s="10">
        <v>46084</v>
      </c>
      <c r="C63" s="1" t="s">
        <v>8</v>
      </c>
      <c r="D63" s="1" t="s">
        <v>19</v>
      </c>
      <c r="E63" s="1">
        <v>1136</v>
      </c>
      <c r="F63" s="1"/>
      <c r="G63" s="1"/>
      <c r="H63" s="1"/>
      <c r="I63" s="1"/>
      <c r="J63" s="1">
        <f t="shared" si="0"/>
        <v>0</v>
      </c>
      <c r="K63" s="1"/>
    </row>
    <row r="64" spans="1:11" ht="21.75" customHeight="1" x14ac:dyDescent="0.3">
      <c r="A64" s="1">
        <v>62</v>
      </c>
      <c r="B64" s="10">
        <v>46085</v>
      </c>
      <c r="C64" s="1" t="s">
        <v>8</v>
      </c>
      <c r="D64" s="1" t="s">
        <v>19</v>
      </c>
      <c r="E64" s="1">
        <v>1136</v>
      </c>
      <c r="F64" s="1"/>
      <c r="G64" s="1"/>
      <c r="H64" s="1"/>
      <c r="I64" s="1"/>
      <c r="J64" s="1">
        <f t="shared" si="0"/>
        <v>0</v>
      </c>
      <c r="K64" s="1"/>
    </row>
    <row r="65" spans="1:11" ht="21.75" customHeight="1" x14ac:dyDescent="0.3">
      <c r="A65" s="1">
        <v>63</v>
      </c>
      <c r="B65" s="10">
        <v>46086</v>
      </c>
      <c r="C65" s="1" t="s">
        <v>8</v>
      </c>
      <c r="D65" s="1" t="s">
        <v>19</v>
      </c>
      <c r="E65" s="1">
        <v>1136</v>
      </c>
      <c r="F65" s="1"/>
      <c r="G65" s="1"/>
      <c r="H65" s="1"/>
      <c r="I65" s="1"/>
      <c r="J65" s="1">
        <f t="shared" si="0"/>
        <v>0</v>
      </c>
      <c r="K65" s="1"/>
    </row>
    <row r="66" spans="1:11" ht="21.75" customHeight="1" x14ac:dyDescent="0.3">
      <c r="A66" s="1">
        <v>64</v>
      </c>
      <c r="B66" s="10">
        <v>46087</v>
      </c>
      <c r="C66" s="1" t="s">
        <v>8</v>
      </c>
      <c r="D66" s="1" t="s">
        <v>19</v>
      </c>
      <c r="E66" s="1">
        <v>1136</v>
      </c>
      <c r="F66" s="1"/>
      <c r="G66" s="1"/>
      <c r="H66" s="1"/>
      <c r="I66" s="1"/>
      <c r="J66" s="1">
        <f t="shared" si="0"/>
        <v>0</v>
      </c>
      <c r="K66" s="1"/>
    </row>
    <row r="67" spans="1:11" ht="21.75" customHeight="1" x14ac:dyDescent="0.3">
      <c r="A67" s="1">
        <v>65</v>
      </c>
      <c r="B67" s="10">
        <v>46088</v>
      </c>
      <c r="C67" s="1" t="s">
        <v>8</v>
      </c>
      <c r="D67" s="1" t="s">
        <v>19</v>
      </c>
      <c r="E67" s="1">
        <v>1136</v>
      </c>
      <c r="F67" s="1"/>
      <c r="G67" s="1"/>
      <c r="H67" s="1"/>
      <c r="I67" s="1"/>
      <c r="J67" s="1">
        <f t="shared" si="0"/>
        <v>0</v>
      </c>
      <c r="K67" s="1"/>
    </row>
    <row r="68" spans="1:11" ht="21.75" customHeight="1" x14ac:dyDescent="0.3">
      <c r="A68" s="1">
        <v>66</v>
      </c>
      <c r="B68" s="10">
        <v>46089</v>
      </c>
      <c r="C68" s="1" t="s">
        <v>8</v>
      </c>
      <c r="D68" s="1" t="s">
        <v>19</v>
      </c>
      <c r="E68" s="1">
        <v>1136</v>
      </c>
      <c r="F68" s="1"/>
      <c r="G68" s="1"/>
      <c r="H68" s="1"/>
      <c r="I68" s="1"/>
      <c r="J68" s="1">
        <f t="shared" ref="J68:J131" si="1">E68*F68-G68-H68+I68</f>
        <v>0</v>
      </c>
      <c r="K68" s="1"/>
    </row>
    <row r="69" spans="1:11" ht="21.75" customHeight="1" x14ac:dyDescent="0.3">
      <c r="A69" s="1">
        <v>67</v>
      </c>
      <c r="B69" s="10">
        <v>46090</v>
      </c>
      <c r="C69" s="1" t="s">
        <v>8</v>
      </c>
      <c r="D69" s="1" t="s">
        <v>19</v>
      </c>
      <c r="E69" s="1">
        <v>1136</v>
      </c>
      <c r="F69" s="1"/>
      <c r="G69" s="1"/>
      <c r="H69" s="1"/>
      <c r="I69" s="1"/>
      <c r="J69" s="1">
        <f t="shared" si="1"/>
        <v>0</v>
      </c>
      <c r="K69" s="1"/>
    </row>
    <row r="70" spans="1:11" ht="21.75" customHeight="1" x14ac:dyDescent="0.3">
      <c r="A70" s="1">
        <v>68</v>
      </c>
      <c r="B70" s="10">
        <v>46091</v>
      </c>
      <c r="C70" s="1" t="s">
        <v>8</v>
      </c>
      <c r="D70" s="1" t="s">
        <v>19</v>
      </c>
      <c r="E70" s="1">
        <v>1136</v>
      </c>
      <c r="F70" s="1"/>
      <c r="G70" s="1"/>
      <c r="H70" s="1"/>
      <c r="I70" s="1"/>
      <c r="J70" s="1">
        <f t="shared" si="1"/>
        <v>0</v>
      </c>
      <c r="K70" s="1"/>
    </row>
    <row r="71" spans="1:11" ht="21.75" customHeight="1" x14ac:dyDescent="0.3">
      <c r="A71" s="1">
        <v>69</v>
      </c>
      <c r="B71" s="10">
        <v>46092</v>
      </c>
      <c r="C71" s="1" t="s">
        <v>8</v>
      </c>
      <c r="D71" s="1" t="s">
        <v>19</v>
      </c>
      <c r="E71" s="1">
        <v>1136</v>
      </c>
      <c r="F71" s="1"/>
      <c r="G71" s="1"/>
      <c r="H71" s="1"/>
      <c r="I71" s="1"/>
      <c r="J71" s="1">
        <f t="shared" si="1"/>
        <v>0</v>
      </c>
      <c r="K71" s="1"/>
    </row>
    <row r="72" spans="1:11" ht="21.75" customHeight="1" x14ac:dyDescent="0.3">
      <c r="A72" s="1">
        <v>70</v>
      </c>
      <c r="B72" s="10">
        <v>46093</v>
      </c>
      <c r="C72" s="1" t="s">
        <v>8</v>
      </c>
      <c r="D72" s="1" t="s">
        <v>19</v>
      </c>
      <c r="E72" s="1">
        <v>1136</v>
      </c>
      <c r="F72" s="1"/>
      <c r="G72" s="1"/>
      <c r="H72" s="1"/>
      <c r="I72" s="1"/>
      <c r="J72" s="1">
        <f t="shared" si="1"/>
        <v>0</v>
      </c>
      <c r="K72" s="1"/>
    </row>
    <row r="73" spans="1:11" ht="21.75" customHeight="1" x14ac:dyDescent="0.3">
      <c r="A73" s="1">
        <v>71</v>
      </c>
      <c r="B73" s="10">
        <v>46094</v>
      </c>
      <c r="C73" s="1" t="s">
        <v>8</v>
      </c>
      <c r="D73" s="1" t="s">
        <v>19</v>
      </c>
      <c r="E73" s="1">
        <v>1136</v>
      </c>
      <c r="F73" s="1"/>
      <c r="G73" s="1"/>
      <c r="H73" s="1"/>
      <c r="I73" s="1"/>
      <c r="J73" s="1">
        <f t="shared" si="1"/>
        <v>0</v>
      </c>
      <c r="K73" s="1"/>
    </row>
    <row r="74" spans="1:11" ht="21.75" customHeight="1" x14ac:dyDescent="0.3">
      <c r="A74" s="1">
        <v>72</v>
      </c>
      <c r="B74" s="10">
        <v>46095</v>
      </c>
      <c r="C74" s="1" t="s">
        <v>8</v>
      </c>
      <c r="D74" s="1" t="s">
        <v>19</v>
      </c>
      <c r="E74" s="1">
        <v>1136</v>
      </c>
      <c r="F74" s="1"/>
      <c r="G74" s="1"/>
      <c r="H74" s="1"/>
      <c r="I74" s="1"/>
      <c r="J74" s="1">
        <f t="shared" si="1"/>
        <v>0</v>
      </c>
      <c r="K74" s="1"/>
    </row>
    <row r="75" spans="1:11" ht="21.75" customHeight="1" x14ac:dyDescent="0.3">
      <c r="A75" s="1">
        <v>73</v>
      </c>
      <c r="B75" s="10">
        <v>46096</v>
      </c>
      <c r="C75" s="1" t="s">
        <v>8</v>
      </c>
      <c r="D75" s="1" t="s">
        <v>19</v>
      </c>
      <c r="E75" s="1">
        <v>1136</v>
      </c>
      <c r="F75" s="1"/>
      <c r="G75" s="1"/>
      <c r="H75" s="1"/>
      <c r="I75" s="1"/>
      <c r="J75" s="1">
        <f t="shared" si="1"/>
        <v>0</v>
      </c>
      <c r="K75" s="1"/>
    </row>
    <row r="76" spans="1:11" ht="21.75" customHeight="1" x14ac:dyDescent="0.3">
      <c r="A76" s="1">
        <v>74</v>
      </c>
      <c r="B76" s="10">
        <v>46097</v>
      </c>
      <c r="C76" s="1" t="s">
        <v>8</v>
      </c>
      <c r="D76" s="1" t="s">
        <v>19</v>
      </c>
      <c r="E76" s="1">
        <v>1136</v>
      </c>
      <c r="F76" s="1"/>
      <c r="G76" s="1"/>
      <c r="H76" s="1"/>
      <c r="I76" s="1"/>
      <c r="J76" s="1">
        <f t="shared" si="1"/>
        <v>0</v>
      </c>
      <c r="K76" s="1"/>
    </row>
    <row r="77" spans="1:11" ht="21.75" customHeight="1" x14ac:dyDescent="0.3">
      <c r="A77" s="1">
        <v>75</v>
      </c>
      <c r="B77" s="10">
        <v>46098</v>
      </c>
      <c r="C77" s="1" t="s">
        <v>8</v>
      </c>
      <c r="D77" s="1" t="s">
        <v>19</v>
      </c>
      <c r="E77" s="1">
        <v>1136</v>
      </c>
      <c r="F77" s="1"/>
      <c r="G77" s="1"/>
      <c r="H77" s="1"/>
      <c r="I77" s="1"/>
      <c r="J77" s="1">
        <f t="shared" si="1"/>
        <v>0</v>
      </c>
      <c r="K77" s="1"/>
    </row>
    <row r="78" spans="1:11" ht="21.75" customHeight="1" x14ac:dyDescent="0.3">
      <c r="A78" s="1">
        <v>76</v>
      </c>
      <c r="B78" s="10">
        <v>46099</v>
      </c>
      <c r="C78" s="1" t="s">
        <v>8</v>
      </c>
      <c r="D78" s="1" t="s">
        <v>19</v>
      </c>
      <c r="E78" s="1">
        <v>1136</v>
      </c>
      <c r="F78" s="1"/>
      <c r="G78" s="1"/>
      <c r="H78" s="1"/>
      <c r="I78" s="1"/>
      <c r="J78" s="1">
        <f t="shared" si="1"/>
        <v>0</v>
      </c>
      <c r="K78" s="1"/>
    </row>
    <row r="79" spans="1:11" ht="21.75" customHeight="1" x14ac:dyDescent="0.3">
      <c r="A79" s="1">
        <v>77</v>
      </c>
      <c r="B79" s="10">
        <v>46100</v>
      </c>
      <c r="C79" s="1" t="s">
        <v>8</v>
      </c>
      <c r="D79" s="1" t="s">
        <v>19</v>
      </c>
      <c r="E79" s="1">
        <v>1136</v>
      </c>
      <c r="F79" s="1"/>
      <c r="G79" s="1"/>
      <c r="H79" s="1"/>
      <c r="I79" s="1"/>
      <c r="J79" s="1">
        <f t="shared" si="1"/>
        <v>0</v>
      </c>
      <c r="K79" s="1"/>
    </row>
    <row r="80" spans="1:11" ht="21.75" customHeight="1" x14ac:dyDescent="0.3">
      <c r="A80" s="1">
        <v>78</v>
      </c>
      <c r="B80" s="10">
        <v>46101</v>
      </c>
      <c r="C80" s="1" t="s">
        <v>8</v>
      </c>
      <c r="D80" s="1" t="s">
        <v>19</v>
      </c>
      <c r="E80" s="1">
        <v>1136</v>
      </c>
      <c r="F80" s="1"/>
      <c r="G80" s="1"/>
      <c r="H80" s="1"/>
      <c r="I80" s="1"/>
      <c r="J80" s="1">
        <f t="shared" si="1"/>
        <v>0</v>
      </c>
      <c r="K80" s="1"/>
    </row>
    <row r="81" spans="1:11" ht="21.75" customHeight="1" x14ac:dyDescent="0.3">
      <c r="A81" s="1">
        <v>79</v>
      </c>
      <c r="B81" s="10">
        <v>46102</v>
      </c>
      <c r="C81" s="1" t="s">
        <v>8</v>
      </c>
      <c r="D81" s="1" t="s">
        <v>19</v>
      </c>
      <c r="E81" s="1">
        <v>1136</v>
      </c>
      <c r="F81" s="1"/>
      <c r="G81" s="1"/>
      <c r="H81" s="1"/>
      <c r="I81" s="1"/>
      <c r="J81" s="1">
        <f t="shared" si="1"/>
        <v>0</v>
      </c>
      <c r="K81" s="1"/>
    </row>
    <row r="82" spans="1:11" ht="21.75" customHeight="1" x14ac:dyDescent="0.3">
      <c r="A82" s="1">
        <v>80</v>
      </c>
      <c r="B82" s="10">
        <v>46103</v>
      </c>
      <c r="C82" s="1" t="s">
        <v>8</v>
      </c>
      <c r="D82" s="1" t="s">
        <v>19</v>
      </c>
      <c r="E82" s="1">
        <v>1136</v>
      </c>
      <c r="F82" s="1"/>
      <c r="G82" s="1"/>
      <c r="H82" s="1"/>
      <c r="I82" s="1"/>
      <c r="J82" s="1">
        <f t="shared" si="1"/>
        <v>0</v>
      </c>
      <c r="K82" s="1"/>
    </row>
    <row r="83" spans="1:11" ht="21.75" customHeight="1" x14ac:dyDescent="0.3">
      <c r="A83" s="1">
        <v>81</v>
      </c>
      <c r="B83" s="10">
        <v>46104</v>
      </c>
      <c r="C83" s="1" t="s">
        <v>8</v>
      </c>
      <c r="D83" s="1" t="s">
        <v>19</v>
      </c>
      <c r="E83" s="1">
        <v>1136</v>
      </c>
      <c r="F83" s="1"/>
      <c r="G83" s="1"/>
      <c r="H83" s="1"/>
      <c r="I83" s="1"/>
      <c r="J83" s="1">
        <f t="shared" si="1"/>
        <v>0</v>
      </c>
      <c r="K83" s="1"/>
    </row>
    <row r="84" spans="1:11" ht="21.75" customHeight="1" x14ac:dyDescent="0.3">
      <c r="A84" s="1">
        <v>82</v>
      </c>
      <c r="B84" s="10">
        <v>46105</v>
      </c>
      <c r="C84" s="1" t="s">
        <v>8</v>
      </c>
      <c r="D84" s="1" t="s">
        <v>19</v>
      </c>
      <c r="E84" s="1">
        <v>1136</v>
      </c>
      <c r="F84" s="1"/>
      <c r="G84" s="1"/>
      <c r="H84" s="1"/>
      <c r="I84" s="1"/>
      <c r="J84" s="1">
        <f t="shared" si="1"/>
        <v>0</v>
      </c>
      <c r="K84" s="1"/>
    </row>
    <row r="85" spans="1:11" ht="21.75" customHeight="1" x14ac:dyDescent="0.3">
      <c r="A85" s="1">
        <v>83</v>
      </c>
      <c r="B85" s="10">
        <v>46106</v>
      </c>
      <c r="C85" s="1" t="s">
        <v>8</v>
      </c>
      <c r="D85" s="1" t="s">
        <v>19</v>
      </c>
      <c r="E85" s="1">
        <v>1136</v>
      </c>
      <c r="F85" s="1"/>
      <c r="G85" s="1"/>
      <c r="H85" s="1"/>
      <c r="I85" s="1"/>
      <c r="J85" s="1">
        <f t="shared" si="1"/>
        <v>0</v>
      </c>
      <c r="K85" s="1"/>
    </row>
    <row r="86" spans="1:11" ht="21.75" customHeight="1" x14ac:dyDescent="0.3">
      <c r="A86" s="1">
        <v>84</v>
      </c>
      <c r="B86" s="10">
        <v>46107</v>
      </c>
      <c r="C86" s="1" t="s">
        <v>8</v>
      </c>
      <c r="D86" s="1" t="s">
        <v>19</v>
      </c>
      <c r="E86" s="1">
        <v>1136</v>
      </c>
      <c r="F86" s="1"/>
      <c r="G86" s="1"/>
      <c r="H86" s="1"/>
      <c r="I86" s="1"/>
      <c r="J86" s="1">
        <f t="shared" si="1"/>
        <v>0</v>
      </c>
      <c r="K86" s="1"/>
    </row>
    <row r="87" spans="1:11" ht="21.75" customHeight="1" x14ac:dyDescent="0.3">
      <c r="A87" s="1">
        <v>85</v>
      </c>
      <c r="B87" s="10">
        <v>46108</v>
      </c>
      <c r="C87" s="1" t="s">
        <v>8</v>
      </c>
      <c r="D87" s="1" t="s">
        <v>19</v>
      </c>
      <c r="E87" s="1">
        <v>1136</v>
      </c>
      <c r="F87" s="1"/>
      <c r="G87" s="1"/>
      <c r="H87" s="1"/>
      <c r="I87" s="1"/>
      <c r="J87" s="1">
        <f t="shared" si="1"/>
        <v>0</v>
      </c>
      <c r="K87" s="1"/>
    </row>
    <row r="88" spans="1:11" ht="21.75" customHeight="1" x14ac:dyDescent="0.3">
      <c r="A88" s="1">
        <v>86</v>
      </c>
      <c r="B88" s="10">
        <v>46109</v>
      </c>
      <c r="C88" s="1" t="s">
        <v>8</v>
      </c>
      <c r="D88" s="1" t="s">
        <v>19</v>
      </c>
      <c r="E88" s="1">
        <v>1136</v>
      </c>
      <c r="F88" s="1"/>
      <c r="G88" s="1"/>
      <c r="H88" s="1"/>
      <c r="I88" s="1"/>
      <c r="J88" s="1">
        <f t="shared" si="1"/>
        <v>0</v>
      </c>
      <c r="K88" s="1"/>
    </row>
    <row r="89" spans="1:11" ht="21.75" customHeight="1" x14ac:dyDescent="0.3">
      <c r="A89" s="1">
        <v>87</v>
      </c>
      <c r="B89" s="10">
        <v>46110</v>
      </c>
      <c r="C89" s="1" t="s">
        <v>8</v>
      </c>
      <c r="D89" s="1" t="s">
        <v>19</v>
      </c>
      <c r="E89" s="1">
        <v>1136</v>
      </c>
      <c r="F89" s="1"/>
      <c r="G89" s="1"/>
      <c r="H89" s="1"/>
      <c r="I89" s="1"/>
      <c r="J89" s="1">
        <f t="shared" si="1"/>
        <v>0</v>
      </c>
      <c r="K89" s="1"/>
    </row>
    <row r="90" spans="1:11" ht="21.75" customHeight="1" x14ac:dyDescent="0.3">
      <c r="A90" s="1">
        <v>88</v>
      </c>
      <c r="B90" s="10">
        <v>46111</v>
      </c>
      <c r="C90" s="1" t="s">
        <v>8</v>
      </c>
      <c r="D90" s="1" t="s">
        <v>19</v>
      </c>
      <c r="E90" s="1">
        <v>1136</v>
      </c>
      <c r="F90" s="1"/>
      <c r="G90" s="1"/>
      <c r="H90" s="1"/>
      <c r="I90" s="1"/>
      <c r="J90" s="1">
        <f t="shared" si="1"/>
        <v>0</v>
      </c>
      <c r="K90" s="1"/>
    </row>
    <row r="91" spans="1:11" ht="21.75" customHeight="1" x14ac:dyDescent="0.3">
      <c r="A91" s="1">
        <v>89</v>
      </c>
      <c r="B91" s="10">
        <v>46112</v>
      </c>
      <c r="C91" s="1" t="s">
        <v>8</v>
      </c>
      <c r="D91" s="1" t="s">
        <v>19</v>
      </c>
      <c r="E91" s="1">
        <v>1136</v>
      </c>
      <c r="F91" s="1"/>
      <c r="G91" s="1"/>
      <c r="H91" s="1"/>
      <c r="I91" s="1"/>
      <c r="J91" s="1">
        <f t="shared" si="1"/>
        <v>0</v>
      </c>
      <c r="K91" s="1"/>
    </row>
    <row r="92" spans="1:11" ht="21.75" customHeight="1" x14ac:dyDescent="0.3">
      <c r="A92" s="1">
        <v>90</v>
      </c>
      <c r="B92" s="10">
        <v>46113</v>
      </c>
      <c r="C92" s="1" t="s">
        <v>8</v>
      </c>
      <c r="D92" s="1" t="s">
        <v>19</v>
      </c>
      <c r="E92" s="1">
        <v>1136</v>
      </c>
      <c r="F92" s="1"/>
      <c r="G92" s="1"/>
      <c r="H92" s="1"/>
      <c r="I92" s="1"/>
      <c r="J92" s="1">
        <f t="shared" si="1"/>
        <v>0</v>
      </c>
      <c r="K92" s="1"/>
    </row>
    <row r="93" spans="1:11" ht="21.75" customHeight="1" x14ac:dyDescent="0.3">
      <c r="A93" s="1">
        <v>91</v>
      </c>
      <c r="B93" s="10">
        <v>46114</v>
      </c>
      <c r="C93" s="1" t="s">
        <v>8</v>
      </c>
      <c r="D93" s="1" t="s">
        <v>19</v>
      </c>
      <c r="E93" s="1">
        <v>1136</v>
      </c>
      <c r="F93" s="1"/>
      <c r="G93" s="1"/>
      <c r="H93" s="1"/>
      <c r="I93" s="1"/>
      <c r="J93" s="1">
        <f t="shared" si="1"/>
        <v>0</v>
      </c>
      <c r="K93" s="1"/>
    </row>
    <row r="94" spans="1:11" ht="21.75" customHeight="1" x14ac:dyDescent="0.3">
      <c r="A94" s="1">
        <v>92</v>
      </c>
      <c r="B94" s="10">
        <v>46115</v>
      </c>
      <c r="C94" s="1" t="s">
        <v>8</v>
      </c>
      <c r="D94" s="1" t="s">
        <v>19</v>
      </c>
      <c r="E94" s="1">
        <v>1136</v>
      </c>
      <c r="F94" s="1"/>
      <c r="G94" s="1"/>
      <c r="H94" s="1"/>
      <c r="I94" s="1"/>
      <c r="J94" s="1">
        <f t="shared" si="1"/>
        <v>0</v>
      </c>
      <c r="K94" s="1"/>
    </row>
    <row r="95" spans="1:11" ht="21.75" customHeight="1" x14ac:dyDescent="0.3">
      <c r="A95" s="1">
        <v>93</v>
      </c>
      <c r="B95" s="10">
        <v>46116</v>
      </c>
      <c r="C95" s="1" t="s">
        <v>8</v>
      </c>
      <c r="D95" s="1" t="s">
        <v>19</v>
      </c>
      <c r="E95" s="1">
        <v>1136</v>
      </c>
      <c r="F95" s="1"/>
      <c r="G95" s="1"/>
      <c r="H95" s="1"/>
      <c r="I95" s="1"/>
      <c r="J95" s="1">
        <f t="shared" si="1"/>
        <v>0</v>
      </c>
      <c r="K95" s="1"/>
    </row>
    <row r="96" spans="1:11" ht="21.75" customHeight="1" x14ac:dyDescent="0.3">
      <c r="A96" s="1">
        <v>94</v>
      </c>
      <c r="B96" s="10">
        <v>46117</v>
      </c>
      <c r="C96" s="1" t="s">
        <v>8</v>
      </c>
      <c r="D96" s="1" t="s">
        <v>19</v>
      </c>
      <c r="E96" s="1">
        <v>1136</v>
      </c>
      <c r="F96" s="1"/>
      <c r="G96" s="1"/>
      <c r="H96" s="1"/>
      <c r="I96" s="1"/>
      <c r="J96" s="1">
        <f t="shared" si="1"/>
        <v>0</v>
      </c>
      <c r="K96" s="1"/>
    </row>
    <row r="97" spans="1:11" ht="21.75" customHeight="1" x14ac:dyDescent="0.3">
      <c r="A97" s="1">
        <v>95</v>
      </c>
      <c r="B97" s="10">
        <v>46118</v>
      </c>
      <c r="C97" s="1" t="s">
        <v>8</v>
      </c>
      <c r="D97" s="1" t="s">
        <v>19</v>
      </c>
      <c r="E97" s="1">
        <v>1136</v>
      </c>
      <c r="F97" s="1"/>
      <c r="G97" s="1"/>
      <c r="H97" s="1"/>
      <c r="I97" s="1"/>
      <c r="J97" s="1">
        <f t="shared" si="1"/>
        <v>0</v>
      </c>
      <c r="K97" s="1"/>
    </row>
    <row r="98" spans="1:11" ht="21.75" customHeight="1" x14ac:dyDescent="0.3">
      <c r="A98" s="1">
        <v>96</v>
      </c>
      <c r="B98" s="10">
        <v>46119</v>
      </c>
      <c r="C98" s="1" t="s">
        <v>8</v>
      </c>
      <c r="D98" s="1" t="s">
        <v>19</v>
      </c>
      <c r="E98" s="1">
        <v>1136</v>
      </c>
      <c r="F98" s="1"/>
      <c r="G98" s="1"/>
      <c r="H98" s="1"/>
      <c r="I98" s="1"/>
      <c r="J98" s="1">
        <f t="shared" si="1"/>
        <v>0</v>
      </c>
      <c r="K98" s="1"/>
    </row>
    <row r="99" spans="1:11" ht="21.75" customHeight="1" x14ac:dyDescent="0.3">
      <c r="A99" s="1">
        <v>97</v>
      </c>
      <c r="B99" s="10">
        <v>46120</v>
      </c>
      <c r="C99" s="1" t="s">
        <v>8</v>
      </c>
      <c r="D99" s="1" t="s">
        <v>19</v>
      </c>
      <c r="E99" s="1">
        <v>1136</v>
      </c>
      <c r="F99" s="1"/>
      <c r="G99" s="1"/>
      <c r="H99" s="1"/>
      <c r="I99" s="1"/>
      <c r="J99" s="1">
        <f t="shared" si="1"/>
        <v>0</v>
      </c>
      <c r="K99" s="1"/>
    </row>
    <row r="100" spans="1:11" ht="21.75" customHeight="1" x14ac:dyDescent="0.3">
      <c r="A100" s="1">
        <v>98</v>
      </c>
      <c r="B100" s="10">
        <v>46121</v>
      </c>
      <c r="C100" s="1" t="s">
        <v>8</v>
      </c>
      <c r="D100" s="1" t="s">
        <v>19</v>
      </c>
      <c r="E100" s="1">
        <v>1136</v>
      </c>
      <c r="F100" s="1"/>
      <c r="G100" s="1"/>
      <c r="H100" s="1"/>
      <c r="I100" s="1"/>
      <c r="J100" s="1">
        <f t="shared" si="1"/>
        <v>0</v>
      </c>
      <c r="K100" s="1"/>
    </row>
    <row r="101" spans="1:11" ht="21.75" customHeight="1" x14ac:dyDescent="0.3">
      <c r="A101" s="1">
        <v>99</v>
      </c>
      <c r="B101" s="10">
        <v>46122</v>
      </c>
      <c r="C101" s="1" t="s">
        <v>8</v>
      </c>
      <c r="D101" s="1" t="s">
        <v>19</v>
      </c>
      <c r="E101" s="1">
        <v>1136</v>
      </c>
      <c r="F101" s="1"/>
      <c r="G101" s="1"/>
      <c r="H101" s="1"/>
      <c r="I101" s="1"/>
      <c r="J101" s="1">
        <f t="shared" si="1"/>
        <v>0</v>
      </c>
      <c r="K101" s="1"/>
    </row>
    <row r="102" spans="1:11" ht="21.75" customHeight="1" x14ac:dyDescent="0.3">
      <c r="A102" s="1">
        <v>100</v>
      </c>
      <c r="B102" s="10">
        <v>46123</v>
      </c>
      <c r="C102" s="1" t="s">
        <v>8</v>
      </c>
      <c r="D102" s="1" t="s">
        <v>19</v>
      </c>
      <c r="E102" s="1">
        <v>1136</v>
      </c>
      <c r="F102" s="1"/>
      <c r="G102" s="1"/>
      <c r="H102" s="1"/>
      <c r="I102" s="1"/>
      <c r="J102" s="1">
        <f t="shared" si="1"/>
        <v>0</v>
      </c>
      <c r="K102" s="1"/>
    </row>
    <row r="103" spans="1:11" ht="21.75" customHeight="1" x14ac:dyDescent="0.3">
      <c r="A103" s="1">
        <v>101</v>
      </c>
      <c r="B103" s="10">
        <v>46124</v>
      </c>
      <c r="C103" s="1" t="s">
        <v>8</v>
      </c>
      <c r="D103" s="1" t="s">
        <v>19</v>
      </c>
      <c r="E103" s="1">
        <v>1136</v>
      </c>
      <c r="F103" s="1"/>
      <c r="G103" s="1"/>
      <c r="H103" s="1"/>
      <c r="I103" s="1"/>
      <c r="J103" s="1">
        <f t="shared" si="1"/>
        <v>0</v>
      </c>
      <c r="K103" s="1"/>
    </row>
    <row r="104" spans="1:11" ht="21.75" customHeight="1" x14ac:dyDescent="0.3">
      <c r="A104" s="1">
        <v>102</v>
      </c>
      <c r="B104" s="10">
        <v>46125</v>
      </c>
      <c r="C104" s="1" t="s">
        <v>8</v>
      </c>
      <c r="D104" s="1" t="s">
        <v>19</v>
      </c>
      <c r="E104" s="1">
        <v>1136</v>
      </c>
      <c r="F104" s="1"/>
      <c r="G104" s="1"/>
      <c r="H104" s="1"/>
      <c r="I104" s="1"/>
      <c r="J104" s="1">
        <f t="shared" si="1"/>
        <v>0</v>
      </c>
      <c r="K104" s="1"/>
    </row>
    <row r="105" spans="1:11" ht="21.75" customHeight="1" x14ac:dyDescent="0.3">
      <c r="A105" s="1">
        <v>103</v>
      </c>
      <c r="B105" s="10">
        <v>46126</v>
      </c>
      <c r="C105" s="1" t="s">
        <v>8</v>
      </c>
      <c r="D105" s="1" t="s">
        <v>19</v>
      </c>
      <c r="E105" s="1">
        <v>1136</v>
      </c>
      <c r="F105" s="1"/>
      <c r="G105" s="1"/>
      <c r="H105" s="1"/>
      <c r="I105" s="1"/>
      <c r="J105" s="1">
        <f t="shared" si="1"/>
        <v>0</v>
      </c>
      <c r="K105" s="1"/>
    </row>
    <row r="106" spans="1:11" ht="21.75" customHeight="1" x14ac:dyDescent="0.3">
      <c r="A106" s="1">
        <v>104</v>
      </c>
      <c r="B106" s="10">
        <v>46127</v>
      </c>
      <c r="C106" s="1" t="s">
        <v>8</v>
      </c>
      <c r="D106" s="1" t="s">
        <v>19</v>
      </c>
      <c r="E106" s="1">
        <v>1136</v>
      </c>
      <c r="F106" s="1"/>
      <c r="G106" s="1"/>
      <c r="H106" s="1"/>
      <c r="I106" s="1"/>
      <c r="J106" s="1">
        <f t="shared" si="1"/>
        <v>0</v>
      </c>
      <c r="K106" s="1"/>
    </row>
    <row r="107" spans="1:11" ht="21.75" customHeight="1" x14ac:dyDescent="0.3">
      <c r="A107" s="1">
        <v>105</v>
      </c>
      <c r="B107" s="10">
        <v>46128</v>
      </c>
      <c r="C107" s="1" t="s">
        <v>8</v>
      </c>
      <c r="D107" s="1" t="s">
        <v>19</v>
      </c>
      <c r="E107" s="1">
        <v>1136</v>
      </c>
      <c r="F107" s="1"/>
      <c r="G107" s="1"/>
      <c r="H107" s="1"/>
      <c r="I107" s="1"/>
      <c r="J107" s="1">
        <f t="shared" si="1"/>
        <v>0</v>
      </c>
      <c r="K107" s="1"/>
    </row>
    <row r="108" spans="1:11" ht="21.75" customHeight="1" x14ac:dyDescent="0.3">
      <c r="A108" s="1">
        <v>106</v>
      </c>
      <c r="B108" s="10">
        <v>46129</v>
      </c>
      <c r="C108" s="1" t="s">
        <v>8</v>
      </c>
      <c r="D108" s="1" t="s">
        <v>19</v>
      </c>
      <c r="E108" s="1">
        <v>1136</v>
      </c>
      <c r="F108" s="1"/>
      <c r="G108" s="1"/>
      <c r="H108" s="1"/>
      <c r="I108" s="1"/>
      <c r="J108" s="1">
        <f t="shared" si="1"/>
        <v>0</v>
      </c>
      <c r="K108" s="1"/>
    </row>
    <row r="109" spans="1:11" ht="21.75" customHeight="1" x14ac:dyDescent="0.3">
      <c r="A109" s="1">
        <v>107</v>
      </c>
      <c r="B109" s="10">
        <v>46130</v>
      </c>
      <c r="C109" s="1" t="s">
        <v>8</v>
      </c>
      <c r="D109" s="1" t="s">
        <v>19</v>
      </c>
      <c r="E109" s="1">
        <v>1136</v>
      </c>
      <c r="F109" s="1"/>
      <c r="G109" s="1"/>
      <c r="H109" s="1"/>
      <c r="I109" s="1"/>
      <c r="J109" s="1">
        <f t="shared" si="1"/>
        <v>0</v>
      </c>
      <c r="K109" s="1"/>
    </row>
    <row r="110" spans="1:11" ht="21.75" customHeight="1" x14ac:dyDescent="0.3">
      <c r="A110" s="1">
        <v>108</v>
      </c>
      <c r="B110" s="10">
        <v>46131</v>
      </c>
      <c r="C110" s="1" t="s">
        <v>8</v>
      </c>
      <c r="D110" s="1" t="s">
        <v>19</v>
      </c>
      <c r="E110" s="1">
        <v>1136</v>
      </c>
      <c r="F110" s="1"/>
      <c r="G110" s="1"/>
      <c r="H110" s="1"/>
      <c r="I110" s="1"/>
      <c r="J110" s="1">
        <f t="shared" si="1"/>
        <v>0</v>
      </c>
      <c r="K110" s="1"/>
    </row>
    <row r="111" spans="1:11" ht="21.75" customHeight="1" x14ac:dyDescent="0.3">
      <c r="A111" s="1">
        <v>109</v>
      </c>
      <c r="B111" s="10">
        <v>46132</v>
      </c>
      <c r="C111" s="1" t="s">
        <v>8</v>
      </c>
      <c r="D111" s="1" t="s">
        <v>19</v>
      </c>
      <c r="E111" s="1">
        <v>1136</v>
      </c>
      <c r="F111" s="1"/>
      <c r="G111" s="1"/>
      <c r="H111" s="1"/>
      <c r="I111" s="1"/>
      <c r="J111" s="1">
        <f t="shared" si="1"/>
        <v>0</v>
      </c>
      <c r="K111" s="1"/>
    </row>
    <row r="112" spans="1:11" ht="21.75" customHeight="1" x14ac:dyDescent="0.3">
      <c r="A112" s="1">
        <v>110</v>
      </c>
      <c r="B112" s="10">
        <v>46133</v>
      </c>
      <c r="C112" s="1" t="s">
        <v>8</v>
      </c>
      <c r="D112" s="1" t="s">
        <v>19</v>
      </c>
      <c r="E112" s="1">
        <v>1136</v>
      </c>
      <c r="F112" s="1"/>
      <c r="G112" s="1"/>
      <c r="H112" s="1"/>
      <c r="I112" s="1"/>
      <c r="J112" s="1">
        <f t="shared" si="1"/>
        <v>0</v>
      </c>
      <c r="K112" s="1"/>
    </row>
    <row r="113" spans="1:11" ht="21.75" customHeight="1" x14ac:dyDescent="0.3">
      <c r="A113" s="1">
        <v>111</v>
      </c>
      <c r="B113" s="10">
        <v>46134</v>
      </c>
      <c r="C113" s="1" t="s">
        <v>8</v>
      </c>
      <c r="D113" s="1" t="s">
        <v>19</v>
      </c>
      <c r="E113" s="1">
        <v>1136</v>
      </c>
      <c r="F113" s="1"/>
      <c r="G113" s="1"/>
      <c r="H113" s="1"/>
      <c r="I113" s="1"/>
      <c r="J113" s="1">
        <f t="shared" si="1"/>
        <v>0</v>
      </c>
      <c r="K113" s="1"/>
    </row>
    <row r="114" spans="1:11" ht="21.75" customHeight="1" x14ac:dyDescent="0.3">
      <c r="A114" s="1">
        <v>112</v>
      </c>
      <c r="B114" s="10">
        <v>46135</v>
      </c>
      <c r="C114" s="1" t="s">
        <v>8</v>
      </c>
      <c r="D114" s="1" t="s">
        <v>19</v>
      </c>
      <c r="E114" s="1">
        <v>1136</v>
      </c>
      <c r="F114" s="1"/>
      <c r="G114" s="1"/>
      <c r="H114" s="1"/>
      <c r="I114" s="1"/>
      <c r="J114" s="1">
        <f t="shared" si="1"/>
        <v>0</v>
      </c>
      <c r="K114" s="1"/>
    </row>
    <row r="115" spans="1:11" ht="21.75" customHeight="1" x14ac:dyDescent="0.3">
      <c r="A115" s="1">
        <v>113</v>
      </c>
      <c r="B115" s="10">
        <v>46136</v>
      </c>
      <c r="C115" s="1" t="s">
        <v>8</v>
      </c>
      <c r="D115" s="1" t="s">
        <v>19</v>
      </c>
      <c r="E115" s="1">
        <v>1136</v>
      </c>
      <c r="F115" s="1"/>
      <c r="G115" s="1"/>
      <c r="H115" s="1"/>
      <c r="I115" s="1"/>
      <c r="J115" s="1">
        <f t="shared" si="1"/>
        <v>0</v>
      </c>
      <c r="K115" s="1"/>
    </row>
    <row r="116" spans="1:11" ht="21.75" customHeight="1" x14ac:dyDescent="0.3">
      <c r="A116" s="1">
        <v>114</v>
      </c>
      <c r="B116" s="10">
        <v>46137</v>
      </c>
      <c r="C116" s="1" t="s">
        <v>8</v>
      </c>
      <c r="D116" s="1" t="s">
        <v>19</v>
      </c>
      <c r="E116" s="1">
        <v>1136</v>
      </c>
      <c r="F116" s="1"/>
      <c r="G116" s="1"/>
      <c r="H116" s="1"/>
      <c r="I116" s="1"/>
      <c r="J116" s="1">
        <f t="shared" si="1"/>
        <v>0</v>
      </c>
      <c r="K116" s="1"/>
    </row>
    <row r="117" spans="1:11" ht="21.75" customHeight="1" x14ac:dyDescent="0.3">
      <c r="A117" s="1">
        <v>115</v>
      </c>
      <c r="B117" s="10">
        <v>46138</v>
      </c>
      <c r="C117" s="1" t="s">
        <v>8</v>
      </c>
      <c r="D117" s="1" t="s">
        <v>19</v>
      </c>
      <c r="E117" s="1">
        <v>1136</v>
      </c>
      <c r="F117" s="1"/>
      <c r="G117" s="1"/>
      <c r="H117" s="1"/>
      <c r="I117" s="1"/>
      <c r="J117" s="1">
        <f t="shared" si="1"/>
        <v>0</v>
      </c>
      <c r="K117" s="1"/>
    </row>
    <row r="118" spans="1:11" ht="21.75" customHeight="1" x14ac:dyDescent="0.3">
      <c r="A118" s="1">
        <v>116</v>
      </c>
      <c r="B118" s="10">
        <v>46139</v>
      </c>
      <c r="C118" s="1" t="s">
        <v>8</v>
      </c>
      <c r="D118" s="1" t="s">
        <v>19</v>
      </c>
      <c r="E118" s="1">
        <v>1136</v>
      </c>
      <c r="F118" s="1"/>
      <c r="G118" s="1"/>
      <c r="H118" s="1"/>
      <c r="I118" s="1"/>
      <c r="J118" s="1">
        <f t="shared" si="1"/>
        <v>0</v>
      </c>
      <c r="K118" s="1"/>
    </row>
    <row r="119" spans="1:11" ht="21.75" customHeight="1" x14ac:dyDescent="0.3">
      <c r="A119" s="1">
        <v>117</v>
      </c>
      <c r="B119" s="10">
        <v>46140</v>
      </c>
      <c r="C119" s="1" t="s">
        <v>8</v>
      </c>
      <c r="D119" s="1" t="s">
        <v>19</v>
      </c>
      <c r="E119" s="1">
        <v>1136</v>
      </c>
      <c r="F119" s="1"/>
      <c r="G119" s="1"/>
      <c r="H119" s="1"/>
      <c r="I119" s="1"/>
      <c r="J119" s="1">
        <f t="shared" si="1"/>
        <v>0</v>
      </c>
      <c r="K119" s="1"/>
    </row>
    <row r="120" spans="1:11" ht="21.75" customHeight="1" x14ac:dyDescent="0.3">
      <c r="A120" s="1">
        <v>118</v>
      </c>
      <c r="B120" s="10">
        <v>46141</v>
      </c>
      <c r="C120" s="1" t="s">
        <v>8</v>
      </c>
      <c r="D120" s="1" t="s">
        <v>19</v>
      </c>
      <c r="E120" s="1">
        <v>1136</v>
      </c>
      <c r="F120" s="1"/>
      <c r="G120" s="1"/>
      <c r="H120" s="1"/>
      <c r="I120" s="1"/>
      <c r="J120" s="1">
        <f t="shared" si="1"/>
        <v>0</v>
      </c>
      <c r="K120" s="1"/>
    </row>
    <row r="121" spans="1:11" ht="21.75" customHeight="1" x14ac:dyDescent="0.3">
      <c r="A121" s="1">
        <v>119</v>
      </c>
      <c r="B121" s="10">
        <v>46142</v>
      </c>
      <c r="C121" s="1" t="s">
        <v>8</v>
      </c>
      <c r="D121" s="1" t="s">
        <v>19</v>
      </c>
      <c r="E121" s="1">
        <v>1136</v>
      </c>
      <c r="F121" s="1"/>
      <c r="G121" s="1"/>
      <c r="H121" s="1"/>
      <c r="I121" s="1"/>
      <c r="J121" s="1">
        <f t="shared" si="1"/>
        <v>0</v>
      </c>
      <c r="K121" s="1"/>
    </row>
    <row r="122" spans="1:11" ht="21.75" customHeight="1" x14ac:dyDescent="0.3">
      <c r="A122" s="1">
        <v>120</v>
      </c>
      <c r="B122" s="10">
        <v>46143</v>
      </c>
      <c r="C122" s="1" t="s">
        <v>8</v>
      </c>
      <c r="D122" s="1" t="s">
        <v>19</v>
      </c>
      <c r="E122" s="1">
        <v>1136</v>
      </c>
      <c r="F122" s="1"/>
      <c r="G122" s="1"/>
      <c r="H122" s="1"/>
      <c r="I122" s="1"/>
      <c r="J122" s="1">
        <f t="shared" si="1"/>
        <v>0</v>
      </c>
      <c r="K122" s="1"/>
    </row>
    <row r="123" spans="1:11" ht="21.75" customHeight="1" x14ac:dyDescent="0.3">
      <c r="A123" s="1">
        <v>121</v>
      </c>
      <c r="B123" s="10">
        <v>46144</v>
      </c>
      <c r="C123" s="1" t="s">
        <v>8</v>
      </c>
      <c r="D123" s="1" t="s">
        <v>19</v>
      </c>
      <c r="E123" s="1">
        <v>1136</v>
      </c>
      <c r="F123" s="1"/>
      <c r="G123" s="1"/>
      <c r="H123" s="1"/>
      <c r="I123" s="1"/>
      <c r="J123" s="1">
        <f t="shared" si="1"/>
        <v>0</v>
      </c>
      <c r="K123" s="1"/>
    </row>
    <row r="124" spans="1:11" ht="21.75" customHeight="1" x14ac:dyDescent="0.3">
      <c r="A124" s="1">
        <v>122</v>
      </c>
      <c r="B124" s="10">
        <v>46145</v>
      </c>
      <c r="C124" s="1" t="s">
        <v>8</v>
      </c>
      <c r="D124" s="1" t="s">
        <v>19</v>
      </c>
      <c r="E124" s="1">
        <v>1136</v>
      </c>
      <c r="F124" s="1"/>
      <c r="G124" s="1"/>
      <c r="H124" s="1"/>
      <c r="I124" s="1"/>
      <c r="J124" s="1">
        <f t="shared" si="1"/>
        <v>0</v>
      </c>
      <c r="K124" s="1"/>
    </row>
    <row r="125" spans="1:11" ht="21.75" customHeight="1" x14ac:dyDescent="0.3">
      <c r="A125" s="1">
        <v>123</v>
      </c>
      <c r="B125" s="10">
        <v>46146</v>
      </c>
      <c r="C125" s="1" t="s">
        <v>8</v>
      </c>
      <c r="D125" s="1" t="s">
        <v>19</v>
      </c>
      <c r="E125" s="1">
        <v>1136</v>
      </c>
      <c r="F125" s="1"/>
      <c r="G125" s="1"/>
      <c r="H125" s="1"/>
      <c r="I125" s="1"/>
      <c r="J125" s="1">
        <f t="shared" si="1"/>
        <v>0</v>
      </c>
      <c r="K125" s="1"/>
    </row>
    <row r="126" spans="1:11" ht="21.75" customHeight="1" x14ac:dyDescent="0.3">
      <c r="A126" s="1">
        <v>124</v>
      </c>
      <c r="B126" s="10">
        <v>46147</v>
      </c>
      <c r="C126" s="1" t="s">
        <v>8</v>
      </c>
      <c r="D126" s="1" t="s">
        <v>19</v>
      </c>
      <c r="E126" s="1">
        <v>1136</v>
      </c>
      <c r="F126" s="1"/>
      <c r="G126" s="1"/>
      <c r="H126" s="1"/>
      <c r="I126" s="1"/>
      <c r="J126" s="1">
        <f t="shared" si="1"/>
        <v>0</v>
      </c>
      <c r="K126" s="1"/>
    </row>
    <row r="127" spans="1:11" ht="21.75" customHeight="1" x14ac:dyDescent="0.3">
      <c r="A127" s="1">
        <v>125</v>
      </c>
      <c r="B127" s="10">
        <v>46148</v>
      </c>
      <c r="C127" s="1" t="s">
        <v>8</v>
      </c>
      <c r="D127" s="1" t="s">
        <v>19</v>
      </c>
      <c r="E127" s="1">
        <v>1136</v>
      </c>
      <c r="F127" s="1"/>
      <c r="G127" s="1"/>
      <c r="H127" s="1"/>
      <c r="I127" s="1"/>
      <c r="J127" s="1">
        <f t="shared" si="1"/>
        <v>0</v>
      </c>
      <c r="K127" s="1"/>
    </row>
    <row r="128" spans="1:11" ht="21.75" customHeight="1" x14ac:dyDescent="0.3">
      <c r="A128" s="1">
        <v>126</v>
      </c>
      <c r="B128" s="10">
        <v>46149</v>
      </c>
      <c r="C128" s="1" t="s">
        <v>8</v>
      </c>
      <c r="D128" s="1" t="s">
        <v>19</v>
      </c>
      <c r="E128" s="1">
        <v>1136</v>
      </c>
      <c r="F128" s="1"/>
      <c r="G128" s="1"/>
      <c r="H128" s="1"/>
      <c r="I128" s="1"/>
      <c r="J128" s="1">
        <f t="shared" si="1"/>
        <v>0</v>
      </c>
      <c r="K128" s="1"/>
    </row>
    <row r="129" spans="1:11" ht="21.75" customHeight="1" x14ac:dyDescent="0.3">
      <c r="A129" s="1">
        <v>127</v>
      </c>
      <c r="B129" s="10">
        <v>46150</v>
      </c>
      <c r="C129" s="1" t="s">
        <v>8</v>
      </c>
      <c r="D129" s="1" t="s">
        <v>19</v>
      </c>
      <c r="E129" s="1">
        <v>1136</v>
      </c>
      <c r="F129" s="1"/>
      <c r="G129" s="1"/>
      <c r="H129" s="1"/>
      <c r="I129" s="1"/>
      <c r="J129" s="1">
        <f t="shared" si="1"/>
        <v>0</v>
      </c>
      <c r="K129" s="1"/>
    </row>
    <row r="130" spans="1:11" ht="21.75" customHeight="1" x14ac:dyDescent="0.3">
      <c r="A130" s="1">
        <v>128</v>
      </c>
      <c r="B130" s="10">
        <v>46151</v>
      </c>
      <c r="C130" s="1" t="s">
        <v>8</v>
      </c>
      <c r="D130" s="1" t="s">
        <v>19</v>
      </c>
      <c r="E130" s="1">
        <v>1136</v>
      </c>
      <c r="F130" s="1"/>
      <c r="G130" s="1"/>
      <c r="H130" s="1"/>
      <c r="I130" s="1"/>
      <c r="J130" s="1">
        <f t="shared" si="1"/>
        <v>0</v>
      </c>
      <c r="K130" s="1"/>
    </row>
    <row r="131" spans="1:11" ht="21.75" customHeight="1" x14ac:dyDescent="0.3">
      <c r="A131" s="1">
        <v>129</v>
      </c>
      <c r="B131" s="10">
        <v>46152</v>
      </c>
      <c r="C131" s="1" t="s">
        <v>8</v>
      </c>
      <c r="D131" s="1" t="s">
        <v>19</v>
      </c>
      <c r="E131" s="1">
        <v>1136</v>
      </c>
      <c r="F131" s="1"/>
      <c r="G131" s="1"/>
      <c r="H131" s="1"/>
      <c r="I131" s="1"/>
      <c r="J131" s="1">
        <f t="shared" si="1"/>
        <v>0</v>
      </c>
      <c r="K131" s="1"/>
    </row>
    <row r="132" spans="1:11" ht="21.75" customHeight="1" x14ac:dyDescent="0.3">
      <c r="A132" s="1">
        <v>130</v>
      </c>
      <c r="B132" s="10">
        <v>46153</v>
      </c>
      <c r="C132" s="1" t="s">
        <v>8</v>
      </c>
      <c r="D132" s="1" t="s">
        <v>19</v>
      </c>
      <c r="E132" s="1">
        <v>1136</v>
      </c>
      <c r="F132" s="1"/>
      <c r="G132" s="1"/>
      <c r="H132" s="1"/>
      <c r="I132" s="1"/>
      <c r="J132" s="1">
        <f t="shared" ref="J132:J195" si="2">E132*F132-G132-H132+I132</f>
        <v>0</v>
      </c>
      <c r="K132" s="1"/>
    </row>
    <row r="133" spans="1:11" ht="21.75" customHeight="1" x14ac:dyDescent="0.3">
      <c r="A133" s="1">
        <v>131</v>
      </c>
      <c r="B133" s="10">
        <v>46154</v>
      </c>
      <c r="C133" s="1" t="s">
        <v>8</v>
      </c>
      <c r="D133" s="1" t="s">
        <v>19</v>
      </c>
      <c r="E133" s="1">
        <v>1136</v>
      </c>
      <c r="F133" s="1"/>
      <c r="G133" s="1"/>
      <c r="H133" s="1"/>
      <c r="I133" s="1"/>
      <c r="J133" s="1">
        <f t="shared" si="2"/>
        <v>0</v>
      </c>
      <c r="K133" s="1"/>
    </row>
    <row r="134" spans="1:11" ht="21.75" customHeight="1" x14ac:dyDescent="0.3">
      <c r="A134" s="1">
        <v>132</v>
      </c>
      <c r="B134" s="10">
        <v>46155</v>
      </c>
      <c r="C134" s="1" t="s">
        <v>8</v>
      </c>
      <c r="D134" s="1" t="s">
        <v>19</v>
      </c>
      <c r="E134" s="1">
        <v>1136</v>
      </c>
      <c r="F134" s="1"/>
      <c r="G134" s="1"/>
      <c r="H134" s="1"/>
      <c r="I134" s="1"/>
      <c r="J134" s="1">
        <f t="shared" si="2"/>
        <v>0</v>
      </c>
      <c r="K134" s="1"/>
    </row>
    <row r="135" spans="1:11" ht="21.75" customHeight="1" x14ac:dyDescent="0.3">
      <c r="A135" s="1">
        <v>133</v>
      </c>
      <c r="B135" s="10">
        <v>46156</v>
      </c>
      <c r="C135" s="1" t="s">
        <v>8</v>
      </c>
      <c r="D135" s="1" t="s">
        <v>19</v>
      </c>
      <c r="E135" s="1">
        <v>1136</v>
      </c>
      <c r="F135" s="1"/>
      <c r="G135" s="1"/>
      <c r="H135" s="1"/>
      <c r="I135" s="1"/>
      <c r="J135" s="1">
        <f t="shared" si="2"/>
        <v>0</v>
      </c>
      <c r="K135" s="1"/>
    </row>
    <row r="136" spans="1:11" ht="21.75" customHeight="1" x14ac:dyDescent="0.3">
      <c r="A136" s="1">
        <v>134</v>
      </c>
      <c r="B136" s="10">
        <v>46157</v>
      </c>
      <c r="C136" s="1" t="s">
        <v>8</v>
      </c>
      <c r="D136" s="1" t="s">
        <v>19</v>
      </c>
      <c r="E136" s="1">
        <v>1136</v>
      </c>
      <c r="F136" s="1"/>
      <c r="G136" s="1"/>
      <c r="H136" s="1"/>
      <c r="I136" s="1"/>
      <c r="J136" s="1">
        <f t="shared" si="2"/>
        <v>0</v>
      </c>
      <c r="K136" s="1"/>
    </row>
    <row r="137" spans="1:11" ht="21.75" customHeight="1" x14ac:dyDescent="0.3">
      <c r="A137" s="1">
        <v>135</v>
      </c>
      <c r="B137" s="10">
        <v>46158</v>
      </c>
      <c r="C137" s="1" t="s">
        <v>8</v>
      </c>
      <c r="D137" s="1" t="s">
        <v>19</v>
      </c>
      <c r="E137" s="1">
        <v>1136</v>
      </c>
      <c r="F137" s="1"/>
      <c r="G137" s="1"/>
      <c r="H137" s="1"/>
      <c r="I137" s="1"/>
      <c r="J137" s="1">
        <f t="shared" si="2"/>
        <v>0</v>
      </c>
      <c r="K137" s="1"/>
    </row>
    <row r="138" spans="1:11" ht="21.75" customHeight="1" x14ac:dyDescent="0.3">
      <c r="A138" s="1">
        <v>136</v>
      </c>
      <c r="B138" s="10">
        <v>46159</v>
      </c>
      <c r="C138" s="1" t="s">
        <v>8</v>
      </c>
      <c r="D138" s="1" t="s">
        <v>19</v>
      </c>
      <c r="E138" s="1">
        <v>1136</v>
      </c>
      <c r="F138" s="1"/>
      <c r="G138" s="1"/>
      <c r="H138" s="1"/>
      <c r="I138" s="1"/>
      <c r="J138" s="1">
        <f t="shared" si="2"/>
        <v>0</v>
      </c>
      <c r="K138" s="1"/>
    </row>
    <row r="139" spans="1:11" ht="21.75" customHeight="1" x14ac:dyDescent="0.3">
      <c r="A139" s="1">
        <v>137</v>
      </c>
      <c r="B139" s="10">
        <v>46160</v>
      </c>
      <c r="C139" s="1" t="s">
        <v>8</v>
      </c>
      <c r="D139" s="1" t="s">
        <v>19</v>
      </c>
      <c r="E139" s="1">
        <v>1136</v>
      </c>
      <c r="F139" s="1"/>
      <c r="G139" s="1"/>
      <c r="H139" s="1"/>
      <c r="I139" s="1"/>
      <c r="J139" s="1">
        <f t="shared" si="2"/>
        <v>0</v>
      </c>
      <c r="K139" s="1"/>
    </row>
    <row r="140" spans="1:11" ht="21.75" customHeight="1" x14ac:dyDescent="0.3">
      <c r="A140" s="1">
        <v>138</v>
      </c>
      <c r="B140" s="10">
        <v>46161</v>
      </c>
      <c r="C140" s="1" t="s">
        <v>8</v>
      </c>
      <c r="D140" s="1" t="s">
        <v>19</v>
      </c>
      <c r="E140" s="1">
        <v>1136</v>
      </c>
      <c r="F140" s="1"/>
      <c r="G140" s="1"/>
      <c r="H140" s="1"/>
      <c r="I140" s="1"/>
      <c r="J140" s="1">
        <f t="shared" si="2"/>
        <v>0</v>
      </c>
      <c r="K140" s="1"/>
    </row>
    <row r="141" spans="1:11" ht="21.75" customHeight="1" x14ac:dyDescent="0.3">
      <c r="A141" s="1">
        <v>139</v>
      </c>
      <c r="B141" s="10">
        <v>46162</v>
      </c>
      <c r="C141" s="1" t="s">
        <v>8</v>
      </c>
      <c r="D141" s="1" t="s">
        <v>19</v>
      </c>
      <c r="E141" s="1">
        <v>1136</v>
      </c>
      <c r="F141" s="1"/>
      <c r="G141" s="1"/>
      <c r="H141" s="1"/>
      <c r="I141" s="1"/>
      <c r="J141" s="1">
        <f t="shared" si="2"/>
        <v>0</v>
      </c>
      <c r="K141" s="1"/>
    </row>
    <row r="142" spans="1:11" ht="21.75" customHeight="1" x14ac:dyDescent="0.3">
      <c r="A142" s="1">
        <v>140</v>
      </c>
      <c r="B142" s="10">
        <v>46163</v>
      </c>
      <c r="C142" s="1" t="s">
        <v>8</v>
      </c>
      <c r="D142" s="1" t="s">
        <v>19</v>
      </c>
      <c r="E142" s="1">
        <v>1136</v>
      </c>
      <c r="F142" s="1"/>
      <c r="G142" s="1"/>
      <c r="H142" s="1"/>
      <c r="I142" s="1"/>
      <c r="J142" s="1">
        <f t="shared" si="2"/>
        <v>0</v>
      </c>
      <c r="K142" s="1"/>
    </row>
    <row r="143" spans="1:11" ht="21.75" customHeight="1" x14ac:dyDescent="0.3">
      <c r="A143" s="1">
        <v>141</v>
      </c>
      <c r="B143" s="10">
        <v>46164</v>
      </c>
      <c r="C143" s="1" t="s">
        <v>8</v>
      </c>
      <c r="D143" s="1" t="s">
        <v>19</v>
      </c>
      <c r="E143" s="1">
        <v>1136</v>
      </c>
      <c r="F143" s="1"/>
      <c r="G143" s="1"/>
      <c r="H143" s="1"/>
      <c r="I143" s="1"/>
      <c r="J143" s="1">
        <f t="shared" si="2"/>
        <v>0</v>
      </c>
      <c r="K143" s="1"/>
    </row>
    <row r="144" spans="1:11" ht="21.75" customHeight="1" x14ac:dyDescent="0.3">
      <c r="A144" s="1">
        <v>142</v>
      </c>
      <c r="B144" s="10">
        <v>46165</v>
      </c>
      <c r="C144" s="1" t="s">
        <v>8</v>
      </c>
      <c r="D144" s="1" t="s">
        <v>19</v>
      </c>
      <c r="E144" s="1">
        <v>1136</v>
      </c>
      <c r="F144" s="1"/>
      <c r="G144" s="1"/>
      <c r="H144" s="1"/>
      <c r="I144" s="1"/>
      <c r="J144" s="1">
        <f t="shared" si="2"/>
        <v>0</v>
      </c>
      <c r="K144" s="1"/>
    </row>
    <row r="145" spans="1:11" ht="21.75" customHeight="1" x14ac:dyDescent="0.3">
      <c r="A145" s="1">
        <v>143</v>
      </c>
      <c r="B145" s="10">
        <v>46166</v>
      </c>
      <c r="C145" s="1" t="s">
        <v>8</v>
      </c>
      <c r="D145" s="1" t="s">
        <v>19</v>
      </c>
      <c r="E145" s="1">
        <v>1136</v>
      </c>
      <c r="F145" s="1"/>
      <c r="G145" s="1"/>
      <c r="H145" s="1"/>
      <c r="I145" s="1"/>
      <c r="J145" s="1">
        <f t="shared" si="2"/>
        <v>0</v>
      </c>
      <c r="K145" s="1"/>
    </row>
    <row r="146" spans="1:11" ht="21.75" customHeight="1" x14ac:dyDescent="0.3">
      <c r="A146" s="1">
        <v>144</v>
      </c>
      <c r="B146" s="10">
        <v>46167</v>
      </c>
      <c r="C146" s="1" t="s">
        <v>8</v>
      </c>
      <c r="D146" s="1" t="s">
        <v>19</v>
      </c>
      <c r="E146" s="1">
        <v>1136</v>
      </c>
      <c r="F146" s="1"/>
      <c r="G146" s="1"/>
      <c r="H146" s="1"/>
      <c r="I146" s="1"/>
      <c r="J146" s="1">
        <f t="shared" si="2"/>
        <v>0</v>
      </c>
      <c r="K146" s="1"/>
    </row>
    <row r="147" spans="1:11" ht="21.75" customHeight="1" x14ac:dyDescent="0.3">
      <c r="A147" s="1">
        <v>145</v>
      </c>
      <c r="B147" s="10">
        <v>46168</v>
      </c>
      <c r="C147" s="1" t="s">
        <v>8</v>
      </c>
      <c r="D147" s="1" t="s">
        <v>19</v>
      </c>
      <c r="E147" s="1">
        <v>1136</v>
      </c>
      <c r="F147" s="1"/>
      <c r="G147" s="1"/>
      <c r="H147" s="1"/>
      <c r="I147" s="1"/>
      <c r="J147" s="1">
        <f t="shared" si="2"/>
        <v>0</v>
      </c>
      <c r="K147" s="1"/>
    </row>
    <row r="148" spans="1:11" ht="21.75" customHeight="1" x14ac:dyDescent="0.3">
      <c r="A148" s="1">
        <v>146</v>
      </c>
      <c r="B148" s="10">
        <v>46169</v>
      </c>
      <c r="C148" s="1" t="s">
        <v>8</v>
      </c>
      <c r="D148" s="1" t="s">
        <v>19</v>
      </c>
      <c r="E148" s="1">
        <v>1136</v>
      </c>
      <c r="F148" s="1"/>
      <c r="G148" s="1"/>
      <c r="H148" s="1"/>
      <c r="I148" s="1"/>
      <c r="J148" s="1">
        <f t="shared" si="2"/>
        <v>0</v>
      </c>
      <c r="K148" s="1"/>
    </row>
    <row r="149" spans="1:11" ht="21.75" customHeight="1" x14ac:dyDescent="0.3">
      <c r="A149" s="1">
        <v>147</v>
      </c>
      <c r="B149" s="10">
        <v>46170</v>
      </c>
      <c r="C149" s="1" t="s">
        <v>8</v>
      </c>
      <c r="D149" s="1" t="s">
        <v>19</v>
      </c>
      <c r="E149" s="1">
        <v>1136</v>
      </c>
      <c r="F149" s="1"/>
      <c r="G149" s="1"/>
      <c r="H149" s="1"/>
      <c r="I149" s="1"/>
      <c r="J149" s="1">
        <f t="shared" si="2"/>
        <v>0</v>
      </c>
      <c r="K149" s="1"/>
    </row>
    <row r="150" spans="1:11" ht="21.75" customHeight="1" x14ac:dyDescent="0.3">
      <c r="A150" s="1">
        <v>148</v>
      </c>
      <c r="B150" s="10">
        <v>46171</v>
      </c>
      <c r="C150" s="1" t="s">
        <v>8</v>
      </c>
      <c r="D150" s="1" t="s">
        <v>19</v>
      </c>
      <c r="E150" s="1">
        <v>1136</v>
      </c>
      <c r="F150" s="1"/>
      <c r="G150" s="1"/>
      <c r="H150" s="1"/>
      <c r="I150" s="1"/>
      <c r="J150" s="1">
        <f t="shared" si="2"/>
        <v>0</v>
      </c>
      <c r="K150" s="1"/>
    </row>
    <row r="151" spans="1:11" ht="21.75" customHeight="1" x14ac:dyDescent="0.3">
      <c r="A151" s="1">
        <v>149</v>
      </c>
      <c r="B151" s="10">
        <v>46172</v>
      </c>
      <c r="C151" s="1" t="s">
        <v>8</v>
      </c>
      <c r="D151" s="1" t="s">
        <v>19</v>
      </c>
      <c r="E151" s="1">
        <v>1136</v>
      </c>
      <c r="F151" s="1"/>
      <c r="G151" s="1"/>
      <c r="H151" s="1"/>
      <c r="I151" s="1"/>
      <c r="J151" s="1">
        <f t="shared" si="2"/>
        <v>0</v>
      </c>
      <c r="K151" s="1"/>
    </row>
    <row r="152" spans="1:11" ht="21.75" customHeight="1" x14ac:dyDescent="0.3">
      <c r="A152" s="1">
        <v>150</v>
      </c>
      <c r="B152" s="10">
        <v>46173</v>
      </c>
      <c r="C152" s="1" t="s">
        <v>8</v>
      </c>
      <c r="D152" s="1" t="s">
        <v>19</v>
      </c>
      <c r="E152" s="1">
        <v>1136</v>
      </c>
      <c r="F152" s="1"/>
      <c r="G152" s="1"/>
      <c r="H152" s="1"/>
      <c r="I152" s="1"/>
      <c r="J152" s="1">
        <f t="shared" si="2"/>
        <v>0</v>
      </c>
      <c r="K152" s="1"/>
    </row>
    <row r="153" spans="1:11" ht="21.75" customHeight="1" x14ac:dyDescent="0.3">
      <c r="A153" s="1">
        <v>151</v>
      </c>
      <c r="B153" s="10">
        <v>46174</v>
      </c>
      <c r="C153" s="1" t="s">
        <v>8</v>
      </c>
      <c r="D153" s="1" t="s">
        <v>19</v>
      </c>
      <c r="E153" s="1">
        <v>1136</v>
      </c>
      <c r="F153" s="1"/>
      <c r="G153" s="1"/>
      <c r="H153" s="1"/>
      <c r="I153" s="1"/>
      <c r="J153" s="1">
        <f t="shared" si="2"/>
        <v>0</v>
      </c>
      <c r="K153" s="1"/>
    </row>
    <row r="154" spans="1:11" ht="21.75" customHeight="1" x14ac:dyDescent="0.3">
      <c r="A154" s="1">
        <v>152</v>
      </c>
      <c r="B154" s="10">
        <v>46175</v>
      </c>
      <c r="C154" s="1" t="s">
        <v>8</v>
      </c>
      <c r="D154" s="1" t="s">
        <v>19</v>
      </c>
      <c r="E154" s="1">
        <v>1136</v>
      </c>
      <c r="F154" s="1"/>
      <c r="G154" s="1"/>
      <c r="H154" s="1"/>
      <c r="I154" s="1"/>
      <c r="J154" s="1">
        <f t="shared" si="2"/>
        <v>0</v>
      </c>
      <c r="K154" s="1"/>
    </row>
    <row r="155" spans="1:11" ht="21.75" customHeight="1" x14ac:dyDescent="0.3">
      <c r="A155" s="1">
        <v>153</v>
      </c>
      <c r="B155" s="10">
        <v>46176</v>
      </c>
      <c r="C155" s="1" t="s">
        <v>8</v>
      </c>
      <c r="D155" s="1" t="s">
        <v>19</v>
      </c>
      <c r="E155" s="1">
        <v>1136</v>
      </c>
      <c r="F155" s="1"/>
      <c r="G155" s="1"/>
      <c r="H155" s="1"/>
      <c r="I155" s="1"/>
      <c r="J155" s="1">
        <f t="shared" si="2"/>
        <v>0</v>
      </c>
      <c r="K155" s="1"/>
    </row>
    <row r="156" spans="1:11" ht="21.75" customHeight="1" x14ac:dyDescent="0.3">
      <c r="A156" s="1">
        <v>154</v>
      </c>
      <c r="B156" s="10">
        <v>46177</v>
      </c>
      <c r="C156" s="1" t="s">
        <v>8</v>
      </c>
      <c r="D156" s="1" t="s">
        <v>19</v>
      </c>
      <c r="E156" s="1">
        <v>1136</v>
      </c>
      <c r="F156" s="1"/>
      <c r="G156" s="1"/>
      <c r="H156" s="1"/>
      <c r="I156" s="1"/>
      <c r="J156" s="1">
        <f t="shared" si="2"/>
        <v>0</v>
      </c>
      <c r="K156" s="1"/>
    </row>
    <row r="157" spans="1:11" ht="21.75" customHeight="1" x14ac:dyDescent="0.3">
      <c r="A157" s="1">
        <v>155</v>
      </c>
      <c r="B157" s="10">
        <v>46178</v>
      </c>
      <c r="C157" s="1" t="s">
        <v>8</v>
      </c>
      <c r="D157" s="1" t="s">
        <v>19</v>
      </c>
      <c r="E157" s="1">
        <v>1136</v>
      </c>
      <c r="F157" s="1"/>
      <c r="G157" s="1"/>
      <c r="H157" s="1"/>
      <c r="I157" s="1"/>
      <c r="J157" s="1">
        <f t="shared" si="2"/>
        <v>0</v>
      </c>
      <c r="K157" s="1"/>
    </row>
    <row r="158" spans="1:11" ht="21.75" customHeight="1" x14ac:dyDescent="0.3">
      <c r="A158" s="1">
        <v>156</v>
      </c>
      <c r="B158" s="10">
        <v>46179</v>
      </c>
      <c r="C158" s="1" t="s">
        <v>8</v>
      </c>
      <c r="D158" s="1" t="s">
        <v>19</v>
      </c>
      <c r="E158" s="1">
        <v>1136</v>
      </c>
      <c r="F158" s="1"/>
      <c r="G158" s="1"/>
      <c r="H158" s="1"/>
      <c r="I158" s="1"/>
      <c r="J158" s="1">
        <f t="shared" si="2"/>
        <v>0</v>
      </c>
      <c r="K158" s="1"/>
    </row>
    <row r="159" spans="1:11" ht="21.75" customHeight="1" x14ac:dyDescent="0.3">
      <c r="A159" s="1">
        <v>157</v>
      </c>
      <c r="B159" s="10">
        <v>46180</v>
      </c>
      <c r="C159" s="1" t="s">
        <v>8</v>
      </c>
      <c r="D159" s="1" t="s">
        <v>19</v>
      </c>
      <c r="E159" s="1">
        <v>1136</v>
      </c>
      <c r="F159" s="1"/>
      <c r="G159" s="1"/>
      <c r="H159" s="1"/>
      <c r="I159" s="1"/>
      <c r="J159" s="1">
        <f t="shared" si="2"/>
        <v>0</v>
      </c>
      <c r="K159" s="1"/>
    </row>
    <row r="160" spans="1:11" ht="21.75" customHeight="1" x14ac:dyDescent="0.3">
      <c r="A160" s="1">
        <v>158</v>
      </c>
      <c r="B160" s="10">
        <v>46181</v>
      </c>
      <c r="C160" s="1" t="s">
        <v>8</v>
      </c>
      <c r="D160" s="1" t="s">
        <v>19</v>
      </c>
      <c r="E160" s="1">
        <v>1136</v>
      </c>
      <c r="F160" s="1"/>
      <c r="G160" s="1"/>
      <c r="H160" s="1"/>
      <c r="I160" s="1"/>
      <c r="J160" s="1">
        <f t="shared" si="2"/>
        <v>0</v>
      </c>
      <c r="K160" s="1"/>
    </row>
    <row r="161" spans="1:11" ht="21.75" customHeight="1" x14ac:dyDescent="0.3">
      <c r="A161" s="1">
        <v>159</v>
      </c>
      <c r="B161" s="10">
        <v>46182</v>
      </c>
      <c r="C161" s="1" t="s">
        <v>8</v>
      </c>
      <c r="D161" s="1" t="s">
        <v>19</v>
      </c>
      <c r="E161" s="1">
        <v>1136</v>
      </c>
      <c r="F161" s="1"/>
      <c r="G161" s="1"/>
      <c r="H161" s="1"/>
      <c r="I161" s="1"/>
      <c r="J161" s="1">
        <f t="shared" si="2"/>
        <v>0</v>
      </c>
      <c r="K161" s="1"/>
    </row>
    <row r="162" spans="1:11" ht="21.75" customHeight="1" x14ac:dyDescent="0.3">
      <c r="A162" s="1">
        <v>160</v>
      </c>
      <c r="B162" s="10">
        <v>46183</v>
      </c>
      <c r="C162" s="1" t="s">
        <v>8</v>
      </c>
      <c r="D162" s="1" t="s">
        <v>19</v>
      </c>
      <c r="E162" s="1">
        <v>1136</v>
      </c>
      <c r="F162" s="1"/>
      <c r="G162" s="1"/>
      <c r="H162" s="1"/>
      <c r="I162" s="1"/>
      <c r="J162" s="1">
        <f t="shared" si="2"/>
        <v>0</v>
      </c>
      <c r="K162" s="1"/>
    </row>
    <row r="163" spans="1:11" ht="21.75" customHeight="1" x14ac:dyDescent="0.3">
      <c r="A163" s="1">
        <v>161</v>
      </c>
      <c r="B163" s="10">
        <v>46184</v>
      </c>
      <c r="C163" s="1" t="s">
        <v>8</v>
      </c>
      <c r="D163" s="1" t="s">
        <v>19</v>
      </c>
      <c r="E163" s="1">
        <v>1136</v>
      </c>
      <c r="F163" s="1"/>
      <c r="G163" s="1"/>
      <c r="H163" s="1"/>
      <c r="I163" s="1"/>
      <c r="J163" s="1">
        <f t="shared" si="2"/>
        <v>0</v>
      </c>
      <c r="K163" s="1"/>
    </row>
    <row r="164" spans="1:11" ht="21.75" customHeight="1" x14ac:dyDescent="0.3">
      <c r="A164" s="1">
        <v>162</v>
      </c>
      <c r="B164" s="10">
        <v>46185</v>
      </c>
      <c r="C164" s="1" t="s">
        <v>8</v>
      </c>
      <c r="D164" s="1" t="s">
        <v>19</v>
      </c>
      <c r="E164" s="1">
        <v>1136</v>
      </c>
      <c r="F164" s="1"/>
      <c r="G164" s="1"/>
      <c r="H164" s="1"/>
      <c r="I164" s="1"/>
      <c r="J164" s="1">
        <f t="shared" si="2"/>
        <v>0</v>
      </c>
      <c r="K164" s="1"/>
    </row>
    <row r="165" spans="1:11" ht="21.75" customHeight="1" x14ac:dyDescent="0.3">
      <c r="A165" s="1">
        <v>163</v>
      </c>
      <c r="B165" s="10">
        <v>46186</v>
      </c>
      <c r="C165" s="1" t="s">
        <v>8</v>
      </c>
      <c r="D165" s="1" t="s">
        <v>19</v>
      </c>
      <c r="E165" s="1">
        <v>1136</v>
      </c>
      <c r="F165" s="1"/>
      <c r="G165" s="1"/>
      <c r="H165" s="1"/>
      <c r="I165" s="1"/>
      <c r="J165" s="1">
        <f t="shared" si="2"/>
        <v>0</v>
      </c>
      <c r="K165" s="1"/>
    </row>
    <row r="166" spans="1:11" ht="21.75" customHeight="1" x14ac:dyDescent="0.3">
      <c r="A166" s="1">
        <v>164</v>
      </c>
      <c r="B166" s="10">
        <v>46187</v>
      </c>
      <c r="C166" s="1" t="s">
        <v>8</v>
      </c>
      <c r="D166" s="1" t="s">
        <v>19</v>
      </c>
      <c r="E166" s="1">
        <v>1136</v>
      </c>
      <c r="F166" s="1"/>
      <c r="G166" s="1"/>
      <c r="H166" s="1"/>
      <c r="I166" s="1"/>
      <c r="J166" s="1">
        <f t="shared" si="2"/>
        <v>0</v>
      </c>
      <c r="K166" s="1"/>
    </row>
    <row r="167" spans="1:11" ht="21.75" customHeight="1" x14ac:dyDescent="0.3">
      <c r="A167" s="1">
        <v>165</v>
      </c>
      <c r="B167" s="10">
        <v>46188</v>
      </c>
      <c r="C167" s="1" t="s">
        <v>8</v>
      </c>
      <c r="D167" s="1" t="s">
        <v>19</v>
      </c>
      <c r="E167" s="1">
        <v>1136</v>
      </c>
      <c r="F167" s="1"/>
      <c r="G167" s="1"/>
      <c r="H167" s="1"/>
      <c r="I167" s="1"/>
      <c r="J167" s="1">
        <f t="shared" si="2"/>
        <v>0</v>
      </c>
      <c r="K167" s="1"/>
    </row>
    <row r="168" spans="1:11" ht="21.75" customHeight="1" x14ac:dyDescent="0.3">
      <c r="A168" s="1">
        <v>166</v>
      </c>
      <c r="B168" s="10">
        <v>46189</v>
      </c>
      <c r="C168" s="1" t="s">
        <v>8</v>
      </c>
      <c r="D168" s="1" t="s">
        <v>19</v>
      </c>
      <c r="E168" s="1">
        <v>1136</v>
      </c>
      <c r="F168" s="1"/>
      <c r="G168" s="1"/>
      <c r="H168" s="1"/>
      <c r="I168" s="1"/>
      <c r="J168" s="1">
        <f t="shared" si="2"/>
        <v>0</v>
      </c>
      <c r="K168" s="1"/>
    </row>
    <row r="169" spans="1:11" ht="21.75" customHeight="1" x14ac:dyDescent="0.3">
      <c r="A169" s="1">
        <v>167</v>
      </c>
      <c r="B169" s="10">
        <v>46190</v>
      </c>
      <c r="C169" s="1" t="s">
        <v>8</v>
      </c>
      <c r="D169" s="1" t="s">
        <v>19</v>
      </c>
      <c r="E169" s="1">
        <v>1136</v>
      </c>
      <c r="F169" s="1"/>
      <c r="G169" s="1"/>
      <c r="H169" s="1"/>
      <c r="I169" s="1"/>
      <c r="J169" s="1">
        <f t="shared" si="2"/>
        <v>0</v>
      </c>
      <c r="K169" s="1"/>
    </row>
    <row r="170" spans="1:11" ht="21.75" customHeight="1" x14ac:dyDescent="0.3">
      <c r="A170" s="1">
        <v>168</v>
      </c>
      <c r="B170" s="10">
        <v>46191</v>
      </c>
      <c r="C170" s="1" t="s">
        <v>8</v>
      </c>
      <c r="D170" s="1" t="s">
        <v>19</v>
      </c>
      <c r="E170" s="1">
        <v>1136</v>
      </c>
      <c r="F170" s="1"/>
      <c r="G170" s="1"/>
      <c r="H170" s="1"/>
      <c r="I170" s="1"/>
      <c r="J170" s="1">
        <f t="shared" si="2"/>
        <v>0</v>
      </c>
      <c r="K170" s="1"/>
    </row>
    <row r="171" spans="1:11" ht="21.75" customHeight="1" x14ac:dyDescent="0.3">
      <c r="A171" s="1">
        <v>169</v>
      </c>
      <c r="B171" s="10">
        <v>46192</v>
      </c>
      <c r="C171" s="1" t="s">
        <v>8</v>
      </c>
      <c r="D171" s="1" t="s">
        <v>19</v>
      </c>
      <c r="E171" s="1">
        <v>1136</v>
      </c>
      <c r="F171" s="1"/>
      <c r="G171" s="1"/>
      <c r="H171" s="1"/>
      <c r="I171" s="1"/>
      <c r="J171" s="1">
        <f t="shared" si="2"/>
        <v>0</v>
      </c>
      <c r="K171" s="1"/>
    </row>
    <row r="172" spans="1:11" ht="21.75" customHeight="1" x14ac:dyDescent="0.3">
      <c r="A172" s="1">
        <v>170</v>
      </c>
      <c r="B172" s="10">
        <v>46193</v>
      </c>
      <c r="C172" s="1" t="s">
        <v>8</v>
      </c>
      <c r="D172" s="1" t="s">
        <v>19</v>
      </c>
      <c r="E172" s="1">
        <v>1136</v>
      </c>
      <c r="F172" s="1"/>
      <c r="G172" s="1"/>
      <c r="H172" s="1"/>
      <c r="I172" s="1"/>
      <c r="J172" s="1">
        <f t="shared" si="2"/>
        <v>0</v>
      </c>
      <c r="K172" s="1"/>
    </row>
    <row r="173" spans="1:11" ht="21.75" customHeight="1" x14ac:dyDescent="0.3">
      <c r="A173" s="1">
        <v>171</v>
      </c>
      <c r="B173" s="10">
        <v>46194</v>
      </c>
      <c r="C173" s="1" t="s">
        <v>8</v>
      </c>
      <c r="D173" s="1" t="s">
        <v>19</v>
      </c>
      <c r="E173" s="1">
        <v>1136</v>
      </c>
      <c r="F173" s="1"/>
      <c r="G173" s="1"/>
      <c r="H173" s="1"/>
      <c r="I173" s="1"/>
      <c r="J173" s="1">
        <f t="shared" si="2"/>
        <v>0</v>
      </c>
      <c r="K173" s="1"/>
    </row>
    <row r="174" spans="1:11" ht="21.75" customHeight="1" x14ac:dyDescent="0.3">
      <c r="A174" s="1">
        <v>172</v>
      </c>
      <c r="B174" s="10">
        <v>46195</v>
      </c>
      <c r="C174" s="1" t="s">
        <v>8</v>
      </c>
      <c r="D174" s="1" t="s">
        <v>19</v>
      </c>
      <c r="E174" s="1">
        <v>1136</v>
      </c>
      <c r="F174" s="1"/>
      <c r="G174" s="1"/>
      <c r="H174" s="1"/>
      <c r="I174" s="1"/>
      <c r="J174" s="1">
        <f t="shared" si="2"/>
        <v>0</v>
      </c>
      <c r="K174" s="1"/>
    </row>
    <row r="175" spans="1:11" ht="21.75" customHeight="1" x14ac:dyDescent="0.3">
      <c r="A175" s="1">
        <v>173</v>
      </c>
      <c r="B175" s="10">
        <v>46196</v>
      </c>
      <c r="C175" s="1" t="s">
        <v>8</v>
      </c>
      <c r="D175" s="1" t="s">
        <v>19</v>
      </c>
      <c r="E175" s="1">
        <v>1136</v>
      </c>
      <c r="F175" s="1"/>
      <c r="G175" s="1"/>
      <c r="H175" s="1"/>
      <c r="I175" s="1"/>
      <c r="J175" s="1">
        <f t="shared" si="2"/>
        <v>0</v>
      </c>
      <c r="K175" s="1"/>
    </row>
    <row r="176" spans="1:11" ht="21.75" customHeight="1" x14ac:dyDescent="0.3">
      <c r="A176" s="1">
        <v>174</v>
      </c>
      <c r="B176" s="10">
        <v>46197</v>
      </c>
      <c r="C176" s="1" t="s">
        <v>8</v>
      </c>
      <c r="D176" s="1" t="s">
        <v>19</v>
      </c>
      <c r="E176" s="1">
        <v>1136</v>
      </c>
      <c r="F176" s="1"/>
      <c r="G176" s="1"/>
      <c r="H176" s="1"/>
      <c r="I176" s="1"/>
      <c r="J176" s="1">
        <f t="shared" si="2"/>
        <v>0</v>
      </c>
      <c r="K176" s="1"/>
    </row>
    <row r="177" spans="1:11" ht="21.75" customHeight="1" x14ac:dyDescent="0.3">
      <c r="A177" s="1">
        <v>175</v>
      </c>
      <c r="B177" s="10">
        <v>46198</v>
      </c>
      <c r="C177" s="1" t="s">
        <v>8</v>
      </c>
      <c r="D177" s="1" t="s">
        <v>19</v>
      </c>
      <c r="E177" s="1">
        <v>1136</v>
      </c>
      <c r="F177" s="1"/>
      <c r="G177" s="1"/>
      <c r="H177" s="1"/>
      <c r="I177" s="1"/>
      <c r="J177" s="1">
        <f t="shared" si="2"/>
        <v>0</v>
      </c>
      <c r="K177" s="1"/>
    </row>
    <row r="178" spans="1:11" ht="21.75" customHeight="1" x14ac:dyDescent="0.3">
      <c r="A178" s="1">
        <v>176</v>
      </c>
      <c r="B178" s="10">
        <v>46199</v>
      </c>
      <c r="C178" s="1" t="s">
        <v>8</v>
      </c>
      <c r="D178" s="1" t="s">
        <v>19</v>
      </c>
      <c r="E178" s="1">
        <v>1136</v>
      </c>
      <c r="F178" s="1"/>
      <c r="G178" s="1"/>
      <c r="H178" s="1"/>
      <c r="I178" s="1"/>
      <c r="J178" s="1">
        <f t="shared" si="2"/>
        <v>0</v>
      </c>
      <c r="K178" s="1"/>
    </row>
    <row r="179" spans="1:11" ht="21.75" customHeight="1" x14ac:dyDescent="0.3">
      <c r="A179" s="1">
        <v>177</v>
      </c>
      <c r="B179" s="10">
        <v>46200</v>
      </c>
      <c r="C179" s="1" t="s">
        <v>8</v>
      </c>
      <c r="D179" s="1" t="s">
        <v>19</v>
      </c>
      <c r="E179" s="1">
        <v>1136</v>
      </c>
      <c r="F179" s="1"/>
      <c r="G179" s="1"/>
      <c r="H179" s="1"/>
      <c r="I179" s="1"/>
      <c r="J179" s="1">
        <f t="shared" si="2"/>
        <v>0</v>
      </c>
      <c r="K179" s="1"/>
    </row>
    <row r="180" spans="1:11" ht="21.75" customHeight="1" x14ac:dyDescent="0.3">
      <c r="A180" s="1">
        <v>178</v>
      </c>
      <c r="B180" s="10">
        <v>46201</v>
      </c>
      <c r="C180" s="1" t="s">
        <v>8</v>
      </c>
      <c r="D180" s="1" t="s">
        <v>19</v>
      </c>
      <c r="E180" s="1">
        <v>1136</v>
      </c>
      <c r="F180" s="1"/>
      <c r="G180" s="1"/>
      <c r="H180" s="1"/>
      <c r="I180" s="1"/>
      <c r="J180" s="1">
        <f t="shared" si="2"/>
        <v>0</v>
      </c>
      <c r="K180" s="1"/>
    </row>
    <row r="181" spans="1:11" ht="21.75" customHeight="1" x14ac:dyDescent="0.3">
      <c r="A181" s="1">
        <v>179</v>
      </c>
      <c r="B181" s="10">
        <v>46202</v>
      </c>
      <c r="C181" s="1" t="s">
        <v>8</v>
      </c>
      <c r="D181" s="1" t="s">
        <v>19</v>
      </c>
      <c r="E181" s="1">
        <v>1136</v>
      </c>
      <c r="F181" s="1"/>
      <c r="G181" s="1"/>
      <c r="H181" s="1"/>
      <c r="I181" s="1"/>
      <c r="J181" s="1">
        <f t="shared" si="2"/>
        <v>0</v>
      </c>
      <c r="K181" s="1"/>
    </row>
    <row r="182" spans="1:11" ht="21.75" customHeight="1" x14ac:dyDescent="0.3">
      <c r="A182" s="1">
        <v>180</v>
      </c>
      <c r="B182" s="10">
        <v>46203</v>
      </c>
      <c r="C182" s="1" t="s">
        <v>8</v>
      </c>
      <c r="D182" s="1" t="s">
        <v>19</v>
      </c>
      <c r="E182" s="1">
        <v>1136</v>
      </c>
      <c r="F182" s="1"/>
      <c r="G182" s="1"/>
      <c r="H182" s="1"/>
      <c r="I182" s="1"/>
      <c r="J182" s="1">
        <f t="shared" si="2"/>
        <v>0</v>
      </c>
      <c r="K182" s="1"/>
    </row>
    <row r="183" spans="1:11" ht="21.75" customHeight="1" x14ac:dyDescent="0.3">
      <c r="A183" s="1">
        <v>181</v>
      </c>
      <c r="B183" s="10">
        <v>46204</v>
      </c>
      <c r="C183" s="1" t="s">
        <v>8</v>
      </c>
      <c r="D183" s="1" t="s">
        <v>19</v>
      </c>
      <c r="E183" s="1">
        <v>1136</v>
      </c>
      <c r="F183" s="1"/>
      <c r="G183" s="1"/>
      <c r="H183" s="1"/>
      <c r="I183" s="1"/>
      <c r="J183" s="1">
        <f t="shared" si="2"/>
        <v>0</v>
      </c>
      <c r="K183" s="1"/>
    </row>
    <row r="184" spans="1:11" ht="21.75" customHeight="1" x14ac:dyDescent="0.3">
      <c r="A184" s="1">
        <v>182</v>
      </c>
      <c r="B184" s="10">
        <v>46205</v>
      </c>
      <c r="C184" s="1" t="s">
        <v>8</v>
      </c>
      <c r="D184" s="1" t="s">
        <v>19</v>
      </c>
      <c r="E184" s="1">
        <v>1136</v>
      </c>
      <c r="F184" s="1"/>
      <c r="G184" s="1"/>
      <c r="H184" s="1"/>
      <c r="I184" s="1"/>
      <c r="J184" s="1">
        <f t="shared" si="2"/>
        <v>0</v>
      </c>
      <c r="K184" s="1"/>
    </row>
    <row r="185" spans="1:11" ht="21.75" customHeight="1" x14ac:dyDescent="0.3">
      <c r="A185" s="1">
        <v>183</v>
      </c>
      <c r="B185" s="10">
        <v>46206</v>
      </c>
      <c r="C185" s="1" t="s">
        <v>8</v>
      </c>
      <c r="D185" s="1" t="s">
        <v>19</v>
      </c>
      <c r="E185" s="1">
        <v>1136</v>
      </c>
      <c r="F185" s="1"/>
      <c r="G185" s="1"/>
      <c r="H185" s="1"/>
      <c r="I185" s="1"/>
      <c r="J185" s="1">
        <f t="shared" si="2"/>
        <v>0</v>
      </c>
      <c r="K185" s="1"/>
    </row>
    <row r="186" spans="1:11" ht="21.75" customHeight="1" x14ac:dyDescent="0.3">
      <c r="A186" s="1">
        <v>184</v>
      </c>
      <c r="B186" s="10">
        <v>46207</v>
      </c>
      <c r="C186" s="1" t="s">
        <v>8</v>
      </c>
      <c r="D186" s="1" t="s">
        <v>19</v>
      </c>
      <c r="E186" s="1">
        <v>1136</v>
      </c>
      <c r="F186" s="1"/>
      <c r="G186" s="1"/>
      <c r="H186" s="1"/>
      <c r="I186" s="1"/>
      <c r="J186" s="1">
        <f t="shared" si="2"/>
        <v>0</v>
      </c>
      <c r="K186" s="1"/>
    </row>
    <row r="187" spans="1:11" ht="21.75" customHeight="1" x14ac:dyDescent="0.3">
      <c r="A187" s="1">
        <v>185</v>
      </c>
      <c r="B187" s="10">
        <v>46208</v>
      </c>
      <c r="C187" s="1" t="s">
        <v>8</v>
      </c>
      <c r="D187" s="1" t="s">
        <v>19</v>
      </c>
      <c r="E187" s="1">
        <v>1136</v>
      </c>
      <c r="F187" s="1"/>
      <c r="G187" s="1"/>
      <c r="H187" s="1"/>
      <c r="I187" s="1"/>
      <c r="J187" s="1">
        <f t="shared" si="2"/>
        <v>0</v>
      </c>
      <c r="K187" s="1"/>
    </row>
    <row r="188" spans="1:11" ht="21.75" customHeight="1" x14ac:dyDescent="0.3">
      <c r="A188" s="1">
        <v>186</v>
      </c>
      <c r="B188" s="10">
        <v>46209</v>
      </c>
      <c r="C188" s="1" t="s">
        <v>8</v>
      </c>
      <c r="D188" s="1" t="s">
        <v>19</v>
      </c>
      <c r="E188" s="1">
        <v>1136</v>
      </c>
      <c r="F188" s="1"/>
      <c r="G188" s="1"/>
      <c r="H188" s="1"/>
      <c r="I188" s="1"/>
      <c r="J188" s="1">
        <f t="shared" si="2"/>
        <v>0</v>
      </c>
      <c r="K188" s="1"/>
    </row>
    <row r="189" spans="1:11" ht="21.75" customHeight="1" x14ac:dyDescent="0.3">
      <c r="A189" s="1">
        <v>187</v>
      </c>
      <c r="B189" s="10">
        <v>46210</v>
      </c>
      <c r="C189" s="1" t="s">
        <v>8</v>
      </c>
      <c r="D189" s="1" t="s">
        <v>19</v>
      </c>
      <c r="E189" s="1">
        <v>1136</v>
      </c>
      <c r="F189" s="1"/>
      <c r="G189" s="1"/>
      <c r="H189" s="1"/>
      <c r="I189" s="1"/>
      <c r="J189" s="1">
        <f t="shared" si="2"/>
        <v>0</v>
      </c>
      <c r="K189" s="1"/>
    </row>
    <row r="190" spans="1:11" ht="21.75" customHeight="1" x14ac:dyDescent="0.3">
      <c r="A190" s="1">
        <v>188</v>
      </c>
      <c r="B190" s="10">
        <v>46211</v>
      </c>
      <c r="C190" s="1" t="s">
        <v>8</v>
      </c>
      <c r="D190" s="1" t="s">
        <v>19</v>
      </c>
      <c r="E190" s="1">
        <v>1136</v>
      </c>
      <c r="F190" s="1"/>
      <c r="G190" s="1"/>
      <c r="H190" s="1"/>
      <c r="I190" s="1"/>
      <c r="J190" s="1">
        <f t="shared" si="2"/>
        <v>0</v>
      </c>
      <c r="K190" s="1"/>
    </row>
    <row r="191" spans="1:11" ht="21.75" customHeight="1" x14ac:dyDescent="0.3">
      <c r="A191" s="1">
        <v>189</v>
      </c>
      <c r="B191" s="10">
        <v>46212</v>
      </c>
      <c r="C191" s="1" t="s">
        <v>8</v>
      </c>
      <c r="D191" s="1" t="s">
        <v>19</v>
      </c>
      <c r="E191" s="1">
        <v>1136</v>
      </c>
      <c r="F191" s="1"/>
      <c r="G191" s="1"/>
      <c r="H191" s="1"/>
      <c r="I191" s="1"/>
      <c r="J191" s="1">
        <f t="shared" si="2"/>
        <v>0</v>
      </c>
      <c r="K191" s="1"/>
    </row>
    <row r="192" spans="1:11" ht="21.75" customHeight="1" x14ac:dyDescent="0.3">
      <c r="A192" s="1">
        <v>190</v>
      </c>
      <c r="B192" s="10">
        <v>46213</v>
      </c>
      <c r="C192" s="1" t="s">
        <v>8</v>
      </c>
      <c r="D192" s="1" t="s">
        <v>19</v>
      </c>
      <c r="E192" s="1">
        <v>1136</v>
      </c>
      <c r="F192" s="1"/>
      <c r="G192" s="1"/>
      <c r="H192" s="1"/>
      <c r="I192" s="1"/>
      <c r="J192" s="1">
        <f t="shared" si="2"/>
        <v>0</v>
      </c>
      <c r="K192" s="1"/>
    </row>
    <row r="193" spans="1:11" ht="21.75" customHeight="1" x14ac:dyDescent="0.3">
      <c r="A193" s="1">
        <v>191</v>
      </c>
      <c r="B193" s="10">
        <v>46214</v>
      </c>
      <c r="C193" s="1" t="s">
        <v>8</v>
      </c>
      <c r="D193" s="1" t="s">
        <v>19</v>
      </c>
      <c r="E193" s="1">
        <v>1136</v>
      </c>
      <c r="F193" s="1"/>
      <c r="G193" s="1"/>
      <c r="H193" s="1"/>
      <c r="I193" s="1"/>
      <c r="J193" s="1">
        <f t="shared" si="2"/>
        <v>0</v>
      </c>
      <c r="K193" s="1"/>
    </row>
    <row r="194" spans="1:11" ht="21.75" customHeight="1" x14ac:dyDescent="0.3">
      <c r="A194" s="1">
        <v>192</v>
      </c>
      <c r="B194" s="10">
        <v>46215</v>
      </c>
      <c r="C194" s="1" t="s">
        <v>8</v>
      </c>
      <c r="D194" s="1" t="s">
        <v>19</v>
      </c>
      <c r="E194" s="1">
        <v>1136</v>
      </c>
      <c r="F194" s="1"/>
      <c r="G194" s="1"/>
      <c r="H194" s="1"/>
      <c r="I194" s="1"/>
      <c r="J194" s="1">
        <f t="shared" si="2"/>
        <v>0</v>
      </c>
      <c r="K194" s="1"/>
    </row>
    <row r="195" spans="1:11" ht="21.75" customHeight="1" x14ac:dyDescent="0.3">
      <c r="A195" s="1">
        <v>193</v>
      </c>
      <c r="B195" s="10">
        <v>46216</v>
      </c>
      <c r="C195" s="1" t="s">
        <v>8</v>
      </c>
      <c r="D195" s="1" t="s">
        <v>19</v>
      </c>
      <c r="E195" s="1">
        <v>1136</v>
      </c>
      <c r="F195" s="1"/>
      <c r="G195" s="1"/>
      <c r="H195" s="1"/>
      <c r="I195" s="1"/>
      <c r="J195" s="1">
        <f t="shared" si="2"/>
        <v>0</v>
      </c>
      <c r="K195" s="1"/>
    </row>
    <row r="196" spans="1:11" ht="21.75" customHeight="1" x14ac:dyDescent="0.3">
      <c r="A196" s="1">
        <v>194</v>
      </c>
      <c r="B196" s="10">
        <v>46217</v>
      </c>
      <c r="C196" s="1" t="s">
        <v>8</v>
      </c>
      <c r="D196" s="1" t="s">
        <v>19</v>
      </c>
      <c r="E196" s="1">
        <v>1136</v>
      </c>
      <c r="F196" s="1"/>
      <c r="G196" s="1"/>
      <c r="H196" s="1"/>
      <c r="I196" s="1"/>
      <c r="J196" s="1">
        <f t="shared" ref="J196:J259" si="3">E196*F196-G196-H196+I196</f>
        <v>0</v>
      </c>
      <c r="K196" s="1"/>
    </row>
    <row r="197" spans="1:11" ht="21.75" customHeight="1" x14ac:dyDescent="0.3">
      <c r="A197" s="1">
        <v>195</v>
      </c>
      <c r="B197" s="10">
        <v>46218</v>
      </c>
      <c r="C197" s="1" t="s">
        <v>8</v>
      </c>
      <c r="D197" s="1" t="s">
        <v>19</v>
      </c>
      <c r="E197" s="1">
        <v>1136</v>
      </c>
      <c r="F197" s="1"/>
      <c r="G197" s="1"/>
      <c r="H197" s="1"/>
      <c r="I197" s="1"/>
      <c r="J197" s="1">
        <f t="shared" si="3"/>
        <v>0</v>
      </c>
      <c r="K197" s="1"/>
    </row>
    <row r="198" spans="1:11" ht="21.75" customHeight="1" x14ac:dyDescent="0.3">
      <c r="A198" s="1">
        <v>196</v>
      </c>
      <c r="B198" s="10">
        <v>46219</v>
      </c>
      <c r="C198" s="1" t="s">
        <v>8</v>
      </c>
      <c r="D198" s="1" t="s">
        <v>19</v>
      </c>
      <c r="E198" s="1">
        <v>1136</v>
      </c>
      <c r="F198" s="1"/>
      <c r="G198" s="1"/>
      <c r="H198" s="1"/>
      <c r="I198" s="1"/>
      <c r="J198" s="1">
        <f t="shared" si="3"/>
        <v>0</v>
      </c>
      <c r="K198" s="1"/>
    </row>
    <row r="199" spans="1:11" ht="21.75" customHeight="1" x14ac:dyDescent="0.3">
      <c r="A199" s="1">
        <v>197</v>
      </c>
      <c r="B199" s="10">
        <v>46220</v>
      </c>
      <c r="C199" s="1" t="s">
        <v>8</v>
      </c>
      <c r="D199" s="1" t="s">
        <v>19</v>
      </c>
      <c r="E199" s="1">
        <v>1136</v>
      </c>
      <c r="F199" s="1"/>
      <c r="G199" s="1"/>
      <c r="H199" s="1"/>
      <c r="I199" s="1"/>
      <c r="J199" s="1">
        <f t="shared" si="3"/>
        <v>0</v>
      </c>
      <c r="K199" s="1"/>
    </row>
    <row r="200" spans="1:11" ht="21.75" customHeight="1" x14ac:dyDescent="0.3">
      <c r="A200" s="1">
        <v>198</v>
      </c>
      <c r="B200" s="10">
        <v>46221</v>
      </c>
      <c r="C200" s="1" t="s">
        <v>8</v>
      </c>
      <c r="D200" s="1" t="s">
        <v>19</v>
      </c>
      <c r="E200" s="1">
        <v>1136</v>
      </c>
      <c r="F200" s="1"/>
      <c r="G200" s="1"/>
      <c r="H200" s="1"/>
      <c r="I200" s="1"/>
      <c r="J200" s="1">
        <f t="shared" si="3"/>
        <v>0</v>
      </c>
      <c r="K200" s="1"/>
    </row>
    <row r="201" spans="1:11" ht="21.75" customHeight="1" x14ac:dyDescent="0.3">
      <c r="A201" s="1">
        <v>199</v>
      </c>
      <c r="B201" s="10">
        <v>46222</v>
      </c>
      <c r="C201" s="1" t="s">
        <v>8</v>
      </c>
      <c r="D201" s="1" t="s">
        <v>19</v>
      </c>
      <c r="E201" s="1">
        <v>1136</v>
      </c>
      <c r="F201" s="1"/>
      <c r="G201" s="1"/>
      <c r="H201" s="1"/>
      <c r="I201" s="1"/>
      <c r="J201" s="1">
        <f t="shared" si="3"/>
        <v>0</v>
      </c>
      <c r="K201" s="1"/>
    </row>
    <row r="202" spans="1:11" ht="21.75" customHeight="1" x14ac:dyDescent="0.3">
      <c r="A202" s="1">
        <v>200</v>
      </c>
      <c r="B202" s="10">
        <v>46223</v>
      </c>
      <c r="C202" s="1" t="s">
        <v>8</v>
      </c>
      <c r="D202" s="1" t="s">
        <v>19</v>
      </c>
      <c r="E202" s="1">
        <v>1136</v>
      </c>
      <c r="F202" s="1"/>
      <c r="G202" s="1"/>
      <c r="H202" s="1"/>
      <c r="I202" s="1"/>
      <c r="J202" s="1">
        <f t="shared" si="3"/>
        <v>0</v>
      </c>
      <c r="K202" s="1"/>
    </row>
    <row r="203" spans="1:11" ht="21.75" customHeight="1" x14ac:dyDescent="0.3">
      <c r="A203" s="1">
        <v>201</v>
      </c>
      <c r="B203" s="10">
        <v>46224</v>
      </c>
      <c r="C203" s="1" t="s">
        <v>8</v>
      </c>
      <c r="D203" s="1" t="s">
        <v>19</v>
      </c>
      <c r="E203" s="1">
        <v>1136</v>
      </c>
      <c r="F203" s="1"/>
      <c r="G203" s="1"/>
      <c r="H203" s="1"/>
      <c r="I203" s="1"/>
      <c r="J203" s="1">
        <f t="shared" si="3"/>
        <v>0</v>
      </c>
      <c r="K203" s="1"/>
    </row>
    <row r="204" spans="1:11" ht="21.75" customHeight="1" x14ac:dyDescent="0.3">
      <c r="A204" s="1">
        <v>202</v>
      </c>
      <c r="B204" s="10">
        <v>46225</v>
      </c>
      <c r="C204" s="1" t="s">
        <v>8</v>
      </c>
      <c r="D204" s="1" t="s">
        <v>19</v>
      </c>
      <c r="E204" s="1">
        <v>1136</v>
      </c>
      <c r="F204" s="1"/>
      <c r="G204" s="1"/>
      <c r="H204" s="1"/>
      <c r="I204" s="1"/>
      <c r="J204" s="1">
        <f t="shared" si="3"/>
        <v>0</v>
      </c>
      <c r="K204" s="1"/>
    </row>
    <row r="205" spans="1:11" ht="21.75" customHeight="1" x14ac:dyDescent="0.3">
      <c r="A205" s="1">
        <v>203</v>
      </c>
      <c r="B205" s="10">
        <v>46226</v>
      </c>
      <c r="C205" s="1" t="s">
        <v>8</v>
      </c>
      <c r="D205" s="1" t="s">
        <v>19</v>
      </c>
      <c r="E205" s="1">
        <v>1136</v>
      </c>
      <c r="F205" s="1"/>
      <c r="G205" s="1"/>
      <c r="H205" s="1"/>
      <c r="I205" s="1"/>
      <c r="J205" s="1">
        <f t="shared" si="3"/>
        <v>0</v>
      </c>
      <c r="K205" s="1"/>
    </row>
    <row r="206" spans="1:11" ht="21.75" customHeight="1" x14ac:dyDescent="0.3">
      <c r="A206" s="1">
        <v>204</v>
      </c>
      <c r="B206" s="10">
        <v>46227</v>
      </c>
      <c r="C206" s="1" t="s">
        <v>8</v>
      </c>
      <c r="D206" s="1" t="s">
        <v>19</v>
      </c>
      <c r="E206" s="1">
        <v>1136</v>
      </c>
      <c r="F206" s="1"/>
      <c r="G206" s="1"/>
      <c r="H206" s="1"/>
      <c r="I206" s="1"/>
      <c r="J206" s="1">
        <f t="shared" si="3"/>
        <v>0</v>
      </c>
      <c r="K206" s="1"/>
    </row>
    <row r="207" spans="1:11" ht="21.75" customHeight="1" x14ac:dyDescent="0.3">
      <c r="A207" s="1">
        <v>205</v>
      </c>
      <c r="B207" s="10">
        <v>46228</v>
      </c>
      <c r="C207" s="1" t="s">
        <v>8</v>
      </c>
      <c r="D207" s="1" t="s">
        <v>19</v>
      </c>
      <c r="E207" s="1">
        <v>1136</v>
      </c>
      <c r="F207" s="1"/>
      <c r="G207" s="1"/>
      <c r="H207" s="1"/>
      <c r="I207" s="1"/>
      <c r="J207" s="1">
        <f t="shared" si="3"/>
        <v>0</v>
      </c>
      <c r="K207" s="1"/>
    </row>
    <row r="208" spans="1:11" ht="21.75" customHeight="1" x14ac:dyDescent="0.3">
      <c r="A208" s="1">
        <v>206</v>
      </c>
      <c r="B208" s="10">
        <v>46229</v>
      </c>
      <c r="C208" s="1" t="s">
        <v>8</v>
      </c>
      <c r="D208" s="1" t="s">
        <v>19</v>
      </c>
      <c r="E208" s="1">
        <v>1136</v>
      </c>
      <c r="F208" s="1"/>
      <c r="G208" s="1"/>
      <c r="H208" s="1"/>
      <c r="I208" s="1"/>
      <c r="J208" s="1">
        <f t="shared" si="3"/>
        <v>0</v>
      </c>
      <c r="K208" s="1"/>
    </row>
    <row r="209" spans="1:11" ht="21.75" customHeight="1" x14ac:dyDescent="0.3">
      <c r="A209" s="1">
        <v>207</v>
      </c>
      <c r="B209" s="10">
        <v>46230</v>
      </c>
      <c r="C209" s="1" t="s">
        <v>8</v>
      </c>
      <c r="D209" s="1" t="s">
        <v>19</v>
      </c>
      <c r="E209" s="1">
        <v>1136</v>
      </c>
      <c r="F209" s="1"/>
      <c r="G209" s="1"/>
      <c r="H209" s="1"/>
      <c r="I209" s="1"/>
      <c r="J209" s="1">
        <f t="shared" si="3"/>
        <v>0</v>
      </c>
      <c r="K209" s="1"/>
    </row>
    <row r="210" spans="1:11" ht="21.75" customHeight="1" x14ac:dyDescent="0.3">
      <c r="A210" s="1">
        <v>208</v>
      </c>
      <c r="B210" s="10">
        <v>46231</v>
      </c>
      <c r="C210" s="1" t="s">
        <v>8</v>
      </c>
      <c r="D210" s="1" t="s">
        <v>19</v>
      </c>
      <c r="E210" s="1">
        <v>1136</v>
      </c>
      <c r="F210" s="1"/>
      <c r="G210" s="1"/>
      <c r="H210" s="1"/>
      <c r="I210" s="1"/>
      <c r="J210" s="1">
        <f t="shared" si="3"/>
        <v>0</v>
      </c>
      <c r="K210" s="1"/>
    </row>
    <row r="211" spans="1:11" ht="21.75" customHeight="1" x14ac:dyDescent="0.3">
      <c r="A211" s="1">
        <v>209</v>
      </c>
      <c r="B211" s="10">
        <v>46232</v>
      </c>
      <c r="C211" s="1" t="s">
        <v>8</v>
      </c>
      <c r="D211" s="1" t="s">
        <v>19</v>
      </c>
      <c r="E211" s="1">
        <v>1136</v>
      </c>
      <c r="F211" s="1"/>
      <c r="G211" s="1"/>
      <c r="H211" s="1"/>
      <c r="I211" s="1"/>
      <c r="J211" s="1">
        <f t="shared" si="3"/>
        <v>0</v>
      </c>
      <c r="K211" s="1"/>
    </row>
    <row r="212" spans="1:11" ht="21.75" customHeight="1" x14ac:dyDescent="0.3">
      <c r="A212" s="1">
        <v>210</v>
      </c>
      <c r="B212" s="10">
        <v>46233</v>
      </c>
      <c r="C212" s="1" t="s">
        <v>8</v>
      </c>
      <c r="D212" s="1" t="s">
        <v>19</v>
      </c>
      <c r="E212" s="1">
        <v>1136</v>
      </c>
      <c r="F212" s="1"/>
      <c r="G212" s="1"/>
      <c r="H212" s="1"/>
      <c r="I212" s="1"/>
      <c r="J212" s="1">
        <f t="shared" si="3"/>
        <v>0</v>
      </c>
      <c r="K212" s="1"/>
    </row>
    <row r="213" spans="1:11" ht="21.75" customHeight="1" x14ac:dyDescent="0.3">
      <c r="A213" s="1">
        <v>211</v>
      </c>
      <c r="B213" s="10">
        <v>46234</v>
      </c>
      <c r="C213" s="1" t="s">
        <v>8</v>
      </c>
      <c r="D213" s="1" t="s">
        <v>19</v>
      </c>
      <c r="E213" s="1">
        <v>1136</v>
      </c>
      <c r="F213" s="1"/>
      <c r="G213" s="1"/>
      <c r="H213" s="1"/>
      <c r="I213" s="1"/>
      <c r="J213" s="1">
        <f t="shared" si="3"/>
        <v>0</v>
      </c>
      <c r="K213" s="1"/>
    </row>
    <row r="214" spans="1:11" ht="21.75" customHeight="1" x14ac:dyDescent="0.3">
      <c r="A214" s="1">
        <v>212</v>
      </c>
      <c r="B214" s="10">
        <v>46235</v>
      </c>
      <c r="C214" s="1" t="s">
        <v>8</v>
      </c>
      <c r="D214" s="1" t="s">
        <v>19</v>
      </c>
      <c r="E214" s="1">
        <v>1136</v>
      </c>
      <c r="F214" s="1"/>
      <c r="G214" s="1"/>
      <c r="H214" s="1"/>
      <c r="I214" s="1"/>
      <c r="J214" s="1">
        <f t="shared" si="3"/>
        <v>0</v>
      </c>
      <c r="K214" s="1"/>
    </row>
    <row r="215" spans="1:11" ht="21.75" customHeight="1" x14ac:dyDescent="0.3">
      <c r="A215" s="1">
        <v>213</v>
      </c>
      <c r="B215" s="10">
        <v>46236</v>
      </c>
      <c r="C215" s="1" t="s">
        <v>8</v>
      </c>
      <c r="D215" s="1" t="s">
        <v>19</v>
      </c>
      <c r="E215" s="1">
        <v>1136</v>
      </c>
      <c r="F215" s="1"/>
      <c r="G215" s="1"/>
      <c r="H215" s="1"/>
      <c r="I215" s="1"/>
      <c r="J215" s="1">
        <f t="shared" si="3"/>
        <v>0</v>
      </c>
      <c r="K215" s="1"/>
    </row>
    <row r="216" spans="1:11" ht="21.75" customHeight="1" x14ac:dyDescent="0.3">
      <c r="A216" s="1">
        <v>214</v>
      </c>
      <c r="B216" s="10">
        <v>46237</v>
      </c>
      <c r="C216" s="1" t="s">
        <v>8</v>
      </c>
      <c r="D216" s="1" t="s">
        <v>19</v>
      </c>
      <c r="E216" s="1">
        <v>1136</v>
      </c>
      <c r="F216" s="1"/>
      <c r="G216" s="1"/>
      <c r="H216" s="1"/>
      <c r="I216" s="1"/>
      <c r="J216" s="1">
        <f t="shared" si="3"/>
        <v>0</v>
      </c>
      <c r="K216" s="1"/>
    </row>
    <row r="217" spans="1:11" ht="21.75" customHeight="1" x14ac:dyDescent="0.3">
      <c r="A217" s="1">
        <v>215</v>
      </c>
      <c r="B217" s="10">
        <v>46238</v>
      </c>
      <c r="C217" s="1" t="s">
        <v>8</v>
      </c>
      <c r="D217" s="1" t="s">
        <v>19</v>
      </c>
      <c r="E217" s="1">
        <v>1136</v>
      </c>
      <c r="F217" s="1"/>
      <c r="G217" s="1"/>
      <c r="H217" s="1"/>
      <c r="I217" s="1"/>
      <c r="J217" s="1">
        <f t="shared" si="3"/>
        <v>0</v>
      </c>
      <c r="K217" s="1"/>
    </row>
    <row r="218" spans="1:11" ht="21.75" customHeight="1" x14ac:dyDescent="0.3">
      <c r="A218" s="1">
        <v>216</v>
      </c>
      <c r="B218" s="10">
        <v>46239</v>
      </c>
      <c r="C218" s="1" t="s">
        <v>8</v>
      </c>
      <c r="D218" s="1" t="s">
        <v>19</v>
      </c>
      <c r="E218" s="1">
        <v>1136</v>
      </c>
      <c r="F218" s="1"/>
      <c r="G218" s="1"/>
      <c r="H218" s="1"/>
      <c r="I218" s="1"/>
      <c r="J218" s="1">
        <f t="shared" si="3"/>
        <v>0</v>
      </c>
      <c r="K218" s="1"/>
    </row>
    <row r="219" spans="1:11" ht="21.75" customHeight="1" x14ac:dyDescent="0.3">
      <c r="A219" s="1">
        <v>217</v>
      </c>
      <c r="B219" s="10">
        <v>46240</v>
      </c>
      <c r="C219" s="1" t="s">
        <v>8</v>
      </c>
      <c r="D219" s="1" t="s">
        <v>19</v>
      </c>
      <c r="E219" s="1">
        <v>1136</v>
      </c>
      <c r="F219" s="1"/>
      <c r="G219" s="1"/>
      <c r="H219" s="1"/>
      <c r="I219" s="1"/>
      <c r="J219" s="1">
        <f t="shared" si="3"/>
        <v>0</v>
      </c>
      <c r="K219" s="1"/>
    </row>
    <row r="220" spans="1:11" ht="21.75" customHeight="1" x14ac:dyDescent="0.3">
      <c r="A220" s="1">
        <v>218</v>
      </c>
      <c r="B220" s="10">
        <v>46241</v>
      </c>
      <c r="C220" s="1" t="s">
        <v>8</v>
      </c>
      <c r="D220" s="1" t="s">
        <v>19</v>
      </c>
      <c r="E220" s="1">
        <v>1136</v>
      </c>
      <c r="F220" s="1"/>
      <c r="G220" s="1"/>
      <c r="H220" s="1"/>
      <c r="I220" s="1"/>
      <c r="J220" s="1">
        <f t="shared" si="3"/>
        <v>0</v>
      </c>
      <c r="K220" s="1"/>
    </row>
    <row r="221" spans="1:11" ht="21.75" customHeight="1" x14ac:dyDescent="0.3">
      <c r="A221" s="1">
        <v>219</v>
      </c>
      <c r="B221" s="10">
        <v>46242</v>
      </c>
      <c r="C221" s="1" t="s">
        <v>8</v>
      </c>
      <c r="D221" s="1" t="s">
        <v>19</v>
      </c>
      <c r="E221" s="1">
        <v>1136</v>
      </c>
      <c r="F221" s="1"/>
      <c r="G221" s="1"/>
      <c r="H221" s="1"/>
      <c r="I221" s="1"/>
      <c r="J221" s="1">
        <f t="shared" si="3"/>
        <v>0</v>
      </c>
      <c r="K221" s="1"/>
    </row>
    <row r="222" spans="1:11" ht="21.75" customHeight="1" x14ac:dyDescent="0.3">
      <c r="A222" s="1">
        <v>220</v>
      </c>
      <c r="B222" s="10">
        <v>46243</v>
      </c>
      <c r="C222" s="1" t="s">
        <v>8</v>
      </c>
      <c r="D222" s="1" t="s">
        <v>19</v>
      </c>
      <c r="E222" s="1">
        <v>1136</v>
      </c>
      <c r="F222" s="1"/>
      <c r="G222" s="1"/>
      <c r="H222" s="1"/>
      <c r="I222" s="1"/>
      <c r="J222" s="1">
        <f t="shared" si="3"/>
        <v>0</v>
      </c>
      <c r="K222" s="1"/>
    </row>
    <row r="223" spans="1:11" ht="21.75" customHeight="1" x14ac:dyDescent="0.3">
      <c r="A223" s="1">
        <v>221</v>
      </c>
      <c r="B223" s="10">
        <v>46244</v>
      </c>
      <c r="C223" s="1" t="s">
        <v>8</v>
      </c>
      <c r="D223" s="1" t="s">
        <v>19</v>
      </c>
      <c r="E223" s="1">
        <v>1136</v>
      </c>
      <c r="F223" s="1"/>
      <c r="G223" s="1"/>
      <c r="H223" s="1"/>
      <c r="I223" s="1"/>
      <c r="J223" s="1">
        <f t="shared" si="3"/>
        <v>0</v>
      </c>
      <c r="K223" s="1"/>
    </row>
    <row r="224" spans="1:11" ht="21.75" customHeight="1" x14ac:dyDescent="0.3">
      <c r="A224" s="1">
        <v>222</v>
      </c>
      <c r="B224" s="10">
        <v>46245</v>
      </c>
      <c r="C224" s="1" t="s">
        <v>8</v>
      </c>
      <c r="D224" s="1" t="s">
        <v>19</v>
      </c>
      <c r="E224" s="1">
        <v>1136</v>
      </c>
      <c r="F224" s="1"/>
      <c r="G224" s="1"/>
      <c r="H224" s="1"/>
      <c r="I224" s="1"/>
      <c r="J224" s="1">
        <f t="shared" si="3"/>
        <v>0</v>
      </c>
      <c r="K224" s="1"/>
    </row>
    <row r="225" spans="1:11" ht="21.75" customHeight="1" x14ac:dyDescent="0.3">
      <c r="A225" s="1">
        <v>223</v>
      </c>
      <c r="B225" s="10">
        <v>46246</v>
      </c>
      <c r="C225" s="1" t="s">
        <v>8</v>
      </c>
      <c r="D225" s="1" t="s">
        <v>19</v>
      </c>
      <c r="E225" s="1">
        <v>1136</v>
      </c>
      <c r="F225" s="1"/>
      <c r="G225" s="1"/>
      <c r="H225" s="1"/>
      <c r="I225" s="1"/>
      <c r="J225" s="1">
        <f t="shared" si="3"/>
        <v>0</v>
      </c>
      <c r="K225" s="1"/>
    </row>
    <row r="226" spans="1:11" ht="21.75" customHeight="1" x14ac:dyDescent="0.3">
      <c r="A226" s="1">
        <v>224</v>
      </c>
      <c r="B226" s="10">
        <v>46247</v>
      </c>
      <c r="C226" s="1" t="s">
        <v>8</v>
      </c>
      <c r="D226" s="1" t="s">
        <v>19</v>
      </c>
      <c r="E226" s="1">
        <v>1136</v>
      </c>
      <c r="F226" s="1"/>
      <c r="G226" s="1"/>
      <c r="H226" s="1"/>
      <c r="I226" s="1"/>
      <c r="J226" s="1">
        <f t="shared" si="3"/>
        <v>0</v>
      </c>
      <c r="K226" s="1"/>
    </row>
    <row r="227" spans="1:11" ht="21.75" customHeight="1" x14ac:dyDescent="0.3">
      <c r="A227" s="1">
        <v>225</v>
      </c>
      <c r="B227" s="10">
        <v>46248</v>
      </c>
      <c r="C227" s="1" t="s">
        <v>8</v>
      </c>
      <c r="D227" s="1" t="s">
        <v>19</v>
      </c>
      <c r="E227" s="1">
        <v>1136</v>
      </c>
      <c r="F227" s="1"/>
      <c r="G227" s="1"/>
      <c r="H227" s="1"/>
      <c r="I227" s="1"/>
      <c r="J227" s="1">
        <f t="shared" si="3"/>
        <v>0</v>
      </c>
      <c r="K227" s="1"/>
    </row>
    <row r="228" spans="1:11" ht="21.75" customHeight="1" x14ac:dyDescent="0.3">
      <c r="A228" s="1">
        <v>226</v>
      </c>
      <c r="B228" s="10">
        <v>46249</v>
      </c>
      <c r="C228" s="1" t="s">
        <v>8</v>
      </c>
      <c r="D228" s="1" t="s">
        <v>19</v>
      </c>
      <c r="E228" s="1">
        <v>1136</v>
      </c>
      <c r="F228" s="1"/>
      <c r="G228" s="1"/>
      <c r="H228" s="1"/>
      <c r="I228" s="1"/>
      <c r="J228" s="1">
        <f t="shared" si="3"/>
        <v>0</v>
      </c>
      <c r="K228" s="1"/>
    </row>
    <row r="229" spans="1:11" ht="21.75" customHeight="1" x14ac:dyDescent="0.3">
      <c r="A229" s="1">
        <v>227</v>
      </c>
      <c r="B229" s="10">
        <v>46250</v>
      </c>
      <c r="C229" s="1" t="s">
        <v>8</v>
      </c>
      <c r="D229" s="1" t="s">
        <v>19</v>
      </c>
      <c r="E229" s="1">
        <v>1136</v>
      </c>
      <c r="F229" s="1"/>
      <c r="G229" s="1"/>
      <c r="H229" s="1"/>
      <c r="I229" s="1"/>
      <c r="J229" s="1">
        <f t="shared" si="3"/>
        <v>0</v>
      </c>
      <c r="K229" s="1"/>
    </row>
    <row r="230" spans="1:11" ht="21.75" customHeight="1" x14ac:dyDescent="0.3">
      <c r="A230" s="1">
        <v>228</v>
      </c>
      <c r="B230" s="10">
        <v>46251</v>
      </c>
      <c r="C230" s="1" t="s">
        <v>8</v>
      </c>
      <c r="D230" s="1" t="s">
        <v>19</v>
      </c>
      <c r="E230" s="1">
        <v>1136</v>
      </c>
      <c r="F230" s="1"/>
      <c r="G230" s="1"/>
      <c r="H230" s="1"/>
      <c r="I230" s="1"/>
      <c r="J230" s="1">
        <f t="shared" si="3"/>
        <v>0</v>
      </c>
      <c r="K230" s="1"/>
    </row>
    <row r="231" spans="1:11" ht="21.75" customHeight="1" x14ac:dyDescent="0.3">
      <c r="A231" s="1">
        <v>229</v>
      </c>
      <c r="B231" s="10">
        <v>46252</v>
      </c>
      <c r="C231" s="1" t="s">
        <v>8</v>
      </c>
      <c r="D231" s="1" t="s">
        <v>19</v>
      </c>
      <c r="E231" s="1">
        <v>1136</v>
      </c>
      <c r="F231" s="1"/>
      <c r="G231" s="1"/>
      <c r="H231" s="1"/>
      <c r="I231" s="1"/>
      <c r="J231" s="1">
        <f t="shared" si="3"/>
        <v>0</v>
      </c>
      <c r="K231" s="1"/>
    </row>
    <row r="232" spans="1:11" ht="21.75" customHeight="1" x14ac:dyDescent="0.3">
      <c r="A232" s="1">
        <v>230</v>
      </c>
      <c r="B232" s="10">
        <v>46253</v>
      </c>
      <c r="C232" s="1" t="s">
        <v>8</v>
      </c>
      <c r="D232" s="1" t="s">
        <v>19</v>
      </c>
      <c r="E232" s="1">
        <v>1136</v>
      </c>
      <c r="F232" s="1"/>
      <c r="G232" s="1"/>
      <c r="H232" s="1"/>
      <c r="I232" s="1"/>
      <c r="J232" s="1">
        <f t="shared" si="3"/>
        <v>0</v>
      </c>
      <c r="K232" s="1"/>
    </row>
    <row r="233" spans="1:11" ht="21.75" customHeight="1" x14ac:dyDescent="0.3">
      <c r="A233" s="1">
        <v>231</v>
      </c>
      <c r="B233" s="10">
        <v>46254</v>
      </c>
      <c r="C233" s="1" t="s">
        <v>8</v>
      </c>
      <c r="D233" s="1" t="s">
        <v>19</v>
      </c>
      <c r="E233" s="1">
        <v>1136</v>
      </c>
      <c r="F233" s="1"/>
      <c r="G233" s="1"/>
      <c r="H233" s="1"/>
      <c r="I233" s="1"/>
      <c r="J233" s="1">
        <f t="shared" si="3"/>
        <v>0</v>
      </c>
      <c r="K233" s="1"/>
    </row>
    <row r="234" spans="1:11" ht="21.75" customHeight="1" x14ac:dyDescent="0.3">
      <c r="A234" s="1">
        <v>232</v>
      </c>
      <c r="B234" s="10">
        <v>46255</v>
      </c>
      <c r="C234" s="1" t="s">
        <v>8</v>
      </c>
      <c r="D234" s="1" t="s">
        <v>19</v>
      </c>
      <c r="E234" s="1">
        <v>1136</v>
      </c>
      <c r="F234" s="1"/>
      <c r="G234" s="1"/>
      <c r="H234" s="1"/>
      <c r="I234" s="1"/>
      <c r="J234" s="1">
        <f t="shared" si="3"/>
        <v>0</v>
      </c>
      <c r="K234" s="1"/>
    </row>
    <row r="235" spans="1:11" ht="21.75" customHeight="1" x14ac:dyDescent="0.3">
      <c r="A235" s="1">
        <v>233</v>
      </c>
      <c r="B235" s="10">
        <v>46256</v>
      </c>
      <c r="C235" s="1" t="s">
        <v>8</v>
      </c>
      <c r="D235" s="1" t="s">
        <v>19</v>
      </c>
      <c r="E235" s="1">
        <v>1136</v>
      </c>
      <c r="F235" s="1"/>
      <c r="G235" s="1"/>
      <c r="H235" s="1"/>
      <c r="I235" s="1"/>
      <c r="J235" s="1">
        <f t="shared" si="3"/>
        <v>0</v>
      </c>
      <c r="K235" s="1"/>
    </row>
    <row r="236" spans="1:11" ht="21.75" customHeight="1" x14ac:dyDescent="0.3">
      <c r="A236" s="1">
        <v>234</v>
      </c>
      <c r="B236" s="10">
        <v>46257</v>
      </c>
      <c r="C236" s="1" t="s">
        <v>8</v>
      </c>
      <c r="D236" s="1" t="s">
        <v>19</v>
      </c>
      <c r="E236" s="1">
        <v>1136</v>
      </c>
      <c r="F236" s="1"/>
      <c r="G236" s="1"/>
      <c r="H236" s="1"/>
      <c r="I236" s="1"/>
      <c r="J236" s="1">
        <f t="shared" si="3"/>
        <v>0</v>
      </c>
      <c r="K236" s="1"/>
    </row>
    <row r="237" spans="1:11" ht="21.75" customHeight="1" x14ac:dyDescent="0.3">
      <c r="A237" s="1">
        <v>235</v>
      </c>
      <c r="B237" s="10">
        <v>46258</v>
      </c>
      <c r="C237" s="1" t="s">
        <v>8</v>
      </c>
      <c r="D237" s="1" t="s">
        <v>19</v>
      </c>
      <c r="E237" s="1">
        <v>1136</v>
      </c>
      <c r="F237" s="1"/>
      <c r="G237" s="1"/>
      <c r="H237" s="1"/>
      <c r="I237" s="1"/>
      <c r="J237" s="1">
        <f t="shared" si="3"/>
        <v>0</v>
      </c>
      <c r="K237" s="1"/>
    </row>
    <row r="238" spans="1:11" ht="21.75" customHeight="1" x14ac:dyDescent="0.3">
      <c r="A238" s="1">
        <v>236</v>
      </c>
      <c r="B238" s="10">
        <v>46259</v>
      </c>
      <c r="C238" s="1" t="s">
        <v>8</v>
      </c>
      <c r="D238" s="1" t="s">
        <v>19</v>
      </c>
      <c r="E238" s="1">
        <v>1136</v>
      </c>
      <c r="F238" s="1"/>
      <c r="G238" s="1"/>
      <c r="H238" s="1"/>
      <c r="I238" s="1"/>
      <c r="J238" s="1">
        <f t="shared" si="3"/>
        <v>0</v>
      </c>
      <c r="K238" s="1"/>
    </row>
    <row r="239" spans="1:11" ht="21.75" customHeight="1" x14ac:dyDescent="0.3">
      <c r="A239" s="1">
        <v>237</v>
      </c>
      <c r="B239" s="10">
        <v>46260</v>
      </c>
      <c r="C239" s="1" t="s">
        <v>8</v>
      </c>
      <c r="D239" s="1" t="s">
        <v>19</v>
      </c>
      <c r="E239" s="1">
        <v>1136</v>
      </c>
      <c r="F239" s="1"/>
      <c r="G239" s="1"/>
      <c r="H239" s="1"/>
      <c r="I239" s="1"/>
      <c r="J239" s="1">
        <f t="shared" si="3"/>
        <v>0</v>
      </c>
      <c r="K239" s="1"/>
    </row>
    <row r="240" spans="1:11" ht="21.75" customHeight="1" x14ac:dyDescent="0.3">
      <c r="A240" s="1">
        <v>238</v>
      </c>
      <c r="B240" s="10">
        <v>46261</v>
      </c>
      <c r="C240" s="1" t="s">
        <v>8</v>
      </c>
      <c r="D240" s="1" t="s">
        <v>19</v>
      </c>
      <c r="E240" s="1">
        <v>1136</v>
      </c>
      <c r="F240" s="1"/>
      <c r="G240" s="1"/>
      <c r="H240" s="1"/>
      <c r="I240" s="1"/>
      <c r="J240" s="1">
        <f t="shared" si="3"/>
        <v>0</v>
      </c>
      <c r="K240" s="1"/>
    </row>
    <row r="241" spans="1:11" ht="21.75" customHeight="1" x14ac:dyDescent="0.3">
      <c r="A241" s="1">
        <v>239</v>
      </c>
      <c r="B241" s="10">
        <v>46262</v>
      </c>
      <c r="C241" s="1" t="s">
        <v>8</v>
      </c>
      <c r="D241" s="1" t="s">
        <v>19</v>
      </c>
      <c r="E241" s="1">
        <v>1136</v>
      </c>
      <c r="F241" s="1"/>
      <c r="G241" s="1"/>
      <c r="H241" s="1"/>
      <c r="I241" s="1"/>
      <c r="J241" s="1">
        <f t="shared" si="3"/>
        <v>0</v>
      </c>
      <c r="K241" s="1"/>
    </row>
    <row r="242" spans="1:11" ht="21.75" customHeight="1" x14ac:dyDescent="0.3">
      <c r="A242" s="1">
        <v>240</v>
      </c>
      <c r="B242" s="10">
        <v>46263</v>
      </c>
      <c r="C242" s="1" t="s">
        <v>8</v>
      </c>
      <c r="D242" s="1" t="s">
        <v>19</v>
      </c>
      <c r="E242" s="1">
        <v>1136</v>
      </c>
      <c r="F242" s="1"/>
      <c r="G242" s="1"/>
      <c r="H242" s="1"/>
      <c r="I242" s="1"/>
      <c r="J242" s="1">
        <f t="shared" si="3"/>
        <v>0</v>
      </c>
      <c r="K242" s="1"/>
    </row>
    <row r="243" spans="1:11" ht="21.75" customHeight="1" x14ac:dyDescent="0.3">
      <c r="A243" s="1">
        <v>241</v>
      </c>
      <c r="B243" s="10">
        <v>46264</v>
      </c>
      <c r="C243" s="1" t="s">
        <v>8</v>
      </c>
      <c r="D243" s="1" t="s">
        <v>19</v>
      </c>
      <c r="E243" s="1">
        <v>1136</v>
      </c>
      <c r="F243" s="1"/>
      <c r="G243" s="1"/>
      <c r="H243" s="1"/>
      <c r="I243" s="1"/>
      <c r="J243" s="1">
        <f t="shared" si="3"/>
        <v>0</v>
      </c>
      <c r="K243" s="1"/>
    </row>
    <row r="244" spans="1:11" ht="21.75" customHeight="1" x14ac:dyDescent="0.3">
      <c r="A244" s="1">
        <v>242</v>
      </c>
      <c r="B244" s="10">
        <v>46265</v>
      </c>
      <c r="C244" s="1" t="s">
        <v>8</v>
      </c>
      <c r="D244" s="1" t="s">
        <v>19</v>
      </c>
      <c r="E244" s="1">
        <v>1136</v>
      </c>
      <c r="F244" s="1"/>
      <c r="G244" s="1"/>
      <c r="H244" s="1"/>
      <c r="I244" s="1"/>
      <c r="J244" s="1">
        <f t="shared" si="3"/>
        <v>0</v>
      </c>
      <c r="K244" s="1"/>
    </row>
    <row r="245" spans="1:11" ht="21.75" customHeight="1" x14ac:dyDescent="0.3">
      <c r="A245" s="1">
        <v>243</v>
      </c>
      <c r="B245" s="10">
        <v>46266</v>
      </c>
      <c r="C245" s="1" t="s">
        <v>8</v>
      </c>
      <c r="D245" s="1" t="s">
        <v>19</v>
      </c>
      <c r="E245" s="1">
        <v>1136</v>
      </c>
      <c r="F245" s="1"/>
      <c r="G245" s="1"/>
      <c r="H245" s="1"/>
      <c r="I245" s="1"/>
      <c r="J245" s="1">
        <f t="shared" si="3"/>
        <v>0</v>
      </c>
      <c r="K245" s="1"/>
    </row>
    <row r="246" spans="1:11" ht="21.75" customHeight="1" x14ac:dyDescent="0.3">
      <c r="A246" s="1">
        <v>244</v>
      </c>
      <c r="B246" s="10">
        <v>46267</v>
      </c>
      <c r="C246" s="1" t="s">
        <v>8</v>
      </c>
      <c r="D246" s="1" t="s">
        <v>19</v>
      </c>
      <c r="E246" s="1">
        <v>1136</v>
      </c>
      <c r="F246" s="1"/>
      <c r="G246" s="1"/>
      <c r="H246" s="1"/>
      <c r="I246" s="1"/>
      <c r="J246" s="1">
        <f t="shared" si="3"/>
        <v>0</v>
      </c>
      <c r="K246" s="1"/>
    </row>
    <row r="247" spans="1:11" ht="21.75" customHeight="1" x14ac:dyDescent="0.3">
      <c r="A247" s="1">
        <v>245</v>
      </c>
      <c r="B247" s="10">
        <v>46268</v>
      </c>
      <c r="C247" s="1" t="s">
        <v>8</v>
      </c>
      <c r="D247" s="1" t="s">
        <v>19</v>
      </c>
      <c r="E247" s="1">
        <v>1136</v>
      </c>
      <c r="F247" s="1"/>
      <c r="G247" s="1"/>
      <c r="H247" s="1"/>
      <c r="I247" s="1"/>
      <c r="J247" s="1">
        <f t="shared" si="3"/>
        <v>0</v>
      </c>
      <c r="K247" s="1"/>
    </row>
    <row r="248" spans="1:11" ht="21.75" customHeight="1" x14ac:dyDescent="0.3">
      <c r="A248" s="1">
        <v>246</v>
      </c>
      <c r="B248" s="10">
        <v>46269</v>
      </c>
      <c r="C248" s="1" t="s">
        <v>8</v>
      </c>
      <c r="D248" s="1" t="s">
        <v>19</v>
      </c>
      <c r="E248" s="1">
        <v>1136</v>
      </c>
      <c r="F248" s="1"/>
      <c r="G248" s="1"/>
      <c r="H248" s="1"/>
      <c r="I248" s="1"/>
      <c r="J248" s="1">
        <f t="shared" si="3"/>
        <v>0</v>
      </c>
      <c r="K248" s="1"/>
    </row>
    <row r="249" spans="1:11" ht="21.75" customHeight="1" x14ac:dyDescent="0.3">
      <c r="A249" s="1">
        <v>247</v>
      </c>
      <c r="B249" s="10">
        <v>46270</v>
      </c>
      <c r="C249" s="1" t="s">
        <v>8</v>
      </c>
      <c r="D249" s="1" t="s">
        <v>19</v>
      </c>
      <c r="E249" s="1">
        <v>1136</v>
      </c>
      <c r="F249" s="1"/>
      <c r="G249" s="1"/>
      <c r="H249" s="1"/>
      <c r="I249" s="1"/>
      <c r="J249" s="1">
        <f t="shared" si="3"/>
        <v>0</v>
      </c>
      <c r="K249" s="1"/>
    </row>
    <row r="250" spans="1:11" ht="21.75" customHeight="1" x14ac:dyDescent="0.3">
      <c r="A250" s="1">
        <v>248</v>
      </c>
      <c r="B250" s="10">
        <v>46271</v>
      </c>
      <c r="C250" s="1" t="s">
        <v>8</v>
      </c>
      <c r="D250" s="1" t="s">
        <v>19</v>
      </c>
      <c r="E250" s="1">
        <v>1136</v>
      </c>
      <c r="F250" s="1"/>
      <c r="G250" s="1"/>
      <c r="H250" s="1"/>
      <c r="I250" s="1"/>
      <c r="J250" s="1">
        <f t="shared" si="3"/>
        <v>0</v>
      </c>
      <c r="K250" s="1"/>
    </row>
    <row r="251" spans="1:11" ht="21.75" customHeight="1" x14ac:dyDescent="0.3">
      <c r="A251" s="1">
        <v>249</v>
      </c>
      <c r="B251" s="10">
        <v>46272</v>
      </c>
      <c r="C251" s="1" t="s">
        <v>8</v>
      </c>
      <c r="D251" s="1" t="s">
        <v>19</v>
      </c>
      <c r="E251" s="1">
        <v>1136</v>
      </c>
      <c r="F251" s="1"/>
      <c r="G251" s="1"/>
      <c r="H251" s="1"/>
      <c r="I251" s="1"/>
      <c r="J251" s="1">
        <f t="shared" si="3"/>
        <v>0</v>
      </c>
      <c r="K251" s="1"/>
    </row>
    <row r="252" spans="1:11" ht="21.75" customHeight="1" x14ac:dyDescent="0.3">
      <c r="A252" s="1">
        <v>250</v>
      </c>
      <c r="B252" s="10">
        <v>46273</v>
      </c>
      <c r="C252" s="1" t="s">
        <v>8</v>
      </c>
      <c r="D252" s="1" t="s">
        <v>19</v>
      </c>
      <c r="E252" s="1">
        <v>1136</v>
      </c>
      <c r="F252" s="1"/>
      <c r="G252" s="1"/>
      <c r="H252" s="1"/>
      <c r="I252" s="1"/>
      <c r="J252" s="1">
        <f t="shared" si="3"/>
        <v>0</v>
      </c>
      <c r="K252" s="1"/>
    </row>
    <row r="253" spans="1:11" ht="21.75" customHeight="1" x14ac:dyDescent="0.3">
      <c r="A253" s="1">
        <v>251</v>
      </c>
      <c r="B253" s="10">
        <v>46274</v>
      </c>
      <c r="C253" s="1" t="s">
        <v>8</v>
      </c>
      <c r="D253" s="1" t="s">
        <v>19</v>
      </c>
      <c r="E253" s="1">
        <v>1136</v>
      </c>
      <c r="F253" s="1"/>
      <c r="G253" s="1"/>
      <c r="H253" s="1"/>
      <c r="I253" s="1"/>
      <c r="J253" s="1">
        <f t="shared" si="3"/>
        <v>0</v>
      </c>
      <c r="K253" s="1"/>
    </row>
    <row r="254" spans="1:11" ht="21.75" customHeight="1" x14ac:dyDescent="0.3">
      <c r="A254" s="1">
        <v>252</v>
      </c>
      <c r="B254" s="10">
        <v>46275</v>
      </c>
      <c r="C254" s="1" t="s">
        <v>8</v>
      </c>
      <c r="D254" s="1" t="s">
        <v>19</v>
      </c>
      <c r="E254" s="1">
        <v>1136</v>
      </c>
      <c r="F254" s="1"/>
      <c r="G254" s="1"/>
      <c r="H254" s="1"/>
      <c r="I254" s="1"/>
      <c r="J254" s="1">
        <f t="shared" si="3"/>
        <v>0</v>
      </c>
      <c r="K254" s="1"/>
    </row>
    <row r="255" spans="1:11" ht="21.75" customHeight="1" x14ac:dyDescent="0.3">
      <c r="A255" s="1">
        <v>253</v>
      </c>
      <c r="B255" s="10">
        <v>46276</v>
      </c>
      <c r="C255" s="1" t="s">
        <v>8</v>
      </c>
      <c r="D255" s="1" t="s">
        <v>19</v>
      </c>
      <c r="E255" s="1">
        <v>1136</v>
      </c>
      <c r="F255" s="1"/>
      <c r="G255" s="1"/>
      <c r="H255" s="1"/>
      <c r="I255" s="1"/>
      <c r="J255" s="1">
        <f t="shared" si="3"/>
        <v>0</v>
      </c>
      <c r="K255" s="1"/>
    </row>
    <row r="256" spans="1:11" ht="21.75" customHeight="1" x14ac:dyDescent="0.3">
      <c r="A256" s="1">
        <v>254</v>
      </c>
      <c r="B256" s="10">
        <v>46277</v>
      </c>
      <c r="C256" s="1" t="s">
        <v>8</v>
      </c>
      <c r="D256" s="1" t="s">
        <v>19</v>
      </c>
      <c r="E256" s="1">
        <v>1136</v>
      </c>
      <c r="F256" s="1"/>
      <c r="G256" s="1"/>
      <c r="H256" s="1"/>
      <c r="I256" s="1"/>
      <c r="J256" s="1">
        <f t="shared" si="3"/>
        <v>0</v>
      </c>
      <c r="K256" s="1"/>
    </row>
    <row r="257" spans="1:11" ht="21.75" customHeight="1" x14ac:dyDescent="0.3">
      <c r="A257" s="1">
        <v>255</v>
      </c>
      <c r="B257" s="10">
        <v>46278</v>
      </c>
      <c r="C257" s="1" t="s">
        <v>8</v>
      </c>
      <c r="D257" s="1" t="s">
        <v>19</v>
      </c>
      <c r="E257" s="1">
        <v>1136</v>
      </c>
      <c r="F257" s="1"/>
      <c r="G257" s="1"/>
      <c r="H257" s="1"/>
      <c r="I257" s="1"/>
      <c r="J257" s="1">
        <f t="shared" si="3"/>
        <v>0</v>
      </c>
      <c r="K257" s="1"/>
    </row>
    <row r="258" spans="1:11" ht="21.75" customHeight="1" x14ac:dyDescent="0.3">
      <c r="A258" s="1">
        <v>256</v>
      </c>
      <c r="B258" s="10">
        <v>46279</v>
      </c>
      <c r="C258" s="1" t="s">
        <v>8</v>
      </c>
      <c r="D258" s="1" t="s">
        <v>19</v>
      </c>
      <c r="E258" s="1">
        <v>1136</v>
      </c>
      <c r="F258" s="1"/>
      <c r="G258" s="1"/>
      <c r="H258" s="1"/>
      <c r="I258" s="1"/>
      <c r="J258" s="1">
        <f t="shared" si="3"/>
        <v>0</v>
      </c>
      <c r="K258" s="1"/>
    </row>
    <row r="259" spans="1:11" ht="21.75" customHeight="1" x14ac:dyDescent="0.3">
      <c r="A259" s="1">
        <v>257</v>
      </c>
      <c r="B259" s="10">
        <v>46280</v>
      </c>
      <c r="C259" s="1" t="s">
        <v>8</v>
      </c>
      <c r="D259" s="1" t="s">
        <v>19</v>
      </c>
      <c r="E259" s="1">
        <v>1136</v>
      </c>
      <c r="F259" s="1"/>
      <c r="G259" s="1"/>
      <c r="H259" s="1"/>
      <c r="I259" s="1"/>
      <c r="J259" s="1">
        <f t="shared" si="3"/>
        <v>0</v>
      </c>
      <c r="K259" s="1"/>
    </row>
    <row r="260" spans="1:11" ht="21.75" customHeight="1" x14ac:dyDescent="0.3">
      <c r="A260" s="1">
        <v>258</v>
      </c>
      <c r="B260" s="10">
        <v>46281</v>
      </c>
      <c r="C260" s="1" t="s">
        <v>8</v>
      </c>
      <c r="D260" s="1" t="s">
        <v>19</v>
      </c>
      <c r="E260" s="1">
        <v>1136</v>
      </c>
      <c r="F260" s="1"/>
      <c r="G260" s="1"/>
      <c r="H260" s="1"/>
      <c r="I260" s="1"/>
      <c r="J260" s="1">
        <f t="shared" ref="J260:J323" si="4">E260*F260-G260-H260+I260</f>
        <v>0</v>
      </c>
      <c r="K260" s="1"/>
    </row>
    <row r="261" spans="1:11" ht="21.75" customHeight="1" x14ac:dyDescent="0.3">
      <c r="A261" s="1">
        <v>259</v>
      </c>
      <c r="B261" s="10">
        <v>46282</v>
      </c>
      <c r="C261" s="1" t="s">
        <v>8</v>
      </c>
      <c r="D261" s="1" t="s">
        <v>19</v>
      </c>
      <c r="E261" s="1">
        <v>1136</v>
      </c>
      <c r="F261" s="1"/>
      <c r="G261" s="1"/>
      <c r="H261" s="1"/>
      <c r="I261" s="1"/>
      <c r="J261" s="1">
        <f t="shared" si="4"/>
        <v>0</v>
      </c>
      <c r="K261" s="1"/>
    </row>
    <row r="262" spans="1:11" ht="21.75" customHeight="1" x14ac:dyDescent="0.3">
      <c r="A262" s="1">
        <v>260</v>
      </c>
      <c r="B262" s="10">
        <v>46283</v>
      </c>
      <c r="C262" s="1" t="s">
        <v>8</v>
      </c>
      <c r="D262" s="1" t="s">
        <v>19</v>
      </c>
      <c r="E262" s="1">
        <v>1136</v>
      </c>
      <c r="F262" s="1"/>
      <c r="G262" s="1"/>
      <c r="H262" s="1"/>
      <c r="I262" s="1"/>
      <c r="J262" s="1">
        <f t="shared" si="4"/>
        <v>0</v>
      </c>
      <c r="K262" s="1"/>
    </row>
    <row r="263" spans="1:11" ht="21.75" customHeight="1" x14ac:dyDescent="0.3">
      <c r="A263" s="1">
        <v>261</v>
      </c>
      <c r="B263" s="10">
        <v>46284</v>
      </c>
      <c r="C263" s="1" t="s">
        <v>8</v>
      </c>
      <c r="D263" s="1" t="s">
        <v>19</v>
      </c>
      <c r="E263" s="1">
        <v>1136</v>
      </c>
      <c r="F263" s="1"/>
      <c r="G263" s="1"/>
      <c r="H263" s="1"/>
      <c r="I263" s="1"/>
      <c r="J263" s="1">
        <f t="shared" si="4"/>
        <v>0</v>
      </c>
      <c r="K263" s="1"/>
    </row>
    <row r="264" spans="1:11" ht="21.75" customHeight="1" x14ac:dyDescent="0.3">
      <c r="A264" s="1">
        <v>262</v>
      </c>
      <c r="B264" s="10">
        <v>46285</v>
      </c>
      <c r="C264" s="1" t="s">
        <v>8</v>
      </c>
      <c r="D264" s="1" t="s">
        <v>19</v>
      </c>
      <c r="E264" s="1">
        <v>1136</v>
      </c>
      <c r="F264" s="1"/>
      <c r="G264" s="1"/>
      <c r="H264" s="1"/>
      <c r="I264" s="1"/>
      <c r="J264" s="1">
        <f t="shared" si="4"/>
        <v>0</v>
      </c>
      <c r="K264" s="1"/>
    </row>
    <row r="265" spans="1:11" ht="21.75" customHeight="1" x14ac:dyDescent="0.3">
      <c r="A265" s="1">
        <v>263</v>
      </c>
      <c r="B265" s="10">
        <v>46286</v>
      </c>
      <c r="C265" s="1" t="s">
        <v>8</v>
      </c>
      <c r="D265" s="1" t="s">
        <v>19</v>
      </c>
      <c r="E265" s="1">
        <v>1136</v>
      </c>
      <c r="F265" s="1"/>
      <c r="G265" s="1"/>
      <c r="H265" s="1"/>
      <c r="I265" s="1"/>
      <c r="J265" s="1">
        <f t="shared" si="4"/>
        <v>0</v>
      </c>
      <c r="K265" s="1"/>
    </row>
    <row r="266" spans="1:11" ht="21.75" customHeight="1" x14ac:dyDescent="0.3">
      <c r="A266" s="1">
        <v>264</v>
      </c>
      <c r="B266" s="10">
        <v>46287</v>
      </c>
      <c r="C266" s="1" t="s">
        <v>8</v>
      </c>
      <c r="D266" s="1" t="s">
        <v>19</v>
      </c>
      <c r="E266" s="1">
        <v>1136</v>
      </c>
      <c r="F266" s="1"/>
      <c r="G266" s="1"/>
      <c r="H266" s="1"/>
      <c r="I266" s="1"/>
      <c r="J266" s="1">
        <f t="shared" si="4"/>
        <v>0</v>
      </c>
      <c r="K266" s="1"/>
    </row>
    <row r="267" spans="1:11" ht="21.75" customHeight="1" x14ac:dyDescent="0.3">
      <c r="A267" s="1">
        <v>265</v>
      </c>
      <c r="B267" s="10">
        <v>46288</v>
      </c>
      <c r="C267" s="1" t="s">
        <v>8</v>
      </c>
      <c r="D267" s="1" t="s">
        <v>19</v>
      </c>
      <c r="E267" s="1">
        <v>1136</v>
      </c>
      <c r="F267" s="1"/>
      <c r="G267" s="1"/>
      <c r="H267" s="1"/>
      <c r="I267" s="1"/>
      <c r="J267" s="1">
        <f t="shared" si="4"/>
        <v>0</v>
      </c>
      <c r="K267" s="1"/>
    </row>
    <row r="268" spans="1:11" ht="21.75" customHeight="1" x14ac:dyDescent="0.3">
      <c r="A268" s="1">
        <v>266</v>
      </c>
      <c r="B268" s="10">
        <v>46289</v>
      </c>
      <c r="C268" s="1" t="s">
        <v>8</v>
      </c>
      <c r="D268" s="1" t="s">
        <v>19</v>
      </c>
      <c r="E268" s="1">
        <v>1136</v>
      </c>
      <c r="F268" s="1"/>
      <c r="G268" s="1"/>
      <c r="H268" s="1"/>
      <c r="I268" s="1"/>
      <c r="J268" s="1">
        <f t="shared" si="4"/>
        <v>0</v>
      </c>
      <c r="K268" s="1"/>
    </row>
    <row r="269" spans="1:11" ht="21.75" customHeight="1" x14ac:dyDescent="0.3">
      <c r="A269" s="1">
        <v>267</v>
      </c>
      <c r="B269" s="10">
        <v>46290</v>
      </c>
      <c r="C269" s="1" t="s">
        <v>8</v>
      </c>
      <c r="D269" s="1" t="s">
        <v>19</v>
      </c>
      <c r="E269" s="1">
        <v>1136</v>
      </c>
      <c r="F269" s="1"/>
      <c r="G269" s="1"/>
      <c r="H269" s="1"/>
      <c r="I269" s="1"/>
      <c r="J269" s="1">
        <f t="shared" si="4"/>
        <v>0</v>
      </c>
      <c r="K269" s="1"/>
    </row>
    <row r="270" spans="1:11" ht="21.75" customHeight="1" x14ac:dyDescent="0.3">
      <c r="A270" s="1">
        <v>268</v>
      </c>
      <c r="B270" s="10">
        <v>46291</v>
      </c>
      <c r="C270" s="1" t="s">
        <v>8</v>
      </c>
      <c r="D270" s="1" t="s">
        <v>19</v>
      </c>
      <c r="E270" s="1">
        <v>1136</v>
      </c>
      <c r="F270" s="1"/>
      <c r="G270" s="1"/>
      <c r="H270" s="1"/>
      <c r="I270" s="1"/>
      <c r="J270" s="1">
        <f t="shared" si="4"/>
        <v>0</v>
      </c>
      <c r="K270" s="1"/>
    </row>
    <row r="271" spans="1:11" ht="21.75" customHeight="1" x14ac:dyDescent="0.3">
      <c r="A271" s="1">
        <v>269</v>
      </c>
      <c r="B271" s="10">
        <v>46292</v>
      </c>
      <c r="C271" s="1" t="s">
        <v>8</v>
      </c>
      <c r="D271" s="1" t="s">
        <v>19</v>
      </c>
      <c r="E271" s="1">
        <v>1136</v>
      </c>
      <c r="F271" s="1"/>
      <c r="G271" s="1"/>
      <c r="H271" s="1"/>
      <c r="I271" s="1"/>
      <c r="J271" s="1">
        <f t="shared" si="4"/>
        <v>0</v>
      </c>
      <c r="K271" s="1"/>
    </row>
    <row r="272" spans="1:11" ht="21.75" customHeight="1" x14ac:dyDescent="0.3">
      <c r="A272" s="1">
        <v>270</v>
      </c>
      <c r="B272" s="10">
        <v>46293</v>
      </c>
      <c r="C272" s="1" t="s">
        <v>8</v>
      </c>
      <c r="D272" s="1" t="s">
        <v>19</v>
      </c>
      <c r="E272" s="1">
        <v>1136</v>
      </c>
      <c r="F272" s="1"/>
      <c r="G272" s="1"/>
      <c r="H272" s="1"/>
      <c r="I272" s="1"/>
      <c r="J272" s="1">
        <f t="shared" si="4"/>
        <v>0</v>
      </c>
      <c r="K272" s="1"/>
    </row>
    <row r="273" spans="1:11" ht="21.75" customHeight="1" x14ac:dyDescent="0.3">
      <c r="A273" s="1">
        <v>271</v>
      </c>
      <c r="B273" s="10">
        <v>46294</v>
      </c>
      <c r="C273" s="1" t="s">
        <v>8</v>
      </c>
      <c r="D273" s="1" t="s">
        <v>19</v>
      </c>
      <c r="E273" s="1">
        <v>1136</v>
      </c>
      <c r="F273" s="1"/>
      <c r="G273" s="1"/>
      <c r="H273" s="1"/>
      <c r="I273" s="1"/>
      <c r="J273" s="1">
        <f t="shared" si="4"/>
        <v>0</v>
      </c>
      <c r="K273" s="1"/>
    </row>
    <row r="274" spans="1:11" ht="21.75" customHeight="1" x14ac:dyDescent="0.3">
      <c r="A274" s="1">
        <v>272</v>
      </c>
      <c r="B274" s="10">
        <v>46295</v>
      </c>
      <c r="C274" s="1" t="s">
        <v>8</v>
      </c>
      <c r="D274" s="1" t="s">
        <v>19</v>
      </c>
      <c r="E274" s="1">
        <v>1136</v>
      </c>
      <c r="F274" s="1"/>
      <c r="G274" s="1"/>
      <c r="H274" s="1"/>
      <c r="I274" s="1"/>
      <c r="J274" s="1">
        <f t="shared" si="4"/>
        <v>0</v>
      </c>
      <c r="K274" s="1"/>
    </row>
    <row r="275" spans="1:11" ht="21.75" customHeight="1" x14ac:dyDescent="0.3">
      <c r="A275" s="1">
        <v>273</v>
      </c>
      <c r="B275" s="10">
        <v>46296</v>
      </c>
      <c r="C275" s="1" t="s">
        <v>8</v>
      </c>
      <c r="D275" s="1" t="s">
        <v>19</v>
      </c>
      <c r="E275" s="1">
        <v>1136</v>
      </c>
      <c r="F275" s="1"/>
      <c r="G275" s="1"/>
      <c r="H275" s="1"/>
      <c r="I275" s="1"/>
      <c r="J275" s="1">
        <f t="shared" si="4"/>
        <v>0</v>
      </c>
      <c r="K275" s="1"/>
    </row>
    <row r="276" spans="1:11" ht="21.75" customHeight="1" x14ac:dyDescent="0.3">
      <c r="A276" s="1">
        <v>274</v>
      </c>
      <c r="B276" s="10">
        <v>46297</v>
      </c>
      <c r="C276" s="1" t="s">
        <v>8</v>
      </c>
      <c r="D276" s="1" t="s">
        <v>19</v>
      </c>
      <c r="E276" s="1">
        <v>1136</v>
      </c>
      <c r="F276" s="1"/>
      <c r="G276" s="1"/>
      <c r="H276" s="1"/>
      <c r="I276" s="1"/>
      <c r="J276" s="1">
        <f t="shared" si="4"/>
        <v>0</v>
      </c>
      <c r="K276" s="1"/>
    </row>
    <row r="277" spans="1:11" ht="21.75" customHeight="1" x14ac:dyDescent="0.3">
      <c r="A277" s="1">
        <v>275</v>
      </c>
      <c r="B277" s="10">
        <v>46298</v>
      </c>
      <c r="C277" s="1" t="s">
        <v>8</v>
      </c>
      <c r="D277" s="1" t="s">
        <v>19</v>
      </c>
      <c r="E277" s="1">
        <v>1136</v>
      </c>
      <c r="F277" s="1"/>
      <c r="G277" s="1"/>
      <c r="H277" s="1"/>
      <c r="I277" s="1"/>
      <c r="J277" s="1">
        <f t="shared" si="4"/>
        <v>0</v>
      </c>
      <c r="K277" s="1"/>
    </row>
    <row r="278" spans="1:11" ht="21.75" customHeight="1" x14ac:dyDescent="0.3">
      <c r="A278" s="1">
        <v>276</v>
      </c>
      <c r="B278" s="10">
        <v>46299</v>
      </c>
      <c r="C278" s="1" t="s">
        <v>8</v>
      </c>
      <c r="D278" s="1" t="s">
        <v>19</v>
      </c>
      <c r="E278" s="1">
        <v>1136</v>
      </c>
      <c r="F278" s="1"/>
      <c r="G278" s="1"/>
      <c r="H278" s="1"/>
      <c r="I278" s="1"/>
      <c r="J278" s="1">
        <f t="shared" si="4"/>
        <v>0</v>
      </c>
      <c r="K278" s="1"/>
    </row>
    <row r="279" spans="1:11" ht="21.75" customHeight="1" x14ac:dyDescent="0.3">
      <c r="A279" s="1">
        <v>277</v>
      </c>
      <c r="B279" s="10">
        <v>46300</v>
      </c>
      <c r="C279" s="1" t="s">
        <v>8</v>
      </c>
      <c r="D279" s="1" t="s">
        <v>19</v>
      </c>
      <c r="E279" s="1">
        <v>1136</v>
      </c>
      <c r="F279" s="1"/>
      <c r="G279" s="1"/>
      <c r="H279" s="1"/>
      <c r="I279" s="1"/>
      <c r="J279" s="1">
        <f t="shared" si="4"/>
        <v>0</v>
      </c>
      <c r="K279" s="1"/>
    </row>
    <row r="280" spans="1:11" ht="21.75" customHeight="1" x14ac:dyDescent="0.3">
      <c r="A280" s="1">
        <v>278</v>
      </c>
      <c r="B280" s="10">
        <v>46301</v>
      </c>
      <c r="C280" s="1" t="s">
        <v>8</v>
      </c>
      <c r="D280" s="1" t="s">
        <v>19</v>
      </c>
      <c r="E280" s="1">
        <v>1136</v>
      </c>
      <c r="F280" s="1"/>
      <c r="G280" s="1"/>
      <c r="H280" s="1"/>
      <c r="I280" s="1"/>
      <c r="J280" s="1">
        <f t="shared" si="4"/>
        <v>0</v>
      </c>
      <c r="K280" s="1"/>
    </row>
    <row r="281" spans="1:11" ht="21.75" customHeight="1" x14ac:dyDescent="0.3">
      <c r="A281" s="1">
        <v>279</v>
      </c>
      <c r="B281" s="10">
        <v>46302</v>
      </c>
      <c r="C281" s="1" t="s">
        <v>8</v>
      </c>
      <c r="D281" s="1" t="s">
        <v>19</v>
      </c>
      <c r="E281" s="1">
        <v>1136</v>
      </c>
      <c r="F281" s="1"/>
      <c r="G281" s="1"/>
      <c r="H281" s="1"/>
      <c r="I281" s="1"/>
      <c r="J281" s="1">
        <f t="shared" si="4"/>
        <v>0</v>
      </c>
      <c r="K281" s="1"/>
    </row>
    <row r="282" spans="1:11" ht="21.75" customHeight="1" x14ac:dyDescent="0.3">
      <c r="A282" s="1">
        <v>280</v>
      </c>
      <c r="B282" s="10">
        <v>46303</v>
      </c>
      <c r="C282" s="1" t="s">
        <v>8</v>
      </c>
      <c r="D282" s="1" t="s">
        <v>19</v>
      </c>
      <c r="E282" s="1">
        <v>1136</v>
      </c>
      <c r="F282" s="1"/>
      <c r="G282" s="1"/>
      <c r="H282" s="1"/>
      <c r="I282" s="1"/>
      <c r="J282" s="1">
        <f t="shared" si="4"/>
        <v>0</v>
      </c>
      <c r="K282" s="1"/>
    </row>
    <row r="283" spans="1:11" ht="21.75" customHeight="1" x14ac:dyDescent="0.3">
      <c r="A283" s="1">
        <v>281</v>
      </c>
      <c r="B283" s="10">
        <v>46304</v>
      </c>
      <c r="C283" s="1" t="s">
        <v>8</v>
      </c>
      <c r="D283" s="1" t="s">
        <v>19</v>
      </c>
      <c r="E283" s="1">
        <v>1136</v>
      </c>
      <c r="F283" s="1"/>
      <c r="G283" s="1"/>
      <c r="H283" s="1"/>
      <c r="I283" s="1"/>
      <c r="J283" s="1">
        <f t="shared" si="4"/>
        <v>0</v>
      </c>
      <c r="K283" s="1"/>
    </row>
    <row r="284" spans="1:11" ht="21.75" customHeight="1" x14ac:dyDescent="0.3">
      <c r="A284" s="1">
        <v>282</v>
      </c>
      <c r="B284" s="10">
        <v>46305</v>
      </c>
      <c r="C284" s="1" t="s">
        <v>8</v>
      </c>
      <c r="D284" s="1" t="s">
        <v>19</v>
      </c>
      <c r="E284" s="1">
        <v>1136</v>
      </c>
      <c r="F284" s="1"/>
      <c r="G284" s="1"/>
      <c r="H284" s="1"/>
      <c r="I284" s="1"/>
      <c r="J284" s="1">
        <f t="shared" si="4"/>
        <v>0</v>
      </c>
      <c r="K284" s="1"/>
    </row>
    <row r="285" spans="1:11" ht="21.75" customHeight="1" x14ac:dyDescent="0.3">
      <c r="A285" s="1">
        <v>283</v>
      </c>
      <c r="B285" s="10">
        <v>46306</v>
      </c>
      <c r="C285" s="1" t="s">
        <v>8</v>
      </c>
      <c r="D285" s="1" t="s">
        <v>19</v>
      </c>
      <c r="E285" s="1">
        <v>1136</v>
      </c>
      <c r="F285" s="1"/>
      <c r="G285" s="1"/>
      <c r="H285" s="1"/>
      <c r="I285" s="1"/>
      <c r="J285" s="1">
        <f t="shared" si="4"/>
        <v>0</v>
      </c>
      <c r="K285" s="1"/>
    </row>
    <row r="286" spans="1:11" ht="21.75" customHeight="1" x14ac:dyDescent="0.3">
      <c r="A286" s="1">
        <v>284</v>
      </c>
      <c r="B286" s="10">
        <v>46307</v>
      </c>
      <c r="C286" s="1" t="s">
        <v>8</v>
      </c>
      <c r="D286" s="1" t="s">
        <v>19</v>
      </c>
      <c r="E286" s="1">
        <v>1136</v>
      </c>
      <c r="F286" s="1"/>
      <c r="G286" s="1"/>
      <c r="H286" s="1"/>
      <c r="I286" s="1"/>
      <c r="J286" s="1">
        <f t="shared" si="4"/>
        <v>0</v>
      </c>
      <c r="K286" s="1"/>
    </row>
    <row r="287" spans="1:11" ht="21.75" customHeight="1" x14ac:dyDescent="0.3">
      <c r="A287" s="1">
        <v>285</v>
      </c>
      <c r="B287" s="10">
        <v>46308</v>
      </c>
      <c r="C287" s="1" t="s">
        <v>8</v>
      </c>
      <c r="D287" s="1" t="s">
        <v>19</v>
      </c>
      <c r="E287" s="1">
        <v>1136</v>
      </c>
      <c r="F287" s="1"/>
      <c r="G287" s="1"/>
      <c r="H287" s="1"/>
      <c r="I287" s="1"/>
      <c r="J287" s="1">
        <f t="shared" si="4"/>
        <v>0</v>
      </c>
      <c r="K287" s="1"/>
    </row>
    <row r="288" spans="1:11" ht="21.75" customHeight="1" x14ac:dyDescent="0.3">
      <c r="A288" s="1">
        <v>286</v>
      </c>
      <c r="B288" s="10">
        <v>46309</v>
      </c>
      <c r="C288" s="1" t="s">
        <v>8</v>
      </c>
      <c r="D288" s="1" t="s">
        <v>19</v>
      </c>
      <c r="E288" s="1">
        <v>1136</v>
      </c>
      <c r="F288" s="1"/>
      <c r="G288" s="1"/>
      <c r="H288" s="1"/>
      <c r="I288" s="1"/>
      <c r="J288" s="1">
        <f t="shared" si="4"/>
        <v>0</v>
      </c>
      <c r="K288" s="1"/>
    </row>
    <row r="289" spans="1:11" ht="21.75" customHeight="1" x14ac:dyDescent="0.3">
      <c r="A289" s="1">
        <v>287</v>
      </c>
      <c r="B289" s="10">
        <v>46310</v>
      </c>
      <c r="C289" s="1" t="s">
        <v>8</v>
      </c>
      <c r="D289" s="1" t="s">
        <v>19</v>
      </c>
      <c r="E289" s="1">
        <v>1136</v>
      </c>
      <c r="F289" s="1"/>
      <c r="G289" s="1"/>
      <c r="H289" s="1"/>
      <c r="I289" s="1"/>
      <c r="J289" s="1">
        <f t="shared" si="4"/>
        <v>0</v>
      </c>
      <c r="K289" s="1"/>
    </row>
    <row r="290" spans="1:11" ht="21.75" customHeight="1" x14ac:dyDescent="0.3">
      <c r="A290" s="1">
        <v>288</v>
      </c>
      <c r="B290" s="10">
        <v>46311</v>
      </c>
      <c r="C290" s="1" t="s">
        <v>8</v>
      </c>
      <c r="D290" s="1" t="s">
        <v>19</v>
      </c>
      <c r="E290" s="1">
        <v>1136</v>
      </c>
      <c r="F290" s="1"/>
      <c r="G290" s="1"/>
      <c r="H290" s="1"/>
      <c r="I290" s="1"/>
      <c r="J290" s="1">
        <f t="shared" si="4"/>
        <v>0</v>
      </c>
      <c r="K290" s="1"/>
    </row>
    <row r="291" spans="1:11" ht="21.75" customHeight="1" x14ac:dyDescent="0.3">
      <c r="A291" s="1">
        <v>289</v>
      </c>
      <c r="B291" s="10">
        <v>46312</v>
      </c>
      <c r="C291" s="1" t="s">
        <v>8</v>
      </c>
      <c r="D291" s="1" t="s">
        <v>19</v>
      </c>
      <c r="E291" s="1">
        <v>1136</v>
      </c>
      <c r="F291" s="1"/>
      <c r="G291" s="1"/>
      <c r="H291" s="1"/>
      <c r="I291" s="1"/>
      <c r="J291" s="1">
        <f t="shared" si="4"/>
        <v>0</v>
      </c>
      <c r="K291" s="1"/>
    </row>
    <row r="292" spans="1:11" ht="21.75" customHeight="1" x14ac:dyDescent="0.3">
      <c r="A292" s="1">
        <v>290</v>
      </c>
      <c r="B292" s="10">
        <v>46313</v>
      </c>
      <c r="C292" s="1" t="s">
        <v>8</v>
      </c>
      <c r="D292" s="1" t="s">
        <v>19</v>
      </c>
      <c r="E292" s="1">
        <v>1136</v>
      </c>
      <c r="F292" s="1"/>
      <c r="G292" s="1"/>
      <c r="H292" s="1"/>
      <c r="I292" s="1"/>
      <c r="J292" s="1">
        <f t="shared" si="4"/>
        <v>0</v>
      </c>
      <c r="K292" s="1"/>
    </row>
    <row r="293" spans="1:11" ht="21.75" customHeight="1" x14ac:dyDescent="0.3">
      <c r="A293" s="1">
        <v>291</v>
      </c>
      <c r="B293" s="10">
        <v>46314</v>
      </c>
      <c r="C293" s="1" t="s">
        <v>8</v>
      </c>
      <c r="D293" s="1" t="s">
        <v>19</v>
      </c>
      <c r="E293" s="1">
        <v>1136</v>
      </c>
      <c r="F293" s="1"/>
      <c r="G293" s="1"/>
      <c r="H293" s="1"/>
      <c r="I293" s="1"/>
      <c r="J293" s="1">
        <f t="shared" si="4"/>
        <v>0</v>
      </c>
      <c r="K293" s="1"/>
    </row>
    <row r="294" spans="1:11" ht="21.75" customHeight="1" x14ac:dyDescent="0.3">
      <c r="A294" s="1">
        <v>292</v>
      </c>
      <c r="B294" s="10">
        <v>46315</v>
      </c>
      <c r="C294" s="1" t="s">
        <v>8</v>
      </c>
      <c r="D294" s="1" t="s">
        <v>19</v>
      </c>
      <c r="E294" s="1">
        <v>1136</v>
      </c>
      <c r="F294" s="1"/>
      <c r="G294" s="1"/>
      <c r="H294" s="1"/>
      <c r="I294" s="1"/>
      <c r="J294" s="1">
        <f t="shared" si="4"/>
        <v>0</v>
      </c>
      <c r="K294" s="1"/>
    </row>
    <row r="295" spans="1:11" ht="21.75" customHeight="1" x14ac:dyDescent="0.3">
      <c r="A295" s="1">
        <v>293</v>
      </c>
      <c r="B295" s="10">
        <v>46316</v>
      </c>
      <c r="C295" s="1" t="s">
        <v>8</v>
      </c>
      <c r="D295" s="1" t="s">
        <v>19</v>
      </c>
      <c r="E295" s="1">
        <v>1136</v>
      </c>
      <c r="F295" s="1"/>
      <c r="G295" s="1"/>
      <c r="H295" s="1"/>
      <c r="I295" s="1"/>
      <c r="J295" s="1">
        <f t="shared" si="4"/>
        <v>0</v>
      </c>
      <c r="K295" s="1"/>
    </row>
    <row r="296" spans="1:11" ht="21.75" customHeight="1" x14ac:dyDescent="0.3">
      <c r="A296" s="1">
        <v>294</v>
      </c>
      <c r="B296" s="10">
        <v>46317</v>
      </c>
      <c r="C296" s="1" t="s">
        <v>8</v>
      </c>
      <c r="D296" s="1" t="s">
        <v>19</v>
      </c>
      <c r="E296" s="1">
        <v>1136</v>
      </c>
      <c r="F296" s="1"/>
      <c r="G296" s="1"/>
      <c r="H296" s="1"/>
      <c r="I296" s="1"/>
      <c r="J296" s="1">
        <f t="shared" si="4"/>
        <v>0</v>
      </c>
      <c r="K296" s="1"/>
    </row>
    <row r="297" spans="1:11" ht="21.75" customHeight="1" x14ac:dyDescent="0.3">
      <c r="A297" s="1">
        <v>295</v>
      </c>
      <c r="B297" s="10">
        <v>46318</v>
      </c>
      <c r="C297" s="1" t="s">
        <v>8</v>
      </c>
      <c r="D297" s="1" t="s">
        <v>19</v>
      </c>
      <c r="E297" s="1">
        <v>1136</v>
      </c>
      <c r="F297" s="1"/>
      <c r="G297" s="1"/>
      <c r="H297" s="1"/>
      <c r="I297" s="1"/>
      <c r="J297" s="1">
        <f t="shared" si="4"/>
        <v>0</v>
      </c>
      <c r="K297" s="1"/>
    </row>
    <row r="298" spans="1:11" ht="21.75" customHeight="1" x14ac:dyDescent="0.3">
      <c r="A298" s="1">
        <v>296</v>
      </c>
      <c r="B298" s="10">
        <v>46319</v>
      </c>
      <c r="C298" s="1" t="s">
        <v>8</v>
      </c>
      <c r="D298" s="1" t="s">
        <v>19</v>
      </c>
      <c r="E298" s="1">
        <v>1136</v>
      </c>
      <c r="F298" s="1"/>
      <c r="G298" s="1"/>
      <c r="H298" s="1"/>
      <c r="I298" s="1"/>
      <c r="J298" s="1">
        <f t="shared" si="4"/>
        <v>0</v>
      </c>
      <c r="K298" s="1"/>
    </row>
    <row r="299" spans="1:11" ht="21.75" customHeight="1" x14ac:dyDescent="0.3">
      <c r="A299" s="1">
        <v>297</v>
      </c>
      <c r="B299" s="10">
        <v>46320</v>
      </c>
      <c r="C299" s="1" t="s">
        <v>8</v>
      </c>
      <c r="D299" s="1" t="s">
        <v>19</v>
      </c>
      <c r="E299" s="1">
        <v>1136</v>
      </c>
      <c r="F299" s="1"/>
      <c r="G299" s="1"/>
      <c r="H299" s="1"/>
      <c r="I299" s="1"/>
      <c r="J299" s="1">
        <f t="shared" si="4"/>
        <v>0</v>
      </c>
      <c r="K299" s="1"/>
    </row>
    <row r="300" spans="1:11" ht="21.75" customHeight="1" x14ac:dyDescent="0.3">
      <c r="A300" s="1">
        <v>298</v>
      </c>
      <c r="B300" s="10">
        <v>46321</v>
      </c>
      <c r="C300" s="1" t="s">
        <v>8</v>
      </c>
      <c r="D300" s="1" t="s">
        <v>19</v>
      </c>
      <c r="E300" s="1">
        <v>1136</v>
      </c>
      <c r="F300" s="1"/>
      <c r="G300" s="1"/>
      <c r="H300" s="1"/>
      <c r="I300" s="1"/>
      <c r="J300" s="1">
        <f t="shared" si="4"/>
        <v>0</v>
      </c>
      <c r="K300" s="1"/>
    </row>
    <row r="301" spans="1:11" ht="21.75" customHeight="1" x14ac:dyDescent="0.3">
      <c r="A301" s="1">
        <v>299</v>
      </c>
      <c r="B301" s="10">
        <v>46322</v>
      </c>
      <c r="C301" s="1" t="s">
        <v>8</v>
      </c>
      <c r="D301" s="1" t="s">
        <v>19</v>
      </c>
      <c r="E301" s="1">
        <v>1136</v>
      </c>
      <c r="F301" s="1"/>
      <c r="G301" s="1"/>
      <c r="H301" s="1"/>
      <c r="I301" s="1"/>
      <c r="J301" s="1">
        <f t="shared" si="4"/>
        <v>0</v>
      </c>
      <c r="K301" s="1"/>
    </row>
    <row r="302" spans="1:11" ht="21.75" customHeight="1" x14ac:dyDescent="0.3">
      <c r="A302" s="1">
        <v>300</v>
      </c>
      <c r="B302" s="10">
        <v>46323</v>
      </c>
      <c r="C302" s="1" t="s">
        <v>8</v>
      </c>
      <c r="D302" s="1" t="s">
        <v>19</v>
      </c>
      <c r="E302" s="1">
        <v>1136</v>
      </c>
      <c r="F302" s="1"/>
      <c r="G302" s="1"/>
      <c r="H302" s="1"/>
      <c r="I302" s="1"/>
      <c r="J302" s="1">
        <f t="shared" si="4"/>
        <v>0</v>
      </c>
      <c r="K302" s="1"/>
    </row>
    <row r="303" spans="1:11" ht="21.75" customHeight="1" x14ac:dyDescent="0.3">
      <c r="A303" s="1">
        <v>301</v>
      </c>
      <c r="B303" s="10">
        <v>46324</v>
      </c>
      <c r="C303" s="1" t="s">
        <v>8</v>
      </c>
      <c r="D303" s="1" t="s">
        <v>19</v>
      </c>
      <c r="E303" s="1">
        <v>1136</v>
      </c>
      <c r="F303" s="1"/>
      <c r="G303" s="1"/>
      <c r="H303" s="1"/>
      <c r="I303" s="1"/>
      <c r="J303" s="1">
        <f t="shared" si="4"/>
        <v>0</v>
      </c>
      <c r="K303" s="1"/>
    </row>
    <row r="304" spans="1:11" ht="21.75" customHeight="1" x14ac:dyDescent="0.3">
      <c r="A304" s="1">
        <v>302</v>
      </c>
      <c r="B304" s="10">
        <v>46325</v>
      </c>
      <c r="C304" s="1" t="s">
        <v>8</v>
      </c>
      <c r="D304" s="1" t="s">
        <v>19</v>
      </c>
      <c r="E304" s="1">
        <v>1136</v>
      </c>
      <c r="F304" s="1"/>
      <c r="G304" s="1"/>
      <c r="H304" s="1"/>
      <c r="I304" s="1"/>
      <c r="J304" s="1">
        <f t="shared" si="4"/>
        <v>0</v>
      </c>
      <c r="K304" s="1"/>
    </row>
    <row r="305" spans="1:11" ht="21.75" customHeight="1" x14ac:dyDescent="0.3">
      <c r="A305" s="1">
        <v>303</v>
      </c>
      <c r="B305" s="10">
        <v>46326</v>
      </c>
      <c r="C305" s="1" t="s">
        <v>8</v>
      </c>
      <c r="D305" s="1" t="s">
        <v>19</v>
      </c>
      <c r="E305" s="1">
        <v>1136</v>
      </c>
      <c r="F305" s="1"/>
      <c r="G305" s="1"/>
      <c r="H305" s="1"/>
      <c r="I305" s="1"/>
      <c r="J305" s="1">
        <f t="shared" si="4"/>
        <v>0</v>
      </c>
      <c r="K305" s="1"/>
    </row>
    <row r="306" spans="1:11" ht="21.75" customHeight="1" x14ac:dyDescent="0.3">
      <c r="A306" s="1">
        <v>304</v>
      </c>
      <c r="B306" s="10">
        <v>46327</v>
      </c>
      <c r="C306" s="1" t="s">
        <v>8</v>
      </c>
      <c r="D306" s="1" t="s">
        <v>19</v>
      </c>
      <c r="E306" s="1">
        <v>1136</v>
      </c>
      <c r="F306" s="1"/>
      <c r="G306" s="1"/>
      <c r="H306" s="1"/>
      <c r="I306" s="1"/>
      <c r="J306" s="1">
        <f t="shared" si="4"/>
        <v>0</v>
      </c>
      <c r="K306" s="1"/>
    </row>
    <row r="307" spans="1:11" ht="21.75" customHeight="1" x14ac:dyDescent="0.3">
      <c r="A307" s="1">
        <v>305</v>
      </c>
      <c r="B307" s="10">
        <v>46328</v>
      </c>
      <c r="C307" s="1" t="s">
        <v>8</v>
      </c>
      <c r="D307" s="1" t="s">
        <v>19</v>
      </c>
      <c r="E307" s="1">
        <v>1136</v>
      </c>
      <c r="F307" s="1"/>
      <c r="G307" s="1"/>
      <c r="H307" s="1"/>
      <c r="I307" s="1"/>
      <c r="J307" s="1">
        <f t="shared" si="4"/>
        <v>0</v>
      </c>
      <c r="K307" s="1"/>
    </row>
    <row r="308" spans="1:11" ht="21.75" customHeight="1" x14ac:dyDescent="0.3">
      <c r="A308" s="1">
        <v>306</v>
      </c>
      <c r="B308" s="10">
        <v>46329</v>
      </c>
      <c r="C308" s="1" t="s">
        <v>8</v>
      </c>
      <c r="D308" s="1" t="s">
        <v>19</v>
      </c>
      <c r="E308" s="1">
        <v>1136</v>
      </c>
      <c r="F308" s="1"/>
      <c r="G308" s="1"/>
      <c r="H308" s="1"/>
      <c r="I308" s="1"/>
      <c r="J308" s="1">
        <f t="shared" si="4"/>
        <v>0</v>
      </c>
      <c r="K308" s="1"/>
    </row>
    <row r="309" spans="1:11" ht="21.75" customHeight="1" x14ac:dyDescent="0.3">
      <c r="A309" s="1">
        <v>307</v>
      </c>
      <c r="B309" s="10">
        <v>46330</v>
      </c>
      <c r="C309" s="1" t="s">
        <v>8</v>
      </c>
      <c r="D309" s="1" t="s">
        <v>19</v>
      </c>
      <c r="E309" s="1">
        <v>1136</v>
      </c>
      <c r="F309" s="1"/>
      <c r="G309" s="1"/>
      <c r="H309" s="1"/>
      <c r="I309" s="1"/>
      <c r="J309" s="1">
        <f t="shared" si="4"/>
        <v>0</v>
      </c>
      <c r="K309" s="1"/>
    </row>
    <row r="310" spans="1:11" ht="21.75" customHeight="1" x14ac:dyDescent="0.3">
      <c r="A310" s="1">
        <v>308</v>
      </c>
      <c r="B310" s="10">
        <v>46331</v>
      </c>
      <c r="C310" s="1" t="s">
        <v>8</v>
      </c>
      <c r="D310" s="1" t="s">
        <v>19</v>
      </c>
      <c r="E310" s="1">
        <v>1136</v>
      </c>
      <c r="F310" s="1"/>
      <c r="G310" s="1"/>
      <c r="H310" s="1"/>
      <c r="I310" s="1"/>
      <c r="J310" s="1">
        <f t="shared" si="4"/>
        <v>0</v>
      </c>
      <c r="K310" s="1"/>
    </row>
    <row r="311" spans="1:11" ht="21.75" customHeight="1" x14ac:dyDescent="0.3">
      <c r="A311" s="1">
        <v>309</v>
      </c>
      <c r="B311" s="10">
        <v>46332</v>
      </c>
      <c r="C311" s="1" t="s">
        <v>8</v>
      </c>
      <c r="D311" s="1" t="s">
        <v>19</v>
      </c>
      <c r="E311" s="1">
        <v>1136</v>
      </c>
      <c r="F311" s="1"/>
      <c r="G311" s="1"/>
      <c r="H311" s="1"/>
      <c r="I311" s="1"/>
      <c r="J311" s="1">
        <f t="shared" si="4"/>
        <v>0</v>
      </c>
      <c r="K311" s="1"/>
    </row>
    <row r="312" spans="1:11" ht="21.75" customHeight="1" x14ac:dyDescent="0.3">
      <c r="A312" s="1">
        <v>310</v>
      </c>
      <c r="B312" s="10">
        <v>46333</v>
      </c>
      <c r="C312" s="1" t="s">
        <v>8</v>
      </c>
      <c r="D312" s="1" t="s">
        <v>19</v>
      </c>
      <c r="E312" s="1">
        <v>1136</v>
      </c>
      <c r="F312" s="1"/>
      <c r="G312" s="1"/>
      <c r="H312" s="1"/>
      <c r="I312" s="1"/>
      <c r="J312" s="1">
        <f t="shared" si="4"/>
        <v>0</v>
      </c>
      <c r="K312" s="1"/>
    </row>
    <row r="313" spans="1:11" ht="21.75" customHeight="1" x14ac:dyDescent="0.3">
      <c r="A313" s="1">
        <v>311</v>
      </c>
      <c r="B313" s="10">
        <v>46334</v>
      </c>
      <c r="C313" s="1" t="s">
        <v>8</v>
      </c>
      <c r="D313" s="1" t="s">
        <v>19</v>
      </c>
      <c r="E313" s="1">
        <v>1136</v>
      </c>
      <c r="F313" s="1"/>
      <c r="G313" s="1"/>
      <c r="H313" s="1"/>
      <c r="I313" s="1"/>
      <c r="J313" s="1">
        <f t="shared" si="4"/>
        <v>0</v>
      </c>
      <c r="K313" s="1"/>
    </row>
    <row r="314" spans="1:11" ht="21.75" customHeight="1" x14ac:dyDescent="0.3">
      <c r="A314" s="1">
        <v>312</v>
      </c>
      <c r="B314" s="10">
        <v>46335</v>
      </c>
      <c r="C314" s="1" t="s">
        <v>8</v>
      </c>
      <c r="D314" s="1" t="s">
        <v>19</v>
      </c>
      <c r="E314" s="1">
        <v>1136</v>
      </c>
      <c r="F314" s="1"/>
      <c r="G314" s="1"/>
      <c r="H314" s="1"/>
      <c r="I314" s="1"/>
      <c r="J314" s="1">
        <f t="shared" si="4"/>
        <v>0</v>
      </c>
      <c r="K314" s="1"/>
    </row>
    <row r="315" spans="1:11" ht="21.75" customHeight="1" x14ac:dyDescent="0.3">
      <c r="A315" s="1">
        <v>313</v>
      </c>
      <c r="B315" s="10">
        <v>46336</v>
      </c>
      <c r="C315" s="1" t="s">
        <v>8</v>
      </c>
      <c r="D315" s="1" t="s">
        <v>19</v>
      </c>
      <c r="E315" s="1">
        <v>1136</v>
      </c>
      <c r="F315" s="1"/>
      <c r="G315" s="1"/>
      <c r="H315" s="1"/>
      <c r="I315" s="1"/>
      <c r="J315" s="1">
        <f t="shared" si="4"/>
        <v>0</v>
      </c>
      <c r="K315" s="1"/>
    </row>
    <row r="316" spans="1:11" ht="21.75" customHeight="1" x14ac:dyDescent="0.3">
      <c r="A316" s="1">
        <v>314</v>
      </c>
      <c r="B316" s="10">
        <v>46337</v>
      </c>
      <c r="C316" s="1" t="s">
        <v>8</v>
      </c>
      <c r="D316" s="1" t="s">
        <v>19</v>
      </c>
      <c r="E316" s="1">
        <v>1136</v>
      </c>
      <c r="F316" s="1"/>
      <c r="G316" s="1"/>
      <c r="H316" s="1"/>
      <c r="I316" s="1"/>
      <c r="J316" s="1">
        <f t="shared" si="4"/>
        <v>0</v>
      </c>
      <c r="K316" s="1"/>
    </row>
    <row r="317" spans="1:11" ht="21.75" customHeight="1" x14ac:dyDescent="0.3">
      <c r="A317" s="1">
        <v>315</v>
      </c>
      <c r="B317" s="10">
        <v>46338</v>
      </c>
      <c r="C317" s="1" t="s">
        <v>8</v>
      </c>
      <c r="D317" s="1" t="s">
        <v>19</v>
      </c>
      <c r="E317" s="1">
        <v>1136</v>
      </c>
      <c r="F317" s="1"/>
      <c r="G317" s="1"/>
      <c r="H317" s="1"/>
      <c r="I317" s="1"/>
      <c r="J317" s="1">
        <f t="shared" si="4"/>
        <v>0</v>
      </c>
      <c r="K317" s="1"/>
    </row>
    <row r="318" spans="1:11" ht="21.75" customHeight="1" x14ac:dyDescent="0.3">
      <c r="A318" s="1">
        <v>316</v>
      </c>
      <c r="B318" s="10">
        <v>46339</v>
      </c>
      <c r="C318" s="1" t="s">
        <v>8</v>
      </c>
      <c r="D318" s="1" t="s">
        <v>19</v>
      </c>
      <c r="E318" s="1">
        <v>1136</v>
      </c>
      <c r="F318" s="1"/>
      <c r="G318" s="1"/>
      <c r="H318" s="1"/>
      <c r="I318" s="1"/>
      <c r="J318" s="1">
        <f t="shared" si="4"/>
        <v>0</v>
      </c>
      <c r="K318" s="1"/>
    </row>
    <row r="319" spans="1:11" ht="21.75" customHeight="1" x14ac:dyDescent="0.3">
      <c r="A319" s="1">
        <v>317</v>
      </c>
      <c r="B319" s="10">
        <v>46340</v>
      </c>
      <c r="C319" s="1" t="s">
        <v>8</v>
      </c>
      <c r="D319" s="1" t="s">
        <v>19</v>
      </c>
      <c r="E319" s="1">
        <v>1136</v>
      </c>
      <c r="F319" s="1"/>
      <c r="G319" s="1"/>
      <c r="H319" s="1"/>
      <c r="I319" s="1"/>
      <c r="J319" s="1">
        <f t="shared" si="4"/>
        <v>0</v>
      </c>
      <c r="K319" s="1"/>
    </row>
    <row r="320" spans="1:11" ht="21.75" customHeight="1" x14ac:dyDescent="0.3">
      <c r="A320" s="1">
        <v>318</v>
      </c>
      <c r="B320" s="10">
        <v>46341</v>
      </c>
      <c r="C320" s="1" t="s">
        <v>8</v>
      </c>
      <c r="D320" s="1" t="s">
        <v>19</v>
      </c>
      <c r="E320" s="1">
        <v>1136</v>
      </c>
      <c r="F320" s="1"/>
      <c r="G320" s="1"/>
      <c r="H320" s="1"/>
      <c r="I320" s="1"/>
      <c r="J320" s="1">
        <f t="shared" si="4"/>
        <v>0</v>
      </c>
      <c r="K320" s="1"/>
    </row>
    <row r="321" spans="1:11" ht="21.75" customHeight="1" x14ac:dyDescent="0.3">
      <c r="A321" s="1">
        <v>319</v>
      </c>
      <c r="B321" s="10">
        <v>46342</v>
      </c>
      <c r="C321" s="1" t="s">
        <v>8</v>
      </c>
      <c r="D321" s="1" t="s">
        <v>19</v>
      </c>
      <c r="E321" s="1">
        <v>1136</v>
      </c>
      <c r="F321" s="1"/>
      <c r="G321" s="1"/>
      <c r="H321" s="1"/>
      <c r="I321" s="1"/>
      <c r="J321" s="1">
        <f t="shared" si="4"/>
        <v>0</v>
      </c>
      <c r="K321" s="1"/>
    </row>
    <row r="322" spans="1:11" ht="21.75" customHeight="1" x14ac:dyDescent="0.3">
      <c r="A322" s="1">
        <v>320</v>
      </c>
      <c r="B322" s="10">
        <v>46343</v>
      </c>
      <c r="C322" s="1" t="s">
        <v>8</v>
      </c>
      <c r="D322" s="1" t="s">
        <v>19</v>
      </c>
      <c r="E322" s="1">
        <v>1136</v>
      </c>
      <c r="F322" s="1"/>
      <c r="G322" s="1"/>
      <c r="H322" s="1"/>
      <c r="I322" s="1"/>
      <c r="J322" s="1">
        <f t="shared" si="4"/>
        <v>0</v>
      </c>
      <c r="K322" s="1"/>
    </row>
    <row r="323" spans="1:11" ht="21.75" customHeight="1" x14ac:dyDescent="0.3">
      <c r="A323" s="1">
        <v>321</v>
      </c>
      <c r="B323" s="10">
        <v>46344</v>
      </c>
      <c r="C323" s="1" t="s">
        <v>8</v>
      </c>
      <c r="D323" s="1" t="s">
        <v>19</v>
      </c>
      <c r="E323" s="1">
        <v>1136</v>
      </c>
      <c r="F323" s="1"/>
      <c r="G323" s="1"/>
      <c r="H323" s="1"/>
      <c r="I323" s="1"/>
      <c r="J323" s="1">
        <f t="shared" si="4"/>
        <v>0</v>
      </c>
      <c r="K323" s="1"/>
    </row>
    <row r="324" spans="1:11" ht="21.75" customHeight="1" x14ac:dyDescent="0.3">
      <c r="A324" s="1">
        <v>322</v>
      </c>
      <c r="B324" s="10">
        <v>46345</v>
      </c>
      <c r="C324" s="1" t="s">
        <v>8</v>
      </c>
      <c r="D324" s="1" t="s">
        <v>19</v>
      </c>
      <c r="E324" s="1">
        <v>1136</v>
      </c>
      <c r="F324" s="1"/>
      <c r="G324" s="1"/>
      <c r="H324" s="1"/>
      <c r="I324" s="1"/>
      <c r="J324" s="1">
        <f t="shared" ref="J324:J367" si="5">E324*F324-G324-H324+I324</f>
        <v>0</v>
      </c>
      <c r="K324" s="1"/>
    </row>
    <row r="325" spans="1:11" ht="21.75" customHeight="1" x14ac:dyDescent="0.3">
      <c r="A325" s="1">
        <v>323</v>
      </c>
      <c r="B325" s="10">
        <v>46346</v>
      </c>
      <c r="C325" s="1" t="s">
        <v>8</v>
      </c>
      <c r="D325" s="1" t="s">
        <v>19</v>
      </c>
      <c r="E325" s="1">
        <v>1136</v>
      </c>
      <c r="F325" s="1"/>
      <c r="G325" s="1"/>
      <c r="H325" s="1"/>
      <c r="I325" s="1"/>
      <c r="J325" s="1">
        <f t="shared" si="5"/>
        <v>0</v>
      </c>
      <c r="K325" s="1"/>
    </row>
    <row r="326" spans="1:11" ht="21.75" customHeight="1" x14ac:dyDescent="0.3">
      <c r="A326" s="1">
        <v>324</v>
      </c>
      <c r="B326" s="10">
        <v>46347</v>
      </c>
      <c r="C326" s="1" t="s">
        <v>8</v>
      </c>
      <c r="D326" s="1" t="s">
        <v>19</v>
      </c>
      <c r="E326" s="1">
        <v>1136</v>
      </c>
      <c r="F326" s="1"/>
      <c r="G326" s="1"/>
      <c r="H326" s="1"/>
      <c r="I326" s="1"/>
      <c r="J326" s="1">
        <f t="shared" si="5"/>
        <v>0</v>
      </c>
      <c r="K326" s="1"/>
    </row>
    <row r="327" spans="1:11" ht="21.75" customHeight="1" x14ac:dyDescent="0.3">
      <c r="A327" s="1">
        <v>325</v>
      </c>
      <c r="B327" s="10">
        <v>46348</v>
      </c>
      <c r="C327" s="1" t="s">
        <v>8</v>
      </c>
      <c r="D327" s="1" t="s">
        <v>19</v>
      </c>
      <c r="E327" s="1">
        <v>1136</v>
      </c>
      <c r="F327" s="1"/>
      <c r="G327" s="1"/>
      <c r="H327" s="1"/>
      <c r="I327" s="1"/>
      <c r="J327" s="1">
        <f t="shared" si="5"/>
        <v>0</v>
      </c>
      <c r="K327" s="1"/>
    </row>
    <row r="328" spans="1:11" ht="21.75" customHeight="1" x14ac:dyDescent="0.3">
      <c r="A328" s="1">
        <v>326</v>
      </c>
      <c r="B328" s="10">
        <v>46349</v>
      </c>
      <c r="C328" s="1" t="s">
        <v>8</v>
      </c>
      <c r="D328" s="1" t="s">
        <v>19</v>
      </c>
      <c r="E328" s="1">
        <v>1136</v>
      </c>
      <c r="F328" s="1"/>
      <c r="G328" s="1"/>
      <c r="H328" s="1"/>
      <c r="I328" s="1"/>
      <c r="J328" s="1">
        <f t="shared" si="5"/>
        <v>0</v>
      </c>
      <c r="K328" s="1"/>
    </row>
    <row r="329" spans="1:11" ht="21.75" customHeight="1" x14ac:dyDescent="0.3">
      <c r="A329" s="1">
        <v>327</v>
      </c>
      <c r="B329" s="10">
        <v>46350</v>
      </c>
      <c r="C329" s="1" t="s">
        <v>8</v>
      </c>
      <c r="D329" s="1" t="s">
        <v>19</v>
      </c>
      <c r="E329" s="1">
        <v>1136</v>
      </c>
      <c r="F329" s="1"/>
      <c r="G329" s="1"/>
      <c r="H329" s="1"/>
      <c r="I329" s="1"/>
      <c r="J329" s="1">
        <f t="shared" si="5"/>
        <v>0</v>
      </c>
      <c r="K329" s="1"/>
    </row>
    <row r="330" spans="1:11" ht="21.75" customHeight="1" x14ac:dyDescent="0.3">
      <c r="A330" s="1">
        <v>328</v>
      </c>
      <c r="B330" s="10">
        <v>46351</v>
      </c>
      <c r="C330" s="1" t="s">
        <v>8</v>
      </c>
      <c r="D330" s="1" t="s">
        <v>19</v>
      </c>
      <c r="E330" s="1">
        <v>1136</v>
      </c>
      <c r="F330" s="1"/>
      <c r="G330" s="1"/>
      <c r="H330" s="1"/>
      <c r="I330" s="1"/>
      <c r="J330" s="1">
        <f t="shared" si="5"/>
        <v>0</v>
      </c>
      <c r="K330" s="1"/>
    </row>
    <row r="331" spans="1:11" ht="21.75" customHeight="1" x14ac:dyDescent="0.3">
      <c r="A331" s="1">
        <v>329</v>
      </c>
      <c r="B331" s="10">
        <v>46352</v>
      </c>
      <c r="C331" s="1" t="s">
        <v>8</v>
      </c>
      <c r="D331" s="1" t="s">
        <v>19</v>
      </c>
      <c r="E331" s="1">
        <v>1136</v>
      </c>
      <c r="F331" s="1"/>
      <c r="G331" s="1"/>
      <c r="H331" s="1"/>
      <c r="I331" s="1"/>
      <c r="J331" s="1">
        <f t="shared" si="5"/>
        <v>0</v>
      </c>
      <c r="K331" s="1"/>
    </row>
    <row r="332" spans="1:11" ht="21.75" customHeight="1" x14ac:dyDescent="0.3">
      <c r="A332" s="1">
        <v>330</v>
      </c>
      <c r="B332" s="10">
        <v>46353</v>
      </c>
      <c r="C332" s="1" t="s">
        <v>8</v>
      </c>
      <c r="D332" s="1" t="s">
        <v>19</v>
      </c>
      <c r="E332" s="1">
        <v>1136</v>
      </c>
      <c r="F332" s="1"/>
      <c r="G332" s="1"/>
      <c r="H332" s="1"/>
      <c r="I332" s="1"/>
      <c r="J332" s="1">
        <f t="shared" si="5"/>
        <v>0</v>
      </c>
      <c r="K332" s="1"/>
    </row>
    <row r="333" spans="1:11" ht="21.75" customHeight="1" x14ac:dyDescent="0.3">
      <c r="A333" s="1">
        <v>331</v>
      </c>
      <c r="B333" s="10">
        <v>46354</v>
      </c>
      <c r="C333" s="1" t="s">
        <v>8</v>
      </c>
      <c r="D333" s="1" t="s">
        <v>19</v>
      </c>
      <c r="E333" s="1">
        <v>1136</v>
      </c>
      <c r="F333" s="1"/>
      <c r="G333" s="1"/>
      <c r="H333" s="1"/>
      <c r="I333" s="1"/>
      <c r="J333" s="1">
        <f t="shared" si="5"/>
        <v>0</v>
      </c>
      <c r="K333" s="1"/>
    </row>
    <row r="334" spans="1:11" ht="21.75" customHeight="1" x14ac:dyDescent="0.3">
      <c r="A334" s="1">
        <v>332</v>
      </c>
      <c r="B334" s="10">
        <v>46355</v>
      </c>
      <c r="C334" s="1" t="s">
        <v>8</v>
      </c>
      <c r="D334" s="1" t="s">
        <v>19</v>
      </c>
      <c r="E334" s="1">
        <v>1136</v>
      </c>
      <c r="F334" s="1"/>
      <c r="G334" s="1"/>
      <c r="H334" s="1"/>
      <c r="I334" s="1"/>
      <c r="J334" s="1">
        <f t="shared" si="5"/>
        <v>0</v>
      </c>
      <c r="K334" s="1"/>
    </row>
    <row r="335" spans="1:11" ht="21.75" customHeight="1" x14ac:dyDescent="0.3">
      <c r="A335" s="1">
        <v>333</v>
      </c>
      <c r="B335" s="10">
        <v>46356</v>
      </c>
      <c r="C335" s="1" t="s">
        <v>8</v>
      </c>
      <c r="D335" s="1" t="s">
        <v>19</v>
      </c>
      <c r="E335" s="1">
        <v>1136</v>
      </c>
      <c r="F335" s="1"/>
      <c r="G335" s="1"/>
      <c r="H335" s="1"/>
      <c r="I335" s="1"/>
      <c r="J335" s="1">
        <f t="shared" si="5"/>
        <v>0</v>
      </c>
      <c r="K335" s="1"/>
    </row>
    <row r="336" spans="1:11" ht="21.75" customHeight="1" x14ac:dyDescent="0.3">
      <c r="A336" s="1">
        <v>334</v>
      </c>
      <c r="B336" s="10">
        <v>46357</v>
      </c>
      <c r="C336" s="1" t="s">
        <v>8</v>
      </c>
      <c r="D336" s="1" t="s">
        <v>19</v>
      </c>
      <c r="E336" s="1">
        <v>1136</v>
      </c>
      <c r="F336" s="1"/>
      <c r="G336" s="1"/>
      <c r="H336" s="1"/>
      <c r="I336" s="1"/>
      <c r="J336" s="1">
        <f t="shared" si="5"/>
        <v>0</v>
      </c>
      <c r="K336" s="1"/>
    </row>
    <row r="337" spans="1:11" ht="21.75" customHeight="1" x14ac:dyDescent="0.3">
      <c r="A337" s="1">
        <v>335</v>
      </c>
      <c r="B337" s="10">
        <v>46358</v>
      </c>
      <c r="C337" s="1" t="s">
        <v>8</v>
      </c>
      <c r="D337" s="1" t="s">
        <v>19</v>
      </c>
      <c r="E337" s="1">
        <v>1136</v>
      </c>
      <c r="F337" s="1"/>
      <c r="G337" s="1"/>
      <c r="H337" s="1"/>
      <c r="I337" s="1"/>
      <c r="J337" s="1">
        <f t="shared" si="5"/>
        <v>0</v>
      </c>
      <c r="K337" s="1"/>
    </row>
    <row r="338" spans="1:11" ht="21.75" customHeight="1" x14ac:dyDescent="0.3">
      <c r="A338" s="1">
        <v>336</v>
      </c>
      <c r="B338" s="10">
        <v>46359</v>
      </c>
      <c r="C338" s="1" t="s">
        <v>8</v>
      </c>
      <c r="D338" s="1" t="s">
        <v>19</v>
      </c>
      <c r="E338" s="1">
        <v>1136</v>
      </c>
      <c r="F338" s="1"/>
      <c r="G338" s="1"/>
      <c r="H338" s="1"/>
      <c r="I338" s="1"/>
      <c r="J338" s="1">
        <f t="shared" si="5"/>
        <v>0</v>
      </c>
      <c r="K338" s="1"/>
    </row>
    <row r="339" spans="1:11" ht="21.75" customHeight="1" x14ac:dyDescent="0.3">
      <c r="A339" s="1">
        <v>337</v>
      </c>
      <c r="B339" s="10">
        <v>46360</v>
      </c>
      <c r="C339" s="1" t="s">
        <v>8</v>
      </c>
      <c r="D339" s="1" t="s">
        <v>19</v>
      </c>
      <c r="E339" s="1">
        <v>1136</v>
      </c>
      <c r="F339" s="1"/>
      <c r="G339" s="1"/>
      <c r="H339" s="1"/>
      <c r="I339" s="1"/>
      <c r="J339" s="1">
        <f t="shared" si="5"/>
        <v>0</v>
      </c>
      <c r="K339" s="1"/>
    </row>
    <row r="340" spans="1:11" ht="21.75" customHeight="1" x14ac:dyDescent="0.3">
      <c r="A340" s="1">
        <v>338</v>
      </c>
      <c r="B340" s="10">
        <v>46361</v>
      </c>
      <c r="C340" s="1" t="s">
        <v>8</v>
      </c>
      <c r="D340" s="1" t="s">
        <v>19</v>
      </c>
      <c r="E340" s="1">
        <v>1136</v>
      </c>
      <c r="F340" s="1"/>
      <c r="G340" s="1"/>
      <c r="H340" s="1"/>
      <c r="I340" s="1"/>
      <c r="J340" s="1">
        <f t="shared" si="5"/>
        <v>0</v>
      </c>
      <c r="K340" s="1"/>
    </row>
    <row r="341" spans="1:11" ht="21.75" customHeight="1" x14ac:dyDescent="0.3">
      <c r="A341" s="1">
        <v>339</v>
      </c>
      <c r="B341" s="10">
        <v>46362</v>
      </c>
      <c r="C341" s="1" t="s">
        <v>8</v>
      </c>
      <c r="D341" s="1" t="s">
        <v>19</v>
      </c>
      <c r="E341" s="1">
        <v>1136</v>
      </c>
      <c r="F341" s="1"/>
      <c r="G341" s="1"/>
      <c r="H341" s="1"/>
      <c r="I341" s="1"/>
      <c r="J341" s="1">
        <f t="shared" si="5"/>
        <v>0</v>
      </c>
      <c r="K341" s="1"/>
    </row>
    <row r="342" spans="1:11" ht="21.75" customHeight="1" x14ac:dyDescent="0.3">
      <c r="A342" s="1">
        <v>340</v>
      </c>
      <c r="B342" s="10">
        <v>46363</v>
      </c>
      <c r="C342" s="1" t="s">
        <v>8</v>
      </c>
      <c r="D342" s="1" t="s">
        <v>19</v>
      </c>
      <c r="E342" s="1">
        <v>1136</v>
      </c>
      <c r="F342" s="1"/>
      <c r="G342" s="1"/>
      <c r="H342" s="1"/>
      <c r="I342" s="1"/>
      <c r="J342" s="1">
        <f t="shared" si="5"/>
        <v>0</v>
      </c>
      <c r="K342" s="1"/>
    </row>
    <row r="343" spans="1:11" ht="21.75" customHeight="1" x14ac:dyDescent="0.3">
      <c r="A343" s="1">
        <v>341</v>
      </c>
      <c r="B343" s="10">
        <v>46364</v>
      </c>
      <c r="C343" s="1" t="s">
        <v>8</v>
      </c>
      <c r="D343" s="1" t="s">
        <v>19</v>
      </c>
      <c r="E343" s="1">
        <v>1136</v>
      </c>
      <c r="F343" s="1"/>
      <c r="G343" s="1"/>
      <c r="H343" s="1"/>
      <c r="I343" s="1"/>
      <c r="J343" s="1">
        <f t="shared" si="5"/>
        <v>0</v>
      </c>
      <c r="K343" s="1"/>
    </row>
    <row r="344" spans="1:11" ht="21.75" customHeight="1" x14ac:dyDescent="0.3">
      <c r="A344" s="1">
        <v>342</v>
      </c>
      <c r="B344" s="10">
        <v>46365</v>
      </c>
      <c r="C344" s="1" t="s">
        <v>8</v>
      </c>
      <c r="D344" s="1" t="s">
        <v>19</v>
      </c>
      <c r="E344" s="1">
        <v>1136</v>
      </c>
      <c r="F344" s="1"/>
      <c r="G344" s="1"/>
      <c r="H344" s="1"/>
      <c r="I344" s="1"/>
      <c r="J344" s="1">
        <f t="shared" si="5"/>
        <v>0</v>
      </c>
      <c r="K344" s="1"/>
    </row>
    <row r="345" spans="1:11" ht="21.75" customHeight="1" x14ac:dyDescent="0.3">
      <c r="A345" s="1">
        <v>343</v>
      </c>
      <c r="B345" s="10">
        <v>46366</v>
      </c>
      <c r="C345" s="1" t="s">
        <v>8</v>
      </c>
      <c r="D345" s="1" t="s">
        <v>19</v>
      </c>
      <c r="E345" s="1">
        <v>1136</v>
      </c>
      <c r="F345" s="1"/>
      <c r="G345" s="1"/>
      <c r="H345" s="1"/>
      <c r="I345" s="1"/>
      <c r="J345" s="1">
        <f t="shared" si="5"/>
        <v>0</v>
      </c>
      <c r="K345" s="1"/>
    </row>
    <row r="346" spans="1:11" ht="21.75" customHeight="1" x14ac:dyDescent="0.3">
      <c r="A346" s="1">
        <v>344</v>
      </c>
      <c r="B346" s="10">
        <v>46367</v>
      </c>
      <c r="C346" s="1" t="s">
        <v>8</v>
      </c>
      <c r="D346" s="1" t="s">
        <v>19</v>
      </c>
      <c r="E346" s="1">
        <v>1136</v>
      </c>
      <c r="F346" s="1"/>
      <c r="G346" s="1"/>
      <c r="H346" s="1"/>
      <c r="I346" s="1"/>
      <c r="J346" s="1">
        <f t="shared" si="5"/>
        <v>0</v>
      </c>
      <c r="K346" s="1"/>
    </row>
    <row r="347" spans="1:11" ht="21.75" customHeight="1" x14ac:dyDescent="0.3">
      <c r="A347" s="1">
        <v>345</v>
      </c>
      <c r="B347" s="10">
        <v>46368</v>
      </c>
      <c r="C347" s="1" t="s">
        <v>8</v>
      </c>
      <c r="D347" s="1" t="s">
        <v>19</v>
      </c>
      <c r="E347" s="1">
        <v>1136</v>
      </c>
      <c r="F347" s="1"/>
      <c r="G347" s="1"/>
      <c r="H347" s="1"/>
      <c r="I347" s="1"/>
      <c r="J347" s="1">
        <f t="shared" si="5"/>
        <v>0</v>
      </c>
      <c r="K347" s="1"/>
    </row>
    <row r="348" spans="1:11" ht="21.75" customHeight="1" x14ac:dyDescent="0.3">
      <c r="A348" s="1">
        <v>346</v>
      </c>
      <c r="B348" s="10">
        <v>46369</v>
      </c>
      <c r="C348" s="1" t="s">
        <v>8</v>
      </c>
      <c r="D348" s="1" t="s">
        <v>19</v>
      </c>
      <c r="E348" s="1">
        <v>1136</v>
      </c>
      <c r="F348" s="1"/>
      <c r="G348" s="1"/>
      <c r="H348" s="1"/>
      <c r="I348" s="1"/>
      <c r="J348" s="1">
        <f t="shared" si="5"/>
        <v>0</v>
      </c>
      <c r="K348" s="1"/>
    </row>
    <row r="349" spans="1:11" ht="21.75" customHeight="1" x14ac:dyDescent="0.3">
      <c r="A349" s="1">
        <v>347</v>
      </c>
      <c r="B349" s="10">
        <v>46370</v>
      </c>
      <c r="C349" s="1" t="s">
        <v>8</v>
      </c>
      <c r="D349" s="1" t="s">
        <v>19</v>
      </c>
      <c r="E349" s="1">
        <v>1136</v>
      </c>
      <c r="F349" s="1"/>
      <c r="G349" s="1"/>
      <c r="H349" s="1"/>
      <c r="I349" s="1"/>
      <c r="J349" s="1">
        <f t="shared" si="5"/>
        <v>0</v>
      </c>
      <c r="K349" s="1"/>
    </row>
    <row r="350" spans="1:11" ht="21.75" customHeight="1" x14ac:dyDescent="0.3">
      <c r="A350" s="1">
        <v>348</v>
      </c>
      <c r="B350" s="10">
        <v>46371</v>
      </c>
      <c r="C350" s="1" t="s">
        <v>8</v>
      </c>
      <c r="D350" s="1" t="s">
        <v>19</v>
      </c>
      <c r="E350" s="1">
        <v>1136</v>
      </c>
      <c r="F350" s="1"/>
      <c r="G350" s="1"/>
      <c r="H350" s="1"/>
      <c r="I350" s="1"/>
      <c r="J350" s="1">
        <f t="shared" si="5"/>
        <v>0</v>
      </c>
      <c r="K350" s="1"/>
    </row>
    <row r="351" spans="1:11" ht="21.75" customHeight="1" x14ac:dyDescent="0.3">
      <c r="A351" s="1">
        <v>349</v>
      </c>
      <c r="B351" s="10">
        <v>46372</v>
      </c>
      <c r="C351" s="1" t="s">
        <v>8</v>
      </c>
      <c r="D351" s="1" t="s">
        <v>19</v>
      </c>
      <c r="E351" s="1">
        <v>1136</v>
      </c>
      <c r="F351" s="1"/>
      <c r="G351" s="1"/>
      <c r="H351" s="1"/>
      <c r="I351" s="1"/>
      <c r="J351" s="1">
        <f t="shared" si="5"/>
        <v>0</v>
      </c>
      <c r="K351" s="1"/>
    </row>
    <row r="352" spans="1:11" ht="21.75" customHeight="1" x14ac:dyDescent="0.3">
      <c r="A352" s="1">
        <v>350</v>
      </c>
      <c r="B352" s="10">
        <v>46373</v>
      </c>
      <c r="C352" s="1" t="s">
        <v>8</v>
      </c>
      <c r="D352" s="1" t="s">
        <v>19</v>
      </c>
      <c r="E352" s="1">
        <v>1136</v>
      </c>
      <c r="F352" s="1"/>
      <c r="G352" s="1"/>
      <c r="H352" s="1"/>
      <c r="I352" s="1"/>
      <c r="J352" s="1">
        <f t="shared" si="5"/>
        <v>0</v>
      </c>
      <c r="K352" s="1"/>
    </row>
    <row r="353" spans="1:11" ht="21.75" customHeight="1" x14ac:dyDescent="0.3">
      <c r="A353" s="1">
        <v>351</v>
      </c>
      <c r="B353" s="10">
        <v>46374</v>
      </c>
      <c r="C353" s="1" t="s">
        <v>8</v>
      </c>
      <c r="D353" s="1" t="s">
        <v>19</v>
      </c>
      <c r="E353" s="1">
        <v>1136</v>
      </c>
      <c r="F353" s="1"/>
      <c r="G353" s="1"/>
      <c r="H353" s="1"/>
      <c r="I353" s="1"/>
      <c r="J353" s="1">
        <f t="shared" si="5"/>
        <v>0</v>
      </c>
      <c r="K353" s="1"/>
    </row>
    <row r="354" spans="1:11" ht="21.75" customHeight="1" x14ac:dyDescent="0.3">
      <c r="A354" s="1">
        <v>352</v>
      </c>
      <c r="B354" s="10">
        <v>46375</v>
      </c>
      <c r="C354" s="1" t="s">
        <v>8</v>
      </c>
      <c r="D354" s="1" t="s">
        <v>19</v>
      </c>
      <c r="E354" s="1">
        <v>1136</v>
      </c>
      <c r="F354" s="1"/>
      <c r="G354" s="1"/>
      <c r="H354" s="1"/>
      <c r="I354" s="1"/>
      <c r="J354" s="1">
        <f t="shared" si="5"/>
        <v>0</v>
      </c>
      <c r="K354" s="1"/>
    </row>
    <row r="355" spans="1:11" ht="21.75" customHeight="1" x14ac:dyDescent="0.3">
      <c r="A355" s="1">
        <v>353</v>
      </c>
      <c r="B355" s="10">
        <v>46376</v>
      </c>
      <c r="C355" s="1" t="s">
        <v>8</v>
      </c>
      <c r="D355" s="1" t="s">
        <v>19</v>
      </c>
      <c r="E355" s="1">
        <v>1136</v>
      </c>
      <c r="F355" s="1"/>
      <c r="G355" s="1"/>
      <c r="H355" s="1"/>
      <c r="I355" s="1"/>
      <c r="J355" s="1">
        <f t="shared" si="5"/>
        <v>0</v>
      </c>
      <c r="K355" s="1"/>
    </row>
    <row r="356" spans="1:11" ht="21.75" customHeight="1" x14ac:dyDescent="0.3">
      <c r="A356" s="1">
        <v>354</v>
      </c>
      <c r="B356" s="10">
        <v>46377</v>
      </c>
      <c r="C356" s="1" t="s">
        <v>8</v>
      </c>
      <c r="D356" s="1" t="s">
        <v>19</v>
      </c>
      <c r="E356" s="1">
        <v>1136</v>
      </c>
      <c r="F356" s="1"/>
      <c r="G356" s="1"/>
      <c r="H356" s="1"/>
      <c r="I356" s="1"/>
      <c r="J356" s="1">
        <f t="shared" si="5"/>
        <v>0</v>
      </c>
      <c r="K356" s="1"/>
    </row>
    <row r="357" spans="1:11" ht="21.75" customHeight="1" x14ac:dyDescent="0.3">
      <c r="A357" s="1">
        <v>355</v>
      </c>
      <c r="B357" s="10">
        <v>46378</v>
      </c>
      <c r="C357" s="1" t="s">
        <v>8</v>
      </c>
      <c r="D357" s="1" t="s">
        <v>19</v>
      </c>
      <c r="E357" s="1">
        <v>1136</v>
      </c>
      <c r="F357" s="1"/>
      <c r="G357" s="1"/>
      <c r="H357" s="1"/>
      <c r="I357" s="1"/>
      <c r="J357" s="1">
        <f t="shared" si="5"/>
        <v>0</v>
      </c>
      <c r="K357" s="1"/>
    </row>
    <row r="358" spans="1:11" ht="21.75" customHeight="1" x14ac:dyDescent="0.3">
      <c r="A358" s="1">
        <v>356</v>
      </c>
      <c r="B358" s="10">
        <v>46379</v>
      </c>
      <c r="C358" s="1" t="s">
        <v>8</v>
      </c>
      <c r="D358" s="1" t="s">
        <v>19</v>
      </c>
      <c r="E358" s="1">
        <v>1136</v>
      </c>
      <c r="F358" s="1"/>
      <c r="G358" s="1"/>
      <c r="H358" s="1"/>
      <c r="I358" s="1"/>
      <c r="J358" s="1">
        <f t="shared" si="5"/>
        <v>0</v>
      </c>
      <c r="K358" s="1"/>
    </row>
    <row r="359" spans="1:11" ht="21.75" customHeight="1" x14ac:dyDescent="0.3">
      <c r="A359" s="1">
        <v>357</v>
      </c>
      <c r="B359" s="10">
        <v>46380</v>
      </c>
      <c r="C359" s="1" t="s">
        <v>8</v>
      </c>
      <c r="D359" s="1" t="s">
        <v>19</v>
      </c>
      <c r="E359" s="1">
        <v>1136</v>
      </c>
      <c r="F359" s="1"/>
      <c r="G359" s="1"/>
      <c r="H359" s="1"/>
      <c r="I359" s="1"/>
      <c r="J359" s="1">
        <f t="shared" si="5"/>
        <v>0</v>
      </c>
      <c r="K359" s="1"/>
    </row>
    <row r="360" spans="1:11" ht="21.75" customHeight="1" x14ac:dyDescent="0.3">
      <c r="A360" s="1">
        <v>358</v>
      </c>
      <c r="B360" s="10">
        <v>46381</v>
      </c>
      <c r="C360" s="1" t="s">
        <v>8</v>
      </c>
      <c r="D360" s="1" t="s">
        <v>19</v>
      </c>
      <c r="E360" s="1">
        <v>1136</v>
      </c>
      <c r="F360" s="1"/>
      <c r="G360" s="1"/>
      <c r="H360" s="1"/>
      <c r="I360" s="1"/>
      <c r="J360" s="1">
        <f t="shared" si="5"/>
        <v>0</v>
      </c>
      <c r="K360" s="1"/>
    </row>
    <row r="361" spans="1:11" ht="21.75" customHeight="1" x14ac:dyDescent="0.3">
      <c r="A361" s="1">
        <v>359</v>
      </c>
      <c r="B361" s="10">
        <v>46382</v>
      </c>
      <c r="C361" s="1" t="s">
        <v>8</v>
      </c>
      <c r="D361" s="1" t="s">
        <v>19</v>
      </c>
      <c r="E361" s="1">
        <v>1136</v>
      </c>
      <c r="F361" s="1"/>
      <c r="G361" s="1"/>
      <c r="H361" s="1"/>
      <c r="I361" s="1"/>
      <c r="J361" s="1">
        <f t="shared" si="5"/>
        <v>0</v>
      </c>
      <c r="K361" s="1"/>
    </row>
    <row r="362" spans="1:11" ht="21.75" customHeight="1" x14ac:dyDescent="0.3">
      <c r="A362" s="1">
        <v>360</v>
      </c>
      <c r="B362" s="10">
        <v>46383</v>
      </c>
      <c r="C362" s="1" t="s">
        <v>8</v>
      </c>
      <c r="D362" s="1" t="s">
        <v>19</v>
      </c>
      <c r="E362" s="1">
        <v>1136</v>
      </c>
      <c r="F362" s="1"/>
      <c r="G362" s="1"/>
      <c r="H362" s="1"/>
      <c r="I362" s="1"/>
      <c r="J362" s="1">
        <f t="shared" si="5"/>
        <v>0</v>
      </c>
      <c r="K362" s="1"/>
    </row>
    <row r="363" spans="1:11" ht="21.75" customHeight="1" x14ac:dyDescent="0.3">
      <c r="A363" s="1">
        <v>361</v>
      </c>
      <c r="B363" s="10">
        <v>46384</v>
      </c>
      <c r="C363" s="1" t="s">
        <v>8</v>
      </c>
      <c r="D363" s="1" t="s">
        <v>19</v>
      </c>
      <c r="E363" s="1">
        <v>1136</v>
      </c>
      <c r="F363" s="1"/>
      <c r="G363" s="1"/>
      <c r="H363" s="1"/>
      <c r="I363" s="1"/>
      <c r="J363" s="1">
        <f t="shared" si="5"/>
        <v>0</v>
      </c>
      <c r="K363" s="1"/>
    </row>
    <row r="364" spans="1:11" ht="21.75" customHeight="1" x14ac:dyDescent="0.3">
      <c r="A364" s="1">
        <v>362</v>
      </c>
      <c r="B364" s="10">
        <v>46385</v>
      </c>
      <c r="C364" s="1" t="s">
        <v>8</v>
      </c>
      <c r="D364" s="1" t="s">
        <v>19</v>
      </c>
      <c r="E364" s="1">
        <v>1136</v>
      </c>
      <c r="F364" s="1"/>
      <c r="G364" s="1"/>
      <c r="H364" s="1"/>
      <c r="I364" s="1"/>
      <c r="J364" s="1">
        <f t="shared" si="5"/>
        <v>0</v>
      </c>
      <c r="K364" s="1"/>
    </row>
    <row r="365" spans="1:11" ht="21.75" customHeight="1" x14ac:dyDescent="0.3">
      <c r="A365" s="1">
        <v>363</v>
      </c>
      <c r="B365" s="10">
        <v>46386</v>
      </c>
      <c r="C365" s="1" t="s">
        <v>8</v>
      </c>
      <c r="D365" s="1" t="s">
        <v>19</v>
      </c>
      <c r="E365" s="1">
        <v>1136</v>
      </c>
      <c r="F365" s="1"/>
      <c r="G365" s="1"/>
      <c r="H365" s="1"/>
      <c r="I365" s="1"/>
      <c r="J365" s="1">
        <f t="shared" si="5"/>
        <v>0</v>
      </c>
      <c r="K365" s="1"/>
    </row>
    <row r="366" spans="1:11" ht="21.75" customHeight="1" x14ac:dyDescent="0.3">
      <c r="A366" s="1">
        <v>364</v>
      </c>
      <c r="B366" s="10">
        <v>46387</v>
      </c>
      <c r="C366" s="1" t="s">
        <v>8</v>
      </c>
      <c r="D366" s="1" t="s">
        <v>19</v>
      </c>
      <c r="E366" s="1">
        <v>1136</v>
      </c>
      <c r="F366" s="1"/>
      <c r="G366" s="1"/>
      <c r="H366" s="1"/>
      <c r="I366" s="1"/>
      <c r="J366" s="1">
        <f t="shared" si="5"/>
        <v>0</v>
      </c>
      <c r="K366" s="1"/>
    </row>
    <row r="367" spans="1:11" ht="21.75" customHeight="1" x14ac:dyDescent="0.3">
      <c r="A367" s="1">
        <v>365</v>
      </c>
      <c r="B367" s="10">
        <v>46388</v>
      </c>
      <c r="C367" s="1" t="s">
        <v>8</v>
      </c>
      <c r="D367" s="1" t="s">
        <v>19</v>
      </c>
      <c r="E367" s="1">
        <v>1136</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05000000}"/>
  <mergeCells count="3">
    <mergeCell ref="A1:K1"/>
    <mergeCell ref="N4:Q4"/>
    <mergeCell ref="O3:P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R371"/>
  <sheetViews>
    <sheetView rightToLeft="1" workbookViewId="0">
      <selection activeCell="D3" sqref="D3"/>
    </sheetView>
  </sheetViews>
  <sheetFormatPr defaultRowHeight="20.25" customHeight="1" x14ac:dyDescent="0.3"/>
  <cols>
    <col min="1" max="1" width="4" customWidth="1"/>
    <col min="2" max="2" width="13.08203125" customWidth="1"/>
    <col min="3" max="3" width="13.83203125" customWidth="1"/>
    <col min="4" max="4" width="14.1640625" customWidth="1"/>
    <col min="5" max="5" width="15.4140625" customWidth="1"/>
    <col min="6" max="6" width="12.5" customWidth="1"/>
    <col min="7" max="7" width="11.33203125" customWidth="1"/>
    <col min="8" max="8" width="12.08203125" customWidth="1"/>
    <col min="10" max="10" width="12" customWidth="1"/>
    <col min="11" max="11" width="22.83203125" customWidth="1"/>
  </cols>
  <sheetData>
    <row r="1" spans="1:18" ht="20.25" customHeight="1" x14ac:dyDescent="0.3">
      <c r="A1" s="273" t="s">
        <v>21</v>
      </c>
      <c r="B1" s="273"/>
      <c r="C1" s="273"/>
      <c r="D1" s="273"/>
      <c r="E1" s="273"/>
      <c r="F1" s="273"/>
      <c r="G1" s="273"/>
      <c r="H1" s="273"/>
      <c r="I1" s="273"/>
      <c r="J1" s="273"/>
      <c r="K1" s="273"/>
    </row>
    <row r="2" spans="1:18" ht="20.25" customHeight="1" x14ac:dyDescent="0.35">
      <c r="A2" s="8" t="s">
        <v>0</v>
      </c>
      <c r="B2" s="9" t="s">
        <v>7</v>
      </c>
      <c r="C2" s="5" t="s">
        <v>2</v>
      </c>
      <c r="D2" s="5" t="s">
        <v>13</v>
      </c>
      <c r="E2" s="5" t="s">
        <v>14</v>
      </c>
      <c r="F2" s="5" t="s">
        <v>1</v>
      </c>
      <c r="G2" s="5" t="s">
        <v>5</v>
      </c>
      <c r="H2" s="5" t="s">
        <v>4</v>
      </c>
      <c r="I2" s="5" t="s">
        <v>12</v>
      </c>
      <c r="J2" s="5" t="s">
        <v>6</v>
      </c>
      <c r="K2" s="7" t="s">
        <v>3</v>
      </c>
    </row>
    <row r="3" spans="1:18" ht="20.25" customHeight="1" x14ac:dyDescent="0.3">
      <c r="A3" s="1">
        <v>1</v>
      </c>
      <c r="B3" s="10">
        <v>46024</v>
      </c>
      <c r="C3" s="1" t="s">
        <v>23</v>
      </c>
      <c r="D3" s="1" t="s">
        <v>22</v>
      </c>
      <c r="E3" s="1">
        <v>1700</v>
      </c>
      <c r="F3" s="1">
        <v>1</v>
      </c>
      <c r="G3" s="1"/>
      <c r="H3" s="1"/>
      <c r="I3" s="1"/>
      <c r="J3" s="1">
        <f>E3*F3-G3-H3+I3</f>
        <v>1700</v>
      </c>
      <c r="K3" s="1"/>
      <c r="O3" s="275" t="s">
        <v>18</v>
      </c>
      <c r="P3" s="275"/>
    </row>
    <row r="4" spans="1:18" ht="20.25" customHeight="1" x14ac:dyDescent="0.3">
      <c r="A4" s="1">
        <v>2</v>
      </c>
      <c r="B4" s="10">
        <v>46025</v>
      </c>
      <c r="C4" s="1" t="s">
        <v>23</v>
      </c>
      <c r="D4" s="1" t="s">
        <v>22</v>
      </c>
      <c r="E4" s="1">
        <v>1700</v>
      </c>
      <c r="F4" s="1"/>
      <c r="G4" s="1"/>
      <c r="H4" s="1"/>
      <c r="I4" s="1"/>
      <c r="J4" s="1">
        <f t="shared" ref="J4:J67" si="0">E4*F4-G4-H4+I4</f>
        <v>0</v>
      </c>
      <c r="K4" s="1"/>
      <c r="N4" s="274" t="s">
        <v>17</v>
      </c>
      <c r="O4" s="274"/>
      <c r="P4" s="274"/>
      <c r="Q4" s="274"/>
      <c r="R4" s="3">
        <f>SUM(J3:J368)</f>
        <v>1700</v>
      </c>
    </row>
    <row r="5" spans="1:18" ht="20.25" customHeight="1" x14ac:dyDescent="0.3">
      <c r="A5" s="1">
        <v>3</v>
      </c>
      <c r="B5" s="10">
        <v>46026</v>
      </c>
      <c r="C5" s="1" t="s">
        <v>23</v>
      </c>
      <c r="D5" s="1" t="s">
        <v>22</v>
      </c>
      <c r="E5" s="1">
        <v>1700</v>
      </c>
      <c r="F5" s="1"/>
      <c r="G5" s="1"/>
      <c r="H5" s="1"/>
      <c r="I5" s="1"/>
      <c r="J5" s="1">
        <f t="shared" si="0"/>
        <v>0</v>
      </c>
      <c r="K5" s="1"/>
    </row>
    <row r="6" spans="1:18" ht="20.25" customHeight="1" x14ac:dyDescent="0.3">
      <c r="A6" s="1">
        <v>4</v>
      </c>
      <c r="B6" s="10">
        <v>46027</v>
      </c>
      <c r="C6" s="1" t="s">
        <v>23</v>
      </c>
      <c r="D6" s="1" t="s">
        <v>22</v>
      </c>
      <c r="E6" s="1">
        <v>1700</v>
      </c>
      <c r="F6" s="1"/>
      <c r="G6" s="1"/>
      <c r="H6" s="1"/>
      <c r="I6" s="1"/>
      <c r="J6" s="1">
        <f t="shared" si="0"/>
        <v>0</v>
      </c>
      <c r="K6" s="1"/>
    </row>
    <row r="7" spans="1:18" ht="20.25" customHeight="1" x14ac:dyDescent="0.3">
      <c r="A7" s="1">
        <v>5</v>
      </c>
      <c r="B7" s="10">
        <v>46028</v>
      </c>
      <c r="C7" s="1" t="s">
        <v>23</v>
      </c>
      <c r="D7" s="1" t="s">
        <v>22</v>
      </c>
      <c r="E7" s="1">
        <v>1700</v>
      </c>
      <c r="F7" s="1"/>
      <c r="G7" s="1"/>
      <c r="H7" s="1"/>
      <c r="I7" s="1"/>
      <c r="J7" s="1">
        <f t="shared" si="0"/>
        <v>0</v>
      </c>
      <c r="K7" s="1"/>
    </row>
    <row r="8" spans="1:18" ht="20.25" customHeight="1" x14ac:dyDescent="0.3">
      <c r="A8" s="1">
        <v>6</v>
      </c>
      <c r="B8" s="10">
        <v>46029</v>
      </c>
      <c r="C8" s="1" t="s">
        <v>23</v>
      </c>
      <c r="D8" s="1" t="s">
        <v>22</v>
      </c>
      <c r="E8" s="1">
        <v>1700</v>
      </c>
      <c r="F8" s="1"/>
      <c r="G8" s="1"/>
      <c r="H8" s="1"/>
      <c r="I8" s="1"/>
      <c r="J8" s="1">
        <f t="shared" si="0"/>
        <v>0</v>
      </c>
      <c r="K8" s="1"/>
    </row>
    <row r="9" spans="1:18" ht="20.25" customHeight="1" x14ac:dyDescent="0.3">
      <c r="A9" s="1">
        <v>7</v>
      </c>
      <c r="B9" s="10">
        <v>46030</v>
      </c>
      <c r="C9" s="1" t="s">
        <v>23</v>
      </c>
      <c r="D9" s="1" t="s">
        <v>22</v>
      </c>
      <c r="E9" s="1">
        <v>1700</v>
      </c>
      <c r="F9" s="1"/>
      <c r="G9" s="1"/>
      <c r="H9" s="1"/>
      <c r="I9" s="1"/>
      <c r="J9" s="1">
        <f t="shared" si="0"/>
        <v>0</v>
      </c>
      <c r="K9" s="1"/>
    </row>
    <row r="10" spans="1:18" ht="20.25" customHeight="1" x14ac:dyDescent="0.3">
      <c r="A10" s="1">
        <v>8</v>
      </c>
      <c r="B10" s="10">
        <v>46031</v>
      </c>
      <c r="C10" s="1" t="s">
        <v>23</v>
      </c>
      <c r="D10" s="1" t="s">
        <v>22</v>
      </c>
      <c r="E10" s="1">
        <v>1700</v>
      </c>
      <c r="F10" s="1"/>
      <c r="G10" s="1"/>
      <c r="H10" s="1"/>
      <c r="I10" s="1"/>
      <c r="J10" s="1">
        <f t="shared" si="0"/>
        <v>0</v>
      </c>
      <c r="K10" s="1"/>
    </row>
    <row r="11" spans="1:18" ht="20.25" customHeight="1" x14ac:dyDescent="0.3">
      <c r="A11" s="1">
        <v>9</v>
      </c>
      <c r="B11" s="10">
        <v>46032</v>
      </c>
      <c r="C11" s="1" t="s">
        <v>23</v>
      </c>
      <c r="D11" s="1" t="s">
        <v>22</v>
      </c>
      <c r="E11" s="1">
        <v>1700</v>
      </c>
      <c r="F11" s="1"/>
      <c r="G11" s="1"/>
      <c r="H11" s="1"/>
      <c r="I11" s="1"/>
      <c r="J11" s="1">
        <f t="shared" si="0"/>
        <v>0</v>
      </c>
      <c r="K11" s="1"/>
    </row>
    <row r="12" spans="1:18" ht="20.25" customHeight="1" x14ac:dyDescent="0.3">
      <c r="A12" s="1">
        <v>10</v>
      </c>
      <c r="B12" s="10">
        <v>46033</v>
      </c>
      <c r="C12" s="1" t="s">
        <v>23</v>
      </c>
      <c r="D12" s="1" t="s">
        <v>22</v>
      </c>
      <c r="E12" s="1">
        <v>1700</v>
      </c>
      <c r="F12" s="1"/>
      <c r="G12" s="1"/>
      <c r="H12" s="1"/>
      <c r="I12" s="1"/>
      <c r="J12" s="1">
        <f t="shared" si="0"/>
        <v>0</v>
      </c>
      <c r="K12" s="1"/>
    </row>
    <row r="13" spans="1:18" ht="20.25" customHeight="1" x14ac:dyDescent="0.3">
      <c r="A13" s="1">
        <v>11</v>
      </c>
      <c r="B13" s="10">
        <v>46034</v>
      </c>
      <c r="C13" s="1" t="s">
        <v>23</v>
      </c>
      <c r="D13" s="1" t="s">
        <v>22</v>
      </c>
      <c r="E13" s="1">
        <v>1700</v>
      </c>
      <c r="F13" s="1"/>
      <c r="G13" s="1"/>
      <c r="H13" s="1"/>
      <c r="I13" s="1"/>
      <c r="J13" s="1">
        <f t="shared" si="0"/>
        <v>0</v>
      </c>
      <c r="K13" s="1"/>
    </row>
    <row r="14" spans="1:18" ht="20.25" customHeight="1" x14ac:dyDescent="0.3">
      <c r="A14" s="1">
        <v>12</v>
      </c>
      <c r="B14" s="10">
        <v>46035</v>
      </c>
      <c r="C14" s="1" t="s">
        <v>23</v>
      </c>
      <c r="D14" s="1" t="s">
        <v>22</v>
      </c>
      <c r="E14" s="1">
        <v>1700</v>
      </c>
      <c r="F14" s="1"/>
      <c r="G14" s="1"/>
      <c r="H14" s="1"/>
      <c r="I14" s="1"/>
      <c r="J14" s="1">
        <f t="shared" si="0"/>
        <v>0</v>
      </c>
      <c r="K14" s="1"/>
    </row>
    <row r="15" spans="1:18" ht="20.25" customHeight="1" x14ac:dyDescent="0.3">
      <c r="A15" s="1">
        <v>13</v>
      </c>
      <c r="B15" s="10">
        <v>46036</v>
      </c>
      <c r="C15" s="1" t="s">
        <v>23</v>
      </c>
      <c r="D15" s="1" t="s">
        <v>22</v>
      </c>
      <c r="E15" s="1">
        <v>1700</v>
      </c>
      <c r="F15" s="1"/>
      <c r="G15" s="1"/>
      <c r="H15" s="1"/>
      <c r="I15" s="1"/>
      <c r="J15" s="1">
        <f t="shared" si="0"/>
        <v>0</v>
      </c>
      <c r="K15" s="1"/>
    </row>
    <row r="16" spans="1:18" ht="20.25" customHeight="1" x14ac:dyDescent="0.3">
      <c r="A16" s="1">
        <v>14</v>
      </c>
      <c r="B16" s="10">
        <v>46037</v>
      </c>
      <c r="C16" s="1" t="s">
        <v>23</v>
      </c>
      <c r="D16" s="1" t="s">
        <v>22</v>
      </c>
      <c r="E16" s="1">
        <v>1700</v>
      </c>
      <c r="F16" s="1"/>
      <c r="G16" s="1"/>
      <c r="H16" s="1"/>
      <c r="I16" s="1"/>
      <c r="J16" s="1">
        <f t="shared" si="0"/>
        <v>0</v>
      </c>
      <c r="K16" s="1"/>
    </row>
    <row r="17" spans="1:11" ht="20.25" customHeight="1" x14ac:dyDescent="0.3">
      <c r="A17" s="1">
        <v>15</v>
      </c>
      <c r="B17" s="10">
        <v>46038</v>
      </c>
      <c r="C17" s="1" t="s">
        <v>23</v>
      </c>
      <c r="D17" s="1" t="s">
        <v>22</v>
      </c>
      <c r="E17" s="1">
        <v>1700</v>
      </c>
      <c r="F17" s="1"/>
      <c r="G17" s="1"/>
      <c r="H17" s="1"/>
      <c r="I17" s="1"/>
      <c r="J17" s="1">
        <f t="shared" si="0"/>
        <v>0</v>
      </c>
      <c r="K17" s="1"/>
    </row>
    <row r="18" spans="1:11" ht="20.25" customHeight="1" x14ac:dyDescent="0.3">
      <c r="A18" s="1">
        <v>16</v>
      </c>
      <c r="B18" s="10">
        <v>46039</v>
      </c>
      <c r="C18" s="1" t="s">
        <v>23</v>
      </c>
      <c r="D18" s="1" t="s">
        <v>22</v>
      </c>
      <c r="E18" s="1">
        <v>1700</v>
      </c>
      <c r="F18" s="1"/>
      <c r="G18" s="1"/>
      <c r="H18" s="1"/>
      <c r="I18" s="1"/>
      <c r="J18" s="1">
        <f t="shared" si="0"/>
        <v>0</v>
      </c>
      <c r="K18" s="1"/>
    </row>
    <row r="19" spans="1:11" ht="20.25" customHeight="1" x14ac:dyDescent="0.3">
      <c r="A19" s="1">
        <v>17</v>
      </c>
      <c r="B19" s="10">
        <v>46040</v>
      </c>
      <c r="C19" s="1" t="s">
        <v>23</v>
      </c>
      <c r="D19" s="1" t="s">
        <v>22</v>
      </c>
      <c r="E19" s="1">
        <v>1700</v>
      </c>
      <c r="F19" s="1"/>
      <c r="G19" s="1"/>
      <c r="H19" s="1"/>
      <c r="I19" s="1"/>
      <c r="J19" s="1">
        <f t="shared" si="0"/>
        <v>0</v>
      </c>
      <c r="K19" s="1"/>
    </row>
    <row r="20" spans="1:11" ht="20.25" customHeight="1" x14ac:dyDescent="0.3">
      <c r="A20" s="1">
        <v>18</v>
      </c>
      <c r="B20" s="10">
        <v>46041</v>
      </c>
      <c r="C20" s="1" t="s">
        <v>23</v>
      </c>
      <c r="D20" s="1" t="s">
        <v>22</v>
      </c>
      <c r="E20" s="1">
        <v>1700</v>
      </c>
      <c r="F20" s="1"/>
      <c r="G20" s="1"/>
      <c r="H20" s="1"/>
      <c r="I20" s="1"/>
      <c r="J20" s="1">
        <f t="shared" si="0"/>
        <v>0</v>
      </c>
      <c r="K20" s="1"/>
    </row>
    <row r="21" spans="1:11" ht="20.25" customHeight="1" x14ac:dyDescent="0.3">
      <c r="A21" s="1">
        <v>19</v>
      </c>
      <c r="B21" s="10">
        <v>46042</v>
      </c>
      <c r="C21" s="1" t="s">
        <v>23</v>
      </c>
      <c r="D21" s="1" t="s">
        <v>22</v>
      </c>
      <c r="E21" s="1">
        <v>1700</v>
      </c>
      <c r="F21" s="1"/>
      <c r="G21" s="1"/>
      <c r="H21" s="1"/>
      <c r="I21" s="1"/>
      <c r="J21" s="1">
        <f t="shared" si="0"/>
        <v>0</v>
      </c>
      <c r="K21" s="1"/>
    </row>
    <row r="22" spans="1:11" ht="20.25" customHeight="1" x14ac:dyDescent="0.3">
      <c r="A22" s="1">
        <v>20</v>
      </c>
      <c r="B22" s="10">
        <v>46043</v>
      </c>
      <c r="C22" s="1" t="s">
        <v>23</v>
      </c>
      <c r="D22" s="1" t="s">
        <v>22</v>
      </c>
      <c r="E22" s="1">
        <v>1700</v>
      </c>
      <c r="F22" s="1"/>
      <c r="G22" s="1"/>
      <c r="H22" s="1"/>
      <c r="I22" s="1"/>
      <c r="J22" s="1">
        <f t="shared" si="0"/>
        <v>0</v>
      </c>
      <c r="K22" s="1"/>
    </row>
    <row r="23" spans="1:11" ht="20.25" customHeight="1" x14ac:dyDescent="0.3">
      <c r="A23" s="1">
        <v>21</v>
      </c>
      <c r="B23" s="10">
        <v>46044</v>
      </c>
      <c r="C23" s="1" t="s">
        <v>23</v>
      </c>
      <c r="D23" s="1" t="s">
        <v>22</v>
      </c>
      <c r="E23" s="1">
        <v>1700</v>
      </c>
      <c r="F23" s="1"/>
      <c r="G23" s="1"/>
      <c r="H23" s="1"/>
      <c r="I23" s="1"/>
      <c r="J23" s="1">
        <f t="shared" si="0"/>
        <v>0</v>
      </c>
      <c r="K23" s="1"/>
    </row>
    <row r="24" spans="1:11" ht="20.25" customHeight="1" x14ac:dyDescent="0.3">
      <c r="A24" s="1">
        <v>22</v>
      </c>
      <c r="B24" s="10">
        <v>46045</v>
      </c>
      <c r="C24" s="1" t="s">
        <v>23</v>
      </c>
      <c r="D24" s="1" t="s">
        <v>22</v>
      </c>
      <c r="E24" s="1">
        <v>1700</v>
      </c>
      <c r="F24" s="1"/>
      <c r="G24" s="1"/>
      <c r="H24" s="1"/>
      <c r="I24" s="1"/>
      <c r="J24" s="1">
        <f t="shared" si="0"/>
        <v>0</v>
      </c>
      <c r="K24" s="1"/>
    </row>
    <row r="25" spans="1:11" ht="20.25" customHeight="1" x14ac:dyDescent="0.3">
      <c r="A25" s="1">
        <v>23</v>
      </c>
      <c r="B25" s="10">
        <v>46046</v>
      </c>
      <c r="C25" s="1" t="s">
        <v>23</v>
      </c>
      <c r="D25" s="1" t="s">
        <v>22</v>
      </c>
      <c r="E25" s="1">
        <v>1700</v>
      </c>
      <c r="F25" s="1"/>
      <c r="G25" s="1"/>
      <c r="H25" s="1"/>
      <c r="I25" s="1"/>
      <c r="J25" s="1">
        <f t="shared" si="0"/>
        <v>0</v>
      </c>
      <c r="K25" s="1"/>
    </row>
    <row r="26" spans="1:11" ht="20.25" customHeight="1" x14ac:dyDescent="0.3">
      <c r="A26" s="1">
        <v>24</v>
      </c>
      <c r="B26" s="10">
        <v>46047</v>
      </c>
      <c r="C26" s="1" t="s">
        <v>23</v>
      </c>
      <c r="D26" s="1" t="s">
        <v>22</v>
      </c>
      <c r="E26" s="1">
        <v>1700</v>
      </c>
      <c r="F26" s="1"/>
      <c r="G26" s="1"/>
      <c r="H26" s="1"/>
      <c r="I26" s="1"/>
      <c r="J26" s="1">
        <f t="shared" si="0"/>
        <v>0</v>
      </c>
      <c r="K26" s="1"/>
    </row>
    <row r="27" spans="1:11" ht="20.25" customHeight="1" x14ac:dyDescent="0.3">
      <c r="A27" s="1">
        <v>25</v>
      </c>
      <c r="B27" s="10">
        <v>46048</v>
      </c>
      <c r="C27" s="1" t="s">
        <v>23</v>
      </c>
      <c r="D27" s="1" t="s">
        <v>22</v>
      </c>
      <c r="E27" s="1">
        <v>1700</v>
      </c>
      <c r="F27" s="1"/>
      <c r="G27" s="1"/>
      <c r="H27" s="1"/>
      <c r="I27" s="1"/>
      <c r="J27" s="1">
        <f t="shared" si="0"/>
        <v>0</v>
      </c>
      <c r="K27" s="1"/>
    </row>
    <row r="28" spans="1:11" ht="20.25" customHeight="1" x14ac:dyDescent="0.3">
      <c r="A28" s="1">
        <v>26</v>
      </c>
      <c r="B28" s="10">
        <v>46049</v>
      </c>
      <c r="C28" s="1" t="s">
        <v>23</v>
      </c>
      <c r="D28" s="1" t="s">
        <v>22</v>
      </c>
      <c r="E28" s="1">
        <v>1700</v>
      </c>
      <c r="F28" s="1"/>
      <c r="G28" s="1"/>
      <c r="H28" s="1"/>
      <c r="I28" s="1"/>
      <c r="J28" s="1">
        <f t="shared" si="0"/>
        <v>0</v>
      </c>
      <c r="K28" s="1"/>
    </row>
    <row r="29" spans="1:11" ht="20.25" customHeight="1" x14ac:dyDescent="0.3">
      <c r="A29" s="1">
        <v>27</v>
      </c>
      <c r="B29" s="10">
        <v>46050</v>
      </c>
      <c r="C29" s="1" t="s">
        <v>23</v>
      </c>
      <c r="D29" s="1" t="s">
        <v>22</v>
      </c>
      <c r="E29" s="1">
        <v>1700</v>
      </c>
      <c r="F29" s="1"/>
      <c r="G29" s="1"/>
      <c r="H29" s="1"/>
      <c r="I29" s="1"/>
      <c r="J29" s="1">
        <f t="shared" si="0"/>
        <v>0</v>
      </c>
      <c r="K29" s="1"/>
    </row>
    <row r="30" spans="1:11" ht="20.25" customHeight="1" x14ac:dyDescent="0.3">
      <c r="A30" s="1">
        <v>28</v>
      </c>
      <c r="B30" s="10">
        <v>46051</v>
      </c>
      <c r="C30" s="1" t="s">
        <v>23</v>
      </c>
      <c r="D30" s="1" t="s">
        <v>22</v>
      </c>
      <c r="E30" s="1">
        <v>1700</v>
      </c>
      <c r="F30" s="1"/>
      <c r="G30" s="1"/>
      <c r="H30" s="1"/>
      <c r="I30" s="1"/>
      <c r="J30" s="1">
        <f t="shared" si="0"/>
        <v>0</v>
      </c>
      <c r="K30" s="1"/>
    </row>
    <row r="31" spans="1:11" ht="20.25" customHeight="1" x14ac:dyDescent="0.3">
      <c r="A31" s="1">
        <v>29</v>
      </c>
      <c r="B31" s="10">
        <v>46052</v>
      </c>
      <c r="C31" s="1" t="s">
        <v>23</v>
      </c>
      <c r="D31" s="1" t="s">
        <v>22</v>
      </c>
      <c r="E31" s="1">
        <v>1700</v>
      </c>
      <c r="F31" s="1"/>
      <c r="G31" s="1"/>
      <c r="H31" s="1"/>
      <c r="I31" s="1"/>
      <c r="J31" s="1">
        <f t="shared" si="0"/>
        <v>0</v>
      </c>
      <c r="K31" s="1"/>
    </row>
    <row r="32" spans="1:11" ht="20.25" customHeight="1" x14ac:dyDescent="0.3">
      <c r="A32" s="1">
        <v>30</v>
      </c>
      <c r="B32" s="10">
        <v>46053</v>
      </c>
      <c r="C32" s="1" t="s">
        <v>23</v>
      </c>
      <c r="D32" s="1" t="s">
        <v>22</v>
      </c>
      <c r="E32" s="1">
        <v>1700</v>
      </c>
      <c r="F32" s="1"/>
      <c r="G32" s="1"/>
      <c r="H32" s="1"/>
      <c r="I32" s="1"/>
      <c r="J32" s="1">
        <f t="shared" si="0"/>
        <v>0</v>
      </c>
      <c r="K32" s="1"/>
    </row>
    <row r="33" spans="1:11" ht="20.25" customHeight="1" x14ac:dyDescent="0.3">
      <c r="A33" s="1">
        <v>31</v>
      </c>
      <c r="B33" s="10">
        <v>46054</v>
      </c>
      <c r="C33" s="1" t="s">
        <v>23</v>
      </c>
      <c r="D33" s="1" t="s">
        <v>22</v>
      </c>
      <c r="E33" s="1">
        <v>1700</v>
      </c>
      <c r="F33" s="1"/>
      <c r="G33" s="1"/>
      <c r="H33" s="1"/>
      <c r="I33" s="1"/>
      <c r="J33" s="1">
        <f t="shared" si="0"/>
        <v>0</v>
      </c>
      <c r="K33" s="1"/>
    </row>
    <row r="34" spans="1:11" ht="20.25" customHeight="1" x14ac:dyDescent="0.3">
      <c r="A34" s="1">
        <v>32</v>
      </c>
      <c r="B34" s="10">
        <v>46055</v>
      </c>
      <c r="C34" s="1" t="s">
        <v>23</v>
      </c>
      <c r="D34" s="1" t="s">
        <v>22</v>
      </c>
      <c r="E34" s="1">
        <v>1700</v>
      </c>
      <c r="F34" s="1"/>
      <c r="G34" s="1"/>
      <c r="H34" s="1"/>
      <c r="I34" s="1"/>
      <c r="J34" s="1">
        <f t="shared" si="0"/>
        <v>0</v>
      </c>
      <c r="K34" s="1"/>
    </row>
    <row r="35" spans="1:11" ht="20.25" customHeight="1" x14ac:dyDescent="0.3">
      <c r="A35" s="1">
        <v>33</v>
      </c>
      <c r="B35" s="10">
        <v>46056</v>
      </c>
      <c r="C35" s="1" t="s">
        <v>23</v>
      </c>
      <c r="D35" s="1" t="s">
        <v>22</v>
      </c>
      <c r="E35" s="1">
        <v>1700</v>
      </c>
      <c r="F35" s="1"/>
      <c r="G35" s="1"/>
      <c r="H35" s="1"/>
      <c r="I35" s="1"/>
      <c r="J35" s="1">
        <f t="shared" si="0"/>
        <v>0</v>
      </c>
      <c r="K35" s="1"/>
    </row>
    <row r="36" spans="1:11" ht="20.25" customHeight="1" x14ac:dyDescent="0.3">
      <c r="A36" s="1">
        <v>34</v>
      </c>
      <c r="B36" s="10">
        <v>46057</v>
      </c>
      <c r="C36" s="1" t="s">
        <v>23</v>
      </c>
      <c r="D36" s="1" t="s">
        <v>22</v>
      </c>
      <c r="E36" s="1">
        <v>1700</v>
      </c>
      <c r="F36" s="1"/>
      <c r="G36" s="1"/>
      <c r="H36" s="1"/>
      <c r="I36" s="1"/>
      <c r="J36" s="1">
        <f t="shared" si="0"/>
        <v>0</v>
      </c>
      <c r="K36" s="1"/>
    </row>
    <row r="37" spans="1:11" ht="20.25" customHeight="1" x14ac:dyDescent="0.3">
      <c r="A37" s="1">
        <v>35</v>
      </c>
      <c r="B37" s="10">
        <v>46058</v>
      </c>
      <c r="C37" s="1" t="s">
        <v>23</v>
      </c>
      <c r="D37" s="1" t="s">
        <v>22</v>
      </c>
      <c r="E37" s="1">
        <v>1700</v>
      </c>
      <c r="F37" s="1"/>
      <c r="G37" s="1"/>
      <c r="H37" s="1"/>
      <c r="I37" s="1"/>
      <c r="J37" s="1">
        <f t="shared" si="0"/>
        <v>0</v>
      </c>
      <c r="K37" s="1"/>
    </row>
    <row r="38" spans="1:11" ht="20.25" customHeight="1" x14ac:dyDescent="0.3">
      <c r="A38" s="1">
        <v>36</v>
      </c>
      <c r="B38" s="10">
        <v>46059</v>
      </c>
      <c r="C38" s="1" t="s">
        <v>23</v>
      </c>
      <c r="D38" s="1" t="s">
        <v>22</v>
      </c>
      <c r="E38" s="1">
        <v>1700</v>
      </c>
      <c r="F38" s="1"/>
      <c r="G38" s="1"/>
      <c r="H38" s="1"/>
      <c r="I38" s="1"/>
      <c r="J38" s="1">
        <f t="shared" si="0"/>
        <v>0</v>
      </c>
      <c r="K38" s="1"/>
    </row>
    <row r="39" spans="1:11" ht="20.25" customHeight="1" x14ac:dyDescent="0.3">
      <c r="A39" s="1">
        <v>37</v>
      </c>
      <c r="B39" s="10">
        <v>46060</v>
      </c>
      <c r="C39" s="1" t="s">
        <v>23</v>
      </c>
      <c r="D39" s="1" t="s">
        <v>22</v>
      </c>
      <c r="E39" s="1">
        <v>1700</v>
      </c>
      <c r="F39" s="1"/>
      <c r="G39" s="1"/>
      <c r="H39" s="1"/>
      <c r="I39" s="1"/>
      <c r="J39" s="1">
        <f t="shared" si="0"/>
        <v>0</v>
      </c>
      <c r="K39" s="1"/>
    </row>
    <row r="40" spans="1:11" ht="20.25" customHeight="1" x14ac:dyDescent="0.3">
      <c r="A40" s="1">
        <v>38</v>
      </c>
      <c r="B40" s="10">
        <v>46061</v>
      </c>
      <c r="C40" s="1" t="s">
        <v>23</v>
      </c>
      <c r="D40" s="1" t="s">
        <v>22</v>
      </c>
      <c r="E40" s="1">
        <v>1700</v>
      </c>
      <c r="F40" s="1"/>
      <c r="G40" s="1"/>
      <c r="H40" s="1"/>
      <c r="I40" s="1"/>
      <c r="J40" s="1">
        <f t="shared" si="0"/>
        <v>0</v>
      </c>
      <c r="K40" s="1"/>
    </row>
    <row r="41" spans="1:11" ht="20.25" customHeight="1" x14ac:dyDescent="0.3">
      <c r="A41" s="1">
        <v>39</v>
      </c>
      <c r="B41" s="10">
        <v>46062</v>
      </c>
      <c r="C41" s="1" t="s">
        <v>23</v>
      </c>
      <c r="D41" s="1" t="s">
        <v>22</v>
      </c>
      <c r="E41" s="1">
        <v>1700</v>
      </c>
      <c r="F41" s="1"/>
      <c r="G41" s="1"/>
      <c r="H41" s="1"/>
      <c r="I41" s="1"/>
      <c r="J41" s="1">
        <f t="shared" si="0"/>
        <v>0</v>
      </c>
      <c r="K41" s="1"/>
    </row>
    <row r="42" spans="1:11" ht="20.25" customHeight="1" x14ac:dyDescent="0.3">
      <c r="A42" s="1">
        <v>40</v>
      </c>
      <c r="B42" s="10">
        <v>46063</v>
      </c>
      <c r="C42" s="1" t="s">
        <v>23</v>
      </c>
      <c r="D42" s="1" t="s">
        <v>22</v>
      </c>
      <c r="E42" s="1">
        <v>1700</v>
      </c>
      <c r="F42" s="1"/>
      <c r="G42" s="1"/>
      <c r="H42" s="1"/>
      <c r="I42" s="1"/>
      <c r="J42" s="1">
        <f t="shared" si="0"/>
        <v>0</v>
      </c>
      <c r="K42" s="1"/>
    </row>
    <row r="43" spans="1:11" ht="20.25" customHeight="1" x14ac:dyDescent="0.3">
      <c r="A43" s="1">
        <v>41</v>
      </c>
      <c r="B43" s="10">
        <v>46064</v>
      </c>
      <c r="C43" s="1" t="s">
        <v>23</v>
      </c>
      <c r="D43" s="1" t="s">
        <v>22</v>
      </c>
      <c r="E43" s="1">
        <v>1700</v>
      </c>
      <c r="F43" s="1"/>
      <c r="G43" s="1"/>
      <c r="H43" s="1"/>
      <c r="I43" s="1"/>
      <c r="J43" s="1">
        <f t="shared" si="0"/>
        <v>0</v>
      </c>
      <c r="K43" s="1"/>
    </row>
    <row r="44" spans="1:11" ht="20.25" customHeight="1" x14ac:dyDescent="0.3">
      <c r="A44" s="1">
        <v>42</v>
      </c>
      <c r="B44" s="10">
        <v>46065</v>
      </c>
      <c r="C44" s="1" t="s">
        <v>23</v>
      </c>
      <c r="D44" s="1" t="s">
        <v>22</v>
      </c>
      <c r="E44" s="1">
        <v>1700</v>
      </c>
      <c r="F44" s="1"/>
      <c r="G44" s="1"/>
      <c r="H44" s="1"/>
      <c r="I44" s="1"/>
      <c r="J44" s="1">
        <f t="shared" si="0"/>
        <v>0</v>
      </c>
      <c r="K44" s="1"/>
    </row>
    <row r="45" spans="1:11" ht="20.25" customHeight="1" x14ac:dyDescent="0.3">
      <c r="A45" s="1">
        <v>43</v>
      </c>
      <c r="B45" s="10">
        <v>46066</v>
      </c>
      <c r="C45" s="1" t="s">
        <v>23</v>
      </c>
      <c r="D45" s="1" t="s">
        <v>22</v>
      </c>
      <c r="E45" s="1">
        <v>1700</v>
      </c>
      <c r="F45" s="1"/>
      <c r="G45" s="1"/>
      <c r="H45" s="1"/>
      <c r="I45" s="1"/>
      <c r="J45" s="1">
        <f t="shared" si="0"/>
        <v>0</v>
      </c>
      <c r="K45" s="1"/>
    </row>
    <row r="46" spans="1:11" ht="20.25" customHeight="1" x14ac:dyDescent="0.3">
      <c r="A46" s="1">
        <v>44</v>
      </c>
      <c r="B46" s="10">
        <v>46067</v>
      </c>
      <c r="C46" s="1" t="s">
        <v>23</v>
      </c>
      <c r="D46" s="1" t="s">
        <v>22</v>
      </c>
      <c r="E46" s="1">
        <v>1700</v>
      </c>
      <c r="F46" s="1"/>
      <c r="G46" s="1"/>
      <c r="H46" s="1"/>
      <c r="I46" s="1"/>
      <c r="J46" s="1">
        <f t="shared" si="0"/>
        <v>0</v>
      </c>
      <c r="K46" s="1"/>
    </row>
    <row r="47" spans="1:11" ht="20.25" customHeight="1" x14ac:dyDescent="0.3">
      <c r="A47" s="1">
        <v>45</v>
      </c>
      <c r="B47" s="10">
        <v>46068</v>
      </c>
      <c r="C47" s="1" t="s">
        <v>23</v>
      </c>
      <c r="D47" s="1" t="s">
        <v>22</v>
      </c>
      <c r="E47" s="1">
        <v>1700</v>
      </c>
      <c r="F47" s="1"/>
      <c r="G47" s="1"/>
      <c r="H47" s="1"/>
      <c r="I47" s="1"/>
      <c r="J47" s="1">
        <f t="shared" si="0"/>
        <v>0</v>
      </c>
      <c r="K47" s="1"/>
    </row>
    <row r="48" spans="1:11" ht="20.25" customHeight="1" x14ac:dyDescent="0.3">
      <c r="A48" s="1">
        <v>46</v>
      </c>
      <c r="B48" s="10">
        <v>46069</v>
      </c>
      <c r="C48" s="1" t="s">
        <v>23</v>
      </c>
      <c r="D48" s="1" t="s">
        <v>22</v>
      </c>
      <c r="E48" s="1">
        <v>1700</v>
      </c>
      <c r="F48" s="1"/>
      <c r="G48" s="1"/>
      <c r="H48" s="1"/>
      <c r="I48" s="1"/>
      <c r="J48" s="1">
        <f t="shared" si="0"/>
        <v>0</v>
      </c>
      <c r="K48" s="1"/>
    </row>
    <row r="49" spans="1:11" ht="20.25" customHeight="1" x14ac:dyDescent="0.3">
      <c r="A49" s="1">
        <v>47</v>
      </c>
      <c r="B49" s="10">
        <v>46070</v>
      </c>
      <c r="C49" s="1" t="s">
        <v>23</v>
      </c>
      <c r="D49" s="1" t="s">
        <v>22</v>
      </c>
      <c r="E49" s="1">
        <v>1700</v>
      </c>
      <c r="F49" s="1"/>
      <c r="G49" s="1"/>
      <c r="H49" s="1"/>
      <c r="I49" s="1"/>
      <c r="J49" s="1">
        <f t="shared" si="0"/>
        <v>0</v>
      </c>
      <c r="K49" s="1"/>
    </row>
    <row r="50" spans="1:11" ht="20.25" customHeight="1" x14ac:dyDescent="0.3">
      <c r="A50" s="1">
        <v>48</v>
      </c>
      <c r="B50" s="10">
        <v>46071</v>
      </c>
      <c r="C50" s="1" t="s">
        <v>23</v>
      </c>
      <c r="D50" s="1" t="s">
        <v>22</v>
      </c>
      <c r="E50" s="1">
        <v>1700</v>
      </c>
      <c r="F50" s="1"/>
      <c r="G50" s="1"/>
      <c r="H50" s="1"/>
      <c r="I50" s="1"/>
      <c r="J50" s="1">
        <f t="shared" si="0"/>
        <v>0</v>
      </c>
      <c r="K50" s="1"/>
    </row>
    <row r="51" spans="1:11" ht="20.25" customHeight="1" x14ac:dyDescent="0.3">
      <c r="A51" s="1">
        <v>49</v>
      </c>
      <c r="B51" s="10">
        <v>46072</v>
      </c>
      <c r="C51" s="1" t="s">
        <v>23</v>
      </c>
      <c r="D51" s="1" t="s">
        <v>22</v>
      </c>
      <c r="E51" s="1">
        <v>1700</v>
      </c>
      <c r="F51" s="1"/>
      <c r="G51" s="1"/>
      <c r="H51" s="1"/>
      <c r="I51" s="1"/>
      <c r="J51" s="1">
        <f t="shared" si="0"/>
        <v>0</v>
      </c>
      <c r="K51" s="1"/>
    </row>
    <row r="52" spans="1:11" ht="20.25" customHeight="1" x14ac:dyDescent="0.3">
      <c r="A52" s="1">
        <v>50</v>
      </c>
      <c r="B52" s="10">
        <v>46073</v>
      </c>
      <c r="C52" s="1" t="s">
        <v>23</v>
      </c>
      <c r="D52" s="1" t="s">
        <v>22</v>
      </c>
      <c r="E52" s="1">
        <v>1700</v>
      </c>
      <c r="F52" s="1"/>
      <c r="G52" s="1"/>
      <c r="H52" s="1"/>
      <c r="I52" s="1"/>
      <c r="J52" s="1">
        <f t="shared" si="0"/>
        <v>0</v>
      </c>
      <c r="K52" s="1"/>
    </row>
    <row r="53" spans="1:11" ht="20.25" customHeight="1" x14ac:dyDescent="0.3">
      <c r="A53" s="1">
        <v>51</v>
      </c>
      <c r="B53" s="10">
        <v>46074</v>
      </c>
      <c r="C53" s="1" t="s">
        <v>23</v>
      </c>
      <c r="D53" s="1" t="s">
        <v>22</v>
      </c>
      <c r="E53" s="1">
        <v>1700</v>
      </c>
      <c r="F53" s="1"/>
      <c r="G53" s="1"/>
      <c r="H53" s="1"/>
      <c r="I53" s="1"/>
      <c r="J53" s="1">
        <f t="shared" si="0"/>
        <v>0</v>
      </c>
      <c r="K53" s="1"/>
    </row>
    <row r="54" spans="1:11" ht="20.25" customHeight="1" x14ac:dyDescent="0.3">
      <c r="A54" s="1">
        <v>52</v>
      </c>
      <c r="B54" s="10">
        <v>46075</v>
      </c>
      <c r="C54" s="1" t="s">
        <v>23</v>
      </c>
      <c r="D54" s="1" t="s">
        <v>22</v>
      </c>
      <c r="E54" s="1">
        <v>1700</v>
      </c>
      <c r="F54" s="1"/>
      <c r="G54" s="1"/>
      <c r="H54" s="1"/>
      <c r="I54" s="1"/>
      <c r="J54" s="1">
        <f t="shared" si="0"/>
        <v>0</v>
      </c>
      <c r="K54" s="1"/>
    </row>
    <row r="55" spans="1:11" ht="20.25" customHeight="1" x14ac:dyDescent="0.3">
      <c r="A55" s="1">
        <v>53</v>
      </c>
      <c r="B55" s="10">
        <v>46076</v>
      </c>
      <c r="C55" s="1" t="s">
        <v>23</v>
      </c>
      <c r="D55" s="1" t="s">
        <v>22</v>
      </c>
      <c r="E55" s="1">
        <v>1700</v>
      </c>
      <c r="F55" s="1"/>
      <c r="G55" s="1"/>
      <c r="H55" s="1"/>
      <c r="I55" s="1"/>
      <c r="J55" s="1">
        <f t="shared" si="0"/>
        <v>0</v>
      </c>
      <c r="K55" s="1"/>
    </row>
    <row r="56" spans="1:11" ht="20.25" customHeight="1" x14ac:dyDescent="0.3">
      <c r="A56" s="1">
        <v>54</v>
      </c>
      <c r="B56" s="10">
        <v>46077</v>
      </c>
      <c r="C56" s="1" t="s">
        <v>23</v>
      </c>
      <c r="D56" s="1" t="s">
        <v>22</v>
      </c>
      <c r="E56" s="1">
        <v>1700</v>
      </c>
      <c r="F56" s="1"/>
      <c r="G56" s="1"/>
      <c r="H56" s="1"/>
      <c r="I56" s="1"/>
      <c r="J56" s="1">
        <f t="shared" si="0"/>
        <v>0</v>
      </c>
      <c r="K56" s="1"/>
    </row>
    <row r="57" spans="1:11" ht="20.25" customHeight="1" x14ac:dyDescent="0.3">
      <c r="A57" s="1">
        <v>55</v>
      </c>
      <c r="B57" s="10">
        <v>46078</v>
      </c>
      <c r="C57" s="1" t="s">
        <v>23</v>
      </c>
      <c r="D57" s="1" t="s">
        <v>22</v>
      </c>
      <c r="E57" s="1">
        <v>1700</v>
      </c>
      <c r="F57" s="1"/>
      <c r="G57" s="1"/>
      <c r="H57" s="1"/>
      <c r="I57" s="1"/>
      <c r="J57" s="1">
        <f t="shared" si="0"/>
        <v>0</v>
      </c>
      <c r="K57" s="1"/>
    </row>
    <row r="58" spans="1:11" ht="20.25" customHeight="1" x14ac:dyDescent="0.3">
      <c r="A58" s="1">
        <v>56</v>
      </c>
      <c r="B58" s="10">
        <v>46079</v>
      </c>
      <c r="C58" s="1" t="s">
        <v>23</v>
      </c>
      <c r="D58" s="1" t="s">
        <v>22</v>
      </c>
      <c r="E58" s="1">
        <v>1700</v>
      </c>
      <c r="F58" s="1"/>
      <c r="G58" s="1"/>
      <c r="H58" s="1"/>
      <c r="I58" s="1"/>
      <c r="J58" s="1">
        <f t="shared" si="0"/>
        <v>0</v>
      </c>
      <c r="K58" s="1"/>
    </row>
    <row r="59" spans="1:11" ht="20.25" customHeight="1" x14ac:dyDescent="0.3">
      <c r="A59" s="1">
        <v>57</v>
      </c>
      <c r="B59" s="10">
        <v>46080</v>
      </c>
      <c r="C59" s="1" t="s">
        <v>23</v>
      </c>
      <c r="D59" s="1" t="s">
        <v>22</v>
      </c>
      <c r="E59" s="1">
        <v>1700</v>
      </c>
      <c r="F59" s="1"/>
      <c r="G59" s="1"/>
      <c r="H59" s="1"/>
      <c r="I59" s="1"/>
      <c r="J59" s="1">
        <f t="shared" si="0"/>
        <v>0</v>
      </c>
      <c r="K59" s="1"/>
    </row>
    <row r="60" spans="1:11" ht="20.25" customHeight="1" x14ac:dyDescent="0.3">
      <c r="A60" s="1">
        <v>58</v>
      </c>
      <c r="B60" s="10">
        <v>46081</v>
      </c>
      <c r="C60" s="1" t="s">
        <v>23</v>
      </c>
      <c r="D60" s="1" t="s">
        <v>22</v>
      </c>
      <c r="E60" s="1">
        <v>1700</v>
      </c>
      <c r="F60" s="1"/>
      <c r="G60" s="1"/>
      <c r="H60" s="1"/>
      <c r="I60" s="1"/>
      <c r="J60" s="1">
        <f t="shared" si="0"/>
        <v>0</v>
      </c>
      <c r="K60" s="1"/>
    </row>
    <row r="61" spans="1:11" ht="20.25" customHeight="1" x14ac:dyDescent="0.3">
      <c r="A61" s="1">
        <v>59</v>
      </c>
      <c r="B61" s="10">
        <v>46082</v>
      </c>
      <c r="C61" s="1" t="s">
        <v>23</v>
      </c>
      <c r="D61" s="1" t="s">
        <v>22</v>
      </c>
      <c r="E61" s="1">
        <v>1700</v>
      </c>
      <c r="F61" s="1"/>
      <c r="G61" s="1"/>
      <c r="H61" s="1"/>
      <c r="I61" s="1"/>
      <c r="J61" s="1">
        <f t="shared" si="0"/>
        <v>0</v>
      </c>
      <c r="K61" s="1"/>
    </row>
    <row r="62" spans="1:11" ht="20.25" customHeight="1" x14ac:dyDescent="0.3">
      <c r="A62" s="1">
        <v>60</v>
      </c>
      <c r="B62" s="10">
        <v>46083</v>
      </c>
      <c r="C62" s="1" t="s">
        <v>23</v>
      </c>
      <c r="D62" s="1" t="s">
        <v>22</v>
      </c>
      <c r="E62" s="1">
        <v>1700</v>
      </c>
      <c r="F62" s="1"/>
      <c r="G62" s="1"/>
      <c r="H62" s="1"/>
      <c r="I62" s="1"/>
      <c r="J62" s="1">
        <f t="shared" si="0"/>
        <v>0</v>
      </c>
      <c r="K62" s="1"/>
    </row>
    <row r="63" spans="1:11" ht="20.25" customHeight="1" x14ac:dyDescent="0.3">
      <c r="A63" s="1">
        <v>61</v>
      </c>
      <c r="B63" s="10">
        <v>46084</v>
      </c>
      <c r="C63" s="1" t="s">
        <v>23</v>
      </c>
      <c r="D63" s="1" t="s">
        <v>22</v>
      </c>
      <c r="E63" s="1">
        <v>1700</v>
      </c>
      <c r="F63" s="1"/>
      <c r="G63" s="1"/>
      <c r="H63" s="1"/>
      <c r="I63" s="1"/>
      <c r="J63" s="1">
        <f t="shared" si="0"/>
        <v>0</v>
      </c>
      <c r="K63" s="1"/>
    </row>
    <row r="64" spans="1:11" ht="20.25" customHeight="1" x14ac:dyDescent="0.3">
      <c r="A64" s="1">
        <v>62</v>
      </c>
      <c r="B64" s="10">
        <v>46085</v>
      </c>
      <c r="C64" s="1" t="s">
        <v>23</v>
      </c>
      <c r="D64" s="1" t="s">
        <v>22</v>
      </c>
      <c r="E64" s="1">
        <v>1700</v>
      </c>
      <c r="F64" s="1"/>
      <c r="G64" s="1"/>
      <c r="H64" s="1"/>
      <c r="I64" s="1"/>
      <c r="J64" s="1">
        <f t="shared" si="0"/>
        <v>0</v>
      </c>
      <c r="K64" s="1"/>
    </row>
    <row r="65" spans="1:11" ht="20.25" customHeight="1" x14ac:dyDescent="0.3">
      <c r="A65" s="1">
        <v>63</v>
      </c>
      <c r="B65" s="10">
        <v>46086</v>
      </c>
      <c r="C65" s="1" t="s">
        <v>23</v>
      </c>
      <c r="D65" s="1" t="s">
        <v>22</v>
      </c>
      <c r="E65" s="1">
        <v>1700</v>
      </c>
      <c r="F65" s="1"/>
      <c r="G65" s="1"/>
      <c r="H65" s="1"/>
      <c r="I65" s="1"/>
      <c r="J65" s="1">
        <f t="shared" si="0"/>
        <v>0</v>
      </c>
      <c r="K65" s="1"/>
    </row>
    <row r="66" spans="1:11" ht="20.25" customHeight="1" x14ac:dyDescent="0.3">
      <c r="A66" s="1">
        <v>64</v>
      </c>
      <c r="B66" s="10">
        <v>46087</v>
      </c>
      <c r="C66" s="1" t="s">
        <v>23</v>
      </c>
      <c r="D66" s="1" t="s">
        <v>22</v>
      </c>
      <c r="E66" s="1">
        <v>1700</v>
      </c>
      <c r="F66" s="1"/>
      <c r="G66" s="1"/>
      <c r="H66" s="1"/>
      <c r="I66" s="1"/>
      <c r="J66" s="1">
        <f t="shared" si="0"/>
        <v>0</v>
      </c>
      <c r="K66" s="1"/>
    </row>
    <row r="67" spans="1:11" ht="20.25" customHeight="1" x14ac:dyDescent="0.3">
      <c r="A67" s="1">
        <v>65</v>
      </c>
      <c r="B67" s="10">
        <v>46088</v>
      </c>
      <c r="C67" s="1" t="s">
        <v>23</v>
      </c>
      <c r="D67" s="1" t="s">
        <v>22</v>
      </c>
      <c r="E67" s="1">
        <v>1700</v>
      </c>
      <c r="F67" s="1"/>
      <c r="G67" s="1"/>
      <c r="H67" s="1"/>
      <c r="I67" s="1"/>
      <c r="J67" s="1">
        <f t="shared" si="0"/>
        <v>0</v>
      </c>
      <c r="K67" s="1"/>
    </row>
    <row r="68" spans="1:11" ht="20.25" customHeight="1" x14ac:dyDescent="0.3">
      <c r="A68" s="1">
        <v>66</v>
      </c>
      <c r="B68" s="10">
        <v>46089</v>
      </c>
      <c r="C68" s="1" t="s">
        <v>23</v>
      </c>
      <c r="D68" s="1" t="s">
        <v>22</v>
      </c>
      <c r="E68" s="1">
        <v>1700</v>
      </c>
      <c r="F68" s="1"/>
      <c r="G68" s="1"/>
      <c r="H68" s="1"/>
      <c r="I68" s="1"/>
      <c r="J68" s="1">
        <f t="shared" ref="J68:J131" si="1">E68*F68-G68-H68+I68</f>
        <v>0</v>
      </c>
      <c r="K68" s="1"/>
    </row>
    <row r="69" spans="1:11" ht="20.25" customHeight="1" x14ac:dyDescent="0.3">
      <c r="A69" s="1">
        <v>67</v>
      </c>
      <c r="B69" s="10">
        <v>46090</v>
      </c>
      <c r="C69" s="1" t="s">
        <v>23</v>
      </c>
      <c r="D69" s="1" t="s">
        <v>22</v>
      </c>
      <c r="E69" s="1">
        <v>1700</v>
      </c>
      <c r="F69" s="1"/>
      <c r="G69" s="1"/>
      <c r="H69" s="1"/>
      <c r="I69" s="1"/>
      <c r="J69" s="1">
        <f t="shared" si="1"/>
        <v>0</v>
      </c>
      <c r="K69" s="1"/>
    </row>
    <row r="70" spans="1:11" ht="20.25" customHeight="1" x14ac:dyDescent="0.3">
      <c r="A70" s="1">
        <v>68</v>
      </c>
      <c r="B70" s="10">
        <v>46091</v>
      </c>
      <c r="C70" s="1" t="s">
        <v>23</v>
      </c>
      <c r="D70" s="1" t="s">
        <v>22</v>
      </c>
      <c r="E70" s="1">
        <v>1700</v>
      </c>
      <c r="F70" s="1"/>
      <c r="G70" s="1"/>
      <c r="H70" s="1"/>
      <c r="I70" s="1"/>
      <c r="J70" s="1">
        <f t="shared" si="1"/>
        <v>0</v>
      </c>
      <c r="K70" s="1"/>
    </row>
    <row r="71" spans="1:11" ht="20.25" customHeight="1" x14ac:dyDescent="0.3">
      <c r="A71" s="1">
        <v>69</v>
      </c>
      <c r="B71" s="10">
        <v>46092</v>
      </c>
      <c r="C71" s="1" t="s">
        <v>23</v>
      </c>
      <c r="D71" s="1" t="s">
        <v>22</v>
      </c>
      <c r="E71" s="1">
        <v>1700</v>
      </c>
      <c r="F71" s="1"/>
      <c r="G71" s="1"/>
      <c r="H71" s="1"/>
      <c r="I71" s="1"/>
      <c r="J71" s="1">
        <f t="shared" si="1"/>
        <v>0</v>
      </c>
      <c r="K71" s="1"/>
    </row>
    <row r="72" spans="1:11" ht="20.25" customHeight="1" x14ac:dyDescent="0.3">
      <c r="A72" s="1">
        <v>70</v>
      </c>
      <c r="B72" s="10">
        <v>46093</v>
      </c>
      <c r="C72" s="1" t="s">
        <v>23</v>
      </c>
      <c r="D72" s="1" t="s">
        <v>22</v>
      </c>
      <c r="E72" s="1">
        <v>1700</v>
      </c>
      <c r="F72" s="1"/>
      <c r="G72" s="1"/>
      <c r="H72" s="1"/>
      <c r="I72" s="1"/>
      <c r="J72" s="1">
        <f t="shared" si="1"/>
        <v>0</v>
      </c>
      <c r="K72" s="1"/>
    </row>
    <row r="73" spans="1:11" ht="20.25" customHeight="1" x14ac:dyDescent="0.3">
      <c r="A73" s="1">
        <v>71</v>
      </c>
      <c r="B73" s="10">
        <v>46094</v>
      </c>
      <c r="C73" s="1" t="s">
        <v>23</v>
      </c>
      <c r="D73" s="1" t="s">
        <v>22</v>
      </c>
      <c r="E73" s="1">
        <v>1700</v>
      </c>
      <c r="F73" s="1"/>
      <c r="G73" s="1"/>
      <c r="H73" s="1"/>
      <c r="I73" s="1"/>
      <c r="J73" s="1">
        <f t="shared" si="1"/>
        <v>0</v>
      </c>
      <c r="K73" s="1"/>
    </row>
    <row r="74" spans="1:11" ht="20.25" customHeight="1" x14ac:dyDescent="0.3">
      <c r="A74" s="1">
        <v>72</v>
      </c>
      <c r="B74" s="10">
        <v>46095</v>
      </c>
      <c r="C74" s="1" t="s">
        <v>23</v>
      </c>
      <c r="D74" s="1" t="s">
        <v>22</v>
      </c>
      <c r="E74" s="1">
        <v>1700</v>
      </c>
      <c r="F74" s="1"/>
      <c r="G74" s="1"/>
      <c r="H74" s="1"/>
      <c r="I74" s="1"/>
      <c r="J74" s="1">
        <f t="shared" si="1"/>
        <v>0</v>
      </c>
      <c r="K74" s="1"/>
    </row>
    <row r="75" spans="1:11" ht="20.25" customHeight="1" x14ac:dyDescent="0.3">
      <c r="A75" s="1">
        <v>73</v>
      </c>
      <c r="B75" s="10">
        <v>46096</v>
      </c>
      <c r="C75" s="1" t="s">
        <v>23</v>
      </c>
      <c r="D75" s="1" t="s">
        <v>22</v>
      </c>
      <c r="E75" s="1">
        <v>1700</v>
      </c>
      <c r="F75" s="1"/>
      <c r="G75" s="1"/>
      <c r="H75" s="1"/>
      <c r="I75" s="1"/>
      <c r="J75" s="1">
        <f t="shared" si="1"/>
        <v>0</v>
      </c>
      <c r="K75" s="1"/>
    </row>
    <row r="76" spans="1:11" ht="20.25" customHeight="1" x14ac:dyDescent="0.3">
      <c r="A76" s="1">
        <v>74</v>
      </c>
      <c r="B76" s="10">
        <v>46097</v>
      </c>
      <c r="C76" s="1" t="s">
        <v>23</v>
      </c>
      <c r="D76" s="1" t="s">
        <v>22</v>
      </c>
      <c r="E76" s="1">
        <v>1700</v>
      </c>
      <c r="F76" s="1"/>
      <c r="G76" s="1"/>
      <c r="H76" s="1"/>
      <c r="I76" s="1"/>
      <c r="J76" s="1">
        <f t="shared" si="1"/>
        <v>0</v>
      </c>
      <c r="K76" s="1"/>
    </row>
    <row r="77" spans="1:11" ht="20.25" customHeight="1" x14ac:dyDescent="0.3">
      <c r="A77" s="1">
        <v>75</v>
      </c>
      <c r="B77" s="10">
        <v>46098</v>
      </c>
      <c r="C77" s="1" t="s">
        <v>23</v>
      </c>
      <c r="D77" s="1" t="s">
        <v>22</v>
      </c>
      <c r="E77" s="1">
        <v>1700</v>
      </c>
      <c r="F77" s="1"/>
      <c r="G77" s="1"/>
      <c r="H77" s="1"/>
      <c r="I77" s="1"/>
      <c r="J77" s="1">
        <f t="shared" si="1"/>
        <v>0</v>
      </c>
      <c r="K77" s="1"/>
    </row>
    <row r="78" spans="1:11" ht="20.25" customHeight="1" x14ac:dyDescent="0.3">
      <c r="A78" s="1">
        <v>76</v>
      </c>
      <c r="B78" s="10">
        <v>46099</v>
      </c>
      <c r="C78" s="1" t="s">
        <v>23</v>
      </c>
      <c r="D78" s="1" t="s">
        <v>22</v>
      </c>
      <c r="E78" s="1">
        <v>1700</v>
      </c>
      <c r="F78" s="1"/>
      <c r="G78" s="1"/>
      <c r="H78" s="1"/>
      <c r="I78" s="1"/>
      <c r="J78" s="1">
        <f t="shared" si="1"/>
        <v>0</v>
      </c>
      <c r="K78" s="1"/>
    </row>
    <row r="79" spans="1:11" ht="20.25" customHeight="1" x14ac:dyDescent="0.3">
      <c r="A79" s="1">
        <v>77</v>
      </c>
      <c r="B79" s="10">
        <v>46100</v>
      </c>
      <c r="C79" s="1" t="s">
        <v>23</v>
      </c>
      <c r="D79" s="1" t="s">
        <v>22</v>
      </c>
      <c r="E79" s="1">
        <v>1700</v>
      </c>
      <c r="F79" s="1"/>
      <c r="G79" s="1"/>
      <c r="H79" s="1"/>
      <c r="I79" s="1"/>
      <c r="J79" s="1">
        <f t="shared" si="1"/>
        <v>0</v>
      </c>
      <c r="K79" s="1"/>
    </row>
    <row r="80" spans="1:11" ht="20.25" customHeight="1" x14ac:dyDescent="0.3">
      <c r="A80" s="1">
        <v>78</v>
      </c>
      <c r="B80" s="10">
        <v>46101</v>
      </c>
      <c r="C80" s="1" t="s">
        <v>23</v>
      </c>
      <c r="D80" s="1" t="s">
        <v>22</v>
      </c>
      <c r="E80" s="1">
        <v>1700</v>
      </c>
      <c r="F80" s="1"/>
      <c r="G80" s="1"/>
      <c r="H80" s="1"/>
      <c r="I80" s="1"/>
      <c r="J80" s="1">
        <f t="shared" si="1"/>
        <v>0</v>
      </c>
      <c r="K80" s="1"/>
    </row>
    <row r="81" spans="1:11" ht="20.25" customHeight="1" x14ac:dyDescent="0.3">
      <c r="A81" s="1">
        <v>79</v>
      </c>
      <c r="B81" s="10">
        <v>46102</v>
      </c>
      <c r="C81" s="1" t="s">
        <v>23</v>
      </c>
      <c r="D81" s="1" t="s">
        <v>22</v>
      </c>
      <c r="E81" s="1">
        <v>1700</v>
      </c>
      <c r="F81" s="1"/>
      <c r="G81" s="1"/>
      <c r="H81" s="1"/>
      <c r="I81" s="1"/>
      <c r="J81" s="1">
        <f t="shared" si="1"/>
        <v>0</v>
      </c>
      <c r="K81" s="1"/>
    </row>
    <row r="82" spans="1:11" ht="20.25" customHeight="1" x14ac:dyDescent="0.3">
      <c r="A82" s="1">
        <v>80</v>
      </c>
      <c r="B82" s="10">
        <v>46103</v>
      </c>
      <c r="C82" s="1" t="s">
        <v>23</v>
      </c>
      <c r="D82" s="1" t="s">
        <v>22</v>
      </c>
      <c r="E82" s="1">
        <v>1700</v>
      </c>
      <c r="F82" s="1"/>
      <c r="G82" s="1"/>
      <c r="H82" s="1"/>
      <c r="I82" s="1"/>
      <c r="J82" s="1">
        <f t="shared" si="1"/>
        <v>0</v>
      </c>
      <c r="K82" s="1"/>
    </row>
    <row r="83" spans="1:11" ht="20.25" customHeight="1" x14ac:dyDescent="0.3">
      <c r="A83" s="1">
        <v>81</v>
      </c>
      <c r="B83" s="10">
        <v>46104</v>
      </c>
      <c r="C83" s="1" t="s">
        <v>23</v>
      </c>
      <c r="D83" s="1" t="s">
        <v>22</v>
      </c>
      <c r="E83" s="1">
        <v>1700</v>
      </c>
      <c r="F83" s="1"/>
      <c r="G83" s="1"/>
      <c r="H83" s="1"/>
      <c r="I83" s="1"/>
      <c r="J83" s="1">
        <f t="shared" si="1"/>
        <v>0</v>
      </c>
      <c r="K83" s="1"/>
    </row>
    <row r="84" spans="1:11" ht="20.25" customHeight="1" x14ac:dyDescent="0.3">
      <c r="A84" s="1">
        <v>82</v>
      </c>
      <c r="B84" s="10">
        <v>46105</v>
      </c>
      <c r="C84" s="1" t="s">
        <v>23</v>
      </c>
      <c r="D84" s="1" t="s">
        <v>22</v>
      </c>
      <c r="E84" s="1">
        <v>1700</v>
      </c>
      <c r="F84" s="1"/>
      <c r="G84" s="1"/>
      <c r="H84" s="1"/>
      <c r="I84" s="1"/>
      <c r="J84" s="1">
        <f t="shared" si="1"/>
        <v>0</v>
      </c>
      <c r="K84" s="1"/>
    </row>
    <row r="85" spans="1:11" ht="20.25" customHeight="1" x14ac:dyDescent="0.3">
      <c r="A85" s="1">
        <v>83</v>
      </c>
      <c r="B85" s="10">
        <v>46106</v>
      </c>
      <c r="C85" s="1" t="s">
        <v>23</v>
      </c>
      <c r="D85" s="1" t="s">
        <v>22</v>
      </c>
      <c r="E85" s="1">
        <v>1700</v>
      </c>
      <c r="F85" s="1"/>
      <c r="G85" s="1"/>
      <c r="H85" s="1"/>
      <c r="I85" s="1"/>
      <c r="J85" s="1">
        <f t="shared" si="1"/>
        <v>0</v>
      </c>
      <c r="K85" s="1"/>
    </row>
    <row r="86" spans="1:11" ht="20.25" customHeight="1" x14ac:dyDescent="0.3">
      <c r="A86" s="1">
        <v>84</v>
      </c>
      <c r="B86" s="10">
        <v>46107</v>
      </c>
      <c r="C86" s="1" t="s">
        <v>23</v>
      </c>
      <c r="D86" s="1" t="s">
        <v>22</v>
      </c>
      <c r="E86" s="1">
        <v>1700</v>
      </c>
      <c r="F86" s="1"/>
      <c r="G86" s="1"/>
      <c r="H86" s="1"/>
      <c r="I86" s="1"/>
      <c r="J86" s="1">
        <f t="shared" si="1"/>
        <v>0</v>
      </c>
      <c r="K86" s="1"/>
    </row>
    <row r="87" spans="1:11" ht="20.25" customHeight="1" x14ac:dyDescent="0.3">
      <c r="A87" s="1">
        <v>85</v>
      </c>
      <c r="B87" s="10">
        <v>46108</v>
      </c>
      <c r="C87" s="1" t="s">
        <v>23</v>
      </c>
      <c r="D87" s="1" t="s">
        <v>22</v>
      </c>
      <c r="E87" s="1">
        <v>1700</v>
      </c>
      <c r="F87" s="1"/>
      <c r="G87" s="1"/>
      <c r="H87" s="1"/>
      <c r="I87" s="1"/>
      <c r="J87" s="1">
        <f t="shared" si="1"/>
        <v>0</v>
      </c>
      <c r="K87" s="1"/>
    </row>
    <row r="88" spans="1:11" ht="20.25" customHeight="1" x14ac:dyDescent="0.3">
      <c r="A88" s="1">
        <v>86</v>
      </c>
      <c r="B88" s="10">
        <v>46109</v>
      </c>
      <c r="C88" s="1" t="s">
        <v>23</v>
      </c>
      <c r="D88" s="1" t="s">
        <v>22</v>
      </c>
      <c r="E88" s="1">
        <v>1700</v>
      </c>
      <c r="F88" s="1"/>
      <c r="G88" s="1"/>
      <c r="H88" s="1"/>
      <c r="I88" s="1"/>
      <c r="J88" s="1">
        <f t="shared" si="1"/>
        <v>0</v>
      </c>
      <c r="K88" s="1"/>
    </row>
    <row r="89" spans="1:11" ht="20.25" customHeight="1" x14ac:dyDescent="0.3">
      <c r="A89" s="1">
        <v>87</v>
      </c>
      <c r="B89" s="10">
        <v>46110</v>
      </c>
      <c r="C89" s="1" t="s">
        <v>23</v>
      </c>
      <c r="D89" s="1" t="s">
        <v>22</v>
      </c>
      <c r="E89" s="1">
        <v>1700</v>
      </c>
      <c r="F89" s="1"/>
      <c r="G89" s="1"/>
      <c r="H89" s="1"/>
      <c r="I89" s="1"/>
      <c r="J89" s="1">
        <f t="shared" si="1"/>
        <v>0</v>
      </c>
      <c r="K89" s="1"/>
    </row>
    <row r="90" spans="1:11" ht="20.25" customHeight="1" x14ac:dyDescent="0.3">
      <c r="A90" s="1">
        <v>88</v>
      </c>
      <c r="B90" s="10">
        <v>46111</v>
      </c>
      <c r="C90" s="1" t="s">
        <v>23</v>
      </c>
      <c r="D90" s="1" t="s">
        <v>22</v>
      </c>
      <c r="E90" s="1">
        <v>1700</v>
      </c>
      <c r="F90" s="1"/>
      <c r="G90" s="1"/>
      <c r="H90" s="1"/>
      <c r="I90" s="1"/>
      <c r="J90" s="1">
        <f t="shared" si="1"/>
        <v>0</v>
      </c>
      <c r="K90" s="1"/>
    </row>
    <row r="91" spans="1:11" ht="20.25" customHeight="1" x14ac:dyDescent="0.3">
      <c r="A91" s="1">
        <v>89</v>
      </c>
      <c r="B91" s="10">
        <v>46112</v>
      </c>
      <c r="C91" s="1" t="s">
        <v>23</v>
      </c>
      <c r="D91" s="1" t="s">
        <v>22</v>
      </c>
      <c r="E91" s="1">
        <v>1700</v>
      </c>
      <c r="F91" s="1"/>
      <c r="G91" s="1"/>
      <c r="H91" s="1"/>
      <c r="I91" s="1"/>
      <c r="J91" s="1">
        <f t="shared" si="1"/>
        <v>0</v>
      </c>
      <c r="K91" s="1"/>
    </row>
    <row r="92" spans="1:11" ht="20.25" customHeight="1" x14ac:dyDescent="0.3">
      <c r="A92" s="1">
        <v>90</v>
      </c>
      <c r="B92" s="10">
        <v>46113</v>
      </c>
      <c r="C92" s="1" t="s">
        <v>23</v>
      </c>
      <c r="D92" s="1" t="s">
        <v>22</v>
      </c>
      <c r="E92" s="1">
        <v>1700</v>
      </c>
      <c r="F92" s="1"/>
      <c r="G92" s="1"/>
      <c r="H92" s="1"/>
      <c r="I92" s="1"/>
      <c r="J92" s="1">
        <f t="shared" si="1"/>
        <v>0</v>
      </c>
      <c r="K92" s="1"/>
    </row>
    <row r="93" spans="1:11" ht="20.25" customHeight="1" x14ac:dyDescent="0.3">
      <c r="A93" s="1">
        <v>91</v>
      </c>
      <c r="B93" s="10">
        <v>46114</v>
      </c>
      <c r="C93" s="1" t="s">
        <v>23</v>
      </c>
      <c r="D93" s="1" t="s">
        <v>22</v>
      </c>
      <c r="E93" s="1">
        <v>1700</v>
      </c>
      <c r="F93" s="1"/>
      <c r="G93" s="1"/>
      <c r="H93" s="1"/>
      <c r="I93" s="1"/>
      <c r="J93" s="1">
        <f t="shared" si="1"/>
        <v>0</v>
      </c>
      <c r="K93" s="1"/>
    </row>
    <row r="94" spans="1:11" ht="20.25" customHeight="1" x14ac:dyDescent="0.3">
      <c r="A94" s="1">
        <v>92</v>
      </c>
      <c r="B94" s="10">
        <v>46115</v>
      </c>
      <c r="C94" s="1" t="s">
        <v>23</v>
      </c>
      <c r="D94" s="1" t="s">
        <v>22</v>
      </c>
      <c r="E94" s="1">
        <v>1700</v>
      </c>
      <c r="F94" s="1"/>
      <c r="G94" s="1"/>
      <c r="H94" s="1"/>
      <c r="I94" s="1"/>
      <c r="J94" s="1">
        <f t="shared" si="1"/>
        <v>0</v>
      </c>
      <c r="K94" s="1"/>
    </row>
    <row r="95" spans="1:11" ht="20.25" customHeight="1" x14ac:dyDescent="0.3">
      <c r="A95" s="1">
        <v>93</v>
      </c>
      <c r="B95" s="10">
        <v>46116</v>
      </c>
      <c r="C95" s="1" t="s">
        <v>23</v>
      </c>
      <c r="D95" s="1" t="s">
        <v>22</v>
      </c>
      <c r="E95" s="1">
        <v>1700</v>
      </c>
      <c r="F95" s="1"/>
      <c r="G95" s="1"/>
      <c r="H95" s="1"/>
      <c r="I95" s="1"/>
      <c r="J95" s="1">
        <f t="shared" si="1"/>
        <v>0</v>
      </c>
      <c r="K95" s="1"/>
    </row>
    <row r="96" spans="1:11" ht="20.25" customHeight="1" x14ac:dyDescent="0.3">
      <c r="A96" s="1">
        <v>94</v>
      </c>
      <c r="B96" s="10">
        <v>46117</v>
      </c>
      <c r="C96" s="1" t="s">
        <v>23</v>
      </c>
      <c r="D96" s="1" t="s">
        <v>22</v>
      </c>
      <c r="E96" s="1">
        <v>1700</v>
      </c>
      <c r="F96" s="1"/>
      <c r="G96" s="1"/>
      <c r="H96" s="1"/>
      <c r="I96" s="1"/>
      <c r="J96" s="1">
        <f t="shared" si="1"/>
        <v>0</v>
      </c>
      <c r="K96" s="1"/>
    </row>
    <row r="97" spans="1:11" ht="20.25" customHeight="1" x14ac:dyDescent="0.3">
      <c r="A97" s="1">
        <v>95</v>
      </c>
      <c r="B97" s="10">
        <v>46118</v>
      </c>
      <c r="C97" s="1" t="s">
        <v>23</v>
      </c>
      <c r="D97" s="1" t="s">
        <v>22</v>
      </c>
      <c r="E97" s="1">
        <v>1700</v>
      </c>
      <c r="F97" s="1"/>
      <c r="G97" s="1"/>
      <c r="H97" s="1"/>
      <c r="I97" s="1"/>
      <c r="J97" s="1">
        <f t="shared" si="1"/>
        <v>0</v>
      </c>
      <c r="K97" s="1"/>
    </row>
    <row r="98" spans="1:11" ht="20.25" customHeight="1" x14ac:dyDescent="0.3">
      <c r="A98" s="1">
        <v>96</v>
      </c>
      <c r="B98" s="10">
        <v>46119</v>
      </c>
      <c r="C98" s="1" t="s">
        <v>23</v>
      </c>
      <c r="D98" s="1" t="s">
        <v>22</v>
      </c>
      <c r="E98" s="1">
        <v>1700</v>
      </c>
      <c r="F98" s="1"/>
      <c r="G98" s="1"/>
      <c r="H98" s="1"/>
      <c r="I98" s="1"/>
      <c r="J98" s="1">
        <f t="shared" si="1"/>
        <v>0</v>
      </c>
      <c r="K98" s="1"/>
    </row>
    <row r="99" spans="1:11" ht="20.25" customHeight="1" x14ac:dyDescent="0.3">
      <c r="A99" s="1">
        <v>97</v>
      </c>
      <c r="B99" s="10">
        <v>46120</v>
      </c>
      <c r="C99" s="1" t="s">
        <v>23</v>
      </c>
      <c r="D99" s="1" t="s">
        <v>22</v>
      </c>
      <c r="E99" s="1">
        <v>1700</v>
      </c>
      <c r="F99" s="1"/>
      <c r="G99" s="1"/>
      <c r="H99" s="1"/>
      <c r="I99" s="1"/>
      <c r="J99" s="1">
        <f t="shared" si="1"/>
        <v>0</v>
      </c>
      <c r="K99" s="1"/>
    </row>
    <row r="100" spans="1:11" ht="20.25" customHeight="1" x14ac:dyDescent="0.3">
      <c r="A100" s="1">
        <v>98</v>
      </c>
      <c r="B100" s="10">
        <v>46121</v>
      </c>
      <c r="C100" s="1" t="s">
        <v>23</v>
      </c>
      <c r="D100" s="1" t="s">
        <v>22</v>
      </c>
      <c r="E100" s="1">
        <v>1700</v>
      </c>
      <c r="F100" s="1"/>
      <c r="G100" s="1"/>
      <c r="H100" s="1"/>
      <c r="I100" s="1"/>
      <c r="J100" s="1">
        <f t="shared" si="1"/>
        <v>0</v>
      </c>
      <c r="K100" s="1"/>
    </row>
    <row r="101" spans="1:11" ht="20.25" customHeight="1" x14ac:dyDescent="0.3">
      <c r="A101" s="1">
        <v>99</v>
      </c>
      <c r="B101" s="10">
        <v>46122</v>
      </c>
      <c r="C101" s="1" t="s">
        <v>23</v>
      </c>
      <c r="D101" s="1" t="s">
        <v>22</v>
      </c>
      <c r="E101" s="1">
        <v>1700</v>
      </c>
      <c r="F101" s="1"/>
      <c r="G101" s="1"/>
      <c r="H101" s="1"/>
      <c r="I101" s="1"/>
      <c r="J101" s="1">
        <f t="shared" si="1"/>
        <v>0</v>
      </c>
      <c r="K101" s="1"/>
    </row>
    <row r="102" spans="1:11" ht="20.25" customHeight="1" x14ac:dyDescent="0.3">
      <c r="A102" s="1">
        <v>100</v>
      </c>
      <c r="B102" s="10">
        <v>46123</v>
      </c>
      <c r="C102" s="1" t="s">
        <v>23</v>
      </c>
      <c r="D102" s="1" t="s">
        <v>22</v>
      </c>
      <c r="E102" s="1">
        <v>1700</v>
      </c>
      <c r="F102" s="1"/>
      <c r="G102" s="1"/>
      <c r="H102" s="1"/>
      <c r="I102" s="1"/>
      <c r="J102" s="1">
        <f t="shared" si="1"/>
        <v>0</v>
      </c>
      <c r="K102" s="1"/>
    </row>
    <row r="103" spans="1:11" ht="20.25" customHeight="1" x14ac:dyDescent="0.3">
      <c r="A103" s="1">
        <v>101</v>
      </c>
      <c r="B103" s="10">
        <v>46124</v>
      </c>
      <c r="C103" s="1" t="s">
        <v>23</v>
      </c>
      <c r="D103" s="1" t="s">
        <v>22</v>
      </c>
      <c r="E103" s="1">
        <v>1700</v>
      </c>
      <c r="F103" s="1"/>
      <c r="G103" s="1"/>
      <c r="H103" s="1"/>
      <c r="I103" s="1"/>
      <c r="J103" s="1">
        <f t="shared" si="1"/>
        <v>0</v>
      </c>
      <c r="K103" s="1"/>
    </row>
    <row r="104" spans="1:11" ht="20.25" customHeight="1" x14ac:dyDescent="0.3">
      <c r="A104" s="1">
        <v>102</v>
      </c>
      <c r="B104" s="10">
        <v>46125</v>
      </c>
      <c r="C104" s="1" t="s">
        <v>23</v>
      </c>
      <c r="D104" s="1" t="s">
        <v>22</v>
      </c>
      <c r="E104" s="1">
        <v>1700</v>
      </c>
      <c r="F104" s="1"/>
      <c r="G104" s="1"/>
      <c r="H104" s="1"/>
      <c r="I104" s="1"/>
      <c r="J104" s="1">
        <f t="shared" si="1"/>
        <v>0</v>
      </c>
      <c r="K104" s="1"/>
    </row>
    <row r="105" spans="1:11" ht="20.25" customHeight="1" x14ac:dyDescent="0.3">
      <c r="A105" s="1">
        <v>103</v>
      </c>
      <c r="B105" s="10">
        <v>46126</v>
      </c>
      <c r="C105" s="1" t="s">
        <v>23</v>
      </c>
      <c r="D105" s="1" t="s">
        <v>22</v>
      </c>
      <c r="E105" s="1">
        <v>1700</v>
      </c>
      <c r="F105" s="1"/>
      <c r="G105" s="1"/>
      <c r="H105" s="1"/>
      <c r="I105" s="1"/>
      <c r="J105" s="1">
        <f t="shared" si="1"/>
        <v>0</v>
      </c>
      <c r="K105" s="1"/>
    </row>
    <row r="106" spans="1:11" ht="20.25" customHeight="1" x14ac:dyDescent="0.3">
      <c r="A106" s="1">
        <v>104</v>
      </c>
      <c r="B106" s="10">
        <v>46127</v>
      </c>
      <c r="C106" s="1" t="s">
        <v>23</v>
      </c>
      <c r="D106" s="1" t="s">
        <v>22</v>
      </c>
      <c r="E106" s="1">
        <v>1700</v>
      </c>
      <c r="F106" s="1"/>
      <c r="G106" s="1"/>
      <c r="H106" s="1"/>
      <c r="I106" s="1"/>
      <c r="J106" s="1">
        <f t="shared" si="1"/>
        <v>0</v>
      </c>
      <c r="K106" s="1"/>
    </row>
    <row r="107" spans="1:11" ht="20.25" customHeight="1" x14ac:dyDescent="0.3">
      <c r="A107" s="1">
        <v>105</v>
      </c>
      <c r="B107" s="10">
        <v>46128</v>
      </c>
      <c r="C107" s="1" t="s">
        <v>23</v>
      </c>
      <c r="D107" s="1" t="s">
        <v>22</v>
      </c>
      <c r="E107" s="1">
        <v>1700</v>
      </c>
      <c r="F107" s="1"/>
      <c r="G107" s="1"/>
      <c r="H107" s="1"/>
      <c r="I107" s="1"/>
      <c r="J107" s="1">
        <f t="shared" si="1"/>
        <v>0</v>
      </c>
      <c r="K107" s="1"/>
    </row>
    <row r="108" spans="1:11" ht="20.25" customHeight="1" x14ac:dyDescent="0.3">
      <c r="A108" s="1">
        <v>106</v>
      </c>
      <c r="B108" s="10">
        <v>46129</v>
      </c>
      <c r="C108" s="1" t="s">
        <v>23</v>
      </c>
      <c r="D108" s="1" t="s">
        <v>22</v>
      </c>
      <c r="E108" s="1">
        <v>1700</v>
      </c>
      <c r="F108" s="1"/>
      <c r="G108" s="1"/>
      <c r="H108" s="1"/>
      <c r="I108" s="1"/>
      <c r="J108" s="1">
        <f t="shared" si="1"/>
        <v>0</v>
      </c>
      <c r="K108" s="1"/>
    </row>
    <row r="109" spans="1:11" ht="20.25" customHeight="1" x14ac:dyDescent="0.3">
      <c r="A109" s="1">
        <v>107</v>
      </c>
      <c r="B109" s="10">
        <v>46130</v>
      </c>
      <c r="C109" s="1" t="s">
        <v>23</v>
      </c>
      <c r="D109" s="1" t="s">
        <v>22</v>
      </c>
      <c r="E109" s="1">
        <v>1700</v>
      </c>
      <c r="F109" s="1"/>
      <c r="G109" s="1"/>
      <c r="H109" s="1"/>
      <c r="I109" s="1"/>
      <c r="J109" s="1">
        <f t="shared" si="1"/>
        <v>0</v>
      </c>
      <c r="K109" s="1"/>
    </row>
    <row r="110" spans="1:11" ht="20.25" customHeight="1" x14ac:dyDescent="0.3">
      <c r="A110" s="1">
        <v>108</v>
      </c>
      <c r="B110" s="10">
        <v>46131</v>
      </c>
      <c r="C110" s="1" t="s">
        <v>23</v>
      </c>
      <c r="D110" s="1" t="s">
        <v>22</v>
      </c>
      <c r="E110" s="1">
        <v>1700</v>
      </c>
      <c r="F110" s="1"/>
      <c r="G110" s="1"/>
      <c r="H110" s="1"/>
      <c r="I110" s="1"/>
      <c r="J110" s="1">
        <f t="shared" si="1"/>
        <v>0</v>
      </c>
      <c r="K110" s="1"/>
    </row>
    <row r="111" spans="1:11" ht="20.25" customHeight="1" x14ac:dyDescent="0.3">
      <c r="A111" s="1">
        <v>109</v>
      </c>
      <c r="B111" s="10">
        <v>46132</v>
      </c>
      <c r="C111" s="1" t="s">
        <v>23</v>
      </c>
      <c r="D111" s="1" t="s">
        <v>22</v>
      </c>
      <c r="E111" s="1">
        <v>1700</v>
      </c>
      <c r="F111" s="1"/>
      <c r="G111" s="1"/>
      <c r="H111" s="1"/>
      <c r="I111" s="1"/>
      <c r="J111" s="1">
        <f t="shared" si="1"/>
        <v>0</v>
      </c>
      <c r="K111" s="1"/>
    </row>
    <row r="112" spans="1:11" ht="20.25" customHeight="1" x14ac:dyDescent="0.3">
      <c r="A112" s="1">
        <v>110</v>
      </c>
      <c r="B112" s="10">
        <v>46133</v>
      </c>
      <c r="C112" s="1" t="s">
        <v>23</v>
      </c>
      <c r="D112" s="1" t="s">
        <v>22</v>
      </c>
      <c r="E112" s="1">
        <v>1700</v>
      </c>
      <c r="F112" s="1"/>
      <c r="G112" s="1"/>
      <c r="H112" s="1"/>
      <c r="I112" s="1"/>
      <c r="J112" s="1">
        <f t="shared" si="1"/>
        <v>0</v>
      </c>
      <c r="K112" s="1"/>
    </row>
    <row r="113" spans="1:11" ht="20.25" customHeight="1" x14ac:dyDescent="0.3">
      <c r="A113" s="1">
        <v>111</v>
      </c>
      <c r="B113" s="10">
        <v>46134</v>
      </c>
      <c r="C113" s="1" t="s">
        <v>23</v>
      </c>
      <c r="D113" s="1" t="s">
        <v>22</v>
      </c>
      <c r="E113" s="1">
        <v>1700</v>
      </c>
      <c r="F113" s="1"/>
      <c r="G113" s="1"/>
      <c r="H113" s="1"/>
      <c r="I113" s="1"/>
      <c r="J113" s="1">
        <f t="shared" si="1"/>
        <v>0</v>
      </c>
      <c r="K113" s="1"/>
    </row>
    <row r="114" spans="1:11" ht="20.25" customHeight="1" x14ac:dyDescent="0.3">
      <c r="A114" s="1">
        <v>112</v>
      </c>
      <c r="B114" s="10">
        <v>46135</v>
      </c>
      <c r="C114" s="1" t="s">
        <v>23</v>
      </c>
      <c r="D114" s="1" t="s">
        <v>22</v>
      </c>
      <c r="E114" s="1">
        <v>1700</v>
      </c>
      <c r="F114" s="1"/>
      <c r="G114" s="1"/>
      <c r="H114" s="1"/>
      <c r="I114" s="1"/>
      <c r="J114" s="1">
        <f t="shared" si="1"/>
        <v>0</v>
      </c>
      <c r="K114" s="1"/>
    </row>
    <row r="115" spans="1:11" ht="20.25" customHeight="1" x14ac:dyDescent="0.3">
      <c r="A115" s="1">
        <v>113</v>
      </c>
      <c r="B115" s="10">
        <v>46136</v>
      </c>
      <c r="C115" s="1" t="s">
        <v>23</v>
      </c>
      <c r="D115" s="1" t="s">
        <v>22</v>
      </c>
      <c r="E115" s="1">
        <v>1700</v>
      </c>
      <c r="F115" s="1"/>
      <c r="G115" s="1"/>
      <c r="H115" s="1"/>
      <c r="I115" s="1"/>
      <c r="J115" s="1">
        <f t="shared" si="1"/>
        <v>0</v>
      </c>
      <c r="K115" s="1"/>
    </row>
    <row r="116" spans="1:11" ht="20.25" customHeight="1" x14ac:dyDescent="0.3">
      <c r="A116" s="1">
        <v>114</v>
      </c>
      <c r="B116" s="10">
        <v>46137</v>
      </c>
      <c r="C116" s="1" t="s">
        <v>23</v>
      </c>
      <c r="D116" s="1" t="s">
        <v>22</v>
      </c>
      <c r="E116" s="1">
        <v>1700</v>
      </c>
      <c r="F116" s="1"/>
      <c r="G116" s="1"/>
      <c r="H116" s="1"/>
      <c r="I116" s="1"/>
      <c r="J116" s="1">
        <f t="shared" si="1"/>
        <v>0</v>
      </c>
      <c r="K116" s="1"/>
    </row>
    <row r="117" spans="1:11" ht="20.25" customHeight="1" x14ac:dyDescent="0.3">
      <c r="A117" s="1">
        <v>115</v>
      </c>
      <c r="B117" s="10">
        <v>46138</v>
      </c>
      <c r="C117" s="1" t="s">
        <v>23</v>
      </c>
      <c r="D117" s="1" t="s">
        <v>22</v>
      </c>
      <c r="E117" s="1">
        <v>1700</v>
      </c>
      <c r="F117" s="1"/>
      <c r="G117" s="1"/>
      <c r="H117" s="1"/>
      <c r="I117" s="1"/>
      <c r="J117" s="1">
        <f t="shared" si="1"/>
        <v>0</v>
      </c>
      <c r="K117" s="1"/>
    </row>
    <row r="118" spans="1:11" ht="20.25" customHeight="1" x14ac:dyDescent="0.3">
      <c r="A118" s="1">
        <v>116</v>
      </c>
      <c r="B118" s="10">
        <v>46139</v>
      </c>
      <c r="C118" s="1" t="s">
        <v>23</v>
      </c>
      <c r="D118" s="1" t="s">
        <v>22</v>
      </c>
      <c r="E118" s="1">
        <v>1700</v>
      </c>
      <c r="F118" s="1"/>
      <c r="G118" s="1"/>
      <c r="H118" s="1"/>
      <c r="I118" s="1"/>
      <c r="J118" s="1">
        <f t="shared" si="1"/>
        <v>0</v>
      </c>
      <c r="K118" s="1"/>
    </row>
    <row r="119" spans="1:11" ht="20.25" customHeight="1" x14ac:dyDescent="0.3">
      <c r="A119" s="1">
        <v>117</v>
      </c>
      <c r="B119" s="10">
        <v>46140</v>
      </c>
      <c r="C119" s="1" t="s">
        <v>23</v>
      </c>
      <c r="D119" s="1" t="s">
        <v>22</v>
      </c>
      <c r="E119" s="1">
        <v>1700</v>
      </c>
      <c r="F119" s="1"/>
      <c r="G119" s="1"/>
      <c r="H119" s="1"/>
      <c r="I119" s="1"/>
      <c r="J119" s="1">
        <f t="shared" si="1"/>
        <v>0</v>
      </c>
      <c r="K119" s="1"/>
    </row>
    <row r="120" spans="1:11" ht="20.25" customHeight="1" x14ac:dyDescent="0.3">
      <c r="A120" s="1">
        <v>118</v>
      </c>
      <c r="B120" s="10">
        <v>46141</v>
      </c>
      <c r="C120" s="1" t="s">
        <v>23</v>
      </c>
      <c r="D120" s="1" t="s">
        <v>22</v>
      </c>
      <c r="E120" s="1">
        <v>1700</v>
      </c>
      <c r="F120" s="1"/>
      <c r="G120" s="1"/>
      <c r="H120" s="1"/>
      <c r="I120" s="1"/>
      <c r="J120" s="1">
        <f t="shared" si="1"/>
        <v>0</v>
      </c>
      <c r="K120" s="1"/>
    </row>
    <row r="121" spans="1:11" ht="20.25" customHeight="1" x14ac:dyDescent="0.3">
      <c r="A121" s="1">
        <v>119</v>
      </c>
      <c r="B121" s="10">
        <v>46142</v>
      </c>
      <c r="C121" s="1" t="s">
        <v>23</v>
      </c>
      <c r="D121" s="1" t="s">
        <v>22</v>
      </c>
      <c r="E121" s="1">
        <v>1700</v>
      </c>
      <c r="F121" s="1"/>
      <c r="G121" s="1"/>
      <c r="H121" s="1"/>
      <c r="I121" s="1"/>
      <c r="J121" s="1">
        <f t="shared" si="1"/>
        <v>0</v>
      </c>
      <c r="K121" s="1"/>
    </row>
    <row r="122" spans="1:11" ht="20.25" customHeight="1" x14ac:dyDescent="0.3">
      <c r="A122" s="1">
        <v>120</v>
      </c>
      <c r="B122" s="10">
        <v>46143</v>
      </c>
      <c r="C122" s="1" t="s">
        <v>23</v>
      </c>
      <c r="D122" s="1" t="s">
        <v>22</v>
      </c>
      <c r="E122" s="1">
        <v>1700</v>
      </c>
      <c r="F122" s="1"/>
      <c r="G122" s="1"/>
      <c r="H122" s="1"/>
      <c r="I122" s="1"/>
      <c r="J122" s="1">
        <f t="shared" si="1"/>
        <v>0</v>
      </c>
      <c r="K122" s="1"/>
    </row>
    <row r="123" spans="1:11" ht="20.25" customHeight="1" x14ac:dyDescent="0.3">
      <c r="A123" s="1">
        <v>121</v>
      </c>
      <c r="B123" s="10">
        <v>46144</v>
      </c>
      <c r="C123" s="1" t="s">
        <v>23</v>
      </c>
      <c r="D123" s="1" t="s">
        <v>22</v>
      </c>
      <c r="E123" s="1">
        <v>1700</v>
      </c>
      <c r="F123" s="1"/>
      <c r="G123" s="1"/>
      <c r="H123" s="1"/>
      <c r="I123" s="1"/>
      <c r="J123" s="1">
        <f t="shared" si="1"/>
        <v>0</v>
      </c>
      <c r="K123" s="1"/>
    </row>
    <row r="124" spans="1:11" ht="20.25" customHeight="1" x14ac:dyDescent="0.3">
      <c r="A124" s="1">
        <v>122</v>
      </c>
      <c r="B124" s="10">
        <v>46145</v>
      </c>
      <c r="C124" s="1" t="s">
        <v>23</v>
      </c>
      <c r="D124" s="1" t="s">
        <v>22</v>
      </c>
      <c r="E124" s="1">
        <v>1700</v>
      </c>
      <c r="F124" s="1"/>
      <c r="G124" s="1"/>
      <c r="H124" s="1"/>
      <c r="I124" s="1"/>
      <c r="J124" s="1">
        <f t="shared" si="1"/>
        <v>0</v>
      </c>
      <c r="K124" s="1"/>
    </row>
    <row r="125" spans="1:11" ht="20.25" customHeight="1" x14ac:dyDescent="0.3">
      <c r="A125" s="1">
        <v>123</v>
      </c>
      <c r="B125" s="10">
        <v>46146</v>
      </c>
      <c r="C125" s="1" t="s">
        <v>23</v>
      </c>
      <c r="D125" s="1" t="s">
        <v>22</v>
      </c>
      <c r="E125" s="1">
        <v>1700</v>
      </c>
      <c r="F125" s="1"/>
      <c r="G125" s="1"/>
      <c r="H125" s="1"/>
      <c r="I125" s="1"/>
      <c r="J125" s="1">
        <f t="shared" si="1"/>
        <v>0</v>
      </c>
      <c r="K125" s="1"/>
    </row>
    <row r="126" spans="1:11" ht="20.25" customHeight="1" x14ac:dyDescent="0.3">
      <c r="A126" s="1">
        <v>124</v>
      </c>
      <c r="B126" s="10">
        <v>46147</v>
      </c>
      <c r="C126" s="1" t="s">
        <v>23</v>
      </c>
      <c r="D126" s="1" t="s">
        <v>22</v>
      </c>
      <c r="E126" s="1">
        <v>1700</v>
      </c>
      <c r="F126" s="1"/>
      <c r="G126" s="1"/>
      <c r="H126" s="1"/>
      <c r="I126" s="1"/>
      <c r="J126" s="1">
        <f t="shared" si="1"/>
        <v>0</v>
      </c>
      <c r="K126" s="1"/>
    </row>
    <row r="127" spans="1:11" ht="20.25" customHeight="1" x14ac:dyDescent="0.3">
      <c r="A127" s="1">
        <v>125</v>
      </c>
      <c r="B127" s="10">
        <v>46148</v>
      </c>
      <c r="C127" s="1" t="s">
        <v>23</v>
      </c>
      <c r="D127" s="1" t="s">
        <v>22</v>
      </c>
      <c r="E127" s="1">
        <v>1700</v>
      </c>
      <c r="F127" s="1"/>
      <c r="G127" s="1"/>
      <c r="H127" s="1"/>
      <c r="I127" s="1"/>
      <c r="J127" s="1">
        <f t="shared" si="1"/>
        <v>0</v>
      </c>
      <c r="K127" s="1"/>
    </row>
    <row r="128" spans="1:11" ht="20.25" customHeight="1" x14ac:dyDescent="0.3">
      <c r="A128" s="1">
        <v>126</v>
      </c>
      <c r="B128" s="10">
        <v>46149</v>
      </c>
      <c r="C128" s="1" t="s">
        <v>23</v>
      </c>
      <c r="D128" s="1" t="s">
        <v>22</v>
      </c>
      <c r="E128" s="1">
        <v>1700</v>
      </c>
      <c r="F128" s="1"/>
      <c r="G128" s="1"/>
      <c r="H128" s="1"/>
      <c r="I128" s="1"/>
      <c r="J128" s="1">
        <f t="shared" si="1"/>
        <v>0</v>
      </c>
      <c r="K128" s="1"/>
    </row>
    <row r="129" spans="1:11" ht="20.25" customHeight="1" x14ac:dyDescent="0.3">
      <c r="A129" s="1">
        <v>127</v>
      </c>
      <c r="B129" s="10">
        <v>46150</v>
      </c>
      <c r="C129" s="1" t="s">
        <v>23</v>
      </c>
      <c r="D129" s="1" t="s">
        <v>22</v>
      </c>
      <c r="E129" s="1">
        <v>1700</v>
      </c>
      <c r="F129" s="1"/>
      <c r="G129" s="1"/>
      <c r="H129" s="1"/>
      <c r="I129" s="1"/>
      <c r="J129" s="1">
        <f t="shared" si="1"/>
        <v>0</v>
      </c>
      <c r="K129" s="1"/>
    </row>
    <row r="130" spans="1:11" ht="20.25" customHeight="1" x14ac:dyDescent="0.3">
      <c r="A130" s="1">
        <v>128</v>
      </c>
      <c r="B130" s="10">
        <v>46151</v>
      </c>
      <c r="C130" s="1" t="s">
        <v>23</v>
      </c>
      <c r="D130" s="1" t="s">
        <v>22</v>
      </c>
      <c r="E130" s="1">
        <v>1700</v>
      </c>
      <c r="F130" s="1"/>
      <c r="G130" s="1"/>
      <c r="H130" s="1"/>
      <c r="I130" s="1"/>
      <c r="J130" s="1">
        <f t="shared" si="1"/>
        <v>0</v>
      </c>
      <c r="K130" s="1"/>
    </row>
    <row r="131" spans="1:11" ht="20.25" customHeight="1" x14ac:dyDescent="0.3">
      <c r="A131" s="1">
        <v>129</v>
      </c>
      <c r="B131" s="10">
        <v>46152</v>
      </c>
      <c r="C131" s="1" t="s">
        <v>23</v>
      </c>
      <c r="D131" s="1" t="s">
        <v>22</v>
      </c>
      <c r="E131" s="1">
        <v>1700</v>
      </c>
      <c r="F131" s="1"/>
      <c r="G131" s="1"/>
      <c r="H131" s="1"/>
      <c r="I131" s="1"/>
      <c r="J131" s="1">
        <f t="shared" si="1"/>
        <v>0</v>
      </c>
      <c r="K131" s="1"/>
    </row>
    <row r="132" spans="1:11" ht="20.25" customHeight="1" x14ac:dyDescent="0.3">
      <c r="A132" s="1">
        <v>130</v>
      </c>
      <c r="B132" s="10">
        <v>46153</v>
      </c>
      <c r="C132" s="1" t="s">
        <v>23</v>
      </c>
      <c r="D132" s="1" t="s">
        <v>22</v>
      </c>
      <c r="E132" s="1">
        <v>1700</v>
      </c>
      <c r="F132" s="1"/>
      <c r="G132" s="1"/>
      <c r="H132" s="1"/>
      <c r="I132" s="1"/>
      <c r="J132" s="1">
        <f t="shared" ref="J132:J195" si="2">E132*F132-G132-H132+I132</f>
        <v>0</v>
      </c>
      <c r="K132" s="1"/>
    </row>
    <row r="133" spans="1:11" ht="20.25" customHeight="1" x14ac:dyDescent="0.3">
      <c r="A133" s="1">
        <v>131</v>
      </c>
      <c r="B133" s="10">
        <v>46154</v>
      </c>
      <c r="C133" s="1" t="s">
        <v>23</v>
      </c>
      <c r="D133" s="1" t="s">
        <v>22</v>
      </c>
      <c r="E133" s="1">
        <v>1700</v>
      </c>
      <c r="F133" s="1"/>
      <c r="G133" s="1"/>
      <c r="H133" s="1"/>
      <c r="I133" s="1"/>
      <c r="J133" s="1">
        <f t="shared" si="2"/>
        <v>0</v>
      </c>
      <c r="K133" s="1"/>
    </row>
    <row r="134" spans="1:11" ht="20.25" customHeight="1" x14ac:dyDescent="0.3">
      <c r="A134" s="1">
        <v>132</v>
      </c>
      <c r="B134" s="10">
        <v>46155</v>
      </c>
      <c r="C134" s="1" t="s">
        <v>23</v>
      </c>
      <c r="D134" s="1" t="s">
        <v>22</v>
      </c>
      <c r="E134" s="1">
        <v>1700</v>
      </c>
      <c r="F134" s="1"/>
      <c r="G134" s="1"/>
      <c r="H134" s="1"/>
      <c r="I134" s="1"/>
      <c r="J134" s="1">
        <f t="shared" si="2"/>
        <v>0</v>
      </c>
      <c r="K134" s="1"/>
    </row>
    <row r="135" spans="1:11" ht="20.25" customHeight="1" x14ac:dyDescent="0.3">
      <c r="A135" s="1">
        <v>133</v>
      </c>
      <c r="B135" s="10">
        <v>46156</v>
      </c>
      <c r="C135" s="1" t="s">
        <v>23</v>
      </c>
      <c r="D135" s="1" t="s">
        <v>22</v>
      </c>
      <c r="E135" s="1">
        <v>1700</v>
      </c>
      <c r="F135" s="1"/>
      <c r="G135" s="1"/>
      <c r="H135" s="1"/>
      <c r="I135" s="1"/>
      <c r="J135" s="1">
        <f t="shared" si="2"/>
        <v>0</v>
      </c>
      <c r="K135" s="1"/>
    </row>
    <row r="136" spans="1:11" ht="20.25" customHeight="1" x14ac:dyDescent="0.3">
      <c r="A136" s="1">
        <v>134</v>
      </c>
      <c r="B136" s="10">
        <v>46157</v>
      </c>
      <c r="C136" s="1" t="s">
        <v>23</v>
      </c>
      <c r="D136" s="1" t="s">
        <v>22</v>
      </c>
      <c r="E136" s="1">
        <v>1700</v>
      </c>
      <c r="F136" s="1"/>
      <c r="G136" s="1"/>
      <c r="H136" s="1"/>
      <c r="I136" s="1"/>
      <c r="J136" s="1">
        <f t="shared" si="2"/>
        <v>0</v>
      </c>
      <c r="K136" s="1"/>
    </row>
    <row r="137" spans="1:11" ht="20.25" customHeight="1" x14ac:dyDescent="0.3">
      <c r="A137" s="1">
        <v>135</v>
      </c>
      <c r="B137" s="10">
        <v>46158</v>
      </c>
      <c r="C137" s="1" t="s">
        <v>23</v>
      </c>
      <c r="D137" s="1" t="s">
        <v>22</v>
      </c>
      <c r="E137" s="1">
        <v>1700</v>
      </c>
      <c r="F137" s="1"/>
      <c r="G137" s="1"/>
      <c r="H137" s="1"/>
      <c r="I137" s="1"/>
      <c r="J137" s="1">
        <f t="shared" si="2"/>
        <v>0</v>
      </c>
      <c r="K137" s="1"/>
    </row>
    <row r="138" spans="1:11" ht="20.25" customHeight="1" x14ac:dyDescent="0.3">
      <c r="A138" s="1">
        <v>136</v>
      </c>
      <c r="B138" s="10">
        <v>46159</v>
      </c>
      <c r="C138" s="1" t="s">
        <v>23</v>
      </c>
      <c r="D138" s="1" t="s">
        <v>22</v>
      </c>
      <c r="E138" s="1">
        <v>1700</v>
      </c>
      <c r="F138" s="1"/>
      <c r="G138" s="1"/>
      <c r="H138" s="1"/>
      <c r="I138" s="1"/>
      <c r="J138" s="1">
        <f t="shared" si="2"/>
        <v>0</v>
      </c>
      <c r="K138" s="1"/>
    </row>
    <row r="139" spans="1:11" ht="20.25" customHeight="1" x14ac:dyDescent="0.3">
      <c r="A139" s="1">
        <v>137</v>
      </c>
      <c r="B139" s="10">
        <v>46160</v>
      </c>
      <c r="C139" s="1" t="s">
        <v>23</v>
      </c>
      <c r="D139" s="1" t="s">
        <v>22</v>
      </c>
      <c r="E139" s="1">
        <v>1700</v>
      </c>
      <c r="F139" s="1"/>
      <c r="G139" s="1"/>
      <c r="H139" s="1"/>
      <c r="I139" s="1"/>
      <c r="J139" s="1">
        <f t="shared" si="2"/>
        <v>0</v>
      </c>
      <c r="K139" s="1"/>
    </row>
    <row r="140" spans="1:11" ht="20.25" customHeight="1" x14ac:dyDescent="0.3">
      <c r="A140" s="1">
        <v>138</v>
      </c>
      <c r="B140" s="10">
        <v>46161</v>
      </c>
      <c r="C140" s="1" t="s">
        <v>23</v>
      </c>
      <c r="D140" s="1" t="s">
        <v>22</v>
      </c>
      <c r="E140" s="1">
        <v>1700</v>
      </c>
      <c r="F140" s="1"/>
      <c r="G140" s="1"/>
      <c r="H140" s="1"/>
      <c r="I140" s="1"/>
      <c r="J140" s="1">
        <f t="shared" si="2"/>
        <v>0</v>
      </c>
      <c r="K140" s="1"/>
    </row>
    <row r="141" spans="1:11" ht="20.25" customHeight="1" x14ac:dyDescent="0.3">
      <c r="A141" s="1">
        <v>139</v>
      </c>
      <c r="B141" s="10">
        <v>46162</v>
      </c>
      <c r="C141" s="1" t="s">
        <v>23</v>
      </c>
      <c r="D141" s="1" t="s">
        <v>22</v>
      </c>
      <c r="E141" s="1">
        <v>1700</v>
      </c>
      <c r="F141" s="1"/>
      <c r="G141" s="1"/>
      <c r="H141" s="1"/>
      <c r="I141" s="1"/>
      <c r="J141" s="1">
        <f t="shared" si="2"/>
        <v>0</v>
      </c>
      <c r="K141" s="1"/>
    </row>
    <row r="142" spans="1:11" ht="20.25" customHeight="1" x14ac:dyDescent="0.3">
      <c r="A142" s="1">
        <v>140</v>
      </c>
      <c r="B142" s="10">
        <v>46163</v>
      </c>
      <c r="C142" s="1" t="s">
        <v>23</v>
      </c>
      <c r="D142" s="1" t="s">
        <v>22</v>
      </c>
      <c r="E142" s="1">
        <v>1700</v>
      </c>
      <c r="F142" s="1"/>
      <c r="G142" s="1"/>
      <c r="H142" s="1"/>
      <c r="I142" s="1"/>
      <c r="J142" s="1">
        <f t="shared" si="2"/>
        <v>0</v>
      </c>
      <c r="K142" s="1"/>
    </row>
    <row r="143" spans="1:11" ht="20.25" customHeight="1" x14ac:dyDescent="0.3">
      <c r="A143" s="1">
        <v>141</v>
      </c>
      <c r="B143" s="10">
        <v>46164</v>
      </c>
      <c r="C143" s="1" t="s">
        <v>23</v>
      </c>
      <c r="D143" s="1" t="s">
        <v>22</v>
      </c>
      <c r="E143" s="1">
        <v>1700</v>
      </c>
      <c r="F143" s="1"/>
      <c r="G143" s="1"/>
      <c r="H143" s="1"/>
      <c r="I143" s="1"/>
      <c r="J143" s="1">
        <f t="shared" si="2"/>
        <v>0</v>
      </c>
      <c r="K143" s="1"/>
    </row>
    <row r="144" spans="1:11" ht="20.25" customHeight="1" x14ac:dyDescent="0.3">
      <c r="A144" s="1">
        <v>142</v>
      </c>
      <c r="B144" s="10">
        <v>46165</v>
      </c>
      <c r="C144" s="1" t="s">
        <v>23</v>
      </c>
      <c r="D144" s="1" t="s">
        <v>22</v>
      </c>
      <c r="E144" s="1">
        <v>1700</v>
      </c>
      <c r="F144" s="1"/>
      <c r="G144" s="1"/>
      <c r="H144" s="1"/>
      <c r="I144" s="1"/>
      <c r="J144" s="1">
        <f t="shared" si="2"/>
        <v>0</v>
      </c>
      <c r="K144" s="1"/>
    </row>
    <row r="145" spans="1:11" ht="20.25" customHeight="1" x14ac:dyDescent="0.3">
      <c r="A145" s="1">
        <v>143</v>
      </c>
      <c r="B145" s="10">
        <v>46166</v>
      </c>
      <c r="C145" s="1" t="s">
        <v>23</v>
      </c>
      <c r="D145" s="1" t="s">
        <v>22</v>
      </c>
      <c r="E145" s="1">
        <v>1700</v>
      </c>
      <c r="F145" s="1"/>
      <c r="G145" s="1"/>
      <c r="H145" s="1"/>
      <c r="I145" s="1"/>
      <c r="J145" s="1">
        <f t="shared" si="2"/>
        <v>0</v>
      </c>
      <c r="K145" s="1"/>
    </row>
    <row r="146" spans="1:11" ht="20.25" customHeight="1" x14ac:dyDescent="0.3">
      <c r="A146" s="1">
        <v>144</v>
      </c>
      <c r="B146" s="10">
        <v>46167</v>
      </c>
      <c r="C146" s="1" t="s">
        <v>23</v>
      </c>
      <c r="D146" s="1" t="s">
        <v>22</v>
      </c>
      <c r="E146" s="1">
        <v>1700</v>
      </c>
      <c r="F146" s="1"/>
      <c r="G146" s="1"/>
      <c r="H146" s="1"/>
      <c r="I146" s="1"/>
      <c r="J146" s="1">
        <f t="shared" si="2"/>
        <v>0</v>
      </c>
      <c r="K146" s="1"/>
    </row>
    <row r="147" spans="1:11" ht="20.25" customHeight="1" x14ac:dyDescent="0.3">
      <c r="A147" s="1">
        <v>145</v>
      </c>
      <c r="B147" s="10">
        <v>46168</v>
      </c>
      <c r="C147" s="1" t="s">
        <v>23</v>
      </c>
      <c r="D147" s="1" t="s">
        <v>22</v>
      </c>
      <c r="E147" s="1">
        <v>1700</v>
      </c>
      <c r="F147" s="1"/>
      <c r="G147" s="1"/>
      <c r="H147" s="1"/>
      <c r="I147" s="1"/>
      <c r="J147" s="1">
        <f t="shared" si="2"/>
        <v>0</v>
      </c>
      <c r="K147" s="1"/>
    </row>
    <row r="148" spans="1:11" ht="20.25" customHeight="1" x14ac:dyDescent="0.3">
      <c r="A148" s="1">
        <v>146</v>
      </c>
      <c r="B148" s="10">
        <v>46169</v>
      </c>
      <c r="C148" s="1" t="s">
        <v>23</v>
      </c>
      <c r="D148" s="1" t="s">
        <v>22</v>
      </c>
      <c r="E148" s="1">
        <v>1700</v>
      </c>
      <c r="F148" s="1"/>
      <c r="G148" s="1"/>
      <c r="H148" s="1"/>
      <c r="I148" s="1"/>
      <c r="J148" s="1">
        <f t="shared" si="2"/>
        <v>0</v>
      </c>
      <c r="K148" s="1"/>
    </row>
    <row r="149" spans="1:11" ht="20.25" customHeight="1" x14ac:dyDescent="0.3">
      <c r="A149" s="1">
        <v>147</v>
      </c>
      <c r="B149" s="10">
        <v>46170</v>
      </c>
      <c r="C149" s="1" t="s">
        <v>23</v>
      </c>
      <c r="D149" s="1" t="s">
        <v>22</v>
      </c>
      <c r="E149" s="1">
        <v>1700</v>
      </c>
      <c r="F149" s="1"/>
      <c r="G149" s="1"/>
      <c r="H149" s="1"/>
      <c r="I149" s="1"/>
      <c r="J149" s="1">
        <f t="shared" si="2"/>
        <v>0</v>
      </c>
      <c r="K149" s="1"/>
    </row>
    <row r="150" spans="1:11" ht="20.25" customHeight="1" x14ac:dyDescent="0.3">
      <c r="A150" s="1">
        <v>148</v>
      </c>
      <c r="B150" s="10">
        <v>46171</v>
      </c>
      <c r="C150" s="1" t="s">
        <v>23</v>
      </c>
      <c r="D150" s="1" t="s">
        <v>22</v>
      </c>
      <c r="E150" s="1">
        <v>1700</v>
      </c>
      <c r="F150" s="1"/>
      <c r="G150" s="1"/>
      <c r="H150" s="1"/>
      <c r="I150" s="1"/>
      <c r="J150" s="1">
        <f t="shared" si="2"/>
        <v>0</v>
      </c>
      <c r="K150" s="1"/>
    </row>
    <row r="151" spans="1:11" ht="20.25" customHeight="1" x14ac:dyDescent="0.3">
      <c r="A151" s="1">
        <v>149</v>
      </c>
      <c r="B151" s="10">
        <v>46172</v>
      </c>
      <c r="C151" s="1" t="s">
        <v>23</v>
      </c>
      <c r="D151" s="1" t="s">
        <v>22</v>
      </c>
      <c r="E151" s="1">
        <v>1700</v>
      </c>
      <c r="F151" s="1"/>
      <c r="G151" s="1"/>
      <c r="H151" s="1"/>
      <c r="I151" s="1"/>
      <c r="J151" s="1">
        <f t="shared" si="2"/>
        <v>0</v>
      </c>
      <c r="K151" s="1"/>
    </row>
    <row r="152" spans="1:11" ht="20.25" customHeight="1" x14ac:dyDescent="0.3">
      <c r="A152" s="1">
        <v>150</v>
      </c>
      <c r="B152" s="10">
        <v>46173</v>
      </c>
      <c r="C152" s="1" t="s">
        <v>23</v>
      </c>
      <c r="D152" s="1" t="s">
        <v>22</v>
      </c>
      <c r="E152" s="1">
        <v>1700</v>
      </c>
      <c r="F152" s="1"/>
      <c r="G152" s="1"/>
      <c r="H152" s="1"/>
      <c r="I152" s="1"/>
      <c r="J152" s="1">
        <f t="shared" si="2"/>
        <v>0</v>
      </c>
      <c r="K152" s="1"/>
    </row>
    <row r="153" spans="1:11" ht="20.25" customHeight="1" x14ac:dyDescent="0.3">
      <c r="A153" s="1">
        <v>151</v>
      </c>
      <c r="B153" s="10">
        <v>46174</v>
      </c>
      <c r="C153" s="1" t="s">
        <v>23</v>
      </c>
      <c r="D153" s="1" t="s">
        <v>22</v>
      </c>
      <c r="E153" s="1">
        <v>1700</v>
      </c>
      <c r="F153" s="1"/>
      <c r="G153" s="1"/>
      <c r="H153" s="1"/>
      <c r="I153" s="1"/>
      <c r="J153" s="1">
        <f t="shared" si="2"/>
        <v>0</v>
      </c>
      <c r="K153" s="1"/>
    </row>
    <row r="154" spans="1:11" ht="20.25" customHeight="1" x14ac:dyDescent="0.3">
      <c r="A154" s="1">
        <v>152</v>
      </c>
      <c r="B154" s="10">
        <v>46175</v>
      </c>
      <c r="C154" s="1" t="s">
        <v>23</v>
      </c>
      <c r="D154" s="1" t="s">
        <v>22</v>
      </c>
      <c r="E154" s="1">
        <v>1700</v>
      </c>
      <c r="F154" s="1"/>
      <c r="G154" s="1"/>
      <c r="H154" s="1"/>
      <c r="I154" s="1"/>
      <c r="J154" s="1">
        <f t="shared" si="2"/>
        <v>0</v>
      </c>
      <c r="K154" s="1"/>
    </row>
    <row r="155" spans="1:11" ht="20.25" customHeight="1" x14ac:dyDescent="0.3">
      <c r="A155" s="1">
        <v>153</v>
      </c>
      <c r="B155" s="10">
        <v>46176</v>
      </c>
      <c r="C155" s="1" t="s">
        <v>23</v>
      </c>
      <c r="D155" s="1" t="s">
        <v>22</v>
      </c>
      <c r="E155" s="1">
        <v>1700</v>
      </c>
      <c r="F155" s="1"/>
      <c r="G155" s="1"/>
      <c r="H155" s="1"/>
      <c r="I155" s="1"/>
      <c r="J155" s="1">
        <f t="shared" si="2"/>
        <v>0</v>
      </c>
      <c r="K155" s="1"/>
    </row>
    <row r="156" spans="1:11" ht="20.25" customHeight="1" x14ac:dyDescent="0.3">
      <c r="A156" s="1">
        <v>154</v>
      </c>
      <c r="B156" s="10">
        <v>46177</v>
      </c>
      <c r="C156" s="1" t="s">
        <v>23</v>
      </c>
      <c r="D156" s="1" t="s">
        <v>22</v>
      </c>
      <c r="E156" s="1">
        <v>1700</v>
      </c>
      <c r="F156" s="1"/>
      <c r="G156" s="1"/>
      <c r="H156" s="1"/>
      <c r="I156" s="1"/>
      <c r="J156" s="1">
        <f t="shared" si="2"/>
        <v>0</v>
      </c>
      <c r="K156" s="1"/>
    </row>
    <row r="157" spans="1:11" ht="20.25" customHeight="1" x14ac:dyDescent="0.3">
      <c r="A157" s="1">
        <v>155</v>
      </c>
      <c r="B157" s="10">
        <v>46178</v>
      </c>
      <c r="C157" s="1" t="s">
        <v>23</v>
      </c>
      <c r="D157" s="1" t="s">
        <v>22</v>
      </c>
      <c r="E157" s="1">
        <v>1700</v>
      </c>
      <c r="F157" s="1"/>
      <c r="G157" s="1"/>
      <c r="H157" s="1"/>
      <c r="I157" s="1"/>
      <c r="J157" s="1">
        <f t="shared" si="2"/>
        <v>0</v>
      </c>
      <c r="K157" s="1"/>
    </row>
    <row r="158" spans="1:11" ht="20.25" customHeight="1" x14ac:dyDescent="0.3">
      <c r="A158" s="1">
        <v>156</v>
      </c>
      <c r="B158" s="10">
        <v>46179</v>
      </c>
      <c r="C158" s="1" t="s">
        <v>23</v>
      </c>
      <c r="D158" s="1" t="s">
        <v>22</v>
      </c>
      <c r="E158" s="1">
        <v>1700</v>
      </c>
      <c r="F158" s="1"/>
      <c r="G158" s="1"/>
      <c r="H158" s="1"/>
      <c r="I158" s="1"/>
      <c r="J158" s="1">
        <f t="shared" si="2"/>
        <v>0</v>
      </c>
      <c r="K158" s="1"/>
    </row>
    <row r="159" spans="1:11" ht="20.25" customHeight="1" x14ac:dyDescent="0.3">
      <c r="A159" s="1">
        <v>157</v>
      </c>
      <c r="B159" s="10">
        <v>46180</v>
      </c>
      <c r="C159" s="1" t="s">
        <v>23</v>
      </c>
      <c r="D159" s="1" t="s">
        <v>22</v>
      </c>
      <c r="E159" s="1">
        <v>1700</v>
      </c>
      <c r="F159" s="1"/>
      <c r="G159" s="1"/>
      <c r="H159" s="1"/>
      <c r="I159" s="1"/>
      <c r="J159" s="1">
        <f t="shared" si="2"/>
        <v>0</v>
      </c>
      <c r="K159" s="1"/>
    </row>
    <row r="160" spans="1:11" ht="20.25" customHeight="1" x14ac:dyDescent="0.3">
      <c r="A160" s="1">
        <v>158</v>
      </c>
      <c r="B160" s="10">
        <v>46181</v>
      </c>
      <c r="C160" s="1" t="s">
        <v>23</v>
      </c>
      <c r="D160" s="1" t="s">
        <v>22</v>
      </c>
      <c r="E160" s="1">
        <v>1700</v>
      </c>
      <c r="F160" s="1"/>
      <c r="G160" s="1"/>
      <c r="H160" s="1"/>
      <c r="I160" s="1"/>
      <c r="J160" s="1">
        <f t="shared" si="2"/>
        <v>0</v>
      </c>
      <c r="K160" s="1"/>
    </row>
    <row r="161" spans="1:11" ht="20.25" customHeight="1" x14ac:dyDescent="0.3">
      <c r="A161" s="1">
        <v>159</v>
      </c>
      <c r="B161" s="10">
        <v>46182</v>
      </c>
      <c r="C161" s="1" t="s">
        <v>23</v>
      </c>
      <c r="D161" s="1" t="s">
        <v>22</v>
      </c>
      <c r="E161" s="1">
        <v>1700</v>
      </c>
      <c r="F161" s="1"/>
      <c r="G161" s="1"/>
      <c r="H161" s="1"/>
      <c r="I161" s="1"/>
      <c r="J161" s="1">
        <f t="shared" si="2"/>
        <v>0</v>
      </c>
      <c r="K161" s="1"/>
    </row>
    <row r="162" spans="1:11" ht="20.25" customHeight="1" x14ac:dyDescent="0.3">
      <c r="A162" s="1">
        <v>160</v>
      </c>
      <c r="B162" s="10">
        <v>46183</v>
      </c>
      <c r="C162" s="1" t="s">
        <v>23</v>
      </c>
      <c r="D162" s="1" t="s">
        <v>22</v>
      </c>
      <c r="E162" s="1">
        <v>1700</v>
      </c>
      <c r="F162" s="1"/>
      <c r="G162" s="1"/>
      <c r="H162" s="1"/>
      <c r="I162" s="1"/>
      <c r="J162" s="1">
        <f t="shared" si="2"/>
        <v>0</v>
      </c>
      <c r="K162" s="1"/>
    </row>
    <row r="163" spans="1:11" ht="20.25" customHeight="1" x14ac:dyDescent="0.3">
      <c r="A163" s="1">
        <v>161</v>
      </c>
      <c r="B163" s="10">
        <v>46184</v>
      </c>
      <c r="C163" s="1" t="s">
        <v>23</v>
      </c>
      <c r="D163" s="1" t="s">
        <v>22</v>
      </c>
      <c r="E163" s="1">
        <v>1700</v>
      </c>
      <c r="F163" s="1"/>
      <c r="G163" s="1"/>
      <c r="H163" s="1"/>
      <c r="I163" s="1"/>
      <c r="J163" s="1">
        <f t="shared" si="2"/>
        <v>0</v>
      </c>
      <c r="K163" s="1"/>
    </row>
    <row r="164" spans="1:11" ht="20.25" customHeight="1" x14ac:dyDescent="0.3">
      <c r="A164" s="1">
        <v>162</v>
      </c>
      <c r="B164" s="10">
        <v>46185</v>
      </c>
      <c r="C164" s="1" t="s">
        <v>23</v>
      </c>
      <c r="D164" s="1" t="s">
        <v>22</v>
      </c>
      <c r="E164" s="1">
        <v>1700</v>
      </c>
      <c r="F164" s="1"/>
      <c r="G164" s="1"/>
      <c r="H164" s="1"/>
      <c r="I164" s="1"/>
      <c r="J164" s="1">
        <f t="shared" si="2"/>
        <v>0</v>
      </c>
      <c r="K164" s="1"/>
    </row>
    <row r="165" spans="1:11" ht="20.25" customHeight="1" x14ac:dyDescent="0.3">
      <c r="A165" s="1">
        <v>163</v>
      </c>
      <c r="B165" s="10">
        <v>46186</v>
      </c>
      <c r="C165" s="1" t="s">
        <v>23</v>
      </c>
      <c r="D165" s="1" t="s">
        <v>22</v>
      </c>
      <c r="E165" s="1">
        <v>1700</v>
      </c>
      <c r="F165" s="1"/>
      <c r="G165" s="1"/>
      <c r="H165" s="1"/>
      <c r="I165" s="1"/>
      <c r="J165" s="1">
        <f t="shared" si="2"/>
        <v>0</v>
      </c>
      <c r="K165" s="1"/>
    </row>
    <row r="166" spans="1:11" ht="20.25" customHeight="1" x14ac:dyDescent="0.3">
      <c r="A166" s="1">
        <v>164</v>
      </c>
      <c r="B166" s="10">
        <v>46187</v>
      </c>
      <c r="C166" s="1" t="s">
        <v>23</v>
      </c>
      <c r="D166" s="1" t="s">
        <v>22</v>
      </c>
      <c r="E166" s="1">
        <v>1700</v>
      </c>
      <c r="F166" s="1"/>
      <c r="G166" s="1"/>
      <c r="H166" s="1"/>
      <c r="I166" s="1"/>
      <c r="J166" s="1">
        <f t="shared" si="2"/>
        <v>0</v>
      </c>
      <c r="K166" s="1"/>
    </row>
    <row r="167" spans="1:11" ht="20.25" customHeight="1" x14ac:dyDescent="0.3">
      <c r="A167" s="1">
        <v>165</v>
      </c>
      <c r="B167" s="10">
        <v>46188</v>
      </c>
      <c r="C167" s="1" t="s">
        <v>23</v>
      </c>
      <c r="D167" s="1" t="s">
        <v>22</v>
      </c>
      <c r="E167" s="1">
        <v>1700</v>
      </c>
      <c r="F167" s="1"/>
      <c r="G167" s="1"/>
      <c r="H167" s="1"/>
      <c r="I167" s="1"/>
      <c r="J167" s="1">
        <f t="shared" si="2"/>
        <v>0</v>
      </c>
      <c r="K167" s="1"/>
    </row>
    <row r="168" spans="1:11" ht="20.25" customHeight="1" x14ac:dyDescent="0.3">
      <c r="A168" s="1">
        <v>166</v>
      </c>
      <c r="B168" s="10">
        <v>46189</v>
      </c>
      <c r="C168" s="1" t="s">
        <v>23</v>
      </c>
      <c r="D168" s="1" t="s">
        <v>22</v>
      </c>
      <c r="E168" s="1">
        <v>1700</v>
      </c>
      <c r="F168" s="1"/>
      <c r="G168" s="1"/>
      <c r="H168" s="1"/>
      <c r="I168" s="1"/>
      <c r="J168" s="1">
        <f t="shared" si="2"/>
        <v>0</v>
      </c>
      <c r="K168" s="1"/>
    </row>
    <row r="169" spans="1:11" ht="20.25" customHeight="1" x14ac:dyDescent="0.3">
      <c r="A169" s="1">
        <v>167</v>
      </c>
      <c r="B169" s="10">
        <v>46190</v>
      </c>
      <c r="C169" s="1" t="s">
        <v>23</v>
      </c>
      <c r="D169" s="1" t="s">
        <v>22</v>
      </c>
      <c r="E169" s="1">
        <v>1700</v>
      </c>
      <c r="F169" s="1"/>
      <c r="G169" s="1"/>
      <c r="H169" s="1"/>
      <c r="I169" s="1"/>
      <c r="J169" s="1">
        <f t="shared" si="2"/>
        <v>0</v>
      </c>
      <c r="K169" s="1"/>
    </row>
    <row r="170" spans="1:11" ht="20.25" customHeight="1" x14ac:dyDescent="0.3">
      <c r="A170" s="1">
        <v>168</v>
      </c>
      <c r="B170" s="10">
        <v>46191</v>
      </c>
      <c r="C170" s="1" t="s">
        <v>23</v>
      </c>
      <c r="D170" s="1" t="s">
        <v>22</v>
      </c>
      <c r="E170" s="1">
        <v>1700</v>
      </c>
      <c r="F170" s="1"/>
      <c r="G170" s="1"/>
      <c r="H170" s="1"/>
      <c r="I170" s="1"/>
      <c r="J170" s="1">
        <f t="shared" si="2"/>
        <v>0</v>
      </c>
      <c r="K170" s="1"/>
    </row>
    <row r="171" spans="1:11" ht="20.25" customHeight="1" x14ac:dyDescent="0.3">
      <c r="A171" s="1">
        <v>169</v>
      </c>
      <c r="B171" s="10">
        <v>46192</v>
      </c>
      <c r="C171" s="1" t="s">
        <v>23</v>
      </c>
      <c r="D171" s="1" t="s">
        <v>22</v>
      </c>
      <c r="E171" s="1">
        <v>1700</v>
      </c>
      <c r="F171" s="1"/>
      <c r="G171" s="1"/>
      <c r="H171" s="1"/>
      <c r="I171" s="1"/>
      <c r="J171" s="1">
        <f t="shared" si="2"/>
        <v>0</v>
      </c>
      <c r="K171" s="1"/>
    </row>
    <row r="172" spans="1:11" ht="20.25" customHeight="1" x14ac:dyDescent="0.3">
      <c r="A172" s="1">
        <v>170</v>
      </c>
      <c r="B172" s="10">
        <v>46193</v>
      </c>
      <c r="C172" s="1" t="s">
        <v>23</v>
      </c>
      <c r="D172" s="1" t="s">
        <v>22</v>
      </c>
      <c r="E172" s="1">
        <v>1700</v>
      </c>
      <c r="F172" s="1"/>
      <c r="G172" s="1"/>
      <c r="H172" s="1"/>
      <c r="I172" s="1"/>
      <c r="J172" s="1">
        <f t="shared" si="2"/>
        <v>0</v>
      </c>
      <c r="K172" s="1"/>
    </row>
    <row r="173" spans="1:11" ht="20.25" customHeight="1" x14ac:dyDescent="0.3">
      <c r="A173" s="1">
        <v>171</v>
      </c>
      <c r="B173" s="10">
        <v>46194</v>
      </c>
      <c r="C173" s="1" t="s">
        <v>23</v>
      </c>
      <c r="D173" s="1" t="s">
        <v>22</v>
      </c>
      <c r="E173" s="1">
        <v>1700</v>
      </c>
      <c r="F173" s="1"/>
      <c r="G173" s="1"/>
      <c r="H173" s="1"/>
      <c r="I173" s="1"/>
      <c r="J173" s="1">
        <f t="shared" si="2"/>
        <v>0</v>
      </c>
      <c r="K173" s="1"/>
    </row>
    <row r="174" spans="1:11" ht="20.25" customHeight="1" x14ac:dyDescent="0.3">
      <c r="A174" s="1">
        <v>172</v>
      </c>
      <c r="B174" s="10">
        <v>46195</v>
      </c>
      <c r="C174" s="1" t="s">
        <v>23</v>
      </c>
      <c r="D174" s="1" t="s">
        <v>22</v>
      </c>
      <c r="E174" s="1">
        <v>1700</v>
      </c>
      <c r="F174" s="1"/>
      <c r="G174" s="1"/>
      <c r="H174" s="1"/>
      <c r="I174" s="1"/>
      <c r="J174" s="1">
        <f t="shared" si="2"/>
        <v>0</v>
      </c>
      <c r="K174" s="1"/>
    </row>
    <row r="175" spans="1:11" ht="20.25" customHeight="1" x14ac:dyDescent="0.3">
      <c r="A175" s="1">
        <v>173</v>
      </c>
      <c r="B175" s="10">
        <v>46196</v>
      </c>
      <c r="C175" s="1" t="s">
        <v>23</v>
      </c>
      <c r="D175" s="1" t="s">
        <v>22</v>
      </c>
      <c r="E175" s="1">
        <v>1700</v>
      </c>
      <c r="F175" s="1"/>
      <c r="G175" s="1"/>
      <c r="H175" s="1"/>
      <c r="I175" s="1"/>
      <c r="J175" s="1">
        <f t="shared" si="2"/>
        <v>0</v>
      </c>
      <c r="K175" s="1"/>
    </row>
    <row r="176" spans="1:11" ht="20.25" customHeight="1" x14ac:dyDescent="0.3">
      <c r="A176" s="1">
        <v>174</v>
      </c>
      <c r="B176" s="10">
        <v>46197</v>
      </c>
      <c r="C176" s="1" t="s">
        <v>23</v>
      </c>
      <c r="D176" s="1" t="s">
        <v>22</v>
      </c>
      <c r="E176" s="1">
        <v>1700</v>
      </c>
      <c r="F176" s="1"/>
      <c r="G176" s="1"/>
      <c r="H176" s="1"/>
      <c r="I176" s="1"/>
      <c r="J176" s="1">
        <f t="shared" si="2"/>
        <v>0</v>
      </c>
      <c r="K176" s="1"/>
    </row>
    <row r="177" spans="1:11" ht="20.25" customHeight="1" x14ac:dyDescent="0.3">
      <c r="A177" s="1">
        <v>175</v>
      </c>
      <c r="B177" s="10">
        <v>46198</v>
      </c>
      <c r="C177" s="1" t="s">
        <v>23</v>
      </c>
      <c r="D177" s="1" t="s">
        <v>22</v>
      </c>
      <c r="E177" s="1">
        <v>1700</v>
      </c>
      <c r="F177" s="1"/>
      <c r="G177" s="1"/>
      <c r="H177" s="1"/>
      <c r="I177" s="1"/>
      <c r="J177" s="1">
        <f t="shared" si="2"/>
        <v>0</v>
      </c>
      <c r="K177" s="1"/>
    </row>
    <row r="178" spans="1:11" ht="20.25" customHeight="1" x14ac:dyDescent="0.3">
      <c r="A178" s="1">
        <v>176</v>
      </c>
      <c r="B178" s="10">
        <v>46199</v>
      </c>
      <c r="C178" s="1" t="s">
        <v>23</v>
      </c>
      <c r="D178" s="1" t="s">
        <v>22</v>
      </c>
      <c r="E178" s="1">
        <v>1700</v>
      </c>
      <c r="F178" s="1"/>
      <c r="G178" s="1"/>
      <c r="H178" s="1"/>
      <c r="I178" s="1"/>
      <c r="J178" s="1">
        <f t="shared" si="2"/>
        <v>0</v>
      </c>
      <c r="K178" s="1"/>
    </row>
    <row r="179" spans="1:11" ht="20.25" customHeight="1" x14ac:dyDescent="0.3">
      <c r="A179" s="1">
        <v>177</v>
      </c>
      <c r="B179" s="10">
        <v>46200</v>
      </c>
      <c r="C179" s="1" t="s">
        <v>23</v>
      </c>
      <c r="D179" s="1" t="s">
        <v>22</v>
      </c>
      <c r="E179" s="1">
        <v>1700</v>
      </c>
      <c r="F179" s="1"/>
      <c r="G179" s="1"/>
      <c r="H179" s="1"/>
      <c r="I179" s="1"/>
      <c r="J179" s="1">
        <f t="shared" si="2"/>
        <v>0</v>
      </c>
      <c r="K179" s="1"/>
    </row>
    <row r="180" spans="1:11" ht="20.25" customHeight="1" x14ac:dyDescent="0.3">
      <c r="A180" s="1">
        <v>178</v>
      </c>
      <c r="B180" s="10">
        <v>46201</v>
      </c>
      <c r="C180" s="1" t="s">
        <v>23</v>
      </c>
      <c r="D180" s="1" t="s">
        <v>22</v>
      </c>
      <c r="E180" s="1">
        <v>1700</v>
      </c>
      <c r="F180" s="1"/>
      <c r="G180" s="1"/>
      <c r="H180" s="1"/>
      <c r="I180" s="1"/>
      <c r="J180" s="1">
        <f t="shared" si="2"/>
        <v>0</v>
      </c>
      <c r="K180" s="1"/>
    </row>
    <row r="181" spans="1:11" ht="20.25" customHeight="1" x14ac:dyDescent="0.3">
      <c r="A181" s="1">
        <v>179</v>
      </c>
      <c r="B181" s="10">
        <v>46202</v>
      </c>
      <c r="C181" s="1" t="s">
        <v>23</v>
      </c>
      <c r="D181" s="1" t="s">
        <v>22</v>
      </c>
      <c r="E181" s="1">
        <v>1700</v>
      </c>
      <c r="F181" s="1"/>
      <c r="G181" s="1"/>
      <c r="H181" s="1"/>
      <c r="I181" s="1"/>
      <c r="J181" s="1">
        <f t="shared" si="2"/>
        <v>0</v>
      </c>
      <c r="K181" s="1"/>
    </row>
    <row r="182" spans="1:11" ht="20.25" customHeight="1" x14ac:dyDescent="0.3">
      <c r="A182" s="1">
        <v>180</v>
      </c>
      <c r="B182" s="10">
        <v>46203</v>
      </c>
      <c r="C182" s="1" t="s">
        <v>23</v>
      </c>
      <c r="D182" s="1" t="s">
        <v>22</v>
      </c>
      <c r="E182" s="1">
        <v>1700</v>
      </c>
      <c r="F182" s="1"/>
      <c r="G182" s="1"/>
      <c r="H182" s="1"/>
      <c r="I182" s="1"/>
      <c r="J182" s="1">
        <f t="shared" si="2"/>
        <v>0</v>
      </c>
      <c r="K182" s="1"/>
    </row>
    <row r="183" spans="1:11" ht="20.25" customHeight="1" x14ac:dyDescent="0.3">
      <c r="A183" s="1">
        <v>181</v>
      </c>
      <c r="B183" s="10">
        <v>46204</v>
      </c>
      <c r="C183" s="1" t="s">
        <v>23</v>
      </c>
      <c r="D183" s="1" t="s">
        <v>22</v>
      </c>
      <c r="E183" s="1">
        <v>1700</v>
      </c>
      <c r="F183" s="1"/>
      <c r="G183" s="1"/>
      <c r="H183" s="1"/>
      <c r="I183" s="1"/>
      <c r="J183" s="1">
        <f t="shared" si="2"/>
        <v>0</v>
      </c>
      <c r="K183" s="1"/>
    </row>
    <row r="184" spans="1:11" ht="20.25" customHeight="1" x14ac:dyDescent="0.3">
      <c r="A184" s="1">
        <v>182</v>
      </c>
      <c r="B184" s="10">
        <v>46205</v>
      </c>
      <c r="C184" s="1" t="s">
        <v>23</v>
      </c>
      <c r="D184" s="1" t="s">
        <v>22</v>
      </c>
      <c r="E184" s="1">
        <v>1700</v>
      </c>
      <c r="F184" s="1"/>
      <c r="G184" s="1"/>
      <c r="H184" s="1"/>
      <c r="I184" s="1"/>
      <c r="J184" s="1">
        <f t="shared" si="2"/>
        <v>0</v>
      </c>
      <c r="K184" s="1"/>
    </row>
    <row r="185" spans="1:11" ht="20.25" customHeight="1" x14ac:dyDescent="0.3">
      <c r="A185" s="1">
        <v>183</v>
      </c>
      <c r="B185" s="10">
        <v>46206</v>
      </c>
      <c r="C185" s="1" t="s">
        <v>23</v>
      </c>
      <c r="D185" s="1" t="s">
        <v>22</v>
      </c>
      <c r="E185" s="1">
        <v>1700</v>
      </c>
      <c r="F185" s="1"/>
      <c r="G185" s="1"/>
      <c r="H185" s="1"/>
      <c r="I185" s="1"/>
      <c r="J185" s="1">
        <f t="shared" si="2"/>
        <v>0</v>
      </c>
      <c r="K185" s="1"/>
    </row>
    <row r="186" spans="1:11" ht="20.25" customHeight="1" x14ac:dyDescent="0.3">
      <c r="A186" s="1">
        <v>184</v>
      </c>
      <c r="B186" s="10">
        <v>46207</v>
      </c>
      <c r="C186" s="1" t="s">
        <v>23</v>
      </c>
      <c r="D186" s="1" t="s">
        <v>22</v>
      </c>
      <c r="E186" s="1">
        <v>1700</v>
      </c>
      <c r="F186" s="1"/>
      <c r="G186" s="1"/>
      <c r="H186" s="1"/>
      <c r="I186" s="1"/>
      <c r="J186" s="1">
        <f t="shared" si="2"/>
        <v>0</v>
      </c>
      <c r="K186" s="1"/>
    </row>
    <row r="187" spans="1:11" ht="20.25" customHeight="1" x14ac:dyDescent="0.3">
      <c r="A187" s="1">
        <v>185</v>
      </c>
      <c r="B187" s="10">
        <v>46208</v>
      </c>
      <c r="C187" s="1" t="s">
        <v>23</v>
      </c>
      <c r="D187" s="1" t="s">
        <v>22</v>
      </c>
      <c r="E187" s="1">
        <v>1700</v>
      </c>
      <c r="F187" s="1"/>
      <c r="G187" s="1"/>
      <c r="H187" s="1"/>
      <c r="I187" s="1"/>
      <c r="J187" s="1">
        <f t="shared" si="2"/>
        <v>0</v>
      </c>
      <c r="K187" s="1"/>
    </row>
    <row r="188" spans="1:11" ht="20.25" customHeight="1" x14ac:dyDescent="0.3">
      <c r="A188" s="1">
        <v>186</v>
      </c>
      <c r="B188" s="10">
        <v>46209</v>
      </c>
      <c r="C188" s="1" t="s">
        <v>23</v>
      </c>
      <c r="D188" s="1" t="s">
        <v>22</v>
      </c>
      <c r="E188" s="1">
        <v>1700</v>
      </c>
      <c r="F188" s="1"/>
      <c r="G188" s="1"/>
      <c r="H188" s="1"/>
      <c r="I188" s="1"/>
      <c r="J188" s="1">
        <f t="shared" si="2"/>
        <v>0</v>
      </c>
      <c r="K188" s="1"/>
    </row>
    <row r="189" spans="1:11" ht="20.25" customHeight="1" x14ac:dyDescent="0.3">
      <c r="A189" s="1">
        <v>187</v>
      </c>
      <c r="B189" s="10">
        <v>46210</v>
      </c>
      <c r="C189" s="1" t="s">
        <v>23</v>
      </c>
      <c r="D189" s="1" t="s">
        <v>22</v>
      </c>
      <c r="E189" s="1">
        <v>1700</v>
      </c>
      <c r="F189" s="1"/>
      <c r="G189" s="1"/>
      <c r="H189" s="1"/>
      <c r="I189" s="1"/>
      <c r="J189" s="1">
        <f t="shared" si="2"/>
        <v>0</v>
      </c>
      <c r="K189" s="1"/>
    </row>
    <row r="190" spans="1:11" ht="20.25" customHeight="1" x14ac:dyDescent="0.3">
      <c r="A190" s="1">
        <v>188</v>
      </c>
      <c r="B190" s="10">
        <v>46211</v>
      </c>
      <c r="C190" s="1" t="s">
        <v>23</v>
      </c>
      <c r="D190" s="1" t="s">
        <v>22</v>
      </c>
      <c r="E190" s="1">
        <v>1700</v>
      </c>
      <c r="F190" s="1"/>
      <c r="G190" s="1"/>
      <c r="H190" s="1"/>
      <c r="I190" s="1"/>
      <c r="J190" s="1">
        <f t="shared" si="2"/>
        <v>0</v>
      </c>
      <c r="K190" s="1"/>
    </row>
    <row r="191" spans="1:11" ht="20.25" customHeight="1" x14ac:dyDescent="0.3">
      <c r="A191" s="1">
        <v>189</v>
      </c>
      <c r="B191" s="10">
        <v>46212</v>
      </c>
      <c r="C191" s="1" t="s">
        <v>23</v>
      </c>
      <c r="D191" s="1" t="s">
        <v>22</v>
      </c>
      <c r="E191" s="1">
        <v>1700</v>
      </c>
      <c r="F191" s="1"/>
      <c r="G191" s="1"/>
      <c r="H191" s="1"/>
      <c r="I191" s="1"/>
      <c r="J191" s="1">
        <f t="shared" si="2"/>
        <v>0</v>
      </c>
      <c r="K191" s="1"/>
    </row>
    <row r="192" spans="1:11" ht="20.25" customHeight="1" x14ac:dyDescent="0.3">
      <c r="A192" s="1">
        <v>190</v>
      </c>
      <c r="B192" s="10">
        <v>46213</v>
      </c>
      <c r="C192" s="1" t="s">
        <v>23</v>
      </c>
      <c r="D192" s="1" t="s">
        <v>22</v>
      </c>
      <c r="E192" s="1">
        <v>1700</v>
      </c>
      <c r="F192" s="1"/>
      <c r="G192" s="1"/>
      <c r="H192" s="1"/>
      <c r="I192" s="1"/>
      <c r="J192" s="1">
        <f t="shared" si="2"/>
        <v>0</v>
      </c>
      <c r="K192" s="1"/>
    </row>
    <row r="193" spans="1:11" ht="20.25" customHeight="1" x14ac:dyDescent="0.3">
      <c r="A193" s="1">
        <v>191</v>
      </c>
      <c r="B193" s="10">
        <v>46214</v>
      </c>
      <c r="C193" s="1" t="s">
        <v>23</v>
      </c>
      <c r="D193" s="1" t="s">
        <v>22</v>
      </c>
      <c r="E193" s="1">
        <v>1700</v>
      </c>
      <c r="F193" s="1"/>
      <c r="G193" s="1"/>
      <c r="H193" s="1"/>
      <c r="I193" s="1"/>
      <c r="J193" s="1">
        <f t="shared" si="2"/>
        <v>0</v>
      </c>
      <c r="K193" s="1"/>
    </row>
    <row r="194" spans="1:11" ht="20.25" customHeight="1" x14ac:dyDescent="0.3">
      <c r="A194" s="1">
        <v>192</v>
      </c>
      <c r="B194" s="10">
        <v>46215</v>
      </c>
      <c r="C194" s="1" t="s">
        <v>23</v>
      </c>
      <c r="D194" s="1" t="s">
        <v>22</v>
      </c>
      <c r="E194" s="1">
        <v>1700</v>
      </c>
      <c r="F194" s="1"/>
      <c r="G194" s="1"/>
      <c r="H194" s="1"/>
      <c r="I194" s="1"/>
      <c r="J194" s="1">
        <f t="shared" si="2"/>
        <v>0</v>
      </c>
      <c r="K194" s="1"/>
    </row>
    <row r="195" spans="1:11" ht="20.25" customHeight="1" x14ac:dyDescent="0.3">
      <c r="A195" s="1">
        <v>193</v>
      </c>
      <c r="B195" s="10">
        <v>46216</v>
      </c>
      <c r="C195" s="1" t="s">
        <v>23</v>
      </c>
      <c r="D195" s="1" t="s">
        <v>22</v>
      </c>
      <c r="E195" s="1">
        <v>1700</v>
      </c>
      <c r="F195" s="1"/>
      <c r="G195" s="1"/>
      <c r="H195" s="1"/>
      <c r="I195" s="1"/>
      <c r="J195" s="1">
        <f t="shared" si="2"/>
        <v>0</v>
      </c>
      <c r="K195" s="1"/>
    </row>
    <row r="196" spans="1:11" ht="20.25" customHeight="1" x14ac:dyDescent="0.3">
      <c r="A196" s="1">
        <v>194</v>
      </c>
      <c r="B196" s="10">
        <v>46217</v>
      </c>
      <c r="C196" s="1" t="s">
        <v>23</v>
      </c>
      <c r="D196" s="1" t="s">
        <v>22</v>
      </c>
      <c r="E196" s="1">
        <v>1700</v>
      </c>
      <c r="F196" s="1"/>
      <c r="G196" s="1"/>
      <c r="H196" s="1"/>
      <c r="I196" s="1"/>
      <c r="J196" s="1">
        <f t="shared" ref="J196:J259" si="3">E196*F196-G196-H196+I196</f>
        <v>0</v>
      </c>
      <c r="K196" s="1"/>
    </row>
    <row r="197" spans="1:11" ht="20.25" customHeight="1" x14ac:dyDescent="0.3">
      <c r="A197" s="1">
        <v>195</v>
      </c>
      <c r="B197" s="10">
        <v>46218</v>
      </c>
      <c r="C197" s="1" t="s">
        <v>23</v>
      </c>
      <c r="D197" s="1" t="s">
        <v>22</v>
      </c>
      <c r="E197" s="1">
        <v>1700</v>
      </c>
      <c r="F197" s="1"/>
      <c r="G197" s="1"/>
      <c r="H197" s="1"/>
      <c r="I197" s="1"/>
      <c r="J197" s="1">
        <f t="shared" si="3"/>
        <v>0</v>
      </c>
      <c r="K197" s="1"/>
    </row>
    <row r="198" spans="1:11" ht="20.25" customHeight="1" x14ac:dyDescent="0.3">
      <c r="A198" s="1">
        <v>196</v>
      </c>
      <c r="B198" s="10">
        <v>46219</v>
      </c>
      <c r="C198" s="1" t="s">
        <v>23</v>
      </c>
      <c r="D198" s="1" t="s">
        <v>22</v>
      </c>
      <c r="E198" s="1">
        <v>1700</v>
      </c>
      <c r="F198" s="1"/>
      <c r="G198" s="1"/>
      <c r="H198" s="1"/>
      <c r="I198" s="1"/>
      <c r="J198" s="1">
        <f t="shared" si="3"/>
        <v>0</v>
      </c>
      <c r="K198" s="1"/>
    </row>
    <row r="199" spans="1:11" ht="20.25" customHeight="1" x14ac:dyDescent="0.3">
      <c r="A199" s="1">
        <v>197</v>
      </c>
      <c r="B199" s="10">
        <v>46220</v>
      </c>
      <c r="C199" s="1" t="s">
        <v>23</v>
      </c>
      <c r="D199" s="1" t="s">
        <v>22</v>
      </c>
      <c r="E199" s="1">
        <v>1700</v>
      </c>
      <c r="F199" s="1"/>
      <c r="G199" s="1"/>
      <c r="H199" s="1"/>
      <c r="I199" s="1"/>
      <c r="J199" s="1">
        <f t="shared" si="3"/>
        <v>0</v>
      </c>
      <c r="K199" s="1"/>
    </row>
    <row r="200" spans="1:11" ht="20.25" customHeight="1" x14ac:dyDescent="0.3">
      <c r="A200" s="1">
        <v>198</v>
      </c>
      <c r="B200" s="10">
        <v>46221</v>
      </c>
      <c r="C200" s="1" t="s">
        <v>23</v>
      </c>
      <c r="D200" s="1" t="s">
        <v>22</v>
      </c>
      <c r="E200" s="1">
        <v>1700</v>
      </c>
      <c r="F200" s="1"/>
      <c r="G200" s="1"/>
      <c r="H200" s="1"/>
      <c r="I200" s="1"/>
      <c r="J200" s="1">
        <f t="shared" si="3"/>
        <v>0</v>
      </c>
      <c r="K200" s="1"/>
    </row>
    <row r="201" spans="1:11" ht="20.25" customHeight="1" x14ac:dyDescent="0.3">
      <c r="A201" s="1">
        <v>199</v>
      </c>
      <c r="B201" s="10">
        <v>46222</v>
      </c>
      <c r="C201" s="1" t="s">
        <v>23</v>
      </c>
      <c r="D201" s="1" t="s">
        <v>22</v>
      </c>
      <c r="E201" s="1">
        <v>1700</v>
      </c>
      <c r="F201" s="1"/>
      <c r="G201" s="1"/>
      <c r="H201" s="1"/>
      <c r="I201" s="1"/>
      <c r="J201" s="1">
        <f t="shared" si="3"/>
        <v>0</v>
      </c>
      <c r="K201" s="1"/>
    </row>
    <row r="202" spans="1:11" ht="20.25" customHeight="1" x14ac:dyDescent="0.3">
      <c r="A202" s="1">
        <v>200</v>
      </c>
      <c r="B202" s="10">
        <v>46223</v>
      </c>
      <c r="C202" s="1" t="s">
        <v>23</v>
      </c>
      <c r="D202" s="1" t="s">
        <v>22</v>
      </c>
      <c r="E202" s="1">
        <v>1700</v>
      </c>
      <c r="F202" s="1"/>
      <c r="G202" s="1"/>
      <c r="H202" s="1"/>
      <c r="I202" s="1"/>
      <c r="J202" s="1">
        <f t="shared" si="3"/>
        <v>0</v>
      </c>
      <c r="K202" s="1"/>
    </row>
    <row r="203" spans="1:11" ht="20.25" customHeight="1" x14ac:dyDescent="0.3">
      <c r="A203" s="1">
        <v>201</v>
      </c>
      <c r="B203" s="10">
        <v>46224</v>
      </c>
      <c r="C203" s="1" t="s">
        <v>23</v>
      </c>
      <c r="D203" s="1" t="s">
        <v>22</v>
      </c>
      <c r="E203" s="1">
        <v>1700</v>
      </c>
      <c r="F203" s="1"/>
      <c r="G203" s="1"/>
      <c r="H203" s="1"/>
      <c r="I203" s="1"/>
      <c r="J203" s="1">
        <f t="shared" si="3"/>
        <v>0</v>
      </c>
      <c r="K203" s="1"/>
    </row>
    <row r="204" spans="1:11" ht="20.25" customHeight="1" x14ac:dyDescent="0.3">
      <c r="A204" s="1">
        <v>202</v>
      </c>
      <c r="B204" s="10">
        <v>46225</v>
      </c>
      <c r="C204" s="1" t="s">
        <v>23</v>
      </c>
      <c r="D204" s="1" t="s">
        <v>22</v>
      </c>
      <c r="E204" s="1">
        <v>1700</v>
      </c>
      <c r="F204" s="1"/>
      <c r="G204" s="1"/>
      <c r="H204" s="1"/>
      <c r="I204" s="1"/>
      <c r="J204" s="1">
        <f t="shared" si="3"/>
        <v>0</v>
      </c>
      <c r="K204" s="1"/>
    </row>
    <row r="205" spans="1:11" ht="20.25" customHeight="1" x14ac:dyDescent="0.3">
      <c r="A205" s="1">
        <v>203</v>
      </c>
      <c r="B205" s="10">
        <v>46226</v>
      </c>
      <c r="C205" s="1" t="s">
        <v>23</v>
      </c>
      <c r="D205" s="1" t="s">
        <v>22</v>
      </c>
      <c r="E205" s="1">
        <v>1700</v>
      </c>
      <c r="F205" s="1"/>
      <c r="G205" s="1"/>
      <c r="H205" s="1"/>
      <c r="I205" s="1"/>
      <c r="J205" s="1">
        <f t="shared" si="3"/>
        <v>0</v>
      </c>
      <c r="K205" s="1"/>
    </row>
    <row r="206" spans="1:11" ht="20.25" customHeight="1" x14ac:dyDescent="0.3">
      <c r="A206" s="1">
        <v>204</v>
      </c>
      <c r="B206" s="10">
        <v>46227</v>
      </c>
      <c r="C206" s="1" t="s">
        <v>23</v>
      </c>
      <c r="D206" s="1" t="s">
        <v>22</v>
      </c>
      <c r="E206" s="1">
        <v>1700</v>
      </c>
      <c r="F206" s="1"/>
      <c r="G206" s="1"/>
      <c r="H206" s="1"/>
      <c r="I206" s="1"/>
      <c r="J206" s="1">
        <f t="shared" si="3"/>
        <v>0</v>
      </c>
      <c r="K206" s="1"/>
    </row>
    <row r="207" spans="1:11" ht="20.25" customHeight="1" x14ac:dyDescent="0.3">
      <c r="A207" s="1">
        <v>205</v>
      </c>
      <c r="B207" s="10">
        <v>46228</v>
      </c>
      <c r="C207" s="1" t="s">
        <v>23</v>
      </c>
      <c r="D207" s="1" t="s">
        <v>22</v>
      </c>
      <c r="E207" s="1">
        <v>1700</v>
      </c>
      <c r="F207" s="1"/>
      <c r="G207" s="1"/>
      <c r="H207" s="1"/>
      <c r="I207" s="1"/>
      <c r="J207" s="1">
        <f t="shared" si="3"/>
        <v>0</v>
      </c>
      <c r="K207" s="1"/>
    </row>
    <row r="208" spans="1:11" ht="20.25" customHeight="1" x14ac:dyDescent="0.3">
      <c r="A208" s="1">
        <v>206</v>
      </c>
      <c r="B208" s="10">
        <v>46229</v>
      </c>
      <c r="C208" s="1" t="s">
        <v>23</v>
      </c>
      <c r="D208" s="1" t="s">
        <v>22</v>
      </c>
      <c r="E208" s="1">
        <v>1700</v>
      </c>
      <c r="F208" s="1"/>
      <c r="G208" s="1"/>
      <c r="H208" s="1"/>
      <c r="I208" s="1"/>
      <c r="J208" s="1">
        <f t="shared" si="3"/>
        <v>0</v>
      </c>
      <c r="K208" s="1"/>
    </row>
    <row r="209" spans="1:11" ht="20.25" customHeight="1" x14ac:dyDescent="0.3">
      <c r="A209" s="1">
        <v>207</v>
      </c>
      <c r="B209" s="10">
        <v>46230</v>
      </c>
      <c r="C209" s="1" t="s">
        <v>23</v>
      </c>
      <c r="D209" s="1" t="s">
        <v>22</v>
      </c>
      <c r="E209" s="1">
        <v>1700</v>
      </c>
      <c r="F209" s="1"/>
      <c r="G209" s="1"/>
      <c r="H209" s="1"/>
      <c r="I209" s="1"/>
      <c r="J209" s="1">
        <f t="shared" si="3"/>
        <v>0</v>
      </c>
      <c r="K209" s="1"/>
    </row>
    <row r="210" spans="1:11" ht="20.25" customHeight="1" x14ac:dyDescent="0.3">
      <c r="A210" s="1">
        <v>208</v>
      </c>
      <c r="B210" s="10">
        <v>46231</v>
      </c>
      <c r="C210" s="1" t="s">
        <v>23</v>
      </c>
      <c r="D210" s="1" t="s">
        <v>22</v>
      </c>
      <c r="E210" s="1">
        <v>1700</v>
      </c>
      <c r="F210" s="1"/>
      <c r="G210" s="1"/>
      <c r="H210" s="1"/>
      <c r="I210" s="1"/>
      <c r="J210" s="1">
        <f t="shared" si="3"/>
        <v>0</v>
      </c>
      <c r="K210" s="1"/>
    </row>
    <row r="211" spans="1:11" ht="20.25" customHeight="1" x14ac:dyDescent="0.3">
      <c r="A211" s="1">
        <v>209</v>
      </c>
      <c r="B211" s="10">
        <v>46232</v>
      </c>
      <c r="C211" s="1" t="s">
        <v>23</v>
      </c>
      <c r="D211" s="1" t="s">
        <v>22</v>
      </c>
      <c r="E211" s="1">
        <v>1700</v>
      </c>
      <c r="F211" s="1"/>
      <c r="G211" s="1"/>
      <c r="H211" s="1"/>
      <c r="I211" s="1"/>
      <c r="J211" s="1">
        <f t="shared" si="3"/>
        <v>0</v>
      </c>
      <c r="K211" s="1"/>
    </row>
    <row r="212" spans="1:11" ht="20.25" customHeight="1" x14ac:dyDescent="0.3">
      <c r="A212" s="1">
        <v>210</v>
      </c>
      <c r="B212" s="10">
        <v>46233</v>
      </c>
      <c r="C212" s="1" t="s">
        <v>23</v>
      </c>
      <c r="D212" s="1" t="s">
        <v>22</v>
      </c>
      <c r="E212" s="1">
        <v>1700</v>
      </c>
      <c r="F212" s="1"/>
      <c r="G212" s="1"/>
      <c r="H212" s="1"/>
      <c r="I212" s="1"/>
      <c r="J212" s="1">
        <f t="shared" si="3"/>
        <v>0</v>
      </c>
      <c r="K212" s="1"/>
    </row>
    <row r="213" spans="1:11" ht="20.25" customHeight="1" x14ac:dyDescent="0.3">
      <c r="A213" s="1">
        <v>211</v>
      </c>
      <c r="B213" s="10">
        <v>46234</v>
      </c>
      <c r="C213" s="1" t="s">
        <v>23</v>
      </c>
      <c r="D213" s="1" t="s">
        <v>22</v>
      </c>
      <c r="E213" s="1">
        <v>1700</v>
      </c>
      <c r="F213" s="1"/>
      <c r="G213" s="1"/>
      <c r="H213" s="1"/>
      <c r="I213" s="1"/>
      <c r="J213" s="1">
        <f t="shared" si="3"/>
        <v>0</v>
      </c>
      <c r="K213" s="1"/>
    </row>
    <row r="214" spans="1:11" ht="20.25" customHeight="1" x14ac:dyDescent="0.3">
      <c r="A214" s="1">
        <v>212</v>
      </c>
      <c r="B214" s="10">
        <v>46235</v>
      </c>
      <c r="C214" s="1" t="s">
        <v>23</v>
      </c>
      <c r="D214" s="1" t="s">
        <v>22</v>
      </c>
      <c r="E214" s="1">
        <v>1700</v>
      </c>
      <c r="F214" s="1"/>
      <c r="G214" s="1"/>
      <c r="H214" s="1"/>
      <c r="I214" s="1"/>
      <c r="J214" s="1">
        <f t="shared" si="3"/>
        <v>0</v>
      </c>
      <c r="K214" s="1"/>
    </row>
    <row r="215" spans="1:11" ht="20.25" customHeight="1" x14ac:dyDescent="0.3">
      <c r="A215" s="1">
        <v>213</v>
      </c>
      <c r="B215" s="10">
        <v>46236</v>
      </c>
      <c r="C215" s="1" t="s">
        <v>23</v>
      </c>
      <c r="D215" s="1" t="s">
        <v>22</v>
      </c>
      <c r="E215" s="1">
        <v>1700</v>
      </c>
      <c r="F215" s="1"/>
      <c r="G215" s="1"/>
      <c r="H215" s="1"/>
      <c r="I215" s="1"/>
      <c r="J215" s="1">
        <f t="shared" si="3"/>
        <v>0</v>
      </c>
      <c r="K215" s="1"/>
    </row>
    <row r="216" spans="1:11" ht="20.25" customHeight="1" x14ac:dyDescent="0.3">
      <c r="A216" s="1">
        <v>214</v>
      </c>
      <c r="B216" s="10">
        <v>46237</v>
      </c>
      <c r="C216" s="1" t="s">
        <v>23</v>
      </c>
      <c r="D216" s="1" t="s">
        <v>22</v>
      </c>
      <c r="E216" s="1">
        <v>1700</v>
      </c>
      <c r="F216" s="1"/>
      <c r="G216" s="1"/>
      <c r="H216" s="1"/>
      <c r="I216" s="1"/>
      <c r="J216" s="1">
        <f t="shared" si="3"/>
        <v>0</v>
      </c>
      <c r="K216" s="1"/>
    </row>
    <row r="217" spans="1:11" ht="20.25" customHeight="1" x14ac:dyDescent="0.3">
      <c r="A217" s="1">
        <v>215</v>
      </c>
      <c r="B217" s="10">
        <v>46238</v>
      </c>
      <c r="C217" s="1" t="s">
        <v>23</v>
      </c>
      <c r="D217" s="1" t="s">
        <v>22</v>
      </c>
      <c r="E217" s="1">
        <v>1700</v>
      </c>
      <c r="F217" s="1"/>
      <c r="G217" s="1"/>
      <c r="H217" s="1"/>
      <c r="I217" s="1"/>
      <c r="J217" s="1">
        <f t="shared" si="3"/>
        <v>0</v>
      </c>
      <c r="K217" s="1"/>
    </row>
    <row r="218" spans="1:11" ht="20.25" customHeight="1" x14ac:dyDescent="0.3">
      <c r="A218" s="1">
        <v>216</v>
      </c>
      <c r="B218" s="10">
        <v>46239</v>
      </c>
      <c r="C218" s="1" t="s">
        <v>23</v>
      </c>
      <c r="D218" s="1" t="s">
        <v>22</v>
      </c>
      <c r="E218" s="1">
        <v>1700</v>
      </c>
      <c r="F218" s="1"/>
      <c r="G218" s="1"/>
      <c r="H218" s="1"/>
      <c r="I218" s="1"/>
      <c r="J218" s="1">
        <f t="shared" si="3"/>
        <v>0</v>
      </c>
      <c r="K218" s="1"/>
    </row>
    <row r="219" spans="1:11" ht="20.25" customHeight="1" x14ac:dyDescent="0.3">
      <c r="A219" s="1">
        <v>217</v>
      </c>
      <c r="B219" s="10">
        <v>46240</v>
      </c>
      <c r="C219" s="1" t="s">
        <v>23</v>
      </c>
      <c r="D219" s="1" t="s">
        <v>22</v>
      </c>
      <c r="E219" s="1">
        <v>1700</v>
      </c>
      <c r="F219" s="1"/>
      <c r="G219" s="1"/>
      <c r="H219" s="1"/>
      <c r="I219" s="1"/>
      <c r="J219" s="1">
        <f t="shared" si="3"/>
        <v>0</v>
      </c>
      <c r="K219" s="1"/>
    </row>
    <row r="220" spans="1:11" ht="20.25" customHeight="1" x14ac:dyDescent="0.3">
      <c r="A220" s="1">
        <v>218</v>
      </c>
      <c r="B220" s="10">
        <v>46241</v>
      </c>
      <c r="C220" s="1" t="s">
        <v>23</v>
      </c>
      <c r="D220" s="1" t="s">
        <v>22</v>
      </c>
      <c r="E220" s="1">
        <v>1700</v>
      </c>
      <c r="F220" s="1"/>
      <c r="G220" s="1"/>
      <c r="H220" s="1"/>
      <c r="I220" s="1"/>
      <c r="J220" s="1">
        <f t="shared" si="3"/>
        <v>0</v>
      </c>
      <c r="K220" s="1"/>
    </row>
    <row r="221" spans="1:11" ht="20.25" customHeight="1" x14ac:dyDescent="0.3">
      <c r="A221" s="1">
        <v>219</v>
      </c>
      <c r="B221" s="10">
        <v>46242</v>
      </c>
      <c r="C221" s="1" t="s">
        <v>23</v>
      </c>
      <c r="D221" s="1" t="s">
        <v>22</v>
      </c>
      <c r="E221" s="1">
        <v>1700</v>
      </c>
      <c r="F221" s="1"/>
      <c r="G221" s="1"/>
      <c r="H221" s="1"/>
      <c r="I221" s="1"/>
      <c r="J221" s="1">
        <f t="shared" si="3"/>
        <v>0</v>
      </c>
      <c r="K221" s="1"/>
    </row>
    <row r="222" spans="1:11" ht="20.25" customHeight="1" x14ac:dyDescent="0.3">
      <c r="A222" s="1">
        <v>220</v>
      </c>
      <c r="B222" s="10">
        <v>46243</v>
      </c>
      <c r="C222" s="1" t="s">
        <v>23</v>
      </c>
      <c r="D222" s="1" t="s">
        <v>22</v>
      </c>
      <c r="E222" s="1">
        <v>1700</v>
      </c>
      <c r="F222" s="1"/>
      <c r="G222" s="1"/>
      <c r="H222" s="1"/>
      <c r="I222" s="1"/>
      <c r="J222" s="1">
        <f t="shared" si="3"/>
        <v>0</v>
      </c>
      <c r="K222" s="1"/>
    </row>
    <row r="223" spans="1:11" ht="20.25" customHeight="1" x14ac:dyDescent="0.3">
      <c r="A223" s="1">
        <v>221</v>
      </c>
      <c r="B223" s="10">
        <v>46244</v>
      </c>
      <c r="C223" s="1" t="s">
        <v>23</v>
      </c>
      <c r="D223" s="1" t="s">
        <v>22</v>
      </c>
      <c r="E223" s="1">
        <v>1700</v>
      </c>
      <c r="F223" s="1"/>
      <c r="G223" s="1"/>
      <c r="H223" s="1"/>
      <c r="I223" s="1"/>
      <c r="J223" s="1">
        <f t="shared" si="3"/>
        <v>0</v>
      </c>
      <c r="K223" s="1"/>
    </row>
    <row r="224" spans="1:11" ht="20.25" customHeight="1" x14ac:dyDescent="0.3">
      <c r="A224" s="1">
        <v>222</v>
      </c>
      <c r="B224" s="10">
        <v>46245</v>
      </c>
      <c r="C224" s="1" t="s">
        <v>23</v>
      </c>
      <c r="D224" s="1" t="s">
        <v>22</v>
      </c>
      <c r="E224" s="1">
        <v>1700</v>
      </c>
      <c r="F224" s="1"/>
      <c r="G224" s="1"/>
      <c r="H224" s="1"/>
      <c r="I224" s="1"/>
      <c r="J224" s="1">
        <f t="shared" si="3"/>
        <v>0</v>
      </c>
      <c r="K224" s="1"/>
    </row>
    <row r="225" spans="1:11" ht="20.25" customHeight="1" x14ac:dyDescent="0.3">
      <c r="A225" s="1">
        <v>223</v>
      </c>
      <c r="B225" s="10">
        <v>46246</v>
      </c>
      <c r="C225" s="1" t="s">
        <v>23</v>
      </c>
      <c r="D225" s="1" t="s">
        <v>22</v>
      </c>
      <c r="E225" s="1">
        <v>1700</v>
      </c>
      <c r="F225" s="1"/>
      <c r="G225" s="1"/>
      <c r="H225" s="1"/>
      <c r="I225" s="1"/>
      <c r="J225" s="1">
        <f t="shared" si="3"/>
        <v>0</v>
      </c>
      <c r="K225" s="1"/>
    </row>
    <row r="226" spans="1:11" ht="20.25" customHeight="1" x14ac:dyDescent="0.3">
      <c r="A226" s="1">
        <v>224</v>
      </c>
      <c r="B226" s="10">
        <v>46247</v>
      </c>
      <c r="C226" s="1" t="s">
        <v>23</v>
      </c>
      <c r="D226" s="1" t="s">
        <v>22</v>
      </c>
      <c r="E226" s="1">
        <v>1700</v>
      </c>
      <c r="F226" s="1"/>
      <c r="G226" s="1"/>
      <c r="H226" s="1"/>
      <c r="I226" s="1"/>
      <c r="J226" s="1">
        <f t="shared" si="3"/>
        <v>0</v>
      </c>
      <c r="K226" s="1"/>
    </row>
    <row r="227" spans="1:11" ht="20.25" customHeight="1" x14ac:dyDescent="0.3">
      <c r="A227" s="1">
        <v>225</v>
      </c>
      <c r="B227" s="10">
        <v>46248</v>
      </c>
      <c r="C227" s="1" t="s">
        <v>23</v>
      </c>
      <c r="D227" s="1" t="s">
        <v>22</v>
      </c>
      <c r="E227" s="1">
        <v>1700</v>
      </c>
      <c r="F227" s="1"/>
      <c r="G227" s="1"/>
      <c r="H227" s="1"/>
      <c r="I227" s="1"/>
      <c r="J227" s="1">
        <f t="shared" si="3"/>
        <v>0</v>
      </c>
      <c r="K227" s="1"/>
    </row>
    <row r="228" spans="1:11" ht="20.25" customHeight="1" x14ac:dyDescent="0.3">
      <c r="A228" s="1">
        <v>226</v>
      </c>
      <c r="B228" s="10">
        <v>46249</v>
      </c>
      <c r="C228" s="1" t="s">
        <v>23</v>
      </c>
      <c r="D228" s="1" t="s">
        <v>22</v>
      </c>
      <c r="E228" s="1">
        <v>1700</v>
      </c>
      <c r="F228" s="1"/>
      <c r="G228" s="1"/>
      <c r="H228" s="1"/>
      <c r="I228" s="1"/>
      <c r="J228" s="1">
        <f t="shared" si="3"/>
        <v>0</v>
      </c>
      <c r="K228" s="1"/>
    </row>
    <row r="229" spans="1:11" ht="20.25" customHeight="1" x14ac:dyDescent="0.3">
      <c r="A229" s="1">
        <v>227</v>
      </c>
      <c r="B229" s="10">
        <v>46250</v>
      </c>
      <c r="C229" s="1" t="s">
        <v>23</v>
      </c>
      <c r="D229" s="1" t="s">
        <v>22</v>
      </c>
      <c r="E229" s="1">
        <v>1700</v>
      </c>
      <c r="F229" s="1"/>
      <c r="G229" s="1"/>
      <c r="H229" s="1"/>
      <c r="I229" s="1"/>
      <c r="J229" s="1">
        <f t="shared" si="3"/>
        <v>0</v>
      </c>
      <c r="K229" s="1"/>
    </row>
    <row r="230" spans="1:11" ht="20.25" customHeight="1" x14ac:dyDescent="0.3">
      <c r="A230" s="1">
        <v>228</v>
      </c>
      <c r="B230" s="10">
        <v>46251</v>
      </c>
      <c r="C230" s="1" t="s">
        <v>23</v>
      </c>
      <c r="D230" s="1" t="s">
        <v>22</v>
      </c>
      <c r="E230" s="1">
        <v>1700</v>
      </c>
      <c r="F230" s="1"/>
      <c r="G230" s="1"/>
      <c r="H230" s="1"/>
      <c r="I230" s="1"/>
      <c r="J230" s="1">
        <f t="shared" si="3"/>
        <v>0</v>
      </c>
      <c r="K230" s="1"/>
    </row>
    <row r="231" spans="1:11" ht="20.25" customHeight="1" x14ac:dyDescent="0.3">
      <c r="A231" s="1">
        <v>229</v>
      </c>
      <c r="B231" s="10">
        <v>46252</v>
      </c>
      <c r="C231" s="1" t="s">
        <v>23</v>
      </c>
      <c r="D231" s="1" t="s">
        <v>22</v>
      </c>
      <c r="E231" s="1">
        <v>1700</v>
      </c>
      <c r="F231" s="1"/>
      <c r="G231" s="1"/>
      <c r="H231" s="1"/>
      <c r="I231" s="1"/>
      <c r="J231" s="1">
        <f t="shared" si="3"/>
        <v>0</v>
      </c>
      <c r="K231" s="1"/>
    </row>
    <row r="232" spans="1:11" ht="20.25" customHeight="1" x14ac:dyDescent="0.3">
      <c r="A232" s="1">
        <v>230</v>
      </c>
      <c r="B232" s="10">
        <v>46253</v>
      </c>
      <c r="C232" s="1" t="s">
        <v>23</v>
      </c>
      <c r="D232" s="1" t="s">
        <v>22</v>
      </c>
      <c r="E232" s="1">
        <v>1700</v>
      </c>
      <c r="F232" s="1"/>
      <c r="G232" s="1"/>
      <c r="H232" s="1"/>
      <c r="I232" s="1"/>
      <c r="J232" s="1">
        <f t="shared" si="3"/>
        <v>0</v>
      </c>
      <c r="K232" s="1"/>
    </row>
    <row r="233" spans="1:11" ht="20.25" customHeight="1" x14ac:dyDescent="0.3">
      <c r="A233" s="1">
        <v>231</v>
      </c>
      <c r="B233" s="10">
        <v>46254</v>
      </c>
      <c r="C233" s="1" t="s">
        <v>23</v>
      </c>
      <c r="D233" s="1" t="s">
        <v>22</v>
      </c>
      <c r="E233" s="1">
        <v>1700</v>
      </c>
      <c r="F233" s="1"/>
      <c r="G233" s="1"/>
      <c r="H233" s="1"/>
      <c r="I233" s="1"/>
      <c r="J233" s="1">
        <f t="shared" si="3"/>
        <v>0</v>
      </c>
      <c r="K233" s="1"/>
    </row>
    <row r="234" spans="1:11" ht="20.25" customHeight="1" x14ac:dyDescent="0.3">
      <c r="A234" s="1">
        <v>232</v>
      </c>
      <c r="B234" s="10">
        <v>46255</v>
      </c>
      <c r="C234" s="1" t="s">
        <v>23</v>
      </c>
      <c r="D234" s="1" t="s">
        <v>22</v>
      </c>
      <c r="E234" s="1">
        <v>1700</v>
      </c>
      <c r="F234" s="1"/>
      <c r="G234" s="1"/>
      <c r="H234" s="1"/>
      <c r="I234" s="1"/>
      <c r="J234" s="1">
        <f t="shared" si="3"/>
        <v>0</v>
      </c>
      <c r="K234" s="1"/>
    </row>
    <row r="235" spans="1:11" ht="20.25" customHeight="1" x14ac:dyDescent="0.3">
      <c r="A235" s="1">
        <v>233</v>
      </c>
      <c r="B235" s="10">
        <v>46256</v>
      </c>
      <c r="C235" s="1" t="s">
        <v>23</v>
      </c>
      <c r="D235" s="1" t="s">
        <v>22</v>
      </c>
      <c r="E235" s="1">
        <v>1700</v>
      </c>
      <c r="F235" s="1"/>
      <c r="G235" s="1"/>
      <c r="H235" s="1"/>
      <c r="I235" s="1"/>
      <c r="J235" s="1">
        <f t="shared" si="3"/>
        <v>0</v>
      </c>
      <c r="K235" s="1"/>
    </row>
    <row r="236" spans="1:11" ht="20.25" customHeight="1" x14ac:dyDescent="0.3">
      <c r="A236" s="1">
        <v>234</v>
      </c>
      <c r="B236" s="10">
        <v>46257</v>
      </c>
      <c r="C236" s="1" t="s">
        <v>23</v>
      </c>
      <c r="D236" s="1" t="s">
        <v>22</v>
      </c>
      <c r="E236" s="1">
        <v>1700</v>
      </c>
      <c r="F236" s="1"/>
      <c r="G236" s="1"/>
      <c r="H236" s="1"/>
      <c r="I236" s="1"/>
      <c r="J236" s="1">
        <f t="shared" si="3"/>
        <v>0</v>
      </c>
      <c r="K236" s="1"/>
    </row>
    <row r="237" spans="1:11" ht="20.25" customHeight="1" x14ac:dyDescent="0.3">
      <c r="A237" s="1">
        <v>235</v>
      </c>
      <c r="B237" s="10">
        <v>46258</v>
      </c>
      <c r="C237" s="1" t="s">
        <v>23</v>
      </c>
      <c r="D237" s="1" t="s">
        <v>22</v>
      </c>
      <c r="E237" s="1">
        <v>1700</v>
      </c>
      <c r="F237" s="1"/>
      <c r="G237" s="1"/>
      <c r="H237" s="1"/>
      <c r="I237" s="1"/>
      <c r="J237" s="1">
        <f t="shared" si="3"/>
        <v>0</v>
      </c>
      <c r="K237" s="1"/>
    </row>
    <row r="238" spans="1:11" ht="20.25" customHeight="1" x14ac:dyDescent="0.3">
      <c r="A238" s="1">
        <v>236</v>
      </c>
      <c r="B238" s="10">
        <v>46259</v>
      </c>
      <c r="C238" s="1" t="s">
        <v>23</v>
      </c>
      <c r="D238" s="1" t="s">
        <v>22</v>
      </c>
      <c r="E238" s="1">
        <v>1700</v>
      </c>
      <c r="F238" s="1"/>
      <c r="G238" s="1"/>
      <c r="H238" s="1"/>
      <c r="I238" s="1"/>
      <c r="J238" s="1">
        <f t="shared" si="3"/>
        <v>0</v>
      </c>
      <c r="K238" s="1"/>
    </row>
    <row r="239" spans="1:11" ht="20.25" customHeight="1" x14ac:dyDescent="0.3">
      <c r="A239" s="1">
        <v>237</v>
      </c>
      <c r="B239" s="10">
        <v>46260</v>
      </c>
      <c r="C239" s="1" t="s">
        <v>23</v>
      </c>
      <c r="D239" s="1" t="s">
        <v>22</v>
      </c>
      <c r="E239" s="1">
        <v>1700</v>
      </c>
      <c r="F239" s="1"/>
      <c r="G239" s="1"/>
      <c r="H239" s="1"/>
      <c r="I239" s="1"/>
      <c r="J239" s="1">
        <f t="shared" si="3"/>
        <v>0</v>
      </c>
      <c r="K239" s="1"/>
    </row>
    <row r="240" spans="1:11" ht="20.25" customHeight="1" x14ac:dyDescent="0.3">
      <c r="A240" s="1">
        <v>238</v>
      </c>
      <c r="B240" s="10">
        <v>46261</v>
      </c>
      <c r="C240" s="1" t="s">
        <v>23</v>
      </c>
      <c r="D240" s="1" t="s">
        <v>22</v>
      </c>
      <c r="E240" s="1">
        <v>1700</v>
      </c>
      <c r="F240" s="1"/>
      <c r="G240" s="1"/>
      <c r="H240" s="1"/>
      <c r="I240" s="1"/>
      <c r="J240" s="1">
        <f t="shared" si="3"/>
        <v>0</v>
      </c>
      <c r="K240" s="1"/>
    </row>
    <row r="241" spans="1:11" ht="20.25" customHeight="1" x14ac:dyDescent="0.3">
      <c r="A241" s="1">
        <v>239</v>
      </c>
      <c r="B241" s="10">
        <v>46262</v>
      </c>
      <c r="C241" s="1" t="s">
        <v>23</v>
      </c>
      <c r="D241" s="1" t="s">
        <v>22</v>
      </c>
      <c r="E241" s="1">
        <v>1700</v>
      </c>
      <c r="F241" s="1"/>
      <c r="G241" s="1"/>
      <c r="H241" s="1"/>
      <c r="I241" s="1"/>
      <c r="J241" s="1">
        <f t="shared" si="3"/>
        <v>0</v>
      </c>
      <c r="K241" s="1"/>
    </row>
    <row r="242" spans="1:11" ht="20.25" customHeight="1" x14ac:dyDescent="0.3">
      <c r="A242" s="1">
        <v>240</v>
      </c>
      <c r="B242" s="10">
        <v>46263</v>
      </c>
      <c r="C242" s="1" t="s">
        <v>23</v>
      </c>
      <c r="D242" s="1" t="s">
        <v>22</v>
      </c>
      <c r="E242" s="1">
        <v>1700</v>
      </c>
      <c r="F242" s="1"/>
      <c r="G242" s="1"/>
      <c r="H242" s="1"/>
      <c r="I242" s="1"/>
      <c r="J242" s="1">
        <f t="shared" si="3"/>
        <v>0</v>
      </c>
      <c r="K242" s="1"/>
    </row>
    <row r="243" spans="1:11" ht="20.25" customHeight="1" x14ac:dyDescent="0.3">
      <c r="A243" s="1">
        <v>241</v>
      </c>
      <c r="B243" s="10">
        <v>46264</v>
      </c>
      <c r="C243" s="1" t="s">
        <v>23</v>
      </c>
      <c r="D243" s="1" t="s">
        <v>22</v>
      </c>
      <c r="E243" s="1">
        <v>1700</v>
      </c>
      <c r="F243" s="1"/>
      <c r="G243" s="1"/>
      <c r="H243" s="1"/>
      <c r="I243" s="1"/>
      <c r="J243" s="1">
        <f t="shared" si="3"/>
        <v>0</v>
      </c>
      <c r="K243" s="1"/>
    </row>
    <row r="244" spans="1:11" ht="20.25" customHeight="1" x14ac:dyDescent="0.3">
      <c r="A244" s="1">
        <v>242</v>
      </c>
      <c r="B244" s="10">
        <v>46265</v>
      </c>
      <c r="C244" s="1" t="s">
        <v>23</v>
      </c>
      <c r="D244" s="1" t="s">
        <v>22</v>
      </c>
      <c r="E244" s="1">
        <v>1700</v>
      </c>
      <c r="F244" s="1"/>
      <c r="G244" s="1"/>
      <c r="H244" s="1"/>
      <c r="I244" s="1"/>
      <c r="J244" s="1">
        <f t="shared" si="3"/>
        <v>0</v>
      </c>
      <c r="K244" s="1"/>
    </row>
    <row r="245" spans="1:11" ht="20.25" customHeight="1" x14ac:dyDescent="0.3">
      <c r="A245" s="1">
        <v>243</v>
      </c>
      <c r="B245" s="10">
        <v>46266</v>
      </c>
      <c r="C245" s="1" t="s">
        <v>23</v>
      </c>
      <c r="D245" s="1" t="s">
        <v>22</v>
      </c>
      <c r="E245" s="1">
        <v>1700</v>
      </c>
      <c r="F245" s="1"/>
      <c r="G245" s="1"/>
      <c r="H245" s="1"/>
      <c r="I245" s="1"/>
      <c r="J245" s="1">
        <f t="shared" si="3"/>
        <v>0</v>
      </c>
      <c r="K245" s="1"/>
    </row>
    <row r="246" spans="1:11" ht="20.25" customHeight="1" x14ac:dyDescent="0.3">
      <c r="A246" s="1">
        <v>244</v>
      </c>
      <c r="B246" s="10">
        <v>46267</v>
      </c>
      <c r="C246" s="1" t="s">
        <v>23</v>
      </c>
      <c r="D246" s="1" t="s">
        <v>22</v>
      </c>
      <c r="E246" s="1">
        <v>1700</v>
      </c>
      <c r="F246" s="1"/>
      <c r="G246" s="1"/>
      <c r="H246" s="1"/>
      <c r="I246" s="1"/>
      <c r="J246" s="1">
        <f t="shared" si="3"/>
        <v>0</v>
      </c>
      <c r="K246" s="1"/>
    </row>
    <row r="247" spans="1:11" ht="20.25" customHeight="1" x14ac:dyDescent="0.3">
      <c r="A247" s="1">
        <v>245</v>
      </c>
      <c r="B247" s="10">
        <v>46268</v>
      </c>
      <c r="C247" s="1" t="s">
        <v>23</v>
      </c>
      <c r="D247" s="1" t="s">
        <v>22</v>
      </c>
      <c r="E247" s="1">
        <v>1700</v>
      </c>
      <c r="F247" s="1"/>
      <c r="G247" s="1"/>
      <c r="H247" s="1"/>
      <c r="I247" s="1"/>
      <c r="J247" s="1">
        <f t="shared" si="3"/>
        <v>0</v>
      </c>
      <c r="K247" s="1"/>
    </row>
    <row r="248" spans="1:11" ht="20.25" customHeight="1" x14ac:dyDescent="0.3">
      <c r="A248" s="1">
        <v>246</v>
      </c>
      <c r="B248" s="10">
        <v>46269</v>
      </c>
      <c r="C248" s="1" t="s">
        <v>23</v>
      </c>
      <c r="D248" s="1" t="s">
        <v>22</v>
      </c>
      <c r="E248" s="1">
        <v>1700</v>
      </c>
      <c r="F248" s="1"/>
      <c r="G248" s="1"/>
      <c r="H248" s="1"/>
      <c r="I248" s="1"/>
      <c r="J248" s="1">
        <f t="shared" si="3"/>
        <v>0</v>
      </c>
      <c r="K248" s="1"/>
    </row>
    <row r="249" spans="1:11" ht="20.25" customHeight="1" x14ac:dyDescent="0.3">
      <c r="A249" s="1">
        <v>247</v>
      </c>
      <c r="B249" s="10">
        <v>46270</v>
      </c>
      <c r="C249" s="1" t="s">
        <v>23</v>
      </c>
      <c r="D249" s="1" t="s">
        <v>22</v>
      </c>
      <c r="E249" s="1">
        <v>1700</v>
      </c>
      <c r="F249" s="1"/>
      <c r="G249" s="1"/>
      <c r="H249" s="1"/>
      <c r="I249" s="1"/>
      <c r="J249" s="1">
        <f t="shared" si="3"/>
        <v>0</v>
      </c>
      <c r="K249" s="1"/>
    </row>
    <row r="250" spans="1:11" ht="20.25" customHeight="1" x14ac:dyDescent="0.3">
      <c r="A250" s="1">
        <v>248</v>
      </c>
      <c r="B250" s="10">
        <v>46271</v>
      </c>
      <c r="C250" s="1" t="s">
        <v>23</v>
      </c>
      <c r="D250" s="1" t="s">
        <v>22</v>
      </c>
      <c r="E250" s="1">
        <v>1700</v>
      </c>
      <c r="F250" s="1"/>
      <c r="G250" s="1"/>
      <c r="H250" s="1"/>
      <c r="I250" s="1"/>
      <c r="J250" s="1">
        <f t="shared" si="3"/>
        <v>0</v>
      </c>
      <c r="K250" s="1"/>
    </row>
    <row r="251" spans="1:11" ht="20.25" customHeight="1" x14ac:dyDescent="0.3">
      <c r="A251" s="1">
        <v>249</v>
      </c>
      <c r="B251" s="10">
        <v>46272</v>
      </c>
      <c r="C251" s="1" t="s">
        <v>23</v>
      </c>
      <c r="D251" s="1" t="s">
        <v>22</v>
      </c>
      <c r="E251" s="1">
        <v>1700</v>
      </c>
      <c r="F251" s="1"/>
      <c r="G251" s="1"/>
      <c r="H251" s="1"/>
      <c r="I251" s="1"/>
      <c r="J251" s="1">
        <f t="shared" si="3"/>
        <v>0</v>
      </c>
      <c r="K251" s="1"/>
    </row>
    <row r="252" spans="1:11" ht="20.25" customHeight="1" x14ac:dyDescent="0.3">
      <c r="A252" s="1">
        <v>250</v>
      </c>
      <c r="B252" s="10">
        <v>46273</v>
      </c>
      <c r="C252" s="1" t="s">
        <v>23</v>
      </c>
      <c r="D252" s="1" t="s">
        <v>22</v>
      </c>
      <c r="E252" s="1">
        <v>1700</v>
      </c>
      <c r="F252" s="1"/>
      <c r="G252" s="1"/>
      <c r="H252" s="1"/>
      <c r="I252" s="1"/>
      <c r="J252" s="1">
        <f t="shared" si="3"/>
        <v>0</v>
      </c>
      <c r="K252" s="1"/>
    </row>
    <row r="253" spans="1:11" ht="20.25" customHeight="1" x14ac:dyDescent="0.3">
      <c r="A253" s="1">
        <v>251</v>
      </c>
      <c r="B253" s="10">
        <v>46274</v>
      </c>
      <c r="C253" s="1" t="s">
        <v>23</v>
      </c>
      <c r="D253" s="1" t="s">
        <v>22</v>
      </c>
      <c r="E253" s="1">
        <v>1700</v>
      </c>
      <c r="F253" s="1"/>
      <c r="G253" s="1"/>
      <c r="H253" s="1"/>
      <c r="I253" s="1"/>
      <c r="J253" s="1">
        <f t="shared" si="3"/>
        <v>0</v>
      </c>
      <c r="K253" s="1"/>
    </row>
    <row r="254" spans="1:11" ht="20.25" customHeight="1" x14ac:dyDescent="0.3">
      <c r="A254" s="1">
        <v>252</v>
      </c>
      <c r="B254" s="10">
        <v>46275</v>
      </c>
      <c r="C254" s="1" t="s">
        <v>23</v>
      </c>
      <c r="D254" s="1" t="s">
        <v>22</v>
      </c>
      <c r="E254" s="1">
        <v>1700</v>
      </c>
      <c r="F254" s="1"/>
      <c r="G254" s="1"/>
      <c r="H254" s="1"/>
      <c r="I254" s="1"/>
      <c r="J254" s="1">
        <f t="shared" si="3"/>
        <v>0</v>
      </c>
      <c r="K254" s="1"/>
    </row>
    <row r="255" spans="1:11" ht="20.25" customHeight="1" x14ac:dyDescent="0.3">
      <c r="A255" s="1">
        <v>253</v>
      </c>
      <c r="B255" s="10">
        <v>46276</v>
      </c>
      <c r="C255" s="1" t="s">
        <v>23</v>
      </c>
      <c r="D255" s="1" t="s">
        <v>22</v>
      </c>
      <c r="E255" s="1">
        <v>1700</v>
      </c>
      <c r="F255" s="1"/>
      <c r="G255" s="1"/>
      <c r="H255" s="1"/>
      <c r="I255" s="1"/>
      <c r="J255" s="1">
        <f t="shared" si="3"/>
        <v>0</v>
      </c>
      <c r="K255" s="1"/>
    </row>
    <row r="256" spans="1:11" ht="20.25" customHeight="1" x14ac:dyDescent="0.3">
      <c r="A256" s="1">
        <v>254</v>
      </c>
      <c r="B256" s="10">
        <v>46277</v>
      </c>
      <c r="C256" s="1" t="s">
        <v>23</v>
      </c>
      <c r="D256" s="1" t="s">
        <v>22</v>
      </c>
      <c r="E256" s="1">
        <v>1700</v>
      </c>
      <c r="F256" s="1"/>
      <c r="G256" s="1"/>
      <c r="H256" s="1"/>
      <c r="I256" s="1"/>
      <c r="J256" s="1">
        <f t="shared" si="3"/>
        <v>0</v>
      </c>
      <c r="K256" s="1"/>
    </row>
    <row r="257" spans="1:11" ht="20.25" customHeight="1" x14ac:dyDescent="0.3">
      <c r="A257" s="1">
        <v>255</v>
      </c>
      <c r="B257" s="10">
        <v>46278</v>
      </c>
      <c r="C257" s="1" t="s">
        <v>23</v>
      </c>
      <c r="D257" s="1" t="s">
        <v>22</v>
      </c>
      <c r="E257" s="1">
        <v>1700</v>
      </c>
      <c r="F257" s="1"/>
      <c r="G257" s="1"/>
      <c r="H257" s="1"/>
      <c r="I257" s="1"/>
      <c r="J257" s="1">
        <f t="shared" si="3"/>
        <v>0</v>
      </c>
      <c r="K257" s="1"/>
    </row>
    <row r="258" spans="1:11" ht="20.25" customHeight="1" x14ac:dyDescent="0.3">
      <c r="A258" s="1">
        <v>256</v>
      </c>
      <c r="B258" s="10">
        <v>46279</v>
      </c>
      <c r="C258" s="1" t="s">
        <v>23</v>
      </c>
      <c r="D258" s="1" t="s">
        <v>22</v>
      </c>
      <c r="E258" s="1">
        <v>1700</v>
      </c>
      <c r="F258" s="1"/>
      <c r="G258" s="1"/>
      <c r="H258" s="1"/>
      <c r="I258" s="1"/>
      <c r="J258" s="1">
        <f t="shared" si="3"/>
        <v>0</v>
      </c>
      <c r="K258" s="1"/>
    </row>
    <row r="259" spans="1:11" ht="20.25" customHeight="1" x14ac:dyDescent="0.3">
      <c r="A259" s="1">
        <v>257</v>
      </c>
      <c r="B259" s="10">
        <v>46280</v>
      </c>
      <c r="C259" s="1" t="s">
        <v>23</v>
      </c>
      <c r="D259" s="1" t="s">
        <v>22</v>
      </c>
      <c r="E259" s="1">
        <v>1700</v>
      </c>
      <c r="F259" s="1"/>
      <c r="G259" s="1"/>
      <c r="H259" s="1"/>
      <c r="I259" s="1"/>
      <c r="J259" s="1">
        <f t="shared" si="3"/>
        <v>0</v>
      </c>
      <c r="K259" s="1"/>
    </row>
    <row r="260" spans="1:11" ht="20.25" customHeight="1" x14ac:dyDescent="0.3">
      <c r="A260" s="1">
        <v>258</v>
      </c>
      <c r="B260" s="10">
        <v>46281</v>
      </c>
      <c r="C260" s="1" t="s">
        <v>23</v>
      </c>
      <c r="D260" s="1" t="s">
        <v>22</v>
      </c>
      <c r="E260" s="1">
        <v>1700</v>
      </c>
      <c r="F260" s="1"/>
      <c r="G260" s="1"/>
      <c r="H260" s="1"/>
      <c r="I260" s="1"/>
      <c r="J260" s="1">
        <f t="shared" ref="J260:J323" si="4">E260*F260-G260-H260+I260</f>
        <v>0</v>
      </c>
      <c r="K260" s="1"/>
    </row>
    <row r="261" spans="1:11" ht="20.25" customHeight="1" x14ac:dyDescent="0.3">
      <c r="A261" s="1">
        <v>259</v>
      </c>
      <c r="B261" s="10">
        <v>46282</v>
      </c>
      <c r="C261" s="1" t="s">
        <v>23</v>
      </c>
      <c r="D261" s="1" t="s">
        <v>22</v>
      </c>
      <c r="E261" s="1">
        <v>1700</v>
      </c>
      <c r="F261" s="1"/>
      <c r="G261" s="1"/>
      <c r="H261" s="1"/>
      <c r="I261" s="1"/>
      <c r="J261" s="1">
        <f t="shared" si="4"/>
        <v>0</v>
      </c>
      <c r="K261" s="1"/>
    </row>
    <row r="262" spans="1:11" ht="20.25" customHeight="1" x14ac:dyDescent="0.3">
      <c r="A262" s="1">
        <v>260</v>
      </c>
      <c r="B262" s="10">
        <v>46283</v>
      </c>
      <c r="C262" s="1" t="s">
        <v>23</v>
      </c>
      <c r="D262" s="1" t="s">
        <v>22</v>
      </c>
      <c r="E262" s="1">
        <v>1700</v>
      </c>
      <c r="F262" s="1"/>
      <c r="G262" s="1"/>
      <c r="H262" s="1"/>
      <c r="I262" s="1"/>
      <c r="J262" s="1">
        <f t="shared" si="4"/>
        <v>0</v>
      </c>
      <c r="K262" s="1"/>
    </row>
    <row r="263" spans="1:11" ht="20.25" customHeight="1" x14ac:dyDescent="0.3">
      <c r="A263" s="1">
        <v>261</v>
      </c>
      <c r="B263" s="10">
        <v>46284</v>
      </c>
      <c r="C263" s="1" t="s">
        <v>23</v>
      </c>
      <c r="D263" s="1" t="s">
        <v>22</v>
      </c>
      <c r="E263" s="1">
        <v>1700</v>
      </c>
      <c r="F263" s="1"/>
      <c r="G263" s="1"/>
      <c r="H263" s="1"/>
      <c r="I263" s="1"/>
      <c r="J263" s="1">
        <f t="shared" si="4"/>
        <v>0</v>
      </c>
      <c r="K263" s="1"/>
    </row>
    <row r="264" spans="1:11" ht="20.25" customHeight="1" x14ac:dyDescent="0.3">
      <c r="A264" s="1">
        <v>262</v>
      </c>
      <c r="B264" s="10">
        <v>46285</v>
      </c>
      <c r="C264" s="1" t="s">
        <v>23</v>
      </c>
      <c r="D264" s="1" t="s">
        <v>22</v>
      </c>
      <c r="E264" s="1">
        <v>1700</v>
      </c>
      <c r="F264" s="1"/>
      <c r="G264" s="1"/>
      <c r="H264" s="1"/>
      <c r="I264" s="1"/>
      <c r="J264" s="1">
        <f t="shared" si="4"/>
        <v>0</v>
      </c>
      <c r="K264" s="1"/>
    </row>
    <row r="265" spans="1:11" ht="20.25" customHeight="1" x14ac:dyDescent="0.3">
      <c r="A265" s="1">
        <v>263</v>
      </c>
      <c r="B265" s="10">
        <v>46286</v>
      </c>
      <c r="C265" s="1" t="s">
        <v>23</v>
      </c>
      <c r="D265" s="1" t="s">
        <v>22</v>
      </c>
      <c r="E265" s="1">
        <v>1700</v>
      </c>
      <c r="F265" s="1"/>
      <c r="G265" s="1"/>
      <c r="H265" s="1"/>
      <c r="I265" s="1"/>
      <c r="J265" s="1">
        <f t="shared" si="4"/>
        <v>0</v>
      </c>
      <c r="K265" s="1"/>
    </row>
    <row r="266" spans="1:11" ht="20.25" customHeight="1" x14ac:dyDescent="0.3">
      <c r="A266" s="1">
        <v>264</v>
      </c>
      <c r="B266" s="10">
        <v>46287</v>
      </c>
      <c r="C266" s="1" t="s">
        <v>23</v>
      </c>
      <c r="D266" s="1" t="s">
        <v>22</v>
      </c>
      <c r="E266" s="1">
        <v>1700</v>
      </c>
      <c r="F266" s="1"/>
      <c r="G266" s="1"/>
      <c r="H266" s="1"/>
      <c r="I266" s="1"/>
      <c r="J266" s="1">
        <f t="shared" si="4"/>
        <v>0</v>
      </c>
      <c r="K266" s="1"/>
    </row>
    <row r="267" spans="1:11" ht="20.25" customHeight="1" x14ac:dyDescent="0.3">
      <c r="A267" s="1">
        <v>265</v>
      </c>
      <c r="B267" s="10">
        <v>46288</v>
      </c>
      <c r="C267" s="1" t="s">
        <v>23</v>
      </c>
      <c r="D267" s="1" t="s">
        <v>22</v>
      </c>
      <c r="E267" s="1">
        <v>1700</v>
      </c>
      <c r="F267" s="1"/>
      <c r="G267" s="1"/>
      <c r="H267" s="1"/>
      <c r="I267" s="1"/>
      <c r="J267" s="1">
        <f t="shared" si="4"/>
        <v>0</v>
      </c>
      <c r="K267" s="1"/>
    </row>
    <row r="268" spans="1:11" ht="20.25" customHeight="1" x14ac:dyDescent="0.3">
      <c r="A268" s="1">
        <v>266</v>
      </c>
      <c r="B268" s="10">
        <v>46289</v>
      </c>
      <c r="C268" s="1" t="s">
        <v>23</v>
      </c>
      <c r="D268" s="1" t="s">
        <v>22</v>
      </c>
      <c r="E268" s="1">
        <v>1700</v>
      </c>
      <c r="F268" s="1"/>
      <c r="G268" s="1"/>
      <c r="H268" s="1"/>
      <c r="I268" s="1"/>
      <c r="J268" s="1">
        <f t="shared" si="4"/>
        <v>0</v>
      </c>
      <c r="K268" s="1"/>
    </row>
    <row r="269" spans="1:11" ht="20.25" customHeight="1" x14ac:dyDescent="0.3">
      <c r="A269" s="1">
        <v>267</v>
      </c>
      <c r="B269" s="10">
        <v>46290</v>
      </c>
      <c r="C269" s="1" t="s">
        <v>23</v>
      </c>
      <c r="D269" s="1" t="s">
        <v>22</v>
      </c>
      <c r="E269" s="1">
        <v>1700</v>
      </c>
      <c r="F269" s="1"/>
      <c r="G269" s="1"/>
      <c r="H269" s="1"/>
      <c r="I269" s="1"/>
      <c r="J269" s="1">
        <f t="shared" si="4"/>
        <v>0</v>
      </c>
      <c r="K269" s="1"/>
    </row>
    <row r="270" spans="1:11" ht="20.25" customHeight="1" x14ac:dyDescent="0.3">
      <c r="A270" s="1">
        <v>268</v>
      </c>
      <c r="B270" s="10">
        <v>46291</v>
      </c>
      <c r="C270" s="1" t="s">
        <v>23</v>
      </c>
      <c r="D270" s="1" t="s">
        <v>22</v>
      </c>
      <c r="E270" s="1">
        <v>1700</v>
      </c>
      <c r="F270" s="1"/>
      <c r="G270" s="1"/>
      <c r="H270" s="1"/>
      <c r="I270" s="1"/>
      <c r="J270" s="1">
        <f t="shared" si="4"/>
        <v>0</v>
      </c>
      <c r="K270" s="1"/>
    </row>
    <row r="271" spans="1:11" ht="20.25" customHeight="1" x14ac:dyDescent="0.3">
      <c r="A271" s="1">
        <v>269</v>
      </c>
      <c r="B271" s="10">
        <v>46292</v>
      </c>
      <c r="C271" s="1" t="s">
        <v>23</v>
      </c>
      <c r="D271" s="1" t="s">
        <v>22</v>
      </c>
      <c r="E271" s="1">
        <v>1700</v>
      </c>
      <c r="F271" s="1"/>
      <c r="G271" s="1"/>
      <c r="H271" s="1"/>
      <c r="I271" s="1"/>
      <c r="J271" s="1">
        <f t="shared" si="4"/>
        <v>0</v>
      </c>
      <c r="K271" s="1"/>
    </row>
    <row r="272" spans="1:11" ht="20.25" customHeight="1" x14ac:dyDescent="0.3">
      <c r="A272" s="1">
        <v>270</v>
      </c>
      <c r="B272" s="10">
        <v>46293</v>
      </c>
      <c r="C272" s="1" t="s">
        <v>23</v>
      </c>
      <c r="D272" s="1" t="s">
        <v>22</v>
      </c>
      <c r="E272" s="1">
        <v>1700</v>
      </c>
      <c r="F272" s="1"/>
      <c r="G272" s="1"/>
      <c r="H272" s="1"/>
      <c r="I272" s="1"/>
      <c r="J272" s="1">
        <f t="shared" si="4"/>
        <v>0</v>
      </c>
      <c r="K272" s="1"/>
    </row>
    <row r="273" spans="1:11" ht="20.25" customHeight="1" x14ac:dyDescent="0.3">
      <c r="A273" s="1">
        <v>271</v>
      </c>
      <c r="B273" s="10">
        <v>46294</v>
      </c>
      <c r="C273" s="1" t="s">
        <v>23</v>
      </c>
      <c r="D273" s="1" t="s">
        <v>22</v>
      </c>
      <c r="E273" s="1">
        <v>1700</v>
      </c>
      <c r="F273" s="1"/>
      <c r="G273" s="1"/>
      <c r="H273" s="1"/>
      <c r="I273" s="1"/>
      <c r="J273" s="1">
        <f t="shared" si="4"/>
        <v>0</v>
      </c>
      <c r="K273" s="1"/>
    </row>
    <row r="274" spans="1:11" ht="20.25" customHeight="1" x14ac:dyDescent="0.3">
      <c r="A274" s="1">
        <v>272</v>
      </c>
      <c r="B274" s="10">
        <v>46295</v>
      </c>
      <c r="C274" s="1" t="s">
        <v>23</v>
      </c>
      <c r="D274" s="1" t="s">
        <v>22</v>
      </c>
      <c r="E274" s="1">
        <v>1700</v>
      </c>
      <c r="F274" s="1"/>
      <c r="G274" s="1"/>
      <c r="H274" s="1"/>
      <c r="I274" s="1"/>
      <c r="J274" s="1">
        <f t="shared" si="4"/>
        <v>0</v>
      </c>
      <c r="K274" s="1"/>
    </row>
    <row r="275" spans="1:11" ht="20.25" customHeight="1" x14ac:dyDescent="0.3">
      <c r="A275" s="1">
        <v>273</v>
      </c>
      <c r="B275" s="10">
        <v>46296</v>
      </c>
      <c r="C275" s="1" t="s">
        <v>23</v>
      </c>
      <c r="D275" s="1" t="s">
        <v>22</v>
      </c>
      <c r="E275" s="1">
        <v>1700</v>
      </c>
      <c r="F275" s="1"/>
      <c r="G275" s="1"/>
      <c r="H275" s="1"/>
      <c r="I275" s="1"/>
      <c r="J275" s="1">
        <f t="shared" si="4"/>
        <v>0</v>
      </c>
      <c r="K275" s="1"/>
    </row>
    <row r="276" spans="1:11" ht="20.25" customHeight="1" x14ac:dyDescent="0.3">
      <c r="A276" s="1">
        <v>274</v>
      </c>
      <c r="B276" s="10">
        <v>46297</v>
      </c>
      <c r="C276" s="1" t="s">
        <v>23</v>
      </c>
      <c r="D276" s="1" t="s">
        <v>22</v>
      </c>
      <c r="E276" s="1">
        <v>1700</v>
      </c>
      <c r="F276" s="1"/>
      <c r="G276" s="1"/>
      <c r="H276" s="1"/>
      <c r="I276" s="1"/>
      <c r="J276" s="1">
        <f t="shared" si="4"/>
        <v>0</v>
      </c>
      <c r="K276" s="1"/>
    </row>
    <row r="277" spans="1:11" ht="20.25" customHeight="1" x14ac:dyDescent="0.3">
      <c r="A277" s="1">
        <v>275</v>
      </c>
      <c r="B277" s="10">
        <v>46298</v>
      </c>
      <c r="C277" s="1" t="s">
        <v>23</v>
      </c>
      <c r="D277" s="1" t="s">
        <v>22</v>
      </c>
      <c r="E277" s="1">
        <v>1700</v>
      </c>
      <c r="F277" s="1"/>
      <c r="G277" s="1"/>
      <c r="H277" s="1"/>
      <c r="I277" s="1"/>
      <c r="J277" s="1">
        <f t="shared" si="4"/>
        <v>0</v>
      </c>
      <c r="K277" s="1"/>
    </row>
    <row r="278" spans="1:11" ht="20.25" customHeight="1" x14ac:dyDescent="0.3">
      <c r="A278" s="1">
        <v>276</v>
      </c>
      <c r="B278" s="10">
        <v>46299</v>
      </c>
      <c r="C278" s="1" t="s">
        <v>23</v>
      </c>
      <c r="D278" s="1" t="s">
        <v>22</v>
      </c>
      <c r="E278" s="1">
        <v>1700</v>
      </c>
      <c r="F278" s="1"/>
      <c r="G278" s="1"/>
      <c r="H278" s="1"/>
      <c r="I278" s="1"/>
      <c r="J278" s="1">
        <f t="shared" si="4"/>
        <v>0</v>
      </c>
      <c r="K278" s="1"/>
    </row>
    <row r="279" spans="1:11" ht="20.25" customHeight="1" x14ac:dyDescent="0.3">
      <c r="A279" s="1">
        <v>277</v>
      </c>
      <c r="B279" s="10">
        <v>46300</v>
      </c>
      <c r="C279" s="1" t="s">
        <v>23</v>
      </c>
      <c r="D279" s="1" t="s">
        <v>22</v>
      </c>
      <c r="E279" s="1">
        <v>1700</v>
      </c>
      <c r="F279" s="1"/>
      <c r="G279" s="1"/>
      <c r="H279" s="1"/>
      <c r="I279" s="1"/>
      <c r="J279" s="1">
        <f t="shared" si="4"/>
        <v>0</v>
      </c>
      <c r="K279" s="1"/>
    </row>
    <row r="280" spans="1:11" ht="20.25" customHeight="1" x14ac:dyDescent="0.3">
      <c r="A280" s="1">
        <v>278</v>
      </c>
      <c r="B280" s="10">
        <v>46301</v>
      </c>
      <c r="C280" s="1" t="s">
        <v>23</v>
      </c>
      <c r="D280" s="1" t="s">
        <v>22</v>
      </c>
      <c r="E280" s="1">
        <v>1700</v>
      </c>
      <c r="F280" s="1"/>
      <c r="G280" s="1"/>
      <c r="H280" s="1"/>
      <c r="I280" s="1"/>
      <c r="J280" s="1">
        <f t="shared" si="4"/>
        <v>0</v>
      </c>
      <c r="K280" s="1"/>
    </row>
    <row r="281" spans="1:11" ht="20.25" customHeight="1" x14ac:dyDescent="0.3">
      <c r="A281" s="1">
        <v>279</v>
      </c>
      <c r="B281" s="10">
        <v>46302</v>
      </c>
      <c r="C281" s="1" t="s">
        <v>23</v>
      </c>
      <c r="D281" s="1" t="s">
        <v>22</v>
      </c>
      <c r="E281" s="1">
        <v>1700</v>
      </c>
      <c r="F281" s="1"/>
      <c r="G281" s="1"/>
      <c r="H281" s="1"/>
      <c r="I281" s="1"/>
      <c r="J281" s="1">
        <f t="shared" si="4"/>
        <v>0</v>
      </c>
      <c r="K281" s="1"/>
    </row>
    <row r="282" spans="1:11" ht="20.25" customHeight="1" x14ac:dyDescent="0.3">
      <c r="A282" s="1">
        <v>280</v>
      </c>
      <c r="B282" s="10">
        <v>46303</v>
      </c>
      <c r="C282" s="1" t="s">
        <v>23</v>
      </c>
      <c r="D282" s="1" t="s">
        <v>22</v>
      </c>
      <c r="E282" s="1">
        <v>1700</v>
      </c>
      <c r="F282" s="1"/>
      <c r="G282" s="1"/>
      <c r="H282" s="1"/>
      <c r="I282" s="1"/>
      <c r="J282" s="1">
        <f t="shared" si="4"/>
        <v>0</v>
      </c>
      <c r="K282" s="1"/>
    </row>
    <row r="283" spans="1:11" ht="20.25" customHeight="1" x14ac:dyDescent="0.3">
      <c r="A283" s="1">
        <v>281</v>
      </c>
      <c r="B283" s="10">
        <v>46304</v>
      </c>
      <c r="C283" s="1" t="s">
        <v>23</v>
      </c>
      <c r="D283" s="1" t="s">
        <v>22</v>
      </c>
      <c r="E283" s="1">
        <v>1700</v>
      </c>
      <c r="F283" s="1"/>
      <c r="G283" s="1"/>
      <c r="H283" s="1"/>
      <c r="I283" s="1"/>
      <c r="J283" s="1">
        <f t="shared" si="4"/>
        <v>0</v>
      </c>
      <c r="K283" s="1"/>
    </row>
    <row r="284" spans="1:11" ht="20.25" customHeight="1" x14ac:dyDescent="0.3">
      <c r="A284" s="1">
        <v>282</v>
      </c>
      <c r="B284" s="10">
        <v>46305</v>
      </c>
      <c r="C284" s="1" t="s">
        <v>23</v>
      </c>
      <c r="D284" s="1" t="s">
        <v>22</v>
      </c>
      <c r="E284" s="1">
        <v>1700</v>
      </c>
      <c r="F284" s="1"/>
      <c r="G284" s="1"/>
      <c r="H284" s="1"/>
      <c r="I284" s="1"/>
      <c r="J284" s="1">
        <f t="shared" si="4"/>
        <v>0</v>
      </c>
      <c r="K284" s="1"/>
    </row>
    <row r="285" spans="1:11" ht="20.25" customHeight="1" x14ac:dyDescent="0.3">
      <c r="A285" s="1">
        <v>283</v>
      </c>
      <c r="B285" s="10">
        <v>46306</v>
      </c>
      <c r="C285" s="1" t="s">
        <v>23</v>
      </c>
      <c r="D285" s="1" t="s">
        <v>22</v>
      </c>
      <c r="E285" s="1">
        <v>1700</v>
      </c>
      <c r="F285" s="1"/>
      <c r="G285" s="1"/>
      <c r="H285" s="1"/>
      <c r="I285" s="1"/>
      <c r="J285" s="1">
        <f t="shared" si="4"/>
        <v>0</v>
      </c>
      <c r="K285" s="1"/>
    </row>
    <row r="286" spans="1:11" ht="20.25" customHeight="1" x14ac:dyDescent="0.3">
      <c r="A286" s="1">
        <v>284</v>
      </c>
      <c r="B286" s="10">
        <v>46307</v>
      </c>
      <c r="C286" s="1" t="s">
        <v>23</v>
      </c>
      <c r="D286" s="1" t="s">
        <v>22</v>
      </c>
      <c r="E286" s="1">
        <v>1700</v>
      </c>
      <c r="F286" s="1"/>
      <c r="G286" s="1"/>
      <c r="H286" s="1"/>
      <c r="I286" s="1"/>
      <c r="J286" s="1">
        <f t="shared" si="4"/>
        <v>0</v>
      </c>
      <c r="K286" s="1"/>
    </row>
    <row r="287" spans="1:11" ht="20.25" customHeight="1" x14ac:dyDescent="0.3">
      <c r="A287" s="1">
        <v>285</v>
      </c>
      <c r="B287" s="10">
        <v>46308</v>
      </c>
      <c r="C287" s="1" t="s">
        <v>23</v>
      </c>
      <c r="D287" s="1" t="s">
        <v>22</v>
      </c>
      <c r="E287" s="1">
        <v>1700</v>
      </c>
      <c r="F287" s="1"/>
      <c r="G287" s="1"/>
      <c r="H287" s="1"/>
      <c r="I287" s="1"/>
      <c r="J287" s="1">
        <f t="shared" si="4"/>
        <v>0</v>
      </c>
      <c r="K287" s="1"/>
    </row>
    <row r="288" spans="1:11" ht="20.25" customHeight="1" x14ac:dyDescent="0.3">
      <c r="A288" s="1">
        <v>286</v>
      </c>
      <c r="B288" s="10">
        <v>46309</v>
      </c>
      <c r="C288" s="1" t="s">
        <v>23</v>
      </c>
      <c r="D288" s="1" t="s">
        <v>22</v>
      </c>
      <c r="E288" s="1">
        <v>1700</v>
      </c>
      <c r="F288" s="1"/>
      <c r="G288" s="1"/>
      <c r="H288" s="1"/>
      <c r="I288" s="1"/>
      <c r="J288" s="1">
        <f t="shared" si="4"/>
        <v>0</v>
      </c>
      <c r="K288" s="1"/>
    </row>
    <row r="289" spans="1:11" ht="20.25" customHeight="1" x14ac:dyDescent="0.3">
      <c r="A289" s="1">
        <v>287</v>
      </c>
      <c r="B289" s="10">
        <v>46310</v>
      </c>
      <c r="C289" s="1" t="s">
        <v>23</v>
      </c>
      <c r="D289" s="1" t="s">
        <v>22</v>
      </c>
      <c r="E289" s="1">
        <v>1700</v>
      </c>
      <c r="F289" s="1"/>
      <c r="G289" s="1"/>
      <c r="H289" s="1"/>
      <c r="I289" s="1"/>
      <c r="J289" s="1">
        <f t="shared" si="4"/>
        <v>0</v>
      </c>
      <c r="K289" s="1"/>
    </row>
    <row r="290" spans="1:11" ht="20.25" customHeight="1" x14ac:dyDescent="0.3">
      <c r="A290" s="1">
        <v>288</v>
      </c>
      <c r="B290" s="10">
        <v>46311</v>
      </c>
      <c r="C290" s="1" t="s">
        <v>23</v>
      </c>
      <c r="D290" s="1" t="s">
        <v>22</v>
      </c>
      <c r="E290" s="1">
        <v>1700</v>
      </c>
      <c r="F290" s="1"/>
      <c r="G290" s="1"/>
      <c r="H290" s="1"/>
      <c r="I290" s="1"/>
      <c r="J290" s="1">
        <f t="shared" si="4"/>
        <v>0</v>
      </c>
      <c r="K290" s="1"/>
    </row>
    <row r="291" spans="1:11" ht="20.25" customHeight="1" x14ac:dyDescent="0.3">
      <c r="A291" s="1">
        <v>289</v>
      </c>
      <c r="B291" s="10">
        <v>46312</v>
      </c>
      <c r="C291" s="1" t="s">
        <v>23</v>
      </c>
      <c r="D291" s="1" t="s">
        <v>22</v>
      </c>
      <c r="E291" s="1">
        <v>1700</v>
      </c>
      <c r="F291" s="1"/>
      <c r="G291" s="1"/>
      <c r="H291" s="1"/>
      <c r="I291" s="1"/>
      <c r="J291" s="1">
        <f t="shared" si="4"/>
        <v>0</v>
      </c>
      <c r="K291" s="1"/>
    </row>
    <row r="292" spans="1:11" ht="20.25" customHeight="1" x14ac:dyDescent="0.3">
      <c r="A292" s="1">
        <v>290</v>
      </c>
      <c r="B292" s="10">
        <v>46313</v>
      </c>
      <c r="C292" s="1" t="s">
        <v>23</v>
      </c>
      <c r="D292" s="1" t="s">
        <v>22</v>
      </c>
      <c r="E292" s="1">
        <v>1700</v>
      </c>
      <c r="F292" s="1"/>
      <c r="G292" s="1"/>
      <c r="H292" s="1"/>
      <c r="I292" s="1"/>
      <c r="J292" s="1">
        <f t="shared" si="4"/>
        <v>0</v>
      </c>
      <c r="K292" s="1"/>
    </row>
    <row r="293" spans="1:11" ht="20.25" customHeight="1" x14ac:dyDescent="0.3">
      <c r="A293" s="1">
        <v>291</v>
      </c>
      <c r="B293" s="10">
        <v>46314</v>
      </c>
      <c r="C293" s="1" t="s">
        <v>23</v>
      </c>
      <c r="D293" s="1" t="s">
        <v>22</v>
      </c>
      <c r="E293" s="1">
        <v>1700</v>
      </c>
      <c r="F293" s="1"/>
      <c r="G293" s="1"/>
      <c r="H293" s="1"/>
      <c r="I293" s="1"/>
      <c r="J293" s="1">
        <f t="shared" si="4"/>
        <v>0</v>
      </c>
      <c r="K293" s="1"/>
    </row>
    <row r="294" spans="1:11" ht="20.25" customHeight="1" x14ac:dyDescent="0.3">
      <c r="A294" s="1">
        <v>292</v>
      </c>
      <c r="B294" s="10">
        <v>46315</v>
      </c>
      <c r="C294" s="1" t="s">
        <v>23</v>
      </c>
      <c r="D294" s="1" t="s">
        <v>22</v>
      </c>
      <c r="E294" s="1">
        <v>1700</v>
      </c>
      <c r="F294" s="1"/>
      <c r="G294" s="1"/>
      <c r="H294" s="1"/>
      <c r="I294" s="1"/>
      <c r="J294" s="1">
        <f t="shared" si="4"/>
        <v>0</v>
      </c>
      <c r="K294" s="1"/>
    </row>
    <row r="295" spans="1:11" ht="20.25" customHeight="1" x14ac:dyDescent="0.3">
      <c r="A295" s="1">
        <v>293</v>
      </c>
      <c r="B295" s="10">
        <v>46316</v>
      </c>
      <c r="C295" s="1" t="s">
        <v>23</v>
      </c>
      <c r="D295" s="1" t="s">
        <v>22</v>
      </c>
      <c r="E295" s="1">
        <v>1700</v>
      </c>
      <c r="F295" s="1"/>
      <c r="G295" s="1"/>
      <c r="H295" s="1"/>
      <c r="I295" s="1"/>
      <c r="J295" s="1">
        <f t="shared" si="4"/>
        <v>0</v>
      </c>
      <c r="K295" s="1"/>
    </row>
    <row r="296" spans="1:11" ht="20.25" customHeight="1" x14ac:dyDescent="0.3">
      <c r="A296" s="1">
        <v>294</v>
      </c>
      <c r="B296" s="10">
        <v>46317</v>
      </c>
      <c r="C296" s="1" t="s">
        <v>23</v>
      </c>
      <c r="D296" s="1" t="s">
        <v>22</v>
      </c>
      <c r="E296" s="1">
        <v>1700</v>
      </c>
      <c r="F296" s="1"/>
      <c r="G296" s="1"/>
      <c r="H296" s="1"/>
      <c r="I296" s="1"/>
      <c r="J296" s="1">
        <f t="shared" si="4"/>
        <v>0</v>
      </c>
      <c r="K296" s="1"/>
    </row>
    <row r="297" spans="1:11" ht="20.25" customHeight="1" x14ac:dyDescent="0.3">
      <c r="A297" s="1">
        <v>295</v>
      </c>
      <c r="B297" s="10">
        <v>46318</v>
      </c>
      <c r="C297" s="1" t="s">
        <v>23</v>
      </c>
      <c r="D297" s="1" t="s">
        <v>22</v>
      </c>
      <c r="E297" s="1">
        <v>1700</v>
      </c>
      <c r="F297" s="1"/>
      <c r="G297" s="1"/>
      <c r="H297" s="1"/>
      <c r="I297" s="1"/>
      <c r="J297" s="1">
        <f t="shared" si="4"/>
        <v>0</v>
      </c>
      <c r="K297" s="1"/>
    </row>
    <row r="298" spans="1:11" ht="20.25" customHeight="1" x14ac:dyDescent="0.3">
      <c r="A298" s="1">
        <v>296</v>
      </c>
      <c r="B298" s="10">
        <v>46319</v>
      </c>
      <c r="C298" s="1" t="s">
        <v>23</v>
      </c>
      <c r="D298" s="1" t="s">
        <v>22</v>
      </c>
      <c r="E298" s="1">
        <v>1700</v>
      </c>
      <c r="F298" s="1"/>
      <c r="G298" s="1"/>
      <c r="H298" s="1"/>
      <c r="I298" s="1"/>
      <c r="J298" s="1">
        <f t="shared" si="4"/>
        <v>0</v>
      </c>
      <c r="K298" s="1"/>
    </row>
    <row r="299" spans="1:11" ht="20.25" customHeight="1" x14ac:dyDescent="0.3">
      <c r="A299" s="1">
        <v>297</v>
      </c>
      <c r="B299" s="10">
        <v>46320</v>
      </c>
      <c r="C299" s="1" t="s">
        <v>23</v>
      </c>
      <c r="D299" s="1" t="s">
        <v>22</v>
      </c>
      <c r="E299" s="1">
        <v>1700</v>
      </c>
      <c r="F299" s="1"/>
      <c r="G299" s="1"/>
      <c r="H299" s="1"/>
      <c r="I299" s="1"/>
      <c r="J299" s="1">
        <f t="shared" si="4"/>
        <v>0</v>
      </c>
      <c r="K299" s="1"/>
    </row>
    <row r="300" spans="1:11" ht="20.25" customHeight="1" x14ac:dyDescent="0.3">
      <c r="A300" s="1">
        <v>298</v>
      </c>
      <c r="B300" s="10">
        <v>46321</v>
      </c>
      <c r="C300" s="1" t="s">
        <v>23</v>
      </c>
      <c r="D300" s="1" t="s">
        <v>22</v>
      </c>
      <c r="E300" s="1">
        <v>1700</v>
      </c>
      <c r="F300" s="1"/>
      <c r="G300" s="1"/>
      <c r="H300" s="1"/>
      <c r="I300" s="1"/>
      <c r="J300" s="1">
        <f t="shared" si="4"/>
        <v>0</v>
      </c>
      <c r="K300" s="1"/>
    </row>
    <row r="301" spans="1:11" ht="20.25" customHeight="1" x14ac:dyDescent="0.3">
      <c r="A301" s="1">
        <v>299</v>
      </c>
      <c r="B301" s="10">
        <v>46322</v>
      </c>
      <c r="C301" s="1" t="s">
        <v>23</v>
      </c>
      <c r="D301" s="1" t="s">
        <v>22</v>
      </c>
      <c r="E301" s="1">
        <v>1700</v>
      </c>
      <c r="F301" s="1"/>
      <c r="G301" s="1"/>
      <c r="H301" s="1"/>
      <c r="I301" s="1"/>
      <c r="J301" s="1">
        <f t="shared" si="4"/>
        <v>0</v>
      </c>
      <c r="K301" s="1"/>
    </row>
    <row r="302" spans="1:11" ht="20.25" customHeight="1" x14ac:dyDescent="0.3">
      <c r="A302" s="1">
        <v>300</v>
      </c>
      <c r="B302" s="10">
        <v>46323</v>
      </c>
      <c r="C302" s="1" t="s">
        <v>23</v>
      </c>
      <c r="D302" s="1" t="s">
        <v>22</v>
      </c>
      <c r="E302" s="1">
        <v>1700</v>
      </c>
      <c r="F302" s="1"/>
      <c r="G302" s="1"/>
      <c r="H302" s="1"/>
      <c r="I302" s="1"/>
      <c r="J302" s="1">
        <f t="shared" si="4"/>
        <v>0</v>
      </c>
      <c r="K302" s="1"/>
    </row>
    <row r="303" spans="1:11" ht="20.25" customHeight="1" x14ac:dyDescent="0.3">
      <c r="A303" s="1">
        <v>301</v>
      </c>
      <c r="B303" s="10">
        <v>46324</v>
      </c>
      <c r="C303" s="1" t="s">
        <v>23</v>
      </c>
      <c r="D303" s="1" t="s">
        <v>22</v>
      </c>
      <c r="E303" s="1">
        <v>1700</v>
      </c>
      <c r="F303" s="1"/>
      <c r="G303" s="1"/>
      <c r="H303" s="1"/>
      <c r="I303" s="1"/>
      <c r="J303" s="1">
        <f t="shared" si="4"/>
        <v>0</v>
      </c>
      <c r="K303" s="1"/>
    </row>
    <row r="304" spans="1:11" ht="20.25" customHeight="1" x14ac:dyDescent="0.3">
      <c r="A304" s="1">
        <v>302</v>
      </c>
      <c r="B304" s="10">
        <v>46325</v>
      </c>
      <c r="C304" s="1" t="s">
        <v>23</v>
      </c>
      <c r="D304" s="1" t="s">
        <v>22</v>
      </c>
      <c r="E304" s="1">
        <v>1700</v>
      </c>
      <c r="F304" s="1"/>
      <c r="G304" s="1"/>
      <c r="H304" s="1"/>
      <c r="I304" s="1"/>
      <c r="J304" s="1">
        <f t="shared" si="4"/>
        <v>0</v>
      </c>
      <c r="K304" s="1"/>
    </row>
    <row r="305" spans="1:11" ht="20.25" customHeight="1" x14ac:dyDescent="0.3">
      <c r="A305" s="1">
        <v>303</v>
      </c>
      <c r="B305" s="10">
        <v>46326</v>
      </c>
      <c r="C305" s="1" t="s">
        <v>23</v>
      </c>
      <c r="D305" s="1" t="s">
        <v>22</v>
      </c>
      <c r="E305" s="1">
        <v>1700</v>
      </c>
      <c r="F305" s="1"/>
      <c r="G305" s="1"/>
      <c r="H305" s="1"/>
      <c r="I305" s="1"/>
      <c r="J305" s="1">
        <f t="shared" si="4"/>
        <v>0</v>
      </c>
      <c r="K305" s="1"/>
    </row>
    <row r="306" spans="1:11" ht="20.25" customHeight="1" x14ac:dyDescent="0.3">
      <c r="A306" s="1">
        <v>304</v>
      </c>
      <c r="B306" s="10">
        <v>46327</v>
      </c>
      <c r="C306" s="1" t="s">
        <v>23</v>
      </c>
      <c r="D306" s="1" t="s">
        <v>22</v>
      </c>
      <c r="E306" s="1">
        <v>1700</v>
      </c>
      <c r="F306" s="1"/>
      <c r="G306" s="1"/>
      <c r="H306" s="1"/>
      <c r="I306" s="1"/>
      <c r="J306" s="1">
        <f t="shared" si="4"/>
        <v>0</v>
      </c>
      <c r="K306" s="1"/>
    </row>
    <row r="307" spans="1:11" ht="20.25" customHeight="1" x14ac:dyDescent="0.3">
      <c r="A307" s="1">
        <v>305</v>
      </c>
      <c r="B307" s="10">
        <v>46328</v>
      </c>
      <c r="C307" s="1" t="s">
        <v>23</v>
      </c>
      <c r="D307" s="1" t="s">
        <v>22</v>
      </c>
      <c r="E307" s="1">
        <v>1700</v>
      </c>
      <c r="F307" s="1"/>
      <c r="G307" s="1"/>
      <c r="H307" s="1"/>
      <c r="I307" s="1"/>
      <c r="J307" s="1">
        <f t="shared" si="4"/>
        <v>0</v>
      </c>
      <c r="K307" s="1"/>
    </row>
    <row r="308" spans="1:11" ht="20.25" customHeight="1" x14ac:dyDescent="0.3">
      <c r="A308" s="1">
        <v>306</v>
      </c>
      <c r="B308" s="10">
        <v>46329</v>
      </c>
      <c r="C308" s="1" t="s">
        <v>23</v>
      </c>
      <c r="D308" s="1" t="s">
        <v>22</v>
      </c>
      <c r="E308" s="1">
        <v>1700</v>
      </c>
      <c r="F308" s="1"/>
      <c r="G308" s="1"/>
      <c r="H308" s="1"/>
      <c r="I308" s="1"/>
      <c r="J308" s="1">
        <f t="shared" si="4"/>
        <v>0</v>
      </c>
      <c r="K308" s="1"/>
    </row>
    <row r="309" spans="1:11" ht="20.25" customHeight="1" x14ac:dyDescent="0.3">
      <c r="A309" s="1">
        <v>307</v>
      </c>
      <c r="B309" s="10">
        <v>46330</v>
      </c>
      <c r="C309" s="1" t="s">
        <v>23</v>
      </c>
      <c r="D309" s="1" t="s">
        <v>22</v>
      </c>
      <c r="E309" s="1">
        <v>1700</v>
      </c>
      <c r="F309" s="1"/>
      <c r="G309" s="1"/>
      <c r="H309" s="1"/>
      <c r="I309" s="1"/>
      <c r="J309" s="1">
        <f t="shared" si="4"/>
        <v>0</v>
      </c>
      <c r="K309" s="1"/>
    </row>
    <row r="310" spans="1:11" ht="20.25" customHeight="1" x14ac:dyDescent="0.3">
      <c r="A310" s="1">
        <v>308</v>
      </c>
      <c r="B310" s="10">
        <v>46331</v>
      </c>
      <c r="C310" s="1" t="s">
        <v>23</v>
      </c>
      <c r="D310" s="1" t="s">
        <v>22</v>
      </c>
      <c r="E310" s="1">
        <v>1700</v>
      </c>
      <c r="F310" s="1"/>
      <c r="G310" s="1"/>
      <c r="H310" s="1"/>
      <c r="I310" s="1"/>
      <c r="J310" s="1">
        <f t="shared" si="4"/>
        <v>0</v>
      </c>
      <c r="K310" s="1"/>
    </row>
    <row r="311" spans="1:11" ht="20.25" customHeight="1" x14ac:dyDescent="0.3">
      <c r="A311" s="1">
        <v>309</v>
      </c>
      <c r="B311" s="10">
        <v>46332</v>
      </c>
      <c r="C311" s="1" t="s">
        <v>23</v>
      </c>
      <c r="D311" s="1" t="s">
        <v>22</v>
      </c>
      <c r="E311" s="1">
        <v>1700</v>
      </c>
      <c r="F311" s="1"/>
      <c r="G311" s="1"/>
      <c r="H311" s="1"/>
      <c r="I311" s="1"/>
      <c r="J311" s="1">
        <f t="shared" si="4"/>
        <v>0</v>
      </c>
      <c r="K311" s="1"/>
    </row>
    <row r="312" spans="1:11" ht="20.25" customHeight="1" x14ac:dyDescent="0.3">
      <c r="A312" s="1">
        <v>310</v>
      </c>
      <c r="B312" s="10">
        <v>46333</v>
      </c>
      <c r="C312" s="1" t="s">
        <v>23</v>
      </c>
      <c r="D312" s="1" t="s">
        <v>22</v>
      </c>
      <c r="E312" s="1">
        <v>1700</v>
      </c>
      <c r="F312" s="1"/>
      <c r="G312" s="1"/>
      <c r="H312" s="1"/>
      <c r="I312" s="1"/>
      <c r="J312" s="1">
        <f t="shared" si="4"/>
        <v>0</v>
      </c>
      <c r="K312" s="1"/>
    </row>
    <row r="313" spans="1:11" ht="20.25" customHeight="1" x14ac:dyDescent="0.3">
      <c r="A313" s="1">
        <v>311</v>
      </c>
      <c r="B313" s="10">
        <v>46334</v>
      </c>
      <c r="C313" s="1" t="s">
        <v>23</v>
      </c>
      <c r="D313" s="1" t="s">
        <v>22</v>
      </c>
      <c r="E313" s="1">
        <v>1700</v>
      </c>
      <c r="F313" s="1"/>
      <c r="G313" s="1"/>
      <c r="H313" s="1"/>
      <c r="I313" s="1"/>
      <c r="J313" s="1">
        <f t="shared" si="4"/>
        <v>0</v>
      </c>
      <c r="K313" s="1"/>
    </row>
    <row r="314" spans="1:11" ht="20.25" customHeight="1" x14ac:dyDescent="0.3">
      <c r="A314" s="1">
        <v>312</v>
      </c>
      <c r="B314" s="10">
        <v>46335</v>
      </c>
      <c r="C314" s="1" t="s">
        <v>23</v>
      </c>
      <c r="D314" s="1" t="s">
        <v>22</v>
      </c>
      <c r="E314" s="1">
        <v>1700</v>
      </c>
      <c r="F314" s="1"/>
      <c r="G314" s="1"/>
      <c r="H314" s="1"/>
      <c r="I314" s="1"/>
      <c r="J314" s="1">
        <f t="shared" si="4"/>
        <v>0</v>
      </c>
      <c r="K314" s="1"/>
    </row>
    <row r="315" spans="1:11" ht="20.25" customHeight="1" x14ac:dyDescent="0.3">
      <c r="A315" s="1">
        <v>313</v>
      </c>
      <c r="B315" s="10">
        <v>46336</v>
      </c>
      <c r="C315" s="1" t="s">
        <v>23</v>
      </c>
      <c r="D315" s="1" t="s">
        <v>22</v>
      </c>
      <c r="E315" s="1">
        <v>1700</v>
      </c>
      <c r="F315" s="1"/>
      <c r="G315" s="1"/>
      <c r="H315" s="1"/>
      <c r="I315" s="1"/>
      <c r="J315" s="1">
        <f t="shared" si="4"/>
        <v>0</v>
      </c>
      <c r="K315" s="1"/>
    </row>
    <row r="316" spans="1:11" ht="20.25" customHeight="1" x14ac:dyDescent="0.3">
      <c r="A316" s="1">
        <v>314</v>
      </c>
      <c r="B316" s="10">
        <v>46337</v>
      </c>
      <c r="C316" s="1" t="s">
        <v>23</v>
      </c>
      <c r="D316" s="1" t="s">
        <v>22</v>
      </c>
      <c r="E316" s="1">
        <v>1700</v>
      </c>
      <c r="F316" s="1"/>
      <c r="G316" s="1"/>
      <c r="H316" s="1"/>
      <c r="I316" s="1"/>
      <c r="J316" s="1">
        <f t="shared" si="4"/>
        <v>0</v>
      </c>
      <c r="K316" s="1"/>
    </row>
    <row r="317" spans="1:11" ht="20.25" customHeight="1" x14ac:dyDescent="0.3">
      <c r="A317" s="1">
        <v>315</v>
      </c>
      <c r="B317" s="10">
        <v>46338</v>
      </c>
      <c r="C317" s="1" t="s">
        <v>23</v>
      </c>
      <c r="D317" s="1" t="s">
        <v>22</v>
      </c>
      <c r="E317" s="1">
        <v>1700</v>
      </c>
      <c r="F317" s="1"/>
      <c r="G317" s="1"/>
      <c r="H317" s="1"/>
      <c r="I317" s="1"/>
      <c r="J317" s="1">
        <f t="shared" si="4"/>
        <v>0</v>
      </c>
      <c r="K317" s="1"/>
    </row>
    <row r="318" spans="1:11" ht="20.25" customHeight="1" x14ac:dyDescent="0.3">
      <c r="A318" s="1">
        <v>316</v>
      </c>
      <c r="B318" s="10">
        <v>46339</v>
      </c>
      <c r="C318" s="1" t="s">
        <v>23</v>
      </c>
      <c r="D318" s="1" t="s">
        <v>22</v>
      </c>
      <c r="E318" s="1">
        <v>1700</v>
      </c>
      <c r="F318" s="1"/>
      <c r="G318" s="1"/>
      <c r="H318" s="1"/>
      <c r="I318" s="1"/>
      <c r="J318" s="1">
        <f t="shared" si="4"/>
        <v>0</v>
      </c>
      <c r="K318" s="1"/>
    </row>
    <row r="319" spans="1:11" ht="20.25" customHeight="1" x14ac:dyDescent="0.3">
      <c r="A319" s="1">
        <v>317</v>
      </c>
      <c r="B319" s="10">
        <v>46340</v>
      </c>
      <c r="C319" s="1" t="s">
        <v>23</v>
      </c>
      <c r="D319" s="1" t="s">
        <v>22</v>
      </c>
      <c r="E319" s="1">
        <v>1700</v>
      </c>
      <c r="F319" s="1"/>
      <c r="G319" s="1"/>
      <c r="H319" s="1"/>
      <c r="I319" s="1"/>
      <c r="J319" s="1">
        <f t="shared" si="4"/>
        <v>0</v>
      </c>
      <c r="K319" s="1"/>
    </row>
    <row r="320" spans="1:11" ht="20.25" customHeight="1" x14ac:dyDescent="0.3">
      <c r="A320" s="1">
        <v>318</v>
      </c>
      <c r="B320" s="10">
        <v>46341</v>
      </c>
      <c r="C320" s="1" t="s">
        <v>23</v>
      </c>
      <c r="D320" s="1" t="s">
        <v>22</v>
      </c>
      <c r="E320" s="1">
        <v>1700</v>
      </c>
      <c r="F320" s="1"/>
      <c r="G320" s="1"/>
      <c r="H320" s="1"/>
      <c r="I320" s="1"/>
      <c r="J320" s="1">
        <f t="shared" si="4"/>
        <v>0</v>
      </c>
      <c r="K320" s="1"/>
    </row>
    <row r="321" spans="1:11" ht="20.25" customHeight="1" x14ac:dyDescent="0.3">
      <c r="A321" s="1">
        <v>319</v>
      </c>
      <c r="B321" s="10">
        <v>46342</v>
      </c>
      <c r="C321" s="1" t="s">
        <v>23</v>
      </c>
      <c r="D321" s="1" t="s">
        <v>22</v>
      </c>
      <c r="E321" s="1">
        <v>1700</v>
      </c>
      <c r="F321" s="1"/>
      <c r="G321" s="1"/>
      <c r="H321" s="1"/>
      <c r="I321" s="1"/>
      <c r="J321" s="1">
        <f t="shared" si="4"/>
        <v>0</v>
      </c>
      <c r="K321" s="1"/>
    </row>
    <row r="322" spans="1:11" ht="20.25" customHeight="1" x14ac:dyDescent="0.3">
      <c r="A322" s="1">
        <v>320</v>
      </c>
      <c r="B322" s="10">
        <v>46343</v>
      </c>
      <c r="C322" s="1" t="s">
        <v>23</v>
      </c>
      <c r="D322" s="1" t="s">
        <v>22</v>
      </c>
      <c r="E322" s="1">
        <v>1700</v>
      </c>
      <c r="F322" s="1"/>
      <c r="G322" s="1"/>
      <c r="H322" s="1"/>
      <c r="I322" s="1"/>
      <c r="J322" s="1">
        <f t="shared" si="4"/>
        <v>0</v>
      </c>
      <c r="K322" s="1"/>
    </row>
    <row r="323" spans="1:11" ht="20.25" customHeight="1" x14ac:dyDescent="0.3">
      <c r="A323" s="1">
        <v>321</v>
      </c>
      <c r="B323" s="10">
        <v>46344</v>
      </c>
      <c r="C323" s="1" t="s">
        <v>23</v>
      </c>
      <c r="D323" s="1" t="s">
        <v>22</v>
      </c>
      <c r="E323" s="1">
        <v>1700</v>
      </c>
      <c r="F323" s="1"/>
      <c r="G323" s="1"/>
      <c r="H323" s="1"/>
      <c r="I323" s="1"/>
      <c r="J323" s="1">
        <f t="shared" si="4"/>
        <v>0</v>
      </c>
      <c r="K323" s="1"/>
    </row>
    <row r="324" spans="1:11" ht="20.25" customHeight="1" x14ac:dyDescent="0.3">
      <c r="A324" s="1">
        <v>322</v>
      </c>
      <c r="B324" s="10">
        <v>46345</v>
      </c>
      <c r="C324" s="1" t="s">
        <v>23</v>
      </c>
      <c r="D324" s="1" t="s">
        <v>22</v>
      </c>
      <c r="E324" s="1">
        <v>1700</v>
      </c>
      <c r="F324" s="1"/>
      <c r="G324" s="1"/>
      <c r="H324" s="1"/>
      <c r="I324" s="1"/>
      <c r="J324" s="1">
        <f t="shared" ref="J324:J367" si="5">E324*F324-G324-H324+I324</f>
        <v>0</v>
      </c>
      <c r="K324" s="1"/>
    </row>
    <row r="325" spans="1:11" ht="20.25" customHeight="1" x14ac:dyDescent="0.3">
      <c r="A325" s="1">
        <v>323</v>
      </c>
      <c r="B325" s="10">
        <v>46346</v>
      </c>
      <c r="C325" s="1" t="s">
        <v>23</v>
      </c>
      <c r="D325" s="1" t="s">
        <v>22</v>
      </c>
      <c r="E325" s="1">
        <v>1700</v>
      </c>
      <c r="F325" s="1"/>
      <c r="G325" s="1"/>
      <c r="H325" s="1"/>
      <c r="I325" s="1"/>
      <c r="J325" s="1">
        <f t="shared" si="5"/>
        <v>0</v>
      </c>
      <c r="K325" s="1"/>
    </row>
    <row r="326" spans="1:11" ht="20.25" customHeight="1" x14ac:dyDescent="0.3">
      <c r="A326" s="1">
        <v>324</v>
      </c>
      <c r="B326" s="10">
        <v>46347</v>
      </c>
      <c r="C326" s="1" t="s">
        <v>23</v>
      </c>
      <c r="D326" s="1" t="s">
        <v>22</v>
      </c>
      <c r="E326" s="1">
        <v>1700</v>
      </c>
      <c r="F326" s="1"/>
      <c r="G326" s="1"/>
      <c r="H326" s="1"/>
      <c r="I326" s="1"/>
      <c r="J326" s="1">
        <f t="shared" si="5"/>
        <v>0</v>
      </c>
      <c r="K326" s="1"/>
    </row>
    <row r="327" spans="1:11" ht="20.25" customHeight="1" x14ac:dyDescent="0.3">
      <c r="A327" s="1">
        <v>325</v>
      </c>
      <c r="B327" s="10">
        <v>46348</v>
      </c>
      <c r="C327" s="1" t="s">
        <v>23</v>
      </c>
      <c r="D327" s="1" t="s">
        <v>22</v>
      </c>
      <c r="E327" s="1">
        <v>1700</v>
      </c>
      <c r="F327" s="1"/>
      <c r="G327" s="1"/>
      <c r="H327" s="1"/>
      <c r="I327" s="1"/>
      <c r="J327" s="1">
        <f t="shared" si="5"/>
        <v>0</v>
      </c>
      <c r="K327" s="1"/>
    </row>
    <row r="328" spans="1:11" ht="20.25" customHeight="1" x14ac:dyDescent="0.3">
      <c r="A328" s="1">
        <v>326</v>
      </c>
      <c r="B328" s="10">
        <v>46349</v>
      </c>
      <c r="C328" s="1" t="s">
        <v>23</v>
      </c>
      <c r="D328" s="1" t="s">
        <v>22</v>
      </c>
      <c r="E328" s="1">
        <v>1700</v>
      </c>
      <c r="F328" s="1"/>
      <c r="G328" s="1"/>
      <c r="H328" s="1"/>
      <c r="I328" s="1"/>
      <c r="J328" s="1">
        <f t="shared" si="5"/>
        <v>0</v>
      </c>
      <c r="K328" s="1"/>
    </row>
    <row r="329" spans="1:11" ht="20.25" customHeight="1" x14ac:dyDescent="0.3">
      <c r="A329" s="1">
        <v>327</v>
      </c>
      <c r="B329" s="10">
        <v>46350</v>
      </c>
      <c r="C329" s="1" t="s">
        <v>23</v>
      </c>
      <c r="D329" s="1" t="s">
        <v>22</v>
      </c>
      <c r="E329" s="1">
        <v>1700</v>
      </c>
      <c r="F329" s="1"/>
      <c r="G329" s="1"/>
      <c r="H329" s="1"/>
      <c r="I329" s="1"/>
      <c r="J329" s="1">
        <f t="shared" si="5"/>
        <v>0</v>
      </c>
      <c r="K329" s="1"/>
    </row>
    <row r="330" spans="1:11" ht="20.25" customHeight="1" x14ac:dyDescent="0.3">
      <c r="A330" s="1">
        <v>328</v>
      </c>
      <c r="B330" s="10">
        <v>46351</v>
      </c>
      <c r="C330" s="1" t="s">
        <v>23</v>
      </c>
      <c r="D330" s="1" t="s">
        <v>22</v>
      </c>
      <c r="E330" s="1">
        <v>1700</v>
      </c>
      <c r="F330" s="1"/>
      <c r="G330" s="1"/>
      <c r="H330" s="1"/>
      <c r="I330" s="1"/>
      <c r="J330" s="1">
        <f t="shared" si="5"/>
        <v>0</v>
      </c>
      <c r="K330" s="1"/>
    </row>
    <row r="331" spans="1:11" ht="20.25" customHeight="1" x14ac:dyDescent="0.3">
      <c r="A331" s="1">
        <v>329</v>
      </c>
      <c r="B331" s="10">
        <v>46352</v>
      </c>
      <c r="C331" s="1" t="s">
        <v>23</v>
      </c>
      <c r="D331" s="1" t="s">
        <v>22</v>
      </c>
      <c r="E331" s="1">
        <v>1700</v>
      </c>
      <c r="F331" s="1"/>
      <c r="G331" s="1"/>
      <c r="H331" s="1"/>
      <c r="I331" s="1"/>
      <c r="J331" s="1">
        <f t="shared" si="5"/>
        <v>0</v>
      </c>
      <c r="K331" s="1"/>
    </row>
    <row r="332" spans="1:11" ht="20.25" customHeight="1" x14ac:dyDescent="0.3">
      <c r="A332" s="1">
        <v>330</v>
      </c>
      <c r="B332" s="10">
        <v>46353</v>
      </c>
      <c r="C332" s="1" t="s">
        <v>23</v>
      </c>
      <c r="D332" s="1" t="s">
        <v>22</v>
      </c>
      <c r="E332" s="1">
        <v>1700</v>
      </c>
      <c r="F332" s="1"/>
      <c r="G332" s="1"/>
      <c r="H332" s="1"/>
      <c r="I332" s="1"/>
      <c r="J332" s="1">
        <f t="shared" si="5"/>
        <v>0</v>
      </c>
      <c r="K332" s="1"/>
    </row>
    <row r="333" spans="1:11" ht="20.25" customHeight="1" x14ac:dyDescent="0.3">
      <c r="A333" s="1">
        <v>331</v>
      </c>
      <c r="B333" s="10">
        <v>46354</v>
      </c>
      <c r="C333" s="1" t="s">
        <v>23</v>
      </c>
      <c r="D333" s="1" t="s">
        <v>22</v>
      </c>
      <c r="E333" s="1">
        <v>1700</v>
      </c>
      <c r="F333" s="1"/>
      <c r="G333" s="1"/>
      <c r="H333" s="1"/>
      <c r="I333" s="1"/>
      <c r="J333" s="1">
        <f t="shared" si="5"/>
        <v>0</v>
      </c>
      <c r="K333" s="1"/>
    </row>
    <row r="334" spans="1:11" ht="20.25" customHeight="1" x14ac:dyDescent="0.3">
      <c r="A334" s="1">
        <v>332</v>
      </c>
      <c r="B334" s="10">
        <v>46355</v>
      </c>
      <c r="C334" s="1" t="s">
        <v>23</v>
      </c>
      <c r="D334" s="1" t="s">
        <v>22</v>
      </c>
      <c r="E334" s="1">
        <v>1700</v>
      </c>
      <c r="F334" s="1"/>
      <c r="G334" s="1"/>
      <c r="H334" s="1"/>
      <c r="I334" s="1"/>
      <c r="J334" s="1">
        <f t="shared" si="5"/>
        <v>0</v>
      </c>
      <c r="K334" s="1"/>
    </row>
    <row r="335" spans="1:11" ht="20.25" customHeight="1" x14ac:dyDescent="0.3">
      <c r="A335" s="1">
        <v>333</v>
      </c>
      <c r="B335" s="10">
        <v>46356</v>
      </c>
      <c r="C335" s="1" t="s">
        <v>23</v>
      </c>
      <c r="D335" s="1" t="s">
        <v>22</v>
      </c>
      <c r="E335" s="1">
        <v>1700</v>
      </c>
      <c r="F335" s="1"/>
      <c r="G335" s="1"/>
      <c r="H335" s="1"/>
      <c r="I335" s="1"/>
      <c r="J335" s="1">
        <f t="shared" si="5"/>
        <v>0</v>
      </c>
      <c r="K335" s="1"/>
    </row>
    <row r="336" spans="1:11" ht="20.25" customHeight="1" x14ac:dyDescent="0.3">
      <c r="A336" s="1">
        <v>334</v>
      </c>
      <c r="B336" s="10">
        <v>46357</v>
      </c>
      <c r="C336" s="1" t="s">
        <v>23</v>
      </c>
      <c r="D336" s="1" t="s">
        <v>22</v>
      </c>
      <c r="E336" s="1">
        <v>1700</v>
      </c>
      <c r="F336" s="1"/>
      <c r="G336" s="1"/>
      <c r="H336" s="1"/>
      <c r="I336" s="1"/>
      <c r="J336" s="1">
        <f t="shared" si="5"/>
        <v>0</v>
      </c>
      <c r="K336" s="1"/>
    </row>
    <row r="337" spans="1:11" ht="20.25" customHeight="1" x14ac:dyDescent="0.3">
      <c r="A337" s="1">
        <v>335</v>
      </c>
      <c r="B337" s="10">
        <v>46358</v>
      </c>
      <c r="C337" s="1" t="s">
        <v>23</v>
      </c>
      <c r="D337" s="1" t="s">
        <v>22</v>
      </c>
      <c r="E337" s="1">
        <v>1700</v>
      </c>
      <c r="F337" s="1"/>
      <c r="G337" s="1"/>
      <c r="H337" s="1"/>
      <c r="I337" s="1"/>
      <c r="J337" s="1">
        <f t="shared" si="5"/>
        <v>0</v>
      </c>
      <c r="K337" s="1"/>
    </row>
    <row r="338" spans="1:11" ht="20.25" customHeight="1" x14ac:dyDescent="0.3">
      <c r="A338" s="1">
        <v>336</v>
      </c>
      <c r="B338" s="10">
        <v>46359</v>
      </c>
      <c r="C338" s="1" t="s">
        <v>23</v>
      </c>
      <c r="D338" s="1" t="s">
        <v>22</v>
      </c>
      <c r="E338" s="1">
        <v>1700</v>
      </c>
      <c r="F338" s="1"/>
      <c r="G338" s="1"/>
      <c r="H338" s="1"/>
      <c r="I338" s="1"/>
      <c r="J338" s="1">
        <f t="shared" si="5"/>
        <v>0</v>
      </c>
      <c r="K338" s="1"/>
    </row>
    <row r="339" spans="1:11" ht="20.25" customHeight="1" x14ac:dyDescent="0.3">
      <c r="A339" s="1">
        <v>337</v>
      </c>
      <c r="B339" s="10">
        <v>46360</v>
      </c>
      <c r="C339" s="1" t="s">
        <v>23</v>
      </c>
      <c r="D339" s="1" t="s">
        <v>22</v>
      </c>
      <c r="E339" s="1">
        <v>1700</v>
      </c>
      <c r="F339" s="1"/>
      <c r="G339" s="1"/>
      <c r="H339" s="1"/>
      <c r="I339" s="1"/>
      <c r="J339" s="1">
        <f t="shared" si="5"/>
        <v>0</v>
      </c>
      <c r="K339" s="1"/>
    </row>
    <row r="340" spans="1:11" ht="20.25" customHeight="1" x14ac:dyDescent="0.3">
      <c r="A340" s="1">
        <v>338</v>
      </c>
      <c r="B340" s="10">
        <v>46361</v>
      </c>
      <c r="C340" s="1" t="s">
        <v>23</v>
      </c>
      <c r="D340" s="1" t="s">
        <v>22</v>
      </c>
      <c r="E340" s="1">
        <v>1700</v>
      </c>
      <c r="F340" s="1"/>
      <c r="G340" s="1"/>
      <c r="H340" s="1"/>
      <c r="I340" s="1"/>
      <c r="J340" s="1">
        <f t="shared" si="5"/>
        <v>0</v>
      </c>
      <c r="K340" s="1"/>
    </row>
    <row r="341" spans="1:11" ht="20.25" customHeight="1" x14ac:dyDescent="0.3">
      <c r="A341" s="1">
        <v>339</v>
      </c>
      <c r="B341" s="10">
        <v>46362</v>
      </c>
      <c r="C341" s="1" t="s">
        <v>23</v>
      </c>
      <c r="D341" s="1" t="s">
        <v>22</v>
      </c>
      <c r="E341" s="1">
        <v>1700</v>
      </c>
      <c r="F341" s="1"/>
      <c r="G341" s="1"/>
      <c r="H341" s="1"/>
      <c r="I341" s="1"/>
      <c r="J341" s="1">
        <f t="shared" si="5"/>
        <v>0</v>
      </c>
      <c r="K341" s="1"/>
    </row>
    <row r="342" spans="1:11" ht="20.25" customHeight="1" x14ac:dyDescent="0.3">
      <c r="A342" s="1">
        <v>340</v>
      </c>
      <c r="B342" s="10">
        <v>46363</v>
      </c>
      <c r="C342" s="1" t="s">
        <v>23</v>
      </c>
      <c r="D342" s="1" t="s">
        <v>22</v>
      </c>
      <c r="E342" s="1">
        <v>1700</v>
      </c>
      <c r="F342" s="1"/>
      <c r="G342" s="1"/>
      <c r="H342" s="1"/>
      <c r="I342" s="1"/>
      <c r="J342" s="1">
        <f t="shared" si="5"/>
        <v>0</v>
      </c>
      <c r="K342" s="1"/>
    </row>
    <row r="343" spans="1:11" ht="20.25" customHeight="1" x14ac:dyDescent="0.3">
      <c r="A343" s="1">
        <v>341</v>
      </c>
      <c r="B343" s="10">
        <v>46364</v>
      </c>
      <c r="C343" s="1" t="s">
        <v>23</v>
      </c>
      <c r="D343" s="1" t="s">
        <v>22</v>
      </c>
      <c r="E343" s="1">
        <v>1700</v>
      </c>
      <c r="F343" s="1"/>
      <c r="G343" s="1"/>
      <c r="H343" s="1"/>
      <c r="I343" s="1"/>
      <c r="J343" s="1">
        <f t="shared" si="5"/>
        <v>0</v>
      </c>
      <c r="K343" s="1"/>
    </row>
    <row r="344" spans="1:11" ht="20.25" customHeight="1" x14ac:dyDescent="0.3">
      <c r="A344" s="1">
        <v>342</v>
      </c>
      <c r="B344" s="10">
        <v>46365</v>
      </c>
      <c r="C344" s="1" t="s">
        <v>23</v>
      </c>
      <c r="D344" s="1" t="s">
        <v>22</v>
      </c>
      <c r="E344" s="1">
        <v>1700</v>
      </c>
      <c r="F344" s="1"/>
      <c r="G344" s="1"/>
      <c r="H344" s="1"/>
      <c r="I344" s="1"/>
      <c r="J344" s="1">
        <f t="shared" si="5"/>
        <v>0</v>
      </c>
      <c r="K344" s="1"/>
    </row>
    <row r="345" spans="1:11" ht="20.25" customHeight="1" x14ac:dyDescent="0.3">
      <c r="A345" s="1">
        <v>343</v>
      </c>
      <c r="B345" s="10">
        <v>46366</v>
      </c>
      <c r="C345" s="1" t="s">
        <v>23</v>
      </c>
      <c r="D345" s="1" t="s">
        <v>22</v>
      </c>
      <c r="E345" s="1">
        <v>1700</v>
      </c>
      <c r="F345" s="1"/>
      <c r="G345" s="1"/>
      <c r="H345" s="1"/>
      <c r="I345" s="1"/>
      <c r="J345" s="1">
        <f t="shared" si="5"/>
        <v>0</v>
      </c>
      <c r="K345" s="1"/>
    </row>
    <row r="346" spans="1:11" ht="20.25" customHeight="1" x14ac:dyDescent="0.3">
      <c r="A346" s="1">
        <v>344</v>
      </c>
      <c r="B346" s="10">
        <v>46367</v>
      </c>
      <c r="C346" s="1" t="s">
        <v>23</v>
      </c>
      <c r="D346" s="1" t="s">
        <v>22</v>
      </c>
      <c r="E346" s="1">
        <v>1700</v>
      </c>
      <c r="F346" s="1"/>
      <c r="G346" s="1"/>
      <c r="H346" s="1"/>
      <c r="I346" s="1"/>
      <c r="J346" s="1">
        <f t="shared" si="5"/>
        <v>0</v>
      </c>
      <c r="K346" s="1"/>
    </row>
    <row r="347" spans="1:11" ht="20.25" customHeight="1" x14ac:dyDescent="0.3">
      <c r="A347" s="1">
        <v>345</v>
      </c>
      <c r="B347" s="10">
        <v>46368</v>
      </c>
      <c r="C347" s="1" t="s">
        <v>23</v>
      </c>
      <c r="D347" s="1" t="s">
        <v>22</v>
      </c>
      <c r="E347" s="1">
        <v>1700</v>
      </c>
      <c r="F347" s="1"/>
      <c r="G347" s="1"/>
      <c r="H347" s="1"/>
      <c r="I347" s="1"/>
      <c r="J347" s="1">
        <f t="shared" si="5"/>
        <v>0</v>
      </c>
      <c r="K347" s="1"/>
    </row>
    <row r="348" spans="1:11" ht="20.25" customHeight="1" x14ac:dyDescent="0.3">
      <c r="A348" s="1">
        <v>346</v>
      </c>
      <c r="B348" s="10">
        <v>46369</v>
      </c>
      <c r="C348" s="1" t="s">
        <v>23</v>
      </c>
      <c r="D348" s="1" t="s">
        <v>22</v>
      </c>
      <c r="E348" s="1">
        <v>1700</v>
      </c>
      <c r="F348" s="1"/>
      <c r="G348" s="1"/>
      <c r="H348" s="1"/>
      <c r="I348" s="1"/>
      <c r="J348" s="1">
        <f t="shared" si="5"/>
        <v>0</v>
      </c>
      <c r="K348" s="1"/>
    </row>
    <row r="349" spans="1:11" ht="20.25" customHeight="1" x14ac:dyDescent="0.3">
      <c r="A349" s="1">
        <v>347</v>
      </c>
      <c r="B349" s="10">
        <v>46370</v>
      </c>
      <c r="C349" s="1" t="s">
        <v>23</v>
      </c>
      <c r="D349" s="1" t="s">
        <v>22</v>
      </c>
      <c r="E349" s="1">
        <v>1700</v>
      </c>
      <c r="F349" s="1"/>
      <c r="G349" s="1"/>
      <c r="H349" s="1"/>
      <c r="I349" s="1"/>
      <c r="J349" s="1">
        <f t="shared" si="5"/>
        <v>0</v>
      </c>
      <c r="K349" s="1"/>
    </row>
    <row r="350" spans="1:11" ht="20.25" customHeight="1" x14ac:dyDescent="0.3">
      <c r="A350" s="1">
        <v>348</v>
      </c>
      <c r="B350" s="10">
        <v>46371</v>
      </c>
      <c r="C350" s="1" t="s">
        <v>23</v>
      </c>
      <c r="D350" s="1" t="s">
        <v>22</v>
      </c>
      <c r="E350" s="1">
        <v>1700</v>
      </c>
      <c r="F350" s="1"/>
      <c r="G350" s="1"/>
      <c r="H350" s="1"/>
      <c r="I350" s="1"/>
      <c r="J350" s="1">
        <f t="shared" si="5"/>
        <v>0</v>
      </c>
      <c r="K350" s="1"/>
    </row>
    <row r="351" spans="1:11" ht="20.25" customHeight="1" x14ac:dyDescent="0.3">
      <c r="A351" s="1">
        <v>349</v>
      </c>
      <c r="B351" s="10">
        <v>46372</v>
      </c>
      <c r="C351" s="1" t="s">
        <v>23</v>
      </c>
      <c r="D351" s="1" t="s">
        <v>22</v>
      </c>
      <c r="E351" s="1">
        <v>1700</v>
      </c>
      <c r="F351" s="1"/>
      <c r="G351" s="1"/>
      <c r="H351" s="1"/>
      <c r="I351" s="1"/>
      <c r="J351" s="1">
        <f t="shared" si="5"/>
        <v>0</v>
      </c>
      <c r="K351" s="1"/>
    </row>
    <row r="352" spans="1:11" ht="20.25" customHeight="1" x14ac:dyDescent="0.3">
      <c r="A352" s="1">
        <v>350</v>
      </c>
      <c r="B352" s="10">
        <v>46373</v>
      </c>
      <c r="C352" s="1" t="s">
        <v>23</v>
      </c>
      <c r="D352" s="1" t="s">
        <v>22</v>
      </c>
      <c r="E352" s="1">
        <v>1700</v>
      </c>
      <c r="F352" s="1"/>
      <c r="G352" s="1"/>
      <c r="H352" s="1"/>
      <c r="I352" s="1"/>
      <c r="J352" s="1">
        <f t="shared" si="5"/>
        <v>0</v>
      </c>
      <c r="K352" s="1"/>
    </row>
    <row r="353" spans="1:11" ht="20.25" customHeight="1" x14ac:dyDescent="0.3">
      <c r="A353" s="1">
        <v>351</v>
      </c>
      <c r="B353" s="10">
        <v>46374</v>
      </c>
      <c r="C353" s="1" t="s">
        <v>23</v>
      </c>
      <c r="D353" s="1" t="s">
        <v>22</v>
      </c>
      <c r="E353" s="1">
        <v>1700</v>
      </c>
      <c r="F353" s="1"/>
      <c r="G353" s="1"/>
      <c r="H353" s="1"/>
      <c r="I353" s="1"/>
      <c r="J353" s="1">
        <f t="shared" si="5"/>
        <v>0</v>
      </c>
      <c r="K353" s="1"/>
    </row>
    <row r="354" spans="1:11" ht="20.25" customHeight="1" x14ac:dyDescent="0.3">
      <c r="A354" s="1">
        <v>352</v>
      </c>
      <c r="B354" s="10">
        <v>46375</v>
      </c>
      <c r="C354" s="1" t="s">
        <v>23</v>
      </c>
      <c r="D354" s="1" t="s">
        <v>22</v>
      </c>
      <c r="E354" s="1">
        <v>1700</v>
      </c>
      <c r="F354" s="1"/>
      <c r="G354" s="1"/>
      <c r="H354" s="1"/>
      <c r="I354" s="1"/>
      <c r="J354" s="1">
        <f t="shared" si="5"/>
        <v>0</v>
      </c>
      <c r="K354" s="1"/>
    </row>
    <row r="355" spans="1:11" ht="20.25" customHeight="1" x14ac:dyDescent="0.3">
      <c r="A355" s="1">
        <v>353</v>
      </c>
      <c r="B355" s="10">
        <v>46376</v>
      </c>
      <c r="C355" s="1" t="s">
        <v>23</v>
      </c>
      <c r="D355" s="1" t="s">
        <v>22</v>
      </c>
      <c r="E355" s="1">
        <v>1700</v>
      </c>
      <c r="F355" s="1"/>
      <c r="G355" s="1"/>
      <c r="H355" s="1"/>
      <c r="I355" s="1"/>
      <c r="J355" s="1">
        <f t="shared" si="5"/>
        <v>0</v>
      </c>
      <c r="K355" s="1"/>
    </row>
    <row r="356" spans="1:11" ht="20.25" customHeight="1" x14ac:dyDescent="0.3">
      <c r="A356" s="1">
        <v>354</v>
      </c>
      <c r="B356" s="10">
        <v>46377</v>
      </c>
      <c r="C356" s="1" t="s">
        <v>23</v>
      </c>
      <c r="D356" s="1" t="s">
        <v>22</v>
      </c>
      <c r="E356" s="1">
        <v>1700</v>
      </c>
      <c r="F356" s="1"/>
      <c r="G356" s="1"/>
      <c r="H356" s="1"/>
      <c r="I356" s="1"/>
      <c r="J356" s="1">
        <f t="shared" si="5"/>
        <v>0</v>
      </c>
      <c r="K356" s="1"/>
    </row>
    <row r="357" spans="1:11" ht="20.25" customHeight="1" x14ac:dyDescent="0.3">
      <c r="A357" s="1">
        <v>355</v>
      </c>
      <c r="B357" s="10">
        <v>46378</v>
      </c>
      <c r="C357" s="1" t="s">
        <v>23</v>
      </c>
      <c r="D357" s="1" t="s">
        <v>22</v>
      </c>
      <c r="E357" s="1">
        <v>1700</v>
      </c>
      <c r="F357" s="1"/>
      <c r="G357" s="1"/>
      <c r="H357" s="1"/>
      <c r="I357" s="1"/>
      <c r="J357" s="1">
        <f t="shared" si="5"/>
        <v>0</v>
      </c>
      <c r="K357" s="1"/>
    </row>
    <row r="358" spans="1:11" ht="20.25" customHeight="1" x14ac:dyDescent="0.3">
      <c r="A358" s="1">
        <v>356</v>
      </c>
      <c r="B358" s="10">
        <v>46379</v>
      </c>
      <c r="C358" s="1" t="s">
        <v>23</v>
      </c>
      <c r="D358" s="1" t="s">
        <v>22</v>
      </c>
      <c r="E358" s="1">
        <v>1700</v>
      </c>
      <c r="F358" s="1"/>
      <c r="G358" s="1"/>
      <c r="H358" s="1"/>
      <c r="I358" s="1"/>
      <c r="J358" s="1">
        <f t="shared" si="5"/>
        <v>0</v>
      </c>
      <c r="K358" s="1"/>
    </row>
    <row r="359" spans="1:11" ht="20.25" customHeight="1" x14ac:dyDescent="0.3">
      <c r="A359" s="1">
        <v>357</v>
      </c>
      <c r="B359" s="10">
        <v>46380</v>
      </c>
      <c r="C359" s="1" t="s">
        <v>23</v>
      </c>
      <c r="D359" s="1" t="s">
        <v>22</v>
      </c>
      <c r="E359" s="1">
        <v>1700</v>
      </c>
      <c r="F359" s="1"/>
      <c r="G359" s="1"/>
      <c r="H359" s="1"/>
      <c r="I359" s="1"/>
      <c r="J359" s="1">
        <f t="shared" si="5"/>
        <v>0</v>
      </c>
      <c r="K359" s="1"/>
    </row>
    <row r="360" spans="1:11" ht="20.25" customHeight="1" x14ac:dyDescent="0.3">
      <c r="A360" s="1">
        <v>358</v>
      </c>
      <c r="B360" s="10">
        <v>46381</v>
      </c>
      <c r="C360" s="1" t="s">
        <v>23</v>
      </c>
      <c r="D360" s="1" t="s">
        <v>22</v>
      </c>
      <c r="E360" s="1">
        <v>1700</v>
      </c>
      <c r="F360" s="1"/>
      <c r="G360" s="1"/>
      <c r="H360" s="1"/>
      <c r="I360" s="1"/>
      <c r="J360" s="1">
        <f t="shared" si="5"/>
        <v>0</v>
      </c>
      <c r="K360" s="1"/>
    </row>
    <row r="361" spans="1:11" ht="20.25" customHeight="1" x14ac:dyDescent="0.3">
      <c r="A361" s="1">
        <v>359</v>
      </c>
      <c r="B361" s="10">
        <v>46382</v>
      </c>
      <c r="C361" s="1" t="s">
        <v>23</v>
      </c>
      <c r="D361" s="1" t="s">
        <v>22</v>
      </c>
      <c r="E361" s="1">
        <v>1700</v>
      </c>
      <c r="F361" s="1"/>
      <c r="G361" s="1"/>
      <c r="H361" s="1"/>
      <c r="I361" s="1"/>
      <c r="J361" s="1">
        <f t="shared" si="5"/>
        <v>0</v>
      </c>
      <c r="K361" s="1"/>
    </row>
    <row r="362" spans="1:11" ht="20.25" customHeight="1" x14ac:dyDescent="0.3">
      <c r="A362" s="1">
        <v>360</v>
      </c>
      <c r="B362" s="10">
        <v>46383</v>
      </c>
      <c r="C362" s="1" t="s">
        <v>23</v>
      </c>
      <c r="D362" s="1" t="s">
        <v>22</v>
      </c>
      <c r="E362" s="1">
        <v>1700</v>
      </c>
      <c r="F362" s="1"/>
      <c r="G362" s="1"/>
      <c r="H362" s="1"/>
      <c r="I362" s="1"/>
      <c r="J362" s="1">
        <f t="shared" si="5"/>
        <v>0</v>
      </c>
      <c r="K362" s="1"/>
    </row>
    <row r="363" spans="1:11" ht="20.25" customHeight="1" x14ac:dyDescent="0.3">
      <c r="A363" s="1">
        <v>361</v>
      </c>
      <c r="B363" s="10">
        <v>46384</v>
      </c>
      <c r="C363" s="1" t="s">
        <v>23</v>
      </c>
      <c r="D363" s="1" t="s">
        <v>22</v>
      </c>
      <c r="E363" s="1">
        <v>1700</v>
      </c>
      <c r="F363" s="1"/>
      <c r="G363" s="1"/>
      <c r="H363" s="1"/>
      <c r="I363" s="1"/>
      <c r="J363" s="1">
        <f t="shared" si="5"/>
        <v>0</v>
      </c>
      <c r="K363" s="1"/>
    </row>
    <row r="364" spans="1:11" ht="20.25" customHeight="1" x14ac:dyDescent="0.3">
      <c r="A364" s="1">
        <v>362</v>
      </c>
      <c r="B364" s="10">
        <v>46385</v>
      </c>
      <c r="C364" s="1" t="s">
        <v>23</v>
      </c>
      <c r="D364" s="1" t="s">
        <v>22</v>
      </c>
      <c r="E364" s="1">
        <v>1700</v>
      </c>
      <c r="F364" s="1"/>
      <c r="G364" s="1"/>
      <c r="H364" s="1"/>
      <c r="I364" s="1"/>
      <c r="J364" s="1">
        <f t="shared" si="5"/>
        <v>0</v>
      </c>
      <c r="K364" s="1"/>
    </row>
    <row r="365" spans="1:11" ht="20.25" customHeight="1" x14ac:dyDescent="0.3">
      <c r="A365" s="1">
        <v>363</v>
      </c>
      <c r="B365" s="10">
        <v>46386</v>
      </c>
      <c r="C365" s="1" t="s">
        <v>23</v>
      </c>
      <c r="D365" s="1" t="s">
        <v>22</v>
      </c>
      <c r="E365" s="1">
        <v>1700</v>
      </c>
      <c r="F365" s="1"/>
      <c r="G365" s="1"/>
      <c r="H365" s="1"/>
      <c r="I365" s="1"/>
      <c r="J365" s="1">
        <f t="shared" si="5"/>
        <v>0</v>
      </c>
      <c r="K365" s="1"/>
    </row>
    <row r="366" spans="1:11" ht="20.25" customHeight="1" x14ac:dyDescent="0.3">
      <c r="A366" s="1">
        <v>364</v>
      </c>
      <c r="B366" s="10">
        <v>46387</v>
      </c>
      <c r="C366" s="1" t="s">
        <v>23</v>
      </c>
      <c r="D366" s="1" t="s">
        <v>22</v>
      </c>
      <c r="E366" s="1">
        <v>1700</v>
      </c>
      <c r="F366" s="1"/>
      <c r="G366" s="1"/>
      <c r="H366" s="1"/>
      <c r="I366" s="1"/>
      <c r="J366" s="1">
        <f t="shared" si="5"/>
        <v>0</v>
      </c>
      <c r="K366" s="1"/>
    </row>
    <row r="367" spans="1:11" ht="20.25" customHeight="1" x14ac:dyDescent="0.3">
      <c r="A367" s="1">
        <v>365</v>
      </c>
      <c r="B367" s="10">
        <v>46388</v>
      </c>
      <c r="C367" s="1" t="s">
        <v>23</v>
      </c>
      <c r="D367" s="1" t="s">
        <v>22</v>
      </c>
      <c r="E367" s="1">
        <v>1700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06000000}"/>
  <mergeCells count="3">
    <mergeCell ref="A1:K1"/>
    <mergeCell ref="O3:P3"/>
    <mergeCell ref="N4:Q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S371"/>
  <sheetViews>
    <sheetView rightToLeft="1" workbookViewId="0">
      <selection activeCell="D3" sqref="D3"/>
    </sheetView>
  </sheetViews>
  <sheetFormatPr defaultColWidth="10.25" defaultRowHeight="20.25" customHeight="1" x14ac:dyDescent="0.3"/>
  <cols>
    <col min="1" max="1" width="6.08203125" customWidth="1"/>
    <col min="2" max="2" width="12.08203125" bestFit="1" customWidth="1"/>
    <col min="3" max="3" width="16.1640625" customWidth="1"/>
    <col min="4" max="4" width="16.83203125" customWidth="1"/>
    <col min="5" max="5" width="14.1640625" customWidth="1"/>
    <col min="6" max="6" width="13.08203125" customWidth="1"/>
    <col min="7" max="7" width="13" customWidth="1"/>
    <col min="8" max="8" width="14.5" customWidth="1"/>
    <col min="9" max="9" width="14.4140625" customWidth="1"/>
    <col min="10" max="10" width="14.5" customWidth="1"/>
    <col min="11" max="11" width="24.5" customWidth="1"/>
  </cols>
  <sheetData>
    <row r="1" spans="1:19" ht="20.25" customHeight="1" x14ac:dyDescent="0.3">
      <c r="A1" s="273" t="s">
        <v>24</v>
      </c>
      <c r="B1" s="273"/>
      <c r="C1" s="273"/>
      <c r="D1" s="273"/>
      <c r="E1" s="273"/>
      <c r="F1" s="273"/>
      <c r="G1" s="273"/>
      <c r="H1" s="273"/>
      <c r="I1" s="273"/>
      <c r="J1" s="273"/>
      <c r="K1" s="273"/>
    </row>
    <row r="2" spans="1:19" ht="20.25" customHeight="1" x14ac:dyDescent="0.35">
      <c r="A2" s="8" t="s">
        <v>0</v>
      </c>
      <c r="B2" s="9" t="s">
        <v>7</v>
      </c>
      <c r="C2" s="5" t="s">
        <v>2</v>
      </c>
      <c r="D2" s="5" t="s">
        <v>13</v>
      </c>
      <c r="E2" s="5" t="s">
        <v>14</v>
      </c>
      <c r="F2" s="5" t="s">
        <v>1</v>
      </c>
      <c r="G2" s="5" t="s">
        <v>5</v>
      </c>
      <c r="H2" s="5" t="s">
        <v>4</v>
      </c>
      <c r="I2" s="5" t="s">
        <v>12</v>
      </c>
      <c r="J2" s="5" t="s">
        <v>6</v>
      </c>
      <c r="K2" s="7" t="s">
        <v>3</v>
      </c>
      <c r="N2" s="11"/>
      <c r="O2" s="11"/>
      <c r="P2" s="11"/>
      <c r="Q2" s="11"/>
      <c r="R2" s="11"/>
      <c r="S2" s="11"/>
    </row>
    <row r="3" spans="1:19" ht="20.25" customHeight="1" x14ac:dyDescent="0.3">
      <c r="A3" s="1">
        <v>1</v>
      </c>
      <c r="B3" s="10">
        <v>46024</v>
      </c>
      <c r="C3" s="1" t="s">
        <v>10</v>
      </c>
      <c r="D3" s="1" t="s">
        <v>33</v>
      </c>
      <c r="E3" s="1">
        <v>875</v>
      </c>
      <c r="F3" s="1">
        <v>1</v>
      </c>
      <c r="G3" s="1"/>
      <c r="H3" s="1"/>
      <c r="I3" s="1"/>
      <c r="J3" s="1">
        <f>E3*F3-G3-H3+I3</f>
        <v>875</v>
      </c>
      <c r="K3" s="1"/>
      <c r="N3" s="11"/>
      <c r="O3" s="276" t="s">
        <v>18</v>
      </c>
      <c r="P3" s="276"/>
      <c r="Q3" s="11"/>
      <c r="R3" s="11"/>
      <c r="S3" s="11"/>
    </row>
    <row r="4" spans="1:19" ht="20.25" customHeight="1" x14ac:dyDescent="0.3">
      <c r="A4" s="1">
        <v>2</v>
      </c>
      <c r="B4" s="10">
        <v>46025</v>
      </c>
      <c r="C4" s="1" t="s">
        <v>10</v>
      </c>
      <c r="D4" s="1" t="s">
        <v>33</v>
      </c>
      <c r="E4" s="1">
        <v>875</v>
      </c>
      <c r="F4" s="1"/>
      <c r="G4" s="1"/>
      <c r="H4" s="1"/>
      <c r="I4" s="1"/>
      <c r="J4" s="1">
        <f t="shared" ref="J4:J67" si="0">E4*F4-G4-H4+I4</f>
        <v>0</v>
      </c>
      <c r="K4" s="1"/>
      <c r="N4" s="274" t="s">
        <v>17</v>
      </c>
      <c r="O4" s="274"/>
      <c r="P4" s="274"/>
      <c r="Q4" s="274"/>
      <c r="R4" s="12">
        <f>SUM(J3:J368)</f>
        <v>875</v>
      </c>
      <c r="S4" s="11"/>
    </row>
    <row r="5" spans="1:19" ht="20.25" customHeight="1" x14ac:dyDescent="0.3">
      <c r="A5" s="1">
        <v>3</v>
      </c>
      <c r="B5" s="10">
        <v>46026</v>
      </c>
      <c r="C5" s="1" t="s">
        <v>10</v>
      </c>
      <c r="D5" s="1" t="s">
        <v>33</v>
      </c>
      <c r="E5" s="1">
        <v>875</v>
      </c>
      <c r="F5" s="1"/>
      <c r="G5" s="1"/>
      <c r="H5" s="1"/>
      <c r="I5" s="1"/>
      <c r="J5" s="1">
        <f t="shared" si="0"/>
        <v>0</v>
      </c>
      <c r="K5" s="1"/>
      <c r="N5" s="11"/>
      <c r="O5" s="11"/>
      <c r="P5" s="11"/>
      <c r="Q5" s="11"/>
      <c r="R5" s="11"/>
      <c r="S5" s="11"/>
    </row>
    <row r="6" spans="1:19" ht="20.25" customHeight="1" x14ac:dyDescent="0.3">
      <c r="A6" s="1">
        <v>4</v>
      </c>
      <c r="B6" s="10">
        <v>46027</v>
      </c>
      <c r="C6" s="1" t="s">
        <v>10</v>
      </c>
      <c r="D6" s="1" t="s">
        <v>33</v>
      </c>
      <c r="E6" s="1">
        <v>875</v>
      </c>
      <c r="F6" s="1"/>
      <c r="G6" s="1"/>
      <c r="H6" s="1"/>
      <c r="I6" s="1"/>
      <c r="J6" s="1">
        <f t="shared" si="0"/>
        <v>0</v>
      </c>
      <c r="K6" s="1"/>
      <c r="N6" s="11"/>
      <c r="O6" s="11"/>
      <c r="P6" s="11"/>
      <c r="Q6" s="11"/>
      <c r="R6" s="11"/>
      <c r="S6" s="11"/>
    </row>
    <row r="7" spans="1:19" ht="20.25" customHeight="1" x14ac:dyDescent="0.3">
      <c r="A7" s="1">
        <v>5</v>
      </c>
      <c r="B7" s="10">
        <v>46028</v>
      </c>
      <c r="C7" s="1" t="s">
        <v>10</v>
      </c>
      <c r="D7" s="1" t="s">
        <v>33</v>
      </c>
      <c r="E7" s="1">
        <v>875</v>
      </c>
      <c r="F7" s="1"/>
      <c r="G7" s="1"/>
      <c r="H7" s="1"/>
      <c r="I7" s="1"/>
      <c r="J7" s="1">
        <f t="shared" si="0"/>
        <v>0</v>
      </c>
      <c r="K7" s="1"/>
      <c r="N7" s="11"/>
      <c r="O7" s="11"/>
      <c r="P7" s="11"/>
      <c r="Q7" s="11"/>
      <c r="R7" s="11"/>
      <c r="S7" s="11"/>
    </row>
    <row r="8" spans="1:19" ht="20.25" customHeight="1" x14ac:dyDescent="0.3">
      <c r="A8" s="1">
        <v>6</v>
      </c>
      <c r="B8" s="10">
        <v>46029</v>
      </c>
      <c r="C8" s="1" t="s">
        <v>10</v>
      </c>
      <c r="D8" s="1" t="s">
        <v>33</v>
      </c>
      <c r="E8" s="1">
        <v>875</v>
      </c>
      <c r="F8" s="1"/>
      <c r="G8" s="1"/>
      <c r="H8" s="1"/>
      <c r="I8" s="1"/>
      <c r="J8" s="1">
        <f t="shared" si="0"/>
        <v>0</v>
      </c>
      <c r="K8" s="1"/>
      <c r="N8" s="11"/>
      <c r="O8" s="11"/>
      <c r="P8" s="11"/>
      <c r="Q8" s="11"/>
      <c r="R8" s="11"/>
      <c r="S8" s="11"/>
    </row>
    <row r="9" spans="1:19" ht="20.25" customHeight="1" x14ac:dyDescent="0.3">
      <c r="A9" s="1">
        <v>7</v>
      </c>
      <c r="B9" s="10">
        <v>46030</v>
      </c>
      <c r="C9" s="1" t="s">
        <v>10</v>
      </c>
      <c r="D9" s="1" t="s">
        <v>33</v>
      </c>
      <c r="E9" s="1">
        <v>875</v>
      </c>
      <c r="F9" s="1"/>
      <c r="G9" s="1"/>
      <c r="H9" s="1"/>
      <c r="I9" s="1"/>
      <c r="J9" s="1">
        <f t="shared" si="0"/>
        <v>0</v>
      </c>
      <c r="K9" s="1"/>
      <c r="N9" s="11"/>
      <c r="O9" s="11"/>
      <c r="P9" s="11"/>
      <c r="Q9" s="11"/>
      <c r="R9" s="11"/>
      <c r="S9" s="11"/>
    </row>
    <row r="10" spans="1:19" ht="20.25" customHeight="1" x14ac:dyDescent="0.3">
      <c r="A10" s="1">
        <v>8</v>
      </c>
      <c r="B10" s="10">
        <v>46031</v>
      </c>
      <c r="C10" s="1" t="s">
        <v>10</v>
      </c>
      <c r="D10" s="1" t="s">
        <v>33</v>
      </c>
      <c r="E10" s="1">
        <v>875</v>
      </c>
      <c r="F10" s="1"/>
      <c r="G10" s="1"/>
      <c r="H10" s="1"/>
      <c r="I10" s="1"/>
      <c r="J10" s="1">
        <f t="shared" si="0"/>
        <v>0</v>
      </c>
      <c r="K10" s="1"/>
      <c r="N10" s="11"/>
      <c r="O10" s="11"/>
      <c r="P10" s="11"/>
      <c r="Q10" s="11"/>
      <c r="R10" s="11"/>
      <c r="S10" s="11"/>
    </row>
    <row r="11" spans="1:19" ht="20.25" customHeight="1" x14ac:dyDescent="0.3">
      <c r="A11" s="1">
        <v>9</v>
      </c>
      <c r="B11" s="10">
        <v>46032</v>
      </c>
      <c r="C11" s="1" t="s">
        <v>10</v>
      </c>
      <c r="D11" s="1" t="s">
        <v>33</v>
      </c>
      <c r="E11" s="1">
        <v>875</v>
      </c>
      <c r="F11" s="1"/>
      <c r="G11" s="1"/>
      <c r="H11" s="1"/>
      <c r="I11" s="1"/>
      <c r="J11" s="1">
        <f t="shared" si="0"/>
        <v>0</v>
      </c>
      <c r="K11" s="1"/>
    </row>
    <row r="12" spans="1:19" ht="20.25" customHeight="1" x14ac:dyDescent="0.3">
      <c r="A12" s="1">
        <v>10</v>
      </c>
      <c r="B12" s="10">
        <v>46033</v>
      </c>
      <c r="C12" s="1" t="s">
        <v>10</v>
      </c>
      <c r="D12" s="1" t="s">
        <v>33</v>
      </c>
      <c r="E12" s="1">
        <v>875</v>
      </c>
      <c r="F12" s="1"/>
      <c r="G12" s="1"/>
      <c r="H12" s="1"/>
      <c r="I12" s="1"/>
      <c r="J12" s="1">
        <f t="shared" si="0"/>
        <v>0</v>
      </c>
      <c r="K12" s="1"/>
    </row>
    <row r="13" spans="1:19" ht="20.25" customHeight="1" x14ac:dyDescent="0.3">
      <c r="A13" s="1">
        <v>11</v>
      </c>
      <c r="B13" s="10">
        <v>46034</v>
      </c>
      <c r="C13" s="1" t="s">
        <v>10</v>
      </c>
      <c r="D13" s="1" t="s">
        <v>33</v>
      </c>
      <c r="E13" s="1">
        <v>875</v>
      </c>
      <c r="F13" s="1"/>
      <c r="G13" s="1"/>
      <c r="H13" s="1"/>
      <c r="I13" s="1"/>
      <c r="J13" s="1">
        <f t="shared" si="0"/>
        <v>0</v>
      </c>
      <c r="K13" s="1"/>
    </row>
    <row r="14" spans="1:19" ht="20.25" customHeight="1" x14ac:dyDescent="0.3">
      <c r="A14" s="1">
        <v>12</v>
      </c>
      <c r="B14" s="10">
        <v>46035</v>
      </c>
      <c r="C14" s="1" t="s">
        <v>10</v>
      </c>
      <c r="D14" s="1" t="s">
        <v>33</v>
      </c>
      <c r="E14" s="1">
        <v>875</v>
      </c>
      <c r="F14" s="1"/>
      <c r="G14" s="1"/>
      <c r="H14" s="1"/>
      <c r="I14" s="1"/>
      <c r="J14" s="1">
        <f t="shared" si="0"/>
        <v>0</v>
      </c>
      <c r="K14" s="1"/>
    </row>
    <row r="15" spans="1:19" ht="20.25" customHeight="1" x14ac:dyDescent="0.3">
      <c r="A15" s="1">
        <v>13</v>
      </c>
      <c r="B15" s="10">
        <v>46036</v>
      </c>
      <c r="C15" s="1" t="s">
        <v>10</v>
      </c>
      <c r="D15" s="1" t="s">
        <v>33</v>
      </c>
      <c r="E15" s="1">
        <v>875</v>
      </c>
      <c r="F15" s="1"/>
      <c r="G15" s="1"/>
      <c r="H15" s="1"/>
      <c r="I15" s="1"/>
      <c r="J15" s="1">
        <f t="shared" si="0"/>
        <v>0</v>
      </c>
      <c r="K15" s="1"/>
    </row>
    <row r="16" spans="1:19" ht="20.25" customHeight="1" x14ac:dyDescent="0.3">
      <c r="A16" s="1">
        <v>14</v>
      </c>
      <c r="B16" s="10">
        <v>46037</v>
      </c>
      <c r="C16" s="1" t="s">
        <v>10</v>
      </c>
      <c r="D16" s="1" t="s">
        <v>33</v>
      </c>
      <c r="E16" s="1">
        <v>875</v>
      </c>
      <c r="F16" s="1"/>
      <c r="G16" s="1"/>
      <c r="H16" s="1"/>
      <c r="I16" s="1"/>
      <c r="J16" s="1">
        <f t="shared" si="0"/>
        <v>0</v>
      </c>
      <c r="K16" s="1"/>
    </row>
    <row r="17" spans="1:11" ht="20.25" customHeight="1" x14ac:dyDescent="0.3">
      <c r="A17" s="1">
        <v>15</v>
      </c>
      <c r="B17" s="10">
        <v>46038</v>
      </c>
      <c r="C17" s="1" t="s">
        <v>10</v>
      </c>
      <c r="D17" s="1" t="s">
        <v>33</v>
      </c>
      <c r="E17" s="1">
        <v>875</v>
      </c>
      <c r="F17" s="1"/>
      <c r="G17" s="1"/>
      <c r="H17" s="1"/>
      <c r="I17" s="1"/>
      <c r="J17" s="1">
        <f t="shared" si="0"/>
        <v>0</v>
      </c>
      <c r="K17" s="1"/>
    </row>
    <row r="18" spans="1:11" ht="20.25" customHeight="1" x14ac:dyDescent="0.3">
      <c r="A18" s="1">
        <v>16</v>
      </c>
      <c r="B18" s="10">
        <v>46039</v>
      </c>
      <c r="C18" s="1" t="s">
        <v>10</v>
      </c>
      <c r="D18" s="1" t="s">
        <v>33</v>
      </c>
      <c r="E18" s="1">
        <v>875</v>
      </c>
      <c r="F18" s="1"/>
      <c r="G18" s="1"/>
      <c r="H18" s="1"/>
      <c r="I18" s="1"/>
      <c r="J18" s="1">
        <f t="shared" si="0"/>
        <v>0</v>
      </c>
      <c r="K18" s="1"/>
    </row>
    <row r="19" spans="1:11" ht="20.25" customHeight="1" x14ac:dyDescent="0.3">
      <c r="A19" s="1">
        <v>17</v>
      </c>
      <c r="B19" s="10">
        <v>46040</v>
      </c>
      <c r="C19" s="1" t="s">
        <v>10</v>
      </c>
      <c r="D19" s="1" t="s">
        <v>33</v>
      </c>
      <c r="E19" s="1">
        <v>875</v>
      </c>
      <c r="F19" s="1"/>
      <c r="G19" s="1"/>
      <c r="H19" s="1"/>
      <c r="I19" s="1"/>
      <c r="J19" s="1">
        <f t="shared" si="0"/>
        <v>0</v>
      </c>
      <c r="K19" s="1"/>
    </row>
    <row r="20" spans="1:11" ht="20.25" customHeight="1" x14ac:dyDescent="0.3">
      <c r="A20" s="1">
        <v>18</v>
      </c>
      <c r="B20" s="10">
        <v>46041</v>
      </c>
      <c r="C20" s="1" t="s">
        <v>10</v>
      </c>
      <c r="D20" s="1" t="s">
        <v>33</v>
      </c>
      <c r="E20" s="1">
        <v>875</v>
      </c>
      <c r="F20" s="1"/>
      <c r="G20" s="1"/>
      <c r="H20" s="1"/>
      <c r="I20" s="1"/>
      <c r="J20" s="1">
        <f t="shared" si="0"/>
        <v>0</v>
      </c>
      <c r="K20" s="1"/>
    </row>
    <row r="21" spans="1:11" ht="20.25" customHeight="1" x14ac:dyDescent="0.3">
      <c r="A21" s="1">
        <v>19</v>
      </c>
      <c r="B21" s="10">
        <v>46042</v>
      </c>
      <c r="C21" s="1" t="s">
        <v>10</v>
      </c>
      <c r="D21" s="1" t="s">
        <v>33</v>
      </c>
      <c r="E21" s="1">
        <v>875</v>
      </c>
      <c r="F21" s="1"/>
      <c r="G21" s="1"/>
      <c r="H21" s="1"/>
      <c r="I21" s="1"/>
      <c r="J21" s="1">
        <f t="shared" si="0"/>
        <v>0</v>
      </c>
      <c r="K21" s="1"/>
    </row>
    <row r="22" spans="1:11" ht="20.25" customHeight="1" x14ac:dyDescent="0.3">
      <c r="A22" s="1">
        <v>20</v>
      </c>
      <c r="B22" s="10">
        <v>46043</v>
      </c>
      <c r="C22" s="1" t="s">
        <v>10</v>
      </c>
      <c r="D22" s="1" t="s">
        <v>33</v>
      </c>
      <c r="E22" s="1">
        <v>875</v>
      </c>
      <c r="F22" s="1"/>
      <c r="G22" s="1"/>
      <c r="H22" s="1"/>
      <c r="I22" s="1"/>
      <c r="J22" s="1">
        <f t="shared" si="0"/>
        <v>0</v>
      </c>
      <c r="K22" s="1"/>
    </row>
    <row r="23" spans="1:11" ht="20.25" customHeight="1" x14ac:dyDescent="0.3">
      <c r="A23" s="1">
        <v>21</v>
      </c>
      <c r="B23" s="10">
        <v>46044</v>
      </c>
      <c r="C23" s="1" t="s">
        <v>10</v>
      </c>
      <c r="D23" s="1" t="s">
        <v>33</v>
      </c>
      <c r="E23" s="1">
        <v>875</v>
      </c>
      <c r="F23" s="1"/>
      <c r="G23" s="1"/>
      <c r="H23" s="1"/>
      <c r="I23" s="1"/>
      <c r="J23" s="1">
        <f t="shared" si="0"/>
        <v>0</v>
      </c>
      <c r="K23" s="1"/>
    </row>
    <row r="24" spans="1:11" ht="20.25" customHeight="1" x14ac:dyDescent="0.3">
      <c r="A24" s="1">
        <v>22</v>
      </c>
      <c r="B24" s="10">
        <v>46045</v>
      </c>
      <c r="C24" s="1" t="s">
        <v>10</v>
      </c>
      <c r="D24" s="1" t="s">
        <v>33</v>
      </c>
      <c r="E24" s="1">
        <v>875</v>
      </c>
      <c r="F24" s="1"/>
      <c r="G24" s="1"/>
      <c r="H24" s="1"/>
      <c r="I24" s="1"/>
      <c r="J24" s="1">
        <f t="shared" si="0"/>
        <v>0</v>
      </c>
      <c r="K24" s="1"/>
    </row>
    <row r="25" spans="1:11" ht="20.25" customHeight="1" x14ac:dyDescent="0.3">
      <c r="A25" s="1">
        <v>23</v>
      </c>
      <c r="B25" s="10">
        <v>46046</v>
      </c>
      <c r="C25" s="1" t="s">
        <v>10</v>
      </c>
      <c r="D25" s="1" t="s">
        <v>33</v>
      </c>
      <c r="E25" s="1">
        <v>875</v>
      </c>
      <c r="F25" s="1"/>
      <c r="G25" s="1"/>
      <c r="H25" s="1"/>
      <c r="I25" s="1"/>
      <c r="J25" s="1">
        <f t="shared" si="0"/>
        <v>0</v>
      </c>
      <c r="K25" s="1"/>
    </row>
    <row r="26" spans="1:11" ht="20.25" customHeight="1" x14ac:dyDescent="0.3">
      <c r="A26" s="1">
        <v>24</v>
      </c>
      <c r="B26" s="10">
        <v>46047</v>
      </c>
      <c r="C26" s="1" t="s">
        <v>10</v>
      </c>
      <c r="D26" s="1" t="s">
        <v>33</v>
      </c>
      <c r="E26" s="1">
        <v>875</v>
      </c>
      <c r="F26" s="1"/>
      <c r="G26" s="1"/>
      <c r="H26" s="1"/>
      <c r="I26" s="1"/>
      <c r="J26" s="1">
        <f t="shared" si="0"/>
        <v>0</v>
      </c>
      <c r="K26" s="1"/>
    </row>
    <row r="27" spans="1:11" ht="20.25" customHeight="1" x14ac:dyDescent="0.3">
      <c r="A27" s="1">
        <v>25</v>
      </c>
      <c r="B27" s="10">
        <v>46048</v>
      </c>
      <c r="C27" s="1" t="s">
        <v>10</v>
      </c>
      <c r="D27" s="1" t="s">
        <v>33</v>
      </c>
      <c r="E27" s="1">
        <v>875</v>
      </c>
      <c r="F27" s="1"/>
      <c r="G27" s="1"/>
      <c r="H27" s="1"/>
      <c r="I27" s="1"/>
      <c r="J27" s="1">
        <f t="shared" si="0"/>
        <v>0</v>
      </c>
      <c r="K27" s="1"/>
    </row>
    <row r="28" spans="1:11" ht="20.25" customHeight="1" x14ac:dyDescent="0.3">
      <c r="A28" s="1">
        <v>26</v>
      </c>
      <c r="B28" s="10">
        <v>46049</v>
      </c>
      <c r="C28" s="1" t="s">
        <v>10</v>
      </c>
      <c r="D28" s="1" t="s">
        <v>33</v>
      </c>
      <c r="E28" s="1">
        <v>875</v>
      </c>
      <c r="F28" s="1"/>
      <c r="G28" s="1"/>
      <c r="H28" s="1"/>
      <c r="I28" s="1"/>
      <c r="J28" s="1">
        <f t="shared" si="0"/>
        <v>0</v>
      </c>
      <c r="K28" s="1"/>
    </row>
    <row r="29" spans="1:11" ht="20.25" customHeight="1" x14ac:dyDescent="0.3">
      <c r="A29" s="1">
        <v>27</v>
      </c>
      <c r="B29" s="10">
        <v>46050</v>
      </c>
      <c r="C29" s="1" t="s">
        <v>10</v>
      </c>
      <c r="D29" s="1" t="s">
        <v>33</v>
      </c>
      <c r="E29" s="1">
        <v>875</v>
      </c>
      <c r="F29" s="1"/>
      <c r="G29" s="1"/>
      <c r="H29" s="1"/>
      <c r="I29" s="1"/>
      <c r="J29" s="1">
        <f t="shared" si="0"/>
        <v>0</v>
      </c>
      <c r="K29" s="1"/>
    </row>
    <row r="30" spans="1:11" ht="20.25" customHeight="1" x14ac:dyDescent="0.3">
      <c r="A30" s="1">
        <v>28</v>
      </c>
      <c r="B30" s="10">
        <v>46051</v>
      </c>
      <c r="C30" s="1" t="s">
        <v>10</v>
      </c>
      <c r="D30" s="1" t="s">
        <v>33</v>
      </c>
      <c r="E30" s="1">
        <v>875</v>
      </c>
      <c r="F30" s="1"/>
      <c r="G30" s="1"/>
      <c r="H30" s="1"/>
      <c r="I30" s="1"/>
      <c r="J30" s="1">
        <f t="shared" si="0"/>
        <v>0</v>
      </c>
      <c r="K30" s="1"/>
    </row>
    <row r="31" spans="1:11" ht="20.25" customHeight="1" x14ac:dyDescent="0.3">
      <c r="A31" s="1">
        <v>29</v>
      </c>
      <c r="B31" s="10">
        <v>46052</v>
      </c>
      <c r="C31" s="1" t="s">
        <v>10</v>
      </c>
      <c r="D31" s="1" t="s">
        <v>33</v>
      </c>
      <c r="E31" s="1">
        <v>875</v>
      </c>
      <c r="F31" s="1"/>
      <c r="G31" s="1"/>
      <c r="H31" s="1"/>
      <c r="I31" s="1"/>
      <c r="J31" s="1">
        <f t="shared" si="0"/>
        <v>0</v>
      </c>
      <c r="K31" s="1"/>
    </row>
    <row r="32" spans="1:11" ht="20.25" customHeight="1" x14ac:dyDescent="0.3">
      <c r="A32" s="1">
        <v>30</v>
      </c>
      <c r="B32" s="10">
        <v>46053</v>
      </c>
      <c r="C32" s="1" t="s">
        <v>10</v>
      </c>
      <c r="D32" s="1" t="s">
        <v>33</v>
      </c>
      <c r="E32" s="1">
        <v>875</v>
      </c>
      <c r="F32" s="1"/>
      <c r="G32" s="1"/>
      <c r="H32" s="1"/>
      <c r="I32" s="1"/>
      <c r="J32" s="1">
        <f t="shared" si="0"/>
        <v>0</v>
      </c>
      <c r="K32" s="1"/>
    </row>
    <row r="33" spans="1:11" ht="20.25" customHeight="1" x14ac:dyDescent="0.3">
      <c r="A33" s="1">
        <v>31</v>
      </c>
      <c r="B33" s="10">
        <v>46054</v>
      </c>
      <c r="C33" s="1" t="s">
        <v>10</v>
      </c>
      <c r="D33" s="1" t="s">
        <v>33</v>
      </c>
      <c r="E33" s="1">
        <v>875</v>
      </c>
      <c r="F33" s="1"/>
      <c r="G33" s="1"/>
      <c r="H33" s="1"/>
      <c r="I33" s="1"/>
      <c r="J33" s="1">
        <f t="shared" si="0"/>
        <v>0</v>
      </c>
      <c r="K33" s="1"/>
    </row>
    <row r="34" spans="1:11" ht="20.25" customHeight="1" x14ac:dyDescent="0.3">
      <c r="A34" s="1">
        <v>32</v>
      </c>
      <c r="B34" s="10">
        <v>46055</v>
      </c>
      <c r="C34" s="1" t="s">
        <v>10</v>
      </c>
      <c r="D34" s="1" t="s">
        <v>33</v>
      </c>
      <c r="E34" s="1">
        <v>875</v>
      </c>
      <c r="F34" s="1"/>
      <c r="G34" s="1"/>
      <c r="H34" s="1"/>
      <c r="I34" s="1"/>
      <c r="J34" s="1">
        <f t="shared" si="0"/>
        <v>0</v>
      </c>
      <c r="K34" s="1"/>
    </row>
    <row r="35" spans="1:11" ht="20.25" customHeight="1" x14ac:dyDescent="0.3">
      <c r="A35" s="1">
        <v>33</v>
      </c>
      <c r="B35" s="10">
        <v>46056</v>
      </c>
      <c r="C35" s="1" t="s">
        <v>10</v>
      </c>
      <c r="D35" s="1" t="s">
        <v>33</v>
      </c>
      <c r="E35" s="1">
        <v>875</v>
      </c>
      <c r="F35" s="1"/>
      <c r="G35" s="1"/>
      <c r="H35" s="1"/>
      <c r="I35" s="1"/>
      <c r="J35" s="1">
        <f t="shared" si="0"/>
        <v>0</v>
      </c>
      <c r="K35" s="1"/>
    </row>
    <row r="36" spans="1:11" ht="20.25" customHeight="1" x14ac:dyDescent="0.3">
      <c r="A36" s="1">
        <v>34</v>
      </c>
      <c r="B36" s="10">
        <v>46057</v>
      </c>
      <c r="C36" s="1" t="s">
        <v>10</v>
      </c>
      <c r="D36" s="1" t="s">
        <v>33</v>
      </c>
      <c r="E36" s="1">
        <v>875</v>
      </c>
      <c r="F36" s="1"/>
      <c r="G36" s="1"/>
      <c r="H36" s="1"/>
      <c r="I36" s="1"/>
      <c r="J36" s="1">
        <f t="shared" si="0"/>
        <v>0</v>
      </c>
      <c r="K36" s="1"/>
    </row>
    <row r="37" spans="1:11" ht="20.25" customHeight="1" x14ac:dyDescent="0.3">
      <c r="A37" s="1">
        <v>35</v>
      </c>
      <c r="B37" s="10">
        <v>46058</v>
      </c>
      <c r="C37" s="1" t="s">
        <v>10</v>
      </c>
      <c r="D37" s="1" t="s">
        <v>33</v>
      </c>
      <c r="E37" s="1">
        <v>875</v>
      </c>
      <c r="F37" s="1"/>
      <c r="G37" s="1"/>
      <c r="H37" s="1"/>
      <c r="I37" s="1"/>
      <c r="J37" s="1">
        <f t="shared" si="0"/>
        <v>0</v>
      </c>
      <c r="K37" s="1"/>
    </row>
    <row r="38" spans="1:11" ht="20.25" customHeight="1" x14ac:dyDescent="0.3">
      <c r="A38" s="1">
        <v>36</v>
      </c>
      <c r="B38" s="10">
        <v>46059</v>
      </c>
      <c r="C38" s="1" t="s">
        <v>10</v>
      </c>
      <c r="D38" s="1" t="s">
        <v>33</v>
      </c>
      <c r="E38" s="1">
        <v>875</v>
      </c>
      <c r="F38" s="1"/>
      <c r="G38" s="1"/>
      <c r="H38" s="1"/>
      <c r="I38" s="1"/>
      <c r="J38" s="1">
        <f t="shared" si="0"/>
        <v>0</v>
      </c>
      <c r="K38" s="1"/>
    </row>
    <row r="39" spans="1:11" ht="20.25" customHeight="1" x14ac:dyDescent="0.3">
      <c r="A39" s="1">
        <v>37</v>
      </c>
      <c r="B39" s="10">
        <v>46060</v>
      </c>
      <c r="C39" s="1" t="s">
        <v>10</v>
      </c>
      <c r="D39" s="1" t="s">
        <v>33</v>
      </c>
      <c r="E39" s="1">
        <v>875</v>
      </c>
      <c r="F39" s="1"/>
      <c r="G39" s="1"/>
      <c r="H39" s="1"/>
      <c r="I39" s="1"/>
      <c r="J39" s="1">
        <f t="shared" si="0"/>
        <v>0</v>
      </c>
      <c r="K39" s="1"/>
    </row>
    <row r="40" spans="1:11" ht="20.25" customHeight="1" x14ac:dyDescent="0.3">
      <c r="A40" s="1">
        <v>38</v>
      </c>
      <c r="B40" s="10">
        <v>46061</v>
      </c>
      <c r="C40" s="1" t="s">
        <v>10</v>
      </c>
      <c r="D40" s="1" t="s">
        <v>33</v>
      </c>
      <c r="E40" s="1">
        <v>875</v>
      </c>
      <c r="F40" s="1"/>
      <c r="G40" s="1"/>
      <c r="H40" s="1"/>
      <c r="I40" s="1"/>
      <c r="J40" s="1">
        <f t="shared" si="0"/>
        <v>0</v>
      </c>
      <c r="K40" s="1"/>
    </row>
    <row r="41" spans="1:11" ht="20.25" customHeight="1" x14ac:dyDescent="0.3">
      <c r="A41" s="1">
        <v>39</v>
      </c>
      <c r="B41" s="10">
        <v>46062</v>
      </c>
      <c r="C41" s="1" t="s">
        <v>10</v>
      </c>
      <c r="D41" s="1" t="s">
        <v>33</v>
      </c>
      <c r="E41" s="1">
        <v>875</v>
      </c>
      <c r="F41" s="1"/>
      <c r="G41" s="1"/>
      <c r="H41" s="1"/>
      <c r="I41" s="1"/>
      <c r="J41" s="1">
        <f t="shared" si="0"/>
        <v>0</v>
      </c>
      <c r="K41" s="1"/>
    </row>
    <row r="42" spans="1:11" ht="20.25" customHeight="1" x14ac:dyDescent="0.3">
      <c r="A42" s="1">
        <v>40</v>
      </c>
      <c r="B42" s="10">
        <v>46063</v>
      </c>
      <c r="C42" s="1" t="s">
        <v>10</v>
      </c>
      <c r="D42" s="1" t="s">
        <v>33</v>
      </c>
      <c r="E42" s="1">
        <v>875</v>
      </c>
      <c r="F42" s="1"/>
      <c r="G42" s="1"/>
      <c r="H42" s="1"/>
      <c r="I42" s="1"/>
      <c r="J42" s="1">
        <f t="shared" si="0"/>
        <v>0</v>
      </c>
      <c r="K42" s="1"/>
    </row>
    <row r="43" spans="1:11" ht="20.25" customHeight="1" x14ac:dyDescent="0.3">
      <c r="A43" s="1">
        <v>41</v>
      </c>
      <c r="B43" s="10">
        <v>46064</v>
      </c>
      <c r="C43" s="1" t="s">
        <v>10</v>
      </c>
      <c r="D43" s="1" t="s">
        <v>33</v>
      </c>
      <c r="E43" s="1">
        <v>875</v>
      </c>
      <c r="F43" s="1"/>
      <c r="G43" s="1"/>
      <c r="H43" s="1"/>
      <c r="I43" s="1"/>
      <c r="J43" s="1">
        <f t="shared" si="0"/>
        <v>0</v>
      </c>
      <c r="K43" s="1"/>
    </row>
    <row r="44" spans="1:11" ht="20.25" customHeight="1" x14ac:dyDescent="0.3">
      <c r="A44" s="1">
        <v>42</v>
      </c>
      <c r="B44" s="10">
        <v>46065</v>
      </c>
      <c r="C44" s="1" t="s">
        <v>10</v>
      </c>
      <c r="D44" s="1" t="s">
        <v>33</v>
      </c>
      <c r="E44" s="1">
        <v>875</v>
      </c>
      <c r="F44" s="1"/>
      <c r="G44" s="1"/>
      <c r="H44" s="1"/>
      <c r="I44" s="1"/>
      <c r="J44" s="1">
        <f t="shared" si="0"/>
        <v>0</v>
      </c>
      <c r="K44" s="1"/>
    </row>
    <row r="45" spans="1:11" ht="20.25" customHeight="1" x14ac:dyDescent="0.3">
      <c r="A45" s="1">
        <v>43</v>
      </c>
      <c r="B45" s="10">
        <v>46066</v>
      </c>
      <c r="C45" s="1" t="s">
        <v>10</v>
      </c>
      <c r="D45" s="1" t="s">
        <v>33</v>
      </c>
      <c r="E45" s="1">
        <v>875</v>
      </c>
      <c r="F45" s="1"/>
      <c r="G45" s="1"/>
      <c r="H45" s="1"/>
      <c r="I45" s="1"/>
      <c r="J45" s="1">
        <f t="shared" si="0"/>
        <v>0</v>
      </c>
      <c r="K45" s="1"/>
    </row>
    <row r="46" spans="1:11" ht="20.25" customHeight="1" x14ac:dyDescent="0.3">
      <c r="A46" s="1">
        <v>44</v>
      </c>
      <c r="B46" s="10">
        <v>46067</v>
      </c>
      <c r="C46" s="1" t="s">
        <v>10</v>
      </c>
      <c r="D46" s="1" t="s">
        <v>33</v>
      </c>
      <c r="E46" s="1">
        <v>875</v>
      </c>
      <c r="F46" s="1"/>
      <c r="G46" s="1"/>
      <c r="H46" s="1"/>
      <c r="I46" s="1"/>
      <c r="J46" s="1">
        <f t="shared" si="0"/>
        <v>0</v>
      </c>
      <c r="K46" s="1"/>
    </row>
    <row r="47" spans="1:11" ht="20.25" customHeight="1" x14ac:dyDescent="0.3">
      <c r="A47" s="1">
        <v>45</v>
      </c>
      <c r="B47" s="10">
        <v>46068</v>
      </c>
      <c r="C47" s="1" t="s">
        <v>10</v>
      </c>
      <c r="D47" s="1" t="s">
        <v>33</v>
      </c>
      <c r="E47" s="1">
        <v>875</v>
      </c>
      <c r="F47" s="1"/>
      <c r="G47" s="1"/>
      <c r="H47" s="1"/>
      <c r="I47" s="1"/>
      <c r="J47" s="1">
        <f t="shared" si="0"/>
        <v>0</v>
      </c>
      <c r="K47" s="1"/>
    </row>
    <row r="48" spans="1:11" ht="20.25" customHeight="1" x14ac:dyDescent="0.3">
      <c r="A48" s="1">
        <v>46</v>
      </c>
      <c r="B48" s="10">
        <v>46069</v>
      </c>
      <c r="C48" s="1" t="s">
        <v>10</v>
      </c>
      <c r="D48" s="1" t="s">
        <v>33</v>
      </c>
      <c r="E48" s="1">
        <v>875</v>
      </c>
      <c r="F48" s="1"/>
      <c r="G48" s="1"/>
      <c r="H48" s="1"/>
      <c r="I48" s="1"/>
      <c r="J48" s="1">
        <f t="shared" si="0"/>
        <v>0</v>
      </c>
      <c r="K48" s="1"/>
    </row>
    <row r="49" spans="1:11" ht="20.25" customHeight="1" x14ac:dyDescent="0.3">
      <c r="A49" s="1">
        <v>47</v>
      </c>
      <c r="B49" s="10">
        <v>46070</v>
      </c>
      <c r="C49" s="1" t="s">
        <v>10</v>
      </c>
      <c r="D49" s="1" t="s">
        <v>33</v>
      </c>
      <c r="E49" s="1">
        <v>875</v>
      </c>
      <c r="F49" s="1"/>
      <c r="G49" s="1"/>
      <c r="H49" s="1"/>
      <c r="I49" s="1"/>
      <c r="J49" s="1">
        <f t="shared" si="0"/>
        <v>0</v>
      </c>
      <c r="K49" s="1"/>
    </row>
    <row r="50" spans="1:11" ht="20.25" customHeight="1" x14ac:dyDescent="0.3">
      <c r="A50" s="1">
        <v>48</v>
      </c>
      <c r="B50" s="10">
        <v>46071</v>
      </c>
      <c r="C50" s="1" t="s">
        <v>10</v>
      </c>
      <c r="D50" s="1" t="s">
        <v>33</v>
      </c>
      <c r="E50" s="1">
        <v>875</v>
      </c>
      <c r="F50" s="1"/>
      <c r="G50" s="1"/>
      <c r="H50" s="1"/>
      <c r="I50" s="1"/>
      <c r="J50" s="1">
        <f t="shared" si="0"/>
        <v>0</v>
      </c>
      <c r="K50" s="1"/>
    </row>
    <row r="51" spans="1:11" ht="20.25" customHeight="1" x14ac:dyDescent="0.3">
      <c r="A51" s="1">
        <v>49</v>
      </c>
      <c r="B51" s="10">
        <v>46072</v>
      </c>
      <c r="C51" s="1" t="s">
        <v>10</v>
      </c>
      <c r="D51" s="1" t="s">
        <v>33</v>
      </c>
      <c r="E51" s="1">
        <v>875</v>
      </c>
      <c r="F51" s="1"/>
      <c r="G51" s="1"/>
      <c r="H51" s="1"/>
      <c r="I51" s="1"/>
      <c r="J51" s="1">
        <f t="shared" si="0"/>
        <v>0</v>
      </c>
      <c r="K51" s="1"/>
    </row>
    <row r="52" spans="1:11" ht="20.25" customHeight="1" x14ac:dyDescent="0.3">
      <c r="A52" s="1">
        <v>50</v>
      </c>
      <c r="B52" s="10">
        <v>46073</v>
      </c>
      <c r="C52" s="1" t="s">
        <v>10</v>
      </c>
      <c r="D52" s="1" t="s">
        <v>33</v>
      </c>
      <c r="E52" s="1">
        <v>875</v>
      </c>
      <c r="F52" s="1"/>
      <c r="G52" s="1"/>
      <c r="H52" s="1"/>
      <c r="I52" s="1"/>
      <c r="J52" s="1">
        <f t="shared" si="0"/>
        <v>0</v>
      </c>
      <c r="K52" s="1"/>
    </row>
    <row r="53" spans="1:11" ht="20.25" customHeight="1" x14ac:dyDescent="0.3">
      <c r="A53" s="1">
        <v>51</v>
      </c>
      <c r="B53" s="10">
        <v>46074</v>
      </c>
      <c r="C53" s="1" t="s">
        <v>10</v>
      </c>
      <c r="D53" s="1" t="s">
        <v>33</v>
      </c>
      <c r="E53" s="1">
        <v>875</v>
      </c>
      <c r="F53" s="1"/>
      <c r="G53" s="1"/>
      <c r="H53" s="1"/>
      <c r="I53" s="1"/>
      <c r="J53" s="1">
        <f t="shared" si="0"/>
        <v>0</v>
      </c>
      <c r="K53" s="1"/>
    </row>
    <row r="54" spans="1:11" ht="20.25" customHeight="1" x14ac:dyDescent="0.3">
      <c r="A54" s="1">
        <v>52</v>
      </c>
      <c r="B54" s="10">
        <v>46075</v>
      </c>
      <c r="C54" s="1" t="s">
        <v>10</v>
      </c>
      <c r="D54" s="1" t="s">
        <v>33</v>
      </c>
      <c r="E54" s="1">
        <v>875</v>
      </c>
      <c r="F54" s="1"/>
      <c r="G54" s="1"/>
      <c r="H54" s="1"/>
      <c r="I54" s="1"/>
      <c r="J54" s="1">
        <f t="shared" si="0"/>
        <v>0</v>
      </c>
      <c r="K54" s="1"/>
    </row>
    <row r="55" spans="1:11" ht="20.25" customHeight="1" x14ac:dyDescent="0.3">
      <c r="A55" s="1">
        <v>53</v>
      </c>
      <c r="B55" s="10">
        <v>46076</v>
      </c>
      <c r="C55" s="1" t="s">
        <v>10</v>
      </c>
      <c r="D55" s="1" t="s">
        <v>33</v>
      </c>
      <c r="E55" s="1">
        <v>875</v>
      </c>
      <c r="F55" s="1"/>
      <c r="G55" s="1"/>
      <c r="H55" s="1"/>
      <c r="I55" s="1"/>
      <c r="J55" s="1">
        <f t="shared" si="0"/>
        <v>0</v>
      </c>
      <c r="K55" s="1"/>
    </row>
    <row r="56" spans="1:11" ht="20.25" customHeight="1" x14ac:dyDescent="0.3">
      <c r="A56" s="1">
        <v>54</v>
      </c>
      <c r="B56" s="10">
        <v>46077</v>
      </c>
      <c r="C56" s="1" t="s">
        <v>10</v>
      </c>
      <c r="D56" s="1" t="s">
        <v>33</v>
      </c>
      <c r="E56" s="1">
        <v>875</v>
      </c>
      <c r="F56" s="1"/>
      <c r="G56" s="1"/>
      <c r="H56" s="1"/>
      <c r="I56" s="1"/>
      <c r="J56" s="1">
        <f t="shared" si="0"/>
        <v>0</v>
      </c>
      <c r="K56" s="1"/>
    </row>
    <row r="57" spans="1:11" ht="20.25" customHeight="1" x14ac:dyDescent="0.3">
      <c r="A57" s="1">
        <v>55</v>
      </c>
      <c r="B57" s="10">
        <v>46078</v>
      </c>
      <c r="C57" s="1" t="s">
        <v>10</v>
      </c>
      <c r="D57" s="1" t="s">
        <v>33</v>
      </c>
      <c r="E57" s="1">
        <v>875</v>
      </c>
      <c r="F57" s="1"/>
      <c r="G57" s="1"/>
      <c r="H57" s="1"/>
      <c r="I57" s="1"/>
      <c r="J57" s="1">
        <f t="shared" si="0"/>
        <v>0</v>
      </c>
      <c r="K57" s="1"/>
    </row>
    <row r="58" spans="1:11" ht="20.25" customHeight="1" x14ac:dyDescent="0.3">
      <c r="A58" s="1">
        <v>56</v>
      </c>
      <c r="B58" s="10">
        <v>46079</v>
      </c>
      <c r="C58" s="1" t="s">
        <v>10</v>
      </c>
      <c r="D58" s="1" t="s">
        <v>33</v>
      </c>
      <c r="E58" s="1">
        <v>875</v>
      </c>
      <c r="F58" s="1"/>
      <c r="G58" s="1"/>
      <c r="H58" s="1"/>
      <c r="I58" s="1"/>
      <c r="J58" s="1">
        <f t="shared" si="0"/>
        <v>0</v>
      </c>
      <c r="K58" s="1"/>
    </row>
    <row r="59" spans="1:11" ht="20.25" customHeight="1" x14ac:dyDescent="0.3">
      <c r="A59" s="1">
        <v>57</v>
      </c>
      <c r="B59" s="10">
        <v>46080</v>
      </c>
      <c r="C59" s="1" t="s">
        <v>10</v>
      </c>
      <c r="D59" s="1" t="s">
        <v>33</v>
      </c>
      <c r="E59" s="1">
        <v>875</v>
      </c>
      <c r="F59" s="1"/>
      <c r="G59" s="1"/>
      <c r="H59" s="1"/>
      <c r="I59" s="1"/>
      <c r="J59" s="1">
        <f t="shared" si="0"/>
        <v>0</v>
      </c>
      <c r="K59" s="1"/>
    </row>
    <row r="60" spans="1:11" ht="20.25" customHeight="1" x14ac:dyDescent="0.3">
      <c r="A60" s="1">
        <v>58</v>
      </c>
      <c r="B60" s="10">
        <v>46081</v>
      </c>
      <c r="C60" s="1" t="s">
        <v>10</v>
      </c>
      <c r="D60" s="1" t="s">
        <v>33</v>
      </c>
      <c r="E60" s="1">
        <v>875</v>
      </c>
      <c r="F60" s="1"/>
      <c r="G60" s="1"/>
      <c r="H60" s="1"/>
      <c r="I60" s="1"/>
      <c r="J60" s="1">
        <f t="shared" si="0"/>
        <v>0</v>
      </c>
      <c r="K60" s="1"/>
    </row>
    <row r="61" spans="1:11" ht="20.25" customHeight="1" x14ac:dyDescent="0.3">
      <c r="A61" s="1">
        <v>59</v>
      </c>
      <c r="B61" s="10">
        <v>46082</v>
      </c>
      <c r="C61" s="1" t="s">
        <v>10</v>
      </c>
      <c r="D61" s="1" t="s">
        <v>33</v>
      </c>
      <c r="E61" s="1">
        <v>875</v>
      </c>
      <c r="F61" s="1"/>
      <c r="G61" s="1"/>
      <c r="H61" s="1"/>
      <c r="I61" s="1"/>
      <c r="J61" s="1">
        <f t="shared" si="0"/>
        <v>0</v>
      </c>
      <c r="K61" s="1"/>
    </row>
    <row r="62" spans="1:11" ht="20.25" customHeight="1" x14ac:dyDescent="0.3">
      <c r="A62" s="1">
        <v>60</v>
      </c>
      <c r="B62" s="10">
        <v>46083</v>
      </c>
      <c r="C62" s="1" t="s">
        <v>10</v>
      </c>
      <c r="D62" s="1" t="s">
        <v>33</v>
      </c>
      <c r="E62" s="1">
        <v>875</v>
      </c>
      <c r="F62" s="1"/>
      <c r="G62" s="1"/>
      <c r="H62" s="1"/>
      <c r="I62" s="1"/>
      <c r="J62" s="1">
        <f t="shared" si="0"/>
        <v>0</v>
      </c>
      <c r="K62" s="1"/>
    </row>
    <row r="63" spans="1:11" ht="20.25" customHeight="1" x14ac:dyDescent="0.3">
      <c r="A63" s="1">
        <v>61</v>
      </c>
      <c r="B63" s="10">
        <v>46084</v>
      </c>
      <c r="C63" s="1" t="s">
        <v>10</v>
      </c>
      <c r="D63" s="1" t="s">
        <v>33</v>
      </c>
      <c r="E63" s="1">
        <v>875</v>
      </c>
      <c r="F63" s="1"/>
      <c r="G63" s="1"/>
      <c r="H63" s="1"/>
      <c r="I63" s="1"/>
      <c r="J63" s="1">
        <f t="shared" si="0"/>
        <v>0</v>
      </c>
      <c r="K63" s="1"/>
    </row>
    <row r="64" spans="1:11" ht="20.25" customHeight="1" x14ac:dyDescent="0.3">
      <c r="A64" s="1">
        <v>62</v>
      </c>
      <c r="B64" s="10">
        <v>46085</v>
      </c>
      <c r="C64" s="1" t="s">
        <v>10</v>
      </c>
      <c r="D64" s="1" t="s">
        <v>33</v>
      </c>
      <c r="E64" s="1">
        <v>875</v>
      </c>
      <c r="F64" s="1"/>
      <c r="G64" s="1"/>
      <c r="H64" s="1"/>
      <c r="I64" s="1"/>
      <c r="J64" s="1">
        <f t="shared" si="0"/>
        <v>0</v>
      </c>
      <c r="K64" s="1"/>
    </row>
    <row r="65" spans="1:11" ht="20.25" customHeight="1" x14ac:dyDescent="0.3">
      <c r="A65" s="1">
        <v>63</v>
      </c>
      <c r="B65" s="10">
        <v>46086</v>
      </c>
      <c r="C65" s="1" t="s">
        <v>10</v>
      </c>
      <c r="D65" s="1" t="s">
        <v>33</v>
      </c>
      <c r="E65" s="1">
        <v>875</v>
      </c>
      <c r="F65" s="1"/>
      <c r="G65" s="1"/>
      <c r="H65" s="1"/>
      <c r="I65" s="1"/>
      <c r="J65" s="1">
        <f t="shared" si="0"/>
        <v>0</v>
      </c>
      <c r="K65" s="1"/>
    </row>
    <row r="66" spans="1:11" ht="20.25" customHeight="1" x14ac:dyDescent="0.3">
      <c r="A66" s="1">
        <v>64</v>
      </c>
      <c r="B66" s="10">
        <v>46087</v>
      </c>
      <c r="C66" s="1" t="s">
        <v>10</v>
      </c>
      <c r="D66" s="1" t="s">
        <v>33</v>
      </c>
      <c r="E66" s="1">
        <v>875</v>
      </c>
      <c r="F66" s="1"/>
      <c r="G66" s="1"/>
      <c r="H66" s="1"/>
      <c r="I66" s="1"/>
      <c r="J66" s="1">
        <f t="shared" si="0"/>
        <v>0</v>
      </c>
      <c r="K66" s="1"/>
    </row>
    <row r="67" spans="1:11" ht="20.25" customHeight="1" x14ac:dyDescent="0.3">
      <c r="A67" s="1">
        <v>65</v>
      </c>
      <c r="B67" s="10">
        <v>46088</v>
      </c>
      <c r="C67" s="1" t="s">
        <v>10</v>
      </c>
      <c r="D67" s="1" t="s">
        <v>33</v>
      </c>
      <c r="E67" s="1">
        <v>875</v>
      </c>
      <c r="F67" s="1"/>
      <c r="G67" s="1"/>
      <c r="H67" s="1"/>
      <c r="I67" s="1"/>
      <c r="J67" s="1">
        <f t="shared" si="0"/>
        <v>0</v>
      </c>
      <c r="K67" s="1"/>
    </row>
    <row r="68" spans="1:11" ht="20.25" customHeight="1" x14ac:dyDescent="0.3">
      <c r="A68" s="1">
        <v>66</v>
      </c>
      <c r="B68" s="10">
        <v>46089</v>
      </c>
      <c r="C68" s="1" t="s">
        <v>10</v>
      </c>
      <c r="D68" s="1" t="s">
        <v>33</v>
      </c>
      <c r="E68" s="1">
        <v>875</v>
      </c>
      <c r="F68" s="1"/>
      <c r="G68" s="1"/>
      <c r="H68" s="1"/>
      <c r="I68" s="1"/>
      <c r="J68" s="1">
        <f t="shared" ref="J68:J131" si="1">E68*F68-G68-H68+I68</f>
        <v>0</v>
      </c>
      <c r="K68" s="1"/>
    </row>
    <row r="69" spans="1:11" ht="20.25" customHeight="1" x14ac:dyDescent="0.3">
      <c r="A69" s="1">
        <v>67</v>
      </c>
      <c r="B69" s="10">
        <v>46090</v>
      </c>
      <c r="C69" s="1" t="s">
        <v>10</v>
      </c>
      <c r="D69" s="1" t="s">
        <v>33</v>
      </c>
      <c r="E69" s="1">
        <v>875</v>
      </c>
      <c r="F69" s="1"/>
      <c r="G69" s="1"/>
      <c r="H69" s="1"/>
      <c r="I69" s="1"/>
      <c r="J69" s="1">
        <f t="shared" si="1"/>
        <v>0</v>
      </c>
      <c r="K69" s="1"/>
    </row>
    <row r="70" spans="1:11" ht="20.25" customHeight="1" x14ac:dyDescent="0.3">
      <c r="A70" s="1">
        <v>68</v>
      </c>
      <c r="B70" s="10">
        <v>46091</v>
      </c>
      <c r="C70" s="1" t="s">
        <v>10</v>
      </c>
      <c r="D70" s="1" t="s">
        <v>33</v>
      </c>
      <c r="E70" s="1">
        <v>875</v>
      </c>
      <c r="F70" s="1"/>
      <c r="G70" s="1"/>
      <c r="H70" s="1"/>
      <c r="I70" s="1"/>
      <c r="J70" s="1">
        <f t="shared" si="1"/>
        <v>0</v>
      </c>
      <c r="K70" s="1"/>
    </row>
    <row r="71" spans="1:11" ht="20.25" customHeight="1" x14ac:dyDescent="0.3">
      <c r="A71" s="1">
        <v>69</v>
      </c>
      <c r="B71" s="10">
        <v>46092</v>
      </c>
      <c r="C71" s="1" t="s">
        <v>10</v>
      </c>
      <c r="D71" s="1" t="s">
        <v>33</v>
      </c>
      <c r="E71" s="1">
        <v>875</v>
      </c>
      <c r="F71" s="1"/>
      <c r="G71" s="1"/>
      <c r="H71" s="1"/>
      <c r="I71" s="1"/>
      <c r="J71" s="1">
        <f t="shared" si="1"/>
        <v>0</v>
      </c>
      <c r="K71" s="1"/>
    </row>
    <row r="72" spans="1:11" ht="20.25" customHeight="1" x14ac:dyDescent="0.3">
      <c r="A72" s="1">
        <v>70</v>
      </c>
      <c r="B72" s="10">
        <v>46093</v>
      </c>
      <c r="C72" s="1" t="s">
        <v>10</v>
      </c>
      <c r="D72" s="1" t="s">
        <v>33</v>
      </c>
      <c r="E72" s="1">
        <v>875</v>
      </c>
      <c r="F72" s="1"/>
      <c r="G72" s="1"/>
      <c r="H72" s="1"/>
      <c r="I72" s="1"/>
      <c r="J72" s="1">
        <f t="shared" si="1"/>
        <v>0</v>
      </c>
      <c r="K72" s="1"/>
    </row>
    <row r="73" spans="1:11" ht="20.25" customHeight="1" x14ac:dyDescent="0.3">
      <c r="A73" s="1">
        <v>71</v>
      </c>
      <c r="B73" s="10">
        <v>46094</v>
      </c>
      <c r="C73" s="1" t="s">
        <v>10</v>
      </c>
      <c r="D73" s="1" t="s">
        <v>33</v>
      </c>
      <c r="E73" s="1">
        <v>875</v>
      </c>
      <c r="F73" s="1"/>
      <c r="G73" s="1"/>
      <c r="H73" s="1"/>
      <c r="I73" s="1"/>
      <c r="J73" s="1">
        <f t="shared" si="1"/>
        <v>0</v>
      </c>
      <c r="K73" s="1"/>
    </row>
    <row r="74" spans="1:11" ht="20.25" customHeight="1" x14ac:dyDescent="0.3">
      <c r="A74" s="1">
        <v>72</v>
      </c>
      <c r="B74" s="10">
        <v>46095</v>
      </c>
      <c r="C74" s="1" t="s">
        <v>10</v>
      </c>
      <c r="D74" s="1" t="s">
        <v>33</v>
      </c>
      <c r="E74" s="1">
        <v>875</v>
      </c>
      <c r="F74" s="1"/>
      <c r="G74" s="1"/>
      <c r="H74" s="1"/>
      <c r="I74" s="1"/>
      <c r="J74" s="1">
        <f t="shared" si="1"/>
        <v>0</v>
      </c>
      <c r="K74" s="1"/>
    </row>
    <row r="75" spans="1:11" ht="20.25" customHeight="1" x14ac:dyDescent="0.3">
      <c r="A75" s="1">
        <v>73</v>
      </c>
      <c r="B75" s="10">
        <v>46096</v>
      </c>
      <c r="C75" s="1" t="s">
        <v>10</v>
      </c>
      <c r="D75" s="1" t="s">
        <v>33</v>
      </c>
      <c r="E75" s="1">
        <v>875</v>
      </c>
      <c r="F75" s="1"/>
      <c r="G75" s="1"/>
      <c r="H75" s="1"/>
      <c r="I75" s="1"/>
      <c r="J75" s="1">
        <f t="shared" si="1"/>
        <v>0</v>
      </c>
      <c r="K75" s="1"/>
    </row>
    <row r="76" spans="1:11" ht="20.25" customHeight="1" x14ac:dyDescent="0.3">
      <c r="A76" s="1">
        <v>74</v>
      </c>
      <c r="B76" s="10">
        <v>46097</v>
      </c>
      <c r="C76" s="1" t="s">
        <v>10</v>
      </c>
      <c r="D76" s="1" t="s">
        <v>33</v>
      </c>
      <c r="E76" s="1">
        <v>875</v>
      </c>
      <c r="F76" s="1"/>
      <c r="G76" s="1"/>
      <c r="H76" s="1"/>
      <c r="I76" s="1"/>
      <c r="J76" s="1">
        <f t="shared" si="1"/>
        <v>0</v>
      </c>
      <c r="K76" s="1"/>
    </row>
    <row r="77" spans="1:11" ht="20.25" customHeight="1" x14ac:dyDescent="0.3">
      <c r="A77" s="1">
        <v>75</v>
      </c>
      <c r="B77" s="10">
        <v>46098</v>
      </c>
      <c r="C77" s="1" t="s">
        <v>10</v>
      </c>
      <c r="D77" s="1" t="s">
        <v>33</v>
      </c>
      <c r="E77" s="1">
        <v>875</v>
      </c>
      <c r="F77" s="1"/>
      <c r="G77" s="1"/>
      <c r="H77" s="1"/>
      <c r="I77" s="1"/>
      <c r="J77" s="1">
        <f t="shared" si="1"/>
        <v>0</v>
      </c>
      <c r="K77" s="1"/>
    </row>
    <row r="78" spans="1:11" ht="20.25" customHeight="1" x14ac:dyDescent="0.3">
      <c r="A78" s="1">
        <v>76</v>
      </c>
      <c r="B78" s="10">
        <v>46099</v>
      </c>
      <c r="C78" s="1" t="s">
        <v>10</v>
      </c>
      <c r="D78" s="1" t="s">
        <v>33</v>
      </c>
      <c r="E78" s="1">
        <v>875</v>
      </c>
      <c r="F78" s="1"/>
      <c r="G78" s="1"/>
      <c r="H78" s="1"/>
      <c r="I78" s="1"/>
      <c r="J78" s="1">
        <f t="shared" si="1"/>
        <v>0</v>
      </c>
      <c r="K78" s="1"/>
    </row>
    <row r="79" spans="1:11" ht="20.25" customHeight="1" x14ac:dyDescent="0.3">
      <c r="A79" s="1">
        <v>77</v>
      </c>
      <c r="B79" s="10">
        <v>46100</v>
      </c>
      <c r="C79" s="1" t="s">
        <v>10</v>
      </c>
      <c r="D79" s="1" t="s">
        <v>33</v>
      </c>
      <c r="E79" s="1">
        <v>875</v>
      </c>
      <c r="F79" s="1"/>
      <c r="G79" s="1"/>
      <c r="H79" s="1"/>
      <c r="I79" s="1"/>
      <c r="J79" s="1">
        <f t="shared" si="1"/>
        <v>0</v>
      </c>
      <c r="K79" s="1"/>
    </row>
    <row r="80" spans="1:11" ht="20.25" customHeight="1" x14ac:dyDescent="0.3">
      <c r="A80" s="1">
        <v>78</v>
      </c>
      <c r="B80" s="10">
        <v>46101</v>
      </c>
      <c r="C80" s="1" t="s">
        <v>10</v>
      </c>
      <c r="D80" s="1" t="s">
        <v>33</v>
      </c>
      <c r="E80" s="1">
        <v>875</v>
      </c>
      <c r="F80" s="1"/>
      <c r="G80" s="1"/>
      <c r="H80" s="1"/>
      <c r="I80" s="1"/>
      <c r="J80" s="1">
        <f t="shared" si="1"/>
        <v>0</v>
      </c>
      <c r="K80" s="1"/>
    </row>
    <row r="81" spans="1:11" ht="20.25" customHeight="1" x14ac:dyDescent="0.3">
      <c r="A81" s="1">
        <v>79</v>
      </c>
      <c r="B81" s="10">
        <v>46102</v>
      </c>
      <c r="C81" s="1" t="s">
        <v>10</v>
      </c>
      <c r="D81" s="1" t="s">
        <v>33</v>
      </c>
      <c r="E81" s="1">
        <v>875</v>
      </c>
      <c r="F81" s="1"/>
      <c r="G81" s="1"/>
      <c r="H81" s="1"/>
      <c r="I81" s="1"/>
      <c r="J81" s="1">
        <f t="shared" si="1"/>
        <v>0</v>
      </c>
      <c r="K81" s="1"/>
    </row>
    <row r="82" spans="1:11" ht="20.25" customHeight="1" x14ac:dyDescent="0.3">
      <c r="A82" s="1">
        <v>80</v>
      </c>
      <c r="B82" s="10">
        <v>46103</v>
      </c>
      <c r="C82" s="1" t="s">
        <v>10</v>
      </c>
      <c r="D82" s="1" t="s">
        <v>33</v>
      </c>
      <c r="E82" s="1">
        <v>875</v>
      </c>
      <c r="F82" s="1"/>
      <c r="G82" s="1"/>
      <c r="H82" s="1"/>
      <c r="I82" s="1"/>
      <c r="J82" s="1">
        <f t="shared" si="1"/>
        <v>0</v>
      </c>
      <c r="K82" s="1"/>
    </row>
    <row r="83" spans="1:11" ht="20.25" customHeight="1" x14ac:dyDescent="0.3">
      <c r="A83" s="1">
        <v>81</v>
      </c>
      <c r="B83" s="10">
        <v>46104</v>
      </c>
      <c r="C83" s="1" t="s">
        <v>10</v>
      </c>
      <c r="D83" s="1" t="s">
        <v>33</v>
      </c>
      <c r="E83" s="1">
        <v>875</v>
      </c>
      <c r="F83" s="1"/>
      <c r="G83" s="1"/>
      <c r="H83" s="1"/>
      <c r="I83" s="1"/>
      <c r="J83" s="1">
        <f t="shared" si="1"/>
        <v>0</v>
      </c>
      <c r="K83" s="1"/>
    </row>
    <row r="84" spans="1:11" ht="20.25" customHeight="1" x14ac:dyDescent="0.3">
      <c r="A84" s="1">
        <v>82</v>
      </c>
      <c r="B84" s="10">
        <v>46105</v>
      </c>
      <c r="C84" s="1" t="s">
        <v>10</v>
      </c>
      <c r="D84" s="1" t="s">
        <v>33</v>
      </c>
      <c r="E84" s="1">
        <v>875</v>
      </c>
      <c r="F84" s="1"/>
      <c r="G84" s="1"/>
      <c r="H84" s="1"/>
      <c r="I84" s="1"/>
      <c r="J84" s="1">
        <f t="shared" si="1"/>
        <v>0</v>
      </c>
      <c r="K84" s="1"/>
    </row>
    <row r="85" spans="1:11" ht="20.25" customHeight="1" x14ac:dyDescent="0.3">
      <c r="A85" s="1">
        <v>83</v>
      </c>
      <c r="B85" s="10">
        <v>46106</v>
      </c>
      <c r="C85" s="1" t="s">
        <v>10</v>
      </c>
      <c r="D85" s="1" t="s">
        <v>33</v>
      </c>
      <c r="E85" s="1">
        <v>875</v>
      </c>
      <c r="F85" s="1"/>
      <c r="G85" s="1"/>
      <c r="H85" s="1"/>
      <c r="I85" s="1"/>
      <c r="J85" s="1">
        <f t="shared" si="1"/>
        <v>0</v>
      </c>
      <c r="K85" s="1"/>
    </row>
    <row r="86" spans="1:11" ht="20.25" customHeight="1" x14ac:dyDescent="0.3">
      <c r="A86" s="1">
        <v>84</v>
      </c>
      <c r="B86" s="10">
        <v>46107</v>
      </c>
      <c r="C86" s="1" t="s">
        <v>10</v>
      </c>
      <c r="D86" s="1" t="s">
        <v>33</v>
      </c>
      <c r="E86" s="1">
        <v>875</v>
      </c>
      <c r="F86" s="1"/>
      <c r="G86" s="1"/>
      <c r="H86" s="1"/>
      <c r="I86" s="1"/>
      <c r="J86" s="1">
        <f t="shared" si="1"/>
        <v>0</v>
      </c>
      <c r="K86" s="1"/>
    </row>
    <row r="87" spans="1:11" ht="20.25" customHeight="1" x14ac:dyDescent="0.3">
      <c r="A87" s="1">
        <v>85</v>
      </c>
      <c r="B87" s="10">
        <v>46108</v>
      </c>
      <c r="C87" s="1" t="s">
        <v>10</v>
      </c>
      <c r="D87" s="1" t="s">
        <v>33</v>
      </c>
      <c r="E87" s="1">
        <v>875</v>
      </c>
      <c r="F87" s="1"/>
      <c r="G87" s="1"/>
      <c r="H87" s="1"/>
      <c r="I87" s="1"/>
      <c r="J87" s="1">
        <f t="shared" si="1"/>
        <v>0</v>
      </c>
      <c r="K87" s="1"/>
    </row>
    <row r="88" spans="1:11" ht="20.25" customHeight="1" x14ac:dyDescent="0.3">
      <c r="A88" s="1">
        <v>86</v>
      </c>
      <c r="B88" s="10">
        <v>46109</v>
      </c>
      <c r="C88" s="1" t="s">
        <v>10</v>
      </c>
      <c r="D88" s="1" t="s">
        <v>33</v>
      </c>
      <c r="E88" s="1">
        <v>875</v>
      </c>
      <c r="F88" s="1"/>
      <c r="G88" s="1"/>
      <c r="H88" s="1"/>
      <c r="I88" s="1"/>
      <c r="J88" s="1">
        <f t="shared" si="1"/>
        <v>0</v>
      </c>
      <c r="K88" s="1"/>
    </row>
    <row r="89" spans="1:11" ht="20.25" customHeight="1" x14ac:dyDescent="0.3">
      <c r="A89" s="1">
        <v>87</v>
      </c>
      <c r="B89" s="10">
        <v>46110</v>
      </c>
      <c r="C89" s="1" t="s">
        <v>10</v>
      </c>
      <c r="D89" s="1" t="s">
        <v>33</v>
      </c>
      <c r="E89" s="1">
        <v>875</v>
      </c>
      <c r="F89" s="1"/>
      <c r="G89" s="1"/>
      <c r="H89" s="1"/>
      <c r="I89" s="1"/>
      <c r="J89" s="1">
        <f t="shared" si="1"/>
        <v>0</v>
      </c>
      <c r="K89" s="1"/>
    </row>
    <row r="90" spans="1:11" ht="20.25" customHeight="1" x14ac:dyDescent="0.3">
      <c r="A90" s="1">
        <v>88</v>
      </c>
      <c r="B90" s="10">
        <v>46111</v>
      </c>
      <c r="C90" s="1" t="s">
        <v>10</v>
      </c>
      <c r="D90" s="1" t="s">
        <v>33</v>
      </c>
      <c r="E90" s="1">
        <v>875</v>
      </c>
      <c r="F90" s="1"/>
      <c r="G90" s="1"/>
      <c r="H90" s="1"/>
      <c r="I90" s="1"/>
      <c r="J90" s="1">
        <f t="shared" si="1"/>
        <v>0</v>
      </c>
      <c r="K90" s="1"/>
    </row>
    <row r="91" spans="1:11" ht="20.25" customHeight="1" x14ac:dyDescent="0.3">
      <c r="A91" s="1">
        <v>89</v>
      </c>
      <c r="B91" s="10">
        <v>46112</v>
      </c>
      <c r="C91" s="1" t="s">
        <v>10</v>
      </c>
      <c r="D91" s="1" t="s">
        <v>33</v>
      </c>
      <c r="E91" s="1">
        <v>875</v>
      </c>
      <c r="F91" s="1"/>
      <c r="G91" s="1"/>
      <c r="H91" s="1"/>
      <c r="I91" s="1"/>
      <c r="J91" s="1">
        <f t="shared" si="1"/>
        <v>0</v>
      </c>
      <c r="K91" s="1"/>
    </row>
    <row r="92" spans="1:11" ht="20.25" customHeight="1" x14ac:dyDescent="0.3">
      <c r="A92" s="1">
        <v>90</v>
      </c>
      <c r="B92" s="10">
        <v>46113</v>
      </c>
      <c r="C92" s="1" t="s">
        <v>10</v>
      </c>
      <c r="D92" s="1" t="s">
        <v>33</v>
      </c>
      <c r="E92" s="1">
        <v>875</v>
      </c>
      <c r="F92" s="1"/>
      <c r="G92" s="1"/>
      <c r="H92" s="1"/>
      <c r="I92" s="1"/>
      <c r="J92" s="1">
        <f t="shared" si="1"/>
        <v>0</v>
      </c>
      <c r="K92" s="1"/>
    </row>
    <row r="93" spans="1:11" ht="20.25" customHeight="1" x14ac:dyDescent="0.3">
      <c r="A93" s="1">
        <v>91</v>
      </c>
      <c r="B93" s="10">
        <v>46114</v>
      </c>
      <c r="C93" s="1" t="s">
        <v>10</v>
      </c>
      <c r="D93" s="1" t="s">
        <v>33</v>
      </c>
      <c r="E93" s="1">
        <v>875</v>
      </c>
      <c r="F93" s="1"/>
      <c r="G93" s="1"/>
      <c r="H93" s="1"/>
      <c r="I93" s="1"/>
      <c r="J93" s="1">
        <f t="shared" si="1"/>
        <v>0</v>
      </c>
      <c r="K93" s="1"/>
    </row>
    <row r="94" spans="1:11" ht="20.25" customHeight="1" x14ac:dyDescent="0.3">
      <c r="A94" s="1">
        <v>92</v>
      </c>
      <c r="B94" s="10">
        <v>46115</v>
      </c>
      <c r="C94" s="1" t="s">
        <v>10</v>
      </c>
      <c r="D94" s="1" t="s">
        <v>33</v>
      </c>
      <c r="E94" s="1">
        <v>875</v>
      </c>
      <c r="F94" s="1"/>
      <c r="G94" s="1"/>
      <c r="H94" s="1"/>
      <c r="I94" s="1"/>
      <c r="J94" s="1">
        <f t="shared" si="1"/>
        <v>0</v>
      </c>
      <c r="K94" s="1"/>
    </row>
    <row r="95" spans="1:11" ht="20.25" customHeight="1" x14ac:dyDescent="0.3">
      <c r="A95" s="1">
        <v>93</v>
      </c>
      <c r="B95" s="10">
        <v>46116</v>
      </c>
      <c r="C95" s="1" t="s">
        <v>10</v>
      </c>
      <c r="D95" s="1" t="s">
        <v>33</v>
      </c>
      <c r="E95" s="1">
        <v>875</v>
      </c>
      <c r="F95" s="1"/>
      <c r="G95" s="1"/>
      <c r="H95" s="1"/>
      <c r="I95" s="1"/>
      <c r="J95" s="1">
        <f t="shared" si="1"/>
        <v>0</v>
      </c>
      <c r="K95" s="1"/>
    </row>
    <row r="96" spans="1:11" ht="20.25" customHeight="1" x14ac:dyDescent="0.3">
      <c r="A96" s="1">
        <v>94</v>
      </c>
      <c r="B96" s="10">
        <v>46117</v>
      </c>
      <c r="C96" s="1" t="s">
        <v>10</v>
      </c>
      <c r="D96" s="1" t="s">
        <v>33</v>
      </c>
      <c r="E96" s="1">
        <v>875</v>
      </c>
      <c r="F96" s="1"/>
      <c r="G96" s="1"/>
      <c r="H96" s="1"/>
      <c r="I96" s="1"/>
      <c r="J96" s="1">
        <f t="shared" si="1"/>
        <v>0</v>
      </c>
      <c r="K96" s="1"/>
    </row>
    <row r="97" spans="1:11" ht="20.25" customHeight="1" x14ac:dyDescent="0.3">
      <c r="A97" s="1">
        <v>95</v>
      </c>
      <c r="B97" s="10">
        <v>46118</v>
      </c>
      <c r="C97" s="1" t="s">
        <v>10</v>
      </c>
      <c r="D97" s="1" t="s">
        <v>33</v>
      </c>
      <c r="E97" s="1">
        <v>875</v>
      </c>
      <c r="F97" s="1"/>
      <c r="G97" s="1"/>
      <c r="H97" s="1"/>
      <c r="I97" s="1"/>
      <c r="J97" s="1">
        <f t="shared" si="1"/>
        <v>0</v>
      </c>
      <c r="K97" s="1"/>
    </row>
    <row r="98" spans="1:11" ht="20.25" customHeight="1" x14ac:dyDescent="0.3">
      <c r="A98" s="1">
        <v>96</v>
      </c>
      <c r="B98" s="10">
        <v>46119</v>
      </c>
      <c r="C98" s="1" t="s">
        <v>10</v>
      </c>
      <c r="D98" s="1" t="s">
        <v>33</v>
      </c>
      <c r="E98" s="1">
        <v>875</v>
      </c>
      <c r="F98" s="1"/>
      <c r="G98" s="1"/>
      <c r="H98" s="1"/>
      <c r="I98" s="1"/>
      <c r="J98" s="1">
        <f t="shared" si="1"/>
        <v>0</v>
      </c>
      <c r="K98" s="1"/>
    </row>
    <row r="99" spans="1:11" ht="20.25" customHeight="1" x14ac:dyDescent="0.3">
      <c r="A99" s="1">
        <v>97</v>
      </c>
      <c r="B99" s="10">
        <v>46120</v>
      </c>
      <c r="C99" s="1" t="s">
        <v>10</v>
      </c>
      <c r="D99" s="1" t="s">
        <v>33</v>
      </c>
      <c r="E99" s="1">
        <v>875</v>
      </c>
      <c r="F99" s="1"/>
      <c r="G99" s="1"/>
      <c r="H99" s="1"/>
      <c r="I99" s="1"/>
      <c r="J99" s="1">
        <f t="shared" si="1"/>
        <v>0</v>
      </c>
      <c r="K99" s="1"/>
    </row>
    <row r="100" spans="1:11" ht="20.25" customHeight="1" x14ac:dyDescent="0.3">
      <c r="A100" s="1">
        <v>98</v>
      </c>
      <c r="B100" s="10">
        <v>46121</v>
      </c>
      <c r="C100" s="1" t="s">
        <v>10</v>
      </c>
      <c r="D100" s="1" t="s">
        <v>33</v>
      </c>
      <c r="E100" s="1">
        <v>875</v>
      </c>
      <c r="F100" s="1"/>
      <c r="G100" s="1"/>
      <c r="H100" s="1"/>
      <c r="I100" s="1"/>
      <c r="J100" s="1">
        <f t="shared" si="1"/>
        <v>0</v>
      </c>
      <c r="K100" s="1"/>
    </row>
    <row r="101" spans="1:11" ht="20.25" customHeight="1" x14ac:dyDescent="0.3">
      <c r="A101" s="1">
        <v>99</v>
      </c>
      <c r="B101" s="10">
        <v>46122</v>
      </c>
      <c r="C101" s="1" t="s">
        <v>10</v>
      </c>
      <c r="D101" s="1" t="s">
        <v>33</v>
      </c>
      <c r="E101" s="1">
        <v>875</v>
      </c>
      <c r="F101" s="1"/>
      <c r="G101" s="1"/>
      <c r="H101" s="1"/>
      <c r="I101" s="1"/>
      <c r="J101" s="1">
        <f t="shared" si="1"/>
        <v>0</v>
      </c>
      <c r="K101" s="1"/>
    </row>
    <row r="102" spans="1:11" ht="20.25" customHeight="1" x14ac:dyDescent="0.3">
      <c r="A102" s="1">
        <v>100</v>
      </c>
      <c r="B102" s="10">
        <v>46123</v>
      </c>
      <c r="C102" s="1" t="s">
        <v>10</v>
      </c>
      <c r="D102" s="1" t="s">
        <v>33</v>
      </c>
      <c r="E102" s="1">
        <v>875</v>
      </c>
      <c r="F102" s="1"/>
      <c r="G102" s="1"/>
      <c r="H102" s="1"/>
      <c r="I102" s="1"/>
      <c r="J102" s="1">
        <f t="shared" si="1"/>
        <v>0</v>
      </c>
      <c r="K102" s="1"/>
    </row>
    <row r="103" spans="1:11" ht="20.25" customHeight="1" x14ac:dyDescent="0.3">
      <c r="A103" s="1">
        <v>101</v>
      </c>
      <c r="B103" s="10">
        <v>46124</v>
      </c>
      <c r="C103" s="1" t="s">
        <v>10</v>
      </c>
      <c r="D103" s="1" t="s">
        <v>33</v>
      </c>
      <c r="E103" s="1">
        <v>875</v>
      </c>
      <c r="F103" s="1"/>
      <c r="G103" s="1"/>
      <c r="H103" s="1"/>
      <c r="I103" s="1"/>
      <c r="J103" s="1">
        <f t="shared" si="1"/>
        <v>0</v>
      </c>
      <c r="K103" s="1"/>
    </row>
    <row r="104" spans="1:11" ht="20.25" customHeight="1" x14ac:dyDescent="0.3">
      <c r="A104" s="1">
        <v>102</v>
      </c>
      <c r="B104" s="10">
        <v>46125</v>
      </c>
      <c r="C104" s="1" t="s">
        <v>10</v>
      </c>
      <c r="D104" s="1" t="s">
        <v>33</v>
      </c>
      <c r="E104" s="1">
        <v>875</v>
      </c>
      <c r="F104" s="1"/>
      <c r="G104" s="1"/>
      <c r="H104" s="1"/>
      <c r="I104" s="1"/>
      <c r="J104" s="1">
        <f t="shared" si="1"/>
        <v>0</v>
      </c>
      <c r="K104" s="1"/>
    </row>
    <row r="105" spans="1:11" ht="20.25" customHeight="1" x14ac:dyDescent="0.3">
      <c r="A105" s="1">
        <v>103</v>
      </c>
      <c r="B105" s="10">
        <v>46126</v>
      </c>
      <c r="C105" s="1" t="s">
        <v>10</v>
      </c>
      <c r="D105" s="1" t="s">
        <v>33</v>
      </c>
      <c r="E105" s="1">
        <v>875</v>
      </c>
      <c r="F105" s="1"/>
      <c r="G105" s="1"/>
      <c r="H105" s="1"/>
      <c r="I105" s="1"/>
      <c r="J105" s="1">
        <f t="shared" si="1"/>
        <v>0</v>
      </c>
      <c r="K105" s="1"/>
    </row>
    <row r="106" spans="1:11" ht="20.25" customHeight="1" x14ac:dyDescent="0.3">
      <c r="A106" s="1">
        <v>104</v>
      </c>
      <c r="B106" s="10">
        <v>46127</v>
      </c>
      <c r="C106" s="1" t="s">
        <v>10</v>
      </c>
      <c r="D106" s="1" t="s">
        <v>33</v>
      </c>
      <c r="E106" s="1">
        <v>875</v>
      </c>
      <c r="F106" s="1"/>
      <c r="G106" s="1"/>
      <c r="H106" s="1"/>
      <c r="I106" s="1"/>
      <c r="J106" s="1">
        <f t="shared" si="1"/>
        <v>0</v>
      </c>
      <c r="K106" s="1"/>
    </row>
    <row r="107" spans="1:11" ht="20.25" customHeight="1" x14ac:dyDescent="0.3">
      <c r="A107" s="1">
        <v>105</v>
      </c>
      <c r="B107" s="10">
        <v>46128</v>
      </c>
      <c r="C107" s="1" t="s">
        <v>10</v>
      </c>
      <c r="D107" s="1" t="s">
        <v>33</v>
      </c>
      <c r="E107" s="1">
        <v>875</v>
      </c>
      <c r="F107" s="1"/>
      <c r="G107" s="1"/>
      <c r="H107" s="1"/>
      <c r="I107" s="1"/>
      <c r="J107" s="1">
        <f t="shared" si="1"/>
        <v>0</v>
      </c>
      <c r="K107" s="1"/>
    </row>
    <row r="108" spans="1:11" ht="20.25" customHeight="1" x14ac:dyDescent="0.3">
      <c r="A108" s="1">
        <v>106</v>
      </c>
      <c r="B108" s="10">
        <v>46129</v>
      </c>
      <c r="C108" s="1" t="s">
        <v>10</v>
      </c>
      <c r="D108" s="1" t="s">
        <v>33</v>
      </c>
      <c r="E108" s="1">
        <v>875</v>
      </c>
      <c r="F108" s="1"/>
      <c r="G108" s="1"/>
      <c r="H108" s="1"/>
      <c r="I108" s="1"/>
      <c r="J108" s="1">
        <f t="shared" si="1"/>
        <v>0</v>
      </c>
      <c r="K108" s="1"/>
    </row>
    <row r="109" spans="1:11" ht="20.25" customHeight="1" x14ac:dyDescent="0.3">
      <c r="A109" s="1">
        <v>107</v>
      </c>
      <c r="B109" s="10">
        <v>46130</v>
      </c>
      <c r="C109" s="1" t="s">
        <v>10</v>
      </c>
      <c r="D109" s="1" t="s">
        <v>33</v>
      </c>
      <c r="E109" s="1">
        <v>875</v>
      </c>
      <c r="F109" s="1"/>
      <c r="G109" s="1"/>
      <c r="H109" s="1"/>
      <c r="I109" s="1"/>
      <c r="J109" s="1">
        <f t="shared" si="1"/>
        <v>0</v>
      </c>
      <c r="K109" s="1"/>
    </row>
    <row r="110" spans="1:11" ht="20.25" customHeight="1" x14ac:dyDescent="0.3">
      <c r="A110" s="1">
        <v>108</v>
      </c>
      <c r="B110" s="10">
        <v>46131</v>
      </c>
      <c r="C110" s="1" t="s">
        <v>10</v>
      </c>
      <c r="D110" s="1" t="s">
        <v>33</v>
      </c>
      <c r="E110" s="1">
        <v>875</v>
      </c>
      <c r="F110" s="1"/>
      <c r="G110" s="1"/>
      <c r="H110" s="1"/>
      <c r="I110" s="1"/>
      <c r="J110" s="1">
        <f t="shared" si="1"/>
        <v>0</v>
      </c>
      <c r="K110" s="1"/>
    </row>
    <row r="111" spans="1:11" ht="20.25" customHeight="1" x14ac:dyDescent="0.3">
      <c r="A111" s="1">
        <v>109</v>
      </c>
      <c r="B111" s="10">
        <v>46132</v>
      </c>
      <c r="C111" s="1" t="s">
        <v>10</v>
      </c>
      <c r="D111" s="1" t="s">
        <v>33</v>
      </c>
      <c r="E111" s="1">
        <v>875</v>
      </c>
      <c r="F111" s="1"/>
      <c r="G111" s="1"/>
      <c r="H111" s="1"/>
      <c r="I111" s="1"/>
      <c r="J111" s="1">
        <f t="shared" si="1"/>
        <v>0</v>
      </c>
      <c r="K111" s="1"/>
    </row>
    <row r="112" spans="1:11" ht="20.25" customHeight="1" x14ac:dyDescent="0.3">
      <c r="A112" s="1">
        <v>110</v>
      </c>
      <c r="B112" s="10">
        <v>46133</v>
      </c>
      <c r="C112" s="1" t="s">
        <v>10</v>
      </c>
      <c r="D112" s="1" t="s">
        <v>33</v>
      </c>
      <c r="E112" s="1">
        <v>875</v>
      </c>
      <c r="F112" s="1"/>
      <c r="G112" s="1"/>
      <c r="H112" s="1"/>
      <c r="I112" s="1"/>
      <c r="J112" s="1">
        <f t="shared" si="1"/>
        <v>0</v>
      </c>
      <c r="K112" s="1"/>
    </row>
    <row r="113" spans="1:11" ht="20.25" customHeight="1" x14ac:dyDescent="0.3">
      <c r="A113" s="1">
        <v>111</v>
      </c>
      <c r="B113" s="10">
        <v>46134</v>
      </c>
      <c r="C113" s="1" t="s">
        <v>10</v>
      </c>
      <c r="D113" s="1" t="s">
        <v>33</v>
      </c>
      <c r="E113" s="1">
        <v>875</v>
      </c>
      <c r="F113" s="1"/>
      <c r="G113" s="1"/>
      <c r="H113" s="1"/>
      <c r="I113" s="1"/>
      <c r="J113" s="1">
        <f t="shared" si="1"/>
        <v>0</v>
      </c>
      <c r="K113" s="1"/>
    </row>
    <row r="114" spans="1:11" ht="20.25" customHeight="1" x14ac:dyDescent="0.3">
      <c r="A114" s="1">
        <v>112</v>
      </c>
      <c r="B114" s="10">
        <v>46135</v>
      </c>
      <c r="C114" s="1" t="s">
        <v>10</v>
      </c>
      <c r="D114" s="1" t="s">
        <v>33</v>
      </c>
      <c r="E114" s="1">
        <v>875</v>
      </c>
      <c r="F114" s="1"/>
      <c r="G114" s="1"/>
      <c r="H114" s="1"/>
      <c r="I114" s="1"/>
      <c r="J114" s="1">
        <f t="shared" si="1"/>
        <v>0</v>
      </c>
      <c r="K114" s="1"/>
    </row>
    <row r="115" spans="1:11" ht="20.25" customHeight="1" x14ac:dyDescent="0.3">
      <c r="A115" s="1">
        <v>113</v>
      </c>
      <c r="B115" s="10">
        <v>46136</v>
      </c>
      <c r="C115" s="1" t="s">
        <v>10</v>
      </c>
      <c r="D115" s="1" t="s">
        <v>33</v>
      </c>
      <c r="E115" s="1">
        <v>875</v>
      </c>
      <c r="F115" s="1"/>
      <c r="G115" s="1"/>
      <c r="H115" s="1"/>
      <c r="I115" s="1"/>
      <c r="J115" s="1">
        <f t="shared" si="1"/>
        <v>0</v>
      </c>
      <c r="K115" s="1"/>
    </row>
    <row r="116" spans="1:11" ht="20.25" customHeight="1" x14ac:dyDescent="0.3">
      <c r="A116" s="1">
        <v>114</v>
      </c>
      <c r="B116" s="10">
        <v>46137</v>
      </c>
      <c r="C116" s="1" t="s">
        <v>10</v>
      </c>
      <c r="D116" s="1" t="s">
        <v>33</v>
      </c>
      <c r="E116" s="1">
        <v>875</v>
      </c>
      <c r="F116" s="1"/>
      <c r="G116" s="1"/>
      <c r="H116" s="1"/>
      <c r="I116" s="1"/>
      <c r="J116" s="1">
        <f t="shared" si="1"/>
        <v>0</v>
      </c>
      <c r="K116" s="1"/>
    </row>
    <row r="117" spans="1:11" ht="20.25" customHeight="1" x14ac:dyDescent="0.3">
      <c r="A117" s="1">
        <v>115</v>
      </c>
      <c r="B117" s="10">
        <v>46138</v>
      </c>
      <c r="C117" s="1" t="s">
        <v>10</v>
      </c>
      <c r="D117" s="1" t="s">
        <v>33</v>
      </c>
      <c r="E117" s="1">
        <v>875</v>
      </c>
      <c r="F117" s="1"/>
      <c r="G117" s="1"/>
      <c r="H117" s="1"/>
      <c r="I117" s="1"/>
      <c r="J117" s="1">
        <f t="shared" si="1"/>
        <v>0</v>
      </c>
      <c r="K117" s="1"/>
    </row>
    <row r="118" spans="1:11" ht="20.25" customHeight="1" x14ac:dyDescent="0.3">
      <c r="A118" s="1">
        <v>116</v>
      </c>
      <c r="B118" s="10">
        <v>46139</v>
      </c>
      <c r="C118" s="1" t="s">
        <v>10</v>
      </c>
      <c r="D118" s="1" t="s">
        <v>33</v>
      </c>
      <c r="E118" s="1">
        <v>875</v>
      </c>
      <c r="F118" s="1"/>
      <c r="G118" s="1"/>
      <c r="H118" s="1"/>
      <c r="I118" s="1"/>
      <c r="J118" s="1">
        <f t="shared" si="1"/>
        <v>0</v>
      </c>
      <c r="K118" s="1"/>
    </row>
    <row r="119" spans="1:11" ht="20.25" customHeight="1" x14ac:dyDescent="0.3">
      <c r="A119" s="1">
        <v>117</v>
      </c>
      <c r="B119" s="10">
        <v>46140</v>
      </c>
      <c r="C119" s="1" t="s">
        <v>10</v>
      </c>
      <c r="D119" s="1" t="s">
        <v>33</v>
      </c>
      <c r="E119" s="1">
        <v>875</v>
      </c>
      <c r="F119" s="1"/>
      <c r="G119" s="1"/>
      <c r="H119" s="1"/>
      <c r="I119" s="1"/>
      <c r="J119" s="1">
        <f t="shared" si="1"/>
        <v>0</v>
      </c>
      <c r="K119" s="1"/>
    </row>
    <row r="120" spans="1:11" ht="20.25" customHeight="1" x14ac:dyDescent="0.3">
      <c r="A120" s="1">
        <v>118</v>
      </c>
      <c r="B120" s="10">
        <v>46141</v>
      </c>
      <c r="C120" s="1" t="s">
        <v>10</v>
      </c>
      <c r="D120" s="1" t="s">
        <v>33</v>
      </c>
      <c r="E120" s="1">
        <v>875</v>
      </c>
      <c r="F120" s="1"/>
      <c r="G120" s="1"/>
      <c r="H120" s="1"/>
      <c r="I120" s="1"/>
      <c r="J120" s="1">
        <f t="shared" si="1"/>
        <v>0</v>
      </c>
      <c r="K120" s="1"/>
    </row>
    <row r="121" spans="1:11" ht="20.25" customHeight="1" x14ac:dyDescent="0.3">
      <c r="A121" s="1">
        <v>119</v>
      </c>
      <c r="B121" s="10">
        <v>46142</v>
      </c>
      <c r="C121" s="1" t="s">
        <v>10</v>
      </c>
      <c r="D121" s="1" t="s">
        <v>33</v>
      </c>
      <c r="E121" s="1">
        <v>875</v>
      </c>
      <c r="F121" s="1"/>
      <c r="G121" s="1"/>
      <c r="H121" s="1"/>
      <c r="I121" s="1"/>
      <c r="J121" s="1">
        <f t="shared" si="1"/>
        <v>0</v>
      </c>
      <c r="K121" s="1"/>
    </row>
    <row r="122" spans="1:11" ht="20.25" customHeight="1" x14ac:dyDescent="0.3">
      <c r="A122" s="1">
        <v>120</v>
      </c>
      <c r="B122" s="10">
        <v>46143</v>
      </c>
      <c r="C122" s="1" t="s">
        <v>10</v>
      </c>
      <c r="D122" s="1" t="s">
        <v>33</v>
      </c>
      <c r="E122" s="1">
        <v>875</v>
      </c>
      <c r="F122" s="1"/>
      <c r="G122" s="1"/>
      <c r="H122" s="1"/>
      <c r="I122" s="1"/>
      <c r="J122" s="1">
        <f t="shared" si="1"/>
        <v>0</v>
      </c>
      <c r="K122" s="1"/>
    </row>
    <row r="123" spans="1:11" ht="20.25" customHeight="1" x14ac:dyDescent="0.3">
      <c r="A123" s="1">
        <v>121</v>
      </c>
      <c r="B123" s="10">
        <v>46144</v>
      </c>
      <c r="C123" s="1" t="s">
        <v>10</v>
      </c>
      <c r="D123" s="1" t="s">
        <v>33</v>
      </c>
      <c r="E123" s="1">
        <v>875</v>
      </c>
      <c r="F123" s="1"/>
      <c r="G123" s="1"/>
      <c r="H123" s="1"/>
      <c r="I123" s="1"/>
      <c r="J123" s="1">
        <f t="shared" si="1"/>
        <v>0</v>
      </c>
      <c r="K123" s="1"/>
    </row>
    <row r="124" spans="1:11" ht="20.25" customHeight="1" x14ac:dyDescent="0.3">
      <c r="A124" s="1">
        <v>122</v>
      </c>
      <c r="B124" s="10">
        <v>46145</v>
      </c>
      <c r="C124" s="1" t="s">
        <v>10</v>
      </c>
      <c r="D124" s="1" t="s">
        <v>33</v>
      </c>
      <c r="E124" s="1">
        <v>875</v>
      </c>
      <c r="F124" s="1"/>
      <c r="G124" s="1"/>
      <c r="H124" s="1"/>
      <c r="I124" s="1"/>
      <c r="J124" s="1">
        <f t="shared" si="1"/>
        <v>0</v>
      </c>
      <c r="K124" s="1"/>
    </row>
    <row r="125" spans="1:11" ht="20.25" customHeight="1" x14ac:dyDescent="0.3">
      <c r="A125" s="1">
        <v>123</v>
      </c>
      <c r="B125" s="10">
        <v>46146</v>
      </c>
      <c r="C125" s="1" t="s">
        <v>10</v>
      </c>
      <c r="D125" s="1" t="s">
        <v>33</v>
      </c>
      <c r="E125" s="1">
        <v>875</v>
      </c>
      <c r="F125" s="1"/>
      <c r="G125" s="1"/>
      <c r="H125" s="1"/>
      <c r="I125" s="1"/>
      <c r="J125" s="1">
        <f t="shared" si="1"/>
        <v>0</v>
      </c>
      <c r="K125" s="1"/>
    </row>
    <row r="126" spans="1:11" ht="20.25" customHeight="1" x14ac:dyDescent="0.3">
      <c r="A126" s="1">
        <v>124</v>
      </c>
      <c r="B126" s="10">
        <v>46147</v>
      </c>
      <c r="C126" s="1" t="s">
        <v>10</v>
      </c>
      <c r="D126" s="1" t="s">
        <v>33</v>
      </c>
      <c r="E126" s="1">
        <v>875</v>
      </c>
      <c r="F126" s="1"/>
      <c r="G126" s="1"/>
      <c r="H126" s="1"/>
      <c r="I126" s="1"/>
      <c r="J126" s="1">
        <f t="shared" si="1"/>
        <v>0</v>
      </c>
      <c r="K126" s="1"/>
    </row>
    <row r="127" spans="1:11" ht="20.25" customHeight="1" x14ac:dyDescent="0.3">
      <c r="A127" s="1">
        <v>125</v>
      </c>
      <c r="B127" s="10">
        <v>46148</v>
      </c>
      <c r="C127" s="1" t="s">
        <v>10</v>
      </c>
      <c r="D127" s="1" t="s">
        <v>33</v>
      </c>
      <c r="E127" s="1">
        <v>875</v>
      </c>
      <c r="F127" s="1"/>
      <c r="G127" s="1"/>
      <c r="H127" s="1"/>
      <c r="I127" s="1"/>
      <c r="J127" s="1">
        <f t="shared" si="1"/>
        <v>0</v>
      </c>
      <c r="K127" s="1"/>
    </row>
    <row r="128" spans="1:11" ht="20.25" customHeight="1" x14ac:dyDescent="0.3">
      <c r="A128" s="1">
        <v>126</v>
      </c>
      <c r="B128" s="10">
        <v>46149</v>
      </c>
      <c r="C128" s="1" t="s">
        <v>10</v>
      </c>
      <c r="D128" s="1" t="s">
        <v>33</v>
      </c>
      <c r="E128" s="1">
        <v>875</v>
      </c>
      <c r="F128" s="1"/>
      <c r="G128" s="1"/>
      <c r="H128" s="1"/>
      <c r="I128" s="1"/>
      <c r="J128" s="1">
        <f t="shared" si="1"/>
        <v>0</v>
      </c>
      <c r="K128" s="1"/>
    </row>
    <row r="129" spans="1:11" ht="20.25" customHeight="1" x14ac:dyDescent="0.3">
      <c r="A129" s="1">
        <v>127</v>
      </c>
      <c r="B129" s="10">
        <v>46150</v>
      </c>
      <c r="C129" s="1" t="s">
        <v>10</v>
      </c>
      <c r="D129" s="1" t="s">
        <v>33</v>
      </c>
      <c r="E129" s="1">
        <v>875</v>
      </c>
      <c r="F129" s="1"/>
      <c r="G129" s="1"/>
      <c r="H129" s="1"/>
      <c r="I129" s="1"/>
      <c r="J129" s="1">
        <f t="shared" si="1"/>
        <v>0</v>
      </c>
      <c r="K129" s="1"/>
    </row>
    <row r="130" spans="1:11" ht="20.25" customHeight="1" x14ac:dyDescent="0.3">
      <c r="A130" s="1">
        <v>128</v>
      </c>
      <c r="B130" s="10">
        <v>46151</v>
      </c>
      <c r="C130" s="1" t="s">
        <v>10</v>
      </c>
      <c r="D130" s="1" t="s">
        <v>33</v>
      </c>
      <c r="E130" s="1">
        <v>875</v>
      </c>
      <c r="F130" s="1"/>
      <c r="G130" s="1"/>
      <c r="H130" s="1"/>
      <c r="I130" s="1"/>
      <c r="J130" s="1">
        <f t="shared" si="1"/>
        <v>0</v>
      </c>
      <c r="K130" s="1"/>
    </row>
    <row r="131" spans="1:11" ht="20.25" customHeight="1" x14ac:dyDescent="0.3">
      <c r="A131" s="1">
        <v>129</v>
      </c>
      <c r="B131" s="10">
        <v>46152</v>
      </c>
      <c r="C131" s="1" t="s">
        <v>10</v>
      </c>
      <c r="D131" s="1" t="s">
        <v>33</v>
      </c>
      <c r="E131" s="1">
        <v>875</v>
      </c>
      <c r="F131" s="1"/>
      <c r="G131" s="1"/>
      <c r="H131" s="1"/>
      <c r="I131" s="1"/>
      <c r="J131" s="1">
        <f t="shared" si="1"/>
        <v>0</v>
      </c>
      <c r="K131" s="1"/>
    </row>
    <row r="132" spans="1:11" ht="20.25" customHeight="1" x14ac:dyDescent="0.3">
      <c r="A132" s="1">
        <v>130</v>
      </c>
      <c r="B132" s="10">
        <v>46153</v>
      </c>
      <c r="C132" s="1" t="s">
        <v>10</v>
      </c>
      <c r="D132" s="1" t="s">
        <v>33</v>
      </c>
      <c r="E132" s="1">
        <v>875</v>
      </c>
      <c r="F132" s="1"/>
      <c r="G132" s="1"/>
      <c r="H132" s="1"/>
      <c r="I132" s="1"/>
      <c r="J132" s="1">
        <f t="shared" ref="J132:J195" si="2">E132*F132-G132-H132+I132</f>
        <v>0</v>
      </c>
      <c r="K132" s="1"/>
    </row>
    <row r="133" spans="1:11" ht="20.25" customHeight="1" x14ac:dyDescent="0.3">
      <c r="A133" s="1">
        <v>131</v>
      </c>
      <c r="B133" s="10">
        <v>46154</v>
      </c>
      <c r="C133" s="1" t="s">
        <v>10</v>
      </c>
      <c r="D133" s="1" t="s">
        <v>33</v>
      </c>
      <c r="E133" s="1">
        <v>875</v>
      </c>
      <c r="F133" s="1"/>
      <c r="G133" s="1"/>
      <c r="H133" s="1"/>
      <c r="I133" s="1"/>
      <c r="J133" s="1">
        <f t="shared" si="2"/>
        <v>0</v>
      </c>
      <c r="K133" s="1"/>
    </row>
    <row r="134" spans="1:11" ht="20.25" customHeight="1" x14ac:dyDescent="0.3">
      <c r="A134" s="1">
        <v>132</v>
      </c>
      <c r="B134" s="10">
        <v>46155</v>
      </c>
      <c r="C134" s="1" t="s">
        <v>10</v>
      </c>
      <c r="D134" s="1" t="s">
        <v>33</v>
      </c>
      <c r="E134" s="1">
        <v>875</v>
      </c>
      <c r="F134" s="1"/>
      <c r="G134" s="1"/>
      <c r="H134" s="1"/>
      <c r="I134" s="1"/>
      <c r="J134" s="1">
        <f t="shared" si="2"/>
        <v>0</v>
      </c>
      <c r="K134" s="1"/>
    </row>
    <row r="135" spans="1:11" ht="20.25" customHeight="1" x14ac:dyDescent="0.3">
      <c r="A135" s="1">
        <v>133</v>
      </c>
      <c r="B135" s="10">
        <v>46156</v>
      </c>
      <c r="C135" s="1" t="s">
        <v>10</v>
      </c>
      <c r="D135" s="1" t="s">
        <v>33</v>
      </c>
      <c r="E135" s="1">
        <v>875</v>
      </c>
      <c r="F135" s="1"/>
      <c r="G135" s="1"/>
      <c r="H135" s="1"/>
      <c r="I135" s="1"/>
      <c r="J135" s="1">
        <f t="shared" si="2"/>
        <v>0</v>
      </c>
      <c r="K135" s="1"/>
    </row>
    <row r="136" spans="1:11" ht="20.25" customHeight="1" x14ac:dyDescent="0.3">
      <c r="A136" s="1">
        <v>134</v>
      </c>
      <c r="B136" s="10">
        <v>46157</v>
      </c>
      <c r="C136" s="1" t="s">
        <v>10</v>
      </c>
      <c r="D136" s="1" t="s">
        <v>33</v>
      </c>
      <c r="E136" s="1">
        <v>875</v>
      </c>
      <c r="F136" s="1"/>
      <c r="G136" s="1"/>
      <c r="H136" s="1"/>
      <c r="I136" s="1"/>
      <c r="J136" s="1">
        <f t="shared" si="2"/>
        <v>0</v>
      </c>
      <c r="K136" s="1"/>
    </row>
    <row r="137" spans="1:11" ht="20.25" customHeight="1" x14ac:dyDescent="0.3">
      <c r="A137" s="1">
        <v>135</v>
      </c>
      <c r="B137" s="10">
        <v>46158</v>
      </c>
      <c r="C137" s="1" t="s">
        <v>10</v>
      </c>
      <c r="D137" s="1" t="s">
        <v>33</v>
      </c>
      <c r="E137" s="1">
        <v>875</v>
      </c>
      <c r="F137" s="1"/>
      <c r="G137" s="1"/>
      <c r="H137" s="1"/>
      <c r="I137" s="1"/>
      <c r="J137" s="1">
        <f t="shared" si="2"/>
        <v>0</v>
      </c>
      <c r="K137" s="1"/>
    </row>
    <row r="138" spans="1:11" ht="20.25" customHeight="1" x14ac:dyDescent="0.3">
      <c r="A138" s="1">
        <v>136</v>
      </c>
      <c r="B138" s="10">
        <v>46159</v>
      </c>
      <c r="C138" s="1" t="s">
        <v>10</v>
      </c>
      <c r="D138" s="1" t="s">
        <v>33</v>
      </c>
      <c r="E138" s="1">
        <v>875</v>
      </c>
      <c r="F138" s="1"/>
      <c r="G138" s="1"/>
      <c r="H138" s="1"/>
      <c r="I138" s="1"/>
      <c r="J138" s="1">
        <f t="shared" si="2"/>
        <v>0</v>
      </c>
      <c r="K138" s="1"/>
    </row>
    <row r="139" spans="1:11" ht="20.25" customHeight="1" x14ac:dyDescent="0.3">
      <c r="A139" s="1">
        <v>137</v>
      </c>
      <c r="B139" s="10">
        <v>46160</v>
      </c>
      <c r="C139" s="1" t="s">
        <v>10</v>
      </c>
      <c r="D139" s="1" t="s">
        <v>33</v>
      </c>
      <c r="E139" s="1">
        <v>875</v>
      </c>
      <c r="F139" s="1"/>
      <c r="G139" s="1"/>
      <c r="H139" s="1"/>
      <c r="I139" s="1"/>
      <c r="J139" s="1">
        <f t="shared" si="2"/>
        <v>0</v>
      </c>
      <c r="K139" s="1"/>
    </row>
    <row r="140" spans="1:11" ht="20.25" customHeight="1" x14ac:dyDescent="0.3">
      <c r="A140" s="1">
        <v>138</v>
      </c>
      <c r="B140" s="10">
        <v>46161</v>
      </c>
      <c r="C140" s="1" t="s">
        <v>10</v>
      </c>
      <c r="D140" s="1" t="s">
        <v>33</v>
      </c>
      <c r="E140" s="1">
        <v>875</v>
      </c>
      <c r="F140" s="1"/>
      <c r="G140" s="1"/>
      <c r="H140" s="1"/>
      <c r="I140" s="1"/>
      <c r="J140" s="1">
        <f t="shared" si="2"/>
        <v>0</v>
      </c>
      <c r="K140" s="1"/>
    </row>
    <row r="141" spans="1:11" ht="20.25" customHeight="1" x14ac:dyDescent="0.3">
      <c r="A141" s="1">
        <v>139</v>
      </c>
      <c r="B141" s="10">
        <v>46162</v>
      </c>
      <c r="C141" s="1" t="s">
        <v>10</v>
      </c>
      <c r="D141" s="1" t="s">
        <v>33</v>
      </c>
      <c r="E141" s="1">
        <v>875</v>
      </c>
      <c r="F141" s="1"/>
      <c r="G141" s="1"/>
      <c r="H141" s="1"/>
      <c r="I141" s="1"/>
      <c r="J141" s="1">
        <f t="shared" si="2"/>
        <v>0</v>
      </c>
      <c r="K141" s="1"/>
    </row>
    <row r="142" spans="1:11" ht="20.25" customHeight="1" x14ac:dyDescent="0.3">
      <c r="A142" s="1">
        <v>140</v>
      </c>
      <c r="B142" s="10">
        <v>46163</v>
      </c>
      <c r="C142" s="1" t="s">
        <v>10</v>
      </c>
      <c r="D142" s="1" t="s">
        <v>33</v>
      </c>
      <c r="E142" s="1">
        <v>875</v>
      </c>
      <c r="F142" s="1"/>
      <c r="G142" s="1"/>
      <c r="H142" s="1"/>
      <c r="I142" s="1"/>
      <c r="J142" s="1">
        <f t="shared" si="2"/>
        <v>0</v>
      </c>
      <c r="K142" s="1"/>
    </row>
    <row r="143" spans="1:11" ht="20.25" customHeight="1" x14ac:dyDescent="0.3">
      <c r="A143" s="1">
        <v>141</v>
      </c>
      <c r="B143" s="10">
        <v>46164</v>
      </c>
      <c r="C143" s="1" t="s">
        <v>10</v>
      </c>
      <c r="D143" s="1" t="s">
        <v>33</v>
      </c>
      <c r="E143" s="1">
        <v>875</v>
      </c>
      <c r="F143" s="1"/>
      <c r="G143" s="1"/>
      <c r="H143" s="1"/>
      <c r="I143" s="1"/>
      <c r="J143" s="1">
        <f t="shared" si="2"/>
        <v>0</v>
      </c>
      <c r="K143" s="1"/>
    </row>
    <row r="144" spans="1:11" ht="20.25" customHeight="1" x14ac:dyDescent="0.3">
      <c r="A144" s="1">
        <v>142</v>
      </c>
      <c r="B144" s="10">
        <v>46165</v>
      </c>
      <c r="C144" s="1" t="s">
        <v>10</v>
      </c>
      <c r="D144" s="1" t="s">
        <v>33</v>
      </c>
      <c r="E144" s="1">
        <v>875</v>
      </c>
      <c r="F144" s="1"/>
      <c r="G144" s="1"/>
      <c r="H144" s="1"/>
      <c r="I144" s="1"/>
      <c r="J144" s="1">
        <f t="shared" si="2"/>
        <v>0</v>
      </c>
      <c r="K144" s="1"/>
    </row>
    <row r="145" spans="1:11" ht="20.25" customHeight="1" x14ac:dyDescent="0.3">
      <c r="A145" s="1">
        <v>143</v>
      </c>
      <c r="B145" s="10">
        <v>46166</v>
      </c>
      <c r="C145" s="1" t="s">
        <v>10</v>
      </c>
      <c r="D145" s="1" t="s">
        <v>33</v>
      </c>
      <c r="E145" s="1">
        <v>875</v>
      </c>
      <c r="F145" s="1"/>
      <c r="G145" s="1"/>
      <c r="H145" s="1"/>
      <c r="I145" s="1"/>
      <c r="J145" s="1">
        <f t="shared" si="2"/>
        <v>0</v>
      </c>
      <c r="K145" s="1"/>
    </row>
    <row r="146" spans="1:11" ht="20.25" customHeight="1" x14ac:dyDescent="0.3">
      <c r="A146" s="1">
        <v>144</v>
      </c>
      <c r="B146" s="10">
        <v>46167</v>
      </c>
      <c r="C146" s="1" t="s">
        <v>10</v>
      </c>
      <c r="D146" s="1" t="s">
        <v>33</v>
      </c>
      <c r="E146" s="1">
        <v>875</v>
      </c>
      <c r="F146" s="1"/>
      <c r="G146" s="1"/>
      <c r="H146" s="1"/>
      <c r="I146" s="1"/>
      <c r="J146" s="1">
        <f t="shared" si="2"/>
        <v>0</v>
      </c>
      <c r="K146" s="1"/>
    </row>
    <row r="147" spans="1:11" ht="20.25" customHeight="1" x14ac:dyDescent="0.3">
      <c r="A147" s="1">
        <v>145</v>
      </c>
      <c r="B147" s="10">
        <v>46168</v>
      </c>
      <c r="C147" s="1" t="s">
        <v>10</v>
      </c>
      <c r="D147" s="1" t="s">
        <v>33</v>
      </c>
      <c r="E147" s="1">
        <v>875</v>
      </c>
      <c r="F147" s="1"/>
      <c r="G147" s="1"/>
      <c r="H147" s="1"/>
      <c r="I147" s="1"/>
      <c r="J147" s="1">
        <f t="shared" si="2"/>
        <v>0</v>
      </c>
      <c r="K147" s="1"/>
    </row>
    <row r="148" spans="1:11" ht="20.25" customHeight="1" x14ac:dyDescent="0.3">
      <c r="A148" s="1">
        <v>146</v>
      </c>
      <c r="B148" s="10">
        <v>46169</v>
      </c>
      <c r="C148" s="1" t="s">
        <v>10</v>
      </c>
      <c r="D148" s="1" t="s">
        <v>33</v>
      </c>
      <c r="E148" s="1">
        <v>875</v>
      </c>
      <c r="F148" s="1"/>
      <c r="G148" s="1"/>
      <c r="H148" s="1"/>
      <c r="I148" s="1"/>
      <c r="J148" s="1">
        <f t="shared" si="2"/>
        <v>0</v>
      </c>
      <c r="K148" s="1"/>
    </row>
    <row r="149" spans="1:11" ht="20.25" customHeight="1" x14ac:dyDescent="0.3">
      <c r="A149" s="1">
        <v>147</v>
      </c>
      <c r="B149" s="10">
        <v>46170</v>
      </c>
      <c r="C149" s="1" t="s">
        <v>10</v>
      </c>
      <c r="D149" s="1" t="s">
        <v>33</v>
      </c>
      <c r="E149" s="1">
        <v>875</v>
      </c>
      <c r="F149" s="1"/>
      <c r="G149" s="1"/>
      <c r="H149" s="1"/>
      <c r="I149" s="1"/>
      <c r="J149" s="1">
        <f t="shared" si="2"/>
        <v>0</v>
      </c>
      <c r="K149" s="1"/>
    </row>
    <row r="150" spans="1:11" ht="20.25" customHeight="1" x14ac:dyDescent="0.3">
      <c r="A150" s="1">
        <v>148</v>
      </c>
      <c r="B150" s="10">
        <v>46171</v>
      </c>
      <c r="C150" s="1" t="s">
        <v>10</v>
      </c>
      <c r="D150" s="1" t="s">
        <v>33</v>
      </c>
      <c r="E150" s="1">
        <v>875</v>
      </c>
      <c r="F150" s="1"/>
      <c r="G150" s="1"/>
      <c r="H150" s="1"/>
      <c r="I150" s="1"/>
      <c r="J150" s="1">
        <f t="shared" si="2"/>
        <v>0</v>
      </c>
      <c r="K150" s="1"/>
    </row>
    <row r="151" spans="1:11" ht="20.25" customHeight="1" x14ac:dyDescent="0.3">
      <c r="A151" s="1">
        <v>149</v>
      </c>
      <c r="B151" s="10">
        <v>46172</v>
      </c>
      <c r="C151" s="1" t="s">
        <v>10</v>
      </c>
      <c r="D151" s="1" t="s">
        <v>33</v>
      </c>
      <c r="E151" s="1">
        <v>875</v>
      </c>
      <c r="F151" s="1"/>
      <c r="G151" s="1"/>
      <c r="H151" s="1"/>
      <c r="I151" s="1"/>
      <c r="J151" s="1">
        <f t="shared" si="2"/>
        <v>0</v>
      </c>
      <c r="K151" s="1"/>
    </row>
    <row r="152" spans="1:11" ht="20.25" customHeight="1" x14ac:dyDescent="0.3">
      <c r="A152" s="1">
        <v>150</v>
      </c>
      <c r="B152" s="10">
        <v>46173</v>
      </c>
      <c r="C152" s="1" t="s">
        <v>10</v>
      </c>
      <c r="D152" s="1" t="s">
        <v>33</v>
      </c>
      <c r="E152" s="1">
        <v>875</v>
      </c>
      <c r="F152" s="1"/>
      <c r="G152" s="1"/>
      <c r="H152" s="1"/>
      <c r="I152" s="1"/>
      <c r="J152" s="1">
        <f t="shared" si="2"/>
        <v>0</v>
      </c>
      <c r="K152" s="1"/>
    </row>
    <row r="153" spans="1:11" ht="20.25" customHeight="1" x14ac:dyDescent="0.3">
      <c r="A153" s="1">
        <v>151</v>
      </c>
      <c r="B153" s="10">
        <v>46174</v>
      </c>
      <c r="C153" s="1" t="s">
        <v>10</v>
      </c>
      <c r="D153" s="1" t="s">
        <v>33</v>
      </c>
      <c r="E153" s="1">
        <v>875</v>
      </c>
      <c r="F153" s="1"/>
      <c r="G153" s="1"/>
      <c r="H153" s="1"/>
      <c r="I153" s="1"/>
      <c r="J153" s="1">
        <f t="shared" si="2"/>
        <v>0</v>
      </c>
      <c r="K153" s="1"/>
    </row>
    <row r="154" spans="1:11" ht="20.25" customHeight="1" x14ac:dyDescent="0.3">
      <c r="A154" s="1">
        <v>152</v>
      </c>
      <c r="B154" s="10">
        <v>46175</v>
      </c>
      <c r="C154" s="1" t="s">
        <v>10</v>
      </c>
      <c r="D154" s="1" t="s">
        <v>33</v>
      </c>
      <c r="E154" s="1">
        <v>875</v>
      </c>
      <c r="F154" s="1"/>
      <c r="G154" s="1"/>
      <c r="H154" s="1"/>
      <c r="I154" s="1"/>
      <c r="J154" s="1">
        <f t="shared" si="2"/>
        <v>0</v>
      </c>
      <c r="K154" s="1"/>
    </row>
    <row r="155" spans="1:11" ht="20.25" customHeight="1" x14ac:dyDescent="0.3">
      <c r="A155" s="1">
        <v>153</v>
      </c>
      <c r="B155" s="10">
        <v>46176</v>
      </c>
      <c r="C155" s="1" t="s">
        <v>10</v>
      </c>
      <c r="D155" s="1" t="s">
        <v>33</v>
      </c>
      <c r="E155" s="1">
        <v>875</v>
      </c>
      <c r="F155" s="1"/>
      <c r="G155" s="1"/>
      <c r="H155" s="1"/>
      <c r="I155" s="1"/>
      <c r="J155" s="1">
        <f t="shared" si="2"/>
        <v>0</v>
      </c>
      <c r="K155" s="1"/>
    </row>
    <row r="156" spans="1:11" ht="20.25" customHeight="1" x14ac:dyDescent="0.3">
      <c r="A156" s="1">
        <v>154</v>
      </c>
      <c r="B156" s="10">
        <v>46177</v>
      </c>
      <c r="C156" s="1" t="s">
        <v>10</v>
      </c>
      <c r="D156" s="1" t="s">
        <v>33</v>
      </c>
      <c r="E156" s="1">
        <v>875</v>
      </c>
      <c r="F156" s="1"/>
      <c r="G156" s="1"/>
      <c r="H156" s="1"/>
      <c r="I156" s="1"/>
      <c r="J156" s="1">
        <f t="shared" si="2"/>
        <v>0</v>
      </c>
      <c r="K156" s="1"/>
    </row>
    <row r="157" spans="1:11" ht="20.25" customHeight="1" x14ac:dyDescent="0.3">
      <c r="A157" s="1">
        <v>155</v>
      </c>
      <c r="B157" s="10">
        <v>46178</v>
      </c>
      <c r="C157" s="1" t="s">
        <v>10</v>
      </c>
      <c r="D157" s="1" t="s">
        <v>33</v>
      </c>
      <c r="E157" s="1">
        <v>875</v>
      </c>
      <c r="F157" s="1"/>
      <c r="G157" s="1"/>
      <c r="H157" s="1"/>
      <c r="I157" s="1"/>
      <c r="J157" s="1">
        <f t="shared" si="2"/>
        <v>0</v>
      </c>
      <c r="K157" s="1"/>
    </row>
    <row r="158" spans="1:11" ht="20.25" customHeight="1" x14ac:dyDescent="0.3">
      <c r="A158" s="1">
        <v>156</v>
      </c>
      <c r="B158" s="10">
        <v>46179</v>
      </c>
      <c r="C158" s="1" t="s">
        <v>10</v>
      </c>
      <c r="D158" s="1" t="s">
        <v>33</v>
      </c>
      <c r="E158" s="1">
        <v>875</v>
      </c>
      <c r="F158" s="1"/>
      <c r="G158" s="1"/>
      <c r="H158" s="1"/>
      <c r="I158" s="1"/>
      <c r="J158" s="1">
        <f t="shared" si="2"/>
        <v>0</v>
      </c>
      <c r="K158" s="1"/>
    </row>
    <row r="159" spans="1:11" ht="20.25" customHeight="1" x14ac:dyDescent="0.3">
      <c r="A159" s="1">
        <v>157</v>
      </c>
      <c r="B159" s="10">
        <v>46180</v>
      </c>
      <c r="C159" s="1" t="s">
        <v>10</v>
      </c>
      <c r="D159" s="1" t="s">
        <v>33</v>
      </c>
      <c r="E159" s="1">
        <v>875</v>
      </c>
      <c r="F159" s="1"/>
      <c r="G159" s="1"/>
      <c r="H159" s="1"/>
      <c r="I159" s="1"/>
      <c r="J159" s="1">
        <f t="shared" si="2"/>
        <v>0</v>
      </c>
      <c r="K159" s="1"/>
    </row>
    <row r="160" spans="1:11" ht="20.25" customHeight="1" x14ac:dyDescent="0.3">
      <c r="A160" s="1">
        <v>158</v>
      </c>
      <c r="B160" s="10">
        <v>46181</v>
      </c>
      <c r="C160" s="1" t="s">
        <v>10</v>
      </c>
      <c r="D160" s="1" t="s">
        <v>33</v>
      </c>
      <c r="E160" s="1">
        <v>875</v>
      </c>
      <c r="F160" s="1"/>
      <c r="G160" s="1"/>
      <c r="H160" s="1"/>
      <c r="I160" s="1"/>
      <c r="J160" s="1">
        <f t="shared" si="2"/>
        <v>0</v>
      </c>
      <c r="K160" s="1"/>
    </row>
    <row r="161" spans="1:11" ht="20.25" customHeight="1" x14ac:dyDescent="0.3">
      <c r="A161" s="1">
        <v>159</v>
      </c>
      <c r="B161" s="10">
        <v>46182</v>
      </c>
      <c r="C161" s="1" t="s">
        <v>10</v>
      </c>
      <c r="D161" s="1" t="s">
        <v>33</v>
      </c>
      <c r="E161" s="1">
        <v>875</v>
      </c>
      <c r="F161" s="1"/>
      <c r="G161" s="1"/>
      <c r="H161" s="1"/>
      <c r="I161" s="1"/>
      <c r="J161" s="1">
        <f t="shared" si="2"/>
        <v>0</v>
      </c>
      <c r="K161" s="1"/>
    </row>
    <row r="162" spans="1:11" ht="20.25" customHeight="1" x14ac:dyDescent="0.3">
      <c r="A162" s="1">
        <v>160</v>
      </c>
      <c r="B162" s="10">
        <v>46183</v>
      </c>
      <c r="C162" s="1" t="s">
        <v>10</v>
      </c>
      <c r="D162" s="1" t="s">
        <v>33</v>
      </c>
      <c r="E162" s="1">
        <v>875</v>
      </c>
      <c r="F162" s="1"/>
      <c r="G162" s="1"/>
      <c r="H162" s="1"/>
      <c r="I162" s="1"/>
      <c r="J162" s="1">
        <f t="shared" si="2"/>
        <v>0</v>
      </c>
      <c r="K162" s="1"/>
    </row>
    <row r="163" spans="1:11" ht="20.25" customHeight="1" x14ac:dyDescent="0.3">
      <c r="A163" s="1">
        <v>161</v>
      </c>
      <c r="B163" s="10">
        <v>46184</v>
      </c>
      <c r="C163" s="1" t="s">
        <v>10</v>
      </c>
      <c r="D163" s="1" t="s">
        <v>33</v>
      </c>
      <c r="E163" s="1">
        <v>875</v>
      </c>
      <c r="F163" s="1"/>
      <c r="G163" s="1"/>
      <c r="H163" s="1"/>
      <c r="I163" s="1"/>
      <c r="J163" s="1">
        <f t="shared" si="2"/>
        <v>0</v>
      </c>
      <c r="K163" s="1"/>
    </row>
    <row r="164" spans="1:11" ht="20.25" customHeight="1" x14ac:dyDescent="0.3">
      <c r="A164" s="1">
        <v>162</v>
      </c>
      <c r="B164" s="10">
        <v>46185</v>
      </c>
      <c r="C164" s="1" t="s">
        <v>10</v>
      </c>
      <c r="D164" s="1" t="s">
        <v>33</v>
      </c>
      <c r="E164" s="1">
        <v>875</v>
      </c>
      <c r="F164" s="1"/>
      <c r="G164" s="1"/>
      <c r="H164" s="1"/>
      <c r="I164" s="1"/>
      <c r="J164" s="1">
        <f t="shared" si="2"/>
        <v>0</v>
      </c>
      <c r="K164" s="1"/>
    </row>
    <row r="165" spans="1:11" ht="20.25" customHeight="1" x14ac:dyDescent="0.3">
      <c r="A165" s="1">
        <v>163</v>
      </c>
      <c r="B165" s="10">
        <v>46186</v>
      </c>
      <c r="C165" s="1" t="s">
        <v>10</v>
      </c>
      <c r="D165" s="1" t="s">
        <v>33</v>
      </c>
      <c r="E165" s="1">
        <v>875</v>
      </c>
      <c r="F165" s="1"/>
      <c r="G165" s="1"/>
      <c r="H165" s="1"/>
      <c r="I165" s="1"/>
      <c r="J165" s="1">
        <f t="shared" si="2"/>
        <v>0</v>
      </c>
      <c r="K165" s="1"/>
    </row>
    <row r="166" spans="1:11" ht="20.25" customHeight="1" x14ac:dyDescent="0.3">
      <c r="A166" s="1">
        <v>164</v>
      </c>
      <c r="B166" s="10">
        <v>46187</v>
      </c>
      <c r="C166" s="1" t="s">
        <v>10</v>
      </c>
      <c r="D166" s="1" t="s">
        <v>33</v>
      </c>
      <c r="E166" s="1">
        <v>875</v>
      </c>
      <c r="F166" s="1"/>
      <c r="G166" s="1"/>
      <c r="H166" s="1"/>
      <c r="I166" s="1"/>
      <c r="J166" s="1">
        <f t="shared" si="2"/>
        <v>0</v>
      </c>
      <c r="K166" s="1"/>
    </row>
    <row r="167" spans="1:11" ht="20.25" customHeight="1" x14ac:dyDescent="0.3">
      <c r="A167" s="1">
        <v>165</v>
      </c>
      <c r="B167" s="10">
        <v>46188</v>
      </c>
      <c r="C167" s="1" t="s">
        <v>10</v>
      </c>
      <c r="D167" s="1" t="s">
        <v>33</v>
      </c>
      <c r="E167" s="1">
        <v>875</v>
      </c>
      <c r="F167" s="1"/>
      <c r="G167" s="1"/>
      <c r="H167" s="1"/>
      <c r="I167" s="1"/>
      <c r="J167" s="1">
        <f t="shared" si="2"/>
        <v>0</v>
      </c>
      <c r="K167" s="1"/>
    </row>
    <row r="168" spans="1:11" ht="20.25" customHeight="1" x14ac:dyDescent="0.3">
      <c r="A168" s="1">
        <v>166</v>
      </c>
      <c r="B168" s="10">
        <v>46189</v>
      </c>
      <c r="C168" s="1" t="s">
        <v>10</v>
      </c>
      <c r="D168" s="1" t="s">
        <v>33</v>
      </c>
      <c r="E168" s="1">
        <v>875</v>
      </c>
      <c r="F168" s="1"/>
      <c r="G168" s="1"/>
      <c r="H168" s="1"/>
      <c r="I168" s="1"/>
      <c r="J168" s="1">
        <f t="shared" si="2"/>
        <v>0</v>
      </c>
      <c r="K168" s="1"/>
    </row>
    <row r="169" spans="1:11" ht="20.25" customHeight="1" x14ac:dyDescent="0.3">
      <c r="A169" s="1">
        <v>167</v>
      </c>
      <c r="B169" s="10">
        <v>46190</v>
      </c>
      <c r="C169" s="1" t="s">
        <v>10</v>
      </c>
      <c r="D169" s="1" t="s">
        <v>33</v>
      </c>
      <c r="E169" s="1">
        <v>875</v>
      </c>
      <c r="F169" s="1"/>
      <c r="G169" s="1"/>
      <c r="H169" s="1"/>
      <c r="I169" s="1"/>
      <c r="J169" s="1">
        <f t="shared" si="2"/>
        <v>0</v>
      </c>
      <c r="K169" s="1"/>
    </row>
    <row r="170" spans="1:11" ht="20.25" customHeight="1" x14ac:dyDescent="0.3">
      <c r="A170" s="1">
        <v>168</v>
      </c>
      <c r="B170" s="10">
        <v>46191</v>
      </c>
      <c r="C170" s="1" t="s">
        <v>10</v>
      </c>
      <c r="D170" s="1" t="s">
        <v>33</v>
      </c>
      <c r="E170" s="1">
        <v>875</v>
      </c>
      <c r="F170" s="1"/>
      <c r="G170" s="1"/>
      <c r="H170" s="1"/>
      <c r="I170" s="1"/>
      <c r="J170" s="1">
        <f t="shared" si="2"/>
        <v>0</v>
      </c>
      <c r="K170" s="1"/>
    </row>
    <row r="171" spans="1:11" ht="20.25" customHeight="1" x14ac:dyDescent="0.3">
      <c r="A171" s="1">
        <v>169</v>
      </c>
      <c r="B171" s="10">
        <v>46192</v>
      </c>
      <c r="C171" s="1" t="s">
        <v>10</v>
      </c>
      <c r="D171" s="1" t="s">
        <v>33</v>
      </c>
      <c r="E171" s="1">
        <v>875</v>
      </c>
      <c r="F171" s="1"/>
      <c r="G171" s="1"/>
      <c r="H171" s="1"/>
      <c r="I171" s="1"/>
      <c r="J171" s="1">
        <f t="shared" si="2"/>
        <v>0</v>
      </c>
      <c r="K171" s="1"/>
    </row>
    <row r="172" spans="1:11" ht="20.25" customHeight="1" x14ac:dyDescent="0.3">
      <c r="A172" s="1">
        <v>170</v>
      </c>
      <c r="B172" s="10">
        <v>46193</v>
      </c>
      <c r="C172" s="1" t="s">
        <v>10</v>
      </c>
      <c r="D172" s="1" t="s">
        <v>33</v>
      </c>
      <c r="E172" s="1">
        <v>875</v>
      </c>
      <c r="F172" s="1"/>
      <c r="G172" s="1"/>
      <c r="H172" s="1"/>
      <c r="I172" s="1"/>
      <c r="J172" s="1">
        <f t="shared" si="2"/>
        <v>0</v>
      </c>
      <c r="K172" s="1"/>
    </row>
    <row r="173" spans="1:11" ht="20.25" customHeight="1" x14ac:dyDescent="0.3">
      <c r="A173" s="1">
        <v>171</v>
      </c>
      <c r="B173" s="10">
        <v>46194</v>
      </c>
      <c r="C173" s="1" t="s">
        <v>10</v>
      </c>
      <c r="D173" s="1" t="s">
        <v>33</v>
      </c>
      <c r="E173" s="1">
        <v>875</v>
      </c>
      <c r="F173" s="1"/>
      <c r="G173" s="1"/>
      <c r="H173" s="1"/>
      <c r="I173" s="1"/>
      <c r="J173" s="1">
        <f t="shared" si="2"/>
        <v>0</v>
      </c>
      <c r="K173" s="1"/>
    </row>
    <row r="174" spans="1:11" ht="20.25" customHeight="1" x14ac:dyDescent="0.3">
      <c r="A174" s="1">
        <v>172</v>
      </c>
      <c r="B174" s="10">
        <v>46195</v>
      </c>
      <c r="C174" s="1" t="s">
        <v>10</v>
      </c>
      <c r="D174" s="1" t="s">
        <v>33</v>
      </c>
      <c r="E174" s="1">
        <v>875</v>
      </c>
      <c r="F174" s="1"/>
      <c r="G174" s="1"/>
      <c r="H174" s="1"/>
      <c r="I174" s="1"/>
      <c r="J174" s="1">
        <f t="shared" si="2"/>
        <v>0</v>
      </c>
      <c r="K174" s="1"/>
    </row>
    <row r="175" spans="1:11" ht="20.25" customHeight="1" x14ac:dyDescent="0.3">
      <c r="A175" s="1">
        <v>173</v>
      </c>
      <c r="B175" s="10">
        <v>46196</v>
      </c>
      <c r="C175" s="1" t="s">
        <v>10</v>
      </c>
      <c r="D175" s="1" t="s">
        <v>33</v>
      </c>
      <c r="E175" s="1">
        <v>875</v>
      </c>
      <c r="F175" s="1"/>
      <c r="G175" s="1"/>
      <c r="H175" s="1"/>
      <c r="I175" s="1"/>
      <c r="J175" s="1">
        <f t="shared" si="2"/>
        <v>0</v>
      </c>
      <c r="K175" s="1"/>
    </row>
    <row r="176" spans="1:11" ht="20.25" customHeight="1" x14ac:dyDescent="0.3">
      <c r="A176" s="1">
        <v>174</v>
      </c>
      <c r="B176" s="10">
        <v>46197</v>
      </c>
      <c r="C176" s="1" t="s">
        <v>10</v>
      </c>
      <c r="D176" s="1" t="s">
        <v>33</v>
      </c>
      <c r="E176" s="1">
        <v>875</v>
      </c>
      <c r="F176" s="1"/>
      <c r="G176" s="1"/>
      <c r="H176" s="1"/>
      <c r="I176" s="1"/>
      <c r="J176" s="1">
        <f t="shared" si="2"/>
        <v>0</v>
      </c>
      <c r="K176" s="1"/>
    </row>
    <row r="177" spans="1:11" ht="20.25" customHeight="1" x14ac:dyDescent="0.3">
      <c r="A177" s="1">
        <v>175</v>
      </c>
      <c r="B177" s="10">
        <v>46198</v>
      </c>
      <c r="C177" s="1" t="s">
        <v>10</v>
      </c>
      <c r="D177" s="1" t="s">
        <v>33</v>
      </c>
      <c r="E177" s="1">
        <v>875</v>
      </c>
      <c r="F177" s="1"/>
      <c r="G177" s="1"/>
      <c r="H177" s="1"/>
      <c r="I177" s="1"/>
      <c r="J177" s="1">
        <f t="shared" si="2"/>
        <v>0</v>
      </c>
      <c r="K177" s="1"/>
    </row>
    <row r="178" spans="1:11" ht="20.25" customHeight="1" x14ac:dyDescent="0.3">
      <c r="A178" s="1">
        <v>176</v>
      </c>
      <c r="B178" s="10">
        <v>46199</v>
      </c>
      <c r="C178" s="1" t="s">
        <v>10</v>
      </c>
      <c r="D178" s="1" t="s">
        <v>33</v>
      </c>
      <c r="E178" s="1">
        <v>875</v>
      </c>
      <c r="F178" s="1"/>
      <c r="G178" s="1"/>
      <c r="H178" s="1"/>
      <c r="I178" s="1"/>
      <c r="J178" s="1">
        <f t="shared" si="2"/>
        <v>0</v>
      </c>
      <c r="K178" s="1"/>
    </row>
    <row r="179" spans="1:11" ht="20.25" customHeight="1" x14ac:dyDescent="0.3">
      <c r="A179" s="1">
        <v>177</v>
      </c>
      <c r="B179" s="10">
        <v>46200</v>
      </c>
      <c r="C179" s="1" t="s">
        <v>10</v>
      </c>
      <c r="D179" s="1" t="s">
        <v>33</v>
      </c>
      <c r="E179" s="1">
        <v>875</v>
      </c>
      <c r="F179" s="1"/>
      <c r="G179" s="1"/>
      <c r="H179" s="1"/>
      <c r="I179" s="1"/>
      <c r="J179" s="1">
        <f t="shared" si="2"/>
        <v>0</v>
      </c>
      <c r="K179" s="1"/>
    </row>
    <row r="180" spans="1:11" ht="20.25" customHeight="1" x14ac:dyDescent="0.3">
      <c r="A180" s="1">
        <v>178</v>
      </c>
      <c r="B180" s="10">
        <v>46201</v>
      </c>
      <c r="C180" s="1" t="s">
        <v>10</v>
      </c>
      <c r="D180" s="1" t="s">
        <v>33</v>
      </c>
      <c r="E180" s="1">
        <v>875</v>
      </c>
      <c r="F180" s="1"/>
      <c r="G180" s="1"/>
      <c r="H180" s="1"/>
      <c r="I180" s="1"/>
      <c r="J180" s="1">
        <f t="shared" si="2"/>
        <v>0</v>
      </c>
      <c r="K180" s="1"/>
    </row>
    <row r="181" spans="1:11" ht="20.25" customHeight="1" x14ac:dyDescent="0.3">
      <c r="A181" s="1">
        <v>179</v>
      </c>
      <c r="B181" s="10">
        <v>46202</v>
      </c>
      <c r="C181" s="1" t="s">
        <v>10</v>
      </c>
      <c r="D181" s="1" t="s">
        <v>33</v>
      </c>
      <c r="E181" s="1">
        <v>875</v>
      </c>
      <c r="F181" s="1"/>
      <c r="G181" s="1"/>
      <c r="H181" s="1"/>
      <c r="I181" s="1"/>
      <c r="J181" s="1">
        <f t="shared" si="2"/>
        <v>0</v>
      </c>
      <c r="K181" s="1"/>
    </row>
    <row r="182" spans="1:11" ht="20.25" customHeight="1" x14ac:dyDescent="0.3">
      <c r="A182" s="1">
        <v>180</v>
      </c>
      <c r="B182" s="10">
        <v>46203</v>
      </c>
      <c r="C182" s="1" t="s">
        <v>10</v>
      </c>
      <c r="D182" s="1" t="s">
        <v>33</v>
      </c>
      <c r="E182" s="1">
        <v>875</v>
      </c>
      <c r="F182" s="1"/>
      <c r="G182" s="1"/>
      <c r="H182" s="1"/>
      <c r="I182" s="1"/>
      <c r="J182" s="1">
        <f t="shared" si="2"/>
        <v>0</v>
      </c>
      <c r="K182" s="1"/>
    </row>
    <row r="183" spans="1:11" ht="20.25" customHeight="1" x14ac:dyDescent="0.3">
      <c r="A183" s="1">
        <v>181</v>
      </c>
      <c r="B183" s="10">
        <v>46204</v>
      </c>
      <c r="C183" s="1" t="s">
        <v>10</v>
      </c>
      <c r="D183" s="1" t="s">
        <v>33</v>
      </c>
      <c r="E183" s="1">
        <v>875</v>
      </c>
      <c r="F183" s="1"/>
      <c r="G183" s="1"/>
      <c r="H183" s="1"/>
      <c r="I183" s="1"/>
      <c r="J183" s="1">
        <f t="shared" si="2"/>
        <v>0</v>
      </c>
      <c r="K183" s="1"/>
    </row>
    <row r="184" spans="1:11" ht="20.25" customHeight="1" x14ac:dyDescent="0.3">
      <c r="A184" s="1">
        <v>182</v>
      </c>
      <c r="B184" s="10">
        <v>46205</v>
      </c>
      <c r="C184" s="1" t="s">
        <v>10</v>
      </c>
      <c r="D184" s="1" t="s">
        <v>33</v>
      </c>
      <c r="E184" s="1">
        <v>875</v>
      </c>
      <c r="F184" s="1"/>
      <c r="G184" s="1"/>
      <c r="H184" s="1"/>
      <c r="I184" s="1"/>
      <c r="J184" s="1">
        <f t="shared" si="2"/>
        <v>0</v>
      </c>
      <c r="K184" s="1"/>
    </row>
    <row r="185" spans="1:11" ht="20.25" customHeight="1" x14ac:dyDescent="0.3">
      <c r="A185" s="1">
        <v>183</v>
      </c>
      <c r="B185" s="10">
        <v>46206</v>
      </c>
      <c r="C185" s="1" t="s">
        <v>10</v>
      </c>
      <c r="D185" s="1" t="s">
        <v>33</v>
      </c>
      <c r="E185" s="1">
        <v>875</v>
      </c>
      <c r="F185" s="1"/>
      <c r="G185" s="1"/>
      <c r="H185" s="1"/>
      <c r="I185" s="1"/>
      <c r="J185" s="1">
        <f t="shared" si="2"/>
        <v>0</v>
      </c>
      <c r="K185" s="1"/>
    </row>
    <row r="186" spans="1:11" ht="20.25" customHeight="1" x14ac:dyDescent="0.3">
      <c r="A186" s="1">
        <v>184</v>
      </c>
      <c r="B186" s="10">
        <v>46207</v>
      </c>
      <c r="C186" s="1" t="s">
        <v>10</v>
      </c>
      <c r="D186" s="1" t="s">
        <v>33</v>
      </c>
      <c r="E186" s="1">
        <v>875</v>
      </c>
      <c r="F186" s="1"/>
      <c r="G186" s="1"/>
      <c r="H186" s="1"/>
      <c r="I186" s="1"/>
      <c r="J186" s="1">
        <f t="shared" si="2"/>
        <v>0</v>
      </c>
      <c r="K186" s="1"/>
    </row>
    <row r="187" spans="1:11" ht="20.25" customHeight="1" x14ac:dyDescent="0.3">
      <c r="A187" s="1">
        <v>185</v>
      </c>
      <c r="B187" s="10">
        <v>46208</v>
      </c>
      <c r="C187" s="1" t="s">
        <v>10</v>
      </c>
      <c r="D187" s="1" t="s">
        <v>33</v>
      </c>
      <c r="E187" s="1">
        <v>875</v>
      </c>
      <c r="F187" s="1"/>
      <c r="G187" s="1"/>
      <c r="H187" s="1"/>
      <c r="I187" s="1"/>
      <c r="J187" s="1">
        <f t="shared" si="2"/>
        <v>0</v>
      </c>
      <c r="K187" s="1"/>
    </row>
    <row r="188" spans="1:11" ht="20.25" customHeight="1" x14ac:dyDescent="0.3">
      <c r="A188" s="1">
        <v>186</v>
      </c>
      <c r="B188" s="10">
        <v>46209</v>
      </c>
      <c r="C188" s="1" t="s">
        <v>10</v>
      </c>
      <c r="D188" s="1" t="s">
        <v>33</v>
      </c>
      <c r="E188" s="1">
        <v>875</v>
      </c>
      <c r="F188" s="1"/>
      <c r="G188" s="1"/>
      <c r="H188" s="1"/>
      <c r="I188" s="1"/>
      <c r="J188" s="1">
        <f t="shared" si="2"/>
        <v>0</v>
      </c>
      <c r="K188" s="1"/>
    </row>
    <row r="189" spans="1:11" ht="20.25" customHeight="1" x14ac:dyDescent="0.3">
      <c r="A189" s="1">
        <v>187</v>
      </c>
      <c r="B189" s="10">
        <v>46210</v>
      </c>
      <c r="C189" s="1" t="s">
        <v>10</v>
      </c>
      <c r="D189" s="1" t="s">
        <v>33</v>
      </c>
      <c r="E189" s="1">
        <v>875</v>
      </c>
      <c r="F189" s="1"/>
      <c r="G189" s="1"/>
      <c r="H189" s="1"/>
      <c r="I189" s="1"/>
      <c r="J189" s="1">
        <f t="shared" si="2"/>
        <v>0</v>
      </c>
      <c r="K189" s="1"/>
    </row>
    <row r="190" spans="1:11" ht="20.25" customHeight="1" x14ac:dyDescent="0.3">
      <c r="A190" s="1">
        <v>188</v>
      </c>
      <c r="B190" s="10">
        <v>46211</v>
      </c>
      <c r="C190" s="1" t="s">
        <v>10</v>
      </c>
      <c r="D190" s="1" t="s">
        <v>33</v>
      </c>
      <c r="E190" s="1">
        <v>875</v>
      </c>
      <c r="F190" s="1"/>
      <c r="G190" s="1"/>
      <c r="H190" s="1"/>
      <c r="I190" s="1"/>
      <c r="J190" s="1">
        <f t="shared" si="2"/>
        <v>0</v>
      </c>
      <c r="K190" s="1"/>
    </row>
    <row r="191" spans="1:11" ht="20.25" customHeight="1" x14ac:dyDescent="0.3">
      <c r="A191" s="1">
        <v>189</v>
      </c>
      <c r="B191" s="10">
        <v>46212</v>
      </c>
      <c r="C191" s="1" t="s">
        <v>10</v>
      </c>
      <c r="D191" s="1" t="s">
        <v>33</v>
      </c>
      <c r="E191" s="1">
        <v>875</v>
      </c>
      <c r="F191" s="1"/>
      <c r="G191" s="1"/>
      <c r="H191" s="1"/>
      <c r="I191" s="1"/>
      <c r="J191" s="1">
        <f t="shared" si="2"/>
        <v>0</v>
      </c>
      <c r="K191" s="1"/>
    </row>
    <row r="192" spans="1:11" ht="20.25" customHeight="1" x14ac:dyDescent="0.3">
      <c r="A192" s="1">
        <v>190</v>
      </c>
      <c r="B192" s="10">
        <v>46213</v>
      </c>
      <c r="C192" s="1" t="s">
        <v>10</v>
      </c>
      <c r="D192" s="1" t="s">
        <v>33</v>
      </c>
      <c r="E192" s="1">
        <v>875</v>
      </c>
      <c r="F192" s="1"/>
      <c r="G192" s="1"/>
      <c r="H192" s="1"/>
      <c r="I192" s="1"/>
      <c r="J192" s="1">
        <f t="shared" si="2"/>
        <v>0</v>
      </c>
      <c r="K192" s="1"/>
    </row>
    <row r="193" spans="1:11" ht="20.25" customHeight="1" x14ac:dyDescent="0.3">
      <c r="A193" s="1">
        <v>191</v>
      </c>
      <c r="B193" s="10">
        <v>46214</v>
      </c>
      <c r="C193" s="1" t="s">
        <v>10</v>
      </c>
      <c r="D193" s="1" t="s">
        <v>33</v>
      </c>
      <c r="E193" s="1">
        <v>875</v>
      </c>
      <c r="F193" s="1"/>
      <c r="G193" s="1"/>
      <c r="H193" s="1"/>
      <c r="I193" s="1"/>
      <c r="J193" s="1">
        <f t="shared" si="2"/>
        <v>0</v>
      </c>
      <c r="K193" s="1"/>
    </row>
    <row r="194" spans="1:11" ht="20.25" customHeight="1" x14ac:dyDescent="0.3">
      <c r="A194" s="1">
        <v>192</v>
      </c>
      <c r="B194" s="10">
        <v>46215</v>
      </c>
      <c r="C194" s="1" t="s">
        <v>10</v>
      </c>
      <c r="D194" s="1" t="s">
        <v>33</v>
      </c>
      <c r="E194" s="1">
        <v>875</v>
      </c>
      <c r="F194" s="1"/>
      <c r="G194" s="1"/>
      <c r="H194" s="1"/>
      <c r="I194" s="1"/>
      <c r="J194" s="1">
        <f t="shared" si="2"/>
        <v>0</v>
      </c>
      <c r="K194" s="1"/>
    </row>
    <row r="195" spans="1:11" ht="20.25" customHeight="1" x14ac:dyDescent="0.3">
      <c r="A195" s="1">
        <v>193</v>
      </c>
      <c r="B195" s="10">
        <v>46216</v>
      </c>
      <c r="C195" s="1" t="s">
        <v>10</v>
      </c>
      <c r="D195" s="1" t="s">
        <v>33</v>
      </c>
      <c r="E195" s="1">
        <v>875</v>
      </c>
      <c r="F195" s="1"/>
      <c r="G195" s="1"/>
      <c r="H195" s="1"/>
      <c r="I195" s="1"/>
      <c r="J195" s="1">
        <f t="shared" si="2"/>
        <v>0</v>
      </c>
      <c r="K195" s="1"/>
    </row>
    <row r="196" spans="1:11" ht="20.25" customHeight="1" x14ac:dyDescent="0.3">
      <c r="A196" s="1">
        <v>194</v>
      </c>
      <c r="B196" s="10">
        <v>46217</v>
      </c>
      <c r="C196" s="1" t="s">
        <v>10</v>
      </c>
      <c r="D196" s="1" t="s">
        <v>33</v>
      </c>
      <c r="E196" s="1">
        <v>875</v>
      </c>
      <c r="F196" s="1"/>
      <c r="G196" s="1"/>
      <c r="H196" s="1"/>
      <c r="I196" s="1"/>
      <c r="J196" s="1">
        <f t="shared" ref="J196:J259" si="3">E196*F196-G196-H196+I196</f>
        <v>0</v>
      </c>
      <c r="K196" s="1"/>
    </row>
    <row r="197" spans="1:11" ht="20.25" customHeight="1" x14ac:dyDescent="0.3">
      <c r="A197" s="1">
        <v>195</v>
      </c>
      <c r="B197" s="10">
        <v>46218</v>
      </c>
      <c r="C197" s="1" t="s">
        <v>10</v>
      </c>
      <c r="D197" s="1" t="s">
        <v>33</v>
      </c>
      <c r="E197" s="1">
        <v>875</v>
      </c>
      <c r="F197" s="1"/>
      <c r="G197" s="1"/>
      <c r="H197" s="1"/>
      <c r="I197" s="1"/>
      <c r="J197" s="1">
        <f t="shared" si="3"/>
        <v>0</v>
      </c>
      <c r="K197" s="1"/>
    </row>
    <row r="198" spans="1:11" ht="20.25" customHeight="1" x14ac:dyDescent="0.3">
      <c r="A198" s="1">
        <v>196</v>
      </c>
      <c r="B198" s="10">
        <v>46219</v>
      </c>
      <c r="C198" s="1" t="s">
        <v>10</v>
      </c>
      <c r="D198" s="1" t="s">
        <v>33</v>
      </c>
      <c r="E198" s="1">
        <v>875</v>
      </c>
      <c r="F198" s="1"/>
      <c r="G198" s="1"/>
      <c r="H198" s="1"/>
      <c r="I198" s="1"/>
      <c r="J198" s="1">
        <f t="shared" si="3"/>
        <v>0</v>
      </c>
      <c r="K198" s="1"/>
    </row>
    <row r="199" spans="1:11" ht="20.25" customHeight="1" x14ac:dyDescent="0.3">
      <c r="A199" s="1">
        <v>197</v>
      </c>
      <c r="B199" s="10">
        <v>46220</v>
      </c>
      <c r="C199" s="1" t="s">
        <v>10</v>
      </c>
      <c r="D199" s="1" t="s">
        <v>33</v>
      </c>
      <c r="E199" s="1">
        <v>875</v>
      </c>
      <c r="F199" s="1"/>
      <c r="G199" s="1"/>
      <c r="H199" s="1"/>
      <c r="I199" s="1"/>
      <c r="J199" s="1">
        <f t="shared" si="3"/>
        <v>0</v>
      </c>
      <c r="K199" s="1"/>
    </row>
    <row r="200" spans="1:11" ht="20.25" customHeight="1" x14ac:dyDescent="0.3">
      <c r="A200" s="1">
        <v>198</v>
      </c>
      <c r="B200" s="10">
        <v>46221</v>
      </c>
      <c r="C200" s="1" t="s">
        <v>10</v>
      </c>
      <c r="D200" s="1" t="s">
        <v>33</v>
      </c>
      <c r="E200" s="1">
        <v>875</v>
      </c>
      <c r="F200" s="1"/>
      <c r="G200" s="1"/>
      <c r="H200" s="1"/>
      <c r="I200" s="1"/>
      <c r="J200" s="1">
        <f t="shared" si="3"/>
        <v>0</v>
      </c>
      <c r="K200" s="1"/>
    </row>
    <row r="201" spans="1:11" ht="20.25" customHeight="1" x14ac:dyDescent="0.3">
      <c r="A201" s="1">
        <v>199</v>
      </c>
      <c r="B201" s="10">
        <v>46222</v>
      </c>
      <c r="C201" s="1" t="s">
        <v>10</v>
      </c>
      <c r="D201" s="1" t="s">
        <v>33</v>
      </c>
      <c r="E201" s="1">
        <v>875</v>
      </c>
      <c r="F201" s="1"/>
      <c r="G201" s="1"/>
      <c r="H201" s="1"/>
      <c r="I201" s="1"/>
      <c r="J201" s="1">
        <f t="shared" si="3"/>
        <v>0</v>
      </c>
      <c r="K201" s="1"/>
    </row>
    <row r="202" spans="1:11" ht="20.25" customHeight="1" x14ac:dyDescent="0.3">
      <c r="A202" s="1">
        <v>200</v>
      </c>
      <c r="B202" s="10">
        <v>46223</v>
      </c>
      <c r="C202" s="1" t="s">
        <v>10</v>
      </c>
      <c r="D202" s="1" t="s">
        <v>33</v>
      </c>
      <c r="E202" s="1">
        <v>875</v>
      </c>
      <c r="F202" s="1"/>
      <c r="G202" s="1"/>
      <c r="H202" s="1"/>
      <c r="I202" s="1"/>
      <c r="J202" s="1">
        <f t="shared" si="3"/>
        <v>0</v>
      </c>
      <c r="K202" s="1"/>
    </row>
    <row r="203" spans="1:11" ht="20.25" customHeight="1" x14ac:dyDescent="0.3">
      <c r="A203" s="1">
        <v>201</v>
      </c>
      <c r="B203" s="10">
        <v>46224</v>
      </c>
      <c r="C203" s="1" t="s">
        <v>10</v>
      </c>
      <c r="D203" s="1" t="s">
        <v>33</v>
      </c>
      <c r="E203" s="1">
        <v>875</v>
      </c>
      <c r="F203" s="1"/>
      <c r="G203" s="1"/>
      <c r="H203" s="1"/>
      <c r="I203" s="1"/>
      <c r="J203" s="1">
        <f t="shared" si="3"/>
        <v>0</v>
      </c>
      <c r="K203" s="1"/>
    </row>
    <row r="204" spans="1:11" ht="20.25" customHeight="1" x14ac:dyDescent="0.3">
      <c r="A204" s="1">
        <v>202</v>
      </c>
      <c r="B204" s="10">
        <v>46225</v>
      </c>
      <c r="C204" s="1" t="s">
        <v>10</v>
      </c>
      <c r="D204" s="1" t="s">
        <v>33</v>
      </c>
      <c r="E204" s="1">
        <v>875</v>
      </c>
      <c r="F204" s="1"/>
      <c r="G204" s="1"/>
      <c r="H204" s="1"/>
      <c r="I204" s="1"/>
      <c r="J204" s="1">
        <f t="shared" si="3"/>
        <v>0</v>
      </c>
      <c r="K204" s="1"/>
    </row>
    <row r="205" spans="1:11" ht="20.25" customHeight="1" x14ac:dyDescent="0.3">
      <c r="A205" s="1">
        <v>203</v>
      </c>
      <c r="B205" s="10">
        <v>46226</v>
      </c>
      <c r="C205" s="1" t="s">
        <v>10</v>
      </c>
      <c r="D205" s="1" t="s">
        <v>33</v>
      </c>
      <c r="E205" s="1">
        <v>875</v>
      </c>
      <c r="F205" s="1"/>
      <c r="G205" s="1"/>
      <c r="H205" s="1"/>
      <c r="I205" s="1"/>
      <c r="J205" s="1">
        <f t="shared" si="3"/>
        <v>0</v>
      </c>
      <c r="K205" s="1"/>
    </row>
    <row r="206" spans="1:11" ht="20.25" customHeight="1" x14ac:dyDescent="0.3">
      <c r="A206" s="1">
        <v>204</v>
      </c>
      <c r="B206" s="10">
        <v>46227</v>
      </c>
      <c r="C206" s="1" t="s">
        <v>10</v>
      </c>
      <c r="D206" s="1" t="s">
        <v>33</v>
      </c>
      <c r="E206" s="1">
        <v>875</v>
      </c>
      <c r="F206" s="1"/>
      <c r="G206" s="1"/>
      <c r="H206" s="1"/>
      <c r="I206" s="1"/>
      <c r="J206" s="1">
        <f t="shared" si="3"/>
        <v>0</v>
      </c>
      <c r="K206" s="1"/>
    </row>
    <row r="207" spans="1:11" ht="20.25" customHeight="1" x14ac:dyDescent="0.3">
      <c r="A207" s="1">
        <v>205</v>
      </c>
      <c r="B207" s="10">
        <v>46228</v>
      </c>
      <c r="C207" s="1" t="s">
        <v>10</v>
      </c>
      <c r="D207" s="1" t="s">
        <v>33</v>
      </c>
      <c r="E207" s="1">
        <v>875</v>
      </c>
      <c r="F207" s="1"/>
      <c r="G207" s="1"/>
      <c r="H207" s="1"/>
      <c r="I207" s="1"/>
      <c r="J207" s="1">
        <f t="shared" si="3"/>
        <v>0</v>
      </c>
      <c r="K207" s="1"/>
    </row>
    <row r="208" spans="1:11" ht="20.25" customHeight="1" x14ac:dyDescent="0.3">
      <c r="A208" s="1">
        <v>206</v>
      </c>
      <c r="B208" s="10">
        <v>46229</v>
      </c>
      <c r="C208" s="1" t="s">
        <v>10</v>
      </c>
      <c r="D208" s="1" t="s">
        <v>33</v>
      </c>
      <c r="E208" s="1">
        <v>875</v>
      </c>
      <c r="F208" s="1"/>
      <c r="G208" s="1"/>
      <c r="H208" s="1"/>
      <c r="I208" s="1"/>
      <c r="J208" s="1">
        <f t="shared" si="3"/>
        <v>0</v>
      </c>
      <c r="K208" s="1"/>
    </row>
    <row r="209" spans="1:11" ht="20.25" customHeight="1" x14ac:dyDescent="0.3">
      <c r="A209" s="1">
        <v>207</v>
      </c>
      <c r="B209" s="10">
        <v>46230</v>
      </c>
      <c r="C209" s="1" t="s">
        <v>10</v>
      </c>
      <c r="D209" s="1" t="s">
        <v>33</v>
      </c>
      <c r="E209" s="1">
        <v>875</v>
      </c>
      <c r="F209" s="1"/>
      <c r="G209" s="1"/>
      <c r="H209" s="1"/>
      <c r="I209" s="1"/>
      <c r="J209" s="1">
        <f t="shared" si="3"/>
        <v>0</v>
      </c>
      <c r="K209" s="1"/>
    </row>
    <row r="210" spans="1:11" ht="20.25" customHeight="1" x14ac:dyDescent="0.3">
      <c r="A210" s="1">
        <v>208</v>
      </c>
      <c r="B210" s="10">
        <v>46231</v>
      </c>
      <c r="C210" s="1" t="s">
        <v>10</v>
      </c>
      <c r="D210" s="1" t="s">
        <v>33</v>
      </c>
      <c r="E210" s="1">
        <v>875</v>
      </c>
      <c r="F210" s="1"/>
      <c r="G210" s="1"/>
      <c r="H210" s="1"/>
      <c r="I210" s="1"/>
      <c r="J210" s="1">
        <f t="shared" si="3"/>
        <v>0</v>
      </c>
      <c r="K210" s="1"/>
    </row>
    <row r="211" spans="1:11" ht="20.25" customHeight="1" x14ac:dyDescent="0.3">
      <c r="A211" s="1">
        <v>209</v>
      </c>
      <c r="B211" s="10">
        <v>46232</v>
      </c>
      <c r="C211" s="1" t="s">
        <v>10</v>
      </c>
      <c r="D211" s="1" t="s">
        <v>33</v>
      </c>
      <c r="E211" s="1">
        <v>875</v>
      </c>
      <c r="F211" s="1"/>
      <c r="G211" s="1"/>
      <c r="H211" s="1"/>
      <c r="I211" s="1"/>
      <c r="J211" s="1">
        <f t="shared" si="3"/>
        <v>0</v>
      </c>
      <c r="K211" s="1"/>
    </row>
    <row r="212" spans="1:11" ht="20.25" customHeight="1" x14ac:dyDescent="0.3">
      <c r="A212" s="1">
        <v>210</v>
      </c>
      <c r="B212" s="10">
        <v>46233</v>
      </c>
      <c r="C212" s="1" t="s">
        <v>10</v>
      </c>
      <c r="D212" s="1" t="s">
        <v>33</v>
      </c>
      <c r="E212" s="1">
        <v>875</v>
      </c>
      <c r="F212" s="1"/>
      <c r="G212" s="1"/>
      <c r="H212" s="1"/>
      <c r="I212" s="1"/>
      <c r="J212" s="1">
        <f t="shared" si="3"/>
        <v>0</v>
      </c>
      <c r="K212" s="1"/>
    </row>
    <row r="213" spans="1:11" ht="20.25" customHeight="1" x14ac:dyDescent="0.3">
      <c r="A213" s="1">
        <v>211</v>
      </c>
      <c r="B213" s="10">
        <v>46234</v>
      </c>
      <c r="C213" s="1" t="s">
        <v>10</v>
      </c>
      <c r="D213" s="1" t="s">
        <v>33</v>
      </c>
      <c r="E213" s="1">
        <v>875</v>
      </c>
      <c r="F213" s="1"/>
      <c r="G213" s="1"/>
      <c r="H213" s="1"/>
      <c r="I213" s="1"/>
      <c r="J213" s="1">
        <f t="shared" si="3"/>
        <v>0</v>
      </c>
      <c r="K213" s="1"/>
    </row>
    <row r="214" spans="1:11" ht="20.25" customHeight="1" x14ac:dyDescent="0.3">
      <c r="A214" s="1">
        <v>212</v>
      </c>
      <c r="B214" s="10">
        <v>46235</v>
      </c>
      <c r="C214" s="1" t="s">
        <v>10</v>
      </c>
      <c r="D214" s="1" t="s">
        <v>33</v>
      </c>
      <c r="E214" s="1">
        <v>875</v>
      </c>
      <c r="F214" s="1"/>
      <c r="G214" s="1"/>
      <c r="H214" s="1"/>
      <c r="I214" s="1"/>
      <c r="J214" s="1">
        <f t="shared" si="3"/>
        <v>0</v>
      </c>
      <c r="K214" s="1"/>
    </row>
    <row r="215" spans="1:11" ht="20.25" customHeight="1" x14ac:dyDescent="0.3">
      <c r="A215" s="1">
        <v>213</v>
      </c>
      <c r="B215" s="10">
        <v>46236</v>
      </c>
      <c r="C215" s="1" t="s">
        <v>10</v>
      </c>
      <c r="D215" s="1" t="s">
        <v>33</v>
      </c>
      <c r="E215" s="1">
        <v>875</v>
      </c>
      <c r="F215" s="1"/>
      <c r="G215" s="1"/>
      <c r="H215" s="1"/>
      <c r="I215" s="1"/>
      <c r="J215" s="1">
        <f t="shared" si="3"/>
        <v>0</v>
      </c>
      <c r="K215" s="1"/>
    </row>
    <row r="216" spans="1:11" ht="20.25" customHeight="1" x14ac:dyDescent="0.3">
      <c r="A216" s="1">
        <v>214</v>
      </c>
      <c r="B216" s="10">
        <v>46237</v>
      </c>
      <c r="C216" s="1" t="s">
        <v>10</v>
      </c>
      <c r="D216" s="1" t="s">
        <v>33</v>
      </c>
      <c r="E216" s="1">
        <v>875</v>
      </c>
      <c r="F216" s="1"/>
      <c r="G216" s="1"/>
      <c r="H216" s="1"/>
      <c r="I216" s="1"/>
      <c r="J216" s="1">
        <f t="shared" si="3"/>
        <v>0</v>
      </c>
      <c r="K216" s="1"/>
    </row>
    <row r="217" spans="1:11" ht="20.25" customHeight="1" x14ac:dyDescent="0.3">
      <c r="A217" s="1">
        <v>215</v>
      </c>
      <c r="B217" s="10">
        <v>46238</v>
      </c>
      <c r="C217" s="1" t="s">
        <v>10</v>
      </c>
      <c r="D217" s="1" t="s">
        <v>33</v>
      </c>
      <c r="E217" s="1">
        <v>875</v>
      </c>
      <c r="F217" s="1"/>
      <c r="G217" s="1"/>
      <c r="H217" s="1"/>
      <c r="I217" s="1"/>
      <c r="J217" s="1">
        <f t="shared" si="3"/>
        <v>0</v>
      </c>
      <c r="K217" s="1"/>
    </row>
    <row r="218" spans="1:11" ht="20.25" customHeight="1" x14ac:dyDescent="0.3">
      <c r="A218" s="1">
        <v>216</v>
      </c>
      <c r="B218" s="10">
        <v>46239</v>
      </c>
      <c r="C218" s="1" t="s">
        <v>10</v>
      </c>
      <c r="D218" s="1" t="s">
        <v>33</v>
      </c>
      <c r="E218" s="1">
        <v>875</v>
      </c>
      <c r="F218" s="1"/>
      <c r="G218" s="1"/>
      <c r="H218" s="1"/>
      <c r="I218" s="1"/>
      <c r="J218" s="1">
        <f t="shared" si="3"/>
        <v>0</v>
      </c>
      <c r="K218" s="1"/>
    </row>
    <row r="219" spans="1:11" ht="20.25" customHeight="1" x14ac:dyDescent="0.3">
      <c r="A219" s="1">
        <v>217</v>
      </c>
      <c r="B219" s="10">
        <v>46240</v>
      </c>
      <c r="C219" s="1" t="s">
        <v>10</v>
      </c>
      <c r="D219" s="1" t="s">
        <v>33</v>
      </c>
      <c r="E219" s="1">
        <v>875</v>
      </c>
      <c r="F219" s="1"/>
      <c r="G219" s="1"/>
      <c r="H219" s="1"/>
      <c r="I219" s="1"/>
      <c r="J219" s="1">
        <f t="shared" si="3"/>
        <v>0</v>
      </c>
      <c r="K219" s="1"/>
    </row>
    <row r="220" spans="1:11" ht="20.25" customHeight="1" x14ac:dyDescent="0.3">
      <c r="A220" s="1">
        <v>218</v>
      </c>
      <c r="B220" s="10">
        <v>46241</v>
      </c>
      <c r="C220" s="1" t="s">
        <v>10</v>
      </c>
      <c r="D220" s="1" t="s">
        <v>33</v>
      </c>
      <c r="E220" s="1">
        <v>875</v>
      </c>
      <c r="F220" s="1"/>
      <c r="G220" s="1"/>
      <c r="H220" s="1"/>
      <c r="I220" s="1"/>
      <c r="J220" s="1">
        <f t="shared" si="3"/>
        <v>0</v>
      </c>
      <c r="K220" s="1"/>
    </row>
    <row r="221" spans="1:11" ht="20.25" customHeight="1" x14ac:dyDescent="0.3">
      <c r="A221" s="1">
        <v>219</v>
      </c>
      <c r="B221" s="10">
        <v>46242</v>
      </c>
      <c r="C221" s="1" t="s">
        <v>10</v>
      </c>
      <c r="D221" s="1" t="s">
        <v>33</v>
      </c>
      <c r="E221" s="1">
        <v>875</v>
      </c>
      <c r="F221" s="1"/>
      <c r="G221" s="1"/>
      <c r="H221" s="1"/>
      <c r="I221" s="1"/>
      <c r="J221" s="1">
        <f t="shared" si="3"/>
        <v>0</v>
      </c>
      <c r="K221" s="1"/>
    </row>
    <row r="222" spans="1:11" ht="20.25" customHeight="1" x14ac:dyDescent="0.3">
      <c r="A222" s="1">
        <v>220</v>
      </c>
      <c r="B222" s="10">
        <v>46243</v>
      </c>
      <c r="C222" s="1" t="s">
        <v>10</v>
      </c>
      <c r="D222" s="1" t="s">
        <v>33</v>
      </c>
      <c r="E222" s="1">
        <v>875</v>
      </c>
      <c r="F222" s="1"/>
      <c r="G222" s="1"/>
      <c r="H222" s="1"/>
      <c r="I222" s="1"/>
      <c r="J222" s="1">
        <f t="shared" si="3"/>
        <v>0</v>
      </c>
      <c r="K222" s="1"/>
    </row>
    <row r="223" spans="1:11" ht="20.25" customHeight="1" x14ac:dyDescent="0.3">
      <c r="A223" s="1">
        <v>221</v>
      </c>
      <c r="B223" s="10">
        <v>46244</v>
      </c>
      <c r="C223" s="1" t="s">
        <v>10</v>
      </c>
      <c r="D223" s="1" t="s">
        <v>33</v>
      </c>
      <c r="E223" s="1">
        <v>875</v>
      </c>
      <c r="F223" s="1"/>
      <c r="G223" s="1"/>
      <c r="H223" s="1"/>
      <c r="I223" s="1"/>
      <c r="J223" s="1">
        <f t="shared" si="3"/>
        <v>0</v>
      </c>
      <c r="K223" s="1"/>
    </row>
    <row r="224" spans="1:11" ht="20.25" customHeight="1" x14ac:dyDescent="0.3">
      <c r="A224" s="1">
        <v>222</v>
      </c>
      <c r="B224" s="10">
        <v>46245</v>
      </c>
      <c r="C224" s="1" t="s">
        <v>10</v>
      </c>
      <c r="D224" s="1" t="s">
        <v>33</v>
      </c>
      <c r="E224" s="1">
        <v>875</v>
      </c>
      <c r="F224" s="1"/>
      <c r="G224" s="1"/>
      <c r="H224" s="1"/>
      <c r="I224" s="1"/>
      <c r="J224" s="1">
        <f t="shared" si="3"/>
        <v>0</v>
      </c>
      <c r="K224" s="1"/>
    </row>
    <row r="225" spans="1:11" ht="20.25" customHeight="1" x14ac:dyDescent="0.3">
      <c r="A225" s="1">
        <v>223</v>
      </c>
      <c r="B225" s="10">
        <v>46246</v>
      </c>
      <c r="C225" s="1" t="s">
        <v>10</v>
      </c>
      <c r="D225" s="1" t="s">
        <v>33</v>
      </c>
      <c r="E225" s="1">
        <v>875</v>
      </c>
      <c r="F225" s="1"/>
      <c r="G225" s="1"/>
      <c r="H225" s="1"/>
      <c r="I225" s="1"/>
      <c r="J225" s="1">
        <f t="shared" si="3"/>
        <v>0</v>
      </c>
      <c r="K225" s="1"/>
    </row>
    <row r="226" spans="1:11" ht="20.25" customHeight="1" x14ac:dyDescent="0.3">
      <c r="A226" s="1">
        <v>224</v>
      </c>
      <c r="B226" s="10">
        <v>46247</v>
      </c>
      <c r="C226" s="1" t="s">
        <v>10</v>
      </c>
      <c r="D226" s="1" t="s">
        <v>33</v>
      </c>
      <c r="E226" s="1">
        <v>875</v>
      </c>
      <c r="F226" s="1"/>
      <c r="G226" s="1"/>
      <c r="H226" s="1"/>
      <c r="I226" s="1"/>
      <c r="J226" s="1">
        <f t="shared" si="3"/>
        <v>0</v>
      </c>
      <c r="K226" s="1"/>
    </row>
    <row r="227" spans="1:11" ht="20.25" customHeight="1" x14ac:dyDescent="0.3">
      <c r="A227" s="1">
        <v>225</v>
      </c>
      <c r="B227" s="10">
        <v>46248</v>
      </c>
      <c r="C227" s="1" t="s">
        <v>10</v>
      </c>
      <c r="D227" s="1" t="s">
        <v>33</v>
      </c>
      <c r="E227" s="1">
        <v>875</v>
      </c>
      <c r="F227" s="1"/>
      <c r="G227" s="1"/>
      <c r="H227" s="1"/>
      <c r="I227" s="1"/>
      <c r="J227" s="1">
        <f t="shared" si="3"/>
        <v>0</v>
      </c>
      <c r="K227" s="1"/>
    </row>
    <row r="228" spans="1:11" ht="20.25" customHeight="1" x14ac:dyDescent="0.3">
      <c r="A228" s="1">
        <v>226</v>
      </c>
      <c r="B228" s="10">
        <v>46249</v>
      </c>
      <c r="C228" s="1" t="s">
        <v>10</v>
      </c>
      <c r="D228" s="1" t="s">
        <v>33</v>
      </c>
      <c r="E228" s="1">
        <v>875</v>
      </c>
      <c r="F228" s="1"/>
      <c r="G228" s="1"/>
      <c r="H228" s="1"/>
      <c r="I228" s="1"/>
      <c r="J228" s="1">
        <f t="shared" si="3"/>
        <v>0</v>
      </c>
      <c r="K228" s="1"/>
    </row>
    <row r="229" spans="1:11" ht="20.25" customHeight="1" x14ac:dyDescent="0.3">
      <c r="A229" s="1">
        <v>227</v>
      </c>
      <c r="B229" s="10">
        <v>46250</v>
      </c>
      <c r="C229" s="1" t="s">
        <v>10</v>
      </c>
      <c r="D229" s="1" t="s">
        <v>33</v>
      </c>
      <c r="E229" s="1">
        <v>875</v>
      </c>
      <c r="F229" s="1"/>
      <c r="G229" s="1"/>
      <c r="H229" s="1"/>
      <c r="I229" s="1"/>
      <c r="J229" s="1">
        <f t="shared" si="3"/>
        <v>0</v>
      </c>
      <c r="K229" s="1"/>
    </row>
    <row r="230" spans="1:11" ht="20.25" customHeight="1" x14ac:dyDescent="0.3">
      <c r="A230" s="1">
        <v>228</v>
      </c>
      <c r="B230" s="10">
        <v>46251</v>
      </c>
      <c r="C230" s="1" t="s">
        <v>10</v>
      </c>
      <c r="D230" s="1" t="s">
        <v>33</v>
      </c>
      <c r="E230" s="1">
        <v>875</v>
      </c>
      <c r="F230" s="1"/>
      <c r="G230" s="1"/>
      <c r="H230" s="1"/>
      <c r="I230" s="1"/>
      <c r="J230" s="1">
        <f t="shared" si="3"/>
        <v>0</v>
      </c>
      <c r="K230" s="1"/>
    </row>
    <row r="231" spans="1:11" ht="20.25" customHeight="1" x14ac:dyDescent="0.3">
      <c r="A231" s="1">
        <v>229</v>
      </c>
      <c r="B231" s="10">
        <v>46252</v>
      </c>
      <c r="C231" s="1" t="s">
        <v>10</v>
      </c>
      <c r="D231" s="1" t="s">
        <v>33</v>
      </c>
      <c r="E231" s="1">
        <v>875</v>
      </c>
      <c r="F231" s="1"/>
      <c r="G231" s="1"/>
      <c r="H231" s="1"/>
      <c r="I231" s="1"/>
      <c r="J231" s="1">
        <f t="shared" si="3"/>
        <v>0</v>
      </c>
      <c r="K231" s="1"/>
    </row>
    <row r="232" spans="1:11" ht="20.25" customHeight="1" x14ac:dyDescent="0.3">
      <c r="A232" s="1">
        <v>230</v>
      </c>
      <c r="B232" s="10">
        <v>46253</v>
      </c>
      <c r="C232" s="1" t="s">
        <v>10</v>
      </c>
      <c r="D232" s="1" t="s">
        <v>33</v>
      </c>
      <c r="E232" s="1">
        <v>875</v>
      </c>
      <c r="F232" s="1"/>
      <c r="G232" s="1"/>
      <c r="H232" s="1"/>
      <c r="I232" s="1"/>
      <c r="J232" s="1">
        <f t="shared" si="3"/>
        <v>0</v>
      </c>
      <c r="K232" s="1"/>
    </row>
    <row r="233" spans="1:11" ht="20.25" customHeight="1" x14ac:dyDescent="0.3">
      <c r="A233" s="1">
        <v>231</v>
      </c>
      <c r="B233" s="10">
        <v>46254</v>
      </c>
      <c r="C233" s="1" t="s">
        <v>10</v>
      </c>
      <c r="D233" s="1" t="s">
        <v>33</v>
      </c>
      <c r="E233" s="1">
        <v>875</v>
      </c>
      <c r="F233" s="1"/>
      <c r="G233" s="1"/>
      <c r="H233" s="1"/>
      <c r="I233" s="1"/>
      <c r="J233" s="1">
        <f t="shared" si="3"/>
        <v>0</v>
      </c>
      <c r="K233" s="1"/>
    </row>
    <row r="234" spans="1:11" ht="20.25" customHeight="1" x14ac:dyDescent="0.3">
      <c r="A234" s="1">
        <v>232</v>
      </c>
      <c r="B234" s="10">
        <v>46255</v>
      </c>
      <c r="C234" s="1" t="s">
        <v>10</v>
      </c>
      <c r="D234" s="1" t="s">
        <v>33</v>
      </c>
      <c r="E234" s="1">
        <v>875</v>
      </c>
      <c r="F234" s="1"/>
      <c r="G234" s="1"/>
      <c r="H234" s="1"/>
      <c r="I234" s="1"/>
      <c r="J234" s="1">
        <f t="shared" si="3"/>
        <v>0</v>
      </c>
      <c r="K234" s="1"/>
    </row>
    <row r="235" spans="1:11" ht="20.25" customHeight="1" x14ac:dyDescent="0.3">
      <c r="A235" s="1">
        <v>233</v>
      </c>
      <c r="B235" s="10">
        <v>46256</v>
      </c>
      <c r="C235" s="1" t="s">
        <v>10</v>
      </c>
      <c r="D235" s="1" t="s">
        <v>33</v>
      </c>
      <c r="E235" s="1">
        <v>875</v>
      </c>
      <c r="F235" s="1"/>
      <c r="G235" s="1"/>
      <c r="H235" s="1"/>
      <c r="I235" s="1"/>
      <c r="J235" s="1">
        <f t="shared" si="3"/>
        <v>0</v>
      </c>
      <c r="K235" s="1"/>
    </row>
    <row r="236" spans="1:11" ht="20.25" customHeight="1" x14ac:dyDescent="0.3">
      <c r="A236" s="1">
        <v>234</v>
      </c>
      <c r="B236" s="10">
        <v>46257</v>
      </c>
      <c r="C236" s="1" t="s">
        <v>10</v>
      </c>
      <c r="D236" s="1" t="s">
        <v>33</v>
      </c>
      <c r="E236" s="1">
        <v>875</v>
      </c>
      <c r="F236" s="1"/>
      <c r="G236" s="1"/>
      <c r="H236" s="1"/>
      <c r="I236" s="1"/>
      <c r="J236" s="1">
        <f t="shared" si="3"/>
        <v>0</v>
      </c>
      <c r="K236" s="1"/>
    </row>
    <row r="237" spans="1:11" ht="20.25" customHeight="1" x14ac:dyDescent="0.3">
      <c r="A237" s="1">
        <v>235</v>
      </c>
      <c r="B237" s="10">
        <v>46258</v>
      </c>
      <c r="C237" s="1" t="s">
        <v>10</v>
      </c>
      <c r="D237" s="1" t="s">
        <v>33</v>
      </c>
      <c r="E237" s="1">
        <v>875</v>
      </c>
      <c r="F237" s="1"/>
      <c r="G237" s="1"/>
      <c r="H237" s="1"/>
      <c r="I237" s="1"/>
      <c r="J237" s="1">
        <f t="shared" si="3"/>
        <v>0</v>
      </c>
      <c r="K237" s="1"/>
    </row>
    <row r="238" spans="1:11" ht="20.25" customHeight="1" x14ac:dyDescent="0.3">
      <c r="A238" s="1">
        <v>236</v>
      </c>
      <c r="B238" s="10">
        <v>46259</v>
      </c>
      <c r="C238" s="1" t="s">
        <v>10</v>
      </c>
      <c r="D238" s="1" t="s">
        <v>33</v>
      </c>
      <c r="E238" s="1">
        <v>875</v>
      </c>
      <c r="F238" s="1"/>
      <c r="G238" s="1"/>
      <c r="H238" s="1"/>
      <c r="I238" s="1"/>
      <c r="J238" s="1">
        <f t="shared" si="3"/>
        <v>0</v>
      </c>
      <c r="K238" s="1"/>
    </row>
    <row r="239" spans="1:11" ht="20.25" customHeight="1" x14ac:dyDescent="0.3">
      <c r="A239" s="1">
        <v>237</v>
      </c>
      <c r="B239" s="10">
        <v>46260</v>
      </c>
      <c r="C239" s="1" t="s">
        <v>10</v>
      </c>
      <c r="D239" s="1" t="s">
        <v>33</v>
      </c>
      <c r="E239" s="1">
        <v>875</v>
      </c>
      <c r="F239" s="1"/>
      <c r="G239" s="1"/>
      <c r="H239" s="1"/>
      <c r="I239" s="1"/>
      <c r="J239" s="1">
        <f t="shared" si="3"/>
        <v>0</v>
      </c>
      <c r="K239" s="1"/>
    </row>
    <row r="240" spans="1:11" ht="20.25" customHeight="1" x14ac:dyDescent="0.3">
      <c r="A240" s="1">
        <v>238</v>
      </c>
      <c r="B240" s="10">
        <v>46261</v>
      </c>
      <c r="C240" s="1" t="s">
        <v>10</v>
      </c>
      <c r="D240" s="1" t="s">
        <v>33</v>
      </c>
      <c r="E240" s="1">
        <v>875</v>
      </c>
      <c r="F240" s="1"/>
      <c r="G240" s="1"/>
      <c r="H240" s="1"/>
      <c r="I240" s="1"/>
      <c r="J240" s="1">
        <f t="shared" si="3"/>
        <v>0</v>
      </c>
      <c r="K240" s="1"/>
    </row>
    <row r="241" spans="1:11" ht="20.25" customHeight="1" x14ac:dyDescent="0.3">
      <c r="A241" s="1">
        <v>239</v>
      </c>
      <c r="B241" s="10">
        <v>46262</v>
      </c>
      <c r="C241" s="1" t="s">
        <v>10</v>
      </c>
      <c r="D241" s="1" t="s">
        <v>33</v>
      </c>
      <c r="E241" s="1">
        <v>875</v>
      </c>
      <c r="F241" s="1"/>
      <c r="G241" s="1"/>
      <c r="H241" s="1"/>
      <c r="I241" s="1"/>
      <c r="J241" s="1">
        <f t="shared" si="3"/>
        <v>0</v>
      </c>
      <c r="K241" s="1"/>
    </row>
    <row r="242" spans="1:11" ht="20.25" customHeight="1" x14ac:dyDescent="0.3">
      <c r="A242" s="1">
        <v>240</v>
      </c>
      <c r="B242" s="10">
        <v>46263</v>
      </c>
      <c r="C242" s="1" t="s">
        <v>10</v>
      </c>
      <c r="D242" s="1" t="s">
        <v>33</v>
      </c>
      <c r="E242" s="1">
        <v>875</v>
      </c>
      <c r="F242" s="1"/>
      <c r="G242" s="1"/>
      <c r="H242" s="1"/>
      <c r="I242" s="1"/>
      <c r="J242" s="1">
        <f t="shared" si="3"/>
        <v>0</v>
      </c>
      <c r="K242" s="1"/>
    </row>
    <row r="243" spans="1:11" ht="20.25" customHeight="1" x14ac:dyDescent="0.3">
      <c r="A243" s="1">
        <v>241</v>
      </c>
      <c r="B243" s="10">
        <v>46264</v>
      </c>
      <c r="C243" s="1" t="s">
        <v>10</v>
      </c>
      <c r="D243" s="1" t="s">
        <v>33</v>
      </c>
      <c r="E243" s="1">
        <v>875</v>
      </c>
      <c r="F243" s="1"/>
      <c r="G243" s="1"/>
      <c r="H243" s="1"/>
      <c r="I243" s="1"/>
      <c r="J243" s="1">
        <f t="shared" si="3"/>
        <v>0</v>
      </c>
      <c r="K243" s="1"/>
    </row>
    <row r="244" spans="1:11" ht="20.25" customHeight="1" x14ac:dyDescent="0.3">
      <c r="A244" s="1">
        <v>242</v>
      </c>
      <c r="B244" s="10">
        <v>46265</v>
      </c>
      <c r="C244" s="1" t="s">
        <v>10</v>
      </c>
      <c r="D244" s="1" t="s">
        <v>33</v>
      </c>
      <c r="E244" s="1">
        <v>875</v>
      </c>
      <c r="F244" s="1"/>
      <c r="G244" s="1"/>
      <c r="H244" s="1"/>
      <c r="I244" s="1"/>
      <c r="J244" s="1">
        <f t="shared" si="3"/>
        <v>0</v>
      </c>
      <c r="K244" s="1"/>
    </row>
    <row r="245" spans="1:11" ht="20.25" customHeight="1" x14ac:dyDescent="0.3">
      <c r="A245" s="1">
        <v>243</v>
      </c>
      <c r="B245" s="10">
        <v>46266</v>
      </c>
      <c r="C245" s="1" t="s">
        <v>10</v>
      </c>
      <c r="D245" s="1" t="s">
        <v>33</v>
      </c>
      <c r="E245" s="1">
        <v>875</v>
      </c>
      <c r="F245" s="1"/>
      <c r="G245" s="1"/>
      <c r="H245" s="1"/>
      <c r="I245" s="1"/>
      <c r="J245" s="1">
        <f t="shared" si="3"/>
        <v>0</v>
      </c>
      <c r="K245" s="1"/>
    </row>
    <row r="246" spans="1:11" ht="20.25" customHeight="1" x14ac:dyDescent="0.3">
      <c r="A246" s="1">
        <v>244</v>
      </c>
      <c r="B246" s="10">
        <v>46267</v>
      </c>
      <c r="C246" s="1" t="s">
        <v>10</v>
      </c>
      <c r="D246" s="1" t="s">
        <v>33</v>
      </c>
      <c r="E246" s="1">
        <v>875</v>
      </c>
      <c r="F246" s="1"/>
      <c r="G246" s="1"/>
      <c r="H246" s="1"/>
      <c r="I246" s="1"/>
      <c r="J246" s="1">
        <f t="shared" si="3"/>
        <v>0</v>
      </c>
      <c r="K246" s="1"/>
    </row>
    <row r="247" spans="1:11" ht="20.25" customHeight="1" x14ac:dyDescent="0.3">
      <c r="A247" s="1">
        <v>245</v>
      </c>
      <c r="B247" s="10">
        <v>46268</v>
      </c>
      <c r="C247" s="1" t="s">
        <v>10</v>
      </c>
      <c r="D247" s="1" t="s">
        <v>33</v>
      </c>
      <c r="E247" s="1">
        <v>875</v>
      </c>
      <c r="F247" s="1"/>
      <c r="G247" s="1"/>
      <c r="H247" s="1"/>
      <c r="I247" s="1"/>
      <c r="J247" s="1">
        <f t="shared" si="3"/>
        <v>0</v>
      </c>
      <c r="K247" s="1"/>
    </row>
    <row r="248" spans="1:11" ht="20.25" customHeight="1" x14ac:dyDescent="0.3">
      <c r="A248" s="1">
        <v>246</v>
      </c>
      <c r="B248" s="10">
        <v>46269</v>
      </c>
      <c r="C248" s="1" t="s">
        <v>10</v>
      </c>
      <c r="D248" s="1" t="s">
        <v>33</v>
      </c>
      <c r="E248" s="1">
        <v>875</v>
      </c>
      <c r="F248" s="1"/>
      <c r="G248" s="1"/>
      <c r="H248" s="1"/>
      <c r="I248" s="1"/>
      <c r="J248" s="1">
        <f t="shared" si="3"/>
        <v>0</v>
      </c>
      <c r="K248" s="1"/>
    </row>
    <row r="249" spans="1:11" ht="20.25" customHeight="1" x14ac:dyDescent="0.3">
      <c r="A249" s="1">
        <v>247</v>
      </c>
      <c r="B249" s="10">
        <v>46270</v>
      </c>
      <c r="C249" s="1" t="s">
        <v>10</v>
      </c>
      <c r="D249" s="1" t="s">
        <v>33</v>
      </c>
      <c r="E249" s="1">
        <v>875</v>
      </c>
      <c r="F249" s="1"/>
      <c r="G249" s="1"/>
      <c r="H249" s="1"/>
      <c r="I249" s="1"/>
      <c r="J249" s="1">
        <f t="shared" si="3"/>
        <v>0</v>
      </c>
      <c r="K249" s="1"/>
    </row>
    <row r="250" spans="1:11" ht="20.25" customHeight="1" x14ac:dyDescent="0.3">
      <c r="A250" s="1">
        <v>248</v>
      </c>
      <c r="B250" s="10">
        <v>46271</v>
      </c>
      <c r="C250" s="1" t="s">
        <v>10</v>
      </c>
      <c r="D250" s="1" t="s">
        <v>33</v>
      </c>
      <c r="E250" s="1">
        <v>875</v>
      </c>
      <c r="F250" s="1"/>
      <c r="G250" s="1"/>
      <c r="H250" s="1"/>
      <c r="I250" s="1"/>
      <c r="J250" s="1">
        <f t="shared" si="3"/>
        <v>0</v>
      </c>
      <c r="K250" s="1"/>
    </row>
    <row r="251" spans="1:11" ht="20.25" customHeight="1" x14ac:dyDescent="0.3">
      <c r="A251" s="1">
        <v>249</v>
      </c>
      <c r="B251" s="10">
        <v>46272</v>
      </c>
      <c r="C251" s="1" t="s">
        <v>10</v>
      </c>
      <c r="D251" s="1" t="s">
        <v>33</v>
      </c>
      <c r="E251" s="1">
        <v>875</v>
      </c>
      <c r="F251" s="1"/>
      <c r="G251" s="1"/>
      <c r="H251" s="1"/>
      <c r="I251" s="1"/>
      <c r="J251" s="1">
        <f t="shared" si="3"/>
        <v>0</v>
      </c>
      <c r="K251" s="1"/>
    </row>
    <row r="252" spans="1:11" ht="20.25" customHeight="1" x14ac:dyDescent="0.3">
      <c r="A252" s="1">
        <v>250</v>
      </c>
      <c r="B252" s="10">
        <v>46273</v>
      </c>
      <c r="C252" s="1" t="s">
        <v>10</v>
      </c>
      <c r="D252" s="1" t="s">
        <v>33</v>
      </c>
      <c r="E252" s="1">
        <v>875</v>
      </c>
      <c r="F252" s="1"/>
      <c r="G252" s="1"/>
      <c r="H252" s="1"/>
      <c r="I252" s="1"/>
      <c r="J252" s="1">
        <f t="shared" si="3"/>
        <v>0</v>
      </c>
      <c r="K252" s="1"/>
    </row>
    <row r="253" spans="1:11" ht="20.25" customHeight="1" x14ac:dyDescent="0.3">
      <c r="A253" s="1">
        <v>251</v>
      </c>
      <c r="B253" s="10">
        <v>46274</v>
      </c>
      <c r="C253" s="1" t="s">
        <v>10</v>
      </c>
      <c r="D253" s="1" t="s">
        <v>33</v>
      </c>
      <c r="E253" s="1">
        <v>875</v>
      </c>
      <c r="F253" s="1"/>
      <c r="G253" s="1"/>
      <c r="H253" s="1"/>
      <c r="I253" s="1"/>
      <c r="J253" s="1">
        <f t="shared" si="3"/>
        <v>0</v>
      </c>
      <c r="K253" s="1"/>
    </row>
    <row r="254" spans="1:11" ht="20.25" customHeight="1" x14ac:dyDescent="0.3">
      <c r="A254" s="1">
        <v>252</v>
      </c>
      <c r="B254" s="10">
        <v>46275</v>
      </c>
      <c r="C254" s="1" t="s">
        <v>10</v>
      </c>
      <c r="D254" s="1" t="s">
        <v>33</v>
      </c>
      <c r="E254" s="1">
        <v>875</v>
      </c>
      <c r="F254" s="1"/>
      <c r="G254" s="1"/>
      <c r="H254" s="1"/>
      <c r="I254" s="1"/>
      <c r="J254" s="1">
        <f t="shared" si="3"/>
        <v>0</v>
      </c>
      <c r="K254" s="1"/>
    </row>
    <row r="255" spans="1:11" ht="20.25" customHeight="1" x14ac:dyDescent="0.3">
      <c r="A255" s="1">
        <v>253</v>
      </c>
      <c r="B255" s="10">
        <v>46276</v>
      </c>
      <c r="C255" s="1" t="s">
        <v>10</v>
      </c>
      <c r="D255" s="1" t="s">
        <v>33</v>
      </c>
      <c r="E255" s="1">
        <v>875</v>
      </c>
      <c r="F255" s="1"/>
      <c r="G255" s="1"/>
      <c r="H255" s="1"/>
      <c r="I255" s="1"/>
      <c r="J255" s="1">
        <f t="shared" si="3"/>
        <v>0</v>
      </c>
      <c r="K255" s="1"/>
    </row>
    <row r="256" spans="1:11" ht="20.25" customHeight="1" x14ac:dyDescent="0.3">
      <c r="A256" s="1">
        <v>254</v>
      </c>
      <c r="B256" s="10">
        <v>46277</v>
      </c>
      <c r="C256" s="1" t="s">
        <v>10</v>
      </c>
      <c r="D256" s="1" t="s">
        <v>33</v>
      </c>
      <c r="E256" s="1">
        <v>875</v>
      </c>
      <c r="F256" s="1"/>
      <c r="G256" s="1"/>
      <c r="H256" s="1"/>
      <c r="I256" s="1"/>
      <c r="J256" s="1">
        <f t="shared" si="3"/>
        <v>0</v>
      </c>
      <c r="K256" s="1"/>
    </row>
    <row r="257" spans="1:11" ht="20.25" customHeight="1" x14ac:dyDescent="0.3">
      <c r="A257" s="1">
        <v>255</v>
      </c>
      <c r="B257" s="10">
        <v>46278</v>
      </c>
      <c r="C257" s="1" t="s">
        <v>10</v>
      </c>
      <c r="D257" s="1" t="s">
        <v>33</v>
      </c>
      <c r="E257" s="1">
        <v>875</v>
      </c>
      <c r="F257" s="1"/>
      <c r="G257" s="1"/>
      <c r="H257" s="1"/>
      <c r="I257" s="1"/>
      <c r="J257" s="1">
        <f t="shared" si="3"/>
        <v>0</v>
      </c>
      <c r="K257" s="1"/>
    </row>
    <row r="258" spans="1:11" ht="20.25" customHeight="1" x14ac:dyDescent="0.3">
      <c r="A258" s="1">
        <v>256</v>
      </c>
      <c r="B258" s="10">
        <v>46279</v>
      </c>
      <c r="C258" s="1" t="s">
        <v>10</v>
      </c>
      <c r="D258" s="1" t="s">
        <v>33</v>
      </c>
      <c r="E258" s="1">
        <v>875</v>
      </c>
      <c r="F258" s="1"/>
      <c r="G258" s="1"/>
      <c r="H258" s="1"/>
      <c r="I258" s="1"/>
      <c r="J258" s="1">
        <f t="shared" si="3"/>
        <v>0</v>
      </c>
      <c r="K258" s="1"/>
    </row>
    <row r="259" spans="1:11" ht="20.25" customHeight="1" x14ac:dyDescent="0.3">
      <c r="A259" s="1">
        <v>257</v>
      </c>
      <c r="B259" s="10">
        <v>46280</v>
      </c>
      <c r="C259" s="1" t="s">
        <v>10</v>
      </c>
      <c r="D259" s="1" t="s">
        <v>33</v>
      </c>
      <c r="E259" s="1">
        <v>875</v>
      </c>
      <c r="F259" s="1"/>
      <c r="G259" s="1"/>
      <c r="H259" s="1"/>
      <c r="I259" s="1"/>
      <c r="J259" s="1">
        <f t="shared" si="3"/>
        <v>0</v>
      </c>
      <c r="K259" s="1"/>
    </row>
    <row r="260" spans="1:11" ht="20.25" customHeight="1" x14ac:dyDescent="0.3">
      <c r="A260" s="1">
        <v>258</v>
      </c>
      <c r="B260" s="10">
        <v>46281</v>
      </c>
      <c r="C260" s="1" t="s">
        <v>10</v>
      </c>
      <c r="D260" s="1" t="s">
        <v>33</v>
      </c>
      <c r="E260" s="1">
        <v>875</v>
      </c>
      <c r="F260" s="1"/>
      <c r="G260" s="1"/>
      <c r="H260" s="1"/>
      <c r="I260" s="1"/>
      <c r="J260" s="1">
        <f t="shared" ref="J260:J323" si="4">E260*F260-G260-H260+I260</f>
        <v>0</v>
      </c>
      <c r="K260" s="1"/>
    </row>
    <row r="261" spans="1:11" ht="20.25" customHeight="1" x14ac:dyDescent="0.3">
      <c r="A261" s="1">
        <v>259</v>
      </c>
      <c r="B261" s="10">
        <v>46282</v>
      </c>
      <c r="C261" s="1" t="s">
        <v>10</v>
      </c>
      <c r="D261" s="1" t="s">
        <v>33</v>
      </c>
      <c r="E261" s="1">
        <v>875</v>
      </c>
      <c r="F261" s="1"/>
      <c r="G261" s="1"/>
      <c r="H261" s="1"/>
      <c r="I261" s="1"/>
      <c r="J261" s="1">
        <f t="shared" si="4"/>
        <v>0</v>
      </c>
      <c r="K261" s="1"/>
    </row>
    <row r="262" spans="1:11" ht="20.25" customHeight="1" x14ac:dyDescent="0.3">
      <c r="A262" s="1">
        <v>260</v>
      </c>
      <c r="B262" s="10">
        <v>46283</v>
      </c>
      <c r="C262" s="1" t="s">
        <v>10</v>
      </c>
      <c r="D262" s="1" t="s">
        <v>33</v>
      </c>
      <c r="E262" s="1">
        <v>875</v>
      </c>
      <c r="F262" s="1"/>
      <c r="G262" s="1"/>
      <c r="H262" s="1"/>
      <c r="I262" s="1"/>
      <c r="J262" s="1">
        <f t="shared" si="4"/>
        <v>0</v>
      </c>
      <c r="K262" s="1"/>
    </row>
    <row r="263" spans="1:11" ht="20.25" customHeight="1" x14ac:dyDescent="0.3">
      <c r="A263" s="1">
        <v>261</v>
      </c>
      <c r="B263" s="10">
        <v>46284</v>
      </c>
      <c r="C263" s="1" t="s">
        <v>10</v>
      </c>
      <c r="D263" s="1" t="s">
        <v>33</v>
      </c>
      <c r="E263" s="1">
        <v>875</v>
      </c>
      <c r="F263" s="1"/>
      <c r="G263" s="1"/>
      <c r="H263" s="1"/>
      <c r="I263" s="1"/>
      <c r="J263" s="1">
        <f t="shared" si="4"/>
        <v>0</v>
      </c>
      <c r="K263" s="1"/>
    </row>
    <row r="264" spans="1:11" ht="20.25" customHeight="1" x14ac:dyDescent="0.3">
      <c r="A264" s="1">
        <v>262</v>
      </c>
      <c r="B264" s="10">
        <v>46285</v>
      </c>
      <c r="C264" s="1" t="s">
        <v>10</v>
      </c>
      <c r="D264" s="1" t="s">
        <v>33</v>
      </c>
      <c r="E264" s="1">
        <v>875</v>
      </c>
      <c r="F264" s="1"/>
      <c r="G264" s="1"/>
      <c r="H264" s="1"/>
      <c r="I264" s="1"/>
      <c r="J264" s="1">
        <f t="shared" si="4"/>
        <v>0</v>
      </c>
      <c r="K264" s="1"/>
    </row>
    <row r="265" spans="1:11" ht="20.25" customHeight="1" x14ac:dyDescent="0.3">
      <c r="A265" s="1">
        <v>263</v>
      </c>
      <c r="B265" s="10">
        <v>46286</v>
      </c>
      <c r="C265" s="1" t="s">
        <v>10</v>
      </c>
      <c r="D265" s="1" t="s">
        <v>33</v>
      </c>
      <c r="E265" s="1">
        <v>875</v>
      </c>
      <c r="F265" s="1"/>
      <c r="G265" s="1"/>
      <c r="H265" s="1"/>
      <c r="I265" s="1"/>
      <c r="J265" s="1">
        <f t="shared" si="4"/>
        <v>0</v>
      </c>
      <c r="K265" s="1"/>
    </row>
    <row r="266" spans="1:11" ht="20.25" customHeight="1" x14ac:dyDescent="0.3">
      <c r="A266" s="1">
        <v>264</v>
      </c>
      <c r="B266" s="10">
        <v>46287</v>
      </c>
      <c r="C266" s="1" t="s">
        <v>10</v>
      </c>
      <c r="D266" s="1" t="s">
        <v>33</v>
      </c>
      <c r="E266" s="1">
        <v>875</v>
      </c>
      <c r="F266" s="1"/>
      <c r="G266" s="1"/>
      <c r="H266" s="1"/>
      <c r="I266" s="1"/>
      <c r="J266" s="1">
        <f t="shared" si="4"/>
        <v>0</v>
      </c>
      <c r="K266" s="1"/>
    </row>
    <row r="267" spans="1:11" ht="20.25" customHeight="1" x14ac:dyDescent="0.3">
      <c r="A267" s="1">
        <v>265</v>
      </c>
      <c r="B267" s="10">
        <v>46288</v>
      </c>
      <c r="C267" s="1" t="s">
        <v>10</v>
      </c>
      <c r="D267" s="1" t="s">
        <v>33</v>
      </c>
      <c r="E267" s="1">
        <v>875</v>
      </c>
      <c r="F267" s="1"/>
      <c r="G267" s="1"/>
      <c r="H267" s="1"/>
      <c r="I267" s="1"/>
      <c r="J267" s="1">
        <f t="shared" si="4"/>
        <v>0</v>
      </c>
      <c r="K267" s="1"/>
    </row>
    <row r="268" spans="1:11" ht="20.25" customHeight="1" x14ac:dyDescent="0.3">
      <c r="A268" s="1">
        <v>266</v>
      </c>
      <c r="B268" s="10">
        <v>46289</v>
      </c>
      <c r="C268" s="1" t="s">
        <v>10</v>
      </c>
      <c r="D268" s="1" t="s">
        <v>33</v>
      </c>
      <c r="E268" s="1">
        <v>875</v>
      </c>
      <c r="F268" s="1"/>
      <c r="G268" s="1"/>
      <c r="H268" s="1"/>
      <c r="I268" s="1"/>
      <c r="J268" s="1">
        <f t="shared" si="4"/>
        <v>0</v>
      </c>
      <c r="K268" s="1"/>
    </row>
    <row r="269" spans="1:11" ht="20.25" customHeight="1" x14ac:dyDescent="0.3">
      <c r="A269" s="1">
        <v>267</v>
      </c>
      <c r="B269" s="10">
        <v>46290</v>
      </c>
      <c r="C269" s="1" t="s">
        <v>10</v>
      </c>
      <c r="D269" s="1" t="s">
        <v>33</v>
      </c>
      <c r="E269" s="1">
        <v>875</v>
      </c>
      <c r="F269" s="1"/>
      <c r="G269" s="1"/>
      <c r="H269" s="1"/>
      <c r="I269" s="1"/>
      <c r="J269" s="1">
        <f t="shared" si="4"/>
        <v>0</v>
      </c>
      <c r="K269" s="1"/>
    </row>
    <row r="270" spans="1:11" ht="20.25" customHeight="1" x14ac:dyDescent="0.3">
      <c r="A270" s="1">
        <v>268</v>
      </c>
      <c r="B270" s="10">
        <v>46291</v>
      </c>
      <c r="C270" s="1" t="s">
        <v>10</v>
      </c>
      <c r="D270" s="1" t="s">
        <v>33</v>
      </c>
      <c r="E270" s="1">
        <v>875</v>
      </c>
      <c r="F270" s="1"/>
      <c r="G270" s="1"/>
      <c r="H270" s="1"/>
      <c r="I270" s="1"/>
      <c r="J270" s="1">
        <f t="shared" si="4"/>
        <v>0</v>
      </c>
      <c r="K270" s="1"/>
    </row>
    <row r="271" spans="1:11" ht="20.25" customHeight="1" x14ac:dyDescent="0.3">
      <c r="A271" s="1">
        <v>269</v>
      </c>
      <c r="B271" s="10">
        <v>46292</v>
      </c>
      <c r="C271" s="1" t="s">
        <v>10</v>
      </c>
      <c r="D271" s="1" t="s">
        <v>33</v>
      </c>
      <c r="E271" s="1">
        <v>875</v>
      </c>
      <c r="F271" s="1"/>
      <c r="G271" s="1"/>
      <c r="H271" s="1"/>
      <c r="I271" s="1"/>
      <c r="J271" s="1">
        <f t="shared" si="4"/>
        <v>0</v>
      </c>
      <c r="K271" s="1"/>
    </row>
    <row r="272" spans="1:11" ht="20.25" customHeight="1" x14ac:dyDescent="0.3">
      <c r="A272" s="1">
        <v>270</v>
      </c>
      <c r="B272" s="10">
        <v>46293</v>
      </c>
      <c r="C272" s="1" t="s">
        <v>10</v>
      </c>
      <c r="D272" s="1" t="s">
        <v>33</v>
      </c>
      <c r="E272" s="1">
        <v>875</v>
      </c>
      <c r="F272" s="1"/>
      <c r="G272" s="1"/>
      <c r="H272" s="1"/>
      <c r="I272" s="1"/>
      <c r="J272" s="1">
        <f t="shared" si="4"/>
        <v>0</v>
      </c>
      <c r="K272" s="1"/>
    </row>
    <row r="273" spans="1:11" ht="20.25" customHeight="1" x14ac:dyDescent="0.3">
      <c r="A273" s="1">
        <v>271</v>
      </c>
      <c r="B273" s="10">
        <v>46294</v>
      </c>
      <c r="C273" s="1" t="s">
        <v>10</v>
      </c>
      <c r="D273" s="1" t="s">
        <v>33</v>
      </c>
      <c r="E273" s="1">
        <v>875</v>
      </c>
      <c r="F273" s="1"/>
      <c r="G273" s="1"/>
      <c r="H273" s="1"/>
      <c r="I273" s="1"/>
      <c r="J273" s="1">
        <f t="shared" si="4"/>
        <v>0</v>
      </c>
      <c r="K273" s="1"/>
    </row>
    <row r="274" spans="1:11" ht="20.25" customHeight="1" x14ac:dyDescent="0.3">
      <c r="A274" s="1">
        <v>272</v>
      </c>
      <c r="B274" s="10">
        <v>46295</v>
      </c>
      <c r="C274" s="1" t="s">
        <v>10</v>
      </c>
      <c r="D274" s="1" t="s">
        <v>33</v>
      </c>
      <c r="E274" s="1">
        <v>875</v>
      </c>
      <c r="F274" s="1"/>
      <c r="G274" s="1"/>
      <c r="H274" s="1"/>
      <c r="I274" s="1"/>
      <c r="J274" s="1">
        <f t="shared" si="4"/>
        <v>0</v>
      </c>
      <c r="K274" s="1"/>
    </row>
    <row r="275" spans="1:11" ht="20.25" customHeight="1" x14ac:dyDescent="0.3">
      <c r="A275" s="1">
        <v>273</v>
      </c>
      <c r="B275" s="10">
        <v>46296</v>
      </c>
      <c r="C275" s="1" t="s">
        <v>10</v>
      </c>
      <c r="D275" s="1" t="s">
        <v>33</v>
      </c>
      <c r="E275" s="1">
        <v>875</v>
      </c>
      <c r="F275" s="1"/>
      <c r="G275" s="1"/>
      <c r="H275" s="1"/>
      <c r="I275" s="1"/>
      <c r="J275" s="1">
        <f t="shared" si="4"/>
        <v>0</v>
      </c>
      <c r="K275" s="1"/>
    </row>
    <row r="276" spans="1:11" ht="20.25" customHeight="1" x14ac:dyDescent="0.3">
      <c r="A276" s="1">
        <v>274</v>
      </c>
      <c r="B276" s="10">
        <v>46297</v>
      </c>
      <c r="C276" s="1" t="s">
        <v>10</v>
      </c>
      <c r="D276" s="1" t="s">
        <v>33</v>
      </c>
      <c r="E276" s="1">
        <v>875</v>
      </c>
      <c r="F276" s="1"/>
      <c r="G276" s="1"/>
      <c r="H276" s="1"/>
      <c r="I276" s="1"/>
      <c r="J276" s="1">
        <f t="shared" si="4"/>
        <v>0</v>
      </c>
      <c r="K276" s="1"/>
    </row>
    <row r="277" spans="1:11" ht="20.25" customHeight="1" x14ac:dyDescent="0.3">
      <c r="A277" s="1">
        <v>275</v>
      </c>
      <c r="B277" s="10">
        <v>46298</v>
      </c>
      <c r="C277" s="1" t="s">
        <v>10</v>
      </c>
      <c r="D277" s="1" t="s">
        <v>33</v>
      </c>
      <c r="E277" s="1">
        <v>875</v>
      </c>
      <c r="F277" s="1"/>
      <c r="G277" s="1"/>
      <c r="H277" s="1"/>
      <c r="I277" s="1"/>
      <c r="J277" s="1">
        <f t="shared" si="4"/>
        <v>0</v>
      </c>
      <c r="K277" s="1"/>
    </row>
    <row r="278" spans="1:11" ht="20.25" customHeight="1" x14ac:dyDescent="0.3">
      <c r="A278" s="1">
        <v>276</v>
      </c>
      <c r="B278" s="10">
        <v>46299</v>
      </c>
      <c r="C278" s="1" t="s">
        <v>10</v>
      </c>
      <c r="D278" s="1" t="s">
        <v>33</v>
      </c>
      <c r="E278" s="1">
        <v>875</v>
      </c>
      <c r="F278" s="1"/>
      <c r="G278" s="1"/>
      <c r="H278" s="1"/>
      <c r="I278" s="1"/>
      <c r="J278" s="1">
        <f t="shared" si="4"/>
        <v>0</v>
      </c>
      <c r="K278" s="1"/>
    </row>
    <row r="279" spans="1:11" ht="20.25" customHeight="1" x14ac:dyDescent="0.3">
      <c r="A279" s="1">
        <v>277</v>
      </c>
      <c r="B279" s="10">
        <v>46300</v>
      </c>
      <c r="C279" s="1" t="s">
        <v>10</v>
      </c>
      <c r="D279" s="1" t="s">
        <v>33</v>
      </c>
      <c r="E279" s="1">
        <v>875</v>
      </c>
      <c r="F279" s="1"/>
      <c r="G279" s="1"/>
      <c r="H279" s="1"/>
      <c r="I279" s="1"/>
      <c r="J279" s="1">
        <f t="shared" si="4"/>
        <v>0</v>
      </c>
      <c r="K279" s="1"/>
    </row>
    <row r="280" spans="1:11" ht="20.25" customHeight="1" x14ac:dyDescent="0.3">
      <c r="A280" s="1">
        <v>278</v>
      </c>
      <c r="B280" s="10">
        <v>46301</v>
      </c>
      <c r="C280" s="1" t="s">
        <v>10</v>
      </c>
      <c r="D280" s="1" t="s">
        <v>33</v>
      </c>
      <c r="E280" s="1">
        <v>875</v>
      </c>
      <c r="F280" s="1"/>
      <c r="G280" s="1"/>
      <c r="H280" s="1"/>
      <c r="I280" s="1"/>
      <c r="J280" s="1">
        <f t="shared" si="4"/>
        <v>0</v>
      </c>
      <c r="K280" s="1"/>
    </row>
    <row r="281" spans="1:11" ht="20.25" customHeight="1" x14ac:dyDescent="0.3">
      <c r="A281" s="1">
        <v>279</v>
      </c>
      <c r="B281" s="10">
        <v>46302</v>
      </c>
      <c r="C281" s="1" t="s">
        <v>10</v>
      </c>
      <c r="D281" s="1" t="s">
        <v>33</v>
      </c>
      <c r="E281" s="1">
        <v>875</v>
      </c>
      <c r="F281" s="1"/>
      <c r="G281" s="1"/>
      <c r="H281" s="1"/>
      <c r="I281" s="1"/>
      <c r="J281" s="1">
        <f t="shared" si="4"/>
        <v>0</v>
      </c>
      <c r="K281" s="1"/>
    </row>
    <row r="282" spans="1:11" ht="20.25" customHeight="1" x14ac:dyDescent="0.3">
      <c r="A282" s="1">
        <v>280</v>
      </c>
      <c r="B282" s="10">
        <v>46303</v>
      </c>
      <c r="C282" s="1" t="s">
        <v>10</v>
      </c>
      <c r="D282" s="1" t="s">
        <v>33</v>
      </c>
      <c r="E282" s="1">
        <v>875</v>
      </c>
      <c r="F282" s="1"/>
      <c r="G282" s="1"/>
      <c r="H282" s="1"/>
      <c r="I282" s="1"/>
      <c r="J282" s="1">
        <f t="shared" si="4"/>
        <v>0</v>
      </c>
      <c r="K282" s="1"/>
    </row>
    <row r="283" spans="1:11" ht="20.25" customHeight="1" x14ac:dyDescent="0.3">
      <c r="A283" s="1">
        <v>281</v>
      </c>
      <c r="B283" s="10">
        <v>46304</v>
      </c>
      <c r="C283" s="1" t="s">
        <v>10</v>
      </c>
      <c r="D283" s="1" t="s">
        <v>33</v>
      </c>
      <c r="E283" s="1">
        <v>875</v>
      </c>
      <c r="F283" s="1"/>
      <c r="G283" s="1"/>
      <c r="H283" s="1"/>
      <c r="I283" s="1"/>
      <c r="J283" s="1">
        <f t="shared" si="4"/>
        <v>0</v>
      </c>
      <c r="K283" s="1"/>
    </row>
    <row r="284" spans="1:11" ht="20.25" customHeight="1" x14ac:dyDescent="0.3">
      <c r="A284" s="1">
        <v>282</v>
      </c>
      <c r="B284" s="10">
        <v>46305</v>
      </c>
      <c r="C284" s="1" t="s">
        <v>10</v>
      </c>
      <c r="D284" s="1" t="s">
        <v>33</v>
      </c>
      <c r="E284" s="1">
        <v>875</v>
      </c>
      <c r="F284" s="1"/>
      <c r="G284" s="1"/>
      <c r="H284" s="1"/>
      <c r="I284" s="1"/>
      <c r="J284" s="1">
        <f t="shared" si="4"/>
        <v>0</v>
      </c>
      <c r="K284" s="1"/>
    </row>
    <row r="285" spans="1:11" ht="20.25" customHeight="1" x14ac:dyDescent="0.3">
      <c r="A285" s="1">
        <v>283</v>
      </c>
      <c r="B285" s="10">
        <v>46306</v>
      </c>
      <c r="C285" s="1" t="s">
        <v>10</v>
      </c>
      <c r="D285" s="1" t="s">
        <v>33</v>
      </c>
      <c r="E285" s="1">
        <v>875</v>
      </c>
      <c r="F285" s="1"/>
      <c r="G285" s="1"/>
      <c r="H285" s="1"/>
      <c r="I285" s="1"/>
      <c r="J285" s="1">
        <f t="shared" si="4"/>
        <v>0</v>
      </c>
      <c r="K285" s="1"/>
    </row>
    <row r="286" spans="1:11" ht="20.25" customHeight="1" x14ac:dyDescent="0.3">
      <c r="A286" s="1">
        <v>284</v>
      </c>
      <c r="B286" s="10">
        <v>46307</v>
      </c>
      <c r="C286" s="1" t="s">
        <v>10</v>
      </c>
      <c r="D286" s="1" t="s">
        <v>33</v>
      </c>
      <c r="E286" s="1">
        <v>875</v>
      </c>
      <c r="F286" s="1"/>
      <c r="G286" s="1"/>
      <c r="H286" s="1"/>
      <c r="I286" s="1"/>
      <c r="J286" s="1">
        <f t="shared" si="4"/>
        <v>0</v>
      </c>
      <c r="K286" s="1"/>
    </row>
    <row r="287" spans="1:11" ht="20.25" customHeight="1" x14ac:dyDescent="0.3">
      <c r="A287" s="1">
        <v>285</v>
      </c>
      <c r="B287" s="10">
        <v>46308</v>
      </c>
      <c r="C287" s="1" t="s">
        <v>10</v>
      </c>
      <c r="D287" s="1" t="s">
        <v>33</v>
      </c>
      <c r="E287" s="1">
        <v>875</v>
      </c>
      <c r="F287" s="1"/>
      <c r="G287" s="1"/>
      <c r="H287" s="1"/>
      <c r="I287" s="1"/>
      <c r="J287" s="1">
        <f t="shared" si="4"/>
        <v>0</v>
      </c>
      <c r="K287" s="1"/>
    </row>
    <row r="288" spans="1:11" ht="20.25" customHeight="1" x14ac:dyDescent="0.3">
      <c r="A288" s="1">
        <v>286</v>
      </c>
      <c r="B288" s="10">
        <v>46309</v>
      </c>
      <c r="C288" s="1" t="s">
        <v>10</v>
      </c>
      <c r="D288" s="1" t="s">
        <v>33</v>
      </c>
      <c r="E288" s="1">
        <v>875</v>
      </c>
      <c r="F288" s="1"/>
      <c r="G288" s="1"/>
      <c r="H288" s="1"/>
      <c r="I288" s="1"/>
      <c r="J288" s="1">
        <f t="shared" si="4"/>
        <v>0</v>
      </c>
      <c r="K288" s="1"/>
    </row>
    <row r="289" spans="1:11" ht="20.25" customHeight="1" x14ac:dyDescent="0.3">
      <c r="A289" s="1">
        <v>287</v>
      </c>
      <c r="B289" s="10">
        <v>46310</v>
      </c>
      <c r="C289" s="1" t="s">
        <v>10</v>
      </c>
      <c r="D289" s="1" t="s">
        <v>33</v>
      </c>
      <c r="E289" s="1">
        <v>875</v>
      </c>
      <c r="F289" s="1"/>
      <c r="G289" s="1"/>
      <c r="H289" s="1"/>
      <c r="I289" s="1"/>
      <c r="J289" s="1">
        <f t="shared" si="4"/>
        <v>0</v>
      </c>
      <c r="K289" s="1"/>
    </row>
    <row r="290" spans="1:11" ht="20.25" customHeight="1" x14ac:dyDescent="0.3">
      <c r="A290" s="1">
        <v>288</v>
      </c>
      <c r="B290" s="10">
        <v>46311</v>
      </c>
      <c r="C290" s="1" t="s">
        <v>10</v>
      </c>
      <c r="D290" s="1" t="s">
        <v>33</v>
      </c>
      <c r="E290" s="1">
        <v>875</v>
      </c>
      <c r="F290" s="1"/>
      <c r="G290" s="1"/>
      <c r="H290" s="1"/>
      <c r="I290" s="1"/>
      <c r="J290" s="1">
        <f t="shared" si="4"/>
        <v>0</v>
      </c>
      <c r="K290" s="1"/>
    </row>
    <row r="291" spans="1:11" ht="20.25" customHeight="1" x14ac:dyDescent="0.3">
      <c r="A291" s="1">
        <v>289</v>
      </c>
      <c r="B291" s="10">
        <v>46312</v>
      </c>
      <c r="C291" s="1" t="s">
        <v>10</v>
      </c>
      <c r="D291" s="1" t="s">
        <v>33</v>
      </c>
      <c r="E291" s="1">
        <v>875</v>
      </c>
      <c r="F291" s="1"/>
      <c r="G291" s="1"/>
      <c r="H291" s="1"/>
      <c r="I291" s="1"/>
      <c r="J291" s="1">
        <f t="shared" si="4"/>
        <v>0</v>
      </c>
      <c r="K291" s="1"/>
    </row>
    <row r="292" spans="1:11" ht="20.25" customHeight="1" x14ac:dyDescent="0.3">
      <c r="A292" s="1">
        <v>290</v>
      </c>
      <c r="B292" s="10">
        <v>46313</v>
      </c>
      <c r="C292" s="1" t="s">
        <v>10</v>
      </c>
      <c r="D292" s="1" t="s">
        <v>33</v>
      </c>
      <c r="E292" s="1">
        <v>875</v>
      </c>
      <c r="F292" s="1"/>
      <c r="G292" s="1"/>
      <c r="H292" s="1"/>
      <c r="I292" s="1"/>
      <c r="J292" s="1">
        <f t="shared" si="4"/>
        <v>0</v>
      </c>
      <c r="K292" s="1"/>
    </row>
    <row r="293" spans="1:11" ht="20.25" customHeight="1" x14ac:dyDescent="0.3">
      <c r="A293" s="1">
        <v>291</v>
      </c>
      <c r="B293" s="10">
        <v>46314</v>
      </c>
      <c r="C293" s="1" t="s">
        <v>10</v>
      </c>
      <c r="D293" s="1" t="s">
        <v>33</v>
      </c>
      <c r="E293" s="1">
        <v>875</v>
      </c>
      <c r="F293" s="1"/>
      <c r="G293" s="1"/>
      <c r="H293" s="1"/>
      <c r="I293" s="1"/>
      <c r="J293" s="1">
        <f t="shared" si="4"/>
        <v>0</v>
      </c>
      <c r="K293" s="1"/>
    </row>
    <row r="294" spans="1:11" ht="20.25" customHeight="1" x14ac:dyDescent="0.3">
      <c r="A294" s="1">
        <v>292</v>
      </c>
      <c r="B294" s="10">
        <v>46315</v>
      </c>
      <c r="C294" s="1" t="s">
        <v>10</v>
      </c>
      <c r="D294" s="1" t="s">
        <v>33</v>
      </c>
      <c r="E294" s="1">
        <v>875</v>
      </c>
      <c r="F294" s="1"/>
      <c r="G294" s="1"/>
      <c r="H294" s="1"/>
      <c r="I294" s="1"/>
      <c r="J294" s="1">
        <f t="shared" si="4"/>
        <v>0</v>
      </c>
      <c r="K294" s="1"/>
    </row>
    <row r="295" spans="1:11" ht="20.25" customHeight="1" x14ac:dyDescent="0.3">
      <c r="A295" s="1">
        <v>293</v>
      </c>
      <c r="B295" s="10">
        <v>46316</v>
      </c>
      <c r="C295" s="1" t="s">
        <v>10</v>
      </c>
      <c r="D295" s="1" t="s">
        <v>33</v>
      </c>
      <c r="E295" s="1">
        <v>875</v>
      </c>
      <c r="F295" s="1"/>
      <c r="G295" s="1"/>
      <c r="H295" s="1"/>
      <c r="I295" s="1"/>
      <c r="J295" s="1">
        <f t="shared" si="4"/>
        <v>0</v>
      </c>
      <c r="K295" s="1"/>
    </row>
    <row r="296" spans="1:11" ht="20.25" customHeight="1" x14ac:dyDescent="0.3">
      <c r="A296" s="1">
        <v>294</v>
      </c>
      <c r="B296" s="10">
        <v>46317</v>
      </c>
      <c r="C296" s="1" t="s">
        <v>10</v>
      </c>
      <c r="D296" s="1" t="s">
        <v>33</v>
      </c>
      <c r="E296" s="1">
        <v>875</v>
      </c>
      <c r="F296" s="1"/>
      <c r="G296" s="1"/>
      <c r="H296" s="1"/>
      <c r="I296" s="1"/>
      <c r="J296" s="1">
        <f t="shared" si="4"/>
        <v>0</v>
      </c>
      <c r="K296" s="1"/>
    </row>
    <row r="297" spans="1:11" ht="20.25" customHeight="1" x14ac:dyDescent="0.3">
      <c r="A297" s="1">
        <v>295</v>
      </c>
      <c r="B297" s="10">
        <v>46318</v>
      </c>
      <c r="C297" s="1" t="s">
        <v>10</v>
      </c>
      <c r="D297" s="1" t="s">
        <v>33</v>
      </c>
      <c r="E297" s="1">
        <v>875</v>
      </c>
      <c r="F297" s="1"/>
      <c r="G297" s="1"/>
      <c r="H297" s="1"/>
      <c r="I297" s="1"/>
      <c r="J297" s="1">
        <f t="shared" si="4"/>
        <v>0</v>
      </c>
      <c r="K297" s="1"/>
    </row>
    <row r="298" spans="1:11" ht="20.25" customHeight="1" x14ac:dyDescent="0.3">
      <c r="A298" s="1">
        <v>296</v>
      </c>
      <c r="B298" s="10">
        <v>46319</v>
      </c>
      <c r="C298" s="1" t="s">
        <v>10</v>
      </c>
      <c r="D298" s="1" t="s">
        <v>33</v>
      </c>
      <c r="E298" s="1">
        <v>875</v>
      </c>
      <c r="F298" s="1"/>
      <c r="G298" s="1"/>
      <c r="H298" s="1"/>
      <c r="I298" s="1"/>
      <c r="J298" s="1">
        <f t="shared" si="4"/>
        <v>0</v>
      </c>
      <c r="K298" s="1"/>
    </row>
    <row r="299" spans="1:11" ht="20.25" customHeight="1" x14ac:dyDescent="0.3">
      <c r="A299" s="1">
        <v>297</v>
      </c>
      <c r="B299" s="10">
        <v>46320</v>
      </c>
      <c r="C299" s="1" t="s">
        <v>10</v>
      </c>
      <c r="D299" s="1" t="s">
        <v>33</v>
      </c>
      <c r="E299" s="1">
        <v>875</v>
      </c>
      <c r="F299" s="1"/>
      <c r="G299" s="1"/>
      <c r="H299" s="1"/>
      <c r="I299" s="1"/>
      <c r="J299" s="1">
        <f t="shared" si="4"/>
        <v>0</v>
      </c>
      <c r="K299" s="1"/>
    </row>
    <row r="300" spans="1:11" ht="20.25" customHeight="1" x14ac:dyDescent="0.3">
      <c r="A300" s="1">
        <v>298</v>
      </c>
      <c r="B300" s="10">
        <v>46321</v>
      </c>
      <c r="C300" s="1" t="s">
        <v>10</v>
      </c>
      <c r="D300" s="1" t="s">
        <v>33</v>
      </c>
      <c r="E300" s="1">
        <v>875</v>
      </c>
      <c r="F300" s="1"/>
      <c r="G300" s="1"/>
      <c r="H300" s="1"/>
      <c r="I300" s="1"/>
      <c r="J300" s="1">
        <f t="shared" si="4"/>
        <v>0</v>
      </c>
      <c r="K300" s="1"/>
    </row>
    <row r="301" spans="1:11" ht="20.25" customHeight="1" x14ac:dyDescent="0.3">
      <c r="A301" s="1">
        <v>299</v>
      </c>
      <c r="B301" s="10">
        <v>46322</v>
      </c>
      <c r="C301" s="1" t="s">
        <v>10</v>
      </c>
      <c r="D301" s="1" t="s">
        <v>33</v>
      </c>
      <c r="E301" s="1">
        <v>875</v>
      </c>
      <c r="F301" s="1"/>
      <c r="G301" s="1"/>
      <c r="H301" s="1"/>
      <c r="I301" s="1"/>
      <c r="J301" s="1">
        <f t="shared" si="4"/>
        <v>0</v>
      </c>
      <c r="K301" s="1"/>
    </row>
    <row r="302" spans="1:11" ht="20.25" customHeight="1" x14ac:dyDescent="0.3">
      <c r="A302" s="1">
        <v>300</v>
      </c>
      <c r="B302" s="10">
        <v>46323</v>
      </c>
      <c r="C302" s="1" t="s">
        <v>10</v>
      </c>
      <c r="D302" s="1" t="s">
        <v>33</v>
      </c>
      <c r="E302" s="1">
        <v>875</v>
      </c>
      <c r="F302" s="1"/>
      <c r="G302" s="1"/>
      <c r="H302" s="1"/>
      <c r="I302" s="1"/>
      <c r="J302" s="1">
        <f t="shared" si="4"/>
        <v>0</v>
      </c>
      <c r="K302" s="1"/>
    </row>
    <row r="303" spans="1:11" ht="20.25" customHeight="1" x14ac:dyDescent="0.3">
      <c r="A303" s="1">
        <v>301</v>
      </c>
      <c r="B303" s="10">
        <v>46324</v>
      </c>
      <c r="C303" s="1" t="s">
        <v>10</v>
      </c>
      <c r="D303" s="1" t="s">
        <v>33</v>
      </c>
      <c r="E303" s="1">
        <v>875</v>
      </c>
      <c r="F303" s="1"/>
      <c r="G303" s="1"/>
      <c r="H303" s="1"/>
      <c r="I303" s="1"/>
      <c r="J303" s="1">
        <f t="shared" si="4"/>
        <v>0</v>
      </c>
      <c r="K303" s="1"/>
    </row>
    <row r="304" spans="1:11" ht="20.25" customHeight="1" x14ac:dyDescent="0.3">
      <c r="A304" s="1">
        <v>302</v>
      </c>
      <c r="B304" s="10">
        <v>46325</v>
      </c>
      <c r="C304" s="1" t="s">
        <v>10</v>
      </c>
      <c r="D304" s="1" t="s">
        <v>33</v>
      </c>
      <c r="E304" s="1">
        <v>875</v>
      </c>
      <c r="F304" s="1"/>
      <c r="G304" s="1"/>
      <c r="H304" s="1"/>
      <c r="I304" s="1"/>
      <c r="J304" s="1">
        <f t="shared" si="4"/>
        <v>0</v>
      </c>
      <c r="K304" s="1"/>
    </row>
    <row r="305" spans="1:11" ht="20.25" customHeight="1" x14ac:dyDescent="0.3">
      <c r="A305" s="1">
        <v>303</v>
      </c>
      <c r="B305" s="10">
        <v>46326</v>
      </c>
      <c r="C305" s="1" t="s">
        <v>10</v>
      </c>
      <c r="D305" s="1" t="s">
        <v>33</v>
      </c>
      <c r="E305" s="1">
        <v>875</v>
      </c>
      <c r="F305" s="1"/>
      <c r="G305" s="1"/>
      <c r="H305" s="1"/>
      <c r="I305" s="1"/>
      <c r="J305" s="1">
        <f t="shared" si="4"/>
        <v>0</v>
      </c>
      <c r="K305" s="1"/>
    </row>
    <row r="306" spans="1:11" ht="20.25" customHeight="1" x14ac:dyDescent="0.3">
      <c r="A306" s="1">
        <v>304</v>
      </c>
      <c r="B306" s="10">
        <v>46327</v>
      </c>
      <c r="C306" s="1" t="s">
        <v>10</v>
      </c>
      <c r="D306" s="1" t="s">
        <v>33</v>
      </c>
      <c r="E306" s="1">
        <v>875</v>
      </c>
      <c r="F306" s="1"/>
      <c r="G306" s="1"/>
      <c r="H306" s="1"/>
      <c r="I306" s="1"/>
      <c r="J306" s="1">
        <f t="shared" si="4"/>
        <v>0</v>
      </c>
      <c r="K306" s="1"/>
    </row>
    <row r="307" spans="1:11" ht="20.25" customHeight="1" x14ac:dyDescent="0.3">
      <c r="A307" s="1">
        <v>305</v>
      </c>
      <c r="B307" s="10">
        <v>46328</v>
      </c>
      <c r="C307" s="1" t="s">
        <v>10</v>
      </c>
      <c r="D307" s="1" t="s">
        <v>33</v>
      </c>
      <c r="E307" s="1">
        <v>875</v>
      </c>
      <c r="F307" s="1"/>
      <c r="G307" s="1"/>
      <c r="H307" s="1"/>
      <c r="I307" s="1"/>
      <c r="J307" s="1">
        <f t="shared" si="4"/>
        <v>0</v>
      </c>
      <c r="K307" s="1"/>
    </row>
    <row r="308" spans="1:11" ht="20.25" customHeight="1" x14ac:dyDescent="0.3">
      <c r="A308" s="1">
        <v>306</v>
      </c>
      <c r="B308" s="10">
        <v>46329</v>
      </c>
      <c r="C308" s="1" t="s">
        <v>10</v>
      </c>
      <c r="D308" s="1" t="s">
        <v>33</v>
      </c>
      <c r="E308" s="1">
        <v>875</v>
      </c>
      <c r="F308" s="1"/>
      <c r="G308" s="1"/>
      <c r="H308" s="1"/>
      <c r="I308" s="1"/>
      <c r="J308" s="1">
        <f t="shared" si="4"/>
        <v>0</v>
      </c>
      <c r="K308" s="1"/>
    </row>
    <row r="309" spans="1:11" ht="20.25" customHeight="1" x14ac:dyDescent="0.3">
      <c r="A309" s="1">
        <v>307</v>
      </c>
      <c r="B309" s="10">
        <v>46330</v>
      </c>
      <c r="C309" s="1" t="s">
        <v>10</v>
      </c>
      <c r="D309" s="1" t="s">
        <v>33</v>
      </c>
      <c r="E309" s="1">
        <v>875</v>
      </c>
      <c r="F309" s="1"/>
      <c r="G309" s="1"/>
      <c r="H309" s="1"/>
      <c r="I309" s="1"/>
      <c r="J309" s="1">
        <f t="shared" si="4"/>
        <v>0</v>
      </c>
      <c r="K309" s="1"/>
    </row>
    <row r="310" spans="1:11" ht="20.25" customHeight="1" x14ac:dyDescent="0.3">
      <c r="A310" s="1">
        <v>308</v>
      </c>
      <c r="B310" s="10">
        <v>46331</v>
      </c>
      <c r="C310" s="1" t="s">
        <v>10</v>
      </c>
      <c r="D310" s="1" t="s">
        <v>33</v>
      </c>
      <c r="E310" s="1">
        <v>875</v>
      </c>
      <c r="F310" s="1"/>
      <c r="G310" s="1"/>
      <c r="H310" s="1"/>
      <c r="I310" s="1"/>
      <c r="J310" s="1">
        <f t="shared" si="4"/>
        <v>0</v>
      </c>
      <c r="K310" s="1"/>
    </row>
    <row r="311" spans="1:11" ht="20.25" customHeight="1" x14ac:dyDescent="0.3">
      <c r="A311" s="1">
        <v>309</v>
      </c>
      <c r="B311" s="10">
        <v>46332</v>
      </c>
      <c r="C311" s="1" t="s">
        <v>10</v>
      </c>
      <c r="D311" s="1" t="s">
        <v>33</v>
      </c>
      <c r="E311" s="1">
        <v>875</v>
      </c>
      <c r="F311" s="1"/>
      <c r="G311" s="1"/>
      <c r="H311" s="1"/>
      <c r="I311" s="1"/>
      <c r="J311" s="1">
        <f t="shared" si="4"/>
        <v>0</v>
      </c>
      <c r="K311" s="1"/>
    </row>
    <row r="312" spans="1:11" ht="20.25" customHeight="1" x14ac:dyDescent="0.3">
      <c r="A312" s="1">
        <v>310</v>
      </c>
      <c r="B312" s="10">
        <v>46333</v>
      </c>
      <c r="C312" s="1" t="s">
        <v>10</v>
      </c>
      <c r="D312" s="1" t="s">
        <v>33</v>
      </c>
      <c r="E312" s="1">
        <v>875</v>
      </c>
      <c r="F312" s="1"/>
      <c r="G312" s="1"/>
      <c r="H312" s="1"/>
      <c r="I312" s="1"/>
      <c r="J312" s="1">
        <f t="shared" si="4"/>
        <v>0</v>
      </c>
      <c r="K312" s="1"/>
    </row>
    <row r="313" spans="1:11" ht="20.25" customHeight="1" x14ac:dyDescent="0.3">
      <c r="A313" s="1">
        <v>311</v>
      </c>
      <c r="B313" s="10">
        <v>46334</v>
      </c>
      <c r="C313" s="1" t="s">
        <v>10</v>
      </c>
      <c r="D313" s="1" t="s">
        <v>33</v>
      </c>
      <c r="E313" s="1">
        <v>875</v>
      </c>
      <c r="F313" s="1"/>
      <c r="G313" s="1"/>
      <c r="H313" s="1"/>
      <c r="I313" s="1"/>
      <c r="J313" s="1">
        <f t="shared" si="4"/>
        <v>0</v>
      </c>
      <c r="K313" s="1"/>
    </row>
    <row r="314" spans="1:11" ht="20.25" customHeight="1" x14ac:dyDescent="0.3">
      <c r="A314" s="1">
        <v>312</v>
      </c>
      <c r="B314" s="10">
        <v>46335</v>
      </c>
      <c r="C314" s="1" t="s">
        <v>10</v>
      </c>
      <c r="D314" s="1" t="s">
        <v>33</v>
      </c>
      <c r="E314" s="1">
        <v>875</v>
      </c>
      <c r="F314" s="1"/>
      <c r="G314" s="1"/>
      <c r="H314" s="1"/>
      <c r="I314" s="1"/>
      <c r="J314" s="1">
        <f t="shared" si="4"/>
        <v>0</v>
      </c>
      <c r="K314" s="1"/>
    </row>
    <row r="315" spans="1:11" ht="20.25" customHeight="1" x14ac:dyDescent="0.3">
      <c r="A315" s="1">
        <v>313</v>
      </c>
      <c r="B315" s="10">
        <v>46336</v>
      </c>
      <c r="C315" s="1" t="s">
        <v>10</v>
      </c>
      <c r="D315" s="1" t="s">
        <v>33</v>
      </c>
      <c r="E315" s="1">
        <v>875</v>
      </c>
      <c r="F315" s="1"/>
      <c r="G315" s="1"/>
      <c r="H315" s="1"/>
      <c r="I315" s="1"/>
      <c r="J315" s="1">
        <f t="shared" si="4"/>
        <v>0</v>
      </c>
      <c r="K315" s="1"/>
    </row>
    <row r="316" spans="1:11" ht="20.25" customHeight="1" x14ac:dyDescent="0.3">
      <c r="A316" s="1">
        <v>314</v>
      </c>
      <c r="B316" s="10">
        <v>46337</v>
      </c>
      <c r="C316" s="1" t="s">
        <v>10</v>
      </c>
      <c r="D316" s="1" t="s">
        <v>33</v>
      </c>
      <c r="E316" s="1">
        <v>875</v>
      </c>
      <c r="F316" s="1"/>
      <c r="G316" s="1"/>
      <c r="H316" s="1"/>
      <c r="I316" s="1"/>
      <c r="J316" s="1">
        <f t="shared" si="4"/>
        <v>0</v>
      </c>
      <c r="K316" s="1"/>
    </row>
    <row r="317" spans="1:11" ht="20.25" customHeight="1" x14ac:dyDescent="0.3">
      <c r="A317" s="1">
        <v>315</v>
      </c>
      <c r="B317" s="10">
        <v>46338</v>
      </c>
      <c r="C317" s="1" t="s">
        <v>10</v>
      </c>
      <c r="D317" s="1" t="s">
        <v>33</v>
      </c>
      <c r="E317" s="1">
        <v>875</v>
      </c>
      <c r="F317" s="1"/>
      <c r="G317" s="1"/>
      <c r="H317" s="1"/>
      <c r="I317" s="1"/>
      <c r="J317" s="1">
        <f t="shared" si="4"/>
        <v>0</v>
      </c>
      <c r="K317" s="1"/>
    </row>
    <row r="318" spans="1:11" ht="20.25" customHeight="1" x14ac:dyDescent="0.3">
      <c r="A318" s="1">
        <v>316</v>
      </c>
      <c r="B318" s="10">
        <v>46339</v>
      </c>
      <c r="C318" s="1" t="s">
        <v>10</v>
      </c>
      <c r="D318" s="1" t="s">
        <v>33</v>
      </c>
      <c r="E318" s="1">
        <v>875</v>
      </c>
      <c r="F318" s="1"/>
      <c r="G318" s="1"/>
      <c r="H318" s="1"/>
      <c r="I318" s="1"/>
      <c r="J318" s="1">
        <f t="shared" si="4"/>
        <v>0</v>
      </c>
      <c r="K318" s="1"/>
    </row>
    <row r="319" spans="1:11" ht="20.25" customHeight="1" x14ac:dyDescent="0.3">
      <c r="A319" s="1">
        <v>317</v>
      </c>
      <c r="B319" s="10">
        <v>46340</v>
      </c>
      <c r="C319" s="1" t="s">
        <v>10</v>
      </c>
      <c r="D319" s="1" t="s">
        <v>33</v>
      </c>
      <c r="E319" s="1">
        <v>875</v>
      </c>
      <c r="F319" s="1"/>
      <c r="G319" s="1"/>
      <c r="H319" s="1"/>
      <c r="I319" s="1"/>
      <c r="J319" s="1">
        <f t="shared" si="4"/>
        <v>0</v>
      </c>
      <c r="K319" s="1"/>
    </row>
    <row r="320" spans="1:11" ht="20.25" customHeight="1" x14ac:dyDescent="0.3">
      <c r="A320" s="1">
        <v>318</v>
      </c>
      <c r="B320" s="10">
        <v>46341</v>
      </c>
      <c r="C320" s="1" t="s">
        <v>10</v>
      </c>
      <c r="D320" s="1" t="s">
        <v>33</v>
      </c>
      <c r="E320" s="1">
        <v>875</v>
      </c>
      <c r="F320" s="1"/>
      <c r="G320" s="1"/>
      <c r="H320" s="1"/>
      <c r="I320" s="1"/>
      <c r="J320" s="1">
        <f t="shared" si="4"/>
        <v>0</v>
      </c>
      <c r="K320" s="1"/>
    </row>
    <row r="321" spans="1:11" ht="20.25" customHeight="1" x14ac:dyDescent="0.3">
      <c r="A321" s="1">
        <v>319</v>
      </c>
      <c r="B321" s="10">
        <v>46342</v>
      </c>
      <c r="C321" s="1" t="s">
        <v>10</v>
      </c>
      <c r="D321" s="1" t="s">
        <v>33</v>
      </c>
      <c r="E321" s="1">
        <v>875</v>
      </c>
      <c r="F321" s="1"/>
      <c r="G321" s="1"/>
      <c r="H321" s="1"/>
      <c r="I321" s="1"/>
      <c r="J321" s="1">
        <f t="shared" si="4"/>
        <v>0</v>
      </c>
      <c r="K321" s="1"/>
    </row>
    <row r="322" spans="1:11" ht="20.25" customHeight="1" x14ac:dyDescent="0.3">
      <c r="A322" s="1">
        <v>320</v>
      </c>
      <c r="B322" s="10">
        <v>46343</v>
      </c>
      <c r="C322" s="1" t="s">
        <v>10</v>
      </c>
      <c r="D322" s="1" t="s">
        <v>33</v>
      </c>
      <c r="E322" s="1">
        <v>875</v>
      </c>
      <c r="F322" s="1"/>
      <c r="G322" s="1"/>
      <c r="H322" s="1"/>
      <c r="I322" s="1"/>
      <c r="J322" s="1">
        <f t="shared" si="4"/>
        <v>0</v>
      </c>
      <c r="K322" s="1"/>
    </row>
    <row r="323" spans="1:11" ht="20.25" customHeight="1" x14ac:dyDescent="0.3">
      <c r="A323" s="1">
        <v>321</v>
      </c>
      <c r="B323" s="10">
        <v>46344</v>
      </c>
      <c r="C323" s="1" t="s">
        <v>10</v>
      </c>
      <c r="D323" s="1" t="s">
        <v>33</v>
      </c>
      <c r="E323" s="1">
        <v>875</v>
      </c>
      <c r="F323" s="1"/>
      <c r="G323" s="1"/>
      <c r="H323" s="1"/>
      <c r="I323" s="1"/>
      <c r="J323" s="1">
        <f t="shared" si="4"/>
        <v>0</v>
      </c>
      <c r="K323" s="1"/>
    </row>
    <row r="324" spans="1:11" ht="20.25" customHeight="1" x14ac:dyDescent="0.3">
      <c r="A324" s="1">
        <v>322</v>
      </c>
      <c r="B324" s="10">
        <v>46345</v>
      </c>
      <c r="C324" s="1" t="s">
        <v>10</v>
      </c>
      <c r="D324" s="1" t="s">
        <v>33</v>
      </c>
      <c r="E324" s="1">
        <v>875</v>
      </c>
      <c r="F324" s="1"/>
      <c r="G324" s="1"/>
      <c r="H324" s="1"/>
      <c r="I324" s="1"/>
      <c r="J324" s="1">
        <f t="shared" ref="J324:J367" si="5">E324*F324-G324-H324+I324</f>
        <v>0</v>
      </c>
      <c r="K324" s="1"/>
    </row>
    <row r="325" spans="1:11" ht="20.25" customHeight="1" x14ac:dyDescent="0.3">
      <c r="A325" s="1">
        <v>323</v>
      </c>
      <c r="B325" s="10">
        <v>46346</v>
      </c>
      <c r="C325" s="1" t="s">
        <v>10</v>
      </c>
      <c r="D325" s="1" t="s">
        <v>33</v>
      </c>
      <c r="E325" s="1">
        <v>875</v>
      </c>
      <c r="F325" s="1"/>
      <c r="G325" s="1"/>
      <c r="H325" s="1"/>
      <c r="I325" s="1"/>
      <c r="J325" s="1">
        <f t="shared" si="5"/>
        <v>0</v>
      </c>
      <c r="K325" s="1"/>
    </row>
    <row r="326" spans="1:11" ht="20.25" customHeight="1" x14ac:dyDescent="0.3">
      <c r="A326" s="1">
        <v>324</v>
      </c>
      <c r="B326" s="10">
        <v>46347</v>
      </c>
      <c r="C326" s="1" t="s">
        <v>10</v>
      </c>
      <c r="D326" s="1" t="s">
        <v>33</v>
      </c>
      <c r="E326" s="1">
        <v>875</v>
      </c>
      <c r="F326" s="1"/>
      <c r="G326" s="1"/>
      <c r="H326" s="1"/>
      <c r="I326" s="1"/>
      <c r="J326" s="1">
        <f t="shared" si="5"/>
        <v>0</v>
      </c>
      <c r="K326" s="1"/>
    </row>
    <row r="327" spans="1:11" ht="20.25" customHeight="1" x14ac:dyDescent="0.3">
      <c r="A327" s="1">
        <v>325</v>
      </c>
      <c r="B327" s="10">
        <v>46348</v>
      </c>
      <c r="C327" s="1" t="s">
        <v>10</v>
      </c>
      <c r="D327" s="1" t="s">
        <v>33</v>
      </c>
      <c r="E327" s="1">
        <v>875</v>
      </c>
      <c r="F327" s="1"/>
      <c r="G327" s="1"/>
      <c r="H327" s="1"/>
      <c r="I327" s="1"/>
      <c r="J327" s="1">
        <f t="shared" si="5"/>
        <v>0</v>
      </c>
      <c r="K327" s="1"/>
    </row>
    <row r="328" spans="1:11" ht="20.25" customHeight="1" x14ac:dyDescent="0.3">
      <c r="A328" s="1">
        <v>326</v>
      </c>
      <c r="B328" s="10">
        <v>46349</v>
      </c>
      <c r="C328" s="1" t="s">
        <v>10</v>
      </c>
      <c r="D328" s="1" t="s">
        <v>33</v>
      </c>
      <c r="E328" s="1">
        <v>875</v>
      </c>
      <c r="F328" s="1"/>
      <c r="G328" s="1"/>
      <c r="H328" s="1"/>
      <c r="I328" s="1"/>
      <c r="J328" s="1">
        <f t="shared" si="5"/>
        <v>0</v>
      </c>
      <c r="K328" s="1"/>
    </row>
    <row r="329" spans="1:11" ht="20.25" customHeight="1" x14ac:dyDescent="0.3">
      <c r="A329" s="1">
        <v>327</v>
      </c>
      <c r="B329" s="10">
        <v>46350</v>
      </c>
      <c r="C329" s="1" t="s">
        <v>10</v>
      </c>
      <c r="D329" s="1" t="s">
        <v>33</v>
      </c>
      <c r="E329" s="1">
        <v>875</v>
      </c>
      <c r="F329" s="1"/>
      <c r="G329" s="1"/>
      <c r="H329" s="1"/>
      <c r="I329" s="1"/>
      <c r="J329" s="1">
        <f t="shared" si="5"/>
        <v>0</v>
      </c>
      <c r="K329" s="1"/>
    </row>
    <row r="330" spans="1:11" ht="20.25" customHeight="1" x14ac:dyDescent="0.3">
      <c r="A330" s="1">
        <v>328</v>
      </c>
      <c r="B330" s="10">
        <v>46351</v>
      </c>
      <c r="C330" s="1" t="s">
        <v>10</v>
      </c>
      <c r="D330" s="1" t="s">
        <v>33</v>
      </c>
      <c r="E330" s="1">
        <v>875</v>
      </c>
      <c r="F330" s="1"/>
      <c r="G330" s="1"/>
      <c r="H330" s="1"/>
      <c r="I330" s="1"/>
      <c r="J330" s="1">
        <f t="shared" si="5"/>
        <v>0</v>
      </c>
      <c r="K330" s="1"/>
    </row>
    <row r="331" spans="1:11" ht="20.25" customHeight="1" x14ac:dyDescent="0.3">
      <c r="A331" s="1">
        <v>329</v>
      </c>
      <c r="B331" s="10">
        <v>46352</v>
      </c>
      <c r="C331" s="1" t="s">
        <v>10</v>
      </c>
      <c r="D331" s="1" t="s">
        <v>33</v>
      </c>
      <c r="E331" s="1">
        <v>875</v>
      </c>
      <c r="F331" s="1"/>
      <c r="G331" s="1"/>
      <c r="H331" s="1"/>
      <c r="I331" s="1"/>
      <c r="J331" s="1">
        <f t="shared" si="5"/>
        <v>0</v>
      </c>
      <c r="K331" s="1"/>
    </row>
    <row r="332" spans="1:11" ht="20.25" customHeight="1" x14ac:dyDescent="0.3">
      <c r="A332" s="1">
        <v>330</v>
      </c>
      <c r="B332" s="10">
        <v>46353</v>
      </c>
      <c r="C332" s="1" t="s">
        <v>10</v>
      </c>
      <c r="D332" s="1" t="s">
        <v>33</v>
      </c>
      <c r="E332" s="1">
        <v>875</v>
      </c>
      <c r="F332" s="1"/>
      <c r="G332" s="1"/>
      <c r="H332" s="1"/>
      <c r="I332" s="1"/>
      <c r="J332" s="1">
        <f t="shared" si="5"/>
        <v>0</v>
      </c>
      <c r="K332" s="1"/>
    </row>
    <row r="333" spans="1:11" ht="20.25" customHeight="1" x14ac:dyDescent="0.3">
      <c r="A333" s="1">
        <v>331</v>
      </c>
      <c r="B333" s="10">
        <v>46354</v>
      </c>
      <c r="C333" s="1" t="s">
        <v>10</v>
      </c>
      <c r="D333" s="1" t="s">
        <v>33</v>
      </c>
      <c r="E333" s="1">
        <v>875</v>
      </c>
      <c r="F333" s="1"/>
      <c r="G333" s="1"/>
      <c r="H333" s="1"/>
      <c r="I333" s="1"/>
      <c r="J333" s="1">
        <f t="shared" si="5"/>
        <v>0</v>
      </c>
      <c r="K333" s="1"/>
    </row>
    <row r="334" spans="1:11" ht="20.25" customHeight="1" x14ac:dyDescent="0.3">
      <c r="A334" s="1">
        <v>332</v>
      </c>
      <c r="B334" s="10">
        <v>46355</v>
      </c>
      <c r="C334" s="1" t="s">
        <v>10</v>
      </c>
      <c r="D334" s="1" t="s">
        <v>33</v>
      </c>
      <c r="E334" s="1">
        <v>875</v>
      </c>
      <c r="F334" s="1"/>
      <c r="G334" s="1"/>
      <c r="H334" s="1"/>
      <c r="I334" s="1"/>
      <c r="J334" s="1">
        <f t="shared" si="5"/>
        <v>0</v>
      </c>
      <c r="K334" s="1"/>
    </row>
    <row r="335" spans="1:11" ht="20.25" customHeight="1" x14ac:dyDescent="0.3">
      <c r="A335" s="1">
        <v>333</v>
      </c>
      <c r="B335" s="10">
        <v>46356</v>
      </c>
      <c r="C335" s="1" t="s">
        <v>10</v>
      </c>
      <c r="D335" s="1" t="s">
        <v>33</v>
      </c>
      <c r="E335" s="1">
        <v>875</v>
      </c>
      <c r="F335" s="1"/>
      <c r="G335" s="1"/>
      <c r="H335" s="1"/>
      <c r="I335" s="1"/>
      <c r="J335" s="1">
        <f t="shared" si="5"/>
        <v>0</v>
      </c>
      <c r="K335" s="1"/>
    </row>
    <row r="336" spans="1:11" ht="20.25" customHeight="1" x14ac:dyDescent="0.3">
      <c r="A336" s="1">
        <v>334</v>
      </c>
      <c r="B336" s="10">
        <v>46357</v>
      </c>
      <c r="C336" s="1" t="s">
        <v>10</v>
      </c>
      <c r="D336" s="1" t="s">
        <v>33</v>
      </c>
      <c r="E336" s="1">
        <v>875</v>
      </c>
      <c r="F336" s="1"/>
      <c r="G336" s="1"/>
      <c r="H336" s="1"/>
      <c r="I336" s="1"/>
      <c r="J336" s="1">
        <f t="shared" si="5"/>
        <v>0</v>
      </c>
      <c r="K336" s="1"/>
    </row>
    <row r="337" spans="1:11" ht="20.25" customHeight="1" x14ac:dyDescent="0.3">
      <c r="A337" s="1">
        <v>335</v>
      </c>
      <c r="B337" s="10">
        <v>46358</v>
      </c>
      <c r="C337" s="1" t="s">
        <v>10</v>
      </c>
      <c r="D337" s="1" t="s">
        <v>33</v>
      </c>
      <c r="E337" s="1">
        <v>875</v>
      </c>
      <c r="F337" s="1"/>
      <c r="G337" s="1"/>
      <c r="H337" s="1"/>
      <c r="I337" s="1"/>
      <c r="J337" s="1">
        <f t="shared" si="5"/>
        <v>0</v>
      </c>
      <c r="K337" s="1"/>
    </row>
    <row r="338" spans="1:11" ht="20.25" customHeight="1" x14ac:dyDescent="0.3">
      <c r="A338" s="1">
        <v>336</v>
      </c>
      <c r="B338" s="10">
        <v>46359</v>
      </c>
      <c r="C338" s="1" t="s">
        <v>10</v>
      </c>
      <c r="D338" s="1" t="s">
        <v>33</v>
      </c>
      <c r="E338" s="1">
        <v>875</v>
      </c>
      <c r="F338" s="1"/>
      <c r="G338" s="1"/>
      <c r="H338" s="1"/>
      <c r="I338" s="1"/>
      <c r="J338" s="1">
        <f t="shared" si="5"/>
        <v>0</v>
      </c>
      <c r="K338" s="1"/>
    </row>
    <row r="339" spans="1:11" ht="20.25" customHeight="1" x14ac:dyDescent="0.3">
      <c r="A339" s="1">
        <v>337</v>
      </c>
      <c r="B339" s="10">
        <v>46360</v>
      </c>
      <c r="C339" s="1" t="s">
        <v>10</v>
      </c>
      <c r="D339" s="1" t="s">
        <v>33</v>
      </c>
      <c r="E339" s="1">
        <v>875</v>
      </c>
      <c r="F339" s="1"/>
      <c r="G339" s="1"/>
      <c r="H339" s="1"/>
      <c r="I339" s="1"/>
      <c r="J339" s="1">
        <f t="shared" si="5"/>
        <v>0</v>
      </c>
      <c r="K339" s="1"/>
    </row>
    <row r="340" spans="1:11" ht="20.25" customHeight="1" x14ac:dyDescent="0.3">
      <c r="A340" s="1">
        <v>338</v>
      </c>
      <c r="B340" s="10">
        <v>46361</v>
      </c>
      <c r="C340" s="1" t="s">
        <v>10</v>
      </c>
      <c r="D340" s="1" t="s">
        <v>33</v>
      </c>
      <c r="E340" s="1">
        <v>875</v>
      </c>
      <c r="F340" s="1"/>
      <c r="G340" s="1"/>
      <c r="H340" s="1"/>
      <c r="I340" s="1"/>
      <c r="J340" s="1">
        <f t="shared" si="5"/>
        <v>0</v>
      </c>
      <c r="K340" s="1"/>
    </row>
    <row r="341" spans="1:11" ht="20.25" customHeight="1" x14ac:dyDescent="0.3">
      <c r="A341" s="1">
        <v>339</v>
      </c>
      <c r="B341" s="10">
        <v>46362</v>
      </c>
      <c r="C341" s="1" t="s">
        <v>10</v>
      </c>
      <c r="D341" s="1" t="s">
        <v>33</v>
      </c>
      <c r="E341" s="1">
        <v>875</v>
      </c>
      <c r="F341" s="1"/>
      <c r="G341" s="1"/>
      <c r="H341" s="1"/>
      <c r="I341" s="1"/>
      <c r="J341" s="1">
        <f t="shared" si="5"/>
        <v>0</v>
      </c>
      <c r="K341" s="1"/>
    </row>
    <row r="342" spans="1:11" ht="20.25" customHeight="1" x14ac:dyDescent="0.3">
      <c r="A342" s="1">
        <v>340</v>
      </c>
      <c r="B342" s="10">
        <v>46363</v>
      </c>
      <c r="C342" s="1" t="s">
        <v>10</v>
      </c>
      <c r="D342" s="1" t="s">
        <v>33</v>
      </c>
      <c r="E342" s="1">
        <v>875</v>
      </c>
      <c r="F342" s="1"/>
      <c r="G342" s="1"/>
      <c r="H342" s="1"/>
      <c r="I342" s="1"/>
      <c r="J342" s="1">
        <f t="shared" si="5"/>
        <v>0</v>
      </c>
      <c r="K342" s="1"/>
    </row>
    <row r="343" spans="1:11" ht="20.25" customHeight="1" x14ac:dyDescent="0.3">
      <c r="A343" s="1">
        <v>341</v>
      </c>
      <c r="B343" s="10">
        <v>46364</v>
      </c>
      <c r="C343" s="1" t="s">
        <v>10</v>
      </c>
      <c r="D343" s="1" t="s">
        <v>33</v>
      </c>
      <c r="E343" s="1">
        <v>875</v>
      </c>
      <c r="F343" s="1"/>
      <c r="G343" s="1"/>
      <c r="H343" s="1"/>
      <c r="I343" s="1"/>
      <c r="J343" s="1">
        <f t="shared" si="5"/>
        <v>0</v>
      </c>
      <c r="K343" s="1"/>
    </row>
    <row r="344" spans="1:11" ht="20.25" customHeight="1" x14ac:dyDescent="0.3">
      <c r="A344" s="1">
        <v>342</v>
      </c>
      <c r="B344" s="10">
        <v>46365</v>
      </c>
      <c r="C344" s="1" t="s">
        <v>10</v>
      </c>
      <c r="D344" s="1" t="s">
        <v>33</v>
      </c>
      <c r="E344" s="1">
        <v>875</v>
      </c>
      <c r="F344" s="1"/>
      <c r="G344" s="1"/>
      <c r="H344" s="1"/>
      <c r="I344" s="1"/>
      <c r="J344" s="1">
        <f t="shared" si="5"/>
        <v>0</v>
      </c>
      <c r="K344" s="1"/>
    </row>
    <row r="345" spans="1:11" ht="20.25" customHeight="1" x14ac:dyDescent="0.3">
      <c r="A345" s="1">
        <v>343</v>
      </c>
      <c r="B345" s="10">
        <v>46366</v>
      </c>
      <c r="C345" s="1" t="s">
        <v>10</v>
      </c>
      <c r="D345" s="1" t="s">
        <v>33</v>
      </c>
      <c r="E345" s="1">
        <v>875</v>
      </c>
      <c r="F345" s="1"/>
      <c r="G345" s="1"/>
      <c r="H345" s="1"/>
      <c r="I345" s="1"/>
      <c r="J345" s="1">
        <f t="shared" si="5"/>
        <v>0</v>
      </c>
      <c r="K345" s="1"/>
    </row>
    <row r="346" spans="1:11" ht="20.25" customHeight="1" x14ac:dyDescent="0.3">
      <c r="A346" s="1">
        <v>344</v>
      </c>
      <c r="B346" s="10">
        <v>46367</v>
      </c>
      <c r="C346" s="1" t="s">
        <v>10</v>
      </c>
      <c r="D346" s="1" t="s">
        <v>33</v>
      </c>
      <c r="E346" s="1">
        <v>875</v>
      </c>
      <c r="F346" s="1"/>
      <c r="G346" s="1"/>
      <c r="H346" s="1"/>
      <c r="I346" s="1"/>
      <c r="J346" s="1">
        <f t="shared" si="5"/>
        <v>0</v>
      </c>
      <c r="K346" s="1"/>
    </row>
    <row r="347" spans="1:11" ht="20.25" customHeight="1" x14ac:dyDescent="0.3">
      <c r="A347" s="1">
        <v>345</v>
      </c>
      <c r="B347" s="10">
        <v>46368</v>
      </c>
      <c r="C347" s="1" t="s">
        <v>10</v>
      </c>
      <c r="D347" s="1" t="s">
        <v>33</v>
      </c>
      <c r="E347" s="1">
        <v>875</v>
      </c>
      <c r="F347" s="1"/>
      <c r="G347" s="1"/>
      <c r="H347" s="1"/>
      <c r="I347" s="1"/>
      <c r="J347" s="1">
        <f t="shared" si="5"/>
        <v>0</v>
      </c>
      <c r="K347" s="1"/>
    </row>
    <row r="348" spans="1:11" ht="20.25" customHeight="1" x14ac:dyDescent="0.3">
      <c r="A348" s="1">
        <v>346</v>
      </c>
      <c r="B348" s="10">
        <v>46369</v>
      </c>
      <c r="C348" s="1" t="s">
        <v>10</v>
      </c>
      <c r="D348" s="1" t="s">
        <v>33</v>
      </c>
      <c r="E348" s="1">
        <v>875</v>
      </c>
      <c r="F348" s="1"/>
      <c r="G348" s="1"/>
      <c r="H348" s="1"/>
      <c r="I348" s="1"/>
      <c r="J348" s="1">
        <f t="shared" si="5"/>
        <v>0</v>
      </c>
      <c r="K348" s="1"/>
    </row>
    <row r="349" spans="1:11" ht="20.25" customHeight="1" x14ac:dyDescent="0.3">
      <c r="A349" s="1">
        <v>347</v>
      </c>
      <c r="B349" s="10">
        <v>46370</v>
      </c>
      <c r="C349" s="1" t="s">
        <v>10</v>
      </c>
      <c r="D349" s="1" t="s">
        <v>33</v>
      </c>
      <c r="E349" s="1">
        <v>875</v>
      </c>
      <c r="F349" s="1"/>
      <c r="G349" s="1"/>
      <c r="H349" s="1"/>
      <c r="I349" s="1"/>
      <c r="J349" s="1">
        <f t="shared" si="5"/>
        <v>0</v>
      </c>
      <c r="K349" s="1"/>
    </row>
    <row r="350" spans="1:11" ht="20.25" customHeight="1" x14ac:dyDescent="0.3">
      <c r="A350" s="1">
        <v>348</v>
      </c>
      <c r="B350" s="10">
        <v>46371</v>
      </c>
      <c r="C350" s="1" t="s">
        <v>10</v>
      </c>
      <c r="D350" s="1" t="s">
        <v>33</v>
      </c>
      <c r="E350" s="1">
        <v>875</v>
      </c>
      <c r="F350" s="1"/>
      <c r="G350" s="1"/>
      <c r="H350" s="1"/>
      <c r="I350" s="1"/>
      <c r="J350" s="1">
        <f t="shared" si="5"/>
        <v>0</v>
      </c>
      <c r="K350" s="1"/>
    </row>
    <row r="351" spans="1:11" ht="20.25" customHeight="1" x14ac:dyDescent="0.3">
      <c r="A351" s="1">
        <v>349</v>
      </c>
      <c r="B351" s="10">
        <v>46372</v>
      </c>
      <c r="C351" s="1" t="s">
        <v>10</v>
      </c>
      <c r="D351" s="1" t="s">
        <v>33</v>
      </c>
      <c r="E351" s="1">
        <v>875</v>
      </c>
      <c r="F351" s="1"/>
      <c r="G351" s="1"/>
      <c r="H351" s="1"/>
      <c r="I351" s="1"/>
      <c r="J351" s="1">
        <f t="shared" si="5"/>
        <v>0</v>
      </c>
      <c r="K351" s="1"/>
    </row>
    <row r="352" spans="1:11" ht="20.25" customHeight="1" x14ac:dyDescent="0.3">
      <c r="A352" s="1">
        <v>350</v>
      </c>
      <c r="B352" s="10">
        <v>46373</v>
      </c>
      <c r="C352" s="1" t="s">
        <v>10</v>
      </c>
      <c r="D352" s="1" t="s">
        <v>33</v>
      </c>
      <c r="E352" s="1">
        <v>875</v>
      </c>
      <c r="F352" s="1"/>
      <c r="G352" s="1"/>
      <c r="H352" s="1"/>
      <c r="I352" s="1"/>
      <c r="J352" s="1">
        <f t="shared" si="5"/>
        <v>0</v>
      </c>
      <c r="K352" s="1"/>
    </row>
    <row r="353" spans="1:11" ht="20.25" customHeight="1" x14ac:dyDescent="0.3">
      <c r="A353" s="1">
        <v>351</v>
      </c>
      <c r="B353" s="10">
        <v>46374</v>
      </c>
      <c r="C353" s="1" t="s">
        <v>10</v>
      </c>
      <c r="D353" s="1" t="s">
        <v>33</v>
      </c>
      <c r="E353" s="1">
        <v>875</v>
      </c>
      <c r="F353" s="1"/>
      <c r="G353" s="1"/>
      <c r="H353" s="1"/>
      <c r="I353" s="1"/>
      <c r="J353" s="1">
        <f t="shared" si="5"/>
        <v>0</v>
      </c>
      <c r="K353" s="1"/>
    </row>
    <row r="354" spans="1:11" ht="20.25" customHeight="1" x14ac:dyDescent="0.3">
      <c r="A354" s="1">
        <v>352</v>
      </c>
      <c r="B354" s="10">
        <v>46375</v>
      </c>
      <c r="C354" s="1" t="s">
        <v>10</v>
      </c>
      <c r="D354" s="1" t="s">
        <v>33</v>
      </c>
      <c r="E354" s="1">
        <v>875</v>
      </c>
      <c r="F354" s="1"/>
      <c r="G354" s="1"/>
      <c r="H354" s="1"/>
      <c r="I354" s="1"/>
      <c r="J354" s="1">
        <f t="shared" si="5"/>
        <v>0</v>
      </c>
      <c r="K354" s="1"/>
    </row>
    <row r="355" spans="1:11" ht="20.25" customHeight="1" x14ac:dyDescent="0.3">
      <c r="A355" s="1">
        <v>353</v>
      </c>
      <c r="B355" s="10">
        <v>46376</v>
      </c>
      <c r="C355" s="1" t="s">
        <v>10</v>
      </c>
      <c r="D355" s="1" t="s">
        <v>33</v>
      </c>
      <c r="E355" s="1">
        <v>875</v>
      </c>
      <c r="F355" s="1"/>
      <c r="G355" s="1"/>
      <c r="H355" s="1"/>
      <c r="I355" s="1"/>
      <c r="J355" s="1">
        <f t="shared" si="5"/>
        <v>0</v>
      </c>
      <c r="K355" s="1"/>
    </row>
    <row r="356" spans="1:11" ht="20.25" customHeight="1" x14ac:dyDescent="0.3">
      <c r="A356" s="1">
        <v>354</v>
      </c>
      <c r="B356" s="10">
        <v>46377</v>
      </c>
      <c r="C356" s="1" t="s">
        <v>10</v>
      </c>
      <c r="D356" s="1" t="s">
        <v>33</v>
      </c>
      <c r="E356" s="1">
        <v>875</v>
      </c>
      <c r="F356" s="1"/>
      <c r="G356" s="1"/>
      <c r="H356" s="1"/>
      <c r="I356" s="1"/>
      <c r="J356" s="1">
        <f t="shared" si="5"/>
        <v>0</v>
      </c>
      <c r="K356" s="1"/>
    </row>
    <row r="357" spans="1:11" ht="20.25" customHeight="1" x14ac:dyDescent="0.3">
      <c r="A357" s="1">
        <v>355</v>
      </c>
      <c r="B357" s="10">
        <v>46378</v>
      </c>
      <c r="C357" s="1" t="s">
        <v>10</v>
      </c>
      <c r="D357" s="1" t="s">
        <v>33</v>
      </c>
      <c r="E357" s="1">
        <v>875</v>
      </c>
      <c r="F357" s="1"/>
      <c r="G357" s="1"/>
      <c r="H357" s="1"/>
      <c r="I357" s="1"/>
      <c r="J357" s="1">
        <f t="shared" si="5"/>
        <v>0</v>
      </c>
      <c r="K357" s="1"/>
    </row>
    <row r="358" spans="1:11" ht="20.25" customHeight="1" x14ac:dyDescent="0.3">
      <c r="A358" s="1">
        <v>356</v>
      </c>
      <c r="B358" s="10">
        <v>46379</v>
      </c>
      <c r="C358" s="1" t="s">
        <v>10</v>
      </c>
      <c r="D358" s="1" t="s">
        <v>33</v>
      </c>
      <c r="E358" s="1">
        <v>875</v>
      </c>
      <c r="F358" s="1"/>
      <c r="G358" s="1"/>
      <c r="H358" s="1"/>
      <c r="I358" s="1"/>
      <c r="J358" s="1">
        <f t="shared" si="5"/>
        <v>0</v>
      </c>
      <c r="K358" s="1"/>
    </row>
    <row r="359" spans="1:11" ht="20.25" customHeight="1" x14ac:dyDescent="0.3">
      <c r="A359" s="1">
        <v>357</v>
      </c>
      <c r="B359" s="10">
        <v>46380</v>
      </c>
      <c r="C359" s="1" t="s">
        <v>10</v>
      </c>
      <c r="D359" s="1" t="s">
        <v>33</v>
      </c>
      <c r="E359" s="1">
        <v>875</v>
      </c>
      <c r="F359" s="1"/>
      <c r="G359" s="1"/>
      <c r="H359" s="1"/>
      <c r="I359" s="1"/>
      <c r="J359" s="1">
        <f t="shared" si="5"/>
        <v>0</v>
      </c>
      <c r="K359" s="1"/>
    </row>
    <row r="360" spans="1:11" ht="20.25" customHeight="1" x14ac:dyDescent="0.3">
      <c r="A360" s="1">
        <v>358</v>
      </c>
      <c r="B360" s="10">
        <v>46381</v>
      </c>
      <c r="C360" s="1" t="s">
        <v>10</v>
      </c>
      <c r="D360" s="1" t="s">
        <v>33</v>
      </c>
      <c r="E360" s="1">
        <v>875</v>
      </c>
      <c r="F360" s="1"/>
      <c r="G360" s="1"/>
      <c r="H360" s="1"/>
      <c r="I360" s="1"/>
      <c r="J360" s="1">
        <f t="shared" si="5"/>
        <v>0</v>
      </c>
      <c r="K360" s="1"/>
    </row>
    <row r="361" spans="1:11" ht="20.25" customHeight="1" x14ac:dyDescent="0.3">
      <c r="A361" s="1">
        <v>359</v>
      </c>
      <c r="B361" s="10">
        <v>46382</v>
      </c>
      <c r="C361" s="1" t="s">
        <v>10</v>
      </c>
      <c r="D361" s="1" t="s">
        <v>33</v>
      </c>
      <c r="E361" s="1">
        <v>875</v>
      </c>
      <c r="F361" s="1"/>
      <c r="G361" s="1"/>
      <c r="H361" s="1"/>
      <c r="I361" s="1"/>
      <c r="J361" s="1">
        <f t="shared" si="5"/>
        <v>0</v>
      </c>
      <c r="K361" s="1"/>
    </row>
    <row r="362" spans="1:11" ht="20.25" customHeight="1" x14ac:dyDescent="0.3">
      <c r="A362" s="1">
        <v>360</v>
      </c>
      <c r="B362" s="10">
        <v>46383</v>
      </c>
      <c r="C362" s="1" t="s">
        <v>10</v>
      </c>
      <c r="D362" s="1" t="s">
        <v>33</v>
      </c>
      <c r="E362" s="1">
        <v>875</v>
      </c>
      <c r="F362" s="1"/>
      <c r="G362" s="1"/>
      <c r="H362" s="1"/>
      <c r="I362" s="1"/>
      <c r="J362" s="1">
        <f t="shared" si="5"/>
        <v>0</v>
      </c>
      <c r="K362" s="1"/>
    </row>
    <row r="363" spans="1:11" ht="20.25" customHeight="1" x14ac:dyDescent="0.3">
      <c r="A363" s="1">
        <v>361</v>
      </c>
      <c r="B363" s="10">
        <v>46384</v>
      </c>
      <c r="C363" s="1" t="s">
        <v>10</v>
      </c>
      <c r="D363" s="1" t="s">
        <v>33</v>
      </c>
      <c r="E363" s="1">
        <v>875</v>
      </c>
      <c r="F363" s="1"/>
      <c r="G363" s="1"/>
      <c r="H363" s="1"/>
      <c r="I363" s="1"/>
      <c r="J363" s="1">
        <f t="shared" si="5"/>
        <v>0</v>
      </c>
      <c r="K363" s="1"/>
    </row>
    <row r="364" spans="1:11" ht="20.25" customHeight="1" x14ac:dyDescent="0.3">
      <c r="A364" s="1">
        <v>362</v>
      </c>
      <c r="B364" s="10">
        <v>46385</v>
      </c>
      <c r="C364" s="1" t="s">
        <v>10</v>
      </c>
      <c r="D364" s="1" t="s">
        <v>33</v>
      </c>
      <c r="E364" s="1">
        <v>875</v>
      </c>
      <c r="F364" s="1"/>
      <c r="G364" s="1"/>
      <c r="H364" s="1"/>
      <c r="I364" s="1"/>
      <c r="J364" s="1">
        <f t="shared" si="5"/>
        <v>0</v>
      </c>
      <c r="K364" s="1"/>
    </row>
    <row r="365" spans="1:11" ht="20.25" customHeight="1" x14ac:dyDescent="0.3">
      <c r="A365" s="1">
        <v>363</v>
      </c>
      <c r="B365" s="10">
        <v>46386</v>
      </c>
      <c r="C365" s="1" t="s">
        <v>10</v>
      </c>
      <c r="D365" s="1" t="s">
        <v>33</v>
      </c>
      <c r="E365" s="1">
        <v>875</v>
      </c>
      <c r="F365" s="1"/>
      <c r="G365" s="1"/>
      <c r="H365" s="1"/>
      <c r="I365" s="1"/>
      <c r="J365" s="1">
        <f t="shared" si="5"/>
        <v>0</v>
      </c>
      <c r="K365" s="1"/>
    </row>
    <row r="366" spans="1:11" ht="20.25" customHeight="1" x14ac:dyDescent="0.3">
      <c r="A366" s="1">
        <v>364</v>
      </c>
      <c r="B366" s="10">
        <v>46387</v>
      </c>
      <c r="C366" s="1" t="s">
        <v>10</v>
      </c>
      <c r="D366" s="1" t="s">
        <v>33</v>
      </c>
      <c r="E366" s="1">
        <v>875</v>
      </c>
      <c r="F366" s="1"/>
      <c r="G366" s="1"/>
      <c r="H366" s="1"/>
      <c r="I366" s="1"/>
      <c r="J366" s="1">
        <f t="shared" si="5"/>
        <v>0</v>
      </c>
      <c r="K366" s="1"/>
    </row>
    <row r="367" spans="1:11" ht="20.25" customHeight="1" x14ac:dyDescent="0.3">
      <c r="A367" s="1">
        <v>365</v>
      </c>
      <c r="B367" s="10">
        <v>46388</v>
      </c>
      <c r="C367" s="1" t="s">
        <v>10</v>
      </c>
      <c r="D367" s="1" t="s">
        <v>33</v>
      </c>
      <c r="E367" s="1">
        <v>875</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07000000}"/>
  <mergeCells count="3">
    <mergeCell ref="A1:K1"/>
    <mergeCell ref="O3:P3"/>
    <mergeCell ref="N4:Q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R371"/>
  <sheetViews>
    <sheetView rightToLeft="1" workbookViewId="0">
      <selection activeCell="D3" sqref="D3"/>
    </sheetView>
  </sheetViews>
  <sheetFormatPr defaultColWidth="13" defaultRowHeight="21" customHeight="1" x14ac:dyDescent="0.3"/>
  <cols>
    <col min="1" max="1" width="4.1640625" style="1" customWidth="1"/>
    <col min="2" max="3" width="13" style="1"/>
    <col min="4" max="4" width="19.4140625" style="1" customWidth="1"/>
    <col min="5" max="5" width="13.75" style="1" customWidth="1"/>
    <col min="6" max="6" width="13" style="1"/>
    <col min="7" max="7" width="12.08203125" style="1" customWidth="1"/>
    <col min="8" max="8" width="13" style="1"/>
    <col min="9" max="9" width="12.25" style="1" customWidth="1"/>
    <col min="11" max="11" width="26.83203125" customWidth="1"/>
  </cols>
  <sheetData>
    <row r="1" spans="1:18" s="13" customFormat="1" ht="26.25" customHeight="1" x14ac:dyDescent="0.3">
      <c r="A1" s="273" t="s">
        <v>27</v>
      </c>
      <c r="B1" s="273"/>
      <c r="C1" s="273"/>
      <c r="D1" s="273"/>
      <c r="E1" s="273"/>
      <c r="F1" s="273"/>
      <c r="G1" s="273"/>
      <c r="H1" s="273"/>
      <c r="I1" s="273"/>
      <c r="J1" s="273"/>
      <c r="K1" s="273"/>
    </row>
    <row r="2" spans="1:18" ht="21" customHeight="1" x14ac:dyDescent="0.35">
      <c r="A2" s="8" t="s">
        <v>0</v>
      </c>
      <c r="B2" s="9" t="s">
        <v>7</v>
      </c>
      <c r="C2" s="5" t="s">
        <v>2</v>
      </c>
      <c r="D2" s="5" t="s">
        <v>13</v>
      </c>
      <c r="E2" s="5" t="s">
        <v>14</v>
      </c>
      <c r="F2" s="5" t="s">
        <v>1</v>
      </c>
      <c r="G2" s="5" t="s">
        <v>5</v>
      </c>
      <c r="H2" s="5" t="s">
        <v>4</v>
      </c>
      <c r="I2" s="5" t="s">
        <v>12</v>
      </c>
      <c r="J2" s="5" t="s">
        <v>6</v>
      </c>
      <c r="K2" s="7" t="s">
        <v>3</v>
      </c>
      <c r="N2" s="11"/>
      <c r="O2" s="276" t="s">
        <v>18</v>
      </c>
      <c r="P2" s="276"/>
      <c r="Q2" s="11"/>
      <c r="R2" s="11"/>
    </row>
    <row r="3" spans="1:18" ht="21" customHeight="1" x14ac:dyDescent="0.3">
      <c r="A3" s="1">
        <v>1</v>
      </c>
      <c r="B3" s="10">
        <v>46024</v>
      </c>
      <c r="C3" s="1" t="s">
        <v>25</v>
      </c>
      <c r="D3" s="1" t="s">
        <v>26</v>
      </c>
      <c r="E3" s="1">
        <v>1450</v>
      </c>
      <c r="F3" s="1">
        <v>1</v>
      </c>
      <c r="J3" s="1">
        <f>E3*F3-G3-H3+I3</f>
        <v>1450</v>
      </c>
      <c r="K3" s="1"/>
      <c r="N3" s="274" t="s">
        <v>17</v>
      </c>
      <c r="O3" s="274"/>
      <c r="P3" s="274"/>
      <c r="Q3" s="274"/>
      <c r="R3" s="12">
        <f>SUM(J2:J367)</f>
        <v>1450</v>
      </c>
    </row>
    <row r="4" spans="1:18" ht="21" customHeight="1" x14ac:dyDescent="0.3">
      <c r="A4" s="1">
        <v>2</v>
      </c>
      <c r="B4" s="10">
        <v>46025</v>
      </c>
      <c r="C4" s="1" t="s">
        <v>25</v>
      </c>
      <c r="D4" s="1" t="s">
        <v>26</v>
      </c>
      <c r="E4" s="1">
        <v>1450</v>
      </c>
      <c r="J4" s="1">
        <f t="shared" ref="J4:J67" si="0">E4*F4-G4-H4+I4</f>
        <v>0</v>
      </c>
      <c r="K4" s="1"/>
      <c r="N4" s="11"/>
      <c r="O4" s="11"/>
      <c r="P4" s="11"/>
      <c r="Q4" s="11"/>
      <c r="R4" s="11"/>
    </row>
    <row r="5" spans="1:18" ht="21" customHeight="1" x14ac:dyDescent="0.3">
      <c r="A5" s="1">
        <v>3</v>
      </c>
      <c r="B5" s="10">
        <v>46026</v>
      </c>
      <c r="C5" s="1" t="s">
        <v>25</v>
      </c>
      <c r="D5" s="1" t="s">
        <v>26</v>
      </c>
      <c r="E5" s="1">
        <v>1450</v>
      </c>
      <c r="J5" s="1">
        <f t="shared" si="0"/>
        <v>0</v>
      </c>
      <c r="K5" s="1"/>
      <c r="N5" s="11"/>
      <c r="O5" s="11"/>
      <c r="P5" s="11"/>
      <c r="Q5" s="11"/>
      <c r="R5" s="11"/>
    </row>
    <row r="6" spans="1:18" ht="21" customHeight="1" x14ac:dyDescent="0.3">
      <c r="A6" s="1">
        <v>4</v>
      </c>
      <c r="B6" s="10">
        <v>46027</v>
      </c>
      <c r="C6" s="1" t="s">
        <v>25</v>
      </c>
      <c r="D6" s="1" t="s">
        <v>26</v>
      </c>
      <c r="E6" s="1">
        <v>1450</v>
      </c>
      <c r="J6" s="1">
        <f t="shared" si="0"/>
        <v>0</v>
      </c>
      <c r="K6" s="1"/>
      <c r="N6" s="11"/>
      <c r="O6" s="11"/>
      <c r="P6" s="11"/>
      <c r="Q6" s="11"/>
      <c r="R6" s="11"/>
    </row>
    <row r="7" spans="1:18" ht="21" customHeight="1" x14ac:dyDescent="0.3">
      <c r="A7" s="1">
        <v>5</v>
      </c>
      <c r="B7" s="10">
        <v>46028</v>
      </c>
      <c r="C7" s="1" t="s">
        <v>25</v>
      </c>
      <c r="D7" s="1" t="s">
        <v>26</v>
      </c>
      <c r="E7" s="1">
        <v>1450</v>
      </c>
      <c r="J7" s="1">
        <f t="shared" si="0"/>
        <v>0</v>
      </c>
      <c r="K7" s="1"/>
      <c r="N7" s="11"/>
      <c r="O7" s="11"/>
      <c r="P7" s="11"/>
      <c r="Q7" s="11"/>
      <c r="R7" s="11"/>
    </row>
    <row r="8" spans="1:18" ht="21" customHeight="1" x14ac:dyDescent="0.3">
      <c r="A8" s="1">
        <v>6</v>
      </c>
      <c r="B8" s="10">
        <v>46029</v>
      </c>
      <c r="C8" s="1" t="s">
        <v>25</v>
      </c>
      <c r="D8" s="1" t="s">
        <v>26</v>
      </c>
      <c r="E8" s="1">
        <v>1450</v>
      </c>
      <c r="J8" s="1">
        <f t="shared" si="0"/>
        <v>0</v>
      </c>
      <c r="K8" s="1"/>
    </row>
    <row r="9" spans="1:18" ht="21" customHeight="1" x14ac:dyDescent="0.3">
      <c r="A9" s="1">
        <v>7</v>
      </c>
      <c r="B9" s="10">
        <v>46030</v>
      </c>
      <c r="C9" s="1" t="s">
        <v>25</v>
      </c>
      <c r="D9" s="1" t="s">
        <v>26</v>
      </c>
      <c r="E9" s="1">
        <v>1450</v>
      </c>
      <c r="J9" s="1">
        <f t="shared" si="0"/>
        <v>0</v>
      </c>
      <c r="K9" s="1"/>
    </row>
    <row r="10" spans="1:18" ht="21" customHeight="1" x14ac:dyDescent="0.3">
      <c r="A10" s="1">
        <v>8</v>
      </c>
      <c r="B10" s="10">
        <v>46031</v>
      </c>
      <c r="C10" s="1" t="s">
        <v>25</v>
      </c>
      <c r="D10" s="1" t="s">
        <v>26</v>
      </c>
      <c r="E10" s="1">
        <v>1450</v>
      </c>
      <c r="J10" s="1">
        <f t="shared" si="0"/>
        <v>0</v>
      </c>
      <c r="K10" s="1"/>
    </row>
    <row r="11" spans="1:18" ht="21" customHeight="1" x14ac:dyDescent="0.3">
      <c r="A11" s="1">
        <v>9</v>
      </c>
      <c r="B11" s="10">
        <v>46032</v>
      </c>
      <c r="C11" s="1" t="s">
        <v>25</v>
      </c>
      <c r="D11" s="1" t="s">
        <v>26</v>
      </c>
      <c r="E11" s="1">
        <v>1450</v>
      </c>
      <c r="J11" s="1">
        <f t="shared" si="0"/>
        <v>0</v>
      </c>
      <c r="K11" s="1"/>
    </row>
    <row r="12" spans="1:18" ht="21" customHeight="1" x14ac:dyDescent="0.3">
      <c r="A12" s="1">
        <v>10</v>
      </c>
      <c r="B12" s="10">
        <v>46033</v>
      </c>
      <c r="C12" s="1" t="s">
        <v>25</v>
      </c>
      <c r="D12" s="1" t="s">
        <v>26</v>
      </c>
      <c r="E12" s="1">
        <v>1450</v>
      </c>
      <c r="J12" s="1">
        <f t="shared" si="0"/>
        <v>0</v>
      </c>
      <c r="K12" s="1"/>
    </row>
    <row r="13" spans="1:18" ht="21" customHeight="1" x14ac:dyDescent="0.3">
      <c r="A13" s="1">
        <v>11</v>
      </c>
      <c r="B13" s="10">
        <v>46034</v>
      </c>
      <c r="C13" s="1" t="s">
        <v>25</v>
      </c>
      <c r="D13" s="1" t="s">
        <v>26</v>
      </c>
      <c r="E13" s="1">
        <v>1450</v>
      </c>
      <c r="J13" s="1">
        <f t="shared" si="0"/>
        <v>0</v>
      </c>
      <c r="K13" s="1"/>
    </row>
    <row r="14" spans="1:18" ht="21" customHeight="1" x14ac:dyDescent="0.3">
      <c r="A14" s="1">
        <v>12</v>
      </c>
      <c r="B14" s="10">
        <v>46035</v>
      </c>
      <c r="C14" s="1" t="s">
        <v>25</v>
      </c>
      <c r="D14" s="1" t="s">
        <v>26</v>
      </c>
      <c r="E14" s="1">
        <v>1450</v>
      </c>
      <c r="J14" s="1">
        <f t="shared" si="0"/>
        <v>0</v>
      </c>
      <c r="K14" s="1"/>
    </row>
    <row r="15" spans="1:18" ht="21" customHeight="1" x14ac:dyDescent="0.3">
      <c r="A15" s="1">
        <v>13</v>
      </c>
      <c r="B15" s="10">
        <v>46036</v>
      </c>
      <c r="C15" s="1" t="s">
        <v>25</v>
      </c>
      <c r="D15" s="1" t="s">
        <v>26</v>
      </c>
      <c r="E15" s="1">
        <v>1450</v>
      </c>
      <c r="J15" s="1">
        <f t="shared" si="0"/>
        <v>0</v>
      </c>
      <c r="K15" s="1"/>
    </row>
    <row r="16" spans="1:18" ht="21" customHeight="1" x14ac:dyDescent="0.3">
      <c r="A16" s="1">
        <v>14</v>
      </c>
      <c r="B16" s="10">
        <v>46037</v>
      </c>
      <c r="C16" s="1" t="s">
        <v>25</v>
      </c>
      <c r="D16" s="1" t="s">
        <v>26</v>
      </c>
      <c r="E16" s="1">
        <v>1450</v>
      </c>
      <c r="J16" s="1">
        <f t="shared" si="0"/>
        <v>0</v>
      </c>
      <c r="K16" s="1"/>
    </row>
    <row r="17" spans="1:11" ht="21" customHeight="1" x14ac:dyDescent="0.3">
      <c r="A17" s="1">
        <v>15</v>
      </c>
      <c r="B17" s="10">
        <v>46038</v>
      </c>
      <c r="C17" s="1" t="s">
        <v>25</v>
      </c>
      <c r="D17" s="1" t="s">
        <v>26</v>
      </c>
      <c r="E17" s="1">
        <v>1450</v>
      </c>
      <c r="J17" s="1">
        <f t="shared" si="0"/>
        <v>0</v>
      </c>
      <c r="K17" s="1"/>
    </row>
    <row r="18" spans="1:11" ht="21" customHeight="1" x14ac:dyDescent="0.3">
      <c r="A18" s="1">
        <v>16</v>
      </c>
      <c r="B18" s="10">
        <v>46039</v>
      </c>
      <c r="C18" s="1" t="s">
        <v>25</v>
      </c>
      <c r="D18" s="1" t="s">
        <v>26</v>
      </c>
      <c r="E18" s="1">
        <v>1450</v>
      </c>
      <c r="J18" s="1">
        <f t="shared" si="0"/>
        <v>0</v>
      </c>
      <c r="K18" s="1"/>
    </row>
    <row r="19" spans="1:11" ht="21" customHeight="1" x14ac:dyDescent="0.3">
      <c r="A19" s="1">
        <v>17</v>
      </c>
      <c r="B19" s="10">
        <v>46040</v>
      </c>
      <c r="C19" s="1" t="s">
        <v>25</v>
      </c>
      <c r="D19" s="1" t="s">
        <v>26</v>
      </c>
      <c r="E19" s="1">
        <v>1450</v>
      </c>
      <c r="J19" s="1">
        <f t="shared" si="0"/>
        <v>0</v>
      </c>
      <c r="K19" s="1"/>
    </row>
    <row r="20" spans="1:11" ht="21" customHeight="1" x14ac:dyDescent="0.3">
      <c r="A20" s="1">
        <v>18</v>
      </c>
      <c r="B20" s="10">
        <v>46041</v>
      </c>
      <c r="C20" s="1" t="s">
        <v>25</v>
      </c>
      <c r="D20" s="1" t="s">
        <v>26</v>
      </c>
      <c r="E20" s="1">
        <v>1450</v>
      </c>
      <c r="J20" s="1">
        <f t="shared" si="0"/>
        <v>0</v>
      </c>
      <c r="K20" s="1"/>
    </row>
    <row r="21" spans="1:11" ht="21" customHeight="1" x14ac:dyDescent="0.3">
      <c r="A21" s="1">
        <v>19</v>
      </c>
      <c r="B21" s="10">
        <v>46042</v>
      </c>
      <c r="C21" s="1" t="s">
        <v>25</v>
      </c>
      <c r="D21" s="1" t="s">
        <v>26</v>
      </c>
      <c r="E21" s="1">
        <v>1450</v>
      </c>
      <c r="J21" s="1">
        <f t="shared" si="0"/>
        <v>0</v>
      </c>
      <c r="K21" s="1"/>
    </row>
    <row r="22" spans="1:11" ht="21" customHeight="1" x14ac:dyDescent="0.3">
      <c r="A22" s="1">
        <v>20</v>
      </c>
      <c r="B22" s="10">
        <v>46043</v>
      </c>
      <c r="C22" s="1" t="s">
        <v>25</v>
      </c>
      <c r="D22" s="1" t="s">
        <v>26</v>
      </c>
      <c r="E22" s="1">
        <v>1450</v>
      </c>
      <c r="J22" s="1">
        <f t="shared" si="0"/>
        <v>0</v>
      </c>
      <c r="K22" s="1"/>
    </row>
    <row r="23" spans="1:11" ht="21" customHeight="1" x14ac:dyDescent="0.3">
      <c r="A23" s="1">
        <v>21</v>
      </c>
      <c r="B23" s="10">
        <v>46044</v>
      </c>
      <c r="C23" s="1" t="s">
        <v>25</v>
      </c>
      <c r="D23" s="1" t="s">
        <v>26</v>
      </c>
      <c r="E23" s="1">
        <v>1450</v>
      </c>
      <c r="J23" s="1">
        <f t="shared" si="0"/>
        <v>0</v>
      </c>
      <c r="K23" s="1"/>
    </row>
    <row r="24" spans="1:11" ht="21" customHeight="1" x14ac:dyDescent="0.3">
      <c r="A24" s="1">
        <v>22</v>
      </c>
      <c r="B24" s="10">
        <v>46045</v>
      </c>
      <c r="C24" s="1" t="s">
        <v>25</v>
      </c>
      <c r="D24" s="1" t="s">
        <v>26</v>
      </c>
      <c r="E24" s="1">
        <v>1450</v>
      </c>
      <c r="J24" s="1">
        <f t="shared" si="0"/>
        <v>0</v>
      </c>
      <c r="K24" s="1"/>
    </row>
    <row r="25" spans="1:11" ht="21" customHeight="1" x14ac:dyDescent="0.3">
      <c r="A25" s="1">
        <v>23</v>
      </c>
      <c r="B25" s="10">
        <v>46046</v>
      </c>
      <c r="C25" s="1" t="s">
        <v>25</v>
      </c>
      <c r="D25" s="1" t="s">
        <v>26</v>
      </c>
      <c r="E25" s="1">
        <v>1450</v>
      </c>
      <c r="J25" s="1">
        <f t="shared" si="0"/>
        <v>0</v>
      </c>
      <c r="K25" s="1"/>
    </row>
    <row r="26" spans="1:11" ht="21" customHeight="1" x14ac:dyDescent="0.3">
      <c r="A26" s="1">
        <v>24</v>
      </c>
      <c r="B26" s="10">
        <v>46047</v>
      </c>
      <c r="C26" s="1" t="s">
        <v>25</v>
      </c>
      <c r="D26" s="1" t="s">
        <v>26</v>
      </c>
      <c r="E26" s="1">
        <v>1450</v>
      </c>
      <c r="J26" s="1">
        <f t="shared" si="0"/>
        <v>0</v>
      </c>
      <c r="K26" s="1"/>
    </row>
    <row r="27" spans="1:11" ht="21" customHeight="1" x14ac:dyDescent="0.3">
      <c r="A27" s="1">
        <v>25</v>
      </c>
      <c r="B27" s="10">
        <v>46048</v>
      </c>
      <c r="C27" s="1" t="s">
        <v>25</v>
      </c>
      <c r="D27" s="1" t="s">
        <v>26</v>
      </c>
      <c r="E27" s="1">
        <v>1450</v>
      </c>
      <c r="J27" s="1">
        <f t="shared" si="0"/>
        <v>0</v>
      </c>
      <c r="K27" s="1"/>
    </row>
    <row r="28" spans="1:11" ht="21" customHeight="1" x14ac:dyDescent="0.3">
      <c r="A28" s="1">
        <v>26</v>
      </c>
      <c r="B28" s="10">
        <v>46049</v>
      </c>
      <c r="C28" s="1" t="s">
        <v>25</v>
      </c>
      <c r="D28" s="1" t="s">
        <v>26</v>
      </c>
      <c r="E28" s="1">
        <v>1450</v>
      </c>
      <c r="J28" s="1">
        <f t="shared" si="0"/>
        <v>0</v>
      </c>
      <c r="K28" s="1"/>
    </row>
    <row r="29" spans="1:11" ht="21" customHeight="1" x14ac:dyDescent="0.3">
      <c r="A29" s="1">
        <v>27</v>
      </c>
      <c r="B29" s="10">
        <v>46050</v>
      </c>
      <c r="C29" s="1" t="s">
        <v>25</v>
      </c>
      <c r="D29" s="1" t="s">
        <v>26</v>
      </c>
      <c r="E29" s="1">
        <v>1450</v>
      </c>
      <c r="J29" s="1">
        <f t="shared" si="0"/>
        <v>0</v>
      </c>
      <c r="K29" s="1"/>
    </row>
    <row r="30" spans="1:11" ht="21" customHeight="1" x14ac:dyDescent="0.3">
      <c r="A30" s="1">
        <v>28</v>
      </c>
      <c r="B30" s="10">
        <v>46051</v>
      </c>
      <c r="C30" s="1" t="s">
        <v>25</v>
      </c>
      <c r="D30" s="1" t="s">
        <v>26</v>
      </c>
      <c r="E30" s="1">
        <v>1450</v>
      </c>
      <c r="J30" s="1">
        <f t="shared" si="0"/>
        <v>0</v>
      </c>
      <c r="K30" s="1"/>
    </row>
    <row r="31" spans="1:11" ht="21" customHeight="1" x14ac:dyDescent="0.3">
      <c r="A31" s="1">
        <v>29</v>
      </c>
      <c r="B31" s="10">
        <v>46052</v>
      </c>
      <c r="C31" s="1" t="s">
        <v>25</v>
      </c>
      <c r="D31" s="1" t="s">
        <v>26</v>
      </c>
      <c r="E31" s="1">
        <v>1450</v>
      </c>
      <c r="J31" s="1">
        <f t="shared" si="0"/>
        <v>0</v>
      </c>
      <c r="K31" s="1"/>
    </row>
    <row r="32" spans="1:11" ht="21" customHeight="1" x14ac:dyDescent="0.3">
      <c r="A32" s="1">
        <v>30</v>
      </c>
      <c r="B32" s="10">
        <v>46053</v>
      </c>
      <c r="C32" s="1" t="s">
        <v>25</v>
      </c>
      <c r="D32" s="1" t="s">
        <v>26</v>
      </c>
      <c r="E32" s="1">
        <v>1450</v>
      </c>
      <c r="J32" s="1">
        <f t="shared" si="0"/>
        <v>0</v>
      </c>
      <c r="K32" s="1"/>
    </row>
    <row r="33" spans="1:11" ht="21" customHeight="1" x14ac:dyDescent="0.3">
      <c r="A33" s="1">
        <v>31</v>
      </c>
      <c r="B33" s="10">
        <v>46054</v>
      </c>
      <c r="C33" s="1" t="s">
        <v>25</v>
      </c>
      <c r="D33" s="1" t="s">
        <v>26</v>
      </c>
      <c r="E33" s="1">
        <v>1450</v>
      </c>
      <c r="J33" s="1">
        <f t="shared" si="0"/>
        <v>0</v>
      </c>
      <c r="K33" s="1"/>
    </row>
    <row r="34" spans="1:11" ht="21" customHeight="1" x14ac:dyDescent="0.3">
      <c r="A34" s="1">
        <v>32</v>
      </c>
      <c r="B34" s="10">
        <v>46055</v>
      </c>
      <c r="C34" s="1" t="s">
        <v>25</v>
      </c>
      <c r="D34" s="1" t="s">
        <v>26</v>
      </c>
      <c r="E34" s="1">
        <v>1450</v>
      </c>
      <c r="J34" s="1">
        <f t="shared" si="0"/>
        <v>0</v>
      </c>
      <c r="K34" s="1"/>
    </row>
    <row r="35" spans="1:11" ht="21" customHeight="1" x14ac:dyDescent="0.3">
      <c r="A35" s="1">
        <v>33</v>
      </c>
      <c r="B35" s="10">
        <v>46056</v>
      </c>
      <c r="C35" s="1" t="s">
        <v>25</v>
      </c>
      <c r="D35" s="1" t="s">
        <v>26</v>
      </c>
      <c r="E35" s="1">
        <v>1450</v>
      </c>
      <c r="J35" s="1">
        <f t="shared" si="0"/>
        <v>0</v>
      </c>
      <c r="K35" s="1"/>
    </row>
    <row r="36" spans="1:11" ht="21" customHeight="1" x14ac:dyDescent="0.3">
      <c r="A36" s="1">
        <v>34</v>
      </c>
      <c r="B36" s="10">
        <v>46057</v>
      </c>
      <c r="C36" s="1" t="s">
        <v>25</v>
      </c>
      <c r="D36" s="1" t="s">
        <v>26</v>
      </c>
      <c r="E36" s="1">
        <v>1450</v>
      </c>
      <c r="J36" s="1">
        <f t="shared" si="0"/>
        <v>0</v>
      </c>
      <c r="K36" s="1"/>
    </row>
    <row r="37" spans="1:11" ht="21" customHeight="1" x14ac:dyDescent="0.3">
      <c r="A37" s="1">
        <v>35</v>
      </c>
      <c r="B37" s="10">
        <v>46058</v>
      </c>
      <c r="C37" s="1" t="s">
        <v>25</v>
      </c>
      <c r="D37" s="1" t="s">
        <v>26</v>
      </c>
      <c r="E37" s="1">
        <v>1450</v>
      </c>
      <c r="J37" s="1">
        <f t="shared" si="0"/>
        <v>0</v>
      </c>
      <c r="K37" s="1"/>
    </row>
    <row r="38" spans="1:11" ht="21" customHeight="1" x14ac:dyDescent="0.3">
      <c r="A38" s="1">
        <v>36</v>
      </c>
      <c r="B38" s="10">
        <v>46059</v>
      </c>
      <c r="C38" s="1" t="s">
        <v>25</v>
      </c>
      <c r="D38" s="1" t="s">
        <v>26</v>
      </c>
      <c r="E38" s="1">
        <v>1450</v>
      </c>
      <c r="J38" s="1">
        <f t="shared" si="0"/>
        <v>0</v>
      </c>
      <c r="K38" s="1"/>
    </row>
    <row r="39" spans="1:11" ht="21" customHeight="1" x14ac:dyDescent="0.3">
      <c r="A39" s="1">
        <v>37</v>
      </c>
      <c r="B39" s="10">
        <v>46060</v>
      </c>
      <c r="C39" s="1" t="s">
        <v>25</v>
      </c>
      <c r="D39" s="1" t="s">
        <v>26</v>
      </c>
      <c r="E39" s="1">
        <v>1450</v>
      </c>
      <c r="J39" s="1">
        <f t="shared" si="0"/>
        <v>0</v>
      </c>
      <c r="K39" s="1"/>
    </row>
    <row r="40" spans="1:11" ht="21" customHeight="1" x14ac:dyDescent="0.3">
      <c r="A40" s="1">
        <v>38</v>
      </c>
      <c r="B40" s="10">
        <v>46061</v>
      </c>
      <c r="C40" s="1" t="s">
        <v>25</v>
      </c>
      <c r="D40" s="1" t="s">
        <v>26</v>
      </c>
      <c r="E40" s="1">
        <v>1450</v>
      </c>
      <c r="J40" s="1">
        <f t="shared" si="0"/>
        <v>0</v>
      </c>
      <c r="K40" s="1"/>
    </row>
    <row r="41" spans="1:11" ht="21" customHeight="1" x14ac:dyDescent="0.3">
      <c r="A41" s="1">
        <v>39</v>
      </c>
      <c r="B41" s="10">
        <v>46062</v>
      </c>
      <c r="C41" s="1" t="s">
        <v>25</v>
      </c>
      <c r="D41" s="1" t="s">
        <v>26</v>
      </c>
      <c r="E41" s="1">
        <v>1450</v>
      </c>
      <c r="J41" s="1">
        <f t="shared" si="0"/>
        <v>0</v>
      </c>
      <c r="K41" s="1"/>
    </row>
    <row r="42" spans="1:11" ht="21" customHeight="1" x14ac:dyDescent="0.3">
      <c r="A42" s="1">
        <v>40</v>
      </c>
      <c r="B42" s="10">
        <v>46063</v>
      </c>
      <c r="C42" s="1" t="s">
        <v>25</v>
      </c>
      <c r="D42" s="1" t="s">
        <v>26</v>
      </c>
      <c r="E42" s="1">
        <v>1450</v>
      </c>
      <c r="J42" s="1">
        <f t="shared" si="0"/>
        <v>0</v>
      </c>
      <c r="K42" s="1"/>
    </row>
    <row r="43" spans="1:11" ht="21" customHeight="1" x14ac:dyDescent="0.3">
      <c r="A43" s="1">
        <v>41</v>
      </c>
      <c r="B43" s="10">
        <v>46064</v>
      </c>
      <c r="C43" s="1" t="s">
        <v>25</v>
      </c>
      <c r="D43" s="1" t="s">
        <v>26</v>
      </c>
      <c r="E43" s="1">
        <v>1450</v>
      </c>
      <c r="J43" s="1">
        <f t="shared" si="0"/>
        <v>0</v>
      </c>
      <c r="K43" s="1"/>
    </row>
    <row r="44" spans="1:11" ht="21" customHeight="1" x14ac:dyDescent="0.3">
      <c r="A44" s="1">
        <v>42</v>
      </c>
      <c r="B44" s="10">
        <v>46065</v>
      </c>
      <c r="C44" s="1" t="s">
        <v>25</v>
      </c>
      <c r="D44" s="1" t="s">
        <v>26</v>
      </c>
      <c r="E44" s="1">
        <v>1450</v>
      </c>
      <c r="J44" s="1">
        <f t="shared" si="0"/>
        <v>0</v>
      </c>
      <c r="K44" s="1"/>
    </row>
    <row r="45" spans="1:11" ht="21" customHeight="1" x14ac:dyDescent="0.3">
      <c r="A45" s="1">
        <v>43</v>
      </c>
      <c r="B45" s="10">
        <v>46066</v>
      </c>
      <c r="C45" s="1" t="s">
        <v>25</v>
      </c>
      <c r="D45" s="1" t="s">
        <v>26</v>
      </c>
      <c r="E45" s="1">
        <v>1450</v>
      </c>
      <c r="J45" s="1">
        <f t="shared" si="0"/>
        <v>0</v>
      </c>
      <c r="K45" s="1"/>
    </row>
    <row r="46" spans="1:11" ht="21" customHeight="1" x14ac:dyDescent="0.3">
      <c r="A46" s="1">
        <v>44</v>
      </c>
      <c r="B46" s="10">
        <v>46067</v>
      </c>
      <c r="C46" s="1" t="s">
        <v>25</v>
      </c>
      <c r="D46" s="1" t="s">
        <v>26</v>
      </c>
      <c r="E46" s="1">
        <v>1450</v>
      </c>
      <c r="J46" s="1">
        <f t="shared" si="0"/>
        <v>0</v>
      </c>
      <c r="K46" s="1"/>
    </row>
    <row r="47" spans="1:11" ht="21" customHeight="1" x14ac:dyDescent="0.3">
      <c r="A47" s="1">
        <v>45</v>
      </c>
      <c r="B47" s="10">
        <v>46068</v>
      </c>
      <c r="C47" s="1" t="s">
        <v>25</v>
      </c>
      <c r="D47" s="1" t="s">
        <v>26</v>
      </c>
      <c r="E47" s="1">
        <v>1450</v>
      </c>
      <c r="J47" s="1">
        <f t="shared" si="0"/>
        <v>0</v>
      </c>
      <c r="K47" s="1"/>
    </row>
    <row r="48" spans="1:11" ht="21" customHeight="1" x14ac:dyDescent="0.3">
      <c r="A48" s="1">
        <v>46</v>
      </c>
      <c r="B48" s="10">
        <v>46069</v>
      </c>
      <c r="C48" s="1" t="s">
        <v>25</v>
      </c>
      <c r="D48" s="1" t="s">
        <v>26</v>
      </c>
      <c r="E48" s="1">
        <v>1450</v>
      </c>
      <c r="J48" s="1">
        <f t="shared" si="0"/>
        <v>0</v>
      </c>
      <c r="K48" s="1"/>
    </row>
    <row r="49" spans="1:11" ht="21" customHeight="1" x14ac:dyDescent="0.3">
      <c r="A49" s="1">
        <v>47</v>
      </c>
      <c r="B49" s="10">
        <v>46070</v>
      </c>
      <c r="C49" s="1" t="s">
        <v>25</v>
      </c>
      <c r="D49" s="1" t="s">
        <v>26</v>
      </c>
      <c r="E49" s="1">
        <v>1450</v>
      </c>
      <c r="J49" s="1">
        <f t="shared" si="0"/>
        <v>0</v>
      </c>
      <c r="K49" s="1"/>
    </row>
    <row r="50" spans="1:11" ht="21" customHeight="1" x14ac:dyDescent="0.3">
      <c r="A50" s="1">
        <v>48</v>
      </c>
      <c r="B50" s="10">
        <v>46071</v>
      </c>
      <c r="C50" s="1" t="s">
        <v>25</v>
      </c>
      <c r="D50" s="1" t="s">
        <v>26</v>
      </c>
      <c r="E50" s="1">
        <v>1450</v>
      </c>
      <c r="J50" s="1">
        <f t="shared" si="0"/>
        <v>0</v>
      </c>
      <c r="K50" s="1"/>
    </row>
    <row r="51" spans="1:11" ht="21" customHeight="1" x14ac:dyDescent="0.3">
      <c r="A51" s="1">
        <v>49</v>
      </c>
      <c r="B51" s="10">
        <v>46072</v>
      </c>
      <c r="C51" s="1" t="s">
        <v>25</v>
      </c>
      <c r="D51" s="1" t="s">
        <v>26</v>
      </c>
      <c r="E51" s="1">
        <v>1450</v>
      </c>
      <c r="J51" s="1">
        <f t="shared" si="0"/>
        <v>0</v>
      </c>
      <c r="K51" s="1"/>
    </row>
    <row r="52" spans="1:11" ht="21" customHeight="1" x14ac:dyDescent="0.3">
      <c r="A52" s="1">
        <v>50</v>
      </c>
      <c r="B52" s="10">
        <v>46073</v>
      </c>
      <c r="C52" s="1" t="s">
        <v>25</v>
      </c>
      <c r="D52" s="1" t="s">
        <v>26</v>
      </c>
      <c r="E52" s="1">
        <v>1450</v>
      </c>
      <c r="J52" s="1">
        <f t="shared" si="0"/>
        <v>0</v>
      </c>
      <c r="K52" s="1"/>
    </row>
    <row r="53" spans="1:11" ht="21" customHeight="1" x14ac:dyDescent="0.3">
      <c r="A53" s="1">
        <v>51</v>
      </c>
      <c r="B53" s="10">
        <v>46074</v>
      </c>
      <c r="C53" s="1" t="s">
        <v>25</v>
      </c>
      <c r="D53" s="1" t="s">
        <v>26</v>
      </c>
      <c r="E53" s="1">
        <v>1450</v>
      </c>
      <c r="J53" s="1">
        <f t="shared" si="0"/>
        <v>0</v>
      </c>
      <c r="K53" s="1"/>
    </row>
    <row r="54" spans="1:11" ht="21" customHeight="1" x14ac:dyDescent="0.3">
      <c r="A54" s="1">
        <v>52</v>
      </c>
      <c r="B54" s="10">
        <v>46075</v>
      </c>
      <c r="C54" s="1" t="s">
        <v>25</v>
      </c>
      <c r="D54" s="1" t="s">
        <v>26</v>
      </c>
      <c r="E54" s="1">
        <v>1450</v>
      </c>
      <c r="J54" s="1">
        <f t="shared" si="0"/>
        <v>0</v>
      </c>
      <c r="K54" s="1"/>
    </row>
    <row r="55" spans="1:11" ht="21" customHeight="1" x14ac:dyDescent="0.3">
      <c r="A55" s="1">
        <v>53</v>
      </c>
      <c r="B55" s="10">
        <v>46076</v>
      </c>
      <c r="C55" s="1" t="s">
        <v>25</v>
      </c>
      <c r="D55" s="1" t="s">
        <v>26</v>
      </c>
      <c r="E55" s="1">
        <v>1450</v>
      </c>
      <c r="J55" s="1">
        <f t="shared" si="0"/>
        <v>0</v>
      </c>
      <c r="K55" s="1"/>
    </row>
    <row r="56" spans="1:11" ht="21" customHeight="1" x14ac:dyDescent="0.3">
      <c r="A56" s="1">
        <v>54</v>
      </c>
      <c r="B56" s="10">
        <v>46077</v>
      </c>
      <c r="C56" s="1" t="s">
        <v>25</v>
      </c>
      <c r="D56" s="1" t="s">
        <v>26</v>
      </c>
      <c r="E56" s="1">
        <v>1450</v>
      </c>
      <c r="J56" s="1">
        <f t="shared" si="0"/>
        <v>0</v>
      </c>
      <c r="K56" s="1"/>
    </row>
    <row r="57" spans="1:11" ht="21" customHeight="1" x14ac:dyDescent="0.3">
      <c r="A57" s="1">
        <v>55</v>
      </c>
      <c r="B57" s="10">
        <v>46078</v>
      </c>
      <c r="C57" s="1" t="s">
        <v>25</v>
      </c>
      <c r="D57" s="1" t="s">
        <v>26</v>
      </c>
      <c r="E57" s="1">
        <v>1450</v>
      </c>
      <c r="J57" s="1">
        <f t="shared" si="0"/>
        <v>0</v>
      </c>
      <c r="K57" s="1"/>
    </row>
    <row r="58" spans="1:11" ht="21" customHeight="1" x14ac:dyDescent="0.3">
      <c r="A58" s="1">
        <v>56</v>
      </c>
      <c r="B58" s="10">
        <v>46079</v>
      </c>
      <c r="C58" s="1" t="s">
        <v>25</v>
      </c>
      <c r="D58" s="1" t="s">
        <v>26</v>
      </c>
      <c r="E58" s="1">
        <v>1450</v>
      </c>
      <c r="J58" s="1">
        <f t="shared" si="0"/>
        <v>0</v>
      </c>
      <c r="K58" s="1"/>
    </row>
    <row r="59" spans="1:11" ht="21" customHeight="1" x14ac:dyDescent="0.3">
      <c r="A59" s="1">
        <v>57</v>
      </c>
      <c r="B59" s="10">
        <v>46080</v>
      </c>
      <c r="C59" s="1" t="s">
        <v>25</v>
      </c>
      <c r="D59" s="1" t="s">
        <v>26</v>
      </c>
      <c r="E59" s="1">
        <v>1450</v>
      </c>
      <c r="J59" s="1">
        <f t="shared" si="0"/>
        <v>0</v>
      </c>
      <c r="K59" s="1"/>
    </row>
    <row r="60" spans="1:11" ht="21" customHeight="1" x14ac:dyDescent="0.3">
      <c r="A60" s="1">
        <v>58</v>
      </c>
      <c r="B60" s="10">
        <v>46081</v>
      </c>
      <c r="C60" s="1" t="s">
        <v>25</v>
      </c>
      <c r="D60" s="1" t="s">
        <v>26</v>
      </c>
      <c r="E60" s="1">
        <v>1450</v>
      </c>
      <c r="J60" s="1">
        <f t="shared" si="0"/>
        <v>0</v>
      </c>
      <c r="K60" s="1"/>
    </row>
    <row r="61" spans="1:11" ht="21" customHeight="1" x14ac:dyDescent="0.3">
      <c r="A61" s="1">
        <v>59</v>
      </c>
      <c r="B61" s="10">
        <v>46082</v>
      </c>
      <c r="C61" s="1" t="s">
        <v>25</v>
      </c>
      <c r="D61" s="1" t="s">
        <v>26</v>
      </c>
      <c r="E61" s="1">
        <v>1450</v>
      </c>
      <c r="J61" s="1">
        <f t="shared" si="0"/>
        <v>0</v>
      </c>
      <c r="K61" s="1"/>
    </row>
    <row r="62" spans="1:11" ht="21" customHeight="1" x14ac:dyDescent="0.3">
      <c r="A62" s="1">
        <v>60</v>
      </c>
      <c r="B62" s="10">
        <v>46083</v>
      </c>
      <c r="C62" s="1" t="s">
        <v>25</v>
      </c>
      <c r="D62" s="1" t="s">
        <v>26</v>
      </c>
      <c r="E62" s="1">
        <v>1450</v>
      </c>
      <c r="J62" s="1">
        <f t="shared" si="0"/>
        <v>0</v>
      </c>
      <c r="K62" s="1"/>
    </row>
    <row r="63" spans="1:11" ht="21" customHeight="1" x14ac:dyDescent="0.3">
      <c r="A63" s="1">
        <v>61</v>
      </c>
      <c r="B63" s="10">
        <v>46084</v>
      </c>
      <c r="C63" s="1" t="s">
        <v>25</v>
      </c>
      <c r="D63" s="1" t="s">
        <v>26</v>
      </c>
      <c r="E63" s="1">
        <v>1450</v>
      </c>
      <c r="J63" s="1">
        <f t="shared" si="0"/>
        <v>0</v>
      </c>
      <c r="K63" s="1"/>
    </row>
    <row r="64" spans="1:11" ht="21" customHeight="1" x14ac:dyDescent="0.3">
      <c r="A64" s="1">
        <v>62</v>
      </c>
      <c r="B64" s="10">
        <v>46085</v>
      </c>
      <c r="C64" s="1" t="s">
        <v>25</v>
      </c>
      <c r="D64" s="1" t="s">
        <v>26</v>
      </c>
      <c r="E64" s="1">
        <v>1450</v>
      </c>
      <c r="J64" s="1">
        <f t="shared" si="0"/>
        <v>0</v>
      </c>
      <c r="K64" s="1"/>
    </row>
    <row r="65" spans="1:11" ht="21" customHeight="1" x14ac:dyDescent="0.3">
      <c r="A65" s="1">
        <v>63</v>
      </c>
      <c r="B65" s="10">
        <v>46086</v>
      </c>
      <c r="C65" s="1" t="s">
        <v>25</v>
      </c>
      <c r="D65" s="1" t="s">
        <v>26</v>
      </c>
      <c r="E65" s="1">
        <v>1450</v>
      </c>
      <c r="J65" s="1">
        <f t="shared" si="0"/>
        <v>0</v>
      </c>
      <c r="K65" s="1"/>
    </row>
    <row r="66" spans="1:11" ht="21" customHeight="1" x14ac:dyDescent="0.3">
      <c r="A66" s="1">
        <v>64</v>
      </c>
      <c r="B66" s="10">
        <v>46087</v>
      </c>
      <c r="C66" s="1" t="s">
        <v>25</v>
      </c>
      <c r="D66" s="1" t="s">
        <v>26</v>
      </c>
      <c r="E66" s="1">
        <v>1450</v>
      </c>
      <c r="J66" s="1">
        <f t="shared" si="0"/>
        <v>0</v>
      </c>
      <c r="K66" s="1"/>
    </row>
    <row r="67" spans="1:11" ht="21" customHeight="1" x14ac:dyDescent="0.3">
      <c r="A67" s="1">
        <v>65</v>
      </c>
      <c r="B67" s="10">
        <v>46088</v>
      </c>
      <c r="C67" s="1" t="s">
        <v>25</v>
      </c>
      <c r="D67" s="1" t="s">
        <v>26</v>
      </c>
      <c r="E67" s="1">
        <v>1450</v>
      </c>
      <c r="J67" s="1">
        <f t="shared" si="0"/>
        <v>0</v>
      </c>
      <c r="K67" s="1"/>
    </row>
    <row r="68" spans="1:11" ht="21" customHeight="1" x14ac:dyDescent="0.3">
      <c r="A68" s="1">
        <v>66</v>
      </c>
      <c r="B68" s="10">
        <v>46089</v>
      </c>
      <c r="C68" s="1" t="s">
        <v>25</v>
      </c>
      <c r="D68" s="1" t="s">
        <v>26</v>
      </c>
      <c r="E68" s="1">
        <v>1450</v>
      </c>
      <c r="J68" s="1">
        <f t="shared" ref="J68:J131" si="1">E68*F68-G68-H68+I68</f>
        <v>0</v>
      </c>
      <c r="K68" s="1"/>
    </row>
    <row r="69" spans="1:11" ht="21" customHeight="1" x14ac:dyDescent="0.3">
      <c r="A69" s="1">
        <v>67</v>
      </c>
      <c r="B69" s="10">
        <v>46090</v>
      </c>
      <c r="C69" s="1" t="s">
        <v>25</v>
      </c>
      <c r="D69" s="1" t="s">
        <v>26</v>
      </c>
      <c r="E69" s="1">
        <v>1450</v>
      </c>
      <c r="J69" s="1">
        <f t="shared" si="1"/>
        <v>0</v>
      </c>
      <c r="K69" s="1"/>
    </row>
    <row r="70" spans="1:11" ht="21" customHeight="1" x14ac:dyDescent="0.3">
      <c r="A70" s="1">
        <v>68</v>
      </c>
      <c r="B70" s="10">
        <v>46091</v>
      </c>
      <c r="C70" s="1" t="s">
        <v>25</v>
      </c>
      <c r="D70" s="1" t="s">
        <v>26</v>
      </c>
      <c r="E70" s="1">
        <v>1450</v>
      </c>
      <c r="J70" s="1">
        <f t="shared" si="1"/>
        <v>0</v>
      </c>
      <c r="K70" s="1"/>
    </row>
    <row r="71" spans="1:11" ht="21" customHeight="1" x14ac:dyDescent="0.3">
      <c r="A71" s="1">
        <v>69</v>
      </c>
      <c r="B71" s="10">
        <v>46092</v>
      </c>
      <c r="C71" s="1" t="s">
        <v>25</v>
      </c>
      <c r="D71" s="1" t="s">
        <v>26</v>
      </c>
      <c r="E71" s="1">
        <v>1450</v>
      </c>
      <c r="J71" s="1">
        <f t="shared" si="1"/>
        <v>0</v>
      </c>
      <c r="K71" s="1"/>
    </row>
    <row r="72" spans="1:11" ht="21" customHeight="1" x14ac:dyDescent="0.3">
      <c r="A72" s="1">
        <v>70</v>
      </c>
      <c r="B72" s="10">
        <v>46093</v>
      </c>
      <c r="C72" s="1" t="s">
        <v>25</v>
      </c>
      <c r="D72" s="1" t="s">
        <v>26</v>
      </c>
      <c r="E72" s="1">
        <v>1450</v>
      </c>
      <c r="J72" s="1">
        <f t="shared" si="1"/>
        <v>0</v>
      </c>
      <c r="K72" s="1"/>
    </row>
    <row r="73" spans="1:11" ht="21" customHeight="1" x14ac:dyDescent="0.3">
      <c r="A73" s="1">
        <v>71</v>
      </c>
      <c r="B73" s="10">
        <v>46094</v>
      </c>
      <c r="C73" s="1" t="s">
        <v>25</v>
      </c>
      <c r="D73" s="1" t="s">
        <v>26</v>
      </c>
      <c r="E73" s="1">
        <v>1450</v>
      </c>
      <c r="J73" s="1">
        <f t="shared" si="1"/>
        <v>0</v>
      </c>
      <c r="K73" s="1"/>
    </row>
    <row r="74" spans="1:11" ht="21" customHeight="1" x14ac:dyDescent="0.3">
      <c r="A74" s="1">
        <v>72</v>
      </c>
      <c r="B74" s="10">
        <v>46095</v>
      </c>
      <c r="C74" s="1" t="s">
        <v>25</v>
      </c>
      <c r="D74" s="1" t="s">
        <v>26</v>
      </c>
      <c r="E74" s="1">
        <v>1450</v>
      </c>
      <c r="J74" s="1">
        <f t="shared" si="1"/>
        <v>0</v>
      </c>
      <c r="K74" s="1"/>
    </row>
    <row r="75" spans="1:11" ht="21" customHeight="1" x14ac:dyDescent="0.3">
      <c r="A75" s="1">
        <v>73</v>
      </c>
      <c r="B75" s="10">
        <v>46096</v>
      </c>
      <c r="C75" s="1" t="s">
        <v>25</v>
      </c>
      <c r="D75" s="1" t="s">
        <v>26</v>
      </c>
      <c r="E75" s="1">
        <v>1450</v>
      </c>
      <c r="J75" s="1">
        <f t="shared" si="1"/>
        <v>0</v>
      </c>
      <c r="K75" s="1"/>
    </row>
    <row r="76" spans="1:11" ht="21" customHeight="1" x14ac:dyDescent="0.3">
      <c r="A76" s="1">
        <v>74</v>
      </c>
      <c r="B76" s="10">
        <v>46097</v>
      </c>
      <c r="C76" s="1" t="s">
        <v>25</v>
      </c>
      <c r="D76" s="1" t="s">
        <v>26</v>
      </c>
      <c r="E76" s="1">
        <v>1450</v>
      </c>
      <c r="J76" s="1">
        <f t="shared" si="1"/>
        <v>0</v>
      </c>
      <c r="K76" s="1"/>
    </row>
    <row r="77" spans="1:11" ht="21" customHeight="1" x14ac:dyDescent="0.3">
      <c r="A77" s="1">
        <v>75</v>
      </c>
      <c r="B77" s="10">
        <v>46098</v>
      </c>
      <c r="C77" s="1" t="s">
        <v>25</v>
      </c>
      <c r="D77" s="1" t="s">
        <v>26</v>
      </c>
      <c r="E77" s="1">
        <v>1450</v>
      </c>
      <c r="J77" s="1">
        <f t="shared" si="1"/>
        <v>0</v>
      </c>
      <c r="K77" s="1"/>
    </row>
    <row r="78" spans="1:11" ht="21" customHeight="1" x14ac:dyDescent="0.3">
      <c r="A78" s="1">
        <v>76</v>
      </c>
      <c r="B78" s="10">
        <v>46099</v>
      </c>
      <c r="C78" s="1" t="s">
        <v>25</v>
      </c>
      <c r="D78" s="1" t="s">
        <v>26</v>
      </c>
      <c r="E78" s="1">
        <v>1450</v>
      </c>
      <c r="J78" s="1">
        <f t="shared" si="1"/>
        <v>0</v>
      </c>
      <c r="K78" s="1"/>
    </row>
    <row r="79" spans="1:11" ht="21" customHeight="1" x14ac:dyDescent="0.3">
      <c r="A79" s="1">
        <v>77</v>
      </c>
      <c r="B79" s="10">
        <v>46100</v>
      </c>
      <c r="C79" s="1" t="s">
        <v>25</v>
      </c>
      <c r="D79" s="1" t="s">
        <v>26</v>
      </c>
      <c r="E79" s="1">
        <v>1450</v>
      </c>
      <c r="J79" s="1">
        <f t="shared" si="1"/>
        <v>0</v>
      </c>
      <c r="K79" s="1"/>
    </row>
    <row r="80" spans="1:11" ht="21" customHeight="1" x14ac:dyDescent="0.3">
      <c r="A80" s="1">
        <v>78</v>
      </c>
      <c r="B80" s="10">
        <v>46101</v>
      </c>
      <c r="C80" s="1" t="s">
        <v>25</v>
      </c>
      <c r="D80" s="1" t="s">
        <v>26</v>
      </c>
      <c r="E80" s="1">
        <v>1450</v>
      </c>
      <c r="J80" s="1">
        <f t="shared" si="1"/>
        <v>0</v>
      </c>
      <c r="K80" s="1"/>
    </row>
    <row r="81" spans="1:11" ht="21" customHeight="1" x14ac:dyDescent="0.3">
      <c r="A81" s="1">
        <v>79</v>
      </c>
      <c r="B81" s="10">
        <v>46102</v>
      </c>
      <c r="C81" s="1" t="s">
        <v>25</v>
      </c>
      <c r="D81" s="1" t="s">
        <v>26</v>
      </c>
      <c r="E81" s="1">
        <v>1450</v>
      </c>
      <c r="J81" s="1">
        <f t="shared" si="1"/>
        <v>0</v>
      </c>
      <c r="K81" s="1"/>
    </row>
    <row r="82" spans="1:11" ht="21" customHeight="1" x14ac:dyDescent="0.3">
      <c r="A82" s="1">
        <v>80</v>
      </c>
      <c r="B82" s="10">
        <v>46103</v>
      </c>
      <c r="C82" s="1" t="s">
        <v>25</v>
      </c>
      <c r="D82" s="1" t="s">
        <v>26</v>
      </c>
      <c r="E82" s="1">
        <v>1450</v>
      </c>
      <c r="J82" s="1">
        <f t="shared" si="1"/>
        <v>0</v>
      </c>
      <c r="K82" s="1"/>
    </row>
    <row r="83" spans="1:11" ht="21" customHeight="1" x14ac:dyDescent="0.3">
      <c r="A83" s="1">
        <v>81</v>
      </c>
      <c r="B83" s="10">
        <v>46104</v>
      </c>
      <c r="C83" s="1" t="s">
        <v>25</v>
      </c>
      <c r="D83" s="1" t="s">
        <v>26</v>
      </c>
      <c r="E83" s="1">
        <v>1450</v>
      </c>
      <c r="J83" s="1">
        <f t="shared" si="1"/>
        <v>0</v>
      </c>
      <c r="K83" s="1"/>
    </row>
    <row r="84" spans="1:11" ht="21" customHeight="1" x14ac:dyDescent="0.3">
      <c r="A84" s="1">
        <v>82</v>
      </c>
      <c r="B84" s="10">
        <v>46105</v>
      </c>
      <c r="C84" s="1" t="s">
        <v>25</v>
      </c>
      <c r="D84" s="1" t="s">
        <v>26</v>
      </c>
      <c r="E84" s="1">
        <v>1450</v>
      </c>
      <c r="J84" s="1">
        <f t="shared" si="1"/>
        <v>0</v>
      </c>
      <c r="K84" s="1"/>
    </row>
    <row r="85" spans="1:11" ht="21" customHeight="1" x14ac:dyDescent="0.3">
      <c r="A85" s="1">
        <v>83</v>
      </c>
      <c r="B85" s="10">
        <v>46106</v>
      </c>
      <c r="C85" s="1" t="s">
        <v>25</v>
      </c>
      <c r="D85" s="1" t="s">
        <v>26</v>
      </c>
      <c r="E85" s="1">
        <v>1450</v>
      </c>
      <c r="J85" s="1">
        <f t="shared" si="1"/>
        <v>0</v>
      </c>
      <c r="K85" s="1"/>
    </row>
    <row r="86" spans="1:11" ht="21" customHeight="1" x14ac:dyDescent="0.3">
      <c r="A86" s="1">
        <v>84</v>
      </c>
      <c r="B86" s="10">
        <v>46107</v>
      </c>
      <c r="C86" s="1" t="s">
        <v>25</v>
      </c>
      <c r="D86" s="1" t="s">
        <v>26</v>
      </c>
      <c r="E86" s="1">
        <v>1450</v>
      </c>
      <c r="J86" s="1">
        <f t="shared" si="1"/>
        <v>0</v>
      </c>
      <c r="K86" s="1"/>
    </row>
    <row r="87" spans="1:11" ht="21" customHeight="1" x14ac:dyDescent="0.3">
      <c r="A87" s="1">
        <v>85</v>
      </c>
      <c r="B87" s="10">
        <v>46108</v>
      </c>
      <c r="C87" s="1" t="s">
        <v>25</v>
      </c>
      <c r="D87" s="1" t="s">
        <v>26</v>
      </c>
      <c r="E87" s="1">
        <v>1450</v>
      </c>
      <c r="J87" s="1">
        <f t="shared" si="1"/>
        <v>0</v>
      </c>
      <c r="K87" s="1"/>
    </row>
    <row r="88" spans="1:11" ht="21" customHeight="1" x14ac:dyDescent="0.3">
      <c r="A88" s="1">
        <v>86</v>
      </c>
      <c r="B88" s="10">
        <v>46109</v>
      </c>
      <c r="C88" s="1" t="s">
        <v>25</v>
      </c>
      <c r="D88" s="1" t="s">
        <v>26</v>
      </c>
      <c r="E88" s="1">
        <v>1450</v>
      </c>
      <c r="J88" s="1">
        <f t="shared" si="1"/>
        <v>0</v>
      </c>
      <c r="K88" s="1"/>
    </row>
    <row r="89" spans="1:11" ht="21" customHeight="1" x14ac:dyDescent="0.3">
      <c r="A89" s="1">
        <v>87</v>
      </c>
      <c r="B89" s="10">
        <v>46110</v>
      </c>
      <c r="C89" s="1" t="s">
        <v>25</v>
      </c>
      <c r="D89" s="1" t="s">
        <v>26</v>
      </c>
      <c r="E89" s="1">
        <v>1450</v>
      </c>
      <c r="J89" s="1">
        <f t="shared" si="1"/>
        <v>0</v>
      </c>
      <c r="K89" s="1"/>
    </row>
    <row r="90" spans="1:11" ht="21" customHeight="1" x14ac:dyDescent="0.3">
      <c r="A90" s="1">
        <v>88</v>
      </c>
      <c r="B90" s="10">
        <v>46111</v>
      </c>
      <c r="C90" s="1" t="s">
        <v>25</v>
      </c>
      <c r="D90" s="1" t="s">
        <v>26</v>
      </c>
      <c r="E90" s="1">
        <v>1450</v>
      </c>
      <c r="J90" s="1">
        <f t="shared" si="1"/>
        <v>0</v>
      </c>
      <c r="K90" s="1"/>
    </row>
    <row r="91" spans="1:11" ht="21" customHeight="1" x14ac:dyDescent="0.3">
      <c r="A91" s="1">
        <v>89</v>
      </c>
      <c r="B91" s="10">
        <v>46112</v>
      </c>
      <c r="C91" s="1" t="s">
        <v>25</v>
      </c>
      <c r="D91" s="1" t="s">
        <v>26</v>
      </c>
      <c r="E91" s="1">
        <v>1450</v>
      </c>
      <c r="J91" s="1">
        <f t="shared" si="1"/>
        <v>0</v>
      </c>
      <c r="K91" s="1"/>
    </row>
    <row r="92" spans="1:11" ht="21" customHeight="1" x14ac:dyDescent="0.3">
      <c r="A92" s="1">
        <v>90</v>
      </c>
      <c r="B92" s="10">
        <v>46113</v>
      </c>
      <c r="C92" s="1" t="s">
        <v>25</v>
      </c>
      <c r="D92" s="1" t="s">
        <v>26</v>
      </c>
      <c r="E92" s="1">
        <v>1450</v>
      </c>
      <c r="J92" s="1">
        <f t="shared" si="1"/>
        <v>0</v>
      </c>
      <c r="K92" s="1"/>
    </row>
    <row r="93" spans="1:11" ht="21" customHeight="1" x14ac:dyDescent="0.3">
      <c r="A93" s="1">
        <v>91</v>
      </c>
      <c r="B93" s="10">
        <v>46114</v>
      </c>
      <c r="C93" s="1" t="s">
        <v>25</v>
      </c>
      <c r="D93" s="1" t="s">
        <v>26</v>
      </c>
      <c r="E93" s="1">
        <v>1450</v>
      </c>
      <c r="J93" s="1">
        <f t="shared" si="1"/>
        <v>0</v>
      </c>
      <c r="K93" s="1"/>
    </row>
    <row r="94" spans="1:11" ht="21" customHeight="1" x14ac:dyDescent="0.3">
      <c r="A94" s="1">
        <v>92</v>
      </c>
      <c r="B94" s="10">
        <v>46115</v>
      </c>
      <c r="C94" s="1" t="s">
        <v>25</v>
      </c>
      <c r="D94" s="1" t="s">
        <v>26</v>
      </c>
      <c r="E94" s="1">
        <v>1450</v>
      </c>
      <c r="J94" s="1">
        <f t="shared" si="1"/>
        <v>0</v>
      </c>
      <c r="K94" s="1"/>
    </row>
    <row r="95" spans="1:11" ht="21" customHeight="1" x14ac:dyDescent="0.3">
      <c r="A95" s="1">
        <v>93</v>
      </c>
      <c r="B95" s="10">
        <v>46116</v>
      </c>
      <c r="C95" s="1" t="s">
        <v>25</v>
      </c>
      <c r="D95" s="1" t="s">
        <v>26</v>
      </c>
      <c r="E95" s="1">
        <v>1450</v>
      </c>
      <c r="J95" s="1">
        <f t="shared" si="1"/>
        <v>0</v>
      </c>
      <c r="K95" s="1"/>
    </row>
    <row r="96" spans="1:11" ht="21" customHeight="1" x14ac:dyDescent="0.3">
      <c r="A96" s="1">
        <v>94</v>
      </c>
      <c r="B96" s="10">
        <v>46117</v>
      </c>
      <c r="C96" s="1" t="s">
        <v>25</v>
      </c>
      <c r="D96" s="1" t="s">
        <v>26</v>
      </c>
      <c r="E96" s="1">
        <v>1450</v>
      </c>
      <c r="J96" s="1">
        <f t="shared" si="1"/>
        <v>0</v>
      </c>
      <c r="K96" s="1"/>
    </row>
    <row r="97" spans="1:11" ht="21" customHeight="1" x14ac:dyDescent="0.3">
      <c r="A97" s="1">
        <v>95</v>
      </c>
      <c r="B97" s="10">
        <v>46118</v>
      </c>
      <c r="C97" s="1" t="s">
        <v>25</v>
      </c>
      <c r="D97" s="1" t="s">
        <v>26</v>
      </c>
      <c r="E97" s="1">
        <v>1450</v>
      </c>
      <c r="J97" s="1">
        <f t="shared" si="1"/>
        <v>0</v>
      </c>
      <c r="K97" s="1"/>
    </row>
    <row r="98" spans="1:11" ht="21" customHeight="1" x14ac:dyDescent="0.3">
      <c r="A98" s="1">
        <v>96</v>
      </c>
      <c r="B98" s="10">
        <v>46119</v>
      </c>
      <c r="C98" s="1" t="s">
        <v>25</v>
      </c>
      <c r="D98" s="1" t="s">
        <v>26</v>
      </c>
      <c r="E98" s="1">
        <v>1450</v>
      </c>
      <c r="J98" s="1">
        <f t="shared" si="1"/>
        <v>0</v>
      </c>
      <c r="K98" s="1"/>
    </row>
    <row r="99" spans="1:11" ht="21" customHeight="1" x14ac:dyDescent="0.3">
      <c r="A99" s="1">
        <v>97</v>
      </c>
      <c r="B99" s="10">
        <v>46120</v>
      </c>
      <c r="C99" s="1" t="s">
        <v>25</v>
      </c>
      <c r="D99" s="1" t="s">
        <v>26</v>
      </c>
      <c r="E99" s="1">
        <v>1450</v>
      </c>
      <c r="J99" s="1">
        <f t="shared" si="1"/>
        <v>0</v>
      </c>
      <c r="K99" s="1"/>
    </row>
    <row r="100" spans="1:11" ht="21" customHeight="1" x14ac:dyDescent="0.3">
      <c r="A100" s="1">
        <v>98</v>
      </c>
      <c r="B100" s="10">
        <v>46121</v>
      </c>
      <c r="C100" s="1" t="s">
        <v>25</v>
      </c>
      <c r="D100" s="1" t="s">
        <v>26</v>
      </c>
      <c r="E100" s="1">
        <v>1450</v>
      </c>
      <c r="J100" s="1">
        <f t="shared" si="1"/>
        <v>0</v>
      </c>
      <c r="K100" s="1"/>
    </row>
    <row r="101" spans="1:11" ht="21" customHeight="1" x14ac:dyDescent="0.3">
      <c r="A101" s="1">
        <v>99</v>
      </c>
      <c r="B101" s="10">
        <v>46122</v>
      </c>
      <c r="C101" s="1" t="s">
        <v>25</v>
      </c>
      <c r="D101" s="1" t="s">
        <v>26</v>
      </c>
      <c r="E101" s="1">
        <v>1450</v>
      </c>
      <c r="J101" s="1">
        <f t="shared" si="1"/>
        <v>0</v>
      </c>
      <c r="K101" s="1"/>
    </row>
    <row r="102" spans="1:11" ht="21" customHeight="1" x14ac:dyDescent="0.3">
      <c r="A102" s="1">
        <v>100</v>
      </c>
      <c r="B102" s="10">
        <v>46123</v>
      </c>
      <c r="C102" s="1" t="s">
        <v>25</v>
      </c>
      <c r="D102" s="1" t="s">
        <v>26</v>
      </c>
      <c r="E102" s="1">
        <v>1450</v>
      </c>
      <c r="J102" s="1">
        <f t="shared" si="1"/>
        <v>0</v>
      </c>
      <c r="K102" s="1"/>
    </row>
    <row r="103" spans="1:11" ht="21" customHeight="1" x14ac:dyDescent="0.3">
      <c r="A103" s="1">
        <v>101</v>
      </c>
      <c r="B103" s="10">
        <v>46124</v>
      </c>
      <c r="C103" s="1" t="s">
        <v>25</v>
      </c>
      <c r="D103" s="1" t="s">
        <v>26</v>
      </c>
      <c r="E103" s="1">
        <v>1450</v>
      </c>
      <c r="J103" s="1">
        <f t="shared" si="1"/>
        <v>0</v>
      </c>
      <c r="K103" s="1"/>
    </row>
    <row r="104" spans="1:11" ht="21" customHeight="1" x14ac:dyDescent="0.3">
      <c r="A104" s="1">
        <v>102</v>
      </c>
      <c r="B104" s="10">
        <v>46125</v>
      </c>
      <c r="C104" s="1" t="s">
        <v>25</v>
      </c>
      <c r="D104" s="1" t="s">
        <v>26</v>
      </c>
      <c r="E104" s="1">
        <v>1450</v>
      </c>
      <c r="J104" s="1">
        <f t="shared" si="1"/>
        <v>0</v>
      </c>
      <c r="K104" s="1"/>
    </row>
    <row r="105" spans="1:11" ht="21" customHeight="1" x14ac:dyDescent="0.3">
      <c r="A105" s="1">
        <v>103</v>
      </c>
      <c r="B105" s="10">
        <v>46126</v>
      </c>
      <c r="C105" s="1" t="s">
        <v>25</v>
      </c>
      <c r="D105" s="1" t="s">
        <v>26</v>
      </c>
      <c r="E105" s="1">
        <v>1450</v>
      </c>
      <c r="J105" s="1">
        <f t="shared" si="1"/>
        <v>0</v>
      </c>
      <c r="K105" s="1"/>
    </row>
    <row r="106" spans="1:11" ht="21" customHeight="1" x14ac:dyDescent="0.3">
      <c r="A106" s="1">
        <v>104</v>
      </c>
      <c r="B106" s="10">
        <v>46127</v>
      </c>
      <c r="C106" s="1" t="s">
        <v>25</v>
      </c>
      <c r="D106" s="1" t="s">
        <v>26</v>
      </c>
      <c r="E106" s="1">
        <v>1450</v>
      </c>
      <c r="J106" s="1">
        <f t="shared" si="1"/>
        <v>0</v>
      </c>
      <c r="K106" s="1"/>
    </row>
    <row r="107" spans="1:11" ht="21" customHeight="1" x14ac:dyDescent="0.3">
      <c r="A107" s="1">
        <v>105</v>
      </c>
      <c r="B107" s="10">
        <v>46128</v>
      </c>
      <c r="C107" s="1" t="s">
        <v>25</v>
      </c>
      <c r="D107" s="1" t="s">
        <v>26</v>
      </c>
      <c r="E107" s="1">
        <v>1450</v>
      </c>
      <c r="J107" s="1">
        <f t="shared" si="1"/>
        <v>0</v>
      </c>
      <c r="K107" s="1"/>
    </row>
    <row r="108" spans="1:11" ht="21" customHeight="1" x14ac:dyDescent="0.3">
      <c r="A108" s="1">
        <v>106</v>
      </c>
      <c r="B108" s="10">
        <v>46129</v>
      </c>
      <c r="C108" s="1" t="s">
        <v>25</v>
      </c>
      <c r="D108" s="1" t="s">
        <v>26</v>
      </c>
      <c r="E108" s="1">
        <v>1450</v>
      </c>
      <c r="J108" s="1">
        <f t="shared" si="1"/>
        <v>0</v>
      </c>
      <c r="K108" s="1"/>
    </row>
    <row r="109" spans="1:11" ht="21" customHeight="1" x14ac:dyDescent="0.3">
      <c r="A109" s="1">
        <v>107</v>
      </c>
      <c r="B109" s="10">
        <v>46130</v>
      </c>
      <c r="C109" s="1" t="s">
        <v>25</v>
      </c>
      <c r="D109" s="1" t="s">
        <v>26</v>
      </c>
      <c r="E109" s="1">
        <v>1450</v>
      </c>
      <c r="J109" s="1">
        <f t="shared" si="1"/>
        <v>0</v>
      </c>
      <c r="K109" s="1"/>
    </row>
    <row r="110" spans="1:11" ht="21" customHeight="1" x14ac:dyDescent="0.3">
      <c r="A110" s="1">
        <v>108</v>
      </c>
      <c r="B110" s="10">
        <v>46131</v>
      </c>
      <c r="C110" s="1" t="s">
        <v>25</v>
      </c>
      <c r="D110" s="1" t="s">
        <v>26</v>
      </c>
      <c r="E110" s="1">
        <v>1450</v>
      </c>
      <c r="J110" s="1">
        <f t="shared" si="1"/>
        <v>0</v>
      </c>
      <c r="K110" s="1"/>
    </row>
    <row r="111" spans="1:11" ht="21" customHeight="1" x14ac:dyDescent="0.3">
      <c r="A111" s="1">
        <v>109</v>
      </c>
      <c r="B111" s="10">
        <v>46132</v>
      </c>
      <c r="C111" s="1" t="s">
        <v>25</v>
      </c>
      <c r="D111" s="1" t="s">
        <v>26</v>
      </c>
      <c r="E111" s="1">
        <v>1450</v>
      </c>
      <c r="J111" s="1">
        <f t="shared" si="1"/>
        <v>0</v>
      </c>
      <c r="K111" s="1"/>
    </row>
    <row r="112" spans="1:11" ht="21" customHeight="1" x14ac:dyDescent="0.3">
      <c r="A112" s="1">
        <v>110</v>
      </c>
      <c r="B112" s="10">
        <v>46133</v>
      </c>
      <c r="C112" s="1" t="s">
        <v>25</v>
      </c>
      <c r="D112" s="1" t="s">
        <v>26</v>
      </c>
      <c r="E112" s="1">
        <v>1450</v>
      </c>
      <c r="J112" s="1">
        <f t="shared" si="1"/>
        <v>0</v>
      </c>
      <c r="K112" s="1"/>
    </row>
    <row r="113" spans="1:11" ht="21" customHeight="1" x14ac:dyDescent="0.3">
      <c r="A113" s="1">
        <v>111</v>
      </c>
      <c r="B113" s="10">
        <v>46134</v>
      </c>
      <c r="C113" s="1" t="s">
        <v>25</v>
      </c>
      <c r="D113" s="1" t="s">
        <v>26</v>
      </c>
      <c r="E113" s="1">
        <v>1450</v>
      </c>
      <c r="J113" s="1">
        <f t="shared" si="1"/>
        <v>0</v>
      </c>
      <c r="K113" s="1"/>
    </row>
    <row r="114" spans="1:11" ht="21" customHeight="1" x14ac:dyDescent="0.3">
      <c r="A114" s="1">
        <v>112</v>
      </c>
      <c r="B114" s="10">
        <v>46135</v>
      </c>
      <c r="C114" s="1" t="s">
        <v>25</v>
      </c>
      <c r="D114" s="1" t="s">
        <v>26</v>
      </c>
      <c r="E114" s="1">
        <v>1450</v>
      </c>
      <c r="J114" s="1">
        <f t="shared" si="1"/>
        <v>0</v>
      </c>
      <c r="K114" s="1"/>
    </row>
    <row r="115" spans="1:11" ht="21" customHeight="1" x14ac:dyDescent="0.3">
      <c r="A115" s="1">
        <v>113</v>
      </c>
      <c r="B115" s="10">
        <v>46136</v>
      </c>
      <c r="C115" s="1" t="s">
        <v>25</v>
      </c>
      <c r="D115" s="1" t="s">
        <v>26</v>
      </c>
      <c r="E115" s="1">
        <v>1450</v>
      </c>
      <c r="J115" s="1">
        <f t="shared" si="1"/>
        <v>0</v>
      </c>
      <c r="K115" s="1"/>
    </row>
    <row r="116" spans="1:11" ht="21" customHeight="1" x14ac:dyDescent="0.3">
      <c r="A116" s="1">
        <v>114</v>
      </c>
      <c r="B116" s="10">
        <v>46137</v>
      </c>
      <c r="C116" s="1" t="s">
        <v>25</v>
      </c>
      <c r="D116" s="1" t="s">
        <v>26</v>
      </c>
      <c r="E116" s="1">
        <v>1450</v>
      </c>
      <c r="J116" s="1">
        <f t="shared" si="1"/>
        <v>0</v>
      </c>
      <c r="K116" s="1"/>
    </row>
    <row r="117" spans="1:11" ht="21" customHeight="1" x14ac:dyDescent="0.3">
      <c r="A117" s="1">
        <v>115</v>
      </c>
      <c r="B117" s="10">
        <v>46138</v>
      </c>
      <c r="C117" s="1" t="s">
        <v>25</v>
      </c>
      <c r="D117" s="1" t="s">
        <v>26</v>
      </c>
      <c r="E117" s="1">
        <v>1450</v>
      </c>
      <c r="J117" s="1">
        <f t="shared" si="1"/>
        <v>0</v>
      </c>
      <c r="K117" s="1"/>
    </row>
    <row r="118" spans="1:11" ht="21" customHeight="1" x14ac:dyDescent="0.3">
      <c r="A118" s="1">
        <v>116</v>
      </c>
      <c r="B118" s="10">
        <v>46139</v>
      </c>
      <c r="C118" s="1" t="s">
        <v>25</v>
      </c>
      <c r="D118" s="1" t="s">
        <v>26</v>
      </c>
      <c r="E118" s="1">
        <v>1450</v>
      </c>
      <c r="J118" s="1">
        <f t="shared" si="1"/>
        <v>0</v>
      </c>
      <c r="K118" s="1"/>
    </row>
    <row r="119" spans="1:11" ht="21" customHeight="1" x14ac:dyDescent="0.3">
      <c r="A119" s="1">
        <v>117</v>
      </c>
      <c r="B119" s="10">
        <v>46140</v>
      </c>
      <c r="C119" s="1" t="s">
        <v>25</v>
      </c>
      <c r="D119" s="1" t="s">
        <v>26</v>
      </c>
      <c r="E119" s="1">
        <v>1450</v>
      </c>
      <c r="J119" s="1">
        <f t="shared" si="1"/>
        <v>0</v>
      </c>
      <c r="K119" s="1"/>
    </row>
    <row r="120" spans="1:11" ht="21" customHeight="1" x14ac:dyDescent="0.3">
      <c r="A120" s="1">
        <v>118</v>
      </c>
      <c r="B120" s="10">
        <v>46141</v>
      </c>
      <c r="C120" s="1" t="s">
        <v>25</v>
      </c>
      <c r="D120" s="1" t="s">
        <v>26</v>
      </c>
      <c r="E120" s="1">
        <v>1450</v>
      </c>
      <c r="J120" s="1">
        <f t="shared" si="1"/>
        <v>0</v>
      </c>
      <c r="K120" s="1"/>
    </row>
    <row r="121" spans="1:11" ht="21" customHeight="1" x14ac:dyDescent="0.3">
      <c r="A121" s="1">
        <v>119</v>
      </c>
      <c r="B121" s="10">
        <v>46142</v>
      </c>
      <c r="C121" s="1" t="s">
        <v>25</v>
      </c>
      <c r="D121" s="1" t="s">
        <v>26</v>
      </c>
      <c r="E121" s="1">
        <v>1450</v>
      </c>
      <c r="J121" s="1">
        <f t="shared" si="1"/>
        <v>0</v>
      </c>
      <c r="K121" s="1"/>
    </row>
    <row r="122" spans="1:11" ht="21" customHeight="1" x14ac:dyDescent="0.3">
      <c r="A122" s="1">
        <v>120</v>
      </c>
      <c r="B122" s="10">
        <v>46143</v>
      </c>
      <c r="C122" s="1" t="s">
        <v>25</v>
      </c>
      <c r="D122" s="1" t="s">
        <v>26</v>
      </c>
      <c r="E122" s="1">
        <v>1450</v>
      </c>
      <c r="J122" s="1">
        <f t="shared" si="1"/>
        <v>0</v>
      </c>
      <c r="K122" s="1"/>
    </row>
    <row r="123" spans="1:11" ht="21" customHeight="1" x14ac:dyDescent="0.3">
      <c r="A123" s="1">
        <v>121</v>
      </c>
      <c r="B123" s="10">
        <v>46144</v>
      </c>
      <c r="C123" s="1" t="s">
        <v>25</v>
      </c>
      <c r="D123" s="1" t="s">
        <v>26</v>
      </c>
      <c r="E123" s="1">
        <v>1450</v>
      </c>
      <c r="J123" s="1">
        <f t="shared" si="1"/>
        <v>0</v>
      </c>
      <c r="K123" s="1"/>
    </row>
    <row r="124" spans="1:11" ht="21" customHeight="1" x14ac:dyDescent="0.3">
      <c r="A124" s="1">
        <v>122</v>
      </c>
      <c r="B124" s="10">
        <v>46145</v>
      </c>
      <c r="C124" s="1" t="s">
        <v>25</v>
      </c>
      <c r="D124" s="1" t="s">
        <v>26</v>
      </c>
      <c r="E124" s="1">
        <v>1450</v>
      </c>
      <c r="J124" s="1">
        <f t="shared" si="1"/>
        <v>0</v>
      </c>
      <c r="K124" s="1"/>
    </row>
    <row r="125" spans="1:11" ht="21" customHeight="1" x14ac:dyDescent="0.3">
      <c r="A125" s="1">
        <v>123</v>
      </c>
      <c r="B125" s="10">
        <v>46146</v>
      </c>
      <c r="C125" s="1" t="s">
        <v>25</v>
      </c>
      <c r="D125" s="1" t="s">
        <v>26</v>
      </c>
      <c r="E125" s="1">
        <v>1450</v>
      </c>
      <c r="J125" s="1">
        <f t="shared" si="1"/>
        <v>0</v>
      </c>
      <c r="K125" s="1"/>
    </row>
    <row r="126" spans="1:11" ht="21" customHeight="1" x14ac:dyDescent="0.3">
      <c r="A126" s="1">
        <v>124</v>
      </c>
      <c r="B126" s="10">
        <v>46147</v>
      </c>
      <c r="C126" s="1" t="s">
        <v>25</v>
      </c>
      <c r="D126" s="1" t="s">
        <v>26</v>
      </c>
      <c r="E126" s="1">
        <v>1450</v>
      </c>
      <c r="J126" s="1">
        <f t="shared" si="1"/>
        <v>0</v>
      </c>
      <c r="K126" s="1"/>
    </row>
    <row r="127" spans="1:11" ht="21" customHeight="1" x14ac:dyDescent="0.3">
      <c r="A127" s="1">
        <v>125</v>
      </c>
      <c r="B127" s="10">
        <v>46148</v>
      </c>
      <c r="C127" s="1" t="s">
        <v>25</v>
      </c>
      <c r="D127" s="1" t="s">
        <v>26</v>
      </c>
      <c r="E127" s="1">
        <v>1450</v>
      </c>
      <c r="J127" s="1">
        <f t="shared" si="1"/>
        <v>0</v>
      </c>
      <c r="K127" s="1"/>
    </row>
    <row r="128" spans="1:11" ht="21" customHeight="1" x14ac:dyDescent="0.3">
      <c r="A128" s="1">
        <v>126</v>
      </c>
      <c r="B128" s="10">
        <v>46149</v>
      </c>
      <c r="C128" s="1" t="s">
        <v>25</v>
      </c>
      <c r="D128" s="1" t="s">
        <v>26</v>
      </c>
      <c r="E128" s="1">
        <v>1450</v>
      </c>
      <c r="J128" s="1">
        <f t="shared" si="1"/>
        <v>0</v>
      </c>
      <c r="K128" s="1"/>
    </row>
    <row r="129" spans="1:11" ht="21" customHeight="1" x14ac:dyDescent="0.3">
      <c r="A129" s="1">
        <v>127</v>
      </c>
      <c r="B129" s="10">
        <v>46150</v>
      </c>
      <c r="C129" s="1" t="s">
        <v>25</v>
      </c>
      <c r="D129" s="1" t="s">
        <v>26</v>
      </c>
      <c r="E129" s="1">
        <v>1450</v>
      </c>
      <c r="J129" s="1">
        <f t="shared" si="1"/>
        <v>0</v>
      </c>
      <c r="K129" s="1"/>
    </row>
    <row r="130" spans="1:11" ht="21" customHeight="1" x14ac:dyDescent="0.3">
      <c r="A130" s="1">
        <v>128</v>
      </c>
      <c r="B130" s="10">
        <v>46151</v>
      </c>
      <c r="C130" s="1" t="s">
        <v>25</v>
      </c>
      <c r="D130" s="1" t="s">
        <v>26</v>
      </c>
      <c r="E130" s="1">
        <v>1450</v>
      </c>
      <c r="J130" s="1">
        <f t="shared" si="1"/>
        <v>0</v>
      </c>
      <c r="K130" s="1"/>
    </row>
    <row r="131" spans="1:11" ht="21" customHeight="1" x14ac:dyDescent="0.3">
      <c r="A131" s="1">
        <v>129</v>
      </c>
      <c r="B131" s="10">
        <v>46152</v>
      </c>
      <c r="C131" s="1" t="s">
        <v>25</v>
      </c>
      <c r="D131" s="1" t="s">
        <v>26</v>
      </c>
      <c r="E131" s="1">
        <v>1450</v>
      </c>
      <c r="J131" s="1">
        <f t="shared" si="1"/>
        <v>0</v>
      </c>
      <c r="K131" s="1"/>
    </row>
    <row r="132" spans="1:11" ht="21" customHeight="1" x14ac:dyDescent="0.3">
      <c r="A132" s="1">
        <v>130</v>
      </c>
      <c r="B132" s="10">
        <v>46153</v>
      </c>
      <c r="C132" s="1" t="s">
        <v>25</v>
      </c>
      <c r="D132" s="1" t="s">
        <v>26</v>
      </c>
      <c r="E132" s="1">
        <v>1450</v>
      </c>
      <c r="J132" s="1">
        <f t="shared" ref="J132:J195" si="2">E132*F132-G132-H132+I132</f>
        <v>0</v>
      </c>
      <c r="K132" s="1"/>
    </row>
    <row r="133" spans="1:11" ht="21" customHeight="1" x14ac:dyDescent="0.3">
      <c r="A133" s="1">
        <v>131</v>
      </c>
      <c r="B133" s="10">
        <v>46154</v>
      </c>
      <c r="C133" s="1" t="s">
        <v>25</v>
      </c>
      <c r="D133" s="1" t="s">
        <v>26</v>
      </c>
      <c r="E133" s="1">
        <v>1450</v>
      </c>
      <c r="J133" s="1">
        <f t="shared" si="2"/>
        <v>0</v>
      </c>
      <c r="K133" s="1"/>
    </row>
    <row r="134" spans="1:11" ht="21" customHeight="1" x14ac:dyDescent="0.3">
      <c r="A134" s="1">
        <v>132</v>
      </c>
      <c r="B134" s="10">
        <v>46155</v>
      </c>
      <c r="C134" s="1" t="s">
        <v>25</v>
      </c>
      <c r="D134" s="1" t="s">
        <v>26</v>
      </c>
      <c r="E134" s="1">
        <v>1450</v>
      </c>
      <c r="J134" s="1">
        <f t="shared" si="2"/>
        <v>0</v>
      </c>
      <c r="K134" s="1"/>
    </row>
    <row r="135" spans="1:11" ht="21" customHeight="1" x14ac:dyDescent="0.3">
      <c r="A135" s="1">
        <v>133</v>
      </c>
      <c r="B135" s="10">
        <v>46156</v>
      </c>
      <c r="C135" s="1" t="s">
        <v>25</v>
      </c>
      <c r="D135" s="1" t="s">
        <v>26</v>
      </c>
      <c r="E135" s="1">
        <v>1450</v>
      </c>
      <c r="J135" s="1">
        <f t="shared" si="2"/>
        <v>0</v>
      </c>
      <c r="K135" s="1"/>
    </row>
    <row r="136" spans="1:11" ht="21" customHeight="1" x14ac:dyDescent="0.3">
      <c r="A136" s="1">
        <v>134</v>
      </c>
      <c r="B136" s="10">
        <v>46157</v>
      </c>
      <c r="C136" s="1" t="s">
        <v>25</v>
      </c>
      <c r="D136" s="1" t="s">
        <v>26</v>
      </c>
      <c r="E136" s="1">
        <v>1450</v>
      </c>
      <c r="J136" s="1">
        <f t="shared" si="2"/>
        <v>0</v>
      </c>
      <c r="K136" s="1"/>
    </row>
    <row r="137" spans="1:11" ht="21" customHeight="1" x14ac:dyDescent="0.3">
      <c r="A137" s="1">
        <v>135</v>
      </c>
      <c r="B137" s="10">
        <v>46158</v>
      </c>
      <c r="C137" s="1" t="s">
        <v>25</v>
      </c>
      <c r="D137" s="1" t="s">
        <v>26</v>
      </c>
      <c r="E137" s="1">
        <v>1450</v>
      </c>
      <c r="J137" s="1">
        <f t="shared" si="2"/>
        <v>0</v>
      </c>
      <c r="K137" s="1"/>
    </row>
    <row r="138" spans="1:11" ht="21" customHeight="1" x14ac:dyDescent="0.3">
      <c r="A138" s="1">
        <v>136</v>
      </c>
      <c r="B138" s="10">
        <v>46159</v>
      </c>
      <c r="C138" s="1" t="s">
        <v>25</v>
      </c>
      <c r="D138" s="1" t="s">
        <v>26</v>
      </c>
      <c r="E138" s="1">
        <v>1450</v>
      </c>
      <c r="J138" s="1">
        <f t="shared" si="2"/>
        <v>0</v>
      </c>
      <c r="K138" s="1"/>
    </row>
    <row r="139" spans="1:11" ht="21" customHeight="1" x14ac:dyDescent="0.3">
      <c r="A139" s="1">
        <v>137</v>
      </c>
      <c r="B139" s="10">
        <v>46160</v>
      </c>
      <c r="C139" s="1" t="s">
        <v>25</v>
      </c>
      <c r="D139" s="1" t="s">
        <v>26</v>
      </c>
      <c r="E139" s="1">
        <v>1450</v>
      </c>
      <c r="J139" s="1">
        <f t="shared" si="2"/>
        <v>0</v>
      </c>
      <c r="K139" s="1"/>
    </row>
    <row r="140" spans="1:11" ht="21" customHeight="1" x14ac:dyDescent="0.3">
      <c r="A140" s="1">
        <v>138</v>
      </c>
      <c r="B140" s="10">
        <v>46161</v>
      </c>
      <c r="C140" s="1" t="s">
        <v>25</v>
      </c>
      <c r="D140" s="1" t="s">
        <v>26</v>
      </c>
      <c r="E140" s="1">
        <v>1450</v>
      </c>
      <c r="J140" s="1">
        <f t="shared" si="2"/>
        <v>0</v>
      </c>
      <c r="K140" s="1"/>
    </row>
    <row r="141" spans="1:11" ht="21" customHeight="1" x14ac:dyDescent="0.3">
      <c r="A141" s="1">
        <v>139</v>
      </c>
      <c r="B141" s="10">
        <v>46162</v>
      </c>
      <c r="C141" s="1" t="s">
        <v>25</v>
      </c>
      <c r="D141" s="1" t="s">
        <v>26</v>
      </c>
      <c r="E141" s="1">
        <v>1450</v>
      </c>
      <c r="J141" s="1">
        <f t="shared" si="2"/>
        <v>0</v>
      </c>
      <c r="K141" s="1"/>
    </row>
    <row r="142" spans="1:11" ht="21" customHeight="1" x14ac:dyDescent="0.3">
      <c r="A142" s="1">
        <v>140</v>
      </c>
      <c r="B142" s="10">
        <v>46163</v>
      </c>
      <c r="C142" s="1" t="s">
        <v>25</v>
      </c>
      <c r="D142" s="1" t="s">
        <v>26</v>
      </c>
      <c r="E142" s="1">
        <v>1450</v>
      </c>
      <c r="J142" s="1">
        <f t="shared" si="2"/>
        <v>0</v>
      </c>
      <c r="K142" s="1"/>
    </row>
    <row r="143" spans="1:11" ht="21" customHeight="1" x14ac:dyDescent="0.3">
      <c r="A143" s="1">
        <v>141</v>
      </c>
      <c r="B143" s="10">
        <v>46164</v>
      </c>
      <c r="C143" s="1" t="s">
        <v>25</v>
      </c>
      <c r="D143" s="1" t="s">
        <v>26</v>
      </c>
      <c r="E143" s="1">
        <v>1450</v>
      </c>
      <c r="J143" s="1">
        <f t="shared" si="2"/>
        <v>0</v>
      </c>
      <c r="K143" s="1"/>
    </row>
    <row r="144" spans="1:11" ht="21" customHeight="1" x14ac:dyDescent="0.3">
      <c r="A144" s="1">
        <v>142</v>
      </c>
      <c r="B144" s="10">
        <v>46165</v>
      </c>
      <c r="C144" s="1" t="s">
        <v>25</v>
      </c>
      <c r="D144" s="1" t="s">
        <v>26</v>
      </c>
      <c r="E144" s="1">
        <v>1450</v>
      </c>
      <c r="J144" s="1">
        <f t="shared" si="2"/>
        <v>0</v>
      </c>
      <c r="K144" s="1"/>
    </row>
    <row r="145" spans="1:11" ht="21" customHeight="1" x14ac:dyDescent="0.3">
      <c r="A145" s="1">
        <v>143</v>
      </c>
      <c r="B145" s="10">
        <v>46166</v>
      </c>
      <c r="C145" s="1" t="s">
        <v>25</v>
      </c>
      <c r="D145" s="1" t="s">
        <v>26</v>
      </c>
      <c r="E145" s="1">
        <v>1450</v>
      </c>
      <c r="J145" s="1">
        <f t="shared" si="2"/>
        <v>0</v>
      </c>
      <c r="K145" s="1"/>
    </row>
    <row r="146" spans="1:11" ht="21" customHeight="1" x14ac:dyDescent="0.3">
      <c r="A146" s="1">
        <v>144</v>
      </c>
      <c r="B146" s="10">
        <v>46167</v>
      </c>
      <c r="C146" s="1" t="s">
        <v>25</v>
      </c>
      <c r="D146" s="1" t="s">
        <v>26</v>
      </c>
      <c r="E146" s="1">
        <v>1450</v>
      </c>
      <c r="J146" s="1">
        <f t="shared" si="2"/>
        <v>0</v>
      </c>
      <c r="K146" s="1"/>
    </row>
    <row r="147" spans="1:11" ht="21" customHeight="1" x14ac:dyDescent="0.3">
      <c r="A147" s="1">
        <v>145</v>
      </c>
      <c r="B147" s="10">
        <v>46168</v>
      </c>
      <c r="C147" s="1" t="s">
        <v>25</v>
      </c>
      <c r="D147" s="1" t="s">
        <v>26</v>
      </c>
      <c r="E147" s="1">
        <v>1450</v>
      </c>
      <c r="J147" s="1">
        <f t="shared" si="2"/>
        <v>0</v>
      </c>
      <c r="K147" s="1"/>
    </row>
    <row r="148" spans="1:11" ht="21" customHeight="1" x14ac:dyDescent="0.3">
      <c r="A148" s="1">
        <v>146</v>
      </c>
      <c r="B148" s="10">
        <v>46169</v>
      </c>
      <c r="C148" s="1" t="s">
        <v>25</v>
      </c>
      <c r="D148" s="1" t="s">
        <v>26</v>
      </c>
      <c r="E148" s="1">
        <v>1450</v>
      </c>
      <c r="J148" s="1">
        <f t="shared" si="2"/>
        <v>0</v>
      </c>
      <c r="K148" s="1"/>
    </row>
    <row r="149" spans="1:11" ht="21" customHeight="1" x14ac:dyDescent="0.3">
      <c r="A149" s="1">
        <v>147</v>
      </c>
      <c r="B149" s="10">
        <v>46170</v>
      </c>
      <c r="C149" s="1" t="s">
        <v>25</v>
      </c>
      <c r="D149" s="1" t="s">
        <v>26</v>
      </c>
      <c r="E149" s="1">
        <v>1450</v>
      </c>
      <c r="J149" s="1">
        <f t="shared" si="2"/>
        <v>0</v>
      </c>
      <c r="K149" s="1"/>
    </row>
    <row r="150" spans="1:11" ht="21" customHeight="1" x14ac:dyDescent="0.3">
      <c r="A150" s="1">
        <v>148</v>
      </c>
      <c r="B150" s="10">
        <v>46171</v>
      </c>
      <c r="C150" s="1" t="s">
        <v>25</v>
      </c>
      <c r="D150" s="1" t="s">
        <v>26</v>
      </c>
      <c r="E150" s="1">
        <v>1450</v>
      </c>
      <c r="J150" s="1">
        <f t="shared" si="2"/>
        <v>0</v>
      </c>
      <c r="K150" s="1"/>
    </row>
    <row r="151" spans="1:11" ht="21" customHeight="1" x14ac:dyDescent="0.3">
      <c r="A151" s="1">
        <v>149</v>
      </c>
      <c r="B151" s="10">
        <v>46172</v>
      </c>
      <c r="C151" s="1" t="s">
        <v>25</v>
      </c>
      <c r="D151" s="1" t="s">
        <v>26</v>
      </c>
      <c r="E151" s="1">
        <v>1450</v>
      </c>
      <c r="J151" s="1">
        <f t="shared" si="2"/>
        <v>0</v>
      </c>
      <c r="K151" s="1"/>
    </row>
    <row r="152" spans="1:11" ht="21" customHeight="1" x14ac:dyDescent="0.3">
      <c r="A152" s="1">
        <v>150</v>
      </c>
      <c r="B152" s="10">
        <v>46173</v>
      </c>
      <c r="C152" s="1" t="s">
        <v>25</v>
      </c>
      <c r="D152" s="1" t="s">
        <v>26</v>
      </c>
      <c r="E152" s="1">
        <v>1450</v>
      </c>
      <c r="J152" s="1">
        <f t="shared" si="2"/>
        <v>0</v>
      </c>
      <c r="K152" s="1"/>
    </row>
    <row r="153" spans="1:11" ht="21" customHeight="1" x14ac:dyDescent="0.3">
      <c r="A153" s="1">
        <v>151</v>
      </c>
      <c r="B153" s="10">
        <v>46174</v>
      </c>
      <c r="C153" s="1" t="s">
        <v>25</v>
      </c>
      <c r="D153" s="1" t="s">
        <v>26</v>
      </c>
      <c r="E153" s="1">
        <v>1450</v>
      </c>
      <c r="J153" s="1">
        <f t="shared" si="2"/>
        <v>0</v>
      </c>
      <c r="K153" s="1"/>
    </row>
    <row r="154" spans="1:11" ht="21" customHeight="1" x14ac:dyDescent="0.3">
      <c r="A154" s="1">
        <v>152</v>
      </c>
      <c r="B154" s="10">
        <v>46175</v>
      </c>
      <c r="C154" s="1" t="s">
        <v>25</v>
      </c>
      <c r="D154" s="1" t="s">
        <v>26</v>
      </c>
      <c r="E154" s="1">
        <v>1450</v>
      </c>
      <c r="J154" s="1">
        <f t="shared" si="2"/>
        <v>0</v>
      </c>
      <c r="K154" s="1"/>
    </row>
    <row r="155" spans="1:11" ht="21" customHeight="1" x14ac:dyDescent="0.3">
      <c r="A155" s="1">
        <v>153</v>
      </c>
      <c r="B155" s="10">
        <v>46176</v>
      </c>
      <c r="C155" s="1" t="s">
        <v>25</v>
      </c>
      <c r="D155" s="1" t="s">
        <v>26</v>
      </c>
      <c r="E155" s="1">
        <v>1450</v>
      </c>
      <c r="J155" s="1">
        <f t="shared" si="2"/>
        <v>0</v>
      </c>
      <c r="K155" s="1"/>
    </row>
    <row r="156" spans="1:11" ht="21" customHeight="1" x14ac:dyDescent="0.3">
      <c r="A156" s="1">
        <v>154</v>
      </c>
      <c r="B156" s="10">
        <v>46177</v>
      </c>
      <c r="C156" s="1" t="s">
        <v>25</v>
      </c>
      <c r="D156" s="1" t="s">
        <v>26</v>
      </c>
      <c r="E156" s="1">
        <v>1450</v>
      </c>
      <c r="J156" s="1">
        <f t="shared" si="2"/>
        <v>0</v>
      </c>
      <c r="K156" s="1"/>
    </row>
    <row r="157" spans="1:11" ht="21" customHeight="1" x14ac:dyDescent="0.3">
      <c r="A157" s="1">
        <v>155</v>
      </c>
      <c r="B157" s="10">
        <v>46178</v>
      </c>
      <c r="C157" s="1" t="s">
        <v>25</v>
      </c>
      <c r="D157" s="1" t="s">
        <v>26</v>
      </c>
      <c r="E157" s="1">
        <v>1450</v>
      </c>
      <c r="J157" s="1">
        <f t="shared" si="2"/>
        <v>0</v>
      </c>
      <c r="K157" s="1"/>
    </row>
    <row r="158" spans="1:11" ht="21" customHeight="1" x14ac:dyDescent="0.3">
      <c r="A158" s="1">
        <v>156</v>
      </c>
      <c r="B158" s="10">
        <v>46179</v>
      </c>
      <c r="C158" s="1" t="s">
        <v>25</v>
      </c>
      <c r="D158" s="1" t="s">
        <v>26</v>
      </c>
      <c r="E158" s="1">
        <v>1450</v>
      </c>
      <c r="J158" s="1">
        <f t="shared" si="2"/>
        <v>0</v>
      </c>
      <c r="K158" s="1"/>
    </row>
    <row r="159" spans="1:11" ht="21" customHeight="1" x14ac:dyDescent="0.3">
      <c r="A159" s="1">
        <v>157</v>
      </c>
      <c r="B159" s="10">
        <v>46180</v>
      </c>
      <c r="C159" s="1" t="s">
        <v>25</v>
      </c>
      <c r="D159" s="1" t="s">
        <v>26</v>
      </c>
      <c r="E159" s="1">
        <v>1450</v>
      </c>
      <c r="J159" s="1">
        <f t="shared" si="2"/>
        <v>0</v>
      </c>
      <c r="K159" s="1"/>
    </row>
    <row r="160" spans="1:11" ht="21" customHeight="1" x14ac:dyDescent="0.3">
      <c r="A160" s="1">
        <v>158</v>
      </c>
      <c r="B160" s="10">
        <v>46181</v>
      </c>
      <c r="C160" s="1" t="s">
        <v>25</v>
      </c>
      <c r="D160" s="1" t="s">
        <v>26</v>
      </c>
      <c r="E160" s="1">
        <v>1450</v>
      </c>
      <c r="J160" s="1">
        <f t="shared" si="2"/>
        <v>0</v>
      </c>
      <c r="K160" s="1"/>
    </row>
    <row r="161" spans="1:11" ht="21" customHeight="1" x14ac:dyDescent="0.3">
      <c r="A161" s="1">
        <v>159</v>
      </c>
      <c r="B161" s="10">
        <v>46182</v>
      </c>
      <c r="C161" s="1" t="s">
        <v>25</v>
      </c>
      <c r="D161" s="1" t="s">
        <v>26</v>
      </c>
      <c r="E161" s="1">
        <v>1450</v>
      </c>
      <c r="J161" s="1">
        <f t="shared" si="2"/>
        <v>0</v>
      </c>
      <c r="K161" s="1"/>
    </row>
    <row r="162" spans="1:11" ht="21" customHeight="1" x14ac:dyDescent="0.3">
      <c r="A162" s="1">
        <v>160</v>
      </c>
      <c r="B162" s="10">
        <v>46183</v>
      </c>
      <c r="C162" s="1" t="s">
        <v>25</v>
      </c>
      <c r="D162" s="1" t="s">
        <v>26</v>
      </c>
      <c r="E162" s="1">
        <v>1450</v>
      </c>
      <c r="J162" s="1">
        <f t="shared" si="2"/>
        <v>0</v>
      </c>
      <c r="K162" s="1"/>
    </row>
    <row r="163" spans="1:11" ht="21" customHeight="1" x14ac:dyDescent="0.3">
      <c r="A163" s="1">
        <v>161</v>
      </c>
      <c r="B163" s="10">
        <v>46184</v>
      </c>
      <c r="C163" s="1" t="s">
        <v>25</v>
      </c>
      <c r="D163" s="1" t="s">
        <v>26</v>
      </c>
      <c r="E163" s="1">
        <v>1450</v>
      </c>
      <c r="J163" s="1">
        <f t="shared" si="2"/>
        <v>0</v>
      </c>
      <c r="K163" s="1"/>
    </row>
    <row r="164" spans="1:11" ht="21" customHeight="1" x14ac:dyDescent="0.3">
      <c r="A164" s="1">
        <v>162</v>
      </c>
      <c r="B164" s="10">
        <v>46185</v>
      </c>
      <c r="C164" s="1" t="s">
        <v>25</v>
      </c>
      <c r="D164" s="1" t="s">
        <v>26</v>
      </c>
      <c r="E164" s="1">
        <v>1450</v>
      </c>
      <c r="J164" s="1">
        <f t="shared" si="2"/>
        <v>0</v>
      </c>
      <c r="K164" s="1"/>
    </row>
    <row r="165" spans="1:11" ht="21" customHeight="1" x14ac:dyDescent="0.3">
      <c r="A165" s="1">
        <v>163</v>
      </c>
      <c r="B165" s="10">
        <v>46186</v>
      </c>
      <c r="C165" s="1" t="s">
        <v>25</v>
      </c>
      <c r="D165" s="1" t="s">
        <v>26</v>
      </c>
      <c r="E165" s="1">
        <v>1450</v>
      </c>
      <c r="J165" s="1">
        <f t="shared" si="2"/>
        <v>0</v>
      </c>
      <c r="K165" s="1"/>
    </row>
    <row r="166" spans="1:11" ht="21" customHeight="1" x14ac:dyDescent="0.3">
      <c r="A166" s="1">
        <v>164</v>
      </c>
      <c r="B166" s="10">
        <v>46187</v>
      </c>
      <c r="C166" s="1" t="s">
        <v>25</v>
      </c>
      <c r="D166" s="1" t="s">
        <v>26</v>
      </c>
      <c r="E166" s="1">
        <v>1450</v>
      </c>
      <c r="J166" s="1">
        <f t="shared" si="2"/>
        <v>0</v>
      </c>
      <c r="K166" s="1"/>
    </row>
    <row r="167" spans="1:11" ht="21" customHeight="1" x14ac:dyDescent="0.3">
      <c r="A167" s="1">
        <v>165</v>
      </c>
      <c r="B167" s="10">
        <v>46188</v>
      </c>
      <c r="C167" s="1" t="s">
        <v>25</v>
      </c>
      <c r="D167" s="1" t="s">
        <v>26</v>
      </c>
      <c r="E167" s="1">
        <v>1450</v>
      </c>
      <c r="J167" s="1">
        <f t="shared" si="2"/>
        <v>0</v>
      </c>
      <c r="K167" s="1"/>
    </row>
    <row r="168" spans="1:11" ht="21" customHeight="1" x14ac:dyDescent="0.3">
      <c r="A168" s="1">
        <v>166</v>
      </c>
      <c r="B168" s="10">
        <v>46189</v>
      </c>
      <c r="C168" s="1" t="s">
        <v>25</v>
      </c>
      <c r="D168" s="1" t="s">
        <v>26</v>
      </c>
      <c r="E168" s="1">
        <v>1450</v>
      </c>
      <c r="J168" s="1">
        <f t="shared" si="2"/>
        <v>0</v>
      </c>
      <c r="K168" s="1"/>
    </row>
    <row r="169" spans="1:11" ht="21" customHeight="1" x14ac:dyDescent="0.3">
      <c r="A169" s="1">
        <v>167</v>
      </c>
      <c r="B169" s="10">
        <v>46190</v>
      </c>
      <c r="C169" s="1" t="s">
        <v>25</v>
      </c>
      <c r="D169" s="1" t="s">
        <v>26</v>
      </c>
      <c r="E169" s="1">
        <v>1450</v>
      </c>
      <c r="J169" s="1">
        <f t="shared" si="2"/>
        <v>0</v>
      </c>
      <c r="K169" s="1"/>
    </row>
    <row r="170" spans="1:11" ht="21" customHeight="1" x14ac:dyDescent="0.3">
      <c r="A170" s="1">
        <v>168</v>
      </c>
      <c r="B170" s="10">
        <v>46191</v>
      </c>
      <c r="C170" s="1" t="s">
        <v>25</v>
      </c>
      <c r="D170" s="1" t="s">
        <v>26</v>
      </c>
      <c r="E170" s="1">
        <v>1450</v>
      </c>
      <c r="J170" s="1">
        <f t="shared" si="2"/>
        <v>0</v>
      </c>
      <c r="K170" s="1"/>
    </row>
    <row r="171" spans="1:11" ht="21" customHeight="1" x14ac:dyDescent="0.3">
      <c r="A171" s="1">
        <v>169</v>
      </c>
      <c r="B171" s="10">
        <v>46192</v>
      </c>
      <c r="C171" s="1" t="s">
        <v>25</v>
      </c>
      <c r="D171" s="1" t="s">
        <v>26</v>
      </c>
      <c r="E171" s="1">
        <v>1450</v>
      </c>
      <c r="J171" s="1">
        <f t="shared" si="2"/>
        <v>0</v>
      </c>
      <c r="K171" s="1"/>
    </row>
    <row r="172" spans="1:11" ht="21" customHeight="1" x14ac:dyDescent="0.3">
      <c r="A172" s="1">
        <v>170</v>
      </c>
      <c r="B172" s="10">
        <v>46193</v>
      </c>
      <c r="C172" s="1" t="s">
        <v>25</v>
      </c>
      <c r="D172" s="1" t="s">
        <v>26</v>
      </c>
      <c r="E172" s="1">
        <v>1450</v>
      </c>
      <c r="J172" s="1">
        <f t="shared" si="2"/>
        <v>0</v>
      </c>
      <c r="K172" s="1"/>
    </row>
    <row r="173" spans="1:11" ht="21" customHeight="1" x14ac:dyDescent="0.3">
      <c r="A173" s="1">
        <v>171</v>
      </c>
      <c r="B173" s="10">
        <v>46194</v>
      </c>
      <c r="C173" s="1" t="s">
        <v>25</v>
      </c>
      <c r="D173" s="1" t="s">
        <v>26</v>
      </c>
      <c r="E173" s="1">
        <v>1450</v>
      </c>
      <c r="J173" s="1">
        <f t="shared" si="2"/>
        <v>0</v>
      </c>
      <c r="K173" s="1"/>
    </row>
    <row r="174" spans="1:11" ht="21" customHeight="1" x14ac:dyDescent="0.3">
      <c r="A174" s="1">
        <v>172</v>
      </c>
      <c r="B174" s="10">
        <v>46195</v>
      </c>
      <c r="C174" s="1" t="s">
        <v>25</v>
      </c>
      <c r="D174" s="1" t="s">
        <v>26</v>
      </c>
      <c r="E174" s="1">
        <v>1450</v>
      </c>
      <c r="J174" s="1">
        <f t="shared" si="2"/>
        <v>0</v>
      </c>
      <c r="K174" s="1"/>
    </row>
    <row r="175" spans="1:11" ht="21" customHeight="1" x14ac:dyDescent="0.3">
      <c r="A175" s="1">
        <v>173</v>
      </c>
      <c r="B175" s="10">
        <v>46196</v>
      </c>
      <c r="C175" s="1" t="s">
        <v>25</v>
      </c>
      <c r="D175" s="1" t="s">
        <v>26</v>
      </c>
      <c r="E175" s="1">
        <v>1450</v>
      </c>
      <c r="J175" s="1">
        <f t="shared" si="2"/>
        <v>0</v>
      </c>
      <c r="K175" s="1"/>
    </row>
    <row r="176" spans="1:11" ht="21" customHeight="1" x14ac:dyDescent="0.3">
      <c r="A176" s="1">
        <v>174</v>
      </c>
      <c r="B176" s="10">
        <v>46197</v>
      </c>
      <c r="C176" s="1" t="s">
        <v>25</v>
      </c>
      <c r="D176" s="1" t="s">
        <v>26</v>
      </c>
      <c r="E176" s="1">
        <v>1450</v>
      </c>
      <c r="J176" s="1">
        <f t="shared" si="2"/>
        <v>0</v>
      </c>
      <c r="K176" s="1"/>
    </row>
    <row r="177" spans="1:11" ht="21" customHeight="1" x14ac:dyDescent="0.3">
      <c r="A177" s="1">
        <v>175</v>
      </c>
      <c r="B177" s="10">
        <v>46198</v>
      </c>
      <c r="C177" s="1" t="s">
        <v>25</v>
      </c>
      <c r="D177" s="1" t="s">
        <v>26</v>
      </c>
      <c r="E177" s="1">
        <v>1450</v>
      </c>
      <c r="J177" s="1">
        <f t="shared" si="2"/>
        <v>0</v>
      </c>
      <c r="K177" s="1"/>
    </row>
    <row r="178" spans="1:11" ht="21" customHeight="1" x14ac:dyDescent="0.3">
      <c r="A178" s="1">
        <v>176</v>
      </c>
      <c r="B178" s="10">
        <v>46199</v>
      </c>
      <c r="C178" s="1" t="s">
        <v>25</v>
      </c>
      <c r="D178" s="1" t="s">
        <v>26</v>
      </c>
      <c r="E178" s="1">
        <v>1450</v>
      </c>
      <c r="J178" s="1">
        <f t="shared" si="2"/>
        <v>0</v>
      </c>
      <c r="K178" s="1"/>
    </row>
    <row r="179" spans="1:11" ht="21" customHeight="1" x14ac:dyDescent="0.3">
      <c r="A179" s="1">
        <v>177</v>
      </c>
      <c r="B179" s="10">
        <v>46200</v>
      </c>
      <c r="C179" s="1" t="s">
        <v>25</v>
      </c>
      <c r="D179" s="1" t="s">
        <v>26</v>
      </c>
      <c r="E179" s="1">
        <v>1450</v>
      </c>
      <c r="J179" s="1">
        <f t="shared" si="2"/>
        <v>0</v>
      </c>
      <c r="K179" s="1"/>
    </row>
    <row r="180" spans="1:11" ht="21" customHeight="1" x14ac:dyDescent="0.3">
      <c r="A180" s="1">
        <v>178</v>
      </c>
      <c r="B180" s="10">
        <v>46201</v>
      </c>
      <c r="C180" s="1" t="s">
        <v>25</v>
      </c>
      <c r="D180" s="1" t="s">
        <v>26</v>
      </c>
      <c r="E180" s="1">
        <v>1450</v>
      </c>
      <c r="J180" s="1">
        <f t="shared" si="2"/>
        <v>0</v>
      </c>
      <c r="K180" s="1"/>
    </row>
    <row r="181" spans="1:11" ht="21" customHeight="1" x14ac:dyDescent="0.3">
      <c r="A181" s="1">
        <v>179</v>
      </c>
      <c r="B181" s="10">
        <v>46202</v>
      </c>
      <c r="C181" s="1" t="s">
        <v>25</v>
      </c>
      <c r="D181" s="1" t="s">
        <v>26</v>
      </c>
      <c r="E181" s="1">
        <v>1450</v>
      </c>
      <c r="J181" s="1">
        <f t="shared" si="2"/>
        <v>0</v>
      </c>
      <c r="K181" s="1"/>
    </row>
    <row r="182" spans="1:11" ht="21" customHeight="1" x14ac:dyDescent="0.3">
      <c r="A182" s="1">
        <v>180</v>
      </c>
      <c r="B182" s="10">
        <v>46203</v>
      </c>
      <c r="C182" s="1" t="s">
        <v>25</v>
      </c>
      <c r="D182" s="1" t="s">
        <v>26</v>
      </c>
      <c r="E182" s="1">
        <v>1450</v>
      </c>
      <c r="J182" s="1">
        <f t="shared" si="2"/>
        <v>0</v>
      </c>
      <c r="K182" s="1"/>
    </row>
    <row r="183" spans="1:11" ht="21" customHeight="1" x14ac:dyDescent="0.3">
      <c r="A183" s="1">
        <v>181</v>
      </c>
      <c r="B183" s="10">
        <v>46204</v>
      </c>
      <c r="C183" s="1" t="s">
        <v>25</v>
      </c>
      <c r="D183" s="1" t="s">
        <v>26</v>
      </c>
      <c r="E183" s="1">
        <v>1450</v>
      </c>
      <c r="J183" s="1">
        <f t="shared" si="2"/>
        <v>0</v>
      </c>
      <c r="K183" s="1"/>
    </row>
    <row r="184" spans="1:11" ht="21" customHeight="1" x14ac:dyDescent="0.3">
      <c r="A184" s="1">
        <v>182</v>
      </c>
      <c r="B184" s="10">
        <v>46205</v>
      </c>
      <c r="C184" s="1" t="s">
        <v>25</v>
      </c>
      <c r="D184" s="1" t="s">
        <v>26</v>
      </c>
      <c r="E184" s="1">
        <v>1450</v>
      </c>
      <c r="J184" s="1">
        <f t="shared" si="2"/>
        <v>0</v>
      </c>
      <c r="K184" s="1"/>
    </row>
    <row r="185" spans="1:11" ht="21" customHeight="1" x14ac:dyDescent="0.3">
      <c r="A185" s="1">
        <v>183</v>
      </c>
      <c r="B185" s="10">
        <v>46206</v>
      </c>
      <c r="C185" s="1" t="s">
        <v>25</v>
      </c>
      <c r="D185" s="1" t="s">
        <v>26</v>
      </c>
      <c r="E185" s="1">
        <v>1450</v>
      </c>
      <c r="J185" s="1">
        <f t="shared" si="2"/>
        <v>0</v>
      </c>
      <c r="K185" s="1"/>
    </row>
    <row r="186" spans="1:11" ht="21" customHeight="1" x14ac:dyDescent="0.3">
      <c r="A186" s="1">
        <v>184</v>
      </c>
      <c r="B186" s="10">
        <v>46207</v>
      </c>
      <c r="C186" s="1" t="s">
        <v>25</v>
      </c>
      <c r="D186" s="1" t="s">
        <v>26</v>
      </c>
      <c r="E186" s="1">
        <v>1450</v>
      </c>
      <c r="J186" s="1">
        <f t="shared" si="2"/>
        <v>0</v>
      </c>
      <c r="K186" s="1"/>
    </row>
    <row r="187" spans="1:11" ht="21" customHeight="1" x14ac:dyDescent="0.3">
      <c r="A187" s="1">
        <v>185</v>
      </c>
      <c r="B187" s="10">
        <v>46208</v>
      </c>
      <c r="C187" s="1" t="s">
        <v>25</v>
      </c>
      <c r="D187" s="1" t="s">
        <v>26</v>
      </c>
      <c r="E187" s="1">
        <v>1450</v>
      </c>
      <c r="J187" s="1">
        <f t="shared" si="2"/>
        <v>0</v>
      </c>
      <c r="K187" s="1"/>
    </row>
    <row r="188" spans="1:11" ht="21" customHeight="1" x14ac:dyDescent="0.3">
      <c r="A188" s="1">
        <v>186</v>
      </c>
      <c r="B188" s="10">
        <v>46209</v>
      </c>
      <c r="C188" s="1" t="s">
        <v>25</v>
      </c>
      <c r="D188" s="1" t="s">
        <v>26</v>
      </c>
      <c r="E188" s="1">
        <v>1450</v>
      </c>
      <c r="J188" s="1">
        <f t="shared" si="2"/>
        <v>0</v>
      </c>
      <c r="K188" s="1"/>
    </row>
    <row r="189" spans="1:11" ht="21" customHeight="1" x14ac:dyDescent="0.3">
      <c r="A189" s="1">
        <v>187</v>
      </c>
      <c r="B189" s="10">
        <v>46210</v>
      </c>
      <c r="C189" s="1" t="s">
        <v>25</v>
      </c>
      <c r="D189" s="1" t="s">
        <v>26</v>
      </c>
      <c r="E189" s="1">
        <v>1450</v>
      </c>
      <c r="J189" s="1">
        <f t="shared" si="2"/>
        <v>0</v>
      </c>
      <c r="K189" s="1"/>
    </row>
    <row r="190" spans="1:11" ht="21" customHeight="1" x14ac:dyDescent="0.3">
      <c r="A190" s="1">
        <v>188</v>
      </c>
      <c r="B190" s="10">
        <v>46211</v>
      </c>
      <c r="C190" s="1" t="s">
        <v>25</v>
      </c>
      <c r="D190" s="1" t="s">
        <v>26</v>
      </c>
      <c r="E190" s="1">
        <v>1450</v>
      </c>
      <c r="J190" s="1">
        <f t="shared" si="2"/>
        <v>0</v>
      </c>
      <c r="K190" s="1"/>
    </row>
    <row r="191" spans="1:11" ht="21" customHeight="1" x14ac:dyDescent="0.3">
      <c r="A191" s="1">
        <v>189</v>
      </c>
      <c r="B191" s="10">
        <v>46212</v>
      </c>
      <c r="C191" s="1" t="s">
        <v>25</v>
      </c>
      <c r="D191" s="1" t="s">
        <v>26</v>
      </c>
      <c r="E191" s="1">
        <v>1450</v>
      </c>
      <c r="J191" s="1">
        <f t="shared" si="2"/>
        <v>0</v>
      </c>
      <c r="K191" s="1"/>
    </row>
    <row r="192" spans="1:11" ht="21" customHeight="1" x14ac:dyDescent="0.3">
      <c r="A192" s="1">
        <v>190</v>
      </c>
      <c r="B192" s="10">
        <v>46213</v>
      </c>
      <c r="C192" s="1" t="s">
        <v>25</v>
      </c>
      <c r="D192" s="1" t="s">
        <v>26</v>
      </c>
      <c r="E192" s="1">
        <v>1450</v>
      </c>
      <c r="J192" s="1">
        <f t="shared" si="2"/>
        <v>0</v>
      </c>
      <c r="K192" s="1"/>
    </row>
    <row r="193" spans="1:11" ht="21" customHeight="1" x14ac:dyDescent="0.3">
      <c r="A193" s="1">
        <v>191</v>
      </c>
      <c r="B193" s="10">
        <v>46214</v>
      </c>
      <c r="C193" s="1" t="s">
        <v>25</v>
      </c>
      <c r="D193" s="1" t="s">
        <v>26</v>
      </c>
      <c r="E193" s="1">
        <v>1450</v>
      </c>
      <c r="J193" s="1">
        <f t="shared" si="2"/>
        <v>0</v>
      </c>
      <c r="K193" s="1"/>
    </row>
    <row r="194" spans="1:11" ht="21" customHeight="1" x14ac:dyDescent="0.3">
      <c r="A194" s="1">
        <v>192</v>
      </c>
      <c r="B194" s="10">
        <v>46215</v>
      </c>
      <c r="C194" s="1" t="s">
        <v>25</v>
      </c>
      <c r="D194" s="1" t="s">
        <v>26</v>
      </c>
      <c r="E194" s="1">
        <v>1450</v>
      </c>
      <c r="J194" s="1">
        <f t="shared" si="2"/>
        <v>0</v>
      </c>
      <c r="K194" s="1"/>
    </row>
    <row r="195" spans="1:11" ht="21" customHeight="1" x14ac:dyDescent="0.3">
      <c r="A195" s="1">
        <v>193</v>
      </c>
      <c r="B195" s="10">
        <v>46216</v>
      </c>
      <c r="C195" s="1" t="s">
        <v>25</v>
      </c>
      <c r="D195" s="1" t="s">
        <v>26</v>
      </c>
      <c r="E195" s="1">
        <v>1450</v>
      </c>
      <c r="J195" s="1">
        <f t="shared" si="2"/>
        <v>0</v>
      </c>
      <c r="K195" s="1"/>
    </row>
    <row r="196" spans="1:11" ht="21" customHeight="1" x14ac:dyDescent="0.3">
      <c r="A196" s="1">
        <v>194</v>
      </c>
      <c r="B196" s="10">
        <v>46217</v>
      </c>
      <c r="C196" s="1" t="s">
        <v>25</v>
      </c>
      <c r="D196" s="1" t="s">
        <v>26</v>
      </c>
      <c r="E196" s="1">
        <v>1450</v>
      </c>
      <c r="J196" s="1">
        <f t="shared" ref="J196:J259" si="3">E196*F196-G196-H196+I196</f>
        <v>0</v>
      </c>
      <c r="K196" s="1"/>
    </row>
    <row r="197" spans="1:11" ht="21" customHeight="1" x14ac:dyDescent="0.3">
      <c r="A197" s="1">
        <v>195</v>
      </c>
      <c r="B197" s="10">
        <v>46218</v>
      </c>
      <c r="C197" s="1" t="s">
        <v>25</v>
      </c>
      <c r="D197" s="1" t="s">
        <v>26</v>
      </c>
      <c r="E197" s="1">
        <v>1450</v>
      </c>
      <c r="J197" s="1">
        <f t="shared" si="3"/>
        <v>0</v>
      </c>
      <c r="K197" s="1"/>
    </row>
    <row r="198" spans="1:11" ht="21" customHeight="1" x14ac:dyDescent="0.3">
      <c r="A198" s="1">
        <v>196</v>
      </c>
      <c r="B198" s="10">
        <v>46219</v>
      </c>
      <c r="C198" s="1" t="s">
        <v>25</v>
      </c>
      <c r="D198" s="1" t="s">
        <v>26</v>
      </c>
      <c r="E198" s="1">
        <v>1450</v>
      </c>
      <c r="J198" s="1">
        <f t="shared" si="3"/>
        <v>0</v>
      </c>
      <c r="K198" s="1"/>
    </row>
    <row r="199" spans="1:11" ht="21" customHeight="1" x14ac:dyDescent="0.3">
      <c r="A199" s="1">
        <v>197</v>
      </c>
      <c r="B199" s="10">
        <v>46220</v>
      </c>
      <c r="C199" s="1" t="s">
        <v>25</v>
      </c>
      <c r="D199" s="1" t="s">
        <v>26</v>
      </c>
      <c r="E199" s="1">
        <v>1450</v>
      </c>
      <c r="J199" s="1">
        <f t="shared" si="3"/>
        <v>0</v>
      </c>
      <c r="K199" s="1"/>
    </row>
    <row r="200" spans="1:11" ht="21" customHeight="1" x14ac:dyDescent="0.3">
      <c r="A200" s="1">
        <v>198</v>
      </c>
      <c r="B200" s="10">
        <v>46221</v>
      </c>
      <c r="C200" s="1" t="s">
        <v>25</v>
      </c>
      <c r="D200" s="1" t="s">
        <v>26</v>
      </c>
      <c r="E200" s="1">
        <v>1450</v>
      </c>
      <c r="J200" s="1">
        <f t="shared" si="3"/>
        <v>0</v>
      </c>
      <c r="K200" s="1"/>
    </row>
    <row r="201" spans="1:11" ht="21" customHeight="1" x14ac:dyDescent="0.3">
      <c r="A201" s="1">
        <v>199</v>
      </c>
      <c r="B201" s="10">
        <v>46222</v>
      </c>
      <c r="C201" s="1" t="s">
        <v>25</v>
      </c>
      <c r="D201" s="1" t="s">
        <v>26</v>
      </c>
      <c r="E201" s="1">
        <v>1450</v>
      </c>
      <c r="J201" s="1">
        <f t="shared" si="3"/>
        <v>0</v>
      </c>
      <c r="K201" s="1"/>
    </row>
    <row r="202" spans="1:11" ht="21" customHeight="1" x14ac:dyDescent="0.3">
      <c r="A202" s="1">
        <v>200</v>
      </c>
      <c r="B202" s="10">
        <v>46223</v>
      </c>
      <c r="C202" s="1" t="s">
        <v>25</v>
      </c>
      <c r="D202" s="1" t="s">
        <v>26</v>
      </c>
      <c r="E202" s="1">
        <v>1450</v>
      </c>
      <c r="J202" s="1">
        <f t="shared" si="3"/>
        <v>0</v>
      </c>
      <c r="K202" s="1"/>
    </row>
    <row r="203" spans="1:11" ht="21" customHeight="1" x14ac:dyDescent="0.3">
      <c r="A203" s="1">
        <v>201</v>
      </c>
      <c r="B203" s="10">
        <v>46224</v>
      </c>
      <c r="C203" s="1" t="s">
        <v>25</v>
      </c>
      <c r="D203" s="1" t="s">
        <v>26</v>
      </c>
      <c r="E203" s="1">
        <v>1450</v>
      </c>
      <c r="J203" s="1">
        <f t="shared" si="3"/>
        <v>0</v>
      </c>
      <c r="K203" s="1"/>
    </row>
    <row r="204" spans="1:11" ht="21" customHeight="1" x14ac:dyDescent="0.3">
      <c r="A204" s="1">
        <v>202</v>
      </c>
      <c r="B204" s="10">
        <v>46225</v>
      </c>
      <c r="C204" s="1" t="s">
        <v>25</v>
      </c>
      <c r="D204" s="1" t="s">
        <v>26</v>
      </c>
      <c r="E204" s="1">
        <v>1450</v>
      </c>
      <c r="J204" s="1">
        <f t="shared" si="3"/>
        <v>0</v>
      </c>
      <c r="K204" s="1"/>
    </row>
    <row r="205" spans="1:11" ht="21" customHeight="1" x14ac:dyDescent="0.3">
      <c r="A205" s="1">
        <v>203</v>
      </c>
      <c r="B205" s="10">
        <v>46226</v>
      </c>
      <c r="C205" s="1" t="s">
        <v>25</v>
      </c>
      <c r="D205" s="1" t="s">
        <v>26</v>
      </c>
      <c r="E205" s="1">
        <v>1450</v>
      </c>
      <c r="J205" s="1">
        <f t="shared" si="3"/>
        <v>0</v>
      </c>
      <c r="K205" s="1"/>
    </row>
    <row r="206" spans="1:11" ht="21" customHeight="1" x14ac:dyDescent="0.3">
      <c r="A206" s="1">
        <v>204</v>
      </c>
      <c r="B206" s="10">
        <v>46227</v>
      </c>
      <c r="C206" s="1" t="s">
        <v>25</v>
      </c>
      <c r="D206" s="1" t="s">
        <v>26</v>
      </c>
      <c r="E206" s="1">
        <v>1450</v>
      </c>
      <c r="J206" s="1">
        <f t="shared" si="3"/>
        <v>0</v>
      </c>
      <c r="K206" s="1"/>
    </row>
    <row r="207" spans="1:11" ht="21" customHeight="1" x14ac:dyDescent="0.3">
      <c r="A207" s="1">
        <v>205</v>
      </c>
      <c r="B207" s="10">
        <v>46228</v>
      </c>
      <c r="C207" s="1" t="s">
        <v>25</v>
      </c>
      <c r="D207" s="1" t="s">
        <v>26</v>
      </c>
      <c r="E207" s="1">
        <v>1450</v>
      </c>
      <c r="J207" s="1">
        <f t="shared" si="3"/>
        <v>0</v>
      </c>
      <c r="K207" s="1"/>
    </row>
    <row r="208" spans="1:11" ht="21" customHeight="1" x14ac:dyDescent="0.3">
      <c r="A208" s="1">
        <v>206</v>
      </c>
      <c r="B208" s="10">
        <v>46229</v>
      </c>
      <c r="C208" s="1" t="s">
        <v>25</v>
      </c>
      <c r="D208" s="1" t="s">
        <v>26</v>
      </c>
      <c r="E208" s="1">
        <v>1450</v>
      </c>
      <c r="J208" s="1">
        <f t="shared" si="3"/>
        <v>0</v>
      </c>
      <c r="K208" s="1"/>
    </row>
    <row r="209" spans="1:11" ht="21" customHeight="1" x14ac:dyDescent="0.3">
      <c r="A209" s="1">
        <v>207</v>
      </c>
      <c r="B209" s="10">
        <v>46230</v>
      </c>
      <c r="C209" s="1" t="s">
        <v>25</v>
      </c>
      <c r="D209" s="1" t="s">
        <v>26</v>
      </c>
      <c r="E209" s="1">
        <v>1450</v>
      </c>
      <c r="J209" s="1">
        <f t="shared" si="3"/>
        <v>0</v>
      </c>
      <c r="K209" s="1"/>
    </row>
    <row r="210" spans="1:11" ht="21" customHeight="1" x14ac:dyDescent="0.3">
      <c r="A210" s="1">
        <v>208</v>
      </c>
      <c r="B210" s="10">
        <v>46231</v>
      </c>
      <c r="C210" s="1" t="s">
        <v>25</v>
      </c>
      <c r="D210" s="1" t="s">
        <v>26</v>
      </c>
      <c r="E210" s="1">
        <v>1450</v>
      </c>
      <c r="J210" s="1">
        <f t="shared" si="3"/>
        <v>0</v>
      </c>
      <c r="K210" s="1"/>
    </row>
    <row r="211" spans="1:11" ht="21" customHeight="1" x14ac:dyDescent="0.3">
      <c r="A211" s="1">
        <v>209</v>
      </c>
      <c r="B211" s="10">
        <v>46232</v>
      </c>
      <c r="C211" s="1" t="s">
        <v>25</v>
      </c>
      <c r="D211" s="1" t="s">
        <v>26</v>
      </c>
      <c r="E211" s="1">
        <v>1450</v>
      </c>
      <c r="J211" s="1">
        <f t="shared" si="3"/>
        <v>0</v>
      </c>
      <c r="K211" s="1"/>
    </row>
    <row r="212" spans="1:11" ht="21" customHeight="1" x14ac:dyDescent="0.3">
      <c r="A212" s="1">
        <v>210</v>
      </c>
      <c r="B212" s="10">
        <v>46233</v>
      </c>
      <c r="C212" s="1" t="s">
        <v>25</v>
      </c>
      <c r="D212" s="1" t="s">
        <v>26</v>
      </c>
      <c r="E212" s="1">
        <v>1450</v>
      </c>
      <c r="J212" s="1">
        <f t="shared" si="3"/>
        <v>0</v>
      </c>
      <c r="K212" s="1"/>
    </row>
    <row r="213" spans="1:11" ht="21" customHeight="1" x14ac:dyDescent="0.3">
      <c r="A213" s="1">
        <v>211</v>
      </c>
      <c r="B213" s="10">
        <v>46234</v>
      </c>
      <c r="C213" s="1" t="s">
        <v>25</v>
      </c>
      <c r="D213" s="1" t="s">
        <v>26</v>
      </c>
      <c r="E213" s="1">
        <v>1450</v>
      </c>
      <c r="J213" s="1">
        <f t="shared" si="3"/>
        <v>0</v>
      </c>
      <c r="K213" s="1"/>
    </row>
    <row r="214" spans="1:11" ht="21" customHeight="1" x14ac:dyDescent="0.3">
      <c r="A214" s="1">
        <v>212</v>
      </c>
      <c r="B214" s="10">
        <v>46235</v>
      </c>
      <c r="C214" s="1" t="s">
        <v>25</v>
      </c>
      <c r="D214" s="1" t="s">
        <v>26</v>
      </c>
      <c r="E214" s="1">
        <v>1450</v>
      </c>
      <c r="J214" s="1">
        <f t="shared" si="3"/>
        <v>0</v>
      </c>
      <c r="K214" s="1"/>
    </row>
    <row r="215" spans="1:11" ht="21" customHeight="1" x14ac:dyDescent="0.3">
      <c r="A215" s="1">
        <v>213</v>
      </c>
      <c r="B215" s="10">
        <v>46236</v>
      </c>
      <c r="C215" s="1" t="s">
        <v>25</v>
      </c>
      <c r="D215" s="1" t="s">
        <v>26</v>
      </c>
      <c r="E215" s="1">
        <v>1450</v>
      </c>
      <c r="J215" s="1">
        <f t="shared" si="3"/>
        <v>0</v>
      </c>
      <c r="K215" s="1"/>
    </row>
    <row r="216" spans="1:11" ht="21" customHeight="1" x14ac:dyDescent="0.3">
      <c r="A216" s="1">
        <v>214</v>
      </c>
      <c r="B216" s="10">
        <v>46237</v>
      </c>
      <c r="C216" s="1" t="s">
        <v>25</v>
      </c>
      <c r="D216" s="1" t="s">
        <v>26</v>
      </c>
      <c r="E216" s="1">
        <v>1450</v>
      </c>
      <c r="J216" s="1">
        <f t="shared" si="3"/>
        <v>0</v>
      </c>
      <c r="K216" s="1"/>
    </row>
    <row r="217" spans="1:11" ht="21" customHeight="1" x14ac:dyDescent="0.3">
      <c r="A217" s="1">
        <v>215</v>
      </c>
      <c r="B217" s="10">
        <v>46238</v>
      </c>
      <c r="C217" s="1" t="s">
        <v>25</v>
      </c>
      <c r="D217" s="1" t="s">
        <v>26</v>
      </c>
      <c r="E217" s="1">
        <v>1450</v>
      </c>
      <c r="J217" s="1">
        <f t="shared" si="3"/>
        <v>0</v>
      </c>
      <c r="K217" s="1"/>
    </row>
    <row r="218" spans="1:11" ht="21" customHeight="1" x14ac:dyDescent="0.3">
      <c r="A218" s="1">
        <v>216</v>
      </c>
      <c r="B218" s="10">
        <v>46239</v>
      </c>
      <c r="C218" s="1" t="s">
        <v>25</v>
      </c>
      <c r="D218" s="1" t="s">
        <v>26</v>
      </c>
      <c r="E218" s="1">
        <v>1450</v>
      </c>
      <c r="J218" s="1">
        <f t="shared" si="3"/>
        <v>0</v>
      </c>
      <c r="K218" s="1"/>
    </row>
    <row r="219" spans="1:11" ht="21" customHeight="1" x14ac:dyDescent="0.3">
      <c r="A219" s="1">
        <v>217</v>
      </c>
      <c r="B219" s="10">
        <v>46240</v>
      </c>
      <c r="C219" s="1" t="s">
        <v>25</v>
      </c>
      <c r="D219" s="1" t="s">
        <v>26</v>
      </c>
      <c r="E219" s="1">
        <v>1450</v>
      </c>
      <c r="J219" s="1">
        <f t="shared" si="3"/>
        <v>0</v>
      </c>
      <c r="K219" s="1"/>
    </row>
    <row r="220" spans="1:11" ht="21" customHeight="1" x14ac:dyDescent="0.3">
      <c r="A220" s="1">
        <v>218</v>
      </c>
      <c r="B220" s="10">
        <v>46241</v>
      </c>
      <c r="C220" s="1" t="s">
        <v>25</v>
      </c>
      <c r="D220" s="1" t="s">
        <v>26</v>
      </c>
      <c r="E220" s="1">
        <v>1450</v>
      </c>
      <c r="J220" s="1">
        <f t="shared" si="3"/>
        <v>0</v>
      </c>
      <c r="K220" s="1"/>
    </row>
    <row r="221" spans="1:11" ht="21" customHeight="1" x14ac:dyDescent="0.3">
      <c r="A221" s="1">
        <v>219</v>
      </c>
      <c r="B221" s="10">
        <v>46242</v>
      </c>
      <c r="C221" s="1" t="s">
        <v>25</v>
      </c>
      <c r="D221" s="1" t="s">
        <v>26</v>
      </c>
      <c r="E221" s="1">
        <v>1450</v>
      </c>
      <c r="J221" s="1">
        <f t="shared" si="3"/>
        <v>0</v>
      </c>
      <c r="K221" s="1"/>
    </row>
    <row r="222" spans="1:11" ht="21" customHeight="1" x14ac:dyDescent="0.3">
      <c r="A222" s="1">
        <v>220</v>
      </c>
      <c r="B222" s="10">
        <v>46243</v>
      </c>
      <c r="C222" s="1" t="s">
        <v>25</v>
      </c>
      <c r="D222" s="1" t="s">
        <v>26</v>
      </c>
      <c r="E222" s="1">
        <v>1450</v>
      </c>
      <c r="J222" s="1">
        <f t="shared" si="3"/>
        <v>0</v>
      </c>
      <c r="K222" s="1"/>
    </row>
    <row r="223" spans="1:11" ht="21" customHeight="1" x14ac:dyDescent="0.3">
      <c r="A223" s="1">
        <v>221</v>
      </c>
      <c r="B223" s="10">
        <v>46244</v>
      </c>
      <c r="C223" s="1" t="s">
        <v>25</v>
      </c>
      <c r="D223" s="1" t="s">
        <v>26</v>
      </c>
      <c r="E223" s="1">
        <v>1450</v>
      </c>
      <c r="J223" s="1">
        <f t="shared" si="3"/>
        <v>0</v>
      </c>
      <c r="K223" s="1"/>
    </row>
    <row r="224" spans="1:11" ht="21" customHeight="1" x14ac:dyDescent="0.3">
      <c r="A224" s="1">
        <v>222</v>
      </c>
      <c r="B224" s="10">
        <v>46245</v>
      </c>
      <c r="C224" s="1" t="s">
        <v>25</v>
      </c>
      <c r="D224" s="1" t="s">
        <v>26</v>
      </c>
      <c r="E224" s="1">
        <v>1450</v>
      </c>
      <c r="J224" s="1">
        <f t="shared" si="3"/>
        <v>0</v>
      </c>
      <c r="K224" s="1"/>
    </row>
    <row r="225" spans="1:11" ht="21" customHeight="1" x14ac:dyDescent="0.3">
      <c r="A225" s="1">
        <v>223</v>
      </c>
      <c r="B225" s="10">
        <v>46246</v>
      </c>
      <c r="C225" s="1" t="s">
        <v>25</v>
      </c>
      <c r="D225" s="1" t="s">
        <v>26</v>
      </c>
      <c r="E225" s="1">
        <v>1450</v>
      </c>
      <c r="J225" s="1">
        <f t="shared" si="3"/>
        <v>0</v>
      </c>
      <c r="K225" s="1"/>
    </row>
    <row r="226" spans="1:11" ht="21" customHeight="1" x14ac:dyDescent="0.3">
      <c r="A226" s="1">
        <v>224</v>
      </c>
      <c r="B226" s="10">
        <v>46247</v>
      </c>
      <c r="C226" s="1" t="s">
        <v>25</v>
      </c>
      <c r="D226" s="1" t="s">
        <v>26</v>
      </c>
      <c r="E226" s="1">
        <v>1450</v>
      </c>
      <c r="J226" s="1">
        <f t="shared" si="3"/>
        <v>0</v>
      </c>
      <c r="K226" s="1"/>
    </row>
    <row r="227" spans="1:11" ht="21" customHeight="1" x14ac:dyDescent="0.3">
      <c r="A227" s="1">
        <v>225</v>
      </c>
      <c r="B227" s="10">
        <v>46248</v>
      </c>
      <c r="C227" s="1" t="s">
        <v>25</v>
      </c>
      <c r="D227" s="1" t="s">
        <v>26</v>
      </c>
      <c r="E227" s="1">
        <v>1450</v>
      </c>
      <c r="J227" s="1">
        <f t="shared" si="3"/>
        <v>0</v>
      </c>
      <c r="K227" s="1"/>
    </row>
    <row r="228" spans="1:11" ht="21" customHeight="1" x14ac:dyDescent="0.3">
      <c r="A228" s="1">
        <v>226</v>
      </c>
      <c r="B228" s="10">
        <v>46249</v>
      </c>
      <c r="C228" s="1" t="s">
        <v>25</v>
      </c>
      <c r="D228" s="1" t="s">
        <v>26</v>
      </c>
      <c r="E228" s="1">
        <v>1450</v>
      </c>
      <c r="J228" s="1">
        <f t="shared" si="3"/>
        <v>0</v>
      </c>
      <c r="K228" s="1"/>
    </row>
    <row r="229" spans="1:11" ht="21" customHeight="1" x14ac:dyDescent="0.3">
      <c r="A229" s="1">
        <v>227</v>
      </c>
      <c r="B229" s="10">
        <v>46250</v>
      </c>
      <c r="C229" s="1" t="s">
        <v>25</v>
      </c>
      <c r="D229" s="1" t="s">
        <v>26</v>
      </c>
      <c r="E229" s="1">
        <v>1450</v>
      </c>
      <c r="J229" s="1">
        <f t="shared" si="3"/>
        <v>0</v>
      </c>
      <c r="K229" s="1"/>
    </row>
    <row r="230" spans="1:11" ht="21" customHeight="1" x14ac:dyDescent="0.3">
      <c r="A230" s="1">
        <v>228</v>
      </c>
      <c r="B230" s="10">
        <v>46251</v>
      </c>
      <c r="C230" s="1" t="s">
        <v>25</v>
      </c>
      <c r="D230" s="1" t="s">
        <v>26</v>
      </c>
      <c r="E230" s="1">
        <v>1450</v>
      </c>
      <c r="J230" s="1">
        <f t="shared" si="3"/>
        <v>0</v>
      </c>
      <c r="K230" s="1"/>
    </row>
    <row r="231" spans="1:11" ht="21" customHeight="1" x14ac:dyDescent="0.3">
      <c r="A231" s="1">
        <v>229</v>
      </c>
      <c r="B231" s="10">
        <v>46252</v>
      </c>
      <c r="C231" s="1" t="s">
        <v>25</v>
      </c>
      <c r="D231" s="1" t="s">
        <v>26</v>
      </c>
      <c r="E231" s="1">
        <v>1450</v>
      </c>
      <c r="J231" s="1">
        <f t="shared" si="3"/>
        <v>0</v>
      </c>
      <c r="K231" s="1"/>
    </row>
    <row r="232" spans="1:11" ht="21" customHeight="1" x14ac:dyDescent="0.3">
      <c r="A232" s="1">
        <v>230</v>
      </c>
      <c r="B232" s="10">
        <v>46253</v>
      </c>
      <c r="C232" s="1" t="s">
        <v>25</v>
      </c>
      <c r="D232" s="1" t="s">
        <v>26</v>
      </c>
      <c r="E232" s="1">
        <v>1450</v>
      </c>
      <c r="J232" s="1">
        <f t="shared" si="3"/>
        <v>0</v>
      </c>
      <c r="K232" s="1"/>
    </row>
    <row r="233" spans="1:11" ht="21" customHeight="1" x14ac:dyDescent="0.3">
      <c r="A233" s="1">
        <v>231</v>
      </c>
      <c r="B233" s="10">
        <v>46254</v>
      </c>
      <c r="C233" s="1" t="s">
        <v>25</v>
      </c>
      <c r="D233" s="1" t="s">
        <v>26</v>
      </c>
      <c r="E233" s="1">
        <v>1450</v>
      </c>
      <c r="J233" s="1">
        <f t="shared" si="3"/>
        <v>0</v>
      </c>
      <c r="K233" s="1"/>
    </row>
    <row r="234" spans="1:11" ht="21" customHeight="1" x14ac:dyDescent="0.3">
      <c r="A234" s="1">
        <v>232</v>
      </c>
      <c r="B234" s="10">
        <v>46255</v>
      </c>
      <c r="C234" s="1" t="s">
        <v>25</v>
      </c>
      <c r="D234" s="1" t="s">
        <v>26</v>
      </c>
      <c r="E234" s="1">
        <v>1450</v>
      </c>
      <c r="J234" s="1">
        <f t="shared" si="3"/>
        <v>0</v>
      </c>
      <c r="K234" s="1"/>
    </row>
    <row r="235" spans="1:11" ht="21" customHeight="1" x14ac:dyDescent="0.3">
      <c r="A235" s="1">
        <v>233</v>
      </c>
      <c r="B235" s="10">
        <v>46256</v>
      </c>
      <c r="C235" s="1" t="s">
        <v>25</v>
      </c>
      <c r="D235" s="1" t="s">
        <v>26</v>
      </c>
      <c r="E235" s="1">
        <v>1450</v>
      </c>
      <c r="J235" s="1">
        <f t="shared" si="3"/>
        <v>0</v>
      </c>
      <c r="K235" s="1"/>
    </row>
    <row r="236" spans="1:11" ht="21" customHeight="1" x14ac:dyDescent="0.3">
      <c r="A236" s="1">
        <v>234</v>
      </c>
      <c r="B236" s="10">
        <v>46257</v>
      </c>
      <c r="C236" s="1" t="s">
        <v>25</v>
      </c>
      <c r="D236" s="1" t="s">
        <v>26</v>
      </c>
      <c r="E236" s="1">
        <v>1450</v>
      </c>
      <c r="J236" s="1">
        <f t="shared" si="3"/>
        <v>0</v>
      </c>
      <c r="K236" s="1"/>
    </row>
    <row r="237" spans="1:11" ht="21" customHeight="1" x14ac:dyDescent="0.3">
      <c r="A237" s="1">
        <v>235</v>
      </c>
      <c r="B237" s="10">
        <v>46258</v>
      </c>
      <c r="C237" s="1" t="s">
        <v>25</v>
      </c>
      <c r="D237" s="1" t="s">
        <v>26</v>
      </c>
      <c r="E237" s="1">
        <v>1450</v>
      </c>
      <c r="J237" s="1">
        <f t="shared" si="3"/>
        <v>0</v>
      </c>
      <c r="K237" s="1"/>
    </row>
    <row r="238" spans="1:11" ht="21" customHeight="1" x14ac:dyDescent="0.3">
      <c r="A238" s="1">
        <v>236</v>
      </c>
      <c r="B238" s="10">
        <v>46259</v>
      </c>
      <c r="C238" s="1" t="s">
        <v>25</v>
      </c>
      <c r="D238" s="1" t="s">
        <v>26</v>
      </c>
      <c r="E238" s="1">
        <v>1450</v>
      </c>
      <c r="J238" s="1">
        <f t="shared" si="3"/>
        <v>0</v>
      </c>
      <c r="K238" s="1"/>
    </row>
    <row r="239" spans="1:11" ht="21" customHeight="1" x14ac:dyDescent="0.3">
      <c r="A239" s="1">
        <v>237</v>
      </c>
      <c r="B239" s="10">
        <v>46260</v>
      </c>
      <c r="C239" s="1" t="s">
        <v>25</v>
      </c>
      <c r="D239" s="1" t="s">
        <v>26</v>
      </c>
      <c r="E239" s="1">
        <v>1450</v>
      </c>
      <c r="J239" s="1">
        <f t="shared" si="3"/>
        <v>0</v>
      </c>
      <c r="K239" s="1"/>
    </row>
    <row r="240" spans="1:11" ht="21" customHeight="1" x14ac:dyDescent="0.3">
      <c r="A240" s="1">
        <v>238</v>
      </c>
      <c r="B240" s="10">
        <v>46261</v>
      </c>
      <c r="C240" s="1" t="s">
        <v>25</v>
      </c>
      <c r="D240" s="1" t="s">
        <v>26</v>
      </c>
      <c r="E240" s="1">
        <v>1450</v>
      </c>
      <c r="J240" s="1">
        <f t="shared" si="3"/>
        <v>0</v>
      </c>
      <c r="K240" s="1"/>
    </row>
    <row r="241" spans="1:11" ht="21" customHeight="1" x14ac:dyDescent="0.3">
      <c r="A241" s="1">
        <v>239</v>
      </c>
      <c r="B241" s="10">
        <v>46262</v>
      </c>
      <c r="C241" s="1" t="s">
        <v>25</v>
      </c>
      <c r="D241" s="1" t="s">
        <v>26</v>
      </c>
      <c r="E241" s="1">
        <v>1450</v>
      </c>
      <c r="J241" s="1">
        <f t="shared" si="3"/>
        <v>0</v>
      </c>
      <c r="K241" s="1"/>
    </row>
    <row r="242" spans="1:11" ht="21" customHeight="1" x14ac:dyDescent="0.3">
      <c r="A242" s="1">
        <v>240</v>
      </c>
      <c r="B242" s="10">
        <v>46263</v>
      </c>
      <c r="C242" s="1" t="s">
        <v>25</v>
      </c>
      <c r="D242" s="1" t="s">
        <v>26</v>
      </c>
      <c r="E242" s="1">
        <v>1450</v>
      </c>
      <c r="J242" s="1">
        <f t="shared" si="3"/>
        <v>0</v>
      </c>
      <c r="K242" s="1"/>
    </row>
    <row r="243" spans="1:11" ht="21" customHeight="1" x14ac:dyDescent="0.3">
      <c r="A243" s="1">
        <v>241</v>
      </c>
      <c r="B243" s="10">
        <v>46264</v>
      </c>
      <c r="C243" s="1" t="s">
        <v>25</v>
      </c>
      <c r="D243" s="1" t="s">
        <v>26</v>
      </c>
      <c r="E243" s="1">
        <v>1450</v>
      </c>
      <c r="J243" s="1">
        <f t="shared" si="3"/>
        <v>0</v>
      </c>
      <c r="K243" s="1"/>
    </row>
    <row r="244" spans="1:11" ht="21" customHeight="1" x14ac:dyDescent="0.3">
      <c r="A244" s="1">
        <v>242</v>
      </c>
      <c r="B244" s="10">
        <v>46265</v>
      </c>
      <c r="C244" s="1" t="s">
        <v>25</v>
      </c>
      <c r="D244" s="1" t="s">
        <v>26</v>
      </c>
      <c r="E244" s="1">
        <v>1450</v>
      </c>
      <c r="J244" s="1">
        <f t="shared" si="3"/>
        <v>0</v>
      </c>
      <c r="K244" s="1"/>
    </row>
    <row r="245" spans="1:11" ht="21" customHeight="1" x14ac:dyDescent="0.3">
      <c r="A245" s="1">
        <v>243</v>
      </c>
      <c r="B245" s="10">
        <v>46266</v>
      </c>
      <c r="C245" s="1" t="s">
        <v>25</v>
      </c>
      <c r="D245" s="1" t="s">
        <v>26</v>
      </c>
      <c r="E245" s="1">
        <v>1450</v>
      </c>
      <c r="J245" s="1">
        <f t="shared" si="3"/>
        <v>0</v>
      </c>
      <c r="K245" s="1"/>
    </row>
    <row r="246" spans="1:11" ht="21" customHeight="1" x14ac:dyDescent="0.3">
      <c r="A246" s="1">
        <v>244</v>
      </c>
      <c r="B246" s="10">
        <v>46267</v>
      </c>
      <c r="C246" s="1" t="s">
        <v>25</v>
      </c>
      <c r="D246" s="1" t="s">
        <v>26</v>
      </c>
      <c r="E246" s="1">
        <v>1450</v>
      </c>
      <c r="J246" s="1">
        <f t="shared" si="3"/>
        <v>0</v>
      </c>
      <c r="K246" s="1"/>
    </row>
    <row r="247" spans="1:11" ht="21" customHeight="1" x14ac:dyDescent="0.3">
      <c r="A247" s="1">
        <v>245</v>
      </c>
      <c r="B247" s="10">
        <v>46268</v>
      </c>
      <c r="C247" s="1" t="s">
        <v>25</v>
      </c>
      <c r="D247" s="1" t="s">
        <v>26</v>
      </c>
      <c r="E247" s="1">
        <v>1450</v>
      </c>
      <c r="J247" s="1">
        <f t="shared" si="3"/>
        <v>0</v>
      </c>
      <c r="K247" s="1"/>
    </row>
    <row r="248" spans="1:11" ht="21" customHeight="1" x14ac:dyDescent="0.3">
      <c r="A248" s="1">
        <v>246</v>
      </c>
      <c r="B248" s="10">
        <v>46269</v>
      </c>
      <c r="C248" s="1" t="s">
        <v>25</v>
      </c>
      <c r="D248" s="1" t="s">
        <v>26</v>
      </c>
      <c r="E248" s="1">
        <v>1450</v>
      </c>
      <c r="J248" s="1">
        <f t="shared" si="3"/>
        <v>0</v>
      </c>
      <c r="K248" s="1"/>
    </row>
    <row r="249" spans="1:11" ht="21" customHeight="1" x14ac:dyDescent="0.3">
      <c r="A249" s="1">
        <v>247</v>
      </c>
      <c r="B249" s="10">
        <v>46270</v>
      </c>
      <c r="C249" s="1" t="s">
        <v>25</v>
      </c>
      <c r="D249" s="1" t="s">
        <v>26</v>
      </c>
      <c r="E249" s="1">
        <v>1450</v>
      </c>
      <c r="J249" s="1">
        <f t="shared" si="3"/>
        <v>0</v>
      </c>
      <c r="K249" s="1"/>
    </row>
    <row r="250" spans="1:11" ht="21" customHeight="1" x14ac:dyDescent="0.3">
      <c r="A250" s="1">
        <v>248</v>
      </c>
      <c r="B250" s="10">
        <v>46271</v>
      </c>
      <c r="C250" s="1" t="s">
        <v>25</v>
      </c>
      <c r="D250" s="1" t="s">
        <v>26</v>
      </c>
      <c r="E250" s="1">
        <v>1450</v>
      </c>
      <c r="J250" s="1">
        <f t="shared" si="3"/>
        <v>0</v>
      </c>
      <c r="K250" s="1"/>
    </row>
    <row r="251" spans="1:11" ht="21" customHeight="1" x14ac:dyDescent="0.3">
      <c r="A251" s="1">
        <v>249</v>
      </c>
      <c r="B251" s="10">
        <v>46272</v>
      </c>
      <c r="C251" s="1" t="s">
        <v>25</v>
      </c>
      <c r="D251" s="1" t="s">
        <v>26</v>
      </c>
      <c r="E251" s="1">
        <v>1450</v>
      </c>
      <c r="J251" s="1">
        <f t="shared" si="3"/>
        <v>0</v>
      </c>
      <c r="K251" s="1"/>
    </row>
    <row r="252" spans="1:11" ht="21" customHeight="1" x14ac:dyDescent="0.3">
      <c r="A252" s="1">
        <v>250</v>
      </c>
      <c r="B252" s="10">
        <v>46273</v>
      </c>
      <c r="C252" s="1" t="s">
        <v>25</v>
      </c>
      <c r="D252" s="1" t="s">
        <v>26</v>
      </c>
      <c r="E252" s="1">
        <v>1450</v>
      </c>
      <c r="J252" s="1">
        <f t="shared" si="3"/>
        <v>0</v>
      </c>
      <c r="K252" s="1"/>
    </row>
    <row r="253" spans="1:11" ht="21" customHeight="1" x14ac:dyDescent="0.3">
      <c r="A253" s="1">
        <v>251</v>
      </c>
      <c r="B253" s="10">
        <v>46274</v>
      </c>
      <c r="C253" s="1" t="s">
        <v>25</v>
      </c>
      <c r="D253" s="1" t="s">
        <v>26</v>
      </c>
      <c r="E253" s="1">
        <v>1450</v>
      </c>
      <c r="J253" s="1">
        <f t="shared" si="3"/>
        <v>0</v>
      </c>
      <c r="K253" s="1"/>
    </row>
    <row r="254" spans="1:11" ht="21" customHeight="1" x14ac:dyDescent="0.3">
      <c r="A254" s="1">
        <v>252</v>
      </c>
      <c r="B254" s="10">
        <v>46275</v>
      </c>
      <c r="C254" s="1" t="s">
        <v>25</v>
      </c>
      <c r="D254" s="1" t="s">
        <v>26</v>
      </c>
      <c r="E254" s="1">
        <v>1450</v>
      </c>
      <c r="J254" s="1">
        <f t="shared" si="3"/>
        <v>0</v>
      </c>
      <c r="K254" s="1"/>
    </row>
    <row r="255" spans="1:11" ht="21" customHeight="1" x14ac:dyDescent="0.3">
      <c r="A255" s="1">
        <v>253</v>
      </c>
      <c r="B255" s="10">
        <v>46276</v>
      </c>
      <c r="C255" s="1" t="s">
        <v>25</v>
      </c>
      <c r="D255" s="1" t="s">
        <v>26</v>
      </c>
      <c r="E255" s="1">
        <v>1450</v>
      </c>
      <c r="J255" s="1">
        <f t="shared" si="3"/>
        <v>0</v>
      </c>
      <c r="K255" s="1"/>
    </row>
    <row r="256" spans="1:11" ht="21" customHeight="1" x14ac:dyDescent="0.3">
      <c r="A256" s="1">
        <v>254</v>
      </c>
      <c r="B256" s="10">
        <v>46277</v>
      </c>
      <c r="C256" s="1" t="s">
        <v>25</v>
      </c>
      <c r="D256" s="1" t="s">
        <v>26</v>
      </c>
      <c r="E256" s="1">
        <v>1450</v>
      </c>
      <c r="J256" s="1">
        <f t="shared" si="3"/>
        <v>0</v>
      </c>
      <c r="K256" s="1"/>
    </row>
    <row r="257" spans="1:11" ht="21" customHeight="1" x14ac:dyDescent="0.3">
      <c r="A257" s="1">
        <v>255</v>
      </c>
      <c r="B257" s="10">
        <v>46278</v>
      </c>
      <c r="C257" s="1" t="s">
        <v>25</v>
      </c>
      <c r="D257" s="1" t="s">
        <v>26</v>
      </c>
      <c r="E257" s="1">
        <v>1450</v>
      </c>
      <c r="J257" s="1">
        <f t="shared" si="3"/>
        <v>0</v>
      </c>
      <c r="K257" s="1"/>
    </row>
    <row r="258" spans="1:11" ht="21" customHeight="1" x14ac:dyDescent="0.3">
      <c r="A258" s="1">
        <v>256</v>
      </c>
      <c r="B258" s="10">
        <v>46279</v>
      </c>
      <c r="C258" s="1" t="s">
        <v>25</v>
      </c>
      <c r="D258" s="1" t="s">
        <v>26</v>
      </c>
      <c r="E258" s="1">
        <v>1450</v>
      </c>
      <c r="J258" s="1">
        <f t="shared" si="3"/>
        <v>0</v>
      </c>
      <c r="K258" s="1"/>
    </row>
    <row r="259" spans="1:11" ht="21" customHeight="1" x14ac:dyDescent="0.3">
      <c r="A259" s="1">
        <v>257</v>
      </c>
      <c r="B259" s="10">
        <v>46280</v>
      </c>
      <c r="C259" s="1" t="s">
        <v>25</v>
      </c>
      <c r="D259" s="1" t="s">
        <v>26</v>
      </c>
      <c r="E259" s="1">
        <v>1450</v>
      </c>
      <c r="J259" s="1">
        <f t="shared" si="3"/>
        <v>0</v>
      </c>
      <c r="K259" s="1"/>
    </row>
    <row r="260" spans="1:11" ht="21" customHeight="1" x14ac:dyDescent="0.3">
      <c r="A260" s="1">
        <v>258</v>
      </c>
      <c r="B260" s="10">
        <v>46281</v>
      </c>
      <c r="C260" s="1" t="s">
        <v>25</v>
      </c>
      <c r="D260" s="1" t="s">
        <v>26</v>
      </c>
      <c r="E260" s="1">
        <v>1450</v>
      </c>
      <c r="J260" s="1">
        <f t="shared" ref="J260:J323" si="4">E260*F260-G260-H260+I260</f>
        <v>0</v>
      </c>
      <c r="K260" s="1"/>
    </row>
    <row r="261" spans="1:11" ht="21" customHeight="1" x14ac:dyDescent="0.3">
      <c r="A261" s="1">
        <v>259</v>
      </c>
      <c r="B261" s="10">
        <v>46282</v>
      </c>
      <c r="C261" s="1" t="s">
        <v>25</v>
      </c>
      <c r="D261" s="1" t="s">
        <v>26</v>
      </c>
      <c r="E261" s="1">
        <v>1450</v>
      </c>
      <c r="J261" s="1">
        <f t="shared" si="4"/>
        <v>0</v>
      </c>
      <c r="K261" s="1"/>
    </row>
    <row r="262" spans="1:11" ht="21" customHeight="1" x14ac:dyDescent="0.3">
      <c r="A262" s="1">
        <v>260</v>
      </c>
      <c r="B262" s="10">
        <v>46283</v>
      </c>
      <c r="C262" s="1" t="s">
        <v>25</v>
      </c>
      <c r="D262" s="1" t="s">
        <v>26</v>
      </c>
      <c r="E262" s="1">
        <v>1450</v>
      </c>
      <c r="J262" s="1">
        <f t="shared" si="4"/>
        <v>0</v>
      </c>
      <c r="K262" s="1"/>
    </row>
    <row r="263" spans="1:11" ht="21" customHeight="1" x14ac:dyDescent="0.3">
      <c r="A263" s="1">
        <v>261</v>
      </c>
      <c r="B263" s="10">
        <v>46284</v>
      </c>
      <c r="C263" s="1" t="s">
        <v>25</v>
      </c>
      <c r="D263" s="1" t="s">
        <v>26</v>
      </c>
      <c r="E263" s="1">
        <v>1450</v>
      </c>
      <c r="J263" s="1">
        <f t="shared" si="4"/>
        <v>0</v>
      </c>
      <c r="K263" s="1"/>
    </row>
    <row r="264" spans="1:11" ht="21" customHeight="1" x14ac:dyDescent="0.3">
      <c r="A264" s="1">
        <v>262</v>
      </c>
      <c r="B264" s="10">
        <v>46285</v>
      </c>
      <c r="C264" s="1" t="s">
        <v>25</v>
      </c>
      <c r="D264" s="1" t="s">
        <v>26</v>
      </c>
      <c r="E264" s="1">
        <v>1450</v>
      </c>
      <c r="J264" s="1">
        <f t="shared" si="4"/>
        <v>0</v>
      </c>
      <c r="K264" s="1"/>
    </row>
    <row r="265" spans="1:11" ht="21" customHeight="1" x14ac:dyDescent="0.3">
      <c r="A265" s="1">
        <v>263</v>
      </c>
      <c r="B265" s="10">
        <v>46286</v>
      </c>
      <c r="C265" s="1" t="s">
        <v>25</v>
      </c>
      <c r="D265" s="1" t="s">
        <v>26</v>
      </c>
      <c r="E265" s="1">
        <v>1450</v>
      </c>
      <c r="J265" s="1">
        <f t="shared" si="4"/>
        <v>0</v>
      </c>
      <c r="K265" s="1"/>
    </row>
    <row r="266" spans="1:11" ht="21" customHeight="1" x14ac:dyDescent="0.3">
      <c r="A266" s="1">
        <v>264</v>
      </c>
      <c r="B266" s="10">
        <v>46287</v>
      </c>
      <c r="C266" s="1" t="s">
        <v>25</v>
      </c>
      <c r="D266" s="1" t="s">
        <v>26</v>
      </c>
      <c r="E266" s="1">
        <v>1450</v>
      </c>
      <c r="J266" s="1">
        <f t="shared" si="4"/>
        <v>0</v>
      </c>
      <c r="K266" s="1"/>
    </row>
    <row r="267" spans="1:11" ht="21" customHeight="1" x14ac:dyDescent="0.3">
      <c r="A267" s="1">
        <v>265</v>
      </c>
      <c r="B267" s="10">
        <v>46288</v>
      </c>
      <c r="C267" s="1" t="s">
        <v>25</v>
      </c>
      <c r="D267" s="1" t="s">
        <v>26</v>
      </c>
      <c r="E267" s="1">
        <v>1450</v>
      </c>
      <c r="J267" s="1">
        <f t="shared" si="4"/>
        <v>0</v>
      </c>
      <c r="K267" s="1"/>
    </row>
    <row r="268" spans="1:11" ht="21" customHeight="1" x14ac:dyDescent="0.3">
      <c r="A268" s="1">
        <v>266</v>
      </c>
      <c r="B268" s="10">
        <v>46289</v>
      </c>
      <c r="C268" s="1" t="s">
        <v>25</v>
      </c>
      <c r="D268" s="1" t="s">
        <v>26</v>
      </c>
      <c r="E268" s="1">
        <v>1450</v>
      </c>
      <c r="J268" s="1">
        <f t="shared" si="4"/>
        <v>0</v>
      </c>
      <c r="K268" s="1"/>
    </row>
    <row r="269" spans="1:11" ht="21" customHeight="1" x14ac:dyDescent="0.3">
      <c r="A269" s="1">
        <v>267</v>
      </c>
      <c r="B269" s="10">
        <v>46290</v>
      </c>
      <c r="C269" s="1" t="s">
        <v>25</v>
      </c>
      <c r="D269" s="1" t="s">
        <v>26</v>
      </c>
      <c r="E269" s="1">
        <v>1450</v>
      </c>
      <c r="J269" s="1">
        <f t="shared" si="4"/>
        <v>0</v>
      </c>
      <c r="K269" s="1"/>
    </row>
    <row r="270" spans="1:11" ht="21" customHeight="1" x14ac:dyDescent="0.3">
      <c r="A270" s="1">
        <v>268</v>
      </c>
      <c r="B270" s="10">
        <v>46291</v>
      </c>
      <c r="C270" s="1" t="s">
        <v>25</v>
      </c>
      <c r="D270" s="1" t="s">
        <v>26</v>
      </c>
      <c r="E270" s="1">
        <v>1450</v>
      </c>
      <c r="J270" s="1">
        <f t="shared" si="4"/>
        <v>0</v>
      </c>
      <c r="K270" s="1"/>
    </row>
    <row r="271" spans="1:11" ht="21" customHeight="1" x14ac:dyDescent="0.3">
      <c r="A271" s="1">
        <v>269</v>
      </c>
      <c r="B271" s="10">
        <v>46292</v>
      </c>
      <c r="C271" s="1" t="s">
        <v>25</v>
      </c>
      <c r="D271" s="1" t="s">
        <v>26</v>
      </c>
      <c r="E271" s="1">
        <v>1450</v>
      </c>
      <c r="J271" s="1">
        <f t="shared" si="4"/>
        <v>0</v>
      </c>
      <c r="K271" s="1"/>
    </row>
    <row r="272" spans="1:11" ht="21" customHeight="1" x14ac:dyDescent="0.3">
      <c r="A272" s="1">
        <v>270</v>
      </c>
      <c r="B272" s="10">
        <v>46293</v>
      </c>
      <c r="C272" s="1" t="s">
        <v>25</v>
      </c>
      <c r="D272" s="1" t="s">
        <v>26</v>
      </c>
      <c r="E272" s="1">
        <v>1450</v>
      </c>
      <c r="J272" s="1">
        <f t="shared" si="4"/>
        <v>0</v>
      </c>
      <c r="K272" s="1"/>
    </row>
    <row r="273" spans="1:11" ht="21" customHeight="1" x14ac:dyDescent="0.3">
      <c r="A273" s="1">
        <v>271</v>
      </c>
      <c r="B273" s="10">
        <v>46294</v>
      </c>
      <c r="C273" s="1" t="s">
        <v>25</v>
      </c>
      <c r="D273" s="1" t="s">
        <v>26</v>
      </c>
      <c r="E273" s="1">
        <v>1450</v>
      </c>
      <c r="J273" s="1">
        <f t="shared" si="4"/>
        <v>0</v>
      </c>
      <c r="K273" s="1"/>
    </row>
    <row r="274" spans="1:11" ht="21" customHeight="1" x14ac:dyDescent="0.3">
      <c r="A274" s="1">
        <v>272</v>
      </c>
      <c r="B274" s="10">
        <v>46295</v>
      </c>
      <c r="C274" s="1" t="s">
        <v>25</v>
      </c>
      <c r="D274" s="1" t="s">
        <v>26</v>
      </c>
      <c r="E274" s="1">
        <v>1450</v>
      </c>
      <c r="J274" s="1">
        <f t="shared" si="4"/>
        <v>0</v>
      </c>
      <c r="K274" s="1"/>
    </row>
    <row r="275" spans="1:11" ht="21" customHeight="1" x14ac:dyDescent="0.3">
      <c r="A275" s="1">
        <v>273</v>
      </c>
      <c r="B275" s="10">
        <v>46296</v>
      </c>
      <c r="C275" s="1" t="s">
        <v>25</v>
      </c>
      <c r="D275" s="1" t="s">
        <v>26</v>
      </c>
      <c r="E275" s="1">
        <v>1450</v>
      </c>
      <c r="J275" s="1">
        <f t="shared" si="4"/>
        <v>0</v>
      </c>
      <c r="K275" s="1"/>
    </row>
    <row r="276" spans="1:11" ht="21" customHeight="1" x14ac:dyDescent="0.3">
      <c r="A276" s="1">
        <v>274</v>
      </c>
      <c r="B276" s="10">
        <v>46297</v>
      </c>
      <c r="C276" s="1" t="s">
        <v>25</v>
      </c>
      <c r="D276" s="1" t="s">
        <v>26</v>
      </c>
      <c r="E276" s="1">
        <v>1450</v>
      </c>
      <c r="J276" s="1">
        <f t="shared" si="4"/>
        <v>0</v>
      </c>
      <c r="K276" s="1"/>
    </row>
    <row r="277" spans="1:11" ht="21" customHeight="1" x14ac:dyDescent="0.3">
      <c r="A277" s="1">
        <v>275</v>
      </c>
      <c r="B277" s="10">
        <v>46298</v>
      </c>
      <c r="C277" s="1" t="s">
        <v>25</v>
      </c>
      <c r="D277" s="1" t="s">
        <v>26</v>
      </c>
      <c r="E277" s="1">
        <v>1450</v>
      </c>
      <c r="J277" s="1">
        <f t="shared" si="4"/>
        <v>0</v>
      </c>
      <c r="K277" s="1"/>
    </row>
    <row r="278" spans="1:11" ht="21" customHeight="1" x14ac:dyDescent="0.3">
      <c r="A278" s="1">
        <v>276</v>
      </c>
      <c r="B278" s="10">
        <v>46299</v>
      </c>
      <c r="C278" s="1" t="s">
        <v>25</v>
      </c>
      <c r="D278" s="1" t="s">
        <v>26</v>
      </c>
      <c r="E278" s="1">
        <v>1450</v>
      </c>
      <c r="J278" s="1">
        <f t="shared" si="4"/>
        <v>0</v>
      </c>
      <c r="K278" s="1"/>
    </row>
    <row r="279" spans="1:11" ht="21" customHeight="1" x14ac:dyDescent="0.3">
      <c r="A279" s="1">
        <v>277</v>
      </c>
      <c r="B279" s="10">
        <v>46300</v>
      </c>
      <c r="C279" s="1" t="s">
        <v>25</v>
      </c>
      <c r="D279" s="1" t="s">
        <v>26</v>
      </c>
      <c r="E279" s="1">
        <v>1450</v>
      </c>
      <c r="J279" s="1">
        <f t="shared" si="4"/>
        <v>0</v>
      </c>
      <c r="K279" s="1"/>
    </row>
    <row r="280" spans="1:11" ht="21" customHeight="1" x14ac:dyDescent="0.3">
      <c r="A280" s="1">
        <v>278</v>
      </c>
      <c r="B280" s="10">
        <v>46301</v>
      </c>
      <c r="C280" s="1" t="s">
        <v>25</v>
      </c>
      <c r="D280" s="1" t="s">
        <v>26</v>
      </c>
      <c r="E280" s="1">
        <v>1450</v>
      </c>
      <c r="J280" s="1">
        <f t="shared" si="4"/>
        <v>0</v>
      </c>
      <c r="K280" s="1"/>
    </row>
    <row r="281" spans="1:11" ht="21" customHeight="1" x14ac:dyDescent="0.3">
      <c r="A281" s="1">
        <v>279</v>
      </c>
      <c r="B281" s="10">
        <v>46302</v>
      </c>
      <c r="C281" s="1" t="s">
        <v>25</v>
      </c>
      <c r="D281" s="1" t="s">
        <v>26</v>
      </c>
      <c r="E281" s="1">
        <v>1450</v>
      </c>
      <c r="J281" s="1">
        <f t="shared" si="4"/>
        <v>0</v>
      </c>
      <c r="K281" s="1"/>
    </row>
    <row r="282" spans="1:11" ht="21" customHeight="1" x14ac:dyDescent="0.3">
      <c r="A282" s="1">
        <v>280</v>
      </c>
      <c r="B282" s="10">
        <v>46303</v>
      </c>
      <c r="C282" s="1" t="s">
        <v>25</v>
      </c>
      <c r="D282" s="1" t="s">
        <v>26</v>
      </c>
      <c r="E282" s="1">
        <v>1450</v>
      </c>
      <c r="J282" s="1">
        <f t="shared" si="4"/>
        <v>0</v>
      </c>
      <c r="K282" s="1"/>
    </row>
    <row r="283" spans="1:11" ht="21" customHeight="1" x14ac:dyDescent="0.3">
      <c r="A283" s="1">
        <v>281</v>
      </c>
      <c r="B283" s="10">
        <v>46304</v>
      </c>
      <c r="C283" s="1" t="s">
        <v>25</v>
      </c>
      <c r="D283" s="1" t="s">
        <v>26</v>
      </c>
      <c r="E283" s="1">
        <v>1450</v>
      </c>
      <c r="J283" s="1">
        <f t="shared" si="4"/>
        <v>0</v>
      </c>
      <c r="K283" s="1"/>
    </row>
    <row r="284" spans="1:11" ht="21" customHeight="1" x14ac:dyDescent="0.3">
      <c r="A284" s="1">
        <v>282</v>
      </c>
      <c r="B284" s="10">
        <v>46305</v>
      </c>
      <c r="C284" s="1" t="s">
        <v>25</v>
      </c>
      <c r="D284" s="1" t="s">
        <v>26</v>
      </c>
      <c r="E284" s="1">
        <v>1450</v>
      </c>
      <c r="J284" s="1">
        <f t="shared" si="4"/>
        <v>0</v>
      </c>
      <c r="K284" s="1"/>
    </row>
    <row r="285" spans="1:11" ht="21" customHeight="1" x14ac:dyDescent="0.3">
      <c r="A285" s="1">
        <v>283</v>
      </c>
      <c r="B285" s="10">
        <v>46306</v>
      </c>
      <c r="C285" s="1" t="s">
        <v>25</v>
      </c>
      <c r="D285" s="1" t="s">
        <v>26</v>
      </c>
      <c r="E285" s="1">
        <v>1450</v>
      </c>
      <c r="J285" s="1">
        <f t="shared" si="4"/>
        <v>0</v>
      </c>
      <c r="K285" s="1"/>
    </row>
    <row r="286" spans="1:11" ht="21" customHeight="1" x14ac:dyDescent="0.3">
      <c r="A286" s="1">
        <v>284</v>
      </c>
      <c r="B286" s="10">
        <v>46307</v>
      </c>
      <c r="C286" s="1" t="s">
        <v>25</v>
      </c>
      <c r="D286" s="1" t="s">
        <v>26</v>
      </c>
      <c r="E286" s="1">
        <v>1450</v>
      </c>
      <c r="J286" s="1">
        <f t="shared" si="4"/>
        <v>0</v>
      </c>
      <c r="K286" s="1"/>
    </row>
    <row r="287" spans="1:11" ht="21" customHeight="1" x14ac:dyDescent="0.3">
      <c r="A287" s="1">
        <v>285</v>
      </c>
      <c r="B287" s="10">
        <v>46308</v>
      </c>
      <c r="C287" s="1" t="s">
        <v>25</v>
      </c>
      <c r="D287" s="1" t="s">
        <v>26</v>
      </c>
      <c r="E287" s="1">
        <v>1450</v>
      </c>
      <c r="J287" s="1">
        <f t="shared" si="4"/>
        <v>0</v>
      </c>
      <c r="K287" s="1"/>
    </row>
    <row r="288" spans="1:11" ht="21" customHeight="1" x14ac:dyDescent="0.3">
      <c r="A288" s="1">
        <v>286</v>
      </c>
      <c r="B288" s="10">
        <v>46309</v>
      </c>
      <c r="C288" s="1" t="s">
        <v>25</v>
      </c>
      <c r="D288" s="1" t="s">
        <v>26</v>
      </c>
      <c r="E288" s="1">
        <v>1450</v>
      </c>
      <c r="J288" s="1">
        <f t="shared" si="4"/>
        <v>0</v>
      </c>
      <c r="K288" s="1"/>
    </row>
    <row r="289" spans="1:11" ht="21" customHeight="1" x14ac:dyDescent="0.3">
      <c r="A289" s="1">
        <v>287</v>
      </c>
      <c r="B289" s="10">
        <v>46310</v>
      </c>
      <c r="C289" s="1" t="s">
        <v>25</v>
      </c>
      <c r="D289" s="1" t="s">
        <v>26</v>
      </c>
      <c r="E289" s="1">
        <v>1450</v>
      </c>
      <c r="J289" s="1">
        <f t="shared" si="4"/>
        <v>0</v>
      </c>
      <c r="K289" s="1"/>
    </row>
    <row r="290" spans="1:11" ht="21" customHeight="1" x14ac:dyDescent="0.3">
      <c r="A290" s="1">
        <v>288</v>
      </c>
      <c r="B290" s="10">
        <v>46311</v>
      </c>
      <c r="C290" s="1" t="s">
        <v>25</v>
      </c>
      <c r="D290" s="1" t="s">
        <v>26</v>
      </c>
      <c r="E290" s="1">
        <v>1450</v>
      </c>
      <c r="J290" s="1">
        <f t="shared" si="4"/>
        <v>0</v>
      </c>
      <c r="K290" s="1"/>
    </row>
    <row r="291" spans="1:11" ht="21" customHeight="1" x14ac:dyDescent="0.3">
      <c r="A291" s="1">
        <v>289</v>
      </c>
      <c r="B291" s="10">
        <v>46312</v>
      </c>
      <c r="C291" s="1" t="s">
        <v>25</v>
      </c>
      <c r="D291" s="1" t="s">
        <v>26</v>
      </c>
      <c r="E291" s="1">
        <v>1450</v>
      </c>
      <c r="J291" s="1">
        <f t="shared" si="4"/>
        <v>0</v>
      </c>
      <c r="K291" s="1"/>
    </row>
    <row r="292" spans="1:11" ht="21" customHeight="1" x14ac:dyDescent="0.3">
      <c r="A292" s="1">
        <v>290</v>
      </c>
      <c r="B292" s="10">
        <v>46313</v>
      </c>
      <c r="C292" s="1" t="s">
        <v>25</v>
      </c>
      <c r="D292" s="1" t="s">
        <v>26</v>
      </c>
      <c r="E292" s="1">
        <v>1450</v>
      </c>
      <c r="J292" s="1">
        <f t="shared" si="4"/>
        <v>0</v>
      </c>
      <c r="K292" s="1"/>
    </row>
    <row r="293" spans="1:11" ht="21" customHeight="1" x14ac:dyDescent="0.3">
      <c r="A293" s="1">
        <v>291</v>
      </c>
      <c r="B293" s="10">
        <v>46314</v>
      </c>
      <c r="C293" s="1" t="s">
        <v>25</v>
      </c>
      <c r="D293" s="1" t="s">
        <v>26</v>
      </c>
      <c r="E293" s="1">
        <v>1450</v>
      </c>
      <c r="J293" s="1">
        <f t="shared" si="4"/>
        <v>0</v>
      </c>
      <c r="K293" s="1"/>
    </row>
    <row r="294" spans="1:11" ht="21" customHeight="1" x14ac:dyDescent="0.3">
      <c r="A294" s="1">
        <v>292</v>
      </c>
      <c r="B294" s="10">
        <v>46315</v>
      </c>
      <c r="C294" s="1" t="s">
        <v>25</v>
      </c>
      <c r="D294" s="1" t="s">
        <v>26</v>
      </c>
      <c r="E294" s="1">
        <v>1450</v>
      </c>
      <c r="J294" s="1">
        <f t="shared" si="4"/>
        <v>0</v>
      </c>
      <c r="K294" s="1"/>
    </row>
    <row r="295" spans="1:11" ht="21" customHeight="1" x14ac:dyDescent="0.3">
      <c r="A295" s="1">
        <v>293</v>
      </c>
      <c r="B295" s="10">
        <v>46316</v>
      </c>
      <c r="C295" s="1" t="s">
        <v>25</v>
      </c>
      <c r="D295" s="1" t="s">
        <v>26</v>
      </c>
      <c r="E295" s="1">
        <v>1450</v>
      </c>
      <c r="J295" s="1">
        <f t="shared" si="4"/>
        <v>0</v>
      </c>
      <c r="K295" s="1"/>
    </row>
    <row r="296" spans="1:11" ht="21" customHeight="1" x14ac:dyDescent="0.3">
      <c r="A296" s="1">
        <v>294</v>
      </c>
      <c r="B296" s="10">
        <v>46317</v>
      </c>
      <c r="C296" s="1" t="s">
        <v>25</v>
      </c>
      <c r="D296" s="1" t="s">
        <v>26</v>
      </c>
      <c r="E296" s="1">
        <v>1450</v>
      </c>
      <c r="J296" s="1">
        <f t="shared" si="4"/>
        <v>0</v>
      </c>
      <c r="K296" s="1"/>
    </row>
    <row r="297" spans="1:11" ht="21" customHeight="1" x14ac:dyDescent="0.3">
      <c r="A297" s="1">
        <v>295</v>
      </c>
      <c r="B297" s="10">
        <v>46318</v>
      </c>
      <c r="C297" s="1" t="s">
        <v>25</v>
      </c>
      <c r="D297" s="1" t="s">
        <v>26</v>
      </c>
      <c r="E297" s="1">
        <v>1450</v>
      </c>
      <c r="J297" s="1">
        <f t="shared" si="4"/>
        <v>0</v>
      </c>
      <c r="K297" s="1"/>
    </row>
    <row r="298" spans="1:11" ht="21" customHeight="1" x14ac:dyDescent="0.3">
      <c r="A298" s="1">
        <v>296</v>
      </c>
      <c r="B298" s="10">
        <v>46319</v>
      </c>
      <c r="C298" s="1" t="s">
        <v>25</v>
      </c>
      <c r="D298" s="1" t="s">
        <v>26</v>
      </c>
      <c r="E298" s="1">
        <v>1450</v>
      </c>
      <c r="J298" s="1">
        <f t="shared" si="4"/>
        <v>0</v>
      </c>
      <c r="K298" s="1"/>
    </row>
    <row r="299" spans="1:11" ht="21" customHeight="1" x14ac:dyDescent="0.3">
      <c r="A299" s="1">
        <v>297</v>
      </c>
      <c r="B299" s="10">
        <v>46320</v>
      </c>
      <c r="C299" s="1" t="s">
        <v>25</v>
      </c>
      <c r="D299" s="1" t="s">
        <v>26</v>
      </c>
      <c r="E299" s="1">
        <v>1450</v>
      </c>
      <c r="J299" s="1">
        <f t="shared" si="4"/>
        <v>0</v>
      </c>
      <c r="K299" s="1"/>
    </row>
    <row r="300" spans="1:11" ht="21" customHeight="1" x14ac:dyDescent="0.3">
      <c r="A300" s="1">
        <v>298</v>
      </c>
      <c r="B300" s="10">
        <v>46321</v>
      </c>
      <c r="C300" s="1" t="s">
        <v>25</v>
      </c>
      <c r="D300" s="1" t="s">
        <v>26</v>
      </c>
      <c r="E300" s="1">
        <v>1450</v>
      </c>
      <c r="J300" s="1">
        <f t="shared" si="4"/>
        <v>0</v>
      </c>
      <c r="K300" s="1"/>
    </row>
    <row r="301" spans="1:11" ht="21" customHeight="1" x14ac:dyDescent="0.3">
      <c r="A301" s="1">
        <v>299</v>
      </c>
      <c r="B301" s="10">
        <v>46322</v>
      </c>
      <c r="C301" s="1" t="s">
        <v>25</v>
      </c>
      <c r="D301" s="1" t="s">
        <v>26</v>
      </c>
      <c r="E301" s="1">
        <v>1450</v>
      </c>
      <c r="J301" s="1">
        <f t="shared" si="4"/>
        <v>0</v>
      </c>
      <c r="K301" s="1"/>
    </row>
    <row r="302" spans="1:11" ht="21" customHeight="1" x14ac:dyDescent="0.3">
      <c r="A302" s="1">
        <v>300</v>
      </c>
      <c r="B302" s="10">
        <v>46323</v>
      </c>
      <c r="C302" s="1" t="s">
        <v>25</v>
      </c>
      <c r="D302" s="1" t="s">
        <v>26</v>
      </c>
      <c r="E302" s="1">
        <v>1450</v>
      </c>
      <c r="J302" s="1">
        <f t="shared" si="4"/>
        <v>0</v>
      </c>
      <c r="K302" s="1"/>
    </row>
    <row r="303" spans="1:11" ht="21" customHeight="1" x14ac:dyDescent="0.3">
      <c r="A303" s="1">
        <v>301</v>
      </c>
      <c r="B303" s="10">
        <v>46324</v>
      </c>
      <c r="C303" s="1" t="s">
        <v>25</v>
      </c>
      <c r="D303" s="1" t="s">
        <v>26</v>
      </c>
      <c r="E303" s="1">
        <v>1450</v>
      </c>
      <c r="J303" s="1">
        <f t="shared" si="4"/>
        <v>0</v>
      </c>
      <c r="K303" s="1"/>
    </row>
    <row r="304" spans="1:11" ht="21" customHeight="1" x14ac:dyDescent="0.3">
      <c r="A304" s="1">
        <v>302</v>
      </c>
      <c r="B304" s="10">
        <v>46325</v>
      </c>
      <c r="C304" s="1" t="s">
        <v>25</v>
      </c>
      <c r="D304" s="1" t="s">
        <v>26</v>
      </c>
      <c r="E304" s="1">
        <v>1450</v>
      </c>
      <c r="J304" s="1">
        <f t="shared" si="4"/>
        <v>0</v>
      </c>
      <c r="K304" s="1"/>
    </row>
    <row r="305" spans="1:11" ht="21" customHeight="1" x14ac:dyDescent="0.3">
      <c r="A305" s="1">
        <v>303</v>
      </c>
      <c r="B305" s="10">
        <v>46326</v>
      </c>
      <c r="C305" s="1" t="s">
        <v>25</v>
      </c>
      <c r="D305" s="1" t="s">
        <v>26</v>
      </c>
      <c r="E305" s="1">
        <v>1450</v>
      </c>
      <c r="J305" s="1">
        <f t="shared" si="4"/>
        <v>0</v>
      </c>
      <c r="K305" s="1"/>
    </row>
    <row r="306" spans="1:11" ht="21" customHeight="1" x14ac:dyDescent="0.3">
      <c r="A306" s="1">
        <v>304</v>
      </c>
      <c r="B306" s="10">
        <v>46327</v>
      </c>
      <c r="C306" s="1" t="s">
        <v>25</v>
      </c>
      <c r="D306" s="1" t="s">
        <v>26</v>
      </c>
      <c r="E306" s="1">
        <v>1450</v>
      </c>
      <c r="J306" s="1">
        <f t="shared" si="4"/>
        <v>0</v>
      </c>
      <c r="K306" s="1"/>
    </row>
    <row r="307" spans="1:11" ht="21" customHeight="1" x14ac:dyDescent="0.3">
      <c r="A307" s="1">
        <v>305</v>
      </c>
      <c r="B307" s="10">
        <v>46328</v>
      </c>
      <c r="C307" s="1" t="s">
        <v>25</v>
      </c>
      <c r="D307" s="1" t="s">
        <v>26</v>
      </c>
      <c r="E307" s="1">
        <v>1450</v>
      </c>
      <c r="J307" s="1">
        <f t="shared" si="4"/>
        <v>0</v>
      </c>
      <c r="K307" s="1"/>
    </row>
    <row r="308" spans="1:11" ht="21" customHeight="1" x14ac:dyDescent="0.3">
      <c r="A308" s="1">
        <v>306</v>
      </c>
      <c r="B308" s="10">
        <v>46329</v>
      </c>
      <c r="C308" s="1" t="s">
        <v>25</v>
      </c>
      <c r="D308" s="1" t="s">
        <v>26</v>
      </c>
      <c r="E308" s="1">
        <v>1450</v>
      </c>
      <c r="J308" s="1">
        <f t="shared" si="4"/>
        <v>0</v>
      </c>
      <c r="K308" s="1"/>
    </row>
    <row r="309" spans="1:11" ht="21" customHeight="1" x14ac:dyDescent="0.3">
      <c r="A309" s="1">
        <v>307</v>
      </c>
      <c r="B309" s="10">
        <v>46330</v>
      </c>
      <c r="C309" s="1" t="s">
        <v>25</v>
      </c>
      <c r="D309" s="1" t="s">
        <v>26</v>
      </c>
      <c r="E309" s="1">
        <v>1450</v>
      </c>
      <c r="J309" s="1">
        <f t="shared" si="4"/>
        <v>0</v>
      </c>
      <c r="K309" s="1"/>
    </row>
    <row r="310" spans="1:11" ht="21" customHeight="1" x14ac:dyDescent="0.3">
      <c r="A310" s="1">
        <v>308</v>
      </c>
      <c r="B310" s="10">
        <v>46331</v>
      </c>
      <c r="C310" s="1" t="s">
        <v>25</v>
      </c>
      <c r="D310" s="1" t="s">
        <v>26</v>
      </c>
      <c r="E310" s="1">
        <v>1450</v>
      </c>
      <c r="J310" s="1">
        <f t="shared" si="4"/>
        <v>0</v>
      </c>
      <c r="K310" s="1"/>
    </row>
    <row r="311" spans="1:11" ht="21" customHeight="1" x14ac:dyDescent="0.3">
      <c r="A311" s="1">
        <v>309</v>
      </c>
      <c r="B311" s="10">
        <v>46332</v>
      </c>
      <c r="C311" s="1" t="s">
        <v>25</v>
      </c>
      <c r="D311" s="1" t="s">
        <v>26</v>
      </c>
      <c r="E311" s="1">
        <v>1450</v>
      </c>
      <c r="J311" s="1">
        <f t="shared" si="4"/>
        <v>0</v>
      </c>
      <c r="K311" s="1"/>
    </row>
    <row r="312" spans="1:11" ht="21" customHeight="1" x14ac:dyDescent="0.3">
      <c r="A312" s="1">
        <v>310</v>
      </c>
      <c r="B312" s="10">
        <v>46333</v>
      </c>
      <c r="C312" s="1" t="s">
        <v>25</v>
      </c>
      <c r="D312" s="1" t="s">
        <v>26</v>
      </c>
      <c r="E312" s="1">
        <v>1450</v>
      </c>
      <c r="J312" s="1">
        <f t="shared" si="4"/>
        <v>0</v>
      </c>
      <c r="K312" s="1"/>
    </row>
    <row r="313" spans="1:11" ht="21" customHeight="1" x14ac:dyDescent="0.3">
      <c r="A313" s="1">
        <v>311</v>
      </c>
      <c r="B313" s="10">
        <v>46334</v>
      </c>
      <c r="C313" s="1" t="s">
        <v>25</v>
      </c>
      <c r="D313" s="1" t="s">
        <v>26</v>
      </c>
      <c r="E313" s="1">
        <v>1450</v>
      </c>
      <c r="J313" s="1">
        <f t="shared" si="4"/>
        <v>0</v>
      </c>
      <c r="K313" s="1"/>
    </row>
    <row r="314" spans="1:11" ht="21" customHeight="1" x14ac:dyDescent="0.3">
      <c r="A314" s="1">
        <v>312</v>
      </c>
      <c r="B314" s="10">
        <v>46335</v>
      </c>
      <c r="C314" s="1" t="s">
        <v>25</v>
      </c>
      <c r="D314" s="1" t="s">
        <v>26</v>
      </c>
      <c r="E314" s="1">
        <v>1450</v>
      </c>
      <c r="J314" s="1">
        <f t="shared" si="4"/>
        <v>0</v>
      </c>
      <c r="K314" s="1"/>
    </row>
    <row r="315" spans="1:11" ht="21" customHeight="1" x14ac:dyDescent="0.3">
      <c r="A315" s="1">
        <v>313</v>
      </c>
      <c r="B315" s="10">
        <v>46336</v>
      </c>
      <c r="C315" s="1" t="s">
        <v>25</v>
      </c>
      <c r="D315" s="1" t="s">
        <v>26</v>
      </c>
      <c r="E315" s="1">
        <v>1450</v>
      </c>
      <c r="J315" s="1">
        <f t="shared" si="4"/>
        <v>0</v>
      </c>
      <c r="K315" s="1"/>
    </row>
    <row r="316" spans="1:11" ht="21" customHeight="1" x14ac:dyDescent="0.3">
      <c r="A316" s="1">
        <v>314</v>
      </c>
      <c r="B316" s="10">
        <v>46337</v>
      </c>
      <c r="C316" s="1" t="s">
        <v>25</v>
      </c>
      <c r="D316" s="1" t="s">
        <v>26</v>
      </c>
      <c r="E316" s="1">
        <v>1450</v>
      </c>
      <c r="J316" s="1">
        <f t="shared" si="4"/>
        <v>0</v>
      </c>
      <c r="K316" s="1"/>
    </row>
    <row r="317" spans="1:11" ht="21" customHeight="1" x14ac:dyDescent="0.3">
      <c r="A317" s="1">
        <v>315</v>
      </c>
      <c r="B317" s="10">
        <v>46338</v>
      </c>
      <c r="C317" s="1" t="s">
        <v>25</v>
      </c>
      <c r="D317" s="1" t="s">
        <v>26</v>
      </c>
      <c r="E317" s="1">
        <v>1450</v>
      </c>
      <c r="J317" s="1">
        <f t="shared" si="4"/>
        <v>0</v>
      </c>
      <c r="K317" s="1"/>
    </row>
    <row r="318" spans="1:11" ht="21" customHeight="1" x14ac:dyDescent="0.3">
      <c r="A318" s="1">
        <v>316</v>
      </c>
      <c r="B318" s="10">
        <v>46339</v>
      </c>
      <c r="C318" s="1" t="s">
        <v>25</v>
      </c>
      <c r="D318" s="1" t="s">
        <v>26</v>
      </c>
      <c r="E318" s="1">
        <v>1450</v>
      </c>
      <c r="J318" s="1">
        <f t="shared" si="4"/>
        <v>0</v>
      </c>
      <c r="K318" s="1"/>
    </row>
    <row r="319" spans="1:11" ht="21" customHeight="1" x14ac:dyDescent="0.3">
      <c r="A319" s="1">
        <v>317</v>
      </c>
      <c r="B319" s="10">
        <v>46340</v>
      </c>
      <c r="C319" s="1" t="s">
        <v>25</v>
      </c>
      <c r="D319" s="1" t="s">
        <v>26</v>
      </c>
      <c r="E319" s="1">
        <v>1450</v>
      </c>
      <c r="J319" s="1">
        <f t="shared" si="4"/>
        <v>0</v>
      </c>
      <c r="K319" s="1"/>
    </row>
    <row r="320" spans="1:11" ht="21" customHeight="1" x14ac:dyDescent="0.3">
      <c r="A320" s="1">
        <v>318</v>
      </c>
      <c r="B320" s="10">
        <v>46341</v>
      </c>
      <c r="C320" s="1" t="s">
        <v>25</v>
      </c>
      <c r="D320" s="1" t="s">
        <v>26</v>
      </c>
      <c r="E320" s="1">
        <v>1450</v>
      </c>
      <c r="J320" s="1">
        <f t="shared" si="4"/>
        <v>0</v>
      </c>
      <c r="K320" s="1"/>
    </row>
    <row r="321" spans="1:11" ht="21" customHeight="1" x14ac:dyDescent="0.3">
      <c r="A321" s="1">
        <v>319</v>
      </c>
      <c r="B321" s="10">
        <v>46342</v>
      </c>
      <c r="C321" s="1" t="s">
        <v>25</v>
      </c>
      <c r="D321" s="1" t="s">
        <v>26</v>
      </c>
      <c r="E321" s="1">
        <v>1450</v>
      </c>
      <c r="J321" s="1">
        <f t="shared" si="4"/>
        <v>0</v>
      </c>
      <c r="K321" s="1"/>
    </row>
    <row r="322" spans="1:11" ht="21" customHeight="1" x14ac:dyDescent="0.3">
      <c r="A322" s="1">
        <v>320</v>
      </c>
      <c r="B322" s="10">
        <v>46343</v>
      </c>
      <c r="C322" s="1" t="s">
        <v>25</v>
      </c>
      <c r="D322" s="1" t="s">
        <v>26</v>
      </c>
      <c r="E322" s="1">
        <v>1450</v>
      </c>
      <c r="J322" s="1">
        <f t="shared" si="4"/>
        <v>0</v>
      </c>
      <c r="K322" s="1"/>
    </row>
    <row r="323" spans="1:11" ht="21" customHeight="1" x14ac:dyDescent="0.3">
      <c r="A323" s="1">
        <v>321</v>
      </c>
      <c r="B323" s="10">
        <v>46344</v>
      </c>
      <c r="C323" s="1" t="s">
        <v>25</v>
      </c>
      <c r="D323" s="1" t="s">
        <v>26</v>
      </c>
      <c r="E323" s="1">
        <v>1450</v>
      </c>
      <c r="J323" s="1">
        <f t="shared" si="4"/>
        <v>0</v>
      </c>
      <c r="K323" s="1"/>
    </row>
    <row r="324" spans="1:11" ht="21" customHeight="1" x14ac:dyDescent="0.3">
      <c r="A324" s="1">
        <v>322</v>
      </c>
      <c r="B324" s="10">
        <v>46345</v>
      </c>
      <c r="C324" s="1" t="s">
        <v>25</v>
      </c>
      <c r="D324" s="1" t="s">
        <v>26</v>
      </c>
      <c r="E324" s="1">
        <v>1450</v>
      </c>
      <c r="J324" s="1">
        <f t="shared" ref="J324:J367" si="5">E324*F324-G324-H324+I324</f>
        <v>0</v>
      </c>
      <c r="K324" s="1"/>
    </row>
    <row r="325" spans="1:11" ht="21" customHeight="1" x14ac:dyDescent="0.3">
      <c r="A325" s="1">
        <v>323</v>
      </c>
      <c r="B325" s="10">
        <v>46346</v>
      </c>
      <c r="C325" s="1" t="s">
        <v>25</v>
      </c>
      <c r="D325" s="1" t="s">
        <v>26</v>
      </c>
      <c r="E325" s="1">
        <v>1450</v>
      </c>
      <c r="J325" s="1">
        <f t="shared" si="5"/>
        <v>0</v>
      </c>
      <c r="K325" s="1"/>
    </row>
    <row r="326" spans="1:11" ht="21" customHeight="1" x14ac:dyDescent="0.3">
      <c r="A326" s="1">
        <v>324</v>
      </c>
      <c r="B326" s="10">
        <v>46347</v>
      </c>
      <c r="C326" s="1" t="s">
        <v>25</v>
      </c>
      <c r="D326" s="1" t="s">
        <v>26</v>
      </c>
      <c r="E326" s="1">
        <v>1450</v>
      </c>
      <c r="J326" s="1">
        <f t="shared" si="5"/>
        <v>0</v>
      </c>
      <c r="K326" s="1"/>
    </row>
    <row r="327" spans="1:11" ht="21" customHeight="1" x14ac:dyDescent="0.3">
      <c r="A327" s="1">
        <v>325</v>
      </c>
      <c r="B327" s="10">
        <v>46348</v>
      </c>
      <c r="C327" s="1" t="s">
        <v>25</v>
      </c>
      <c r="D327" s="1" t="s">
        <v>26</v>
      </c>
      <c r="E327" s="1">
        <v>1450</v>
      </c>
      <c r="J327" s="1">
        <f t="shared" si="5"/>
        <v>0</v>
      </c>
      <c r="K327" s="1"/>
    </row>
    <row r="328" spans="1:11" ht="21" customHeight="1" x14ac:dyDescent="0.3">
      <c r="A328" s="1">
        <v>326</v>
      </c>
      <c r="B328" s="10">
        <v>46349</v>
      </c>
      <c r="C328" s="1" t="s">
        <v>25</v>
      </c>
      <c r="D328" s="1" t="s">
        <v>26</v>
      </c>
      <c r="E328" s="1">
        <v>1450</v>
      </c>
      <c r="J328" s="1">
        <f t="shared" si="5"/>
        <v>0</v>
      </c>
      <c r="K328" s="1"/>
    </row>
    <row r="329" spans="1:11" ht="21" customHeight="1" x14ac:dyDescent="0.3">
      <c r="A329" s="1">
        <v>327</v>
      </c>
      <c r="B329" s="10">
        <v>46350</v>
      </c>
      <c r="C329" s="1" t="s">
        <v>25</v>
      </c>
      <c r="D329" s="1" t="s">
        <v>26</v>
      </c>
      <c r="E329" s="1">
        <v>1450</v>
      </c>
      <c r="J329" s="1">
        <f t="shared" si="5"/>
        <v>0</v>
      </c>
      <c r="K329" s="1"/>
    </row>
    <row r="330" spans="1:11" ht="21" customHeight="1" x14ac:dyDescent="0.3">
      <c r="A330" s="1">
        <v>328</v>
      </c>
      <c r="B330" s="10">
        <v>46351</v>
      </c>
      <c r="C330" s="1" t="s">
        <v>25</v>
      </c>
      <c r="D330" s="1" t="s">
        <v>26</v>
      </c>
      <c r="E330" s="1">
        <v>1450</v>
      </c>
      <c r="J330" s="1">
        <f t="shared" si="5"/>
        <v>0</v>
      </c>
      <c r="K330" s="1"/>
    </row>
    <row r="331" spans="1:11" ht="21" customHeight="1" x14ac:dyDescent="0.3">
      <c r="A331" s="1">
        <v>329</v>
      </c>
      <c r="B331" s="10">
        <v>46352</v>
      </c>
      <c r="C331" s="1" t="s">
        <v>25</v>
      </c>
      <c r="D331" s="1" t="s">
        <v>26</v>
      </c>
      <c r="E331" s="1">
        <v>1450</v>
      </c>
      <c r="J331" s="1">
        <f t="shared" si="5"/>
        <v>0</v>
      </c>
      <c r="K331" s="1"/>
    </row>
    <row r="332" spans="1:11" ht="21" customHeight="1" x14ac:dyDescent="0.3">
      <c r="A332" s="1">
        <v>330</v>
      </c>
      <c r="B332" s="10">
        <v>46353</v>
      </c>
      <c r="C332" s="1" t="s">
        <v>25</v>
      </c>
      <c r="D332" s="1" t="s">
        <v>26</v>
      </c>
      <c r="E332" s="1">
        <v>1450</v>
      </c>
      <c r="J332" s="1">
        <f t="shared" si="5"/>
        <v>0</v>
      </c>
      <c r="K332" s="1"/>
    </row>
    <row r="333" spans="1:11" ht="21" customHeight="1" x14ac:dyDescent="0.3">
      <c r="A333" s="1">
        <v>331</v>
      </c>
      <c r="B333" s="10">
        <v>46354</v>
      </c>
      <c r="C333" s="1" t="s">
        <v>25</v>
      </c>
      <c r="D333" s="1" t="s">
        <v>26</v>
      </c>
      <c r="E333" s="1">
        <v>1450</v>
      </c>
      <c r="J333" s="1">
        <f t="shared" si="5"/>
        <v>0</v>
      </c>
      <c r="K333" s="1"/>
    </row>
    <row r="334" spans="1:11" ht="21" customHeight="1" x14ac:dyDescent="0.3">
      <c r="A334" s="1">
        <v>332</v>
      </c>
      <c r="B334" s="10">
        <v>46355</v>
      </c>
      <c r="C334" s="1" t="s">
        <v>25</v>
      </c>
      <c r="D334" s="1" t="s">
        <v>26</v>
      </c>
      <c r="E334" s="1">
        <v>1450</v>
      </c>
      <c r="J334" s="1">
        <f t="shared" si="5"/>
        <v>0</v>
      </c>
      <c r="K334" s="1"/>
    </row>
    <row r="335" spans="1:11" ht="21" customHeight="1" x14ac:dyDescent="0.3">
      <c r="A335" s="1">
        <v>333</v>
      </c>
      <c r="B335" s="10">
        <v>46356</v>
      </c>
      <c r="C335" s="1" t="s">
        <v>25</v>
      </c>
      <c r="D335" s="1" t="s">
        <v>26</v>
      </c>
      <c r="E335" s="1">
        <v>1450</v>
      </c>
      <c r="J335" s="1">
        <f t="shared" si="5"/>
        <v>0</v>
      </c>
      <c r="K335" s="1"/>
    </row>
    <row r="336" spans="1:11" ht="21" customHeight="1" x14ac:dyDescent="0.3">
      <c r="A336" s="1">
        <v>334</v>
      </c>
      <c r="B336" s="10">
        <v>46357</v>
      </c>
      <c r="C336" s="1" t="s">
        <v>25</v>
      </c>
      <c r="D336" s="1" t="s">
        <v>26</v>
      </c>
      <c r="E336" s="1">
        <v>1450</v>
      </c>
      <c r="J336" s="1">
        <f t="shared" si="5"/>
        <v>0</v>
      </c>
      <c r="K336" s="1"/>
    </row>
    <row r="337" spans="1:11" ht="21" customHeight="1" x14ac:dyDescent="0.3">
      <c r="A337" s="1">
        <v>335</v>
      </c>
      <c r="B337" s="10">
        <v>46358</v>
      </c>
      <c r="C337" s="1" t="s">
        <v>25</v>
      </c>
      <c r="D337" s="1" t="s">
        <v>26</v>
      </c>
      <c r="E337" s="1">
        <v>1450</v>
      </c>
      <c r="J337" s="1">
        <f t="shared" si="5"/>
        <v>0</v>
      </c>
      <c r="K337" s="1"/>
    </row>
    <row r="338" spans="1:11" ht="21" customHeight="1" x14ac:dyDescent="0.3">
      <c r="A338" s="1">
        <v>336</v>
      </c>
      <c r="B338" s="10">
        <v>46359</v>
      </c>
      <c r="C338" s="1" t="s">
        <v>25</v>
      </c>
      <c r="D338" s="1" t="s">
        <v>26</v>
      </c>
      <c r="E338" s="1">
        <v>1450</v>
      </c>
      <c r="J338" s="1">
        <f t="shared" si="5"/>
        <v>0</v>
      </c>
      <c r="K338" s="1"/>
    </row>
    <row r="339" spans="1:11" ht="21" customHeight="1" x14ac:dyDescent="0.3">
      <c r="A339" s="1">
        <v>337</v>
      </c>
      <c r="B339" s="10">
        <v>46360</v>
      </c>
      <c r="C339" s="1" t="s">
        <v>25</v>
      </c>
      <c r="D339" s="1" t="s">
        <v>26</v>
      </c>
      <c r="E339" s="1">
        <v>1450</v>
      </c>
      <c r="J339" s="1">
        <f t="shared" si="5"/>
        <v>0</v>
      </c>
      <c r="K339" s="1"/>
    </row>
    <row r="340" spans="1:11" ht="21" customHeight="1" x14ac:dyDescent="0.3">
      <c r="A340" s="1">
        <v>338</v>
      </c>
      <c r="B340" s="10">
        <v>46361</v>
      </c>
      <c r="C340" s="1" t="s">
        <v>25</v>
      </c>
      <c r="D340" s="1" t="s">
        <v>26</v>
      </c>
      <c r="E340" s="1">
        <v>1450</v>
      </c>
      <c r="J340" s="1">
        <f t="shared" si="5"/>
        <v>0</v>
      </c>
      <c r="K340" s="1"/>
    </row>
    <row r="341" spans="1:11" ht="21" customHeight="1" x14ac:dyDescent="0.3">
      <c r="A341" s="1">
        <v>339</v>
      </c>
      <c r="B341" s="10">
        <v>46362</v>
      </c>
      <c r="C341" s="1" t="s">
        <v>25</v>
      </c>
      <c r="D341" s="1" t="s">
        <v>26</v>
      </c>
      <c r="E341" s="1">
        <v>1450</v>
      </c>
      <c r="J341" s="1">
        <f t="shared" si="5"/>
        <v>0</v>
      </c>
      <c r="K341" s="1"/>
    </row>
    <row r="342" spans="1:11" ht="21" customHeight="1" x14ac:dyDescent="0.3">
      <c r="A342" s="1">
        <v>340</v>
      </c>
      <c r="B342" s="10">
        <v>46363</v>
      </c>
      <c r="C342" s="1" t="s">
        <v>25</v>
      </c>
      <c r="D342" s="1" t="s">
        <v>26</v>
      </c>
      <c r="E342" s="1">
        <v>1450</v>
      </c>
      <c r="J342" s="1">
        <f t="shared" si="5"/>
        <v>0</v>
      </c>
      <c r="K342" s="1"/>
    </row>
    <row r="343" spans="1:11" ht="21" customHeight="1" x14ac:dyDescent="0.3">
      <c r="A343" s="1">
        <v>341</v>
      </c>
      <c r="B343" s="10">
        <v>46364</v>
      </c>
      <c r="C343" s="1" t="s">
        <v>25</v>
      </c>
      <c r="D343" s="1" t="s">
        <v>26</v>
      </c>
      <c r="E343" s="1">
        <v>1450</v>
      </c>
      <c r="J343" s="1">
        <f t="shared" si="5"/>
        <v>0</v>
      </c>
      <c r="K343" s="1"/>
    </row>
    <row r="344" spans="1:11" ht="21" customHeight="1" x14ac:dyDescent="0.3">
      <c r="A344" s="1">
        <v>342</v>
      </c>
      <c r="B344" s="10">
        <v>46365</v>
      </c>
      <c r="C344" s="1" t="s">
        <v>25</v>
      </c>
      <c r="D344" s="1" t="s">
        <v>26</v>
      </c>
      <c r="E344" s="1">
        <v>1450</v>
      </c>
      <c r="J344" s="1">
        <f t="shared" si="5"/>
        <v>0</v>
      </c>
      <c r="K344" s="1"/>
    </row>
    <row r="345" spans="1:11" ht="21" customHeight="1" x14ac:dyDescent="0.3">
      <c r="A345" s="1">
        <v>343</v>
      </c>
      <c r="B345" s="10">
        <v>46366</v>
      </c>
      <c r="C345" s="1" t="s">
        <v>25</v>
      </c>
      <c r="D345" s="1" t="s">
        <v>26</v>
      </c>
      <c r="E345" s="1">
        <v>1450</v>
      </c>
      <c r="J345" s="1">
        <f t="shared" si="5"/>
        <v>0</v>
      </c>
      <c r="K345" s="1"/>
    </row>
    <row r="346" spans="1:11" ht="21" customHeight="1" x14ac:dyDescent="0.3">
      <c r="A346" s="1">
        <v>344</v>
      </c>
      <c r="B346" s="10">
        <v>46367</v>
      </c>
      <c r="C346" s="1" t="s">
        <v>25</v>
      </c>
      <c r="D346" s="1" t="s">
        <v>26</v>
      </c>
      <c r="E346" s="1">
        <v>1450</v>
      </c>
      <c r="J346" s="1">
        <f t="shared" si="5"/>
        <v>0</v>
      </c>
      <c r="K346" s="1"/>
    </row>
    <row r="347" spans="1:11" ht="21" customHeight="1" x14ac:dyDescent="0.3">
      <c r="A347" s="1">
        <v>345</v>
      </c>
      <c r="B347" s="10">
        <v>46368</v>
      </c>
      <c r="C347" s="1" t="s">
        <v>25</v>
      </c>
      <c r="D347" s="1" t="s">
        <v>26</v>
      </c>
      <c r="E347" s="1">
        <v>1450</v>
      </c>
      <c r="J347" s="1">
        <f t="shared" si="5"/>
        <v>0</v>
      </c>
      <c r="K347" s="1"/>
    </row>
    <row r="348" spans="1:11" ht="21" customHeight="1" x14ac:dyDescent="0.3">
      <c r="A348" s="1">
        <v>346</v>
      </c>
      <c r="B348" s="10">
        <v>46369</v>
      </c>
      <c r="C348" s="1" t="s">
        <v>25</v>
      </c>
      <c r="D348" s="1" t="s">
        <v>26</v>
      </c>
      <c r="E348" s="1">
        <v>1450</v>
      </c>
      <c r="J348" s="1">
        <f t="shared" si="5"/>
        <v>0</v>
      </c>
      <c r="K348" s="1"/>
    </row>
    <row r="349" spans="1:11" ht="21" customHeight="1" x14ac:dyDescent="0.3">
      <c r="A349" s="1">
        <v>347</v>
      </c>
      <c r="B349" s="10">
        <v>46370</v>
      </c>
      <c r="C349" s="1" t="s">
        <v>25</v>
      </c>
      <c r="D349" s="1" t="s">
        <v>26</v>
      </c>
      <c r="E349" s="1">
        <v>1450</v>
      </c>
      <c r="J349" s="1">
        <f t="shared" si="5"/>
        <v>0</v>
      </c>
      <c r="K349" s="1"/>
    </row>
    <row r="350" spans="1:11" ht="21" customHeight="1" x14ac:dyDescent="0.3">
      <c r="A350" s="1">
        <v>348</v>
      </c>
      <c r="B350" s="10">
        <v>46371</v>
      </c>
      <c r="C350" s="1" t="s">
        <v>25</v>
      </c>
      <c r="D350" s="1" t="s">
        <v>26</v>
      </c>
      <c r="E350" s="1">
        <v>1450</v>
      </c>
      <c r="J350" s="1">
        <f t="shared" si="5"/>
        <v>0</v>
      </c>
      <c r="K350" s="1"/>
    </row>
    <row r="351" spans="1:11" ht="21" customHeight="1" x14ac:dyDescent="0.3">
      <c r="A351" s="1">
        <v>349</v>
      </c>
      <c r="B351" s="10">
        <v>46372</v>
      </c>
      <c r="C351" s="1" t="s">
        <v>25</v>
      </c>
      <c r="D351" s="1" t="s">
        <v>26</v>
      </c>
      <c r="E351" s="1">
        <v>1450</v>
      </c>
      <c r="J351" s="1">
        <f t="shared" si="5"/>
        <v>0</v>
      </c>
      <c r="K351" s="1"/>
    </row>
    <row r="352" spans="1:11" ht="21" customHeight="1" x14ac:dyDescent="0.3">
      <c r="A352" s="1">
        <v>350</v>
      </c>
      <c r="B352" s="10">
        <v>46373</v>
      </c>
      <c r="C352" s="1" t="s">
        <v>25</v>
      </c>
      <c r="D352" s="1" t="s">
        <v>26</v>
      </c>
      <c r="E352" s="1">
        <v>1450</v>
      </c>
      <c r="J352" s="1">
        <f t="shared" si="5"/>
        <v>0</v>
      </c>
      <c r="K352" s="1"/>
    </row>
    <row r="353" spans="1:11" ht="21" customHeight="1" x14ac:dyDescent="0.3">
      <c r="A353" s="1">
        <v>351</v>
      </c>
      <c r="B353" s="10">
        <v>46374</v>
      </c>
      <c r="C353" s="1" t="s">
        <v>25</v>
      </c>
      <c r="D353" s="1" t="s">
        <v>26</v>
      </c>
      <c r="E353" s="1">
        <v>1450</v>
      </c>
      <c r="J353" s="1">
        <f t="shared" si="5"/>
        <v>0</v>
      </c>
      <c r="K353" s="1"/>
    </row>
    <row r="354" spans="1:11" ht="21" customHeight="1" x14ac:dyDescent="0.3">
      <c r="A354" s="1">
        <v>352</v>
      </c>
      <c r="B354" s="10">
        <v>46375</v>
      </c>
      <c r="C354" s="1" t="s">
        <v>25</v>
      </c>
      <c r="D354" s="1" t="s">
        <v>26</v>
      </c>
      <c r="E354" s="1">
        <v>1450</v>
      </c>
      <c r="J354" s="1">
        <f t="shared" si="5"/>
        <v>0</v>
      </c>
      <c r="K354" s="1"/>
    </row>
    <row r="355" spans="1:11" ht="21" customHeight="1" x14ac:dyDescent="0.3">
      <c r="A355" s="1">
        <v>353</v>
      </c>
      <c r="B355" s="10">
        <v>46376</v>
      </c>
      <c r="C355" s="1" t="s">
        <v>25</v>
      </c>
      <c r="D355" s="1" t="s">
        <v>26</v>
      </c>
      <c r="E355" s="1">
        <v>1450</v>
      </c>
      <c r="J355" s="1">
        <f t="shared" si="5"/>
        <v>0</v>
      </c>
      <c r="K355" s="1"/>
    </row>
    <row r="356" spans="1:11" ht="21" customHeight="1" x14ac:dyDescent="0.3">
      <c r="A356" s="1">
        <v>354</v>
      </c>
      <c r="B356" s="10">
        <v>46377</v>
      </c>
      <c r="C356" s="1" t="s">
        <v>25</v>
      </c>
      <c r="D356" s="1" t="s">
        <v>26</v>
      </c>
      <c r="E356" s="1">
        <v>1450</v>
      </c>
      <c r="J356" s="1">
        <f t="shared" si="5"/>
        <v>0</v>
      </c>
      <c r="K356" s="1"/>
    </row>
    <row r="357" spans="1:11" ht="21" customHeight="1" x14ac:dyDescent="0.3">
      <c r="A357" s="1">
        <v>355</v>
      </c>
      <c r="B357" s="10">
        <v>46378</v>
      </c>
      <c r="C357" s="1" t="s">
        <v>25</v>
      </c>
      <c r="D357" s="1" t="s">
        <v>26</v>
      </c>
      <c r="E357" s="1">
        <v>1450</v>
      </c>
      <c r="J357" s="1">
        <f t="shared" si="5"/>
        <v>0</v>
      </c>
      <c r="K357" s="1"/>
    </row>
    <row r="358" spans="1:11" ht="21" customHeight="1" x14ac:dyDescent="0.3">
      <c r="A358" s="1">
        <v>356</v>
      </c>
      <c r="B358" s="10">
        <v>46379</v>
      </c>
      <c r="C358" s="1" t="s">
        <v>25</v>
      </c>
      <c r="D358" s="1" t="s">
        <v>26</v>
      </c>
      <c r="E358" s="1">
        <v>1450</v>
      </c>
      <c r="J358" s="1">
        <f t="shared" si="5"/>
        <v>0</v>
      </c>
      <c r="K358" s="1"/>
    </row>
    <row r="359" spans="1:11" ht="21" customHeight="1" x14ac:dyDescent="0.3">
      <c r="A359" s="1">
        <v>357</v>
      </c>
      <c r="B359" s="10">
        <v>46380</v>
      </c>
      <c r="C359" s="1" t="s">
        <v>25</v>
      </c>
      <c r="D359" s="1" t="s">
        <v>26</v>
      </c>
      <c r="E359" s="1">
        <v>1450</v>
      </c>
      <c r="J359" s="1">
        <f t="shared" si="5"/>
        <v>0</v>
      </c>
      <c r="K359" s="1"/>
    </row>
    <row r="360" spans="1:11" ht="21" customHeight="1" x14ac:dyDescent="0.3">
      <c r="A360" s="1">
        <v>358</v>
      </c>
      <c r="B360" s="10">
        <v>46381</v>
      </c>
      <c r="C360" s="1" t="s">
        <v>25</v>
      </c>
      <c r="D360" s="1" t="s">
        <v>26</v>
      </c>
      <c r="E360" s="1">
        <v>1450</v>
      </c>
      <c r="J360" s="1">
        <f t="shared" si="5"/>
        <v>0</v>
      </c>
      <c r="K360" s="1"/>
    </row>
    <row r="361" spans="1:11" ht="21" customHeight="1" x14ac:dyDescent="0.3">
      <c r="A361" s="1">
        <v>359</v>
      </c>
      <c r="B361" s="10">
        <v>46382</v>
      </c>
      <c r="C361" s="1" t="s">
        <v>25</v>
      </c>
      <c r="D361" s="1" t="s">
        <v>26</v>
      </c>
      <c r="E361" s="1">
        <v>1450</v>
      </c>
      <c r="J361" s="1">
        <f t="shared" si="5"/>
        <v>0</v>
      </c>
      <c r="K361" s="1"/>
    </row>
    <row r="362" spans="1:11" ht="21" customHeight="1" x14ac:dyDescent="0.3">
      <c r="A362" s="1">
        <v>360</v>
      </c>
      <c r="B362" s="10">
        <v>46383</v>
      </c>
      <c r="C362" s="1" t="s">
        <v>25</v>
      </c>
      <c r="D362" s="1" t="s">
        <v>26</v>
      </c>
      <c r="E362" s="1">
        <v>1450</v>
      </c>
      <c r="J362" s="1">
        <f t="shared" si="5"/>
        <v>0</v>
      </c>
      <c r="K362" s="1"/>
    </row>
    <row r="363" spans="1:11" ht="21" customHeight="1" x14ac:dyDescent="0.3">
      <c r="A363" s="1">
        <v>361</v>
      </c>
      <c r="B363" s="10">
        <v>46384</v>
      </c>
      <c r="C363" s="1" t="s">
        <v>25</v>
      </c>
      <c r="D363" s="1" t="s">
        <v>26</v>
      </c>
      <c r="E363" s="1">
        <v>1450</v>
      </c>
      <c r="J363" s="1">
        <f t="shared" si="5"/>
        <v>0</v>
      </c>
      <c r="K363" s="1"/>
    </row>
    <row r="364" spans="1:11" ht="21" customHeight="1" x14ac:dyDescent="0.3">
      <c r="A364" s="1">
        <v>362</v>
      </c>
      <c r="B364" s="10">
        <v>46385</v>
      </c>
      <c r="C364" s="1" t="s">
        <v>25</v>
      </c>
      <c r="D364" s="1" t="s">
        <v>26</v>
      </c>
      <c r="E364" s="1">
        <v>1450</v>
      </c>
      <c r="J364" s="1">
        <f t="shared" si="5"/>
        <v>0</v>
      </c>
      <c r="K364" s="1"/>
    </row>
    <row r="365" spans="1:11" ht="21" customHeight="1" x14ac:dyDescent="0.3">
      <c r="A365" s="1">
        <v>363</v>
      </c>
      <c r="B365" s="10">
        <v>46386</v>
      </c>
      <c r="C365" s="1" t="s">
        <v>25</v>
      </c>
      <c r="D365" s="1" t="s">
        <v>26</v>
      </c>
      <c r="E365" s="1">
        <v>1450</v>
      </c>
      <c r="J365" s="1">
        <f t="shared" si="5"/>
        <v>0</v>
      </c>
      <c r="K365" s="1"/>
    </row>
    <row r="366" spans="1:11" ht="21" customHeight="1" x14ac:dyDescent="0.3">
      <c r="A366" s="1">
        <v>364</v>
      </c>
      <c r="B366" s="10">
        <v>46387</v>
      </c>
      <c r="C366" s="1" t="s">
        <v>25</v>
      </c>
      <c r="D366" s="1" t="s">
        <v>26</v>
      </c>
      <c r="E366" s="1">
        <v>1450</v>
      </c>
      <c r="J366" s="1">
        <f t="shared" si="5"/>
        <v>0</v>
      </c>
      <c r="K366" s="1"/>
    </row>
    <row r="367" spans="1:11" ht="21" customHeight="1" x14ac:dyDescent="0.3">
      <c r="A367" s="1">
        <v>365</v>
      </c>
      <c r="B367" s="10">
        <v>46388</v>
      </c>
      <c r="C367" s="1" t="s">
        <v>25</v>
      </c>
      <c r="D367" s="1" t="s">
        <v>26</v>
      </c>
      <c r="E367" s="1">
        <v>1450</v>
      </c>
      <c r="J367" s="1">
        <f t="shared" si="5"/>
        <v>0</v>
      </c>
      <c r="K367" s="1"/>
    </row>
    <row r="368" spans="1:11" ht="21" customHeight="1" x14ac:dyDescent="0.3">
      <c r="B368" s="10"/>
      <c r="J368" s="1"/>
      <c r="K368" s="1"/>
    </row>
    <row r="369" spans="2:11" ht="21" customHeight="1" x14ac:dyDescent="0.3">
      <c r="B369" s="10"/>
      <c r="J369" s="1"/>
      <c r="K369" s="1"/>
    </row>
    <row r="370" spans="2:11" ht="21" customHeight="1" x14ac:dyDescent="0.3">
      <c r="B370" s="10"/>
      <c r="J370" s="1"/>
      <c r="K370" s="1"/>
    </row>
    <row r="371" spans="2:11" ht="21" customHeight="1" x14ac:dyDescent="0.3">
      <c r="B371" s="10"/>
      <c r="J371" s="1"/>
      <c r="K371" s="1"/>
    </row>
  </sheetData>
  <autoFilter ref="A2:K2" xr:uid="{00000000-0009-0000-0000-000008000000}"/>
  <mergeCells count="3">
    <mergeCell ref="A1:K1"/>
    <mergeCell ref="O2:P2"/>
    <mergeCell ref="N3:Q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Q486"/>
  <sheetViews>
    <sheetView rightToLeft="1" workbookViewId="0">
      <selection activeCell="D3" sqref="D3"/>
    </sheetView>
  </sheetViews>
  <sheetFormatPr defaultColWidth="13.25" defaultRowHeight="18.75" customHeight="1" x14ac:dyDescent="0.3"/>
  <cols>
    <col min="1" max="1" width="4.33203125" customWidth="1"/>
    <col min="4" max="4" width="18.75" customWidth="1"/>
    <col min="5" max="5" width="16.1640625" customWidth="1"/>
    <col min="7" max="7" width="11.25" customWidth="1"/>
    <col min="11" max="11" width="23.83203125" style="6" customWidth="1"/>
  </cols>
  <sheetData>
    <row r="1" spans="1:17" ht="27" customHeight="1" x14ac:dyDescent="0.3">
      <c r="A1" s="273" t="s">
        <v>28</v>
      </c>
      <c r="B1" s="273"/>
      <c r="C1" s="273"/>
      <c r="D1" s="273"/>
      <c r="E1" s="273"/>
      <c r="F1" s="273"/>
      <c r="G1" s="273"/>
      <c r="H1" s="273"/>
      <c r="I1" s="273"/>
      <c r="J1" s="273"/>
      <c r="K1" s="273"/>
    </row>
    <row r="2" spans="1:17" ht="23.25" customHeight="1" x14ac:dyDescent="0.35">
      <c r="A2" s="8" t="s">
        <v>0</v>
      </c>
      <c r="B2" s="9" t="s">
        <v>7</v>
      </c>
      <c r="C2" s="5" t="s">
        <v>2</v>
      </c>
      <c r="D2" s="5" t="s">
        <v>13</v>
      </c>
      <c r="E2" s="5" t="s">
        <v>14</v>
      </c>
      <c r="F2" s="5" t="s">
        <v>1</v>
      </c>
      <c r="G2" s="5" t="s">
        <v>5</v>
      </c>
      <c r="H2" s="5" t="s">
        <v>4</v>
      </c>
      <c r="I2" s="5" t="s">
        <v>12</v>
      </c>
      <c r="J2" s="5" t="s">
        <v>6</v>
      </c>
      <c r="K2" s="7" t="s">
        <v>3</v>
      </c>
      <c r="M2" s="13"/>
      <c r="N2" s="13"/>
      <c r="O2" s="13"/>
      <c r="P2" s="13"/>
      <c r="Q2" s="13"/>
    </row>
    <row r="3" spans="1:17" ht="18.75" customHeight="1" x14ac:dyDescent="0.3">
      <c r="A3" s="1">
        <v>1</v>
      </c>
      <c r="B3" s="10">
        <v>46024</v>
      </c>
      <c r="C3" s="1" t="s">
        <v>11</v>
      </c>
      <c r="D3" s="1" t="s">
        <v>31</v>
      </c>
      <c r="E3" s="1">
        <v>1850</v>
      </c>
      <c r="F3" s="1">
        <v>1</v>
      </c>
      <c r="G3" s="1"/>
      <c r="H3" s="1"/>
      <c r="I3" s="1"/>
      <c r="J3" s="1">
        <f>E3*F3-G3-H3+I3</f>
        <v>1850</v>
      </c>
      <c r="K3" s="1"/>
      <c r="M3" s="11"/>
      <c r="N3" s="276" t="s">
        <v>18</v>
      </c>
      <c r="O3" s="276"/>
      <c r="P3" s="11"/>
      <c r="Q3" s="11"/>
    </row>
    <row r="4" spans="1:17" ht="18.75" customHeight="1" x14ac:dyDescent="0.3">
      <c r="A4" s="1">
        <v>2</v>
      </c>
      <c r="B4" s="10">
        <v>46025</v>
      </c>
      <c r="C4" s="1" t="s">
        <v>11</v>
      </c>
      <c r="D4" s="1" t="s">
        <v>31</v>
      </c>
      <c r="E4" s="1">
        <v>1850</v>
      </c>
      <c r="F4" s="1"/>
      <c r="G4" s="1"/>
      <c r="H4" s="1"/>
      <c r="I4" s="1"/>
      <c r="J4" s="1">
        <f t="shared" ref="J4:J67" si="0">E4*F4-G4-H4+I4</f>
        <v>0</v>
      </c>
      <c r="K4" s="1"/>
      <c r="M4" s="274" t="s">
        <v>17</v>
      </c>
      <c r="N4" s="274"/>
      <c r="O4" s="274"/>
      <c r="P4" s="274"/>
      <c r="Q4" s="12">
        <f>SUM(J3:J367)</f>
        <v>1850</v>
      </c>
    </row>
    <row r="5" spans="1:17" ht="18.75" customHeight="1" x14ac:dyDescent="0.3">
      <c r="A5" s="1">
        <v>3</v>
      </c>
      <c r="B5" s="10">
        <v>46026</v>
      </c>
      <c r="C5" s="1" t="s">
        <v>11</v>
      </c>
      <c r="D5" s="1" t="s">
        <v>31</v>
      </c>
      <c r="E5" s="1">
        <v>1850</v>
      </c>
      <c r="F5" s="1"/>
      <c r="G5" s="1"/>
      <c r="H5" s="1"/>
      <c r="I5" s="1"/>
      <c r="J5" s="1">
        <f t="shared" si="0"/>
        <v>0</v>
      </c>
      <c r="K5" s="1"/>
      <c r="M5" s="11"/>
      <c r="N5" s="11"/>
      <c r="O5" s="11"/>
      <c r="P5" s="11"/>
      <c r="Q5" s="11"/>
    </row>
    <row r="6" spans="1:17" ht="18.75" customHeight="1" x14ac:dyDescent="0.3">
      <c r="A6" s="1">
        <v>4</v>
      </c>
      <c r="B6" s="10">
        <v>46027</v>
      </c>
      <c r="C6" s="1" t="s">
        <v>11</v>
      </c>
      <c r="D6" s="1" t="s">
        <v>31</v>
      </c>
      <c r="E6" s="1">
        <v>1850</v>
      </c>
      <c r="F6" s="1"/>
      <c r="G6" s="1"/>
      <c r="H6" s="1"/>
      <c r="I6" s="1"/>
      <c r="J6" s="1">
        <f t="shared" si="0"/>
        <v>0</v>
      </c>
      <c r="K6" s="1"/>
      <c r="M6" s="11"/>
      <c r="N6" s="11"/>
      <c r="O6" s="11"/>
      <c r="P6" s="11"/>
      <c r="Q6" s="11"/>
    </row>
    <row r="7" spans="1:17" ht="18.75" customHeight="1" x14ac:dyDescent="0.3">
      <c r="A7" s="1">
        <v>5</v>
      </c>
      <c r="B7" s="10">
        <v>46028</v>
      </c>
      <c r="C7" s="1" t="s">
        <v>11</v>
      </c>
      <c r="D7" s="1" t="s">
        <v>31</v>
      </c>
      <c r="E7" s="1">
        <v>1850</v>
      </c>
      <c r="F7" s="1"/>
      <c r="G7" s="1"/>
      <c r="H7" s="1"/>
      <c r="I7" s="1"/>
      <c r="J7" s="1">
        <f t="shared" si="0"/>
        <v>0</v>
      </c>
      <c r="K7" s="1"/>
      <c r="M7" s="11"/>
      <c r="N7" s="11"/>
      <c r="O7" s="11"/>
      <c r="P7" s="11"/>
      <c r="Q7" s="11"/>
    </row>
    <row r="8" spans="1:17" ht="18.75" customHeight="1" x14ac:dyDescent="0.3">
      <c r="A8" s="1">
        <v>6</v>
      </c>
      <c r="B8" s="10">
        <v>46029</v>
      </c>
      <c r="C8" s="1" t="s">
        <v>11</v>
      </c>
      <c r="D8" s="1" t="s">
        <v>31</v>
      </c>
      <c r="E8" s="1">
        <v>1850</v>
      </c>
      <c r="F8" s="1"/>
      <c r="G8" s="1"/>
      <c r="H8" s="1"/>
      <c r="I8" s="1"/>
      <c r="J8" s="1">
        <f t="shared" si="0"/>
        <v>0</v>
      </c>
      <c r="K8" s="1"/>
      <c r="M8" s="11"/>
      <c r="N8" s="11"/>
      <c r="O8" s="11"/>
      <c r="P8" s="11"/>
      <c r="Q8" s="11"/>
    </row>
    <row r="9" spans="1:17" ht="18.75" customHeight="1" x14ac:dyDescent="0.3">
      <c r="A9" s="1">
        <v>7</v>
      </c>
      <c r="B9" s="10">
        <v>46030</v>
      </c>
      <c r="C9" s="1" t="s">
        <v>11</v>
      </c>
      <c r="D9" s="1" t="s">
        <v>31</v>
      </c>
      <c r="E9" s="1">
        <v>1850</v>
      </c>
      <c r="F9" s="1"/>
      <c r="G9" s="1"/>
      <c r="H9" s="1"/>
      <c r="I9" s="1"/>
      <c r="J9" s="1">
        <f t="shared" si="0"/>
        <v>0</v>
      </c>
      <c r="K9" s="1"/>
    </row>
    <row r="10" spans="1:17" ht="18.75" customHeight="1" x14ac:dyDescent="0.3">
      <c r="A10" s="1">
        <v>8</v>
      </c>
      <c r="B10" s="10">
        <v>46031</v>
      </c>
      <c r="C10" s="1" t="s">
        <v>11</v>
      </c>
      <c r="D10" s="1" t="s">
        <v>31</v>
      </c>
      <c r="E10" s="1">
        <v>1850</v>
      </c>
      <c r="F10" s="1"/>
      <c r="G10" s="1"/>
      <c r="H10" s="1"/>
      <c r="I10" s="1"/>
      <c r="J10" s="1">
        <f t="shared" si="0"/>
        <v>0</v>
      </c>
      <c r="K10" s="1"/>
    </row>
    <row r="11" spans="1:17" ht="18.75" customHeight="1" x14ac:dyDescent="0.3">
      <c r="A11" s="1">
        <v>9</v>
      </c>
      <c r="B11" s="10">
        <v>46032</v>
      </c>
      <c r="C11" s="1" t="s">
        <v>11</v>
      </c>
      <c r="D11" s="1" t="s">
        <v>31</v>
      </c>
      <c r="E11" s="1">
        <v>1850</v>
      </c>
      <c r="F11" s="1"/>
      <c r="G11" s="1"/>
      <c r="H11" s="1"/>
      <c r="I11" s="1"/>
      <c r="J11" s="1">
        <f t="shared" si="0"/>
        <v>0</v>
      </c>
      <c r="K11" s="1"/>
    </row>
    <row r="12" spans="1:17" ht="18.75" customHeight="1" x14ac:dyDescent="0.3">
      <c r="A12" s="1">
        <v>10</v>
      </c>
      <c r="B12" s="10">
        <v>46033</v>
      </c>
      <c r="C12" s="1" t="s">
        <v>11</v>
      </c>
      <c r="D12" s="1" t="s">
        <v>31</v>
      </c>
      <c r="E12" s="1">
        <v>1850</v>
      </c>
      <c r="F12" s="1"/>
      <c r="G12" s="1"/>
      <c r="H12" s="1"/>
      <c r="I12" s="1"/>
      <c r="J12" s="1">
        <f t="shared" si="0"/>
        <v>0</v>
      </c>
      <c r="K12" s="1"/>
    </row>
    <row r="13" spans="1:17" ht="18.75" customHeight="1" x14ac:dyDescent="0.3">
      <c r="A13" s="1">
        <v>11</v>
      </c>
      <c r="B13" s="10">
        <v>46034</v>
      </c>
      <c r="C13" s="1" t="s">
        <v>11</v>
      </c>
      <c r="D13" s="1" t="s">
        <v>31</v>
      </c>
      <c r="E13" s="1">
        <v>1850</v>
      </c>
      <c r="F13" s="1"/>
      <c r="G13" s="1"/>
      <c r="H13" s="1"/>
      <c r="I13" s="1"/>
      <c r="J13" s="1">
        <f t="shared" si="0"/>
        <v>0</v>
      </c>
      <c r="K13" s="1"/>
    </row>
    <row r="14" spans="1:17" ht="18.75" customHeight="1" x14ac:dyDescent="0.3">
      <c r="A14" s="1">
        <v>12</v>
      </c>
      <c r="B14" s="10">
        <v>46035</v>
      </c>
      <c r="C14" s="1" t="s">
        <v>11</v>
      </c>
      <c r="D14" s="1" t="s">
        <v>31</v>
      </c>
      <c r="E14" s="1">
        <v>1850</v>
      </c>
      <c r="F14" s="1"/>
      <c r="G14" s="1"/>
      <c r="H14" s="1"/>
      <c r="I14" s="1"/>
      <c r="J14" s="1">
        <f t="shared" si="0"/>
        <v>0</v>
      </c>
      <c r="K14" s="1"/>
    </row>
    <row r="15" spans="1:17" ht="18.75" customHeight="1" x14ac:dyDescent="0.3">
      <c r="A15" s="1">
        <v>13</v>
      </c>
      <c r="B15" s="10">
        <v>46036</v>
      </c>
      <c r="C15" s="1" t="s">
        <v>11</v>
      </c>
      <c r="D15" s="1" t="s">
        <v>31</v>
      </c>
      <c r="E15" s="1">
        <v>1850</v>
      </c>
      <c r="F15" s="1"/>
      <c r="G15" s="1"/>
      <c r="H15" s="1"/>
      <c r="I15" s="1"/>
      <c r="J15" s="1">
        <f t="shared" si="0"/>
        <v>0</v>
      </c>
      <c r="K15" s="1"/>
    </row>
    <row r="16" spans="1:17" ht="18.75" customHeight="1" x14ac:dyDescent="0.3">
      <c r="A16" s="1">
        <v>14</v>
      </c>
      <c r="B16" s="10">
        <v>46037</v>
      </c>
      <c r="C16" s="1" t="s">
        <v>11</v>
      </c>
      <c r="D16" s="1" t="s">
        <v>31</v>
      </c>
      <c r="E16" s="1">
        <v>1850</v>
      </c>
      <c r="F16" s="1"/>
      <c r="G16" s="1"/>
      <c r="H16" s="1"/>
      <c r="I16" s="1"/>
      <c r="J16" s="1">
        <f t="shared" si="0"/>
        <v>0</v>
      </c>
      <c r="K16" s="1"/>
    </row>
    <row r="17" spans="1:11" ht="18.75" customHeight="1" x14ac:dyDescent="0.3">
      <c r="A17" s="1">
        <v>15</v>
      </c>
      <c r="B17" s="10">
        <v>46038</v>
      </c>
      <c r="C17" s="1" t="s">
        <v>11</v>
      </c>
      <c r="D17" s="1" t="s">
        <v>31</v>
      </c>
      <c r="E17" s="1">
        <v>1850</v>
      </c>
      <c r="F17" s="1"/>
      <c r="G17" s="1"/>
      <c r="H17" s="1"/>
      <c r="I17" s="1"/>
      <c r="J17" s="1">
        <f t="shared" si="0"/>
        <v>0</v>
      </c>
      <c r="K17" s="1"/>
    </row>
    <row r="18" spans="1:11" ht="18.75" customHeight="1" x14ac:dyDescent="0.3">
      <c r="A18" s="1">
        <v>16</v>
      </c>
      <c r="B18" s="10">
        <v>46039</v>
      </c>
      <c r="C18" s="1" t="s">
        <v>11</v>
      </c>
      <c r="D18" s="1" t="s">
        <v>31</v>
      </c>
      <c r="E18" s="1">
        <v>1850</v>
      </c>
      <c r="F18" s="1"/>
      <c r="G18" s="1"/>
      <c r="H18" s="1"/>
      <c r="I18" s="1"/>
      <c r="J18" s="1">
        <f t="shared" si="0"/>
        <v>0</v>
      </c>
      <c r="K18" s="1"/>
    </row>
    <row r="19" spans="1:11" ht="18.75" customHeight="1" x14ac:dyDescent="0.3">
      <c r="A19" s="1">
        <v>17</v>
      </c>
      <c r="B19" s="10">
        <v>46040</v>
      </c>
      <c r="C19" s="1" t="s">
        <v>11</v>
      </c>
      <c r="D19" s="1" t="s">
        <v>31</v>
      </c>
      <c r="E19" s="1">
        <v>1850</v>
      </c>
      <c r="F19" s="1"/>
      <c r="G19" s="1"/>
      <c r="H19" s="1"/>
      <c r="I19" s="1"/>
      <c r="J19" s="1">
        <f t="shared" si="0"/>
        <v>0</v>
      </c>
      <c r="K19" s="1"/>
    </row>
    <row r="20" spans="1:11" ht="18.75" customHeight="1" x14ac:dyDescent="0.3">
      <c r="A20" s="1">
        <v>18</v>
      </c>
      <c r="B20" s="10">
        <v>46041</v>
      </c>
      <c r="C20" s="1" t="s">
        <v>11</v>
      </c>
      <c r="D20" s="1" t="s">
        <v>31</v>
      </c>
      <c r="E20" s="1">
        <v>1850</v>
      </c>
      <c r="F20" s="1"/>
      <c r="G20" s="1"/>
      <c r="H20" s="1"/>
      <c r="I20" s="1"/>
      <c r="J20" s="1">
        <f t="shared" si="0"/>
        <v>0</v>
      </c>
      <c r="K20" s="1"/>
    </row>
    <row r="21" spans="1:11" ht="18.75" customHeight="1" x14ac:dyDescent="0.3">
      <c r="A21" s="1">
        <v>19</v>
      </c>
      <c r="B21" s="10">
        <v>46042</v>
      </c>
      <c r="C21" s="1" t="s">
        <v>11</v>
      </c>
      <c r="D21" s="1" t="s">
        <v>31</v>
      </c>
      <c r="E21" s="1">
        <v>1850</v>
      </c>
      <c r="F21" s="1"/>
      <c r="G21" s="1"/>
      <c r="H21" s="1"/>
      <c r="I21" s="1"/>
      <c r="J21" s="1">
        <f t="shared" si="0"/>
        <v>0</v>
      </c>
      <c r="K21" s="1"/>
    </row>
    <row r="22" spans="1:11" ht="18.75" customHeight="1" x14ac:dyDescent="0.3">
      <c r="A22" s="1">
        <v>20</v>
      </c>
      <c r="B22" s="10">
        <v>46043</v>
      </c>
      <c r="C22" s="1" t="s">
        <v>11</v>
      </c>
      <c r="D22" s="1" t="s">
        <v>31</v>
      </c>
      <c r="E22" s="1">
        <v>1850</v>
      </c>
      <c r="F22" s="1"/>
      <c r="G22" s="1"/>
      <c r="H22" s="1"/>
      <c r="I22" s="1"/>
      <c r="J22" s="1">
        <f t="shared" si="0"/>
        <v>0</v>
      </c>
      <c r="K22" s="1"/>
    </row>
    <row r="23" spans="1:11" ht="18.75" customHeight="1" x14ac:dyDescent="0.3">
      <c r="A23" s="1">
        <v>21</v>
      </c>
      <c r="B23" s="10">
        <v>46044</v>
      </c>
      <c r="C23" s="1" t="s">
        <v>11</v>
      </c>
      <c r="D23" s="1" t="s">
        <v>31</v>
      </c>
      <c r="E23" s="1">
        <v>1850</v>
      </c>
      <c r="F23" s="1"/>
      <c r="G23" s="1"/>
      <c r="H23" s="1"/>
      <c r="I23" s="1"/>
      <c r="J23" s="1">
        <f t="shared" si="0"/>
        <v>0</v>
      </c>
      <c r="K23" s="1"/>
    </row>
    <row r="24" spans="1:11" ht="18.75" customHeight="1" x14ac:dyDescent="0.3">
      <c r="A24" s="1">
        <v>22</v>
      </c>
      <c r="B24" s="10">
        <v>46045</v>
      </c>
      <c r="C24" s="1" t="s">
        <v>11</v>
      </c>
      <c r="D24" s="1" t="s">
        <v>31</v>
      </c>
      <c r="E24" s="1">
        <v>1850</v>
      </c>
      <c r="F24" s="1"/>
      <c r="G24" s="1"/>
      <c r="H24" s="1"/>
      <c r="I24" s="1"/>
      <c r="J24" s="1">
        <f t="shared" si="0"/>
        <v>0</v>
      </c>
      <c r="K24" s="1"/>
    </row>
    <row r="25" spans="1:11" ht="18.75" customHeight="1" x14ac:dyDescent="0.3">
      <c r="A25" s="1">
        <v>23</v>
      </c>
      <c r="B25" s="10">
        <v>46046</v>
      </c>
      <c r="C25" s="1" t="s">
        <v>11</v>
      </c>
      <c r="D25" s="1" t="s">
        <v>31</v>
      </c>
      <c r="E25" s="1">
        <v>1850</v>
      </c>
      <c r="F25" s="1"/>
      <c r="G25" s="1"/>
      <c r="H25" s="1"/>
      <c r="I25" s="1"/>
      <c r="J25" s="1">
        <f t="shared" si="0"/>
        <v>0</v>
      </c>
      <c r="K25" s="1"/>
    </row>
    <row r="26" spans="1:11" ht="18.75" customHeight="1" x14ac:dyDescent="0.3">
      <c r="A26" s="1">
        <v>24</v>
      </c>
      <c r="B26" s="10">
        <v>46047</v>
      </c>
      <c r="C26" s="1" t="s">
        <v>11</v>
      </c>
      <c r="D26" s="1" t="s">
        <v>31</v>
      </c>
      <c r="E26" s="1">
        <v>1850</v>
      </c>
      <c r="F26" s="1"/>
      <c r="G26" s="1"/>
      <c r="H26" s="1"/>
      <c r="I26" s="1"/>
      <c r="J26" s="1">
        <f t="shared" si="0"/>
        <v>0</v>
      </c>
      <c r="K26" s="1"/>
    </row>
    <row r="27" spans="1:11" ht="18.75" customHeight="1" x14ac:dyDescent="0.3">
      <c r="A27" s="1">
        <v>25</v>
      </c>
      <c r="B27" s="10">
        <v>46048</v>
      </c>
      <c r="C27" s="1" t="s">
        <v>11</v>
      </c>
      <c r="D27" s="1" t="s">
        <v>31</v>
      </c>
      <c r="E27" s="1">
        <v>1850</v>
      </c>
      <c r="F27" s="1"/>
      <c r="G27" s="1"/>
      <c r="H27" s="1"/>
      <c r="I27" s="1"/>
      <c r="J27" s="1">
        <f t="shared" si="0"/>
        <v>0</v>
      </c>
      <c r="K27" s="1"/>
    </row>
    <row r="28" spans="1:11" ht="18.75" customHeight="1" x14ac:dyDescent="0.3">
      <c r="A28" s="1">
        <v>26</v>
      </c>
      <c r="B28" s="10">
        <v>46049</v>
      </c>
      <c r="C28" s="1" t="s">
        <v>11</v>
      </c>
      <c r="D28" s="1" t="s">
        <v>31</v>
      </c>
      <c r="E28" s="1">
        <v>1850</v>
      </c>
      <c r="F28" s="1"/>
      <c r="G28" s="1"/>
      <c r="H28" s="1"/>
      <c r="I28" s="1"/>
      <c r="J28" s="1">
        <f t="shared" si="0"/>
        <v>0</v>
      </c>
      <c r="K28" s="1"/>
    </row>
    <row r="29" spans="1:11" ht="18.75" customHeight="1" x14ac:dyDescent="0.3">
      <c r="A29" s="1">
        <v>27</v>
      </c>
      <c r="B29" s="10">
        <v>46050</v>
      </c>
      <c r="C29" s="1" t="s">
        <v>11</v>
      </c>
      <c r="D29" s="1" t="s">
        <v>31</v>
      </c>
      <c r="E29" s="1">
        <v>1850</v>
      </c>
      <c r="F29" s="1"/>
      <c r="G29" s="1"/>
      <c r="H29" s="1"/>
      <c r="I29" s="1"/>
      <c r="J29" s="1">
        <f t="shared" si="0"/>
        <v>0</v>
      </c>
      <c r="K29" s="1"/>
    </row>
    <row r="30" spans="1:11" ht="18.75" customHeight="1" x14ac:dyDescent="0.3">
      <c r="A30" s="1">
        <v>28</v>
      </c>
      <c r="B30" s="10">
        <v>46051</v>
      </c>
      <c r="C30" s="1" t="s">
        <v>11</v>
      </c>
      <c r="D30" s="1" t="s">
        <v>31</v>
      </c>
      <c r="E30" s="1">
        <v>1850</v>
      </c>
      <c r="F30" s="1"/>
      <c r="G30" s="1"/>
      <c r="H30" s="1"/>
      <c r="I30" s="1"/>
      <c r="J30" s="1">
        <f t="shared" si="0"/>
        <v>0</v>
      </c>
      <c r="K30" s="1"/>
    </row>
    <row r="31" spans="1:11" ht="18.75" customHeight="1" x14ac:dyDescent="0.3">
      <c r="A31" s="1">
        <v>29</v>
      </c>
      <c r="B31" s="10">
        <v>46052</v>
      </c>
      <c r="C31" s="1" t="s">
        <v>11</v>
      </c>
      <c r="D31" s="1" t="s">
        <v>31</v>
      </c>
      <c r="E31" s="1">
        <v>1850</v>
      </c>
      <c r="F31" s="1"/>
      <c r="G31" s="1"/>
      <c r="H31" s="1"/>
      <c r="I31" s="1"/>
      <c r="J31" s="1">
        <f t="shared" si="0"/>
        <v>0</v>
      </c>
      <c r="K31" s="1"/>
    </row>
    <row r="32" spans="1:11" ht="18.75" customHeight="1" x14ac:dyDescent="0.3">
      <c r="A32" s="1">
        <v>30</v>
      </c>
      <c r="B32" s="10">
        <v>46053</v>
      </c>
      <c r="C32" s="1" t="s">
        <v>11</v>
      </c>
      <c r="D32" s="1" t="s">
        <v>31</v>
      </c>
      <c r="E32" s="1">
        <v>1850</v>
      </c>
      <c r="F32" s="1"/>
      <c r="G32" s="1"/>
      <c r="H32" s="1"/>
      <c r="I32" s="1"/>
      <c r="J32" s="1">
        <f t="shared" si="0"/>
        <v>0</v>
      </c>
      <c r="K32" s="1"/>
    </row>
    <row r="33" spans="1:11" ht="18.75" customHeight="1" x14ac:dyDescent="0.3">
      <c r="A33" s="1">
        <v>31</v>
      </c>
      <c r="B33" s="10">
        <v>46054</v>
      </c>
      <c r="C33" s="1" t="s">
        <v>11</v>
      </c>
      <c r="D33" s="1" t="s">
        <v>31</v>
      </c>
      <c r="E33" s="1">
        <v>1850</v>
      </c>
      <c r="F33" s="1"/>
      <c r="G33" s="1"/>
      <c r="H33" s="1"/>
      <c r="I33" s="1"/>
      <c r="J33" s="1">
        <f t="shared" si="0"/>
        <v>0</v>
      </c>
      <c r="K33" s="1"/>
    </row>
    <row r="34" spans="1:11" ht="18.75" customHeight="1" x14ac:dyDescent="0.3">
      <c r="A34" s="1">
        <v>32</v>
      </c>
      <c r="B34" s="10">
        <v>46055</v>
      </c>
      <c r="C34" s="1" t="s">
        <v>11</v>
      </c>
      <c r="D34" s="1" t="s">
        <v>31</v>
      </c>
      <c r="E34" s="1">
        <v>1850</v>
      </c>
      <c r="F34" s="1"/>
      <c r="G34" s="1"/>
      <c r="H34" s="1"/>
      <c r="I34" s="1"/>
      <c r="J34" s="1">
        <f t="shared" si="0"/>
        <v>0</v>
      </c>
      <c r="K34" s="1"/>
    </row>
    <row r="35" spans="1:11" ht="18.75" customHeight="1" x14ac:dyDescent="0.3">
      <c r="A35" s="1">
        <v>33</v>
      </c>
      <c r="B35" s="10">
        <v>46056</v>
      </c>
      <c r="C35" s="1" t="s">
        <v>11</v>
      </c>
      <c r="D35" s="1" t="s">
        <v>31</v>
      </c>
      <c r="E35" s="1">
        <v>1850</v>
      </c>
      <c r="F35" s="1"/>
      <c r="G35" s="1"/>
      <c r="H35" s="1"/>
      <c r="I35" s="1"/>
      <c r="J35" s="1">
        <f t="shared" si="0"/>
        <v>0</v>
      </c>
      <c r="K35" s="1"/>
    </row>
    <row r="36" spans="1:11" ht="18.75" customHeight="1" x14ac:dyDescent="0.3">
      <c r="A36" s="1">
        <v>34</v>
      </c>
      <c r="B36" s="10">
        <v>46057</v>
      </c>
      <c r="C36" s="1" t="s">
        <v>11</v>
      </c>
      <c r="D36" s="1" t="s">
        <v>31</v>
      </c>
      <c r="E36" s="1">
        <v>1850</v>
      </c>
      <c r="F36" s="1"/>
      <c r="G36" s="1"/>
      <c r="H36" s="1"/>
      <c r="I36" s="1"/>
      <c r="J36" s="1">
        <f t="shared" si="0"/>
        <v>0</v>
      </c>
      <c r="K36" s="1"/>
    </row>
    <row r="37" spans="1:11" ht="18.75" customHeight="1" x14ac:dyDescent="0.3">
      <c r="A37" s="1">
        <v>35</v>
      </c>
      <c r="B37" s="10">
        <v>46058</v>
      </c>
      <c r="C37" s="1" t="s">
        <v>11</v>
      </c>
      <c r="D37" s="1" t="s">
        <v>31</v>
      </c>
      <c r="E37" s="1">
        <v>1850</v>
      </c>
      <c r="F37" s="1"/>
      <c r="G37" s="1"/>
      <c r="H37" s="1"/>
      <c r="I37" s="1"/>
      <c r="J37" s="1">
        <f t="shared" si="0"/>
        <v>0</v>
      </c>
      <c r="K37" s="1"/>
    </row>
    <row r="38" spans="1:11" ht="18.75" customHeight="1" x14ac:dyDescent="0.3">
      <c r="A38" s="1">
        <v>36</v>
      </c>
      <c r="B38" s="10">
        <v>46059</v>
      </c>
      <c r="C38" s="1" t="s">
        <v>11</v>
      </c>
      <c r="D38" s="1" t="s">
        <v>31</v>
      </c>
      <c r="E38" s="1">
        <v>1850</v>
      </c>
      <c r="F38" s="1"/>
      <c r="G38" s="1"/>
      <c r="H38" s="1"/>
      <c r="I38" s="1"/>
      <c r="J38" s="1">
        <f t="shared" si="0"/>
        <v>0</v>
      </c>
      <c r="K38" s="1"/>
    </row>
    <row r="39" spans="1:11" ht="18.75" customHeight="1" x14ac:dyDescent="0.3">
      <c r="A39" s="1">
        <v>37</v>
      </c>
      <c r="B39" s="10">
        <v>46060</v>
      </c>
      <c r="C39" s="1" t="s">
        <v>11</v>
      </c>
      <c r="D39" s="1" t="s">
        <v>31</v>
      </c>
      <c r="E39" s="1">
        <v>1850</v>
      </c>
      <c r="F39" s="1"/>
      <c r="G39" s="1"/>
      <c r="H39" s="1"/>
      <c r="I39" s="1"/>
      <c r="J39" s="1">
        <f t="shared" si="0"/>
        <v>0</v>
      </c>
      <c r="K39" s="1"/>
    </row>
    <row r="40" spans="1:11" ht="18.75" customHeight="1" x14ac:dyDescent="0.3">
      <c r="A40" s="1">
        <v>38</v>
      </c>
      <c r="B40" s="10">
        <v>46061</v>
      </c>
      <c r="C40" s="1" t="s">
        <v>11</v>
      </c>
      <c r="D40" s="1" t="s">
        <v>31</v>
      </c>
      <c r="E40" s="1">
        <v>1850</v>
      </c>
      <c r="F40" s="1"/>
      <c r="G40" s="1"/>
      <c r="H40" s="1"/>
      <c r="I40" s="1"/>
      <c r="J40" s="1">
        <f t="shared" si="0"/>
        <v>0</v>
      </c>
      <c r="K40" s="1"/>
    </row>
    <row r="41" spans="1:11" ht="18.75" customHeight="1" x14ac:dyDescent="0.3">
      <c r="A41" s="1">
        <v>39</v>
      </c>
      <c r="B41" s="10">
        <v>46062</v>
      </c>
      <c r="C41" s="1" t="s">
        <v>11</v>
      </c>
      <c r="D41" s="1" t="s">
        <v>31</v>
      </c>
      <c r="E41" s="1">
        <v>1850</v>
      </c>
      <c r="F41" s="1"/>
      <c r="G41" s="1"/>
      <c r="H41" s="1"/>
      <c r="I41" s="1"/>
      <c r="J41" s="1">
        <f t="shared" si="0"/>
        <v>0</v>
      </c>
      <c r="K41" s="1"/>
    </row>
    <row r="42" spans="1:11" ht="18.75" customHeight="1" x14ac:dyDescent="0.3">
      <c r="A42" s="1">
        <v>40</v>
      </c>
      <c r="B42" s="10">
        <v>46063</v>
      </c>
      <c r="C42" s="1" t="s">
        <v>11</v>
      </c>
      <c r="D42" s="1" t="s">
        <v>31</v>
      </c>
      <c r="E42" s="1">
        <v>1850</v>
      </c>
      <c r="F42" s="1"/>
      <c r="G42" s="1"/>
      <c r="H42" s="1"/>
      <c r="I42" s="1"/>
      <c r="J42" s="1">
        <f t="shared" si="0"/>
        <v>0</v>
      </c>
      <c r="K42" s="1"/>
    </row>
    <row r="43" spans="1:11" ht="18.75" customHeight="1" x14ac:dyDescent="0.3">
      <c r="A43" s="1">
        <v>41</v>
      </c>
      <c r="B43" s="10">
        <v>46064</v>
      </c>
      <c r="C43" s="1" t="s">
        <v>11</v>
      </c>
      <c r="D43" s="1" t="s">
        <v>31</v>
      </c>
      <c r="E43" s="1">
        <v>1850</v>
      </c>
      <c r="F43" s="1"/>
      <c r="G43" s="1"/>
      <c r="H43" s="1"/>
      <c r="I43" s="1"/>
      <c r="J43" s="1">
        <f t="shared" si="0"/>
        <v>0</v>
      </c>
      <c r="K43" s="1"/>
    </row>
    <row r="44" spans="1:11" ht="18.75" customHeight="1" x14ac:dyDescent="0.3">
      <c r="A44" s="1">
        <v>42</v>
      </c>
      <c r="B44" s="10">
        <v>46065</v>
      </c>
      <c r="C44" s="1" t="s">
        <v>11</v>
      </c>
      <c r="D44" s="1" t="s">
        <v>31</v>
      </c>
      <c r="E44" s="1">
        <v>1850</v>
      </c>
      <c r="F44" s="1"/>
      <c r="G44" s="1"/>
      <c r="H44" s="1"/>
      <c r="I44" s="1"/>
      <c r="J44" s="1">
        <f t="shared" si="0"/>
        <v>0</v>
      </c>
      <c r="K44" s="1"/>
    </row>
    <row r="45" spans="1:11" ht="18.75" customHeight="1" x14ac:dyDescent="0.3">
      <c r="A45" s="1">
        <v>43</v>
      </c>
      <c r="B45" s="10">
        <v>46066</v>
      </c>
      <c r="C45" s="1" t="s">
        <v>11</v>
      </c>
      <c r="D45" s="1" t="s">
        <v>31</v>
      </c>
      <c r="E45" s="1">
        <v>1850</v>
      </c>
      <c r="F45" s="1"/>
      <c r="G45" s="1"/>
      <c r="H45" s="1"/>
      <c r="I45" s="1"/>
      <c r="J45" s="1">
        <f t="shared" si="0"/>
        <v>0</v>
      </c>
      <c r="K45" s="1"/>
    </row>
    <row r="46" spans="1:11" ht="18.75" customHeight="1" x14ac:dyDescent="0.3">
      <c r="A46" s="1">
        <v>44</v>
      </c>
      <c r="B46" s="10">
        <v>46067</v>
      </c>
      <c r="C46" s="1" t="s">
        <v>11</v>
      </c>
      <c r="D46" s="1" t="s">
        <v>31</v>
      </c>
      <c r="E46" s="1">
        <v>1850</v>
      </c>
      <c r="F46" s="1"/>
      <c r="G46" s="1"/>
      <c r="H46" s="1"/>
      <c r="I46" s="1"/>
      <c r="J46" s="1">
        <f t="shared" si="0"/>
        <v>0</v>
      </c>
      <c r="K46" s="1"/>
    </row>
    <row r="47" spans="1:11" ht="18.75" customHeight="1" x14ac:dyDescent="0.3">
      <c r="A47" s="1">
        <v>45</v>
      </c>
      <c r="B47" s="10">
        <v>46068</v>
      </c>
      <c r="C47" s="1" t="s">
        <v>11</v>
      </c>
      <c r="D47" s="1" t="s">
        <v>31</v>
      </c>
      <c r="E47" s="1">
        <v>1850</v>
      </c>
      <c r="F47" s="1"/>
      <c r="G47" s="1"/>
      <c r="H47" s="1"/>
      <c r="I47" s="1"/>
      <c r="J47" s="1">
        <f t="shared" si="0"/>
        <v>0</v>
      </c>
      <c r="K47" s="1"/>
    </row>
    <row r="48" spans="1:11" ht="18.75" customHeight="1" x14ac:dyDescent="0.3">
      <c r="A48" s="1">
        <v>46</v>
      </c>
      <c r="B48" s="10">
        <v>46069</v>
      </c>
      <c r="C48" s="1" t="s">
        <v>11</v>
      </c>
      <c r="D48" s="1" t="s">
        <v>31</v>
      </c>
      <c r="E48" s="1">
        <v>1850</v>
      </c>
      <c r="F48" s="1"/>
      <c r="G48" s="1"/>
      <c r="H48" s="1"/>
      <c r="I48" s="1"/>
      <c r="J48" s="1">
        <f t="shared" si="0"/>
        <v>0</v>
      </c>
      <c r="K48" s="1"/>
    </row>
    <row r="49" spans="1:11" ht="18.75" customHeight="1" x14ac:dyDescent="0.3">
      <c r="A49" s="1">
        <v>47</v>
      </c>
      <c r="B49" s="10">
        <v>46070</v>
      </c>
      <c r="C49" s="1" t="s">
        <v>11</v>
      </c>
      <c r="D49" s="1" t="s">
        <v>31</v>
      </c>
      <c r="E49" s="1">
        <v>1850</v>
      </c>
      <c r="F49" s="1"/>
      <c r="G49" s="1"/>
      <c r="H49" s="1"/>
      <c r="I49" s="1"/>
      <c r="J49" s="1">
        <f t="shared" si="0"/>
        <v>0</v>
      </c>
      <c r="K49" s="1"/>
    </row>
    <row r="50" spans="1:11" ht="18.75" customHeight="1" x14ac:dyDescent="0.3">
      <c r="A50" s="1">
        <v>48</v>
      </c>
      <c r="B50" s="10">
        <v>46071</v>
      </c>
      <c r="C50" s="1" t="s">
        <v>11</v>
      </c>
      <c r="D50" s="1" t="s">
        <v>31</v>
      </c>
      <c r="E50" s="1">
        <v>1850</v>
      </c>
      <c r="F50" s="1"/>
      <c r="G50" s="1"/>
      <c r="H50" s="1"/>
      <c r="I50" s="1"/>
      <c r="J50" s="1">
        <f t="shared" si="0"/>
        <v>0</v>
      </c>
      <c r="K50" s="1"/>
    </row>
    <row r="51" spans="1:11" ht="18.75" customHeight="1" x14ac:dyDescent="0.3">
      <c r="A51" s="1">
        <v>49</v>
      </c>
      <c r="B51" s="10">
        <v>46072</v>
      </c>
      <c r="C51" s="1" t="s">
        <v>11</v>
      </c>
      <c r="D51" s="1" t="s">
        <v>31</v>
      </c>
      <c r="E51" s="1">
        <v>1850</v>
      </c>
      <c r="F51" s="1"/>
      <c r="G51" s="1"/>
      <c r="H51" s="1"/>
      <c r="I51" s="1"/>
      <c r="J51" s="1">
        <f t="shared" si="0"/>
        <v>0</v>
      </c>
      <c r="K51" s="1"/>
    </row>
    <row r="52" spans="1:11" ht="18.75" customHeight="1" x14ac:dyDescent="0.3">
      <c r="A52" s="1">
        <v>50</v>
      </c>
      <c r="B52" s="10">
        <v>46073</v>
      </c>
      <c r="C52" s="1" t="s">
        <v>11</v>
      </c>
      <c r="D52" s="1" t="s">
        <v>31</v>
      </c>
      <c r="E52" s="1">
        <v>1850</v>
      </c>
      <c r="F52" s="1"/>
      <c r="G52" s="1"/>
      <c r="H52" s="1"/>
      <c r="I52" s="1"/>
      <c r="J52" s="1">
        <f t="shared" si="0"/>
        <v>0</v>
      </c>
      <c r="K52" s="1"/>
    </row>
    <row r="53" spans="1:11" ht="18.75" customHeight="1" x14ac:dyDescent="0.3">
      <c r="A53" s="1">
        <v>51</v>
      </c>
      <c r="B53" s="10">
        <v>46074</v>
      </c>
      <c r="C53" s="1" t="s">
        <v>11</v>
      </c>
      <c r="D53" s="1" t="s">
        <v>31</v>
      </c>
      <c r="E53" s="1">
        <v>1850</v>
      </c>
      <c r="F53" s="1"/>
      <c r="G53" s="1"/>
      <c r="H53" s="1"/>
      <c r="I53" s="1"/>
      <c r="J53" s="1">
        <f t="shared" si="0"/>
        <v>0</v>
      </c>
      <c r="K53" s="1"/>
    </row>
    <row r="54" spans="1:11" ht="18.75" customHeight="1" x14ac:dyDescent="0.3">
      <c r="A54" s="1">
        <v>52</v>
      </c>
      <c r="B54" s="10">
        <v>46075</v>
      </c>
      <c r="C54" s="1" t="s">
        <v>11</v>
      </c>
      <c r="D54" s="1" t="s">
        <v>31</v>
      </c>
      <c r="E54" s="1">
        <v>1850</v>
      </c>
      <c r="F54" s="1"/>
      <c r="G54" s="1"/>
      <c r="H54" s="1"/>
      <c r="I54" s="1"/>
      <c r="J54" s="1">
        <f t="shared" si="0"/>
        <v>0</v>
      </c>
      <c r="K54" s="1"/>
    </row>
    <row r="55" spans="1:11" ht="18.75" customHeight="1" x14ac:dyDescent="0.3">
      <c r="A55" s="1">
        <v>53</v>
      </c>
      <c r="B55" s="10">
        <v>46076</v>
      </c>
      <c r="C55" s="1" t="s">
        <v>11</v>
      </c>
      <c r="D55" s="1" t="s">
        <v>31</v>
      </c>
      <c r="E55" s="1">
        <v>1850</v>
      </c>
      <c r="F55" s="1"/>
      <c r="G55" s="1"/>
      <c r="H55" s="1"/>
      <c r="I55" s="1"/>
      <c r="J55" s="1">
        <f t="shared" si="0"/>
        <v>0</v>
      </c>
      <c r="K55" s="1"/>
    </row>
    <row r="56" spans="1:11" ht="18.75" customHeight="1" x14ac:dyDescent="0.3">
      <c r="A56" s="1">
        <v>54</v>
      </c>
      <c r="B56" s="10">
        <v>46077</v>
      </c>
      <c r="C56" s="1" t="s">
        <v>11</v>
      </c>
      <c r="D56" s="1" t="s">
        <v>31</v>
      </c>
      <c r="E56" s="1">
        <v>1850</v>
      </c>
      <c r="F56" s="1"/>
      <c r="G56" s="1"/>
      <c r="H56" s="1"/>
      <c r="I56" s="1"/>
      <c r="J56" s="1">
        <f t="shared" si="0"/>
        <v>0</v>
      </c>
      <c r="K56" s="1"/>
    </row>
    <row r="57" spans="1:11" ht="18.75" customHeight="1" x14ac:dyDescent="0.3">
      <c r="A57" s="1">
        <v>55</v>
      </c>
      <c r="B57" s="10">
        <v>46078</v>
      </c>
      <c r="C57" s="1" t="s">
        <v>11</v>
      </c>
      <c r="D57" s="1" t="s">
        <v>31</v>
      </c>
      <c r="E57" s="1">
        <v>1850</v>
      </c>
      <c r="F57" s="1"/>
      <c r="G57" s="1"/>
      <c r="H57" s="1"/>
      <c r="I57" s="1"/>
      <c r="J57" s="1">
        <f t="shared" si="0"/>
        <v>0</v>
      </c>
      <c r="K57" s="1"/>
    </row>
    <row r="58" spans="1:11" ht="18.75" customHeight="1" x14ac:dyDescent="0.3">
      <c r="A58" s="1">
        <v>56</v>
      </c>
      <c r="B58" s="10">
        <v>46079</v>
      </c>
      <c r="C58" s="1" t="s">
        <v>11</v>
      </c>
      <c r="D58" s="1" t="s">
        <v>31</v>
      </c>
      <c r="E58" s="1">
        <v>1850</v>
      </c>
      <c r="F58" s="1"/>
      <c r="G58" s="1"/>
      <c r="H58" s="1"/>
      <c r="I58" s="1"/>
      <c r="J58" s="1">
        <f t="shared" si="0"/>
        <v>0</v>
      </c>
      <c r="K58" s="1"/>
    </row>
    <row r="59" spans="1:11" ht="18.75" customHeight="1" x14ac:dyDescent="0.3">
      <c r="A59" s="1">
        <v>57</v>
      </c>
      <c r="B59" s="10">
        <v>46080</v>
      </c>
      <c r="C59" s="1" t="s">
        <v>11</v>
      </c>
      <c r="D59" s="1" t="s">
        <v>31</v>
      </c>
      <c r="E59" s="1">
        <v>1850</v>
      </c>
      <c r="F59" s="1"/>
      <c r="G59" s="1"/>
      <c r="H59" s="1"/>
      <c r="I59" s="1"/>
      <c r="J59" s="1">
        <f t="shared" si="0"/>
        <v>0</v>
      </c>
      <c r="K59" s="1"/>
    </row>
    <row r="60" spans="1:11" ht="18.75" customHeight="1" x14ac:dyDescent="0.3">
      <c r="A60" s="1">
        <v>58</v>
      </c>
      <c r="B60" s="10">
        <v>46081</v>
      </c>
      <c r="C60" s="1" t="s">
        <v>11</v>
      </c>
      <c r="D60" s="1" t="s">
        <v>31</v>
      </c>
      <c r="E60" s="1">
        <v>1850</v>
      </c>
      <c r="F60" s="1"/>
      <c r="G60" s="1"/>
      <c r="H60" s="1"/>
      <c r="I60" s="1"/>
      <c r="J60" s="1">
        <f t="shared" si="0"/>
        <v>0</v>
      </c>
      <c r="K60" s="1"/>
    </row>
    <row r="61" spans="1:11" ht="18.75" customHeight="1" x14ac:dyDescent="0.3">
      <c r="A61" s="1">
        <v>59</v>
      </c>
      <c r="B61" s="10">
        <v>46082</v>
      </c>
      <c r="C61" s="1" t="s">
        <v>11</v>
      </c>
      <c r="D61" s="1" t="s">
        <v>31</v>
      </c>
      <c r="E61" s="1">
        <v>1850</v>
      </c>
      <c r="F61" s="1"/>
      <c r="G61" s="1"/>
      <c r="H61" s="1"/>
      <c r="I61" s="1"/>
      <c r="J61" s="1">
        <f t="shared" si="0"/>
        <v>0</v>
      </c>
      <c r="K61" s="1"/>
    </row>
    <row r="62" spans="1:11" ht="18.75" customHeight="1" x14ac:dyDescent="0.3">
      <c r="A62" s="1">
        <v>60</v>
      </c>
      <c r="B62" s="10">
        <v>46083</v>
      </c>
      <c r="C62" s="1" t="s">
        <v>11</v>
      </c>
      <c r="D62" s="1" t="s">
        <v>31</v>
      </c>
      <c r="E62" s="1">
        <v>1850</v>
      </c>
      <c r="F62" s="1"/>
      <c r="G62" s="1"/>
      <c r="H62" s="1"/>
      <c r="I62" s="1"/>
      <c r="J62" s="1">
        <f t="shared" si="0"/>
        <v>0</v>
      </c>
      <c r="K62" s="1"/>
    </row>
    <row r="63" spans="1:11" ht="18.75" customHeight="1" x14ac:dyDescent="0.3">
      <c r="A63" s="1">
        <v>61</v>
      </c>
      <c r="B63" s="10">
        <v>46084</v>
      </c>
      <c r="C63" s="1" t="s">
        <v>11</v>
      </c>
      <c r="D63" s="1" t="s">
        <v>31</v>
      </c>
      <c r="E63" s="1">
        <v>1850</v>
      </c>
      <c r="F63" s="1"/>
      <c r="G63" s="1"/>
      <c r="H63" s="1"/>
      <c r="I63" s="1"/>
      <c r="J63" s="1">
        <f t="shared" si="0"/>
        <v>0</v>
      </c>
      <c r="K63" s="1"/>
    </row>
    <row r="64" spans="1:11" ht="18.75" customHeight="1" x14ac:dyDescent="0.3">
      <c r="A64" s="1">
        <v>62</v>
      </c>
      <c r="B64" s="10">
        <v>46085</v>
      </c>
      <c r="C64" s="1" t="s">
        <v>11</v>
      </c>
      <c r="D64" s="1" t="s">
        <v>31</v>
      </c>
      <c r="E64" s="1">
        <v>1850</v>
      </c>
      <c r="F64" s="1"/>
      <c r="G64" s="1"/>
      <c r="H64" s="1"/>
      <c r="I64" s="1"/>
      <c r="J64" s="1">
        <f t="shared" si="0"/>
        <v>0</v>
      </c>
      <c r="K64" s="1"/>
    </row>
    <row r="65" spans="1:11" ht="18.75" customHeight="1" x14ac:dyDescent="0.3">
      <c r="A65" s="1">
        <v>63</v>
      </c>
      <c r="B65" s="10">
        <v>46086</v>
      </c>
      <c r="C65" s="1" t="s">
        <v>11</v>
      </c>
      <c r="D65" s="1" t="s">
        <v>31</v>
      </c>
      <c r="E65" s="1">
        <v>1850</v>
      </c>
      <c r="F65" s="1"/>
      <c r="G65" s="1"/>
      <c r="H65" s="1"/>
      <c r="I65" s="1"/>
      <c r="J65" s="1">
        <f t="shared" si="0"/>
        <v>0</v>
      </c>
      <c r="K65" s="1"/>
    </row>
    <row r="66" spans="1:11" ht="18.75" customHeight="1" x14ac:dyDescent="0.3">
      <c r="A66" s="1">
        <v>64</v>
      </c>
      <c r="B66" s="10">
        <v>46087</v>
      </c>
      <c r="C66" s="1" t="s">
        <v>11</v>
      </c>
      <c r="D66" s="1" t="s">
        <v>31</v>
      </c>
      <c r="E66" s="1">
        <v>1850</v>
      </c>
      <c r="F66" s="1"/>
      <c r="G66" s="1"/>
      <c r="H66" s="1"/>
      <c r="I66" s="1"/>
      <c r="J66" s="1">
        <f t="shared" si="0"/>
        <v>0</v>
      </c>
      <c r="K66" s="1"/>
    </row>
    <row r="67" spans="1:11" ht="18.75" customHeight="1" x14ac:dyDescent="0.3">
      <c r="A67" s="1">
        <v>65</v>
      </c>
      <c r="B67" s="10">
        <v>46088</v>
      </c>
      <c r="C67" s="1" t="s">
        <v>11</v>
      </c>
      <c r="D67" s="1" t="s">
        <v>31</v>
      </c>
      <c r="E67" s="1">
        <v>1850</v>
      </c>
      <c r="F67" s="1"/>
      <c r="G67" s="1"/>
      <c r="H67" s="1"/>
      <c r="I67" s="1"/>
      <c r="J67" s="1">
        <f t="shared" si="0"/>
        <v>0</v>
      </c>
      <c r="K67" s="1"/>
    </row>
    <row r="68" spans="1:11" ht="18.75" customHeight="1" x14ac:dyDescent="0.3">
      <c r="A68" s="1">
        <v>66</v>
      </c>
      <c r="B68" s="10">
        <v>46089</v>
      </c>
      <c r="C68" s="1" t="s">
        <v>11</v>
      </c>
      <c r="D68" s="1" t="s">
        <v>31</v>
      </c>
      <c r="E68" s="1">
        <v>1850</v>
      </c>
      <c r="F68" s="1"/>
      <c r="G68" s="1"/>
      <c r="H68" s="1"/>
      <c r="I68" s="1"/>
      <c r="J68" s="1">
        <f t="shared" ref="J68:J131" si="1">E68*F68-G68-H68+I68</f>
        <v>0</v>
      </c>
      <c r="K68" s="1"/>
    </row>
    <row r="69" spans="1:11" ht="18.75" customHeight="1" x14ac:dyDescent="0.3">
      <c r="A69" s="1">
        <v>67</v>
      </c>
      <c r="B69" s="10">
        <v>46090</v>
      </c>
      <c r="C69" s="1" t="s">
        <v>11</v>
      </c>
      <c r="D69" s="1" t="s">
        <v>31</v>
      </c>
      <c r="E69" s="1">
        <v>1850</v>
      </c>
      <c r="F69" s="1"/>
      <c r="G69" s="1"/>
      <c r="H69" s="1"/>
      <c r="I69" s="1"/>
      <c r="J69" s="1">
        <f t="shared" si="1"/>
        <v>0</v>
      </c>
      <c r="K69" s="1"/>
    </row>
    <row r="70" spans="1:11" ht="18.75" customHeight="1" x14ac:dyDescent="0.3">
      <c r="A70" s="1">
        <v>68</v>
      </c>
      <c r="B70" s="10">
        <v>46091</v>
      </c>
      <c r="C70" s="1" t="s">
        <v>11</v>
      </c>
      <c r="D70" s="1" t="s">
        <v>31</v>
      </c>
      <c r="E70" s="1">
        <v>1850</v>
      </c>
      <c r="F70" s="1"/>
      <c r="G70" s="1"/>
      <c r="H70" s="1"/>
      <c r="I70" s="1"/>
      <c r="J70" s="1">
        <f t="shared" si="1"/>
        <v>0</v>
      </c>
      <c r="K70" s="1"/>
    </row>
    <row r="71" spans="1:11" ht="18.75" customHeight="1" x14ac:dyDescent="0.3">
      <c r="A71" s="1">
        <v>69</v>
      </c>
      <c r="B71" s="10">
        <v>46092</v>
      </c>
      <c r="C71" s="1" t="s">
        <v>11</v>
      </c>
      <c r="D71" s="1" t="s">
        <v>31</v>
      </c>
      <c r="E71" s="1">
        <v>1850</v>
      </c>
      <c r="F71" s="1"/>
      <c r="G71" s="1"/>
      <c r="H71" s="1"/>
      <c r="I71" s="1"/>
      <c r="J71" s="1">
        <f t="shared" si="1"/>
        <v>0</v>
      </c>
      <c r="K71" s="1"/>
    </row>
    <row r="72" spans="1:11" ht="18.75" customHeight="1" x14ac:dyDescent="0.3">
      <c r="A72" s="1">
        <v>70</v>
      </c>
      <c r="B72" s="10">
        <v>46093</v>
      </c>
      <c r="C72" s="1" t="s">
        <v>11</v>
      </c>
      <c r="D72" s="1" t="s">
        <v>31</v>
      </c>
      <c r="E72" s="1">
        <v>1850</v>
      </c>
      <c r="F72" s="1"/>
      <c r="G72" s="1"/>
      <c r="H72" s="1"/>
      <c r="I72" s="1"/>
      <c r="J72" s="1">
        <f t="shared" si="1"/>
        <v>0</v>
      </c>
      <c r="K72" s="1"/>
    </row>
    <row r="73" spans="1:11" ht="18.75" customHeight="1" x14ac:dyDescent="0.3">
      <c r="A73" s="1">
        <v>71</v>
      </c>
      <c r="B73" s="10">
        <v>46094</v>
      </c>
      <c r="C73" s="1" t="s">
        <v>11</v>
      </c>
      <c r="D73" s="1" t="s">
        <v>31</v>
      </c>
      <c r="E73" s="1">
        <v>1850</v>
      </c>
      <c r="F73" s="1"/>
      <c r="G73" s="1"/>
      <c r="H73" s="1"/>
      <c r="I73" s="1"/>
      <c r="J73" s="1">
        <f t="shared" si="1"/>
        <v>0</v>
      </c>
      <c r="K73" s="1"/>
    </row>
    <row r="74" spans="1:11" ht="18.75" customHeight="1" x14ac:dyDescent="0.3">
      <c r="A74" s="1">
        <v>72</v>
      </c>
      <c r="B74" s="10">
        <v>46095</v>
      </c>
      <c r="C74" s="1" t="s">
        <v>11</v>
      </c>
      <c r="D74" s="1" t="s">
        <v>31</v>
      </c>
      <c r="E74" s="1">
        <v>1850</v>
      </c>
      <c r="F74" s="1"/>
      <c r="G74" s="1"/>
      <c r="H74" s="1"/>
      <c r="I74" s="1"/>
      <c r="J74" s="1">
        <f t="shared" si="1"/>
        <v>0</v>
      </c>
      <c r="K74" s="1"/>
    </row>
    <row r="75" spans="1:11" ht="18.75" customHeight="1" x14ac:dyDescent="0.3">
      <c r="A75" s="1">
        <v>73</v>
      </c>
      <c r="B75" s="10">
        <v>46096</v>
      </c>
      <c r="C75" s="1" t="s">
        <v>11</v>
      </c>
      <c r="D75" s="1" t="s">
        <v>31</v>
      </c>
      <c r="E75" s="1">
        <v>1850</v>
      </c>
      <c r="F75" s="1"/>
      <c r="G75" s="1"/>
      <c r="H75" s="1"/>
      <c r="I75" s="1"/>
      <c r="J75" s="1">
        <f t="shared" si="1"/>
        <v>0</v>
      </c>
      <c r="K75" s="1"/>
    </row>
    <row r="76" spans="1:11" ht="18.75" customHeight="1" x14ac:dyDescent="0.3">
      <c r="A76" s="1">
        <v>74</v>
      </c>
      <c r="B76" s="10">
        <v>46097</v>
      </c>
      <c r="C76" s="1" t="s">
        <v>11</v>
      </c>
      <c r="D76" s="1" t="s">
        <v>31</v>
      </c>
      <c r="E76" s="1">
        <v>1850</v>
      </c>
      <c r="F76" s="1"/>
      <c r="G76" s="1"/>
      <c r="H76" s="1"/>
      <c r="I76" s="1"/>
      <c r="J76" s="1">
        <f t="shared" si="1"/>
        <v>0</v>
      </c>
      <c r="K76" s="1"/>
    </row>
    <row r="77" spans="1:11" ht="18.75" customHeight="1" x14ac:dyDescent="0.3">
      <c r="A77" s="1">
        <v>75</v>
      </c>
      <c r="B77" s="10">
        <v>46098</v>
      </c>
      <c r="C77" s="1" t="s">
        <v>11</v>
      </c>
      <c r="D77" s="1" t="s">
        <v>31</v>
      </c>
      <c r="E77" s="1">
        <v>1850</v>
      </c>
      <c r="F77" s="1"/>
      <c r="G77" s="1"/>
      <c r="H77" s="1"/>
      <c r="I77" s="1"/>
      <c r="J77" s="1">
        <f t="shared" si="1"/>
        <v>0</v>
      </c>
      <c r="K77" s="1"/>
    </row>
    <row r="78" spans="1:11" ht="18.75" customHeight="1" x14ac:dyDescent="0.3">
      <c r="A78" s="1">
        <v>76</v>
      </c>
      <c r="B78" s="10">
        <v>46099</v>
      </c>
      <c r="C78" s="1" t="s">
        <v>11</v>
      </c>
      <c r="D78" s="1" t="s">
        <v>31</v>
      </c>
      <c r="E78" s="1">
        <v>1850</v>
      </c>
      <c r="F78" s="1"/>
      <c r="G78" s="1"/>
      <c r="H78" s="1"/>
      <c r="I78" s="1"/>
      <c r="J78" s="1">
        <f t="shared" si="1"/>
        <v>0</v>
      </c>
      <c r="K78" s="1"/>
    </row>
    <row r="79" spans="1:11" ht="18.75" customHeight="1" x14ac:dyDescent="0.3">
      <c r="A79" s="1">
        <v>77</v>
      </c>
      <c r="B79" s="10">
        <v>46100</v>
      </c>
      <c r="C79" s="1" t="s">
        <v>11</v>
      </c>
      <c r="D79" s="1" t="s">
        <v>31</v>
      </c>
      <c r="E79" s="1">
        <v>1850</v>
      </c>
      <c r="F79" s="1"/>
      <c r="G79" s="1"/>
      <c r="H79" s="1"/>
      <c r="I79" s="1"/>
      <c r="J79" s="1">
        <f t="shared" si="1"/>
        <v>0</v>
      </c>
      <c r="K79" s="1"/>
    </row>
    <row r="80" spans="1:11" ht="18.75" customHeight="1" x14ac:dyDescent="0.3">
      <c r="A80" s="1">
        <v>78</v>
      </c>
      <c r="B80" s="10">
        <v>46101</v>
      </c>
      <c r="C80" s="1" t="s">
        <v>11</v>
      </c>
      <c r="D80" s="1" t="s">
        <v>31</v>
      </c>
      <c r="E80" s="1">
        <v>1850</v>
      </c>
      <c r="F80" s="1"/>
      <c r="G80" s="1"/>
      <c r="H80" s="1"/>
      <c r="I80" s="1"/>
      <c r="J80" s="1">
        <f t="shared" si="1"/>
        <v>0</v>
      </c>
      <c r="K80" s="1"/>
    </row>
    <row r="81" spans="1:11" ht="18.75" customHeight="1" x14ac:dyDescent="0.3">
      <c r="A81" s="1">
        <v>79</v>
      </c>
      <c r="B81" s="10">
        <v>46102</v>
      </c>
      <c r="C81" s="1" t="s">
        <v>11</v>
      </c>
      <c r="D81" s="1" t="s">
        <v>31</v>
      </c>
      <c r="E81" s="1">
        <v>1850</v>
      </c>
      <c r="F81" s="1"/>
      <c r="G81" s="1"/>
      <c r="H81" s="1"/>
      <c r="I81" s="1"/>
      <c r="J81" s="1">
        <f t="shared" si="1"/>
        <v>0</v>
      </c>
      <c r="K81" s="1"/>
    </row>
    <row r="82" spans="1:11" ht="18.75" customHeight="1" x14ac:dyDescent="0.3">
      <c r="A82" s="1">
        <v>80</v>
      </c>
      <c r="B82" s="10">
        <v>46103</v>
      </c>
      <c r="C82" s="1" t="s">
        <v>11</v>
      </c>
      <c r="D82" s="1" t="s">
        <v>31</v>
      </c>
      <c r="E82" s="1">
        <v>1850</v>
      </c>
      <c r="F82" s="1"/>
      <c r="G82" s="1"/>
      <c r="H82" s="1"/>
      <c r="I82" s="1"/>
      <c r="J82" s="1">
        <f t="shared" si="1"/>
        <v>0</v>
      </c>
      <c r="K82" s="1"/>
    </row>
    <row r="83" spans="1:11" ht="18.75" customHeight="1" x14ac:dyDescent="0.3">
      <c r="A83" s="1">
        <v>81</v>
      </c>
      <c r="B83" s="10">
        <v>46104</v>
      </c>
      <c r="C83" s="1" t="s">
        <v>11</v>
      </c>
      <c r="D83" s="1" t="s">
        <v>31</v>
      </c>
      <c r="E83" s="1">
        <v>1850</v>
      </c>
      <c r="F83" s="1"/>
      <c r="G83" s="1"/>
      <c r="H83" s="1"/>
      <c r="I83" s="1"/>
      <c r="J83" s="1">
        <f t="shared" si="1"/>
        <v>0</v>
      </c>
      <c r="K83" s="1"/>
    </row>
    <row r="84" spans="1:11" ht="18.75" customHeight="1" x14ac:dyDescent="0.3">
      <c r="A84" s="1">
        <v>82</v>
      </c>
      <c r="B84" s="10">
        <v>46105</v>
      </c>
      <c r="C84" s="1" t="s">
        <v>11</v>
      </c>
      <c r="D84" s="1" t="s">
        <v>31</v>
      </c>
      <c r="E84" s="1">
        <v>1850</v>
      </c>
      <c r="F84" s="1"/>
      <c r="G84" s="1"/>
      <c r="H84" s="1"/>
      <c r="I84" s="1"/>
      <c r="J84" s="1">
        <f t="shared" si="1"/>
        <v>0</v>
      </c>
      <c r="K84" s="1"/>
    </row>
    <row r="85" spans="1:11" ht="18.75" customHeight="1" x14ac:dyDescent="0.3">
      <c r="A85" s="1">
        <v>83</v>
      </c>
      <c r="B85" s="10">
        <v>46106</v>
      </c>
      <c r="C85" s="1" t="s">
        <v>11</v>
      </c>
      <c r="D85" s="1" t="s">
        <v>31</v>
      </c>
      <c r="E85" s="1">
        <v>1850</v>
      </c>
      <c r="F85" s="1"/>
      <c r="G85" s="1"/>
      <c r="H85" s="1"/>
      <c r="I85" s="1"/>
      <c r="J85" s="1">
        <f t="shared" si="1"/>
        <v>0</v>
      </c>
      <c r="K85" s="1"/>
    </row>
    <row r="86" spans="1:11" ht="18.75" customHeight="1" x14ac:dyDescent="0.3">
      <c r="A86" s="1">
        <v>84</v>
      </c>
      <c r="B86" s="10">
        <v>46107</v>
      </c>
      <c r="C86" s="1" t="s">
        <v>11</v>
      </c>
      <c r="D86" s="1" t="s">
        <v>31</v>
      </c>
      <c r="E86" s="1">
        <v>1850</v>
      </c>
      <c r="F86" s="1"/>
      <c r="G86" s="1"/>
      <c r="H86" s="1"/>
      <c r="I86" s="1"/>
      <c r="J86" s="1">
        <f t="shared" si="1"/>
        <v>0</v>
      </c>
      <c r="K86" s="1"/>
    </row>
    <row r="87" spans="1:11" ht="18.75" customHeight="1" x14ac:dyDescent="0.3">
      <c r="A87" s="1">
        <v>85</v>
      </c>
      <c r="B87" s="10">
        <v>46108</v>
      </c>
      <c r="C87" s="1" t="s">
        <v>11</v>
      </c>
      <c r="D87" s="1" t="s">
        <v>31</v>
      </c>
      <c r="E87" s="1">
        <v>1850</v>
      </c>
      <c r="F87" s="1"/>
      <c r="G87" s="1"/>
      <c r="H87" s="1"/>
      <c r="I87" s="1"/>
      <c r="J87" s="1">
        <f t="shared" si="1"/>
        <v>0</v>
      </c>
      <c r="K87" s="1"/>
    </row>
    <row r="88" spans="1:11" ht="18.75" customHeight="1" x14ac:dyDescent="0.3">
      <c r="A88" s="1">
        <v>86</v>
      </c>
      <c r="B88" s="10">
        <v>46109</v>
      </c>
      <c r="C88" s="1" t="s">
        <v>11</v>
      </c>
      <c r="D88" s="1" t="s">
        <v>31</v>
      </c>
      <c r="E88" s="1">
        <v>1850</v>
      </c>
      <c r="F88" s="1"/>
      <c r="G88" s="1"/>
      <c r="H88" s="1"/>
      <c r="I88" s="1"/>
      <c r="J88" s="1">
        <f t="shared" si="1"/>
        <v>0</v>
      </c>
      <c r="K88" s="1"/>
    </row>
    <row r="89" spans="1:11" ht="18.75" customHeight="1" x14ac:dyDescent="0.3">
      <c r="A89" s="1">
        <v>87</v>
      </c>
      <c r="B89" s="10">
        <v>46110</v>
      </c>
      <c r="C89" s="1" t="s">
        <v>11</v>
      </c>
      <c r="D89" s="1" t="s">
        <v>31</v>
      </c>
      <c r="E89" s="1">
        <v>1850</v>
      </c>
      <c r="F89" s="1"/>
      <c r="G89" s="1"/>
      <c r="H89" s="1"/>
      <c r="I89" s="1"/>
      <c r="J89" s="1">
        <f t="shared" si="1"/>
        <v>0</v>
      </c>
      <c r="K89" s="1"/>
    </row>
    <row r="90" spans="1:11" ht="18.75" customHeight="1" x14ac:dyDescent="0.3">
      <c r="A90" s="1">
        <v>88</v>
      </c>
      <c r="B90" s="10">
        <v>46111</v>
      </c>
      <c r="C90" s="1" t="s">
        <v>11</v>
      </c>
      <c r="D90" s="1" t="s">
        <v>31</v>
      </c>
      <c r="E90" s="1">
        <v>1850</v>
      </c>
      <c r="F90" s="1"/>
      <c r="G90" s="1"/>
      <c r="H90" s="1"/>
      <c r="I90" s="1"/>
      <c r="J90" s="1">
        <f t="shared" si="1"/>
        <v>0</v>
      </c>
      <c r="K90" s="1"/>
    </row>
    <row r="91" spans="1:11" ht="18.75" customHeight="1" x14ac:dyDescent="0.3">
      <c r="A91" s="1">
        <v>89</v>
      </c>
      <c r="B91" s="10">
        <v>46112</v>
      </c>
      <c r="C91" s="1" t="s">
        <v>11</v>
      </c>
      <c r="D91" s="1" t="s">
        <v>31</v>
      </c>
      <c r="E91" s="1">
        <v>1850</v>
      </c>
      <c r="F91" s="1"/>
      <c r="G91" s="1"/>
      <c r="H91" s="1"/>
      <c r="I91" s="1"/>
      <c r="J91" s="1">
        <f t="shared" si="1"/>
        <v>0</v>
      </c>
      <c r="K91" s="1"/>
    </row>
    <row r="92" spans="1:11" ht="18.75" customHeight="1" x14ac:dyDescent="0.3">
      <c r="A92" s="1">
        <v>90</v>
      </c>
      <c r="B92" s="10">
        <v>46113</v>
      </c>
      <c r="C92" s="1" t="s">
        <v>11</v>
      </c>
      <c r="D92" s="1" t="s">
        <v>31</v>
      </c>
      <c r="E92" s="1">
        <v>1850</v>
      </c>
      <c r="F92" s="1"/>
      <c r="G92" s="1"/>
      <c r="H92" s="1"/>
      <c r="I92" s="1"/>
      <c r="J92" s="1">
        <f t="shared" si="1"/>
        <v>0</v>
      </c>
      <c r="K92" s="1"/>
    </row>
    <row r="93" spans="1:11" ht="18.75" customHeight="1" x14ac:dyDescent="0.3">
      <c r="A93" s="1">
        <v>91</v>
      </c>
      <c r="B93" s="10">
        <v>46114</v>
      </c>
      <c r="C93" s="1" t="s">
        <v>11</v>
      </c>
      <c r="D93" s="1" t="s">
        <v>31</v>
      </c>
      <c r="E93" s="1">
        <v>1850</v>
      </c>
      <c r="F93" s="1"/>
      <c r="G93" s="1"/>
      <c r="H93" s="1"/>
      <c r="I93" s="1"/>
      <c r="J93" s="1">
        <f t="shared" si="1"/>
        <v>0</v>
      </c>
      <c r="K93" s="1"/>
    </row>
    <row r="94" spans="1:11" ht="18.75" customHeight="1" x14ac:dyDescent="0.3">
      <c r="A94" s="1">
        <v>92</v>
      </c>
      <c r="B94" s="10">
        <v>46115</v>
      </c>
      <c r="C94" s="1" t="s">
        <v>11</v>
      </c>
      <c r="D94" s="1" t="s">
        <v>31</v>
      </c>
      <c r="E94" s="1">
        <v>1850</v>
      </c>
      <c r="F94" s="1"/>
      <c r="G94" s="1"/>
      <c r="H94" s="1"/>
      <c r="I94" s="1"/>
      <c r="J94" s="1">
        <f t="shared" si="1"/>
        <v>0</v>
      </c>
      <c r="K94" s="1"/>
    </row>
    <row r="95" spans="1:11" ht="18.75" customHeight="1" x14ac:dyDescent="0.3">
      <c r="A95" s="1">
        <v>93</v>
      </c>
      <c r="B95" s="10">
        <v>46116</v>
      </c>
      <c r="C95" s="1" t="s">
        <v>11</v>
      </c>
      <c r="D95" s="1" t="s">
        <v>31</v>
      </c>
      <c r="E95" s="1">
        <v>1850</v>
      </c>
      <c r="F95" s="1"/>
      <c r="G95" s="1"/>
      <c r="H95" s="1"/>
      <c r="I95" s="1"/>
      <c r="J95" s="1">
        <f t="shared" si="1"/>
        <v>0</v>
      </c>
      <c r="K95" s="1"/>
    </row>
    <row r="96" spans="1:11" ht="18.75" customHeight="1" x14ac:dyDescent="0.3">
      <c r="A96" s="1">
        <v>94</v>
      </c>
      <c r="B96" s="10">
        <v>46117</v>
      </c>
      <c r="C96" s="1" t="s">
        <v>11</v>
      </c>
      <c r="D96" s="1" t="s">
        <v>31</v>
      </c>
      <c r="E96" s="1">
        <v>1850</v>
      </c>
      <c r="F96" s="1"/>
      <c r="G96" s="1"/>
      <c r="H96" s="1"/>
      <c r="I96" s="1"/>
      <c r="J96" s="1">
        <f t="shared" si="1"/>
        <v>0</v>
      </c>
      <c r="K96" s="1"/>
    </row>
    <row r="97" spans="1:11" ht="18.75" customHeight="1" x14ac:dyDescent="0.3">
      <c r="A97" s="1">
        <v>95</v>
      </c>
      <c r="B97" s="10">
        <v>46118</v>
      </c>
      <c r="C97" s="1" t="s">
        <v>11</v>
      </c>
      <c r="D97" s="1" t="s">
        <v>31</v>
      </c>
      <c r="E97" s="1">
        <v>1850</v>
      </c>
      <c r="F97" s="1"/>
      <c r="G97" s="1"/>
      <c r="H97" s="1"/>
      <c r="I97" s="1"/>
      <c r="J97" s="1">
        <f t="shared" si="1"/>
        <v>0</v>
      </c>
      <c r="K97" s="1"/>
    </row>
    <row r="98" spans="1:11" ht="18.75" customHeight="1" x14ac:dyDescent="0.3">
      <c r="A98" s="1">
        <v>96</v>
      </c>
      <c r="B98" s="10">
        <v>46119</v>
      </c>
      <c r="C98" s="1" t="s">
        <v>11</v>
      </c>
      <c r="D98" s="1" t="s">
        <v>31</v>
      </c>
      <c r="E98" s="1">
        <v>1850</v>
      </c>
      <c r="F98" s="1"/>
      <c r="G98" s="1"/>
      <c r="H98" s="1"/>
      <c r="I98" s="1"/>
      <c r="J98" s="1">
        <f t="shared" si="1"/>
        <v>0</v>
      </c>
      <c r="K98" s="1"/>
    </row>
    <row r="99" spans="1:11" ht="18.75" customHeight="1" x14ac:dyDescent="0.3">
      <c r="A99" s="1">
        <v>97</v>
      </c>
      <c r="B99" s="10">
        <v>46120</v>
      </c>
      <c r="C99" s="1" t="s">
        <v>11</v>
      </c>
      <c r="D99" s="1" t="s">
        <v>31</v>
      </c>
      <c r="E99" s="1">
        <v>1850</v>
      </c>
      <c r="F99" s="1"/>
      <c r="G99" s="1"/>
      <c r="H99" s="1"/>
      <c r="I99" s="1"/>
      <c r="J99" s="1">
        <f t="shared" si="1"/>
        <v>0</v>
      </c>
      <c r="K99" s="1"/>
    </row>
    <row r="100" spans="1:11" ht="18.75" customHeight="1" x14ac:dyDescent="0.3">
      <c r="A100" s="1">
        <v>98</v>
      </c>
      <c r="B100" s="10">
        <v>46121</v>
      </c>
      <c r="C100" s="1" t="s">
        <v>11</v>
      </c>
      <c r="D100" s="1" t="s">
        <v>31</v>
      </c>
      <c r="E100" s="1">
        <v>1850</v>
      </c>
      <c r="F100" s="1"/>
      <c r="G100" s="1"/>
      <c r="H100" s="1"/>
      <c r="I100" s="1"/>
      <c r="J100" s="1">
        <f t="shared" si="1"/>
        <v>0</v>
      </c>
      <c r="K100" s="1"/>
    </row>
    <row r="101" spans="1:11" ht="18.75" customHeight="1" x14ac:dyDescent="0.3">
      <c r="A101" s="1">
        <v>99</v>
      </c>
      <c r="B101" s="10">
        <v>46122</v>
      </c>
      <c r="C101" s="1" t="s">
        <v>11</v>
      </c>
      <c r="D101" s="1" t="s">
        <v>31</v>
      </c>
      <c r="E101" s="1">
        <v>1850</v>
      </c>
      <c r="F101" s="1"/>
      <c r="G101" s="1"/>
      <c r="H101" s="1"/>
      <c r="I101" s="1"/>
      <c r="J101" s="1">
        <f t="shared" si="1"/>
        <v>0</v>
      </c>
      <c r="K101" s="1"/>
    </row>
    <row r="102" spans="1:11" ht="18.75" customHeight="1" x14ac:dyDescent="0.3">
      <c r="A102" s="1">
        <v>100</v>
      </c>
      <c r="B102" s="10">
        <v>46123</v>
      </c>
      <c r="C102" s="1" t="s">
        <v>11</v>
      </c>
      <c r="D102" s="1" t="s">
        <v>31</v>
      </c>
      <c r="E102" s="1">
        <v>1850</v>
      </c>
      <c r="F102" s="1"/>
      <c r="G102" s="1"/>
      <c r="H102" s="1"/>
      <c r="I102" s="1"/>
      <c r="J102" s="1">
        <f t="shared" si="1"/>
        <v>0</v>
      </c>
      <c r="K102" s="1"/>
    </row>
    <row r="103" spans="1:11" ht="18.75" customHeight="1" x14ac:dyDescent="0.3">
      <c r="A103" s="1">
        <v>101</v>
      </c>
      <c r="B103" s="10">
        <v>46124</v>
      </c>
      <c r="C103" s="1" t="s">
        <v>11</v>
      </c>
      <c r="D103" s="1" t="s">
        <v>31</v>
      </c>
      <c r="E103" s="1">
        <v>1850</v>
      </c>
      <c r="F103" s="1"/>
      <c r="G103" s="1"/>
      <c r="H103" s="1"/>
      <c r="I103" s="1"/>
      <c r="J103" s="1">
        <f t="shared" si="1"/>
        <v>0</v>
      </c>
      <c r="K103" s="1"/>
    </row>
    <row r="104" spans="1:11" ht="18.75" customHeight="1" x14ac:dyDescent="0.3">
      <c r="A104" s="1">
        <v>102</v>
      </c>
      <c r="B104" s="10">
        <v>46125</v>
      </c>
      <c r="C104" s="1" t="s">
        <v>11</v>
      </c>
      <c r="D104" s="1" t="s">
        <v>31</v>
      </c>
      <c r="E104" s="1">
        <v>1850</v>
      </c>
      <c r="F104" s="1"/>
      <c r="G104" s="1"/>
      <c r="H104" s="1"/>
      <c r="I104" s="1"/>
      <c r="J104" s="1">
        <f t="shared" si="1"/>
        <v>0</v>
      </c>
      <c r="K104" s="1"/>
    </row>
    <row r="105" spans="1:11" ht="18.75" customHeight="1" x14ac:dyDescent="0.3">
      <c r="A105" s="1">
        <v>103</v>
      </c>
      <c r="B105" s="10">
        <v>46126</v>
      </c>
      <c r="C105" s="1" t="s">
        <v>11</v>
      </c>
      <c r="D105" s="1" t="s">
        <v>31</v>
      </c>
      <c r="E105" s="1">
        <v>1850</v>
      </c>
      <c r="F105" s="1"/>
      <c r="G105" s="1"/>
      <c r="H105" s="1"/>
      <c r="I105" s="1"/>
      <c r="J105" s="1">
        <f t="shared" si="1"/>
        <v>0</v>
      </c>
      <c r="K105" s="1"/>
    </row>
    <row r="106" spans="1:11" ht="18.75" customHeight="1" x14ac:dyDescent="0.3">
      <c r="A106" s="1">
        <v>104</v>
      </c>
      <c r="B106" s="10">
        <v>46127</v>
      </c>
      <c r="C106" s="1" t="s">
        <v>11</v>
      </c>
      <c r="D106" s="1" t="s">
        <v>31</v>
      </c>
      <c r="E106" s="1">
        <v>1850</v>
      </c>
      <c r="F106" s="1"/>
      <c r="G106" s="1"/>
      <c r="H106" s="1"/>
      <c r="I106" s="1"/>
      <c r="J106" s="1">
        <f t="shared" si="1"/>
        <v>0</v>
      </c>
      <c r="K106" s="1"/>
    </row>
    <row r="107" spans="1:11" ht="18.75" customHeight="1" x14ac:dyDescent="0.3">
      <c r="A107" s="1">
        <v>105</v>
      </c>
      <c r="B107" s="10">
        <v>46128</v>
      </c>
      <c r="C107" s="1" t="s">
        <v>11</v>
      </c>
      <c r="D107" s="1" t="s">
        <v>31</v>
      </c>
      <c r="E107" s="1">
        <v>1850</v>
      </c>
      <c r="F107" s="1"/>
      <c r="G107" s="1"/>
      <c r="H107" s="1"/>
      <c r="I107" s="1"/>
      <c r="J107" s="1">
        <f t="shared" si="1"/>
        <v>0</v>
      </c>
      <c r="K107" s="1"/>
    </row>
    <row r="108" spans="1:11" ht="18.75" customHeight="1" x14ac:dyDescent="0.3">
      <c r="A108" s="1">
        <v>106</v>
      </c>
      <c r="B108" s="10">
        <v>46129</v>
      </c>
      <c r="C108" s="1" t="s">
        <v>11</v>
      </c>
      <c r="D108" s="1" t="s">
        <v>31</v>
      </c>
      <c r="E108" s="1">
        <v>1850</v>
      </c>
      <c r="F108" s="1"/>
      <c r="G108" s="1"/>
      <c r="H108" s="1"/>
      <c r="I108" s="1"/>
      <c r="J108" s="1">
        <f t="shared" si="1"/>
        <v>0</v>
      </c>
      <c r="K108" s="1"/>
    </row>
    <row r="109" spans="1:11" ht="18.75" customHeight="1" x14ac:dyDescent="0.3">
      <c r="A109" s="1">
        <v>107</v>
      </c>
      <c r="B109" s="10">
        <v>46130</v>
      </c>
      <c r="C109" s="1" t="s">
        <v>11</v>
      </c>
      <c r="D109" s="1" t="s">
        <v>31</v>
      </c>
      <c r="E109" s="1">
        <v>1850</v>
      </c>
      <c r="F109" s="1"/>
      <c r="G109" s="1"/>
      <c r="H109" s="1"/>
      <c r="I109" s="1"/>
      <c r="J109" s="1">
        <f t="shared" si="1"/>
        <v>0</v>
      </c>
      <c r="K109" s="1"/>
    </row>
    <row r="110" spans="1:11" ht="18.75" customHeight="1" x14ac:dyDescent="0.3">
      <c r="A110" s="1">
        <v>108</v>
      </c>
      <c r="B110" s="10">
        <v>46131</v>
      </c>
      <c r="C110" s="1" t="s">
        <v>11</v>
      </c>
      <c r="D110" s="1" t="s">
        <v>31</v>
      </c>
      <c r="E110" s="1">
        <v>1850</v>
      </c>
      <c r="F110" s="1"/>
      <c r="G110" s="1"/>
      <c r="H110" s="1"/>
      <c r="I110" s="1"/>
      <c r="J110" s="1">
        <f t="shared" si="1"/>
        <v>0</v>
      </c>
      <c r="K110" s="1"/>
    </row>
    <row r="111" spans="1:11" ht="18.75" customHeight="1" x14ac:dyDescent="0.3">
      <c r="A111" s="1">
        <v>109</v>
      </c>
      <c r="B111" s="10">
        <v>46132</v>
      </c>
      <c r="C111" s="1" t="s">
        <v>11</v>
      </c>
      <c r="D111" s="1" t="s">
        <v>31</v>
      </c>
      <c r="E111" s="1">
        <v>1850</v>
      </c>
      <c r="F111" s="1"/>
      <c r="G111" s="1"/>
      <c r="H111" s="1"/>
      <c r="I111" s="1"/>
      <c r="J111" s="1">
        <f t="shared" si="1"/>
        <v>0</v>
      </c>
      <c r="K111" s="1"/>
    </row>
    <row r="112" spans="1:11" ht="18.75" customHeight="1" x14ac:dyDescent="0.3">
      <c r="A112" s="1">
        <v>110</v>
      </c>
      <c r="B112" s="10">
        <v>46133</v>
      </c>
      <c r="C112" s="1" t="s">
        <v>11</v>
      </c>
      <c r="D112" s="1" t="s">
        <v>31</v>
      </c>
      <c r="E112" s="1">
        <v>1850</v>
      </c>
      <c r="F112" s="1"/>
      <c r="G112" s="1"/>
      <c r="H112" s="1"/>
      <c r="I112" s="1"/>
      <c r="J112" s="1">
        <f t="shared" si="1"/>
        <v>0</v>
      </c>
      <c r="K112" s="1"/>
    </row>
    <row r="113" spans="1:11" ht="18.75" customHeight="1" x14ac:dyDescent="0.3">
      <c r="A113" s="1">
        <v>111</v>
      </c>
      <c r="B113" s="10">
        <v>46134</v>
      </c>
      <c r="C113" s="1" t="s">
        <v>11</v>
      </c>
      <c r="D113" s="1" t="s">
        <v>31</v>
      </c>
      <c r="E113" s="1">
        <v>1850</v>
      </c>
      <c r="F113" s="1"/>
      <c r="G113" s="1"/>
      <c r="H113" s="1"/>
      <c r="I113" s="1"/>
      <c r="J113" s="1">
        <f t="shared" si="1"/>
        <v>0</v>
      </c>
      <c r="K113" s="1"/>
    </row>
    <row r="114" spans="1:11" ht="18.75" customHeight="1" x14ac:dyDescent="0.3">
      <c r="A114" s="1">
        <v>112</v>
      </c>
      <c r="B114" s="10">
        <v>46135</v>
      </c>
      <c r="C114" s="1" t="s">
        <v>11</v>
      </c>
      <c r="D114" s="1" t="s">
        <v>31</v>
      </c>
      <c r="E114" s="1">
        <v>1850</v>
      </c>
      <c r="F114" s="1"/>
      <c r="G114" s="1"/>
      <c r="H114" s="1"/>
      <c r="I114" s="1"/>
      <c r="J114" s="1">
        <f t="shared" si="1"/>
        <v>0</v>
      </c>
      <c r="K114" s="1"/>
    </row>
    <row r="115" spans="1:11" ht="18.75" customHeight="1" x14ac:dyDescent="0.3">
      <c r="A115" s="1">
        <v>113</v>
      </c>
      <c r="B115" s="10">
        <v>46136</v>
      </c>
      <c r="C115" s="1" t="s">
        <v>11</v>
      </c>
      <c r="D115" s="1" t="s">
        <v>31</v>
      </c>
      <c r="E115" s="1">
        <v>1850</v>
      </c>
      <c r="F115" s="1"/>
      <c r="G115" s="1"/>
      <c r="H115" s="1"/>
      <c r="I115" s="1"/>
      <c r="J115" s="1">
        <f t="shared" si="1"/>
        <v>0</v>
      </c>
      <c r="K115" s="1"/>
    </row>
    <row r="116" spans="1:11" ht="18.75" customHeight="1" x14ac:dyDescent="0.3">
      <c r="A116" s="1">
        <v>114</v>
      </c>
      <c r="B116" s="10">
        <v>46137</v>
      </c>
      <c r="C116" s="1" t="s">
        <v>11</v>
      </c>
      <c r="D116" s="1" t="s">
        <v>31</v>
      </c>
      <c r="E116" s="1">
        <v>1850</v>
      </c>
      <c r="F116" s="1"/>
      <c r="G116" s="1"/>
      <c r="H116" s="1"/>
      <c r="I116" s="1"/>
      <c r="J116" s="1">
        <f t="shared" si="1"/>
        <v>0</v>
      </c>
      <c r="K116" s="1"/>
    </row>
    <row r="117" spans="1:11" ht="18.75" customHeight="1" x14ac:dyDescent="0.3">
      <c r="A117" s="1">
        <v>115</v>
      </c>
      <c r="B117" s="10">
        <v>46138</v>
      </c>
      <c r="C117" s="1" t="s">
        <v>11</v>
      </c>
      <c r="D117" s="1" t="s">
        <v>31</v>
      </c>
      <c r="E117" s="1">
        <v>1850</v>
      </c>
      <c r="F117" s="1"/>
      <c r="G117" s="1"/>
      <c r="H117" s="1"/>
      <c r="I117" s="1"/>
      <c r="J117" s="1">
        <f t="shared" si="1"/>
        <v>0</v>
      </c>
      <c r="K117" s="1"/>
    </row>
    <row r="118" spans="1:11" ht="18.75" customHeight="1" x14ac:dyDescent="0.3">
      <c r="A118" s="1">
        <v>116</v>
      </c>
      <c r="B118" s="10">
        <v>46139</v>
      </c>
      <c r="C118" s="1" t="s">
        <v>11</v>
      </c>
      <c r="D118" s="1" t="s">
        <v>31</v>
      </c>
      <c r="E118" s="1">
        <v>1850</v>
      </c>
      <c r="F118" s="1"/>
      <c r="G118" s="1"/>
      <c r="H118" s="1"/>
      <c r="I118" s="1"/>
      <c r="J118" s="1">
        <f t="shared" si="1"/>
        <v>0</v>
      </c>
      <c r="K118" s="1"/>
    </row>
    <row r="119" spans="1:11" ht="18.75" customHeight="1" x14ac:dyDescent="0.3">
      <c r="A119" s="1">
        <v>117</v>
      </c>
      <c r="B119" s="10">
        <v>46140</v>
      </c>
      <c r="C119" s="1" t="s">
        <v>11</v>
      </c>
      <c r="D119" s="1" t="s">
        <v>31</v>
      </c>
      <c r="E119" s="1">
        <v>1850</v>
      </c>
      <c r="F119" s="1"/>
      <c r="G119" s="1"/>
      <c r="H119" s="1"/>
      <c r="I119" s="1"/>
      <c r="J119" s="1">
        <f t="shared" si="1"/>
        <v>0</v>
      </c>
      <c r="K119" s="1"/>
    </row>
    <row r="120" spans="1:11" ht="18.75" customHeight="1" x14ac:dyDescent="0.3">
      <c r="A120" s="1">
        <v>118</v>
      </c>
      <c r="B120" s="10">
        <v>46141</v>
      </c>
      <c r="C120" s="1" t="s">
        <v>11</v>
      </c>
      <c r="D120" s="1" t="s">
        <v>31</v>
      </c>
      <c r="E120" s="1">
        <v>1850</v>
      </c>
      <c r="F120" s="1"/>
      <c r="G120" s="1"/>
      <c r="H120" s="1"/>
      <c r="I120" s="1"/>
      <c r="J120" s="1">
        <f t="shared" si="1"/>
        <v>0</v>
      </c>
      <c r="K120" s="1"/>
    </row>
    <row r="121" spans="1:11" ht="18.75" customHeight="1" x14ac:dyDescent="0.3">
      <c r="A121" s="1">
        <v>119</v>
      </c>
      <c r="B121" s="10">
        <v>46142</v>
      </c>
      <c r="C121" s="1" t="s">
        <v>11</v>
      </c>
      <c r="D121" s="1" t="s">
        <v>31</v>
      </c>
      <c r="E121" s="1">
        <v>1850</v>
      </c>
      <c r="F121" s="1"/>
      <c r="G121" s="1"/>
      <c r="H121" s="1"/>
      <c r="I121" s="1"/>
      <c r="J121" s="1">
        <f t="shared" si="1"/>
        <v>0</v>
      </c>
      <c r="K121" s="1"/>
    </row>
    <row r="122" spans="1:11" ht="18.75" customHeight="1" x14ac:dyDescent="0.3">
      <c r="A122" s="1">
        <v>120</v>
      </c>
      <c r="B122" s="10">
        <v>46143</v>
      </c>
      <c r="C122" s="1" t="s">
        <v>11</v>
      </c>
      <c r="D122" s="1" t="s">
        <v>31</v>
      </c>
      <c r="E122" s="1">
        <v>1850</v>
      </c>
      <c r="F122" s="1"/>
      <c r="G122" s="1"/>
      <c r="H122" s="1"/>
      <c r="I122" s="1"/>
      <c r="J122" s="1">
        <f t="shared" si="1"/>
        <v>0</v>
      </c>
      <c r="K122" s="1"/>
    </row>
    <row r="123" spans="1:11" ht="18.75" customHeight="1" x14ac:dyDescent="0.3">
      <c r="A123" s="1">
        <v>121</v>
      </c>
      <c r="B123" s="10">
        <v>46144</v>
      </c>
      <c r="C123" s="1" t="s">
        <v>11</v>
      </c>
      <c r="D123" s="1" t="s">
        <v>31</v>
      </c>
      <c r="E123" s="1">
        <v>1850</v>
      </c>
      <c r="F123" s="1"/>
      <c r="G123" s="1"/>
      <c r="H123" s="1"/>
      <c r="I123" s="1"/>
      <c r="J123" s="1">
        <f t="shared" si="1"/>
        <v>0</v>
      </c>
      <c r="K123" s="1"/>
    </row>
    <row r="124" spans="1:11" ht="18.75" customHeight="1" x14ac:dyDescent="0.3">
      <c r="A124" s="1">
        <v>122</v>
      </c>
      <c r="B124" s="10">
        <v>46145</v>
      </c>
      <c r="C124" s="1" t="s">
        <v>11</v>
      </c>
      <c r="D124" s="1" t="s">
        <v>31</v>
      </c>
      <c r="E124" s="1">
        <v>1850</v>
      </c>
      <c r="F124" s="1"/>
      <c r="G124" s="1"/>
      <c r="H124" s="1"/>
      <c r="I124" s="1"/>
      <c r="J124" s="1">
        <f t="shared" si="1"/>
        <v>0</v>
      </c>
      <c r="K124" s="1"/>
    </row>
    <row r="125" spans="1:11" ht="18.75" customHeight="1" x14ac:dyDescent="0.3">
      <c r="A125" s="1">
        <v>123</v>
      </c>
      <c r="B125" s="10">
        <v>46146</v>
      </c>
      <c r="C125" s="1" t="s">
        <v>11</v>
      </c>
      <c r="D125" s="1" t="s">
        <v>31</v>
      </c>
      <c r="E125" s="1">
        <v>1850</v>
      </c>
      <c r="F125" s="1"/>
      <c r="G125" s="1"/>
      <c r="H125" s="1"/>
      <c r="I125" s="1"/>
      <c r="J125" s="1">
        <f t="shared" si="1"/>
        <v>0</v>
      </c>
      <c r="K125" s="1"/>
    </row>
    <row r="126" spans="1:11" ht="18.75" customHeight="1" x14ac:dyDescent="0.3">
      <c r="A126" s="1">
        <v>124</v>
      </c>
      <c r="B126" s="10">
        <v>46147</v>
      </c>
      <c r="C126" s="1" t="s">
        <v>11</v>
      </c>
      <c r="D126" s="1" t="s">
        <v>31</v>
      </c>
      <c r="E126" s="1">
        <v>1850</v>
      </c>
      <c r="F126" s="1"/>
      <c r="G126" s="1"/>
      <c r="H126" s="1"/>
      <c r="I126" s="1"/>
      <c r="J126" s="1">
        <f t="shared" si="1"/>
        <v>0</v>
      </c>
      <c r="K126" s="1"/>
    </row>
    <row r="127" spans="1:11" ht="18.75" customHeight="1" x14ac:dyDescent="0.3">
      <c r="A127" s="1">
        <v>125</v>
      </c>
      <c r="B127" s="10">
        <v>46148</v>
      </c>
      <c r="C127" s="1" t="s">
        <v>11</v>
      </c>
      <c r="D127" s="1" t="s">
        <v>31</v>
      </c>
      <c r="E127" s="1">
        <v>1850</v>
      </c>
      <c r="F127" s="1"/>
      <c r="G127" s="1"/>
      <c r="H127" s="1"/>
      <c r="I127" s="1"/>
      <c r="J127" s="1">
        <f t="shared" si="1"/>
        <v>0</v>
      </c>
      <c r="K127" s="1"/>
    </row>
    <row r="128" spans="1:11" ht="18.75" customHeight="1" x14ac:dyDescent="0.3">
      <c r="A128" s="1">
        <v>126</v>
      </c>
      <c r="B128" s="10">
        <v>46149</v>
      </c>
      <c r="C128" s="1" t="s">
        <v>11</v>
      </c>
      <c r="D128" s="1" t="s">
        <v>31</v>
      </c>
      <c r="E128" s="1">
        <v>1850</v>
      </c>
      <c r="F128" s="1"/>
      <c r="G128" s="1"/>
      <c r="H128" s="1"/>
      <c r="I128" s="1"/>
      <c r="J128" s="1">
        <f t="shared" si="1"/>
        <v>0</v>
      </c>
      <c r="K128" s="1"/>
    </row>
    <row r="129" spans="1:11" ht="18.75" customHeight="1" x14ac:dyDescent="0.3">
      <c r="A129" s="1">
        <v>127</v>
      </c>
      <c r="B129" s="10">
        <v>46150</v>
      </c>
      <c r="C129" s="1" t="s">
        <v>11</v>
      </c>
      <c r="D129" s="1" t="s">
        <v>31</v>
      </c>
      <c r="E129" s="1">
        <v>1850</v>
      </c>
      <c r="F129" s="1"/>
      <c r="G129" s="1"/>
      <c r="H129" s="1"/>
      <c r="I129" s="1"/>
      <c r="J129" s="1">
        <f t="shared" si="1"/>
        <v>0</v>
      </c>
      <c r="K129" s="1"/>
    </row>
    <row r="130" spans="1:11" ht="18.75" customHeight="1" x14ac:dyDescent="0.3">
      <c r="A130" s="1">
        <v>128</v>
      </c>
      <c r="B130" s="10">
        <v>46151</v>
      </c>
      <c r="C130" s="1" t="s">
        <v>11</v>
      </c>
      <c r="D130" s="1" t="s">
        <v>31</v>
      </c>
      <c r="E130" s="1">
        <v>1850</v>
      </c>
      <c r="F130" s="1"/>
      <c r="G130" s="1"/>
      <c r="H130" s="1"/>
      <c r="I130" s="1"/>
      <c r="J130" s="1">
        <f t="shared" si="1"/>
        <v>0</v>
      </c>
      <c r="K130" s="1"/>
    </row>
    <row r="131" spans="1:11" ht="18.75" customHeight="1" x14ac:dyDescent="0.3">
      <c r="A131" s="1">
        <v>129</v>
      </c>
      <c r="B131" s="10">
        <v>46152</v>
      </c>
      <c r="C131" s="1" t="s">
        <v>11</v>
      </c>
      <c r="D131" s="1" t="s">
        <v>31</v>
      </c>
      <c r="E131" s="1">
        <v>1850</v>
      </c>
      <c r="F131" s="1"/>
      <c r="G131" s="1"/>
      <c r="H131" s="1"/>
      <c r="I131" s="1"/>
      <c r="J131" s="1">
        <f t="shared" si="1"/>
        <v>0</v>
      </c>
      <c r="K131" s="1"/>
    </row>
    <row r="132" spans="1:11" ht="18.75" customHeight="1" x14ac:dyDescent="0.3">
      <c r="A132" s="1">
        <v>130</v>
      </c>
      <c r="B132" s="10">
        <v>46153</v>
      </c>
      <c r="C132" s="1" t="s">
        <v>11</v>
      </c>
      <c r="D132" s="1" t="s">
        <v>31</v>
      </c>
      <c r="E132" s="1">
        <v>1850</v>
      </c>
      <c r="F132" s="1"/>
      <c r="G132" s="1"/>
      <c r="H132" s="1"/>
      <c r="I132" s="1"/>
      <c r="J132" s="1">
        <f t="shared" ref="J132:J195" si="2">E132*F132-G132-H132+I132</f>
        <v>0</v>
      </c>
      <c r="K132" s="1"/>
    </row>
    <row r="133" spans="1:11" ht="18.75" customHeight="1" x14ac:dyDescent="0.3">
      <c r="A133" s="1">
        <v>131</v>
      </c>
      <c r="B133" s="10">
        <v>46154</v>
      </c>
      <c r="C133" s="1" t="s">
        <v>11</v>
      </c>
      <c r="D133" s="1" t="s">
        <v>31</v>
      </c>
      <c r="E133" s="1">
        <v>1850</v>
      </c>
      <c r="F133" s="1"/>
      <c r="G133" s="1"/>
      <c r="H133" s="1"/>
      <c r="I133" s="1"/>
      <c r="J133" s="1">
        <f t="shared" si="2"/>
        <v>0</v>
      </c>
      <c r="K133" s="1"/>
    </row>
    <row r="134" spans="1:11" ht="18.75" customHeight="1" x14ac:dyDescent="0.3">
      <c r="A134" s="1">
        <v>132</v>
      </c>
      <c r="B134" s="10">
        <v>46155</v>
      </c>
      <c r="C134" s="1" t="s">
        <v>11</v>
      </c>
      <c r="D134" s="1" t="s">
        <v>31</v>
      </c>
      <c r="E134" s="1">
        <v>1850</v>
      </c>
      <c r="F134" s="1"/>
      <c r="G134" s="1"/>
      <c r="H134" s="1"/>
      <c r="I134" s="1"/>
      <c r="J134" s="1">
        <f t="shared" si="2"/>
        <v>0</v>
      </c>
      <c r="K134" s="1"/>
    </row>
    <row r="135" spans="1:11" ht="18.75" customHeight="1" x14ac:dyDescent="0.3">
      <c r="A135" s="1">
        <v>133</v>
      </c>
      <c r="B135" s="10">
        <v>46156</v>
      </c>
      <c r="C135" s="1" t="s">
        <v>11</v>
      </c>
      <c r="D135" s="1" t="s">
        <v>31</v>
      </c>
      <c r="E135" s="1">
        <v>1850</v>
      </c>
      <c r="F135" s="1"/>
      <c r="G135" s="1"/>
      <c r="H135" s="1"/>
      <c r="I135" s="1"/>
      <c r="J135" s="1">
        <f t="shared" si="2"/>
        <v>0</v>
      </c>
      <c r="K135" s="1"/>
    </row>
    <row r="136" spans="1:11" ht="18.75" customHeight="1" x14ac:dyDescent="0.3">
      <c r="A136" s="1">
        <v>134</v>
      </c>
      <c r="B136" s="10">
        <v>46157</v>
      </c>
      <c r="C136" s="1" t="s">
        <v>11</v>
      </c>
      <c r="D136" s="1" t="s">
        <v>31</v>
      </c>
      <c r="E136" s="1">
        <v>1850</v>
      </c>
      <c r="F136" s="1"/>
      <c r="G136" s="1"/>
      <c r="H136" s="1"/>
      <c r="I136" s="1"/>
      <c r="J136" s="1">
        <f t="shared" si="2"/>
        <v>0</v>
      </c>
      <c r="K136" s="1"/>
    </row>
    <row r="137" spans="1:11" ht="18.75" customHeight="1" x14ac:dyDescent="0.3">
      <c r="A137" s="1">
        <v>135</v>
      </c>
      <c r="B137" s="10">
        <v>46158</v>
      </c>
      <c r="C137" s="1" t="s">
        <v>11</v>
      </c>
      <c r="D137" s="1" t="s">
        <v>31</v>
      </c>
      <c r="E137" s="1">
        <v>1850</v>
      </c>
      <c r="F137" s="1"/>
      <c r="G137" s="1"/>
      <c r="H137" s="1"/>
      <c r="I137" s="1"/>
      <c r="J137" s="1">
        <f t="shared" si="2"/>
        <v>0</v>
      </c>
      <c r="K137" s="1"/>
    </row>
    <row r="138" spans="1:11" ht="18.75" customHeight="1" x14ac:dyDescent="0.3">
      <c r="A138" s="1">
        <v>136</v>
      </c>
      <c r="B138" s="10">
        <v>46159</v>
      </c>
      <c r="C138" s="1" t="s">
        <v>11</v>
      </c>
      <c r="D138" s="1" t="s">
        <v>31</v>
      </c>
      <c r="E138" s="1">
        <v>1850</v>
      </c>
      <c r="F138" s="1"/>
      <c r="G138" s="1"/>
      <c r="H138" s="1"/>
      <c r="I138" s="1"/>
      <c r="J138" s="1">
        <f t="shared" si="2"/>
        <v>0</v>
      </c>
      <c r="K138" s="1"/>
    </row>
    <row r="139" spans="1:11" ht="18.75" customHeight="1" x14ac:dyDescent="0.3">
      <c r="A139" s="1">
        <v>137</v>
      </c>
      <c r="B139" s="10">
        <v>46160</v>
      </c>
      <c r="C139" s="1" t="s">
        <v>11</v>
      </c>
      <c r="D139" s="1" t="s">
        <v>31</v>
      </c>
      <c r="E139" s="1">
        <v>1850</v>
      </c>
      <c r="F139" s="1"/>
      <c r="G139" s="1"/>
      <c r="H139" s="1"/>
      <c r="I139" s="1"/>
      <c r="J139" s="1">
        <f t="shared" si="2"/>
        <v>0</v>
      </c>
      <c r="K139" s="1"/>
    </row>
    <row r="140" spans="1:11" ht="18.75" customHeight="1" x14ac:dyDescent="0.3">
      <c r="A140" s="1">
        <v>138</v>
      </c>
      <c r="B140" s="10">
        <v>46161</v>
      </c>
      <c r="C140" s="1" t="s">
        <v>11</v>
      </c>
      <c r="D140" s="1" t="s">
        <v>31</v>
      </c>
      <c r="E140" s="1">
        <v>1850</v>
      </c>
      <c r="F140" s="1"/>
      <c r="G140" s="1"/>
      <c r="H140" s="1"/>
      <c r="I140" s="1"/>
      <c r="J140" s="1">
        <f t="shared" si="2"/>
        <v>0</v>
      </c>
      <c r="K140" s="1"/>
    </row>
    <row r="141" spans="1:11" ht="18.75" customHeight="1" x14ac:dyDescent="0.3">
      <c r="A141" s="1">
        <v>139</v>
      </c>
      <c r="B141" s="10">
        <v>46162</v>
      </c>
      <c r="C141" s="1" t="s">
        <v>11</v>
      </c>
      <c r="D141" s="1" t="s">
        <v>31</v>
      </c>
      <c r="E141" s="1">
        <v>1850</v>
      </c>
      <c r="F141" s="1"/>
      <c r="G141" s="1"/>
      <c r="H141" s="1"/>
      <c r="I141" s="1"/>
      <c r="J141" s="1">
        <f t="shared" si="2"/>
        <v>0</v>
      </c>
      <c r="K141" s="1"/>
    </row>
    <row r="142" spans="1:11" ht="18.75" customHeight="1" x14ac:dyDescent="0.3">
      <c r="A142" s="1">
        <v>140</v>
      </c>
      <c r="B142" s="10">
        <v>46163</v>
      </c>
      <c r="C142" s="1" t="s">
        <v>11</v>
      </c>
      <c r="D142" s="1" t="s">
        <v>31</v>
      </c>
      <c r="E142" s="1">
        <v>1850</v>
      </c>
      <c r="F142" s="1"/>
      <c r="G142" s="1"/>
      <c r="H142" s="1"/>
      <c r="I142" s="1"/>
      <c r="J142" s="1">
        <f t="shared" si="2"/>
        <v>0</v>
      </c>
      <c r="K142" s="1"/>
    </row>
    <row r="143" spans="1:11" ht="18.75" customHeight="1" x14ac:dyDescent="0.3">
      <c r="A143" s="1">
        <v>141</v>
      </c>
      <c r="B143" s="10">
        <v>46164</v>
      </c>
      <c r="C143" s="1" t="s">
        <v>11</v>
      </c>
      <c r="D143" s="1" t="s">
        <v>31</v>
      </c>
      <c r="E143" s="1">
        <v>1850</v>
      </c>
      <c r="F143" s="1"/>
      <c r="G143" s="1"/>
      <c r="H143" s="1"/>
      <c r="I143" s="1"/>
      <c r="J143" s="1">
        <f t="shared" si="2"/>
        <v>0</v>
      </c>
      <c r="K143" s="1"/>
    </row>
    <row r="144" spans="1:11" ht="18.75" customHeight="1" x14ac:dyDescent="0.3">
      <c r="A144" s="1">
        <v>142</v>
      </c>
      <c r="B144" s="10">
        <v>46165</v>
      </c>
      <c r="C144" s="1" t="s">
        <v>11</v>
      </c>
      <c r="D144" s="1" t="s">
        <v>31</v>
      </c>
      <c r="E144" s="1">
        <v>1850</v>
      </c>
      <c r="F144" s="1"/>
      <c r="G144" s="1"/>
      <c r="H144" s="1"/>
      <c r="I144" s="1"/>
      <c r="J144" s="1">
        <f t="shared" si="2"/>
        <v>0</v>
      </c>
      <c r="K144" s="1"/>
    </row>
    <row r="145" spans="1:11" ht="18.75" customHeight="1" x14ac:dyDescent="0.3">
      <c r="A145" s="1">
        <v>143</v>
      </c>
      <c r="B145" s="10">
        <v>46166</v>
      </c>
      <c r="C145" s="1" t="s">
        <v>11</v>
      </c>
      <c r="D145" s="1" t="s">
        <v>31</v>
      </c>
      <c r="E145" s="1">
        <v>1850</v>
      </c>
      <c r="F145" s="1"/>
      <c r="G145" s="1"/>
      <c r="H145" s="1"/>
      <c r="I145" s="1"/>
      <c r="J145" s="1">
        <f t="shared" si="2"/>
        <v>0</v>
      </c>
      <c r="K145" s="1"/>
    </row>
    <row r="146" spans="1:11" ht="18.75" customHeight="1" x14ac:dyDescent="0.3">
      <c r="A146" s="1">
        <v>144</v>
      </c>
      <c r="B146" s="10">
        <v>46167</v>
      </c>
      <c r="C146" s="1" t="s">
        <v>11</v>
      </c>
      <c r="D146" s="1" t="s">
        <v>31</v>
      </c>
      <c r="E146" s="1">
        <v>1850</v>
      </c>
      <c r="F146" s="1"/>
      <c r="G146" s="1"/>
      <c r="H146" s="1"/>
      <c r="I146" s="1"/>
      <c r="J146" s="1">
        <f t="shared" si="2"/>
        <v>0</v>
      </c>
      <c r="K146" s="1"/>
    </row>
    <row r="147" spans="1:11" ht="18.75" customHeight="1" x14ac:dyDescent="0.3">
      <c r="A147" s="1">
        <v>145</v>
      </c>
      <c r="B147" s="10">
        <v>46168</v>
      </c>
      <c r="C147" s="1" t="s">
        <v>11</v>
      </c>
      <c r="D147" s="1" t="s">
        <v>31</v>
      </c>
      <c r="E147" s="1">
        <v>1850</v>
      </c>
      <c r="F147" s="1"/>
      <c r="G147" s="1"/>
      <c r="H147" s="1"/>
      <c r="I147" s="1"/>
      <c r="J147" s="1">
        <f t="shared" si="2"/>
        <v>0</v>
      </c>
      <c r="K147" s="1"/>
    </row>
    <row r="148" spans="1:11" ht="18.75" customHeight="1" x14ac:dyDescent="0.3">
      <c r="A148" s="1">
        <v>146</v>
      </c>
      <c r="B148" s="10">
        <v>46169</v>
      </c>
      <c r="C148" s="1" t="s">
        <v>11</v>
      </c>
      <c r="D148" s="1" t="s">
        <v>31</v>
      </c>
      <c r="E148" s="1">
        <v>1850</v>
      </c>
      <c r="F148" s="1"/>
      <c r="G148" s="1"/>
      <c r="H148" s="1"/>
      <c r="I148" s="1"/>
      <c r="J148" s="1">
        <f t="shared" si="2"/>
        <v>0</v>
      </c>
      <c r="K148" s="1"/>
    </row>
    <row r="149" spans="1:11" ht="18.75" customHeight="1" x14ac:dyDescent="0.3">
      <c r="A149" s="1">
        <v>147</v>
      </c>
      <c r="B149" s="10">
        <v>46170</v>
      </c>
      <c r="C149" s="1" t="s">
        <v>11</v>
      </c>
      <c r="D149" s="1" t="s">
        <v>31</v>
      </c>
      <c r="E149" s="1">
        <v>1850</v>
      </c>
      <c r="F149" s="1"/>
      <c r="G149" s="1"/>
      <c r="H149" s="1"/>
      <c r="I149" s="1"/>
      <c r="J149" s="1">
        <f t="shared" si="2"/>
        <v>0</v>
      </c>
      <c r="K149" s="1"/>
    </row>
    <row r="150" spans="1:11" ht="18.75" customHeight="1" x14ac:dyDescent="0.3">
      <c r="A150" s="1">
        <v>148</v>
      </c>
      <c r="B150" s="10">
        <v>46171</v>
      </c>
      <c r="C150" s="1" t="s">
        <v>11</v>
      </c>
      <c r="D150" s="1" t="s">
        <v>31</v>
      </c>
      <c r="E150" s="1">
        <v>1850</v>
      </c>
      <c r="F150" s="1"/>
      <c r="G150" s="1"/>
      <c r="H150" s="1"/>
      <c r="I150" s="1"/>
      <c r="J150" s="1">
        <f t="shared" si="2"/>
        <v>0</v>
      </c>
      <c r="K150" s="1"/>
    </row>
    <row r="151" spans="1:11" ht="18.75" customHeight="1" x14ac:dyDescent="0.3">
      <c r="A151" s="1">
        <v>149</v>
      </c>
      <c r="B151" s="10">
        <v>46172</v>
      </c>
      <c r="C151" s="1" t="s">
        <v>11</v>
      </c>
      <c r="D151" s="1" t="s">
        <v>31</v>
      </c>
      <c r="E151" s="1">
        <v>1850</v>
      </c>
      <c r="F151" s="1"/>
      <c r="G151" s="1"/>
      <c r="H151" s="1"/>
      <c r="I151" s="1"/>
      <c r="J151" s="1">
        <f t="shared" si="2"/>
        <v>0</v>
      </c>
      <c r="K151" s="1"/>
    </row>
    <row r="152" spans="1:11" ht="18.75" customHeight="1" x14ac:dyDescent="0.3">
      <c r="A152" s="1">
        <v>150</v>
      </c>
      <c r="B152" s="10">
        <v>46173</v>
      </c>
      <c r="C152" s="1" t="s">
        <v>11</v>
      </c>
      <c r="D152" s="1" t="s">
        <v>31</v>
      </c>
      <c r="E152" s="1">
        <v>1850</v>
      </c>
      <c r="F152" s="1"/>
      <c r="G152" s="1"/>
      <c r="H152" s="1"/>
      <c r="I152" s="1"/>
      <c r="J152" s="1">
        <f t="shared" si="2"/>
        <v>0</v>
      </c>
      <c r="K152" s="1"/>
    </row>
    <row r="153" spans="1:11" ht="18.75" customHeight="1" x14ac:dyDescent="0.3">
      <c r="A153" s="1">
        <v>151</v>
      </c>
      <c r="B153" s="10">
        <v>46174</v>
      </c>
      <c r="C153" s="1" t="s">
        <v>11</v>
      </c>
      <c r="D153" s="1" t="s">
        <v>31</v>
      </c>
      <c r="E153" s="1">
        <v>1850</v>
      </c>
      <c r="F153" s="1"/>
      <c r="G153" s="1"/>
      <c r="H153" s="1"/>
      <c r="I153" s="1"/>
      <c r="J153" s="1">
        <f t="shared" si="2"/>
        <v>0</v>
      </c>
      <c r="K153" s="1"/>
    </row>
    <row r="154" spans="1:11" ht="18.75" customHeight="1" x14ac:dyDescent="0.3">
      <c r="A154" s="1">
        <v>152</v>
      </c>
      <c r="B154" s="10">
        <v>46175</v>
      </c>
      <c r="C154" s="1" t="s">
        <v>11</v>
      </c>
      <c r="D154" s="1" t="s">
        <v>31</v>
      </c>
      <c r="E154" s="1">
        <v>1850</v>
      </c>
      <c r="F154" s="1"/>
      <c r="G154" s="1"/>
      <c r="H154" s="1"/>
      <c r="I154" s="1"/>
      <c r="J154" s="1">
        <f t="shared" si="2"/>
        <v>0</v>
      </c>
      <c r="K154" s="1"/>
    </row>
    <row r="155" spans="1:11" ht="18.75" customHeight="1" x14ac:dyDescent="0.3">
      <c r="A155" s="1">
        <v>153</v>
      </c>
      <c r="B155" s="10">
        <v>46176</v>
      </c>
      <c r="C155" s="1" t="s">
        <v>11</v>
      </c>
      <c r="D155" s="1" t="s">
        <v>31</v>
      </c>
      <c r="E155" s="1">
        <v>1850</v>
      </c>
      <c r="F155" s="1"/>
      <c r="G155" s="1"/>
      <c r="H155" s="1"/>
      <c r="I155" s="1"/>
      <c r="J155" s="1">
        <f t="shared" si="2"/>
        <v>0</v>
      </c>
      <c r="K155" s="1"/>
    </row>
    <row r="156" spans="1:11" ht="18.75" customHeight="1" x14ac:dyDescent="0.3">
      <c r="A156" s="1">
        <v>154</v>
      </c>
      <c r="B156" s="10">
        <v>46177</v>
      </c>
      <c r="C156" s="1" t="s">
        <v>11</v>
      </c>
      <c r="D156" s="1" t="s">
        <v>31</v>
      </c>
      <c r="E156" s="1">
        <v>1850</v>
      </c>
      <c r="F156" s="1"/>
      <c r="G156" s="1"/>
      <c r="H156" s="1"/>
      <c r="I156" s="1"/>
      <c r="J156" s="1">
        <f t="shared" si="2"/>
        <v>0</v>
      </c>
      <c r="K156" s="1"/>
    </row>
    <row r="157" spans="1:11" ht="18.75" customHeight="1" x14ac:dyDescent="0.3">
      <c r="A157" s="1">
        <v>155</v>
      </c>
      <c r="B157" s="10">
        <v>46178</v>
      </c>
      <c r="C157" s="1" t="s">
        <v>11</v>
      </c>
      <c r="D157" s="1" t="s">
        <v>31</v>
      </c>
      <c r="E157" s="1">
        <v>1850</v>
      </c>
      <c r="F157" s="1"/>
      <c r="G157" s="1"/>
      <c r="H157" s="1"/>
      <c r="I157" s="1"/>
      <c r="J157" s="1">
        <f t="shared" si="2"/>
        <v>0</v>
      </c>
      <c r="K157" s="1"/>
    </row>
    <row r="158" spans="1:11" ht="18.75" customHeight="1" x14ac:dyDescent="0.3">
      <c r="A158" s="1">
        <v>156</v>
      </c>
      <c r="B158" s="10">
        <v>46179</v>
      </c>
      <c r="C158" s="1" t="s">
        <v>11</v>
      </c>
      <c r="D158" s="1" t="s">
        <v>31</v>
      </c>
      <c r="E158" s="1">
        <v>1850</v>
      </c>
      <c r="F158" s="1"/>
      <c r="G158" s="1"/>
      <c r="H158" s="1"/>
      <c r="I158" s="1"/>
      <c r="J158" s="1">
        <f t="shared" si="2"/>
        <v>0</v>
      </c>
      <c r="K158" s="1"/>
    </row>
    <row r="159" spans="1:11" ht="18.75" customHeight="1" x14ac:dyDescent="0.3">
      <c r="A159" s="1">
        <v>157</v>
      </c>
      <c r="B159" s="10">
        <v>46180</v>
      </c>
      <c r="C159" s="1" t="s">
        <v>11</v>
      </c>
      <c r="D159" s="1" t="s">
        <v>31</v>
      </c>
      <c r="E159" s="1">
        <v>1850</v>
      </c>
      <c r="F159" s="1"/>
      <c r="G159" s="1"/>
      <c r="H159" s="1"/>
      <c r="I159" s="1"/>
      <c r="J159" s="1">
        <f t="shared" si="2"/>
        <v>0</v>
      </c>
      <c r="K159" s="1"/>
    </row>
    <row r="160" spans="1:11" ht="18.75" customHeight="1" x14ac:dyDescent="0.3">
      <c r="A160" s="1">
        <v>158</v>
      </c>
      <c r="B160" s="10">
        <v>46181</v>
      </c>
      <c r="C160" s="1" t="s">
        <v>11</v>
      </c>
      <c r="D160" s="1" t="s">
        <v>31</v>
      </c>
      <c r="E160" s="1">
        <v>1850</v>
      </c>
      <c r="F160" s="1"/>
      <c r="G160" s="1"/>
      <c r="H160" s="1"/>
      <c r="I160" s="1"/>
      <c r="J160" s="1">
        <f t="shared" si="2"/>
        <v>0</v>
      </c>
      <c r="K160" s="1"/>
    </row>
    <row r="161" spans="1:11" ht="18.75" customHeight="1" x14ac:dyDescent="0.3">
      <c r="A161" s="1">
        <v>159</v>
      </c>
      <c r="B161" s="10">
        <v>46182</v>
      </c>
      <c r="C161" s="1" t="s">
        <v>11</v>
      </c>
      <c r="D161" s="1" t="s">
        <v>31</v>
      </c>
      <c r="E161" s="1">
        <v>1850</v>
      </c>
      <c r="F161" s="1"/>
      <c r="G161" s="1"/>
      <c r="H161" s="1"/>
      <c r="I161" s="1"/>
      <c r="J161" s="1">
        <f t="shared" si="2"/>
        <v>0</v>
      </c>
      <c r="K161" s="1"/>
    </row>
    <row r="162" spans="1:11" ht="18.75" customHeight="1" x14ac:dyDescent="0.3">
      <c r="A162" s="1">
        <v>160</v>
      </c>
      <c r="B162" s="10">
        <v>46183</v>
      </c>
      <c r="C162" s="1" t="s">
        <v>11</v>
      </c>
      <c r="D162" s="1" t="s">
        <v>31</v>
      </c>
      <c r="E162" s="1">
        <v>1850</v>
      </c>
      <c r="F162" s="1"/>
      <c r="G162" s="1"/>
      <c r="H162" s="1"/>
      <c r="I162" s="1"/>
      <c r="J162" s="1">
        <f t="shared" si="2"/>
        <v>0</v>
      </c>
      <c r="K162" s="1"/>
    </row>
    <row r="163" spans="1:11" ht="18.75" customHeight="1" x14ac:dyDescent="0.3">
      <c r="A163" s="1">
        <v>161</v>
      </c>
      <c r="B163" s="10">
        <v>46184</v>
      </c>
      <c r="C163" s="1" t="s">
        <v>11</v>
      </c>
      <c r="D163" s="1" t="s">
        <v>31</v>
      </c>
      <c r="E163" s="1">
        <v>1850</v>
      </c>
      <c r="F163" s="1"/>
      <c r="G163" s="1"/>
      <c r="H163" s="1"/>
      <c r="I163" s="1"/>
      <c r="J163" s="1">
        <f t="shared" si="2"/>
        <v>0</v>
      </c>
      <c r="K163" s="1"/>
    </row>
    <row r="164" spans="1:11" ht="18.75" customHeight="1" x14ac:dyDescent="0.3">
      <c r="A164" s="1">
        <v>162</v>
      </c>
      <c r="B164" s="10">
        <v>46185</v>
      </c>
      <c r="C164" s="1" t="s">
        <v>11</v>
      </c>
      <c r="D164" s="1" t="s">
        <v>31</v>
      </c>
      <c r="E164" s="1">
        <v>1850</v>
      </c>
      <c r="F164" s="1"/>
      <c r="G164" s="1"/>
      <c r="H164" s="1"/>
      <c r="I164" s="1"/>
      <c r="J164" s="1">
        <f t="shared" si="2"/>
        <v>0</v>
      </c>
      <c r="K164" s="1"/>
    </row>
    <row r="165" spans="1:11" ht="18.75" customHeight="1" x14ac:dyDescent="0.3">
      <c r="A165" s="1">
        <v>163</v>
      </c>
      <c r="B165" s="10">
        <v>46186</v>
      </c>
      <c r="C165" s="1" t="s">
        <v>11</v>
      </c>
      <c r="D165" s="1" t="s">
        <v>31</v>
      </c>
      <c r="E165" s="1">
        <v>1850</v>
      </c>
      <c r="F165" s="1"/>
      <c r="G165" s="1"/>
      <c r="H165" s="1"/>
      <c r="I165" s="1"/>
      <c r="J165" s="1">
        <f t="shared" si="2"/>
        <v>0</v>
      </c>
      <c r="K165" s="1"/>
    </row>
    <row r="166" spans="1:11" ht="18.75" customHeight="1" x14ac:dyDescent="0.3">
      <c r="A166" s="1">
        <v>164</v>
      </c>
      <c r="B166" s="10">
        <v>46187</v>
      </c>
      <c r="C166" s="1" t="s">
        <v>11</v>
      </c>
      <c r="D166" s="1" t="s">
        <v>31</v>
      </c>
      <c r="E166" s="1">
        <v>1850</v>
      </c>
      <c r="F166" s="1"/>
      <c r="G166" s="1"/>
      <c r="H166" s="1"/>
      <c r="I166" s="1"/>
      <c r="J166" s="1">
        <f t="shared" si="2"/>
        <v>0</v>
      </c>
      <c r="K166" s="1"/>
    </row>
    <row r="167" spans="1:11" ht="18.75" customHeight="1" x14ac:dyDescent="0.3">
      <c r="A167" s="1">
        <v>165</v>
      </c>
      <c r="B167" s="10">
        <v>46188</v>
      </c>
      <c r="C167" s="1" t="s">
        <v>11</v>
      </c>
      <c r="D167" s="1" t="s">
        <v>31</v>
      </c>
      <c r="E167" s="1">
        <v>1850</v>
      </c>
      <c r="F167" s="1"/>
      <c r="G167" s="1"/>
      <c r="H167" s="1"/>
      <c r="I167" s="1"/>
      <c r="J167" s="1">
        <f t="shared" si="2"/>
        <v>0</v>
      </c>
      <c r="K167" s="1"/>
    </row>
    <row r="168" spans="1:11" ht="18.75" customHeight="1" x14ac:dyDescent="0.3">
      <c r="A168" s="1">
        <v>166</v>
      </c>
      <c r="B168" s="10">
        <v>46189</v>
      </c>
      <c r="C168" s="1" t="s">
        <v>11</v>
      </c>
      <c r="D168" s="1" t="s">
        <v>31</v>
      </c>
      <c r="E168" s="1">
        <v>1850</v>
      </c>
      <c r="F168" s="1"/>
      <c r="G168" s="1"/>
      <c r="H168" s="1"/>
      <c r="I168" s="1"/>
      <c r="J168" s="1">
        <f t="shared" si="2"/>
        <v>0</v>
      </c>
      <c r="K168" s="1"/>
    </row>
    <row r="169" spans="1:11" ht="18.75" customHeight="1" x14ac:dyDescent="0.3">
      <c r="A169" s="1">
        <v>167</v>
      </c>
      <c r="B169" s="10">
        <v>46190</v>
      </c>
      <c r="C169" s="1" t="s">
        <v>11</v>
      </c>
      <c r="D169" s="1" t="s">
        <v>31</v>
      </c>
      <c r="E169" s="1">
        <v>1850</v>
      </c>
      <c r="F169" s="1"/>
      <c r="G169" s="1"/>
      <c r="H169" s="1"/>
      <c r="I169" s="1"/>
      <c r="J169" s="1">
        <f t="shared" si="2"/>
        <v>0</v>
      </c>
      <c r="K169" s="1"/>
    </row>
    <row r="170" spans="1:11" ht="18.75" customHeight="1" x14ac:dyDescent="0.3">
      <c r="A170" s="1">
        <v>168</v>
      </c>
      <c r="B170" s="10">
        <v>46191</v>
      </c>
      <c r="C170" s="1" t="s">
        <v>11</v>
      </c>
      <c r="D170" s="1" t="s">
        <v>31</v>
      </c>
      <c r="E170" s="1">
        <v>1850</v>
      </c>
      <c r="F170" s="1"/>
      <c r="G170" s="1"/>
      <c r="H170" s="1"/>
      <c r="I170" s="1"/>
      <c r="J170" s="1">
        <f t="shared" si="2"/>
        <v>0</v>
      </c>
      <c r="K170" s="1"/>
    </row>
    <row r="171" spans="1:11" ht="18.75" customHeight="1" x14ac:dyDescent="0.3">
      <c r="A171" s="1">
        <v>169</v>
      </c>
      <c r="B171" s="10">
        <v>46192</v>
      </c>
      <c r="C171" s="1" t="s">
        <v>11</v>
      </c>
      <c r="D171" s="1" t="s">
        <v>31</v>
      </c>
      <c r="E171" s="1">
        <v>1850</v>
      </c>
      <c r="F171" s="1"/>
      <c r="G171" s="1"/>
      <c r="H171" s="1"/>
      <c r="I171" s="1"/>
      <c r="J171" s="1">
        <f t="shared" si="2"/>
        <v>0</v>
      </c>
      <c r="K171" s="1"/>
    </row>
    <row r="172" spans="1:11" ht="18.75" customHeight="1" x14ac:dyDescent="0.3">
      <c r="A172" s="1">
        <v>170</v>
      </c>
      <c r="B172" s="10">
        <v>46193</v>
      </c>
      <c r="C172" s="1" t="s">
        <v>11</v>
      </c>
      <c r="D172" s="1" t="s">
        <v>31</v>
      </c>
      <c r="E172" s="1">
        <v>1850</v>
      </c>
      <c r="F172" s="1"/>
      <c r="G172" s="1"/>
      <c r="H172" s="1"/>
      <c r="I172" s="1"/>
      <c r="J172" s="1">
        <f t="shared" si="2"/>
        <v>0</v>
      </c>
      <c r="K172" s="1"/>
    </row>
    <row r="173" spans="1:11" ht="18.75" customHeight="1" x14ac:dyDescent="0.3">
      <c r="A173" s="1">
        <v>171</v>
      </c>
      <c r="B173" s="10">
        <v>46194</v>
      </c>
      <c r="C173" s="1" t="s">
        <v>11</v>
      </c>
      <c r="D173" s="1" t="s">
        <v>31</v>
      </c>
      <c r="E173" s="1">
        <v>1850</v>
      </c>
      <c r="F173" s="1"/>
      <c r="G173" s="1"/>
      <c r="H173" s="1"/>
      <c r="I173" s="1"/>
      <c r="J173" s="1">
        <f t="shared" si="2"/>
        <v>0</v>
      </c>
      <c r="K173" s="1"/>
    </row>
    <row r="174" spans="1:11" ht="18.75" customHeight="1" x14ac:dyDescent="0.3">
      <c r="A174" s="1">
        <v>172</v>
      </c>
      <c r="B174" s="10">
        <v>46195</v>
      </c>
      <c r="C174" s="1" t="s">
        <v>11</v>
      </c>
      <c r="D174" s="1" t="s">
        <v>31</v>
      </c>
      <c r="E174" s="1">
        <v>1850</v>
      </c>
      <c r="F174" s="1"/>
      <c r="G174" s="1"/>
      <c r="H174" s="1"/>
      <c r="I174" s="1"/>
      <c r="J174" s="1">
        <f t="shared" si="2"/>
        <v>0</v>
      </c>
      <c r="K174" s="1"/>
    </row>
    <row r="175" spans="1:11" ht="18.75" customHeight="1" x14ac:dyDescent="0.3">
      <c r="A175" s="1">
        <v>173</v>
      </c>
      <c r="B175" s="10">
        <v>46196</v>
      </c>
      <c r="C175" s="1" t="s">
        <v>11</v>
      </c>
      <c r="D175" s="1" t="s">
        <v>31</v>
      </c>
      <c r="E175" s="1">
        <v>1850</v>
      </c>
      <c r="F175" s="1"/>
      <c r="G175" s="1"/>
      <c r="H175" s="1"/>
      <c r="I175" s="1"/>
      <c r="J175" s="1">
        <f t="shared" si="2"/>
        <v>0</v>
      </c>
      <c r="K175" s="1"/>
    </row>
    <row r="176" spans="1:11" ht="18.75" customHeight="1" x14ac:dyDescent="0.3">
      <c r="A176" s="1">
        <v>174</v>
      </c>
      <c r="B176" s="10">
        <v>46197</v>
      </c>
      <c r="C176" s="1" t="s">
        <v>11</v>
      </c>
      <c r="D176" s="1" t="s">
        <v>31</v>
      </c>
      <c r="E176" s="1">
        <v>1850</v>
      </c>
      <c r="F176" s="1"/>
      <c r="G176" s="1"/>
      <c r="H176" s="1"/>
      <c r="I176" s="1"/>
      <c r="J176" s="1">
        <f t="shared" si="2"/>
        <v>0</v>
      </c>
      <c r="K176" s="1"/>
    </row>
    <row r="177" spans="1:11" ht="18.75" customHeight="1" x14ac:dyDescent="0.3">
      <c r="A177" s="1">
        <v>175</v>
      </c>
      <c r="B177" s="10">
        <v>46198</v>
      </c>
      <c r="C177" s="1" t="s">
        <v>11</v>
      </c>
      <c r="D177" s="1" t="s">
        <v>31</v>
      </c>
      <c r="E177" s="1">
        <v>1850</v>
      </c>
      <c r="F177" s="1"/>
      <c r="G177" s="1"/>
      <c r="H177" s="1"/>
      <c r="I177" s="1"/>
      <c r="J177" s="1">
        <f t="shared" si="2"/>
        <v>0</v>
      </c>
      <c r="K177" s="1"/>
    </row>
    <row r="178" spans="1:11" ht="18.75" customHeight="1" x14ac:dyDescent="0.3">
      <c r="A178" s="1">
        <v>176</v>
      </c>
      <c r="B178" s="10">
        <v>46199</v>
      </c>
      <c r="C178" s="1" t="s">
        <v>11</v>
      </c>
      <c r="D178" s="1" t="s">
        <v>31</v>
      </c>
      <c r="E178" s="1">
        <v>1850</v>
      </c>
      <c r="F178" s="1"/>
      <c r="G178" s="1"/>
      <c r="H178" s="1"/>
      <c r="I178" s="1"/>
      <c r="J178" s="1">
        <f t="shared" si="2"/>
        <v>0</v>
      </c>
      <c r="K178" s="1"/>
    </row>
    <row r="179" spans="1:11" ht="18.75" customHeight="1" x14ac:dyDescent="0.3">
      <c r="A179" s="1">
        <v>177</v>
      </c>
      <c r="B179" s="10">
        <v>46200</v>
      </c>
      <c r="C179" s="1" t="s">
        <v>11</v>
      </c>
      <c r="D179" s="1" t="s">
        <v>31</v>
      </c>
      <c r="E179" s="1">
        <v>1850</v>
      </c>
      <c r="F179" s="1"/>
      <c r="G179" s="1"/>
      <c r="H179" s="1"/>
      <c r="I179" s="1"/>
      <c r="J179" s="1">
        <f t="shared" si="2"/>
        <v>0</v>
      </c>
      <c r="K179" s="1"/>
    </row>
    <row r="180" spans="1:11" ht="18.75" customHeight="1" x14ac:dyDescent="0.3">
      <c r="A180" s="1">
        <v>178</v>
      </c>
      <c r="B180" s="10">
        <v>46201</v>
      </c>
      <c r="C180" s="1" t="s">
        <v>11</v>
      </c>
      <c r="D180" s="1" t="s">
        <v>31</v>
      </c>
      <c r="E180" s="1">
        <v>1850</v>
      </c>
      <c r="F180" s="1"/>
      <c r="G180" s="1"/>
      <c r="H180" s="1"/>
      <c r="I180" s="1"/>
      <c r="J180" s="1">
        <f t="shared" si="2"/>
        <v>0</v>
      </c>
      <c r="K180" s="1"/>
    </row>
    <row r="181" spans="1:11" ht="18.75" customHeight="1" x14ac:dyDescent="0.3">
      <c r="A181" s="1">
        <v>179</v>
      </c>
      <c r="B181" s="10">
        <v>46202</v>
      </c>
      <c r="C181" s="1" t="s">
        <v>11</v>
      </c>
      <c r="D181" s="1" t="s">
        <v>31</v>
      </c>
      <c r="E181" s="1">
        <v>1850</v>
      </c>
      <c r="F181" s="1"/>
      <c r="G181" s="1"/>
      <c r="H181" s="1"/>
      <c r="I181" s="1"/>
      <c r="J181" s="1">
        <f t="shared" si="2"/>
        <v>0</v>
      </c>
      <c r="K181" s="1"/>
    </row>
    <row r="182" spans="1:11" ht="18.75" customHeight="1" x14ac:dyDescent="0.3">
      <c r="A182" s="1">
        <v>180</v>
      </c>
      <c r="B182" s="10">
        <v>46203</v>
      </c>
      <c r="C182" s="1" t="s">
        <v>11</v>
      </c>
      <c r="D182" s="1" t="s">
        <v>31</v>
      </c>
      <c r="E182" s="1">
        <v>1850</v>
      </c>
      <c r="F182" s="1"/>
      <c r="G182" s="1"/>
      <c r="H182" s="1"/>
      <c r="I182" s="1"/>
      <c r="J182" s="1">
        <f t="shared" si="2"/>
        <v>0</v>
      </c>
      <c r="K182" s="1"/>
    </row>
    <row r="183" spans="1:11" ht="18.75" customHeight="1" x14ac:dyDescent="0.3">
      <c r="A183" s="1">
        <v>181</v>
      </c>
      <c r="B183" s="10">
        <v>46204</v>
      </c>
      <c r="C183" s="1" t="s">
        <v>11</v>
      </c>
      <c r="D183" s="1" t="s">
        <v>31</v>
      </c>
      <c r="E183" s="1">
        <v>1850</v>
      </c>
      <c r="F183" s="1"/>
      <c r="G183" s="1"/>
      <c r="H183" s="1"/>
      <c r="I183" s="1"/>
      <c r="J183" s="1">
        <f t="shared" si="2"/>
        <v>0</v>
      </c>
      <c r="K183" s="1"/>
    </row>
    <row r="184" spans="1:11" ht="18.75" customHeight="1" x14ac:dyDescent="0.3">
      <c r="A184" s="1">
        <v>182</v>
      </c>
      <c r="B184" s="10">
        <v>46205</v>
      </c>
      <c r="C184" s="1" t="s">
        <v>11</v>
      </c>
      <c r="D184" s="1" t="s">
        <v>31</v>
      </c>
      <c r="E184" s="1">
        <v>1850</v>
      </c>
      <c r="F184" s="1"/>
      <c r="G184" s="1"/>
      <c r="H184" s="1"/>
      <c r="I184" s="1"/>
      <c r="J184" s="1">
        <f t="shared" si="2"/>
        <v>0</v>
      </c>
      <c r="K184" s="1"/>
    </row>
    <row r="185" spans="1:11" ht="18.75" customHeight="1" x14ac:dyDescent="0.3">
      <c r="A185" s="1">
        <v>183</v>
      </c>
      <c r="B185" s="10">
        <v>46206</v>
      </c>
      <c r="C185" s="1" t="s">
        <v>11</v>
      </c>
      <c r="D185" s="1" t="s">
        <v>31</v>
      </c>
      <c r="E185" s="1">
        <v>1850</v>
      </c>
      <c r="F185" s="1"/>
      <c r="G185" s="1"/>
      <c r="H185" s="1"/>
      <c r="I185" s="1"/>
      <c r="J185" s="1">
        <f t="shared" si="2"/>
        <v>0</v>
      </c>
      <c r="K185" s="1"/>
    </row>
    <row r="186" spans="1:11" ht="18.75" customHeight="1" x14ac:dyDescent="0.3">
      <c r="A186" s="1">
        <v>184</v>
      </c>
      <c r="B186" s="10">
        <v>46207</v>
      </c>
      <c r="C186" s="1" t="s">
        <v>11</v>
      </c>
      <c r="D186" s="1" t="s">
        <v>31</v>
      </c>
      <c r="E186" s="1">
        <v>1850</v>
      </c>
      <c r="F186" s="1"/>
      <c r="G186" s="1"/>
      <c r="H186" s="1"/>
      <c r="I186" s="1"/>
      <c r="J186" s="1">
        <f t="shared" si="2"/>
        <v>0</v>
      </c>
      <c r="K186" s="1"/>
    </row>
    <row r="187" spans="1:11" ht="18.75" customHeight="1" x14ac:dyDescent="0.3">
      <c r="A187" s="1">
        <v>185</v>
      </c>
      <c r="B187" s="10">
        <v>46208</v>
      </c>
      <c r="C187" s="1" t="s">
        <v>11</v>
      </c>
      <c r="D187" s="1" t="s">
        <v>31</v>
      </c>
      <c r="E187" s="1">
        <v>1850</v>
      </c>
      <c r="F187" s="1"/>
      <c r="G187" s="1"/>
      <c r="H187" s="1"/>
      <c r="I187" s="1"/>
      <c r="J187" s="1">
        <f t="shared" si="2"/>
        <v>0</v>
      </c>
      <c r="K187" s="1"/>
    </row>
    <row r="188" spans="1:11" ht="18.75" customHeight="1" x14ac:dyDescent="0.3">
      <c r="A188" s="1">
        <v>186</v>
      </c>
      <c r="B188" s="10">
        <v>46209</v>
      </c>
      <c r="C188" s="1" t="s">
        <v>11</v>
      </c>
      <c r="D188" s="1" t="s">
        <v>31</v>
      </c>
      <c r="E188" s="1">
        <v>1850</v>
      </c>
      <c r="F188" s="1"/>
      <c r="G188" s="1"/>
      <c r="H188" s="1"/>
      <c r="I188" s="1"/>
      <c r="J188" s="1">
        <f t="shared" si="2"/>
        <v>0</v>
      </c>
      <c r="K188" s="1"/>
    </row>
    <row r="189" spans="1:11" ht="18.75" customHeight="1" x14ac:dyDescent="0.3">
      <c r="A189" s="1">
        <v>187</v>
      </c>
      <c r="B189" s="10">
        <v>46210</v>
      </c>
      <c r="C189" s="1" t="s">
        <v>11</v>
      </c>
      <c r="D189" s="1" t="s">
        <v>31</v>
      </c>
      <c r="E189" s="1">
        <v>1850</v>
      </c>
      <c r="F189" s="1"/>
      <c r="G189" s="1"/>
      <c r="H189" s="1"/>
      <c r="I189" s="1"/>
      <c r="J189" s="1">
        <f t="shared" si="2"/>
        <v>0</v>
      </c>
      <c r="K189" s="1"/>
    </row>
    <row r="190" spans="1:11" ht="18.75" customHeight="1" x14ac:dyDescent="0.3">
      <c r="A190" s="1">
        <v>188</v>
      </c>
      <c r="B190" s="10">
        <v>46211</v>
      </c>
      <c r="C190" s="1" t="s">
        <v>11</v>
      </c>
      <c r="D190" s="1" t="s">
        <v>31</v>
      </c>
      <c r="E190" s="1">
        <v>1850</v>
      </c>
      <c r="F190" s="1"/>
      <c r="G190" s="1"/>
      <c r="H190" s="1"/>
      <c r="I190" s="1"/>
      <c r="J190" s="1">
        <f t="shared" si="2"/>
        <v>0</v>
      </c>
      <c r="K190" s="1"/>
    </row>
    <row r="191" spans="1:11" ht="18.75" customHeight="1" x14ac:dyDescent="0.3">
      <c r="A191" s="1">
        <v>189</v>
      </c>
      <c r="B191" s="10">
        <v>46212</v>
      </c>
      <c r="C191" s="1" t="s">
        <v>11</v>
      </c>
      <c r="D191" s="1" t="s">
        <v>31</v>
      </c>
      <c r="E191" s="1">
        <v>1850</v>
      </c>
      <c r="F191" s="1"/>
      <c r="G191" s="1"/>
      <c r="H191" s="1"/>
      <c r="I191" s="1"/>
      <c r="J191" s="1">
        <f t="shared" si="2"/>
        <v>0</v>
      </c>
      <c r="K191" s="1"/>
    </row>
    <row r="192" spans="1:11" ht="18.75" customHeight="1" x14ac:dyDescent="0.3">
      <c r="A192" s="1">
        <v>190</v>
      </c>
      <c r="B192" s="10">
        <v>46213</v>
      </c>
      <c r="C192" s="1" t="s">
        <v>11</v>
      </c>
      <c r="D192" s="1" t="s">
        <v>31</v>
      </c>
      <c r="E192" s="1">
        <v>1850</v>
      </c>
      <c r="F192" s="1"/>
      <c r="G192" s="1"/>
      <c r="H192" s="1"/>
      <c r="I192" s="1"/>
      <c r="J192" s="1">
        <f t="shared" si="2"/>
        <v>0</v>
      </c>
      <c r="K192" s="1"/>
    </row>
    <row r="193" spans="1:11" ht="18.75" customHeight="1" x14ac:dyDescent="0.3">
      <c r="A193" s="1">
        <v>191</v>
      </c>
      <c r="B193" s="10">
        <v>46214</v>
      </c>
      <c r="C193" s="1" t="s">
        <v>11</v>
      </c>
      <c r="D193" s="1" t="s">
        <v>31</v>
      </c>
      <c r="E193" s="1">
        <v>1850</v>
      </c>
      <c r="F193" s="1"/>
      <c r="G193" s="1"/>
      <c r="H193" s="1"/>
      <c r="I193" s="1"/>
      <c r="J193" s="1">
        <f t="shared" si="2"/>
        <v>0</v>
      </c>
      <c r="K193" s="1"/>
    </row>
    <row r="194" spans="1:11" ht="18.75" customHeight="1" x14ac:dyDescent="0.3">
      <c r="A194" s="1">
        <v>192</v>
      </c>
      <c r="B194" s="10">
        <v>46215</v>
      </c>
      <c r="C194" s="1" t="s">
        <v>11</v>
      </c>
      <c r="D194" s="1" t="s">
        <v>31</v>
      </c>
      <c r="E194" s="1">
        <v>1850</v>
      </c>
      <c r="F194" s="1"/>
      <c r="G194" s="1"/>
      <c r="H194" s="1"/>
      <c r="I194" s="1"/>
      <c r="J194" s="1">
        <f t="shared" si="2"/>
        <v>0</v>
      </c>
      <c r="K194" s="1"/>
    </row>
    <row r="195" spans="1:11" ht="18.75" customHeight="1" x14ac:dyDescent="0.3">
      <c r="A195" s="1">
        <v>193</v>
      </c>
      <c r="B195" s="10">
        <v>46216</v>
      </c>
      <c r="C195" s="1" t="s">
        <v>11</v>
      </c>
      <c r="D195" s="1" t="s">
        <v>31</v>
      </c>
      <c r="E195" s="1">
        <v>1850</v>
      </c>
      <c r="F195" s="1"/>
      <c r="G195" s="1"/>
      <c r="H195" s="1"/>
      <c r="I195" s="1"/>
      <c r="J195" s="1">
        <f t="shared" si="2"/>
        <v>0</v>
      </c>
      <c r="K195" s="1"/>
    </row>
    <row r="196" spans="1:11" ht="18.75" customHeight="1" x14ac:dyDescent="0.3">
      <c r="A196" s="1">
        <v>194</v>
      </c>
      <c r="B196" s="10">
        <v>46217</v>
      </c>
      <c r="C196" s="1" t="s">
        <v>11</v>
      </c>
      <c r="D196" s="1" t="s">
        <v>31</v>
      </c>
      <c r="E196" s="1">
        <v>1850</v>
      </c>
      <c r="F196" s="1"/>
      <c r="G196" s="1"/>
      <c r="H196" s="1"/>
      <c r="I196" s="1"/>
      <c r="J196" s="1">
        <f t="shared" ref="J196:J259" si="3">E196*F196-G196-H196+I196</f>
        <v>0</v>
      </c>
      <c r="K196" s="1"/>
    </row>
    <row r="197" spans="1:11" ht="18.75" customHeight="1" x14ac:dyDescent="0.3">
      <c r="A197" s="1">
        <v>195</v>
      </c>
      <c r="B197" s="10">
        <v>46218</v>
      </c>
      <c r="C197" s="1" t="s">
        <v>11</v>
      </c>
      <c r="D197" s="1" t="s">
        <v>31</v>
      </c>
      <c r="E197" s="1">
        <v>1850</v>
      </c>
      <c r="F197" s="1"/>
      <c r="G197" s="1"/>
      <c r="H197" s="1"/>
      <c r="I197" s="1"/>
      <c r="J197" s="1">
        <f t="shared" si="3"/>
        <v>0</v>
      </c>
      <c r="K197" s="1"/>
    </row>
    <row r="198" spans="1:11" ht="18.75" customHeight="1" x14ac:dyDescent="0.3">
      <c r="A198" s="1">
        <v>196</v>
      </c>
      <c r="B198" s="10">
        <v>46219</v>
      </c>
      <c r="C198" s="1" t="s">
        <v>11</v>
      </c>
      <c r="D198" s="1" t="s">
        <v>31</v>
      </c>
      <c r="E198" s="1">
        <v>1850</v>
      </c>
      <c r="F198" s="1"/>
      <c r="G198" s="1"/>
      <c r="H198" s="1"/>
      <c r="I198" s="1"/>
      <c r="J198" s="1">
        <f t="shared" si="3"/>
        <v>0</v>
      </c>
      <c r="K198" s="1"/>
    </row>
    <row r="199" spans="1:11" ht="18.75" customHeight="1" x14ac:dyDescent="0.3">
      <c r="A199" s="1">
        <v>197</v>
      </c>
      <c r="B199" s="10">
        <v>46220</v>
      </c>
      <c r="C199" s="1" t="s">
        <v>11</v>
      </c>
      <c r="D199" s="1" t="s">
        <v>31</v>
      </c>
      <c r="E199" s="1">
        <v>1850</v>
      </c>
      <c r="F199" s="1"/>
      <c r="G199" s="1"/>
      <c r="H199" s="1"/>
      <c r="I199" s="1"/>
      <c r="J199" s="1">
        <f t="shared" si="3"/>
        <v>0</v>
      </c>
      <c r="K199" s="1"/>
    </row>
    <row r="200" spans="1:11" ht="18.75" customHeight="1" x14ac:dyDescent="0.3">
      <c r="A200" s="1">
        <v>198</v>
      </c>
      <c r="B200" s="10">
        <v>46221</v>
      </c>
      <c r="C200" s="1" t="s">
        <v>11</v>
      </c>
      <c r="D200" s="1" t="s">
        <v>31</v>
      </c>
      <c r="E200" s="1">
        <v>1850</v>
      </c>
      <c r="F200" s="1"/>
      <c r="G200" s="1"/>
      <c r="H200" s="1"/>
      <c r="I200" s="1"/>
      <c r="J200" s="1">
        <f t="shared" si="3"/>
        <v>0</v>
      </c>
      <c r="K200" s="1"/>
    </row>
    <row r="201" spans="1:11" ht="18.75" customHeight="1" x14ac:dyDescent="0.3">
      <c r="A201" s="1">
        <v>199</v>
      </c>
      <c r="B201" s="10">
        <v>46222</v>
      </c>
      <c r="C201" s="1" t="s">
        <v>11</v>
      </c>
      <c r="D201" s="1" t="s">
        <v>31</v>
      </c>
      <c r="E201" s="1">
        <v>1850</v>
      </c>
      <c r="F201" s="1"/>
      <c r="G201" s="1"/>
      <c r="H201" s="1"/>
      <c r="I201" s="1"/>
      <c r="J201" s="1">
        <f t="shared" si="3"/>
        <v>0</v>
      </c>
      <c r="K201" s="1"/>
    </row>
    <row r="202" spans="1:11" ht="18.75" customHeight="1" x14ac:dyDescent="0.3">
      <c r="A202" s="1">
        <v>200</v>
      </c>
      <c r="B202" s="10">
        <v>46223</v>
      </c>
      <c r="C202" s="1" t="s">
        <v>11</v>
      </c>
      <c r="D202" s="1" t="s">
        <v>31</v>
      </c>
      <c r="E202" s="1">
        <v>1850</v>
      </c>
      <c r="F202" s="1"/>
      <c r="G202" s="1"/>
      <c r="H202" s="1"/>
      <c r="I202" s="1"/>
      <c r="J202" s="1">
        <f t="shared" si="3"/>
        <v>0</v>
      </c>
      <c r="K202" s="1"/>
    </row>
    <row r="203" spans="1:11" ht="18.75" customHeight="1" x14ac:dyDescent="0.3">
      <c r="A203" s="1">
        <v>201</v>
      </c>
      <c r="B203" s="10">
        <v>46224</v>
      </c>
      <c r="C203" s="1" t="s">
        <v>11</v>
      </c>
      <c r="D203" s="1" t="s">
        <v>31</v>
      </c>
      <c r="E203" s="1">
        <v>1850</v>
      </c>
      <c r="F203" s="1"/>
      <c r="G203" s="1"/>
      <c r="H203" s="1"/>
      <c r="I203" s="1"/>
      <c r="J203" s="1">
        <f t="shared" si="3"/>
        <v>0</v>
      </c>
      <c r="K203" s="1"/>
    </row>
    <row r="204" spans="1:11" ht="18.75" customHeight="1" x14ac:dyDescent="0.3">
      <c r="A204" s="1">
        <v>202</v>
      </c>
      <c r="B204" s="10">
        <v>46225</v>
      </c>
      <c r="C204" s="1" t="s">
        <v>11</v>
      </c>
      <c r="D204" s="1" t="s">
        <v>31</v>
      </c>
      <c r="E204" s="1">
        <v>1850</v>
      </c>
      <c r="F204" s="1"/>
      <c r="G204" s="1"/>
      <c r="H204" s="1"/>
      <c r="I204" s="1"/>
      <c r="J204" s="1">
        <f t="shared" si="3"/>
        <v>0</v>
      </c>
      <c r="K204" s="1"/>
    </row>
    <row r="205" spans="1:11" ht="18.75" customHeight="1" x14ac:dyDescent="0.3">
      <c r="A205" s="1">
        <v>203</v>
      </c>
      <c r="B205" s="10">
        <v>46226</v>
      </c>
      <c r="C205" s="1" t="s">
        <v>11</v>
      </c>
      <c r="D205" s="1" t="s">
        <v>31</v>
      </c>
      <c r="E205" s="1">
        <v>1850</v>
      </c>
      <c r="F205" s="1"/>
      <c r="G205" s="1"/>
      <c r="H205" s="1"/>
      <c r="I205" s="1"/>
      <c r="J205" s="1">
        <f t="shared" si="3"/>
        <v>0</v>
      </c>
      <c r="K205" s="1"/>
    </row>
    <row r="206" spans="1:11" ht="18.75" customHeight="1" x14ac:dyDescent="0.3">
      <c r="A206" s="1">
        <v>204</v>
      </c>
      <c r="B206" s="10">
        <v>46227</v>
      </c>
      <c r="C206" s="1" t="s">
        <v>11</v>
      </c>
      <c r="D206" s="1" t="s">
        <v>31</v>
      </c>
      <c r="E206" s="1">
        <v>1850</v>
      </c>
      <c r="F206" s="1"/>
      <c r="G206" s="1"/>
      <c r="H206" s="1"/>
      <c r="I206" s="1"/>
      <c r="J206" s="1">
        <f t="shared" si="3"/>
        <v>0</v>
      </c>
      <c r="K206" s="1"/>
    </row>
    <row r="207" spans="1:11" ht="18.75" customHeight="1" x14ac:dyDescent="0.3">
      <c r="A207" s="1">
        <v>205</v>
      </c>
      <c r="B207" s="10">
        <v>46228</v>
      </c>
      <c r="C207" s="1" t="s">
        <v>11</v>
      </c>
      <c r="D207" s="1" t="s">
        <v>31</v>
      </c>
      <c r="E207" s="1">
        <v>1850</v>
      </c>
      <c r="F207" s="1"/>
      <c r="G207" s="1"/>
      <c r="H207" s="1"/>
      <c r="I207" s="1"/>
      <c r="J207" s="1">
        <f t="shared" si="3"/>
        <v>0</v>
      </c>
      <c r="K207" s="1"/>
    </row>
    <row r="208" spans="1:11" ht="18.75" customHeight="1" x14ac:dyDescent="0.3">
      <c r="A208" s="1">
        <v>206</v>
      </c>
      <c r="B208" s="10">
        <v>46229</v>
      </c>
      <c r="C208" s="1" t="s">
        <v>11</v>
      </c>
      <c r="D208" s="1" t="s">
        <v>31</v>
      </c>
      <c r="E208" s="1">
        <v>1850</v>
      </c>
      <c r="F208" s="1"/>
      <c r="G208" s="1"/>
      <c r="H208" s="1"/>
      <c r="I208" s="1"/>
      <c r="J208" s="1">
        <f t="shared" si="3"/>
        <v>0</v>
      </c>
      <c r="K208" s="1"/>
    </row>
    <row r="209" spans="1:11" ht="18.75" customHeight="1" x14ac:dyDescent="0.3">
      <c r="A209" s="1">
        <v>207</v>
      </c>
      <c r="B209" s="10">
        <v>46230</v>
      </c>
      <c r="C209" s="1" t="s">
        <v>11</v>
      </c>
      <c r="D209" s="1" t="s">
        <v>31</v>
      </c>
      <c r="E209" s="1">
        <v>1850</v>
      </c>
      <c r="F209" s="1"/>
      <c r="G209" s="1"/>
      <c r="H209" s="1"/>
      <c r="I209" s="1"/>
      <c r="J209" s="1">
        <f t="shared" si="3"/>
        <v>0</v>
      </c>
      <c r="K209" s="1"/>
    </row>
    <row r="210" spans="1:11" ht="18.75" customHeight="1" x14ac:dyDescent="0.3">
      <c r="A210" s="1">
        <v>208</v>
      </c>
      <c r="B210" s="10">
        <v>46231</v>
      </c>
      <c r="C210" s="1" t="s">
        <v>11</v>
      </c>
      <c r="D210" s="1" t="s">
        <v>31</v>
      </c>
      <c r="E210" s="1">
        <v>1850</v>
      </c>
      <c r="F210" s="1"/>
      <c r="G210" s="1"/>
      <c r="H210" s="1"/>
      <c r="I210" s="1"/>
      <c r="J210" s="1">
        <f t="shared" si="3"/>
        <v>0</v>
      </c>
      <c r="K210" s="1"/>
    </row>
    <row r="211" spans="1:11" ht="18.75" customHeight="1" x14ac:dyDescent="0.3">
      <c r="A211" s="1">
        <v>209</v>
      </c>
      <c r="B211" s="10">
        <v>46232</v>
      </c>
      <c r="C211" s="1" t="s">
        <v>11</v>
      </c>
      <c r="D211" s="1" t="s">
        <v>31</v>
      </c>
      <c r="E211" s="1">
        <v>1850</v>
      </c>
      <c r="F211" s="1"/>
      <c r="G211" s="1"/>
      <c r="H211" s="1"/>
      <c r="I211" s="1"/>
      <c r="J211" s="1">
        <f t="shared" si="3"/>
        <v>0</v>
      </c>
      <c r="K211" s="1"/>
    </row>
    <row r="212" spans="1:11" ht="18.75" customHeight="1" x14ac:dyDescent="0.3">
      <c r="A212" s="1">
        <v>210</v>
      </c>
      <c r="B212" s="10">
        <v>46233</v>
      </c>
      <c r="C212" s="1" t="s">
        <v>11</v>
      </c>
      <c r="D212" s="1" t="s">
        <v>31</v>
      </c>
      <c r="E212" s="1">
        <v>1850</v>
      </c>
      <c r="F212" s="1"/>
      <c r="G212" s="1"/>
      <c r="H212" s="1"/>
      <c r="I212" s="1"/>
      <c r="J212" s="1">
        <f t="shared" si="3"/>
        <v>0</v>
      </c>
      <c r="K212" s="1"/>
    </row>
    <row r="213" spans="1:11" ht="18.75" customHeight="1" x14ac:dyDescent="0.3">
      <c r="A213" s="1">
        <v>211</v>
      </c>
      <c r="B213" s="10">
        <v>46234</v>
      </c>
      <c r="C213" s="1" t="s">
        <v>11</v>
      </c>
      <c r="D213" s="1" t="s">
        <v>31</v>
      </c>
      <c r="E213" s="1">
        <v>1850</v>
      </c>
      <c r="F213" s="1"/>
      <c r="G213" s="1"/>
      <c r="H213" s="1"/>
      <c r="I213" s="1"/>
      <c r="J213" s="1">
        <f t="shared" si="3"/>
        <v>0</v>
      </c>
      <c r="K213" s="1"/>
    </row>
    <row r="214" spans="1:11" ht="18.75" customHeight="1" x14ac:dyDescent="0.3">
      <c r="A214" s="1">
        <v>212</v>
      </c>
      <c r="B214" s="10">
        <v>46235</v>
      </c>
      <c r="C214" s="1" t="s">
        <v>11</v>
      </c>
      <c r="D214" s="1" t="s">
        <v>31</v>
      </c>
      <c r="E214" s="1">
        <v>1850</v>
      </c>
      <c r="F214" s="1"/>
      <c r="G214" s="1"/>
      <c r="H214" s="1"/>
      <c r="I214" s="1"/>
      <c r="J214" s="1">
        <f t="shared" si="3"/>
        <v>0</v>
      </c>
      <c r="K214" s="1"/>
    </row>
    <row r="215" spans="1:11" ht="18.75" customHeight="1" x14ac:dyDescent="0.3">
      <c r="A215" s="1">
        <v>213</v>
      </c>
      <c r="B215" s="10">
        <v>46236</v>
      </c>
      <c r="C215" s="1" t="s">
        <v>11</v>
      </c>
      <c r="D215" s="1" t="s">
        <v>31</v>
      </c>
      <c r="E215" s="1">
        <v>1850</v>
      </c>
      <c r="F215" s="1"/>
      <c r="G215" s="1"/>
      <c r="H215" s="1"/>
      <c r="I215" s="1"/>
      <c r="J215" s="1">
        <f t="shared" si="3"/>
        <v>0</v>
      </c>
      <c r="K215" s="1"/>
    </row>
    <row r="216" spans="1:11" ht="18.75" customHeight="1" x14ac:dyDescent="0.3">
      <c r="A216" s="1">
        <v>214</v>
      </c>
      <c r="B216" s="10">
        <v>46237</v>
      </c>
      <c r="C216" s="1" t="s">
        <v>11</v>
      </c>
      <c r="D216" s="1" t="s">
        <v>31</v>
      </c>
      <c r="E216" s="1">
        <v>1850</v>
      </c>
      <c r="F216" s="1"/>
      <c r="G216" s="1"/>
      <c r="H216" s="1"/>
      <c r="I216" s="1"/>
      <c r="J216" s="1">
        <f t="shared" si="3"/>
        <v>0</v>
      </c>
      <c r="K216" s="1"/>
    </row>
    <row r="217" spans="1:11" ht="18.75" customHeight="1" x14ac:dyDescent="0.3">
      <c r="A217" s="1">
        <v>215</v>
      </c>
      <c r="B217" s="10">
        <v>46238</v>
      </c>
      <c r="C217" s="1" t="s">
        <v>11</v>
      </c>
      <c r="D217" s="1" t="s">
        <v>31</v>
      </c>
      <c r="E217" s="1">
        <v>1850</v>
      </c>
      <c r="F217" s="1"/>
      <c r="G217" s="1"/>
      <c r="H217" s="1"/>
      <c r="I217" s="1"/>
      <c r="J217" s="1">
        <f t="shared" si="3"/>
        <v>0</v>
      </c>
      <c r="K217" s="1"/>
    </row>
    <row r="218" spans="1:11" ht="18.75" customHeight="1" x14ac:dyDescent="0.3">
      <c r="A218" s="1">
        <v>216</v>
      </c>
      <c r="B218" s="10">
        <v>46239</v>
      </c>
      <c r="C218" s="1" t="s">
        <v>11</v>
      </c>
      <c r="D218" s="1" t="s">
        <v>31</v>
      </c>
      <c r="E218" s="1">
        <v>1850</v>
      </c>
      <c r="F218" s="1"/>
      <c r="G218" s="1"/>
      <c r="H218" s="1"/>
      <c r="I218" s="1"/>
      <c r="J218" s="1">
        <f t="shared" si="3"/>
        <v>0</v>
      </c>
      <c r="K218" s="1"/>
    </row>
    <row r="219" spans="1:11" ht="18.75" customHeight="1" x14ac:dyDescent="0.3">
      <c r="A219" s="1">
        <v>217</v>
      </c>
      <c r="B219" s="10">
        <v>46240</v>
      </c>
      <c r="C219" s="1" t="s">
        <v>11</v>
      </c>
      <c r="D219" s="1" t="s">
        <v>31</v>
      </c>
      <c r="E219" s="1">
        <v>1850</v>
      </c>
      <c r="F219" s="1"/>
      <c r="G219" s="1"/>
      <c r="H219" s="1"/>
      <c r="I219" s="1"/>
      <c r="J219" s="1">
        <f t="shared" si="3"/>
        <v>0</v>
      </c>
      <c r="K219" s="1"/>
    </row>
    <row r="220" spans="1:11" ht="18.75" customHeight="1" x14ac:dyDescent="0.3">
      <c r="A220" s="1">
        <v>218</v>
      </c>
      <c r="B220" s="10">
        <v>46241</v>
      </c>
      <c r="C220" s="1" t="s">
        <v>11</v>
      </c>
      <c r="D220" s="1" t="s">
        <v>31</v>
      </c>
      <c r="E220" s="1">
        <v>1850</v>
      </c>
      <c r="F220" s="1"/>
      <c r="G220" s="1"/>
      <c r="H220" s="1"/>
      <c r="I220" s="1"/>
      <c r="J220" s="1">
        <f t="shared" si="3"/>
        <v>0</v>
      </c>
      <c r="K220" s="1"/>
    </row>
    <row r="221" spans="1:11" ht="18.75" customHeight="1" x14ac:dyDescent="0.3">
      <c r="A221" s="1">
        <v>219</v>
      </c>
      <c r="B221" s="10">
        <v>46242</v>
      </c>
      <c r="C221" s="1" t="s">
        <v>11</v>
      </c>
      <c r="D221" s="1" t="s">
        <v>31</v>
      </c>
      <c r="E221" s="1">
        <v>1850</v>
      </c>
      <c r="F221" s="1"/>
      <c r="G221" s="1"/>
      <c r="H221" s="1"/>
      <c r="I221" s="1"/>
      <c r="J221" s="1">
        <f t="shared" si="3"/>
        <v>0</v>
      </c>
      <c r="K221" s="1"/>
    </row>
    <row r="222" spans="1:11" ht="18.75" customHeight="1" x14ac:dyDescent="0.3">
      <c r="A222" s="1">
        <v>220</v>
      </c>
      <c r="B222" s="10">
        <v>46243</v>
      </c>
      <c r="C222" s="1" t="s">
        <v>11</v>
      </c>
      <c r="D222" s="1" t="s">
        <v>31</v>
      </c>
      <c r="E222" s="1">
        <v>1850</v>
      </c>
      <c r="F222" s="1"/>
      <c r="G222" s="1"/>
      <c r="H222" s="1"/>
      <c r="I222" s="1"/>
      <c r="J222" s="1">
        <f t="shared" si="3"/>
        <v>0</v>
      </c>
      <c r="K222" s="1"/>
    </row>
    <row r="223" spans="1:11" ht="18.75" customHeight="1" x14ac:dyDescent="0.3">
      <c r="A223" s="1">
        <v>221</v>
      </c>
      <c r="B223" s="10">
        <v>46244</v>
      </c>
      <c r="C223" s="1" t="s">
        <v>11</v>
      </c>
      <c r="D223" s="1" t="s">
        <v>31</v>
      </c>
      <c r="E223" s="1">
        <v>1850</v>
      </c>
      <c r="F223" s="1"/>
      <c r="G223" s="1"/>
      <c r="H223" s="1"/>
      <c r="I223" s="1"/>
      <c r="J223" s="1">
        <f t="shared" si="3"/>
        <v>0</v>
      </c>
      <c r="K223" s="1"/>
    </row>
    <row r="224" spans="1:11" ht="18.75" customHeight="1" x14ac:dyDescent="0.3">
      <c r="A224" s="1">
        <v>222</v>
      </c>
      <c r="B224" s="10">
        <v>46245</v>
      </c>
      <c r="C224" s="1" t="s">
        <v>11</v>
      </c>
      <c r="D224" s="1" t="s">
        <v>31</v>
      </c>
      <c r="E224" s="1">
        <v>1850</v>
      </c>
      <c r="F224" s="1"/>
      <c r="G224" s="1"/>
      <c r="H224" s="1"/>
      <c r="I224" s="1"/>
      <c r="J224" s="1">
        <f t="shared" si="3"/>
        <v>0</v>
      </c>
      <c r="K224" s="1"/>
    </row>
    <row r="225" spans="1:11" ht="18.75" customHeight="1" x14ac:dyDescent="0.3">
      <c r="A225" s="1">
        <v>223</v>
      </c>
      <c r="B225" s="10">
        <v>46246</v>
      </c>
      <c r="C225" s="1" t="s">
        <v>11</v>
      </c>
      <c r="D225" s="1" t="s">
        <v>31</v>
      </c>
      <c r="E225" s="1">
        <v>1850</v>
      </c>
      <c r="F225" s="1"/>
      <c r="G225" s="1"/>
      <c r="H225" s="1"/>
      <c r="I225" s="1"/>
      <c r="J225" s="1">
        <f t="shared" si="3"/>
        <v>0</v>
      </c>
      <c r="K225" s="1"/>
    </row>
    <row r="226" spans="1:11" ht="18.75" customHeight="1" x14ac:dyDescent="0.3">
      <c r="A226" s="1">
        <v>224</v>
      </c>
      <c r="B226" s="10">
        <v>46247</v>
      </c>
      <c r="C226" s="1" t="s">
        <v>11</v>
      </c>
      <c r="D226" s="1" t="s">
        <v>31</v>
      </c>
      <c r="E226" s="1">
        <v>1850</v>
      </c>
      <c r="F226" s="1"/>
      <c r="G226" s="1"/>
      <c r="H226" s="1"/>
      <c r="I226" s="1"/>
      <c r="J226" s="1">
        <f t="shared" si="3"/>
        <v>0</v>
      </c>
      <c r="K226" s="1"/>
    </row>
    <row r="227" spans="1:11" ht="18.75" customHeight="1" x14ac:dyDescent="0.3">
      <c r="A227" s="1">
        <v>225</v>
      </c>
      <c r="B227" s="10">
        <v>46248</v>
      </c>
      <c r="C227" s="1" t="s">
        <v>11</v>
      </c>
      <c r="D227" s="1" t="s">
        <v>31</v>
      </c>
      <c r="E227" s="1">
        <v>1850</v>
      </c>
      <c r="F227" s="1"/>
      <c r="G227" s="1"/>
      <c r="H227" s="1"/>
      <c r="I227" s="1"/>
      <c r="J227" s="1">
        <f t="shared" si="3"/>
        <v>0</v>
      </c>
      <c r="K227" s="1"/>
    </row>
    <row r="228" spans="1:11" ht="18.75" customHeight="1" x14ac:dyDescent="0.3">
      <c r="A228" s="1">
        <v>226</v>
      </c>
      <c r="B228" s="10">
        <v>46249</v>
      </c>
      <c r="C228" s="1" t="s">
        <v>11</v>
      </c>
      <c r="D228" s="1" t="s">
        <v>31</v>
      </c>
      <c r="E228" s="1">
        <v>1850</v>
      </c>
      <c r="F228" s="1"/>
      <c r="G228" s="1"/>
      <c r="H228" s="1"/>
      <c r="I228" s="1"/>
      <c r="J228" s="1">
        <f t="shared" si="3"/>
        <v>0</v>
      </c>
      <c r="K228" s="1"/>
    </row>
    <row r="229" spans="1:11" ht="18.75" customHeight="1" x14ac:dyDescent="0.3">
      <c r="A229" s="1">
        <v>227</v>
      </c>
      <c r="B229" s="10">
        <v>46250</v>
      </c>
      <c r="C229" s="1" t="s">
        <v>11</v>
      </c>
      <c r="D229" s="1" t="s">
        <v>31</v>
      </c>
      <c r="E229" s="1">
        <v>1850</v>
      </c>
      <c r="F229" s="1"/>
      <c r="G229" s="1"/>
      <c r="H229" s="1"/>
      <c r="I229" s="1"/>
      <c r="J229" s="1">
        <f t="shared" si="3"/>
        <v>0</v>
      </c>
      <c r="K229" s="1"/>
    </row>
    <row r="230" spans="1:11" ht="18.75" customHeight="1" x14ac:dyDescent="0.3">
      <c r="A230" s="1">
        <v>228</v>
      </c>
      <c r="B230" s="10">
        <v>46251</v>
      </c>
      <c r="C230" s="1" t="s">
        <v>11</v>
      </c>
      <c r="D230" s="1" t="s">
        <v>31</v>
      </c>
      <c r="E230" s="1">
        <v>1850</v>
      </c>
      <c r="F230" s="1"/>
      <c r="G230" s="1"/>
      <c r="H230" s="1"/>
      <c r="I230" s="1"/>
      <c r="J230" s="1">
        <f t="shared" si="3"/>
        <v>0</v>
      </c>
      <c r="K230" s="1"/>
    </row>
    <row r="231" spans="1:11" ht="18.75" customHeight="1" x14ac:dyDescent="0.3">
      <c r="A231" s="1">
        <v>229</v>
      </c>
      <c r="B231" s="10">
        <v>46252</v>
      </c>
      <c r="C231" s="1" t="s">
        <v>11</v>
      </c>
      <c r="D231" s="1" t="s">
        <v>31</v>
      </c>
      <c r="E231" s="1">
        <v>1850</v>
      </c>
      <c r="F231" s="1"/>
      <c r="G231" s="1"/>
      <c r="H231" s="1"/>
      <c r="I231" s="1"/>
      <c r="J231" s="1">
        <f t="shared" si="3"/>
        <v>0</v>
      </c>
      <c r="K231" s="1"/>
    </row>
    <row r="232" spans="1:11" ht="18.75" customHeight="1" x14ac:dyDescent="0.3">
      <c r="A232" s="1">
        <v>230</v>
      </c>
      <c r="B232" s="10">
        <v>46253</v>
      </c>
      <c r="C232" s="1" t="s">
        <v>11</v>
      </c>
      <c r="D232" s="1" t="s">
        <v>31</v>
      </c>
      <c r="E232" s="1">
        <v>1850</v>
      </c>
      <c r="F232" s="1"/>
      <c r="G232" s="1"/>
      <c r="H232" s="1"/>
      <c r="I232" s="1"/>
      <c r="J232" s="1">
        <f t="shared" si="3"/>
        <v>0</v>
      </c>
      <c r="K232" s="1"/>
    </row>
    <row r="233" spans="1:11" ht="18.75" customHeight="1" x14ac:dyDescent="0.3">
      <c r="A233" s="1">
        <v>231</v>
      </c>
      <c r="B233" s="10">
        <v>46254</v>
      </c>
      <c r="C233" s="1" t="s">
        <v>11</v>
      </c>
      <c r="D233" s="1" t="s">
        <v>31</v>
      </c>
      <c r="E233" s="1">
        <v>1850</v>
      </c>
      <c r="F233" s="1"/>
      <c r="G233" s="1"/>
      <c r="H233" s="1"/>
      <c r="I233" s="1"/>
      <c r="J233" s="1">
        <f t="shared" si="3"/>
        <v>0</v>
      </c>
      <c r="K233" s="1"/>
    </row>
    <row r="234" spans="1:11" ht="18.75" customHeight="1" x14ac:dyDescent="0.3">
      <c r="A234" s="1">
        <v>232</v>
      </c>
      <c r="B234" s="10">
        <v>46255</v>
      </c>
      <c r="C234" s="1" t="s">
        <v>11</v>
      </c>
      <c r="D234" s="1" t="s">
        <v>31</v>
      </c>
      <c r="E234" s="1">
        <v>1850</v>
      </c>
      <c r="F234" s="1"/>
      <c r="G234" s="1"/>
      <c r="H234" s="1"/>
      <c r="I234" s="1"/>
      <c r="J234" s="1">
        <f t="shared" si="3"/>
        <v>0</v>
      </c>
      <c r="K234" s="1"/>
    </row>
    <row r="235" spans="1:11" ht="18.75" customHeight="1" x14ac:dyDescent="0.3">
      <c r="A235" s="1">
        <v>233</v>
      </c>
      <c r="B235" s="10">
        <v>46256</v>
      </c>
      <c r="C235" s="1" t="s">
        <v>11</v>
      </c>
      <c r="D235" s="1" t="s">
        <v>31</v>
      </c>
      <c r="E235" s="1">
        <v>1850</v>
      </c>
      <c r="F235" s="1"/>
      <c r="G235" s="1"/>
      <c r="H235" s="1"/>
      <c r="I235" s="1"/>
      <c r="J235" s="1">
        <f t="shared" si="3"/>
        <v>0</v>
      </c>
      <c r="K235" s="1"/>
    </row>
    <row r="236" spans="1:11" ht="18.75" customHeight="1" x14ac:dyDescent="0.3">
      <c r="A236" s="1">
        <v>234</v>
      </c>
      <c r="B236" s="10">
        <v>46257</v>
      </c>
      <c r="C236" s="1" t="s">
        <v>11</v>
      </c>
      <c r="D236" s="1" t="s">
        <v>31</v>
      </c>
      <c r="E236" s="1">
        <v>1850</v>
      </c>
      <c r="F236" s="1"/>
      <c r="G236" s="1"/>
      <c r="H236" s="1"/>
      <c r="I236" s="1"/>
      <c r="J236" s="1">
        <f t="shared" si="3"/>
        <v>0</v>
      </c>
      <c r="K236" s="1"/>
    </row>
    <row r="237" spans="1:11" ht="18.75" customHeight="1" x14ac:dyDescent="0.3">
      <c r="A237" s="1">
        <v>235</v>
      </c>
      <c r="B237" s="10">
        <v>46258</v>
      </c>
      <c r="C237" s="1" t="s">
        <v>11</v>
      </c>
      <c r="D237" s="1" t="s">
        <v>31</v>
      </c>
      <c r="E237" s="1">
        <v>1850</v>
      </c>
      <c r="F237" s="1"/>
      <c r="G237" s="1"/>
      <c r="H237" s="1"/>
      <c r="I237" s="1"/>
      <c r="J237" s="1">
        <f t="shared" si="3"/>
        <v>0</v>
      </c>
      <c r="K237" s="1"/>
    </row>
    <row r="238" spans="1:11" ht="18.75" customHeight="1" x14ac:dyDescent="0.3">
      <c r="A238" s="1">
        <v>236</v>
      </c>
      <c r="B238" s="10">
        <v>46259</v>
      </c>
      <c r="C238" s="1" t="s">
        <v>11</v>
      </c>
      <c r="D238" s="1" t="s">
        <v>31</v>
      </c>
      <c r="E238" s="1">
        <v>1850</v>
      </c>
      <c r="F238" s="1"/>
      <c r="G238" s="1"/>
      <c r="H238" s="1"/>
      <c r="I238" s="1"/>
      <c r="J238" s="1">
        <f t="shared" si="3"/>
        <v>0</v>
      </c>
      <c r="K238" s="1"/>
    </row>
    <row r="239" spans="1:11" ht="18.75" customHeight="1" x14ac:dyDescent="0.3">
      <c r="A239" s="1">
        <v>237</v>
      </c>
      <c r="B239" s="10">
        <v>46260</v>
      </c>
      <c r="C239" s="1" t="s">
        <v>11</v>
      </c>
      <c r="D239" s="1" t="s">
        <v>31</v>
      </c>
      <c r="E239" s="1">
        <v>1850</v>
      </c>
      <c r="F239" s="1"/>
      <c r="G239" s="1"/>
      <c r="H239" s="1"/>
      <c r="I239" s="1"/>
      <c r="J239" s="1">
        <f t="shared" si="3"/>
        <v>0</v>
      </c>
      <c r="K239" s="1"/>
    </row>
    <row r="240" spans="1:11" ht="18.75" customHeight="1" x14ac:dyDescent="0.3">
      <c r="A240" s="1">
        <v>238</v>
      </c>
      <c r="B240" s="10">
        <v>46261</v>
      </c>
      <c r="C240" s="1" t="s">
        <v>11</v>
      </c>
      <c r="D240" s="1" t="s">
        <v>31</v>
      </c>
      <c r="E240" s="1">
        <v>1850</v>
      </c>
      <c r="F240" s="1"/>
      <c r="G240" s="1"/>
      <c r="H240" s="1"/>
      <c r="I240" s="1"/>
      <c r="J240" s="1">
        <f t="shared" si="3"/>
        <v>0</v>
      </c>
      <c r="K240" s="1"/>
    </row>
    <row r="241" spans="1:11" ht="18.75" customHeight="1" x14ac:dyDescent="0.3">
      <c r="A241" s="1">
        <v>239</v>
      </c>
      <c r="B241" s="10">
        <v>46262</v>
      </c>
      <c r="C241" s="1" t="s">
        <v>11</v>
      </c>
      <c r="D241" s="1" t="s">
        <v>31</v>
      </c>
      <c r="E241" s="1">
        <v>1850</v>
      </c>
      <c r="F241" s="1"/>
      <c r="G241" s="1"/>
      <c r="H241" s="1"/>
      <c r="I241" s="1"/>
      <c r="J241" s="1">
        <f t="shared" si="3"/>
        <v>0</v>
      </c>
      <c r="K241" s="1"/>
    </row>
    <row r="242" spans="1:11" ht="18.75" customHeight="1" x14ac:dyDescent="0.3">
      <c r="A242" s="1">
        <v>240</v>
      </c>
      <c r="B242" s="10">
        <v>46263</v>
      </c>
      <c r="C242" s="1" t="s">
        <v>11</v>
      </c>
      <c r="D242" s="1" t="s">
        <v>31</v>
      </c>
      <c r="E242" s="1">
        <v>1850</v>
      </c>
      <c r="F242" s="1"/>
      <c r="G242" s="1"/>
      <c r="H242" s="1"/>
      <c r="I242" s="1"/>
      <c r="J242" s="1">
        <f t="shared" si="3"/>
        <v>0</v>
      </c>
      <c r="K242" s="1"/>
    </row>
    <row r="243" spans="1:11" ht="18.75" customHeight="1" x14ac:dyDescent="0.3">
      <c r="A243" s="1">
        <v>241</v>
      </c>
      <c r="B243" s="10">
        <v>46264</v>
      </c>
      <c r="C243" s="1" t="s">
        <v>11</v>
      </c>
      <c r="D243" s="1" t="s">
        <v>31</v>
      </c>
      <c r="E243" s="1">
        <v>1850</v>
      </c>
      <c r="F243" s="1"/>
      <c r="G243" s="1"/>
      <c r="H243" s="1"/>
      <c r="I243" s="1"/>
      <c r="J243" s="1">
        <f t="shared" si="3"/>
        <v>0</v>
      </c>
      <c r="K243" s="1"/>
    </row>
    <row r="244" spans="1:11" ht="18.75" customHeight="1" x14ac:dyDescent="0.3">
      <c r="A244" s="1">
        <v>242</v>
      </c>
      <c r="B244" s="10">
        <v>46265</v>
      </c>
      <c r="C244" s="1" t="s">
        <v>11</v>
      </c>
      <c r="D244" s="1" t="s">
        <v>31</v>
      </c>
      <c r="E244" s="1">
        <v>1850</v>
      </c>
      <c r="F244" s="1"/>
      <c r="G244" s="1"/>
      <c r="H244" s="1"/>
      <c r="I244" s="1"/>
      <c r="J244" s="1">
        <f t="shared" si="3"/>
        <v>0</v>
      </c>
      <c r="K244" s="1"/>
    </row>
    <row r="245" spans="1:11" ht="18.75" customHeight="1" x14ac:dyDescent="0.3">
      <c r="A245" s="1">
        <v>243</v>
      </c>
      <c r="B245" s="10">
        <v>46266</v>
      </c>
      <c r="C245" s="1" t="s">
        <v>11</v>
      </c>
      <c r="D245" s="1" t="s">
        <v>31</v>
      </c>
      <c r="E245" s="1">
        <v>1850</v>
      </c>
      <c r="F245" s="1"/>
      <c r="G245" s="1"/>
      <c r="H245" s="1"/>
      <c r="I245" s="1"/>
      <c r="J245" s="1">
        <f t="shared" si="3"/>
        <v>0</v>
      </c>
      <c r="K245" s="1"/>
    </row>
    <row r="246" spans="1:11" ht="18.75" customHeight="1" x14ac:dyDescent="0.3">
      <c r="A246" s="1">
        <v>244</v>
      </c>
      <c r="B246" s="10">
        <v>46267</v>
      </c>
      <c r="C246" s="1" t="s">
        <v>11</v>
      </c>
      <c r="D246" s="1" t="s">
        <v>31</v>
      </c>
      <c r="E246" s="1">
        <v>1850</v>
      </c>
      <c r="F246" s="1"/>
      <c r="G246" s="1"/>
      <c r="H246" s="1"/>
      <c r="I246" s="1"/>
      <c r="J246" s="1">
        <f t="shared" si="3"/>
        <v>0</v>
      </c>
      <c r="K246" s="1"/>
    </row>
    <row r="247" spans="1:11" ht="18.75" customHeight="1" x14ac:dyDescent="0.3">
      <c r="A247" s="1">
        <v>245</v>
      </c>
      <c r="B247" s="10">
        <v>46268</v>
      </c>
      <c r="C247" s="1" t="s">
        <v>11</v>
      </c>
      <c r="D247" s="1" t="s">
        <v>31</v>
      </c>
      <c r="E247" s="1">
        <v>1850</v>
      </c>
      <c r="F247" s="1"/>
      <c r="G247" s="1"/>
      <c r="H247" s="1"/>
      <c r="I247" s="1"/>
      <c r="J247" s="1">
        <f t="shared" si="3"/>
        <v>0</v>
      </c>
      <c r="K247" s="1"/>
    </row>
    <row r="248" spans="1:11" ht="18.75" customHeight="1" x14ac:dyDescent="0.3">
      <c r="A248" s="1">
        <v>246</v>
      </c>
      <c r="B248" s="10">
        <v>46269</v>
      </c>
      <c r="C248" s="1" t="s">
        <v>11</v>
      </c>
      <c r="D248" s="1" t="s">
        <v>31</v>
      </c>
      <c r="E248" s="1">
        <v>1850</v>
      </c>
      <c r="F248" s="1"/>
      <c r="G248" s="1"/>
      <c r="H248" s="1"/>
      <c r="I248" s="1"/>
      <c r="J248" s="1">
        <f t="shared" si="3"/>
        <v>0</v>
      </c>
      <c r="K248" s="1"/>
    </row>
    <row r="249" spans="1:11" ht="18.75" customHeight="1" x14ac:dyDescent="0.3">
      <c r="A249" s="1">
        <v>247</v>
      </c>
      <c r="B249" s="10">
        <v>46270</v>
      </c>
      <c r="C249" s="1" t="s">
        <v>11</v>
      </c>
      <c r="D249" s="1" t="s">
        <v>31</v>
      </c>
      <c r="E249" s="1">
        <v>1850</v>
      </c>
      <c r="F249" s="1"/>
      <c r="G249" s="1"/>
      <c r="H249" s="1"/>
      <c r="I249" s="1"/>
      <c r="J249" s="1">
        <f t="shared" si="3"/>
        <v>0</v>
      </c>
      <c r="K249" s="1"/>
    </row>
    <row r="250" spans="1:11" ht="18.75" customHeight="1" x14ac:dyDescent="0.3">
      <c r="A250" s="1">
        <v>248</v>
      </c>
      <c r="B250" s="10">
        <v>46271</v>
      </c>
      <c r="C250" s="1" t="s">
        <v>11</v>
      </c>
      <c r="D250" s="1" t="s">
        <v>31</v>
      </c>
      <c r="E250" s="1">
        <v>1850</v>
      </c>
      <c r="F250" s="1"/>
      <c r="G250" s="1"/>
      <c r="H250" s="1"/>
      <c r="I250" s="1"/>
      <c r="J250" s="1">
        <f t="shared" si="3"/>
        <v>0</v>
      </c>
      <c r="K250" s="1"/>
    </row>
    <row r="251" spans="1:11" ht="18.75" customHeight="1" x14ac:dyDescent="0.3">
      <c r="A251" s="1">
        <v>249</v>
      </c>
      <c r="B251" s="10">
        <v>46272</v>
      </c>
      <c r="C251" s="1" t="s">
        <v>11</v>
      </c>
      <c r="D251" s="1" t="s">
        <v>31</v>
      </c>
      <c r="E251" s="1">
        <v>1850</v>
      </c>
      <c r="F251" s="1"/>
      <c r="G251" s="1"/>
      <c r="H251" s="1"/>
      <c r="I251" s="1"/>
      <c r="J251" s="1">
        <f t="shared" si="3"/>
        <v>0</v>
      </c>
      <c r="K251" s="1"/>
    </row>
    <row r="252" spans="1:11" ht="18.75" customHeight="1" x14ac:dyDescent="0.3">
      <c r="A252" s="1">
        <v>250</v>
      </c>
      <c r="B252" s="10">
        <v>46273</v>
      </c>
      <c r="C252" s="1" t="s">
        <v>11</v>
      </c>
      <c r="D252" s="1" t="s">
        <v>31</v>
      </c>
      <c r="E252" s="1">
        <v>1850</v>
      </c>
      <c r="F252" s="1"/>
      <c r="G252" s="1"/>
      <c r="H252" s="1"/>
      <c r="I252" s="1"/>
      <c r="J252" s="1">
        <f t="shared" si="3"/>
        <v>0</v>
      </c>
      <c r="K252" s="1"/>
    </row>
    <row r="253" spans="1:11" ht="18.75" customHeight="1" x14ac:dyDescent="0.3">
      <c r="A253" s="1">
        <v>251</v>
      </c>
      <c r="B253" s="10">
        <v>46274</v>
      </c>
      <c r="C253" s="1" t="s">
        <v>11</v>
      </c>
      <c r="D253" s="1" t="s">
        <v>31</v>
      </c>
      <c r="E253" s="1">
        <v>1850</v>
      </c>
      <c r="F253" s="1"/>
      <c r="G253" s="1"/>
      <c r="H253" s="1"/>
      <c r="I253" s="1"/>
      <c r="J253" s="1">
        <f t="shared" si="3"/>
        <v>0</v>
      </c>
      <c r="K253" s="1"/>
    </row>
    <row r="254" spans="1:11" ht="18.75" customHeight="1" x14ac:dyDescent="0.3">
      <c r="A254" s="1">
        <v>252</v>
      </c>
      <c r="B254" s="10">
        <v>46275</v>
      </c>
      <c r="C254" s="1" t="s">
        <v>11</v>
      </c>
      <c r="D254" s="1" t="s">
        <v>31</v>
      </c>
      <c r="E254" s="1">
        <v>1850</v>
      </c>
      <c r="F254" s="1"/>
      <c r="G254" s="1"/>
      <c r="H254" s="1"/>
      <c r="I254" s="1"/>
      <c r="J254" s="1">
        <f t="shared" si="3"/>
        <v>0</v>
      </c>
      <c r="K254" s="1"/>
    </row>
    <row r="255" spans="1:11" ht="18.75" customHeight="1" x14ac:dyDescent="0.3">
      <c r="A255" s="1">
        <v>253</v>
      </c>
      <c r="B255" s="10">
        <v>46276</v>
      </c>
      <c r="C255" s="1" t="s">
        <v>11</v>
      </c>
      <c r="D255" s="1" t="s">
        <v>31</v>
      </c>
      <c r="E255" s="1">
        <v>1850</v>
      </c>
      <c r="F255" s="1"/>
      <c r="G255" s="1"/>
      <c r="H255" s="1"/>
      <c r="I255" s="1"/>
      <c r="J255" s="1">
        <f t="shared" si="3"/>
        <v>0</v>
      </c>
      <c r="K255" s="1"/>
    </row>
    <row r="256" spans="1:11" ht="18.75" customHeight="1" x14ac:dyDescent="0.3">
      <c r="A256" s="1">
        <v>254</v>
      </c>
      <c r="B256" s="10">
        <v>46277</v>
      </c>
      <c r="C256" s="1" t="s">
        <v>11</v>
      </c>
      <c r="D256" s="1" t="s">
        <v>31</v>
      </c>
      <c r="E256" s="1">
        <v>1850</v>
      </c>
      <c r="F256" s="1"/>
      <c r="G256" s="1"/>
      <c r="H256" s="1"/>
      <c r="I256" s="1"/>
      <c r="J256" s="1">
        <f t="shared" si="3"/>
        <v>0</v>
      </c>
      <c r="K256" s="1"/>
    </row>
    <row r="257" spans="1:11" ht="18.75" customHeight="1" x14ac:dyDescent="0.3">
      <c r="A257" s="1">
        <v>255</v>
      </c>
      <c r="B257" s="10">
        <v>46278</v>
      </c>
      <c r="C257" s="1" t="s">
        <v>11</v>
      </c>
      <c r="D257" s="1" t="s">
        <v>31</v>
      </c>
      <c r="E257" s="1">
        <v>1850</v>
      </c>
      <c r="F257" s="1"/>
      <c r="G257" s="1"/>
      <c r="H257" s="1"/>
      <c r="I257" s="1"/>
      <c r="J257" s="1">
        <f t="shared" si="3"/>
        <v>0</v>
      </c>
      <c r="K257" s="1"/>
    </row>
    <row r="258" spans="1:11" ht="18.75" customHeight="1" x14ac:dyDescent="0.3">
      <c r="A258" s="1">
        <v>256</v>
      </c>
      <c r="B258" s="10">
        <v>46279</v>
      </c>
      <c r="C258" s="1" t="s">
        <v>11</v>
      </c>
      <c r="D258" s="1" t="s">
        <v>31</v>
      </c>
      <c r="E258" s="1">
        <v>1850</v>
      </c>
      <c r="F258" s="1"/>
      <c r="G258" s="1"/>
      <c r="H258" s="1"/>
      <c r="I258" s="1"/>
      <c r="J258" s="1">
        <f t="shared" si="3"/>
        <v>0</v>
      </c>
      <c r="K258" s="1"/>
    </row>
    <row r="259" spans="1:11" ht="18.75" customHeight="1" x14ac:dyDescent="0.3">
      <c r="A259" s="1">
        <v>257</v>
      </c>
      <c r="B259" s="10">
        <v>46280</v>
      </c>
      <c r="C259" s="1" t="s">
        <v>11</v>
      </c>
      <c r="D259" s="1" t="s">
        <v>31</v>
      </c>
      <c r="E259" s="1">
        <v>1850</v>
      </c>
      <c r="F259" s="1"/>
      <c r="G259" s="1"/>
      <c r="H259" s="1"/>
      <c r="I259" s="1"/>
      <c r="J259" s="1">
        <f t="shared" si="3"/>
        <v>0</v>
      </c>
      <c r="K259" s="1"/>
    </row>
    <row r="260" spans="1:11" ht="18.75" customHeight="1" x14ac:dyDescent="0.3">
      <c r="A260" s="1">
        <v>258</v>
      </c>
      <c r="B260" s="10">
        <v>46281</v>
      </c>
      <c r="C260" s="1" t="s">
        <v>11</v>
      </c>
      <c r="D260" s="1" t="s">
        <v>31</v>
      </c>
      <c r="E260" s="1">
        <v>1850</v>
      </c>
      <c r="F260" s="1"/>
      <c r="G260" s="1"/>
      <c r="H260" s="1"/>
      <c r="I260" s="1"/>
      <c r="J260" s="1">
        <f t="shared" ref="J260:J323" si="4">E260*F260-G260-H260+I260</f>
        <v>0</v>
      </c>
      <c r="K260" s="1"/>
    </row>
    <row r="261" spans="1:11" ht="18.75" customHeight="1" x14ac:dyDescent="0.3">
      <c r="A261" s="1">
        <v>259</v>
      </c>
      <c r="B261" s="10">
        <v>46282</v>
      </c>
      <c r="C261" s="1" t="s">
        <v>11</v>
      </c>
      <c r="D261" s="1" t="s">
        <v>31</v>
      </c>
      <c r="E261" s="1">
        <v>1850</v>
      </c>
      <c r="F261" s="1"/>
      <c r="G261" s="1"/>
      <c r="H261" s="1"/>
      <c r="I261" s="1"/>
      <c r="J261" s="1">
        <f t="shared" si="4"/>
        <v>0</v>
      </c>
      <c r="K261" s="1"/>
    </row>
    <row r="262" spans="1:11" ht="18.75" customHeight="1" x14ac:dyDescent="0.3">
      <c r="A262" s="1">
        <v>260</v>
      </c>
      <c r="B262" s="10">
        <v>46283</v>
      </c>
      <c r="C262" s="1" t="s">
        <v>11</v>
      </c>
      <c r="D262" s="1" t="s">
        <v>31</v>
      </c>
      <c r="E262" s="1">
        <v>1850</v>
      </c>
      <c r="F262" s="1"/>
      <c r="G262" s="1"/>
      <c r="H262" s="1"/>
      <c r="I262" s="1"/>
      <c r="J262" s="1">
        <f t="shared" si="4"/>
        <v>0</v>
      </c>
      <c r="K262" s="1"/>
    </row>
    <row r="263" spans="1:11" ht="18.75" customHeight="1" x14ac:dyDescent="0.3">
      <c r="A263" s="1">
        <v>261</v>
      </c>
      <c r="B263" s="10">
        <v>46284</v>
      </c>
      <c r="C263" s="1" t="s">
        <v>11</v>
      </c>
      <c r="D263" s="1" t="s">
        <v>31</v>
      </c>
      <c r="E263" s="1">
        <v>1850</v>
      </c>
      <c r="F263" s="1"/>
      <c r="G263" s="1"/>
      <c r="H263" s="1"/>
      <c r="I263" s="1"/>
      <c r="J263" s="1">
        <f t="shared" si="4"/>
        <v>0</v>
      </c>
      <c r="K263" s="1"/>
    </row>
    <row r="264" spans="1:11" ht="18.75" customHeight="1" x14ac:dyDescent="0.3">
      <c r="A264" s="1">
        <v>262</v>
      </c>
      <c r="B264" s="10">
        <v>46285</v>
      </c>
      <c r="C264" s="1" t="s">
        <v>11</v>
      </c>
      <c r="D264" s="1" t="s">
        <v>31</v>
      </c>
      <c r="E264" s="1">
        <v>1850</v>
      </c>
      <c r="F264" s="1"/>
      <c r="G264" s="1"/>
      <c r="H264" s="1"/>
      <c r="I264" s="1"/>
      <c r="J264" s="1">
        <f t="shared" si="4"/>
        <v>0</v>
      </c>
      <c r="K264" s="1"/>
    </row>
    <row r="265" spans="1:11" ht="18.75" customHeight="1" x14ac:dyDescent="0.3">
      <c r="A265" s="1">
        <v>263</v>
      </c>
      <c r="B265" s="10">
        <v>46286</v>
      </c>
      <c r="C265" s="1" t="s">
        <v>11</v>
      </c>
      <c r="D265" s="1" t="s">
        <v>31</v>
      </c>
      <c r="E265" s="1">
        <v>1850</v>
      </c>
      <c r="F265" s="1"/>
      <c r="G265" s="1"/>
      <c r="H265" s="1"/>
      <c r="I265" s="1"/>
      <c r="J265" s="1">
        <f t="shared" si="4"/>
        <v>0</v>
      </c>
      <c r="K265" s="1"/>
    </row>
    <row r="266" spans="1:11" ht="18.75" customHeight="1" x14ac:dyDescent="0.3">
      <c r="A266" s="1">
        <v>264</v>
      </c>
      <c r="B266" s="10">
        <v>46287</v>
      </c>
      <c r="C266" s="1" t="s">
        <v>11</v>
      </c>
      <c r="D266" s="1" t="s">
        <v>31</v>
      </c>
      <c r="E266" s="1">
        <v>1850</v>
      </c>
      <c r="F266" s="1"/>
      <c r="G266" s="1"/>
      <c r="H266" s="1"/>
      <c r="I266" s="1"/>
      <c r="J266" s="1">
        <f t="shared" si="4"/>
        <v>0</v>
      </c>
      <c r="K266" s="1"/>
    </row>
    <row r="267" spans="1:11" ht="18.75" customHeight="1" x14ac:dyDescent="0.3">
      <c r="A267" s="1">
        <v>265</v>
      </c>
      <c r="B267" s="10">
        <v>46288</v>
      </c>
      <c r="C267" s="1" t="s">
        <v>11</v>
      </c>
      <c r="D267" s="1" t="s">
        <v>31</v>
      </c>
      <c r="E267" s="1">
        <v>1850</v>
      </c>
      <c r="F267" s="1"/>
      <c r="G267" s="1"/>
      <c r="H267" s="1"/>
      <c r="I267" s="1"/>
      <c r="J267" s="1">
        <f t="shared" si="4"/>
        <v>0</v>
      </c>
      <c r="K267" s="1"/>
    </row>
    <row r="268" spans="1:11" ht="18.75" customHeight="1" x14ac:dyDescent="0.3">
      <c r="A268" s="1">
        <v>266</v>
      </c>
      <c r="B268" s="10">
        <v>46289</v>
      </c>
      <c r="C268" s="1" t="s">
        <v>11</v>
      </c>
      <c r="D268" s="1" t="s">
        <v>31</v>
      </c>
      <c r="E268" s="1">
        <v>1850</v>
      </c>
      <c r="F268" s="1"/>
      <c r="G268" s="1"/>
      <c r="H268" s="1"/>
      <c r="I268" s="1"/>
      <c r="J268" s="1">
        <f t="shared" si="4"/>
        <v>0</v>
      </c>
      <c r="K268" s="1"/>
    </row>
    <row r="269" spans="1:11" ht="18.75" customHeight="1" x14ac:dyDescent="0.3">
      <c r="A269" s="1">
        <v>267</v>
      </c>
      <c r="B269" s="10">
        <v>46290</v>
      </c>
      <c r="C269" s="1" t="s">
        <v>11</v>
      </c>
      <c r="D269" s="1" t="s">
        <v>31</v>
      </c>
      <c r="E269" s="1">
        <v>1850</v>
      </c>
      <c r="F269" s="1"/>
      <c r="G269" s="1"/>
      <c r="H269" s="1"/>
      <c r="I269" s="1"/>
      <c r="J269" s="1">
        <f t="shared" si="4"/>
        <v>0</v>
      </c>
      <c r="K269" s="1"/>
    </row>
    <row r="270" spans="1:11" ht="18.75" customHeight="1" x14ac:dyDescent="0.3">
      <c r="A270" s="1">
        <v>268</v>
      </c>
      <c r="B270" s="10">
        <v>46291</v>
      </c>
      <c r="C270" s="1" t="s">
        <v>11</v>
      </c>
      <c r="D270" s="1" t="s">
        <v>31</v>
      </c>
      <c r="E270" s="1">
        <v>1850</v>
      </c>
      <c r="F270" s="1"/>
      <c r="G270" s="1"/>
      <c r="H270" s="1"/>
      <c r="I270" s="1"/>
      <c r="J270" s="1">
        <f t="shared" si="4"/>
        <v>0</v>
      </c>
      <c r="K270" s="1"/>
    </row>
    <row r="271" spans="1:11" ht="18.75" customHeight="1" x14ac:dyDescent="0.3">
      <c r="A271" s="1">
        <v>269</v>
      </c>
      <c r="B271" s="10">
        <v>46292</v>
      </c>
      <c r="C271" s="1" t="s">
        <v>11</v>
      </c>
      <c r="D271" s="1" t="s">
        <v>31</v>
      </c>
      <c r="E271" s="1">
        <v>1850</v>
      </c>
      <c r="F271" s="1"/>
      <c r="G271" s="1"/>
      <c r="H271" s="1"/>
      <c r="I271" s="1"/>
      <c r="J271" s="1">
        <f t="shared" si="4"/>
        <v>0</v>
      </c>
      <c r="K271" s="1"/>
    </row>
    <row r="272" spans="1:11" ht="18.75" customHeight="1" x14ac:dyDescent="0.3">
      <c r="A272" s="1">
        <v>270</v>
      </c>
      <c r="B272" s="10">
        <v>46293</v>
      </c>
      <c r="C272" s="1" t="s">
        <v>11</v>
      </c>
      <c r="D272" s="1" t="s">
        <v>31</v>
      </c>
      <c r="E272" s="1">
        <v>1850</v>
      </c>
      <c r="F272" s="1"/>
      <c r="G272" s="1"/>
      <c r="H272" s="1"/>
      <c r="I272" s="1"/>
      <c r="J272" s="1">
        <f t="shared" si="4"/>
        <v>0</v>
      </c>
      <c r="K272" s="1"/>
    </row>
    <row r="273" spans="1:11" ht="18.75" customHeight="1" x14ac:dyDescent="0.3">
      <c r="A273" s="1">
        <v>271</v>
      </c>
      <c r="B273" s="10">
        <v>46294</v>
      </c>
      <c r="C273" s="1" t="s">
        <v>11</v>
      </c>
      <c r="D273" s="1" t="s">
        <v>31</v>
      </c>
      <c r="E273" s="1">
        <v>1850</v>
      </c>
      <c r="F273" s="1"/>
      <c r="G273" s="1"/>
      <c r="H273" s="1"/>
      <c r="I273" s="1"/>
      <c r="J273" s="1">
        <f t="shared" si="4"/>
        <v>0</v>
      </c>
      <c r="K273" s="1"/>
    </row>
    <row r="274" spans="1:11" ht="18.75" customHeight="1" x14ac:dyDescent="0.3">
      <c r="A274" s="1">
        <v>272</v>
      </c>
      <c r="B274" s="10">
        <v>46295</v>
      </c>
      <c r="C274" s="1" t="s">
        <v>11</v>
      </c>
      <c r="D274" s="1" t="s">
        <v>31</v>
      </c>
      <c r="E274" s="1">
        <v>1850</v>
      </c>
      <c r="F274" s="1"/>
      <c r="G274" s="1"/>
      <c r="H274" s="1"/>
      <c r="I274" s="1"/>
      <c r="J274" s="1">
        <f t="shared" si="4"/>
        <v>0</v>
      </c>
      <c r="K274" s="1"/>
    </row>
    <row r="275" spans="1:11" ht="18.75" customHeight="1" x14ac:dyDescent="0.3">
      <c r="A275" s="1">
        <v>273</v>
      </c>
      <c r="B275" s="10">
        <v>46296</v>
      </c>
      <c r="C275" s="1" t="s">
        <v>11</v>
      </c>
      <c r="D275" s="1" t="s">
        <v>31</v>
      </c>
      <c r="E275" s="1">
        <v>1850</v>
      </c>
      <c r="F275" s="1"/>
      <c r="G275" s="1"/>
      <c r="H275" s="1"/>
      <c r="I275" s="1"/>
      <c r="J275" s="1">
        <f t="shared" si="4"/>
        <v>0</v>
      </c>
      <c r="K275" s="1"/>
    </row>
    <row r="276" spans="1:11" ht="18.75" customHeight="1" x14ac:dyDescent="0.3">
      <c r="A276" s="1">
        <v>274</v>
      </c>
      <c r="B276" s="10">
        <v>46297</v>
      </c>
      <c r="C276" s="1" t="s">
        <v>11</v>
      </c>
      <c r="D276" s="1" t="s">
        <v>31</v>
      </c>
      <c r="E276" s="1">
        <v>1850</v>
      </c>
      <c r="F276" s="1"/>
      <c r="G276" s="1"/>
      <c r="H276" s="1"/>
      <c r="I276" s="1"/>
      <c r="J276" s="1">
        <f t="shared" si="4"/>
        <v>0</v>
      </c>
      <c r="K276" s="1"/>
    </row>
    <row r="277" spans="1:11" ht="18.75" customHeight="1" x14ac:dyDescent="0.3">
      <c r="A277" s="1">
        <v>275</v>
      </c>
      <c r="B277" s="10">
        <v>46298</v>
      </c>
      <c r="C277" s="1" t="s">
        <v>11</v>
      </c>
      <c r="D277" s="1" t="s">
        <v>31</v>
      </c>
      <c r="E277" s="1">
        <v>1850</v>
      </c>
      <c r="F277" s="1"/>
      <c r="G277" s="1"/>
      <c r="H277" s="1"/>
      <c r="I277" s="1"/>
      <c r="J277" s="1">
        <f t="shared" si="4"/>
        <v>0</v>
      </c>
      <c r="K277" s="1"/>
    </row>
    <row r="278" spans="1:11" ht="18.75" customHeight="1" x14ac:dyDescent="0.3">
      <c r="A278" s="1">
        <v>276</v>
      </c>
      <c r="B278" s="10">
        <v>46299</v>
      </c>
      <c r="C278" s="1" t="s">
        <v>11</v>
      </c>
      <c r="D278" s="1" t="s">
        <v>31</v>
      </c>
      <c r="E278" s="1">
        <v>1850</v>
      </c>
      <c r="F278" s="1"/>
      <c r="G278" s="1"/>
      <c r="H278" s="1"/>
      <c r="I278" s="1"/>
      <c r="J278" s="1">
        <f t="shared" si="4"/>
        <v>0</v>
      </c>
      <c r="K278" s="1"/>
    </row>
    <row r="279" spans="1:11" ht="18.75" customHeight="1" x14ac:dyDescent="0.3">
      <c r="A279" s="1">
        <v>277</v>
      </c>
      <c r="B279" s="10">
        <v>46300</v>
      </c>
      <c r="C279" s="1" t="s">
        <v>11</v>
      </c>
      <c r="D279" s="1" t="s">
        <v>31</v>
      </c>
      <c r="E279" s="1">
        <v>1850</v>
      </c>
      <c r="F279" s="1"/>
      <c r="G279" s="1"/>
      <c r="H279" s="1"/>
      <c r="I279" s="1"/>
      <c r="J279" s="1">
        <f t="shared" si="4"/>
        <v>0</v>
      </c>
      <c r="K279" s="1"/>
    </row>
    <row r="280" spans="1:11" ht="18.75" customHeight="1" x14ac:dyDescent="0.3">
      <c r="A280" s="1">
        <v>278</v>
      </c>
      <c r="B280" s="10">
        <v>46301</v>
      </c>
      <c r="C280" s="1" t="s">
        <v>11</v>
      </c>
      <c r="D280" s="1" t="s">
        <v>31</v>
      </c>
      <c r="E280" s="1">
        <v>1850</v>
      </c>
      <c r="F280" s="1"/>
      <c r="G280" s="1"/>
      <c r="H280" s="1"/>
      <c r="I280" s="1"/>
      <c r="J280" s="1">
        <f t="shared" si="4"/>
        <v>0</v>
      </c>
      <c r="K280" s="1"/>
    </row>
    <row r="281" spans="1:11" ht="18.75" customHeight="1" x14ac:dyDescent="0.3">
      <c r="A281" s="1">
        <v>279</v>
      </c>
      <c r="B281" s="10">
        <v>46302</v>
      </c>
      <c r="C281" s="1" t="s">
        <v>11</v>
      </c>
      <c r="D281" s="1" t="s">
        <v>31</v>
      </c>
      <c r="E281" s="1">
        <v>1850</v>
      </c>
      <c r="F281" s="1"/>
      <c r="G281" s="1"/>
      <c r="H281" s="1"/>
      <c r="I281" s="1"/>
      <c r="J281" s="1">
        <f t="shared" si="4"/>
        <v>0</v>
      </c>
      <c r="K281" s="1"/>
    </row>
    <row r="282" spans="1:11" ht="18.75" customHeight="1" x14ac:dyDescent="0.3">
      <c r="A282" s="1">
        <v>280</v>
      </c>
      <c r="B282" s="10">
        <v>46303</v>
      </c>
      <c r="C282" s="1" t="s">
        <v>11</v>
      </c>
      <c r="D282" s="1" t="s">
        <v>31</v>
      </c>
      <c r="E282" s="1">
        <v>1850</v>
      </c>
      <c r="F282" s="1"/>
      <c r="G282" s="1"/>
      <c r="H282" s="1"/>
      <c r="I282" s="1"/>
      <c r="J282" s="1">
        <f t="shared" si="4"/>
        <v>0</v>
      </c>
      <c r="K282" s="1"/>
    </row>
    <row r="283" spans="1:11" ht="18.75" customHeight="1" x14ac:dyDescent="0.3">
      <c r="A283" s="1">
        <v>281</v>
      </c>
      <c r="B283" s="10">
        <v>46304</v>
      </c>
      <c r="C283" s="1" t="s">
        <v>11</v>
      </c>
      <c r="D283" s="1" t="s">
        <v>31</v>
      </c>
      <c r="E283" s="1">
        <v>1850</v>
      </c>
      <c r="F283" s="1"/>
      <c r="G283" s="1"/>
      <c r="H283" s="1"/>
      <c r="I283" s="1"/>
      <c r="J283" s="1">
        <f t="shared" si="4"/>
        <v>0</v>
      </c>
      <c r="K283" s="1"/>
    </row>
    <row r="284" spans="1:11" ht="18.75" customHeight="1" x14ac:dyDescent="0.3">
      <c r="A284" s="1">
        <v>282</v>
      </c>
      <c r="B284" s="10">
        <v>46305</v>
      </c>
      <c r="C284" s="1" t="s">
        <v>11</v>
      </c>
      <c r="D284" s="1" t="s">
        <v>31</v>
      </c>
      <c r="E284" s="1">
        <v>1850</v>
      </c>
      <c r="F284" s="1"/>
      <c r="G284" s="1"/>
      <c r="H284" s="1"/>
      <c r="I284" s="1"/>
      <c r="J284" s="1">
        <f t="shared" si="4"/>
        <v>0</v>
      </c>
      <c r="K284" s="1"/>
    </row>
    <row r="285" spans="1:11" ht="18.75" customHeight="1" x14ac:dyDescent="0.3">
      <c r="A285" s="1">
        <v>283</v>
      </c>
      <c r="B285" s="10">
        <v>46306</v>
      </c>
      <c r="C285" s="1" t="s">
        <v>11</v>
      </c>
      <c r="D285" s="1" t="s">
        <v>31</v>
      </c>
      <c r="E285" s="1">
        <v>1850</v>
      </c>
      <c r="F285" s="1"/>
      <c r="G285" s="1"/>
      <c r="H285" s="1"/>
      <c r="I285" s="1"/>
      <c r="J285" s="1">
        <f t="shared" si="4"/>
        <v>0</v>
      </c>
      <c r="K285" s="1"/>
    </row>
    <row r="286" spans="1:11" ht="18.75" customHeight="1" x14ac:dyDescent="0.3">
      <c r="A286" s="1">
        <v>284</v>
      </c>
      <c r="B286" s="10">
        <v>46307</v>
      </c>
      <c r="C286" s="1" t="s">
        <v>11</v>
      </c>
      <c r="D286" s="1" t="s">
        <v>31</v>
      </c>
      <c r="E286" s="1">
        <v>1850</v>
      </c>
      <c r="F286" s="1"/>
      <c r="G286" s="1"/>
      <c r="H286" s="1"/>
      <c r="I286" s="1"/>
      <c r="J286" s="1">
        <f t="shared" si="4"/>
        <v>0</v>
      </c>
      <c r="K286" s="1"/>
    </row>
    <row r="287" spans="1:11" ht="18.75" customHeight="1" x14ac:dyDescent="0.3">
      <c r="A287" s="1">
        <v>285</v>
      </c>
      <c r="B287" s="10">
        <v>46308</v>
      </c>
      <c r="C287" s="1" t="s">
        <v>11</v>
      </c>
      <c r="D287" s="1" t="s">
        <v>31</v>
      </c>
      <c r="E287" s="1">
        <v>1850</v>
      </c>
      <c r="F287" s="1"/>
      <c r="G287" s="1"/>
      <c r="H287" s="1"/>
      <c r="I287" s="1"/>
      <c r="J287" s="1">
        <f t="shared" si="4"/>
        <v>0</v>
      </c>
      <c r="K287" s="1"/>
    </row>
    <row r="288" spans="1:11" ht="18.75" customHeight="1" x14ac:dyDescent="0.3">
      <c r="A288" s="1">
        <v>286</v>
      </c>
      <c r="B288" s="10">
        <v>46309</v>
      </c>
      <c r="C288" s="1" t="s">
        <v>11</v>
      </c>
      <c r="D288" s="1" t="s">
        <v>31</v>
      </c>
      <c r="E288" s="1">
        <v>1850</v>
      </c>
      <c r="F288" s="1"/>
      <c r="G288" s="1"/>
      <c r="H288" s="1"/>
      <c r="I288" s="1"/>
      <c r="J288" s="1">
        <f t="shared" si="4"/>
        <v>0</v>
      </c>
      <c r="K288" s="1"/>
    </row>
    <row r="289" spans="1:11" ht="18.75" customHeight="1" x14ac:dyDescent="0.3">
      <c r="A289" s="1">
        <v>287</v>
      </c>
      <c r="B289" s="10">
        <v>46310</v>
      </c>
      <c r="C289" s="1" t="s">
        <v>11</v>
      </c>
      <c r="D289" s="1" t="s">
        <v>31</v>
      </c>
      <c r="E289" s="1">
        <v>1850</v>
      </c>
      <c r="F289" s="1"/>
      <c r="G289" s="1"/>
      <c r="H289" s="1"/>
      <c r="I289" s="1"/>
      <c r="J289" s="1">
        <f t="shared" si="4"/>
        <v>0</v>
      </c>
      <c r="K289" s="1"/>
    </row>
    <row r="290" spans="1:11" ht="18.75" customHeight="1" x14ac:dyDescent="0.3">
      <c r="A290" s="1">
        <v>288</v>
      </c>
      <c r="B290" s="10">
        <v>46311</v>
      </c>
      <c r="C290" s="1" t="s">
        <v>11</v>
      </c>
      <c r="D290" s="1" t="s">
        <v>31</v>
      </c>
      <c r="E290" s="1">
        <v>1850</v>
      </c>
      <c r="F290" s="1"/>
      <c r="G290" s="1"/>
      <c r="H290" s="1"/>
      <c r="I290" s="1"/>
      <c r="J290" s="1">
        <f t="shared" si="4"/>
        <v>0</v>
      </c>
      <c r="K290" s="1"/>
    </row>
    <row r="291" spans="1:11" ht="18.75" customHeight="1" x14ac:dyDescent="0.3">
      <c r="A291" s="1">
        <v>289</v>
      </c>
      <c r="B291" s="10">
        <v>46312</v>
      </c>
      <c r="C291" s="1" t="s">
        <v>11</v>
      </c>
      <c r="D291" s="1" t="s">
        <v>31</v>
      </c>
      <c r="E291" s="1">
        <v>1850</v>
      </c>
      <c r="F291" s="1"/>
      <c r="G291" s="1"/>
      <c r="H291" s="1"/>
      <c r="I291" s="1"/>
      <c r="J291" s="1">
        <f t="shared" si="4"/>
        <v>0</v>
      </c>
      <c r="K291" s="1"/>
    </row>
    <row r="292" spans="1:11" ht="18.75" customHeight="1" x14ac:dyDescent="0.3">
      <c r="A292" s="1">
        <v>290</v>
      </c>
      <c r="B292" s="10">
        <v>46313</v>
      </c>
      <c r="C292" s="1" t="s">
        <v>11</v>
      </c>
      <c r="D292" s="1" t="s">
        <v>31</v>
      </c>
      <c r="E292" s="1">
        <v>1850</v>
      </c>
      <c r="F292" s="1"/>
      <c r="G292" s="1"/>
      <c r="H292" s="1"/>
      <c r="I292" s="1"/>
      <c r="J292" s="1">
        <f t="shared" si="4"/>
        <v>0</v>
      </c>
      <c r="K292" s="1"/>
    </row>
    <row r="293" spans="1:11" ht="18.75" customHeight="1" x14ac:dyDescent="0.3">
      <c r="A293" s="1">
        <v>291</v>
      </c>
      <c r="B293" s="10">
        <v>46314</v>
      </c>
      <c r="C293" s="1" t="s">
        <v>11</v>
      </c>
      <c r="D293" s="1" t="s">
        <v>31</v>
      </c>
      <c r="E293" s="1">
        <v>1850</v>
      </c>
      <c r="F293" s="1"/>
      <c r="G293" s="1"/>
      <c r="H293" s="1"/>
      <c r="I293" s="1"/>
      <c r="J293" s="1">
        <f t="shared" si="4"/>
        <v>0</v>
      </c>
      <c r="K293" s="1"/>
    </row>
    <row r="294" spans="1:11" ht="18.75" customHeight="1" x14ac:dyDescent="0.3">
      <c r="A294" s="1">
        <v>292</v>
      </c>
      <c r="B294" s="10">
        <v>46315</v>
      </c>
      <c r="C294" s="1" t="s">
        <v>11</v>
      </c>
      <c r="D294" s="1" t="s">
        <v>31</v>
      </c>
      <c r="E294" s="1">
        <v>1850</v>
      </c>
      <c r="F294" s="1"/>
      <c r="G294" s="1"/>
      <c r="H294" s="1"/>
      <c r="I294" s="1"/>
      <c r="J294" s="1">
        <f t="shared" si="4"/>
        <v>0</v>
      </c>
      <c r="K294" s="1"/>
    </row>
    <row r="295" spans="1:11" ht="18.75" customHeight="1" x14ac:dyDescent="0.3">
      <c r="A295" s="1">
        <v>293</v>
      </c>
      <c r="B295" s="10">
        <v>46316</v>
      </c>
      <c r="C295" s="1" t="s">
        <v>11</v>
      </c>
      <c r="D295" s="1" t="s">
        <v>31</v>
      </c>
      <c r="E295" s="1">
        <v>1850</v>
      </c>
      <c r="F295" s="1"/>
      <c r="G295" s="1"/>
      <c r="H295" s="1"/>
      <c r="I295" s="1"/>
      <c r="J295" s="1">
        <f t="shared" si="4"/>
        <v>0</v>
      </c>
      <c r="K295" s="1"/>
    </row>
    <row r="296" spans="1:11" ht="18.75" customHeight="1" x14ac:dyDescent="0.3">
      <c r="A296" s="1">
        <v>294</v>
      </c>
      <c r="B296" s="10">
        <v>46317</v>
      </c>
      <c r="C296" s="1" t="s">
        <v>11</v>
      </c>
      <c r="D296" s="1" t="s">
        <v>31</v>
      </c>
      <c r="E296" s="1">
        <v>1850</v>
      </c>
      <c r="F296" s="1"/>
      <c r="G296" s="1"/>
      <c r="H296" s="1"/>
      <c r="I296" s="1"/>
      <c r="J296" s="1">
        <f t="shared" si="4"/>
        <v>0</v>
      </c>
      <c r="K296" s="1"/>
    </row>
    <row r="297" spans="1:11" ht="18.75" customHeight="1" x14ac:dyDescent="0.3">
      <c r="A297" s="1">
        <v>295</v>
      </c>
      <c r="B297" s="10">
        <v>46318</v>
      </c>
      <c r="C297" s="1" t="s">
        <v>11</v>
      </c>
      <c r="D297" s="1" t="s">
        <v>31</v>
      </c>
      <c r="E297" s="1">
        <v>1850</v>
      </c>
      <c r="F297" s="1"/>
      <c r="G297" s="1"/>
      <c r="H297" s="1"/>
      <c r="I297" s="1"/>
      <c r="J297" s="1">
        <f t="shared" si="4"/>
        <v>0</v>
      </c>
      <c r="K297" s="1"/>
    </row>
    <row r="298" spans="1:11" ht="18.75" customHeight="1" x14ac:dyDescent="0.3">
      <c r="A298" s="1">
        <v>296</v>
      </c>
      <c r="B298" s="10">
        <v>46319</v>
      </c>
      <c r="C298" s="1" t="s">
        <v>11</v>
      </c>
      <c r="D298" s="1" t="s">
        <v>31</v>
      </c>
      <c r="E298" s="1">
        <v>1850</v>
      </c>
      <c r="F298" s="1"/>
      <c r="G298" s="1"/>
      <c r="H298" s="1"/>
      <c r="I298" s="1"/>
      <c r="J298" s="1">
        <f t="shared" si="4"/>
        <v>0</v>
      </c>
      <c r="K298" s="1"/>
    </row>
    <row r="299" spans="1:11" ht="18.75" customHeight="1" x14ac:dyDescent="0.3">
      <c r="A299" s="1">
        <v>297</v>
      </c>
      <c r="B299" s="10">
        <v>46320</v>
      </c>
      <c r="C299" s="1" t="s">
        <v>11</v>
      </c>
      <c r="D299" s="1" t="s">
        <v>31</v>
      </c>
      <c r="E299" s="1">
        <v>1850</v>
      </c>
      <c r="F299" s="1"/>
      <c r="G299" s="1"/>
      <c r="H299" s="1"/>
      <c r="I299" s="1"/>
      <c r="J299" s="1">
        <f t="shared" si="4"/>
        <v>0</v>
      </c>
      <c r="K299" s="1"/>
    </row>
    <row r="300" spans="1:11" ht="18.75" customHeight="1" x14ac:dyDescent="0.3">
      <c r="A300" s="1">
        <v>298</v>
      </c>
      <c r="B300" s="10">
        <v>46321</v>
      </c>
      <c r="C300" s="1" t="s">
        <v>11</v>
      </c>
      <c r="D300" s="1" t="s">
        <v>31</v>
      </c>
      <c r="E300" s="1">
        <v>1850</v>
      </c>
      <c r="F300" s="1"/>
      <c r="G300" s="1"/>
      <c r="H300" s="1"/>
      <c r="I300" s="1"/>
      <c r="J300" s="1">
        <f t="shared" si="4"/>
        <v>0</v>
      </c>
      <c r="K300" s="1"/>
    </row>
    <row r="301" spans="1:11" ht="18.75" customHeight="1" x14ac:dyDescent="0.3">
      <c r="A301" s="1">
        <v>299</v>
      </c>
      <c r="B301" s="10">
        <v>46322</v>
      </c>
      <c r="C301" s="1" t="s">
        <v>11</v>
      </c>
      <c r="D301" s="1" t="s">
        <v>31</v>
      </c>
      <c r="E301" s="1">
        <v>1850</v>
      </c>
      <c r="F301" s="1"/>
      <c r="G301" s="1"/>
      <c r="H301" s="1"/>
      <c r="I301" s="1"/>
      <c r="J301" s="1">
        <f t="shared" si="4"/>
        <v>0</v>
      </c>
      <c r="K301" s="1"/>
    </row>
    <row r="302" spans="1:11" ht="18.75" customHeight="1" x14ac:dyDescent="0.3">
      <c r="A302" s="1">
        <v>300</v>
      </c>
      <c r="B302" s="10">
        <v>46323</v>
      </c>
      <c r="C302" s="1" t="s">
        <v>11</v>
      </c>
      <c r="D302" s="1" t="s">
        <v>31</v>
      </c>
      <c r="E302" s="1">
        <v>1850</v>
      </c>
      <c r="F302" s="1"/>
      <c r="G302" s="1"/>
      <c r="H302" s="1"/>
      <c r="I302" s="1"/>
      <c r="J302" s="1">
        <f t="shared" si="4"/>
        <v>0</v>
      </c>
      <c r="K302" s="1"/>
    </row>
    <row r="303" spans="1:11" ht="18.75" customHeight="1" x14ac:dyDescent="0.3">
      <c r="A303" s="1">
        <v>301</v>
      </c>
      <c r="B303" s="10">
        <v>46324</v>
      </c>
      <c r="C303" s="1" t="s">
        <v>11</v>
      </c>
      <c r="D303" s="1" t="s">
        <v>31</v>
      </c>
      <c r="E303" s="1">
        <v>1850</v>
      </c>
      <c r="F303" s="1"/>
      <c r="G303" s="1"/>
      <c r="H303" s="1"/>
      <c r="I303" s="1"/>
      <c r="J303" s="1">
        <f t="shared" si="4"/>
        <v>0</v>
      </c>
      <c r="K303" s="1"/>
    </row>
    <row r="304" spans="1:11" ht="18.75" customHeight="1" x14ac:dyDescent="0.3">
      <c r="A304" s="1">
        <v>302</v>
      </c>
      <c r="B304" s="10">
        <v>46325</v>
      </c>
      <c r="C304" s="1" t="s">
        <v>11</v>
      </c>
      <c r="D304" s="1" t="s">
        <v>31</v>
      </c>
      <c r="E304" s="1">
        <v>1850</v>
      </c>
      <c r="F304" s="1"/>
      <c r="G304" s="1"/>
      <c r="H304" s="1"/>
      <c r="I304" s="1"/>
      <c r="J304" s="1">
        <f t="shared" si="4"/>
        <v>0</v>
      </c>
      <c r="K304" s="1"/>
    </row>
    <row r="305" spans="1:11" ht="18.75" customHeight="1" x14ac:dyDescent="0.3">
      <c r="A305" s="1">
        <v>303</v>
      </c>
      <c r="B305" s="10">
        <v>46326</v>
      </c>
      <c r="C305" s="1" t="s">
        <v>11</v>
      </c>
      <c r="D305" s="1" t="s">
        <v>31</v>
      </c>
      <c r="E305" s="1">
        <v>1850</v>
      </c>
      <c r="F305" s="1"/>
      <c r="G305" s="1"/>
      <c r="H305" s="1"/>
      <c r="I305" s="1"/>
      <c r="J305" s="1">
        <f t="shared" si="4"/>
        <v>0</v>
      </c>
      <c r="K305" s="1"/>
    </row>
    <row r="306" spans="1:11" ht="18.75" customHeight="1" x14ac:dyDescent="0.3">
      <c r="A306" s="1">
        <v>304</v>
      </c>
      <c r="B306" s="10">
        <v>46327</v>
      </c>
      <c r="C306" s="1" t="s">
        <v>11</v>
      </c>
      <c r="D306" s="1" t="s">
        <v>31</v>
      </c>
      <c r="E306" s="1">
        <v>1850</v>
      </c>
      <c r="F306" s="1"/>
      <c r="G306" s="1"/>
      <c r="H306" s="1"/>
      <c r="I306" s="1"/>
      <c r="J306" s="1">
        <f t="shared" si="4"/>
        <v>0</v>
      </c>
      <c r="K306" s="1"/>
    </row>
    <row r="307" spans="1:11" ht="18.75" customHeight="1" x14ac:dyDescent="0.3">
      <c r="A307" s="1">
        <v>305</v>
      </c>
      <c r="B307" s="10">
        <v>46328</v>
      </c>
      <c r="C307" s="1" t="s">
        <v>11</v>
      </c>
      <c r="D307" s="1" t="s">
        <v>31</v>
      </c>
      <c r="E307" s="1">
        <v>1850</v>
      </c>
      <c r="F307" s="1"/>
      <c r="G307" s="1"/>
      <c r="H307" s="1"/>
      <c r="I307" s="1"/>
      <c r="J307" s="1">
        <f t="shared" si="4"/>
        <v>0</v>
      </c>
      <c r="K307" s="1"/>
    </row>
    <row r="308" spans="1:11" ht="18.75" customHeight="1" x14ac:dyDescent="0.3">
      <c r="A308" s="1">
        <v>306</v>
      </c>
      <c r="B308" s="10">
        <v>46329</v>
      </c>
      <c r="C308" s="1" t="s">
        <v>11</v>
      </c>
      <c r="D308" s="1" t="s">
        <v>31</v>
      </c>
      <c r="E308" s="1">
        <v>1850</v>
      </c>
      <c r="F308" s="1"/>
      <c r="G308" s="1"/>
      <c r="H308" s="1"/>
      <c r="I308" s="1"/>
      <c r="J308" s="1">
        <f t="shared" si="4"/>
        <v>0</v>
      </c>
      <c r="K308" s="1"/>
    </row>
    <row r="309" spans="1:11" ht="18.75" customHeight="1" x14ac:dyDescent="0.3">
      <c r="A309" s="1">
        <v>307</v>
      </c>
      <c r="B309" s="10">
        <v>46330</v>
      </c>
      <c r="C309" s="1" t="s">
        <v>11</v>
      </c>
      <c r="D309" s="1" t="s">
        <v>31</v>
      </c>
      <c r="E309" s="1">
        <v>1850</v>
      </c>
      <c r="F309" s="1"/>
      <c r="G309" s="1"/>
      <c r="H309" s="1"/>
      <c r="I309" s="1"/>
      <c r="J309" s="1">
        <f t="shared" si="4"/>
        <v>0</v>
      </c>
      <c r="K309" s="1"/>
    </row>
    <row r="310" spans="1:11" ht="18.75" customHeight="1" x14ac:dyDescent="0.3">
      <c r="A310" s="1">
        <v>308</v>
      </c>
      <c r="B310" s="10">
        <v>46331</v>
      </c>
      <c r="C310" s="1" t="s">
        <v>11</v>
      </c>
      <c r="D310" s="1" t="s">
        <v>31</v>
      </c>
      <c r="E310" s="1">
        <v>1850</v>
      </c>
      <c r="F310" s="1"/>
      <c r="G310" s="1"/>
      <c r="H310" s="1"/>
      <c r="I310" s="1"/>
      <c r="J310" s="1">
        <f t="shared" si="4"/>
        <v>0</v>
      </c>
      <c r="K310" s="1"/>
    </row>
    <row r="311" spans="1:11" ht="18.75" customHeight="1" x14ac:dyDescent="0.3">
      <c r="A311" s="1">
        <v>309</v>
      </c>
      <c r="B311" s="10">
        <v>46332</v>
      </c>
      <c r="C311" s="1" t="s">
        <v>11</v>
      </c>
      <c r="D311" s="1" t="s">
        <v>31</v>
      </c>
      <c r="E311" s="1">
        <v>1850</v>
      </c>
      <c r="F311" s="1"/>
      <c r="G311" s="1"/>
      <c r="H311" s="1"/>
      <c r="I311" s="1"/>
      <c r="J311" s="1">
        <f t="shared" si="4"/>
        <v>0</v>
      </c>
      <c r="K311" s="1"/>
    </row>
    <row r="312" spans="1:11" ht="18.75" customHeight="1" x14ac:dyDescent="0.3">
      <c r="A312" s="1">
        <v>310</v>
      </c>
      <c r="B312" s="10">
        <v>46333</v>
      </c>
      <c r="C312" s="1" t="s">
        <v>11</v>
      </c>
      <c r="D312" s="1" t="s">
        <v>31</v>
      </c>
      <c r="E312" s="1">
        <v>1850</v>
      </c>
      <c r="F312" s="1"/>
      <c r="G312" s="1"/>
      <c r="H312" s="1"/>
      <c r="I312" s="1"/>
      <c r="J312" s="1">
        <f t="shared" si="4"/>
        <v>0</v>
      </c>
      <c r="K312" s="1"/>
    </row>
    <row r="313" spans="1:11" ht="18.75" customHeight="1" x14ac:dyDescent="0.3">
      <c r="A313" s="1">
        <v>311</v>
      </c>
      <c r="B313" s="10">
        <v>46334</v>
      </c>
      <c r="C313" s="1" t="s">
        <v>11</v>
      </c>
      <c r="D313" s="1" t="s">
        <v>31</v>
      </c>
      <c r="E313" s="1">
        <v>1850</v>
      </c>
      <c r="F313" s="1"/>
      <c r="G313" s="1"/>
      <c r="H313" s="1"/>
      <c r="I313" s="1"/>
      <c r="J313" s="1">
        <f t="shared" si="4"/>
        <v>0</v>
      </c>
      <c r="K313" s="1"/>
    </row>
    <row r="314" spans="1:11" ht="18.75" customHeight="1" x14ac:dyDescent="0.3">
      <c r="A314" s="1">
        <v>312</v>
      </c>
      <c r="B314" s="10">
        <v>46335</v>
      </c>
      <c r="C314" s="1" t="s">
        <v>11</v>
      </c>
      <c r="D314" s="1" t="s">
        <v>31</v>
      </c>
      <c r="E314" s="1">
        <v>1850</v>
      </c>
      <c r="F314" s="1"/>
      <c r="G314" s="1"/>
      <c r="H314" s="1"/>
      <c r="I314" s="1"/>
      <c r="J314" s="1">
        <f t="shared" si="4"/>
        <v>0</v>
      </c>
      <c r="K314" s="1"/>
    </row>
    <row r="315" spans="1:11" ht="18.75" customHeight="1" x14ac:dyDescent="0.3">
      <c r="A315" s="1">
        <v>313</v>
      </c>
      <c r="B315" s="10">
        <v>46336</v>
      </c>
      <c r="C315" s="1" t="s">
        <v>11</v>
      </c>
      <c r="D315" s="1" t="s">
        <v>31</v>
      </c>
      <c r="E315" s="1">
        <v>1850</v>
      </c>
      <c r="F315" s="1"/>
      <c r="G315" s="1"/>
      <c r="H315" s="1"/>
      <c r="I315" s="1"/>
      <c r="J315" s="1">
        <f t="shared" si="4"/>
        <v>0</v>
      </c>
      <c r="K315" s="1"/>
    </row>
    <row r="316" spans="1:11" ht="18.75" customHeight="1" x14ac:dyDescent="0.3">
      <c r="A316" s="1">
        <v>314</v>
      </c>
      <c r="B316" s="10">
        <v>46337</v>
      </c>
      <c r="C316" s="1" t="s">
        <v>11</v>
      </c>
      <c r="D316" s="1" t="s">
        <v>31</v>
      </c>
      <c r="E316" s="1">
        <v>1850</v>
      </c>
      <c r="F316" s="1"/>
      <c r="G316" s="1"/>
      <c r="H316" s="1"/>
      <c r="I316" s="1"/>
      <c r="J316" s="1">
        <f t="shared" si="4"/>
        <v>0</v>
      </c>
      <c r="K316" s="1"/>
    </row>
    <row r="317" spans="1:11" ht="18.75" customHeight="1" x14ac:dyDescent="0.3">
      <c r="A317" s="1">
        <v>315</v>
      </c>
      <c r="B317" s="10">
        <v>46338</v>
      </c>
      <c r="C317" s="1" t="s">
        <v>11</v>
      </c>
      <c r="D317" s="1" t="s">
        <v>31</v>
      </c>
      <c r="E317" s="1">
        <v>1850</v>
      </c>
      <c r="F317" s="1"/>
      <c r="G317" s="1"/>
      <c r="H317" s="1"/>
      <c r="I317" s="1"/>
      <c r="J317" s="1">
        <f t="shared" si="4"/>
        <v>0</v>
      </c>
      <c r="K317" s="1"/>
    </row>
    <row r="318" spans="1:11" ht="18.75" customHeight="1" x14ac:dyDescent="0.3">
      <c r="A318" s="1">
        <v>316</v>
      </c>
      <c r="B318" s="10">
        <v>46339</v>
      </c>
      <c r="C318" s="1" t="s">
        <v>11</v>
      </c>
      <c r="D318" s="1" t="s">
        <v>31</v>
      </c>
      <c r="E318" s="1">
        <v>1850</v>
      </c>
      <c r="F318" s="1"/>
      <c r="G318" s="1"/>
      <c r="H318" s="1"/>
      <c r="I318" s="1"/>
      <c r="J318" s="1">
        <f t="shared" si="4"/>
        <v>0</v>
      </c>
      <c r="K318" s="1"/>
    </row>
    <row r="319" spans="1:11" ht="18.75" customHeight="1" x14ac:dyDescent="0.3">
      <c r="A319" s="1">
        <v>317</v>
      </c>
      <c r="B319" s="10">
        <v>46340</v>
      </c>
      <c r="C319" s="1" t="s">
        <v>11</v>
      </c>
      <c r="D319" s="1" t="s">
        <v>31</v>
      </c>
      <c r="E319" s="1">
        <v>1850</v>
      </c>
      <c r="F319" s="1"/>
      <c r="G319" s="1"/>
      <c r="H319" s="1"/>
      <c r="I319" s="1"/>
      <c r="J319" s="1">
        <f t="shared" si="4"/>
        <v>0</v>
      </c>
      <c r="K319" s="1"/>
    </row>
    <row r="320" spans="1:11" ht="18.75" customHeight="1" x14ac:dyDescent="0.3">
      <c r="A320" s="1">
        <v>318</v>
      </c>
      <c r="B320" s="10">
        <v>46341</v>
      </c>
      <c r="C320" s="1" t="s">
        <v>11</v>
      </c>
      <c r="D320" s="1" t="s">
        <v>31</v>
      </c>
      <c r="E320" s="1">
        <v>1850</v>
      </c>
      <c r="F320" s="1"/>
      <c r="G320" s="1"/>
      <c r="H320" s="1"/>
      <c r="I320" s="1"/>
      <c r="J320" s="1">
        <f t="shared" si="4"/>
        <v>0</v>
      </c>
      <c r="K320" s="1"/>
    </row>
    <row r="321" spans="1:11" ht="18.75" customHeight="1" x14ac:dyDescent="0.3">
      <c r="A321" s="1">
        <v>319</v>
      </c>
      <c r="B321" s="10">
        <v>46342</v>
      </c>
      <c r="C321" s="1" t="s">
        <v>11</v>
      </c>
      <c r="D321" s="1" t="s">
        <v>31</v>
      </c>
      <c r="E321" s="1">
        <v>1850</v>
      </c>
      <c r="F321" s="1"/>
      <c r="G321" s="1"/>
      <c r="H321" s="1"/>
      <c r="I321" s="1"/>
      <c r="J321" s="1">
        <f t="shared" si="4"/>
        <v>0</v>
      </c>
      <c r="K321" s="1"/>
    </row>
    <row r="322" spans="1:11" ht="18.75" customHeight="1" x14ac:dyDescent="0.3">
      <c r="A322" s="1">
        <v>320</v>
      </c>
      <c r="B322" s="10">
        <v>46343</v>
      </c>
      <c r="C322" s="1" t="s">
        <v>11</v>
      </c>
      <c r="D322" s="1" t="s">
        <v>31</v>
      </c>
      <c r="E322" s="1">
        <v>1850</v>
      </c>
      <c r="F322" s="1"/>
      <c r="G322" s="1"/>
      <c r="H322" s="1"/>
      <c r="I322" s="1"/>
      <c r="J322" s="1">
        <f t="shared" si="4"/>
        <v>0</v>
      </c>
      <c r="K322" s="1"/>
    </row>
    <row r="323" spans="1:11" ht="18.75" customHeight="1" x14ac:dyDescent="0.3">
      <c r="A323" s="1">
        <v>321</v>
      </c>
      <c r="B323" s="10">
        <v>46344</v>
      </c>
      <c r="C323" s="1" t="s">
        <v>11</v>
      </c>
      <c r="D323" s="1" t="s">
        <v>31</v>
      </c>
      <c r="E323" s="1">
        <v>1850</v>
      </c>
      <c r="F323" s="1"/>
      <c r="G323" s="1"/>
      <c r="H323" s="1"/>
      <c r="I323" s="1"/>
      <c r="J323" s="1">
        <f t="shared" si="4"/>
        <v>0</v>
      </c>
      <c r="K323" s="1"/>
    </row>
    <row r="324" spans="1:11" ht="18.75" customHeight="1" x14ac:dyDescent="0.3">
      <c r="A324" s="1">
        <v>322</v>
      </c>
      <c r="B324" s="10">
        <v>46345</v>
      </c>
      <c r="C324" s="1" t="s">
        <v>11</v>
      </c>
      <c r="D324" s="1" t="s">
        <v>31</v>
      </c>
      <c r="E324" s="1">
        <v>1850</v>
      </c>
      <c r="F324" s="1"/>
      <c r="G324" s="1"/>
      <c r="H324" s="1"/>
      <c r="I324" s="1"/>
      <c r="J324" s="1">
        <f t="shared" ref="J324:J367" si="5">E324*F324-G324-H324+I324</f>
        <v>0</v>
      </c>
      <c r="K324" s="1"/>
    </row>
    <row r="325" spans="1:11" ht="18.75" customHeight="1" x14ac:dyDescent="0.3">
      <c r="A325" s="1">
        <v>323</v>
      </c>
      <c r="B325" s="10">
        <v>46346</v>
      </c>
      <c r="C325" s="1" t="s">
        <v>11</v>
      </c>
      <c r="D325" s="1" t="s">
        <v>31</v>
      </c>
      <c r="E325" s="1">
        <v>1850</v>
      </c>
      <c r="F325" s="1"/>
      <c r="G325" s="1"/>
      <c r="H325" s="1"/>
      <c r="I325" s="1"/>
      <c r="J325" s="1">
        <f t="shared" si="5"/>
        <v>0</v>
      </c>
      <c r="K325" s="1"/>
    </row>
    <row r="326" spans="1:11" ht="18.75" customHeight="1" x14ac:dyDescent="0.3">
      <c r="A326" s="1">
        <v>324</v>
      </c>
      <c r="B326" s="10">
        <v>46347</v>
      </c>
      <c r="C326" s="1" t="s">
        <v>11</v>
      </c>
      <c r="D326" s="1" t="s">
        <v>31</v>
      </c>
      <c r="E326" s="1">
        <v>1850</v>
      </c>
      <c r="F326" s="1"/>
      <c r="G326" s="1"/>
      <c r="H326" s="1"/>
      <c r="I326" s="1"/>
      <c r="J326" s="1">
        <f t="shared" si="5"/>
        <v>0</v>
      </c>
      <c r="K326" s="1"/>
    </row>
    <row r="327" spans="1:11" ht="18.75" customHeight="1" x14ac:dyDescent="0.3">
      <c r="A327" s="1">
        <v>325</v>
      </c>
      <c r="B327" s="10">
        <v>46348</v>
      </c>
      <c r="C327" s="1" t="s">
        <v>11</v>
      </c>
      <c r="D327" s="1" t="s">
        <v>31</v>
      </c>
      <c r="E327" s="1">
        <v>1850</v>
      </c>
      <c r="F327" s="1"/>
      <c r="G327" s="1"/>
      <c r="H327" s="1"/>
      <c r="I327" s="1"/>
      <c r="J327" s="1">
        <f t="shared" si="5"/>
        <v>0</v>
      </c>
      <c r="K327" s="1"/>
    </row>
    <row r="328" spans="1:11" ht="18.75" customHeight="1" x14ac:dyDescent="0.3">
      <c r="A328" s="1">
        <v>326</v>
      </c>
      <c r="B328" s="10">
        <v>46349</v>
      </c>
      <c r="C328" s="1" t="s">
        <v>11</v>
      </c>
      <c r="D328" s="1" t="s">
        <v>31</v>
      </c>
      <c r="E328" s="1">
        <v>1850</v>
      </c>
      <c r="F328" s="1"/>
      <c r="G328" s="1"/>
      <c r="H328" s="1"/>
      <c r="I328" s="1"/>
      <c r="J328" s="1">
        <f t="shared" si="5"/>
        <v>0</v>
      </c>
      <c r="K328" s="1"/>
    </row>
    <row r="329" spans="1:11" ht="18.75" customHeight="1" x14ac:dyDescent="0.3">
      <c r="A329" s="1">
        <v>327</v>
      </c>
      <c r="B329" s="10">
        <v>46350</v>
      </c>
      <c r="C329" s="1" t="s">
        <v>11</v>
      </c>
      <c r="D329" s="1" t="s">
        <v>31</v>
      </c>
      <c r="E329" s="1">
        <v>1850</v>
      </c>
      <c r="F329" s="1"/>
      <c r="G329" s="1"/>
      <c r="H329" s="1"/>
      <c r="I329" s="1"/>
      <c r="J329" s="1">
        <f t="shared" si="5"/>
        <v>0</v>
      </c>
      <c r="K329" s="1"/>
    </row>
    <row r="330" spans="1:11" ht="18.75" customHeight="1" x14ac:dyDescent="0.3">
      <c r="A330" s="1">
        <v>328</v>
      </c>
      <c r="B330" s="10">
        <v>46351</v>
      </c>
      <c r="C330" s="1" t="s">
        <v>11</v>
      </c>
      <c r="D330" s="1" t="s">
        <v>31</v>
      </c>
      <c r="E330" s="1">
        <v>1850</v>
      </c>
      <c r="F330" s="1"/>
      <c r="G330" s="1"/>
      <c r="H330" s="1"/>
      <c r="I330" s="1"/>
      <c r="J330" s="1">
        <f t="shared" si="5"/>
        <v>0</v>
      </c>
      <c r="K330" s="1"/>
    </row>
    <row r="331" spans="1:11" ht="18.75" customHeight="1" x14ac:dyDescent="0.3">
      <c r="A331" s="1">
        <v>329</v>
      </c>
      <c r="B331" s="10">
        <v>46352</v>
      </c>
      <c r="C331" s="1" t="s">
        <v>11</v>
      </c>
      <c r="D331" s="1" t="s">
        <v>31</v>
      </c>
      <c r="E331" s="1">
        <v>1850</v>
      </c>
      <c r="F331" s="1"/>
      <c r="G331" s="1"/>
      <c r="H331" s="1"/>
      <c r="I331" s="1"/>
      <c r="J331" s="1">
        <f t="shared" si="5"/>
        <v>0</v>
      </c>
      <c r="K331" s="1"/>
    </row>
    <row r="332" spans="1:11" ht="18.75" customHeight="1" x14ac:dyDescent="0.3">
      <c r="A332" s="1">
        <v>330</v>
      </c>
      <c r="B332" s="10">
        <v>46353</v>
      </c>
      <c r="C332" s="1" t="s">
        <v>11</v>
      </c>
      <c r="D332" s="1" t="s">
        <v>31</v>
      </c>
      <c r="E332" s="1">
        <v>1850</v>
      </c>
      <c r="F332" s="1"/>
      <c r="G332" s="1"/>
      <c r="H332" s="1"/>
      <c r="I332" s="1"/>
      <c r="J332" s="1">
        <f t="shared" si="5"/>
        <v>0</v>
      </c>
      <c r="K332" s="1"/>
    </row>
    <row r="333" spans="1:11" ht="18.75" customHeight="1" x14ac:dyDescent="0.3">
      <c r="A333" s="1">
        <v>331</v>
      </c>
      <c r="B333" s="10">
        <v>46354</v>
      </c>
      <c r="C333" s="1" t="s">
        <v>11</v>
      </c>
      <c r="D333" s="1" t="s">
        <v>31</v>
      </c>
      <c r="E333" s="1">
        <v>1850</v>
      </c>
      <c r="F333" s="1"/>
      <c r="G333" s="1"/>
      <c r="H333" s="1"/>
      <c r="I333" s="1"/>
      <c r="J333" s="1">
        <f t="shared" si="5"/>
        <v>0</v>
      </c>
      <c r="K333" s="1"/>
    </row>
    <row r="334" spans="1:11" ht="18.75" customHeight="1" x14ac:dyDescent="0.3">
      <c r="A334" s="1">
        <v>332</v>
      </c>
      <c r="B334" s="10">
        <v>46355</v>
      </c>
      <c r="C334" s="1" t="s">
        <v>11</v>
      </c>
      <c r="D334" s="1" t="s">
        <v>31</v>
      </c>
      <c r="E334" s="1">
        <v>1850</v>
      </c>
      <c r="F334" s="1"/>
      <c r="G334" s="1"/>
      <c r="H334" s="1"/>
      <c r="I334" s="1"/>
      <c r="J334" s="1">
        <f t="shared" si="5"/>
        <v>0</v>
      </c>
      <c r="K334" s="1"/>
    </row>
    <row r="335" spans="1:11" ht="18.75" customHeight="1" x14ac:dyDescent="0.3">
      <c r="A335" s="1">
        <v>333</v>
      </c>
      <c r="B335" s="10">
        <v>46356</v>
      </c>
      <c r="C335" s="1" t="s">
        <v>11</v>
      </c>
      <c r="D335" s="1" t="s">
        <v>31</v>
      </c>
      <c r="E335" s="1">
        <v>1850</v>
      </c>
      <c r="F335" s="1"/>
      <c r="G335" s="1"/>
      <c r="H335" s="1"/>
      <c r="I335" s="1"/>
      <c r="J335" s="1">
        <f t="shared" si="5"/>
        <v>0</v>
      </c>
      <c r="K335" s="1"/>
    </row>
    <row r="336" spans="1:11" ht="18.75" customHeight="1" x14ac:dyDescent="0.3">
      <c r="A336" s="1">
        <v>334</v>
      </c>
      <c r="B336" s="10">
        <v>46357</v>
      </c>
      <c r="C336" s="1" t="s">
        <v>11</v>
      </c>
      <c r="D336" s="1" t="s">
        <v>31</v>
      </c>
      <c r="E336" s="1">
        <v>1850</v>
      </c>
      <c r="F336" s="1"/>
      <c r="G336" s="1"/>
      <c r="H336" s="1"/>
      <c r="I336" s="1"/>
      <c r="J336" s="1">
        <f t="shared" si="5"/>
        <v>0</v>
      </c>
      <c r="K336" s="1"/>
    </row>
    <row r="337" spans="1:11" ht="18.75" customHeight="1" x14ac:dyDescent="0.3">
      <c r="A337" s="1">
        <v>335</v>
      </c>
      <c r="B337" s="10">
        <v>46358</v>
      </c>
      <c r="C337" s="1" t="s">
        <v>11</v>
      </c>
      <c r="D337" s="1" t="s">
        <v>31</v>
      </c>
      <c r="E337" s="1">
        <v>1850</v>
      </c>
      <c r="F337" s="1"/>
      <c r="G337" s="1"/>
      <c r="H337" s="1"/>
      <c r="I337" s="1"/>
      <c r="J337" s="1">
        <f t="shared" si="5"/>
        <v>0</v>
      </c>
      <c r="K337" s="1"/>
    </row>
    <row r="338" spans="1:11" ht="18.75" customHeight="1" x14ac:dyDescent="0.3">
      <c r="A338" s="1">
        <v>336</v>
      </c>
      <c r="B338" s="10">
        <v>46359</v>
      </c>
      <c r="C338" s="1" t="s">
        <v>11</v>
      </c>
      <c r="D338" s="1" t="s">
        <v>31</v>
      </c>
      <c r="E338" s="1">
        <v>1850</v>
      </c>
      <c r="F338" s="1"/>
      <c r="G338" s="1"/>
      <c r="H338" s="1"/>
      <c r="I338" s="1"/>
      <c r="J338" s="1">
        <f t="shared" si="5"/>
        <v>0</v>
      </c>
      <c r="K338" s="1"/>
    </row>
    <row r="339" spans="1:11" ht="18.75" customHeight="1" x14ac:dyDescent="0.3">
      <c r="A339" s="1">
        <v>337</v>
      </c>
      <c r="B339" s="10">
        <v>46360</v>
      </c>
      <c r="C339" s="1" t="s">
        <v>11</v>
      </c>
      <c r="D339" s="1" t="s">
        <v>31</v>
      </c>
      <c r="E339" s="1">
        <v>1850</v>
      </c>
      <c r="F339" s="1"/>
      <c r="G339" s="1"/>
      <c r="H339" s="1"/>
      <c r="I339" s="1"/>
      <c r="J339" s="1">
        <f t="shared" si="5"/>
        <v>0</v>
      </c>
      <c r="K339" s="1"/>
    </row>
    <row r="340" spans="1:11" ht="18.75" customHeight="1" x14ac:dyDescent="0.3">
      <c r="A340" s="1">
        <v>338</v>
      </c>
      <c r="B340" s="10">
        <v>46361</v>
      </c>
      <c r="C340" s="1" t="s">
        <v>11</v>
      </c>
      <c r="D340" s="1" t="s">
        <v>31</v>
      </c>
      <c r="E340" s="1">
        <v>1850</v>
      </c>
      <c r="F340" s="1"/>
      <c r="G340" s="1"/>
      <c r="H340" s="1"/>
      <c r="I340" s="1"/>
      <c r="J340" s="1">
        <f t="shared" si="5"/>
        <v>0</v>
      </c>
      <c r="K340" s="1"/>
    </row>
    <row r="341" spans="1:11" ht="18.75" customHeight="1" x14ac:dyDescent="0.3">
      <c r="A341" s="1">
        <v>339</v>
      </c>
      <c r="B341" s="10">
        <v>46362</v>
      </c>
      <c r="C341" s="1" t="s">
        <v>11</v>
      </c>
      <c r="D341" s="1" t="s">
        <v>31</v>
      </c>
      <c r="E341" s="1">
        <v>1850</v>
      </c>
      <c r="F341" s="1"/>
      <c r="G341" s="1"/>
      <c r="H341" s="1"/>
      <c r="I341" s="1"/>
      <c r="J341" s="1">
        <f t="shared" si="5"/>
        <v>0</v>
      </c>
      <c r="K341" s="1"/>
    </row>
    <row r="342" spans="1:11" ht="18.75" customHeight="1" x14ac:dyDescent="0.3">
      <c r="A342" s="1">
        <v>340</v>
      </c>
      <c r="B342" s="10">
        <v>46363</v>
      </c>
      <c r="C342" s="1" t="s">
        <v>11</v>
      </c>
      <c r="D342" s="1" t="s">
        <v>31</v>
      </c>
      <c r="E342" s="1">
        <v>1850</v>
      </c>
      <c r="F342" s="1"/>
      <c r="G342" s="1"/>
      <c r="H342" s="1"/>
      <c r="I342" s="1"/>
      <c r="J342" s="1">
        <f t="shared" si="5"/>
        <v>0</v>
      </c>
      <c r="K342" s="1"/>
    </row>
    <row r="343" spans="1:11" ht="18.75" customHeight="1" x14ac:dyDescent="0.3">
      <c r="A343" s="1">
        <v>341</v>
      </c>
      <c r="B343" s="10">
        <v>46364</v>
      </c>
      <c r="C343" s="1" t="s">
        <v>11</v>
      </c>
      <c r="D343" s="1" t="s">
        <v>31</v>
      </c>
      <c r="E343" s="1">
        <v>1850</v>
      </c>
      <c r="F343" s="1"/>
      <c r="G343" s="1"/>
      <c r="H343" s="1"/>
      <c r="I343" s="1"/>
      <c r="J343" s="1">
        <f t="shared" si="5"/>
        <v>0</v>
      </c>
      <c r="K343" s="1"/>
    </row>
    <row r="344" spans="1:11" ht="18.75" customHeight="1" x14ac:dyDescent="0.3">
      <c r="A344" s="1">
        <v>342</v>
      </c>
      <c r="B344" s="10">
        <v>46365</v>
      </c>
      <c r="C344" s="1" t="s">
        <v>11</v>
      </c>
      <c r="D344" s="1" t="s">
        <v>31</v>
      </c>
      <c r="E344" s="1">
        <v>1850</v>
      </c>
      <c r="F344" s="1"/>
      <c r="G344" s="1"/>
      <c r="H344" s="1"/>
      <c r="I344" s="1"/>
      <c r="J344" s="1">
        <f t="shared" si="5"/>
        <v>0</v>
      </c>
      <c r="K344" s="1"/>
    </row>
    <row r="345" spans="1:11" ht="18.75" customHeight="1" x14ac:dyDescent="0.3">
      <c r="A345" s="1">
        <v>343</v>
      </c>
      <c r="B345" s="10">
        <v>46366</v>
      </c>
      <c r="C345" s="1" t="s">
        <v>11</v>
      </c>
      <c r="D345" s="1" t="s">
        <v>31</v>
      </c>
      <c r="E345" s="1">
        <v>1850</v>
      </c>
      <c r="F345" s="1"/>
      <c r="G345" s="1"/>
      <c r="H345" s="1"/>
      <c r="I345" s="1"/>
      <c r="J345" s="1">
        <f t="shared" si="5"/>
        <v>0</v>
      </c>
      <c r="K345" s="1"/>
    </row>
    <row r="346" spans="1:11" ht="18.75" customHeight="1" x14ac:dyDescent="0.3">
      <c r="A346" s="1">
        <v>344</v>
      </c>
      <c r="B346" s="10">
        <v>46367</v>
      </c>
      <c r="C346" s="1" t="s">
        <v>11</v>
      </c>
      <c r="D346" s="1" t="s">
        <v>31</v>
      </c>
      <c r="E346" s="1">
        <v>1850</v>
      </c>
      <c r="F346" s="1"/>
      <c r="G346" s="1"/>
      <c r="H346" s="1"/>
      <c r="I346" s="1"/>
      <c r="J346" s="1">
        <f t="shared" si="5"/>
        <v>0</v>
      </c>
      <c r="K346" s="1"/>
    </row>
    <row r="347" spans="1:11" ht="18.75" customHeight="1" x14ac:dyDescent="0.3">
      <c r="A347" s="1">
        <v>345</v>
      </c>
      <c r="B347" s="10">
        <v>46368</v>
      </c>
      <c r="C347" s="1" t="s">
        <v>11</v>
      </c>
      <c r="D347" s="1" t="s">
        <v>31</v>
      </c>
      <c r="E347" s="1">
        <v>1850</v>
      </c>
      <c r="F347" s="1"/>
      <c r="G347" s="1"/>
      <c r="H347" s="1"/>
      <c r="I347" s="1"/>
      <c r="J347" s="1">
        <f t="shared" si="5"/>
        <v>0</v>
      </c>
      <c r="K347" s="1"/>
    </row>
    <row r="348" spans="1:11" ht="18.75" customHeight="1" x14ac:dyDescent="0.3">
      <c r="A348" s="1">
        <v>346</v>
      </c>
      <c r="B348" s="10">
        <v>46369</v>
      </c>
      <c r="C348" s="1" t="s">
        <v>11</v>
      </c>
      <c r="D348" s="1" t="s">
        <v>31</v>
      </c>
      <c r="E348" s="1">
        <v>1850</v>
      </c>
      <c r="F348" s="1"/>
      <c r="G348" s="1"/>
      <c r="H348" s="1"/>
      <c r="I348" s="1"/>
      <c r="J348" s="1">
        <f t="shared" si="5"/>
        <v>0</v>
      </c>
      <c r="K348" s="1"/>
    </row>
    <row r="349" spans="1:11" ht="18.75" customHeight="1" x14ac:dyDescent="0.3">
      <c r="A349" s="1">
        <v>347</v>
      </c>
      <c r="B349" s="10">
        <v>46370</v>
      </c>
      <c r="C349" s="1" t="s">
        <v>11</v>
      </c>
      <c r="D349" s="1" t="s">
        <v>31</v>
      </c>
      <c r="E349" s="1">
        <v>1850</v>
      </c>
      <c r="F349" s="1"/>
      <c r="G349" s="1"/>
      <c r="H349" s="1"/>
      <c r="I349" s="1"/>
      <c r="J349" s="1">
        <f t="shared" si="5"/>
        <v>0</v>
      </c>
      <c r="K349" s="1"/>
    </row>
    <row r="350" spans="1:11" ht="18.75" customHeight="1" x14ac:dyDescent="0.3">
      <c r="A350" s="1">
        <v>348</v>
      </c>
      <c r="B350" s="10">
        <v>46371</v>
      </c>
      <c r="C350" s="1" t="s">
        <v>11</v>
      </c>
      <c r="D350" s="1" t="s">
        <v>31</v>
      </c>
      <c r="E350" s="1">
        <v>1850</v>
      </c>
      <c r="F350" s="1"/>
      <c r="G350" s="1"/>
      <c r="H350" s="1"/>
      <c r="I350" s="1"/>
      <c r="J350" s="1">
        <f t="shared" si="5"/>
        <v>0</v>
      </c>
      <c r="K350" s="1"/>
    </row>
    <row r="351" spans="1:11" ht="18.75" customHeight="1" x14ac:dyDescent="0.3">
      <c r="A351" s="1">
        <v>349</v>
      </c>
      <c r="B351" s="10">
        <v>46372</v>
      </c>
      <c r="C351" s="1" t="s">
        <v>11</v>
      </c>
      <c r="D351" s="1" t="s">
        <v>31</v>
      </c>
      <c r="E351" s="1">
        <v>1850</v>
      </c>
      <c r="F351" s="1"/>
      <c r="G351" s="1"/>
      <c r="H351" s="1"/>
      <c r="I351" s="1"/>
      <c r="J351" s="1">
        <f t="shared" si="5"/>
        <v>0</v>
      </c>
      <c r="K351" s="1"/>
    </row>
    <row r="352" spans="1:11" ht="18.75" customHeight="1" x14ac:dyDescent="0.3">
      <c r="A352" s="1">
        <v>350</v>
      </c>
      <c r="B352" s="10">
        <v>46373</v>
      </c>
      <c r="C352" s="1" t="s">
        <v>11</v>
      </c>
      <c r="D352" s="1" t="s">
        <v>31</v>
      </c>
      <c r="E352" s="1">
        <v>1850</v>
      </c>
      <c r="F352" s="1"/>
      <c r="G352" s="1"/>
      <c r="H352" s="1"/>
      <c r="I352" s="1"/>
      <c r="J352" s="1">
        <f t="shared" si="5"/>
        <v>0</v>
      </c>
      <c r="K352" s="1"/>
    </row>
    <row r="353" spans="1:11" ht="18.75" customHeight="1" x14ac:dyDescent="0.3">
      <c r="A353" s="1">
        <v>351</v>
      </c>
      <c r="B353" s="10">
        <v>46374</v>
      </c>
      <c r="C353" s="1" t="s">
        <v>11</v>
      </c>
      <c r="D353" s="1" t="s">
        <v>31</v>
      </c>
      <c r="E353" s="1">
        <v>1850</v>
      </c>
      <c r="F353" s="1"/>
      <c r="G353" s="1"/>
      <c r="H353" s="1"/>
      <c r="I353" s="1"/>
      <c r="J353" s="1">
        <f t="shared" si="5"/>
        <v>0</v>
      </c>
      <c r="K353" s="1"/>
    </row>
    <row r="354" spans="1:11" ht="18.75" customHeight="1" x14ac:dyDescent="0.3">
      <c r="A354" s="1">
        <v>352</v>
      </c>
      <c r="B354" s="10">
        <v>46375</v>
      </c>
      <c r="C354" s="1" t="s">
        <v>11</v>
      </c>
      <c r="D354" s="1" t="s">
        <v>31</v>
      </c>
      <c r="E354" s="1">
        <v>1850</v>
      </c>
      <c r="F354" s="1"/>
      <c r="G354" s="1"/>
      <c r="H354" s="1"/>
      <c r="I354" s="1"/>
      <c r="J354" s="1">
        <f t="shared" si="5"/>
        <v>0</v>
      </c>
      <c r="K354" s="1"/>
    </row>
    <row r="355" spans="1:11" ht="18.75" customHeight="1" x14ac:dyDescent="0.3">
      <c r="A355" s="1">
        <v>353</v>
      </c>
      <c r="B355" s="10">
        <v>46376</v>
      </c>
      <c r="C355" s="1" t="s">
        <v>11</v>
      </c>
      <c r="D355" s="1" t="s">
        <v>31</v>
      </c>
      <c r="E355" s="1">
        <v>1850</v>
      </c>
      <c r="F355" s="1"/>
      <c r="G355" s="1"/>
      <c r="H355" s="1"/>
      <c r="I355" s="1"/>
      <c r="J355" s="1">
        <f t="shared" si="5"/>
        <v>0</v>
      </c>
      <c r="K355" s="1"/>
    </row>
    <row r="356" spans="1:11" ht="18.75" customHeight="1" x14ac:dyDescent="0.3">
      <c r="A356" s="1">
        <v>354</v>
      </c>
      <c r="B356" s="10">
        <v>46377</v>
      </c>
      <c r="C356" s="1" t="s">
        <v>11</v>
      </c>
      <c r="D356" s="1" t="s">
        <v>31</v>
      </c>
      <c r="E356" s="1">
        <v>1850</v>
      </c>
      <c r="F356" s="1"/>
      <c r="G356" s="1"/>
      <c r="H356" s="1"/>
      <c r="I356" s="1"/>
      <c r="J356" s="1">
        <f t="shared" si="5"/>
        <v>0</v>
      </c>
      <c r="K356" s="1"/>
    </row>
    <row r="357" spans="1:11" ht="18.75" customHeight="1" x14ac:dyDescent="0.3">
      <c r="A357" s="1">
        <v>355</v>
      </c>
      <c r="B357" s="10">
        <v>46378</v>
      </c>
      <c r="C357" s="1" t="s">
        <v>11</v>
      </c>
      <c r="D357" s="1" t="s">
        <v>31</v>
      </c>
      <c r="E357" s="1">
        <v>1850</v>
      </c>
      <c r="F357" s="1"/>
      <c r="G357" s="1"/>
      <c r="H357" s="1"/>
      <c r="I357" s="1"/>
      <c r="J357" s="1">
        <f t="shared" si="5"/>
        <v>0</v>
      </c>
      <c r="K357" s="1"/>
    </row>
    <row r="358" spans="1:11" ht="18.75" customHeight="1" x14ac:dyDescent="0.3">
      <c r="A358" s="1">
        <v>356</v>
      </c>
      <c r="B358" s="10">
        <v>46379</v>
      </c>
      <c r="C358" s="1" t="s">
        <v>11</v>
      </c>
      <c r="D358" s="1" t="s">
        <v>31</v>
      </c>
      <c r="E358" s="1">
        <v>1850</v>
      </c>
      <c r="F358" s="1"/>
      <c r="G358" s="1"/>
      <c r="H358" s="1"/>
      <c r="I358" s="1"/>
      <c r="J358" s="1">
        <f t="shared" si="5"/>
        <v>0</v>
      </c>
      <c r="K358" s="1"/>
    </row>
    <row r="359" spans="1:11" ht="18.75" customHeight="1" x14ac:dyDescent="0.3">
      <c r="A359" s="1">
        <v>357</v>
      </c>
      <c r="B359" s="10">
        <v>46380</v>
      </c>
      <c r="C359" s="1" t="s">
        <v>11</v>
      </c>
      <c r="D359" s="1" t="s">
        <v>31</v>
      </c>
      <c r="E359" s="1">
        <v>1850</v>
      </c>
      <c r="F359" s="1"/>
      <c r="G359" s="1"/>
      <c r="H359" s="1"/>
      <c r="I359" s="1"/>
      <c r="J359" s="1">
        <f t="shared" si="5"/>
        <v>0</v>
      </c>
      <c r="K359" s="1"/>
    </row>
    <row r="360" spans="1:11" ht="18.75" customHeight="1" x14ac:dyDescent="0.3">
      <c r="A360" s="1">
        <v>358</v>
      </c>
      <c r="B360" s="10">
        <v>46381</v>
      </c>
      <c r="C360" s="1" t="s">
        <v>11</v>
      </c>
      <c r="D360" s="1" t="s">
        <v>31</v>
      </c>
      <c r="E360" s="1">
        <v>1850</v>
      </c>
      <c r="F360" s="1"/>
      <c r="G360" s="1"/>
      <c r="H360" s="1"/>
      <c r="I360" s="1"/>
      <c r="J360" s="1">
        <f t="shared" si="5"/>
        <v>0</v>
      </c>
      <c r="K360" s="1"/>
    </row>
    <row r="361" spans="1:11" ht="18.75" customHeight="1" x14ac:dyDescent="0.3">
      <c r="A361" s="1">
        <v>359</v>
      </c>
      <c r="B361" s="10">
        <v>46382</v>
      </c>
      <c r="C361" s="1" t="s">
        <v>11</v>
      </c>
      <c r="D361" s="1" t="s">
        <v>31</v>
      </c>
      <c r="E361" s="1">
        <v>1850</v>
      </c>
      <c r="F361" s="1"/>
      <c r="G361" s="1"/>
      <c r="H361" s="1"/>
      <c r="I361" s="1"/>
      <c r="J361" s="1">
        <f t="shared" si="5"/>
        <v>0</v>
      </c>
      <c r="K361" s="1"/>
    </row>
    <row r="362" spans="1:11" ht="18.75" customHeight="1" x14ac:dyDescent="0.3">
      <c r="A362" s="1">
        <v>360</v>
      </c>
      <c r="B362" s="10">
        <v>46383</v>
      </c>
      <c r="C362" s="1" t="s">
        <v>11</v>
      </c>
      <c r="D362" s="1" t="s">
        <v>31</v>
      </c>
      <c r="E362" s="1">
        <v>1850</v>
      </c>
      <c r="F362" s="1"/>
      <c r="G362" s="1"/>
      <c r="H362" s="1"/>
      <c r="I362" s="1"/>
      <c r="J362" s="1">
        <f t="shared" si="5"/>
        <v>0</v>
      </c>
      <c r="K362" s="1"/>
    </row>
    <row r="363" spans="1:11" ht="18.75" customHeight="1" x14ac:dyDescent="0.3">
      <c r="A363" s="1">
        <v>361</v>
      </c>
      <c r="B363" s="10">
        <v>46384</v>
      </c>
      <c r="C363" s="1" t="s">
        <v>11</v>
      </c>
      <c r="D363" s="1" t="s">
        <v>31</v>
      </c>
      <c r="E363" s="1">
        <v>1850</v>
      </c>
      <c r="F363" s="1"/>
      <c r="G363" s="1"/>
      <c r="H363" s="1"/>
      <c r="I363" s="1"/>
      <c r="J363" s="1">
        <f t="shared" si="5"/>
        <v>0</v>
      </c>
      <c r="K363" s="1"/>
    </row>
    <row r="364" spans="1:11" ht="18.75" customHeight="1" x14ac:dyDescent="0.3">
      <c r="A364" s="1">
        <v>362</v>
      </c>
      <c r="B364" s="10">
        <v>46385</v>
      </c>
      <c r="C364" s="1" t="s">
        <v>11</v>
      </c>
      <c r="D364" s="1" t="s">
        <v>31</v>
      </c>
      <c r="E364" s="1">
        <v>1850</v>
      </c>
      <c r="F364" s="1"/>
      <c r="G364" s="1"/>
      <c r="H364" s="1"/>
      <c r="I364" s="1"/>
      <c r="J364" s="1">
        <f t="shared" si="5"/>
        <v>0</v>
      </c>
      <c r="K364" s="1"/>
    </row>
    <row r="365" spans="1:11" ht="18.75" customHeight="1" x14ac:dyDescent="0.3">
      <c r="A365" s="1">
        <v>363</v>
      </c>
      <c r="B365" s="10">
        <v>46386</v>
      </c>
      <c r="C365" s="1" t="s">
        <v>11</v>
      </c>
      <c r="D365" s="1" t="s">
        <v>31</v>
      </c>
      <c r="E365" s="1">
        <v>1850</v>
      </c>
      <c r="F365" s="1"/>
      <c r="G365" s="1"/>
      <c r="H365" s="1"/>
      <c r="I365" s="1"/>
      <c r="J365" s="1">
        <f t="shared" si="5"/>
        <v>0</v>
      </c>
      <c r="K365" s="1"/>
    </row>
    <row r="366" spans="1:11" ht="18.75" customHeight="1" x14ac:dyDescent="0.3">
      <c r="A366" s="1">
        <v>364</v>
      </c>
      <c r="B366" s="10">
        <v>46387</v>
      </c>
      <c r="C366" s="1" t="s">
        <v>11</v>
      </c>
      <c r="D366" s="1" t="s">
        <v>31</v>
      </c>
      <c r="E366" s="1">
        <v>1850</v>
      </c>
      <c r="F366" s="1"/>
      <c r="G366" s="1"/>
      <c r="H366" s="1"/>
      <c r="I366" s="1"/>
      <c r="J366" s="1">
        <f t="shared" si="5"/>
        <v>0</v>
      </c>
      <c r="K366" s="1"/>
    </row>
    <row r="367" spans="1:11" ht="18.75" customHeight="1" x14ac:dyDescent="0.3">
      <c r="A367" s="1">
        <v>365</v>
      </c>
      <c r="B367" s="10">
        <v>46388</v>
      </c>
      <c r="C367" s="1" t="s">
        <v>11</v>
      </c>
      <c r="D367" s="1" t="s">
        <v>31</v>
      </c>
      <c r="E367" s="1">
        <v>1850</v>
      </c>
      <c r="F367" s="1"/>
      <c r="G367" s="1"/>
      <c r="H367" s="1"/>
      <c r="I367" s="1"/>
      <c r="J367" s="1">
        <f t="shared" si="5"/>
        <v>0</v>
      </c>
      <c r="K367" s="1"/>
    </row>
    <row r="368" spans="1:11" ht="18.75" customHeight="1" x14ac:dyDescent="0.3">
      <c r="A368" s="1"/>
      <c r="B368" s="10"/>
      <c r="C368" s="1"/>
      <c r="D368" s="1"/>
      <c r="E368" s="1"/>
      <c r="F368" s="1"/>
      <c r="G368" s="1"/>
      <c r="H368" s="1"/>
      <c r="I368" s="1"/>
      <c r="J368" s="1"/>
      <c r="K368" s="1"/>
    </row>
    <row r="369" spans="1:11" ht="18.75" customHeight="1" x14ac:dyDescent="0.3">
      <c r="A369" s="1"/>
      <c r="B369" s="10"/>
      <c r="C369" s="1"/>
      <c r="D369" s="1"/>
      <c r="E369" s="1"/>
      <c r="F369" s="1"/>
      <c r="G369" s="1"/>
      <c r="H369" s="1"/>
      <c r="I369" s="1"/>
      <c r="J369" s="1"/>
      <c r="K369" s="1"/>
    </row>
    <row r="370" spans="1:11" ht="18.75" customHeight="1" x14ac:dyDescent="0.3">
      <c r="A370" s="1"/>
      <c r="B370" s="10"/>
      <c r="C370" s="1"/>
      <c r="D370" s="1"/>
      <c r="E370" s="1"/>
      <c r="F370" s="1"/>
      <c r="G370" s="1"/>
      <c r="H370" s="1"/>
      <c r="I370" s="1"/>
      <c r="J370" s="1"/>
      <c r="K370" s="1"/>
    </row>
    <row r="371" spans="1:11" ht="18.75" customHeight="1" x14ac:dyDescent="0.3">
      <c r="A371" s="1"/>
      <c r="B371" s="10"/>
      <c r="C371" s="1"/>
      <c r="D371" s="1"/>
      <c r="E371" s="1"/>
      <c r="F371" s="1"/>
      <c r="G371" s="1"/>
      <c r="H371" s="1"/>
      <c r="I371" s="1"/>
      <c r="J371" s="1"/>
      <c r="K371" s="1"/>
    </row>
    <row r="372" spans="1:11" ht="18.75" customHeight="1" x14ac:dyDescent="0.3">
      <c r="A372" s="1"/>
      <c r="B372" s="1"/>
      <c r="C372" s="1"/>
      <c r="D372" s="1"/>
      <c r="E372" s="1"/>
      <c r="F372" s="1"/>
      <c r="G372" s="1"/>
      <c r="H372" s="1"/>
      <c r="I372" s="1"/>
      <c r="J372" s="1"/>
      <c r="K372" s="1"/>
    </row>
    <row r="373" spans="1:11" ht="18.75" customHeight="1" x14ac:dyDescent="0.3">
      <c r="A373" s="1"/>
      <c r="B373" s="1"/>
      <c r="C373" s="1"/>
      <c r="D373" s="1"/>
      <c r="E373" s="1"/>
      <c r="F373" s="1"/>
      <c r="G373" s="1"/>
      <c r="H373" s="1"/>
      <c r="I373" s="1"/>
      <c r="J373" s="1"/>
      <c r="K373" s="1"/>
    </row>
    <row r="374" spans="1:11" ht="18.75" customHeight="1" x14ac:dyDescent="0.3">
      <c r="A374" s="1"/>
      <c r="B374" s="1"/>
      <c r="C374" s="1"/>
      <c r="D374" s="1"/>
      <c r="E374" s="1"/>
      <c r="F374" s="1"/>
      <c r="G374" s="1"/>
      <c r="H374" s="1"/>
      <c r="I374" s="1"/>
      <c r="J374" s="1"/>
      <c r="K374" s="1"/>
    </row>
    <row r="375" spans="1:11" ht="18.75" customHeight="1" x14ac:dyDescent="0.3">
      <c r="A375" s="1"/>
      <c r="B375" s="1"/>
      <c r="C375" s="1"/>
      <c r="D375" s="1"/>
      <c r="E375" s="1"/>
      <c r="F375" s="1"/>
      <c r="G375" s="1"/>
      <c r="H375" s="1"/>
      <c r="I375" s="1"/>
      <c r="J375" s="1"/>
      <c r="K375" s="1"/>
    </row>
    <row r="376" spans="1:11" ht="18.75" customHeight="1" x14ac:dyDescent="0.3">
      <c r="A376" s="1"/>
      <c r="B376" s="1"/>
      <c r="C376" s="1"/>
      <c r="D376" s="1"/>
      <c r="E376" s="1"/>
      <c r="F376" s="1"/>
      <c r="G376" s="1"/>
      <c r="H376" s="1"/>
      <c r="I376" s="1"/>
      <c r="J376" s="1"/>
      <c r="K376" s="1"/>
    </row>
    <row r="377" spans="1:11" ht="18.75" customHeight="1" x14ac:dyDescent="0.3">
      <c r="A377" s="1"/>
      <c r="B377" s="1"/>
      <c r="C377" s="1"/>
      <c r="D377" s="1"/>
      <c r="E377" s="1"/>
      <c r="F377" s="1"/>
      <c r="G377" s="1"/>
      <c r="H377" s="1"/>
      <c r="I377" s="1"/>
      <c r="J377" s="1"/>
      <c r="K377" s="1"/>
    </row>
    <row r="378" spans="1:11" ht="18.75" customHeight="1" x14ac:dyDescent="0.3">
      <c r="A378" s="1"/>
      <c r="B378" s="1"/>
      <c r="C378" s="1"/>
      <c r="D378" s="1"/>
      <c r="E378" s="1"/>
      <c r="F378" s="1"/>
      <c r="G378" s="1"/>
      <c r="H378" s="1"/>
      <c r="I378" s="1"/>
      <c r="J378" s="1"/>
      <c r="K378" s="1"/>
    </row>
    <row r="379" spans="1:11" ht="18.75" customHeight="1" x14ac:dyDescent="0.3">
      <c r="A379" s="1"/>
      <c r="B379" s="1"/>
      <c r="C379" s="1"/>
      <c r="D379" s="1"/>
      <c r="E379" s="1"/>
      <c r="F379" s="1"/>
      <c r="G379" s="1"/>
      <c r="H379" s="1"/>
      <c r="I379" s="1"/>
      <c r="J379" s="1"/>
      <c r="K379" s="1"/>
    </row>
    <row r="380" spans="1:11" ht="18.75" customHeight="1" x14ac:dyDescent="0.3">
      <c r="A380" s="1"/>
      <c r="B380" s="1"/>
      <c r="C380" s="1"/>
      <c r="D380" s="1"/>
      <c r="E380" s="1"/>
      <c r="F380" s="1"/>
      <c r="G380" s="1"/>
      <c r="H380" s="1"/>
      <c r="I380" s="1"/>
      <c r="J380" s="1"/>
      <c r="K380" s="1"/>
    </row>
    <row r="381" spans="1:11" ht="18.75" customHeight="1" x14ac:dyDescent="0.3">
      <c r="A381" s="1"/>
      <c r="B381" s="1"/>
      <c r="C381" s="1"/>
      <c r="D381" s="1"/>
      <c r="E381" s="1"/>
      <c r="F381" s="1"/>
      <c r="G381" s="1"/>
      <c r="H381" s="1"/>
      <c r="I381" s="1"/>
      <c r="J381" s="1"/>
      <c r="K381" s="1"/>
    </row>
    <row r="382" spans="1:11" ht="18.75" customHeight="1" x14ac:dyDescent="0.3">
      <c r="A382" s="1"/>
      <c r="B382" s="1"/>
      <c r="C382" s="1"/>
      <c r="D382" s="1"/>
      <c r="E382" s="1"/>
      <c r="F382" s="1"/>
      <c r="G382" s="1"/>
      <c r="H382" s="1"/>
      <c r="I382" s="1"/>
      <c r="J382" s="1"/>
      <c r="K382" s="1"/>
    </row>
    <row r="383" spans="1:11" ht="18.75" customHeight="1" x14ac:dyDescent="0.3">
      <c r="A383" s="1"/>
      <c r="B383" s="1"/>
      <c r="C383" s="1"/>
      <c r="D383" s="1"/>
      <c r="E383" s="1"/>
      <c r="F383" s="1"/>
      <c r="G383" s="1"/>
      <c r="H383" s="1"/>
      <c r="I383" s="1"/>
      <c r="J383" s="1"/>
      <c r="K383" s="1"/>
    </row>
    <row r="384" spans="1:11" ht="18.75" customHeight="1" x14ac:dyDescent="0.3">
      <c r="A384" s="1"/>
      <c r="B384" s="1"/>
      <c r="C384" s="1"/>
      <c r="D384" s="1"/>
      <c r="E384" s="1"/>
      <c r="F384" s="1"/>
      <c r="G384" s="1"/>
      <c r="H384" s="1"/>
      <c r="I384" s="1"/>
      <c r="J384" s="1"/>
      <c r="K384" s="1"/>
    </row>
    <row r="385" spans="1:11" ht="18.75" customHeight="1" x14ac:dyDescent="0.3">
      <c r="A385" s="1"/>
      <c r="B385" s="1"/>
      <c r="C385" s="1"/>
      <c r="D385" s="1"/>
      <c r="E385" s="1"/>
      <c r="F385" s="1"/>
      <c r="G385" s="1"/>
      <c r="H385" s="1"/>
      <c r="I385" s="1"/>
      <c r="J385" s="1"/>
      <c r="K385" s="1"/>
    </row>
    <row r="386" spans="1:11" ht="18.75" customHeight="1" x14ac:dyDescent="0.3">
      <c r="A386" s="1"/>
      <c r="B386" s="1"/>
      <c r="C386" s="1"/>
      <c r="D386" s="1"/>
      <c r="E386" s="1"/>
      <c r="F386" s="1"/>
      <c r="G386" s="1"/>
      <c r="H386" s="1"/>
      <c r="I386" s="1"/>
      <c r="J386" s="1"/>
      <c r="K386" s="1"/>
    </row>
    <row r="387" spans="1:11" ht="18.75" customHeight="1" x14ac:dyDescent="0.3">
      <c r="A387" s="1"/>
      <c r="B387" s="1"/>
      <c r="C387" s="1"/>
      <c r="D387" s="1"/>
      <c r="E387" s="1"/>
      <c r="F387" s="1"/>
      <c r="G387" s="1"/>
      <c r="H387" s="1"/>
      <c r="I387" s="1"/>
      <c r="J387" s="1"/>
      <c r="K387" s="1"/>
    </row>
    <row r="388" spans="1:11" ht="18.75" customHeight="1" x14ac:dyDescent="0.3">
      <c r="A388" s="1"/>
      <c r="B388" s="1"/>
      <c r="C388" s="1"/>
      <c r="D388" s="1"/>
      <c r="E388" s="1"/>
      <c r="F388" s="1"/>
      <c r="G388" s="1"/>
      <c r="H388" s="1"/>
      <c r="I388" s="1"/>
      <c r="J388" s="1"/>
      <c r="K388" s="1"/>
    </row>
    <row r="389" spans="1:11" ht="18.75" customHeight="1" x14ac:dyDescent="0.3">
      <c r="A389" s="1"/>
      <c r="B389" s="1"/>
      <c r="C389" s="1"/>
      <c r="D389" s="1"/>
      <c r="E389" s="1"/>
      <c r="F389" s="1"/>
      <c r="G389" s="1"/>
      <c r="H389" s="1"/>
      <c r="I389" s="1"/>
      <c r="J389" s="1"/>
      <c r="K389" s="1"/>
    </row>
    <row r="390" spans="1:11" ht="18.75" customHeight="1" x14ac:dyDescent="0.3">
      <c r="A390" s="1"/>
      <c r="B390" s="1"/>
      <c r="C390" s="1"/>
      <c r="D390" s="1"/>
      <c r="E390" s="1"/>
      <c r="F390" s="1"/>
      <c r="G390" s="1"/>
      <c r="H390" s="1"/>
      <c r="I390" s="1"/>
      <c r="J390" s="1"/>
      <c r="K390" s="1"/>
    </row>
    <row r="391" spans="1:11" ht="18.75" customHeight="1" x14ac:dyDescent="0.3">
      <c r="A391" s="1"/>
      <c r="B391" s="1"/>
      <c r="C391" s="1"/>
      <c r="D391" s="1"/>
      <c r="E391" s="1"/>
      <c r="F391" s="1"/>
      <c r="G391" s="1"/>
      <c r="H391" s="1"/>
      <c r="I391" s="1"/>
      <c r="J391" s="1"/>
      <c r="K391" s="1"/>
    </row>
    <row r="392" spans="1:11" ht="18.75" customHeight="1" x14ac:dyDescent="0.3">
      <c r="A392" s="1"/>
      <c r="B392" s="1"/>
      <c r="C392" s="1"/>
      <c r="D392" s="1"/>
      <c r="E392" s="1"/>
      <c r="F392" s="1"/>
      <c r="G392" s="1"/>
      <c r="H392" s="1"/>
      <c r="I392" s="1"/>
      <c r="J392" s="1"/>
      <c r="K392" s="1"/>
    </row>
    <row r="393" spans="1:11" ht="18.75" customHeight="1" x14ac:dyDescent="0.3">
      <c r="A393" s="1"/>
      <c r="B393" s="1"/>
      <c r="C393" s="1"/>
      <c r="D393" s="1"/>
      <c r="E393" s="1"/>
      <c r="F393" s="1"/>
      <c r="G393" s="1"/>
      <c r="H393" s="1"/>
      <c r="I393" s="1"/>
      <c r="J393" s="1"/>
      <c r="K393" s="1"/>
    </row>
    <row r="394" spans="1:11" ht="18.75" customHeight="1" x14ac:dyDescent="0.3">
      <c r="A394" s="1"/>
      <c r="B394" s="1"/>
      <c r="C394" s="1"/>
      <c r="D394" s="1"/>
      <c r="E394" s="1"/>
      <c r="F394" s="1"/>
      <c r="G394" s="1"/>
      <c r="H394" s="1"/>
      <c r="I394" s="1"/>
      <c r="J394" s="1"/>
      <c r="K394" s="1"/>
    </row>
    <row r="395" spans="1:11" ht="18.75" customHeight="1" x14ac:dyDescent="0.3">
      <c r="A395" s="1"/>
      <c r="B395" s="1"/>
      <c r="C395" s="1"/>
      <c r="D395" s="1"/>
      <c r="E395" s="1"/>
      <c r="F395" s="1"/>
      <c r="G395" s="1"/>
      <c r="H395" s="1"/>
      <c r="I395" s="1"/>
      <c r="J395" s="1"/>
      <c r="K395" s="1"/>
    </row>
    <row r="396" spans="1:11" ht="18.75" customHeight="1" x14ac:dyDescent="0.3">
      <c r="A396" s="1"/>
      <c r="B396" s="1"/>
      <c r="C396" s="1"/>
      <c r="D396" s="1"/>
      <c r="E396" s="1"/>
      <c r="F396" s="1"/>
      <c r="G396" s="1"/>
      <c r="H396" s="1"/>
      <c r="I396" s="1"/>
      <c r="J396" s="1"/>
      <c r="K396" s="1"/>
    </row>
    <row r="397" spans="1:11" ht="18.75" customHeight="1" x14ac:dyDescent="0.3">
      <c r="A397" s="1"/>
      <c r="B397" s="1"/>
      <c r="C397" s="1"/>
      <c r="D397" s="1"/>
      <c r="E397" s="1"/>
      <c r="F397" s="1"/>
      <c r="G397" s="1"/>
      <c r="H397" s="1"/>
      <c r="I397" s="1"/>
      <c r="J397" s="1"/>
      <c r="K397" s="1"/>
    </row>
    <row r="398" spans="1:11" ht="18.75" customHeight="1" x14ac:dyDescent="0.3">
      <c r="A398" s="1"/>
      <c r="B398" s="1"/>
      <c r="C398" s="1"/>
      <c r="D398" s="1"/>
      <c r="E398" s="1"/>
      <c r="F398" s="1"/>
      <c r="G398" s="1"/>
      <c r="H398" s="1"/>
      <c r="I398" s="1"/>
      <c r="J398" s="1"/>
      <c r="K398" s="1"/>
    </row>
    <row r="399" spans="1:11" ht="18.75" customHeight="1" x14ac:dyDescent="0.3">
      <c r="A399" s="1"/>
      <c r="B399" s="1"/>
      <c r="C399" s="1"/>
      <c r="D399" s="1"/>
      <c r="E399" s="1"/>
      <c r="F399" s="1"/>
      <c r="G399" s="1"/>
      <c r="H399" s="1"/>
      <c r="I399" s="1"/>
      <c r="J399" s="1"/>
      <c r="K399" s="1"/>
    </row>
    <row r="400" spans="1:11" ht="18.75" customHeight="1" x14ac:dyDescent="0.3">
      <c r="A400" s="1"/>
      <c r="B400" s="1"/>
      <c r="C400" s="1"/>
      <c r="D400" s="1"/>
      <c r="E400" s="1"/>
      <c r="F400" s="1"/>
      <c r="G400" s="1"/>
      <c r="H400" s="1"/>
      <c r="I400" s="1"/>
      <c r="J400" s="1"/>
      <c r="K400" s="1"/>
    </row>
    <row r="401" spans="1:11" ht="18.75" customHeight="1" x14ac:dyDescent="0.3">
      <c r="A401" s="1"/>
      <c r="B401" s="1"/>
      <c r="C401" s="1"/>
      <c r="D401" s="1"/>
      <c r="E401" s="1"/>
      <c r="F401" s="1"/>
      <c r="G401" s="1"/>
      <c r="H401" s="1"/>
      <c r="I401" s="1"/>
      <c r="J401" s="1"/>
      <c r="K401" s="1"/>
    </row>
    <row r="402" spans="1:11" ht="18.75" customHeight="1" x14ac:dyDescent="0.3">
      <c r="A402" s="1"/>
      <c r="B402" s="1"/>
      <c r="C402" s="1"/>
      <c r="D402" s="1"/>
      <c r="E402" s="1"/>
      <c r="F402" s="1"/>
      <c r="G402" s="1"/>
      <c r="H402" s="1"/>
      <c r="I402" s="1"/>
      <c r="J402" s="1"/>
      <c r="K402" s="1"/>
    </row>
    <row r="403" spans="1:11" ht="18.75" customHeight="1" x14ac:dyDescent="0.3">
      <c r="A403" s="1"/>
      <c r="B403" s="1"/>
      <c r="C403" s="1"/>
      <c r="D403" s="1"/>
      <c r="E403" s="1"/>
      <c r="F403" s="1"/>
      <c r="G403" s="1"/>
      <c r="H403" s="1"/>
      <c r="I403" s="1"/>
      <c r="J403" s="1"/>
      <c r="K403" s="1"/>
    </row>
    <row r="404" spans="1:11" ht="18.75" customHeight="1" x14ac:dyDescent="0.3">
      <c r="A404" s="1"/>
      <c r="B404" s="1"/>
      <c r="C404" s="1"/>
      <c r="D404" s="1"/>
      <c r="E404" s="1"/>
      <c r="F404" s="1"/>
      <c r="G404" s="1"/>
      <c r="H404" s="1"/>
      <c r="I404" s="1"/>
      <c r="J404" s="1"/>
      <c r="K404" s="1"/>
    </row>
    <row r="405" spans="1:11" ht="18.75" customHeight="1" x14ac:dyDescent="0.3">
      <c r="A405" s="1"/>
      <c r="B405" s="1"/>
      <c r="C405" s="1"/>
      <c r="D405" s="1"/>
      <c r="E405" s="1"/>
      <c r="F405" s="1"/>
      <c r="G405" s="1"/>
      <c r="H405" s="1"/>
      <c r="I405" s="1"/>
      <c r="J405" s="1"/>
      <c r="K405" s="1"/>
    </row>
    <row r="406" spans="1:11" ht="18.75" customHeight="1" x14ac:dyDescent="0.3">
      <c r="A406" s="1"/>
      <c r="B406" s="1"/>
      <c r="C406" s="1"/>
      <c r="D406" s="1"/>
      <c r="E406" s="1"/>
      <c r="F406" s="1"/>
      <c r="G406" s="1"/>
      <c r="H406" s="1"/>
      <c r="I406" s="1"/>
      <c r="J406" s="1"/>
      <c r="K406" s="1"/>
    </row>
    <row r="407" spans="1:11" ht="18.75" customHeight="1" x14ac:dyDescent="0.3">
      <c r="A407" s="1"/>
      <c r="B407" s="1"/>
      <c r="C407" s="1"/>
      <c r="D407" s="1"/>
      <c r="E407" s="1"/>
      <c r="F407" s="1"/>
      <c r="G407" s="1"/>
      <c r="H407" s="1"/>
      <c r="I407" s="1"/>
      <c r="J407" s="1"/>
      <c r="K407" s="1"/>
    </row>
    <row r="408" spans="1:11" ht="18.75" customHeight="1" x14ac:dyDescent="0.3">
      <c r="A408" s="1"/>
      <c r="B408" s="1"/>
      <c r="C408" s="1"/>
      <c r="D408" s="1"/>
      <c r="E408" s="1"/>
      <c r="F408" s="1"/>
      <c r="G408" s="1"/>
      <c r="H408" s="1"/>
      <c r="I408" s="1"/>
      <c r="J408" s="1"/>
      <c r="K408" s="1"/>
    </row>
    <row r="409" spans="1:11" ht="18.75" customHeight="1" x14ac:dyDescent="0.3">
      <c r="A409" s="1"/>
      <c r="B409" s="1"/>
      <c r="C409" s="1"/>
      <c r="D409" s="1"/>
      <c r="E409" s="1"/>
      <c r="F409" s="1"/>
      <c r="G409" s="1"/>
      <c r="H409" s="1"/>
      <c r="I409" s="1"/>
      <c r="J409" s="1"/>
      <c r="K409" s="1"/>
    </row>
    <row r="410" spans="1:11" ht="18.75" customHeight="1" x14ac:dyDescent="0.3">
      <c r="A410" s="1"/>
      <c r="B410" s="1"/>
      <c r="C410" s="1"/>
      <c r="D410" s="1"/>
      <c r="E410" s="1"/>
      <c r="F410" s="1"/>
      <c r="G410" s="1"/>
      <c r="H410" s="1"/>
      <c r="I410" s="1"/>
      <c r="J410" s="1"/>
      <c r="K410" s="1"/>
    </row>
    <row r="411" spans="1:11" ht="18.75" customHeight="1" x14ac:dyDescent="0.3">
      <c r="A411" s="1"/>
      <c r="B411" s="1"/>
      <c r="C411" s="1"/>
      <c r="D411" s="1"/>
      <c r="E411" s="1"/>
      <c r="F411" s="1"/>
      <c r="G411" s="1"/>
      <c r="H411" s="1"/>
      <c r="I411" s="1"/>
      <c r="J411" s="1"/>
      <c r="K411" s="1"/>
    </row>
    <row r="412" spans="1:11" ht="18.75" customHeight="1" x14ac:dyDescent="0.3">
      <c r="A412" s="1"/>
      <c r="B412" s="1"/>
      <c r="C412" s="1"/>
      <c r="D412" s="1"/>
      <c r="E412" s="1"/>
      <c r="F412" s="1"/>
      <c r="G412" s="1"/>
      <c r="H412" s="1"/>
      <c r="I412" s="1"/>
      <c r="J412" s="1"/>
      <c r="K412" s="1"/>
    </row>
    <row r="413" spans="1:11" ht="18.75" customHeight="1" x14ac:dyDescent="0.3">
      <c r="A413" s="1"/>
      <c r="B413" s="1"/>
      <c r="C413" s="1"/>
      <c r="D413" s="1"/>
      <c r="E413" s="1"/>
      <c r="F413" s="1"/>
      <c r="G413" s="1"/>
      <c r="H413" s="1"/>
      <c r="I413" s="1"/>
      <c r="J413" s="1"/>
      <c r="K413" s="1"/>
    </row>
    <row r="414" spans="1:11" ht="18.75" customHeight="1" x14ac:dyDescent="0.3">
      <c r="A414" s="1"/>
      <c r="B414" s="1"/>
      <c r="C414" s="1"/>
      <c r="D414" s="1"/>
      <c r="E414" s="1"/>
      <c r="F414" s="1"/>
      <c r="G414" s="1"/>
      <c r="H414" s="1"/>
      <c r="I414" s="1"/>
      <c r="J414" s="1"/>
      <c r="K414" s="1"/>
    </row>
    <row r="415" spans="1:11" ht="18.75" customHeight="1" x14ac:dyDescent="0.3">
      <c r="A415" s="1"/>
      <c r="B415" s="1"/>
      <c r="C415" s="1"/>
      <c r="D415" s="1"/>
      <c r="E415" s="1"/>
      <c r="F415" s="1"/>
      <c r="G415" s="1"/>
      <c r="H415" s="1"/>
      <c r="I415" s="1"/>
      <c r="J415" s="1"/>
      <c r="K415" s="1"/>
    </row>
    <row r="416" spans="1:11" ht="18.75" customHeight="1" x14ac:dyDescent="0.3">
      <c r="A416" s="1"/>
      <c r="B416" s="1"/>
      <c r="C416" s="1"/>
      <c r="D416" s="1"/>
      <c r="E416" s="1"/>
      <c r="F416" s="1"/>
      <c r="G416" s="1"/>
      <c r="H416" s="1"/>
      <c r="I416" s="1"/>
      <c r="J416" s="1"/>
      <c r="K416" s="1"/>
    </row>
    <row r="417" spans="1:11" ht="18.75" customHeight="1" x14ac:dyDescent="0.3">
      <c r="A417" s="1"/>
      <c r="B417" s="1"/>
      <c r="C417" s="1"/>
      <c r="D417" s="1"/>
      <c r="E417" s="1"/>
      <c r="F417" s="1"/>
      <c r="G417" s="1"/>
      <c r="H417" s="1"/>
      <c r="I417" s="1"/>
      <c r="J417" s="1"/>
      <c r="K417" s="1"/>
    </row>
    <row r="418" spans="1:11" ht="18.75" customHeight="1" x14ac:dyDescent="0.3">
      <c r="A418" s="1"/>
      <c r="B418" s="1"/>
      <c r="C418" s="1"/>
      <c r="D418" s="1"/>
      <c r="E418" s="1"/>
      <c r="F418" s="1"/>
      <c r="G418" s="1"/>
      <c r="H418" s="1"/>
      <c r="I418" s="1"/>
      <c r="J418" s="1"/>
      <c r="K418" s="1"/>
    </row>
    <row r="419" spans="1:11" ht="18.75" customHeight="1" x14ac:dyDescent="0.3">
      <c r="A419" s="1"/>
      <c r="B419" s="1"/>
      <c r="C419" s="1"/>
      <c r="D419" s="1"/>
      <c r="E419" s="1"/>
      <c r="F419" s="1"/>
      <c r="G419" s="1"/>
      <c r="H419" s="1"/>
      <c r="I419" s="1"/>
      <c r="J419" s="1"/>
      <c r="K419" s="1"/>
    </row>
    <row r="420" spans="1:11" ht="18.75" customHeight="1" x14ac:dyDescent="0.3">
      <c r="A420" s="1"/>
      <c r="B420" s="1"/>
      <c r="C420" s="1"/>
      <c r="D420" s="1"/>
      <c r="E420" s="1"/>
      <c r="F420" s="1"/>
      <c r="G420" s="1"/>
      <c r="H420" s="1"/>
      <c r="I420" s="1"/>
      <c r="J420" s="1"/>
      <c r="K420" s="1"/>
    </row>
    <row r="421" spans="1:11" ht="18.75" customHeight="1" x14ac:dyDescent="0.3">
      <c r="A421" s="1"/>
      <c r="B421" s="1"/>
      <c r="C421" s="1"/>
      <c r="D421" s="1"/>
      <c r="E421" s="1"/>
      <c r="F421" s="1"/>
      <c r="G421" s="1"/>
      <c r="H421" s="1"/>
      <c r="I421" s="1"/>
      <c r="J421" s="1"/>
      <c r="K421" s="1"/>
    </row>
    <row r="422" spans="1:11" ht="18.75" customHeight="1" x14ac:dyDescent="0.3">
      <c r="A422" s="1"/>
      <c r="B422" s="1"/>
      <c r="C422" s="1"/>
      <c r="D422" s="1"/>
      <c r="E422" s="1"/>
      <c r="F422" s="1"/>
      <c r="G422" s="1"/>
      <c r="H422" s="1"/>
      <c r="I422" s="1"/>
      <c r="J422" s="1"/>
      <c r="K422" s="1"/>
    </row>
    <row r="423" spans="1:11" ht="18.75" customHeight="1" x14ac:dyDescent="0.3">
      <c r="A423" s="1"/>
      <c r="B423" s="1"/>
      <c r="C423" s="1"/>
      <c r="D423" s="1"/>
      <c r="E423" s="1"/>
      <c r="F423" s="1"/>
      <c r="G423" s="1"/>
      <c r="H423" s="1"/>
      <c r="I423" s="1"/>
      <c r="J423" s="1"/>
      <c r="K423" s="1"/>
    </row>
    <row r="424" spans="1:11" ht="18.75" customHeight="1" x14ac:dyDescent="0.3">
      <c r="A424" s="1"/>
      <c r="B424" s="1"/>
      <c r="C424" s="1"/>
      <c r="D424" s="1"/>
      <c r="E424" s="1"/>
      <c r="F424" s="1"/>
      <c r="G424" s="1"/>
      <c r="H424" s="1"/>
      <c r="I424" s="1"/>
      <c r="J424" s="1"/>
      <c r="K424" s="1"/>
    </row>
    <row r="425" spans="1:11" ht="18.75" customHeight="1" x14ac:dyDescent="0.3">
      <c r="A425" s="1"/>
      <c r="B425" s="1"/>
      <c r="C425" s="1"/>
      <c r="D425" s="1"/>
      <c r="E425" s="1"/>
      <c r="F425" s="1"/>
      <c r="G425" s="1"/>
      <c r="H425" s="1"/>
      <c r="I425" s="1"/>
      <c r="J425" s="1"/>
      <c r="K425" s="1"/>
    </row>
    <row r="426" spans="1:11" ht="18.75" customHeight="1" x14ac:dyDescent="0.3">
      <c r="A426" s="1"/>
      <c r="B426" s="1"/>
      <c r="C426" s="1"/>
      <c r="D426" s="1"/>
      <c r="E426" s="1"/>
      <c r="F426" s="1"/>
      <c r="G426" s="1"/>
      <c r="H426" s="1"/>
      <c r="I426" s="1"/>
      <c r="J426" s="1"/>
      <c r="K426" s="1"/>
    </row>
    <row r="427" spans="1:11" ht="18.75" customHeight="1" x14ac:dyDescent="0.3">
      <c r="A427" s="1"/>
      <c r="B427" s="1"/>
      <c r="C427" s="1"/>
      <c r="D427" s="1"/>
      <c r="E427" s="1"/>
      <c r="F427" s="1"/>
      <c r="G427" s="1"/>
      <c r="H427" s="1"/>
      <c r="I427" s="1"/>
      <c r="J427" s="1"/>
      <c r="K427" s="1"/>
    </row>
    <row r="428" spans="1:11" ht="18.75" customHeight="1" x14ac:dyDescent="0.3">
      <c r="A428" s="1"/>
      <c r="B428" s="1"/>
      <c r="C428" s="1"/>
      <c r="D428" s="1"/>
      <c r="E428" s="1"/>
      <c r="F428" s="1"/>
      <c r="G428" s="1"/>
      <c r="H428" s="1"/>
      <c r="I428" s="1"/>
      <c r="J428" s="1"/>
      <c r="K428" s="1"/>
    </row>
    <row r="429" spans="1:11" ht="18.75" customHeight="1" x14ac:dyDescent="0.3">
      <c r="A429" s="1"/>
      <c r="B429" s="1"/>
      <c r="C429" s="1"/>
      <c r="D429" s="1"/>
      <c r="E429" s="1"/>
      <c r="F429" s="1"/>
      <c r="G429" s="1"/>
      <c r="H429" s="1"/>
      <c r="I429" s="1"/>
      <c r="J429" s="1"/>
      <c r="K429" s="1"/>
    </row>
    <row r="430" spans="1:11" ht="18.75" customHeight="1" x14ac:dyDescent="0.3">
      <c r="A430" s="1"/>
      <c r="B430" s="1"/>
      <c r="C430" s="1"/>
      <c r="D430" s="1"/>
      <c r="E430" s="1"/>
      <c r="F430" s="1"/>
      <c r="G430" s="1"/>
      <c r="H430" s="1"/>
      <c r="I430" s="1"/>
      <c r="J430" s="1"/>
      <c r="K430" s="1"/>
    </row>
    <row r="431" spans="1:11" ht="18.75" customHeight="1" x14ac:dyDescent="0.3">
      <c r="A431" s="1"/>
      <c r="B431" s="1"/>
      <c r="C431" s="1"/>
      <c r="D431" s="1"/>
      <c r="E431" s="1"/>
      <c r="F431" s="1"/>
      <c r="G431" s="1"/>
      <c r="H431" s="1"/>
      <c r="I431" s="1"/>
      <c r="J431" s="1"/>
      <c r="K431" s="1"/>
    </row>
    <row r="432" spans="1:11" ht="18.75" customHeight="1" x14ac:dyDescent="0.3">
      <c r="A432" s="1"/>
      <c r="B432" s="1"/>
      <c r="C432" s="1"/>
      <c r="D432" s="1"/>
      <c r="E432" s="1"/>
      <c r="F432" s="1"/>
      <c r="G432" s="1"/>
      <c r="H432" s="1"/>
      <c r="I432" s="1"/>
      <c r="J432" s="1"/>
      <c r="K432" s="1"/>
    </row>
    <row r="433" spans="1:11" ht="18.75" customHeight="1" x14ac:dyDescent="0.3">
      <c r="A433" s="1"/>
      <c r="B433" s="1"/>
      <c r="C433" s="1"/>
      <c r="D433" s="1"/>
      <c r="E433" s="1"/>
      <c r="F433" s="1"/>
      <c r="G433" s="1"/>
      <c r="H433" s="1"/>
      <c r="I433" s="1"/>
      <c r="J433" s="1"/>
      <c r="K433" s="1"/>
    </row>
    <row r="434" spans="1:11" ht="18.75" customHeight="1" x14ac:dyDescent="0.3">
      <c r="A434" s="1"/>
      <c r="B434" s="1"/>
      <c r="C434" s="1"/>
      <c r="D434" s="1"/>
      <c r="E434" s="1"/>
      <c r="F434" s="1"/>
      <c r="G434" s="1"/>
      <c r="H434" s="1"/>
      <c r="I434" s="1"/>
      <c r="J434" s="1"/>
      <c r="K434" s="1"/>
    </row>
    <row r="435" spans="1:11" ht="18.75" customHeight="1" x14ac:dyDescent="0.3">
      <c r="A435" s="1"/>
      <c r="B435" s="1"/>
      <c r="C435" s="1"/>
      <c r="D435" s="1"/>
      <c r="E435" s="1"/>
      <c r="F435" s="1"/>
      <c r="G435" s="1"/>
      <c r="H435" s="1"/>
      <c r="I435" s="1"/>
      <c r="J435" s="1"/>
      <c r="K435" s="1"/>
    </row>
    <row r="436" spans="1:11" ht="18.75" customHeight="1" x14ac:dyDescent="0.3">
      <c r="A436" s="1"/>
      <c r="B436" s="1"/>
      <c r="C436" s="1"/>
      <c r="D436" s="1"/>
      <c r="E436" s="1"/>
      <c r="F436" s="1"/>
      <c r="G436" s="1"/>
      <c r="H436" s="1"/>
      <c r="I436" s="1"/>
      <c r="J436" s="1"/>
      <c r="K436" s="1"/>
    </row>
    <row r="437" spans="1:11" ht="18.75" customHeight="1" x14ac:dyDescent="0.3">
      <c r="A437" s="1"/>
      <c r="B437" s="1"/>
      <c r="C437" s="1"/>
      <c r="D437" s="1"/>
      <c r="E437" s="1"/>
      <c r="F437" s="1"/>
      <c r="G437" s="1"/>
      <c r="H437" s="1"/>
      <c r="I437" s="1"/>
      <c r="J437" s="1"/>
      <c r="K437" s="1"/>
    </row>
    <row r="438" spans="1:11" ht="18.75" customHeight="1" x14ac:dyDescent="0.3">
      <c r="A438" s="1"/>
      <c r="B438" s="1"/>
      <c r="C438" s="1"/>
      <c r="D438" s="1"/>
      <c r="E438" s="1"/>
      <c r="F438" s="1"/>
      <c r="G438" s="1"/>
      <c r="H438" s="1"/>
      <c r="I438" s="1"/>
      <c r="J438" s="1"/>
      <c r="K438" s="1"/>
    </row>
    <row r="439" spans="1:11" ht="18.75" customHeight="1" x14ac:dyDescent="0.3">
      <c r="A439" s="1"/>
      <c r="B439" s="1"/>
      <c r="C439" s="1"/>
      <c r="D439" s="1"/>
      <c r="E439" s="1"/>
      <c r="F439" s="1"/>
      <c r="G439" s="1"/>
      <c r="H439" s="1"/>
      <c r="I439" s="1"/>
      <c r="J439" s="1"/>
      <c r="K439" s="1"/>
    </row>
    <row r="440" spans="1:11" ht="18.75" customHeight="1" x14ac:dyDescent="0.3">
      <c r="A440" s="1"/>
      <c r="B440" s="1"/>
      <c r="C440" s="1"/>
      <c r="D440" s="1"/>
      <c r="E440" s="1"/>
      <c r="F440" s="1"/>
      <c r="G440" s="1"/>
      <c r="H440" s="1"/>
      <c r="I440" s="1"/>
      <c r="J440" s="1"/>
      <c r="K440" s="1"/>
    </row>
    <row r="441" spans="1:11" ht="18.75" customHeight="1" x14ac:dyDescent="0.3">
      <c r="A441" s="1"/>
      <c r="B441" s="1"/>
      <c r="C441" s="1"/>
      <c r="D441" s="1"/>
      <c r="E441" s="1"/>
      <c r="F441" s="1"/>
      <c r="G441" s="1"/>
      <c r="H441" s="1"/>
      <c r="I441" s="1"/>
      <c r="J441" s="1"/>
      <c r="K441" s="1"/>
    </row>
    <row r="442" spans="1:11" ht="18.75" customHeight="1" x14ac:dyDescent="0.3">
      <c r="A442" s="1"/>
      <c r="B442" s="1"/>
      <c r="C442" s="1"/>
      <c r="D442" s="1"/>
      <c r="E442" s="1"/>
      <c r="F442" s="1"/>
      <c r="G442" s="1"/>
      <c r="H442" s="1"/>
      <c r="I442" s="1"/>
      <c r="J442" s="1"/>
      <c r="K442" s="1"/>
    </row>
    <row r="443" spans="1:11" ht="18.75" customHeight="1" x14ac:dyDescent="0.3">
      <c r="A443" s="1"/>
      <c r="B443" s="1"/>
      <c r="C443" s="1"/>
      <c r="D443" s="1"/>
      <c r="E443" s="1"/>
      <c r="F443" s="1"/>
      <c r="G443" s="1"/>
      <c r="H443" s="1"/>
      <c r="I443" s="1"/>
      <c r="J443" s="1"/>
      <c r="K443" s="1"/>
    </row>
    <row r="444" spans="1:11" ht="18.75" customHeight="1" x14ac:dyDescent="0.3">
      <c r="A444" s="1"/>
      <c r="B444" s="1"/>
      <c r="C444" s="1"/>
      <c r="D444" s="1"/>
      <c r="E444" s="1"/>
      <c r="F444" s="1"/>
      <c r="G444" s="1"/>
      <c r="H444" s="1"/>
      <c r="I444" s="1"/>
      <c r="J444" s="1"/>
      <c r="K444" s="1"/>
    </row>
    <row r="445" spans="1:11" ht="18.75" customHeight="1" x14ac:dyDescent="0.3">
      <c r="A445" s="1"/>
      <c r="B445" s="1"/>
      <c r="C445" s="1"/>
      <c r="D445" s="1"/>
      <c r="E445" s="1"/>
      <c r="F445" s="1"/>
      <c r="G445" s="1"/>
      <c r="H445" s="1"/>
      <c r="I445" s="1"/>
      <c r="J445" s="1"/>
      <c r="K445" s="1"/>
    </row>
    <row r="446" spans="1:11" ht="18.75" customHeight="1" x14ac:dyDescent="0.3">
      <c r="A446" s="1"/>
      <c r="B446" s="1"/>
      <c r="C446" s="1"/>
      <c r="D446" s="1"/>
      <c r="E446" s="1"/>
      <c r="F446" s="1"/>
      <c r="G446" s="1"/>
      <c r="H446" s="1"/>
      <c r="I446" s="1"/>
      <c r="J446" s="1"/>
      <c r="K446" s="1"/>
    </row>
    <row r="447" spans="1:11" ht="18.75" customHeight="1" x14ac:dyDescent="0.3">
      <c r="A447" s="1"/>
      <c r="B447" s="1"/>
      <c r="C447" s="1"/>
      <c r="D447" s="1"/>
      <c r="E447" s="1"/>
      <c r="F447" s="1"/>
      <c r="G447" s="1"/>
      <c r="H447" s="1"/>
      <c r="I447" s="1"/>
      <c r="J447" s="1"/>
      <c r="K447" s="1"/>
    </row>
    <row r="448" spans="1:11" ht="18.75" customHeight="1" x14ac:dyDescent="0.3">
      <c r="A448" s="1"/>
      <c r="B448" s="1"/>
      <c r="C448" s="1"/>
      <c r="D448" s="1"/>
      <c r="E448" s="1"/>
      <c r="F448" s="1"/>
      <c r="G448" s="1"/>
      <c r="H448" s="1"/>
      <c r="I448" s="1"/>
      <c r="J448" s="1"/>
      <c r="K448" s="1"/>
    </row>
    <row r="449" spans="1:11" ht="18.75" customHeight="1" x14ac:dyDescent="0.3">
      <c r="A449" s="1"/>
      <c r="B449" s="1"/>
      <c r="C449" s="1"/>
      <c r="D449" s="1"/>
      <c r="E449" s="1"/>
      <c r="F449" s="1"/>
      <c r="G449" s="1"/>
      <c r="H449" s="1"/>
      <c r="I449" s="1"/>
      <c r="J449" s="1"/>
      <c r="K449" s="1"/>
    </row>
    <row r="450" spans="1:11" ht="18.75" customHeight="1" x14ac:dyDescent="0.3">
      <c r="A450" s="1"/>
      <c r="B450" s="1"/>
      <c r="C450" s="1"/>
      <c r="D450" s="1"/>
      <c r="E450" s="1"/>
      <c r="F450" s="1"/>
      <c r="G450" s="1"/>
      <c r="H450" s="1"/>
      <c r="I450" s="1"/>
      <c r="J450" s="1"/>
      <c r="K450" s="1"/>
    </row>
    <row r="451" spans="1:11" ht="18.75" customHeight="1" x14ac:dyDescent="0.3">
      <c r="A451" s="1"/>
      <c r="B451" s="1"/>
      <c r="C451" s="1"/>
      <c r="D451" s="1"/>
      <c r="E451" s="1"/>
      <c r="F451" s="1"/>
      <c r="G451" s="1"/>
      <c r="H451" s="1"/>
      <c r="I451" s="1"/>
      <c r="J451" s="1"/>
      <c r="K451" s="1"/>
    </row>
    <row r="452" spans="1:11" ht="18.75" customHeight="1" x14ac:dyDescent="0.3">
      <c r="A452" s="1"/>
      <c r="B452" s="1"/>
      <c r="C452" s="1"/>
      <c r="D452" s="1"/>
      <c r="E452" s="1"/>
      <c r="F452" s="1"/>
      <c r="G452" s="1"/>
      <c r="H452" s="1"/>
      <c r="I452" s="1"/>
      <c r="J452" s="1"/>
      <c r="K452" s="1"/>
    </row>
    <row r="453" spans="1:11" ht="18.75" customHeight="1" x14ac:dyDescent="0.3">
      <c r="A453" s="1"/>
      <c r="B453" s="1"/>
      <c r="C453" s="1"/>
      <c r="D453" s="1"/>
      <c r="E453" s="1"/>
      <c r="F453" s="1"/>
      <c r="G453" s="1"/>
      <c r="H453" s="1"/>
      <c r="I453" s="1"/>
      <c r="J453" s="1"/>
      <c r="K453" s="1"/>
    </row>
    <row r="454" spans="1:11" ht="18.75" customHeight="1" x14ac:dyDescent="0.3">
      <c r="K454"/>
    </row>
    <row r="455" spans="1:11" ht="18.75" customHeight="1" x14ac:dyDescent="0.3">
      <c r="K455"/>
    </row>
    <row r="456" spans="1:11" ht="18.75" customHeight="1" x14ac:dyDescent="0.3">
      <c r="K456"/>
    </row>
    <row r="457" spans="1:11" ht="18.75" customHeight="1" x14ac:dyDescent="0.3">
      <c r="K457"/>
    </row>
    <row r="458" spans="1:11" ht="18.75" customHeight="1" x14ac:dyDescent="0.3">
      <c r="K458"/>
    </row>
    <row r="459" spans="1:11" ht="18.75" customHeight="1" x14ac:dyDescent="0.3">
      <c r="K459"/>
    </row>
    <row r="460" spans="1:11" ht="18.75" customHeight="1" x14ac:dyDescent="0.3">
      <c r="K460"/>
    </row>
    <row r="461" spans="1:11" ht="18.75" customHeight="1" x14ac:dyDescent="0.3">
      <c r="K461"/>
    </row>
    <row r="462" spans="1:11" ht="18.75" customHeight="1" x14ac:dyDescent="0.3">
      <c r="K462"/>
    </row>
    <row r="463" spans="1:11" ht="18.75" customHeight="1" x14ac:dyDescent="0.3">
      <c r="K463"/>
    </row>
    <row r="464" spans="1:11" ht="18.75" customHeight="1" x14ac:dyDescent="0.3">
      <c r="K464"/>
    </row>
    <row r="465" spans="11:11" ht="18.75" customHeight="1" x14ac:dyDescent="0.3">
      <c r="K465"/>
    </row>
    <row r="466" spans="11:11" ht="18.75" customHeight="1" x14ac:dyDescent="0.3">
      <c r="K466"/>
    </row>
    <row r="467" spans="11:11" ht="18.75" customHeight="1" x14ac:dyDescent="0.3">
      <c r="K467"/>
    </row>
    <row r="468" spans="11:11" ht="18.75" customHeight="1" x14ac:dyDescent="0.3">
      <c r="K468"/>
    </row>
    <row r="469" spans="11:11" ht="18.75" customHeight="1" x14ac:dyDescent="0.3">
      <c r="K469"/>
    </row>
    <row r="470" spans="11:11" ht="18.75" customHeight="1" x14ac:dyDescent="0.3">
      <c r="K470"/>
    </row>
    <row r="471" spans="11:11" ht="18.75" customHeight="1" x14ac:dyDescent="0.3">
      <c r="K471"/>
    </row>
    <row r="472" spans="11:11" ht="18.75" customHeight="1" x14ac:dyDescent="0.3">
      <c r="K472"/>
    </row>
    <row r="473" spans="11:11" ht="18.75" customHeight="1" x14ac:dyDescent="0.3">
      <c r="K473"/>
    </row>
    <row r="474" spans="11:11" ht="18.75" customHeight="1" x14ac:dyDescent="0.3">
      <c r="K474"/>
    </row>
    <row r="475" spans="11:11" ht="18.75" customHeight="1" x14ac:dyDescent="0.3">
      <c r="K475"/>
    </row>
    <row r="476" spans="11:11" ht="18.75" customHeight="1" x14ac:dyDescent="0.3">
      <c r="K476"/>
    </row>
    <row r="477" spans="11:11" ht="18.75" customHeight="1" x14ac:dyDescent="0.3">
      <c r="K477"/>
    </row>
    <row r="478" spans="11:11" ht="18.75" customHeight="1" x14ac:dyDescent="0.3">
      <c r="K478"/>
    </row>
    <row r="479" spans="11:11" ht="18.75" customHeight="1" x14ac:dyDescent="0.3">
      <c r="K479"/>
    </row>
    <row r="480" spans="11:11" ht="18.75" customHeight="1" x14ac:dyDescent="0.3">
      <c r="K480"/>
    </row>
    <row r="481" spans="11:11" ht="18.75" customHeight="1" x14ac:dyDescent="0.3">
      <c r="K481"/>
    </row>
    <row r="482" spans="11:11" ht="18.75" customHeight="1" x14ac:dyDescent="0.3">
      <c r="K482"/>
    </row>
    <row r="483" spans="11:11" ht="18.75" customHeight="1" x14ac:dyDescent="0.3">
      <c r="K483"/>
    </row>
    <row r="484" spans="11:11" ht="18.75" customHeight="1" x14ac:dyDescent="0.3">
      <c r="K484"/>
    </row>
    <row r="485" spans="11:11" ht="18.75" customHeight="1" x14ac:dyDescent="0.3">
      <c r="K485"/>
    </row>
    <row r="486" spans="11:11" ht="18.75" customHeight="1" x14ac:dyDescent="0.3">
      <c r="K486"/>
    </row>
  </sheetData>
  <autoFilter ref="A2:K2" xr:uid="{00000000-0009-0000-0000-000009000000}"/>
  <mergeCells count="3">
    <mergeCell ref="A1:K1"/>
    <mergeCell ref="N3:O3"/>
    <mergeCell ref="M4:P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Worksheet____1"/>
  <dimension ref="X7:Z18"/>
  <sheetViews>
    <sheetView workbookViewId="0">
      <selection activeCell="Y18" sqref="Y18"/>
    </sheetView>
  </sheetViews>
  <sheetFormatPr defaultRowHeight="14" x14ac:dyDescent="0.3"/>
  <sheetData>
    <row r="7" spans="24:26" x14ac:dyDescent="0.3">
      <c r="X7">
        <v>140350.88</v>
      </c>
      <c r="Y7">
        <v>112000</v>
      </c>
      <c r="Z7">
        <v>112000</v>
      </c>
    </row>
    <row r="8" spans="24:26" x14ac:dyDescent="0.3">
      <c r="X8">
        <v>140350.88</v>
      </c>
      <c r="Y8">
        <v>99076.92</v>
      </c>
    </row>
    <row r="9" spans="24:26" x14ac:dyDescent="0.3">
      <c r="X9">
        <v>122807.02</v>
      </c>
      <c r="Y9">
        <v>112000</v>
      </c>
    </row>
    <row r="10" spans="24:26" x14ac:dyDescent="0.3">
      <c r="Y10">
        <v>112000</v>
      </c>
    </row>
    <row r="11" spans="24:26" x14ac:dyDescent="0.3">
      <c r="Y11">
        <v>112000</v>
      </c>
    </row>
    <row r="12" spans="24:26" x14ac:dyDescent="0.3">
      <c r="Y12">
        <v>112000</v>
      </c>
    </row>
    <row r="18" spans="24:26" x14ac:dyDescent="0.3">
      <c r="X18">
        <f>SUM(X7:X16)</f>
        <v>403508.78</v>
      </c>
      <c r="Y18">
        <f>SUM(Y7:Y15)</f>
        <v>659076.91999999993</v>
      </c>
      <c r="Z18">
        <f>SUM(Z7:Z14)</f>
        <v>112000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Q371"/>
  <sheetViews>
    <sheetView rightToLeft="1" workbookViewId="0">
      <selection activeCell="D3" sqref="D3"/>
    </sheetView>
  </sheetViews>
  <sheetFormatPr defaultColWidth="13.75" defaultRowHeight="21" customHeight="1" x14ac:dyDescent="0.3"/>
  <cols>
    <col min="1" max="1" width="4.83203125" customWidth="1"/>
    <col min="2" max="2" width="12.08203125" bestFit="1" customWidth="1"/>
    <col min="3" max="3" width="16.5" customWidth="1"/>
    <col min="4" max="4" width="17.75" customWidth="1"/>
    <col min="5" max="5" width="16.5" customWidth="1"/>
    <col min="6" max="6" width="13.25" customWidth="1"/>
    <col min="7" max="7" width="10.5" customWidth="1"/>
    <col min="8" max="8" width="15.4140625" customWidth="1"/>
    <col min="9" max="9" width="14.1640625" style="1" customWidth="1"/>
    <col min="10" max="10" width="11.1640625" customWidth="1"/>
    <col min="11" max="11" width="27.5" customWidth="1"/>
  </cols>
  <sheetData>
    <row r="1" spans="1:17" s="4" customFormat="1" ht="25.5" customHeight="1" x14ac:dyDescent="0.3">
      <c r="A1" s="273" t="s">
        <v>29</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11</v>
      </c>
      <c r="D3" s="1" t="s">
        <v>30</v>
      </c>
      <c r="E3" s="1">
        <v>100</v>
      </c>
      <c r="F3" s="1">
        <v>1</v>
      </c>
      <c r="G3" s="1"/>
      <c r="H3" s="1"/>
      <c r="J3" s="1">
        <f>E3*F3-G3-H3+I3</f>
        <v>100</v>
      </c>
      <c r="K3" s="1"/>
    </row>
    <row r="4" spans="1:17" ht="21" customHeight="1" x14ac:dyDescent="0.3">
      <c r="A4" s="1">
        <v>2</v>
      </c>
      <c r="B4" s="10">
        <v>46025</v>
      </c>
      <c r="C4" s="1" t="s">
        <v>11</v>
      </c>
      <c r="D4" s="1" t="s">
        <v>30</v>
      </c>
      <c r="E4" s="1">
        <v>100</v>
      </c>
      <c r="F4" s="1"/>
      <c r="G4" s="1"/>
      <c r="H4" s="1"/>
      <c r="J4" s="1">
        <f t="shared" ref="J4:J67" si="0">E4*F4-G4-H4+I4</f>
        <v>0</v>
      </c>
      <c r="K4" s="1"/>
      <c r="M4" s="13"/>
      <c r="N4" s="13"/>
      <c r="O4" s="13"/>
      <c r="P4" s="13"/>
      <c r="Q4" s="13"/>
    </row>
    <row r="5" spans="1:17" ht="21" customHeight="1" x14ac:dyDescent="0.3">
      <c r="A5" s="1">
        <v>3</v>
      </c>
      <c r="B5" s="10">
        <v>46026</v>
      </c>
      <c r="C5" s="1" t="s">
        <v>11</v>
      </c>
      <c r="D5" s="1" t="s">
        <v>30</v>
      </c>
      <c r="E5" s="1">
        <v>100</v>
      </c>
      <c r="F5" s="1"/>
      <c r="G5" s="1"/>
      <c r="H5" s="1"/>
      <c r="J5" s="1">
        <f t="shared" si="0"/>
        <v>0</v>
      </c>
      <c r="K5" s="1"/>
      <c r="M5" s="11"/>
      <c r="N5" s="276" t="s">
        <v>18</v>
      </c>
      <c r="O5" s="276"/>
      <c r="P5" s="11"/>
      <c r="Q5" s="11"/>
    </row>
    <row r="6" spans="1:17" ht="21" customHeight="1" x14ac:dyDescent="0.3">
      <c r="A6" s="1">
        <v>4</v>
      </c>
      <c r="B6" s="10">
        <v>46027</v>
      </c>
      <c r="C6" s="1" t="s">
        <v>11</v>
      </c>
      <c r="D6" s="1" t="s">
        <v>30</v>
      </c>
      <c r="E6" s="1">
        <v>100</v>
      </c>
      <c r="F6" s="1"/>
      <c r="G6" s="1"/>
      <c r="H6" s="1"/>
      <c r="J6" s="1">
        <f t="shared" si="0"/>
        <v>0</v>
      </c>
      <c r="K6" s="1"/>
      <c r="M6" s="274" t="s">
        <v>17</v>
      </c>
      <c r="N6" s="274"/>
      <c r="O6" s="274"/>
      <c r="P6" s="274"/>
      <c r="Q6" s="12">
        <f>SUM(J3:J369)</f>
        <v>100</v>
      </c>
    </row>
    <row r="7" spans="1:17" ht="21" customHeight="1" x14ac:dyDescent="0.3">
      <c r="A7" s="1">
        <v>5</v>
      </c>
      <c r="B7" s="10">
        <v>46028</v>
      </c>
      <c r="C7" s="1" t="s">
        <v>11</v>
      </c>
      <c r="D7" s="1" t="s">
        <v>30</v>
      </c>
      <c r="E7" s="1">
        <v>100</v>
      </c>
      <c r="F7" s="1"/>
      <c r="G7" s="1"/>
      <c r="H7" s="1"/>
      <c r="J7" s="1">
        <f t="shared" si="0"/>
        <v>0</v>
      </c>
      <c r="K7" s="1"/>
      <c r="M7" s="11"/>
      <c r="N7" s="11"/>
      <c r="O7" s="11"/>
      <c r="P7" s="11"/>
      <c r="Q7" s="11"/>
    </row>
    <row r="8" spans="1:17" ht="21" customHeight="1" x14ac:dyDescent="0.3">
      <c r="A8" s="1">
        <v>6</v>
      </c>
      <c r="B8" s="10">
        <v>46029</v>
      </c>
      <c r="C8" s="1" t="s">
        <v>11</v>
      </c>
      <c r="D8" s="1" t="s">
        <v>30</v>
      </c>
      <c r="E8" s="1">
        <v>100</v>
      </c>
      <c r="F8" s="1"/>
      <c r="G8" s="1"/>
      <c r="H8" s="1"/>
      <c r="J8" s="1">
        <f t="shared" si="0"/>
        <v>0</v>
      </c>
      <c r="K8" s="1"/>
      <c r="M8" s="11"/>
      <c r="N8" s="11"/>
      <c r="O8" s="11"/>
      <c r="P8" s="11"/>
      <c r="Q8" s="11"/>
    </row>
    <row r="9" spans="1:17" ht="21" customHeight="1" x14ac:dyDescent="0.3">
      <c r="A9" s="1">
        <v>7</v>
      </c>
      <c r="B9" s="10">
        <v>46030</v>
      </c>
      <c r="C9" s="1" t="s">
        <v>11</v>
      </c>
      <c r="D9" s="1" t="s">
        <v>30</v>
      </c>
      <c r="E9" s="1">
        <v>100</v>
      </c>
      <c r="F9" s="1"/>
      <c r="G9" s="1"/>
      <c r="H9" s="1"/>
      <c r="J9" s="1">
        <f t="shared" si="0"/>
        <v>0</v>
      </c>
      <c r="K9" s="1"/>
      <c r="M9" s="11"/>
      <c r="N9" s="11"/>
      <c r="O9" s="11"/>
      <c r="P9" s="11"/>
      <c r="Q9" s="11"/>
    </row>
    <row r="10" spans="1:17" ht="21" customHeight="1" x14ac:dyDescent="0.3">
      <c r="A10" s="1">
        <v>8</v>
      </c>
      <c r="B10" s="10">
        <v>46031</v>
      </c>
      <c r="C10" s="1" t="s">
        <v>11</v>
      </c>
      <c r="D10" s="1" t="s">
        <v>30</v>
      </c>
      <c r="E10" s="1">
        <v>100</v>
      </c>
      <c r="F10" s="1"/>
      <c r="G10" s="1"/>
      <c r="H10" s="1"/>
      <c r="J10" s="1">
        <f t="shared" si="0"/>
        <v>0</v>
      </c>
      <c r="K10" s="1"/>
      <c r="M10" s="11"/>
      <c r="N10" s="11"/>
      <c r="O10" s="11"/>
      <c r="P10" s="11"/>
      <c r="Q10" s="11"/>
    </row>
    <row r="11" spans="1:17" ht="21" customHeight="1" x14ac:dyDescent="0.3">
      <c r="A11" s="1">
        <v>9</v>
      </c>
      <c r="B11" s="10">
        <v>46032</v>
      </c>
      <c r="C11" s="1" t="s">
        <v>11</v>
      </c>
      <c r="D11" s="1" t="s">
        <v>30</v>
      </c>
      <c r="E11" s="1">
        <v>100</v>
      </c>
      <c r="F11" s="1"/>
      <c r="G11" s="1"/>
      <c r="H11" s="1"/>
      <c r="J11" s="1">
        <f t="shared" si="0"/>
        <v>0</v>
      </c>
      <c r="K11" s="1"/>
    </row>
    <row r="12" spans="1:17" ht="21" customHeight="1" x14ac:dyDescent="0.3">
      <c r="A12" s="1">
        <v>10</v>
      </c>
      <c r="B12" s="10">
        <v>46033</v>
      </c>
      <c r="C12" s="1" t="s">
        <v>11</v>
      </c>
      <c r="D12" s="1" t="s">
        <v>30</v>
      </c>
      <c r="E12" s="1">
        <v>100</v>
      </c>
      <c r="F12" s="1"/>
      <c r="G12" s="1"/>
      <c r="H12" s="1"/>
      <c r="J12" s="1">
        <f t="shared" si="0"/>
        <v>0</v>
      </c>
      <c r="K12" s="1"/>
    </row>
    <row r="13" spans="1:17" ht="21" customHeight="1" x14ac:dyDescent="0.3">
      <c r="A13" s="1">
        <v>11</v>
      </c>
      <c r="B13" s="10">
        <v>46034</v>
      </c>
      <c r="C13" s="1" t="s">
        <v>11</v>
      </c>
      <c r="D13" s="1" t="s">
        <v>30</v>
      </c>
      <c r="E13" s="1">
        <v>100</v>
      </c>
      <c r="F13" s="1"/>
      <c r="G13" s="1"/>
      <c r="H13" s="1"/>
      <c r="J13" s="1">
        <f t="shared" si="0"/>
        <v>0</v>
      </c>
      <c r="K13" s="1"/>
    </row>
    <row r="14" spans="1:17" ht="21" customHeight="1" x14ac:dyDescent="0.3">
      <c r="A14" s="1">
        <v>12</v>
      </c>
      <c r="B14" s="10">
        <v>46035</v>
      </c>
      <c r="C14" s="1" t="s">
        <v>11</v>
      </c>
      <c r="D14" s="1" t="s">
        <v>30</v>
      </c>
      <c r="E14" s="1">
        <v>100</v>
      </c>
      <c r="F14" s="1"/>
      <c r="G14" s="1"/>
      <c r="H14" s="1"/>
      <c r="J14" s="1">
        <f t="shared" si="0"/>
        <v>0</v>
      </c>
      <c r="K14" s="1"/>
    </row>
    <row r="15" spans="1:17" ht="21" customHeight="1" x14ac:dyDescent="0.3">
      <c r="A15" s="1">
        <v>13</v>
      </c>
      <c r="B15" s="10">
        <v>46036</v>
      </c>
      <c r="C15" s="1" t="s">
        <v>11</v>
      </c>
      <c r="D15" s="1" t="s">
        <v>30</v>
      </c>
      <c r="E15" s="1">
        <v>100</v>
      </c>
      <c r="F15" s="1"/>
      <c r="G15" s="1"/>
      <c r="H15" s="1"/>
      <c r="J15" s="1">
        <f t="shared" si="0"/>
        <v>0</v>
      </c>
      <c r="K15" s="1"/>
    </row>
    <row r="16" spans="1:17" ht="21" customHeight="1" x14ac:dyDescent="0.3">
      <c r="A16" s="1">
        <v>14</v>
      </c>
      <c r="B16" s="10">
        <v>46037</v>
      </c>
      <c r="C16" s="1" t="s">
        <v>11</v>
      </c>
      <c r="D16" s="1" t="s">
        <v>30</v>
      </c>
      <c r="E16" s="1">
        <v>100</v>
      </c>
      <c r="F16" s="1"/>
      <c r="G16" s="1"/>
      <c r="H16" s="1"/>
      <c r="J16" s="1">
        <f t="shared" si="0"/>
        <v>0</v>
      </c>
      <c r="K16" s="1"/>
    </row>
    <row r="17" spans="1:11" ht="21" customHeight="1" x14ac:dyDescent="0.3">
      <c r="A17" s="1">
        <v>15</v>
      </c>
      <c r="B17" s="10">
        <v>46038</v>
      </c>
      <c r="C17" s="1" t="s">
        <v>11</v>
      </c>
      <c r="D17" s="1" t="s">
        <v>30</v>
      </c>
      <c r="E17" s="1">
        <v>100</v>
      </c>
      <c r="F17" s="1"/>
      <c r="G17" s="1"/>
      <c r="H17" s="1"/>
      <c r="J17" s="1">
        <f t="shared" si="0"/>
        <v>0</v>
      </c>
      <c r="K17" s="1"/>
    </row>
    <row r="18" spans="1:11" ht="21" customHeight="1" x14ac:dyDescent="0.3">
      <c r="A18" s="1">
        <v>16</v>
      </c>
      <c r="B18" s="10">
        <v>46039</v>
      </c>
      <c r="C18" s="1" t="s">
        <v>11</v>
      </c>
      <c r="D18" s="1" t="s">
        <v>30</v>
      </c>
      <c r="E18" s="1">
        <v>100</v>
      </c>
      <c r="F18" s="1"/>
      <c r="G18" s="1"/>
      <c r="H18" s="1"/>
      <c r="J18" s="1">
        <f t="shared" si="0"/>
        <v>0</v>
      </c>
      <c r="K18" s="1"/>
    </row>
    <row r="19" spans="1:11" ht="21" customHeight="1" x14ac:dyDescent="0.3">
      <c r="A19" s="1">
        <v>17</v>
      </c>
      <c r="B19" s="10">
        <v>46040</v>
      </c>
      <c r="C19" s="1" t="s">
        <v>11</v>
      </c>
      <c r="D19" s="1" t="s">
        <v>30</v>
      </c>
      <c r="E19" s="1">
        <v>100</v>
      </c>
      <c r="F19" s="1"/>
      <c r="G19" s="1"/>
      <c r="H19" s="1"/>
      <c r="J19" s="1">
        <f t="shared" si="0"/>
        <v>0</v>
      </c>
      <c r="K19" s="1"/>
    </row>
    <row r="20" spans="1:11" ht="21" customHeight="1" x14ac:dyDescent="0.3">
      <c r="A20" s="1">
        <v>18</v>
      </c>
      <c r="B20" s="10">
        <v>46041</v>
      </c>
      <c r="C20" s="1" t="s">
        <v>11</v>
      </c>
      <c r="D20" s="1" t="s">
        <v>30</v>
      </c>
      <c r="E20" s="1">
        <v>100</v>
      </c>
      <c r="F20" s="1"/>
      <c r="G20" s="1"/>
      <c r="H20" s="1"/>
      <c r="J20" s="1">
        <f t="shared" si="0"/>
        <v>0</v>
      </c>
      <c r="K20" s="1"/>
    </row>
    <row r="21" spans="1:11" ht="21" customHeight="1" x14ac:dyDescent="0.3">
      <c r="A21" s="1">
        <v>19</v>
      </c>
      <c r="B21" s="10">
        <v>46042</v>
      </c>
      <c r="C21" s="1" t="s">
        <v>11</v>
      </c>
      <c r="D21" s="1" t="s">
        <v>30</v>
      </c>
      <c r="E21" s="1">
        <v>100</v>
      </c>
      <c r="F21" s="1"/>
      <c r="G21" s="1"/>
      <c r="H21" s="1"/>
      <c r="J21" s="1">
        <f t="shared" si="0"/>
        <v>0</v>
      </c>
      <c r="K21" s="1"/>
    </row>
    <row r="22" spans="1:11" ht="21" customHeight="1" x14ac:dyDescent="0.3">
      <c r="A22" s="1">
        <v>20</v>
      </c>
      <c r="B22" s="10">
        <v>46043</v>
      </c>
      <c r="C22" s="1" t="s">
        <v>11</v>
      </c>
      <c r="D22" s="1" t="s">
        <v>30</v>
      </c>
      <c r="E22" s="1">
        <v>100</v>
      </c>
      <c r="F22" s="1"/>
      <c r="G22" s="1"/>
      <c r="H22" s="1"/>
      <c r="J22" s="1">
        <f t="shared" si="0"/>
        <v>0</v>
      </c>
      <c r="K22" s="1"/>
    </row>
    <row r="23" spans="1:11" ht="21" customHeight="1" x14ac:dyDescent="0.3">
      <c r="A23" s="1">
        <v>21</v>
      </c>
      <c r="B23" s="10">
        <v>46044</v>
      </c>
      <c r="C23" s="1" t="s">
        <v>11</v>
      </c>
      <c r="D23" s="1" t="s">
        <v>30</v>
      </c>
      <c r="E23" s="1">
        <v>100</v>
      </c>
      <c r="F23" s="1"/>
      <c r="G23" s="1"/>
      <c r="H23" s="1"/>
      <c r="J23" s="1">
        <f t="shared" si="0"/>
        <v>0</v>
      </c>
      <c r="K23" s="1"/>
    </row>
    <row r="24" spans="1:11" ht="21" customHeight="1" x14ac:dyDescent="0.3">
      <c r="A24" s="1">
        <v>22</v>
      </c>
      <c r="B24" s="10">
        <v>46045</v>
      </c>
      <c r="C24" s="1" t="s">
        <v>11</v>
      </c>
      <c r="D24" s="1" t="s">
        <v>30</v>
      </c>
      <c r="E24" s="1">
        <v>100</v>
      </c>
      <c r="F24" s="1"/>
      <c r="G24" s="1"/>
      <c r="H24" s="1"/>
      <c r="J24" s="1">
        <f t="shared" si="0"/>
        <v>0</v>
      </c>
      <c r="K24" s="1"/>
    </row>
    <row r="25" spans="1:11" ht="21" customHeight="1" x14ac:dyDescent="0.3">
      <c r="A25" s="1">
        <v>23</v>
      </c>
      <c r="B25" s="10">
        <v>46046</v>
      </c>
      <c r="C25" s="1" t="s">
        <v>11</v>
      </c>
      <c r="D25" s="1" t="s">
        <v>30</v>
      </c>
      <c r="E25" s="1">
        <v>100</v>
      </c>
      <c r="F25" s="1"/>
      <c r="G25" s="1"/>
      <c r="H25" s="1"/>
      <c r="J25" s="1">
        <f t="shared" si="0"/>
        <v>0</v>
      </c>
      <c r="K25" s="1"/>
    </row>
    <row r="26" spans="1:11" ht="21" customHeight="1" x14ac:dyDescent="0.3">
      <c r="A26" s="1">
        <v>24</v>
      </c>
      <c r="B26" s="10">
        <v>46047</v>
      </c>
      <c r="C26" s="1" t="s">
        <v>11</v>
      </c>
      <c r="D26" s="1" t="s">
        <v>30</v>
      </c>
      <c r="E26" s="1">
        <v>100</v>
      </c>
      <c r="F26" s="1"/>
      <c r="G26" s="1"/>
      <c r="H26" s="1"/>
      <c r="J26" s="1">
        <f t="shared" si="0"/>
        <v>0</v>
      </c>
      <c r="K26" s="1"/>
    </row>
    <row r="27" spans="1:11" ht="21" customHeight="1" x14ac:dyDescent="0.3">
      <c r="A27" s="1">
        <v>25</v>
      </c>
      <c r="B27" s="10">
        <v>46048</v>
      </c>
      <c r="C27" s="1" t="s">
        <v>11</v>
      </c>
      <c r="D27" s="1" t="s">
        <v>30</v>
      </c>
      <c r="E27" s="1">
        <v>100</v>
      </c>
      <c r="F27" s="1"/>
      <c r="G27" s="1"/>
      <c r="H27" s="1"/>
      <c r="J27" s="1">
        <f t="shared" si="0"/>
        <v>0</v>
      </c>
      <c r="K27" s="1"/>
    </row>
    <row r="28" spans="1:11" ht="21" customHeight="1" x14ac:dyDescent="0.3">
      <c r="A28" s="1">
        <v>26</v>
      </c>
      <c r="B28" s="10">
        <v>46049</v>
      </c>
      <c r="C28" s="1" t="s">
        <v>11</v>
      </c>
      <c r="D28" s="1" t="s">
        <v>30</v>
      </c>
      <c r="E28" s="1">
        <v>100</v>
      </c>
      <c r="F28" s="1"/>
      <c r="G28" s="1"/>
      <c r="H28" s="1"/>
      <c r="J28" s="1">
        <f t="shared" si="0"/>
        <v>0</v>
      </c>
      <c r="K28" s="1"/>
    </row>
    <row r="29" spans="1:11" ht="21" customHeight="1" x14ac:dyDescent="0.3">
      <c r="A29" s="1">
        <v>27</v>
      </c>
      <c r="B29" s="10">
        <v>46050</v>
      </c>
      <c r="C29" s="1" t="s">
        <v>11</v>
      </c>
      <c r="D29" s="1" t="s">
        <v>30</v>
      </c>
      <c r="E29" s="1">
        <v>100</v>
      </c>
      <c r="F29" s="1"/>
      <c r="G29" s="1"/>
      <c r="H29" s="1"/>
      <c r="J29" s="1">
        <f t="shared" si="0"/>
        <v>0</v>
      </c>
      <c r="K29" s="1"/>
    </row>
    <row r="30" spans="1:11" ht="21" customHeight="1" x14ac:dyDescent="0.3">
      <c r="A30" s="1">
        <v>28</v>
      </c>
      <c r="B30" s="10">
        <v>46051</v>
      </c>
      <c r="C30" s="1" t="s">
        <v>11</v>
      </c>
      <c r="D30" s="1" t="s">
        <v>30</v>
      </c>
      <c r="E30" s="1">
        <v>100</v>
      </c>
      <c r="F30" s="1"/>
      <c r="G30" s="1"/>
      <c r="H30" s="1"/>
      <c r="J30" s="1">
        <f t="shared" si="0"/>
        <v>0</v>
      </c>
      <c r="K30" s="1"/>
    </row>
    <row r="31" spans="1:11" ht="21" customHeight="1" x14ac:dyDescent="0.3">
      <c r="A31" s="1">
        <v>29</v>
      </c>
      <c r="B31" s="10">
        <v>46052</v>
      </c>
      <c r="C31" s="1" t="s">
        <v>11</v>
      </c>
      <c r="D31" s="1" t="s">
        <v>30</v>
      </c>
      <c r="E31" s="1">
        <v>100</v>
      </c>
      <c r="F31" s="1"/>
      <c r="G31" s="1"/>
      <c r="H31" s="1"/>
      <c r="J31" s="1">
        <f t="shared" si="0"/>
        <v>0</v>
      </c>
      <c r="K31" s="1"/>
    </row>
    <row r="32" spans="1:11" ht="21" customHeight="1" x14ac:dyDescent="0.3">
      <c r="A32" s="1">
        <v>30</v>
      </c>
      <c r="B32" s="10">
        <v>46053</v>
      </c>
      <c r="C32" s="1" t="s">
        <v>11</v>
      </c>
      <c r="D32" s="1" t="s">
        <v>30</v>
      </c>
      <c r="E32" s="1">
        <v>100</v>
      </c>
      <c r="F32" s="1"/>
      <c r="G32" s="1"/>
      <c r="H32" s="1"/>
      <c r="J32" s="1">
        <f t="shared" si="0"/>
        <v>0</v>
      </c>
      <c r="K32" s="1"/>
    </row>
    <row r="33" spans="1:11" ht="21" customHeight="1" x14ac:dyDescent="0.3">
      <c r="A33" s="1">
        <v>31</v>
      </c>
      <c r="B33" s="10">
        <v>46054</v>
      </c>
      <c r="C33" s="1" t="s">
        <v>11</v>
      </c>
      <c r="D33" s="1" t="s">
        <v>30</v>
      </c>
      <c r="E33" s="1">
        <v>100</v>
      </c>
      <c r="F33" s="1"/>
      <c r="G33" s="1"/>
      <c r="H33" s="1"/>
      <c r="J33" s="1">
        <f t="shared" si="0"/>
        <v>0</v>
      </c>
      <c r="K33" s="1"/>
    </row>
    <row r="34" spans="1:11" ht="21" customHeight="1" x14ac:dyDescent="0.3">
      <c r="A34" s="1">
        <v>32</v>
      </c>
      <c r="B34" s="10">
        <v>46055</v>
      </c>
      <c r="C34" s="1" t="s">
        <v>11</v>
      </c>
      <c r="D34" s="1" t="s">
        <v>30</v>
      </c>
      <c r="E34" s="1">
        <v>100</v>
      </c>
      <c r="F34" s="1"/>
      <c r="G34" s="1"/>
      <c r="H34" s="1"/>
      <c r="J34" s="1">
        <f t="shared" si="0"/>
        <v>0</v>
      </c>
      <c r="K34" s="1"/>
    </row>
    <row r="35" spans="1:11" ht="21" customHeight="1" x14ac:dyDescent="0.3">
      <c r="A35" s="1">
        <v>33</v>
      </c>
      <c r="B35" s="10">
        <v>46056</v>
      </c>
      <c r="C35" s="1" t="s">
        <v>11</v>
      </c>
      <c r="D35" s="1" t="s">
        <v>30</v>
      </c>
      <c r="E35" s="1">
        <v>100</v>
      </c>
      <c r="F35" s="1"/>
      <c r="G35" s="1"/>
      <c r="H35" s="1"/>
      <c r="J35" s="1">
        <f t="shared" si="0"/>
        <v>0</v>
      </c>
      <c r="K35" s="1"/>
    </row>
    <row r="36" spans="1:11" ht="21" customHeight="1" x14ac:dyDescent="0.3">
      <c r="A36" s="1">
        <v>34</v>
      </c>
      <c r="B36" s="10">
        <v>46057</v>
      </c>
      <c r="C36" s="1" t="s">
        <v>11</v>
      </c>
      <c r="D36" s="1" t="s">
        <v>30</v>
      </c>
      <c r="E36" s="1">
        <v>100</v>
      </c>
      <c r="F36" s="1"/>
      <c r="G36" s="1"/>
      <c r="H36" s="1"/>
      <c r="J36" s="1">
        <f t="shared" si="0"/>
        <v>0</v>
      </c>
      <c r="K36" s="1"/>
    </row>
    <row r="37" spans="1:11" ht="21" customHeight="1" x14ac:dyDescent="0.3">
      <c r="A37" s="1">
        <v>35</v>
      </c>
      <c r="B37" s="10">
        <v>46058</v>
      </c>
      <c r="C37" s="1" t="s">
        <v>11</v>
      </c>
      <c r="D37" s="1" t="s">
        <v>30</v>
      </c>
      <c r="E37" s="1">
        <v>100</v>
      </c>
      <c r="F37" s="1"/>
      <c r="G37" s="1"/>
      <c r="H37" s="1"/>
      <c r="J37" s="1">
        <f t="shared" si="0"/>
        <v>0</v>
      </c>
      <c r="K37" s="1"/>
    </row>
    <row r="38" spans="1:11" ht="21" customHeight="1" x14ac:dyDescent="0.3">
      <c r="A38" s="1">
        <v>36</v>
      </c>
      <c r="B38" s="10">
        <v>46059</v>
      </c>
      <c r="C38" s="1" t="s">
        <v>11</v>
      </c>
      <c r="D38" s="1" t="s">
        <v>30</v>
      </c>
      <c r="E38" s="1">
        <v>100</v>
      </c>
      <c r="F38" s="1"/>
      <c r="G38" s="1"/>
      <c r="H38" s="1"/>
      <c r="J38" s="1">
        <f t="shared" si="0"/>
        <v>0</v>
      </c>
      <c r="K38" s="1"/>
    </row>
    <row r="39" spans="1:11" ht="21" customHeight="1" x14ac:dyDescent="0.3">
      <c r="A39" s="1">
        <v>37</v>
      </c>
      <c r="B39" s="10">
        <v>46060</v>
      </c>
      <c r="C39" s="1" t="s">
        <v>11</v>
      </c>
      <c r="D39" s="1" t="s">
        <v>30</v>
      </c>
      <c r="E39" s="1">
        <v>100</v>
      </c>
      <c r="F39" s="1"/>
      <c r="G39" s="1"/>
      <c r="H39" s="1"/>
      <c r="J39" s="1">
        <f t="shared" si="0"/>
        <v>0</v>
      </c>
      <c r="K39" s="1"/>
    </row>
    <row r="40" spans="1:11" ht="21" customHeight="1" x14ac:dyDescent="0.3">
      <c r="A40" s="1">
        <v>38</v>
      </c>
      <c r="B40" s="10">
        <v>46061</v>
      </c>
      <c r="C40" s="1" t="s">
        <v>11</v>
      </c>
      <c r="D40" s="1" t="s">
        <v>30</v>
      </c>
      <c r="E40" s="1">
        <v>100</v>
      </c>
      <c r="F40" s="1"/>
      <c r="G40" s="1"/>
      <c r="H40" s="1"/>
      <c r="J40" s="1">
        <f t="shared" si="0"/>
        <v>0</v>
      </c>
      <c r="K40" s="1"/>
    </row>
    <row r="41" spans="1:11" ht="21" customHeight="1" x14ac:dyDescent="0.3">
      <c r="A41" s="1">
        <v>39</v>
      </c>
      <c r="B41" s="10">
        <v>46062</v>
      </c>
      <c r="C41" s="1" t="s">
        <v>11</v>
      </c>
      <c r="D41" s="1" t="s">
        <v>30</v>
      </c>
      <c r="E41" s="1">
        <v>100</v>
      </c>
      <c r="F41" s="1"/>
      <c r="G41" s="1"/>
      <c r="H41" s="1"/>
      <c r="J41" s="1">
        <f t="shared" si="0"/>
        <v>0</v>
      </c>
      <c r="K41" s="1"/>
    </row>
    <row r="42" spans="1:11" ht="21" customHeight="1" x14ac:dyDescent="0.3">
      <c r="A42" s="1">
        <v>40</v>
      </c>
      <c r="B42" s="10">
        <v>46063</v>
      </c>
      <c r="C42" s="1" t="s">
        <v>11</v>
      </c>
      <c r="D42" s="1" t="s">
        <v>30</v>
      </c>
      <c r="E42" s="1">
        <v>100</v>
      </c>
      <c r="F42" s="1"/>
      <c r="G42" s="1"/>
      <c r="H42" s="1"/>
      <c r="J42" s="1">
        <f t="shared" si="0"/>
        <v>0</v>
      </c>
      <c r="K42" s="1"/>
    </row>
    <row r="43" spans="1:11" ht="21" customHeight="1" x14ac:dyDescent="0.3">
      <c r="A43" s="1">
        <v>41</v>
      </c>
      <c r="B43" s="10">
        <v>46064</v>
      </c>
      <c r="C43" s="1" t="s">
        <v>11</v>
      </c>
      <c r="D43" s="1" t="s">
        <v>30</v>
      </c>
      <c r="E43" s="1">
        <v>100</v>
      </c>
      <c r="F43" s="1"/>
      <c r="G43" s="1"/>
      <c r="H43" s="1"/>
      <c r="J43" s="1">
        <f t="shared" si="0"/>
        <v>0</v>
      </c>
      <c r="K43" s="1"/>
    </row>
    <row r="44" spans="1:11" ht="21" customHeight="1" x14ac:dyDescent="0.3">
      <c r="A44" s="1">
        <v>42</v>
      </c>
      <c r="B44" s="10">
        <v>46065</v>
      </c>
      <c r="C44" s="1" t="s">
        <v>11</v>
      </c>
      <c r="D44" s="1" t="s">
        <v>30</v>
      </c>
      <c r="E44" s="1">
        <v>100</v>
      </c>
      <c r="F44" s="1"/>
      <c r="G44" s="1"/>
      <c r="H44" s="1"/>
      <c r="J44" s="1">
        <f t="shared" si="0"/>
        <v>0</v>
      </c>
      <c r="K44" s="1"/>
    </row>
    <row r="45" spans="1:11" ht="21" customHeight="1" x14ac:dyDescent="0.3">
      <c r="A45" s="1">
        <v>43</v>
      </c>
      <c r="B45" s="10">
        <v>46066</v>
      </c>
      <c r="C45" s="1" t="s">
        <v>11</v>
      </c>
      <c r="D45" s="1" t="s">
        <v>30</v>
      </c>
      <c r="E45" s="1">
        <v>100</v>
      </c>
      <c r="F45" s="1"/>
      <c r="G45" s="1"/>
      <c r="H45" s="1"/>
      <c r="J45" s="1">
        <f t="shared" si="0"/>
        <v>0</v>
      </c>
      <c r="K45" s="1"/>
    </row>
    <row r="46" spans="1:11" ht="21" customHeight="1" x14ac:dyDescent="0.3">
      <c r="A46" s="1">
        <v>44</v>
      </c>
      <c r="B46" s="10">
        <v>46067</v>
      </c>
      <c r="C46" s="1" t="s">
        <v>11</v>
      </c>
      <c r="D46" s="1" t="s">
        <v>30</v>
      </c>
      <c r="E46" s="1">
        <v>100</v>
      </c>
      <c r="F46" s="1"/>
      <c r="G46" s="1"/>
      <c r="H46" s="1"/>
      <c r="J46" s="1">
        <f t="shared" si="0"/>
        <v>0</v>
      </c>
      <c r="K46" s="1"/>
    </row>
    <row r="47" spans="1:11" ht="21" customHeight="1" x14ac:dyDescent="0.3">
      <c r="A47" s="1">
        <v>45</v>
      </c>
      <c r="B47" s="10">
        <v>46068</v>
      </c>
      <c r="C47" s="1" t="s">
        <v>11</v>
      </c>
      <c r="D47" s="1" t="s">
        <v>30</v>
      </c>
      <c r="E47" s="1">
        <v>100</v>
      </c>
      <c r="F47" s="1"/>
      <c r="G47" s="1"/>
      <c r="H47" s="1"/>
      <c r="J47" s="1">
        <f t="shared" si="0"/>
        <v>0</v>
      </c>
      <c r="K47" s="1"/>
    </row>
    <row r="48" spans="1:11" ht="21" customHeight="1" x14ac:dyDescent="0.3">
      <c r="A48" s="1">
        <v>46</v>
      </c>
      <c r="B48" s="10">
        <v>46069</v>
      </c>
      <c r="C48" s="1" t="s">
        <v>11</v>
      </c>
      <c r="D48" s="1" t="s">
        <v>30</v>
      </c>
      <c r="E48" s="1">
        <v>100</v>
      </c>
      <c r="F48" s="1"/>
      <c r="G48" s="1"/>
      <c r="H48" s="1"/>
      <c r="J48" s="1">
        <f t="shared" si="0"/>
        <v>0</v>
      </c>
      <c r="K48" s="1"/>
    </row>
    <row r="49" spans="1:11" ht="21" customHeight="1" x14ac:dyDescent="0.3">
      <c r="A49" s="1">
        <v>47</v>
      </c>
      <c r="B49" s="10">
        <v>46070</v>
      </c>
      <c r="C49" s="1" t="s">
        <v>11</v>
      </c>
      <c r="D49" s="1" t="s">
        <v>30</v>
      </c>
      <c r="E49" s="1">
        <v>100</v>
      </c>
      <c r="F49" s="1"/>
      <c r="G49" s="1"/>
      <c r="H49" s="1"/>
      <c r="J49" s="1">
        <f t="shared" si="0"/>
        <v>0</v>
      </c>
      <c r="K49" s="1"/>
    </row>
    <row r="50" spans="1:11" ht="21" customHeight="1" x14ac:dyDescent="0.3">
      <c r="A50" s="1">
        <v>48</v>
      </c>
      <c r="B50" s="10">
        <v>46071</v>
      </c>
      <c r="C50" s="1" t="s">
        <v>11</v>
      </c>
      <c r="D50" s="1" t="s">
        <v>30</v>
      </c>
      <c r="E50" s="1">
        <v>100</v>
      </c>
      <c r="F50" s="1"/>
      <c r="G50" s="1"/>
      <c r="H50" s="1"/>
      <c r="J50" s="1">
        <f t="shared" si="0"/>
        <v>0</v>
      </c>
      <c r="K50" s="1"/>
    </row>
    <row r="51" spans="1:11" ht="21" customHeight="1" x14ac:dyDescent="0.3">
      <c r="A51" s="1">
        <v>49</v>
      </c>
      <c r="B51" s="10">
        <v>46072</v>
      </c>
      <c r="C51" s="1" t="s">
        <v>11</v>
      </c>
      <c r="D51" s="1" t="s">
        <v>30</v>
      </c>
      <c r="E51" s="1">
        <v>100</v>
      </c>
      <c r="F51" s="1"/>
      <c r="G51" s="1"/>
      <c r="H51" s="1"/>
      <c r="J51" s="1">
        <f t="shared" si="0"/>
        <v>0</v>
      </c>
      <c r="K51" s="1"/>
    </row>
    <row r="52" spans="1:11" ht="21" customHeight="1" x14ac:dyDescent="0.3">
      <c r="A52" s="1">
        <v>50</v>
      </c>
      <c r="B52" s="10">
        <v>46073</v>
      </c>
      <c r="C52" s="1" t="s">
        <v>11</v>
      </c>
      <c r="D52" s="1" t="s">
        <v>30</v>
      </c>
      <c r="E52" s="1">
        <v>100</v>
      </c>
      <c r="F52" s="1"/>
      <c r="G52" s="1"/>
      <c r="H52" s="1"/>
      <c r="J52" s="1">
        <f t="shared" si="0"/>
        <v>0</v>
      </c>
      <c r="K52" s="1"/>
    </row>
    <row r="53" spans="1:11" ht="21" customHeight="1" x14ac:dyDescent="0.3">
      <c r="A53" s="1">
        <v>51</v>
      </c>
      <c r="B53" s="10">
        <v>46074</v>
      </c>
      <c r="C53" s="1" t="s">
        <v>11</v>
      </c>
      <c r="D53" s="1" t="s">
        <v>30</v>
      </c>
      <c r="E53" s="1">
        <v>100</v>
      </c>
      <c r="F53" s="1"/>
      <c r="G53" s="1"/>
      <c r="H53" s="1"/>
      <c r="J53" s="1">
        <f t="shared" si="0"/>
        <v>0</v>
      </c>
      <c r="K53" s="1"/>
    </row>
    <row r="54" spans="1:11" ht="21" customHeight="1" x14ac:dyDescent="0.3">
      <c r="A54" s="1">
        <v>52</v>
      </c>
      <c r="B54" s="10">
        <v>46075</v>
      </c>
      <c r="C54" s="1" t="s">
        <v>11</v>
      </c>
      <c r="D54" s="1" t="s">
        <v>30</v>
      </c>
      <c r="E54" s="1">
        <v>100</v>
      </c>
      <c r="F54" s="1"/>
      <c r="G54" s="1"/>
      <c r="H54" s="1"/>
      <c r="J54" s="1">
        <f t="shared" si="0"/>
        <v>0</v>
      </c>
      <c r="K54" s="1"/>
    </row>
    <row r="55" spans="1:11" ht="21" customHeight="1" x14ac:dyDescent="0.3">
      <c r="A55" s="1">
        <v>53</v>
      </c>
      <c r="B55" s="10">
        <v>46076</v>
      </c>
      <c r="C55" s="1" t="s">
        <v>11</v>
      </c>
      <c r="D55" s="1" t="s">
        <v>30</v>
      </c>
      <c r="E55" s="1">
        <v>100</v>
      </c>
      <c r="F55" s="1"/>
      <c r="G55" s="1"/>
      <c r="H55" s="1"/>
      <c r="J55" s="1">
        <f t="shared" si="0"/>
        <v>0</v>
      </c>
      <c r="K55" s="1"/>
    </row>
    <row r="56" spans="1:11" ht="21" customHeight="1" x14ac:dyDescent="0.3">
      <c r="A56" s="1">
        <v>54</v>
      </c>
      <c r="B56" s="10">
        <v>46077</v>
      </c>
      <c r="C56" s="1" t="s">
        <v>11</v>
      </c>
      <c r="D56" s="1" t="s">
        <v>30</v>
      </c>
      <c r="E56" s="1">
        <v>100</v>
      </c>
      <c r="F56" s="1"/>
      <c r="G56" s="1"/>
      <c r="H56" s="1"/>
      <c r="J56" s="1">
        <f t="shared" si="0"/>
        <v>0</v>
      </c>
      <c r="K56" s="1"/>
    </row>
    <row r="57" spans="1:11" ht="21" customHeight="1" x14ac:dyDescent="0.3">
      <c r="A57" s="1">
        <v>55</v>
      </c>
      <c r="B57" s="10">
        <v>46078</v>
      </c>
      <c r="C57" s="1" t="s">
        <v>11</v>
      </c>
      <c r="D57" s="1" t="s">
        <v>30</v>
      </c>
      <c r="E57" s="1">
        <v>100</v>
      </c>
      <c r="F57" s="1"/>
      <c r="G57" s="1"/>
      <c r="H57" s="1"/>
      <c r="J57" s="1">
        <f t="shared" si="0"/>
        <v>0</v>
      </c>
      <c r="K57" s="1"/>
    </row>
    <row r="58" spans="1:11" ht="21" customHeight="1" x14ac:dyDescent="0.3">
      <c r="A58" s="1">
        <v>56</v>
      </c>
      <c r="B58" s="10">
        <v>46079</v>
      </c>
      <c r="C58" s="1" t="s">
        <v>11</v>
      </c>
      <c r="D58" s="1" t="s">
        <v>30</v>
      </c>
      <c r="E58" s="1">
        <v>100</v>
      </c>
      <c r="F58" s="1"/>
      <c r="G58" s="1"/>
      <c r="H58" s="1"/>
      <c r="J58" s="1">
        <f t="shared" si="0"/>
        <v>0</v>
      </c>
      <c r="K58" s="1"/>
    </row>
    <row r="59" spans="1:11" ht="21" customHeight="1" x14ac:dyDescent="0.3">
      <c r="A59" s="1">
        <v>57</v>
      </c>
      <c r="B59" s="10">
        <v>46080</v>
      </c>
      <c r="C59" s="1" t="s">
        <v>11</v>
      </c>
      <c r="D59" s="1" t="s">
        <v>30</v>
      </c>
      <c r="E59" s="1">
        <v>100</v>
      </c>
      <c r="F59" s="1"/>
      <c r="G59" s="1"/>
      <c r="H59" s="1"/>
      <c r="J59" s="1">
        <f t="shared" si="0"/>
        <v>0</v>
      </c>
      <c r="K59" s="1"/>
    </row>
    <row r="60" spans="1:11" ht="21" customHeight="1" x14ac:dyDescent="0.3">
      <c r="A60" s="1">
        <v>58</v>
      </c>
      <c r="B60" s="10">
        <v>46081</v>
      </c>
      <c r="C60" s="1" t="s">
        <v>11</v>
      </c>
      <c r="D60" s="1" t="s">
        <v>30</v>
      </c>
      <c r="E60" s="1">
        <v>100</v>
      </c>
      <c r="F60" s="1"/>
      <c r="G60" s="1"/>
      <c r="H60" s="1"/>
      <c r="J60" s="1">
        <f t="shared" si="0"/>
        <v>0</v>
      </c>
      <c r="K60" s="1"/>
    </row>
    <row r="61" spans="1:11" ht="21" customHeight="1" x14ac:dyDescent="0.3">
      <c r="A61" s="1">
        <v>59</v>
      </c>
      <c r="B61" s="10">
        <v>46082</v>
      </c>
      <c r="C61" s="1" t="s">
        <v>11</v>
      </c>
      <c r="D61" s="1" t="s">
        <v>30</v>
      </c>
      <c r="E61" s="1">
        <v>100</v>
      </c>
      <c r="F61" s="1"/>
      <c r="G61" s="1"/>
      <c r="H61" s="1"/>
      <c r="J61" s="1">
        <f t="shared" si="0"/>
        <v>0</v>
      </c>
      <c r="K61" s="1"/>
    </row>
    <row r="62" spans="1:11" ht="21" customHeight="1" x14ac:dyDescent="0.3">
      <c r="A62" s="1">
        <v>60</v>
      </c>
      <c r="B62" s="10">
        <v>46083</v>
      </c>
      <c r="C62" s="1" t="s">
        <v>11</v>
      </c>
      <c r="D62" s="1" t="s">
        <v>30</v>
      </c>
      <c r="E62" s="1">
        <v>100</v>
      </c>
      <c r="F62" s="1"/>
      <c r="G62" s="1"/>
      <c r="H62" s="1"/>
      <c r="J62" s="1">
        <f t="shared" si="0"/>
        <v>0</v>
      </c>
      <c r="K62" s="1"/>
    </row>
    <row r="63" spans="1:11" ht="21" customHeight="1" x14ac:dyDescent="0.3">
      <c r="A63" s="1">
        <v>61</v>
      </c>
      <c r="B63" s="10">
        <v>46084</v>
      </c>
      <c r="C63" s="1" t="s">
        <v>11</v>
      </c>
      <c r="D63" s="1" t="s">
        <v>30</v>
      </c>
      <c r="E63" s="1">
        <v>100</v>
      </c>
      <c r="F63" s="1"/>
      <c r="G63" s="1"/>
      <c r="H63" s="1"/>
      <c r="J63" s="1">
        <f t="shared" si="0"/>
        <v>0</v>
      </c>
      <c r="K63" s="1"/>
    </row>
    <row r="64" spans="1:11" ht="21" customHeight="1" x14ac:dyDescent="0.3">
      <c r="A64" s="1">
        <v>62</v>
      </c>
      <c r="B64" s="10">
        <v>46085</v>
      </c>
      <c r="C64" s="1" t="s">
        <v>11</v>
      </c>
      <c r="D64" s="1" t="s">
        <v>30</v>
      </c>
      <c r="E64" s="1">
        <v>100</v>
      </c>
      <c r="F64" s="1"/>
      <c r="G64" s="1"/>
      <c r="H64" s="1"/>
      <c r="J64" s="1">
        <f t="shared" si="0"/>
        <v>0</v>
      </c>
      <c r="K64" s="1"/>
    </row>
    <row r="65" spans="1:11" ht="21" customHeight="1" x14ac:dyDescent="0.3">
      <c r="A65" s="1">
        <v>63</v>
      </c>
      <c r="B65" s="10">
        <v>46086</v>
      </c>
      <c r="C65" s="1" t="s">
        <v>11</v>
      </c>
      <c r="D65" s="1" t="s">
        <v>30</v>
      </c>
      <c r="E65" s="1">
        <v>100</v>
      </c>
      <c r="F65" s="1"/>
      <c r="G65" s="1"/>
      <c r="H65" s="1"/>
      <c r="J65" s="1">
        <f t="shared" si="0"/>
        <v>0</v>
      </c>
      <c r="K65" s="1"/>
    </row>
    <row r="66" spans="1:11" ht="21" customHeight="1" x14ac:dyDescent="0.3">
      <c r="A66" s="1">
        <v>64</v>
      </c>
      <c r="B66" s="10">
        <v>46087</v>
      </c>
      <c r="C66" s="1" t="s">
        <v>11</v>
      </c>
      <c r="D66" s="1" t="s">
        <v>30</v>
      </c>
      <c r="E66" s="1">
        <v>100</v>
      </c>
      <c r="F66" s="1"/>
      <c r="G66" s="1"/>
      <c r="H66" s="1"/>
      <c r="J66" s="1">
        <f t="shared" si="0"/>
        <v>0</v>
      </c>
      <c r="K66" s="1"/>
    </row>
    <row r="67" spans="1:11" ht="21" customHeight="1" x14ac:dyDescent="0.3">
      <c r="A67" s="1">
        <v>65</v>
      </c>
      <c r="B67" s="10">
        <v>46088</v>
      </c>
      <c r="C67" s="1" t="s">
        <v>11</v>
      </c>
      <c r="D67" s="1" t="s">
        <v>30</v>
      </c>
      <c r="E67" s="1">
        <v>100</v>
      </c>
      <c r="F67" s="1"/>
      <c r="G67" s="1"/>
      <c r="H67" s="1"/>
      <c r="J67" s="1">
        <f t="shared" si="0"/>
        <v>0</v>
      </c>
      <c r="K67" s="1"/>
    </row>
    <row r="68" spans="1:11" ht="21" customHeight="1" x14ac:dyDescent="0.3">
      <c r="A68" s="1">
        <v>66</v>
      </c>
      <c r="B68" s="10">
        <v>46089</v>
      </c>
      <c r="C68" s="1" t="s">
        <v>11</v>
      </c>
      <c r="D68" s="1" t="s">
        <v>30</v>
      </c>
      <c r="E68" s="1">
        <v>100</v>
      </c>
      <c r="F68" s="1"/>
      <c r="G68" s="1"/>
      <c r="H68" s="1"/>
      <c r="J68" s="1">
        <f t="shared" ref="J68:J131" si="1">E68*F68-G68-H68+I68</f>
        <v>0</v>
      </c>
      <c r="K68" s="1"/>
    </row>
    <row r="69" spans="1:11" ht="21" customHeight="1" x14ac:dyDescent="0.3">
      <c r="A69" s="1">
        <v>67</v>
      </c>
      <c r="B69" s="10">
        <v>46090</v>
      </c>
      <c r="C69" s="1" t="s">
        <v>11</v>
      </c>
      <c r="D69" s="1" t="s">
        <v>30</v>
      </c>
      <c r="E69" s="1">
        <v>100</v>
      </c>
      <c r="F69" s="1"/>
      <c r="G69" s="1"/>
      <c r="H69" s="1"/>
      <c r="J69" s="1">
        <f t="shared" si="1"/>
        <v>0</v>
      </c>
      <c r="K69" s="1"/>
    </row>
    <row r="70" spans="1:11" ht="21" customHeight="1" x14ac:dyDescent="0.3">
      <c r="A70" s="1">
        <v>68</v>
      </c>
      <c r="B70" s="10">
        <v>46091</v>
      </c>
      <c r="C70" s="1" t="s">
        <v>11</v>
      </c>
      <c r="D70" s="1" t="s">
        <v>30</v>
      </c>
      <c r="E70" s="1">
        <v>100</v>
      </c>
      <c r="F70" s="1"/>
      <c r="G70" s="1"/>
      <c r="H70" s="1"/>
      <c r="J70" s="1">
        <f t="shared" si="1"/>
        <v>0</v>
      </c>
      <c r="K70" s="1"/>
    </row>
    <row r="71" spans="1:11" ht="21" customHeight="1" x14ac:dyDescent="0.3">
      <c r="A71" s="1">
        <v>69</v>
      </c>
      <c r="B71" s="10">
        <v>46092</v>
      </c>
      <c r="C71" s="1" t="s">
        <v>11</v>
      </c>
      <c r="D71" s="1" t="s">
        <v>30</v>
      </c>
      <c r="E71" s="1">
        <v>100</v>
      </c>
      <c r="F71" s="1"/>
      <c r="G71" s="1"/>
      <c r="H71" s="1"/>
      <c r="J71" s="1">
        <f t="shared" si="1"/>
        <v>0</v>
      </c>
      <c r="K71" s="1"/>
    </row>
    <row r="72" spans="1:11" ht="21" customHeight="1" x14ac:dyDescent="0.3">
      <c r="A72" s="1">
        <v>70</v>
      </c>
      <c r="B72" s="10">
        <v>46093</v>
      </c>
      <c r="C72" s="1" t="s">
        <v>11</v>
      </c>
      <c r="D72" s="1" t="s">
        <v>30</v>
      </c>
      <c r="E72" s="1">
        <v>100</v>
      </c>
      <c r="F72" s="1"/>
      <c r="G72" s="1"/>
      <c r="H72" s="1"/>
      <c r="J72" s="1">
        <f t="shared" si="1"/>
        <v>0</v>
      </c>
      <c r="K72" s="1"/>
    </row>
    <row r="73" spans="1:11" ht="21" customHeight="1" x14ac:dyDescent="0.3">
      <c r="A73" s="1">
        <v>71</v>
      </c>
      <c r="B73" s="10">
        <v>46094</v>
      </c>
      <c r="C73" s="1" t="s">
        <v>11</v>
      </c>
      <c r="D73" s="1" t="s">
        <v>30</v>
      </c>
      <c r="E73" s="1">
        <v>100</v>
      </c>
      <c r="F73" s="1"/>
      <c r="G73" s="1"/>
      <c r="H73" s="1"/>
      <c r="J73" s="1">
        <f t="shared" si="1"/>
        <v>0</v>
      </c>
      <c r="K73" s="1"/>
    </row>
    <row r="74" spans="1:11" ht="21" customHeight="1" x14ac:dyDescent="0.3">
      <c r="A74" s="1">
        <v>72</v>
      </c>
      <c r="B74" s="10">
        <v>46095</v>
      </c>
      <c r="C74" s="1" t="s">
        <v>11</v>
      </c>
      <c r="D74" s="1" t="s">
        <v>30</v>
      </c>
      <c r="E74" s="1">
        <v>100</v>
      </c>
      <c r="F74" s="1"/>
      <c r="G74" s="1"/>
      <c r="H74" s="1"/>
      <c r="J74" s="1">
        <f t="shared" si="1"/>
        <v>0</v>
      </c>
      <c r="K74" s="1"/>
    </row>
    <row r="75" spans="1:11" ht="21" customHeight="1" x14ac:dyDescent="0.3">
      <c r="A75" s="1">
        <v>73</v>
      </c>
      <c r="B75" s="10">
        <v>46096</v>
      </c>
      <c r="C75" s="1" t="s">
        <v>11</v>
      </c>
      <c r="D75" s="1" t="s">
        <v>30</v>
      </c>
      <c r="E75" s="1">
        <v>100</v>
      </c>
      <c r="F75" s="1"/>
      <c r="G75" s="1"/>
      <c r="H75" s="1"/>
      <c r="J75" s="1">
        <f t="shared" si="1"/>
        <v>0</v>
      </c>
      <c r="K75" s="1"/>
    </row>
    <row r="76" spans="1:11" ht="21" customHeight="1" x14ac:dyDescent="0.3">
      <c r="A76" s="1">
        <v>74</v>
      </c>
      <c r="B76" s="10">
        <v>46097</v>
      </c>
      <c r="C76" s="1" t="s">
        <v>11</v>
      </c>
      <c r="D76" s="1" t="s">
        <v>30</v>
      </c>
      <c r="E76" s="1">
        <v>100</v>
      </c>
      <c r="F76" s="1"/>
      <c r="G76" s="1"/>
      <c r="H76" s="1"/>
      <c r="J76" s="1">
        <f t="shared" si="1"/>
        <v>0</v>
      </c>
      <c r="K76" s="1"/>
    </row>
    <row r="77" spans="1:11" ht="21" customHeight="1" x14ac:dyDescent="0.3">
      <c r="A77" s="1">
        <v>75</v>
      </c>
      <c r="B77" s="10">
        <v>46098</v>
      </c>
      <c r="C77" s="1" t="s">
        <v>11</v>
      </c>
      <c r="D77" s="1" t="s">
        <v>30</v>
      </c>
      <c r="E77" s="1">
        <v>100</v>
      </c>
      <c r="F77" s="1"/>
      <c r="G77" s="1"/>
      <c r="H77" s="1"/>
      <c r="J77" s="1">
        <f t="shared" si="1"/>
        <v>0</v>
      </c>
      <c r="K77" s="1"/>
    </row>
    <row r="78" spans="1:11" ht="21" customHeight="1" x14ac:dyDescent="0.3">
      <c r="A78" s="1">
        <v>76</v>
      </c>
      <c r="B78" s="10">
        <v>46099</v>
      </c>
      <c r="C78" s="1" t="s">
        <v>11</v>
      </c>
      <c r="D78" s="1" t="s">
        <v>30</v>
      </c>
      <c r="E78" s="1">
        <v>100</v>
      </c>
      <c r="F78" s="1"/>
      <c r="G78" s="1"/>
      <c r="H78" s="1"/>
      <c r="J78" s="1">
        <f t="shared" si="1"/>
        <v>0</v>
      </c>
      <c r="K78" s="1"/>
    </row>
    <row r="79" spans="1:11" ht="21" customHeight="1" x14ac:dyDescent="0.3">
      <c r="A79" s="1">
        <v>77</v>
      </c>
      <c r="B79" s="10">
        <v>46100</v>
      </c>
      <c r="C79" s="1" t="s">
        <v>11</v>
      </c>
      <c r="D79" s="1" t="s">
        <v>30</v>
      </c>
      <c r="E79" s="1">
        <v>100</v>
      </c>
      <c r="F79" s="1"/>
      <c r="G79" s="1"/>
      <c r="H79" s="1"/>
      <c r="J79" s="1">
        <f t="shared" si="1"/>
        <v>0</v>
      </c>
      <c r="K79" s="1"/>
    </row>
    <row r="80" spans="1:11" ht="21" customHeight="1" x14ac:dyDescent="0.3">
      <c r="A80" s="1">
        <v>78</v>
      </c>
      <c r="B80" s="10">
        <v>46101</v>
      </c>
      <c r="C80" s="1" t="s">
        <v>11</v>
      </c>
      <c r="D80" s="1" t="s">
        <v>30</v>
      </c>
      <c r="E80" s="1">
        <v>100</v>
      </c>
      <c r="F80" s="1"/>
      <c r="G80" s="1"/>
      <c r="H80" s="1"/>
      <c r="J80" s="1">
        <f t="shared" si="1"/>
        <v>0</v>
      </c>
      <c r="K80" s="1"/>
    </row>
    <row r="81" spans="1:11" ht="21" customHeight="1" x14ac:dyDescent="0.3">
      <c r="A81" s="1">
        <v>79</v>
      </c>
      <c r="B81" s="10">
        <v>46102</v>
      </c>
      <c r="C81" s="1" t="s">
        <v>11</v>
      </c>
      <c r="D81" s="1" t="s">
        <v>30</v>
      </c>
      <c r="E81" s="1">
        <v>100</v>
      </c>
      <c r="F81" s="1"/>
      <c r="G81" s="1"/>
      <c r="H81" s="1"/>
      <c r="J81" s="1">
        <f t="shared" si="1"/>
        <v>0</v>
      </c>
      <c r="K81" s="1"/>
    </row>
    <row r="82" spans="1:11" ht="21" customHeight="1" x14ac:dyDescent="0.3">
      <c r="A82" s="1">
        <v>80</v>
      </c>
      <c r="B82" s="10">
        <v>46103</v>
      </c>
      <c r="C82" s="1" t="s">
        <v>11</v>
      </c>
      <c r="D82" s="1" t="s">
        <v>30</v>
      </c>
      <c r="E82" s="1">
        <v>100</v>
      </c>
      <c r="F82" s="1"/>
      <c r="G82" s="1"/>
      <c r="H82" s="1"/>
      <c r="J82" s="1">
        <f t="shared" si="1"/>
        <v>0</v>
      </c>
      <c r="K82" s="1"/>
    </row>
    <row r="83" spans="1:11" ht="21" customHeight="1" x14ac:dyDescent="0.3">
      <c r="A83" s="1">
        <v>81</v>
      </c>
      <c r="B83" s="10">
        <v>46104</v>
      </c>
      <c r="C83" s="1" t="s">
        <v>11</v>
      </c>
      <c r="D83" s="1" t="s">
        <v>30</v>
      </c>
      <c r="E83" s="1">
        <v>100</v>
      </c>
      <c r="F83" s="1"/>
      <c r="G83" s="1"/>
      <c r="H83" s="1"/>
      <c r="J83" s="1">
        <f t="shared" si="1"/>
        <v>0</v>
      </c>
      <c r="K83" s="1"/>
    </row>
    <row r="84" spans="1:11" ht="21" customHeight="1" x14ac:dyDescent="0.3">
      <c r="A84" s="1">
        <v>82</v>
      </c>
      <c r="B84" s="10">
        <v>46105</v>
      </c>
      <c r="C84" s="1" t="s">
        <v>11</v>
      </c>
      <c r="D84" s="1" t="s">
        <v>30</v>
      </c>
      <c r="E84" s="1">
        <v>100</v>
      </c>
      <c r="F84" s="1"/>
      <c r="G84" s="1"/>
      <c r="H84" s="1"/>
      <c r="J84" s="1">
        <f t="shared" si="1"/>
        <v>0</v>
      </c>
      <c r="K84" s="1"/>
    </row>
    <row r="85" spans="1:11" ht="21" customHeight="1" x14ac:dyDescent="0.3">
      <c r="A85" s="1">
        <v>83</v>
      </c>
      <c r="B85" s="10">
        <v>46106</v>
      </c>
      <c r="C85" s="1" t="s">
        <v>11</v>
      </c>
      <c r="D85" s="1" t="s">
        <v>30</v>
      </c>
      <c r="E85" s="1">
        <v>100</v>
      </c>
      <c r="F85" s="1"/>
      <c r="G85" s="1"/>
      <c r="H85" s="1"/>
      <c r="J85" s="1">
        <f t="shared" si="1"/>
        <v>0</v>
      </c>
      <c r="K85" s="1"/>
    </row>
    <row r="86" spans="1:11" ht="21" customHeight="1" x14ac:dyDescent="0.3">
      <c r="A86" s="1">
        <v>84</v>
      </c>
      <c r="B86" s="10">
        <v>46107</v>
      </c>
      <c r="C86" s="1" t="s">
        <v>11</v>
      </c>
      <c r="D86" s="1" t="s">
        <v>30</v>
      </c>
      <c r="E86" s="1">
        <v>100</v>
      </c>
      <c r="F86" s="1"/>
      <c r="G86" s="1"/>
      <c r="H86" s="1"/>
      <c r="J86" s="1">
        <f t="shared" si="1"/>
        <v>0</v>
      </c>
      <c r="K86" s="1"/>
    </row>
    <row r="87" spans="1:11" ht="21" customHeight="1" x14ac:dyDescent="0.3">
      <c r="A87" s="1">
        <v>85</v>
      </c>
      <c r="B87" s="10">
        <v>46108</v>
      </c>
      <c r="C87" s="1" t="s">
        <v>11</v>
      </c>
      <c r="D87" s="1" t="s">
        <v>30</v>
      </c>
      <c r="E87" s="1">
        <v>100</v>
      </c>
      <c r="F87" s="1"/>
      <c r="G87" s="1"/>
      <c r="H87" s="1"/>
      <c r="J87" s="1">
        <f t="shared" si="1"/>
        <v>0</v>
      </c>
      <c r="K87" s="1"/>
    </row>
    <row r="88" spans="1:11" ht="21" customHeight="1" x14ac:dyDescent="0.3">
      <c r="A88" s="1">
        <v>86</v>
      </c>
      <c r="B88" s="10">
        <v>46109</v>
      </c>
      <c r="C88" s="1" t="s">
        <v>11</v>
      </c>
      <c r="D88" s="1" t="s">
        <v>30</v>
      </c>
      <c r="E88" s="1">
        <v>100</v>
      </c>
      <c r="F88" s="1"/>
      <c r="G88" s="1"/>
      <c r="H88" s="1"/>
      <c r="J88" s="1">
        <f t="shared" si="1"/>
        <v>0</v>
      </c>
      <c r="K88" s="1"/>
    </row>
    <row r="89" spans="1:11" ht="21" customHeight="1" x14ac:dyDescent="0.3">
      <c r="A89" s="1">
        <v>87</v>
      </c>
      <c r="B89" s="10">
        <v>46110</v>
      </c>
      <c r="C89" s="1" t="s">
        <v>11</v>
      </c>
      <c r="D89" s="1" t="s">
        <v>30</v>
      </c>
      <c r="E89" s="1">
        <v>100</v>
      </c>
      <c r="F89" s="1"/>
      <c r="G89" s="1"/>
      <c r="H89" s="1"/>
      <c r="J89" s="1">
        <f t="shared" si="1"/>
        <v>0</v>
      </c>
      <c r="K89" s="1"/>
    </row>
    <row r="90" spans="1:11" ht="21" customHeight="1" x14ac:dyDescent="0.3">
      <c r="A90" s="1">
        <v>88</v>
      </c>
      <c r="B90" s="10">
        <v>46111</v>
      </c>
      <c r="C90" s="1" t="s">
        <v>11</v>
      </c>
      <c r="D90" s="1" t="s">
        <v>30</v>
      </c>
      <c r="E90" s="1">
        <v>100</v>
      </c>
      <c r="F90" s="1"/>
      <c r="G90" s="1"/>
      <c r="H90" s="1"/>
      <c r="J90" s="1">
        <f t="shared" si="1"/>
        <v>0</v>
      </c>
      <c r="K90" s="1"/>
    </row>
    <row r="91" spans="1:11" ht="21" customHeight="1" x14ac:dyDescent="0.3">
      <c r="A91" s="1">
        <v>89</v>
      </c>
      <c r="B91" s="10">
        <v>46112</v>
      </c>
      <c r="C91" s="1" t="s">
        <v>11</v>
      </c>
      <c r="D91" s="1" t="s">
        <v>30</v>
      </c>
      <c r="E91" s="1">
        <v>100</v>
      </c>
      <c r="F91" s="1"/>
      <c r="G91" s="1"/>
      <c r="H91" s="1"/>
      <c r="J91" s="1">
        <f t="shared" si="1"/>
        <v>0</v>
      </c>
      <c r="K91" s="1"/>
    </row>
    <row r="92" spans="1:11" ht="21" customHeight="1" x14ac:dyDescent="0.3">
      <c r="A92" s="1">
        <v>90</v>
      </c>
      <c r="B92" s="10">
        <v>46113</v>
      </c>
      <c r="C92" s="1" t="s">
        <v>11</v>
      </c>
      <c r="D92" s="1" t="s">
        <v>30</v>
      </c>
      <c r="E92" s="1">
        <v>100</v>
      </c>
      <c r="F92" s="1"/>
      <c r="G92" s="1"/>
      <c r="H92" s="1"/>
      <c r="J92" s="1">
        <f t="shared" si="1"/>
        <v>0</v>
      </c>
      <c r="K92" s="1"/>
    </row>
    <row r="93" spans="1:11" ht="21" customHeight="1" x14ac:dyDescent="0.3">
      <c r="A93" s="1">
        <v>91</v>
      </c>
      <c r="B93" s="10">
        <v>46114</v>
      </c>
      <c r="C93" s="1" t="s">
        <v>11</v>
      </c>
      <c r="D93" s="1" t="s">
        <v>30</v>
      </c>
      <c r="E93" s="1">
        <v>100</v>
      </c>
      <c r="F93" s="1"/>
      <c r="G93" s="1"/>
      <c r="H93" s="1"/>
      <c r="J93" s="1">
        <f t="shared" si="1"/>
        <v>0</v>
      </c>
      <c r="K93" s="1"/>
    </row>
    <row r="94" spans="1:11" ht="21" customHeight="1" x14ac:dyDescent="0.3">
      <c r="A94" s="1">
        <v>92</v>
      </c>
      <c r="B94" s="10">
        <v>46115</v>
      </c>
      <c r="C94" s="1" t="s">
        <v>11</v>
      </c>
      <c r="D94" s="1" t="s">
        <v>30</v>
      </c>
      <c r="E94" s="1">
        <v>100</v>
      </c>
      <c r="F94" s="1"/>
      <c r="G94" s="1"/>
      <c r="H94" s="1"/>
      <c r="J94" s="1">
        <f t="shared" si="1"/>
        <v>0</v>
      </c>
      <c r="K94" s="1"/>
    </row>
    <row r="95" spans="1:11" ht="21" customHeight="1" x14ac:dyDescent="0.3">
      <c r="A95" s="1">
        <v>93</v>
      </c>
      <c r="B95" s="10">
        <v>46116</v>
      </c>
      <c r="C95" s="1" t="s">
        <v>11</v>
      </c>
      <c r="D95" s="1" t="s">
        <v>30</v>
      </c>
      <c r="E95" s="1">
        <v>100</v>
      </c>
      <c r="F95" s="1"/>
      <c r="G95" s="1"/>
      <c r="H95" s="1"/>
      <c r="J95" s="1">
        <f t="shared" si="1"/>
        <v>0</v>
      </c>
      <c r="K95" s="1"/>
    </row>
    <row r="96" spans="1:11" ht="21" customHeight="1" x14ac:dyDescent="0.3">
      <c r="A96" s="1">
        <v>94</v>
      </c>
      <c r="B96" s="10">
        <v>46117</v>
      </c>
      <c r="C96" s="1" t="s">
        <v>11</v>
      </c>
      <c r="D96" s="1" t="s">
        <v>30</v>
      </c>
      <c r="E96" s="1">
        <v>100</v>
      </c>
      <c r="F96" s="1"/>
      <c r="G96" s="1"/>
      <c r="H96" s="1"/>
      <c r="J96" s="1">
        <f t="shared" si="1"/>
        <v>0</v>
      </c>
      <c r="K96" s="1"/>
    </row>
    <row r="97" spans="1:11" ht="21" customHeight="1" x14ac:dyDescent="0.3">
      <c r="A97" s="1">
        <v>95</v>
      </c>
      <c r="B97" s="10">
        <v>46118</v>
      </c>
      <c r="C97" s="1" t="s">
        <v>11</v>
      </c>
      <c r="D97" s="1" t="s">
        <v>30</v>
      </c>
      <c r="E97" s="1">
        <v>100</v>
      </c>
      <c r="F97" s="1"/>
      <c r="G97" s="1"/>
      <c r="H97" s="1"/>
      <c r="J97" s="1">
        <f t="shared" si="1"/>
        <v>0</v>
      </c>
      <c r="K97" s="1"/>
    </row>
    <row r="98" spans="1:11" ht="21" customHeight="1" x14ac:dyDescent="0.3">
      <c r="A98" s="1">
        <v>96</v>
      </c>
      <c r="B98" s="10">
        <v>46119</v>
      </c>
      <c r="C98" s="1" t="s">
        <v>11</v>
      </c>
      <c r="D98" s="1" t="s">
        <v>30</v>
      </c>
      <c r="E98" s="1">
        <v>100</v>
      </c>
      <c r="F98" s="1"/>
      <c r="G98" s="1"/>
      <c r="H98" s="1"/>
      <c r="J98" s="1">
        <f t="shared" si="1"/>
        <v>0</v>
      </c>
      <c r="K98" s="1"/>
    </row>
    <row r="99" spans="1:11" ht="21" customHeight="1" x14ac:dyDescent="0.3">
      <c r="A99" s="1">
        <v>97</v>
      </c>
      <c r="B99" s="10">
        <v>46120</v>
      </c>
      <c r="C99" s="1" t="s">
        <v>11</v>
      </c>
      <c r="D99" s="1" t="s">
        <v>30</v>
      </c>
      <c r="E99" s="1">
        <v>100</v>
      </c>
      <c r="F99" s="1"/>
      <c r="G99" s="1"/>
      <c r="H99" s="1"/>
      <c r="J99" s="1">
        <f t="shared" si="1"/>
        <v>0</v>
      </c>
      <c r="K99" s="1"/>
    </row>
    <row r="100" spans="1:11" ht="21" customHeight="1" x14ac:dyDescent="0.3">
      <c r="A100" s="1">
        <v>98</v>
      </c>
      <c r="B100" s="10">
        <v>46121</v>
      </c>
      <c r="C100" s="1" t="s">
        <v>11</v>
      </c>
      <c r="D100" s="1" t="s">
        <v>30</v>
      </c>
      <c r="E100" s="1">
        <v>100</v>
      </c>
      <c r="F100" s="1"/>
      <c r="G100" s="1"/>
      <c r="H100" s="1"/>
      <c r="J100" s="1">
        <f t="shared" si="1"/>
        <v>0</v>
      </c>
      <c r="K100" s="1"/>
    </row>
    <row r="101" spans="1:11" ht="21" customHeight="1" x14ac:dyDescent="0.3">
      <c r="A101" s="1">
        <v>99</v>
      </c>
      <c r="B101" s="10">
        <v>46122</v>
      </c>
      <c r="C101" s="1" t="s">
        <v>11</v>
      </c>
      <c r="D101" s="1" t="s">
        <v>30</v>
      </c>
      <c r="E101" s="1">
        <v>100</v>
      </c>
      <c r="F101" s="1"/>
      <c r="G101" s="1"/>
      <c r="H101" s="1"/>
      <c r="J101" s="1">
        <f t="shared" si="1"/>
        <v>0</v>
      </c>
      <c r="K101" s="1"/>
    </row>
    <row r="102" spans="1:11" ht="21" customHeight="1" x14ac:dyDescent="0.3">
      <c r="A102" s="1">
        <v>100</v>
      </c>
      <c r="B102" s="10">
        <v>46123</v>
      </c>
      <c r="C102" s="1" t="s">
        <v>11</v>
      </c>
      <c r="D102" s="1" t="s">
        <v>30</v>
      </c>
      <c r="E102" s="1">
        <v>100</v>
      </c>
      <c r="F102" s="1"/>
      <c r="G102" s="1"/>
      <c r="H102" s="1"/>
      <c r="J102" s="1">
        <f t="shared" si="1"/>
        <v>0</v>
      </c>
      <c r="K102" s="1"/>
    </row>
    <row r="103" spans="1:11" ht="21" customHeight="1" x14ac:dyDescent="0.3">
      <c r="A103" s="1">
        <v>101</v>
      </c>
      <c r="B103" s="10">
        <v>46124</v>
      </c>
      <c r="C103" s="1" t="s">
        <v>11</v>
      </c>
      <c r="D103" s="1" t="s">
        <v>30</v>
      </c>
      <c r="E103" s="1">
        <v>100</v>
      </c>
      <c r="F103" s="1"/>
      <c r="G103" s="1"/>
      <c r="H103" s="1"/>
      <c r="J103" s="1">
        <f t="shared" si="1"/>
        <v>0</v>
      </c>
      <c r="K103" s="1"/>
    </row>
    <row r="104" spans="1:11" ht="21" customHeight="1" x14ac:dyDescent="0.3">
      <c r="A104" s="1">
        <v>102</v>
      </c>
      <c r="B104" s="10">
        <v>46125</v>
      </c>
      <c r="C104" s="1" t="s">
        <v>11</v>
      </c>
      <c r="D104" s="1" t="s">
        <v>30</v>
      </c>
      <c r="E104" s="1">
        <v>100</v>
      </c>
      <c r="F104" s="1"/>
      <c r="G104" s="1"/>
      <c r="H104" s="1"/>
      <c r="J104" s="1">
        <f t="shared" si="1"/>
        <v>0</v>
      </c>
      <c r="K104" s="1"/>
    </row>
    <row r="105" spans="1:11" ht="21" customHeight="1" x14ac:dyDescent="0.3">
      <c r="A105" s="1">
        <v>103</v>
      </c>
      <c r="B105" s="10">
        <v>46126</v>
      </c>
      <c r="C105" s="1" t="s">
        <v>11</v>
      </c>
      <c r="D105" s="1" t="s">
        <v>30</v>
      </c>
      <c r="E105" s="1">
        <v>100</v>
      </c>
      <c r="F105" s="1"/>
      <c r="G105" s="1"/>
      <c r="H105" s="1"/>
      <c r="J105" s="1">
        <f t="shared" si="1"/>
        <v>0</v>
      </c>
      <c r="K105" s="1"/>
    </row>
    <row r="106" spans="1:11" ht="21" customHeight="1" x14ac:dyDescent="0.3">
      <c r="A106" s="1">
        <v>104</v>
      </c>
      <c r="B106" s="10">
        <v>46127</v>
      </c>
      <c r="C106" s="1" t="s">
        <v>11</v>
      </c>
      <c r="D106" s="1" t="s">
        <v>30</v>
      </c>
      <c r="E106" s="1">
        <v>100</v>
      </c>
      <c r="F106" s="1"/>
      <c r="G106" s="1"/>
      <c r="H106" s="1"/>
      <c r="J106" s="1">
        <f t="shared" si="1"/>
        <v>0</v>
      </c>
      <c r="K106" s="1"/>
    </row>
    <row r="107" spans="1:11" ht="21" customHeight="1" x14ac:dyDescent="0.3">
      <c r="A107" s="1">
        <v>105</v>
      </c>
      <c r="B107" s="10">
        <v>46128</v>
      </c>
      <c r="C107" s="1" t="s">
        <v>11</v>
      </c>
      <c r="D107" s="1" t="s">
        <v>30</v>
      </c>
      <c r="E107" s="1">
        <v>100</v>
      </c>
      <c r="F107" s="1"/>
      <c r="G107" s="1"/>
      <c r="H107" s="1"/>
      <c r="J107" s="1">
        <f t="shared" si="1"/>
        <v>0</v>
      </c>
      <c r="K107" s="1"/>
    </row>
    <row r="108" spans="1:11" ht="21" customHeight="1" x14ac:dyDescent="0.3">
      <c r="A108" s="1">
        <v>106</v>
      </c>
      <c r="B108" s="10">
        <v>46129</v>
      </c>
      <c r="C108" s="1" t="s">
        <v>11</v>
      </c>
      <c r="D108" s="1" t="s">
        <v>30</v>
      </c>
      <c r="E108" s="1">
        <v>100</v>
      </c>
      <c r="F108" s="1"/>
      <c r="G108" s="1"/>
      <c r="H108" s="1"/>
      <c r="J108" s="1">
        <f t="shared" si="1"/>
        <v>0</v>
      </c>
      <c r="K108" s="1"/>
    </row>
    <row r="109" spans="1:11" ht="21" customHeight="1" x14ac:dyDescent="0.3">
      <c r="A109" s="1">
        <v>107</v>
      </c>
      <c r="B109" s="10">
        <v>46130</v>
      </c>
      <c r="C109" s="1" t="s">
        <v>11</v>
      </c>
      <c r="D109" s="1" t="s">
        <v>30</v>
      </c>
      <c r="E109" s="1">
        <v>100</v>
      </c>
      <c r="F109" s="1"/>
      <c r="G109" s="1"/>
      <c r="H109" s="1"/>
      <c r="J109" s="1">
        <f t="shared" si="1"/>
        <v>0</v>
      </c>
      <c r="K109" s="1"/>
    </row>
    <row r="110" spans="1:11" ht="21" customHeight="1" x14ac:dyDescent="0.3">
      <c r="A110" s="1">
        <v>108</v>
      </c>
      <c r="B110" s="10">
        <v>46131</v>
      </c>
      <c r="C110" s="1" t="s">
        <v>11</v>
      </c>
      <c r="D110" s="1" t="s">
        <v>30</v>
      </c>
      <c r="E110" s="1">
        <v>100</v>
      </c>
      <c r="F110" s="1"/>
      <c r="G110" s="1"/>
      <c r="H110" s="1"/>
      <c r="J110" s="1">
        <f t="shared" si="1"/>
        <v>0</v>
      </c>
      <c r="K110" s="1"/>
    </row>
    <row r="111" spans="1:11" ht="21" customHeight="1" x14ac:dyDescent="0.3">
      <c r="A111" s="1">
        <v>109</v>
      </c>
      <c r="B111" s="10">
        <v>46132</v>
      </c>
      <c r="C111" s="1" t="s">
        <v>11</v>
      </c>
      <c r="D111" s="1" t="s">
        <v>30</v>
      </c>
      <c r="E111" s="1">
        <v>100</v>
      </c>
      <c r="F111" s="1"/>
      <c r="G111" s="1"/>
      <c r="H111" s="1"/>
      <c r="J111" s="1">
        <f t="shared" si="1"/>
        <v>0</v>
      </c>
      <c r="K111" s="1"/>
    </row>
    <row r="112" spans="1:11" ht="21" customHeight="1" x14ac:dyDescent="0.3">
      <c r="A112" s="1">
        <v>110</v>
      </c>
      <c r="B112" s="10">
        <v>46133</v>
      </c>
      <c r="C112" s="1" t="s">
        <v>11</v>
      </c>
      <c r="D112" s="1" t="s">
        <v>30</v>
      </c>
      <c r="E112" s="1">
        <v>100</v>
      </c>
      <c r="F112" s="1"/>
      <c r="G112" s="1"/>
      <c r="H112" s="1"/>
      <c r="J112" s="1">
        <f t="shared" si="1"/>
        <v>0</v>
      </c>
      <c r="K112" s="1"/>
    </row>
    <row r="113" spans="1:11" ht="21" customHeight="1" x14ac:dyDescent="0.3">
      <c r="A113" s="1">
        <v>111</v>
      </c>
      <c r="B113" s="10">
        <v>46134</v>
      </c>
      <c r="C113" s="1" t="s">
        <v>11</v>
      </c>
      <c r="D113" s="1" t="s">
        <v>30</v>
      </c>
      <c r="E113" s="1">
        <v>100</v>
      </c>
      <c r="F113" s="1"/>
      <c r="G113" s="1"/>
      <c r="H113" s="1"/>
      <c r="J113" s="1">
        <f t="shared" si="1"/>
        <v>0</v>
      </c>
      <c r="K113" s="1"/>
    </row>
    <row r="114" spans="1:11" ht="21" customHeight="1" x14ac:dyDescent="0.3">
      <c r="A114" s="1">
        <v>112</v>
      </c>
      <c r="B114" s="10">
        <v>46135</v>
      </c>
      <c r="C114" s="1" t="s">
        <v>11</v>
      </c>
      <c r="D114" s="1" t="s">
        <v>30</v>
      </c>
      <c r="E114" s="1">
        <v>100</v>
      </c>
      <c r="F114" s="1"/>
      <c r="G114" s="1"/>
      <c r="H114" s="1"/>
      <c r="J114" s="1">
        <f t="shared" si="1"/>
        <v>0</v>
      </c>
      <c r="K114" s="1"/>
    </row>
    <row r="115" spans="1:11" ht="21" customHeight="1" x14ac:dyDescent="0.3">
      <c r="A115" s="1">
        <v>113</v>
      </c>
      <c r="B115" s="10">
        <v>46136</v>
      </c>
      <c r="C115" s="1" t="s">
        <v>11</v>
      </c>
      <c r="D115" s="1" t="s">
        <v>30</v>
      </c>
      <c r="E115" s="1">
        <v>100</v>
      </c>
      <c r="F115" s="1"/>
      <c r="G115" s="1"/>
      <c r="H115" s="1"/>
      <c r="J115" s="1">
        <f t="shared" si="1"/>
        <v>0</v>
      </c>
      <c r="K115" s="1"/>
    </row>
    <row r="116" spans="1:11" ht="21" customHeight="1" x14ac:dyDescent="0.3">
      <c r="A116" s="1">
        <v>114</v>
      </c>
      <c r="B116" s="10">
        <v>46137</v>
      </c>
      <c r="C116" s="1" t="s">
        <v>11</v>
      </c>
      <c r="D116" s="1" t="s">
        <v>30</v>
      </c>
      <c r="E116" s="1">
        <v>100</v>
      </c>
      <c r="F116" s="1"/>
      <c r="G116" s="1"/>
      <c r="H116" s="1"/>
      <c r="J116" s="1">
        <f t="shared" si="1"/>
        <v>0</v>
      </c>
      <c r="K116" s="1"/>
    </row>
    <row r="117" spans="1:11" ht="21" customHeight="1" x14ac:dyDescent="0.3">
      <c r="A117" s="1">
        <v>115</v>
      </c>
      <c r="B117" s="10">
        <v>46138</v>
      </c>
      <c r="C117" s="1" t="s">
        <v>11</v>
      </c>
      <c r="D117" s="1" t="s">
        <v>30</v>
      </c>
      <c r="E117" s="1">
        <v>100</v>
      </c>
      <c r="F117" s="1"/>
      <c r="G117" s="1"/>
      <c r="H117" s="1"/>
      <c r="J117" s="1">
        <f t="shared" si="1"/>
        <v>0</v>
      </c>
      <c r="K117" s="1"/>
    </row>
    <row r="118" spans="1:11" ht="21" customHeight="1" x14ac:dyDescent="0.3">
      <c r="A118" s="1">
        <v>116</v>
      </c>
      <c r="B118" s="10">
        <v>46139</v>
      </c>
      <c r="C118" s="1" t="s">
        <v>11</v>
      </c>
      <c r="D118" s="1" t="s">
        <v>30</v>
      </c>
      <c r="E118" s="1">
        <v>100</v>
      </c>
      <c r="F118" s="1"/>
      <c r="G118" s="1"/>
      <c r="H118" s="1"/>
      <c r="J118" s="1">
        <f t="shared" si="1"/>
        <v>0</v>
      </c>
      <c r="K118" s="1"/>
    </row>
    <row r="119" spans="1:11" ht="21" customHeight="1" x14ac:dyDescent="0.3">
      <c r="A119" s="1">
        <v>117</v>
      </c>
      <c r="B119" s="10">
        <v>46140</v>
      </c>
      <c r="C119" s="1" t="s">
        <v>11</v>
      </c>
      <c r="D119" s="1" t="s">
        <v>30</v>
      </c>
      <c r="E119" s="1">
        <v>100</v>
      </c>
      <c r="F119" s="1"/>
      <c r="G119" s="1"/>
      <c r="H119" s="1"/>
      <c r="J119" s="1">
        <f t="shared" si="1"/>
        <v>0</v>
      </c>
      <c r="K119" s="1"/>
    </row>
    <row r="120" spans="1:11" ht="21" customHeight="1" x14ac:dyDescent="0.3">
      <c r="A120" s="1">
        <v>118</v>
      </c>
      <c r="B120" s="10">
        <v>46141</v>
      </c>
      <c r="C120" s="1" t="s">
        <v>11</v>
      </c>
      <c r="D120" s="1" t="s">
        <v>30</v>
      </c>
      <c r="E120" s="1">
        <v>100</v>
      </c>
      <c r="F120" s="1"/>
      <c r="G120" s="1"/>
      <c r="H120" s="1"/>
      <c r="J120" s="1">
        <f t="shared" si="1"/>
        <v>0</v>
      </c>
      <c r="K120" s="1"/>
    </row>
    <row r="121" spans="1:11" ht="21" customHeight="1" x14ac:dyDescent="0.3">
      <c r="A121" s="1">
        <v>119</v>
      </c>
      <c r="B121" s="10">
        <v>46142</v>
      </c>
      <c r="C121" s="1" t="s">
        <v>11</v>
      </c>
      <c r="D121" s="1" t="s">
        <v>30</v>
      </c>
      <c r="E121" s="1">
        <v>100</v>
      </c>
      <c r="F121" s="1"/>
      <c r="G121" s="1"/>
      <c r="H121" s="1"/>
      <c r="J121" s="1">
        <f t="shared" si="1"/>
        <v>0</v>
      </c>
      <c r="K121" s="1"/>
    </row>
    <row r="122" spans="1:11" ht="21" customHeight="1" x14ac:dyDescent="0.3">
      <c r="A122" s="1">
        <v>120</v>
      </c>
      <c r="B122" s="10">
        <v>46143</v>
      </c>
      <c r="C122" s="1" t="s">
        <v>11</v>
      </c>
      <c r="D122" s="1" t="s">
        <v>30</v>
      </c>
      <c r="E122" s="1">
        <v>100</v>
      </c>
      <c r="F122" s="1"/>
      <c r="G122" s="1"/>
      <c r="H122" s="1"/>
      <c r="J122" s="1">
        <f t="shared" si="1"/>
        <v>0</v>
      </c>
      <c r="K122" s="1"/>
    </row>
    <row r="123" spans="1:11" ht="21" customHeight="1" x14ac:dyDescent="0.3">
      <c r="A123" s="1">
        <v>121</v>
      </c>
      <c r="B123" s="10">
        <v>46144</v>
      </c>
      <c r="C123" s="1" t="s">
        <v>11</v>
      </c>
      <c r="D123" s="1" t="s">
        <v>30</v>
      </c>
      <c r="E123" s="1">
        <v>100</v>
      </c>
      <c r="F123" s="1"/>
      <c r="G123" s="1"/>
      <c r="H123" s="1"/>
      <c r="J123" s="1">
        <f t="shared" si="1"/>
        <v>0</v>
      </c>
      <c r="K123" s="1"/>
    </row>
    <row r="124" spans="1:11" ht="21" customHeight="1" x14ac:dyDescent="0.3">
      <c r="A124" s="1">
        <v>122</v>
      </c>
      <c r="B124" s="10">
        <v>46145</v>
      </c>
      <c r="C124" s="1" t="s">
        <v>11</v>
      </c>
      <c r="D124" s="1" t="s">
        <v>30</v>
      </c>
      <c r="E124" s="1">
        <v>100</v>
      </c>
      <c r="F124" s="1"/>
      <c r="G124" s="1"/>
      <c r="H124" s="1"/>
      <c r="J124" s="1">
        <f t="shared" si="1"/>
        <v>0</v>
      </c>
      <c r="K124" s="1"/>
    </row>
    <row r="125" spans="1:11" ht="21" customHeight="1" x14ac:dyDescent="0.3">
      <c r="A125" s="1">
        <v>123</v>
      </c>
      <c r="B125" s="10">
        <v>46146</v>
      </c>
      <c r="C125" s="1" t="s">
        <v>11</v>
      </c>
      <c r="D125" s="1" t="s">
        <v>30</v>
      </c>
      <c r="E125" s="1">
        <v>100</v>
      </c>
      <c r="F125" s="1"/>
      <c r="G125" s="1"/>
      <c r="H125" s="1"/>
      <c r="J125" s="1">
        <f t="shared" si="1"/>
        <v>0</v>
      </c>
      <c r="K125" s="1"/>
    </row>
    <row r="126" spans="1:11" ht="21" customHeight="1" x14ac:dyDescent="0.3">
      <c r="A126" s="1">
        <v>124</v>
      </c>
      <c r="B126" s="10">
        <v>46147</v>
      </c>
      <c r="C126" s="1" t="s">
        <v>11</v>
      </c>
      <c r="D126" s="1" t="s">
        <v>30</v>
      </c>
      <c r="E126" s="1">
        <v>100</v>
      </c>
      <c r="F126" s="1"/>
      <c r="G126" s="1"/>
      <c r="H126" s="1"/>
      <c r="J126" s="1">
        <f t="shared" si="1"/>
        <v>0</v>
      </c>
      <c r="K126" s="1"/>
    </row>
    <row r="127" spans="1:11" ht="21" customHeight="1" x14ac:dyDescent="0.3">
      <c r="A127" s="1">
        <v>125</v>
      </c>
      <c r="B127" s="10">
        <v>46148</v>
      </c>
      <c r="C127" s="1" t="s">
        <v>11</v>
      </c>
      <c r="D127" s="1" t="s">
        <v>30</v>
      </c>
      <c r="E127" s="1">
        <v>100</v>
      </c>
      <c r="F127" s="1"/>
      <c r="G127" s="1"/>
      <c r="H127" s="1"/>
      <c r="J127" s="1">
        <f t="shared" si="1"/>
        <v>0</v>
      </c>
      <c r="K127" s="1"/>
    </row>
    <row r="128" spans="1:11" ht="21" customHeight="1" x14ac:dyDescent="0.3">
      <c r="A128" s="1">
        <v>126</v>
      </c>
      <c r="B128" s="10">
        <v>46149</v>
      </c>
      <c r="C128" s="1" t="s">
        <v>11</v>
      </c>
      <c r="D128" s="1" t="s">
        <v>30</v>
      </c>
      <c r="E128" s="1">
        <v>100</v>
      </c>
      <c r="F128" s="1"/>
      <c r="G128" s="1"/>
      <c r="H128" s="1"/>
      <c r="J128" s="1">
        <f t="shared" si="1"/>
        <v>0</v>
      </c>
      <c r="K128" s="1"/>
    </row>
    <row r="129" spans="1:11" ht="21" customHeight="1" x14ac:dyDescent="0.3">
      <c r="A129" s="1">
        <v>127</v>
      </c>
      <c r="B129" s="10">
        <v>46150</v>
      </c>
      <c r="C129" s="1" t="s">
        <v>11</v>
      </c>
      <c r="D129" s="1" t="s">
        <v>30</v>
      </c>
      <c r="E129" s="1">
        <v>100</v>
      </c>
      <c r="F129" s="1"/>
      <c r="G129" s="1"/>
      <c r="H129" s="1"/>
      <c r="J129" s="1">
        <f t="shared" si="1"/>
        <v>0</v>
      </c>
      <c r="K129" s="1"/>
    </row>
    <row r="130" spans="1:11" ht="21" customHeight="1" x14ac:dyDescent="0.3">
      <c r="A130" s="1">
        <v>128</v>
      </c>
      <c r="B130" s="10">
        <v>46151</v>
      </c>
      <c r="C130" s="1" t="s">
        <v>11</v>
      </c>
      <c r="D130" s="1" t="s">
        <v>30</v>
      </c>
      <c r="E130" s="1">
        <v>100</v>
      </c>
      <c r="F130" s="1"/>
      <c r="G130" s="1"/>
      <c r="H130" s="1"/>
      <c r="J130" s="1">
        <f t="shared" si="1"/>
        <v>0</v>
      </c>
      <c r="K130" s="1"/>
    </row>
    <row r="131" spans="1:11" ht="21" customHeight="1" x14ac:dyDescent="0.3">
      <c r="A131" s="1">
        <v>129</v>
      </c>
      <c r="B131" s="10">
        <v>46152</v>
      </c>
      <c r="C131" s="1" t="s">
        <v>11</v>
      </c>
      <c r="D131" s="1" t="s">
        <v>30</v>
      </c>
      <c r="E131" s="1">
        <v>100</v>
      </c>
      <c r="F131" s="1"/>
      <c r="G131" s="1"/>
      <c r="H131" s="1"/>
      <c r="J131" s="1">
        <f t="shared" si="1"/>
        <v>0</v>
      </c>
      <c r="K131" s="1"/>
    </row>
    <row r="132" spans="1:11" ht="21" customHeight="1" x14ac:dyDescent="0.3">
      <c r="A132" s="1">
        <v>130</v>
      </c>
      <c r="B132" s="10">
        <v>46153</v>
      </c>
      <c r="C132" s="1" t="s">
        <v>11</v>
      </c>
      <c r="D132" s="1" t="s">
        <v>30</v>
      </c>
      <c r="E132" s="1">
        <v>100</v>
      </c>
      <c r="F132" s="1"/>
      <c r="G132" s="1"/>
      <c r="H132" s="1"/>
      <c r="J132" s="1">
        <f t="shared" ref="J132:J195" si="2">E132*F132-G132-H132+I132</f>
        <v>0</v>
      </c>
      <c r="K132" s="1"/>
    </row>
    <row r="133" spans="1:11" ht="21" customHeight="1" x14ac:dyDescent="0.3">
      <c r="A133" s="1">
        <v>131</v>
      </c>
      <c r="B133" s="10">
        <v>46154</v>
      </c>
      <c r="C133" s="1" t="s">
        <v>11</v>
      </c>
      <c r="D133" s="1" t="s">
        <v>30</v>
      </c>
      <c r="E133" s="1">
        <v>100</v>
      </c>
      <c r="F133" s="1"/>
      <c r="G133" s="1"/>
      <c r="H133" s="1"/>
      <c r="J133" s="1">
        <f t="shared" si="2"/>
        <v>0</v>
      </c>
      <c r="K133" s="1"/>
    </row>
    <row r="134" spans="1:11" ht="21" customHeight="1" x14ac:dyDescent="0.3">
      <c r="A134" s="1">
        <v>132</v>
      </c>
      <c r="B134" s="10">
        <v>46155</v>
      </c>
      <c r="C134" s="1" t="s">
        <v>11</v>
      </c>
      <c r="D134" s="1" t="s">
        <v>30</v>
      </c>
      <c r="E134" s="1">
        <v>100</v>
      </c>
      <c r="F134" s="1"/>
      <c r="G134" s="1"/>
      <c r="H134" s="1"/>
      <c r="J134" s="1">
        <f t="shared" si="2"/>
        <v>0</v>
      </c>
      <c r="K134" s="1"/>
    </row>
    <row r="135" spans="1:11" ht="21" customHeight="1" x14ac:dyDescent="0.3">
      <c r="A135" s="1">
        <v>133</v>
      </c>
      <c r="B135" s="10">
        <v>46156</v>
      </c>
      <c r="C135" s="1" t="s">
        <v>11</v>
      </c>
      <c r="D135" s="1" t="s">
        <v>30</v>
      </c>
      <c r="E135" s="1">
        <v>100</v>
      </c>
      <c r="F135" s="1"/>
      <c r="G135" s="1"/>
      <c r="H135" s="1"/>
      <c r="J135" s="1">
        <f t="shared" si="2"/>
        <v>0</v>
      </c>
      <c r="K135" s="1"/>
    </row>
    <row r="136" spans="1:11" ht="21" customHeight="1" x14ac:dyDescent="0.3">
      <c r="A136" s="1">
        <v>134</v>
      </c>
      <c r="B136" s="10">
        <v>46157</v>
      </c>
      <c r="C136" s="1" t="s">
        <v>11</v>
      </c>
      <c r="D136" s="1" t="s">
        <v>30</v>
      </c>
      <c r="E136" s="1">
        <v>100</v>
      </c>
      <c r="F136" s="1"/>
      <c r="G136" s="1"/>
      <c r="H136" s="1"/>
      <c r="J136" s="1">
        <f t="shared" si="2"/>
        <v>0</v>
      </c>
      <c r="K136" s="1"/>
    </row>
    <row r="137" spans="1:11" ht="21" customHeight="1" x14ac:dyDescent="0.3">
      <c r="A137" s="1">
        <v>135</v>
      </c>
      <c r="B137" s="10">
        <v>46158</v>
      </c>
      <c r="C137" s="1" t="s">
        <v>11</v>
      </c>
      <c r="D137" s="1" t="s">
        <v>30</v>
      </c>
      <c r="E137" s="1">
        <v>100</v>
      </c>
      <c r="F137" s="1"/>
      <c r="G137" s="1"/>
      <c r="H137" s="1"/>
      <c r="J137" s="1">
        <f t="shared" si="2"/>
        <v>0</v>
      </c>
      <c r="K137" s="1"/>
    </row>
    <row r="138" spans="1:11" ht="21" customHeight="1" x14ac:dyDescent="0.3">
      <c r="A138" s="1">
        <v>136</v>
      </c>
      <c r="B138" s="10">
        <v>46159</v>
      </c>
      <c r="C138" s="1" t="s">
        <v>11</v>
      </c>
      <c r="D138" s="1" t="s">
        <v>30</v>
      </c>
      <c r="E138" s="1">
        <v>100</v>
      </c>
      <c r="F138" s="1"/>
      <c r="G138" s="1"/>
      <c r="H138" s="1"/>
      <c r="J138" s="1">
        <f t="shared" si="2"/>
        <v>0</v>
      </c>
      <c r="K138" s="1"/>
    </row>
    <row r="139" spans="1:11" ht="21" customHeight="1" x14ac:dyDescent="0.3">
      <c r="A139" s="1">
        <v>137</v>
      </c>
      <c r="B139" s="10">
        <v>46160</v>
      </c>
      <c r="C139" s="1" t="s">
        <v>11</v>
      </c>
      <c r="D139" s="1" t="s">
        <v>30</v>
      </c>
      <c r="E139" s="1">
        <v>100</v>
      </c>
      <c r="F139" s="1"/>
      <c r="G139" s="1"/>
      <c r="H139" s="1"/>
      <c r="J139" s="1">
        <f t="shared" si="2"/>
        <v>0</v>
      </c>
      <c r="K139" s="1"/>
    </row>
    <row r="140" spans="1:11" ht="21" customHeight="1" x14ac:dyDescent="0.3">
      <c r="A140" s="1">
        <v>138</v>
      </c>
      <c r="B140" s="10">
        <v>46161</v>
      </c>
      <c r="C140" s="1" t="s">
        <v>11</v>
      </c>
      <c r="D140" s="1" t="s">
        <v>30</v>
      </c>
      <c r="E140" s="1">
        <v>100</v>
      </c>
      <c r="F140" s="1"/>
      <c r="G140" s="1"/>
      <c r="H140" s="1"/>
      <c r="J140" s="1">
        <f t="shared" si="2"/>
        <v>0</v>
      </c>
      <c r="K140" s="1"/>
    </row>
    <row r="141" spans="1:11" ht="21" customHeight="1" x14ac:dyDescent="0.3">
      <c r="A141" s="1">
        <v>139</v>
      </c>
      <c r="B141" s="10">
        <v>46162</v>
      </c>
      <c r="C141" s="1" t="s">
        <v>11</v>
      </c>
      <c r="D141" s="1" t="s">
        <v>30</v>
      </c>
      <c r="E141" s="1">
        <v>100</v>
      </c>
      <c r="F141" s="1"/>
      <c r="G141" s="1"/>
      <c r="H141" s="1"/>
      <c r="J141" s="1">
        <f t="shared" si="2"/>
        <v>0</v>
      </c>
      <c r="K141" s="1"/>
    </row>
    <row r="142" spans="1:11" ht="21" customHeight="1" x14ac:dyDescent="0.3">
      <c r="A142" s="1">
        <v>140</v>
      </c>
      <c r="B142" s="10">
        <v>46163</v>
      </c>
      <c r="C142" s="1" t="s">
        <v>11</v>
      </c>
      <c r="D142" s="1" t="s">
        <v>30</v>
      </c>
      <c r="E142" s="1">
        <v>100</v>
      </c>
      <c r="F142" s="1"/>
      <c r="G142" s="1"/>
      <c r="H142" s="1"/>
      <c r="J142" s="1">
        <f t="shared" si="2"/>
        <v>0</v>
      </c>
      <c r="K142" s="1"/>
    </row>
    <row r="143" spans="1:11" ht="21" customHeight="1" x14ac:dyDescent="0.3">
      <c r="A143" s="1">
        <v>141</v>
      </c>
      <c r="B143" s="10">
        <v>46164</v>
      </c>
      <c r="C143" s="1" t="s">
        <v>11</v>
      </c>
      <c r="D143" s="1" t="s">
        <v>30</v>
      </c>
      <c r="E143" s="1">
        <v>100</v>
      </c>
      <c r="F143" s="1"/>
      <c r="G143" s="1"/>
      <c r="H143" s="1"/>
      <c r="J143" s="1">
        <f t="shared" si="2"/>
        <v>0</v>
      </c>
      <c r="K143" s="1"/>
    </row>
    <row r="144" spans="1:11" ht="21" customHeight="1" x14ac:dyDescent="0.3">
      <c r="A144" s="1">
        <v>142</v>
      </c>
      <c r="B144" s="10">
        <v>46165</v>
      </c>
      <c r="C144" s="1" t="s">
        <v>11</v>
      </c>
      <c r="D144" s="1" t="s">
        <v>30</v>
      </c>
      <c r="E144" s="1">
        <v>100</v>
      </c>
      <c r="F144" s="1"/>
      <c r="G144" s="1"/>
      <c r="H144" s="1"/>
      <c r="J144" s="1">
        <f t="shared" si="2"/>
        <v>0</v>
      </c>
      <c r="K144" s="1"/>
    </row>
    <row r="145" spans="1:11" ht="21" customHeight="1" x14ac:dyDescent="0.3">
      <c r="A145" s="1">
        <v>143</v>
      </c>
      <c r="B145" s="10">
        <v>46166</v>
      </c>
      <c r="C145" s="1" t="s">
        <v>11</v>
      </c>
      <c r="D145" s="1" t="s">
        <v>30</v>
      </c>
      <c r="E145" s="1">
        <v>100</v>
      </c>
      <c r="F145" s="1"/>
      <c r="G145" s="1"/>
      <c r="H145" s="1"/>
      <c r="J145" s="1">
        <f t="shared" si="2"/>
        <v>0</v>
      </c>
      <c r="K145" s="1"/>
    </row>
    <row r="146" spans="1:11" ht="21" customHeight="1" x14ac:dyDescent="0.3">
      <c r="A146" s="1">
        <v>144</v>
      </c>
      <c r="B146" s="10">
        <v>46167</v>
      </c>
      <c r="C146" s="1" t="s">
        <v>11</v>
      </c>
      <c r="D146" s="1" t="s">
        <v>30</v>
      </c>
      <c r="E146" s="1">
        <v>100</v>
      </c>
      <c r="F146" s="1"/>
      <c r="G146" s="1"/>
      <c r="H146" s="1"/>
      <c r="J146" s="1">
        <f t="shared" si="2"/>
        <v>0</v>
      </c>
      <c r="K146" s="1"/>
    </row>
    <row r="147" spans="1:11" ht="21" customHeight="1" x14ac:dyDescent="0.3">
      <c r="A147" s="1">
        <v>145</v>
      </c>
      <c r="B147" s="10">
        <v>46168</v>
      </c>
      <c r="C147" s="1" t="s">
        <v>11</v>
      </c>
      <c r="D147" s="1" t="s">
        <v>30</v>
      </c>
      <c r="E147" s="1">
        <v>100</v>
      </c>
      <c r="F147" s="1"/>
      <c r="G147" s="1"/>
      <c r="H147" s="1"/>
      <c r="J147" s="1">
        <f t="shared" si="2"/>
        <v>0</v>
      </c>
      <c r="K147" s="1"/>
    </row>
    <row r="148" spans="1:11" ht="21" customHeight="1" x14ac:dyDescent="0.3">
      <c r="A148" s="1">
        <v>146</v>
      </c>
      <c r="B148" s="10">
        <v>46169</v>
      </c>
      <c r="C148" s="1" t="s">
        <v>11</v>
      </c>
      <c r="D148" s="1" t="s">
        <v>30</v>
      </c>
      <c r="E148" s="1">
        <v>100</v>
      </c>
      <c r="F148" s="1"/>
      <c r="G148" s="1"/>
      <c r="H148" s="1"/>
      <c r="J148" s="1">
        <f t="shared" si="2"/>
        <v>0</v>
      </c>
      <c r="K148" s="1"/>
    </row>
    <row r="149" spans="1:11" ht="21" customHeight="1" x14ac:dyDescent="0.3">
      <c r="A149" s="1">
        <v>147</v>
      </c>
      <c r="B149" s="10">
        <v>46170</v>
      </c>
      <c r="C149" s="1" t="s">
        <v>11</v>
      </c>
      <c r="D149" s="1" t="s">
        <v>30</v>
      </c>
      <c r="E149" s="1">
        <v>100</v>
      </c>
      <c r="F149" s="1"/>
      <c r="G149" s="1"/>
      <c r="H149" s="1"/>
      <c r="J149" s="1">
        <f t="shared" si="2"/>
        <v>0</v>
      </c>
      <c r="K149" s="1"/>
    </row>
    <row r="150" spans="1:11" ht="21" customHeight="1" x14ac:dyDescent="0.3">
      <c r="A150" s="1">
        <v>148</v>
      </c>
      <c r="B150" s="10">
        <v>46171</v>
      </c>
      <c r="C150" s="1" t="s">
        <v>11</v>
      </c>
      <c r="D150" s="1" t="s">
        <v>30</v>
      </c>
      <c r="E150" s="1">
        <v>100</v>
      </c>
      <c r="F150" s="1"/>
      <c r="G150" s="1"/>
      <c r="H150" s="1"/>
      <c r="J150" s="1">
        <f t="shared" si="2"/>
        <v>0</v>
      </c>
      <c r="K150" s="1"/>
    </row>
    <row r="151" spans="1:11" ht="21" customHeight="1" x14ac:dyDescent="0.3">
      <c r="A151" s="1">
        <v>149</v>
      </c>
      <c r="B151" s="10">
        <v>46172</v>
      </c>
      <c r="C151" s="1" t="s">
        <v>11</v>
      </c>
      <c r="D151" s="1" t="s">
        <v>30</v>
      </c>
      <c r="E151" s="1">
        <v>100</v>
      </c>
      <c r="F151" s="1"/>
      <c r="G151" s="1"/>
      <c r="H151" s="1"/>
      <c r="J151" s="1">
        <f t="shared" si="2"/>
        <v>0</v>
      </c>
      <c r="K151" s="1"/>
    </row>
    <row r="152" spans="1:11" ht="21" customHeight="1" x14ac:dyDescent="0.3">
      <c r="A152" s="1">
        <v>150</v>
      </c>
      <c r="B152" s="10">
        <v>46173</v>
      </c>
      <c r="C152" s="1" t="s">
        <v>11</v>
      </c>
      <c r="D152" s="1" t="s">
        <v>30</v>
      </c>
      <c r="E152" s="1">
        <v>100</v>
      </c>
      <c r="F152" s="1"/>
      <c r="G152" s="1"/>
      <c r="H152" s="1"/>
      <c r="J152" s="1">
        <f t="shared" si="2"/>
        <v>0</v>
      </c>
      <c r="K152" s="1"/>
    </row>
    <row r="153" spans="1:11" ht="21" customHeight="1" x14ac:dyDescent="0.3">
      <c r="A153" s="1">
        <v>151</v>
      </c>
      <c r="B153" s="10">
        <v>46174</v>
      </c>
      <c r="C153" s="1" t="s">
        <v>11</v>
      </c>
      <c r="D153" s="1" t="s">
        <v>30</v>
      </c>
      <c r="E153" s="1">
        <v>100</v>
      </c>
      <c r="F153" s="1"/>
      <c r="G153" s="1"/>
      <c r="H153" s="1"/>
      <c r="J153" s="1">
        <f t="shared" si="2"/>
        <v>0</v>
      </c>
      <c r="K153" s="1"/>
    </row>
    <row r="154" spans="1:11" ht="21" customHeight="1" x14ac:dyDescent="0.3">
      <c r="A154" s="1">
        <v>152</v>
      </c>
      <c r="B154" s="10">
        <v>46175</v>
      </c>
      <c r="C154" s="1" t="s">
        <v>11</v>
      </c>
      <c r="D154" s="1" t="s">
        <v>30</v>
      </c>
      <c r="E154" s="1">
        <v>100</v>
      </c>
      <c r="F154" s="1"/>
      <c r="G154" s="1"/>
      <c r="H154" s="1"/>
      <c r="J154" s="1">
        <f t="shared" si="2"/>
        <v>0</v>
      </c>
      <c r="K154" s="1"/>
    </row>
    <row r="155" spans="1:11" ht="21" customHeight="1" x14ac:dyDescent="0.3">
      <c r="A155" s="1">
        <v>153</v>
      </c>
      <c r="B155" s="10">
        <v>46176</v>
      </c>
      <c r="C155" s="1" t="s">
        <v>11</v>
      </c>
      <c r="D155" s="1" t="s">
        <v>30</v>
      </c>
      <c r="E155" s="1">
        <v>100</v>
      </c>
      <c r="F155" s="1"/>
      <c r="G155" s="1"/>
      <c r="H155" s="1"/>
      <c r="J155" s="1">
        <f t="shared" si="2"/>
        <v>0</v>
      </c>
      <c r="K155" s="1"/>
    </row>
    <row r="156" spans="1:11" ht="21" customHeight="1" x14ac:dyDescent="0.3">
      <c r="A156" s="1">
        <v>154</v>
      </c>
      <c r="B156" s="10">
        <v>46177</v>
      </c>
      <c r="C156" s="1" t="s">
        <v>11</v>
      </c>
      <c r="D156" s="1" t="s">
        <v>30</v>
      </c>
      <c r="E156" s="1">
        <v>100</v>
      </c>
      <c r="F156" s="1"/>
      <c r="G156" s="1"/>
      <c r="H156" s="1"/>
      <c r="J156" s="1">
        <f t="shared" si="2"/>
        <v>0</v>
      </c>
      <c r="K156" s="1"/>
    </row>
    <row r="157" spans="1:11" ht="21" customHeight="1" x14ac:dyDescent="0.3">
      <c r="A157" s="1">
        <v>155</v>
      </c>
      <c r="B157" s="10">
        <v>46178</v>
      </c>
      <c r="C157" s="1" t="s">
        <v>11</v>
      </c>
      <c r="D157" s="1" t="s">
        <v>30</v>
      </c>
      <c r="E157" s="1">
        <v>100</v>
      </c>
      <c r="F157" s="1"/>
      <c r="G157" s="1"/>
      <c r="H157" s="1"/>
      <c r="J157" s="1">
        <f t="shared" si="2"/>
        <v>0</v>
      </c>
      <c r="K157" s="1"/>
    </row>
    <row r="158" spans="1:11" ht="21" customHeight="1" x14ac:dyDescent="0.3">
      <c r="A158" s="1">
        <v>156</v>
      </c>
      <c r="B158" s="10">
        <v>46179</v>
      </c>
      <c r="C158" s="1" t="s">
        <v>11</v>
      </c>
      <c r="D158" s="1" t="s">
        <v>30</v>
      </c>
      <c r="E158" s="1">
        <v>100</v>
      </c>
      <c r="F158" s="1"/>
      <c r="G158" s="1"/>
      <c r="H158" s="1"/>
      <c r="J158" s="1">
        <f t="shared" si="2"/>
        <v>0</v>
      </c>
      <c r="K158" s="1"/>
    </row>
    <row r="159" spans="1:11" ht="21" customHeight="1" x14ac:dyDescent="0.3">
      <c r="A159" s="1">
        <v>157</v>
      </c>
      <c r="B159" s="10">
        <v>46180</v>
      </c>
      <c r="C159" s="1" t="s">
        <v>11</v>
      </c>
      <c r="D159" s="1" t="s">
        <v>30</v>
      </c>
      <c r="E159" s="1">
        <v>100</v>
      </c>
      <c r="F159" s="1"/>
      <c r="G159" s="1"/>
      <c r="H159" s="1"/>
      <c r="J159" s="1">
        <f t="shared" si="2"/>
        <v>0</v>
      </c>
      <c r="K159" s="1"/>
    </row>
    <row r="160" spans="1:11" ht="21" customHeight="1" x14ac:dyDescent="0.3">
      <c r="A160" s="1">
        <v>158</v>
      </c>
      <c r="B160" s="10">
        <v>46181</v>
      </c>
      <c r="C160" s="1" t="s">
        <v>11</v>
      </c>
      <c r="D160" s="1" t="s">
        <v>30</v>
      </c>
      <c r="E160" s="1">
        <v>100</v>
      </c>
      <c r="F160" s="1"/>
      <c r="G160" s="1"/>
      <c r="H160" s="1"/>
      <c r="J160" s="1">
        <f t="shared" si="2"/>
        <v>0</v>
      </c>
      <c r="K160" s="1"/>
    </row>
    <row r="161" spans="1:11" ht="21" customHeight="1" x14ac:dyDescent="0.3">
      <c r="A161" s="1">
        <v>159</v>
      </c>
      <c r="B161" s="10">
        <v>46182</v>
      </c>
      <c r="C161" s="1" t="s">
        <v>11</v>
      </c>
      <c r="D161" s="1" t="s">
        <v>30</v>
      </c>
      <c r="E161" s="1">
        <v>100</v>
      </c>
      <c r="F161" s="1"/>
      <c r="G161" s="1"/>
      <c r="H161" s="1"/>
      <c r="J161" s="1">
        <f t="shared" si="2"/>
        <v>0</v>
      </c>
      <c r="K161" s="1"/>
    </row>
    <row r="162" spans="1:11" ht="21" customHeight="1" x14ac:dyDescent="0.3">
      <c r="A162" s="1">
        <v>160</v>
      </c>
      <c r="B162" s="10">
        <v>46183</v>
      </c>
      <c r="C162" s="1" t="s">
        <v>11</v>
      </c>
      <c r="D162" s="1" t="s">
        <v>30</v>
      </c>
      <c r="E162" s="1">
        <v>100</v>
      </c>
      <c r="F162" s="1"/>
      <c r="G162" s="1"/>
      <c r="H162" s="1"/>
      <c r="J162" s="1">
        <f t="shared" si="2"/>
        <v>0</v>
      </c>
      <c r="K162" s="1"/>
    </row>
    <row r="163" spans="1:11" ht="21" customHeight="1" x14ac:dyDescent="0.3">
      <c r="A163" s="1">
        <v>161</v>
      </c>
      <c r="B163" s="10">
        <v>46184</v>
      </c>
      <c r="C163" s="1" t="s">
        <v>11</v>
      </c>
      <c r="D163" s="1" t="s">
        <v>30</v>
      </c>
      <c r="E163" s="1">
        <v>100</v>
      </c>
      <c r="F163" s="1"/>
      <c r="G163" s="1"/>
      <c r="H163" s="1"/>
      <c r="J163" s="1">
        <f t="shared" si="2"/>
        <v>0</v>
      </c>
      <c r="K163" s="1"/>
    </row>
    <row r="164" spans="1:11" ht="21" customHeight="1" x14ac:dyDescent="0.3">
      <c r="A164" s="1">
        <v>162</v>
      </c>
      <c r="B164" s="10">
        <v>46185</v>
      </c>
      <c r="C164" s="1" t="s">
        <v>11</v>
      </c>
      <c r="D164" s="1" t="s">
        <v>30</v>
      </c>
      <c r="E164" s="1">
        <v>100</v>
      </c>
      <c r="F164" s="1"/>
      <c r="G164" s="1"/>
      <c r="H164" s="1"/>
      <c r="J164" s="1">
        <f t="shared" si="2"/>
        <v>0</v>
      </c>
      <c r="K164" s="1"/>
    </row>
    <row r="165" spans="1:11" ht="21" customHeight="1" x14ac:dyDescent="0.3">
      <c r="A165" s="1">
        <v>163</v>
      </c>
      <c r="B165" s="10">
        <v>46186</v>
      </c>
      <c r="C165" s="1" t="s">
        <v>11</v>
      </c>
      <c r="D165" s="1" t="s">
        <v>30</v>
      </c>
      <c r="E165" s="1">
        <v>100</v>
      </c>
      <c r="F165" s="1"/>
      <c r="G165" s="1"/>
      <c r="H165" s="1"/>
      <c r="J165" s="1">
        <f t="shared" si="2"/>
        <v>0</v>
      </c>
      <c r="K165" s="1"/>
    </row>
    <row r="166" spans="1:11" ht="21" customHeight="1" x14ac:dyDescent="0.3">
      <c r="A166" s="1">
        <v>164</v>
      </c>
      <c r="B166" s="10">
        <v>46187</v>
      </c>
      <c r="C166" s="1" t="s">
        <v>11</v>
      </c>
      <c r="D166" s="1" t="s">
        <v>30</v>
      </c>
      <c r="E166" s="1">
        <v>100</v>
      </c>
      <c r="F166" s="1"/>
      <c r="G166" s="1"/>
      <c r="H166" s="1"/>
      <c r="J166" s="1">
        <f t="shared" si="2"/>
        <v>0</v>
      </c>
      <c r="K166" s="1"/>
    </row>
    <row r="167" spans="1:11" ht="21" customHeight="1" x14ac:dyDescent="0.3">
      <c r="A167" s="1">
        <v>165</v>
      </c>
      <c r="B167" s="10">
        <v>46188</v>
      </c>
      <c r="C167" s="1" t="s">
        <v>11</v>
      </c>
      <c r="D167" s="1" t="s">
        <v>30</v>
      </c>
      <c r="E167" s="1">
        <v>100</v>
      </c>
      <c r="F167" s="1"/>
      <c r="G167" s="1"/>
      <c r="H167" s="1"/>
      <c r="J167" s="1">
        <f t="shared" si="2"/>
        <v>0</v>
      </c>
      <c r="K167" s="1"/>
    </row>
    <row r="168" spans="1:11" ht="21" customHeight="1" x14ac:dyDescent="0.3">
      <c r="A168" s="1">
        <v>166</v>
      </c>
      <c r="B168" s="10">
        <v>46189</v>
      </c>
      <c r="C168" s="1" t="s">
        <v>11</v>
      </c>
      <c r="D168" s="1" t="s">
        <v>30</v>
      </c>
      <c r="E168" s="1">
        <v>100</v>
      </c>
      <c r="F168" s="1"/>
      <c r="G168" s="1"/>
      <c r="H168" s="1"/>
      <c r="J168" s="1">
        <f t="shared" si="2"/>
        <v>0</v>
      </c>
      <c r="K168" s="1"/>
    </row>
    <row r="169" spans="1:11" ht="21" customHeight="1" x14ac:dyDescent="0.3">
      <c r="A169" s="1">
        <v>167</v>
      </c>
      <c r="B169" s="10">
        <v>46190</v>
      </c>
      <c r="C169" s="1" t="s">
        <v>11</v>
      </c>
      <c r="D169" s="1" t="s">
        <v>30</v>
      </c>
      <c r="E169" s="1">
        <v>100</v>
      </c>
      <c r="F169" s="1"/>
      <c r="G169" s="1"/>
      <c r="H169" s="1"/>
      <c r="J169" s="1">
        <f t="shared" si="2"/>
        <v>0</v>
      </c>
      <c r="K169" s="1"/>
    </row>
    <row r="170" spans="1:11" ht="21" customHeight="1" x14ac:dyDescent="0.3">
      <c r="A170" s="1">
        <v>168</v>
      </c>
      <c r="B170" s="10">
        <v>46191</v>
      </c>
      <c r="C170" s="1" t="s">
        <v>11</v>
      </c>
      <c r="D170" s="1" t="s">
        <v>30</v>
      </c>
      <c r="E170" s="1">
        <v>100</v>
      </c>
      <c r="F170" s="1"/>
      <c r="G170" s="1"/>
      <c r="H170" s="1"/>
      <c r="J170" s="1">
        <f t="shared" si="2"/>
        <v>0</v>
      </c>
      <c r="K170" s="1"/>
    </row>
    <row r="171" spans="1:11" ht="21" customHeight="1" x14ac:dyDescent="0.3">
      <c r="A171" s="1">
        <v>169</v>
      </c>
      <c r="B171" s="10">
        <v>46192</v>
      </c>
      <c r="C171" s="1" t="s">
        <v>11</v>
      </c>
      <c r="D171" s="1" t="s">
        <v>30</v>
      </c>
      <c r="E171" s="1">
        <v>100</v>
      </c>
      <c r="F171" s="1"/>
      <c r="G171" s="1"/>
      <c r="H171" s="1"/>
      <c r="J171" s="1">
        <f t="shared" si="2"/>
        <v>0</v>
      </c>
      <c r="K171" s="1"/>
    </row>
    <row r="172" spans="1:11" ht="21" customHeight="1" x14ac:dyDescent="0.3">
      <c r="A172" s="1">
        <v>170</v>
      </c>
      <c r="B172" s="10">
        <v>46193</v>
      </c>
      <c r="C172" s="1" t="s">
        <v>11</v>
      </c>
      <c r="D172" s="1" t="s">
        <v>30</v>
      </c>
      <c r="E172" s="1">
        <v>100</v>
      </c>
      <c r="F172" s="1"/>
      <c r="G172" s="1"/>
      <c r="H172" s="1"/>
      <c r="J172" s="1">
        <f t="shared" si="2"/>
        <v>0</v>
      </c>
      <c r="K172" s="1"/>
    </row>
    <row r="173" spans="1:11" ht="21" customHeight="1" x14ac:dyDescent="0.3">
      <c r="A173" s="1">
        <v>171</v>
      </c>
      <c r="B173" s="10">
        <v>46194</v>
      </c>
      <c r="C173" s="1" t="s">
        <v>11</v>
      </c>
      <c r="D173" s="1" t="s">
        <v>30</v>
      </c>
      <c r="E173" s="1">
        <v>100</v>
      </c>
      <c r="F173" s="1"/>
      <c r="G173" s="1"/>
      <c r="H173" s="1"/>
      <c r="J173" s="1">
        <f t="shared" si="2"/>
        <v>0</v>
      </c>
      <c r="K173" s="1"/>
    </row>
    <row r="174" spans="1:11" ht="21" customHeight="1" x14ac:dyDescent="0.3">
      <c r="A174" s="1">
        <v>172</v>
      </c>
      <c r="B174" s="10">
        <v>46195</v>
      </c>
      <c r="C174" s="1" t="s">
        <v>11</v>
      </c>
      <c r="D174" s="1" t="s">
        <v>30</v>
      </c>
      <c r="E174" s="1">
        <v>100</v>
      </c>
      <c r="F174" s="1"/>
      <c r="G174" s="1"/>
      <c r="H174" s="1"/>
      <c r="J174" s="1">
        <f t="shared" si="2"/>
        <v>0</v>
      </c>
      <c r="K174" s="1"/>
    </row>
    <row r="175" spans="1:11" ht="21" customHeight="1" x14ac:dyDescent="0.3">
      <c r="A175" s="1">
        <v>173</v>
      </c>
      <c r="B175" s="10">
        <v>46196</v>
      </c>
      <c r="C175" s="1" t="s">
        <v>11</v>
      </c>
      <c r="D175" s="1" t="s">
        <v>30</v>
      </c>
      <c r="E175" s="1">
        <v>100</v>
      </c>
      <c r="F175" s="1"/>
      <c r="G175" s="1"/>
      <c r="H175" s="1"/>
      <c r="J175" s="1">
        <f t="shared" si="2"/>
        <v>0</v>
      </c>
      <c r="K175" s="1"/>
    </row>
    <row r="176" spans="1:11" ht="21" customHeight="1" x14ac:dyDescent="0.3">
      <c r="A176" s="1">
        <v>174</v>
      </c>
      <c r="B176" s="10">
        <v>46197</v>
      </c>
      <c r="C176" s="1" t="s">
        <v>11</v>
      </c>
      <c r="D176" s="1" t="s">
        <v>30</v>
      </c>
      <c r="E176" s="1">
        <v>100</v>
      </c>
      <c r="F176" s="1"/>
      <c r="G176" s="1"/>
      <c r="H176" s="1"/>
      <c r="J176" s="1">
        <f t="shared" si="2"/>
        <v>0</v>
      </c>
      <c r="K176" s="1"/>
    </row>
    <row r="177" spans="1:11" ht="21" customHeight="1" x14ac:dyDescent="0.3">
      <c r="A177" s="1">
        <v>175</v>
      </c>
      <c r="B177" s="10">
        <v>46198</v>
      </c>
      <c r="C177" s="1" t="s">
        <v>11</v>
      </c>
      <c r="D177" s="1" t="s">
        <v>30</v>
      </c>
      <c r="E177" s="1">
        <v>100</v>
      </c>
      <c r="F177" s="1"/>
      <c r="G177" s="1"/>
      <c r="H177" s="1"/>
      <c r="J177" s="1">
        <f t="shared" si="2"/>
        <v>0</v>
      </c>
      <c r="K177" s="1"/>
    </row>
    <row r="178" spans="1:11" ht="21" customHeight="1" x14ac:dyDescent="0.3">
      <c r="A178" s="1">
        <v>176</v>
      </c>
      <c r="B178" s="10">
        <v>46199</v>
      </c>
      <c r="C178" s="1" t="s">
        <v>11</v>
      </c>
      <c r="D178" s="1" t="s">
        <v>30</v>
      </c>
      <c r="E178" s="1">
        <v>100</v>
      </c>
      <c r="F178" s="1"/>
      <c r="G178" s="1"/>
      <c r="H178" s="1"/>
      <c r="J178" s="1">
        <f t="shared" si="2"/>
        <v>0</v>
      </c>
      <c r="K178" s="1"/>
    </row>
    <row r="179" spans="1:11" ht="21" customHeight="1" x14ac:dyDescent="0.3">
      <c r="A179" s="1">
        <v>177</v>
      </c>
      <c r="B179" s="10">
        <v>46200</v>
      </c>
      <c r="C179" s="1" t="s">
        <v>11</v>
      </c>
      <c r="D179" s="1" t="s">
        <v>30</v>
      </c>
      <c r="E179" s="1">
        <v>100</v>
      </c>
      <c r="F179" s="1"/>
      <c r="G179" s="1"/>
      <c r="H179" s="1"/>
      <c r="J179" s="1">
        <f t="shared" si="2"/>
        <v>0</v>
      </c>
      <c r="K179" s="1"/>
    </row>
    <row r="180" spans="1:11" ht="21" customHeight="1" x14ac:dyDescent="0.3">
      <c r="A180" s="1">
        <v>178</v>
      </c>
      <c r="B180" s="10">
        <v>46201</v>
      </c>
      <c r="C180" s="1" t="s">
        <v>11</v>
      </c>
      <c r="D180" s="1" t="s">
        <v>30</v>
      </c>
      <c r="E180" s="1">
        <v>100</v>
      </c>
      <c r="F180" s="1"/>
      <c r="G180" s="1"/>
      <c r="H180" s="1"/>
      <c r="J180" s="1">
        <f t="shared" si="2"/>
        <v>0</v>
      </c>
      <c r="K180" s="1"/>
    </row>
    <row r="181" spans="1:11" ht="21" customHeight="1" x14ac:dyDescent="0.3">
      <c r="A181" s="1">
        <v>179</v>
      </c>
      <c r="B181" s="10">
        <v>46202</v>
      </c>
      <c r="C181" s="1" t="s">
        <v>11</v>
      </c>
      <c r="D181" s="1" t="s">
        <v>30</v>
      </c>
      <c r="E181" s="1">
        <v>100</v>
      </c>
      <c r="F181" s="1"/>
      <c r="G181" s="1"/>
      <c r="H181" s="1"/>
      <c r="J181" s="1">
        <f t="shared" si="2"/>
        <v>0</v>
      </c>
      <c r="K181" s="1"/>
    </row>
    <row r="182" spans="1:11" ht="21" customHeight="1" x14ac:dyDescent="0.3">
      <c r="A182" s="1">
        <v>180</v>
      </c>
      <c r="B182" s="10">
        <v>46203</v>
      </c>
      <c r="C182" s="1" t="s">
        <v>11</v>
      </c>
      <c r="D182" s="1" t="s">
        <v>30</v>
      </c>
      <c r="E182" s="1">
        <v>100</v>
      </c>
      <c r="F182" s="1"/>
      <c r="G182" s="1"/>
      <c r="H182" s="1"/>
      <c r="J182" s="1">
        <f t="shared" si="2"/>
        <v>0</v>
      </c>
      <c r="K182" s="1"/>
    </row>
    <row r="183" spans="1:11" ht="21" customHeight="1" x14ac:dyDescent="0.3">
      <c r="A183" s="1">
        <v>181</v>
      </c>
      <c r="B183" s="10">
        <v>46204</v>
      </c>
      <c r="C183" s="1" t="s">
        <v>11</v>
      </c>
      <c r="D183" s="1" t="s">
        <v>30</v>
      </c>
      <c r="E183" s="1">
        <v>100</v>
      </c>
      <c r="F183" s="1"/>
      <c r="G183" s="1"/>
      <c r="H183" s="1"/>
      <c r="J183" s="1">
        <f t="shared" si="2"/>
        <v>0</v>
      </c>
      <c r="K183" s="1"/>
    </row>
    <row r="184" spans="1:11" ht="21" customHeight="1" x14ac:dyDescent="0.3">
      <c r="A184" s="1">
        <v>182</v>
      </c>
      <c r="B184" s="10">
        <v>46205</v>
      </c>
      <c r="C184" s="1" t="s">
        <v>11</v>
      </c>
      <c r="D184" s="1" t="s">
        <v>30</v>
      </c>
      <c r="E184" s="1">
        <v>100</v>
      </c>
      <c r="F184" s="1"/>
      <c r="G184" s="1"/>
      <c r="H184" s="1"/>
      <c r="J184" s="1">
        <f t="shared" si="2"/>
        <v>0</v>
      </c>
      <c r="K184" s="1"/>
    </row>
    <row r="185" spans="1:11" ht="21" customHeight="1" x14ac:dyDescent="0.3">
      <c r="A185" s="1">
        <v>183</v>
      </c>
      <c r="B185" s="10">
        <v>46206</v>
      </c>
      <c r="C185" s="1" t="s">
        <v>11</v>
      </c>
      <c r="D185" s="1" t="s">
        <v>30</v>
      </c>
      <c r="E185" s="1">
        <v>100</v>
      </c>
      <c r="F185" s="1"/>
      <c r="G185" s="1"/>
      <c r="H185" s="1"/>
      <c r="J185" s="1">
        <f t="shared" si="2"/>
        <v>0</v>
      </c>
      <c r="K185" s="1"/>
    </row>
    <row r="186" spans="1:11" ht="21" customHeight="1" x14ac:dyDescent="0.3">
      <c r="A186" s="1">
        <v>184</v>
      </c>
      <c r="B186" s="10">
        <v>46207</v>
      </c>
      <c r="C186" s="1" t="s">
        <v>11</v>
      </c>
      <c r="D186" s="1" t="s">
        <v>30</v>
      </c>
      <c r="E186" s="1">
        <v>100</v>
      </c>
      <c r="F186" s="1"/>
      <c r="G186" s="1"/>
      <c r="H186" s="1"/>
      <c r="J186" s="1">
        <f t="shared" si="2"/>
        <v>0</v>
      </c>
      <c r="K186" s="1"/>
    </row>
    <row r="187" spans="1:11" ht="21" customHeight="1" x14ac:dyDescent="0.3">
      <c r="A187" s="1">
        <v>185</v>
      </c>
      <c r="B187" s="10">
        <v>46208</v>
      </c>
      <c r="C187" s="1" t="s">
        <v>11</v>
      </c>
      <c r="D187" s="1" t="s">
        <v>30</v>
      </c>
      <c r="E187" s="1">
        <v>100</v>
      </c>
      <c r="F187" s="1"/>
      <c r="G187" s="1"/>
      <c r="H187" s="1"/>
      <c r="J187" s="1">
        <f t="shared" si="2"/>
        <v>0</v>
      </c>
      <c r="K187" s="1"/>
    </row>
    <row r="188" spans="1:11" ht="21" customHeight="1" x14ac:dyDescent="0.3">
      <c r="A188" s="1">
        <v>186</v>
      </c>
      <c r="B188" s="10">
        <v>46209</v>
      </c>
      <c r="C188" s="1" t="s">
        <v>11</v>
      </c>
      <c r="D188" s="1" t="s">
        <v>30</v>
      </c>
      <c r="E188" s="1">
        <v>100</v>
      </c>
      <c r="F188" s="1"/>
      <c r="G188" s="1"/>
      <c r="H188" s="1"/>
      <c r="J188" s="1">
        <f t="shared" si="2"/>
        <v>0</v>
      </c>
      <c r="K188" s="1"/>
    </row>
    <row r="189" spans="1:11" ht="21" customHeight="1" x14ac:dyDescent="0.3">
      <c r="A189" s="1">
        <v>187</v>
      </c>
      <c r="B189" s="10">
        <v>46210</v>
      </c>
      <c r="C189" s="1" t="s">
        <v>11</v>
      </c>
      <c r="D189" s="1" t="s">
        <v>30</v>
      </c>
      <c r="E189" s="1">
        <v>100</v>
      </c>
      <c r="F189" s="1"/>
      <c r="G189" s="1"/>
      <c r="H189" s="1"/>
      <c r="J189" s="1">
        <f t="shared" si="2"/>
        <v>0</v>
      </c>
      <c r="K189" s="1"/>
    </row>
    <row r="190" spans="1:11" ht="21" customHeight="1" x14ac:dyDescent="0.3">
      <c r="A190" s="1">
        <v>188</v>
      </c>
      <c r="B190" s="10">
        <v>46211</v>
      </c>
      <c r="C190" s="1" t="s">
        <v>11</v>
      </c>
      <c r="D190" s="1" t="s">
        <v>30</v>
      </c>
      <c r="E190" s="1">
        <v>100</v>
      </c>
      <c r="F190" s="1"/>
      <c r="G190" s="1"/>
      <c r="H190" s="1"/>
      <c r="J190" s="1">
        <f t="shared" si="2"/>
        <v>0</v>
      </c>
      <c r="K190" s="1"/>
    </row>
    <row r="191" spans="1:11" ht="21" customHeight="1" x14ac:dyDescent="0.3">
      <c r="A191" s="1">
        <v>189</v>
      </c>
      <c r="B191" s="10">
        <v>46212</v>
      </c>
      <c r="C191" s="1" t="s">
        <v>11</v>
      </c>
      <c r="D191" s="1" t="s">
        <v>30</v>
      </c>
      <c r="E191" s="1">
        <v>100</v>
      </c>
      <c r="F191" s="1"/>
      <c r="G191" s="1"/>
      <c r="H191" s="1"/>
      <c r="J191" s="1">
        <f t="shared" si="2"/>
        <v>0</v>
      </c>
      <c r="K191" s="1"/>
    </row>
    <row r="192" spans="1:11" ht="21" customHeight="1" x14ac:dyDescent="0.3">
      <c r="A192" s="1">
        <v>190</v>
      </c>
      <c r="B192" s="10">
        <v>46213</v>
      </c>
      <c r="C192" s="1" t="s">
        <v>11</v>
      </c>
      <c r="D192" s="1" t="s">
        <v>30</v>
      </c>
      <c r="E192" s="1">
        <v>100</v>
      </c>
      <c r="F192" s="1"/>
      <c r="G192" s="1"/>
      <c r="H192" s="1"/>
      <c r="J192" s="1">
        <f t="shared" si="2"/>
        <v>0</v>
      </c>
      <c r="K192" s="1"/>
    </row>
    <row r="193" spans="1:11" ht="21" customHeight="1" x14ac:dyDescent="0.3">
      <c r="A193" s="1">
        <v>191</v>
      </c>
      <c r="B193" s="10">
        <v>46214</v>
      </c>
      <c r="C193" s="1" t="s">
        <v>11</v>
      </c>
      <c r="D193" s="1" t="s">
        <v>30</v>
      </c>
      <c r="E193" s="1">
        <v>100</v>
      </c>
      <c r="F193" s="1"/>
      <c r="G193" s="1"/>
      <c r="H193" s="1"/>
      <c r="J193" s="1">
        <f t="shared" si="2"/>
        <v>0</v>
      </c>
      <c r="K193" s="1"/>
    </row>
    <row r="194" spans="1:11" ht="21" customHeight="1" x14ac:dyDescent="0.3">
      <c r="A194" s="1">
        <v>192</v>
      </c>
      <c r="B194" s="10">
        <v>46215</v>
      </c>
      <c r="C194" s="1" t="s">
        <v>11</v>
      </c>
      <c r="D194" s="1" t="s">
        <v>30</v>
      </c>
      <c r="E194" s="1">
        <v>100</v>
      </c>
      <c r="F194" s="1"/>
      <c r="G194" s="1"/>
      <c r="H194" s="1"/>
      <c r="J194" s="1">
        <f t="shared" si="2"/>
        <v>0</v>
      </c>
      <c r="K194" s="1"/>
    </row>
    <row r="195" spans="1:11" ht="21" customHeight="1" x14ac:dyDescent="0.3">
      <c r="A195" s="1">
        <v>193</v>
      </c>
      <c r="B195" s="10">
        <v>46216</v>
      </c>
      <c r="C195" s="1" t="s">
        <v>11</v>
      </c>
      <c r="D195" s="1" t="s">
        <v>30</v>
      </c>
      <c r="E195" s="1">
        <v>100</v>
      </c>
      <c r="F195" s="1"/>
      <c r="G195" s="1"/>
      <c r="H195" s="1"/>
      <c r="J195" s="1">
        <f t="shared" si="2"/>
        <v>0</v>
      </c>
      <c r="K195" s="1"/>
    </row>
    <row r="196" spans="1:11" ht="21" customHeight="1" x14ac:dyDescent="0.3">
      <c r="A196" s="1">
        <v>194</v>
      </c>
      <c r="B196" s="10">
        <v>46217</v>
      </c>
      <c r="C196" s="1" t="s">
        <v>11</v>
      </c>
      <c r="D196" s="1" t="s">
        <v>30</v>
      </c>
      <c r="E196" s="1">
        <v>100</v>
      </c>
      <c r="F196" s="1"/>
      <c r="G196" s="1"/>
      <c r="H196" s="1"/>
      <c r="J196" s="1">
        <f t="shared" ref="J196:J259" si="3">E196*F196-G196-H196+I196</f>
        <v>0</v>
      </c>
      <c r="K196" s="1"/>
    </row>
    <row r="197" spans="1:11" ht="21" customHeight="1" x14ac:dyDescent="0.3">
      <c r="A197" s="1">
        <v>195</v>
      </c>
      <c r="B197" s="10">
        <v>46218</v>
      </c>
      <c r="C197" s="1" t="s">
        <v>11</v>
      </c>
      <c r="D197" s="1" t="s">
        <v>30</v>
      </c>
      <c r="E197" s="1">
        <v>100</v>
      </c>
      <c r="F197" s="1"/>
      <c r="G197" s="1"/>
      <c r="H197" s="1"/>
      <c r="J197" s="1">
        <f t="shared" si="3"/>
        <v>0</v>
      </c>
      <c r="K197" s="1"/>
    </row>
    <row r="198" spans="1:11" ht="21" customHeight="1" x14ac:dyDescent="0.3">
      <c r="A198" s="1">
        <v>196</v>
      </c>
      <c r="B198" s="10">
        <v>46219</v>
      </c>
      <c r="C198" s="1" t="s">
        <v>11</v>
      </c>
      <c r="D198" s="1" t="s">
        <v>30</v>
      </c>
      <c r="E198" s="1">
        <v>100</v>
      </c>
      <c r="F198" s="1"/>
      <c r="G198" s="1"/>
      <c r="H198" s="1"/>
      <c r="J198" s="1">
        <f t="shared" si="3"/>
        <v>0</v>
      </c>
      <c r="K198" s="1"/>
    </row>
    <row r="199" spans="1:11" ht="21" customHeight="1" x14ac:dyDescent="0.3">
      <c r="A199" s="1">
        <v>197</v>
      </c>
      <c r="B199" s="10">
        <v>46220</v>
      </c>
      <c r="C199" s="1" t="s">
        <v>11</v>
      </c>
      <c r="D199" s="1" t="s">
        <v>30</v>
      </c>
      <c r="E199" s="1">
        <v>100</v>
      </c>
      <c r="F199" s="1"/>
      <c r="G199" s="1"/>
      <c r="H199" s="1"/>
      <c r="J199" s="1">
        <f t="shared" si="3"/>
        <v>0</v>
      </c>
      <c r="K199" s="1"/>
    </row>
    <row r="200" spans="1:11" ht="21" customHeight="1" x14ac:dyDescent="0.3">
      <c r="A200" s="1">
        <v>198</v>
      </c>
      <c r="B200" s="10">
        <v>46221</v>
      </c>
      <c r="C200" s="1" t="s">
        <v>11</v>
      </c>
      <c r="D200" s="1" t="s">
        <v>30</v>
      </c>
      <c r="E200" s="1">
        <v>100</v>
      </c>
      <c r="F200" s="1"/>
      <c r="G200" s="1"/>
      <c r="H200" s="1"/>
      <c r="J200" s="1">
        <f t="shared" si="3"/>
        <v>0</v>
      </c>
      <c r="K200" s="1"/>
    </row>
    <row r="201" spans="1:11" ht="21" customHeight="1" x14ac:dyDescent="0.3">
      <c r="A201" s="1">
        <v>199</v>
      </c>
      <c r="B201" s="10">
        <v>46222</v>
      </c>
      <c r="C201" s="1" t="s">
        <v>11</v>
      </c>
      <c r="D201" s="1" t="s">
        <v>30</v>
      </c>
      <c r="E201" s="1">
        <v>100</v>
      </c>
      <c r="F201" s="1"/>
      <c r="G201" s="1"/>
      <c r="H201" s="1"/>
      <c r="J201" s="1">
        <f t="shared" si="3"/>
        <v>0</v>
      </c>
      <c r="K201" s="1"/>
    </row>
    <row r="202" spans="1:11" ht="21" customHeight="1" x14ac:dyDescent="0.3">
      <c r="A202" s="1">
        <v>200</v>
      </c>
      <c r="B202" s="10">
        <v>46223</v>
      </c>
      <c r="C202" s="1" t="s">
        <v>11</v>
      </c>
      <c r="D202" s="1" t="s">
        <v>30</v>
      </c>
      <c r="E202" s="1">
        <v>100</v>
      </c>
      <c r="F202" s="1"/>
      <c r="G202" s="1"/>
      <c r="H202" s="1"/>
      <c r="J202" s="1">
        <f t="shared" si="3"/>
        <v>0</v>
      </c>
      <c r="K202" s="1"/>
    </row>
    <row r="203" spans="1:11" ht="21" customHeight="1" x14ac:dyDescent="0.3">
      <c r="A203" s="1">
        <v>201</v>
      </c>
      <c r="B203" s="10">
        <v>46224</v>
      </c>
      <c r="C203" s="1" t="s">
        <v>11</v>
      </c>
      <c r="D203" s="1" t="s">
        <v>30</v>
      </c>
      <c r="E203" s="1">
        <v>100</v>
      </c>
      <c r="F203" s="1"/>
      <c r="G203" s="1"/>
      <c r="H203" s="1"/>
      <c r="J203" s="1">
        <f t="shared" si="3"/>
        <v>0</v>
      </c>
      <c r="K203" s="1"/>
    </row>
    <row r="204" spans="1:11" ht="21" customHeight="1" x14ac:dyDescent="0.3">
      <c r="A204" s="1">
        <v>202</v>
      </c>
      <c r="B204" s="10">
        <v>46225</v>
      </c>
      <c r="C204" s="1" t="s">
        <v>11</v>
      </c>
      <c r="D204" s="1" t="s">
        <v>30</v>
      </c>
      <c r="E204" s="1">
        <v>100</v>
      </c>
      <c r="F204" s="1"/>
      <c r="G204" s="1"/>
      <c r="H204" s="1"/>
      <c r="J204" s="1">
        <f t="shared" si="3"/>
        <v>0</v>
      </c>
      <c r="K204" s="1"/>
    </row>
    <row r="205" spans="1:11" ht="21" customHeight="1" x14ac:dyDescent="0.3">
      <c r="A205" s="1">
        <v>203</v>
      </c>
      <c r="B205" s="10">
        <v>46226</v>
      </c>
      <c r="C205" s="1" t="s">
        <v>11</v>
      </c>
      <c r="D205" s="1" t="s">
        <v>30</v>
      </c>
      <c r="E205" s="1">
        <v>100</v>
      </c>
      <c r="F205" s="1"/>
      <c r="G205" s="1"/>
      <c r="H205" s="1"/>
      <c r="J205" s="1">
        <f t="shared" si="3"/>
        <v>0</v>
      </c>
      <c r="K205" s="1"/>
    </row>
    <row r="206" spans="1:11" ht="21" customHeight="1" x14ac:dyDescent="0.3">
      <c r="A206" s="1">
        <v>204</v>
      </c>
      <c r="B206" s="10">
        <v>46227</v>
      </c>
      <c r="C206" s="1" t="s">
        <v>11</v>
      </c>
      <c r="D206" s="1" t="s">
        <v>30</v>
      </c>
      <c r="E206" s="1">
        <v>100</v>
      </c>
      <c r="F206" s="1"/>
      <c r="G206" s="1"/>
      <c r="H206" s="1"/>
      <c r="J206" s="1">
        <f t="shared" si="3"/>
        <v>0</v>
      </c>
      <c r="K206" s="1"/>
    </row>
    <row r="207" spans="1:11" ht="21" customHeight="1" x14ac:dyDescent="0.3">
      <c r="A207" s="1">
        <v>205</v>
      </c>
      <c r="B207" s="10">
        <v>46228</v>
      </c>
      <c r="C207" s="1" t="s">
        <v>11</v>
      </c>
      <c r="D207" s="1" t="s">
        <v>30</v>
      </c>
      <c r="E207" s="1">
        <v>100</v>
      </c>
      <c r="F207" s="1"/>
      <c r="G207" s="1"/>
      <c r="H207" s="1"/>
      <c r="J207" s="1">
        <f t="shared" si="3"/>
        <v>0</v>
      </c>
      <c r="K207" s="1"/>
    </row>
    <row r="208" spans="1:11" ht="21" customHeight="1" x14ac:dyDescent="0.3">
      <c r="A208" s="1">
        <v>206</v>
      </c>
      <c r="B208" s="10">
        <v>46229</v>
      </c>
      <c r="C208" s="1" t="s">
        <v>11</v>
      </c>
      <c r="D208" s="1" t="s">
        <v>30</v>
      </c>
      <c r="E208" s="1">
        <v>100</v>
      </c>
      <c r="F208" s="1"/>
      <c r="G208" s="1"/>
      <c r="H208" s="1"/>
      <c r="J208" s="1">
        <f t="shared" si="3"/>
        <v>0</v>
      </c>
      <c r="K208" s="1"/>
    </row>
    <row r="209" spans="1:11" ht="21" customHeight="1" x14ac:dyDescent="0.3">
      <c r="A209" s="1">
        <v>207</v>
      </c>
      <c r="B209" s="10">
        <v>46230</v>
      </c>
      <c r="C209" s="1" t="s">
        <v>11</v>
      </c>
      <c r="D209" s="1" t="s">
        <v>30</v>
      </c>
      <c r="E209" s="1">
        <v>100</v>
      </c>
      <c r="F209" s="1"/>
      <c r="G209" s="1"/>
      <c r="H209" s="1"/>
      <c r="J209" s="1">
        <f t="shared" si="3"/>
        <v>0</v>
      </c>
      <c r="K209" s="1"/>
    </row>
    <row r="210" spans="1:11" ht="21" customHeight="1" x14ac:dyDescent="0.3">
      <c r="A210" s="1">
        <v>208</v>
      </c>
      <c r="B210" s="10">
        <v>46231</v>
      </c>
      <c r="C210" s="1" t="s">
        <v>11</v>
      </c>
      <c r="D210" s="1" t="s">
        <v>30</v>
      </c>
      <c r="E210" s="1">
        <v>100</v>
      </c>
      <c r="F210" s="1"/>
      <c r="G210" s="1"/>
      <c r="H210" s="1"/>
      <c r="J210" s="1">
        <f t="shared" si="3"/>
        <v>0</v>
      </c>
      <c r="K210" s="1"/>
    </row>
    <row r="211" spans="1:11" ht="21" customHeight="1" x14ac:dyDescent="0.3">
      <c r="A211" s="1">
        <v>209</v>
      </c>
      <c r="B211" s="10">
        <v>46232</v>
      </c>
      <c r="C211" s="1" t="s">
        <v>11</v>
      </c>
      <c r="D211" s="1" t="s">
        <v>30</v>
      </c>
      <c r="E211" s="1">
        <v>100</v>
      </c>
      <c r="F211" s="1"/>
      <c r="G211" s="1"/>
      <c r="H211" s="1"/>
      <c r="J211" s="1">
        <f t="shared" si="3"/>
        <v>0</v>
      </c>
      <c r="K211" s="1"/>
    </row>
    <row r="212" spans="1:11" ht="21" customHeight="1" x14ac:dyDescent="0.3">
      <c r="A212" s="1">
        <v>210</v>
      </c>
      <c r="B212" s="10">
        <v>46233</v>
      </c>
      <c r="C212" s="1" t="s">
        <v>11</v>
      </c>
      <c r="D212" s="1" t="s">
        <v>30</v>
      </c>
      <c r="E212" s="1">
        <v>100</v>
      </c>
      <c r="F212" s="1"/>
      <c r="G212" s="1"/>
      <c r="H212" s="1"/>
      <c r="J212" s="1">
        <f t="shared" si="3"/>
        <v>0</v>
      </c>
      <c r="K212" s="1"/>
    </row>
    <row r="213" spans="1:11" ht="21" customHeight="1" x14ac:dyDescent="0.3">
      <c r="A213" s="1">
        <v>211</v>
      </c>
      <c r="B213" s="10">
        <v>46234</v>
      </c>
      <c r="C213" s="1" t="s">
        <v>11</v>
      </c>
      <c r="D213" s="1" t="s">
        <v>30</v>
      </c>
      <c r="E213" s="1">
        <v>100</v>
      </c>
      <c r="F213" s="1"/>
      <c r="G213" s="1"/>
      <c r="H213" s="1"/>
      <c r="J213" s="1">
        <f t="shared" si="3"/>
        <v>0</v>
      </c>
      <c r="K213" s="1"/>
    </row>
    <row r="214" spans="1:11" ht="21" customHeight="1" x14ac:dyDescent="0.3">
      <c r="A214" s="1">
        <v>212</v>
      </c>
      <c r="B214" s="10">
        <v>46235</v>
      </c>
      <c r="C214" s="1" t="s">
        <v>11</v>
      </c>
      <c r="D214" s="1" t="s">
        <v>30</v>
      </c>
      <c r="E214" s="1">
        <v>100</v>
      </c>
      <c r="F214" s="1"/>
      <c r="G214" s="1"/>
      <c r="H214" s="1"/>
      <c r="J214" s="1">
        <f t="shared" si="3"/>
        <v>0</v>
      </c>
      <c r="K214" s="1"/>
    </row>
    <row r="215" spans="1:11" ht="21" customHeight="1" x14ac:dyDescent="0.3">
      <c r="A215" s="1">
        <v>213</v>
      </c>
      <c r="B215" s="10">
        <v>46236</v>
      </c>
      <c r="C215" s="1" t="s">
        <v>11</v>
      </c>
      <c r="D215" s="1" t="s">
        <v>30</v>
      </c>
      <c r="E215" s="1">
        <v>100</v>
      </c>
      <c r="F215" s="1"/>
      <c r="G215" s="1"/>
      <c r="H215" s="1"/>
      <c r="J215" s="1">
        <f t="shared" si="3"/>
        <v>0</v>
      </c>
      <c r="K215" s="1"/>
    </row>
    <row r="216" spans="1:11" ht="21" customHeight="1" x14ac:dyDescent="0.3">
      <c r="A216" s="1">
        <v>214</v>
      </c>
      <c r="B216" s="10">
        <v>46237</v>
      </c>
      <c r="C216" s="1" t="s">
        <v>11</v>
      </c>
      <c r="D216" s="1" t="s">
        <v>30</v>
      </c>
      <c r="E216" s="1">
        <v>100</v>
      </c>
      <c r="F216" s="1"/>
      <c r="G216" s="1"/>
      <c r="H216" s="1"/>
      <c r="J216" s="1">
        <f t="shared" si="3"/>
        <v>0</v>
      </c>
      <c r="K216" s="1"/>
    </row>
    <row r="217" spans="1:11" ht="21" customHeight="1" x14ac:dyDescent="0.3">
      <c r="A217" s="1">
        <v>215</v>
      </c>
      <c r="B217" s="10">
        <v>46238</v>
      </c>
      <c r="C217" s="1" t="s">
        <v>11</v>
      </c>
      <c r="D217" s="1" t="s">
        <v>30</v>
      </c>
      <c r="E217" s="1">
        <v>100</v>
      </c>
      <c r="F217" s="1"/>
      <c r="G217" s="1"/>
      <c r="H217" s="1"/>
      <c r="J217" s="1">
        <f t="shared" si="3"/>
        <v>0</v>
      </c>
      <c r="K217" s="1"/>
    </row>
    <row r="218" spans="1:11" ht="21" customHeight="1" x14ac:dyDescent="0.3">
      <c r="A218" s="1">
        <v>216</v>
      </c>
      <c r="B218" s="10">
        <v>46239</v>
      </c>
      <c r="C218" s="1" t="s">
        <v>11</v>
      </c>
      <c r="D218" s="1" t="s">
        <v>30</v>
      </c>
      <c r="E218" s="1">
        <v>100</v>
      </c>
      <c r="F218" s="1"/>
      <c r="G218" s="1"/>
      <c r="H218" s="1"/>
      <c r="J218" s="1">
        <f t="shared" si="3"/>
        <v>0</v>
      </c>
      <c r="K218" s="1"/>
    </row>
    <row r="219" spans="1:11" ht="21" customHeight="1" x14ac:dyDescent="0.3">
      <c r="A219" s="1">
        <v>217</v>
      </c>
      <c r="B219" s="10">
        <v>46240</v>
      </c>
      <c r="C219" s="1" t="s">
        <v>11</v>
      </c>
      <c r="D219" s="1" t="s">
        <v>30</v>
      </c>
      <c r="E219" s="1">
        <v>100</v>
      </c>
      <c r="F219" s="1"/>
      <c r="G219" s="1"/>
      <c r="H219" s="1"/>
      <c r="J219" s="1">
        <f t="shared" si="3"/>
        <v>0</v>
      </c>
      <c r="K219" s="1"/>
    </row>
    <row r="220" spans="1:11" ht="21" customHeight="1" x14ac:dyDescent="0.3">
      <c r="A220" s="1">
        <v>218</v>
      </c>
      <c r="B220" s="10">
        <v>46241</v>
      </c>
      <c r="C220" s="1" t="s">
        <v>11</v>
      </c>
      <c r="D220" s="1" t="s">
        <v>30</v>
      </c>
      <c r="E220" s="1">
        <v>100</v>
      </c>
      <c r="F220" s="1"/>
      <c r="G220" s="1"/>
      <c r="H220" s="1"/>
      <c r="J220" s="1">
        <f t="shared" si="3"/>
        <v>0</v>
      </c>
      <c r="K220" s="1"/>
    </row>
    <row r="221" spans="1:11" ht="21" customHeight="1" x14ac:dyDescent="0.3">
      <c r="A221" s="1">
        <v>219</v>
      </c>
      <c r="B221" s="10">
        <v>46242</v>
      </c>
      <c r="C221" s="1" t="s">
        <v>11</v>
      </c>
      <c r="D221" s="1" t="s">
        <v>30</v>
      </c>
      <c r="E221" s="1">
        <v>100</v>
      </c>
      <c r="F221" s="1"/>
      <c r="G221" s="1"/>
      <c r="H221" s="1"/>
      <c r="J221" s="1">
        <f t="shared" si="3"/>
        <v>0</v>
      </c>
      <c r="K221" s="1"/>
    </row>
    <row r="222" spans="1:11" ht="21" customHeight="1" x14ac:dyDescent="0.3">
      <c r="A222" s="1">
        <v>220</v>
      </c>
      <c r="B222" s="10">
        <v>46243</v>
      </c>
      <c r="C222" s="1" t="s">
        <v>11</v>
      </c>
      <c r="D222" s="1" t="s">
        <v>30</v>
      </c>
      <c r="E222" s="1">
        <v>100</v>
      </c>
      <c r="F222" s="1"/>
      <c r="G222" s="1"/>
      <c r="H222" s="1"/>
      <c r="J222" s="1">
        <f t="shared" si="3"/>
        <v>0</v>
      </c>
      <c r="K222" s="1"/>
    </row>
    <row r="223" spans="1:11" ht="21" customHeight="1" x14ac:dyDescent="0.3">
      <c r="A223" s="1">
        <v>221</v>
      </c>
      <c r="B223" s="10">
        <v>46244</v>
      </c>
      <c r="C223" s="1" t="s">
        <v>11</v>
      </c>
      <c r="D223" s="1" t="s">
        <v>30</v>
      </c>
      <c r="E223" s="1">
        <v>100</v>
      </c>
      <c r="F223" s="1"/>
      <c r="G223" s="1"/>
      <c r="H223" s="1"/>
      <c r="J223" s="1">
        <f t="shared" si="3"/>
        <v>0</v>
      </c>
      <c r="K223" s="1"/>
    </row>
    <row r="224" spans="1:11" ht="21" customHeight="1" x14ac:dyDescent="0.3">
      <c r="A224" s="1">
        <v>222</v>
      </c>
      <c r="B224" s="10">
        <v>46245</v>
      </c>
      <c r="C224" s="1" t="s">
        <v>11</v>
      </c>
      <c r="D224" s="1" t="s">
        <v>30</v>
      </c>
      <c r="E224" s="1">
        <v>100</v>
      </c>
      <c r="F224" s="1"/>
      <c r="G224" s="1"/>
      <c r="H224" s="1"/>
      <c r="J224" s="1">
        <f t="shared" si="3"/>
        <v>0</v>
      </c>
      <c r="K224" s="1"/>
    </row>
    <row r="225" spans="1:11" ht="21" customHeight="1" x14ac:dyDescent="0.3">
      <c r="A225" s="1">
        <v>223</v>
      </c>
      <c r="B225" s="10">
        <v>46246</v>
      </c>
      <c r="C225" s="1" t="s">
        <v>11</v>
      </c>
      <c r="D225" s="1" t="s">
        <v>30</v>
      </c>
      <c r="E225" s="1">
        <v>100</v>
      </c>
      <c r="F225" s="1"/>
      <c r="G225" s="1"/>
      <c r="H225" s="1"/>
      <c r="J225" s="1">
        <f t="shared" si="3"/>
        <v>0</v>
      </c>
      <c r="K225" s="1"/>
    </row>
    <row r="226" spans="1:11" ht="21" customHeight="1" x14ac:dyDescent="0.3">
      <c r="A226" s="1">
        <v>224</v>
      </c>
      <c r="B226" s="10">
        <v>46247</v>
      </c>
      <c r="C226" s="1" t="s">
        <v>11</v>
      </c>
      <c r="D226" s="1" t="s">
        <v>30</v>
      </c>
      <c r="E226" s="1">
        <v>100</v>
      </c>
      <c r="F226" s="1"/>
      <c r="G226" s="1"/>
      <c r="H226" s="1"/>
      <c r="J226" s="1">
        <f t="shared" si="3"/>
        <v>0</v>
      </c>
      <c r="K226" s="1"/>
    </row>
    <row r="227" spans="1:11" ht="21" customHeight="1" x14ac:dyDescent="0.3">
      <c r="A227" s="1">
        <v>225</v>
      </c>
      <c r="B227" s="10">
        <v>46248</v>
      </c>
      <c r="C227" s="1" t="s">
        <v>11</v>
      </c>
      <c r="D227" s="1" t="s">
        <v>30</v>
      </c>
      <c r="E227" s="1">
        <v>100</v>
      </c>
      <c r="F227" s="1"/>
      <c r="G227" s="1"/>
      <c r="H227" s="1"/>
      <c r="J227" s="1">
        <f t="shared" si="3"/>
        <v>0</v>
      </c>
      <c r="K227" s="1"/>
    </row>
    <row r="228" spans="1:11" ht="21" customHeight="1" x14ac:dyDescent="0.3">
      <c r="A228" s="1">
        <v>226</v>
      </c>
      <c r="B228" s="10">
        <v>46249</v>
      </c>
      <c r="C228" s="1" t="s">
        <v>11</v>
      </c>
      <c r="D228" s="1" t="s">
        <v>30</v>
      </c>
      <c r="E228" s="1">
        <v>100</v>
      </c>
      <c r="F228" s="1"/>
      <c r="G228" s="1"/>
      <c r="H228" s="1"/>
      <c r="J228" s="1">
        <f t="shared" si="3"/>
        <v>0</v>
      </c>
      <c r="K228" s="1"/>
    </row>
    <row r="229" spans="1:11" ht="21" customHeight="1" x14ac:dyDescent="0.3">
      <c r="A229" s="1">
        <v>227</v>
      </c>
      <c r="B229" s="10">
        <v>46250</v>
      </c>
      <c r="C229" s="1" t="s">
        <v>11</v>
      </c>
      <c r="D229" s="1" t="s">
        <v>30</v>
      </c>
      <c r="E229" s="1">
        <v>100</v>
      </c>
      <c r="F229" s="1"/>
      <c r="G229" s="1"/>
      <c r="H229" s="1"/>
      <c r="J229" s="1">
        <f t="shared" si="3"/>
        <v>0</v>
      </c>
      <c r="K229" s="1"/>
    </row>
    <row r="230" spans="1:11" ht="21" customHeight="1" x14ac:dyDescent="0.3">
      <c r="A230" s="1">
        <v>228</v>
      </c>
      <c r="B230" s="10">
        <v>46251</v>
      </c>
      <c r="C230" s="1" t="s">
        <v>11</v>
      </c>
      <c r="D230" s="1" t="s">
        <v>30</v>
      </c>
      <c r="E230" s="1">
        <v>100</v>
      </c>
      <c r="F230" s="1"/>
      <c r="G230" s="1"/>
      <c r="H230" s="1"/>
      <c r="J230" s="1">
        <f t="shared" si="3"/>
        <v>0</v>
      </c>
      <c r="K230" s="1"/>
    </row>
    <row r="231" spans="1:11" ht="21" customHeight="1" x14ac:dyDescent="0.3">
      <c r="A231" s="1">
        <v>229</v>
      </c>
      <c r="B231" s="10">
        <v>46252</v>
      </c>
      <c r="C231" s="1" t="s">
        <v>11</v>
      </c>
      <c r="D231" s="1" t="s">
        <v>30</v>
      </c>
      <c r="E231" s="1">
        <v>100</v>
      </c>
      <c r="F231" s="1"/>
      <c r="G231" s="1"/>
      <c r="H231" s="1"/>
      <c r="J231" s="1">
        <f t="shared" si="3"/>
        <v>0</v>
      </c>
      <c r="K231" s="1"/>
    </row>
    <row r="232" spans="1:11" ht="21" customHeight="1" x14ac:dyDescent="0.3">
      <c r="A232" s="1">
        <v>230</v>
      </c>
      <c r="B232" s="10">
        <v>46253</v>
      </c>
      <c r="C232" s="1" t="s">
        <v>11</v>
      </c>
      <c r="D232" s="1" t="s">
        <v>30</v>
      </c>
      <c r="E232" s="1">
        <v>100</v>
      </c>
      <c r="F232" s="1"/>
      <c r="G232" s="1"/>
      <c r="H232" s="1"/>
      <c r="J232" s="1">
        <f t="shared" si="3"/>
        <v>0</v>
      </c>
      <c r="K232" s="1"/>
    </row>
    <row r="233" spans="1:11" ht="21" customHeight="1" x14ac:dyDescent="0.3">
      <c r="A233" s="1">
        <v>231</v>
      </c>
      <c r="B233" s="10">
        <v>46254</v>
      </c>
      <c r="C233" s="1" t="s">
        <v>11</v>
      </c>
      <c r="D233" s="1" t="s">
        <v>30</v>
      </c>
      <c r="E233" s="1">
        <v>100</v>
      </c>
      <c r="F233" s="1"/>
      <c r="G233" s="1"/>
      <c r="H233" s="1"/>
      <c r="J233" s="1">
        <f t="shared" si="3"/>
        <v>0</v>
      </c>
      <c r="K233" s="1"/>
    </row>
    <row r="234" spans="1:11" ht="21" customHeight="1" x14ac:dyDescent="0.3">
      <c r="A234" s="1">
        <v>232</v>
      </c>
      <c r="B234" s="10">
        <v>46255</v>
      </c>
      <c r="C234" s="1" t="s">
        <v>11</v>
      </c>
      <c r="D234" s="1" t="s">
        <v>30</v>
      </c>
      <c r="E234" s="1">
        <v>100</v>
      </c>
      <c r="F234" s="1"/>
      <c r="G234" s="1"/>
      <c r="H234" s="1"/>
      <c r="J234" s="1">
        <f t="shared" si="3"/>
        <v>0</v>
      </c>
      <c r="K234" s="1"/>
    </row>
    <row r="235" spans="1:11" ht="21" customHeight="1" x14ac:dyDescent="0.3">
      <c r="A235" s="1">
        <v>233</v>
      </c>
      <c r="B235" s="10">
        <v>46256</v>
      </c>
      <c r="C235" s="1" t="s">
        <v>11</v>
      </c>
      <c r="D235" s="1" t="s">
        <v>30</v>
      </c>
      <c r="E235" s="1">
        <v>100</v>
      </c>
      <c r="F235" s="1"/>
      <c r="G235" s="1"/>
      <c r="H235" s="1"/>
      <c r="J235" s="1">
        <f t="shared" si="3"/>
        <v>0</v>
      </c>
      <c r="K235" s="1"/>
    </row>
    <row r="236" spans="1:11" ht="21" customHeight="1" x14ac:dyDescent="0.3">
      <c r="A236" s="1">
        <v>234</v>
      </c>
      <c r="B236" s="10">
        <v>46257</v>
      </c>
      <c r="C236" s="1" t="s">
        <v>11</v>
      </c>
      <c r="D236" s="1" t="s">
        <v>30</v>
      </c>
      <c r="E236" s="1">
        <v>100</v>
      </c>
      <c r="F236" s="1"/>
      <c r="G236" s="1"/>
      <c r="H236" s="1"/>
      <c r="J236" s="1">
        <f t="shared" si="3"/>
        <v>0</v>
      </c>
      <c r="K236" s="1"/>
    </row>
    <row r="237" spans="1:11" ht="21" customHeight="1" x14ac:dyDescent="0.3">
      <c r="A237" s="1">
        <v>235</v>
      </c>
      <c r="B237" s="10">
        <v>46258</v>
      </c>
      <c r="C237" s="1" t="s">
        <v>11</v>
      </c>
      <c r="D237" s="1" t="s">
        <v>30</v>
      </c>
      <c r="E237" s="1">
        <v>100</v>
      </c>
      <c r="F237" s="1"/>
      <c r="G237" s="1"/>
      <c r="H237" s="1"/>
      <c r="J237" s="1">
        <f t="shared" si="3"/>
        <v>0</v>
      </c>
      <c r="K237" s="1"/>
    </row>
    <row r="238" spans="1:11" ht="21" customHeight="1" x14ac:dyDescent="0.3">
      <c r="A238" s="1">
        <v>236</v>
      </c>
      <c r="B238" s="10">
        <v>46259</v>
      </c>
      <c r="C238" s="1" t="s">
        <v>11</v>
      </c>
      <c r="D238" s="1" t="s">
        <v>30</v>
      </c>
      <c r="E238" s="1">
        <v>100</v>
      </c>
      <c r="F238" s="1"/>
      <c r="G238" s="1"/>
      <c r="H238" s="1"/>
      <c r="J238" s="1">
        <f t="shared" si="3"/>
        <v>0</v>
      </c>
      <c r="K238" s="1"/>
    </row>
    <row r="239" spans="1:11" ht="21" customHeight="1" x14ac:dyDescent="0.3">
      <c r="A239" s="1">
        <v>237</v>
      </c>
      <c r="B239" s="10">
        <v>46260</v>
      </c>
      <c r="C239" s="1" t="s">
        <v>11</v>
      </c>
      <c r="D239" s="1" t="s">
        <v>30</v>
      </c>
      <c r="E239" s="1">
        <v>100</v>
      </c>
      <c r="F239" s="1"/>
      <c r="G239" s="1"/>
      <c r="H239" s="1"/>
      <c r="J239" s="1">
        <f t="shared" si="3"/>
        <v>0</v>
      </c>
      <c r="K239" s="1"/>
    </row>
    <row r="240" spans="1:11" ht="21" customHeight="1" x14ac:dyDescent="0.3">
      <c r="A240" s="1">
        <v>238</v>
      </c>
      <c r="B240" s="10">
        <v>46261</v>
      </c>
      <c r="C240" s="1" t="s">
        <v>11</v>
      </c>
      <c r="D240" s="1" t="s">
        <v>30</v>
      </c>
      <c r="E240" s="1">
        <v>100</v>
      </c>
      <c r="F240" s="1"/>
      <c r="G240" s="1"/>
      <c r="H240" s="1"/>
      <c r="J240" s="1">
        <f t="shared" si="3"/>
        <v>0</v>
      </c>
      <c r="K240" s="1"/>
    </row>
    <row r="241" spans="1:11" ht="21" customHeight="1" x14ac:dyDescent="0.3">
      <c r="A241" s="1">
        <v>239</v>
      </c>
      <c r="B241" s="10">
        <v>46262</v>
      </c>
      <c r="C241" s="1" t="s">
        <v>11</v>
      </c>
      <c r="D241" s="1" t="s">
        <v>30</v>
      </c>
      <c r="E241" s="1">
        <v>100</v>
      </c>
      <c r="F241" s="1"/>
      <c r="G241" s="1"/>
      <c r="H241" s="1"/>
      <c r="J241" s="1">
        <f t="shared" si="3"/>
        <v>0</v>
      </c>
      <c r="K241" s="1"/>
    </row>
    <row r="242" spans="1:11" ht="21" customHeight="1" x14ac:dyDescent="0.3">
      <c r="A242" s="1">
        <v>240</v>
      </c>
      <c r="B242" s="10">
        <v>46263</v>
      </c>
      <c r="C242" s="1" t="s">
        <v>11</v>
      </c>
      <c r="D242" s="1" t="s">
        <v>30</v>
      </c>
      <c r="E242" s="1">
        <v>100</v>
      </c>
      <c r="F242" s="1"/>
      <c r="G242" s="1"/>
      <c r="H242" s="1"/>
      <c r="J242" s="1">
        <f t="shared" si="3"/>
        <v>0</v>
      </c>
      <c r="K242" s="1"/>
    </row>
    <row r="243" spans="1:11" ht="21" customHeight="1" x14ac:dyDescent="0.3">
      <c r="A243" s="1">
        <v>241</v>
      </c>
      <c r="B243" s="10">
        <v>46264</v>
      </c>
      <c r="C243" s="1" t="s">
        <v>11</v>
      </c>
      <c r="D243" s="1" t="s">
        <v>30</v>
      </c>
      <c r="E243" s="1">
        <v>100</v>
      </c>
      <c r="F243" s="1"/>
      <c r="G243" s="1"/>
      <c r="H243" s="1"/>
      <c r="J243" s="1">
        <f t="shared" si="3"/>
        <v>0</v>
      </c>
      <c r="K243" s="1"/>
    </row>
    <row r="244" spans="1:11" ht="21" customHeight="1" x14ac:dyDescent="0.3">
      <c r="A244" s="1">
        <v>242</v>
      </c>
      <c r="B244" s="10">
        <v>46265</v>
      </c>
      <c r="C244" s="1" t="s">
        <v>11</v>
      </c>
      <c r="D244" s="1" t="s">
        <v>30</v>
      </c>
      <c r="E244" s="1">
        <v>100</v>
      </c>
      <c r="F244" s="1"/>
      <c r="G244" s="1"/>
      <c r="H244" s="1"/>
      <c r="J244" s="1">
        <f t="shared" si="3"/>
        <v>0</v>
      </c>
      <c r="K244" s="1"/>
    </row>
    <row r="245" spans="1:11" ht="21" customHeight="1" x14ac:dyDescent="0.3">
      <c r="A245" s="1">
        <v>243</v>
      </c>
      <c r="B245" s="10">
        <v>46266</v>
      </c>
      <c r="C245" s="1" t="s">
        <v>11</v>
      </c>
      <c r="D245" s="1" t="s">
        <v>30</v>
      </c>
      <c r="E245" s="1">
        <v>100</v>
      </c>
      <c r="F245" s="1"/>
      <c r="G245" s="1"/>
      <c r="H245" s="1"/>
      <c r="J245" s="1">
        <f t="shared" si="3"/>
        <v>0</v>
      </c>
      <c r="K245" s="1"/>
    </row>
    <row r="246" spans="1:11" ht="21" customHeight="1" x14ac:dyDescent="0.3">
      <c r="A246" s="1">
        <v>244</v>
      </c>
      <c r="B246" s="10">
        <v>46267</v>
      </c>
      <c r="C246" s="1" t="s">
        <v>11</v>
      </c>
      <c r="D246" s="1" t="s">
        <v>30</v>
      </c>
      <c r="E246" s="1">
        <v>100</v>
      </c>
      <c r="F246" s="1"/>
      <c r="G246" s="1"/>
      <c r="H246" s="1"/>
      <c r="J246" s="1">
        <f t="shared" si="3"/>
        <v>0</v>
      </c>
      <c r="K246" s="1"/>
    </row>
    <row r="247" spans="1:11" ht="21" customHeight="1" x14ac:dyDescent="0.3">
      <c r="A247" s="1">
        <v>245</v>
      </c>
      <c r="B247" s="10">
        <v>46268</v>
      </c>
      <c r="C247" s="1" t="s">
        <v>11</v>
      </c>
      <c r="D247" s="1" t="s">
        <v>30</v>
      </c>
      <c r="E247" s="1">
        <v>100</v>
      </c>
      <c r="F247" s="1"/>
      <c r="G247" s="1"/>
      <c r="H247" s="1"/>
      <c r="J247" s="1">
        <f t="shared" si="3"/>
        <v>0</v>
      </c>
      <c r="K247" s="1"/>
    </row>
    <row r="248" spans="1:11" ht="21" customHeight="1" x14ac:dyDescent="0.3">
      <c r="A248" s="1">
        <v>246</v>
      </c>
      <c r="B248" s="10">
        <v>46269</v>
      </c>
      <c r="C248" s="1" t="s">
        <v>11</v>
      </c>
      <c r="D248" s="1" t="s">
        <v>30</v>
      </c>
      <c r="E248" s="1">
        <v>100</v>
      </c>
      <c r="F248" s="1"/>
      <c r="G248" s="1"/>
      <c r="H248" s="1"/>
      <c r="J248" s="1">
        <f t="shared" si="3"/>
        <v>0</v>
      </c>
      <c r="K248" s="1"/>
    </row>
    <row r="249" spans="1:11" ht="21" customHeight="1" x14ac:dyDescent="0.3">
      <c r="A249" s="1">
        <v>247</v>
      </c>
      <c r="B249" s="10">
        <v>46270</v>
      </c>
      <c r="C249" s="1" t="s">
        <v>11</v>
      </c>
      <c r="D249" s="1" t="s">
        <v>30</v>
      </c>
      <c r="E249" s="1">
        <v>100</v>
      </c>
      <c r="F249" s="1"/>
      <c r="G249" s="1"/>
      <c r="H249" s="1"/>
      <c r="J249" s="1">
        <f t="shared" si="3"/>
        <v>0</v>
      </c>
      <c r="K249" s="1"/>
    </row>
    <row r="250" spans="1:11" ht="21" customHeight="1" x14ac:dyDescent="0.3">
      <c r="A250" s="1">
        <v>248</v>
      </c>
      <c r="B250" s="10">
        <v>46271</v>
      </c>
      <c r="C250" s="1" t="s">
        <v>11</v>
      </c>
      <c r="D250" s="1" t="s">
        <v>30</v>
      </c>
      <c r="E250" s="1">
        <v>100</v>
      </c>
      <c r="F250" s="1"/>
      <c r="G250" s="1"/>
      <c r="H250" s="1"/>
      <c r="J250" s="1">
        <f t="shared" si="3"/>
        <v>0</v>
      </c>
      <c r="K250" s="1"/>
    </row>
    <row r="251" spans="1:11" ht="21" customHeight="1" x14ac:dyDescent="0.3">
      <c r="A251" s="1">
        <v>249</v>
      </c>
      <c r="B251" s="10">
        <v>46272</v>
      </c>
      <c r="C251" s="1" t="s">
        <v>11</v>
      </c>
      <c r="D251" s="1" t="s">
        <v>30</v>
      </c>
      <c r="E251" s="1">
        <v>100</v>
      </c>
      <c r="F251" s="1"/>
      <c r="G251" s="1"/>
      <c r="H251" s="1"/>
      <c r="J251" s="1">
        <f t="shared" si="3"/>
        <v>0</v>
      </c>
      <c r="K251" s="1"/>
    </row>
    <row r="252" spans="1:11" ht="21" customHeight="1" x14ac:dyDescent="0.3">
      <c r="A252" s="1">
        <v>250</v>
      </c>
      <c r="B252" s="10">
        <v>46273</v>
      </c>
      <c r="C252" s="1" t="s">
        <v>11</v>
      </c>
      <c r="D252" s="1" t="s">
        <v>30</v>
      </c>
      <c r="E252" s="1">
        <v>100</v>
      </c>
      <c r="F252" s="1"/>
      <c r="G252" s="1"/>
      <c r="H252" s="1"/>
      <c r="J252" s="1">
        <f t="shared" si="3"/>
        <v>0</v>
      </c>
      <c r="K252" s="1"/>
    </row>
    <row r="253" spans="1:11" ht="21" customHeight="1" x14ac:dyDescent="0.3">
      <c r="A253" s="1">
        <v>251</v>
      </c>
      <c r="B253" s="10">
        <v>46274</v>
      </c>
      <c r="C253" s="1" t="s">
        <v>11</v>
      </c>
      <c r="D253" s="1" t="s">
        <v>30</v>
      </c>
      <c r="E253" s="1">
        <v>100</v>
      </c>
      <c r="F253" s="1"/>
      <c r="G253" s="1"/>
      <c r="H253" s="1"/>
      <c r="J253" s="1">
        <f t="shared" si="3"/>
        <v>0</v>
      </c>
      <c r="K253" s="1"/>
    </row>
    <row r="254" spans="1:11" ht="21" customHeight="1" x14ac:dyDescent="0.3">
      <c r="A254" s="1">
        <v>252</v>
      </c>
      <c r="B254" s="10">
        <v>46275</v>
      </c>
      <c r="C254" s="1" t="s">
        <v>11</v>
      </c>
      <c r="D254" s="1" t="s">
        <v>30</v>
      </c>
      <c r="E254" s="1">
        <v>100</v>
      </c>
      <c r="F254" s="1"/>
      <c r="G254" s="1"/>
      <c r="H254" s="1"/>
      <c r="J254" s="1">
        <f t="shared" si="3"/>
        <v>0</v>
      </c>
      <c r="K254" s="1"/>
    </row>
    <row r="255" spans="1:11" ht="21" customHeight="1" x14ac:dyDescent="0.3">
      <c r="A255" s="1">
        <v>253</v>
      </c>
      <c r="B255" s="10">
        <v>46276</v>
      </c>
      <c r="C255" s="1" t="s">
        <v>11</v>
      </c>
      <c r="D255" s="1" t="s">
        <v>30</v>
      </c>
      <c r="E255" s="1">
        <v>100</v>
      </c>
      <c r="F255" s="1"/>
      <c r="G255" s="1"/>
      <c r="H255" s="1"/>
      <c r="J255" s="1">
        <f t="shared" si="3"/>
        <v>0</v>
      </c>
      <c r="K255" s="1"/>
    </row>
    <row r="256" spans="1:11" ht="21" customHeight="1" x14ac:dyDescent="0.3">
      <c r="A256" s="1">
        <v>254</v>
      </c>
      <c r="B256" s="10">
        <v>46277</v>
      </c>
      <c r="C256" s="1" t="s">
        <v>11</v>
      </c>
      <c r="D256" s="1" t="s">
        <v>30</v>
      </c>
      <c r="E256" s="1">
        <v>100</v>
      </c>
      <c r="F256" s="1"/>
      <c r="G256" s="1"/>
      <c r="H256" s="1"/>
      <c r="J256" s="1">
        <f t="shared" si="3"/>
        <v>0</v>
      </c>
      <c r="K256" s="1"/>
    </row>
    <row r="257" spans="1:11" ht="21" customHeight="1" x14ac:dyDescent="0.3">
      <c r="A257" s="1">
        <v>255</v>
      </c>
      <c r="B257" s="10">
        <v>46278</v>
      </c>
      <c r="C257" s="1" t="s">
        <v>11</v>
      </c>
      <c r="D257" s="1" t="s">
        <v>30</v>
      </c>
      <c r="E257" s="1">
        <v>100</v>
      </c>
      <c r="F257" s="1"/>
      <c r="G257" s="1"/>
      <c r="H257" s="1"/>
      <c r="J257" s="1">
        <f t="shared" si="3"/>
        <v>0</v>
      </c>
      <c r="K257" s="1"/>
    </row>
    <row r="258" spans="1:11" ht="21" customHeight="1" x14ac:dyDescent="0.3">
      <c r="A258" s="1">
        <v>256</v>
      </c>
      <c r="B258" s="10">
        <v>46279</v>
      </c>
      <c r="C258" s="1" t="s">
        <v>11</v>
      </c>
      <c r="D258" s="1" t="s">
        <v>30</v>
      </c>
      <c r="E258" s="1">
        <v>100</v>
      </c>
      <c r="F258" s="1"/>
      <c r="G258" s="1"/>
      <c r="H258" s="1"/>
      <c r="J258" s="1">
        <f t="shared" si="3"/>
        <v>0</v>
      </c>
      <c r="K258" s="1"/>
    </row>
    <row r="259" spans="1:11" ht="21" customHeight="1" x14ac:dyDescent="0.3">
      <c r="A259" s="1">
        <v>257</v>
      </c>
      <c r="B259" s="10">
        <v>46280</v>
      </c>
      <c r="C259" s="1" t="s">
        <v>11</v>
      </c>
      <c r="D259" s="1" t="s">
        <v>30</v>
      </c>
      <c r="E259" s="1">
        <v>100</v>
      </c>
      <c r="F259" s="1"/>
      <c r="G259" s="1"/>
      <c r="H259" s="1"/>
      <c r="J259" s="1">
        <f t="shared" si="3"/>
        <v>0</v>
      </c>
      <c r="K259" s="1"/>
    </row>
    <row r="260" spans="1:11" ht="21" customHeight="1" x14ac:dyDescent="0.3">
      <c r="A260" s="1">
        <v>258</v>
      </c>
      <c r="B260" s="10">
        <v>46281</v>
      </c>
      <c r="C260" s="1" t="s">
        <v>11</v>
      </c>
      <c r="D260" s="1" t="s">
        <v>30</v>
      </c>
      <c r="E260" s="1">
        <v>100</v>
      </c>
      <c r="F260" s="1"/>
      <c r="G260" s="1"/>
      <c r="H260" s="1"/>
      <c r="J260" s="1">
        <f t="shared" ref="J260:J323" si="4">E260*F260-G260-H260+I260</f>
        <v>0</v>
      </c>
      <c r="K260" s="1"/>
    </row>
    <row r="261" spans="1:11" ht="21" customHeight="1" x14ac:dyDescent="0.3">
      <c r="A261" s="1">
        <v>259</v>
      </c>
      <c r="B261" s="10">
        <v>46282</v>
      </c>
      <c r="C261" s="1" t="s">
        <v>11</v>
      </c>
      <c r="D261" s="1" t="s">
        <v>30</v>
      </c>
      <c r="E261" s="1">
        <v>100</v>
      </c>
      <c r="F261" s="1"/>
      <c r="G261" s="1"/>
      <c r="H261" s="1"/>
      <c r="J261" s="1">
        <f t="shared" si="4"/>
        <v>0</v>
      </c>
      <c r="K261" s="1"/>
    </row>
    <row r="262" spans="1:11" ht="21" customHeight="1" x14ac:dyDescent="0.3">
      <c r="A262" s="1">
        <v>260</v>
      </c>
      <c r="B262" s="10">
        <v>46283</v>
      </c>
      <c r="C262" s="1" t="s">
        <v>11</v>
      </c>
      <c r="D262" s="1" t="s">
        <v>30</v>
      </c>
      <c r="E262" s="1">
        <v>100</v>
      </c>
      <c r="F262" s="1"/>
      <c r="G262" s="1"/>
      <c r="H262" s="1"/>
      <c r="J262" s="1">
        <f t="shared" si="4"/>
        <v>0</v>
      </c>
      <c r="K262" s="1"/>
    </row>
    <row r="263" spans="1:11" ht="21" customHeight="1" x14ac:dyDescent="0.3">
      <c r="A263" s="1">
        <v>261</v>
      </c>
      <c r="B263" s="10">
        <v>46284</v>
      </c>
      <c r="C263" s="1" t="s">
        <v>11</v>
      </c>
      <c r="D263" s="1" t="s">
        <v>30</v>
      </c>
      <c r="E263" s="1">
        <v>100</v>
      </c>
      <c r="F263" s="1"/>
      <c r="G263" s="1"/>
      <c r="H263" s="1"/>
      <c r="J263" s="1">
        <f t="shared" si="4"/>
        <v>0</v>
      </c>
      <c r="K263" s="1"/>
    </row>
    <row r="264" spans="1:11" ht="21" customHeight="1" x14ac:dyDescent="0.3">
      <c r="A264" s="1">
        <v>262</v>
      </c>
      <c r="B264" s="10">
        <v>46285</v>
      </c>
      <c r="C264" s="1" t="s">
        <v>11</v>
      </c>
      <c r="D264" s="1" t="s">
        <v>30</v>
      </c>
      <c r="E264" s="1">
        <v>100</v>
      </c>
      <c r="F264" s="1"/>
      <c r="G264" s="1"/>
      <c r="H264" s="1"/>
      <c r="J264" s="1">
        <f t="shared" si="4"/>
        <v>0</v>
      </c>
      <c r="K264" s="1"/>
    </row>
    <row r="265" spans="1:11" ht="21" customHeight="1" x14ac:dyDescent="0.3">
      <c r="A265" s="1">
        <v>263</v>
      </c>
      <c r="B265" s="10">
        <v>46286</v>
      </c>
      <c r="C265" s="1" t="s">
        <v>11</v>
      </c>
      <c r="D265" s="1" t="s">
        <v>30</v>
      </c>
      <c r="E265" s="1">
        <v>100</v>
      </c>
      <c r="F265" s="1"/>
      <c r="G265" s="1"/>
      <c r="H265" s="1"/>
      <c r="J265" s="1">
        <f t="shared" si="4"/>
        <v>0</v>
      </c>
      <c r="K265" s="1"/>
    </row>
    <row r="266" spans="1:11" ht="21" customHeight="1" x14ac:dyDescent="0.3">
      <c r="A266" s="1">
        <v>264</v>
      </c>
      <c r="B266" s="10">
        <v>46287</v>
      </c>
      <c r="C266" s="1" t="s">
        <v>11</v>
      </c>
      <c r="D266" s="1" t="s">
        <v>30</v>
      </c>
      <c r="E266" s="1">
        <v>100</v>
      </c>
      <c r="F266" s="1"/>
      <c r="G266" s="1"/>
      <c r="H266" s="1"/>
      <c r="J266" s="1">
        <f t="shared" si="4"/>
        <v>0</v>
      </c>
      <c r="K266" s="1"/>
    </row>
    <row r="267" spans="1:11" ht="21" customHeight="1" x14ac:dyDescent="0.3">
      <c r="A267" s="1">
        <v>265</v>
      </c>
      <c r="B267" s="10">
        <v>46288</v>
      </c>
      <c r="C267" s="1" t="s">
        <v>11</v>
      </c>
      <c r="D267" s="1" t="s">
        <v>30</v>
      </c>
      <c r="E267" s="1">
        <v>100</v>
      </c>
      <c r="F267" s="1"/>
      <c r="G267" s="1"/>
      <c r="H267" s="1"/>
      <c r="J267" s="1">
        <f t="shared" si="4"/>
        <v>0</v>
      </c>
      <c r="K267" s="1"/>
    </row>
    <row r="268" spans="1:11" ht="21" customHeight="1" x14ac:dyDescent="0.3">
      <c r="A268" s="1">
        <v>266</v>
      </c>
      <c r="B268" s="10">
        <v>46289</v>
      </c>
      <c r="C268" s="1" t="s">
        <v>11</v>
      </c>
      <c r="D268" s="1" t="s">
        <v>30</v>
      </c>
      <c r="E268" s="1">
        <v>100</v>
      </c>
      <c r="F268" s="1"/>
      <c r="G268" s="1"/>
      <c r="H268" s="1"/>
      <c r="J268" s="1">
        <f t="shared" si="4"/>
        <v>0</v>
      </c>
      <c r="K268" s="1"/>
    </row>
    <row r="269" spans="1:11" ht="21" customHeight="1" x14ac:dyDescent="0.3">
      <c r="A269" s="1">
        <v>267</v>
      </c>
      <c r="B269" s="10">
        <v>46290</v>
      </c>
      <c r="C269" s="1" t="s">
        <v>11</v>
      </c>
      <c r="D269" s="1" t="s">
        <v>30</v>
      </c>
      <c r="E269" s="1">
        <v>100</v>
      </c>
      <c r="F269" s="1"/>
      <c r="G269" s="1"/>
      <c r="H269" s="1"/>
      <c r="J269" s="1">
        <f t="shared" si="4"/>
        <v>0</v>
      </c>
      <c r="K269" s="1"/>
    </row>
    <row r="270" spans="1:11" ht="21" customHeight="1" x14ac:dyDescent="0.3">
      <c r="A270" s="1">
        <v>268</v>
      </c>
      <c r="B270" s="10">
        <v>46291</v>
      </c>
      <c r="C270" s="1" t="s">
        <v>11</v>
      </c>
      <c r="D270" s="1" t="s">
        <v>30</v>
      </c>
      <c r="E270" s="1">
        <v>100</v>
      </c>
      <c r="F270" s="1"/>
      <c r="G270" s="1"/>
      <c r="H270" s="1"/>
      <c r="J270" s="1">
        <f t="shared" si="4"/>
        <v>0</v>
      </c>
      <c r="K270" s="1"/>
    </row>
    <row r="271" spans="1:11" ht="21" customHeight="1" x14ac:dyDescent="0.3">
      <c r="A271" s="1">
        <v>269</v>
      </c>
      <c r="B271" s="10">
        <v>46292</v>
      </c>
      <c r="C271" s="1" t="s">
        <v>11</v>
      </c>
      <c r="D271" s="1" t="s">
        <v>30</v>
      </c>
      <c r="E271" s="1">
        <v>100</v>
      </c>
      <c r="F271" s="1"/>
      <c r="G271" s="1"/>
      <c r="H271" s="1"/>
      <c r="J271" s="1">
        <f t="shared" si="4"/>
        <v>0</v>
      </c>
      <c r="K271" s="1"/>
    </row>
    <row r="272" spans="1:11" ht="21" customHeight="1" x14ac:dyDescent="0.3">
      <c r="A272" s="1">
        <v>270</v>
      </c>
      <c r="B272" s="10">
        <v>46293</v>
      </c>
      <c r="C272" s="1" t="s">
        <v>11</v>
      </c>
      <c r="D272" s="1" t="s">
        <v>30</v>
      </c>
      <c r="E272" s="1">
        <v>100</v>
      </c>
      <c r="F272" s="1"/>
      <c r="G272" s="1"/>
      <c r="H272" s="1"/>
      <c r="J272" s="1">
        <f t="shared" si="4"/>
        <v>0</v>
      </c>
      <c r="K272" s="1"/>
    </row>
    <row r="273" spans="1:11" ht="21" customHeight="1" x14ac:dyDescent="0.3">
      <c r="A273" s="1">
        <v>271</v>
      </c>
      <c r="B273" s="10">
        <v>46294</v>
      </c>
      <c r="C273" s="1" t="s">
        <v>11</v>
      </c>
      <c r="D273" s="1" t="s">
        <v>30</v>
      </c>
      <c r="E273" s="1">
        <v>100</v>
      </c>
      <c r="F273" s="1"/>
      <c r="G273" s="1"/>
      <c r="H273" s="1"/>
      <c r="J273" s="1">
        <f t="shared" si="4"/>
        <v>0</v>
      </c>
      <c r="K273" s="1"/>
    </row>
    <row r="274" spans="1:11" ht="21" customHeight="1" x14ac:dyDescent="0.3">
      <c r="A274" s="1">
        <v>272</v>
      </c>
      <c r="B274" s="10">
        <v>46295</v>
      </c>
      <c r="C274" s="1" t="s">
        <v>11</v>
      </c>
      <c r="D274" s="1" t="s">
        <v>30</v>
      </c>
      <c r="E274" s="1">
        <v>100</v>
      </c>
      <c r="F274" s="1"/>
      <c r="G274" s="1"/>
      <c r="H274" s="1"/>
      <c r="J274" s="1">
        <f t="shared" si="4"/>
        <v>0</v>
      </c>
      <c r="K274" s="1"/>
    </row>
    <row r="275" spans="1:11" ht="21" customHeight="1" x14ac:dyDescent="0.3">
      <c r="A275" s="1">
        <v>273</v>
      </c>
      <c r="B275" s="10">
        <v>46296</v>
      </c>
      <c r="C275" s="1" t="s">
        <v>11</v>
      </c>
      <c r="D275" s="1" t="s">
        <v>30</v>
      </c>
      <c r="E275" s="1">
        <v>100</v>
      </c>
      <c r="F275" s="1"/>
      <c r="G275" s="1"/>
      <c r="H275" s="1"/>
      <c r="J275" s="1">
        <f t="shared" si="4"/>
        <v>0</v>
      </c>
      <c r="K275" s="1"/>
    </row>
    <row r="276" spans="1:11" ht="21" customHeight="1" x14ac:dyDescent="0.3">
      <c r="A276" s="1">
        <v>274</v>
      </c>
      <c r="B276" s="10">
        <v>46297</v>
      </c>
      <c r="C276" s="1" t="s">
        <v>11</v>
      </c>
      <c r="D276" s="1" t="s">
        <v>30</v>
      </c>
      <c r="E276" s="1">
        <v>100</v>
      </c>
      <c r="F276" s="1"/>
      <c r="G276" s="1"/>
      <c r="H276" s="1"/>
      <c r="J276" s="1">
        <f t="shared" si="4"/>
        <v>0</v>
      </c>
      <c r="K276" s="1"/>
    </row>
    <row r="277" spans="1:11" ht="21" customHeight="1" x14ac:dyDescent="0.3">
      <c r="A277" s="1">
        <v>275</v>
      </c>
      <c r="B277" s="10">
        <v>46298</v>
      </c>
      <c r="C277" s="1" t="s">
        <v>11</v>
      </c>
      <c r="D277" s="1" t="s">
        <v>30</v>
      </c>
      <c r="E277" s="1">
        <v>100</v>
      </c>
      <c r="F277" s="1"/>
      <c r="G277" s="1"/>
      <c r="H277" s="1"/>
      <c r="J277" s="1">
        <f t="shared" si="4"/>
        <v>0</v>
      </c>
      <c r="K277" s="1"/>
    </row>
    <row r="278" spans="1:11" ht="21" customHeight="1" x14ac:dyDescent="0.3">
      <c r="A278" s="1">
        <v>276</v>
      </c>
      <c r="B278" s="10">
        <v>46299</v>
      </c>
      <c r="C278" s="1" t="s">
        <v>11</v>
      </c>
      <c r="D278" s="1" t="s">
        <v>30</v>
      </c>
      <c r="E278" s="1">
        <v>100</v>
      </c>
      <c r="F278" s="1"/>
      <c r="G278" s="1"/>
      <c r="H278" s="1"/>
      <c r="J278" s="1">
        <f t="shared" si="4"/>
        <v>0</v>
      </c>
      <c r="K278" s="1"/>
    </row>
    <row r="279" spans="1:11" ht="21" customHeight="1" x14ac:dyDescent="0.3">
      <c r="A279" s="1">
        <v>277</v>
      </c>
      <c r="B279" s="10">
        <v>46300</v>
      </c>
      <c r="C279" s="1" t="s">
        <v>11</v>
      </c>
      <c r="D279" s="1" t="s">
        <v>30</v>
      </c>
      <c r="E279" s="1">
        <v>100</v>
      </c>
      <c r="F279" s="1"/>
      <c r="G279" s="1"/>
      <c r="H279" s="1"/>
      <c r="J279" s="1">
        <f t="shared" si="4"/>
        <v>0</v>
      </c>
      <c r="K279" s="1"/>
    </row>
    <row r="280" spans="1:11" ht="21" customHeight="1" x14ac:dyDescent="0.3">
      <c r="A280" s="1">
        <v>278</v>
      </c>
      <c r="B280" s="10">
        <v>46301</v>
      </c>
      <c r="C280" s="1" t="s">
        <v>11</v>
      </c>
      <c r="D280" s="1" t="s">
        <v>30</v>
      </c>
      <c r="E280" s="1">
        <v>100</v>
      </c>
      <c r="F280" s="1"/>
      <c r="G280" s="1"/>
      <c r="H280" s="1"/>
      <c r="J280" s="1">
        <f t="shared" si="4"/>
        <v>0</v>
      </c>
      <c r="K280" s="1"/>
    </row>
    <row r="281" spans="1:11" ht="21" customHeight="1" x14ac:dyDescent="0.3">
      <c r="A281" s="1">
        <v>279</v>
      </c>
      <c r="B281" s="10">
        <v>46302</v>
      </c>
      <c r="C281" s="1" t="s">
        <v>11</v>
      </c>
      <c r="D281" s="1" t="s">
        <v>30</v>
      </c>
      <c r="E281" s="1">
        <v>100</v>
      </c>
      <c r="F281" s="1"/>
      <c r="G281" s="1"/>
      <c r="H281" s="1"/>
      <c r="J281" s="1">
        <f t="shared" si="4"/>
        <v>0</v>
      </c>
      <c r="K281" s="1"/>
    </row>
    <row r="282" spans="1:11" ht="21" customHeight="1" x14ac:dyDescent="0.3">
      <c r="A282" s="1">
        <v>280</v>
      </c>
      <c r="B282" s="10">
        <v>46303</v>
      </c>
      <c r="C282" s="1" t="s">
        <v>11</v>
      </c>
      <c r="D282" s="1" t="s">
        <v>30</v>
      </c>
      <c r="E282" s="1">
        <v>100</v>
      </c>
      <c r="F282" s="1"/>
      <c r="G282" s="1"/>
      <c r="H282" s="1"/>
      <c r="J282" s="1">
        <f t="shared" si="4"/>
        <v>0</v>
      </c>
      <c r="K282" s="1"/>
    </row>
    <row r="283" spans="1:11" ht="21" customHeight="1" x14ac:dyDescent="0.3">
      <c r="A283" s="1">
        <v>281</v>
      </c>
      <c r="B283" s="10">
        <v>46304</v>
      </c>
      <c r="C283" s="1" t="s">
        <v>11</v>
      </c>
      <c r="D283" s="1" t="s">
        <v>30</v>
      </c>
      <c r="E283" s="1">
        <v>100</v>
      </c>
      <c r="F283" s="1"/>
      <c r="G283" s="1"/>
      <c r="H283" s="1"/>
      <c r="J283" s="1">
        <f t="shared" si="4"/>
        <v>0</v>
      </c>
      <c r="K283" s="1"/>
    </row>
    <row r="284" spans="1:11" ht="21" customHeight="1" x14ac:dyDescent="0.3">
      <c r="A284" s="1">
        <v>282</v>
      </c>
      <c r="B284" s="10">
        <v>46305</v>
      </c>
      <c r="C284" s="1" t="s">
        <v>11</v>
      </c>
      <c r="D284" s="1" t="s">
        <v>30</v>
      </c>
      <c r="E284" s="1">
        <v>100</v>
      </c>
      <c r="F284" s="1"/>
      <c r="G284" s="1"/>
      <c r="H284" s="1"/>
      <c r="J284" s="1">
        <f t="shared" si="4"/>
        <v>0</v>
      </c>
      <c r="K284" s="1"/>
    </row>
    <row r="285" spans="1:11" ht="21" customHeight="1" x14ac:dyDescent="0.3">
      <c r="A285" s="1">
        <v>283</v>
      </c>
      <c r="B285" s="10">
        <v>46306</v>
      </c>
      <c r="C285" s="1" t="s">
        <v>11</v>
      </c>
      <c r="D285" s="1" t="s">
        <v>30</v>
      </c>
      <c r="E285" s="1">
        <v>100</v>
      </c>
      <c r="F285" s="1"/>
      <c r="G285" s="1"/>
      <c r="H285" s="1"/>
      <c r="J285" s="1">
        <f t="shared" si="4"/>
        <v>0</v>
      </c>
      <c r="K285" s="1"/>
    </row>
    <row r="286" spans="1:11" ht="21" customHeight="1" x14ac:dyDescent="0.3">
      <c r="A286" s="1">
        <v>284</v>
      </c>
      <c r="B286" s="10">
        <v>46307</v>
      </c>
      <c r="C286" s="1" t="s">
        <v>11</v>
      </c>
      <c r="D286" s="1" t="s">
        <v>30</v>
      </c>
      <c r="E286" s="1">
        <v>100</v>
      </c>
      <c r="F286" s="1"/>
      <c r="G286" s="1"/>
      <c r="H286" s="1"/>
      <c r="J286" s="1">
        <f t="shared" si="4"/>
        <v>0</v>
      </c>
      <c r="K286" s="1"/>
    </row>
    <row r="287" spans="1:11" ht="21" customHeight="1" x14ac:dyDescent="0.3">
      <c r="A287" s="1">
        <v>285</v>
      </c>
      <c r="B287" s="10">
        <v>46308</v>
      </c>
      <c r="C287" s="1" t="s">
        <v>11</v>
      </c>
      <c r="D287" s="1" t="s">
        <v>30</v>
      </c>
      <c r="E287" s="1">
        <v>100</v>
      </c>
      <c r="F287" s="1"/>
      <c r="G287" s="1"/>
      <c r="H287" s="1"/>
      <c r="J287" s="1">
        <f t="shared" si="4"/>
        <v>0</v>
      </c>
      <c r="K287" s="1"/>
    </row>
    <row r="288" spans="1:11" ht="21" customHeight="1" x14ac:dyDescent="0.3">
      <c r="A288" s="1">
        <v>286</v>
      </c>
      <c r="B288" s="10">
        <v>46309</v>
      </c>
      <c r="C288" s="1" t="s">
        <v>11</v>
      </c>
      <c r="D288" s="1" t="s">
        <v>30</v>
      </c>
      <c r="E288" s="1">
        <v>100</v>
      </c>
      <c r="F288" s="1"/>
      <c r="G288" s="1"/>
      <c r="H288" s="1"/>
      <c r="J288" s="1">
        <f t="shared" si="4"/>
        <v>0</v>
      </c>
      <c r="K288" s="1"/>
    </row>
    <row r="289" spans="1:11" ht="21" customHeight="1" x14ac:dyDescent="0.3">
      <c r="A289" s="1">
        <v>287</v>
      </c>
      <c r="B289" s="10">
        <v>46310</v>
      </c>
      <c r="C289" s="1" t="s">
        <v>11</v>
      </c>
      <c r="D289" s="1" t="s">
        <v>30</v>
      </c>
      <c r="E289" s="1">
        <v>100</v>
      </c>
      <c r="F289" s="1"/>
      <c r="G289" s="1"/>
      <c r="H289" s="1"/>
      <c r="J289" s="1">
        <f t="shared" si="4"/>
        <v>0</v>
      </c>
      <c r="K289" s="1"/>
    </row>
    <row r="290" spans="1:11" ht="21" customHeight="1" x14ac:dyDescent="0.3">
      <c r="A290" s="1">
        <v>288</v>
      </c>
      <c r="B290" s="10">
        <v>46311</v>
      </c>
      <c r="C290" s="1" t="s">
        <v>11</v>
      </c>
      <c r="D290" s="1" t="s">
        <v>30</v>
      </c>
      <c r="E290" s="1">
        <v>100</v>
      </c>
      <c r="F290" s="1"/>
      <c r="G290" s="1"/>
      <c r="H290" s="1"/>
      <c r="J290" s="1">
        <f t="shared" si="4"/>
        <v>0</v>
      </c>
      <c r="K290" s="1"/>
    </row>
    <row r="291" spans="1:11" ht="21" customHeight="1" x14ac:dyDescent="0.3">
      <c r="A291" s="1">
        <v>289</v>
      </c>
      <c r="B291" s="10">
        <v>46312</v>
      </c>
      <c r="C291" s="1" t="s">
        <v>11</v>
      </c>
      <c r="D291" s="1" t="s">
        <v>30</v>
      </c>
      <c r="E291" s="1">
        <v>100</v>
      </c>
      <c r="F291" s="1"/>
      <c r="G291" s="1"/>
      <c r="H291" s="1"/>
      <c r="J291" s="1">
        <f t="shared" si="4"/>
        <v>0</v>
      </c>
      <c r="K291" s="1"/>
    </row>
    <row r="292" spans="1:11" ht="21" customHeight="1" x14ac:dyDescent="0.3">
      <c r="A292" s="1">
        <v>290</v>
      </c>
      <c r="B292" s="10">
        <v>46313</v>
      </c>
      <c r="C292" s="1" t="s">
        <v>11</v>
      </c>
      <c r="D292" s="1" t="s">
        <v>30</v>
      </c>
      <c r="E292" s="1">
        <v>100</v>
      </c>
      <c r="F292" s="1"/>
      <c r="G292" s="1"/>
      <c r="H292" s="1"/>
      <c r="J292" s="1">
        <f t="shared" si="4"/>
        <v>0</v>
      </c>
      <c r="K292" s="1"/>
    </row>
    <row r="293" spans="1:11" ht="21" customHeight="1" x14ac:dyDescent="0.3">
      <c r="A293" s="1">
        <v>291</v>
      </c>
      <c r="B293" s="10">
        <v>46314</v>
      </c>
      <c r="C293" s="1" t="s">
        <v>11</v>
      </c>
      <c r="D293" s="1" t="s">
        <v>30</v>
      </c>
      <c r="E293" s="1">
        <v>100</v>
      </c>
      <c r="F293" s="1"/>
      <c r="G293" s="1"/>
      <c r="H293" s="1"/>
      <c r="J293" s="1">
        <f t="shared" si="4"/>
        <v>0</v>
      </c>
      <c r="K293" s="1"/>
    </row>
    <row r="294" spans="1:11" ht="21" customHeight="1" x14ac:dyDescent="0.3">
      <c r="A294" s="1">
        <v>292</v>
      </c>
      <c r="B294" s="10">
        <v>46315</v>
      </c>
      <c r="C294" s="1" t="s">
        <v>11</v>
      </c>
      <c r="D294" s="1" t="s">
        <v>30</v>
      </c>
      <c r="E294" s="1">
        <v>100</v>
      </c>
      <c r="F294" s="1"/>
      <c r="G294" s="1"/>
      <c r="H294" s="1"/>
      <c r="J294" s="1">
        <f t="shared" si="4"/>
        <v>0</v>
      </c>
      <c r="K294" s="1"/>
    </row>
    <row r="295" spans="1:11" ht="21" customHeight="1" x14ac:dyDescent="0.3">
      <c r="A295" s="1">
        <v>293</v>
      </c>
      <c r="B295" s="10">
        <v>46316</v>
      </c>
      <c r="C295" s="1" t="s">
        <v>11</v>
      </c>
      <c r="D295" s="1" t="s">
        <v>30</v>
      </c>
      <c r="E295" s="1">
        <v>100</v>
      </c>
      <c r="F295" s="1"/>
      <c r="G295" s="1"/>
      <c r="H295" s="1"/>
      <c r="J295" s="1">
        <f t="shared" si="4"/>
        <v>0</v>
      </c>
      <c r="K295" s="1"/>
    </row>
    <row r="296" spans="1:11" ht="21" customHeight="1" x14ac:dyDescent="0.3">
      <c r="A296" s="1">
        <v>294</v>
      </c>
      <c r="B296" s="10">
        <v>46317</v>
      </c>
      <c r="C296" s="1" t="s">
        <v>11</v>
      </c>
      <c r="D296" s="1" t="s">
        <v>30</v>
      </c>
      <c r="E296" s="1">
        <v>100</v>
      </c>
      <c r="F296" s="1"/>
      <c r="G296" s="1"/>
      <c r="H296" s="1"/>
      <c r="J296" s="1">
        <f t="shared" si="4"/>
        <v>0</v>
      </c>
      <c r="K296" s="1"/>
    </row>
    <row r="297" spans="1:11" ht="21" customHeight="1" x14ac:dyDescent="0.3">
      <c r="A297" s="1">
        <v>295</v>
      </c>
      <c r="B297" s="10">
        <v>46318</v>
      </c>
      <c r="C297" s="1" t="s">
        <v>11</v>
      </c>
      <c r="D297" s="1" t="s">
        <v>30</v>
      </c>
      <c r="E297" s="1">
        <v>100</v>
      </c>
      <c r="F297" s="1"/>
      <c r="G297" s="1"/>
      <c r="H297" s="1"/>
      <c r="J297" s="1">
        <f t="shared" si="4"/>
        <v>0</v>
      </c>
      <c r="K297" s="1"/>
    </row>
    <row r="298" spans="1:11" ht="21" customHeight="1" x14ac:dyDescent="0.3">
      <c r="A298" s="1">
        <v>296</v>
      </c>
      <c r="B298" s="10">
        <v>46319</v>
      </c>
      <c r="C298" s="1" t="s">
        <v>11</v>
      </c>
      <c r="D298" s="1" t="s">
        <v>30</v>
      </c>
      <c r="E298" s="1">
        <v>100</v>
      </c>
      <c r="F298" s="1"/>
      <c r="G298" s="1"/>
      <c r="H298" s="1"/>
      <c r="J298" s="1">
        <f t="shared" si="4"/>
        <v>0</v>
      </c>
      <c r="K298" s="1"/>
    </row>
    <row r="299" spans="1:11" ht="21" customHeight="1" x14ac:dyDescent="0.3">
      <c r="A299" s="1">
        <v>297</v>
      </c>
      <c r="B299" s="10">
        <v>46320</v>
      </c>
      <c r="C299" s="1" t="s">
        <v>11</v>
      </c>
      <c r="D299" s="1" t="s">
        <v>30</v>
      </c>
      <c r="E299" s="1">
        <v>100</v>
      </c>
      <c r="F299" s="1"/>
      <c r="G299" s="1"/>
      <c r="H299" s="1"/>
      <c r="J299" s="1">
        <f t="shared" si="4"/>
        <v>0</v>
      </c>
      <c r="K299" s="1"/>
    </row>
    <row r="300" spans="1:11" ht="21" customHeight="1" x14ac:dyDescent="0.3">
      <c r="A300" s="1">
        <v>298</v>
      </c>
      <c r="B300" s="10">
        <v>46321</v>
      </c>
      <c r="C300" s="1" t="s">
        <v>11</v>
      </c>
      <c r="D300" s="1" t="s">
        <v>30</v>
      </c>
      <c r="E300" s="1">
        <v>100</v>
      </c>
      <c r="F300" s="1"/>
      <c r="G300" s="1"/>
      <c r="H300" s="1"/>
      <c r="J300" s="1">
        <f t="shared" si="4"/>
        <v>0</v>
      </c>
      <c r="K300" s="1"/>
    </row>
    <row r="301" spans="1:11" ht="21" customHeight="1" x14ac:dyDescent="0.3">
      <c r="A301" s="1">
        <v>299</v>
      </c>
      <c r="B301" s="10">
        <v>46322</v>
      </c>
      <c r="C301" s="1" t="s">
        <v>11</v>
      </c>
      <c r="D301" s="1" t="s">
        <v>30</v>
      </c>
      <c r="E301" s="1">
        <v>100</v>
      </c>
      <c r="F301" s="1"/>
      <c r="G301" s="1"/>
      <c r="H301" s="1"/>
      <c r="J301" s="1">
        <f t="shared" si="4"/>
        <v>0</v>
      </c>
      <c r="K301" s="1"/>
    </row>
    <row r="302" spans="1:11" ht="21" customHeight="1" x14ac:dyDescent="0.3">
      <c r="A302" s="1">
        <v>300</v>
      </c>
      <c r="B302" s="10">
        <v>46323</v>
      </c>
      <c r="C302" s="1" t="s">
        <v>11</v>
      </c>
      <c r="D302" s="1" t="s">
        <v>30</v>
      </c>
      <c r="E302" s="1">
        <v>100</v>
      </c>
      <c r="F302" s="1"/>
      <c r="G302" s="1"/>
      <c r="H302" s="1"/>
      <c r="J302" s="1">
        <f t="shared" si="4"/>
        <v>0</v>
      </c>
      <c r="K302" s="1"/>
    </row>
    <row r="303" spans="1:11" ht="21" customHeight="1" x14ac:dyDescent="0.3">
      <c r="A303" s="1">
        <v>301</v>
      </c>
      <c r="B303" s="10">
        <v>46324</v>
      </c>
      <c r="C303" s="1" t="s">
        <v>11</v>
      </c>
      <c r="D303" s="1" t="s">
        <v>30</v>
      </c>
      <c r="E303" s="1">
        <v>100</v>
      </c>
      <c r="F303" s="1"/>
      <c r="G303" s="1"/>
      <c r="H303" s="1"/>
      <c r="J303" s="1">
        <f t="shared" si="4"/>
        <v>0</v>
      </c>
      <c r="K303" s="1"/>
    </row>
    <row r="304" spans="1:11" ht="21" customHeight="1" x14ac:dyDescent="0.3">
      <c r="A304" s="1">
        <v>302</v>
      </c>
      <c r="B304" s="10">
        <v>46325</v>
      </c>
      <c r="C304" s="1" t="s">
        <v>11</v>
      </c>
      <c r="D304" s="1" t="s">
        <v>30</v>
      </c>
      <c r="E304" s="1">
        <v>100</v>
      </c>
      <c r="F304" s="1"/>
      <c r="G304" s="1"/>
      <c r="H304" s="1"/>
      <c r="J304" s="1">
        <f t="shared" si="4"/>
        <v>0</v>
      </c>
      <c r="K304" s="1"/>
    </row>
    <row r="305" spans="1:11" ht="21" customHeight="1" x14ac:dyDescent="0.3">
      <c r="A305" s="1">
        <v>303</v>
      </c>
      <c r="B305" s="10">
        <v>46326</v>
      </c>
      <c r="C305" s="1" t="s">
        <v>11</v>
      </c>
      <c r="D305" s="1" t="s">
        <v>30</v>
      </c>
      <c r="E305" s="1">
        <v>100</v>
      </c>
      <c r="F305" s="1"/>
      <c r="G305" s="1"/>
      <c r="H305" s="1"/>
      <c r="J305" s="1">
        <f t="shared" si="4"/>
        <v>0</v>
      </c>
      <c r="K305" s="1"/>
    </row>
    <row r="306" spans="1:11" ht="21" customHeight="1" x14ac:dyDescent="0.3">
      <c r="A306" s="1">
        <v>304</v>
      </c>
      <c r="B306" s="10">
        <v>46327</v>
      </c>
      <c r="C306" s="1" t="s">
        <v>11</v>
      </c>
      <c r="D306" s="1" t="s">
        <v>30</v>
      </c>
      <c r="E306" s="1">
        <v>100</v>
      </c>
      <c r="F306" s="1"/>
      <c r="G306" s="1"/>
      <c r="H306" s="1"/>
      <c r="J306" s="1">
        <f t="shared" si="4"/>
        <v>0</v>
      </c>
      <c r="K306" s="1"/>
    </row>
    <row r="307" spans="1:11" ht="21" customHeight="1" x14ac:dyDescent="0.3">
      <c r="A307" s="1">
        <v>305</v>
      </c>
      <c r="B307" s="10">
        <v>46328</v>
      </c>
      <c r="C307" s="1" t="s">
        <v>11</v>
      </c>
      <c r="D307" s="1" t="s">
        <v>30</v>
      </c>
      <c r="E307" s="1">
        <v>100</v>
      </c>
      <c r="F307" s="1"/>
      <c r="G307" s="1"/>
      <c r="H307" s="1"/>
      <c r="J307" s="1">
        <f t="shared" si="4"/>
        <v>0</v>
      </c>
      <c r="K307" s="1"/>
    </row>
    <row r="308" spans="1:11" ht="21" customHeight="1" x14ac:dyDescent="0.3">
      <c r="A308" s="1">
        <v>306</v>
      </c>
      <c r="B308" s="10">
        <v>46329</v>
      </c>
      <c r="C308" s="1" t="s">
        <v>11</v>
      </c>
      <c r="D308" s="1" t="s">
        <v>30</v>
      </c>
      <c r="E308" s="1">
        <v>100</v>
      </c>
      <c r="F308" s="1"/>
      <c r="G308" s="1"/>
      <c r="H308" s="1"/>
      <c r="J308" s="1">
        <f t="shared" si="4"/>
        <v>0</v>
      </c>
      <c r="K308" s="1"/>
    </row>
    <row r="309" spans="1:11" ht="21" customHeight="1" x14ac:dyDescent="0.3">
      <c r="A309" s="1">
        <v>307</v>
      </c>
      <c r="B309" s="10">
        <v>46330</v>
      </c>
      <c r="C309" s="1" t="s">
        <v>11</v>
      </c>
      <c r="D309" s="1" t="s">
        <v>30</v>
      </c>
      <c r="E309" s="1">
        <v>100</v>
      </c>
      <c r="F309" s="1"/>
      <c r="G309" s="1"/>
      <c r="H309" s="1"/>
      <c r="J309" s="1">
        <f t="shared" si="4"/>
        <v>0</v>
      </c>
      <c r="K309" s="1"/>
    </row>
    <row r="310" spans="1:11" ht="21" customHeight="1" x14ac:dyDescent="0.3">
      <c r="A310" s="1">
        <v>308</v>
      </c>
      <c r="B310" s="10">
        <v>46331</v>
      </c>
      <c r="C310" s="1" t="s">
        <v>11</v>
      </c>
      <c r="D310" s="1" t="s">
        <v>30</v>
      </c>
      <c r="E310" s="1">
        <v>100</v>
      </c>
      <c r="F310" s="1"/>
      <c r="G310" s="1"/>
      <c r="H310" s="1"/>
      <c r="J310" s="1">
        <f t="shared" si="4"/>
        <v>0</v>
      </c>
      <c r="K310" s="1"/>
    </row>
    <row r="311" spans="1:11" ht="21" customHeight="1" x14ac:dyDescent="0.3">
      <c r="A311" s="1">
        <v>309</v>
      </c>
      <c r="B311" s="10">
        <v>46332</v>
      </c>
      <c r="C311" s="1" t="s">
        <v>11</v>
      </c>
      <c r="D311" s="1" t="s">
        <v>30</v>
      </c>
      <c r="E311" s="1">
        <v>100</v>
      </c>
      <c r="F311" s="1"/>
      <c r="G311" s="1"/>
      <c r="H311" s="1"/>
      <c r="J311" s="1">
        <f t="shared" si="4"/>
        <v>0</v>
      </c>
      <c r="K311" s="1"/>
    </row>
    <row r="312" spans="1:11" ht="21" customHeight="1" x14ac:dyDescent="0.3">
      <c r="A312" s="1">
        <v>310</v>
      </c>
      <c r="B312" s="10">
        <v>46333</v>
      </c>
      <c r="C312" s="1" t="s">
        <v>11</v>
      </c>
      <c r="D312" s="1" t="s">
        <v>30</v>
      </c>
      <c r="E312" s="1">
        <v>100</v>
      </c>
      <c r="F312" s="1"/>
      <c r="G312" s="1"/>
      <c r="H312" s="1"/>
      <c r="J312" s="1">
        <f t="shared" si="4"/>
        <v>0</v>
      </c>
      <c r="K312" s="1"/>
    </row>
    <row r="313" spans="1:11" ht="21" customHeight="1" x14ac:dyDescent="0.3">
      <c r="A313" s="1">
        <v>311</v>
      </c>
      <c r="B313" s="10">
        <v>46334</v>
      </c>
      <c r="C313" s="1" t="s">
        <v>11</v>
      </c>
      <c r="D313" s="1" t="s">
        <v>30</v>
      </c>
      <c r="E313" s="1">
        <v>100</v>
      </c>
      <c r="F313" s="1"/>
      <c r="G313" s="1"/>
      <c r="H313" s="1"/>
      <c r="J313" s="1">
        <f t="shared" si="4"/>
        <v>0</v>
      </c>
      <c r="K313" s="1"/>
    </row>
    <row r="314" spans="1:11" ht="21" customHeight="1" x14ac:dyDescent="0.3">
      <c r="A314" s="1">
        <v>312</v>
      </c>
      <c r="B314" s="10">
        <v>46335</v>
      </c>
      <c r="C314" s="1" t="s">
        <v>11</v>
      </c>
      <c r="D314" s="1" t="s">
        <v>30</v>
      </c>
      <c r="E314" s="1">
        <v>100</v>
      </c>
      <c r="F314" s="1"/>
      <c r="G314" s="1"/>
      <c r="H314" s="1"/>
      <c r="J314" s="1">
        <f t="shared" si="4"/>
        <v>0</v>
      </c>
      <c r="K314" s="1"/>
    </row>
    <row r="315" spans="1:11" ht="21" customHeight="1" x14ac:dyDescent="0.3">
      <c r="A315" s="1">
        <v>313</v>
      </c>
      <c r="B315" s="10">
        <v>46336</v>
      </c>
      <c r="C315" s="1" t="s">
        <v>11</v>
      </c>
      <c r="D315" s="1" t="s">
        <v>30</v>
      </c>
      <c r="E315" s="1">
        <v>100</v>
      </c>
      <c r="F315" s="1"/>
      <c r="G315" s="1"/>
      <c r="H315" s="1"/>
      <c r="J315" s="1">
        <f t="shared" si="4"/>
        <v>0</v>
      </c>
      <c r="K315" s="1"/>
    </row>
    <row r="316" spans="1:11" ht="21" customHeight="1" x14ac:dyDescent="0.3">
      <c r="A316" s="1">
        <v>314</v>
      </c>
      <c r="B316" s="10">
        <v>46337</v>
      </c>
      <c r="C316" s="1" t="s">
        <v>11</v>
      </c>
      <c r="D316" s="1" t="s">
        <v>30</v>
      </c>
      <c r="E316" s="1">
        <v>100</v>
      </c>
      <c r="F316" s="1"/>
      <c r="G316" s="1"/>
      <c r="H316" s="1"/>
      <c r="J316" s="1">
        <f t="shared" si="4"/>
        <v>0</v>
      </c>
      <c r="K316" s="1"/>
    </row>
    <row r="317" spans="1:11" ht="21" customHeight="1" x14ac:dyDescent="0.3">
      <c r="A317" s="1">
        <v>315</v>
      </c>
      <c r="B317" s="10">
        <v>46338</v>
      </c>
      <c r="C317" s="1" t="s">
        <v>11</v>
      </c>
      <c r="D317" s="1" t="s">
        <v>30</v>
      </c>
      <c r="E317" s="1">
        <v>100</v>
      </c>
      <c r="F317" s="1"/>
      <c r="G317" s="1"/>
      <c r="H317" s="1"/>
      <c r="J317" s="1">
        <f t="shared" si="4"/>
        <v>0</v>
      </c>
      <c r="K317" s="1"/>
    </row>
    <row r="318" spans="1:11" ht="21" customHeight="1" x14ac:dyDescent="0.3">
      <c r="A318" s="1">
        <v>316</v>
      </c>
      <c r="B318" s="10">
        <v>46339</v>
      </c>
      <c r="C318" s="1" t="s">
        <v>11</v>
      </c>
      <c r="D318" s="1" t="s">
        <v>30</v>
      </c>
      <c r="E318" s="1">
        <v>100</v>
      </c>
      <c r="F318" s="1"/>
      <c r="G318" s="1"/>
      <c r="H318" s="1"/>
      <c r="J318" s="1">
        <f t="shared" si="4"/>
        <v>0</v>
      </c>
      <c r="K318" s="1"/>
    </row>
    <row r="319" spans="1:11" ht="21" customHeight="1" x14ac:dyDescent="0.3">
      <c r="A319" s="1">
        <v>317</v>
      </c>
      <c r="B319" s="10">
        <v>46340</v>
      </c>
      <c r="C319" s="1" t="s">
        <v>11</v>
      </c>
      <c r="D319" s="1" t="s">
        <v>30</v>
      </c>
      <c r="E319" s="1">
        <v>100</v>
      </c>
      <c r="F319" s="1"/>
      <c r="G319" s="1"/>
      <c r="H319" s="1"/>
      <c r="J319" s="1">
        <f t="shared" si="4"/>
        <v>0</v>
      </c>
      <c r="K319" s="1"/>
    </row>
    <row r="320" spans="1:11" ht="21" customHeight="1" x14ac:dyDescent="0.3">
      <c r="A320" s="1">
        <v>318</v>
      </c>
      <c r="B320" s="10">
        <v>46341</v>
      </c>
      <c r="C320" s="1" t="s">
        <v>11</v>
      </c>
      <c r="D320" s="1" t="s">
        <v>30</v>
      </c>
      <c r="E320" s="1">
        <v>100</v>
      </c>
      <c r="F320" s="1"/>
      <c r="G320" s="1"/>
      <c r="H320" s="1"/>
      <c r="J320" s="1">
        <f t="shared" si="4"/>
        <v>0</v>
      </c>
      <c r="K320" s="1"/>
    </row>
    <row r="321" spans="1:11" ht="21" customHeight="1" x14ac:dyDescent="0.3">
      <c r="A321" s="1">
        <v>319</v>
      </c>
      <c r="B321" s="10">
        <v>46342</v>
      </c>
      <c r="C321" s="1" t="s">
        <v>11</v>
      </c>
      <c r="D321" s="1" t="s">
        <v>30</v>
      </c>
      <c r="E321" s="1">
        <v>100</v>
      </c>
      <c r="F321" s="1"/>
      <c r="G321" s="1"/>
      <c r="H321" s="1"/>
      <c r="J321" s="1">
        <f t="shared" si="4"/>
        <v>0</v>
      </c>
      <c r="K321" s="1"/>
    </row>
    <row r="322" spans="1:11" ht="21" customHeight="1" x14ac:dyDescent="0.3">
      <c r="A322" s="1">
        <v>320</v>
      </c>
      <c r="B322" s="10">
        <v>46343</v>
      </c>
      <c r="C322" s="1" t="s">
        <v>11</v>
      </c>
      <c r="D322" s="1" t="s">
        <v>30</v>
      </c>
      <c r="E322" s="1">
        <v>100</v>
      </c>
      <c r="F322" s="1"/>
      <c r="G322" s="1"/>
      <c r="H322" s="1"/>
      <c r="J322" s="1">
        <f t="shared" si="4"/>
        <v>0</v>
      </c>
      <c r="K322" s="1"/>
    </row>
    <row r="323" spans="1:11" ht="21" customHeight="1" x14ac:dyDescent="0.3">
      <c r="A323" s="1">
        <v>321</v>
      </c>
      <c r="B323" s="10">
        <v>46344</v>
      </c>
      <c r="C323" s="1" t="s">
        <v>11</v>
      </c>
      <c r="D323" s="1" t="s">
        <v>30</v>
      </c>
      <c r="E323" s="1">
        <v>100</v>
      </c>
      <c r="F323" s="1"/>
      <c r="G323" s="1"/>
      <c r="H323" s="1"/>
      <c r="J323" s="1">
        <f t="shared" si="4"/>
        <v>0</v>
      </c>
      <c r="K323" s="1"/>
    </row>
    <row r="324" spans="1:11" ht="21" customHeight="1" x14ac:dyDescent="0.3">
      <c r="A324" s="1">
        <v>322</v>
      </c>
      <c r="B324" s="10">
        <v>46345</v>
      </c>
      <c r="C324" s="1" t="s">
        <v>11</v>
      </c>
      <c r="D324" s="1" t="s">
        <v>30</v>
      </c>
      <c r="E324" s="1">
        <v>100</v>
      </c>
      <c r="F324" s="1"/>
      <c r="G324" s="1"/>
      <c r="H324" s="1"/>
      <c r="J324" s="1">
        <f t="shared" ref="J324:J367" si="5">E324*F324-G324-H324+I324</f>
        <v>0</v>
      </c>
      <c r="K324" s="1"/>
    </row>
    <row r="325" spans="1:11" ht="21" customHeight="1" x14ac:dyDescent="0.3">
      <c r="A325" s="1">
        <v>323</v>
      </c>
      <c r="B325" s="10">
        <v>46346</v>
      </c>
      <c r="C325" s="1" t="s">
        <v>11</v>
      </c>
      <c r="D325" s="1" t="s">
        <v>30</v>
      </c>
      <c r="E325" s="1">
        <v>100</v>
      </c>
      <c r="F325" s="1"/>
      <c r="G325" s="1"/>
      <c r="H325" s="1"/>
      <c r="J325" s="1">
        <f t="shared" si="5"/>
        <v>0</v>
      </c>
      <c r="K325" s="1"/>
    </row>
    <row r="326" spans="1:11" ht="21" customHeight="1" x14ac:dyDescent="0.3">
      <c r="A326" s="1">
        <v>324</v>
      </c>
      <c r="B326" s="10">
        <v>46347</v>
      </c>
      <c r="C326" s="1" t="s">
        <v>11</v>
      </c>
      <c r="D326" s="1" t="s">
        <v>30</v>
      </c>
      <c r="E326" s="1">
        <v>100</v>
      </c>
      <c r="F326" s="1"/>
      <c r="G326" s="1"/>
      <c r="H326" s="1"/>
      <c r="J326" s="1">
        <f t="shared" si="5"/>
        <v>0</v>
      </c>
      <c r="K326" s="1"/>
    </row>
    <row r="327" spans="1:11" ht="21" customHeight="1" x14ac:dyDescent="0.3">
      <c r="A327" s="1">
        <v>325</v>
      </c>
      <c r="B327" s="10">
        <v>46348</v>
      </c>
      <c r="C327" s="1" t="s">
        <v>11</v>
      </c>
      <c r="D327" s="1" t="s">
        <v>30</v>
      </c>
      <c r="E327" s="1">
        <v>100</v>
      </c>
      <c r="F327" s="1"/>
      <c r="G327" s="1"/>
      <c r="H327" s="1"/>
      <c r="J327" s="1">
        <f t="shared" si="5"/>
        <v>0</v>
      </c>
      <c r="K327" s="1"/>
    </row>
    <row r="328" spans="1:11" ht="21" customHeight="1" x14ac:dyDescent="0.3">
      <c r="A328" s="1">
        <v>326</v>
      </c>
      <c r="B328" s="10">
        <v>46349</v>
      </c>
      <c r="C328" s="1" t="s">
        <v>11</v>
      </c>
      <c r="D328" s="1" t="s">
        <v>30</v>
      </c>
      <c r="E328" s="1">
        <v>100</v>
      </c>
      <c r="F328" s="1"/>
      <c r="G328" s="1"/>
      <c r="H328" s="1"/>
      <c r="J328" s="1">
        <f t="shared" si="5"/>
        <v>0</v>
      </c>
      <c r="K328" s="1"/>
    </row>
    <row r="329" spans="1:11" ht="21" customHeight="1" x14ac:dyDescent="0.3">
      <c r="A329" s="1">
        <v>327</v>
      </c>
      <c r="B329" s="10">
        <v>46350</v>
      </c>
      <c r="C329" s="1" t="s">
        <v>11</v>
      </c>
      <c r="D329" s="1" t="s">
        <v>30</v>
      </c>
      <c r="E329" s="1">
        <v>100</v>
      </c>
      <c r="F329" s="1"/>
      <c r="G329" s="1"/>
      <c r="H329" s="1"/>
      <c r="J329" s="1">
        <f t="shared" si="5"/>
        <v>0</v>
      </c>
      <c r="K329" s="1"/>
    </row>
    <row r="330" spans="1:11" ht="21" customHeight="1" x14ac:dyDescent="0.3">
      <c r="A330" s="1">
        <v>328</v>
      </c>
      <c r="B330" s="10">
        <v>46351</v>
      </c>
      <c r="C330" s="1" t="s">
        <v>11</v>
      </c>
      <c r="D330" s="1" t="s">
        <v>30</v>
      </c>
      <c r="E330" s="1">
        <v>100</v>
      </c>
      <c r="F330" s="1"/>
      <c r="G330" s="1"/>
      <c r="H330" s="1"/>
      <c r="J330" s="1">
        <f t="shared" si="5"/>
        <v>0</v>
      </c>
      <c r="K330" s="1"/>
    </row>
    <row r="331" spans="1:11" ht="21" customHeight="1" x14ac:dyDescent="0.3">
      <c r="A331" s="1">
        <v>329</v>
      </c>
      <c r="B331" s="10">
        <v>46352</v>
      </c>
      <c r="C331" s="1" t="s">
        <v>11</v>
      </c>
      <c r="D331" s="1" t="s">
        <v>30</v>
      </c>
      <c r="E331" s="1">
        <v>100</v>
      </c>
      <c r="F331" s="1"/>
      <c r="G331" s="1"/>
      <c r="H331" s="1"/>
      <c r="J331" s="1">
        <f t="shared" si="5"/>
        <v>0</v>
      </c>
      <c r="K331" s="1"/>
    </row>
    <row r="332" spans="1:11" ht="21" customHeight="1" x14ac:dyDescent="0.3">
      <c r="A332" s="1">
        <v>330</v>
      </c>
      <c r="B332" s="10">
        <v>46353</v>
      </c>
      <c r="C332" s="1" t="s">
        <v>11</v>
      </c>
      <c r="D332" s="1" t="s">
        <v>30</v>
      </c>
      <c r="E332" s="1">
        <v>100</v>
      </c>
      <c r="F332" s="1"/>
      <c r="G332" s="1"/>
      <c r="H332" s="1"/>
      <c r="J332" s="1">
        <f t="shared" si="5"/>
        <v>0</v>
      </c>
      <c r="K332" s="1"/>
    </row>
    <row r="333" spans="1:11" ht="21" customHeight="1" x14ac:dyDescent="0.3">
      <c r="A333" s="1">
        <v>331</v>
      </c>
      <c r="B333" s="10">
        <v>46354</v>
      </c>
      <c r="C333" s="1" t="s">
        <v>11</v>
      </c>
      <c r="D333" s="1" t="s">
        <v>30</v>
      </c>
      <c r="E333" s="1">
        <v>100</v>
      </c>
      <c r="F333" s="1"/>
      <c r="G333" s="1"/>
      <c r="H333" s="1"/>
      <c r="J333" s="1">
        <f t="shared" si="5"/>
        <v>0</v>
      </c>
      <c r="K333" s="1"/>
    </row>
    <row r="334" spans="1:11" ht="21" customHeight="1" x14ac:dyDescent="0.3">
      <c r="A334" s="1">
        <v>332</v>
      </c>
      <c r="B334" s="10">
        <v>46355</v>
      </c>
      <c r="C334" s="1" t="s">
        <v>11</v>
      </c>
      <c r="D334" s="1" t="s">
        <v>30</v>
      </c>
      <c r="E334" s="1">
        <v>100</v>
      </c>
      <c r="F334" s="1"/>
      <c r="G334" s="1"/>
      <c r="H334" s="1"/>
      <c r="J334" s="1">
        <f t="shared" si="5"/>
        <v>0</v>
      </c>
      <c r="K334" s="1"/>
    </row>
    <row r="335" spans="1:11" ht="21" customHeight="1" x14ac:dyDescent="0.3">
      <c r="A335" s="1">
        <v>333</v>
      </c>
      <c r="B335" s="10">
        <v>46356</v>
      </c>
      <c r="C335" s="1" t="s">
        <v>11</v>
      </c>
      <c r="D335" s="1" t="s">
        <v>30</v>
      </c>
      <c r="E335" s="1">
        <v>100</v>
      </c>
      <c r="F335" s="1"/>
      <c r="G335" s="1"/>
      <c r="H335" s="1"/>
      <c r="J335" s="1">
        <f t="shared" si="5"/>
        <v>0</v>
      </c>
      <c r="K335" s="1"/>
    </row>
    <row r="336" spans="1:11" ht="21" customHeight="1" x14ac:dyDescent="0.3">
      <c r="A336" s="1">
        <v>334</v>
      </c>
      <c r="B336" s="10">
        <v>46357</v>
      </c>
      <c r="C336" s="1" t="s">
        <v>11</v>
      </c>
      <c r="D336" s="1" t="s">
        <v>30</v>
      </c>
      <c r="E336" s="1">
        <v>100</v>
      </c>
      <c r="F336" s="1"/>
      <c r="G336" s="1"/>
      <c r="H336" s="1"/>
      <c r="J336" s="1">
        <f t="shared" si="5"/>
        <v>0</v>
      </c>
      <c r="K336" s="1"/>
    </row>
    <row r="337" spans="1:11" ht="21" customHeight="1" x14ac:dyDescent="0.3">
      <c r="A337" s="1">
        <v>335</v>
      </c>
      <c r="B337" s="10">
        <v>46358</v>
      </c>
      <c r="C337" s="1" t="s">
        <v>11</v>
      </c>
      <c r="D337" s="1" t="s">
        <v>30</v>
      </c>
      <c r="E337" s="1">
        <v>100</v>
      </c>
      <c r="F337" s="1"/>
      <c r="G337" s="1"/>
      <c r="H337" s="1"/>
      <c r="J337" s="1">
        <f t="shared" si="5"/>
        <v>0</v>
      </c>
      <c r="K337" s="1"/>
    </row>
    <row r="338" spans="1:11" ht="21" customHeight="1" x14ac:dyDescent="0.3">
      <c r="A338" s="1">
        <v>336</v>
      </c>
      <c r="B338" s="10">
        <v>46359</v>
      </c>
      <c r="C338" s="1" t="s">
        <v>11</v>
      </c>
      <c r="D338" s="1" t="s">
        <v>30</v>
      </c>
      <c r="E338" s="1">
        <v>100</v>
      </c>
      <c r="F338" s="1"/>
      <c r="G338" s="1"/>
      <c r="H338" s="1"/>
      <c r="J338" s="1">
        <f t="shared" si="5"/>
        <v>0</v>
      </c>
      <c r="K338" s="1"/>
    </row>
    <row r="339" spans="1:11" ht="21" customHeight="1" x14ac:dyDescent="0.3">
      <c r="A339" s="1">
        <v>337</v>
      </c>
      <c r="B339" s="10">
        <v>46360</v>
      </c>
      <c r="C339" s="1" t="s">
        <v>11</v>
      </c>
      <c r="D339" s="1" t="s">
        <v>30</v>
      </c>
      <c r="E339" s="1">
        <v>100</v>
      </c>
      <c r="F339" s="1"/>
      <c r="G339" s="1"/>
      <c r="H339" s="1"/>
      <c r="J339" s="1">
        <f t="shared" si="5"/>
        <v>0</v>
      </c>
      <c r="K339" s="1"/>
    </row>
    <row r="340" spans="1:11" ht="21" customHeight="1" x14ac:dyDescent="0.3">
      <c r="A340" s="1">
        <v>338</v>
      </c>
      <c r="B340" s="10">
        <v>46361</v>
      </c>
      <c r="C340" s="1" t="s">
        <v>11</v>
      </c>
      <c r="D340" s="1" t="s">
        <v>30</v>
      </c>
      <c r="E340" s="1">
        <v>100</v>
      </c>
      <c r="F340" s="1"/>
      <c r="G340" s="1"/>
      <c r="H340" s="1"/>
      <c r="J340" s="1">
        <f t="shared" si="5"/>
        <v>0</v>
      </c>
      <c r="K340" s="1"/>
    </row>
    <row r="341" spans="1:11" ht="21" customHeight="1" x14ac:dyDescent="0.3">
      <c r="A341" s="1">
        <v>339</v>
      </c>
      <c r="B341" s="10">
        <v>46362</v>
      </c>
      <c r="C341" s="1" t="s">
        <v>11</v>
      </c>
      <c r="D341" s="1" t="s">
        <v>30</v>
      </c>
      <c r="E341" s="1">
        <v>100</v>
      </c>
      <c r="F341" s="1"/>
      <c r="G341" s="1"/>
      <c r="H341" s="1"/>
      <c r="J341" s="1">
        <f t="shared" si="5"/>
        <v>0</v>
      </c>
      <c r="K341" s="1"/>
    </row>
    <row r="342" spans="1:11" ht="21" customHeight="1" x14ac:dyDescent="0.3">
      <c r="A342" s="1">
        <v>340</v>
      </c>
      <c r="B342" s="10">
        <v>46363</v>
      </c>
      <c r="C342" s="1" t="s">
        <v>11</v>
      </c>
      <c r="D342" s="1" t="s">
        <v>30</v>
      </c>
      <c r="E342" s="1">
        <v>100</v>
      </c>
      <c r="F342" s="1"/>
      <c r="G342" s="1"/>
      <c r="H342" s="1"/>
      <c r="J342" s="1">
        <f t="shared" si="5"/>
        <v>0</v>
      </c>
      <c r="K342" s="1"/>
    </row>
    <row r="343" spans="1:11" ht="21" customHeight="1" x14ac:dyDescent="0.3">
      <c r="A343" s="1">
        <v>341</v>
      </c>
      <c r="B343" s="10">
        <v>46364</v>
      </c>
      <c r="C343" s="1" t="s">
        <v>11</v>
      </c>
      <c r="D343" s="1" t="s">
        <v>30</v>
      </c>
      <c r="E343" s="1">
        <v>100</v>
      </c>
      <c r="F343" s="1"/>
      <c r="G343" s="1"/>
      <c r="H343" s="1"/>
      <c r="J343" s="1">
        <f t="shared" si="5"/>
        <v>0</v>
      </c>
      <c r="K343" s="1"/>
    </row>
    <row r="344" spans="1:11" ht="21" customHeight="1" x14ac:dyDescent="0.3">
      <c r="A344" s="1">
        <v>342</v>
      </c>
      <c r="B344" s="10">
        <v>46365</v>
      </c>
      <c r="C344" s="1" t="s">
        <v>11</v>
      </c>
      <c r="D344" s="1" t="s">
        <v>30</v>
      </c>
      <c r="E344" s="1">
        <v>100</v>
      </c>
      <c r="F344" s="1"/>
      <c r="G344" s="1"/>
      <c r="H344" s="1"/>
      <c r="J344" s="1">
        <f t="shared" si="5"/>
        <v>0</v>
      </c>
      <c r="K344" s="1"/>
    </row>
    <row r="345" spans="1:11" ht="21" customHeight="1" x14ac:dyDescent="0.3">
      <c r="A345" s="1">
        <v>343</v>
      </c>
      <c r="B345" s="10">
        <v>46366</v>
      </c>
      <c r="C345" s="1" t="s">
        <v>11</v>
      </c>
      <c r="D345" s="1" t="s">
        <v>30</v>
      </c>
      <c r="E345" s="1">
        <v>100</v>
      </c>
      <c r="F345" s="1"/>
      <c r="G345" s="1"/>
      <c r="H345" s="1"/>
      <c r="J345" s="1">
        <f t="shared" si="5"/>
        <v>0</v>
      </c>
      <c r="K345" s="1"/>
    </row>
    <row r="346" spans="1:11" ht="21" customHeight="1" x14ac:dyDescent="0.3">
      <c r="A346" s="1">
        <v>344</v>
      </c>
      <c r="B346" s="10">
        <v>46367</v>
      </c>
      <c r="C346" s="1" t="s">
        <v>11</v>
      </c>
      <c r="D346" s="1" t="s">
        <v>30</v>
      </c>
      <c r="E346" s="1">
        <v>100</v>
      </c>
      <c r="F346" s="1"/>
      <c r="G346" s="1"/>
      <c r="H346" s="1"/>
      <c r="J346" s="1">
        <f t="shared" si="5"/>
        <v>0</v>
      </c>
      <c r="K346" s="1"/>
    </row>
    <row r="347" spans="1:11" ht="21" customHeight="1" x14ac:dyDescent="0.3">
      <c r="A347" s="1">
        <v>345</v>
      </c>
      <c r="B347" s="10">
        <v>46368</v>
      </c>
      <c r="C347" s="1" t="s">
        <v>11</v>
      </c>
      <c r="D347" s="1" t="s">
        <v>30</v>
      </c>
      <c r="E347" s="1">
        <v>100</v>
      </c>
      <c r="F347" s="1"/>
      <c r="G347" s="1"/>
      <c r="H347" s="1"/>
      <c r="J347" s="1">
        <f t="shared" si="5"/>
        <v>0</v>
      </c>
      <c r="K347" s="1"/>
    </row>
    <row r="348" spans="1:11" ht="21" customHeight="1" x14ac:dyDescent="0.3">
      <c r="A348" s="1">
        <v>346</v>
      </c>
      <c r="B348" s="10">
        <v>46369</v>
      </c>
      <c r="C348" s="1" t="s">
        <v>11</v>
      </c>
      <c r="D348" s="1" t="s">
        <v>30</v>
      </c>
      <c r="E348" s="1">
        <v>100</v>
      </c>
      <c r="F348" s="1"/>
      <c r="G348" s="1"/>
      <c r="H348" s="1"/>
      <c r="J348" s="1">
        <f t="shared" si="5"/>
        <v>0</v>
      </c>
      <c r="K348" s="1"/>
    </row>
    <row r="349" spans="1:11" ht="21" customHeight="1" x14ac:dyDescent="0.3">
      <c r="A349" s="1">
        <v>347</v>
      </c>
      <c r="B349" s="10">
        <v>46370</v>
      </c>
      <c r="C349" s="1" t="s">
        <v>11</v>
      </c>
      <c r="D349" s="1" t="s">
        <v>30</v>
      </c>
      <c r="E349" s="1">
        <v>100</v>
      </c>
      <c r="F349" s="1"/>
      <c r="G349" s="1"/>
      <c r="H349" s="1"/>
      <c r="J349" s="1">
        <f t="shared" si="5"/>
        <v>0</v>
      </c>
      <c r="K349" s="1"/>
    </row>
    <row r="350" spans="1:11" ht="21" customHeight="1" x14ac:dyDescent="0.3">
      <c r="A350" s="1">
        <v>348</v>
      </c>
      <c r="B350" s="10">
        <v>46371</v>
      </c>
      <c r="C350" s="1" t="s">
        <v>11</v>
      </c>
      <c r="D350" s="1" t="s">
        <v>30</v>
      </c>
      <c r="E350" s="1">
        <v>100</v>
      </c>
      <c r="F350" s="1"/>
      <c r="G350" s="1"/>
      <c r="H350" s="1"/>
      <c r="J350" s="1">
        <f t="shared" si="5"/>
        <v>0</v>
      </c>
      <c r="K350" s="1"/>
    </row>
    <row r="351" spans="1:11" ht="21" customHeight="1" x14ac:dyDescent="0.3">
      <c r="A351" s="1">
        <v>349</v>
      </c>
      <c r="B351" s="10">
        <v>46372</v>
      </c>
      <c r="C351" s="1" t="s">
        <v>11</v>
      </c>
      <c r="D351" s="1" t="s">
        <v>30</v>
      </c>
      <c r="E351" s="1">
        <v>100</v>
      </c>
      <c r="F351" s="1"/>
      <c r="G351" s="1"/>
      <c r="H351" s="1"/>
      <c r="J351" s="1">
        <f t="shared" si="5"/>
        <v>0</v>
      </c>
      <c r="K351" s="1"/>
    </row>
    <row r="352" spans="1:11" ht="21" customHeight="1" x14ac:dyDescent="0.3">
      <c r="A352" s="1">
        <v>350</v>
      </c>
      <c r="B352" s="10">
        <v>46373</v>
      </c>
      <c r="C352" s="1" t="s">
        <v>11</v>
      </c>
      <c r="D352" s="1" t="s">
        <v>30</v>
      </c>
      <c r="E352" s="1">
        <v>100</v>
      </c>
      <c r="F352" s="1"/>
      <c r="G352" s="1"/>
      <c r="H352" s="1"/>
      <c r="J352" s="1">
        <f t="shared" si="5"/>
        <v>0</v>
      </c>
      <c r="K352" s="1"/>
    </row>
    <row r="353" spans="1:11" ht="21" customHeight="1" x14ac:dyDescent="0.3">
      <c r="A353" s="1">
        <v>351</v>
      </c>
      <c r="B353" s="10">
        <v>46374</v>
      </c>
      <c r="C353" s="1" t="s">
        <v>11</v>
      </c>
      <c r="D353" s="1" t="s">
        <v>30</v>
      </c>
      <c r="E353" s="1">
        <v>100</v>
      </c>
      <c r="F353" s="1"/>
      <c r="G353" s="1"/>
      <c r="H353" s="1"/>
      <c r="J353" s="1">
        <f t="shared" si="5"/>
        <v>0</v>
      </c>
      <c r="K353" s="1"/>
    </row>
    <row r="354" spans="1:11" ht="21" customHeight="1" x14ac:dyDescent="0.3">
      <c r="A354" s="1">
        <v>352</v>
      </c>
      <c r="B354" s="10">
        <v>46375</v>
      </c>
      <c r="C354" s="1" t="s">
        <v>11</v>
      </c>
      <c r="D354" s="1" t="s">
        <v>30</v>
      </c>
      <c r="E354" s="1">
        <v>100</v>
      </c>
      <c r="F354" s="1"/>
      <c r="G354" s="1"/>
      <c r="H354" s="1"/>
      <c r="J354" s="1">
        <f t="shared" si="5"/>
        <v>0</v>
      </c>
      <c r="K354" s="1"/>
    </row>
    <row r="355" spans="1:11" ht="21" customHeight="1" x14ac:dyDescent="0.3">
      <c r="A355" s="1">
        <v>353</v>
      </c>
      <c r="B355" s="10">
        <v>46376</v>
      </c>
      <c r="C355" s="1" t="s">
        <v>11</v>
      </c>
      <c r="D355" s="1" t="s">
        <v>30</v>
      </c>
      <c r="E355" s="1">
        <v>100</v>
      </c>
      <c r="F355" s="1"/>
      <c r="G355" s="1"/>
      <c r="H355" s="1"/>
      <c r="J355" s="1">
        <f t="shared" si="5"/>
        <v>0</v>
      </c>
      <c r="K355" s="1"/>
    </row>
    <row r="356" spans="1:11" ht="21" customHeight="1" x14ac:dyDescent="0.3">
      <c r="A356" s="1">
        <v>354</v>
      </c>
      <c r="B356" s="10">
        <v>46377</v>
      </c>
      <c r="C356" s="1" t="s">
        <v>11</v>
      </c>
      <c r="D356" s="1" t="s">
        <v>30</v>
      </c>
      <c r="E356" s="1">
        <v>100</v>
      </c>
      <c r="F356" s="1"/>
      <c r="G356" s="1"/>
      <c r="H356" s="1"/>
      <c r="J356" s="1">
        <f t="shared" si="5"/>
        <v>0</v>
      </c>
      <c r="K356" s="1"/>
    </row>
    <row r="357" spans="1:11" ht="21" customHeight="1" x14ac:dyDescent="0.3">
      <c r="A357" s="1">
        <v>355</v>
      </c>
      <c r="B357" s="10">
        <v>46378</v>
      </c>
      <c r="C357" s="1" t="s">
        <v>11</v>
      </c>
      <c r="D357" s="1" t="s">
        <v>30</v>
      </c>
      <c r="E357" s="1">
        <v>100</v>
      </c>
      <c r="F357" s="1"/>
      <c r="G357" s="1"/>
      <c r="H357" s="1"/>
      <c r="J357" s="1">
        <f t="shared" si="5"/>
        <v>0</v>
      </c>
      <c r="K357" s="1"/>
    </row>
    <row r="358" spans="1:11" ht="21" customHeight="1" x14ac:dyDescent="0.3">
      <c r="A358" s="1">
        <v>356</v>
      </c>
      <c r="B358" s="10">
        <v>46379</v>
      </c>
      <c r="C358" s="1" t="s">
        <v>11</v>
      </c>
      <c r="D358" s="1" t="s">
        <v>30</v>
      </c>
      <c r="E358" s="1">
        <v>100</v>
      </c>
      <c r="F358" s="1"/>
      <c r="G358" s="1"/>
      <c r="H358" s="1"/>
      <c r="J358" s="1">
        <f t="shared" si="5"/>
        <v>0</v>
      </c>
      <c r="K358" s="1"/>
    </row>
    <row r="359" spans="1:11" ht="21" customHeight="1" x14ac:dyDescent="0.3">
      <c r="A359" s="1">
        <v>357</v>
      </c>
      <c r="B359" s="10">
        <v>46380</v>
      </c>
      <c r="C359" s="1" t="s">
        <v>11</v>
      </c>
      <c r="D359" s="1" t="s">
        <v>30</v>
      </c>
      <c r="E359" s="1">
        <v>100</v>
      </c>
      <c r="F359" s="1"/>
      <c r="G359" s="1"/>
      <c r="H359" s="1"/>
      <c r="J359" s="1">
        <f t="shared" si="5"/>
        <v>0</v>
      </c>
      <c r="K359" s="1"/>
    </row>
    <row r="360" spans="1:11" ht="21" customHeight="1" x14ac:dyDescent="0.3">
      <c r="A360" s="1">
        <v>358</v>
      </c>
      <c r="B360" s="10">
        <v>46381</v>
      </c>
      <c r="C360" s="1" t="s">
        <v>11</v>
      </c>
      <c r="D360" s="1" t="s">
        <v>30</v>
      </c>
      <c r="E360" s="1">
        <v>100</v>
      </c>
      <c r="F360" s="1"/>
      <c r="G360" s="1"/>
      <c r="H360" s="1"/>
      <c r="J360" s="1">
        <f t="shared" si="5"/>
        <v>0</v>
      </c>
      <c r="K360" s="1"/>
    </row>
    <row r="361" spans="1:11" ht="21" customHeight="1" x14ac:dyDescent="0.3">
      <c r="A361" s="1">
        <v>359</v>
      </c>
      <c r="B361" s="10">
        <v>46382</v>
      </c>
      <c r="C361" s="1" t="s">
        <v>11</v>
      </c>
      <c r="D361" s="1" t="s">
        <v>30</v>
      </c>
      <c r="E361" s="1">
        <v>100</v>
      </c>
      <c r="F361" s="1"/>
      <c r="G361" s="1"/>
      <c r="H361" s="1"/>
      <c r="J361" s="1">
        <f t="shared" si="5"/>
        <v>0</v>
      </c>
      <c r="K361" s="1"/>
    </row>
    <row r="362" spans="1:11" ht="21" customHeight="1" x14ac:dyDescent="0.3">
      <c r="A362" s="1">
        <v>360</v>
      </c>
      <c r="B362" s="10">
        <v>46383</v>
      </c>
      <c r="C362" s="1" t="s">
        <v>11</v>
      </c>
      <c r="D362" s="1" t="s">
        <v>30</v>
      </c>
      <c r="E362" s="1">
        <v>100</v>
      </c>
      <c r="F362" s="1"/>
      <c r="G362" s="1"/>
      <c r="H362" s="1"/>
      <c r="J362" s="1">
        <f t="shared" si="5"/>
        <v>0</v>
      </c>
      <c r="K362" s="1"/>
    </row>
    <row r="363" spans="1:11" ht="21" customHeight="1" x14ac:dyDescent="0.3">
      <c r="A363" s="1">
        <v>361</v>
      </c>
      <c r="B363" s="10">
        <v>46384</v>
      </c>
      <c r="C363" s="1" t="s">
        <v>11</v>
      </c>
      <c r="D363" s="1" t="s">
        <v>30</v>
      </c>
      <c r="E363" s="1">
        <v>100</v>
      </c>
      <c r="F363" s="1"/>
      <c r="G363" s="1"/>
      <c r="H363" s="1"/>
      <c r="J363" s="1">
        <f t="shared" si="5"/>
        <v>0</v>
      </c>
      <c r="K363" s="1"/>
    </row>
    <row r="364" spans="1:11" ht="21" customHeight="1" x14ac:dyDescent="0.3">
      <c r="A364" s="1">
        <v>362</v>
      </c>
      <c r="B364" s="10">
        <v>46385</v>
      </c>
      <c r="C364" s="1" t="s">
        <v>11</v>
      </c>
      <c r="D364" s="1" t="s">
        <v>30</v>
      </c>
      <c r="E364" s="1">
        <v>100</v>
      </c>
      <c r="F364" s="1"/>
      <c r="G364" s="1"/>
      <c r="H364" s="1"/>
      <c r="J364" s="1">
        <f t="shared" si="5"/>
        <v>0</v>
      </c>
      <c r="K364" s="1"/>
    </row>
    <row r="365" spans="1:11" ht="21" customHeight="1" x14ac:dyDescent="0.3">
      <c r="A365" s="1">
        <v>363</v>
      </c>
      <c r="B365" s="10">
        <v>46386</v>
      </c>
      <c r="C365" s="1" t="s">
        <v>11</v>
      </c>
      <c r="D365" s="1" t="s">
        <v>30</v>
      </c>
      <c r="E365" s="1">
        <v>100</v>
      </c>
      <c r="F365" s="1"/>
      <c r="G365" s="1"/>
      <c r="H365" s="1"/>
      <c r="J365" s="1">
        <f t="shared" si="5"/>
        <v>0</v>
      </c>
      <c r="K365" s="1"/>
    </row>
    <row r="366" spans="1:11" ht="21" customHeight="1" x14ac:dyDescent="0.3">
      <c r="A366" s="1">
        <v>364</v>
      </c>
      <c r="B366" s="10">
        <v>46387</v>
      </c>
      <c r="C366" s="1" t="s">
        <v>11</v>
      </c>
      <c r="D366" s="1" t="s">
        <v>30</v>
      </c>
      <c r="E366" s="1">
        <v>100</v>
      </c>
      <c r="F366" s="1"/>
      <c r="G366" s="1"/>
      <c r="H366" s="1"/>
      <c r="J366" s="1">
        <f t="shared" si="5"/>
        <v>0</v>
      </c>
      <c r="K366" s="1"/>
    </row>
    <row r="367" spans="1:11" ht="21" customHeight="1" x14ac:dyDescent="0.3">
      <c r="A367" s="1">
        <v>365</v>
      </c>
      <c r="B367" s="10">
        <v>46388</v>
      </c>
      <c r="C367" s="1" t="s">
        <v>11</v>
      </c>
      <c r="D367" s="1" t="s">
        <v>30</v>
      </c>
      <c r="E367" s="1">
        <v>100</v>
      </c>
      <c r="F367" s="1"/>
      <c r="G367" s="1"/>
      <c r="H367" s="1"/>
      <c r="J367" s="1">
        <f t="shared" si="5"/>
        <v>0</v>
      </c>
      <c r="K367" s="1"/>
    </row>
    <row r="368" spans="1:11" ht="21" customHeight="1" x14ac:dyDescent="0.3">
      <c r="A368" s="1"/>
      <c r="B368" s="10"/>
      <c r="C368" s="1"/>
      <c r="D368" s="1"/>
      <c r="E368" s="1"/>
      <c r="F368" s="1"/>
      <c r="G368" s="1"/>
      <c r="H368" s="1"/>
      <c r="J368" s="1"/>
      <c r="K368" s="1"/>
    </row>
    <row r="369" spans="1:11" ht="21" customHeight="1" x14ac:dyDescent="0.3">
      <c r="A369" s="1"/>
      <c r="B369" s="10"/>
      <c r="C369" s="1"/>
      <c r="D369" s="1"/>
      <c r="E369" s="1"/>
      <c r="F369" s="1"/>
      <c r="G369" s="1"/>
      <c r="H369" s="1"/>
      <c r="J369" s="1"/>
      <c r="K369" s="1"/>
    </row>
    <row r="370" spans="1:11" ht="21" customHeight="1" x14ac:dyDescent="0.3">
      <c r="A370" s="1"/>
      <c r="B370" s="10"/>
      <c r="C370" s="1"/>
      <c r="D370" s="1"/>
      <c r="E370" s="1"/>
      <c r="F370" s="1"/>
      <c r="G370" s="1"/>
      <c r="H370" s="1"/>
      <c r="J370" s="1"/>
      <c r="K370" s="1"/>
    </row>
    <row r="371" spans="1:11" ht="21" customHeight="1" x14ac:dyDescent="0.3">
      <c r="A371" s="1"/>
      <c r="B371" s="10"/>
      <c r="C371" s="1"/>
      <c r="D371" s="1"/>
      <c r="E371" s="1"/>
      <c r="F371" s="1"/>
      <c r="G371" s="1"/>
      <c r="H371" s="1"/>
      <c r="J371" s="1"/>
      <c r="K371" s="1"/>
    </row>
  </sheetData>
  <autoFilter ref="A2:K2" xr:uid="{00000000-0009-0000-0000-00000B000000}"/>
  <mergeCells count="3">
    <mergeCell ref="A1:K1"/>
    <mergeCell ref="N5:O5"/>
    <mergeCell ref="M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orksheet____2"/>
  <dimension ref="A1:Q371"/>
  <sheetViews>
    <sheetView rightToLeft="1" topLeftCell="A344" workbookViewId="0">
      <selection activeCell="D3" sqref="D3"/>
    </sheetView>
  </sheetViews>
  <sheetFormatPr defaultRowHeight="20.25" customHeight="1" x14ac:dyDescent="0.3"/>
  <cols>
    <col min="1" max="1" width="3.83203125" customWidth="1"/>
    <col min="2" max="2" width="12.5" customWidth="1"/>
    <col min="3" max="3" width="12.9140625" customWidth="1"/>
    <col min="4" max="4" width="15.83203125" customWidth="1"/>
    <col min="5" max="5" width="14" customWidth="1"/>
    <col min="6" max="6" width="11.5" customWidth="1"/>
    <col min="7" max="7" width="13" customWidth="1"/>
    <col min="8" max="8" width="13.25" customWidth="1"/>
    <col min="9" max="9" width="11.5" customWidth="1"/>
    <col min="10" max="10" width="13.25" customWidth="1"/>
    <col min="11" max="11" width="24.25" customWidth="1"/>
    <col min="13" max="13" width="9.1640625" customWidth="1"/>
    <col min="18" max="18" width="9.1640625" customWidth="1"/>
  </cols>
  <sheetData>
    <row r="1" spans="1:17" ht="24.75" customHeight="1" x14ac:dyDescent="0.3">
      <c r="A1" s="273" t="s">
        <v>32</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35</v>
      </c>
      <c r="D3" s="1" t="s">
        <v>34</v>
      </c>
      <c r="E3" s="1">
        <v>800</v>
      </c>
      <c r="F3" s="1">
        <v>1</v>
      </c>
      <c r="G3" s="1"/>
      <c r="H3" s="1"/>
      <c r="I3" s="1"/>
      <c r="J3" s="1">
        <f>E3*F3-G3-H3+I3</f>
        <v>800</v>
      </c>
      <c r="K3" s="1"/>
      <c r="M3" s="13"/>
      <c r="N3" s="13"/>
      <c r="O3" s="13"/>
      <c r="P3" s="13"/>
      <c r="Q3" s="13"/>
    </row>
    <row r="4" spans="1:17" ht="20.25" customHeight="1" x14ac:dyDescent="0.3">
      <c r="A4" s="1">
        <v>2</v>
      </c>
      <c r="B4" s="10">
        <v>46025</v>
      </c>
      <c r="C4" s="1" t="s">
        <v>35</v>
      </c>
      <c r="D4" s="1" t="s">
        <v>34</v>
      </c>
      <c r="E4" s="1">
        <v>800</v>
      </c>
      <c r="F4" s="1"/>
      <c r="G4" s="1"/>
      <c r="H4" s="1"/>
      <c r="I4" s="1"/>
      <c r="J4" s="1">
        <f t="shared" ref="J4:J67" si="0">E4*F4-G4-H4+I4</f>
        <v>0</v>
      </c>
      <c r="K4" s="1"/>
      <c r="M4" s="11"/>
      <c r="N4" s="276" t="s">
        <v>18</v>
      </c>
      <c r="O4" s="276"/>
      <c r="P4" s="11"/>
      <c r="Q4" s="11"/>
    </row>
    <row r="5" spans="1:17" ht="20.25" customHeight="1" x14ac:dyDescent="0.3">
      <c r="A5" s="1">
        <v>3</v>
      </c>
      <c r="B5" s="10">
        <v>46026</v>
      </c>
      <c r="C5" s="1" t="s">
        <v>35</v>
      </c>
      <c r="D5" s="1" t="s">
        <v>34</v>
      </c>
      <c r="E5" s="1">
        <v>800</v>
      </c>
      <c r="F5" s="1"/>
      <c r="G5" s="1"/>
      <c r="H5" s="1"/>
      <c r="I5" s="1"/>
      <c r="J5" s="1">
        <f t="shared" si="0"/>
        <v>0</v>
      </c>
      <c r="K5" s="1"/>
      <c r="M5" s="274" t="s">
        <v>17</v>
      </c>
      <c r="N5" s="274"/>
      <c r="O5" s="274"/>
      <c r="P5" s="274"/>
      <c r="Q5" s="12">
        <f>SUM(J2:J368)</f>
        <v>800</v>
      </c>
    </row>
    <row r="6" spans="1:17" ht="20.25" customHeight="1" x14ac:dyDescent="0.3">
      <c r="A6" s="1">
        <v>4</v>
      </c>
      <c r="B6" s="10">
        <v>46027</v>
      </c>
      <c r="C6" s="1" t="s">
        <v>35</v>
      </c>
      <c r="D6" s="1" t="s">
        <v>34</v>
      </c>
      <c r="E6" s="1">
        <v>800</v>
      </c>
      <c r="F6" s="1"/>
      <c r="G6" s="1"/>
      <c r="H6" s="1"/>
      <c r="I6" s="1"/>
      <c r="J6" s="1">
        <f t="shared" si="0"/>
        <v>0</v>
      </c>
      <c r="K6" s="1"/>
      <c r="M6" s="11"/>
      <c r="N6" s="11"/>
      <c r="O6" s="11"/>
      <c r="P6" s="11"/>
      <c r="Q6" s="11"/>
    </row>
    <row r="7" spans="1:17" ht="20.25" customHeight="1" x14ac:dyDescent="0.3">
      <c r="A7" s="1">
        <v>5</v>
      </c>
      <c r="B7" s="10">
        <v>46028</v>
      </c>
      <c r="C7" s="1" t="s">
        <v>35</v>
      </c>
      <c r="D7" s="1" t="s">
        <v>34</v>
      </c>
      <c r="E7" s="1">
        <v>800</v>
      </c>
      <c r="F7" s="1"/>
      <c r="G7" s="1"/>
      <c r="H7" s="1"/>
      <c r="I7" s="1"/>
      <c r="J7" s="1">
        <f t="shared" si="0"/>
        <v>0</v>
      </c>
      <c r="K7" s="1"/>
      <c r="M7" s="11"/>
      <c r="N7" s="11"/>
      <c r="O7" s="11"/>
      <c r="P7" s="11"/>
      <c r="Q7" s="11"/>
    </row>
    <row r="8" spans="1:17" ht="20.25" customHeight="1" x14ac:dyDescent="0.3">
      <c r="A8" s="1">
        <v>6</v>
      </c>
      <c r="B8" s="10">
        <v>46029</v>
      </c>
      <c r="C8" s="1" t="s">
        <v>35</v>
      </c>
      <c r="D8" s="1" t="s">
        <v>34</v>
      </c>
      <c r="E8" s="1">
        <v>800</v>
      </c>
      <c r="F8" s="1"/>
      <c r="G8" s="1"/>
      <c r="H8" s="1"/>
      <c r="I8" s="1"/>
      <c r="J8" s="1">
        <f t="shared" si="0"/>
        <v>0</v>
      </c>
      <c r="K8" s="1"/>
      <c r="M8" s="11"/>
      <c r="N8" s="11"/>
      <c r="O8" s="11"/>
      <c r="P8" s="11"/>
      <c r="Q8" s="11"/>
    </row>
    <row r="9" spans="1:17" ht="20.25" customHeight="1" x14ac:dyDescent="0.3">
      <c r="A9" s="1">
        <v>7</v>
      </c>
      <c r="B9" s="10">
        <v>46030</v>
      </c>
      <c r="C9" s="1" t="s">
        <v>35</v>
      </c>
      <c r="D9" s="1" t="s">
        <v>34</v>
      </c>
      <c r="E9" s="1">
        <v>800</v>
      </c>
      <c r="F9" s="1"/>
      <c r="G9" s="1"/>
      <c r="H9" s="1"/>
      <c r="I9" s="1"/>
      <c r="J9" s="1">
        <f t="shared" si="0"/>
        <v>0</v>
      </c>
      <c r="K9" s="1"/>
      <c r="M9" s="11"/>
      <c r="N9" s="11"/>
      <c r="O9" s="11"/>
      <c r="P9" s="11"/>
      <c r="Q9" s="11"/>
    </row>
    <row r="10" spans="1:17" ht="20.25" customHeight="1" x14ac:dyDescent="0.3">
      <c r="A10" s="1">
        <v>8</v>
      </c>
      <c r="B10" s="10">
        <v>46031</v>
      </c>
      <c r="C10" s="1" t="s">
        <v>35</v>
      </c>
      <c r="D10" s="1" t="s">
        <v>34</v>
      </c>
      <c r="E10" s="1">
        <v>800</v>
      </c>
      <c r="F10" s="1"/>
      <c r="G10" s="1"/>
      <c r="H10" s="1"/>
      <c r="I10" s="1"/>
      <c r="J10" s="1">
        <f t="shared" si="0"/>
        <v>0</v>
      </c>
      <c r="K10" s="1"/>
    </row>
    <row r="11" spans="1:17" ht="20.25" customHeight="1" x14ac:dyDescent="0.3">
      <c r="A11" s="1">
        <v>9</v>
      </c>
      <c r="B11" s="10">
        <v>46032</v>
      </c>
      <c r="C11" s="1" t="s">
        <v>35</v>
      </c>
      <c r="D11" s="1" t="s">
        <v>34</v>
      </c>
      <c r="E11" s="1">
        <v>800</v>
      </c>
      <c r="F11" s="1"/>
      <c r="G11" s="1"/>
      <c r="H11" s="1"/>
      <c r="I11" s="1"/>
      <c r="J11" s="1">
        <f t="shared" si="0"/>
        <v>0</v>
      </c>
      <c r="K11" s="1"/>
    </row>
    <row r="12" spans="1:17" ht="20.25" customHeight="1" x14ac:dyDescent="0.3">
      <c r="A12" s="1">
        <v>10</v>
      </c>
      <c r="B12" s="10">
        <v>46033</v>
      </c>
      <c r="C12" s="1" t="s">
        <v>35</v>
      </c>
      <c r="D12" s="1" t="s">
        <v>34</v>
      </c>
      <c r="E12" s="1">
        <v>800</v>
      </c>
      <c r="F12" s="1"/>
      <c r="G12" s="1"/>
      <c r="H12" s="1"/>
      <c r="I12" s="1"/>
      <c r="J12" s="1">
        <f t="shared" si="0"/>
        <v>0</v>
      </c>
      <c r="K12" s="1"/>
    </row>
    <row r="13" spans="1:17" ht="20.25" customHeight="1" x14ac:dyDescent="0.3">
      <c r="A13" s="1">
        <v>11</v>
      </c>
      <c r="B13" s="10">
        <v>46034</v>
      </c>
      <c r="C13" s="1" t="s">
        <v>35</v>
      </c>
      <c r="D13" s="1" t="s">
        <v>34</v>
      </c>
      <c r="E13" s="1">
        <v>800</v>
      </c>
      <c r="F13" s="1"/>
      <c r="G13" s="1"/>
      <c r="H13" s="1"/>
      <c r="I13" s="1"/>
      <c r="J13" s="1">
        <f t="shared" si="0"/>
        <v>0</v>
      </c>
      <c r="K13" s="1"/>
    </row>
    <row r="14" spans="1:17" ht="20.25" customHeight="1" x14ac:dyDescent="0.3">
      <c r="A14" s="1">
        <v>12</v>
      </c>
      <c r="B14" s="10">
        <v>46035</v>
      </c>
      <c r="C14" s="1" t="s">
        <v>35</v>
      </c>
      <c r="D14" s="1" t="s">
        <v>34</v>
      </c>
      <c r="E14" s="1">
        <v>800</v>
      </c>
      <c r="F14" s="1"/>
      <c r="G14" s="1"/>
      <c r="H14" s="1"/>
      <c r="I14" s="1"/>
      <c r="J14" s="1">
        <f t="shared" si="0"/>
        <v>0</v>
      </c>
      <c r="K14" s="1"/>
    </row>
    <row r="15" spans="1:17" ht="20.25" customHeight="1" x14ac:dyDescent="0.3">
      <c r="A15" s="1">
        <v>13</v>
      </c>
      <c r="B15" s="10">
        <v>46036</v>
      </c>
      <c r="C15" s="1" t="s">
        <v>35</v>
      </c>
      <c r="D15" s="1" t="s">
        <v>34</v>
      </c>
      <c r="E15" s="1">
        <v>800</v>
      </c>
      <c r="F15" s="1"/>
      <c r="G15" s="1"/>
      <c r="H15" s="1"/>
      <c r="I15" s="1"/>
      <c r="J15" s="1">
        <f t="shared" si="0"/>
        <v>0</v>
      </c>
      <c r="K15" s="1"/>
    </row>
    <row r="16" spans="1:17" ht="20.25" customHeight="1" x14ac:dyDescent="0.3">
      <c r="A16" s="1">
        <v>14</v>
      </c>
      <c r="B16" s="10">
        <v>46037</v>
      </c>
      <c r="C16" s="1" t="s">
        <v>35</v>
      </c>
      <c r="D16" s="1" t="s">
        <v>34</v>
      </c>
      <c r="E16" s="1">
        <v>800</v>
      </c>
      <c r="F16" s="1"/>
      <c r="G16" s="1"/>
      <c r="H16" s="1"/>
      <c r="I16" s="1"/>
      <c r="J16" s="1">
        <f t="shared" si="0"/>
        <v>0</v>
      </c>
      <c r="K16" s="1"/>
    </row>
    <row r="17" spans="1:11" ht="20.25" customHeight="1" x14ac:dyDescent="0.3">
      <c r="A17" s="1">
        <v>15</v>
      </c>
      <c r="B17" s="10">
        <v>46038</v>
      </c>
      <c r="C17" s="1" t="s">
        <v>35</v>
      </c>
      <c r="D17" s="1" t="s">
        <v>34</v>
      </c>
      <c r="E17" s="1">
        <v>800</v>
      </c>
      <c r="F17" s="1"/>
      <c r="G17" s="1"/>
      <c r="H17" s="1"/>
      <c r="I17" s="1"/>
      <c r="J17" s="1">
        <f t="shared" si="0"/>
        <v>0</v>
      </c>
      <c r="K17" s="1"/>
    </row>
    <row r="18" spans="1:11" ht="20.25" customHeight="1" x14ac:dyDescent="0.3">
      <c r="A18" s="1">
        <v>16</v>
      </c>
      <c r="B18" s="10">
        <v>46039</v>
      </c>
      <c r="C18" s="1" t="s">
        <v>35</v>
      </c>
      <c r="D18" s="1" t="s">
        <v>34</v>
      </c>
      <c r="E18" s="1">
        <v>800</v>
      </c>
      <c r="F18" s="1"/>
      <c r="G18" s="1"/>
      <c r="H18" s="1"/>
      <c r="I18" s="1"/>
      <c r="J18" s="1">
        <f t="shared" si="0"/>
        <v>0</v>
      </c>
      <c r="K18" s="1"/>
    </row>
    <row r="19" spans="1:11" ht="20.25" customHeight="1" x14ac:dyDescent="0.3">
      <c r="A19" s="1">
        <v>17</v>
      </c>
      <c r="B19" s="10">
        <v>46040</v>
      </c>
      <c r="C19" s="1" t="s">
        <v>35</v>
      </c>
      <c r="D19" s="1" t="s">
        <v>34</v>
      </c>
      <c r="E19" s="1">
        <v>800</v>
      </c>
      <c r="F19" s="1"/>
      <c r="G19" s="1"/>
      <c r="H19" s="1"/>
      <c r="I19" s="1"/>
      <c r="J19" s="1">
        <f t="shared" si="0"/>
        <v>0</v>
      </c>
      <c r="K19" s="1"/>
    </row>
    <row r="20" spans="1:11" ht="20.25" customHeight="1" x14ac:dyDescent="0.3">
      <c r="A20" s="1">
        <v>18</v>
      </c>
      <c r="B20" s="10">
        <v>46041</v>
      </c>
      <c r="C20" s="1" t="s">
        <v>35</v>
      </c>
      <c r="D20" s="1" t="s">
        <v>34</v>
      </c>
      <c r="E20" s="1">
        <v>800</v>
      </c>
      <c r="F20" s="1"/>
      <c r="G20" s="1"/>
      <c r="H20" s="1"/>
      <c r="I20" s="1"/>
      <c r="J20" s="1">
        <f t="shared" si="0"/>
        <v>0</v>
      </c>
      <c r="K20" s="1"/>
    </row>
    <row r="21" spans="1:11" ht="20.25" customHeight="1" x14ac:dyDescent="0.3">
      <c r="A21" s="1">
        <v>19</v>
      </c>
      <c r="B21" s="10">
        <v>46042</v>
      </c>
      <c r="C21" s="1" t="s">
        <v>35</v>
      </c>
      <c r="D21" s="1" t="s">
        <v>34</v>
      </c>
      <c r="E21" s="1">
        <v>800</v>
      </c>
      <c r="F21" s="1"/>
      <c r="G21" s="1"/>
      <c r="H21" s="1"/>
      <c r="I21" s="1"/>
      <c r="J21" s="1">
        <f t="shared" si="0"/>
        <v>0</v>
      </c>
      <c r="K21" s="1"/>
    </row>
    <row r="22" spans="1:11" ht="20.25" customHeight="1" x14ac:dyDescent="0.3">
      <c r="A22" s="1">
        <v>20</v>
      </c>
      <c r="B22" s="10">
        <v>46043</v>
      </c>
      <c r="C22" s="1" t="s">
        <v>35</v>
      </c>
      <c r="D22" s="1" t="s">
        <v>34</v>
      </c>
      <c r="E22" s="1">
        <v>800</v>
      </c>
      <c r="F22" s="1"/>
      <c r="G22" s="1"/>
      <c r="H22" s="1"/>
      <c r="I22" s="1"/>
      <c r="J22" s="1">
        <f t="shared" si="0"/>
        <v>0</v>
      </c>
      <c r="K22" s="1"/>
    </row>
    <row r="23" spans="1:11" ht="20.25" customHeight="1" x14ac:dyDescent="0.3">
      <c r="A23" s="1">
        <v>21</v>
      </c>
      <c r="B23" s="10">
        <v>46044</v>
      </c>
      <c r="C23" s="1" t="s">
        <v>35</v>
      </c>
      <c r="D23" s="1" t="s">
        <v>34</v>
      </c>
      <c r="E23" s="1">
        <v>800</v>
      </c>
      <c r="F23" s="1"/>
      <c r="G23" s="1"/>
      <c r="H23" s="1"/>
      <c r="I23" s="1"/>
      <c r="J23" s="1">
        <f t="shared" si="0"/>
        <v>0</v>
      </c>
      <c r="K23" s="1"/>
    </row>
    <row r="24" spans="1:11" ht="20.25" customHeight="1" x14ac:dyDescent="0.3">
      <c r="A24" s="1">
        <v>22</v>
      </c>
      <c r="B24" s="10">
        <v>46045</v>
      </c>
      <c r="C24" s="1" t="s">
        <v>35</v>
      </c>
      <c r="D24" s="1" t="s">
        <v>34</v>
      </c>
      <c r="E24" s="1">
        <v>800</v>
      </c>
      <c r="F24" s="1"/>
      <c r="G24" s="1"/>
      <c r="H24" s="1"/>
      <c r="I24" s="1"/>
      <c r="J24" s="1">
        <f t="shared" si="0"/>
        <v>0</v>
      </c>
      <c r="K24" s="1"/>
    </row>
    <row r="25" spans="1:11" ht="20.25" customHeight="1" x14ac:dyDescent="0.3">
      <c r="A25" s="1">
        <v>23</v>
      </c>
      <c r="B25" s="10">
        <v>46046</v>
      </c>
      <c r="C25" s="1" t="s">
        <v>35</v>
      </c>
      <c r="D25" s="1" t="s">
        <v>34</v>
      </c>
      <c r="E25" s="1">
        <v>800</v>
      </c>
      <c r="F25" s="1"/>
      <c r="G25" s="1"/>
      <c r="H25" s="1"/>
      <c r="I25" s="1"/>
      <c r="J25" s="1">
        <f t="shared" si="0"/>
        <v>0</v>
      </c>
      <c r="K25" s="1"/>
    </row>
    <row r="26" spans="1:11" ht="20.25" customHeight="1" x14ac:dyDescent="0.3">
      <c r="A26" s="1">
        <v>24</v>
      </c>
      <c r="B26" s="10">
        <v>46047</v>
      </c>
      <c r="C26" s="1" t="s">
        <v>35</v>
      </c>
      <c r="D26" s="1" t="s">
        <v>34</v>
      </c>
      <c r="E26" s="1">
        <v>800</v>
      </c>
      <c r="F26" s="1"/>
      <c r="G26" s="1"/>
      <c r="H26" s="1"/>
      <c r="I26" s="1"/>
      <c r="J26" s="1">
        <f t="shared" si="0"/>
        <v>0</v>
      </c>
      <c r="K26" s="1"/>
    </row>
    <row r="27" spans="1:11" ht="20.25" customHeight="1" x14ac:dyDescent="0.3">
      <c r="A27" s="1">
        <v>25</v>
      </c>
      <c r="B27" s="10">
        <v>46048</v>
      </c>
      <c r="C27" s="1" t="s">
        <v>35</v>
      </c>
      <c r="D27" s="1" t="s">
        <v>34</v>
      </c>
      <c r="E27" s="1">
        <v>800</v>
      </c>
      <c r="F27" s="1"/>
      <c r="G27" s="1"/>
      <c r="H27" s="1"/>
      <c r="I27" s="1"/>
      <c r="J27" s="1">
        <f t="shared" si="0"/>
        <v>0</v>
      </c>
      <c r="K27" s="1"/>
    </row>
    <row r="28" spans="1:11" ht="20.25" customHeight="1" x14ac:dyDescent="0.3">
      <c r="A28" s="1">
        <v>26</v>
      </c>
      <c r="B28" s="10">
        <v>46049</v>
      </c>
      <c r="C28" s="1" t="s">
        <v>35</v>
      </c>
      <c r="D28" s="1" t="s">
        <v>34</v>
      </c>
      <c r="E28" s="1">
        <v>800</v>
      </c>
      <c r="F28" s="1"/>
      <c r="G28" s="1"/>
      <c r="H28" s="1"/>
      <c r="I28" s="1"/>
      <c r="J28" s="1">
        <f t="shared" si="0"/>
        <v>0</v>
      </c>
      <c r="K28" s="1"/>
    </row>
    <row r="29" spans="1:11" ht="20.25" customHeight="1" x14ac:dyDescent="0.3">
      <c r="A29" s="1">
        <v>27</v>
      </c>
      <c r="B29" s="10">
        <v>46050</v>
      </c>
      <c r="C29" s="1" t="s">
        <v>35</v>
      </c>
      <c r="D29" s="1" t="s">
        <v>34</v>
      </c>
      <c r="E29" s="1">
        <v>800</v>
      </c>
      <c r="F29" s="1"/>
      <c r="G29" s="1"/>
      <c r="H29" s="1"/>
      <c r="I29" s="1"/>
      <c r="J29" s="1">
        <f t="shared" si="0"/>
        <v>0</v>
      </c>
      <c r="K29" s="1"/>
    </row>
    <row r="30" spans="1:11" ht="20.25" customHeight="1" x14ac:dyDescent="0.3">
      <c r="A30" s="1">
        <v>28</v>
      </c>
      <c r="B30" s="10">
        <v>46051</v>
      </c>
      <c r="C30" s="1" t="s">
        <v>35</v>
      </c>
      <c r="D30" s="1" t="s">
        <v>34</v>
      </c>
      <c r="E30" s="1">
        <v>800</v>
      </c>
      <c r="F30" s="1"/>
      <c r="G30" s="1"/>
      <c r="H30" s="1"/>
      <c r="I30" s="1"/>
      <c r="J30" s="1">
        <f t="shared" si="0"/>
        <v>0</v>
      </c>
      <c r="K30" s="1"/>
    </row>
    <row r="31" spans="1:11" ht="20.25" customHeight="1" x14ac:dyDescent="0.3">
      <c r="A31" s="1">
        <v>29</v>
      </c>
      <c r="B31" s="10">
        <v>46052</v>
      </c>
      <c r="C31" s="1" t="s">
        <v>35</v>
      </c>
      <c r="D31" s="1" t="s">
        <v>34</v>
      </c>
      <c r="E31" s="1">
        <v>800</v>
      </c>
      <c r="F31" s="1"/>
      <c r="G31" s="1"/>
      <c r="H31" s="1"/>
      <c r="I31" s="1"/>
      <c r="J31" s="1">
        <f t="shared" si="0"/>
        <v>0</v>
      </c>
      <c r="K31" s="1"/>
    </row>
    <row r="32" spans="1:11" ht="20.25" customHeight="1" x14ac:dyDescent="0.3">
      <c r="A32" s="1">
        <v>30</v>
      </c>
      <c r="B32" s="10">
        <v>46053</v>
      </c>
      <c r="C32" s="1" t="s">
        <v>35</v>
      </c>
      <c r="D32" s="1" t="s">
        <v>34</v>
      </c>
      <c r="E32" s="1">
        <v>800</v>
      </c>
      <c r="F32" s="1"/>
      <c r="G32" s="1"/>
      <c r="H32" s="1"/>
      <c r="I32" s="1"/>
      <c r="J32" s="1">
        <f t="shared" si="0"/>
        <v>0</v>
      </c>
      <c r="K32" s="1"/>
    </row>
    <row r="33" spans="1:11" ht="20.25" customHeight="1" x14ac:dyDescent="0.3">
      <c r="A33" s="1">
        <v>31</v>
      </c>
      <c r="B33" s="10">
        <v>46054</v>
      </c>
      <c r="C33" s="1" t="s">
        <v>35</v>
      </c>
      <c r="D33" s="1" t="s">
        <v>34</v>
      </c>
      <c r="E33" s="1">
        <v>800</v>
      </c>
      <c r="F33" s="1"/>
      <c r="G33" s="1"/>
      <c r="H33" s="1"/>
      <c r="I33" s="1"/>
      <c r="J33" s="1">
        <f t="shared" si="0"/>
        <v>0</v>
      </c>
      <c r="K33" s="1"/>
    </row>
    <row r="34" spans="1:11" ht="20.25" customHeight="1" x14ac:dyDescent="0.3">
      <c r="A34" s="1">
        <v>32</v>
      </c>
      <c r="B34" s="10">
        <v>46055</v>
      </c>
      <c r="C34" s="1" t="s">
        <v>35</v>
      </c>
      <c r="D34" s="1" t="s">
        <v>34</v>
      </c>
      <c r="E34" s="1">
        <v>800</v>
      </c>
      <c r="F34" s="1"/>
      <c r="G34" s="1"/>
      <c r="H34" s="1"/>
      <c r="I34" s="1"/>
      <c r="J34" s="1">
        <f t="shared" si="0"/>
        <v>0</v>
      </c>
      <c r="K34" s="1"/>
    </row>
    <row r="35" spans="1:11" ht="20.25" customHeight="1" x14ac:dyDescent="0.3">
      <c r="A35" s="1">
        <v>33</v>
      </c>
      <c r="B35" s="10">
        <v>46056</v>
      </c>
      <c r="C35" s="1" t="s">
        <v>35</v>
      </c>
      <c r="D35" s="1" t="s">
        <v>34</v>
      </c>
      <c r="E35" s="1">
        <v>800</v>
      </c>
      <c r="F35" s="1"/>
      <c r="G35" s="1"/>
      <c r="H35" s="1"/>
      <c r="I35" s="1"/>
      <c r="J35" s="1">
        <f t="shared" si="0"/>
        <v>0</v>
      </c>
      <c r="K35" s="1"/>
    </row>
    <row r="36" spans="1:11" ht="20.25" customHeight="1" x14ac:dyDescent="0.3">
      <c r="A36" s="1">
        <v>34</v>
      </c>
      <c r="B36" s="10">
        <v>46057</v>
      </c>
      <c r="C36" s="1" t="s">
        <v>35</v>
      </c>
      <c r="D36" s="1" t="s">
        <v>34</v>
      </c>
      <c r="E36" s="1">
        <v>800</v>
      </c>
      <c r="F36" s="1"/>
      <c r="G36" s="1"/>
      <c r="H36" s="1"/>
      <c r="I36" s="1"/>
      <c r="J36" s="1">
        <f t="shared" si="0"/>
        <v>0</v>
      </c>
      <c r="K36" s="1"/>
    </row>
    <row r="37" spans="1:11" ht="20.25" customHeight="1" x14ac:dyDescent="0.3">
      <c r="A37" s="1">
        <v>35</v>
      </c>
      <c r="B37" s="10">
        <v>46058</v>
      </c>
      <c r="C37" s="1" t="s">
        <v>35</v>
      </c>
      <c r="D37" s="1" t="s">
        <v>34</v>
      </c>
      <c r="E37" s="1">
        <v>800</v>
      </c>
      <c r="F37" s="1"/>
      <c r="G37" s="1"/>
      <c r="H37" s="1"/>
      <c r="I37" s="1"/>
      <c r="J37" s="1">
        <f t="shared" si="0"/>
        <v>0</v>
      </c>
      <c r="K37" s="1"/>
    </row>
    <row r="38" spans="1:11" ht="20.25" customHeight="1" x14ac:dyDescent="0.3">
      <c r="A38" s="1">
        <v>36</v>
      </c>
      <c r="B38" s="10">
        <v>46059</v>
      </c>
      <c r="C38" s="1" t="s">
        <v>35</v>
      </c>
      <c r="D38" s="1" t="s">
        <v>34</v>
      </c>
      <c r="E38" s="1">
        <v>800</v>
      </c>
      <c r="F38" s="1"/>
      <c r="G38" s="1"/>
      <c r="H38" s="1"/>
      <c r="I38" s="1"/>
      <c r="J38" s="1">
        <f t="shared" si="0"/>
        <v>0</v>
      </c>
      <c r="K38" s="1"/>
    </row>
    <row r="39" spans="1:11" ht="20.25" customHeight="1" x14ac:dyDescent="0.3">
      <c r="A39" s="1">
        <v>37</v>
      </c>
      <c r="B39" s="10">
        <v>46060</v>
      </c>
      <c r="C39" s="1" t="s">
        <v>35</v>
      </c>
      <c r="D39" s="1" t="s">
        <v>34</v>
      </c>
      <c r="E39" s="1">
        <v>800</v>
      </c>
      <c r="F39" s="1"/>
      <c r="G39" s="1"/>
      <c r="H39" s="1"/>
      <c r="I39" s="1"/>
      <c r="J39" s="1">
        <f t="shared" si="0"/>
        <v>0</v>
      </c>
      <c r="K39" s="1"/>
    </row>
    <row r="40" spans="1:11" ht="20.25" customHeight="1" x14ac:dyDescent="0.3">
      <c r="A40" s="1">
        <v>38</v>
      </c>
      <c r="B40" s="10">
        <v>46061</v>
      </c>
      <c r="C40" s="1" t="s">
        <v>35</v>
      </c>
      <c r="D40" s="1" t="s">
        <v>34</v>
      </c>
      <c r="E40" s="1">
        <v>800</v>
      </c>
      <c r="F40" s="1"/>
      <c r="G40" s="1"/>
      <c r="H40" s="1"/>
      <c r="I40" s="1"/>
      <c r="J40" s="1">
        <f t="shared" si="0"/>
        <v>0</v>
      </c>
      <c r="K40" s="1"/>
    </row>
    <row r="41" spans="1:11" ht="20.25" customHeight="1" x14ac:dyDescent="0.3">
      <c r="A41" s="1">
        <v>39</v>
      </c>
      <c r="B41" s="10">
        <v>46062</v>
      </c>
      <c r="C41" s="1" t="s">
        <v>35</v>
      </c>
      <c r="D41" s="1" t="s">
        <v>34</v>
      </c>
      <c r="E41" s="1">
        <v>800</v>
      </c>
      <c r="F41" s="1"/>
      <c r="G41" s="1"/>
      <c r="H41" s="1"/>
      <c r="I41" s="1"/>
      <c r="J41" s="1">
        <f t="shared" si="0"/>
        <v>0</v>
      </c>
      <c r="K41" s="1"/>
    </row>
    <row r="42" spans="1:11" ht="20.25" customHeight="1" x14ac:dyDescent="0.3">
      <c r="A42" s="1">
        <v>40</v>
      </c>
      <c r="B42" s="10">
        <v>46063</v>
      </c>
      <c r="C42" s="1" t="s">
        <v>35</v>
      </c>
      <c r="D42" s="1" t="s">
        <v>34</v>
      </c>
      <c r="E42" s="1">
        <v>800</v>
      </c>
      <c r="F42" s="1"/>
      <c r="G42" s="1"/>
      <c r="H42" s="1"/>
      <c r="I42" s="1"/>
      <c r="J42" s="1">
        <f t="shared" si="0"/>
        <v>0</v>
      </c>
      <c r="K42" s="1"/>
    </row>
    <row r="43" spans="1:11" ht="20.25" customHeight="1" x14ac:dyDescent="0.3">
      <c r="A43" s="1">
        <v>41</v>
      </c>
      <c r="B43" s="10">
        <v>46064</v>
      </c>
      <c r="C43" s="1" t="s">
        <v>35</v>
      </c>
      <c r="D43" s="1" t="s">
        <v>34</v>
      </c>
      <c r="E43" s="1">
        <v>800</v>
      </c>
      <c r="F43" s="1"/>
      <c r="G43" s="1"/>
      <c r="H43" s="1"/>
      <c r="I43" s="1"/>
      <c r="J43" s="1">
        <f t="shared" si="0"/>
        <v>0</v>
      </c>
      <c r="K43" s="1"/>
    </row>
    <row r="44" spans="1:11" ht="20.25" customHeight="1" x14ac:dyDescent="0.3">
      <c r="A44" s="1">
        <v>42</v>
      </c>
      <c r="B44" s="10">
        <v>46065</v>
      </c>
      <c r="C44" s="1" t="s">
        <v>35</v>
      </c>
      <c r="D44" s="1" t="s">
        <v>34</v>
      </c>
      <c r="E44" s="1">
        <v>800</v>
      </c>
      <c r="F44" s="1"/>
      <c r="G44" s="1"/>
      <c r="H44" s="1"/>
      <c r="I44" s="1"/>
      <c r="J44" s="1">
        <f t="shared" si="0"/>
        <v>0</v>
      </c>
      <c r="K44" s="1"/>
    </row>
    <row r="45" spans="1:11" ht="20.25" customHeight="1" x14ac:dyDescent="0.3">
      <c r="A45" s="1">
        <v>43</v>
      </c>
      <c r="B45" s="10">
        <v>46066</v>
      </c>
      <c r="C45" s="1" t="s">
        <v>35</v>
      </c>
      <c r="D45" s="1" t="s">
        <v>34</v>
      </c>
      <c r="E45" s="1">
        <v>800</v>
      </c>
      <c r="F45" s="1"/>
      <c r="G45" s="1"/>
      <c r="H45" s="1"/>
      <c r="I45" s="1"/>
      <c r="J45" s="1">
        <f t="shared" si="0"/>
        <v>0</v>
      </c>
      <c r="K45" s="1"/>
    </row>
    <row r="46" spans="1:11" ht="20.25" customHeight="1" x14ac:dyDescent="0.3">
      <c r="A46" s="1">
        <v>44</v>
      </c>
      <c r="B46" s="10">
        <v>46067</v>
      </c>
      <c r="C46" s="1" t="s">
        <v>35</v>
      </c>
      <c r="D46" s="1" t="s">
        <v>34</v>
      </c>
      <c r="E46" s="1">
        <v>800</v>
      </c>
      <c r="F46" s="1"/>
      <c r="G46" s="1"/>
      <c r="H46" s="1"/>
      <c r="I46" s="1"/>
      <c r="J46" s="1">
        <f t="shared" si="0"/>
        <v>0</v>
      </c>
      <c r="K46" s="1"/>
    </row>
    <row r="47" spans="1:11" ht="20.25" customHeight="1" x14ac:dyDescent="0.3">
      <c r="A47" s="1">
        <v>45</v>
      </c>
      <c r="B47" s="10">
        <v>46068</v>
      </c>
      <c r="C47" s="1" t="s">
        <v>35</v>
      </c>
      <c r="D47" s="1" t="s">
        <v>34</v>
      </c>
      <c r="E47" s="1">
        <v>800</v>
      </c>
      <c r="F47" s="1"/>
      <c r="G47" s="1"/>
      <c r="H47" s="1"/>
      <c r="I47" s="1"/>
      <c r="J47" s="1">
        <f t="shared" si="0"/>
        <v>0</v>
      </c>
      <c r="K47" s="1"/>
    </row>
    <row r="48" spans="1:11" ht="20.25" customHeight="1" x14ac:dyDescent="0.3">
      <c r="A48" s="1">
        <v>46</v>
      </c>
      <c r="B48" s="10">
        <v>46069</v>
      </c>
      <c r="C48" s="1" t="s">
        <v>35</v>
      </c>
      <c r="D48" s="1" t="s">
        <v>34</v>
      </c>
      <c r="E48" s="1">
        <v>800</v>
      </c>
      <c r="F48" s="1"/>
      <c r="G48" s="1"/>
      <c r="H48" s="1"/>
      <c r="I48" s="1"/>
      <c r="J48" s="1">
        <f t="shared" si="0"/>
        <v>0</v>
      </c>
      <c r="K48" s="1"/>
    </row>
    <row r="49" spans="1:11" ht="20.25" customHeight="1" x14ac:dyDescent="0.3">
      <c r="A49" s="1">
        <v>47</v>
      </c>
      <c r="B49" s="10">
        <v>46070</v>
      </c>
      <c r="C49" s="1" t="s">
        <v>35</v>
      </c>
      <c r="D49" s="1" t="s">
        <v>34</v>
      </c>
      <c r="E49" s="1">
        <v>800</v>
      </c>
      <c r="F49" s="1"/>
      <c r="G49" s="1"/>
      <c r="H49" s="1"/>
      <c r="I49" s="1"/>
      <c r="J49" s="1">
        <f t="shared" si="0"/>
        <v>0</v>
      </c>
      <c r="K49" s="1"/>
    </row>
    <row r="50" spans="1:11" ht="20.25" customHeight="1" x14ac:dyDescent="0.3">
      <c r="A50" s="1">
        <v>48</v>
      </c>
      <c r="B50" s="10">
        <v>46071</v>
      </c>
      <c r="C50" s="1" t="s">
        <v>35</v>
      </c>
      <c r="D50" s="1" t="s">
        <v>34</v>
      </c>
      <c r="E50" s="1">
        <v>800</v>
      </c>
      <c r="F50" s="1"/>
      <c r="G50" s="1"/>
      <c r="H50" s="1"/>
      <c r="I50" s="1"/>
      <c r="J50" s="1">
        <f t="shared" si="0"/>
        <v>0</v>
      </c>
      <c r="K50" s="1"/>
    </row>
    <row r="51" spans="1:11" ht="20.25" customHeight="1" x14ac:dyDescent="0.3">
      <c r="A51" s="1">
        <v>49</v>
      </c>
      <c r="B51" s="10">
        <v>46072</v>
      </c>
      <c r="C51" s="1" t="s">
        <v>35</v>
      </c>
      <c r="D51" s="1" t="s">
        <v>34</v>
      </c>
      <c r="E51" s="1">
        <v>800</v>
      </c>
      <c r="F51" s="1"/>
      <c r="G51" s="1"/>
      <c r="H51" s="1"/>
      <c r="I51" s="1"/>
      <c r="J51" s="1">
        <f t="shared" si="0"/>
        <v>0</v>
      </c>
      <c r="K51" s="1"/>
    </row>
    <row r="52" spans="1:11" ht="20.25" customHeight="1" x14ac:dyDescent="0.3">
      <c r="A52" s="1">
        <v>50</v>
      </c>
      <c r="B52" s="10">
        <v>46073</v>
      </c>
      <c r="C52" s="1" t="s">
        <v>35</v>
      </c>
      <c r="D52" s="1" t="s">
        <v>34</v>
      </c>
      <c r="E52" s="1">
        <v>800</v>
      </c>
      <c r="F52" s="1"/>
      <c r="G52" s="1"/>
      <c r="H52" s="1"/>
      <c r="I52" s="1"/>
      <c r="J52" s="1">
        <f t="shared" si="0"/>
        <v>0</v>
      </c>
      <c r="K52" s="1"/>
    </row>
    <row r="53" spans="1:11" ht="20.25" customHeight="1" x14ac:dyDescent="0.3">
      <c r="A53" s="1">
        <v>51</v>
      </c>
      <c r="B53" s="10">
        <v>46074</v>
      </c>
      <c r="C53" s="1" t="s">
        <v>35</v>
      </c>
      <c r="D53" s="1" t="s">
        <v>34</v>
      </c>
      <c r="E53" s="1">
        <v>800</v>
      </c>
      <c r="F53" s="1"/>
      <c r="G53" s="1"/>
      <c r="H53" s="1"/>
      <c r="I53" s="1"/>
      <c r="J53" s="1">
        <f t="shared" si="0"/>
        <v>0</v>
      </c>
      <c r="K53" s="1"/>
    </row>
    <row r="54" spans="1:11" ht="20.25" customHeight="1" x14ac:dyDescent="0.3">
      <c r="A54" s="1">
        <v>52</v>
      </c>
      <c r="B54" s="10">
        <v>46075</v>
      </c>
      <c r="C54" s="1" t="s">
        <v>35</v>
      </c>
      <c r="D54" s="1" t="s">
        <v>34</v>
      </c>
      <c r="E54" s="1">
        <v>800</v>
      </c>
      <c r="F54" s="1"/>
      <c r="G54" s="1"/>
      <c r="H54" s="1"/>
      <c r="I54" s="1"/>
      <c r="J54" s="1">
        <f t="shared" si="0"/>
        <v>0</v>
      </c>
      <c r="K54" s="1"/>
    </row>
    <row r="55" spans="1:11" ht="20.25" customHeight="1" x14ac:dyDescent="0.3">
      <c r="A55" s="1">
        <v>53</v>
      </c>
      <c r="B55" s="10">
        <v>46076</v>
      </c>
      <c r="C55" s="1" t="s">
        <v>35</v>
      </c>
      <c r="D55" s="1" t="s">
        <v>34</v>
      </c>
      <c r="E55" s="1">
        <v>800</v>
      </c>
      <c r="F55" s="1"/>
      <c r="G55" s="1"/>
      <c r="H55" s="1"/>
      <c r="I55" s="1"/>
      <c r="J55" s="1">
        <f t="shared" si="0"/>
        <v>0</v>
      </c>
      <c r="K55" s="1"/>
    </row>
    <row r="56" spans="1:11" ht="20.25" customHeight="1" x14ac:dyDescent="0.3">
      <c r="A56" s="1">
        <v>54</v>
      </c>
      <c r="B56" s="10">
        <v>46077</v>
      </c>
      <c r="C56" s="1" t="s">
        <v>35</v>
      </c>
      <c r="D56" s="1" t="s">
        <v>34</v>
      </c>
      <c r="E56" s="1">
        <v>800</v>
      </c>
      <c r="F56" s="1"/>
      <c r="G56" s="1"/>
      <c r="H56" s="1"/>
      <c r="I56" s="1"/>
      <c r="J56" s="1">
        <f t="shared" si="0"/>
        <v>0</v>
      </c>
      <c r="K56" s="1"/>
    </row>
    <row r="57" spans="1:11" ht="20.25" customHeight="1" x14ac:dyDescent="0.3">
      <c r="A57" s="1">
        <v>55</v>
      </c>
      <c r="B57" s="10">
        <v>46078</v>
      </c>
      <c r="C57" s="1" t="s">
        <v>35</v>
      </c>
      <c r="D57" s="1" t="s">
        <v>34</v>
      </c>
      <c r="E57" s="1">
        <v>800</v>
      </c>
      <c r="F57" s="1"/>
      <c r="G57" s="1"/>
      <c r="H57" s="1"/>
      <c r="I57" s="1"/>
      <c r="J57" s="1">
        <f t="shared" si="0"/>
        <v>0</v>
      </c>
      <c r="K57" s="1"/>
    </row>
    <row r="58" spans="1:11" ht="20.25" customHeight="1" x14ac:dyDescent="0.3">
      <c r="A58" s="1">
        <v>56</v>
      </c>
      <c r="B58" s="10">
        <v>46079</v>
      </c>
      <c r="C58" s="1" t="s">
        <v>35</v>
      </c>
      <c r="D58" s="1" t="s">
        <v>34</v>
      </c>
      <c r="E58" s="1">
        <v>800</v>
      </c>
      <c r="F58" s="1"/>
      <c r="G58" s="1"/>
      <c r="H58" s="1"/>
      <c r="I58" s="1"/>
      <c r="J58" s="1">
        <f t="shared" si="0"/>
        <v>0</v>
      </c>
      <c r="K58" s="1"/>
    </row>
    <row r="59" spans="1:11" ht="20.25" customHeight="1" x14ac:dyDescent="0.3">
      <c r="A59" s="1">
        <v>57</v>
      </c>
      <c r="B59" s="10">
        <v>46080</v>
      </c>
      <c r="C59" s="1" t="s">
        <v>35</v>
      </c>
      <c r="D59" s="1" t="s">
        <v>34</v>
      </c>
      <c r="E59" s="1">
        <v>800</v>
      </c>
      <c r="F59" s="1"/>
      <c r="G59" s="1"/>
      <c r="H59" s="1"/>
      <c r="I59" s="1"/>
      <c r="J59" s="1">
        <f t="shared" si="0"/>
        <v>0</v>
      </c>
      <c r="K59" s="1"/>
    </row>
    <row r="60" spans="1:11" ht="20.25" customHeight="1" x14ac:dyDescent="0.3">
      <c r="A60" s="1">
        <v>58</v>
      </c>
      <c r="B60" s="10">
        <v>46081</v>
      </c>
      <c r="C60" s="1" t="s">
        <v>35</v>
      </c>
      <c r="D60" s="1" t="s">
        <v>34</v>
      </c>
      <c r="E60" s="1">
        <v>800</v>
      </c>
      <c r="F60" s="1"/>
      <c r="G60" s="1"/>
      <c r="H60" s="1"/>
      <c r="I60" s="1"/>
      <c r="J60" s="1">
        <f t="shared" si="0"/>
        <v>0</v>
      </c>
      <c r="K60" s="1"/>
    </row>
    <row r="61" spans="1:11" ht="20.25" customHeight="1" x14ac:dyDescent="0.3">
      <c r="A61" s="1">
        <v>59</v>
      </c>
      <c r="B61" s="10">
        <v>46082</v>
      </c>
      <c r="C61" s="1" t="s">
        <v>35</v>
      </c>
      <c r="D61" s="1" t="s">
        <v>34</v>
      </c>
      <c r="E61" s="1">
        <v>800</v>
      </c>
      <c r="F61" s="1"/>
      <c r="G61" s="1"/>
      <c r="H61" s="1"/>
      <c r="I61" s="1"/>
      <c r="J61" s="1">
        <f t="shared" si="0"/>
        <v>0</v>
      </c>
      <c r="K61" s="1"/>
    </row>
    <row r="62" spans="1:11" ht="20.25" customHeight="1" x14ac:dyDescent="0.3">
      <c r="A62" s="1">
        <v>60</v>
      </c>
      <c r="B62" s="10">
        <v>46083</v>
      </c>
      <c r="C62" s="1" t="s">
        <v>35</v>
      </c>
      <c r="D62" s="1" t="s">
        <v>34</v>
      </c>
      <c r="E62" s="1">
        <v>800</v>
      </c>
      <c r="F62" s="1"/>
      <c r="G62" s="1"/>
      <c r="H62" s="1"/>
      <c r="I62" s="1"/>
      <c r="J62" s="1">
        <f t="shared" si="0"/>
        <v>0</v>
      </c>
      <c r="K62" s="1"/>
    </row>
    <row r="63" spans="1:11" ht="20.25" customHeight="1" x14ac:dyDescent="0.3">
      <c r="A63" s="1">
        <v>61</v>
      </c>
      <c r="B63" s="10">
        <v>46084</v>
      </c>
      <c r="C63" s="1" t="s">
        <v>35</v>
      </c>
      <c r="D63" s="1" t="s">
        <v>34</v>
      </c>
      <c r="E63" s="1">
        <v>800</v>
      </c>
      <c r="F63" s="1"/>
      <c r="G63" s="1"/>
      <c r="H63" s="1"/>
      <c r="I63" s="1"/>
      <c r="J63" s="1">
        <f t="shared" si="0"/>
        <v>0</v>
      </c>
      <c r="K63" s="1"/>
    </row>
    <row r="64" spans="1:11" ht="20.25" customHeight="1" x14ac:dyDescent="0.3">
      <c r="A64" s="1">
        <v>62</v>
      </c>
      <c r="B64" s="10">
        <v>46085</v>
      </c>
      <c r="C64" s="1" t="s">
        <v>35</v>
      </c>
      <c r="D64" s="1" t="s">
        <v>34</v>
      </c>
      <c r="E64" s="1">
        <v>800</v>
      </c>
      <c r="F64" s="1"/>
      <c r="G64" s="1"/>
      <c r="H64" s="1"/>
      <c r="I64" s="1"/>
      <c r="J64" s="1">
        <f t="shared" si="0"/>
        <v>0</v>
      </c>
      <c r="K64" s="1"/>
    </row>
    <row r="65" spans="1:11" ht="20.25" customHeight="1" x14ac:dyDescent="0.3">
      <c r="A65" s="1">
        <v>63</v>
      </c>
      <c r="B65" s="10">
        <v>46086</v>
      </c>
      <c r="C65" s="1" t="s">
        <v>35</v>
      </c>
      <c r="D65" s="1" t="s">
        <v>34</v>
      </c>
      <c r="E65" s="1">
        <v>800</v>
      </c>
      <c r="F65" s="1"/>
      <c r="G65" s="1"/>
      <c r="H65" s="1"/>
      <c r="I65" s="1"/>
      <c r="J65" s="1">
        <f t="shared" si="0"/>
        <v>0</v>
      </c>
      <c r="K65" s="1"/>
    </row>
    <row r="66" spans="1:11" ht="20.25" customHeight="1" x14ac:dyDescent="0.3">
      <c r="A66" s="1">
        <v>64</v>
      </c>
      <c r="B66" s="10">
        <v>46087</v>
      </c>
      <c r="C66" s="1" t="s">
        <v>35</v>
      </c>
      <c r="D66" s="1" t="s">
        <v>34</v>
      </c>
      <c r="E66" s="1">
        <v>800</v>
      </c>
      <c r="F66" s="1"/>
      <c r="G66" s="1"/>
      <c r="H66" s="1"/>
      <c r="I66" s="1"/>
      <c r="J66" s="1">
        <f t="shared" si="0"/>
        <v>0</v>
      </c>
      <c r="K66" s="1"/>
    </row>
    <row r="67" spans="1:11" ht="20.25" customHeight="1" x14ac:dyDescent="0.3">
      <c r="A67" s="1">
        <v>65</v>
      </c>
      <c r="B67" s="10">
        <v>46088</v>
      </c>
      <c r="C67" s="1" t="s">
        <v>35</v>
      </c>
      <c r="D67" s="1" t="s">
        <v>34</v>
      </c>
      <c r="E67" s="1">
        <v>800</v>
      </c>
      <c r="F67" s="1"/>
      <c r="G67" s="1"/>
      <c r="H67" s="1"/>
      <c r="I67" s="1"/>
      <c r="J67" s="1">
        <f t="shared" si="0"/>
        <v>0</v>
      </c>
      <c r="K67" s="1"/>
    </row>
    <row r="68" spans="1:11" ht="20.25" customHeight="1" x14ac:dyDescent="0.3">
      <c r="A68" s="1">
        <v>66</v>
      </c>
      <c r="B68" s="10">
        <v>46089</v>
      </c>
      <c r="C68" s="1" t="s">
        <v>35</v>
      </c>
      <c r="D68" s="1" t="s">
        <v>34</v>
      </c>
      <c r="E68" s="1">
        <v>800</v>
      </c>
      <c r="F68" s="1"/>
      <c r="G68" s="1"/>
      <c r="H68" s="1"/>
      <c r="I68" s="1"/>
      <c r="J68" s="1">
        <f t="shared" ref="J68:J131" si="1">E68*F68-G68-H68+I68</f>
        <v>0</v>
      </c>
      <c r="K68" s="1"/>
    </row>
    <row r="69" spans="1:11" ht="20.25" customHeight="1" x14ac:dyDescent="0.3">
      <c r="A69" s="1">
        <v>67</v>
      </c>
      <c r="B69" s="10">
        <v>46090</v>
      </c>
      <c r="C69" s="1" t="s">
        <v>35</v>
      </c>
      <c r="D69" s="1" t="s">
        <v>34</v>
      </c>
      <c r="E69" s="1">
        <v>800</v>
      </c>
      <c r="F69" s="1"/>
      <c r="G69" s="1"/>
      <c r="H69" s="1"/>
      <c r="I69" s="1"/>
      <c r="J69" s="1">
        <f t="shared" si="1"/>
        <v>0</v>
      </c>
      <c r="K69" s="1"/>
    </row>
    <row r="70" spans="1:11" ht="20.25" customHeight="1" x14ac:dyDescent="0.3">
      <c r="A70" s="1">
        <v>68</v>
      </c>
      <c r="B70" s="10">
        <v>46091</v>
      </c>
      <c r="C70" s="1" t="s">
        <v>35</v>
      </c>
      <c r="D70" s="1" t="s">
        <v>34</v>
      </c>
      <c r="E70" s="1">
        <v>800</v>
      </c>
      <c r="F70" s="1"/>
      <c r="G70" s="1"/>
      <c r="H70" s="1"/>
      <c r="I70" s="1"/>
      <c r="J70" s="1">
        <f t="shared" si="1"/>
        <v>0</v>
      </c>
      <c r="K70" s="1"/>
    </row>
    <row r="71" spans="1:11" ht="20.25" customHeight="1" x14ac:dyDescent="0.3">
      <c r="A71" s="1">
        <v>69</v>
      </c>
      <c r="B71" s="10">
        <v>46092</v>
      </c>
      <c r="C71" s="1" t="s">
        <v>35</v>
      </c>
      <c r="D71" s="1" t="s">
        <v>34</v>
      </c>
      <c r="E71" s="1">
        <v>800</v>
      </c>
      <c r="F71" s="1"/>
      <c r="G71" s="1"/>
      <c r="H71" s="1"/>
      <c r="I71" s="1"/>
      <c r="J71" s="1">
        <f t="shared" si="1"/>
        <v>0</v>
      </c>
      <c r="K71" s="1"/>
    </row>
    <row r="72" spans="1:11" ht="20.25" customHeight="1" x14ac:dyDescent="0.3">
      <c r="A72" s="1">
        <v>70</v>
      </c>
      <c r="B72" s="10">
        <v>46093</v>
      </c>
      <c r="C72" s="1" t="s">
        <v>35</v>
      </c>
      <c r="D72" s="1" t="s">
        <v>34</v>
      </c>
      <c r="E72" s="1">
        <v>800</v>
      </c>
      <c r="F72" s="1"/>
      <c r="G72" s="1"/>
      <c r="H72" s="1"/>
      <c r="I72" s="1"/>
      <c r="J72" s="1">
        <f t="shared" si="1"/>
        <v>0</v>
      </c>
      <c r="K72" s="1"/>
    </row>
    <row r="73" spans="1:11" ht="20.25" customHeight="1" x14ac:dyDescent="0.3">
      <c r="A73" s="1">
        <v>71</v>
      </c>
      <c r="B73" s="10">
        <v>46094</v>
      </c>
      <c r="C73" s="1" t="s">
        <v>35</v>
      </c>
      <c r="D73" s="1" t="s">
        <v>34</v>
      </c>
      <c r="E73" s="1">
        <v>800</v>
      </c>
      <c r="F73" s="1"/>
      <c r="G73" s="1"/>
      <c r="H73" s="1"/>
      <c r="I73" s="1"/>
      <c r="J73" s="1">
        <f t="shared" si="1"/>
        <v>0</v>
      </c>
      <c r="K73" s="1"/>
    </row>
    <row r="74" spans="1:11" ht="20.25" customHeight="1" x14ac:dyDescent="0.3">
      <c r="A74" s="1">
        <v>72</v>
      </c>
      <c r="B74" s="10">
        <v>46095</v>
      </c>
      <c r="C74" s="1" t="s">
        <v>35</v>
      </c>
      <c r="D74" s="1" t="s">
        <v>34</v>
      </c>
      <c r="E74" s="1">
        <v>800</v>
      </c>
      <c r="F74" s="1"/>
      <c r="G74" s="1"/>
      <c r="H74" s="1"/>
      <c r="I74" s="1"/>
      <c r="J74" s="1">
        <f t="shared" si="1"/>
        <v>0</v>
      </c>
      <c r="K74" s="1"/>
    </row>
    <row r="75" spans="1:11" ht="20.25" customHeight="1" x14ac:dyDescent="0.3">
      <c r="A75" s="1">
        <v>73</v>
      </c>
      <c r="B75" s="10">
        <v>46096</v>
      </c>
      <c r="C75" s="1" t="s">
        <v>35</v>
      </c>
      <c r="D75" s="1" t="s">
        <v>34</v>
      </c>
      <c r="E75" s="1">
        <v>800</v>
      </c>
      <c r="F75" s="1"/>
      <c r="G75" s="1"/>
      <c r="H75" s="1"/>
      <c r="I75" s="1"/>
      <c r="J75" s="1">
        <f t="shared" si="1"/>
        <v>0</v>
      </c>
      <c r="K75" s="1"/>
    </row>
    <row r="76" spans="1:11" ht="20.25" customHeight="1" x14ac:dyDescent="0.3">
      <c r="A76" s="1">
        <v>74</v>
      </c>
      <c r="B76" s="10">
        <v>46097</v>
      </c>
      <c r="C76" s="1" t="s">
        <v>35</v>
      </c>
      <c r="D76" s="1" t="s">
        <v>34</v>
      </c>
      <c r="E76" s="1">
        <v>800</v>
      </c>
      <c r="F76" s="1"/>
      <c r="G76" s="1"/>
      <c r="H76" s="1"/>
      <c r="I76" s="1"/>
      <c r="J76" s="1">
        <f t="shared" si="1"/>
        <v>0</v>
      </c>
      <c r="K76" s="1"/>
    </row>
    <row r="77" spans="1:11" ht="20.25" customHeight="1" x14ac:dyDescent="0.3">
      <c r="A77" s="1">
        <v>75</v>
      </c>
      <c r="B77" s="10">
        <v>46098</v>
      </c>
      <c r="C77" s="1" t="s">
        <v>35</v>
      </c>
      <c r="D77" s="1" t="s">
        <v>34</v>
      </c>
      <c r="E77" s="1">
        <v>800</v>
      </c>
      <c r="F77" s="1"/>
      <c r="G77" s="1"/>
      <c r="H77" s="1"/>
      <c r="I77" s="1"/>
      <c r="J77" s="1">
        <f t="shared" si="1"/>
        <v>0</v>
      </c>
      <c r="K77" s="1"/>
    </row>
    <row r="78" spans="1:11" ht="20.25" customHeight="1" x14ac:dyDescent="0.3">
      <c r="A78" s="1">
        <v>76</v>
      </c>
      <c r="B78" s="10">
        <v>46099</v>
      </c>
      <c r="C78" s="1" t="s">
        <v>35</v>
      </c>
      <c r="D78" s="1" t="s">
        <v>34</v>
      </c>
      <c r="E78" s="1">
        <v>800</v>
      </c>
      <c r="F78" s="1"/>
      <c r="G78" s="1"/>
      <c r="H78" s="1"/>
      <c r="I78" s="1"/>
      <c r="J78" s="1">
        <f t="shared" si="1"/>
        <v>0</v>
      </c>
      <c r="K78" s="1"/>
    </row>
    <row r="79" spans="1:11" ht="20.25" customHeight="1" x14ac:dyDescent="0.3">
      <c r="A79" s="1">
        <v>77</v>
      </c>
      <c r="B79" s="10">
        <v>46100</v>
      </c>
      <c r="C79" s="1" t="s">
        <v>35</v>
      </c>
      <c r="D79" s="1" t="s">
        <v>34</v>
      </c>
      <c r="E79" s="1">
        <v>800</v>
      </c>
      <c r="F79" s="1"/>
      <c r="G79" s="1"/>
      <c r="H79" s="1"/>
      <c r="I79" s="1"/>
      <c r="J79" s="1">
        <f t="shared" si="1"/>
        <v>0</v>
      </c>
      <c r="K79" s="1"/>
    </row>
    <row r="80" spans="1:11" ht="20.25" customHeight="1" x14ac:dyDescent="0.3">
      <c r="A80" s="1">
        <v>78</v>
      </c>
      <c r="B80" s="10">
        <v>46101</v>
      </c>
      <c r="C80" s="1" t="s">
        <v>35</v>
      </c>
      <c r="D80" s="1" t="s">
        <v>34</v>
      </c>
      <c r="E80" s="1">
        <v>800</v>
      </c>
      <c r="F80" s="1"/>
      <c r="G80" s="1"/>
      <c r="H80" s="1"/>
      <c r="I80" s="1"/>
      <c r="J80" s="1">
        <f t="shared" si="1"/>
        <v>0</v>
      </c>
      <c r="K80" s="1"/>
    </row>
    <row r="81" spans="1:11" ht="20.25" customHeight="1" x14ac:dyDescent="0.3">
      <c r="A81" s="1">
        <v>79</v>
      </c>
      <c r="B81" s="10">
        <v>46102</v>
      </c>
      <c r="C81" s="1" t="s">
        <v>35</v>
      </c>
      <c r="D81" s="1" t="s">
        <v>34</v>
      </c>
      <c r="E81" s="1">
        <v>800</v>
      </c>
      <c r="F81" s="1"/>
      <c r="G81" s="1"/>
      <c r="H81" s="1"/>
      <c r="I81" s="1"/>
      <c r="J81" s="1">
        <f t="shared" si="1"/>
        <v>0</v>
      </c>
      <c r="K81" s="1"/>
    </row>
    <row r="82" spans="1:11" ht="20.25" customHeight="1" x14ac:dyDescent="0.3">
      <c r="A82" s="1">
        <v>80</v>
      </c>
      <c r="B82" s="10">
        <v>46103</v>
      </c>
      <c r="C82" s="1" t="s">
        <v>35</v>
      </c>
      <c r="D82" s="1" t="s">
        <v>34</v>
      </c>
      <c r="E82" s="1">
        <v>800</v>
      </c>
      <c r="F82" s="1"/>
      <c r="G82" s="1"/>
      <c r="H82" s="1"/>
      <c r="I82" s="1"/>
      <c r="J82" s="1">
        <f t="shared" si="1"/>
        <v>0</v>
      </c>
      <c r="K82" s="1"/>
    </row>
    <row r="83" spans="1:11" ht="20.25" customHeight="1" x14ac:dyDescent="0.3">
      <c r="A83" s="1">
        <v>81</v>
      </c>
      <c r="B83" s="10">
        <v>46104</v>
      </c>
      <c r="C83" s="1" t="s">
        <v>35</v>
      </c>
      <c r="D83" s="1" t="s">
        <v>34</v>
      </c>
      <c r="E83" s="1">
        <v>800</v>
      </c>
      <c r="F83" s="1"/>
      <c r="G83" s="1"/>
      <c r="H83" s="1"/>
      <c r="I83" s="1"/>
      <c r="J83" s="1">
        <f t="shared" si="1"/>
        <v>0</v>
      </c>
      <c r="K83" s="1"/>
    </row>
    <row r="84" spans="1:11" ht="20.25" customHeight="1" x14ac:dyDescent="0.3">
      <c r="A84" s="1">
        <v>82</v>
      </c>
      <c r="B84" s="10">
        <v>46105</v>
      </c>
      <c r="C84" s="1" t="s">
        <v>35</v>
      </c>
      <c r="D84" s="1" t="s">
        <v>34</v>
      </c>
      <c r="E84" s="1">
        <v>800</v>
      </c>
      <c r="F84" s="1"/>
      <c r="G84" s="1"/>
      <c r="H84" s="1"/>
      <c r="I84" s="1"/>
      <c r="J84" s="1">
        <f t="shared" si="1"/>
        <v>0</v>
      </c>
      <c r="K84" s="1"/>
    </row>
    <row r="85" spans="1:11" ht="20.25" customHeight="1" x14ac:dyDescent="0.3">
      <c r="A85" s="1">
        <v>83</v>
      </c>
      <c r="B85" s="10">
        <v>46106</v>
      </c>
      <c r="C85" s="1" t="s">
        <v>35</v>
      </c>
      <c r="D85" s="1" t="s">
        <v>34</v>
      </c>
      <c r="E85" s="1">
        <v>800</v>
      </c>
      <c r="F85" s="1"/>
      <c r="G85" s="1"/>
      <c r="H85" s="1"/>
      <c r="I85" s="1"/>
      <c r="J85" s="1">
        <f t="shared" si="1"/>
        <v>0</v>
      </c>
      <c r="K85" s="1"/>
    </row>
    <row r="86" spans="1:11" ht="20.25" customHeight="1" x14ac:dyDescent="0.3">
      <c r="A86" s="1">
        <v>84</v>
      </c>
      <c r="B86" s="10">
        <v>46107</v>
      </c>
      <c r="C86" s="1" t="s">
        <v>35</v>
      </c>
      <c r="D86" s="1" t="s">
        <v>34</v>
      </c>
      <c r="E86" s="1">
        <v>800</v>
      </c>
      <c r="F86" s="1"/>
      <c r="G86" s="1"/>
      <c r="H86" s="1"/>
      <c r="I86" s="1"/>
      <c r="J86" s="1">
        <f t="shared" si="1"/>
        <v>0</v>
      </c>
      <c r="K86" s="1"/>
    </row>
    <row r="87" spans="1:11" ht="20.25" customHeight="1" x14ac:dyDescent="0.3">
      <c r="A87" s="1">
        <v>85</v>
      </c>
      <c r="B87" s="10">
        <v>46108</v>
      </c>
      <c r="C87" s="1" t="s">
        <v>35</v>
      </c>
      <c r="D87" s="1" t="s">
        <v>34</v>
      </c>
      <c r="E87" s="1">
        <v>800</v>
      </c>
      <c r="F87" s="1"/>
      <c r="G87" s="1"/>
      <c r="H87" s="1"/>
      <c r="I87" s="1"/>
      <c r="J87" s="1">
        <f t="shared" si="1"/>
        <v>0</v>
      </c>
      <c r="K87" s="1"/>
    </row>
    <row r="88" spans="1:11" ht="20.25" customHeight="1" x14ac:dyDescent="0.3">
      <c r="A88" s="1">
        <v>86</v>
      </c>
      <c r="B88" s="10">
        <v>46109</v>
      </c>
      <c r="C88" s="1" t="s">
        <v>35</v>
      </c>
      <c r="D88" s="1" t="s">
        <v>34</v>
      </c>
      <c r="E88" s="1">
        <v>800</v>
      </c>
      <c r="F88" s="1"/>
      <c r="G88" s="1"/>
      <c r="H88" s="1"/>
      <c r="I88" s="1"/>
      <c r="J88" s="1">
        <f t="shared" si="1"/>
        <v>0</v>
      </c>
      <c r="K88" s="1"/>
    </row>
    <row r="89" spans="1:11" ht="20.25" customHeight="1" x14ac:dyDescent="0.3">
      <c r="A89" s="1">
        <v>87</v>
      </c>
      <c r="B89" s="10">
        <v>46110</v>
      </c>
      <c r="C89" s="1" t="s">
        <v>35</v>
      </c>
      <c r="D89" s="1" t="s">
        <v>34</v>
      </c>
      <c r="E89" s="1">
        <v>800</v>
      </c>
      <c r="F89" s="1"/>
      <c r="G89" s="1"/>
      <c r="H89" s="1"/>
      <c r="I89" s="1"/>
      <c r="J89" s="1">
        <f t="shared" si="1"/>
        <v>0</v>
      </c>
      <c r="K89" s="1"/>
    </row>
    <row r="90" spans="1:11" ht="20.25" customHeight="1" x14ac:dyDescent="0.3">
      <c r="A90" s="1">
        <v>88</v>
      </c>
      <c r="B90" s="10">
        <v>46111</v>
      </c>
      <c r="C90" s="1" t="s">
        <v>35</v>
      </c>
      <c r="D90" s="1" t="s">
        <v>34</v>
      </c>
      <c r="E90" s="1">
        <v>800</v>
      </c>
      <c r="F90" s="1"/>
      <c r="G90" s="1"/>
      <c r="H90" s="1"/>
      <c r="I90" s="1"/>
      <c r="J90" s="1">
        <f t="shared" si="1"/>
        <v>0</v>
      </c>
      <c r="K90" s="1"/>
    </row>
    <row r="91" spans="1:11" ht="20.25" customHeight="1" x14ac:dyDescent="0.3">
      <c r="A91" s="1">
        <v>89</v>
      </c>
      <c r="B91" s="10">
        <v>46112</v>
      </c>
      <c r="C91" s="1" t="s">
        <v>35</v>
      </c>
      <c r="D91" s="1" t="s">
        <v>34</v>
      </c>
      <c r="E91" s="1">
        <v>800</v>
      </c>
      <c r="F91" s="1"/>
      <c r="G91" s="1"/>
      <c r="H91" s="1"/>
      <c r="I91" s="1"/>
      <c r="J91" s="1">
        <f t="shared" si="1"/>
        <v>0</v>
      </c>
      <c r="K91" s="1"/>
    </row>
    <row r="92" spans="1:11" ht="20.25" customHeight="1" x14ac:dyDescent="0.3">
      <c r="A92" s="1">
        <v>90</v>
      </c>
      <c r="B92" s="10">
        <v>46113</v>
      </c>
      <c r="C92" s="1" t="s">
        <v>35</v>
      </c>
      <c r="D92" s="1" t="s">
        <v>34</v>
      </c>
      <c r="E92" s="1">
        <v>800</v>
      </c>
      <c r="F92" s="1"/>
      <c r="G92" s="1"/>
      <c r="H92" s="1"/>
      <c r="I92" s="1"/>
      <c r="J92" s="1">
        <f t="shared" si="1"/>
        <v>0</v>
      </c>
      <c r="K92" s="1"/>
    </row>
    <row r="93" spans="1:11" ht="20.25" customHeight="1" x14ac:dyDescent="0.3">
      <c r="A93" s="1">
        <v>91</v>
      </c>
      <c r="B93" s="10">
        <v>46114</v>
      </c>
      <c r="C93" s="1" t="s">
        <v>35</v>
      </c>
      <c r="D93" s="1" t="s">
        <v>34</v>
      </c>
      <c r="E93" s="1">
        <v>800</v>
      </c>
      <c r="F93" s="1"/>
      <c r="G93" s="1"/>
      <c r="H93" s="1"/>
      <c r="I93" s="1"/>
      <c r="J93" s="1">
        <f t="shared" si="1"/>
        <v>0</v>
      </c>
      <c r="K93" s="1"/>
    </row>
    <row r="94" spans="1:11" ht="20.25" customHeight="1" x14ac:dyDescent="0.3">
      <c r="A94" s="1">
        <v>92</v>
      </c>
      <c r="B94" s="10">
        <v>46115</v>
      </c>
      <c r="C94" s="1" t="s">
        <v>35</v>
      </c>
      <c r="D94" s="1" t="s">
        <v>34</v>
      </c>
      <c r="E94" s="1">
        <v>800</v>
      </c>
      <c r="F94" s="1"/>
      <c r="G94" s="1"/>
      <c r="H94" s="1"/>
      <c r="I94" s="1"/>
      <c r="J94" s="1">
        <f t="shared" si="1"/>
        <v>0</v>
      </c>
      <c r="K94" s="1"/>
    </row>
    <row r="95" spans="1:11" ht="20.25" customHeight="1" x14ac:dyDescent="0.3">
      <c r="A95" s="1">
        <v>93</v>
      </c>
      <c r="B95" s="10">
        <v>46116</v>
      </c>
      <c r="C95" s="1" t="s">
        <v>35</v>
      </c>
      <c r="D95" s="1" t="s">
        <v>34</v>
      </c>
      <c r="E95" s="1">
        <v>800</v>
      </c>
      <c r="F95" s="1"/>
      <c r="G95" s="1"/>
      <c r="H95" s="1"/>
      <c r="I95" s="1"/>
      <c r="J95" s="1">
        <f t="shared" si="1"/>
        <v>0</v>
      </c>
      <c r="K95" s="1"/>
    </row>
    <row r="96" spans="1:11" ht="20.25" customHeight="1" x14ac:dyDescent="0.3">
      <c r="A96" s="1">
        <v>94</v>
      </c>
      <c r="B96" s="10">
        <v>46117</v>
      </c>
      <c r="C96" s="1" t="s">
        <v>35</v>
      </c>
      <c r="D96" s="1" t="s">
        <v>34</v>
      </c>
      <c r="E96" s="1">
        <v>800</v>
      </c>
      <c r="F96" s="1"/>
      <c r="G96" s="1"/>
      <c r="H96" s="1"/>
      <c r="I96" s="1"/>
      <c r="J96" s="1">
        <f t="shared" si="1"/>
        <v>0</v>
      </c>
      <c r="K96" s="1"/>
    </row>
    <row r="97" spans="1:11" ht="20.25" customHeight="1" x14ac:dyDescent="0.3">
      <c r="A97" s="1">
        <v>95</v>
      </c>
      <c r="B97" s="10">
        <v>46118</v>
      </c>
      <c r="C97" s="1" t="s">
        <v>35</v>
      </c>
      <c r="D97" s="1" t="s">
        <v>34</v>
      </c>
      <c r="E97" s="1">
        <v>800</v>
      </c>
      <c r="F97" s="1"/>
      <c r="G97" s="1"/>
      <c r="H97" s="1"/>
      <c r="I97" s="1"/>
      <c r="J97" s="1">
        <f t="shared" si="1"/>
        <v>0</v>
      </c>
      <c r="K97" s="1"/>
    </row>
    <row r="98" spans="1:11" ht="20.25" customHeight="1" x14ac:dyDescent="0.3">
      <c r="A98" s="1">
        <v>96</v>
      </c>
      <c r="B98" s="10">
        <v>46119</v>
      </c>
      <c r="C98" s="1" t="s">
        <v>35</v>
      </c>
      <c r="D98" s="1" t="s">
        <v>34</v>
      </c>
      <c r="E98" s="1">
        <v>800</v>
      </c>
      <c r="F98" s="1"/>
      <c r="G98" s="1"/>
      <c r="H98" s="1"/>
      <c r="I98" s="1"/>
      <c r="J98" s="1">
        <f t="shared" si="1"/>
        <v>0</v>
      </c>
      <c r="K98" s="1"/>
    </row>
    <row r="99" spans="1:11" ht="20.25" customHeight="1" x14ac:dyDescent="0.3">
      <c r="A99" s="1">
        <v>97</v>
      </c>
      <c r="B99" s="10">
        <v>46120</v>
      </c>
      <c r="C99" s="1" t="s">
        <v>35</v>
      </c>
      <c r="D99" s="1" t="s">
        <v>34</v>
      </c>
      <c r="E99" s="1">
        <v>800</v>
      </c>
      <c r="F99" s="1"/>
      <c r="G99" s="1"/>
      <c r="H99" s="1"/>
      <c r="I99" s="1"/>
      <c r="J99" s="1">
        <f t="shared" si="1"/>
        <v>0</v>
      </c>
      <c r="K99" s="1"/>
    </row>
    <row r="100" spans="1:11" ht="20.25" customHeight="1" x14ac:dyDescent="0.3">
      <c r="A100" s="1">
        <v>98</v>
      </c>
      <c r="B100" s="10">
        <v>46121</v>
      </c>
      <c r="C100" s="1" t="s">
        <v>35</v>
      </c>
      <c r="D100" s="1" t="s">
        <v>34</v>
      </c>
      <c r="E100" s="1">
        <v>800</v>
      </c>
      <c r="F100" s="1"/>
      <c r="G100" s="1"/>
      <c r="H100" s="1"/>
      <c r="I100" s="1"/>
      <c r="J100" s="1">
        <f t="shared" si="1"/>
        <v>0</v>
      </c>
      <c r="K100" s="1"/>
    </row>
    <row r="101" spans="1:11" ht="20.25" customHeight="1" x14ac:dyDescent="0.3">
      <c r="A101" s="1">
        <v>99</v>
      </c>
      <c r="B101" s="10">
        <v>46122</v>
      </c>
      <c r="C101" s="1" t="s">
        <v>35</v>
      </c>
      <c r="D101" s="1" t="s">
        <v>34</v>
      </c>
      <c r="E101" s="1">
        <v>800</v>
      </c>
      <c r="F101" s="1"/>
      <c r="G101" s="1"/>
      <c r="H101" s="1"/>
      <c r="I101" s="1"/>
      <c r="J101" s="1">
        <f t="shared" si="1"/>
        <v>0</v>
      </c>
      <c r="K101" s="1"/>
    </row>
    <row r="102" spans="1:11" ht="20.25" customHeight="1" x14ac:dyDescent="0.3">
      <c r="A102" s="1">
        <v>100</v>
      </c>
      <c r="B102" s="10">
        <v>46123</v>
      </c>
      <c r="C102" s="1" t="s">
        <v>35</v>
      </c>
      <c r="D102" s="1" t="s">
        <v>34</v>
      </c>
      <c r="E102" s="1">
        <v>800</v>
      </c>
      <c r="F102" s="1"/>
      <c r="G102" s="1"/>
      <c r="H102" s="1"/>
      <c r="I102" s="1"/>
      <c r="J102" s="1">
        <f t="shared" si="1"/>
        <v>0</v>
      </c>
      <c r="K102" s="1"/>
    </row>
    <row r="103" spans="1:11" ht="20.25" customHeight="1" x14ac:dyDescent="0.3">
      <c r="A103" s="1">
        <v>101</v>
      </c>
      <c r="B103" s="10">
        <v>46124</v>
      </c>
      <c r="C103" s="1" t="s">
        <v>35</v>
      </c>
      <c r="D103" s="1" t="s">
        <v>34</v>
      </c>
      <c r="E103" s="1">
        <v>800</v>
      </c>
      <c r="F103" s="1"/>
      <c r="G103" s="1"/>
      <c r="H103" s="1"/>
      <c r="I103" s="1"/>
      <c r="J103" s="1">
        <f t="shared" si="1"/>
        <v>0</v>
      </c>
      <c r="K103" s="1"/>
    </row>
    <row r="104" spans="1:11" ht="20.25" customHeight="1" x14ac:dyDescent="0.3">
      <c r="A104" s="1">
        <v>102</v>
      </c>
      <c r="B104" s="10">
        <v>46125</v>
      </c>
      <c r="C104" s="1" t="s">
        <v>35</v>
      </c>
      <c r="D104" s="1" t="s">
        <v>34</v>
      </c>
      <c r="E104" s="1">
        <v>800</v>
      </c>
      <c r="F104" s="1"/>
      <c r="G104" s="1"/>
      <c r="H104" s="1"/>
      <c r="I104" s="1"/>
      <c r="J104" s="1">
        <f t="shared" si="1"/>
        <v>0</v>
      </c>
      <c r="K104" s="1"/>
    </row>
    <row r="105" spans="1:11" ht="20.25" customHeight="1" x14ac:dyDescent="0.3">
      <c r="A105" s="1">
        <v>103</v>
      </c>
      <c r="B105" s="10">
        <v>46126</v>
      </c>
      <c r="C105" s="1" t="s">
        <v>35</v>
      </c>
      <c r="D105" s="1" t="s">
        <v>34</v>
      </c>
      <c r="E105" s="1">
        <v>800</v>
      </c>
      <c r="F105" s="1"/>
      <c r="G105" s="1"/>
      <c r="H105" s="1"/>
      <c r="I105" s="1"/>
      <c r="J105" s="1">
        <f t="shared" si="1"/>
        <v>0</v>
      </c>
      <c r="K105" s="1"/>
    </row>
    <row r="106" spans="1:11" ht="20.25" customHeight="1" x14ac:dyDescent="0.3">
      <c r="A106" s="1">
        <v>104</v>
      </c>
      <c r="B106" s="10">
        <v>46127</v>
      </c>
      <c r="C106" s="1" t="s">
        <v>35</v>
      </c>
      <c r="D106" s="1" t="s">
        <v>34</v>
      </c>
      <c r="E106" s="1">
        <v>800</v>
      </c>
      <c r="F106" s="1"/>
      <c r="G106" s="1"/>
      <c r="H106" s="1"/>
      <c r="I106" s="1"/>
      <c r="J106" s="1">
        <f t="shared" si="1"/>
        <v>0</v>
      </c>
      <c r="K106" s="1"/>
    </row>
    <row r="107" spans="1:11" ht="20.25" customHeight="1" x14ac:dyDescent="0.3">
      <c r="A107" s="1">
        <v>105</v>
      </c>
      <c r="B107" s="10">
        <v>46128</v>
      </c>
      <c r="C107" s="1" t="s">
        <v>35</v>
      </c>
      <c r="D107" s="1" t="s">
        <v>34</v>
      </c>
      <c r="E107" s="1">
        <v>800</v>
      </c>
      <c r="F107" s="1"/>
      <c r="G107" s="1"/>
      <c r="H107" s="1"/>
      <c r="I107" s="1"/>
      <c r="J107" s="1">
        <f t="shared" si="1"/>
        <v>0</v>
      </c>
      <c r="K107" s="1"/>
    </row>
    <row r="108" spans="1:11" ht="20.25" customHeight="1" x14ac:dyDescent="0.3">
      <c r="A108" s="1">
        <v>106</v>
      </c>
      <c r="B108" s="10">
        <v>46129</v>
      </c>
      <c r="C108" s="1" t="s">
        <v>35</v>
      </c>
      <c r="D108" s="1" t="s">
        <v>34</v>
      </c>
      <c r="E108" s="1">
        <v>800</v>
      </c>
      <c r="F108" s="1"/>
      <c r="G108" s="1"/>
      <c r="H108" s="1"/>
      <c r="I108" s="1"/>
      <c r="J108" s="1">
        <f t="shared" si="1"/>
        <v>0</v>
      </c>
      <c r="K108" s="1"/>
    </row>
    <row r="109" spans="1:11" ht="20.25" customHeight="1" x14ac:dyDescent="0.3">
      <c r="A109" s="1">
        <v>107</v>
      </c>
      <c r="B109" s="10">
        <v>46130</v>
      </c>
      <c r="C109" s="1" t="s">
        <v>35</v>
      </c>
      <c r="D109" s="1" t="s">
        <v>34</v>
      </c>
      <c r="E109" s="1">
        <v>800</v>
      </c>
      <c r="F109" s="1"/>
      <c r="G109" s="1"/>
      <c r="H109" s="1"/>
      <c r="I109" s="1"/>
      <c r="J109" s="1">
        <f t="shared" si="1"/>
        <v>0</v>
      </c>
      <c r="K109" s="1"/>
    </row>
    <row r="110" spans="1:11" ht="20.25" customHeight="1" x14ac:dyDescent="0.3">
      <c r="A110" s="1">
        <v>108</v>
      </c>
      <c r="B110" s="10">
        <v>46131</v>
      </c>
      <c r="C110" s="1" t="s">
        <v>35</v>
      </c>
      <c r="D110" s="1" t="s">
        <v>34</v>
      </c>
      <c r="E110" s="1">
        <v>800</v>
      </c>
      <c r="F110" s="1"/>
      <c r="G110" s="1"/>
      <c r="H110" s="1"/>
      <c r="I110" s="1"/>
      <c r="J110" s="1">
        <f t="shared" si="1"/>
        <v>0</v>
      </c>
      <c r="K110" s="1"/>
    </row>
    <row r="111" spans="1:11" ht="20.25" customHeight="1" x14ac:dyDescent="0.3">
      <c r="A111" s="1">
        <v>109</v>
      </c>
      <c r="B111" s="10">
        <v>46132</v>
      </c>
      <c r="C111" s="1" t="s">
        <v>35</v>
      </c>
      <c r="D111" s="1" t="s">
        <v>34</v>
      </c>
      <c r="E111" s="1">
        <v>800</v>
      </c>
      <c r="F111" s="1"/>
      <c r="G111" s="1"/>
      <c r="H111" s="1"/>
      <c r="I111" s="1"/>
      <c r="J111" s="1">
        <f t="shared" si="1"/>
        <v>0</v>
      </c>
      <c r="K111" s="1"/>
    </row>
    <row r="112" spans="1:11" ht="20.25" customHeight="1" x14ac:dyDescent="0.3">
      <c r="A112" s="1">
        <v>110</v>
      </c>
      <c r="B112" s="10">
        <v>46133</v>
      </c>
      <c r="C112" s="1" t="s">
        <v>35</v>
      </c>
      <c r="D112" s="1" t="s">
        <v>34</v>
      </c>
      <c r="E112" s="1">
        <v>800</v>
      </c>
      <c r="F112" s="1"/>
      <c r="G112" s="1"/>
      <c r="H112" s="1"/>
      <c r="I112" s="1"/>
      <c r="J112" s="1">
        <f t="shared" si="1"/>
        <v>0</v>
      </c>
      <c r="K112" s="1"/>
    </row>
    <row r="113" spans="1:11" ht="20.25" customHeight="1" x14ac:dyDescent="0.3">
      <c r="A113" s="1">
        <v>111</v>
      </c>
      <c r="B113" s="10">
        <v>46134</v>
      </c>
      <c r="C113" s="1" t="s">
        <v>35</v>
      </c>
      <c r="D113" s="1" t="s">
        <v>34</v>
      </c>
      <c r="E113" s="1">
        <v>800</v>
      </c>
      <c r="F113" s="1"/>
      <c r="G113" s="1"/>
      <c r="H113" s="1"/>
      <c r="I113" s="1"/>
      <c r="J113" s="1">
        <f t="shared" si="1"/>
        <v>0</v>
      </c>
      <c r="K113" s="1"/>
    </row>
    <row r="114" spans="1:11" ht="20.25" customHeight="1" x14ac:dyDescent="0.3">
      <c r="A114" s="1">
        <v>112</v>
      </c>
      <c r="B114" s="10">
        <v>46135</v>
      </c>
      <c r="C114" s="1" t="s">
        <v>35</v>
      </c>
      <c r="D114" s="1" t="s">
        <v>34</v>
      </c>
      <c r="E114" s="1">
        <v>800</v>
      </c>
      <c r="F114" s="1"/>
      <c r="G114" s="1"/>
      <c r="H114" s="1"/>
      <c r="I114" s="1"/>
      <c r="J114" s="1">
        <f t="shared" si="1"/>
        <v>0</v>
      </c>
      <c r="K114" s="1"/>
    </row>
    <row r="115" spans="1:11" ht="20.25" customHeight="1" x14ac:dyDescent="0.3">
      <c r="A115" s="1">
        <v>113</v>
      </c>
      <c r="B115" s="10">
        <v>46136</v>
      </c>
      <c r="C115" s="1" t="s">
        <v>35</v>
      </c>
      <c r="D115" s="1" t="s">
        <v>34</v>
      </c>
      <c r="E115" s="1">
        <v>800</v>
      </c>
      <c r="F115" s="1"/>
      <c r="G115" s="1"/>
      <c r="H115" s="1"/>
      <c r="I115" s="1"/>
      <c r="J115" s="1">
        <f t="shared" si="1"/>
        <v>0</v>
      </c>
      <c r="K115" s="1"/>
    </row>
    <row r="116" spans="1:11" ht="20.25" customHeight="1" x14ac:dyDescent="0.3">
      <c r="A116" s="1">
        <v>114</v>
      </c>
      <c r="B116" s="10">
        <v>46137</v>
      </c>
      <c r="C116" s="1" t="s">
        <v>35</v>
      </c>
      <c r="D116" s="1" t="s">
        <v>34</v>
      </c>
      <c r="E116" s="1">
        <v>800</v>
      </c>
      <c r="F116" s="1"/>
      <c r="G116" s="1"/>
      <c r="H116" s="1"/>
      <c r="I116" s="1"/>
      <c r="J116" s="1">
        <f t="shared" si="1"/>
        <v>0</v>
      </c>
      <c r="K116" s="1"/>
    </row>
    <row r="117" spans="1:11" ht="20.25" customHeight="1" x14ac:dyDescent="0.3">
      <c r="A117" s="1">
        <v>115</v>
      </c>
      <c r="B117" s="10">
        <v>46138</v>
      </c>
      <c r="C117" s="1" t="s">
        <v>35</v>
      </c>
      <c r="D117" s="1" t="s">
        <v>34</v>
      </c>
      <c r="E117" s="1">
        <v>800</v>
      </c>
      <c r="F117" s="1"/>
      <c r="G117" s="1"/>
      <c r="H117" s="1"/>
      <c r="I117" s="1"/>
      <c r="J117" s="1">
        <f t="shared" si="1"/>
        <v>0</v>
      </c>
      <c r="K117" s="1"/>
    </row>
    <row r="118" spans="1:11" ht="20.25" customHeight="1" x14ac:dyDescent="0.3">
      <c r="A118" s="1">
        <v>116</v>
      </c>
      <c r="B118" s="10">
        <v>46139</v>
      </c>
      <c r="C118" s="1" t="s">
        <v>35</v>
      </c>
      <c r="D118" s="1" t="s">
        <v>34</v>
      </c>
      <c r="E118" s="1">
        <v>800</v>
      </c>
      <c r="F118" s="1"/>
      <c r="G118" s="1"/>
      <c r="H118" s="1"/>
      <c r="I118" s="1"/>
      <c r="J118" s="1">
        <f t="shared" si="1"/>
        <v>0</v>
      </c>
      <c r="K118" s="1"/>
    </row>
    <row r="119" spans="1:11" ht="20.25" customHeight="1" x14ac:dyDescent="0.3">
      <c r="A119" s="1">
        <v>117</v>
      </c>
      <c r="B119" s="10">
        <v>46140</v>
      </c>
      <c r="C119" s="1" t="s">
        <v>35</v>
      </c>
      <c r="D119" s="1" t="s">
        <v>34</v>
      </c>
      <c r="E119" s="1">
        <v>800</v>
      </c>
      <c r="F119" s="1"/>
      <c r="G119" s="1"/>
      <c r="H119" s="1"/>
      <c r="I119" s="1"/>
      <c r="J119" s="1">
        <f t="shared" si="1"/>
        <v>0</v>
      </c>
      <c r="K119" s="1"/>
    </row>
    <row r="120" spans="1:11" ht="20.25" customHeight="1" x14ac:dyDescent="0.3">
      <c r="A120" s="1">
        <v>118</v>
      </c>
      <c r="B120" s="10">
        <v>46141</v>
      </c>
      <c r="C120" s="1" t="s">
        <v>35</v>
      </c>
      <c r="D120" s="1" t="s">
        <v>34</v>
      </c>
      <c r="E120" s="1">
        <v>800</v>
      </c>
      <c r="F120" s="1"/>
      <c r="G120" s="1"/>
      <c r="H120" s="1"/>
      <c r="I120" s="1"/>
      <c r="J120" s="1">
        <f t="shared" si="1"/>
        <v>0</v>
      </c>
      <c r="K120" s="1"/>
    </row>
    <row r="121" spans="1:11" ht="20.25" customHeight="1" x14ac:dyDescent="0.3">
      <c r="A121" s="1">
        <v>119</v>
      </c>
      <c r="B121" s="10">
        <v>46142</v>
      </c>
      <c r="C121" s="1" t="s">
        <v>35</v>
      </c>
      <c r="D121" s="1" t="s">
        <v>34</v>
      </c>
      <c r="E121" s="1">
        <v>800</v>
      </c>
      <c r="F121" s="1"/>
      <c r="G121" s="1"/>
      <c r="H121" s="1"/>
      <c r="I121" s="1"/>
      <c r="J121" s="1">
        <f t="shared" si="1"/>
        <v>0</v>
      </c>
      <c r="K121" s="1"/>
    </row>
    <row r="122" spans="1:11" ht="20.25" customHeight="1" x14ac:dyDescent="0.3">
      <c r="A122" s="1">
        <v>120</v>
      </c>
      <c r="B122" s="10">
        <v>46143</v>
      </c>
      <c r="C122" s="1" t="s">
        <v>35</v>
      </c>
      <c r="D122" s="1" t="s">
        <v>34</v>
      </c>
      <c r="E122" s="1">
        <v>800</v>
      </c>
      <c r="F122" s="1"/>
      <c r="G122" s="1"/>
      <c r="H122" s="1"/>
      <c r="I122" s="1"/>
      <c r="J122" s="1">
        <f t="shared" si="1"/>
        <v>0</v>
      </c>
      <c r="K122" s="1"/>
    </row>
    <row r="123" spans="1:11" ht="20.25" customHeight="1" x14ac:dyDescent="0.3">
      <c r="A123" s="1">
        <v>121</v>
      </c>
      <c r="B123" s="10">
        <v>46144</v>
      </c>
      <c r="C123" s="1" t="s">
        <v>35</v>
      </c>
      <c r="D123" s="1" t="s">
        <v>34</v>
      </c>
      <c r="E123" s="1">
        <v>800</v>
      </c>
      <c r="F123" s="1"/>
      <c r="G123" s="1"/>
      <c r="H123" s="1"/>
      <c r="I123" s="1"/>
      <c r="J123" s="1">
        <f t="shared" si="1"/>
        <v>0</v>
      </c>
      <c r="K123" s="1"/>
    </row>
    <row r="124" spans="1:11" ht="20.25" customHeight="1" x14ac:dyDescent="0.3">
      <c r="A124" s="1">
        <v>122</v>
      </c>
      <c r="B124" s="10">
        <v>46145</v>
      </c>
      <c r="C124" s="1" t="s">
        <v>35</v>
      </c>
      <c r="D124" s="1" t="s">
        <v>34</v>
      </c>
      <c r="E124" s="1">
        <v>800</v>
      </c>
      <c r="F124" s="1"/>
      <c r="G124" s="1"/>
      <c r="H124" s="1"/>
      <c r="I124" s="1"/>
      <c r="J124" s="1">
        <f t="shared" si="1"/>
        <v>0</v>
      </c>
      <c r="K124" s="1"/>
    </row>
    <row r="125" spans="1:11" ht="20.25" customHeight="1" x14ac:dyDescent="0.3">
      <c r="A125" s="1">
        <v>123</v>
      </c>
      <c r="B125" s="10">
        <v>46146</v>
      </c>
      <c r="C125" s="1" t="s">
        <v>35</v>
      </c>
      <c r="D125" s="1" t="s">
        <v>34</v>
      </c>
      <c r="E125" s="1">
        <v>800</v>
      </c>
      <c r="F125" s="1"/>
      <c r="G125" s="1"/>
      <c r="H125" s="1"/>
      <c r="I125" s="1"/>
      <c r="J125" s="1">
        <f t="shared" si="1"/>
        <v>0</v>
      </c>
      <c r="K125" s="1"/>
    </row>
    <row r="126" spans="1:11" ht="20.25" customHeight="1" x14ac:dyDescent="0.3">
      <c r="A126" s="1">
        <v>124</v>
      </c>
      <c r="B126" s="10">
        <v>46147</v>
      </c>
      <c r="C126" s="1" t="s">
        <v>35</v>
      </c>
      <c r="D126" s="1" t="s">
        <v>34</v>
      </c>
      <c r="E126" s="1">
        <v>800</v>
      </c>
      <c r="F126" s="1"/>
      <c r="G126" s="1"/>
      <c r="H126" s="1"/>
      <c r="I126" s="1"/>
      <c r="J126" s="1">
        <f t="shared" si="1"/>
        <v>0</v>
      </c>
      <c r="K126" s="1"/>
    </row>
    <row r="127" spans="1:11" ht="20.25" customHeight="1" x14ac:dyDescent="0.3">
      <c r="A127" s="1">
        <v>125</v>
      </c>
      <c r="B127" s="10">
        <v>46148</v>
      </c>
      <c r="C127" s="1" t="s">
        <v>35</v>
      </c>
      <c r="D127" s="1" t="s">
        <v>34</v>
      </c>
      <c r="E127" s="1">
        <v>800</v>
      </c>
      <c r="F127" s="1"/>
      <c r="G127" s="1"/>
      <c r="H127" s="1"/>
      <c r="I127" s="1"/>
      <c r="J127" s="1">
        <f t="shared" si="1"/>
        <v>0</v>
      </c>
      <c r="K127" s="1"/>
    </row>
    <row r="128" spans="1:11" ht="20.25" customHeight="1" x14ac:dyDescent="0.3">
      <c r="A128" s="1">
        <v>126</v>
      </c>
      <c r="B128" s="10">
        <v>46149</v>
      </c>
      <c r="C128" s="1" t="s">
        <v>35</v>
      </c>
      <c r="D128" s="1" t="s">
        <v>34</v>
      </c>
      <c r="E128" s="1">
        <v>800</v>
      </c>
      <c r="F128" s="1"/>
      <c r="G128" s="1"/>
      <c r="H128" s="1"/>
      <c r="I128" s="1"/>
      <c r="J128" s="1">
        <f t="shared" si="1"/>
        <v>0</v>
      </c>
      <c r="K128" s="1"/>
    </row>
    <row r="129" spans="1:11" ht="20.25" customHeight="1" x14ac:dyDescent="0.3">
      <c r="A129" s="1">
        <v>127</v>
      </c>
      <c r="B129" s="10">
        <v>46150</v>
      </c>
      <c r="C129" s="1" t="s">
        <v>35</v>
      </c>
      <c r="D129" s="1" t="s">
        <v>34</v>
      </c>
      <c r="E129" s="1">
        <v>800</v>
      </c>
      <c r="F129" s="1"/>
      <c r="G129" s="1"/>
      <c r="H129" s="1"/>
      <c r="I129" s="1"/>
      <c r="J129" s="1">
        <f t="shared" si="1"/>
        <v>0</v>
      </c>
      <c r="K129" s="1"/>
    </row>
    <row r="130" spans="1:11" ht="20.25" customHeight="1" x14ac:dyDescent="0.3">
      <c r="A130" s="1">
        <v>128</v>
      </c>
      <c r="B130" s="10">
        <v>46151</v>
      </c>
      <c r="C130" s="1" t="s">
        <v>35</v>
      </c>
      <c r="D130" s="1" t="s">
        <v>34</v>
      </c>
      <c r="E130" s="1">
        <v>800</v>
      </c>
      <c r="F130" s="1"/>
      <c r="G130" s="1"/>
      <c r="H130" s="1"/>
      <c r="I130" s="1"/>
      <c r="J130" s="1">
        <f t="shared" si="1"/>
        <v>0</v>
      </c>
      <c r="K130" s="1"/>
    </row>
    <row r="131" spans="1:11" ht="20.25" customHeight="1" x14ac:dyDescent="0.3">
      <c r="A131" s="1">
        <v>129</v>
      </c>
      <c r="B131" s="10">
        <v>46152</v>
      </c>
      <c r="C131" s="1" t="s">
        <v>35</v>
      </c>
      <c r="D131" s="1" t="s">
        <v>34</v>
      </c>
      <c r="E131" s="1">
        <v>800</v>
      </c>
      <c r="F131" s="1"/>
      <c r="G131" s="1"/>
      <c r="H131" s="1"/>
      <c r="I131" s="1"/>
      <c r="J131" s="1">
        <f t="shared" si="1"/>
        <v>0</v>
      </c>
      <c r="K131" s="1"/>
    </row>
    <row r="132" spans="1:11" ht="20.25" customHeight="1" x14ac:dyDescent="0.3">
      <c r="A132" s="1">
        <v>130</v>
      </c>
      <c r="B132" s="10">
        <v>46153</v>
      </c>
      <c r="C132" s="1" t="s">
        <v>35</v>
      </c>
      <c r="D132" s="1" t="s">
        <v>34</v>
      </c>
      <c r="E132" s="1">
        <v>800</v>
      </c>
      <c r="F132" s="1"/>
      <c r="G132" s="1"/>
      <c r="H132" s="1"/>
      <c r="I132" s="1"/>
      <c r="J132" s="1">
        <f t="shared" ref="J132:J195" si="2">E132*F132-G132-H132+I132</f>
        <v>0</v>
      </c>
      <c r="K132" s="1"/>
    </row>
    <row r="133" spans="1:11" ht="20.25" customHeight="1" x14ac:dyDescent="0.3">
      <c r="A133" s="1">
        <v>131</v>
      </c>
      <c r="B133" s="10">
        <v>46154</v>
      </c>
      <c r="C133" s="1" t="s">
        <v>35</v>
      </c>
      <c r="D133" s="1" t="s">
        <v>34</v>
      </c>
      <c r="E133" s="1">
        <v>800</v>
      </c>
      <c r="F133" s="1"/>
      <c r="G133" s="1"/>
      <c r="H133" s="1"/>
      <c r="I133" s="1"/>
      <c r="J133" s="1">
        <f t="shared" si="2"/>
        <v>0</v>
      </c>
      <c r="K133" s="1"/>
    </row>
    <row r="134" spans="1:11" ht="20.25" customHeight="1" x14ac:dyDescent="0.3">
      <c r="A134" s="1">
        <v>132</v>
      </c>
      <c r="B134" s="10">
        <v>46155</v>
      </c>
      <c r="C134" s="1" t="s">
        <v>35</v>
      </c>
      <c r="D134" s="1" t="s">
        <v>34</v>
      </c>
      <c r="E134" s="1">
        <v>800</v>
      </c>
      <c r="F134" s="1"/>
      <c r="G134" s="1"/>
      <c r="H134" s="1"/>
      <c r="I134" s="1"/>
      <c r="J134" s="1">
        <f t="shared" si="2"/>
        <v>0</v>
      </c>
      <c r="K134" s="1"/>
    </row>
    <row r="135" spans="1:11" ht="20.25" customHeight="1" x14ac:dyDescent="0.3">
      <c r="A135" s="1">
        <v>133</v>
      </c>
      <c r="B135" s="10">
        <v>46156</v>
      </c>
      <c r="C135" s="1" t="s">
        <v>35</v>
      </c>
      <c r="D135" s="1" t="s">
        <v>34</v>
      </c>
      <c r="E135" s="1">
        <v>800</v>
      </c>
      <c r="F135" s="1"/>
      <c r="G135" s="1"/>
      <c r="H135" s="1"/>
      <c r="I135" s="1"/>
      <c r="J135" s="1">
        <f t="shared" si="2"/>
        <v>0</v>
      </c>
      <c r="K135" s="1"/>
    </row>
    <row r="136" spans="1:11" ht="20.25" customHeight="1" x14ac:dyDescent="0.3">
      <c r="A136" s="1">
        <v>134</v>
      </c>
      <c r="B136" s="10">
        <v>46157</v>
      </c>
      <c r="C136" s="1" t="s">
        <v>35</v>
      </c>
      <c r="D136" s="1" t="s">
        <v>34</v>
      </c>
      <c r="E136" s="1">
        <v>800</v>
      </c>
      <c r="F136" s="1"/>
      <c r="G136" s="1"/>
      <c r="H136" s="1"/>
      <c r="I136" s="1"/>
      <c r="J136" s="1">
        <f t="shared" si="2"/>
        <v>0</v>
      </c>
      <c r="K136" s="1"/>
    </row>
    <row r="137" spans="1:11" ht="20.25" customHeight="1" x14ac:dyDescent="0.3">
      <c r="A137" s="1">
        <v>135</v>
      </c>
      <c r="B137" s="10">
        <v>46158</v>
      </c>
      <c r="C137" s="1" t="s">
        <v>35</v>
      </c>
      <c r="D137" s="1" t="s">
        <v>34</v>
      </c>
      <c r="E137" s="1">
        <v>800</v>
      </c>
      <c r="F137" s="1"/>
      <c r="G137" s="1"/>
      <c r="H137" s="1"/>
      <c r="I137" s="1"/>
      <c r="J137" s="1">
        <f t="shared" si="2"/>
        <v>0</v>
      </c>
      <c r="K137" s="1"/>
    </row>
    <row r="138" spans="1:11" ht="20.25" customHeight="1" x14ac:dyDescent="0.3">
      <c r="A138" s="1">
        <v>136</v>
      </c>
      <c r="B138" s="10">
        <v>46159</v>
      </c>
      <c r="C138" s="1" t="s">
        <v>35</v>
      </c>
      <c r="D138" s="1" t="s">
        <v>34</v>
      </c>
      <c r="E138" s="1">
        <v>800</v>
      </c>
      <c r="F138" s="1"/>
      <c r="G138" s="1"/>
      <c r="H138" s="1"/>
      <c r="I138" s="1"/>
      <c r="J138" s="1">
        <f t="shared" si="2"/>
        <v>0</v>
      </c>
      <c r="K138" s="1"/>
    </row>
    <row r="139" spans="1:11" ht="20.25" customHeight="1" x14ac:dyDescent="0.3">
      <c r="A139" s="1">
        <v>137</v>
      </c>
      <c r="B139" s="10">
        <v>46160</v>
      </c>
      <c r="C139" s="1" t="s">
        <v>35</v>
      </c>
      <c r="D139" s="1" t="s">
        <v>34</v>
      </c>
      <c r="E139" s="1">
        <v>800</v>
      </c>
      <c r="F139" s="1"/>
      <c r="G139" s="1"/>
      <c r="H139" s="1"/>
      <c r="I139" s="1"/>
      <c r="J139" s="1">
        <f t="shared" si="2"/>
        <v>0</v>
      </c>
      <c r="K139" s="1"/>
    </row>
    <row r="140" spans="1:11" ht="20.25" customHeight="1" x14ac:dyDescent="0.3">
      <c r="A140" s="1">
        <v>138</v>
      </c>
      <c r="B140" s="10">
        <v>46161</v>
      </c>
      <c r="C140" s="1" t="s">
        <v>35</v>
      </c>
      <c r="D140" s="1" t="s">
        <v>34</v>
      </c>
      <c r="E140" s="1">
        <v>800</v>
      </c>
      <c r="F140" s="1"/>
      <c r="G140" s="1"/>
      <c r="H140" s="1"/>
      <c r="I140" s="1"/>
      <c r="J140" s="1">
        <f t="shared" si="2"/>
        <v>0</v>
      </c>
      <c r="K140" s="1"/>
    </row>
    <row r="141" spans="1:11" ht="20.25" customHeight="1" x14ac:dyDescent="0.3">
      <c r="A141" s="1">
        <v>139</v>
      </c>
      <c r="B141" s="10">
        <v>46162</v>
      </c>
      <c r="C141" s="1" t="s">
        <v>35</v>
      </c>
      <c r="D141" s="1" t="s">
        <v>34</v>
      </c>
      <c r="E141" s="1">
        <v>800</v>
      </c>
      <c r="F141" s="1"/>
      <c r="G141" s="1"/>
      <c r="H141" s="1"/>
      <c r="I141" s="1"/>
      <c r="J141" s="1">
        <f t="shared" si="2"/>
        <v>0</v>
      </c>
      <c r="K141" s="1"/>
    </row>
    <row r="142" spans="1:11" ht="20.25" customHeight="1" x14ac:dyDescent="0.3">
      <c r="A142" s="1">
        <v>140</v>
      </c>
      <c r="B142" s="10">
        <v>46163</v>
      </c>
      <c r="C142" s="1" t="s">
        <v>35</v>
      </c>
      <c r="D142" s="1" t="s">
        <v>34</v>
      </c>
      <c r="E142" s="1">
        <v>800</v>
      </c>
      <c r="F142" s="1"/>
      <c r="G142" s="1"/>
      <c r="H142" s="1"/>
      <c r="I142" s="1"/>
      <c r="J142" s="1">
        <f t="shared" si="2"/>
        <v>0</v>
      </c>
      <c r="K142" s="1"/>
    </row>
    <row r="143" spans="1:11" ht="20.25" customHeight="1" x14ac:dyDescent="0.3">
      <c r="A143" s="1">
        <v>141</v>
      </c>
      <c r="B143" s="10">
        <v>46164</v>
      </c>
      <c r="C143" s="1" t="s">
        <v>35</v>
      </c>
      <c r="D143" s="1" t="s">
        <v>34</v>
      </c>
      <c r="E143" s="1">
        <v>800</v>
      </c>
      <c r="F143" s="1"/>
      <c r="G143" s="1"/>
      <c r="H143" s="1"/>
      <c r="I143" s="1"/>
      <c r="J143" s="1">
        <f t="shared" si="2"/>
        <v>0</v>
      </c>
      <c r="K143" s="1"/>
    </row>
    <row r="144" spans="1:11" ht="20.25" customHeight="1" x14ac:dyDescent="0.3">
      <c r="A144" s="1">
        <v>142</v>
      </c>
      <c r="B144" s="10">
        <v>46165</v>
      </c>
      <c r="C144" s="1" t="s">
        <v>35</v>
      </c>
      <c r="D144" s="1" t="s">
        <v>34</v>
      </c>
      <c r="E144" s="1">
        <v>800</v>
      </c>
      <c r="F144" s="1"/>
      <c r="G144" s="1"/>
      <c r="H144" s="1"/>
      <c r="I144" s="1"/>
      <c r="J144" s="1">
        <f t="shared" si="2"/>
        <v>0</v>
      </c>
      <c r="K144" s="1"/>
    </row>
    <row r="145" spans="1:11" ht="20.25" customHeight="1" x14ac:dyDescent="0.3">
      <c r="A145" s="1">
        <v>143</v>
      </c>
      <c r="B145" s="10">
        <v>46166</v>
      </c>
      <c r="C145" s="1" t="s">
        <v>35</v>
      </c>
      <c r="D145" s="1" t="s">
        <v>34</v>
      </c>
      <c r="E145" s="1">
        <v>800</v>
      </c>
      <c r="F145" s="1"/>
      <c r="G145" s="1"/>
      <c r="H145" s="1"/>
      <c r="I145" s="1"/>
      <c r="J145" s="1">
        <f t="shared" si="2"/>
        <v>0</v>
      </c>
      <c r="K145" s="1"/>
    </row>
    <row r="146" spans="1:11" ht="20.25" customHeight="1" x14ac:dyDescent="0.3">
      <c r="A146" s="1">
        <v>144</v>
      </c>
      <c r="B146" s="10">
        <v>46167</v>
      </c>
      <c r="C146" s="1" t="s">
        <v>35</v>
      </c>
      <c r="D146" s="1" t="s">
        <v>34</v>
      </c>
      <c r="E146" s="1">
        <v>800</v>
      </c>
      <c r="F146" s="1"/>
      <c r="G146" s="1"/>
      <c r="H146" s="1"/>
      <c r="I146" s="1"/>
      <c r="J146" s="1">
        <f t="shared" si="2"/>
        <v>0</v>
      </c>
      <c r="K146" s="1"/>
    </row>
    <row r="147" spans="1:11" ht="20.25" customHeight="1" x14ac:dyDescent="0.3">
      <c r="A147" s="1">
        <v>145</v>
      </c>
      <c r="B147" s="10">
        <v>46168</v>
      </c>
      <c r="C147" s="1" t="s">
        <v>35</v>
      </c>
      <c r="D147" s="1" t="s">
        <v>34</v>
      </c>
      <c r="E147" s="1">
        <v>800</v>
      </c>
      <c r="F147" s="1"/>
      <c r="G147" s="1"/>
      <c r="H147" s="1"/>
      <c r="I147" s="1"/>
      <c r="J147" s="1">
        <f t="shared" si="2"/>
        <v>0</v>
      </c>
      <c r="K147" s="1"/>
    </row>
    <row r="148" spans="1:11" ht="20.25" customHeight="1" x14ac:dyDescent="0.3">
      <c r="A148" s="1">
        <v>146</v>
      </c>
      <c r="B148" s="10">
        <v>46169</v>
      </c>
      <c r="C148" s="1" t="s">
        <v>35</v>
      </c>
      <c r="D148" s="1" t="s">
        <v>34</v>
      </c>
      <c r="E148" s="1">
        <v>800</v>
      </c>
      <c r="F148" s="1"/>
      <c r="G148" s="1"/>
      <c r="H148" s="1"/>
      <c r="I148" s="1"/>
      <c r="J148" s="1">
        <f t="shared" si="2"/>
        <v>0</v>
      </c>
      <c r="K148" s="1"/>
    </row>
    <row r="149" spans="1:11" ht="20.25" customHeight="1" x14ac:dyDescent="0.3">
      <c r="A149" s="1">
        <v>147</v>
      </c>
      <c r="B149" s="10">
        <v>46170</v>
      </c>
      <c r="C149" s="1" t="s">
        <v>35</v>
      </c>
      <c r="D149" s="1" t="s">
        <v>34</v>
      </c>
      <c r="E149" s="1">
        <v>800</v>
      </c>
      <c r="F149" s="1"/>
      <c r="G149" s="1"/>
      <c r="H149" s="1"/>
      <c r="I149" s="1"/>
      <c r="J149" s="1">
        <f t="shared" si="2"/>
        <v>0</v>
      </c>
      <c r="K149" s="1"/>
    </row>
    <row r="150" spans="1:11" ht="20.25" customHeight="1" x14ac:dyDescent="0.3">
      <c r="A150" s="1">
        <v>148</v>
      </c>
      <c r="B150" s="10">
        <v>46171</v>
      </c>
      <c r="C150" s="1" t="s">
        <v>35</v>
      </c>
      <c r="D150" s="1" t="s">
        <v>34</v>
      </c>
      <c r="E150" s="1">
        <v>800</v>
      </c>
      <c r="F150" s="1"/>
      <c r="G150" s="1"/>
      <c r="H150" s="1"/>
      <c r="I150" s="1"/>
      <c r="J150" s="1">
        <f t="shared" si="2"/>
        <v>0</v>
      </c>
      <c r="K150" s="1"/>
    </row>
    <row r="151" spans="1:11" ht="20.25" customHeight="1" x14ac:dyDescent="0.3">
      <c r="A151" s="1">
        <v>149</v>
      </c>
      <c r="B151" s="10">
        <v>46172</v>
      </c>
      <c r="C151" s="1" t="s">
        <v>35</v>
      </c>
      <c r="D151" s="1" t="s">
        <v>34</v>
      </c>
      <c r="E151" s="1">
        <v>800</v>
      </c>
      <c r="F151" s="1"/>
      <c r="G151" s="1"/>
      <c r="H151" s="1"/>
      <c r="I151" s="1"/>
      <c r="J151" s="1">
        <f t="shared" si="2"/>
        <v>0</v>
      </c>
      <c r="K151" s="1"/>
    </row>
    <row r="152" spans="1:11" ht="20.25" customHeight="1" x14ac:dyDescent="0.3">
      <c r="A152" s="1">
        <v>150</v>
      </c>
      <c r="B152" s="10">
        <v>46173</v>
      </c>
      <c r="C152" s="1" t="s">
        <v>35</v>
      </c>
      <c r="D152" s="1" t="s">
        <v>34</v>
      </c>
      <c r="E152" s="1">
        <v>800</v>
      </c>
      <c r="F152" s="1"/>
      <c r="G152" s="1"/>
      <c r="H152" s="1"/>
      <c r="I152" s="1"/>
      <c r="J152" s="1">
        <f t="shared" si="2"/>
        <v>0</v>
      </c>
      <c r="K152" s="1"/>
    </row>
    <row r="153" spans="1:11" ht="20.25" customHeight="1" x14ac:dyDescent="0.3">
      <c r="A153" s="1">
        <v>151</v>
      </c>
      <c r="B153" s="10">
        <v>46174</v>
      </c>
      <c r="C153" s="1" t="s">
        <v>35</v>
      </c>
      <c r="D153" s="1" t="s">
        <v>34</v>
      </c>
      <c r="E153" s="1">
        <v>800</v>
      </c>
      <c r="F153" s="1"/>
      <c r="G153" s="1"/>
      <c r="H153" s="1"/>
      <c r="I153" s="1"/>
      <c r="J153" s="1">
        <f t="shared" si="2"/>
        <v>0</v>
      </c>
      <c r="K153" s="1"/>
    </row>
    <row r="154" spans="1:11" ht="20.25" customHeight="1" x14ac:dyDescent="0.3">
      <c r="A154" s="1">
        <v>152</v>
      </c>
      <c r="B154" s="10">
        <v>46175</v>
      </c>
      <c r="C154" s="1" t="s">
        <v>35</v>
      </c>
      <c r="D154" s="1" t="s">
        <v>34</v>
      </c>
      <c r="E154" s="1">
        <v>800</v>
      </c>
      <c r="F154" s="1"/>
      <c r="G154" s="1"/>
      <c r="H154" s="1"/>
      <c r="I154" s="1"/>
      <c r="J154" s="1">
        <f t="shared" si="2"/>
        <v>0</v>
      </c>
      <c r="K154" s="1"/>
    </row>
    <row r="155" spans="1:11" ht="20.25" customHeight="1" x14ac:dyDescent="0.3">
      <c r="A155" s="1">
        <v>153</v>
      </c>
      <c r="B155" s="10">
        <v>46176</v>
      </c>
      <c r="C155" s="1" t="s">
        <v>35</v>
      </c>
      <c r="D155" s="1" t="s">
        <v>34</v>
      </c>
      <c r="E155" s="1">
        <v>800</v>
      </c>
      <c r="F155" s="1"/>
      <c r="G155" s="1"/>
      <c r="H155" s="1"/>
      <c r="I155" s="1"/>
      <c r="J155" s="1">
        <f t="shared" si="2"/>
        <v>0</v>
      </c>
      <c r="K155" s="1"/>
    </row>
    <row r="156" spans="1:11" ht="20.25" customHeight="1" x14ac:dyDescent="0.3">
      <c r="A156" s="1">
        <v>154</v>
      </c>
      <c r="B156" s="10">
        <v>46177</v>
      </c>
      <c r="C156" s="1" t="s">
        <v>35</v>
      </c>
      <c r="D156" s="1" t="s">
        <v>34</v>
      </c>
      <c r="E156" s="1">
        <v>800</v>
      </c>
      <c r="F156" s="1"/>
      <c r="G156" s="1"/>
      <c r="H156" s="1"/>
      <c r="I156" s="1"/>
      <c r="J156" s="1">
        <f t="shared" si="2"/>
        <v>0</v>
      </c>
      <c r="K156" s="1"/>
    </row>
    <row r="157" spans="1:11" ht="20.25" customHeight="1" x14ac:dyDescent="0.3">
      <c r="A157" s="1">
        <v>155</v>
      </c>
      <c r="B157" s="10">
        <v>46178</v>
      </c>
      <c r="C157" s="1" t="s">
        <v>35</v>
      </c>
      <c r="D157" s="1" t="s">
        <v>34</v>
      </c>
      <c r="E157" s="1">
        <v>800</v>
      </c>
      <c r="F157" s="1"/>
      <c r="G157" s="1"/>
      <c r="H157" s="1"/>
      <c r="I157" s="1"/>
      <c r="J157" s="1">
        <f t="shared" si="2"/>
        <v>0</v>
      </c>
      <c r="K157" s="1"/>
    </row>
    <row r="158" spans="1:11" ht="20.25" customHeight="1" x14ac:dyDescent="0.3">
      <c r="A158" s="1">
        <v>156</v>
      </c>
      <c r="B158" s="10">
        <v>46179</v>
      </c>
      <c r="C158" s="1" t="s">
        <v>35</v>
      </c>
      <c r="D158" s="1" t="s">
        <v>34</v>
      </c>
      <c r="E158" s="1">
        <v>800</v>
      </c>
      <c r="F158" s="1"/>
      <c r="G158" s="1"/>
      <c r="H158" s="1"/>
      <c r="I158" s="1"/>
      <c r="J158" s="1">
        <f t="shared" si="2"/>
        <v>0</v>
      </c>
      <c r="K158" s="1"/>
    </row>
    <row r="159" spans="1:11" ht="20.25" customHeight="1" x14ac:dyDescent="0.3">
      <c r="A159" s="1">
        <v>157</v>
      </c>
      <c r="B159" s="10">
        <v>46180</v>
      </c>
      <c r="C159" s="1" t="s">
        <v>35</v>
      </c>
      <c r="D159" s="1" t="s">
        <v>34</v>
      </c>
      <c r="E159" s="1">
        <v>800</v>
      </c>
      <c r="F159" s="1"/>
      <c r="G159" s="1"/>
      <c r="H159" s="1"/>
      <c r="I159" s="1"/>
      <c r="J159" s="1">
        <f t="shared" si="2"/>
        <v>0</v>
      </c>
      <c r="K159" s="1"/>
    </row>
    <row r="160" spans="1:11" ht="20.25" customHeight="1" x14ac:dyDescent="0.3">
      <c r="A160" s="1">
        <v>158</v>
      </c>
      <c r="B160" s="10">
        <v>46181</v>
      </c>
      <c r="C160" s="1" t="s">
        <v>35</v>
      </c>
      <c r="D160" s="1" t="s">
        <v>34</v>
      </c>
      <c r="E160" s="1">
        <v>800</v>
      </c>
      <c r="F160" s="1"/>
      <c r="G160" s="1"/>
      <c r="H160" s="1"/>
      <c r="I160" s="1"/>
      <c r="J160" s="1">
        <f t="shared" si="2"/>
        <v>0</v>
      </c>
      <c r="K160" s="1"/>
    </row>
    <row r="161" spans="1:11" ht="20.25" customHeight="1" x14ac:dyDescent="0.3">
      <c r="A161" s="1">
        <v>159</v>
      </c>
      <c r="B161" s="10">
        <v>46182</v>
      </c>
      <c r="C161" s="1" t="s">
        <v>35</v>
      </c>
      <c r="D161" s="1" t="s">
        <v>34</v>
      </c>
      <c r="E161" s="1">
        <v>800</v>
      </c>
      <c r="F161" s="1"/>
      <c r="G161" s="1"/>
      <c r="H161" s="1"/>
      <c r="I161" s="1"/>
      <c r="J161" s="1">
        <f t="shared" si="2"/>
        <v>0</v>
      </c>
      <c r="K161" s="1"/>
    </row>
    <row r="162" spans="1:11" ht="20.25" customHeight="1" x14ac:dyDescent="0.3">
      <c r="A162" s="1">
        <v>160</v>
      </c>
      <c r="B162" s="10">
        <v>46183</v>
      </c>
      <c r="C162" s="1" t="s">
        <v>35</v>
      </c>
      <c r="D162" s="1" t="s">
        <v>34</v>
      </c>
      <c r="E162" s="1">
        <v>800</v>
      </c>
      <c r="F162" s="1"/>
      <c r="G162" s="1"/>
      <c r="H162" s="1"/>
      <c r="I162" s="1"/>
      <c r="J162" s="1">
        <f t="shared" si="2"/>
        <v>0</v>
      </c>
      <c r="K162" s="1"/>
    </row>
    <row r="163" spans="1:11" ht="20.25" customHeight="1" x14ac:dyDescent="0.3">
      <c r="A163" s="1">
        <v>161</v>
      </c>
      <c r="B163" s="10">
        <v>46184</v>
      </c>
      <c r="C163" s="1" t="s">
        <v>35</v>
      </c>
      <c r="D163" s="1" t="s">
        <v>34</v>
      </c>
      <c r="E163" s="1">
        <v>800</v>
      </c>
      <c r="F163" s="1"/>
      <c r="G163" s="1"/>
      <c r="H163" s="1"/>
      <c r="I163" s="1"/>
      <c r="J163" s="1">
        <f t="shared" si="2"/>
        <v>0</v>
      </c>
      <c r="K163" s="1"/>
    </row>
    <row r="164" spans="1:11" ht="20.25" customHeight="1" x14ac:dyDescent="0.3">
      <c r="A164" s="1">
        <v>162</v>
      </c>
      <c r="B164" s="10">
        <v>46185</v>
      </c>
      <c r="C164" s="1" t="s">
        <v>35</v>
      </c>
      <c r="D164" s="1" t="s">
        <v>34</v>
      </c>
      <c r="E164" s="1">
        <v>800</v>
      </c>
      <c r="F164" s="1"/>
      <c r="G164" s="1"/>
      <c r="H164" s="1"/>
      <c r="I164" s="1"/>
      <c r="J164" s="1">
        <f t="shared" si="2"/>
        <v>0</v>
      </c>
      <c r="K164" s="1"/>
    </row>
    <row r="165" spans="1:11" ht="20.25" customHeight="1" x14ac:dyDescent="0.3">
      <c r="A165" s="1">
        <v>163</v>
      </c>
      <c r="B165" s="10">
        <v>46186</v>
      </c>
      <c r="C165" s="1" t="s">
        <v>35</v>
      </c>
      <c r="D165" s="1" t="s">
        <v>34</v>
      </c>
      <c r="E165" s="1">
        <v>800</v>
      </c>
      <c r="F165" s="1"/>
      <c r="G165" s="1"/>
      <c r="H165" s="1"/>
      <c r="I165" s="1"/>
      <c r="J165" s="1">
        <f t="shared" si="2"/>
        <v>0</v>
      </c>
      <c r="K165" s="1"/>
    </row>
    <row r="166" spans="1:11" ht="20.25" customHeight="1" x14ac:dyDescent="0.3">
      <c r="A166" s="1">
        <v>164</v>
      </c>
      <c r="B166" s="10">
        <v>46187</v>
      </c>
      <c r="C166" s="1" t="s">
        <v>35</v>
      </c>
      <c r="D166" s="1" t="s">
        <v>34</v>
      </c>
      <c r="E166" s="1">
        <v>800</v>
      </c>
      <c r="F166" s="1"/>
      <c r="G166" s="1"/>
      <c r="H166" s="1"/>
      <c r="I166" s="1"/>
      <c r="J166" s="1">
        <f t="shared" si="2"/>
        <v>0</v>
      </c>
      <c r="K166" s="1"/>
    </row>
    <row r="167" spans="1:11" ht="20.25" customHeight="1" x14ac:dyDescent="0.3">
      <c r="A167" s="1">
        <v>165</v>
      </c>
      <c r="B167" s="10">
        <v>46188</v>
      </c>
      <c r="C167" s="1" t="s">
        <v>35</v>
      </c>
      <c r="D167" s="1" t="s">
        <v>34</v>
      </c>
      <c r="E167" s="1">
        <v>800</v>
      </c>
      <c r="F167" s="1"/>
      <c r="G167" s="1"/>
      <c r="H167" s="1"/>
      <c r="I167" s="1"/>
      <c r="J167" s="1">
        <f t="shared" si="2"/>
        <v>0</v>
      </c>
      <c r="K167" s="1"/>
    </row>
    <row r="168" spans="1:11" ht="20.25" customHeight="1" x14ac:dyDescent="0.3">
      <c r="A168" s="1">
        <v>166</v>
      </c>
      <c r="B168" s="10">
        <v>46189</v>
      </c>
      <c r="C168" s="1" t="s">
        <v>35</v>
      </c>
      <c r="D168" s="1" t="s">
        <v>34</v>
      </c>
      <c r="E168" s="1">
        <v>800</v>
      </c>
      <c r="F168" s="1"/>
      <c r="G168" s="1"/>
      <c r="H168" s="1"/>
      <c r="I168" s="1"/>
      <c r="J168" s="1">
        <f t="shared" si="2"/>
        <v>0</v>
      </c>
      <c r="K168" s="1"/>
    </row>
    <row r="169" spans="1:11" ht="20.25" customHeight="1" x14ac:dyDescent="0.3">
      <c r="A169" s="1">
        <v>167</v>
      </c>
      <c r="B169" s="10">
        <v>46190</v>
      </c>
      <c r="C169" s="1" t="s">
        <v>35</v>
      </c>
      <c r="D169" s="1" t="s">
        <v>34</v>
      </c>
      <c r="E169" s="1">
        <v>800</v>
      </c>
      <c r="F169" s="1"/>
      <c r="G169" s="1"/>
      <c r="H169" s="1"/>
      <c r="I169" s="1"/>
      <c r="J169" s="1">
        <f t="shared" si="2"/>
        <v>0</v>
      </c>
      <c r="K169" s="1"/>
    </row>
    <row r="170" spans="1:11" ht="20.25" customHeight="1" x14ac:dyDescent="0.3">
      <c r="A170" s="1">
        <v>168</v>
      </c>
      <c r="B170" s="10">
        <v>46191</v>
      </c>
      <c r="C170" s="1" t="s">
        <v>35</v>
      </c>
      <c r="D170" s="1" t="s">
        <v>34</v>
      </c>
      <c r="E170" s="1">
        <v>800</v>
      </c>
      <c r="F170" s="1"/>
      <c r="G170" s="1"/>
      <c r="H170" s="1"/>
      <c r="I170" s="1"/>
      <c r="J170" s="1">
        <f t="shared" si="2"/>
        <v>0</v>
      </c>
      <c r="K170" s="1"/>
    </row>
    <row r="171" spans="1:11" ht="20.25" customHeight="1" x14ac:dyDescent="0.3">
      <c r="A171" s="1">
        <v>169</v>
      </c>
      <c r="B171" s="10">
        <v>46192</v>
      </c>
      <c r="C171" s="1" t="s">
        <v>35</v>
      </c>
      <c r="D171" s="1" t="s">
        <v>34</v>
      </c>
      <c r="E171" s="1">
        <v>800</v>
      </c>
      <c r="F171" s="1"/>
      <c r="G171" s="1"/>
      <c r="H171" s="1"/>
      <c r="I171" s="1"/>
      <c r="J171" s="1">
        <f t="shared" si="2"/>
        <v>0</v>
      </c>
      <c r="K171" s="1"/>
    </row>
    <row r="172" spans="1:11" ht="20.25" customHeight="1" x14ac:dyDescent="0.3">
      <c r="A172" s="1">
        <v>170</v>
      </c>
      <c r="B172" s="10">
        <v>46193</v>
      </c>
      <c r="C172" s="1" t="s">
        <v>35</v>
      </c>
      <c r="D172" s="1" t="s">
        <v>34</v>
      </c>
      <c r="E172" s="1">
        <v>800</v>
      </c>
      <c r="F172" s="1"/>
      <c r="G172" s="1"/>
      <c r="H172" s="1"/>
      <c r="I172" s="1"/>
      <c r="J172" s="1">
        <f t="shared" si="2"/>
        <v>0</v>
      </c>
      <c r="K172" s="1"/>
    </row>
    <row r="173" spans="1:11" ht="20.25" customHeight="1" x14ac:dyDescent="0.3">
      <c r="A173" s="1">
        <v>171</v>
      </c>
      <c r="B173" s="10">
        <v>46194</v>
      </c>
      <c r="C173" s="1" t="s">
        <v>35</v>
      </c>
      <c r="D173" s="1" t="s">
        <v>34</v>
      </c>
      <c r="E173" s="1">
        <v>800</v>
      </c>
      <c r="F173" s="1"/>
      <c r="G173" s="1"/>
      <c r="H173" s="1"/>
      <c r="I173" s="1"/>
      <c r="J173" s="1">
        <f t="shared" si="2"/>
        <v>0</v>
      </c>
      <c r="K173" s="1"/>
    </row>
    <row r="174" spans="1:11" ht="20.25" customHeight="1" x14ac:dyDescent="0.3">
      <c r="A174" s="1">
        <v>172</v>
      </c>
      <c r="B174" s="10">
        <v>46195</v>
      </c>
      <c r="C174" s="1" t="s">
        <v>35</v>
      </c>
      <c r="D174" s="1" t="s">
        <v>34</v>
      </c>
      <c r="E174" s="1">
        <v>800</v>
      </c>
      <c r="F174" s="1"/>
      <c r="G174" s="1"/>
      <c r="H174" s="1"/>
      <c r="I174" s="1"/>
      <c r="J174" s="1">
        <f t="shared" si="2"/>
        <v>0</v>
      </c>
      <c r="K174" s="1"/>
    </row>
    <row r="175" spans="1:11" ht="20.25" customHeight="1" x14ac:dyDescent="0.3">
      <c r="A175" s="1">
        <v>173</v>
      </c>
      <c r="B175" s="10">
        <v>46196</v>
      </c>
      <c r="C175" s="1" t="s">
        <v>35</v>
      </c>
      <c r="D175" s="1" t="s">
        <v>34</v>
      </c>
      <c r="E175" s="1">
        <v>800</v>
      </c>
      <c r="F175" s="1"/>
      <c r="G175" s="1"/>
      <c r="H175" s="1"/>
      <c r="I175" s="1"/>
      <c r="J175" s="1">
        <f t="shared" si="2"/>
        <v>0</v>
      </c>
      <c r="K175" s="1"/>
    </row>
    <row r="176" spans="1:11" ht="20.25" customHeight="1" x14ac:dyDescent="0.3">
      <c r="A176" s="1">
        <v>174</v>
      </c>
      <c r="B176" s="10">
        <v>46197</v>
      </c>
      <c r="C176" s="1" t="s">
        <v>35</v>
      </c>
      <c r="D176" s="1" t="s">
        <v>34</v>
      </c>
      <c r="E176" s="1">
        <v>800</v>
      </c>
      <c r="F176" s="1"/>
      <c r="G176" s="1"/>
      <c r="H176" s="1"/>
      <c r="I176" s="1"/>
      <c r="J176" s="1">
        <f t="shared" si="2"/>
        <v>0</v>
      </c>
      <c r="K176" s="1"/>
    </row>
    <row r="177" spans="1:11" ht="20.25" customHeight="1" x14ac:dyDescent="0.3">
      <c r="A177" s="1">
        <v>175</v>
      </c>
      <c r="B177" s="10">
        <v>46198</v>
      </c>
      <c r="C177" s="1" t="s">
        <v>35</v>
      </c>
      <c r="D177" s="1" t="s">
        <v>34</v>
      </c>
      <c r="E177" s="1">
        <v>800</v>
      </c>
      <c r="F177" s="1"/>
      <c r="G177" s="1"/>
      <c r="H177" s="1"/>
      <c r="I177" s="1"/>
      <c r="J177" s="1">
        <f t="shared" si="2"/>
        <v>0</v>
      </c>
      <c r="K177" s="1"/>
    </row>
    <row r="178" spans="1:11" ht="20.25" customHeight="1" x14ac:dyDescent="0.3">
      <c r="A178" s="1">
        <v>176</v>
      </c>
      <c r="B178" s="10">
        <v>46199</v>
      </c>
      <c r="C178" s="1" t="s">
        <v>35</v>
      </c>
      <c r="D178" s="1" t="s">
        <v>34</v>
      </c>
      <c r="E178" s="1">
        <v>800</v>
      </c>
      <c r="F178" s="1"/>
      <c r="G178" s="1"/>
      <c r="H178" s="1"/>
      <c r="I178" s="1"/>
      <c r="J178" s="1">
        <f t="shared" si="2"/>
        <v>0</v>
      </c>
      <c r="K178" s="1"/>
    </row>
    <row r="179" spans="1:11" ht="20.25" customHeight="1" x14ac:dyDescent="0.3">
      <c r="A179" s="1">
        <v>177</v>
      </c>
      <c r="B179" s="10">
        <v>46200</v>
      </c>
      <c r="C179" s="1" t="s">
        <v>35</v>
      </c>
      <c r="D179" s="1" t="s">
        <v>34</v>
      </c>
      <c r="E179" s="1">
        <v>800</v>
      </c>
      <c r="F179" s="1"/>
      <c r="G179" s="1"/>
      <c r="H179" s="1"/>
      <c r="I179" s="1"/>
      <c r="J179" s="1">
        <f t="shared" si="2"/>
        <v>0</v>
      </c>
      <c r="K179" s="1"/>
    </row>
    <row r="180" spans="1:11" ht="20.25" customHeight="1" x14ac:dyDescent="0.3">
      <c r="A180" s="1">
        <v>178</v>
      </c>
      <c r="B180" s="10">
        <v>46201</v>
      </c>
      <c r="C180" s="1" t="s">
        <v>35</v>
      </c>
      <c r="D180" s="1" t="s">
        <v>34</v>
      </c>
      <c r="E180" s="1">
        <v>800</v>
      </c>
      <c r="F180" s="1"/>
      <c r="G180" s="1"/>
      <c r="H180" s="1"/>
      <c r="I180" s="1"/>
      <c r="J180" s="1">
        <f t="shared" si="2"/>
        <v>0</v>
      </c>
      <c r="K180" s="1"/>
    </row>
    <row r="181" spans="1:11" ht="20.25" customHeight="1" x14ac:dyDescent="0.3">
      <c r="A181" s="1">
        <v>179</v>
      </c>
      <c r="B181" s="10">
        <v>46202</v>
      </c>
      <c r="C181" s="1" t="s">
        <v>35</v>
      </c>
      <c r="D181" s="1" t="s">
        <v>34</v>
      </c>
      <c r="E181" s="1">
        <v>800</v>
      </c>
      <c r="F181" s="1"/>
      <c r="G181" s="1"/>
      <c r="H181" s="1"/>
      <c r="I181" s="1"/>
      <c r="J181" s="1">
        <f t="shared" si="2"/>
        <v>0</v>
      </c>
      <c r="K181" s="1"/>
    </row>
    <row r="182" spans="1:11" ht="20.25" customHeight="1" x14ac:dyDescent="0.3">
      <c r="A182" s="1">
        <v>180</v>
      </c>
      <c r="B182" s="10">
        <v>46203</v>
      </c>
      <c r="C182" s="1" t="s">
        <v>35</v>
      </c>
      <c r="D182" s="1" t="s">
        <v>34</v>
      </c>
      <c r="E182" s="1">
        <v>800</v>
      </c>
      <c r="F182" s="1"/>
      <c r="G182" s="1"/>
      <c r="H182" s="1"/>
      <c r="I182" s="1"/>
      <c r="J182" s="1">
        <f t="shared" si="2"/>
        <v>0</v>
      </c>
      <c r="K182" s="1"/>
    </row>
    <row r="183" spans="1:11" ht="20.25" customHeight="1" x14ac:dyDescent="0.3">
      <c r="A183" s="1">
        <v>181</v>
      </c>
      <c r="B183" s="10">
        <v>46204</v>
      </c>
      <c r="C183" s="1" t="s">
        <v>35</v>
      </c>
      <c r="D183" s="1" t="s">
        <v>34</v>
      </c>
      <c r="E183" s="1">
        <v>800</v>
      </c>
      <c r="F183" s="1"/>
      <c r="G183" s="1"/>
      <c r="H183" s="1"/>
      <c r="I183" s="1"/>
      <c r="J183" s="1">
        <f t="shared" si="2"/>
        <v>0</v>
      </c>
      <c r="K183" s="1"/>
    </row>
    <row r="184" spans="1:11" ht="20.25" customHeight="1" x14ac:dyDescent="0.3">
      <c r="A184" s="1">
        <v>182</v>
      </c>
      <c r="B184" s="10">
        <v>46205</v>
      </c>
      <c r="C184" s="1" t="s">
        <v>35</v>
      </c>
      <c r="D184" s="1" t="s">
        <v>34</v>
      </c>
      <c r="E184" s="1">
        <v>800</v>
      </c>
      <c r="F184" s="1"/>
      <c r="G184" s="1"/>
      <c r="H184" s="1"/>
      <c r="I184" s="1"/>
      <c r="J184" s="1">
        <f t="shared" si="2"/>
        <v>0</v>
      </c>
      <c r="K184" s="1"/>
    </row>
    <row r="185" spans="1:11" ht="20.25" customHeight="1" x14ac:dyDescent="0.3">
      <c r="A185" s="1">
        <v>183</v>
      </c>
      <c r="B185" s="10">
        <v>46206</v>
      </c>
      <c r="C185" s="1" t="s">
        <v>35</v>
      </c>
      <c r="D185" s="1" t="s">
        <v>34</v>
      </c>
      <c r="E185" s="1">
        <v>800</v>
      </c>
      <c r="F185" s="1"/>
      <c r="G185" s="1"/>
      <c r="H185" s="1"/>
      <c r="I185" s="1"/>
      <c r="J185" s="1">
        <f t="shared" si="2"/>
        <v>0</v>
      </c>
      <c r="K185" s="1"/>
    </row>
    <row r="186" spans="1:11" ht="20.25" customHeight="1" x14ac:dyDescent="0.3">
      <c r="A186" s="1">
        <v>184</v>
      </c>
      <c r="B186" s="10">
        <v>46207</v>
      </c>
      <c r="C186" s="1" t="s">
        <v>35</v>
      </c>
      <c r="D186" s="1" t="s">
        <v>34</v>
      </c>
      <c r="E186" s="1">
        <v>800</v>
      </c>
      <c r="F186" s="1"/>
      <c r="G186" s="1"/>
      <c r="H186" s="1"/>
      <c r="I186" s="1"/>
      <c r="J186" s="1">
        <f t="shared" si="2"/>
        <v>0</v>
      </c>
      <c r="K186" s="1"/>
    </row>
    <row r="187" spans="1:11" ht="20.25" customHeight="1" x14ac:dyDescent="0.3">
      <c r="A187" s="1">
        <v>185</v>
      </c>
      <c r="B187" s="10">
        <v>46208</v>
      </c>
      <c r="C187" s="1" t="s">
        <v>35</v>
      </c>
      <c r="D187" s="1" t="s">
        <v>34</v>
      </c>
      <c r="E187" s="1">
        <v>800</v>
      </c>
      <c r="F187" s="1"/>
      <c r="G187" s="1"/>
      <c r="H187" s="1"/>
      <c r="I187" s="1"/>
      <c r="J187" s="1">
        <f t="shared" si="2"/>
        <v>0</v>
      </c>
      <c r="K187" s="1"/>
    </row>
    <row r="188" spans="1:11" ht="20.25" customHeight="1" x14ac:dyDescent="0.3">
      <c r="A188" s="1">
        <v>186</v>
      </c>
      <c r="B188" s="10">
        <v>46209</v>
      </c>
      <c r="C188" s="1" t="s">
        <v>35</v>
      </c>
      <c r="D188" s="1" t="s">
        <v>34</v>
      </c>
      <c r="E188" s="1">
        <v>800</v>
      </c>
      <c r="F188" s="1"/>
      <c r="G188" s="1"/>
      <c r="H188" s="1"/>
      <c r="I188" s="1"/>
      <c r="J188" s="1">
        <f t="shared" si="2"/>
        <v>0</v>
      </c>
      <c r="K188" s="1"/>
    </row>
    <row r="189" spans="1:11" ht="20.25" customHeight="1" x14ac:dyDescent="0.3">
      <c r="A189" s="1">
        <v>187</v>
      </c>
      <c r="B189" s="10">
        <v>46210</v>
      </c>
      <c r="C189" s="1" t="s">
        <v>35</v>
      </c>
      <c r="D189" s="1" t="s">
        <v>34</v>
      </c>
      <c r="E189" s="1">
        <v>800</v>
      </c>
      <c r="F189" s="1"/>
      <c r="G189" s="1"/>
      <c r="H189" s="1"/>
      <c r="I189" s="1"/>
      <c r="J189" s="1">
        <f t="shared" si="2"/>
        <v>0</v>
      </c>
      <c r="K189" s="1"/>
    </row>
    <row r="190" spans="1:11" ht="20.25" customHeight="1" x14ac:dyDescent="0.3">
      <c r="A190" s="1">
        <v>188</v>
      </c>
      <c r="B190" s="10">
        <v>46211</v>
      </c>
      <c r="C190" s="1" t="s">
        <v>35</v>
      </c>
      <c r="D190" s="1" t="s">
        <v>34</v>
      </c>
      <c r="E190" s="1">
        <v>800</v>
      </c>
      <c r="F190" s="1"/>
      <c r="G190" s="1"/>
      <c r="H190" s="1"/>
      <c r="I190" s="1"/>
      <c r="J190" s="1">
        <f t="shared" si="2"/>
        <v>0</v>
      </c>
      <c r="K190" s="1"/>
    </row>
    <row r="191" spans="1:11" ht="20.25" customHeight="1" x14ac:dyDescent="0.3">
      <c r="A191" s="1">
        <v>189</v>
      </c>
      <c r="B191" s="10">
        <v>46212</v>
      </c>
      <c r="C191" s="1" t="s">
        <v>35</v>
      </c>
      <c r="D191" s="1" t="s">
        <v>34</v>
      </c>
      <c r="E191" s="1">
        <v>800</v>
      </c>
      <c r="F191" s="1"/>
      <c r="G191" s="1"/>
      <c r="H191" s="1"/>
      <c r="I191" s="1"/>
      <c r="J191" s="1">
        <f t="shared" si="2"/>
        <v>0</v>
      </c>
      <c r="K191" s="1"/>
    </row>
    <row r="192" spans="1:11" ht="20.25" customHeight="1" x14ac:dyDescent="0.3">
      <c r="A192" s="1">
        <v>190</v>
      </c>
      <c r="B192" s="10">
        <v>46213</v>
      </c>
      <c r="C192" s="1" t="s">
        <v>35</v>
      </c>
      <c r="D192" s="1" t="s">
        <v>34</v>
      </c>
      <c r="E192" s="1">
        <v>800</v>
      </c>
      <c r="F192" s="1"/>
      <c r="G192" s="1"/>
      <c r="H192" s="1"/>
      <c r="I192" s="1"/>
      <c r="J192" s="1">
        <f t="shared" si="2"/>
        <v>0</v>
      </c>
      <c r="K192" s="1"/>
    </row>
    <row r="193" spans="1:11" ht="20.25" customHeight="1" x14ac:dyDescent="0.3">
      <c r="A193" s="1">
        <v>191</v>
      </c>
      <c r="B193" s="10">
        <v>46214</v>
      </c>
      <c r="C193" s="1" t="s">
        <v>35</v>
      </c>
      <c r="D193" s="1" t="s">
        <v>34</v>
      </c>
      <c r="E193" s="1">
        <v>800</v>
      </c>
      <c r="F193" s="1"/>
      <c r="G193" s="1"/>
      <c r="H193" s="1"/>
      <c r="I193" s="1"/>
      <c r="J193" s="1">
        <f t="shared" si="2"/>
        <v>0</v>
      </c>
      <c r="K193" s="1"/>
    </row>
    <row r="194" spans="1:11" ht="20.25" customHeight="1" x14ac:dyDescent="0.3">
      <c r="A194" s="1">
        <v>192</v>
      </c>
      <c r="B194" s="10">
        <v>46215</v>
      </c>
      <c r="C194" s="1" t="s">
        <v>35</v>
      </c>
      <c r="D194" s="1" t="s">
        <v>34</v>
      </c>
      <c r="E194" s="1">
        <v>800</v>
      </c>
      <c r="F194" s="1"/>
      <c r="G194" s="1"/>
      <c r="H194" s="1"/>
      <c r="I194" s="1"/>
      <c r="J194" s="1">
        <f t="shared" si="2"/>
        <v>0</v>
      </c>
      <c r="K194" s="1"/>
    </row>
    <row r="195" spans="1:11" ht="20.25" customHeight="1" x14ac:dyDescent="0.3">
      <c r="A195" s="1">
        <v>193</v>
      </c>
      <c r="B195" s="10">
        <v>46216</v>
      </c>
      <c r="C195" s="1" t="s">
        <v>35</v>
      </c>
      <c r="D195" s="1" t="s">
        <v>34</v>
      </c>
      <c r="E195" s="1">
        <v>800</v>
      </c>
      <c r="F195" s="1"/>
      <c r="G195" s="1"/>
      <c r="H195" s="1"/>
      <c r="I195" s="1"/>
      <c r="J195" s="1">
        <f t="shared" si="2"/>
        <v>0</v>
      </c>
      <c r="K195" s="1"/>
    </row>
    <row r="196" spans="1:11" ht="20.25" customHeight="1" x14ac:dyDescent="0.3">
      <c r="A196" s="1">
        <v>194</v>
      </c>
      <c r="B196" s="10">
        <v>46217</v>
      </c>
      <c r="C196" s="1" t="s">
        <v>35</v>
      </c>
      <c r="D196" s="1" t="s">
        <v>34</v>
      </c>
      <c r="E196" s="1">
        <v>800</v>
      </c>
      <c r="F196" s="1"/>
      <c r="G196" s="1"/>
      <c r="H196" s="1"/>
      <c r="I196" s="1"/>
      <c r="J196" s="1">
        <f t="shared" ref="J196:J259" si="3">E196*F196-G196-H196+I196</f>
        <v>0</v>
      </c>
      <c r="K196" s="1"/>
    </row>
    <row r="197" spans="1:11" ht="20.25" customHeight="1" x14ac:dyDescent="0.3">
      <c r="A197" s="1">
        <v>195</v>
      </c>
      <c r="B197" s="10">
        <v>46218</v>
      </c>
      <c r="C197" s="1" t="s">
        <v>35</v>
      </c>
      <c r="D197" s="1" t="s">
        <v>34</v>
      </c>
      <c r="E197" s="1">
        <v>800</v>
      </c>
      <c r="F197" s="1"/>
      <c r="G197" s="1"/>
      <c r="H197" s="1"/>
      <c r="I197" s="1"/>
      <c r="J197" s="1">
        <f t="shared" si="3"/>
        <v>0</v>
      </c>
      <c r="K197" s="1"/>
    </row>
    <row r="198" spans="1:11" ht="20.25" customHeight="1" x14ac:dyDescent="0.3">
      <c r="A198" s="1">
        <v>196</v>
      </c>
      <c r="B198" s="10">
        <v>46219</v>
      </c>
      <c r="C198" s="1" t="s">
        <v>35</v>
      </c>
      <c r="D198" s="1" t="s">
        <v>34</v>
      </c>
      <c r="E198" s="1">
        <v>800</v>
      </c>
      <c r="F198" s="1"/>
      <c r="G198" s="1"/>
      <c r="H198" s="1"/>
      <c r="I198" s="1"/>
      <c r="J198" s="1">
        <f t="shared" si="3"/>
        <v>0</v>
      </c>
      <c r="K198" s="1"/>
    </row>
    <row r="199" spans="1:11" ht="20.25" customHeight="1" x14ac:dyDescent="0.3">
      <c r="A199" s="1">
        <v>197</v>
      </c>
      <c r="B199" s="10">
        <v>46220</v>
      </c>
      <c r="C199" s="1" t="s">
        <v>35</v>
      </c>
      <c r="D199" s="1" t="s">
        <v>34</v>
      </c>
      <c r="E199" s="1">
        <v>800</v>
      </c>
      <c r="F199" s="1"/>
      <c r="G199" s="1"/>
      <c r="H199" s="1"/>
      <c r="I199" s="1"/>
      <c r="J199" s="1">
        <f t="shared" si="3"/>
        <v>0</v>
      </c>
      <c r="K199" s="1"/>
    </row>
    <row r="200" spans="1:11" ht="20.25" customHeight="1" x14ac:dyDescent="0.3">
      <c r="A200" s="1">
        <v>198</v>
      </c>
      <c r="B200" s="10">
        <v>46221</v>
      </c>
      <c r="C200" s="1" t="s">
        <v>35</v>
      </c>
      <c r="D200" s="1" t="s">
        <v>34</v>
      </c>
      <c r="E200" s="1">
        <v>800</v>
      </c>
      <c r="F200" s="1"/>
      <c r="G200" s="1"/>
      <c r="H200" s="1"/>
      <c r="I200" s="1"/>
      <c r="J200" s="1">
        <f t="shared" si="3"/>
        <v>0</v>
      </c>
      <c r="K200" s="1"/>
    </row>
    <row r="201" spans="1:11" ht="20.25" customHeight="1" x14ac:dyDescent="0.3">
      <c r="A201" s="1">
        <v>199</v>
      </c>
      <c r="B201" s="10">
        <v>46222</v>
      </c>
      <c r="C201" s="1" t="s">
        <v>35</v>
      </c>
      <c r="D201" s="1" t="s">
        <v>34</v>
      </c>
      <c r="E201" s="1">
        <v>800</v>
      </c>
      <c r="F201" s="1"/>
      <c r="G201" s="1"/>
      <c r="H201" s="1"/>
      <c r="I201" s="1"/>
      <c r="J201" s="1">
        <f t="shared" si="3"/>
        <v>0</v>
      </c>
      <c r="K201" s="1"/>
    </row>
    <row r="202" spans="1:11" ht="20.25" customHeight="1" x14ac:dyDescent="0.3">
      <c r="A202" s="1">
        <v>200</v>
      </c>
      <c r="B202" s="10">
        <v>46223</v>
      </c>
      <c r="C202" s="1" t="s">
        <v>35</v>
      </c>
      <c r="D202" s="1" t="s">
        <v>34</v>
      </c>
      <c r="E202" s="1">
        <v>800</v>
      </c>
      <c r="F202" s="1"/>
      <c r="G202" s="1"/>
      <c r="H202" s="1"/>
      <c r="I202" s="1"/>
      <c r="J202" s="1">
        <f t="shared" si="3"/>
        <v>0</v>
      </c>
      <c r="K202" s="1"/>
    </row>
    <row r="203" spans="1:11" ht="20.25" customHeight="1" x14ac:dyDescent="0.3">
      <c r="A203" s="1">
        <v>201</v>
      </c>
      <c r="B203" s="10">
        <v>46224</v>
      </c>
      <c r="C203" s="1" t="s">
        <v>35</v>
      </c>
      <c r="D203" s="1" t="s">
        <v>34</v>
      </c>
      <c r="E203" s="1">
        <v>800</v>
      </c>
      <c r="F203" s="1"/>
      <c r="G203" s="1"/>
      <c r="H203" s="1"/>
      <c r="I203" s="1"/>
      <c r="J203" s="1">
        <f t="shared" si="3"/>
        <v>0</v>
      </c>
      <c r="K203" s="1"/>
    </row>
    <row r="204" spans="1:11" ht="20.25" customHeight="1" x14ac:dyDescent="0.3">
      <c r="A204" s="1">
        <v>202</v>
      </c>
      <c r="B204" s="10">
        <v>46225</v>
      </c>
      <c r="C204" s="1" t="s">
        <v>35</v>
      </c>
      <c r="D204" s="1" t="s">
        <v>34</v>
      </c>
      <c r="E204" s="1">
        <v>800</v>
      </c>
      <c r="F204" s="1"/>
      <c r="G204" s="1"/>
      <c r="H204" s="1"/>
      <c r="I204" s="1"/>
      <c r="J204" s="1">
        <f t="shared" si="3"/>
        <v>0</v>
      </c>
      <c r="K204" s="1"/>
    </row>
    <row r="205" spans="1:11" ht="20.25" customHeight="1" x14ac:dyDescent="0.3">
      <c r="A205" s="1">
        <v>203</v>
      </c>
      <c r="B205" s="10">
        <v>46226</v>
      </c>
      <c r="C205" s="1" t="s">
        <v>35</v>
      </c>
      <c r="D205" s="1" t="s">
        <v>34</v>
      </c>
      <c r="E205" s="1">
        <v>800</v>
      </c>
      <c r="F205" s="1"/>
      <c r="G205" s="1"/>
      <c r="H205" s="1"/>
      <c r="I205" s="1"/>
      <c r="J205" s="1">
        <f t="shared" si="3"/>
        <v>0</v>
      </c>
      <c r="K205" s="1"/>
    </row>
    <row r="206" spans="1:11" ht="20.25" customHeight="1" x14ac:dyDescent="0.3">
      <c r="A206" s="1">
        <v>204</v>
      </c>
      <c r="B206" s="10">
        <v>46227</v>
      </c>
      <c r="C206" s="1" t="s">
        <v>35</v>
      </c>
      <c r="D206" s="1" t="s">
        <v>34</v>
      </c>
      <c r="E206" s="1">
        <v>800</v>
      </c>
      <c r="F206" s="1"/>
      <c r="G206" s="1"/>
      <c r="H206" s="1"/>
      <c r="I206" s="1"/>
      <c r="J206" s="1">
        <f t="shared" si="3"/>
        <v>0</v>
      </c>
      <c r="K206" s="1"/>
    </row>
    <row r="207" spans="1:11" ht="20.25" customHeight="1" x14ac:dyDescent="0.3">
      <c r="A207" s="1">
        <v>205</v>
      </c>
      <c r="B207" s="10">
        <v>46228</v>
      </c>
      <c r="C207" s="1" t="s">
        <v>35</v>
      </c>
      <c r="D207" s="1" t="s">
        <v>34</v>
      </c>
      <c r="E207" s="1">
        <v>800</v>
      </c>
      <c r="F207" s="1"/>
      <c r="G207" s="1"/>
      <c r="H207" s="1"/>
      <c r="I207" s="1"/>
      <c r="J207" s="1">
        <f t="shared" si="3"/>
        <v>0</v>
      </c>
      <c r="K207" s="1"/>
    </row>
    <row r="208" spans="1:11" ht="20.25" customHeight="1" x14ac:dyDescent="0.3">
      <c r="A208" s="1">
        <v>206</v>
      </c>
      <c r="B208" s="10">
        <v>46229</v>
      </c>
      <c r="C208" s="1" t="s">
        <v>35</v>
      </c>
      <c r="D208" s="1" t="s">
        <v>34</v>
      </c>
      <c r="E208" s="1">
        <v>800</v>
      </c>
      <c r="F208" s="1"/>
      <c r="G208" s="1"/>
      <c r="H208" s="1"/>
      <c r="I208" s="1"/>
      <c r="J208" s="1">
        <f t="shared" si="3"/>
        <v>0</v>
      </c>
      <c r="K208" s="1"/>
    </row>
    <row r="209" spans="1:11" ht="20.25" customHeight="1" x14ac:dyDescent="0.3">
      <c r="A209" s="1">
        <v>207</v>
      </c>
      <c r="B209" s="10">
        <v>46230</v>
      </c>
      <c r="C209" s="1" t="s">
        <v>35</v>
      </c>
      <c r="D209" s="1" t="s">
        <v>34</v>
      </c>
      <c r="E209" s="1">
        <v>800</v>
      </c>
      <c r="F209" s="1"/>
      <c r="G209" s="1"/>
      <c r="H209" s="1"/>
      <c r="I209" s="1"/>
      <c r="J209" s="1">
        <f t="shared" si="3"/>
        <v>0</v>
      </c>
      <c r="K209" s="1"/>
    </row>
    <row r="210" spans="1:11" ht="20.25" customHeight="1" x14ac:dyDescent="0.3">
      <c r="A210" s="1">
        <v>208</v>
      </c>
      <c r="B210" s="10">
        <v>46231</v>
      </c>
      <c r="C210" s="1" t="s">
        <v>35</v>
      </c>
      <c r="D210" s="1" t="s">
        <v>34</v>
      </c>
      <c r="E210" s="1">
        <v>800</v>
      </c>
      <c r="F210" s="1"/>
      <c r="G210" s="1"/>
      <c r="H210" s="1"/>
      <c r="I210" s="1"/>
      <c r="J210" s="1">
        <f t="shared" si="3"/>
        <v>0</v>
      </c>
      <c r="K210" s="1"/>
    </row>
    <row r="211" spans="1:11" ht="20.25" customHeight="1" x14ac:dyDescent="0.3">
      <c r="A211" s="1">
        <v>209</v>
      </c>
      <c r="B211" s="10">
        <v>46232</v>
      </c>
      <c r="C211" s="1" t="s">
        <v>35</v>
      </c>
      <c r="D211" s="1" t="s">
        <v>34</v>
      </c>
      <c r="E211" s="1">
        <v>800</v>
      </c>
      <c r="F211" s="1"/>
      <c r="G211" s="1"/>
      <c r="H211" s="1"/>
      <c r="I211" s="1"/>
      <c r="J211" s="1">
        <f t="shared" si="3"/>
        <v>0</v>
      </c>
      <c r="K211" s="1"/>
    </row>
    <row r="212" spans="1:11" ht="20.25" customHeight="1" x14ac:dyDescent="0.3">
      <c r="A212" s="1">
        <v>210</v>
      </c>
      <c r="B212" s="10">
        <v>46233</v>
      </c>
      <c r="C212" s="1" t="s">
        <v>35</v>
      </c>
      <c r="D212" s="1" t="s">
        <v>34</v>
      </c>
      <c r="E212" s="1">
        <v>800</v>
      </c>
      <c r="F212" s="1"/>
      <c r="G212" s="1"/>
      <c r="H212" s="1"/>
      <c r="I212" s="1"/>
      <c r="J212" s="1">
        <f t="shared" si="3"/>
        <v>0</v>
      </c>
      <c r="K212" s="1"/>
    </row>
    <row r="213" spans="1:11" ht="20.25" customHeight="1" x14ac:dyDescent="0.3">
      <c r="A213" s="1">
        <v>211</v>
      </c>
      <c r="B213" s="10">
        <v>46234</v>
      </c>
      <c r="C213" s="1" t="s">
        <v>35</v>
      </c>
      <c r="D213" s="1" t="s">
        <v>34</v>
      </c>
      <c r="E213" s="1">
        <v>800</v>
      </c>
      <c r="F213" s="1"/>
      <c r="G213" s="1"/>
      <c r="H213" s="1"/>
      <c r="I213" s="1"/>
      <c r="J213" s="1">
        <f t="shared" si="3"/>
        <v>0</v>
      </c>
      <c r="K213" s="1"/>
    </row>
    <row r="214" spans="1:11" ht="20.25" customHeight="1" x14ac:dyDescent="0.3">
      <c r="A214" s="1">
        <v>212</v>
      </c>
      <c r="B214" s="10">
        <v>46235</v>
      </c>
      <c r="C214" s="1" t="s">
        <v>35</v>
      </c>
      <c r="D214" s="1" t="s">
        <v>34</v>
      </c>
      <c r="E214" s="1">
        <v>800</v>
      </c>
      <c r="F214" s="1"/>
      <c r="G214" s="1"/>
      <c r="H214" s="1"/>
      <c r="I214" s="1"/>
      <c r="J214" s="1">
        <f t="shared" si="3"/>
        <v>0</v>
      </c>
      <c r="K214" s="1"/>
    </row>
    <row r="215" spans="1:11" ht="20.25" customHeight="1" x14ac:dyDescent="0.3">
      <c r="A215" s="1">
        <v>213</v>
      </c>
      <c r="B215" s="10">
        <v>46236</v>
      </c>
      <c r="C215" s="1" t="s">
        <v>35</v>
      </c>
      <c r="D215" s="1" t="s">
        <v>34</v>
      </c>
      <c r="E215" s="1">
        <v>800</v>
      </c>
      <c r="F215" s="1"/>
      <c r="G215" s="1"/>
      <c r="H215" s="1"/>
      <c r="I215" s="1"/>
      <c r="J215" s="1">
        <f t="shared" si="3"/>
        <v>0</v>
      </c>
      <c r="K215" s="1"/>
    </row>
    <row r="216" spans="1:11" ht="20.25" customHeight="1" x14ac:dyDescent="0.3">
      <c r="A216" s="1">
        <v>214</v>
      </c>
      <c r="B216" s="10">
        <v>46237</v>
      </c>
      <c r="C216" s="1" t="s">
        <v>35</v>
      </c>
      <c r="D216" s="1" t="s">
        <v>34</v>
      </c>
      <c r="E216" s="1">
        <v>800</v>
      </c>
      <c r="F216" s="1"/>
      <c r="G216" s="1"/>
      <c r="H216" s="1"/>
      <c r="I216" s="1"/>
      <c r="J216" s="1">
        <f t="shared" si="3"/>
        <v>0</v>
      </c>
      <c r="K216" s="1"/>
    </row>
    <row r="217" spans="1:11" ht="20.25" customHeight="1" x14ac:dyDescent="0.3">
      <c r="A217" s="1">
        <v>215</v>
      </c>
      <c r="B217" s="10">
        <v>46238</v>
      </c>
      <c r="C217" s="1" t="s">
        <v>35</v>
      </c>
      <c r="D217" s="1" t="s">
        <v>34</v>
      </c>
      <c r="E217" s="1">
        <v>800</v>
      </c>
      <c r="F217" s="1"/>
      <c r="G217" s="1"/>
      <c r="H217" s="1"/>
      <c r="I217" s="1"/>
      <c r="J217" s="1">
        <f t="shared" si="3"/>
        <v>0</v>
      </c>
      <c r="K217" s="1"/>
    </row>
    <row r="218" spans="1:11" ht="20.25" customHeight="1" x14ac:dyDescent="0.3">
      <c r="A218" s="1">
        <v>216</v>
      </c>
      <c r="B218" s="10">
        <v>46239</v>
      </c>
      <c r="C218" s="1" t="s">
        <v>35</v>
      </c>
      <c r="D218" s="1" t="s">
        <v>34</v>
      </c>
      <c r="E218" s="1">
        <v>800</v>
      </c>
      <c r="F218" s="1"/>
      <c r="G218" s="1"/>
      <c r="H218" s="1"/>
      <c r="I218" s="1"/>
      <c r="J218" s="1">
        <f t="shared" si="3"/>
        <v>0</v>
      </c>
      <c r="K218" s="1"/>
    </row>
    <row r="219" spans="1:11" ht="20.25" customHeight="1" x14ac:dyDescent="0.3">
      <c r="A219" s="1">
        <v>217</v>
      </c>
      <c r="B219" s="10">
        <v>46240</v>
      </c>
      <c r="C219" s="1" t="s">
        <v>35</v>
      </c>
      <c r="D219" s="1" t="s">
        <v>34</v>
      </c>
      <c r="E219" s="1">
        <v>800</v>
      </c>
      <c r="F219" s="1"/>
      <c r="G219" s="1"/>
      <c r="H219" s="1"/>
      <c r="I219" s="1"/>
      <c r="J219" s="1">
        <f t="shared" si="3"/>
        <v>0</v>
      </c>
      <c r="K219" s="1"/>
    </row>
    <row r="220" spans="1:11" ht="20.25" customHeight="1" x14ac:dyDescent="0.3">
      <c r="A220" s="1">
        <v>218</v>
      </c>
      <c r="B220" s="10">
        <v>46241</v>
      </c>
      <c r="C220" s="1" t="s">
        <v>35</v>
      </c>
      <c r="D220" s="1" t="s">
        <v>34</v>
      </c>
      <c r="E220" s="1">
        <v>800</v>
      </c>
      <c r="F220" s="1"/>
      <c r="G220" s="1"/>
      <c r="H220" s="1"/>
      <c r="I220" s="1"/>
      <c r="J220" s="1">
        <f t="shared" si="3"/>
        <v>0</v>
      </c>
      <c r="K220" s="1"/>
    </row>
    <row r="221" spans="1:11" ht="20.25" customHeight="1" x14ac:dyDescent="0.3">
      <c r="A221" s="1">
        <v>219</v>
      </c>
      <c r="B221" s="10">
        <v>46242</v>
      </c>
      <c r="C221" s="1" t="s">
        <v>35</v>
      </c>
      <c r="D221" s="1" t="s">
        <v>34</v>
      </c>
      <c r="E221" s="1">
        <v>800</v>
      </c>
      <c r="F221" s="1"/>
      <c r="G221" s="1"/>
      <c r="H221" s="1"/>
      <c r="I221" s="1"/>
      <c r="J221" s="1">
        <f t="shared" si="3"/>
        <v>0</v>
      </c>
      <c r="K221" s="1"/>
    </row>
    <row r="222" spans="1:11" ht="20.25" customHeight="1" x14ac:dyDescent="0.3">
      <c r="A222" s="1">
        <v>220</v>
      </c>
      <c r="B222" s="10">
        <v>46243</v>
      </c>
      <c r="C222" s="1" t="s">
        <v>35</v>
      </c>
      <c r="D222" s="1" t="s">
        <v>34</v>
      </c>
      <c r="E222" s="1">
        <v>800</v>
      </c>
      <c r="F222" s="1"/>
      <c r="G222" s="1"/>
      <c r="H222" s="1"/>
      <c r="I222" s="1"/>
      <c r="J222" s="1">
        <f t="shared" si="3"/>
        <v>0</v>
      </c>
      <c r="K222" s="1"/>
    </row>
    <row r="223" spans="1:11" ht="20.25" customHeight="1" x14ac:dyDescent="0.3">
      <c r="A223" s="1">
        <v>221</v>
      </c>
      <c r="B223" s="10">
        <v>46244</v>
      </c>
      <c r="C223" s="1" t="s">
        <v>35</v>
      </c>
      <c r="D223" s="1" t="s">
        <v>34</v>
      </c>
      <c r="E223" s="1">
        <v>800</v>
      </c>
      <c r="F223" s="1"/>
      <c r="G223" s="1"/>
      <c r="H223" s="1"/>
      <c r="I223" s="1"/>
      <c r="J223" s="1">
        <f t="shared" si="3"/>
        <v>0</v>
      </c>
      <c r="K223" s="1"/>
    </row>
    <row r="224" spans="1:11" ht="20.25" customHeight="1" x14ac:dyDescent="0.3">
      <c r="A224" s="1">
        <v>222</v>
      </c>
      <c r="B224" s="10">
        <v>46245</v>
      </c>
      <c r="C224" s="1" t="s">
        <v>35</v>
      </c>
      <c r="D224" s="1" t="s">
        <v>34</v>
      </c>
      <c r="E224" s="1">
        <v>800</v>
      </c>
      <c r="F224" s="1"/>
      <c r="G224" s="1"/>
      <c r="H224" s="1"/>
      <c r="I224" s="1"/>
      <c r="J224" s="1">
        <f t="shared" si="3"/>
        <v>0</v>
      </c>
      <c r="K224" s="1"/>
    </row>
    <row r="225" spans="1:11" ht="20.25" customHeight="1" x14ac:dyDescent="0.3">
      <c r="A225" s="1">
        <v>223</v>
      </c>
      <c r="B225" s="10">
        <v>46246</v>
      </c>
      <c r="C225" s="1" t="s">
        <v>35</v>
      </c>
      <c r="D225" s="1" t="s">
        <v>34</v>
      </c>
      <c r="E225" s="1">
        <v>800</v>
      </c>
      <c r="F225" s="1"/>
      <c r="G225" s="1"/>
      <c r="H225" s="1"/>
      <c r="I225" s="1"/>
      <c r="J225" s="1">
        <f t="shared" si="3"/>
        <v>0</v>
      </c>
      <c r="K225" s="1"/>
    </row>
    <row r="226" spans="1:11" ht="20.25" customHeight="1" x14ac:dyDescent="0.3">
      <c r="A226" s="1">
        <v>224</v>
      </c>
      <c r="B226" s="10">
        <v>46247</v>
      </c>
      <c r="C226" s="1" t="s">
        <v>35</v>
      </c>
      <c r="D226" s="1" t="s">
        <v>34</v>
      </c>
      <c r="E226" s="1">
        <v>800</v>
      </c>
      <c r="F226" s="1"/>
      <c r="G226" s="1"/>
      <c r="H226" s="1"/>
      <c r="I226" s="1"/>
      <c r="J226" s="1">
        <f t="shared" si="3"/>
        <v>0</v>
      </c>
      <c r="K226" s="1"/>
    </row>
    <row r="227" spans="1:11" ht="20.25" customHeight="1" x14ac:dyDescent="0.3">
      <c r="A227" s="1">
        <v>225</v>
      </c>
      <c r="B227" s="10">
        <v>46248</v>
      </c>
      <c r="C227" s="1" t="s">
        <v>35</v>
      </c>
      <c r="D227" s="1" t="s">
        <v>34</v>
      </c>
      <c r="E227" s="1">
        <v>800</v>
      </c>
      <c r="F227" s="1"/>
      <c r="G227" s="1"/>
      <c r="H227" s="1"/>
      <c r="I227" s="1"/>
      <c r="J227" s="1">
        <f t="shared" si="3"/>
        <v>0</v>
      </c>
      <c r="K227" s="1"/>
    </row>
    <row r="228" spans="1:11" ht="20.25" customHeight="1" x14ac:dyDescent="0.3">
      <c r="A228" s="1">
        <v>226</v>
      </c>
      <c r="B228" s="10">
        <v>46249</v>
      </c>
      <c r="C228" s="1" t="s">
        <v>35</v>
      </c>
      <c r="D228" s="1" t="s">
        <v>34</v>
      </c>
      <c r="E228" s="1">
        <v>800</v>
      </c>
      <c r="F228" s="1"/>
      <c r="G228" s="1"/>
      <c r="H228" s="1"/>
      <c r="I228" s="1"/>
      <c r="J228" s="1">
        <f t="shared" si="3"/>
        <v>0</v>
      </c>
      <c r="K228" s="1"/>
    </row>
    <row r="229" spans="1:11" ht="20.25" customHeight="1" x14ac:dyDescent="0.3">
      <c r="A229" s="1">
        <v>227</v>
      </c>
      <c r="B229" s="10">
        <v>46250</v>
      </c>
      <c r="C229" s="1" t="s">
        <v>35</v>
      </c>
      <c r="D229" s="1" t="s">
        <v>34</v>
      </c>
      <c r="E229" s="1">
        <v>800</v>
      </c>
      <c r="F229" s="1"/>
      <c r="G229" s="1"/>
      <c r="H229" s="1"/>
      <c r="I229" s="1"/>
      <c r="J229" s="1">
        <f t="shared" si="3"/>
        <v>0</v>
      </c>
      <c r="K229" s="1"/>
    </row>
    <row r="230" spans="1:11" ht="20.25" customHeight="1" x14ac:dyDescent="0.3">
      <c r="A230" s="1">
        <v>228</v>
      </c>
      <c r="B230" s="10">
        <v>46251</v>
      </c>
      <c r="C230" s="1" t="s">
        <v>35</v>
      </c>
      <c r="D230" s="1" t="s">
        <v>34</v>
      </c>
      <c r="E230" s="1">
        <v>800</v>
      </c>
      <c r="F230" s="1"/>
      <c r="G230" s="1"/>
      <c r="H230" s="1"/>
      <c r="I230" s="1"/>
      <c r="J230" s="1">
        <f t="shared" si="3"/>
        <v>0</v>
      </c>
      <c r="K230" s="1"/>
    </row>
    <row r="231" spans="1:11" ht="20.25" customHeight="1" x14ac:dyDescent="0.3">
      <c r="A231" s="1">
        <v>229</v>
      </c>
      <c r="B231" s="10">
        <v>46252</v>
      </c>
      <c r="C231" s="1" t="s">
        <v>35</v>
      </c>
      <c r="D231" s="1" t="s">
        <v>34</v>
      </c>
      <c r="E231" s="1">
        <v>800</v>
      </c>
      <c r="F231" s="1"/>
      <c r="G231" s="1"/>
      <c r="H231" s="1"/>
      <c r="I231" s="1"/>
      <c r="J231" s="1">
        <f t="shared" si="3"/>
        <v>0</v>
      </c>
      <c r="K231" s="1"/>
    </row>
    <row r="232" spans="1:11" ht="20.25" customHeight="1" x14ac:dyDescent="0.3">
      <c r="A232" s="1">
        <v>230</v>
      </c>
      <c r="B232" s="10">
        <v>46253</v>
      </c>
      <c r="C232" s="1" t="s">
        <v>35</v>
      </c>
      <c r="D232" s="1" t="s">
        <v>34</v>
      </c>
      <c r="E232" s="1">
        <v>800</v>
      </c>
      <c r="F232" s="1"/>
      <c r="G232" s="1"/>
      <c r="H232" s="1"/>
      <c r="I232" s="1"/>
      <c r="J232" s="1">
        <f t="shared" si="3"/>
        <v>0</v>
      </c>
      <c r="K232" s="1"/>
    </row>
    <row r="233" spans="1:11" ht="20.25" customHeight="1" x14ac:dyDescent="0.3">
      <c r="A233" s="1">
        <v>231</v>
      </c>
      <c r="B233" s="10">
        <v>46254</v>
      </c>
      <c r="C233" s="1" t="s">
        <v>35</v>
      </c>
      <c r="D233" s="1" t="s">
        <v>34</v>
      </c>
      <c r="E233" s="1">
        <v>800</v>
      </c>
      <c r="F233" s="1"/>
      <c r="G233" s="1"/>
      <c r="H233" s="1"/>
      <c r="I233" s="1"/>
      <c r="J233" s="1">
        <f t="shared" si="3"/>
        <v>0</v>
      </c>
      <c r="K233" s="1"/>
    </row>
    <row r="234" spans="1:11" ht="20.25" customHeight="1" x14ac:dyDescent="0.3">
      <c r="A234" s="1">
        <v>232</v>
      </c>
      <c r="B234" s="10">
        <v>46255</v>
      </c>
      <c r="C234" s="1" t="s">
        <v>35</v>
      </c>
      <c r="D234" s="1" t="s">
        <v>34</v>
      </c>
      <c r="E234" s="1">
        <v>800</v>
      </c>
      <c r="F234" s="1"/>
      <c r="G234" s="1"/>
      <c r="H234" s="1"/>
      <c r="I234" s="1"/>
      <c r="J234" s="1">
        <f t="shared" si="3"/>
        <v>0</v>
      </c>
      <c r="K234" s="1"/>
    </row>
    <row r="235" spans="1:11" ht="20.25" customHeight="1" x14ac:dyDescent="0.3">
      <c r="A235" s="1">
        <v>233</v>
      </c>
      <c r="B235" s="10">
        <v>46256</v>
      </c>
      <c r="C235" s="1" t="s">
        <v>35</v>
      </c>
      <c r="D235" s="1" t="s">
        <v>34</v>
      </c>
      <c r="E235" s="1">
        <v>800</v>
      </c>
      <c r="F235" s="1"/>
      <c r="G235" s="1"/>
      <c r="H235" s="1"/>
      <c r="I235" s="1"/>
      <c r="J235" s="1">
        <f t="shared" si="3"/>
        <v>0</v>
      </c>
      <c r="K235" s="1"/>
    </row>
    <row r="236" spans="1:11" ht="20.25" customHeight="1" x14ac:dyDescent="0.3">
      <c r="A236" s="1">
        <v>234</v>
      </c>
      <c r="B236" s="10">
        <v>46257</v>
      </c>
      <c r="C236" s="1" t="s">
        <v>35</v>
      </c>
      <c r="D236" s="1" t="s">
        <v>34</v>
      </c>
      <c r="E236" s="1">
        <v>800</v>
      </c>
      <c r="F236" s="1"/>
      <c r="G236" s="1"/>
      <c r="H236" s="1"/>
      <c r="I236" s="1"/>
      <c r="J236" s="1">
        <f t="shared" si="3"/>
        <v>0</v>
      </c>
      <c r="K236" s="1"/>
    </row>
    <row r="237" spans="1:11" ht="20.25" customHeight="1" x14ac:dyDescent="0.3">
      <c r="A237" s="1">
        <v>235</v>
      </c>
      <c r="B237" s="10">
        <v>46258</v>
      </c>
      <c r="C237" s="1" t="s">
        <v>35</v>
      </c>
      <c r="D237" s="1" t="s">
        <v>34</v>
      </c>
      <c r="E237" s="1">
        <v>800</v>
      </c>
      <c r="F237" s="1"/>
      <c r="G237" s="1"/>
      <c r="H237" s="1"/>
      <c r="I237" s="1"/>
      <c r="J237" s="1">
        <f t="shared" si="3"/>
        <v>0</v>
      </c>
      <c r="K237" s="1"/>
    </row>
    <row r="238" spans="1:11" ht="20.25" customHeight="1" x14ac:dyDescent="0.3">
      <c r="A238" s="1">
        <v>236</v>
      </c>
      <c r="B238" s="10">
        <v>46259</v>
      </c>
      <c r="C238" s="1" t="s">
        <v>35</v>
      </c>
      <c r="D238" s="1" t="s">
        <v>34</v>
      </c>
      <c r="E238" s="1">
        <v>800</v>
      </c>
      <c r="F238" s="1"/>
      <c r="G238" s="1"/>
      <c r="H238" s="1"/>
      <c r="I238" s="1"/>
      <c r="J238" s="1">
        <f t="shared" si="3"/>
        <v>0</v>
      </c>
      <c r="K238" s="1"/>
    </row>
    <row r="239" spans="1:11" ht="20.25" customHeight="1" x14ac:dyDescent="0.3">
      <c r="A239" s="1">
        <v>237</v>
      </c>
      <c r="B239" s="10">
        <v>46260</v>
      </c>
      <c r="C239" s="1" t="s">
        <v>35</v>
      </c>
      <c r="D239" s="1" t="s">
        <v>34</v>
      </c>
      <c r="E239" s="1">
        <v>800</v>
      </c>
      <c r="F239" s="1"/>
      <c r="G239" s="1"/>
      <c r="H239" s="1"/>
      <c r="I239" s="1"/>
      <c r="J239" s="1">
        <f t="shared" si="3"/>
        <v>0</v>
      </c>
      <c r="K239" s="1"/>
    </row>
    <row r="240" spans="1:11" ht="20.25" customHeight="1" x14ac:dyDescent="0.3">
      <c r="A240" s="1">
        <v>238</v>
      </c>
      <c r="B240" s="10">
        <v>46261</v>
      </c>
      <c r="C240" s="1" t="s">
        <v>35</v>
      </c>
      <c r="D240" s="1" t="s">
        <v>34</v>
      </c>
      <c r="E240" s="1">
        <v>800</v>
      </c>
      <c r="F240" s="1"/>
      <c r="G240" s="1"/>
      <c r="H240" s="1"/>
      <c r="I240" s="1"/>
      <c r="J240" s="1">
        <f t="shared" si="3"/>
        <v>0</v>
      </c>
      <c r="K240" s="1"/>
    </row>
    <row r="241" spans="1:11" ht="20.25" customHeight="1" x14ac:dyDescent="0.3">
      <c r="A241" s="1">
        <v>239</v>
      </c>
      <c r="B241" s="10">
        <v>46262</v>
      </c>
      <c r="C241" s="1" t="s">
        <v>35</v>
      </c>
      <c r="D241" s="1" t="s">
        <v>34</v>
      </c>
      <c r="E241" s="1">
        <v>800</v>
      </c>
      <c r="F241" s="1"/>
      <c r="G241" s="1"/>
      <c r="H241" s="1"/>
      <c r="I241" s="1"/>
      <c r="J241" s="1">
        <f t="shared" si="3"/>
        <v>0</v>
      </c>
      <c r="K241" s="1"/>
    </row>
    <row r="242" spans="1:11" ht="20.25" customHeight="1" x14ac:dyDescent="0.3">
      <c r="A242" s="1">
        <v>240</v>
      </c>
      <c r="B242" s="10">
        <v>46263</v>
      </c>
      <c r="C242" s="1" t="s">
        <v>35</v>
      </c>
      <c r="D242" s="1" t="s">
        <v>34</v>
      </c>
      <c r="E242" s="1">
        <v>800</v>
      </c>
      <c r="F242" s="1"/>
      <c r="G242" s="1"/>
      <c r="H242" s="1"/>
      <c r="I242" s="1"/>
      <c r="J242" s="1">
        <f t="shared" si="3"/>
        <v>0</v>
      </c>
      <c r="K242" s="1"/>
    </row>
    <row r="243" spans="1:11" ht="20.25" customHeight="1" x14ac:dyDescent="0.3">
      <c r="A243" s="1">
        <v>241</v>
      </c>
      <c r="B243" s="10">
        <v>46264</v>
      </c>
      <c r="C243" s="1" t="s">
        <v>35</v>
      </c>
      <c r="D243" s="1" t="s">
        <v>34</v>
      </c>
      <c r="E243" s="1">
        <v>800</v>
      </c>
      <c r="F243" s="1"/>
      <c r="G243" s="1"/>
      <c r="H243" s="1"/>
      <c r="I243" s="1"/>
      <c r="J243" s="1">
        <f t="shared" si="3"/>
        <v>0</v>
      </c>
      <c r="K243" s="1"/>
    </row>
    <row r="244" spans="1:11" ht="20.25" customHeight="1" x14ac:dyDescent="0.3">
      <c r="A244" s="1">
        <v>242</v>
      </c>
      <c r="B244" s="10">
        <v>46265</v>
      </c>
      <c r="C244" s="1" t="s">
        <v>35</v>
      </c>
      <c r="D244" s="1" t="s">
        <v>34</v>
      </c>
      <c r="E244" s="1">
        <v>800</v>
      </c>
      <c r="F244" s="1"/>
      <c r="G244" s="1"/>
      <c r="H244" s="1"/>
      <c r="I244" s="1"/>
      <c r="J244" s="1">
        <f t="shared" si="3"/>
        <v>0</v>
      </c>
      <c r="K244" s="1"/>
    </row>
    <row r="245" spans="1:11" ht="20.25" customHeight="1" x14ac:dyDescent="0.3">
      <c r="A245" s="1">
        <v>243</v>
      </c>
      <c r="B245" s="10">
        <v>46266</v>
      </c>
      <c r="C245" s="1" t="s">
        <v>35</v>
      </c>
      <c r="D245" s="1" t="s">
        <v>34</v>
      </c>
      <c r="E245" s="1">
        <v>800</v>
      </c>
      <c r="F245" s="1"/>
      <c r="G245" s="1"/>
      <c r="H245" s="1"/>
      <c r="I245" s="1"/>
      <c r="J245" s="1">
        <f t="shared" si="3"/>
        <v>0</v>
      </c>
      <c r="K245" s="1"/>
    </row>
    <row r="246" spans="1:11" ht="20.25" customHeight="1" x14ac:dyDescent="0.3">
      <c r="A246" s="1">
        <v>244</v>
      </c>
      <c r="B246" s="10">
        <v>46267</v>
      </c>
      <c r="C246" s="1" t="s">
        <v>35</v>
      </c>
      <c r="D246" s="1" t="s">
        <v>34</v>
      </c>
      <c r="E246" s="1">
        <v>800</v>
      </c>
      <c r="F246" s="1"/>
      <c r="G246" s="1"/>
      <c r="H246" s="1"/>
      <c r="I246" s="1"/>
      <c r="J246" s="1">
        <f t="shared" si="3"/>
        <v>0</v>
      </c>
      <c r="K246" s="1"/>
    </row>
    <row r="247" spans="1:11" ht="20.25" customHeight="1" x14ac:dyDescent="0.3">
      <c r="A247" s="1">
        <v>245</v>
      </c>
      <c r="B247" s="10">
        <v>46268</v>
      </c>
      <c r="C247" s="1" t="s">
        <v>35</v>
      </c>
      <c r="D247" s="1" t="s">
        <v>34</v>
      </c>
      <c r="E247" s="1">
        <v>800</v>
      </c>
      <c r="F247" s="1"/>
      <c r="G247" s="1"/>
      <c r="H247" s="1"/>
      <c r="I247" s="1"/>
      <c r="J247" s="1">
        <f t="shared" si="3"/>
        <v>0</v>
      </c>
      <c r="K247" s="1"/>
    </row>
    <row r="248" spans="1:11" ht="20.25" customHeight="1" x14ac:dyDescent="0.3">
      <c r="A248" s="1">
        <v>246</v>
      </c>
      <c r="B248" s="10">
        <v>46269</v>
      </c>
      <c r="C248" s="1" t="s">
        <v>35</v>
      </c>
      <c r="D248" s="1" t="s">
        <v>34</v>
      </c>
      <c r="E248" s="1">
        <v>800</v>
      </c>
      <c r="F248" s="1"/>
      <c r="G248" s="1"/>
      <c r="H248" s="1"/>
      <c r="I248" s="1"/>
      <c r="J248" s="1">
        <f t="shared" si="3"/>
        <v>0</v>
      </c>
      <c r="K248" s="1"/>
    </row>
    <row r="249" spans="1:11" ht="20.25" customHeight="1" x14ac:dyDescent="0.3">
      <c r="A249" s="1">
        <v>247</v>
      </c>
      <c r="B249" s="10">
        <v>46270</v>
      </c>
      <c r="C249" s="1" t="s">
        <v>35</v>
      </c>
      <c r="D249" s="1" t="s">
        <v>34</v>
      </c>
      <c r="E249" s="1">
        <v>800</v>
      </c>
      <c r="F249" s="1"/>
      <c r="G249" s="1"/>
      <c r="H249" s="1"/>
      <c r="I249" s="1"/>
      <c r="J249" s="1">
        <f t="shared" si="3"/>
        <v>0</v>
      </c>
      <c r="K249" s="1"/>
    </row>
    <row r="250" spans="1:11" ht="20.25" customHeight="1" x14ac:dyDescent="0.3">
      <c r="A250" s="1">
        <v>248</v>
      </c>
      <c r="B250" s="10">
        <v>46271</v>
      </c>
      <c r="C250" s="1" t="s">
        <v>35</v>
      </c>
      <c r="D250" s="1" t="s">
        <v>34</v>
      </c>
      <c r="E250" s="1">
        <v>800</v>
      </c>
      <c r="F250" s="1"/>
      <c r="G250" s="1"/>
      <c r="H250" s="1"/>
      <c r="I250" s="1"/>
      <c r="J250" s="1">
        <f t="shared" si="3"/>
        <v>0</v>
      </c>
      <c r="K250" s="1"/>
    </row>
    <row r="251" spans="1:11" ht="20.25" customHeight="1" x14ac:dyDescent="0.3">
      <c r="A251" s="1">
        <v>249</v>
      </c>
      <c r="B251" s="10">
        <v>46272</v>
      </c>
      <c r="C251" s="1" t="s">
        <v>35</v>
      </c>
      <c r="D251" s="1" t="s">
        <v>34</v>
      </c>
      <c r="E251" s="1">
        <v>800</v>
      </c>
      <c r="F251" s="1"/>
      <c r="G251" s="1"/>
      <c r="H251" s="1"/>
      <c r="I251" s="1"/>
      <c r="J251" s="1">
        <f t="shared" si="3"/>
        <v>0</v>
      </c>
      <c r="K251" s="1"/>
    </row>
    <row r="252" spans="1:11" ht="20.25" customHeight="1" x14ac:dyDescent="0.3">
      <c r="A252" s="1">
        <v>250</v>
      </c>
      <c r="B252" s="10">
        <v>46273</v>
      </c>
      <c r="C252" s="1" t="s">
        <v>35</v>
      </c>
      <c r="D252" s="1" t="s">
        <v>34</v>
      </c>
      <c r="E252" s="1">
        <v>800</v>
      </c>
      <c r="F252" s="1"/>
      <c r="G252" s="1"/>
      <c r="H252" s="1"/>
      <c r="I252" s="1"/>
      <c r="J252" s="1">
        <f t="shared" si="3"/>
        <v>0</v>
      </c>
      <c r="K252" s="1"/>
    </row>
    <row r="253" spans="1:11" ht="20.25" customHeight="1" x14ac:dyDescent="0.3">
      <c r="A253" s="1">
        <v>251</v>
      </c>
      <c r="B253" s="10">
        <v>46274</v>
      </c>
      <c r="C253" s="1" t="s">
        <v>35</v>
      </c>
      <c r="D253" s="1" t="s">
        <v>34</v>
      </c>
      <c r="E253" s="1">
        <v>800</v>
      </c>
      <c r="F253" s="1"/>
      <c r="G253" s="1"/>
      <c r="H253" s="1"/>
      <c r="I253" s="1"/>
      <c r="J253" s="1">
        <f t="shared" si="3"/>
        <v>0</v>
      </c>
      <c r="K253" s="1"/>
    </row>
    <row r="254" spans="1:11" ht="20.25" customHeight="1" x14ac:dyDescent="0.3">
      <c r="A254" s="1">
        <v>252</v>
      </c>
      <c r="B254" s="10">
        <v>46275</v>
      </c>
      <c r="C254" s="1" t="s">
        <v>35</v>
      </c>
      <c r="D254" s="1" t="s">
        <v>34</v>
      </c>
      <c r="E254" s="1">
        <v>800</v>
      </c>
      <c r="F254" s="1"/>
      <c r="G254" s="1"/>
      <c r="H254" s="1"/>
      <c r="I254" s="1"/>
      <c r="J254" s="1">
        <f t="shared" si="3"/>
        <v>0</v>
      </c>
      <c r="K254" s="1"/>
    </row>
    <row r="255" spans="1:11" ht="20.25" customHeight="1" x14ac:dyDescent="0.3">
      <c r="A255" s="1">
        <v>253</v>
      </c>
      <c r="B255" s="10">
        <v>46276</v>
      </c>
      <c r="C255" s="1" t="s">
        <v>35</v>
      </c>
      <c r="D255" s="1" t="s">
        <v>34</v>
      </c>
      <c r="E255" s="1">
        <v>800</v>
      </c>
      <c r="F255" s="1"/>
      <c r="G255" s="1"/>
      <c r="H255" s="1"/>
      <c r="I255" s="1"/>
      <c r="J255" s="1">
        <f t="shared" si="3"/>
        <v>0</v>
      </c>
      <c r="K255" s="1"/>
    </row>
    <row r="256" spans="1:11" ht="20.25" customHeight="1" x14ac:dyDescent="0.3">
      <c r="A256" s="1">
        <v>254</v>
      </c>
      <c r="B256" s="10">
        <v>46277</v>
      </c>
      <c r="C256" s="1" t="s">
        <v>35</v>
      </c>
      <c r="D256" s="1" t="s">
        <v>34</v>
      </c>
      <c r="E256" s="1">
        <v>800</v>
      </c>
      <c r="F256" s="1"/>
      <c r="G256" s="1"/>
      <c r="H256" s="1"/>
      <c r="I256" s="1"/>
      <c r="J256" s="1">
        <f t="shared" si="3"/>
        <v>0</v>
      </c>
      <c r="K256" s="1"/>
    </row>
    <row r="257" spans="1:11" ht="20.25" customHeight="1" x14ac:dyDescent="0.3">
      <c r="A257" s="1">
        <v>255</v>
      </c>
      <c r="B257" s="10">
        <v>46278</v>
      </c>
      <c r="C257" s="1" t="s">
        <v>35</v>
      </c>
      <c r="D257" s="1" t="s">
        <v>34</v>
      </c>
      <c r="E257" s="1">
        <v>800</v>
      </c>
      <c r="F257" s="1"/>
      <c r="G257" s="1"/>
      <c r="H257" s="1"/>
      <c r="I257" s="1"/>
      <c r="J257" s="1">
        <f t="shared" si="3"/>
        <v>0</v>
      </c>
      <c r="K257" s="1"/>
    </row>
    <row r="258" spans="1:11" ht="20.25" customHeight="1" x14ac:dyDescent="0.3">
      <c r="A258" s="1">
        <v>256</v>
      </c>
      <c r="B258" s="10">
        <v>46279</v>
      </c>
      <c r="C258" s="1" t="s">
        <v>35</v>
      </c>
      <c r="D258" s="1" t="s">
        <v>34</v>
      </c>
      <c r="E258" s="1">
        <v>800</v>
      </c>
      <c r="F258" s="1"/>
      <c r="G258" s="1"/>
      <c r="H258" s="1"/>
      <c r="I258" s="1"/>
      <c r="J258" s="1">
        <f t="shared" si="3"/>
        <v>0</v>
      </c>
      <c r="K258" s="1"/>
    </row>
    <row r="259" spans="1:11" ht="20.25" customHeight="1" x14ac:dyDescent="0.3">
      <c r="A259" s="1">
        <v>257</v>
      </c>
      <c r="B259" s="10">
        <v>46280</v>
      </c>
      <c r="C259" s="1" t="s">
        <v>35</v>
      </c>
      <c r="D259" s="1" t="s">
        <v>34</v>
      </c>
      <c r="E259" s="1">
        <v>800</v>
      </c>
      <c r="F259" s="1"/>
      <c r="G259" s="1"/>
      <c r="H259" s="1"/>
      <c r="I259" s="1"/>
      <c r="J259" s="1">
        <f t="shared" si="3"/>
        <v>0</v>
      </c>
      <c r="K259" s="1"/>
    </row>
    <row r="260" spans="1:11" ht="20.25" customHeight="1" x14ac:dyDescent="0.3">
      <c r="A260" s="1">
        <v>258</v>
      </c>
      <c r="B260" s="10">
        <v>46281</v>
      </c>
      <c r="C260" s="1" t="s">
        <v>35</v>
      </c>
      <c r="D260" s="1" t="s">
        <v>34</v>
      </c>
      <c r="E260" s="1">
        <v>800</v>
      </c>
      <c r="F260" s="1"/>
      <c r="G260" s="1"/>
      <c r="H260" s="1"/>
      <c r="I260" s="1"/>
      <c r="J260" s="1">
        <f t="shared" ref="J260:J323" si="4">E260*F260-G260-H260+I260</f>
        <v>0</v>
      </c>
      <c r="K260" s="1"/>
    </row>
    <row r="261" spans="1:11" ht="20.25" customHeight="1" x14ac:dyDescent="0.3">
      <c r="A261" s="1">
        <v>259</v>
      </c>
      <c r="B261" s="10">
        <v>46282</v>
      </c>
      <c r="C261" s="1" t="s">
        <v>35</v>
      </c>
      <c r="D261" s="1" t="s">
        <v>34</v>
      </c>
      <c r="E261" s="1">
        <v>800</v>
      </c>
      <c r="F261" s="1"/>
      <c r="G261" s="1"/>
      <c r="H261" s="1"/>
      <c r="I261" s="1"/>
      <c r="J261" s="1">
        <f t="shared" si="4"/>
        <v>0</v>
      </c>
      <c r="K261" s="1"/>
    </row>
    <row r="262" spans="1:11" ht="20.25" customHeight="1" x14ac:dyDescent="0.3">
      <c r="A262" s="1">
        <v>260</v>
      </c>
      <c r="B262" s="10">
        <v>46283</v>
      </c>
      <c r="C262" s="1" t="s">
        <v>35</v>
      </c>
      <c r="D262" s="1" t="s">
        <v>34</v>
      </c>
      <c r="E262" s="1">
        <v>800</v>
      </c>
      <c r="F262" s="1"/>
      <c r="G262" s="1"/>
      <c r="H262" s="1"/>
      <c r="I262" s="1"/>
      <c r="J262" s="1">
        <f t="shared" si="4"/>
        <v>0</v>
      </c>
      <c r="K262" s="1"/>
    </row>
    <row r="263" spans="1:11" ht="20.25" customHeight="1" x14ac:dyDescent="0.3">
      <c r="A263" s="1">
        <v>261</v>
      </c>
      <c r="B263" s="10">
        <v>46284</v>
      </c>
      <c r="C263" s="1" t="s">
        <v>35</v>
      </c>
      <c r="D263" s="1" t="s">
        <v>34</v>
      </c>
      <c r="E263" s="1">
        <v>800</v>
      </c>
      <c r="F263" s="1"/>
      <c r="G263" s="1"/>
      <c r="H263" s="1"/>
      <c r="I263" s="1"/>
      <c r="J263" s="1">
        <f t="shared" si="4"/>
        <v>0</v>
      </c>
      <c r="K263" s="1"/>
    </row>
    <row r="264" spans="1:11" ht="20.25" customHeight="1" x14ac:dyDescent="0.3">
      <c r="A264" s="1">
        <v>262</v>
      </c>
      <c r="B264" s="10">
        <v>46285</v>
      </c>
      <c r="C264" s="1" t="s">
        <v>35</v>
      </c>
      <c r="D264" s="1" t="s">
        <v>34</v>
      </c>
      <c r="E264" s="1">
        <v>800</v>
      </c>
      <c r="F264" s="1"/>
      <c r="G264" s="1"/>
      <c r="H264" s="1"/>
      <c r="I264" s="1"/>
      <c r="J264" s="1">
        <f t="shared" si="4"/>
        <v>0</v>
      </c>
      <c r="K264" s="1"/>
    </row>
    <row r="265" spans="1:11" ht="20.25" customHeight="1" x14ac:dyDescent="0.3">
      <c r="A265" s="1">
        <v>263</v>
      </c>
      <c r="B265" s="10">
        <v>46286</v>
      </c>
      <c r="C265" s="1" t="s">
        <v>35</v>
      </c>
      <c r="D265" s="1" t="s">
        <v>34</v>
      </c>
      <c r="E265" s="1">
        <v>800</v>
      </c>
      <c r="F265" s="1"/>
      <c r="G265" s="1"/>
      <c r="H265" s="1"/>
      <c r="I265" s="1"/>
      <c r="J265" s="1">
        <f t="shared" si="4"/>
        <v>0</v>
      </c>
      <c r="K265" s="1"/>
    </row>
    <row r="266" spans="1:11" ht="20.25" customHeight="1" x14ac:dyDescent="0.3">
      <c r="A266" s="1">
        <v>264</v>
      </c>
      <c r="B266" s="10">
        <v>46287</v>
      </c>
      <c r="C266" s="1" t="s">
        <v>35</v>
      </c>
      <c r="D266" s="1" t="s">
        <v>34</v>
      </c>
      <c r="E266" s="1">
        <v>800</v>
      </c>
      <c r="F266" s="1"/>
      <c r="G266" s="1"/>
      <c r="H266" s="1"/>
      <c r="I266" s="1"/>
      <c r="J266" s="1">
        <f t="shared" si="4"/>
        <v>0</v>
      </c>
      <c r="K266" s="1"/>
    </row>
    <row r="267" spans="1:11" ht="20.25" customHeight="1" x14ac:dyDescent="0.3">
      <c r="A267" s="1">
        <v>265</v>
      </c>
      <c r="B267" s="10">
        <v>46288</v>
      </c>
      <c r="C267" s="1" t="s">
        <v>35</v>
      </c>
      <c r="D267" s="1" t="s">
        <v>34</v>
      </c>
      <c r="E267" s="1">
        <v>800</v>
      </c>
      <c r="F267" s="1"/>
      <c r="G267" s="1"/>
      <c r="H267" s="1"/>
      <c r="I267" s="1"/>
      <c r="J267" s="1">
        <f t="shared" si="4"/>
        <v>0</v>
      </c>
      <c r="K267" s="1"/>
    </row>
    <row r="268" spans="1:11" ht="20.25" customHeight="1" x14ac:dyDescent="0.3">
      <c r="A268" s="1">
        <v>266</v>
      </c>
      <c r="B268" s="10">
        <v>46289</v>
      </c>
      <c r="C268" s="1" t="s">
        <v>35</v>
      </c>
      <c r="D268" s="1" t="s">
        <v>34</v>
      </c>
      <c r="E268" s="1">
        <v>800</v>
      </c>
      <c r="F268" s="1"/>
      <c r="G268" s="1"/>
      <c r="H268" s="1"/>
      <c r="I268" s="1"/>
      <c r="J268" s="1">
        <f t="shared" si="4"/>
        <v>0</v>
      </c>
      <c r="K268" s="1"/>
    </row>
    <row r="269" spans="1:11" ht="20.25" customHeight="1" x14ac:dyDescent="0.3">
      <c r="A269" s="1">
        <v>267</v>
      </c>
      <c r="B269" s="10">
        <v>46290</v>
      </c>
      <c r="C269" s="1" t="s">
        <v>35</v>
      </c>
      <c r="D269" s="1" t="s">
        <v>34</v>
      </c>
      <c r="E269" s="1">
        <v>800</v>
      </c>
      <c r="F269" s="1"/>
      <c r="G269" s="1"/>
      <c r="H269" s="1"/>
      <c r="I269" s="1"/>
      <c r="J269" s="1">
        <f t="shared" si="4"/>
        <v>0</v>
      </c>
      <c r="K269" s="1"/>
    </row>
    <row r="270" spans="1:11" ht="20.25" customHeight="1" x14ac:dyDescent="0.3">
      <c r="A270" s="1">
        <v>268</v>
      </c>
      <c r="B270" s="10">
        <v>46291</v>
      </c>
      <c r="C270" s="1" t="s">
        <v>35</v>
      </c>
      <c r="D270" s="1" t="s">
        <v>34</v>
      </c>
      <c r="E270" s="1">
        <v>800</v>
      </c>
      <c r="F270" s="1"/>
      <c r="G270" s="1"/>
      <c r="H270" s="1"/>
      <c r="I270" s="1"/>
      <c r="J270" s="1">
        <f t="shared" si="4"/>
        <v>0</v>
      </c>
      <c r="K270" s="1"/>
    </row>
    <row r="271" spans="1:11" ht="20.25" customHeight="1" x14ac:dyDescent="0.3">
      <c r="A271" s="1">
        <v>269</v>
      </c>
      <c r="B271" s="10">
        <v>46292</v>
      </c>
      <c r="C271" s="1" t="s">
        <v>35</v>
      </c>
      <c r="D271" s="1" t="s">
        <v>34</v>
      </c>
      <c r="E271" s="1">
        <v>800</v>
      </c>
      <c r="F271" s="1"/>
      <c r="G271" s="1"/>
      <c r="H271" s="1"/>
      <c r="I271" s="1"/>
      <c r="J271" s="1">
        <f t="shared" si="4"/>
        <v>0</v>
      </c>
      <c r="K271" s="1"/>
    </row>
    <row r="272" spans="1:11" ht="20.25" customHeight="1" x14ac:dyDescent="0.3">
      <c r="A272" s="1">
        <v>270</v>
      </c>
      <c r="B272" s="10">
        <v>46293</v>
      </c>
      <c r="C272" s="1" t="s">
        <v>35</v>
      </c>
      <c r="D272" s="1" t="s">
        <v>34</v>
      </c>
      <c r="E272" s="1">
        <v>800</v>
      </c>
      <c r="F272" s="1"/>
      <c r="G272" s="1"/>
      <c r="H272" s="1"/>
      <c r="I272" s="1"/>
      <c r="J272" s="1">
        <f t="shared" si="4"/>
        <v>0</v>
      </c>
      <c r="K272" s="1"/>
    </row>
    <row r="273" spans="1:11" ht="20.25" customHeight="1" x14ac:dyDescent="0.3">
      <c r="A273" s="1">
        <v>271</v>
      </c>
      <c r="B273" s="10">
        <v>46294</v>
      </c>
      <c r="C273" s="1" t="s">
        <v>35</v>
      </c>
      <c r="D273" s="1" t="s">
        <v>34</v>
      </c>
      <c r="E273" s="1">
        <v>800</v>
      </c>
      <c r="F273" s="1"/>
      <c r="G273" s="1"/>
      <c r="H273" s="1"/>
      <c r="I273" s="1"/>
      <c r="J273" s="1">
        <f t="shared" si="4"/>
        <v>0</v>
      </c>
      <c r="K273" s="1"/>
    </row>
    <row r="274" spans="1:11" ht="20.25" customHeight="1" x14ac:dyDescent="0.3">
      <c r="A274" s="1">
        <v>272</v>
      </c>
      <c r="B274" s="10">
        <v>46295</v>
      </c>
      <c r="C274" s="1" t="s">
        <v>35</v>
      </c>
      <c r="D274" s="1" t="s">
        <v>34</v>
      </c>
      <c r="E274" s="1">
        <v>800</v>
      </c>
      <c r="F274" s="1"/>
      <c r="G274" s="1"/>
      <c r="H274" s="1"/>
      <c r="I274" s="1"/>
      <c r="J274" s="1">
        <f t="shared" si="4"/>
        <v>0</v>
      </c>
      <c r="K274" s="1"/>
    </row>
    <row r="275" spans="1:11" ht="20.25" customHeight="1" x14ac:dyDescent="0.3">
      <c r="A275" s="1">
        <v>273</v>
      </c>
      <c r="B275" s="10">
        <v>46296</v>
      </c>
      <c r="C275" s="1" t="s">
        <v>35</v>
      </c>
      <c r="D275" s="1" t="s">
        <v>34</v>
      </c>
      <c r="E275" s="1">
        <v>800</v>
      </c>
      <c r="F275" s="1"/>
      <c r="G275" s="1"/>
      <c r="H275" s="1"/>
      <c r="I275" s="1"/>
      <c r="J275" s="1">
        <f t="shared" si="4"/>
        <v>0</v>
      </c>
      <c r="K275" s="1"/>
    </row>
    <row r="276" spans="1:11" ht="20.25" customHeight="1" x14ac:dyDescent="0.3">
      <c r="A276" s="1">
        <v>274</v>
      </c>
      <c r="B276" s="10">
        <v>46297</v>
      </c>
      <c r="C276" s="1" t="s">
        <v>35</v>
      </c>
      <c r="D276" s="1" t="s">
        <v>34</v>
      </c>
      <c r="E276" s="1">
        <v>800</v>
      </c>
      <c r="F276" s="1"/>
      <c r="G276" s="1"/>
      <c r="H276" s="1"/>
      <c r="I276" s="1"/>
      <c r="J276" s="1">
        <f t="shared" si="4"/>
        <v>0</v>
      </c>
      <c r="K276" s="1"/>
    </row>
    <row r="277" spans="1:11" ht="20.25" customHeight="1" x14ac:dyDescent="0.3">
      <c r="A277" s="1">
        <v>275</v>
      </c>
      <c r="B277" s="10">
        <v>46298</v>
      </c>
      <c r="C277" s="1" t="s">
        <v>35</v>
      </c>
      <c r="D277" s="1" t="s">
        <v>34</v>
      </c>
      <c r="E277" s="1">
        <v>800</v>
      </c>
      <c r="F277" s="1"/>
      <c r="G277" s="1"/>
      <c r="H277" s="1"/>
      <c r="I277" s="1"/>
      <c r="J277" s="1">
        <f t="shared" si="4"/>
        <v>0</v>
      </c>
      <c r="K277" s="1"/>
    </row>
    <row r="278" spans="1:11" ht="20.25" customHeight="1" x14ac:dyDescent="0.3">
      <c r="A278" s="1">
        <v>276</v>
      </c>
      <c r="B278" s="10">
        <v>46299</v>
      </c>
      <c r="C278" s="1" t="s">
        <v>35</v>
      </c>
      <c r="D278" s="1" t="s">
        <v>34</v>
      </c>
      <c r="E278" s="1">
        <v>800</v>
      </c>
      <c r="F278" s="1"/>
      <c r="G278" s="1"/>
      <c r="H278" s="1"/>
      <c r="I278" s="1"/>
      <c r="J278" s="1">
        <f t="shared" si="4"/>
        <v>0</v>
      </c>
      <c r="K278" s="1"/>
    </row>
    <row r="279" spans="1:11" ht="20.25" customHeight="1" x14ac:dyDescent="0.3">
      <c r="A279" s="1">
        <v>277</v>
      </c>
      <c r="B279" s="10">
        <v>46300</v>
      </c>
      <c r="C279" s="1" t="s">
        <v>35</v>
      </c>
      <c r="D279" s="1" t="s">
        <v>34</v>
      </c>
      <c r="E279" s="1">
        <v>800</v>
      </c>
      <c r="F279" s="1"/>
      <c r="G279" s="1"/>
      <c r="H279" s="1"/>
      <c r="I279" s="1"/>
      <c r="J279" s="1">
        <f t="shared" si="4"/>
        <v>0</v>
      </c>
      <c r="K279" s="1"/>
    </row>
    <row r="280" spans="1:11" ht="20.25" customHeight="1" x14ac:dyDescent="0.3">
      <c r="A280" s="1">
        <v>278</v>
      </c>
      <c r="B280" s="10">
        <v>46301</v>
      </c>
      <c r="C280" s="1" t="s">
        <v>35</v>
      </c>
      <c r="D280" s="1" t="s">
        <v>34</v>
      </c>
      <c r="E280" s="1">
        <v>800</v>
      </c>
      <c r="F280" s="1"/>
      <c r="G280" s="1"/>
      <c r="H280" s="1"/>
      <c r="I280" s="1"/>
      <c r="J280" s="1">
        <f t="shared" si="4"/>
        <v>0</v>
      </c>
      <c r="K280" s="1"/>
    </row>
    <row r="281" spans="1:11" ht="20.25" customHeight="1" x14ac:dyDescent="0.3">
      <c r="A281" s="1">
        <v>279</v>
      </c>
      <c r="B281" s="10">
        <v>46302</v>
      </c>
      <c r="C281" s="1" t="s">
        <v>35</v>
      </c>
      <c r="D281" s="1" t="s">
        <v>34</v>
      </c>
      <c r="E281" s="1">
        <v>800</v>
      </c>
      <c r="F281" s="1"/>
      <c r="G281" s="1"/>
      <c r="H281" s="1"/>
      <c r="I281" s="1"/>
      <c r="J281" s="1">
        <f t="shared" si="4"/>
        <v>0</v>
      </c>
      <c r="K281" s="1"/>
    </row>
    <row r="282" spans="1:11" ht="20.25" customHeight="1" x14ac:dyDescent="0.3">
      <c r="A282" s="1">
        <v>280</v>
      </c>
      <c r="B282" s="10">
        <v>46303</v>
      </c>
      <c r="C282" s="1" t="s">
        <v>35</v>
      </c>
      <c r="D282" s="1" t="s">
        <v>34</v>
      </c>
      <c r="E282" s="1">
        <v>800</v>
      </c>
      <c r="F282" s="1"/>
      <c r="G282" s="1"/>
      <c r="H282" s="1"/>
      <c r="I282" s="1"/>
      <c r="J282" s="1">
        <f t="shared" si="4"/>
        <v>0</v>
      </c>
      <c r="K282" s="1"/>
    </row>
    <row r="283" spans="1:11" ht="20.25" customHeight="1" x14ac:dyDescent="0.3">
      <c r="A283" s="1">
        <v>281</v>
      </c>
      <c r="B283" s="10">
        <v>46304</v>
      </c>
      <c r="C283" s="1" t="s">
        <v>35</v>
      </c>
      <c r="D283" s="1" t="s">
        <v>34</v>
      </c>
      <c r="E283" s="1">
        <v>800</v>
      </c>
      <c r="F283" s="1"/>
      <c r="G283" s="1"/>
      <c r="H283" s="1"/>
      <c r="I283" s="1"/>
      <c r="J283" s="1">
        <f t="shared" si="4"/>
        <v>0</v>
      </c>
      <c r="K283" s="1"/>
    </row>
    <row r="284" spans="1:11" ht="20.25" customHeight="1" x14ac:dyDescent="0.3">
      <c r="A284" s="1">
        <v>282</v>
      </c>
      <c r="B284" s="10">
        <v>46305</v>
      </c>
      <c r="C284" s="1" t="s">
        <v>35</v>
      </c>
      <c r="D284" s="1" t="s">
        <v>34</v>
      </c>
      <c r="E284" s="1">
        <v>800</v>
      </c>
      <c r="F284" s="1"/>
      <c r="G284" s="1"/>
      <c r="H284" s="1"/>
      <c r="I284" s="1"/>
      <c r="J284" s="1">
        <f t="shared" si="4"/>
        <v>0</v>
      </c>
      <c r="K284" s="1"/>
    </row>
    <row r="285" spans="1:11" ht="20.25" customHeight="1" x14ac:dyDescent="0.3">
      <c r="A285" s="1">
        <v>283</v>
      </c>
      <c r="B285" s="10">
        <v>46306</v>
      </c>
      <c r="C285" s="1" t="s">
        <v>35</v>
      </c>
      <c r="D285" s="1" t="s">
        <v>34</v>
      </c>
      <c r="E285" s="1">
        <v>800</v>
      </c>
      <c r="F285" s="1"/>
      <c r="G285" s="1"/>
      <c r="H285" s="1"/>
      <c r="I285" s="1"/>
      <c r="J285" s="1">
        <f t="shared" si="4"/>
        <v>0</v>
      </c>
      <c r="K285" s="1"/>
    </row>
    <row r="286" spans="1:11" ht="20.25" customHeight="1" x14ac:dyDescent="0.3">
      <c r="A286" s="1">
        <v>284</v>
      </c>
      <c r="B286" s="10">
        <v>46307</v>
      </c>
      <c r="C286" s="1" t="s">
        <v>35</v>
      </c>
      <c r="D286" s="1" t="s">
        <v>34</v>
      </c>
      <c r="E286" s="1">
        <v>800</v>
      </c>
      <c r="F286" s="1"/>
      <c r="G286" s="1"/>
      <c r="H286" s="1"/>
      <c r="I286" s="1"/>
      <c r="J286" s="1">
        <f t="shared" si="4"/>
        <v>0</v>
      </c>
      <c r="K286" s="1"/>
    </row>
    <row r="287" spans="1:11" ht="20.25" customHeight="1" x14ac:dyDescent="0.3">
      <c r="A287" s="1">
        <v>285</v>
      </c>
      <c r="B287" s="10">
        <v>46308</v>
      </c>
      <c r="C287" s="1" t="s">
        <v>35</v>
      </c>
      <c r="D287" s="1" t="s">
        <v>34</v>
      </c>
      <c r="E287" s="1">
        <v>800</v>
      </c>
      <c r="F287" s="1"/>
      <c r="G287" s="1"/>
      <c r="H287" s="1"/>
      <c r="I287" s="1"/>
      <c r="J287" s="1">
        <f t="shared" si="4"/>
        <v>0</v>
      </c>
      <c r="K287" s="1"/>
    </row>
    <row r="288" spans="1:11" ht="20.25" customHeight="1" x14ac:dyDescent="0.3">
      <c r="A288" s="1">
        <v>286</v>
      </c>
      <c r="B288" s="10">
        <v>46309</v>
      </c>
      <c r="C288" s="1" t="s">
        <v>35</v>
      </c>
      <c r="D288" s="1" t="s">
        <v>34</v>
      </c>
      <c r="E288" s="1">
        <v>800</v>
      </c>
      <c r="F288" s="1"/>
      <c r="G288" s="1"/>
      <c r="H288" s="1"/>
      <c r="I288" s="1"/>
      <c r="J288" s="1">
        <f t="shared" si="4"/>
        <v>0</v>
      </c>
      <c r="K288" s="1"/>
    </row>
    <row r="289" spans="1:11" ht="20.25" customHeight="1" x14ac:dyDescent="0.3">
      <c r="A289" s="1">
        <v>287</v>
      </c>
      <c r="B289" s="10">
        <v>46310</v>
      </c>
      <c r="C289" s="1" t="s">
        <v>35</v>
      </c>
      <c r="D289" s="1" t="s">
        <v>34</v>
      </c>
      <c r="E289" s="1">
        <v>800</v>
      </c>
      <c r="F289" s="1"/>
      <c r="G289" s="1"/>
      <c r="H289" s="1"/>
      <c r="I289" s="1"/>
      <c r="J289" s="1">
        <f t="shared" si="4"/>
        <v>0</v>
      </c>
      <c r="K289" s="1"/>
    </row>
    <row r="290" spans="1:11" ht="20.25" customHeight="1" x14ac:dyDescent="0.3">
      <c r="A290" s="1">
        <v>288</v>
      </c>
      <c r="B290" s="10">
        <v>46311</v>
      </c>
      <c r="C290" s="1" t="s">
        <v>35</v>
      </c>
      <c r="D290" s="1" t="s">
        <v>34</v>
      </c>
      <c r="E290" s="1">
        <v>800</v>
      </c>
      <c r="F290" s="1"/>
      <c r="G290" s="1"/>
      <c r="H290" s="1"/>
      <c r="I290" s="1"/>
      <c r="J290" s="1">
        <f t="shared" si="4"/>
        <v>0</v>
      </c>
      <c r="K290" s="1"/>
    </row>
    <row r="291" spans="1:11" ht="20.25" customHeight="1" x14ac:dyDescent="0.3">
      <c r="A291" s="1">
        <v>289</v>
      </c>
      <c r="B291" s="10">
        <v>46312</v>
      </c>
      <c r="C291" s="1" t="s">
        <v>35</v>
      </c>
      <c r="D291" s="1" t="s">
        <v>34</v>
      </c>
      <c r="E291" s="1">
        <v>800</v>
      </c>
      <c r="F291" s="1"/>
      <c r="G291" s="1"/>
      <c r="H291" s="1"/>
      <c r="I291" s="1"/>
      <c r="J291" s="1">
        <f t="shared" si="4"/>
        <v>0</v>
      </c>
      <c r="K291" s="1"/>
    </row>
    <row r="292" spans="1:11" ht="20.25" customHeight="1" x14ac:dyDescent="0.3">
      <c r="A292" s="1">
        <v>290</v>
      </c>
      <c r="B292" s="10">
        <v>46313</v>
      </c>
      <c r="C292" s="1" t="s">
        <v>35</v>
      </c>
      <c r="D292" s="1" t="s">
        <v>34</v>
      </c>
      <c r="E292" s="1">
        <v>800</v>
      </c>
      <c r="F292" s="1"/>
      <c r="G292" s="1"/>
      <c r="H292" s="1"/>
      <c r="I292" s="1"/>
      <c r="J292" s="1">
        <f t="shared" si="4"/>
        <v>0</v>
      </c>
      <c r="K292" s="1"/>
    </row>
    <row r="293" spans="1:11" ht="20.25" customHeight="1" x14ac:dyDescent="0.3">
      <c r="A293" s="1">
        <v>291</v>
      </c>
      <c r="B293" s="10">
        <v>46314</v>
      </c>
      <c r="C293" s="1" t="s">
        <v>35</v>
      </c>
      <c r="D293" s="1" t="s">
        <v>34</v>
      </c>
      <c r="E293" s="1">
        <v>800</v>
      </c>
      <c r="F293" s="1"/>
      <c r="G293" s="1"/>
      <c r="H293" s="1"/>
      <c r="I293" s="1"/>
      <c r="J293" s="1">
        <f t="shared" si="4"/>
        <v>0</v>
      </c>
      <c r="K293" s="1"/>
    </row>
    <row r="294" spans="1:11" ht="20.25" customHeight="1" x14ac:dyDescent="0.3">
      <c r="A294" s="1">
        <v>292</v>
      </c>
      <c r="B294" s="10">
        <v>46315</v>
      </c>
      <c r="C294" s="1" t="s">
        <v>35</v>
      </c>
      <c r="D294" s="1" t="s">
        <v>34</v>
      </c>
      <c r="E294" s="1">
        <v>800</v>
      </c>
      <c r="F294" s="1"/>
      <c r="G294" s="1"/>
      <c r="H294" s="1"/>
      <c r="I294" s="1"/>
      <c r="J294" s="1">
        <f t="shared" si="4"/>
        <v>0</v>
      </c>
      <c r="K294" s="1"/>
    </row>
    <row r="295" spans="1:11" ht="20.25" customHeight="1" x14ac:dyDescent="0.3">
      <c r="A295" s="1">
        <v>293</v>
      </c>
      <c r="B295" s="10">
        <v>46316</v>
      </c>
      <c r="C295" s="1" t="s">
        <v>35</v>
      </c>
      <c r="D295" s="1" t="s">
        <v>34</v>
      </c>
      <c r="E295" s="1">
        <v>800</v>
      </c>
      <c r="F295" s="1"/>
      <c r="G295" s="1"/>
      <c r="H295" s="1"/>
      <c r="I295" s="1"/>
      <c r="J295" s="1">
        <f t="shared" si="4"/>
        <v>0</v>
      </c>
      <c r="K295" s="1"/>
    </row>
    <row r="296" spans="1:11" ht="20.25" customHeight="1" x14ac:dyDescent="0.3">
      <c r="A296" s="1">
        <v>294</v>
      </c>
      <c r="B296" s="10">
        <v>46317</v>
      </c>
      <c r="C296" s="1" t="s">
        <v>35</v>
      </c>
      <c r="D296" s="1" t="s">
        <v>34</v>
      </c>
      <c r="E296" s="1">
        <v>800</v>
      </c>
      <c r="F296" s="1"/>
      <c r="G296" s="1"/>
      <c r="H296" s="1"/>
      <c r="I296" s="1"/>
      <c r="J296" s="1">
        <f t="shared" si="4"/>
        <v>0</v>
      </c>
      <c r="K296" s="1"/>
    </row>
    <row r="297" spans="1:11" ht="20.25" customHeight="1" x14ac:dyDescent="0.3">
      <c r="A297" s="1">
        <v>295</v>
      </c>
      <c r="B297" s="10">
        <v>46318</v>
      </c>
      <c r="C297" s="1" t="s">
        <v>35</v>
      </c>
      <c r="D297" s="1" t="s">
        <v>34</v>
      </c>
      <c r="E297" s="1">
        <v>800</v>
      </c>
      <c r="F297" s="1"/>
      <c r="G297" s="1"/>
      <c r="H297" s="1"/>
      <c r="I297" s="1"/>
      <c r="J297" s="1">
        <f t="shared" si="4"/>
        <v>0</v>
      </c>
      <c r="K297" s="1"/>
    </row>
    <row r="298" spans="1:11" ht="20.25" customHeight="1" x14ac:dyDescent="0.3">
      <c r="A298" s="1">
        <v>296</v>
      </c>
      <c r="B298" s="10">
        <v>46319</v>
      </c>
      <c r="C298" s="1" t="s">
        <v>35</v>
      </c>
      <c r="D298" s="1" t="s">
        <v>34</v>
      </c>
      <c r="E298" s="1">
        <v>800</v>
      </c>
      <c r="F298" s="1"/>
      <c r="G298" s="1"/>
      <c r="H298" s="1"/>
      <c r="I298" s="1"/>
      <c r="J298" s="1">
        <f t="shared" si="4"/>
        <v>0</v>
      </c>
      <c r="K298" s="1"/>
    </row>
    <row r="299" spans="1:11" ht="20.25" customHeight="1" x14ac:dyDescent="0.3">
      <c r="A299" s="1">
        <v>297</v>
      </c>
      <c r="B299" s="10">
        <v>46320</v>
      </c>
      <c r="C299" s="1" t="s">
        <v>35</v>
      </c>
      <c r="D299" s="1" t="s">
        <v>34</v>
      </c>
      <c r="E299" s="1">
        <v>800</v>
      </c>
      <c r="F299" s="1"/>
      <c r="G299" s="1"/>
      <c r="H299" s="1"/>
      <c r="I299" s="1"/>
      <c r="J299" s="1">
        <f t="shared" si="4"/>
        <v>0</v>
      </c>
      <c r="K299" s="1"/>
    </row>
    <row r="300" spans="1:11" ht="20.25" customHeight="1" x14ac:dyDescent="0.3">
      <c r="A300" s="1">
        <v>298</v>
      </c>
      <c r="B300" s="10">
        <v>46321</v>
      </c>
      <c r="C300" s="1" t="s">
        <v>35</v>
      </c>
      <c r="D300" s="1" t="s">
        <v>34</v>
      </c>
      <c r="E300" s="1">
        <v>800</v>
      </c>
      <c r="F300" s="1"/>
      <c r="G300" s="1"/>
      <c r="H300" s="1"/>
      <c r="I300" s="1"/>
      <c r="J300" s="1">
        <f t="shared" si="4"/>
        <v>0</v>
      </c>
      <c r="K300" s="1"/>
    </row>
    <row r="301" spans="1:11" ht="20.25" customHeight="1" x14ac:dyDescent="0.3">
      <c r="A301" s="1">
        <v>299</v>
      </c>
      <c r="B301" s="10">
        <v>46322</v>
      </c>
      <c r="C301" s="1" t="s">
        <v>35</v>
      </c>
      <c r="D301" s="1" t="s">
        <v>34</v>
      </c>
      <c r="E301" s="1">
        <v>800</v>
      </c>
      <c r="F301" s="1"/>
      <c r="G301" s="1"/>
      <c r="H301" s="1"/>
      <c r="I301" s="1"/>
      <c r="J301" s="1">
        <f t="shared" si="4"/>
        <v>0</v>
      </c>
      <c r="K301" s="1"/>
    </row>
    <row r="302" spans="1:11" ht="20.25" customHeight="1" x14ac:dyDescent="0.3">
      <c r="A302" s="1">
        <v>300</v>
      </c>
      <c r="B302" s="10">
        <v>46323</v>
      </c>
      <c r="C302" s="1" t="s">
        <v>35</v>
      </c>
      <c r="D302" s="1" t="s">
        <v>34</v>
      </c>
      <c r="E302" s="1">
        <v>800</v>
      </c>
      <c r="F302" s="1"/>
      <c r="G302" s="1"/>
      <c r="H302" s="1"/>
      <c r="I302" s="1"/>
      <c r="J302" s="1">
        <f t="shared" si="4"/>
        <v>0</v>
      </c>
      <c r="K302" s="1"/>
    </row>
    <row r="303" spans="1:11" ht="20.25" customHeight="1" x14ac:dyDescent="0.3">
      <c r="A303" s="1">
        <v>301</v>
      </c>
      <c r="B303" s="10">
        <v>46324</v>
      </c>
      <c r="C303" s="1" t="s">
        <v>35</v>
      </c>
      <c r="D303" s="1" t="s">
        <v>34</v>
      </c>
      <c r="E303" s="1">
        <v>800</v>
      </c>
      <c r="F303" s="1"/>
      <c r="G303" s="1"/>
      <c r="H303" s="1"/>
      <c r="I303" s="1"/>
      <c r="J303" s="1">
        <f t="shared" si="4"/>
        <v>0</v>
      </c>
      <c r="K303" s="1"/>
    </row>
    <row r="304" spans="1:11" ht="20.25" customHeight="1" x14ac:dyDescent="0.3">
      <c r="A304" s="1">
        <v>302</v>
      </c>
      <c r="B304" s="10">
        <v>46325</v>
      </c>
      <c r="C304" s="1" t="s">
        <v>35</v>
      </c>
      <c r="D304" s="1" t="s">
        <v>34</v>
      </c>
      <c r="E304" s="1">
        <v>800</v>
      </c>
      <c r="F304" s="1"/>
      <c r="G304" s="1"/>
      <c r="H304" s="1"/>
      <c r="I304" s="1"/>
      <c r="J304" s="1">
        <f t="shared" si="4"/>
        <v>0</v>
      </c>
      <c r="K304" s="1"/>
    </row>
    <row r="305" spans="1:11" ht="20.25" customHeight="1" x14ac:dyDescent="0.3">
      <c r="A305" s="1">
        <v>303</v>
      </c>
      <c r="B305" s="10">
        <v>46326</v>
      </c>
      <c r="C305" s="1" t="s">
        <v>35</v>
      </c>
      <c r="D305" s="1" t="s">
        <v>34</v>
      </c>
      <c r="E305" s="1">
        <v>800</v>
      </c>
      <c r="F305" s="1"/>
      <c r="G305" s="1"/>
      <c r="H305" s="1"/>
      <c r="I305" s="1"/>
      <c r="J305" s="1">
        <f t="shared" si="4"/>
        <v>0</v>
      </c>
      <c r="K305" s="1"/>
    </row>
    <row r="306" spans="1:11" ht="20.25" customHeight="1" x14ac:dyDescent="0.3">
      <c r="A306" s="1">
        <v>304</v>
      </c>
      <c r="B306" s="10">
        <v>46327</v>
      </c>
      <c r="C306" s="1" t="s">
        <v>35</v>
      </c>
      <c r="D306" s="1" t="s">
        <v>34</v>
      </c>
      <c r="E306" s="1">
        <v>800</v>
      </c>
      <c r="F306" s="1"/>
      <c r="G306" s="1"/>
      <c r="H306" s="1"/>
      <c r="I306" s="1"/>
      <c r="J306" s="1">
        <f t="shared" si="4"/>
        <v>0</v>
      </c>
      <c r="K306" s="1"/>
    </row>
    <row r="307" spans="1:11" ht="20.25" customHeight="1" x14ac:dyDescent="0.3">
      <c r="A307" s="1">
        <v>305</v>
      </c>
      <c r="B307" s="10">
        <v>46328</v>
      </c>
      <c r="C307" s="1" t="s">
        <v>35</v>
      </c>
      <c r="D307" s="1" t="s">
        <v>34</v>
      </c>
      <c r="E307" s="1">
        <v>800</v>
      </c>
      <c r="F307" s="1"/>
      <c r="G307" s="1"/>
      <c r="H307" s="1"/>
      <c r="I307" s="1"/>
      <c r="J307" s="1">
        <f t="shared" si="4"/>
        <v>0</v>
      </c>
      <c r="K307" s="1"/>
    </row>
    <row r="308" spans="1:11" ht="20.25" customHeight="1" x14ac:dyDescent="0.3">
      <c r="A308" s="1">
        <v>306</v>
      </c>
      <c r="B308" s="10">
        <v>46329</v>
      </c>
      <c r="C308" s="1" t="s">
        <v>35</v>
      </c>
      <c r="D308" s="1" t="s">
        <v>34</v>
      </c>
      <c r="E308" s="1">
        <v>800</v>
      </c>
      <c r="F308" s="1"/>
      <c r="G308" s="1"/>
      <c r="H308" s="1"/>
      <c r="I308" s="1"/>
      <c r="J308" s="1">
        <f t="shared" si="4"/>
        <v>0</v>
      </c>
      <c r="K308" s="1"/>
    </row>
    <row r="309" spans="1:11" ht="20.25" customHeight="1" x14ac:dyDescent="0.3">
      <c r="A309" s="1">
        <v>307</v>
      </c>
      <c r="B309" s="10">
        <v>46330</v>
      </c>
      <c r="C309" s="1" t="s">
        <v>35</v>
      </c>
      <c r="D309" s="1" t="s">
        <v>34</v>
      </c>
      <c r="E309" s="1">
        <v>800</v>
      </c>
      <c r="F309" s="1"/>
      <c r="G309" s="1"/>
      <c r="H309" s="1"/>
      <c r="I309" s="1"/>
      <c r="J309" s="1">
        <f t="shared" si="4"/>
        <v>0</v>
      </c>
      <c r="K309" s="1"/>
    </row>
    <row r="310" spans="1:11" ht="20.25" customHeight="1" x14ac:dyDescent="0.3">
      <c r="A310" s="1">
        <v>308</v>
      </c>
      <c r="B310" s="10">
        <v>46331</v>
      </c>
      <c r="C310" s="1" t="s">
        <v>35</v>
      </c>
      <c r="D310" s="1" t="s">
        <v>34</v>
      </c>
      <c r="E310" s="1">
        <v>800</v>
      </c>
      <c r="F310" s="1"/>
      <c r="G310" s="1"/>
      <c r="H310" s="1"/>
      <c r="I310" s="1"/>
      <c r="J310" s="1">
        <f t="shared" si="4"/>
        <v>0</v>
      </c>
      <c r="K310" s="1"/>
    </row>
    <row r="311" spans="1:11" ht="20.25" customHeight="1" x14ac:dyDescent="0.3">
      <c r="A311" s="1">
        <v>309</v>
      </c>
      <c r="B311" s="10">
        <v>46332</v>
      </c>
      <c r="C311" s="1" t="s">
        <v>35</v>
      </c>
      <c r="D311" s="1" t="s">
        <v>34</v>
      </c>
      <c r="E311" s="1">
        <v>800</v>
      </c>
      <c r="F311" s="1"/>
      <c r="G311" s="1"/>
      <c r="H311" s="1"/>
      <c r="I311" s="1"/>
      <c r="J311" s="1">
        <f t="shared" si="4"/>
        <v>0</v>
      </c>
      <c r="K311" s="1"/>
    </row>
    <row r="312" spans="1:11" ht="20.25" customHeight="1" x14ac:dyDescent="0.3">
      <c r="A312" s="1">
        <v>310</v>
      </c>
      <c r="B312" s="10">
        <v>46333</v>
      </c>
      <c r="C312" s="1" t="s">
        <v>35</v>
      </c>
      <c r="D312" s="1" t="s">
        <v>34</v>
      </c>
      <c r="E312" s="1">
        <v>800</v>
      </c>
      <c r="F312" s="1"/>
      <c r="G312" s="1"/>
      <c r="H312" s="1"/>
      <c r="I312" s="1"/>
      <c r="J312" s="1">
        <f t="shared" si="4"/>
        <v>0</v>
      </c>
      <c r="K312" s="1"/>
    </row>
    <row r="313" spans="1:11" ht="20.25" customHeight="1" x14ac:dyDescent="0.3">
      <c r="A313" s="1">
        <v>311</v>
      </c>
      <c r="B313" s="10">
        <v>46334</v>
      </c>
      <c r="C313" s="1" t="s">
        <v>35</v>
      </c>
      <c r="D313" s="1" t="s">
        <v>34</v>
      </c>
      <c r="E313" s="1">
        <v>800</v>
      </c>
      <c r="F313" s="1"/>
      <c r="G313" s="1"/>
      <c r="H313" s="1"/>
      <c r="I313" s="1"/>
      <c r="J313" s="1">
        <f t="shared" si="4"/>
        <v>0</v>
      </c>
      <c r="K313" s="1"/>
    </row>
    <row r="314" spans="1:11" ht="20.25" customHeight="1" x14ac:dyDescent="0.3">
      <c r="A314" s="1">
        <v>312</v>
      </c>
      <c r="B314" s="10">
        <v>46335</v>
      </c>
      <c r="C314" s="1" t="s">
        <v>35</v>
      </c>
      <c r="D314" s="1" t="s">
        <v>34</v>
      </c>
      <c r="E314" s="1">
        <v>800</v>
      </c>
      <c r="F314" s="1"/>
      <c r="G314" s="1"/>
      <c r="H314" s="1"/>
      <c r="I314" s="1"/>
      <c r="J314" s="1">
        <f t="shared" si="4"/>
        <v>0</v>
      </c>
      <c r="K314" s="1"/>
    </row>
    <row r="315" spans="1:11" ht="20.25" customHeight="1" x14ac:dyDescent="0.3">
      <c r="A315" s="1">
        <v>313</v>
      </c>
      <c r="B315" s="10">
        <v>46336</v>
      </c>
      <c r="C315" s="1" t="s">
        <v>35</v>
      </c>
      <c r="D315" s="1" t="s">
        <v>34</v>
      </c>
      <c r="E315" s="1">
        <v>800</v>
      </c>
      <c r="F315" s="1"/>
      <c r="G315" s="1"/>
      <c r="H315" s="1"/>
      <c r="I315" s="1"/>
      <c r="J315" s="1">
        <f t="shared" si="4"/>
        <v>0</v>
      </c>
      <c r="K315" s="1"/>
    </row>
    <row r="316" spans="1:11" ht="20.25" customHeight="1" x14ac:dyDescent="0.3">
      <c r="A316" s="1">
        <v>314</v>
      </c>
      <c r="B316" s="10">
        <v>46337</v>
      </c>
      <c r="C316" s="1" t="s">
        <v>35</v>
      </c>
      <c r="D316" s="1" t="s">
        <v>34</v>
      </c>
      <c r="E316" s="1">
        <v>800</v>
      </c>
      <c r="F316" s="1"/>
      <c r="G316" s="1"/>
      <c r="H316" s="1"/>
      <c r="I316" s="1"/>
      <c r="J316" s="1">
        <f t="shared" si="4"/>
        <v>0</v>
      </c>
      <c r="K316" s="1"/>
    </row>
    <row r="317" spans="1:11" ht="20.25" customHeight="1" x14ac:dyDescent="0.3">
      <c r="A317" s="1">
        <v>315</v>
      </c>
      <c r="B317" s="10">
        <v>46338</v>
      </c>
      <c r="C317" s="1" t="s">
        <v>35</v>
      </c>
      <c r="D317" s="1" t="s">
        <v>34</v>
      </c>
      <c r="E317" s="1">
        <v>800</v>
      </c>
      <c r="F317" s="1"/>
      <c r="G317" s="1"/>
      <c r="H317" s="1"/>
      <c r="I317" s="1"/>
      <c r="J317" s="1">
        <f t="shared" si="4"/>
        <v>0</v>
      </c>
      <c r="K317" s="1"/>
    </row>
    <row r="318" spans="1:11" ht="20.25" customHeight="1" x14ac:dyDescent="0.3">
      <c r="A318" s="1">
        <v>316</v>
      </c>
      <c r="B318" s="10">
        <v>46339</v>
      </c>
      <c r="C318" s="1" t="s">
        <v>35</v>
      </c>
      <c r="D318" s="1" t="s">
        <v>34</v>
      </c>
      <c r="E318" s="1">
        <v>800</v>
      </c>
      <c r="F318" s="1"/>
      <c r="G318" s="1"/>
      <c r="H318" s="1"/>
      <c r="I318" s="1"/>
      <c r="J318" s="1">
        <f t="shared" si="4"/>
        <v>0</v>
      </c>
      <c r="K318" s="1"/>
    </row>
    <row r="319" spans="1:11" ht="20.25" customHeight="1" x14ac:dyDescent="0.3">
      <c r="A319" s="1">
        <v>317</v>
      </c>
      <c r="B319" s="10">
        <v>46340</v>
      </c>
      <c r="C319" s="1" t="s">
        <v>35</v>
      </c>
      <c r="D319" s="1" t="s">
        <v>34</v>
      </c>
      <c r="E319" s="1">
        <v>800</v>
      </c>
      <c r="F319" s="1"/>
      <c r="G319" s="1"/>
      <c r="H319" s="1"/>
      <c r="I319" s="1"/>
      <c r="J319" s="1">
        <f t="shared" si="4"/>
        <v>0</v>
      </c>
      <c r="K319" s="1"/>
    </row>
    <row r="320" spans="1:11" ht="20.25" customHeight="1" x14ac:dyDescent="0.3">
      <c r="A320" s="1">
        <v>318</v>
      </c>
      <c r="B320" s="10">
        <v>46341</v>
      </c>
      <c r="C320" s="1" t="s">
        <v>35</v>
      </c>
      <c r="D320" s="1" t="s">
        <v>34</v>
      </c>
      <c r="E320" s="1">
        <v>800</v>
      </c>
      <c r="F320" s="1"/>
      <c r="G320" s="1"/>
      <c r="H320" s="1"/>
      <c r="I320" s="1"/>
      <c r="J320" s="1">
        <f t="shared" si="4"/>
        <v>0</v>
      </c>
      <c r="K320" s="1"/>
    </row>
    <row r="321" spans="1:11" ht="20.25" customHeight="1" x14ac:dyDescent="0.3">
      <c r="A321" s="1">
        <v>319</v>
      </c>
      <c r="B321" s="10">
        <v>46342</v>
      </c>
      <c r="C321" s="1" t="s">
        <v>35</v>
      </c>
      <c r="D321" s="1" t="s">
        <v>34</v>
      </c>
      <c r="E321" s="1">
        <v>800</v>
      </c>
      <c r="F321" s="1"/>
      <c r="G321" s="1"/>
      <c r="H321" s="1"/>
      <c r="I321" s="1"/>
      <c r="J321" s="1">
        <f t="shared" si="4"/>
        <v>0</v>
      </c>
      <c r="K321" s="1"/>
    </row>
    <row r="322" spans="1:11" ht="20.25" customHeight="1" x14ac:dyDescent="0.3">
      <c r="A322" s="1">
        <v>320</v>
      </c>
      <c r="B322" s="10">
        <v>46343</v>
      </c>
      <c r="C322" s="1" t="s">
        <v>35</v>
      </c>
      <c r="D322" s="1" t="s">
        <v>34</v>
      </c>
      <c r="E322" s="1">
        <v>800</v>
      </c>
      <c r="F322" s="1"/>
      <c r="G322" s="1"/>
      <c r="H322" s="1"/>
      <c r="I322" s="1"/>
      <c r="J322" s="1">
        <f t="shared" si="4"/>
        <v>0</v>
      </c>
      <c r="K322" s="1"/>
    </row>
    <row r="323" spans="1:11" ht="20.25" customHeight="1" x14ac:dyDescent="0.3">
      <c r="A323" s="1">
        <v>321</v>
      </c>
      <c r="B323" s="10">
        <v>46344</v>
      </c>
      <c r="C323" s="1" t="s">
        <v>35</v>
      </c>
      <c r="D323" s="1" t="s">
        <v>34</v>
      </c>
      <c r="E323" s="1">
        <v>800</v>
      </c>
      <c r="F323" s="1"/>
      <c r="G323" s="1"/>
      <c r="H323" s="1"/>
      <c r="I323" s="1"/>
      <c r="J323" s="1">
        <f t="shared" si="4"/>
        <v>0</v>
      </c>
      <c r="K323" s="1"/>
    </row>
    <row r="324" spans="1:11" ht="20.25" customHeight="1" x14ac:dyDescent="0.3">
      <c r="A324" s="1">
        <v>322</v>
      </c>
      <c r="B324" s="10">
        <v>46345</v>
      </c>
      <c r="C324" s="1" t="s">
        <v>35</v>
      </c>
      <c r="D324" s="1" t="s">
        <v>34</v>
      </c>
      <c r="E324" s="1">
        <v>800</v>
      </c>
      <c r="F324" s="1"/>
      <c r="G324" s="1"/>
      <c r="H324" s="1"/>
      <c r="I324" s="1"/>
      <c r="J324" s="1">
        <f t="shared" ref="J324:J367" si="5">E324*F324-G324-H324+I324</f>
        <v>0</v>
      </c>
      <c r="K324" s="1"/>
    </row>
    <row r="325" spans="1:11" ht="20.25" customHeight="1" x14ac:dyDescent="0.3">
      <c r="A325" s="1">
        <v>323</v>
      </c>
      <c r="B325" s="10">
        <v>46346</v>
      </c>
      <c r="C325" s="1" t="s">
        <v>35</v>
      </c>
      <c r="D325" s="1" t="s">
        <v>34</v>
      </c>
      <c r="E325" s="1">
        <v>800</v>
      </c>
      <c r="F325" s="1"/>
      <c r="G325" s="1"/>
      <c r="H325" s="1"/>
      <c r="I325" s="1"/>
      <c r="J325" s="1">
        <f t="shared" si="5"/>
        <v>0</v>
      </c>
      <c r="K325" s="1"/>
    </row>
    <row r="326" spans="1:11" ht="20.25" customHeight="1" x14ac:dyDescent="0.3">
      <c r="A326" s="1">
        <v>324</v>
      </c>
      <c r="B326" s="10">
        <v>46347</v>
      </c>
      <c r="C326" s="1" t="s">
        <v>35</v>
      </c>
      <c r="D326" s="1" t="s">
        <v>34</v>
      </c>
      <c r="E326" s="1">
        <v>800</v>
      </c>
      <c r="F326" s="1"/>
      <c r="G326" s="1"/>
      <c r="H326" s="1"/>
      <c r="I326" s="1"/>
      <c r="J326" s="1">
        <f t="shared" si="5"/>
        <v>0</v>
      </c>
      <c r="K326" s="1"/>
    </row>
    <row r="327" spans="1:11" ht="20.25" customHeight="1" x14ac:dyDescent="0.3">
      <c r="A327" s="1">
        <v>325</v>
      </c>
      <c r="B327" s="10">
        <v>46348</v>
      </c>
      <c r="C327" s="1" t="s">
        <v>35</v>
      </c>
      <c r="D327" s="1" t="s">
        <v>34</v>
      </c>
      <c r="E327" s="1">
        <v>800</v>
      </c>
      <c r="F327" s="1"/>
      <c r="G327" s="1"/>
      <c r="H327" s="1"/>
      <c r="I327" s="1"/>
      <c r="J327" s="1">
        <f t="shared" si="5"/>
        <v>0</v>
      </c>
      <c r="K327" s="1"/>
    </row>
    <row r="328" spans="1:11" ht="20.25" customHeight="1" x14ac:dyDescent="0.3">
      <c r="A328" s="1">
        <v>326</v>
      </c>
      <c r="B328" s="10">
        <v>46349</v>
      </c>
      <c r="C328" s="1" t="s">
        <v>35</v>
      </c>
      <c r="D328" s="1" t="s">
        <v>34</v>
      </c>
      <c r="E328" s="1">
        <v>800</v>
      </c>
      <c r="F328" s="1"/>
      <c r="G328" s="1"/>
      <c r="H328" s="1"/>
      <c r="I328" s="1"/>
      <c r="J328" s="1">
        <f t="shared" si="5"/>
        <v>0</v>
      </c>
      <c r="K328" s="1"/>
    </row>
    <row r="329" spans="1:11" ht="20.25" customHeight="1" x14ac:dyDescent="0.3">
      <c r="A329" s="1">
        <v>327</v>
      </c>
      <c r="B329" s="10">
        <v>46350</v>
      </c>
      <c r="C329" s="1" t="s">
        <v>35</v>
      </c>
      <c r="D329" s="1" t="s">
        <v>34</v>
      </c>
      <c r="E329" s="1">
        <v>800</v>
      </c>
      <c r="F329" s="1"/>
      <c r="G329" s="1"/>
      <c r="H329" s="1"/>
      <c r="I329" s="1"/>
      <c r="J329" s="1">
        <f t="shared" si="5"/>
        <v>0</v>
      </c>
      <c r="K329" s="1"/>
    </row>
    <row r="330" spans="1:11" ht="20.25" customHeight="1" x14ac:dyDescent="0.3">
      <c r="A330" s="1">
        <v>328</v>
      </c>
      <c r="B330" s="10">
        <v>46351</v>
      </c>
      <c r="C330" s="1" t="s">
        <v>35</v>
      </c>
      <c r="D330" s="1" t="s">
        <v>34</v>
      </c>
      <c r="E330" s="1">
        <v>800</v>
      </c>
      <c r="F330" s="1"/>
      <c r="G330" s="1"/>
      <c r="H330" s="1"/>
      <c r="I330" s="1"/>
      <c r="J330" s="1">
        <f t="shared" si="5"/>
        <v>0</v>
      </c>
      <c r="K330" s="1"/>
    </row>
    <row r="331" spans="1:11" ht="20.25" customHeight="1" x14ac:dyDescent="0.3">
      <c r="A331" s="1">
        <v>329</v>
      </c>
      <c r="B331" s="10">
        <v>46352</v>
      </c>
      <c r="C331" s="1" t="s">
        <v>35</v>
      </c>
      <c r="D331" s="1" t="s">
        <v>34</v>
      </c>
      <c r="E331" s="1">
        <v>800</v>
      </c>
      <c r="F331" s="1"/>
      <c r="G331" s="1"/>
      <c r="H331" s="1"/>
      <c r="I331" s="1"/>
      <c r="J331" s="1">
        <f t="shared" si="5"/>
        <v>0</v>
      </c>
      <c r="K331" s="1"/>
    </row>
    <row r="332" spans="1:11" ht="20.25" customHeight="1" x14ac:dyDescent="0.3">
      <c r="A332" s="1">
        <v>330</v>
      </c>
      <c r="B332" s="10">
        <v>46353</v>
      </c>
      <c r="C332" s="1" t="s">
        <v>35</v>
      </c>
      <c r="D332" s="1" t="s">
        <v>34</v>
      </c>
      <c r="E332" s="1">
        <v>800</v>
      </c>
      <c r="F332" s="1"/>
      <c r="G332" s="1"/>
      <c r="H332" s="1"/>
      <c r="I332" s="1"/>
      <c r="J332" s="1">
        <f t="shared" si="5"/>
        <v>0</v>
      </c>
      <c r="K332" s="1"/>
    </row>
    <row r="333" spans="1:11" ht="20.25" customHeight="1" x14ac:dyDescent="0.3">
      <c r="A333" s="1">
        <v>331</v>
      </c>
      <c r="B333" s="10">
        <v>46354</v>
      </c>
      <c r="C333" s="1" t="s">
        <v>35</v>
      </c>
      <c r="D333" s="1" t="s">
        <v>34</v>
      </c>
      <c r="E333" s="1">
        <v>800</v>
      </c>
      <c r="F333" s="1"/>
      <c r="G333" s="1"/>
      <c r="H333" s="1"/>
      <c r="I333" s="1"/>
      <c r="J333" s="1">
        <f t="shared" si="5"/>
        <v>0</v>
      </c>
      <c r="K333" s="1"/>
    </row>
    <row r="334" spans="1:11" ht="20.25" customHeight="1" x14ac:dyDescent="0.3">
      <c r="A334" s="1">
        <v>332</v>
      </c>
      <c r="B334" s="10">
        <v>46355</v>
      </c>
      <c r="C334" s="1" t="s">
        <v>35</v>
      </c>
      <c r="D334" s="1" t="s">
        <v>34</v>
      </c>
      <c r="E334" s="1">
        <v>800</v>
      </c>
      <c r="F334" s="1"/>
      <c r="G334" s="1"/>
      <c r="H334" s="1"/>
      <c r="I334" s="1"/>
      <c r="J334" s="1">
        <f t="shared" si="5"/>
        <v>0</v>
      </c>
      <c r="K334" s="1"/>
    </row>
    <row r="335" spans="1:11" ht="20.25" customHeight="1" x14ac:dyDescent="0.3">
      <c r="A335" s="1">
        <v>333</v>
      </c>
      <c r="B335" s="10">
        <v>46356</v>
      </c>
      <c r="C335" s="1" t="s">
        <v>35</v>
      </c>
      <c r="D335" s="1" t="s">
        <v>34</v>
      </c>
      <c r="E335" s="1">
        <v>800</v>
      </c>
      <c r="F335" s="1"/>
      <c r="G335" s="1"/>
      <c r="H335" s="1"/>
      <c r="I335" s="1"/>
      <c r="J335" s="1">
        <f t="shared" si="5"/>
        <v>0</v>
      </c>
      <c r="K335" s="1"/>
    </row>
    <row r="336" spans="1:11" ht="20.25" customHeight="1" x14ac:dyDescent="0.3">
      <c r="A336" s="1">
        <v>334</v>
      </c>
      <c r="B336" s="10">
        <v>46357</v>
      </c>
      <c r="C336" s="1" t="s">
        <v>35</v>
      </c>
      <c r="D336" s="1" t="s">
        <v>34</v>
      </c>
      <c r="E336" s="1">
        <v>800</v>
      </c>
      <c r="F336" s="1"/>
      <c r="G336" s="1"/>
      <c r="H336" s="1"/>
      <c r="I336" s="1"/>
      <c r="J336" s="1">
        <f t="shared" si="5"/>
        <v>0</v>
      </c>
      <c r="K336" s="1"/>
    </row>
    <row r="337" spans="1:11" ht="20.25" customHeight="1" x14ac:dyDescent="0.3">
      <c r="A337" s="1">
        <v>335</v>
      </c>
      <c r="B337" s="10">
        <v>46358</v>
      </c>
      <c r="C337" s="1" t="s">
        <v>35</v>
      </c>
      <c r="D337" s="1" t="s">
        <v>34</v>
      </c>
      <c r="E337" s="1">
        <v>800</v>
      </c>
      <c r="F337" s="1"/>
      <c r="G337" s="1"/>
      <c r="H337" s="1"/>
      <c r="I337" s="1"/>
      <c r="J337" s="1">
        <f t="shared" si="5"/>
        <v>0</v>
      </c>
      <c r="K337" s="1"/>
    </row>
    <row r="338" spans="1:11" ht="20.25" customHeight="1" x14ac:dyDescent="0.3">
      <c r="A338" s="1">
        <v>336</v>
      </c>
      <c r="B338" s="10">
        <v>46359</v>
      </c>
      <c r="C338" s="1" t="s">
        <v>35</v>
      </c>
      <c r="D338" s="1" t="s">
        <v>34</v>
      </c>
      <c r="E338" s="1">
        <v>800</v>
      </c>
      <c r="F338" s="1"/>
      <c r="G338" s="1"/>
      <c r="H338" s="1"/>
      <c r="I338" s="1"/>
      <c r="J338" s="1">
        <f t="shared" si="5"/>
        <v>0</v>
      </c>
      <c r="K338" s="1"/>
    </row>
    <row r="339" spans="1:11" ht="20.25" customHeight="1" x14ac:dyDescent="0.3">
      <c r="A339" s="1">
        <v>337</v>
      </c>
      <c r="B339" s="10">
        <v>46360</v>
      </c>
      <c r="C339" s="1" t="s">
        <v>35</v>
      </c>
      <c r="D339" s="1" t="s">
        <v>34</v>
      </c>
      <c r="E339" s="1">
        <v>800</v>
      </c>
      <c r="F339" s="1"/>
      <c r="G339" s="1"/>
      <c r="H339" s="1"/>
      <c r="I339" s="1"/>
      <c r="J339" s="1">
        <f t="shared" si="5"/>
        <v>0</v>
      </c>
      <c r="K339" s="1"/>
    </row>
    <row r="340" spans="1:11" ht="20.25" customHeight="1" x14ac:dyDescent="0.3">
      <c r="A340" s="1">
        <v>338</v>
      </c>
      <c r="B340" s="10">
        <v>46361</v>
      </c>
      <c r="C340" s="1" t="s">
        <v>35</v>
      </c>
      <c r="D340" s="1" t="s">
        <v>34</v>
      </c>
      <c r="E340" s="1">
        <v>800</v>
      </c>
      <c r="F340" s="1"/>
      <c r="G340" s="1"/>
      <c r="H340" s="1"/>
      <c r="I340" s="1"/>
      <c r="J340" s="1">
        <f t="shared" si="5"/>
        <v>0</v>
      </c>
      <c r="K340" s="1"/>
    </row>
    <row r="341" spans="1:11" ht="20.25" customHeight="1" x14ac:dyDescent="0.3">
      <c r="A341" s="1">
        <v>339</v>
      </c>
      <c r="B341" s="10">
        <v>46362</v>
      </c>
      <c r="C341" s="1" t="s">
        <v>35</v>
      </c>
      <c r="D341" s="1" t="s">
        <v>34</v>
      </c>
      <c r="E341" s="1">
        <v>800</v>
      </c>
      <c r="F341" s="1"/>
      <c r="G341" s="1"/>
      <c r="H341" s="1"/>
      <c r="I341" s="1"/>
      <c r="J341" s="1">
        <f t="shared" si="5"/>
        <v>0</v>
      </c>
      <c r="K341" s="1"/>
    </row>
    <row r="342" spans="1:11" ht="20.25" customHeight="1" x14ac:dyDescent="0.3">
      <c r="A342" s="1">
        <v>340</v>
      </c>
      <c r="B342" s="10">
        <v>46363</v>
      </c>
      <c r="C342" s="1" t="s">
        <v>35</v>
      </c>
      <c r="D342" s="1" t="s">
        <v>34</v>
      </c>
      <c r="E342" s="1">
        <v>800</v>
      </c>
      <c r="F342" s="1"/>
      <c r="G342" s="1"/>
      <c r="H342" s="1"/>
      <c r="I342" s="1"/>
      <c r="J342" s="1">
        <f t="shared" si="5"/>
        <v>0</v>
      </c>
      <c r="K342" s="1"/>
    </row>
    <row r="343" spans="1:11" ht="20.25" customHeight="1" x14ac:dyDescent="0.3">
      <c r="A343" s="1">
        <v>341</v>
      </c>
      <c r="B343" s="10">
        <v>46364</v>
      </c>
      <c r="C343" s="1" t="s">
        <v>35</v>
      </c>
      <c r="D343" s="1" t="s">
        <v>34</v>
      </c>
      <c r="E343" s="1">
        <v>800</v>
      </c>
      <c r="F343" s="1"/>
      <c r="G343" s="1"/>
      <c r="H343" s="1"/>
      <c r="I343" s="1"/>
      <c r="J343" s="1">
        <f t="shared" si="5"/>
        <v>0</v>
      </c>
      <c r="K343" s="1"/>
    </row>
    <row r="344" spans="1:11" ht="20.25" customHeight="1" x14ac:dyDescent="0.3">
      <c r="A344" s="1">
        <v>342</v>
      </c>
      <c r="B344" s="10">
        <v>46365</v>
      </c>
      <c r="C344" s="1" t="s">
        <v>35</v>
      </c>
      <c r="D344" s="1" t="s">
        <v>34</v>
      </c>
      <c r="E344" s="1">
        <v>800</v>
      </c>
      <c r="F344" s="1"/>
      <c r="G344" s="1"/>
      <c r="H344" s="1"/>
      <c r="I344" s="1"/>
      <c r="J344" s="1">
        <f t="shared" si="5"/>
        <v>0</v>
      </c>
      <c r="K344" s="1"/>
    </row>
    <row r="345" spans="1:11" ht="20.25" customHeight="1" x14ac:dyDescent="0.3">
      <c r="A345" s="1">
        <v>343</v>
      </c>
      <c r="B345" s="10">
        <v>46366</v>
      </c>
      <c r="C345" s="1" t="s">
        <v>35</v>
      </c>
      <c r="D345" s="1" t="s">
        <v>34</v>
      </c>
      <c r="E345" s="1">
        <v>800</v>
      </c>
      <c r="F345" s="1"/>
      <c r="G345" s="1"/>
      <c r="H345" s="1"/>
      <c r="I345" s="1"/>
      <c r="J345" s="1">
        <f t="shared" si="5"/>
        <v>0</v>
      </c>
      <c r="K345" s="1"/>
    </row>
    <row r="346" spans="1:11" ht="20.25" customHeight="1" x14ac:dyDescent="0.3">
      <c r="A346" s="1">
        <v>344</v>
      </c>
      <c r="B346" s="10">
        <v>46367</v>
      </c>
      <c r="C346" s="1" t="s">
        <v>35</v>
      </c>
      <c r="D346" s="1" t="s">
        <v>34</v>
      </c>
      <c r="E346" s="1">
        <v>800</v>
      </c>
      <c r="F346" s="1"/>
      <c r="G346" s="1"/>
      <c r="H346" s="1"/>
      <c r="I346" s="1"/>
      <c r="J346" s="1">
        <f t="shared" si="5"/>
        <v>0</v>
      </c>
      <c r="K346" s="1"/>
    </row>
    <row r="347" spans="1:11" ht="20.25" customHeight="1" x14ac:dyDescent="0.3">
      <c r="A347" s="1">
        <v>345</v>
      </c>
      <c r="B347" s="10">
        <v>46368</v>
      </c>
      <c r="C347" s="1" t="s">
        <v>35</v>
      </c>
      <c r="D347" s="1" t="s">
        <v>34</v>
      </c>
      <c r="E347" s="1">
        <v>800</v>
      </c>
      <c r="F347" s="1"/>
      <c r="G347" s="1"/>
      <c r="H347" s="1"/>
      <c r="I347" s="1"/>
      <c r="J347" s="1">
        <f t="shared" si="5"/>
        <v>0</v>
      </c>
      <c r="K347" s="1"/>
    </row>
    <row r="348" spans="1:11" ht="20.25" customHeight="1" x14ac:dyDescent="0.3">
      <c r="A348" s="1">
        <v>346</v>
      </c>
      <c r="B348" s="10">
        <v>46369</v>
      </c>
      <c r="C348" s="1" t="s">
        <v>35</v>
      </c>
      <c r="D348" s="1" t="s">
        <v>34</v>
      </c>
      <c r="E348" s="1">
        <v>800</v>
      </c>
      <c r="F348" s="1"/>
      <c r="G348" s="1"/>
      <c r="H348" s="1"/>
      <c r="I348" s="1"/>
      <c r="J348" s="1">
        <f t="shared" si="5"/>
        <v>0</v>
      </c>
      <c r="K348" s="1"/>
    </row>
    <row r="349" spans="1:11" ht="20.25" customHeight="1" x14ac:dyDescent="0.3">
      <c r="A349" s="1">
        <v>347</v>
      </c>
      <c r="B349" s="10">
        <v>46370</v>
      </c>
      <c r="C349" s="1" t="s">
        <v>35</v>
      </c>
      <c r="D349" s="1" t="s">
        <v>34</v>
      </c>
      <c r="E349" s="1">
        <v>800</v>
      </c>
      <c r="F349" s="1"/>
      <c r="G349" s="1"/>
      <c r="H349" s="1"/>
      <c r="I349" s="1"/>
      <c r="J349" s="1">
        <f t="shared" si="5"/>
        <v>0</v>
      </c>
      <c r="K349" s="1"/>
    </row>
    <row r="350" spans="1:11" ht="20.25" customHeight="1" x14ac:dyDescent="0.3">
      <c r="A350" s="1">
        <v>348</v>
      </c>
      <c r="B350" s="10">
        <v>46371</v>
      </c>
      <c r="C350" s="1" t="s">
        <v>35</v>
      </c>
      <c r="D350" s="1" t="s">
        <v>34</v>
      </c>
      <c r="E350" s="1">
        <v>800</v>
      </c>
      <c r="F350" s="1"/>
      <c r="G350" s="1"/>
      <c r="H350" s="1"/>
      <c r="I350" s="1"/>
      <c r="J350" s="1">
        <f t="shared" si="5"/>
        <v>0</v>
      </c>
      <c r="K350" s="1"/>
    </row>
    <row r="351" spans="1:11" ht="20.25" customHeight="1" x14ac:dyDescent="0.3">
      <c r="A351" s="1">
        <v>349</v>
      </c>
      <c r="B351" s="10">
        <v>46372</v>
      </c>
      <c r="C351" s="1" t="s">
        <v>35</v>
      </c>
      <c r="D351" s="1" t="s">
        <v>34</v>
      </c>
      <c r="E351" s="1">
        <v>800</v>
      </c>
      <c r="F351" s="1"/>
      <c r="G351" s="1"/>
      <c r="H351" s="1"/>
      <c r="I351" s="1"/>
      <c r="J351" s="1">
        <f t="shared" si="5"/>
        <v>0</v>
      </c>
      <c r="K351" s="1"/>
    </row>
    <row r="352" spans="1:11" ht="20.25" customHeight="1" x14ac:dyDescent="0.3">
      <c r="A352" s="1">
        <v>350</v>
      </c>
      <c r="B352" s="10">
        <v>46373</v>
      </c>
      <c r="C352" s="1" t="s">
        <v>35</v>
      </c>
      <c r="D352" s="1" t="s">
        <v>34</v>
      </c>
      <c r="E352" s="1">
        <v>800</v>
      </c>
      <c r="F352" s="1"/>
      <c r="G352" s="1"/>
      <c r="H352" s="1"/>
      <c r="I352" s="1"/>
      <c r="J352" s="1">
        <f t="shared" si="5"/>
        <v>0</v>
      </c>
      <c r="K352" s="1"/>
    </row>
    <row r="353" spans="1:11" ht="20.25" customHeight="1" x14ac:dyDescent="0.3">
      <c r="A353" s="1">
        <v>351</v>
      </c>
      <c r="B353" s="10">
        <v>46374</v>
      </c>
      <c r="C353" s="1" t="s">
        <v>35</v>
      </c>
      <c r="D353" s="1" t="s">
        <v>34</v>
      </c>
      <c r="E353" s="1">
        <v>800</v>
      </c>
      <c r="F353" s="1"/>
      <c r="G353" s="1"/>
      <c r="H353" s="1"/>
      <c r="I353" s="1"/>
      <c r="J353" s="1">
        <f t="shared" si="5"/>
        <v>0</v>
      </c>
      <c r="K353" s="1"/>
    </row>
    <row r="354" spans="1:11" ht="20.25" customHeight="1" x14ac:dyDescent="0.3">
      <c r="A354" s="1">
        <v>352</v>
      </c>
      <c r="B354" s="10">
        <v>46375</v>
      </c>
      <c r="C354" s="1" t="s">
        <v>35</v>
      </c>
      <c r="D354" s="1" t="s">
        <v>34</v>
      </c>
      <c r="E354" s="1">
        <v>800</v>
      </c>
      <c r="F354" s="1"/>
      <c r="G354" s="1"/>
      <c r="H354" s="1"/>
      <c r="I354" s="1"/>
      <c r="J354" s="1">
        <f t="shared" si="5"/>
        <v>0</v>
      </c>
      <c r="K354" s="1"/>
    </row>
    <row r="355" spans="1:11" ht="20.25" customHeight="1" x14ac:dyDescent="0.3">
      <c r="A355" s="1">
        <v>353</v>
      </c>
      <c r="B355" s="10">
        <v>46376</v>
      </c>
      <c r="C355" s="1" t="s">
        <v>35</v>
      </c>
      <c r="D355" s="1" t="s">
        <v>34</v>
      </c>
      <c r="E355" s="1">
        <v>800</v>
      </c>
      <c r="F355" s="1"/>
      <c r="G355" s="1"/>
      <c r="H355" s="1"/>
      <c r="I355" s="1"/>
      <c r="J355" s="1">
        <f t="shared" si="5"/>
        <v>0</v>
      </c>
      <c r="K355" s="1"/>
    </row>
    <row r="356" spans="1:11" ht="20.25" customHeight="1" x14ac:dyDescent="0.3">
      <c r="A356" s="1">
        <v>354</v>
      </c>
      <c r="B356" s="10">
        <v>46377</v>
      </c>
      <c r="C356" s="1" t="s">
        <v>35</v>
      </c>
      <c r="D356" s="1" t="s">
        <v>34</v>
      </c>
      <c r="E356" s="1">
        <v>800</v>
      </c>
      <c r="F356" s="1"/>
      <c r="G356" s="1"/>
      <c r="H356" s="1"/>
      <c r="I356" s="1"/>
      <c r="J356" s="1">
        <f t="shared" si="5"/>
        <v>0</v>
      </c>
      <c r="K356" s="1"/>
    </row>
    <row r="357" spans="1:11" ht="20.25" customHeight="1" x14ac:dyDescent="0.3">
      <c r="A357" s="1">
        <v>355</v>
      </c>
      <c r="B357" s="10">
        <v>46378</v>
      </c>
      <c r="C357" s="1" t="s">
        <v>35</v>
      </c>
      <c r="D357" s="1" t="s">
        <v>34</v>
      </c>
      <c r="E357" s="1">
        <v>800</v>
      </c>
      <c r="F357" s="1"/>
      <c r="G357" s="1"/>
      <c r="H357" s="1"/>
      <c r="I357" s="1"/>
      <c r="J357" s="1">
        <f t="shared" si="5"/>
        <v>0</v>
      </c>
      <c r="K357" s="1"/>
    </row>
    <row r="358" spans="1:11" ht="20.25" customHeight="1" x14ac:dyDescent="0.3">
      <c r="A358" s="1">
        <v>356</v>
      </c>
      <c r="B358" s="10">
        <v>46379</v>
      </c>
      <c r="C358" s="1" t="s">
        <v>35</v>
      </c>
      <c r="D358" s="1" t="s">
        <v>34</v>
      </c>
      <c r="E358" s="1">
        <v>800</v>
      </c>
      <c r="F358" s="1"/>
      <c r="G358" s="1"/>
      <c r="H358" s="1"/>
      <c r="I358" s="1"/>
      <c r="J358" s="1">
        <f t="shared" si="5"/>
        <v>0</v>
      </c>
      <c r="K358" s="1"/>
    </row>
    <row r="359" spans="1:11" ht="20.25" customHeight="1" x14ac:dyDescent="0.3">
      <c r="A359" s="1">
        <v>357</v>
      </c>
      <c r="B359" s="10">
        <v>46380</v>
      </c>
      <c r="C359" s="1" t="s">
        <v>35</v>
      </c>
      <c r="D359" s="1" t="s">
        <v>34</v>
      </c>
      <c r="E359" s="1">
        <v>800</v>
      </c>
      <c r="F359" s="1"/>
      <c r="G359" s="1"/>
      <c r="H359" s="1"/>
      <c r="I359" s="1"/>
      <c r="J359" s="1">
        <f t="shared" si="5"/>
        <v>0</v>
      </c>
      <c r="K359" s="1"/>
    </row>
    <row r="360" spans="1:11" ht="20.25" customHeight="1" x14ac:dyDescent="0.3">
      <c r="A360" s="1">
        <v>358</v>
      </c>
      <c r="B360" s="10">
        <v>46381</v>
      </c>
      <c r="C360" s="1" t="s">
        <v>35</v>
      </c>
      <c r="D360" s="1" t="s">
        <v>34</v>
      </c>
      <c r="E360" s="1">
        <v>800</v>
      </c>
      <c r="F360" s="1"/>
      <c r="G360" s="1"/>
      <c r="H360" s="1"/>
      <c r="I360" s="1"/>
      <c r="J360" s="1">
        <f t="shared" si="5"/>
        <v>0</v>
      </c>
      <c r="K360" s="1"/>
    </row>
    <row r="361" spans="1:11" ht="20.25" customHeight="1" x14ac:dyDescent="0.3">
      <c r="A361" s="1">
        <v>359</v>
      </c>
      <c r="B361" s="10">
        <v>46382</v>
      </c>
      <c r="C361" s="1" t="s">
        <v>35</v>
      </c>
      <c r="D361" s="1" t="s">
        <v>34</v>
      </c>
      <c r="E361" s="1">
        <v>800</v>
      </c>
      <c r="F361" s="1"/>
      <c r="G361" s="1"/>
      <c r="H361" s="1"/>
      <c r="I361" s="1"/>
      <c r="J361" s="1">
        <f t="shared" si="5"/>
        <v>0</v>
      </c>
      <c r="K361" s="1"/>
    </row>
    <row r="362" spans="1:11" ht="20.25" customHeight="1" x14ac:dyDescent="0.3">
      <c r="A362" s="1">
        <v>360</v>
      </c>
      <c r="B362" s="10">
        <v>46383</v>
      </c>
      <c r="C362" s="1" t="s">
        <v>35</v>
      </c>
      <c r="D362" s="1" t="s">
        <v>34</v>
      </c>
      <c r="E362" s="1">
        <v>800</v>
      </c>
      <c r="F362" s="1"/>
      <c r="G362" s="1"/>
      <c r="H362" s="1"/>
      <c r="I362" s="1"/>
      <c r="J362" s="1">
        <f t="shared" si="5"/>
        <v>0</v>
      </c>
      <c r="K362" s="1"/>
    </row>
    <row r="363" spans="1:11" ht="20.25" customHeight="1" x14ac:dyDescent="0.3">
      <c r="A363" s="1">
        <v>361</v>
      </c>
      <c r="B363" s="10">
        <v>46384</v>
      </c>
      <c r="C363" s="1" t="s">
        <v>35</v>
      </c>
      <c r="D363" s="1" t="s">
        <v>34</v>
      </c>
      <c r="E363" s="1">
        <v>800</v>
      </c>
      <c r="F363" s="1"/>
      <c r="G363" s="1"/>
      <c r="H363" s="1"/>
      <c r="I363" s="1"/>
      <c r="J363" s="1">
        <f t="shared" si="5"/>
        <v>0</v>
      </c>
      <c r="K363" s="1"/>
    </row>
    <row r="364" spans="1:11" ht="20.25" customHeight="1" x14ac:dyDescent="0.3">
      <c r="A364" s="1">
        <v>362</v>
      </c>
      <c r="B364" s="10">
        <v>46385</v>
      </c>
      <c r="C364" s="1" t="s">
        <v>35</v>
      </c>
      <c r="D364" s="1" t="s">
        <v>34</v>
      </c>
      <c r="E364" s="1">
        <v>800</v>
      </c>
      <c r="F364" s="1"/>
      <c r="G364" s="1"/>
      <c r="H364" s="1"/>
      <c r="I364" s="1"/>
      <c r="J364" s="1">
        <f t="shared" si="5"/>
        <v>0</v>
      </c>
      <c r="K364" s="1"/>
    </row>
    <row r="365" spans="1:11" ht="20.25" customHeight="1" x14ac:dyDescent="0.3">
      <c r="A365" s="1">
        <v>363</v>
      </c>
      <c r="B365" s="10">
        <v>46386</v>
      </c>
      <c r="C365" s="1" t="s">
        <v>35</v>
      </c>
      <c r="D365" s="1" t="s">
        <v>34</v>
      </c>
      <c r="E365" s="1">
        <v>800</v>
      </c>
      <c r="F365" s="1"/>
      <c r="G365" s="1"/>
      <c r="H365" s="1"/>
      <c r="I365" s="1"/>
      <c r="J365" s="1">
        <f t="shared" si="5"/>
        <v>0</v>
      </c>
      <c r="K365" s="1"/>
    </row>
    <row r="366" spans="1:11" ht="20.25" customHeight="1" x14ac:dyDescent="0.3">
      <c r="A366" s="1">
        <v>364</v>
      </c>
      <c r="B366" s="10">
        <v>46387</v>
      </c>
      <c r="C366" s="1" t="s">
        <v>35</v>
      </c>
      <c r="D366" s="1" t="s">
        <v>34</v>
      </c>
      <c r="E366" s="1">
        <v>800</v>
      </c>
      <c r="F366" s="1"/>
      <c r="G366" s="1"/>
      <c r="H366" s="1"/>
      <c r="I366" s="1"/>
      <c r="J366" s="1">
        <f t="shared" si="5"/>
        <v>0</v>
      </c>
      <c r="K366" s="1"/>
    </row>
    <row r="367" spans="1:11" ht="20.25" customHeight="1" x14ac:dyDescent="0.3">
      <c r="A367" s="1">
        <v>365</v>
      </c>
      <c r="B367" s="10">
        <v>46388</v>
      </c>
      <c r="C367" s="1" t="s">
        <v>35</v>
      </c>
      <c r="D367" s="1" t="s">
        <v>34</v>
      </c>
      <c r="E367" s="1">
        <v>800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0C000000}"/>
  <mergeCells count="3">
    <mergeCell ref="A1:K1"/>
    <mergeCell ref="N4:O4"/>
    <mergeCell ref="M5:P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Worksheet____3"/>
  <dimension ref="A1:Q371"/>
  <sheetViews>
    <sheetView rightToLeft="1" workbookViewId="0">
      <selection activeCell="D3" sqref="D3"/>
    </sheetView>
  </sheetViews>
  <sheetFormatPr defaultRowHeight="19.5" customHeight="1" x14ac:dyDescent="0.3"/>
  <cols>
    <col min="1" max="1" width="4.83203125" customWidth="1"/>
    <col min="2" max="2" width="14.83203125" customWidth="1"/>
    <col min="3" max="3" width="14" customWidth="1"/>
    <col min="4" max="4" width="14.83203125" customWidth="1"/>
    <col min="6" max="6" width="9.1640625" customWidth="1"/>
    <col min="10" max="10" width="12.5" customWidth="1"/>
    <col min="11" max="11" width="21.1640625" customWidth="1"/>
  </cols>
  <sheetData>
    <row r="1" spans="1:17" ht="23.25" customHeight="1" x14ac:dyDescent="0.3">
      <c r="A1" s="273" t="s">
        <v>36</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35</v>
      </c>
      <c r="D3" s="1" t="s">
        <v>37</v>
      </c>
      <c r="E3" s="1">
        <v>1055</v>
      </c>
      <c r="F3" s="1">
        <v>1</v>
      </c>
      <c r="G3" s="1"/>
      <c r="H3" s="1"/>
      <c r="I3" s="1"/>
      <c r="J3" s="1">
        <f>E3*F3-G3-H3+I3</f>
        <v>1055</v>
      </c>
      <c r="K3" s="1"/>
      <c r="M3" s="13"/>
      <c r="N3" s="13"/>
      <c r="O3" s="13"/>
      <c r="P3" s="13"/>
      <c r="Q3" s="13"/>
    </row>
    <row r="4" spans="1:17" ht="19.5" customHeight="1" x14ac:dyDescent="0.3">
      <c r="A4" s="1">
        <v>2</v>
      </c>
      <c r="B4" s="10">
        <v>46025</v>
      </c>
      <c r="C4" s="1" t="s">
        <v>35</v>
      </c>
      <c r="D4" s="1" t="s">
        <v>37</v>
      </c>
      <c r="E4" s="1">
        <v>1055</v>
      </c>
      <c r="F4" s="1"/>
      <c r="G4" s="1"/>
      <c r="H4" s="1"/>
      <c r="I4" s="1"/>
      <c r="J4" s="1">
        <f t="shared" ref="J4:J67" si="0">E4*F4-G4-H4+I4</f>
        <v>0</v>
      </c>
      <c r="K4" s="1"/>
      <c r="M4" s="11"/>
      <c r="N4" s="276" t="s">
        <v>18</v>
      </c>
      <c r="O4" s="276"/>
      <c r="P4" s="11"/>
      <c r="Q4" s="11"/>
    </row>
    <row r="5" spans="1:17" ht="19.5" customHeight="1" x14ac:dyDescent="0.3">
      <c r="A5" s="1">
        <v>3</v>
      </c>
      <c r="B5" s="10">
        <v>46026</v>
      </c>
      <c r="C5" s="1" t="s">
        <v>35</v>
      </c>
      <c r="D5" s="1" t="s">
        <v>37</v>
      </c>
      <c r="E5" s="1">
        <v>1055</v>
      </c>
      <c r="F5" s="1"/>
      <c r="G5" s="1"/>
      <c r="H5" s="1"/>
      <c r="I5" s="1"/>
      <c r="J5" s="1">
        <f t="shared" si="0"/>
        <v>0</v>
      </c>
      <c r="K5" s="1"/>
      <c r="M5" s="274" t="s">
        <v>17</v>
      </c>
      <c r="N5" s="274"/>
      <c r="O5" s="274"/>
      <c r="P5" s="274"/>
      <c r="Q5" s="12">
        <f>SUM(J2:J368)</f>
        <v>1055</v>
      </c>
    </row>
    <row r="6" spans="1:17" ht="19.5" customHeight="1" x14ac:dyDescent="0.3">
      <c r="A6" s="1">
        <v>4</v>
      </c>
      <c r="B6" s="10">
        <v>46027</v>
      </c>
      <c r="C6" s="1" t="s">
        <v>35</v>
      </c>
      <c r="D6" s="1" t="s">
        <v>37</v>
      </c>
      <c r="E6" s="1">
        <v>1055</v>
      </c>
      <c r="F6" s="1"/>
      <c r="G6" s="1"/>
      <c r="H6" s="1"/>
      <c r="I6" s="1"/>
      <c r="J6" s="1">
        <f t="shared" si="0"/>
        <v>0</v>
      </c>
      <c r="K6" s="1"/>
      <c r="M6" s="11"/>
      <c r="N6" s="11"/>
      <c r="O6" s="11"/>
      <c r="P6" s="11"/>
      <c r="Q6" s="11"/>
    </row>
    <row r="7" spans="1:17" ht="19.5" customHeight="1" x14ac:dyDescent="0.3">
      <c r="A7" s="1">
        <v>5</v>
      </c>
      <c r="B7" s="10">
        <v>46028</v>
      </c>
      <c r="C7" s="1" t="s">
        <v>35</v>
      </c>
      <c r="D7" s="1" t="s">
        <v>37</v>
      </c>
      <c r="E7" s="1">
        <v>1055</v>
      </c>
      <c r="F7" s="1"/>
      <c r="G7" s="1"/>
      <c r="H7" s="1"/>
      <c r="I7" s="1"/>
      <c r="J7" s="1">
        <f t="shared" si="0"/>
        <v>0</v>
      </c>
      <c r="K7" s="1"/>
      <c r="M7" s="11"/>
      <c r="N7" s="11"/>
      <c r="O7" s="11"/>
      <c r="P7" s="11"/>
      <c r="Q7" s="11"/>
    </row>
    <row r="8" spans="1:17" ht="19.5" customHeight="1" x14ac:dyDescent="0.3">
      <c r="A8" s="1">
        <v>6</v>
      </c>
      <c r="B8" s="10">
        <v>46029</v>
      </c>
      <c r="C8" s="1" t="s">
        <v>35</v>
      </c>
      <c r="D8" s="1" t="s">
        <v>37</v>
      </c>
      <c r="E8" s="1">
        <v>1055</v>
      </c>
      <c r="F8" s="1"/>
      <c r="G8" s="1"/>
      <c r="H8" s="1"/>
      <c r="I8" s="1"/>
      <c r="J8" s="1">
        <f t="shared" si="0"/>
        <v>0</v>
      </c>
      <c r="K8" s="1"/>
      <c r="M8" s="11"/>
      <c r="N8" s="11"/>
      <c r="O8" s="11"/>
      <c r="P8" s="11"/>
      <c r="Q8" s="11"/>
    </row>
    <row r="9" spans="1:17" ht="19.5" customHeight="1" x14ac:dyDescent="0.3">
      <c r="A9" s="1">
        <v>7</v>
      </c>
      <c r="B9" s="10">
        <v>46030</v>
      </c>
      <c r="C9" s="1" t="s">
        <v>35</v>
      </c>
      <c r="D9" s="1" t="s">
        <v>37</v>
      </c>
      <c r="E9" s="1">
        <v>1055</v>
      </c>
      <c r="F9" s="1"/>
      <c r="G9" s="1"/>
      <c r="H9" s="1"/>
      <c r="I9" s="1"/>
      <c r="J9" s="1">
        <f t="shared" si="0"/>
        <v>0</v>
      </c>
      <c r="K9" s="1"/>
      <c r="M9" s="11"/>
      <c r="N9" s="11"/>
      <c r="O9" s="11"/>
      <c r="P9" s="11"/>
      <c r="Q9" s="11"/>
    </row>
    <row r="10" spans="1:17" ht="19.5" customHeight="1" x14ac:dyDescent="0.3">
      <c r="A10" s="1">
        <v>8</v>
      </c>
      <c r="B10" s="10">
        <v>46031</v>
      </c>
      <c r="C10" s="1" t="s">
        <v>35</v>
      </c>
      <c r="D10" s="1" t="s">
        <v>37</v>
      </c>
      <c r="E10" s="1">
        <v>1055</v>
      </c>
      <c r="F10" s="1"/>
      <c r="G10" s="1"/>
      <c r="H10" s="1"/>
      <c r="I10" s="1"/>
      <c r="J10" s="1">
        <f t="shared" si="0"/>
        <v>0</v>
      </c>
      <c r="K10" s="1"/>
    </row>
    <row r="11" spans="1:17" ht="19.5" customHeight="1" x14ac:dyDescent="0.3">
      <c r="A11" s="1">
        <v>9</v>
      </c>
      <c r="B11" s="10">
        <v>46032</v>
      </c>
      <c r="C11" s="1" t="s">
        <v>35</v>
      </c>
      <c r="D11" s="1" t="s">
        <v>37</v>
      </c>
      <c r="E11" s="1">
        <v>1055</v>
      </c>
      <c r="F11" s="1"/>
      <c r="G11" s="1"/>
      <c r="H11" s="1"/>
      <c r="I11" s="1"/>
      <c r="J11" s="1">
        <f t="shared" si="0"/>
        <v>0</v>
      </c>
      <c r="K11" s="1"/>
    </row>
    <row r="12" spans="1:17" ht="19.5" customHeight="1" x14ac:dyDescent="0.3">
      <c r="A12" s="1">
        <v>10</v>
      </c>
      <c r="B12" s="10">
        <v>46033</v>
      </c>
      <c r="C12" s="1" t="s">
        <v>35</v>
      </c>
      <c r="D12" s="1" t="s">
        <v>37</v>
      </c>
      <c r="E12" s="1">
        <v>1055</v>
      </c>
      <c r="F12" s="1"/>
      <c r="G12" s="1"/>
      <c r="H12" s="1"/>
      <c r="I12" s="1"/>
      <c r="J12" s="1">
        <f t="shared" si="0"/>
        <v>0</v>
      </c>
      <c r="K12" s="1"/>
    </row>
    <row r="13" spans="1:17" ht="19.5" customHeight="1" x14ac:dyDescent="0.3">
      <c r="A13" s="1">
        <v>11</v>
      </c>
      <c r="B13" s="10">
        <v>46034</v>
      </c>
      <c r="C13" s="1" t="s">
        <v>35</v>
      </c>
      <c r="D13" s="1" t="s">
        <v>37</v>
      </c>
      <c r="E13" s="1">
        <v>1055</v>
      </c>
      <c r="F13" s="1"/>
      <c r="G13" s="1"/>
      <c r="H13" s="1"/>
      <c r="I13" s="1"/>
      <c r="J13" s="1">
        <f t="shared" si="0"/>
        <v>0</v>
      </c>
      <c r="K13" s="1"/>
    </row>
    <row r="14" spans="1:17" ht="19.5" customHeight="1" x14ac:dyDescent="0.3">
      <c r="A14" s="1">
        <v>12</v>
      </c>
      <c r="B14" s="10">
        <v>46035</v>
      </c>
      <c r="C14" s="1" t="s">
        <v>35</v>
      </c>
      <c r="D14" s="1" t="s">
        <v>37</v>
      </c>
      <c r="E14" s="1">
        <v>1055</v>
      </c>
      <c r="F14" s="1"/>
      <c r="G14" s="1"/>
      <c r="H14" s="1"/>
      <c r="I14" s="1"/>
      <c r="J14" s="1">
        <f t="shared" si="0"/>
        <v>0</v>
      </c>
      <c r="K14" s="1"/>
    </row>
    <row r="15" spans="1:17" ht="19.5" customHeight="1" x14ac:dyDescent="0.3">
      <c r="A15" s="1">
        <v>13</v>
      </c>
      <c r="B15" s="10">
        <v>46036</v>
      </c>
      <c r="C15" s="1" t="s">
        <v>35</v>
      </c>
      <c r="D15" s="1" t="s">
        <v>37</v>
      </c>
      <c r="E15" s="1">
        <v>1055</v>
      </c>
      <c r="F15" s="1"/>
      <c r="G15" s="1"/>
      <c r="H15" s="1"/>
      <c r="I15" s="1"/>
      <c r="J15" s="1">
        <f t="shared" si="0"/>
        <v>0</v>
      </c>
      <c r="K15" s="1"/>
    </row>
    <row r="16" spans="1:17" ht="19.5" customHeight="1" x14ac:dyDescent="0.3">
      <c r="A16" s="1">
        <v>14</v>
      </c>
      <c r="B16" s="10">
        <v>46037</v>
      </c>
      <c r="C16" s="1" t="s">
        <v>35</v>
      </c>
      <c r="D16" s="1" t="s">
        <v>37</v>
      </c>
      <c r="E16" s="1">
        <v>1055</v>
      </c>
      <c r="F16" s="1"/>
      <c r="G16" s="1"/>
      <c r="H16" s="1"/>
      <c r="I16" s="1"/>
      <c r="J16" s="1">
        <f t="shared" si="0"/>
        <v>0</v>
      </c>
      <c r="K16" s="1"/>
    </row>
    <row r="17" spans="1:11" ht="19.5" customHeight="1" x14ac:dyDescent="0.3">
      <c r="A17" s="1">
        <v>15</v>
      </c>
      <c r="B17" s="10">
        <v>46038</v>
      </c>
      <c r="C17" s="1" t="s">
        <v>35</v>
      </c>
      <c r="D17" s="1" t="s">
        <v>37</v>
      </c>
      <c r="E17" s="1">
        <v>1055</v>
      </c>
      <c r="F17" s="1"/>
      <c r="G17" s="1"/>
      <c r="H17" s="1"/>
      <c r="I17" s="1"/>
      <c r="J17" s="1">
        <f t="shared" si="0"/>
        <v>0</v>
      </c>
      <c r="K17" s="1"/>
    </row>
    <row r="18" spans="1:11" ht="19.5" customHeight="1" x14ac:dyDescent="0.3">
      <c r="A18" s="1">
        <v>16</v>
      </c>
      <c r="B18" s="10">
        <v>46039</v>
      </c>
      <c r="C18" s="1" t="s">
        <v>35</v>
      </c>
      <c r="D18" s="1" t="s">
        <v>37</v>
      </c>
      <c r="E18" s="1">
        <v>1055</v>
      </c>
      <c r="F18" s="1"/>
      <c r="G18" s="1"/>
      <c r="H18" s="1"/>
      <c r="I18" s="1"/>
      <c r="J18" s="1">
        <f t="shared" si="0"/>
        <v>0</v>
      </c>
      <c r="K18" s="1"/>
    </row>
    <row r="19" spans="1:11" ht="19.5" customHeight="1" x14ac:dyDescent="0.3">
      <c r="A19" s="1">
        <v>17</v>
      </c>
      <c r="B19" s="10">
        <v>46040</v>
      </c>
      <c r="C19" s="1" t="s">
        <v>35</v>
      </c>
      <c r="D19" s="1" t="s">
        <v>37</v>
      </c>
      <c r="E19" s="1">
        <v>1055</v>
      </c>
      <c r="F19" s="1"/>
      <c r="G19" s="1"/>
      <c r="H19" s="1"/>
      <c r="I19" s="1"/>
      <c r="J19" s="1">
        <f t="shared" si="0"/>
        <v>0</v>
      </c>
      <c r="K19" s="1"/>
    </row>
    <row r="20" spans="1:11" ht="19.5" customHeight="1" x14ac:dyDescent="0.3">
      <c r="A20" s="1">
        <v>18</v>
      </c>
      <c r="B20" s="10">
        <v>46041</v>
      </c>
      <c r="C20" s="1" t="s">
        <v>35</v>
      </c>
      <c r="D20" s="1" t="s">
        <v>37</v>
      </c>
      <c r="E20" s="1">
        <v>1055</v>
      </c>
      <c r="F20" s="1"/>
      <c r="G20" s="1"/>
      <c r="H20" s="1"/>
      <c r="I20" s="1"/>
      <c r="J20" s="1">
        <f t="shared" si="0"/>
        <v>0</v>
      </c>
      <c r="K20" s="1"/>
    </row>
    <row r="21" spans="1:11" ht="19.5" customHeight="1" x14ac:dyDescent="0.3">
      <c r="A21" s="1">
        <v>19</v>
      </c>
      <c r="B21" s="10">
        <v>46042</v>
      </c>
      <c r="C21" s="1" t="s">
        <v>35</v>
      </c>
      <c r="D21" s="1" t="s">
        <v>37</v>
      </c>
      <c r="E21" s="1">
        <v>1055</v>
      </c>
      <c r="F21" s="1"/>
      <c r="G21" s="1"/>
      <c r="H21" s="1"/>
      <c r="I21" s="1"/>
      <c r="J21" s="1">
        <f t="shared" si="0"/>
        <v>0</v>
      </c>
      <c r="K21" s="1"/>
    </row>
    <row r="22" spans="1:11" ht="19.5" customHeight="1" x14ac:dyDescent="0.3">
      <c r="A22" s="1">
        <v>20</v>
      </c>
      <c r="B22" s="10">
        <v>46043</v>
      </c>
      <c r="C22" s="1" t="s">
        <v>35</v>
      </c>
      <c r="D22" s="1" t="s">
        <v>37</v>
      </c>
      <c r="E22" s="1">
        <v>1055</v>
      </c>
      <c r="F22" s="1"/>
      <c r="G22" s="1"/>
      <c r="H22" s="1"/>
      <c r="I22" s="1"/>
      <c r="J22" s="1">
        <f t="shared" si="0"/>
        <v>0</v>
      </c>
      <c r="K22" s="1"/>
    </row>
    <row r="23" spans="1:11" ht="19.5" customHeight="1" x14ac:dyDescent="0.3">
      <c r="A23" s="1">
        <v>21</v>
      </c>
      <c r="B23" s="10">
        <v>46044</v>
      </c>
      <c r="C23" s="1" t="s">
        <v>35</v>
      </c>
      <c r="D23" s="1" t="s">
        <v>37</v>
      </c>
      <c r="E23" s="1">
        <v>1055</v>
      </c>
      <c r="F23" s="1"/>
      <c r="G23" s="1"/>
      <c r="H23" s="1"/>
      <c r="I23" s="1"/>
      <c r="J23" s="1">
        <f t="shared" si="0"/>
        <v>0</v>
      </c>
      <c r="K23" s="1"/>
    </row>
    <row r="24" spans="1:11" ht="19.5" customHeight="1" x14ac:dyDescent="0.3">
      <c r="A24" s="1">
        <v>22</v>
      </c>
      <c r="B24" s="10">
        <v>46045</v>
      </c>
      <c r="C24" s="1" t="s">
        <v>35</v>
      </c>
      <c r="D24" s="1" t="s">
        <v>37</v>
      </c>
      <c r="E24" s="1">
        <v>1055</v>
      </c>
      <c r="F24" s="1"/>
      <c r="G24" s="1"/>
      <c r="H24" s="1"/>
      <c r="I24" s="1"/>
      <c r="J24" s="1">
        <f t="shared" si="0"/>
        <v>0</v>
      </c>
      <c r="K24" s="1"/>
    </row>
    <row r="25" spans="1:11" ht="19.5" customHeight="1" x14ac:dyDescent="0.3">
      <c r="A25" s="1">
        <v>23</v>
      </c>
      <c r="B25" s="10">
        <v>46046</v>
      </c>
      <c r="C25" s="1" t="s">
        <v>35</v>
      </c>
      <c r="D25" s="1" t="s">
        <v>37</v>
      </c>
      <c r="E25" s="1">
        <v>1055</v>
      </c>
      <c r="F25" s="1"/>
      <c r="G25" s="1"/>
      <c r="H25" s="1"/>
      <c r="I25" s="1"/>
      <c r="J25" s="1">
        <f t="shared" si="0"/>
        <v>0</v>
      </c>
      <c r="K25" s="1"/>
    </row>
    <row r="26" spans="1:11" ht="19.5" customHeight="1" x14ac:dyDescent="0.3">
      <c r="A26" s="1">
        <v>24</v>
      </c>
      <c r="B26" s="10">
        <v>46047</v>
      </c>
      <c r="C26" s="1" t="s">
        <v>35</v>
      </c>
      <c r="D26" s="1" t="s">
        <v>37</v>
      </c>
      <c r="E26" s="1">
        <v>1055</v>
      </c>
      <c r="F26" s="1"/>
      <c r="G26" s="1"/>
      <c r="H26" s="1"/>
      <c r="I26" s="1"/>
      <c r="J26" s="1">
        <f t="shared" si="0"/>
        <v>0</v>
      </c>
      <c r="K26" s="1"/>
    </row>
    <row r="27" spans="1:11" ht="19.5" customHeight="1" x14ac:dyDescent="0.3">
      <c r="A27" s="1">
        <v>25</v>
      </c>
      <c r="B27" s="10">
        <v>46048</v>
      </c>
      <c r="C27" s="1" t="s">
        <v>35</v>
      </c>
      <c r="D27" s="1" t="s">
        <v>37</v>
      </c>
      <c r="E27" s="1">
        <v>1055</v>
      </c>
      <c r="F27" s="1"/>
      <c r="G27" s="1"/>
      <c r="H27" s="1"/>
      <c r="I27" s="1"/>
      <c r="J27" s="1">
        <f t="shared" si="0"/>
        <v>0</v>
      </c>
      <c r="K27" s="1"/>
    </row>
    <row r="28" spans="1:11" ht="19.5" customHeight="1" x14ac:dyDescent="0.3">
      <c r="A28" s="1">
        <v>26</v>
      </c>
      <c r="B28" s="10">
        <v>46049</v>
      </c>
      <c r="C28" s="1" t="s">
        <v>35</v>
      </c>
      <c r="D28" s="1" t="s">
        <v>37</v>
      </c>
      <c r="E28" s="1">
        <v>1055</v>
      </c>
      <c r="F28" s="1"/>
      <c r="G28" s="1"/>
      <c r="H28" s="1"/>
      <c r="I28" s="1"/>
      <c r="J28" s="1">
        <f t="shared" si="0"/>
        <v>0</v>
      </c>
      <c r="K28" s="1"/>
    </row>
    <row r="29" spans="1:11" ht="19.5" customHeight="1" x14ac:dyDescent="0.3">
      <c r="A29" s="1">
        <v>27</v>
      </c>
      <c r="B29" s="10">
        <v>46050</v>
      </c>
      <c r="C29" s="1" t="s">
        <v>35</v>
      </c>
      <c r="D29" s="1" t="s">
        <v>37</v>
      </c>
      <c r="E29" s="1">
        <v>1055</v>
      </c>
      <c r="F29" s="1"/>
      <c r="G29" s="1"/>
      <c r="H29" s="1"/>
      <c r="I29" s="1"/>
      <c r="J29" s="1">
        <f t="shared" si="0"/>
        <v>0</v>
      </c>
      <c r="K29" s="1"/>
    </row>
    <row r="30" spans="1:11" ht="19.5" customHeight="1" x14ac:dyDescent="0.3">
      <c r="A30" s="1">
        <v>28</v>
      </c>
      <c r="B30" s="10">
        <v>46051</v>
      </c>
      <c r="C30" s="1" t="s">
        <v>35</v>
      </c>
      <c r="D30" s="1" t="s">
        <v>37</v>
      </c>
      <c r="E30" s="1">
        <v>1055</v>
      </c>
      <c r="F30" s="1"/>
      <c r="G30" s="1"/>
      <c r="H30" s="1"/>
      <c r="I30" s="1"/>
      <c r="J30" s="1">
        <f t="shared" si="0"/>
        <v>0</v>
      </c>
      <c r="K30" s="1"/>
    </row>
    <row r="31" spans="1:11" ht="19.5" customHeight="1" x14ac:dyDescent="0.3">
      <c r="A31" s="1">
        <v>29</v>
      </c>
      <c r="B31" s="10">
        <v>46052</v>
      </c>
      <c r="C31" s="1" t="s">
        <v>35</v>
      </c>
      <c r="D31" s="1" t="s">
        <v>37</v>
      </c>
      <c r="E31" s="1">
        <v>1055</v>
      </c>
      <c r="F31" s="1"/>
      <c r="G31" s="1"/>
      <c r="H31" s="1"/>
      <c r="I31" s="1"/>
      <c r="J31" s="1">
        <f t="shared" si="0"/>
        <v>0</v>
      </c>
      <c r="K31" s="1"/>
    </row>
    <row r="32" spans="1:11" ht="19.5" customHeight="1" x14ac:dyDescent="0.3">
      <c r="A32" s="1">
        <v>30</v>
      </c>
      <c r="B32" s="10">
        <v>46053</v>
      </c>
      <c r="C32" s="1" t="s">
        <v>35</v>
      </c>
      <c r="D32" s="1" t="s">
        <v>37</v>
      </c>
      <c r="E32" s="1">
        <v>1055</v>
      </c>
      <c r="F32" s="1"/>
      <c r="G32" s="1"/>
      <c r="H32" s="1"/>
      <c r="I32" s="1"/>
      <c r="J32" s="1">
        <f t="shared" si="0"/>
        <v>0</v>
      </c>
      <c r="K32" s="1"/>
    </row>
    <row r="33" spans="1:11" ht="19.5" customHeight="1" x14ac:dyDescent="0.3">
      <c r="A33" s="1">
        <v>31</v>
      </c>
      <c r="B33" s="10">
        <v>46054</v>
      </c>
      <c r="C33" s="1" t="s">
        <v>35</v>
      </c>
      <c r="D33" s="1" t="s">
        <v>37</v>
      </c>
      <c r="E33" s="1">
        <v>1055</v>
      </c>
      <c r="F33" s="1"/>
      <c r="G33" s="1"/>
      <c r="H33" s="1"/>
      <c r="I33" s="1"/>
      <c r="J33" s="1">
        <f t="shared" si="0"/>
        <v>0</v>
      </c>
      <c r="K33" s="1"/>
    </row>
    <row r="34" spans="1:11" ht="19.5" customHeight="1" x14ac:dyDescent="0.3">
      <c r="A34" s="1">
        <v>32</v>
      </c>
      <c r="B34" s="10">
        <v>46055</v>
      </c>
      <c r="C34" s="1" t="s">
        <v>35</v>
      </c>
      <c r="D34" s="1" t="s">
        <v>37</v>
      </c>
      <c r="E34" s="1">
        <v>1055</v>
      </c>
      <c r="F34" s="1"/>
      <c r="G34" s="1"/>
      <c r="H34" s="1"/>
      <c r="I34" s="1"/>
      <c r="J34" s="1">
        <f t="shared" si="0"/>
        <v>0</v>
      </c>
      <c r="K34" s="1"/>
    </row>
    <row r="35" spans="1:11" ht="19.5" customHeight="1" x14ac:dyDescent="0.3">
      <c r="A35" s="1">
        <v>33</v>
      </c>
      <c r="B35" s="10">
        <v>46056</v>
      </c>
      <c r="C35" s="1" t="s">
        <v>35</v>
      </c>
      <c r="D35" s="1" t="s">
        <v>37</v>
      </c>
      <c r="E35" s="1">
        <v>1055</v>
      </c>
      <c r="F35" s="1"/>
      <c r="G35" s="1"/>
      <c r="H35" s="1"/>
      <c r="I35" s="1"/>
      <c r="J35" s="1">
        <f t="shared" si="0"/>
        <v>0</v>
      </c>
      <c r="K35" s="1"/>
    </row>
    <row r="36" spans="1:11" ht="19.5" customHeight="1" x14ac:dyDescent="0.3">
      <c r="A36" s="1">
        <v>34</v>
      </c>
      <c r="B36" s="10">
        <v>46057</v>
      </c>
      <c r="C36" s="1" t="s">
        <v>35</v>
      </c>
      <c r="D36" s="1" t="s">
        <v>37</v>
      </c>
      <c r="E36" s="1">
        <v>1055</v>
      </c>
      <c r="F36" s="1"/>
      <c r="G36" s="1"/>
      <c r="H36" s="1"/>
      <c r="I36" s="1"/>
      <c r="J36" s="1">
        <f t="shared" si="0"/>
        <v>0</v>
      </c>
      <c r="K36" s="1"/>
    </row>
    <row r="37" spans="1:11" ht="19.5" customHeight="1" x14ac:dyDescent="0.3">
      <c r="A37" s="1">
        <v>35</v>
      </c>
      <c r="B37" s="10">
        <v>46058</v>
      </c>
      <c r="C37" s="1" t="s">
        <v>35</v>
      </c>
      <c r="D37" s="1" t="s">
        <v>37</v>
      </c>
      <c r="E37" s="1">
        <v>1055</v>
      </c>
      <c r="F37" s="1"/>
      <c r="G37" s="1"/>
      <c r="H37" s="1"/>
      <c r="I37" s="1"/>
      <c r="J37" s="1">
        <f t="shared" si="0"/>
        <v>0</v>
      </c>
      <c r="K37" s="1"/>
    </row>
    <row r="38" spans="1:11" ht="19.5" customHeight="1" x14ac:dyDescent="0.3">
      <c r="A38" s="1">
        <v>36</v>
      </c>
      <c r="B38" s="10">
        <v>46059</v>
      </c>
      <c r="C38" s="1" t="s">
        <v>35</v>
      </c>
      <c r="D38" s="1" t="s">
        <v>37</v>
      </c>
      <c r="E38" s="1">
        <v>1055</v>
      </c>
      <c r="F38" s="1"/>
      <c r="G38" s="1"/>
      <c r="H38" s="1"/>
      <c r="I38" s="1"/>
      <c r="J38" s="1">
        <f t="shared" si="0"/>
        <v>0</v>
      </c>
      <c r="K38" s="1"/>
    </row>
    <row r="39" spans="1:11" ht="19.5" customHeight="1" x14ac:dyDescent="0.3">
      <c r="A39" s="1">
        <v>37</v>
      </c>
      <c r="B39" s="10">
        <v>46060</v>
      </c>
      <c r="C39" s="1" t="s">
        <v>35</v>
      </c>
      <c r="D39" s="1" t="s">
        <v>37</v>
      </c>
      <c r="E39" s="1">
        <v>1055</v>
      </c>
      <c r="F39" s="1"/>
      <c r="G39" s="1"/>
      <c r="H39" s="1"/>
      <c r="I39" s="1"/>
      <c r="J39" s="1">
        <f t="shared" si="0"/>
        <v>0</v>
      </c>
      <c r="K39" s="1"/>
    </row>
    <row r="40" spans="1:11" ht="19.5" customHeight="1" x14ac:dyDescent="0.3">
      <c r="A40" s="1">
        <v>38</v>
      </c>
      <c r="B40" s="10">
        <v>46061</v>
      </c>
      <c r="C40" s="1" t="s">
        <v>35</v>
      </c>
      <c r="D40" s="1" t="s">
        <v>37</v>
      </c>
      <c r="E40" s="1">
        <v>1055</v>
      </c>
      <c r="F40" s="1"/>
      <c r="G40" s="1"/>
      <c r="H40" s="1"/>
      <c r="I40" s="1"/>
      <c r="J40" s="1">
        <f t="shared" si="0"/>
        <v>0</v>
      </c>
      <c r="K40" s="1"/>
    </row>
    <row r="41" spans="1:11" ht="19.5" customHeight="1" x14ac:dyDescent="0.3">
      <c r="A41" s="1">
        <v>39</v>
      </c>
      <c r="B41" s="10">
        <v>46062</v>
      </c>
      <c r="C41" s="1" t="s">
        <v>35</v>
      </c>
      <c r="D41" s="1" t="s">
        <v>37</v>
      </c>
      <c r="E41" s="1">
        <v>1055</v>
      </c>
      <c r="F41" s="1"/>
      <c r="G41" s="1"/>
      <c r="H41" s="1"/>
      <c r="I41" s="1"/>
      <c r="J41" s="1">
        <f t="shared" si="0"/>
        <v>0</v>
      </c>
      <c r="K41" s="1"/>
    </row>
    <row r="42" spans="1:11" ht="19.5" customHeight="1" x14ac:dyDescent="0.3">
      <c r="A42" s="1">
        <v>40</v>
      </c>
      <c r="B42" s="10">
        <v>46063</v>
      </c>
      <c r="C42" s="1" t="s">
        <v>35</v>
      </c>
      <c r="D42" s="1" t="s">
        <v>37</v>
      </c>
      <c r="E42" s="1">
        <v>1055</v>
      </c>
      <c r="F42" s="1"/>
      <c r="G42" s="1"/>
      <c r="H42" s="1"/>
      <c r="I42" s="1"/>
      <c r="J42" s="1">
        <f t="shared" si="0"/>
        <v>0</v>
      </c>
      <c r="K42" s="1"/>
    </row>
    <row r="43" spans="1:11" ht="19.5" customHeight="1" x14ac:dyDescent="0.3">
      <c r="A43" s="1">
        <v>41</v>
      </c>
      <c r="B43" s="10">
        <v>46064</v>
      </c>
      <c r="C43" s="1" t="s">
        <v>35</v>
      </c>
      <c r="D43" s="1" t="s">
        <v>37</v>
      </c>
      <c r="E43" s="1">
        <v>1055</v>
      </c>
      <c r="F43" s="1"/>
      <c r="G43" s="1"/>
      <c r="H43" s="1"/>
      <c r="I43" s="1"/>
      <c r="J43" s="1">
        <f t="shared" si="0"/>
        <v>0</v>
      </c>
      <c r="K43" s="1"/>
    </row>
    <row r="44" spans="1:11" ht="19.5" customHeight="1" x14ac:dyDescent="0.3">
      <c r="A44" s="1">
        <v>42</v>
      </c>
      <c r="B44" s="10">
        <v>46065</v>
      </c>
      <c r="C44" s="1" t="s">
        <v>35</v>
      </c>
      <c r="D44" s="1" t="s">
        <v>37</v>
      </c>
      <c r="E44" s="1">
        <v>1055</v>
      </c>
      <c r="F44" s="1"/>
      <c r="G44" s="1"/>
      <c r="H44" s="1"/>
      <c r="I44" s="1"/>
      <c r="J44" s="1">
        <f t="shared" si="0"/>
        <v>0</v>
      </c>
      <c r="K44" s="1"/>
    </row>
    <row r="45" spans="1:11" ht="19.5" customHeight="1" x14ac:dyDescent="0.3">
      <c r="A45" s="1">
        <v>43</v>
      </c>
      <c r="B45" s="10">
        <v>46066</v>
      </c>
      <c r="C45" s="1" t="s">
        <v>35</v>
      </c>
      <c r="D45" s="1" t="s">
        <v>37</v>
      </c>
      <c r="E45" s="1">
        <v>1055</v>
      </c>
      <c r="F45" s="1"/>
      <c r="G45" s="1"/>
      <c r="H45" s="1"/>
      <c r="I45" s="1"/>
      <c r="J45" s="1">
        <f t="shared" si="0"/>
        <v>0</v>
      </c>
      <c r="K45" s="1"/>
    </row>
    <row r="46" spans="1:11" ht="19.5" customHeight="1" x14ac:dyDescent="0.3">
      <c r="A46" s="1">
        <v>44</v>
      </c>
      <c r="B46" s="10">
        <v>46067</v>
      </c>
      <c r="C46" s="1" t="s">
        <v>35</v>
      </c>
      <c r="D46" s="1" t="s">
        <v>37</v>
      </c>
      <c r="E46" s="1">
        <v>1055</v>
      </c>
      <c r="F46" s="1"/>
      <c r="G46" s="1"/>
      <c r="H46" s="1"/>
      <c r="I46" s="1"/>
      <c r="J46" s="1">
        <f t="shared" si="0"/>
        <v>0</v>
      </c>
      <c r="K46" s="1"/>
    </row>
    <row r="47" spans="1:11" ht="19.5" customHeight="1" x14ac:dyDescent="0.3">
      <c r="A47" s="1">
        <v>45</v>
      </c>
      <c r="B47" s="10">
        <v>46068</v>
      </c>
      <c r="C47" s="1" t="s">
        <v>35</v>
      </c>
      <c r="D47" s="1" t="s">
        <v>37</v>
      </c>
      <c r="E47" s="1">
        <v>1055</v>
      </c>
      <c r="F47" s="1"/>
      <c r="G47" s="1"/>
      <c r="H47" s="1"/>
      <c r="I47" s="1"/>
      <c r="J47" s="1">
        <f t="shared" si="0"/>
        <v>0</v>
      </c>
      <c r="K47" s="1"/>
    </row>
    <row r="48" spans="1:11" ht="19.5" customHeight="1" x14ac:dyDescent="0.3">
      <c r="A48" s="1">
        <v>46</v>
      </c>
      <c r="B48" s="10">
        <v>46069</v>
      </c>
      <c r="C48" s="1" t="s">
        <v>35</v>
      </c>
      <c r="D48" s="1" t="s">
        <v>37</v>
      </c>
      <c r="E48" s="1">
        <v>1055</v>
      </c>
      <c r="F48" s="1"/>
      <c r="G48" s="1"/>
      <c r="H48" s="1"/>
      <c r="I48" s="1"/>
      <c r="J48" s="1">
        <f t="shared" si="0"/>
        <v>0</v>
      </c>
      <c r="K48" s="1"/>
    </row>
    <row r="49" spans="1:11" ht="19.5" customHeight="1" x14ac:dyDescent="0.3">
      <c r="A49" s="1">
        <v>47</v>
      </c>
      <c r="B49" s="10">
        <v>46070</v>
      </c>
      <c r="C49" s="1" t="s">
        <v>35</v>
      </c>
      <c r="D49" s="1" t="s">
        <v>37</v>
      </c>
      <c r="E49" s="1">
        <v>1055</v>
      </c>
      <c r="F49" s="1"/>
      <c r="G49" s="1"/>
      <c r="H49" s="1"/>
      <c r="I49" s="1"/>
      <c r="J49" s="1">
        <f t="shared" si="0"/>
        <v>0</v>
      </c>
      <c r="K49" s="1"/>
    </row>
    <row r="50" spans="1:11" ht="19.5" customHeight="1" x14ac:dyDescent="0.3">
      <c r="A50" s="1">
        <v>48</v>
      </c>
      <c r="B50" s="10">
        <v>46071</v>
      </c>
      <c r="C50" s="1" t="s">
        <v>35</v>
      </c>
      <c r="D50" s="1" t="s">
        <v>37</v>
      </c>
      <c r="E50" s="1">
        <v>1055</v>
      </c>
      <c r="F50" s="1"/>
      <c r="G50" s="1"/>
      <c r="H50" s="1"/>
      <c r="I50" s="1"/>
      <c r="J50" s="1">
        <f t="shared" si="0"/>
        <v>0</v>
      </c>
      <c r="K50" s="1"/>
    </row>
    <row r="51" spans="1:11" ht="19.5" customHeight="1" x14ac:dyDescent="0.3">
      <c r="A51" s="1">
        <v>49</v>
      </c>
      <c r="B51" s="10">
        <v>46072</v>
      </c>
      <c r="C51" s="1" t="s">
        <v>35</v>
      </c>
      <c r="D51" s="1" t="s">
        <v>37</v>
      </c>
      <c r="E51" s="1">
        <v>1055</v>
      </c>
      <c r="F51" s="1"/>
      <c r="G51" s="1"/>
      <c r="H51" s="1"/>
      <c r="I51" s="1"/>
      <c r="J51" s="1">
        <f t="shared" si="0"/>
        <v>0</v>
      </c>
      <c r="K51" s="1"/>
    </row>
    <row r="52" spans="1:11" ht="19.5" customHeight="1" x14ac:dyDescent="0.3">
      <c r="A52" s="1">
        <v>50</v>
      </c>
      <c r="B52" s="10">
        <v>46073</v>
      </c>
      <c r="C52" s="1" t="s">
        <v>35</v>
      </c>
      <c r="D52" s="1" t="s">
        <v>37</v>
      </c>
      <c r="E52" s="1">
        <v>1055</v>
      </c>
      <c r="F52" s="1"/>
      <c r="G52" s="1"/>
      <c r="H52" s="1"/>
      <c r="I52" s="1"/>
      <c r="J52" s="1">
        <f t="shared" si="0"/>
        <v>0</v>
      </c>
      <c r="K52" s="1"/>
    </row>
    <row r="53" spans="1:11" ht="19.5" customHeight="1" x14ac:dyDescent="0.3">
      <c r="A53" s="1">
        <v>51</v>
      </c>
      <c r="B53" s="10">
        <v>46074</v>
      </c>
      <c r="C53" s="1" t="s">
        <v>35</v>
      </c>
      <c r="D53" s="1" t="s">
        <v>37</v>
      </c>
      <c r="E53" s="1">
        <v>1055</v>
      </c>
      <c r="F53" s="1"/>
      <c r="G53" s="1"/>
      <c r="H53" s="1"/>
      <c r="I53" s="1"/>
      <c r="J53" s="1">
        <f t="shared" si="0"/>
        <v>0</v>
      </c>
      <c r="K53" s="1"/>
    </row>
    <row r="54" spans="1:11" ht="19.5" customHeight="1" x14ac:dyDescent="0.3">
      <c r="A54" s="1">
        <v>52</v>
      </c>
      <c r="B54" s="10">
        <v>46075</v>
      </c>
      <c r="C54" s="1" t="s">
        <v>35</v>
      </c>
      <c r="D54" s="1" t="s">
        <v>37</v>
      </c>
      <c r="E54" s="1">
        <v>1055</v>
      </c>
      <c r="F54" s="1"/>
      <c r="G54" s="1"/>
      <c r="H54" s="1"/>
      <c r="I54" s="1"/>
      <c r="J54" s="1">
        <f t="shared" si="0"/>
        <v>0</v>
      </c>
      <c r="K54" s="1"/>
    </row>
    <row r="55" spans="1:11" ht="19.5" customHeight="1" x14ac:dyDescent="0.3">
      <c r="A55" s="1">
        <v>53</v>
      </c>
      <c r="B55" s="10">
        <v>46076</v>
      </c>
      <c r="C55" s="1" t="s">
        <v>35</v>
      </c>
      <c r="D55" s="1" t="s">
        <v>37</v>
      </c>
      <c r="E55" s="1">
        <v>1055</v>
      </c>
      <c r="F55" s="1"/>
      <c r="G55" s="1"/>
      <c r="H55" s="1"/>
      <c r="I55" s="1"/>
      <c r="J55" s="1">
        <f t="shared" si="0"/>
        <v>0</v>
      </c>
      <c r="K55" s="1"/>
    </row>
    <row r="56" spans="1:11" ht="19.5" customHeight="1" x14ac:dyDescent="0.3">
      <c r="A56" s="1">
        <v>54</v>
      </c>
      <c r="B56" s="10">
        <v>46077</v>
      </c>
      <c r="C56" s="1" t="s">
        <v>35</v>
      </c>
      <c r="D56" s="1" t="s">
        <v>37</v>
      </c>
      <c r="E56" s="1">
        <v>1055</v>
      </c>
      <c r="F56" s="1"/>
      <c r="G56" s="1"/>
      <c r="H56" s="1"/>
      <c r="I56" s="1"/>
      <c r="J56" s="1">
        <f t="shared" si="0"/>
        <v>0</v>
      </c>
      <c r="K56" s="1"/>
    </row>
    <row r="57" spans="1:11" ht="19.5" customHeight="1" x14ac:dyDescent="0.3">
      <c r="A57" s="1">
        <v>55</v>
      </c>
      <c r="B57" s="10">
        <v>46078</v>
      </c>
      <c r="C57" s="1" t="s">
        <v>35</v>
      </c>
      <c r="D57" s="1" t="s">
        <v>37</v>
      </c>
      <c r="E57" s="1">
        <v>1055</v>
      </c>
      <c r="F57" s="1"/>
      <c r="G57" s="1"/>
      <c r="H57" s="1"/>
      <c r="I57" s="1"/>
      <c r="J57" s="1">
        <f t="shared" si="0"/>
        <v>0</v>
      </c>
      <c r="K57" s="1"/>
    </row>
    <row r="58" spans="1:11" ht="19.5" customHeight="1" x14ac:dyDescent="0.3">
      <c r="A58" s="1">
        <v>56</v>
      </c>
      <c r="B58" s="10">
        <v>46079</v>
      </c>
      <c r="C58" s="1" t="s">
        <v>35</v>
      </c>
      <c r="D58" s="1" t="s">
        <v>37</v>
      </c>
      <c r="E58" s="1">
        <v>1055</v>
      </c>
      <c r="F58" s="1"/>
      <c r="G58" s="1"/>
      <c r="H58" s="1"/>
      <c r="I58" s="1"/>
      <c r="J58" s="1">
        <f t="shared" si="0"/>
        <v>0</v>
      </c>
      <c r="K58" s="1"/>
    </row>
    <row r="59" spans="1:11" ht="19.5" customHeight="1" x14ac:dyDescent="0.3">
      <c r="A59" s="1">
        <v>57</v>
      </c>
      <c r="B59" s="10">
        <v>46080</v>
      </c>
      <c r="C59" s="1" t="s">
        <v>35</v>
      </c>
      <c r="D59" s="1" t="s">
        <v>37</v>
      </c>
      <c r="E59" s="1">
        <v>1055</v>
      </c>
      <c r="F59" s="1"/>
      <c r="G59" s="1"/>
      <c r="H59" s="1"/>
      <c r="I59" s="1"/>
      <c r="J59" s="1">
        <f t="shared" si="0"/>
        <v>0</v>
      </c>
      <c r="K59" s="1"/>
    </row>
    <row r="60" spans="1:11" ht="19.5" customHeight="1" x14ac:dyDescent="0.3">
      <c r="A60" s="1">
        <v>58</v>
      </c>
      <c r="B60" s="10">
        <v>46081</v>
      </c>
      <c r="C60" s="1" t="s">
        <v>35</v>
      </c>
      <c r="D60" s="1" t="s">
        <v>37</v>
      </c>
      <c r="E60" s="1">
        <v>1055</v>
      </c>
      <c r="F60" s="1"/>
      <c r="G60" s="1"/>
      <c r="H60" s="1"/>
      <c r="I60" s="1"/>
      <c r="J60" s="1">
        <f t="shared" si="0"/>
        <v>0</v>
      </c>
      <c r="K60" s="1"/>
    </row>
    <row r="61" spans="1:11" ht="19.5" customHeight="1" x14ac:dyDescent="0.3">
      <c r="A61" s="1">
        <v>59</v>
      </c>
      <c r="B61" s="10">
        <v>46082</v>
      </c>
      <c r="C61" s="1" t="s">
        <v>35</v>
      </c>
      <c r="D61" s="1" t="s">
        <v>37</v>
      </c>
      <c r="E61" s="1">
        <v>1055</v>
      </c>
      <c r="F61" s="1"/>
      <c r="G61" s="1"/>
      <c r="H61" s="1"/>
      <c r="I61" s="1"/>
      <c r="J61" s="1">
        <f t="shared" si="0"/>
        <v>0</v>
      </c>
      <c r="K61" s="1"/>
    </row>
    <row r="62" spans="1:11" ht="19.5" customHeight="1" x14ac:dyDescent="0.3">
      <c r="A62" s="1">
        <v>60</v>
      </c>
      <c r="B62" s="10">
        <v>46083</v>
      </c>
      <c r="C62" s="1" t="s">
        <v>35</v>
      </c>
      <c r="D62" s="1" t="s">
        <v>37</v>
      </c>
      <c r="E62" s="1">
        <v>1055</v>
      </c>
      <c r="F62" s="1"/>
      <c r="G62" s="1"/>
      <c r="H62" s="1"/>
      <c r="I62" s="1"/>
      <c r="J62" s="1">
        <f t="shared" si="0"/>
        <v>0</v>
      </c>
      <c r="K62" s="1"/>
    </row>
    <row r="63" spans="1:11" ht="19.5" customHeight="1" x14ac:dyDescent="0.3">
      <c r="A63" s="1">
        <v>61</v>
      </c>
      <c r="B63" s="10">
        <v>46084</v>
      </c>
      <c r="C63" s="1" t="s">
        <v>35</v>
      </c>
      <c r="D63" s="1" t="s">
        <v>37</v>
      </c>
      <c r="E63" s="1">
        <v>1055</v>
      </c>
      <c r="F63" s="1"/>
      <c r="G63" s="1"/>
      <c r="H63" s="1"/>
      <c r="I63" s="1"/>
      <c r="J63" s="1">
        <f t="shared" si="0"/>
        <v>0</v>
      </c>
      <c r="K63" s="1"/>
    </row>
    <row r="64" spans="1:11" ht="19.5" customHeight="1" x14ac:dyDescent="0.3">
      <c r="A64" s="1">
        <v>62</v>
      </c>
      <c r="B64" s="10">
        <v>46085</v>
      </c>
      <c r="C64" s="1" t="s">
        <v>35</v>
      </c>
      <c r="D64" s="1" t="s">
        <v>37</v>
      </c>
      <c r="E64" s="1">
        <v>1055</v>
      </c>
      <c r="F64" s="1"/>
      <c r="G64" s="1"/>
      <c r="H64" s="1"/>
      <c r="I64" s="1"/>
      <c r="J64" s="1">
        <f t="shared" si="0"/>
        <v>0</v>
      </c>
      <c r="K64" s="1"/>
    </row>
    <row r="65" spans="1:11" ht="19.5" customHeight="1" x14ac:dyDescent="0.3">
      <c r="A65" s="1">
        <v>63</v>
      </c>
      <c r="B65" s="10">
        <v>46086</v>
      </c>
      <c r="C65" s="1" t="s">
        <v>35</v>
      </c>
      <c r="D65" s="1" t="s">
        <v>37</v>
      </c>
      <c r="E65" s="1">
        <v>1055</v>
      </c>
      <c r="F65" s="1"/>
      <c r="G65" s="1"/>
      <c r="H65" s="1"/>
      <c r="I65" s="1"/>
      <c r="J65" s="1">
        <f t="shared" si="0"/>
        <v>0</v>
      </c>
      <c r="K65" s="1"/>
    </row>
    <row r="66" spans="1:11" ht="19.5" customHeight="1" x14ac:dyDescent="0.3">
      <c r="A66" s="1">
        <v>64</v>
      </c>
      <c r="B66" s="10">
        <v>46087</v>
      </c>
      <c r="C66" s="1" t="s">
        <v>35</v>
      </c>
      <c r="D66" s="1" t="s">
        <v>37</v>
      </c>
      <c r="E66" s="1">
        <v>1055</v>
      </c>
      <c r="F66" s="1"/>
      <c r="G66" s="1"/>
      <c r="H66" s="1"/>
      <c r="I66" s="1"/>
      <c r="J66" s="1">
        <f t="shared" si="0"/>
        <v>0</v>
      </c>
      <c r="K66" s="1"/>
    </row>
    <row r="67" spans="1:11" ht="19.5" customHeight="1" x14ac:dyDescent="0.3">
      <c r="A67" s="1">
        <v>65</v>
      </c>
      <c r="B67" s="10">
        <v>46088</v>
      </c>
      <c r="C67" s="1" t="s">
        <v>35</v>
      </c>
      <c r="D67" s="1" t="s">
        <v>37</v>
      </c>
      <c r="E67" s="1">
        <v>1055</v>
      </c>
      <c r="F67" s="1"/>
      <c r="G67" s="1"/>
      <c r="H67" s="1"/>
      <c r="I67" s="1"/>
      <c r="J67" s="1">
        <f t="shared" si="0"/>
        <v>0</v>
      </c>
      <c r="K67" s="1"/>
    </row>
    <row r="68" spans="1:11" ht="19.5" customHeight="1" x14ac:dyDescent="0.3">
      <c r="A68" s="1">
        <v>66</v>
      </c>
      <c r="B68" s="10">
        <v>46089</v>
      </c>
      <c r="C68" s="1" t="s">
        <v>35</v>
      </c>
      <c r="D68" s="1" t="s">
        <v>37</v>
      </c>
      <c r="E68" s="1">
        <v>1055</v>
      </c>
      <c r="F68" s="1"/>
      <c r="G68" s="1"/>
      <c r="H68" s="1"/>
      <c r="I68" s="1"/>
      <c r="J68" s="1">
        <f t="shared" ref="J68:J131" si="1">E68*F68-G68-H68+I68</f>
        <v>0</v>
      </c>
      <c r="K68" s="1"/>
    </row>
    <row r="69" spans="1:11" ht="19.5" customHeight="1" x14ac:dyDescent="0.3">
      <c r="A69" s="1">
        <v>67</v>
      </c>
      <c r="B69" s="10">
        <v>46090</v>
      </c>
      <c r="C69" s="1" t="s">
        <v>35</v>
      </c>
      <c r="D69" s="1" t="s">
        <v>37</v>
      </c>
      <c r="E69" s="1">
        <v>1055</v>
      </c>
      <c r="F69" s="1"/>
      <c r="G69" s="1"/>
      <c r="H69" s="1"/>
      <c r="I69" s="1"/>
      <c r="J69" s="1">
        <f t="shared" si="1"/>
        <v>0</v>
      </c>
      <c r="K69" s="1"/>
    </row>
    <row r="70" spans="1:11" ht="19.5" customHeight="1" x14ac:dyDescent="0.3">
      <c r="A70" s="1">
        <v>68</v>
      </c>
      <c r="B70" s="10">
        <v>46091</v>
      </c>
      <c r="C70" s="1" t="s">
        <v>35</v>
      </c>
      <c r="D70" s="1" t="s">
        <v>37</v>
      </c>
      <c r="E70" s="1">
        <v>1055</v>
      </c>
      <c r="F70" s="1"/>
      <c r="G70" s="1"/>
      <c r="H70" s="1"/>
      <c r="I70" s="1"/>
      <c r="J70" s="1">
        <f t="shared" si="1"/>
        <v>0</v>
      </c>
      <c r="K70" s="1"/>
    </row>
    <row r="71" spans="1:11" ht="19.5" customHeight="1" x14ac:dyDescent="0.3">
      <c r="A71" s="1">
        <v>69</v>
      </c>
      <c r="B71" s="10">
        <v>46092</v>
      </c>
      <c r="C71" s="1" t="s">
        <v>35</v>
      </c>
      <c r="D71" s="1" t="s">
        <v>37</v>
      </c>
      <c r="E71" s="1">
        <v>1055</v>
      </c>
      <c r="F71" s="1"/>
      <c r="G71" s="1"/>
      <c r="H71" s="1"/>
      <c r="I71" s="1"/>
      <c r="J71" s="1">
        <f t="shared" si="1"/>
        <v>0</v>
      </c>
      <c r="K71" s="1"/>
    </row>
    <row r="72" spans="1:11" ht="19.5" customHeight="1" x14ac:dyDescent="0.3">
      <c r="A72" s="1">
        <v>70</v>
      </c>
      <c r="B72" s="10">
        <v>46093</v>
      </c>
      <c r="C72" s="1" t="s">
        <v>35</v>
      </c>
      <c r="D72" s="1" t="s">
        <v>37</v>
      </c>
      <c r="E72" s="1">
        <v>1055</v>
      </c>
      <c r="F72" s="1"/>
      <c r="G72" s="1"/>
      <c r="H72" s="1"/>
      <c r="I72" s="1"/>
      <c r="J72" s="1">
        <f t="shared" si="1"/>
        <v>0</v>
      </c>
      <c r="K72" s="1"/>
    </row>
    <row r="73" spans="1:11" ht="19.5" customHeight="1" x14ac:dyDescent="0.3">
      <c r="A73" s="1">
        <v>71</v>
      </c>
      <c r="B73" s="10">
        <v>46094</v>
      </c>
      <c r="C73" s="1" t="s">
        <v>35</v>
      </c>
      <c r="D73" s="1" t="s">
        <v>37</v>
      </c>
      <c r="E73" s="1">
        <v>1055</v>
      </c>
      <c r="F73" s="1"/>
      <c r="G73" s="1"/>
      <c r="H73" s="1"/>
      <c r="I73" s="1"/>
      <c r="J73" s="1">
        <f t="shared" si="1"/>
        <v>0</v>
      </c>
      <c r="K73" s="1"/>
    </row>
    <row r="74" spans="1:11" ht="19.5" customHeight="1" x14ac:dyDescent="0.3">
      <c r="A74" s="1">
        <v>72</v>
      </c>
      <c r="B74" s="10">
        <v>46095</v>
      </c>
      <c r="C74" s="1" t="s">
        <v>35</v>
      </c>
      <c r="D74" s="1" t="s">
        <v>37</v>
      </c>
      <c r="E74" s="1">
        <v>1055</v>
      </c>
      <c r="F74" s="1"/>
      <c r="G74" s="1"/>
      <c r="H74" s="1"/>
      <c r="I74" s="1"/>
      <c r="J74" s="1">
        <f t="shared" si="1"/>
        <v>0</v>
      </c>
      <c r="K74" s="1"/>
    </row>
    <row r="75" spans="1:11" ht="19.5" customHeight="1" x14ac:dyDescent="0.3">
      <c r="A75" s="1">
        <v>73</v>
      </c>
      <c r="B75" s="10">
        <v>46096</v>
      </c>
      <c r="C75" s="1" t="s">
        <v>35</v>
      </c>
      <c r="D75" s="1" t="s">
        <v>37</v>
      </c>
      <c r="E75" s="1">
        <v>1055</v>
      </c>
      <c r="F75" s="1"/>
      <c r="G75" s="1"/>
      <c r="H75" s="1"/>
      <c r="I75" s="1"/>
      <c r="J75" s="1">
        <f t="shared" si="1"/>
        <v>0</v>
      </c>
      <c r="K75" s="1"/>
    </row>
    <row r="76" spans="1:11" ht="19.5" customHeight="1" x14ac:dyDescent="0.3">
      <c r="A76" s="1">
        <v>74</v>
      </c>
      <c r="B76" s="10">
        <v>46097</v>
      </c>
      <c r="C76" s="1" t="s">
        <v>35</v>
      </c>
      <c r="D76" s="1" t="s">
        <v>37</v>
      </c>
      <c r="E76" s="1">
        <v>1055</v>
      </c>
      <c r="F76" s="1"/>
      <c r="G76" s="1"/>
      <c r="H76" s="1"/>
      <c r="I76" s="1"/>
      <c r="J76" s="1">
        <f t="shared" si="1"/>
        <v>0</v>
      </c>
      <c r="K76" s="1"/>
    </row>
    <row r="77" spans="1:11" ht="19.5" customHeight="1" x14ac:dyDescent="0.3">
      <c r="A77" s="1">
        <v>75</v>
      </c>
      <c r="B77" s="10">
        <v>46098</v>
      </c>
      <c r="C77" s="1" t="s">
        <v>35</v>
      </c>
      <c r="D77" s="1" t="s">
        <v>37</v>
      </c>
      <c r="E77" s="1">
        <v>1055</v>
      </c>
      <c r="F77" s="1"/>
      <c r="G77" s="1"/>
      <c r="H77" s="1"/>
      <c r="I77" s="1"/>
      <c r="J77" s="1">
        <f t="shared" si="1"/>
        <v>0</v>
      </c>
      <c r="K77" s="1"/>
    </row>
    <row r="78" spans="1:11" ht="19.5" customHeight="1" x14ac:dyDescent="0.3">
      <c r="A78" s="1">
        <v>76</v>
      </c>
      <c r="B78" s="10">
        <v>46099</v>
      </c>
      <c r="C78" s="1" t="s">
        <v>35</v>
      </c>
      <c r="D78" s="1" t="s">
        <v>37</v>
      </c>
      <c r="E78" s="1">
        <v>1055</v>
      </c>
      <c r="F78" s="1"/>
      <c r="G78" s="1"/>
      <c r="H78" s="1"/>
      <c r="I78" s="1"/>
      <c r="J78" s="1">
        <f t="shared" si="1"/>
        <v>0</v>
      </c>
      <c r="K78" s="1"/>
    </row>
    <row r="79" spans="1:11" ht="19.5" customHeight="1" x14ac:dyDescent="0.3">
      <c r="A79" s="1">
        <v>77</v>
      </c>
      <c r="B79" s="10">
        <v>46100</v>
      </c>
      <c r="C79" s="1" t="s">
        <v>35</v>
      </c>
      <c r="D79" s="1" t="s">
        <v>37</v>
      </c>
      <c r="E79" s="1">
        <v>1055</v>
      </c>
      <c r="F79" s="1"/>
      <c r="G79" s="1"/>
      <c r="H79" s="1"/>
      <c r="I79" s="1"/>
      <c r="J79" s="1">
        <f t="shared" si="1"/>
        <v>0</v>
      </c>
      <c r="K79" s="1"/>
    </row>
    <row r="80" spans="1:11" ht="19.5" customHeight="1" x14ac:dyDescent="0.3">
      <c r="A80" s="1">
        <v>78</v>
      </c>
      <c r="B80" s="10">
        <v>46101</v>
      </c>
      <c r="C80" s="1" t="s">
        <v>35</v>
      </c>
      <c r="D80" s="1" t="s">
        <v>37</v>
      </c>
      <c r="E80" s="1">
        <v>1055</v>
      </c>
      <c r="F80" s="1"/>
      <c r="G80" s="1"/>
      <c r="H80" s="1"/>
      <c r="I80" s="1"/>
      <c r="J80" s="1">
        <f t="shared" si="1"/>
        <v>0</v>
      </c>
      <c r="K80" s="1"/>
    </row>
    <row r="81" spans="1:11" ht="19.5" customHeight="1" x14ac:dyDescent="0.3">
      <c r="A81" s="1">
        <v>79</v>
      </c>
      <c r="B81" s="10">
        <v>46102</v>
      </c>
      <c r="C81" s="1" t="s">
        <v>35</v>
      </c>
      <c r="D81" s="1" t="s">
        <v>37</v>
      </c>
      <c r="E81" s="1">
        <v>1055</v>
      </c>
      <c r="F81" s="1"/>
      <c r="G81" s="1"/>
      <c r="H81" s="1"/>
      <c r="I81" s="1"/>
      <c r="J81" s="1">
        <f t="shared" si="1"/>
        <v>0</v>
      </c>
      <c r="K81" s="1"/>
    </row>
    <row r="82" spans="1:11" ht="19.5" customHeight="1" x14ac:dyDescent="0.3">
      <c r="A82" s="1">
        <v>80</v>
      </c>
      <c r="B82" s="10">
        <v>46103</v>
      </c>
      <c r="C82" s="1" t="s">
        <v>35</v>
      </c>
      <c r="D82" s="1" t="s">
        <v>37</v>
      </c>
      <c r="E82" s="1">
        <v>1055</v>
      </c>
      <c r="F82" s="1"/>
      <c r="G82" s="1"/>
      <c r="H82" s="1"/>
      <c r="I82" s="1"/>
      <c r="J82" s="1">
        <f t="shared" si="1"/>
        <v>0</v>
      </c>
      <c r="K82" s="1"/>
    </row>
    <row r="83" spans="1:11" ht="19.5" customHeight="1" x14ac:dyDescent="0.3">
      <c r="A83" s="1">
        <v>81</v>
      </c>
      <c r="B83" s="10">
        <v>46104</v>
      </c>
      <c r="C83" s="1" t="s">
        <v>35</v>
      </c>
      <c r="D83" s="1" t="s">
        <v>37</v>
      </c>
      <c r="E83" s="1">
        <v>1055</v>
      </c>
      <c r="F83" s="1"/>
      <c r="G83" s="1"/>
      <c r="H83" s="1"/>
      <c r="I83" s="1"/>
      <c r="J83" s="1">
        <f t="shared" si="1"/>
        <v>0</v>
      </c>
      <c r="K83" s="1"/>
    </row>
    <row r="84" spans="1:11" ht="19.5" customHeight="1" x14ac:dyDescent="0.3">
      <c r="A84" s="1">
        <v>82</v>
      </c>
      <c r="B84" s="10">
        <v>46105</v>
      </c>
      <c r="C84" s="1" t="s">
        <v>35</v>
      </c>
      <c r="D84" s="1" t="s">
        <v>37</v>
      </c>
      <c r="E84" s="1">
        <v>1055</v>
      </c>
      <c r="F84" s="1"/>
      <c r="G84" s="1"/>
      <c r="H84" s="1"/>
      <c r="I84" s="1"/>
      <c r="J84" s="1">
        <f t="shared" si="1"/>
        <v>0</v>
      </c>
      <c r="K84" s="1"/>
    </row>
    <row r="85" spans="1:11" ht="19.5" customHeight="1" x14ac:dyDescent="0.3">
      <c r="A85" s="1">
        <v>83</v>
      </c>
      <c r="B85" s="10">
        <v>46106</v>
      </c>
      <c r="C85" s="1" t="s">
        <v>35</v>
      </c>
      <c r="D85" s="1" t="s">
        <v>37</v>
      </c>
      <c r="E85" s="1">
        <v>1055</v>
      </c>
      <c r="F85" s="1"/>
      <c r="G85" s="1"/>
      <c r="H85" s="1"/>
      <c r="I85" s="1"/>
      <c r="J85" s="1">
        <f t="shared" si="1"/>
        <v>0</v>
      </c>
      <c r="K85" s="1"/>
    </row>
    <row r="86" spans="1:11" ht="19.5" customHeight="1" x14ac:dyDescent="0.3">
      <c r="A86" s="1">
        <v>84</v>
      </c>
      <c r="B86" s="10">
        <v>46107</v>
      </c>
      <c r="C86" s="1" t="s">
        <v>35</v>
      </c>
      <c r="D86" s="1" t="s">
        <v>37</v>
      </c>
      <c r="E86" s="1">
        <v>1055</v>
      </c>
      <c r="F86" s="1"/>
      <c r="G86" s="1"/>
      <c r="H86" s="1"/>
      <c r="I86" s="1"/>
      <c r="J86" s="1">
        <f t="shared" si="1"/>
        <v>0</v>
      </c>
      <c r="K86" s="1"/>
    </row>
    <row r="87" spans="1:11" ht="19.5" customHeight="1" x14ac:dyDescent="0.3">
      <c r="A87" s="1">
        <v>85</v>
      </c>
      <c r="B87" s="10">
        <v>46108</v>
      </c>
      <c r="C87" s="1" t="s">
        <v>35</v>
      </c>
      <c r="D87" s="1" t="s">
        <v>37</v>
      </c>
      <c r="E87" s="1">
        <v>1055</v>
      </c>
      <c r="F87" s="1"/>
      <c r="G87" s="1"/>
      <c r="H87" s="1"/>
      <c r="I87" s="1"/>
      <c r="J87" s="1">
        <f t="shared" si="1"/>
        <v>0</v>
      </c>
      <c r="K87" s="1"/>
    </row>
    <row r="88" spans="1:11" ht="19.5" customHeight="1" x14ac:dyDescent="0.3">
      <c r="A88" s="1">
        <v>86</v>
      </c>
      <c r="B88" s="10">
        <v>46109</v>
      </c>
      <c r="C88" s="1" t="s">
        <v>35</v>
      </c>
      <c r="D88" s="1" t="s">
        <v>37</v>
      </c>
      <c r="E88" s="1">
        <v>1055</v>
      </c>
      <c r="F88" s="1"/>
      <c r="G88" s="1"/>
      <c r="H88" s="1"/>
      <c r="I88" s="1"/>
      <c r="J88" s="1">
        <f t="shared" si="1"/>
        <v>0</v>
      </c>
      <c r="K88" s="1"/>
    </row>
    <row r="89" spans="1:11" ht="19.5" customHeight="1" x14ac:dyDescent="0.3">
      <c r="A89" s="1">
        <v>87</v>
      </c>
      <c r="B89" s="10">
        <v>46110</v>
      </c>
      <c r="C89" s="1" t="s">
        <v>35</v>
      </c>
      <c r="D89" s="1" t="s">
        <v>37</v>
      </c>
      <c r="E89" s="1">
        <v>1055</v>
      </c>
      <c r="F89" s="1"/>
      <c r="G89" s="1"/>
      <c r="H89" s="1"/>
      <c r="I89" s="1"/>
      <c r="J89" s="1">
        <f t="shared" si="1"/>
        <v>0</v>
      </c>
      <c r="K89" s="1"/>
    </row>
    <row r="90" spans="1:11" ht="19.5" customHeight="1" x14ac:dyDescent="0.3">
      <c r="A90" s="1">
        <v>88</v>
      </c>
      <c r="B90" s="10">
        <v>46111</v>
      </c>
      <c r="C90" s="1" t="s">
        <v>35</v>
      </c>
      <c r="D90" s="1" t="s">
        <v>37</v>
      </c>
      <c r="E90" s="1">
        <v>1055</v>
      </c>
      <c r="F90" s="1"/>
      <c r="G90" s="1"/>
      <c r="H90" s="1"/>
      <c r="I90" s="1"/>
      <c r="J90" s="1">
        <f t="shared" si="1"/>
        <v>0</v>
      </c>
      <c r="K90" s="1"/>
    </row>
    <row r="91" spans="1:11" ht="19.5" customHeight="1" x14ac:dyDescent="0.3">
      <c r="A91" s="1">
        <v>89</v>
      </c>
      <c r="B91" s="10">
        <v>46112</v>
      </c>
      <c r="C91" s="1" t="s">
        <v>35</v>
      </c>
      <c r="D91" s="1" t="s">
        <v>37</v>
      </c>
      <c r="E91" s="1">
        <v>1055</v>
      </c>
      <c r="F91" s="1"/>
      <c r="G91" s="1"/>
      <c r="H91" s="1"/>
      <c r="I91" s="1"/>
      <c r="J91" s="1">
        <f t="shared" si="1"/>
        <v>0</v>
      </c>
      <c r="K91" s="1"/>
    </row>
    <row r="92" spans="1:11" ht="19.5" customHeight="1" x14ac:dyDescent="0.3">
      <c r="A92" s="1">
        <v>90</v>
      </c>
      <c r="B92" s="10">
        <v>46113</v>
      </c>
      <c r="C92" s="1" t="s">
        <v>35</v>
      </c>
      <c r="D92" s="1" t="s">
        <v>37</v>
      </c>
      <c r="E92" s="1">
        <v>1055</v>
      </c>
      <c r="F92" s="1"/>
      <c r="G92" s="1"/>
      <c r="H92" s="1"/>
      <c r="I92" s="1"/>
      <c r="J92" s="1">
        <f t="shared" si="1"/>
        <v>0</v>
      </c>
      <c r="K92" s="1"/>
    </row>
    <row r="93" spans="1:11" ht="19.5" customHeight="1" x14ac:dyDescent="0.3">
      <c r="A93" s="1">
        <v>91</v>
      </c>
      <c r="B93" s="10">
        <v>46114</v>
      </c>
      <c r="C93" s="1" t="s">
        <v>35</v>
      </c>
      <c r="D93" s="1" t="s">
        <v>37</v>
      </c>
      <c r="E93" s="1">
        <v>1055</v>
      </c>
      <c r="F93" s="1"/>
      <c r="G93" s="1"/>
      <c r="H93" s="1"/>
      <c r="I93" s="1"/>
      <c r="J93" s="1">
        <f t="shared" si="1"/>
        <v>0</v>
      </c>
      <c r="K93" s="1"/>
    </row>
    <row r="94" spans="1:11" ht="19.5" customHeight="1" x14ac:dyDescent="0.3">
      <c r="A94" s="1">
        <v>92</v>
      </c>
      <c r="B94" s="10">
        <v>46115</v>
      </c>
      <c r="C94" s="1" t="s">
        <v>35</v>
      </c>
      <c r="D94" s="1" t="s">
        <v>37</v>
      </c>
      <c r="E94" s="1">
        <v>1055</v>
      </c>
      <c r="F94" s="1"/>
      <c r="G94" s="1"/>
      <c r="H94" s="1"/>
      <c r="I94" s="1"/>
      <c r="J94" s="1">
        <f t="shared" si="1"/>
        <v>0</v>
      </c>
      <c r="K94" s="1"/>
    </row>
    <row r="95" spans="1:11" ht="19.5" customHeight="1" x14ac:dyDescent="0.3">
      <c r="A95" s="1">
        <v>93</v>
      </c>
      <c r="B95" s="10">
        <v>46116</v>
      </c>
      <c r="C95" s="1" t="s">
        <v>35</v>
      </c>
      <c r="D95" s="1" t="s">
        <v>37</v>
      </c>
      <c r="E95" s="1">
        <v>1055</v>
      </c>
      <c r="F95" s="1"/>
      <c r="G95" s="1"/>
      <c r="H95" s="1"/>
      <c r="I95" s="1"/>
      <c r="J95" s="1">
        <f t="shared" si="1"/>
        <v>0</v>
      </c>
      <c r="K95" s="1"/>
    </row>
    <row r="96" spans="1:11" ht="19.5" customHeight="1" x14ac:dyDescent="0.3">
      <c r="A96" s="1">
        <v>94</v>
      </c>
      <c r="B96" s="10">
        <v>46117</v>
      </c>
      <c r="C96" s="1" t="s">
        <v>35</v>
      </c>
      <c r="D96" s="1" t="s">
        <v>37</v>
      </c>
      <c r="E96" s="1">
        <v>1055</v>
      </c>
      <c r="F96" s="1"/>
      <c r="G96" s="1"/>
      <c r="H96" s="1"/>
      <c r="I96" s="1"/>
      <c r="J96" s="1">
        <f t="shared" si="1"/>
        <v>0</v>
      </c>
      <c r="K96" s="1"/>
    </row>
    <row r="97" spans="1:11" ht="19.5" customHeight="1" x14ac:dyDescent="0.3">
      <c r="A97" s="1">
        <v>95</v>
      </c>
      <c r="B97" s="10">
        <v>46118</v>
      </c>
      <c r="C97" s="1" t="s">
        <v>35</v>
      </c>
      <c r="D97" s="1" t="s">
        <v>37</v>
      </c>
      <c r="E97" s="1">
        <v>1055</v>
      </c>
      <c r="F97" s="1"/>
      <c r="G97" s="1"/>
      <c r="H97" s="1"/>
      <c r="I97" s="1"/>
      <c r="J97" s="1">
        <f t="shared" si="1"/>
        <v>0</v>
      </c>
      <c r="K97" s="1"/>
    </row>
    <row r="98" spans="1:11" ht="19.5" customHeight="1" x14ac:dyDescent="0.3">
      <c r="A98" s="1">
        <v>96</v>
      </c>
      <c r="B98" s="10">
        <v>46119</v>
      </c>
      <c r="C98" s="1" t="s">
        <v>35</v>
      </c>
      <c r="D98" s="1" t="s">
        <v>37</v>
      </c>
      <c r="E98" s="1">
        <v>1055</v>
      </c>
      <c r="F98" s="1"/>
      <c r="G98" s="1"/>
      <c r="H98" s="1"/>
      <c r="I98" s="1"/>
      <c r="J98" s="1">
        <f t="shared" si="1"/>
        <v>0</v>
      </c>
      <c r="K98" s="1"/>
    </row>
    <row r="99" spans="1:11" ht="19.5" customHeight="1" x14ac:dyDescent="0.3">
      <c r="A99" s="1">
        <v>97</v>
      </c>
      <c r="B99" s="10">
        <v>46120</v>
      </c>
      <c r="C99" s="1" t="s">
        <v>35</v>
      </c>
      <c r="D99" s="1" t="s">
        <v>37</v>
      </c>
      <c r="E99" s="1">
        <v>1055</v>
      </c>
      <c r="F99" s="1"/>
      <c r="G99" s="1"/>
      <c r="H99" s="1"/>
      <c r="I99" s="1"/>
      <c r="J99" s="1">
        <f t="shared" si="1"/>
        <v>0</v>
      </c>
      <c r="K99" s="1"/>
    </row>
    <row r="100" spans="1:11" ht="19.5" customHeight="1" x14ac:dyDescent="0.3">
      <c r="A100" s="1">
        <v>98</v>
      </c>
      <c r="B100" s="10">
        <v>46121</v>
      </c>
      <c r="C100" s="1" t="s">
        <v>35</v>
      </c>
      <c r="D100" s="1" t="s">
        <v>37</v>
      </c>
      <c r="E100" s="1">
        <v>1055</v>
      </c>
      <c r="F100" s="1"/>
      <c r="G100" s="1"/>
      <c r="H100" s="1"/>
      <c r="I100" s="1"/>
      <c r="J100" s="1">
        <f t="shared" si="1"/>
        <v>0</v>
      </c>
      <c r="K100" s="1"/>
    </row>
    <row r="101" spans="1:11" ht="19.5" customHeight="1" x14ac:dyDescent="0.3">
      <c r="A101" s="1">
        <v>99</v>
      </c>
      <c r="B101" s="10">
        <v>46122</v>
      </c>
      <c r="C101" s="1" t="s">
        <v>35</v>
      </c>
      <c r="D101" s="1" t="s">
        <v>37</v>
      </c>
      <c r="E101" s="1">
        <v>1055</v>
      </c>
      <c r="F101" s="1"/>
      <c r="G101" s="1"/>
      <c r="H101" s="1"/>
      <c r="I101" s="1"/>
      <c r="J101" s="1">
        <f t="shared" si="1"/>
        <v>0</v>
      </c>
      <c r="K101" s="1"/>
    </row>
    <row r="102" spans="1:11" ht="19.5" customHeight="1" x14ac:dyDescent="0.3">
      <c r="A102" s="1">
        <v>100</v>
      </c>
      <c r="B102" s="10">
        <v>46123</v>
      </c>
      <c r="C102" s="1" t="s">
        <v>35</v>
      </c>
      <c r="D102" s="1" t="s">
        <v>37</v>
      </c>
      <c r="E102" s="1">
        <v>1055</v>
      </c>
      <c r="F102" s="1"/>
      <c r="G102" s="1"/>
      <c r="H102" s="1"/>
      <c r="I102" s="1"/>
      <c r="J102" s="1">
        <f t="shared" si="1"/>
        <v>0</v>
      </c>
      <c r="K102" s="1"/>
    </row>
    <row r="103" spans="1:11" ht="19.5" customHeight="1" x14ac:dyDescent="0.3">
      <c r="A103" s="1">
        <v>101</v>
      </c>
      <c r="B103" s="10">
        <v>46124</v>
      </c>
      <c r="C103" s="1" t="s">
        <v>35</v>
      </c>
      <c r="D103" s="1" t="s">
        <v>37</v>
      </c>
      <c r="E103" s="1">
        <v>1055</v>
      </c>
      <c r="F103" s="1"/>
      <c r="G103" s="1"/>
      <c r="H103" s="1"/>
      <c r="I103" s="1"/>
      <c r="J103" s="1">
        <f t="shared" si="1"/>
        <v>0</v>
      </c>
      <c r="K103" s="1"/>
    </row>
    <row r="104" spans="1:11" ht="19.5" customHeight="1" x14ac:dyDescent="0.3">
      <c r="A104" s="1">
        <v>102</v>
      </c>
      <c r="B104" s="10">
        <v>46125</v>
      </c>
      <c r="C104" s="1" t="s">
        <v>35</v>
      </c>
      <c r="D104" s="1" t="s">
        <v>37</v>
      </c>
      <c r="E104" s="1">
        <v>1055</v>
      </c>
      <c r="F104" s="1"/>
      <c r="G104" s="1"/>
      <c r="H104" s="1"/>
      <c r="I104" s="1"/>
      <c r="J104" s="1">
        <f t="shared" si="1"/>
        <v>0</v>
      </c>
      <c r="K104" s="1"/>
    </row>
    <row r="105" spans="1:11" ht="19.5" customHeight="1" x14ac:dyDescent="0.3">
      <c r="A105" s="1">
        <v>103</v>
      </c>
      <c r="B105" s="10">
        <v>46126</v>
      </c>
      <c r="C105" s="1" t="s">
        <v>35</v>
      </c>
      <c r="D105" s="1" t="s">
        <v>37</v>
      </c>
      <c r="E105" s="1">
        <v>1055</v>
      </c>
      <c r="F105" s="1"/>
      <c r="G105" s="1"/>
      <c r="H105" s="1"/>
      <c r="I105" s="1"/>
      <c r="J105" s="1">
        <f t="shared" si="1"/>
        <v>0</v>
      </c>
      <c r="K105" s="1"/>
    </row>
    <row r="106" spans="1:11" ht="19.5" customHeight="1" x14ac:dyDescent="0.3">
      <c r="A106" s="1">
        <v>104</v>
      </c>
      <c r="B106" s="10">
        <v>46127</v>
      </c>
      <c r="C106" s="1" t="s">
        <v>35</v>
      </c>
      <c r="D106" s="1" t="s">
        <v>37</v>
      </c>
      <c r="E106" s="1">
        <v>1055</v>
      </c>
      <c r="F106" s="1"/>
      <c r="G106" s="1"/>
      <c r="H106" s="1"/>
      <c r="I106" s="1"/>
      <c r="J106" s="1">
        <f t="shared" si="1"/>
        <v>0</v>
      </c>
      <c r="K106" s="1"/>
    </row>
    <row r="107" spans="1:11" ht="19.5" customHeight="1" x14ac:dyDescent="0.3">
      <c r="A107" s="1">
        <v>105</v>
      </c>
      <c r="B107" s="10">
        <v>46128</v>
      </c>
      <c r="C107" s="1" t="s">
        <v>35</v>
      </c>
      <c r="D107" s="1" t="s">
        <v>37</v>
      </c>
      <c r="E107" s="1">
        <v>1055</v>
      </c>
      <c r="F107" s="1"/>
      <c r="G107" s="1"/>
      <c r="H107" s="1"/>
      <c r="I107" s="1"/>
      <c r="J107" s="1">
        <f t="shared" si="1"/>
        <v>0</v>
      </c>
      <c r="K107" s="1"/>
    </row>
    <row r="108" spans="1:11" ht="19.5" customHeight="1" x14ac:dyDescent="0.3">
      <c r="A108" s="1">
        <v>106</v>
      </c>
      <c r="B108" s="10">
        <v>46129</v>
      </c>
      <c r="C108" s="1" t="s">
        <v>35</v>
      </c>
      <c r="D108" s="1" t="s">
        <v>37</v>
      </c>
      <c r="E108" s="1">
        <v>1055</v>
      </c>
      <c r="F108" s="1"/>
      <c r="G108" s="1"/>
      <c r="H108" s="1"/>
      <c r="I108" s="1"/>
      <c r="J108" s="1">
        <f t="shared" si="1"/>
        <v>0</v>
      </c>
      <c r="K108" s="1"/>
    </row>
    <row r="109" spans="1:11" ht="19.5" customHeight="1" x14ac:dyDescent="0.3">
      <c r="A109" s="1">
        <v>107</v>
      </c>
      <c r="B109" s="10">
        <v>46130</v>
      </c>
      <c r="C109" s="1" t="s">
        <v>35</v>
      </c>
      <c r="D109" s="1" t="s">
        <v>37</v>
      </c>
      <c r="E109" s="1">
        <v>1055</v>
      </c>
      <c r="F109" s="1"/>
      <c r="G109" s="1"/>
      <c r="H109" s="1"/>
      <c r="I109" s="1"/>
      <c r="J109" s="1">
        <f t="shared" si="1"/>
        <v>0</v>
      </c>
      <c r="K109" s="1"/>
    </row>
    <row r="110" spans="1:11" ht="19.5" customHeight="1" x14ac:dyDescent="0.3">
      <c r="A110" s="1">
        <v>108</v>
      </c>
      <c r="B110" s="10">
        <v>46131</v>
      </c>
      <c r="C110" s="1" t="s">
        <v>35</v>
      </c>
      <c r="D110" s="1" t="s">
        <v>37</v>
      </c>
      <c r="E110" s="1">
        <v>1055</v>
      </c>
      <c r="F110" s="1"/>
      <c r="G110" s="1"/>
      <c r="H110" s="1"/>
      <c r="I110" s="1"/>
      <c r="J110" s="1">
        <f t="shared" si="1"/>
        <v>0</v>
      </c>
      <c r="K110" s="1"/>
    </row>
    <row r="111" spans="1:11" ht="19.5" customHeight="1" x14ac:dyDescent="0.3">
      <c r="A111" s="1">
        <v>109</v>
      </c>
      <c r="B111" s="10">
        <v>46132</v>
      </c>
      <c r="C111" s="1" t="s">
        <v>35</v>
      </c>
      <c r="D111" s="1" t="s">
        <v>37</v>
      </c>
      <c r="E111" s="1">
        <v>1055</v>
      </c>
      <c r="F111" s="1"/>
      <c r="G111" s="1"/>
      <c r="H111" s="1"/>
      <c r="I111" s="1"/>
      <c r="J111" s="1">
        <f t="shared" si="1"/>
        <v>0</v>
      </c>
      <c r="K111" s="1"/>
    </row>
    <row r="112" spans="1:11" ht="19.5" customHeight="1" x14ac:dyDescent="0.3">
      <c r="A112" s="1">
        <v>110</v>
      </c>
      <c r="B112" s="10">
        <v>46133</v>
      </c>
      <c r="C112" s="1" t="s">
        <v>35</v>
      </c>
      <c r="D112" s="1" t="s">
        <v>37</v>
      </c>
      <c r="E112" s="1">
        <v>1055</v>
      </c>
      <c r="F112" s="1"/>
      <c r="G112" s="1"/>
      <c r="H112" s="1"/>
      <c r="I112" s="1"/>
      <c r="J112" s="1">
        <f t="shared" si="1"/>
        <v>0</v>
      </c>
      <c r="K112" s="1"/>
    </row>
    <row r="113" spans="1:11" ht="19.5" customHeight="1" x14ac:dyDescent="0.3">
      <c r="A113" s="1">
        <v>111</v>
      </c>
      <c r="B113" s="10">
        <v>46134</v>
      </c>
      <c r="C113" s="1" t="s">
        <v>35</v>
      </c>
      <c r="D113" s="1" t="s">
        <v>37</v>
      </c>
      <c r="E113" s="1">
        <v>1055</v>
      </c>
      <c r="F113" s="1"/>
      <c r="G113" s="1"/>
      <c r="H113" s="1"/>
      <c r="I113" s="1"/>
      <c r="J113" s="1">
        <f t="shared" si="1"/>
        <v>0</v>
      </c>
      <c r="K113" s="1"/>
    </row>
    <row r="114" spans="1:11" ht="19.5" customHeight="1" x14ac:dyDescent="0.3">
      <c r="A114" s="1">
        <v>112</v>
      </c>
      <c r="B114" s="10">
        <v>46135</v>
      </c>
      <c r="C114" s="1" t="s">
        <v>35</v>
      </c>
      <c r="D114" s="1" t="s">
        <v>37</v>
      </c>
      <c r="E114" s="1">
        <v>1055</v>
      </c>
      <c r="F114" s="1"/>
      <c r="G114" s="1"/>
      <c r="H114" s="1"/>
      <c r="I114" s="1"/>
      <c r="J114" s="1">
        <f t="shared" si="1"/>
        <v>0</v>
      </c>
      <c r="K114" s="1"/>
    </row>
    <row r="115" spans="1:11" ht="19.5" customHeight="1" x14ac:dyDescent="0.3">
      <c r="A115" s="1">
        <v>113</v>
      </c>
      <c r="B115" s="10">
        <v>46136</v>
      </c>
      <c r="C115" s="1" t="s">
        <v>35</v>
      </c>
      <c r="D115" s="1" t="s">
        <v>37</v>
      </c>
      <c r="E115" s="1">
        <v>1055</v>
      </c>
      <c r="F115" s="1"/>
      <c r="G115" s="1"/>
      <c r="H115" s="1"/>
      <c r="I115" s="1"/>
      <c r="J115" s="1">
        <f t="shared" si="1"/>
        <v>0</v>
      </c>
      <c r="K115" s="1"/>
    </row>
    <row r="116" spans="1:11" ht="19.5" customHeight="1" x14ac:dyDescent="0.3">
      <c r="A116" s="1">
        <v>114</v>
      </c>
      <c r="B116" s="10">
        <v>46137</v>
      </c>
      <c r="C116" s="1" t="s">
        <v>35</v>
      </c>
      <c r="D116" s="1" t="s">
        <v>37</v>
      </c>
      <c r="E116" s="1">
        <v>1055</v>
      </c>
      <c r="F116" s="1"/>
      <c r="G116" s="1"/>
      <c r="H116" s="1"/>
      <c r="I116" s="1"/>
      <c r="J116" s="1">
        <f t="shared" si="1"/>
        <v>0</v>
      </c>
      <c r="K116" s="1"/>
    </row>
    <row r="117" spans="1:11" ht="19.5" customHeight="1" x14ac:dyDescent="0.3">
      <c r="A117" s="1">
        <v>115</v>
      </c>
      <c r="B117" s="10">
        <v>46138</v>
      </c>
      <c r="C117" s="1" t="s">
        <v>35</v>
      </c>
      <c r="D117" s="1" t="s">
        <v>37</v>
      </c>
      <c r="E117" s="1">
        <v>1055</v>
      </c>
      <c r="F117" s="1"/>
      <c r="G117" s="1"/>
      <c r="H117" s="1"/>
      <c r="I117" s="1"/>
      <c r="J117" s="1">
        <f t="shared" si="1"/>
        <v>0</v>
      </c>
      <c r="K117" s="1"/>
    </row>
    <row r="118" spans="1:11" ht="19.5" customHeight="1" x14ac:dyDescent="0.3">
      <c r="A118" s="1">
        <v>116</v>
      </c>
      <c r="B118" s="10">
        <v>46139</v>
      </c>
      <c r="C118" s="1" t="s">
        <v>35</v>
      </c>
      <c r="D118" s="1" t="s">
        <v>37</v>
      </c>
      <c r="E118" s="1">
        <v>1055</v>
      </c>
      <c r="F118" s="1"/>
      <c r="G118" s="1"/>
      <c r="H118" s="1"/>
      <c r="I118" s="1"/>
      <c r="J118" s="1">
        <f t="shared" si="1"/>
        <v>0</v>
      </c>
      <c r="K118" s="1"/>
    </row>
    <row r="119" spans="1:11" ht="19.5" customHeight="1" x14ac:dyDescent="0.3">
      <c r="A119" s="1">
        <v>117</v>
      </c>
      <c r="B119" s="10">
        <v>46140</v>
      </c>
      <c r="C119" s="1" t="s">
        <v>35</v>
      </c>
      <c r="D119" s="1" t="s">
        <v>37</v>
      </c>
      <c r="E119" s="1">
        <v>1055</v>
      </c>
      <c r="F119" s="1"/>
      <c r="G119" s="1"/>
      <c r="H119" s="1"/>
      <c r="I119" s="1"/>
      <c r="J119" s="1">
        <f t="shared" si="1"/>
        <v>0</v>
      </c>
      <c r="K119" s="1"/>
    </row>
    <row r="120" spans="1:11" ht="19.5" customHeight="1" x14ac:dyDescent="0.3">
      <c r="A120" s="1">
        <v>118</v>
      </c>
      <c r="B120" s="10">
        <v>46141</v>
      </c>
      <c r="C120" s="1" t="s">
        <v>35</v>
      </c>
      <c r="D120" s="1" t="s">
        <v>37</v>
      </c>
      <c r="E120" s="1">
        <v>1055</v>
      </c>
      <c r="F120" s="1"/>
      <c r="G120" s="1"/>
      <c r="H120" s="1"/>
      <c r="I120" s="1"/>
      <c r="J120" s="1">
        <f t="shared" si="1"/>
        <v>0</v>
      </c>
      <c r="K120" s="1"/>
    </row>
    <row r="121" spans="1:11" ht="19.5" customHeight="1" x14ac:dyDescent="0.3">
      <c r="A121" s="1">
        <v>119</v>
      </c>
      <c r="B121" s="10">
        <v>46142</v>
      </c>
      <c r="C121" s="1" t="s">
        <v>35</v>
      </c>
      <c r="D121" s="1" t="s">
        <v>37</v>
      </c>
      <c r="E121" s="1">
        <v>1055</v>
      </c>
      <c r="F121" s="1"/>
      <c r="G121" s="1"/>
      <c r="H121" s="1"/>
      <c r="I121" s="1"/>
      <c r="J121" s="1">
        <f t="shared" si="1"/>
        <v>0</v>
      </c>
      <c r="K121" s="1"/>
    </row>
    <row r="122" spans="1:11" ht="19.5" customHeight="1" x14ac:dyDescent="0.3">
      <c r="A122" s="1">
        <v>120</v>
      </c>
      <c r="B122" s="10">
        <v>46143</v>
      </c>
      <c r="C122" s="1" t="s">
        <v>35</v>
      </c>
      <c r="D122" s="1" t="s">
        <v>37</v>
      </c>
      <c r="E122" s="1">
        <v>1055</v>
      </c>
      <c r="F122" s="1"/>
      <c r="G122" s="1"/>
      <c r="H122" s="1"/>
      <c r="I122" s="1"/>
      <c r="J122" s="1">
        <f t="shared" si="1"/>
        <v>0</v>
      </c>
      <c r="K122" s="1"/>
    </row>
    <row r="123" spans="1:11" ht="19.5" customHeight="1" x14ac:dyDescent="0.3">
      <c r="A123" s="1">
        <v>121</v>
      </c>
      <c r="B123" s="10">
        <v>46144</v>
      </c>
      <c r="C123" s="1" t="s">
        <v>35</v>
      </c>
      <c r="D123" s="1" t="s">
        <v>37</v>
      </c>
      <c r="E123" s="1">
        <v>1055</v>
      </c>
      <c r="F123" s="1"/>
      <c r="G123" s="1"/>
      <c r="H123" s="1"/>
      <c r="I123" s="1"/>
      <c r="J123" s="1">
        <f t="shared" si="1"/>
        <v>0</v>
      </c>
      <c r="K123" s="1"/>
    </row>
    <row r="124" spans="1:11" ht="19.5" customHeight="1" x14ac:dyDescent="0.3">
      <c r="A124" s="1">
        <v>122</v>
      </c>
      <c r="B124" s="10">
        <v>46145</v>
      </c>
      <c r="C124" s="1" t="s">
        <v>35</v>
      </c>
      <c r="D124" s="1" t="s">
        <v>37</v>
      </c>
      <c r="E124" s="1">
        <v>1055</v>
      </c>
      <c r="F124" s="1"/>
      <c r="G124" s="1"/>
      <c r="H124" s="1"/>
      <c r="I124" s="1"/>
      <c r="J124" s="1">
        <f t="shared" si="1"/>
        <v>0</v>
      </c>
      <c r="K124" s="1"/>
    </row>
    <row r="125" spans="1:11" ht="19.5" customHeight="1" x14ac:dyDescent="0.3">
      <c r="A125" s="1">
        <v>123</v>
      </c>
      <c r="B125" s="10">
        <v>46146</v>
      </c>
      <c r="C125" s="1" t="s">
        <v>35</v>
      </c>
      <c r="D125" s="1" t="s">
        <v>37</v>
      </c>
      <c r="E125" s="1">
        <v>1055</v>
      </c>
      <c r="F125" s="1"/>
      <c r="G125" s="1"/>
      <c r="H125" s="1"/>
      <c r="I125" s="1"/>
      <c r="J125" s="1">
        <f t="shared" si="1"/>
        <v>0</v>
      </c>
      <c r="K125" s="1"/>
    </row>
    <row r="126" spans="1:11" ht="19.5" customHeight="1" x14ac:dyDescent="0.3">
      <c r="A126" s="1">
        <v>124</v>
      </c>
      <c r="B126" s="10">
        <v>46147</v>
      </c>
      <c r="C126" s="1" t="s">
        <v>35</v>
      </c>
      <c r="D126" s="1" t="s">
        <v>37</v>
      </c>
      <c r="E126" s="1">
        <v>1055</v>
      </c>
      <c r="F126" s="1"/>
      <c r="G126" s="1"/>
      <c r="H126" s="1"/>
      <c r="I126" s="1"/>
      <c r="J126" s="1">
        <f t="shared" si="1"/>
        <v>0</v>
      </c>
      <c r="K126" s="1"/>
    </row>
    <row r="127" spans="1:11" ht="19.5" customHeight="1" x14ac:dyDescent="0.3">
      <c r="A127" s="1">
        <v>125</v>
      </c>
      <c r="B127" s="10">
        <v>46148</v>
      </c>
      <c r="C127" s="1" t="s">
        <v>35</v>
      </c>
      <c r="D127" s="1" t="s">
        <v>37</v>
      </c>
      <c r="E127" s="1">
        <v>1055</v>
      </c>
      <c r="F127" s="1"/>
      <c r="G127" s="1"/>
      <c r="H127" s="1"/>
      <c r="I127" s="1"/>
      <c r="J127" s="1">
        <f t="shared" si="1"/>
        <v>0</v>
      </c>
      <c r="K127" s="1"/>
    </row>
    <row r="128" spans="1:11" ht="19.5" customHeight="1" x14ac:dyDescent="0.3">
      <c r="A128" s="1">
        <v>126</v>
      </c>
      <c r="B128" s="10">
        <v>46149</v>
      </c>
      <c r="C128" s="1" t="s">
        <v>35</v>
      </c>
      <c r="D128" s="1" t="s">
        <v>37</v>
      </c>
      <c r="E128" s="1">
        <v>1055</v>
      </c>
      <c r="F128" s="1"/>
      <c r="G128" s="1"/>
      <c r="H128" s="1"/>
      <c r="I128" s="1"/>
      <c r="J128" s="1">
        <f t="shared" si="1"/>
        <v>0</v>
      </c>
      <c r="K128" s="1"/>
    </row>
    <row r="129" spans="1:11" ht="19.5" customHeight="1" x14ac:dyDescent="0.3">
      <c r="A129" s="1">
        <v>127</v>
      </c>
      <c r="B129" s="10">
        <v>46150</v>
      </c>
      <c r="C129" s="1" t="s">
        <v>35</v>
      </c>
      <c r="D129" s="1" t="s">
        <v>37</v>
      </c>
      <c r="E129" s="1">
        <v>1055</v>
      </c>
      <c r="F129" s="1"/>
      <c r="G129" s="1"/>
      <c r="H129" s="1"/>
      <c r="I129" s="1"/>
      <c r="J129" s="1">
        <f t="shared" si="1"/>
        <v>0</v>
      </c>
      <c r="K129" s="1"/>
    </row>
    <row r="130" spans="1:11" ht="19.5" customHeight="1" x14ac:dyDescent="0.3">
      <c r="A130" s="1">
        <v>128</v>
      </c>
      <c r="B130" s="10">
        <v>46151</v>
      </c>
      <c r="C130" s="1" t="s">
        <v>35</v>
      </c>
      <c r="D130" s="1" t="s">
        <v>37</v>
      </c>
      <c r="E130" s="1">
        <v>1055</v>
      </c>
      <c r="F130" s="1"/>
      <c r="G130" s="1"/>
      <c r="H130" s="1"/>
      <c r="I130" s="1"/>
      <c r="J130" s="1">
        <f t="shared" si="1"/>
        <v>0</v>
      </c>
      <c r="K130" s="1"/>
    </row>
    <row r="131" spans="1:11" ht="19.5" customHeight="1" x14ac:dyDescent="0.3">
      <c r="A131" s="1">
        <v>129</v>
      </c>
      <c r="B131" s="10">
        <v>46152</v>
      </c>
      <c r="C131" s="1" t="s">
        <v>35</v>
      </c>
      <c r="D131" s="1" t="s">
        <v>37</v>
      </c>
      <c r="E131" s="1">
        <v>1055</v>
      </c>
      <c r="F131" s="1"/>
      <c r="G131" s="1"/>
      <c r="H131" s="1"/>
      <c r="I131" s="1"/>
      <c r="J131" s="1">
        <f t="shared" si="1"/>
        <v>0</v>
      </c>
      <c r="K131" s="1"/>
    </row>
    <row r="132" spans="1:11" ht="19.5" customHeight="1" x14ac:dyDescent="0.3">
      <c r="A132" s="1">
        <v>130</v>
      </c>
      <c r="B132" s="10">
        <v>46153</v>
      </c>
      <c r="C132" s="1" t="s">
        <v>35</v>
      </c>
      <c r="D132" s="1" t="s">
        <v>37</v>
      </c>
      <c r="E132" s="1">
        <v>1055</v>
      </c>
      <c r="F132" s="1"/>
      <c r="G132" s="1"/>
      <c r="H132" s="1"/>
      <c r="I132" s="1"/>
      <c r="J132" s="1">
        <f t="shared" ref="J132:J195" si="2">E132*F132-G132-H132+I132</f>
        <v>0</v>
      </c>
      <c r="K132" s="1"/>
    </row>
    <row r="133" spans="1:11" ht="19.5" customHeight="1" x14ac:dyDescent="0.3">
      <c r="A133" s="1">
        <v>131</v>
      </c>
      <c r="B133" s="10">
        <v>46154</v>
      </c>
      <c r="C133" s="1" t="s">
        <v>35</v>
      </c>
      <c r="D133" s="1" t="s">
        <v>37</v>
      </c>
      <c r="E133" s="1">
        <v>1055</v>
      </c>
      <c r="F133" s="1"/>
      <c r="G133" s="1"/>
      <c r="H133" s="1"/>
      <c r="I133" s="1"/>
      <c r="J133" s="1">
        <f t="shared" si="2"/>
        <v>0</v>
      </c>
      <c r="K133" s="1"/>
    </row>
    <row r="134" spans="1:11" ht="19.5" customHeight="1" x14ac:dyDescent="0.3">
      <c r="A134" s="1">
        <v>132</v>
      </c>
      <c r="B134" s="10">
        <v>46155</v>
      </c>
      <c r="C134" s="1" t="s">
        <v>35</v>
      </c>
      <c r="D134" s="1" t="s">
        <v>37</v>
      </c>
      <c r="E134" s="1">
        <v>1055</v>
      </c>
      <c r="F134" s="1"/>
      <c r="G134" s="1"/>
      <c r="H134" s="1"/>
      <c r="I134" s="1"/>
      <c r="J134" s="1">
        <f t="shared" si="2"/>
        <v>0</v>
      </c>
      <c r="K134" s="1"/>
    </row>
    <row r="135" spans="1:11" ht="19.5" customHeight="1" x14ac:dyDescent="0.3">
      <c r="A135" s="1">
        <v>133</v>
      </c>
      <c r="B135" s="10">
        <v>46156</v>
      </c>
      <c r="C135" s="1" t="s">
        <v>35</v>
      </c>
      <c r="D135" s="1" t="s">
        <v>37</v>
      </c>
      <c r="E135" s="1">
        <v>1055</v>
      </c>
      <c r="F135" s="1"/>
      <c r="G135" s="1"/>
      <c r="H135" s="1"/>
      <c r="I135" s="1"/>
      <c r="J135" s="1">
        <f t="shared" si="2"/>
        <v>0</v>
      </c>
      <c r="K135" s="1"/>
    </row>
    <row r="136" spans="1:11" ht="19.5" customHeight="1" x14ac:dyDescent="0.3">
      <c r="A136" s="1">
        <v>134</v>
      </c>
      <c r="B136" s="10">
        <v>46157</v>
      </c>
      <c r="C136" s="1" t="s">
        <v>35</v>
      </c>
      <c r="D136" s="1" t="s">
        <v>37</v>
      </c>
      <c r="E136" s="1">
        <v>1055</v>
      </c>
      <c r="F136" s="1"/>
      <c r="G136" s="1"/>
      <c r="H136" s="1"/>
      <c r="I136" s="1"/>
      <c r="J136" s="1">
        <f t="shared" si="2"/>
        <v>0</v>
      </c>
      <c r="K136" s="1"/>
    </row>
    <row r="137" spans="1:11" ht="19.5" customHeight="1" x14ac:dyDescent="0.3">
      <c r="A137" s="1">
        <v>135</v>
      </c>
      <c r="B137" s="10">
        <v>46158</v>
      </c>
      <c r="C137" s="1" t="s">
        <v>35</v>
      </c>
      <c r="D137" s="1" t="s">
        <v>37</v>
      </c>
      <c r="E137" s="1">
        <v>1055</v>
      </c>
      <c r="F137" s="1"/>
      <c r="G137" s="1"/>
      <c r="H137" s="1"/>
      <c r="I137" s="1"/>
      <c r="J137" s="1">
        <f t="shared" si="2"/>
        <v>0</v>
      </c>
      <c r="K137" s="1"/>
    </row>
    <row r="138" spans="1:11" ht="19.5" customHeight="1" x14ac:dyDescent="0.3">
      <c r="A138" s="1">
        <v>136</v>
      </c>
      <c r="B138" s="10">
        <v>46159</v>
      </c>
      <c r="C138" s="1" t="s">
        <v>35</v>
      </c>
      <c r="D138" s="1" t="s">
        <v>37</v>
      </c>
      <c r="E138" s="1">
        <v>1055</v>
      </c>
      <c r="F138" s="1"/>
      <c r="G138" s="1"/>
      <c r="H138" s="1"/>
      <c r="I138" s="1"/>
      <c r="J138" s="1">
        <f t="shared" si="2"/>
        <v>0</v>
      </c>
      <c r="K138" s="1"/>
    </row>
    <row r="139" spans="1:11" ht="19.5" customHeight="1" x14ac:dyDescent="0.3">
      <c r="A139" s="1">
        <v>137</v>
      </c>
      <c r="B139" s="10">
        <v>46160</v>
      </c>
      <c r="C139" s="1" t="s">
        <v>35</v>
      </c>
      <c r="D139" s="1" t="s">
        <v>37</v>
      </c>
      <c r="E139" s="1">
        <v>1055</v>
      </c>
      <c r="F139" s="1"/>
      <c r="G139" s="1"/>
      <c r="H139" s="1"/>
      <c r="I139" s="1"/>
      <c r="J139" s="1">
        <f t="shared" si="2"/>
        <v>0</v>
      </c>
      <c r="K139" s="1"/>
    </row>
    <row r="140" spans="1:11" ht="19.5" customHeight="1" x14ac:dyDescent="0.3">
      <c r="A140" s="1">
        <v>138</v>
      </c>
      <c r="B140" s="10">
        <v>46161</v>
      </c>
      <c r="C140" s="1" t="s">
        <v>35</v>
      </c>
      <c r="D140" s="1" t="s">
        <v>37</v>
      </c>
      <c r="E140" s="1">
        <v>1055</v>
      </c>
      <c r="F140" s="1"/>
      <c r="G140" s="1"/>
      <c r="H140" s="1"/>
      <c r="I140" s="1"/>
      <c r="J140" s="1">
        <f t="shared" si="2"/>
        <v>0</v>
      </c>
      <c r="K140" s="1"/>
    </row>
    <row r="141" spans="1:11" ht="19.5" customHeight="1" x14ac:dyDescent="0.3">
      <c r="A141" s="1">
        <v>139</v>
      </c>
      <c r="B141" s="10">
        <v>46162</v>
      </c>
      <c r="C141" s="1" t="s">
        <v>35</v>
      </c>
      <c r="D141" s="1" t="s">
        <v>37</v>
      </c>
      <c r="E141" s="1">
        <v>1055</v>
      </c>
      <c r="F141" s="1"/>
      <c r="G141" s="1"/>
      <c r="H141" s="1"/>
      <c r="I141" s="1"/>
      <c r="J141" s="1">
        <f t="shared" si="2"/>
        <v>0</v>
      </c>
      <c r="K141" s="1"/>
    </row>
    <row r="142" spans="1:11" ht="19.5" customHeight="1" x14ac:dyDescent="0.3">
      <c r="A142" s="1">
        <v>140</v>
      </c>
      <c r="B142" s="10">
        <v>46163</v>
      </c>
      <c r="C142" s="1" t="s">
        <v>35</v>
      </c>
      <c r="D142" s="1" t="s">
        <v>37</v>
      </c>
      <c r="E142" s="1">
        <v>1055</v>
      </c>
      <c r="F142" s="1"/>
      <c r="G142" s="1"/>
      <c r="H142" s="1"/>
      <c r="I142" s="1"/>
      <c r="J142" s="1">
        <f t="shared" si="2"/>
        <v>0</v>
      </c>
      <c r="K142" s="1"/>
    </row>
    <row r="143" spans="1:11" ht="19.5" customHeight="1" x14ac:dyDescent="0.3">
      <c r="A143" s="1">
        <v>141</v>
      </c>
      <c r="B143" s="10">
        <v>46164</v>
      </c>
      <c r="C143" s="1" t="s">
        <v>35</v>
      </c>
      <c r="D143" s="1" t="s">
        <v>37</v>
      </c>
      <c r="E143" s="1">
        <v>1055</v>
      </c>
      <c r="F143" s="1"/>
      <c r="G143" s="1"/>
      <c r="H143" s="1"/>
      <c r="I143" s="1"/>
      <c r="J143" s="1">
        <f t="shared" si="2"/>
        <v>0</v>
      </c>
      <c r="K143" s="1"/>
    </row>
    <row r="144" spans="1:11" ht="19.5" customHeight="1" x14ac:dyDescent="0.3">
      <c r="A144" s="1">
        <v>142</v>
      </c>
      <c r="B144" s="10">
        <v>46165</v>
      </c>
      <c r="C144" s="1" t="s">
        <v>35</v>
      </c>
      <c r="D144" s="1" t="s">
        <v>37</v>
      </c>
      <c r="E144" s="1">
        <v>1055</v>
      </c>
      <c r="F144" s="1"/>
      <c r="G144" s="1"/>
      <c r="H144" s="1"/>
      <c r="I144" s="1"/>
      <c r="J144" s="1">
        <f t="shared" si="2"/>
        <v>0</v>
      </c>
      <c r="K144" s="1"/>
    </row>
    <row r="145" spans="1:11" ht="19.5" customHeight="1" x14ac:dyDescent="0.3">
      <c r="A145" s="1">
        <v>143</v>
      </c>
      <c r="B145" s="10">
        <v>46166</v>
      </c>
      <c r="C145" s="1" t="s">
        <v>35</v>
      </c>
      <c r="D145" s="1" t="s">
        <v>37</v>
      </c>
      <c r="E145" s="1">
        <v>1055</v>
      </c>
      <c r="F145" s="1"/>
      <c r="G145" s="1"/>
      <c r="H145" s="1"/>
      <c r="I145" s="1"/>
      <c r="J145" s="1">
        <f t="shared" si="2"/>
        <v>0</v>
      </c>
      <c r="K145" s="1"/>
    </row>
    <row r="146" spans="1:11" ht="19.5" customHeight="1" x14ac:dyDescent="0.3">
      <c r="A146" s="1">
        <v>144</v>
      </c>
      <c r="B146" s="10">
        <v>46167</v>
      </c>
      <c r="C146" s="1" t="s">
        <v>35</v>
      </c>
      <c r="D146" s="1" t="s">
        <v>37</v>
      </c>
      <c r="E146" s="1">
        <v>1055</v>
      </c>
      <c r="F146" s="1"/>
      <c r="G146" s="1"/>
      <c r="H146" s="1"/>
      <c r="I146" s="1"/>
      <c r="J146" s="1">
        <f t="shared" si="2"/>
        <v>0</v>
      </c>
      <c r="K146" s="1"/>
    </row>
    <row r="147" spans="1:11" ht="19.5" customHeight="1" x14ac:dyDescent="0.3">
      <c r="A147" s="1">
        <v>145</v>
      </c>
      <c r="B147" s="10">
        <v>46168</v>
      </c>
      <c r="C147" s="1" t="s">
        <v>35</v>
      </c>
      <c r="D147" s="1" t="s">
        <v>37</v>
      </c>
      <c r="E147" s="1">
        <v>1055</v>
      </c>
      <c r="F147" s="1"/>
      <c r="G147" s="1"/>
      <c r="H147" s="1"/>
      <c r="I147" s="1"/>
      <c r="J147" s="1">
        <f t="shared" si="2"/>
        <v>0</v>
      </c>
      <c r="K147" s="1"/>
    </row>
    <row r="148" spans="1:11" ht="19.5" customHeight="1" x14ac:dyDescent="0.3">
      <c r="A148" s="1">
        <v>146</v>
      </c>
      <c r="B148" s="10">
        <v>46169</v>
      </c>
      <c r="C148" s="1" t="s">
        <v>35</v>
      </c>
      <c r="D148" s="1" t="s">
        <v>37</v>
      </c>
      <c r="E148" s="1">
        <v>1055</v>
      </c>
      <c r="F148" s="1"/>
      <c r="G148" s="1"/>
      <c r="H148" s="1"/>
      <c r="I148" s="1"/>
      <c r="J148" s="1">
        <f t="shared" si="2"/>
        <v>0</v>
      </c>
      <c r="K148" s="1"/>
    </row>
    <row r="149" spans="1:11" ht="19.5" customHeight="1" x14ac:dyDescent="0.3">
      <c r="A149" s="1">
        <v>147</v>
      </c>
      <c r="B149" s="10">
        <v>46170</v>
      </c>
      <c r="C149" s="1" t="s">
        <v>35</v>
      </c>
      <c r="D149" s="1" t="s">
        <v>37</v>
      </c>
      <c r="E149" s="1">
        <v>1055</v>
      </c>
      <c r="F149" s="1"/>
      <c r="G149" s="1"/>
      <c r="H149" s="1"/>
      <c r="I149" s="1"/>
      <c r="J149" s="1">
        <f t="shared" si="2"/>
        <v>0</v>
      </c>
      <c r="K149" s="1"/>
    </row>
    <row r="150" spans="1:11" ht="19.5" customHeight="1" x14ac:dyDescent="0.3">
      <c r="A150" s="1">
        <v>148</v>
      </c>
      <c r="B150" s="10">
        <v>46171</v>
      </c>
      <c r="C150" s="1" t="s">
        <v>35</v>
      </c>
      <c r="D150" s="1" t="s">
        <v>37</v>
      </c>
      <c r="E150" s="1">
        <v>1055</v>
      </c>
      <c r="F150" s="1"/>
      <c r="G150" s="1"/>
      <c r="H150" s="1"/>
      <c r="I150" s="1"/>
      <c r="J150" s="1">
        <f t="shared" si="2"/>
        <v>0</v>
      </c>
      <c r="K150" s="1"/>
    </row>
    <row r="151" spans="1:11" ht="19.5" customHeight="1" x14ac:dyDescent="0.3">
      <c r="A151" s="1">
        <v>149</v>
      </c>
      <c r="B151" s="10">
        <v>46172</v>
      </c>
      <c r="C151" s="1" t="s">
        <v>35</v>
      </c>
      <c r="D151" s="1" t="s">
        <v>37</v>
      </c>
      <c r="E151" s="1">
        <v>1055</v>
      </c>
      <c r="F151" s="1"/>
      <c r="G151" s="1"/>
      <c r="H151" s="1"/>
      <c r="I151" s="1"/>
      <c r="J151" s="1">
        <f t="shared" si="2"/>
        <v>0</v>
      </c>
      <c r="K151" s="1"/>
    </row>
    <row r="152" spans="1:11" ht="19.5" customHeight="1" x14ac:dyDescent="0.3">
      <c r="A152" s="1">
        <v>150</v>
      </c>
      <c r="B152" s="10">
        <v>46173</v>
      </c>
      <c r="C152" s="1" t="s">
        <v>35</v>
      </c>
      <c r="D152" s="1" t="s">
        <v>37</v>
      </c>
      <c r="E152" s="1">
        <v>1055</v>
      </c>
      <c r="F152" s="1"/>
      <c r="G152" s="1"/>
      <c r="H152" s="1"/>
      <c r="I152" s="1"/>
      <c r="J152" s="1">
        <f t="shared" si="2"/>
        <v>0</v>
      </c>
      <c r="K152" s="1"/>
    </row>
    <row r="153" spans="1:11" ht="19.5" customHeight="1" x14ac:dyDescent="0.3">
      <c r="A153" s="1">
        <v>151</v>
      </c>
      <c r="B153" s="10">
        <v>46174</v>
      </c>
      <c r="C153" s="1" t="s">
        <v>35</v>
      </c>
      <c r="D153" s="1" t="s">
        <v>37</v>
      </c>
      <c r="E153" s="1">
        <v>1055</v>
      </c>
      <c r="F153" s="1"/>
      <c r="G153" s="1"/>
      <c r="H153" s="1"/>
      <c r="I153" s="1"/>
      <c r="J153" s="1">
        <f t="shared" si="2"/>
        <v>0</v>
      </c>
      <c r="K153" s="1"/>
    </row>
    <row r="154" spans="1:11" ht="19.5" customHeight="1" x14ac:dyDescent="0.3">
      <c r="A154" s="1">
        <v>152</v>
      </c>
      <c r="B154" s="10">
        <v>46175</v>
      </c>
      <c r="C154" s="1" t="s">
        <v>35</v>
      </c>
      <c r="D154" s="1" t="s">
        <v>37</v>
      </c>
      <c r="E154" s="1">
        <v>1055</v>
      </c>
      <c r="F154" s="1"/>
      <c r="G154" s="1"/>
      <c r="H154" s="1"/>
      <c r="I154" s="1"/>
      <c r="J154" s="1">
        <f t="shared" si="2"/>
        <v>0</v>
      </c>
      <c r="K154" s="1"/>
    </row>
    <row r="155" spans="1:11" ht="19.5" customHeight="1" x14ac:dyDescent="0.3">
      <c r="A155" s="1">
        <v>153</v>
      </c>
      <c r="B155" s="10">
        <v>46176</v>
      </c>
      <c r="C155" s="1" t="s">
        <v>35</v>
      </c>
      <c r="D155" s="1" t="s">
        <v>37</v>
      </c>
      <c r="E155" s="1">
        <v>1055</v>
      </c>
      <c r="F155" s="1"/>
      <c r="G155" s="1"/>
      <c r="H155" s="1"/>
      <c r="I155" s="1"/>
      <c r="J155" s="1">
        <f t="shared" si="2"/>
        <v>0</v>
      </c>
      <c r="K155" s="1"/>
    </row>
    <row r="156" spans="1:11" ht="19.5" customHeight="1" x14ac:dyDescent="0.3">
      <c r="A156" s="1">
        <v>154</v>
      </c>
      <c r="B156" s="10">
        <v>46177</v>
      </c>
      <c r="C156" s="1" t="s">
        <v>35</v>
      </c>
      <c r="D156" s="1" t="s">
        <v>37</v>
      </c>
      <c r="E156" s="1">
        <v>1055</v>
      </c>
      <c r="F156" s="1"/>
      <c r="G156" s="1"/>
      <c r="H156" s="1"/>
      <c r="I156" s="1"/>
      <c r="J156" s="1">
        <f t="shared" si="2"/>
        <v>0</v>
      </c>
      <c r="K156" s="1"/>
    </row>
    <row r="157" spans="1:11" ht="19.5" customHeight="1" x14ac:dyDescent="0.3">
      <c r="A157" s="1">
        <v>155</v>
      </c>
      <c r="B157" s="10">
        <v>46178</v>
      </c>
      <c r="C157" s="1" t="s">
        <v>35</v>
      </c>
      <c r="D157" s="1" t="s">
        <v>37</v>
      </c>
      <c r="E157" s="1">
        <v>1055</v>
      </c>
      <c r="F157" s="1"/>
      <c r="G157" s="1"/>
      <c r="H157" s="1"/>
      <c r="I157" s="1"/>
      <c r="J157" s="1">
        <f t="shared" si="2"/>
        <v>0</v>
      </c>
      <c r="K157" s="1"/>
    </row>
    <row r="158" spans="1:11" ht="19.5" customHeight="1" x14ac:dyDescent="0.3">
      <c r="A158" s="1">
        <v>156</v>
      </c>
      <c r="B158" s="10">
        <v>46179</v>
      </c>
      <c r="C158" s="1" t="s">
        <v>35</v>
      </c>
      <c r="D158" s="1" t="s">
        <v>37</v>
      </c>
      <c r="E158" s="1">
        <v>1055</v>
      </c>
      <c r="F158" s="1"/>
      <c r="G158" s="1"/>
      <c r="H158" s="1"/>
      <c r="I158" s="1"/>
      <c r="J158" s="1">
        <f t="shared" si="2"/>
        <v>0</v>
      </c>
      <c r="K158" s="1"/>
    </row>
    <row r="159" spans="1:11" ht="19.5" customHeight="1" x14ac:dyDescent="0.3">
      <c r="A159" s="1">
        <v>157</v>
      </c>
      <c r="B159" s="10">
        <v>46180</v>
      </c>
      <c r="C159" s="1" t="s">
        <v>35</v>
      </c>
      <c r="D159" s="1" t="s">
        <v>37</v>
      </c>
      <c r="E159" s="1">
        <v>1055</v>
      </c>
      <c r="F159" s="1"/>
      <c r="G159" s="1"/>
      <c r="H159" s="1"/>
      <c r="I159" s="1"/>
      <c r="J159" s="1">
        <f t="shared" si="2"/>
        <v>0</v>
      </c>
      <c r="K159" s="1"/>
    </row>
    <row r="160" spans="1:11" ht="19.5" customHeight="1" x14ac:dyDescent="0.3">
      <c r="A160" s="1">
        <v>158</v>
      </c>
      <c r="B160" s="10">
        <v>46181</v>
      </c>
      <c r="C160" s="1" t="s">
        <v>35</v>
      </c>
      <c r="D160" s="1" t="s">
        <v>37</v>
      </c>
      <c r="E160" s="1">
        <v>1055</v>
      </c>
      <c r="F160" s="1"/>
      <c r="G160" s="1"/>
      <c r="H160" s="1"/>
      <c r="I160" s="1"/>
      <c r="J160" s="1">
        <f t="shared" si="2"/>
        <v>0</v>
      </c>
      <c r="K160" s="1"/>
    </row>
    <row r="161" spans="1:11" ht="19.5" customHeight="1" x14ac:dyDescent="0.3">
      <c r="A161" s="1">
        <v>159</v>
      </c>
      <c r="B161" s="10">
        <v>46182</v>
      </c>
      <c r="C161" s="1" t="s">
        <v>35</v>
      </c>
      <c r="D161" s="1" t="s">
        <v>37</v>
      </c>
      <c r="E161" s="1">
        <v>1055</v>
      </c>
      <c r="F161" s="1"/>
      <c r="G161" s="1"/>
      <c r="H161" s="1"/>
      <c r="I161" s="1"/>
      <c r="J161" s="1">
        <f t="shared" si="2"/>
        <v>0</v>
      </c>
      <c r="K161" s="1"/>
    </row>
    <row r="162" spans="1:11" ht="19.5" customHeight="1" x14ac:dyDescent="0.3">
      <c r="A162" s="1">
        <v>160</v>
      </c>
      <c r="B162" s="10">
        <v>46183</v>
      </c>
      <c r="C162" s="1" t="s">
        <v>35</v>
      </c>
      <c r="D162" s="1" t="s">
        <v>37</v>
      </c>
      <c r="E162" s="1">
        <v>1055</v>
      </c>
      <c r="F162" s="1"/>
      <c r="G162" s="1"/>
      <c r="H162" s="1"/>
      <c r="I162" s="1"/>
      <c r="J162" s="1">
        <f t="shared" si="2"/>
        <v>0</v>
      </c>
      <c r="K162" s="1"/>
    </row>
    <row r="163" spans="1:11" ht="19.5" customHeight="1" x14ac:dyDescent="0.3">
      <c r="A163" s="1">
        <v>161</v>
      </c>
      <c r="B163" s="10">
        <v>46184</v>
      </c>
      <c r="C163" s="1" t="s">
        <v>35</v>
      </c>
      <c r="D163" s="1" t="s">
        <v>37</v>
      </c>
      <c r="E163" s="1">
        <v>1055</v>
      </c>
      <c r="F163" s="1"/>
      <c r="G163" s="1"/>
      <c r="H163" s="1"/>
      <c r="I163" s="1"/>
      <c r="J163" s="1">
        <f t="shared" si="2"/>
        <v>0</v>
      </c>
      <c r="K163" s="1"/>
    </row>
    <row r="164" spans="1:11" ht="19.5" customHeight="1" x14ac:dyDescent="0.3">
      <c r="A164" s="1">
        <v>162</v>
      </c>
      <c r="B164" s="10">
        <v>46185</v>
      </c>
      <c r="C164" s="1" t="s">
        <v>35</v>
      </c>
      <c r="D164" s="1" t="s">
        <v>37</v>
      </c>
      <c r="E164" s="1">
        <v>1055</v>
      </c>
      <c r="F164" s="1"/>
      <c r="G164" s="1"/>
      <c r="H164" s="1"/>
      <c r="I164" s="1"/>
      <c r="J164" s="1">
        <f t="shared" si="2"/>
        <v>0</v>
      </c>
      <c r="K164" s="1"/>
    </row>
    <row r="165" spans="1:11" ht="19.5" customHeight="1" x14ac:dyDescent="0.3">
      <c r="A165" s="1">
        <v>163</v>
      </c>
      <c r="B165" s="10">
        <v>46186</v>
      </c>
      <c r="C165" s="1" t="s">
        <v>35</v>
      </c>
      <c r="D165" s="1" t="s">
        <v>37</v>
      </c>
      <c r="E165" s="1">
        <v>1055</v>
      </c>
      <c r="F165" s="1"/>
      <c r="G165" s="1"/>
      <c r="H165" s="1"/>
      <c r="I165" s="1"/>
      <c r="J165" s="1">
        <f t="shared" si="2"/>
        <v>0</v>
      </c>
      <c r="K165" s="1"/>
    </row>
    <row r="166" spans="1:11" ht="19.5" customHeight="1" x14ac:dyDescent="0.3">
      <c r="A166" s="1">
        <v>164</v>
      </c>
      <c r="B166" s="10">
        <v>46187</v>
      </c>
      <c r="C166" s="1" t="s">
        <v>35</v>
      </c>
      <c r="D166" s="1" t="s">
        <v>37</v>
      </c>
      <c r="E166" s="1">
        <v>1055</v>
      </c>
      <c r="F166" s="1"/>
      <c r="G166" s="1"/>
      <c r="H166" s="1"/>
      <c r="I166" s="1"/>
      <c r="J166" s="1">
        <f t="shared" si="2"/>
        <v>0</v>
      </c>
      <c r="K166" s="1"/>
    </row>
    <row r="167" spans="1:11" ht="19.5" customHeight="1" x14ac:dyDescent="0.3">
      <c r="A167" s="1">
        <v>165</v>
      </c>
      <c r="B167" s="10">
        <v>46188</v>
      </c>
      <c r="C167" s="1" t="s">
        <v>35</v>
      </c>
      <c r="D167" s="1" t="s">
        <v>37</v>
      </c>
      <c r="E167" s="1">
        <v>1055</v>
      </c>
      <c r="F167" s="1"/>
      <c r="G167" s="1"/>
      <c r="H167" s="1"/>
      <c r="I167" s="1"/>
      <c r="J167" s="1">
        <f t="shared" si="2"/>
        <v>0</v>
      </c>
      <c r="K167" s="1"/>
    </row>
    <row r="168" spans="1:11" ht="19.5" customHeight="1" x14ac:dyDescent="0.3">
      <c r="A168" s="1">
        <v>166</v>
      </c>
      <c r="B168" s="10">
        <v>46189</v>
      </c>
      <c r="C168" s="1" t="s">
        <v>35</v>
      </c>
      <c r="D168" s="1" t="s">
        <v>37</v>
      </c>
      <c r="E168" s="1">
        <v>1055</v>
      </c>
      <c r="F168" s="1"/>
      <c r="G168" s="1"/>
      <c r="H168" s="1"/>
      <c r="I168" s="1"/>
      <c r="J168" s="1">
        <f t="shared" si="2"/>
        <v>0</v>
      </c>
      <c r="K168" s="1"/>
    </row>
    <row r="169" spans="1:11" ht="19.5" customHeight="1" x14ac:dyDescent="0.3">
      <c r="A169" s="1">
        <v>167</v>
      </c>
      <c r="B169" s="10">
        <v>46190</v>
      </c>
      <c r="C169" s="1" t="s">
        <v>35</v>
      </c>
      <c r="D169" s="1" t="s">
        <v>37</v>
      </c>
      <c r="E169" s="1">
        <v>1055</v>
      </c>
      <c r="F169" s="1"/>
      <c r="G169" s="1"/>
      <c r="H169" s="1"/>
      <c r="I169" s="1"/>
      <c r="J169" s="1">
        <f t="shared" si="2"/>
        <v>0</v>
      </c>
      <c r="K169" s="1"/>
    </row>
    <row r="170" spans="1:11" ht="19.5" customHeight="1" x14ac:dyDescent="0.3">
      <c r="A170" s="1">
        <v>168</v>
      </c>
      <c r="B170" s="10">
        <v>46191</v>
      </c>
      <c r="C170" s="1" t="s">
        <v>35</v>
      </c>
      <c r="D170" s="1" t="s">
        <v>37</v>
      </c>
      <c r="E170" s="1">
        <v>1055</v>
      </c>
      <c r="F170" s="1"/>
      <c r="G170" s="1"/>
      <c r="H170" s="1"/>
      <c r="I170" s="1"/>
      <c r="J170" s="1">
        <f t="shared" si="2"/>
        <v>0</v>
      </c>
      <c r="K170" s="1"/>
    </row>
    <row r="171" spans="1:11" ht="19.5" customHeight="1" x14ac:dyDescent="0.3">
      <c r="A171" s="1">
        <v>169</v>
      </c>
      <c r="B171" s="10">
        <v>46192</v>
      </c>
      <c r="C171" s="1" t="s">
        <v>35</v>
      </c>
      <c r="D171" s="1" t="s">
        <v>37</v>
      </c>
      <c r="E171" s="1">
        <v>1055</v>
      </c>
      <c r="F171" s="1"/>
      <c r="G171" s="1"/>
      <c r="H171" s="1"/>
      <c r="I171" s="1"/>
      <c r="J171" s="1">
        <f t="shared" si="2"/>
        <v>0</v>
      </c>
      <c r="K171" s="1"/>
    </row>
    <row r="172" spans="1:11" ht="19.5" customHeight="1" x14ac:dyDescent="0.3">
      <c r="A172" s="1">
        <v>170</v>
      </c>
      <c r="B172" s="10">
        <v>46193</v>
      </c>
      <c r="C172" s="1" t="s">
        <v>35</v>
      </c>
      <c r="D172" s="1" t="s">
        <v>37</v>
      </c>
      <c r="E172" s="1">
        <v>1055</v>
      </c>
      <c r="F172" s="1"/>
      <c r="G172" s="1"/>
      <c r="H172" s="1"/>
      <c r="I172" s="1"/>
      <c r="J172" s="1">
        <f t="shared" si="2"/>
        <v>0</v>
      </c>
      <c r="K172" s="1"/>
    </row>
    <row r="173" spans="1:11" ht="19.5" customHeight="1" x14ac:dyDescent="0.3">
      <c r="A173" s="1">
        <v>171</v>
      </c>
      <c r="B173" s="10">
        <v>46194</v>
      </c>
      <c r="C173" s="1" t="s">
        <v>35</v>
      </c>
      <c r="D173" s="1" t="s">
        <v>37</v>
      </c>
      <c r="E173" s="1">
        <v>1055</v>
      </c>
      <c r="F173" s="1"/>
      <c r="G173" s="1"/>
      <c r="H173" s="1"/>
      <c r="I173" s="1"/>
      <c r="J173" s="1">
        <f t="shared" si="2"/>
        <v>0</v>
      </c>
      <c r="K173" s="1"/>
    </row>
    <row r="174" spans="1:11" ht="19.5" customHeight="1" x14ac:dyDescent="0.3">
      <c r="A174" s="1">
        <v>172</v>
      </c>
      <c r="B174" s="10">
        <v>46195</v>
      </c>
      <c r="C174" s="1" t="s">
        <v>35</v>
      </c>
      <c r="D174" s="1" t="s">
        <v>37</v>
      </c>
      <c r="E174" s="1">
        <v>1055</v>
      </c>
      <c r="F174" s="1"/>
      <c r="G174" s="1"/>
      <c r="H174" s="1"/>
      <c r="I174" s="1"/>
      <c r="J174" s="1">
        <f t="shared" si="2"/>
        <v>0</v>
      </c>
      <c r="K174" s="1"/>
    </row>
    <row r="175" spans="1:11" ht="19.5" customHeight="1" x14ac:dyDescent="0.3">
      <c r="A175" s="1">
        <v>173</v>
      </c>
      <c r="B175" s="10">
        <v>46196</v>
      </c>
      <c r="C175" s="1" t="s">
        <v>35</v>
      </c>
      <c r="D175" s="1" t="s">
        <v>37</v>
      </c>
      <c r="E175" s="1">
        <v>1055</v>
      </c>
      <c r="F175" s="1"/>
      <c r="G175" s="1"/>
      <c r="H175" s="1"/>
      <c r="I175" s="1"/>
      <c r="J175" s="1">
        <f t="shared" si="2"/>
        <v>0</v>
      </c>
      <c r="K175" s="1"/>
    </row>
    <row r="176" spans="1:11" ht="19.5" customHeight="1" x14ac:dyDescent="0.3">
      <c r="A176" s="1">
        <v>174</v>
      </c>
      <c r="B176" s="10">
        <v>46197</v>
      </c>
      <c r="C176" s="1" t="s">
        <v>35</v>
      </c>
      <c r="D176" s="1" t="s">
        <v>37</v>
      </c>
      <c r="E176" s="1">
        <v>1055</v>
      </c>
      <c r="F176" s="1"/>
      <c r="G176" s="1"/>
      <c r="H176" s="1"/>
      <c r="I176" s="1"/>
      <c r="J176" s="1">
        <f t="shared" si="2"/>
        <v>0</v>
      </c>
      <c r="K176" s="1"/>
    </row>
    <row r="177" spans="1:11" ht="19.5" customHeight="1" x14ac:dyDescent="0.3">
      <c r="A177" s="1">
        <v>175</v>
      </c>
      <c r="B177" s="10">
        <v>46198</v>
      </c>
      <c r="C177" s="1" t="s">
        <v>35</v>
      </c>
      <c r="D177" s="1" t="s">
        <v>37</v>
      </c>
      <c r="E177" s="1">
        <v>1055</v>
      </c>
      <c r="F177" s="1"/>
      <c r="G177" s="1"/>
      <c r="H177" s="1"/>
      <c r="I177" s="1"/>
      <c r="J177" s="1">
        <f t="shared" si="2"/>
        <v>0</v>
      </c>
      <c r="K177" s="1"/>
    </row>
    <row r="178" spans="1:11" ht="19.5" customHeight="1" x14ac:dyDescent="0.3">
      <c r="A178" s="1">
        <v>176</v>
      </c>
      <c r="B178" s="10">
        <v>46199</v>
      </c>
      <c r="C178" s="1" t="s">
        <v>35</v>
      </c>
      <c r="D178" s="1" t="s">
        <v>37</v>
      </c>
      <c r="E178" s="1">
        <v>1055</v>
      </c>
      <c r="F178" s="1"/>
      <c r="G178" s="1"/>
      <c r="H178" s="1"/>
      <c r="I178" s="1"/>
      <c r="J178" s="1">
        <f t="shared" si="2"/>
        <v>0</v>
      </c>
      <c r="K178" s="1"/>
    </row>
    <row r="179" spans="1:11" ht="19.5" customHeight="1" x14ac:dyDescent="0.3">
      <c r="A179" s="1">
        <v>177</v>
      </c>
      <c r="B179" s="10">
        <v>46200</v>
      </c>
      <c r="C179" s="1" t="s">
        <v>35</v>
      </c>
      <c r="D179" s="1" t="s">
        <v>37</v>
      </c>
      <c r="E179" s="1">
        <v>1055</v>
      </c>
      <c r="F179" s="1"/>
      <c r="G179" s="1"/>
      <c r="H179" s="1"/>
      <c r="I179" s="1"/>
      <c r="J179" s="1">
        <f t="shared" si="2"/>
        <v>0</v>
      </c>
      <c r="K179" s="1"/>
    </row>
    <row r="180" spans="1:11" ht="19.5" customHeight="1" x14ac:dyDescent="0.3">
      <c r="A180" s="1">
        <v>178</v>
      </c>
      <c r="B180" s="10">
        <v>46201</v>
      </c>
      <c r="C180" s="1" t="s">
        <v>35</v>
      </c>
      <c r="D180" s="1" t="s">
        <v>37</v>
      </c>
      <c r="E180" s="1">
        <v>1055</v>
      </c>
      <c r="F180" s="1"/>
      <c r="G180" s="1"/>
      <c r="H180" s="1"/>
      <c r="I180" s="1"/>
      <c r="J180" s="1">
        <f t="shared" si="2"/>
        <v>0</v>
      </c>
      <c r="K180" s="1"/>
    </row>
    <row r="181" spans="1:11" ht="19.5" customHeight="1" x14ac:dyDescent="0.3">
      <c r="A181" s="1">
        <v>179</v>
      </c>
      <c r="B181" s="10">
        <v>46202</v>
      </c>
      <c r="C181" s="1" t="s">
        <v>35</v>
      </c>
      <c r="D181" s="1" t="s">
        <v>37</v>
      </c>
      <c r="E181" s="1">
        <v>1055</v>
      </c>
      <c r="F181" s="1"/>
      <c r="G181" s="1"/>
      <c r="H181" s="1"/>
      <c r="I181" s="1"/>
      <c r="J181" s="1">
        <f t="shared" si="2"/>
        <v>0</v>
      </c>
      <c r="K181" s="1"/>
    </row>
    <row r="182" spans="1:11" ht="19.5" customHeight="1" x14ac:dyDescent="0.3">
      <c r="A182" s="1">
        <v>180</v>
      </c>
      <c r="B182" s="10">
        <v>46203</v>
      </c>
      <c r="C182" s="1" t="s">
        <v>35</v>
      </c>
      <c r="D182" s="1" t="s">
        <v>37</v>
      </c>
      <c r="E182" s="1">
        <v>1055</v>
      </c>
      <c r="F182" s="1"/>
      <c r="G182" s="1"/>
      <c r="H182" s="1"/>
      <c r="I182" s="1"/>
      <c r="J182" s="1">
        <f t="shared" si="2"/>
        <v>0</v>
      </c>
      <c r="K182" s="1"/>
    </row>
    <row r="183" spans="1:11" ht="19.5" customHeight="1" x14ac:dyDescent="0.3">
      <c r="A183" s="1">
        <v>181</v>
      </c>
      <c r="B183" s="10">
        <v>46204</v>
      </c>
      <c r="C183" s="1" t="s">
        <v>35</v>
      </c>
      <c r="D183" s="1" t="s">
        <v>37</v>
      </c>
      <c r="E183" s="1">
        <v>1055</v>
      </c>
      <c r="F183" s="1"/>
      <c r="G183" s="1"/>
      <c r="H183" s="1"/>
      <c r="I183" s="1"/>
      <c r="J183" s="1">
        <f t="shared" si="2"/>
        <v>0</v>
      </c>
      <c r="K183" s="1"/>
    </row>
    <row r="184" spans="1:11" ht="19.5" customHeight="1" x14ac:dyDescent="0.3">
      <c r="A184" s="1">
        <v>182</v>
      </c>
      <c r="B184" s="10">
        <v>46205</v>
      </c>
      <c r="C184" s="1" t="s">
        <v>35</v>
      </c>
      <c r="D184" s="1" t="s">
        <v>37</v>
      </c>
      <c r="E184" s="1">
        <v>1055</v>
      </c>
      <c r="F184" s="1"/>
      <c r="G184" s="1"/>
      <c r="H184" s="1"/>
      <c r="I184" s="1"/>
      <c r="J184" s="1">
        <f t="shared" si="2"/>
        <v>0</v>
      </c>
      <c r="K184" s="1"/>
    </row>
    <row r="185" spans="1:11" ht="19.5" customHeight="1" x14ac:dyDescent="0.3">
      <c r="A185" s="1">
        <v>183</v>
      </c>
      <c r="B185" s="10">
        <v>46206</v>
      </c>
      <c r="C185" s="1" t="s">
        <v>35</v>
      </c>
      <c r="D185" s="1" t="s">
        <v>37</v>
      </c>
      <c r="E185" s="1">
        <v>1055</v>
      </c>
      <c r="F185" s="1"/>
      <c r="G185" s="1"/>
      <c r="H185" s="1"/>
      <c r="I185" s="1"/>
      <c r="J185" s="1">
        <f t="shared" si="2"/>
        <v>0</v>
      </c>
      <c r="K185" s="1"/>
    </row>
    <row r="186" spans="1:11" ht="19.5" customHeight="1" x14ac:dyDescent="0.3">
      <c r="A186" s="1">
        <v>184</v>
      </c>
      <c r="B186" s="10">
        <v>46207</v>
      </c>
      <c r="C186" s="1" t="s">
        <v>35</v>
      </c>
      <c r="D186" s="1" t="s">
        <v>37</v>
      </c>
      <c r="E186" s="1">
        <v>1055</v>
      </c>
      <c r="F186" s="1"/>
      <c r="G186" s="1"/>
      <c r="H186" s="1"/>
      <c r="I186" s="1"/>
      <c r="J186" s="1">
        <f t="shared" si="2"/>
        <v>0</v>
      </c>
      <c r="K186" s="1"/>
    </row>
    <row r="187" spans="1:11" ht="19.5" customHeight="1" x14ac:dyDescent="0.3">
      <c r="A187" s="1">
        <v>185</v>
      </c>
      <c r="B187" s="10">
        <v>46208</v>
      </c>
      <c r="C187" s="1" t="s">
        <v>35</v>
      </c>
      <c r="D187" s="1" t="s">
        <v>37</v>
      </c>
      <c r="E187" s="1">
        <v>1055</v>
      </c>
      <c r="F187" s="1"/>
      <c r="G187" s="1"/>
      <c r="H187" s="1"/>
      <c r="I187" s="1"/>
      <c r="J187" s="1">
        <f t="shared" si="2"/>
        <v>0</v>
      </c>
      <c r="K187" s="1"/>
    </row>
    <row r="188" spans="1:11" ht="19.5" customHeight="1" x14ac:dyDescent="0.3">
      <c r="A188" s="1">
        <v>186</v>
      </c>
      <c r="B188" s="10">
        <v>46209</v>
      </c>
      <c r="C188" s="1" t="s">
        <v>35</v>
      </c>
      <c r="D188" s="1" t="s">
        <v>37</v>
      </c>
      <c r="E188" s="1">
        <v>1055</v>
      </c>
      <c r="F188" s="1"/>
      <c r="G188" s="1"/>
      <c r="H188" s="1"/>
      <c r="I188" s="1"/>
      <c r="J188" s="1">
        <f t="shared" si="2"/>
        <v>0</v>
      </c>
      <c r="K188" s="1"/>
    </row>
    <row r="189" spans="1:11" ht="19.5" customHeight="1" x14ac:dyDescent="0.3">
      <c r="A189" s="1">
        <v>187</v>
      </c>
      <c r="B189" s="10">
        <v>46210</v>
      </c>
      <c r="C189" s="1" t="s">
        <v>35</v>
      </c>
      <c r="D189" s="1" t="s">
        <v>37</v>
      </c>
      <c r="E189" s="1">
        <v>1055</v>
      </c>
      <c r="F189" s="1"/>
      <c r="G189" s="1"/>
      <c r="H189" s="1"/>
      <c r="I189" s="1"/>
      <c r="J189" s="1">
        <f t="shared" si="2"/>
        <v>0</v>
      </c>
      <c r="K189" s="1"/>
    </row>
    <row r="190" spans="1:11" ht="19.5" customHeight="1" x14ac:dyDescent="0.3">
      <c r="A190" s="1">
        <v>188</v>
      </c>
      <c r="B190" s="10">
        <v>46211</v>
      </c>
      <c r="C190" s="1" t="s">
        <v>35</v>
      </c>
      <c r="D190" s="1" t="s">
        <v>37</v>
      </c>
      <c r="E190" s="1">
        <v>1055</v>
      </c>
      <c r="F190" s="1"/>
      <c r="G190" s="1"/>
      <c r="H190" s="1"/>
      <c r="I190" s="1"/>
      <c r="J190" s="1">
        <f t="shared" si="2"/>
        <v>0</v>
      </c>
      <c r="K190" s="1"/>
    </row>
    <row r="191" spans="1:11" ht="19.5" customHeight="1" x14ac:dyDescent="0.3">
      <c r="A191" s="1">
        <v>189</v>
      </c>
      <c r="B191" s="10">
        <v>46212</v>
      </c>
      <c r="C191" s="1" t="s">
        <v>35</v>
      </c>
      <c r="D191" s="1" t="s">
        <v>37</v>
      </c>
      <c r="E191" s="1">
        <v>1055</v>
      </c>
      <c r="F191" s="1"/>
      <c r="G191" s="1"/>
      <c r="H191" s="1"/>
      <c r="I191" s="1"/>
      <c r="J191" s="1">
        <f t="shared" si="2"/>
        <v>0</v>
      </c>
      <c r="K191" s="1"/>
    </row>
    <row r="192" spans="1:11" ht="19.5" customHeight="1" x14ac:dyDescent="0.3">
      <c r="A192" s="1">
        <v>190</v>
      </c>
      <c r="B192" s="10">
        <v>46213</v>
      </c>
      <c r="C192" s="1" t="s">
        <v>35</v>
      </c>
      <c r="D192" s="1" t="s">
        <v>37</v>
      </c>
      <c r="E192" s="1">
        <v>1055</v>
      </c>
      <c r="F192" s="1"/>
      <c r="G192" s="1"/>
      <c r="H192" s="1"/>
      <c r="I192" s="1"/>
      <c r="J192" s="1">
        <f t="shared" si="2"/>
        <v>0</v>
      </c>
      <c r="K192" s="1"/>
    </row>
    <row r="193" spans="1:11" ht="19.5" customHeight="1" x14ac:dyDescent="0.3">
      <c r="A193" s="1">
        <v>191</v>
      </c>
      <c r="B193" s="10">
        <v>46214</v>
      </c>
      <c r="C193" s="1" t="s">
        <v>35</v>
      </c>
      <c r="D193" s="1" t="s">
        <v>37</v>
      </c>
      <c r="E193" s="1">
        <v>1055</v>
      </c>
      <c r="F193" s="1"/>
      <c r="G193" s="1"/>
      <c r="H193" s="1"/>
      <c r="I193" s="1"/>
      <c r="J193" s="1">
        <f t="shared" si="2"/>
        <v>0</v>
      </c>
      <c r="K193" s="1"/>
    </row>
    <row r="194" spans="1:11" ht="19.5" customHeight="1" x14ac:dyDescent="0.3">
      <c r="A194" s="1">
        <v>192</v>
      </c>
      <c r="B194" s="10">
        <v>46215</v>
      </c>
      <c r="C194" s="1" t="s">
        <v>35</v>
      </c>
      <c r="D194" s="1" t="s">
        <v>37</v>
      </c>
      <c r="E194" s="1">
        <v>1055</v>
      </c>
      <c r="F194" s="1"/>
      <c r="G194" s="1"/>
      <c r="H194" s="1"/>
      <c r="I194" s="1"/>
      <c r="J194" s="1">
        <f t="shared" si="2"/>
        <v>0</v>
      </c>
      <c r="K194" s="1"/>
    </row>
    <row r="195" spans="1:11" ht="19.5" customHeight="1" x14ac:dyDescent="0.3">
      <c r="A195" s="1">
        <v>193</v>
      </c>
      <c r="B195" s="10">
        <v>46216</v>
      </c>
      <c r="C195" s="1" t="s">
        <v>35</v>
      </c>
      <c r="D195" s="1" t="s">
        <v>37</v>
      </c>
      <c r="E195" s="1">
        <v>1055</v>
      </c>
      <c r="F195" s="1"/>
      <c r="G195" s="1"/>
      <c r="H195" s="1"/>
      <c r="I195" s="1"/>
      <c r="J195" s="1">
        <f t="shared" si="2"/>
        <v>0</v>
      </c>
      <c r="K195" s="1"/>
    </row>
    <row r="196" spans="1:11" ht="19.5" customHeight="1" x14ac:dyDescent="0.3">
      <c r="A196" s="1">
        <v>194</v>
      </c>
      <c r="B196" s="10">
        <v>46217</v>
      </c>
      <c r="C196" s="1" t="s">
        <v>35</v>
      </c>
      <c r="D196" s="1" t="s">
        <v>37</v>
      </c>
      <c r="E196" s="1">
        <v>1055</v>
      </c>
      <c r="F196" s="1"/>
      <c r="G196" s="1"/>
      <c r="H196" s="1"/>
      <c r="I196" s="1"/>
      <c r="J196" s="1">
        <f t="shared" ref="J196:J259" si="3">E196*F196-G196-H196+I196</f>
        <v>0</v>
      </c>
      <c r="K196" s="1"/>
    </row>
    <row r="197" spans="1:11" ht="19.5" customHeight="1" x14ac:dyDescent="0.3">
      <c r="A197" s="1">
        <v>195</v>
      </c>
      <c r="B197" s="10">
        <v>46218</v>
      </c>
      <c r="C197" s="1" t="s">
        <v>35</v>
      </c>
      <c r="D197" s="1" t="s">
        <v>37</v>
      </c>
      <c r="E197" s="1">
        <v>1055</v>
      </c>
      <c r="F197" s="1"/>
      <c r="G197" s="1"/>
      <c r="H197" s="1"/>
      <c r="I197" s="1"/>
      <c r="J197" s="1">
        <f t="shared" si="3"/>
        <v>0</v>
      </c>
      <c r="K197" s="1"/>
    </row>
    <row r="198" spans="1:11" ht="19.5" customHeight="1" x14ac:dyDescent="0.3">
      <c r="A198" s="1">
        <v>196</v>
      </c>
      <c r="B198" s="10">
        <v>46219</v>
      </c>
      <c r="C198" s="1" t="s">
        <v>35</v>
      </c>
      <c r="D198" s="1" t="s">
        <v>37</v>
      </c>
      <c r="E198" s="1">
        <v>1055</v>
      </c>
      <c r="F198" s="1"/>
      <c r="G198" s="1"/>
      <c r="H198" s="1"/>
      <c r="I198" s="1"/>
      <c r="J198" s="1">
        <f t="shared" si="3"/>
        <v>0</v>
      </c>
      <c r="K198" s="1"/>
    </row>
    <row r="199" spans="1:11" ht="19.5" customHeight="1" x14ac:dyDescent="0.3">
      <c r="A199" s="1">
        <v>197</v>
      </c>
      <c r="B199" s="10">
        <v>46220</v>
      </c>
      <c r="C199" s="1" t="s">
        <v>35</v>
      </c>
      <c r="D199" s="1" t="s">
        <v>37</v>
      </c>
      <c r="E199" s="1">
        <v>1055</v>
      </c>
      <c r="F199" s="1"/>
      <c r="G199" s="1"/>
      <c r="H199" s="1"/>
      <c r="I199" s="1"/>
      <c r="J199" s="1">
        <f t="shared" si="3"/>
        <v>0</v>
      </c>
      <c r="K199" s="1"/>
    </row>
    <row r="200" spans="1:11" ht="19.5" customHeight="1" x14ac:dyDescent="0.3">
      <c r="A200" s="1">
        <v>198</v>
      </c>
      <c r="B200" s="10">
        <v>46221</v>
      </c>
      <c r="C200" s="1" t="s">
        <v>35</v>
      </c>
      <c r="D200" s="1" t="s">
        <v>37</v>
      </c>
      <c r="E200" s="1">
        <v>1055</v>
      </c>
      <c r="F200" s="1"/>
      <c r="G200" s="1"/>
      <c r="H200" s="1"/>
      <c r="I200" s="1"/>
      <c r="J200" s="1">
        <f t="shared" si="3"/>
        <v>0</v>
      </c>
      <c r="K200" s="1"/>
    </row>
    <row r="201" spans="1:11" ht="19.5" customHeight="1" x14ac:dyDescent="0.3">
      <c r="A201" s="1">
        <v>199</v>
      </c>
      <c r="B201" s="10">
        <v>46222</v>
      </c>
      <c r="C201" s="1" t="s">
        <v>35</v>
      </c>
      <c r="D201" s="1" t="s">
        <v>37</v>
      </c>
      <c r="E201" s="1">
        <v>1055</v>
      </c>
      <c r="F201" s="1"/>
      <c r="G201" s="1"/>
      <c r="H201" s="1"/>
      <c r="I201" s="1"/>
      <c r="J201" s="1">
        <f t="shared" si="3"/>
        <v>0</v>
      </c>
      <c r="K201" s="1"/>
    </row>
    <row r="202" spans="1:11" ht="19.5" customHeight="1" x14ac:dyDescent="0.3">
      <c r="A202" s="1">
        <v>200</v>
      </c>
      <c r="B202" s="10">
        <v>46223</v>
      </c>
      <c r="C202" s="1" t="s">
        <v>35</v>
      </c>
      <c r="D202" s="1" t="s">
        <v>37</v>
      </c>
      <c r="E202" s="1">
        <v>1055</v>
      </c>
      <c r="F202" s="1"/>
      <c r="G202" s="1"/>
      <c r="H202" s="1"/>
      <c r="I202" s="1"/>
      <c r="J202" s="1">
        <f t="shared" si="3"/>
        <v>0</v>
      </c>
      <c r="K202" s="1"/>
    </row>
    <row r="203" spans="1:11" ht="19.5" customHeight="1" x14ac:dyDescent="0.3">
      <c r="A203" s="1">
        <v>201</v>
      </c>
      <c r="B203" s="10">
        <v>46224</v>
      </c>
      <c r="C203" s="1" t="s">
        <v>35</v>
      </c>
      <c r="D203" s="1" t="s">
        <v>37</v>
      </c>
      <c r="E203" s="1">
        <v>1055</v>
      </c>
      <c r="F203" s="1"/>
      <c r="G203" s="1"/>
      <c r="H203" s="1"/>
      <c r="I203" s="1"/>
      <c r="J203" s="1">
        <f t="shared" si="3"/>
        <v>0</v>
      </c>
      <c r="K203" s="1"/>
    </row>
    <row r="204" spans="1:11" ht="19.5" customHeight="1" x14ac:dyDescent="0.3">
      <c r="A204" s="1">
        <v>202</v>
      </c>
      <c r="B204" s="10">
        <v>46225</v>
      </c>
      <c r="C204" s="1" t="s">
        <v>35</v>
      </c>
      <c r="D204" s="1" t="s">
        <v>37</v>
      </c>
      <c r="E204" s="1">
        <v>1055</v>
      </c>
      <c r="F204" s="1"/>
      <c r="G204" s="1"/>
      <c r="H204" s="1"/>
      <c r="I204" s="1"/>
      <c r="J204" s="1">
        <f t="shared" si="3"/>
        <v>0</v>
      </c>
      <c r="K204" s="1"/>
    </row>
    <row r="205" spans="1:11" ht="19.5" customHeight="1" x14ac:dyDescent="0.3">
      <c r="A205" s="1">
        <v>203</v>
      </c>
      <c r="B205" s="10">
        <v>46226</v>
      </c>
      <c r="C205" s="1" t="s">
        <v>35</v>
      </c>
      <c r="D205" s="1" t="s">
        <v>37</v>
      </c>
      <c r="E205" s="1">
        <v>1055</v>
      </c>
      <c r="F205" s="1"/>
      <c r="G205" s="1"/>
      <c r="H205" s="1"/>
      <c r="I205" s="1"/>
      <c r="J205" s="1">
        <f t="shared" si="3"/>
        <v>0</v>
      </c>
      <c r="K205" s="1"/>
    </row>
    <row r="206" spans="1:11" ht="19.5" customHeight="1" x14ac:dyDescent="0.3">
      <c r="A206" s="1">
        <v>204</v>
      </c>
      <c r="B206" s="10">
        <v>46227</v>
      </c>
      <c r="C206" s="1" t="s">
        <v>35</v>
      </c>
      <c r="D206" s="1" t="s">
        <v>37</v>
      </c>
      <c r="E206" s="1">
        <v>1055</v>
      </c>
      <c r="F206" s="1"/>
      <c r="G206" s="1"/>
      <c r="H206" s="1"/>
      <c r="I206" s="1"/>
      <c r="J206" s="1">
        <f t="shared" si="3"/>
        <v>0</v>
      </c>
      <c r="K206" s="1"/>
    </row>
    <row r="207" spans="1:11" ht="19.5" customHeight="1" x14ac:dyDescent="0.3">
      <c r="A207" s="1">
        <v>205</v>
      </c>
      <c r="B207" s="10">
        <v>46228</v>
      </c>
      <c r="C207" s="1" t="s">
        <v>35</v>
      </c>
      <c r="D207" s="1" t="s">
        <v>37</v>
      </c>
      <c r="E207" s="1">
        <v>1055</v>
      </c>
      <c r="F207" s="1"/>
      <c r="G207" s="1"/>
      <c r="H207" s="1"/>
      <c r="I207" s="1"/>
      <c r="J207" s="1">
        <f t="shared" si="3"/>
        <v>0</v>
      </c>
      <c r="K207" s="1"/>
    </row>
    <row r="208" spans="1:11" ht="19.5" customHeight="1" x14ac:dyDescent="0.3">
      <c r="A208" s="1">
        <v>206</v>
      </c>
      <c r="B208" s="10">
        <v>46229</v>
      </c>
      <c r="C208" s="1" t="s">
        <v>35</v>
      </c>
      <c r="D208" s="1" t="s">
        <v>37</v>
      </c>
      <c r="E208" s="1">
        <v>1055</v>
      </c>
      <c r="F208" s="1"/>
      <c r="G208" s="1"/>
      <c r="H208" s="1"/>
      <c r="I208" s="1"/>
      <c r="J208" s="1">
        <f t="shared" si="3"/>
        <v>0</v>
      </c>
      <c r="K208" s="1"/>
    </row>
    <row r="209" spans="1:11" ht="19.5" customHeight="1" x14ac:dyDescent="0.3">
      <c r="A209" s="1">
        <v>207</v>
      </c>
      <c r="B209" s="10">
        <v>46230</v>
      </c>
      <c r="C209" s="1" t="s">
        <v>35</v>
      </c>
      <c r="D209" s="1" t="s">
        <v>37</v>
      </c>
      <c r="E209" s="1">
        <v>1055</v>
      </c>
      <c r="F209" s="1"/>
      <c r="G209" s="1"/>
      <c r="H209" s="1"/>
      <c r="I209" s="1"/>
      <c r="J209" s="1">
        <f t="shared" si="3"/>
        <v>0</v>
      </c>
      <c r="K209" s="1"/>
    </row>
    <row r="210" spans="1:11" ht="19.5" customHeight="1" x14ac:dyDescent="0.3">
      <c r="A210" s="1">
        <v>208</v>
      </c>
      <c r="B210" s="10">
        <v>46231</v>
      </c>
      <c r="C210" s="1" t="s">
        <v>35</v>
      </c>
      <c r="D210" s="1" t="s">
        <v>37</v>
      </c>
      <c r="E210" s="1">
        <v>1055</v>
      </c>
      <c r="F210" s="1"/>
      <c r="G210" s="1"/>
      <c r="H210" s="1"/>
      <c r="I210" s="1"/>
      <c r="J210" s="1">
        <f t="shared" si="3"/>
        <v>0</v>
      </c>
      <c r="K210" s="1"/>
    </row>
    <row r="211" spans="1:11" ht="19.5" customHeight="1" x14ac:dyDescent="0.3">
      <c r="A211" s="1">
        <v>209</v>
      </c>
      <c r="B211" s="10">
        <v>46232</v>
      </c>
      <c r="C211" s="1" t="s">
        <v>35</v>
      </c>
      <c r="D211" s="1" t="s">
        <v>37</v>
      </c>
      <c r="E211" s="1">
        <v>1055</v>
      </c>
      <c r="F211" s="1"/>
      <c r="G211" s="1"/>
      <c r="H211" s="1"/>
      <c r="I211" s="1"/>
      <c r="J211" s="1">
        <f t="shared" si="3"/>
        <v>0</v>
      </c>
      <c r="K211" s="1"/>
    </row>
    <row r="212" spans="1:11" ht="19.5" customHeight="1" x14ac:dyDescent="0.3">
      <c r="A212" s="1">
        <v>210</v>
      </c>
      <c r="B212" s="10">
        <v>46233</v>
      </c>
      <c r="C212" s="1" t="s">
        <v>35</v>
      </c>
      <c r="D212" s="1" t="s">
        <v>37</v>
      </c>
      <c r="E212" s="1">
        <v>1055</v>
      </c>
      <c r="F212" s="1"/>
      <c r="G212" s="1"/>
      <c r="H212" s="1"/>
      <c r="I212" s="1"/>
      <c r="J212" s="1">
        <f t="shared" si="3"/>
        <v>0</v>
      </c>
      <c r="K212" s="1"/>
    </row>
    <row r="213" spans="1:11" ht="19.5" customHeight="1" x14ac:dyDescent="0.3">
      <c r="A213" s="1">
        <v>211</v>
      </c>
      <c r="B213" s="10">
        <v>46234</v>
      </c>
      <c r="C213" s="1" t="s">
        <v>35</v>
      </c>
      <c r="D213" s="1" t="s">
        <v>37</v>
      </c>
      <c r="E213" s="1">
        <v>1055</v>
      </c>
      <c r="F213" s="1"/>
      <c r="G213" s="1"/>
      <c r="H213" s="1"/>
      <c r="I213" s="1"/>
      <c r="J213" s="1">
        <f t="shared" si="3"/>
        <v>0</v>
      </c>
      <c r="K213" s="1"/>
    </row>
    <row r="214" spans="1:11" ht="19.5" customHeight="1" x14ac:dyDescent="0.3">
      <c r="A214" s="1">
        <v>212</v>
      </c>
      <c r="B214" s="10">
        <v>46235</v>
      </c>
      <c r="C214" s="1" t="s">
        <v>35</v>
      </c>
      <c r="D214" s="1" t="s">
        <v>37</v>
      </c>
      <c r="E214" s="1">
        <v>1055</v>
      </c>
      <c r="F214" s="1"/>
      <c r="G214" s="1"/>
      <c r="H214" s="1"/>
      <c r="I214" s="1"/>
      <c r="J214" s="1">
        <f t="shared" si="3"/>
        <v>0</v>
      </c>
      <c r="K214" s="1"/>
    </row>
    <row r="215" spans="1:11" ht="19.5" customHeight="1" x14ac:dyDescent="0.3">
      <c r="A215" s="1">
        <v>213</v>
      </c>
      <c r="B215" s="10">
        <v>46236</v>
      </c>
      <c r="C215" s="1" t="s">
        <v>35</v>
      </c>
      <c r="D215" s="1" t="s">
        <v>37</v>
      </c>
      <c r="E215" s="1">
        <v>1055</v>
      </c>
      <c r="F215" s="1"/>
      <c r="G215" s="1"/>
      <c r="H215" s="1"/>
      <c r="I215" s="1"/>
      <c r="J215" s="1">
        <f t="shared" si="3"/>
        <v>0</v>
      </c>
      <c r="K215" s="1"/>
    </row>
    <row r="216" spans="1:11" ht="19.5" customHeight="1" x14ac:dyDescent="0.3">
      <c r="A216" s="1">
        <v>214</v>
      </c>
      <c r="B216" s="10">
        <v>46237</v>
      </c>
      <c r="C216" s="1" t="s">
        <v>35</v>
      </c>
      <c r="D216" s="1" t="s">
        <v>37</v>
      </c>
      <c r="E216" s="1">
        <v>1055</v>
      </c>
      <c r="F216" s="1"/>
      <c r="G216" s="1"/>
      <c r="H216" s="1"/>
      <c r="I216" s="1"/>
      <c r="J216" s="1">
        <f t="shared" si="3"/>
        <v>0</v>
      </c>
      <c r="K216" s="1"/>
    </row>
    <row r="217" spans="1:11" ht="19.5" customHeight="1" x14ac:dyDescent="0.3">
      <c r="A217" s="1">
        <v>215</v>
      </c>
      <c r="B217" s="10">
        <v>46238</v>
      </c>
      <c r="C217" s="1" t="s">
        <v>35</v>
      </c>
      <c r="D217" s="1" t="s">
        <v>37</v>
      </c>
      <c r="E217" s="1">
        <v>1055</v>
      </c>
      <c r="F217" s="1"/>
      <c r="G217" s="1"/>
      <c r="H217" s="1"/>
      <c r="I217" s="1"/>
      <c r="J217" s="1">
        <f t="shared" si="3"/>
        <v>0</v>
      </c>
      <c r="K217" s="1"/>
    </row>
    <row r="218" spans="1:11" ht="19.5" customHeight="1" x14ac:dyDescent="0.3">
      <c r="A218" s="1">
        <v>216</v>
      </c>
      <c r="B218" s="10">
        <v>46239</v>
      </c>
      <c r="C218" s="1" t="s">
        <v>35</v>
      </c>
      <c r="D218" s="1" t="s">
        <v>37</v>
      </c>
      <c r="E218" s="1">
        <v>1055</v>
      </c>
      <c r="F218" s="1"/>
      <c r="G218" s="1"/>
      <c r="H218" s="1"/>
      <c r="I218" s="1"/>
      <c r="J218" s="1">
        <f t="shared" si="3"/>
        <v>0</v>
      </c>
      <c r="K218" s="1"/>
    </row>
    <row r="219" spans="1:11" ht="19.5" customHeight="1" x14ac:dyDescent="0.3">
      <c r="A219" s="1">
        <v>217</v>
      </c>
      <c r="B219" s="10">
        <v>46240</v>
      </c>
      <c r="C219" s="1" t="s">
        <v>35</v>
      </c>
      <c r="D219" s="1" t="s">
        <v>37</v>
      </c>
      <c r="E219" s="1">
        <v>1055</v>
      </c>
      <c r="F219" s="1"/>
      <c r="G219" s="1"/>
      <c r="H219" s="1"/>
      <c r="I219" s="1"/>
      <c r="J219" s="1">
        <f t="shared" si="3"/>
        <v>0</v>
      </c>
      <c r="K219" s="1"/>
    </row>
    <row r="220" spans="1:11" ht="19.5" customHeight="1" x14ac:dyDescent="0.3">
      <c r="A220" s="1">
        <v>218</v>
      </c>
      <c r="B220" s="10">
        <v>46241</v>
      </c>
      <c r="C220" s="1" t="s">
        <v>35</v>
      </c>
      <c r="D220" s="1" t="s">
        <v>37</v>
      </c>
      <c r="E220" s="1">
        <v>1055</v>
      </c>
      <c r="F220" s="1"/>
      <c r="G220" s="1"/>
      <c r="H220" s="1"/>
      <c r="I220" s="1"/>
      <c r="J220" s="1">
        <f t="shared" si="3"/>
        <v>0</v>
      </c>
      <c r="K220" s="1"/>
    </row>
    <row r="221" spans="1:11" ht="19.5" customHeight="1" x14ac:dyDescent="0.3">
      <c r="A221" s="1">
        <v>219</v>
      </c>
      <c r="B221" s="10">
        <v>46242</v>
      </c>
      <c r="C221" s="1" t="s">
        <v>35</v>
      </c>
      <c r="D221" s="1" t="s">
        <v>37</v>
      </c>
      <c r="E221" s="1">
        <v>1055</v>
      </c>
      <c r="F221" s="1"/>
      <c r="G221" s="1"/>
      <c r="H221" s="1"/>
      <c r="I221" s="1"/>
      <c r="J221" s="1">
        <f t="shared" si="3"/>
        <v>0</v>
      </c>
      <c r="K221" s="1"/>
    </row>
    <row r="222" spans="1:11" ht="19.5" customHeight="1" x14ac:dyDescent="0.3">
      <c r="A222" s="1">
        <v>220</v>
      </c>
      <c r="B222" s="10">
        <v>46243</v>
      </c>
      <c r="C222" s="1" t="s">
        <v>35</v>
      </c>
      <c r="D222" s="1" t="s">
        <v>37</v>
      </c>
      <c r="E222" s="1">
        <v>1055</v>
      </c>
      <c r="F222" s="1"/>
      <c r="G222" s="1"/>
      <c r="H222" s="1"/>
      <c r="I222" s="1"/>
      <c r="J222" s="1">
        <f t="shared" si="3"/>
        <v>0</v>
      </c>
      <c r="K222" s="1"/>
    </row>
    <row r="223" spans="1:11" ht="19.5" customHeight="1" x14ac:dyDescent="0.3">
      <c r="A223" s="1">
        <v>221</v>
      </c>
      <c r="B223" s="10">
        <v>46244</v>
      </c>
      <c r="C223" s="1" t="s">
        <v>35</v>
      </c>
      <c r="D223" s="1" t="s">
        <v>37</v>
      </c>
      <c r="E223" s="1">
        <v>1055</v>
      </c>
      <c r="F223" s="1"/>
      <c r="G223" s="1"/>
      <c r="H223" s="1"/>
      <c r="I223" s="1"/>
      <c r="J223" s="1">
        <f t="shared" si="3"/>
        <v>0</v>
      </c>
      <c r="K223" s="1"/>
    </row>
    <row r="224" spans="1:11" ht="19.5" customHeight="1" x14ac:dyDescent="0.3">
      <c r="A224" s="1">
        <v>222</v>
      </c>
      <c r="B224" s="10">
        <v>46245</v>
      </c>
      <c r="C224" s="1" t="s">
        <v>35</v>
      </c>
      <c r="D224" s="1" t="s">
        <v>37</v>
      </c>
      <c r="E224" s="1">
        <v>1055</v>
      </c>
      <c r="F224" s="1"/>
      <c r="G224" s="1"/>
      <c r="H224" s="1"/>
      <c r="I224" s="1"/>
      <c r="J224" s="1">
        <f t="shared" si="3"/>
        <v>0</v>
      </c>
      <c r="K224" s="1"/>
    </row>
    <row r="225" spans="1:11" ht="19.5" customHeight="1" x14ac:dyDescent="0.3">
      <c r="A225" s="1">
        <v>223</v>
      </c>
      <c r="B225" s="10">
        <v>46246</v>
      </c>
      <c r="C225" s="1" t="s">
        <v>35</v>
      </c>
      <c r="D225" s="1" t="s">
        <v>37</v>
      </c>
      <c r="E225" s="1">
        <v>1055</v>
      </c>
      <c r="F225" s="1"/>
      <c r="G225" s="1"/>
      <c r="H225" s="1"/>
      <c r="I225" s="1"/>
      <c r="J225" s="1">
        <f t="shared" si="3"/>
        <v>0</v>
      </c>
      <c r="K225" s="1"/>
    </row>
    <row r="226" spans="1:11" ht="19.5" customHeight="1" x14ac:dyDescent="0.3">
      <c r="A226" s="1">
        <v>224</v>
      </c>
      <c r="B226" s="10">
        <v>46247</v>
      </c>
      <c r="C226" s="1" t="s">
        <v>35</v>
      </c>
      <c r="D226" s="1" t="s">
        <v>37</v>
      </c>
      <c r="E226" s="1">
        <v>1055</v>
      </c>
      <c r="F226" s="1"/>
      <c r="G226" s="1"/>
      <c r="H226" s="1"/>
      <c r="I226" s="1"/>
      <c r="J226" s="1">
        <f t="shared" si="3"/>
        <v>0</v>
      </c>
      <c r="K226" s="1"/>
    </row>
    <row r="227" spans="1:11" ht="19.5" customHeight="1" x14ac:dyDescent="0.3">
      <c r="A227" s="1">
        <v>225</v>
      </c>
      <c r="B227" s="10">
        <v>46248</v>
      </c>
      <c r="C227" s="1" t="s">
        <v>35</v>
      </c>
      <c r="D227" s="1" t="s">
        <v>37</v>
      </c>
      <c r="E227" s="1">
        <v>1055</v>
      </c>
      <c r="F227" s="1"/>
      <c r="G227" s="1"/>
      <c r="H227" s="1"/>
      <c r="I227" s="1"/>
      <c r="J227" s="1">
        <f t="shared" si="3"/>
        <v>0</v>
      </c>
      <c r="K227" s="1"/>
    </row>
    <row r="228" spans="1:11" ht="19.5" customHeight="1" x14ac:dyDescent="0.3">
      <c r="A228" s="1">
        <v>226</v>
      </c>
      <c r="B228" s="10">
        <v>46249</v>
      </c>
      <c r="C228" s="1" t="s">
        <v>35</v>
      </c>
      <c r="D228" s="1" t="s">
        <v>37</v>
      </c>
      <c r="E228" s="1">
        <v>1055</v>
      </c>
      <c r="F228" s="1"/>
      <c r="G228" s="1"/>
      <c r="H228" s="1"/>
      <c r="I228" s="1"/>
      <c r="J228" s="1">
        <f t="shared" si="3"/>
        <v>0</v>
      </c>
      <c r="K228" s="1"/>
    </row>
    <row r="229" spans="1:11" ht="19.5" customHeight="1" x14ac:dyDescent="0.3">
      <c r="A229" s="1">
        <v>227</v>
      </c>
      <c r="B229" s="10">
        <v>46250</v>
      </c>
      <c r="C229" s="1" t="s">
        <v>35</v>
      </c>
      <c r="D229" s="1" t="s">
        <v>37</v>
      </c>
      <c r="E229" s="1">
        <v>1055</v>
      </c>
      <c r="F229" s="1"/>
      <c r="G229" s="1"/>
      <c r="H229" s="1"/>
      <c r="I229" s="1"/>
      <c r="J229" s="1">
        <f t="shared" si="3"/>
        <v>0</v>
      </c>
      <c r="K229" s="1"/>
    </row>
    <row r="230" spans="1:11" ht="19.5" customHeight="1" x14ac:dyDescent="0.3">
      <c r="A230" s="1">
        <v>228</v>
      </c>
      <c r="B230" s="10">
        <v>46251</v>
      </c>
      <c r="C230" s="1" t="s">
        <v>35</v>
      </c>
      <c r="D230" s="1" t="s">
        <v>37</v>
      </c>
      <c r="E230" s="1">
        <v>1055</v>
      </c>
      <c r="F230" s="1"/>
      <c r="G230" s="1"/>
      <c r="H230" s="1"/>
      <c r="I230" s="1"/>
      <c r="J230" s="1">
        <f t="shared" si="3"/>
        <v>0</v>
      </c>
      <c r="K230" s="1"/>
    </row>
    <row r="231" spans="1:11" ht="19.5" customHeight="1" x14ac:dyDescent="0.3">
      <c r="A231" s="1">
        <v>229</v>
      </c>
      <c r="B231" s="10">
        <v>46252</v>
      </c>
      <c r="C231" s="1" t="s">
        <v>35</v>
      </c>
      <c r="D231" s="1" t="s">
        <v>37</v>
      </c>
      <c r="E231" s="1">
        <v>1055</v>
      </c>
      <c r="F231" s="1"/>
      <c r="G231" s="1"/>
      <c r="H231" s="1"/>
      <c r="I231" s="1"/>
      <c r="J231" s="1">
        <f t="shared" si="3"/>
        <v>0</v>
      </c>
      <c r="K231" s="1"/>
    </row>
    <row r="232" spans="1:11" ht="19.5" customHeight="1" x14ac:dyDescent="0.3">
      <c r="A232" s="1">
        <v>230</v>
      </c>
      <c r="B232" s="10">
        <v>46253</v>
      </c>
      <c r="C232" s="1" t="s">
        <v>35</v>
      </c>
      <c r="D232" s="1" t="s">
        <v>37</v>
      </c>
      <c r="E232" s="1">
        <v>1055</v>
      </c>
      <c r="F232" s="1"/>
      <c r="G232" s="1"/>
      <c r="H232" s="1"/>
      <c r="I232" s="1"/>
      <c r="J232" s="1">
        <f t="shared" si="3"/>
        <v>0</v>
      </c>
      <c r="K232" s="1"/>
    </row>
    <row r="233" spans="1:11" ht="19.5" customHeight="1" x14ac:dyDescent="0.3">
      <c r="A233" s="1">
        <v>231</v>
      </c>
      <c r="B233" s="10">
        <v>46254</v>
      </c>
      <c r="C233" s="1" t="s">
        <v>35</v>
      </c>
      <c r="D233" s="1" t="s">
        <v>37</v>
      </c>
      <c r="E233" s="1">
        <v>1055</v>
      </c>
      <c r="F233" s="1"/>
      <c r="G233" s="1"/>
      <c r="H233" s="1"/>
      <c r="I233" s="1"/>
      <c r="J233" s="1">
        <f t="shared" si="3"/>
        <v>0</v>
      </c>
      <c r="K233" s="1"/>
    </row>
    <row r="234" spans="1:11" ht="19.5" customHeight="1" x14ac:dyDescent="0.3">
      <c r="A234" s="1">
        <v>232</v>
      </c>
      <c r="B234" s="10">
        <v>46255</v>
      </c>
      <c r="C234" s="1" t="s">
        <v>35</v>
      </c>
      <c r="D234" s="1" t="s">
        <v>37</v>
      </c>
      <c r="E234" s="1">
        <v>1055</v>
      </c>
      <c r="F234" s="1"/>
      <c r="G234" s="1"/>
      <c r="H234" s="1"/>
      <c r="I234" s="1"/>
      <c r="J234" s="1">
        <f t="shared" si="3"/>
        <v>0</v>
      </c>
      <c r="K234" s="1"/>
    </row>
    <row r="235" spans="1:11" ht="19.5" customHeight="1" x14ac:dyDescent="0.3">
      <c r="A235" s="1">
        <v>233</v>
      </c>
      <c r="B235" s="10">
        <v>46256</v>
      </c>
      <c r="C235" s="1" t="s">
        <v>35</v>
      </c>
      <c r="D235" s="1" t="s">
        <v>37</v>
      </c>
      <c r="E235" s="1">
        <v>1055</v>
      </c>
      <c r="F235" s="1"/>
      <c r="G235" s="1"/>
      <c r="H235" s="1"/>
      <c r="I235" s="1"/>
      <c r="J235" s="1">
        <f t="shared" si="3"/>
        <v>0</v>
      </c>
      <c r="K235" s="1"/>
    </row>
    <row r="236" spans="1:11" ht="19.5" customHeight="1" x14ac:dyDescent="0.3">
      <c r="A236" s="1">
        <v>234</v>
      </c>
      <c r="B236" s="10">
        <v>46257</v>
      </c>
      <c r="C236" s="1" t="s">
        <v>35</v>
      </c>
      <c r="D236" s="1" t="s">
        <v>37</v>
      </c>
      <c r="E236" s="1">
        <v>1055</v>
      </c>
      <c r="F236" s="1"/>
      <c r="G236" s="1"/>
      <c r="H236" s="1"/>
      <c r="I236" s="1"/>
      <c r="J236" s="1">
        <f t="shared" si="3"/>
        <v>0</v>
      </c>
      <c r="K236" s="1"/>
    </row>
    <row r="237" spans="1:11" ht="19.5" customHeight="1" x14ac:dyDescent="0.3">
      <c r="A237" s="1">
        <v>235</v>
      </c>
      <c r="B237" s="10">
        <v>46258</v>
      </c>
      <c r="C237" s="1" t="s">
        <v>35</v>
      </c>
      <c r="D237" s="1" t="s">
        <v>37</v>
      </c>
      <c r="E237" s="1">
        <v>1055</v>
      </c>
      <c r="F237" s="1"/>
      <c r="G237" s="1"/>
      <c r="H237" s="1"/>
      <c r="I237" s="1"/>
      <c r="J237" s="1">
        <f t="shared" si="3"/>
        <v>0</v>
      </c>
      <c r="K237" s="1"/>
    </row>
    <row r="238" spans="1:11" ht="19.5" customHeight="1" x14ac:dyDescent="0.3">
      <c r="A238" s="1">
        <v>236</v>
      </c>
      <c r="B238" s="10">
        <v>46259</v>
      </c>
      <c r="C238" s="1" t="s">
        <v>35</v>
      </c>
      <c r="D238" s="1" t="s">
        <v>37</v>
      </c>
      <c r="E238" s="1">
        <v>1055</v>
      </c>
      <c r="F238" s="1"/>
      <c r="G238" s="1"/>
      <c r="H238" s="1"/>
      <c r="I238" s="1"/>
      <c r="J238" s="1">
        <f t="shared" si="3"/>
        <v>0</v>
      </c>
      <c r="K238" s="1"/>
    </row>
    <row r="239" spans="1:11" ht="19.5" customHeight="1" x14ac:dyDescent="0.3">
      <c r="A239" s="1">
        <v>237</v>
      </c>
      <c r="B239" s="10">
        <v>46260</v>
      </c>
      <c r="C239" s="1" t="s">
        <v>35</v>
      </c>
      <c r="D239" s="1" t="s">
        <v>37</v>
      </c>
      <c r="E239" s="1">
        <v>1055</v>
      </c>
      <c r="F239" s="1"/>
      <c r="G239" s="1"/>
      <c r="H239" s="1"/>
      <c r="I239" s="1"/>
      <c r="J239" s="1">
        <f t="shared" si="3"/>
        <v>0</v>
      </c>
      <c r="K239" s="1"/>
    </row>
    <row r="240" spans="1:11" ht="19.5" customHeight="1" x14ac:dyDescent="0.3">
      <c r="A240" s="1">
        <v>238</v>
      </c>
      <c r="B240" s="10">
        <v>46261</v>
      </c>
      <c r="C240" s="1" t="s">
        <v>35</v>
      </c>
      <c r="D240" s="1" t="s">
        <v>37</v>
      </c>
      <c r="E240" s="1">
        <v>1055</v>
      </c>
      <c r="F240" s="1"/>
      <c r="G240" s="1"/>
      <c r="H240" s="1"/>
      <c r="I240" s="1"/>
      <c r="J240" s="1">
        <f t="shared" si="3"/>
        <v>0</v>
      </c>
      <c r="K240" s="1"/>
    </row>
    <row r="241" spans="1:11" ht="19.5" customHeight="1" x14ac:dyDescent="0.3">
      <c r="A241" s="1">
        <v>239</v>
      </c>
      <c r="B241" s="10">
        <v>46262</v>
      </c>
      <c r="C241" s="1" t="s">
        <v>35</v>
      </c>
      <c r="D241" s="1" t="s">
        <v>37</v>
      </c>
      <c r="E241" s="1">
        <v>1055</v>
      </c>
      <c r="F241" s="1"/>
      <c r="G241" s="1"/>
      <c r="H241" s="1"/>
      <c r="I241" s="1"/>
      <c r="J241" s="1">
        <f t="shared" si="3"/>
        <v>0</v>
      </c>
      <c r="K241" s="1"/>
    </row>
    <row r="242" spans="1:11" ht="19.5" customHeight="1" x14ac:dyDescent="0.3">
      <c r="A242" s="1">
        <v>240</v>
      </c>
      <c r="B242" s="10">
        <v>46263</v>
      </c>
      <c r="C242" s="1" t="s">
        <v>35</v>
      </c>
      <c r="D242" s="1" t="s">
        <v>37</v>
      </c>
      <c r="E242" s="1">
        <v>1055</v>
      </c>
      <c r="F242" s="1"/>
      <c r="G242" s="1"/>
      <c r="H242" s="1"/>
      <c r="I242" s="1"/>
      <c r="J242" s="1">
        <f t="shared" si="3"/>
        <v>0</v>
      </c>
      <c r="K242" s="1"/>
    </row>
    <row r="243" spans="1:11" ht="19.5" customHeight="1" x14ac:dyDescent="0.3">
      <c r="A243" s="1">
        <v>241</v>
      </c>
      <c r="B243" s="10">
        <v>46264</v>
      </c>
      <c r="C243" s="1" t="s">
        <v>35</v>
      </c>
      <c r="D243" s="1" t="s">
        <v>37</v>
      </c>
      <c r="E243" s="1">
        <v>1055</v>
      </c>
      <c r="F243" s="1"/>
      <c r="G243" s="1"/>
      <c r="H243" s="1"/>
      <c r="I243" s="1"/>
      <c r="J243" s="1">
        <f t="shared" si="3"/>
        <v>0</v>
      </c>
      <c r="K243" s="1"/>
    </row>
    <row r="244" spans="1:11" ht="19.5" customHeight="1" x14ac:dyDescent="0.3">
      <c r="A244" s="1">
        <v>242</v>
      </c>
      <c r="B244" s="10">
        <v>46265</v>
      </c>
      <c r="C244" s="1" t="s">
        <v>35</v>
      </c>
      <c r="D244" s="1" t="s">
        <v>37</v>
      </c>
      <c r="E244" s="1">
        <v>1055</v>
      </c>
      <c r="F244" s="1"/>
      <c r="G244" s="1"/>
      <c r="H244" s="1"/>
      <c r="I244" s="1"/>
      <c r="J244" s="1">
        <f t="shared" si="3"/>
        <v>0</v>
      </c>
      <c r="K244" s="1"/>
    </row>
    <row r="245" spans="1:11" ht="19.5" customHeight="1" x14ac:dyDescent="0.3">
      <c r="A245" s="1">
        <v>243</v>
      </c>
      <c r="B245" s="10">
        <v>46266</v>
      </c>
      <c r="C245" s="1" t="s">
        <v>35</v>
      </c>
      <c r="D245" s="1" t="s">
        <v>37</v>
      </c>
      <c r="E245" s="1">
        <v>1055</v>
      </c>
      <c r="F245" s="1"/>
      <c r="G245" s="1"/>
      <c r="H245" s="1"/>
      <c r="I245" s="1"/>
      <c r="J245" s="1">
        <f t="shared" si="3"/>
        <v>0</v>
      </c>
      <c r="K245" s="1"/>
    </row>
    <row r="246" spans="1:11" ht="19.5" customHeight="1" x14ac:dyDescent="0.3">
      <c r="A246" s="1">
        <v>244</v>
      </c>
      <c r="B246" s="10">
        <v>46267</v>
      </c>
      <c r="C246" s="1" t="s">
        <v>35</v>
      </c>
      <c r="D246" s="1" t="s">
        <v>37</v>
      </c>
      <c r="E246" s="1">
        <v>1055</v>
      </c>
      <c r="F246" s="1"/>
      <c r="G246" s="1"/>
      <c r="H246" s="1"/>
      <c r="I246" s="1"/>
      <c r="J246" s="1">
        <f t="shared" si="3"/>
        <v>0</v>
      </c>
      <c r="K246" s="1"/>
    </row>
    <row r="247" spans="1:11" ht="19.5" customHeight="1" x14ac:dyDescent="0.3">
      <c r="A247" s="1">
        <v>245</v>
      </c>
      <c r="B247" s="10">
        <v>46268</v>
      </c>
      <c r="C247" s="1" t="s">
        <v>35</v>
      </c>
      <c r="D247" s="1" t="s">
        <v>37</v>
      </c>
      <c r="E247" s="1">
        <v>1055</v>
      </c>
      <c r="F247" s="1"/>
      <c r="G247" s="1"/>
      <c r="H247" s="1"/>
      <c r="I247" s="1"/>
      <c r="J247" s="1">
        <f t="shared" si="3"/>
        <v>0</v>
      </c>
      <c r="K247" s="1"/>
    </row>
    <row r="248" spans="1:11" ht="19.5" customHeight="1" x14ac:dyDescent="0.3">
      <c r="A248" s="1">
        <v>246</v>
      </c>
      <c r="B248" s="10">
        <v>46269</v>
      </c>
      <c r="C248" s="1" t="s">
        <v>35</v>
      </c>
      <c r="D248" s="1" t="s">
        <v>37</v>
      </c>
      <c r="E248" s="1">
        <v>1055</v>
      </c>
      <c r="F248" s="1"/>
      <c r="G248" s="1"/>
      <c r="H248" s="1"/>
      <c r="I248" s="1"/>
      <c r="J248" s="1">
        <f t="shared" si="3"/>
        <v>0</v>
      </c>
      <c r="K248" s="1"/>
    </row>
    <row r="249" spans="1:11" ht="19.5" customHeight="1" x14ac:dyDescent="0.3">
      <c r="A249" s="1">
        <v>247</v>
      </c>
      <c r="B249" s="10">
        <v>46270</v>
      </c>
      <c r="C249" s="1" t="s">
        <v>35</v>
      </c>
      <c r="D249" s="1" t="s">
        <v>37</v>
      </c>
      <c r="E249" s="1">
        <v>1055</v>
      </c>
      <c r="F249" s="1"/>
      <c r="G249" s="1"/>
      <c r="H249" s="1"/>
      <c r="I249" s="1"/>
      <c r="J249" s="1">
        <f t="shared" si="3"/>
        <v>0</v>
      </c>
      <c r="K249" s="1"/>
    </row>
    <row r="250" spans="1:11" ht="19.5" customHeight="1" x14ac:dyDescent="0.3">
      <c r="A250" s="1">
        <v>248</v>
      </c>
      <c r="B250" s="10">
        <v>46271</v>
      </c>
      <c r="C250" s="1" t="s">
        <v>35</v>
      </c>
      <c r="D250" s="1" t="s">
        <v>37</v>
      </c>
      <c r="E250" s="1">
        <v>1055</v>
      </c>
      <c r="F250" s="1"/>
      <c r="G250" s="1"/>
      <c r="H250" s="1"/>
      <c r="I250" s="1"/>
      <c r="J250" s="1">
        <f t="shared" si="3"/>
        <v>0</v>
      </c>
      <c r="K250" s="1"/>
    </row>
    <row r="251" spans="1:11" ht="19.5" customHeight="1" x14ac:dyDescent="0.3">
      <c r="A251" s="1">
        <v>249</v>
      </c>
      <c r="B251" s="10">
        <v>46272</v>
      </c>
      <c r="C251" s="1" t="s">
        <v>35</v>
      </c>
      <c r="D251" s="1" t="s">
        <v>37</v>
      </c>
      <c r="E251" s="1">
        <v>1055</v>
      </c>
      <c r="F251" s="1"/>
      <c r="G251" s="1"/>
      <c r="H251" s="1"/>
      <c r="I251" s="1"/>
      <c r="J251" s="1">
        <f t="shared" si="3"/>
        <v>0</v>
      </c>
      <c r="K251" s="1"/>
    </row>
    <row r="252" spans="1:11" ht="19.5" customHeight="1" x14ac:dyDescent="0.3">
      <c r="A252" s="1">
        <v>250</v>
      </c>
      <c r="B252" s="10">
        <v>46273</v>
      </c>
      <c r="C252" s="1" t="s">
        <v>35</v>
      </c>
      <c r="D252" s="1" t="s">
        <v>37</v>
      </c>
      <c r="E252" s="1">
        <v>1055</v>
      </c>
      <c r="F252" s="1"/>
      <c r="G252" s="1"/>
      <c r="H252" s="1"/>
      <c r="I252" s="1"/>
      <c r="J252" s="1">
        <f t="shared" si="3"/>
        <v>0</v>
      </c>
      <c r="K252" s="1"/>
    </row>
    <row r="253" spans="1:11" ht="19.5" customHeight="1" x14ac:dyDescent="0.3">
      <c r="A253" s="1">
        <v>251</v>
      </c>
      <c r="B253" s="10">
        <v>46274</v>
      </c>
      <c r="C253" s="1" t="s">
        <v>35</v>
      </c>
      <c r="D253" s="1" t="s">
        <v>37</v>
      </c>
      <c r="E253" s="1">
        <v>1055</v>
      </c>
      <c r="F253" s="1"/>
      <c r="G253" s="1"/>
      <c r="H253" s="1"/>
      <c r="I253" s="1"/>
      <c r="J253" s="1">
        <f t="shared" si="3"/>
        <v>0</v>
      </c>
      <c r="K253" s="1"/>
    </row>
    <row r="254" spans="1:11" ht="19.5" customHeight="1" x14ac:dyDescent="0.3">
      <c r="A254" s="1">
        <v>252</v>
      </c>
      <c r="B254" s="10">
        <v>46275</v>
      </c>
      <c r="C254" s="1" t="s">
        <v>35</v>
      </c>
      <c r="D254" s="1" t="s">
        <v>37</v>
      </c>
      <c r="E254" s="1">
        <v>1055</v>
      </c>
      <c r="F254" s="1"/>
      <c r="G254" s="1"/>
      <c r="H254" s="1"/>
      <c r="I254" s="1"/>
      <c r="J254" s="1">
        <f t="shared" si="3"/>
        <v>0</v>
      </c>
      <c r="K254" s="1"/>
    </row>
    <row r="255" spans="1:11" ht="19.5" customHeight="1" x14ac:dyDescent="0.3">
      <c r="A255" s="1">
        <v>253</v>
      </c>
      <c r="B255" s="10">
        <v>46276</v>
      </c>
      <c r="C255" s="1" t="s">
        <v>35</v>
      </c>
      <c r="D255" s="1" t="s">
        <v>37</v>
      </c>
      <c r="E255" s="1">
        <v>1055</v>
      </c>
      <c r="F255" s="1"/>
      <c r="G255" s="1"/>
      <c r="H255" s="1"/>
      <c r="I255" s="1"/>
      <c r="J255" s="1">
        <f t="shared" si="3"/>
        <v>0</v>
      </c>
      <c r="K255" s="1"/>
    </row>
    <row r="256" spans="1:11" ht="19.5" customHeight="1" x14ac:dyDescent="0.3">
      <c r="A256" s="1">
        <v>254</v>
      </c>
      <c r="B256" s="10">
        <v>46277</v>
      </c>
      <c r="C256" s="1" t="s">
        <v>35</v>
      </c>
      <c r="D256" s="1" t="s">
        <v>37</v>
      </c>
      <c r="E256" s="1">
        <v>1055</v>
      </c>
      <c r="F256" s="1"/>
      <c r="G256" s="1"/>
      <c r="H256" s="1"/>
      <c r="I256" s="1"/>
      <c r="J256" s="1">
        <f t="shared" si="3"/>
        <v>0</v>
      </c>
      <c r="K256" s="1"/>
    </row>
    <row r="257" spans="1:11" ht="19.5" customHeight="1" x14ac:dyDescent="0.3">
      <c r="A257" s="1">
        <v>255</v>
      </c>
      <c r="B257" s="10">
        <v>46278</v>
      </c>
      <c r="C257" s="1" t="s">
        <v>35</v>
      </c>
      <c r="D257" s="1" t="s">
        <v>37</v>
      </c>
      <c r="E257" s="1">
        <v>1055</v>
      </c>
      <c r="F257" s="1"/>
      <c r="G257" s="1"/>
      <c r="H257" s="1"/>
      <c r="I257" s="1"/>
      <c r="J257" s="1">
        <f t="shared" si="3"/>
        <v>0</v>
      </c>
      <c r="K257" s="1"/>
    </row>
    <row r="258" spans="1:11" ht="19.5" customHeight="1" x14ac:dyDescent="0.3">
      <c r="A258" s="1">
        <v>256</v>
      </c>
      <c r="B258" s="10">
        <v>46279</v>
      </c>
      <c r="C258" s="1" t="s">
        <v>35</v>
      </c>
      <c r="D258" s="1" t="s">
        <v>37</v>
      </c>
      <c r="E258" s="1">
        <v>1055</v>
      </c>
      <c r="F258" s="1"/>
      <c r="G258" s="1"/>
      <c r="H258" s="1"/>
      <c r="I258" s="1"/>
      <c r="J258" s="1">
        <f t="shared" si="3"/>
        <v>0</v>
      </c>
      <c r="K258" s="1"/>
    </row>
    <row r="259" spans="1:11" ht="19.5" customHeight="1" x14ac:dyDescent="0.3">
      <c r="A259" s="1">
        <v>257</v>
      </c>
      <c r="B259" s="10">
        <v>46280</v>
      </c>
      <c r="C259" s="1" t="s">
        <v>35</v>
      </c>
      <c r="D259" s="1" t="s">
        <v>37</v>
      </c>
      <c r="E259" s="1">
        <v>1055</v>
      </c>
      <c r="F259" s="1"/>
      <c r="G259" s="1"/>
      <c r="H259" s="1"/>
      <c r="I259" s="1"/>
      <c r="J259" s="1">
        <f t="shared" si="3"/>
        <v>0</v>
      </c>
      <c r="K259" s="1"/>
    </row>
    <row r="260" spans="1:11" ht="19.5" customHeight="1" x14ac:dyDescent="0.3">
      <c r="A260" s="1">
        <v>258</v>
      </c>
      <c r="B260" s="10">
        <v>46281</v>
      </c>
      <c r="C260" s="1" t="s">
        <v>35</v>
      </c>
      <c r="D260" s="1" t="s">
        <v>37</v>
      </c>
      <c r="E260" s="1">
        <v>1055</v>
      </c>
      <c r="F260" s="1"/>
      <c r="G260" s="1"/>
      <c r="H260" s="1"/>
      <c r="I260" s="1"/>
      <c r="J260" s="1">
        <f t="shared" ref="J260:J323" si="4">E260*F260-G260-H260+I260</f>
        <v>0</v>
      </c>
      <c r="K260" s="1"/>
    </row>
    <row r="261" spans="1:11" ht="19.5" customHeight="1" x14ac:dyDescent="0.3">
      <c r="A261" s="1">
        <v>259</v>
      </c>
      <c r="B261" s="10">
        <v>46282</v>
      </c>
      <c r="C261" s="1" t="s">
        <v>35</v>
      </c>
      <c r="D261" s="1" t="s">
        <v>37</v>
      </c>
      <c r="E261" s="1">
        <v>1055</v>
      </c>
      <c r="F261" s="1"/>
      <c r="G261" s="1"/>
      <c r="H261" s="1"/>
      <c r="I261" s="1"/>
      <c r="J261" s="1">
        <f t="shared" si="4"/>
        <v>0</v>
      </c>
      <c r="K261" s="1"/>
    </row>
    <row r="262" spans="1:11" ht="19.5" customHeight="1" x14ac:dyDescent="0.3">
      <c r="A262" s="1">
        <v>260</v>
      </c>
      <c r="B262" s="10">
        <v>46283</v>
      </c>
      <c r="C262" s="1" t="s">
        <v>35</v>
      </c>
      <c r="D262" s="1" t="s">
        <v>37</v>
      </c>
      <c r="E262" s="1">
        <v>1055</v>
      </c>
      <c r="F262" s="1"/>
      <c r="G262" s="1"/>
      <c r="H262" s="1"/>
      <c r="I262" s="1"/>
      <c r="J262" s="1">
        <f t="shared" si="4"/>
        <v>0</v>
      </c>
      <c r="K262" s="1"/>
    </row>
    <row r="263" spans="1:11" ht="19.5" customHeight="1" x14ac:dyDescent="0.3">
      <c r="A263" s="1">
        <v>261</v>
      </c>
      <c r="B263" s="10">
        <v>46284</v>
      </c>
      <c r="C263" s="1" t="s">
        <v>35</v>
      </c>
      <c r="D263" s="1" t="s">
        <v>37</v>
      </c>
      <c r="E263" s="1">
        <v>1055</v>
      </c>
      <c r="F263" s="1"/>
      <c r="G263" s="1"/>
      <c r="H263" s="1"/>
      <c r="I263" s="1"/>
      <c r="J263" s="1">
        <f t="shared" si="4"/>
        <v>0</v>
      </c>
      <c r="K263" s="1"/>
    </row>
    <row r="264" spans="1:11" ht="19.5" customHeight="1" x14ac:dyDescent="0.3">
      <c r="A264" s="1">
        <v>262</v>
      </c>
      <c r="B264" s="10">
        <v>46285</v>
      </c>
      <c r="C264" s="1" t="s">
        <v>35</v>
      </c>
      <c r="D264" s="1" t="s">
        <v>37</v>
      </c>
      <c r="E264" s="1">
        <v>1055</v>
      </c>
      <c r="F264" s="1"/>
      <c r="G264" s="1"/>
      <c r="H264" s="1"/>
      <c r="I264" s="1"/>
      <c r="J264" s="1">
        <f t="shared" si="4"/>
        <v>0</v>
      </c>
      <c r="K264" s="1"/>
    </row>
    <row r="265" spans="1:11" ht="19.5" customHeight="1" x14ac:dyDescent="0.3">
      <c r="A265" s="1">
        <v>263</v>
      </c>
      <c r="B265" s="10">
        <v>46286</v>
      </c>
      <c r="C265" s="1" t="s">
        <v>35</v>
      </c>
      <c r="D265" s="1" t="s">
        <v>37</v>
      </c>
      <c r="E265" s="1">
        <v>1055</v>
      </c>
      <c r="F265" s="1"/>
      <c r="G265" s="1"/>
      <c r="H265" s="1"/>
      <c r="I265" s="1"/>
      <c r="J265" s="1">
        <f t="shared" si="4"/>
        <v>0</v>
      </c>
      <c r="K265" s="1"/>
    </row>
    <row r="266" spans="1:11" ht="19.5" customHeight="1" x14ac:dyDescent="0.3">
      <c r="A266" s="1">
        <v>264</v>
      </c>
      <c r="B266" s="10">
        <v>46287</v>
      </c>
      <c r="C266" s="1" t="s">
        <v>35</v>
      </c>
      <c r="D266" s="1" t="s">
        <v>37</v>
      </c>
      <c r="E266" s="1">
        <v>1055</v>
      </c>
      <c r="F266" s="1"/>
      <c r="G266" s="1"/>
      <c r="H266" s="1"/>
      <c r="I266" s="1"/>
      <c r="J266" s="1">
        <f t="shared" si="4"/>
        <v>0</v>
      </c>
      <c r="K266" s="1"/>
    </row>
    <row r="267" spans="1:11" ht="19.5" customHeight="1" x14ac:dyDescent="0.3">
      <c r="A267" s="1">
        <v>265</v>
      </c>
      <c r="B267" s="10">
        <v>46288</v>
      </c>
      <c r="C267" s="1" t="s">
        <v>35</v>
      </c>
      <c r="D267" s="1" t="s">
        <v>37</v>
      </c>
      <c r="E267" s="1">
        <v>1055</v>
      </c>
      <c r="F267" s="1"/>
      <c r="G267" s="1"/>
      <c r="H267" s="1"/>
      <c r="I267" s="1"/>
      <c r="J267" s="1">
        <f t="shared" si="4"/>
        <v>0</v>
      </c>
      <c r="K267" s="1"/>
    </row>
    <row r="268" spans="1:11" ht="19.5" customHeight="1" x14ac:dyDescent="0.3">
      <c r="A268" s="1">
        <v>266</v>
      </c>
      <c r="B268" s="10">
        <v>46289</v>
      </c>
      <c r="C268" s="1" t="s">
        <v>35</v>
      </c>
      <c r="D268" s="1" t="s">
        <v>37</v>
      </c>
      <c r="E268" s="1">
        <v>1055</v>
      </c>
      <c r="F268" s="1"/>
      <c r="G268" s="1"/>
      <c r="H268" s="1"/>
      <c r="I268" s="1"/>
      <c r="J268" s="1">
        <f t="shared" si="4"/>
        <v>0</v>
      </c>
      <c r="K268" s="1"/>
    </row>
    <row r="269" spans="1:11" ht="19.5" customHeight="1" x14ac:dyDescent="0.3">
      <c r="A269" s="1">
        <v>267</v>
      </c>
      <c r="B269" s="10">
        <v>46290</v>
      </c>
      <c r="C269" s="1" t="s">
        <v>35</v>
      </c>
      <c r="D269" s="1" t="s">
        <v>37</v>
      </c>
      <c r="E269" s="1">
        <v>1055</v>
      </c>
      <c r="F269" s="1"/>
      <c r="G269" s="1"/>
      <c r="H269" s="1"/>
      <c r="I269" s="1"/>
      <c r="J269" s="1">
        <f t="shared" si="4"/>
        <v>0</v>
      </c>
      <c r="K269" s="1"/>
    </row>
    <row r="270" spans="1:11" ht="19.5" customHeight="1" x14ac:dyDescent="0.3">
      <c r="A270" s="1">
        <v>268</v>
      </c>
      <c r="B270" s="10">
        <v>46291</v>
      </c>
      <c r="C270" s="1" t="s">
        <v>35</v>
      </c>
      <c r="D270" s="1" t="s">
        <v>37</v>
      </c>
      <c r="E270" s="1">
        <v>1055</v>
      </c>
      <c r="F270" s="1"/>
      <c r="G270" s="1"/>
      <c r="H270" s="1"/>
      <c r="I270" s="1"/>
      <c r="J270" s="1">
        <f t="shared" si="4"/>
        <v>0</v>
      </c>
      <c r="K270" s="1"/>
    </row>
    <row r="271" spans="1:11" ht="19.5" customHeight="1" x14ac:dyDescent="0.3">
      <c r="A271" s="1">
        <v>269</v>
      </c>
      <c r="B271" s="10">
        <v>46292</v>
      </c>
      <c r="C271" s="1" t="s">
        <v>35</v>
      </c>
      <c r="D271" s="1" t="s">
        <v>37</v>
      </c>
      <c r="E271" s="1">
        <v>1055</v>
      </c>
      <c r="F271" s="1"/>
      <c r="G271" s="1"/>
      <c r="H271" s="1"/>
      <c r="I271" s="1"/>
      <c r="J271" s="1">
        <f t="shared" si="4"/>
        <v>0</v>
      </c>
      <c r="K271" s="1"/>
    </row>
    <row r="272" spans="1:11" ht="19.5" customHeight="1" x14ac:dyDescent="0.3">
      <c r="A272" s="1">
        <v>270</v>
      </c>
      <c r="B272" s="10">
        <v>46293</v>
      </c>
      <c r="C272" s="1" t="s">
        <v>35</v>
      </c>
      <c r="D272" s="1" t="s">
        <v>37</v>
      </c>
      <c r="E272" s="1">
        <v>1055</v>
      </c>
      <c r="F272" s="1"/>
      <c r="G272" s="1"/>
      <c r="H272" s="1"/>
      <c r="I272" s="1"/>
      <c r="J272" s="1">
        <f t="shared" si="4"/>
        <v>0</v>
      </c>
      <c r="K272" s="1"/>
    </row>
    <row r="273" spans="1:11" ht="19.5" customHeight="1" x14ac:dyDescent="0.3">
      <c r="A273" s="1">
        <v>271</v>
      </c>
      <c r="B273" s="10">
        <v>46294</v>
      </c>
      <c r="C273" s="1" t="s">
        <v>35</v>
      </c>
      <c r="D273" s="1" t="s">
        <v>37</v>
      </c>
      <c r="E273" s="1">
        <v>1055</v>
      </c>
      <c r="F273" s="1"/>
      <c r="G273" s="1"/>
      <c r="H273" s="1"/>
      <c r="I273" s="1"/>
      <c r="J273" s="1">
        <f t="shared" si="4"/>
        <v>0</v>
      </c>
      <c r="K273" s="1"/>
    </row>
    <row r="274" spans="1:11" ht="19.5" customHeight="1" x14ac:dyDescent="0.3">
      <c r="A274" s="1">
        <v>272</v>
      </c>
      <c r="B274" s="10">
        <v>46295</v>
      </c>
      <c r="C274" s="1" t="s">
        <v>35</v>
      </c>
      <c r="D274" s="1" t="s">
        <v>37</v>
      </c>
      <c r="E274" s="1">
        <v>1055</v>
      </c>
      <c r="F274" s="1"/>
      <c r="G274" s="1"/>
      <c r="H274" s="1"/>
      <c r="I274" s="1"/>
      <c r="J274" s="1">
        <f t="shared" si="4"/>
        <v>0</v>
      </c>
      <c r="K274" s="1"/>
    </row>
    <row r="275" spans="1:11" ht="19.5" customHeight="1" x14ac:dyDescent="0.3">
      <c r="A275" s="1">
        <v>273</v>
      </c>
      <c r="B275" s="10">
        <v>46296</v>
      </c>
      <c r="C275" s="1" t="s">
        <v>35</v>
      </c>
      <c r="D275" s="1" t="s">
        <v>37</v>
      </c>
      <c r="E275" s="1">
        <v>1055</v>
      </c>
      <c r="F275" s="1"/>
      <c r="G275" s="1"/>
      <c r="H275" s="1"/>
      <c r="I275" s="1"/>
      <c r="J275" s="1">
        <f t="shared" si="4"/>
        <v>0</v>
      </c>
      <c r="K275" s="1"/>
    </row>
    <row r="276" spans="1:11" ht="19.5" customHeight="1" x14ac:dyDescent="0.3">
      <c r="A276" s="1">
        <v>274</v>
      </c>
      <c r="B276" s="10">
        <v>46297</v>
      </c>
      <c r="C276" s="1" t="s">
        <v>35</v>
      </c>
      <c r="D276" s="1" t="s">
        <v>37</v>
      </c>
      <c r="E276" s="1">
        <v>1055</v>
      </c>
      <c r="F276" s="1"/>
      <c r="G276" s="1"/>
      <c r="H276" s="1"/>
      <c r="I276" s="1"/>
      <c r="J276" s="1">
        <f t="shared" si="4"/>
        <v>0</v>
      </c>
      <c r="K276" s="1"/>
    </row>
    <row r="277" spans="1:11" ht="19.5" customHeight="1" x14ac:dyDescent="0.3">
      <c r="A277" s="1">
        <v>275</v>
      </c>
      <c r="B277" s="10">
        <v>46298</v>
      </c>
      <c r="C277" s="1" t="s">
        <v>35</v>
      </c>
      <c r="D277" s="1" t="s">
        <v>37</v>
      </c>
      <c r="E277" s="1">
        <v>1055</v>
      </c>
      <c r="F277" s="1"/>
      <c r="G277" s="1"/>
      <c r="H277" s="1"/>
      <c r="I277" s="1"/>
      <c r="J277" s="1">
        <f t="shared" si="4"/>
        <v>0</v>
      </c>
      <c r="K277" s="1"/>
    </row>
    <row r="278" spans="1:11" ht="19.5" customHeight="1" x14ac:dyDescent="0.3">
      <c r="A278" s="1">
        <v>276</v>
      </c>
      <c r="B278" s="10">
        <v>46299</v>
      </c>
      <c r="C278" s="1" t="s">
        <v>35</v>
      </c>
      <c r="D278" s="1" t="s">
        <v>37</v>
      </c>
      <c r="E278" s="1">
        <v>1055</v>
      </c>
      <c r="F278" s="1"/>
      <c r="G278" s="1"/>
      <c r="H278" s="1"/>
      <c r="I278" s="1"/>
      <c r="J278" s="1">
        <f t="shared" si="4"/>
        <v>0</v>
      </c>
      <c r="K278" s="1"/>
    </row>
    <row r="279" spans="1:11" ht="19.5" customHeight="1" x14ac:dyDescent="0.3">
      <c r="A279" s="1">
        <v>277</v>
      </c>
      <c r="B279" s="10">
        <v>46300</v>
      </c>
      <c r="C279" s="1" t="s">
        <v>35</v>
      </c>
      <c r="D279" s="1" t="s">
        <v>37</v>
      </c>
      <c r="E279" s="1">
        <v>1055</v>
      </c>
      <c r="F279" s="1"/>
      <c r="G279" s="1"/>
      <c r="H279" s="1"/>
      <c r="I279" s="1"/>
      <c r="J279" s="1">
        <f t="shared" si="4"/>
        <v>0</v>
      </c>
      <c r="K279" s="1"/>
    </row>
    <row r="280" spans="1:11" ht="19.5" customHeight="1" x14ac:dyDescent="0.3">
      <c r="A280" s="1">
        <v>278</v>
      </c>
      <c r="B280" s="10">
        <v>46301</v>
      </c>
      <c r="C280" s="1" t="s">
        <v>35</v>
      </c>
      <c r="D280" s="1" t="s">
        <v>37</v>
      </c>
      <c r="E280" s="1">
        <v>1055</v>
      </c>
      <c r="F280" s="1"/>
      <c r="G280" s="1"/>
      <c r="H280" s="1"/>
      <c r="I280" s="1"/>
      <c r="J280" s="1">
        <f t="shared" si="4"/>
        <v>0</v>
      </c>
      <c r="K280" s="1"/>
    </row>
    <row r="281" spans="1:11" ht="19.5" customHeight="1" x14ac:dyDescent="0.3">
      <c r="A281" s="1">
        <v>279</v>
      </c>
      <c r="B281" s="10">
        <v>46302</v>
      </c>
      <c r="C281" s="1" t="s">
        <v>35</v>
      </c>
      <c r="D281" s="1" t="s">
        <v>37</v>
      </c>
      <c r="E281" s="1">
        <v>1055</v>
      </c>
      <c r="F281" s="1"/>
      <c r="G281" s="1"/>
      <c r="H281" s="1"/>
      <c r="I281" s="1"/>
      <c r="J281" s="1">
        <f t="shared" si="4"/>
        <v>0</v>
      </c>
      <c r="K281" s="1"/>
    </row>
    <row r="282" spans="1:11" ht="19.5" customHeight="1" x14ac:dyDescent="0.3">
      <c r="A282" s="1">
        <v>280</v>
      </c>
      <c r="B282" s="10">
        <v>46303</v>
      </c>
      <c r="C282" s="1" t="s">
        <v>35</v>
      </c>
      <c r="D282" s="1" t="s">
        <v>37</v>
      </c>
      <c r="E282" s="1">
        <v>1055</v>
      </c>
      <c r="F282" s="1"/>
      <c r="G282" s="1"/>
      <c r="H282" s="1"/>
      <c r="I282" s="1"/>
      <c r="J282" s="1">
        <f t="shared" si="4"/>
        <v>0</v>
      </c>
      <c r="K282" s="1"/>
    </row>
    <row r="283" spans="1:11" ht="19.5" customHeight="1" x14ac:dyDescent="0.3">
      <c r="A283" s="1">
        <v>281</v>
      </c>
      <c r="B283" s="10">
        <v>46304</v>
      </c>
      <c r="C283" s="1" t="s">
        <v>35</v>
      </c>
      <c r="D283" s="1" t="s">
        <v>37</v>
      </c>
      <c r="E283" s="1">
        <v>1055</v>
      </c>
      <c r="F283" s="1"/>
      <c r="G283" s="1"/>
      <c r="H283" s="1"/>
      <c r="I283" s="1"/>
      <c r="J283" s="1">
        <f t="shared" si="4"/>
        <v>0</v>
      </c>
      <c r="K283" s="1"/>
    </row>
    <row r="284" spans="1:11" ht="19.5" customHeight="1" x14ac:dyDescent="0.3">
      <c r="A284" s="1">
        <v>282</v>
      </c>
      <c r="B284" s="10">
        <v>46305</v>
      </c>
      <c r="C284" s="1" t="s">
        <v>35</v>
      </c>
      <c r="D284" s="1" t="s">
        <v>37</v>
      </c>
      <c r="E284" s="1">
        <v>1055</v>
      </c>
      <c r="F284" s="1"/>
      <c r="G284" s="1"/>
      <c r="H284" s="1"/>
      <c r="I284" s="1"/>
      <c r="J284" s="1">
        <f t="shared" si="4"/>
        <v>0</v>
      </c>
      <c r="K284" s="1"/>
    </row>
    <row r="285" spans="1:11" ht="19.5" customHeight="1" x14ac:dyDescent="0.3">
      <c r="A285" s="1">
        <v>283</v>
      </c>
      <c r="B285" s="10">
        <v>46306</v>
      </c>
      <c r="C285" s="1" t="s">
        <v>35</v>
      </c>
      <c r="D285" s="1" t="s">
        <v>37</v>
      </c>
      <c r="E285" s="1">
        <v>1055</v>
      </c>
      <c r="F285" s="1"/>
      <c r="G285" s="1"/>
      <c r="H285" s="1"/>
      <c r="I285" s="1"/>
      <c r="J285" s="1">
        <f t="shared" si="4"/>
        <v>0</v>
      </c>
      <c r="K285" s="1"/>
    </row>
    <row r="286" spans="1:11" ht="19.5" customHeight="1" x14ac:dyDescent="0.3">
      <c r="A286" s="1">
        <v>284</v>
      </c>
      <c r="B286" s="10">
        <v>46307</v>
      </c>
      <c r="C286" s="1" t="s">
        <v>35</v>
      </c>
      <c r="D286" s="1" t="s">
        <v>37</v>
      </c>
      <c r="E286" s="1">
        <v>1055</v>
      </c>
      <c r="F286" s="1"/>
      <c r="G286" s="1"/>
      <c r="H286" s="1"/>
      <c r="I286" s="1"/>
      <c r="J286" s="1">
        <f t="shared" si="4"/>
        <v>0</v>
      </c>
      <c r="K286" s="1"/>
    </row>
    <row r="287" spans="1:11" ht="19.5" customHeight="1" x14ac:dyDescent="0.3">
      <c r="A287" s="1">
        <v>285</v>
      </c>
      <c r="B287" s="10">
        <v>46308</v>
      </c>
      <c r="C287" s="1" t="s">
        <v>35</v>
      </c>
      <c r="D287" s="1" t="s">
        <v>37</v>
      </c>
      <c r="E287" s="1">
        <v>1055</v>
      </c>
      <c r="F287" s="1"/>
      <c r="G287" s="1"/>
      <c r="H287" s="1"/>
      <c r="I287" s="1"/>
      <c r="J287" s="1">
        <f t="shared" si="4"/>
        <v>0</v>
      </c>
      <c r="K287" s="1"/>
    </row>
    <row r="288" spans="1:11" ht="19.5" customHeight="1" x14ac:dyDescent="0.3">
      <c r="A288" s="1">
        <v>286</v>
      </c>
      <c r="B288" s="10">
        <v>46309</v>
      </c>
      <c r="C288" s="1" t="s">
        <v>35</v>
      </c>
      <c r="D288" s="1" t="s">
        <v>37</v>
      </c>
      <c r="E288" s="1">
        <v>1055</v>
      </c>
      <c r="F288" s="1"/>
      <c r="G288" s="1"/>
      <c r="H288" s="1"/>
      <c r="I288" s="1"/>
      <c r="J288" s="1">
        <f t="shared" si="4"/>
        <v>0</v>
      </c>
      <c r="K288" s="1"/>
    </row>
    <row r="289" spans="1:11" ht="19.5" customHeight="1" x14ac:dyDescent="0.3">
      <c r="A289" s="1">
        <v>287</v>
      </c>
      <c r="B289" s="10">
        <v>46310</v>
      </c>
      <c r="C289" s="1" t="s">
        <v>35</v>
      </c>
      <c r="D289" s="1" t="s">
        <v>37</v>
      </c>
      <c r="E289" s="1">
        <v>1055</v>
      </c>
      <c r="F289" s="1"/>
      <c r="G289" s="1"/>
      <c r="H289" s="1"/>
      <c r="I289" s="1"/>
      <c r="J289" s="1">
        <f t="shared" si="4"/>
        <v>0</v>
      </c>
      <c r="K289" s="1"/>
    </row>
    <row r="290" spans="1:11" ht="19.5" customHeight="1" x14ac:dyDescent="0.3">
      <c r="A290" s="1">
        <v>288</v>
      </c>
      <c r="B290" s="10">
        <v>46311</v>
      </c>
      <c r="C290" s="1" t="s">
        <v>35</v>
      </c>
      <c r="D290" s="1" t="s">
        <v>37</v>
      </c>
      <c r="E290" s="1">
        <v>1055</v>
      </c>
      <c r="F290" s="1"/>
      <c r="G290" s="1"/>
      <c r="H290" s="1"/>
      <c r="I290" s="1"/>
      <c r="J290" s="1">
        <f t="shared" si="4"/>
        <v>0</v>
      </c>
      <c r="K290" s="1"/>
    </row>
    <row r="291" spans="1:11" ht="19.5" customHeight="1" x14ac:dyDescent="0.3">
      <c r="A291" s="1">
        <v>289</v>
      </c>
      <c r="B291" s="10">
        <v>46312</v>
      </c>
      <c r="C291" s="1" t="s">
        <v>35</v>
      </c>
      <c r="D291" s="1" t="s">
        <v>37</v>
      </c>
      <c r="E291" s="1">
        <v>1055</v>
      </c>
      <c r="F291" s="1"/>
      <c r="G291" s="1"/>
      <c r="H291" s="1"/>
      <c r="I291" s="1"/>
      <c r="J291" s="1">
        <f t="shared" si="4"/>
        <v>0</v>
      </c>
      <c r="K291" s="1"/>
    </row>
    <row r="292" spans="1:11" ht="19.5" customHeight="1" x14ac:dyDescent="0.3">
      <c r="A292" s="1">
        <v>290</v>
      </c>
      <c r="B292" s="10">
        <v>46313</v>
      </c>
      <c r="C292" s="1" t="s">
        <v>35</v>
      </c>
      <c r="D292" s="1" t="s">
        <v>37</v>
      </c>
      <c r="E292" s="1">
        <v>1055</v>
      </c>
      <c r="F292" s="1"/>
      <c r="G292" s="1"/>
      <c r="H292" s="1"/>
      <c r="I292" s="1"/>
      <c r="J292" s="1">
        <f t="shared" si="4"/>
        <v>0</v>
      </c>
      <c r="K292" s="1"/>
    </row>
    <row r="293" spans="1:11" ht="19.5" customHeight="1" x14ac:dyDescent="0.3">
      <c r="A293" s="1">
        <v>291</v>
      </c>
      <c r="B293" s="10">
        <v>46314</v>
      </c>
      <c r="C293" s="1" t="s">
        <v>35</v>
      </c>
      <c r="D293" s="1" t="s">
        <v>37</v>
      </c>
      <c r="E293" s="1">
        <v>1055</v>
      </c>
      <c r="F293" s="1"/>
      <c r="G293" s="1"/>
      <c r="H293" s="1"/>
      <c r="I293" s="1"/>
      <c r="J293" s="1">
        <f t="shared" si="4"/>
        <v>0</v>
      </c>
      <c r="K293" s="1"/>
    </row>
    <row r="294" spans="1:11" ht="19.5" customHeight="1" x14ac:dyDescent="0.3">
      <c r="A294" s="1">
        <v>292</v>
      </c>
      <c r="B294" s="10">
        <v>46315</v>
      </c>
      <c r="C294" s="1" t="s">
        <v>35</v>
      </c>
      <c r="D294" s="1" t="s">
        <v>37</v>
      </c>
      <c r="E294" s="1">
        <v>1055</v>
      </c>
      <c r="F294" s="1"/>
      <c r="G294" s="1"/>
      <c r="H294" s="1"/>
      <c r="I294" s="1"/>
      <c r="J294" s="1">
        <f t="shared" si="4"/>
        <v>0</v>
      </c>
      <c r="K294" s="1"/>
    </row>
    <row r="295" spans="1:11" ht="19.5" customHeight="1" x14ac:dyDescent="0.3">
      <c r="A295" s="1">
        <v>293</v>
      </c>
      <c r="B295" s="10">
        <v>46316</v>
      </c>
      <c r="C295" s="1" t="s">
        <v>35</v>
      </c>
      <c r="D295" s="1" t="s">
        <v>37</v>
      </c>
      <c r="E295" s="1">
        <v>1055</v>
      </c>
      <c r="F295" s="1"/>
      <c r="G295" s="1"/>
      <c r="H295" s="1"/>
      <c r="I295" s="1"/>
      <c r="J295" s="1">
        <f t="shared" si="4"/>
        <v>0</v>
      </c>
      <c r="K295" s="1"/>
    </row>
    <row r="296" spans="1:11" ht="19.5" customHeight="1" x14ac:dyDescent="0.3">
      <c r="A296" s="1">
        <v>294</v>
      </c>
      <c r="B296" s="10">
        <v>46317</v>
      </c>
      <c r="C296" s="1" t="s">
        <v>35</v>
      </c>
      <c r="D296" s="1" t="s">
        <v>37</v>
      </c>
      <c r="E296" s="1">
        <v>1055</v>
      </c>
      <c r="F296" s="1"/>
      <c r="G296" s="1"/>
      <c r="H296" s="1"/>
      <c r="I296" s="1"/>
      <c r="J296" s="1">
        <f t="shared" si="4"/>
        <v>0</v>
      </c>
      <c r="K296" s="1"/>
    </row>
    <row r="297" spans="1:11" ht="19.5" customHeight="1" x14ac:dyDescent="0.3">
      <c r="A297" s="1">
        <v>295</v>
      </c>
      <c r="B297" s="10">
        <v>46318</v>
      </c>
      <c r="C297" s="1" t="s">
        <v>35</v>
      </c>
      <c r="D297" s="1" t="s">
        <v>37</v>
      </c>
      <c r="E297" s="1">
        <v>1055</v>
      </c>
      <c r="F297" s="1"/>
      <c r="G297" s="1"/>
      <c r="H297" s="1"/>
      <c r="I297" s="1"/>
      <c r="J297" s="1">
        <f t="shared" si="4"/>
        <v>0</v>
      </c>
      <c r="K297" s="1"/>
    </row>
    <row r="298" spans="1:11" ht="19.5" customHeight="1" x14ac:dyDescent="0.3">
      <c r="A298" s="1">
        <v>296</v>
      </c>
      <c r="B298" s="10">
        <v>46319</v>
      </c>
      <c r="C298" s="1" t="s">
        <v>35</v>
      </c>
      <c r="D298" s="1" t="s">
        <v>37</v>
      </c>
      <c r="E298" s="1">
        <v>1055</v>
      </c>
      <c r="F298" s="1"/>
      <c r="G298" s="1"/>
      <c r="H298" s="1"/>
      <c r="I298" s="1"/>
      <c r="J298" s="1">
        <f t="shared" si="4"/>
        <v>0</v>
      </c>
      <c r="K298" s="1"/>
    </row>
    <row r="299" spans="1:11" ht="19.5" customHeight="1" x14ac:dyDescent="0.3">
      <c r="A299" s="1">
        <v>297</v>
      </c>
      <c r="B299" s="10">
        <v>46320</v>
      </c>
      <c r="C299" s="1" t="s">
        <v>35</v>
      </c>
      <c r="D299" s="1" t="s">
        <v>37</v>
      </c>
      <c r="E299" s="1">
        <v>1055</v>
      </c>
      <c r="F299" s="1"/>
      <c r="G299" s="1"/>
      <c r="H299" s="1"/>
      <c r="I299" s="1"/>
      <c r="J299" s="1">
        <f t="shared" si="4"/>
        <v>0</v>
      </c>
      <c r="K299" s="1"/>
    </row>
    <row r="300" spans="1:11" ht="19.5" customHeight="1" x14ac:dyDescent="0.3">
      <c r="A300" s="1">
        <v>298</v>
      </c>
      <c r="B300" s="10">
        <v>46321</v>
      </c>
      <c r="C300" s="1" t="s">
        <v>35</v>
      </c>
      <c r="D300" s="1" t="s">
        <v>37</v>
      </c>
      <c r="E300" s="1">
        <v>1055</v>
      </c>
      <c r="F300" s="1"/>
      <c r="G300" s="1"/>
      <c r="H300" s="1"/>
      <c r="I300" s="1"/>
      <c r="J300" s="1">
        <f t="shared" si="4"/>
        <v>0</v>
      </c>
      <c r="K300" s="1"/>
    </row>
    <row r="301" spans="1:11" ht="19.5" customHeight="1" x14ac:dyDescent="0.3">
      <c r="A301" s="1">
        <v>299</v>
      </c>
      <c r="B301" s="10">
        <v>46322</v>
      </c>
      <c r="C301" s="1" t="s">
        <v>35</v>
      </c>
      <c r="D301" s="1" t="s">
        <v>37</v>
      </c>
      <c r="E301" s="1">
        <v>1055</v>
      </c>
      <c r="F301" s="1"/>
      <c r="G301" s="1"/>
      <c r="H301" s="1"/>
      <c r="I301" s="1"/>
      <c r="J301" s="1">
        <f t="shared" si="4"/>
        <v>0</v>
      </c>
      <c r="K301" s="1"/>
    </row>
    <row r="302" spans="1:11" ht="19.5" customHeight="1" x14ac:dyDescent="0.3">
      <c r="A302" s="1">
        <v>300</v>
      </c>
      <c r="B302" s="10">
        <v>46323</v>
      </c>
      <c r="C302" s="1" t="s">
        <v>35</v>
      </c>
      <c r="D302" s="1" t="s">
        <v>37</v>
      </c>
      <c r="E302" s="1">
        <v>1055</v>
      </c>
      <c r="F302" s="1"/>
      <c r="G302" s="1"/>
      <c r="H302" s="1"/>
      <c r="I302" s="1"/>
      <c r="J302" s="1">
        <f t="shared" si="4"/>
        <v>0</v>
      </c>
      <c r="K302" s="1"/>
    </row>
    <row r="303" spans="1:11" ht="19.5" customHeight="1" x14ac:dyDescent="0.3">
      <c r="A303" s="1">
        <v>301</v>
      </c>
      <c r="B303" s="10">
        <v>46324</v>
      </c>
      <c r="C303" s="1" t="s">
        <v>35</v>
      </c>
      <c r="D303" s="1" t="s">
        <v>37</v>
      </c>
      <c r="E303" s="1">
        <v>1055</v>
      </c>
      <c r="F303" s="1"/>
      <c r="G303" s="1"/>
      <c r="H303" s="1"/>
      <c r="I303" s="1"/>
      <c r="J303" s="1">
        <f t="shared" si="4"/>
        <v>0</v>
      </c>
      <c r="K303" s="1"/>
    </row>
    <row r="304" spans="1:11" ht="19.5" customHeight="1" x14ac:dyDescent="0.3">
      <c r="A304" s="1">
        <v>302</v>
      </c>
      <c r="B304" s="10">
        <v>46325</v>
      </c>
      <c r="C304" s="1" t="s">
        <v>35</v>
      </c>
      <c r="D304" s="1" t="s">
        <v>37</v>
      </c>
      <c r="E304" s="1">
        <v>1055</v>
      </c>
      <c r="F304" s="1"/>
      <c r="G304" s="1"/>
      <c r="H304" s="1"/>
      <c r="I304" s="1"/>
      <c r="J304" s="1">
        <f t="shared" si="4"/>
        <v>0</v>
      </c>
      <c r="K304" s="1"/>
    </row>
    <row r="305" spans="1:11" ht="19.5" customHeight="1" x14ac:dyDescent="0.3">
      <c r="A305" s="1">
        <v>303</v>
      </c>
      <c r="B305" s="10">
        <v>46326</v>
      </c>
      <c r="C305" s="1" t="s">
        <v>35</v>
      </c>
      <c r="D305" s="1" t="s">
        <v>37</v>
      </c>
      <c r="E305" s="1">
        <v>1055</v>
      </c>
      <c r="F305" s="1"/>
      <c r="G305" s="1"/>
      <c r="H305" s="1"/>
      <c r="I305" s="1"/>
      <c r="J305" s="1">
        <f t="shared" si="4"/>
        <v>0</v>
      </c>
      <c r="K305" s="1"/>
    </row>
    <row r="306" spans="1:11" ht="19.5" customHeight="1" x14ac:dyDescent="0.3">
      <c r="A306" s="1">
        <v>304</v>
      </c>
      <c r="B306" s="10">
        <v>46327</v>
      </c>
      <c r="C306" s="1" t="s">
        <v>35</v>
      </c>
      <c r="D306" s="1" t="s">
        <v>37</v>
      </c>
      <c r="E306" s="1">
        <v>1055</v>
      </c>
      <c r="F306" s="1"/>
      <c r="G306" s="1"/>
      <c r="H306" s="1"/>
      <c r="I306" s="1"/>
      <c r="J306" s="1">
        <f t="shared" si="4"/>
        <v>0</v>
      </c>
      <c r="K306" s="1"/>
    </row>
    <row r="307" spans="1:11" ht="19.5" customHeight="1" x14ac:dyDescent="0.3">
      <c r="A307" s="1">
        <v>305</v>
      </c>
      <c r="B307" s="10">
        <v>46328</v>
      </c>
      <c r="C307" s="1" t="s">
        <v>35</v>
      </c>
      <c r="D307" s="1" t="s">
        <v>37</v>
      </c>
      <c r="E307" s="1">
        <v>1055</v>
      </c>
      <c r="F307" s="1"/>
      <c r="G307" s="1"/>
      <c r="H307" s="1"/>
      <c r="I307" s="1"/>
      <c r="J307" s="1">
        <f t="shared" si="4"/>
        <v>0</v>
      </c>
      <c r="K307" s="1"/>
    </row>
    <row r="308" spans="1:11" ht="19.5" customHeight="1" x14ac:dyDescent="0.3">
      <c r="A308" s="1">
        <v>306</v>
      </c>
      <c r="B308" s="10">
        <v>46329</v>
      </c>
      <c r="C308" s="1" t="s">
        <v>35</v>
      </c>
      <c r="D308" s="1" t="s">
        <v>37</v>
      </c>
      <c r="E308" s="1">
        <v>1055</v>
      </c>
      <c r="F308" s="1"/>
      <c r="G308" s="1"/>
      <c r="H308" s="1"/>
      <c r="I308" s="1"/>
      <c r="J308" s="1">
        <f t="shared" si="4"/>
        <v>0</v>
      </c>
      <c r="K308" s="1"/>
    </row>
    <row r="309" spans="1:11" ht="19.5" customHeight="1" x14ac:dyDescent="0.3">
      <c r="A309" s="1">
        <v>307</v>
      </c>
      <c r="B309" s="10">
        <v>46330</v>
      </c>
      <c r="C309" s="1" t="s">
        <v>35</v>
      </c>
      <c r="D309" s="1" t="s">
        <v>37</v>
      </c>
      <c r="E309" s="1">
        <v>1055</v>
      </c>
      <c r="F309" s="1"/>
      <c r="G309" s="1"/>
      <c r="H309" s="1"/>
      <c r="I309" s="1"/>
      <c r="J309" s="1">
        <f t="shared" si="4"/>
        <v>0</v>
      </c>
      <c r="K309" s="1"/>
    </row>
    <row r="310" spans="1:11" ht="19.5" customHeight="1" x14ac:dyDescent="0.3">
      <c r="A310" s="1">
        <v>308</v>
      </c>
      <c r="B310" s="10">
        <v>46331</v>
      </c>
      <c r="C310" s="1" t="s">
        <v>35</v>
      </c>
      <c r="D310" s="1" t="s">
        <v>37</v>
      </c>
      <c r="E310" s="1">
        <v>1055</v>
      </c>
      <c r="F310" s="1"/>
      <c r="G310" s="1"/>
      <c r="H310" s="1"/>
      <c r="I310" s="1"/>
      <c r="J310" s="1">
        <f t="shared" si="4"/>
        <v>0</v>
      </c>
      <c r="K310" s="1"/>
    </row>
    <row r="311" spans="1:11" ht="19.5" customHeight="1" x14ac:dyDescent="0.3">
      <c r="A311" s="1">
        <v>309</v>
      </c>
      <c r="B311" s="10">
        <v>46332</v>
      </c>
      <c r="C311" s="1" t="s">
        <v>35</v>
      </c>
      <c r="D311" s="1" t="s">
        <v>37</v>
      </c>
      <c r="E311" s="1">
        <v>1055</v>
      </c>
      <c r="F311" s="1"/>
      <c r="G311" s="1"/>
      <c r="H311" s="1"/>
      <c r="I311" s="1"/>
      <c r="J311" s="1">
        <f t="shared" si="4"/>
        <v>0</v>
      </c>
      <c r="K311" s="1"/>
    </row>
    <row r="312" spans="1:11" ht="19.5" customHeight="1" x14ac:dyDescent="0.3">
      <c r="A312" s="1">
        <v>310</v>
      </c>
      <c r="B312" s="10">
        <v>46333</v>
      </c>
      <c r="C312" s="1" t="s">
        <v>35</v>
      </c>
      <c r="D312" s="1" t="s">
        <v>37</v>
      </c>
      <c r="E312" s="1">
        <v>1055</v>
      </c>
      <c r="F312" s="1"/>
      <c r="G312" s="1"/>
      <c r="H312" s="1"/>
      <c r="I312" s="1"/>
      <c r="J312" s="1">
        <f t="shared" si="4"/>
        <v>0</v>
      </c>
      <c r="K312" s="1"/>
    </row>
    <row r="313" spans="1:11" ht="19.5" customHeight="1" x14ac:dyDescent="0.3">
      <c r="A313" s="1">
        <v>311</v>
      </c>
      <c r="B313" s="10">
        <v>46334</v>
      </c>
      <c r="C313" s="1" t="s">
        <v>35</v>
      </c>
      <c r="D313" s="1" t="s">
        <v>37</v>
      </c>
      <c r="E313" s="1">
        <v>1055</v>
      </c>
      <c r="F313" s="1"/>
      <c r="G313" s="1"/>
      <c r="H313" s="1"/>
      <c r="I313" s="1"/>
      <c r="J313" s="1">
        <f t="shared" si="4"/>
        <v>0</v>
      </c>
      <c r="K313" s="1"/>
    </row>
    <row r="314" spans="1:11" ht="19.5" customHeight="1" x14ac:dyDescent="0.3">
      <c r="A314" s="1">
        <v>312</v>
      </c>
      <c r="B314" s="10">
        <v>46335</v>
      </c>
      <c r="C314" s="1" t="s">
        <v>35</v>
      </c>
      <c r="D314" s="1" t="s">
        <v>37</v>
      </c>
      <c r="E314" s="1">
        <v>1055</v>
      </c>
      <c r="F314" s="1"/>
      <c r="G314" s="1"/>
      <c r="H314" s="1"/>
      <c r="I314" s="1"/>
      <c r="J314" s="1">
        <f t="shared" si="4"/>
        <v>0</v>
      </c>
      <c r="K314" s="1"/>
    </row>
    <row r="315" spans="1:11" ht="19.5" customHeight="1" x14ac:dyDescent="0.3">
      <c r="A315" s="1">
        <v>313</v>
      </c>
      <c r="B315" s="10">
        <v>46336</v>
      </c>
      <c r="C315" s="1" t="s">
        <v>35</v>
      </c>
      <c r="D315" s="1" t="s">
        <v>37</v>
      </c>
      <c r="E315" s="1">
        <v>1055</v>
      </c>
      <c r="F315" s="1"/>
      <c r="G315" s="1"/>
      <c r="H315" s="1"/>
      <c r="I315" s="1"/>
      <c r="J315" s="1">
        <f t="shared" si="4"/>
        <v>0</v>
      </c>
      <c r="K315" s="1"/>
    </row>
    <row r="316" spans="1:11" ht="19.5" customHeight="1" x14ac:dyDescent="0.3">
      <c r="A316" s="1">
        <v>314</v>
      </c>
      <c r="B316" s="10">
        <v>46337</v>
      </c>
      <c r="C316" s="1" t="s">
        <v>35</v>
      </c>
      <c r="D316" s="1" t="s">
        <v>37</v>
      </c>
      <c r="E316" s="1">
        <v>1055</v>
      </c>
      <c r="F316" s="1"/>
      <c r="G316" s="1"/>
      <c r="H316" s="1"/>
      <c r="I316" s="1"/>
      <c r="J316" s="1">
        <f t="shared" si="4"/>
        <v>0</v>
      </c>
      <c r="K316" s="1"/>
    </row>
    <row r="317" spans="1:11" ht="19.5" customHeight="1" x14ac:dyDescent="0.3">
      <c r="A317" s="1">
        <v>315</v>
      </c>
      <c r="B317" s="10">
        <v>46338</v>
      </c>
      <c r="C317" s="1" t="s">
        <v>35</v>
      </c>
      <c r="D317" s="1" t="s">
        <v>37</v>
      </c>
      <c r="E317" s="1">
        <v>1055</v>
      </c>
      <c r="F317" s="1"/>
      <c r="G317" s="1"/>
      <c r="H317" s="1"/>
      <c r="I317" s="1"/>
      <c r="J317" s="1">
        <f t="shared" si="4"/>
        <v>0</v>
      </c>
      <c r="K317" s="1"/>
    </row>
    <row r="318" spans="1:11" ht="19.5" customHeight="1" x14ac:dyDescent="0.3">
      <c r="A318" s="1">
        <v>316</v>
      </c>
      <c r="B318" s="10">
        <v>46339</v>
      </c>
      <c r="C318" s="1" t="s">
        <v>35</v>
      </c>
      <c r="D318" s="1" t="s">
        <v>37</v>
      </c>
      <c r="E318" s="1">
        <v>1055</v>
      </c>
      <c r="F318" s="1"/>
      <c r="G318" s="1"/>
      <c r="H318" s="1"/>
      <c r="I318" s="1"/>
      <c r="J318" s="1">
        <f t="shared" si="4"/>
        <v>0</v>
      </c>
      <c r="K318" s="1"/>
    </row>
    <row r="319" spans="1:11" ht="19.5" customHeight="1" x14ac:dyDescent="0.3">
      <c r="A319" s="1">
        <v>317</v>
      </c>
      <c r="B319" s="10">
        <v>46340</v>
      </c>
      <c r="C319" s="1" t="s">
        <v>35</v>
      </c>
      <c r="D319" s="1" t="s">
        <v>37</v>
      </c>
      <c r="E319" s="1">
        <v>1055</v>
      </c>
      <c r="F319" s="1"/>
      <c r="G319" s="1"/>
      <c r="H319" s="1"/>
      <c r="I319" s="1"/>
      <c r="J319" s="1">
        <f t="shared" si="4"/>
        <v>0</v>
      </c>
      <c r="K319" s="1"/>
    </row>
    <row r="320" spans="1:11" ht="19.5" customHeight="1" x14ac:dyDescent="0.3">
      <c r="A320" s="1">
        <v>318</v>
      </c>
      <c r="B320" s="10">
        <v>46341</v>
      </c>
      <c r="C320" s="1" t="s">
        <v>35</v>
      </c>
      <c r="D320" s="1" t="s">
        <v>37</v>
      </c>
      <c r="E320" s="1">
        <v>1055</v>
      </c>
      <c r="F320" s="1"/>
      <c r="G320" s="1"/>
      <c r="H320" s="1"/>
      <c r="I320" s="1"/>
      <c r="J320" s="1">
        <f t="shared" si="4"/>
        <v>0</v>
      </c>
      <c r="K320" s="1"/>
    </row>
    <row r="321" spans="1:11" ht="19.5" customHeight="1" x14ac:dyDescent="0.3">
      <c r="A321" s="1">
        <v>319</v>
      </c>
      <c r="B321" s="10">
        <v>46342</v>
      </c>
      <c r="C321" s="1" t="s">
        <v>35</v>
      </c>
      <c r="D321" s="1" t="s">
        <v>37</v>
      </c>
      <c r="E321" s="1">
        <v>1055</v>
      </c>
      <c r="F321" s="1"/>
      <c r="G321" s="1"/>
      <c r="H321" s="1"/>
      <c r="I321" s="1"/>
      <c r="J321" s="1">
        <f t="shared" si="4"/>
        <v>0</v>
      </c>
      <c r="K321" s="1"/>
    </row>
    <row r="322" spans="1:11" ht="19.5" customHeight="1" x14ac:dyDescent="0.3">
      <c r="A322" s="1">
        <v>320</v>
      </c>
      <c r="B322" s="10">
        <v>46343</v>
      </c>
      <c r="C322" s="1" t="s">
        <v>35</v>
      </c>
      <c r="D322" s="1" t="s">
        <v>37</v>
      </c>
      <c r="E322" s="1">
        <v>1055</v>
      </c>
      <c r="F322" s="1"/>
      <c r="G322" s="1"/>
      <c r="H322" s="1"/>
      <c r="I322" s="1"/>
      <c r="J322" s="1">
        <f t="shared" si="4"/>
        <v>0</v>
      </c>
      <c r="K322" s="1"/>
    </row>
    <row r="323" spans="1:11" ht="19.5" customHeight="1" x14ac:dyDescent="0.3">
      <c r="A323" s="1">
        <v>321</v>
      </c>
      <c r="B323" s="10">
        <v>46344</v>
      </c>
      <c r="C323" s="1" t="s">
        <v>35</v>
      </c>
      <c r="D323" s="1" t="s">
        <v>37</v>
      </c>
      <c r="E323" s="1">
        <v>1055</v>
      </c>
      <c r="F323" s="1"/>
      <c r="G323" s="1"/>
      <c r="H323" s="1"/>
      <c r="I323" s="1"/>
      <c r="J323" s="1">
        <f t="shared" si="4"/>
        <v>0</v>
      </c>
      <c r="K323" s="1"/>
    </row>
    <row r="324" spans="1:11" ht="19.5" customHeight="1" x14ac:dyDescent="0.3">
      <c r="A324" s="1">
        <v>322</v>
      </c>
      <c r="B324" s="10">
        <v>46345</v>
      </c>
      <c r="C324" s="1" t="s">
        <v>35</v>
      </c>
      <c r="D324" s="1" t="s">
        <v>37</v>
      </c>
      <c r="E324" s="1">
        <v>1055</v>
      </c>
      <c r="F324" s="1"/>
      <c r="G324" s="1"/>
      <c r="H324" s="1"/>
      <c r="I324" s="1"/>
      <c r="J324" s="1">
        <f t="shared" ref="J324:J367" si="5">E324*F324-G324-H324+I324</f>
        <v>0</v>
      </c>
      <c r="K324" s="1"/>
    </row>
    <row r="325" spans="1:11" ht="19.5" customHeight="1" x14ac:dyDescent="0.3">
      <c r="A325" s="1">
        <v>323</v>
      </c>
      <c r="B325" s="10">
        <v>46346</v>
      </c>
      <c r="C325" s="1" t="s">
        <v>35</v>
      </c>
      <c r="D325" s="1" t="s">
        <v>37</v>
      </c>
      <c r="E325" s="1">
        <v>1055</v>
      </c>
      <c r="F325" s="1"/>
      <c r="G325" s="1"/>
      <c r="H325" s="1"/>
      <c r="I325" s="1"/>
      <c r="J325" s="1">
        <f t="shared" si="5"/>
        <v>0</v>
      </c>
      <c r="K325" s="1"/>
    </row>
    <row r="326" spans="1:11" ht="19.5" customHeight="1" x14ac:dyDescent="0.3">
      <c r="A326" s="1">
        <v>324</v>
      </c>
      <c r="B326" s="10">
        <v>46347</v>
      </c>
      <c r="C326" s="1" t="s">
        <v>35</v>
      </c>
      <c r="D326" s="1" t="s">
        <v>37</v>
      </c>
      <c r="E326" s="1">
        <v>1055</v>
      </c>
      <c r="F326" s="1"/>
      <c r="G326" s="1"/>
      <c r="H326" s="1"/>
      <c r="I326" s="1"/>
      <c r="J326" s="1">
        <f t="shared" si="5"/>
        <v>0</v>
      </c>
      <c r="K326" s="1"/>
    </row>
    <row r="327" spans="1:11" ht="19.5" customHeight="1" x14ac:dyDescent="0.3">
      <c r="A327" s="1">
        <v>325</v>
      </c>
      <c r="B327" s="10">
        <v>46348</v>
      </c>
      <c r="C327" s="1" t="s">
        <v>35</v>
      </c>
      <c r="D327" s="1" t="s">
        <v>37</v>
      </c>
      <c r="E327" s="1">
        <v>1055</v>
      </c>
      <c r="F327" s="1"/>
      <c r="G327" s="1"/>
      <c r="H327" s="1"/>
      <c r="I327" s="1"/>
      <c r="J327" s="1">
        <f t="shared" si="5"/>
        <v>0</v>
      </c>
      <c r="K327" s="1"/>
    </row>
    <row r="328" spans="1:11" ht="19.5" customHeight="1" x14ac:dyDescent="0.3">
      <c r="A328" s="1">
        <v>326</v>
      </c>
      <c r="B328" s="10">
        <v>46349</v>
      </c>
      <c r="C328" s="1" t="s">
        <v>35</v>
      </c>
      <c r="D328" s="1" t="s">
        <v>37</v>
      </c>
      <c r="E328" s="1">
        <v>1055</v>
      </c>
      <c r="F328" s="1"/>
      <c r="G328" s="1"/>
      <c r="H328" s="1"/>
      <c r="I328" s="1"/>
      <c r="J328" s="1">
        <f t="shared" si="5"/>
        <v>0</v>
      </c>
      <c r="K328" s="1"/>
    </row>
    <row r="329" spans="1:11" ht="19.5" customHeight="1" x14ac:dyDescent="0.3">
      <c r="A329" s="1">
        <v>327</v>
      </c>
      <c r="B329" s="10">
        <v>46350</v>
      </c>
      <c r="C329" s="1" t="s">
        <v>35</v>
      </c>
      <c r="D329" s="1" t="s">
        <v>37</v>
      </c>
      <c r="E329" s="1">
        <v>1055</v>
      </c>
      <c r="F329" s="1"/>
      <c r="G329" s="1"/>
      <c r="H329" s="1"/>
      <c r="I329" s="1"/>
      <c r="J329" s="1">
        <f t="shared" si="5"/>
        <v>0</v>
      </c>
      <c r="K329" s="1"/>
    </row>
    <row r="330" spans="1:11" ht="19.5" customHeight="1" x14ac:dyDescent="0.3">
      <c r="A330" s="1">
        <v>328</v>
      </c>
      <c r="B330" s="10">
        <v>46351</v>
      </c>
      <c r="C330" s="1" t="s">
        <v>35</v>
      </c>
      <c r="D330" s="1" t="s">
        <v>37</v>
      </c>
      <c r="E330" s="1">
        <v>1055</v>
      </c>
      <c r="F330" s="1"/>
      <c r="G330" s="1"/>
      <c r="H330" s="1"/>
      <c r="I330" s="1"/>
      <c r="J330" s="1">
        <f t="shared" si="5"/>
        <v>0</v>
      </c>
      <c r="K330" s="1"/>
    </row>
    <row r="331" spans="1:11" ht="19.5" customHeight="1" x14ac:dyDescent="0.3">
      <c r="A331" s="1">
        <v>329</v>
      </c>
      <c r="B331" s="10">
        <v>46352</v>
      </c>
      <c r="C331" s="1" t="s">
        <v>35</v>
      </c>
      <c r="D331" s="1" t="s">
        <v>37</v>
      </c>
      <c r="E331" s="1">
        <v>1055</v>
      </c>
      <c r="F331" s="1"/>
      <c r="G331" s="1"/>
      <c r="H331" s="1"/>
      <c r="I331" s="1"/>
      <c r="J331" s="1">
        <f t="shared" si="5"/>
        <v>0</v>
      </c>
      <c r="K331" s="1"/>
    </row>
    <row r="332" spans="1:11" ht="19.5" customHeight="1" x14ac:dyDescent="0.3">
      <c r="A332" s="1">
        <v>330</v>
      </c>
      <c r="B332" s="10">
        <v>46353</v>
      </c>
      <c r="C332" s="1" t="s">
        <v>35</v>
      </c>
      <c r="D332" s="1" t="s">
        <v>37</v>
      </c>
      <c r="E332" s="1">
        <v>1055</v>
      </c>
      <c r="F332" s="1"/>
      <c r="G332" s="1"/>
      <c r="H332" s="1"/>
      <c r="I332" s="1"/>
      <c r="J332" s="1">
        <f t="shared" si="5"/>
        <v>0</v>
      </c>
      <c r="K332" s="1"/>
    </row>
    <row r="333" spans="1:11" ht="19.5" customHeight="1" x14ac:dyDescent="0.3">
      <c r="A333" s="1">
        <v>331</v>
      </c>
      <c r="B333" s="10">
        <v>46354</v>
      </c>
      <c r="C333" s="1" t="s">
        <v>35</v>
      </c>
      <c r="D333" s="1" t="s">
        <v>37</v>
      </c>
      <c r="E333" s="1">
        <v>1055</v>
      </c>
      <c r="F333" s="1"/>
      <c r="G333" s="1"/>
      <c r="H333" s="1"/>
      <c r="I333" s="1"/>
      <c r="J333" s="1">
        <f t="shared" si="5"/>
        <v>0</v>
      </c>
      <c r="K333" s="1"/>
    </row>
    <row r="334" spans="1:11" ht="19.5" customHeight="1" x14ac:dyDescent="0.3">
      <c r="A334" s="1">
        <v>332</v>
      </c>
      <c r="B334" s="10">
        <v>46355</v>
      </c>
      <c r="C334" s="1" t="s">
        <v>35</v>
      </c>
      <c r="D334" s="1" t="s">
        <v>37</v>
      </c>
      <c r="E334" s="1">
        <v>1055</v>
      </c>
      <c r="F334" s="1"/>
      <c r="G334" s="1"/>
      <c r="H334" s="1"/>
      <c r="I334" s="1"/>
      <c r="J334" s="1">
        <f t="shared" si="5"/>
        <v>0</v>
      </c>
      <c r="K334" s="1"/>
    </row>
    <row r="335" spans="1:11" ht="19.5" customHeight="1" x14ac:dyDescent="0.3">
      <c r="A335" s="1">
        <v>333</v>
      </c>
      <c r="B335" s="10">
        <v>46356</v>
      </c>
      <c r="C335" s="1" t="s">
        <v>35</v>
      </c>
      <c r="D335" s="1" t="s">
        <v>37</v>
      </c>
      <c r="E335" s="1">
        <v>1055</v>
      </c>
      <c r="F335" s="1"/>
      <c r="G335" s="1"/>
      <c r="H335" s="1"/>
      <c r="I335" s="1"/>
      <c r="J335" s="1">
        <f t="shared" si="5"/>
        <v>0</v>
      </c>
      <c r="K335" s="1"/>
    </row>
    <row r="336" spans="1:11" ht="19.5" customHeight="1" x14ac:dyDescent="0.3">
      <c r="A336" s="1">
        <v>334</v>
      </c>
      <c r="B336" s="10">
        <v>46357</v>
      </c>
      <c r="C336" s="1" t="s">
        <v>35</v>
      </c>
      <c r="D336" s="1" t="s">
        <v>37</v>
      </c>
      <c r="E336" s="1">
        <v>1055</v>
      </c>
      <c r="F336" s="1"/>
      <c r="G336" s="1"/>
      <c r="H336" s="1"/>
      <c r="I336" s="1"/>
      <c r="J336" s="1">
        <f t="shared" si="5"/>
        <v>0</v>
      </c>
      <c r="K336" s="1"/>
    </row>
    <row r="337" spans="1:11" ht="19.5" customHeight="1" x14ac:dyDescent="0.3">
      <c r="A337" s="1">
        <v>335</v>
      </c>
      <c r="B337" s="10">
        <v>46358</v>
      </c>
      <c r="C337" s="1" t="s">
        <v>35</v>
      </c>
      <c r="D337" s="1" t="s">
        <v>37</v>
      </c>
      <c r="E337" s="1">
        <v>1055</v>
      </c>
      <c r="F337" s="1"/>
      <c r="G337" s="1"/>
      <c r="H337" s="1"/>
      <c r="I337" s="1"/>
      <c r="J337" s="1">
        <f t="shared" si="5"/>
        <v>0</v>
      </c>
      <c r="K337" s="1"/>
    </row>
    <row r="338" spans="1:11" ht="19.5" customHeight="1" x14ac:dyDescent="0.3">
      <c r="A338" s="1">
        <v>336</v>
      </c>
      <c r="B338" s="10">
        <v>46359</v>
      </c>
      <c r="C338" s="1" t="s">
        <v>35</v>
      </c>
      <c r="D338" s="1" t="s">
        <v>37</v>
      </c>
      <c r="E338" s="1">
        <v>1055</v>
      </c>
      <c r="F338" s="1"/>
      <c r="G338" s="1"/>
      <c r="H338" s="1"/>
      <c r="I338" s="1"/>
      <c r="J338" s="1">
        <f t="shared" si="5"/>
        <v>0</v>
      </c>
      <c r="K338" s="1"/>
    </row>
    <row r="339" spans="1:11" ht="19.5" customHeight="1" x14ac:dyDescent="0.3">
      <c r="A339" s="1">
        <v>337</v>
      </c>
      <c r="B339" s="10">
        <v>46360</v>
      </c>
      <c r="C339" s="1" t="s">
        <v>35</v>
      </c>
      <c r="D339" s="1" t="s">
        <v>37</v>
      </c>
      <c r="E339" s="1">
        <v>1055</v>
      </c>
      <c r="F339" s="1"/>
      <c r="G339" s="1"/>
      <c r="H339" s="1"/>
      <c r="I339" s="1"/>
      <c r="J339" s="1">
        <f t="shared" si="5"/>
        <v>0</v>
      </c>
      <c r="K339" s="1"/>
    </row>
    <row r="340" spans="1:11" ht="19.5" customHeight="1" x14ac:dyDescent="0.3">
      <c r="A340" s="1">
        <v>338</v>
      </c>
      <c r="B340" s="10">
        <v>46361</v>
      </c>
      <c r="C340" s="1" t="s">
        <v>35</v>
      </c>
      <c r="D340" s="1" t="s">
        <v>37</v>
      </c>
      <c r="E340" s="1">
        <v>1055</v>
      </c>
      <c r="F340" s="1"/>
      <c r="G340" s="1"/>
      <c r="H340" s="1"/>
      <c r="I340" s="1"/>
      <c r="J340" s="1">
        <f t="shared" si="5"/>
        <v>0</v>
      </c>
      <c r="K340" s="1"/>
    </row>
    <row r="341" spans="1:11" ht="19.5" customHeight="1" x14ac:dyDescent="0.3">
      <c r="A341" s="1">
        <v>339</v>
      </c>
      <c r="B341" s="10">
        <v>46362</v>
      </c>
      <c r="C341" s="1" t="s">
        <v>35</v>
      </c>
      <c r="D341" s="1" t="s">
        <v>37</v>
      </c>
      <c r="E341" s="1">
        <v>1055</v>
      </c>
      <c r="F341" s="1"/>
      <c r="G341" s="1"/>
      <c r="H341" s="1"/>
      <c r="I341" s="1"/>
      <c r="J341" s="1">
        <f t="shared" si="5"/>
        <v>0</v>
      </c>
      <c r="K341" s="1"/>
    </row>
    <row r="342" spans="1:11" ht="19.5" customHeight="1" x14ac:dyDescent="0.3">
      <c r="A342" s="1">
        <v>340</v>
      </c>
      <c r="B342" s="10">
        <v>46363</v>
      </c>
      <c r="C342" s="1" t="s">
        <v>35</v>
      </c>
      <c r="D342" s="1" t="s">
        <v>37</v>
      </c>
      <c r="E342" s="1">
        <v>1055</v>
      </c>
      <c r="F342" s="1"/>
      <c r="G342" s="1"/>
      <c r="H342" s="1"/>
      <c r="I342" s="1"/>
      <c r="J342" s="1">
        <f t="shared" si="5"/>
        <v>0</v>
      </c>
      <c r="K342" s="1"/>
    </row>
    <row r="343" spans="1:11" ht="19.5" customHeight="1" x14ac:dyDescent="0.3">
      <c r="A343" s="1">
        <v>341</v>
      </c>
      <c r="B343" s="10">
        <v>46364</v>
      </c>
      <c r="C343" s="1" t="s">
        <v>35</v>
      </c>
      <c r="D343" s="1" t="s">
        <v>37</v>
      </c>
      <c r="E343" s="1">
        <v>1055</v>
      </c>
      <c r="F343" s="1"/>
      <c r="G343" s="1"/>
      <c r="H343" s="1"/>
      <c r="I343" s="1"/>
      <c r="J343" s="1">
        <f t="shared" si="5"/>
        <v>0</v>
      </c>
      <c r="K343" s="1"/>
    </row>
    <row r="344" spans="1:11" ht="19.5" customHeight="1" x14ac:dyDescent="0.3">
      <c r="A344" s="1">
        <v>342</v>
      </c>
      <c r="B344" s="10">
        <v>46365</v>
      </c>
      <c r="C344" s="1" t="s">
        <v>35</v>
      </c>
      <c r="D344" s="1" t="s">
        <v>37</v>
      </c>
      <c r="E344" s="1">
        <v>1055</v>
      </c>
      <c r="F344" s="1"/>
      <c r="G344" s="1"/>
      <c r="H344" s="1"/>
      <c r="I344" s="1"/>
      <c r="J344" s="1">
        <f t="shared" si="5"/>
        <v>0</v>
      </c>
      <c r="K344" s="1"/>
    </row>
    <row r="345" spans="1:11" ht="19.5" customHeight="1" x14ac:dyDescent="0.3">
      <c r="A345" s="1">
        <v>343</v>
      </c>
      <c r="B345" s="10">
        <v>46366</v>
      </c>
      <c r="C345" s="1" t="s">
        <v>35</v>
      </c>
      <c r="D345" s="1" t="s">
        <v>37</v>
      </c>
      <c r="E345" s="1">
        <v>1055</v>
      </c>
      <c r="F345" s="1"/>
      <c r="G345" s="1"/>
      <c r="H345" s="1"/>
      <c r="I345" s="1"/>
      <c r="J345" s="1">
        <f t="shared" si="5"/>
        <v>0</v>
      </c>
      <c r="K345" s="1"/>
    </row>
    <row r="346" spans="1:11" ht="19.5" customHeight="1" x14ac:dyDescent="0.3">
      <c r="A346" s="1">
        <v>344</v>
      </c>
      <c r="B346" s="10">
        <v>46367</v>
      </c>
      <c r="C346" s="1" t="s">
        <v>35</v>
      </c>
      <c r="D346" s="1" t="s">
        <v>37</v>
      </c>
      <c r="E346" s="1">
        <v>1055</v>
      </c>
      <c r="F346" s="1"/>
      <c r="G346" s="1"/>
      <c r="H346" s="1"/>
      <c r="I346" s="1"/>
      <c r="J346" s="1">
        <f t="shared" si="5"/>
        <v>0</v>
      </c>
      <c r="K346" s="1"/>
    </row>
    <row r="347" spans="1:11" ht="19.5" customHeight="1" x14ac:dyDescent="0.3">
      <c r="A347" s="1">
        <v>345</v>
      </c>
      <c r="B347" s="10">
        <v>46368</v>
      </c>
      <c r="C347" s="1" t="s">
        <v>35</v>
      </c>
      <c r="D347" s="1" t="s">
        <v>37</v>
      </c>
      <c r="E347" s="1">
        <v>1055</v>
      </c>
      <c r="F347" s="1"/>
      <c r="G347" s="1"/>
      <c r="H347" s="1"/>
      <c r="I347" s="1"/>
      <c r="J347" s="1">
        <f t="shared" si="5"/>
        <v>0</v>
      </c>
      <c r="K347" s="1"/>
    </row>
    <row r="348" spans="1:11" ht="19.5" customHeight="1" x14ac:dyDescent="0.3">
      <c r="A348" s="1">
        <v>346</v>
      </c>
      <c r="B348" s="10">
        <v>46369</v>
      </c>
      <c r="C348" s="1" t="s">
        <v>35</v>
      </c>
      <c r="D348" s="1" t="s">
        <v>37</v>
      </c>
      <c r="E348" s="1">
        <v>1055</v>
      </c>
      <c r="F348" s="1"/>
      <c r="G348" s="1"/>
      <c r="H348" s="1"/>
      <c r="I348" s="1"/>
      <c r="J348" s="1">
        <f t="shared" si="5"/>
        <v>0</v>
      </c>
      <c r="K348" s="1"/>
    </row>
    <row r="349" spans="1:11" ht="19.5" customHeight="1" x14ac:dyDescent="0.3">
      <c r="A349" s="1">
        <v>347</v>
      </c>
      <c r="B349" s="10">
        <v>46370</v>
      </c>
      <c r="C349" s="1" t="s">
        <v>35</v>
      </c>
      <c r="D349" s="1" t="s">
        <v>37</v>
      </c>
      <c r="E349" s="1">
        <v>1055</v>
      </c>
      <c r="F349" s="1"/>
      <c r="G349" s="1"/>
      <c r="H349" s="1"/>
      <c r="I349" s="1"/>
      <c r="J349" s="1">
        <f t="shared" si="5"/>
        <v>0</v>
      </c>
      <c r="K349" s="1"/>
    </row>
    <row r="350" spans="1:11" ht="19.5" customHeight="1" x14ac:dyDescent="0.3">
      <c r="A350" s="1">
        <v>348</v>
      </c>
      <c r="B350" s="10">
        <v>46371</v>
      </c>
      <c r="C350" s="1" t="s">
        <v>35</v>
      </c>
      <c r="D350" s="1" t="s">
        <v>37</v>
      </c>
      <c r="E350" s="1">
        <v>1055</v>
      </c>
      <c r="F350" s="1"/>
      <c r="G350" s="1"/>
      <c r="H350" s="1"/>
      <c r="I350" s="1"/>
      <c r="J350" s="1">
        <f t="shared" si="5"/>
        <v>0</v>
      </c>
      <c r="K350" s="1"/>
    </row>
    <row r="351" spans="1:11" ht="19.5" customHeight="1" x14ac:dyDescent="0.3">
      <c r="A351" s="1">
        <v>349</v>
      </c>
      <c r="B351" s="10">
        <v>46372</v>
      </c>
      <c r="C351" s="1" t="s">
        <v>35</v>
      </c>
      <c r="D351" s="1" t="s">
        <v>37</v>
      </c>
      <c r="E351" s="1">
        <v>1055</v>
      </c>
      <c r="F351" s="1"/>
      <c r="G351" s="1"/>
      <c r="H351" s="1"/>
      <c r="I351" s="1"/>
      <c r="J351" s="1">
        <f t="shared" si="5"/>
        <v>0</v>
      </c>
      <c r="K351" s="1"/>
    </row>
    <row r="352" spans="1:11" ht="19.5" customHeight="1" x14ac:dyDescent="0.3">
      <c r="A352" s="1">
        <v>350</v>
      </c>
      <c r="B352" s="10">
        <v>46373</v>
      </c>
      <c r="C352" s="1" t="s">
        <v>35</v>
      </c>
      <c r="D352" s="1" t="s">
        <v>37</v>
      </c>
      <c r="E352" s="1">
        <v>1055</v>
      </c>
      <c r="F352" s="1"/>
      <c r="G352" s="1"/>
      <c r="H352" s="1"/>
      <c r="I352" s="1"/>
      <c r="J352" s="1">
        <f t="shared" si="5"/>
        <v>0</v>
      </c>
      <c r="K352" s="1"/>
    </row>
    <row r="353" spans="1:11" ht="19.5" customHeight="1" x14ac:dyDescent="0.3">
      <c r="A353" s="1">
        <v>351</v>
      </c>
      <c r="B353" s="10">
        <v>46374</v>
      </c>
      <c r="C353" s="1" t="s">
        <v>35</v>
      </c>
      <c r="D353" s="1" t="s">
        <v>37</v>
      </c>
      <c r="E353" s="1">
        <v>1055</v>
      </c>
      <c r="F353" s="1"/>
      <c r="G353" s="1"/>
      <c r="H353" s="1"/>
      <c r="I353" s="1"/>
      <c r="J353" s="1">
        <f t="shared" si="5"/>
        <v>0</v>
      </c>
      <c r="K353" s="1"/>
    </row>
    <row r="354" spans="1:11" ht="19.5" customHeight="1" x14ac:dyDescent="0.3">
      <c r="A354" s="1">
        <v>352</v>
      </c>
      <c r="B354" s="10">
        <v>46375</v>
      </c>
      <c r="C354" s="1" t="s">
        <v>35</v>
      </c>
      <c r="D354" s="1" t="s">
        <v>37</v>
      </c>
      <c r="E354" s="1">
        <v>1055</v>
      </c>
      <c r="F354" s="1"/>
      <c r="G354" s="1"/>
      <c r="H354" s="1"/>
      <c r="I354" s="1"/>
      <c r="J354" s="1">
        <f t="shared" si="5"/>
        <v>0</v>
      </c>
      <c r="K354" s="1"/>
    </row>
    <row r="355" spans="1:11" ht="19.5" customHeight="1" x14ac:dyDescent="0.3">
      <c r="A355" s="1">
        <v>353</v>
      </c>
      <c r="B355" s="10">
        <v>46376</v>
      </c>
      <c r="C355" s="1" t="s">
        <v>35</v>
      </c>
      <c r="D355" s="1" t="s">
        <v>37</v>
      </c>
      <c r="E355" s="1">
        <v>1055</v>
      </c>
      <c r="F355" s="1"/>
      <c r="G355" s="1"/>
      <c r="H355" s="1"/>
      <c r="I355" s="1"/>
      <c r="J355" s="1">
        <f t="shared" si="5"/>
        <v>0</v>
      </c>
      <c r="K355" s="1"/>
    </row>
    <row r="356" spans="1:11" ht="19.5" customHeight="1" x14ac:dyDescent="0.3">
      <c r="A356" s="1">
        <v>354</v>
      </c>
      <c r="B356" s="10">
        <v>46377</v>
      </c>
      <c r="C356" s="1" t="s">
        <v>35</v>
      </c>
      <c r="D356" s="1" t="s">
        <v>37</v>
      </c>
      <c r="E356" s="1">
        <v>1055</v>
      </c>
      <c r="F356" s="1"/>
      <c r="G356" s="1"/>
      <c r="H356" s="1"/>
      <c r="I356" s="1"/>
      <c r="J356" s="1">
        <f t="shared" si="5"/>
        <v>0</v>
      </c>
      <c r="K356" s="1"/>
    </row>
    <row r="357" spans="1:11" ht="19.5" customHeight="1" x14ac:dyDescent="0.3">
      <c r="A357" s="1">
        <v>355</v>
      </c>
      <c r="B357" s="10">
        <v>46378</v>
      </c>
      <c r="C357" s="1" t="s">
        <v>35</v>
      </c>
      <c r="D357" s="1" t="s">
        <v>37</v>
      </c>
      <c r="E357" s="1">
        <v>1055</v>
      </c>
      <c r="F357" s="1"/>
      <c r="G357" s="1"/>
      <c r="H357" s="1"/>
      <c r="I357" s="1"/>
      <c r="J357" s="1">
        <f t="shared" si="5"/>
        <v>0</v>
      </c>
      <c r="K357" s="1"/>
    </row>
    <row r="358" spans="1:11" ht="19.5" customHeight="1" x14ac:dyDescent="0.3">
      <c r="A358" s="1">
        <v>356</v>
      </c>
      <c r="B358" s="10">
        <v>46379</v>
      </c>
      <c r="C358" s="1" t="s">
        <v>35</v>
      </c>
      <c r="D358" s="1" t="s">
        <v>37</v>
      </c>
      <c r="E358" s="1">
        <v>1055</v>
      </c>
      <c r="F358" s="1"/>
      <c r="G358" s="1"/>
      <c r="H358" s="1"/>
      <c r="I358" s="1"/>
      <c r="J358" s="1">
        <f t="shared" si="5"/>
        <v>0</v>
      </c>
      <c r="K358" s="1"/>
    </row>
    <row r="359" spans="1:11" ht="19.5" customHeight="1" x14ac:dyDescent="0.3">
      <c r="A359" s="1">
        <v>357</v>
      </c>
      <c r="B359" s="10">
        <v>46380</v>
      </c>
      <c r="C359" s="1" t="s">
        <v>35</v>
      </c>
      <c r="D359" s="1" t="s">
        <v>37</v>
      </c>
      <c r="E359" s="1">
        <v>1055</v>
      </c>
      <c r="F359" s="1"/>
      <c r="G359" s="1"/>
      <c r="H359" s="1"/>
      <c r="I359" s="1"/>
      <c r="J359" s="1">
        <f t="shared" si="5"/>
        <v>0</v>
      </c>
      <c r="K359" s="1"/>
    </row>
    <row r="360" spans="1:11" ht="19.5" customHeight="1" x14ac:dyDescent="0.3">
      <c r="A360" s="1">
        <v>358</v>
      </c>
      <c r="B360" s="10">
        <v>46381</v>
      </c>
      <c r="C360" s="1" t="s">
        <v>35</v>
      </c>
      <c r="D360" s="1" t="s">
        <v>37</v>
      </c>
      <c r="E360" s="1">
        <v>1055</v>
      </c>
      <c r="F360" s="1"/>
      <c r="G360" s="1"/>
      <c r="H360" s="1"/>
      <c r="I360" s="1"/>
      <c r="J360" s="1">
        <f t="shared" si="5"/>
        <v>0</v>
      </c>
      <c r="K360" s="1"/>
    </row>
    <row r="361" spans="1:11" ht="19.5" customHeight="1" x14ac:dyDescent="0.3">
      <c r="A361" s="1">
        <v>359</v>
      </c>
      <c r="B361" s="10">
        <v>46382</v>
      </c>
      <c r="C361" s="1" t="s">
        <v>35</v>
      </c>
      <c r="D361" s="1" t="s">
        <v>37</v>
      </c>
      <c r="E361" s="1">
        <v>1055</v>
      </c>
      <c r="F361" s="1"/>
      <c r="G361" s="1"/>
      <c r="H361" s="1"/>
      <c r="I361" s="1"/>
      <c r="J361" s="1">
        <f t="shared" si="5"/>
        <v>0</v>
      </c>
      <c r="K361" s="1"/>
    </row>
    <row r="362" spans="1:11" ht="19.5" customHeight="1" x14ac:dyDescent="0.3">
      <c r="A362" s="1">
        <v>360</v>
      </c>
      <c r="B362" s="10">
        <v>46383</v>
      </c>
      <c r="C362" s="1" t="s">
        <v>35</v>
      </c>
      <c r="D362" s="1" t="s">
        <v>37</v>
      </c>
      <c r="E362" s="1">
        <v>1055</v>
      </c>
      <c r="F362" s="1"/>
      <c r="G362" s="1"/>
      <c r="H362" s="1"/>
      <c r="I362" s="1"/>
      <c r="J362" s="1">
        <f t="shared" si="5"/>
        <v>0</v>
      </c>
      <c r="K362" s="1"/>
    </row>
    <row r="363" spans="1:11" ht="19.5" customHeight="1" x14ac:dyDescent="0.3">
      <c r="A363" s="1">
        <v>361</v>
      </c>
      <c r="B363" s="10">
        <v>46384</v>
      </c>
      <c r="C363" s="1" t="s">
        <v>35</v>
      </c>
      <c r="D363" s="1" t="s">
        <v>37</v>
      </c>
      <c r="E363" s="1">
        <v>1055</v>
      </c>
      <c r="F363" s="1"/>
      <c r="G363" s="1"/>
      <c r="H363" s="1"/>
      <c r="I363" s="1"/>
      <c r="J363" s="1">
        <f t="shared" si="5"/>
        <v>0</v>
      </c>
      <c r="K363" s="1"/>
    </row>
    <row r="364" spans="1:11" ht="19.5" customHeight="1" x14ac:dyDescent="0.3">
      <c r="A364" s="1">
        <v>362</v>
      </c>
      <c r="B364" s="10">
        <v>46385</v>
      </c>
      <c r="C364" s="1" t="s">
        <v>35</v>
      </c>
      <c r="D364" s="1" t="s">
        <v>37</v>
      </c>
      <c r="E364" s="1">
        <v>1055</v>
      </c>
      <c r="F364" s="1"/>
      <c r="G364" s="1"/>
      <c r="H364" s="1"/>
      <c r="I364" s="1"/>
      <c r="J364" s="1">
        <f t="shared" si="5"/>
        <v>0</v>
      </c>
      <c r="K364" s="1"/>
    </row>
    <row r="365" spans="1:11" ht="19.5" customHeight="1" x14ac:dyDescent="0.3">
      <c r="A365" s="1">
        <v>363</v>
      </c>
      <c r="B365" s="10">
        <v>46386</v>
      </c>
      <c r="C365" s="1" t="s">
        <v>35</v>
      </c>
      <c r="D365" s="1" t="s">
        <v>37</v>
      </c>
      <c r="E365" s="1">
        <v>1055</v>
      </c>
      <c r="F365" s="1"/>
      <c r="G365" s="1"/>
      <c r="H365" s="1"/>
      <c r="I365" s="1"/>
      <c r="J365" s="1">
        <f t="shared" si="5"/>
        <v>0</v>
      </c>
      <c r="K365" s="1"/>
    </row>
    <row r="366" spans="1:11" ht="19.5" customHeight="1" x14ac:dyDescent="0.3">
      <c r="A366" s="1">
        <v>364</v>
      </c>
      <c r="B366" s="10">
        <v>46387</v>
      </c>
      <c r="C366" s="1" t="s">
        <v>35</v>
      </c>
      <c r="D366" s="1" t="s">
        <v>37</v>
      </c>
      <c r="E366" s="1">
        <v>1055</v>
      </c>
      <c r="F366" s="1"/>
      <c r="G366" s="1"/>
      <c r="H366" s="1"/>
      <c r="I366" s="1"/>
      <c r="J366" s="1">
        <f t="shared" si="5"/>
        <v>0</v>
      </c>
      <c r="K366" s="1"/>
    </row>
    <row r="367" spans="1:11" ht="19.5" customHeight="1" x14ac:dyDescent="0.3">
      <c r="A367" s="1">
        <v>365</v>
      </c>
      <c r="B367" s="10">
        <v>46388</v>
      </c>
      <c r="C367" s="1" t="s">
        <v>35</v>
      </c>
      <c r="D367" s="1" t="s">
        <v>37</v>
      </c>
      <c r="E367" s="1">
        <v>1055</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mergeCells count="3">
    <mergeCell ref="A1:K1"/>
    <mergeCell ref="N4:O4"/>
    <mergeCell ref="M5:P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Worksheet____4"/>
  <dimension ref="A1:Q371"/>
  <sheetViews>
    <sheetView rightToLeft="1" workbookViewId="0">
      <selection activeCell="D3" sqref="D3"/>
    </sheetView>
  </sheetViews>
  <sheetFormatPr defaultRowHeight="18" customHeight="1" x14ac:dyDescent="0.3"/>
  <cols>
    <col min="1" max="1" width="5.1640625" customWidth="1"/>
    <col min="2" max="2" width="14.83203125" customWidth="1"/>
    <col min="3" max="3" width="14" customWidth="1"/>
    <col min="4" max="4" width="14.83203125" customWidth="1"/>
    <col min="5" max="5" width="12.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18" customHeight="1" x14ac:dyDescent="0.3">
      <c r="A1" s="273" t="s">
        <v>38</v>
      </c>
      <c r="B1" s="273"/>
      <c r="C1" s="273"/>
      <c r="D1" s="273"/>
      <c r="E1" s="273"/>
      <c r="F1" s="273"/>
      <c r="G1" s="273"/>
      <c r="H1" s="273"/>
      <c r="I1" s="273"/>
      <c r="J1" s="273"/>
      <c r="K1" s="273"/>
    </row>
    <row r="2" spans="1:17" ht="18" customHeight="1" x14ac:dyDescent="0.35">
      <c r="A2" s="8" t="s">
        <v>0</v>
      </c>
      <c r="B2" s="9" t="s">
        <v>7</v>
      </c>
      <c r="C2" s="5" t="s">
        <v>2</v>
      </c>
      <c r="D2" s="5" t="s">
        <v>13</v>
      </c>
      <c r="E2" s="5" t="s">
        <v>14</v>
      </c>
      <c r="F2" s="5" t="s">
        <v>1</v>
      </c>
      <c r="G2" s="5" t="s">
        <v>5</v>
      </c>
      <c r="H2" s="5" t="s">
        <v>4</v>
      </c>
      <c r="I2" s="5" t="s">
        <v>12</v>
      </c>
      <c r="J2" s="5" t="s">
        <v>6</v>
      </c>
      <c r="K2" s="7" t="s">
        <v>3</v>
      </c>
    </row>
    <row r="3" spans="1:17" ht="18" customHeight="1" x14ac:dyDescent="0.3">
      <c r="A3" s="1">
        <v>1</v>
      </c>
      <c r="B3" s="10">
        <v>46024</v>
      </c>
      <c r="C3" s="1" t="s">
        <v>35</v>
      </c>
      <c r="D3" s="1" t="s">
        <v>46</v>
      </c>
      <c r="E3" s="1">
        <v>1000</v>
      </c>
      <c r="F3" s="1">
        <v>1</v>
      </c>
      <c r="G3" s="1"/>
      <c r="H3" s="1"/>
      <c r="I3" s="1"/>
      <c r="J3" s="1">
        <f>E3*F3-G3-H3+I3</f>
        <v>1000</v>
      </c>
      <c r="K3" s="1"/>
      <c r="M3" s="13"/>
      <c r="N3" s="13"/>
      <c r="O3" s="13"/>
      <c r="P3" s="13"/>
      <c r="Q3" s="13"/>
    </row>
    <row r="4" spans="1:17" ht="18" customHeight="1" x14ac:dyDescent="0.3">
      <c r="A4" s="1">
        <v>2</v>
      </c>
      <c r="B4" s="10">
        <v>46025</v>
      </c>
      <c r="C4" s="1" t="s">
        <v>35</v>
      </c>
      <c r="D4" s="1" t="s">
        <v>46</v>
      </c>
      <c r="E4" s="1">
        <v>1000</v>
      </c>
      <c r="F4" s="1"/>
      <c r="G4" s="1"/>
      <c r="H4" s="1"/>
      <c r="I4" s="1"/>
      <c r="J4" s="1">
        <f t="shared" ref="J4:J67" si="0">E4*F4-G4-H4+I4</f>
        <v>0</v>
      </c>
      <c r="K4" s="1"/>
      <c r="M4" s="11"/>
      <c r="N4" s="276" t="s">
        <v>18</v>
      </c>
      <c r="O4" s="276"/>
      <c r="P4" s="11"/>
      <c r="Q4" s="11"/>
    </row>
    <row r="5" spans="1:17" ht="18" customHeight="1" x14ac:dyDescent="0.3">
      <c r="A5" s="1">
        <v>3</v>
      </c>
      <c r="B5" s="10">
        <v>46026</v>
      </c>
      <c r="C5" s="1" t="s">
        <v>35</v>
      </c>
      <c r="D5" s="1" t="s">
        <v>46</v>
      </c>
      <c r="E5" s="1">
        <v>1000</v>
      </c>
      <c r="F5" s="1"/>
      <c r="G5" s="1"/>
      <c r="H5" s="1"/>
      <c r="I5" s="1"/>
      <c r="J5" s="1">
        <f t="shared" si="0"/>
        <v>0</v>
      </c>
      <c r="K5" s="1"/>
      <c r="M5" s="274" t="s">
        <v>17</v>
      </c>
      <c r="N5" s="274"/>
      <c r="O5" s="274"/>
      <c r="P5" s="274"/>
      <c r="Q5" s="12">
        <f>SUM(J2:J368)</f>
        <v>1000</v>
      </c>
    </row>
    <row r="6" spans="1:17" ht="18" customHeight="1" x14ac:dyDescent="0.3">
      <c r="A6" s="1">
        <v>4</v>
      </c>
      <c r="B6" s="10">
        <v>46027</v>
      </c>
      <c r="C6" s="1" t="s">
        <v>35</v>
      </c>
      <c r="D6" s="1" t="s">
        <v>46</v>
      </c>
      <c r="E6" s="1">
        <v>1000</v>
      </c>
      <c r="F6" s="1"/>
      <c r="G6" s="1"/>
      <c r="H6" s="1"/>
      <c r="I6" s="1"/>
      <c r="J6" s="1">
        <f t="shared" si="0"/>
        <v>0</v>
      </c>
      <c r="K6" s="1"/>
      <c r="M6" s="11"/>
      <c r="N6" s="11"/>
      <c r="O6" s="11"/>
      <c r="P6" s="11"/>
      <c r="Q6" s="11"/>
    </row>
    <row r="7" spans="1:17" ht="18" customHeight="1" x14ac:dyDescent="0.3">
      <c r="A7" s="1">
        <v>5</v>
      </c>
      <c r="B7" s="10">
        <v>46028</v>
      </c>
      <c r="C7" s="1" t="s">
        <v>35</v>
      </c>
      <c r="D7" s="1" t="s">
        <v>46</v>
      </c>
      <c r="E7" s="1">
        <v>1000</v>
      </c>
      <c r="F7" s="1"/>
      <c r="G7" s="1"/>
      <c r="H7" s="1"/>
      <c r="I7" s="1"/>
      <c r="J7" s="1">
        <f t="shared" si="0"/>
        <v>0</v>
      </c>
      <c r="K7" s="1"/>
      <c r="M7" s="11"/>
      <c r="N7" s="11"/>
      <c r="O7" s="11"/>
      <c r="P7" s="11"/>
      <c r="Q7" s="11"/>
    </row>
    <row r="8" spans="1:17" ht="18" customHeight="1" x14ac:dyDescent="0.3">
      <c r="A8" s="1">
        <v>6</v>
      </c>
      <c r="B8" s="10">
        <v>46029</v>
      </c>
      <c r="C8" s="1" t="s">
        <v>35</v>
      </c>
      <c r="D8" s="1" t="s">
        <v>46</v>
      </c>
      <c r="E8" s="1">
        <v>1000</v>
      </c>
      <c r="F8" s="1"/>
      <c r="G8" s="1"/>
      <c r="H8" s="1"/>
      <c r="I8" s="1"/>
      <c r="J8" s="1">
        <f t="shared" si="0"/>
        <v>0</v>
      </c>
      <c r="K8" s="1"/>
      <c r="M8" s="11"/>
      <c r="N8" s="11"/>
      <c r="O8" s="11"/>
      <c r="P8" s="11"/>
      <c r="Q8" s="11"/>
    </row>
    <row r="9" spans="1:17" ht="18" customHeight="1" x14ac:dyDescent="0.3">
      <c r="A9" s="1">
        <v>7</v>
      </c>
      <c r="B9" s="10">
        <v>46030</v>
      </c>
      <c r="C9" s="1" t="s">
        <v>35</v>
      </c>
      <c r="D9" s="1" t="s">
        <v>46</v>
      </c>
      <c r="E9" s="1">
        <v>1000</v>
      </c>
      <c r="F9" s="1"/>
      <c r="G9" s="1"/>
      <c r="H9" s="1"/>
      <c r="I9" s="1"/>
      <c r="J9" s="1">
        <f t="shared" si="0"/>
        <v>0</v>
      </c>
      <c r="K9" s="1"/>
      <c r="M9" s="11"/>
      <c r="N9" s="11"/>
      <c r="O9" s="11"/>
      <c r="P9" s="11"/>
      <c r="Q9" s="11"/>
    </row>
    <row r="10" spans="1:17" ht="18" customHeight="1" x14ac:dyDescent="0.3">
      <c r="A10" s="1">
        <v>8</v>
      </c>
      <c r="B10" s="10">
        <v>46031</v>
      </c>
      <c r="C10" s="1" t="s">
        <v>35</v>
      </c>
      <c r="D10" s="1" t="s">
        <v>46</v>
      </c>
      <c r="E10" s="1">
        <v>1000</v>
      </c>
      <c r="F10" s="1"/>
      <c r="G10" s="1"/>
      <c r="H10" s="1"/>
      <c r="I10" s="1"/>
      <c r="J10" s="1">
        <f t="shared" si="0"/>
        <v>0</v>
      </c>
      <c r="K10" s="1"/>
    </row>
    <row r="11" spans="1:17" ht="18" customHeight="1" x14ac:dyDescent="0.3">
      <c r="A11" s="1">
        <v>9</v>
      </c>
      <c r="B11" s="10">
        <v>46032</v>
      </c>
      <c r="C11" s="1" t="s">
        <v>35</v>
      </c>
      <c r="D11" s="1" t="s">
        <v>46</v>
      </c>
      <c r="E11" s="1">
        <v>1000</v>
      </c>
      <c r="F11" s="1"/>
      <c r="G11" s="1"/>
      <c r="H11" s="1"/>
      <c r="I11" s="1"/>
      <c r="J11" s="1">
        <f t="shared" si="0"/>
        <v>0</v>
      </c>
      <c r="K11" s="1"/>
    </row>
    <row r="12" spans="1:17" ht="18" customHeight="1" x14ac:dyDescent="0.3">
      <c r="A12" s="1">
        <v>10</v>
      </c>
      <c r="B12" s="10">
        <v>46033</v>
      </c>
      <c r="C12" s="1" t="s">
        <v>35</v>
      </c>
      <c r="D12" s="1" t="s">
        <v>46</v>
      </c>
      <c r="E12" s="1">
        <v>1000</v>
      </c>
      <c r="F12" s="1"/>
      <c r="G12" s="1"/>
      <c r="H12" s="1"/>
      <c r="I12" s="1"/>
      <c r="J12" s="1">
        <f t="shared" si="0"/>
        <v>0</v>
      </c>
      <c r="K12" s="1"/>
    </row>
    <row r="13" spans="1:17" ht="18" customHeight="1" x14ac:dyDescent="0.3">
      <c r="A13" s="1">
        <v>11</v>
      </c>
      <c r="B13" s="10">
        <v>46034</v>
      </c>
      <c r="C13" s="1" t="s">
        <v>35</v>
      </c>
      <c r="D13" s="1" t="s">
        <v>46</v>
      </c>
      <c r="E13" s="1">
        <v>1000</v>
      </c>
      <c r="F13" s="1"/>
      <c r="G13" s="1"/>
      <c r="H13" s="1"/>
      <c r="I13" s="1"/>
      <c r="J13" s="1">
        <f t="shared" si="0"/>
        <v>0</v>
      </c>
      <c r="K13" s="1"/>
    </row>
    <row r="14" spans="1:17" ht="18" customHeight="1" x14ac:dyDescent="0.3">
      <c r="A14" s="1">
        <v>12</v>
      </c>
      <c r="B14" s="10">
        <v>46035</v>
      </c>
      <c r="C14" s="1" t="s">
        <v>35</v>
      </c>
      <c r="D14" s="1" t="s">
        <v>46</v>
      </c>
      <c r="E14" s="1">
        <v>1000</v>
      </c>
      <c r="F14" s="1"/>
      <c r="G14" s="1"/>
      <c r="H14" s="1"/>
      <c r="I14" s="1"/>
      <c r="J14" s="1">
        <f t="shared" si="0"/>
        <v>0</v>
      </c>
      <c r="K14" s="1"/>
    </row>
    <row r="15" spans="1:17" ht="18" customHeight="1" x14ac:dyDescent="0.3">
      <c r="A15" s="1">
        <v>13</v>
      </c>
      <c r="B15" s="10">
        <v>46036</v>
      </c>
      <c r="C15" s="1" t="s">
        <v>35</v>
      </c>
      <c r="D15" s="1" t="s">
        <v>46</v>
      </c>
      <c r="E15" s="1">
        <v>1000</v>
      </c>
      <c r="F15" s="1"/>
      <c r="G15" s="1"/>
      <c r="H15" s="1"/>
      <c r="I15" s="1"/>
      <c r="J15" s="1">
        <f t="shared" si="0"/>
        <v>0</v>
      </c>
      <c r="K15" s="1"/>
    </row>
    <row r="16" spans="1:17" ht="18" customHeight="1" x14ac:dyDescent="0.3">
      <c r="A16" s="1">
        <v>14</v>
      </c>
      <c r="B16" s="10">
        <v>46037</v>
      </c>
      <c r="C16" s="1" t="s">
        <v>35</v>
      </c>
      <c r="D16" s="1" t="s">
        <v>46</v>
      </c>
      <c r="E16" s="1">
        <v>1000</v>
      </c>
      <c r="F16" s="1"/>
      <c r="G16" s="1"/>
      <c r="H16" s="1"/>
      <c r="I16" s="1"/>
      <c r="J16" s="1">
        <f t="shared" si="0"/>
        <v>0</v>
      </c>
      <c r="K16" s="1"/>
    </row>
    <row r="17" spans="1:11" ht="18" customHeight="1" x14ac:dyDescent="0.3">
      <c r="A17" s="1">
        <v>15</v>
      </c>
      <c r="B17" s="10">
        <v>46038</v>
      </c>
      <c r="C17" s="1" t="s">
        <v>35</v>
      </c>
      <c r="D17" s="1" t="s">
        <v>46</v>
      </c>
      <c r="E17" s="1">
        <v>1000</v>
      </c>
      <c r="F17" s="1"/>
      <c r="G17" s="1"/>
      <c r="H17" s="1"/>
      <c r="I17" s="1"/>
      <c r="J17" s="1">
        <f t="shared" si="0"/>
        <v>0</v>
      </c>
      <c r="K17" s="1"/>
    </row>
    <row r="18" spans="1:11" ht="18" customHeight="1" x14ac:dyDescent="0.3">
      <c r="A18" s="1">
        <v>16</v>
      </c>
      <c r="B18" s="10">
        <v>46039</v>
      </c>
      <c r="C18" s="1" t="s">
        <v>35</v>
      </c>
      <c r="D18" s="1" t="s">
        <v>46</v>
      </c>
      <c r="E18" s="1">
        <v>1000</v>
      </c>
      <c r="F18" s="1"/>
      <c r="G18" s="1"/>
      <c r="H18" s="1"/>
      <c r="I18" s="1"/>
      <c r="J18" s="1">
        <f t="shared" si="0"/>
        <v>0</v>
      </c>
      <c r="K18" s="1"/>
    </row>
    <row r="19" spans="1:11" ht="18" customHeight="1" x14ac:dyDescent="0.3">
      <c r="A19" s="1">
        <v>17</v>
      </c>
      <c r="B19" s="10">
        <v>46040</v>
      </c>
      <c r="C19" s="1" t="s">
        <v>35</v>
      </c>
      <c r="D19" s="1" t="s">
        <v>46</v>
      </c>
      <c r="E19" s="1">
        <v>1000</v>
      </c>
      <c r="F19" s="1"/>
      <c r="G19" s="1"/>
      <c r="H19" s="1"/>
      <c r="I19" s="1"/>
      <c r="J19" s="1">
        <f t="shared" si="0"/>
        <v>0</v>
      </c>
      <c r="K19" s="1"/>
    </row>
    <row r="20" spans="1:11" ht="18" customHeight="1" x14ac:dyDescent="0.3">
      <c r="A20" s="1">
        <v>18</v>
      </c>
      <c r="B20" s="10">
        <v>46041</v>
      </c>
      <c r="C20" s="1" t="s">
        <v>35</v>
      </c>
      <c r="D20" s="1" t="s">
        <v>46</v>
      </c>
      <c r="E20" s="1">
        <v>1000</v>
      </c>
      <c r="F20" s="1"/>
      <c r="G20" s="1"/>
      <c r="H20" s="1"/>
      <c r="I20" s="1"/>
      <c r="J20" s="1">
        <f t="shared" si="0"/>
        <v>0</v>
      </c>
      <c r="K20" s="1"/>
    </row>
    <row r="21" spans="1:11" ht="18" customHeight="1" x14ac:dyDescent="0.3">
      <c r="A21" s="1">
        <v>19</v>
      </c>
      <c r="B21" s="10">
        <v>46042</v>
      </c>
      <c r="C21" s="1" t="s">
        <v>35</v>
      </c>
      <c r="D21" s="1" t="s">
        <v>46</v>
      </c>
      <c r="E21" s="1">
        <v>1000</v>
      </c>
      <c r="F21" s="1"/>
      <c r="G21" s="1"/>
      <c r="H21" s="1"/>
      <c r="I21" s="1"/>
      <c r="J21" s="1">
        <f t="shared" si="0"/>
        <v>0</v>
      </c>
      <c r="K21" s="1"/>
    </row>
    <row r="22" spans="1:11" ht="18" customHeight="1" x14ac:dyDescent="0.3">
      <c r="A22" s="1">
        <v>20</v>
      </c>
      <c r="B22" s="10">
        <v>46043</v>
      </c>
      <c r="C22" s="1" t="s">
        <v>35</v>
      </c>
      <c r="D22" s="1" t="s">
        <v>46</v>
      </c>
      <c r="E22" s="1">
        <v>1000</v>
      </c>
      <c r="F22" s="1"/>
      <c r="G22" s="1"/>
      <c r="H22" s="1"/>
      <c r="I22" s="1"/>
      <c r="J22" s="1">
        <f t="shared" si="0"/>
        <v>0</v>
      </c>
      <c r="K22" s="1"/>
    </row>
    <row r="23" spans="1:11" ht="18" customHeight="1" x14ac:dyDescent="0.3">
      <c r="A23" s="1">
        <v>21</v>
      </c>
      <c r="B23" s="10">
        <v>46044</v>
      </c>
      <c r="C23" s="1" t="s">
        <v>35</v>
      </c>
      <c r="D23" s="1" t="s">
        <v>46</v>
      </c>
      <c r="E23" s="1">
        <v>1000</v>
      </c>
      <c r="F23" s="1"/>
      <c r="G23" s="1"/>
      <c r="H23" s="1"/>
      <c r="I23" s="1"/>
      <c r="J23" s="1">
        <f t="shared" si="0"/>
        <v>0</v>
      </c>
      <c r="K23" s="1"/>
    </row>
    <row r="24" spans="1:11" ht="18" customHeight="1" x14ac:dyDescent="0.3">
      <c r="A24" s="1">
        <v>22</v>
      </c>
      <c r="B24" s="10">
        <v>46045</v>
      </c>
      <c r="C24" s="1" t="s">
        <v>35</v>
      </c>
      <c r="D24" s="1" t="s">
        <v>46</v>
      </c>
      <c r="E24" s="1">
        <v>1000</v>
      </c>
      <c r="F24" s="1"/>
      <c r="G24" s="1"/>
      <c r="H24" s="1"/>
      <c r="I24" s="1"/>
      <c r="J24" s="1">
        <f t="shared" si="0"/>
        <v>0</v>
      </c>
      <c r="K24" s="1"/>
    </row>
    <row r="25" spans="1:11" ht="18" customHeight="1" x14ac:dyDescent="0.3">
      <c r="A25" s="1">
        <v>23</v>
      </c>
      <c r="B25" s="10">
        <v>46046</v>
      </c>
      <c r="C25" s="1" t="s">
        <v>35</v>
      </c>
      <c r="D25" s="1" t="s">
        <v>46</v>
      </c>
      <c r="E25" s="1">
        <v>1000</v>
      </c>
      <c r="F25" s="1"/>
      <c r="G25" s="1"/>
      <c r="H25" s="1"/>
      <c r="I25" s="1"/>
      <c r="J25" s="1">
        <f t="shared" si="0"/>
        <v>0</v>
      </c>
      <c r="K25" s="1"/>
    </row>
    <row r="26" spans="1:11" ht="18" customHeight="1" x14ac:dyDescent="0.3">
      <c r="A26" s="1">
        <v>24</v>
      </c>
      <c r="B26" s="10">
        <v>46047</v>
      </c>
      <c r="C26" s="1" t="s">
        <v>35</v>
      </c>
      <c r="D26" s="1" t="s">
        <v>46</v>
      </c>
      <c r="E26" s="1">
        <v>1000</v>
      </c>
      <c r="F26" s="1"/>
      <c r="G26" s="1"/>
      <c r="H26" s="1"/>
      <c r="I26" s="1"/>
      <c r="J26" s="1">
        <f t="shared" si="0"/>
        <v>0</v>
      </c>
      <c r="K26" s="1"/>
    </row>
    <row r="27" spans="1:11" ht="18" customHeight="1" x14ac:dyDescent="0.3">
      <c r="A27" s="1">
        <v>25</v>
      </c>
      <c r="B27" s="10">
        <v>46048</v>
      </c>
      <c r="C27" s="1" t="s">
        <v>35</v>
      </c>
      <c r="D27" s="1" t="s">
        <v>46</v>
      </c>
      <c r="E27" s="1">
        <v>1000</v>
      </c>
      <c r="F27" s="1"/>
      <c r="G27" s="1"/>
      <c r="H27" s="1"/>
      <c r="I27" s="1"/>
      <c r="J27" s="1">
        <f t="shared" si="0"/>
        <v>0</v>
      </c>
      <c r="K27" s="1"/>
    </row>
    <row r="28" spans="1:11" ht="18" customHeight="1" x14ac:dyDescent="0.3">
      <c r="A28" s="1">
        <v>26</v>
      </c>
      <c r="B28" s="10">
        <v>46049</v>
      </c>
      <c r="C28" s="1" t="s">
        <v>35</v>
      </c>
      <c r="D28" s="1" t="s">
        <v>46</v>
      </c>
      <c r="E28" s="1">
        <v>1000</v>
      </c>
      <c r="F28" s="1"/>
      <c r="G28" s="1"/>
      <c r="H28" s="1"/>
      <c r="I28" s="1"/>
      <c r="J28" s="1">
        <f t="shared" si="0"/>
        <v>0</v>
      </c>
      <c r="K28" s="1"/>
    </row>
    <row r="29" spans="1:11" ht="18" customHeight="1" x14ac:dyDescent="0.3">
      <c r="A29" s="1">
        <v>27</v>
      </c>
      <c r="B29" s="10">
        <v>46050</v>
      </c>
      <c r="C29" s="1" t="s">
        <v>35</v>
      </c>
      <c r="D29" s="1" t="s">
        <v>46</v>
      </c>
      <c r="E29" s="1">
        <v>1000</v>
      </c>
      <c r="F29" s="1"/>
      <c r="G29" s="1"/>
      <c r="H29" s="1"/>
      <c r="I29" s="1"/>
      <c r="J29" s="1">
        <f t="shared" si="0"/>
        <v>0</v>
      </c>
      <c r="K29" s="1"/>
    </row>
    <row r="30" spans="1:11" ht="18" customHeight="1" x14ac:dyDescent="0.3">
      <c r="A30" s="1">
        <v>28</v>
      </c>
      <c r="B30" s="10">
        <v>46051</v>
      </c>
      <c r="C30" s="1" t="s">
        <v>35</v>
      </c>
      <c r="D30" s="1" t="s">
        <v>46</v>
      </c>
      <c r="E30" s="1">
        <v>1000</v>
      </c>
      <c r="F30" s="1"/>
      <c r="G30" s="1"/>
      <c r="H30" s="1"/>
      <c r="I30" s="1"/>
      <c r="J30" s="1">
        <f t="shared" si="0"/>
        <v>0</v>
      </c>
      <c r="K30" s="1"/>
    </row>
    <row r="31" spans="1:11" ht="18" customHeight="1" x14ac:dyDescent="0.3">
      <c r="A31" s="1">
        <v>29</v>
      </c>
      <c r="B31" s="10">
        <v>46052</v>
      </c>
      <c r="C31" s="1" t="s">
        <v>35</v>
      </c>
      <c r="D31" s="1" t="s">
        <v>46</v>
      </c>
      <c r="E31" s="1">
        <v>1000</v>
      </c>
      <c r="F31" s="1"/>
      <c r="G31" s="1"/>
      <c r="H31" s="1"/>
      <c r="I31" s="1"/>
      <c r="J31" s="1">
        <f t="shared" si="0"/>
        <v>0</v>
      </c>
      <c r="K31" s="1"/>
    </row>
    <row r="32" spans="1:11" ht="18" customHeight="1" x14ac:dyDescent="0.3">
      <c r="A32" s="1">
        <v>30</v>
      </c>
      <c r="B32" s="10">
        <v>46053</v>
      </c>
      <c r="C32" s="1" t="s">
        <v>35</v>
      </c>
      <c r="D32" s="1" t="s">
        <v>46</v>
      </c>
      <c r="E32" s="1">
        <v>1000</v>
      </c>
      <c r="F32" s="1"/>
      <c r="G32" s="1"/>
      <c r="H32" s="1"/>
      <c r="I32" s="1"/>
      <c r="J32" s="1">
        <f t="shared" si="0"/>
        <v>0</v>
      </c>
      <c r="K32" s="1"/>
    </row>
    <row r="33" spans="1:11" ht="18" customHeight="1" x14ac:dyDescent="0.3">
      <c r="A33" s="1">
        <v>31</v>
      </c>
      <c r="B33" s="10">
        <v>46054</v>
      </c>
      <c r="C33" s="1" t="s">
        <v>35</v>
      </c>
      <c r="D33" s="1" t="s">
        <v>46</v>
      </c>
      <c r="E33" s="1">
        <v>1000</v>
      </c>
      <c r="F33" s="1"/>
      <c r="G33" s="1"/>
      <c r="H33" s="1"/>
      <c r="I33" s="1"/>
      <c r="J33" s="1">
        <f t="shared" si="0"/>
        <v>0</v>
      </c>
      <c r="K33" s="1"/>
    </row>
    <row r="34" spans="1:11" ht="18" customHeight="1" x14ac:dyDescent="0.3">
      <c r="A34" s="1">
        <v>32</v>
      </c>
      <c r="B34" s="10">
        <v>46055</v>
      </c>
      <c r="C34" s="1" t="s">
        <v>35</v>
      </c>
      <c r="D34" s="1" t="s">
        <v>46</v>
      </c>
      <c r="E34" s="1">
        <v>1000</v>
      </c>
      <c r="F34" s="1"/>
      <c r="G34" s="1"/>
      <c r="H34" s="1"/>
      <c r="I34" s="1"/>
      <c r="J34" s="1">
        <f t="shared" si="0"/>
        <v>0</v>
      </c>
      <c r="K34" s="1"/>
    </row>
    <row r="35" spans="1:11" ht="18" customHeight="1" x14ac:dyDescent="0.3">
      <c r="A35" s="1">
        <v>33</v>
      </c>
      <c r="B35" s="10">
        <v>46056</v>
      </c>
      <c r="C35" s="1" t="s">
        <v>35</v>
      </c>
      <c r="D35" s="1" t="s">
        <v>46</v>
      </c>
      <c r="E35" s="1">
        <v>1000</v>
      </c>
      <c r="F35" s="1"/>
      <c r="G35" s="1"/>
      <c r="H35" s="1"/>
      <c r="I35" s="1"/>
      <c r="J35" s="1">
        <f t="shared" si="0"/>
        <v>0</v>
      </c>
      <c r="K35" s="1"/>
    </row>
    <row r="36" spans="1:11" ht="18" customHeight="1" x14ac:dyDescent="0.3">
      <c r="A36" s="1">
        <v>34</v>
      </c>
      <c r="B36" s="10">
        <v>46057</v>
      </c>
      <c r="C36" s="1" t="s">
        <v>35</v>
      </c>
      <c r="D36" s="1" t="s">
        <v>46</v>
      </c>
      <c r="E36" s="1">
        <v>1000</v>
      </c>
      <c r="F36" s="1"/>
      <c r="G36" s="1"/>
      <c r="H36" s="1"/>
      <c r="I36" s="1"/>
      <c r="J36" s="1">
        <f t="shared" si="0"/>
        <v>0</v>
      </c>
      <c r="K36" s="1"/>
    </row>
    <row r="37" spans="1:11" ht="18" customHeight="1" x14ac:dyDescent="0.3">
      <c r="A37" s="1">
        <v>35</v>
      </c>
      <c r="B37" s="10">
        <v>46058</v>
      </c>
      <c r="C37" s="1" t="s">
        <v>35</v>
      </c>
      <c r="D37" s="1" t="s">
        <v>46</v>
      </c>
      <c r="E37" s="1">
        <v>1000</v>
      </c>
      <c r="F37" s="1"/>
      <c r="G37" s="1"/>
      <c r="H37" s="1"/>
      <c r="I37" s="1"/>
      <c r="J37" s="1">
        <f t="shared" si="0"/>
        <v>0</v>
      </c>
      <c r="K37" s="1"/>
    </row>
    <row r="38" spans="1:11" ht="18" customHeight="1" x14ac:dyDescent="0.3">
      <c r="A38" s="1">
        <v>36</v>
      </c>
      <c r="B38" s="10">
        <v>46059</v>
      </c>
      <c r="C38" s="1" t="s">
        <v>35</v>
      </c>
      <c r="D38" s="1" t="s">
        <v>46</v>
      </c>
      <c r="E38" s="1">
        <v>1000</v>
      </c>
      <c r="F38" s="1"/>
      <c r="G38" s="1"/>
      <c r="H38" s="1"/>
      <c r="I38" s="1"/>
      <c r="J38" s="1">
        <f t="shared" si="0"/>
        <v>0</v>
      </c>
      <c r="K38" s="1"/>
    </row>
    <row r="39" spans="1:11" ht="18" customHeight="1" x14ac:dyDescent="0.3">
      <c r="A39" s="1">
        <v>37</v>
      </c>
      <c r="B39" s="10">
        <v>46060</v>
      </c>
      <c r="C39" s="1" t="s">
        <v>35</v>
      </c>
      <c r="D39" s="1" t="s">
        <v>46</v>
      </c>
      <c r="E39" s="1">
        <v>1000</v>
      </c>
      <c r="F39" s="1"/>
      <c r="G39" s="1"/>
      <c r="H39" s="1"/>
      <c r="I39" s="1"/>
      <c r="J39" s="1">
        <f t="shared" si="0"/>
        <v>0</v>
      </c>
      <c r="K39" s="1"/>
    </row>
    <row r="40" spans="1:11" ht="18" customHeight="1" x14ac:dyDescent="0.3">
      <c r="A40" s="1">
        <v>38</v>
      </c>
      <c r="B40" s="10">
        <v>46061</v>
      </c>
      <c r="C40" s="1" t="s">
        <v>35</v>
      </c>
      <c r="D40" s="1" t="s">
        <v>46</v>
      </c>
      <c r="E40" s="1">
        <v>1000</v>
      </c>
      <c r="F40" s="1"/>
      <c r="G40" s="1"/>
      <c r="H40" s="1"/>
      <c r="I40" s="1"/>
      <c r="J40" s="1">
        <f t="shared" si="0"/>
        <v>0</v>
      </c>
      <c r="K40" s="1"/>
    </row>
    <row r="41" spans="1:11" ht="18" customHeight="1" x14ac:dyDescent="0.3">
      <c r="A41" s="1">
        <v>39</v>
      </c>
      <c r="B41" s="10">
        <v>46062</v>
      </c>
      <c r="C41" s="1" t="s">
        <v>35</v>
      </c>
      <c r="D41" s="1" t="s">
        <v>46</v>
      </c>
      <c r="E41" s="1">
        <v>1000</v>
      </c>
      <c r="F41" s="1"/>
      <c r="G41" s="1"/>
      <c r="H41" s="1"/>
      <c r="I41" s="1"/>
      <c r="J41" s="1">
        <f t="shared" si="0"/>
        <v>0</v>
      </c>
      <c r="K41" s="1"/>
    </row>
    <row r="42" spans="1:11" ht="18" customHeight="1" x14ac:dyDescent="0.3">
      <c r="A42" s="1">
        <v>40</v>
      </c>
      <c r="B42" s="10">
        <v>46063</v>
      </c>
      <c r="C42" s="1" t="s">
        <v>35</v>
      </c>
      <c r="D42" s="1" t="s">
        <v>46</v>
      </c>
      <c r="E42" s="1">
        <v>1000</v>
      </c>
      <c r="F42" s="1"/>
      <c r="G42" s="1"/>
      <c r="H42" s="1"/>
      <c r="I42" s="1"/>
      <c r="J42" s="1">
        <f t="shared" si="0"/>
        <v>0</v>
      </c>
      <c r="K42" s="1"/>
    </row>
    <row r="43" spans="1:11" ht="18" customHeight="1" x14ac:dyDescent="0.3">
      <c r="A43" s="1">
        <v>41</v>
      </c>
      <c r="B43" s="10">
        <v>46064</v>
      </c>
      <c r="C43" s="1" t="s">
        <v>35</v>
      </c>
      <c r="D43" s="1" t="s">
        <v>46</v>
      </c>
      <c r="E43" s="1">
        <v>1000</v>
      </c>
      <c r="F43" s="1"/>
      <c r="G43" s="1"/>
      <c r="H43" s="1"/>
      <c r="I43" s="1"/>
      <c r="J43" s="1">
        <f t="shared" si="0"/>
        <v>0</v>
      </c>
      <c r="K43" s="1"/>
    </row>
    <row r="44" spans="1:11" ht="18" customHeight="1" x14ac:dyDescent="0.3">
      <c r="A44" s="1">
        <v>42</v>
      </c>
      <c r="B44" s="10">
        <v>46065</v>
      </c>
      <c r="C44" s="1" t="s">
        <v>35</v>
      </c>
      <c r="D44" s="1" t="s">
        <v>46</v>
      </c>
      <c r="E44" s="1">
        <v>1000</v>
      </c>
      <c r="F44" s="1"/>
      <c r="G44" s="1"/>
      <c r="H44" s="1"/>
      <c r="I44" s="1"/>
      <c r="J44" s="1">
        <f t="shared" si="0"/>
        <v>0</v>
      </c>
      <c r="K44" s="1"/>
    </row>
    <row r="45" spans="1:11" ht="18" customHeight="1" x14ac:dyDescent="0.3">
      <c r="A45" s="1">
        <v>43</v>
      </c>
      <c r="B45" s="10">
        <v>46066</v>
      </c>
      <c r="C45" s="1" t="s">
        <v>35</v>
      </c>
      <c r="D45" s="1" t="s">
        <v>46</v>
      </c>
      <c r="E45" s="1">
        <v>1000</v>
      </c>
      <c r="F45" s="1"/>
      <c r="G45" s="1"/>
      <c r="H45" s="1"/>
      <c r="I45" s="1"/>
      <c r="J45" s="1">
        <f t="shared" si="0"/>
        <v>0</v>
      </c>
      <c r="K45" s="1"/>
    </row>
    <row r="46" spans="1:11" ht="18" customHeight="1" x14ac:dyDescent="0.3">
      <c r="A46" s="1">
        <v>44</v>
      </c>
      <c r="B46" s="10">
        <v>46067</v>
      </c>
      <c r="C46" s="1" t="s">
        <v>35</v>
      </c>
      <c r="D46" s="1" t="s">
        <v>46</v>
      </c>
      <c r="E46" s="1">
        <v>1000</v>
      </c>
      <c r="F46" s="1"/>
      <c r="G46" s="1"/>
      <c r="H46" s="1"/>
      <c r="I46" s="1"/>
      <c r="J46" s="1">
        <f t="shared" si="0"/>
        <v>0</v>
      </c>
      <c r="K46" s="1"/>
    </row>
    <row r="47" spans="1:11" ht="18" customHeight="1" x14ac:dyDescent="0.3">
      <c r="A47" s="1">
        <v>45</v>
      </c>
      <c r="B47" s="10">
        <v>46068</v>
      </c>
      <c r="C47" s="1" t="s">
        <v>35</v>
      </c>
      <c r="D47" s="1" t="s">
        <v>46</v>
      </c>
      <c r="E47" s="1">
        <v>1000</v>
      </c>
      <c r="F47" s="1"/>
      <c r="G47" s="1"/>
      <c r="H47" s="1"/>
      <c r="I47" s="1"/>
      <c r="J47" s="1">
        <f t="shared" si="0"/>
        <v>0</v>
      </c>
      <c r="K47" s="1"/>
    </row>
    <row r="48" spans="1:11" ht="18" customHeight="1" x14ac:dyDescent="0.3">
      <c r="A48" s="1">
        <v>46</v>
      </c>
      <c r="B48" s="10">
        <v>46069</v>
      </c>
      <c r="C48" s="1" t="s">
        <v>35</v>
      </c>
      <c r="D48" s="1" t="s">
        <v>46</v>
      </c>
      <c r="E48" s="1">
        <v>1000</v>
      </c>
      <c r="F48" s="1"/>
      <c r="G48" s="1"/>
      <c r="H48" s="1"/>
      <c r="I48" s="1"/>
      <c r="J48" s="1">
        <f t="shared" si="0"/>
        <v>0</v>
      </c>
      <c r="K48" s="1"/>
    </row>
    <row r="49" spans="1:11" ht="18" customHeight="1" x14ac:dyDescent="0.3">
      <c r="A49" s="1">
        <v>47</v>
      </c>
      <c r="B49" s="10">
        <v>46070</v>
      </c>
      <c r="C49" s="1" t="s">
        <v>35</v>
      </c>
      <c r="D49" s="1" t="s">
        <v>46</v>
      </c>
      <c r="E49" s="1">
        <v>1000</v>
      </c>
      <c r="F49" s="1"/>
      <c r="G49" s="1"/>
      <c r="H49" s="1"/>
      <c r="I49" s="1"/>
      <c r="J49" s="1">
        <f t="shared" si="0"/>
        <v>0</v>
      </c>
      <c r="K49" s="1"/>
    </row>
    <row r="50" spans="1:11" ht="18" customHeight="1" x14ac:dyDescent="0.3">
      <c r="A50" s="1">
        <v>48</v>
      </c>
      <c r="B50" s="10">
        <v>46071</v>
      </c>
      <c r="C50" s="1" t="s">
        <v>35</v>
      </c>
      <c r="D50" s="1" t="s">
        <v>46</v>
      </c>
      <c r="E50" s="1">
        <v>1000</v>
      </c>
      <c r="F50" s="1"/>
      <c r="G50" s="1"/>
      <c r="H50" s="1"/>
      <c r="I50" s="1"/>
      <c r="J50" s="1">
        <f t="shared" si="0"/>
        <v>0</v>
      </c>
      <c r="K50" s="1"/>
    </row>
    <row r="51" spans="1:11" ht="18" customHeight="1" x14ac:dyDescent="0.3">
      <c r="A51" s="1">
        <v>49</v>
      </c>
      <c r="B51" s="10">
        <v>46072</v>
      </c>
      <c r="C51" s="1" t="s">
        <v>35</v>
      </c>
      <c r="D51" s="1" t="s">
        <v>46</v>
      </c>
      <c r="E51" s="1">
        <v>1000</v>
      </c>
      <c r="F51" s="1"/>
      <c r="G51" s="1"/>
      <c r="H51" s="1"/>
      <c r="I51" s="1"/>
      <c r="J51" s="1">
        <f t="shared" si="0"/>
        <v>0</v>
      </c>
      <c r="K51" s="1"/>
    </row>
    <row r="52" spans="1:11" ht="18" customHeight="1" x14ac:dyDescent="0.3">
      <c r="A52" s="1">
        <v>50</v>
      </c>
      <c r="B52" s="10">
        <v>46073</v>
      </c>
      <c r="C52" s="1" t="s">
        <v>35</v>
      </c>
      <c r="D52" s="1" t="s">
        <v>46</v>
      </c>
      <c r="E52" s="1">
        <v>1000</v>
      </c>
      <c r="F52" s="1"/>
      <c r="G52" s="1"/>
      <c r="H52" s="1"/>
      <c r="I52" s="1"/>
      <c r="J52" s="1">
        <f t="shared" si="0"/>
        <v>0</v>
      </c>
      <c r="K52" s="1"/>
    </row>
    <row r="53" spans="1:11" ht="18" customHeight="1" x14ac:dyDescent="0.3">
      <c r="A53" s="1">
        <v>51</v>
      </c>
      <c r="B53" s="10">
        <v>46074</v>
      </c>
      <c r="C53" s="1" t="s">
        <v>35</v>
      </c>
      <c r="D53" s="1" t="s">
        <v>46</v>
      </c>
      <c r="E53" s="1">
        <v>1000</v>
      </c>
      <c r="F53" s="1"/>
      <c r="G53" s="1"/>
      <c r="H53" s="1"/>
      <c r="I53" s="1"/>
      <c r="J53" s="1">
        <f t="shared" si="0"/>
        <v>0</v>
      </c>
      <c r="K53" s="1"/>
    </row>
    <row r="54" spans="1:11" ht="18" customHeight="1" x14ac:dyDescent="0.3">
      <c r="A54" s="1">
        <v>52</v>
      </c>
      <c r="B54" s="10">
        <v>46075</v>
      </c>
      <c r="C54" s="1" t="s">
        <v>35</v>
      </c>
      <c r="D54" s="1" t="s">
        <v>46</v>
      </c>
      <c r="E54" s="1">
        <v>1000</v>
      </c>
      <c r="F54" s="1"/>
      <c r="G54" s="1"/>
      <c r="H54" s="1"/>
      <c r="I54" s="1"/>
      <c r="J54" s="1">
        <f t="shared" si="0"/>
        <v>0</v>
      </c>
      <c r="K54" s="1"/>
    </row>
    <row r="55" spans="1:11" ht="18" customHeight="1" x14ac:dyDescent="0.3">
      <c r="A55" s="1">
        <v>53</v>
      </c>
      <c r="B55" s="10">
        <v>46076</v>
      </c>
      <c r="C55" s="1" t="s">
        <v>35</v>
      </c>
      <c r="D55" s="1" t="s">
        <v>46</v>
      </c>
      <c r="E55" s="1">
        <v>1000</v>
      </c>
      <c r="F55" s="1"/>
      <c r="G55" s="1"/>
      <c r="H55" s="1"/>
      <c r="I55" s="1"/>
      <c r="J55" s="1">
        <f t="shared" si="0"/>
        <v>0</v>
      </c>
      <c r="K55" s="1"/>
    </row>
    <row r="56" spans="1:11" ht="18" customHeight="1" x14ac:dyDescent="0.3">
      <c r="A56" s="1">
        <v>54</v>
      </c>
      <c r="B56" s="10">
        <v>46077</v>
      </c>
      <c r="C56" s="1" t="s">
        <v>35</v>
      </c>
      <c r="D56" s="1" t="s">
        <v>46</v>
      </c>
      <c r="E56" s="1">
        <v>1000</v>
      </c>
      <c r="F56" s="1"/>
      <c r="G56" s="1"/>
      <c r="H56" s="1"/>
      <c r="I56" s="1"/>
      <c r="J56" s="1">
        <f t="shared" si="0"/>
        <v>0</v>
      </c>
      <c r="K56" s="1"/>
    </row>
    <row r="57" spans="1:11" ht="18" customHeight="1" x14ac:dyDescent="0.3">
      <c r="A57" s="1">
        <v>55</v>
      </c>
      <c r="B57" s="10">
        <v>46078</v>
      </c>
      <c r="C57" s="1" t="s">
        <v>35</v>
      </c>
      <c r="D57" s="1" t="s">
        <v>46</v>
      </c>
      <c r="E57" s="1">
        <v>1000</v>
      </c>
      <c r="F57" s="1"/>
      <c r="G57" s="1"/>
      <c r="H57" s="1"/>
      <c r="I57" s="1"/>
      <c r="J57" s="1">
        <f t="shared" si="0"/>
        <v>0</v>
      </c>
      <c r="K57" s="1"/>
    </row>
    <row r="58" spans="1:11" ht="18" customHeight="1" x14ac:dyDescent="0.3">
      <c r="A58" s="1">
        <v>56</v>
      </c>
      <c r="B58" s="10">
        <v>46079</v>
      </c>
      <c r="C58" s="1" t="s">
        <v>35</v>
      </c>
      <c r="D58" s="1" t="s">
        <v>46</v>
      </c>
      <c r="E58" s="1">
        <v>1000</v>
      </c>
      <c r="F58" s="1"/>
      <c r="G58" s="1"/>
      <c r="H58" s="1"/>
      <c r="I58" s="1"/>
      <c r="J58" s="1">
        <f t="shared" si="0"/>
        <v>0</v>
      </c>
      <c r="K58" s="1"/>
    </row>
    <row r="59" spans="1:11" ht="18" customHeight="1" x14ac:dyDescent="0.3">
      <c r="A59" s="1">
        <v>57</v>
      </c>
      <c r="B59" s="10">
        <v>46080</v>
      </c>
      <c r="C59" s="1" t="s">
        <v>35</v>
      </c>
      <c r="D59" s="1" t="s">
        <v>46</v>
      </c>
      <c r="E59" s="1">
        <v>1000</v>
      </c>
      <c r="F59" s="1"/>
      <c r="G59" s="1"/>
      <c r="H59" s="1"/>
      <c r="I59" s="1"/>
      <c r="J59" s="1">
        <f t="shared" si="0"/>
        <v>0</v>
      </c>
      <c r="K59" s="1"/>
    </row>
    <row r="60" spans="1:11" ht="18" customHeight="1" x14ac:dyDescent="0.3">
      <c r="A60" s="1">
        <v>58</v>
      </c>
      <c r="B60" s="10">
        <v>46081</v>
      </c>
      <c r="C60" s="1" t="s">
        <v>35</v>
      </c>
      <c r="D60" s="1" t="s">
        <v>46</v>
      </c>
      <c r="E60" s="1">
        <v>1000</v>
      </c>
      <c r="F60" s="1"/>
      <c r="G60" s="1"/>
      <c r="H60" s="1"/>
      <c r="I60" s="1"/>
      <c r="J60" s="1">
        <f t="shared" si="0"/>
        <v>0</v>
      </c>
      <c r="K60" s="1"/>
    </row>
    <row r="61" spans="1:11" ht="18" customHeight="1" x14ac:dyDescent="0.3">
      <c r="A61" s="1">
        <v>59</v>
      </c>
      <c r="B61" s="10">
        <v>46082</v>
      </c>
      <c r="C61" s="1" t="s">
        <v>35</v>
      </c>
      <c r="D61" s="1" t="s">
        <v>46</v>
      </c>
      <c r="E61" s="1">
        <v>1000</v>
      </c>
      <c r="F61" s="1"/>
      <c r="G61" s="1"/>
      <c r="H61" s="1"/>
      <c r="I61" s="1"/>
      <c r="J61" s="1">
        <f t="shared" si="0"/>
        <v>0</v>
      </c>
      <c r="K61" s="1"/>
    </row>
    <row r="62" spans="1:11" ht="18" customHeight="1" x14ac:dyDescent="0.3">
      <c r="A62" s="1">
        <v>60</v>
      </c>
      <c r="B62" s="10">
        <v>46083</v>
      </c>
      <c r="C62" s="1" t="s">
        <v>35</v>
      </c>
      <c r="D62" s="1" t="s">
        <v>46</v>
      </c>
      <c r="E62" s="1">
        <v>1000</v>
      </c>
      <c r="F62" s="1"/>
      <c r="G62" s="1"/>
      <c r="H62" s="1"/>
      <c r="I62" s="1"/>
      <c r="J62" s="1">
        <f t="shared" si="0"/>
        <v>0</v>
      </c>
      <c r="K62" s="1"/>
    </row>
    <row r="63" spans="1:11" ht="18" customHeight="1" x14ac:dyDescent="0.3">
      <c r="A63" s="1">
        <v>61</v>
      </c>
      <c r="B63" s="10">
        <v>46084</v>
      </c>
      <c r="C63" s="1" t="s">
        <v>35</v>
      </c>
      <c r="D63" s="1" t="s">
        <v>46</v>
      </c>
      <c r="E63" s="1">
        <v>1000</v>
      </c>
      <c r="F63" s="1"/>
      <c r="G63" s="1"/>
      <c r="H63" s="1"/>
      <c r="I63" s="1"/>
      <c r="J63" s="1">
        <f t="shared" si="0"/>
        <v>0</v>
      </c>
      <c r="K63" s="1"/>
    </row>
    <row r="64" spans="1:11" ht="18" customHeight="1" x14ac:dyDescent="0.3">
      <c r="A64" s="1">
        <v>62</v>
      </c>
      <c r="B64" s="10">
        <v>46085</v>
      </c>
      <c r="C64" s="1" t="s">
        <v>35</v>
      </c>
      <c r="D64" s="1" t="s">
        <v>46</v>
      </c>
      <c r="E64" s="1">
        <v>1000</v>
      </c>
      <c r="F64" s="1"/>
      <c r="G64" s="1"/>
      <c r="H64" s="1"/>
      <c r="I64" s="1"/>
      <c r="J64" s="1">
        <f t="shared" si="0"/>
        <v>0</v>
      </c>
      <c r="K64" s="1"/>
    </row>
    <row r="65" spans="1:11" ht="18" customHeight="1" x14ac:dyDescent="0.3">
      <c r="A65" s="1">
        <v>63</v>
      </c>
      <c r="B65" s="10">
        <v>46086</v>
      </c>
      <c r="C65" s="1" t="s">
        <v>35</v>
      </c>
      <c r="D65" s="1" t="s">
        <v>46</v>
      </c>
      <c r="E65" s="1">
        <v>1000</v>
      </c>
      <c r="F65" s="1"/>
      <c r="G65" s="1"/>
      <c r="H65" s="1"/>
      <c r="I65" s="1"/>
      <c r="J65" s="1">
        <f t="shared" si="0"/>
        <v>0</v>
      </c>
      <c r="K65" s="1"/>
    </row>
    <row r="66" spans="1:11" ht="18" customHeight="1" x14ac:dyDescent="0.3">
      <c r="A66" s="1">
        <v>64</v>
      </c>
      <c r="B66" s="10">
        <v>46087</v>
      </c>
      <c r="C66" s="1" t="s">
        <v>35</v>
      </c>
      <c r="D66" s="1" t="s">
        <v>46</v>
      </c>
      <c r="E66" s="1">
        <v>1000</v>
      </c>
      <c r="F66" s="1"/>
      <c r="G66" s="1"/>
      <c r="H66" s="1"/>
      <c r="I66" s="1"/>
      <c r="J66" s="1">
        <f t="shared" si="0"/>
        <v>0</v>
      </c>
      <c r="K66" s="1"/>
    </row>
    <row r="67" spans="1:11" ht="18" customHeight="1" x14ac:dyDescent="0.3">
      <c r="A67" s="1">
        <v>65</v>
      </c>
      <c r="B67" s="10">
        <v>46088</v>
      </c>
      <c r="C67" s="1" t="s">
        <v>35</v>
      </c>
      <c r="D67" s="1" t="s">
        <v>46</v>
      </c>
      <c r="E67" s="1">
        <v>1000</v>
      </c>
      <c r="F67" s="1"/>
      <c r="G67" s="1"/>
      <c r="H67" s="1"/>
      <c r="I67" s="1"/>
      <c r="J67" s="1">
        <f t="shared" si="0"/>
        <v>0</v>
      </c>
      <c r="K67" s="1"/>
    </row>
    <row r="68" spans="1:11" ht="18" customHeight="1" x14ac:dyDescent="0.3">
      <c r="A68" s="1">
        <v>66</v>
      </c>
      <c r="B68" s="10">
        <v>46089</v>
      </c>
      <c r="C68" s="1" t="s">
        <v>35</v>
      </c>
      <c r="D68" s="1" t="s">
        <v>46</v>
      </c>
      <c r="E68" s="1">
        <v>1000</v>
      </c>
      <c r="F68" s="1"/>
      <c r="G68" s="1"/>
      <c r="H68" s="1"/>
      <c r="I68" s="1"/>
      <c r="J68" s="1">
        <f t="shared" ref="J68:J131" si="1">E68*F68-G68-H68+I68</f>
        <v>0</v>
      </c>
      <c r="K68" s="1"/>
    </row>
    <row r="69" spans="1:11" ht="18" customHeight="1" x14ac:dyDescent="0.3">
      <c r="A69" s="1">
        <v>67</v>
      </c>
      <c r="B69" s="10">
        <v>46090</v>
      </c>
      <c r="C69" s="1" t="s">
        <v>35</v>
      </c>
      <c r="D69" s="1" t="s">
        <v>46</v>
      </c>
      <c r="E69" s="1">
        <v>1000</v>
      </c>
      <c r="F69" s="1"/>
      <c r="G69" s="1"/>
      <c r="H69" s="1"/>
      <c r="I69" s="1"/>
      <c r="J69" s="1">
        <f t="shared" si="1"/>
        <v>0</v>
      </c>
      <c r="K69" s="1"/>
    </row>
    <row r="70" spans="1:11" ht="18" customHeight="1" x14ac:dyDescent="0.3">
      <c r="A70" s="1">
        <v>68</v>
      </c>
      <c r="B70" s="10">
        <v>46091</v>
      </c>
      <c r="C70" s="1" t="s">
        <v>35</v>
      </c>
      <c r="D70" s="1" t="s">
        <v>46</v>
      </c>
      <c r="E70" s="1">
        <v>1000</v>
      </c>
      <c r="F70" s="1"/>
      <c r="G70" s="1"/>
      <c r="H70" s="1"/>
      <c r="I70" s="1"/>
      <c r="J70" s="1">
        <f t="shared" si="1"/>
        <v>0</v>
      </c>
      <c r="K70" s="1"/>
    </row>
    <row r="71" spans="1:11" ht="18" customHeight="1" x14ac:dyDescent="0.3">
      <c r="A71" s="1">
        <v>69</v>
      </c>
      <c r="B71" s="10">
        <v>46092</v>
      </c>
      <c r="C71" s="1" t="s">
        <v>35</v>
      </c>
      <c r="D71" s="1" t="s">
        <v>46</v>
      </c>
      <c r="E71" s="1">
        <v>1000</v>
      </c>
      <c r="F71" s="1"/>
      <c r="G71" s="1"/>
      <c r="H71" s="1"/>
      <c r="I71" s="1"/>
      <c r="J71" s="1">
        <f t="shared" si="1"/>
        <v>0</v>
      </c>
      <c r="K71" s="1"/>
    </row>
    <row r="72" spans="1:11" ht="18" customHeight="1" x14ac:dyDescent="0.3">
      <c r="A72" s="1">
        <v>70</v>
      </c>
      <c r="B72" s="10">
        <v>46093</v>
      </c>
      <c r="C72" s="1" t="s">
        <v>35</v>
      </c>
      <c r="D72" s="1" t="s">
        <v>46</v>
      </c>
      <c r="E72" s="1">
        <v>1000</v>
      </c>
      <c r="F72" s="1"/>
      <c r="G72" s="1"/>
      <c r="H72" s="1"/>
      <c r="I72" s="1"/>
      <c r="J72" s="1">
        <f t="shared" si="1"/>
        <v>0</v>
      </c>
      <c r="K72" s="1"/>
    </row>
    <row r="73" spans="1:11" ht="18" customHeight="1" x14ac:dyDescent="0.3">
      <c r="A73" s="1">
        <v>71</v>
      </c>
      <c r="B73" s="10">
        <v>46094</v>
      </c>
      <c r="C73" s="1" t="s">
        <v>35</v>
      </c>
      <c r="D73" s="1" t="s">
        <v>46</v>
      </c>
      <c r="E73" s="1">
        <v>1000</v>
      </c>
      <c r="F73" s="1"/>
      <c r="G73" s="1"/>
      <c r="H73" s="1"/>
      <c r="I73" s="1"/>
      <c r="J73" s="1">
        <f t="shared" si="1"/>
        <v>0</v>
      </c>
      <c r="K73" s="1"/>
    </row>
    <row r="74" spans="1:11" ht="18" customHeight="1" x14ac:dyDescent="0.3">
      <c r="A74" s="1">
        <v>72</v>
      </c>
      <c r="B74" s="10">
        <v>46095</v>
      </c>
      <c r="C74" s="1" t="s">
        <v>35</v>
      </c>
      <c r="D74" s="1" t="s">
        <v>46</v>
      </c>
      <c r="E74" s="1">
        <v>1000</v>
      </c>
      <c r="F74" s="1"/>
      <c r="G74" s="1"/>
      <c r="H74" s="1"/>
      <c r="I74" s="1"/>
      <c r="J74" s="1">
        <f t="shared" si="1"/>
        <v>0</v>
      </c>
      <c r="K74" s="1"/>
    </row>
    <row r="75" spans="1:11" ht="18" customHeight="1" x14ac:dyDescent="0.3">
      <c r="A75" s="1">
        <v>73</v>
      </c>
      <c r="B75" s="10">
        <v>46096</v>
      </c>
      <c r="C75" s="1" t="s">
        <v>35</v>
      </c>
      <c r="D75" s="1" t="s">
        <v>46</v>
      </c>
      <c r="E75" s="1">
        <v>1000</v>
      </c>
      <c r="F75" s="1"/>
      <c r="G75" s="1"/>
      <c r="H75" s="1"/>
      <c r="I75" s="1"/>
      <c r="J75" s="1">
        <f t="shared" si="1"/>
        <v>0</v>
      </c>
      <c r="K75" s="1"/>
    </row>
    <row r="76" spans="1:11" ht="18" customHeight="1" x14ac:dyDescent="0.3">
      <c r="A76" s="1">
        <v>74</v>
      </c>
      <c r="B76" s="10">
        <v>46097</v>
      </c>
      <c r="C76" s="1" t="s">
        <v>35</v>
      </c>
      <c r="D76" s="1" t="s">
        <v>46</v>
      </c>
      <c r="E76" s="1">
        <v>1000</v>
      </c>
      <c r="F76" s="1"/>
      <c r="G76" s="1"/>
      <c r="H76" s="1"/>
      <c r="I76" s="1"/>
      <c r="J76" s="1">
        <f t="shared" si="1"/>
        <v>0</v>
      </c>
      <c r="K76" s="1"/>
    </row>
    <row r="77" spans="1:11" ht="18" customHeight="1" x14ac:dyDescent="0.3">
      <c r="A77" s="1">
        <v>75</v>
      </c>
      <c r="B77" s="10">
        <v>46098</v>
      </c>
      <c r="C77" s="1" t="s">
        <v>35</v>
      </c>
      <c r="D77" s="1" t="s">
        <v>46</v>
      </c>
      <c r="E77" s="1">
        <v>1000</v>
      </c>
      <c r="F77" s="1"/>
      <c r="G77" s="1"/>
      <c r="H77" s="1"/>
      <c r="I77" s="1"/>
      <c r="J77" s="1">
        <f t="shared" si="1"/>
        <v>0</v>
      </c>
      <c r="K77" s="1"/>
    </row>
    <row r="78" spans="1:11" ht="18" customHeight="1" x14ac:dyDescent="0.3">
      <c r="A78" s="1">
        <v>76</v>
      </c>
      <c r="B78" s="10">
        <v>46099</v>
      </c>
      <c r="C78" s="1" t="s">
        <v>35</v>
      </c>
      <c r="D78" s="1" t="s">
        <v>46</v>
      </c>
      <c r="E78" s="1">
        <v>1000</v>
      </c>
      <c r="F78" s="1"/>
      <c r="G78" s="1"/>
      <c r="H78" s="1"/>
      <c r="I78" s="1"/>
      <c r="J78" s="1">
        <f t="shared" si="1"/>
        <v>0</v>
      </c>
      <c r="K78" s="1"/>
    </row>
    <row r="79" spans="1:11" ht="18" customHeight="1" x14ac:dyDescent="0.3">
      <c r="A79" s="1">
        <v>77</v>
      </c>
      <c r="B79" s="10">
        <v>46100</v>
      </c>
      <c r="C79" s="1" t="s">
        <v>35</v>
      </c>
      <c r="D79" s="1" t="s">
        <v>46</v>
      </c>
      <c r="E79" s="1">
        <v>1000</v>
      </c>
      <c r="F79" s="1"/>
      <c r="G79" s="1"/>
      <c r="H79" s="1"/>
      <c r="I79" s="1"/>
      <c r="J79" s="1">
        <f t="shared" si="1"/>
        <v>0</v>
      </c>
      <c r="K79" s="1"/>
    </row>
    <row r="80" spans="1:11" ht="18" customHeight="1" x14ac:dyDescent="0.3">
      <c r="A80" s="1">
        <v>78</v>
      </c>
      <c r="B80" s="10">
        <v>46101</v>
      </c>
      <c r="C80" s="1" t="s">
        <v>35</v>
      </c>
      <c r="D80" s="1" t="s">
        <v>46</v>
      </c>
      <c r="E80" s="1">
        <v>1000</v>
      </c>
      <c r="F80" s="1"/>
      <c r="G80" s="1"/>
      <c r="H80" s="1"/>
      <c r="I80" s="1"/>
      <c r="J80" s="1">
        <f t="shared" si="1"/>
        <v>0</v>
      </c>
      <c r="K80" s="1"/>
    </row>
    <row r="81" spans="1:11" ht="18" customHeight="1" x14ac:dyDescent="0.3">
      <c r="A81" s="1">
        <v>79</v>
      </c>
      <c r="B81" s="10">
        <v>46102</v>
      </c>
      <c r="C81" s="1" t="s">
        <v>35</v>
      </c>
      <c r="D81" s="1" t="s">
        <v>46</v>
      </c>
      <c r="E81" s="1">
        <v>1000</v>
      </c>
      <c r="F81" s="1"/>
      <c r="G81" s="1"/>
      <c r="H81" s="1"/>
      <c r="I81" s="1"/>
      <c r="J81" s="1">
        <f t="shared" si="1"/>
        <v>0</v>
      </c>
      <c r="K81" s="1"/>
    </row>
    <row r="82" spans="1:11" ht="18" customHeight="1" x14ac:dyDescent="0.3">
      <c r="A82" s="1">
        <v>80</v>
      </c>
      <c r="B82" s="10">
        <v>46103</v>
      </c>
      <c r="C82" s="1" t="s">
        <v>35</v>
      </c>
      <c r="D82" s="1" t="s">
        <v>46</v>
      </c>
      <c r="E82" s="1">
        <v>1000</v>
      </c>
      <c r="F82" s="1"/>
      <c r="G82" s="1"/>
      <c r="H82" s="1"/>
      <c r="I82" s="1"/>
      <c r="J82" s="1">
        <f t="shared" si="1"/>
        <v>0</v>
      </c>
      <c r="K82" s="1"/>
    </row>
    <row r="83" spans="1:11" ht="18" customHeight="1" x14ac:dyDescent="0.3">
      <c r="A83" s="1">
        <v>81</v>
      </c>
      <c r="B83" s="10">
        <v>46104</v>
      </c>
      <c r="C83" s="1" t="s">
        <v>35</v>
      </c>
      <c r="D83" s="1" t="s">
        <v>46</v>
      </c>
      <c r="E83" s="1">
        <v>1000</v>
      </c>
      <c r="F83" s="1"/>
      <c r="G83" s="1"/>
      <c r="H83" s="1"/>
      <c r="I83" s="1"/>
      <c r="J83" s="1">
        <f t="shared" si="1"/>
        <v>0</v>
      </c>
      <c r="K83" s="1"/>
    </row>
    <row r="84" spans="1:11" ht="18" customHeight="1" x14ac:dyDescent="0.3">
      <c r="A84" s="1">
        <v>82</v>
      </c>
      <c r="B84" s="10">
        <v>46105</v>
      </c>
      <c r="C84" s="1" t="s">
        <v>35</v>
      </c>
      <c r="D84" s="1" t="s">
        <v>46</v>
      </c>
      <c r="E84" s="1">
        <v>1000</v>
      </c>
      <c r="F84" s="1"/>
      <c r="G84" s="1"/>
      <c r="H84" s="1"/>
      <c r="I84" s="1"/>
      <c r="J84" s="1">
        <f t="shared" si="1"/>
        <v>0</v>
      </c>
      <c r="K84" s="1"/>
    </row>
    <row r="85" spans="1:11" ht="18" customHeight="1" x14ac:dyDescent="0.3">
      <c r="A85" s="1">
        <v>83</v>
      </c>
      <c r="B85" s="10">
        <v>46106</v>
      </c>
      <c r="C85" s="1" t="s">
        <v>35</v>
      </c>
      <c r="D85" s="1" t="s">
        <v>46</v>
      </c>
      <c r="E85" s="1">
        <v>1000</v>
      </c>
      <c r="F85" s="1"/>
      <c r="G85" s="1"/>
      <c r="H85" s="1"/>
      <c r="I85" s="1"/>
      <c r="J85" s="1">
        <f t="shared" si="1"/>
        <v>0</v>
      </c>
      <c r="K85" s="1"/>
    </row>
    <row r="86" spans="1:11" ht="18" customHeight="1" x14ac:dyDescent="0.3">
      <c r="A86" s="1">
        <v>84</v>
      </c>
      <c r="B86" s="10">
        <v>46107</v>
      </c>
      <c r="C86" s="1" t="s">
        <v>35</v>
      </c>
      <c r="D86" s="1" t="s">
        <v>46</v>
      </c>
      <c r="E86" s="1">
        <v>1000</v>
      </c>
      <c r="F86" s="1"/>
      <c r="G86" s="1"/>
      <c r="H86" s="1"/>
      <c r="I86" s="1"/>
      <c r="J86" s="1">
        <f t="shared" si="1"/>
        <v>0</v>
      </c>
      <c r="K86" s="1"/>
    </row>
    <row r="87" spans="1:11" ht="18" customHeight="1" x14ac:dyDescent="0.3">
      <c r="A87" s="1">
        <v>85</v>
      </c>
      <c r="B87" s="10">
        <v>46108</v>
      </c>
      <c r="C87" s="1" t="s">
        <v>35</v>
      </c>
      <c r="D87" s="1" t="s">
        <v>46</v>
      </c>
      <c r="E87" s="1">
        <v>1000</v>
      </c>
      <c r="F87" s="1"/>
      <c r="G87" s="1"/>
      <c r="H87" s="1"/>
      <c r="I87" s="1"/>
      <c r="J87" s="1">
        <f t="shared" si="1"/>
        <v>0</v>
      </c>
      <c r="K87" s="1"/>
    </row>
    <row r="88" spans="1:11" ht="18" customHeight="1" x14ac:dyDescent="0.3">
      <c r="A88" s="1">
        <v>86</v>
      </c>
      <c r="B88" s="10">
        <v>46109</v>
      </c>
      <c r="C88" s="1" t="s">
        <v>35</v>
      </c>
      <c r="D88" s="1" t="s">
        <v>46</v>
      </c>
      <c r="E88" s="1">
        <v>1000</v>
      </c>
      <c r="F88" s="1"/>
      <c r="G88" s="1"/>
      <c r="H88" s="1"/>
      <c r="I88" s="1"/>
      <c r="J88" s="1">
        <f t="shared" si="1"/>
        <v>0</v>
      </c>
      <c r="K88" s="1"/>
    </row>
    <row r="89" spans="1:11" ht="18" customHeight="1" x14ac:dyDescent="0.3">
      <c r="A89" s="1">
        <v>87</v>
      </c>
      <c r="B89" s="10">
        <v>46110</v>
      </c>
      <c r="C89" s="1" t="s">
        <v>35</v>
      </c>
      <c r="D89" s="1" t="s">
        <v>46</v>
      </c>
      <c r="E89" s="1">
        <v>1000</v>
      </c>
      <c r="F89" s="1"/>
      <c r="G89" s="1"/>
      <c r="H89" s="1"/>
      <c r="I89" s="1"/>
      <c r="J89" s="1">
        <f t="shared" si="1"/>
        <v>0</v>
      </c>
      <c r="K89" s="1"/>
    </row>
    <row r="90" spans="1:11" ht="18" customHeight="1" x14ac:dyDescent="0.3">
      <c r="A90" s="1">
        <v>88</v>
      </c>
      <c r="B90" s="10">
        <v>46111</v>
      </c>
      <c r="C90" s="1" t="s">
        <v>35</v>
      </c>
      <c r="D90" s="1" t="s">
        <v>46</v>
      </c>
      <c r="E90" s="1">
        <v>1000</v>
      </c>
      <c r="F90" s="1"/>
      <c r="G90" s="1"/>
      <c r="H90" s="1"/>
      <c r="I90" s="1"/>
      <c r="J90" s="1">
        <f t="shared" si="1"/>
        <v>0</v>
      </c>
      <c r="K90" s="1"/>
    </row>
    <row r="91" spans="1:11" ht="18" customHeight="1" x14ac:dyDescent="0.3">
      <c r="A91" s="1">
        <v>89</v>
      </c>
      <c r="B91" s="10">
        <v>46112</v>
      </c>
      <c r="C91" s="1" t="s">
        <v>35</v>
      </c>
      <c r="D91" s="1" t="s">
        <v>46</v>
      </c>
      <c r="E91" s="1">
        <v>1000</v>
      </c>
      <c r="F91" s="1"/>
      <c r="G91" s="1"/>
      <c r="H91" s="1"/>
      <c r="I91" s="1"/>
      <c r="J91" s="1">
        <f t="shared" si="1"/>
        <v>0</v>
      </c>
      <c r="K91" s="1"/>
    </row>
    <row r="92" spans="1:11" ht="18" customHeight="1" x14ac:dyDescent="0.3">
      <c r="A92" s="1">
        <v>90</v>
      </c>
      <c r="B92" s="10">
        <v>46113</v>
      </c>
      <c r="C92" s="1" t="s">
        <v>35</v>
      </c>
      <c r="D92" s="1" t="s">
        <v>46</v>
      </c>
      <c r="E92" s="1">
        <v>1000</v>
      </c>
      <c r="F92" s="1"/>
      <c r="G92" s="1"/>
      <c r="H92" s="1"/>
      <c r="I92" s="1"/>
      <c r="J92" s="1">
        <f t="shared" si="1"/>
        <v>0</v>
      </c>
      <c r="K92" s="1"/>
    </row>
    <row r="93" spans="1:11" ht="18" customHeight="1" x14ac:dyDescent="0.3">
      <c r="A93" s="1">
        <v>91</v>
      </c>
      <c r="B93" s="10">
        <v>46114</v>
      </c>
      <c r="C93" s="1" t="s">
        <v>35</v>
      </c>
      <c r="D93" s="1" t="s">
        <v>46</v>
      </c>
      <c r="E93" s="1">
        <v>1000</v>
      </c>
      <c r="F93" s="1"/>
      <c r="G93" s="1"/>
      <c r="H93" s="1"/>
      <c r="I93" s="1"/>
      <c r="J93" s="1">
        <f t="shared" si="1"/>
        <v>0</v>
      </c>
      <c r="K93" s="1"/>
    </row>
    <row r="94" spans="1:11" ht="18" customHeight="1" x14ac:dyDescent="0.3">
      <c r="A94" s="1">
        <v>92</v>
      </c>
      <c r="B94" s="10">
        <v>46115</v>
      </c>
      <c r="C94" s="1" t="s">
        <v>35</v>
      </c>
      <c r="D94" s="1" t="s">
        <v>46</v>
      </c>
      <c r="E94" s="1">
        <v>1000</v>
      </c>
      <c r="F94" s="1"/>
      <c r="G94" s="1"/>
      <c r="H94" s="1"/>
      <c r="I94" s="1"/>
      <c r="J94" s="1">
        <f t="shared" si="1"/>
        <v>0</v>
      </c>
      <c r="K94" s="1"/>
    </row>
    <row r="95" spans="1:11" ht="18" customHeight="1" x14ac:dyDescent="0.3">
      <c r="A95" s="1">
        <v>93</v>
      </c>
      <c r="B95" s="10">
        <v>46116</v>
      </c>
      <c r="C95" s="1" t="s">
        <v>35</v>
      </c>
      <c r="D95" s="1" t="s">
        <v>46</v>
      </c>
      <c r="E95" s="1">
        <v>1000</v>
      </c>
      <c r="F95" s="1"/>
      <c r="G95" s="1"/>
      <c r="H95" s="1"/>
      <c r="I95" s="1"/>
      <c r="J95" s="1">
        <f t="shared" si="1"/>
        <v>0</v>
      </c>
      <c r="K95" s="1"/>
    </row>
    <row r="96" spans="1:11" ht="18" customHeight="1" x14ac:dyDescent="0.3">
      <c r="A96" s="1">
        <v>94</v>
      </c>
      <c r="B96" s="10">
        <v>46117</v>
      </c>
      <c r="C96" s="1" t="s">
        <v>35</v>
      </c>
      <c r="D96" s="1" t="s">
        <v>46</v>
      </c>
      <c r="E96" s="1">
        <v>1000</v>
      </c>
      <c r="F96" s="1"/>
      <c r="G96" s="1"/>
      <c r="H96" s="1"/>
      <c r="I96" s="1"/>
      <c r="J96" s="1">
        <f t="shared" si="1"/>
        <v>0</v>
      </c>
      <c r="K96" s="1"/>
    </row>
    <row r="97" spans="1:11" ht="18" customHeight="1" x14ac:dyDescent="0.3">
      <c r="A97" s="1">
        <v>95</v>
      </c>
      <c r="B97" s="10">
        <v>46118</v>
      </c>
      <c r="C97" s="1" t="s">
        <v>35</v>
      </c>
      <c r="D97" s="1" t="s">
        <v>46</v>
      </c>
      <c r="E97" s="1">
        <v>1000</v>
      </c>
      <c r="F97" s="1"/>
      <c r="G97" s="1"/>
      <c r="H97" s="1"/>
      <c r="I97" s="1"/>
      <c r="J97" s="1">
        <f t="shared" si="1"/>
        <v>0</v>
      </c>
      <c r="K97" s="1"/>
    </row>
    <row r="98" spans="1:11" ht="18" customHeight="1" x14ac:dyDescent="0.3">
      <c r="A98" s="1">
        <v>96</v>
      </c>
      <c r="B98" s="10">
        <v>46119</v>
      </c>
      <c r="C98" s="1" t="s">
        <v>35</v>
      </c>
      <c r="D98" s="1" t="s">
        <v>46</v>
      </c>
      <c r="E98" s="1">
        <v>1000</v>
      </c>
      <c r="F98" s="1"/>
      <c r="G98" s="1"/>
      <c r="H98" s="1"/>
      <c r="I98" s="1"/>
      <c r="J98" s="1">
        <f t="shared" si="1"/>
        <v>0</v>
      </c>
      <c r="K98" s="1"/>
    </row>
    <row r="99" spans="1:11" ht="18" customHeight="1" x14ac:dyDescent="0.3">
      <c r="A99" s="1">
        <v>97</v>
      </c>
      <c r="B99" s="10">
        <v>46120</v>
      </c>
      <c r="C99" s="1" t="s">
        <v>35</v>
      </c>
      <c r="D99" s="1" t="s">
        <v>46</v>
      </c>
      <c r="E99" s="1">
        <v>1000</v>
      </c>
      <c r="F99" s="1"/>
      <c r="G99" s="1"/>
      <c r="H99" s="1"/>
      <c r="I99" s="1"/>
      <c r="J99" s="1">
        <f t="shared" si="1"/>
        <v>0</v>
      </c>
      <c r="K99" s="1"/>
    </row>
    <row r="100" spans="1:11" ht="18" customHeight="1" x14ac:dyDescent="0.3">
      <c r="A100" s="1">
        <v>98</v>
      </c>
      <c r="B100" s="10">
        <v>46121</v>
      </c>
      <c r="C100" s="1" t="s">
        <v>35</v>
      </c>
      <c r="D100" s="1" t="s">
        <v>46</v>
      </c>
      <c r="E100" s="1">
        <v>1000</v>
      </c>
      <c r="F100" s="1"/>
      <c r="G100" s="1"/>
      <c r="H100" s="1"/>
      <c r="I100" s="1"/>
      <c r="J100" s="1">
        <f t="shared" si="1"/>
        <v>0</v>
      </c>
      <c r="K100" s="1"/>
    </row>
    <row r="101" spans="1:11" ht="18" customHeight="1" x14ac:dyDescent="0.3">
      <c r="A101" s="1">
        <v>99</v>
      </c>
      <c r="B101" s="10">
        <v>46122</v>
      </c>
      <c r="C101" s="1" t="s">
        <v>35</v>
      </c>
      <c r="D101" s="1" t="s">
        <v>46</v>
      </c>
      <c r="E101" s="1">
        <v>1000</v>
      </c>
      <c r="F101" s="1"/>
      <c r="G101" s="1"/>
      <c r="H101" s="1"/>
      <c r="I101" s="1"/>
      <c r="J101" s="1">
        <f t="shared" si="1"/>
        <v>0</v>
      </c>
      <c r="K101" s="1"/>
    </row>
    <row r="102" spans="1:11" ht="18" customHeight="1" x14ac:dyDescent="0.3">
      <c r="A102" s="1">
        <v>100</v>
      </c>
      <c r="B102" s="10">
        <v>46123</v>
      </c>
      <c r="C102" s="1" t="s">
        <v>35</v>
      </c>
      <c r="D102" s="1" t="s">
        <v>46</v>
      </c>
      <c r="E102" s="1">
        <v>1000</v>
      </c>
      <c r="F102" s="1"/>
      <c r="G102" s="1"/>
      <c r="H102" s="1"/>
      <c r="I102" s="1"/>
      <c r="J102" s="1">
        <f t="shared" si="1"/>
        <v>0</v>
      </c>
      <c r="K102" s="1"/>
    </row>
    <row r="103" spans="1:11" ht="18" customHeight="1" x14ac:dyDescent="0.3">
      <c r="A103" s="1">
        <v>101</v>
      </c>
      <c r="B103" s="10">
        <v>46124</v>
      </c>
      <c r="C103" s="1" t="s">
        <v>35</v>
      </c>
      <c r="D103" s="1" t="s">
        <v>46</v>
      </c>
      <c r="E103" s="1">
        <v>1000</v>
      </c>
      <c r="F103" s="1"/>
      <c r="G103" s="1"/>
      <c r="H103" s="1"/>
      <c r="I103" s="1"/>
      <c r="J103" s="1">
        <f t="shared" si="1"/>
        <v>0</v>
      </c>
      <c r="K103" s="1"/>
    </row>
    <row r="104" spans="1:11" ht="18" customHeight="1" x14ac:dyDescent="0.3">
      <c r="A104" s="1">
        <v>102</v>
      </c>
      <c r="B104" s="10">
        <v>46125</v>
      </c>
      <c r="C104" s="1" t="s">
        <v>35</v>
      </c>
      <c r="D104" s="1" t="s">
        <v>46</v>
      </c>
      <c r="E104" s="1">
        <v>1000</v>
      </c>
      <c r="F104" s="1"/>
      <c r="G104" s="1"/>
      <c r="H104" s="1"/>
      <c r="I104" s="1"/>
      <c r="J104" s="1">
        <f t="shared" si="1"/>
        <v>0</v>
      </c>
      <c r="K104" s="1"/>
    </row>
    <row r="105" spans="1:11" ht="18" customHeight="1" x14ac:dyDescent="0.3">
      <c r="A105" s="1">
        <v>103</v>
      </c>
      <c r="B105" s="10">
        <v>46126</v>
      </c>
      <c r="C105" s="1" t="s">
        <v>35</v>
      </c>
      <c r="D105" s="1" t="s">
        <v>46</v>
      </c>
      <c r="E105" s="1">
        <v>1000</v>
      </c>
      <c r="F105" s="1"/>
      <c r="G105" s="1"/>
      <c r="H105" s="1"/>
      <c r="I105" s="1"/>
      <c r="J105" s="1">
        <f t="shared" si="1"/>
        <v>0</v>
      </c>
      <c r="K105" s="1"/>
    </row>
    <row r="106" spans="1:11" ht="18" customHeight="1" x14ac:dyDescent="0.3">
      <c r="A106" s="1">
        <v>104</v>
      </c>
      <c r="B106" s="10">
        <v>46127</v>
      </c>
      <c r="C106" s="1" t="s">
        <v>35</v>
      </c>
      <c r="D106" s="1" t="s">
        <v>46</v>
      </c>
      <c r="E106" s="1">
        <v>1000</v>
      </c>
      <c r="F106" s="1"/>
      <c r="G106" s="1"/>
      <c r="H106" s="1"/>
      <c r="I106" s="1"/>
      <c r="J106" s="1">
        <f t="shared" si="1"/>
        <v>0</v>
      </c>
      <c r="K106" s="1"/>
    </row>
    <row r="107" spans="1:11" ht="18" customHeight="1" x14ac:dyDescent="0.3">
      <c r="A107" s="1">
        <v>105</v>
      </c>
      <c r="B107" s="10">
        <v>46128</v>
      </c>
      <c r="C107" s="1" t="s">
        <v>35</v>
      </c>
      <c r="D107" s="1" t="s">
        <v>46</v>
      </c>
      <c r="E107" s="1">
        <v>1000</v>
      </c>
      <c r="F107" s="1"/>
      <c r="G107" s="1"/>
      <c r="H107" s="1"/>
      <c r="I107" s="1"/>
      <c r="J107" s="1">
        <f t="shared" si="1"/>
        <v>0</v>
      </c>
      <c r="K107" s="1"/>
    </row>
    <row r="108" spans="1:11" ht="18" customHeight="1" x14ac:dyDescent="0.3">
      <c r="A108" s="1">
        <v>106</v>
      </c>
      <c r="B108" s="10">
        <v>46129</v>
      </c>
      <c r="C108" s="1" t="s">
        <v>35</v>
      </c>
      <c r="D108" s="1" t="s">
        <v>46</v>
      </c>
      <c r="E108" s="1">
        <v>1000</v>
      </c>
      <c r="F108" s="1"/>
      <c r="G108" s="1"/>
      <c r="H108" s="1"/>
      <c r="I108" s="1"/>
      <c r="J108" s="1">
        <f t="shared" si="1"/>
        <v>0</v>
      </c>
      <c r="K108" s="1"/>
    </row>
    <row r="109" spans="1:11" ht="18" customHeight="1" x14ac:dyDescent="0.3">
      <c r="A109" s="1">
        <v>107</v>
      </c>
      <c r="B109" s="10">
        <v>46130</v>
      </c>
      <c r="C109" s="1" t="s">
        <v>35</v>
      </c>
      <c r="D109" s="1" t="s">
        <v>46</v>
      </c>
      <c r="E109" s="1">
        <v>1000</v>
      </c>
      <c r="F109" s="1"/>
      <c r="G109" s="1"/>
      <c r="H109" s="1"/>
      <c r="I109" s="1"/>
      <c r="J109" s="1">
        <f t="shared" si="1"/>
        <v>0</v>
      </c>
      <c r="K109" s="1"/>
    </row>
    <row r="110" spans="1:11" ht="18" customHeight="1" x14ac:dyDescent="0.3">
      <c r="A110" s="1">
        <v>108</v>
      </c>
      <c r="B110" s="10">
        <v>46131</v>
      </c>
      <c r="C110" s="1" t="s">
        <v>35</v>
      </c>
      <c r="D110" s="1" t="s">
        <v>46</v>
      </c>
      <c r="E110" s="1">
        <v>1000</v>
      </c>
      <c r="F110" s="1"/>
      <c r="G110" s="1"/>
      <c r="H110" s="1"/>
      <c r="I110" s="1"/>
      <c r="J110" s="1">
        <f t="shared" si="1"/>
        <v>0</v>
      </c>
      <c r="K110" s="1"/>
    </row>
    <row r="111" spans="1:11" ht="18" customHeight="1" x14ac:dyDescent="0.3">
      <c r="A111" s="1">
        <v>109</v>
      </c>
      <c r="B111" s="10">
        <v>46132</v>
      </c>
      <c r="C111" s="1" t="s">
        <v>35</v>
      </c>
      <c r="D111" s="1" t="s">
        <v>46</v>
      </c>
      <c r="E111" s="1">
        <v>1000</v>
      </c>
      <c r="F111" s="1"/>
      <c r="G111" s="1"/>
      <c r="H111" s="1"/>
      <c r="I111" s="1"/>
      <c r="J111" s="1">
        <f t="shared" si="1"/>
        <v>0</v>
      </c>
      <c r="K111" s="1"/>
    </row>
    <row r="112" spans="1:11" ht="18" customHeight="1" x14ac:dyDescent="0.3">
      <c r="A112" s="1">
        <v>110</v>
      </c>
      <c r="B112" s="10">
        <v>46133</v>
      </c>
      <c r="C112" s="1" t="s">
        <v>35</v>
      </c>
      <c r="D112" s="1" t="s">
        <v>46</v>
      </c>
      <c r="E112" s="1">
        <v>1000</v>
      </c>
      <c r="F112" s="1"/>
      <c r="G112" s="1"/>
      <c r="H112" s="1"/>
      <c r="I112" s="1"/>
      <c r="J112" s="1">
        <f t="shared" si="1"/>
        <v>0</v>
      </c>
      <c r="K112" s="1"/>
    </row>
    <row r="113" spans="1:11" ht="18" customHeight="1" x14ac:dyDescent="0.3">
      <c r="A113" s="1">
        <v>111</v>
      </c>
      <c r="B113" s="10">
        <v>46134</v>
      </c>
      <c r="C113" s="1" t="s">
        <v>35</v>
      </c>
      <c r="D113" s="1" t="s">
        <v>46</v>
      </c>
      <c r="E113" s="1">
        <v>1000</v>
      </c>
      <c r="F113" s="1"/>
      <c r="G113" s="1"/>
      <c r="H113" s="1"/>
      <c r="I113" s="1"/>
      <c r="J113" s="1">
        <f t="shared" si="1"/>
        <v>0</v>
      </c>
      <c r="K113" s="1"/>
    </row>
    <row r="114" spans="1:11" ht="18" customHeight="1" x14ac:dyDescent="0.3">
      <c r="A114" s="1">
        <v>112</v>
      </c>
      <c r="B114" s="10">
        <v>46135</v>
      </c>
      <c r="C114" s="1" t="s">
        <v>35</v>
      </c>
      <c r="D114" s="1" t="s">
        <v>46</v>
      </c>
      <c r="E114" s="1">
        <v>1000</v>
      </c>
      <c r="F114" s="1"/>
      <c r="G114" s="1"/>
      <c r="H114" s="1"/>
      <c r="I114" s="1"/>
      <c r="J114" s="1">
        <f t="shared" si="1"/>
        <v>0</v>
      </c>
      <c r="K114" s="1"/>
    </row>
    <row r="115" spans="1:11" ht="18" customHeight="1" x14ac:dyDescent="0.3">
      <c r="A115" s="1">
        <v>113</v>
      </c>
      <c r="B115" s="10">
        <v>46136</v>
      </c>
      <c r="C115" s="1" t="s">
        <v>35</v>
      </c>
      <c r="D115" s="1" t="s">
        <v>46</v>
      </c>
      <c r="E115" s="1">
        <v>1000</v>
      </c>
      <c r="F115" s="1"/>
      <c r="G115" s="1"/>
      <c r="H115" s="1"/>
      <c r="I115" s="1"/>
      <c r="J115" s="1">
        <f t="shared" si="1"/>
        <v>0</v>
      </c>
      <c r="K115" s="1"/>
    </row>
    <row r="116" spans="1:11" ht="18" customHeight="1" x14ac:dyDescent="0.3">
      <c r="A116" s="1">
        <v>114</v>
      </c>
      <c r="B116" s="10">
        <v>46137</v>
      </c>
      <c r="C116" s="1" t="s">
        <v>35</v>
      </c>
      <c r="D116" s="1" t="s">
        <v>46</v>
      </c>
      <c r="E116" s="1">
        <v>1000</v>
      </c>
      <c r="F116" s="1"/>
      <c r="G116" s="1"/>
      <c r="H116" s="1"/>
      <c r="I116" s="1"/>
      <c r="J116" s="1">
        <f t="shared" si="1"/>
        <v>0</v>
      </c>
      <c r="K116" s="1"/>
    </row>
    <row r="117" spans="1:11" ht="18" customHeight="1" x14ac:dyDescent="0.3">
      <c r="A117" s="1">
        <v>115</v>
      </c>
      <c r="B117" s="10">
        <v>46138</v>
      </c>
      <c r="C117" s="1" t="s">
        <v>35</v>
      </c>
      <c r="D117" s="1" t="s">
        <v>46</v>
      </c>
      <c r="E117" s="1">
        <v>1000</v>
      </c>
      <c r="F117" s="1"/>
      <c r="G117" s="1"/>
      <c r="H117" s="1"/>
      <c r="I117" s="1"/>
      <c r="J117" s="1">
        <f t="shared" si="1"/>
        <v>0</v>
      </c>
      <c r="K117" s="1"/>
    </row>
    <row r="118" spans="1:11" ht="18" customHeight="1" x14ac:dyDescent="0.3">
      <c r="A118" s="1">
        <v>116</v>
      </c>
      <c r="B118" s="10">
        <v>46139</v>
      </c>
      <c r="C118" s="1" t="s">
        <v>35</v>
      </c>
      <c r="D118" s="1" t="s">
        <v>46</v>
      </c>
      <c r="E118" s="1">
        <v>1000</v>
      </c>
      <c r="F118" s="1"/>
      <c r="G118" s="1"/>
      <c r="H118" s="1"/>
      <c r="I118" s="1"/>
      <c r="J118" s="1">
        <f t="shared" si="1"/>
        <v>0</v>
      </c>
      <c r="K118" s="1"/>
    </row>
    <row r="119" spans="1:11" ht="18" customHeight="1" x14ac:dyDescent="0.3">
      <c r="A119" s="1">
        <v>117</v>
      </c>
      <c r="B119" s="10">
        <v>46140</v>
      </c>
      <c r="C119" s="1" t="s">
        <v>35</v>
      </c>
      <c r="D119" s="1" t="s">
        <v>46</v>
      </c>
      <c r="E119" s="1">
        <v>1000</v>
      </c>
      <c r="F119" s="1"/>
      <c r="G119" s="1"/>
      <c r="H119" s="1"/>
      <c r="I119" s="1"/>
      <c r="J119" s="1">
        <f t="shared" si="1"/>
        <v>0</v>
      </c>
      <c r="K119" s="1"/>
    </row>
    <row r="120" spans="1:11" ht="18" customHeight="1" x14ac:dyDescent="0.3">
      <c r="A120" s="1">
        <v>118</v>
      </c>
      <c r="B120" s="10">
        <v>46141</v>
      </c>
      <c r="C120" s="1" t="s">
        <v>35</v>
      </c>
      <c r="D120" s="1" t="s">
        <v>46</v>
      </c>
      <c r="E120" s="1">
        <v>1000</v>
      </c>
      <c r="F120" s="1"/>
      <c r="G120" s="1"/>
      <c r="H120" s="1"/>
      <c r="I120" s="1"/>
      <c r="J120" s="1">
        <f t="shared" si="1"/>
        <v>0</v>
      </c>
      <c r="K120" s="1"/>
    </row>
    <row r="121" spans="1:11" ht="18" customHeight="1" x14ac:dyDescent="0.3">
      <c r="A121" s="1">
        <v>119</v>
      </c>
      <c r="B121" s="10">
        <v>46142</v>
      </c>
      <c r="C121" s="1" t="s">
        <v>35</v>
      </c>
      <c r="D121" s="1" t="s">
        <v>46</v>
      </c>
      <c r="E121" s="1">
        <v>1000</v>
      </c>
      <c r="F121" s="1"/>
      <c r="G121" s="1"/>
      <c r="H121" s="1"/>
      <c r="I121" s="1"/>
      <c r="J121" s="1">
        <f t="shared" si="1"/>
        <v>0</v>
      </c>
      <c r="K121" s="1"/>
    </row>
    <row r="122" spans="1:11" ht="18" customHeight="1" x14ac:dyDescent="0.3">
      <c r="A122" s="1">
        <v>120</v>
      </c>
      <c r="B122" s="10">
        <v>46143</v>
      </c>
      <c r="C122" s="1" t="s">
        <v>35</v>
      </c>
      <c r="D122" s="1" t="s">
        <v>46</v>
      </c>
      <c r="E122" s="1">
        <v>1000</v>
      </c>
      <c r="F122" s="1"/>
      <c r="G122" s="1"/>
      <c r="H122" s="1"/>
      <c r="I122" s="1"/>
      <c r="J122" s="1">
        <f t="shared" si="1"/>
        <v>0</v>
      </c>
      <c r="K122" s="1"/>
    </row>
    <row r="123" spans="1:11" ht="18" customHeight="1" x14ac:dyDescent="0.3">
      <c r="A123" s="1">
        <v>121</v>
      </c>
      <c r="B123" s="10">
        <v>46144</v>
      </c>
      <c r="C123" s="1" t="s">
        <v>35</v>
      </c>
      <c r="D123" s="1" t="s">
        <v>46</v>
      </c>
      <c r="E123" s="1">
        <v>1000</v>
      </c>
      <c r="F123" s="1"/>
      <c r="G123" s="1"/>
      <c r="H123" s="1"/>
      <c r="I123" s="1"/>
      <c r="J123" s="1">
        <f t="shared" si="1"/>
        <v>0</v>
      </c>
      <c r="K123" s="1"/>
    </row>
    <row r="124" spans="1:11" ht="18" customHeight="1" x14ac:dyDescent="0.3">
      <c r="A124" s="1">
        <v>122</v>
      </c>
      <c r="B124" s="10">
        <v>46145</v>
      </c>
      <c r="C124" s="1" t="s">
        <v>35</v>
      </c>
      <c r="D124" s="1" t="s">
        <v>46</v>
      </c>
      <c r="E124" s="1">
        <v>1000</v>
      </c>
      <c r="F124" s="1"/>
      <c r="G124" s="1"/>
      <c r="H124" s="1"/>
      <c r="I124" s="1"/>
      <c r="J124" s="1">
        <f t="shared" si="1"/>
        <v>0</v>
      </c>
      <c r="K124" s="1"/>
    </row>
    <row r="125" spans="1:11" ht="18" customHeight="1" x14ac:dyDescent="0.3">
      <c r="A125" s="1">
        <v>123</v>
      </c>
      <c r="B125" s="10">
        <v>46146</v>
      </c>
      <c r="C125" s="1" t="s">
        <v>35</v>
      </c>
      <c r="D125" s="1" t="s">
        <v>46</v>
      </c>
      <c r="E125" s="1">
        <v>1000</v>
      </c>
      <c r="F125" s="1"/>
      <c r="G125" s="1"/>
      <c r="H125" s="1"/>
      <c r="I125" s="1"/>
      <c r="J125" s="1">
        <f t="shared" si="1"/>
        <v>0</v>
      </c>
      <c r="K125" s="1"/>
    </row>
    <row r="126" spans="1:11" ht="18" customHeight="1" x14ac:dyDescent="0.3">
      <c r="A126" s="1">
        <v>124</v>
      </c>
      <c r="B126" s="10">
        <v>46147</v>
      </c>
      <c r="C126" s="1" t="s">
        <v>35</v>
      </c>
      <c r="D126" s="1" t="s">
        <v>46</v>
      </c>
      <c r="E126" s="1">
        <v>1000</v>
      </c>
      <c r="F126" s="1"/>
      <c r="G126" s="1"/>
      <c r="H126" s="1"/>
      <c r="I126" s="1"/>
      <c r="J126" s="1">
        <f t="shared" si="1"/>
        <v>0</v>
      </c>
      <c r="K126" s="1"/>
    </row>
    <row r="127" spans="1:11" ht="18" customHeight="1" x14ac:dyDescent="0.3">
      <c r="A127" s="1">
        <v>125</v>
      </c>
      <c r="B127" s="10">
        <v>46148</v>
      </c>
      <c r="C127" s="1" t="s">
        <v>35</v>
      </c>
      <c r="D127" s="1" t="s">
        <v>46</v>
      </c>
      <c r="E127" s="1">
        <v>1000</v>
      </c>
      <c r="F127" s="1"/>
      <c r="G127" s="1"/>
      <c r="H127" s="1"/>
      <c r="I127" s="1"/>
      <c r="J127" s="1">
        <f t="shared" si="1"/>
        <v>0</v>
      </c>
      <c r="K127" s="1"/>
    </row>
    <row r="128" spans="1:11" ht="18" customHeight="1" x14ac:dyDescent="0.3">
      <c r="A128" s="1">
        <v>126</v>
      </c>
      <c r="B128" s="10">
        <v>46149</v>
      </c>
      <c r="C128" s="1" t="s">
        <v>35</v>
      </c>
      <c r="D128" s="1" t="s">
        <v>46</v>
      </c>
      <c r="E128" s="1">
        <v>1000</v>
      </c>
      <c r="F128" s="1"/>
      <c r="G128" s="1"/>
      <c r="H128" s="1"/>
      <c r="I128" s="1"/>
      <c r="J128" s="1">
        <f t="shared" si="1"/>
        <v>0</v>
      </c>
      <c r="K128" s="1"/>
    </row>
    <row r="129" spans="1:11" ht="18" customHeight="1" x14ac:dyDescent="0.3">
      <c r="A129" s="1">
        <v>127</v>
      </c>
      <c r="B129" s="10">
        <v>46150</v>
      </c>
      <c r="C129" s="1" t="s">
        <v>35</v>
      </c>
      <c r="D129" s="1" t="s">
        <v>46</v>
      </c>
      <c r="E129" s="1">
        <v>1000</v>
      </c>
      <c r="F129" s="1"/>
      <c r="G129" s="1"/>
      <c r="H129" s="1"/>
      <c r="I129" s="1"/>
      <c r="J129" s="1">
        <f t="shared" si="1"/>
        <v>0</v>
      </c>
      <c r="K129" s="1"/>
    </row>
    <row r="130" spans="1:11" ht="18" customHeight="1" x14ac:dyDescent="0.3">
      <c r="A130" s="1">
        <v>128</v>
      </c>
      <c r="B130" s="10">
        <v>46151</v>
      </c>
      <c r="C130" s="1" t="s">
        <v>35</v>
      </c>
      <c r="D130" s="1" t="s">
        <v>46</v>
      </c>
      <c r="E130" s="1">
        <v>1000</v>
      </c>
      <c r="F130" s="1"/>
      <c r="G130" s="1"/>
      <c r="H130" s="1"/>
      <c r="I130" s="1"/>
      <c r="J130" s="1">
        <f t="shared" si="1"/>
        <v>0</v>
      </c>
      <c r="K130" s="1"/>
    </row>
    <row r="131" spans="1:11" ht="18" customHeight="1" x14ac:dyDescent="0.3">
      <c r="A131" s="1">
        <v>129</v>
      </c>
      <c r="B131" s="10">
        <v>46152</v>
      </c>
      <c r="C131" s="1" t="s">
        <v>35</v>
      </c>
      <c r="D131" s="1" t="s">
        <v>46</v>
      </c>
      <c r="E131" s="1">
        <v>1000</v>
      </c>
      <c r="F131" s="1"/>
      <c r="G131" s="1"/>
      <c r="H131" s="1"/>
      <c r="I131" s="1"/>
      <c r="J131" s="1">
        <f t="shared" si="1"/>
        <v>0</v>
      </c>
      <c r="K131" s="1"/>
    </row>
    <row r="132" spans="1:11" ht="18" customHeight="1" x14ac:dyDescent="0.3">
      <c r="A132" s="1">
        <v>130</v>
      </c>
      <c r="B132" s="10">
        <v>46153</v>
      </c>
      <c r="C132" s="1" t="s">
        <v>35</v>
      </c>
      <c r="D132" s="1" t="s">
        <v>46</v>
      </c>
      <c r="E132" s="1">
        <v>1000</v>
      </c>
      <c r="F132" s="1"/>
      <c r="G132" s="1"/>
      <c r="H132" s="1"/>
      <c r="I132" s="1"/>
      <c r="J132" s="1">
        <f t="shared" ref="J132:J195" si="2">E132*F132-G132-H132+I132</f>
        <v>0</v>
      </c>
      <c r="K132" s="1"/>
    </row>
    <row r="133" spans="1:11" ht="18" customHeight="1" x14ac:dyDescent="0.3">
      <c r="A133" s="1">
        <v>131</v>
      </c>
      <c r="B133" s="10">
        <v>46154</v>
      </c>
      <c r="C133" s="1" t="s">
        <v>35</v>
      </c>
      <c r="D133" s="1" t="s">
        <v>46</v>
      </c>
      <c r="E133" s="1">
        <v>1000</v>
      </c>
      <c r="F133" s="1"/>
      <c r="G133" s="1"/>
      <c r="H133" s="1"/>
      <c r="I133" s="1"/>
      <c r="J133" s="1">
        <f t="shared" si="2"/>
        <v>0</v>
      </c>
      <c r="K133" s="1"/>
    </row>
    <row r="134" spans="1:11" ht="18" customHeight="1" x14ac:dyDescent="0.3">
      <c r="A134" s="1">
        <v>132</v>
      </c>
      <c r="B134" s="10">
        <v>46155</v>
      </c>
      <c r="C134" s="1" t="s">
        <v>35</v>
      </c>
      <c r="D134" s="1" t="s">
        <v>46</v>
      </c>
      <c r="E134" s="1">
        <v>1000</v>
      </c>
      <c r="F134" s="1"/>
      <c r="G134" s="1"/>
      <c r="H134" s="1"/>
      <c r="I134" s="1"/>
      <c r="J134" s="1">
        <f t="shared" si="2"/>
        <v>0</v>
      </c>
      <c r="K134" s="1"/>
    </row>
    <row r="135" spans="1:11" ht="18" customHeight="1" x14ac:dyDescent="0.3">
      <c r="A135" s="1">
        <v>133</v>
      </c>
      <c r="B135" s="10">
        <v>46156</v>
      </c>
      <c r="C135" s="1" t="s">
        <v>35</v>
      </c>
      <c r="D135" s="1" t="s">
        <v>46</v>
      </c>
      <c r="E135" s="1">
        <v>1000</v>
      </c>
      <c r="F135" s="1"/>
      <c r="G135" s="1"/>
      <c r="H135" s="1"/>
      <c r="I135" s="1"/>
      <c r="J135" s="1">
        <f t="shared" si="2"/>
        <v>0</v>
      </c>
      <c r="K135" s="1"/>
    </row>
    <row r="136" spans="1:11" ht="18" customHeight="1" x14ac:dyDescent="0.3">
      <c r="A136" s="1">
        <v>134</v>
      </c>
      <c r="B136" s="10">
        <v>46157</v>
      </c>
      <c r="C136" s="1" t="s">
        <v>35</v>
      </c>
      <c r="D136" s="1" t="s">
        <v>46</v>
      </c>
      <c r="E136" s="1">
        <v>1000</v>
      </c>
      <c r="F136" s="1"/>
      <c r="G136" s="1"/>
      <c r="H136" s="1"/>
      <c r="I136" s="1"/>
      <c r="J136" s="1">
        <f t="shared" si="2"/>
        <v>0</v>
      </c>
      <c r="K136" s="1"/>
    </row>
    <row r="137" spans="1:11" ht="18" customHeight="1" x14ac:dyDescent="0.3">
      <c r="A137" s="1">
        <v>135</v>
      </c>
      <c r="B137" s="10">
        <v>46158</v>
      </c>
      <c r="C137" s="1" t="s">
        <v>35</v>
      </c>
      <c r="D137" s="1" t="s">
        <v>46</v>
      </c>
      <c r="E137" s="1">
        <v>1000</v>
      </c>
      <c r="F137" s="1"/>
      <c r="G137" s="1"/>
      <c r="H137" s="1"/>
      <c r="I137" s="1"/>
      <c r="J137" s="1">
        <f t="shared" si="2"/>
        <v>0</v>
      </c>
      <c r="K137" s="1"/>
    </row>
    <row r="138" spans="1:11" ht="18" customHeight="1" x14ac:dyDescent="0.3">
      <c r="A138" s="1">
        <v>136</v>
      </c>
      <c r="B138" s="10">
        <v>46159</v>
      </c>
      <c r="C138" s="1" t="s">
        <v>35</v>
      </c>
      <c r="D138" s="1" t="s">
        <v>46</v>
      </c>
      <c r="E138" s="1">
        <v>1000</v>
      </c>
      <c r="F138" s="1"/>
      <c r="G138" s="1"/>
      <c r="H138" s="1"/>
      <c r="I138" s="1"/>
      <c r="J138" s="1">
        <f t="shared" si="2"/>
        <v>0</v>
      </c>
      <c r="K138" s="1"/>
    </row>
    <row r="139" spans="1:11" ht="18" customHeight="1" x14ac:dyDescent="0.3">
      <c r="A139" s="1">
        <v>137</v>
      </c>
      <c r="B139" s="10">
        <v>46160</v>
      </c>
      <c r="C139" s="1" t="s">
        <v>35</v>
      </c>
      <c r="D139" s="1" t="s">
        <v>46</v>
      </c>
      <c r="E139" s="1">
        <v>1000</v>
      </c>
      <c r="F139" s="1"/>
      <c r="G139" s="1"/>
      <c r="H139" s="1"/>
      <c r="I139" s="1"/>
      <c r="J139" s="1">
        <f t="shared" si="2"/>
        <v>0</v>
      </c>
      <c r="K139" s="1"/>
    </row>
    <row r="140" spans="1:11" ht="18" customHeight="1" x14ac:dyDescent="0.3">
      <c r="A140" s="1">
        <v>138</v>
      </c>
      <c r="B140" s="10">
        <v>46161</v>
      </c>
      <c r="C140" s="1" t="s">
        <v>35</v>
      </c>
      <c r="D140" s="1" t="s">
        <v>46</v>
      </c>
      <c r="E140" s="1">
        <v>1000</v>
      </c>
      <c r="F140" s="1"/>
      <c r="G140" s="1"/>
      <c r="H140" s="1"/>
      <c r="I140" s="1"/>
      <c r="J140" s="1">
        <f t="shared" si="2"/>
        <v>0</v>
      </c>
      <c r="K140" s="1"/>
    </row>
    <row r="141" spans="1:11" ht="18" customHeight="1" x14ac:dyDescent="0.3">
      <c r="A141" s="1">
        <v>139</v>
      </c>
      <c r="B141" s="10">
        <v>46162</v>
      </c>
      <c r="C141" s="1" t="s">
        <v>35</v>
      </c>
      <c r="D141" s="1" t="s">
        <v>46</v>
      </c>
      <c r="E141" s="1">
        <v>1000</v>
      </c>
      <c r="F141" s="1"/>
      <c r="G141" s="1"/>
      <c r="H141" s="1"/>
      <c r="I141" s="1"/>
      <c r="J141" s="1">
        <f t="shared" si="2"/>
        <v>0</v>
      </c>
      <c r="K141" s="1"/>
    </row>
    <row r="142" spans="1:11" ht="18" customHeight="1" x14ac:dyDescent="0.3">
      <c r="A142" s="1">
        <v>140</v>
      </c>
      <c r="B142" s="10">
        <v>46163</v>
      </c>
      <c r="C142" s="1" t="s">
        <v>35</v>
      </c>
      <c r="D142" s="1" t="s">
        <v>46</v>
      </c>
      <c r="E142" s="1">
        <v>1000</v>
      </c>
      <c r="F142" s="1"/>
      <c r="G142" s="1"/>
      <c r="H142" s="1"/>
      <c r="I142" s="1"/>
      <c r="J142" s="1">
        <f t="shared" si="2"/>
        <v>0</v>
      </c>
      <c r="K142" s="1"/>
    </row>
    <row r="143" spans="1:11" ht="18" customHeight="1" x14ac:dyDescent="0.3">
      <c r="A143" s="1">
        <v>141</v>
      </c>
      <c r="B143" s="10">
        <v>46164</v>
      </c>
      <c r="C143" s="1" t="s">
        <v>35</v>
      </c>
      <c r="D143" s="1" t="s">
        <v>46</v>
      </c>
      <c r="E143" s="1">
        <v>1000</v>
      </c>
      <c r="F143" s="1"/>
      <c r="G143" s="1"/>
      <c r="H143" s="1"/>
      <c r="I143" s="1"/>
      <c r="J143" s="1">
        <f t="shared" si="2"/>
        <v>0</v>
      </c>
      <c r="K143" s="1"/>
    </row>
    <row r="144" spans="1:11" ht="18" customHeight="1" x14ac:dyDescent="0.3">
      <c r="A144" s="1">
        <v>142</v>
      </c>
      <c r="B144" s="10">
        <v>46165</v>
      </c>
      <c r="C144" s="1" t="s">
        <v>35</v>
      </c>
      <c r="D144" s="1" t="s">
        <v>46</v>
      </c>
      <c r="E144" s="1">
        <v>1000</v>
      </c>
      <c r="F144" s="1"/>
      <c r="G144" s="1"/>
      <c r="H144" s="1"/>
      <c r="I144" s="1"/>
      <c r="J144" s="1">
        <f t="shared" si="2"/>
        <v>0</v>
      </c>
      <c r="K144" s="1"/>
    </row>
    <row r="145" spans="1:11" ht="18" customHeight="1" x14ac:dyDescent="0.3">
      <c r="A145" s="1">
        <v>143</v>
      </c>
      <c r="B145" s="10">
        <v>46166</v>
      </c>
      <c r="C145" s="1" t="s">
        <v>35</v>
      </c>
      <c r="D145" s="1" t="s">
        <v>46</v>
      </c>
      <c r="E145" s="1">
        <v>1000</v>
      </c>
      <c r="F145" s="1"/>
      <c r="G145" s="1"/>
      <c r="H145" s="1"/>
      <c r="I145" s="1"/>
      <c r="J145" s="1">
        <f t="shared" si="2"/>
        <v>0</v>
      </c>
      <c r="K145" s="1"/>
    </row>
    <row r="146" spans="1:11" ht="18" customHeight="1" x14ac:dyDescent="0.3">
      <c r="A146" s="1">
        <v>144</v>
      </c>
      <c r="B146" s="10">
        <v>46167</v>
      </c>
      <c r="C146" s="1" t="s">
        <v>35</v>
      </c>
      <c r="D146" s="1" t="s">
        <v>46</v>
      </c>
      <c r="E146" s="1">
        <v>1000</v>
      </c>
      <c r="F146" s="1"/>
      <c r="G146" s="1"/>
      <c r="H146" s="1"/>
      <c r="I146" s="1"/>
      <c r="J146" s="1">
        <f t="shared" si="2"/>
        <v>0</v>
      </c>
      <c r="K146" s="1"/>
    </row>
    <row r="147" spans="1:11" ht="18" customHeight="1" x14ac:dyDescent="0.3">
      <c r="A147" s="1">
        <v>145</v>
      </c>
      <c r="B147" s="10">
        <v>46168</v>
      </c>
      <c r="C147" s="1" t="s">
        <v>35</v>
      </c>
      <c r="D147" s="1" t="s">
        <v>46</v>
      </c>
      <c r="E147" s="1">
        <v>1000</v>
      </c>
      <c r="F147" s="1"/>
      <c r="G147" s="1"/>
      <c r="H147" s="1"/>
      <c r="I147" s="1"/>
      <c r="J147" s="1">
        <f t="shared" si="2"/>
        <v>0</v>
      </c>
      <c r="K147" s="1"/>
    </row>
    <row r="148" spans="1:11" ht="18" customHeight="1" x14ac:dyDescent="0.3">
      <c r="A148" s="1">
        <v>146</v>
      </c>
      <c r="B148" s="10">
        <v>46169</v>
      </c>
      <c r="C148" s="1" t="s">
        <v>35</v>
      </c>
      <c r="D148" s="1" t="s">
        <v>46</v>
      </c>
      <c r="E148" s="1">
        <v>1000</v>
      </c>
      <c r="F148" s="1"/>
      <c r="G148" s="1"/>
      <c r="H148" s="1"/>
      <c r="I148" s="1"/>
      <c r="J148" s="1">
        <f t="shared" si="2"/>
        <v>0</v>
      </c>
      <c r="K148" s="1"/>
    </row>
    <row r="149" spans="1:11" ht="18" customHeight="1" x14ac:dyDescent="0.3">
      <c r="A149" s="1">
        <v>147</v>
      </c>
      <c r="B149" s="10">
        <v>46170</v>
      </c>
      <c r="C149" s="1" t="s">
        <v>35</v>
      </c>
      <c r="D149" s="1" t="s">
        <v>46</v>
      </c>
      <c r="E149" s="1">
        <v>1000</v>
      </c>
      <c r="F149" s="1"/>
      <c r="G149" s="1"/>
      <c r="H149" s="1"/>
      <c r="I149" s="1"/>
      <c r="J149" s="1">
        <f t="shared" si="2"/>
        <v>0</v>
      </c>
      <c r="K149" s="1"/>
    </row>
    <row r="150" spans="1:11" ht="18" customHeight="1" x14ac:dyDescent="0.3">
      <c r="A150" s="1">
        <v>148</v>
      </c>
      <c r="B150" s="10">
        <v>46171</v>
      </c>
      <c r="C150" s="1" t="s">
        <v>35</v>
      </c>
      <c r="D150" s="1" t="s">
        <v>46</v>
      </c>
      <c r="E150" s="1">
        <v>1000</v>
      </c>
      <c r="F150" s="1"/>
      <c r="G150" s="1"/>
      <c r="H150" s="1"/>
      <c r="I150" s="1"/>
      <c r="J150" s="1">
        <f t="shared" si="2"/>
        <v>0</v>
      </c>
      <c r="K150" s="1"/>
    </row>
    <row r="151" spans="1:11" ht="18" customHeight="1" x14ac:dyDescent="0.3">
      <c r="A151" s="1">
        <v>149</v>
      </c>
      <c r="B151" s="10">
        <v>46172</v>
      </c>
      <c r="C151" s="1" t="s">
        <v>35</v>
      </c>
      <c r="D151" s="1" t="s">
        <v>46</v>
      </c>
      <c r="E151" s="1">
        <v>1000</v>
      </c>
      <c r="F151" s="1"/>
      <c r="G151" s="1"/>
      <c r="H151" s="1"/>
      <c r="I151" s="1"/>
      <c r="J151" s="1">
        <f t="shared" si="2"/>
        <v>0</v>
      </c>
      <c r="K151" s="1"/>
    </row>
    <row r="152" spans="1:11" ht="18" customHeight="1" x14ac:dyDescent="0.3">
      <c r="A152" s="1">
        <v>150</v>
      </c>
      <c r="B152" s="10">
        <v>46173</v>
      </c>
      <c r="C152" s="1" t="s">
        <v>35</v>
      </c>
      <c r="D152" s="1" t="s">
        <v>46</v>
      </c>
      <c r="E152" s="1">
        <v>1000</v>
      </c>
      <c r="F152" s="1"/>
      <c r="G152" s="1"/>
      <c r="H152" s="1"/>
      <c r="I152" s="1"/>
      <c r="J152" s="1">
        <f t="shared" si="2"/>
        <v>0</v>
      </c>
      <c r="K152" s="1"/>
    </row>
    <row r="153" spans="1:11" ht="18" customHeight="1" x14ac:dyDescent="0.3">
      <c r="A153" s="1">
        <v>151</v>
      </c>
      <c r="B153" s="10">
        <v>46174</v>
      </c>
      <c r="C153" s="1" t="s">
        <v>35</v>
      </c>
      <c r="D153" s="1" t="s">
        <v>46</v>
      </c>
      <c r="E153" s="1">
        <v>1000</v>
      </c>
      <c r="F153" s="1"/>
      <c r="G153" s="1"/>
      <c r="H153" s="1"/>
      <c r="I153" s="1"/>
      <c r="J153" s="1">
        <f t="shared" si="2"/>
        <v>0</v>
      </c>
      <c r="K153" s="1"/>
    </row>
    <row r="154" spans="1:11" ht="18" customHeight="1" x14ac:dyDescent="0.3">
      <c r="A154" s="1">
        <v>152</v>
      </c>
      <c r="B154" s="10">
        <v>46175</v>
      </c>
      <c r="C154" s="1" t="s">
        <v>35</v>
      </c>
      <c r="D154" s="1" t="s">
        <v>46</v>
      </c>
      <c r="E154" s="1">
        <v>1000</v>
      </c>
      <c r="F154" s="1"/>
      <c r="G154" s="1"/>
      <c r="H154" s="1"/>
      <c r="I154" s="1"/>
      <c r="J154" s="1">
        <f t="shared" si="2"/>
        <v>0</v>
      </c>
      <c r="K154" s="1"/>
    </row>
    <row r="155" spans="1:11" ht="18" customHeight="1" x14ac:dyDescent="0.3">
      <c r="A155" s="1">
        <v>153</v>
      </c>
      <c r="B155" s="10">
        <v>46176</v>
      </c>
      <c r="C155" s="1" t="s">
        <v>35</v>
      </c>
      <c r="D155" s="1" t="s">
        <v>46</v>
      </c>
      <c r="E155" s="1">
        <v>1000</v>
      </c>
      <c r="F155" s="1"/>
      <c r="G155" s="1"/>
      <c r="H155" s="1"/>
      <c r="I155" s="1"/>
      <c r="J155" s="1">
        <f t="shared" si="2"/>
        <v>0</v>
      </c>
      <c r="K155" s="1"/>
    </row>
    <row r="156" spans="1:11" ht="18" customHeight="1" x14ac:dyDescent="0.3">
      <c r="A156" s="1">
        <v>154</v>
      </c>
      <c r="B156" s="10">
        <v>46177</v>
      </c>
      <c r="C156" s="1" t="s">
        <v>35</v>
      </c>
      <c r="D156" s="1" t="s">
        <v>46</v>
      </c>
      <c r="E156" s="1">
        <v>1000</v>
      </c>
      <c r="F156" s="1"/>
      <c r="G156" s="1"/>
      <c r="H156" s="1"/>
      <c r="I156" s="1"/>
      <c r="J156" s="1">
        <f t="shared" si="2"/>
        <v>0</v>
      </c>
      <c r="K156" s="1"/>
    </row>
    <row r="157" spans="1:11" ht="18" customHeight="1" x14ac:dyDescent="0.3">
      <c r="A157" s="1">
        <v>155</v>
      </c>
      <c r="B157" s="10">
        <v>46178</v>
      </c>
      <c r="C157" s="1" t="s">
        <v>35</v>
      </c>
      <c r="D157" s="1" t="s">
        <v>46</v>
      </c>
      <c r="E157" s="1">
        <v>1000</v>
      </c>
      <c r="F157" s="1"/>
      <c r="G157" s="1"/>
      <c r="H157" s="1"/>
      <c r="I157" s="1"/>
      <c r="J157" s="1">
        <f t="shared" si="2"/>
        <v>0</v>
      </c>
      <c r="K157" s="1"/>
    </row>
    <row r="158" spans="1:11" ht="18" customHeight="1" x14ac:dyDescent="0.3">
      <c r="A158" s="1">
        <v>156</v>
      </c>
      <c r="B158" s="10">
        <v>46179</v>
      </c>
      <c r="C158" s="1" t="s">
        <v>35</v>
      </c>
      <c r="D158" s="1" t="s">
        <v>46</v>
      </c>
      <c r="E158" s="1">
        <v>1000</v>
      </c>
      <c r="F158" s="1"/>
      <c r="G158" s="1"/>
      <c r="H158" s="1"/>
      <c r="I158" s="1"/>
      <c r="J158" s="1">
        <f t="shared" si="2"/>
        <v>0</v>
      </c>
      <c r="K158" s="1"/>
    </row>
    <row r="159" spans="1:11" ht="18" customHeight="1" x14ac:dyDescent="0.3">
      <c r="A159" s="1">
        <v>157</v>
      </c>
      <c r="B159" s="10">
        <v>46180</v>
      </c>
      <c r="C159" s="1" t="s">
        <v>35</v>
      </c>
      <c r="D159" s="1" t="s">
        <v>46</v>
      </c>
      <c r="E159" s="1">
        <v>1000</v>
      </c>
      <c r="F159" s="1"/>
      <c r="G159" s="1"/>
      <c r="H159" s="1"/>
      <c r="I159" s="1"/>
      <c r="J159" s="1">
        <f t="shared" si="2"/>
        <v>0</v>
      </c>
      <c r="K159" s="1"/>
    </row>
    <row r="160" spans="1:11" ht="18" customHeight="1" x14ac:dyDescent="0.3">
      <c r="A160" s="1">
        <v>158</v>
      </c>
      <c r="B160" s="10">
        <v>46181</v>
      </c>
      <c r="C160" s="1" t="s">
        <v>35</v>
      </c>
      <c r="D160" s="1" t="s">
        <v>46</v>
      </c>
      <c r="E160" s="1">
        <v>1000</v>
      </c>
      <c r="F160" s="1"/>
      <c r="G160" s="1"/>
      <c r="H160" s="1"/>
      <c r="I160" s="1"/>
      <c r="J160" s="1">
        <f t="shared" si="2"/>
        <v>0</v>
      </c>
      <c r="K160" s="1"/>
    </row>
    <row r="161" spans="1:11" ht="18" customHeight="1" x14ac:dyDescent="0.3">
      <c r="A161" s="1">
        <v>159</v>
      </c>
      <c r="B161" s="10">
        <v>46182</v>
      </c>
      <c r="C161" s="1" t="s">
        <v>35</v>
      </c>
      <c r="D161" s="1" t="s">
        <v>46</v>
      </c>
      <c r="E161" s="1">
        <v>1000</v>
      </c>
      <c r="F161" s="1"/>
      <c r="G161" s="1"/>
      <c r="H161" s="1"/>
      <c r="I161" s="1"/>
      <c r="J161" s="1">
        <f t="shared" si="2"/>
        <v>0</v>
      </c>
      <c r="K161" s="1"/>
    </row>
    <row r="162" spans="1:11" ht="18" customHeight="1" x14ac:dyDescent="0.3">
      <c r="A162" s="1">
        <v>160</v>
      </c>
      <c r="B162" s="10">
        <v>46183</v>
      </c>
      <c r="C162" s="1" t="s">
        <v>35</v>
      </c>
      <c r="D162" s="1" t="s">
        <v>46</v>
      </c>
      <c r="E162" s="1">
        <v>1000</v>
      </c>
      <c r="F162" s="1"/>
      <c r="G162" s="1"/>
      <c r="H162" s="1"/>
      <c r="I162" s="1"/>
      <c r="J162" s="1">
        <f t="shared" si="2"/>
        <v>0</v>
      </c>
      <c r="K162" s="1"/>
    </row>
    <row r="163" spans="1:11" ht="18" customHeight="1" x14ac:dyDescent="0.3">
      <c r="A163" s="1">
        <v>161</v>
      </c>
      <c r="B163" s="10">
        <v>46184</v>
      </c>
      <c r="C163" s="1" t="s">
        <v>35</v>
      </c>
      <c r="D163" s="1" t="s">
        <v>46</v>
      </c>
      <c r="E163" s="1">
        <v>1000</v>
      </c>
      <c r="F163" s="1"/>
      <c r="G163" s="1"/>
      <c r="H163" s="1"/>
      <c r="I163" s="1"/>
      <c r="J163" s="1">
        <f t="shared" si="2"/>
        <v>0</v>
      </c>
      <c r="K163" s="1"/>
    </row>
    <row r="164" spans="1:11" ht="18" customHeight="1" x14ac:dyDescent="0.3">
      <c r="A164" s="1">
        <v>162</v>
      </c>
      <c r="B164" s="10">
        <v>46185</v>
      </c>
      <c r="C164" s="1" t="s">
        <v>35</v>
      </c>
      <c r="D164" s="1" t="s">
        <v>46</v>
      </c>
      <c r="E164" s="1">
        <v>1000</v>
      </c>
      <c r="F164" s="1"/>
      <c r="G164" s="1"/>
      <c r="H164" s="1"/>
      <c r="I164" s="1"/>
      <c r="J164" s="1">
        <f t="shared" si="2"/>
        <v>0</v>
      </c>
      <c r="K164" s="1"/>
    </row>
    <row r="165" spans="1:11" ht="18" customHeight="1" x14ac:dyDescent="0.3">
      <c r="A165" s="1">
        <v>163</v>
      </c>
      <c r="B165" s="10">
        <v>46186</v>
      </c>
      <c r="C165" s="1" t="s">
        <v>35</v>
      </c>
      <c r="D165" s="1" t="s">
        <v>46</v>
      </c>
      <c r="E165" s="1">
        <v>1000</v>
      </c>
      <c r="F165" s="1"/>
      <c r="G165" s="1"/>
      <c r="H165" s="1"/>
      <c r="I165" s="1"/>
      <c r="J165" s="1">
        <f t="shared" si="2"/>
        <v>0</v>
      </c>
      <c r="K165" s="1"/>
    </row>
    <row r="166" spans="1:11" ht="18" customHeight="1" x14ac:dyDescent="0.3">
      <c r="A166" s="1">
        <v>164</v>
      </c>
      <c r="B166" s="10">
        <v>46187</v>
      </c>
      <c r="C166" s="1" t="s">
        <v>35</v>
      </c>
      <c r="D166" s="1" t="s">
        <v>46</v>
      </c>
      <c r="E166" s="1">
        <v>1000</v>
      </c>
      <c r="F166" s="1"/>
      <c r="G166" s="1"/>
      <c r="H166" s="1"/>
      <c r="I166" s="1"/>
      <c r="J166" s="1">
        <f t="shared" si="2"/>
        <v>0</v>
      </c>
      <c r="K166" s="1"/>
    </row>
    <row r="167" spans="1:11" ht="18" customHeight="1" x14ac:dyDescent="0.3">
      <c r="A167" s="1">
        <v>165</v>
      </c>
      <c r="B167" s="10">
        <v>46188</v>
      </c>
      <c r="C167" s="1" t="s">
        <v>35</v>
      </c>
      <c r="D167" s="1" t="s">
        <v>46</v>
      </c>
      <c r="E167" s="1">
        <v>1000</v>
      </c>
      <c r="F167" s="1"/>
      <c r="G167" s="1"/>
      <c r="H167" s="1"/>
      <c r="I167" s="1"/>
      <c r="J167" s="1">
        <f t="shared" si="2"/>
        <v>0</v>
      </c>
      <c r="K167" s="1"/>
    </row>
    <row r="168" spans="1:11" ht="18" customHeight="1" x14ac:dyDescent="0.3">
      <c r="A168" s="1">
        <v>166</v>
      </c>
      <c r="B168" s="10">
        <v>46189</v>
      </c>
      <c r="C168" s="1" t="s">
        <v>35</v>
      </c>
      <c r="D168" s="1" t="s">
        <v>46</v>
      </c>
      <c r="E168" s="1">
        <v>1000</v>
      </c>
      <c r="F168" s="1"/>
      <c r="G168" s="1"/>
      <c r="H168" s="1"/>
      <c r="I168" s="1"/>
      <c r="J168" s="1">
        <f t="shared" si="2"/>
        <v>0</v>
      </c>
      <c r="K168" s="1"/>
    </row>
    <row r="169" spans="1:11" ht="18" customHeight="1" x14ac:dyDescent="0.3">
      <c r="A169" s="1">
        <v>167</v>
      </c>
      <c r="B169" s="10">
        <v>46190</v>
      </c>
      <c r="C169" s="1" t="s">
        <v>35</v>
      </c>
      <c r="D169" s="1" t="s">
        <v>46</v>
      </c>
      <c r="E169" s="1">
        <v>1000</v>
      </c>
      <c r="F169" s="1"/>
      <c r="G169" s="1"/>
      <c r="H169" s="1"/>
      <c r="I169" s="1"/>
      <c r="J169" s="1">
        <f t="shared" si="2"/>
        <v>0</v>
      </c>
      <c r="K169" s="1"/>
    </row>
    <row r="170" spans="1:11" ht="18" customHeight="1" x14ac:dyDescent="0.3">
      <c r="A170" s="1">
        <v>168</v>
      </c>
      <c r="B170" s="10">
        <v>46191</v>
      </c>
      <c r="C170" s="1" t="s">
        <v>35</v>
      </c>
      <c r="D170" s="1" t="s">
        <v>46</v>
      </c>
      <c r="E170" s="1">
        <v>1000</v>
      </c>
      <c r="F170" s="1"/>
      <c r="G170" s="1"/>
      <c r="H170" s="1"/>
      <c r="I170" s="1"/>
      <c r="J170" s="1">
        <f t="shared" si="2"/>
        <v>0</v>
      </c>
      <c r="K170" s="1"/>
    </row>
    <row r="171" spans="1:11" ht="18" customHeight="1" x14ac:dyDescent="0.3">
      <c r="A171" s="1">
        <v>169</v>
      </c>
      <c r="B171" s="10">
        <v>46192</v>
      </c>
      <c r="C171" s="1" t="s">
        <v>35</v>
      </c>
      <c r="D171" s="1" t="s">
        <v>46</v>
      </c>
      <c r="E171" s="1">
        <v>1000</v>
      </c>
      <c r="F171" s="1"/>
      <c r="G171" s="1"/>
      <c r="H171" s="1"/>
      <c r="I171" s="1"/>
      <c r="J171" s="1">
        <f t="shared" si="2"/>
        <v>0</v>
      </c>
      <c r="K171" s="1"/>
    </row>
    <row r="172" spans="1:11" ht="18" customHeight="1" x14ac:dyDescent="0.3">
      <c r="A172" s="1">
        <v>170</v>
      </c>
      <c r="B172" s="10">
        <v>46193</v>
      </c>
      <c r="C172" s="1" t="s">
        <v>35</v>
      </c>
      <c r="D172" s="1" t="s">
        <v>46</v>
      </c>
      <c r="E172" s="1">
        <v>1000</v>
      </c>
      <c r="F172" s="1"/>
      <c r="G172" s="1"/>
      <c r="H172" s="1"/>
      <c r="I172" s="1"/>
      <c r="J172" s="1">
        <f t="shared" si="2"/>
        <v>0</v>
      </c>
      <c r="K172" s="1"/>
    </row>
    <row r="173" spans="1:11" ht="18" customHeight="1" x14ac:dyDescent="0.3">
      <c r="A173" s="1">
        <v>171</v>
      </c>
      <c r="B173" s="10">
        <v>46194</v>
      </c>
      <c r="C173" s="1" t="s">
        <v>35</v>
      </c>
      <c r="D173" s="1" t="s">
        <v>46</v>
      </c>
      <c r="E173" s="1">
        <v>1000</v>
      </c>
      <c r="F173" s="1"/>
      <c r="G173" s="1"/>
      <c r="H173" s="1"/>
      <c r="I173" s="1"/>
      <c r="J173" s="1">
        <f t="shared" si="2"/>
        <v>0</v>
      </c>
      <c r="K173" s="1"/>
    </row>
    <row r="174" spans="1:11" ht="18" customHeight="1" x14ac:dyDescent="0.3">
      <c r="A174" s="1">
        <v>172</v>
      </c>
      <c r="B174" s="10">
        <v>46195</v>
      </c>
      <c r="C174" s="1" t="s">
        <v>35</v>
      </c>
      <c r="D174" s="1" t="s">
        <v>46</v>
      </c>
      <c r="E174" s="1">
        <v>1000</v>
      </c>
      <c r="F174" s="1"/>
      <c r="G174" s="1"/>
      <c r="H174" s="1"/>
      <c r="I174" s="1"/>
      <c r="J174" s="1">
        <f t="shared" si="2"/>
        <v>0</v>
      </c>
      <c r="K174" s="1"/>
    </row>
    <row r="175" spans="1:11" ht="18" customHeight="1" x14ac:dyDescent="0.3">
      <c r="A175" s="1">
        <v>173</v>
      </c>
      <c r="B175" s="10">
        <v>46196</v>
      </c>
      <c r="C175" s="1" t="s">
        <v>35</v>
      </c>
      <c r="D175" s="1" t="s">
        <v>46</v>
      </c>
      <c r="E175" s="1">
        <v>1000</v>
      </c>
      <c r="F175" s="1"/>
      <c r="G175" s="1"/>
      <c r="H175" s="1"/>
      <c r="I175" s="1"/>
      <c r="J175" s="1">
        <f t="shared" si="2"/>
        <v>0</v>
      </c>
      <c r="K175" s="1"/>
    </row>
    <row r="176" spans="1:11" ht="18" customHeight="1" x14ac:dyDescent="0.3">
      <c r="A176" s="1">
        <v>174</v>
      </c>
      <c r="B176" s="10">
        <v>46197</v>
      </c>
      <c r="C176" s="1" t="s">
        <v>35</v>
      </c>
      <c r="D176" s="1" t="s">
        <v>46</v>
      </c>
      <c r="E176" s="1">
        <v>1000</v>
      </c>
      <c r="F176" s="1"/>
      <c r="G176" s="1"/>
      <c r="H176" s="1"/>
      <c r="I176" s="1"/>
      <c r="J176" s="1">
        <f t="shared" si="2"/>
        <v>0</v>
      </c>
      <c r="K176" s="1"/>
    </row>
    <row r="177" spans="1:11" ht="18" customHeight="1" x14ac:dyDescent="0.3">
      <c r="A177" s="1">
        <v>175</v>
      </c>
      <c r="B177" s="10">
        <v>46198</v>
      </c>
      <c r="C177" s="1" t="s">
        <v>35</v>
      </c>
      <c r="D177" s="1" t="s">
        <v>46</v>
      </c>
      <c r="E177" s="1">
        <v>1000</v>
      </c>
      <c r="F177" s="1"/>
      <c r="G177" s="1"/>
      <c r="H177" s="1"/>
      <c r="I177" s="1"/>
      <c r="J177" s="1">
        <f t="shared" si="2"/>
        <v>0</v>
      </c>
      <c r="K177" s="1"/>
    </row>
    <row r="178" spans="1:11" ht="18" customHeight="1" x14ac:dyDescent="0.3">
      <c r="A178" s="1">
        <v>176</v>
      </c>
      <c r="B178" s="10">
        <v>46199</v>
      </c>
      <c r="C178" s="1" t="s">
        <v>35</v>
      </c>
      <c r="D178" s="1" t="s">
        <v>46</v>
      </c>
      <c r="E178" s="1">
        <v>1000</v>
      </c>
      <c r="F178" s="1"/>
      <c r="G178" s="1"/>
      <c r="H178" s="1"/>
      <c r="I178" s="1"/>
      <c r="J178" s="1">
        <f t="shared" si="2"/>
        <v>0</v>
      </c>
      <c r="K178" s="1"/>
    </row>
    <row r="179" spans="1:11" ht="18" customHeight="1" x14ac:dyDescent="0.3">
      <c r="A179" s="1">
        <v>177</v>
      </c>
      <c r="B179" s="10">
        <v>46200</v>
      </c>
      <c r="C179" s="1" t="s">
        <v>35</v>
      </c>
      <c r="D179" s="1" t="s">
        <v>46</v>
      </c>
      <c r="E179" s="1">
        <v>1000</v>
      </c>
      <c r="F179" s="1"/>
      <c r="G179" s="1"/>
      <c r="H179" s="1"/>
      <c r="I179" s="1"/>
      <c r="J179" s="1">
        <f t="shared" si="2"/>
        <v>0</v>
      </c>
      <c r="K179" s="1"/>
    </row>
    <row r="180" spans="1:11" ht="18" customHeight="1" x14ac:dyDescent="0.3">
      <c r="A180" s="1">
        <v>178</v>
      </c>
      <c r="B180" s="10">
        <v>46201</v>
      </c>
      <c r="C180" s="1" t="s">
        <v>35</v>
      </c>
      <c r="D180" s="1" t="s">
        <v>46</v>
      </c>
      <c r="E180" s="1">
        <v>1000</v>
      </c>
      <c r="F180" s="1"/>
      <c r="G180" s="1"/>
      <c r="H180" s="1"/>
      <c r="I180" s="1"/>
      <c r="J180" s="1">
        <f t="shared" si="2"/>
        <v>0</v>
      </c>
      <c r="K180" s="1"/>
    </row>
    <row r="181" spans="1:11" ht="18" customHeight="1" x14ac:dyDescent="0.3">
      <c r="A181" s="1">
        <v>179</v>
      </c>
      <c r="B181" s="10">
        <v>46202</v>
      </c>
      <c r="C181" s="1" t="s">
        <v>35</v>
      </c>
      <c r="D181" s="1" t="s">
        <v>46</v>
      </c>
      <c r="E181" s="1">
        <v>1000</v>
      </c>
      <c r="F181" s="1"/>
      <c r="G181" s="1"/>
      <c r="H181" s="1"/>
      <c r="I181" s="1"/>
      <c r="J181" s="1">
        <f t="shared" si="2"/>
        <v>0</v>
      </c>
      <c r="K181" s="1"/>
    </row>
    <row r="182" spans="1:11" ht="18" customHeight="1" x14ac:dyDescent="0.3">
      <c r="A182" s="1">
        <v>180</v>
      </c>
      <c r="B182" s="10">
        <v>46203</v>
      </c>
      <c r="C182" s="1" t="s">
        <v>35</v>
      </c>
      <c r="D182" s="1" t="s">
        <v>46</v>
      </c>
      <c r="E182" s="1">
        <v>1000</v>
      </c>
      <c r="F182" s="1"/>
      <c r="G182" s="1"/>
      <c r="H182" s="1"/>
      <c r="I182" s="1"/>
      <c r="J182" s="1">
        <f t="shared" si="2"/>
        <v>0</v>
      </c>
      <c r="K182" s="1"/>
    </row>
    <row r="183" spans="1:11" ht="18" customHeight="1" x14ac:dyDescent="0.3">
      <c r="A183" s="1">
        <v>181</v>
      </c>
      <c r="B183" s="10">
        <v>46204</v>
      </c>
      <c r="C183" s="1" t="s">
        <v>35</v>
      </c>
      <c r="D183" s="1" t="s">
        <v>46</v>
      </c>
      <c r="E183" s="1">
        <v>1000</v>
      </c>
      <c r="F183" s="1"/>
      <c r="G183" s="1"/>
      <c r="H183" s="1"/>
      <c r="I183" s="1"/>
      <c r="J183" s="1">
        <f t="shared" si="2"/>
        <v>0</v>
      </c>
      <c r="K183" s="1"/>
    </row>
    <row r="184" spans="1:11" ht="18" customHeight="1" x14ac:dyDescent="0.3">
      <c r="A184" s="1">
        <v>182</v>
      </c>
      <c r="B184" s="10">
        <v>46205</v>
      </c>
      <c r="C184" s="1" t="s">
        <v>35</v>
      </c>
      <c r="D184" s="1" t="s">
        <v>46</v>
      </c>
      <c r="E184" s="1">
        <v>1000</v>
      </c>
      <c r="F184" s="1"/>
      <c r="G184" s="1"/>
      <c r="H184" s="1"/>
      <c r="I184" s="1"/>
      <c r="J184" s="1">
        <f t="shared" si="2"/>
        <v>0</v>
      </c>
      <c r="K184" s="1"/>
    </row>
    <row r="185" spans="1:11" ht="18" customHeight="1" x14ac:dyDescent="0.3">
      <c r="A185" s="1">
        <v>183</v>
      </c>
      <c r="B185" s="10">
        <v>46206</v>
      </c>
      <c r="C185" s="1" t="s">
        <v>35</v>
      </c>
      <c r="D185" s="1" t="s">
        <v>46</v>
      </c>
      <c r="E185" s="1">
        <v>1000</v>
      </c>
      <c r="F185" s="1"/>
      <c r="G185" s="1"/>
      <c r="H185" s="1"/>
      <c r="I185" s="1"/>
      <c r="J185" s="1">
        <f t="shared" si="2"/>
        <v>0</v>
      </c>
      <c r="K185" s="1"/>
    </row>
    <row r="186" spans="1:11" ht="18" customHeight="1" x14ac:dyDescent="0.3">
      <c r="A186" s="1">
        <v>184</v>
      </c>
      <c r="B186" s="10">
        <v>46207</v>
      </c>
      <c r="C186" s="1" t="s">
        <v>35</v>
      </c>
      <c r="D186" s="1" t="s">
        <v>46</v>
      </c>
      <c r="E186" s="1">
        <v>1000</v>
      </c>
      <c r="F186" s="1"/>
      <c r="G186" s="1"/>
      <c r="H186" s="1"/>
      <c r="I186" s="1"/>
      <c r="J186" s="1">
        <f t="shared" si="2"/>
        <v>0</v>
      </c>
      <c r="K186" s="1"/>
    </row>
    <row r="187" spans="1:11" ht="18" customHeight="1" x14ac:dyDescent="0.3">
      <c r="A187" s="1">
        <v>185</v>
      </c>
      <c r="B187" s="10">
        <v>46208</v>
      </c>
      <c r="C187" s="1" t="s">
        <v>35</v>
      </c>
      <c r="D187" s="1" t="s">
        <v>46</v>
      </c>
      <c r="E187" s="1">
        <v>1000</v>
      </c>
      <c r="F187" s="1"/>
      <c r="G187" s="1"/>
      <c r="H187" s="1"/>
      <c r="I187" s="1"/>
      <c r="J187" s="1">
        <f t="shared" si="2"/>
        <v>0</v>
      </c>
      <c r="K187" s="1"/>
    </row>
    <row r="188" spans="1:11" ht="18" customHeight="1" x14ac:dyDescent="0.3">
      <c r="A188" s="1">
        <v>186</v>
      </c>
      <c r="B188" s="10">
        <v>46209</v>
      </c>
      <c r="C188" s="1" t="s">
        <v>35</v>
      </c>
      <c r="D188" s="1" t="s">
        <v>46</v>
      </c>
      <c r="E188" s="1">
        <v>1000</v>
      </c>
      <c r="F188" s="1"/>
      <c r="G188" s="1"/>
      <c r="H188" s="1"/>
      <c r="I188" s="1"/>
      <c r="J188" s="1">
        <f t="shared" si="2"/>
        <v>0</v>
      </c>
      <c r="K188" s="1"/>
    </row>
    <row r="189" spans="1:11" ht="18" customHeight="1" x14ac:dyDescent="0.3">
      <c r="A189" s="1">
        <v>187</v>
      </c>
      <c r="B189" s="10">
        <v>46210</v>
      </c>
      <c r="C189" s="1" t="s">
        <v>35</v>
      </c>
      <c r="D189" s="1" t="s">
        <v>46</v>
      </c>
      <c r="E189" s="1">
        <v>1000</v>
      </c>
      <c r="F189" s="1"/>
      <c r="G189" s="1"/>
      <c r="H189" s="1"/>
      <c r="I189" s="1"/>
      <c r="J189" s="1">
        <f t="shared" si="2"/>
        <v>0</v>
      </c>
      <c r="K189" s="1"/>
    </row>
    <row r="190" spans="1:11" ht="18" customHeight="1" x14ac:dyDescent="0.3">
      <c r="A190" s="1">
        <v>188</v>
      </c>
      <c r="B190" s="10">
        <v>46211</v>
      </c>
      <c r="C190" s="1" t="s">
        <v>35</v>
      </c>
      <c r="D190" s="1" t="s">
        <v>46</v>
      </c>
      <c r="E190" s="1">
        <v>1000</v>
      </c>
      <c r="F190" s="1"/>
      <c r="G190" s="1"/>
      <c r="H190" s="1"/>
      <c r="I190" s="1"/>
      <c r="J190" s="1">
        <f t="shared" si="2"/>
        <v>0</v>
      </c>
      <c r="K190" s="1"/>
    </row>
    <row r="191" spans="1:11" ht="18" customHeight="1" x14ac:dyDescent="0.3">
      <c r="A191" s="1">
        <v>189</v>
      </c>
      <c r="B191" s="10">
        <v>46212</v>
      </c>
      <c r="C191" s="1" t="s">
        <v>35</v>
      </c>
      <c r="D191" s="1" t="s">
        <v>46</v>
      </c>
      <c r="E191" s="1">
        <v>1000</v>
      </c>
      <c r="F191" s="1"/>
      <c r="G191" s="1"/>
      <c r="H191" s="1"/>
      <c r="I191" s="1"/>
      <c r="J191" s="1">
        <f t="shared" si="2"/>
        <v>0</v>
      </c>
      <c r="K191" s="1"/>
    </row>
    <row r="192" spans="1:11" ht="18" customHeight="1" x14ac:dyDescent="0.3">
      <c r="A192" s="1">
        <v>190</v>
      </c>
      <c r="B192" s="10">
        <v>46213</v>
      </c>
      <c r="C192" s="1" t="s">
        <v>35</v>
      </c>
      <c r="D192" s="1" t="s">
        <v>46</v>
      </c>
      <c r="E192" s="1">
        <v>1000</v>
      </c>
      <c r="F192" s="1"/>
      <c r="G192" s="1"/>
      <c r="H192" s="1"/>
      <c r="I192" s="1"/>
      <c r="J192" s="1">
        <f t="shared" si="2"/>
        <v>0</v>
      </c>
      <c r="K192" s="1"/>
    </row>
    <row r="193" spans="1:11" ht="18" customHeight="1" x14ac:dyDescent="0.3">
      <c r="A193" s="1">
        <v>191</v>
      </c>
      <c r="B193" s="10">
        <v>46214</v>
      </c>
      <c r="C193" s="1" t="s">
        <v>35</v>
      </c>
      <c r="D193" s="1" t="s">
        <v>46</v>
      </c>
      <c r="E193" s="1">
        <v>1000</v>
      </c>
      <c r="F193" s="1"/>
      <c r="G193" s="1"/>
      <c r="H193" s="1"/>
      <c r="I193" s="1"/>
      <c r="J193" s="1">
        <f t="shared" si="2"/>
        <v>0</v>
      </c>
      <c r="K193" s="1"/>
    </row>
    <row r="194" spans="1:11" ht="18" customHeight="1" x14ac:dyDescent="0.3">
      <c r="A194" s="1">
        <v>192</v>
      </c>
      <c r="B194" s="10">
        <v>46215</v>
      </c>
      <c r="C194" s="1" t="s">
        <v>35</v>
      </c>
      <c r="D194" s="1" t="s">
        <v>46</v>
      </c>
      <c r="E194" s="1">
        <v>1000</v>
      </c>
      <c r="F194" s="1"/>
      <c r="G194" s="1"/>
      <c r="H194" s="1"/>
      <c r="I194" s="1"/>
      <c r="J194" s="1">
        <f t="shared" si="2"/>
        <v>0</v>
      </c>
      <c r="K194" s="1"/>
    </row>
    <row r="195" spans="1:11" ht="18" customHeight="1" x14ac:dyDescent="0.3">
      <c r="A195" s="1">
        <v>193</v>
      </c>
      <c r="B195" s="10">
        <v>46216</v>
      </c>
      <c r="C195" s="1" t="s">
        <v>35</v>
      </c>
      <c r="D195" s="1" t="s">
        <v>46</v>
      </c>
      <c r="E195" s="1">
        <v>1000</v>
      </c>
      <c r="F195" s="1"/>
      <c r="G195" s="1"/>
      <c r="H195" s="1"/>
      <c r="I195" s="1"/>
      <c r="J195" s="1">
        <f t="shared" si="2"/>
        <v>0</v>
      </c>
      <c r="K195" s="1"/>
    </row>
    <row r="196" spans="1:11" ht="18" customHeight="1" x14ac:dyDescent="0.3">
      <c r="A196" s="1">
        <v>194</v>
      </c>
      <c r="B196" s="10">
        <v>46217</v>
      </c>
      <c r="C196" s="1" t="s">
        <v>35</v>
      </c>
      <c r="D196" s="1" t="s">
        <v>46</v>
      </c>
      <c r="E196" s="1">
        <v>1000</v>
      </c>
      <c r="F196" s="1"/>
      <c r="G196" s="1"/>
      <c r="H196" s="1"/>
      <c r="I196" s="1"/>
      <c r="J196" s="1">
        <f t="shared" ref="J196:J259" si="3">E196*F196-G196-H196+I196</f>
        <v>0</v>
      </c>
      <c r="K196" s="1"/>
    </row>
    <row r="197" spans="1:11" ht="18" customHeight="1" x14ac:dyDescent="0.3">
      <c r="A197" s="1">
        <v>195</v>
      </c>
      <c r="B197" s="10">
        <v>46218</v>
      </c>
      <c r="C197" s="1" t="s">
        <v>35</v>
      </c>
      <c r="D197" s="1" t="s">
        <v>46</v>
      </c>
      <c r="E197" s="1">
        <v>1000</v>
      </c>
      <c r="F197" s="1"/>
      <c r="G197" s="1"/>
      <c r="H197" s="1"/>
      <c r="I197" s="1"/>
      <c r="J197" s="1">
        <f t="shared" si="3"/>
        <v>0</v>
      </c>
      <c r="K197" s="1"/>
    </row>
    <row r="198" spans="1:11" ht="18" customHeight="1" x14ac:dyDescent="0.3">
      <c r="A198" s="1">
        <v>196</v>
      </c>
      <c r="B198" s="10">
        <v>46219</v>
      </c>
      <c r="C198" s="1" t="s">
        <v>35</v>
      </c>
      <c r="D198" s="1" t="s">
        <v>46</v>
      </c>
      <c r="E198" s="1">
        <v>1000</v>
      </c>
      <c r="F198" s="1"/>
      <c r="G198" s="1"/>
      <c r="H198" s="1"/>
      <c r="I198" s="1"/>
      <c r="J198" s="1">
        <f t="shared" si="3"/>
        <v>0</v>
      </c>
      <c r="K198" s="1"/>
    </row>
    <row r="199" spans="1:11" ht="18" customHeight="1" x14ac:dyDescent="0.3">
      <c r="A199" s="1">
        <v>197</v>
      </c>
      <c r="B199" s="10">
        <v>46220</v>
      </c>
      <c r="C199" s="1" t="s">
        <v>35</v>
      </c>
      <c r="D199" s="1" t="s">
        <v>46</v>
      </c>
      <c r="E199" s="1">
        <v>1000</v>
      </c>
      <c r="F199" s="1"/>
      <c r="G199" s="1"/>
      <c r="H199" s="1"/>
      <c r="I199" s="1"/>
      <c r="J199" s="1">
        <f t="shared" si="3"/>
        <v>0</v>
      </c>
      <c r="K199" s="1"/>
    </row>
    <row r="200" spans="1:11" ht="18" customHeight="1" x14ac:dyDescent="0.3">
      <c r="A200" s="1">
        <v>198</v>
      </c>
      <c r="B200" s="10">
        <v>46221</v>
      </c>
      <c r="C200" s="1" t="s">
        <v>35</v>
      </c>
      <c r="D200" s="1" t="s">
        <v>46</v>
      </c>
      <c r="E200" s="1">
        <v>1000</v>
      </c>
      <c r="F200" s="1"/>
      <c r="G200" s="1"/>
      <c r="H200" s="1"/>
      <c r="I200" s="1"/>
      <c r="J200" s="1">
        <f t="shared" si="3"/>
        <v>0</v>
      </c>
      <c r="K200" s="1"/>
    </row>
    <row r="201" spans="1:11" ht="18" customHeight="1" x14ac:dyDescent="0.3">
      <c r="A201" s="1">
        <v>199</v>
      </c>
      <c r="B201" s="10">
        <v>46222</v>
      </c>
      <c r="C201" s="1" t="s">
        <v>35</v>
      </c>
      <c r="D201" s="1" t="s">
        <v>46</v>
      </c>
      <c r="E201" s="1">
        <v>1000</v>
      </c>
      <c r="F201" s="1"/>
      <c r="G201" s="1"/>
      <c r="H201" s="1"/>
      <c r="I201" s="1"/>
      <c r="J201" s="1">
        <f t="shared" si="3"/>
        <v>0</v>
      </c>
      <c r="K201" s="1"/>
    </row>
    <row r="202" spans="1:11" ht="18" customHeight="1" x14ac:dyDescent="0.3">
      <c r="A202" s="1">
        <v>200</v>
      </c>
      <c r="B202" s="10">
        <v>46223</v>
      </c>
      <c r="C202" s="1" t="s">
        <v>35</v>
      </c>
      <c r="D202" s="1" t="s">
        <v>46</v>
      </c>
      <c r="E202" s="1">
        <v>1000</v>
      </c>
      <c r="F202" s="1"/>
      <c r="G202" s="1"/>
      <c r="H202" s="1"/>
      <c r="I202" s="1"/>
      <c r="J202" s="1">
        <f t="shared" si="3"/>
        <v>0</v>
      </c>
      <c r="K202" s="1"/>
    </row>
    <row r="203" spans="1:11" ht="18" customHeight="1" x14ac:dyDescent="0.3">
      <c r="A203" s="1">
        <v>201</v>
      </c>
      <c r="B203" s="10">
        <v>46224</v>
      </c>
      <c r="C203" s="1" t="s">
        <v>35</v>
      </c>
      <c r="D203" s="1" t="s">
        <v>46</v>
      </c>
      <c r="E203" s="1">
        <v>1000</v>
      </c>
      <c r="F203" s="1"/>
      <c r="G203" s="1"/>
      <c r="H203" s="1"/>
      <c r="I203" s="1"/>
      <c r="J203" s="1">
        <f t="shared" si="3"/>
        <v>0</v>
      </c>
      <c r="K203" s="1"/>
    </row>
    <row r="204" spans="1:11" ht="18" customHeight="1" x14ac:dyDescent="0.3">
      <c r="A204" s="1">
        <v>202</v>
      </c>
      <c r="B204" s="10">
        <v>46225</v>
      </c>
      <c r="C204" s="1" t="s">
        <v>35</v>
      </c>
      <c r="D204" s="1" t="s">
        <v>46</v>
      </c>
      <c r="E204" s="1">
        <v>1000</v>
      </c>
      <c r="F204" s="1"/>
      <c r="G204" s="1"/>
      <c r="H204" s="1"/>
      <c r="I204" s="1"/>
      <c r="J204" s="1">
        <f t="shared" si="3"/>
        <v>0</v>
      </c>
      <c r="K204" s="1"/>
    </row>
    <row r="205" spans="1:11" ht="18" customHeight="1" x14ac:dyDescent="0.3">
      <c r="A205" s="1">
        <v>203</v>
      </c>
      <c r="B205" s="10">
        <v>46226</v>
      </c>
      <c r="C205" s="1" t="s">
        <v>35</v>
      </c>
      <c r="D205" s="1" t="s">
        <v>46</v>
      </c>
      <c r="E205" s="1">
        <v>1000</v>
      </c>
      <c r="F205" s="1"/>
      <c r="G205" s="1"/>
      <c r="H205" s="1"/>
      <c r="I205" s="1"/>
      <c r="J205" s="1">
        <f t="shared" si="3"/>
        <v>0</v>
      </c>
      <c r="K205" s="1"/>
    </row>
    <row r="206" spans="1:11" ht="18" customHeight="1" x14ac:dyDescent="0.3">
      <c r="A206" s="1">
        <v>204</v>
      </c>
      <c r="B206" s="10">
        <v>46227</v>
      </c>
      <c r="C206" s="1" t="s">
        <v>35</v>
      </c>
      <c r="D206" s="1" t="s">
        <v>46</v>
      </c>
      <c r="E206" s="1">
        <v>1000</v>
      </c>
      <c r="F206" s="1"/>
      <c r="G206" s="1"/>
      <c r="H206" s="1"/>
      <c r="I206" s="1"/>
      <c r="J206" s="1">
        <f t="shared" si="3"/>
        <v>0</v>
      </c>
      <c r="K206" s="1"/>
    </row>
    <row r="207" spans="1:11" ht="18" customHeight="1" x14ac:dyDescent="0.3">
      <c r="A207" s="1">
        <v>205</v>
      </c>
      <c r="B207" s="10">
        <v>46228</v>
      </c>
      <c r="C207" s="1" t="s">
        <v>35</v>
      </c>
      <c r="D207" s="1" t="s">
        <v>46</v>
      </c>
      <c r="E207" s="1">
        <v>1000</v>
      </c>
      <c r="F207" s="1"/>
      <c r="G207" s="1"/>
      <c r="H207" s="1"/>
      <c r="I207" s="1"/>
      <c r="J207" s="1">
        <f t="shared" si="3"/>
        <v>0</v>
      </c>
      <c r="K207" s="1"/>
    </row>
    <row r="208" spans="1:11" ht="18" customHeight="1" x14ac:dyDescent="0.3">
      <c r="A208" s="1">
        <v>206</v>
      </c>
      <c r="B208" s="10">
        <v>46229</v>
      </c>
      <c r="C208" s="1" t="s">
        <v>35</v>
      </c>
      <c r="D208" s="1" t="s">
        <v>46</v>
      </c>
      <c r="E208" s="1">
        <v>1000</v>
      </c>
      <c r="F208" s="1"/>
      <c r="G208" s="1"/>
      <c r="H208" s="1"/>
      <c r="I208" s="1"/>
      <c r="J208" s="1">
        <f t="shared" si="3"/>
        <v>0</v>
      </c>
      <c r="K208" s="1"/>
    </row>
    <row r="209" spans="1:11" ht="18" customHeight="1" x14ac:dyDescent="0.3">
      <c r="A209" s="1">
        <v>207</v>
      </c>
      <c r="B209" s="10">
        <v>46230</v>
      </c>
      <c r="C209" s="1" t="s">
        <v>35</v>
      </c>
      <c r="D209" s="1" t="s">
        <v>46</v>
      </c>
      <c r="E209" s="1">
        <v>1000</v>
      </c>
      <c r="F209" s="1"/>
      <c r="G209" s="1"/>
      <c r="H209" s="1"/>
      <c r="I209" s="1"/>
      <c r="J209" s="1">
        <f t="shared" si="3"/>
        <v>0</v>
      </c>
      <c r="K209" s="1"/>
    </row>
    <row r="210" spans="1:11" ht="18" customHeight="1" x14ac:dyDescent="0.3">
      <c r="A210" s="1">
        <v>208</v>
      </c>
      <c r="B210" s="10">
        <v>46231</v>
      </c>
      <c r="C210" s="1" t="s">
        <v>35</v>
      </c>
      <c r="D210" s="1" t="s">
        <v>46</v>
      </c>
      <c r="E210" s="1">
        <v>1000</v>
      </c>
      <c r="F210" s="1"/>
      <c r="G210" s="1"/>
      <c r="H210" s="1"/>
      <c r="I210" s="1"/>
      <c r="J210" s="1">
        <f t="shared" si="3"/>
        <v>0</v>
      </c>
      <c r="K210" s="1"/>
    </row>
    <row r="211" spans="1:11" ht="18" customHeight="1" x14ac:dyDescent="0.3">
      <c r="A211" s="1">
        <v>209</v>
      </c>
      <c r="B211" s="10">
        <v>46232</v>
      </c>
      <c r="C211" s="1" t="s">
        <v>35</v>
      </c>
      <c r="D211" s="1" t="s">
        <v>46</v>
      </c>
      <c r="E211" s="1">
        <v>1000</v>
      </c>
      <c r="F211" s="1"/>
      <c r="G211" s="1"/>
      <c r="H211" s="1"/>
      <c r="I211" s="1"/>
      <c r="J211" s="1">
        <f t="shared" si="3"/>
        <v>0</v>
      </c>
      <c r="K211" s="1"/>
    </row>
    <row r="212" spans="1:11" ht="18" customHeight="1" x14ac:dyDescent="0.3">
      <c r="A212" s="1">
        <v>210</v>
      </c>
      <c r="B212" s="10">
        <v>46233</v>
      </c>
      <c r="C212" s="1" t="s">
        <v>35</v>
      </c>
      <c r="D212" s="1" t="s">
        <v>46</v>
      </c>
      <c r="E212" s="1">
        <v>1000</v>
      </c>
      <c r="F212" s="1"/>
      <c r="G212" s="1"/>
      <c r="H212" s="1"/>
      <c r="I212" s="1"/>
      <c r="J212" s="1">
        <f t="shared" si="3"/>
        <v>0</v>
      </c>
      <c r="K212" s="1"/>
    </row>
    <row r="213" spans="1:11" ht="18" customHeight="1" x14ac:dyDescent="0.3">
      <c r="A213" s="1">
        <v>211</v>
      </c>
      <c r="B213" s="10">
        <v>46234</v>
      </c>
      <c r="C213" s="1" t="s">
        <v>35</v>
      </c>
      <c r="D213" s="1" t="s">
        <v>46</v>
      </c>
      <c r="E213" s="1">
        <v>1000</v>
      </c>
      <c r="F213" s="1"/>
      <c r="G213" s="1"/>
      <c r="H213" s="1"/>
      <c r="I213" s="1"/>
      <c r="J213" s="1">
        <f t="shared" si="3"/>
        <v>0</v>
      </c>
      <c r="K213" s="1"/>
    </row>
    <row r="214" spans="1:11" ht="18" customHeight="1" x14ac:dyDescent="0.3">
      <c r="A214" s="1">
        <v>212</v>
      </c>
      <c r="B214" s="10">
        <v>46235</v>
      </c>
      <c r="C214" s="1" t="s">
        <v>35</v>
      </c>
      <c r="D214" s="1" t="s">
        <v>46</v>
      </c>
      <c r="E214" s="1">
        <v>1000</v>
      </c>
      <c r="F214" s="1"/>
      <c r="G214" s="1"/>
      <c r="H214" s="1"/>
      <c r="I214" s="1"/>
      <c r="J214" s="1">
        <f t="shared" si="3"/>
        <v>0</v>
      </c>
      <c r="K214" s="1"/>
    </row>
    <row r="215" spans="1:11" ht="18" customHeight="1" x14ac:dyDescent="0.3">
      <c r="A215" s="1">
        <v>213</v>
      </c>
      <c r="B215" s="10">
        <v>46236</v>
      </c>
      <c r="C215" s="1" t="s">
        <v>35</v>
      </c>
      <c r="D215" s="1" t="s">
        <v>46</v>
      </c>
      <c r="E215" s="1">
        <v>1000</v>
      </c>
      <c r="F215" s="1"/>
      <c r="G215" s="1"/>
      <c r="H215" s="1"/>
      <c r="I215" s="1"/>
      <c r="J215" s="1">
        <f t="shared" si="3"/>
        <v>0</v>
      </c>
      <c r="K215" s="1"/>
    </row>
    <row r="216" spans="1:11" ht="18" customHeight="1" x14ac:dyDescent="0.3">
      <c r="A216" s="1">
        <v>214</v>
      </c>
      <c r="B216" s="10">
        <v>46237</v>
      </c>
      <c r="C216" s="1" t="s">
        <v>35</v>
      </c>
      <c r="D216" s="1" t="s">
        <v>46</v>
      </c>
      <c r="E216" s="1">
        <v>1000</v>
      </c>
      <c r="F216" s="1"/>
      <c r="G216" s="1"/>
      <c r="H216" s="1"/>
      <c r="I216" s="1"/>
      <c r="J216" s="1">
        <f t="shared" si="3"/>
        <v>0</v>
      </c>
      <c r="K216" s="1"/>
    </row>
    <row r="217" spans="1:11" ht="18" customHeight="1" x14ac:dyDescent="0.3">
      <c r="A217" s="1">
        <v>215</v>
      </c>
      <c r="B217" s="10">
        <v>46238</v>
      </c>
      <c r="C217" s="1" t="s">
        <v>35</v>
      </c>
      <c r="D217" s="1" t="s">
        <v>46</v>
      </c>
      <c r="E217" s="1">
        <v>1000</v>
      </c>
      <c r="F217" s="1"/>
      <c r="G217" s="1"/>
      <c r="H217" s="1"/>
      <c r="I217" s="1"/>
      <c r="J217" s="1">
        <f t="shared" si="3"/>
        <v>0</v>
      </c>
      <c r="K217" s="1"/>
    </row>
    <row r="218" spans="1:11" ht="18" customHeight="1" x14ac:dyDescent="0.3">
      <c r="A218" s="1">
        <v>216</v>
      </c>
      <c r="B218" s="10">
        <v>46239</v>
      </c>
      <c r="C218" s="1" t="s">
        <v>35</v>
      </c>
      <c r="D218" s="1" t="s">
        <v>46</v>
      </c>
      <c r="E218" s="1">
        <v>1000</v>
      </c>
      <c r="F218" s="1"/>
      <c r="G218" s="1"/>
      <c r="H218" s="1"/>
      <c r="I218" s="1"/>
      <c r="J218" s="1">
        <f t="shared" si="3"/>
        <v>0</v>
      </c>
      <c r="K218" s="1"/>
    </row>
    <row r="219" spans="1:11" ht="18" customHeight="1" x14ac:dyDescent="0.3">
      <c r="A219" s="1">
        <v>217</v>
      </c>
      <c r="B219" s="10">
        <v>46240</v>
      </c>
      <c r="C219" s="1" t="s">
        <v>35</v>
      </c>
      <c r="D219" s="1" t="s">
        <v>46</v>
      </c>
      <c r="E219" s="1">
        <v>1000</v>
      </c>
      <c r="F219" s="1"/>
      <c r="G219" s="1"/>
      <c r="H219" s="1"/>
      <c r="I219" s="1"/>
      <c r="J219" s="1">
        <f t="shared" si="3"/>
        <v>0</v>
      </c>
      <c r="K219" s="1"/>
    </row>
    <row r="220" spans="1:11" ht="18" customHeight="1" x14ac:dyDescent="0.3">
      <c r="A220" s="1">
        <v>218</v>
      </c>
      <c r="B220" s="10">
        <v>46241</v>
      </c>
      <c r="C220" s="1" t="s">
        <v>35</v>
      </c>
      <c r="D220" s="1" t="s">
        <v>46</v>
      </c>
      <c r="E220" s="1">
        <v>1000</v>
      </c>
      <c r="F220" s="1"/>
      <c r="G220" s="1"/>
      <c r="H220" s="1"/>
      <c r="I220" s="1"/>
      <c r="J220" s="1">
        <f t="shared" si="3"/>
        <v>0</v>
      </c>
      <c r="K220" s="1"/>
    </row>
    <row r="221" spans="1:11" ht="18" customHeight="1" x14ac:dyDescent="0.3">
      <c r="A221" s="1">
        <v>219</v>
      </c>
      <c r="B221" s="10">
        <v>46242</v>
      </c>
      <c r="C221" s="1" t="s">
        <v>35</v>
      </c>
      <c r="D221" s="1" t="s">
        <v>46</v>
      </c>
      <c r="E221" s="1">
        <v>1000</v>
      </c>
      <c r="F221" s="1"/>
      <c r="G221" s="1"/>
      <c r="H221" s="1"/>
      <c r="I221" s="1"/>
      <c r="J221" s="1">
        <f t="shared" si="3"/>
        <v>0</v>
      </c>
      <c r="K221" s="1"/>
    </row>
    <row r="222" spans="1:11" ht="18" customHeight="1" x14ac:dyDescent="0.3">
      <c r="A222" s="1">
        <v>220</v>
      </c>
      <c r="B222" s="10">
        <v>46243</v>
      </c>
      <c r="C222" s="1" t="s">
        <v>35</v>
      </c>
      <c r="D222" s="1" t="s">
        <v>46</v>
      </c>
      <c r="E222" s="1">
        <v>1000</v>
      </c>
      <c r="F222" s="1"/>
      <c r="G222" s="1"/>
      <c r="H222" s="1"/>
      <c r="I222" s="1"/>
      <c r="J222" s="1">
        <f t="shared" si="3"/>
        <v>0</v>
      </c>
      <c r="K222" s="1"/>
    </row>
    <row r="223" spans="1:11" ht="18" customHeight="1" x14ac:dyDescent="0.3">
      <c r="A223" s="1">
        <v>221</v>
      </c>
      <c r="B223" s="10">
        <v>46244</v>
      </c>
      <c r="C223" s="1" t="s">
        <v>35</v>
      </c>
      <c r="D223" s="1" t="s">
        <v>46</v>
      </c>
      <c r="E223" s="1">
        <v>1000</v>
      </c>
      <c r="F223" s="1"/>
      <c r="G223" s="1"/>
      <c r="H223" s="1"/>
      <c r="I223" s="1"/>
      <c r="J223" s="1">
        <f t="shared" si="3"/>
        <v>0</v>
      </c>
      <c r="K223" s="1"/>
    </row>
    <row r="224" spans="1:11" ht="18" customHeight="1" x14ac:dyDescent="0.3">
      <c r="A224" s="1">
        <v>222</v>
      </c>
      <c r="B224" s="10">
        <v>46245</v>
      </c>
      <c r="C224" s="1" t="s">
        <v>35</v>
      </c>
      <c r="D224" s="1" t="s">
        <v>46</v>
      </c>
      <c r="E224" s="1">
        <v>1000</v>
      </c>
      <c r="F224" s="1"/>
      <c r="G224" s="1"/>
      <c r="H224" s="1"/>
      <c r="I224" s="1"/>
      <c r="J224" s="1">
        <f t="shared" si="3"/>
        <v>0</v>
      </c>
      <c r="K224" s="1"/>
    </row>
    <row r="225" spans="1:11" ht="18" customHeight="1" x14ac:dyDescent="0.3">
      <c r="A225" s="1">
        <v>223</v>
      </c>
      <c r="B225" s="10">
        <v>46246</v>
      </c>
      <c r="C225" s="1" t="s">
        <v>35</v>
      </c>
      <c r="D225" s="1" t="s">
        <v>46</v>
      </c>
      <c r="E225" s="1">
        <v>1000</v>
      </c>
      <c r="F225" s="1"/>
      <c r="G225" s="1"/>
      <c r="H225" s="1"/>
      <c r="I225" s="1"/>
      <c r="J225" s="1">
        <f t="shared" si="3"/>
        <v>0</v>
      </c>
      <c r="K225" s="1"/>
    </row>
    <row r="226" spans="1:11" ht="18" customHeight="1" x14ac:dyDescent="0.3">
      <c r="A226" s="1">
        <v>224</v>
      </c>
      <c r="B226" s="10">
        <v>46247</v>
      </c>
      <c r="C226" s="1" t="s">
        <v>35</v>
      </c>
      <c r="D226" s="1" t="s">
        <v>46</v>
      </c>
      <c r="E226" s="1">
        <v>1000</v>
      </c>
      <c r="F226" s="1"/>
      <c r="G226" s="1"/>
      <c r="H226" s="1"/>
      <c r="I226" s="1"/>
      <c r="J226" s="1">
        <f t="shared" si="3"/>
        <v>0</v>
      </c>
      <c r="K226" s="1"/>
    </row>
    <row r="227" spans="1:11" ht="18" customHeight="1" x14ac:dyDescent="0.3">
      <c r="A227" s="1">
        <v>225</v>
      </c>
      <c r="B227" s="10">
        <v>46248</v>
      </c>
      <c r="C227" s="1" t="s">
        <v>35</v>
      </c>
      <c r="D227" s="1" t="s">
        <v>46</v>
      </c>
      <c r="E227" s="1">
        <v>1000</v>
      </c>
      <c r="F227" s="1"/>
      <c r="G227" s="1"/>
      <c r="H227" s="1"/>
      <c r="I227" s="1"/>
      <c r="J227" s="1">
        <f t="shared" si="3"/>
        <v>0</v>
      </c>
      <c r="K227" s="1"/>
    </row>
    <row r="228" spans="1:11" ht="18" customHeight="1" x14ac:dyDescent="0.3">
      <c r="A228" s="1">
        <v>226</v>
      </c>
      <c r="B228" s="10">
        <v>46249</v>
      </c>
      <c r="C228" s="1" t="s">
        <v>35</v>
      </c>
      <c r="D228" s="1" t="s">
        <v>46</v>
      </c>
      <c r="E228" s="1">
        <v>1000</v>
      </c>
      <c r="F228" s="1"/>
      <c r="G228" s="1"/>
      <c r="H228" s="1"/>
      <c r="I228" s="1"/>
      <c r="J228" s="1">
        <f t="shared" si="3"/>
        <v>0</v>
      </c>
      <c r="K228" s="1"/>
    </row>
    <row r="229" spans="1:11" ht="18" customHeight="1" x14ac:dyDescent="0.3">
      <c r="A229" s="1">
        <v>227</v>
      </c>
      <c r="B229" s="10">
        <v>46250</v>
      </c>
      <c r="C229" s="1" t="s">
        <v>35</v>
      </c>
      <c r="D229" s="1" t="s">
        <v>46</v>
      </c>
      <c r="E229" s="1">
        <v>1000</v>
      </c>
      <c r="F229" s="1"/>
      <c r="G229" s="1"/>
      <c r="H229" s="1"/>
      <c r="I229" s="1"/>
      <c r="J229" s="1">
        <f t="shared" si="3"/>
        <v>0</v>
      </c>
      <c r="K229" s="1"/>
    </row>
    <row r="230" spans="1:11" ht="18" customHeight="1" x14ac:dyDescent="0.3">
      <c r="A230" s="1">
        <v>228</v>
      </c>
      <c r="B230" s="10">
        <v>46251</v>
      </c>
      <c r="C230" s="1" t="s">
        <v>35</v>
      </c>
      <c r="D230" s="1" t="s">
        <v>46</v>
      </c>
      <c r="E230" s="1">
        <v>1000</v>
      </c>
      <c r="F230" s="1"/>
      <c r="G230" s="1"/>
      <c r="H230" s="1"/>
      <c r="I230" s="1"/>
      <c r="J230" s="1">
        <f t="shared" si="3"/>
        <v>0</v>
      </c>
      <c r="K230" s="1"/>
    </row>
    <row r="231" spans="1:11" ht="18" customHeight="1" x14ac:dyDescent="0.3">
      <c r="A231" s="1">
        <v>229</v>
      </c>
      <c r="B231" s="10">
        <v>46252</v>
      </c>
      <c r="C231" s="1" t="s">
        <v>35</v>
      </c>
      <c r="D231" s="1" t="s">
        <v>46</v>
      </c>
      <c r="E231" s="1">
        <v>1000</v>
      </c>
      <c r="F231" s="1"/>
      <c r="G231" s="1"/>
      <c r="H231" s="1"/>
      <c r="I231" s="1"/>
      <c r="J231" s="1">
        <f t="shared" si="3"/>
        <v>0</v>
      </c>
      <c r="K231" s="1"/>
    </row>
    <row r="232" spans="1:11" ht="18" customHeight="1" x14ac:dyDescent="0.3">
      <c r="A232" s="1">
        <v>230</v>
      </c>
      <c r="B232" s="10">
        <v>46253</v>
      </c>
      <c r="C232" s="1" t="s">
        <v>35</v>
      </c>
      <c r="D232" s="1" t="s">
        <v>46</v>
      </c>
      <c r="E232" s="1">
        <v>1000</v>
      </c>
      <c r="F232" s="1"/>
      <c r="G232" s="1"/>
      <c r="H232" s="1"/>
      <c r="I232" s="1"/>
      <c r="J232" s="1">
        <f t="shared" si="3"/>
        <v>0</v>
      </c>
      <c r="K232" s="1"/>
    </row>
    <row r="233" spans="1:11" ht="18" customHeight="1" x14ac:dyDescent="0.3">
      <c r="A233" s="1">
        <v>231</v>
      </c>
      <c r="B233" s="10">
        <v>46254</v>
      </c>
      <c r="C233" s="1" t="s">
        <v>35</v>
      </c>
      <c r="D233" s="1" t="s">
        <v>46</v>
      </c>
      <c r="E233" s="1">
        <v>1000</v>
      </c>
      <c r="F233" s="1"/>
      <c r="G233" s="1"/>
      <c r="H233" s="1"/>
      <c r="I233" s="1"/>
      <c r="J233" s="1">
        <f t="shared" si="3"/>
        <v>0</v>
      </c>
      <c r="K233" s="1"/>
    </row>
    <row r="234" spans="1:11" ht="18" customHeight="1" x14ac:dyDescent="0.3">
      <c r="A234" s="1">
        <v>232</v>
      </c>
      <c r="B234" s="10">
        <v>46255</v>
      </c>
      <c r="C234" s="1" t="s">
        <v>35</v>
      </c>
      <c r="D234" s="1" t="s">
        <v>46</v>
      </c>
      <c r="E234" s="1">
        <v>1000</v>
      </c>
      <c r="F234" s="1"/>
      <c r="G234" s="1"/>
      <c r="H234" s="1"/>
      <c r="I234" s="1"/>
      <c r="J234" s="1">
        <f t="shared" si="3"/>
        <v>0</v>
      </c>
      <c r="K234" s="1"/>
    </row>
    <row r="235" spans="1:11" ht="18" customHeight="1" x14ac:dyDescent="0.3">
      <c r="A235" s="1">
        <v>233</v>
      </c>
      <c r="B235" s="10">
        <v>46256</v>
      </c>
      <c r="C235" s="1" t="s">
        <v>35</v>
      </c>
      <c r="D235" s="1" t="s">
        <v>46</v>
      </c>
      <c r="E235" s="1">
        <v>1000</v>
      </c>
      <c r="F235" s="1"/>
      <c r="G235" s="1"/>
      <c r="H235" s="1"/>
      <c r="I235" s="1"/>
      <c r="J235" s="1">
        <f t="shared" si="3"/>
        <v>0</v>
      </c>
      <c r="K235" s="1"/>
    </row>
    <row r="236" spans="1:11" ht="18" customHeight="1" x14ac:dyDescent="0.3">
      <c r="A236" s="1">
        <v>234</v>
      </c>
      <c r="B236" s="10">
        <v>46257</v>
      </c>
      <c r="C236" s="1" t="s">
        <v>35</v>
      </c>
      <c r="D236" s="1" t="s">
        <v>46</v>
      </c>
      <c r="E236" s="1">
        <v>1000</v>
      </c>
      <c r="F236" s="1"/>
      <c r="G236" s="1"/>
      <c r="H236" s="1"/>
      <c r="I236" s="1"/>
      <c r="J236" s="1">
        <f t="shared" si="3"/>
        <v>0</v>
      </c>
      <c r="K236" s="1"/>
    </row>
    <row r="237" spans="1:11" ht="18" customHeight="1" x14ac:dyDescent="0.3">
      <c r="A237" s="1">
        <v>235</v>
      </c>
      <c r="B237" s="10">
        <v>46258</v>
      </c>
      <c r="C237" s="1" t="s">
        <v>35</v>
      </c>
      <c r="D237" s="1" t="s">
        <v>46</v>
      </c>
      <c r="E237" s="1">
        <v>1000</v>
      </c>
      <c r="F237" s="1"/>
      <c r="G237" s="1"/>
      <c r="H237" s="1"/>
      <c r="I237" s="1"/>
      <c r="J237" s="1">
        <f t="shared" si="3"/>
        <v>0</v>
      </c>
      <c r="K237" s="1"/>
    </row>
    <row r="238" spans="1:11" ht="18" customHeight="1" x14ac:dyDescent="0.3">
      <c r="A238" s="1">
        <v>236</v>
      </c>
      <c r="B238" s="10">
        <v>46259</v>
      </c>
      <c r="C238" s="1" t="s">
        <v>35</v>
      </c>
      <c r="D238" s="1" t="s">
        <v>46</v>
      </c>
      <c r="E238" s="1">
        <v>1000</v>
      </c>
      <c r="F238" s="1"/>
      <c r="G238" s="1"/>
      <c r="H238" s="1"/>
      <c r="I238" s="1"/>
      <c r="J238" s="1">
        <f t="shared" si="3"/>
        <v>0</v>
      </c>
      <c r="K238" s="1"/>
    </row>
    <row r="239" spans="1:11" ht="18" customHeight="1" x14ac:dyDescent="0.3">
      <c r="A239" s="1">
        <v>237</v>
      </c>
      <c r="B239" s="10">
        <v>46260</v>
      </c>
      <c r="C239" s="1" t="s">
        <v>35</v>
      </c>
      <c r="D239" s="1" t="s">
        <v>46</v>
      </c>
      <c r="E239" s="1">
        <v>1000</v>
      </c>
      <c r="F239" s="1"/>
      <c r="G239" s="1"/>
      <c r="H239" s="1"/>
      <c r="I239" s="1"/>
      <c r="J239" s="1">
        <f t="shared" si="3"/>
        <v>0</v>
      </c>
      <c r="K239" s="1"/>
    </row>
    <row r="240" spans="1:11" ht="18" customHeight="1" x14ac:dyDescent="0.3">
      <c r="A240" s="1">
        <v>238</v>
      </c>
      <c r="B240" s="10">
        <v>46261</v>
      </c>
      <c r="C240" s="1" t="s">
        <v>35</v>
      </c>
      <c r="D240" s="1" t="s">
        <v>46</v>
      </c>
      <c r="E240" s="1">
        <v>1000</v>
      </c>
      <c r="F240" s="1"/>
      <c r="G240" s="1"/>
      <c r="H240" s="1"/>
      <c r="I240" s="1"/>
      <c r="J240" s="1">
        <f t="shared" si="3"/>
        <v>0</v>
      </c>
      <c r="K240" s="1"/>
    </row>
    <row r="241" spans="1:11" ht="18" customHeight="1" x14ac:dyDescent="0.3">
      <c r="A241" s="1">
        <v>239</v>
      </c>
      <c r="B241" s="10">
        <v>46262</v>
      </c>
      <c r="C241" s="1" t="s">
        <v>35</v>
      </c>
      <c r="D241" s="1" t="s">
        <v>46</v>
      </c>
      <c r="E241" s="1">
        <v>1000</v>
      </c>
      <c r="F241" s="1"/>
      <c r="G241" s="1"/>
      <c r="H241" s="1"/>
      <c r="I241" s="1"/>
      <c r="J241" s="1">
        <f t="shared" si="3"/>
        <v>0</v>
      </c>
      <c r="K241" s="1"/>
    </row>
    <row r="242" spans="1:11" ht="18" customHeight="1" x14ac:dyDescent="0.3">
      <c r="A242" s="1">
        <v>240</v>
      </c>
      <c r="B242" s="10">
        <v>46263</v>
      </c>
      <c r="C242" s="1" t="s">
        <v>35</v>
      </c>
      <c r="D242" s="1" t="s">
        <v>46</v>
      </c>
      <c r="E242" s="1">
        <v>1000</v>
      </c>
      <c r="F242" s="1"/>
      <c r="G242" s="1"/>
      <c r="H242" s="1"/>
      <c r="I242" s="1"/>
      <c r="J242" s="1">
        <f t="shared" si="3"/>
        <v>0</v>
      </c>
      <c r="K242" s="1"/>
    </row>
    <row r="243" spans="1:11" ht="18" customHeight="1" x14ac:dyDescent="0.3">
      <c r="A243" s="1">
        <v>241</v>
      </c>
      <c r="B243" s="10">
        <v>46264</v>
      </c>
      <c r="C243" s="1" t="s">
        <v>35</v>
      </c>
      <c r="D243" s="1" t="s">
        <v>46</v>
      </c>
      <c r="E243" s="1">
        <v>1000</v>
      </c>
      <c r="F243" s="1"/>
      <c r="G243" s="1"/>
      <c r="H243" s="1"/>
      <c r="I243" s="1"/>
      <c r="J243" s="1">
        <f t="shared" si="3"/>
        <v>0</v>
      </c>
      <c r="K243" s="1"/>
    </row>
    <row r="244" spans="1:11" ht="18" customHeight="1" x14ac:dyDescent="0.3">
      <c r="A244" s="1">
        <v>242</v>
      </c>
      <c r="B244" s="10">
        <v>46265</v>
      </c>
      <c r="C244" s="1" t="s">
        <v>35</v>
      </c>
      <c r="D244" s="1" t="s">
        <v>46</v>
      </c>
      <c r="E244" s="1">
        <v>1000</v>
      </c>
      <c r="F244" s="1"/>
      <c r="G244" s="1"/>
      <c r="H244" s="1"/>
      <c r="I244" s="1"/>
      <c r="J244" s="1">
        <f t="shared" si="3"/>
        <v>0</v>
      </c>
      <c r="K244" s="1"/>
    </row>
    <row r="245" spans="1:11" ht="18" customHeight="1" x14ac:dyDescent="0.3">
      <c r="A245" s="1">
        <v>243</v>
      </c>
      <c r="B245" s="10">
        <v>46266</v>
      </c>
      <c r="C245" s="1" t="s">
        <v>35</v>
      </c>
      <c r="D245" s="1" t="s">
        <v>46</v>
      </c>
      <c r="E245" s="1">
        <v>1000</v>
      </c>
      <c r="F245" s="1"/>
      <c r="G245" s="1"/>
      <c r="H245" s="1"/>
      <c r="I245" s="1"/>
      <c r="J245" s="1">
        <f t="shared" si="3"/>
        <v>0</v>
      </c>
      <c r="K245" s="1"/>
    </row>
    <row r="246" spans="1:11" ht="18" customHeight="1" x14ac:dyDescent="0.3">
      <c r="A246" s="1">
        <v>244</v>
      </c>
      <c r="B246" s="10">
        <v>46267</v>
      </c>
      <c r="C246" s="1" t="s">
        <v>35</v>
      </c>
      <c r="D246" s="1" t="s">
        <v>46</v>
      </c>
      <c r="E246" s="1">
        <v>1000</v>
      </c>
      <c r="F246" s="1"/>
      <c r="G246" s="1"/>
      <c r="H246" s="1"/>
      <c r="I246" s="1"/>
      <c r="J246" s="1">
        <f t="shared" si="3"/>
        <v>0</v>
      </c>
      <c r="K246" s="1"/>
    </row>
    <row r="247" spans="1:11" ht="18" customHeight="1" x14ac:dyDescent="0.3">
      <c r="A247" s="1">
        <v>245</v>
      </c>
      <c r="B247" s="10">
        <v>46268</v>
      </c>
      <c r="C247" s="1" t="s">
        <v>35</v>
      </c>
      <c r="D247" s="1" t="s">
        <v>46</v>
      </c>
      <c r="E247" s="1">
        <v>1000</v>
      </c>
      <c r="F247" s="1"/>
      <c r="G247" s="1"/>
      <c r="H247" s="1"/>
      <c r="I247" s="1"/>
      <c r="J247" s="1">
        <f t="shared" si="3"/>
        <v>0</v>
      </c>
      <c r="K247" s="1"/>
    </row>
    <row r="248" spans="1:11" ht="18" customHeight="1" x14ac:dyDescent="0.3">
      <c r="A248" s="1">
        <v>246</v>
      </c>
      <c r="B248" s="10">
        <v>46269</v>
      </c>
      <c r="C248" s="1" t="s">
        <v>35</v>
      </c>
      <c r="D248" s="1" t="s">
        <v>46</v>
      </c>
      <c r="E248" s="1">
        <v>1000</v>
      </c>
      <c r="F248" s="1"/>
      <c r="G248" s="1"/>
      <c r="H248" s="1"/>
      <c r="I248" s="1"/>
      <c r="J248" s="1">
        <f t="shared" si="3"/>
        <v>0</v>
      </c>
      <c r="K248" s="1"/>
    </row>
    <row r="249" spans="1:11" ht="18" customHeight="1" x14ac:dyDescent="0.3">
      <c r="A249" s="1">
        <v>247</v>
      </c>
      <c r="B249" s="10">
        <v>46270</v>
      </c>
      <c r="C249" s="1" t="s">
        <v>35</v>
      </c>
      <c r="D249" s="1" t="s">
        <v>46</v>
      </c>
      <c r="E249" s="1">
        <v>1000</v>
      </c>
      <c r="F249" s="1"/>
      <c r="G249" s="1"/>
      <c r="H249" s="1"/>
      <c r="I249" s="1"/>
      <c r="J249" s="1">
        <f t="shared" si="3"/>
        <v>0</v>
      </c>
      <c r="K249" s="1"/>
    </row>
    <row r="250" spans="1:11" ht="18" customHeight="1" x14ac:dyDescent="0.3">
      <c r="A250" s="1">
        <v>248</v>
      </c>
      <c r="B250" s="10">
        <v>46271</v>
      </c>
      <c r="C250" s="1" t="s">
        <v>35</v>
      </c>
      <c r="D250" s="1" t="s">
        <v>46</v>
      </c>
      <c r="E250" s="1">
        <v>1000</v>
      </c>
      <c r="F250" s="1"/>
      <c r="G250" s="1"/>
      <c r="H250" s="1"/>
      <c r="I250" s="1"/>
      <c r="J250" s="1">
        <f t="shared" si="3"/>
        <v>0</v>
      </c>
      <c r="K250" s="1"/>
    </row>
    <row r="251" spans="1:11" ht="18" customHeight="1" x14ac:dyDescent="0.3">
      <c r="A251" s="1">
        <v>249</v>
      </c>
      <c r="B251" s="10">
        <v>46272</v>
      </c>
      <c r="C251" s="1" t="s">
        <v>35</v>
      </c>
      <c r="D251" s="1" t="s">
        <v>46</v>
      </c>
      <c r="E251" s="1">
        <v>1000</v>
      </c>
      <c r="F251" s="1"/>
      <c r="G251" s="1"/>
      <c r="H251" s="1"/>
      <c r="I251" s="1"/>
      <c r="J251" s="1">
        <f t="shared" si="3"/>
        <v>0</v>
      </c>
      <c r="K251" s="1"/>
    </row>
    <row r="252" spans="1:11" ht="18" customHeight="1" x14ac:dyDescent="0.3">
      <c r="A252" s="1">
        <v>250</v>
      </c>
      <c r="B252" s="10">
        <v>46273</v>
      </c>
      <c r="C252" s="1" t="s">
        <v>35</v>
      </c>
      <c r="D252" s="1" t="s">
        <v>46</v>
      </c>
      <c r="E252" s="1">
        <v>1000</v>
      </c>
      <c r="F252" s="1"/>
      <c r="G252" s="1"/>
      <c r="H252" s="1"/>
      <c r="I252" s="1"/>
      <c r="J252" s="1">
        <f t="shared" si="3"/>
        <v>0</v>
      </c>
      <c r="K252" s="1"/>
    </row>
    <row r="253" spans="1:11" ht="18" customHeight="1" x14ac:dyDescent="0.3">
      <c r="A253" s="1">
        <v>251</v>
      </c>
      <c r="B253" s="10">
        <v>46274</v>
      </c>
      <c r="C253" s="1" t="s">
        <v>35</v>
      </c>
      <c r="D253" s="1" t="s">
        <v>46</v>
      </c>
      <c r="E253" s="1">
        <v>1000</v>
      </c>
      <c r="F253" s="1"/>
      <c r="G253" s="1"/>
      <c r="H253" s="1"/>
      <c r="I253" s="1"/>
      <c r="J253" s="1">
        <f t="shared" si="3"/>
        <v>0</v>
      </c>
      <c r="K253" s="1"/>
    </row>
    <row r="254" spans="1:11" ht="18" customHeight="1" x14ac:dyDescent="0.3">
      <c r="A254" s="1">
        <v>252</v>
      </c>
      <c r="B254" s="10">
        <v>46275</v>
      </c>
      <c r="C254" s="1" t="s">
        <v>35</v>
      </c>
      <c r="D254" s="1" t="s">
        <v>46</v>
      </c>
      <c r="E254" s="1">
        <v>1000</v>
      </c>
      <c r="F254" s="1"/>
      <c r="G254" s="1"/>
      <c r="H254" s="1"/>
      <c r="I254" s="1"/>
      <c r="J254" s="1">
        <f t="shared" si="3"/>
        <v>0</v>
      </c>
      <c r="K254" s="1"/>
    </row>
    <row r="255" spans="1:11" ht="18" customHeight="1" x14ac:dyDescent="0.3">
      <c r="A255" s="1">
        <v>253</v>
      </c>
      <c r="B255" s="10">
        <v>46276</v>
      </c>
      <c r="C255" s="1" t="s">
        <v>35</v>
      </c>
      <c r="D255" s="1" t="s">
        <v>46</v>
      </c>
      <c r="E255" s="1">
        <v>1000</v>
      </c>
      <c r="F255" s="1"/>
      <c r="G255" s="1"/>
      <c r="H255" s="1"/>
      <c r="I255" s="1"/>
      <c r="J255" s="1">
        <f t="shared" si="3"/>
        <v>0</v>
      </c>
      <c r="K255" s="1"/>
    </row>
    <row r="256" spans="1:11" ht="18" customHeight="1" x14ac:dyDescent="0.3">
      <c r="A256" s="1">
        <v>254</v>
      </c>
      <c r="B256" s="10">
        <v>46277</v>
      </c>
      <c r="C256" s="1" t="s">
        <v>35</v>
      </c>
      <c r="D256" s="1" t="s">
        <v>46</v>
      </c>
      <c r="E256" s="1">
        <v>1000</v>
      </c>
      <c r="F256" s="1"/>
      <c r="G256" s="1"/>
      <c r="H256" s="1"/>
      <c r="I256" s="1"/>
      <c r="J256" s="1">
        <f t="shared" si="3"/>
        <v>0</v>
      </c>
      <c r="K256" s="1"/>
    </row>
    <row r="257" spans="1:11" ht="18" customHeight="1" x14ac:dyDescent="0.3">
      <c r="A257" s="1">
        <v>255</v>
      </c>
      <c r="B257" s="10">
        <v>46278</v>
      </c>
      <c r="C257" s="1" t="s">
        <v>35</v>
      </c>
      <c r="D257" s="1" t="s">
        <v>46</v>
      </c>
      <c r="E257" s="1">
        <v>1000</v>
      </c>
      <c r="F257" s="1"/>
      <c r="G257" s="1"/>
      <c r="H257" s="1"/>
      <c r="I257" s="1"/>
      <c r="J257" s="1">
        <f t="shared" si="3"/>
        <v>0</v>
      </c>
      <c r="K257" s="1"/>
    </row>
    <row r="258" spans="1:11" ht="18" customHeight="1" x14ac:dyDescent="0.3">
      <c r="A258" s="1">
        <v>256</v>
      </c>
      <c r="B258" s="10">
        <v>46279</v>
      </c>
      <c r="C258" s="1" t="s">
        <v>35</v>
      </c>
      <c r="D258" s="1" t="s">
        <v>46</v>
      </c>
      <c r="E258" s="1">
        <v>1000</v>
      </c>
      <c r="F258" s="1"/>
      <c r="G258" s="1"/>
      <c r="H258" s="1"/>
      <c r="I258" s="1"/>
      <c r="J258" s="1">
        <f t="shared" si="3"/>
        <v>0</v>
      </c>
      <c r="K258" s="1"/>
    </row>
    <row r="259" spans="1:11" ht="18" customHeight="1" x14ac:dyDescent="0.3">
      <c r="A259" s="1">
        <v>257</v>
      </c>
      <c r="B259" s="10">
        <v>46280</v>
      </c>
      <c r="C259" s="1" t="s">
        <v>35</v>
      </c>
      <c r="D259" s="1" t="s">
        <v>46</v>
      </c>
      <c r="E259" s="1">
        <v>1000</v>
      </c>
      <c r="F259" s="1"/>
      <c r="G259" s="1"/>
      <c r="H259" s="1"/>
      <c r="I259" s="1"/>
      <c r="J259" s="1">
        <f t="shared" si="3"/>
        <v>0</v>
      </c>
      <c r="K259" s="1"/>
    </row>
    <row r="260" spans="1:11" ht="18" customHeight="1" x14ac:dyDescent="0.3">
      <c r="A260" s="1">
        <v>258</v>
      </c>
      <c r="B260" s="10">
        <v>46281</v>
      </c>
      <c r="C260" s="1" t="s">
        <v>35</v>
      </c>
      <c r="D260" s="1" t="s">
        <v>46</v>
      </c>
      <c r="E260" s="1">
        <v>1000</v>
      </c>
      <c r="F260" s="1"/>
      <c r="G260" s="1"/>
      <c r="H260" s="1"/>
      <c r="I260" s="1"/>
      <c r="J260" s="1">
        <f t="shared" ref="J260:J323" si="4">E260*F260-G260-H260+I260</f>
        <v>0</v>
      </c>
      <c r="K260" s="1"/>
    </row>
    <row r="261" spans="1:11" ht="18" customHeight="1" x14ac:dyDescent="0.3">
      <c r="A261" s="1">
        <v>259</v>
      </c>
      <c r="B261" s="10">
        <v>46282</v>
      </c>
      <c r="C261" s="1" t="s">
        <v>35</v>
      </c>
      <c r="D261" s="1" t="s">
        <v>46</v>
      </c>
      <c r="E261" s="1">
        <v>1000</v>
      </c>
      <c r="F261" s="1"/>
      <c r="G261" s="1"/>
      <c r="H261" s="1"/>
      <c r="I261" s="1"/>
      <c r="J261" s="1">
        <f t="shared" si="4"/>
        <v>0</v>
      </c>
      <c r="K261" s="1"/>
    </row>
    <row r="262" spans="1:11" ht="18" customHeight="1" x14ac:dyDescent="0.3">
      <c r="A262" s="1">
        <v>260</v>
      </c>
      <c r="B262" s="10">
        <v>46283</v>
      </c>
      <c r="C262" s="1" t="s">
        <v>35</v>
      </c>
      <c r="D262" s="1" t="s">
        <v>46</v>
      </c>
      <c r="E262" s="1">
        <v>1000</v>
      </c>
      <c r="F262" s="1"/>
      <c r="G262" s="1"/>
      <c r="H262" s="1"/>
      <c r="I262" s="1"/>
      <c r="J262" s="1">
        <f t="shared" si="4"/>
        <v>0</v>
      </c>
      <c r="K262" s="1"/>
    </row>
    <row r="263" spans="1:11" ht="18" customHeight="1" x14ac:dyDescent="0.3">
      <c r="A263" s="1">
        <v>261</v>
      </c>
      <c r="B263" s="10">
        <v>46284</v>
      </c>
      <c r="C263" s="1" t="s">
        <v>35</v>
      </c>
      <c r="D263" s="1" t="s">
        <v>46</v>
      </c>
      <c r="E263" s="1">
        <v>1000</v>
      </c>
      <c r="F263" s="1"/>
      <c r="G263" s="1"/>
      <c r="H263" s="1"/>
      <c r="I263" s="1"/>
      <c r="J263" s="1">
        <f t="shared" si="4"/>
        <v>0</v>
      </c>
      <c r="K263" s="1"/>
    </row>
    <row r="264" spans="1:11" ht="18" customHeight="1" x14ac:dyDescent="0.3">
      <c r="A264" s="1">
        <v>262</v>
      </c>
      <c r="B264" s="10">
        <v>46285</v>
      </c>
      <c r="C264" s="1" t="s">
        <v>35</v>
      </c>
      <c r="D264" s="1" t="s">
        <v>46</v>
      </c>
      <c r="E264" s="1">
        <v>1000</v>
      </c>
      <c r="F264" s="1"/>
      <c r="G264" s="1"/>
      <c r="H264" s="1"/>
      <c r="I264" s="1"/>
      <c r="J264" s="1">
        <f t="shared" si="4"/>
        <v>0</v>
      </c>
      <c r="K264" s="1"/>
    </row>
    <row r="265" spans="1:11" ht="18" customHeight="1" x14ac:dyDescent="0.3">
      <c r="A265" s="1">
        <v>263</v>
      </c>
      <c r="B265" s="10">
        <v>46286</v>
      </c>
      <c r="C265" s="1" t="s">
        <v>35</v>
      </c>
      <c r="D265" s="1" t="s">
        <v>46</v>
      </c>
      <c r="E265" s="1">
        <v>1000</v>
      </c>
      <c r="F265" s="1"/>
      <c r="G265" s="1"/>
      <c r="H265" s="1"/>
      <c r="I265" s="1"/>
      <c r="J265" s="1">
        <f t="shared" si="4"/>
        <v>0</v>
      </c>
      <c r="K265" s="1"/>
    </row>
    <row r="266" spans="1:11" ht="18" customHeight="1" x14ac:dyDescent="0.3">
      <c r="A266" s="1">
        <v>264</v>
      </c>
      <c r="B266" s="10">
        <v>46287</v>
      </c>
      <c r="C266" s="1" t="s">
        <v>35</v>
      </c>
      <c r="D266" s="1" t="s">
        <v>46</v>
      </c>
      <c r="E266" s="1">
        <v>1000</v>
      </c>
      <c r="F266" s="1"/>
      <c r="G266" s="1"/>
      <c r="H266" s="1"/>
      <c r="I266" s="1"/>
      <c r="J266" s="1">
        <f t="shared" si="4"/>
        <v>0</v>
      </c>
      <c r="K266" s="1"/>
    </row>
    <row r="267" spans="1:11" ht="18" customHeight="1" x14ac:dyDescent="0.3">
      <c r="A267" s="1">
        <v>265</v>
      </c>
      <c r="B267" s="10">
        <v>46288</v>
      </c>
      <c r="C267" s="1" t="s">
        <v>35</v>
      </c>
      <c r="D267" s="1" t="s">
        <v>46</v>
      </c>
      <c r="E267" s="1">
        <v>1000</v>
      </c>
      <c r="F267" s="1"/>
      <c r="G267" s="1"/>
      <c r="H267" s="1"/>
      <c r="I267" s="1"/>
      <c r="J267" s="1">
        <f t="shared" si="4"/>
        <v>0</v>
      </c>
      <c r="K267" s="1"/>
    </row>
    <row r="268" spans="1:11" ht="18" customHeight="1" x14ac:dyDescent="0.3">
      <c r="A268" s="1">
        <v>266</v>
      </c>
      <c r="B268" s="10">
        <v>46289</v>
      </c>
      <c r="C268" s="1" t="s">
        <v>35</v>
      </c>
      <c r="D268" s="1" t="s">
        <v>46</v>
      </c>
      <c r="E268" s="1">
        <v>1000</v>
      </c>
      <c r="F268" s="1"/>
      <c r="G268" s="1"/>
      <c r="H268" s="1"/>
      <c r="I268" s="1"/>
      <c r="J268" s="1">
        <f t="shared" si="4"/>
        <v>0</v>
      </c>
      <c r="K268" s="1"/>
    </row>
    <row r="269" spans="1:11" ht="18" customHeight="1" x14ac:dyDescent="0.3">
      <c r="A269" s="1">
        <v>267</v>
      </c>
      <c r="B269" s="10">
        <v>46290</v>
      </c>
      <c r="C269" s="1" t="s">
        <v>35</v>
      </c>
      <c r="D269" s="1" t="s">
        <v>46</v>
      </c>
      <c r="E269" s="1">
        <v>1000</v>
      </c>
      <c r="F269" s="1"/>
      <c r="G269" s="1"/>
      <c r="H269" s="1"/>
      <c r="I269" s="1"/>
      <c r="J269" s="1">
        <f t="shared" si="4"/>
        <v>0</v>
      </c>
      <c r="K269" s="1"/>
    </row>
    <row r="270" spans="1:11" ht="18" customHeight="1" x14ac:dyDescent="0.3">
      <c r="A270" s="1">
        <v>268</v>
      </c>
      <c r="B270" s="10">
        <v>46291</v>
      </c>
      <c r="C270" s="1" t="s">
        <v>35</v>
      </c>
      <c r="D270" s="1" t="s">
        <v>46</v>
      </c>
      <c r="E270" s="1">
        <v>1000</v>
      </c>
      <c r="F270" s="1"/>
      <c r="G270" s="1"/>
      <c r="H270" s="1"/>
      <c r="I270" s="1"/>
      <c r="J270" s="1">
        <f t="shared" si="4"/>
        <v>0</v>
      </c>
      <c r="K270" s="1"/>
    </row>
    <row r="271" spans="1:11" ht="18" customHeight="1" x14ac:dyDescent="0.3">
      <c r="A271" s="1">
        <v>269</v>
      </c>
      <c r="B271" s="10">
        <v>46292</v>
      </c>
      <c r="C271" s="1" t="s">
        <v>35</v>
      </c>
      <c r="D271" s="1" t="s">
        <v>46</v>
      </c>
      <c r="E271" s="1">
        <v>1000</v>
      </c>
      <c r="F271" s="1"/>
      <c r="G271" s="1"/>
      <c r="H271" s="1"/>
      <c r="I271" s="1"/>
      <c r="J271" s="1">
        <f t="shared" si="4"/>
        <v>0</v>
      </c>
      <c r="K271" s="1"/>
    </row>
    <row r="272" spans="1:11" ht="18" customHeight="1" x14ac:dyDescent="0.3">
      <c r="A272" s="1">
        <v>270</v>
      </c>
      <c r="B272" s="10">
        <v>46293</v>
      </c>
      <c r="C272" s="1" t="s">
        <v>35</v>
      </c>
      <c r="D272" s="1" t="s">
        <v>46</v>
      </c>
      <c r="E272" s="1">
        <v>1000</v>
      </c>
      <c r="F272" s="1"/>
      <c r="G272" s="1"/>
      <c r="H272" s="1"/>
      <c r="I272" s="1"/>
      <c r="J272" s="1">
        <f t="shared" si="4"/>
        <v>0</v>
      </c>
      <c r="K272" s="1"/>
    </row>
    <row r="273" spans="1:11" ht="18" customHeight="1" x14ac:dyDescent="0.3">
      <c r="A273" s="1">
        <v>271</v>
      </c>
      <c r="B273" s="10">
        <v>46294</v>
      </c>
      <c r="C273" s="1" t="s">
        <v>35</v>
      </c>
      <c r="D273" s="1" t="s">
        <v>46</v>
      </c>
      <c r="E273" s="1">
        <v>1000</v>
      </c>
      <c r="F273" s="1"/>
      <c r="G273" s="1"/>
      <c r="H273" s="1"/>
      <c r="I273" s="1"/>
      <c r="J273" s="1">
        <f t="shared" si="4"/>
        <v>0</v>
      </c>
      <c r="K273" s="1"/>
    </row>
    <row r="274" spans="1:11" ht="18" customHeight="1" x14ac:dyDescent="0.3">
      <c r="A274" s="1">
        <v>272</v>
      </c>
      <c r="B274" s="10">
        <v>46295</v>
      </c>
      <c r="C274" s="1" t="s">
        <v>35</v>
      </c>
      <c r="D274" s="1" t="s">
        <v>46</v>
      </c>
      <c r="E274" s="1">
        <v>1000</v>
      </c>
      <c r="F274" s="1"/>
      <c r="G274" s="1"/>
      <c r="H274" s="1"/>
      <c r="I274" s="1"/>
      <c r="J274" s="1">
        <f t="shared" si="4"/>
        <v>0</v>
      </c>
      <c r="K274" s="1"/>
    </row>
    <row r="275" spans="1:11" ht="18" customHeight="1" x14ac:dyDescent="0.3">
      <c r="A275" s="1">
        <v>273</v>
      </c>
      <c r="B275" s="10">
        <v>46296</v>
      </c>
      <c r="C275" s="1" t="s">
        <v>35</v>
      </c>
      <c r="D275" s="1" t="s">
        <v>46</v>
      </c>
      <c r="E275" s="1">
        <v>1000</v>
      </c>
      <c r="F275" s="1"/>
      <c r="G275" s="1"/>
      <c r="H275" s="1"/>
      <c r="I275" s="1"/>
      <c r="J275" s="1">
        <f t="shared" si="4"/>
        <v>0</v>
      </c>
      <c r="K275" s="1"/>
    </row>
    <row r="276" spans="1:11" ht="18" customHeight="1" x14ac:dyDescent="0.3">
      <c r="A276" s="1">
        <v>274</v>
      </c>
      <c r="B276" s="10">
        <v>46297</v>
      </c>
      <c r="C276" s="1" t="s">
        <v>35</v>
      </c>
      <c r="D276" s="1" t="s">
        <v>46</v>
      </c>
      <c r="E276" s="1">
        <v>1000</v>
      </c>
      <c r="F276" s="1"/>
      <c r="G276" s="1"/>
      <c r="H276" s="1"/>
      <c r="I276" s="1"/>
      <c r="J276" s="1">
        <f t="shared" si="4"/>
        <v>0</v>
      </c>
      <c r="K276" s="1"/>
    </row>
    <row r="277" spans="1:11" ht="18" customHeight="1" x14ac:dyDescent="0.3">
      <c r="A277" s="1">
        <v>275</v>
      </c>
      <c r="B277" s="10">
        <v>46298</v>
      </c>
      <c r="C277" s="1" t="s">
        <v>35</v>
      </c>
      <c r="D277" s="1" t="s">
        <v>46</v>
      </c>
      <c r="E277" s="1">
        <v>1000</v>
      </c>
      <c r="F277" s="1"/>
      <c r="G277" s="1"/>
      <c r="H277" s="1"/>
      <c r="I277" s="1"/>
      <c r="J277" s="1">
        <f t="shared" si="4"/>
        <v>0</v>
      </c>
      <c r="K277" s="1"/>
    </row>
    <row r="278" spans="1:11" ht="18" customHeight="1" x14ac:dyDescent="0.3">
      <c r="A278" s="1">
        <v>276</v>
      </c>
      <c r="B278" s="10">
        <v>46299</v>
      </c>
      <c r="C278" s="1" t="s">
        <v>35</v>
      </c>
      <c r="D278" s="1" t="s">
        <v>46</v>
      </c>
      <c r="E278" s="1">
        <v>1000</v>
      </c>
      <c r="F278" s="1"/>
      <c r="G278" s="1"/>
      <c r="H278" s="1"/>
      <c r="I278" s="1"/>
      <c r="J278" s="1">
        <f t="shared" si="4"/>
        <v>0</v>
      </c>
      <c r="K278" s="1"/>
    </row>
    <row r="279" spans="1:11" ht="18" customHeight="1" x14ac:dyDescent="0.3">
      <c r="A279" s="1">
        <v>277</v>
      </c>
      <c r="B279" s="10">
        <v>46300</v>
      </c>
      <c r="C279" s="1" t="s">
        <v>35</v>
      </c>
      <c r="D279" s="1" t="s">
        <v>46</v>
      </c>
      <c r="E279" s="1">
        <v>1000</v>
      </c>
      <c r="F279" s="1"/>
      <c r="G279" s="1"/>
      <c r="H279" s="1"/>
      <c r="I279" s="1"/>
      <c r="J279" s="1">
        <f t="shared" si="4"/>
        <v>0</v>
      </c>
      <c r="K279" s="1"/>
    </row>
    <row r="280" spans="1:11" ht="18" customHeight="1" x14ac:dyDescent="0.3">
      <c r="A280" s="1">
        <v>278</v>
      </c>
      <c r="B280" s="10">
        <v>46301</v>
      </c>
      <c r="C280" s="1" t="s">
        <v>35</v>
      </c>
      <c r="D280" s="1" t="s">
        <v>46</v>
      </c>
      <c r="E280" s="1">
        <v>1000</v>
      </c>
      <c r="F280" s="1"/>
      <c r="G280" s="1"/>
      <c r="H280" s="1"/>
      <c r="I280" s="1"/>
      <c r="J280" s="1">
        <f t="shared" si="4"/>
        <v>0</v>
      </c>
      <c r="K280" s="1"/>
    </row>
    <row r="281" spans="1:11" ht="18" customHeight="1" x14ac:dyDescent="0.3">
      <c r="A281" s="1">
        <v>279</v>
      </c>
      <c r="B281" s="10">
        <v>46302</v>
      </c>
      <c r="C281" s="1" t="s">
        <v>35</v>
      </c>
      <c r="D281" s="1" t="s">
        <v>46</v>
      </c>
      <c r="E281" s="1">
        <v>1000</v>
      </c>
      <c r="F281" s="1"/>
      <c r="G281" s="1"/>
      <c r="H281" s="1"/>
      <c r="I281" s="1"/>
      <c r="J281" s="1">
        <f t="shared" si="4"/>
        <v>0</v>
      </c>
      <c r="K281" s="1"/>
    </row>
    <row r="282" spans="1:11" ht="18" customHeight="1" x14ac:dyDescent="0.3">
      <c r="A282" s="1">
        <v>280</v>
      </c>
      <c r="B282" s="10">
        <v>46303</v>
      </c>
      <c r="C282" s="1" t="s">
        <v>35</v>
      </c>
      <c r="D282" s="1" t="s">
        <v>46</v>
      </c>
      <c r="E282" s="1">
        <v>1000</v>
      </c>
      <c r="F282" s="1"/>
      <c r="G282" s="1"/>
      <c r="H282" s="1"/>
      <c r="I282" s="1"/>
      <c r="J282" s="1">
        <f t="shared" si="4"/>
        <v>0</v>
      </c>
      <c r="K282" s="1"/>
    </row>
    <row r="283" spans="1:11" ht="18" customHeight="1" x14ac:dyDescent="0.3">
      <c r="A283" s="1">
        <v>281</v>
      </c>
      <c r="B283" s="10">
        <v>46304</v>
      </c>
      <c r="C283" s="1" t="s">
        <v>35</v>
      </c>
      <c r="D283" s="1" t="s">
        <v>46</v>
      </c>
      <c r="E283" s="1">
        <v>1000</v>
      </c>
      <c r="F283" s="1"/>
      <c r="G283" s="1"/>
      <c r="H283" s="1"/>
      <c r="I283" s="1"/>
      <c r="J283" s="1">
        <f t="shared" si="4"/>
        <v>0</v>
      </c>
      <c r="K283" s="1"/>
    </row>
    <row r="284" spans="1:11" ht="18" customHeight="1" x14ac:dyDescent="0.3">
      <c r="A284" s="1">
        <v>282</v>
      </c>
      <c r="B284" s="10">
        <v>46305</v>
      </c>
      <c r="C284" s="1" t="s">
        <v>35</v>
      </c>
      <c r="D284" s="1" t="s">
        <v>46</v>
      </c>
      <c r="E284" s="1">
        <v>1000</v>
      </c>
      <c r="F284" s="1"/>
      <c r="G284" s="1"/>
      <c r="H284" s="1"/>
      <c r="I284" s="1"/>
      <c r="J284" s="1">
        <f t="shared" si="4"/>
        <v>0</v>
      </c>
      <c r="K284" s="1"/>
    </row>
    <row r="285" spans="1:11" ht="18" customHeight="1" x14ac:dyDescent="0.3">
      <c r="A285" s="1">
        <v>283</v>
      </c>
      <c r="B285" s="10">
        <v>46306</v>
      </c>
      <c r="C285" s="1" t="s">
        <v>35</v>
      </c>
      <c r="D285" s="1" t="s">
        <v>46</v>
      </c>
      <c r="E285" s="1">
        <v>1000</v>
      </c>
      <c r="F285" s="1"/>
      <c r="G285" s="1"/>
      <c r="H285" s="1"/>
      <c r="I285" s="1"/>
      <c r="J285" s="1">
        <f t="shared" si="4"/>
        <v>0</v>
      </c>
      <c r="K285" s="1"/>
    </row>
    <row r="286" spans="1:11" ht="18" customHeight="1" x14ac:dyDescent="0.3">
      <c r="A286" s="1">
        <v>284</v>
      </c>
      <c r="B286" s="10">
        <v>46307</v>
      </c>
      <c r="C286" s="1" t="s">
        <v>35</v>
      </c>
      <c r="D286" s="1" t="s">
        <v>46</v>
      </c>
      <c r="E286" s="1">
        <v>1000</v>
      </c>
      <c r="F286" s="1"/>
      <c r="G286" s="1"/>
      <c r="H286" s="1"/>
      <c r="I286" s="1"/>
      <c r="J286" s="1">
        <f t="shared" si="4"/>
        <v>0</v>
      </c>
      <c r="K286" s="1"/>
    </row>
    <row r="287" spans="1:11" ht="18" customHeight="1" x14ac:dyDescent="0.3">
      <c r="A287" s="1">
        <v>285</v>
      </c>
      <c r="B287" s="10">
        <v>46308</v>
      </c>
      <c r="C287" s="1" t="s">
        <v>35</v>
      </c>
      <c r="D287" s="1" t="s">
        <v>46</v>
      </c>
      <c r="E287" s="1">
        <v>1000</v>
      </c>
      <c r="F287" s="1"/>
      <c r="G287" s="1"/>
      <c r="H287" s="1"/>
      <c r="I287" s="1"/>
      <c r="J287" s="1">
        <f t="shared" si="4"/>
        <v>0</v>
      </c>
      <c r="K287" s="1"/>
    </row>
    <row r="288" spans="1:11" ht="18" customHeight="1" x14ac:dyDescent="0.3">
      <c r="A288" s="1">
        <v>286</v>
      </c>
      <c r="B288" s="10">
        <v>46309</v>
      </c>
      <c r="C288" s="1" t="s">
        <v>35</v>
      </c>
      <c r="D288" s="1" t="s">
        <v>46</v>
      </c>
      <c r="E288" s="1">
        <v>1000</v>
      </c>
      <c r="F288" s="1"/>
      <c r="G288" s="1"/>
      <c r="H288" s="1"/>
      <c r="I288" s="1"/>
      <c r="J288" s="1">
        <f t="shared" si="4"/>
        <v>0</v>
      </c>
      <c r="K288" s="1"/>
    </row>
    <row r="289" spans="1:11" ht="18" customHeight="1" x14ac:dyDescent="0.3">
      <c r="A289" s="1">
        <v>287</v>
      </c>
      <c r="B289" s="10">
        <v>46310</v>
      </c>
      <c r="C289" s="1" t="s">
        <v>35</v>
      </c>
      <c r="D289" s="1" t="s">
        <v>46</v>
      </c>
      <c r="E289" s="1">
        <v>1000</v>
      </c>
      <c r="F289" s="1"/>
      <c r="G289" s="1"/>
      <c r="H289" s="1"/>
      <c r="I289" s="1"/>
      <c r="J289" s="1">
        <f t="shared" si="4"/>
        <v>0</v>
      </c>
      <c r="K289" s="1"/>
    </row>
    <row r="290" spans="1:11" ht="18" customHeight="1" x14ac:dyDescent="0.3">
      <c r="A290" s="1">
        <v>288</v>
      </c>
      <c r="B290" s="10">
        <v>46311</v>
      </c>
      <c r="C290" s="1" t="s">
        <v>35</v>
      </c>
      <c r="D290" s="1" t="s">
        <v>46</v>
      </c>
      <c r="E290" s="1">
        <v>1000</v>
      </c>
      <c r="F290" s="1"/>
      <c r="G290" s="1"/>
      <c r="H290" s="1"/>
      <c r="I290" s="1"/>
      <c r="J290" s="1">
        <f t="shared" si="4"/>
        <v>0</v>
      </c>
      <c r="K290" s="1"/>
    </row>
    <row r="291" spans="1:11" ht="18" customHeight="1" x14ac:dyDescent="0.3">
      <c r="A291" s="1">
        <v>289</v>
      </c>
      <c r="B291" s="10">
        <v>46312</v>
      </c>
      <c r="C291" s="1" t="s">
        <v>35</v>
      </c>
      <c r="D291" s="1" t="s">
        <v>46</v>
      </c>
      <c r="E291" s="1">
        <v>1000</v>
      </c>
      <c r="F291" s="1"/>
      <c r="G291" s="1"/>
      <c r="H291" s="1"/>
      <c r="I291" s="1"/>
      <c r="J291" s="1">
        <f t="shared" si="4"/>
        <v>0</v>
      </c>
      <c r="K291" s="1"/>
    </row>
    <row r="292" spans="1:11" ht="18" customHeight="1" x14ac:dyDescent="0.3">
      <c r="A292" s="1">
        <v>290</v>
      </c>
      <c r="B292" s="10">
        <v>46313</v>
      </c>
      <c r="C292" s="1" t="s">
        <v>35</v>
      </c>
      <c r="D292" s="1" t="s">
        <v>46</v>
      </c>
      <c r="E292" s="1">
        <v>1000</v>
      </c>
      <c r="F292" s="1"/>
      <c r="G292" s="1"/>
      <c r="H292" s="1"/>
      <c r="I292" s="1"/>
      <c r="J292" s="1">
        <f t="shared" si="4"/>
        <v>0</v>
      </c>
      <c r="K292" s="1"/>
    </row>
    <row r="293" spans="1:11" ht="18" customHeight="1" x14ac:dyDescent="0.3">
      <c r="A293" s="1">
        <v>291</v>
      </c>
      <c r="B293" s="10">
        <v>46314</v>
      </c>
      <c r="C293" s="1" t="s">
        <v>35</v>
      </c>
      <c r="D293" s="1" t="s">
        <v>46</v>
      </c>
      <c r="E293" s="1">
        <v>1000</v>
      </c>
      <c r="F293" s="1"/>
      <c r="G293" s="1"/>
      <c r="H293" s="1"/>
      <c r="I293" s="1"/>
      <c r="J293" s="1">
        <f t="shared" si="4"/>
        <v>0</v>
      </c>
      <c r="K293" s="1"/>
    </row>
    <row r="294" spans="1:11" ht="18" customHeight="1" x14ac:dyDescent="0.3">
      <c r="A294" s="1">
        <v>292</v>
      </c>
      <c r="B294" s="10">
        <v>46315</v>
      </c>
      <c r="C294" s="1" t="s">
        <v>35</v>
      </c>
      <c r="D294" s="1" t="s">
        <v>46</v>
      </c>
      <c r="E294" s="1">
        <v>1000</v>
      </c>
      <c r="F294" s="1"/>
      <c r="G294" s="1"/>
      <c r="H294" s="1"/>
      <c r="I294" s="1"/>
      <c r="J294" s="1">
        <f t="shared" si="4"/>
        <v>0</v>
      </c>
      <c r="K294" s="1"/>
    </row>
    <row r="295" spans="1:11" ht="18" customHeight="1" x14ac:dyDescent="0.3">
      <c r="A295" s="1">
        <v>293</v>
      </c>
      <c r="B295" s="10">
        <v>46316</v>
      </c>
      <c r="C295" s="1" t="s">
        <v>35</v>
      </c>
      <c r="D295" s="1" t="s">
        <v>46</v>
      </c>
      <c r="E295" s="1">
        <v>1000</v>
      </c>
      <c r="F295" s="1"/>
      <c r="G295" s="1"/>
      <c r="H295" s="1"/>
      <c r="I295" s="1"/>
      <c r="J295" s="1">
        <f t="shared" si="4"/>
        <v>0</v>
      </c>
      <c r="K295" s="1"/>
    </row>
    <row r="296" spans="1:11" ht="18" customHeight="1" x14ac:dyDescent="0.3">
      <c r="A296" s="1">
        <v>294</v>
      </c>
      <c r="B296" s="10">
        <v>46317</v>
      </c>
      <c r="C296" s="1" t="s">
        <v>35</v>
      </c>
      <c r="D296" s="1" t="s">
        <v>46</v>
      </c>
      <c r="E296" s="1">
        <v>1000</v>
      </c>
      <c r="F296" s="1"/>
      <c r="G296" s="1"/>
      <c r="H296" s="1"/>
      <c r="I296" s="1"/>
      <c r="J296" s="1">
        <f t="shared" si="4"/>
        <v>0</v>
      </c>
      <c r="K296" s="1"/>
    </row>
    <row r="297" spans="1:11" ht="18" customHeight="1" x14ac:dyDescent="0.3">
      <c r="A297" s="1">
        <v>295</v>
      </c>
      <c r="B297" s="10">
        <v>46318</v>
      </c>
      <c r="C297" s="1" t="s">
        <v>35</v>
      </c>
      <c r="D297" s="1" t="s">
        <v>46</v>
      </c>
      <c r="E297" s="1">
        <v>1000</v>
      </c>
      <c r="F297" s="1"/>
      <c r="G297" s="1"/>
      <c r="H297" s="1"/>
      <c r="I297" s="1"/>
      <c r="J297" s="1">
        <f t="shared" si="4"/>
        <v>0</v>
      </c>
      <c r="K297" s="1"/>
    </row>
    <row r="298" spans="1:11" ht="18" customHeight="1" x14ac:dyDescent="0.3">
      <c r="A298" s="1">
        <v>296</v>
      </c>
      <c r="B298" s="10">
        <v>46319</v>
      </c>
      <c r="C298" s="1" t="s">
        <v>35</v>
      </c>
      <c r="D298" s="1" t="s">
        <v>46</v>
      </c>
      <c r="E298" s="1">
        <v>1000</v>
      </c>
      <c r="F298" s="1"/>
      <c r="G298" s="1"/>
      <c r="H298" s="1"/>
      <c r="I298" s="1"/>
      <c r="J298" s="1">
        <f t="shared" si="4"/>
        <v>0</v>
      </c>
      <c r="K298" s="1"/>
    </row>
    <row r="299" spans="1:11" ht="18" customHeight="1" x14ac:dyDescent="0.3">
      <c r="A299" s="1">
        <v>297</v>
      </c>
      <c r="B299" s="10">
        <v>46320</v>
      </c>
      <c r="C299" s="1" t="s">
        <v>35</v>
      </c>
      <c r="D299" s="1" t="s">
        <v>46</v>
      </c>
      <c r="E299" s="1">
        <v>1000</v>
      </c>
      <c r="F299" s="1"/>
      <c r="G299" s="1"/>
      <c r="H299" s="1"/>
      <c r="I299" s="1"/>
      <c r="J299" s="1">
        <f t="shared" si="4"/>
        <v>0</v>
      </c>
      <c r="K299" s="1"/>
    </row>
    <row r="300" spans="1:11" ht="18" customHeight="1" x14ac:dyDescent="0.3">
      <c r="A300" s="1">
        <v>298</v>
      </c>
      <c r="B300" s="10">
        <v>46321</v>
      </c>
      <c r="C300" s="1" t="s">
        <v>35</v>
      </c>
      <c r="D300" s="1" t="s">
        <v>46</v>
      </c>
      <c r="E300" s="1">
        <v>1000</v>
      </c>
      <c r="F300" s="1"/>
      <c r="G300" s="1"/>
      <c r="H300" s="1"/>
      <c r="I300" s="1"/>
      <c r="J300" s="1">
        <f t="shared" si="4"/>
        <v>0</v>
      </c>
      <c r="K300" s="1"/>
    </row>
    <row r="301" spans="1:11" ht="18" customHeight="1" x14ac:dyDescent="0.3">
      <c r="A301" s="1">
        <v>299</v>
      </c>
      <c r="B301" s="10">
        <v>46322</v>
      </c>
      <c r="C301" s="1" t="s">
        <v>35</v>
      </c>
      <c r="D301" s="1" t="s">
        <v>46</v>
      </c>
      <c r="E301" s="1">
        <v>1000</v>
      </c>
      <c r="F301" s="1"/>
      <c r="G301" s="1"/>
      <c r="H301" s="1"/>
      <c r="I301" s="1"/>
      <c r="J301" s="1">
        <f t="shared" si="4"/>
        <v>0</v>
      </c>
      <c r="K301" s="1"/>
    </row>
    <row r="302" spans="1:11" ht="18" customHeight="1" x14ac:dyDescent="0.3">
      <c r="A302" s="1">
        <v>300</v>
      </c>
      <c r="B302" s="10">
        <v>46323</v>
      </c>
      <c r="C302" s="1" t="s">
        <v>35</v>
      </c>
      <c r="D302" s="1" t="s">
        <v>46</v>
      </c>
      <c r="E302" s="1">
        <v>1000</v>
      </c>
      <c r="F302" s="1"/>
      <c r="G302" s="1"/>
      <c r="H302" s="1"/>
      <c r="I302" s="1"/>
      <c r="J302" s="1">
        <f t="shared" si="4"/>
        <v>0</v>
      </c>
      <c r="K302" s="1"/>
    </row>
    <row r="303" spans="1:11" ht="18" customHeight="1" x14ac:dyDescent="0.3">
      <c r="A303" s="1">
        <v>301</v>
      </c>
      <c r="B303" s="10">
        <v>46324</v>
      </c>
      <c r="C303" s="1" t="s">
        <v>35</v>
      </c>
      <c r="D303" s="1" t="s">
        <v>46</v>
      </c>
      <c r="E303" s="1">
        <v>1000</v>
      </c>
      <c r="F303" s="1"/>
      <c r="G303" s="1"/>
      <c r="H303" s="1"/>
      <c r="I303" s="1"/>
      <c r="J303" s="1">
        <f t="shared" si="4"/>
        <v>0</v>
      </c>
      <c r="K303" s="1"/>
    </row>
    <row r="304" spans="1:11" ht="18" customHeight="1" x14ac:dyDescent="0.3">
      <c r="A304" s="1">
        <v>302</v>
      </c>
      <c r="B304" s="10">
        <v>46325</v>
      </c>
      <c r="C304" s="1" t="s">
        <v>35</v>
      </c>
      <c r="D304" s="1" t="s">
        <v>46</v>
      </c>
      <c r="E304" s="1">
        <v>1000</v>
      </c>
      <c r="F304" s="1"/>
      <c r="G304" s="1"/>
      <c r="H304" s="1"/>
      <c r="I304" s="1"/>
      <c r="J304" s="1">
        <f t="shared" si="4"/>
        <v>0</v>
      </c>
      <c r="K304" s="1"/>
    </row>
    <row r="305" spans="1:11" ht="18" customHeight="1" x14ac:dyDescent="0.3">
      <c r="A305" s="1">
        <v>303</v>
      </c>
      <c r="B305" s="10">
        <v>46326</v>
      </c>
      <c r="C305" s="1" t="s">
        <v>35</v>
      </c>
      <c r="D305" s="1" t="s">
        <v>46</v>
      </c>
      <c r="E305" s="1">
        <v>1000</v>
      </c>
      <c r="F305" s="1"/>
      <c r="G305" s="1"/>
      <c r="H305" s="1"/>
      <c r="I305" s="1"/>
      <c r="J305" s="1">
        <f t="shared" si="4"/>
        <v>0</v>
      </c>
      <c r="K305" s="1"/>
    </row>
    <row r="306" spans="1:11" ht="18" customHeight="1" x14ac:dyDescent="0.3">
      <c r="A306" s="1">
        <v>304</v>
      </c>
      <c r="B306" s="10">
        <v>46327</v>
      </c>
      <c r="C306" s="1" t="s">
        <v>35</v>
      </c>
      <c r="D306" s="1" t="s">
        <v>46</v>
      </c>
      <c r="E306" s="1">
        <v>1000</v>
      </c>
      <c r="F306" s="1"/>
      <c r="G306" s="1"/>
      <c r="H306" s="1"/>
      <c r="I306" s="1"/>
      <c r="J306" s="1">
        <f t="shared" si="4"/>
        <v>0</v>
      </c>
      <c r="K306" s="1"/>
    </row>
    <row r="307" spans="1:11" ht="18" customHeight="1" x14ac:dyDescent="0.3">
      <c r="A307" s="1">
        <v>305</v>
      </c>
      <c r="B307" s="10">
        <v>46328</v>
      </c>
      <c r="C307" s="1" t="s">
        <v>35</v>
      </c>
      <c r="D307" s="1" t="s">
        <v>46</v>
      </c>
      <c r="E307" s="1">
        <v>1000</v>
      </c>
      <c r="F307" s="1"/>
      <c r="G307" s="1"/>
      <c r="H307" s="1"/>
      <c r="I307" s="1"/>
      <c r="J307" s="1">
        <f t="shared" si="4"/>
        <v>0</v>
      </c>
      <c r="K307" s="1"/>
    </row>
    <row r="308" spans="1:11" ht="18" customHeight="1" x14ac:dyDescent="0.3">
      <c r="A308" s="1">
        <v>306</v>
      </c>
      <c r="B308" s="10">
        <v>46329</v>
      </c>
      <c r="C308" s="1" t="s">
        <v>35</v>
      </c>
      <c r="D308" s="1" t="s">
        <v>46</v>
      </c>
      <c r="E308" s="1">
        <v>1000</v>
      </c>
      <c r="F308" s="1"/>
      <c r="G308" s="1"/>
      <c r="H308" s="1"/>
      <c r="I308" s="1"/>
      <c r="J308" s="1">
        <f t="shared" si="4"/>
        <v>0</v>
      </c>
      <c r="K308" s="1"/>
    </row>
    <row r="309" spans="1:11" ht="18" customHeight="1" x14ac:dyDescent="0.3">
      <c r="A309" s="1">
        <v>307</v>
      </c>
      <c r="B309" s="10">
        <v>46330</v>
      </c>
      <c r="C309" s="1" t="s">
        <v>35</v>
      </c>
      <c r="D309" s="1" t="s">
        <v>46</v>
      </c>
      <c r="E309" s="1">
        <v>1000</v>
      </c>
      <c r="F309" s="1"/>
      <c r="G309" s="1"/>
      <c r="H309" s="1"/>
      <c r="I309" s="1"/>
      <c r="J309" s="1">
        <f t="shared" si="4"/>
        <v>0</v>
      </c>
      <c r="K309" s="1"/>
    </row>
    <row r="310" spans="1:11" ht="18" customHeight="1" x14ac:dyDescent="0.3">
      <c r="A310" s="1">
        <v>308</v>
      </c>
      <c r="B310" s="10">
        <v>46331</v>
      </c>
      <c r="C310" s="1" t="s">
        <v>35</v>
      </c>
      <c r="D310" s="1" t="s">
        <v>46</v>
      </c>
      <c r="E310" s="1">
        <v>1000</v>
      </c>
      <c r="F310" s="1"/>
      <c r="G310" s="1"/>
      <c r="H310" s="1"/>
      <c r="I310" s="1"/>
      <c r="J310" s="1">
        <f t="shared" si="4"/>
        <v>0</v>
      </c>
      <c r="K310" s="1"/>
    </row>
    <row r="311" spans="1:11" ht="18" customHeight="1" x14ac:dyDescent="0.3">
      <c r="A311" s="1">
        <v>309</v>
      </c>
      <c r="B311" s="10">
        <v>46332</v>
      </c>
      <c r="C311" s="1" t="s">
        <v>35</v>
      </c>
      <c r="D311" s="1" t="s">
        <v>46</v>
      </c>
      <c r="E311" s="1">
        <v>1000</v>
      </c>
      <c r="F311" s="1"/>
      <c r="G311" s="1"/>
      <c r="H311" s="1"/>
      <c r="I311" s="1"/>
      <c r="J311" s="1">
        <f t="shared" si="4"/>
        <v>0</v>
      </c>
      <c r="K311" s="1"/>
    </row>
    <row r="312" spans="1:11" ht="18" customHeight="1" x14ac:dyDescent="0.3">
      <c r="A312" s="1">
        <v>310</v>
      </c>
      <c r="B312" s="10">
        <v>46333</v>
      </c>
      <c r="C312" s="1" t="s">
        <v>35</v>
      </c>
      <c r="D312" s="1" t="s">
        <v>46</v>
      </c>
      <c r="E312" s="1">
        <v>1000</v>
      </c>
      <c r="F312" s="1"/>
      <c r="G312" s="1"/>
      <c r="H312" s="1"/>
      <c r="I312" s="1"/>
      <c r="J312" s="1">
        <f t="shared" si="4"/>
        <v>0</v>
      </c>
      <c r="K312" s="1"/>
    </row>
    <row r="313" spans="1:11" ht="18" customHeight="1" x14ac:dyDescent="0.3">
      <c r="A313" s="1">
        <v>311</v>
      </c>
      <c r="B313" s="10">
        <v>46334</v>
      </c>
      <c r="C313" s="1" t="s">
        <v>35</v>
      </c>
      <c r="D313" s="1" t="s">
        <v>46</v>
      </c>
      <c r="E313" s="1">
        <v>1000</v>
      </c>
      <c r="F313" s="1"/>
      <c r="G313" s="1"/>
      <c r="H313" s="1"/>
      <c r="I313" s="1"/>
      <c r="J313" s="1">
        <f t="shared" si="4"/>
        <v>0</v>
      </c>
      <c r="K313" s="1"/>
    </row>
    <row r="314" spans="1:11" ht="18" customHeight="1" x14ac:dyDescent="0.3">
      <c r="A314" s="1">
        <v>312</v>
      </c>
      <c r="B314" s="10">
        <v>46335</v>
      </c>
      <c r="C314" s="1" t="s">
        <v>35</v>
      </c>
      <c r="D314" s="1" t="s">
        <v>46</v>
      </c>
      <c r="E314" s="1">
        <v>1000</v>
      </c>
      <c r="F314" s="1"/>
      <c r="G314" s="1"/>
      <c r="H314" s="1"/>
      <c r="I314" s="1"/>
      <c r="J314" s="1">
        <f t="shared" si="4"/>
        <v>0</v>
      </c>
      <c r="K314" s="1"/>
    </row>
    <row r="315" spans="1:11" ht="18" customHeight="1" x14ac:dyDescent="0.3">
      <c r="A315" s="1">
        <v>313</v>
      </c>
      <c r="B315" s="10">
        <v>46336</v>
      </c>
      <c r="C315" s="1" t="s">
        <v>35</v>
      </c>
      <c r="D315" s="1" t="s">
        <v>46</v>
      </c>
      <c r="E315" s="1">
        <v>1000</v>
      </c>
      <c r="F315" s="1"/>
      <c r="G315" s="1"/>
      <c r="H315" s="1"/>
      <c r="I315" s="1"/>
      <c r="J315" s="1">
        <f t="shared" si="4"/>
        <v>0</v>
      </c>
      <c r="K315" s="1"/>
    </row>
    <row r="316" spans="1:11" ht="18" customHeight="1" x14ac:dyDescent="0.3">
      <c r="A316" s="1">
        <v>314</v>
      </c>
      <c r="B316" s="10">
        <v>46337</v>
      </c>
      <c r="C316" s="1" t="s">
        <v>35</v>
      </c>
      <c r="D316" s="1" t="s">
        <v>46</v>
      </c>
      <c r="E316" s="1">
        <v>1000</v>
      </c>
      <c r="F316" s="1"/>
      <c r="G316" s="1"/>
      <c r="H316" s="1"/>
      <c r="I316" s="1"/>
      <c r="J316" s="1">
        <f t="shared" si="4"/>
        <v>0</v>
      </c>
      <c r="K316" s="1"/>
    </row>
    <row r="317" spans="1:11" ht="18" customHeight="1" x14ac:dyDescent="0.3">
      <c r="A317" s="1">
        <v>315</v>
      </c>
      <c r="B317" s="10">
        <v>46338</v>
      </c>
      <c r="C317" s="1" t="s">
        <v>35</v>
      </c>
      <c r="D317" s="1" t="s">
        <v>46</v>
      </c>
      <c r="E317" s="1">
        <v>1000</v>
      </c>
      <c r="F317" s="1"/>
      <c r="G317" s="1"/>
      <c r="H317" s="1"/>
      <c r="I317" s="1"/>
      <c r="J317" s="1">
        <f t="shared" si="4"/>
        <v>0</v>
      </c>
      <c r="K317" s="1"/>
    </row>
    <row r="318" spans="1:11" ht="18" customHeight="1" x14ac:dyDescent="0.3">
      <c r="A318" s="1">
        <v>316</v>
      </c>
      <c r="B318" s="10">
        <v>46339</v>
      </c>
      <c r="C318" s="1" t="s">
        <v>35</v>
      </c>
      <c r="D318" s="1" t="s">
        <v>46</v>
      </c>
      <c r="E318" s="1">
        <v>1000</v>
      </c>
      <c r="F318" s="1"/>
      <c r="G318" s="1"/>
      <c r="H318" s="1"/>
      <c r="I318" s="1"/>
      <c r="J318" s="1">
        <f t="shared" si="4"/>
        <v>0</v>
      </c>
      <c r="K318" s="1"/>
    </row>
    <row r="319" spans="1:11" ht="18" customHeight="1" x14ac:dyDescent="0.3">
      <c r="A319" s="1">
        <v>317</v>
      </c>
      <c r="B319" s="10">
        <v>46340</v>
      </c>
      <c r="C319" s="1" t="s">
        <v>35</v>
      </c>
      <c r="D319" s="1" t="s">
        <v>46</v>
      </c>
      <c r="E319" s="1">
        <v>1000</v>
      </c>
      <c r="F319" s="1"/>
      <c r="G319" s="1"/>
      <c r="H319" s="1"/>
      <c r="I319" s="1"/>
      <c r="J319" s="1">
        <f t="shared" si="4"/>
        <v>0</v>
      </c>
      <c r="K319" s="1"/>
    </row>
    <row r="320" spans="1:11" ht="18" customHeight="1" x14ac:dyDescent="0.3">
      <c r="A320" s="1">
        <v>318</v>
      </c>
      <c r="B320" s="10">
        <v>46341</v>
      </c>
      <c r="C320" s="1" t="s">
        <v>35</v>
      </c>
      <c r="D320" s="1" t="s">
        <v>46</v>
      </c>
      <c r="E320" s="1">
        <v>1000</v>
      </c>
      <c r="F320" s="1"/>
      <c r="G320" s="1"/>
      <c r="H320" s="1"/>
      <c r="I320" s="1"/>
      <c r="J320" s="1">
        <f t="shared" si="4"/>
        <v>0</v>
      </c>
      <c r="K320" s="1"/>
    </row>
    <row r="321" spans="1:11" ht="18" customHeight="1" x14ac:dyDescent="0.3">
      <c r="A321" s="1">
        <v>319</v>
      </c>
      <c r="B321" s="10">
        <v>46342</v>
      </c>
      <c r="C321" s="1" t="s">
        <v>35</v>
      </c>
      <c r="D321" s="1" t="s">
        <v>46</v>
      </c>
      <c r="E321" s="1">
        <v>1000</v>
      </c>
      <c r="F321" s="1"/>
      <c r="G321" s="1"/>
      <c r="H321" s="1"/>
      <c r="I321" s="1"/>
      <c r="J321" s="1">
        <f t="shared" si="4"/>
        <v>0</v>
      </c>
      <c r="K321" s="1"/>
    </row>
    <row r="322" spans="1:11" ht="18" customHeight="1" x14ac:dyDescent="0.3">
      <c r="A322" s="1">
        <v>320</v>
      </c>
      <c r="B322" s="10">
        <v>46343</v>
      </c>
      <c r="C322" s="1" t="s">
        <v>35</v>
      </c>
      <c r="D322" s="1" t="s">
        <v>46</v>
      </c>
      <c r="E322" s="1">
        <v>1000</v>
      </c>
      <c r="F322" s="1"/>
      <c r="G322" s="1"/>
      <c r="H322" s="1"/>
      <c r="I322" s="1"/>
      <c r="J322" s="1">
        <f t="shared" si="4"/>
        <v>0</v>
      </c>
      <c r="K322" s="1"/>
    </row>
    <row r="323" spans="1:11" ht="18" customHeight="1" x14ac:dyDescent="0.3">
      <c r="A323" s="1">
        <v>321</v>
      </c>
      <c r="B323" s="10">
        <v>46344</v>
      </c>
      <c r="C323" s="1" t="s">
        <v>35</v>
      </c>
      <c r="D323" s="1" t="s">
        <v>46</v>
      </c>
      <c r="E323" s="1">
        <v>1000</v>
      </c>
      <c r="F323" s="1"/>
      <c r="G323" s="1"/>
      <c r="H323" s="1"/>
      <c r="I323" s="1"/>
      <c r="J323" s="1">
        <f t="shared" si="4"/>
        <v>0</v>
      </c>
      <c r="K323" s="1"/>
    </row>
    <row r="324" spans="1:11" ht="18" customHeight="1" x14ac:dyDescent="0.3">
      <c r="A324" s="1">
        <v>322</v>
      </c>
      <c r="B324" s="10">
        <v>46345</v>
      </c>
      <c r="C324" s="1" t="s">
        <v>35</v>
      </c>
      <c r="D324" s="1" t="s">
        <v>46</v>
      </c>
      <c r="E324" s="1">
        <v>1000</v>
      </c>
      <c r="F324" s="1"/>
      <c r="G324" s="1"/>
      <c r="H324" s="1"/>
      <c r="I324" s="1"/>
      <c r="J324" s="1">
        <f t="shared" ref="J324:J367" si="5">E324*F324-G324-H324+I324</f>
        <v>0</v>
      </c>
      <c r="K324" s="1"/>
    </row>
    <row r="325" spans="1:11" ht="18" customHeight="1" x14ac:dyDescent="0.3">
      <c r="A325" s="1">
        <v>323</v>
      </c>
      <c r="B325" s="10">
        <v>46346</v>
      </c>
      <c r="C325" s="1" t="s">
        <v>35</v>
      </c>
      <c r="D325" s="1" t="s">
        <v>46</v>
      </c>
      <c r="E325" s="1">
        <v>1000</v>
      </c>
      <c r="F325" s="1"/>
      <c r="G325" s="1"/>
      <c r="H325" s="1"/>
      <c r="I325" s="1"/>
      <c r="J325" s="1">
        <f t="shared" si="5"/>
        <v>0</v>
      </c>
      <c r="K325" s="1"/>
    </row>
    <row r="326" spans="1:11" ht="18" customHeight="1" x14ac:dyDescent="0.3">
      <c r="A326" s="1">
        <v>324</v>
      </c>
      <c r="B326" s="10">
        <v>46347</v>
      </c>
      <c r="C326" s="1" t="s">
        <v>35</v>
      </c>
      <c r="D326" s="1" t="s">
        <v>46</v>
      </c>
      <c r="E326" s="1">
        <v>1000</v>
      </c>
      <c r="F326" s="1"/>
      <c r="G326" s="1"/>
      <c r="H326" s="1"/>
      <c r="I326" s="1"/>
      <c r="J326" s="1">
        <f t="shared" si="5"/>
        <v>0</v>
      </c>
      <c r="K326" s="1"/>
    </row>
    <row r="327" spans="1:11" ht="18" customHeight="1" x14ac:dyDescent="0.3">
      <c r="A327" s="1">
        <v>325</v>
      </c>
      <c r="B327" s="10">
        <v>46348</v>
      </c>
      <c r="C327" s="1" t="s">
        <v>35</v>
      </c>
      <c r="D327" s="1" t="s">
        <v>46</v>
      </c>
      <c r="E327" s="1">
        <v>1000</v>
      </c>
      <c r="F327" s="1"/>
      <c r="G327" s="1"/>
      <c r="H327" s="1"/>
      <c r="I327" s="1"/>
      <c r="J327" s="1">
        <f t="shared" si="5"/>
        <v>0</v>
      </c>
      <c r="K327" s="1"/>
    </row>
    <row r="328" spans="1:11" ht="18" customHeight="1" x14ac:dyDescent="0.3">
      <c r="A328" s="1">
        <v>326</v>
      </c>
      <c r="B328" s="10">
        <v>46349</v>
      </c>
      <c r="C328" s="1" t="s">
        <v>35</v>
      </c>
      <c r="D328" s="1" t="s">
        <v>46</v>
      </c>
      <c r="E328" s="1">
        <v>1000</v>
      </c>
      <c r="F328" s="1"/>
      <c r="G328" s="1"/>
      <c r="H328" s="1"/>
      <c r="I328" s="1"/>
      <c r="J328" s="1">
        <f t="shared" si="5"/>
        <v>0</v>
      </c>
      <c r="K328" s="1"/>
    </row>
    <row r="329" spans="1:11" ht="18" customHeight="1" x14ac:dyDescent="0.3">
      <c r="A329" s="1">
        <v>327</v>
      </c>
      <c r="B329" s="10">
        <v>46350</v>
      </c>
      <c r="C329" s="1" t="s">
        <v>35</v>
      </c>
      <c r="D329" s="1" t="s">
        <v>46</v>
      </c>
      <c r="E329" s="1">
        <v>1000</v>
      </c>
      <c r="F329" s="1"/>
      <c r="G329" s="1"/>
      <c r="H329" s="1"/>
      <c r="I329" s="1"/>
      <c r="J329" s="1">
        <f t="shared" si="5"/>
        <v>0</v>
      </c>
      <c r="K329" s="1"/>
    </row>
    <row r="330" spans="1:11" ht="18" customHeight="1" x14ac:dyDescent="0.3">
      <c r="A330" s="1">
        <v>328</v>
      </c>
      <c r="B330" s="10">
        <v>46351</v>
      </c>
      <c r="C330" s="1" t="s">
        <v>35</v>
      </c>
      <c r="D330" s="1" t="s">
        <v>46</v>
      </c>
      <c r="E330" s="1">
        <v>1000</v>
      </c>
      <c r="F330" s="1"/>
      <c r="G330" s="1"/>
      <c r="H330" s="1"/>
      <c r="I330" s="1"/>
      <c r="J330" s="1">
        <f t="shared" si="5"/>
        <v>0</v>
      </c>
      <c r="K330" s="1"/>
    </row>
    <row r="331" spans="1:11" ht="18" customHeight="1" x14ac:dyDescent="0.3">
      <c r="A331" s="1">
        <v>329</v>
      </c>
      <c r="B331" s="10">
        <v>46352</v>
      </c>
      <c r="C331" s="1" t="s">
        <v>35</v>
      </c>
      <c r="D331" s="1" t="s">
        <v>46</v>
      </c>
      <c r="E331" s="1">
        <v>1000</v>
      </c>
      <c r="F331" s="1"/>
      <c r="G331" s="1"/>
      <c r="H331" s="1"/>
      <c r="I331" s="1"/>
      <c r="J331" s="1">
        <f t="shared" si="5"/>
        <v>0</v>
      </c>
      <c r="K331" s="1"/>
    </row>
    <row r="332" spans="1:11" ht="18" customHeight="1" x14ac:dyDescent="0.3">
      <c r="A332" s="1">
        <v>330</v>
      </c>
      <c r="B332" s="10">
        <v>46353</v>
      </c>
      <c r="C332" s="1" t="s">
        <v>35</v>
      </c>
      <c r="D332" s="1" t="s">
        <v>46</v>
      </c>
      <c r="E332" s="1">
        <v>1000</v>
      </c>
      <c r="F332" s="1"/>
      <c r="G332" s="1"/>
      <c r="H332" s="1"/>
      <c r="I332" s="1"/>
      <c r="J332" s="1">
        <f t="shared" si="5"/>
        <v>0</v>
      </c>
      <c r="K332" s="1"/>
    </row>
    <row r="333" spans="1:11" ht="18" customHeight="1" x14ac:dyDescent="0.3">
      <c r="A333" s="1">
        <v>331</v>
      </c>
      <c r="B333" s="10">
        <v>46354</v>
      </c>
      <c r="C333" s="1" t="s">
        <v>35</v>
      </c>
      <c r="D333" s="1" t="s">
        <v>46</v>
      </c>
      <c r="E333" s="1">
        <v>1000</v>
      </c>
      <c r="F333" s="1"/>
      <c r="G333" s="1"/>
      <c r="H333" s="1"/>
      <c r="I333" s="1"/>
      <c r="J333" s="1">
        <f t="shared" si="5"/>
        <v>0</v>
      </c>
      <c r="K333" s="1"/>
    </row>
    <row r="334" spans="1:11" ht="18" customHeight="1" x14ac:dyDescent="0.3">
      <c r="A334" s="1">
        <v>332</v>
      </c>
      <c r="B334" s="10">
        <v>46355</v>
      </c>
      <c r="C334" s="1" t="s">
        <v>35</v>
      </c>
      <c r="D334" s="1" t="s">
        <v>46</v>
      </c>
      <c r="E334" s="1">
        <v>1000</v>
      </c>
      <c r="F334" s="1"/>
      <c r="G334" s="1"/>
      <c r="H334" s="1"/>
      <c r="I334" s="1"/>
      <c r="J334" s="1">
        <f t="shared" si="5"/>
        <v>0</v>
      </c>
      <c r="K334" s="1"/>
    </row>
    <row r="335" spans="1:11" ht="18" customHeight="1" x14ac:dyDescent="0.3">
      <c r="A335" s="1">
        <v>333</v>
      </c>
      <c r="B335" s="10">
        <v>46356</v>
      </c>
      <c r="C335" s="1" t="s">
        <v>35</v>
      </c>
      <c r="D335" s="1" t="s">
        <v>46</v>
      </c>
      <c r="E335" s="1">
        <v>1000</v>
      </c>
      <c r="F335" s="1"/>
      <c r="G335" s="1"/>
      <c r="H335" s="1"/>
      <c r="I335" s="1"/>
      <c r="J335" s="1">
        <f t="shared" si="5"/>
        <v>0</v>
      </c>
      <c r="K335" s="1"/>
    </row>
    <row r="336" spans="1:11" ht="18" customHeight="1" x14ac:dyDescent="0.3">
      <c r="A336" s="1">
        <v>334</v>
      </c>
      <c r="B336" s="10">
        <v>46357</v>
      </c>
      <c r="C336" s="1" t="s">
        <v>35</v>
      </c>
      <c r="D336" s="1" t="s">
        <v>46</v>
      </c>
      <c r="E336" s="1">
        <v>1000</v>
      </c>
      <c r="F336" s="1"/>
      <c r="G336" s="1"/>
      <c r="H336" s="1"/>
      <c r="I336" s="1"/>
      <c r="J336" s="1">
        <f t="shared" si="5"/>
        <v>0</v>
      </c>
      <c r="K336" s="1"/>
    </row>
    <row r="337" spans="1:11" ht="18" customHeight="1" x14ac:dyDescent="0.3">
      <c r="A337" s="1">
        <v>335</v>
      </c>
      <c r="B337" s="10">
        <v>46358</v>
      </c>
      <c r="C337" s="1" t="s">
        <v>35</v>
      </c>
      <c r="D337" s="1" t="s">
        <v>46</v>
      </c>
      <c r="E337" s="1">
        <v>1000</v>
      </c>
      <c r="F337" s="1"/>
      <c r="G337" s="1"/>
      <c r="H337" s="1"/>
      <c r="I337" s="1"/>
      <c r="J337" s="1">
        <f t="shared" si="5"/>
        <v>0</v>
      </c>
      <c r="K337" s="1"/>
    </row>
    <row r="338" spans="1:11" ht="18" customHeight="1" x14ac:dyDescent="0.3">
      <c r="A338" s="1">
        <v>336</v>
      </c>
      <c r="B338" s="10">
        <v>46359</v>
      </c>
      <c r="C338" s="1" t="s">
        <v>35</v>
      </c>
      <c r="D338" s="1" t="s">
        <v>46</v>
      </c>
      <c r="E338" s="1">
        <v>1000</v>
      </c>
      <c r="F338" s="1"/>
      <c r="G338" s="1"/>
      <c r="H338" s="1"/>
      <c r="I338" s="1"/>
      <c r="J338" s="1">
        <f t="shared" si="5"/>
        <v>0</v>
      </c>
      <c r="K338" s="1"/>
    </row>
    <row r="339" spans="1:11" ht="18" customHeight="1" x14ac:dyDescent="0.3">
      <c r="A339" s="1">
        <v>337</v>
      </c>
      <c r="B339" s="10">
        <v>46360</v>
      </c>
      <c r="C339" s="1" t="s">
        <v>35</v>
      </c>
      <c r="D339" s="1" t="s">
        <v>46</v>
      </c>
      <c r="E339" s="1">
        <v>1000</v>
      </c>
      <c r="F339" s="1"/>
      <c r="G339" s="1"/>
      <c r="H339" s="1"/>
      <c r="I339" s="1"/>
      <c r="J339" s="1">
        <f t="shared" si="5"/>
        <v>0</v>
      </c>
      <c r="K339" s="1"/>
    </row>
    <row r="340" spans="1:11" ht="18" customHeight="1" x14ac:dyDescent="0.3">
      <c r="A340" s="1">
        <v>338</v>
      </c>
      <c r="B340" s="10">
        <v>46361</v>
      </c>
      <c r="C340" s="1" t="s">
        <v>35</v>
      </c>
      <c r="D340" s="1" t="s">
        <v>46</v>
      </c>
      <c r="E340" s="1">
        <v>1000</v>
      </c>
      <c r="F340" s="1"/>
      <c r="G340" s="1"/>
      <c r="H340" s="1"/>
      <c r="I340" s="1"/>
      <c r="J340" s="1">
        <f t="shared" si="5"/>
        <v>0</v>
      </c>
      <c r="K340" s="1"/>
    </row>
    <row r="341" spans="1:11" ht="18" customHeight="1" x14ac:dyDescent="0.3">
      <c r="A341" s="1">
        <v>339</v>
      </c>
      <c r="B341" s="10">
        <v>46362</v>
      </c>
      <c r="C341" s="1" t="s">
        <v>35</v>
      </c>
      <c r="D341" s="1" t="s">
        <v>46</v>
      </c>
      <c r="E341" s="1">
        <v>1000</v>
      </c>
      <c r="F341" s="1"/>
      <c r="G341" s="1"/>
      <c r="H341" s="1"/>
      <c r="I341" s="1"/>
      <c r="J341" s="1">
        <f t="shared" si="5"/>
        <v>0</v>
      </c>
      <c r="K341" s="1"/>
    </row>
    <row r="342" spans="1:11" ht="18" customHeight="1" x14ac:dyDescent="0.3">
      <c r="A342" s="1">
        <v>340</v>
      </c>
      <c r="B342" s="10">
        <v>46363</v>
      </c>
      <c r="C342" s="1" t="s">
        <v>35</v>
      </c>
      <c r="D342" s="1" t="s">
        <v>46</v>
      </c>
      <c r="E342" s="1">
        <v>1000</v>
      </c>
      <c r="F342" s="1"/>
      <c r="G342" s="1"/>
      <c r="H342" s="1"/>
      <c r="I342" s="1"/>
      <c r="J342" s="1">
        <f t="shared" si="5"/>
        <v>0</v>
      </c>
      <c r="K342" s="1"/>
    </row>
    <row r="343" spans="1:11" ht="18" customHeight="1" x14ac:dyDescent="0.3">
      <c r="A343" s="1">
        <v>341</v>
      </c>
      <c r="B343" s="10">
        <v>46364</v>
      </c>
      <c r="C343" s="1" t="s">
        <v>35</v>
      </c>
      <c r="D343" s="1" t="s">
        <v>46</v>
      </c>
      <c r="E343" s="1">
        <v>1000</v>
      </c>
      <c r="F343" s="1"/>
      <c r="G343" s="1"/>
      <c r="H343" s="1"/>
      <c r="I343" s="1"/>
      <c r="J343" s="1">
        <f t="shared" si="5"/>
        <v>0</v>
      </c>
      <c r="K343" s="1"/>
    </row>
    <row r="344" spans="1:11" ht="18" customHeight="1" x14ac:dyDescent="0.3">
      <c r="A344" s="1">
        <v>342</v>
      </c>
      <c r="B344" s="10">
        <v>46365</v>
      </c>
      <c r="C344" s="1" t="s">
        <v>35</v>
      </c>
      <c r="D344" s="1" t="s">
        <v>46</v>
      </c>
      <c r="E344" s="1">
        <v>1000</v>
      </c>
      <c r="F344" s="1"/>
      <c r="G344" s="1"/>
      <c r="H344" s="1"/>
      <c r="I344" s="1"/>
      <c r="J344" s="1">
        <f t="shared" si="5"/>
        <v>0</v>
      </c>
      <c r="K344" s="1"/>
    </row>
    <row r="345" spans="1:11" ht="18" customHeight="1" x14ac:dyDescent="0.3">
      <c r="A345" s="1">
        <v>343</v>
      </c>
      <c r="B345" s="10">
        <v>46366</v>
      </c>
      <c r="C345" s="1" t="s">
        <v>35</v>
      </c>
      <c r="D345" s="1" t="s">
        <v>46</v>
      </c>
      <c r="E345" s="1">
        <v>1000</v>
      </c>
      <c r="F345" s="1"/>
      <c r="G345" s="1"/>
      <c r="H345" s="1"/>
      <c r="I345" s="1"/>
      <c r="J345" s="1">
        <f t="shared" si="5"/>
        <v>0</v>
      </c>
      <c r="K345" s="1"/>
    </row>
    <row r="346" spans="1:11" ht="18" customHeight="1" x14ac:dyDescent="0.3">
      <c r="A346" s="1">
        <v>344</v>
      </c>
      <c r="B346" s="10">
        <v>46367</v>
      </c>
      <c r="C346" s="1" t="s">
        <v>35</v>
      </c>
      <c r="D346" s="1" t="s">
        <v>46</v>
      </c>
      <c r="E346" s="1">
        <v>1000</v>
      </c>
      <c r="F346" s="1"/>
      <c r="G346" s="1"/>
      <c r="H346" s="1"/>
      <c r="I346" s="1"/>
      <c r="J346" s="1">
        <f t="shared" si="5"/>
        <v>0</v>
      </c>
      <c r="K346" s="1"/>
    </row>
    <row r="347" spans="1:11" ht="18" customHeight="1" x14ac:dyDescent="0.3">
      <c r="A347" s="1">
        <v>345</v>
      </c>
      <c r="B347" s="10">
        <v>46368</v>
      </c>
      <c r="C347" s="1" t="s">
        <v>35</v>
      </c>
      <c r="D347" s="1" t="s">
        <v>46</v>
      </c>
      <c r="E347" s="1">
        <v>1000</v>
      </c>
      <c r="F347" s="1"/>
      <c r="G347" s="1"/>
      <c r="H347" s="1"/>
      <c r="I347" s="1"/>
      <c r="J347" s="1">
        <f t="shared" si="5"/>
        <v>0</v>
      </c>
      <c r="K347" s="1"/>
    </row>
    <row r="348" spans="1:11" ht="18" customHeight="1" x14ac:dyDescent="0.3">
      <c r="A348" s="1">
        <v>346</v>
      </c>
      <c r="B348" s="10">
        <v>46369</v>
      </c>
      <c r="C348" s="1" t="s">
        <v>35</v>
      </c>
      <c r="D348" s="1" t="s">
        <v>46</v>
      </c>
      <c r="E348" s="1">
        <v>1000</v>
      </c>
      <c r="F348" s="1"/>
      <c r="G348" s="1"/>
      <c r="H348" s="1"/>
      <c r="I348" s="1"/>
      <c r="J348" s="1">
        <f t="shared" si="5"/>
        <v>0</v>
      </c>
      <c r="K348" s="1"/>
    </row>
    <row r="349" spans="1:11" ht="18" customHeight="1" x14ac:dyDescent="0.3">
      <c r="A349" s="1">
        <v>347</v>
      </c>
      <c r="B349" s="10">
        <v>46370</v>
      </c>
      <c r="C349" s="1" t="s">
        <v>35</v>
      </c>
      <c r="D349" s="1" t="s">
        <v>46</v>
      </c>
      <c r="E349" s="1">
        <v>1000</v>
      </c>
      <c r="F349" s="1"/>
      <c r="G349" s="1"/>
      <c r="H349" s="1"/>
      <c r="I349" s="1"/>
      <c r="J349" s="1">
        <f t="shared" si="5"/>
        <v>0</v>
      </c>
      <c r="K349" s="1"/>
    </row>
    <row r="350" spans="1:11" ht="18" customHeight="1" x14ac:dyDescent="0.3">
      <c r="A350" s="1">
        <v>348</v>
      </c>
      <c r="B350" s="10">
        <v>46371</v>
      </c>
      <c r="C350" s="1" t="s">
        <v>35</v>
      </c>
      <c r="D350" s="1" t="s">
        <v>46</v>
      </c>
      <c r="E350" s="1">
        <v>1000</v>
      </c>
      <c r="F350" s="1"/>
      <c r="G350" s="1"/>
      <c r="H350" s="1"/>
      <c r="I350" s="1"/>
      <c r="J350" s="1">
        <f t="shared" si="5"/>
        <v>0</v>
      </c>
      <c r="K350" s="1"/>
    </row>
    <row r="351" spans="1:11" ht="18" customHeight="1" x14ac:dyDescent="0.3">
      <c r="A351" s="1">
        <v>349</v>
      </c>
      <c r="B351" s="10">
        <v>46372</v>
      </c>
      <c r="C351" s="1" t="s">
        <v>35</v>
      </c>
      <c r="D351" s="1" t="s">
        <v>46</v>
      </c>
      <c r="E351" s="1">
        <v>1000</v>
      </c>
      <c r="F351" s="1"/>
      <c r="G351" s="1"/>
      <c r="H351" s="1"/>
      <c r="I351" s="1"/>
      <c r="J351" s="1">
        <f t="shared" si="5"/>
        <v>0</v>
      </c>
      <c r="K351" s="1"/>
    </row>
    <row r="352" spans="1:11" ht="18" customHeight="1" x14ac:dyDescent="0.3">
      <c r="A352" s="1">
        <v>350</v>
      </c>
      <c r="B352" s="10">
        <v>46373</v>
      </c>
      <c r="C352" s="1" t="s">
        <v>35</v>
      </c>
      <c r="D352" s="1" t="s">
        <v>46</v>
      </c>
      <c r="E352" s="1">
        <v>1000</v>
      </c>
      <c r="F352" s="1"/>
      <c r="G352" s="1"/>
      <c r="H352" s="1"/>
      <c r="I352" s="1"/>
      <c r="J352" s="1">
        <f t="shared" si="5"/>
        <v>0</v>
      </c>
      <c r="K352" s="1"/>
    </row>
    <row r="353" spans="1:11" ht="18" customHeight="1" x14ac:dyDescent="0.3">
      <c r="A353" s="1">
        <v>351</v>
      </c>
      <c r="B353" s="10">
        <v>46374</v>
      </c>
      <c r="C353" s="1" t="s">
        <v>35</v>
      </c>
      <c r="D353" s="1" t="s">
        <v>46</v>
      </c>
      <c r="E353" s="1">
        <v>1000</v>
      </c>
      <c r="F353" s="1"/>
      <c r="G353" s="1"/>
      <c r="H353" s="1"/>
      <c r="I353" s="1"/>
      <c r="J353" s="1">
        <f t="shared" si="5"/>
        <v>0</v>
      </c>
      <c r="K353" s="1"/>
    </row>
    <row r="354" spans="1:11" ht="18" customHeight="1" x14ac:dyDescent="0.3">
      <c r="A354" s="1">
        <v>352</v>
      </c>
      <c r="B354" s="10">
        <v>46375</v>
      </c>
      <c r="C354" s="1" t="s">
        <v>35</v>
      </c>
      <c r="D354" s="1" t="s">
        <v>46</v>
      </c>
      <c r="E354" s="1">
        <v>1000</v>
      </c>
      <c r="F354" s="1"/>
      <c r="G354" s="1"/>
      <c r="H354" s="1"/>
      <c r="I354" s="1"/>
      <c r="J354" s="1">
        <f t="shared" si="5"/>
        <v>0</v>
      </c>
      <c r="K354" s="1"/>
    </row>
    <row r="355" spans="1:11" ht="18" customHeight="1" x14ac:dyDescent="0.3">
      <c r="A355" s="1">
        <v>353</v>
      </c>
      <c r="B355" s="10">
        <v>46376</v>
      </c>
      <c r="C355" s="1" t="s">
        <v>35</v>
      </c>
      <c r="D355" s="1" t="s">
        <v>46</v>
      </c>
      <c r="E355" s="1">
        <v>1000</v>
      </c>
      <c r="F355" s="1"/>
      <c r="G355" s="1"/>
      <c r="H355" s="1"/>
      <c r="I355" s="1"/>
      <c r="J355" s="1">
        <f t="shared" si="5"/>
        <v>0</v>
      </c>
      <c r="K355" s="1"/>
    </row>
    <row r="356" spans="1:11" ht="18" customHeight="1" x14ac:dyDescent="0.3">
      <c r="A356" s="1">
        <v>354</v>
      </c>
      <c r="B356" s="10">
        <v>46377</v>
      </c>
      <c r="C356" s="1" t="s">
        <v>35</v>
      </c>
      <c r="D356" s="1" t="s">
        <v>46</v>
      </c>
      <c r="E356" s="1">
        <v>1000</v>
      </c>
      <c r="F356" s="1"/>
      <c r="G356" s="1"/>
      <c r="H356" s="1"/>
      <c r="I356" s="1"/>
      <c r="J356" s="1">
        <f t="shared" si="5"/>
        <v>0</v>
      </c>
      <c r="K356" s="1"/>
    </row>
    <row r="357" spans="1:11" ht="18" customHeight="1" x14ac:dyDescent="0.3">
      <c r="A357" s="1">
        <v>355</v>
      </c>
      <c r="B357" s="10">
        <v>46378</v>
      </c>
      <c r="C357" s="1" t="s">
        <v>35</v>
      </c>
      <c r="D357" s="1" t="s">
        <v>46</v>
      </c>
      <c r="E357" s="1">
        <v>1000</v>
      </c>
      <c r="F357" s="1"/>
      <c r="G357" s="1"/>
      <c r="H357" s="1"/>
      <c r="I357" s="1"/>
      <c r="J357" s="1">
        <f t="shared" si="5"/>
        <v>0</v>
      </c>
      <c r="K357" s="1"/>
    </row>
    <row r="358" spans="1:11" ht="18" customHeight="1" x14ac:dyDescent="0.3">
      <c r="A358" s="1">
        <v>356</v>
      </c>
      <c r="B358" s="10">
        <v>46379</v>
      </c>
      <c r="C358" s="1" t="s">
        <v>35</v>
      </c>
      <c r="D358" s="1" t="s">
        <v>46</v>
      </c>
      <c r="E358" s="1">
        <v>1000</v>
      </c>
      <c r="F358" s="1"/>
      <c r="G358" s="1"/>
      <c r="H358" s="1"/>
      <c r="I358" s="1"/>
      <c r="J358" s="1">
        <f t="shared" si="5"/>
        <v>0</v>
      </c>
      <c r="K358" s="1"/>
    </row>
    <row r="359" spans="1:11" ht="18" customHeight="1" x14ac:dyDescent="0.3">
      <c r="A359" s="1">
        <v>357</v>
      </c>
      <c r="B359" s="10">
        <v>46380</v>
      </c>
      <c r="C359" s="1" t="s">
        <v>35</v>
      </c>
      <c r="D359" s="1" t="s">
        <v>46</v>
      </c>
      <c r="E359" s="1">
        <v>1000</v>
      </c>
      <c r="F359" s="1"/>
      <c r="G359" s="1"/>
      <c r="H359" s="1"/>
      <c r="I359" s="1"/>
      <c r="J359" s="1">
        <f t="shared" si="5"/>
        <v>0</v>
      </c>
      <c r="K359" s="1"/>
    </row>
    <row r="360" spans="1:11" ht="18" customHeight="1" x14ac:dyDescent="0.3">
      <c r="A360" s="1">
        <v>358</v>
      </c>
      <c r="B360" s="10">
        <v>46381</v>
      </c>
      <c r="C360" s="1" t="s">
        <v>35</v>
      </c>
      <c r="D360" s="1" t="s">
        <v>46</v>
      </c>
      <c r="E360" s="1">
        <v>1000</v>
      </c>
      <c r="F360" s="1"/>
      <c r="G360" s="1"/>
      <c r="H360" s="1"/>
      <c r="I360" s="1"/>
      <c r="J360" s="1">
        <f t="shared" si="5"/>
        <v>0</v>
      </c>
      <c r="K360" s="1"/>
    </row>
    <row r="361" spans="1:11" ht="18" customHeight="1" x14ac:dyDescent="0.3">
      <c r="A361" s="1">
        <v>359</v>
      </c>
      <c r="B361" s="10">
        <v>46382</v>
      </c>
      <c r="C361" s="1" t="s">
        <v>35</v>
      </c>
      <c r="D361" s="1" t="s">
        <v>46</v>
      </c>
      <c r="E361" s="1">
        <v>1000</v>
      </c>
      <c r="F361" s="1"/>
      <c r="G361" s="1"/>
      <c r="H361" s="1"/>
      <c r="I361" s="1"/>
      <c r="J361" s="1">
        <f t="shared" si="5"/>
        <v>0</v>
      </c>
      <c r="K361" s="1"/>
    </row>
    <row r="362" spans="1:11" ht="18" customHeight="1" x14ac:dyDescent="0.3">
      <c r="A362" s="1">
        <v>360</v>
      </c>
      <c r="B362" s="10">
        <v>46383</v>
      </c>
      <c r="C362" s="1" t="s">
        <v>35</v>
      </c>
      <c r="D362" s="1" t="s">
        <v>46</v>
      </c>
      <c r="E362" s="1">
        <v>1000</v>
      </c>
      <c r="F362" s="1"/>
      <c r="G362" s="1"/>
      <c r="H362" s="1"/>
      <c r="I362" s="1"/>
      <c r="J362" s="1">
        <f t="shared" si="5"/>
        <v>0</v>
      </c>
      <c r="K362" s="1"/>
    </row>
    <row r="363" spans="1:11" ht="18" customHeight="1" x14ac:dyDescent="0.3">
      <c r="A363" s="1">
        <v>361</v>
      </c>
      <c r="B363" s="10">
        <v>46384</v>
      </c>
      <c r="C363" s="1" t="s">
        <v>35</v>
      </c>
      <c r="D363" s="1" t="s">
        <v>46</v>
      </c>
      <c r="E363" s="1">
        <v>1000</v>
      </c>
      <c r="F363" s="1"/>
      <c r="G363" s="1"/>
      <c r="H363" s="1"/>
      <c r="I363" s="1"/>
      <c r="J363" s="1">
        <f t="shared" si="5"/>
        <v>0</v>
      </c>
      <c r="K363" s="1"/>
    </row>
    <row r="364" spans="1:11" ht="18" customHeight="1" x14ac:dyDescent="0.3">
      <c r="A364" s="1">
        <v>362</v>
      </c>
      <c r="B364" s="10">
        <v>46385</v>
      </c>
      <c r="C364" s="1" t="s">
        <v>35</v>
      </c>
      <c r="D364" s="1" t="s">
        <v>46</v>
      </c>
      <c r="E364" s="1">
        <v>1000</v>
      </c>
      <c r="F364" s="1"/>
      <c r="G364" s="1"/>
      <c r="H364" s="1"/>
      <c r="I364" s="1"/>
      <c r="J364" s="1">
        <f t="shared" si="5"/>
        <v>0</v>
      </c>
      <c r="K364" s="1"/>
    </row>
    <row r="365" spans="1:11" ht="18" customHeight="1" x14ac:dyDescent="0.3">
      <c r="A365" s="1">
        <v>363</v>
      </c>
      <c r="B365" s="10">
        <v>46386</v>
      </c>
      <c r="C365" s="1" t="s">
        <v>35</v>
      </c>
      <c r="D365" s="1" t="s">
        <v>46</v>
      </c>
      <c r="E365" s="1">
        <v>1000</v>
      </c>
      <c r="F365" s="1"/>
      <c r="G365" s="1"/>
      <c r="H365" s="1"/>
      <c r="I365" s="1"/>
      <c r="J365" s="1">
        <f t="shared" si="5"/>
        <v>0</v>
      </c>
      <c r="K365" s="1"/>
    </row>
    <row r="366" spans="1:11" ht="18" customHeight="1" x14ac:dyDescent="0.3">
      <c r="A366" s="1">
        <v>364</v>
      </c>
      <c r="B366" s="10">
        <v>46387</v>
      </c>
      <c r="C366" s="1" t="s">
        <v>35</v>
      </c>
      <c r="D366" s="1" t="s">
        <v>46</v>
      </c>
      <c r="E366" s="1">
        <v>1000</v>
      </c>
      <c r="F366" s="1"/>
      <c r="G366" s="1"/>
      <c r="H366" s="1"/>
      <c r="I366" s="1"/>
      <c r="J366" s="1">
        <f t="shared" si="5"/>
        <v>0</v>
      </c>
      <c r="K366" s="1"/>
    </row>
    <row r="367" spans="1:11" ht="18" customHeight="1" x14ac:dyDescent="0.3">
      <c r="A367" s="1">
        <v>365</v>
      </c>
      <c r="B367" s="10">
        <v>46388</v>
      </c>
      <c r="C367" s="1" t="s">
        <v>35</v>
      </c>
      <c r="D367" s="1" t="s">
        <v>46</v>
      </c>
      <c r="E367" s="1">
        <v>1000</v>
      </c>
      <c r="F367" s="1"/>
      <c r="G367" s="1"/>
      <c r="H367" s="1"/>
      <c r="I367" s="1"/>
      <c r="J367" s="1">
        <f t="shared" si="5"/>
        <v>0</v>
      </c>
      <c r="K367" s="1"/>
    </row>
    <row r="368" spans="1:11" ht="18" customHeight="1" x14ac:dyDescent="0.3">
      <c r="A368" s="1"/>
      <c r="B368" s="10"/>
      <c r="C368" s="1"/>
      <c r="D368" s="1"/>
      <c r="E368" s="1"/>
      <c r="F368" s="1"/>
      <c r="G368" s="1"/>
      <c r="H368" s="1"/>
      <c r="I368" s="1"/>
      <c r="J368" s="1"/>
      <c r="K368" s="1"/>
    </row>
    <row r="369" spans="1:11" ht="18" customHeight="1" x14ac:dyDescent="0.3">
      <c r="A369" s="1"/>
      <c r="B369" s="10"/>
      <c r="C369" s="1"/>
      <c r="D369" s="1"/>
      <c r="E369" s="1"/>
      <c r="F369" s="1"/>
      <c r="G369" s="1"/>
      <c r="H369" s="1"/>
      <c r="I369" s="1"/>
      <c r="J369" s="1"/>
      <c r="K369" s="1"/>
    </row>
    <row r="370" spans="1:11" ht="18" customHeight="1" x14ac:dyDescent="0.3">
      <c r="A370" s="1"/>
      <c r="B370" s="10"/>
      <c r="C370" s="1"/>
      <c r="D370" s="1"/>
      <c r="E370" s="1"/>
      <c r="F370" s="1"/>
      <c r="G370" s="1"/>
      <c r="H370" s="1"/>
      <c r="I370" s="1"/>
      <c r="J370" s="1"/>
      <c r="K370" s="1"/>
    </row>
    <row r="371" spans="1:11" ht="18" customHeight="1" x14ac:dyDescent="0.3">
      <c r="A371" s="1"/>
      <c r="B371" s="10"/>
      <c r="C371" s="1"/>
      <c r="D371" s="1"/>
      <c r="E371" s="1"/>
      <c r="F371" s="1"/>
      <c r="G371" s="1"/>
      <c r="H371" s="1"/>
      <c r="I371" s="1"/>
      <c r="J371" s="1"/>
      <c r="K371" s="1"/>
    </row>
  </sheetData>
  <autoFilter ref="A2:K2" xr:uid="{00000000-0009-0000-0000-00000E000000}"/>
  <mergeCells count="3">
    <mergeCell ref="A1:K1"/>
    <mergeCell ref="N4:O4"/>
    <mergeCell ref="M5:P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7F47-C08E-4F5B-98AF-245E9188363F}">
  <sheetPr codeName="Sheet9"/>
  <dimension ref="A1:Y200"/>
  <sheetViews>
    <sheetView rightToLeft="1" topLeftCell="C1" zoomScale="112" zoomScaleNormal="112" workbookViewId="0">
      <selection activeCell="H1" sqref="H1"/>
    </sheetView>
  </sheetViews>
  <sheetFormatPr defaultRowHeight="14" x14ac:dyDescent="0.3"/>
  <cols>
    <col min="1" max="1" width="55.83203125" hidden="1" customWidth="1"/>
    <col min="2" max="2" width="34.83203125" hidden="1" customWidth="1"/>
    <col min="3" max="3" width="8.25" customWidth="1"/>
    <col min="4" max="4" width="15.08203125" bestFit="1" customWidth="1"/>
    <col min="5" max="5" width="14" bestFit="1" customWidth="1"/>
    <col min="6" max="6" width="18.25" bestFit="1" customWidth="1"/>
    <col min="7" max="7" width="9.25" bestFit="1" customWidth="1"/>
    <col min="8" max="8" width="13.25" bestFit="1" customWidth="1"/>
    <col min="9" max="9" width="9.75" customWidth="1"/>
    <col min="10" max="10" width="8.5" customWidth="1"/>
    <col min="11" max="11" width="8.4140625" customWidth="1"/>
    <col min="12" max="12" width="10.33203125" customWidth="1"/>
    <col min="13" max="13" width="12.5" customWidth="1"/>
    <col min="16" max="16" width="11.6640625" bestFit="1" customWidth="1"/>
    <col min="17" max="17" width="7.83203125" bestFit="1" customWidth="1"/>
    <col min="18" max="18" width="6.75" bestFit="1" customWidth="1"/>
    <col min="19" max="19" width="7.58203125" bestFit="1" customWidth="1"/>
    <col min="20" max="20" width="7.83203125" bestFit="1" customWidth="1"/>
    <col min="21" max="21" width="8.33203125" bestFit="1" customWidth="1"/>
    <col min="22" max="22" width="8.5" bestFit="1" customWidth="1"/>
    <col min="23" max="23" width="8.25" bestFit="1" customWidth="1"/>
  </cols>
  <sheetData>
    <row r="1" spans="1:14" x14ac:dyDescent="0.3">
      <c r="K1" s="67">
        <v>10</v>
      </c>
      <c r="L1" s="68">
        <v>3</v>
      </c>
      <c r="M1" s="68">
        <v>2026</v>
      </c>
      <c r="N1" t="str">
        <f>K1&amp;L1&amp;M1</f>
        <v>1032026</v>
      </c>
    </row>
    <row r="2" spans="1:14" x14ac:dyDescent="0.3">
      <c r="A2" s="69" t="s">
        <v>272</v>
      </c>
      <c r="B2" s="70" t="s">
        <v>294</v>
      </c>
      <c r="C2" s="117" t="s">
        <v>298</v>
      </c>
      <c r="D2" s="118" t="s">
        <v>2</v>
      </c>
      <c r="E2" s="119" t="s">
        <v>206</v>
      </c>
      <c r="F2" s="119" t="s">
        <v>203</v>
      </c>
      <c r="G2" s="119" t="s">
        <v>207</v>
      </c>
      <c r="H2" s="119" t="s">
        <v>208</v>
      </c>
      <c r="I2" s="119" t="s">
        <v>204</v>
      </c>
      <c r="J2" s="120" t="s">
        <v>263</v>
      </c>
      <c r="K2" s="121" t="s">
        <v>300</v>
      </c>
      <c r="L2" s="122" t="s">
        <v>299</v>
      </c>
      <c r="M2" s="162" t="s">
        <v>159</v>
      </c>
    </row>
    <row r="3" spans="1:14" x14ac:dyDescent="0.3">
      <c r="A3" s="73" t="str">
        <f>mapping!$D3&amp;mapping!$E3&amp;mapping!$F3&amp;mapping!$G3&amp;mapping!$H3</f>
        <v>محمد خطاب المنيب 2 ورديةسعوديالقطاميةاتوبيس 28</v>
      </c>
      <c r="B3" s="74" t="str">
        <f>mapping!$D3&amp;mapping!$E3</f>
        <v>محمد خطاب المنيب 2 وردية</v>
      </c>
      <c r="C3" s="128">
        <v>5016</v>
      </c>
      <c r="D3" s="129" t="s">
        <v>254</v>
      </c>
      <c r="E3" s="130" t="s">
        <v>251</v>
      </c>
      <c r="F3" s="130" t="s">
        <v>243</v>
      </c>
      <c r="G3" s="130" t="s">
        <v>252</v>
      </c>
      <c r="H3" s="130" t="s">
        <v>220</v>
      </c>
      <c r="I3" s="130">
        <v>3587</v>
      </c>
      <c r="J3" s="131">
        <v>3210</v>
      </c>
      <c r="K3" s="132">
        <v>3959</v>
      </c>
      <c r="L3" s="133">
        <v>3435</v>
      </c>
      <c r="M3" s="14"/>
    </row>
    <row r="4" spans="1:14" x14ac:dyDescent="0.3">
      <c r="A4" s="73" t="str">
        <f>mapping!$D4&amp;mapping!$E4&amp;mapping!$F4&amp;mapping!$G4&amp;mapping!$H4</f>
        <v>مصطفي رشدي2المنيب 1 ورديةسعوديميفيداميكروباص صيني</v>
      </c>
      <c r="B4" s="74" t="str">
        <f>mapping!$D4&amp;mapping!$E4</f>
        <v>مصطفي رشدي2المنيب 1 وردية</v>
      </c>
      <c r="C4" s="128">
        <v>5008</v>
      </c>
      <c r="D4" s="129" t="s">
        <v>361</v>
      </c>
      <c r="E4" s="130" t="s">
        <v>293</v>
      </c>
      <c r="F4" s="130" t="s">
        <v>243</v>
      </c>
      <c r="G4" s="130" t="s">
        <v>250</v>
      </c>
      <c r="H4" s="130" t="s">
        <v>211</v>
      </c>
      <c r="I4" s="130">
        <v>1348</v>
      </c>
      <c r="J4" s="131">
        <v>1050</v>
      </c>
      <c r="K4" s="132">
        <v>1483</v>
      </c>
      <c r="L4" s="133">
        <v>1150</v>
      </c>
      <c r="M4" s="14"/>
    </row>
    <row r="5" spans="1:14" x14ac:dyDescent="0.3">
      <c r="A5" s="73" t="str">
        <f>mapping!$D5&amp;mapping!$E5&amp;mapping!$F5&amp;mapping!$G5&amp;mapping!$H5</f>
        <v>عماد النجار 3الدائري 1ورديةسعوديالمخاذناتوبيس 28</v>
      </c>
      <c r="B5" s="74" t="str">
        <f>mapping!$D5&amp;mapping!$E5</f>
        <v>عماد النجار 3الدائري 1وردية</v>
      </c>
      <c r="C5" s="128">
        <v>5002</v>
      </c>
      <c r="D5" s="129" t="s">
        <v>354</v>
      </c>
      <c r="E5" s="130" t="s">
        <v>283</v>
      </c>
      <c r="F5" s="130" t="s">
        <v>243</v>
      </c>
      <c r="G5" s="130" t="s">
        <v>244</v>
      </c>
      <c r="H5" s="130" t="s">
        <v>220</v>
      </c>
      <c r="I5" s="130">
        <v>2229</v>
      </c>
      <c r="J5" s="131">
        <v>2150</v>
      </c>
      <c r="K5" s="132">
        <v>2448</v>
      </c>
      <c r="L5" s="133">
        <v>2500</v>
      </c>
      <c r="M5" s="14"/>
    </row>
    <row r="6" spans="1:14" x14ac:dyDescent="0.3">
      <c r="A6" s="73" t="str">
        <f>mapping!$D6&amp;mapping!$E6&amp;mapping!$F6&amp;mapping!$G6&amp;mapping!$H6</f>
        <v>ايمن الفقيالدائري 1ورديةسعوديالمخاذناتوبيس 28</v>
      </c>
      <c r="B6" s="74" t="str">
        <f>mapping!$D6&amp;mapping!$E6</f>
        <v>ايمن الفقيالدائري 1وردية</v>
      </c>
      <c r="C6" s="128">
        <v>5031</v>
      </c>
      <c r="D6" s="129" t="s">
        <v>388</v>
      </c>
      <c r="E6" s="130" t="s">
        <v>283</v>
      </c>
      <c r="F6" s="130" t="s">
        <v>243</v>
      </c>
      <c r="G6" s="130" t="s">
        <v>244</v>
      </c>
      <c r="H6" s="130" t="s">
        <v>220</v>
      </c>
      <c r="I6" s="130"/>
      <c r="J6" s="131"/>
      <c r="K6" s="132">
        <v>2448</v>
      </c>
      <c r="L6" s="133">
        <v>2650</v>
      </c>
      <c r="M6" s="14"/>
    </row>
    <row r="7" spans="1:14" x14ac:dyDescent="0.3">
      <c r="A7" s="71" t="str">
        <f>mapping!$D7&amp;mapping!$E7&amp;mapping!$F7&amp;mapping!$G7&amp;mapping!$H7</f>
        <v>محمد عبد المنعم قليوب 1 ورديةنجمة هليوبوليسالتجمع اتوبيس 28</v>
      </c>
      <c r="B7" s="72" t="str">
        <f>mapping!$D7&amp;mapping!$E7</f>
        <v>محمد عبد المنعم قليوب 1 وردية</v>
      </c>
      <c r="C7" s="128">
        <v>3001</v>
      </c>
      <c r="D7" s="129" t="s">
        <v>221</v>
      </c>
      <c r="E7" s="130" t="s">
        <v>222</v>
      </c>
      <c r="F7" s="130" t="s">
        <v>219</v>
      </c>
      <c r="G7" s="130" t="s">
        <v>213</v>
      </c>
      <c r="H7" s="130" t="s">
        <v>220</v>
      </c>
      <c r="I7" s="130">
        <v>1786</v>
      </c>
      <c r="J7" s="131">
        <v>1800</v>
      </c>
      <c r="K7" s="132">
        <v>1964</v>
      </c>
      <c r="L7" s="133">
        <v>2000</v>
      </c>
      <c r="M7" s="14"/>
    </row>
    <row r="8" spans="1:14" x14ac:dyDescent="0.3">
      <c r="A8" s="71" t="str">
        <f>mapping!$D8&amp;mapping!$E8&amp;mapping!$F8&amp;mapping!$G8&amp;mapping!$H8</f>
        <v>ممدوح كيلاني2المنيب 3وردية نجمة هليوبوليسالتجمع اتوبيس 28</v>
      </c>
      <c r="B8" s="71" t="str">
        <f>mapping!$D8&amp;mapping!$E8</f>
        <v xml:space="preserve">ممدوح كيلاني2المنيب 3وردية </v>
      </c>
      <c r="C8" s="135">
        <v>3003</v>
      </c>
      <c r="D8" s="136" t="s">
        <v>359</v>
      </c>
      <c r="E8" s="136" t="s">
        <v>229</v>
      </c>
      <c r="F8" s="136" t="s">
        <v>219</v>
      </c>
      <c r="G8" s="136" t="s">
        <v>213</v>
      </c>
      <c r="H8" s="136" t="s">
        <v>220</v>
      </c>
      <c r="I8" s="136">
        <v>4016</v>
      </c>
      <c r="J8" s="136">
        <v>3400</v>
      </c>
      <c r="K8" s="132">
        <v>4417</v>
      </c>
      <c r="L8" s="133">
        <v>3700</v>
      </c>
      <c r="M8" s="134"/>
    </row>
    <row r="9" spans="1:14" x14ac:dyDescent="0.3">
      <c r="A9" s="73" t="str">
        <f>mapping!$D9&amp;mapping!$E9&amp;mapping!$F9&amp;mapping!$G9&amp;mapping!$H9</f>
        <v xml:space="preserve">وديع 1الفيوم 1لوجستيكااكتوبر هاي اس </v>
      </c>
      <c r="B9" s="74" t="str">
        <f>mapping!$D9&amp;mapping!$E9</f>
        <v>وديع 1الفيوم 1</v>
      </c>
      <c r="C9" s="128">
        <v>4009</v>
      </c>
      <c r="D9" s="129" t="s">
        <v>279</v>
      </c>
      <c r="E9" s="130" t="s">
        <v>237</v>
      </c>
      <c r="F9" s="130" t="s">
        <v>225</v>
      </c>
      <c r="G9" s="130" t="s">
        <v>226</v>
      </c>
      <c r="H9" s="130" t="s">
        <v>227</v>
      </c>
      <c r="I9" s="130">
        <v>2420</v>
      </c>
      <c r="J9" s="131">
        <v>2050</v>
      </c>
      <c r="K9" s="132">
        <v>2662</v>
      </c>
      <c r="L9" s="133">
        <v>2250</v>
      </c>
      <c r="M9" s="14"/>
    </row>
    <row r="10" spans="1:14" x14ac:dyDescent="0.3">
      <c r="A10" s="71" t="str">
        <f>mapping!$D10&amp;mapping!$E10&amp;mapping!$F10&amp;mapping!$G10&amp;mapping!$H10</f>
        <v xml:space="preserve">وديع 2الفيوم 2لوجستيكااكتوبر هاي اس </v>
      </c>
      <c r="B10" s="72" t="str">
        <f>mapping!$D10&amp;mapping!$E10</f>
        <v>وديع 2الفيوم 2</v>
      </c>
      <c r="C10" s="128">
        <v>4010</v>
      </c>
      <c r="D10" s="129" t="s">
        <v>278</v>
      </c>
      <c r="E10" s="130" t="s">
        <v>238</v>
      </c>
      <c r="F10" s="130" t="s">
        <v>225</v>
      </c>
      <c r="G10" s="130" t="s">
        <v>226</v>
      </c>
      <c r="H10" s="130" t="s">
        <v>227</v>
      </c>
      <c r="I10" s="130">
        <v>2420</v>
      </c>
      <c r="J10" s="131">
        <v>2050</v>
      </c>
      <c r="K10" s="132">
        <v>2662</v>
      </c>
      <c r="L10" s="133">
        <v>2250</v>
      </c>
      <c r="M10" s="14"/>
    </row>
    <row r="11" spans="1:14" ht="14.5" thickBot="1" x14ac:dyDescent="0.35">
      <c r="A11" s="73" t="str">
        <f>mapping!$D11&amp;mapping!$E11&amp;mapping!$F11&amp;mapping!$G11&amp;mapping!$H11</f>
        <v>سعيد الصباغ داخلي FIRST STARTالتجمع سوزوكي</v>
      </c>
      <c r="B11" s="74" t="str">
        <f>mapping!$D11&amp;mapping!$E11</f>
        <v xml:space="preserve">سعيد الصباغ داخلي </v>
      </c>
      <c r="C11" s="156">
        <v>1001</v>
      </c>
      <c r="D11" s="157" t="s">
        <v>212</v>
      </c>
      <c r="E11" s="158" t="s">
        <v>19</v>
      </c>
      <c r="F11" s="158" t="s">
        <v>209</v>
      </c>
      <c r="G11" s="158" t="s">
        <v>213</v>
      </c>
      <c r="H11" s="158" t="s">
        <v>214</v>
      </c>
      <c r="I11" s="158">
        <v>30000</v>
      </c>
      <c r="J11" s="159">
        <v>25000</v>
      </c>
      <c r="K11" s="160">
        <v>30000</v>
      </c>
      <c r="L11" s="161">
        <v>25500</v>
      </c>
      <c r="M11" s="14"/>
    </row>
    <row r="12" spans="1:14" x14ac:dyDescent="0.3">
      <c r="A12" s="71" t="str">
        <f>mapping!$D12&amp;mapping!$E12&amp;mapping!$F12&amp;mapping!$G12&amp;mapping!$H12</f>
        <v>مصطفي قليوبقليوب FIRST STARTم.نصر ميكروباص صيني</v>
      </c>
      <c r="B12" s="72" t="str">
        <f>mapping!$D12&amp;mapping!$E12</f>
        <v xml:space="preserve">مصطفي قليوبقليوب </v>
      </c>
      <c r="C12" s="147">
        <v>1000</v>
      </c>
      <c r="D12" s="148" t="s">
        <v>265</v>
      </c>
      <c r="E12" s="149" t="s">
        <v>16</v>
      </c>
      <c r="F12" s="149" t="s">
        <v>209</v>
      </c>
      <c r="G12" s="149" t="s">
        <v>210</v>
      </c>
      <c r="H12" s="149" t="s">
        <v>211</v>
      </c>
      <c r="I12" s="149">
        <v>1250</v>
      </c>
      <c r="J12" s="150">
        <v>1100</v>
      </c>
      <c r="K12" s="151">
        <v>1250</v>
      </c>
      <c r="L12" s="152">
        <v>1200</v>
      </c>
      <c r="M12" s="75"/>
    </row>
    <row r="13" spans="1:14" x14ac:dyDescent="0.3">
      <c r="A13" s="71" t="str">
        <f>mapping!$D13&amp;mapping!$E13&amp;mapping!$F13&amp;mapping!$G13&amp;mapping!$H13</f>
        <v>عمرو برعي الجراجFLITCH AND GRAINالتجمع ميكروباص صيني</v>
      </c>
      <c r="B13" s="72" t="str">
        <f>mapping!$D13&amp;mapping!$E13</f>
        <v>عمرو برعي الجراج</v>
      </c>
      <c r="C13" s="147">
        <v>2000</v>
      </c>
      <c r="D13" s="148" t="s">
        <v>215</v>
      </c>
      <c r="E13" s="149" t="s">
        <v>216</v>
      </c>
      <c r="F13" s="149" t="s">
        <v>217</v>
      </c>
      <c r="G13" s="149" t="s">
        <v>213</v>
      </c>
      <c r="H13" s="149" t="s">
        <v>211</v>
      </c>
      <c r="I13" s="149">
        <v>1150</v>
      </c>
      <c r="J13" s="150">
        <v>950</v>
      </c>
      <c r="K13" s="121">
        <v>1300</v>
      </c>
      <c r="L13" s="122">
        <v>1050</v>
      </c>
      <c r="M13" s="14"/>
    </row>
    <row r="14" spans="1:14" x14ac:dyDescent="0.3">
      <c r="A14" s="73" t="str">
        <f>mapping!$D14&amp;mapping!$E14&amp;mapping!$F14&amp;mapping!$G14&amp;mapping!$H14</f>
        <v>مصطفي الف مسكنالف مسكن 3 ورديةنجمة هليوبوليسالتجمع اتوبيس 28</v>
      </c>
      <c r="B14" s="74" t="str">
        <f>mapping!$D14&amp;mapping!$E14</f>
        <v>مصطفي الف مسكنالف مسكن 3 وردية</v>
      </c>
      <c r="C14" s="147">
        <v>3000</v>
      </c>
      <c r="D14" s="148" t="s">
        <v>266</v>
      </c>
      <c r="E14" s="149" t="s">
        <v>218</v>
      </c>
      <c r="F14" s="149" t="s">
        <v>219</v>
      </c>
      <c r="G14" s="149" t="s">
        <v>213</v>
      </c>
      <c r="H14" s="149" t="s">
        <v>220</v>
      </c>
      <c r="I14" s="149">
        <v>4016</v>
      </c>
      <c r="J14" s="150">
        <v>3500</v>
      </c>
      <c r="K14" s="121">
        <v>4297</v>
      </c>
      <c r="L14" s="122">
        <v>3800</v>
      </c>
      <c r="M14" s="14"/>
    </row>
    <row r="15" spans="1:14" x14ac:dyDescent="0.3">
      <c r="A15" s="73" t="str">
        <f>mapping!$D15&amp;mapping!$E15&amp;mapping!$F15&amp;mapping!$G15&amp;mapping!$H15</f>
        <v>ممدوح كيلاني1قليوب 3 وردية نجمة هليوبوليسالتجمع اتوبيس 28</v>
      </c>
      <c r="B15" s="74" t="str">
        <f>mapping!$D15&amp;mapping!$E15</f>
        <v xml:space="preserve">ممدوح كيلاني1قليوب 3 وردية </v>
      </c>
      <c r="C15" s="147">
        <v>3002</v>
      </c>
      <c r="D15" s="148" t="s">
        <v>358</v>
      </c>
      <c r="E15" s="149" t="s">
        <v>223</v>
      </c>
      <c r="F15" s="149" t="s">
        <v>219</v>
      </c>
      <c r="G15" s="149" t="s">
        <v>213</v>
      </c>
      <c r="H15" s="149" t="s">
        <v>220</v>
      </c>
      <c r="I15" s="149">
        <v>4016</v>
      </c>
      <c r="J15" s="150">
        <v>3600</v>
      </c>
      <c r="K15" s="121">
        <v>4297</v>
      </c>
      <c r="L15" s="122">
        <v>3900</v>
      </c>
      <c r="M15" s="14"/>
    </row>
    <row r="16" spans="1:14" x14ac:dyDescent="0.3">
      <c r="A16" s="73" t="str">
        <f>mapping!$D16&amp;mapping!$E16&amp;mapping!$F16&amp;mapping!$G16&amp;mapping!$H16</f>
        <v>ممدوح كيلاني3المنيب 3وردية نجمة هليوبوليسالتجمع ميكروباص</v>
      </c>
      <c r="B16" s="74" t="str">
        <f>mapping!$D16&amp;mapping!$E16</f>
        <v xml:space="preserve">ممدوح كيلاني3المنيب 3وردية </v>
      </c>
      <c r="C16" s="147">
        <v>3004</v>
      </c>
      <c r="D16" s="148" t="s">
        <v>378</v>
      </c>
      <c r="E16" s="149" t="s">
        <v>229</v>
      </c>
      <c r="F16" s="149" t="s">
        <v>219</v>
      </c>
      <c r="G16" s="149" t="s">
        <v>213</v>
      </c>
      <c r="H16" s="149" t="s">
        <v>286</v>
      </c>
      <c r="I16" s="149"/>
      <c r="J16" s="150"/>
      <c r="K16" s="121">
        <v>3600</v>
      </c>
      <c r="L16" s="122">
        <v>2700</v>
      </c>
      <c r="M16" s="14"/>
    </row>
    <row r="17" spans="1:13" x14ac:dyDescent="0.3">
      <c r="A17" s="73" t="str">
        <f>mapping!$D17&amp;mapping!$E17&amp;mapping!$F17&amp;mapping!$G17&amp;mapping!$H17</f>
        <v>بكرقليوب 1 ورديةنجمة هليوبوليسالتجمع ميكروباص</v>
      </c>
      <c r="B17" s="74" t="str">
        <f>mapping!$D17&amp;mapping!$E17</f>
        <v>بكرقليوب 1 وردية</v>
      </c>
      <c r="C17" s="147">
        <v>3005</v>
      </c>
      <c r="D17" s="148" t="s">
        <v>387</v>
      </c>
      <c r="E17" s="149" t="s">
        <v>222</v>
      </c>
      <c r="F17" s="149" t="s">
        <v>219</v>
      </c>
      <c r="G17" s="149" t="s">
        <v>213</v>
      </c>
      <c r="H17" s="149" t="s">
        <v>286</v>
      </c>
      <c r="I17" s="149"/>
      <c r="J17" s="150"/>
      <c r="K17" s="121">
        <v>1400</v>
      </c>
      <c r="L17" s="122">
        <v>1200</v>
      </c>
      <c r="M17" s="14"/>
    </row>
    <row r="18" spans="1:13" x14ac:dyDescent="0.3">
      <c r="A18" s="71" t="str">
        <f>mapping!$D18&amp;mapping!$E18&amp;mapping!$F18&amp;mapping!$G18&amp;mapping!$H18</f>
        <v xml:space="preserve">رجب سلامة 1المرج لوجستيكااكتوبر هاي اس </v>
      </c>
      <c r="B18" s="72" t="str">
        <f>mapping!$D18&amp;mapping!$E18</f>
        <v xml:space="preserve">رجب سلامة 1المرج </v>
      </c>
      <c r="C18" s="147">
        <v>4000</v>
      </c>
      <c r="D18" s="148" t="s">
        <v>351</v>
      </c>
      <c r="E18" s="149" t="s">
        <v>224</v>
      </c>
      <c r="F18" s="149" t="s">
        <v>225</v>
      </c>
      <c r="G18" s="149" t="s">
        <v>226</v>
      </c>
      <c r="H18" s="149" t="s">
        <v>227</v>
      </c>
      <c r="I18" s="149">
        <v>1996</v>
      </c>
      <c r="J18" s="150">
        <v>1800</v>
      </c>
      <c r="K18" s="121">
        <v>2195</v>
      </c>
      <c r="L18" s="122">
        <v>2000</v>
      </c>
      <c r="M18" s="14"/>
    </row>
    <row r="19" spans="1:13" x14ac:dyDescent="0.3">
      <c r="A19" s="71" t="str">
        <f>mapping!$D19&amp;mapping!$E19&amp;mapping!$F19&amp;mapping!$G19&amp;mapping!$H19</f>
        <v xml:space="preserve">رجب سلامة 2 نكلا حضورلوجستيكااكتوبر هاي اس </v>
      </c>
      <c r="B19" s="72" t="str">
        <f>mapping!$D19&amp;mapping!$E19</f>
        <v>رجب سلامة 2 نكلا حضور</v>
      </c>
      <c r="C19" s="147">
        <v>4004</v>
      </c>
      <c r="D19" s="148" t="s">
        <v>375</v>
      </c>
      <c r="E19" s="149" t="s">
        <v>276</v>
      </c>
      <c r="F19" s="149" t="s">
        <v>225</v>
      </c>
      <c r="G19" s="149" t="s">
        <v>226</v>
      </c>
      <c r="H19" s="149" t="s">
        <v>227</v>
      </c>
      <c r="I19" s="149">
        <v>931.5</v>
      </c>
      <c r="J19" s="150">
        <v>875</v>
      </c>
      <c r="K19" s="121">
        <v>1024</v>
      </c>
      <c r="L19" s="122">
        <v>1000</v>
      </c>
      <c r="M19" s="14"/>
    </row>
    <row r="20" spans="1:13" x14ac:dyDescent="0.3">
      <c r="A20" s="73" t="str">
        <f>mapping!$D20&amp;mapping!$E20&amp;mapping!$F20&amp;mapping!$G20&amp;mapping!$H20</f>
        <v xml:space="preserve">احمد السيدالمنيب 3وردية لوجستيكااكتوبر هاي اس </v>
      </c>
      <c r="B20" s="74" t="str">
        <f>mapping!$D20&amp;mapping!$E20</f>
        <v xml:space="preserve">احمد السيدالمنيب 3وردية </v>
      </c>
      <c r="C20" s="147">
        <v>4001</v>
      </c>
      <c r="D20" s="148" t="s">
        <v>228</v>
      </c>
      <c r="E20" s="149" t="s">
        <v>229</v>
      </c>
      <c r="F20" s="149" t="s">
        <v>225</v>
      </c>
      <c r="G20" s="149" t="s">
        <v>226</v>
      </c>
      <c r="H20" s="149" t="s">
        <v>227</v>
      </c>
      <c r="I20" s="149">
        <v>4392</v>
      </c>
      <c r="J20" s="150">
        <v>3750</v>
      </c>
      <c r="K20" s="121">
        <v>4831</v>
      </c>
      <c r="L20" s="122">
        <v>4000</v>
      </c>
      <c r="M20" s="14"/>
    </row>
    <row r="21" spans="1:13" x14ac:dyDescent="0.3">
      <c r="A21" s="71" t="str">
        <f>mapping!$D21&amp;mapping!$E21&amp;mapping!$F21&amp;mapping!$G21&amp;mapping!$H21</f>
        <v xml:space="preserve">حسام سعيد1القناطر 3 ورديةلوجستيكااكتوبر هاي اس </v>
      </c>
      <c r="B21" s="72" t="str">
        <f>mapping!$D21&amp;mapping!$E21</f>
        <v>حسام سعيد1القناطر 3 وردية</v>
      </c>
      <c r="C21" s="147">
        <v>4002</v>
      </c>
      <c r="D21" s="148" t="s">
        <v>349</v>
      </c>
      <c r="E21" s="149" t="s">
        <v>230</v>
      </c>
      <c r="F21" s="149" t="s">
        <v>225</v>
      </c>
      <c r="G21" s="149" t="s">
        <v>226</v>
      </c>
      <c r="H21" s="149" t="s">
        <v>227</v>
      </c>
      <c r="I21" s="149">
        <v>3992</v>
      </c>
      <c r="J21" s="150">
        <v>3100</v>
      </c>
      <c r="K21" s="121">
        <v>4391</v>
      </c>
      <c r="L21" s="122">
        <v>3400</v>
      </c>
      <c r="M21" s="14"/>
    </row>
    <row r="22" spans="1:13" x14ac:dyDescent="0.3">
      <c r="A22" s="73" t="str">
        <f>mapping!$D22&amp;mapping!$E22&amp;mapping!$F22&amp;mapping!$G22&amp;mapping!$H22</f>
        <v xml:space="preserve">حسام سعيد 2نكلا انصرافلوجستيكااكتوبر هاي اس </v>
      </c>
      <c r="B22" s="74" t="str">
        <f>mapping!$D22&amp;mapping!$E22</f>
        <v>حسام سعيد 2نكلا انصراف</v>
      </c>
      <c r="C22" s="147">
        <v>4003</v>
      </c>
      <c r="D22" s="148" t="s">
        <v>350</v>
      </c>
      <c r="E22" s="149" t="s">
        <v>277</v>
      </c>
      <c r="F22" s="149" t="s">
        <v>225</v>
      </c>
      <c r="G22" s="149" t="s">
        <v>226</v>
      </c>
      <c r="H22" s="149" t="s">
        <v>227</v>
      </c>
      <c r="I22" s="149">
        <v>931.5</v>
      </c>
      <c r="J22" s="150">
        <v>800</v>
      </c>
      <c r="K22" s="121">
        <v>1024</v>
      </c>
      <c r="L22" s="122">
        <v>900</v>
      </c>
      <c r="M22" s="14"/>
    </row>
    <row r="23" spans="1:13" x14ac:dyDescent="0.3">
      <c r="A23" s="71" t="str">
        <f>mapping!$D23&amp;mapping!$E23&amp;mapping!$F23&amp;mapping!$G23&amp;mapping!$H23</f>
        <v xml:space="preserve">محمد رضا المنوفية لوجستيكااكتوبر هاي اس </v>
      </c>
      <c r="B23" s="72" t="str">
        <f>mapping!$D23&amp;mapping!$E23</f>
        <v xml:space="preserve">محمد رضا المنوفية </v>
      </c>
      <c r="C23" s="147">
        <v>4006</v>
      </c>
      <c r="D23" s="148" t="s">
        <v>233</v>
      </c>
      <c r="E23" s="149" t="s">
        <v>234</v>
      </c>
      <c r="F23" s="149" t="s">
        <v>225</v>
      </c>
      <c r="G23" s="149" t="s">
        <v>226</v>
      </c>
      <c r="H23" s="149" t="s">
        <v>227</v>
      </c>
      <c r="I23" s="149">
        <v>2395</v>
      </c>
      <c r="J23" s="150">
        <v>1950</v>
      </c>
      <c r="K23" s="121">
        <v>2634</v>
      </c>
      <c r="L23" s="122">
        <v>2150</v>
      </c>
      <c r="M23" s="14"/>
    </row>
    <row r="24" spans="1:13" x14ac:dyDescent="0.3">
      <c r="A24" s="73" t="str">
        <f>mapping!$D24&amp;mapping!$E24&amp;mapping!$F24&amp;mapping!$G24&amp;mapping!$H24</f>
        <v xml:space="preserve">مصطفي شكيويالجلاتمةلوجستيكااكتوبر كوستر </v>
      </c>
      <c r="B24" s="74" t="str">
        <f>mapping!$D24&amp;mapping!$E24</f>
        <v>مصطفي شكيويالجلاتمة</v>
      </c>
      <c r="C24" s="147">
        <v>4007</v>
      </c>
      <c r="D24" s="148" t="s">
        <v>377</v>
      </c>
      <c r="E24" s="149" t="s">
        <v>235</v>
      </c>
      <c r="F24" s="149" t="s">
        <v>225</v>
      </c>
      <c r="G24" s="149" t="s">
        <v>226</v>
      </c>
      <c r="H24" s="149" t="s">
        <v>236</v>
      </c>
      <c r="I24" s="149">
        <v>2928</v>
      </c>
      <c r="J24" s="150">
        <v>2500</v>
      </c>
      <c r="K24" s="121">
        <v>3220</v>
      </c>
      <c r="L24" s="122">
        <v>2750</v>
      </c>
      <c r="M24" s="14"/>
    </row>
    <row r="25" spans="1:13" x14ac:dyDescent="0.3">
      <c r="A25" s="71" t="str">
        <f>mapping!$D25&amp;mapping!$E25&amp;mapping!$F25&amp;mapping!$G25&amp;mapping!$H25</f>
        <v xml:space="preserve">وديع 3الفيوم سنهورلوجستيكااكتوبر هاي اس </v>
      </c>
      <c r="B25" s="72" t="str">
        <f>mapping!$D25&amp;mapping!$E25</f>
        <v>وديع 3الفيوم سنهور</v>
      </c>
      <c r="C25" s="265">
        <v>4023</v>
      </c>
      <c r="D25" s="266" t="s">
        <v>497</v>
      </c>
      <c r="E25" s="267" t="s">
        <v>499</v>
      </c>
      <c r="F25" s="267" t="s">
        <v>225</v>
      </c>
      <c r="G25" s="267" t="s">
        <v>226</v>
      </c>
      <c r="H25" s="267" t="s">
        <v>227</v>
      </c>
      <c r="I25" s="267"/>
      <c r="J25" s="268"/>
      <c r="K25" s="269">
        <v>3000</v>
      </c>
      <c r="L25" s="270">
        <v>2250</v>
      </c>
      <c r="M25" s="14"/>
    </row>
    <row r="26" spans="1:13" x14ac:dyDescent="0.3">
      <c r="A26" s="71" t="str">
        <f>mapping!$D26&amp;mapping!$E26&amp;mapping!$F26&amp;mapping!$G26&amp;mapping!$H26</f>
        <v xml:space="preserve">محمودالعياطلوجستيكااكتوبر هاي اس </v>
      </c>
      <c r="B26" s="72" t="str">
        <f>mapping!$D26&amp;mapping!$E26</f>
        <v>محمودالعياط</v>
      </c>
      <c r="C26" s="265">
        <v>4024</v>
      </c>
      <c r="D26" s="266" t="s">
        <v>500</v>
      </c>
      <c r="E26" s="267" t="s">
        <v>501</v>
      </c>
      <c r="F26" s="267" t="s">
        <v>225</v>
      </c>
      <c r="G26" s="267" t="s">
        <v>226</v>
      </c>
      <c r="H26" s="267" t="s">
        <v>227</v>
      </c>
      <c r="I26" s="267"/>
      <c r="J26" s="268"/>
      <c r="K26" s="269">
        <v>4000</v>
      </c>
      <c r="L26" s="270">
        <v>2500</v>
      </c>
      <c r="M26" s="14"/>
    </row>
    <row r="27" spans="1:13" x14ac:dyDescent="0.3">
      <c r="A27" s="73" t="str">
        <f>mapping!$D27&amp;mapping!$E27&amp;mapping!$F27&amp;mapping!$G27&amp;mapping!$H27</f>
        <v xml:space="preserve">احمد عويس المعادي لوجستيكاابورواش هاي اس </v>
      </c>
      <c r="B27" s="74" t="str">
        <f>mapping!$D27&amp;mapping!$E27</f>
        <v xml:space="preserve">احمد عويس المعادي </v>
      </c>
      <c r="C27" s="147">
        <v>4011</v>
      </c>
      <c r="D27" s="148" t="s">
        <v>61</v>
      </c>
      <c r="E27" s="149" t="s">
        <v>239</v>
      </c>
      <c r="F27" s="149" t="s">
        <v>225</v>
      </c>
      <c r="G27" s="149" t="s">
        <v>240</v>
      </c>
      <c r="H27" s="149" t="s">
        <v>227</v>
      </c>
      <c r="I27" s="149">
        <v>1863</v>
      </c>
      <c r="J27" s="150">
        <v>1400</v>
      </c>
      <c r="K27" s="121">
        <v>2049</v>
      </c>
      <c r="L27" s="122">
        <v>1650</v>
      </c>
      <c r="M27" s="14"/>
    </row>
    <row r="28" spans="1:13" x14ac:dyDescent="0.3">
      <c r="A28" s="73" t="str">
        <f>mapping!$D28&amp;mapping!$E28&amp;mapping!$F28&amp;mapping!$G28&amp;mapping!$H28</f>
        <v>محمد جمال القناطر لوجستيكاابورواش سوزوكي</v>
      </c>
      <c r="B28" s="74" t="str">
        <f>mapping!$D28&amp;mapping!$E28</f>
        <v xml:space="preserve">محمد جمال القناطر </v>
      </c>
      <c r="C28" s="147">
        <v>4013</v>
      </c>
      <c r="D28" s="148" t="s">
        <v>172</v>
      </c>
      <c r="E28" s="149" t="s">
        <v>241</v>
      </c>
      <c r="F28" s="149" t="s">
        <v>225</v>
      </c>
      <c r="G28" s="149" t="s">
        <v>240</v>
      </c>
      <c r="H28" s="149" t="s">
        <v>214</v>
      </c>
      <c r="I28" s="149">
        <v>1397</v>
      </c>
      <c r="J28" s="150">
        <v>900</v>
      </c>
      <c r="K28" s="121">
        <v>1536</v>
      </c>
      <c r="L28" s="122">
        <v>1000</v>
      </c>
      <c r="M28" s="14"/>
    </row>
    <row r="29" spans="1:13" x14ac:dyDescent="0.3">
      <c r="A29" s="73" t="str">
        <f>mapping!$D29&amp;mapping!$E29&amp;mapping!$F29&amp;mapping!$G29&amp;mapping!$H29</f>
        <v xml:space="preserve">محمد عزمي حدائق اكتوبر لوجستيكااكتوبر هاي اس </v>
      </c>
      <c r="B29" s="74" t="str">
        <f>mapping!$D29&amp;mapping!$E29</f>
        <v xml:space="preserve">محمد عزمي حدائق اكتوبر </v>
      </c>
      <c r="C29" s="147">
        <v>4005</v>
      </c>
      <c r="D29" s="148" t="s">
        <v>231</v>
      </c>
      <c r="E29" s="149" t="s">
        <v>232</v>
      </c>
      <c r="F29" s="149" t="s">
        <v>225</v>
      </c>
      <c r="G29" s="149" t="s">
        <v>226</v>
      </c>
      <c r="H29" s="149" t="s">
        <v>227</v>
      </c>
      <c r="I29" s="149">
        <v>1730</v>
      </c>
      <c r="J29" s="150">
        <v>1450</v>
      </c>
      <c r="K29" s="121">
        <v>1903</v>
      </c>
      <c r="L29" s="122">
        <v>1600</v>
      </c>
      <c r="M29" s="14"/>
    </row>
    <row r="30" spans="1:13" x14ac:dyDescent="0.3">
      <c r="A30" s="71" t="str">
        <f>mapping!$D30&amp;mapping!$E30&amp;mapping!$F30&amp;mapping!$G30&amp;mapping!$H30</f>
        <v xml:space="preserve">سعيد كمال م.نصر لوجستيكااكتوبر هاي اس </v>
      </c>
      <c r="B30" s="72" t="str">
        <f>mapping!$D30&amp;mapping!$E30</f>
        <v xml:space="preserve">سعيد كمال م.نصر </v>
      </c>
      <c r="C30" s="147">
        <v>4008</v>
      </c>
      <c r="D30" s="148" t="s">
        <v>44</v>
      </c>
      <c r="E30" s="149" t="s">
        <v>210</v>
      </c>
      <c r="F30" s="149" t="s">
        <v>225</v>
      </c>
      <c r="G30" s="149" t="s">
        <v>226</v>
      </c>
      <c r="H30" s="149" t="s">
        <v>227</v>
      </c>
      <c r="I30" s="149">
        <v>3061</v>
      </c>
      <c r="J30" s="150">
        <v>2300</v>
      </c>
      <c r="K30" s="121">
        <v>3367</v>
      </c>
      <c r="L30" s="122">
        <v>2600</v>
      </c>
      <c r="M30" s="14"/>
    </row>
    <row r="31" spans="1:13" x14ac:dyDescent="0.3">
      <c r="A31" s="71" t="str">
        <f>mapping!$D31&amp;mapping!$E31&amp;mapping!$F31&amp;mapping!$G31&amp;mapping!$H31</f>
        <v>احمد عويس اضافيالمعادي لوجستيكاابورواش إضافي</v>
      </c>
      <c r="B31" s="72" t="str">
        <f>mapping!$D31&amp;mapping!$E31</f>
        <v xml:space="preserve">احمد عويس اضافيالمعادي </v>
      </c>
      <c r="C31" s="206">
        <v>4012</v>
      </c>
      <c r="D31" s="207" t="s">
        <v>281</v>
      </c>
      <c r="E31" s="208" t="s">
        <v>239</v>
      </c>
      <c r="F31" s="208" t="s">
        <v>225</v>
      </c>
      <c r="G31" s="208" t="s">
        <v>240</v>
      </c>
      <c r="H31" s="208" t="s">
        <v>192</v>
      </c>
      <c r="I31" s="208">
        <v>1863</v>
      </c>
      <c r="J31" s="209">
        <v>1500</v>
      </c>
      <c r="K31" s="210">
        <v>2049</v>
      </c>
      <c r="L31" s="211">
        <v>1800</v>
      </c>
      <c r="M31" s="14"/>
    </row>
    <row r="32" spans="1:13" x14ac:dyDescent="0.3">
      <c r="A32" s="71" t="str">
        <f>mapping!$D32&amp;mapping!$E32&amp;mapping!$F32&amp;mapping!$G32&amp;mapping!$H32</f>
        <v>محمد جمال إضافيالقناطر لوجستيكاابورواش إضافي</v>
      </c>
      <c r="B32" s="72" t="str">
        <f>mapping!$D32&amp;mapping!$E32</f>
        <v xml:space="preserve">محمد جمال إضافيالقناطر </v>
      </c>
      <c r="C32" s="206">
        <v>4014</v>
      </c>
      <c r="D32" s="207" t="s">
        <v>280</v>
      </c>
      <c r="E32" s="208" t="s">
        <v>241</v>
      </c>
      <c r="F32" s="208" t="s">
        <v>225</v>
      </c>
      <c r="G32" s="208" t="s">
        <v>240</v>
      </c>
      <c r="H32" s="208" t="s">
        <v>192</v>
      </c>
      <c r="I32" s="208">
        <v>1397</v>
      </c>
      <c r="J32" s="209">
        <v>900</v>
      </c>
      <c r="K32" s="210">
        <v>1536</v>
      </c>
      <c r="L32" s="211">
        <v>1000</v>
      </c>
      <c r="M32" s="14"/>
    </row>
    <row r="33" spans="1:13" x14ac:dyDescent="0.3">
      <c r="A33" s="71" t="str">
        <f>mapping!$D33&amp;mapping!$E33&amp;mapping!$F33&amp;mapping!$G33&amp;mapping!$H33</f>
        <v>حسام سعيد إضافيإضافيلوجستيكاإضافيإضافي</v>
      </c>
      <c r="B33" s="72" t="str">
        <f>mapping!$D33&amp;mapping!$E33</f>
        <v>حسام سعيد إضافيإضافي</v>
      </c>
      <c r="C33" s="206">
        <v>4015</v>
      </c>
      <c r="D33" s="207" t="s">
        <v>394</v>
      </c>
      <c r="E33" s="207" t="s">
        <v>192</v>
      </c>
      <c r="F33" s="208" t="s">
        <v>225</v>
      </c>
      <c r="G33" s="208" t="s">
        <v>192</v>
      </c>
      <c r="H33" s="208" t="s">
        <v>192</v>
      </c>
      <c r="I33" s="208"/>
      <c r="J33" s="209"/>
      <c r="K33" s="210">
        <v>1</v>
      </c>
      <c r="L33" s="211"/>
      <c r="M33" s="14"/>
    </row>
    <row r="34" spans="1:13" x14ac:dyDescent="0.3">
      <c r="A34" s="71" t="str">
        <f>mapping!$D34&amp;mapping!$E34&amp;mapping!$F34&amp;mapping!$G34&amp;mapping!$H34</f>
        <v>محمد عزمي إضافيإضافيلوجستيكاإضافيإضافي</v>
      </c>
      <c r="B34" s="72" t="str">
        <f>mapping!$D34&amp;mapping!$E34</f>
        <v>محمد عزمي إضافيإضافي</v>
      </c>
      <c r="C34" s="206">
        <v>4016</v>
      </c>
      <c r="D34" s="207" t="s">
        <v>391</v>
      </c>
      <c r="E34" s="207" t="s">
        <v>192</v>
      </c>
      <c r="F34" s="208" t="s">
        <v>225</v>
      </c>
      <c r="G34" s="208" t="s">
        <v>192</v>
      </c>
      <c r="H34" s="208" t="s">
        <v>192</v>
      </c>
      <c r="I34" s="208"/>
      <c r="J34" s="209"/>
      <c r="K34" s="210">
        <v>1</v>
      </c>
      <c r="L34" s="211"/>
      <c r="M34" s="14"/>
    </row>
    <row r="35" spans="1:13" x14ac:dyDescent="0.3">
      <c r="A35" s="71" t="str">
        <f>mapping!$D35&amp;mapping!$E35&amp;mapping!$F35&amp;mapping!$G35&amp;mapping!$H35</f>
        <v>احمد محمود إضافيإضافيلوجستيكاإضافيإضافي</v>
      </c>
      <c r="B35" s="72" t="str">
        <f>mapping!$D35&amp;mapping!$E35</f>
        <v>احمد محمود إضافيإضافي</v>
      </c>
      <c r="C35" s="206">
        <v>4017</v>
      </c>
      <c r="D35" s="207" t="s">
        <v>392</v>
      </c>
      <c r="E35" s="207" t="s">
        <v>192</v>
      </c>
      <c r="F35" s="208" t="s">
        <v>225</v>
      </c>
      <c r="G35" s="208" t="s">
        <v>192</v>
      </c>
      <c r="H35" s="208" t="s">
        <v>192</v>
      </c>
      <c r="I35" s="208"/>
      <c r="J35" s="209"/>
      <c r="K35" s="210">
        <v>1</v>
      </c>
      <c r="L35" s="211"/>
      <c r="M35" s="14"/>
    </row>
    <row r="36" spans="1:13" x14ac:dyDescent="0.3">
      <c r="A36" s="71" t="str">
        <f>mapping!$D36&amp;mapping!$E36&amp;mapping!$F36&amp;mapping!$G36&amp;mapping!$H36</f>
        <v>سامي إضافيإضافيلوجستيكاإضافيإضافي</v>
      </c>
      <c r="B36" s="72" t="str">
        <f>mapping!$D36&amp;mapping!$E36</f>
        <v>سامي إضافيإضافي</v>
      </c>
      <c r="C36" s="206">
        <v>4018</v>
      </c>
      <c r="D36" s="207" t="s">
        <v>393</v>
      </c>
      <c r="E36" s="207" t="s">
        <v>192</v>
      </c>
      <c r="F36" s="208" t="s">
        <v>225</v>
      </c>
      <c r="G36" s="208" t="s">
        <v>192</v>
      </c>
      <c r="H36" s="208" t="s">
        <v>192</v>
      </c>
      <c r="I36" s="208"/>
      <c r="J36" s="209"/>
      <c r="K36" s="210">
        <v>1</v>
      </c>
      <c r="L36" s="211"/>
      <c r="M36" s="14"/>
    </row>
    <row r="37" spans="1:13" x14ac:dyDescent="0.3">
      <c r="A37" s="71" t="str">
        <f>mapping!$D37&amp;mapping!$E37&amp;mapping!$F37&amp;mapping!$G37&amp;mapping!$H37</f>
        <v>عبدو إضافيإضافيلوجستيكاإضافيإضافي</v>
      </c>
      <c r="B37" s="72" t="str">
        <f>mapping!$D37&amp;mapping!$E37</f>
        <v>عبدو إضافيإضافي</v>
      </c>
      <c r="C37" s="206">
        <v>4019</v>
      </c>
      <c r="D37" s="207" t="s">
        <v>418</v>
      </c>
      <c r="E37" s="207" t="s">
        <v>192</v>
      </c>
      <c r="F37" s="208" t="s">
        <v>225</v>
      </c>
      <c r="G37" s="208" t="s">
        <v>192</v>
      </c>
      <c r="H37" s="208" t="s">
        <v>192</v>
      </c>
      <c r="I37" s="208"/>
      <c r="J37" s="209"/>
      <c r="K37" s="210">
        <v>1</v>
      </c>
      <c r="L37" s="211"/>
      <c r="M37" s="14"/>
    </row>
    <row r="38" spans="1:13" x14ac:dyDescent="0.3">
      <c r="A38" s="71" t="str">
        <f>mapping!$D38&amp;mapping!$E38&amp;mapping!$F38&amp;mapping!$G38&amp;mapping!$H38</f>
        <v>احمد السيد إضافيإضافيلوجستيكاإضافيإضافي</v>
      </c>
      <c r="B38" s="72" t="str">
        <f>mapping!$D38&amp;mapping!$E38</f>
        <v>احمد السيد إضافيإضافي</v>
      </c>
      <c r="C38" s="206">
        <v>4020</v>
      </c>
      <c r="D38" s="207" t="s">
        <v>404</v>
      </c>
      <c r="E38" s="207" t="s">
        <v>192</v>
      </c>
      <c r="F38" s="208" t="s">
        <v>225</v>
      </c>
      <c r="G38" s="208" t="s">
        <v>192</v>
      </c>
      <c r="H38" s="208" t="s">
        <v>192</v>
      </c>
      <c r="I38" s="208"/>
      <c r="J38" s="209"/>
      <c r="K38" s="210">
        <v>1</v>
      </c>
      <c r="L38" s="211"/>
      <c r="M38" s="14"/>
    </row>
    <row r="39" spans="1:13" x14ac:dyDescent="0.3">
      <c r="A39" s="71" t="str">
        <f>mapping!$D39&amp;mapping!$E39&amp;mapping!$F39&amp;mapping!$G39&amp;mapping!$H39</f>
        <v>محمد رضا إضافيإضافيلوجستيكاإضافيإضافي</v>
      </c>
      <c r="B39" s="72" t="str">
        <f>mapping!$D39&amp;mapping!$E39</f>
        <v>محمد رضا إضافيإضافي</v>
      </c>
      <c r="C39" s="206">
        <v>4022</v>
      </c>
      <c r="D39" s="207" t="s">
        <v>456</v>
      </c>
      <c r="E39" s="207" t="s">
        <v>192</v>
      </c>
      <c r="F39" s="208" t="s">
        <v>225</v>
      </c>
      <c r="G39" s="208" t="s">
        <v>192</v>
      </c>
      <c r="H39" s="208" t="s">
        <v>192</v>
      </c>
      <c r="I39" s="208"/>
      <c r="J39" s="209"/>
      <c r="K39" s="210">
        <v>1</v>
      </c>
      <c r="L39" s="211"/>
      <c r="M39" s="14"/>
    </row>
    <row r="40" spans="1:13" x14ac:dyDescent="0.3">
      <c r="A40" s="71" t="str">
        <f>mapping!$D40&amp;mapping!$E40&amp;mapping!$F40&amp;mapping!$G40&amp;mapping!$H40</f>
        <v>إضافيإضافيلوجستيكاإضافيإضافي</v>
      </c>
      <c r="B40" s="72" t="str">
        <f>mapping!$D40&amp;mapping!$E40</f>
        <v>إضافيإضافي</v>
      </c>
      <c r="C40" s="206">
        <v>4021</v>
      </c>
      <c r="D40" s="207" t="s">
        <v>192</v>
      </c>
      <c r="E40" s="207" t="s">
        <v>192</v>
      </c>
      <c r="F40" s="208" t="s">
        <v>225</v>
      </c>
      <c r="G40" s="208" t="s">
        <v>192</v>
      </c>
      <c r="H40" s="208" t="s">
        <v>192</v>
      </c>
      <c r="I40" s="208"/>
      <c r="J40" s="209"/>
      <c r="K40" s="210">
        <v>1</v>
      </c>
      <c r="L40" s="211"/>
      <c r="M40" s="14"/>
    </row>
    <row r="41" spans="1:13" x14ac:dyDescent="0.3">
      <c r="A41" s="73" t="str">
        <f>mapping!$D41&amp;mapping!$E41&amp;mapping!$F41&amp;mapping!$G41&amp;mapping!$H41</f>
        <v>عماد النجار1المرج 2ورديةسعوديالمخاذناتوبيس 28</v>
      </c>
      <c r="B41" s="74" t="str">
        <f>mapping!$D41&amp;mapping!$E41</f>
        <v>عماد النجار1المرج 2وردية</v>
      </c>
      <c r="C41" s="147">
        <v>5000</v>
      </c>
      <c r="D41" s="148" t="s">
        <v>352</v>
      </c>
      <c r="E41" s="149" t="s">
        <v>242</v>
      </c>
      <c r="F41" s="149" t="s">
        <v>243</v>
      </c>
      <c r="G41" s="149" t="s">
        <v>244</v>
      </c>
      <c r="H41" s="149" t="s">
        <v>220</v>
      </c>
      <c r="I41" s="149">
        <v>3745</v>
      </c>
      <c r="J41" s="150">
        <v>4100</v>
      </c>
      <c r="K41" s="121">
        <v>4119</v>
      </c>
      <c r="L41" s="122">
        <v>4800</v>
      </c>
      <c r="M41" s="14"/>
    </row>
    <row r="42" spans="1:13" x14ac:dyDescent="0.3">
      <c r="A42" s="71" t="str">
        <f>mapping!$D42&amp;mapping!$E42&amp;mapping!$F42&amp;mapping!$G42&amp;mapping!$H42</f>
        <v>عماد النجار2المؤسسة 2ورديةسعوديالمخاذناتوبيس 28</v>
      </c>
      <c r="B42" s="72" t="str">
        <f>mapping!$D42&amp;mapping!$E42</f>
        <v>عماد النجار2المؤسسة 2وردية</v>
      </c>
      <c r="C42" s="147">
        <v>5001</v>
      </c>
      <c r="D42" s="148" t="s">
        <v>353</v>
      </c>
      <c r="E42" s="149" t="s">
        <v>245</v>
      </c>
      <c r="F42" s="149" t="s">
        <v>243</v>
      </c>
      <c r="G42" s="149" t="s">
        <v>244</v>
      </c>
      <c r="H42" s="149" t="s">
        <v>220</v>
      </c>
      <c r="I42" s="149">
        <v>3745</v>
      </c>
      <c r="J42" s="150">
        <v>4100</v>
      </c>
      <c r="K42" s="121">
        <v>3884</v>
      </c>
      <c r="L42" s="122">
        <v>4500</v>
      </c>
      <c r="M42" s="14"/>
    </row>
    <row r="43" spans="1:13" x14ac:dyDescent="0.3">
      <c r="A43" s="73" t="str">
        <f>mapping!$D43&amp;mapping!$E43&amp;mapping!$F43&amp;mapping!$G43&amp;mapping!$H43</f>
        <v>طه1الدائري 1ورديةسعوديالمخاذناتوبيس 28</v>
      </c>
      <c r="B43" s="74" t="str">
        <f>mapping!$D43&amp;mapping!$E43</f>
        <v>طه1الدائري 1وردية</v>
      </c>
      <c r="C43" s="147">
        <v>5030</v>
      </c>
      <c r="D43" s="148" t="s">
        <v>422</v>
      </c>
      <c r="E43" s="149" t="s">
        <v>283</v>
      </c>
      <c r="F43" s="149" t="s">
        <v>243</v>
      </c>
      <c r="G43" s="149" t="s">
        <v>244</v>
      </c>
      <c r="H43" s="149" t="s">
        <v>220</v>
      </c>
      <c r="I43" s="149"/>
      <c r="J43" s="150"/>
      <c r="K43" s="121">
        <v>2448</v>
      </c>
      <c r="L43" s="122">
        <v>2750</v>
      </c>
      <c r="M43" s="14"/>
    </row>
    <row r="44" spans="1:13" x14ac:dyDescent="0.3">
      <c r="A44" s="71" t="str">
        <f>mapping!$D44&amp;mapping!$E44&amp;mapping!$F44&amp;mapping!$G44&amp;mapping!$H44</f>
        <v>عبد الرحمن1الهرم سعوديدريماتوبيس 28</v>
      </c>
      <c r="B44" s="72" t="str">
        <f>mapping!$D44&amp;mapping!$E44</f>
        <v xml:space="preserve">عبد الرحمن1الهرم </v>
      </c>
      <c r="C44" s="147">
        <v>5003</v>
      </c>
      <c r="D44" s="148" t="s">
        <v>355</v>
      </c>
      <c r="E44" s="149" t="s">
        <v>246</v>
      </c>
      <c r="F44" s="149" t="s">
        <v>243</v>
      </c>
      <c r="G44" s="149" t="s">
        <v>247</v>
      </c>
      <c r="H44" s="149" t="s">
        <v>220</v>
      </c>
      <c r="I44" s="149">
        <v>904</v>
      </c>
      <c r="J44" s="150">
        <v>750</v>
      </c>
      <c r="K44" s="121">
        <v>994</v>
      </c>
      <c r="L44" s="122">
        <v>850</v>
      </c>
      <c r="M44" s="14"/>
    </row>
    <row r="45" spans="1:13" x14ac:dyDescent="0.3">
      <c r="A45" s="73" t="str">
        <f>mapping!$D45&amp;mapping!$E45&amp;mapping!$F45&amp;mapping!$G45&amp;mapping!$H45</f>
        <v>عبد الرحمن2المؤسسةسعوديدريماتوبيس 28</v>
      </c>
      <c r="B45" s="74" t="str">
        <f>mapping!$D45&amp;mapping!$E45</f>
        <v>عبد الرحمن2المؤسسة</v>
      </c>
      <c r="C45" s="147">
        <v>5004</v>
      </c>
      <c r="D45" s="148" t="s">
        <v>356</v>
      </c>
      <c r="E45" s="149" t="s">
        <v>282</v>
      </c>
      <c r="F45" s="149" t="s">
        <v>243</v>
      </c>
      <c r="G45" s="149" t="s">
        <v>247</v>
      </c>
      <c r="H45" s="149" t="s">
        <v>220</v>
      </c>
      <c r="I45" s="149">
        <v>904</v>
      </c>
      <c r="J45" s="150">
        <v>750</v>
      </c>
      <c r="K45" s="121">
        <v>994</v>
      </c>
      <c r="L45" s="122">
        <v>850</v>
      </c>
      <c r="M45" s="14"/>
    </row>
    <row r="46" spans="1:13" x14ac:dyDescent="0.3">
      <c r="A46" s="71" t="str">
        <f>mapping!$D46&amp;mapping!$E46&amp;mapping!$F46&amp;mapping!$G46&amp;mapping!$H46</f>
        <v>فرج 1حلوانسعوديهايد باركاتوبيس 28</v>
      </c>
      <c r="B46" s="72" t="str">
        <f>mapping!$D46&amp;mapping!$E46</f>
        <v>فرج 1حلوان</v>
      </c>
      <c r="C46" s="147">
        <v>5005</v>
      </c>
      <c r="D46" s="148" t="s">
        <v>366</v>
      </c>
      <c r="E46" s="149" t="s">
        <v>88</v>
      </c>
      <c r="F46" s="149" t="s">
        <v>243</v>
      </c>
      <c r="G46" s="149" t="s">
        <v>248</v>
      </c>
      <c r="H46" s="149" t="s">
        <v>220</v>
      </c>
      <c r="I46" s="149">
        <v>4213</v>
      </c>
      <c r="J46" s="150">
        <v>3500</v>
      </c>
      <c r="K46" s="121">
        <v>4634</v>
      </c>
      <c r="L46" s="122">
        <v>3750</v>
      </c>
      <c r="M46" s="14"/>
    </row>
    <row r="47" spans="1:13" x14ac:dyDescent="0.3">
      <c r="A47" s="71" t="str">
        <f>mapping!$D47&amp;mapping!$E47&amp;mapping!$F47&amp;mapping!$G47&amp;mapping!$H47</f>
        <v>فرج 6حلوان مبيتسعوديهايد باركاتوبيس 28</v>
      </c>
      <c r="B47" s="71" t="str">
        <f>mapping!$D47&amp;mapping!$E47</f>
        <v>فرج 6حلوان مبيت</v>
      </c>
      <c r="C47" s="147">
        <v>5029</v>
      </c>
      <c r="D47" s="148" t="s">
        <v>384</v>
      </c>
      <c r="E47" s="149" t="s">
        <v>383</v>
      </c>
      <c r="F47" s="149" t="s">
        <v>243</v>
      </c>
      <c r="G47" s="149" t="s">
        <v>248</v>
      </c>
      <c r="H47" s="149" t="s">
        <v>220</v>
      </c>
      <c r="I47" s="149">
        <v>1348</v>
      </c>
      <c r="J47" s="150">
        <v>700</v>
      </c>
      <c r="K47" s="121">
        <v>1482</v>
      </c>
      <c r="L47" s="122">
        <v>750</v>
      </c>
      <c r="M47" s="14"/>
    </row>
    <row r="48" spans="1:13" x14ac:dyDescent="0.3">
      <c r="A48" s="73" t="str">
        <f>mapping!$D48&amp;mapping!$E48&amp;mapping!$F48&amp;mapping!$G48&amp;mapping!$H48</f>
        <v>ممدوح كيلاني 3القومية سعوديهايد باركميكروباص صيني</v>
      </c>
      <c r="B48" s="74" t="str">
        <f>mapping!$D48&amp;mapping!$E48</f>
        <v xml:space="preserve">ممدوح كيلاني 3القومية </v>
      </c>
      <c r="C48" s="147">
        <v>5006</v>
      </c>
      <c r="D48" s="148" t="s">
        <v>357</v>
      </c>
      <c r="E48" s="149" t="s">
        <v>249</v>
      </c>
      <c r="F48" s="149" t="s">
        <v>243</v>
      </c>
      <c r="G48" s="149" t="s">
        <v>248</v>
      </c>
      <c r="H48" s="149" t="s">
        <v>211</v>
      </c>
      <c r="I48" s="149">
        <v>2696</v>
      </c>
      <c r="J48" s="150">
        <v>2300</v>
      </c>
      <c r="K48" s="121">
        <v>2965</v>
      </c>
      <c r="L48" s="122">
        <v>2500</v>
      </c>
      <c r="M48" s="14"/>
    </row>
    <row r="49" spans="1:15" x14ac:dyDescent="0.3">
      <c r="A49" s="73" t="str">
        <f>mapping!$D49&amp;mapping!$E49&amp;mapping!$F49&amp;mapping!$G49&amp;mapping!$H49</f>
        <v>محمد جمال طوسونالمنيبسعوديهايد باركاتوبيس 28</v>
      </c>
      <c r="B49" s="74" t="str">
        <f>mapping!$D49&amp;mapping!$E49</f>
        <v>محمد جمال طوسونالمنيب</v>
      </c>
      <c r="C49" s="147">
        <v>5025</v>
      </c>
      <c r="D49" s="148" t="s">
        <v>382</v>
      </c>
      <c r="E49" s="149" t="s">
        <v>102</v>
      </c>
      <c r="F49" s="149" t="s">
        <v>243</v>
      </c>
      <c r="G49" s="149" t="s">
        <v>248</v>
      </c>
      <c r="H49" s="149" t="s">
        <v>220</v>
      </c>
      <c r="I49" s="149">
        <v>4213</v>
      </c>
      <c r="J49" s="150">
        <v>3500</v>
      </c>
      <c r="K49" s="121">
        <v>4634</v>
      </c>
      <c r="L49" s="122">
        <v>3800</v>
      </c>
      <c r="M49" s="14"/>
    </row>
    <row r="50" spans="1:15" x14ac:dyDescent="0.3">
      <c r="A50" s="71" t="str">
        <f>mapping!$D50&amp;mapping!$E50&amp;mapping!$F50&amp;mapping!$G50&amp;mapping!$H50</f>
        <v>مصطفي رشدي1المنيب 2 ورديةسعوديميفيداميكروباص صيني</v>
      </c>
      <c r="B50" s="72" t="str">
        <f>mapping!$D50&amp;mapping!$E50</f>
        <v>مصطفي رشدي1المنيب 2 وردية</v>
      </c>
      <c r="C50" s="147">
        <v>5007</v>
      </c>
      <c r="D50" s="148" t="s">
        <v>360</v>
      </c>
      <c r="E50" s="149" t="s">
        <v>251</v>
      </c>
      <c r="F50" s="149" t="s">
        <v>243</v>
      </c>
      <c r="G50" s="149" t="s">
        <v>250</v>
      </c>
      <c r="H50" s="149" t="s">
        <v>211</v>
      </c>
      <c r="I50" s="149">
        <v>2696</v>
      </c>
      <c r="J50" s="150">
        <v>2000</v>
      </c>
      <c r="K50" s="121">
        <v>2965</v>
      </c>
      <c r="L50" s="122">
        <v>2150</v>
      </c>
      <c r="M50" s="14"/>
    </row>
    <row r="51" spans="1:15" x14ac:dyDescent="0.3">
      <c r="A51" s="71" t="str">
        <f>mapping!$D51&amp;mapping!$E51&amp;mapping!$F51&amp;mapping!$G51&amp;mapping!$H51</f>
        <v>فرج 2حلوان 2 ورديةسعوديميفيداميكروباص صيني</v>
      </c>
      <c r="B51" s="72" t="str">
        <f>mapping!$D51&amp;mapping!$E51</f>
        <v>فرج 2حلوان 2 وردية</v>
      </c>
      <c r="C51" s="147">
        <v>5009</v>
      </c>
      <c r="D51" s="148" t="s">
        <v>367</v>
      </c>
      <c r="E51" s="149" t="s">
        <v>95</v>
      </c>
      <c r="F51" s="149" t="s">
        <v>243</v>
      </c>
      <c r="G51" s="149" t="s">
        <v>250</v>
      </c>
      <c r="H51" s="149" t="s">
        <v>211</v>
      </c>
      <c r="I51" s="149">
        <v>2696</v>
      </c>
      <c r="J51" s="150">
        <v>2100</v>
      </c>
      <c r="K51" s="121">
        <v>2965</v>
      </c>
      <c r="L51" s="122">
        <v>2250</v>
      </c>
      <c r="M51" s="14"/>
    </row>
    <row r="52" spans="1:15" x14ac:dyDescent="0.3">
      <c r="A52" s="73" t="str">
        <f>mapping!$D52&amp;mapping!$E52&amp;mapping!$F52&amp;mapping!$G52&amp;mapping!$H52</f>
        <v>فرج 3حلوان 2 ورديةسعوديالقطاميةاتوبيس 28</v>
      </c>
      <c r="B52" s="74" t="str">
        <f>mapping!$D52&amp;mapping!$E52</f>
        <v>فرج 3حلوان 2 وردية</v>
      </c>
      <c r="C52" s="147">
        <v>5010</v>
      </c>
      <c r="D52" s="148" t="s">
        <v>368</v>
      </c>
      <c r="E52" s="149" t="s">
        <v>95</v>
      </c>
      <c r="F52" s="149" t="s">
        <v>243</v>
      </c>
      <c r="G52" s="149" t="s">
        <v>252</v>
      </c>
      <c r="H52" s="149" t="s">
        <v>220</v>
      </c>
      <c r="I52" s="149">
        <v>3105</v>
      </c>
      <c r="J52" s="150">
        <v>3050</v>
      </c>
      <c r="K52" s="121">
        <v>3415</v>
      </c>
      <c r="L52" s="122">
        <v>3400</v>
      </c>
      <c r="M52" s="14"/>
    </row>
    <row r="53" spans="1:15" x14ac:dyDescent="0.3">
      <c r="A53" s="71" t="str">
        <f>mapping!$D53&amp;mapping!$E53&amp;mapping!$F53&amp;mapping!$G53&amp;mapping!$H53</f>
        <v>فرج 4مايو ورديةسعوديالقطاميةميكروباص</v>
      </c>
      <c r="B53" s="72" t="str">
        <f>mapping!$D53&amp;mapping!$E53</f>
        <v>فرج 4مايو وردية</v>
      </c>
      <c r="C53" s="147">
        <v>5011</v>
      </c>
      <c r="D53" s="148" t="s">
        <v>369</v>
      </c>
      <c r="E53" s="149" t="s">
        <v>284</v>
      </c>
      <c r="F53" s="149" t="s">
        <v>243</v>
      </c>
      <c r="G53" s="149" t="s">
        <v>252</v>
      </c>
      <c r="H53" s="149" t="s">
        <v>286</v>
      </c>
      <c r="I53" s="149">
        <v>1111</v>
      </c>
      <c r="J53" s="150">
        <v>1100</v>
      </c>
      <c r="K53" s="121">
        <v>1222</v>
      </c>
      <c r="L53" s="122">
        <v>1180</v>
      </c>
      <c r="M53" s="14"/>
    </row>
    <row r="54" spans="1:15" x14ac:dyDescent="0.3">
      <c r="A54" s="73" t="str">
        <f>mapping!$D54&amp;mapping!$E54&amp;mapping!$F54&amp;mapping!$G54&amp;mapping!$H54</f>
        <v>مصطفي رشدي3المنيب5شفتسعوديالقطاميةاتوبيس 28</v>
      </c>
      <c r="B54" s="74" t="str">
        <f>mapping!$D54&amp;mapping!$E54</f>
        <v>مصطفي رشدي3المنيب5شفت</v>
      </c>
      <c r="C54" s="147">
        <v>5012</v>
      </c>
      <c r="D54" s="148" t="s">
        <v>362</v>
      </c>
      <c r="E54" s="149" t="s">
        <v>285</v>
      </c>
      <c r="F54" s="149" t="s">
        <v>243</v>
      </c>
      <c r="G54" s="149" t="s">
        <v>252</v>
      </c>
      <c r="H54" s="149" t="s">
        <v>220</v>
      </c>
      <c r="I54" s="149">
        <v>2408</v>
      </c>
      <c r="J54" s="150">
        <v>1925</v>
      </c>
      <c r="K54" s="121">
        <v>2649</v>
      </c>
      <c r="L54" s="122">
        <v>2060</v>
      </c>
      <c r="M54" s="14"/>
    </row>
    <row r="55" spans="1:15" x14ac:dyDescent="0.3">
      <c r="A55" s="71" t="str">
        <f>mapping!$D55&amp;mapping!$E55&amp;mapping!$F55&amp;mapping!$G55&amp;mapping!$H55</f>
        <v>مصطفي رشدي4المنيب Wصباحيةسعوديالقطاميةاتوبيس 28</v>
      </c>
      <c r="B55" s="72" t="str">
        <f>mapping!$D55&amp;mapping!$E55</f>
        <v>مصطفي رشدي4المنيب Wصباحية</v>
      </c>
      <c r="C55" s="147">
        <v>5013</v>
      </c>
      <c r="D55" s="148" t="s">
        <v>363</v>
      </c>
      <c r="E55" s="149" t="s">
        <v>287</v>
      </c>
      <c r="F55" s="149" t="s">
        <v>243</v>
      </c>
      <c r="G55" s="149" t="s">
        <v>252</v>
      </c>
      <c r="H55" s="149" t="s">
        <v>220</v>
      </c>
      <c r="I55" s="149">
        <v>963</v>
      </c>
      <c r="J55" s="150">
        <v>910</v>
      </c>
      <c r="K55" s="121">
        <v>1059</v>
      </c>
      <c r="L55" s="122">
        <v>1000</v>
      </c>
      <c r="M55" s="14"/>
    </row>
    <row r="56" spans="1:15" x14ac:dyDescent="0.3">
      <c r="A56" s="73" t="str">
        <f>mapping!$D56&amp;mapping!$E56&amp;mapping!$F56&amp;mapping!$G56&amp;mapping!$H56</f>
        <v>مصطفي رشدي5صقر 2 ورديةسعوديالقطاميةاتوبيس 28</v>
      </c>
      <c r="B56" s="74" t="str">
        <f>mapping!$D56&amp;mapping!$E56</f>
        <v>مصطفي رشدي5صقر 2 وردية</v>
      </c>
      <c r="C56" s="147">
        <v>5014</v>
      </c>
      <c r="D56" s="148" t="s">
        <v>364</v>
      </c>
      <c r="E56" s="149" t="s">
        <v>288</v>
      </c>
      <c r="F56" s="149" t="s">
        <v>243</v>
      </c>
      <c r="G56" s="149" t="s">
        <v>252</v>
      </c>
      <c r="H56" s="149" t="s">
        <v>220</v>
      </c>
      <c r="I56" s="149">
        <v>1927</v>
      </c>
      <c r="J56" s="150">
        <v>1660</v>
      </c>
      <c r="K56" s="121">
        <v>2120</v>
      </c>
      <c r="L56" s="122">
        <v>1780</v>
      </c>
      <c r="M56" s="14"/>
    </row>
    <row r="57" spans="1:15" x14ac:dyDescent="0.3">
      <c r="A57" s="71" t="str">
        <f>mapping!$D57&amp;mapping!$E57&amp;mapping!$F57&amp;mapping!$G57&amp;mapping!$H57</f>
        <v>مصطفي رشدي6المنيب 2 ورديةسعوديالقطاميةاتوبيس 28</v>
      </c>
      <c r="B57" s="71" t="str">
        <f>mapping!$D57&amp;mapping!$E57</f>
        <v>مصطفي رشدي6المنيب 2 وردية</v>
      </c>
      <c r="C57" s="148">
        <v>5027</v>
      </c>
      <c r="D57" s="148" t="s">
        <v>379</v>
      </c>
      <c r="E57" s="149" t="s">
        <v>251</v>
      </c>
      <c r="F57" s="149" t="s">
        <v>243</v>
      </c>
      <c r="G57" s="149" t="s">
        <v>252</v>
      </c>
      <c r="H57" s="149" t="s">
        <v>220</v>
      </c>
      <c r="I57" s="149">
        <v>3587</v>
      </c>
      <c r="J57" s="149">
        <v>3210</v>
      </c>
      <c r="K57" s="153">
        <v>3944</v>
      </c>
      <c r="L57" s="154">
        <v>3600</v>
      </c>
      <c r="M57" s="134"/>
    </row>
    <row r="58" spans="1:15" x14ac:dyDescent="0.3">
      <c r="A58" s="71" t="str">
        <f>mapping!$D58&amp;mapping!$E58&amp;mapping!$F58&amp;mapping!$G58&amp;mapping!$H58</f>
        <v>كرم ترك 1قليوب 2 ورديةسعوديالقطاميةاتوبيس 28</v>
      </c>
      <c r="B58" s="72" t="str">
        <f>mapping!$D58&amp;mapping!$E58</f>
        <v>كرم ترك 1قليوب 2 وردية</v>
      </c>
      <c r="C58" s="147">
        <v>5015</v>
      </c>
      <c r="D58" s="148" t="s">
        <v>372</v>
      </c>
      <c r="E58" s="149" t="s">
        <v>253</v>
      </c>
      <c r="F58" s="149" t="s">
        <v>243</v>
      </c>
      <c r="G58" s="149" t="s">
        <v>252</v>
      </c>
      <c r="H58" s="149" t="s">
        <v>220</v>
      </c>
      <c r="I58" s="149">
        <v>3599</v>
      </c>
      <c r="J58" s="150">
        <v>3800</v>
      </c>
      <c r="K58" s="121">
        <v>3959</v>
      </c>
      <c r="L58" s="122">
        <v>4200</v>
      </c>
      <c r="M58" s="14"/>
      <c r="O58" s="163"/>
    </row>
    <row r="59" spans="1:15" x14ac:dyDescent="0.3">
      <c r="A59" s="71" t="str">
        <f>mapping!$D59&amp;mapping!$E59&amp;mapping!$F59&amp;mapping!$G59&amp;mapping!$H59</f>
        <v>كرم ترك 2قليوب 2 ورديةسعوديمدينتي اتوبيس 28</v>
      </c>
      <c r="B59" s="72" t="str">
        <f>mapping!$D59&amp;mapping!$E59</f>
        <v>كرم ترك 2قليوب 2 وردية</v>
      </c>
      <c r="C59" s="147">
        <v>5017</v>
      </c>
      <c r="D59" s="148" t="s">
        <v>371</v>
      </c>
      <c r="E59" s="149" t="s">
        <v>253</v>
      </c>
      <c r="F59" s="149" t="s">
        <v>243</v>
      </c>
      <c r="G59" s="149" t="s">
        <v>255</v>
      </c>
      <c r="H59" s="149" t="s">
        <v>220</v>
      </c>
      <c r="I59" s="149">
        <v>4213</v>
      </c>
      <c r="J59" s="150">
        <v>3850</v>
      </c>
      <c r="K59" s="121">
        <v>4634</v>
      </c>
      <c r="L59" s="122">
        <v>4150</v>
      </c>
      <c r="M59" s="14"/>
    </row>
    <row r="60" spans="1:15" x14ac:dyDescent="0.3">
      <c r="A60" s="73" t="str">
        <f>mapping!$D60&amp;mapping!$E60&amp;mapping!$F60&amp;mapping!$G60&amp;mapping!$H60</f>
        <v>كرم ترك 3قليوب 1 ورديةسعوديمدينتي اتوبيس 28</v>
      </c>
      <c r="B60" s="74" t="str">
        <f>mapping!$D60&amp;mapping!$E60</f>
        <v>كرم ترك 3قليوب 1 وردية</v>
      </c>
      <c r="C60" s="147">
        <v>5018</v>
      </c>
      <c r="D60" s="148" t="s">
        <v>373</v>
      </c>
      <c r="E60" s="149" t="s">
        <v>222</v>
      </c>
      <c r="F60" s="149" t="s">
        <v>243</v>
      </c>
      <c r="G60" s="149" t="s">
        <v>255</v>
      </c>
      <c r="H60" s="149" t="s">
        <v>220</v>
      </c>
      <c r="I60" s="149">
        <v>4213</v>
      </c>
      <c r="J60" s="150">
        <v>3700</v>
      </c>
      <c r="K60" s="121">
        <v>4634</v>
      </c>
      <c r="L60" s="122">
        <v>4000</v>
      </c>
      <c r="M60" s="14"/>
    </row>
    <row r="61" spans="1:15" x14ac:dyDescent="0.3">
      <c r="A61" s="71" t="str">
        <f>mapping!$D61&amp;mapping!$E61&amp;mapping!$F61&amp;mapping!$G61&amp;mapping!$H61</f>
        <v>كرم ترك 4عدلي منصور شفتسعوديمدينتي اتوبيس 28</v>
      </c>
      <c r="B61" s="72" t="str">
        <f>mapping!$D61&amp;mapping!$E61</f>
        <v>كرم ترك 4عدلي منصور شفت</v>
      </c>
      <c r="C61" s="147">
        <v>5019</v>
      </c>
      <c r="D61" s="148" t="s">
        <v>374</v>
      </c>
      <c r="E61" s="149" t="s">
        <v>292</v>
      </c>
      <c r="F61" s="149" t="s">
        <v>243</v>
      </c>
      <c r="G61" s="149" t="s">
        <v>255</v>
      </c>
      <c r="H61" s="149" t="s">
        <v>220</v>
      </c>
      <c r="I61" s="149">
        <v>674</v>
      </c>
      <c r="J61" s="150">
        <v>500</v>
      </c>
      <c r="K61" s="121">
        <v>741</v>
      </c>
      <c r="L61" s="122">
        <v>500</v>
      </c>
      <c r="M61" s="14"/>
    </row>
    <row r="62" spans="1:15" x14ac:dyDescent="0.3">
      <c r="A62" s="73" t="str">
        <f>mapping!$D62&amp;mapping!$E62&amp;mapping!$F62&amp;mapping!$G62&amp;mapping!$H62</f>
        <v>عماد النجار 4قليوب بيتوينسعوديمدينتي اتوبيس 28</v>
      </c>
      <c r="B62" s="74" t="str">
        <f>mapping!$D62&amp;mapping!$E62</f>
        <v>عماد النجار 4قليوب بيتوين</v>
      </c>
      <c r="C62" s="147">
        <v>5020</v>
      </c>
      <c r="D62" s="148" t="s">
        <v>376</v>
      </c>
      <c r="E62" s="149" t="s">
        <v>291</v>
      </c>
      <c r="F62" s="149" t="s">
        <v>243</v>
      </c>
      <c r="G62" s="149" t="s">
        <v>255</v>
      </c>
      <c r="H62" s="149" t="s">
        <v>220</v>
      </c>
      <c r="I62" s="149">
        <v>1348</v>
      </c>
      <c r="J62" s="150">
        <v>1300</v>
      </c>
      <c r="K62" s="121">
        <v>1482</v>
      </c>
      <c r="L62" s="122">
        <v>1400</v>
      </c>
      <c r="M62" s="14"/>
    </row>
    <row r="63" spans="1:15" x14ac:dyDescent="0.3">
      <c r="A63" s="71" t="str">
        <f>mapping!$D63&amp;mapping!$E63&amp;mapping!$F63&amp;mapping!$G63&amp;mapping!$H63</f>
        <v>ممدوح كيلاني6المنيب 1 وردية سعوديمدينتي ميكروباص صيني</v>
      </c>
      <c r="B63" s="72" t="str">
        <f>mapping!$D63&amp;mapping!$E63</f>
        <v xml:space="preserve">ممدوح كيلاني6المنيب 1 وردية </v>
      </c>
      <c r="C63" s="147">
        <v>5021</v>
      </c>
      <c r="D63" s="148" t="s">
        <v>386</v>
      </c>
      <c r="E63" s="149" t="s">
        <v>289</v>
      </c>
      <c r="F63" s="149" t="s">
        <v>243</v>
      </c>
      <c r="G63" s="149" t="s">
        <v>255</v>
      </c>
      <c r="H63" s="149" t="s">
        <v>211</v>
      </c>
      <c r="I63" s="149">
        <v>1348</v>
      </c>
      <c r="J63" s="150">
        <v>1200</v>
      </c>
      <c r="K63" s="121">
        <v>1482</v>
      </c>
      <c r="L63" s="122">
        <v>1350</v>
      </c>
      <c r="M63" s="14"/>
    </row>
    <row r="64" spans="1:15" x14ac:dyDescent="0.3">
      <c r="A64" s="73" t="str">
        <f>mapping!$D64&amp;mapping!$E64&amp;mapping!$F64&amp;mapping!$G64&amp;mapping!$H64</f>
        <v>ممدوح كيلاني4المنيب 2 وردية سعوديمدينتي ميكروباص صيني</v>
      </c>
      <c r="B64" s="74" t="str">
        <f>mapping!$D64&amp;mapping!$E64</f>
        <v xml:space="preserve">ممدوح كيلاني4المنيب 2 وردية </v>
      </c>
      <c r="C64" s="147">
        <v>5022</v>
      </c>
      <c r="D64" s="148" t="s">
        <v>365</v>
      </c>
      <c r="E64" s="149" t="s">
        <v>290</v>
      </c>
      <c r="F64" s="149" t="s">
        <v>243</v>
      </c>
      <c r="G64" s="149" t="s">
        <v>255</v>
      </c>
      <c r="H64" s="149" t="s">
        <v>211</v>
      </c>
      <c r="I64" s="149">
        <v>2696</v>
      </c>
      <c r="J64" s="150">
        <v>2350</v>
      </c>
      <c r="K64" s="121">
        <v>2965</v>
      </c>
      <c r="L64" s="122">
        <v>2600</v>
      </c>
      <c r="M64" s="14"/>
    </row>
    <row r="65" spans="1:25" x14ac:dyDescent="0.3">
      <c r="A65" s="71" t="str">
        <f>mapping!$D65&amp;mapping!$E65&amp;mapping!$F65&amp;mapping!$G65&amp;mapping!$H65</f>
        <v>فرج 5حلوان 2 ورديةسعوديمدينتي اتوبيس 28</v>
      </c>
      <c r="B65" s="72" t="str">
        <f>mapping!$D65&amp;mapping!$E65</f>
        <v>فرج 5حلوان 2 وردية</v>
      </c>
      <c r="C65" s="147">
        <v>5023</v>
      </c>
      <c r="D65" s="148" t="s">
        <v>370</v>
      </c>
      <c r="E65" s="149" t="s">
        <v>95</v>
      </c>
      <c r="F65" s="149" t="s">
        <v>243</v>
      </c>
      <c r="G65" s="149" t="s">
        <v>255</v>
      </c>
      <c r="H65" s="149" t="s">
        <v>220</v>
      </c>
      <c r="I65" s="149">
        <v>4213</v>
      </c>
      <c r="J65" s="150">
        <v>3800</v>
      </c>
      <c r="K65" s="121">
        <v>4634</v>
      </c>
      <c r="L65" s="122">
        <v>4100</v>
      </c>
      <c r="M65" s="14"/>
    </row>
    <row r="66" spans="1:25" x14ac:dyDescent="0.3">
      <c r="A66" s="71" t="str">
        <f>mapping!$D66&amp;mapping!$E66&amp;mapping!$F66&amp;mapping!$G66&amp;mapping!$H66</f>
        <v>سيد الحاويالحلميةسعوديمدينتي اتوبيس 28</v>
      </c>
      <c r="B66" s="71" t="str">
        <f>mapping!$D66&amp;mapping!$E66</f>
        <v>سيد الحاويالحلمية</v>
      </c>
      <c r="C66" s="148">
        <v>5024</v>
      </c>
      <c r="D66" s="149" t="s">
        <v>173</v>
      </c>
      <c r="E66" s="149" t="s">
        <v>268</v>
      </c>
      <c r="F66" s="149" t="s">
        <v>243</v>
      </c>
      <c r="G66" s="149" t="s">
        <v>255</v>
      </c>
      <c r="H66" s="149" t="s">
        <v>220</v>
      </c>
      <c r="I66" s="149">
        <v>4213</v>
      </c>
      <c r="J66" s="149">
        <v>3500</v>
      </c>
      <c r="K66" s="153">
        <v>4634</v>
      </c>
      <c r="L66" s="154">
        <v>3750</v>
      </c>
      <c r="M66" s="134"/>
    </row>
    <row r="67" spans="1:25" ht="14.5" thickBot="1" x14ac:dyDescent="0.35">
      <c r="A67" s="71" t="str">
        <f>mapping!$D67&amp;mapping!$E67&amp;mapping!$F67&amp;mapping!$G67&amp;mapping!$H67</f>
        <v>سيد الحاوي 2عدلي منصور سعوديمدينتي اتوبيس 28</v>
      </c>
      <c r="B67" s="72" t="str">
        <f>mapping!$D67&amp;mapping!$E67</f>
        <v xml:space="preserve">سيد الحاوي 2عدلي منصور </v>
      </c>
      <c r="C67" s="147">
        <v>5028</v>
      </c>
      <c r="D67" s="149" t="s">
        <v>380</v>
      </c>
      <c r="E67" s="149" t="s">
        <v>381</v>
      </c>
      <c r="F67" s="149" t="s">
        <v>243</v>
      </c>
      <c r="G67" s="149" t="s">
        <v>255</v>
      </c>
      <c r="H67" s="149" t="s">
        <v>220</v>
      </c>
      <c r="I67" s="149">
        <v>674</v>
      </c>
      <c r="J67" s="150">
        <v>300</v>
      </c>
      <c r="K67" s="121">
        <v>741</v>
      </c>
      <c r="L67" s="122">
        <v>550</v>
      </c>
      <c r="M67" s="14"/>
    </row>
    <row r="68" spans="1:25" x14ac:dyDescent="0.3">
      <c r="A68" s="73" t="str">
        <f>mapping!$D68&amp;mapping!$E68&amp;mapping!$F68&amp;mapping!$G68&amp;mapping!$H68</f>
        <v/>
      </c>
      <c r="B68" s="74" t="str">
        <f>mapping!$D68&amp;mapping!$E68</f>
        <v/>
      </c>
      <c r="C68" s="147"/>
      <c r="D68" s="148"/>
      <c r="E68" s="149"/>
      <c r="F68" s="149"/>
      <c r="G68" s="149"/>
      <c r="H68" s="149"/>
      <c r="I68" s="149"/>
      <c r="J68" s="150"/>
      <c r="K68" s="121">
        <v>0</v>
      </c>
      <c r="L68" s="122">
        <v>0</v>
      </c>
      <c r="M68" s="14"/>
      <c r="P68" s="244" t="s">
        <v>470</v>
      </c>
      <c r="Q68" s="246" t="s">
        <v>477</v>
      </c>
      <c r="R68" s="245" t="s">
        <v>471</v>
      </c>
      <c r="S68" s="245" t="s">
        <v>472</v>
      </c>
      <c r="T68" s="245" t="s">
        <v>473</v>
      </c>
      <c r="U68" s="245" t="s">
        <v>474</v>
      </c>
      <c r="V68" s="245" t="s">
        <v>475</v>
      </c>
      <c r="W68" s="245" t="s">
        <v>476</v>
      </c>
      <c r="X68" s="262"/>
      <c r="Y68" s="246"/>
    </row>
    <row r="69" spans="1:25" x14ac:dyDescent="0.3">
      <c r="A69" s="71" t="str">
        <f>mapping!$D69&amp;mapping!$E69&amp;mapping!$F69&amp;mapping!$G69&amp;mapping!$H69</f>
        <v/>
      </c>
      <c r="B69" s="72" t="str">
        <f>mapping!$D69&amp;mapping!$E69</f>
        <v/>
      </c>
      <c r="C69" s="147"/>
      <c r="D69" s="148"/>
      <c r="E69" s="149"/>
      <c r="F69" s="149"/>
      <c r="G69" s="149"/>
      <c r="H69" s="149"/>
      <c r="I69" s="149"/>
      <c r="J69" s="150"/>
      <c r="K69" s="121">
        <v>0</v>
      </c>
      <c r="L69" s="122">
        <v>0</v>
      </c>
      <c r="M69" s="14"/>
      <c r="P69" s="247">
        <v>1001</v>
      </c>
      <c r="Q69" s="248">
        <v>1000</v>
      </c>
      <c r="R69" s="44">
        <v>1000</v>
      </c>
      <c r="S69" s="44">
        <v>1000</v>
      </c>
      <c r="T69" s="44">
        <v>1000</v>
      </c>
      <c r="U69" s="44">
        <v>1000</v>
      </c>
      <c r="V69" s="44">
        <v>1000</v>
      </c>
      <c r="W69" s="44">
        <v>3000</v>
      </c>
      <c r="X69" s="263"/>
      <c r="Y69" s="248"/>
    </row>
    <row r="70" spans="1:25" x14ac:dyDescent="0.3">
      <c r="A70" s="73" t="str">
        <f>mapping!$D70&amp;mapping!$E70&amp;mapping!$F70&amp;mapping!$G70&amp;mapping!$H70</f>
        <v/>
      </c>
      <c r="B70" s="74" t="str">
        <f>mapping!$D70&amp;mapping!$E70</f>
        <v/>
      </c>
      <c r="C70" s="147"/>
      <c r="D70" s="148"/>
      <c r="E70" s="149"/>
      <c r="F70" s="149"/>
      <c r="G70" s="149"/>
      <c r="H70" s="149"/>
      <c r="I70" s="149"/>
      <c r="J70" s="150"/>
      <c r="K70" s="121">
        <v>0</v>
      </c>
      <c r="L70" s="122">
        <v>0</v>
      </c>
      <c r="M70" s="14"/>
      <c r="P70" s="247"/>
      <c r="Q70" s="248">
        <v>2000</v>
      </c>
      <c r="R70" s="44">
        <v>2000</v>
      </c>
      <c r="S70" s="44">
        <v>2000</v>
      </c>
      <c r="T70" s="44">
        <v>2000</v>
      </c>
      <c r="U70" s="44">
        <v>2000</v>
      </c>
      <c r="V70" s="44">
        <v>2000</v>
      </c>
      <c r="W70" s="44">
        <v>3002</v>
      </c>
      <c r="X70" s="263"/>
      <c r="Y70" s="248"/>
    </row>
    <row r="71" spans="1:25" x14ac:dyDescent="0.3">
      <c r="A71" s="71" t="str">
        <f>mapping!$D71&amp;mapping!$E71&amp;mapping!$F71&amp;mapping!$G71&amp;mapping!$H71</f>
        <v/>
      </c>
      <c r="B71" s="72" t="str">
        <f>mapping!$D71&amp;mapping!$E71</f>
        <v/>
      </c>
      <c r="C71" s="147"/>
      <c r="D71" s="148"/>
      <c r="E71" s="149"/>
      <c r="F71" s="149"/>
      <c r="G71" s="149"/>
      <c r="H71" s="149"/>
      <c r="I71" s="149"/>
      <c r="J71" s="150"/>
      <c r="K71" s="121">
        <v>0</v>
      </c>
      <c r="L71" s="122">
        <v>0</v>
      </c>
      <c r="M71" s="14"/>
      <c r="P71" s="247"/>
      <c r="Q71" s="248">
        <v>3000</v>
      </c>
      <c r="R71" s="44">
        <v>3000</v>
      </c>
      <c r="S71" s="44">
        <v>3000</v>
      </c>
      <c r="T71" s="44">
        <v>3000</v>
      </c>
      <c r="U71" s="44">
        <v>3000</v>
      </c>
      <c r="V71" s="44">
        <v>3000</v>
      </c>
      <c r="W71" s="44">
        <v>3004</v>
      </c>
      <c r="X71" s="263"/>
      <c r="Y71" s="248"/>
    </row>
    <row r="72" spans="1:25" x14ac:dyDescent="0.3">
      <c r="A72" s="73" t="str">
        <f>mapping!$D72&amp;mapping!$E72&amp;mapping!$F72&amp;mapping!$G72&amp;mapping!$H72</f>
        <v/>
      </c>
      <c r="B72" s="74" t="str">
        <f>mapping!$D72&amp;mapping!$E72</f>
        <v/>
      </c>
      <c r="C72" s="147"/>
      <c r="D72" s="148"/>
      <c r="E72" s="149"/>
      <c r="F72" s="149"/>
      <c r="G72" s="149"/>
      <c r="H72" s="149"/>
      <c r="I72" s="149"/>
      <c r="J72" s="150"/>
      <c r="K72" s="121">
        <v>0</v>
      </c>
      <c r="L72" s="122">
        <v>0</v>
      </c>
      <c r="M72" s="14"/>
      <c r="P72" s="247"/>
      <c r="Q72" s="248">
        <v>3002</v>
      </c>
      <c r="R72" s="44">
        <v>3002</v>
      </c>
      <c r="S72" s="44">
        <v>3002</v>
      </c>
      <c r="T72" s="44">
        <v>3002</v>
      </c>
      <c r="U72" s="44">
        <v>3002</v>
      </c>
      <c r="V72" s="44">
        <v>3002</v>
      </c>
      <c r="W72" s="44">
        <v>3005</v>
      </c>
      <c r="X72" s="263"/>
      <c r="Y72" s="248"/>
    </row>
    <row r="73" spans="1:25" x14ac:dyDescent="0.3">
      <c r="A73" s="71" t="str">
        <f>mapping!$D73&amp;mapping!$E73&amp;mapping!$F73&amp;mapping!$G73&amp;mapping!$H73</f>
        <v/>
      </c>
      <c r="B73" s="72" t="str">
        <f>mapping!$D73&amp;mapping!$E73</f>
        <v/>
      </c>
      <c r="C73" s="147"/>
      <c r="D73" s="148"/>
      <c r="E73" s="149"/>
      <c r="F73" s="149"/>
      <c r="G73" s="149"/>
      <c r="H73" s="149"/>
      <c r="I73" s="149"/>
      <c r="J73" s="150"/>
      <c r="K73" s="121">
        <v>0</v>
      </c>
      <c r="L73" s="122">
        <v>0</v>
      </c>
      <c r="M73" s="14"/>
      <c r="P73" s="247"/>
      <c r="Q73" s="248">
        <v>3004</v>
      </c>
      <c r="R73" s="44">
        <v>3004</v>
      </c>
      <c r="S73" s="44">
        <v>3004</v>
      </c>
      <c r="T73" s="44">
        <v>3004</v>
      </c>
      <c r="U73" s="44">
        <v>3004</v>
      </c>
      <c r="V73" s="44">
        <v>3004</v>
      </c>
      <c r="W73" s="44">
        <v>5003</v>
      </c>
      <c r="X73" s="263"/>
      <c r="Y73" s="248"/>
    </row>
    <row r="74" spans="1:25" x14ac:dyDescent="0.3">
      <c r="A74" s="73" t="str">
        <f>mapping!$D74&amp;mapping!$E74&amp;mapping!$F74&amp;mapping!$G74&amp;mapping!$H74</f>
        <v/>
      </c>
      <c r="B74" s="74" t="str">
        <f>mapping!$D74&amp;mapping!$E74</f>
        <v/>
      </c>
      <c r="C74" s="147"/>
      <c r="D74" s="148"/>
      <c r="E74" s="149"/>
      <c r="F74" s="149"/>
      <c r="G74" s="149"/>
      <c r="H74" s="149"/>
      <c r="I74" s="149"/>
      <c r="J74" s="150"/>
      <c r="K74" s="121">
        <v>0</v>
      </c>
      <c r="L74" s="122">
        <v>0</v>
      </c>
      <c r="M74" s="14"/>
      <c r="P74" s="247"/>
      <c r="Q74" s="248">
        <v>3005</v>
      </c>
      <c r="R74" s="44">
        <v>3005</v>
      </c>
      <c r="S74" s="44">
        <v>3005</v>
      </c>
      <c r="T74" s="44">
        <v>3005</v>
      </c>
      <c r="U74" s="44">
        <v>3005</v>
      </c>
      <c r="V74" s="44">
        <v>3005</v>
      </c>
      <c r="W74" s="44">
        <v>5004</v>
      </c>
      <c r="X74" s="263"/>
      <c r="Y74" s="248"/>
    </row>
    <row r="75" spans="1:25" x14ac:dyDescent="0.3">
      <c r="A75" s="71" t="str">
        <f>mapping!$D75&amp;mapping!$E75&amp;mapping!$F75&amp;mapping!$G75&amp;mapping!$H75</f>
        <v/>
      </c>
      <c r="B75" s="72" t="str">
        <f>mapping!$D75&amp;mapping!$E75</f>
        <v/>
      </c>
      <c r="C75" s="147"/>
      <c r="D75" s="148"/>
      <c r="E75" s="149"/>
      <c r="F75" s="149"/>
      <c r="G75" s="149"/>
      <c r="H75" s="149"/>
      <c r="I75" s="149"/>
      <c r="J75" s="150"/>
      <c r="K75" s="121">
        <v>0</v>
      </c>
      <c r="L75" s="122">
        <v>0</v>
      </c>
      <c r="M75" s="14"/>
      <c r="P75" s="247"/>
      <c r="Q75" s="248">
        <v>4000</v>
      </c>
      <c r="R75" s="44">
        <v>4000</v>
      </c>
      <c r="S75" s="44">
        <v>4000</v>
      </c>
      <c r="T75" s="44">
        <v>4000</v>
      </c>
      <c r="U75" s="44">
        <v>4000</v>
      </c>
      <c r="V75" s="44">
        <v>4000</v>
      </c>
      <c r="W75" s="44">
        <v>5005</v>
      </c>
      <c r="X75" s="263"/>
      <c r="Y75" s="248"/>
    </row>
    <row r="76" spans="1:25" x14ac:dyDescent="0.3">
      <c r="A76" s="73" t="str">
        <f>mapping!$D76&amp;mapping!$E76&amp;mapping!$F76&amp;mapping!$G76&amp;mapping!$H76</f>
        <v/>
      </c>
      <c r="B76" s="74" t="str">
        <f>mapping!$D76&amp;mapping!$E76</f>
        <v/>
      </c>
      <c r="C76" s="147"/>
      <c r="D76" s="148"/>
      <c r="E76" s="149"/>
      <c r="F76" s="149"/>
      <c r="G76" s="149"/>
      <c r="H76" s="149"/>
      <c r="I76" s="149"/>
      <c r="J76" s="150"/>
      <c r="K76" s="121">
        <v>0</v>
      </c>
      <c r="L76" s="122">
        <v>0</v>
      </c>
      <c r="M76" s="14"/>
      <c r="P76" s="247"/>
      <c r="Q76" s="248">
        <v>4004</v>
      </c>
      <c r="R76" s="44">
        <v>4004</v>
      </c>
      <c r="S76" s="44">
        <v>4004</v>
      </c>
      <c r="T76" s="44">
        <v>4004</v>
      </c>
      <c r="U76" s="44">
        <v>4004</v>
      </c>
      <c r="V76" s="44">
        <v>4004</v>
      </c>
      <c r="W76" s="44">
        <v>5029</v>
      </c>
      <c r="X76" s="263"/>
      <c r="Y76" s="248"/>
    </row>
    <row r="77" spans="1:25" x14ac:dyDescent="0.3">
      <c r="A77" s="71" t="str">
        <f>mapping!$D77&amp;mapping!$E77&amp;mapping!$F77&amp;mapping!$G77&amp;mapping!$H77</f>
        <v/>
      </c>
      <c r="B77" s="72" t="str">
        <f>mapping!$D77&amp;mapping!$E77</f>
        <v/>
      </c>
      <c r="C77" s="147"/>
      <c r="D77" s="148"/>
      <c r="E77" s="149"/>
      <c r="F77" s="149"/>
      <c r="G77" s="149"/>
      <c r="H77" s="149"/>
      <c r="I77" s="149"/>
      <c r="J77" s="150"/>
      <c r="K77" s="121">
        <v>0</v>
      </c>
      <c r="L77" s="122">
        <v>0</v>
      </c>
      <c r="M77" s="14"/>
      <c r="P77" s="247"/>
      <c r="Q77" s="248">
        <v>4001</v>
      </c>
      <c r="R77" s="44">
        <v>4001</v>
      </c>
      <c r="S77" s="44">
        <v>4001</v>
      </c>
      <c r="T77" s="44">
        <v>4001</v>
      </c>
      <c r="U77" s="44">
        <v>4001</v>
      </c>
      <c r="V77" s="44">
        <v>4001</v>
      </c>
      <c r="W77" s="44">
        <v>5006</v>
      </c>
      <c r="X77" s="263"/>
      <c r="Y77" s="248"/>
    </row>
    <row r="78" spans="1:25" x14ac:dyDescent="0.3">
      <c r="A78" s="73" t="str">
        <f>mapping!$D78&amp;mapping!$E78&amp;mapping!$F78&amp;mapping!$G78&amp;mapping!$H78</f>
        <v/>
      </c>
      <c r="B78" s="74" t="str">
        <f>mapping!$D78&amp;mapping!$E78</f>
        <v/>
      </c>
      <c r="C78" s="147"/>
      <c r="D78" s="148"/>
      <c r="E78" s="149"/>
      <c r="F78" s="149"/>
      <c r="G78" s="149"/>
      <c r="H78" s="149"/>
      <c r="I78" s="149"/>
      <c r="J78" s="150"/>
      <c r="K78" s="121">
        <v>0</v>
      </c>
      <c r="L78" s="122">
        <v>0</v>
      </c>
      <c r="M78" s="14"/>
      <c r="P78" s="247"/>
      <c r="Q78" s="248">
        <v>4002</v>
      </c>
      <c r="R78" s="44">
        <v>4002</v>
      </c>
      <c r="S78" s="44">
        <v>4002</v>
      </c>
      <c r="T78" s="44">
        <v>4002</v>
      </c>
      <c r="U78" s="44">
        <v>4002</v>
      </c>
      <c r="V78" s="44">
        <v>4002</v>
      </c>
      <c r="W78" s="44">
        <v>5025</v>
      </c>
      <c r="X78" s="263"/>
      <c r="Y78" s="248"/>
    </row>
    <row r="79" spans="1:25" x14ac:dyDescent="0.3">
      <c r="A79" s="71" t="str">
        <f>mapping!$D79&amp;mapping!$E79&amp;mapping!$F79&amp;mapping!$G79&amp;mapping!$H79</f>
        <v/>
      </c>
      <c r="B79" s="72" t="str">
        <f>mapping!$D79&amp;mapping!$E79</f>
        <v/>
      </c>
      <c r="C79" s="147"/>
      <c r="D79" s="148"/>
      <c r="E79" s="149"/>
      <c r="F79" s="149"/>
      <c r="G79" s="149"/>
      <c r="H79" s="149"/>
      <c r="I79" s="149"/>
      <c r="J79" s="150"/>
      <c r="K79" s="121">
        <v>0</v>
      </c>
      <c r="L79" s="122">
        <v>0</v>
      </c>
      <c r="M79" s="14"/>
      <c r="P79" s="247"/>
      <c r="Q79" s="248">
        <v>4003</v>
      </c>
      <c r="R79" s="44">
        <v>4003</v>
      </c>
      <c r="S79" s="44">
        <v>4003</v>
      </c>
      <c r="T79" s="44">
        <v>4003</v>
      </c>
      <c r="U79" s="44">
        <v>4003</v>
      </c>
      <c r="V79" s="44">
        <v>4003</v>
      </c>
      <c r="W79" s="44">
        <v>5007</v>
      </c>
      <c r="X79" s="263"/>
      <c r="Y79" s="248"/>
    </row>
    <row r="80" spans="1:25" x14ac:dyDescent="0.3">
      <c r="A80" s="73" t="str">
        <f>mapping!$D80&amp;mapping!$E80&amp;mapping!$F80&amp;mapping!$G80&amp;mapping!$H80</f>
        <v/>
      </c>
      <c r="B80" s="74" t="str">
        <f>mapping!$D80&amp;mapping!$E80</f>
        <v/>
      </c>
      <c r="C80" s="147"/>
      <c r="D80" s="148"/>
      <c r="E80" s="149"/>
      <c r="F80" s="149"/>
      <c r="G80" s="149"/>
      <c r="H80" s="149"/>
      <c r="I80" s="149"/>
      <c r="J80" s="150"/>
      <c r="K80" s="121">
        <v>0</v>
      </c>
      <c r="L80" s="122">
        <v>0</v>
      </c>
      <c r="M80" s="14"/>
      <c r="P80" s="247"/>
      <c r="Q80" s="248">
        <v>4006</v>
      </c>
      <c r="R80" s="44">
        <v>4006</v>
      </c>
      <c r="S80" s="44">
        <v>4006</v>
      </c>
      <c r="T80" s="44">
        <v>4006</v>
      </c>
      <c r="U80" s="44">
        <v>4006</v>
      </c>
      <c r="V80" s="44">
        <v>4006</v>
      </c>
      <c r="W80" s="44">
        <v>5009</v>
      </c>
      <c r="X80" s="263"/>
      <c r="Y80" s="248"/>
    </row>
    <row r="81" spans="1:25" x14ac:dyDescent="0.3">
      <c r="A81" s="71" t="str">
        <f>mapping!$D81&amp;mapping!$E81&amp;mapping!$F81&amp;mapping!$G81&amp;mapping!$H81</f>
        <v/>
      </c>
      <c r="B81" s="72" t="str">
        <f>mapping!$D81&amp;mapping!$E81</f>
        <v/>
      </c>
      <c r="C81" s="147"/>
      <c r="D81" s="148"/>
      <c r="E81" s="149"/>
      <c r="F81" s="149"/>
      <c r="G81" s="149"/>
      <c r="H81" s="149"/>
      <c r="I81" s="149"/>
      <c r="J81" s="150"/>
      <c r="K81" s="121">
        <v>0</v>
      </c>
      <c r="L81" s="122">
        <v>0</v>
      </c>
      <c r="M81" s="14"/>
      <c r="P81" s="247"/>
      <c r="Q81" s="248">
        <v>4007</v>
      </c>
      <c r="R81" s="44">
        <v>4007</v>
      </c>
      <c r="S81" s="44">
        <v>4007</v>
      </c>
      <c r="T81" s="44">
        <v>4007</v>
      </c>
      <c r="U81" s="44">
        <v>4007</v>
      </c>
      <c r="V81" s="44">
        <v>4007</v>
      </c>
      <c r="W81" s="44">
        <v>5010</v>
      </c>
      <c r="X81" s="263"/>
      <c r="Y81" s="248"/>
    </row>
    <row r="82" spans="1:25" x14ac:dyDescent="0.3">
      <c r="A82" s="73" t="str">
        <f>mapping!$D82&amp;mapping!$E82&amp;mapping!$F82&amp;mapping!$G82&amp;mapping!$H82</f>
        <v/>
      </c>
      <c r="B82" s="74" t="str">
        <f>mapping!$D82&amp;mapping!$E82</f>
        <v/>
      </c>
      <c r="C82" s="147"/>
      <c r="D82" s="148"/>
      <c r="E82" s="149"/>
      <c r="F82" s="149"/>
      <c r="G82" s="149"/>
      <c r="H82" s="149"/>
      <c r="I82" s="149"/>
      <c r="J82" s="150"/>
      <c r="K82" s="121">
        <v>0</v>
      </c>
      <c r="L82" s="122">
        <v>0</v>
      </c>
      <c r="M82" s="14"/>
      <c r="P82" s="247"/>
      <c r="Q82" s="248">
        <v>4023</v>
      </c>
      <c r="R82" s="44">
        <v>4023</v>
      </c>
      <c r="S82" s="44">
        <v>4023</v>
      </c>
      <c r="T82" s="44">
        <v>4023</v>
      </c>
      <c r="U82" s="44">
        <v>4023</v>
      </c>
      <c r="V82" s="44">
        <v>4023</v>
      </c>
      <c r="W82" s="44">
        <v>5011</v>
      </c>
      <c r="X82" s="263"/>
      <c r="Y82" s="248"/>
    </row>
    <row r="83" spans="1:25" x14ac:dyDescent="0.3">
      <c r="A83" s="71" t="str">
        <f>mapping!$D83&amp;mapping!$E83&amp;mapping!$F83&amp;mapping!$G83&amp;mapping!$H83</f>
        <v/>
      </c>
      <c r="B83" s="72" t="str">
        <f>mapping!$D83&amp;mapping!$E83</f>
        <v/>
      </c>
      <c r="C83" s="147"/>
      <c r="D83" s="148"/>
      <c r="E83" s="149"/>
      <c r="F83" s="149"/>
      <c r="G83" s="149"/>
      <c r="H83" s="149"/>
      <c r="I83" s="149"/>
      <c r="J83" s="150"/>
      <c r="K83" s="121">
        <v>0</v>
      </c>
      <c r="L83" s="122">
        <v>0</v>
      </c>
      <c r="M83" s="14"/>
      <c r="P83" s="247"/>
      <c r="Q83" s="248">
        <v>4024</v>
      </c>
      <c r="R83" s="44">
        <v>4024</v>
      </c>
      <c r="S83" s="44">
        <v>4024</v>
      </c>
      <c r="T83" s="44">
        <v>4024</v>
      </c>
      <c r="U83" s="44">
        <v>4024</v>
      </c>
      <c r="V83" s="44">
        <v>4024</v>
      </c>
      <c r="W83" s="44">
        <v>5012</v>
      </c>
      <c r="X83" s="263"/>
      <c r="Y83" s="248"/>
    </row>
    <row r="84" spans="1:25" x14ac:dyDescent="0.3">
      <c r="A84" s="73" t="str">
        <f>mapping!$D84&amp;mapping!$E84&amp;mapping!$F84&amp;mapping!$G84&amp;mapping!$H84</f>
        <v/>
      </c>
      <c r="B84" s="74" t="str">
        <f>mapping!$D84&amp;mapping!$E84</f>
        <v/>
      </c>
      <c r="C84" s="147"/>
      <c r="D84" s="148"/>
      <c r="E84" s="149"/>
      <c r="F84" s="149"/>
      <c r="G84" s="149"/>
      <c r="H84" s="149"/>
      <c r="I84" s="149"/>
      <c r="J84" s="150"/>
      <c r="K84" s="121">
        <v>0</v>
      </c>
      <c r="L84" s="122">
        <v>0</v>
      </c>
      <c r="M84" s="14"/>
      <c r="P84" s="247"/>
      <c r="Q84" s="248">
        <v>4011</v>
      </c>
      <c r="R84" s="44">
        <v>4011</v>
      </c>
      <c r="S84" s="44">
        <v>4011</v>
      </c>
      <c r="T84" s="44">
        <v>4011</v>
      </c>
      <c r="U84" s="44">
        <v>4011</v>
      </c>
      <c r="V84" s="44">
        <v>4011</v>
      </c>
      <c r="W84" s="44">
        <v>5013</v>
      </c>
      <c r="X84" s="263"/>
      <c r="Y84" s="248"/>
    </row>
    <row r="85" spans="1:25" x14ac:dyDescent="0.3">
      <c r="A85" s="71" t="str">
        <f>mapping!$D85&amp;mapping!$E85&amp;mapping!$F85&amp;mapping!$G85&amp;mapping!$H85</f>
        <v/>
      </c>
      <c r="B85" s="72" t="str">
        <f>mapping!$D85&amp;mapping!$E85</f>
        <v/>
      </c>
      <c r="C85" s="147"/>
      <c r="D85" s="148"/>
      <c r="E85" s="149"/>
      <c r="F85" s="149"/>
      <c r="G85" s="149"/>
      <c r="H85" s="149"/>
      <c r="I85" s="149"/>
      <c r="J85" s="150"/>
      <c r="K85" s="121">
        <v>0</v>
      </c>
      <c r="L85" s="122">
        <v>0</v>
      </c>
      <c r="M85" s="14"/>
      <c r="P85" s="247"/>
      <c r="Q85" s="248">
        <v>4013</v>
      </c>
      <c r="R85" s="44">
        <v>4013</v>
      </c>
      <c r="S85" s="44">
        <v>4013</v>
      </c>
      <c r="T85" s="44">
        <v>4013</v>
      </c>
      <c r="U85" s="44">
        <v>4013</v>
      </c>
      <c r="V85" s="44">
        <v>4013</v>
      </c>
      <c r="W85" s="44">
        <v>5014</v>
      </c>
      <c r="X85" s="263"/>
      <c r="Y85" s="248"/>
    </row>
    <row r="86" spans="1:25" x14ac:dyDescent="0.3">
      <c r="A86" s="73" t="str">
        <f>mapping!$D86&amp;mapping!$E86&amp;mapping!$F86&amp;mapping!$G86&amp;mapping!$H86</f>
        <v/>
      </c>
      <c r="B86" s="74" t="str">
        <f>mapping!$D86&amp;mapping!$E86</f>
        <v/>
      </c>
      <c r="C86" s="147"/>
      <c r="D86" s="148"/>
      <c r="E86" s="149"/>
      <c r="F86" s="149"/>
      <c r="G86" s="149"/>
      <c r="H86" s="149"/>
      <c r="I86" s="149"/>
      <c r="J86" s="150"/>
      <c r="K86" s="121">
        <v>0</v>
      </c>
      <c r="L86" s="122">
        <v>0</v>
      </c>
      <c r="M86" s="14"/>
      <c r="P86" s="247"/>
      <c r="Q86" s="248">
        <v>5000</v>
      </c>
      <c r="R86" s="44">
        <v>4005</v>
      </c>
      <c r="S86" s="44">
        <v>4005</v>
      </c>
      <c r="T86" s="44">
        <v>4005</v>
      </c>
      <c r="U86" s="44">
        <v>4005</v>
      </c>
      <c r="V86" s="44">
        <v>4005</v>
      </c>
      <c r="W86" s="44">
        <v>5027</v>
      </c>
      <c r="X86" s="263"/>
      <c r="Y86" s="248"/>
    </row>
    <row r="87" spans="1:25" x14ac:dyDescent="0.3">
      <c r="A87" s="71" t="str">
        <f>mapping!$D87&amp;mapping!$E87&amp;mapping!$F87&amp;mapping!$G87&amp;mapping!$H87</f>
        <v/>
      </c>
      <c r="B87" s="72" t="str">
        <f>mapping!$D87&amp;mapping!$E87</f>
        <v/>
      </c>
      <c r="C87" s="147"/>
      <c r="D87" s="148"/>
      <c r="E87" s="149"/>
      <c r="F87" s="149"/>
      <c r="G87" s="149"/>
      <c r="H87" s="149"/>
      <c r="I87" s="149"/>
      <c r="J87" s="150"/>
      <c r="K87" s="121">
        <v>0</v>
      </c>
      <c r="L87" s="122">
        <v>0</v>
      </c>
      <c r="M87" s="14"/>
      <c r="P87" s="247"/>
      <c r="Q87" s="248">
        <v>5001</v>
      </c>
      <c r="R87" s="44">
        <v>4008</v>
      </c>
      <c r="S87" s="44">
        <v>4008</v>
      </c>
      <c r="T87" s="44">
        <v>4008</v>
      </c>
      <c r="U87" s="44">
        <v>4008</v>
      </c>
      <c r="V87" s="44">
        <v>4008</v>
      </c>
      <c r="W87" s="44">
        <v>5015</v>
      </c>
      <c r="X87" s="263"/>
      <c r="Y87" s="248"/>
    </row>
    <row r="88" spans="1:25" x14ac:dyDescent="0.3">
      <c r="A88" s="73" t="str">
        <f>mapping!$D88&amp;mapping!$E88&amp;mapping!$F88&amp;mapping!$G88&amp;mapping!$H88</f>
        <v/>
      </c>
      <c r="B88" s="74" t="str">
        <f>mapping!$D88&amp;mapping!$E88</f>
        <v/>
      </c>
      <c r="C88" s="147"/>
      <c r="D88" s="148"/>
      <c r="E88" s="149"/>
      <c r="F88" s="149"/>
      <c r="G88" s="149"/>
      <c r="H88" s="149"/>
      <c r="I88" s="149"/>
      <c r="J88" s="150"/>
      <c r="K88" s="121">
        <v>0</v>
      </c>
      <c r="L88" s="122">
        <v>0</v>
      </c>
      <c r="M88" s="14"/>
      <c r="P88" s="247"/>
      <c r="Q88" s="248">
        <v>5030</v>
      </c>
      <c r="R88" s="44">
        <v>5000</v>
      </c>
      <c r="S88" s="44">
        <v>5000</v>
      </c>
      <c r="T88" s="44">
        <v>5000</v>
      </c>
      <c r="U88" s="44">
        <v>5000</v>
      </c>
      <c r="V88" s="44">
        <v>5000</v>
      </c>
      <c r="W88" s="44">
        <v>5017</v>
      </c>
      <c r="X88" s="263"/>
      <c r="Y88" s="248"/>
    </row>
    <row r="89" spans="1:25" x14ac:dyDescent="0.3">
      <c r="A89" s="71" t="str">
        <f>mapping!$D89&amp;mapping!$E89&amp;mapping!$F89&amp;mapping!$G89&amp;mapping!$H89</f>
        <v/>
      </c>
      <c r="B89" s="72" t="str">
        <f>mapping!$D89&amp;mapping!$E89</f>
        <v/>
      </c>
      <c r="C89" s="147"/>
      <c r="D89" s="148"/>
      <c r="E89" s="149"/>
      <c r="F89" s="149"/>
      <c r="G89" s="149"/>
      <c r="H89" s="149"/>
      <c r="I89" s="149"/>
      <c r="J89" s="150"/>
      <c r="K89" s="121">
        <v>0</v>
      </c>
      <c r="L89" s="122">
        <v>0</v>
      </c>
      <c r="M89" s="14"/>
      <c r="P89" s="247"/>
      <c r="Q89" s="248">
        <v>5003</v>
      </c>
      <c r="R89" s="44">
        <v>5001</v>
      </c>
      <c r="S89" s="44">
        <v>5001</v>
      </c>
      <c r="T89" s="44">
        <v>5001</v>
      </c>
      <c r="U89" s="44">
        <v>5001</v>
      </c>
      <c r="V89" s="44">
        <v>5001</v>
      </c>
      <c r="W89" s="44">
        <v>5018</v>
      </c>
      <c r="X89" s="263"/>
      <c r="Y89" s="248"/>
    </row>
    <row r="90" spans="1:25" x14ac:dyDescent="0.3">
      <c r="A90" s="73" t="str">
        <f>mapping!$D90&amp;mapping!$E90&amp;mapping!$F90&amp;mapping!$G90&amp;mapping!$H90</f>
        <v/>
      </c>
      <c r="B90" s="74" t="str">
        <f>mapping!$D90&amp;mapping!$E90</f>
        <v/>
      </c>
      <c r="C90" s="147"/>
      <c r="D90" s="148"/>
      <c r="E90" s="149"/>
      <c r="F90" s="149"/>
      <c r="G90" s="149"/>
      <c r="H90" s="149"/>
      <c r="I90" s="149"/>
      <c r="J90" s="150"/>
      <c r="K90" s="121">
        <v>0</v>
      </c>
      <c r="L90" s="122">
        <v>0</v>
      </c>
      <c r="M90" s="14"/>
      <c r="P90" s="247"/>
      <c r="Q90" s="248">
        <v>5004</v>
      </c>
      <c r="R90" s="44">
        <v>5030</v>
      </c>
      <c r="S90" s="44">
        <v>5030</v>
      </c>
      <c r="T90" s="44">
        <v>5030</v>
      </c>
      <c r="U90" s="44">
        <v>5030</v>
      </c>
      <c r="V90" s="44">
        <v>5030</v>
      </c>
      <c r="W90" s="44">
        <v>5019</v>
      </c>
      <c r="X90" s="263"/>
      <c r="Y90" s="248"/>
    </row>
    <row r="91" spans="1:25" x14ac:dyDescent="0.3">
      <c r="A91" s="71" t="str">
        <f>mapping!$D91&amp;mapping!$E91&amp;mapping!$F91&amp;mapping!$G91&amp;mapping!$H91</f>
        <v/>
      </c>
      <c r="B91" s="72" t="str">
        <f>mapping!$D91&amp;mapping!$E91</f>
        <v/>
      </c>
      <c r="C91" s="147"/>
      <c r="D91" s="148"/>
      <c r="E91" s="149"/>
      <c r="F91" s="149"/>
      <c r="G91" s="149"/>
      <c r="H91" s="149"/>
      <c r="I91" s="149"/>
      <c r="J91" s="150"/>
      <c r="K91" s="121">
        <v>0</v>
      </c>
      <c r="L91" s="122">
        <v>0</v>
      </c>
      <c r="M91" s="14"/>
      <c r="P91" s="247"/>
      <c r="Q91" s="248">
        <v>5005</v>
      </c>
      <c r="R91" s="44">
        <v>5003</v>
      </c>
      <c r="S91" s="44">
        <v>5003</v>
      </c>
      <c r="T91" s="44">
        <v>5003</v>
      </c>
      <c r="U91" s="44">
        <v>5003</v>
      </c>
      <c r="V91" s="44">
        <v>5003</v>
      </c>
      <c r="W91" s="44">
        <v>5020</v>
      </c>
      <c r="X91" s="263"/>
      <c r="Y91" s="248"/>
    </row>
    <row r="92" spans="1:25" x14ac:dyDescent="0.3">
      <c r="A92" s="73" t="str">
        <f>mapping!$D92&amp;mapping!$E92&amp;mapping!$F92&amp;mapping!$G92&amp;mapping!$H92</f>
        <v/>
      </c>
      <c r="B92" s="74" t="str">
        <f>mapping!$D92&amp;mapping!$E92</f>
        <v/>
      </c>
      <c r="C92" s="147"/>
      <c r="D92" s="148"/>
      <c r="E92" s="149"/>
      <c r="F92" s="149"/>
      <c r="G92" s="149"/>
      <c r="H92" s="149"/>
      <c r="I92" s="149"/>
      <c r="J92" s="150"/>
      <c r="K92" s="121">
        <v>0</v>
      </c>
      <c r="L92" s="122">
        <v>0</v>
      </c>
      <c r="M92" s="14"/>
      <c r="P92" s="247"/>
      <c r="Q92" s="248">
        <v>5029</v>
      </c>
      <c r="R92" s="44">
        <v>5004</v>
      </c>
      <c r="S92" s="44">
        <v>5004</v>
      </c>
      <c r="T92" s="44">
        <v>5004</v>
      </c>
      <c r="U92" s="44">
        <v>5004</v>
      </c>
      <c r="V92" s="44">
        <v>5004</v>
      </c>
      <c r="W92" s="44">
        <v>5021</v>
      </c>
      <c r="X92" s="263"/>
      <c r="Y92" s="248"/>
    </row>
    <row r="93" spans="1:25" x14ac:dyDescent="0.3">
      <c r="A93" s="71" t="str">
        <f>mapping!$D93&amp;mapping!$E93&amp;mapping!$F93&amp;mapping!$G93&amp;mapping!$H93</f>
        <v/>
      </c>
      <c r="B93" s="72" t="str">
        <f>mapping!$D93&amp;mapping!$E93</f>
        <v/>
      </c>
      <c r="C93" s="147"/>
      <c r="D93" s="148"/>
      <c r="E93" s="149"/>
      <c r="F93" s="149"/>
      <c r="G93" s="149"/>
      <c r="H93" s="149"/>
      <c r="I93" s="149"/>
      <c r="J93" s="150"/>
      <c r="K93" s="121">
        <v>0</v>
      </c>
      <c r="L93" s="122">
        <v>0</v>
      </c>
      <c r="M93" s="14"/>
      <c r="P93" s="247"/>
      <c r="Q93" s="248">
        <v>5006</v>
      </c>
      <c r="R93" s="44">
        <v>5005</v>
      </c>
      <c r="S93" s="44">
        <v>5005</v>
      </c>
      <c r="T93" s="44">
        <v>5005</v>
      </c>
      <c r="U93" s="44">
        <v>5005</v>
      </c>
      <c r="V93" s="44">
        <v>5005</v>
      </c>
      <c r="W93" s="44">
        <v>5022</v>
      </c>
      <c r="X93" s="263"/>
      <c r="Y93" s="248"/>
    </row>
    <row r="94" spans="1:25" x14ac:dyDescent="0.3">
      <c r="A94" s="73" t="str">
        <f>mapping!$D94&amp;mapping!$E94&amp;mapping!$F94&amp;mapping!$G94&amp;mapping!$H94</f>
        <v/>
      </c>
      <c r="B94" s="74" t="str">
        <f>mapping!$D94&amp;mapping!$E94</f>
        <v/>
      </c>
      <c r="C94" s="147"/>
      <c r="D94" s="148"/>
      <c r="E94" s="149"/>
      <c r="F94" s="149"/>
      <c r="G94" s="149"/>
      <c r="H94" s="149"/>
      <c r="I94" s="149"/>
      <c r="J94" s="150"/>
      <c r="K94" s="121">
        <v>0</v>
      </c>
      <c r="L94" s="122">
        <v>0</v>
      </c>
      <c r="M94" s="14"/>
      <c r="P94" s="247"/>
      <c r="Q94" s="248">
        <v>5025</v>
      </c>
      <c r="R94" s="44">
        <v>5029</v>
      </c>
      <c r="S94" s="44">
        <v>5029</v>
      </c>
      <c r="T94" s="44">
        <v>5029</v>
      </c>
      <c r="U94" s="44">
        <v>5029</v>
      </c>
      <c r="V94" s="44">
        <v>5029</v>
      </c>
      <c r="W94" s="44">
        <v>5023</v>
      </c>
      <c r="X94" s="263"/>
      <c r="Y94" s="248"/>
    </row>
    <row r="95" spans="1:25" x14ac:dyDescent="0.3">
      <c r="A95" s="71" t="str">
        <f>mapping!$D95&amp;mapping!$E95&amp;mapping!$F95&amp;mapping!$G95&amp;mapping!$H95</f>
        <v/>
      </c>
      <c r="B95" s="72" t="str">
        <f>mapping!$D95&amp;mapping!$E95</f>
        <v/>
      </c>
      <c r="C95" s="147"/>
      <c r="D95" s="148"/>
      <c r="E95" s="149"/>
      <c r="F95" s="149"/>
      <c r="G95" s="149"/>
      <c r="H95" s="149"/>
      <c r="I95" s="149"/>
      <c r="J95" s="150"/>
      <c r="K95" s="121">
        <v>0</v>
      </c>
      <c r="L95" s="122">
        <v>0</v>
      </c>
      <c r="M95" s="14"/>
      <c r="P95" s="247"/>
      <c r="Q95" s="248">
        <v>5007</v>
      </c>
      <c r="R95" s="44">
        <v>5006</v>
      </c>
      <c r="S95" s="44">
        <v>5006</v>
      </c>
      <c r="T95" s="44">
        <v>5006</v>
      </c>
      <c r="U95" s="44">
        <v>5006</v>
      </c>
      <c r="V95" s="44">
        <v>5006</v>
      </c>
      <c r="W95" s="44">
        <v>5024</v>
      </c>
      <c r="X95" s="263"/>
      <c r="Y95" s="248"/>
    </row>
    <row r="96" spans="1:25" x14ac:dyDescent="0.3">
      <c r="A96" s="73" t="str">
        <f>mapping!$D96&amp;mapping!$E96&amp;mapping!$F96&amp;mapping!$G96&amp;mapping!$H96</f>
        <v/>
      </c>
      <c r="B96" s="74" t="str">
        <f>mapping!$D96&amp;mapping!$E96</f>
        <v/>
      </c>
      <c r="C96" s="147"/>
      <c r="D96" s="148"/>
      <c r="E96" s="149"/>
      <c r="F96" s="149"/>
      <c r="G96" s="149"/>
      <c r="H96" s="149"/>
      <c r="I96" s="149"/>
      <c r="J96" s="150"/>
      <c r="K96" s="121">
        <v>0</v>
      </c>
      <c r="L96" s="122">
        <v>0</v>
      </c>
      <c r="M96" s="14"/>
      <c r="P96" s="247"/>
      <c r="Q96" s="248">
        <v>5009</v>
      </c>
      <c r="R96" s="44">
        <v>5025</v>
      </c>
      <c r="S96" s="44">
        <v>5025</v>
      </c>
      <c r="T96" s="44">
        <v>5025</v>
      </c>
      <c r="U96" s="44">
        <v>5025</v>
      </c>
      <c r="V96" s="44">
        <v>5025</v>
      </c>
      <c r="W96" s="44">
        <v>5028</v>
      </c>
      <c r="X96" s="263"/>
      <c r="Y96" s="248"/>
    </row>
    <row r="97" spans="1:25" x14ac:dyDescent="0.3">
      <c r="A97" s="71" t="str">
        <f>mapping!$D97&amp;mapping!$E97&amp;mapping!$F97&amp;mapping!$G97&amp;mapping!$H97</f>
        <v/>
      </c>
      <c r="B97" s="72" t="str">
        <f>mapping!$D97&amp;mapping!$E97</f>
        <v/>
      </c>
      <c r="C97" s="147"/>
      <c r="D97" s="148"/>
      <c r="E97" s="149"/>
      <c r="F97" s="149"/>
      <c r="G97" s="149"/>
      <c r="H97" s="149"/>
      <c r="I97" s="149"/>
      <c r="J97" s="150"/>
      <c r="K97" s="121">
        <v>0</v>
      </c>
      <c r="L97" s="122">
        <v>0</v>
      </c>
      <c r="M97" s="14"/>
      <c r="P97" s="247"/>
      <c r="Q97" s="248">
        <v>5010</v>
      </c>
      <c r="R97" s="44">
        <v>5007</v>
      </c>
      <c r="S97" s="44">
        <v>5007</v>
      </c>
      <c r="T97" s="44">
        <v>5007</v>
      </c>
      <c r="U97" s="44">
        <v>5007</v>
      </c>
      <c r="V97" s="44">
        <v>5007</v>
      </c>
      <c r="W97" s="44"/>
      <c r="X97" s="263"/>
      <c r="Y97" s="248"/>
    </row>
    <row r="98" spans="1:25" x14ac:dyDescent="0.3">
      <c r="A98" s="73" t="str">
        <f>mapping!$D98&amp;mapping!$E98&amp;mapping!$F98&amp;mapping!$G98&amp;mapping!$H98</f>
        <v/>
      </c>
      <c r="B98" s="74" t="str">
        <f>mapping!$D98&amp;mapping!$E98</f>
        <v/>
      </c>
      <c r="C98" s="147"/>
      <c r="D98" s="148"/>
      <c r="E98" s="149"/>
      <c r="F98" s="149"/>
      <c r="G98" s="149"/>
      <c r="H98" s="149"/>
      <c r="I98" s="149"/>
      <c r="J98" s="150"/>
      <c r="K98" s="121">
        <v>0</v>
      </c>
      <c r="L98" s="122">
        <v>0</v>
      </c>
      <c r="M98" s="14"/>
      <c r="P98" s="247"/>
      <c r="Q98" s="248">
        <v>5011</v>
      </c>
      <c r="R98" s="44">
        <v>5009</v>
      </c>
      <c r="S98" s="44">
        <v>5009</v>
      </c>
      <c r="T98" s="44">
        <v>5009</v>
      </c>
      <c r="U98" s="44">
        <v>5009</v>
      </c>
      <c r="V98" s="44">
        <v>5009</v>
      </c>
      <c r="W98" s="44"/>
      <c r="X98" s="263"/>
      <c r="Y98" s="248"/>
    </row>
    <row r="99" spans="1:25" x14ac:dyDescent="0.3">
      <c r="A99" s="71" t="str">
        <f>mapping!$D99&amp;mapping!$E99&amp;mapping!$F99&amp;mapping!$G99&amp;mapping!$H99</f>
        <v/>
      </c>
      <c r="B99" s="72" t="str">
        <f>mapping!$D99&amp;mapping!$E99</f>
        <v/>
      </c>
      <c r="C99" s="147"/>
      <c r="D99" s="148"/>
      <c r="E99" s="149"/>
      <c r="F99" s="149"/>
      <c r="G99" s="149"/>
      <c r="H99" s="149"/>
      <c r="I99" s="149"/>
      <c r="J99" s="150"/>
      <c r="K99" s="121">
        <v>0</v>
      </c>
      <c r="L99" s="122">
        <v>0</v>
      </c>
      <c r="M99" s="14"/>
      <c r="P99" s="247"/>
      <c r="Q99" s="248">
        <v>5012</v>
      </c>
      <c r="R99" s="44">
        <v>5010</v>
      </c>
      <c r="S99" s="44">
        <v>5010</v>
      </c>
      <c r="T99" s="44">
        <v>5010</v>
      </c>
      <c r="U99" s="44">
        <v>5010</v>
      </c>
      <c r="V99" s="44">
        <v>5010</v>
      </c>
      <c r="W99" s="44"/>
      <c r="X99" s="263"/>
      <c r="Y99" s="248"/>
    </row>
    <row r="100" spans="1:25" x14ac:dyDescent="0.3">
      <c r="A100" s="73" t="str">
        <f>mapping!$D100&amp;mapping!$E100&amp;mapping!$F100&amp;mapping!$G100&amp;mapping!$H100</f>
        <v/>
      </c>
      <c r="B100" s="74" t="str">
        <f>mapping!$D100&amp;mapping!$E100</f>
        <v/>
      </c>
      <c r="C100" s="147"/>
      <c r="D100" s="148"/>
      <c r="E100" s="149"/>
      <c r="F100" s="149"/>
      <c r="G100" s="149"/>
      <c r="H100" s="149"/>
      <c r="I100" s="149"/>
      <c r="J100" s="150"/>
      <c r="K100" s="121">
        <v>0</v>
      </c>
      <c r="L100" s="122">
        <v>0</v>
      </c>
      <c r="M100" s="14"/>
      <c r="P100" s="247"/>
      <c r="Q100" s="248">
        <v>5013</v>
      </c>
      <c r="R100" s="44">
        <v>5011</v>
      </c>
      <c r="S100" s="44">
        <v>5011</v>
      </c>
      <c r="T100" s="44">
        <v>5011</v>
      </c>
      <c r="U100" s="44">
        <v>5011</v>
      </c>
      <c r="V100" s="44">
        <v>5011</v>
      </c>
      <c r="W100" s="44"/>
      <c r="X100" s="263"/>
      <c r="Y100" s="248"/>
    </row>
    <row r="101" spans="1:25" x14ac:dyDescent="0.3">
      <c r="A101" s="71" t="str">
        <f>mapping!$D101&amp;mapping!$E101&amp;mapping!$F101&amp;mapping!$G101&amp;mapping!$H101</f>
        <v/>
      </c>
      <c r="B101" s="72" t="str">
        <f>mapping!$D101&amp;mapping!$E101</f>
        <v/>
      </c>
      <c r="C101" s="147"/>
      <c r="D101" s="148"/>
      <c r="E101" s="149"/>
      <c r="F101" s="149"/>
      <c r="G101" s="149"/>
      <c r="H101" s="149"/>
      <c r="I101" s="149"/>
      <c r="J101" s="150"/>
      <c r="K101" s="121">
        <v>0</v>
      </c>
      <c r="L101" s="122">
        <v>0</v>
      </c>
      <c r="M101" s="14"/>
      <c r="P101" s="247"/>
      <c r="Q101" s="248">
        <v>5014</v>
      </c>
      <c r="R101" s="44">
        <v>5012</v>
      </c>
      <c r="S101" s="44">
        <v>5012</v>
      </c>
      <c r="T101" s="44">
        <v>5012</v>
      </c>
      <c r="U101" s="44">
        <v>5012</v>
      </c>
      <c r="V101" s="44">
        <v>5012</v>
      </c>
      <c r="W101" s="44"/>
      <c r="X101" s="263"/>
      <c r="Y101" s="248"/>
    </row>
    <row r="102" spans="1:25" x14ac:dyDescent="0.3">
      <c r="A102" s="73" t="str">
        <f>mapping!$D102&amp;mapping!$E102&amp;mapping!$F102&amp;mapping!$G102&amp;mapping!$H102</f>
        <v/>
      </c>
      <c r="B102" s="74" t="str">
        <f>mapping!$D102&amp;mapping!$E102</f>
        <v/>
      </c>
      <c r="C102" s="147"/>
      <c r="D102" s="148"/>
      <c r="E102" s="149"/>
      <c r="F102" s="149"/>
      <c r="G102" s="149"/>
      <c r="H102" s="149"/>
      <c r="I102" s="149"/>
      <c r="J102" s="150"/>
      <c r="K102" s="121">
        <v>0</v>
      </c>
      <c r="L102" s="122">
        <v>0</v>
      </c>
      <c r="M102" s="14"/>
      <c r="P102" s="247"/>
      <c r="Q102" s="248">
        <v>5027</v>
      </c>
      <c r="R102" s="44">
        <v>5013</v>
      </c>
      <c r="S102" s="44">
        <v>5013</v>
      </c>
      <c r="T102" s="44">
        <v>5013</v>
      </c>
      <c r="U102" s="44">
        <v>5013</v>
      </c>
      <c r="V102" s="44">
        <v>5013</v>
      </c>
      <c r="W102" s="44"/>
      <c r="X102" s="263"/>
      <c r="Y102" s="248"/>
    </row>
    <row r="103" spans="1:25" x14ac:dyDescent="0.3">
      <c r="A103" s="71" t="str">
        <f>mapping!$D103&amp;mapping!$E103&amp;mapping!$F103&amp;mapping!$G103&amp;mapping!$H103</f>
        <v/>
      </c>
      <c r="B103" s="72" t="str">
        <f>mapping!$D103&amp;mapping!$E103</f>
        <v/>
      </c>
      <c r="C103" s="147"/>
      <c r="D103" s="148"/>
      <c r="E103" s="149"/>
      <c r="F103" s="149"/>
      <c r="G103" s="149"/>
      <c r="H103" s="149"/>
      <c r="I103" s="149"/>
      <c r="J103" s="150"/>
      <c r="K103" s="121">
        <v>0</v>
      </c>
      <c r="L103" s="122">
        <v>0</v>
      </c>
      <c r="M103" s="14"/>
      <c r="P103" s="247"/>
      <c r="Q103" s="248">
        <v>5015</v>
      </c>
      <c r="R103" s="44">
        <v>5014</v>
      </c>
      <c r="S103" s="44">
        <v>5014</v>
      </c>
      <c r="T103" s="44">
        <v>5014</v>
      </c>
      <c r="U103" s="44">
        <v>5014</v>
      </c>
      <c r="V103" s="44">
        <v>5014</v>
      </c>
      <c r="W103" s="44"/>
      <c r="X103" s="263"/>
      <c r="Y103" s="248"/>
    </row>
    <row r="104" spans="1:25" x14ac:dyDescent="0.3">
      <c r="A104" s="73" t="str">
        <f>mapping!$D104&amp;mapping!$E104&amp;mapping!$F104&amp;mapping!$G104&amp;mapping!$H104</f>
        <v/>
      </c>
      <c r="B104" s="74" t="str">
        <f>mapping!$D104&amp;mapping!$E104</f>
        <v/>
      </c>
      <c r="C104" s="147"/>
      <c r="D104" s="148"/>
      <c r="E104" s="149"/>
      <c r="F104" s="149"/>
      <c r="G104" s="149"/>
      <c r="H104" s="149"/>
      <c r="I104" s="149"/>
      <c r="J104" s="150"/>
      <c r="K104" s="121">
        <v>0</v>
      </c>
      <c r="L104" s="122">
        <v>0</v>
      </c>
      <c r="M104" s="14"/>
      <c r="P104" s="247"/>
      <c r="Q104" s="248">
        <v>5017</v>
      </c>
      <c r="R104" s="44">
        <v>5027</v>
      </c>
      <c r="S104" s="44">
        <v>5027</v>
      </c>
      <c r="T104" s="44">
        <v>5027</v>
      </c>
      <c r="U104" s="44">
        <v>5027</v>
      </c>
      <c r="V104" s="44">
        <v>5027</v>
      </c>
      <c r="W104" s="44"/>
      <c r="X104" s="263"/>
      <c r="Y104" s="248"/>
    </row>
    <row r="105" spans="1:25" x14ac:dyDescent="0.3">
      <c r="A105" s="71" t="str">
        <f>mapping!$D105&amp;mapping!$E105&amp;mapping!$F105&amp;mapping!$G105&amp;mapping!$H105</f>
        <v/>
      </c>
      <c r="B105" s="72" t="str">
        <f>mapping!$D105&amp;mapping!$E105</f>
        <v/>
      </c>
      <c r="C105" s="147"/>
      <c r="D105" s="148"/>
      <c r="E105" s="149"/>
      <c r="F105" s="149"/>
      <c r="G105" s="149"/>
      <c r="H105" s="149"/>
      <c r="I105" s="149"/>
      <c r="J105" s="150"/>
      <c r="K105" s="121">
        <v>0</v>
      </c>
      <c r="L105" s="122">
        <v>0</v>
      </c>
      <c r="M105" s="14"/>
      <c r="P105" s="247"/>
      <c r="Q105" s="248">
        <v>5018</v>
      </c>
      <c r="R105" s="44">
        <v>5015</v>
      </c>
      <c r="S105" s="44">
        <v>5015</v>
      </c>
      <c r="T105" s="44">
        <v>5015</v>
      </c>
      <c r="U105" s="44">
        <v>5015</v>
      </c>
      <c r="V105" s="44">
        <v>5015</v>
      </c>
      <c r="W105" s="44"/>
      <c r="X105" s="263"/>
      <c r="Y105" s="248"/>
    </row>
    <row r="106" spans="1:25" x14ac:dyDescent="0.3">
      <c r="A106" s="73" t="str">
        <f>mapping!$D106&amp;mapping!$E106&amp;mapping!$F106&amp;mapping!$G106&amp;mapping!$H106</f>
        <v/>
      </c>
      <c r="B106" s="74" t="str">
        <f>mapping!$D106&amp;mapping!$E106</f>
        <v/>
      </c>
      <c r="C106" s="147"/>
      <c r="D106" s="148"/>
      <c r="E106" s="149"/>
      <c r="F106" s="149"/>
      <c r="G106" s="149"/>
      <c r="H106" s="149"/>
      <c r="I106" s="149"/>
      <c r="J106" s="150"/>
      <c r="K106" s="121">
        <v>0</v>
      </c>
      <c r="L106" s="122">
        <v>0</v>
      </c>
      <c r="M106" s="14"/>
      <c r="P106" s="247"/>
      <c r="Q106" s="248">
        <v>5019</v>
      </c>
      <c r="R106" s="44">
        <v>5017</v>
      </c>
      <c r="S106" s="44">
        <v>5017</v>
      </c>
      <c r="T106" s="44">
        <v>5017</v>
      </c>
      <c r="U106" s="44">
        <v>5017</v>
      </c>
      <c r="V106" s="44">
        <v>5017</v>
      </c>
      <c r="W106" s="44"/>
      <c r="X106" s="263"/>
      <c r="Y106" s="248"/>
    </row>
    <row r="107" spans="1:25" x14ac:dyDescent="0.3">
      <c r="A107" s="71" t="str">
        <f>mapping!$D107&amp;mapping!$E107&amp;mapping!$F107&amp;mapping!$G107&amp;mapping!$H107</f>
        <v/>
      </c>
      <c r="B107" s="72" t="str">
        <f>mapping!$D107&amp;mapping!$E107</f>
        <v/>
      </c>
      <c r="C107" s="147"/>
      <c r="D107" s="148"/>
      <c r="E107" s="149"/>
      <c r="F107" s="149"/>
      <c r="G107" s="149"/>
      <c r="H107" s="149"/>
      <c r="I107" s="149"/>
      <c r="J107" s="150"/>
      <c r="K107" s="121">
        <v>0</v>
      </c>
      <c r="L107" s="122">
        <v>0</v>
      </c>
      <c r="M107" s="14"/>
      <c r="P107" s="247"/>
      <c r="Q107" s="248">
        <v>5020</v>
      </c>
      <c r="R107" s="44">
        <v>5018</v>
      </c>
      <c r="S107" s="44">
        <v>5018</v>
      </c>
      <c r="T107" s="44">
        <v>5018</v>
      </c>
      <c r="U107" s="44">
        <v>5018</v>
      </c>
      <c r="V107" s="44">
        <v>5018</v>
      </c>
      <c r="W107" s="44"/>
      <c r="X107" s="263"/>
      <c r="Y107" s="248"/>
    </row>
    <row r="108" spans="1:25" x14ac:dyDescent="0.3">
      <c r="A108" s="73" t="str">
        <f>mapping!$D108&amp;mapping!$E108&amp;mapping!$F108&amp;mapping!$G108&amp;mapping!$H108</f>
        <v/>
      </c>
      <c r="B108" s="74" t="str">
        <f>mapping!$D108&amp;mapping!$E108</f>
        <v/>
      </c>
      <c r="C108" s="147"/>
      <c r="D108" s="148"/>
      <c r="E108" s="149"/>
      <c r="F108" s="149"/>
      <c r="G108" s="149"/>
      <c r="H108" s="149"/>
      <c r="I108" s="149"/>
      <c r="J108" s="150"/>
      <c r="K108" s="121">
        <v>0</v>
      </c>
      <c r="L108" s="122">
        <v>0</v>
      </c>
      <c r="M108" s="14"/>
      <c r="P108" s="247"/>
      <c r="Q108" s="248">
        <v>5021</v>
      </c>
      <c r="R108" s="44">
        <v>5019</v>
      </c>
      <c r="S108" s="44">
        <v>5019</v>
      </c>
      <c r="T108" s="44">
        <v>5019</v>
      </c>
      <c r="U108" s="44">
        <v>5019</v>
      </c>
      <c r="V108" s="44">
        <v>5019</v>
      </c>
      <c r="W108" s="44"/>
      <c r="X108" s="263"/>
      <c r="Y108" s="248"/>
    </row>
    <row r="109" spans="1:25" x14ac:dyDescent="0.3">
      <c r="A109" s="71" t="str">
        <f>mapping!$D109&amp;mapping!$E109&amp;mapping!$F109&amp;mapping!$G109&amp;mapping!$H109</f>
        <v/>
      </c>
      <c r="B109" s="72" t="str">
        <f>mapping!$D109&amp;mapping!$E109</f>
        <v/>
      </c>
      <c r="C109" s="147"/>
      <c r="D109" s="148"/>
      <c r="E109" s="149"/>
      <c r="F109" s="149"/>
      <c r="G109" s="149"/>
      <c r="H109" s="149"/>
      <c r="I109" s="149"/>
      <c r="J109" s="150"/>
      <c r="K109" s="121">
        <v>0</v>
      </c>
      <c r="L109" s="122">
        <v>0</v>
      </c>
      <c r="M109" s="14"/>
      <c r="P109" s="247"/>
      <c r="Q109" s="248">
        <v>5022</v>
      </c>
      <c r="R109" s="44">
        <v>5020</v>
      </c>
      <c r="S109" s="44">
        <v>5020</v>
      </c>
      <c r="T109" s="44">
        <v>5020</v>
      </c>
      <c r="U109" s="44">
        <v>5020</v>
      </c>
      <c r="V109" s="44">
        <v>5020</v>
      </c>
      <c r="W109" s="44"/>
      <c r="X109" s="263"/>
      <c r="Y109" s="248"/>
    </row>
    <row r="110" spans="1:25" x14ac:dyDescent="0.3">
      <c r="A110" s="73" t="str">
        <f>mapping!$D110&amp;mapping!$E110&amp;mapping!$F110&amp;mapping!$G110&amp;mapping!$H110</f>
        <v/>
      </c>
      <c r="B110" s="74" t="str">
        <f>mapping!$D110&amp;mapping!$E110</f>
        <v/>
      </c>
      <c r="C110" s="147"/>
      <c r="D110" s="148"/>
      <c r="E110" s="149"/>
      <c r="F110" s="149"/>
      <c r="G110" s="149"/>
      <c r="H110" s="149"/>
      <c r="I110" s="149"/>
      <c r="J110" s="150"/>
      <c r="K110" s="121">
        <v>0</v>
      </c>
      <c r="L110" s="122">
        <v>0</v>
      </c>
      <c r="M110" s="14"/>
      <c r="P110" s="247"/>
      <c r="Q110" s="248">
        <v>5023</v>
      </c>
      <c r="R110" s="44">
        <v>5021</v>
      </c>
      <c r="S110" s="44">
        <v>5021</v>
      </c>
      <c r="T110" s="44">
        <v>5021</v>
      </c>
      <c r="U110" s="44">
        <v>5021</v>
      </c>
      <c r="V110" s="44">
        <v>5021</v>
      </c>
      <c r="W110" s="44"/>
      <c r="X110" s="263"/>
      <c r="Y110" s="248"/>
    </row>
    <row r="111" spans="1:25" x14ac:dyDescent="0.3">
      <c r="A111" s="71" t="str">
        <f>mapping!$D111&amp;mapping!$E111&amp;mapping!$F111&amp;mapping!$G111&amp;mapping!$H111</f>
        <v/>
      </c>
      <c r="B111" s="72" t="str">
        <f>mapping!$D111&amp;mapping!$E111</f>
        <v/>
      </c>
      <c r="C111" s="147"/>
      <c r="D111" s="148"/>
      <c r="E111" s="149"/>
      <c r="F111" s="149"/>
      <c r="G111" s="149"/>
      <c r="H111" s="149"/>
      <c r="I111" s="149"/>
      <c r="J111" s="150"/>
      <c r="K111" s="121">
        <v>0</v>
      </c>
      <c r="L111" s="122">
        <v>0</v>
      </c>
      <c r="M111" s="14"/>
      <c r="P111" s="247"/>
      <c r="Q111" s="248">
        <v>5024</v>
      </c>
      <c r="R111" s="44">
        <v>5022</v>
      </c>
      <c r="S111" s="44">
        <v>5022</v>
      </c>
      <c r="T111" s="44">
        <v>5022</v>
      </c>
      <c r="U111" s="44">
        <v>5022</v>
      </c>
      <c r="V111" s="44">
        <v>5022</v>
      </c>
      <c r="W111" s="44"/>
      <c r="X111" s="263"/>
      <c r="Y111" s="248"/>
    </row>
    <row r="112" spans="1:25" x14ac:dyDescent="0.3">
      <c r="A112" s="73" t="str">
        <f>mapping!$D112&amp;mapping!$E112&amp;mapping!$F112&amp;mapping!$G112&amp;mapping!$H112</f>
        <v/>
      </c>
      <c r="B112" s="74" t="str">
        <f>mapping!$D112&amp;mapping!$E112</f>
        <v/>
      </c>
      <c r="C112" s="147"/>
      <c r="D112" s="148"/>
      <c r="E112" s="149"/>
      <c r="F112" s="149"/>
      <c r="G112" s="149"/>
      <c r="H112" s="149"/>
      <c r="I112" s="149"/>
      <c r="J112" s="150"/>
      <c r="K112" s="121">
        <v>0</v>
      </c>
      <c r="L112" s="122">
        <v>0</v>
      </c>
      <c r="M112" s="14"/>
      <c r="P112" s="247"/>
      <c r="Q112" s="248">
        <v>5028</v>
      </c>
      <c r="R112" s="44">
        <v>5023</v>
      </c>
      <c r="S112" s="44">
        <v>5023</v>
      </c>
      <c r="T112" s="44">
        <v>5023</v>
      </c>
      <c r="U112" s="44">
        <v>5023</v>
      </c>
      <c r="V112" s="44">
        <v>5023</v>
      </c>
      <c r="W112" s="44"/>
      <c r="X112" s="263"/>
      <c r="Y112" s="248"/>
    </row>
    <row r="113" spans="1:25" x14ac:dyDescent="0.3">
      <c r="A113" s="71" t="str">
        <f>mapping!$D113&amp;mapping!$E113&amp;mapping!$F113&amp;mapping!$G113&amp;mapping!$H113</f>
        <v/>
      </c>
      <c r="B113" s="72" t="str">
        <f>mapping!$D113&amp;mapping!$E113</f>
        <v/>
      </c>
      <c r="C113" s="147"/>
      <c r="D113" s="148"/>
      <c r="E113" s="149"/>
      <c r="F113" s="149"/>
      <c r="G113" s="149"/>
      <c r="H113" s="149"/>
      <c r="I113" s="149"/>
      <c r="J113" s="150"/>
      <c r="K113" s="121">
        <v>0</v>
      </c>
      <c r="L113" s="122">
        <v>0</v>
      </c>
      <c r="M113" s="14"/>
      <c r="P113" s="247"/>
      <c r="Q113" s="248"/>
      <c r="R113" s="44">
        <v>5024</v>
      </c>
      <c r="S113" s="44">
        <v>5024</v>
      </c>
      <c r="T113" s="44">
        <v>5024</v>
      </c>
      <c r="U113" s="44">
        <v>5024</v>
      </c>
      <c r="V113" s="44">
        <v>5024</v>
      </c>
      <c r="W113" s="44"/>
      <c r="X113" s="263"/>
      <c r="Y113" s="248"/>
    </row>
    <row r="114" spans="1:25" x14ac:dyDescent="0.3">
      <c r="A114" s="73" t="str">
        <f>mapping!$D114&amp;mapping!$E114&amp;mapping!$F114&amp;mapping!$G114&amp;mapping!$H114</f>
        <v/>
      </c>
      <c r="B114" s="74" t="str">
        <f>mapping!$D114&amp;mapping!$E114</f>
        <v/>
      </c>
      <c r="C114" s="147"/>
      <c r="D114" s="148"/>
      <c r="E114" s="149"/>
      <c r="F114" s="149"/>
      <c r="G114" s="149"/>
      <c r="H114" s="149"/>
      <c r="I114" s="149"/>
      <c r="J114" s="150"/>
      <c r="K114" s="121">
        <v>0</v>
      </c>
      <c r="L114" s="122">
        <v>0</v>
      </c>
      <c r="M114" s="14"/>
      <c r="P114" s="247"/>
      <c r="Q114" s="248"/>
      <c r="R114" s="44">
        <v>5028</v>
      </c>
      <c r="S114" s="44">
        <v>5028</v>
      </c>
      <c r="T114" s="44">
        <v>5028</v>
      </c>
      <c r="U114" s="44">
        <v>5028</v>
      </c>
      <c r="V114" s="44">
        <v>5028</v>
      </c>
      <c r="W114" s="44"/>
      <c r="X114" s="263"/>
      <c r="Y114" s="248"/>
    </row>
    <row r="115" spans="1:25" x14ac:dyDescent="0.3">
      <c r="A115" s="71" t="str">
        <f>mapping!$D115&amp;mapping!$E115&amp;mapping!$F115&amp;mapping!$G115&amp;mapping!$H115</f>
        <v/>
      </c>
      <c r="B115" s="72" t="str">
        <f>mapping!$D115&amp;mapping!$E115</f>
        <v/>
      </c>
      <c r="C115" s="147"/>
      <c r="D115" s="148"/>
      <c r="E115" s="149"/>
      <c r="F115" s="149"/>
      <c r="G115" s="149"/>
      <c r="H115" s="149"/>
      <c r="I115" s="149"/>
      <c r="J115" s="150"/>
      <c r="K115" s="121">
        <v>0</v>
      </c>
      <c r="L115" s="122">
        <v>0</v>
      </c>
      <c r="M115" s="14"/>
      <c r="P115" s="247"/>
      <c r="Q115" s="248"/>
      <c r="R115" s="44"/>
      <c r="S115" s="44"/>
      <c r="T115" s="44"/>
      <c r="U115" s="44"/>
      <c r="V115" s="44"/>
      <c r="W115" s="44"/>
      <c r="X115" s="263"/>
      <c r="Y115" s="248"/>
    </row>
    <row r="116" spans="1:25" x14ac:dyDescent="0.3">
      <c r="A116" s="73" t="str">
        <f>mapping!$D116&amp;mapping!$E116&amp;mapping!$F116&amp;mapping!$G116&amp;mapping!$H116</f>
        <v/>
      </c>
      <c r="B116" s="74" t="str">
        <f>mapping!$D116&amp;mapping!$E116</f>
        <v/>
      </c>
      <c r="C116" s="147"/>
      <c r="D116" s="148"/>
      <c r="E116" s="149"/>
      <c r="F116" s="149"/>
      <c r="G116" s="149"/>
      <c r="H116" s="149"/>
      <c r="I116" s="149"/>
      <c r="J116" s="150"/>
      <c r="K116" s="121">
        <v>0</v>
      </c>
      <c r="L116" s="122">
        <v>0</v>
      </c>
      <c r="M116" s="14"/>
      <c r="P116" s="247"/>
      <c r="Q116" s="248"/>
      <c r="R116" s="44"/>
      <c r="S116" s="44"/>
      <c r="T116" s="44"/>
      <c r="U116" s="44"/>
      <c r="V116" s="44"/>
      <c r="W116" s="44"/>
      <c r="X116" s="263"/>
      <c r="Y116" s="248"/>
    </row>
    <row r="117" spans="1:25" ht="14.5" thickBot="1" x14ac:dyDescent="0.35">
      <c r="A117" s="71" t="str">
        <f>mapping!$D117&amp;mapping!$E117&amp;mapping!$F117&amp;mapping!$G117&amp;mapping!$H117</f>
        <v/>
      </c>
      <c r="B117" s="72" t="str">
        <f>mapping!$D117&amp;mapping!$E117</f>
        <v/>
      </c>
      <c r="C117" s="147"/>
      <c r="D117" s="148"/>
      <c r="E117" s="149"/>
      <c r="F117" s="149"/>
      <c r="G117" s="149"/>
      <c r="H117" s="149"/>
      <c r="I117" s="149"/>
      <c r="J117" s="150"/>
      <c r="K117" s="121">
        <v>0</v>
      </c>
      <c r="L117" s="122">
        <v>0</v>
      </c>
      <c r="M117" s="14"/>
      <c r="P117" s="249"/>
      <c r="Q117" s="251"/>
      <c r="R117" s="250"/>
      <c r="S117" s="250"/>
      <c r="T117" s="250"/>
      <c r="U117" s="250"/>
      <c r="V117" s="250"/>
      <c r="W117" s="250"/>
      <c r="X117" s="264"/>
      <c r="Y117" s="251"/>
    </row>
    <row r="118" spans="1:25" x14ac:dyDescent="0.3">
      <c r="A118" s="73" t="str">
        <f>mapping!$D118&amp;mapping!$E118&amp;mapping!$F118&amp;mapping!$G118&amp;mapping!$H118</f>
        <v/>
      </c>
      <c r="B118" s="74" t="str">
        <f>mapping!$D118&amp;mapping!$E118</f>
        <v/>
      </c>
      <c r="C118" s="147"/>
      <c r="D118" s="148"/>
      <c r="E118" s="149"/>
      <c r="F118" s="149"/>
      <c r="G118" s="149"/>
      <c r="H118" s="149"/>
      <c r="I118" s="149"/>
      <c r="J118" s="150"/>
      <c r="K118" s="121">
        <v>0</v>
      </c>
      <c r="L118" s="122">
        <v>0</v>
      </c>
      <c r="M118" s="14"/>
    </row>
    <row r="119" spans="1:25" x14ac:dyDescent="0.3">
      <c r="A119" s="71" t="str">
        <f>mapping!$D119&amp;mapping!$E119&amp;mapping!$F119&amp;mapping!$G119&amp;mapping!$H119</f>
        <v/>
      </c>
      <c r="B119" s="72" t="str">
        <f>mapping!$D119&amp;mapping!$E119</f>
        <v/>
      </c>
      <c r="C119" s="147"/>
      <c r="D119" s="148"/>
      <c r="E119" s="149"/>
      <c r="F119" s="149"/>
      <c r="G119" s="149"/>
      <c r="H119" s="149"/>
      <c r="I119" s="149"/>
      <c r="J119" s="150"/>
      <c r="K119" s="121">
        <v>0</v>
      </c>
      <c r="L119" s="122">
        <v>0</v>
      </c>
      <c r="M119" s="14"/>
    </row>
    <row r="120" spans="1:25" x14ac:dyDescent="0.3">
      <c r="A120" s="73" t="str">
        <f>mapping!$D120&amp;mapping!$E120&amp;mapping!$F120&amp;mapping!$G120&amp;mapping!$H120</f>
        <v/>
      </c>
      <c r="B120" s="74" t="str">
        <f>mapping!$D120&amp;mapping!$E120</f>
        <v/>
      </c>
      <c r="C120" s="147"/>
      <c r="D120" s="148"/>
      <c r="E120" s="149"/>
      <c r="F120" s="149"/>
      <c r="G120" s="149"/>
      <c r="H120" s="149"/>
      <c r="I120" s="149"/>
      <c r="J120" s="150"/>
      <c r="K120" s="121">
        <v>0</v>
      </c>
      <c r="L120" s="122">
        <v>0</v>
      </c>
      <c r="M120" s="14"/>
    </row>
    <row r="121" spans="1:25" x14ac:dyDescent="0.3">
      <c r="A121" s="71" t="str">
        <f>mapping!$D121&amp;mapping!$E121&amp;mapping!$F121&amp;mapping!$G121&amp;mapping!$H121</f>
        <v/>
      </c>
      <c r="B121" s="72" t="str">
        <f>mapping!$D121&amp;mapping!$E121</f>
        <v/>
      </c>
      <c r="C121" s="147"/>
      <c r="D121" s="148"/>
      <c r="E121" s="149"/>
      <c r="F121" s="149"/>
      <c r="G121" s="149"/>
      <c r="H121" s="149"/>
      <c r="I121" s="149"/>
      <c r="J121" s="150"/>
      <c r="K121" s="121">
        <v>0</v>
      </c>
      <c r="L121" s="122">
        <v>0</v>
      </c>
      <c r="M121" s="14"/>
    </row>
    <row r="122" spans="1:25" x14ac:dyDescent="0.3">
      <c r="A122" s="73" t="str">
        <f>mapping!$D122&amp;mapping!$E122&amp;mapping!$F122&amp;mapping!$G122&amp;mapping!$H122</f>
        <v/>
      </c>
      <c r="B122" s="74" t="str">
        <f>mapping!$D122&amp;mapping!$E122</f>
        <v/>
      </c>
      <c r="C122" s="147"/>
      <c r="D122" s="148"/>
      <c r="E122" s="149"/>
      <c r="F122" s="149"/>
      <c r="G122" s="149"/>
      <c r="H122" s="149"/>
      <c r="I122" s="149"/>
      <c r="J122" s="150"/>
      <c r="K122" s="121">
        <v>0</v>
      </c>
      <c r="L122" s="122">
        <v>0</v>
      </c>
      <c r="M122" s="14"/>
    </row>
    <row r="123" spans="1:25" x14ac:dyDescent="0.3">
      <c r="A123" s="71" t="str">
        <f>mapping!$D123&amp;mapping!$E123&amp;mapping!$F123&amp;mapping!$G123&amp;mapping!$H123</f>
        <v/>
      </c>
      <c r="B123" s="72" t="str">
        <f>mapping!$D123&amp;mapping!$E123</f>
        <v/>
      </c>
      <c r="C123" s="147"/>
      <c r="D123" s="148"/>
      <c r="E123" s="149"/>
      <c r="F123" s="149"/>
      <c r="G123" s="149"/>
      <c r="H123" s="149"/>
      <c r="I123" s="149"/>
      <c r="J123" s="150"/>
      <c r="K123" s="121">
        <v>0</v>
      </c>
      <c r="L123" s="122">
        <v>0</v>
      </c>
      <c r="M123" s="14"/>
    </row>
    <row r="124" spans="1:25" x14ac:dyDescent="0.3">
      <c r="A124" s="73" t="str">
        <f>mapping!$D124&amp;mapping!$E124&amp;mapping!$F124&amp;mapping!$G124&amp;mapping!$H124</f>
        <v/>
      </c>
      <c r="B124" s="74" t="str">
        <f>mapping!$D124&amp;mapping!$E124</f>
        <v/>
      </c>
      <c r="C124" s="147"/>
      <c r="D124" s="148"/>
      <c r="E124" s="149"/>
      <c r="F124" s="149"/>
      <c r="G124" s="149"/>
      <c r="H124" s="149"/>
      <c r="I124" s="149"/>
      <c r="J124" s="150"/>
      <c r="K124" s="121">
        <v>0</v>
      </c>
      <c r="L124" s="122">
        <v>0</v>
      </c>
      <c r="M124" s="14"/>
    </row>
    <row r="125" spans="1:25" x14ac:dyDescent="0.3">
      <c r="A125" s="71" t="str">
        <f>mapping!$D125&amp;mapping!$E125&amp;mapping!$F125&amp;mapping!$G125&amp;mapping!$H125</f>
        <v/>
      </c>
      <c r="B125" s="72" t="str">
        <f>mapping!$D125&amp;mapping!$E125</f>
        <v/>
      </c>
      <c r="C125" s="147"/>
      <c r="D125" s="148"/>
      <c r="E125" s="149"/>
      <c r="F125" s="149"/>
      <c r="G125" s="149"/>
      <c r="H125" s="149"/>
      <c r="I125" s="149"/>
      <c r="J125" s="150"/>
      <c r="K125" s="121">
        <v>0</v>
      </c>
      <c r="L125" s="122">
        <v>0</v>
      </c>
      <c r="M125" s="14"/>
    </row>
    <row r="126" spans="1:25" x14ac:dyDescent="0.3">
      <c r="A126" s="73" t="str">
        <f>mapping!$D126&amp;mapping!$E126&amp;mapping!$F126&amp;mapping!$G126&amp;mapping!$H126</f>
        <v/>
      </c>
      <c r="B126" s="74" t="str">
        <f>mapping!$D126&amp;mapping!$E126</f>
        <v/>
      </c>
      <c r="C126" s="147"/>
      <c r="D126" s="148"/>
      <c r="E126" s="149"/>
      <c r="F126" s="149"/>
      <c r="G126" s="149"/>
      <c r="H126" s="149"/>
      <c r="I126" s="149"/>
      <c r="J126" s="150"/>
      <c r="K126" s="121">
        <v>0</v>
      </c>
      <c r="L126" s="122">
        <v>0</v>
      </c>
      <c r="M126" s="14"/>
    </row>
    <row r="127" spans="1:25" x14ac:dyDescent="0.3">
      <c r="A127" s="71" t="str">
        <f>mapping!$D127&amp;mapping!$E127&amp;mapping!$F127&amp;mapping!$G127&amp;mapping!$H127</f>
        <v/>
      </c>
      <c r="B127" s="72" t="str">
        <f>mapping!$D127&amp;mapping!$E127</f>
        <v/>
      </c>
      <c r="C127" s="147"/>
      <c r="D127" s="148"/>
      <c r="E127" s="149"/>
      <c r="F127" s="149"/>
      <c r="G127" s="149"/>
      <c r="H127" s="149"/>
      <c r="I127" s="149"/>
      <c r="J127" s="150"/>
      <c r="K127" s="121">
        <v>0</v>
      </c>
      <c r="L127" s="122">
        <v>0</v>
      </c>
      <c r="M127" s="14"/>
    </row>
    <row r="128" spans="1:25" x14ac:dyDescent="0.3">
      <c r="A128" s="73" t="str">
        <f>mapping!$D128&amp;mapping!$E128&amp;mapping!$F128&amp;mapping!$G128&amp;mapping!$H128</f>
        <v/>
      </c>
      <c r="B128" s="74" t="str">
        <f>mapping!$D128&amp;mapping!$E128</f>
        <v/>
      </c>
      <c r="C128" s="147"/>
      <c r="D128" s="148"/>
      <c r="E128" s="149"/>
      <c r="F128" s="149"/>
      <c r="G128" s="149"/>
      <c r="H128" s="149"/>
      <c r="I128" s="149"/>
      <c r="J128" s="150"/>
      <c r="K128" s="121">
        <v>0</v>
      </c>
      <c r="L128" s="122">
        <v>0</v>
      </c>
      <c r="M128" s="14"/>
    </row>
    <row r="129" spans="1:13" x14ac:dyDescent="0.3">
      <c r="A129" s="71" t="str">
        <f>mapping!$D129&amp;mapping!$E129&amp;mapping!$F129&amp;mapping!$G129&amp;mapping!$H129</f>
        <v/>
      </c>
      <c r="B129" s="72" t="str">
        <f>mapping!$D129&amp;mapping!$E129</f>
        <v/>
      </c>
      <c r="C129" s="147"/>
      <c r="D129" s="148"/>
      <c r="E129" s="149"/>
      <c r="F129" s="149"/>
      <c r="G129" s="149"/>
      <c r="H129" s="149"/>
      <c r="I129" s="149"/>
      <c r="J129" s="150"/>
      <c r="K129" s="121">
        <v>0</v>
      </c>
      <c r="L129" s="122">
        <v>0</v>
      </c>
      <c r="M129" s="14"/>
    </row>
    <row r="130" spans="1:13" x14ac:dyDescent="0.3">
      <c r="A130" s="73" t="str">
        <f>mapping!$D130&amp;mapping!$E130&amp;mapping!$F130&amp;mapping!$G130&amp;mapping!$H130</f>
        <v/>
      </c>
      <c r="B130" s="74" t="str">
        <f>mapping!$D130&amp;mapping!$E130</f>
        <v/>
      </c>
      <c r="C130" s="147"/>
      <c r="D130" s="148"/>
      <c r="E130" s="149"/>
      <c r="F130" s="149"/>
      <c r="G130" s="149"/>
      <c r="H130" s="149"/>
      <c r="I130" s="149"/>
      <c r="J130" s="150"/>
      <c r="K130" s="121">
        <v>0</v>
      </c>
      <c r="L130" s="122">
        <v>0</v>
      </c>
      <c r="M130" s="14"/>
    </row>
    <row r="131" spans="1:13" x14ac:dyDescent="0.3">
      <c r="A131" s="71" t="str">
        <f>mapping!$D131&amp;mapping!$E131&amp;mapping!$F131&amp;mapping!$G131&amp;mapping!$H131</f>
        <v/>
      </c>
      <c r="B131" s="72" t="str">
        <f>mapping!$D131&amp;mapping!$E131</f>
        <v/>
      </c>
      <c r="C131" s="147"/>
      <c r="D131" s="148"/>
      <c r="E131" s="149"/>
      <c r="F131" s="149"/>
      <c r="G131" s="149"/>
      <c r="H131" s="149"/>
      <c r="I131" s="149"/>
      <c r="J131" s="150"/>
      <c r="K131" s="121">
        <v>0</v>
      </c>
      <c r="L131" s="122">
        <v>0</v>
      </c>
      <c r="M131" s="14"/>
    </row>
    <row r="132" spans="1:13" x14ac:dyDescent="0.3">
      <c r="A132" s="73" t="str">
        <f>mapping!$D132&amp;mapping!$E132&amp;mapping!$F132&amp;mapping!$G132&amp;mapping!$H132</f>
        <v/>
      </c>
      <c r="B132" s="74" t="str">
        <f>mapping!$D132&amp;mapping!$E132</f>
        <v/>
      </c>
      <c r="C132" s="147"/>
      <c r="D132" s="148"/>
      <c r="E132" s="149"/>
      <c r="F132" s="149"/>
      <c r="G132" s="149"/>
      <c r="H132" s="149"/>
      <c r="I132" s="149"/>
      <c r="J132" s="150"/>
      <c r="K132" s="121">
        <v>0</v>
      </c>
      <c r="L132" s="122">
        <v>0</v>
      </c>
      <c r="M132" s="14"/>
    </row>
    <row r="133" spans="1:13" x14ac:dyDescent="0.3">
      <c r="A133" s="71" t="str">
        <f>mapping!$D133&amp;mapping!$E133&amp;mapping!$F133&amp;mapping!$G133&amp;mapping!$H133</f>
        <v/>
      </c>
      <c r="B133" s="72" t="str">
        <f>mapping!$D133&amp;mapping!$E133</f>
        <v/>
      </c>
      <c r="C133" s="147"/>
      <c r="D133" s="148"/>
      <c r="E133" s="149"/>
      <c r="F133" s="149"/>
      <c r="G133" s="149"/>
      <c r="H133" s="149"/>
      <c r="I133" s="149"/>
      <c r="J133" s="150"/>
      <c r="K133" s="121">
        <v>0</v>
      </c>
      <c r="L133" s="122">
        <v>0</v>
      </c>
      <c r="M133" s="14"/>
    </row>
    <row r="134" spans="1:13" x14ac:dyDescent="0.3">
      <c r="A134" s="73" t="str">
        <f>mapping!$D134&amp;mapping!$E134&amp;mapping!$F134&amp;mapping!$G134&amp;mapping!$H134</f>
        <v/>
      </c>
      <c r="B134" s="74" t="str">
        <f>mapping!$D134&amp;mapping!$E134</f>
        <v/>
      </c>
      <c r="C134" s="147"/>
      <c r="D134" s="148"/>
      <c r="E134" s="149"/>
      <c r="F134" s="149"/>
      <c r="G134" s="149"/>
      <c r="H134" s="149"/>
      <c r="I134" s="149"/>
      <c r="J134" s="150"/>
      <c r="K134" s="121">
        <v>0</v>
      </c>
      <c r="L134" s="122">
        <v>0</v>
      </c>
      <c r="M134" s="14"/>
    </row>
    <row r="135" spans="1:13" x14ac:dyDescent="0.3">
      <c r="A135" s="71" t="str">
        <f>mapping!$D135&amp;mapping!$E135&amp;mapping!$F135&amp;mapping!$G135&amp;mapping!$H135</f>
        <v/>
      </c>
      <c r="B135" s="72" t="str">
        <f>mapping!$D135&amp;mapping!$E135</f>
        <v/>
      </c>
      <c r="C135" s="147"/>
      <c r="D135" s="148"/>
      <c r="E135" s="149"/>
      <c r="F135" s="149"/>
      <c r="G135" s="149"/>
      <c r="H135" s="149"/>
      <c r="I135" s="149"/>
      <c r="J135" s="150"/>
      <c r="K135" s="121">
        <v>0</v>
      </c>
      <c r="L135" s="122">
        <v>0</v>
      </c>
      <c r="M135" s="14"/>
    </row>
    <row r="136" spans="1:13" x14ac:dyDescent="0.3">
      <c r="A136" s="73" t="str">
        <f>mapping!$D136&amp;mapping!$E136&amp;mapping!$F136&amp;mapping!$G136&amp;mapping!$H136</f>
        <v/>
      </c>
      <c r="B136" s="74" t="str">
        <f>mapping!$D136&amp;mapping!$E136</f>
        <v/>
      </c>
      <c r="C136" s="147"/>
      <c r="D136" s="148"/>
      <c r="E136" s="149"/>
      <c r="F136" s="149"/>
      <c r="G136" s="149"/>
      <c r="H136" s="149"/>
      <c r="I136" s="149"/>
      <c r="J136" s="150"/>
      <c r="K136" s="121">
        <v>0</v>
      </c>
      <c r="L136" s="122">
        <v>0</v>
      </c>
      <c r="M136" s="14"/>
    </row>
    <row r="137" spans="1:13" x14ac:dyDescent="0.3">
      <c r="A137" s="71" t="str">
        <f>mapping!$D137&amp;mapping!$E137&amp;mapping!$F137&amp;mapping!$G137&amp;mapping!$H137</f>
        <v/>
      </c>
      <c r="B137" s="72" t="str">
        <f>mapping!$D137&amp;mapping!$E137</f>
        <v/>
      </c>
      <c r="C137" s="147"/>
      <c r="D137" s="148"/>
      <c r="E137" s="149"/>
      <c r="F137" s="149"/>
      <c r="G137" s="149"/>
      <c r="H137" s="149"/>
      <c r="I137" s="149"/>
      <c r="J137" s="150"/>
      <c r="K137" s="121">
        <v>0</v>
      </c>
      <c r="L137" s="122">
        <v>0</v>
      </c>
      <c r="M137" s="14"/>
    </row>
    <row r="138" spans="1:13" x14ac:dyDescent="0.3">
      <c r="A138" s="73" t="str">
        <f>mapping!$D138&amp;mapping!$E138&amp;mapping!$F138&amp;mapping!$G138&amp;mapping!$H138</f>
        <v/>
      </c>
      <c r="B138" s="74" t="str">
        <f>mapping!$D138&amp;mapping!$E138</f>
        <v/>
      </c>
      <c r="C138" s="147"/>
      <c r="D138" s="148"/>
      <c r="E138" s="149"/>
      <c r="F138" s="149"/>
      <c r="G138" s="149"/>
      <c r="H138" s="149"/>
      <c r="I138" s="149"/>
      <c r="J138" s="150"/>
      <c r="K138" s="121">
        <v>0</v>
      </c>
      <c r="L138" s="122">
        <v>0</v>
      </c>
      <c r="M138" s="14"/>
    </row>
    <row r="139" spans="1:13" x14ac:dyDescent="0.3">
      <c r="A139" s="71" t="str">
        <f>mapping!$D139&amp;mapping!$E139&amp;mapping!$F139&amp;mapping!$G139&amp;mapping!$H139</f>
        <v/>
      </c>
      <c r="B139" s="72" t="str">
        <f>mapping!$D139&amp;mapping!$E139</f>
        <v/>
      </c>
      <c r="C139" s="147"/>
      <c r="D139" s="148"/>
      <c r="E139" s="149"/>
      <c r="F139" s="149"/>
      <c r="G139" s="149"/>
      <c r="H139" s="149"/>
      <c r="I139" s="149"/>
      <c r="J139" s="150"/>
      <c r="K139" s="121">
        <v>0</v>
      </c>
      <c r="L139" s="122">
        <v>0</v>
      </c>
      <c r="M139" s="14"/>
    </row>
    <row r="140" spans="1:13" x14ac:dyDescent="0.3">
      <c r="A140" s="73" t="str">
        <f>mapping!$D140&amp;mapping!$E140&amp;mapping!$F140&amp;mapping!$G140&amp;mapping!$H140</f>
        <v/>
      </c>
      <c r="B140" s="74" t="str">
        <f>mapping!$D140&amp;mapping!$E140</f>
        <v/>
      </c>
      <c r="C140" s="147"/>
      <c r="D140" s="148"/>
      <c r="E140" s="149"/>
      <c r="F140" s="149"/>
      <c r="G140" s="149"/>
      <c r="H140" s="149"/>
      <c r="I140" s="149"/>
      <c r="J140" s="150"/>
      <c r="K140" s="121">
        <v>0</v>
      </c>
      <c r="L140" s="122">
        <v>0</v>
      </c>
      <c r="M140" s="14"/>
    </row>
    <row r="141" spans="1:13" x14ac:dyDescent="0.3">
      <c r="A141" s="71" t="str">
        <f>mapping!$D141&amp;mapping!$E141&amp;mapping!$F141&amp;mapping!$G141&amp;mapping!$H141</f>
        <v/>
      </c>
      <c r="B141" s="72" t="str">
        <f>mapping!$D141&amp;mapping!$E141</f>
        <v/>
      </c>
      <c r="C141" s="147"/>
      <c r="D141" s="148"/>
      <c r="E141" s="149"/>
      <c r="F141" s="149"/>
      <c r="G141" s="149"/>
      <c r="H141" s="149"/>
      <c r="I141" s="149"/>
      <c r="J141" s="150"/>
      <c r="K141" s="121">
        <v>0</v>
      </c>
      <c r="L141" s="122">
        <v>0</v>
      </c>
      <c r="M141" s="14"/>
    </row>
    <row r="142" spans="1:13" x14ac:dyDescent="0.3">
      <c r="A142" s="73" t="str">
        <f>mapping!$D142&amp;mapping!$E142&amp;mapping!$F142&amp;mapping!$G142&amp;mapping!$H142</f>
        <v/>
      </c>
      <c r="B142" s="74" t="str">
        <f>mapping!$D142&amp;mapping!$E142</f>
        <v/>
      </c>
      <c r="C142" s="147"/>
      <c r="D142" s="148"/>
      <c r="E142" s="149"/>
      <c r="F142" s="149"/>
      <c r="G142" s="149"/>
      <c r="H142" s="149"/>
      <c r="I142" s="149"/>
      <c r="J142" s="150"/>
      <c r="K142" s="121">
        <v>0</v>
      </c>
      <c r="L142" s="122">
        <v>0</v>
      </c>
      <c r="M142" s="14"/>
    </row>
    <row r="143" spans="1:13" x14ac:dyDescent="0.3">
      <c r="A143" s="71" t="str">
        <f>mapping!$D143&amp;mapping!$E143&amp;mapping!$F143&amp;mapping!$G143&amp;mapping!$H143</f>
        <v/>
      </c>
      <c r="B143" s="72" t="str">
        <f>mapping!$D143&amp;mapping!$E143</f>
        <v/>
      </c>
      <c r="C143" s="147"/>
      <c r="D143" s="148"/>
      <c r="E143" s="149"/>
      <c r="F143" s="149"/>
      <c r="G143" s="149"/>
      <c r="H143" s="149"/>
      <c r="I143" s="149"/>
      <c r="J143" s="150"/>
      <c r="K143" s="121">
        <v>0</v>
      </c>
      <c r="L143" s="122">
        <v>0</v>
      </c>
      <c r="M143" s="14"/>
    </row>
    <row r="144" spans="1:13" x14ac:dyDescent="0.3">
      <c r="A144" s="73" t="str">
        <f>mapping!$D144&amp;mapping!$E144&amp;mapping!$F144&amp;mapping!$G144&amp;mapping!$H144</f>
        <v/>
      </c>
      <c r="B144" s="74" t="str">
        <f>mapping!$D144&amp;mapping!$E144</f>
        <v/>
      </c>
      <c r="C144" s="147"/>
      <c r="D144" s="148"/>
      <c r="E144" s="149"/>
      <c r="F144" s="149"/>
      <c r="G144" s="149"/>
      <c r="H144" s="149"/>
      <c r="I144" s="149"/>
      <c r="J144" s="150"/>
      <c r="K144" s="121">
        <v>0</v>
      </c>
      <c r="L144" s="122">
        <v>0</v>
      </c>
      <c r="M144" s="14"/>
    </row>
    <row r="145" spans="1:13" x14ac:dyDescent="0.3">
      <c r="A145" s="71" t="str">
        <f>mapping!$D145&amp;mapping!$E145&amp;mapping!$F145&amp;mapping!$G145&amp;mapping!$H145</f>
        <v/>
      </c>
      <c r="B145" s="72" t="str">
        <f>mapping!$D145&amp;mapping!$E145</f>
        <v/>
      </c>
      <c r="C145" s="147"/>
      <c r="D145" s="148"/>
      <c r="E145" s="149"/>
      <c r="F145" s="149"/>
      <c r="G145" s="149"/>
      <c r="H145" s="149"/>
      <c r="I145" s="149"/>
      <c r="J145" s="150"/>
      <c r="K145" s="121">
        <v>0</v>
      </c>
      <c r="L145" s="122">
        <v>0</v>
      </c>
      <c r="M145" s="14"/>
    </row>
    <row r="146" spans="1:13" x14ac:dyDescent="0.3">
      <c r="A146" s="73" t="str">
        <f>mapping!$D146&amp;mapping!$E146&amp;mapping!$F146&amp;mapping!$G146&amp;mapping!$H146</f>
        <v/>
      </c>
      <c r="B146" s="74" t="str">
        <f>mapping!$D146&amp;mapping!$E146</f>
        <v/>
      </c>
      <c r="C146" s="147"/>
      <c r="D146" s="148"/>
      <c r="E146" s="149"/>
      <c r="F146" s="149"/>
      <c r="G146" s="149"/>
      <c r="H146" s="149"/>
      <c r="I146" s="149"/>
      <c r="J146" s="150"/>
      <c r="K146" s="121">
        <v>0</v>
      </c>
      <c r="L146" s="122">
        <v>0</v>
      </c>
      <c r="M146" s="14"/>
    </row>
    <row r="147" spans="1:13" x14ac:dyDescent="0.3">
      <c r="A147" s="71" t="str">
        <f>mapping!$D147&amp;mapping!$E147&amp;mapping!$F147&amp;mapping!$G147&amp;mapping!$H147</f>
        <v/>
      </c>
      <c r="B147" s="72" t="str">
        <f>mapping!$D147&amp;mapping!$E147</f>
        <v/>
      </c>
      <c r="C147" s="147"/>
      <c r="D147" s="148"/>
      <c r="E147" s="149"/>
      <c r="F147" s="149"/>
      <c r="G147" s="149"/>
      <c r="H147" s="149"/>
      <c r="I147" s="149"/>
      <c r="J147" s="150"/>
      <c r="K147" s="121">
        <v>0</v>
      </c>
      <c r="L147" s="122">
        <v>0</v>
      </c>
      <c r="M147" s="14"/>
    </row>
    <row r="148" spans="1:13" x14ac:dyDescent="0.3">
      <c r="A148" s="73" t="str">
        <f>mapping!$D148&amp;mapping!$E148&amp;mapping!$F148&amp;mapping!$G148&amp;mapping!$H148</f>
        <v/>
      </c>
      <c r="B148" s="74" t="str">
        <f>mapping!$D148&amp;mapping!$E148</f>
        <v/>
      </c>
      <c r="C148" s="147"/>
      <c r="D148" s="148"/>
      <c r="E148" s="149"/>
      <c r="F148" s="149"/>
      <c r="G148" s="149"/>
      <c r="H148" s="149"/>
      <c r="I148" s="149"/>
      <c r="J148" s="150"/>
      <c r="K148" s="121">
        <v>0</v>
      </c>
      <c r="L148" s="122">
        <v>0</v>
      </c>
      <c r="M148" s="14"/>
    </row>
    <row r="149" spans="1:13" x14ac:dyDescent="0.3">
      <c r="A149" s="71" t="str">
        <f>mapping!$D149&amp;mapping!$E149&amp;mapping!$F149&amp;mapping!$G149&amp;mapping!$H149</f>
        <v/>
      </c>
      <c r="B149" s="72" t="str">
        <f>mapping!$D149&amp;mapping!$E149</f>
        <v/>
      </c>
      <c r="C149" s="147"/>
      <c r="D149" s="148"/>
      <c r="E149" s="149"/>
      <c r="F149" s="149"/>
      <c r="G149" s="149"/>
      <c r="H149" s="149"/>
      <c r="I149" s="149"/>
      <c r="J149" s="150"/>
      <c r="K149" s="121">
        <v>0</v>
      </c>
      <c r="L149" s="122">
        <v>0</v>
      </c>
      <c r="M149" s="14"/>
    </row>
    <row r="150" spans="1:13" x14ac:dyDescent="0.3">
      <c r="A150" s="73" t="str">
        <f>mapping!$D150&amp;mapping!$E150&amp;mapping!$F150&amp;mapping!$G150&amp;mapping!$H150</f>
        <v/>
      </c>
      <c r="B150" s="74" t="str">
        <f>mapping!$D150&amp;mapping!$E150</f>
        <v/>
      </c>
      <c r="C150" s="147"/>
      <c r="D150" s="148"/>
      <c r="E150" s="149"/>
      <c r="F150" s="149"/>
      <c r="G150" s="149"/>
      <c r="H150" s="149"/>
      <c r="I150" s="149"/>
      <c r="J150" s="150"/>
      <c r="K150" s="121">
        <v>0</v>
      </c>
      <c r="L150" s="122">
        <v>0</v>
      </c>
      <c r="M150" s="14"/>
    </row>
    <row r="151" spans="1:13" x14ac:dyDescent="0.3">
      <c r="A151" s="71" t="str">
        <f>mapping!$D151&amp;mapping!$E151&amp;mapping!$F151&amp;mapping!$G151&amp;mapping!$H151</f>
        <v/>
      </c>
      <c r="B151" s="72" t="str">
        <f>mapping!$D151&amp;mapping!$E151</f>
        <v/>
      </c>
      <c r="C151" s="147"/>
      <c r="D151" s="148"/>
      <c r="E151" s="149"/>
      <c r="F151" s="149"/>
      <c r="G151" s="149"/>
      <c r="H151" s="149"/>
      <c r="I151" s="149"/>
      <c r="J151" s="150"/>
      <c r="K151" s="121">
        <v>0</v>
      </c>
      <c r="L151" s="122">
        <v>0</v>
      </c>
      <c r="M151" s="14"/>
    </row>
    <row r="152" spans="1:13" x14ac:dyDescent="0.3">
      <c r="A152" s="73" t="str">
        <f>mapping!$D152&amp;mapping!$E152&amp;mapping!$F152&amp;mapping!$G152&amp;mapping!$H152</f>
        <v/>
      </c>
      <c r="B152" s="74" t="str">
        <f>mapping!$D152&amp;mapping!$E152</f>
        <v/>
      </c>
      <c r="C152" s="147"/>
      <c r="D152" s="148"/>
      <c r="E152" s="149"/>
      <c r="F152" s="149"/>
      <c r="G152" s="149"/>
      <c r="H152" s="149"/>
      <c r="I152" s="149"/>
      <c r="J152" s="150"/>
      <c r="K152" s="121">
        <v>0</v>
      </c>
      <c r="L152" s="122">
        <v>0</v>
      </c>
      <c r="M152" s="14"/>
    </row>
    <row r="153" spans="1:13" x14ac:dyDescent="0.3">
      <c r="A153" s="71" t="str">
        <f>mapping!$D153&amp;mapping!$E153&amp;mapping!$F153&amp;mapping!$G153&amp;mapping!$H153</f>
        <v/>
      </c>
      <c r="B153" s="72" t="str">
        <f>mapping!$D153&amp;mapping!$E153</f>
        <v/>
      </c>
      <c r="C153" s="147"/>
      <c r="D153" s="148"/>
      <c r="E153" s="149"/>
      <c r="F153" s="149"/>
      <c r="G153" s="149"/>
      <c r="H153" s="149"/>
      <c r="I153" s="149"/>
      <c r="J153" s="150"/>
      <c r="K153" s="121">
        <v>0</v>
      </c>
      <c r="L153" s="122">
        <v>0</v>
      </c>
      <c r="M153" s="14"/>
    </row>
    <row r="154" spans="1:13" x14ac:dyDescent="0.3">
      <c r="A154" s="73" t="str">
        <f>mapping!$D154&amp;mapping!$E154&amp;mapping!$F154&amp;mapping!$G154&amp;mapping!$H154</f>
        <v/>
      </c>
      <c r="B154" s="74" t="str">
        <f>mapping!$D154&amp;mapping!$E154</f>
        <v/>
      </c>
      <c r="C154" s="147"/>
      <c r="D154" s="148"/>
      <c r="E154" s="149"/>
      <c r="F154" s="149"/>
      <c r="G154" s="149"/>
      <c r="H154" s="149"/>
      <c r="I154" s="149"/>
      <c r="J154" s="150"/>
      <c r="K154" s="121">
        <v>0</v>
      </c>
      <c r="L154" s="122">
        <v>0</v>
      </c>
      <c r="M154" s="14"/>
    </row>
    <row r="155" spans="1:13" x14ac:dyDescent="0.3">
      <c r="A155" s="71" t="str">
        <f>mapping!$D155&amp;mapping!$E155&amp;mapping!$F155&amp;mapping!$G155&amp;mapping!$H155</f>
        <v/>
      </c>
      <c r="B155" s="72" t="str">
        <f>mapping!$D155&amp;mapping!$E155</f>
        <v/>
      </c>
      <c r="C155" s="147"/>
      <c r="D155" s="148"/>
      <c r="E155" s="149"/>
      <c r="F155" s="149"/>
      <c r="G155" s="149"/>
      <c r="H155" s="149"/>
      <c r="I155" s="149"/>
      <c r="J155" s="150"/>
      <c r="K155" s="121">
        <v>0</v>
      </c>
      <c r="L155" s="122">
        <v>0</v>
      </c>
      <c r="M155" s="14"/>
    </row>
    <row r="156" spans="1:13" x14ac:dyDescent="0.3">
      <c r="A156" s="73" t="str">
        <f>mapping!$D156&amp;mapping!$E156&amp;mapping!$F156&amp;mapping!$G156&amp;mapping!$H156</f>
        <v/>
      </c>
      <c r="B156" s="74" t="str">
        <f>mapping!$D156&amp;mapping!$E156</f>
        <v/>
      </c>
      <c r="C156" s="147"/>
      <c r="D156" s="148"/>
      <c r="E156" s="149"/>
      <c r="F156" s="149"/>
      <c r="G156" s="149"/>
      <c r="H156" s="149"/>
      <c r="I156" s="149"/>
      <c r="J156" s="150"/>
      <c r="K156" s="121">
        <v>0</v>
      </c>
      <c r="L156" s="122">
        <v>0</v>
      </c>
      <c r="M156" s="14"/>
    </row>
    <row r="157" spans="1:13" x14ac:dyDescent="0.3">
      <c r="A157" s="71" t="str">
        <f>mapping!$D157&amp;mapping!$E157&amp;mapping!$F157&amp;mapping!$G157&amp;mapping!$H157</f>
        <v/>
      </c>
      <c r="B157" s="72" t="str">
        <f>mapping!$D157&amp;mapping!$E157</f>
        <v/>
      </c>
      <c r="C157" s="147"/>
      <c r="D157" s="148"/>
      <c r="E157" s="149"/>
      <c r="F157" s="149"/>
      <c r="G157" s="149"/>
      <c r="H157" s="149"/>
      <c r="I157" s="149"/>
      <c r="J157" s="150"/>
      <c r="K157" s="121">
        <v>0</v>
      </c>
      <c r="L157" s="122">
        <v>0</v>
      </c>
      <c r="M157" s="14"/>
    </row>
    <row r="158" spans="1:13" x14ac:dyDescent="0.3">
      <c r="A158" s="73" t="str">
        <f>mapping!$D158&amp;mapping!$E158&amp;mapping!$F158&amp;mapping!$G158&amp;mapping!$H158</f>
        <v/>
      </c>
      <c r="B158" s="74" t="str">
        <f>mapping!$D158&amp;mapping!$E158</f>
        <v/>
      </c>
      <c r="C158" s="147"/>
      <c r="D158" s="148"/>
      <c r="E158" s="149"/>
      <c r="F158" s="149"/>
      <c r="G158" s="149"/>
      <c r="H158" s="149"/>
      <c r="I158" s="149"/>
      <c r="J158" s="150"/>
      <c r="K158" s="121">
        <v>0</v>
      </c>
      <c r="L158" s="122">
        <v>0</v>
      </c>
      <c r="M158" s="14"/>
    </row>
    <row r="159" spans="1:13" x14ac:dyDescent="0.3">
      <c r="A159" s="71" t="str">
        <f>mapping!$D159&amp;mapping!$E159&amp;mapping!$F159&amp;mapping!$G159&amp;mapping!$H159</f>
        <v/>
      </c>
      <c r="B159" s="72" t="str">
        <f>mapping!$D159&amp;mapping!$E159</f>
        <v/>
      </c>
      <c r="C159" s="147"/>
      <c r="D159" s="148"/>
      <c r="E159" s="149"/>
      <c r="F159" s="149"/>
      <c r="G159" s="149"/>
      <c r="H159" s="149"/>
      <c r="I159" s="149"/>
      <c r="J159" s="150"/>
      <c r="K159" s="121">
        <v>0</v>
      </c>
      <c r="L159" s="122">
        <v>0</v>
      </c>
      <c r="M159" s="14"/>
    </row>
    <row r="160" spans="1:13" x14ac:dyDescent="0.3">
      <c r="A160" s="73" t="str">
        <f>mapping!$D160&amp;mapping!$E160&amp;mapping!$F160&amp;mapping!$G160&amp;mapping!$H160</f>
        <v/>
      </c>
      <c r="B160" s="74" t="str">
        <f>mapping!$D160&amp;mapping!$E160</f>
        <v/>
      </c>
      <c r="C160" s="147"/>
      <c r="D160" s="148"/>
      <c r="E160" s="149"/>
      <c r="F160" s="149"/>
      <c r="G160" s="149"/>
      <c r="H160" s="149"/>
      <c r="I160" s="149"/>
      <c r="J160" s="150"/>
      <c r="K160" s="121">
        <v>0</v>
      </c>
      <c r="L160" s="122">
        <v>0</v>
      </c>
      <c r="M160" s="14"/>
    </row>
    <row r="161" spans="1:13" x14ac:dyDescent="0.3">
      <c r="A161" s="71" t="str">
        <f>mapping!$D161&amp;mapping!$E161&amp;mapping!$F161&amp;mapping!$G161&amp;mapping!$H161</f>
        <v/>
      </c>
      <c r="B161" s="72" t="str">
        <f>mapping!$D161&amp;mapping!$E161</f>
        <v/>
      </c>
      <c r="C161" s="147"/>
      <c r="D161" s="148"/>
      <c r="E161" s="149"/>
      <c r="F161" s="149"/>
      <c r="G161" s="149"/>
      <c r="H161" s="149"/>
      <c r="I161" s="149"/>
      <c r="J161" s="150"/>
      <c r="K161" s="121">
        <v>0</v>
      </c>
      <c r="L161" s="122">
        <v>0</v>
      </c>
      <c r="M161" s="14"/>
    </row>
    <row r="162" spans="1:13" x14ac:dyDescent="0.3">
      <c r="A162" s="73" t="str">
        <f>mapping!$D162&amp;mapping!$E162&amp;mapping!$F162&amp;mapping!$G162&amp;mapping!$H162</f>
        <v/>
      </c>
      <c r="B162" s="74" t="str">
        <f>mapping!$D162&amp;mapping!$E162</f>
        <v/>
      </c>
      <c r="C162" s="147"/>
      <c r="D162" s="148"/>
      <c r="E162" s="149"/>
      <c r="F162" s="149"/>
      <c r="G162" s="149"/>
      <c r="H162" s="149"/>
      <c r="I162" s="149"/>
      <c r="J162" s="150"/>
      <c r="K162" s="121">
        <v>0</v>
      </c>
      <c r="L162" s="122">
        <v>0</v>
      </c>
      <c r="M162" s="14"/>
    </row>
    <row r="163" spans="1:13" x14ac:dyDescent="0.3">
      <c r="A163" s="71" t="str">
        <f>mapping!$D163&amp;mapping!$E163&amp;mapping!$F163&amp;mapping!$G163&amp;mapping!$H163</f>
        <v/>
      </c>
      <c r="B163" s="72" t="str">
        <f>mapping!$D163&amp;mapping!$E163</f>
        <v/>
      </c>
      <c r="C163" s="147"/>
      <c r="D163" s="148"/>
      <c r="E163" s="149"/>
      <c r="F163" s="149"/>
      <c r="G163" s="149"/>
      <c r="H163" s="149"/>
      <c r="I163" s="149"/>
      <c r="J163" s="150"/>
      <c r="K163" s="121">
        <v>0</v>
      </c>
      <c r="L163" s="122">
        <v>0</v>
      </c>
      <c r="M163" s="14"/>
    </row>
    <row r="164" spans="1:13" x14ac:dyDescent="0.3">
      <c r="A164" s="73" t="str">
        <f>mapping!$D164&amp;mapping!$E164&amp;mapping!$F164&amp;mapping!$G164&amp;mapping!$H164</f>
        <v/>
      </c>
      <c r="B164" s="74" t="str">
        <f>mapping!$D164&amp;mapping!$E164</f>
        <v/>
      </c>
      <c r="C164" s="147"/>
      <c r="D164" s="148"/>
      <c r="E164" s="149"/>
      <c r="F164" s="149"/>
      <c r="G164" s="149"/>
      <c r="H164" s="149"/>
      <c r="I164" s="149"/>
      <c r="J164" s="150"/>
      <c r="K164" s="121">
        <v>0</v>
      </c>
      <c r="L164" s="122">
        <v>0</v>
      </c>
      <c r="M164" s="14"/>
    </row>
    <row r="165" spans="1:13" x14ac:dyDescent="0.3">
      <c r="A165" s="71" t="str">
        <f>mapping!$D165&amp;mapping!$E165&amp;mapping!$F165&amp;mapping!$G165&amp;mapping!$H165</f>
        <v/>
      </c>
      <c r="B165" s="72" t="str">
        <f>mapping!$D165&amp;mapping!$E165</f>
        <v/>
      </c>
      <c r="C165" s="147"/>
      <c r="D165" s="148"/>
      <c r="E165" s="149"/>
      <c r="F165" s="149"/>
      <c r="G165" s="149"/>
      <c r="H165" s="149"/>
      <c r="I165" s="149"/>
      <c r="J165" s="150"/>
      <c r="K165" s="121">
        <v>0</v>
      </c>
      <c r="L165" s="122">
        <v>0</v>
      </c>
      <c r="M165" s="14"/>
    </row>
    <row r="166" spans="1:13" x14ac:dyDescent="0.3">
      <c r="A166" s="73" t="str">
        <f>mapping!$D166&amp;mapping!$E166&amp;mapping!$F166&amp;mapping!$G166&amp;mapping!$H166</f>
        <v/>
      </c>
      <c r="B166" s="74" t="str">
        <f>mapping!$D166&amp;mapping!$E166</f>
        <v/>
      </c>
      <c r="C166" s="147"/>
      <c r="D166" s="148"/>
      <c r="E166" s="149"/>
      <c r="F166" s="149"/>
      <c r="G166" s="149"/>
      <c r="H166" s="149"/>
      <c r="I166" s="149"/>
      <c r="J166" s="150"/>
      <c r="K166" s="121">
        <v>0</v>
      </c>
      <c r="L166" s="122">
        <v>0</v>
      </c>
      <c r="M166" s="14"/>
    </row>
    <row r="167" spans="1:13" x14ac:dyDescent="0.3">
      <c r="A167" s="71" t="str">
        <f>mapping!$D167&amp;mapping!$E167&amp;mapping!$F167&amp;mapping!$G167&amp;mapping!$H167</f>
        <v/>
      </c>
      <c r="B167" s="72" t="str">
        <f>mapping!$D167&amp;mapping!$E167</f>
        <v/>
      </c>
      <c r="C167" s="147"/>
      <c r="D167" s="148"/>
      <c r="E167" s="149"/>
      <c r="F167" s="149"/>
      <c r="G167" s="149"/>
      <c r="H167" s="149"/>
      <c r="I167" s="149"/>
      <c r="J167" s="150"/>
      <c r="K167" s="121">
        <v>0</v>
      </c>
      <c r="L167" s="122">
        <v>0</v>
      </c>
      <c r="M167" s="14"/>
    </row>
    <row r="168" spans="1:13" x14ac:dyDescent="0.3">
      <c r="A168" s="73" t="str">
        <f>mapping!$D168&amp;mapping!$E168&amp;mapping!$F168&amp;mapping!$G168&amp;mapping!$H168</f>
        <v/>
      </c>
      <c r="B168" s="74" t="str">
        <f>mapping!$D168&amp;mapping!$E168</f>
        <v/>
      </c>
      <c r="C168" s="147"/>
      <c r="D168" s="148"/>
      <c r="E168" s="149"/>
      <c r="F168" s="149"/>
      <c r="G168" s="149"/>
      <c r="H168" s="149"/>
      <c r="I168" s="149"/>
      <c r="J168" s="150"/>
      <c r="K168" s="121">
        <v>0</v>
      </c>
      <c r="L168" s="122">
        <v>0</v>
      </c>
      <c r="M168" s="14"/>
    </row>
    <row r="169" spans="1:13" x14ac:dyDescent="0.3">
      <c r="A169" s="71" t="str">
        <f>mapping!$D169&amp;mapping!$E169&amp;mapping!$F169&amp;mapping!$G169&amp;mapping!$H169</f>
        <v/>
      </c>
      <c r="B169" s="72" t="str">
        <f>mapping!$D169&amp;mapping!$E169</f>
        <v/>
      </c>
      <c r="C169" s="147"/>
      <c r="D169" s="148"/>
      <c r="E169" s="149"/>
      <c r="F169" s="149"/>
      <c r="G169" s="149"/>
      <c r="H169" s="149"/>
      <c r="I169" s="149"/>
      <c r="J169" s="150"/>
      <c r="K169" s="121">
        <v>0</v>
      </c>
      <c r="L169" s="122">
        <v>0</v>
      </c>
      <c r="M169" s="14"/>
    </row>
    <row r="170" spans="1:13" x14ac:dyDescent="0.3">
      <c r="A170" s="73" t="str">
        <f>mapping!$D170&amp;mapping!$E170&amp;mapping!$F170&amp;mapping!$G170&amp;mapping!$H170</f>
        <v/>
      </c>
      <c r="B170" s="74" t="str">
        <f>mapping!$D170&amp;mapping!$E170</f>
        <v/>
      </c>
      <c r="C170" s="147"/>
      <c r="D170" s="148"/>
      <c r="E170" s="149"/>
      <c r="F170" s="149"/>
      <c r="G170" s="149"/>
      <c r="H170" s="149"/>
      <c r="I170" s="149"/>
      <c r="J170" s="150"/>
      <c r="K170" s="121">
        <v>0</v>
      </c>
      <c r="L170" s="122">
        <v>0</v>
      </c>
      <c r="M170" s="14"/>
    </row>
    <row r="171" spans="1:13" x14ac:dyDescent="0.3">
      <c r="A171" s="71" t="str">
        <f>mapping!$D171&amp;mapping!$E171&amp;mapping!$F171&amp;mapping!$G171&amp;mapping!$H171</f>
        <v/>
      </c>
      <c r="B171" s="72" t="str">
        <f>mapping!$D171&amp;mapping!$E171</f>
        <v/>
      </c>
      <c r="C171" s="147"/>
      <c r="D171" s="148"/>
      <c r="E171" s="149"/>
      <c r="F171" s="149"/>
      <c r="G171" s="149"/>
      <c r="H171" s="149"/>
      <c r="I171" s="149"/>
      <c r="J171" s="150"/>
      <c r="K171" s="121">
        <v>0</v>
      </c>
      <c r="L171" s="122">
        <v>0</v>
      </c>
      <c r="M171" s="14"/>
    </row>
    <row r="172" spans="1:13" x14ac:dyDescent="0.3">
      <c r="A172" s="73" t="str">
        <f>mapping!$D172&amp;mapping!$E172&amp;mapping!$F172&amp;mapping!$G172&amp;mapping!$H172</f>
        <v/>
      </c>
      <c r="B172" s="74" t="str">
        <f>mapping!$D172&amp;mapping!$E172</f>
        <v/>
      </c>
      <c r="C172" s="147"/>
      <c r="D172" s="148"/>
      <c r="E172" s="149"/>
      <c r="F172" s="149"/>
      <c r="G172" s="149"/>
      <c r="H172" s="149"/>
      <c r="I172" s="149"/>
      <c r="J172" s="150"/>
      <c r="K172" s="121">
        <v>0</v>
      </c>
      <c r="L172" s="122">
        <v>0</v>
      </c>
      <c r="M172" s="14"/>
    </row>
    <row r="173" spans="1:13" x14ac:dyDescent="0.3">
      <c r="A173" s="71" t="str">
        <f>mapping!$D173&amp;mapping!$E173&amp;mapping!$F173&amp;mapping!$G173&amp;mapping!$H173</f>
        <v/>
      </c>
      <c r="B173" s="72" t="str">
        <f>mapping!$D173&amp;mapping!$E173</f>
        <v/>
      </c>
      <c r="C173" s="147"/>
      <c r="D173" s="148"/>
      <c r="E173" s="149"/>
      <c r="F173" s="149"/>
      <c r="G173" s="149"/>
      <c r="H173" s="149"/>
      <c r="I173" s="149"/>
      <c r="J173" s="150"/>
      <c r="K173" s="121">
        <v>0</v>
      </c>
      <c r="L173" s="122">
        <v>0</v>
      </c>
      <c r="M173" s="14"/>
    </row>
    <row r="174" spans="1:13" x14ac:dyDescent="0.3">
      <c r="A174" s="73" t="str">
        <f>mapping!$D174&amp;mapping!$E174&amp;mapping!$F174&amp;mapping!$G174&amp;mapping!$H174</f>
        <v/>
      </c>
      <c r="B174" s="74" t="str">
        <f>mapping!$D174&amp;mapping!$E174</f>
        <v/>
      </c>
      <c r="C174" s="147"/>
      <c r="D174" s="148"/>
      <c r="E174" s="149"/>
      <c r="F174" s="149"/>
      <c r="G174" s="149"/>
      <c r="H174" s="149"/>
      <c r="I174" s="149"/>
      <c r="J174" s="150"/>
      <c r="K174" s="121">
        <v>0</v>
      </c>
      <c r="L174" s="122">
        <v>0</v>
      </c>
      <c r="M174" s="14"/>
    </row>
    <row r="175" spans="1:13" x14ac:dyDescent="0.3">
      <c r="A175" s="71" t="str">
        <f>mapping!$D175&amp;mapping!$E175&amp;mapping!$F175&amp;mapping!$G175&amp;mapping!$H175</f>
        <v/>
      </c>
      <c r="B175" s="72" t="str">
        <f>mapping!$D175&amp;mapping!$E175</f>
        <v/>
      </c>
      <c r="C175" s="147"/>
      <c r="D175" s="148"/>
      <c r="E175" s="149"/>
      <c r="F175" s="149"/>
      <c r="G175" s="149"/>
      <c r="H175" s="149"/>
      <c r="I175" s="149"/>
      <c r="J175" s="150"/>
      <c r="K175" s="121">
        <v>0</v>
      </c>
      <c r="L175" s="122">
        <v>0</v>
      </c>
      <c r="M175" s="14"/>
    </row>
    <row r="176" spans="1:13" x14ac:dyDescent="0.3">
      <c r="A176" s="73" t="str">
        <f>mapping!$D176&amp;mapping!$E176&amp;mapping!$F176&amp;mapping!$G176&amp;mapping!$H176</f>
        <v/>
      </c>
      <c r="B176" s="74" t="str">
        <f>mapping!$D176&amp;mapping!$E176</f>
        <v/>
      </c>
      <c r="C176" s="147"/>
      <c r="D176" s="148"/>
      <c r="E176" s="149"/>
      <c r="F176" s="149"/>
      <c r="G176" s="149"/>
      <c r="H176" s="149"/>
      <c r="I176" s="149"/>
      <c r="J176" s="150"/>
      <c r="K176" s="121">
        <v>0</v>
      </c>
      <c r="L176" s="122">
        <v>0</v>
      </c>
      <c r="M176" s="14"/>
    </row>
    <row r="177" spans="1:13" x14ac:dyDescent="0.3">
      <c r="A177" s="71" t="str">
        <f>mapping!$D177&amp;mapping!$E177&amp;mapping!$F177&amp;mapping!$G177&amp;mapping!$H177</f>
        <v/>
      </c>
      <c r="B177" s="72" t="str">
        <f>mapping!$D177&amp;mapping!$E177</f>
        <v/>
      </c>
      <c r="C177" s="147"/>
      <c r="D177" s="148"/>
      <c r="E177" s="149"/>
      <c r="F177" s="149"/>
      <c r="G177" s="149"/>
      <c r="H177" s="149"/>
      <c r="I177" s="149"/>
      <c r="J177" s="150"/>
      <c r="K177" s="121">
        <v>0</v>
      </c>
      <c r="L177" s="122">
        <v>0</v>
      </c>
      <c r="M177" s="14"/>
    </row>
    <row r="178" spans="1:13" x14ac:dyDescent="0.3">
      <c r="A178" s="73" t="str">
        <f>mapping!$D178&amp;mapping!$E178&amp;mapping!$F178&amp;mapping!$G178&amp;mapping!$H178</f>
        <v/>
      </c>
      <c r="B178" s="74" t="str">
        <f>mapping!$D178&amp;mapping!$E178</f>
        <v/>
      </c>
      <c r="C178" s="147"/>
      <c r="D178" s="148"/>
      <c r="E178" s="149"/>
      <c r="F178" s="149"/>
      <c r="G178" s="149"/>
      <c r="H178" s="149"/>
      <c r="I178" s="149"/>
      <c r="J178" s="150"/>
      <c r="K178" s="121">
        <v>0</v>
      </c>
      <c r="L178" s="122">
        <v>0</v>
      </c>
      <c r="M178" s="14"/>
    </row>
    <row r="179" spans="1:13" x14ac:dyDescent="0.3">
      <c r="A179" s="71" t="str">
        <f>mapping!$D179&amp;mapping!$E179&amp;mapping!$F179&amp;mapping!$G179&amp;mapping!$H179</f>
        <v/>
      </c>
      <c r="B179" s="72" t="str">
        <f>mapping!$D179&amp;mapping!$E179</f>
        <v/>
      </c>
      <c r="C179" s="147"/>
      <c r="D179" s="148"/>
      <c r="E179" s="149"/>
      <c r="F179" s="149"/>
      <c r="G179" s="149"/>
      <c r="H179" s="149"/>
      <c r="I179" s="149"/>
      <c r="J179" s="150"/>
      <c r="K179" s="121">
        <v>0</v>
      </c>
      <c r="L179" s="122">
        <v>0</v>
      </c>
      <c r="M179" s="14"/>
    </row>
    <row r="180" spans="1:13" x14ac:dyDescent="0.3">
      <c r="A180" s="73" t="str">
        <f>mapping!$D180&amp;mapping!$E180&amp;mapping!$F180&amp;mapping!$G180&amp;mapping!$H180</f>
        <v/>
      </c>
      <c r="B180" s="74" t="str">
        <f>mapping!$D180&amp;mapping!$E180</f>
        <v/>
      </c>
      <c r="C180" s="147"/>
      <c r="D180" s="148"/>
      <c r="E180" s="149"/>
      <c r="F180" s="149"/>
      <c r="G180" s="149"/>
      <c r="H180" s="149"/>
      <c r="I180" s="149"/>
      <c r="J180" s="150"/>
      <c r="K180" s="121"/>
      <c r="L180" s="122"/>
      <c r="M180" s="14"/>
    </row>
    <row r="181" spans="1:13" x14ac:dyDescent="0.3">
      <c r="A181" s="71" t="str">
        <f>mapping!$D181&amp;mapping!$E181&amp;mapping!$F181&amp;mapping!$G181&amp;mapping!$H181</f>
        <v/>
      </c>
      <c r="B181" s="72" t="str">
        <f>mapping!$D181&amp;mapping!$E181</f>
        <v/>
      </c>
      <c r="C181" s="147"/>
      <c r="D181" s="148"/>
      <c r="E181" s="149"/>
      <c r="F181" s="149"/>
      <c r="G181" s="149"/>
      <c r="H181" s="149"/>
      <c r="I181" s="149"/>
      <c r="J181" s="150"/>
      <c r="K181" s="121"/>
      <c r="L181" s="122"/>
      <c r="M181" s="14"/>
    </row>
    <row r="182" spans="1:13" x14ac:dyDescent="0.3">
      <c r="A182" s="73" t="str">
        <f>mapping!$D182&amp;mapping!$E182&amp;mapping!$F182&amp;mapping!$G182&amp;mapping!$H182</f>
        <v/>
      </c>
      <c r="B182" s="74" t="str">
        <f>mapping!$D182&amp;mapping!$E182</f>
        <v/>
      </c>
      <c r="C182" s="147"/>
      <c r="D182" s="148"/>
      <c r="E182" s="149"/>
      <c r="F182" s="149"/>
      <c r="G182" s="149"/>
      <c r="H182" s="149"/>
      <c r="I182" s="149"/>
      <c r="J182" s="150"/>
      <c r="K182" s="121"/>
      <c r="L182" s="122"/>
      <c r="M182" s="14"/>
    </row>
    <row r="183" spans="1:13" x14ac:dyDescent="0.3">
      <c r="A183" s="71" t="str">
        <f>mapping!$D183&amp;mapping!$E183&amp;mapping!$F183&amp;mapping!$G183&amp;mapping!$H183</f>
        <v/>
      </c>
      <c r="B183" s="72" t="str">
        <f>mapping!$D183&amp;mapping!$E183</f>
        <v/>
      </c>
      <c r="C183" s="147"/>
      <c r="D183" s="148"/>
      <c r="E183" s="149"/>
      <c r="F183" s="149"/>
      <c r="G183" s="149"/>
      <c r="H183" s="149"/>
      <c r="I183" s="149"/>
      <c r="J183" s="150"/>
      <c r="K183" s="121"/>
      <c r="L183" s="122"/>
      <c r="M183" s="14"/>
    </row>
    <row r="184" spans="1:13" x14ac:dyDescent="0.3">
      <c r="A184" s="73" t="str">
        <f>mapping!$D184&amp;mapping!$E184&amp;mapping!$F184&amp;mapping!$G184&amp;mapping!$H184</f>
        <v/>
      </c>
      <c r="B184" s="74" t="str">
        <f>mapping!$D184&amp;mapping!$E184</f>
        <v/>
      </c>
      <c r="C184" s="147"/>
      <c r="D184" s="148"/>
      <c r="E184" s="149"/>
      <c r="F184" s="149"/>
      <c r="G184" s="149"/>
      <c r="H184" s="149"/>
      <c r="I184" s="149"/>
      <c r="J184" s="150"/>
      <c r="K184" s="121"/>
      <c r="L184" s="122"/>
      <c r="M184" s="14"/>
    </row>
    <row r="185" spans="1:13" x14ac:dyDescent="0.3">
      <c r="A185" s="71" t="str">
        <f>mapping!$D185&amp;mapping!$E185&amp;mapping!$F185&amp;mapping!$G185&amp;mapping!$H185</f>
        <v/>
      </c>
      <c r="B185" s="72" t="str">
        <f>mapping!$D185&amp;mapping!$E185</f>
        <v/>
      </c>
      <c r="C185" s="147"/>
      <c r="D185" s="148"/>
      <c r="E185" s="149"/>
      <c r="F185" s="149"/>
      <c r="G185" s="149"/>
      <c r="H185" s="149"/>
      <c r="I185" s="149"/>
      <c r="J185" s="150"/>
      <c r="K185" s="121"/>
      <c r="L185" s="122"/>
      <c r="M185" s="14"/>
    </row>
    <row r="186" spans="1:13" x14ac:dyDescent="0.3">
      <c r="A186" s="73" t="str">
        <f>mapping!$D186&amp;mapping!$E186&amp;mapping!$F186&amp;mapping!$G186&amp;mapping!$H186</f>
        <v/>
      </c>
      <c r="B186" s="74" t="str">
        <f>mapping!$D186&amp;mapping!$E186</f>
        <v/>
      </c>
      <c r="C186" s="147"/>
      <c r="D186" s="148"/>
      <c r="E186" s="149"/>
      <c r="F186" s="149"/>
      <c r="G186" s="149"/>
      <c r="H186" s="149"/>
      <c r="I186" s="149"/>
      <c r="J186" s="150"/>
      <c r="K186" s="121"/>
      <c r="L186" s="122"/>
      <c r="M186" s="14"/>
    </row>
    <row r="187" spans="1:13" x14ac:dyDescent="0.3">
      <c r="A187" s="71" t="str">
        <f>mapping!$D187&amp;mapping!$E187&amp;mapping!$F187&amp;mapping!$G187&amp;mapping!$H187</f>
        <v/>
      </c>
      <c r="B187" s="72" t="str">
        <f>mapping!$D187&amp;mapping!$E187</f>
        <v/>
      </c>
      <c r="C187" s="147"/>
      <c r="D187" s="148"/>
      <c r="E187" s="149"/>
      <c r="F187" s="149"/>
      <c r="G187" s="149"/>
      <c r="H187" s="149"/>
      <c r="I187" s="149"/>
      <c r="J187" s="150"/>
      <c r="K187" s="121"/>
      <c r="L187" s="122"/>
      <c r="M187" s="14"/>
    </row>
    <row r="188" spans="1:13" x14ac:dyDescent="0.3">
      <c r="A188" s="73" t="str">
        <f>mapping!$D188&amp;mapping!$E188&amp;mapping!$F188&amp;mapping!$G188&amp;mapping!$H188</f>
        <v/>
      </c>
      <c r="B188" s="74" t="str">
        <f>mapping!$D188&amp;mapping!$E188</f>
        <v/>
      </c>
      <c r="C188" s="147"/>
      <c r="D188" s="148"/>
      <c r="E188" s="149"/>
      <c r="F188" s="149"/>
      <c r="G188" s="149"/>
      <c r="H188" s="149"/>
      <c r="I188" s="149"/>
      <c r="J188" s="150"/>
      <c r="K188" s="121"/>
      <c r="L188" s="122"/>
      <c r="M188" s="14"/>
    </row>
    <row r="189" spans="1:13" x14ac:dyDescent="0.3">
      <c r="A189" s="71" t="str">
        <f>mapping!$D189&amp;mapping!$E189&amp;mapping!$F189&amp;mapping!$G189&amp;mapping!$H189</f>
        <v/>
      </c>
      <c r="B189" s="72" t="str">
        <f>mapping!$D189&amp;mapping!$E189</f>
        <v/>
      </c>
      <c r="C189" s="147"/>
      <c r="D189" s="148"/>
      <c r="E189" s="149"/>
      <c r="F189" s="149"/>
      <c r="G189" s="149"/>
      <c r="H189" s="149"/>
      <c r="I189" s="149"/>
      <c r="J189" s="150"/>
      <c r="K189" s="121"/>
      <c r="L189" s="122"/>
      <c r="M189" s="14"/>
    </row>
    <row r="190" spans="1:13" x14ac:dyDescent="0.3">
      <c r="A190" s="73" t="str">
        <f>mapping!$D190&amp;mapping!$E190&amp;mapping!$F190&amp;mapping!$G190&amp;mapping!$H190</f>
        <v/>
      </c>
      <c r="B190" s="74" t="str">
        <f>mapping!$D190&amp;mapping!$E190</f>
        <v/>
      </c>
      <c r="C190" s="147"/>
      <c r="D190" s="148"/>
      <c r="E190" s="149"/>
      <c r="F190" s="149"/>
      <c r="G190" s="149"/>
      <c r="H190" s="149"/>
      <c r="I190" s="149"/>
      <c r="J190" s="150"/>
      <c r="K190" s="121"/>
      <c r="L190" s="122"/>
      <c r="M190" s="14"/>
    </row>
    <row r="191" spans="1:13" x14ac:dyDescent="0.3">
      <c r="A191" s="71" t="str">
        <f>mapping!$D191&amp;mapping!$E191&amp;mapping!$F191&amp;mapping!$G191&amp;mapping!$H191</f>
        <v/>
      </c>
      <c r="B191" s="72" t="str">
        <f>mapping!$D191&amp;mapping!$E191</f>
        <v/>
      </c>
      <c r="C191" s="147"/>
      <c r="D191" s="148"/>
      <c r="E191" s="149"/>
      <c r="F191" s="149"/>
      <c r="G191" s="149"/>
      <c r="H191" s="149"/>
      <c r="I191" s="149"/>
      <c r="J191" s="150"/>
      <c r="K191" s="121"/>
      <c r="L191" s="122"/>
      <c r="M191" s="14"/>
    </row>
    <row r="192" spans="1:13" x14ac:dyDescent="0.3">
      <c r="A192" s="73" t="str">
        <f>mapping!$D192&amp;mapping!$E192&amp;mapping!$F192&amp;mapping!$G192&amp;mapping!$H192</f>
        <v/>
      </c>
      <c r="B192" s="74" t="str">
        <f>mapping!$D192&amp;mapping!$E192</f>
        <v/>
      </c>
      <c r="C192" s="147"/>
      <c r="D192" s="148"/>
      <c r="E192" s="149"/>
      <c r="F192" s="149"/>
      <c r="G192" s="149"/>
      <c r="H192" s="149"/>
      <c r="I192" s="149"/>
      <c r="J192" s="150"/>
      <c r="K192" s="121"/>
      <c r="L192" s="122"/>
      <c r="M192" s="14"/>
    </row>
    <row r="193" spans="1:13" x14ac:dyDescent="0.3">
      <c r="A193" s="71" t="str">
        <f>mapping!$D193&amp;mapping!$E193&amp;mapping!$F193&amp;mapping!$G193&amp;mapping!$H193</f>
        <v/>
      </c>
      <c r="B193" s="72" t="str">
        <f>mapping!$D193&amp;mapping!$E193</f>
        <v/>
      </c>
      <c r="C193" s="147"/>
      <c r="D193" s="148"/>
      <c r="E193" s="149"/>
      <c r="F193" s="149"/>
      <c r="G193" s="149"/>
      <c r="H193" s="149"/>
      <c r="I193" s="149"/>
      <c r="J193" s="150"/>
      <c r="K193" s="121"/>
      <c r="L193" s="122"/>
      <c r="M193" s="14"/>
    </row>
    <row r="194" spans="1:13" x14ac:dyDescent="0.3">
      <c r="A194" s="73" t="str">
        <f>mapping!$D194&amp;mapping!$E194&amp;mapping!$F194&amp;mapping!$G194&amp;mapping!$H194</f>
        <v/>
      </c>
      <c r="B194" s="74" t="str">
        <f>mapping!$D194&amp;mapping!$E194</f>
        <v/>
      </c>
      <c r="C194" s="147"/>
      <c r="D194" s="148"/>
      <c r="E194" s="149"/>
      <c r="F194" s="149"/>
      <c r="G194" s="149"/>
      <c r="H194" s="149"/>
      <c r="I194" s="149"/>
      <c r="J194" s="150"/>
      <c r="K194" s="121"/>
      <c r="L194" s="122"/>
      <c r="M194" s="14"/>
    </row>
    <row r="195" spans="1:13" x14ac:dyDescent="0.3">
      <c r="A195" s="71" t="str">
        <f>mapping!$D195&amp;mapping!$E195&amp;mapping!$F195&amp;mapping!$G195&amp;mapping!$H195</f>
        <v/>
      </c>
      <c r="B195" s="72" t="str">
        <f>mapping!$D195&amp;mapping!$E195</f>
        <v/>
      </c>
      <c r="C195" s="147"/>
      <c r="D195" s="148"/>
      <c r="E195" s="149"/>
      <c r="F195" s="149"/>
      <c r="G195" s="149"/>
      <c r="H195" s="149"/>
      <c r="I195" s="149"/>
      <c r="J195" s="150"/>
      <c r="K195" s="121"/>
      <c r="L195" s="122"/>
      <c r="M195" s="14"/>
    </row>
    <row r="196" spans="1:13" x14ac:dyDescent="0.3">
      <c r="A196" s="73" t="str">
        <f>mapping!$D196&amp;mapping!$E196&amp;mapping!$F196&amp;mapping!$G196&amp;mapping!$H196</f>
        <v/>
      </c>
      <c r="B196" s="74" t="str">
        <f>mapping!$D196&amp;mapping!$E196</f>
        <v/>
      </c>
      <c r="C196" s="147"/>
      <c r="D196" s="148"/>
      <c r="E196" s="149"/>
      <c r="F196" s="149"/>
      <c r="G196" s="149"/>
      <c r="H196" s="149"/>
      <c r="I196" s="149"/>
      <c r="J196" s="150"/>
      <c r="K196" s="121"/>
      <c r="L196" s="122"/>
      <c r="M196" s="14"/>
    </row>
    <row r="197" spans="1:13" x14ac:dyDescent="0.3">
      <c r="A197" s="71" t="str">
        <f>mapping!$D197&amp;mapping!$E197&amp;mapping!$F197&amp;mapping!$G197&amp;mapping!$H197</f>
        <v/>
      </c>
      <c r="B197" s="72" t="str">
        <f>mapping!$D197&amp;mapping!$E197</f>
        <v/>
      </c>
      <c r="C197" s="147"/>
      <c r="D197" s="148"/>
      <c r="E197" s="149"/>
      <c r="F197" s="149"/>
      <c r="G197" s="149"/>
      <c r="H197" s="149"/>
      <c r="I197" s="149"/>
      <c r="J197" s="150"/>
      <c r="K197" s="121"/>
      <c r="L197" s="122"/>
      <c r="M197" s="14"/>
    </row>
    <row r="198" spans="1:13" x14ac:dyDescent="0.3">
      <c r="A198" s="73" t="str">
        <f>mapping!$D198&amp;mapping!$E198&amp;mapping!$F198&amp;mapping!$G198&amp;mapping!$H198</f>
        <v/>
      </c>
      <c r="B198" s="74" t="str">
        <f>mapping!$D198&amp;mapping!$E198</f>
        <v/>
      </c>
      <c r="C198" s="147"/>
      <c r="D198" s="148"/>
      <c r="E198" s="149"/>
      <c r="F198" s="149"/>
      <c r="G198" s="149"/>
      <c r="H198" s="149"/>
      <c r="I198" s="149"/>
      <c r="J198" s="150"/>
      <c r="K198" s="121"/>
      <c r="L198" s="122"/>
      <c r="M198" s="14"/>
    </row>
    <row r="199" spans="1:13" x14ac:dyDescent="0.3">
      <c r="A199" s="71" t="str">
        <f>mapping!$D199&amp;mapping!$E199&amp;mapping!$F199&amp;mapping!$G199&amp;mapping!$H199</f>
        <v/>
      </c>
      <c r="B199" s="72" t="str">
        <f>mapping!$D199&amp;mapping!$E199</f>
        <v/>
      </c>
      <c r="C199" s="147"/>
      <c r="D199" s="148"/>
      <c r="E199" s="149"/>
      <c r="F199" s="149"/>
      <c r="G199" s="149"/>
      <c r="H199" s="149"/>
      <c r="I199" s="149"/>
      <c r="J199" s="150"/>
      <c r="K199" s="121"/>
      <c r="L199" s="122"/>
      <c r="M199" s="14"/>
    </row>
    <row r="200" spans="1:13" x14ac:dyDescent="0.3">
      <c r="A200" s="73" t="str">
        <f>mapping!$D200&amp;mapping!$E200&amp;mapping!$F200&amp;mapping!$G200&amp;mapping!$H200</f>
        <v/>
      </c>
      <c r="B200" s="74" t="str">
        <f>mapping!$D200&amp;mapping!$E200</f>
        <v/>
      </c>
      <c r="C200" s="147"/>
      <c r="D200" s="148"/>
      <c r="E200" s="149"/>
      <c r="F200" s="149"/>
      <c r="G200" s="149"/>
      <c r="H200" s="149"/>
      <c r="I200" s="149"/>
      <c r="J200" s="150"/>
      <c r="K200" s="121"/>
      <c r="L200" s="122"/>
      <c r="M200" s="14"/>
    </row>
  </sheetData>
  <sheetProtection selectLockedCells="1" selectUnlockedCells="1"/>
  <conditionalFormatting sqref="C1:C1048576">
    <cfRule type="duplicateValues" dxfId="0" priority="1"/>
  </conditionalFormatting>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3491-232B-4FC3-9780-2B4EE58AC05C}">
  <sheetPr codeName="Sheet10"/>
  <dimension ref="A1:X3226"/>
  <sheetViews>
    <sheetView rightToLeft="1" tabSelected="1" topLeftCell="A2312" zoomScale="69" zoomScaleNormal="69" workbookViewId="0">
      <selection activeCell="A2329" sqref="A2329"/>
    </sheetView>
  </sheetViews>
  <sheetFormatPr defaultColWidth="8.75" defaultRowHeight="14" x14ac:dyDescent="0.3"/>
  <cols>
    <col min="1" max="1" width="4.1640625" style="41" customWidth="1"/>
    <col min="2" max="2" width="3.6640625" style="41" customWidth="1"/>
    <col min="3" max="3" width="5.4140625" style="41" customWidth="1"/>
    <col min="4" max="4" width="0.5" style="41" hidden="1" customWidth="1"/>
    <col min="5" max="5" width="7.83203125" style="41" customWidth="1"/>
    <col min="6" max="6" width="14.33203125" style="41" customWidth="1"/>
    <col min="7" max="7" width="13.5" style="41" customWidth="1"/>
    <col min="8" max="8" width="18.08203125" style="41" bestFit="1" customWidth="1"/>
    <col min="9" max="9" width="8.1640625" style="41" customWidth="1"/>
    <col min="10" max="10" width="9" style="41" customWidth="1"/>
    <col min="11" max="11" width="10.33203125" style="60" customWidth="1"/>
    <col min="12" max="12" width="7.4140625" style="142" customWidth="1"/>
    <col min="13" max="13" width="12.6640625" style="60" customWidth="1"/>
    <col min="14" max="14" width="10.75" style="58" hidden="1" customWidth="1"/>
    <col min="15" max="15" width="12.25" style="56" customWidth="1"/>
    <col min="16" max="16" width="10.4140625" style="200" customWidth="1"/>
    <col min="17" max="17" width="13" style="200" bestFit="1" customWidth="1"/>
    <col min="18" max="18" width="10.83203125" style="200" bestFit="1" customWidth="1"/>
    <col min="19" max="19" width="14.5" style="58" customWidth="1"/>
    <col min="20" max="20" width="33.33203125" style="41" bestFit="1" customWidth="1"/>
    <col min="21" max="21" width="14.1640625" style="58" customWidth="1"/>
    <col min="22" max="22" width="15.08203125" style="58" customWidth="1"/>
    <col min="23" max="24" width="20.83203125" style="58" customWidth="1"/>
    <col min="25" max="16384" width="8.75" style="41"/>
  </cols>
  <sheetData>
    <row r="1" spans="1:24" x14ac:dyDescent="0.3">
      <c r="A1" s="54" t="s">
        <v>275</v>
      </c>
      <c r="B1" s="54" t="s">
        <v>275</v>
      </c>
      <c r="C1" s="54" t="s">
        <v>275</v>
      </c>
      <c r="L1" s="137" t="s">
        <v>275</v>
      </c>
      <c r="P1" s="192" t="s">
        <v>275</v>
      </c>
      <c r="Q1" s="192" t="s">
        <v>275</v>
      </c>
      <c r="R1" s="192" t="s">
        <v>275</v>
      </c>
    </row>
    <row r="2" spans="1:24" ht="18" x14ac:dyDescent="0.3">
      <c r="A2" s="51" t="s">
        <v>273</v>
      </c>
      <c r="B2" s="52" t="s">
        <v>270</v>
      </c>
      <c r="C2" s="46" t="s">
        <v>274</v>
      </c>
      <c r="D2" s="46" t="s">
        <v>272</v>
      </c>
      <c r="E2" s="46" t="s">
        <v>298</v>
      </c>
      <c r="F2" s="47" t="s">
        <v>2</v>
      </c>
      <c r="G2" s="47" t="s">
        <v>206</v>
      </c>
      <c r="H2" s="47" t="s">
        <v>203</v>
      </c>
      <c r="I2" s="47" t="s">
        <v>207</v>
      </c>
      <c r="J2" s="47" t="s">
        <v>208</v>
      </c>
      <c r="K2" s="61" t="s">
        <v>295</v>
      </c>
      <c r="L2" s="138" t="s">
        <v>269</v>
      </c>
      <c r="M2" s="61" t="s">
        <v>263</v>
      </c>
      <c r="N2" s="59" t="s">
        <v>262</v>
      </c>
      <c r="O2" s="190" t="s">
        <v>296</v>
      </c>
      <c r="P2" s="193" t="s">
        <v>5</v>
      </c>
      <c r="Q2" s="193" t="s">
        <v>205</v>
      </c>
      <c r="R2" s="193" t="s">
        <v>12</v>
      </c>
      <c r="S2" s="191" t="s">
        <v>267</v>
      </c>
      <c r="T2" s="47" t="s">
        <v>3</v>
      </c>
      <c r="U2" s="59" t="s">
        <v>264</v>
      </c>
      <c r="V2" s="59" t="s">
        <v>297</v>
      </c>
      <c r="W2" s="59" t="s">
        <v>7</v>
      </c>
      <c r="X2" s="59" t="s">
        <v>305</v>
      </c>
    </row>
    <row r="3" spans="1:24" x14ac:dyDescent="0.3">
      <c r="A3" s="53">
        <v>28</v>
      </c>
      <c r="B3" s="53">
        <v>2</v>
      </c>
      <c r="C3" s="53">
        <v>2026</v>
      </c>
      <c r="D3" s="41" t="str">
        <f t="shared" ref="D3:D11" si="0">F3&amp;G3&amp;H3&amp;I3&amp;J3</f>
        <v>مصطفي قليوبقليوب FIRST STARTم.نصر ميكروباص صيني</v>
      </c>
      <c r="E3" s="4">
        <v>1000</v>
      </c>
      <c r="F3" s="41" t="str">
        <f>VLOOKUP(E3,mapping!C:J,2,FALSE)</f>
        <v>مصطفي قليوب</v>
      </c>
      <c r="G3" s="41" t="str">
        <f>IFERROR(VLOOKUP(F3,mapping!$D$3:$J$200,2,FALSE),0)</f>
        <v xml:space="preserve">قليوب </v>
      </c>
      <c r="H3" s="41" t="str">
        <f>IFERROR(VLOOKUP(F3,mapping!$D$3:$J$200,3,FALSE),0)</f>
        <v>FIRST START</v>
      </c>
      <c r="I3" s="41" t="str">
        <f>IFERROR(VLOOKUP(F3,mapping!$D$3:$J$200,4,FALSE),0)</f>
        <v xml:space="preserve">م.نصر </v>
      </c>
      <c r="J3" s="41" t="str">
        <f>IFERROR(VLOOKUP(F3,mapping!$D$3:$J$200,5,FALSE),0)</f>
        <v>ميكروباص صيني</v>
      </c>
      <c r="K3" s="60">
        <f>IF(W3=mapping!$N$1,IFERROR(VLOOKUP(Table4[[#This Row],[Column1]],mapping!A:L,11,FALSE),0),IFERROR(VLOOKUP(Table4[[#This Row],[Column1]],mapping!A:L,9,FALSE),0))</f>
        <v>1250</v>
      </c>
      <c r="L3" s="139">
        <v>24</v>
      </c>
      <c r="M3" s="60">
        <f>IF(W3=mapping!$N$1,IFERROR(VLOOKUP(Table4[[#This Row],[Column1]],mapping!A:L,12,FALSE),0),IFERROR(VLOOKUP(Table4[[#This Row],[Column1]],mapping!A:L,10,FALSE),0))</f>
        <v>1100</v>
      </c>
      <c r="N3" s="58">
        <f>Table4[[#This Row],[ سعر اليومية ]]*3%*Table4[[#This Row],[عدد الدورات ]]</f>
        <v>900</v>
      </c>
      <c r="O3" s="56">
        <f>Table4[[#This Row],[ سعر اليومية ]]*Table4[[#This Row],[عدد الدورات ]]-N3</f>
        <v>29100</v>
      </c>
      <c r="P3" s="194"/>
      <c r="Q3" s="194"/>
      <c r="R3" s="194"/>
      <c r="S3" s="58">
        <f>(Table4[[#This Row],[سعر يومية السائق]]*Table4[[#This Row],[عدد الدورات ]])-SUM(Table4[[#This Row],[سلف ]:[خصم ]])+Table4[[#This Row],[اضافي ]]</f>
        <v>26400</v>
      </c>
      <c r="U3" s="58">
        <f>Table4[[#This Row],[ سعر اليومية ]]*Table4[[#This Row],[عدد الدورات ]]-Table4[[#This Row],[سعر يومية السائق]]*L3</f>
        <v>3600</v>
      </c>
      <c r="V3" s="58">
        <f>U3-Table4[[#This Row],[W/H  3%]]</f>
        <v>2700</v>
      </c>
      <c r="W3" s="66" t="str">
        <f>Table4[[#This Row],[اليوم]]&amp;Table4[[#This Row],[الشهر ]]&amp;Table4[[#This Row],[العام]]</f>
        <v>2822026</v>
      </c>
      <c r="X3" s="66" t="s">
        <v>304</v>
      </c>
    </row>
    <row r="4" spans="1:24" x14ac:dyDescent="0.3">
      <c r="A4" s="53">
        <v>28</v>
      </c>
      <c r="B4" s="53">
        <v>2</v>
      </c>
      <c r="C4" s="53">
        <v>2026</v>
      </c>
      <c r="D4" s="41" t="str">
        <f t="shared" si="0"/>
        <v>سعيد الصباغ داخلي FIRST STARTالتجمع سوزوكي</v>
      </c>
      <c r="E4" s="4">
        <v>1001</v>
      </c>
      <c r="F4" s="41" t="str">
        <f>VLOOKUP(E4,mapping!C:J,2,FALSE)</f>
        <v xml:space="preserve">سعيد الصباغ </v>
      </c>
      <c r="G4" s="41" t="str">
        <f>IFERROR(VLOOKUP(F4,mapping!$D$3:$J$200,2,FALSE),0)</f>
        <v xml:space="preserve">داخلي </v>
      </c>
      <c r="H4" s="41" t="str">
        <f>IFERROR(VLOOKUP(F4,mapping!$D$3:$J$200,3,FALSE),0)</f>
        <v>FIRST START</v>
      </c>
      <c r="I4" s="41" t="str">
        <f>IFERROR(VLOOKUP(F4,mapping!$D$3:$J$200,4,FALSE),0)</f>
        <v xml:space="preserve">التجمع </v>
      </c>
      <c r="J4" s="41" t="str">
        <f>IFERROR(VLOOKUP(F4,mapping!$D$3:$J$200,5,FALSE),0)</f>
        <v>سوزوكي</v>
      </c>
      <c r="K4" s="60">
        <f>IF(W4=mapping!$N$1,IFERROR(VLOOKUP(Table4[[#This Row],[Column1]],mapping!A:L,11,FALSE),0),IFERROR(VLOOKUP(Table4[[#This Row],[Column1]],mapping!A:L,9,FALSE),0))</f>
        <v>30000</v>
      </c>
      <c r="L4" s="139">
        <v>1</v>
      </c>
      <c r="M4" s="60">
        <f>IF(W4=mapping!$N$1,IFERROR(VLOOKUP(Table4[[#This Row],[Column1]],mapping!A:L,12,FALSE),0),IFERROR(VLOOKUP(Table4[[#This Row],[Column1]],mapping!A:L,10,FALSE),0))</f>
        <v>25000</v>
      </c>
      <c r="N4" s="58">
        <f>Table4[[#This Row],[ سعر اليومية ]]*3%*Table4[[#This Row],[عدد الدورات ]]</f>
        <v>900</v>
      </c>
      <c r="O4" s="56">
        <f>Table4[[#This Row],[ سعر اليومية ]]*Table4[[#This Row],[عدد الدورات ]]-N4</f>
        <v>29100</v>
      </c>
      <c r="P4" s="194"/>
      <c r="Q4" s="194"/>
      <c r="R4" s="194"/>
      <c r="S4" s="58">
        <f>(Table4[[#This Row],[سعر يومية السائق]]*Table4[[#This Row],[عدد الدورات ]])-SUM(Table4[[#This Row],[سلف ]:[خصم ]])+Table4[[#This Row],[اضافي ]]</f>
        <v>25000</v>
      </c>
      <c r="U4" s="58">
        <f>Table4[[#This Row],[ سعر اليومية ]]*Table4[[#This Row],[عدد الدورات ]]-Table4[[#This Row],[سعر يومية السائق]]*L4</f>
        <v>5000</v>
      </c>
      <c r="V4" s="58">
        <f>U4-Table4[[#This Row],[W/H  3%]]</f>
        <v>4100</v>
      </c>
      <c r="W4" s="66" t="str">
        <f>Table4[[#This Row],[اليوم]]&amp;Table4[[#This Row],[الشهر ]]&amp;Table4[[#This Row],[العام]]</f>
        <v>2822026</v>
      </c>
      <c r="X4" s="66" t="s">
        <v>304</v>
      </c>
    </row>
    <row r="5" spans="1:24" x14ac:dyDescent="0.3">
      <c r="A5" s="53">
        <v>28</v>
      </c>
      <c r="B5" s="53">
        <v>2</v>
      </c>
      <c r="C5" s="53">
        <v>2026</v>
      </c>
      <c r="D5" s="41" t="str">
        <f t="shared" si="0"/>
        <v>عمرو برعي الجراجFLITCH AND GRAINالتجمع ميكروباص صيني</v>
      </c>
      <c r="E5" s="4">
        <v>2000</v>
      </c>
      <c r="F5" s="41" t="str">
        <f>VLOOKUP(E5,mapping!C:J,2,FALSE)</f>
        <v xml:space="preserve">عمرو برعي </v>
      </c>
      <c r="G5" s="41" t="str">
        <f>IFERROR(VLOOKUP(F5,mapping!$D$3:$J$200,2,FALSE),0)</f>
        <v>الجراج</v>
      </c>
      <c r="H5" s="41" t="str">
        <f>IFERROR(VLOOKUP(F5,mapping!$D$3:$J$200,3,FALSE),0)</f>
        <v>FLITCH AND GRAIN</v>
      </c>
      <c r="I5" s="41" t="str">
        <f>IFERROR(VLOOKUP(F5,mapping!$D$3:$J$200,4,FALSE),0)</f>
        <v xml:space="preserve">التجمع </v>
      </c>
      <c r="J5" s="41" t="str">
        <f>IFERROR(VLOOKUP(F5,mapping!$D$3:$J$200,5,FALSE),0)</f>
        <v>ميكروباص صيني</v>
      </c>
      <c r="K5" s="60">
        <f>IF(W5=mapping!$N$1,IFERROR(VLOOKUP(Table4[[#This Row],[Column1]],mapping!A:L,11,FALSE),0),IFERROR(VLOOKUP(Table4[[#This Row],[Column1]],mapping!A:L,9,FALSE),0))</f>
        <v>1150</v>
      </c>
      <c r="L5" s="139">
        <v>23</v>
      </c>
      <c r="M5" s="60">
        <f>IF(W5=mapping!$N$1,IFERROR(VLOOKUP(Table4[[#This Row],[Column1]],mapping!A:L,12,FALSE),0),IFERROR(VLOOKUP(Table4[[#This Row],[Column1]],mapping!A:L,10,FALSE),0))</f>
        <v>950</v>
      </c>
      <c r="N5" s="58">
        <f>Table4[[#This Row],[ سعر اليومية ]]*3%*Table4[[#This Row],[عدد الدورات ]]</f>
        <v>793.5</v>
      </c>
      <c r="O5" s="56">
        <f>Table4[[#This Row],[ سعر اليومية ]]*Table4[[#This Row],[عدد الدورات ]]-N5</f>
        <v>25656.5</v>
      </c>
      <c r="P5" s="194"/>
      <c r="Q5" s="194"/>
      <c r="R5" s="194"/>
      <c r="S5" s="58">
        <f>(Table4[[#This Row],[سعر يومية السائق]]*Table4[[#This Row],[عدد الدورات ]])-SUM(Table4[[#This Row],[سلف ]:[خصم ]])+Table4[[#This Row],[اضافي ]]</f>
        <v>21850</v>
      </c>
      <c r="U5" s="58">
        <f>Table4[[#This Row],[ سعر اليومية ]]*Table4[[#This Row],[عدد الدورات ]]-Table4[[#This Row],[سعر يومية السائق]]*L5</f>
        <v>4600</v>
      </c>
      <c r="V5" s="58">
        <f>U5-Table4[[#This Row],[W/H  3%]]</f>
        <v>3806.5</v>
      </c>
      <c r="W5" s="66" t="str">
        <f>Table4[[#This Row],[اليوم]]&amp;Table4[[#This Row],[الشهر ]]&amp;Table4[[#This Row],[العام]]</f>
        <v>2822026</v>
      </c>
      <c r="X5" s="66" t="s">
        <v>304</v>
      </c>
    </row>
    <row r="6" spans="1:24" x14ac:dyDescent="0.3">
      <c r="A6" s="53">
        <v>28</v>
      </c>
      <c r="B6" s="53">
        <v>2</v>
      </c>
      <c r="C6" s="53">
        <v>2026</v>
      </c>
      <c r="D6" s="41" t="str">
        <f t="shared" si="0"/>
        <v>مصطفي الف مسكنالف مسكن 3 ورديةنجمة هليوبوليسالتجمع اتوبيس 28</v>
      </c>
      <c r="E6" s="4">
        <v>3000</v>
      </c>
      <c r="F6" s="41" t="str">
        <f>VLOOKUP(E6,mapping!C:J,2,FALSE)</f>
        <v>مصطفي الف مسكن</v>
      </c>
      <c r="G6" s="41" t="str">
        <f>IFERROR(VLOOKUP(F6,mapping!$D$3:$J$200,2,FALSE),0)</f>
        <v>الف مسكن 3 وردية</v>
      </c>
      <c r="H6" s="41" t="str">
        <f>IFERROR(VLOOKUP(F6,mapping!$D$3:$J$200,3,FALSE),0)</f>
        <v>نجمة هليوبوليس</v>
      </c>
      <c r="I6" s="41" t="str">
        <f>IFERROR(VLOOKUP(F6,mapping!$D$3:$J$200,4,FALSE),0)</f>
        <v xml:space="preserve">التجمع </v>
      </c>
      <c r="J6" s="41" t="str">
        <f>IFERROR(VLOOKUP(F6,mapping!$D$3:$J$200,5,FALSE),0)</f>
        <v>اتوبيس 28</v>
      </c>
      <c r="K6" s="60">
        <f>IF(W6=mapping!$N$1,IFERROR(VLOOKUP(Table4[[#This Row],[Column1]],mapping!A:L,11,FALSE),0),IFERROR(VLOOKUP(Table4[[#This Row],[Column1]],mapping!A:L,9,FALSE),0))</f>
        <v>4016</v>
      </c>
      <c r="L6" s="139">
        <v>28</v>
      </c>
      <c r="M6" s="60">
        <f>IF(W6=mapping!$N$1,IFERROR(VLOOKUP(Table4[[#This Row],[Column1]],mapping!A:L,12,FALSE),0),IFERROR(VLOOKUP(Table4[[#This Row],[Column1]],mapping!A:L,10,FALSE),0))</f>
        <v>3500</v>
      </c>
      <c r="N6" s="58">
        <f>Table4[[#This Row],[ سعر اليومية ]]*3%*Table4[[#This Row],[عدد الدورات ]]</f>
        <v>3373.4399999999996</v>
      </c>
      <c r="O6" s="56">
        <f>Table4[[#This Row],[ سعر اليومية ]]*Table4[[#This Row],[عدد الدورات ]]-N6</f>
        <v>109074.56</v>
      </c>
      <c r="P6" s="194"/>
      <c r="Q6" s="194"/>
      <c r="R6" s="194"/>
      <c r="S6" s="58">
        <f>(Table4[[#This Row],[سعر يومية السائق]]*Table4[[#This Row],[عدد الدورات ]])-SUM(Table4[[#This Row],[سلف ]:[خصم ]])+Table4[[#This Row],[اضافي ]]</f>
        <v>98000</v>
      </c>
      <c r="U6" s="58">
        <f>Table4[[#This Row],[ سعر اليومية ]]*Table4[[#This Row],[عدد الدورات ]]-Table4[[#This Row],[سعر يومية السائق]]*L6</f>
        <v>14448</v>
      </c>
      <c r="V6" s="58">
        <f>U6-Table4[[#This Row],[W/H  3%]]</f>
        <v>11074.560000000001</v>
      </c>
      <c r="W6" s="66" t="str">
        <f>Table4[[#This Row],[اليوم]]&amp;Table4[[#This Row],[الشهر ]]&amp;Table4[[#This Row],[العام]]</f>
        <v>2822026</v>
      </c>
      <c r="X6" s="66" t="s">
        <v>304</v>
      </c>
    </row>
    <row r="7" spans="1:24" x14ac:dyDescent="0.3">
      <c r="A7" s="53">
        <v>28</v>
      </c>
      <c r="B7" s="53">
        <v>2</v>
      </c>
      <c r="C7" s="53">
        <v>2026</v>
      </c>
      <c r="D7" s="41" t="str">
        <f t="shared" si="0"/>
        <v>محمد عبد المنعم قليوب 1 ورديةنجمة هليوبوليسالتجمع اتوبيس 28</v>
      </c>
      <c r="E7" s="4">
        <v>3001</v>
      </c>
      <c r="F7" s="41" t="str">
        <f>VLOOKUP(E7,mapping!C:J,2,FALSE)</f>
        <v xml:space="preserve">محمد عبد المنعم </v>
      </c>
      <c r="G7" s="41" t="str">
        <f>IFERROR(VLOOKUP(F7,mapping!$D$3:$J$200,2,FALSE),0)</f>
        <v>قليوب 1 وردية</v>
      </c>
      <c r="H7" s="41" t="str">
        <f>IFERROR(VLOOKUP(F7,mapping!$D$3:$J$200,3,FALSE),0)</f>
        <v>نجمة هليوبوليس</v>
      </c>
      <c r="I7" s="41" t="str">
        <f>IFERROR(VLOOKUP(F7,mapping!$D$3:$J$200,4,FALSE),0)</f>
        <v xml:space="preserve">التجمع </v>
      </c>
      <c r="J7" s="41" t="str">
        <f>IFERROR(VLOOKUP(F7,mapping!$D$3:$J$200,5,FALSE),0)</f>
        <v>اتوبيس 28</v>
      </c>
      <c r="K7" s="60">
        <f>IF(W7=mapping!$N$1,IFERROR(VLOOKUP(Table4[[#This Row],[Column1]],mapping!A:L,11,FALSE),0),IFERROR(VLOOKUP(Table4[[#This Row],[Column1]],mapping!A:L,9,FALSE),0))</f>
        <v>1786</v>
      </c>
      <c r="L7" s="139">
        <v>28</v>
      </c>
      <c r="M7" s="60">
        <f>IF(W7=mapping!$N$1,IFERROR(VLOOKUP(Table4[[#This Row],[Column1]],mapping!A:L,12,FALSE),0),IFERROR(VLOOKUP(Table4[[#This Row],[Column1]],mapping!A:L,10,FALSE),0))</f>
        <v>1800</v>
      </c>
      <c r="N7" s="58">
        <f>Table4[[#This Row],[ سعر اليومية ]]*3%*Table4[[#This Row],[عدد الدورات ]]</f>
        <v>1500.24</v>
      </c>
      <c r="O7" s="56">
        <f>Table4[[#This Row],[ سعر اليومية ]]*Table4[[#This Row],[عدد الدورات ]]-N7</f>
        <v>48507.76</v>
      </c>
      <c r="P7" s="194"/>
      <c r="Q7" s="194"/>
      <c r="R7" s="194"/>
      <c r="S7" s="58">
        <f>(Table4[[#This Row],[سعر يومية السائق]]*Table4[[#This Row],[عدد الدورات ]])-SUM(Table4[[#This Row],[سلف ]:[خصم ]])+Table4[[#This Row],[اضافي ]]</f>
        <v>50400</v>
      </c>
      <c r="U7" s="58">
        <f>Table4[[#This Row],[ سعر اليومية ]]*Table4[[#This Row],[عدد الدورات ]]-Table4[[#This Row],[سعر يومية السائق]]*L7</f>
        <v>-392</v>
      </c>
      <c r="V7" s="58">
        <f>U7-Table4[[#This Row],[W/H  3%]]</f>
        <v>-1892.24</v>
      </c>
      <c r="W7" s="66" t="str">
        <f>Table4[[#This Row],[اليوم]]&amp;Table4[[#This Row],[الشهر ]]&amp;Table4[[#This Row],[العام]]</f>
        <v>2822026</v>
      </c>
      <c r="X7" s="66" t="s">
        <v>304</v>
      </c>
    </row>
    <row r="8" spans="1:24" x14ac:dyDescent="0.3">
      <c r="A8" s="53">
        <v>28</v>
      </c>
      <c r="B8" s="53">
        <v>2</v>
      </c>
      <c r="C8" s="53">
        <v>2026</v>
      </c>
      <c r="D8" s="41" t="str">
        <f t="shared" si="0"/>
        <v>ممدوح كيلاني1قليوب 3 وردية نجمة هليوبوليسالتجمع اتوبيس 28</v>
      </c>
      <c r="E8" s="4">
        <v>3002</v>
      </c>
      <c r="F8" s="41" t="str">
        <f>VLOOKUP(E8,mapping!C:J,2,FALSE)</f>
        <v>ممدوح كيلاني1</v>
      </c>
      <c r="G8" s="41" t="str">
        <f>IFERROR(VLOOKUP(F8,mapping!$D$3:$J$200,2,FALSE),0)</f>
        <v xml:space="preserve">قليوب 3 وردية </v>
      </c>
      <c r="H8" s="41" t="str">
        <f>IFERROR(VLOOKUP(F8,mapping!$D$3:$J$200,3,FALSE),0)</f>
        <v>نجمة هليوبوليس</v>
      </c>
      <c r="I8" s="41" t="str">
        <f>IFERROR(VLOOKUP(F8,mapping!$D$3:$J$200,4,FALSE),0)</f>
        <v xml:space="preserve">التجمع </v>
      </c>
      <c r="J8" s="41" t="str">
        <f>IFERROR(VLOOKUP(F8,mapping!$D$3:$J$200,5,FALSE),0)</f>
        <v>اتوبيس 28</v>
      </c>
      <c r="K8" s="60">
        <f>IF(W8=mapping!$N$1,IFERROR(VLOOKUP(Table4[[#This Row],[Column1]],mapping!A:L,11,FALSE),0),IFERROR(VLOOKUP(Table4[[#This Row],[Column1]],mapping!A:L,9,FALSE),0))</f>
        <v>4016</v>
      </c>
      <c r="L8" s="139">
        <v>28</v>
      </c>
      <c r="M8" s="60">
        <f>IF(W8=mapping!$N$1,IFERROR(VLOOKUP(Table4[[#This Row],[Column1]],mapping!A:L,12,FALSE),0),IFERROR(VLOOKUP(Table4[[#This Row],[Column1]],mapping!A:L,10,FALSE),0))</f>
        <v>3600</v>
      </c>
      <c r="N8" s="58">
        <f>Table4[[#This Row],[ سعر اليومية ]]*3%*Table4[[#This Row],[عدد الدورات ]]</f>
        <v>3373.4399999999996</v>
      </c>
      <c r="O8" s="56">
        <f>Table4[[#This Row],[ سعر اليومية ]]*Table4[[#This Row],[عدد الدورات ]]-N8</f>
        <v>109074.56</v>
      </c>
      <c r="P8" s="194"/>
      <c r="Q8" s="194"/>
      <c r="R8" s="194"/>
      <c r="S8" s="58">
        <f>(Table4[[#This Row],[سعر يومية السائق]]*Table4[[#This Row],[عدد الدورات ]])-SUM(Table4[[#This Row],[سلف ]:[خصم ]])+Table4[[#This Row],[اضافي ]]</f>
        <v>100800</v>
      </c>
      <c r="U8" s="58">
        <f>Table4[[#This Row],[ سعر اليومية ]]*Table4[[#This Row],[عدد الدورات ]]-Table4[[#This Row],[سعر يومية السائق]]*L8</f>
        <v>11648</v>
      </c>
      <c r="V8" s="58">
        <f>U8-Table4[[#This Row],[W/H  3%]]</f>
        <v>8274.5600000000013</v>
      </c>
      <c r="W8" s="66" t="str">
        <f>Table4[[#This Row],[اليوم]]&amp;Table4[[#This Row],[الشهر ]]&amp;Table4[[#This Row],[العام]]</f>
        <v>2822026</v>
      </c>
      <c r="X8" s="66" t="s">
        <v>304</v>
      </c>
    </row>
    <row r="9" spans="1:24" x14ac:dyDescent="0.3">
      <c r="A9" s="53">
        <v>28</v>
      </c>
      <c r="B9" s="53">
        <v>2</v>
      </c>
      <c r="C9" s="53">
        <v>2026</v>
      </c>
      <c r="D9" s="41" t="str">
        <f t="shared" si="0"/>
        <v>ممدوح كيلاني2المنيب 3وردية نجمة هليوبوليسالتجمع اتوبيس 28</v>
      </c>
      <c r="E9" s="4">
        <v>3003</v>
      </c>
      <c r="F9" s="41" t="str">
        <f>VLOOKUP(E9,mapping!C:J,2,FALSE)</f>
        <v>ممدوح كيلاني2</v>
      </c>
      <c r="G9" s="41" t="str">
        <f>IFERROR(VLOOKUP(F9,mapping!$D$3:$J$200,2,FALSE),0)</f>
        <v xml:space="preserve">المنيب 3وردية </v>
      </c>
      <c r="H9" s="41" t="str">
        <f>IFERROR(VLOOKUP(F9,mapping!$D$3:$J$200,3,FALSE),0)</f>
        <v>نجمة هليوبوليس</v>
      </c>
      <c r="I9" s="41" t="str">
        <f>IFERROR(VLOOKUP(F9,mapping!$D$3:$J$200,4,FALSE),0)</f>
        <v xml:space="preserve">التجمع </v>
      </c>
      <c r="J9" s="41" t="str">
        <f>IFERROR(VLOOKUP(F9,mapping!$D$3:$J$200,5,FALSE),0)</f>
        <v>اتوبيس 28</v>
      </c>
      <c r="K9" s="60">
        <f>IF(W9=mapping!$N$1,IFERROR(VLOOKUP(Table4[[#This Row],[Column1]],mapping!A:L,11,FALSE),0),IFERROR(VLOOKUP(Table4[[#This Row],[Column1]],mapping!A:L,9,FALSE),0))</f>
        <v>4016</v>
      </c>
      <c r="L9" s="139">
        <v>28</v>
      </c>
      <c r="M9" s="60">
        <f>IF(W9=mapping!$N$1,IFERROR(VLOOKUP(Table4[[#This Row],[Column1]],mapping!A:L,12,FALSE),0),IFERROR(VLOOKUP(Table4[[#This Row],[Column1]],mapping!A:L,10,FALSE),0))</f>
        <v>3400</v>
      </c>
      <c r="N9" s="58">
        <f>Table4[[#This Row],[ سعر اليومية ]]*3%*Table4[[#This Row],[عدد الدورات ]]</f>
        <v>3373.4399999999996</v>
      </c>
      <c r="O9" s="56">
        <f>Table4[[#This Row],[ سعر اليومية ]]*Table4[[#This Row],[عدد الدورات ]]-N9</f>
        <v>109074.56</v>
      </c>
      <c r="P9" s="194"/>
      <c r="Q9" s="194"/>
      <c r="R9" s="194"/>
      <c r="S9" s="58">
        <f>(Table4[[#This Row],[سعر يومية السائق]]*Table4[[#This Row],[عدد الدورات ]])-SUM(Table4[[#This Row],[سلف ]:[خصم ]])+Table4[[#This Row],[اضافي ]]</f>
        <v>95200</v>
      </c>
      <c r="U9" s="58">
        <f>Table4[[#This Row],[ سعر اليومية ]]*Table4[[#This Row],[عدد الدورات ]]-Table4[[#This Row],[سعر يومية السائق]]*L9</f>
        <v>17248</v>
      </c>
      <c r="V9" s="58">
        <f>U9-Table4[[#This Row],[W/H  3%]]</f>
        <v>13874.560000000001</v>
      </c>
      <c r="W9" s="66" t="str">
        <f>Table4[[#This Row],[اليوم]]&amp;Table4[[#This Row],[الشهر ]]&amp;Table4[[#This Row],[العام]]</f>
        <v>2822026</v>
      </c>
      <c r="X9" s="66" t="s">
        <v>304</v>
      </c>
    </row>
    <row r="10" spans="1:24" x14ac:dyDescent="0.3">
      <c r="A10" s="53">
        <v>28</v>
      </c>
      <c r="B10" s="53">
        <v>2</v>
      </c>
      <c r="C10" s="53">
        <v>2026</v>
      </c>
      <c r="D10" s="41" t="str">
        <f t="shared" si="0"/>
        <v xml:space="preserve">رجب سلامة 1المرج لوجستيكااكتوبر هاي اس </v>
      </c>
      <c r="E10" s="4">
        <v>4000</v>
      </c>
      <c r="F10" s="41" t="str">
        <f>VLOOKUP(E10,mapping!C:J,2,FALSE)</f>
        <v>رجب سلامة 1</v>
      </c>
      <c r="G10" s="41" t="str">
        <f>IFERROR(VLOOKUP(F10,mapping!$D$3:$J$200,2,FALSE),0)</f>
        <v xml:space="preserve">المرج </v>
      </c>
      <c r="H10" s="41" t="str">
        <f>IFERROR(VLOOKUP(F10,mapping!$D$3:$J$200,3,FALSE),0)</f>
        <v>لوجستيكا</v>
      </c>
      <c r="I10" s="41" t="str">
        <f>IFERROR(VLOOKUP(F10,mapping!$D$3:$J$200,4,FALSE),0)</f>
        <v xml:space="preserve">اكتوبر </v>
      </c>
      <c r="J10" s="41" t="str">
        <f>IFERROR(VLOOKUP(F10,mapping!$D$3:$J$200,5,FALSE),0)</f>
        <v xml:space="preserve">هاي اس </v>
      </c>
      <c r="K10" s="60">
        <f>IF(W10=mapping!$N$1,IFERROR(VLOOKUP(Table4[[#This Row],[Column1]],mapping!A:L,11,FALSE),0),IFERROR(VLOOKUP(Table4[[#This Row],[Column1]],mapping!A:L,9,FALSE),0))</f>
        <v>1996</v>
      </c>
      <c r="L10" s="139">
        <v>24</v>
      </c>
      <c r="M10" s="60">
        <f>IF(W10=mapping!$N$1,IFERROR(VLOOKUP(Table4[[#This Row],[Column1]],mapping!A:L,12,FALSE),0),IFERROR(VLOOKUP(Table4[[#This Row],[Column1]],mapping!A:L,10,FALSE),0))</f>
        <v>1800</v>
      </c>
      <c r="N10" s="58">
        <f>Table4[[#This Row],[ سعر اليومية ]]*3%*Table4[[#This Row],[عدد الدورات ]]</f>
        <v>1437.12</v>
      </c>
      <c r="O10" s="56">
        <f>Table4[[#This Row],[ سعر اليومية ]]*Table4[[#This Row],[عدد الدورات ]]-N10</f>
        <v>46466.879999999997</v>
      </c>
      <c r="P10" s="194"/>
      <c r="Q10" s="194"/>
      <c r="R10" s="194"/>
      <c r="S10" s="58">
        <f>(Table4[[#This Row],[سعر يومية السائق]]*Table4[[#This Row],[عدد الدورات ]])-SUM(Table4[[#This Row],[سلف ]:[خصم ]])+Table4[[#This Row],[اضافي ]]</f>
        <v>43200</v>
      </c>
      <c r="U10" s="58">
        <f>Table4[[#This Row],[ سعر اليومية ]]*Table4[[#This Row],[عدد الدورات ]]-Table4[[#This Row],[سعر يومية السائق]]*L10</f>
        <v>4704</v>
      </c>
      <c r="V10" s="58">
        <f>U10-Table4[[#This Row],[W/H  3%]]</f>
        <v>3266.88</v>
      </c>
      <c r="W10" s="66" t="str">
        <f>Table4[[#This Row],[اليوم]]&amp;Table4[[#This Row],[الشهر ]]&amp;Table4[[#This Row],[العام]]</f>
        <v>2822026</v>
      </c>
      <c r="X10" s="66" t="s">
        <v>304</v>
      </c>
    </row>
    <row r="11" spans="1:24" x14ac:dyDescent="0.3">
      <c r="A11" s="53">
        <v>28</v>
      </c>
      <c r="B11" s="53">
        <v>2</v>
      </c>
      <c r="C11" s="53">
        <v>2026</v>
      </c>
      <c r="D11" s="41" t="str">
        <f t="shared" si="0"/>
        <v xml:space="preserve">احمد السيدالمنيب 3وردية لوجستيكااكتوبر هاي اس </v>
      </c>
      <c r="E11" s="4">
        <v>4001</v>
      </c>
      <c r="F11" s="41" t="str">
        <f>VLOOKUP(E11,mapping!C:J,2,FALSE)</f>
        <v>احمد السيد</v>
      </c>
      <c r="G11" s="41" t="str">
        <f>IFERROR(VLOOKUP(F11,mapping!$D$3:$J$200,2,FALSE),0)</f>
        <v xml:space="preserve">المنيب 3وردية </v>
      </c>
      <c r="H11" s="41" t="str">
        <f>IFERROR(VLOOKUP(F11,mapping!$D$3:$J$200,3,FALSE),0)</f>
        <v>لوجستيكا</v>
      </c>
      <c r="I11" s="41" t="str">
        <f>IFERROR(VLOOKUP(F11,mapping!$D$3:$J$200,4,FALSE),0)</f>
        <v xml:space="preserve">اكتوبر </v>
      </c>
      <c r="J11" s="41" t="str">
        <f>IFERROR(VLOOKUP(F11,mapping!$D$3:$J$200,5,FALSE),0)</f>
        <v xml:space="preserve">هاي اس </v>
      </c>
      <c r="K11" s="60">
        <f>IF(W11=mapping!$N$1,IFERROR(VLOOKUP(Table4[[#This Row],[Column1]],mapping!A:L,11,FALSE),0),IFERROR(VLOOKUP(Table4[[#This Row],[Column1]],mapping!A:L,9,FALSE),0))</f>
        <v>4392</v>
      </c>
      <c r="L11" s="139">
        <v>24</v>
      </c>
      <c r="M11" s="60">
        <f>IF(W11=mapping!$N$1,IFERROR(VLOOKUP(Table4[[#This Row],[Column1]],mapping!A:L,12,FALSE),0),IFERROR(VLOOKUP(Table4[[#This Row],[Column1]],mapping!A:L,10,FALSE),0))</f>
        <v>3750</v>
      </c>
      <c r="N11" s="58">
        <f>Table4[[#This Row],[ سعر اليومية ]]*3%*Table4[[#This Row],[عدد الدورات ]]</f>
        <v>3162.24</v>
      </c>
      <c r="O11" s="56">
        <f>Table4[[#This Row],[ سعر اليومية ]]*Table4[[#This Row],[عدد الدورات ]]-N11</f>
        <v>102245.75999999999</v>
      </c>
      <c r="P11" s="194"/>
      <c r="Q11" s="194"/>
      <c r="R11" s="194"/>
      <c r="S11" s="58">
        <f>(Table4[[#This Row],[سعر يومية السائق]]*Table4[[#This Row],[عدد الدورات ]])-SUM(Table4[[#This Row],[سلف ]:[خصم ]])+Table4[[#This Row],[اضافي ]]</f>
        <v>90000</v>
      </c>
      <c r="U11" s="58">
        <f>Table4[[#This Row],[ سعر اليومية ]]*Table4[[#This Row],[عدد الدورات ]]-Table4[[#This Row],[سعر يومية السائق]]*L11</f>
        <v>15408</v>
      </c>
      <c r="V11" s="58">
        <f>U11-Table4[[#This Row],[W/H  3%]]</f>
        <v>12245.76</v>
      </c>
      <c r="W11" s="66" t="str">
        <f>Table4[[#This Row],[اليوم]]&amp;Table4[[#This Row],[الشهر ]]&amp;Table4[[#This Row],[العام]]</f>
        <v>2822026</v>
      </c>
      <c r="X11" s="66" t="s">
        <v>304</v>
      </c>
    </row>
    <row r="12" spans="1:24" x14ac:dyDescent="0.3">
      <c r="A12" s="53">
        <v>28</v>
      </c>
      <c r="B12" s="53">
        <v>2</v>
      </c>
      <c r="C12" s="53">
        <v>2026</v>
      </c>
      <c r="D12" s="41" t="str">
        <f t="shared" ref="D12:D20" si="1">F12&amp;G12&amp;H12&amp;I12&amp;J12</f>
        <v xml:space="preserve">حسام سعيد1القناطر 3 ورديةلوجستيكااكتوبر هاي اس </v>
      </c>
      <c r="E12" s="4">
        <v>4002</v>
      </c>
      <c r="F12" s="41" t="str">
        <f>VLOOKUP(E12,mapping!C:J,2,FALSE)</f>
        <v>حسام سعيد1</v>
      </c>
      <c r="G12" s="41" t="str">
        <f>IFERROR(VLOOKUP(F12,mapping!$D$3:$J$200,2,FALSE),0)</f>
        <v>القناطر 3 وردية</v>
      </c>
      <c r="H12" s="41" t="str">
        <f>IFERROR(VLOOKUP(F12,mapping!$D$3:$J$200,3,FALSE),0)</f>
        <v>لوجستيكا</v>
      </c>
      <c r="I12" s="41" t="str">
        <f>IFERROR(VLOOKUP(F12,mapping!$D$3:$J$200,4,FALSE),0)</f>
        <v xml:space="preserve">اكتوبر </v>
      </c>
      <c r="J12" s="41" t="str">
        <f>IFERROR(VLOOKUP(F12,mapping!$D$3:$J$200,5,FALSE),0)</f>
        <v xml:space="preserve">هاي اس </v>
      </c>
      <c r="K12" s="60">
        <f>IF(W12=mapping!$N$1,IFERROR(VLOOKUP(Table4[[#This Row],[Column1]],mapping!A:L,11,FALSE),0),IFERROR(VLOOKUP(Table4[[#This Row],[Column1]],mapping!A:L,9,FALSE),0))</f>
        <v>3992</v>
      </c>
      <c r="L12" s="139">
        <v>24</v>
      </c>
      <c r="M12" s="60">
        <f>IF(W12=mapping!$N$1,IFERROR(VLOOKUP(Table4[[#This Row],[Column1]],mapping!A:L,12,FALSE),0),IFERROR(VLOOKUP(Table4[[#This Row],[Column1]],mapping!A:L,10,FALSE),0))</f>
        <v>3100</v>
      </c>
      <c r="N12" s="58">
        <f>Table4[[#This Row],[ سعر اليومية ]]*3%*Table4[[#This Row],[عدد الدورات ]]</f>
        <v>2874.24</v>
      </c>
      <c r="O12" s="56">
        <f>Table4[[#This Row],[ سعر اليومية ]]*Table4[[#This Row],[عدد الدورات ]]-N12</f>
        <v>92933.759999999995</v>
      </c>
      <c r="P12" s="194"/>
      <c r="Q12" s="194"/>
      <c r="R12" s="194"/>
      <c r="S12" s="58">
        <f>(Table4[[#This Row],[سعر يومية السائق]]*Table4[[#This Row],[عدد الدورات ]])-SUM(Table4[[#This Row],[سلف ]:[خصم ]])+Table4[[#This Row],[اضافي ]]</f>
        <v>74400</v>
      </c>
      <c r="U12" s="58">
        <f>Table4[[#This Row],[ سعر اليومية ]]*Table4[[#This Row],[عدد الدورات ]]-Table4[[#This Row],[سعر يومية السائق]]*L12</f>
        <v>21408</v>
      </c>
      <c r="V12" s="58">
        <f>U12-Table4[[#This Row],[W/H  3%]]</f>
        <v>18533.760000000002</v>
      </c>
      <c r="W12" s="66" t="str">
        <f>Table4[[#This Row],[اليوم]]&amp;Table4[[#This Row],[الشهر ]]&amp;Table4[[#This Row],[العام]]</f>
        <v>2822026</v>
      </c>
      <c r="X12" s="66" t="s">
        <v>304</v>
      </c>
    </row>
    <row r="13" spans="1:24" x14ac:dyDescent="0.3">
      <c r="A13" s="53">
        <v>28</v>
      </c>
      <c r="B13" s="53">
        <v>2</v>
      </c>
      <c r="C13" s="53">
        <v>2026</v>
      </c>
      <c r="D13" s="41" t="str">
        <f t="shared" si="1"/>
        <v xml:space="preserve">حسام سعيد 2نكلا انصرافلوجستيكااكتوبر هاي اس </v>
      </c>
      <c r="E13" s="4">
        <v>4003</v>
      </c>
      <c r="F13" s="41" t="str">
        <f>VLOOKUP(E13,mapping!C:J,2,FALSE)</f>
        <v>حسام سعيد 2</v>
      </c>
      <c r="G13" s="41" t="str">
        <f>IFERROR(VLOOKUP(F13,mapping!$D$3:$J$200,2,FALSE),0)</f>
        <v>نكلا انصراف</v>
      </c>
      <c r="H13" s="41" t="str">
        <f>IFERROR(VLOOKUP(F13,mapping!$D$3:$J$200,3,FALSE),0)</f>
        <v>لوجستيكا</v>
      </c>
      <c r="I13" s="41" t="str">
        <f>IFERROR(VLOOKUP(F13,mapping!$D$3:$J$200,4,FALSE),0)</f>
        <v xml:space="preserve">اكتوبر </v>
      </c>
      <c r="J13" s="41" t="str">
        <f>IFERROR(VLOOKUP(F13,mapping!$D$3:$J$200,5,FALSE),0)</f>
        <v xml:space="preserve">هاي اس </v>
      </c>
      <c r="K13" s="60">
        <f>IF(W13=mapping!$N$1,IFERROR(VLOOKUP(Table4[[#This Row],[Column1]],mapping!A:L,11,FALSE),0),IFERROR(VLOOKUP(Table4[[#This Row],[Column1]],mapping!A:L,9,FALSE),0))</f>
        <v>931.5</v>
      </c>
      <c r="L13" s="139">
        <v>24</v>
      </c>
      <c r="M13" s="60">
        <f>IF(W13=mapping!$N$1,IFERROR(VLOOKUP(Table4[[#This Row],[Column1]],mapping!A:L,12,FALSE),0),IFERROR(VLOOKUP(Table4[[#This Row],[Column1]],mapping!A:L,10,FALSE),0))</f>
        <v>800</v>
      </c>
      <c r="N13" s="58">
        <f>Table4[[#This Row],[ سعر اليومية ]]*3%*Table4[[#This Row],[عدد الدورات ]]</f>
        <v>670.68000000000006</v>
      </c>
      <c r="O13" s="56">
        <f>Table4[[#This Row],[ سعر اليومية ]]*Table4[[#This Row],[عدد الدورات ]]-N13</f>
        <v>21685.32</v>
      </c>
      <c r="P13" s="194"/>
      <c r="Q13" s="194"/>
      <c r="R13" s="194"/>
      <c r="S13" s="58">
        <f>(Table4[[#This Row],[سعر يومية السائق]]*Table4[[#This Row],[عدد الدورات ]])-SUM(Table4[[#This Row],[سلف ]:[خصم ]])+Table4[[#This Row],[اضافي ]]</f>
        <v>19200</v>
      </c>
      <c r="U13" s="58">
        <f>Table4[[#This Row],[ سعر اليومية ]]*Table4[[#This Row],[عدد الدورات ]]-Table4[[#This Row],[سعر يومية السائق]]*L13</f>
        <v>3156</v>
      </c>
      <c r="V13" s="58">
        <f>U13-Table4[[#This Row],[W/H  3%]]</f>
        <v>2485.3199999999997</v>
      </c>
      <c r="W13" s="66" t="str">
        <f>Table4[[#This Row],[اليوم]]&amp;Table4[[#This Row],[الشهر ]]&amp;Table4[[#This Row],[العام]]</f>
        <v>2822026</v>
      </c>
      <c r="X13" s="66" t="s">
        <v>304</v>
      </c>
    </row>
    <row r="14" spans="1:24" x14ac:dyDescent="0.3">
      <c r="A14" s="53">
        <v>28</v>
      </c>
      <c r="B14" s="53">
        <v>2</v>
      </c>
      <c r="C14" s="53">
        <v>2026</v>
      </c>
      <c r="D14" s="41" t="str">
        <f t="shared" si="1"/>
        <v xml:space="preserve">رجب سلامة 2 نكلا حضورلوجستيكااكتوبر هاي اس </v>
      </c>
      <c r="E14" s="4">
        <v>4004</v>
      </c>
      <c r="F14" s="41" t="str">
        <f>VLOOKUP(E14,mapping!C:J,2,FALSE)</f>
        <v xml:space="preserve">رجب سلامة 2 </v>
      </c>
      <c r="G14" s="41" t="str">
        <f>IFERROR(VLOOKUP(F14,mapping!$D$3:$J$200,2,FALSE),0)</f>
        <v>نكلا حضور</v>
      </c>
      <c r="H14" s="41" t="str">
        <f>IFERROR(VLOOKUP(F14,mapping!$D$3:$J$200,3,FALSE),0)</f>
        <v>لوجستيكا</v>
      </c>
      <c r="I14" s="41" t="str">
        <f>IFERROR(VLOOKUP(F14,mapping!$D$3:$J$200,4,FALSE),0)</f>
        <v xml:space="preserve">اكتوبر </v>
      </c>
      <c r="J14" s="41" t="str">
        <f>IFERROR(VLOOKUP(F14,mapping!$D$3:$J$200,5,FALSE),0)</f>
        <v xml:space="preserve">هاي اس </v>
      </c>
      <c r="K14" s="60">
        <f>IF(W14=mapping!$N$1,IFERROR(VLOOKUP(Table4[[#This Row],[Column1]],mapping!A:L,11,FALSE),0),IFERROR(VLOOKUP(Table4[[#This Row],[Column1]],mapping!A:L,9,FALSE),0))</f>
        <v>931.5</v>
      </c>
      <c r="L14" s="139">
        <v>24</v>
      </c>
      <c r="M14" s="60">
        <f>IF(W14=mapping!$N$1,IFERROR(VLOOKUP(Table4[[#This Row],[Column1]],mapping!A:L,12,FALSE),0),IFERROR(VLOOKUP(Table4[[#This Row],[Column1]],mapping!A:L,10,FALSE),0))</f>
        <v>875</v>
      </c>
      <c r="N14" s="58">
        <f>Table4[[#This Row],[ سعر اليومية ]]*3%*Table4[[#This Row],[عدد الدورات ]]</f>
        <v>670.68000000000006</v>
      </c>
      <c r="O14" s="56">
        <f>Table4[[#This Row],[ سعر اليومية ]]*Table4[[#This Row],[عدد الدورات ]]-N14</f>
        <v>21685.32</v>
      </c>
      <c r="P14" s="194"/>
      <c r="Q14" s="194"/>
      <c r="R14" s="194"/>
      <c r="S14" s="58">
        <f>(Table4[[#This Row],[سعر يومية السائق]]*Table4[[#This Row],[عدد الدورات ]])-SUM(Table4[[#This Row],[سلف ]:[خصم ]])+Table4[[#This Row],[اضافي ]]</f>
        <v>21000</v>
      </c>
      <c r="U14" s="58">
        <f>Table4[[#This Row],[ سعر اليومية ]]*Table4[[#This Row],[عدد الدورات ]]-Table4[[#This Row],[سعر يومية السائق]]*L14</f>
        <v>1356</v>
      </c>
      <c r="V14" s="58">
        <f>U14-Table4[[#This Row],[W/H  3%]]</f>
        <v>685.31999999999994</v>
      </c>
      <c r="W14" s="66" t="str">
        <f>Table4[[#This Row],[اليوم]]&amp;Table4[[#This Row],[الشهر ]]&amp;Table4[[#This Row],[العام]]</f>
        <v>2822026</v>
      </c>
      <c r="X14" s="66" t="s">
        <v>304</v>
      </c>
    </row>
    <row r="15" spans="1:24" x14ac:dyDescent="0.3">
      <c r="A15" s="53">
        <v>28</v>
      </c>
      <c r="B15" s="53">
        <v>2</v>
      </c>
      <c r="C15" s="53">
        <v>2026</v>
      </c>
      <c r="D15" s="41" t="str">
        <f t="shared" si="1"/>
        <v xml:space="preserve">محمد عزمي حدائق اكتوبر لوجستيكااكتوبر هاي اس </v>
      </c>
      <c r="E15" s="4">
        <v>4005</v>
      </c>
      <c r="F15" s="41" t="str">
        <f>VLOOKUP(E15,mapping!C:J,2,FALSE)</f>
        <v xml:space="preserve">محمد عزمي </v>
      </c>
      <c r="G15" s="41" t="str">
        <f>IFERROR(VLOOKUP(F15,mapping!$D$3:$J$200,2,FALSE),0)</f>
        <v xml:space="preserve">حدائق اكتوبر </v>
      </c>
      <c r="H15" s="41" t="str">
        <f>IFERROR(VLOOKUP(F15,mapping!$D$3:$J$200,3,FALSE),0)</f>
        <v>لوجستيكا</v>
      </c>
      <c r="I15" s="41" t="str">
        <f>IFERROR(VLOOKUP(F15,mapping!$D$3:$J$200,4,FALSE),0)</f>
        <v xml:space="preserve">اكتوبر </v>
      </c>
      <c r="J15" s="41" t="str">
        <f>IFERROR(VLOOKUP(F15,mapping!$D$3:$J$200,5,FALSE),0)</f>
        <v xml:space="preserve">هاي اس </v>
      </c>
      <c r="K15" s="60">
        <f>IF(W15=mapping!$N$1,IFERROR(VLOOKUP(Table4[[#This Row],[Column1]],mapping!A:L,11,FALSE),0),IFERROR(VLOOKUP(Table4[[#This Row],[Column1]],mapping!A:L,9,FALSE),0))</f>
        <v>1730</v>
      </c>
      <c r="L15" s="139">
        <v>20</v>
      </c>
      <c r="M15" s="60">
        <f>IF(W15=mapping!$N$1,IFERROR(VLOOKUP(Table4[[#This Row],[Column1]],mapping!A:L,12,FALSE),0),IFERROR(VLOOKUP(Table4[[#This Row],[Column1]],mapping!A:L,10,FALSE),0))</f>
        <v>1450</v>
      </c>
      <c r="N15" s="58">
        <f>Table4[[#This Row],[ سعر اليومية ]]*3%*Table4[[#This Row],[عدد الدورات ]]</f>
        <v>1038</v>
      </c>
      <c r="O15" s="56">
        <f>Table4[[#This Row],[ سعر اليومية ]]*Table4[[#This Row],[عدد الدورات ]]-N15</f>
        <v>33562</v>
      </c>
      <c r="P15" s="194"/>
      <c r="Q15" s="194"/>
      <c r="R15" s="194"/>
      <c r="S15" s="58">
        <f>(Table4[[#This Row],[سعر يومية السائق]]*Table4[[#This Row],[عدد الدورات ]])-SUM(Table4[[#This Row],[سلف ]:[خصم ]])+Table4[[#This Row],[اضافي ]]</f>
        <v>29000</v>
      </c>
      <c r="U15" s="58">
        <f>Table4[[#This Row],[ سعر اليومية ]]*Table4[[#This Row],[عدد الدورات ]]-Table4[[#This Row],[سعر يومية السائق]]*L15</f>
        <v>5600</v>
      </c>
      <c r="V15" s="58">
        <f>U15-Table4[[#This Row],[W/H  3%]]</f>
        <v>4562</v>
      </c>
      <c r="W15" s="66" t="str">
        <f>Table4[[#This Row],[اليوم]]&amp;Table4[[#This Row],[الشهر ]]&amp;Table4[[#This Row],[العام]]</f>
        <v>2822026</v>
      </c>
      <c r="X15" s="66" t="s">
        <v>304</v>
      </c>
    </row>
    <row r="16" spans="1:24" x14ac:dyDescent="0.3">
      <c r="A16" s="53">
        <v>28</v>
      </c>
      <c r="B16" s="53">
        <v>2</v>
      </c>
      <c r="C16" s="53">
        <v>2026</v>
      </c>
      <c r="D16" s="41" t="str">
        <f t="shared" si="1"/>
        <v xml:space="preserve">محمد رضا المنوفية لوجستيكااكتوبر هاي اس </v>
      </c>
      <c r="E16" s="4">
        <v>4006</v>
      </c>
      <c r="F16" s="41" t="str">
        <f>VLOOKUP(E16,mapping!C:J,2,FALSE)</f>
        <v xml:space="preserve">محمد رضا </v>
      </c>
      <c r="G16" s="41" t="str">
        <f>IFERROR(VLOOKUP(F16,mapping!$D$3:$J$200,2,FALSE),0)</f>
        <v xml:space="preserve">المنوفية </v>
      </c>
      <c r="H16" s="41" t="str">
        <f>IFERROR(VLOOKUP(F16,mapping!$D$3:$J$200,3,FALSE),0)</f>
        <v>لوجستيكا</v>
      </c>
      <c r="I16" s="41" t="str">
        <f>IFERROR(VLOOKUP(F16,mapping!$D$3:$J$200,4,FALSE),0)</f>
        <v xml:space="preserve">اكتوبر </v>
      </c>
      <c r="J16" s="41" t="str">
        <f>IFERROR(VLOOKUP(F16,mapping!$D$3:$J$200,5,FALSE),0)</f>
        <v xml:space="preserve">هاي اس </v>
      </c>
      <c r="K16" s="60">
        <f>IF(W16=mapping!$N$1,IFERROR(VLOOKUP(Table4[[#This Row],[Column1]],mapping!A:L,11,FALSE),0),IFERROR(VLOOKUP(Table4[[#This Row],[Column1]],mapping!A:L,9,FALSE),0))</f>
        <v>2395</v>
      </c>
      <c r="L16" s="139">
        <v>24</v>
      </c>
      <c r="M16" s="60">
        <f>IF(W16=mapping!$N$1,IFERROR(VLOOKUP(Table4[[#This Row],[Column1]],mapping!A:L,12,FALSE),0),IFERROR(VLOOKUP(Table4[[#This Row],[Column1]],mapping!A:L,10,FALSE),0))</f>
        <v>1950</v>
      </c>
      <c r="N16" s="58">
        <f>Table4[[#This Row],[ سعر اليومية ]]*3%*Table4[[#This Row],[عدد الدورات ]]</f>
        <v>1724.3999999999999</v>
      </c>
      <c r="O16" s="56">
        <f>Table4[[#This Row],[ سعر اليومية ]]*Table4[[#This Row],[عدد الدورات ]]-N16</f>
        <v>55755.6</v>
      </c>
      <c r="P16" s="194"/>
      <c r="Q16" s="194"/>
      <c r="R16" s="194"/>
      <c r="S16" s="58">
        <f>(Table4[[#This Row],[سعر يومية السائق]]*Table4[[#This Row],[عدد الدورات ]])-SUM(Table4[[#This Row],[سلف ]:[خصم ]])+Table4[[#This Row],[اضافي ]]</f>
        <v>46800</v>
      </c>
      <c r="U16" s="58">
        <f>Table4[[#This Row],[ سعر اليومية ]]*Table4[[#This Row],[عدد الدورات ]]-Table4[[#This Row],[سعر يومية السائق]]*L16</f>
        <v>10680</v>
      </c>
      <c r="V16" s="58">
        <f>U16-Table4[[#This Row],[W/H  3%]]</f>
        <v>8955.6</v>
      </c>
      <c r="W16" s="66" t="str">
        <f>Table4[[#This Row],[اليوم]]&amp;Table4[[#This Row],[الشهر ]]&amp;Table4[[#This Row],[العام]]</f>
        <v>2822026</v>
      </c>
      <c r="X16" s="66" t="s">
        <v>304</v>
      </c>
    </row>
    <row r="17" spans="1:24" x14ac:dyDescent="0.3">
      <c r="A17" s="53">
        <v>28</v>
      </c>
      <c r="B17" s="53">
        <v>2</v>
      </c>
      <c r="C17" s="53">
        <v>2026</v>
      </c>
      <c r="D17" s="41" t="str">
        <f t="shared" si="1"/>
        <v xml:space="preserve">مصطفي شكيويالجلاتمةلوجستيكااكتوبر كوستر </v>
      </c>
      <c r="E17" s="4">
        <v>4007</v>
      </c>
      <c r="F17" s="41" t="str">
        <f>VLOOKUP(E17,mapping!C:J,2,FALSE)</f>
        <v>مصطفي شكيوي</v>
      </c>
      <c r="G17" s="41" t="str">
        <f>IFERROR(VLOOKUP(F17,mapping!$D$3:$J$200,2,FALSE),0)</f>
        <v>الجلاتمة</v>
      </c>
      <c r="H17" s="41" t="str">
        <f>IFERROR(VLOOKUP(F17,mapping!$D$3:$J$200,3,FALSE),0)</f>
        <v>لوجستيكا</v>
      </c>
      <c r="I17" s="41" t="str">
        <f>IFERROR(VLOOKUP(F17,mapping!$D$3:$J$200,4,FALSE),0)</f>
        <v xml:space="preserve">اكتوبر </v>
      </c>
      <c r="J17" s="41" t="str">
        <f>IFERROR(VLOOKUP(F17,mapping!$D$3:$J$200,5,FALSE),0)</f>
        <v xml:space="preserve">كوستر </v>
      </c>
      <c r="K17" s="60">
        <f>IF(W17=mapping!$N$1,IFERROR(VLOOKUP(Table4[[#This Row],[Column1]],mapping!A:L,11,FALSE),0),IFERROR(VLOOKUP(Table4[[#This Row],[Column1]],mapping!A:L,9,FALSE),0))</f>
        <v>2928</v>
      </c>
      <c r="L17" s="139">
        <v>24</v>
      </c>
      <c r="M17" s="60">
        <f>IF(W17=mapping!$N$1,IFERROR(VLOOKUP(Table4[[#This Row],[Column1]],mapping!A:L,12,FALSE),0),IFERROR(VLOOKUP(Table4[[#This Row],[Column1]],mapping!A:L,10,FALSE),0))</f>
        <v>2500</v>
      </c>
      <c r="N17" s="58">
        <f>Table4[[#This Row],[ سعر اليومية ]]*3%*Table4[[#This Row],[عدد الدورات ]]</f>
        <v>2108.16</v>
      </c>
      <c r="O17" s="56">
        <f>Table4[[#This Row],[ سعر اليومية ]]*Table4[[#This Row],[عدد الدورات ]]-N17</f>
        <v>68163.839999999997</v>
      </c>
      <c r="P17" s="194"/>
      <c r="Q17" s="194"/>
      <c r="R17" s="194"/>
      <c r="S17" s="58">
        <f>(Table4[[#This Row],[سعر يومية السائق]]*Table4[[#This Row],[عدد الدورات ]])-SUM(Table4[[#This Row],[سلف ]:[خصم ]])+Table4[[#This Row],[اضافي ]]</f>
        <v>60000</v>
      </c>
      <c r="U17" s="58">
        <f>Table4[[#This Row],[ سعر اليومية ]]*Table4[[#This Row],[عدد الدورات ]]-Table4[[#This Row],[سعر يومية السائق]]*L17</f>
        <v>10272</v>
      </c>
      <c r="V17" s="58">
        <f>U17-Table4[[#This Row],[W/H  3%]]</f>
        <v>8163.84</v>
      </c>
      <c r="W17" s="66" t="str">
        <f>Table4[[#This Row],[اليوم]]&amp;Table4[[#This Row],[الشهر ]]&amp;Table4[[#This Row],[العام]]</f>
        <v>2822026</v>
      </c>
      <c r="X17" s="66" t="s">
        <v>304</v>
      </c>
    </row>
    <row r="18" spans="1:24" x14ac:dyDescent="0.3">
      <c r="A18" s="53">
        <v>28</v>
      </c>
      <c r="B18" s="53">
        <v>2</v>
      </c>
      <c r="C18" s="53">
        <v>2026</v>
      </c>
      <c r="D18" s="41" t="str">
        <f t="shared" si="1"/>
        <v xml:space="preserve">سعيد كمال م.نصر لوجستيكااكتوبر هاي اس </v>
      </c>
      <c r="E18" s="4">
        <v>4008</v>
      </c>
      <c r="F18" s="41" t="str">
        <f>VLOOKUP(E18,mapping!C:J,2,FALSE)</f>
        <v xml:space="preserve">سعيد كمال </v>
      </c>
      <c r="G18" s="41" t="str">
        <f>IFERROR(VLOOKUP(F18,mapping!$D$3:$J$200,2,FALSE),0)</f>
        <v xml:space="preserve">م.نصر </v>
      </c>
      <c r="H18" s="41" t="str">
        <f>IFERROR(VLOOKUP(F18,mapping!$D$3:$J$200,3,FALSE),0)</f>
        <v>لوجستيكا</v>
      </c>
      <c r="I18" s="41" t="str">
        <f>IFERROR(VLOOKUP(F18,mapping!$D$3:$J$200,4,FALSE),0)</f>
        <v xml:space="preserve">اكتوبر </v>
      </c>
      <c r="J18" s="41" t="str">
        <f>IFERROR(VLOOKUP(F18,mapping!$D$3:$J$200,5,FALSE),0)</f>
        <v xml:space="preserve">هاي اس </v>
      </c>
      <c r="K18" s="60">
        <f>IF(W18=mapping!$N$1,IFERROR(VLOOKUP(Table4[[#This Row],[Column1]],mapping!A:L,11,FALSE),0),IFERROR(VLOOKUP(Table4[[#This Row],[Column1]],mapping!A:L,9,FALSE),0))</f>
        <v>3061</v>
      </c>
      <c r="L18" s="139">
        <v>20</v>
      </c>
      <c r="M18" s="60">
        <f>IF(W18=mapping!$N$1,IFERROR(VLOOKUP(Table4[[#This Row],[Column1]],mapping!A:L,12,FALSE),0),IFERROR(VLOOKUP(Table4[[#This Row],[Column1]],mapping!A:L,10,FALSE),0))</f>
        <v>2300</v>
      </c>
      <c r="N18" s="58">
        <f>Table4[[#This Row],[ سعر اليومية ]]*3%*Table4[[#This Row],[عدد الدورات ]]</f>
        <v>1836.6</v>
      </c>
      <c r="O18" s="56">
        <f>Table4[[#This Row],[ سعر اليومية ]]*Table4[[#This Row],[عدد الدورات ]]-N18</f>
        <v>59383.4</v>
      </c>
      <c r="P18" s="194"/>
      <c r="Q18" s="194"/>
      <c r="R18" s="194"/>
      <c r="S18" s="58">
        <f>(Table4[[#This Row],[سعر يومية السائق]]*Table4[[#This Row],[عدد الدورات ]])-SUM(Table4[[#This Row],[سلف ]:[خصم ]])+Table4[[#This Row],[اضافي ]]</f>
        <v>46000</v>
      </c>
      <c r="U18" s="58">
        <f>Table4[[#This Row],[ سعر اليومية ]]*Table4[[#This Row],[عدد الدورات ]]-Table4[[#This Row],[سعر يومية السائق]]*L18</f>
        <v>15220</v>
      </c>
      <c r="V18" s="58">
        <f>U18-Table4[[#This Row],[W/H  3%]]</f>
        <v>13383.4</v>
      </c>
      <c r="W18" s="66" t="str">
        <f>Table4[[#This Row],[اليوم]]&amp;Table4[[#This Row],[الشهر ]]&amp;Table4[[#This Row],[العام]]</f>
        <v>2822026</v>
      </c>
      <c r="X18" s="66" t="s">
        <v>304</v>
      </c>
    </row>
    <row r="19" spans="1:24" x14ac:dyDescent="0.3">
      <c r="A19" s="53">
        <v>28</v>
      </c>
      <c r="B19" s="53">
        <v>2</v>
      </c>
      <c r="C19" s="53">
        <v>2026</v>
      </c>
      <c r="D19" s="41" t="str">
        <f t="shared" si="1"/>
        <v xml:space="preserve">وديع 1الفيوم 1لوجستيكااكتوبر هاي اس </v>
      </c>
      <c r="E19" s="4">
        <v>4009</v>
      </c>
      <c r="F19" s="41" t="str">
        <f>VLOOKUP(E19,mapping!C:J,2,FALSE)</f>
        <v>وديع 1</v>
      </c>
      <c r="G19" s="41" t="str">
        <f>IFERROR(VLOOKUP(F19,mapping!$D$3:$J$200,2,FALSE),0)</f>
        <v>الفيوم 1</v>
      </c>
      <c r="H19" s="41" t="str">
        <f>IFERROR(VLOOKUP(F19,mapping!$D$3:$J$200,3,FALSE),0)</f>
        <v>لوجستيكا</v>
      </c>
      <c r="I19" s="41" t="str">
        <f>IFERROR(VLOOKUP(F19,mapping!$D$3:$J$200,4,FALSE),0)</f>
        <v xml:space="preserve">اكتوبر </v>
      </c>
      <c r="J19" s="41" t="str">
        <f>IFERROR(VLOOKUP(F19,mapping!$D$3:$J$200,5,FALSE),0)</f>
        <v xml:space="preserve">هاي اس </v>
      </c>
      <c r="K19" s="60">
        <f>IF(W19=mapping!$N$1,IFERROR(VLOOKUP(Table4[[#This Row],[Column1]],mapping!A:L,11,FALSE),0),IFERROR(VLOOKUP(Table4[[#This Row],[Column1]],mapping!A:L,9,FALSE),0))</f>
        <v>2420</v>
      </c>
      <c r="L19" s="139">
        <v>24</v>
      </c>
      <c r="M19" s="60">
        <f>IF(W19=mapping!$N$1,IFERROR(VLOOKUP(Table4[[#This Row],[Column1]],mapping!A:L,12,FALSE),0),IFERROR(VLOOKUP(Table4[[#This Row],[Column1]],mapping!A:L,10,FALSE),0))</f>
        <v>2050</v>
      </c>
      <c r="N19" s="58">
        <f>Table4[[#This Row],[ سعر اليومية ]]*3%*Table4[[#This Row],[عدد الدورات ]]</f>
        <v>1742.3999999999999</v>
      </c>
      <c r="O19" s="56">
        <f>Table4[[#This Row],[ سعر اليومية ]]*Table4[[#This Row],[عدد الدورات ]]-N19</f>
        <v>56337.599999999999</v>
      </c>
      <c r="P19" s="194"/>
      <c r="Q19" s="194"/>
      <c r="R19" s="194"/>
      <c r="S19" s="58">
        <f>(Table4[[#This Row],[سعر يومية السائق]]*Table4[[#This Row],[عدد الدورات ]])-SUM(Table4[[#This Row],[سلف ]:[خصم ]])+Table4[[#This Row],[اضافي ]]</f>
        <v>49200</v>
      </c>
      <c r="U19" s="58">
        <f>Table4[[#This Row],[ سعر اليومية ]]*Table4[[#This Row],[عدد الدورات ]]-Table4[[#This Row],[سعر يومية السائق]]*L19</f>
        <v>8880</v>
      </c>
      <c r="V19" s="58">
        <f>U19-Table4[[#This Row],[W/H  3%]]</f>
        <v>7137.6</v>
      </c>
      <c r="W19" s="66" t="str">
        <f>Table4[[#This Row],[اليوم]]&amp;Table4[[#This Row],[الشهر ]]&amp;Table4[[#This Row],[العام]]</f>
        <v>2822026</v>
      </c>
      <c r="X19" s="66" t="s">
        <v>304</v>
      </c>
    </row>
    <row r="20" spans="1:24" x14ac:dyDescent="0.3">
      <c r="A20" s="53">
        <v>28</v>
      </c>
      <c r="B20" s="53">
        <v>2</v>
      </c>
      <c r="C20" s="53">
        <v>2026</v>
      </c>
      <c r="D20" s="41" t="str">
        <f t="shared" si="1"/>
        <v xml:space="preserve">وديع 2الفيوم 2لوجستيكااكتوبر هاي اس </v>
      </c>
      <c r="E20" s="4">
        <v>4010</v>
      </c>
      <c r="F20" s="41" t="str">
        <f>VLOOKUP(E20,mapping!C:J,2,FALSE)</f>
        <v>وديع 2</v>
      </c>
      <c r="G20" s="41" t="str">
        <f>IFERROR(VLOOKUP(F20,mapping!$D$3:$J$200,2,FALSE),0)</f>
        <v>الفيوم 2</v>
      </c>
      <c r="H20" s="41" t="str">
        <f>IFERROR(VLOOKUP(F20,mapping!$D$3:$J$200,3,FALSE),0)</f>
        <v>لوجستيكا</v>
      </c>
      <c r="I20" s="41" t="str">
        <f>IFERROR(VLOOKUP(F20,mapping!$D$3:$J$200,4,FALSE),0)</f>
        <v xml:space="preserve">اكتوبر </v>
      </c>
      <c r="J20" s="41" t="str">
        <f>IFERROR(VLOOKUP(F20,mapping!$D$3:$J$200,5,FALSE),0)</f>
        <v xml:space="preserve">هاي اس </v>
      </c>
      <c r="K20" s="60">
        <f>IF(W20=mapping!$N$1,IFERROR(VLOOKUP(Table4[[#This Row],[Column1]],mapping!A:L,11,FALSE),0),IFERROR(VLOOKUP(Table4[[#This Row],[Column1]],mapping!A:L,9,FALSE),0))</f>
        <v>2420</v>
      </c>
      <c r="L20" s="139">
        <v>24</v>
      </c>
      <c r="M20" s="60">
        <f>IF(W20=mapping!$N$1,IFERROR(VLOOKUP(Table4[[#This Row],[Column1]],mapping!A:L,12,FALSE),0),IFERROR(VLOOKUP(Table4[[#This Row],[Column1]],mapping!A:L,10,FALSE),0))</f>
        <v>2050</v>
      </c>
      <c r="N20" s="58">
        <f>Table4[[#This Row],[ سعر اليومية ]]*3%*Table4[[#This Row],[عدد الدورات ]]</f>
        <v>1742.3999999999999</v>
      </c>
      <c r="O20" s="56">
        <f>Table4[[#This Row],[ سعر اليومية ]]*Table4[[#This Row],[عدد الدورات ]]-N20</f>
        <v>56337.599999999999</v>
      </c>
      <c r="P20" s="194"/>
      <c r="Q20" s="194"/>
      <c r="R20" s="194"/>
      <c r="S20" s="58">
        <f>(Table4[[#This Row],[سعر يومية السائق]]*Table4[[#This Row],[عدد الدورات ]])-SUM(Table4[[#This Row],[سلف ]:[خصم ]])+Table4[[#This Row],[اضافي ]]</f>
        <v>49200</v>
      </c>
      <c r="U20" s="58">
        <f>Table4[[#This Row],[ سعر اليومية ]]*Table4[[#This Row],[عدد الدورات ]]-Table4[[#This Row],[سعر يومية السائق]]*L20</f>
        <v>8880</v>
      </c>
      <c r="V20" s="58">
        <f>U20-Table4[[#This Row],[W/H  3%]]</f>
        <v>7137.6</v>
      </c>
      <c r="W20" s="66" t="str">
        <f>Table4[[#This Row],[اليوم]]&amp;Table4[[#This Row],[الشهر ]]&amp;Table4[[#This Row],[العام]]</f>
        <v>2822026</v>
      </c>
      <c r="X20" s="66" t="s">
        <v>304</v>
      </c>
    </row>
    <row r="21" spans="1:24" x14ac:dyDescent="0.3">
      <c r="A21" s="53">
        <v>28</v>
      </c>
      <c r="B21" s="53">
        <v>2</v>
      </c>
      <c r="C21" s="53">
        <v>2026</v>
      </c>
      <c r="D21" s="41" t="str">
        <f t="shared" ref="D21:D33" si="2">F21&amp;G21&amp;H21&amp;I21&amp;J21</f>
        <v xml:space="preserve">احمد عويس المعادي لوجستيكاابورواش هاي اس </v>
      </c>
      <c r="E21" s="4">
        <v>4011</v>
      </c>
      <c r="F21" s="41" t="str">
        <f>VLOOKUP(E21,mapping!C:J,2,FALSE)</f>
        <v xml:space="preserve">احمد عويس </v>
      </c>
      <c r="G21" s="41" t="str">
        <f>IFERROR(VLOOKUP(F21,mapping!$D$3:$J$200,2,FALSE),0)</f>
        <v xml:space="preserve">المعادي </v>
      </c>
      <c r="H21" s="41" t="str">
        <f>IFERROR(VLOOKUP(F21,mapping!$D$3:$J$200,3,FALSE),0)</f>
        <v>لوجستيكا</v>
      </c>
      <c r="I21" s="41" t="str">
        <f>IFERROR(VLOOKUP(F21,mapping!$D$3:$J$200,4,FALSE),0)</f>
        <v xml:space="preserve">ابورواش </v>
      </c>
      <c r="J21" s="41" t="str">
        <f>IFERROR(VLOOKUP(F21,mapping!$D$3:$J$200,5,FALSE),0)</f>
        <v xml:space="preserve">هاي اس </v>
      </c>
      <c r="K21" s="60">
        <f>IF(W21=mapping!$N$1,IFERROR(VLOOKUP(Table4[[#This Row],[Column1]],mapping!A:L,11,FALSE),0),IFERROR(VLOOKUP(Table4[[#This Row],[Column1]],mapping!A:L,9,FALSE),0))</f>
        <v>1863</v>
      </c>
      <c r="L21" s="139">
        <v>24</v>
      </c>
      <c r="M21" s="60">
        <f>IF(W21=mapping!$N$1,IFERROR(VLOOKUP(Table4[[#This Row],[Column1]],mapping!A:L,12,FALSE),0),IFERROR(VLOOKUP(Table4[[#This Row],[Column1]],mapping!A:L,10,FALSE),0))</f>
        <v>1400</v>
      </c>
      <c r="N21" s="58">
        <f>Table4[[#This Row],[ سعر اليومية ]]*3%*Table4[[#This Row],[عدد الدورات ]]</f>
        <v>1341.3600000000001</v>
      </c>
      <c r="O21" s="56">
        <f>Table4[[#This Row],[ سعر اليومية ]]*Table4[[#This Row],[عدد الدورات ]]-N21</f>
        <v>43370.64</v>
      </c>
      <c r="P21" s="194"/>
      <c r="Q21" s="194"/>
      <c r="R21" s="194"/>
      <c r="S21" s="58">
        <f>(Table4[[#This Row],[سعر يومية السائق]]*Table4[[#This Row],[عدد الدورات ]])-SUM(Table4[[#This Row],[سلف ]:[خصم ]])+Table4[[#This Row],[اضافي ]]</f>
        <v>33600</v>
      </c>
      <c r="U21" s="58">
        <f>Table4[[#This Row],[ سعر اليومية ]]*Table4[[#This Row],[عدد الدورات ]]-Table4[[#This Row],[سعر يومية السائق]]*L21</f>
        <v>11112</v>
      </c>
      <c r="V21" s="58">
        <f>U21-Table4[[#This Row],[W/H  3%]]</f>
        <v>9770.64</v>
      </c>
      <c r="W21" s="66" t="str">
        <f>Table4[[#This Row],[اليوم]]&amp;Table4[[#This Row],[الشهر ]]&amp;Table4[[#This Row],[العام]]</f>
        <v>2822026</v>
      </c>
      <c r="X21" s="66" t="s">
        <v>304</v>
      </c>
    </row>
    <row r="22" spans="1:24" x14ac:dyDescent="0.3">
      <c r="A22" s="53">
        <v>28</v>
      </c>
      <c r="B22" s="53">
        <v>2</v>
      </c>
      <c r="C22" s="53">
        <v>2026</v>
      </c>
      <c r="D22" s="41" t="str">
        <f t="shared" si="2"/>
        <v>احمد عويس اضافيالمعادي لوجستيكاابورواش إضافي</v>
      </c>
      <c r="E22" s="4">
        <v>4012</v>
      </c>
      <c r="F22" s="41" t="str">
        <f>VLOOKUP(E22,mapping!C:J,2,FALSE)</f>
        <v>احمد عويس اضافي</v>
      </c>
      <c r="G22" s="41" t="str">
        <f>IFERROR(VLOOKUP(F22,mapping!$D$3:$J$200,2,FALSE),0)</f>
        <v xml:space="preserve">المعادي </v>
      </c>
      <c r="H22" s="41" t="str">
        <f>IFERROR(VLOOKUP(F22,mapping!$D$3:$J$200,3,FALSE),0)</f>
        <v>لوجستيكا</v>
      </c>
      <c r="I22" s="41" t="str">
        <f>IFERROR(VLOOKUP(F22,mapping!$D$3:$J$200,4,FALSE),0)</f>
        <v xml:space="preserve">ابورواش </v>
      </c>
      <c r="J22" s="41" t="str">
        <f>IFERROR(VLOOKUP(F22,mapping!$D$3:$J$200,5,FALSE),0)</f>
        <v>إضافي</v>
      </c>
      <c r="K22" s="60">
        <f>IF(W22=mapping!$N$1,IFERROR(VLOOKUP(Table4[[#This Row],[Column1]],mapping!A:L,11,FALSE),0),IFERROR(VLOOKUP(Table4[[#This Row],[Column1]],mapping!A:L,9,FALSE),0))</f>
        <v>1863</v>
      </c>
      <c r="L22" s="139">
        <v>11</v>
      </c>
      <c r="M22" s="60">
        <f>IF(W22=mapping!$N$1,IFERROR(VLOOKUP(Table4[[#This Row],[Column1]],mapping!A:L,12,FALSE),0),IFERROR(VLOOKUP(Table4[[#This Row],[Column1]],mapping!A:L,10,FALSE),0))</f>
        <v>1500</v>
      </c>
      <c r="N22" s="58">
        <f>Table4[[#This Row],[ سعر اليومية ]]*3%*Table4[[#This Row],[عدد الدورات ]]</f>
        <v>614.79</v>
      </c>
      <c r="O22" s="56">
        <f>Table4[[#This Row],[ سعر اليومية ]]*Table4[[#This Row],[عدد الدورات ]]-N22</f>
        <v>19878.21</v>
      </c>
      <c r="P22" s="194"/>
      <c r="Q22" s="194"/>
      <c r="R22" s="194"/>
      <c r="S22" s="58">
        <f>(Table4[[#This Row],[سعر يومية السائق]]*Table4[[#This Row],[عدد الدورات ]])-SUM(Table4[[#This Row],[سلف ]:[خصم ]])+Table4[[#This Row],[اضافي ]]</f>
        <v>16500</v>
      </c>
      <c r="U22" s="58">
        <f>Table4[[#This Row],[ سعر اليومية ]]*Table4[[#This Row],[عدد الدورات ]]-Table4[[#This Row],[سعر يومية السائق]]*L22</f>
        <v>3993</v>
      </c>
      <c r="V22" s="58">
        <f>U22-Table4[[#This Row],[W/H  3%]]</f>
        <v>3378.21</v>
      </c>
      <c r="W22" s="66" t="str">
        <f>Table4[[#This Row],[اليوم]]&amp;Table4[[#This Row],[الشهر ]]&amp;Table4[[#This Row],[العام]]</f>
        <v>2822026</v>
      </c>
      <c r="X22" s="66" t="s">
        <v>304</v>
      </c>
    </row>
    <row r="23" spans="1:24" x14ac:dyDescent="0.3">
      <c r="A23" s="53">
        <v>28</v>
      </c>
      <c r="B23" s="53">
        <v>2</v>
      </c>
      <c r="C23" s="53">
        <v>2026</v>
      </c>
      <c r="D23" s="41" t="str">
        <f t="shared" si="2"/>
        <v>محمد جمال القناطر لوجستيكاابورواش سوزوكي</v>
      </c>
      <c r="E23" s="4">
        <v>4013</v>
      </c>
      <c r="F23" s="41" t="str">
        <f>VLOOKUP(E23,mapping!C:J,2,FALSE)</f>
        <v xml:space="preserve">محمد جمال </v>
      </c>
      <c r="G23" s="41" t="str">
        <f>IFERROR(VLOOKUP(F23,mapping!$D$3:$J$200,2,FALSE),0)</f>
        <v xml:space="preserve">القناطر </v>
      </c>
      <c r="H23" s="41" t="str">
        <f>IFERROR(VLOOKUP(F23,mapping!$D$3:$J$200,3,FALSE),0)</f>
        <v>لوجستيكا</v>
      </c>
      <c r="I23" s="41" t="str">
        <f>IFERROR(VLOOKUP(F23,mapping!$D$3:$J$200,4,FALSE),0)</f>
        <v xml:space="preserve">ابورواش </v>
      </c>
      <c r="J23" s="41" t="str">
        <f>IFERROR(VLOOKUP(F23,mapping!$D$3:$J$200,5,FALSE),0)</f>
        <v>سوزوكي</v>
      </c>
      <c r="K23" s="60">
        <f>IF(W23=mapping!$N$1,IFERROR(VLOOKUP(Table4[[#This Row],[Column1]],mapping!A:L,11,FALSE),0),IFERROR(VLOOKUP(Table4[[#This Row],[Column1]],mapping!A:L,9,FALSE),0))</f>
        <v>1397</v>
      </c>
      <c r="L23" s="139">
        <v>24</v>
      </c>
      <c r="M23" s="60">
        <f>IF(W23=mapping!$N$1,IFERROR(VLOOKUP(Table4[[#This Row],[Column1]],mapping!A:L,12,FALSE),0),IFERROR(VLOOKUP(Table4[[#This Row],[Column1]],mapping!A:L,10,FALSE),0))</f>
        <v>900</v>
      </c>
      <c r="N23" s="58">
        <f>Table4[[#This Row],[ سعر اليومية ]]*3%*Table4[[#This Row],[عدد الدورات ]]</f>
        <v>1005.8399999999999</v>
      </c>
      <c r="O23" s="56">
        <f>Table4[[#This Row],[ سعر اليومية ]]*Table4[[#This Row],[عدد الدورات ]]-N23</f>
        <v>32522.16</v>
      </c>
      <c r="P23" s="194"/>
      <c r="Q23" s="194"/>
      <c r="R23" s="194"/>
      <c r="S23" s="58">
        <f>(Table4[[#This Row],[سعر يومية السائق]]*Table4[[#This Row],[عدد الدورات ]])-SUM(Table4[[#This Row],[سلف ]:[خصم ]])+Table4[[#This Row],[اضافي ]]</f>
        <v>21600</v>
      </c>
      <c r="U23" s="58">
        <f>Table4[[#This Row],[ سعر اليومية ]]*Table4[[#This Row],[عدد الدورات ]]-Table4[[#This Row],[سعر يومية السائق]]*L23</f>
        <v>11928</v>
      </c>
      <c r="V23" s="58">
        <f>U23-Table4[[#This Row],[W/H  3%]]</f>
        <v>10922.16</v>
      </c>
      <c r="W23" s="66" t="str">
        <f>Table4[[#This Row],[اليوم]]&amp;Table4[[#This Row],[الشهر ]]&amp;Table4[[#This Row],[العام]]</f>
        <v>2822026</v>
      </c>
      <c r="X23" s="66" t="s">
        <v>304</v>
      </c>
    </row>
    <row r="24" spans="1:24" x14ac:dyDescent="0.3">
      <c r="A24" s="53">
        <v>28</v>
      </c>
      <c r="B24" s="53">
        <v>2</v>
      </c>
      <c r="C24" s="53">
        <v>2026</v>
      </c>
      <c r="D24" s="41" t="str">
        <f t="shared" ref="D24" si="3">F24&amp;G24&amp;H24&amp;I24&amp;J24</f>
        <v>محمد جمال إضافيالقناطر لوجستيكاابورواش إضافي</v>
      </c>
      <c r="E24" s="4">
        <v>4014</v>
      </c>
      <c r="F24" s="41" t="str">
        <f>VLOOKUP(E24,mapping!C:J,2,FALSE)</f>
        <v>محمد جمال إضافي</v>
      </c>
      <c r="G24" s="41" t="str">
        <f>IFERROR(VLOOKUP(F24,mapping!$D$3:$J$200,2,FALSE),0)</f>
        <v xml:space="preserve">القناطر </v>
      </c>
      <c r="H24" s="41" t="str">
        <f>IFERROR(VLOOKUP(F24,mapping!$D$3:$J$200,3,FALSE),0)</f>
        <v>لوجستيكا</v>
      </c>
      <c r="I24" s="41" t="str">
        <f>IFERROR(VLOOKUP(F24,mapping!$D$3:$J$200,4,FALSE),0)</f>
        <v xml:space="preserve">ابورواش </v>
      </c>
      <c r="J24" s="41" t="str">
        <f>IFERROR(VLOOKUP(F24,mapping!$D$3:$J$200,5,FALSE),0)</f>
        <v>إضافي</v>
      </c>
      <c r="K24" s="60">
        <f>IF(W24=mapping!$N$1,IFERROR(VLOOKUP(Table4[[#This Row],[Column1]],mapping!A:L,11,FALSE),0),IFERROR(VLOOKUP(Table4[[#This Row],[Column1]],mapping!A:L,9,FALSE),0))</f>
        <v>1397</v>
      </c>
      <c r="L24" s="139">
        <v>9</v>
      </c>
      <c r="M24" s="60">
        <f>IF(W24=mapping!$N$1,IFERROR(VLOOKUP(Table4[[#This Row],[Column1]],mapping!A:L,12,FALSE),0),IFERROR(VLOOKUP(Table4[[#This Row],[Column1]],mapping!A:L,10,FALSE),0))</f>
        <v>900</v>
      </c>
      <c r="N24" s="58">
        <f>Table4[[#This Row],[ سعر اليومية ]]*3%*Table4[[#This Row],[عدد الدورات ]]</f>
        <v>377.18999999999994</v>
      </c>
      <c r="O24" s="56">
        <f>Table4[[#This Row],[ سعر اليومية ]]*Table4[[#This Row],[عدد الدورات ]]-N24</f>
        <v>12195.81</v>
      </c>
      <c r="P24" s="194"/>
      <c r="Q24" s="194"/>
      <c r="R24" s="194"/>
      <c r="S24" s="58">
        <f>(Table4[[#This Row],[سعر يومية السائق]]*Table4[[#This Row],[عدد الدورات ]])-SUM(Table4[[#This Row],[سلف ]:[خصم ]])+Table4[[#This Row],[اضافي ]]</f>
        <v>8100</v>
      </c>
      <c r="U24" s="58">
        <f>Table4[[#This Row],[ سعر اليومية ]]*Table4[[#This Row],[عدد الدورات ]]-Table4[[#This Row],[سعر يومية السائق]]*L24</f>
        <v>4473</v>
      </c>
      <c r="V24" s="58">
        <f>U24-Table4[[#This Row],[W/H  3%]]</f>
        <v>4095.81</v>
      </c>
      <c r="W24" s="66" t="str">
        <f>Table4[[#This Row],[اليوم]]&amp;Table4[[#This Row],[الشهر ]]&amp;Table4[[#This Row],[العام]]</f>
        <v>2822026</v>
      </c>
      <c r="X24" s="66" t="s">
        <v>304</v>
      </c>
    </row>
    <row r="25" spans="1:24" x14ac:dyDescent="0.3">
      <c r="A25" s="53">
        <v>28</v>
      </c>
      <c r="B25" s="53">
        <v>2</v>
      </c>
      <c r="C25" s="53">
        <v>2026</v>
      </c>
      <c r="D25" s="41" t="str">
        <f t="shared" ref="D25" si="4">F25&amp;G25&amp;H25&amp;I25&amp;J25</f>
        <v>عماد النجار1المرج 2ورديةسعوديالمخاذناتوبيس 28</v>
      </c>
      <c r="E25" s="4">
        <v>5000</v>
      </c>
      <c r="F25" s="41" t="str">
        <f>VLOOKUP(E25,mapping!C:J,2,FALSE)</f>
        <v>عماد النجار1</v>
      </c>
      <c r="G25" s="41" t="str">
        <f>IFERROR(VLOOKUP(F25,mapping!$D$3:$J$200,2,FALSE),0)</f>
        <v>المرج 2وردية</v>
      </c>
      <c r="H25" s="41" t="str">
        <f>IFERROR(VLOOKUP(F25,mapping!$D$3:$J$200,3,FALSE),0)</f>
        <v>سعودي</v>
      </c>
      <c r="I25" s="41" t="str">
        <f>IFERROR(VLOOKUP(F25,mapping!$D$3:$J$200,4,FALSE),0)</f>
        <v>المخاذن</v>
      </c>
      <c r="J25" s="41" t="str">
        <f>IFERROR(VLOOKUP(F25,mapping!$D$3:$J$200,5,FALSE),0)</f>
        <v>اتوبيس 28</v>
      </c>
      <c r="K25" s="60">
        <f>IF(W25=mapping!$N$1,IFERROR(VLOOKUP(Table4[[#This Row],[Column1]],mapping!A:L,11,FALSE),0),IFERROR(VLOOKUP(Table4[[#This Row],[Column1]],mapping!A:L,9,FALSE),0))</f>
        <v>3745</v>
      </c>
      <c r="L25" s="139">
        <v>28</v>
      </c>
      <c r="M25" s="60">
        <f>IF(W25=mapping!$N$1,IFERROR(VLOOKUP(Table4[[#This Row],[Column1]],mapping!A:L,12,FALSE),0),IFERROR(VLOOKUP(Table4[[#This Row],[Column1]],mapping!A:L,10,FALSE),0))</f>
        <v>4100</v>
      </c>
      <c r="N25" s="58">
        <f>Table4[[#This Row],[ سعر اليومية ]]*3%*Table4[[#This Row],[عدد الدورات ]]</f>
        <v>3145.7999999999997</v>
      </c>
      <c r="O25" s="56">
        <f>Table4[[#This Row],[ سعر اليومية ]]*Table4[[#This Row],[عدد الدورات ]]-N25</f>
        <v>101714.2</v>
      </c>
      <c r="P25" s="194"/>
      <c r="Q25" s="194"/>
      <c r="R25" s="194"/>
      <c r="S25" s="58">
        <f>(Table4[[#This Row],[سعر يومية السائق]]*Table4[[#This Row],[عدد الدورات ]])-SUM(Table4[[#This Row],[سلف ]:[خصم ]])+Table4[[#This Row],[اضافي ]]</f>
        <v>114800</v>
      </c>
      <c r="U25" s="58">
        <f>Table4[[#This Row],[ سعر اليومية ]]*Table4[[#This Row],[عدد الدورات ]]-Table4[[#This Row],[سعر يومية السائق]]*L25</f>
        <v>-9940</v>
      </c>
      <c r="V25" s="58">
        <f>U25-Table4[[#This Row],[W/H  3%]]</f>
        <v>-13085.8</v>
      </c>
      <c r="W25" s="66" t="str">
        <f>Table4[[#This Row],[اليوم]]&amp;Table4[[#This Row],[الشهر ]]&amp;Table4[[#This Row],[العام]]</f>
        <v>2822026</v>
      </c>
      <c r="X25" s="66" t="s">
        <v>304</v>
      </c>
    </row>
    <row r="26" spans="1:24" x14ac:dyDescent="0.3">
      <c r="A26" s="53">
        <v>28</v>
      </c>
      <c r="B26" s="53">
        <v>2</v>
      </c>
      <c r="C26" s="53">
        <v>2026</v>
      </c>
      <c r="D26" s="41" t="str">
        <f t="shared" ref="D26" si="5">F26&amp;G26&amp;H26&amp;I26&amp;J26</f>
        <v>عماد النجار2المؤسسة 2ورديةسعوديالمخاذناتوبيس 28</v>
      </c>
      <c r="E26" s="4">
        <v>5001</v>
      </c>
      <c r="F26" s="41" t="str">
        <f>VLOOKUP(E26,mapping!C:J,2,FALSE)</f>
        <v>عماد النجار2</v>
      </c>
      <c r="G26" s="41" t="str">
        <f>IFERROR(VLOOKUP(F26,mapping!$D$3:$J$200,2,FALSE),0)</f>
        <v>المؤسسة 2وردية</v>
      </c>
      <c r="H26" s="41" t="str">
        <f>IFERROR(VLOOKUP(F26,mapping!$D$3:$J$200,3,FALSE),0)</f>
        <v>سعودي</v>
      </c>
      <c r="I26" s="41" t="str">
        <f>IFERROR(VLOOKUP(F26,mapping!$D$3:$J$200,4,FALSE),0)</f>
        <v>المخاذن</v>
      </c>
      <c r="J26" s="41" t="str">
        <f>IFERROR(VLOOKUP(F26,mapping!$D$3:$J$200,5,FALSE),0)</f>
        <v>اتوبيس 28</v>
      </c>
      <c r="K26" s="60">
        <f>IF(W26=mapping!$N$1,IFERROR(VLOOKUP(Table4[[#This Row],[Column1]],mapping!A:L,11,FALSE),0),IFERROR(VLOOKUP(Table4[[#This Row],[Column1]],mapping!A:L,9,FALSE),0))</f>
        <v>3745</v>
      </c>
      <c r="L26" s="139">
        <v>28</v>
      </c>
      <c r="M26" s="60">
        <f>IF(W26=mapping!$N$1,IFERROR(VLOOKUP(Table4[[#This Row],[Column1]],mapping!A:L,12,FALSE),0),IFERROR(VLOOKUP(Table4[[#This Row],[Column1]],mapping!A:L,10,FALSE),0))</f>
        <v>4100</v>
      </c>
      <c r="N26" s="58">
        <f>Table4[[#This Row],[ سعر اليومية ]]*3%*Table4[[#This Row],[عدد الدورات ]]</f>
        <v>3145.7999999999997</v>
      </c>
      <c r="O26" s="56">
        <f>Table4[[#This Row],[ سعر اليومية ]]*Table4[[#This Row],[عدد الدورات ]]-N26</f>
        <v>101714.2</v>
      </c>
      <c r="P26" s="194"/>
      <c r="Q26" s="194"/>
      <c r="R26" s="194"/>
      <c r="S26" s="58">
        <f>(Table4[[#This Row],[سعر يومية السائق]]*Table4[[#This Row],[عدد الدورات ]])-SUM(Table4[[#This Row],[سلف ]:[خصم ]])+Table4[[#This Row],[اضافي ]]</f>
        <v>114800</v>
      </c>
      <c r="U26" s="58">
        <f>Table4[[#This Row],[ سعر اليومية ]]*Table4[[#This Row],[عدد الدورات ]]-Table4[[#This Row],[سعر يومية السائق]]*L26</f>
        <v>-9940</v>
      </c>
      <c r="V26" s="58">
        <f>U26-Table4[[#This Row],[W/H  3%]]</f>
        <v>-13085.8</v>
      </c>
      <c r="W26" s="66" t="str">
        <f>Table4[[#This Row],[اليوم]]&amp;Table4[[#This Row],[الشهر ]]&amp;Table4[[#This Row],[العام]]</f>
        <v>2822026</v>
      </c>
      <c r="X26" s="66" t="s">
        <v>304</v>
      </c>
    </row>
    <row r="27" spans="1:24" x14ac:dyDescent="0.3">
      <c r="A27" s="53">
        <v>28</v>
      </c>
      <c r="B27" s="53">
        <v>2</v>
      </c>
      <c r="C27" s="53">
        <v>2026</v>
      </c>
      <c r="D27" s="41" t="str">
        <f t="shared" ref="D27" si="6">F27&amp;G27&amp;H27&amp;I27&amp;J27</f>
        <v>عماد النجار 3الدائري 1ورديةسعوديالمخاذناتوبيس 28</v>
      </c>
      <c r="E27" s="4">
        <v>5002</v>
      </c>
      <c r="F27" s="41" t="str">
        <f>VLOOKUP(E27,mapping!C:J,2,FALSE)</f>
        <v>عماد النجار 3</v>
      </c>
      <c r="G27" s="41" t="str">
        <f>IFERROR(VLOOKUP(F27,mapping!$D$3:$J$200,2,FALSE),0)</f>
        <v>الدائري 1وردية</v>
      </c>
      <c r="H27" s="41" t="str">
        <f>IFERROR(VLOOKUP(F27,mapping!$D$3:$J$200,3,FALSE),0)</f>
        <v>سعودي</v>
      </c>
      <c r="I27" s="41" t="str">
        <f>IFERROR(VLOOKUP(F27,mapping!$D$3:$J$200,4,FALSE),0)</f>
        <v>المخاذن</v>
      </c>
      <c r="J27" s="41" t="str">
        <f>IFERROR(VLOOKUP(F27,mapping!$D$3:$J$200,5,FALSE),0)</f>
        <v>اتوبيس 28</v>
      </c>
      <c r="K27" s="60">
        <f>IF(W27=mapping!$N$1,IFERROR(VLOOKUP(Table4[[#This Row],[Column1]],mapping!A:L,11,FALSE),0),IFERROR(VLOOKUP(Table4[[#This Row],[Column1]],mapping!A:L,9,FALSE),0))</f>
        <v>2229</v>
      </c>
      <c r="L27" s="139">
        <v>69</v>
      </c>
      <c r="M27" s="60">
        <f>IF(W27=mapping!$N$1,IFERROR(VLOOKUP(Table4[[#This Row],[Column1]],mapping!A:L,12,FALSE),0),IFERROR(VLOOKUP(Table4[[#This Row],[Column1]],mapping!A:L,10,FALSE),0))</f>
        <v>2150</v>
      </c>
      <c r="N27" s="58">
        <f>Table4[[#This Row],[ سعر اليومية ]]*3%*Table4[[#This Row],[عدد الدورات ]]</f>
        <v>4614.0300000000007</v>
      </c>
      <c r="O27" s="56">
        <f>Table4[[#This Row],[ سعر اليومية ]]*Table4[[#This Row],[عدد الدورات ]]-N27</f>
        <v>149186.97</v>
      </c>
      <c r="P27" s="194"/>
      <c r="Q27" s="194"/>
      <c r="R27" s="194"/>
      <c r="S27" s="58">
        <f>(Table4[[#This Row],[سعر يومية السائق]]*Table4[[#This Row],[عدد الدورات ]])-SUM(Table4[[#This Row],[سلف ]:[خصم ]])+Table4[[#This Row],[اضافي ]]</f>
        <v>148350</v>
      </c>
      <c r="U27" s="58">
        <f>Table4[[#This Row],[ سعر اليومية ]]*Table4[[#This Row],[عدد الدورات ]]-Table4[[#This Row],[سعر يومية السائق]]*L27</f>
        <v>5451</v>
      </c>
      <c r="V27" s="58">
        <f>U27-Table4[[#This Row],[W/H  3%]]</f>
        <v>836.96999999999935</v>
      </c>
      <c r="W27" s="66" t="str">
        <f>Table4[[#This Row],[اليوم]]&amp;Table4[[#This Row],[الشهر ]]&amp;Table4[[#This Row],[العام]]</f>
        <v>2822026</v>
      </c>
      <c r="X27" s="66" t="s">
        <v>304</v>
      </c>
    </row>
    <row r="28" spans="1:24" x14ac:dyDescent="0.3">
      <c r="A28" s="53">
        <v>28</v>
      </c>
      <c r="B28" s="53">
        <v>2</v>
      </c>
      <c r="C28" s="53">
        <v>2026</v>
      </c>
      <c r="D28" s="41" t="str">
        <f t="shared" ref="D28" si="7">F28&amp;G28&amp;H28&amp;I28&amp;J28</f>
        <v>عبد الرحمن1الهرم سعوديدريماتوبيس 28</v>
      </c>
      <c r="E28" s="4">
        <v>5003</v>
      </c>
      <c r="F28" s="41" t="str">
        <f>VLOOKUP(E28,mapping!C:J,2,FALSE)</f>
        <v>عبد الرحمن1</v>
      </c>
      <c r="G28" s="41" t="str">
        <f>IFERROR(VLOOKUP(F28,mapping!$D$3:$J$200,2,FALSE),0)</f>
        <v xml:space="preserve">الهرم </v>
      </c>
      <c r="H28" s="41" t="str">
        <f>IFERROR(VLOOKUP(F28,mapping!$D$3:$J$200,3,FALSE),0)</f>
        <v>سعودي</v>
      </c>
      <c r="I28" s="41" t="str">
        <f>IFERROR(VLOOKUP(F28,mapping!$D$3:$J$200,4,FALSE),0)</f>
        <v>دريم</v>
      </c>
      <c r="J28" s="41" t="str">
        <f>IFERROR(VLOOKUP(F28,mapping!$D$3:$J$200,5,FALSE),0)</f>
        <v>اتوبيس 28</v>
      </c>
      <c r="K28" s="60">
        <f>IF(W28=mapping!$N$1,IFERROR(VLOOKUP(Table4[[#This Row],[Column1]],mapping!A:L,11,FALSE),0),IFERROR(VLOOKUP(Table4[[#This Row],[Column1]],mapping!A:L,9,FALSE),0))</f>
        <v>904</v>
      </c>
      <c r="L28" s="139">
        <v>28</v>
      </c>
      <c r="M28" s="60">
        <f>IF(W28=mapping!$N$1,IFERROR(VLOOKUP(Table4[[#This Row],[Column1]],mapping!A:L,12,FALSE),0),IFERROR(VLOOKUP(Table4[[#This Row],[Column1]],mapping!A:L,10,FALSE),0))</f>
        <v>750</v>
      </c>
      <c r="N28" s="58">
        <f>Table4[[#This Row],[ سعر اليومية ]]*3%*Table4[[#This Row],[عدد الدورات ]]</f>
        <v>759.3599999999999</v>
      </c>
      <c r="O28" s="56">
        <f>Table4[[#This Row],[ سعر اليومية ]]*Table4[[#This Row],[عدد الدورات ]]-N28</f>
        <v>24552.639999999999</v>
      </c>
      <c r="P28" s="194"/>
      <c r="Q28" s="194"/>
      <c r="R28" s="194"/>
      <c r="S28" s="58">
        <f>(Table4[[#This Row],[سعر يومية السائق]]*Table4[[#This Row],[عدد الدورات ]])-SUM(Table4[[#This Row],[سلف ]:[خصم ]])+Table4[[#This Row],[اضافي ]]</f>
        <v>21000</v>
      </c>
      <c r="U28" s="58">
        <f>Table4[[#This Row],[ سعر اليومية ]]*Table4[[#This Row],[عدد الدورات ]]-Table4[[#This Row],[سعر يومية السائق]]*L28</f>
        <v>4312</v>
      </c>
      <c r="V28" s="58">
        <f>U28-Table4[[#This Row],[W/H  3%]]</f>
        <v>3552.6400000000003</v>
      </c>
      <c r="W28" s="66" t="str">
        <f>Table4[[#This Row],[اليوم]]&amp;Table4[[#This Row],[الشهر ]]&amp;Table4[[#This Row],[العام]]</f>
        <v>2822026</v>
      </c>
      <c r="X28" s="66" t="s">
        <v>304</v>
      </c>
    </row>
    <row r="29" spans="1:24" x14ac:dyDescent="0.3">
      <c r="A29" s="53">
        <v>28</v>
      </c>
      <c r="B29" s="53">
        <v>2</v>
      </c>
      <c r="C29" s="53">
        <v>2026</v>
      </c>
      <c r="D29" s="41" t="str">
        <f t="shared" si="2"/>
        <v>عبد الرحمن2المؤسسةسعوديدريماتوبيس 28</v>
      </c>
      <c r="E29" s="4">
        <v>5004</v>
      </c>
      <c r="F29" s="41" t="str">
        <f>VLOOKUP(E29,mapping!C:J,2,FALSE)</f>
        <v>عبد الرحمن2</v>
      </c>
      <c r="G29" s="41" t="str">
        <f>IFERROR(VLOOKUP(F29,mapping!$D$3:$J$200,2,FALSE),0)</f>
        <v>المؤسسة</v>
      </c>
      <c r="H29" s="41" t="str">
        <f>IFERROR(VLOOKUP(F29,mapping!$D$3:$J$200,3,FALSE),0)</f>
        <v>سعودي</v>
      </c>
      <c r="I29" s="41" t="str">
        <f>IFERROR(VLOOKUP(F29,mapping!$D$3:$J$200,4,FALSE),0)</f>
        <v>دريم</v>
      </c>
      <c r="J29" s="41" t="str">
        <f>IFERROR(VLOOKUP(F29,mapping!$D$3:$J$200,5,FALSE),0)</f>
        <v>اتوبيس 28</v>
      </c>
      <c r="K29" s="60">
        <f>IF(W29=mapping!$N$1,IFERROR(VLOOKUP(Table4[[#This Row],[Column1]],mapping!A:L,11,FALSE),0),IFERROR(VLOOKUP(Table4[[#This Row],[Column1]],mapping!A:L,9,FALSE),0))</f>
        <v>904</v>
      </c>
      <c r="L29" s="139">
        <v>28</v>
      </c>
      <c r="M29" s="60">
        <f>IF(W29=mapping!$N$1,IFERROR(VLOOKUP(Table4[[#This Row],[Column1]],mapping!A:L,12,FALSE),0),IFERROR(VLOOKUP(Table4[[#This Row],[Column1]],mapping!A:L,10,FALSE),0))</f>
        <v>750</v>
      </c>
      <c r="N29" s="58">
        <f>Table4[[#This Row],[ سعر اليومية ]]*3%*Table4[[#This Row],[عدد الدورات ]]</f>
        <v>759.3599999999999</v>
      </c>
      <c r="O29" s="56">
        <f>Table4[[#This Row],[ سعر اليومية ]]*Table4[[#This Row],[عدد الدورات ]]-N29</f>
        <v>24552.639999999999</v>
      </c>
      <c r="P29" s="194"/>
      <c r="Q29" s="194"/>
      <c r="R29" s="194"/>
      <c r="S29" s="58">
        <f>(Table4[[#This Row],[سعر يومية السائق]]*Table4[[#This Row],[عدد الدورات ]])-SUM(Table4[[#This Row],[سلف ]:[خصم ]])+Table4[[#This Row],[اضافي ]]</f>
        <v>21000</v>
      </c>
      <c r="U29" s="58">
        <f>Table4[[#This Row],[ سعر اليومية ]]*Table4[[#This Row],[عدد الدورات ]]-Table4[[#This Row],[سعر يومية السائق]]*L29</f>
        <v>4312</v>
      </c>
      <c r="V29" s="58">
        <f>U29-Table4[[#This Row],[W/H  3%]]</f>
        <v>3552.6400000000003</v>
      </c>
      <c r="W29" s="66" t="str">
        <f>Table4[[#This Row],[اليوم]]&amp;Table4[[#This Row],[الشهر ]]&amp;Table4[[#This Row],[العام]]</f>
        <v>2822026</v>
      </c>
      <c r="X29" s="66" t="s">
        <v>304</v>
      </c>
    </row>
    <row r="30" spans="1:24" x14ac:dyDescent="0.3">
      <c r="A30" s="53">
        <v>28</v>
      </c>
      <c r="B30" s="53">
        <v>2</v>
      </c>
      <c r="C30" s="53">
        <v>2026</v>
      </c>
      <c r="D30" s="41" t="str">
        <f t="shared" si="2"/>
        <v>فرج 1حلوانسعوديهايد باركاتوبيس 28</v>
      </c>
      <c r="E30" s="4">
        <v>5005</v>
      </c>
      <c r="F30" s="41" t="str">
        <f>VLOOKUP(E30,mapping!C:J,2,FALSE)</f>
        <v>فرج 1</v>
      </c>
      <c r="G30" s="41" t="str">
        <f>IFERROR(VLOOKUP(F30,mapping!$D$3:$J$200,2,FALSE),0)</f>
        <v>حلوان</v>
      </c>
      <c r="H30" s="41" t="str">
        <f>IFERROR(VLOOKUP(F30,mapping!$D$3:$J$200,3,FALSE),0)</f>
        <v>سعودي</v>
      </c>
      <c r="I30" s="41" t="str">
        <f>IFERROR(VLOOKUP(F30,mapping!$D$3:$J$200,4,FALSE),0)</f>
        <v>هايد بارك</v>
      </c>
      <c r="J30" s="41" t="str">
        <f>IFERROR(VLOOKUP(F30,mapping!$D$3:$J$200,5,FALSE),0)</f>
        <v>اتوبيس 28</v>
      </c>
      <c r="K30" s="60">
        <f>IF(W30=mapping!$N$1,IFERROR(VLOOKUP(Table4[[#This Row],[Column1]],mapping!A:L,11,FALSE),0),IFERROR(VLOOKUP(Table4[[#This Row],[Column1]],mapping!A:L,9,FALSE),0))</f>
        <v>4213</v>
      </c>
      <c r="L30" s="139">
        <v>28</v>
      </c>
      <c r="M30" s="60">
        <f>IF(W30=mapping!$N$1,IFERROR(VLOOKUP(Table4[[#This Row],[Column1]],mapping!A:L,12,FALSE),0),IFERROR(VLOOKUP(Table4[[#This Row],[Column1]],mapping!A:L,10,FALSE),0))</f>
        <v>3500</v>
      </c>
      <c r="N30" s="58">
        <f>Table4[[#This Row],[ سعر اليومية ]]*3%*Table4[[#This Row],[عدد الدورات ]]</f>
        <v>3538.92</v>
      </c>
      <c r="O30" s="56">
        <f>Table4[[#This Row],[ سعر اليومية ]]*Table4[[#This Row],[عدد الدورات ]]-N30</f>
        <v>114425.08</v>
      </c>
      <c r="P30" s="194"/>
      <c r="Q30" s="194"/>
      <c r="R30" s="194"/>
      <c r="S30" s="58">
        <f>(Table4[[#This Row],[سعر يومية السائق]]*Table4[[#This Row],[عدد الدورات ]])-SUM(Table4[[#This Row],[سلف ]:[خصم ]])+Table4[[#This Row],[اضافي ]]</f>
        <v>98000</v>
      </c>
      <c r="U30" s="58">
        <f>Table4[[#This Row],[ سعر اليومية ]]*Table4[[#This Row],[عدد الدورات ]]-Table4[[#This Row],[سعر يومية السائق]]*L30</f>
        <v>19964</v>
      </c>
      <c r="V30" s="58">
        <f>U30-Table4[[#This Row],[W/H  3%]]</f>
        <v>16425.080000000002</v>
      </c>
      <c r="W30" s="66" t="str">
        <f>Table4[[#This Row],[اليوم]]&amp;Table4[[#This Row],[الشهر ]]&amp;Table4[[#This Row],[العام]]</f>
        <v>2822026</v>
      </c>
      <c r="X30" s="66" t="s">
        <v>304</v>
      </c>
    </row>
    <row r="31" spans="1:24" x14ac:dyDescent="0.3">
      <c r="A31" s="53">
        <v>28</v>
      </c>
      <c r="B31" s="53">
        <v>2</v>
      </c>
      <c r="C31" s="53">
        <v>2026</v>
      </c>
      <c r="D31" s="41" t="str">
        <f t="shared" si="2"/>
        <v>ممدوح كيلاني 3القومية سعوديهايد باركميكروباص صيني</v>
      </c>
      <c r="E31" s="4">
        <v>5006</v>
      </c>
      <c r="F31" s="41" t="str">
        <f>VLOOKUP(E31,mapping!C:J,2,FALSE)</f>
        <v>ممدوح كيلاني 3</v>
      </c>
      <c r="G31" s="41" t="str">
        <f>IFERROR(VLOOKUP(F31,mapping!$D$3:$J$200,2,FALSE),0)</f>
        <v xml:space="preserve">القومية </v>
      </c>
      <c r="H31" s="41" t="str">
        <f>IFERROR(VLOOKUP(F31,mapping!$D$3:$J$200,3,FALSE),0)</f>
        <v>سعودي</v>
      </c>
      <c r="I31" s="41" t="str">
        <f>IFERROR(VLOOKUP(F31,mapping!$D$3:$J$200,4,FALSE),0)</f>
        <v>هايد بارك</v>
      </c>
      <c r="J31" s="41" t="str">
        <f>IFERROR(VLOOKUP(F31,mapping!$D$3:$J$200,5,FALSE),0)</f>
        <v>ميكروباص صيني</v>
      </c>
      <c r="K31" s="60">
        <f>IF(W31=mapping!$N$1,IFERROR(VLOOKUP(Table4[[#This Row],[Column1]],mapping!A:L,11,FALSE),0),IFERROR(VLOOKUP(Table4[[#This Row],[Column1]],mapping!A:L,9,FALSE),0))</f>
        <v>2696</v>
      </c>
      <c r="L31" s="139">
        <v>28</v>
      </c>
      <c r="M31" s="60">
        <f>IF(W31=mapping!$N$1,IFERROR(VLOOKUP(Table4[[#This Row],[Column1]],mapping!A:L,12,FALSE),0),IFERROR(VLOOKUP(Table4[[#This Row],[Column1]],mapping!A:L,10,FALSE),0))</f>
        <v>2300</v>
      </c>
      <c r="N31" s="58">
        <f>Table4[[#This Row],[ سعر اليومية ]]*3%*Table4[[#This Row],[عدد الدورات ]]</f>
        <v>2264.64</v>
      </c>
      <c r="O31" s="56">
        <f>Table4[[#This Row],[ سعر اليومية ]]*Table4[[#This Row],[عدد الدورات ]]-N31</f>
        <v>73223.360000000001</v>
      </c>
      <c r="P31" s="194"/>
      <c r="Q31" s="194"/>
      <c r="R31" s="194"/>
      <c r="S31" s="58">
        <f>(Table4[[#This Row],[سعر يومية السائق]]*Table4[[#This Row],[عدد الدورات ]])-SUM(Table4[[#This Row],[سلف ]:[خصم ]])+Table4[[#This Row],[اضافي ]]</f>
        <v>64400</v>
      </c>
      <c r="U31" s="58">
        <f>Table4[[#This Row],[ سعر اليومية ]]*Table4[[#This Row],[عدد الدورات ]]-Table4[[#This Row],[سعر يومية السائق]]*L31</f>
        <v>11088</v>
      </c>
      <c r="V31" s="58">
        <f>U31-Table4[[#This Row],[W/H  3%]]</f>
        <v>8823.36</v>
      </c>
      <c r="W31" s="66" t="str">
        <f>Table4[[#This Row],[اليوم]]&amp;Table4[[#This Row],[الشهر ]]&amp;Table4[[#This Row],[العام]]</f>
        <v>2822026</v>
      </c>
      <c r="X31" s="66" t="s">
        <v>304</v>
      </c>
    </row>
    <row r="32" spans="1:24" x14ac:dyDescent="0.3">
      <c r="A32" s="53">
        <v>28</v>
      </c>
      <c r="B32" s="53">
        <v>2</v>
      </c>
      <c r="C32" s="53">
        <v>2026</v>
      </c>
      <c r="D32" s="41" t="str">
        <f t="shared" si="2"/>
        <v>مصطفي رشدي1المنيب 2 ورديةسعوديميفيداميكروباص صيني</v>
      </c>
      <c r="E32" s="4">
        <v>5007</v>
      </c>
      <c r="F32" s="41" t="str">
        <f>VLOOKUP(E32,mapping!C:J,2,FALSE)</f>
        <v>مصطفي رشدي1</v>
      </c>
      <c r="G32" s="41" t="str">
        <f>IFERROR(VLOOKUP(F32,mapping!$D$3:$J$200,2,FALSE),0)</f>
        <v>المنيب 2 وردية</v>
      </c>
      <c r="H32" s="41" t="str">
        <f>IFERROR(VLOOKUP(F32,mapping!$D$3:$J$200,3,FALSE),0)</f>
        <v>سعودي</v>
      </c>
      <c r="I32" s="41" t="str">
        <f>IFERROR(VLOOKUP(F32,mapping!$D$3:$J$200,4,FALSE),0)</f>
        <v>ميفيدا</v>
      </c>
      <c r="J32" s="41" t="str">
        <f>IFERROR(VLOOKUP(F32,mapping!$D$3:$J$200,5,FALSE),0)</f>
        <v>ميكروباص صيني</v>
      </c>
      <c r="K32" s="60">
        <f>IF(W32=mapping!$N$1,IFERROR(VLOOKUP(Table4[[#This Row],[Column1]],mapping!A:L,11,FALSE),0),IFERROR(VLOOKUP(Table4[[#This Row],[Column1]],mapping!A:L,9,FALSE),0))</f>
        <v>2696</v>
      </c>
      <c r="L32" s="139">
        <v>19</v>
      </c>
      <c r="M32" s="60">
        <f>IF(W32=mapping!$N$1,IFERROR(VLOOKUP(Table4[[#This Row],[Column1]],mapping!A:L,12,FALSE),0),IFERROR(VLOOKUP(Table4[[#This Row],[Column1]],mapping!A:L,10,FALSE),0))</f>
        <v>2000</v>
      </c>
      <c r="N32" s="58">
        <f>Table4[[#This Row],[ سعر اليومية ]]*3%*Table4[[#This Row],[عدد الدورات ]]</f>
        <v>1536.7199999999998</v>
      </c>
      <c r="O32" s="56">
        <f>Table4[[#This Row],[ سعر اليومية ]]*Table4[[#This Row],[عدد الدورات ]]-N32</f>
        <v>49687.28</v>
      </c>
      <c r="P32" s="194"/>
      <c r="Q32" s="194"/>
      <c r="R32" s="194"/>
      <c r="S32" s="58">
        <f>(Table4[[#This Row],[سعر يومية السائق]]*Table4[[#This Row],[عدد الدورات ]])-SUM(Table4[[#This Row],[سلف ]:[خصم ]])+Table4[[#This Row],[اضافي ]]</f>
        <v>38000</v>
      </c>
      <c r="U32" s="58">
        <f>Table4[[#This Row],[ سعر اليومية ]]*Table4[[#This Row],[عدد الدورات ]]-Table4[[#This Row],[سعر يومية السائق]]*L32</f>
        <v>13224</v>
      </c>
      <c r="V32" s="58">
        <f>U32-Table4[[#This Row],[W/H  3%]]</f>
        <v>11687.28</v>
      </c>
      <c r="W32" s="66" t="str">
        <f>Table4[[#This Row],[اليوم]]&amp;Table4[[#This Row],[الشهر ]]&amp;Table4[[#This Row],[العام]]</f>
        <v>2822026</v>
      </c>
      <c r="X32" s="66" t="s">
        <v>304</v>
      </c>
    </row>
    <row r="33" spans="1:24" x14ac:dyDescent="0.3">
      <c r="A33" s="53">
        <v>28</v>
      </c>
      <c r="B33" s="53">
        <v>2</v>
      </c>
      <c r="C33" s="53">
        <v>2026</v>
      </c>
      <c r="D33" s="41" t="str">
        <f t="shared" si="2"/>
        <v>مصطفي رشدي2المنيب 1 ورديةسعوديميفيداميكروباص صيني</v>
      </c>
      <c r="E33" s="4">
        <v>5008</v>
      </c>
      <c r="F33" s="41" t="str">
        <f>VLOOKUP(E33,mapping!C:J,2,FALSE)</f>
        <v>مصطفي رشدي2</v>
      </c>
      <c r="G33" s="41" t="str">
        <f>IFERROR(VLOOKUP(F33,mapping!$D$3:$J$200,2,FALSE),0)</f>
        <v>المنيب 1 وردية</v>
      </c>
      <c r="H33" s="41" t="str">
        <f>IFERROR(VLOOKUP(F33,mapping!$D$3:$J$200,3,FALSE),0)</f>
        <v>سعودي</v>
      </c>
      <c r="I33" s="41" t="str">
        <f>IFERROR(VLOOKUP(F33,mapping!$D$3:$J$200,4,FALSE),0)</f>
        <v>ميفيدا</v>
      </c>
      <c r="J33" s="41" t="str">
        <f>IFERROR(VLOOKUP(F33,mapping!$D$3:$J$200,5,FALSE),0)</f>
        <v>ميكروباص صيني</v>
      </c>
      <c r="K33" s="60">
        <f>IF(W33=mapping!$N$1,IFERROR(VLOOKUP(Table4[[#This Row],[Column1]],mapping!A:L,11,FALSE),0),IFERROR(VLOOKUP(Table4[[#This Row],[Column1]],mapping!A:L,9,FALSE),0))</f>
        <v>1348</v>
      </c>
      <c r="L33" s="139">
        <v>5</v>
      </c>
      <c r="M33" s="60">
        <f>IF(W33=mapping!$N$1,IFERROR(VLOOKUP(Table4[[#This Row],[Column1]],mapping!A:L,12,FALSE),0),IFERROR(VLOOKUP(Table4[[#This Row],[Column1]],mapping!A:L,10,FALSE),0))</f>
        <v>1050</v>
      </c>
      <c r="N33" s="58">
        <f>Table4[[#This Row],[ سعر اليومية ]]*3%*Table4[[#This Row],[عدد الدورات ]]</f>
        <v>202.2</v>
      </c>
      <c r="O33" s="56">
        <f>Table4[[#This Row],[ سعر اليومية ]]*Table4[[#This Row],[عدد الدورات ]]-N33</f>
        <v>6537.8</v>
      </c>
      <c r="P33" s="194"/>
      <c r="Q33" s="194"/>
      <c r="R33" s="194"/>
      <c r="S33" s="58">
        <f>(Table4[[#This Row],[سعر يومية السائق]]*Table4[[#This Row],[عدد الدورات ]])-SUM(Table4[[#This Row],[سلف ]:[خصم ]])+Table4[[#This Row],[اضافي ]]</f>
        <v>5250</v>
      </c>
      <c r="U33" s="58">
        <f>Table4[[#This Row],[ سعر اليومية ]]*Table4[[#This Row],[عدد الدورات ]]-Table4[[#This Row],[سعر يومية السائق]]*L33</f>
        <v>1490</v>
      </c>
      <c r="V33" s="58">
        <f>U33-Table4[[#This Row],[W/H  3%]]</f>
        <v>1287.8</v>
      </c>
      <c r="W33" s="66" t="str">
        <f>Table4[[#This Row],[اليوم]]&amp;Table4[[#This Row],[الشهر ]]&amp;Table4[[#This Row],[العام]]</f>
        <v>2822026</v>
      </c>
      <c r="X33" s="66" t="s">
        <v>304</v>
      </c>
    </row>
    <row r="34" spans="1:24" x14ac:dyDescent="0.3">
      <c r="A34" s="53">
        <v>28</v>
      </c>
      <c r="B34" s="53">
        <v>2</v>
      </c>
      <c r="C34" s="53">
        <v>2026</v>
      </c>
      <c r="D34" s="41" t="str">
        <f t="shared" ref="D34:D102" si="8">F34&amp;G34&amp;H34&amp;I34&amp;J34</f>
        <v>فرج 2حلوان 2 ورديةسعوديميفيداميكروباص صيني</v>
      </c>
      <c r="E34" s="4">
        <v>5009</v>
      </c>
      <c r="F34" s="41" t="str">
        <f>VLOOKUP(E34,mapping!C:J,2,FALSE)</f>
        <v>فرج 2</v>
      </c>
      <c r="G34" s="41" t="str">
        <f>IFERROR(VLOOKUP(F34,mapping!$D$3:$J$200,2,FALSE),0)</f>
        <v>حلوان 2 وردية</v>
      </c>
      <c r="H34" s="41" t="str">
        <f>IFERROR(VLOOKUP(F34,mapping!$D$3:$J$200,3,FALSE),0)</f>
        <v>سعودي</v>
      </c>
      <c r="I34" s="41" t="str">
        <f>IFERROR(VLOOKUP(F34,mapping!$D$3:$J$200,4,FALSE),0)</f>
        <v>ميفيدا</v>
      </c>
      <c r="J34" s="41" t="str">
        <f>IFERROR(VLOOKUP(F34,mapping!$D$3:$J$200,5,FALSE),0)</f>
        <v>ميكروباص صيني</v>
      </c>
      <c r="K34" s="60">
        <f>IF(W34=mapping!$N$1,IFERROR(VLOOKUP(Table4[[#This Row],[Column1]],mapping!A:L,11,FALSE),0),IFERROR(VLOOKUP(Table4[[#This Row],[Column1]],mapping!A:L,9,FALSE),0))</f>
        <v>2696</v>
      </c>
      <c r="L34" s="139">
        <v>17.5</v>
      </c>
      <c r="M34" s="60">
        <f>IF(W34=mapping!$N$1,IFERROR(VLOOKUP(Table4[[#This Row],[Column1]],mapping!A:L,12,FALSE),0),IFERROR(VLOOKUP(Table4[[#This Row],[Column1]],mapping!A:L,10,FALSE),0))</f>
        <v>2100</v>
      </c>
      <c r="N34" s="58">
        <f>Table4[[#This Row],[ سعر اليومية ]]*3%*Table4[[#This Row],[عدد الدورات ]]</f>
        <v>1415.3999999999999</v>
      </c>
      <c r="O34" s="56">
        <f>Table4[[#This Row],[ سعر اليومية ]]*Table4[[#This Row],[عدد الدورات ]]-N34</f>
        <v>45764.6</v>
      </c>
      <c r="P34" s="194"/>
      <c r="Q34" s="194"/>
      <c r="R34" s="194"/>
      <c r="S34" s="58">
        <f>(Table4[[#This Row],[سعر يومية السائق]]*Table4[[#This Row],[عدد الدورات ]])-SUM(Table4[[#This Row],[سلف ]:[خصم ]])+Table4[[#This Row],[اضافي ]]</f>
        <v>36750</v>
      </c>
      <c r="U34" s="58">
        <f>Table4[[#This Row],[ سعر اليومية ]]*Table4[[#This Row],[عدد الدورات ]]-Table4[[#This Row],[سعر يومية السائق]]*L34</f>
        <v>10430</v>
      </c>
      <c r="V34" s="58">
        <f>U34-Table4[[#This Row],[W/H  3%]]</f>
        <v>9014.6</v>
      </c>
      <c r="W34" s="66" t="str">
        <f>Table4[[#This Row],[اليوم]]&amp;Table4[[#This Row],[الشهر ]]&amp;Table4[[#This Row],[العام]]</f>
        <v>2822026</v>
      </c>
      <c r="X34" s="66" t="s">
        <v>304</v>
      </c>
    </row>
    <row r="35" spans="1:24" x14ac:dyDescent="0.3">
      <c r="A35" s="53">
        <v>28</v>
      </c>
      <c r="B35" s="53">
        <v>2</v>
      </c>
      <c r="C35" s="53">
        <v>2026</v>
      </c>
      <c r="D35" s="41" t="str">
        <f t="shared" si="8"/>
        <v>فرج 3حلوان 2 ورديةسعوديالقطاميةاتوبيس 28</v>
      </c>
      <c r="E35" s="4">
        <v>5010</v>
      </c>
      <c r="F35" s="41" t="str">
        <f>VLOOKUP(E35,mapping!C:J,2,FALSE)</f>
        <v>فرج 3</v>
      </c>
      <c r="G35" s="41" t="str">
        <f>IFERROR(VLOOKUP(F35,mapping!$D$3:$J$200,2,FALSE),0)</f>
        <v>حلوان 2 وردية</v>
      </c>
      <c r="H35" s="41" t="str">
        <f>IFERROR(VLOOKUP(F35,mapping!$D$3:$J$200,3,FALSE),0)</f>
        <v>سعودي</v>
      </c>
      <c r="I35" s="41" t="str">
        <f>IFERROR(VLOOKUP(F35,mapping!$D$3:$J$200,4,FALSE),0)</f>
        <v>القطامية</v>
      </c>
      <c r="J35" s="41" t="str">
        <f>IFERROR(VLOOKUP(F35,mapping!$D$3:$J$200,5,FALSE),0)</f>
        <v>اتوبيس 28</v>
      </c>
      <c r="K35" s="60">
        <f>IF(W35=mapping!$N$1,IFERROR(VLOOKUP(Table4[[#This Row],[Column1]],mapping!A:L,11,FALSE),0),IFERROR(VLOOKUP(Table4[[#This Row],[Column1]],mapping!A:L,9,FALSE),0))</f>
        <v>3105</v>
      </c>
      <c r="L35" s="139">
        <v>28</v>
      </c>
      <c r="M35" s="60">
        <f>IF(W35=mapping!$N$1,IFERROR(VLOOKUP(Table4[[#This Row],[Column1]],mapping!A:L,12,FALSE),0),IFERROR(VLOOKUP(Table4[[#This Row],[Column1]],mapping!A:L,10,FALSE),0))</f>
        <v>3050</v>
      </c>
      <c r="N35" s="58">
        <f>Table4[[#This Row],[ سعر اليومية ]]*3%*Table4[[#This Row],[عدد الدورات ]]</f>
        <v>2608.1999999999998</v>
      </c>
      <c r="O35" s="56">
        <f>Table4[[#This Row],[ سعر اليومية ]]*Table4[[#This Row],[عدد الدورات ]]-N35</f>
        <v>84331.8</v>
      </c>
      <c r="P35" s="194"/>
      <c r="Q35" s="194"/>
      <c r="R35" s="194"/>
      <c r="S35" s="58">
        <f>(Table4[[#This Row],[سعر يومية السائق]]*Table4[[#This Row],[عدد الدورات ]])-SUM(Table4[[#This Row],[سلف ]:[خصم ]])+Table4[[#This Row],[اضافي ]]</f>
        <v>85400</v>
      </c>
      <c r="U35" s="58">
        <f>Table4[[#This Row],[ سعر اليومية ]]*Table4[[#This Row],[عدد الدورات ]]-Table4[[#This Row],[سعر يومية السائق]]*L35</f>
        <v>1540</v>
      </c>
      <c r="V35" s="58">
        <f>U35-Table4[[#This Row],[W/H  3%]]</f>
        <v>-1068.1999999999998</v>
      </c>
      <c r="W35" s="66" t="str">
        <f>Table4[[#This Row],[اليوم]]&amp;Table4[[#This Row],[الشهر ]]&amp;Table4[[#This Row],[العام]]</f>
        <v>2822026</v>
      </c>
      <c r="X35" s="66" t="s">
        <v>304</v>
      </c>
    </row>
    <row r="36" spans="1:24" x14ac:dyDescent="0.3">
      <c r="A36" s="53">
        <v>28</v>
      </c>
      <c r="B36" s="53">
        <v>2</v>
      </c>
      <c r="C36" s="53">
        <v>2026</v>
      </c>
      <c r="D36" s="41" t="str">
        <f t="shared" si="8"/>
        <v>فرج 4مايو ورديةسعوديالقطاميةميكروباص</v>
      </c>
      <c r="E36" s="4">
        <v>5011</v>
      </c>
      <c r="F36" s="41" t="str">
        <f>VLOOKUP(E36,mapping!C:J,2,FALSE)</f>
        <v>فرج 4</v>
      </c>
      <c r="G36" s="41" t="str">
        <f>IFERROR(VLOOKUP(F36,mapping!$D$3:$J$200,2,FALSE),0)</f>
        <v>مايو وردية</v>
      </c>
      <c r="H36" s="41" t="str">
        <f>IFERROR(VLOOKUP(F36,mapping!$D$3:$J$200,3,FALSE),0)</f>
        <v>سعودي</v>
      </c>
      <c r="I36" s="41" t="str">
        <f>IFERROR(VLOOKUP(F36,mapping!$D$3:$J$200,4,FALSE),0)</f>
        <v>القطامية</v>
      </c>
      <c r="J36" s="41" t="str">
        <f>IFERROR(VLOOKUP(F36,mapping!$D$3:$J$200,5,FALSE),0)</f>
        <v>ميكروباص</v>
      </c>
      <c r="K36" s="60">
        <f>IF(W36=mapping!$N$1,IFERROR(VLOOKUP(Table4[[#This Row],[Column1]],mapping!A:L,11,FALSE),0),IFERROR(VLOOKUP(Table4[[#This Row],[Column1]],mapping!A:L,9,FALSE),0))</f>
        <v>1111</v>
      </c>
      <c r="L36" s="139">
        <v>28</v>
      </c>
      <c r="M36" s="60">
        <f>IF(W36=mapping!$N$1,IFERROR(VLOOKUP(Table4[[#This Row],[Column1]],mapping!A:L,12,FALSE),0),IFERROR(VLOOKUP(Table4[[#This Row],[Column1]],mapping!A:L,10,FALSE),0))</f>
        <v>1100</v>
      </c>
      <c r="N36" s="58">
        <f>Table4[[#This Row],[ سعر اليومية ]]*3%*Table4[[#This Row],[عدد الدورات ]]</f>
        <v>933.24</v>
      </c>
      <c r="O36" s="56">
        <f>Table4[[#This Row],[ سعر اليومية ]]*Table4[[#This Row],[عدد الدورات ]]-N36</f>
        <v>30174.76</v>
      </c>
      <c r="P36" s="194"/>
      <c r="Q36" s="194"/>
      <c r="R36" s="194"/>
      <c r="S36" s="58">
        <f>(Table4[[#This Row],[سعر يومية السائق]]*Table4[[#This Row],[عدد الدورات ]])-SUM(Table4[[#This Row],[سلف ]:[خصم ]])+Table4[[#This Row],[اضافي ]]</f>
        <v>30800</v>
      </c>
      <c r="U36" s="58">
        <f>Table4[[#This Row],[ سعر اليومية ]]*Table4[[#This Row],[عدد الدورات ]]-Table4[[#This Row],[سعر يومية السائق]]*L36</f>
        <v>308</v>
      </c>
      <c r="V36" s="58">
        <f>U36-Table4[[#This Row],[W/H  3%]]</f>
        <v>-625.24</v>
      </c>
      <c r="W36" s="66" t="str">
        <f>Table4[[#This Row],[اليوم]]&amp;Table4[[#This Row],[الشهر ]]&amp;Table4[[#This Row],[العام]]</f>
        <v>2822026</v>
      </c>
      <c r="X36" s="66" t="s">
        <v>304</v>
      </c>
    </row>
    <row r="37" spans="1:24" x14ac:dyDescent="0.3">
      <c r="A37" s="53">
        <v>28</v>
      </c>
      <c r="B37" s="53">
        <v>2</v>
      </c>
      <c r="C37" s="53">
        <v>2026</v>
      </c>
      <c r="D37" s="41" t="str">
        <f t="shared" si="8"/>
        <v>مصطفي رشدي3المنيب5شفتسعوديالقطاميةاتوبيس 28</v>
      </c>
      <c r="E37" s="4">
        <v>5012</v>
      </c>
      <c r="F37" s="41" t="str">
        <f>VLOOKUP(E37,mapping!C:J,2,FALSE)</f>
        <v>مصطفي رشدي3</v>
      </c>
      <c r="G37" s="41" t="str">
        <f>IFERROR(VLOOKUP(F37,mapping!$D$3:$J$200,2,FALSE),0)</f>
        <v>المنيب5شفت</v>
      </c>
      <c r="H37" s="41" t="str">
        <f>IFERROR(VLOOKUP(F37,mapping!$D$3:$J$200,3,FALSE),0)</f>
        <v>سعودي</v>
      </c>
      <c r="I37" s="41" t="str">
        <f>IFERROR(VLOOKUP(F37,mapping!$D$3:$J$200,4,FALSE),0)</f>
        <v>القطامية</v>
      </c>
      <c r="J37" s="41" t="str">
        <f>IFERROR(VLOOKUP(F37,mapping!$D$3:$J$200,5,FALSE),0)</f>
        <v>اتوبيس 28</v>
      </c>
      <c r="K37" s="60">
        <f>IF(W37=mapping!$N$1,IFERROR(VLOOKUP(Table4[[#This Row],[Column1]],mapping!A:L,11,FALSE),0),IFERROR(VLOOKUP(Table4[[#This Row],[Column1]],mapping!A:L,9,FALSE),0))</f>
        <v>2408</v>
      </c>
      <c r="L37" s="139">
        <v>28</v>
      </c>
      <c r="M37" s="60">
        <f>IF(W37=mapping!$N$1,IFERROR(VLOOKUP(Table4[[#This Row],[Column1]],mapping!A:L,12,FALSE),0),IFERROR(VLOOKUP(Table4[[#This Row],[Column1]],mapping!A:L,10,FALSE),0))</f>
        <v>1925</v>
      </c>
      <c r="N37" s="58">
        <f>Table4[[#This Row],[ سعر اليومية ]]*3%*Table4[[#This Row],[عدد الدورات ]]</f>
        <v>2022.7199999999998</v>
      </c>
      <c r="O37" s="56">
        <f>Table4[[#This Row],[ سعر اليومية ]]*Table4[[#This Row],[عدد الدورات ]]-N37</f>
        <v>65401.279999999999</v>
      </c>
      <c r="P37" s="194"/>
      <c r="Q37" s="194"/>
      <c r="R37" s="194"/>
      <c r="S37" s="58">
        <f>(Table4[[#This Row],[سعر يومية السائق]]*Table4[[#This Row],[عدد الدورات ]])-SUM(Table4[[#This Row],[سلف ]:[خصم ]])+Table4[[#This Row],[اضافي ]]</f>
        <v>53900</v>
      </c>
      <c r="U37" s="58">
        <f>Table4[[#This Row],[ سعر اليومية ]]*Table4[[#This Row],[عدد الدورات ]]-Table4[[#This Row],[سعر يومية السائق]]*L37</f>
        <v>13524</v>
      </c>
      <c r="V37" s="58">
        <f>U37-Table4[[#This Row],[W/H  3%]]</f>
        <v>11501.28</v>
      </c>
      <c r="W37" s="66" t="str">
        <f>Table4[[#This Row],[اليوم]]&amp;Table4[[#This Row],[الشهر ]]&amp;Table4[[#This Row],[العام]]</f>
        <v>2822026</v>
      </c>
      <c r="X37" s="66" t="s">
        <v>304</v>
      </c>
    </row>
    <row r="38" spans="1:24" x14ac:dyDescent="0.3">
      <c r="A38" s="53">
        <v>28</v>
      </c>
      <c r="B38" s="53">
        <v>2</v>
      </c>
      <c r="C38" s="53">
        <v>2026</v>
      </c>
      <c r="D38" s="41" t="str">
        <f t="shared" si="8"/>
        <v>مصطفي رشدي4المنيب Wصباحيةسعوديالقطاميةاتوبيس 28</v>
      </c>
      <c r="E38" s="4">
        <v>5013</v>
      </c>
      <c r="F38" s="41" t="str">
        <f>VLOOKUP(E38,mapping!C:J,2,FALSE)</f>
        <v>مصطفي رشدي4</v>
      </c>
      <c r="G38" s="41" t="str">
        <f>IFERROR(VLOOKUP(F38,mapping!$D$3:$J$200,2,FALSE),0)</f>
        <v>المنيب Wصباحية</v>
      </c>
      <c r="H38" s="41" t="str">
        <f>IFERROR(VLOOKUP(F38,mapping!$D$3:$J$200,3,FALSE),0)</f>
        <v>سعودي</v>
      </c>
      <c r="I38" s="41" t="str">
        <f>IFERROR(VLOOKUP(F38,mapping!$D$3:$J$200,4,FALSE),0)</f>
        <v>القطامية</v>
      </c>
      <c r="J38" s="41" t="str">
        <f>IFERROR(VLOOKUP(F38,mapping!$D$3:$J$200,5,FALSE),0)</f>
        <v>اتوبيس 28</v>
      </c>
      <c r="K38" s="60">
        <f>IF(W38=mapping!$N$1,IFERROR(VLOOKUP(Table4[[#This Row],[Column1]],mapping!A:L,11,FALSE),0),IFERROR(VLOOKUP(Table4[[#This Row],[Column1]],mapping!A:L,9,FALSE),0))</f>
        <v>963</v>
      </c>
      <c r="L38" s="139">
        <v>28</v>
      </c>
      <c r="M38" s="60">
        <f>IF(W38=mapping!$N$1,IFERROR(VLOOKUP(Table4[[#This Row],[Column1]],mapping!A:L,12,FALSE),0),IFERROR(VLOOKUP(Table4[[#This Row],[Column1]],mapping!A:L,10,FALSE),0))</f>
        <v>910</v>
      </c>
      <c r="N38" s="58">
        <f>Table4[[#This Row],[ سعر اليومية ]]*3%*Table4[[#This Row],[عدد الدورات ]]</f>
        <v>808.92000000000007</v>
      </c>
      <c r="O38" s="56">
        <f>Table4[[#This Row],[ سعر اليومية ]]*Table4[[#This Row],[عدد الدورات ]]-N38</f>
        <v>26155.08</v>
      </c>
      <c r="P38" s="194"/>
      <c r="Q38" s="194"/>
      <c r="R38" s="194"/>
      <c r="S38" s="58">
        <f>(Table4[[#This Row],[سعر يومية السائق]]*Table4[[#This Row],[عدد الدورات ]])-SUM(Table4[[#This Row],[سلف ]:[خصم ]])+Table4[[#This Row],[اضافي ]]</f>
        <v>25480</v>
      </c>
      <c r="U38" s="58">
        <f>Table4[[#This Row],[ سعر اليومية ]]*Table4[[#This Row],[عدد الدورات ]]-Table4[[#This Row],[سعر يومية السائق]]*L38</f>
        <v>1484</v>
      </c>
      <c r="V38" s="58">
        <f>U38-Table4[[#This Row],[W/H  3%]]</f>
        <v>675.07999999999993</v>
      </c>
      <c r="W38" s="66" t="str">
        <f>Table4[[#This Row],[اليوم]]&amp;Table4[[#This Row],[الشهر ]]&amp;Table4[[#This Row],[العام]]</f>
        <v>2822026</v>
      </c>
      <c r="X38" s="66" t="s">
        <v>304</v>
      </c>
    </row>
    <row r="39" spans="1:24" x14ac:dyDescent="0.3">
      <c r="A39" s="53">
        <v>28</v>
      </c>
      <c r="B39" s="53">
        <v>2</v>
      </c>
      <c r="C39" s="53">
        <v>2026</v>
      </c>
      <c r="D39" s="41" t="str">
        <f t="shared" si="8"/>
        <v>مصطفي رشدي5صقر 2 ورديةسعوديالقطاميةاتوبيس 28</v>
      </c>
      <c r="E39" s="4">
        <v>5014</v>
      </c>
      <c r="F39" s="41" t="str">
        <f>VLOOKUP(E39,mapping!C:J,2,FALSE)</f>
        <v>مصطفي رشدي5</v>
      </c>
      <c r="G39" s="41" t="str">
        <f>IFERROR(VLOOKUP(F39,mapping!$D$3:$J$200,2,FALSE),0)</f>
        <v>صقر 2 وردية</v>
      </c>
      <c r="H39" s="41" t="str">
        <f>IFERROR(VLOOKUP(F39,mapping!$D$3:$J$200,3,FALSE),0)</f>
        <v>سعودي</v>
      </c>
      <c r="I39" s="41" t="str">
        <f>IFERROR(VLOOKUP(F39,mapping!$D$3:$J$200,4,FALSE),0)</f>
        <v>القطامية</v>
      </c>
      <c r="J39" s="41" t="str">
        <f>IFERROR(VLOOKUP(F39,mapping!$D$3:$J$200,5,FALSE),0)</f>
        <v>اتوبيس 28</v>
      </c>
      <c r="K39" s="60">
        <f>IF(W39=mapping!$N$1,IFERROR(VLOOKUP(Table4[[#This Row],[Column1]],mapping!A:L,11,FALSE),0),IFERROR(VLOOKUP(Table4[[#This Row],[Column1]],mapping!A:L,9,FALSE),0))</f>
        <v>1927</v>
      </c>
      <c r="L39" s="139">
        <v>28</v>
      </c>
      <c r="M39" s="60">
        <f>IF(W39=mapping!$N$1,IFERROR(VLOOKUP(Table4[[#This Row],[Column1]],mapping!A:L,12,FALSE),0),IFERROR(VLOOKUP(Table4[[#This Row],[Column1]],mapping!A:L,10,FALSE),0))</f>
        <v>1660</v>
      </c>
      <c r="N39" s="58">
        <f>Table4[[#This Row],[ سعر اليومية ]]*3%*Table4[[#This Row],[عدد الدورات ]]</f>
        <v>1618.6799999999998</v>
      </c>
      <c r="O39" s="56">
        <f>Table4[[#This Row],[ سعر اليومية ]]*Table4[[#This Row],[عدد الدورات ]]-N39</f>
        <v>52337.32</v>
      </c>
      <c r="P39" s="194"/>
      <c r="Q39" s="194"/>
      <c r="R39" s="194"/>
      <c r="S39" s="58">
        <f>(Table4[[#This Row],[سعر يومية السائق]]*Table4[[#This Row],[عدد الدورات ]])-SUM(Table4[[#This Row],[سلف ]:[خصم ]])+Table4[[#This Row],[اضافي ]]</f>
        <v>46480</v>
      </c>
      <c r="U39" s="58">
        <f>Table4[[#This Row],[ سعر اليومية ]]*Table4[[#This Row],[عدد الدورات ]]-Table4[[#This Row],[سعر يومية السائق]]*L39</f>
        <v>7476</v>
      </c>
      <c r="V39" s="58">
        <f>U39-Table4[[#This Row],[W/H  3%]]</f>
        <v>5857.32</v>
      </c>
      <c r="W39" s="66" t="str">
        <f>Table4[[#This Row],[اليوم]]&amp;Table4[[#This Row],[الشهر ]]&amp;Table4[[#This Row],[العام]]</f>
        <v>2822026</v>
      </c>
      <c r="X39" s="66" t="s">
        <v>304</v>
      </c>
    </row>
    <row r="40" spans="1:24" x14ac:dyDescent="0.3">
      <c r="A40" s="53">
        <v>28</v>
      </c>
      <c r="B40" s="53">
        <v>2</v>
      </c>
      <c r="C40" s="53">
        <v>2026</v>
      </c>
      <c r="D40" s="41" t="str">
        <f t="shared" ref="D40:D71" si="9">F40&amp;G40&amp;H40&amp;I40&amp;J40</f>
        <v>كرم ترك 1قليوب 2 ورديةسعوديالقطاميةاتوبيس 28</v>
      </c>
      <c r="E40" s="4">
        <v>5015</v>
      </c>
      <c r="F40" s="41" t="str">
        <f>VLOOKUP(E40,mapping!C:J,2,FALSE)</f>
        <v>كرم ترك 1</v>
      </c>
      <c r="G40" s="41" t="str">
        <f>IFERROR(VLOOKUP(F40,mapping!$D$3:$J$200,2,FALSE),0)</f>
        <v>قليوب 2 وردية</v>
      </c>
      <c r="H40" s="41" t="str">
        <f>IFERROR(VLOOKUP(F40,mapping!$D$3:$J$200,3,FALSE),0)</f>
        <v>سعودي</v>
      </c>
      <c r="I40" s="41" t="str">
        <f>IFERROR(VLOOKUP(F40,mapping!$D$3:$J$200,4,FALSE),0)</f>
        <v>القطامية</v>
      </c>
      <c r="J40" s="41" t="str">
        <f>IFERROR(VLOOKUP(F40,mapping!$D$3:$J$200,5,FALSE),0)</f>
        <v>اتوبيس 28</v>
      </c>
      <c r="K40" s="60">
        <f>IFERROR(VLOOKUP(Table4[[#This Row],[Column1]],mapping!A:J,9,FALSE),0)</f>
        <v>3599</v>
      </c>
      <c r="L40" s="139">
        <v>28</v>
      </c>
      <c r="M40" s="60">
        <f>IF(W40=mapping!$N$1,IFERROR(VLOOKUP(Table4[[#This Row],[Column1]],mapping!A:L,12,FALSE),0),IFERROR(VLOOKUP(Table4[[#This Row],[Column1]],mapping!A:L,10,FALSE),0))</f>
        <v>3800</v>
      </c>
      <c r="N40" s="58">
        <f>Table4[[#This Row],[ سعر اليومية ]]*3%*Table4[[#This Row],[عدد الدورات ]]</f>
        <v>3023.16</v>
      </c>
      <c r="O40" s="56">
        <f>Table4[[#This Row],[ سعر اليومية ]]*Table4[[#This Row],[عدد الدورات ]]-N40</f>
        <v>97748.84</v>
      </c>
      <c r="P40" s="194"/>
      <c r="Q40" s="194"/>
      <c r="R40" s="194"/>
      <c r="S40" s="58">
        <f>(Table4[[#This Row],[سعر يومية السائق]]*Table4[[#This Row],[عدد الدورات ]])-SUM(Table4[[#This Row],[سلف ]:[خصم ]])+Table4[[#This Row],[اضافي ]]</f>
        <v>106400</v>
      </c>
      <c r="U40" s="58">
        <f>Table4[[#This Row],[ سعر اليومية ]]*Table4[[#This Row],[عدد الدورات ]]-Table4[[#This Row],[سعر يومية السائق]]*L40</f>
        <v>-5628</v>
      </c>
      <c r="V40" s="58">
        <f>U40-Table4[[#This Row],[W/H  3%]]</f>
        <v>-8651.16</v>
      </c>
      <c r="W40" s="66"/>
      <c r="X40" s="66" t="s">
        <v>304</v>
      </c>
    </row>
    <row r="41" spans="1:24" x14ac:dyDescent="0.3">
      <c r="A41" s="53">
        <v>28</v>
      </c>
      <c r="B41" s="53">
        <v>2</v>
      </c>
      <c r="C41" s="53">
        <v>2026</v>
      </c>
      <c r="D41" s="41" t="str">
        <f t="shared" si="9"/>
        <v>محمد خطاب المنيب 2 ورديةسعوديالقطاميةاتوبيس 28</v>
      </c>
      <c r="E41" s="4">
        <v>5016</v>
      </c>
      <c r="F41" s="41" t="str">
        <f>VLOOKUP(E41,mapping!C:J,2,FALSE)</f>
        <v xml:space="preserve">محمد خطاب </v>
      </c>
      <c r="G41" s="41" t="str">
        <f>IFERROR(VLOOKUP(F41,mapping!$D$3:$J$200,2,FALSE),0)</f>
        <v>المنيب 2 وردية</v>
      </c>
      <c r="H41" s="41" t="str">
        <f>IFERROR(VLOOKUP(F41,mapping!$D$3:$J$200,3,FALSE),0)</f>
        <v>سعودي</v>
      </c>
      <c r="I41" s="41" t="str">
        <f>IFERROR(VLOOKUP(F41,mapping!$D$3:$J$200,4,FALSE),0)</f>
        <v>القطامية</v>
      </c>
      <c r="J41" s="41" t="str">
        <f>IFERROR(VLOOKUP(F41,mapping!$D$3:$J$200,5,FALSE),0)</f>
        <v>اتوبيس 28</v>
      </c>
      <c r="K41" s="60">
        <f>IFERROR(VLOOKUP(Table4[[#This Row],[Column1]],mapping!A:J,9,FALSE),0)</f>
        <v>3587</v>
      </c>
      <c r="L41" s="139">
        <v>28</v>
      </c>
      <c r="M41" s="60">
        <f>IF(W41=mapping!$N$1,IFERROR(VLOOKUP(Table4[[#This Row],[Column1]],mapping!A:L,12,FALSE),0),IFERROR(VLOOKUP(Table4[[#This Row],[Column1]],mapping!A:L,10,FALSE),0))</f>
        <v>3210</v>
      </c>
      <c r="N41" s="58">
        <f>Table4[[#This Row],[ سعر اليومية ]]*3%*Table4[[#This Row],[عدد الدورات ]]</f>
        <v>3013.08</v>
      </c>
      <c r="O41" s="56">
        <f>Table4[[#This Row],[ سعر اليومية ]]*Table4[[#This Row],[عدد الدورات ]]-N41</f>
        <v>97422.92</v>
      </c>
      <c r="P41" s="194"/>
      <c r="Q41" s="194"/>
      <c r="R41" s="194"/>
      <c r="S41" s="58">
        <f>(Table4[[#This Row],[سعر يومية السائق]]*Table4[[#This Row],[عدد الدورات ]])-SUM(Table4[[#This Row],[سلف ]:[خصم ]])+Table4[[#This Row],[اضافي ]]</f>
        <v>89880</v>
      </c>
      <c r="U41" s="58">
        <f>Table4[[#This Row],[ سعر اليومية ]]*Table4[[#This Row],[عدد الدورات ]]-Table4[[#This Row],[سعر يومية السائق]]*L41</f>
        <v>10556</v>
      </c>
      <c r="V41" s="58">
        <f>U41-Table4[[#This Row],[W/H  3%]]</f>
        <v>7542.92</v>
      </c>
      <c r="W41" s="66"/>
      <c r="X41" s="66" t="s">
        <v>304</v>
      </c>
    </row>
    <row r="42" spans="1:24" x14ac:dyDescent="0.3">
      <c r="A42" s="53">
        <v>28</v>
      </c>
      <c r="B42" s="53">
        <v>2</v>
      </c>
      <c r="C42" s="53">
        <v>2026</v>
      </c>
      <c r="D42" s="41" t="str">
        <f t="shared" si="9"/>
        <v>كرم ترك 2قليوب 2 ورديةسعوديمدينتي اتوبيس 28</v>
      </c>
      <c r="E42" s="4">
        <v>5017</v>
      </c>
      <c r="F42" s="41" t="str">
        <f>VLOOKUP(E42,mapping!C:J,2,FALSE)</f>
        <v>كرم ترك 2</v>
      </c>
      <c r="G42" s="41" t="str">
        <f>IFERROR(VLOOKUP(F42,mapping!$D$3:$J$200,2,FALSE),0)</f>
        <v>قليوب 2 وردية</v>
      </c>
      <c r="H42" s="41" t="str">
        <f>IFERROR(VLOOKUP(F42,mapping!$D$3:$J$200,3,FALSE),0)</f>
        <v>سعودي</v>
      </c>
      <c r="I42" s="41" t="str">
        <f>IFERROR(VLOOKUP(F42,mapping!$D$3:$J$200,4,FALSE),0)</f>
        <v xml:space="preserve">مدينتي </v>
      </c>
      <c r="J42" s="41" t="str">
        <f>IFERROR(VLOOKUP(F42,mapping!$D$3:$J$200,5,FALSE),0)</f>
        <v>اتوبيس 28</v>
      </c>
      <c r="K42" s="60">
        <f>IFERROR(VLOOKUP(Table4[[#This Row],[Column1]],mapping!A:J,9,FALSE),0)</f>
        <v>4213</v>
      </c>
      <c r="L42" s="139">
        <v>28</v>
      </c>
      <c r="M42" s="60">
        <f>IF(W42=mapping!$N$1,IFERROR(VLOOKUP(Table4[[#This Row],[Column1]],mapping!A:L,12,FALSE),0),IFERROR(VLOOKUP(Table4[[#This Row],[Column1]],mapping!A:L,10,FALSE),0))</f>
        <v>3850</v>
      </c>
      <c r="N42" s="58">
        <f>Table4[[#This Row],[ سعر اليومية ]]*3%*Table4[[#This Row],[عدد الدورات ]]</f>
        <v>3538.92</v>
      </c>
      <c r="O42" s="56">
        <f>Table4[[#This Row],[ سعر اليومية ]]*Table4[[#This Row],[عدد الدورات ]]-N42</f>
        <v>114425.08</v>
      </c>
      <c r="P42" s="194"/>
      <c r="Q42" s="194"/>
      <c r="R42" s="194"/>
      <c r="S42" s="58">
        <f>(Table4[[#This Row],[سعر يومية السائق]]*Table4[[#This Row],[عدد الدورات ]])-SUM(Table4[[#This Row],[سلف ]:[خصم ]])+Table4[[#This Row],[اضافي ]]</f>
        <v>107800</v>
      </c>
      <c r="U42" s="58">
        <f>Table4[[#This Row],[ سعر اليومية ]]*Table4[[#This Row],[عدد الدورات ]]-Table4[[#This Row],[سعر يومية السائق]]*L42</f>
        <v>10164</v>
      </c>
      <c r="V42" s="58">
        <f>U42-Table4[[#This Row],[W/H  3%]]</f>
        <v>6625.08</v>
      </c>
      <c r="W42" s="66"/>
      <c r="X42" s="66" t="s">
        <v>304</v>
      </c>
    </row>
    <row r="43" spans="1:24" x14ac:dyDescent="0.3">
      <c r="A43" s="53">
        <v>28</v>
      </c>
      <c r="B43" s="53">
        <v>2</v>
      </c>
      <c r="C43" s="53">
        <v>2026</v>
      </c>
      <c r="D43" s="41" t="str">
        <f t="shared" si="9"/>
        <v>كرم ترك 3قليوب 1 ورديةسعوديمدينتي اتوبيس 28</v>
      </c>
      <c r="E43" s="4">
        <v>5018</v>
      </c>
      <c r="F43" s="41" t="str">
        <f>VLOOKUP(E43,mapping!C:J,2,FALSE)</f>
        <v>كرم ترك 3</v>
      </c>
      <c r="G43" s="41" t="str">
        <f>IFERROR(VLOOKUP(F43,mapping!$D$3:$J$200,2,FALSE),0)</f>
        <v>قليوب 1 وردية</v>
      </c>
      <c r="H43" s="41" t="str">
        <f>IFERROR(VLOOKUP(F43,mapping!$D$3:$J$200,3,FALSE),0)</f>
        <v>سعودي</v>
      </c>
      <c r="I43" s="41" t="str">
        <f>IFERROR(VLOOKUP(F43,mapping!$D$3:$J$200,4,FALSE),0)</f>
        <v xml:space="preserve">مدينتي </v>
      </c>
      <c r="J43" s="41" t="str">
        <f>IFERROR(VLOOKUP(F43,mapping!$D$3:$J$200,5,FALSE),0)</f>
        <v>اتوبيس 28</v>
      </c>
      <c r="K43" s="60">
        <f>IFERROR(VLOOKUP(Table4[[#This Row],[Column1]],mapping!A:J,9,FALSE),0)</f>
        <v>4213</v>
      </c>
      <c r="L43" s="139">
        <v>28</v>
      </c>
      <c r="M43" s="60">
        <f>IF(W43=mapping!$N$1,IFERROR(VLOOKUP(Table4[[#This Row],[Column1]],mapping!A:L,12,FALSE),0),IFERROR(VLOOKUP(Table4[[#This Row],[Column1]],mapping!A:L,10,FALSE),0))</f>
        <v>3700</v>
      </c>
      <c r="N43" s="58">
        <f>Table4[[#This Row],[ سعر اليومية ]]*3%*Table4[[#This Row],[عدد الدورات ]]</f>
        <v>3538.92</v>
      </c>
      <c r="O43" s="56">
        <f>Table4[[#This Row],[ سعر اليومية ]]*Table4[[#This Row],[عدد الدورات ]]-N43</f>
        <v>114425.08</v>
      </c>
      <c r="P43" s="194"/>
      <c r="Q43" s="194"/>
      <c r="R43" s="194"/>
      <c r="S43" s="58">
        <f>(Table4[[#This Row],[سعر يومية السائق]]*Table4[[#This Row],[عدد الدورات ]])-SUM(Table4[[#This Row],[سلف ]:[خصم ]])+Table4[[#This Row],[اضافي ]]</f>
        <v>103600</v>
      </c>
      <c r="U43" s="58">
        <f>Table4[[#This Row],[ سعر اليومية ]]*Table4[[#This Row],[عدد الدورات ]]-Table4[[#This Row],[سعر يومية السائق]]*L43</f>
        <v>14364</v>
      </c>
      <c r="V43" s="58">
        <f>U43-Table4[[#This Row],[W/H  3%]]</f>
        <v>10825.08</v>
      </c>
      <c r="W43" s="66"/>
      <c r="X43" s="66" t="s">
        <v>304</v>
      </c>
    </row>
    <row r="44" spans="1:24" x14ac:dyDescent="0.3">
      <c r="A44" s="53">
        <v>28</v>
      </c>
      <c r="B44" s="53">
        <v>2</v>
      </c>
      <c r="C44" s="53">
        <v>2026</v>
      </c>
      <c r="D44" s="41" t="str">
        <f t="shared" si="9"/>
        <v>كرم ترك 4عدلي منصور شفتسعوديمدينتي اتوبيس 28</v>
      </c>
      <c r="E44" s="4">
        <v>5019</v>
      </c>
      <c r="F44" s="41" t="str">
        <f>VLOOKUP(E44,mapping!C:J,2,FALSE)</f>
        <v>كرم ترك 4</v>
      </c>
      <c r="G44" s="41" t="str">
        <f>IFERROR(VLOOKUP(F44,mapping!$D$3:$J$200,2,FALSE),0)</f>
        <v>عدلي منصور شفت</v>
      </c>
      <c r="H44" s="41" t="str">
        <f>IFERROR(VLOOKUP(F44,mapping!$D$3:$J$200,3,FALSE),0)</f>
        <v>سعودي</v>
      </c>
      <c r="I44" s="41" t="str">
        <f>IFERROR(VLOOKUP(F44,mapping!$D$3:$J$200,4,FALSE),0)</f>
        <v xml:space="preserve">مدينتي </v>
      </c>
      <c r="J44" s="41" t="str">
        <f>IFERROR(VLOOKUP(F44,mapping!$D$3:$J$200,5,FALSE),0)</f>
        <v>اتوبيس 28</v>
      </c>
      <c r="K44" s="60">
        <f>IFERROR(VLOOKUP(Table4[[#This Row],[Column1]],mapping!A:J,9,FALSE),0)</f>
        <v>674</v>
      </c>
      <c r="L44" s="139">
        <v>18</v>
      </c>
      <c r="M44" s="60">
        <f>IF(W44=mapping!$N$1,IFERROR(VLOOKUP(Table4[[#This Row],[Column1]],mapping!A:L,12,FALSE),0),IFERROR(VLOOKUP(Table4[[#This Row],[Column1]],mapping!A:L,10,FALSE),0))</f>
        <v>500</v>
      </c>
      <c r="N44" s="58">
        <f>Table4[[#This Row],[ سعر اليومية ]]*3%*Table4[[#This Row],[عدد الدورات ]]</f>
        <v>363.96</v>
      </c>
      <c r="O44" s="56">
        <f>Table4[[#This Row],[ سعر اليومية ]]*Table4[[#This Row],[عدد الدورات ]]-N44</f>
        <v>11768.04</v>
      </c>
      <c r="P44" s="194"/>
      <c r="Q44" s="194"/>
      <c r="R44" s="194"/>
      <c r="S44" s="58">
        <f>(Table4[[#This Row],[سعر يومية السائق]]*Table4[[#This Row],[عدد الدورات ]])-SUM(Table4[[#This Row],[سلف ]:[خصم ]])+Table4[[#This Row],[اضافي ]]</f>
        <v>9000</v>
      </c>
      <c r="U44" s="58">
        <f>Table4[[#This Row],[ سعر اليومية ]]*Table4[[#This Row],[عدد الدورات ]]-Table4[[#This Row],[سعر يومية السائق]]*L44</f>
        <v>3132</v>
      </c>
      <c r="V44" s="58">
        <f>U44-Table4[[#This Row],[W/H  3%]]</f>
        <v>2768.04</v>
      </c>
      <c r="W44" s="66"/>
      <c r="X44" s="66" t="s">
        <v>304</v>
      </c>
    </row>
    <row r="45" spans="1:24" x14ac:dyDescent="0.3">
      <c r="A45" s="53">
        <v>28</v>
      </c>
      <c r="B45" s="53">
        <v>2</v>
      </c>
      <c r="C45" s="53">
        <v>2026</v>
      </c>
      <c r="D45" s="41" t="str">
        <f t="shared" si="9"/>
        <v>عماد النجار 4قليوب بيتوينسعوديمدينتي اتوبيس 28</v>
      </c>
      <c r="E45" s="4">
        <v>5020</v>
      </c>
      <c r="F45" s="41" t="str">
        <f>VLOOKUP(E45,mapping!C:J,2,FALSE)</f>
        <v>عماد النجار 4</v>
      </c>
      <c r="G45" s="41" t="str">
        <f>IFERROR(VLOOKUP(F45,mapping!$D$3:$J$200,2,FALSE),0)</f>
        <v>قليوب بيتوين</v>
      </c>
      <c r="H45" s="41" t="str">
        <f>IFERROR(VLOOKUP(F45,mapping!$D$3:$J$200,3,FALSE),0)</f>
        <v>سعودي</v>
      </c>
      <c r="I45" s="41" t="str">
        <f>IFERROR(VLOOKUP(F45,mapping!$D$3:$J$200,4,FALSE),0)</f>
        <v xml:space="preserve">مدينتي </v>
      </c>
      <c r="J45" s="41" t="str">
        <f>IFERROR(VLOOKUP(F45,mapping!$D$3:$J$200,5,FALSE),0)</f>
        <v>اتوبيس 28</v>
      </c>
      <c r="K45" s="60">
        <f>IFERROR(VLOOKUP(Table4[[#This Row],[Column1]],mapping!A:J,9,FALSE),0)</f>
        <v>1348</v>
      </c>
      <c r="L45" s="139">
        <v>28</v>
      </c>
      <c r="M45" s="60">
        <f>IF(W45=mapping!$N$1,IFERROR(VLOOKUP(Table4[[#This Row],[Column1]],mapping!A:L,12,FALSE),0),IFERROR(VLOOKUP(Table4[[#This Row],[Column1]],mapping!A:L,10,FALSE),0))</f>
        <v>1300</v>
      </c>
      <c r="N45" s="58">
        <f>Table4[[#This Row],[ سعر اليومية ]]*3%*Table4[[#This Row],[عدد الدورات ]]</f>
        <v>1132.32</v>
      </c>
      <c r="O45" s="56">
        <f>Table4[[#This Row],[ سعر اليومية ]]*Table4[[#This Row],[عدد الدورات ]]-N45</f>
        <v>36611.68</v>
      </c>
      <c r="P45" s="194"/>
      <c r="Q45" s="194"/>
      <c r="R45" s="194"/>
      <c r="S45" s="58">
        <f>(Table4[[#This Row],[سعر يومية السائق]]*Table4[[#This Row],[عدد الدورات ]])-SUM(Table4[[#This Row],[سلف ]:[خصم ]])+Table4[[#This Row],[اضافي ]]</f>
        <v>36400</v>
      </c>
      <c r="U45" s="58">
        <f>Table4[[#This Row],[ سعر اليومية ]]*Table4[[#This Row],[عدد الدورات ]]-Table4[[#This Row],[سعر يومية السائق]]*L45</f>
        <v>1344</v>
      </c>
      <c r="V45" s="58">
        <f>U45-Table4[[#This Row],[W/H  3%]]</f>
        <v>211.68000000000006</v>
      </c>
      <c r="W45" s="66"/>
      <c r="X45" s="66" t="s">
        <v>304</v>
      </c>
    </row>
    <row r="46" spans="1:24" x14ac:dyDescent="0.3">
      <c r="A46" s="53">
        <v>28</v>
      </c>
      <c r="B46" s="53">
        <v>2</v>
      </c>
      <c r="C46" s="53">
        <v>2026</v>
      </c>
      <c r="D46" s="41" t="str">
        <f t="shared" si="9"/>
        <v>ممدوح كيلاني6المنيب 1 وردية سعوديمدينتي ميكروباص صيني</v>
      </c>
      <c r="E46" s="4">
        <v>5021</v>
      </c>
      <c r="F46" s="41" t="str">
        <f>VLOOKUP(E46,mapping!C:J,2,FALSE)</f>
        <v>ممدوح كيلاني6</v>
      </c>
      <c r="G46" s="41" t="str">
        <f>IFERROR(VLOOKUP(F46,mapping!$D$3:$J$200,2,FALSE),0)</f>
        <v xml:space="preserve">المنيب 1 وردية </v>
      </c>
      <c r="H46" s="41" t="str">
        <f>IFERROR(VLOOKUP(F46,mapping!$D$3:$J$200,3,FALSE),0)</f>
        <v>سعودي</v>
      </c>
      <c r="I46" s="41" t="str">
        <f>IFERROR(VLOOKUP(F46,mapping!$D$3:$J$200,4,FALSE),0)</f>
        <v xml:space="preserve">مدينتي </v>
      </c>
      <c r="J46" s="41" t="str">
        <f>IFERROR(VLOOKUP(F46,mapping!$D$3:$J$200,5,FALSE),0)</f>
        <v>ميكروباص صيني</v>
      </c>
      <c r="K46" s="60">
        <f>IFERROR(VLOOKUP(Table4[[#This Row],[Column1]],mapping!A:J,9,FALSE),0)</f>
        <v>1348</v>
      </c>
      <c r="L46" s="139">
        <v>28</v>
      </c>
      <c r="M46" s="60">
        <f>IF(W46=mapping!$N$1,IFERROR(VLOOKUP(Table4[[#This Row],[Column1]],mapping!A:L,12,FALSE),0),IFERROR(VLOOKUP(Table4[[#This Row],[Column1]],mapping!A:L,10,FALSE),0))</f>
        <v>1200</v>
      </c>
      <c r="N46" s="58">
        <f>Table4[[#This Row],[ سعر اليومية ]]*3%*Table4[[#This Row],[عدد الدورات ]]</f>
        <v>1132.32</v>
      </c>
      <c r="O46" s="56">
        <f>Table4[[#This Row],[ سعر اليومية ]]*Table4[[#This Row],[عدد الدورات ]]-N46</f>
        <v>36611.68</v>
      </c>
      <c r="P46" s="194"/>
      <c r="Q46" s="194"/>
      <c r="R46" s="194"/>
      <c r="S46" s="58">
        <f>(Table4[[#This Row],[سعر يومية السائق]]*Table4[[#This Row],[عدد الدورات ]])-SUM(Table4[[#This Row],[سلف ]:[خصم ]])+Table4[[#This Row],[اضافي ]]</f>
        <v>33600</v>
      </c>
      <c r="U46" s="58">
        <f>Table4[[#This Row],[ سعر اليومية ]]*Table4[[#This Row],[عدد الدورات ]]-Table4[[#This Row],[سعر يومية السائق]]*L46</f>
        <v>4144</v>
      </c>
      <c r="V46" s="58">
        <f>U46-Table4[[#This Row],[W/H  3%]]</f>
        <v>3011.6800000000003</v>
      </c>
      <c r="W46" s="66"/>
      <c r="X46" s="66" t="s">
        <v>304</v>
      </c>
    </row>
    <row r="47" spans="1:24" x14ac:dyDescent="0.3">
      <c r="A47" s="53">
        <v>28</v>
      </c>
      <c r="B47" s="53">
        <v>2</v>
      </c>
      <c r="C47" s="53">
        <v>2026</v>
      </c>
      <c r="D47" s="41" t="str">
        <f t="shared" si="9"/>
        <v>ممدوح كيلاني4المنيب 2 وردية سعوديمدينتي ميكروباص صيني</v>
      </c>
      <c r="E47" s="4">
        <v>5022</v>
      </c>
      <c r="F47" s="41" t="str">
        <f>VLOOKUP(E47,mapping!C:J,2,FALSE)</f>
        <v>ممدوح كيلاني4</v>
      </c>
      <c r="G47" s="41" t="str">
        <f>IFERROR(VLOOKUP(F47,mapping!$D$3:$J$200,2,FALSE),0)</f>
        <v xml:space="preserve">المنيب 2 وردية </v>
      </c>
      <c r="H47" s="41" t="str">
        <f>IFERROR(VLOOKUP(F47,mapping!$D$3:$J$200,3,FALSE),0)</f>
        <v>سعودي</v>
      </c>
      <c r="I47" s="41" t="str">
        <f>IFERROR(VLOOKUP(F47,mapping!$D$3:$J$200,4,FALSE),0)</f>
        <v xml:space="preserve">مدينتي </v>
      </c>
      <c r="J47" s="41" t="str">
        <f>IFERROR(VLOOKUP(F47,mapping!$D$3:$J$200,5,FALSE),0)</f>
        <v>ميكروباص صيني</v>
      </c>
      <c r="K47" s="60">
        <f>IFERROR(VLOOKUP(Table4[[#This Row],[Column1]],mapping!A:J,9,FALSE),0)</f>
        <v>2696</v>
      </c>
      <c r="L47" s="139">
        <v>28</v>
      </c>
      <c r="M47" s="60">
        <f>IF(W47=mapping!$N$1,IFERROR(VLOOKUP(Table4[[#This Row],[Column1]],mapping!A:L,12,FALSE),0),IFERROR(VLOOKUP(Table4[[#This Row],[Column1]],mapping!A:L,10,FALSE),0))</f>
        <v>2350</v>
      </c>
      <c r="N47" s="58">
        <f>Table4[[#This Row],[ سعر اليومية ]]*3%*Table4[[#This Row],[عدد الدورات ]]</f>
        <v>2264.64</v>
      </c>
      <c r="O47" s="56">
        <f>Table4[[#This Row],[ سعر اليومية ]]*Table4[[#This Row],[عدد الدورات ]]-N47</f>
        <v>73223.360000000001</v>
      </c>
      <c r="P47" s="194"/>
      <c r="Q47" s="194"/>
      <c r="R47" s="194"/>
      <c r="S47" s="58">
        <f>(Table4[[#This Row],[سعر يومية السائق]]*Table4[[#This Row],[عدد الدورات ]])-SUM(Table4[[#This Row],[سلف ]:[خصم ]])+Table4[[#This Row],[اضافي ]]</f>
        <v>65800</v>
      </c>
      <c r="U47" s="58">
        <f>Table4[[#This Row],[ سعر اليومية ]]*Table4[[#This Row],[عدد الدورات ]]-Table4[[#This Row],[سعر يومية السائق]]*L47</f>
        <v>9688</v>
      </c>
      <c r="V47" s="58">
        <f>U47-Table4[[#This Row],[W/H  3%]]</f>
        <v>7423.3600000000006</v>
      </c>
      <c r="W47" s="66"/>
      <c r="X47" s="66" t="s">
        <v>304</v>
      </c>
    </row>
    <row r="48" spans="1:24" x14ac:dyDescent="0.3">
      <c r="A48" s="53">
        <v>28</v>
      </c>
      <c r="B48" s="53">
        <v>2</v>
      </c>
      <c r="C48" s="53">
        <v>2026</v>
      </c>
      <c r="D48" s="41" t="str">
        <f t="shared" si="9"/>
        <v>فرج 5حلوان 2 ورديةسعوديمدينتي اتوبيس 28</v>
      </c>
      <c r="E48" s="4">
        <v>5023</v>
      </c>
      <c r="F48" s="41" t="str">
        <f>VLOOKUP(E48,mapping!C:J,2,FALSE)</f>
        <v>فرج 5</v>
      </c>
      <c r="G48" s="41" t="str">
        <f>IFERROR(VLOOKUP(F48,mapping!$D$3:$J$200,2,FALSE),0)</f>
        <v>حلوان 2 وردية</v>
      </c>
      <c r="H48" s="41" t="str">
        <f>IFERROR(VLOOKUP(F48,mapping!$D$3:$J$200,3,FALSE),0)</f>
        <v>سعودي</v>
      </c>
      <c r="I48" s="41" t="str">
        <f>IFERROR(VLOOKUP(F48,mapping!$D$3:$J$200,4,FALSE),0)</f>
        <v xml:space="preserve">مدينتي </v>
      </c>
      <c r="J48" s="41" t="str">
        <f>IFERROR(VLOOKUP(F48,mapping!$D$3:$J$200,5,FALSE),0)</f>
        <v>اتوبيس 28</v>
      </c>
      <c r="K48" s="60">
        <f>IFERROR(VLOOKUP(Table4[[#This Row],[Column1]],mapping!A:J,9,FALSE),0)</f>
        <v>4213</v>
      </c>
      <c r="L48" s="139">
        <v>28</v>
      </c>
      <c r="M48" s="60">
        <f>IF(W48=mapping!$N$1,IFERROR(VLOOKUP(Table4[[#This Row],[Column1]],mapping!A:L,12,FALSE),0),IFERROR(VLOOKUP(Table4[[#This Row],[Column1]],mapping!A:L,10,FALSE),0))</f>
        <v>3800</v>
      </c>
      <c r="N48" s="58">
        <f>Table4[[#This Row],[ سعر اليومية ]]*3%*Table4[[#This Row],[عدد الدورات ]]</f>
        <v>3538.92</v>
      </c>
      <c r="O48" s="56">
        <f>Table4[[#This Row],[ سعر اليومية ]]*Table4[[#This Row],[عدد الدورات ]]-N48</f>
        <v>114425.08</v>
      </c>
      <c r="P48" s="194"/>
      <c r="Q48" s="194"/>
      <c r="R48" s="194"/>
      <c r="S48" s="58">
        <f>(Table4[[#This Row],[سعر يومية السائق]]*Table4[[#This Row],[عدد الدورات ]])-SUM(Table4[[#This Row],[سلف ]:[خصم ]])+Table4[[#This Row],[اضافي ]]</f>
        <v>106400</v>
      </c>
      <c r="U48" s="58">
        <f>Table4[[#This Row],[ سعر اليومية ]]*Table4[[#This Row],[عدد الدورات ]]-Table4[[#This Row],[سعر يومية السائق]]*L48</f>
        <v>11564</v>
      </c>
      <c r="V48" s="58">
        <f>U48-Table4[[#This Row],[W/H  3%]]</f>
        <v>8025.08</v>
      </c>
      <c r="W48" s="66"/>
      <c r="X48" s="66" t="s">
        <v>304</v>
      </c>
    </row>
    <row r="49" spans="1:24" x14ac:dyDescent="0.3">
      <c r="A49" s="53">
        <v>28</v>
      </c>
      <c r="B49" s="53">
        <v>2</v>
      </c>
      <c r="C49" s="53">
        <v>2026</v>
      </c>
      <c r="D49" s="41" t="str">
        <f t="shared" si="9"/>
        <v>سيد الحاويالحلميةسعوديمدينتي اتوبيس 28</v>
      </c>
      <c r="E49" s="4">
        <v>5024</v>
      </c>
      <c r="F49" s="41" t="str">
        <f>VLOOKUP(E49,mapping!C:J,2,FALSE)</f>
        <v>سيد الحاوي</v>
      </c>
      <c r="G49" s="41" t="str">
        <f>IFERROR(VLOOKUP(F49,mapping!$D$3:$J$200,2,FALSE),0)</f>
        <v>الحلمية</v>
      </c>
      <c r="H49" s="41" t="str">
        <f>IFERROR(VLOOKUP(F49,mapping!$D$3:$J$200,3,FALSE),0)</f>
        <v>سعودي</v>
      </c>
      <c r="I49" s="41" t="str">
        <f>IFERROR(VLOOKUP(F49,mapping!$D$3:$J$200,4,FALSE),0)</f>
        <v xml:space="preserve">مدينتي </v>
      </c>
      <c r="J49" s="41" t="str">
        <f>IFERROR(VLOOKUP(F49,mapping!$D$3:$J$200,5,FALSE),0)</f>
        <v>اتوبيس 28</v>
      </c>
      <c r="K49" s="60">
        <f>IFERROR(VLOOKUP(Table4[[#This Row],[Column1]],mapping!A:J,9,FALSE),0)</f>
        <v>4213</v>
      </c>
      <c r="L49" s="139">
        <v>28</v>
      </c>
      <c r="M49" s="60">
        <f>IF(W49=mapping!$N$1,IFERROR(VLOOKUP(Table4[[#This Row],[Column1]],mapping!A:L,12,FALSE),0),IFERROR(VLOOKUP(Table4[[#This Row],[Column1]],mapping!A:L,10,FALSE),0))</f>
        <v>3500</v>
      </c>
      <c r="N49" s="58">
        <f>Table4[[#This Row],[ سعر اليومية ]]*3%*Table4[[#This Row],[عدد الدورات ]]</f>
        <v>3538.92</v>
      </c>
      <c r="O49" s="56">
        <f>Table4[[#This Row],[ سعر اليومية ]]*Table4[[#This Row],[عدد الدورات ]]-N49</f>
        <v>114425.08</v>
      </c>
      <c r="P49" s="194"/>
      <c r="Q49" s="194"/>
      <c r="R49" s="194"/>
      <c r="S49" s="58">
        <f>(Table4[[#This Row],[سعر يومية السائق]]*Table4[[#This Row],[عدد الدورات ]])-SUM(Table4[[#This Row],[سلف ]:[خصم ]])+Table4[[#This Row],[اضافي ]]</f>
        <v>98000</v>
      </c>
      <c r="U49" s="58">
        <f>Table4[[#This Row],[ سعر اليومية ]]*Table4[[#This Row],[عدد الدورات ]]-Table4[[#This Row],[سعر يومية السائق]]*L49</f>
        <v>19964</v>
      </c>
      <c r="V49" s="58">
        <f>U49-Table4[[#This Row],[W/H  3%]]</f>
        <v>16425.080000000002</v>
      </c>
      <c r="W49" s="66"/>
      <c r="X49" s="66" t="s">
        <v>304</v>
      </c>
    </row>
    <row r="50" spans="1:24" x14ac:dyDescent="0.3">
      <c r="A50" s="53">
        <v>28</v>
      </c>
      <c r="B50" s="53">
        <v>2</v>
      </c>
      <c r="C50" s="53">
        <v>2026</v>
      </c>
      <c r="D50" s="41" t="str">
        <f t="shared" si="9"/>
        <v>محمد جمال طوسونالمنيبسعوديهايد باركاتوبيس 28</v>
      </c>
      <c r="E50" s="4">
        <v>5025</v>
      </c>
      <c r="F50" s="41" t="str">
        <f>VLOOKUP(E50,mapping!C:J,2,FALSE)</f>
        <v>محمد جمال طوسون</v>
      </c>
      <c r="G50" s="41" t="str">
        <f>IFERROR(VLOOKUP(F50,mapping!$D$3:$J$200,2,FALSE),0)</f>
        <v>المنيب</v>
      </c>
      <c r="H50" s="41" t="str">
        <f>IFERROR(VLOOKUP(F50,mapping!$D$3:$J$200,3,FALSE),0)</f>
        <v>سعودي</v>
      </c>
      <c r="I50" s="41" t="str">
        <f>IFERROR(VLOOKUP(F50,mapping!$D$3:$J$200,4,FALSE),0)</f>
        <v>هايد بارك</v>
      </c>
      <c r="J50" s="41" t="str">
        <f>IFERROR(VLOOKUP(F50,mapping!$D$3:$J$200,5,FALSE),0)</f>
        <v>اتوبيس 28</v>
      </c>
      <c r="K50" s="60">
        <f>IFERROR(VLOOKUP(Table4[[#This Row],[Column1]],mapping!A:J,9,FALSE),0)</f>
        <v>4213</v>
      </c>
      <c r="L50" s="139">
        <v>28</v>
      </c>
      <c r="M50" s="60">
        <f>IF(W50=mapping!$N$1,IFERROR(VLOOKUP(Table4[[#This Row],[Column1]],mapping!A:L,12,FALSE),0),IFERROR(VLOOKUP(Table4[[#This Row],[Column1]],mapping!A:L,10,FALSE),0))</f>
        <v>3500</v>
      </c>
      <c r="N50" s="144">
        <f>Table4[[#This Row],[ سعر اليومية ]]*3%*Table4[[#This Row],[عدد الدورات ]]</f>
        <v>3538.92</v>
      </c>
      <c r="O50" s="145">
        <f>Table4[[#This Row],[ سعر اليومية ]]*Table4[[#This Row],[عدد الدورات ]]-N50</f>
        <v>114425.08</v>
      </c>
      <c r="P50" s="194"/>
      <c r="Q50" s="194"/>
      <c r="R50" s="194"/>
      <c r="S50" s="144">
        <f>(Table4[[#This Row],[سعر يومية السائق]]*Table4[[#This Row],[عدد الدورات ]])-SUM(Table4[[#This Row],[سلف ]:[خصم ]])+Table4[[#This Row],[اضافي ]]</f>
        <v>98000</v>
      </c>
      <c r="U50" s="144">
        <f>Table4[[#This Row],[ سعر اليومية ]]*Table4[[#This Row],[عدد الدورات ]]-Table4[[#This Row],[سعر يومية السائق]]*L50</f>
        <v>19964</v>
      </c>
      <c r="V50" s="144">
        <f>U50-Table4[[#This Row],[W/H  3%]]</f>
        <v>16425.080000000002</v>
      </c>
      <c r="W50" s="146"/>
      <c r="X50" s="146" t="s">
        <v>304</v>
      </c>
    </row>
    <row r="51" spans="1:24" s="123" customFormat="1" x14ac:dyDescent="0.3">
      <c r="D51" s="123" t="str">
        <f>F51&amp;G51&amp;H51&amp;I51&amp;J51</f>
        <v>0000</v>
      </c>
      <c r="E51" s="201"/>
      <c r="G51" s="123">
        <f>IFERROR(VLOOKUP(F51,mapping!$D$3:$J$200,2,FALSE),0)</f>
        <v>0</v>
      </c>
      <c r="H51" s="123">
        <f>IFERROR(VLOOKUP(F51,mapping!$D$3:$J$200,3,FALSE),0)</f>
        <v>0</v>
      </c>
      <c r="I51" s="123">
        <f>IFERROR(VLOOKUP(F51,mapping!$D$3:$J$200,4,FALSE),0)</f>
        <v>0</v>
      </c>
      <c r="J51" s="123">
        <f>IFERROR(VLOOKUP(F51,mapping!$D$3:$J$200,5,FALSE),0)</f>
        <v>0</v>
      </c>
      <c r="K51" s="124">
        <f>IFERROR(VLOOKUP(Table4[[#This Row],[Column1]],mapping!A:J,9,FALSE),0)</f>
        <v>0</v>
      </c>
      <c r="L51" s="140"/>
      <c r="M51" s="124">
        <f>IF(W51=mapping!$N$1,IFERROR(VLOOKUP(Table4[[#This Row],[Column1]],mapping!A:L,12,FALSE),0),IFERROR(VLOOKUP(Table4[[#This Row],[Column1]],mapping!A:L,10,FALSE),0))</f>
        <v>0</v>
      </c>
      <c r="N51" s="125">
        <f>Table4[[#This Row],[ سعر اليومية ]]*3%*Table4[[#This Row],[عدد الدورات ]]</f>
        <v>0</v>
      </c>
      <c r="O51" s="143">
        <f>Table4[[#This Row],[ سعر اليومية ]]*Table4[[#This Row],[عدد الدورات ]]-N51</f>
        <v>0</v>
      </c>
      <c r="P51" s="195"/>
      <c r="Q51" s="195"/>
      <c r="R51" s="195"/>
      <c r="S51" s="125">
        <f>(Table4[[#This Row],[سعر يومية السائق]]*Table4[[#This Row],[عدد الدورات ]])-SUM(Table4[[#This Row],[سلف ]:[خصم ]])+Table4[[#This Row],[اضافي ]]</f>
        <v>0</v>
      </c>
      <c r="U51" s="125">
        <f>Table4[[#This Row],[ سعر اليومية ]]*Table4[[#This Row],[عدد الدورات ]]-Table4[[#This Row],[سعر يومية السائق]]*L51</f>
        <v>0</v>
      </c>
      <c r="V51" s="125">
        <f>U51-Table4[[#This Row],[W/H  3%]]</f>
        <v>0</v>
      </c>
      <c r="W51" s="127"/>
      <c r="X51" s="127"/>
    </row>
    <row r="52" spans="1:24" x14ac:dyDescent="0.3">
      <c r="A52" s="53">
        <v>9</v>
      </c>
      <c r="B52" s="53">
        <v>3</v>
      </c>
      <c r="C52" s="53">
        <v>2026</v>
      </c>
      <c r="D52" s="41" t="str">
        <f t="shared" si="9"/>
        <v>مصطفي قليوبقليوب FIRST STARTم.نصر ميكروباص صيني</v>
      </c>
      <c r="E52" s="4">
        <v>1000</v>
      </c>
      <c r="F52" s="41" t="str">
        <f>VLOOKUP(E52,mapping!C:J,2,FALSE)</f>
        <v>مصطفي قليوب</v>
      </c>
      <c r="G52" s="41" t="str">
        <f>IFERROR(VLOOKUP(F52,mapping!$D$3:$J$200,2,FALSE),0)</f>
        <v xml:space="preserve">قليوب </v>
      </c>
      <c r="H52" s="41" t="str">
        <f>IFERROR(VLOOKUP(F52,mapping!$D$3:$J$200,3,FALSE),0)</f>
        <v>FIRST START</v>
      </c>
      <c r="I52" s="41" t="str">
        <f>IFERROR(VLOOKUP(F52,mapping!$D$3:$J$200,4,FALSE),0)</f>
        <v xml:space="preserve">م.نصر </v>
      </c>
      <c r="J52" s="41" t="str">
        <f>IFERROR(VLOOKUP(F52,mapping!$D$3:$J$200,5,FALSE),0)</f>
        <v>ميكروباص صيني</v>
      </c>
      <c r="K52" s="60">
        <f>IFERROR(VLOOKUP(Table4[[#This Row],[Column1]],mapping!A:J,9,FALSE),0)</f>
        <v>1250</v>
      </c>
      <c r="L52" s="139">
        <v>26</v>
      </c>
      <c r="M52" s="60">
        <f>IF(W52=mapping!$N$1,IFERROR(VLOOKUP(Table4[[#This Row],[Column1]],mapping!A:L,12,FALSE),0),IFERROR(VLOOKUP(Table4[[#This Row],[Column1]],mapping!A:L,10,FALSE),0))</f>
        <v>1100</v>
      </c>
      <c r="N52" s="58">
        <f>Table4[[#This Row],[ سعر اليومية ]]*3%*Table4[[#This Row],[عدد الدورات ]]</f>
        <v>975</v>
      </c>
      <c r="O52" s="56">
        <f>Table4[[#This Row],[ سعر اليومية ]]*Table4[[#This Row],[عدد الدورات ]]-N52</f>
        <v>31525</v>
      </c>
      <c r="P52" s="194"/>
      <c r="Q52" s="194"/>
      <c r="R52" s="194"/>
      <c r="S52" s="58">
        <f>(Table4[[#This Row],[سعر يومية السائق]]*Table4[[#This Row],[عدد الدورات ]])-SUM(Table4[[#This Row],[سلف ]:[خصم ]])+Table4[[#This Row],[اضافي ]]</f>
        <v>28600</v>
      </c>
      <c r="U52" s="58">
        <f>Table4[[#This Row],[ سعر اليومية ]]*Table4[[#This Row],[عدد الدورات ]]-Table4[[#This Row],[سعر يومية السائق]]*L52</f>
        <v>3900</v>
      </c>
      <c r="V52" s="58">
        <f>U52-Table4[[#This Row],[W/H  3%]]</f>
        <v>2925</v>
      </c>
      <c r="W52" s="66"/>
      <c r="X52" s="66" t="s">
        <v>304</v>
      </c>
    </row>
    <row r="53" spans="1:24" x14ac:dyDescent="0.3">
      <c r="A53" s="53">
        <v>9</v>
      </c>
      <c r="B53" s="53">
        <v>3</v>
      </c>
      <c r="C53" s="53">
        <v>2026</v>
      </c>
      <c r="D53" s="41" t="str">
        <f t="shared" si="9"/>
        <v>سعيد الصباغ داخلي FIRST STARTالتجمع سوزوكي</v>
      </c>
      <c r="E53" s="4">
        <v>1001</v>
      </c>
      <c r="F53" s="41" t="str">
        <f>VLOOKUP(E53,mapping!C:J,2,FALSE)</f>
        <v xml:space="preserve">سعيد الصباغ </v>
      </c>
      <c r="G53" s="41" t="str">
        <f>IFERROR(VLOOKUP(F53,mapping!$D$3:$J$200,2,FALSE),0)</f>
        <v xml:space="preserve">داخلي </v>
      </c>
      <c r="H53" s="41" t="str">
        <f>IFERROR(VLOOKUP(F53,mapping!$D$3:$J$200,3,FALSE),0)</f>
        <v>FIRST START</v>
      </c>
      <c r="I53" s="41" t="str">
        <f>IFERROR(VLOOKUP(F53,mapping!$D$3:$J$200,4,FALSE),0)</f>
        <v xml:space="preserve">التجمع </v>
      </c>
      <c r="J53" s="41" t="str">
        <f>IFERROR(VLOOKUP(F53,mapping!$D$3:$J$200,5,FALSE),0)</f>
        <v>سوزوكي</v>
      </c>
      <c r="K53" s="60">
        <f>IFERROR(VLOOKUP(Table4[[#This Row],[Column1]],mapping!A:J,9,FALSE),0)</f>
        <v>30000</v>
      </c>
      <c r="L53" s="139">
        <v>1</v>
      </c>
      <c r="M53" s="60">
        <f>IF(W53=mapping!$N$1,IFERROR(VLOOKUP(Table4[[#This Row],[Column1]],mapping!A:L,12,FALSE),0),IFERROR(VLOOKUP(Table4[[#This Row],[Column1]],mapping!A:L,10,FALSE),0))</f>
        <v>25000</v>
      </c>
      <c r="N53" s="58">
        <f>Table4[[#This Row],[ سعر اليومية ]]*3%*Table4[[#This Row],[عدد الدورات ]]</f>
        <v>900</v>
      </c>
      <c r="O53" s="56">
        <f>Table4[[#This Row],[ سعر اليومية ]]*Table4[[#This Row],[عدد الدورات ]]-N53</f>
        <v>29100</v>
      </c>
      <c r="P53" s="194">
        <v>5000</v>
      </c>
      <c r="Q53" s="194"/>
      <c r="R53" s="194"/>
      <c r="S53" s="58">
        <f>(Table4[[#This Row],[سعر يومية السائق]]*Table4[[#This Row],[عدد الدورات ]])-SUM(Table4[[#This Row],[سلف ]:[خصم ]])+Table4[[#This Row],[اضافي ]]</f>
        <v>20000</v>
      </c>
      <c r="U53" s="58">
        <f>Table4[[#This Row],[ سعر اليومية ]]*Table4[[#This Row],[عدد الدورات ]]-Table4[[#This Row],[سعر يومية السائق]]*L53</f>
        <v>5000</v>
      </c>
      <c r="V53" s="58">
        <f>U53-Table4[[#This Row],[W/H  3%]]</f>
        <v>4100</v>
      </c>
      <c r="W53" s="66"/>
      <c r="X53" s="66" t="s">
        <v>304</v>
      </c>
    </row>
    <row r="54" spans="1:24" x14ac:dyDescent="0.3">
      <c r="A54" s="53">
        <v>9</v>
      </c>
      <c r="B54" s="53">
        <v>3</v>
      </c>
      <c r="C54" s="53">
        <v>2026</v>
      </c>
      <c r="D54" s="41" t="str">
        <f t="shared" si="9"/>
        <v>عمرو برعي الجراجFLITCH AND GRAINالتجمع ميكروباص صيني</v>
      </c>
      <c r="E54" s="4">
        <v>2000</v>
      </c>
      <c r="F54" s="41" t="str">
        <f>VLOOKUP(E54,mapping!C:J,2,FALSE)</f>
        <v xml:space="preserve">عمرو برعي </v>
      </c>
      <c r="G54" s="41" t="str">
        <f>IFERROR(VLOOKUP(F54,mapping!$D$3:$J$200,2,FALSE),0)</f>
        <v>الجراج</v>
      </c>
      <c r="H54" s="41" t="str">
        <f>IFERROR(VLOOKUP(F54,mapping!$D$3:$J$200,3,FALSE),0)</f>
        <v>FLITCH AND GRAIN</v>
      </c>
      <c r="I54" s="41" t="str">
        <f>IFERROR(VLOOKUP(F54,mapping!$D$3:$J$200,4,FALSE),0)</f>
        <v xml:space="preserve">التجمع </v>
      </c>
      <c r="J54" s="41" t="str">
        <f>IFERROR(VLOOKUP(F54,mapping!$D$3:$J$200,5,FALSE),0)</f>
        <v>ميكروباص صيني</v>
      </c>
      <c r="K54" s="60">
        <f>IFERROR(VLOOKUP(Table4[[#This Row],[Column1]],mapping!A:J,9,FALSE),0)</f>
        <v>1150</v>
      </c>
      <c r="L54" s="139">
        <v>26</v>
      </c>
      <c r="M54" s="60">
        <f>IF(W54=mapping!$N$1,IFERROR(VLOOKUP(Table4[[#This Row],[Column1]],mapping!A:L,12,FALSE),0),IFERROR(VLOOKUP(Table4[[#This Row],[Column1]],mapping!A:L,10,FALSE),0))</f>
        <v>950</v>
      </c>
      <c r="N54" s="58">
        <f>Table4[[#This Row],[ سعر اليومية ]]*3%*Table4[[#This Row],[عدد الدورات ]]</f>
        <v>897</v>
      </c>
      <c r="O54" s="56">
        <f>Table4[[#This Row],[ سعر اليومية ]]*Table4[[#This Row],[عدد الدورات ]]-N54</f>
        <v>29003</v>
      </c>
      <c r="P54" s="194"/>
      <c r="Q54" s="194"/>
      <c r="R54" s="194"/>
      <c r="S54" s="58">
        <f>(Table4[[#This Row],[سعر يومية السائق]]*Table4[[#This Row],[عدد الدورات ]])-SUM(Table4[[#This Row],[سلف ]:[خصم ]])+Table4[[#This Row],[اضافي ]]</f>
        <v>24700</v>
      </c>
      <c r="U54" s="58">
        <f>Table4[[#This Row],[ سعر اليومية ]]*Table4[[#This Row],[عدد الدورات ]]-Table4[[#This Row],[سعر يومية السائق]]*L54</f>
        <v>5200</v>
      </c>
      <c r="V54" s="58">
        <f>U54-Table4[[#This Row],[W/H  3%]]</f>
        <v>4303</v>
      </c>
      <c r="W54" s="66"/>
      <c r="X54" s="66" t="s">
        <v>304</v>
      </c>
    </row>
    <row r="55" spans="1:24" x14ac:dyDescent="0.3">
      <c r="A55" s="53">
        <v>9</v>
      </c>
      <c r="B55" s="53">
        <v>3</v>
      </c>
      <c r="C55" s="53">
        <v>2026</v>
      </c>
      <c r="D55" s="41" t="str">
        <f t="shared" si="9"/>
        <v>مصطفي الف مسكنالف مسكن 3 ورديةنجمة هليوبوليسالتجمع اتوبيس 28</v>
      </c>
      <c r="E55" s="4">
        <v>3000</v>
      </c>
      <c r="F55" s="41" t="str">
        <f>VLOOKUP(E55,mapping!C:J,2,FALSE)</f>
        <v>مصطفي الف مسكن</v>
      </c>
      <c r="G55" s="41" t="str">
        <f>IFERROR(VLOOKUP(F55,mapping!$D$3:$J$200,2,FALSE),0)</f>
        <v>الف مسكن 3 وردية</v>
      </c>
      <c r="H55" s="41" t="str">
        <f>IFERROR(VLOOKUP(F55,mapping!$D$3:$J$200,3,FALSE),0)</f>
        <v>نجمة هليوبوليس</v>
      </c>
      <c r="I55" s="41" t="str">
        <f>IFERROR(VLOOKUP(F55,mapping!$D$3:$J$200,4,FALSE),0)</f>
        <v xml:space="preserve">التجمع </v>
      </c>
      <c r="J55" s="41" t="str">
        <f>IFERROR(VLOOKUP(F55,mapping!$D$3:$J$200,5,FALSE),0)</f>
        <v>اتوبيس 28</v>
      </c>
      <c r="K55" s="60">
        <f>IFERROR(VLOOKUP(Table4[[#This Row],[Column1]],mapping!A:J,9,FALSE),0)</f>
        <v>4016</v>
      </c>
      <c r="L55" s="139">
        <v>31</v>
      </c>
      <c r="M55" s="60">
        <f>IF(W55=mapping!$N$1,IFERROR(VLOOKUP(Table4[[#This Row],[Column1]],mapping!A:L,12,FALSE),0),IFERROR(VLOOKUP(Table4[[#This Row],[Column1]],mapping!A:L,10,FALSE),0))</f>
        <v>3500</v>
      </c>
      <c r="N55" s="58">
        <f>Table4[[#This Row],[ سعر اليومية ]]*3%*Table4[[#This Row],[عدد الدورات ]]</f>
        <v>3734.8799999999997</v>
      </c>
      <c r="O55" s="56">
        <f>Table4[[#This Row],[ سعر اليومية ]]*Table4[[#This Row],[عدد الدورات ]]-N55</f>
        <v>120761.12</v>
      </c>
      <c r="P55" s="194">
        <v>1150</v>
      </c>
      <c r="Q55" s="194"/>
      <c r="R55" s="194"/>
      <c r="S55" s="58">
        <f>(Table4[[#This Row],[سعر يومية السائق]]*Table4[[#This Row],[عدد الدورات ]])-SUM(Table4[[#This Row],[سلف ]:[خصم ]])+Table4[[#This Row],[اضافي ]]</f>
        <v>107350</v>
      </c>
      <c r="U55" s="58">
        <f>Table4[[#This Row],[ سعر اليومية ]]*Table4[[#This Row],[عدد الدورات ]]-Table4[[#This Row],[سعر يومية السائق]]*L55</f>
        <v>15996</v>
      </c>
      <c r="V55" s="58">
        <f>U55-Table4[[#This Row],[W/H  3%]]</f>
        <v>12261.12</v>
      </c>
      <c r="W55" s="66"/>
      <c r="X55" s="66" t="s">
        <v>304</v>
      </c>
    </row>
    <row r="56" spans="1:24" x14ac:dyDescent="0.3">
      <c r="A56" s="53">
        <v>9</v>
      </c>
      <c r="B56" s="53">
        <v>3</v>
      </c>
      <c r="C56" s="53">
        <v>2026</v>
      </c>
      <c r="D56" s="41" t="str">
        <f t="shared" si="9"/>
        <v>محمد عبد المنعم قليوب 1 ورديةنجمة هليوبوليسالتجمع اتوبيس 28</v>
      </c>
      <c r="E56" s="4">
        <v>3001</v>
      </c>
      <c r="F56" s="41" t="str">
        <f>VLOOKUP(E56,mapping!C:J,2,FALSE)</f>
        <v xml:space="preserve">محمد عبد المنعم </v>
      </c>
      <c r="G56" s="41" t="str">
        <f>IFERROR(VLOOKUP(F56,mapping!$D$3:$J$200,2,FALSE),0)</f>
        <v>قليوب 1 وردية</v>
      </c>
      <c r="H56" s="41" t="str">
        <f>IFERROR(VLOOKUP(F56,mapping!$D$3:$J$200,3,FALSE),0)</f>
        <v>نجمة هليوبوليس</v>
      </c>
      <c r="I56" s="41" t="str">
        <f>IFERROR(VLOOKUP(F56,mapping!$D$3:$J$200,4,FALSE),0)</f>
        <v xml:space="preserve">التجمع </v>
      </c>
      <c r="J56" s="41" t="str">
        <f>IFERROR(VLOOKUP(F56,mapping!$D$3:$J$200,5,FALSE),0)</f>
        <v>اتوبيس 28</v>
      </c>
      <c r="K56" s="60">
        <f>IFERROR(VLOOKUP(Table4[[#This Row],[Column1]],mapping!A:J,9,FALSE),0)</f>
        <v>1786</v>
      </c>
      <c r="L56" s="139">
        <v>31</v>
      </c>
      <c r="M56" s="60">
        <f>IF(W56=mapping!$N$1,IFERROR(VLOOKUP(Table4[[#This Row],[Column1]],mapping!A:L,12,FALSE),0),IFERROR(VLOOKUP(Table4[[#This Row],[Column1]],mapping!A:L,10,FALSE),0))</f>
        <v>1800</v>
      </c>
      <c r="N56" s="58">
        <f>Table4[[#This Row],[ سعر اليومية ]]*3%*Table4[[#This Row],[عدد الدورات ]]</f>
        <v>1660.98</v>
      </c>
      <c r="O56" s="56">
        <f>Table4[[#This Row],[ سعر اليومية ]]*Table4[[#This Row],[عدد الدورات ]]-N56</f>
        <v>53705.02</v>
      </c>
      <c r="P56" s="194"/>
      <c r="Q56" s="194"/>
      <c r="R56" s="194"/>
      <c r="S56" s="58">
        <f>(Table4[[#This Row],[سعر يومية السائق]]*Table4[[#This Row],[عدد الدورات ]])-SUM(Table4[[#This Row],[سلف ]:[خصم ]])+Table4[[#This Row],[اضافي ]]</f>
        <v>55800</v>
      </c>
      <c r="U56" s="58">
        <f>Table4[[#This Row],[ سعر اليومية ]]*Table4[[#This Row],[عدد الدورات ]]-Table4[[#This Row],[سعر يومية السائق]]*L56</f>
        <v>-434</v>
      </c>
      <c r="V56" s="58">
        <f>U56-Table4[[#This Row],[W/H  3%]]</f>
        <v>-2094.98</v>
      </c>
      <c r="W56" s="66"/>
      <c r="X56" s="66" t="s">
        <v>304</v>
      </c>
    </row>
    <row r="57" spans="1:24" x14ac:dyDescent="0.3">
      <c r="A57" s="53">
        <v>9</v>
      </c>
      <c r="B57" s="53">
        <v>3</v>
      </c>
      <c r="C57" s="53">
        <v>2026</v>
      </c>
      <c r="D57" s="41" t="str">
        <f t="shared" si="9"/>
        <v>ممدوح كيلاني1قليوب 3 وردية نجمة هليوبوليسالتجمع اتوبيس 28</v>
      </c>
      <c r="E57" s="4">
        <v>3002</v>
      </c>
      <c r="F57" s="41" t="str">
        <f>VLOOKUP(E57,mapping!C:J,2,FALSE)</f>
        <v>ممدوح كيلاني1</v>
      </c>
      <c r="G57" s="41" t="str">
        <f>IFERROR(VLOOKUP(F57,mapping!$D$3:$J$200,2,FALSE),0)</f>
        <v xml:space="preserve">قليوب 3 وردية </v>
      </c>
      <c r="H57" s="41" t="str">
        <f>IFERROR(VLOOKUP(F57,mapping!$D$3:$J$200,3,FALSE),0)</f>
        <v>نجمة هليوبوليس</v>
      </c>
      <c r="I57" s="41" t="str">
        <f>IFERROR(VLOOKUP(F57,mapping!$D$3:$J$200,4,FALSE),0)</f>
        <v xml:space="preserve">التجمع </v>
      </c>
      <c r="J57" s="41" t="str">
        <f>IFERROR(VLOOKUP(F57,mapping!$D$3:$J$200,5,FALSE),0)</f>
        <v>اتوبيس 28</v>
      </c>
      <c r="K57" s="60">
        <f>IFERROR(VLOOKUP(Table4[[#This Row],[Column1]],mapping!A:J,9,FALSE),0)</f>
        <v>4016</v>
      </c>
      <c r="L57" s="139">
        <v>30</v>
      </c>
      <c r="M57" s="60">
        <f>IF(W57=mapping!$N$1,IFERROR(VLOOKUP(Table4[[#This Row],[Column1]],mapping!A:L,12,FALSE),0),IFERROR(VLOOKUP(Table4[[#This Row],[Column1]],mapping!A:L,10,FALSE),0))</f>
        <v>3600</v>
      </c>
      <c r="N57" s="58">
        <f>Table4[[#This Row],[ سعر اليومية ]]*3%*Table4[[#This Row],[عدد الدورات ]]</f>
        <v>3614.3999999999996</v>
      </c>
      <c r="O57" s="56">
        <f>Table4[[#This Row],[ سعر اليومية ]]*Table4[[#This Row],[عدد الدورات ]]-N57</f>
        <v>116865.60000000001</v>
      </c>
      <c r="P57" s="194"/>
      <c r="Q57" s="194"/>
      <c r="R57" s="194"/>
      <c r="S57" s="58">
        <f>(Table4[[#This Row],[سعر يومية السائق]]*Table4[[#This Row],[عدد الدورات ]])-SUM(Table4[[#This Row],[سلف ]:[خصم ]])+Table4[[#This Row],[اضافي ]]</f>
        <v>108000</v>
      </c>
      <c r="U57" s="58">
        <f>Table4[[#This Row],[ سعر اليومية ]]*Table4[[#This Row],[عدد الدورات ]]-Table4[[#This Row],[سعر يومية السائق]]*L57</f>
        <v>12480</v>
      </c>
      <c r="V57" s="58">
        <f>U57-Table4[[#This Row],[W/H  3%]]</f>
        <v>8865.6</v>
      </c>
      <c r="W57" s="66"/>
      <c r="X57" s="66" t="s">
        <v>304</v>
      </c>
    </row>
    <row r="58" spans="1:24" x14ac:dyDescent="0.3">
      <c r="A58" s="53">
        <v>9</v>
      </c>
      <c r="B58" s="53">
        <v>3</v>
      </c>
      <c r="C58" s="53">
        <v>2026</v>
      </c>
      <c r="D58" s="41" t="str">
        <f t="shared" ref="D58" si="10">F58&amp;G58&amp;H58&amp;I58&amp;J58</f>
        <v>ممدوح كيلاني2المنيب 3وردية نجمة هليوبوليسالتجمع اتوبيس 28</v>
      </c>
      <c r="E58" s="4">
        <v>3003</v>
      </c>
      <c r="F58" s="41" t="str">
        <f>VLOOKUP(E58,mapping!C:J,2,FALSE)</f>
        <v>ممدوح كيلاني2</v>
      </c>
      <c r="G58" s="41" t="str">
        <f>IFERROR(VLOOKUP(F58,mapping!$D$3:$J$200,2,FALSE),0)</f>
        <v xml:space="preserve">المنيب 3وردية </v>
      </c>
      <c r="H58" s="41" t="str">
        <f>IFERROR(VLOOKUP(F58,mapping!$D$3:$J$200,3,FALSE),0)</f>
        <v>نجمة هليوبوليس</v>
      </c>
      <c r="I58" s="41" t="str">
        <f>IFERROR(VLOOKUP(F58,mapping!$D$3:$J$200,4,FALSE),0)</f>
        <v xml:space="preserve">التجمع </v>
      </c>
      <c r="J58" s="41" t="str">
        <f>IFERROR(VLOOKUP(F58,mapping!$D$3:$J$200,5,FALSE),0)</f>
        <v>اتوبيس 28</v>
      </c>
      <c r="K58" s="60">
        <f>IFERROR(VLOOKUP(Table4[[#This Row],[Column1]],mapping!A:J,9,FALSE),0)</f>
        <v>4016</v>
      </c>
      <c r="L58" s="139">
        <v>31</v>
      </c>
      <c r="M58" s="60">
        <f>IF(W58=mapping!$N$1,IFERROR(VLOOKUP(Table4[[#This Row],[Column1]],mapping!A:L,12,FALSE),0),IFERROR(VLOOKUP(Table4[[#This Row],[Column1]],mapping!A:L,10,FALSE),0))</f>
        <v>3400</v>
      </c>
      <c r="N58" s="58">
        <f>Table4[[#This Row],[ سعر اليومية ]]*3%*Table4[[#This Row],[عدد الدورات ]]</f>
        <v>3734.8799999999997</v>
      </c>
      <c r="O58" s="56">
        <f>Table4[[#This Row],[ سعر اليومية ]]*Table4[[#This Row],[عدد الدورات ]]-N58</f>
        <v>120761.12</v>
      </c>
      <c r="P58" s="194"/>
      <c r="Q58" s="194">
        <v>200</v>
      </c>
      <c r="R58" s="194"/>
      <c r="S58" s="58">
        <f>(Table4[[#This Row],[سعر يومية السائق]]*Table4[[#This Row],[عدد الدورات ]])-SUM(Table4[[#This Row],[سلف ]:[خصم ]])+Table4[[#This Row],[اضافي ]]</f>
        <v>105200</v>
      </c>
      <c r="U58" s="58">
        <f>Table4[[#This Row],[ سعر اليومية ]]*Table4[[#This Row],[عدد الدورات ]]-Table4[[#This Row],[سعر يومية السائق]]*L58</f>
        <v>19096</v>
      </c>
      <c r="V58" s="58">
        <f>U58-Table4[[#This Row],[W/H  3%]]</f>
        <v>15361.12</v>
      </c>
      <c r="W58" s="66"/>
      <c r="X58" s="66" t="s">
        <v>304</v>
      </c>
    </row>
    <row r="59" spans="1:24" x14ac:dyDescent="0.3">
      <c r="A59" s="53">
        <v>9</v>
      </c>
      <c r="B59" s="53">
        <v>3</v>
      </c>
      <c r="C59" s="53">
        <v>2026</v>
      </c>
      <c r="D59" s="41" t="str">
        <f t="shared" si="9"/>
        <v xml:space="preserve">رجب سلامة 1المرج لوجستيكااكتوبر هاي اس </v>
      </c>
      <c r="E59" s="4">
        <v>4000</v>
      </c>
      <c r="F59" s="41" t="str">
        <f>VLOOKUP(E59,mapping!C:J,2,FALSE)</f>
        <v>رجب سلامة 1</v>
      </c>
      <c r="G59" s="41" t="str">
        <f>IFERROR(VLOOKUP(F59,mapping!$D$3:$J$200,2,FALSE),0)</f>
        <v xml:space="preserve">المرج </v>
      </c>
      <c r="H59" s="41" t="str">
        <f>IFERROR(VLOOKUP(F59,mapping!$D$3:$J$200,3,FALSE),0)</f>
        <v>لوجستيكا</v>
      </c>
      <c r="I59" s="41" t="str">
        <f>IFERROR(VLOOKUP(F59,mapping!$D$3:$J$200,4,FALSE),0)</f>
        <v xml:space="preserve">اكتوبر </v>
      </c>
      <c r="J59" s="41" t="str">
        <f>IFERROR(VLOOKUP(F59,mapping!$D$3:$J$200,5,FALSE),0)</f>
        <v xml:space="preserve">هاي اس </v>
      </c>
      <c r="K59" s="60">
        <f>IFERROR(VLOOKUP(Table4[[#This Row],[Column1]],mapping!A:J,9,FALSE),0)</f>
        <v>1996</v>
      </c>
      <c r="L59" s="139">
        <v>23</v>
      </c>
      <c r="M59" s="60">
        <f>IF(W59=mapping!$N$1,IFERROR(VLOOKUP(Table4[[#This Row],[Column1]],mapping!A:L,12,FALSE),0),IFERROR(VLOOKUP(Table4[[#This Row],[Column1]],mapping!A:L,10,FALSE),0))</f>
        <v>1800</v>
      </c>
      <c r="N59" s="58">
        <f>Table4[[#This Row],[ سعر اليومية ]]*3%*Table4[[#This Row],[عدد الدورات ]]</f>
        <v>1377.2399999999998</v>
      </c>
      <c r="O59" s="56">
        <f>Table4[[#This Row],[ سعر اليومية ]]*Table4[[#This Row],[عدد الدورات ]]-N59</f>
        <v>44530.76</v>
      </c>
      <c r="P59" s="194"/>
      <c r="Q59" s="194"/>
      <c r="R59" s="194"/>
      <c r="S59" s="58">
        <f>(Table4[[#This Row],[سعر يومية السائق]]*Table4[[#This Row],[عدد الدورات ]])-SUM(Table4[[#This Row],[سلف ]:[خصم ]])+Table4[[#This Row],[اضافي ]]</f>
        <v>41400</v>
      </c>
      <c r="U59" s="58">
        <f>Table4[[#This Row],[ سعر اليومية ]]*Table4[[#This Row],[عدد الدورات ]]-Table4[[#This Row],[سعر يومية السائق]]*L59</f>
        <v>4508</v>
      </c>
      <c r="V59" s="58">
        <f>U59-Table4[[#This Row],[W/H  3%]]</f>
        <v>3130.76</v>
      </c>
      <c r="W59" s="66"/>
      <c r="X59" s="66" t="s">
        <v>304</v>
      </c>
    </row>
    <row r="60" spans="1:24" x14ac:dyDescent="0.3">
      <c r="A60" s="53">
        <v>9</v>
      </c>
      <c r="B60" s="53">
        <v>3</v>
      </c>
      <c r="C60" s="53">
        <v>2026</v>
      </c>
      <c r="D60" s="41" t="str">
        <f t="shared" si="9"/>
        <v xml:space="preserve">احمد السيدالمنيب 3وردية لوجستيكااكتوبر هاي اس </v>
      </c>
      <c r="E60" s="4">
        <v>4001</v>
      </c>
      <c r="F60" s="41" t="str">
        <f>VLOOKUP(E60,mapping!C:J,2,FALSE)</f>
        <v>احمد السيد</v>
      </c>
      <c r="G60" s="41" t="str">
        <f>IFERROR(VLOOKUP(F60,mapping!$D$3:$J$200,2,FALSE),0)</f>
        <v xml:space="preserve">المنيب 3وردية </v>
      </c>
      <c r="H60" s="41" t="str">
        <f>IFERROR(VLOOKUP(F60,mapping!$D$3:$J$200,3,FALSE),0)</f>
        <v>لوجستيكا</v>
      </c>
      <c r="I60" s="41" t="str">
        <f>IFERROR(VLOOKUP(F60,mapping!$D$3:$J$200,4,FALSE),0)</f>
        <v xml:space="preserve">اكتوبر </v>
      </c>
      <c r="J60" s="41" t="str">
        <f>IFERROR(VLOOKUP(F60,mapping!$D$3:$J$200,5,FALSE),0)</f>
        <v xml:space="preserve">هاي اس </v>
      </c>
      <c r="K60" s="60">
        <f>IFERROR(VLOOKUP(Table4[[#This Row],[Column1]],mapping!A:J,9,FALSE),0)</f>
        <v>4392</v>
      </c>
      <c r="L60" s="139">
        <v>23</v>
      </c>
      <c r="M60" s="60">
        <f>IF(W60=mapping!$N$1,IFERROR(VLOOKUP(Table4[[#This Row],[Column1]],mapping!A:L,12,FALSE),0),IFERROR(VLOOKUP(Table4[[#This Row],[Column1]],mapping!A:L,10,FALSE),0))</f>
        <v>3750</v>
      </c>
      <c r="N60" s="58">
        <f>Table4[[#This Row],[ سعر اليومية ]]*3%*Table4[[#This Row],[عدد الدورات ]]</f>
        <v>3030.4799999999996</v>
      </c>
      <c r="O60" s="56">
        <f>Table4[[#This Row],[ سعر اليومية ]]*Table4[[#This Row],[عدد الدورات ]]-N60</f>
        <v>97985.52</v>
      </c>
      <c r="P60" s="194"/>
      <c r="Q60" s="194"/>
      <c r="R60" s="194"/>
      <c r="S60" s="58">
        <f>(Table4[[#This Row],[سعر يومية السائق]]*Table4[[#This Row],[عدد الدورات ]])-SUM(Table4[[#This Row],[سلف ]:[خصم ]])+Table4[[#This Row],[اضافي ]]</f>
        <v>86250</v>
      </c>
      <c r="U60" s="58">
        <f>Table4[[#This Row],[ سعر اليومية ]]*Table4[[#This Row],[عدد الدورات ]]-Table4[[#This Row],[سعر يومية السائق]]*L60</f>
        <v>14766</v>
      </c>
      <c r="V60" s="58">
        <f>U60-Table4[[#This Row],[W/H  3%]]</f>
        <v>11735.52</v>
      </c>
      <c r="W60" s="66"/>
      <c r="X60" s="66" t="s">
        <v>304</v>
      </c>
    </row>
    <row r="61" spans="1:24" x14ac:dyDescent="0.3">
      <c r="A61" s="53">
        <v>9</v>
      </c>
      <c r="B61" s="53">
        <v>3</v>
      </c>
      <c r="C61" s="53">
        <v>2026</v>
      </c>
      <c r="D61" s="41" t="str">
        <f t="shared" si="9"/>
        <v xml:space="preserve">حسام سعيد1القناطر 3 ورديةلوجستيكااكتوبر هاي اس </v>
      </c>
      <c r="E61" s="4">
        <v>4002</v>
      </c>
      <c r="F61" s="41" t="str">
        <f>VLOOKUP(E61,mapping!C:J,2,FALSE)</f>
        <v>حسام سعيد1</v>
      </c>
      <c r="G61" s="41" t="str">
        <f>IFERROR(VLOOKUP(F61,mapping!$D$3:$J$200,2,FALSE),0)</f>
        <v>القناطر 3 وردية</v>
      </c>
      <c r="H61" s="41" t="str">
        <f>IFERROR(VLOOKUP(F61,mapping!$D$3:$J$200,3,FALSE),0)</f>
        <v>لوجستيكا</v>
      </c>
      <c r="I61" s="41" t="str">
        <f>IFERROR(VLOOKUP(F61,mapping!$D$3:$J$200,4,FALSE),0)</f>
        <v xml:space="preserve">اكتوبر </v>
      </c>
      <c r="J61" s="41" t="str">
        <f>IFERROR(VLOOKUP(F61,mapping!$D$3:$J$200,5,FALSE),0)</f>
        <v xml:space="preserve">هاي اس </v>
      </c>
      <c r="K61" s="60">
        <f>IFERROR(VLOOKUP(Table4[[#This Row],[Column1]],mapping!A:J,9,FALSE),0)</f>
        <v>3992</v>
      </c>
      <c r="L61" s="139">
        <v>23</v>
      </c>
      <c r="M61" s="60">
        <f>IF(W61=mapping!$N$1,IFERROR(VLOOKUP(Table4[[#This Row],[Column1]],mapping!A:L,12,FALSE),0),IFERROR(VLOOKUP(Table4[[#This Row],[Column1]],mapping!A:L,10,FALSE),0))</f>
        <v>3100</v>
      </c>
      <c r="N61" s="58">
        <f>Table4[[#This Row],[ سعر اليومية ]]*3%*Table4[[#This Row],[عدد الدورات ]]</f>
        <v>2754.4799999999996</v>
      </c>
      <c r="O61" s="56">
        <f>Table4[[#This Row],[ سعر اليومية ]]*Table4[[#This Row],[عدد الدورات ]]-N61</f>
        <v>89061.52</v>
      </c>
      <c r="P61" s="194"/>
      <c r="Q61" s="194"/>
      <c r="R61" s="194"/>
      <c r="S61" s="58">
        <f>(Table4[[#This Row],[سعر يومية السائق]]*Table4[[#This Row],[عدد الدورات ]])-SUM(Table4[[#This Row],[سلف ]:[خصم ]])+Table4[[#This Row],[اضافي ]]</f>
        <v>71300</v>
      </c>
      <c r="U61" s="58">
        <f>Table4[[#This Row],[ سعر اليومية ]]*Table4[[#This Row],[عدد الدورات ]]-Table4[[#This Row],[سعر يومية السائق]]*L61</f>
        <v>20516</v>
      </c>
      <c r="V61" s="58">
        <f>U61-Table4[[#This Row],[W/H  3%]]</f>
        <v>17761.52</v>
      </c>
      <c r="W61" s="66"/>
      <c r="X61" s="66" t="s">
        <v>304</v>
      </c>
    </row>
    <row r="62" spans="1:24" x14ac:dyDescent="0.3">
      <c r="A62" s="53">
        <v>9</v>
      </c>
      <c r="B62" s="53">
        <v>3</v>
      </c>
      <c r="C62" s="53">
        <v>2026</v>
      </c>
      <c r="D62" s="41" t="str">
        <f t="shared" si="9"/>
        <v xml:space="preserve">حسام سعيد 2نكلا انصرافلوجستيكااكتوبر هاي اس </v>
      </c>
      <c r="E62" s="4">
        <v>4003</v>
      </c>
      <c r="F62" s="41" t="str">
        <f>VLOOKUP(E62,mapping!C:J,2,FALSE)</f>
        <v>حسام سعيد 2</v>
      </c>
      <c r="G62" s="41" t="str">
        <f>IFERROR(VLOOKUP(F62,mapping!$D$3:$J$200,2,FALSE),0)</f>
        <v>نكلا انصراف</v>
      </c>
      <c r="H62" s="41" t="str">
        <f>IFERROR(VLOOKUP(F62,mapping!$D$3:$J$200,3,FALSE),0)</f>
        <v>لوجستيكا</v>
      </c>
      <c r="I62" s="41" t="str">
        <f>IFERROR(VLOOKUP(F62,mapping!$D$3:$J$200,4,FALSE),0)</f>
        <v xml:space="preserve">اكتوبر </v>
      </c>
      <c r="J62" s="41" t="str">
        <f>IFERROR(VLOOKUP(F62,mapping!$D$3:$J$200,5,FALSE),0)</f>
        <v xml:space="preserve">هاي اس </v>
      </c>
      <c r="K62" s="60">
        <f>IFERROR(VLOOKUP(Table4[[#This Row],[Column1]],mapping!A:J,9,FALSE),0)</f>
        <v>931.5</v>
      </c>
      <c r="L62" s="139">
        <v>23</v>
      </c>
      <c r="M62" s="60">
        <f>IF(W62=mapping!$N$1,IFERROR(VLOOKUP(Table4[[#This Row],[Column1]],mapping!A:L,12,FALSE),0),IFERROR(VLOOKUP(Table4[[#This Row],[Column1]],mapping!A:L,10,FALSE),0))</f>
        <v>800</v>
      </c>
      <c r="N62" s="58">
        <f>Table4[[#This Row],[ سعر اليومية ]]*3%*Table4[[#This Row],[عدد الدورات ]]</f>
        <v>642.73500000000001</v>
      </c>
      <c r="O62" s="56">
        <f>Table4[[#This Row],[ سعر اليومية ]]*Table4[[#This Row],[عدد الدورات ]]-N62</f>
        <v>20781.764999999999</v>
      </c>
      <c r="P62" s="194"/>
      <c r="Q62" s="194"/>
      <c r="R62" s="194"/>
      <c r="S62" s="58">
        <f>(Table4[[#This Row],[سعر يومية السائق]]*Table4[[#This Row],[عدد الدورات ]])-SUM(Table4[[#This Row],[سلف ]:[خصم ]])+Table4[[#This Row],[اضافي ]]</f>
        <v>18400</v>
      </c>
      <c r="U62" s="58">
        <f>Table4[[#This Row],[ سعر اليومية ]]*Table4[[#This Row],[عدد الدورات ]]-Table4[[#This Row],[سعر يومية السائق]]*L62</f>
        <v>3024.5</v>
      </c>
      <c r="V62" s="58">
        <f>U62-Table4[[#This Row],[W/H  3%]]</f>
        <v>2381.7649999999999</v>
      </c>
      <c r="W62" s="66"/>
      <c r="X62" s="66" t="s">
        <v>304</v>
      </c>
    </row>
    <row r="63" spans="1:24" x14ac:dyDescent="0.3">
      <c r="A63" s="53">
        <v>9</v>
      </c>
      <c r="B63" s="53">
        <v>3</v>
      </c>
      <c r="C63" s="53">
        <v>2026</v>
      </c>
      <c r="D63" s="41" t="str">
        <f t="shared" si="9"/>
        <v xml:space="preserve">رجب سلامة 2 نكلا حضورلوجستيكااكتوبر هاي اس </v>
      </c>
      <c r="E63" s="4">
        <v>4004</v>
      </c>
      <c r="F63" s="41" t="str">
        <f>VLOOKUP(E63,mapping!C:J,2,FALSE)</f>
        <v xml:space="preserve">رجب سلامة 2 </v>
      </c>
      <c r="G63" s="41" t="str">
        <f>IFERROR(VLOOKUP(F63,mapping!$D$3:$J$200,2,FALSE),0)</f>
        <v>نكلا حضور</v>
      </c>
      <c r="H63" s="41" t="str">
        <f>IFERROR(VLOOKUP(F63,mapping!$D$3:$J$200,3,FALSE),0)</f>
        <v>لوجستيكا</v>
      </c>
      <c r="I63" s="41" t="str">
        <f>IFERROR(VLOOKUP(F63,mapping!$D$3:$J$200,4,FALSE),0)</f>
        <v xml:space="preserve">اكتوبر </v>
      </c>
      <c r="J63" s="41" t="str">
        <f>IFERROR(VLOOKUP(F63,mapping!$D$3:$J$200,5,FALSE),0)</f>
        <v xml:space="preserve">هاي اس </v>
      </c>
      <c r="K63" s="60">
        <f>IFERROR(VLOOKUP(Table4[[#This Row],[Column1]],mapping!A:J,9,FALSE),0)</f>
        <v>931.5</v>
      </c>
      <c r="L63" s="139">
        <v>23</v>
      </c>
      <c r="M63" s="60">
        <f>IF(W63=mapping!$N$1,IFERROR(VLOOKUP(Table4[[#This Row],[Column1]],mapping!A:L,12,FALSE),0),IFERROR(VLOOKUP(Table4[[#This Row],[Column1]],mapping!A:L,10,FALSE),0))</f>
        <v>875</v>
      </c>
      <c r="N63" s="58">
        <f>Table4[[#This Row],[ سعر اليومية ]]*3%*Table4[[#This Row],[عدد الدورات ]]</f>
        <v>642.73500000000001</v>
      </c>
      <c r="O63" s="56">
        <f>Table4[[#This Row],[ سعر اليومية ]]*Table4[[#This Row],[عدد الدورات ]]-N63</f>
        <v>20781.764999999999</v>
      </c>
      <c r="P63" s="194"/>
      <c r="Q63" s="194"/>
      <c r="R63" s="194"/>
      <c r="S63" s="58">
        <f>(Table4[[#This Row],[سعر يومية السائق]]*Table4[[#This Row],[عدد الدورات ]])-SUM(Table4[[#This Row],[سلف ]:[خصم ]])+Table4[[#This Row],[اضافي ]]</f>
        <v>20125</v>
      </c>
      <c r="U63" s="58">
        <f>Table4[[#This Row],[ سعر اليومية ]]*Table4[[#This Row],[عدد الدورات ]]-Table4[[#This Row],[سعر يومية السائق]]*L63</f>
        <v>1299.5</v>
      </c>
      <c r="V63" s="58">
        <f>U63-Table4[[#This Row],[W/H  3%]]</f>
        <v>656.76499999999999</v>
      </c>
      <c r="W63" s="66"/>
      <c r="X63" s="66" t="s">
        <v>304</v>
      </c>
    </row>
    <row r="64" spans="1:24" x14ac:dyDescent="0.3">
      <c r="A64" s="53">
        <v>9</v>
      </c>
      <c r="B64" s="53">
        <v>3</v>
      </c>
      <c r="C64" s="53">
        <v>2026</v>
      </c>
      <c r="D64" s="41" t="str">
        <f t="shared" si="9"/>
        <v xml:space="preserve">محمد عزمي حدائق اكتوبر لوجستيكااكتوبر هاي اس </v>
      </c>
      <c r="E64" s="4">
        <v>4005</v>
      </c>
      <c r="F64" s="41" t="str">
        <f>VLOOKUP(E64,mapping!C:J,2,FALSE)</f>
        <v xml:space="preserve">محمد عزمي </v>
      </c>
      <c r="G64" s="41" t="str">
        <f>IFERROR(VLOOKUP(F64,mapping!$D$3:$J$200,2,FALSE),0)</f>
        <v xml:space="preserve">حدائق اكتوبر </v>
      </c>
      <c r="H64" s="41" t="str">
        <f>IFERROR(VLOOKUP(F64,mapping!$D$3:$J$200,3,FALSE),0)</f>
        <v>لوجستيكا</v>
      </c>
      <c r="I64" s="41" t="str">
        <f>IFERROR(VLOOKUP(F64,mapping!$D$3:$J$200,4,FALSE),0)</f>
        <v xml:space="preserve">اكتوبر </v>
      </c>
      <c r="J64" s="41" t="str">
        <f>IFERROR(VLOOKUP(F64,mapping!$D$3:$J$200,5,FALSE),0)</f>
        <v xml:space="preserve">هاي اس </v>
      </c>
      <c r="K64" s="60">
        <f>IFERROR(VLOOKUP(Table4[[#This Row],[Column1]],mapping!A:J,9,FALSE),0)</f>
        <v>1730</v>
      </c>
      <c r="L64" s="139">
        <v>20</v>
      </c>
      <c r="M64" s="60">
        <f>IF(W64=mapping!$N$1,IFERROR(VLOOKUP(Table4[[#This Row],[Column1]],mapping!A:L,12,FALSE),0),IFERROR(VLOOKUP(Table4[[#This Row],[Column1]],mapping!A:L,10,FALSE),0))</f>
        <v>1450</v>
      </c>
      <c r="N64" s="58">
        <f>Table4[[#This Row],[ سعر اليومية ]]*3%*Table4[[#This Row],[عدد الدورات ]]</f>
        <v>1038</v>
      </c>
      <c r="O64" s="56">
        <f>Table4[[#This Row],[ سعر اليومية ]]*Table4[[#This Row],[عدد الدورات ]]-N64</f>
        <v>33562</v>
      </c>
      <c r="P64" s="194"/>
      <c r="Q64" s="194"/>
      <c r="R64" s="194"/>
      <c r="S64" s="58">
        <f>(Table4[[#This Row],[سعر يومية السائق]]*Table4[[#This Row],[عدد الدورات ]])-SUM(Table4[[#This Row],[سلف ]:[خصم ]])+Table4[[#This Row],[اضافي ]]</f>
        <v>29000</v>
      </c>
      <c r="U64" s="58">
        <f>Table4[[#This Row],[ سعر اليومية ]]*Table4[[#This Row],[عدد الدورات ]]-Table4[[#This Row],[سعر يومية السائق]]*L64</f>
        <v>5600</v>
      </c>
      <c r="V64" s="58">
        <f>U64-Table4[[#This Row],[W/H  3%]]</f>
        <v>4562</v>
      </c>
      <c r="W64" s="66"/>
      <c r="X64" s="66" t="s">
        <v>304</v>
      </c>
    </row>
    <row r="65" spans="1:24" x14ac:dyDescent="0.3">
      <c r="A65" s="53">
        <v>9</v>
      </c>
      <c r="B65" s="53">
        <v>3</v>
      </c>
      <c r="C65" s="53">
        <v>2026</v>
      </c>
      <c r="D65" s="41" t="str">
        <f t="shared" si="9"/>
        <v xml:space="preserve">محمد رضا المنوفية لوجستيكااكتوبر هاي اس </v>
      </c>
      <c r="E65" s="4">
        <v>4006</v>
      </c>
      <c r="F65" s="41" t="str">
        <f>VLOOKUP(E65,mapping!C:J,2,FALSE)</f>
        <v xml:space="preserve">محمد رضا </v>
      </c>
      <c r="G65" s="41" t="str">
        <f>IFERROR(VLOOKUP(F65,mapping!$D$3:$J$200,2,FALSE),0)</f>
        <v xml:space="preserve">المنوفية </v>
      </c>
      <c r="H65" s="41" t="str">
        <f>IFERROR(VLOOKUP(F65,mapping!$D$3:$J$200,3,FALSE),0)</f>
        <v>لوجستيكا</v>
      </c>
      <c r="I65" s="41" t="str">
        <f>IFERROR(VLOOKUP(F65,mapping!$D$3:$J$200,4,FALSE),0)</f>
        <v xml:space="preserve">اكتوبر </v>
      </c>
      <c r="J65" s="41" t="str">
        <f>IFERROR(VLOOKUP(F65,mapping!$D$3:$J$200,5,FALSE),0)</f>
        <v xml:space="preserve">هاي اس </v>
      </c>
      <c r="K65" s="60">
        <f>IFERROR(VLOOKUP(Table4[[#This Row],[Column1]],mapping!A:J,9,FALSE),0)</f>
        <v>2395</v>
      </c>
      <c r="L65" s="139">
        <v>23</v>
      </c>
      <c r="M65" s="60">
        <f>IF(W65=mapping!$N$1,IFERROR(VLOOKUP(Table4[[#This Row],[Column1]],mapping!A:L,12,FALSE),0),IFERROR(VLOOKUP(Table4[[#This Row],[Column1]],mapping!A:L,10,FALSE),0))</f>
        <v>1950</v>
      </c>
      <c r="N65" s="58">
        <f>Table4[[#This Row],[ سعر اليومية ]]*3%*Table4[[#This Row],[عدد الدورات ]]</f>
        <v>1652.55</v>
      </c>
      <c r="O65" s="56">
        <f>Table4[[#This Row],[ سعر اليومية ]]*Table4[[#This Row],[عدد الدورات ]]-N65</f>
        <v>53432.45</v>
      </c>
      <c r="P65" s="194"/>
      <c r="Q65" s="194"/>
      <c r="R65" s="194"/>
      <c r="S65" s="58">
        <f>(Table4[[#This Row],[سعر يومية السائق]]*Table4[[#This Row],[عدد الدورات ]])-SUM(Table4[[#This Row],[سلف ]:[خصم ]])+Table4[[#This Row],[اضافي ]]</f>
        <v>44850</v>
      </c>
      <c r="U65" s="58">
        <f>Table4[[#This Row],[ سعر اليومية ]]*Table4[[#This Row],[عدد الدورات ]]-Table4[[#This Row],[سعر يومية السائق]]*L65</f>
        <v>10235</v>
      </c>
      <c r="V65" s="58">
        <f>U65-Table4[[#This Row],[W/H  3%]]</f>
        <v>8582.4500000000007</v>
      </c>
      <c r="W65" s="66"/>
      <c r="X65" s="66" t="s">
        <v>304</v>
      </c>
    </row>
    <row r="66" spans="1:24" x14ac:dyDescent="0.3">
      <c r="A66" s="53">
        <v>9</v>
      </c>
      <c r="B66" s="53">
        <v>3</v>
      </c>
      <c r="C66" s="53">
        <v>2026</v>
      </c>
      <c r="D66" s="41" t="str">
        <f t="shared" si="9"/>
        <v xml:space="preserve">مصطفي شكيويالجلاتمةلوجستيكااكتوبر كوستر </v>
      </c>
      <c r="E66" s="4">
        <v>4007</v>
      </c>
      <c r="F66" s="41" t="str">
        <f>VLOOKUP(E66,mapping!C:J,2,FALSE)</f>
        <v>مصطفي شكيوي</v>
      </c>
      <c r="G66" s="41" t="str">
        <f>IFERROR(VLOOKUP(F66,mapping!$D$3:$J$200,2,FALSE),0)</f>
        <v>الجلاتمة</v>
      </c>
      <c r="H66" s="41" t="str">
        <f>IFERROR(VLOOKUP(F66,mapping!$D$3:$J$200,3,FALSE),0)</f>
        <v>لوجستيكا</v>
      </c>
      <c r="I66" s="41" t="str">
        <f>IFERROR(VLOOKUP(F66,mapping!$D$3:$J$200,4,FALSE),0)</f>
        <v xml:space="preserve">اكتوبر </v>
      </c>
      <c r="J66" s="41" t="str">
        <f>IFERROR(VLOOKUP(F66,mapping!$D$3:$J$200,5,FALSE),0)</f>
        <v xml:space="preserve">كوستر </v>
      </c>
      <c r="K66" s="60">
        <f>IFERROR(VLOOKUP(Table4[[#This Row],[Column1]],mapping!A:J,9,FALSE),0)</f>
        <v>2928</v>
      </c>
      <c r="L66" s="139">
        <v>23</v>
      </c>
      <c r="M66" s="60">
        <f>IF(W66=mapping!$N$1,IFERROR(VLOOKUP(Table4[[#This Row],[Column1]],mapping!A:L,12,FALSE),0),IFERROR(VLOOKUP(Table4[[#This Row],[Column1]],mapping!A:L,10,FALSE),0))</f>
        <v>2500</v>
      </c>
      <c r="N66" s="58">
        <f>Table4[[#This Row],[ سعر اليومية ]]*3%*Table4[[#This Row],[عدد الدورات ]]</f>
        <v>2020.3200000000002</v>
      </c>
      <c r="O66" s="56">
        <f>Table4[[#This Row],[ سعر اليومية ]]*Table4[[#This Row],[عدد الدورات ]]-N66</f>
        <v>65323.68</v>
      </c>
      <c r="P66" s="194"/>
      <c r="Q66" s="194"/>
      <c r="R66" s="194"/>
      <c r="S66" s="58">
        <f>(Table4[[#This Row],[سعر يومية السائق]]*Table4[[#This Row],[عدد الدورات ]])-SUM(Table4[[#This Row],[سلف ]:[خصم ]])+Table4[[#This Row],[اضافي ]]</f>
        <v>57500</v>
      </c>
      <c r="U66" s="58">
        <f>Table4[[#This Row],[ سعر اليومية ]]*Table4[[#This Row],[عدد الدورات ]]-Table4[[#This Row],[سعر يومية السائق]]*L66</f>
        <v>9844</v>
      </c>
      <c r="V66" s="58">
        <f>U66-Table4[[#This Row],[W/H  3%]]</f>
        <v>7823.68</v>
      </c>
      <c r="W66" s="66"/>
      <c r="X66" s="66" t="s">
        <v>304</v>
      </c>
    </row>
    <row r="67" spans="1:24" x14ac:dyDescent="0.3">
      <c r="A67" s="53">
        <v>9</v>
      </c>
      <c r="B67" s="53">
        <v>3</v>
      </c>
      <c r="C67" s="53">
        <v>2026</v>
      </c>
      <c r="D67" s="41" t="str">
        <f t="shared" si="9"/>
        <v xml:space="preserve">سعيد كمال م.نصر لوجستيكااكتوبر هاي اس </v>
      </c>
      <c r="E67" s="4">
        <v>4008</v>
      </c>
      <c r="F67" s="41" t="str">
        <f>VLOOKUP(E67,mapping!C:J,2,FALSE)</f>
        <v xml:space="preserve">سعيد كمال </v>
      </c>
      <c r="G67" s="41" t="str">
        <f>IFERROR(VLOOKUP(F67,mapping!$D$3:$J$200,2,FALSE),0)</f>
        <v xml:space="preserve">م.نصر </v>
      </c>
      <c r="H67" s="41" t="str">
        <f>IFERROR(VLOOKUP(F67,mapping!$D$3:$J$200,3,FALSE),0)</f>
        <v>لوجستيكا</v>
      </c>
      <c r="I67" s="41" t="str">
        <f>IFERROR(VLOOKUP(F67,mapping!$D$3:$J$200,4,FALSE),0)</f>
        <v xml:space="preserve">اكتوبر </v>
      </c>
      <c r="J67" s="41" t="str">
        <f>IFERROR(VLOOKUP(F67,mapping!$D$3:$J$200,5,FALSE),0)</f>
        <v xml:space="preserve">هاي اس </v>
      </c>
      <c r="K67" s="60">
        <f>IFERROR(VLOOKUP(Table4[[#This Row],[Column1]],mapping!A:J,9,FALSE),0)</f>
        <v>3061</v>
      </c>
      <c r="L67" s="139">
        <v>20</v>
      </c>
      <c r="M67" s="60">
        <f>IF(W67=mapping!$N$1,IFERROR(VLOOKUP(Table4[[#This Row],[Column1]],mapping!A:L,12,FALSE),0),IFERROR(VLOOKUP(Table4[[#This Row],[Column1]],mapping!A:L,10,FALSE),0))</f>
        <v>2300</v>
      </c>
      <c r="N67" s="58">
        <f>Table4[[#This Row],[ سعر اليومية ]]*3%*Table4[[#This Row],[عدد الدورات ]]</f>
        <v>1836.6</v>
      </c>
      <c r="O67" s="56">
        <f>Table4[[#This Row],[ سعر اليومية ]]*Table4[[#This Row],[عدد الدورات ]]-N67</f>
        <v>59383.4</v>
      </c>
      <c r="P67" s="194"/>
      <c r="Q67" s="194"/>
      <c r="R67" s="194"/>
      <c r="S67" s="58">
        <f>(Table4[[#This Row],[سعر يومية السائق]]*Table4[[#This Row],[عدد الدورات ]])-SUM(Table4[[#This Row],[سلف ]:[خصم ]])+Table4[[#This Row],[اضافي ]]</f>
        <v>46000</v>
      </c>
      <c r="U67" s="58">
        <f>Table4[[#This Row],[ سعر اليومية ]]*Table4[[#This Row],[عدد الدورات ]]-Table4[[#This Row],[سعر يومية السائق]]*L67</f>
        <v>15220</v>
      </c>
      <c r="V67" s="58">
        <f>U67-Table4[[#This Row],[W/H  3%]]</f>
        <v>13383.4</v>
      </c>
      <c r="W67" s="66"/>
      <c r="X67" s="66" t="s">
        <v>304</v>
      </c>
    </row>
    <row r="68" spans="1:24" x14ac:dyDescent="0.3">
      <c r="A68" s="53">
        <v>9</v>
      </c>
      <c r="B68" s="53">
        <v>3</v>
      </c>
      <c r="C68" s="53">
        <v>2026</v>
      </c>
      <c r="D68" s="41" t="str">
        <f t="shared" si="9"/>
        <v xml:space="preserve">وديع 1الفيوم 1لوجستيكااكتوبر هاي اس </v>
      </c>
      <c r="E68" s="4">
        <v>4009</v>
      </c>
      <c r="F68" s="41" t="str">
        <f>VLOOKUP(E68,mapping!C:J,2,FALSE)</f>
        <v>وديع 1</v>
      </c>
      <c r="G68" s="41" t="str">
        <f>IFERROR(VLOOKUP(F68,mapping!$D$3:$J$200,2,FALSE),0)</f>
        <v>الفيوم 1</v>
      </c>
      <c r="H68" s="41" t="str">
        <f>IFERROR(VLOOKUP(F68,mapping!$D$3:$J$200,3,FALSE),0)</f>
        <v>لوجستيكا</v>
      </c>
      <c r="I68" s="41" t="str">
        <f>IFERROR(VLOOKUP(F68,mapping!$D$3:$J$200,4,FALSE),0)</f>
        <v xml:space="preserve">اكتوبر </v>
      </c>
      <c r="J68" s="41" t="str">
        <f>IFERROR(VLOOKUP(F68,mapping!$D$3:$J$200,5,FALSE),0)</f>
        <v xml:space="preserve">هاي اس </v>
      </c>
      <c r="K68" s="60">
        <f>IFERROR(VLOOKUP(Table4[[#This Row],[Column1]],mapping!A:J,9,FALSE),0)</f>
        <v>2420</v>
      </c>
      <c r="L68" s="139">
        <v>23</v>
      </c>
      <c r="M68" s="60">
        <f>IF(W68=mapping!$N$1,IFERROR(VLOOKUP(Table4[[#This Row],[Column1]],mapping!A:L,12,FALSE),0),IFERROR(VLOOKUP(Table4[[#This Row],[Column1]],mapping!A:L,10,FALSE),0))</f>
        <v>2050</v>
      </c>
      <c r="N68" s="58">
        <f>Table4[[#This Row],[ سعر اليومية ]]*3%*Table4[[#This Row],[عدد الدورات ]]</f>
        <v>1669.8</v>
      </c>
      <c r="O68" s="56">
        <f>Table4[[#This Row],[ سعر اليومية ]]*Table4[[#This Row],[عدد الدورات ]]-N68</f>
        <v>53990.2</v>
      </c>
      <c r="P68" s="194"/>
      <c r="Q68" s="194"/>
      <c r="R68" s="194"/>
      <c r="S68" s="58">
        <f>(Table4[[#This Row],[سعر يومية السائق]]*Table4[[#This Row],[عدد الدورات ]])-SUM(Table4[[#This Row],[سلف ]:[خصم ]])+Table4[[#This Row],[اضافي ]]</f>
        <v>47150</v>
      </c>
      <c r="U68" s="58">
        <f>Table4[[#This Row],[ سعر اليومية ]]*Table4[[#This Row],[عدد الدورات ]]-Table4[[#This Row],[سعر يومية السائق]]*L68</f>
        <v>8510</v>
      </c>
      <c r="V68" s="58">
        <f>U68-Table4[[#This Row],[W/H  3%]]</f>
        <v>6840.2</v>
      </c>
      <c r="W68" s="66"/>
      <c r="X68" s="66" t="s">
        <v>304</v>
      </c>
    </row>
    <row r="69" spans="1:24" x14ac:dyDescent="0.3">
      <c r="A69" s="53">
        <v>9</v>
      </c>
      <c r="B69" s="53">
        <v>3</v>
      </c>
      <c r="C69" s="53">
        <v>2026</v>
      </c>
      <c r="D69" s="41" t="str">
        <f t="shared" si="9"/>
        <v xml:space="preserve">وديع 2الفيوم 2لوجستيكااكتوبر هاي اس </v>
      </c>
      <c r="E69" s="4">
        <v>4010</v>
      </c>
      <c r="F69" s="41" t="str">
        <f>VLOOKUP(E69,mapping!C:J,2,FALSE)</f>
        <v>وديع 2</v>
      </c>
      <c r="G69" s="41" t="str">
        <f>IFERROR(VLOOKUP(F69,mapping!$D$3:$J$200,2,FALSE),0)</f>
        <v>الفيوم 2</v>
      </c>
      <c r="H69" s="41" t="str">
        <f>IFERROR(VLOOKUP(F69,mapping!$D$3:$J$200,3,FALSE),0)</f>
        <v>لوجستيكا</v>
      </c>
      <c r="I69" s="41" t="str">
        <f>IFERROR(VLOOKUP(F69,mapping!$D$3:$J$200,4,FALSE),0)</f>
        <v xml:space="preserve">اكتوبر </v>
      </c>
      <c r="J69" s="41" t="str">
        <f>IFERROR(VLOOKUP(F69,mapping!$D$3:$J$200,5,FALSE),0)</f>
        <v xml:space="preserve">هاي اس </v>
      </c>
      <c r="K69" s="60">
        <f>IFERROR(VLOOKUP(Table4[[#This Row],[Column1]],mapping!A:J,9,FALSE),0)</f>
        <v>2420</v>
      </c>
      <c r="L69" s="139">
        <v>23</v>
      </c>
      <c r="M69" s="60">
        <f>IF(W69=mapping!$N$1,IFERROR(VLOOKUP(Table4[[#This Row],[Column1]],mapping!A:L,12,FALSE),0),IFERROR(VLOOKUP(Table4[[#This Row],[Column1]],mapping!A:L,10,FALSE),0))</f>
        <v>2050</v>
      </c>
      <c r="N69" s="58">
        <f>Table4[[#This Row],[ سعر اليومية ]]*3%*Table4[[#This Row],[عدد الدورات ]]</f>
        <v>1669.8</v>
      </c>
      <c r="O69" s="56">
        <f>Table4[[#This Row],[ سعر اليومية ]]*Table4[[#This Row],[عدد الدورات ]]-N69</f>
        <v>53990.2</v>
      </c>
      <c r="P69" s="194"/>
      <c r="Q69" s="194"/>
      <c r="R69" s="194"/>
      <c r="S69" s="58">
        <f>(Table4[[#This Row],[سعر يومية السائق]]*Table4[[#This Row],[عدد الدورات ]])-SUM(Table4[[#This Row],[سلف ]:[خصم ]])+Table4[[#This Row],[اضافي ]]</f>
        <v>47150</v>
      </c>
      <c r="U69" s="58">
        <f>Table4[[#This Row],[ سعر اليومية ]]*Table4[[#This Row],[عدد الدورات ]]-Table4[[#This Row],[سعر يومية السائق]]*L69</f>
        <v>8510</v>
      </c>
      <c r="V69" s="58">
        <f>U69-Table4[[#This Row],[W/H  3%]]</f>
        <v>6840.2</v>
      </c>
      <c r="W69" s="66"/>
      <c r="X69" s="66" t="s">
        <v>304</v>
      </c>
    </row>
    <row r="70" spans="1:24" x14ac:dyDescent="0.3">
      <c r="A70" s="53">
        <v>9</v>
      </c>
      <c r="B70" s="53">
        <v>3</v>
      </c>
      <c r="C70" s="53">
        <v>2026</v>
      </c>
      <c r="D70" s="41" t="str">
        <f t="shared" si="9"/>
        <v xml:space="preserve">احمد عويس المعادي لوجستيكاابورواش هاي اس </v>
      </c>
      <c r="E70" s="4">
        <v>4011</v>
      </c>
      <c r="F70" s="41" t="str">
        <f>VLOOKUP(E70,mapping!C:J,2,FALSE)</f>
        <v xml:space="preserve">احمد عويس </v>
      </c>
      <c r="G70" s="41" t="str">
        <f>IFERROR(VLOOKUP(F70,mapping!$D$3:$J$200,2,FALSE),0)</f>
        <v xml:space="preserve">المعادي </v>
      </c>
      <c r="H70" s="41" t="str">
        <f>IFERROR(VLOOKUP(F70,mapping!$D$3:$J$200,3,FALSE),0)</f>
        <v>لوجستيكا</v>
      </c>
      <c r="I70" s="41" t="str">
        <f>IFERROR(VLOOKUP(F70,mapping!$D$3:$J$200,4,FALSE),0)</f>
        <v xml:space="preserve">ابورواش </v>
      </c>
      <c r="J70" s="41" t="str">
        <f>IFERROR(VLOOKUP(F70,mapping!$D$3:$J$200,5,FALSE),0)</f>
        <v xml:space="preserve">هاي اس </v>
      </c>
      <c r="K70" s="60">
        <f>IFERROR(VLOOKUP(Table4[[#This Row],[Column1]],mapping!A:J,9,FALSE),0)</f>
        <v>1863</v>
      </c>
      <c r="L70" s="139">
        <v>23</v>
      </c>
      <c r="M70" s="60">
        <f>IF(W70=mapping!$N$1,IFERROR(VLOOKUP(Table4[[#This Row],[Column1]],mapping!A:L,12,FALSE),0),IFERROR(VLOOKUP(Table4[[#This Row],[Column1]],mapping!A:L,10,FALSE),0))</f>
        <v>1400</v>
      </c>
      <c r="N70" s="58">
        <f>Table4[[#This Row],[ سعر اليومية ]]*3%*Table4[[#This Row],[عدد الدورات ]]</f>
        <v>1285.47</v>
      </c>
      <c r="O70" s="56">
        <f>Table4[[#This Row],[ سعر اليومية ]]*Table4[[#This Row],[عدد الدورات ]]-N70</f>
        <v>41563.53</v>
      </c>
      <c r="P70" s="194"/>
      <c r="Q70" s="194"/>
      <c r="R70" s="194"/>
      <c r="S70" s="58">
        <f>(Table4[[#This Row],[سعر يومية السائق]]*Table4[[#This Row],[عدد الدورات ]])-SUM(Table4[[#This Row],[سلف ]:[خصم ]])+Table4[[#This Row],[اضافي ]]</f>
        <v>32200</v>
      </c>
      <c r="U70" s="58">
        <f>Table4[[#This Row],[ سعر اليومية ]]*Table4[[#This Row],[عدد الدورات ]]-Table4[[#This Row],[سعر يومية السائق]]*L70</f>
        <v>10649</v>
      </c>
      <c r="V70" s="58">
        <f>U70-Table4[[#This Row],[W/H  3%]]</f>
        <v>9363.5300000000007</v>
      </c>
      <c r="W70" s="66"/>
      <c r="X70" s="66" t="s">
        <v>304</v>
      </c>
    </row>
    <row r="71" spans="1:24" x14ac:dyDescent="0.3">
      <c r="A71" s="53">
        <v>9</v>
      </c>
      <c r="B71" s="53">
        <v>3</v>
      </c>
      <c r="C71" s="53">
        <v>2026</v>
      </c>
      <c r="D71" s="41" t="str">
        <f t="shared" si="9"/>
        <v>محمد جمال القناطر لوجستيكاابورواش سوزوكي</v>
      </c>
      <c r="E71" s="4">
        <v>4013</v>
      </c>
      <c r="F71" s="41" t="str">
        <f>VLOOKUP(E71,mapping!C:J,2,FALSE)</f>
        <v xml:space="preserve">محمد جمال </v>
      </c>
      <c r="G71" s="41" t="str">
        <f>IFERROR(VLOOKUP(F71,mapping!$D$3:$J$200,2,FALSE),0)</f>
        <v xml:space="preserve">القناطر </v>
      </c>
      <c r="H71" s="41" t="str">
        <f>IFERROR(VLOOKUP(F71,mapping!$D$3:$J$200,3,FALSE),0)</f>
        <v>لوجستيكا</v>
      </c>
      <c r="I71" s="41" t="str">
        <f>IFERROR(VLOOKUP(F71,mapping!$D$3:$J$200,4,FALSE),0)</f>
        <v xml:space="preserve">ابورواش </v>
      </c>
      <c r="J71" s="41" t="str">
        <f>IFERROR(VLOOKUP(F71,mapping!$D$3:$J$200,5,FALSE),0)</f>
        <v>سوزوكي</v>
      </c>
      <c r="K71" s="60">
        <f>IFERROR(VLOOKUP(Table4[[#This Row],[Column1]],mapping!A:J,9,FALSE),0)</f>
        <v>1397</v>
      </c>
      <c r="L71" s="139">
        <v>23</v>
      </c>
      <c r="M71" s="60">
        <f>IF(W71=mapping!$N$1,IFERROR(VLOOKUP(Table4[[#This Row],[Column1]],mapping!A:L,12,FALSE),0),IFERROR(VLOOKUP(Table4[[#This Row],[Column1]],mapping!A:L,10,FALSE),0))</f>
        <v>900</v>
      </c>
      <c r="N71" s="58">
        <f>Table4[[#This Row],[ سعر اليومية ]]*3%*Table4[[#This Row],[عدد الدورات ]]</f>
        <v>963.93</v>
      </c>
      <c r="O71" s="56">
        <f>Table4[[#This Row],[ سعر اليومية ]]*Table4[[#This Row],[عدد الدورات ]]-N71</f>
        <v>31167.07</v>
      </c>
      <c r="P71" s="194"/>
      <c r="Q71" s="194"/>
      <c r="R71" s="194"/>
      <c r="S71" s="58">
        <f>(Table4[[#This Row],[سعر يومية السائق]]*Table4[[#This Row],[عدد الدورات ]])-SUM(Table4[[#This Row],[سلف ]:[خصم ]])+Table4[[#This Row],[اضافي ]]</f>
        <v>20700</v>
      </c>
      <c r="U71" s="58">
        <f>Table4[[#This Row],[ سعر اليومية ]]*Table4[[#This Row],[عدد الدورات ]]-Table4[[#This Row],[سعر يومية السائق]]*L71</f>
        <v>11431</v>
      </c>
      <c r="V71" s="58">
        <f>U71-Table4[[#This Row],[W/H  3%]]</f>
        <v>10467.07</v>
      </c>
      <c r="W71" s="66"/>
      <c r="X71" s="66" t="s">
        <v>304</v>
      </c>
    </row>
    <row r="72" spans="1:24" x14ac:dyDescent="0.3">
      <c r="A72" s="53">
        <v>9</v>
      </c>
      <c r="B72" s="53">
        <v>3</v>
      </c>
      <c r="C72" s="53">
        <v>2026</v>
      </c>
      <c r="D72" s="41" t="str">
        <f t="shared" ref="D72:D97" si="11">F72&amp;G72&amp;H72&amp;I72&amp;J72</f>
        <v>عماد النجار1المرج 2ورديةسعوديالمخاذناتوبيس 28</v>
      </c>
      <c r="E72" s="4">
        <v>5000</v>
      </c>
      <c r="F72" s="41" t="str">
        <f>VLOOKUP(E72,mapping!C:J,2,FALSE)</f>
        <v>عماد النجار1</v>
      </c>
      <c r="G72" s="41" t="str">
        <f>IFERROR(VLOOKUP(F72,mapping!$D$3:$J$200,2,FALSE),0)</f>
        <v>المرج 2وردية</v>
      </c>
      <c r="H72" s="41" t="str">
        <f>IFERROR(VLOOKUP(F72,mapping!$D$3:$J$200,3,FALSE),0)</f>
        <v>سعودي</v>
      </c>
      <c r="I72" s="41" t="str">
        <f>IFERROR(VLOOKUP(F72,mapping!$D$3:$J$200,4,FALSE),0)</f>
        <v>المخاذن</v>
      </c>
      <c r="J72" s="41" t="str">
        <f>IFERROR(VLOOKUP(F72,mapping!$D$3:$J$200,5,FALSE),0)</f>
        <v>اتوبيس 28</v>
      </c>
      <c r="K72" s="60">
        <f>IFERROR(VLOOKUP(Table4[[#This Row],[Column1]],mapping!A:J,9,FALSE),0)</f>
        <v>3745</v>
      </c>
      <c r="L72" s="139">
        <v>8.5</v>
      </c>
      <c r="M72" s="60">
        <f>IF(W72=mapping!$N$1,IFERROR(VLOOKUP(Table4[[#This Row],[Column1]],mapping!A:L,12,FALSE),0),IFERROR(VLOOKUP(Table4[[#This Row],[Column1]],mapping!A:L,10,FALSE),0))</f>
        <v>4100</v>
      </c>
      <c r="N72" s="58">
        <f>Table4[[#This Row],[ سعر اليومية ]]*3%*Table4[[#This Row],[عدد الدورات ]]</f>
        <v>954.97499999999991</v>
      </c>
      <c r="O72" s="56">
        <f>Table4[[#This Row],[ سعر اليومية ]]*Table4[[#This Row],[عدد الدورات ]]-N72</f>
        <v>30877.525000000001</v>
      </c>
      <c r="P72" s="194"/>
      <c r="Q72" s="194"/>
      <c r="R72" s="194"/>
      <c r="S72" s="58">
        <f>(Table4[[#This Row],[سعر يومية السائق]]*Table4[[#This Row],[عدد الدورات ]])-SUM(Table4[[#This Row],[سلف ]:[خصم ]])+Table4[[#This Row],[اضافي ]]</f>
        <v>34850</v>
      </c>
      <c r="U72" s="58">
        <f>Table4[[#This Row],[ سعر اليومية ]]*Table4[[#This Row],[عدد الدورات ]]-Table4[[#This Row],[سعر يومية السائق]]*L72</f>
        <v>-3017.5</v>
      </c>
      <c r="V72" s="58">
        <f>U72-Table4[[#This Row],[W/H  3%]]</f>
        <v>-3972.4749999999999</v>
      </c>
      <c r="W72" s="66"/>
      <c r="X72" s="66" t="s">
        <v>304</v>
      </c>
    </row>
    <row r="73" spans="1:24" x14ac:dyDescent="0.3">
      <c r="A73" s="53">
        <v>9</v>
      </c>
      <c r="B73" s="53">
        <v>3</v>
      </c>
      <c r="C73" s="53">
        <v>2026</v>
      </c>
      <c r="D73" s="41" t="str">
        <f t="shared" si="11"/>
        <v>عماد النجار2المؤسسة 2ورديةسعوديالمخاذناتوبيس 28</v>
      </c>
      <c r="E73" s="4">
        <v>5001</v>
      </c>
      <c r="F73" s="41" t="str">
        <f>VLOOKUP(E73,mapping!C:J,2,FALSE)</f>
        <v>عماد النجار2</v>
      </c>
      <c r="G73" s="41" t="str">
        <f>IFERROR(VLOOKUP(F73,mapping!$D$3:$J$200,2,FALSE),0)</f>
        <v>المؤسسة 2وردية</v>
      </c>
      <c r="H73" s="41" t="str">
        <f>IFERROR(VLOOKUP(F73,mapping!$D$3:$J$200,3,FALSE),0)</f>
        <v>سعودي</v>
      </c>
      <c r="I73" s="41" t="str">
        <f>IFERROR(VLOOKUP(F73,mapping!$D$3:$J$200,4,FALSE),0)</f>
        <v>المخاذن</v>
      </c>
      <c r="J73" s="41" t="str">
        <f>IFERROR(VLOOKUP(F73,mapping!$D$3:$J$200,5,FALSE),0)</f>
        <v>اتوبيس 28</v>
      </c>
      <c r="K73" s="60">
        <f>IFERROR(VLOOKUP(Table4[[#This Row],[Column1]],mapping!A:J,9,FALSE),0)</f>
        <v>3745</v>
      </c>
      <c r="L73" s="139">
        <v>8</v>
      </c>
      <c r="M73" s="60">
        <f>IF(W73=mapping!$N$1,IFERROR(VLOOKUP(Table4[[#This Row],[Column1]],mapping!A:L,12,FALSE),0),IFERROR(VLOOKUP(Table4[[#This Row],[Column1]],mapping!A:L,10,FALSE),0))</f>
        <v>4100</v>
      </c>
      <c r="N73" s="58">
        <f>Table4[[#This Row],[ سعر اليومية ]]*3%*Table4[[#This Row],[عدد الدورات ]]</f>
        <v>898.8</v>
      </c>
      <c r="O73" s="56">
        <f>Table4[[#This Row],[ سعر اليومية ]]*Table4[[#This Row],[عدد الدورات ]]-N73</f>
        <v>29061.200000000001</v>
      </c>
      <c r="P73" s="194"/>
      <c r="Q73" s="194"/>
      <c r="R73" s="194"/>
      <c r="S73" s="58">
        <f>(Table4[[#This Row],[سعر يومية السائق]]*Table4[[#This Row],[عدد الدورات ]])-SUM(Table4[[#This Row],[سلف ]:[خصم ]])+Table4[[#This Row],[اضافي ]]</f>
        <v>32800</v>
      </c>
      <c r="U73" s="58">
        <f>Table4[[#This Row],[ سعر اليومية ]]*Table4[[#This Row],[عدد الدورات ]]-Table4[[#This Row],[سعر يومية السائق]]*L73</f>
        <v>-2840</v>
      </c>
      <c r="V73" s="58">
        <f>U73-Table4[[#This Row],[W/H  3%]]</f>
        <v>-3738.8</v>
      </c>
      <c r="W73" s="66"/>
      <c r="X73" s="66" t="s">
        <v>304</v>
      </c>
    </row>
    <row r="74" spans="1:24" x14ac:dyDescent="0.3">
      <c r="A74" s="53">
        <v>9</v>
      </c>
      <c r="B74" s="53">
        <v>3</v>
      </c>
      <c r="C74" s="53">
        <v>2026</v>
      </c>
      <c r="D74" s="41" t="str">
        <f t="shared" si="11"/>
        <v>عماد النجار 3الدائري 1ورديةسعوديالمخاذناتوبيس 28</v>
      </c>
      <c r="E74" s="4">
        <v>5002</v>
      </c>
      <c r="F74" s="41" t="str">
        <f>VLOOKUP(E74,mapping!C:J,2,FALSE)</f>
        <v>عماد النجار 3</v>
      </c>
      <c r="G74" s="41" t="str">
        <f>IFERROR(VLOOKUP(F74,mapping!$D$3:$J$200,2,FALSE),0)</f>
        <v>الدائري 1وردية</v>
      </c>
      <c r="H74" s="41" t="str">
        <f>IFERROR(VLOOKUP(F74,mapping!$D$3:$J$200,3,FALSE),0)</f>
        <v>سعودي</v>
      </c>
      <c r="I74" s="41" t="str">
        <f>IFERROR(VLOOKUP(F74,mapping!$D$3:$J$200,4,FALSE),0)</f>
        <v>المخاذن</v>
      </c>
      <c r="J74" s="41" t="str">
        <f>IFERROR(VLOOKUP(F74,mapping!$D$3:$J$200,5,FALSE),0)</f>
        <v>اتوبيس 28</v>
      </c>
      <c r="K74" s="60">
        <f>IFERROR(VLOOKUP(Table4[[#This Row],[Column1]],mapping!A:J,9,FALSE),0)</f>
        <v>2229</v>
      </c>
      <c r="L74" s="139">
        <v>8</v>
      </c>
      <c r="M74" s="60">
        <f>IF(W74=mapping!$N$1,IFERROR(VLOOKUP(Table4[[#This Row],[Column1]],mapping!A:L,12,FALSE),0),IFERROR(VLOOKUP(Table4[[#This Row],[Column1]],mapping!A:L,10,FALSE),0))</f>
        <v>2150</v>
      </c>
      <c r="N74" s="58">
        <f>Table4[[#This Row],[ سعر اليومية ]]*3%*Table4[[#This Row],[عدد الدورات ]]</f>
        <v>534.96</v>
      </c>
      <c r="O74" s="56">
        <f>Table4[[#This Row],[ سعر اليومية ]]*Table4[[#This Row],[عدد الدورات ]]-N74</f>
        <v>17297.04</v>
      </c>
      <c r="P74" s="194"/>
      <c r="Q74" s="194"/>
      <c r="R74" s="194"/>
      <c r="S74" s="58">
        <f>(Table4[[#This Row],[سعر يومية السائق]]*Table4[[#This Row],[عدد الدورات ]])-SUM(Table4[[#This Row],[سلف ]:[خصم ]])+Table4[[#This Row],[اضافي ]]</f>
        <v>17200</v>
      </c>
      <c r="U74" s="58">
        <f>Table4[[#This Row],[ سعر اليومية ]]*Table4[[#This Row],[عدد الدورات ]]-Table4[[#This Row],[سعر يومية السائق]]*L74</f>
        <v>632</v>
      </c>
      <c r="V74" s="58">
        <f>U74-Table4[[#This Row],[W/H  3%]]</f>
        <v>97.039999999999964</v>
      </c>
      <c r="W74" s="66"/>
      <c r="X74" s="66" t="s">
        <v>304</v>
      </c>
    </row>
    <row r="75" spans="1:24" x14ac:dyDescent="0.3">
      <c r="A75" s="53">
        <v>9</v>
      </c>
      <c r="B75" s="53">
        <v>3</v>
      </c>
      <c r="C75" s="53">
        <v>2026</v>
      </c>
      <c r="D75" s="41" t="str">
        <f t="shared" si="11"/>
        <v>عبد الرحمن1الهرم سعوديدريماتوبيس 28</v>
      </c>
      <c r="E75" s="4">
        <v>5003</v>
      </c>
      <c r="F75" s="41" t="str">
        <f>VLOOKUP(E75,mapping!C:J,2,FALSE)</f>
        <v>عبد الرحمن1</v>
      </c>
      <c r="G75" s="41" t="str">
        <f>IFERROR(VLOOKUP(F75,mapping!$D$3:$J$200,2,FALSE),0)</f>
        <v xml:space="preserve">الهرم </v>
      </c>
      <c r="H75" s="41" t="str">
        <f>IFERROR(VLOOKUP(F75,mapping!$D$3:$J$200,3,FALSE),0)</f>
        <v>سعودي</v>
      </c>
      <c r="I75" s="41" t="str">
        <f>IFERROR(VLOOKUP(F75,mapping!$D$3:$J$200,4,FALSE),0)</f>
        <v>دريم</v>
      </c>
      <c r="J75" s="41" t="str">
        <f>IFERROR(VLOOKUP(F75,mapping!$D$3:$J$200,5,FALSE),0)</f>
        <v>اتوبيس 28</v>
      </c>
      <c r="K75" s="60">
        <f>IFERROR(VLOOKUP(Table4[[#This Row],[Column1]],mapping!A:J,9,FALSE),0)</f>
        <v>904</v>
      </c>
      <c r="L75" s="139">
        <v>9</v>
      </c>
      <c r="M75" s="60">
        <f>IF(W75=mapping!$N$1,IFERROR(VLOOKUP(Table4[[#This Row],[Column1]],mapping!A:L,12,FALSE),0),IFERROR(VLOOKUP(Table4[[#This Row],[Column1]],mapping!A:L,10,FALSE),0))</f>
        <v>750</v>
      </c>
      <c r="N75" s="58">
        <f>Table4[[#This Row],[ سعر اليومية ]]*3%*Table4[[#This Row],[عدد الدورات ]]</f>
        <v>244.07999999999998</v>
      </c>
      <c r="O75" s="56">
        <f>Table4[[#This Row],[ سعر اليومية ]]*Table4[[#This Row],[عدد الدورات ]]-N75</f>
        <v>7891.92</v>
      </c>
      <c r="P75" s="194"/>
      <c r="Q75" s="194"/>
      <c r="R75" s="194"/>
      <c r="S75" s="58">
        <f>(Table4[[#This Row],[سعر يومية السائق]]*Table4[[#This Row],[عدد الدورات ]])-SUM(Table4[[#This Row],[سلف ]:[خصم ]])+Table4[[#This Row],[اضافي ]]</f>
        <v>6750</v>
      </c>
      <c r="U75" s="58">
        <f>Table4[[#This Row],[ سعر اليومية ]]*Table4[[#This Row],[عدد الدورات ]]-Table4[[#This Row],[سعر يومية السائق]]*L75</f>
        <v>1386</v>
      </c>
      <c r="V75" s="58">
        <f>U75-Table4[[#This Row],[W/H  3%]]</f>
        <v>1141.92</v>
      </c>
      <c r="W75" s="66"/>
      <c r="X75" s="66" t="s">
        <v>304</v>
      </c>
    </row>
    <row r="76" spans="1:24" x14ac:dyDescent="0.3">
      <c r="A76" s="53">
        <v>9</v>
      </c>
      <c r="B76" s="53">
        <v>3</v>
      </c>
      <c r="C76" s="53">
        <v>2026</v>
      </c>
      <c r="D76" s="41" t="str">
        <f t="shared" si="11"/>
        <v>عبد الرحمن2المؤسسةسعوديدريماتوبيس 28</v>
      </c>
      <c r="E76" s="4">
        <v>5004</v>
      </c>
      <c r="F76" s="41" t="str">
        <f>VLOOKUP(E76,mapping!C:J,2,FALSE)</f>
        <v>عبد الرحمن2</v>
      </c>
      <c r="G76" s="41" t="str">
        <f>IFERROR(VLOOKUP(F76,mapping!$D$3:$J$200,2,FALSE),0)</f>
        <v>المؤسسة</v>
      </c>
      <c r="H76" s="41" t="str">
        <f>IFERROR(VLOOKUP(F76,mapping!$D$3:$J$200,3,FALSE),0)</f>
        <v>سعودي</v>
      </c>
      <c r="I76" s="41" t="str">
        <f>IFERROR(VLOOKUP(F76,mapping!$D$3:$J$200,4,FALSE),0)</f>
        <v>دريم</v>
      </c>
      <c r="J76" s="41" t="str">
        <f>IFERROR(VLOOKUP(F76,mapping!$D$3:$J$200,5,FALSE),0)</f>
        <v>اتوبيس 28</v>
      </c>
      <c r="K76" s="60">
        <f>IFERROR(VLOOKUP(Table4[[#This Row],[Column1]],mapping!A:J,9,FALSE),0)</f>
        <v>904</v>
      </c>
      <c r="L76" s="139">
        <v>9</v>
      </c>
      <c r="M76" s="60">
        <f>IF(W76=mapping!$N$1,IFERROR(VLOOKUP(Table4[[#This Row],[Column1]],mapping!A:L,12,FALSE),0),IFERROR(VLOOKUP(Table4[[#This Row],[Column1]],mapping!A:L,10,FALSE),0))</f>
        <v>750</v>
      </c>
      <c r="N76" s="58">
        <f>Table4[[#This Row],[ سعر اليومية ]]*3%*Table4[[#This Row],[عدد الدورات ]]</f>
        <v>244.07999999999998</v>
      </c>
      <c r="O76" s="56">
        <f>Table4[[#This Row],[ سعر اليومية ]]*Table4[[#This Row],[عدد الدورات ]]-N76</f>
        <v>7891.92</v>
      </c>
      <c r="P76" s="194"/>
      <c r="Q76" s="194"/>
      <c r="R76" s="194"/>
      <c r="S76" s="58">
        <f>(Table4[[#This Row],[سعر يومية السائق]]*Table4[[#This Row],[عدد الدورات ]])-SUM(Table4[[#This Row],[سلف ]:[خصم ]])+Table4[[#This Row],[اضافي ]]</f>
        <v>6750</v>
      </c>
      <c r="U76" s="58">
        <f>Table4[[#This Row],[ سعر اليومية ]]*Table4[[#This Row],[عدد الدورات ]]-Table4[[#This Row],[سعر يومية السائق]]*L76</f>
        <v>1386</v>
      </c>
      <c r="V76" s="58">
        <f>U76-Table4[[#This Row],[W/H  3%]]</f>
        <v>1141.92</v>
      </c>
      <c r="W76" s="66"/>
      <c r="X76" s="66" t="s">
        <v>304</v>
      </c>
    </row>
    <row r="77" spans="1:24" x14ac:dyDescent="0.3">
      <c r="A77" s="53">
        <v>9</v>
      </c>
      <c r="B77" s="53">
        <v>3</v>
      </c>
      <c r="C77" s="53">
        <v>2026</v>
      </c>
      <c r="D77" s="41" t="str">
        <f t="shared" si="11"/>
        <v>فرج 1حلوانسعوديهايد باركاتوبيس 28</v>
      </c>
      <c r="E77" s="4">
        <v>5005</v>
      </c>
      <c r="F77" s="41" t="str">
        <f>VLOOKUP(E77,mapping!C:J,2,FALSE)</f>
        <v>فرج 1</v>
      </c>
      <c r="G77" s="41" t="str">
        <f>IFERROR(VLOOKUP(F77,mapping!$D$3:$J$200,2,FALSE),0)</f>
        <v>حلوان</v>
      </c>
      <c r="H77" s="41" t="str">
        <f>IFERROR(VLOOKUP(F77,mapping!$D$3:$J$200,3,FALSE),0)</f>
        <v>سعودي</v>
      </c>
      <c r="I77" s="41" t="str">
        <f>IFERROR(VLOOKUP(F77,mapping!$D$3:$J$200,4,FALSE),0)</f>
        <v>هايد بارك</v>
      </c>
      <c r="J77" s="41" t="str">
        <f>IFERROR(VLOOKUP(F77,mapping!$D$3:$J$200,5,FALSE),0)</f>
        <v>اتوبيس 28</v>
      </c>
      <c r="K77" s="60">
        <f>IFERROR(VLOOKUP(Table4[[#This Row],[Column1]],mapping!A:J,9,FALSE),0)</f>
        <v>4213</v>
      </c>
      <c r="L77" s="139">
        <v>9</v>
      </c>
      <c r="M77" s="60">
        <f>IF(W77=mapping!$N$1,IFERROR(VLOOKUP(Table4[[#This Row],[Column1]],mapping!A:L,12,FALSE),0),IFERROR(VLOOKUP(Table4[[#This Row],[Column1]],mapping!A:L,10,FALSE),0))</f>
        <v>3500</v>
      </c>
      <c r="N77" s="58">
        <f>Table4[[#This Row],[ سعر اليومية ]]*3%*Table4[[#This Row],[عدد الدورات ]]</f>
        <v>1137.51</v>
      </c>
      <c r="O77" s="56">
        <f>Table4[[#This Row],[ سعر اليومية ]]*Table4[[#This Row],[عدد الدورات ]]-N77</f>
        <v>36779.49</v>
      </c>
      <c r="P77" s="194"/>
      <c r="Q77" s="194"/>
      <c r="R77" s="194"/>
      <c r="S77" s="58">
        <f>(Table4[[#This Row],[سعر يومية السائق]]*Table4[[#This Row],[عدد الدورات ]])-SUM(Table4[[#This Row],[سلف ]:[خصم ]])+Table4[[#This Row],[اضافي ]]</f>
        <v>31500</v>
      </c>
      <c r="U77" s="58">
        <f>Table4[[#This Row],[ سعر اليومية ]]*Table4[[#This Row],[عدد الدورات ]]-Table4[[#This Row],[سعر يومية السائق]]*L77</f>
        <v>6417</v>
      </c>
      <c r="V77" s="58">
        <f>U77-Table4[[#This Row],[W/H  3%]]</f>
        <v>5279.49</v>
      </c>
      <c r="W77" s="66"/>
      <c r="X77" s="66" t="s">
        <v>304</v>
      </c>
    </row>
    <row r="78" spans="1:24" x14ac:dyDescent="0.3">
      <c r="A78" s="53">
        <v>9</v>
      </c>
      <c r="B78" s="53">
        <v>3</v>
      </c>
      <c r="C78" s="53">
        <v>2026</v>
      </c>
      <c r="D78" s="41" t="str">
        <f t="shared" si="11"/>
        <v>ممدوح كيلاني 3القومية سعوديهايد باركميكروباص صيني</v>
      </c>
      <c r="E78" s="4">
        <v>5006</v>
      </c>
      <c r="F78" s="41" t="str">
        <f>VLOOKUP(E78,mapping!C:J,2,FALSE)</f>
        <v>ممدوح كيلاني 3</v>
      </c>
      <c r="G78" s="41" t="str">
        <f>IFERROR(VLOOKUP(F78,mapping!$D$3:$J$200,2,FALSE),0)</f>
        <v xml:space="preserve">القومية </v>
      </c>
      <c r="H78" s="41" t="str">
        <f>IFERROR(VLOOKUP(F78,mapping!$D$3:$J$200,3,FALSE),0)</f>
        <v>سعودي</v>
      </c>
      <c r="I78" s="41" t="str">
        <f>IFERROR(VLOOKUP(F78,mapping!$D$3:$J$200,4,FALSE),0)</f>
        <v>هايد بارك</v>
      </c>
      <c r="J78" s="41" t="str">
        <f>IFERROR(VLOOKUP(F78,mapping!$D$3:$J$200,5,FALSE),0)</f>
        <v>ميكروباص صيني</v>
      </c>
      <c r="K78" s="60">
        <f>IFERROR(VLOOKUP(Table4[[#This Row],[Column1]],mapping!A:J,9,FALSE),0)</f>
        <v>2696</v>
      </c>
      <c r="L78" s="139">
        <v>9</v>
      </c>
      <c r="M78" s="60">
        <f>IF(W78=mapping!$N$1,IFERROR(VLOOKUP(Table4[[#This Row],[Column1]],mapping!A:L,12,FALSE),0),IFERROR(VLOOKUP(Table4[[#This Row],[Column1]],mapping!A:L,10,FALSE),0))</f>
        <v>2300</v>
      </c>
      <c r="N78" s="58">
        <f>Table4[[#This Row],[ سعر اليومية ]]*3%*Table4[[#This Row],[عدد الدورات ]]</f>
        <v>727.92</v>
      </c>
      <c r="O78" s="56">
        <f>Table4[[#This Row],[ سعر اليومية ]]*Table4[[#This Row],[عدد الدورات ]]-N78</f>
        <v>23536.080000000002</v>
      </c>
      <c r="P78" s="194"/>
      <c r="Q78" s="194"/>
      <c r="R78" s="194"/>
      <c r="S78" s="58">
        <f>(Table4[[#This Row],[سعر يومية السائق]]*Table4[[#This Row],[عدد الدورات ]])-SUM(Table4[[#This Row],[سلف ]:[خصم ]])+Table4[[#This Row],[اضافي ]]</f>
        <v>20700</v>
      </c>
      <c r="U78" s="58">
        <f>Table4[[#This Row],[ سعر اليومية ]]*Table4[[#This Row],[عدد الدورات ]]-Table4[[#This Row],[سعر يومية السائق]]*L78</f>
        <v>3564</v>
      </c>
      <c r="V78" s="58">
        <f>U78-Table4[[#This Row],[W/H  3%]]</f>
        <v>2836.08</v>
      </c>
      <c r="W78" s="66"/>
      <c r="X78" s="66" t="s">
        <v>304</v>
      </c>
    </row>
    <row r="79" spans="1:24" x14ac:dyDescent="0.3">
      <c r="A79" s="53">
        <v>9</v>
      </c>
      <c r="B79" s="53">
        <v>3</v>
      </c>
      <c r="C79" s="53">
        <v>2026</v>
      </c>
      <c r="D79" s="41" t="str">
        <f t="shared" si="11"/>
        <v>مصطفي رشدي1المنيب 2 ورديةسعوديميفيداميكروباص صيني</v>
      </c>
      <c r="E79" s="4">
        <v>5007</v>
      </c>
      <c r="F79" s="41" t="str">
        <f>VLOOKUP(E79,mapping!C:J,2,FALSE)</f>
        <v>مصطفي رشدي1</v>
      </c>
      <c r="G79" s="41" t="str">
        <f>IFERROR(VLOOKUP(F79,mapping!$D$3:$J$200,2,FALSE),0)</f>
        <v>المنيب 2 وردية</v>
      </c>
      <c r="H79" s="41" t="str">
        <f>IFERROR(VLOOKUP(F79,mapping!$D$3:$J$200,3,FALSE),0)</f>
        <v>سعودي</v>
      </c>
      <c r="I79" s="41" t="str">
        <f>IFERROR(VLOOKUP(F79,mapping!$D$3:$J$200,4,FALSE),0)</f>
        <v>ميفيدا</v>
      </c>
      <c r="J79" s="41" t="str">
        <f>IFERROR(VLOOKUP(F79,mapping!$D$3:$J$200,5,FALSE),0)</f>
        <v>ميكروباص صيني</v>
      </c>
      <c r="K79" s="60">
        <f>IFERROR(VLOOKUP(Table4[[#This Row],[Column1]],mapping!A:J,9,FALSE),0)</f>
        <v>2696</v>
      </c>
      <c r="L79" s="139">
        <v>9</v>
      </c>
      <c r="M79" s="60">
        <f>IF(W79=mapping!$N$1,IFERROR(VLOOKUP(Table4[[#This Row],[Column1]],mapping!A:L,12,FALSE),0),IFERROR(VLOOKUP(Table4[[#This Row],[Column1]],mapping!A:L,10,FALSE),0))</f>
        <v>2000</v>
      </c>
      <c r="N79" s="58">
        <f>Table4[[#This Row],[ سعر اليومية ]]*3%*Table4[[#This Row],[عدد الدورات ]]</f>
        <v>727.92</v>
      </c>
      <c r="O79" s="56">
        <f>Table4[[#This Row],[ سعر اليومية ]]*Table4[[#This Row],[عدد الدورات ]]-N79</f>
        <v>23536.080000000002</v>
      </c>
      <c r="P79" s="194"/>
      <c r="Q79" s="194"/>
      <c r="R79" s="194"/>
      <c r="S79" s="58">
        <f>(Table4[[#This Row],[سعر يومية السائق]]*Table4[[#This Row],[عدد الدورات ]])-SUM(Table4[[#This Row],[سلف ]:[خصم ]])+Table4[[#This Row],[اضافي ]]</f>
        <v>18000</v>
      </c>
      <c r="U79" s="58">
        <f>Table4[[#This Row],[ سعر اليومية ]]*Table4[[#This Row],[عدد الدورات ]]-Table4[[#This Row],[سعر يومية السائق]]*L79</f>
        <v>6264</v>
      </c>
      <c r="V79" s="58">
        <f>U79-Table4[[#This Row],[W/H  3%]]</f>
        <v>5536.08</v>
      </c>
      <c r="W79" s="66"/>
      <c r="X79" s="66" t="s">
        <v>304</v>
      </c>
    </row>
    <row r="80" spans="1:24" x14ac:dyDescent="0.3">
      <c r="A80" s="53">
        <v>9</v>
      </c>
      <c r="B80" s="53">
        <v>3</v>
      </c>
      <c r="C80" s="53">
        <v>2026</v>
      </c>
      <c r="D80" s="41" t="str">
        <f t="shared" si="11"/>
        <v>مصطفي رشدي2المنيب 1 ورديةسعوديميفيداميكروباص صيني</v>
      </c>
      <c r="E80" s="4">
        <v>5008</v>
      </c>
      <c r="F80" s="41" t="str">
        <f>VLOOKUP(E80,mapping!C:J,2,FALSE)</f>
        <v>مصطفي رشدي2</v>
      </c>
      <c r="G80" s="41" t="str">
        <f>IFERROR(VLOOKUP(F80,mapping!$D$3:$J$200,2,FALSE),0)</f>
        <v>المنيب 1 وردية</v>
      </c>
      <c r="H80" s="41" t="str">
        <f>IFERROR(VLOOKUP(F80,mapping!$D$3:$J$200,3,FALSE),0)</f>
        <v>سعودي</v>
      </c>
      <c r="I80" s="41" t="str">
        <f>IFERROR(VLOOKUP(F80,mapping!$D$3:$J$200,4,FALSE),0)</f>
        <v>ميفيدا</v>
      </c>
      <c r="J80" s="41" t="str">
        <f>IFERROR(VLOOKUP(F80,mapping!$D$3:$J$200,5,FALSE),0)</f>
        <v>ميكروباص صيني</v>
      </c>
      <c r="K80" s="60">
        <f>IFERROR(VLOOKUP(Table4[[#This Row],[Column1]],mapping!A:J,9,FALSE),0)</f>
        <v>1348</v>
      </c>
      <c r="L80" s="139">
        <v>9</v>
      </c>
      <c r="M80" s="60">
        <f>IF(W80=mapping!$N$1,IFERROR(VLOOKUP(Table4[[#This Row],[Column1]],mapping!A:L,12,FALSE),0),IFERROR(VLOOKUP(Table4[[#This Row],[Column1]],mapping!A:L,10,FALSE),0))</f>
        <v>1050</v>
      </c>
      <c r="N80" s="58">
        <f>Table4[[#This Row],[ سعر اليومية ]]*3%*Table4[[#This Row],[عدد الدورات ]]</f>
        <v>363.96</v>
      </c>
      <c r="O80" s="56">
        <f>Table4[[#This Row],[ سعر اليومية ]]*Table4[[#This Row],[عدد الدورات ]]-N80</f>
        <v>11768.04</v>
      </c>
      <c r="P80" s="194"/>
      <c r="Q80" s="194"/>
      <c r="R80" s="194"/>
      <c r="S80" s="58">
        <f>(Table4[[#This Row],[سعر يومية السائق]]*Table4[[#This Row],[عدد الدورات ]])-SUM(Table4[[#This Row],[سلف ]:[خصم ]])+Table4[[#This Row],[اضافي ]]</f>
        <v>9450</v>
      </c>
      <c r="U80" s="58">
        <f>Table4[[#This Row],[ سعر اليومية ]]*Table4[[#This Row],[عدد الدورات ]]-Table4[[#This Row],[سعر يومية السائق]]*L80</f>
        <v>2682</v>
      </c>
      <c r="V80" s="58">
        <f>U80-Table4[[#This Row],[W/H  3%]]</f>
        <v>2318.04</v>
      </c>
      <c r="W80" s="66"/>
      <c r="X80" s="66" t="s">
        <v>304</v>
      </c>
    </row>
    <row r="81" spans="1:24" x14ac:dyDescent="0.3">
      <c r="A81" s="53">
        <v>9</v>
      </c>
      <c r="B81" s="53">
        <v>3</v>
      </c>
      <c r="C81" s="53">
        <v>2026</v>
      </c>
      <c r="D81" s="41" t="str">
        <f t="shared" si="11"/>
        <v>فرج 2حلوان 2 ورديةسعوديميفيداميكروباص صيني</v>
      </c>
      <c r="E81" s="4">
        <v>5009</v>
      </c>
      <c r="F81" s="41" t="str">
        <f>VLOOKUP(E81,mapping!C:J,2,FALSE)</f>
        <v>فرج 2</v>
      </c>
      <c r="G81" s="41" t="str">
        <f>IFERROR(VLOOKUP(F81,mapping!$D$3:$J$200,2,FALSE),0)</f>
        <v>حلوان 2 وردية</v>
      </c>
      <c r="H81" s="41" t="str">
        <f>IFERROR(VLOOKUP(F81,mapping!$D$3:$J$200,3,FALSE),0)</f>
        <v>سعودي</v>
      </c>
      <c r="I81" s="41" t="str">
        <f>IFERROR(VLOOKUP(F81,mapping!$D$3:$J$200,4,FALSE),0)</f>
        <v>ميفيدا</v>
      </c>
      <c r="J81" s="41" t="str">
        <f>IFERROR(VLOOKUP(F81,mapping!$D$3:$J$200,5,FALSE),0)</f>
        <v>ميكروباص صيني</v>
      </c>
      <c r="K81" s="60">
        <f>IFERROR(VLOOKUP(Table4[[#This Row],[Column1]],mapping!A:J,9,FALSE),0)</f>
        <v>2696</v>
      </c>
      <c r="L81" s="139">
        <v>9</v>
      </c>
      <c r="M81" s="60">
        <f>IF(W81=mapping!$N$1,IFERROR(VLOOKUP(Table4[[#This Row],[Column1]],mapping!A:L,12,FALSE),0),IFERROR(VLOOKUP(Table4[[#This Row],[Column1]],mapping!A:L,10,FALSE),0))</f>
        <v>2100</v>
      </c>
      <c r="N81" s="58">
        <f>Table4[[#This Row],[ سعر اليومية ]]*3%*Table4[[#This Row],[عدد الدورات ]]</f>
        <v>727.92</v>
      </c>
      <c r="O81" s="56">
        <f>Table4[[#This Row],[ سعر اليومية ]]*Table4[[#This Row],[عدد الدورات ]]-N81</f>
        <v>23536.080000000002</v>
      </c>
      <c r="P81" s="194"/>
      <c r="Q81" s="194"/>
      <c r="R81" s="194"/>
      <c r="S81" s="58">
        <f>(Table4[[#This Row],[سعر يومية السائق]]*Table4[[#This Row],[عدد الدورات ]])-SUM(Table4[[#This Row],[سلف ]:[خصم ]])+Table4[[#This Row],[اضافي ]]</f>
        <v>18900</v>
      </c>
      <c r="U81" s="58">
        <f>Table4[[#This Row],[ سعر اليومية ]]*Table4[[#This Row],[عدد الدورات ]]-Table4[[#This Row],[سعر يومية السائق]]*L81</f>
        <v>5364</v>
      </c>
      <c r="V81" s="58">
        <f>U81-Table4[[#This Row],[W/H  3%]]</f>
        <v>4636.08</v>
      </c>
      <c r="W81" s="66"/>
      <c r="X81" s="66" t="s">
        <v>304</v>
      </c>
    </row>
    <row r="82" spans="1:24" x14ac:dyDescent="0.3">
      <c r="A82" s="53">
        <v>9</v>
      </c>
      <c r="B82" s="53">
        <v>3</v>
      </c>
      <c r="C82" s="53">
        <v>2026</v>
      </c>
      <c r="D82" s="41" t="str">
        <f t="shared" si="11"/>
        <v>فرج 3حلوان 2 ورديةسعوديالقطاميةاتوبيس 28</v>
      </c>
      <c r="E82" s="4">
        <v>5010</v>
      </c>
      <c r="F82" s="41" t="str">
        <f>VLOOKUP(E82,mapping!C:J,2,FALSE)</f>
        <v>فرج 3</v>
      </c>
      <c r="G82" s="41" t="str">
        <f>IFERROR(VLOOKUP(F82,mapping!$D$3:$J$200,2,FALSE),0)</f>
        <v>حلوان 2 وردية</v>
      </c>
      <c r="H82" s="41" t="str">
        <f>IFERROR(VLOOKUP(F82,mapping!$D$3:$J$200,3,FALSE),0)</f>
        <v>سعودي</v>
      </c>
      <c r="I82" s="41" t="str">
        <f>IFERROR(VLOOKUP(F82,mapping!$D$3:$J$200,4,FALSE),0)</f>
        <v>القطامية</v>
      </c>
      <c r="J82" s="41" t="str">
        <f>IFERROR(VLOOKUP(F82,mapping!$D$3:$J$200,5,FALSE),0)</f>
        <v>اتوبيس 28</v>
      </c>
      <c r="K82" s="60">
        <f>IFERROR(VLOOKUP(Table4[[#This Row],[Column1]],mapping!A:J,9,FALSE),0)</f>
        <v>3105</v>
      </c>
      <c r="L82" s="139">
        <v>9</v>
      </c>
      <c r="M82" s="60">
        <f>IF(W82=mapping!$N$1,IFERROR(VLOOKUP(Table4[[#This Row],[Column1]],mapping!A:L,12,FALSE),0),IFERROR(VLOOKUP(Table4[[#This Row],[Column1]],mapping!A:L,10,FALSE),0))</f>
        <v>3050</v>
      </c>
      <c r="N82" s="58">
        <f>Table4[[#This Row],[ سعر اليومية ]]*3%*Table4[[#This Row],[عدد الدورات ]]</f>
        <v>838.34999999999991</v>
      </c>
      <c r="O82" s="56">
        <f>Table4[[#This Row],[ سعر اليومية ]]*Table4[[#This Row],[عدد الدورات ]]-N82</f>
        <v>27106.65</v>
      </c>
      <c r="P82" s="194"/>
      <c r="Q82" s="194"/>
      <c r="R82" s="194"/>
      <c r="S82" s="58">
        <f>(Table4[[#This Row],[سعر يومية السائق]]*Table4[[#This Row],[عدد الدورات ]])-SUM(Table4[[#This Row],[سلف ]:[خصم ]])+Table4[[#This Row],[اضافي ]]</f>
        <v>27450</v>
      </c>
      <c r="U82" s="58">
        <f>Table4[[#This Row],[ سعر اليومية ]]*Table4[[#This Row],[عدد الدورات ]]-Table4[[#This Row],[سعر يومية السائق]]*L82</f>
        <v>495</v>
      </c>
      <c r="V82" s="58">
        <f>U82-Table4[[#This Row],[W/H  3%]]</f>
        <v>-343.34999999999991</v>
      </c>
      <c r="W82" s="66"/>
      <c r="X82" s="66" t="s">
        <v>304</v>
      </c>
    </row>
    <row r="83" spans="1:24" x14ac:dyDescent="0.3">
      <c r="A83" s="53">
        <v>9</v>
      </c>
      <c r="B83" s="53">
        <v>3</v>
      </c>
      <c r="C83" s="53">
        <v>2026</v>
      </c>
      <c r="D83" s="41" t="str">
        <f t="shared" si="11"/>
        <v>فرج 4مايو ورديةسعوديالقطاميةميكروباص</v>
      </c>
      <c r="E83" s="4">
        <v>5011</v>
      </c>
      <c r="F83" s="41" t="str">
        <f>VLOOKUP(E83,mapping!C:J,2,FALSE)</f>
        <v>فرج 4</v>
      </c>
      <c r="G83" s="41" t="str">
        <f>IFERROR(VLOOKUP(F83,mapping!$D$3:$J$200,2,FALSE),0)</f>
        <v>مايو وردية</v>
      </c>
      <c r="H83" s="41" t="str">
        <f>IFERROR(VLOOKUP(F83,mapping!$D$3:$J$200,3,FALSE),0)</f>
        <v>سعودي</v>
      </c>
      <c r="I83" s="41" t="str">
        <f>IFERROR(VLOOKUP(F83,mapping!$D$3:$J$200,4,FALSE),0)</f>
        <v>القطامية</v>
      </c>
      <c r="J83" s="41" t="str">
        <f>IFERROR(VLOOKUP(F83,mapping!$D$3:$J$200,5,FALSE),0)</f>
        <v>ميكروباص</v>
      </c>
      <c r="K83" s="60">
        <f>IFERROR(VLOOKUP(Table4[[#This Row],[Column1]],mapping!A:J,9,FALSE),0)</f>
        <v>1111</v>
      </c>
      <c r="L83" s="139">
        <v>9</v>
      </c>
      <c r="M83" s="60">
        <f>IF(W83=mapping!$N$1,IFERROR(VLOOKUP(Table4[[#This Row],[Column1]],mapping!A:L,12,FALSE),0),IFERROR(VLOOKUP(Table4[[#This Row],[Column1]],mapping!A:L,10,FALSE),0))</f>
        <v>1100</v>
      </c>
      <c r="N83" s="58">
        <f>Table4[[#This Row],[ سعر اليومية ]]*3%*Table4[[#This Row],[عدد الدورات ]]</f>
        <v>299.96999999999997</v>
      </c>
      <c r="O83" s="56">
        <f>Table4[[#This Row],[ سعر اليومية ]]*Table4[[#This Row],[عدد الدورات ]]-N83</f>
        <v>9699.0300000000007</v>
      </c>
      <c r="P83" s="194"/>
      <c r="Q83" s="194"/>
      <c r="R83" s="194"/>
      <c r="S83" s="58">
        <f>(Table4[[#This Row],[سعر يومية السائق]]*Table4[[#This Row],[عدد الدورات ]])-SUM(Table4[[#This Row],[سلف ]:[خصم ]])+Table4[[#This Row],[اضافي ]]</f>
        <v>9900</v>
      </c>
      <c r="U83" s="58">
        <f>Table4[[#This Row],[ سعر اليومية ]]*Table4[[#This Row],[عدد الدورات ]]-Table4[[#This Row],[سعر يومية السائق]]*L83</f>
        <v>99</v>
      </c>
      <c r="V83" s="58">
        <f>U83-Table4[[#This Row],[W/H  3%]]</f>
        <v>-200.96999999999997</v>
      </c>
      <c r="W83" s="66"/>
      <c r="X83" s="66" t="s">
        <v>304</v>
      </c>
    </row>
    <row r="84" spans="1:24" x14ac:dyDescent="0.3">
      <c r="A84" s="53">
        <v>9</v>
      </c>
      <c r="B84" s="53">
        <v>3</v>
      </c>
      <c r="C84" s="53">
        <v>2026</v>
      </c>
      <c r="D84" s="41" t="str">
        <f t="shared" si="11"/>
        <v>مصطفي رشدي3المنيب5شفتسعوديالقطاميةاتوبيس 28</v>
      </c>
      <c r="E84" s="4">
        <v>5012</v>
      </c>
      <c r="F84" s="41" t="str">
        <f>VLOOKUP(E84,mapping!C:J,2,FALSE)</f>
        <v>مصطفي رشدي3</v>
      </c>
      <c r="G84" s="41" t="str">
        <f>IFERROR(VLOOKUP(F84,mapping!$D$3:$J$200,2,FALSE),0)</f>
        <v>المنيب5شفت</v>
      </c>
      <c r="H84" s="41" t="str">
        <f>IFERROR(VLOOKUP(F84,mapping!$D$3:$J$200,3,FALSE),0)</f>
        <v>سعودي</v>
      </c>
      <c r="I84" s="41" t="str">
        <f>IFERROR(VLOOKUP(F84,mapping!$D$3:$J$200,4,FALSE),0)</f>
        <v>القطامية</v>
      </c>
      <c r="J84" s="41" t="str">
        <f>IFERROR(VLOOKUP(F84,mapping!$D$3:$J$200,5,FALSE),0)</f>
        <v>اتوبيس 28</v>
      </c>
      <c r="K84" s="60">
        <f>IFERROR(VLOOKUP(Table4[[#This Row],[Column1]],mapping!A:J,9,FALSE),0)</f>
        <v>2408</v>
      </c>
      <c r="L84" s="139">
        <v>9</v>
      </c>
      <c r="M84" s="60">
        <f>IF(W84=mapping!$N$1,IFERROR(VLOOKUP(Table4[[#This Row],[Column1]],mapping!A:L,12,FALSE),0),IFERROR(VLOOKUP(Table4[[#This Row],[Column1]],mapping!A:L,10,FALSE),0))</f>
        <v>1925</v>
      </c>
      <c r="N84" s="58">
        <f>Table4[[#This Row],[ سعر اليومية ]]*3%*Table4[[#This Row],[عدد الدورات ]]</f>
        <v>650.16</v>
      </c>
      <c r="O84" s="56">
        <f>Table4[[#This Row],[ سعر اليومية ]]*Table4[[#This Row],[عدد الدورات ]]-N84</f>
        <v>21021.84</v>
      </c>
      <c r="P84" s="194"/>
      <c r="Q84" s="194"/>
      <c r="R84" s="194"/>
      <c r="S84" s="58">
        <f>(Table4[[#This Row],[سعر يومية السائق]]*Table4[[#This Row],[عدد الدورات ]])-SUM(Table4[[#This Row],[سلف ]:[خصم ]])+Table4[[#This Row],[اضافي ]]</f>
        <v>17325</v>
      </c>
      <c r="U84" s="58">
        <f>Table4[[#This Row],[ سعر اليومية ]]*Table4[[#This Row],[عدد الدورات ]]-Table4[[#This Row],[سعر يومية السائق]]*L84</f>
        <v>4347</v>
      </c>
      <c r="V84" s="58">
        <f>U84-Table4[[#This Row],[W/H  3%]]</f>
        <v>3696.84</v>
      </c>
      <c r="W84" s="66"/>
      <c r="X84" s="66" t="s">
        <v>304</v>
      </c>
    </row>
    <row r="85" spans="1:24" x14ac:dyDescent="0.3">
      <c r="A85" s="53">
        <v>9</v>
      </c>
      <c r="B85" s="53">
        <v>3</v>
      </c>
      <c r="C85" s="53">
        <v>2026</v>
      </c>
      <c r="D85" s="41" t="str">
        <f t="shared" si="11"/>
        <v>مصطفي رشدي4المنيب Wصباحيةسعوديالقطاميةاتوبيس 28</v>
      </c>
      <c r="E85" s="4">
        <v>5013</v>
      </c>
      <c r="F85" s="41" t="str">
        <f>VLOOKUP(E85,mapping!C:J,2,FALSE)</f>
        <v>مصطفي رشدي4</v>
      </c>
      <c r="G85" s="41" t="str">
        <f>IFERROR(VLOOKUP(F85,mapping!$D$3:$J$200,2,FALSE),0)</f>
        <v>المنيب Wصباحية</v>
      </c>
      <c r="H85" s="41" t="str">
        <f>IFERROR(VLOOKUP(F85,mapping!$D$3:$J$200,3,FALSE),0)</f>
        <v>سعودي</v>
      </c>
      <c r="I85" s="41" t="str">
        <f>IFERROR(VLOOKUP(F85,mapping!$D$3:$J$200,4,FALSE),0)</f>
        <v>القطامية</v>
      </c>
      <c r="J85" s="41" t="str">
        <f>IFERROR(VLOOKUP(F85,mapping!$D$3:$J$200,5,FALSE),0)</f>
        <v>اتوبيس 28</v>
      </c>
      <c r="K85" s="60">
        <f>IFERROR(VLOOKUP(Table4[[#This Row],[Column1]],mapping!A:J,9,FALSE),0)</f>
        <v>963</v>
      </c>
      <c r="L85" s="139">
        <v>9</v>
      </c>
      <c r="M85" s="60">
        <f>IF(W85=mapping!$N$1,IFERROR(VLOOKUP(Table4[[#This Row],[Column1]],mapping!A:L,12,FALSE),0),IFERROR(VLOOKUP(Table4[[#This Row],[Column1]],mapping!A:L,10,FALSE),0))</f>
        <v>910</v>
      </c>
      <c r="N85" s="58">
        <f>Table4[[#This Row],[ سعر اليومية ]]*3%*Table4[[#This Row],[عدد الدورات ]]</f>
        <v>260.01</v>
      </c>
      <c r="O85" s="56">
        <f>Table4[[#This Row],[ سعر اليومية ]]*Table4[[#This Row],[عدد الدورات ]]-N85</f>
        <v>8406.99</v>
      </c>
      <c r="P85" s="194"/>
      <c r="Q85" s="194"/>
      <c r="R85" s="194"/>
      <c r="S85" s="58">
        <f>(Table4[[#This Row],[سعر يومية السائق]]*Table4[[#This Row],[عدد الدورات ]])-SUM(Table4[[#This Row],[سلف ]:[خصم ]])+Table4[[#This Row],[اضافي ]]</f>
        <v>8190</v>
      </c>
      <c r="U85" s="58">
        <f>Table4[[#This Row],[ سعر اليومية ]]*Table4[[#This Row],[عدد الدورات ]]-Table4[[#This Row],[سعر يومية السائق]]*L85</f>
        <v>477</v>
      </c>
      <c r="V85" s="58">
        <f>U85-Table4[[#This Row],[W/H  3%]]</f>
        <v>216.99</v>
      </c>
      <c r="W85" s="66"/>
      <c r="X85" s="66" t="s">
        <v>304</v>
      </c>
    </row>
    <row r="86" spans="1:24" x14ac:dyDescent="0.3">
      <c r="A86" s="53">
        <v>9</v>
      </c>
      <c r="B86" s="53">
        <v>3</v>
      </c>
      <c r="C86" s="53">
        <v>2026</v>
      </c>
      <c r="D86" s="41" t="str">
        <f t="shared" si="11"/>
        <v>مصطفي رشدي5صقر 2 ورديةسعوديالقطاميةاتوبيس 28</v>
      </c>
      <c r="E86" s="4">
        <v>5014</v>
      </c>
      <c r="F86" s="41" t="str">
        <f>VLOOKUP(E86,mapping!C:J,2,FALSE)</f>
        <v>مصطفي رشدي5</v>
      </c>
      <c r="G86" s="41" t="str">
        <f>IFERROR(VLOOKUP(F86,mapping!$D$3:$J$200,2,FALSE),0)</f>
        <v>صقر 2 وردية</v>
      </c>
      <c r="H86" s="41" t="str">
        <f>IFERROR(VLOOKUP(F86,mapping!$D$3:$J$200,3,FALSE),0)</f>
        <v>سعودي</v>
      </c>
      <c r="I86" s="41" t="str">
        <f>IFERROR(VLOOKUP(F86,mapping!$D$3:$J$200,4,FALSE),0)</f>
        <v>القطامية</v>
      </c>
      <c r="J86" s="41" t="str">
        <f>IFERROR(VLOOKUP(F86,mapping!$D$3:$J$200,5,FALSE),0)</f>
        <v>اتوبيس 28</v>
      </c>
      <c r="K86" s="60">
        <f>IFERROR(VLOOKUP(Table4[[#This Row],[Column1]],mapping!A:J,9,FALSE),0)</f>
        <v>1927</v>
      </c>
      <c r="L86" s="139">
        <v>9</v>
      </c>
      <c r="M86" s="60">
        <f>IF(W86=mapping!$N$1,IFERROR(VLOOKUP(Table4[[#This Row],[Column1]],mapping!A:L,12,FALSE),0),IFERROR(VLOOKUP(Table4[[#This Row],[Column1]],mapping!A:L,10,FALSE),0))</f>
        <v>1660</v>
      </c>
      <c r="N86" s="58">
        <f>Table4[[#This Row],[ سعر اليومية ]]*3%*Table4[[#This Row],[عدد الدورات ]]</f>
        <v>520.29</v>
      </c>
      <c r="O86" s="56">
        <f>Table4[[#This Row],[ سعر اليومية ]]*Table4[[#This Row],[عدد الدورات ]]-N86</f>
        <v>16822.71</v>
      </c>
      <c r="P86" s="194"/>
      <c r="Q86" s="194"/>
      <c r="R86" s="194"/>
      <c r="S86" s="58">
        <f>(Table4[[#This Row],[سعر يومية السائق]]*Table4[[#This Row],[عدد الدورات ]])-SUM(Table4[[#This Row],[سلف ]:[خصم ]])+Table4[[#This Row],[اضافي ]]</f>
        <v>14940</v>
      </c>
      <c r="U86" s="58">
        <f>Table4[[#This Row],[ سعر اليومية ]]*Table4[[#This Row],[عدد الدورات ]]-Table4[[#This Row],[سعر يومية السائق]]*L86</f>
        <v>2403</v>
      </c>
      <c r="V86" s="58">
        <f>U86-Table4[[#This Row],[W/H  3%]]</f>
        <v>1882.71</v>
      </c>
      <c r="W86" s="66"/>
      <c r="X86" s="66" t="s">
        <v>304</v>
      </c>
    </row>
    <row r="87" spans="1:24" x14ac:dyDescent="0.3">
      <c r="A87" s="53">
        <v>9</v>
      </c>
      <c r="B87" s="53">
        <v>3</v>
      </c>
      <c r="C87" s="53">
        <v>2026</v>
      </c>
      <c r="D87" s="41" t="str">
        <f t="shared" si="11"/>
        <v>كرم ترك 1قليوب 2 ورديةسعوديالقطاميةاتوبيس 28</v>
      </c>
      <c r="E87" s="4">
        <v>5015</v>
      </c>
      <c r="F87" s="41" t="str">
        <f>VLOOKUP(E87,mapping!C:J,2,FALSE)</f>
        <v>كرم ترك 1</v>
      </c>
      <c r="G87" s="41" t="str">
        <f>IFERROR(VLOOKUP(F87,mapping!$D$3:$J$200,2,FALSE),0)</f>
        <v>قليوب 2 وردية</v>
      </c>
      <c r="H87" s="41" t="str">
        <f>IFERROR(VLOOKUP(F87,mapping!$D$3:$J$200,3,FALSE),0)</f>
        <v>سعودي</v>
      </c>
      <c r="I87" s="41" t="str">
        <f>IFERROR(VLOOKUP(F87,mapping!$D$3:$J$200,4,FALSE),0)</f>
        <v>القطامية</v>
      </c>
      <c r="J87" s="41" t="str">
        <f>IFERROR(VLOOKUP(F87,mapping!$D$3:$J$200,5,FALSE),0)</f>
        <v>اتوبيس 28</v>
      </c>
      <c r="K87" s="60">
        <f>IFERROR(VLOOKUP(Table4[[#This Row],[Column1]],mapping!A:J,9,FALSE),0)</f>
        <v>3599</v>
      </c>
      <c r="L87" s="139">
        <v>9</v>
      </c>
      <c r="M87" s="60">
        <f>IF(W87=mapping!$N$1,IFERROR(VLOOKUP(Table4[[#This Row],[Column1]],mapping!A:L,12,FALSE),0),IFERROR(VLOOKUP(Table4[[#This Row],[Column1]],mapping!A:L,10,FALSE),0))</f>
        <v>3800</v>
      </c>
      <c r="N87" s="58">
        <f>Table4[[#This Row],[ سعر اليومية ]]*3%*Table4[[#This Row],[عدد الدورات ]]</f>
        <v>971.73</v>
      </c>
      <c r="O87" s="56">
        <f>Table4[[#This Row],[ سعر اليومية ]]*Table4[[#This Row],[عدد الدورات ]]-N87</f>
        <v>31419.27</v>
      </c>
      <c r="P87" s="194"/>
      <c r="Q87" s="194"/>
      <c r="R87" s="194"/>
      <c r="S87" s="58">
        <f>(Table4[[#This Row],[سعر يومية السائق]]*Table4[[#This Row],[عدد الدورات ]])-SUM(Table4[[#This Row],[سلف ]:[خصم ]])+Table4[[#This Row],[اضافي ]]</f>
        <v>34200</v>
      </c>
      <c r="U87" s="58">
        <f>Table4[[#This Row],[ سعر اليومية ]]*Table4[[#This Row],[عدد الدورات ]]-Table4[[#This Row],[سعر يومية السائق]]*L87</f>
        <v>-1809</v>
      </c>
      <c r="V87" s="58">
        <f>U87-Table4[[#This Row],[W/H  3%]]</f>
        <v>-2780.73</v>
      </c>
      <c r="W87" s="66"/>
      <c r="X87" s="66" t="s">
        <v>304</v>
      </c>
    </row>
    <row r="88" spans="1:24" x14ac:dyDescent="0.3">
      <c r="A88" s="53">
        <v>9</v>
      </c>
      <c r="B88" s="53">
        <v>3</v>
      </c>
      <c r="C88" s="53">
        <v>2026</v>
      </c>
      <c r="D88" s="41" t="str">
        <f t="shared" si="11"/>
        <v>محمد خطاب المنيب 2 ورديةسعوديالقطاميةاتوبيس 28</v>
      </c>
      <c r="E88" s="4">
        <v>5016</v>
      </c>
      <c r="F88" s="41" t="str">
        <f>VLOOKUP(E88,mapping!C:J,2,FALSE)</f>
        <v xml:space="preserve">محمد خطاب </v>
      </c>
      <c r="G88" s="41" t="str">
        <f>IFERROR(VLOOKUP(F88,mapping!$D$3:$J$200,2,FALSE),0)</f>
        <v>المنيب 2 وردية</v>
      </c>
      <c r="H88" s="41" t="str">
        <f>IFERROR(VLOOKUP(F88,mapping!$D$3:$J$200,3,FALSE),0)</f>
        <v>سعودي</v>
      </c>
      <c r="I88" s="41" t="str">
        <f>IFERROR(VLOOKUP(F88,mapping!$D$3:$J$200,4,FALSE),0)</f>
        <v>القطامية</v>
      </c>
      <c r="J88" s="41" t="str">
        <f>IFERROR(VLOOKUP(F88,mapping!$D$3:$J$200,5,FALSE),0)</f>
        <v>اتوبيس 28</v>
      </c>
      <c r="K88" s="60">
        <f>IFERROR(VLOOKUP(Table4[[#This Row],[Column1]],mapping!A:J,9,FALSE),0)</f>
        <v>3587</v>
      </c>
      <c r="L88" s="139">
        <v>9</v>
      </c>
      <c r="M88" s="60">
        <f>IF(W88=mapping!$N$1,IFERROR(VLOOKUP(Table4[[#This Row],[Column1]],mapping!A:L,12,FALSE),0),IFERROR(VLOOKUP(Table4[[#This Row],[Column1]],mapping!A:L,10,FALSE),0))</f>
        <v>3210</v>
      </c>
      <c r="N88" s="58">
        <f>Table4[[#This Row],[ سعر اليومية ]]*3%*Table4[[#This Row],[عدد الدورات ]]</f>
        <v>968.49</v>
      </c>
      <c r="O88" s="56">
        <f>Table4[[#This Row],[ سعر اليومية ]]*Table4[[#This Row],[عدد الدورات ]]-N88</f>
        <v>31314.51</v>
      </c>
      <c r="P88" s="194"/>
      <c r="Q88" s="194"/>
      <c r="R88" s="194"/>
      <c r="S88" s="58">
        <f>(Table4[[#This Row],[سعر يومية السائق]]*Table4[[#This Row],[عدد الدورات ]])-SUM(Table4[[#This Row],[سلف ]:[خصم ]])+Table4[[#This Row],[اضافي ]]</f>
        <v>28890</v>
      </c>
      <c r="U88" s="58">
        <f>Table4[[#This Row],[ سعر اليومية ]]*Table4[[#This Row],[عدد الدورات ]]-Table4[[#This Row],[سعر يومية السائق]]*L88</f>
        <v>3393</v>
      </c>
      <c r="V88" s="58">
        <f>U88-Table4[[#This Row],[W/H  3%]]</f>
        <v>2424.5100000000002</v>
      </c>
      <c r="W88" s="66"/>
      <c r="X88" s="66" t="s">
        <v>304</v>
      </c>
    </row>
    <row r="89" spans="1:24" x14ac:dyDescent="0.3">
      <c r="A89" s="53">
        <v>9</v>
      </c>
      <c r="B89" s="53">
        <v>3</v>
      </c>
      <c r="C89" s="53">
        <v>2026</v>
      </c>
      <c r="D89" s="41" t="str">
        <f t="shared" si="11"/>
        <v>كرم ترك 2قليوب 2 ورديةسعوديمدينتي اتوبيس 28</v>
      </c>
      <c r="E89" s="4">
        <v>5017</v>
      </c>
      <c r="F89" s="41" t="str">
        <f>VLOOKUP(E89,mapping!C:J,2,FALSE)</f>
        <v>كرم ترك 2</v>
      </c>
      <c r="G89" s="41" t="str">
        <f>IFERROR(VLOOKUP(F89,mapping!$D$3:$J$200,2,FALSE),0)</f>
        <v>قليوب 2 وردية</v>
      </c>
      <c r="H89" s="41" t="str">
        <f>IFERROR(VLOOKUP(F89,mapping!$D$3:$J$200,3,FALSE),0)</f>
        <v>سعودي</v>
      </c>
      <c r="I89" s="41" t="str">
        <f>IFERROR(VLOOKUP(F89,mapping!$D$3:$J$200,4,FALSE),0)</f>
        <v xml:space="preserve">مدينتي </v>
      </c>
      <c r="J89" s="41" t="str">
        <f>IFERROR(VLOOKUP(F89,mapping!$D$3:$J$200,5,FALSE),0)</f>
        <v>اتوبيس 28</v>
      </c>
      <c r="K89" s="60">
        <f>IFERROR(VLOOKUP(Table4[[#This Row],[Column1]],mapping!A:J,9,FALSE),0)</f>
        <v>4213</v>
      </c>
      <c r="L89" s="139">
        <v>9</v>
      </c>
      <c r="M89" s="60">
        <f>IF(W89=mapping!$N$1,IFERROR(VLOOKUP(Table4[[#This Row],[Column1]],mapping!A:L,12,FALSE),0),IFERROR(VLOOKUP(Table4[[#This Row],[Column1]],mapping!A:L,10,FALSE),0))</f>
        <v>3850</v>
      </c>
      <c r="N89" s="58">
        <f>Table4[[#This Row],[ سعر اليومية ]]*3%*Table4[[#This Row],[عدد الدورات ]]</f>
        <v>1137.51</v>
      </c>
      <c r="O89" s="56">
        <f>Table4[[#This Row],[ سعر اليومية ]]*Table4[[#This Row],[عدد الدورات ]]-N89</f>
        <v>36779.49</v>
      </c>
      <c r="P89" s="194"/>
      <c r="Q89" s="194"/>
      <c r="R89" s="194"/>
      <c r="S89" s="58">
        <f>(Table4[[#This Row],[سعر يومية السائق]]*Table4[[#This Row],[عدد الدورات ]])-SUM(Table4[[#This Row],[سلف ]:[خصم ]])+Table4[[#This Row],[اضافي ]]</f>
        <v>34650</v>
      </c>
      <c r="U89" s="58">
        <f>Table4[[#This Row],[ سعر اليومية ]]*Table4[[#This Row],[عدد الدورات ]]-Table4[[#This Row],[سعر يومية السائق]]*L89</f>
        <v>3267</v>
      </c>
      <c r="V89" s="58">
        <f>U89-Table4[[#This Row],[W/H  3%]]</f>
        <v>2129.4899999999998</v>
      </c>
      <c r="W89" s="66"/>
      <c r="X89" s="66" t="s">
        <v>304</v>
      </c>
    </row>
    <row r="90" spans="1:24" x14ac:dyDescent="0.3">
      <c r="A90" s="53">
        <v>9</v>
      </c>
      <c r="B90" s="53">
        <v>3</v>
      </c>
      <c r="C90" s="53">
        <v>2026</v>
      </c>
      <c r="D90" s="41" t="str">
        <f t="shared" si="11"/>
        <v>كرم ترك 3قليوب 1 ورديةسعوديمدينتي اتوبيس 28</v>
      </c>
      <c r="E90" s="4">
        <v>5018</v>
      </c>
      <c r="F90" s="41" t="str">
        <f>VLOOKUP(E90,mapping!C:J,2,FALSE)</f>
        <v>كرم ترك 3</v>
      </c>
      <c r="G90" s="41" t="str">
        <f>IFERROR(VLOOKUP(F90,mapping!$D$3:$J$200,2,FALSE),0)</f>
        <v>قليوب 1 وردية</v>
      </c>
      <c r="H90" s="41" t="str">
        <f>IFERROR(VLOOKUP(F90,mapping!$D$3:$J$200,3,FALSE),0)</f>
        <v>سعودي</v>
      </c>
      <c r="I90" s="41" t="str">
        <f>IFERROR(VLOOKUP(F90,mapping!$D$3:$J$200,4,FALSE),0)</f>
        <v xml:space="preserve">مدينتي </v>
      </c>
      <c r="J90" s="41" t="str">
        <f>IFERROR(VLOOKUP(F90,mapping!$D$3:$J$200,5,FALSE),0)</f>
        <v>اتوبيس 28</v>
      </c>
      <c r="K90" s="60">
        <f>IFERROR(VLOOKUP(Table4[[#This Row],[Column1]],mapping!A:J,9,FALSE),0)</f>
        <v>4213</v>
      </c>
      <c r="L90" s="139">
        <v>4</v>
      </c>
      <c r="M90" s="60">
        <f>IF(W90=mapping!$N$1,IFERROR(VLOOKUP(Table4[[#This Row],[Column1]],mapping!A:L,12,FALSE),0),IFERROR(VLOOKUP(Table4[[#This Row],[Column1]],mapping!A:L,10,FALSE),0))</f>
        <v>3700</v>
      </c>
      <c r="N90" s="58">
        <f>Table4[[#This Row],[ سعر اليومية ]]*3%*Table4[[#This Row],[عدد الدورات ]]</f>
        <v>505.56</v>
      </c>
      <c r="O90" s="56">
        <f>Table4[[#This Row],[ سعر اليومية ]]*Table4[[#This Row],[عدد الدورات ]]-N90</f>
        <v>16346.44</v>
      </c>
      <c r="P90" s="194"/>
      <c r="Q90" s="194"/>
      <c r="R90" s="194"/>
      <c r="S90" s="58">
        <f>(Table4[[#This Row],[سعر يومية السائق]]*Table4[[#This Row],[عدد الدورات ]])-SUM(Table4[[#This Row],[سلف ]:[خصم ]])+Table4[[#This Row],[اضافي ]]</f>
        <v>14800</v>
      </c>
      <c r="U90" s="58">
        <f>Table4[[#This Row],[ سعر اليومية ]]*Table4[[#This Row],[عدد الدورات ]]-Table4[[#This Row],[سعر يومية السائق]]*L90</f>
        <v>2052</v>
      </c>
      <c r="V90" s="58">
        <f>U90-Table4[[#This Row],[W/H  3%]]</f>
        <v>1546.44</v>
      </c>
      <c r="W90" s="66"/>
      <c r="X90" s="66" t="s">
        <v>304</v>
      </c>
    </row>
    <row r="91" spans="1:24" x14ac:dyDescent="0.3">
      <c r="A91" s="53">
        <v>9</v>
      </c>
      <c r="B91" s="53">
        <v>3</v>
      </c>
      <c r="C91" s="53">
        <v>2026</v>
      </c>
      <c r="D91" s="41" t="str">
        <f t="shared" si="11"/>
        <v>كرم ترك 4عدلي منصور شفتسعوديمدينتي اتوبيس 28</v>
      </c>
      <c r="E91" s="4">
        <v>5019</v>
      </c>
      <c r="F91" s="41" t="str">
        <f>VLOOKUP(E91,mapping!C:J,2,FALSE)</f>
        <v>كرم ترك 4</v>
      </c>
      <c r="G91" s="41" t="str">
        <f>IFERROR(VLOOKUP(F91,mapping!$D$3:$J$200,2,FALSE),0)</f>
        <v>عدلي منصور شفت</v>
      </c>
      <c r="H91" s="41" t="str">
        <f>IFERROR(VLOOKUP(F91,mapping!$D$3:$J$200,3,FALSE),0)</f>
        <v>سعودي</v>
      </c>
      <c r="I91" s="41" t="str">
        <f>IFERROR(VLOOKUP(F91,mapping!$D$3:$J$200,4,FALSE),0)</f>
        <v xml:space="preserve">مدينتي </v>
      </c>
      <c r="J91" s="41" t="str">
        <f>IFERROR(VLOOKUP(F91,mapping!$D$3:$J$200,5,FALSE),0)</f>
        <v>اتوبيس 28</v>
      </c>
      <c r="K91" s="60">
        <f>IFERROR(VLOOKUP(Table4[[#This Row],[Column1]],mapping!A:J,9,FALSE),0)</f>
        <v>674</v>
      </c>
      <c r="L91" s="139">
        <v>9</v>
      </c>
      <c r="M91" s="60">
        <f>IF(W91=mapping!$N$1,IFERROR(VLOOKUP(Table4[[#This Row],[Column1]],mapping!A:L,12,FALSE),0),IFERROR(VLOOKUP(Table4[[#This Row],[Column1]],mapping!A:L,10,FALSE),0))</f>
        <v>500</v>
      </c>
      <c r="N91" s="58">
        <f>Table4[[#This Row],[ سعر اليومية ]]*3%*Table4[[#This Row],[عدد الدورات ]]</f>
        <v>181.98</v>
      </c>
      <c r="O91" s="56">
        <f>Table4[[#This Row],[ سعر اليومية ]]*Table4[[#This Row],[عدد الدورات ]]-N91</f>
        <v>5884.02</v>
      </c>
      <c r="P91" s="194"/>
      <c r="Q91" s="194"/>
      <c r="R91" s="194"/>
      <c r="S91" s="58">
        <f>(Table4[[#This Row],[سعر يومية السائق]]*Table4[[#This Row],[عدد الدورات ]])-SUM(Table4[[#This Row],[سلف ]:[خصم ]])+Table4[[#This Row],[اضافي ]]</f>
        <v>4500</v>
      </c>
      <c r="U91" s="58">
        <f>Table4[[#This Row],[ سعر اليومية ]]*Table4[[#This Row],[عدد الدورات ]]-Table4[[#This Row],[سعر يومية السائق]]*L91</f>
        <v>1566</v>
      </c>
      <c r="V91" s="58">
        <f>U91-Table4[[#This Row],[W/H  3%]]</f>
        <v>1384.02</v>
      </c>
      <c r="W91" s="66"/>
      <c r="X91" s="66" t="s">
        <v>304</v>
      </c>
    </row>
    <row r="92" spans="1:24" x14ac:dyDescent="0.3">
      <c r="A92" s="53">
        <v>9</v>
      </c>
      <c r="B92" s="53">
        <v>3</v>
      </c>
      <c r="C92" s="53">
        <v>2026</v>
      </c>
      <c r="D92" s="41" t="str">
        <f t="shared" si="11"/>
        <v>عماد النجار 4قليوب بيتوينسعوديمدينتي اتوبيس 28</v>
      </c>
      <c r="E92" s="4">
        <v>5020</v>
      </c>
      <c r="F92" s="41" t="str">
        <f>VLOOKUP(E92,mapping!C:J,2,FALSE)</f>
        <v>عماد النجار 4</v>
      </c>
      <c r="G92" s="41" t="str">
        <f>IFERROR(VLOOKUP(F92,mapping!$D$3:$J$200,2,FALSE),0)</f>
        <v>قليوب بيتوين</v>
      </c>
      <c r="H92" s="41" t="str">
        <f>IFERROR(VLOOKUP(F92,mapping!$D$3:$J$200,3,FALSE),0)</f>
        <v>سعودي</v>
      </c>
      <c r="I92" s="41" t="str">
        <f>IFERROR(VLOOKUP(F92,mapping!$D$3:$J$200,4,FALSE),0)</f>
        <v xml:space="preserve">مدينتي </v>
      </c>
      <c r="J92" s="41" t="str">
        <f>IFERROR(VLOOKUP(F92,mapping!$D$3:$J$200,5,FALSE),0)</f>
        <v>اتوبيس 28</v>
      </c>
      <c r="K92" s="60">
        <f>IFERROR(VLOOKUP(Table4[[#This Row],[Column1]],mapping!A:J,9,FALSE),0)</f>
        <v>1348</v>
      </c>
      <c r="L92" s="139">
        <v>9</v>
      </c>
      <c r="M92" s="60">
        <f>IF(W92=mapping!$N$1,IFERROR(VLOOKUP(Table4[[#This Row],[Column1]],mapping!A:L,12,FALSE),0),IFERROR(VLOOKUP(Table4[[#This Row],[Column1]],mapping!A:L,10,FALSE),0))</f>
        <v>1300</v>
      </c>
      <c r="N92" s="58">
        <f>Table4[[#This Row],[ سعر اليومية ]]*3%*Table4[[#This Row],[عدد الدورات ]]</f>
        <v>363.96</v>
      </c>
      <c r="O92" s="56">
        <f>Table4[[#This Row],[ سعر اليومية ]]*Table4[[#This Row],[عدد الدورات ]]-N92</f>
        <v>11768.04</v>
      </c>
      <c r="P92" s="194"/>
      <c r="Q92" s="194"/>
      <c r="R92" s="194"/>
      <c r="S92" s="58">
        <f>(Table4[[#This Row],[سعر يومية السائق]]*Table4[[#This Row],[عدد الدورات ]])-SUM(Table4[[#This Row],[سلف ]:[خصم ]])+Table4[[#This Row],[اضافي ]]</f>
        <v>11700</v>
      </c>
      <c r="U92" s="58">
        <f>Table4[[#This Row],[ سعر اليومية ]]*Table4[[#This Row],[عدد الدورات ]]-Table4[[#This Row],[سعر يومية السائق]]*L92</f>
        <v>432</v>
      </c>
      <c r="V92" s="58">
        <f>U92-Table4[[#This Row],[W/H  3%]]</f>
        <v>68.04000000000002</v>
      </c>
      <c r="W92" s="66"/>
      <c r="X92" s="66" t="s">
        <v>304</v>
      </c>
    </row>
    <row r="93" spans="1:24" x14ac:dyDescent="0.3">
      <c r="A93" s="53">
        <v>9</v>
      </c>
      <c r="B93" s="53">
        <v>3</v>
      </c>
      <c r="C93" s="53">
        <v>2026</v>
      </c>
      <c r="D93" s="41" t="str">
        <f t="shared" si="11"/>
        <v>ممدوح كيلاني6المنيب 1 وردية سعوديمدينتي ميكروباص صيني</v>
      </c>
      <c r="E93" s="4">
        <v>5021</v>
      </c>
      <c r="F93" s="41" t="str">
        <f>VLOOKUP(E93,mapping!C:J,2,FALSE)</f>
        <v>ممدوح كيلاني6</v>
      </c>
      <c r="G93" s="41" t="str">
        <f>IFERROR(VLOOKUP(F93,mapping!$D$3:$J$200,2,FALSE),0)</f>
        <v xml:space="preserve">المنيب 1 وردية </v>
      </c>
      <c r="H93" s="41" t="str">
        <f>IFERROR(VLOOKUP(F93,mapping!$D$3:$J$200,3,FALSE),0)</f>
        <v>سعودي</v>
      </c>
      <c r="I93" s="41" t="str">
        <f>IFERROR(VLOOKUP(F93,mapping!$D$3:$J$200,4,FALSE),0)</f>
        <v xml:space="preserve">مدينتي </v>
      </c>
      <c r="J93" s="41" t="str">
        <f>IFERROR(VLOOKUP(F93,mapping!$D$3:$J$200,5,FALSE),0)</f>
        <v>ميكروباص صيني</v>
      </c>
      <c r="K93" s="60">
        <f>IFERROR(VLOOKUP(Table4[[#This Row],[Column1]],mapping!A:J,9,FALSE),0)</f>
        <v>1348</v>
      </c>
      <c r="L93" s="139">
        <v>9</v>
      </c>
      <c r="M93" s="60">
        <f>IF(W93=mapping!$N$1,IFERROR(VLOOKUP(Table4[[#This Row],[Column1]],mapping!A:L,12,FALSE),0),IFERROR(VLOOKUP(Table4[[#This Row],[Column1]],mapping!A:L,10,FALSE),0))</f>
        <v>1200</v>
      </c>
      <c r="N93" s="58">
        <f>Table4[[#This Row],[ سعر اليومية ]]*3%*Table4[[#This Row],[عدد الدورات ]]</f>
        <v>363.96</v>
      </c>
      <c r="O93" s="56">
        <f>Table4[[#This Row],[ سعر اليومية ]]*Table4[[#This Row],[عدد الدورات ]]-N93</f>
        <v>11768.04</v>
      </c>
      <c r="P93" s="194"/>
      <c r="Q93" s="194"/>
      <c r="R93" s="194"/>
      <c r="S93" s="58">
        <f>(Table4[[#This Row],[سعر يومية السائق]]*Table4[[#This Row],[عدد الدورات ]])-SUM(Table4[[#This Row],[سلف ]:[خصم ]])+Table4[[#This Row],[اضافي ]]</f>
        <v>10800</v>
      </c>
      <c r="U93" s="58">
        <f>Table4[[#This Row],[ سعر اليومية ]]*Table4[[#This Row],[عدد الدورات ]]-Table4[[#This Row],[سعر يومية السائق]]*L93</f>
        <v>1332</v>
      </c>
      <c r="V93" s="58">
        <f>U93-Table4[[#This Row],[W/H  3%]]</f>
        <v>968.04</v>
      </c>
      <c r="W93" s="66"/>
      <c r="X93" s="66" t="s">
        <v>304</v>
      </c>
    </row>
    <row r="94" spans="1:24" x14ac:dyDescent="0.3">
      <c r="A94" s="53">
        <v>9</v>
      </c>
      <c r="B94" s="53">
        <v>3</v>
      </c>
      <c r="C94" s="53">
        <v>2026</v>
      </c>
      <c r="D94" s="41" t="str">
        <f t="shared" si="11"/>
        <v>ممدوح كيلاني4المنيب 2 وردية سعوديمدينتي ميكروباص صيني</v>
      </c>
      <c r="E94" s="4">
        <v>5022</v>
      </c>
      <c r="F94" s="41" t="str">
        <f>VLOOKUP(E94,mapping!C:J,2,FALSE)</f>
        <v>ممدوح كيلاني4</v>
      </c>
      <c r="G94" s="41" t="str">
        <f>IFERROR(VLOOKUP(F94,mapping!$D$3:$J$200,2,FALSE),0)</f>
        <v xml:space="preserve">المنيب 2 وردية </v>
      </c>
      <c r="H94" s="41" t="str">
        <f>IFERROR(VLOOKUP(F94,mapping!$D$3:$J$200,3,FALSE),0)</f>
        <v>سعودي</v>
      </c>
      <c r="I94" s="41" t="str">
        <f>IFERROR(VLOOKUP(F94,mapping!$D$3:$J$200,4,FALSE),0)</f>
        <v xml:space="preserve">مدينتي </v>
      </c>
      <c r="J94" s="41" t="str">
        <f>IFERROR(VLOOKUP(F94,mapping!$D$3:$J$200,5,FALSE),0)</f>
        <v>ميكروباص صيني</v>
      </c>
      <c r="K94" s="60">
        <f>IFERROR(VLOOKUP(Table4[[#This Row],[Column1]],mapping!A:J,9,FALSE),0)</f>
        <v>2696</v>
      </c>
      <c r="L94" s="139">
        <v>9</v>
      </c>
      <c r="M94" s="60">
        <f>IF(W94=mapping!$N$1,IFERROR(VLOOKUP(Table4[[#This Row],[Column1]],mapping!A:L,12,FALSE),0),IFERROR(VLOOKUP(Table4[[#This Row],[Column1]],mapping!A:L,10,FALSE),0))</f>
        <v>2350</v>
      </c>
      <c r="N94" s="58">
        <f>Table4[[#This Row],[ سعر اليومية ]]*3%*Table4[[#This Row],[عدد الدورات ]]</f>
        <v>727.92</v>
      </c>
      <c r="O94" s="56">
        <f>Table4[[#This Row],[ سعر اليومية ]]*Table4[[#This Row],[عدد الدورات ]]-N94</f>
        <v>23536.080000000002</v>
      </c>
      <c r="P94" s="194"/>
      <c r="Q94" s="194"/>
      <c r="R94" s="194"/>
      <c r="S94" s="58">
        <f>(Table4[[#This Row],[سعر يومية السائق]]*Table4[[#This Row],[عدد الدورات ]])-SUM(Table4[[#This Row],[سلف ]:[خصم ]])+Table4[[#This Row],[اضافي ]]</f>
        <v>21150</v>
      </c>
      <c r="U94" s="58">
        <f>Table4[[#This Row],[ سعر اليومية ]]*Table4[[#This Row],[عدد الدورات ]]-Table4[[#This Row],[سعر يومية السائق]]*L94</f>
        <v>3114</v>
      </c>
      <c r="V94" s="58">
        <f>U94-Table4[[#This Row],[W/H  3%]]</f>
        <v>2386.08</v>
      </c>
      <c r="W94" s="66"/>
      <c r="X94" s="66" t="s">
        <v>304</v>
      </c>
    </row>
    <row r="95" spans="1:24" x14ac:dyDescent="0.3">
      <c r="A95" s="53">
        <v>9</v>
      </c>
      <c r="B95" s="53">
        <v>3</v>
      </c>
      <c r="C95" s="53">
        <v>2026</v>
      </c>
      <c r="D95" s="41" t="str">
        <f t="shared" si="11"/>
        <v>فرج 5حلوان 2 ورديةسعوديمدينتي اتوبيس 28</v>
      </c>
      <c r="E95" s="4">
        <v>5023</v>
      </c>
      <c r="F95" s="41" t="str">
        <f>VLOOKUP(E95,mapping!C:J,2,FALSE)</f>
        <v>فرج 5</v>
      </c>
      <c r="G95" s="41" t="str">
        <f>IFERROR(VLOOKUP(F95,mapping!$D$3:$J$200,2,FALSE),0)</f>
        <v>حلوان 2 وردية</v>
      </c>
      <c r="H95" s="41" t="str">
        <f>IFERROR(VLOOKUP(F95,mapping!$D$3:$J$200,3,FALSE),0)</f>
        <v>سعودي</v>
      </c>
      <c r="I95" s="41" t="str">
        <f>IFERROR(VLOOKUP(F95,mapping!$D$3:$J$200,4,FALSE),0)</f>
        <v xml:space="preserve">مدينتي </v>
      </c>
      <c r="J95" s="41" t="str">
        <f>IFERROR(VLOOKUP(F95,mapping!$D$3:$J$200,5,FALSE),0)</f>
        <v>اتوبيس 28</v>
      </c>
      <c r="K95" s="60">
        <f>IFERROR(VLOOKUP(Table4[[#This Row],[Column1]],mapping!A:J,9,FALSE),0)</f>
        <v>4213</v>
      </c>
      <c r="L95" s="139">
        <v>9</v>
      </c>
      <c r="M95" s="60">
        <f>IF(W95=mapping!$N$1,IFERROR(VLOOKUP(Table4[[#This Row],[Column1]],mapping!A:L,12,FALSE),0),IFERROR(VLOOKUP(Table4[[#This Row],[Column1]],mapping!A:L,10,FALSE),0))</f>
        <v>3800</v>
      </c>
      <c r="N95" s="58">
        <f>Table4[[#This Row],[ سعر اليومية ]]*3%*Table4[[#This Row],[عدد الدورات ]]</f>
        <v>1137.51</v>
      </c>
      <c r="O95" s="56">
        <f>Table4[[#This Row],[ سعر اليومية ]]*Table4[[#This Row],[عدد الدورات ]]-N95</f>
        <v>36779.49</v>
      </c>
      <c r="P95" s="194"/>
      <c r="Q95" s="194"/>
      <c r="R95" s="194"/>
      <c r="S95" s="58">
        <f>(Table4[[#This Row],[سعر يومية السائق]]*Table4[[#This Row],[عدد الدورات ]])-SUM(Table4[[#This Row],[سلف ]:[خصم ]])+Table4[[#This Row],[اضافي ]]</f>
        <v>34200</v>
      </c>
      <c r="U95" s="58">
        <f>Table4[[#This Row],[ سعر اليومية ]]*Table4[[#This Row],[عدد الدورات ]]-Table4[[#This Row],[سعر يومية السائق]]*L95</f>
        <v>3717</v>
      </c>
      <c r="V95" s="58">
        <f>U95-Table4[[#This Row],[W/H  3%]]</f>
        <v>2579.4899999999998</v>
      </c>
      <c r="W95" s="66"/>
      <c r="X95" s="66" t="s">
        <v>304</v>
      </c>
    </row>
    <row r="96" spans="1:24" x14ac:dyDescent="0.3">
      <c r="A96" s="53">
        <v>9</v>
      </c>
      <c r="B96" s="53">
        <v>3</v>
      </c>
      <c r="C96" s="53">
        <v>2026</v>
      </c>
      <c r="D96" s="41" t="str">
        <f t="shared" ref="D96" si="12">F96&amp;G96&amp;H96&amp;I96&amp;J96</f>
        <v>سيد الحاويالحلميةسعوديمدينتي اتوبيس 28</v>
      </c>
      <c r="E96" s="4">
        <v>5024</v>
      </c>
      <c r="F96" s="41" t="str">
        <f>VLOOKUP(E96,mapping!C:J,2,FALSE)</f>
        <v>سيد الحاوي</v>
      </c>
      <c r="G96" s="41" t="str">
        <f>IFERROR(VLOOKUP(F96,mapping!$D$3:$J$200,2,FALSE),0)</f>
        <v>الحلمية</v>
      </c>
      <c r="H96" s="41" t="str">
        <f>IFERROR(VLOOKUP(F96,mapping!$D$3:$J$200,3,FALSE),0)</f>
        <v>سعودي</v>
      </c>
      <c r="I96" s="41" t="str">
        <f>IFERROR(VLOOKUP(F96,mapping!$D$3:$J$200,4,FALSE),0)</f>
        <v xml:space="preserve">مدينتي </v>
      </c>
      <c r="J96" s="41" t="str">
        <f>IFERROR(VLOOKUP(F96,mapping!$D$3:$J$200,5,FALSE),0)</f>
        <v>اتوبيس 28</v>
      </c>
      <c r="K96" s="60">
        <f>IFERROR(VLOOKUP(Table4[[#This Row],[Column1]],mapping!A:J,9,FALSE),0)</f>
        <v>4213</v>
      </c>
      <c r="L96" s="139">
        <v>9</v>
      </c>
      <c r="M96" s="60">
        <f>IF(W96=mapping!$N$1,IFERROR(VLOOKUP(Table4[[#This Row],[Column1]],mapping!A:L,12,FALSE),0),IFERROR(VLOOKUP(Table4[[#This Row],[Column1]],mapping!A:L,10,FALSE),0))</f>
        <v>3500</v>
      </c>
      <c r="N96" s="58">
        <f>Table4[[#This Row],[ سعر اليومية ]]*3%*Table4[[#This Row],[عدد الدورات ]]</f>
        <v>1137.51</v>
      </c>
      <c r="O96" s="56">
        <f>Table4[[#This Row],[ سعر اليومية ]]*Table4[[#This Row],[عدد الدورات ]]-N96</f>
        <v>36779.49</v>
      </c>
      <c r="P96" s="194"/>
      <c r="Q96" s="194"/>
      <c r="R96" s="194"/>
      <c r="S96" s="58">
        <f>(Table4[[#This Row],[سعر يومية السائق]]*Table4[[#This Row],[عدد الدورات ]])-SUM(Table4[[#This Row],[سلف ]:[خصم ]])+Table4[[#This Row],[اضافي ]]</f>
        <v>31500</v>
      </c>
      <c r="U96" s="58">
        <f>Table4[[#This Row],[ سعر اليومية ]]*Table4[[#This Row],[عدد الدورات ]]-Table4[[#This Row],[سعر يومية السائق]]*L96</f>
        <v>6417</v>
      </c>
      <c r="V96" s="58">
        <f>U96-Table4[[#This Row],[W/H  3%]]</f>
        <v>5279.49</v>
      </c>
      <c r="W96" s="66"/>
      <c r="X96" s="66" t="s">
        <v>304</v>
      </c>
    </row>
    <row r="97" spans="1:24" x14ac:dyDescent="0.3">
      <c r="A97" s="53">
        <v>9</v>
      </c>
      <c r="B97" s="53">
        <v>3</v>
      </c>
      <c r="C97" s="53">
        <v>2026</v>
      </c>
      <c r="D97" s="41" t="str">
        <f t="shared" si="11"/>
        <v>محمد جمال طوسونالمنيبسعوديهايد باركاتوبيس 28</v>
      </c>
      <c r="E97" s="4">
        <v>5025</v>
      </c>
      <c r="F97" s="41" t="str">
        <f>VLOOKUP(E97,mapping!C:J,2,FALSE)</f>
        <v>محمد جمال طوسون</v>
      </c>
      <c r="G97" s="41" t="str">
        <f>IFERROR(VLOOKUP(F97,mapping!$D$3:$J$200,2,FALSE),0)</f>
        <v>المنيب</v>
      </c>
      <c r="H97" s="41" t="str">
        <f>IFERROR(VLOOKUP(F97,mapping!$D$3:$J$200,3,FALSE),0)</f>
        <v>سعودي</v>
      </c>
      <c r="I97" s="41" t="str">
        <f>IFERROR(VLOOKUP(F97,mapping!$D$3:$J$200,4,FALSE),0)</f>
        <v>هايد بارك</v>
      </c>
      <c r="J97" s="41" t="str">
        <f>IFERROR(VLOOKUP(F97,mapping!$D$3:$J$200,5,FALSE),0)</f>
        <v>اتوبيس 28</v>
      </c>
      <c r="K97" s="60">
        <f>IFERROR(VLOOKUP(Table4[[#This Row],[Column1]],mapping!A:J,9,FALSE),0)</f>
        <v>4213</v>
      </c>
      <c r="L97" s="139">
        <v>9</v>
      </c>
      <c r="M97" s="60">
        <f>IF(W97=mapping!$N$1,IFERROR(VLOOKUP(Table4[[#This Row],[Column1]],mapping!A:L,12,FALSE),0),IFERROR(VLOOKUP(Table4[[#This Row],[Column1]],mapping!A:L,10,FALSE),0))</f>
        <v>3500</v>
      </c>
      <c r="N97" s="58">
        <f>Table4[[#This Row],[ سعر اليومية ]]*3%*Table4[[#This Row],[عدد الدورات ]]</f>
        <v>1137.51</v>
      </c>
      <c r="O97" s="56">
        <f>Table4[[#This Row],[ سعر اليومية ]]*Table4[[#This Row],[عدد الدورات ]]-N97</f>
        <v>36779.49</v>
      </c>
      <c r="P97" s="194"/>
      <c r="Q97" s="194"/>
      <c r="R97" s="194"/>
      <c r="S97" s="58">
        <f>(Table4[[#This Row],[سعر يومية السائق]]*Table4[[#This Row],[عدد الدورات ]])-SUM(Table4[[#This Row],[سلف ]:[خصم ]])+Table4[[#This Row],[اضافي ]]</f>
        <v>31500</v>
      </c>
      <c r="U97" s="58">
        <f>Table4[[#This Row],[ سعر اليومية ]]*Table4[[#This Row],[عدد الدورات ]]-Table4[[#This Row],[سعر يومية السائق]]*L97</f>
        <v>6417</v>
      </c>
      <c r="V97" s="58">
        <f>U97-Table4[[#This Row],[W/H  3%]]</f>
        <v>5279.49</v>
      </c>
      <c r="W97" s="66"/>
      <c r="X97" s="66" t="s">
        <v>304</v>
      </c>
    </row>
    <row r="98" spans="1:24" s="62" customFormat="1" x14ac:dyDescent="0.3">
      <c r="D98" s="62" t="e">
        <f t="shared" si="8"/>
        <v>#N/A</v>
      </c>
      <c r="E98" s="202"/>
      <c r="F98" s="62" t="e">
        <f>VLOOKUP(E98,mapping!C:J,2,FALSE)</f>
        <v>#N/A</v>
      </c>
      <c r="G98" s="62">
        <f>IFERROR(VLOOKUP(F98,mapping!$D$3:$J$200,2,FALSE),0)</f>
        <v>0</v>
      </c>
      <c r="H98" s="62">
        <f>IFERROR(VLOOKUP(F98,mapping!$D$3:$J$200,3,FALSE),0)</f>
        <v>0</v>
      </c>
      <c r="I98" s="62">
        <f>IFERROR(VLOOKUP(F98,mapping!$D$3:$J$200,4,FALSE),0)</f>
        <v>0</v>
      </c>
      <c r="J98" s="62">
        <f>IFERROR(VLOOKUP(F98,mapping!$D$3:$J$200,5,FALSE),0)</f>
        <v>0</v>
      </c>
      <c r="K98" s="63">
        <f>IF(W98=mapping!$N$1,IFERROR(VLOOKUP(Table4[[#This Row],[Column1]],mapping!A:L,11,FALSE),0),IF(W98&gt;mapping!$N$1,IFERROR(VLOOKUP(Table4[[#This Row],[Column1]],mapping!A:L,11,FALSE),0),))</f>
        <v>0</v>
      </c>
      <c r="L98" s="141"/>
      <c r="M98" s="63">
        <f>IF(W98=mapping!$N$1,IFERROR(VLOOKUP(Table4[[#This Row],[Column1]],mapping!A:L,12,FALSE),0),IF(W98&gt;mapping!$N$1,IFERROR(VLOOKUP(Table4[[#This Row],[Column1]],mapping!A:L,12,FALSE),0),0))</f>
        <v>0</v>
      </c>
      <c r="N98" s="64">
        <f>Table4[[#This Row],[ سعر اليومية ]]*3%*Table4[[#This Row],[عدد الدورات ]]</f>
        <v>0</v>
      </c>
      <c r="O98" s="65">
        <f>Table4[[#This Row],[ سعر اليومية ]]*Table4[[#This Row],[عدد الدورات ]]-N98</f>
        <v>0</v>
      </c>
      <c r="P98" s="196"/>
      <c r="Q98" s="196"/>
      <c r="R98" s="196"/>
      <c r="S98" s="64">
        <f>(Table4[[#This Row],[سعر يومية السائق]]*Table4[[#This Row],[عدد الدورات ]])-SUM(Table4[[#This Row],[سلف ]:[خصم ]])+Table4[[#This Row],[اضافي ]]</f>
        <v>0</v>
      </c>
      <c r="U98" s="64">
        <f>Table4[[#This Row],[ سعر اليومية ]]*Table4[[#This Row],[عدد الدورات ]]-Table4[[#This Row],[سعر يومية السائق]]*L98</f>
        <v>0</v>
      </c>
      <c r="V98" s="64">
        <f>U98-Table4[[#This Row],[W/H  3%]]</f>
        <v>0</v>
      </c>
      <c r="W98" s="66" t="str">
        <f>Table4[[#This Row],[اليوم]]&amp;Table4[[#This Row],[الشهر ]]&amp;Table4[[#This Row],[العام]]</f>
        <v/>
      </c>
      <c r="X98" s="66" t="s">
        <v>304</v>
      </c>
    </row>
    <row r="99" spans="1:24" x14ac:dyDescent="0.3">
      <c r="A99" s="62">
        <v>15</v>
      </c>
      <c r="B99" s="62">
        <v>3</v>
      </c>
      <c r="C99" s="62">
        <v>2026</v>
      </c>
      <c r="D99" s="41" t="str">
        <f t="shared" si="8"/>
        <v>عماد النجار1المرج 2ورديةسعوديالمخاذناتوبيس 28</v>
      </c>
      <c r="E99" s="4">
        <v>5000</v>
      </c>
      <c r="F99" s="41" t="str">
        <f>VLOOKUP(E99,mapping!C:J,2,FALSE)</f>
        <v>عماد النجار1</v>
      </c>
      <c r="G99" s="41" t="str">
        <f>IFERROR(VLOOKUP(F99,mapping!$D$3:$J$200,2,FALSE),0)</f>
        <v>المرج 2وردية</v>
      </c>
      <c r="H99" s="41" t="str">
        <f>IFERROR(VLOOKUP(F99,mapping!$D$3:$J$200,3,FALSE),0)</f>
        <v>سعودي</v>
      </c>
      <c r="I99" s="41" t="str">
        <f>IFERROR(VLOOKUP(F99,mapping!$D$3:$J$200,4,FALSE),0)</f>
        <v>المخاذن</v>
      </c>
      <c r="J99" s="41" t="str">
        <f>IFERROR(VLOOKUP(F99,mapping!$D$3:$J$200,5,FALSE),0)</f>
        <v>اتوبيس 28</v>
      </c>
      <c r="K99" s="63">
        <f>IF(W99=mapping!$N$1,IFERROR(VLOOKUP(Table4[[#This Row],[Column1]],mapping!A:L,11,FALSE),0),IF(W99&gt;mapping!$N$1,IFERROR(VLOOKUP(Table4[[#This Row],[Column1]],mapping!A:L,11,FALSE),0),))</f>
        <v>4119</v>
      </c>
      <c r="L99" s="139">
        <v>19</v>
      </c>
      <c r="M99" s="60">
        <f>IF(W99=mapping!$N$1,IFERROR(VLOOKUP(Table4[[#This Row],[Column1]],mapping!A:L,12,FALSE),0),IF(W99&gt;mapping!$N$1,IFERROR(VLOOKUP(Table4[[#This Row],[Column1]],mapping!A:L,12,FALSE),0),0))</f>
        <v>4800</v>
      </c>
      <c r="N99" s="58">
        <f>Table4[[#This Row],[ سعر اليومية ]]*3%*Table4[[#This Row],[عدد الدورات ]]</f>
        <v>2347.83</v>
      </c>
      <c r="O99" s="56">
        <f>Table4[[#This Row],[ سعر اليومية ]]*Table4[[#This Row],[عدد الدورات ]]-N99</f>
        <v>75913.17</v>
      </c>
      <c r="P99" s="194"/>
      <c r="Q99" s="194"/>
      <c r="R99" s="194"/>
      <c r="S99" s="58">
        <f>(Table4[[#This Row],[سعر يومية السائق]]*Table4[[#This Row],[عدد الدورات ]])-SUM(Table4[[#This Row],[سلف ]:[خصم ]])+Table4[[#This Row],[اضافي ]]</f>
        <v>91200</v>
      </c>
      <c r="U99" s="58">
        <f>Table4[[#This Row],[ سعر اليومية ]]*Table4[[#This Row],[عدد الدورات ]]-Table4[[#This Row],[سعر يومية السائق]]*L99</f>
        <v>-12939</v>
      </c>
      <c r="V99" s="58">
        <f>U99-Table4[[#This Row],[W/H  3%]]</f>
        <v>-15286.83</v>
      </c>
      <c r="W99" s="66" t="str">
        <f>Table4[[#This Row],[اليوم]]&amp;Table4[[#This Row],[الشهر ]]&amp;Table4[[#This Row],[العام]]</f>
        <v>1532026</v>
      </c>
      <c r="X99" s="66" t="s">
        <v>304</v>
      </c>
    </row>
    <row r="100" spans="1:24" x14ac:dyDescent="0.3">
      <c r="A100" s="62">
        <v>15</v>
      </c>
      <c r="B100" s="62">
        <v>3</v>
      </c>
      <c r="C100" s="62">
        <v>2026</v>
      </c>
      <c r="D100" s="41" t="str">
        <f t="shared" si="8"/>
        <v>عماد النجار2المؤسسة 2ورديةسعوديالمخاذناتوبيس 28</v>
      </c>
      <c r="E100" s="4">
        <v>5001</v>
      </c>
      <c r="F100" s="41" t="str">
        <f>VLOOKUP(E100,mapping!C:J,2,FALSE)</f>
        <v>عماد النجار2</v>
      </c>
      <c r="G100" s="41" t="str">
        <f>IFERROR(VLOOKUP(F100,mapping!$D$3:$J$200,2,FALSE),0)</f>
        <v>المؤسسة 2وردية</v>
      </c>
      <c r="H100" s="41" t="str">
        <f>IFERROR(VLOOKUP(F100,mapping!$D$3:$J$200,3,FALSE),0)</f>
        <v>سعودي</v>
      </c>
      <c r="I100" s="41" t="str">
        <f>IFERROR(VLOOKUP(F100,mapping!$D$3:$J$200,4,FALSE),0)</f>
        <v>المخاذن</v>
      </c>
      <c r="J100" s="41" t="str">
        <f>IFERROR(VLOOKUP(F100,mapping!$D$3:$J$200,5,FALSE),0)</f>
        <v>اتوبيس 28</v>
      </c>
      <c r="K100" s="63">
        <f>IF(W100=mapping!$N$1,IFERROR(VLOOKUP(Table4[[#This Row],[Column1]],mapping!A:L,11,FALSE),0),IF(W100&gt;mapping!$N$1,IFERROR(VLOOKUP(Table4[[#This Row],[Column1]],mapping!A:L,11,FALSE),0),))</f>
        <v>3884</v>
      </c>
      <c r="L100" s="139">
        <v>18</v>
      </c>
      <c r="M100" s="60">
        <f>IF(W100=mapping!$N$1,IFERROR(VLOOKUP(Table4[[#This Row],[Column1]],mapping!A:L,12,FALSE),0),IF(W100&gt;mapping!$N$1,IFERROR(VLOOKUP(Table4[[#This Row],[Column1]],mapping!A:L,12,FALSE),0),0))</f>
        <v>4500</v>
      </c>
      <c r="N100" s="58">
        <f>Table4[[#This Row],[ سعر اليومية ]]*3%*Table4[[#This Row],[عدد الدورات ]]</f>
        <v>2097.36</v>
      </c>
      <c r="O100" s="56">
        <f>Table4[[#This Row],[ سعر اليومية ]]*Table4[[#This Row],[عدد الدورات ]]-N100</f>
        <v>67814.64</v>
      </c>
      <c r="P100" s="194"/>
      <c r="Q100" s="194"/>
      <c r="R100" s="194"/>
      <c r="S100" s="58">
        <f>(Table4[[#This Row],[سعر يومية السائق]]*Table4[[#This Row],[عدد الدورات ]])-SUM(Table4[[#This Row],[سلف ]:[خصم ]])+Table4[[#This Row],[اضافي ]]</f>
        <v>81000</v>
      </c>
      <c r="U100" s="58">
        <f>Table4[[#This Row],[ سعر اليومية ]]*Table4[[#This Row],[عدد الدورات ]]-Table4[[#This Row],[سعر يومية السائق]]*L100</f>
        <v>-11088</v>
      </c>
      <c r="V100" s="58">
        <f>U100-Table4[[#This Row],[W/H  3%]]</f>
        <v>-13185.36</v>
      </c>
      <c r="W100" s="66" t="str">
        <f>Table4[[#This Row],[اليوم]]&amp;Table4[[#This Row],[الشهر ]]&amp;Table4[[#This Row],[العام]]</f>
        <v>1532026</v>
      </c>
      <c r="X100" s="66" t="s">
        <v>304</v>
      </c>
    </row>
    <row r="101" spans="1:24" x14ac:dyDescent="0.3">
      <c r="A101" s="62">
        <v>15</v>
      </c>
      <c r="B101" s="62">
        <v>3</v>
      </c>
      <c r="C101" s="62">
        <v>2026</v>
      </c>
      <c r="D101" s="41" t="str">
        <f t="shared" si="8"/>
        <v>عماد النجار 3الدائري 1ورديةسعوديالمخاذناتوبيس 28</v>
      </c>
      <c r="E101" s="4">
        <v>5002</v>
      </c>
      <c r="F101" s="41" t="str">
        <f>VLOOKUP(E101,mapping!C:J,2,FALSE)</f>
        <v>عماد النجار 3</v>
      </c>
      <c r="G101" s="41" t="str">
        <f>IFERROR(VLOOKUP(F101,mapping!$D$3:$J$200,2,FALSE),0)</f>
        <v>الدائري 1وردية</v>
      </c>
      <c r="H101" s="41" t="str">
        <f>IFERROR(VLOOKUP(F101,mapping!$D$3:$J$200,3,FALSE),0)</f>
        <v>سعودي</v>
      </c>
      <c r="I101" s="41" t="str">
        <f>IFERROR(VLOOKUP(F101,mapping!$D$3:$J$200,4,FALSE),0)</f>
        <v>المخاذن</v>
      </c>
      <c r="J101" s="41" t="str">
        <f>IFERROR(VLOOKUP(F101,mapping!$D$3:$J$200,5,FALSE),0)</f>
        <v>اتوبيس 28</v>
      </c>
      <c r="K101" s="63">
        <f>IF(W101=mapping!$N$1,IFERROR(VLOOKUP(Table4[[#This Row],[Column1]],mapping!A:L,11,FALSE),0),IF(W101&gt;mapping!$N$1,IFERROR(VLOOKUP(Table4[[#This Row],[Column1]],mapping!A:L,11,FALSE),0),))</f>
        <v>2448</v>
      </c>
      <c r="L101" s="139">
        <v>18</v>
      </c>
      <c r="M101" s="60">
        <f>IF(W101=mapping!$N$1,IFERROR(VLOOKUP(Table4[[#This Row],[Column1]],mapping!A:L,12,FALSE),0),IF(W101&gt;mapping!$N$1,IFERROR(VLOOKUP(Table4[[#This Row],[Column1]],mapping!A:L,12,FALSE),0),0))</f>
        <v>2500</v>
      </c>
      <c r="N101" s="58">
        <f>Table4[[#This Row],[ سعر اليومية ]]*3%*Table4[[#This Row],[عدد الدورات ]]</f>
        <v>1321.92</v>
      </c>
      <c r="O101" s="56">
        <f>Table4[[#This Row],[ سعر اليومية ]]*Table4[[#This Row],[عدد الدورات ]]-N101</f>
        <v>42742.080000000002</v>
      </c>
      <c r="P101" s="194"/>
      <c r="Q101" s="194"/>
      <c r="R101" s="194">
        <v>72500</v>
      </c>
      <c r="S101" s="58">
        <f>(Table4[[#This Row],[سعر يومية السائق]]*Table4[[#This Row],[عدد الدورات ]])-SUM(Table4[[#This Row],[سلف ]:[خصم ]])+Table4[[#This Row],[اضافي ]]</f>
        <v>117500</v>
      </c>
      <c r="U101" s="58">
        <f>Table4[[#This Row],[ سعر اليومية ]]*Table4[[#This Row],[عدد الدورات ]]-Table4[[#This Row],[سعر يومية السائق]]*L101</f>
        <v>-936</v>
      </c>
      <c r="V101" s="58">
        <f>U101-Table4[[#This Row],[W/H  3%]]</f>
        <v>-2257.92</v>
      </c>
      <c r="W101" s="66" t="str">
        <f>Table4[[#This Row],[اليوم]]&amp;Table4[[#This Row],[الشهر ]]&amp;Table4[[#This Row],[العام]]</f>
        <v>1532026</v>
      </c>
      <c r="X101" s="66" t="s">
        <v>304</v>
      </c>
    </row>
    <row r="102" spans="1:24" x14ac:dyDescent="0.3">
      <c r="A102" s="62">
        <v>15</v>
      </c>
      <c r="B102" s="62">
        <v>3</v>
      </c>
      <c r="C102" s="62">
        <v>2026</v>
      </c>
      <c r="D102" s="41" t="str">
        <f t="shared" si="8"/>
        <v>عبد الرحمن1الهرم سعوديدريماتوبيس 28</v>
      </c>
      <c r="E102" s="4">
        <v>5003</v>
      </c>
      <c r="F102" s="41" t="str">
        <f>VLOOKUP(E102,mapping!C:J,2,FALSE)</f>
        <v>عبد الرحمن1</v>
      </c>
      <c r="G102" s="41" t="str">
        <f>IFERROR(VLOOKUP(F102,mapping!$D$3:$J$200,2,FALSE),0)</f>
        <v xml:space="preserve">الهرم </v>
      </c>
      <c r="H102" s="41" t="str">
        <f>IFERROR(VLOOKUP(F102,mapping!$D$3:$J$200,3,FALSE),0)</f>
        <v>سعودي</v>
      </c>
      <c r="I102" s="41" t="str">
        <f>IFERROR(VLOOKUP(F102,mapping!$D$3:$J$200,4,FALSE),0)</f>
        <v>دريم</v>
      </c>
      <c r="J102" s="41" t="str">
        <f>IFERROR(VLOOKUP(F102,mapping!$D$3:$J$200,5,FALSE),0)</f>
        <v>اتوبيس 28</v>
      </c>
      <c r="K102" s="63">
        <f>IF(W102=mapping!$N$1,IFERROR(VLOOKUP(Table4[[#This Row],[Column1]],mapping!A:L,11,FALSE),0),IF(W102&gt;mapping!$N$1,IFERROR(VLOOKUP(Table4[[#This Row],[Column1]],mapping!A:L,11,FALSE),0),))</f>
        <v>994</v>
      </c>
      <c r="L102" s="139">
        <v>22</v>
      </c>
      <c r="M102" s="60">
        <f>IF(W102=mapping!$N$1,IFERROR(VLOOKUP(Table4[[#This Row],[Column1]],mapping!A:L,12,FALSE),0),IF(W102&gt;mapping!$N$1,IFERROR(VLOOKUP(Table4[[#This Row],[Column1]],mapping!A:L,12,FALSE),0),0))</f>
        <v>850</v>
      </c>
      <c r="N102" s="58">
        <f>Table4[[#This Row],[ سعر اليومية ]]*3%*Table4[[#This Row],[عدد الدورات ]]</f>
        <v>656.04</v>
      </c>
      <c r="O102" s="56">
        <f>Table4[[#This Row],[ سعر اليومية ]]*Table4[[#This Row],[عدد الدورات ]]-N102</f>
        <v>21211.96</v>
      </c>
      <c r="P102" s="194"/>
      <c r="Q102" s="194"/>
      <c r="R102" s="194"/>
      <c r="S102" s="58">
        <f>(Table4[[#This Row],[سعر يومية السائق]]*Table4[[#This Row],[عدد الدورات ]])-SUM(Table4[[#This Row],[سلف ]:[خصم ]])+Table4[[#This Row],[اضافي ]]</f>
        <v>18700</v>
      </c>
      <c r="U102" s="58">
        <f>Table4[[#This Row],[ سعر اليومية ]]*Table4[[#This Row],[عدد الدورات ]]-Table4[[#This Row],[سعر يومية السائق]]*L102</f>
        <v>3168</v>
      </c>
      <c r="V102" s="58">
        <f>U102-Table4[[#This Row],[W/H  3%]]</f>
        <v>2511.96</v>
      </c>
      <c r="W102" s="66" t="str">
        <f>Table4[[#This Row],[اليوم]]&amp;Table4[[#This Row],[الشهر ]]&amp;Table4[[#This Row],[العام]]</f>
        <v>1532026</v>
      </c>
      <c r="X102" s="66" t="s">
        <v>304</v>
      </c>
    </row>
    <row r="103" spans="1:24" x14ac:dyDescent="0.3">
      <c r="A103" s="62">
        <v>15</v>
      </c>
      <c r="B103" s="62">
        <v>3</v>
      </c>
      <c r="C103" s="62">
        <v>2026</v>
      </c>
      <c r="D103" s="41" t="str">
        <f t="shared" ref="D103:D109" si="13">F103&amp;G103&amp;H103&amp;I103&amp;J103</f>
        <v>عبد الرحمن2المؤسسةسعوديدريماتوبيس 28</v>
      </c>
      <c r="E103" s="4">
        <v>5004</v>
      </c>
      <c r="F103" s="41" t="str">
        <f>VLOOKUP(E103,mapping!C:J,2,FALSE)</f>
        <v>عبد الرحمن2</v>
      </c>
      <c r="G103" s="41" t="str">
        <f>IFERROR(VLOOKUP(F103,mapping!$D$3:$J$200,2,FALSE),0)</f>
        <v>المؤسسة</v>
      </c>
      <c r="H103" s="41" t="str">
        <f>IFERROR(VLOOKUP(F103,mapping!$D$3:$J$200,3,FALSE),0)</f>
        <v>سعودي</v>
      </c>
      <c r="I103" s="41" t="str">
        <f>IFERROR(VLOOKUP(F103,mapping!$D$3:$J$200,4,FALSE),0)</f>
        <v>دريم</v>
      </c>
      <c r="J103" s="41" t="str">
        <f>IFERROR(VLOOKUP(F103,mapping!$D$3:$J$200,5,FALSE),0)</f>
        <v>اتوبيس 28</v>
      </c>
      <c r="K103" s="63">
        <f>IF(W103=mapping!$N$1,IFERROR(VLOOKUP(Table4[[#This Row],[Column1]],mapping!A:L,11,FALSE),0),IF(W103&gt;mapping!$N$1,IFERROR(VLOOKUP(Table4[[#This Row],[Column1]],mapping!A:L,11,FALSE),0),))</f>
        <v>994</v>
      </c>
      <c r="L103" s="139">
        <v>22</v>
      </c>
      <c r="M103" s="60">
        <f>IF(W103=mapping!$N$1,IFERROR(VLOOKUP(Table4[[#This Row],[Column1]],mapping!A:L,12,FALSE),0),IF(W103&gt;mapping!$N$1,IFERROR(VLOOKUP(Table4[[#This Row],[Column1]],mapping!A:L,12,FALSE),0),0))</f>
        <v>850</v>
      </c>
      <c r="N103" s="58">
        <f>Table4[[#This Row],[ سعر اليومية ]]*3%*Table4[[#This Row],[عدد الدورات ]]</f>
        <v>656.04</v>
      </c>
      <c r="O103" s="56">
        <f>Table4[[#This Row],[ سعر اليومية ]]*Table4[[#This Row],[عدد الدورات ]]-N103</f>
        <v>21211.96</v>
      </c>
      <c r="P103" s="194"/>
      <c r="Q103" s="194"/>
      <c r="R103" s="194"/>
      <c r="S103" s="58">
        <f>(Table4[[#This Row],[سعر يومية السائق]]*Table4[[#This Row],[عدد الدورات ]])-SUM(Table4[[#This Row],[سلف ]:[خصم ]])+Table4[[#This Row],[اضافي ]]</f>
        <v>18700</v>
      </c>
      <c r="U103" s="58">
        <f>Table4[[#This Row],[ سعر اليومية ]]*Table4[[#This Row],[عدد الدورات ]]-Table4[[#This Row],[سعر يومية السائق]]*L103</f>
        <v>3168</v>
      </c>
      <c r="V103" s="58">
        <f>U103-Table4[[#This Row],[W/H  3%]]</f>
        <v>2511.96</v>
      </c>
      <c r="W103" s="66" t="str">
        <f>Table4[[#This Row],[اليوم]]&amp;Table4[[#This Row],[الشهر ]]&amp;Table4[[#This Row],[العام]]</f>
        <v>1532026</v>
      </c>
      <c r="X103" s="66" t="s">
        <v>304</v>
      </c>
    </row>
    <row r="104" spans="1:24" x14ac:dyDescent="0.3">
      <c r="A104" s="62">
        <v>15</v>
      </c>
      <c r="B104" s="62">
        <v>3</v>
      </c>
      <c r="C104" s="62">
        <v>2026</v>
      </c>
      <c r="D104" s="41" t="str">
        <f t="shared" si="13"/>
        <v>فرج 1حلوانسعوديهايد باركاتوبيس 28</v>
      </c>
      <c r="E104" s="4">
        <v>5005</v>
      </c>
      <c r="F104" s="41" t="str">
        <f>VLOOKUP(E104,mapping!C:J,2,FALSE)</f>
        <v>فرج 1</v>
      </c>
      <c r="G104" s="41" t="str">
        <f>IFERROR(VLOOKUP(F104,mapping!$D$3:$J$200,2,FALSE),0)</f>
        <v>حلوان</v>
      </c>
      <c r="H104" s="41" t="str">
        <f>IFERROR(VLOOKUP(F104,mapping!$D$3:$J$200,3,FALSE),0)</f>
        <v>سعودي</v>
      </c>
      <c r="I104" s="41" t="str">
        <f>IFERROR(VLOOKUP(F104,mapping!$D$3:$J$200,4,FALSE),0)</f>
        <v>هايد بارك</v>
      </c>
      <c r="J104" s="41" t="str">
        <f>IFERROR(VLOOKUP(F104,mapping!$D$3:$J$200,5,FALSE),0)</f>
        <v>اتوبيس 28</v>
      </c>
      <c r="K104" s="63">
        <f>IF(W104=mapping!$N$1,IFERROR(VLOOKUP(Table4[[#This Row],[Column1]],mapping!A:L,11,FALSE),0),IF(W104&gt;mapping!$N$1,IFERROR(VLOOKUP(Table4[[#This Row],[Column1]],mapping!A:L,11,FALSE),0),))</f>
        <v>4634</v>
      </c>
      <c r="L104" s="139">
        <v>22</v>
      </c>
      <c r="M104" s="60">
        <f>IF(W104=mapping!$N$1,IFERROR(VLOOKUP(Table4[[#This Row],[Column1]],mapping!A:L,12,FALSE),0),IF(W104&gt;mapping!$N$1,IFERROR(VLOOKUP(Table4[[#This Row],[Column1]],mapping!A:L,12,FALSE),0),0))</f>
        <v>3750</v>
      </c>
      <c r="N104" s="58">
        <f>Table4[[#This Row],[ سعر اليومية ]]*3%*Table4[[#This Row],[عدد الدورات ]]</f>
        <v>3058.4399999999996</v>
      </c>
      <c r="O104" s="56">
        <f>Table4[[#This Row],[ سعر اليومية ]]*Table4[[#This Row],[عدد الدورات ]]-N104</f>
        <v>98889.56</v>
      </c>
      <c r="P104" s="194"/>
      <c r="Q104" s="194"/>
      <c r="R104" s="194"/>
      <c r="S104" s="58">
        <f>(Table4[[#This Row],[سعر يومية السائق]]*Table4[[#This Row],[عدد الدورات ]])-SUM(Table4[[#This Row],[سلف ]:[خصم ]])+Table4[[#This Row],[اضافي ]]</f>
        <v>82500</v>
      </c>
      <c r="U104" s="58">
        <f>Table4[[#This Row],[ سعر اليومية ]]*Table4[[#This Row],[عدد الدورات ]]-Table4[[#This Row],[سعر يومية السائق]]*L104</f>
        <v>19448</v>
      </c>
      <c r="V104" s="58">
        <f>U104-Table4[[#This Row],[W/H  3%]]</f>
        <v>16389.560000000001</v>
      </c>
      <c r="W104" s="66" t="str">
        <f>Table4[[#This Row],[اليوم]]&amp;Table4[[#This Row],[الشهر ]]&amp;Table4[[#This Row],[العام]]</f>
        <v>1532026</v>
      </c>
      <c r="X104" s="66" t="s">
        <v>304</v>
      </c>
    </row>
    <row r="105" spans="1:24" x14ac:dyDescent="0.3">
      <c r="A105" s="62">
        <v>15</v>
      </c>
      <c r="B105" s="62">
        <v>3</v>
      </c>
      <c r="C105" s="62">
        <v>2026</v>
      </c>
      <c r="D105" s="41" t="str">
        <f t="shared" ref="D105" si="14">F105&amp;G105&amp;H105&amp;I105&amp;J105</f>
        <v>فرج 6حلوان مبيتسعوديهايد باركاتوبيس 28</v>
      </c>
      <c r="E105" s="4">
        <v>5029</v>
      </c>
      <c r="F105" s="41" t="str">
        <f>VLOOKUP(E105,mapping!C:J,2,FALSE)</f>
        <v>فرج 6</v>
      </c>
      <c r="G105" s="41" t="str">
        <f>IFERROR(VLOOKUP(F105,mapping!$D$3:$J$200,2,FALSE),0)</f>
        <v>حلوان مبيت</v>
      </c>
      <c r="H105" s="41" t="str">
        <f>IFERROR(VLOOKUP(F105,mapping!$D$3:$J$200,3,FALSE),0)</f>
        <v>سعودي</v>
      </c>
      <c r="I105" s="41" t="str">
        <f>IFERROR(VLOOKUP(F105,mapping!$D$3:$J$200,4,FALSE),0)</f>
        <v>هايد بارك</v>
      </c>
      <c r="J105" s="41" t="str">
        <f>IFERROR(VLOOKUP(F105,mapping!$D$3:$J$200,5,FALSE),0)</f>
        <v>اتوبيس 28</v>
      </c>
      <c r="K105" s="63">
        <f>IF(W105=mapping!$N$1,IFERROR(VLOOKUP(Table4[[#This Row],[Column1]],mapping!A:L,11,FALSE),0),IF(W105&gt;mapping!$N$1,IFERROR(VLOOKUP(Table4[[#This Row],[Column1]],mapping!A:L,11,FALSE),0),))</f>
        <v>1482</v>
      </c>
      <c r="L105" s="139">
        <v>17</v>
      </c>
      <c r="M105" s="60">
        <f>IF(W105=mapping!$N$1,IFERROR(VLOOKUP(Table4[[#This Row],[Column1]],mapping!A:L,12,FALSE),0),IF(W105&gt;mapping!$N$1,IFERROR(VLOOKUP(Table4[[#This Row],[Column1]],mapping!A:L,12,FALSE),0),0))</f>
        <v>750</v>
      </c>
      <c r="N105" s="58">
        <f>Table4[[#This Row],[ سعر اليومية ]]*3%*Table4[[#This Row],[عدد الدورات ]]</f>
        <v>755.82</v>
      </c>
      <c r="O105" s="56">
        <f>Table4[[#This Row],[ سعر اليومية ]]*Table4[[#This Row],[عدد الدورات ]]-N105</f>
        <v>24438.18</v>
      </c>
      <c r="P105" s="194"/>
      <c r="Q105" s="194"/>
      <c r="R105" s="194"/>
      <c r="S105" s="58">
        <f>(Table4[[#This Row],[سعر يومية السائق]]*Table4[[#This Row],[عدد الدورات ]])-SUM(Table4[[#This Row],[سلف ]:[خصم ]])+Table4[[#This Row],[اضافي ]]</f>
        <v>12750</v>
      </c>
      <c r="U105" s="58">
        <f>Table4[[#This Row],[ سعر اليومية ]]*Table4[[#This Row],[عدد الدورات ]]-Table4[[#This Row],[سعر يومية السائق]]*L105</f>
        <v>12444</v>
      </c>
      <c r="V105" s="58">
        <f>U105-Table4[[#This Row],[W/H  3%]]</f>
        <v>11688.18</v>
      </c>
      <c r="W105" s="66" t="str">
        <f>Table4[[#This Row],[اليوم]]&amp;Table4[[#This Row],[الشهر ]]&amp;Table4[[#This Row],[العام]]</f>
        <v>1532026</v>
      </c>
      <c r="X105" s="66" t="s">
        <v>304</v>
      </c>
    </row>
    <row r="106" spans="1:24" x14ac:dyDescent="0.3">
      <c r="A106" s="62">
        <v>15</v>
      </c>
      <c r="B106" s="62">
        <v>3</v>
      </c>
      <c r="C106" s="62">
        <v>2026</v>
      </c>
      <c r="D106" s="41" t="str">
        <f t="shared" si="13"/>
        <v>ممدوح كيلاني 3القومية سعوديهايد باركميكروباص صيني</v>
      </c>
      <c r="E106" s="4">
        <v>5006</v>
      </c>
      <c r="F106" s="41" t="str">
        <f>VLOOKUP(E106,mapping!C:J,2,FALSE)</f>
        <v>ممدوح كيلاني 3</v>
      </c>
      <c r="G106" s="41" t="str">
        <f>IFERROR(VLOOKUP(F106,mapping!$D$3:$J$200,2,FALSE),0)</f>
        <v xml:space="preserve">القومية </v>
      </c>
      <c r="H106" s="41" t="str">
        <f>IFERROR(VLOOKUP(F106,mapping!$D$3:$J$200,3,FALSE),0)</f>
        <v>سعودي</v>
      </c>
      <c r="I106" s="41" t="str">
        <f>IFERROR(VLOOKUP(F106,mapping!$D$3:$J$200,4,FALSE),0)</f>
        <v>هايد بارك</v>
      </c>
      <c r="J106" s="41" t="str">
        <f>IFERROR(VLOOKUP(F106,mapping!$D$3:$J$200,5,FALSE),0)</f>
        <v>ميكروباص صيني</v>
      </c>
      <c r="K106" s="63">
        <f>IF(W106=mapping!$N$1,IFERROR(VLOOKUP(Table4[[#This Row],[Column1]],mapping!A:L,11,FALSE),0),IF(W106&gt;mapping!$N$1,IFERROR(VLOOKUP(Table4[[#This Row],[Column1]],mapping!A:L,11,FALSE),0),))</f>
        <v>2965</v>
      </c>
      <c r="L106" s="139">
        <v>22</v>
      </c>
      <c r="M106" s="60">
        <f>IF(W106=mapping!$N$1,IFERROR(VLOOKUP(Table4[[#This Row],[Column1]],mapping!A:L,12,FALSE),0),IF(W106&gt;mapping!$N$1,IFERROR(VLOOKUP(Table4[[#This Row],[Column1]],mapping!A:L,12,FALSE),0),0))</f>
        <v>2500</v>
      </c>
      <c r="N106" s="58">
        <f>Table4[[#This Row],[ سعر اليومية ]]*3%*Table4[[#This Row],[عدد الدورات ]]</f>
        <v>1956.9</v>
      </c>
      <c r="O106" s="56">
        <f>Table4[[#This Row],[ سعر اليومية ]]*Table4[[#This Row],[عدد الدورات ]]-N106</f>
        <v>63273.1</v>
      </c>
      <c r="P106" s="194"/>
      <c r="Q106" s="194"/>
      <c r="R106" s="194"/>
      <c r="S106" s="58">
        <f>(Table4[[#This Row],[سعر يومية السائق]]*Table4[[#This Row],[عدد الدورات ]])-SUM(Table4[[#This Row],[سلف ]:[خصم ]])+Table4[[#This Row],[اضافي ]]</f>
        <v>55000</v>
      </c>
      <c r="U106" s="58">
        <f>Table4[[#This Row],[ سعر اليومية ]]*Table4[[#This Row],[عدد الدورات ]]-Table4[[#This Row],[سعر يومية السائق]]*L106</f>
        <v>10230</v>
      </c>
      <c r="V106" s="58">
        <f>U106-Table4[[#This Row],[W/H  3%]]</f>
        <v>8273.1</v>
      </c>
      <c r="W106" s="66" t="str">
        <f>Table4[[#This Row],[اليوم]]&amp;Table4[[#This Row],[الشهر ]]&amp;Table4[[#This Row],[العام]]</f>
        <v>1532026</v>
      </c>
      <c r="X106" s="66" t="s">
        <v>304</v>
      </c>
    </row>
    <row r="107" spans="1:24" x14ac:dyDescent="0.3">
      <c r="A107" s="62">
        <v>15</v>
      </c>
      <c r="B107" s="62">
        <v>3</v>
      </c>
      <c r="C107" s="62">
        <v>2026</v>
      </c>
      <c r="D107" s="41" t="str">
        <f t="shared" si="13"/>
        <v>مصطفي رشدي1المنيب 2 ورديةسعوديميفيداميكروباص صيني</v>
      </c>
      <c r="E107" s="4">
        <v>5007</v>
      </c>
      <c r="F107" s="41" t="str">
        <f>VLOOKUP(E107,mapping!C:J,2,FALSE)</f>
        <v>مصطفي رشدي1</v>
      </c>
      <c r="G107" s="41" t="str">
        <f>IFERROR(VLOOKUP(F107,mapping!$D$3:$J$200,2,FALSE),0)</f>
        <v>المنيب 2 وردية</v>
      </c>
      <c r="H107" s="41" t="str">
        <f>IFERROR(VLOOKUP(F107,mapping!$D$3:$J$200,3,FALSE),0)</f>
        <v>سعودي</v>
      </c>
      <c r="I107" s="41" t="str">
        <f>IFERROR(VLOOKUP(F107,mapping!$D$3:$J$200,4,FALSE),0)</f>
        <v>ميفيدا</v>
      </c>
      <c r="J107" s="41" t="str">
        <f>IFERROR(VLOOKUP(F107,mapping!$D$3:$J$200,5,FALSE),0)</f>
        <v>ميكروباص صيني</v>
      </c>
      <c r="K107" s="63">
        <f>IF(W107=mapping!$N$1,IFERROR(VLOOKUP(Table4[[#This Row],[Column1]],mapping!A:L,11,FALSE),0),IF(W107&gt;mapping!$N$1,IFERROR(VLOOKUP(Table4[[#This Row],[Column1]],mapping!A:L,11,FALSE),0),))</f>
        <v>2965</v>
      </c>
      <c r="L107" s="139">
        <v>22</v>
      </c>
      <c r="M107" s="60">
        <f>IF(W107=mapping!$N$1,IFERROR(VLOOKUP(Table4[[#This Row],[Column1]],mapping!A:L,12,FALSE),0),IF(W107&gt;mapping!$N$1,IFERROR(VLOOKUP(Table4[[#This Row],[Column1]],mapping!A:L,12,FALSE),0),0))</f>
        <v>2150</v>
      </c>
      <c r="N107" s="58">
        <f>Table4[[#This Row],[ سعر اليومية ]]*3%*Table4[[#This Row],[عدد الدورات ]]</f>
        <v>1956.9</v>
      </c>
      <c r="O107" s="56">
        <f>Table4[[#This Row],[ سعر اليومية ]]*Table4[[#This Row],[عدد الدورات ]]-N107</f>
        <v>63273.1</v>
      </c>
      <c r="P107" s="194"/>
      <c r="Q107" s="194"/>
      <c r="R107" s="194"/>
      <c r="S107" s="58">
        <f>(Table4[[#This Row],[سعر يومية السائق]]*Table4[[#This Row],[عدد الدورات ]])-SUM(Table4[[#This Row],[سلف ]:[خصم ]])+Table4[[#This Row],[اضافي ]]</f>
        <v>47300</v>
      </c>
      <c r="U107" s="58">
        <f>Table4[[#This Row],[ سعر اليومية ]]*Table4[[#This Row],[عدد الدورات ]]-Table4[[#This Row],[سعر يومية السائق]]*L107</f>
        <v>17930</v>
      </c>
      <c r="V107" s="58">
        <f>U107-Table4[[#This Row],[W/H  3%]]</f>
        <v>15973.1</v>
      </c>
      <c r="W107" s="66" t="str">
        <f>Table4[[#This Row],[اليوم]]&amp;Table4[[#This Row],[الشهر ]]&amp;Table4[[#This Row],[العام]]</f>
        <v>1532026</v>
      </c>
      <c r="X107" s="66" t="s">
        <v>304</v>
      </c>
    </row>
    <row r="108" spans="1:24" x14ac:dyDescent="0.3">
      <c r="A108" s="62">
        <v>15</v>
      </c>
      <c r="B108" s="62">
        <v>3</v>
      </c>
      <c r="C108" s="62">
        <v>2026</v>
      </c>
      <c r="D108" s="41" t="str">
        <f t="shared" si="13"/>
        <v>مصطفي رشدي2المنيب 1 ورديةسعوديميفيداميكروباص صيني</v>
      </c>
      <c r="E108" s="4">
        <v>5008</v>
      </c>
      <c r="F108" s="41" t="str">
        <f>VLOOKUP(E108,mapping!C:J,2,FALSE)</f>
        <v>مصطفي رشدي2</v>
      </c>
      <c r="G108" s="41" t="str">
        <f>IFERROR(VLOOKUP(F108,mapping!$D$3:$J$200,2,FALSE),0)</f>
        <v>المنيب 1 وردية</v>
      </c>
      <c r="H108" s="41" t="str">
        <f>IFERROR(VLOOKUP(F108,mapping!$D$3:$J$200,3,FALSE),0)</f>
        <v>سعودي</v>
      </c>
      <c r="I108" s="41" t="str">
        <f>IFERROR(VLOOKUP(F108,mapping!$D$3:$J$200,4,FALSE),0)</f>
        <v>ميفيدا</v>
      </c>
      <c r="J108" s="41" t="str">
        <f>IFERROR(VLOOKUP(F108,mapping!$D$3:$J$200,5,FALSE),0)</f>
        <v>ميكروباص صيني</v>
      </c>
      <c r="K108" s="63">
        <f>IF(W108=mapping!$N$1,IFERROR(VLOOKUP(Table4[[#This Row],[Column1]],mapping!A:L,11,FALSE),0),IF(W108&gt;mapping!$N$1,IFERROR(VLOOKUP(Table4[[#This Row],[Column1]],mapping!A:L,11,FALSE),0),))</f>
        <v>1483</v>
      </c>
      <c r="L108" s="139">
        <v>18</v>
      </c>
      <c r="M108" s="60">
        <f>IF(W108=mapping!$N$1,IFERROR(VLOOKUP(Table4[[#This Row],[Column1]],mapping!A:L,12,FALSE),0),IF(W108&gt;mapping!$N$1,IFERROR(VLOOKUP(Table4[[#This Row],[Column1]],mapping!A:L,12,FALSE),0),0))</f>
        <v>1150</v>
      </c>
      <c r="N108" s="58">
        <f>Table4[[#This Row],[ سعر اليومية ]]*3%*Table4[[#This Row],[عدد الدورات ]]</f>
        <v>800.81999999999994</v>
      </c>
      <c r="O108" s="56">
        <f>Table4[[#This Row],[ سعر اليومية ]]*Table4[[#This Row],[عدد الدورات ]]-N108</f>
        <v>25893.18</v>
      </c>
      <c r="P108" s="194"/>
      <c r="Q108" s="194"/>
      <c r="R108" s="194"/>
      <c r="S108" s="58">
        <f>(Table4[[#This Row],[سعر يومية السائق]]*Table4[[#This Row],[عدد الدورات ]])-SUM(Table4[[#This Row],[سلف ]:[خصم ]])+Table4[[#This Row],[اضافي ]]</f>
        <v>20700</v>
      </c>
      <c r="U108" s="58">
        <f>Table4[[#This Row],[ سعر اليومية ]]*Table4[[#This Row],[عدد الدورات ]]-Table4[[#This Row],[سعر يومية السائق]]*L108</f>
        <v>5994</v>
      </c>
      <c r="V108" s="58">
        <f>U108-Table4[[#This Row],[W/H  3%]]</f>
        <v>5193.18</v>
      </c>
      <c r="W108" s="66" t="str">
        <f>Table4[[#This Row],[اليوم]]&amp;Table4[[#This Row],[الشهر ]]&amp;Table4[[#This Row],[العام]]</f>
        <v>1532026</v>
      </c>
      <c r="X108" s="66" t="s">
        <v>304</v>
      </c>
    </row>
    <row r="109" spans="1:24" x14ac:dyDescent="0.3">
      <c r="A109" s="62">
        <v>15</v>
      </c>
      <c r="B109" s="62">
        <v>3</v>
      </c>
      <c r="C109" s="62">
        <v>2026</v>
      </c>
      <c r="D109" s="41" t="str">
        <f t="shared" si="13"/>
        <v>فرج 2حلوان 2 ورديةسعوديميفيداميكروباص صيني</v>
      </c>
      <c r="E109" s="4">
        <v>5009</v>
      </c>
      <c r="F109" s="41" t="str">
        <f>VLOOKUP(E109,mapping!C:J,2,FALSE)</f>
        <v>فرج 2</v>
      </c>
      <c r="G109" s="41" t="str">
        <f>IFERROR(VLOOKUP(F109,mapping!$D$3:$J$200,2,FALSE),0)</f>
        <v>حلوان 2 وردية</v>
      </c>
      <c r="H109" s="41" t="str">
        <f>IFERROR(VLOOKUP(F109,mapping!$D$3:$J$200,3,FALSE),0)</f>
        <v>سعودي</v>
      </c>
      <c r="I109" s="41" t="str">
        <f>IFERROR(VLOOKUP(F109,mapping!$D$3:$J$200,4,FALSE),0)</f>
        <v>ميفيدا</v>
      </c>
      <c r="J109" s="41" t="str">
        <f>IFERROR(VLOOKUP(F109,mapping!$D$3:$J$200,5,FALSE),0)</f>
        <v>ميكروباص صيني</v>
      </c>
      <c r="K109" s="63">
        <f>IF(W109=mapping!$N$1,IFERROR(VLOOKUP(Table4[[#This Row],[Column1]],mapping!A:L,11,FALSE),0),IF(W109&gt;mapping!$N$1,IFERROR(VLOOKUP(Table4[[#This Row],[Column1]],mapping!A:L,11,FALSE),0),))</f>
        <v>2965</v>
      </c>
      <c r="L109" s="139">
        <v>22</v>
      </c>
      <c r="M109" s="60">
        <f>IF(W109=mapping!$N$1,IFERROR(VLOOKUP(Table4[[#This Row],[Column1]],mapping!A:L,12,FALSE),0),IF(W109&gt;mapping!$N$1,IFERROR(VLOOKUP(Table4[[#This Row],[Column1]],mapping!A:L,12,FALSE),0),0))</f>
        <v>2250</v>
      </c>
      <c r="N109" s="58">
        <f>Table4[[#This Row],[ سعر اليومية ]]*3%*Table4[[#This Row],[عدد الدورات ]]</f>
        <v>1956.9</v>
      </c>
      <c r="O109" s="56">
        <f>Table4[[#This Row],[ سعر اليومية ]]*Table4[[#This Row],[عدد الدورات ]]-N109</f>
        <v>63273.1</v>
      </c>
      <c r="P109" s="194"/>
      <c r="Q109" s="194"/>
      <c r="R109" s="194"/>
      <c r="S109" s="58">
        <f>(Table4[[#This Row],[سعر يومية السائق]]*Table4[[#This Row],[عدد الدورات ]])-SUM(Table4[[#This Row],[سلف ]:[خصم ]])+Table4[[#This Row],[اضافي ]]</f>
        <v>49500</v>
      </c>
      <c r="U109" s="58">
        <f>Table4[[#This Row],[ سعر اليومية ]]*Table4[[#This Row],[عدد الدورات ]]-Table4[[#This Row],[سعر يومية السائق]]*L109</f>
        <v>15730</v>
      </c>
      <c r="V109" s="58">
        <f>U109-Table4[[#This Row],[W/H  3%]]</f>
        <v>13773.1</v>
      </c>
      <c r="W109" s="66" t="str">
        <f>Table4[[#This Row],[اليوم]]&amp;Table4[[#This Row],[الشهر ]]&amp;Table4[[#This Row],[العام]]</f>
        <v>1532026</v>
      </c>
      <c r="X109" s="66" t="s">
        <v>304</v>
      </c>
    </row>
    <row r="110" spans="1:24" x14ac:dyDescent="0.3">
      <c r="A110" s="62">
        <v>15</v>
      </c>
      <c r="B110" s="62">
        <v>3</v>
      </c>
      <c r="C110" s="62">
        <v>2026</v>
      </c>
      <c r="D110" s="41" t="str">
        <f t="shared" ref="D110:D181" si="15">F110&amp;G110&amp;H110&amp;I110&amp;J110</f>
        <v>فرج 3حلوان 2 ورديةسعوديالقطاميةاتوبيس 28</v>
      </c>
      <c r="E110" s="4">
        <v>5010</v>
      </c>
      <c r="F110" s="41" t="str">
        <f>VLOOKUP(E110,mapping!C:J,2,FALSE)</f>
        <v>فرج 3</v>
      </c>
      <c r="G110" s="41" t="str">
        <f>IFERROR(VLOOKUP(F110,mapping!$D$3:$J$200,2,FALSE),0)</f>
        <v>حلوان 2 وردية</v>
      </c>
      <c r="H110" s="41" t="str">
        <f>IFERROR(VLOOKUP(F110,mapping!$D$3:$J$200,3,FALSE),0)</f>
        <v>سعودي</v>
      </c>
      <c r="I110" s="41" t="str">
        <f>IFERROR(VLOOKUP(F110,mapping!$D$3:$J$200,4,FALSE),0)</f>
        <v>القطامية</v>
      </c>
      <c r="J110" s="41" t="str">
        <f>IFERROR(VLOOKUP(F110,mapping!$D$3:$J$200,5,FALSE),0)</f>
        <v>اتوبيس 28</v>
      </c>
      <c r="K110" s="63">
        <f>IF(W110=mapping!$N$1,IFERROR(VLOOKUP(Table4[[#This Row],[Column1]],mapping!A:L,11,FALSE),0),IF(W110&gt;mapping!$N$1,IFERROR(VLOOKUP(Table4[[#This Row],[Column1]],mapping!A:L,11,FALSE),0),))</f>
        <v>3415</v>
      </c>
      <c r="L110" s="139">
        <v>22</v>
      </c>
      <c r="M110" s="60">
        <f>IF(W110=mapping!$N$1,IFERROR(VLOOKUP(Table4[[#This Row],[Column1]],mapping!A:L,12,FALSE),0),IF(W110&gt;mapping!$N$1,IFERROR(VLOOKUP(Table4[[#This Row],[Column1]],mapping!A:L,12,FALSE),0),0))</f>
        <v>3400</v>
      </c>
      <c r="N110" s="58">
        <f>Table4[[#This Row],[ سعر اليومية ]]*3%*Table4[[#This Row],[عدد الدورات ]]</f>
        <v>2253.9</v>
      </c>
      <c r="O110" s="56">
        <f>Table4[[#This Row],[ سعر اليومية ]]*Table4[[#This Row],[عدد الدورات ]]-N110</f>
        <v>72876.100000000006</v>
      </c>
      <c r="P110" s="194"/>
      <c r="Q110" s="194"/>
      <c r="R110" s="194"/>
      <c r="S110" s="58">
        <f>(Table4[[#This Row],[سعر يومية السائق]]*Table4[[#This Row],[عدد الدورات ]])-SUM(Table4[[#This Row],[سلف ]:[خصم ]])+Table4[[#This Row],[اضافي ]]</f>
        <v>74800</v>
      </c>
      <c r="U110" s="58">
        <f>Table4[[#This Row],[ سعر اليومية ]]*Table4[[#This Row],[عدد الدورات ]]-Table4[[#This Row],[سعر يومية السائق]]*L110</f>
        <v>330</v>
      </c>
      <c r="V110" s="58">
        <f>U110-Table4[[#This Row],[W/H  3%]]</f>
        <v>-1923.9</v>
      </c>
      <c r="W110" s="66" t="str">
        <f>Table4[[#This Row],[اليوم]]&amp;Table4[[#This Row],[الشهر ]]&amp;Table4[[#This Row],[العام]]</f>
        <v>1532026</v>
      </c>
      <c r="X110" s="66" t="s">
        <v>304</v>
      </c>
    </row>
    <row r="111" spans="1:24" x14ac:dyDescent="0.3">
      <c r="A111" s="62">
        <v>15</v>
      </c>
      <c r="B111" s="62">
        <v>3</v>
      </c>
      <c r="C111" s="62">
        <v>2026</v>
      </c>
      <c r="D111" s="41" t="str">
        <f t="shared" si="15"/>
        <v>فرج 4مايو ورديةسعوديالقطاميةميكروباص</v>
      </c>
      <c r="E111" s="4">
        <v>5011</v>
      </c>
      <c r="F111" s="41" t="str">
        <f>VLOOKUP(E111,mapping!C:J,2,FALSE)</f>
        <v>فرج 4</v>
      </c>
      <c r="G111" s="41" t="str">
        <f>IFERROR(VLOOKUP(F111,mapping!$D$3:$J$200,2,FALSE),0)</f>
        <v>مايو وردية</v>
      </c>
      <c r="H111" s="41" t="str">
        <f>IFERROR(VLOOKUP(F111,mapping!$D$3:$J$200,3,FALSE),0)</f>
        <v>سعودي</v>
      </c>
      <c r="I111" s="41" t="str">
        <f>IFERROR(VLOOKUP(F111,mapping!$D$3:$J$200,4,FALSE),0)</f>
        <v>القطامية</v>
      </c>
      <c r="J111" s="41" t="str">
        <f>IFERROR(VLOOKUP(F111,mapping!$D$3:$J$200,5,FALSE),0)</f>
        <v>ميكروباص</v>
      </c>
      <c r="K111" s="63">
        <f>IF(W111=mapping!$N$1,IFERROR(VLOOKUP(Table4[[#This Row],[Column1]],mapping!A:L,11,FALSE),0),IF(W111&gt;mapping!$N$1,IFERROR(VLOOKUP(Table4[[#This Row],[Column1]],mapping!A:L,11,FALSE),0),))</f>
        <v>1222</v>
      </c>
      <c r="L111" s="139">
        <v>22</v>
      </c>
      <c r="M111" s="60">
        <f>IF(W111=mapping!$N$1,IFERROR(VLOOKUP(Table4[[#This Row],[Column1]],mapping!A:L,12,FALSE),0),IF(W111&gt;mapping!$N$1,IFERROR(VLOOKUP(Table4[[#This Row],[Column1]],mapping!A:L,12,FALSE),0),0))</f>
        <v>1180</v>
      </c>
      <c r="N111" s="58">
        <f>Table4[[#This Row],[ سعر اليومية ]]*3%*Table4[[#This Row],[عدد الدورات ]]</f>
        <v>806.52</v>
      </c>
      <c r="O111" s="56">
        <f>Table4[[#This Row],[ سعر اليومية ]]*Table4[[#This Row],[عدد الدورات ]]-N111</f>
        <v>26077.48</v>
      </c>
      <c r="P111" s="194"/>
      <c r="Q111" s="194"/>
      <c r="R111" s="194"/>
      <c r="S111" s="58">
        <f>(Table4[[#This Row],[سعر يومية السائق]]*Table4[[#This Row],[عدد الدورات ]])-SUM(Table4[[#This Row],[سلف ]:[خصم ]])+Table4[[#This Row],[اضافي ]]</f>
        <v>25960</v>
      </c>
      <c r="U111" s="58">
        <f>Table4[[#This Row],[ سعر اليومية ]]*Table4[[#This Row],[عدد الدورات ]]-Table4[[#This Row],[سعر يومية السائق]]*L111</f>
        <v>924</v>
      </c>
      <c r="V111" s="58">
        <f>U111-Table4[[#This Row],[W/H  3%]]</f>
        <v>117.48000000000002</v>
      </c>
      <c r="W111" s="66" t="str">
        <f>Table4[[#This Row],[اليوم]]&amp;Table4[[#This Row],[الشهر ]]&amp;Table4[[#This Row],[العام]]</f>
        <v>1532026</v>
      </c>
      <c r="X111" s="66" t="s">
        <v>304</v>
      </c>
    </row>
    <row r="112" spans="1:24" x14ac:dyDescent="0.3">
      <c r="A112" s="62">
        <v>15</v>
      </c>
      <c r="B112" s="62">
        <v>3</v>
      </c>
      <c r="C112" s="62">
        <v>2026</v>
      </c>
      <c r="D112" s="41" t="str">
        <f t="shared" si="15"/>
        <v>مصطفي رشدي3المنيب5شفتسعوديالقطاميةاتوبيس 28</v>
      </c>
      <c r="E112" s="4">
        <v>5012</v>
      </c>
      <c r="F112" s="41" t="str">
        <f>VLOOKUP(E112,mapping!C:J,2,FALSE)</f>
        <v>مصطفي رشدي3</v>
      </c>
      <c r="G112" s="41" t="str">
        <f>IFERROR(VLOOKUP(F112,mapping!$D$3:$J$200,2,FALSE),0)</f>
        <v>المنيب5شفت</v>
      </c>
      <c r="H112" s="41" t="str">
        <f>IFERROR(VLOOKUP(F112,mapping!$D$3:$J$200,3,FALSE),0)</f>
        <v>سعودي</v>
      </c>
      <c r="I112" s="41" t="str">
        <f>IFERROR(VLOOKUP(F112,mapping!$D$3:$J$200,4,FALSE),0)</f>
        <v>القطامية</v>
      </c>
      <c r="J112" s="41" t="str">
        <f>IFERROR(VLOOKUP(F112,mapping!$D$3:$J$200,5,FALSE),0)</f>
        <v>اتوبيس 28</v>
      </c>
      <c r="K112" s="63">
        <f>IF(W112=mapping!$N$1,IFERROR(VLOOKUP(Table4[[#This Row],[Column1]],mapping!A:L,11,FALSE),0),IF(W112&gt;mapping!$N$1,IFERROR(VLOOKUP(Table4[[#This Row],[Column1]],mapping!A:L,11,FALSE),0),))</f>
        <v>2649</v>
      </c>
      <c r="L112" s="139">
        <v>22</v>
      </c>
      <c r="M112" s="60">
        <f>IF(W112=mapping!$N$1,IFERROR(VLOOKUP(Table4[[#This Row],[Column1]],mapping!A:L,12,FALSE),0),IF(W112&gt;mapping!$N$1,IFERROR(VLOOKUP(Table4[[#This Row],[Column1]],mapping!A:L,12,FALSE),0),0))</f>
        <v>2060</v>
      </c>
      <c r="N112" s="58">
        <f>Table4[[#This Row],[ سعر اليومية ]]*3%*Table4[[#This Row],[عدد الدورات ]]</f>
        <v>1748.34</v>
      </c>
      <c r="O112" s="56">
        <f>Table4[[#This Row],[ سعر اليومية ]]*Table4[[#This Row],[عدد الدورات ]]-N112</f>
        <v>56529.66</v>
      </c>
      <c r="P112" s="194"/>
      <c r="Q112" s="194"/>
      <c r="R112" s="194"/>
      <c r="S112" s="58">
        <f>(Table4[[#This Row],[سعر يومية السائق]]*Table4[[#This Row],[عدد الدورات ]])-SUM(Table4[[#This Row],[سلف ]:[خصم ]])+Table4[[#This Row],[اضافي ]]</f>
        <v>45320</v>
      </c>
      <c r="U112" s="58">
        <f>Table4[[#This Row],[ سعر اليومية ]]*Table4[[#This Row],[عدد الدورات ]]-Table4[[#This Row],[سعر يومية السائق]]*L112</f>
        <v>12958</v>
      </c>
      <c r="V112" s="58">
        <f>U112-Table4[[#This Row],[W/H  3%]]</f>
        <v>11209.66</v>
      </c>
      <c r="W112" s="66" t="str">
        <f>Table4[[#This Row],[اليوم]]&amp;Table4[[#This Row],[الشهر ]]&amp;Table4[[#This Row],[العام]]</f>
        <v>1532026</v>
      </c>
      <c r="X112" s="66" t="s">
        <v>304</v>
      </c>
    </row>
    <row r="113" spans="1:24" x14ac:dyDescent="0.3">
      <c r="A113" s="62">
        <v>15</v>
      </c>
      <c r="B113" s="62">
        <v>3</v>
      </c>
      <c r="C113" s="62">
        <v>2026</v>
      </c>
      <c r="D113" s="41" t="str">
        <f t="shared" si="15"/>
        <v>مصطفي رشدي4المنيب Wصباحيةسعوديالقطاميةاتوبيس 28</v>
      </c>
      <c r="E113" s="4">
        <v>5013</v>
      </c>
      <c r="F113" s="41" t="str">
        <f>VLOOKUP(E113,mapping!C:J,2,FALSE)</f>
        <v>مصطفي رشدي4</v>
      </c>
      <c r="G113" s="41" t="str">
        <f>IFERROR(VLOOKUP(F113,mapping!$D$3:$J$200,2,FALSE),0)</f>
        <v>المنيب Wصباحية</v>
      </c>
      <c r="H113" s="41" t="str">
        <f>IFERROR(VLOOKUP(F113,mapping!$D$3:$J$200,3,FALSE),0)</f>
        <v>سعودي</v>
      </c>
      <c r="I113" s="41" t="str">
        <f>IFERROR(VLOOKUP(F113,mapping!$D$3:$J$200,4,FALSE),0)</f>
        <v>القطامية</v>
      </c>
      <c r="J113" s="41" t="str">
        <f>IFERROR(VLOOKUP(F113,mapping!$D$3:$J$200,5,FALSE),0)</f>
        <v>اتوبيس 28</v>
      </c>
      <c r="K113" s="63">
        <f>IF(W113=mapping!$N$1,IFERROR(VLOOKUP(Table4[[#This Row],[Column1]],mapping!A:L,11,FALSE),0),IF(W113&gt;mapping!$N$1,IFERROR(VLOOKUP(Table4[[#This Row],[Column1]],mapping!A:L,11,FALSE),0),))</f>
        <v>1059</v>
      </c>
      <c r="L113" s="139">
        <v>22</v>
      </c>
      <c r="M113" s="60">
        <f>IF(W113=mapping!$N$1,IFERROR(VLOOKUP(Table4[[#This Row],[Column1]],mapping!A:L,12,FALSE),0),IF(W113&gt;mapping!$N$1,IFERROR(VLOOKUP(Table4[[#This Row],[Column1]],mapping!A:L,12,FALSE),0),0))</f>
        <v>1000</v>
      </c>
      <c r="N113" s="58">
        <f>Table4[[#This Row],[ سعر اليومية ]]*3%*Table4[[#This Row],[عدد الدورات ]]</f>
        <v>698.93999999999994</v>
      </c>
      <c r="O113" s="56">
        <f>Table4[[#This Row],[ سعر اليومية ]]*Table4[[#This Row],[عدد الدورات ]]-N113</f>
        <v>22599.06</v>
      </c>
      <c r="P113" s="194"/>
      <c r="Q113" s="194"/>
      <c r="R113" s="194"/>
      <c r="S113" s="58">
        <f>(Table4[[#This Row],[سعر يومية السائق]]*Table4[[#This Row],[عدد الدورات ]])-SUM(Table4[[#This Row],[سلف ]:[خصم ]])+Table4[[#This Row],[اضافي ]]</f>
        <v>22000</v>
      </c>
      <c r="U113" s="58">
        <f>Table4[[#This Row],[ سعر اليومية ]]*Table4[[#This Row],[عدد الدورات ]]-Table4[[#This Row],[سعر يومية السائق]]*L113</f>
        <v>1298</v>
      </c>
      <c r="V113" s="58">
        <f>U113-Table4[[#This Row],[W/H  3%]]</f>
        <v>599.06000000000006</v>
      </c>
      <c r="W113" s="66" t="str">
        <f>Table4[[#This Row],[اليوم]]&amp;Table4[[#This Row],[الشهر ]]&amp;Table4[[#This Row],[العام]]</f>
        <v>1532026</v>
      </c>
      <c r="X113" s="66" t="s">
        <v>304</v>
      </c>
    </row>
    <row r="114" spans="1:24" x14ac:dyDescent="0.3">
      <c r="A114" s="62">
        <v>15</v>
      </c>
      <c r="B114" s="62">
        <v>3</v>
      </c>
      <c r="C114" s="62">
        <v>2026</v>
      </c>
      <c r="D114" s="41" t="str">
        <f t="shared" si="15"/>
        <v>مصطفي رشدي5صقر 2 ورديةسعوديالقطاميةاتوبيس 28</v>
      </c>
      <c r="E114" s="4">
        <v>5014</v>
      </c>
      <c r="F114" s="41" t="str">
        <f>VLOOKUP(E114,mapping!C:J,2,FALSE)</f>
        <v>مصطفي رشدي5</v>
      </c>
      <c r="G114" s="41" t="str">
        <f>IFERROR(VLOOKUP(F114,mapping!$D$3:$J$200,2,FALSE),0)</f>
        <v>صقر 2 وردية</v>
      </c>
      <c r="H114" s="41" t="str">
        <f>IFERROR(VLOOKUP(F114,mapping!$D$3:$J$200,3,FALSE),0)</f>
        <v>سعودي</v>
      </c>
      <c r="I114" s="41" t="str">
        <f>IFERROR(VLOOKUP(F114,mapping!$D$3:$J$200,4,FALSE),0)</f>
        <v>القطامية</v>
      </c>
      <c r="J114" s="41" t="str">
        <f>IFERROR(VLOOKUP(F114,mapping!$D$3:$J$200,5,FALSE),0)</f>
        <v>اتوبيس 28</v>
      </c>
      <c r="K114" s="63">
        <f>IF(W114=mapping!$N$1,IFERROR(VLOOKUP(Table4[[#This Row],[Column1]],mapping!A:L,11,FALSE),0),IF(W114&gt;mapping!$N$1,IFERROR(VLOOKUP(Table4[[#This Row],[Column1]],mapping!A:L,11,FALSE),0),))</f>
        <v>2120</v>
      </c>
      <c r="L114" s="139">
        <v>22</v>
      </c>
      <c r="M114" s="60">
        <f>IF(W114=mapping!$N$1,IFERROR(VLOOKUP(Table4[[#This Row],[Column1]],mapping!A:L,12,FALSE),0),IF(W114&gt;mapping!$N$1,IFERROR(VLOOKUP(Table4[[#This Row],[Column1]],mapping!A:L,12,FALSE),0),0))</f>
        <v>1780</v>
      </c>
      <c r="N114" s="58">
        <f>Table4[[#This Row],[ سعر اليومية ]]*3%*Table4[[#This Row],[عدد الدورات ]]</f>
        <v>1399.1999999999998</v>
      </c>
      <c r="O114" s="56">
        <f>Table4[[#This Row],[ سعر اليومية ]]*Table4[[#This Row],[عدد الدورات ]]-N114</f>
        <v>45240.800000000003</v>
      </c>
      <c r="P114" s="194"/>
      <c r="Q114" s="194"/>
      <c r="R114" s="194"/>
      <c r="S114" s="58">
        <f>(Table4[[#This Row],[سعر يومية السائق]]*Table4[[#This Row],[عدد الدورات ]])-SUM(Table4[[#This Row],[سلف ]:[خصم ]])+Table4[[#This Row],[اضافي ]]</f>
        <v>39160</v>
      </c>
      <c r="U114" s="58">
        <f>Table4[[#This Row],[ سعر اليومية ]]*Table4[[#This Row],[عدد الدورات ]]-Table4[[#This Row],[سعر يومية السائق]]*L114</f>
        <v>7480</v>
      </c>
      <c r="V114" s="58">
        <f>U114-Table4[[#This Row],[W/H  3%]]</f>
        <v>6080.8</v>
      </c>
      <c r="W114" s="66" t="str">
        <f>Table4[[#This Row],[اليوم]]&amp;Table4[[#This Row],[الشهر ]]&amp;Table4[[#This Row],[العام]]</f>
        <v>1532026</v>
      </c>
      <c r="X114" s="66" t="s">
        <v>304</v>
      </c>
    </row>
    <row r="115" spans="1:24" x14ac:dyDescent="0.3">
      <c r="A115" s="62">
        <v>15</v>
      </c>
      <c r="B115" s="62">
        <v>3</v>
      </c>
      <c r="C115" s="62">
        <v>2026</v>
      </c>
      <c r="D115" s="41" t="str">
        <f t="shared" ref="D115" si="16">F115&amp;G115&amp;H115&amp;I115&amp;J115</f>
        <v>مصطفي رشدي6المنيب 2 ورديةسعوديالقطاميةاتوبيس 28</v>
      </c>
      <c r="E115" s="4">
        <v>5027</v>
      </c>
      <c r="F115" s="41" t="str">
        <f>VLOOKUP(E115,mapping!C:J,2,FALSE)</f>
        <v>مصطفي رشدي6</v>
      </c>
      <c r="G115" s="41" t="str">
        <f>IFERROR(VLOOKUP(F115,mapping!$D$3:$J$200,2,FALSE),0)</f>
        <v>المنيب 2 وردية</v>
      </c>
      <c r="H115" s="41" t="str">
        <f>IFERROR(VLOOKUP(F115,mapping!$D$3:$J$200,3,FALSE),0)</f>
        <v>سعودي</v>
      </c>
      <c r="I115" s="41" t="str">
        <f>IFERROR(VLOOKUP(F115,mapping!$D$3:$J$200,4,FALSE),0)</f>
        <v>القطامية</v>
      </c>
      <c r="J115" s="41" t="str">
        <f>IFERROR(VLOOKUP(F115,mapping!$D$3:$J$200,5,FALSE),0)</f>
        <v>اتوبيس 28</v>
      </c>
      <c r="K115" s="63">
        <f>IF(W115=mapping!$N$1,IFERROR(VLOOKUP(Table4[[#This Row],[Column1]],mapping!A:L,11,FALSE),0),IF(W115&gt;mapping!$N$1,IFERROR(VLOOKUP(Table4[[#This Row],[Column1]],mapping!A:L,11,FALSE),0),))</f>
        <v>3944</v>
      </c>
      <c r="L115" s="139">
        <v>8</v>
      </c>
      <c r="M115" s="60">
        <f>IF(W115=mapping!$N$1,IFERROR(VLOOKUP(Table4[[#This Row],[Column1]],mapping!A:L,12,FALSE),0),IF(W115&gt;mapping!$N$1,IFERROR(VLOOKUP(Table4[[#This Row],[Column1]],mapping!A:L,12,FALSE),0),0))</f>
        <v>3600</v>
      </c>
      <c r="N115" s="58">
        <f>Table4[[#This Row],[ سعر اليومية ]]*3%*Table4[[#This Row],[عدد الدورات ]]</f>
        <v>946.56</v>
      </c>
      <c r="O115" s="56">
        <f>Table4[[#This Row],[ سعر اليومية ]]*Table4[[#This Row],[عدد الدورات ]]-N115</f>
        <v>30605.439999999999</v>
      </c>
      <c r="P115" s="194"/>
      <c r="Q115" s="194"/>
      <c r="R115" s="194"/>
      <c r="S115" s="58">
        <f>(Table4[[#This Row],[سعر يومية السائق]]*Table4[[#This Row],[عدد الدورات ]])-SUM(Table4[[#This Row],[سلف ]:[خصم ]])+Table4[[#This Row],[اضافي ]]</f>
        <v>28800</v>
      </c>
      <c r="U115" s="58">
        <f>Table4[[#This Row],[ سعر اليومية ]]*Table4[[#This Row],[عدد الدورات ]]-Table4[[#This Row],[سعر يومية السائق]]*L115</f>
        <v>2752</v>
      </c>
      <c r="V115" s="58">
        <f>U115-Table4[[#This Row],[W/H  3%]]</f>
        <v>1805.44</v>
      </c>
      <c r="W115" s="66" t="str">
        <f>Table4[[#This Row],[اليوم]]&amp;Table4[[#This Row],[الشهر ]]&amp;Table4[[#This Row],[العام]]</f>
        <v>1532026</v>
      </c>
      <c r="X115" s="66" t="s">
        <v>304</v>
      </c>
    </row>
    <row r="116" spans="1:24" x14ac:dyDescent="0.3">
      <c r="A116" s="62">
        <v>15</v>
      </c>
      <c r="B116" s="62">
        <v>3</v>
      </c>
      <c r="C116" s="62">
        <v>2026</v>
      </c>
      <c r="D116" s="41" t="str">
        <f t="shared" si="15"/>
        <v>كرم ترك 1قليوب 2 ورديةسعوديالقطاميةاتوبيس 28</v>
      </c>
      <c r="E116" s="4">
        <v>5015</v>
      </c>
      <c r="F116" s="41" t="str">
        <f>VLOOKUP(E116,mapping!C:J,2,FALSE)</f>
        <v>كرم ترك 1</v>
      </c>
      <c r="G116" s="41" t="str">
        <f>IFERROR(VLOOKUP(F116,mapping!$D$3:$J$200,2,FALSE),0)</f>
        <v>قليوب 2 وردية</v>
      </c>
      <c r="H116" s="41" t="str">
        <f>IFERROR(VLOOKUP(F116,mapping!$D$3:$J$200,3,FALSE),0)</f>
        <v>سعودي</v>
      </c>
      <c r="I116" s="41" t="str">
        <f>IFERROR(VLOOKUP(F116,mapping!$D$3:$J$200,4,FALSE),0)</f>
        <v>القطامية</v>
      </c>
      <c r="J116" s="41" t="str">
        <f>IFERROR(VLOOKUP(F116,mapping!$D$3:$J$200,5,FALSE),0)</f>
        <v>اتوبيس 28</v>
      </c>
      <c r="K116" s="63">
        <f>IF(W116=mapping!$N$1,IFERROR(VLOOKUP(Table4[[#This Row],[Column1]],mapping!A:L,11,FALSE),0),IF(W116&gt;mapping!$N$1,IFERROR(VLOOKUP(Table4[[#This Row],[Column1]],mapping!A:L,11,FALSE),0),))</f>
        <v>3959</v>
      </c>
      <c r="L116" s="139">
        <v>22</v>
      </c>
      <c r="M116" s="60">
        <f>IF(W116=mapping!$N$1,IFERROR(VLOOKUP(Table4[[#This Row],[Column1]],mapping!A:L,12,FALSE),0),IF(W116&gt;mapping!$N$1,IFERROR(VLOOKUP(Table4[[#This Row],[Column1]],mapping!A:L,12,FALSE),0),0))</f>
        <v>4200</v>
      </c>
      <c r="N116" s="58">
        <f>Table4[[#This Row],[ سعر اليومية ]]*3%*Table4[[#This Row],[عدد الدورات ]]</f>
        <v>2612.94</v>
      </c>
      <c r="O116" s="56">
        <f>Table4[[#This Row],[ سعر اليومية ]]*Table4[[#This Row],[عدد الدورات ]]-N116</f>
        <v>84485.06</v>
      </c>
      <c r="P116" s="194"/>
      <c r="Q116" s="194"/>
      <c r="R116" s="194"/>
      <c r="S116" s="58">
        <f>(Table4[[#This Row],[سعر يومية السائق]]*Table4[[#This Row],[عدد الدورات ]])-SUM(Table4[[#This Row],[سلف ]:[خصم ]])+Table4[[#This Row],[اضافي ]]</f>
        <v>92400</v>
      </c>
      <c r="U116" s="58">
        <f>Table4[[#This Row],[ سعر اليومية ]]*Table4[[#This Row],[عدد الدورات ]]-Table4[[#This Row],[سعر يومية السائق]]*L116</f>
        <v>-5302</v>
      </c>
      <c r="V116" s="58">
        <f>U116-Table4[[#This Row],[W/H  3%]]</f>
        <v>-7914.9400000000005</v>
      </c>
      <c r="W116" s="66" t="str">
        <f>Table4[[#This Row],[اليوم]]&amp;Table4[[#This Row],[الشهر ]]&amp;Table4[[#This Row],[العام]]</f>
        <v>1532026</v>
      </c>
      <c r="X116" s="66" t="s">
        <v>304</v>
      </c>
    </row>
    <row r="117" spans="1:24" x14ac:dyDescent="0.3">
      <c r="A117" s="62">
        <v>15</v>
      </c>
      <c r="B117" s="62">
        <v>3</v>
      </c>
      <c r="C117" s="62">
        <v>2026</v>
      </c>
      <c r="D117" s="41" t="str">
        <f t="shared" si="15"/>
        <v>محمد خطاب المنيب 2 ورديةسعوديالقطاميةاتوبيس 28</v>
      </c>
      <c r="E117" s="4">
        <v>5016</v>
      </c>
      <c r="F117" s="41" t="str">
        <f>VLOOKUP(E117,mapping!C:J,2,FALSE)</f>
        <v xml:space="preserve">محمد خطاب </v>
      </c>
      <c r="G117" s="41" t="str">
        <f>IFERROR(VLOOKUP(F117,mapping!$D$3:$J$200,2,FALSE),0)</f>
        <v>المنيب 2 وردية</v>
      </c>
      <c r="H117" s="41" t="str">
        <f>IFERROR(VLOOKUP(F117,mapping!$D$3:$J$200,3,FALSE),0)</f>
        <v>سعودي</v>
      </c>
      <c r="I117" s="41" t="str">
        <f>IFERROR(VLOOKUP(F117,mapping!$D$3:$J$200,4,FALSE),0)</f>
        <v>القطامية</v>
      </c>
      <c r="J117" s="41" t="str">
        <f>IFERROR(VLOOKUP(F117,mapping!$D$3:$J$200,5,FALSE),0)</f>
        <v>اتوبيس 28</v>
      </c>
      <c r="K117" s="63">
        <f>IF(W117=mapping!$N$1,IFERROR(VLOOKUP(Table4[[#This Row],[Column1]],mapping!A:L,11,FALSE),0),IF(W117&gt;mapping!$N$1,IFERROR(VLOOKUP(Table4[[#This Row],[Column1]],mapping!A:L,11,FALSE),0),))</f>
        <v>3959</v>
      </c>
      <c r="L117" s="139">
        <v>14</v>
      </c>
      <c r="M117" s="60">
        <f>IF(W117=mapping!$N$1,IFERROR(VLOOKUP(Table4[[#This Row],[Column1]],mapping!A:L,12,FALSE),0),IF(W117&gt;mapping!$N$1,IFERROR(VLOOKUP(Table4[[#This Row],[Column1]],mapping!A:L,12,FALSE),0),0))</f>
        <v>3435</v>
      </c>
      <c r="N117" s="58">
        <f>Table4[[#This Row],[ سعر اليومية ]]*3%*Table4[[#This Row],[عدد الدورات ]]</f>
        <v>1662.78</v>
      </c>
      <c r="O117" s="56">
        <f>Table4[[#This Row],[ سعر اليومية ]]*Table4[[#This Row],[عدد الدورات ]]-N117</f>
        <v>53763.22</v>
      </c>
      <c r="P117" s="194"/>
      <c r="Q117" s="194"/>
      <c r="R117" s="194"/>
      <c r="S117" s="58">
        <f>(Table4[[#This Row],[سعر يومية السائق]]*Table4[[#This Row],[عدد الدورات ]])-SUM(Table4[[#This Row],[سلف ]:[خصم ]])+Table4[[#This Row],[اضافي ]]</f>
        <v>48090</v>
      </c>
      <c r="U117" s="58">
        <f>Table4[[#This Row],[ سعر اليومية ]]*Table4[[#This Row],[عدد الدورات ]]-Table4[[#This Row],[سعر يومية السائق]]*L117</f>
        <v>7336</v>
      </c>
      <c r="V117" s="58">
        <f>U117-Table4[[#This Row],[W/H  3%]]</f>
        <v>5673.22</v>
      </c>
      <c r="W117" s="66" t="str">
        <f>Table4[[#This Row],[اليوم]]&amp;Table4[[#This Row],[الشهر ]]&amp;Table4[[#This Row],[العام]]</f>
        <v>1532026</v>
      </c>
      <c r="X117" s="66" t="s">
        <v>304</v>
      </c>
    </row>
    <row r="118" spans="1:24" x14ac:dyDescent="0.3">
      <c r="A118" s="62">
        <v>15</v>
      </c>
      <c r="B118" s="62">
        <v>3</v>
      </c>
      <c r="C118" s="62">
        <v>2026</v>
      </c>
      <c r="D118" s="41" t="str">
        <f t="shared" si="15"/>
        <v>كرم ترك 2قليوب 2 ورديةسعوديمدينتي اتوبيس 28</v>
      </c>
      <c r="E118" s="4">
        <v>5017</v>
      </c>
      <c r="F118" s="41" t="str">
        <f>VLOOKUP(E118,mapping!C:J,2,FALSE)</f>
        <v>كرم ترك 2</v>
      </c>
      <c r="G118" s="41" t="str">
        <f>IFERROR(VLOOKUP(F118,mapping!$D$3:$J$200,2,FALSE),0)</f>
        <v>قليوب 2 وردية</v>
      </c>
      <c r="H118" s="41" t="str">
        <f>IFERROR(VLOOKUP(F118,mapping!$D$3:$J$200,3,FALSE),0)</f>
        <v>سعودي</v>
      </c>
      <c r="I118" s="41" t="str">
        <f>IFERROR(VLOOKUP(F118,mapping!$D$3:$J$200,4,FALSE),0)</f>
        <v xml:space="preserve">مدينتي </v>
      </c>
      <c r="J118" s="41" t="str">
        <f>IFERROR(VLOOKUP(F118,mapping!$D$3:$J$200,5,FALSE),0)</f>
        <v>اتوبيس 28</v>
      </c>
      <c r="K118" s="63">
        <f>IF(W118=mapping!$N$1,IFERROR(VLOOKUP(Table4[[#This Row],[Column1]],mapping!A:L,11,FALSE),0),IF(W118&gt;mapping!$N$1,IFERROR(VLOOKUP(Table4[[#This Row],[Column1]],mapping!A:L,11,FALSE),0),))</f>
        <v>4634</v>
      </c>
      <c r="L118" s="139">
        <v>22</v>
      </c>
      <c r="M118" s="60">
        <f>IF(W118=mapping!$N$1,IFERROR(VLOOKUP(Table4[[#This Row],[Column1]],mapping!A:L,12,FALSE),0),IF(W118&gt;mapping!$N$1,IFERROR(VLOOKUP(Table4[[#This Row],[Column1]],mapping!A:L,12,FALSE),0),0))</f>
        <v>4150</v>
      </c>
      <c r="N118" s="58">
        <f>Table4[[#This Row],[ سعر اليومية ]]*3%*Table4[[#This Row],[عدد الدورات ]]</f>
        <v>3058.4399999999996</v>
      </c>
      <c r="O118" s="56">
        <f>Table4[[#This Row],[ سعر اليومية ]]*Table4[[#This Row],[عدد الدورات ]]-N118</f>
        <v>98889.56</v>
      </c>
      <c r="P118" s="194"/>
      <c r="Q118" s="194"/>
      <c r="R118" s="194"/>
      <c r="S118" s="58">
        <f>(Table4[[#This Row],[سعر يومية السائق]]*Table4[[#This Row],[عدد الدورات ]])-SUM(Table4[[#This Row],[سلف ]:[خصم ]])+Table4[[#This Row],[اضافي ]]</f>
        <v>91300</v>
      </c>
      <c r="U118" s="58">
        <f>Table4[[#This Row],[ سعر اليومية ]]*Table4[[#This Row],[عدد الدورات ]]-Table4[[#This Row],[سعر يومية السائق]]*L118</f>
        <v>10648</v>
      </c>
      <c r="V118" s="58">
        <f>U118-Table4[[#This Row],[W/H  3%]]</f>
        <v>7589.56</v>
      </c>
      <c r="W118" s="66" t="str">
        <f>Table4[[#This Row],[اليوم]]&amp;Table4[[#This Row],[الشهر ]]&amp;Table4[[#This Row],[العام]]</f>
        <v>1532026</v>
      </c>
      <c r="X118" s="66" t="s">
        <v>304</v>
      </c>
    </row>
    <row r="119" spans="1:24" x14ac:dyDescent="0.3">
      <c r="A119" s="62">
        <v>15</v>
      </c>
      <c r="B119" s="62">
        <v>3</v>
      </c>
      <c r="C119" s="62">
        <v>2026</v>
      </c>
      <c r="D119" s="41" t="str">
        <f t="shared" si="15"/>
        <v>كرم ترك 3قليوب 1 ورديةسعوديمدينتي اتوبيس 28</v>
      </c>
      <c r="E119" s="4">
        <v>5018</v>
      </c>
      <c r="F119" s="41" t="str">
        <f>VLOOKUP(E119,mapping!C:J,2,FALSE)</f>
        <v>كرم ترك 3</v>
      </c>
      <c r="G119" s="41" t="str">
        <f>IFERROR(VLOOKUP(F119,mapping!$D$3:$J$200,2,FALSE),0)</f>
        <v>قليوب 1 وردية</v>
      </c>
      <c r="H119" s="41" t="str">
        <f>IFERROR(VLOOKUP(F119,mapping!$D$3:$J$200,3,FALSE),0)</f>
        <v>سعودي</v>
      </c>
      <c r="I119" s="41" t="str">
        <f>IFERROR(VLOOKUP(F119,mapping!$D$3:$J$200,4,FALSE),0)</f>
        <v xml:space="preserve">مدينتي </v>
      </c>
      <c r="J119" s="41" t="str">
        <f>IFERROR(VLOOKUP(F119,mapping!$D$3:$J$200,5,FALSE),0)</f>
        <v>اتوبيس 28</v>
      </c>
      <c r="K119" s="63">
        <f>IF(W119=mapping!$N$1,IFERROR(VLOOKUP(Table4[[#This Row],[Column1]],mapping!A:L,11,FALSE),0),IF(W119&gt;mapping!$N$1,IFERROR(VLOOKUP(Table4[[#This Row],[Column1]],mapping!A:L,11,FALSE),0),))</f>
        <v>4634</v>
      </c>
      <c r="L119" s="139">
        <v>22</v>
      </c>
      <c r="M119" s="60">
        <f>IF(W119=mapping!$N$1,IFERROR(VLOOKUP(Table4[[#This Row],[Column1]],mapping!A:L,12,FALSE),0),IF(W119&gt;mapping!$N$1,IFERROR(VLOOKUP(Table4[[#This Row],[Column1]],mapping!A:L,12,FALSE),0),0))</f>
        <v>4000</v>
      </c>
      <c r="N119" s="58">
        <f>Table4[[#This Row],[ سعر اليومية ]]*3%*Table4[[#This Row],[عدد الدورات ]]</f>
        <v>3058.4399999999996</v>
      </c>
      <c r="O119" s="56">
        <f>Table4[[#This Row],[ سعر اليومية ]]*Table4[[#This Row],[عدد الدورات ]]-N119</f>
        <v>98889.56</v>
      </c>
      <c r="P119" s="194"/>
      <c r="Q119" s="194"/>
      <c r="R119" s="194"/>
      <c r="S119" s="58">
        <f>(Table4[[#This Row],[سعر يومية السائق]]*Table4[[#This Row],[عدد الدورات ]])-SUM(Table4[[#This Row],[سلف ]:[خصم ]])+Table4[[#This Row],[اضافي ]]</f>
        <v>88000</v>
      </c>
      <c r="U119" s="58">
        <f>Table4[[#This Row],[ سعر اليومية ]]*Table4[[#This Row],[عدد الدورات ]]-Table4[[#This Row],[سعر يومية السائق]]*L119</f>
        <v>13948</v>
      </c>
      <c r="V119" s="58">
        <f>U119-Table4[[#This Row],[W/H  3%]]</f>
        <v>10889.560000000001</v>
      </c>
      <c r="W119" s="66" t="str">
        <f>Table4[[#This Row],[اليوم]]&amp;Table4[[#This Row],[الشهر ]]&amp;Table4[[#This Row],[العام]]</f>
        <v>1532026</v>
      </c>
      <c r="X119" s="66" t="s">
        <v>304</v>
      </c>
    </row>
    <row r="120" spans="1:24" x14ac:dyDescent="0.3">
      <c r="A120" s="62">
        <v>15</v>
      </c>
      <c r="B120" s="62">
        <v>3</v>
      </c>
      <c r="C120" s="62">
        <v>2026</v>
      </c>
      <c r="D120" s="41" t="str">
        <f t="shared" si="15"/>
        <v>كرم ترك 4عدلي منصور شفتسعوديمدينتي اتوبيس 28</v>
      </c>
      <c r="E120" s="4">
        <v>5019</v>
      </c>
      <c r="F120" s="41" t="str">
        <f>VLOOKUP(E120,mapping!C:J,2,FALSE)</f>
        <v>كرم ترك 4</v>
      </c>
      <c r="G120" s="41" t="str">
        <f>IFERROR(VLOOKUP(F120,mapping!$D$3:$J$200,2,FALSE),0)</f>
        <v>عدلي منصور شفت</v>
      </c>
      <c r="H120" s="41" t="str">
        <f>IFERROR(VLOOKUP(F120,mapping!$D$3:$J$200,3,FALSE),0)</f>
        <v>سعودي</v>
      </c>
      <c r="I120" s="41" t="str">
        <f>IFERROR(VLOOKUP(F120,mapping!$D$3:$J$200,4,FALSE),0)</f>
        <v xml:space="preserve">مدينتي </v>
      </c>
      <c r="J120" s="41" t="str">
        <f>IFERROR(VLOOKUP(F120,mapping!$D$3:$J$200,5,FALSE),0)</f>
        <v>اتوبيس 28</v>
      </c>
      <c r="K120" s="63">
        <f>IF(W120=mapping!$N$1,IFERROR(VLOOKUP(Table4[[#This Row],[Column1]],mapping!A:L,11,FALSE),0),IF(W120&gt;mapping!$N$1,IFERROR(VLOOKUP(Table4[[#This Row],[Column1]],mapping!A:L,11,FALSE),0),))</f>
        <v>741</v>
      </c>
      <c r="L120" s="139">
        <v>12</v>
      </c>
      <c r="M120" s="60">
        <f>IF(W120=mapping!$N$1,IFERROR(VLOOKUP(Table4[[#This Row],[Column1]],mapping!A:L,12,FALSE),0),IF(W120&gt;mapping!$N$1,IFERROR(VLOOKUP(Table4[[#This Row],[Column1]],mapping!A:L,12,FALSE),0),0))</f>
        <v>500</v>
      </c>
      <c r="N120" s="58">
        <f>Table4[[#This Row],[ سعر اليومية ]]*3%*Table4[[#This Row],[عدد الدورات ]]</f>
        <v>266.76</v>
      </c>
      <c r="O120" s="56">
        <f>Table4[[#This Row],[ سعر اليومية ]]*Table4[[#This Row],[عدد الدورات ]]-N120</f>
        <v>8625.24</v>
      </c>
      <c r="P120" s="194"/>
      <c r="Q120" s="194"/>
      <c r="R120" s="194"/>
      <c r="S120" s="58">
        <f>(Table4[[#This Row],[سعر يومية السائق]]*Table4[[#This Row],[عدد الدورات ]])-SUM(Table4[[#This Row],[سلف ]:[خصم ]])+Table4[[#This Row],[اضافي ]]</f>
        <v>6000</v>
      </c>
      <c r="U120" s="58">
        <f>Table4[[#This Row],[ سعر اليومية ]]*Table4[[#This Row],[عدد الدورات ]]-Table4[[#This Row],[سعر يومية السائق]]*L120</f>
        <v>2892</v>
      </c>
      <c r="V120" s="58">
        <f>U120-Table4[[#This Row],[W/H  3%]]</f>
        <v>2625.24</v>
      </c>
      <c r="W120" s="66" t="str">
        <f>Table4[[#This Row],[اليوم]]&amp;Table4[[#This Row],[الشهر ]]&amp;Table4[[#This Row],[العام]]</f>
        <v>1532026</v>
      </c>
      <c r="X120" s="66" t="s">
        <v>304</v>
      </c>
    </row>
    <row r="121" spans="1:24" x14ac:dyDescent="0.3">
      <c r="A121" s="62">
        <v>15</v>
      </c>
      <c r="B121" s="62">
        <v>3</v>
      </c>
      <c r="C121" s="62">
        <v>2026</v>
      </c>
      <c r="D121" s="41" t="str">
        <f t="shared" si="15"/>
        <v>عماد النجار 4قليوب بيتوينسعوديمدينتي اتوبيس 28</v>
      </c>
      <c r="E121" s="4">
        <v>5020</v>
      </c>
      <c r="F121" s="41" t="str">
        <f>VLOOKUP(E121,mapping!C:J,2,FALSE)</f>
        <v>عماد النجار 4</v>
      </c>
      <c r="G121" s="41" t="str">
        <f>IFERROR(VLOOKUP(F121,mapping!$D$3:$J$200,2,FALSE),0)</f>
        <v>قليوب بيتوين</v>
      </c>
      <c r="H121" s="41" t="str">
        <f>IFERROR(VLOOKUP(F121,mapping!$D$3:$J$200,3,FALSE),0)</f>
        <v>سعودي</v>
      </c>
      <c r="I121" s="41" t="str">
        <f>IFERROR(VLOOKUP(F121,mapping!$D$3:$J$200,4,FALSE),0)</f>
        <v xml:space="preserve">مدينتي </v>
      </c>
      <c r="J121" s="41" t="str">
        <f>IFERROR(VLOOKUP(F121,mapping!$D$3:$J$200,5,FALSE),0)</f>
        <v>اتوبيس 28</v>
      </c>
      <c r="K121" s="63">
        <f>IF(W121=mapping!$N$1,IFERROR(VLOOKUP(Table4[[#This Row],[Column1]],mapping!A:L,11,FALSE),0),IF(W121&gt;mapping!$N$1,IFERROR(VLOOKUP(Table4[[#This Row],[Column1]],mapping!A:L,11,FALSE),0),))</f>
        <v>1482</v>
      </c>
      <c r="L121" s="139">
        <v>22</v>
      </c>
      <c r="M121" s="60">
        <f>IF(W121=mapping!$N$1,IFERROR(VLOOKUP(Table4[[#This Row],[Column1]],mapping!A:L,12,FALSE),0),IF(W121&gt;mapping!$N$1,IFERROR(VLOOKUP(Table4[[#This Row],[Column1]],mapping!A:L,12,FALSE),0),0))</f>
        <v>1400</v>
      </c>
      <c r="N121" s="58">
        <f>Table4[[#This Row],[ سعر اليومية ]]*3%*Table4[[#This Row],[عدد الدورات ]]</f>
        <v>978.12</v>
      </c>
      <c r="O121" s="56">
        <f>Table4[[#This Row],[ سعر اليومية ]]*Table4[[#This Row],[عدد الدورات ]]-N121</f>
        <v>31625.88</v>
      </c>
      <c r="P121" s="194"/>
      <c r="Q121" s="194"/>
      <c r="R121" s="194"/>
      <c r="S121" s="58">
        <f>(Table4[[#This Row],[سعر يومية السائق]]*Table4[[#This Row],[عدد الدورات ]])-SUM(Table4[[#This Row],[سلف ]:[خصم ]])+Table4[[#This Row],[اضافي ]]</f>
        <v>30800</v>
      </c>
      <c r="U121" s="58">
        <f>Table4[[#This Row],[ سعر اليومية ]]*Table4[[#This Row],[عدد الدورات ]]-Table4[[#This Row],[سعر يومية السائق]]*L121</f>
        <v>1804</v>
      </c>
      <c r="V121" s="58">
        <f>U121-Table4[[#This Row],[W/H  3%]]</f>
        <v>825.88</v>
      </c>
      <c r="W121" s="66" t="str">
        <f>Table4[[#This Row],[اليوم]]&amp;Table4[[#This Row],[الشهر ]]&amp;Table4[[#This Row],[العام]]</f>
        <v>1532026</v>
      </c>
      <c r="X121" s="66" t="s">
        <v>304</v>
      </c>
    </row>
    <row r="122" spans="1:24" x14ac:dyDescent="0.3">
      <c r="A122" s="62">
        <v>15</v>
      </c>
      <c r="B122" s="62">
        <v>3</v>
      </c>
      <c r="C122" s="62">
        <v>2026</v>
      </c>
      <c r="D122" s="41" t="str">
        <f t="shared" si="15"/>
        <v>ممدوح كيلاني6المنيب 1 وردية سعوديمدينتي ميكروباص صيني</v>
      </c>
      <c r="E122" s="4">
        <v>5021</v>
      </c>
      <c r="F122" s="41" t="str">
        <f>VLOOKUP(E122,mapping!C:J,2,FALSE)</f>
        <v>ممدوح كيلاني6</v>
      </c>
      <c r="G122" s="41" t="str">
        <f>IFERROR(VLOOKUP(F122,mapping!$D$3:$J$200,2,FALSE),0)</f>
        <v xml:space="preserve">المنيب 1 وردية </v>
      </c>
      <c r="H122" s="41" t="str">
        <f>IFERROR(VLOOKUP(F122,mapping!$D$3:$J$200,3,FALSE),0)</f>
        <v>سعودي</v>
      </c>
      <c r="I122" s="41" t="str">
        <f>IFERROR(VLOOKUP(F122,mapping!$D$3:$J$200,4,FALSE),0)</f>
        <v xml:space="preserve">مدينتي </v>
      </c>
      <c r="J122" s="41" t="str">
        <f>IFERROR(VLOOKUP(F122,mapping!$D$3:$J$200,5,FALSE),0)</f>
        <v>ميكروباص صيني</v>
      </c>
      <c r="K122" s="63">
        <f>IF(W122=mapping!$N$1,IFERROR(VLOOKUP(Table4[[#This Row],[Column1]],mapping!A:L,11,FALSE),0),IF(W122&gt;mapping!$N$1,IFERROR(VLOOKUP(Table4[[#This Row],[Column1]],mapping!A:L,11,FALSE),0),))</f>
        <v>1482</v>
      </c>
      <c r="L122" s="139">
        <v>17</v>
      </c>
      <c r="M122" s="60">
        <f>IF(W122=mapping!$N$1,IFERROR(VLOOKUP(Table4[[#This Row],[Column1]],mapping!A:L,12,FALSE),0),IF(W122&gt;mapping!$N$1,IFERROR(VLOOKUP(Table4[[#This Row],[Column1]],mapping!A:L,12,FALSE),0),0))</f>
        <v>1350</v>
      </c>
      <c r="N122" s="58">
        <f>Table4[[#This Row],[ سعر اليومية ]]*3%*Table4[[#This Row],[عدد الدورات ]]</f>
        <v>755.82</v>
      </c>
      <c r="O122" s="56">
        <f>Table4[[#This Row],[ سعر اليومية ]]*Table4[[#This Row],[عدد الدورات ]]-N122</f>
        <v>24438.18</v>
      </c>
      <c r="P122" s="194"/>
      <c r="Q122" s="194"/>
      <c r="R122" s="194"/>
      <c r="S122" s="58">
        <f>(Table4[[#This Row],[سعر يومية السائق]]*Table4[[#This Row],[عدد الدورات ]])-SUM(Table4[[#This Row],[سلف ]:[خصم ]])+Table4[[#This Row],[اضافي ]]</f>
        <v>22950</v>
      </c>
      <c r="U122" s="58">
        <f>Table4[[#This Row],[ سعر اليومية ]]*Table4[[#This Row],[عدد الدورات ]]-Table4[[#This Row],[سعر يومية السائق]]*L122</f>
        <v>2244</v>
      </c>
      <c r="V122" s="58">
        <f>U122-Table4[[#This Row],[W/H  3%]]</f>
        <v>1488.1799999999998</v>
      </c>
      <c r="W122" s="66" t="str">
        <f>Table4[[#This Row],[اليوم]]&amp;Table4[[#This Row],[الشهر ]]&amp;Table4[[#This Row],[العام]]</f>
        <v>1532026</v>
      </c>
      <c r="X122" s="66" t="s">
        <v>304</v>
      </c>
    </row>
    <row r="123" spans="1:24" x14ac:dyDescent="0.3">
      <c r="A123" s="62">
        <v>15</v>
      </c>
      <c r="B123" s="62">
        <v>3</v>
      </c>
      <c r="C123" s="62">
        <v>2026</v>
      </c>
      <c r="D123" s="41" t="str">
        <f t="shared" si="15"/>
        <v>ممدوح كيلاني4المنيب 2 وردية سعوديمدينتي ميكروباص صيني</v>
      </c>
      <c r="E123" s="4">
        <v>5022</v>
      </c>
      <c r="F123" s="41" t="str">
        <f>VLOOKUP(E123,mapping!C:J,2,FALSE)</f>
        <v>ممدوح كيلاني4</v>
      </c>
      <c r="G123" s="41" t="str">
        <f>IFERROR(VLOOKUP(F123,mapping!$D$3:$J$200,2,FALSE),0)</f>
        <v xml:space="preserve">المنيب 2 وردية </v>
      </c>
      <c r="H123" s="41" t="str">
        <f>IFERROR(VLOOKUP(F123,mapping!$D$3:$J$200,3,FALSE),0)</f>
        <v>سعودي</v>
      </c>
      <c r="I123" s="41" t="str">
        <f>IFERROR(VLOOKUP(F123,mapping!$D$3:$J$200,4,FALSE),0)</f>
        <v xml:space="preserve">مدينتي </v>
      </c>
      <c r="J123" s="41" t="str">
        <f>IFERROR(VLOOKUP(F123,mapping!$D$3:$J$200,5,FALSE),0)</f>
        <v>ميكروباص صيني</v>
      </c>
      <c r="K123" s="63">
        <f>IF(W123=mapping!$N$1,IFERROR(VLOOKUP(Table4[[#This Row],[Column1]],mapping!A:L,11,FALSE),0),IF(W123&gt;mapping!$N$1,IFERROR(VLOOKUP(Table4[[#This Row],[Column1]],mapping!A:L,11,FALSE),0),))</f>
        <v>2965</v>
      </c>
      <c r="L123" s="139">
        <v>22</v>
      </c>
      <c r="M123" s="60">
        <f>IF(W123=mapping!$N$1,IFERROR(VLOOKUP(Table4[[#This Row],[Column1]],mapping!A:L,12,FALSE),0),IF(W123&gt;mapping!$N$1,IFERROR(VLOOKUP(Table4[[#This Row],[Column1]],mapping!A:L,12,FALSE),0),0))</f>
        <v>2600</v>
      </c>
      <c r="N123" s="58">
        <f>Table4[[#This Row],[ سعر اليومية ]]*3%*Table4[[#This Row],[عدد الدورات ]]</f>
        <v>1956.9</v>
      </c>
      <c r="O123" s="56">
        <f>Table4[[#This Row],[ سعر اليومية ]]*Table4[[#This Row],[عدد الدورات ]]-N123</f>
        <v>63273.1</v>
      </c>
      <c r="P123" s="194"/>
      <c r="Q123" s="194"/>
      <c r="R123" s="194"/>
      <c r="S123" s="58">
        <f>(Table4[[#This Row],[سعر يومية السائق]]*Table4[[#This Row],[عدد الدورات ]])-SUM(Table4[[#This Row],[سلف ]:[خصم ]])+Table4[[#This Row],[اضافي ]]</f>
        <v>57200</v>
      </c>
      <c r="U123" s="58">
        <f>Table4[[#This Row],[ سعر اليومية ]]*Table4[[#This Row],[عدد الدورات ]]-Table4[[#This Row],[سعر يومية السائق]]*L123</f>
        <v>8030</v>
      </c>
      <c r="V123" s="58">
        <f>U123-Table4[[#This Row],[W/H  3%]]</f>
        <v>6073.1</v>
      </c>
      <c r="W123" s="66" t="str">
        <f>Table4[[#This Row],[اليوم]]&amp;Table4[[#This Row],[الشهر ]]&amp;Table4[[#This Row],[العام]]</f>
        <v>1532026</v>
      </c>
      <c r="X123" s="66" t="s">
        <v>304</v>
      </c>
    </row>
    <row r="124" spans="1:24" x14ac:dyDescent="0.3">
      <c r="A124" s="62">
        <v>15</v>
      </c>
      <c r="B124" s="62">
        <v>3</v>
      </c>
      <c r="C124" s="62">
        <v>2026</v>
      </c>
      <c r="D124" s="41" t="str">
        <f t="shared" si="15"/>
        <v>فرج 5حلوان 2 ورديةسعوديمدينتي اتوبيس 28</v>
      </c>
      <c r="E124" s="4">
        <v>5023</v>
      </c>
      <c r="F124" s="41" t="str">
        <f>VLOOKUP(E124,mapping!C:J,2,FALSE)</f>
        <v>فرج 5</v>
      </c>
      <c r="G124" s="41" t="str">
        <f>IFERROR(VLOOKUP(F124,mapping!$D$3:$J$200,2,FALSE),0)</f>
        <v>حلوان 2 وردية</v>
      </c>
      <c r="H124" s="41" t="str">
        <f>IFERROR(VLOOKUP(F124,mapping!$D$3:$J$200,3,FALSE),0)</f>
        <v>سعودي</v>
      </c>
      <c r="I124" s="41" t="str">
        <f>IFERROR(VLOOKUP(F124,mapping!$D$3:$J$200,4,FALSE),0)</f>
        <v xml:space="preserve">مدينتي </v>
      </c>
      <c r="J124" s="41" t="str">
        <f>IFERROR(VLOOKUP(F124,mapping!$D$3:$J$200,5,FALSE),0)</f>
        <v>اتوبيس 28</v>
      </c>
      <c r="K124" s="63">
        <f>IF(W124=mapping!$N$1,IFERROR(VLOOKUP(Table4[[#This Row],[Column1]],mapping!A:L,11,FALSE),0),IF(W124&gt;mapping!$N$1,IFERROR(VLOOKUP(Table4[[#This Row],[Column1]],mapping!A:L,11,FALSE),0),))</f>
        <v>4634</v>
      </c>
      <c r="L124" s="139">
        <v>12</v>
      </c>
      <c r="M124" s="60">
        <f>IF(W124=mapping!$N$1,IFERROR(VLOOKUP(Table4[[#This Row],[Column1]],mapping!A:L,12,FALSE),0),IF(W124&gt;mapping!$N$1,IFERROR(VLOOKUP(Table4[[#This Row],[Column1]],mapping!A:L,12,FALSE),0),0))</f>
        <v>4100</v>
      </c>
      <c r="N124" s="58">
        <f>Table4[[#This Row],[ سعر اليومية ]]*3%*Table4[[#This Row],[عدد الدورات ]]</f>
        <v>1668.2399999999998</v>
      </c>
      <c r="O124" s="56">
        <f>Table4[[#This Row],[ سعر اليومية ]]*Table4[[#This Row],[عدد الدورات ]]-N124</f>
        <v>53939.76</v>
      </c>
      <c r="P124" s="194"/>
      <c r="Q124" s="194"/>
      <c r="R124" s="194"/>
      <c r="S124" s="58">
        <f>(Table4[[#This Row],[سعر يومية السائق]]*Table4[[#This Row],[عدد الدورات ]])-SUM(Table4[[#This Row],[سلف ]:[خصم ]])+Table4[[#This Row],[اضافي ]]</f>
        <v>49200</v>
      </c>
      <c r="U124" s="58">
        <f>Table4[[#This Row],[ سعر اليومية ]]*Table4[[#This Row],[عدد الدورات ]]-Table4[[#This Row],[سعر يومية السائق]]*L124</f>
        <v>6408</v>
      </c>
      <c r="V124" s="58">
        <f>U124-Table4[[#This Row],[W/H  3%]]</f>
        <v>4739.76</v>
      </c>
      <c r="W124" s="66" t="str">
        <f>Table4[[#This Row],[اليوم]]&amp;Table4[[#This Row],[الشهر ]]&amp;Table4[[#This Row],[العام]]</f>
        <v>1532026</v>
      </c>
      <c r="X124" s="66" t="s">
        <v>304</v>
      </c>
    </row>
    <row r="125" spans="1:24" x14ac:dyDescent="0.3">
      <c r="A125" s="62">
        <v>15</v>
      </c>
      <c r="B125" s="62">
        <v>3</v>
      </c>
      <c r="C125" s="62">
        <v>2026</v>
      </c>
      <c r="D125" s="41" t="str">
        <f t="shared" si="15"/>
        <v>سيد الحاويالحلميةسعوديمدينتي اتوبيس 28</v>
      </c>
      <c r="E125" s="4">
        <v>5024</v>
      </c>
      <c r="F125" s="41" t="str">
        <f>VLOOKUP(E125,mapping!C:J,2,FALSE)</f>
        <v>سيد الحاوي</v>
      </c>
      <c r="G125" s="41" t="str">
        <f>IFERROR(VLOOKUP(F125,mapping!$D$3:$J$200,2,FALSE),0)</f>
        <v>الحلمية</v>
      </c>
      <c r="H125" s="41" t="str">
        <f>IFERROR(VLOOKUP(F125,mapping!$D$3:$J$200,3,FALSE),0)</f>
        <v>سعودي</v>
      </c>
      <c r="I125" s="41" t="str">
        <f>IFERROR(VLOOKUP(F125,mapping!$D$3:$J$200,4,FALSE),0)</f>
        <v xml:space="preserve">مدينتي </v>
      </c>
      <c r="J125" s="41" t="str">
        <f>IFERROR(VLOOKUP(F125,mapping!$D$3:$J$200,5,FALSE),0)</f>
        <v>اتوبيس 28</v>
      </c>
      <c r="K125" s="63">
        <f>IF(W125=mapping!$N$1,IFERROR(VLOOKUP(Table4[[#This Row],[Column1]],mapping!A:L,11,FALSE),0),IF(W125&gt;mapping!$N$1,IFERROR(VLOOKUP(Table4[[#This Row],[Column1]],mapping!A:L,11,FALSE),0),))</f>
        <v>4634</v>
      </c>
      <c r="L125" s="139">
        <v>22</v>
      </c>
      <c r="M125" s="60">
        <f>IF(W125=mapping!$N$1,IFERROR(VLOOKUP(Table4[[#This Row],[Column1]],mapping!A:L,12,FALSE),0),IF(W125&gt;mapping!$N$1,IFERROR(VLOOKUP(Table4[[#This Row],[Column1]],mapping!A:L,12,FALSE),0),0))</f>
        <v>3750</v>
      </c>
      <c r="N125" s="58">
        <f>Table4[[#This Row],[ سعر اليومية ]]*3%*Table4[[#This Row],[عدد الدورات ]]</f>
        <v>3058.4399999999996</v>
      </c>
      <c r="O125" s="56">
        <f>Table4[[#This Row],[ سعر اليومية ]]*Table4[[#This Row],[عدد الدورات ]]-N125</f>
        <v>98889.56</v>
      </c>
      <c r="P125" s="194"/>
      <c r="Q125" s="194"/>
      <c r="R125" s="194"/>
      <c r="S125" s="58">
        <f>(Table4[[#This Row],[سعر يومية السائق]]*Table4[[#This Row],[عدد الدورات ]])-SUM(Table4[[#This Row],[سلف ]:[خصم ]])+Table4[[#This Row],[اضافي ]]</f>
        <v>82500</v>
      </c>
      <c r="U125" s="58">
        <f>Table4[[#This Row],[ سعر اليومية ]]*Table4[[#This Row],[عدد الدورات ]]-Table4[[#This Row],[سعر يومية السائق]]*L125</f>
        <v>19448</v>
      </c>
      <c r="V125" s="58">
        <f>U125-Table4[[#This Row],[W/H  3%]]</f>
        <v>16389.560000000001</v>
      </c>
      <c r="W125" s="66" t="str">
        <f>Table4[[#This Row],[اليوم]]&amp;Table4[[#This Row],[الشهر ]]&amp;Table4[[#This Row],[العام]]</f>
        <v>1532026</v>
      </c>
      <c r="X125" s="66" t="s">
        <v>304</v>
      </c>
    </row>
    <row r="126" spans="1:24" x14ac:dyDescent="0.3">
      <c r="A126" s="62">
        <v>15</v>
      </c>
      <c r="B126" s="62">
        <v>3</v>
      </c>
      <c r="C126" s="62">
        <v>2026</v>
      </c>
      <c r="D126" s="41" t="str">
        <f t="shared" ref="D126" si="17">F126&amp;G126&amp;H126&amp;I126&amp;J126</f>
        <v>سيد الحاوي 2عدلي منصور سعوديمدينتي اتوبيس 28</v>
      </c>
      <c r="E126" s="4">
        <v>5028</v>
      </c>
      <c r="F126" s="41" t="str">
        <f>VLOOKUP(E126,mapping!C:J,2,FALSE)</f>
        <v>سيد الحاوي 2</v>
      </c>
      <c r="G126" s="41" t="str">
        <f>IFERROR(VLOOKUP(F126,mapping!$D$3:$J$200,2,FALSE),0)</f>
        <v xml:space="preserve">عدلي منصور </v>
      </c>
      <c r="H126" s="41" t="str">
        <f>IFERROR(VLOOKUP(F126,mapping!$D$3:$J$200,3,FALSE),0)</f>
        <v>سعودي</v>
      </c>
      <c r="I126" s="41" t="str">
        <f>IFERROR(VLOOKUP(F126,mapping!$D$3:$J$200,4,FALSE),0)</f>
        <v xml:space="preserve">مدينتي </v>
      </c>
      <c r="J126" s="41" t="str">
        <f>IFERROR(VLOOKUP(F126,mapping!$D$3:$J$200,5,FALSE),0)</f>
        <v>اتوبيس 28</v>
      </c>
      <c r="K126" s="63">
        <f>IF(W126=mapping!$N$1,IFERROR(VLOOKUP(Table4[[#This Row],[Column1]],mapping!A:L,11,FALSE),0),IF(W126&gt;mapping!$N$1,IFERROR(VLOOKUP(Table4[[#This Row],[Column1]],mapping!A:L,11,FALSE),0),))</f>
        <v>741</v>
      </c>
      <c r="L126" s="139">
        <v>12</v>
      </c>
      <c r="M126" s="60">
        <f>IF(W126=mapping!$N$1,IFERROR(VLOOKUP(Table4[[#This Row],[Column1]],mapping!A:L,12,FALSE),0),IF(W126&gt;mapping!$N$1,IFERROR(VLOOKUP(Table4[[#This Row],[Column1]],mapping!A:L,12,FALSE),0),0))</f>
        <v>550</v>
      </c>
      <c r="N126" s="58">
        <f>Table4[[#This Row],[ سعر اليومية ]]*3%*Table4[[#This Row],[عدد الدورات ]]</f>
        <v>266.76</v>
      </c>
      <c r="O126" s="56">
        <f>Table4[[#This Row],[ سعر اليومية ]]*Table4[[#This Row],[عدد الدورات ]]-N126</f>
        <v>8625.24</v>
      </c>
      <c r="P126" s="194"/>
      <c r="Q126" s="194"/>
      <c r="R126" s="194"/>
      <c r="S126" s="58">
        <f>(Table4[[#This Row],[سعر يومية السائق]]*Table4[[#This Row],[عدد الدورات ]])-SUM(Table4[[#This Row],[سلف ]:[خصم ]])+Table4[[#This Row],[اضافي ]]</f>
        <v>6600</v>
      </c>
      <c r="U126" s="58">
        <f>Table4[[#This Row],[ سعر اليومية ]]*Table4[[#This Row],[عدد الدورات ]]-Table4[[#This Row],[سعر يومية السائق]]*L126</f>
        <v>2292</v>
      </c>
      <c r="V126" s="58">
        <f>U126-Table4[[#This Row],[W/H  3%]]</f>
        <v>2025.24</v>
      </c>
      <c r="W126" s="66" t="str">
        <f>Table4[[#This Row],[اليوم]]&amp;Table4[[#This Row],[الشهر ]]&amp;Table4[[#This Row],[العام]]</f>
        <v>1532026</v>
      </c>
      <c r="X126" s="66" t="s">
        <v>304</v>
      </c>
    </row>
    <row r="127" spans="1:24" x14ac:dyDescent="0.3">
      <c r="A127" s="62">
        <v>15</v>
      </c>
      <c r="B127" s="62">
        <v>3</v>
      </c>
      <c r="C127" s="62">
        <v>2026</v>
      </c>
      <c r="D127" s="41" t="str">
        <f t="shared" si="15"/>
        <v>محمد جمال طوسونالمنيبسعوديهايد باركاتوبيس 28</v>
      </c>
      <c r="E127" s="4">
        <v>5025</v>
      </c>
      <c r="F127" s="41" t="str">
        <f>VLOOKUP(E127,mapping!C:J,2,FALSE)</f>
        <v>محمد جمال طوسون</v>
      </c>
      <c r="G127" s="41" t="str">
        <f>IFERROR(VLOOKUP(F127,mapping!$D$3:$J$200,2,FALSE),0)</f>
        <v>المنيب</v>
      </c>
      <c r="H127" s="41" t="str">
        <f>IFERROR(VLOOKUP(F127,mapping!$D$3:$J$200,3,FALSE),0)</f>
        <v>سعودي</v>
      </c>
      <c r="I127" s="41" t="str">
        <f>IFERROR(VLOOKUP(F127,mapping!$D$3:$J$200,4,FALSE),0)</f>
        <v>هايد بارك</v>
      </c>
      <c r="J127" s="41" t="str">
        <f>IFERROR(VLOOKUP(F127,mapping!$D$3:$J$200,5,FALSE),0)</f>
        <v>اتوبيس 28</v>
      </c>
      <c r="K127" s="63">
        <f>IF(W127=mapping!$N$1,IFERROR(VLOOKUP(Table4[[#This Row],[Column1]],mapping!A:L,11,FALSE),0),IF(W127&gt;mapping!$N$1,IFERROR(VLOOKUP(Table4[[#This Row],[Column1]],mapping!A:L,11,FALSE),0),))</f>
        <v>4634</v>
      </c>
      <c r="L127" s="139">
        <v>22</v>
      </c>
      <c r="M127" s="60">
        <f>IF(W127=mapping!$N$1,IFERROR(VLOOKUP(Table4[[#This Row],[Column1]],mapping!A:L,12,FALSE),0),IF(W127&gt;mapping!$N$1,IFERROR(VLOOKUP(Table4[[#This Row],[Column1]],mapping!A:L,12,FALSE),0),0))</f>
        <v>3800</v>
      </c>
      <c r="N127" s="58">
        <f>Table4[[#This Row],[ سعر اليومية ]]*3%*Table4[[#This Row],[عدد الدورات ]]</f>
        <v>3058.4399999999996</v>
      </c>
      <c r="O127" s="56">
        <f>Table4[[#This Row],[ سعر اليومية ]]*Table4[[#This Row],[عدد الدورات ]]-N127</f>
        <v>98889.56</v>
      </c>
      <c r="P127" s="194"/>
      <c r="Q127" s="194"/>
      <c r="R127" s="194">
        <v>19000</v>
      </c>
      <c r="S127" s="58">
        <f>(Table4[[#This Row],[سعر يومية السائق]]*Table4[[#This Row],[عدد الدورات ]])-SUM(Table4[[#This Row],[سلف ]:[خصم ]])+Table4[[#This Row],[اضافي ]]</f>
        <v>102600</v>
      </c>
      <c r="U127" s="58">
        <f>Table4[[#This Row],[ سعر اليومية ]]*Table4[[#This Row],[عدد الدورات ]]-Table4[[#This Row],[سعر يومية السائق]]*L127</f>
        <v>18348</v>
      </c>
      <c r="V127" s="58">
        <f>U127-Table4[[#This Row],[W/H  3%]]</f>
        <v>15289.560000000001</v>
      </c>
      <c r="W127" s="66" t="str">
        <f>Table4[[#This Row],[اليوم]]&amp;Table4[[#This Row],[الشهر ]]&amp;Table4[[#This Row],[العام]]</f>
        <v>1532026</v>
      </c>
      <c r="X127" s="66" t="s">
        <v>304</v>
      </c>
    </row>
    <row r="128" spans="1:24" s="123" customFormat="1" x14ac:dyDescent="0.3">
      <c r="D128" s="123" t="e">
        <f t="shared" si="15"/>
        <v>#N/A</v>
      </c>
      <c r="E128" s="201"/>
      <c r="F128" s="123" t="e">
        <f>VLOOKUP(E128,mapping!C:J,2,FALSE)</f>
        <v>#N/A</v>
      </c>
      <c r="G128" s="123">
        <f>IFERROR(VLOOKUP(F128,mapping!$D$3:$J$200,2,FALSE),0)</f>
        <v>0</v>
      </c>
      <c r="H128" s="123">
        <f>IFERROR(VLOOKUP(F128,mapping!$D$3:$J$200,3,FALSE),0)</f>
        <v>0</v>
      </c>
      <c r="I128" s="123">
        <f>IFERROR(VLOOKUP(F128,mapping!$D$3:$J$200,4,FALSE),0)</f>
        <v>0</v>
      </c>
      <c r="J128" s="123">
        <f>IFERROR(VLOOKUP(F128,mapping!$D$3:$J$200,5,FALSE),0)</f>
        <v>0</v>
      </c>
      <c r="K128" s="124">
        <f>IF(W128=mapping!$N$1,IFERROR(VLOOKUP(Table4[[#This Row],[Column1]],mapping!A:L,11,FALSE),0),IF(W128&gt;mapping!$N$1,IFERROR(VLOOKUP(Table4[[#This Row],[Column1]],mapping!A:L,11,FALSE),0),))</f>
        <v>0</v>
      </c>
      <c r="L128" s="140"/>
      <c r="M128" s="124">
        <f>IF(W128=mapping!$N$1,IFERROR(VLOOKUP(Table4[[#This Row],[Column1]],mapping!A:L,12,FALSE),0),IF(W128&gt;mapping!$N$1,IFERROR(VLOOKUP(Table4[[#This Row],[Column1]],mapping!A:L,12,FALSE),0),0))</f>
        <v>0</v>
      </c>
      <c r="N128" s="125">
        <f>Table4[[#This Row],[ سعر اليومية ]]*3%*Table4[[#This Row],[عدد الدورات ]]</f>
        <v>0</v>
      </c>
      <c r="O128" s="126">
        <f>Table4[[#This Row],[ سعر اليومية ]]*Table4[[#This Row],[عدد الدورات ]]-N128</f>
        <v>0</v>
      </c>
      <c r="P128" s="195"/>
      <c r="Q128" s="195"/>
      <c r="R128" s="195"/>
      <c r="S128" s="125">
        <f>(Table4[[#This Row],[سعر يومية السائق]]*Table4[[#This Row],[عدد الدورات ]])-SUM(Table4[[#This Row],[سلف ]:[خصم ]])+Table4[[#This Row],[اضافي ]]</f>
        <v>0</v>
      </c>
      <c r="U128" s="125">
        <f>Table4[[#This Row],[ سعر اليومية ]]*Table4[[#This Row],[عدد الدورات ]]-Table4[[#This Row],[سعر يومية السائق]]*L128</f>
        <v>0</v>
      </c>
      <c r="V128" s="125">
        <f>U128-Table4[[#This Row],[W/H  3%]]</f>
        <v>0</v>
      </c>
      <c r="W128" s="127" t="str">
        <f>Table4[[#This Row],[اليوم]]&amp;Table4[[#This Row],[الشهر ]]&amp;Table4[[#This Row],[العام]]</f>
        <v/>
      </c>
      <c r="X128" s="127" t="s">
        <v>304</v>
      </c>
    </row>
    <row r="129" spans="1:24" ht="14" customHeight="1" x14ac:dyDescent="0.3">
      <c r="A129" s="62">
        <v>30</v>
      </c>
      <c r="B129" s="62">
        <v>4</v>
      </c>
      <c r="C129" s="62">
        <v>2026</v>
      </c>
      <c r="D129" s="41" t="str">
        <f t="shared" si="15"/>
        <v>مصطفي قليوبقليوب FIRST STARTم.نصر ميكروباص صيني</v>
      </c>
      <c r="E129" s="4">
        <v>1000</v>
      </c>
      <c r="F129" s="41" t="str">
        <f>VLOOKUP(E129,mapping!C:J,2,FALSE)</f>
        <v>مصطفي قليوب</v>
      </c>
      <c r="G129" s="41" t="str">
        <f>IFERROR(VLOOKUP(F129,mapping!$D$3:$J$200,2,FALSE),0)</f>
        <v xml:space="preserve">قليوب </v>
      </c>
      <c r="H129" s="41" t="str">
        <f>IFERROR(VLOOKUP(F129,mapping!$D$3:$J$200,3,FALSE),0)</f>
        <v>FIRST START</v>
      </c>
      <c r="I129" s="41" t="str">
        <f>IFERROR(VLOOKUP(F129,mapping!$D$3:$J$200,4,FALSE),0)</f>
        <v xml:space="preserve">م.نصر </v>
      </c>
      <c r="J129" s="41" t="str">
        <f>IFERROR(VLOOKUP(F129,mapping!$D$3:$J$200,5,FALSE),0)</f>
        <v>ميكروباص صيني</v>
      </c>
      <c r="K129" s="63">
        <f>IF(W129=mapping!$N$1,IFERROR(VLOOKUP(Table4[[#This Row],[Column1]],mapping!A:L,11,FALSE),0),IF(W129&gt;mapping!$N$1,IFERROR(VLOOKUP(Table4[[#This Row],[Column1]],mapping!A:L,11,FALSE),0),))</f>
        <v>1250</v>
      </c>
      <c r="L129" s="139">
        <v>24</v>
      </c>
      <c r="M129" s="60">
        <f>IF(W129=mapping!$N$1,IFERROR(VLOOKUP(Table4[[#This Row],[Column1]],mapping!A:L,12,FALSE),0),IF(W129&gt;mapping!$N$1,IFERROR(VLOOKUP(Table4[[#This Row],[Column1]],mapping!A:L,12,FALSE),0),0))</f>
        <v>1200</v>
      </c>
      <c r="N129" s="58">
        <f>Table4[[#This Row],[ سعر اليومية ]]*3%*Table4[[#This Row],[عدد الدورات ]]</f>
        <v>900</v>
      </c>
      <c r="O129" s="56">
        <f>Table4[[#This Row],[ سعر اليومية ]]*Table4[[#This Row],[عدد الدورات ]]-N129</f>
        <v>29100</v>
      </c>
      <c r="P129" s="194"/>
      <c r="Q129" s="194"/>
      <c r="R129" s="194"/>
      <c r="S129" s="58">
        <f>(Table4[[#This Row],[سعر يومية السائق]]*Table4[[#This Row],[عدد الدورات ]])-SUM(Table4[[#This Row],[سلف ]:[خصم ]])+Table4[[#This Row],[اضافي ]]</f>
        <v>28800</v>
      </c>
      <c r="U129" s="58">
        <f>Table4[[#This Row],[ سعر اليومية ]]*Table4[[#This Row],[عدد الدورات ]]-Table4[[#This Row],[سعر يومية السائق]]*L129</f>
        <v>1200</v>
      </c>
      <c r="V129" s="58">
        <f>U129-Table4[[#This Row],[W/H  3%]]</f>
        <v>300</v>
      </c>
      <c r="W129" s="66" t="str">
        <f>Table4[[#This Row],[اليوم]]&amp;Table4[[#This Row],[الشهر ]]&amp;Table4[[#This Row],[العام]]</f>
        <v>3042026</v>
      </c>
      <c r="X129" s="66" t="s">
        <v>304</v>
      </c>
    </row>
    <row r="130" spans="1:24" ht="14" customHeight="1" x14ac:dyDescent="0.3">
      <c r="A130" s="62">
        <v>30</v>
      </c>
      <c r="B130" s="62">
        <v>4</v>
      </c>
      <c r="C130" s="62">
        <v>2026</v>
      </c>
      <c r="D130" s="41" t="str">
        <f t="shared" si="15"/>
        <v>سعيد الصباغ داخلي FIRST STARTالتجمع سوزوكي</v>
      </c>
      <c r="E130" s="4">
        <v>1001</v>
      </c>
      <c r="F130" s="41" t="str">
        <f>VLOOKUP(E130,mapping!C:J,2,FALSE)</f>
        <v xml:space="preserve">سعيد الصباغ </v>
      </c>
      <c r="G130" s="41" t="str">
        <f>IFERROR(VLOOKUP(F130,mapping!$D$3:$J$200,2,FALSE),0)</f>
        <v xml:space="preserve">داخلي </v>
      </c>
      <c r="H130" s="41" t="str">
        <f>IFERROR(VLOOKUP(F130,mapping!$D$3:$J$200,3,FALSE),0)</f>
        <v>FIRST START</v>
      </c>
      <c r="I130" s="41" t="str">
        <f>IFERROR(VLOOKUP(F130,mapping!$D$3:$J$200,4,FALSE),0)</f>
        <v xml:space="preserve">التجمع </v>
      </c>
      <c r="J130" s="41" t="str">
        <f>IFERROR(VLOOKUP(F130,mapping!$D$3:$J$200,5,FALSE),0)</f>
        <v>سوزوكي</v>
      </c>
      <c r="K130" s="63">
        <f>IF(W130=mapping!$N$1,IFERROR(VLOOKUP(Table4[[#This Row],[Column1]],mapping!A:L,11,FALSE),0),IF(W130&gt;mapping!$N$1,IFERROR(VLOOKUP(Table4[[#This Row],[Column1]],mapping!A:L,11,FALSE),0),))</f>
        <v>30000</v>
      </c>
      <c r="L130" s="139">
        <v>1.0449999999999999</v>
      </c>
      <c r="M130" s="60">
        <f>IF(W130=mapping!$N$1,IFERROR(VLOOKUP(Table4[[#This Row],[Column1]],mapping!A:L,12,FALSE),0),IF(W130&gt;mapping!$N$1,IFERROR(VLOOKUP(Table4[[#This Row],[Column1]],mapping!A:L,12,FALSE),0),0))</f>
        <v>25500</v>
      </c>
      <c r="N130" s="58">
        <f>Table4[[#This Row],[ سعر اليومية ]]*3%*Table4[[#This Row],[عدد الدورات ]]</f>
        <v>940.49999999999989</v>
      </c>
      <c r="O130" s="56">
        <f>Table4[[#This Row],[ سعر اليومية ]]*Table4[[#This Row],[عدد الدورات ]]-N130</f>
        <v>30409.499999999996</v>
      </c>
      <c r="P130" s="194"/>
      <c r="Q130" s="194"/>
      <c r="R130" s="194"/>
      <c r="S130" s="58">
        <f>(Table4[[#This Row],[سعر يومية السائق]]*Table4[[#This Row],[عدد الدورات ]])-SUM(Table4[[#This Row],[سلف ]:[خصم ]])+Table4[[#This Row],[اضافي ]]</f>
        <v>26647.5</v>
      </c>
      <c r="U130" s="58">
        <f>Table4[[#This Row],[ سعر اليومية ]]*Table4[[#This Row],[عدد الدورات ]]-Table4[[#This Row],[سعر يومية السائق]]*L130</f>
        <v>4702.4999999999964</v>
      </c>
      <c r="V130" s="58">
        <f>U130-Table4[[#This Row],[W/H  3%]]</f>
        <v>3761.9999999999964</v>
      </c>
      <c r="W130" s="66" t="str">
        <f>Table4[[#This Row],[اليوم]]&amp;Table4[[#This Row],[الشهر ]]&amp;Table4[[#This Row],[العام]]</f>
        <v>3042026</v>
      </c>
      <c r="X130" s="66" t="s">
        <v>304</v>
      </c>
    </row>
    <row r="131" spans="1:24" ht="14" customHeight="1" x14ac:dyDescent="0.3">
      <c r="A131" s="62">
        <v>30</v>
      </c>
      <c r="B131" s="62">
        <v>4</v>
      </c>
      <c r="C131" s="62">
        <v>2026</v>
      </c>
      <c r="D131" s="41" t="str">
        <f t="shared" si="15"/>
        <v>عمرو برعي الجراجFLITCH AND GRAINالتجمع ميكروباص صيني</v>
      </c>
      <c r="E131" s="4">
        <v>2000</v>
      </c>
      <c r="F131" s="41" t="str">
        <f>VLOOKUP(E131,mapping!C:J,2,FALSE)</f>
        <v xml:space="preserve">عمرو برعي </v>
      </c>
      <c r="G131" s="41" t="str">
        <f>IFERROR(VLOOKUP(F131,mapping!$D$3:$J$200,2,FALSE),0)</f>
        <v>الجراج</v>
      </c>
      <c r="H131" s="41" t="str">
        <f>IFERROR(VLOOKUP(F131,mapping!$D$3:$J$200,3,FALSE),0)</f>
        <v>FLITCH AND GRAIN</v>
      </c>
      <c r="I131" s="41" t="str">
        <f>IFERROR(VLOOKUP(F131,mapping!$D$3:$J$200,4,FALSE),0)</f>
        <v xml:space="preserve">التجمع </v>
      </c>
      <c r="J131" s="41" t="str">
        <f>IFERROR(VLOOKUP(F131,mapping!$D$3:$J$200,5,FALSE),0)</f>
        <v>ميكروباص صيني</v>
      </c>
      <c r="K131" s="63">
        <f>IF(W131=mapping!$N$1,IFERROR(VLOOKUP(Table4[[#This Row],[Column1]],mapping!A:L,11,FALSE),0),IF(W131&gt;mapping!$N$1,IFERROR(VLOOKUP(Table4[[#This Row],[Column1]],mapping!A:L,11,FALSE),0),))</f>
        <v>1300</v>
      </c>
      <c r="L131" s="139">
        <v>25</v>
      </c>
      <c r="M131" s="60">
        <f>IF(W131=mapping!$N$1,IFERROR(VLOOKUP(Table4[[#This Row],[Column1]],mapping!A:L,12,FALSE),0),IF(W131&gt;mapping!$N$1,IFERROR(VLOOKUP(Table4[[#This Row],[Column1]],mapping!A:L,12,FALSE),0),0))</f>
        <v>1050</v>
      </c>
      <c r="N131" s="58">
        <f>Table4[[#This Row],[ سعر اليومية ]]*3%*Table4[[#This Row],[عدد الدورات ]]</f>
        <v>975</v>
      </c>
      <c r="O131" s="56">
        <f>Table4[[#This Row],[ سعر اليومية ]]*Table4[[#This Row],[عدد الدورات ]]-N131</f>
        <v>31525</v>
      </c>
      <c r="P131" s="194"/>
      <c r="Q131" s="194"/>
      <c r="R131" s="194"/>
      <c r="S131" s="58">
        <f>(Table4[[#This Row],[سعر يومية السائق]]*Table4[[#This Row],[عدد الدورات ]])-SUM(Table4[[#This Row],[سلف ]:[خصم ]])+Table4[[#This Row],[اضافي ]]</f>
        <v>26250</v>
      </c>
      <c r="U131" s="58">
        <f>Table4[[#This Row],[ سعر اليومية ]]*Table4[[#This Row],[عدد الدورات ]]-Table4[[#This Row],[سعر يومية السائق]]*L131</f>
        <v>6250</v>
      </c>
      <c r="V131" s="58">
        <f>U131-Table4[[#This Row],[W/H  3%]]</f>
        <v>5275</v>
      </c>
      <c r="W131" s="66" t="str">
        <f>Table4[[#This Row],[اليوم]]&amp;Table4[[#This Row],[الشهر ]]&amp;Table4[[#This Row],[العام]]</f>
        <v>3042026</v>
      </c>
      <c r="X131" s="66" t="s">
        <v>304</v>
      </c>
    </row>
    <row r="132" spans="1:24" ht="14" customHeight="1" x14ac:dyDescent="0.3">
      <c r="A132" s="62">
        <v>30</v>
      </c>
      <c r="B132" s="62">
        <v>4</v>
      </c>
      <c r="C132" s="62">
        <v>2026</v>
      </c>
      <c r="D132" s="41" t="str">
        <f t="shared" si="15"/>
        <v>مصطفي الف مسكنالف مسكن 3 ورديةنجمة هليوبوليسالتجمع اتوبيس 28</v>
      </c>
      <c r="E132" s="4">
        <v>3000</v>
      </c>
      <c r="F132" s="41" t="str">
        <f>VLOOKUP(E132,mapping!C:J,2,FALSE)</f>
        <v>مصطفي الف مسكن</v>
      </c>
      <c r="G132" s="41" t="str">
        <f>IFERROR(VLOOKUP(F132,mapping!$D$3:$J$200,2,FALSE),0)</f>
        <v>الف مسكن 3 وردية</v>
      </c>
      <c r="H132" s="41" t="str">
        <f>IFERROR(VLOOKUP(F132,mapping!$D$3:$J$200,3,FALSE),0)</f>
        <v>نجمة هليوبوليس</v>
      </c>
      <c r="I132" s="41" t="str">
        <f>IFERROR(VLOOKUP(F132,mapping!$D$3:$J$200,4,FALSE),0)</f>
        <v xml:space="preserve">التجمع </v>
      </c>
      <c r="J132" s="41" t="str">
        <f>IFERROR(VLOOKUP(F132,mapping!$D$3:$J$200,5,FALSE),0)</f>
        <v>اتوبيس 28</v>
      </c>
      <c r="K132" s="63">
        <f>IF(W132=mapping!$N$1,IFERROR(VLOOKUP(Table4[[#This Row],[Column1]],mapping!A:L,11,FALSE),0),IF(W132&gt;mapping!$N$1,IFERROR(VLOOKUP(Table4[[#This Row],[Column1]],mapping!A:L,11,FALSE),0),))</f>
        <v>4297</v>
      </c>
      <c r="L132" s="139">
        <v>30</v>
      </c>
      <c r="M132" s="60">
        <f>IF(W132=mapping!$N$1,IFERROR(VLOOKUP(Table4[[#This Row],[Column1]],mapping!A:L,12,FALSE),0),IF(W132&gt;mapping!$N$1,IFERROR(VLOOKUP(Table4[[#This Row],[Column1]],mapping!A:L,12,FALSE),0),0))</f>
        <v>3800</v>
      </c>
      <c r="N132" s="58">
        <f>Table4[[#This Row],[ سعر اليومية ]]*3%*Table4[[#This Row],[عدد الدورات ]]</f>
        <v>3867.2999999999997</v>
      </c>
      <c r="O132" s="56">
        <f>Table4[[#This Row],[ سعر اليومية ]]*Table4[[#This Row],[عدد الدورات ]]-N132</f>
        <v>125042.7</v>
      </c>
      <c r="P132" s="194">
        <v>6500</v>
      </c>
      <c r="Q132" s="194"/>
      <c r="R132" s="194">
        <v>6600</v>
      </c>
      <c r="S132" s="58">
        <f>(Table4[[#This Row],[سعر يومية السائق]]*Table4[[#This Row],[عدد الدورات ]])-SUM(Table4[[#This Row],[سلف ]:[خصم ]])+Table4[[#This Row],[اضافي ]]</f>
        <v>114100</v>
      </c>
      <c r="T132" s="41" t="s">
        <v>397</v>
      </c>
      <c r="U132" s="58">
        <f>Table4[[#This Row],[ سعر اليومية ]]*Table4[[#This Row],[عدد الدورات ]]-Table4[[#This Row],[سعر يومية السائق]]*L132</f>
        <v>14910</v>
      </c>
      <c r="V132" s="58">
        <f>U132-Table4[[#This Row],[W/H  3%]]</f>
        <v>11042.7</v>
      </c>
      <c r="W132" s="66" t="str">
        <f>Table4[[#This Row],[اليوم]]&amp;Table4[[#This Row],[الشهر ]]&amp;Table4[[#This Row],[العام]]</f>
        <v>3042026</v>
      </c>
      <c r="X132" s="66" t="s">
        <v>304</v>
      </c>
    </row>
    <row r="133" spans="1:24" ht="14" customHeight="1" x14ac:dyDescent="0.3">
      <c r="A133" s="62">
        <v>30</v>
      </c>
      <c r="B133" s="62">
        <v>4</v>
      </c>
      <c r="C133" s="62">
        <v>2026</v>
      </c>
      <c r="D133" s="41" t="str">
        <f t="shared" si="15"/>
        <v>محمد عبد المنعم قليوب 1 ورديةنجمة هليوبوليسالتجمع اتوبيس 28</v>
      </c>
      <c r="E133" s="4">
        <v>3001</v>
      </c>
      <c r="F133" s="41" t="str">
        <f>VLOOKUP(E133,mapping!C:J,2,FALSE)</f>
        <v xml:space="preserve">محمد عبد المنعم </v>
      </c>
      <c r="G133" s="41" t="str">
        <f>IFERROR(VLOOKUP(F133,mapping!$D$3:$J$200,2,FALSE),0)</f>
        <v>قليوب 1 وردية</v>
      </c>
      <c r="H133" s="41" t="str">
        <f>IFERROR(VLOOKUP(F133,mapping!$D$3:$J$200,3,FALSE),0)</f>
        <v>نجمة هليوبوليس</v>
      </c>
      <c r="I133" s="41" t="str">
        <f>IFERROR(VLOOKUP(F133,mapping!$D$3:$J$200,4,FALSE),0)</f>
        <v xml:space="preserve">التجمع </v>
      </c>
      <c r="J133" s="41" t="str">
        <f>IFERROR(VLOOKUP(F133,mapping!$D$3:$J$200,5,FALSE),0)</f>
        <v>اتوبيس 28</v>
      </c>
      <c r="K133" s="63">
        <f>IF(W133=mapping!$N$1,IFERROR(VLOOKUP(Table4[[#This Row],[Column1]],mapping!A:L,11,FALSE),0),IF(W133&gt;mapping!$N$1,IFERROR(VLOOKUP(Table4[[#This Row],[Column1]],mapping!A:L,11,FALSE),0),))</f>
        <v>1964</v>
      </c>
      <c r="L133" s="139">
        <v>12.5</v>
      </c>
      <c r="M133" s="60">
        <f>IF(W133=mapping!$N$1,IFERROR(VLOOKUP(Table4[[#This Row],[Column1]],mapping!A:L,12,FALSE),0),IF(W133&gt;mapping!$N$1,IFERROR(VLOOKUP(Table4[[#This Row],[Column1]],mapping!A:L,12,FALSE),0),0))</f>
        <v>2000</v>
      </c>
      <c r="N133" s="58">
        <f>Table4[[#This Row],[ سعر اليومية ]]*3%*Table4[[#This Row],[عدد الدورات ]]</f>
        <v>736.49999999999989</v>
      </c>
      <c r="O133" s="56">
        <f>Table4[[#This Row],[ سعر اليومية ]]*Table4[[#This Row],[عدد الدورات ]]-N133</f>
        <v>23813.5</v>
      </c>
      <c r="P133" s="194"/>
      <c r="Q133" s="194"/>
      <c r="R133" s="194">
        <f>7000+4400</f>
        <v>11400</v>
      </c>
      <c r="S133" s="58">
        <f>(Table4[[#This Row],[سعر يومية السائق]]*Table4[[#This Row],[عدد الدورات ]])-SUM(Table4[[#This Row],[سلف ]:[خصم ]])+Table4[[#This Row],[اضافي ]]</f>
        <v>36400</v>
      </c>
      <c r="T133" s="41" t="s">
        <v>415</v>
      </c>
      <c r="U133" s="58">
        <f>Table4[[#This Row],[ سعر اليومية ]]*Table4[[#This Row],[عدد الدورات ]]-Table4[[#This Row],[سعر يومية السائق]]*L133</f>
        <v>-450</v>
      </c>
      <c r="V133" s="58">
        <f>U133-Table4[[#This Row],[W/H  3%]]</f>
        <v>-1186.5</v>
      </c>
      <c r="W133" s="66" t="str">
        <f>Table4[[#This Row],[اليوم]]&amp;Table4[[#This Row],[الشهر ]]&amp;Table4[[#This Row],[العام]]</f>
        <v>3042026</v>
      </c>
      <c r="X133" s="66" t="s">
        <v>304</v>
      </c>
    </row>
    <row r="134" spans="1:24" ht="14" customHeight="1" x14ac:dyDescent="0.3">
      <c r="A134" s="62">
        <v>30</v>
      </c>
      <c r="B134" s="62">
        <v>4</v>
      </c>
      <c r="C134" s="62">
        <v>2026</v>
      </c>
      <c r="D134" s="41" t="str">
        <f t="shared" si="15"/>
        <v>ممدوح كيلاني1قليوب 3 وردية نجمة هليوبوليسالتجمع اتوبيس 28</v>
      </c>
      <c r="E134" s="4">
        <v>3002</v>
      </c>
      <c r="F134" s="41" t="str">
        <f>VLOOKUP(E134,mapping!C:J,2,FALSE)</f>
        <v>ممدوح كيلاني1</v>
      </c>
      <c r="G134" s="41" t="str">
        <f>IFERROR(VLOOKUP(F134,mapping!$D$3:$J$200,2,FALSE),0)</f>
        <v xml:space="preserve">قليوب 3 وردية </v>
      </c>
      <c r="H134" s="41" t="str">
        <f>IFERROR(VLOOKUP(F134,mapping!$D$3:$J$200,3,FALSE),0)</f>
        <v>نجمة هليوبوليس</v>
      </c>
      <c r="I134" s="41" t="str">
        <f>IFERROR(VLOOKUP(F134,mapping!$D$3:$J$200,4,FALSE),0)</f>
        <v xml:space="preserve">التجمع </v>
      </c>
      <c r="J134" s="41" t="str">
        <f>IFERROR(VLOOKUP(F134,mapping!$D$3:$J$200,5,FALSE),0)</f>
        <v>اتوبيس 28</v>
      </c>
      <c r="K134" s="63">
        <f>IF(W134=mapping!$N$1,IFERROR(VLOOKUP(Table4[[#This Row],[Column1]],mapping!A:L,11,FALSE),0),IF(W134&gt;mapping!$N$1,IFERROR(VLOOKUP(Table4[[#This Row],[Column1]],mapping!A:L,11,FALSE),0),))</f>
        <v>4297</v>
      </c>
      <c r="L134" s="139">
        <v>30</v>
      </c>
      <c r="M134" s="60">
        <f>IF(W134=mapping!$N$1,IFERROR(VLOOKUP(Table4[[#This Row],[Column1]],mapping!A:L,12,FALSE),0),IF(W134&gt;mapping!$N$1,IFERROR(VLOOKUP(Table4[[#This Row],[Column1]],mapping!A:L,12,FALSE),0),0))</f>
        <v>3900</v>
      </c>
      <c r="N134" s="58">
        <f>Table4[[#This Row],[ سعر اليومية ]]*3%*Table4[[#This Row],[عدد الدورات ]]</f>
        <v>3867.2999999999997</v>
      </c>
      <c r="O134" s="56">
        <f>Table4[[#This Row],[ سعر اليومية ]]*Table4[[#This Row],[عدد الدورات ]]-N134</f>
        <v>125042.7</v>
      </c>
      <c r="P134" s="194"/>
      <c r="Q134" s="194"/>
      <c r="R134" s="194">
        <v>9800</v>
      </c>
      <c r="S134" s="58">
        <f>(Table4[[#This Row],[سعر يومية السائق]]*Table4[[#This Row],[عدد الدورات ]])-SUM(Table4[[#This Row],[سلف ]:[خصم ]])+Table4[[#This Row],[اضافي ]]</f>
        <v>126800</v>
      </c>
      <c r="T134" s="41" t="s">
        <v>397</v>
      </c>
      <c r="U134" s="58">
        <f>Table4[[#This Row],[ سعر اليومية ]]*Table4[[#This Row],[عدد الدورات ]]-Table4[[#This Row],[سعر يومية السائق]]*L134</f>
        <v>11910</v>
      </c>
      <c r="V134" s="58">
        <f>U134-Table4[[#This Row],[W/H  3%]]</f>
        <v>8042.7000000000007</v>
      </c>
      <c r="W134" s="66" t="str">
        <f>Table4[[#This Row],[اليوم]]&amp;Table4[[#This Row],[الشهر ]]&amp;Table4[[#This Row],[العام]]</f>
        <v>3042026</v>
      </c>
      <c r="X134" s="66" t="s">
        <v>304</v>
      </c>
    </row>
    <row r="135" spans="1:24" x14ac:dyDescent="0.3">
      <c r="A135" s="62">
        <v>30</v>
      </c>
      <c r="B135" s="62">
        <v>4</v>
      </c>
      <c r="C135" s="62">
        <v>2026</v>
      </c>
      <c r="D135" s="41" t="str">
        <f t="shared" si="15"/>
        <v>ممدوح كيلاني2المنيب 3وردية نجمة هليوبوليسالتجمع اتوبيس 28</v>
      </c>
      <c r="E135" s="4">
        <v>3003</v>
      </c>
      <c r="F135" s="41" t="str">
        <f>VLOOKUP(E135,mapping!C:J,2,FALSE)</f>
        <v>ممدوح كيلاني2</v>
      </c>
      <c r="G135" s="41" t="str">
        <f>IFERROR(VLOOKUP(F135,mapping!$D$3:$J$200,2,FALSE),0)</f>
        <v xml:space="preserve">المنيب 3وردية </v>
      </c>
      <c r="H135" s="41" t="str">
        <f>IFERROR(VLOOKUP(F135,mapping!$D$3:$J$200,3,FALSE),0)</f>
        <v>نجمة هليوبوليس</v>
      </c>
      <c r="I135" s="41" t="str">
        <f>IFERROR(VLOOKUP(F135,mapping!$D$3:$J$200,4,FALSE),0)</f>
        <v xml:space="preserve">التجمع </v>
      </c>
      <c r="J135" s="41" t="str">
        <f>IFERROR(VLOOKUP(F135,mapping!$D$3:$J$200,5,FALSE),0)</f>
        <v>اتوبيس 28</v>
      </c>
      <c r="K135" s="63">
        <f>IF(W135=mapping!$N$1,IFERROR(VLOOKUP(Table4[[#This Row],[Column1]],mapping!A:L,11,FALSE),0),IF(W135&gt;mapping!$N$1,IFERROR(VLOOKUP(Table4[[#This Row],[Column1]],mapping!A:L,11,FALSE),0),))</f>
        <v>4417</v>
      </c>
      <c r="L135" s="139">
        <v>12</v>
      </c>
      <c r="M135" s="60">
        <f>IF(W135=mapping!$N$1,IFERROR(VLOOKUP(Table4[[#This Row],[Column1]],mapping!A:L,12,FALSE),0),IF(W135&gt;mapping!$N$1,IFERROR(VLOOKUP(Table4[[#This Row],[Column1]],mapping!A:L,12,FALSE),0),0))</f>
        <v>3700</v>
      </c>
      <c r="N135" s="58">
        <f>Table4[[#This Row],[ سعر اليومية ]]*3%*Table4[[#This Row],[عدد الدورات ]]</f>
        <v>1590.12</v>
      </c>
      <c r="O135" s="56">
        <f>Table4[[#This Row],[ سعر اليومية ]]*Table4[[#This Row],[عدد الدورات ]]-N135</f>
        <v>51413.88</v>
      </c>
      <c r="P135" s="194"/>
      <c r="Q135" s="194">
        <v>800</v>
      </c>
      <c r="R135" s="194">
        <v>6600</v>
      </c>
      <c r="S135" s="58">
        <f>(Table4[[#This Row],[سعر يومية السائق]]*Table4[[#This Row],[عدد الدورات ]])-SUM(Table4[[#This Row],[سلف ]:[خصم ]])+Table4[[#This Row],[اضافي ]]</f>
        <v>50200</v>
      </c>
      <c r="T135" s="41" t="s">
        <v>397</v>
      </c>
      <c r="U135" s="58">
        <f>Table4[[#This Row],[ سعر اليومية ]]*Table4[[#This Row],[عدد الدورات ]]-Table4[[#This Row],[سعر يومية السائق]]*L135</f>
        <v>8604</v>
      </c>
      <c r="V135" s="58">
        <f>U135-Table4[[#This Row],[W/H  3%]]</f>
        <v>7013.88</v>
      </c>
      <c r="W135" s="66" t="str">
        <f>Table4[[#This Row],[اليوم]]&amp;Table4[[#This Row],[الشهر ]]&amp;Table4[[#This Row],[العام]]</f>
        <v>3042026</v>
      </c>
      <c r="X135" s="66" t="s">
        <v>304</v>
      </c>
    </row>
    <row r="136" spans="1:24" x14ac:dyDescent="0.3">
      <c r="A136" s="62">
        <v>30</v>
      </c>
      <c r="B136" s="62">
        <v>4</v>
      </c>
      <c r="C136" s="62">
        <v>2026</v>
      </c>
      <c r="D136" s="41" t="str">
        <f t="shared" ref="D136" si="18">F136&amp;G136&amp;H136&amp;I136&amp;J136</f>
        <v>ممدوح كيلاني3المنيب 3وردية نجمة هليوبوليسالتجمع ميكروباص</v>
      </c>
      <c r="E136" s="4">
        <v>3004</v>
      </c>
      <c r="F136" s="41" t="str">
        <f>VLOOKUP(E136,mapping!C:J,2,FALSE)</f>
        <v>ممدوح كيلاني3</v>
      </c>
      <c r="G136" s="41" t="str">
        <f>IFERROR(VLOOKUP(F136,mapping!$D$3:$J$200,2,FALSE),0)</f>
        <v xml:space="preserve">المنيب 3وردية </v>
      </c>
      <c r="H136" s="41" t="str">
        <f>IFERROR(VLOOKUP(F136,mapping!$D$3:$J$200,3,FALSE),0)</f>
        <v>نجمة هليوبوليس</v>
      </c>
      <c r="I136" s="41" t="str">
        <f>IFERROR(VLOOKUP(F136,mapping!$D$3:$J$200,4,FALSE),0)</f>
        <v xml:space="preserve">التجمع </v>
      </c>
      <c r="J136" s="41" t="str">
        <f>IFERROR(VLOOKUP(F136,mapping!$D$3:$J$200,5,FALSE),0)</f>
        <v>ميكروباص</v>
      </c>
      <c r="K136" s="63">
        <f>IF(W136=mapping!$N$1,IFERROR(VLOOKUP(Table4[[#This Row],[Column1]],mapping!A:L,11,FALSE),0),IF(W136&gt;mapping!$N$1,IFERROR(VLOOKUP(Table4[[#This Row],[Column1]],mapping!A:L,11,FALSE),0),))</f>
        <v>3600</v>
      </c>
      <c r="L136" s="139">
        <v>18</v>
      </c>
      <c r="M136" s="60">
        <f>IF(W136=mapping!$N$1,IFERROR(VLOOKUP(Table4[[#This Row],[Column1]],mapping!A:L,12,FALSE),0),IF(W136&gt;mapping!$N$1,IFERROR(VLOOKUP(Table4[[#This Row],[Column1]],mapping!A:L,12,FALSE),0),0))</f>
        <v>2700</v>
      </c>
      <c r="N136" s="58">
        <f>Table4[[#This Row],[ سعر اليومية ]]*3%*Table4[[#This Row],[عدد الدورات ]]</f>
        <v>1944</v>
      </c>
      <c r="O136" s="56">
        <f>Table4[[#This Row],[ سعر اليومية ]]*Table4[[#This Row],[عدد الدورات ]]-N136</f>
        <v>62856</v>
      </c>
      <c r="P136" s="194"/>
      <c r="Q136" s="194"/>
      <c r="R136" s="194">
        <v>6600</v>
      </c>
      <c r="S136" s="58">
        <f>(Table4[[#This Row],[سعر يومية السائق]]*Table4[[#This Row],[عدد الدورات ]])-SUM(Table4[[#This Row],[سلف ]:[خصم ]])+Table4[[#This Row],[اضافي ]]</f>
        <v>55200</v>
      </c>
      <c r="T136" s="41" t="s">
        <v>397</v>
      </c>
      <c r="U136" s="58">
        <f>Table4[[#This Row],[ سعر اليومية ]]*Table4[[#This Row],[عدد الدورات ]]-Table4[[#This Row],[سعر يومية السائق]]*L136</f>
        <v>16200</v>
      </c>
      <c r="V136" s="58">
        <f>U136-Table4[[#This Row],[W/H  3%]]</f>
        <v>14256</v>
      </c>
      <c r="W136" s="66" t="str">
        <f>Table4[[#This Row],[اليوم]]&amp;Table4[[#This Row],[الشهر ]]&amp;Table4[[#This Row],[العام]]</f>
        <v>3042026</v>
      </c>
      <c r="X136" s="66" t="s">
        <v>304</v>
      </c>
    </row>
    <row r="137" spans="1:24" x14ac:dyDescent="0.3">
      <c r="A137" s="62">
        <v>30</v>
      </c>
      <c r="B137" s="62">
        <v>4</v>
      </c>
      <c r="C137" s="62">
        <v>2026</v>
      </c>
      <c r="D137" s="41" t="str">
        <f t="shared" si="15"/>
        <v xml:space="preserve">رجب سلامة 1المرج لوجستيكااكتوبر هاي اس </v>
      </c>
      <c r="E137" s="4">
        <v>4000</v>
      </c>
      <c r="F137" s="41" t="str">
        <f>VLOOKUP(E137,mapping!C:J,2,FALSE)</f>
        <v>رجب سلامة 1</v>
      </c>
      <c r="G137" s="41" t="str">
        <f>IFERROR(VLOOKUP(F137,mapping!$D$3:$J$200,2,FALSE),0)</f>
        <v xml:space="preserve">المرج </v>
      </c>
      <c r="H137" s="41" t="str">
        <f>IFERROR(VLOOKUP(F137,mapping!$D$3:$J$200,3,FALSE),0)</f>
        <v>لوجستيكا</v>
      </c>
      <c r="I137" s="41" t="str">
        <f>IFERROR(VLOOKUP(F137,mapping!$D$3:$J$200,4,FALSE),0)</f>
        <v xml:space="preserve">اكتوبر </v>
      </c>
      <c r="J137" s="41" t="str">
        <f>IFERROR(VLOOKUP(F137,mapping!$D$3:$J$200,5,FALSE),0)</f>
        <v xml:space="preserve">هاي اس </v>
      </c>
      <c r="K137" s="63">
        <f>IF(W137=mapping!$N$1,IFERROR(VLOOKUP(Table4[[#This Row],[Column1]],mapping!A:L,11,FALSE),0),IF(W137&gt;mapping!$N$1,IFERROR(VLOOKUP(Table4[[#This Row],[Column1]],mapping!A:L,11,FALSE),0),))</f>
        <v>2195</v>
      </c>
      <c r="L137" s="139">
        <v>24</v>
      </c>
      <c r="M137" s="60">
        <f>IF(W137=mapping!$N$1,IFERROR(VLOOKUP(Table4[[#This Row],[Column1]],mapping!A:L,12,FALSE),0),IF(W137&gt;mapping!$N$1,IFERROR(VLOOKUP(Table4[[#This Row],[Column1]],mapping!A:L,12,FALSE),0),0))</f>
        <v>2000</v>
      </c>
      <c r="N137" s="58">
        <f>Table4[[#This Row],[ سعر اليومية ]]*3%*Table4[[#This Row],[عدد الدورات ]]</f>
        <v>1580.3999999999999</v>
      </c>
      <c r="O137" s="56">
        <f>Table4[[#This Row],[ سعر اليومية ]]*Table4[[#This Row],[عدد الدورات ]]-N137</f>
        <v>51099.6</v>
      </c>
      <c r="P137" s="194">
        <v>5000</v>
      </c>
      <c r="Q137" s="194">
        <v>2000</v>
      </c>
      <c r="R137" s="194">
        <f>3000+25000</f>
        <v>28000</v>
      </c>
      <c r="S137" s="58">
        <f>(Table4[[#This Row],[سعر يومية السائق]]*Table4[[#This Row],[عدد الدورات ]])-SUM(Table4[[#This Row],[سلف ]:[خصم ]])+Table4[[#This Row],[اضافي ]]</f>
        <v>69000</v>
      </c>
      <c r="T137" s="41" t="s">
        <v>396</v>
      </c>
      <c r="U137" s="58">
        <f>Table4[[#This Row],[ سعر اليومية ]]*Table4[[#This Row],[عدد الدورات ]]-Table4[[#This Row],[سعر يومية السائق]]*L137</f>
        <v>4680</v>
      </c>
      <c r="V137" s="58">
        <f>U137-Table4[[#This Row],[W/H  3%]]</f>
        <v>3099.6000000000004</v>
      </c>
      <c r="W137" s="66" t="str">
        <f>Table4[[#This Row],[اليوم]]&amp;Table4[[#This Row],[الشهر ]]&amp;Table4[[#This Row],[العام]]</f>
        <v>3042026</v>
      </c>
      <c r="X137" s="66" t="s">
        <v>304</v>
      </c>
    </row>
    <row r="138" spans="1:24" x14ac:dyDescent="0.3">
      <c r="A138" s="62">
        <v>30</v>
      </c>
      <c r="B138" s="62">
        <v>4</v>
      </c>
      <c r="C138" s="62">
        <v>2026</v>
      </c>
      <c r="D138" s="41" t="str">
        <f t="shared" si="15"/>
        <v xml:space="preserve">احمد السيدالمنيب 3وردية لوجستيكااكتوبر هاي اس </v>
      </c>
      <c r="E138" s="4">
        <v>4001</v>
      </c>
      <c r="F138" s="41" t="str">
        <f>VLOOKUP(E138,mapping!C:J,2,FALSE)</f>
        <v>احمد السيد</v>
      </c>
      <c r="G138" s="41" t="str">
        <f>IFERROR(VLOOKUP(F138,mapping!$D$3:$J$200,2,FALSE),0)</f>
        <v xml:space="preserve">المنيب 3وردية </v>
      </c>
      <c r="H138" s="41" t="str">
        <f>IFERROR(VLOOKUP(F138,mapping!$D$3:$J$200,3,FALSE),0)</f>
        <v>لوجستيكا</v>
      </c>
      <c r="I138" s="41" t="str">
        <f>IFERROR(VLOOKUP(F138,mapping!$D$3:$J$200,4,FALSE),0)</f>
        <v xml:space="preserve">اكتوبر </v>
      </c>
      <c r="J138" s="41" t="str">
        <f>IFERROR(VLOOKUP(F138,mapping!$D$3:$J$200,5,FALSE),0)</f>
        <v xml:space="preserve">هاي اس </v>
      </c>
      <c r="K138" s="63">
        <f>IF(W138=mapping!$N$1,IFERROR(VLOOKUP(Table4[[#This Row],[Column1]],mapping!A:L,11,FALSE),0),IF(W138&gt;mapping!$N$1,IFERROR(VLOOKUP(Table4[[#This Row],[Column1]],mapping!A:L,11,FALSE),0),))</f>
        <v>4831</v>
      </c>
      <c r="L138" s="139">
        <v>24</v>
      </c>
      <c r="M138" s="60">
        <f>IF(W138=mapping!$N$1,IFERROR(VLOOKUP(Table4[[#This Row],[Column1]],mapping!A:L,12,FALSE),0),IF(W138&gt;mapping!$N$1,IFERROR(VLOOKUP(Table4[[#This Row],[Column1]],mapping!A:L,12,FALSE),0),0))</f>
        <v>4000</v>
      </c>
      <c r="N138" s="58">
        <f>Table4[[#This Row],[ سعر اليومية ]]*3%*Table4[[#This Row],[عدد الدورات ]]</f>
        <v>3478.32</v>
      </c>
      <c r="O138" s="56">
        <f>Table4[[#This Row],[ سعر اليومية ]]*Table4[[#This Row],[عدد الدورات ]]-N138</f>
        <v>112465.68</v>
      </c>
      <c r="P138" s="194"/>
      <c r="Q138" s="194"/>
      <c r="R138" s="194">
        <f>3750+9200</f>
        <v>12950</v>
      </c>
      <c r="S138" s="58">
        <f>(Table4[[#This Row],[سعر يومية السائق]]*Table4[[#This Row],[عدد الدورات ]])-SUM(Table4[[#This Row],[سلف ]:[خصم ]])+Table4[[#This Row],[اضافي ]]</f>
        <v>108950</v>
      </c>
      <c r="T138" s="41" t="s">
        <v>403</v>
      </c>
      <c r="U138" s="58">
        <f>Table4[[#This Row],[ سعر اليومية ]]*Table4[[#This Row],[عدد الدورات ]]-Table4[[#This Row],[سعر يومية السائق]]*L138</f>
        <v>19944</v>
      </c>
      <c r="V138" s="58">
        <f>U138-Table4[[#This Row],[W/H  3%]]</f>
        <v>16465.68</v>
      </c>
      <c r="W138" s="66" t="str">
        <f>Table4[[#This Row],[اليوم]]&amp;Table4[[#This Row],[الشهر ]]&amp;Table4[[#This Row],[العام]]</f>
        <v>3042026</v>
      </c>
      <c r="X138" s="66" t="s">
        <v>304</v>
      </c>
    </row>
    <row r="139" spans="1:24" x14ac:dyDescent="0.3">
      <c r="A139" s="62">
        <v>30</v>
      </c>
      <c r="B139" s="62">
        <v>4</v>
      </c>
      <c r="C139" s="62">
        <v>2026</v>
      </c>
      <c r="D139" s="41" t="str">
        <f t="shared" si="15"/>
        <v xml:space="preserve">حسام سعيد1القناطر 3 ورديةلوجستيكااكتوبر هاي اس </v>
      </c>
      <c r="E139" s="4">
        <v>4002</v>
      </c>
      <c r="F139" s="41" t="str">
        <f>VLOOKUP(E139,mapping!C:J,2,FALSE)</f>
        <v>حسام سعيد1</v>
      </c>
      <c r="G139" s="41" t="str">
        <f>IFERROR(VLOOKUP(F139,mapping!$D$3:$J$200,2,FALSE),0)</f>
        <v>القناطر 3 وردية</v>
      </c>
      <c r="H139" s="41" t="str">
        <f>IFERROR(VLOOKUP(F139,mapping!$D$3:$J$200,3,FALSE),0)</f>
        <v>لوجستيكا</v>
      </c>
      <c r="I139" s="41" t="str">
        <f>IFERROR(VLOOKUP(F139,mapping!$D$3:$J$200,4,FALSE),0)</f>
        <v xml:space="preserve">اكتوبر </v>
      </c>
      <c r="J139" s="41" t="str">
        <f>IFERROR(VLOOKUP(F139,mapping!$D$3:$J$200,5,FALSE),0)</f>
        <v xml:space="preserve">هاي اس </v>
      </c>
      <c r="K139" s="63">
        <f>IF(W139=mapping!$N$1,IFERROR(VLOOKUP(Table4[[#This Row],[Column1]],mapping!A:L,11,FALSE),0),IF(W139&gt;mapping!$N$1,IFERROR(VLOOKUP(Table4[[#This Row],[Column1]],mapping!A:L,11,FALSE),0),))</f>
        <v>4391</v>
      </c>
      <c r="L139" s="139">
        <v>24</v>
      </c>
      <c r="M139" s="60">
        <f>IF(W139=mapping!$N$1,IFERROR(VLOOKUP(Table4[[#This Row],[Column1]],mapping!A:L,12,FALSE),0),IF(W139&gt;mapping!$N$1,IFERROR(VLOOKUP(Table4[[#This Row],[Column1]],mapping!A:L,12,FALSE),0),0))</f>
        <v>3400</v>
      </c>
      <c r="N139" s="58">
        <f>Table4[[#This Row],[ سعر اليومية ]]*3%*Table4[[#This Row],[عدد الدورات ]]</f>
        <v>3161.5199999999995</v>
      </c>
      <c r="O139" s="56">
        <f>Table4[[#This Row],[ سعر اليومية ]]*Table4[[#This Row],[عدد الدورات ]]-N139</f>
        <v>102222.48</v>
      </c>
      <c r="P139" s="194"/>
      <c r="Q139" s="194"/>
      <c r="R139" s="194">
        <v>11800</v>
      </c>
      <c r="S139" s="58">
        <f>(Table4[[#This Row],[سعر يومية السائق]]*Table4[[#This Row],[عدد الدورات ]])-SUM(Table4[[#This Row],[سلف ]:[خصم ]])+Table4[[#This Row],[اضافي ]]</f>
        <v>93400</v>
      </c>
      <c r="T139" s="41" t="s">
        <v>397</v>
      </c>
      <c r="U139" s="58">
        <f>Table4[[#This Row],[ سعر اليومية ]]*Table4[[#This Row],[عدد الدورات ]]-Table4[[#This Row],[سعر يومية السائق]]*L139</f>
        <v>23784</v>
      </c>
      <c r="V139" s="58">
        <f>U139-Table4[[#This Row],[W/H  3%]]</f>
        <v>20622.48</v>
      </c>
      <c r="W139" s="66" t="str">
        <f>Table4[[#This Row],[اليوم]]&amp;Table4[[#This Row],[الشهر ]]&amp;Table4[[#This Row],[العام]]</f>
        <v>3042026</v>
      </c>
      <c r="X139" s="66" t="s">
        <v>304</v>
      </c>
    </row>
    <row r="140" spans="1:24" x14ac:dyDescent="0.3">
      <c r="A140" s="62">
        <v>30</v>
      </c>
      <c r="B140" s="62">
        <v>4</v>
      </c>
      <c r="C140" s="62">
        <v>2026</v>
      </c>
      <c r="D140" s="41" t="str">
        <f t="shared" si="15"/>
        <v xml:space="preserve">حسام سعيد 2نكلا انصرافلوجستيكااكتوبر هاي اس </v>
      </c>
      <c r="E140" s="4">
        <v>4003</v>
      </c>
      <c r="F140" s="41" t="str">
        <f>VLOOKUP(E140,mapping!C:J,2,FALSE)</f>
        <v>حسام سعيد 2</v>
      </c>
      <c r="G140" s="41" t="str">
        <f>IFERROR(VLOOKUP(F140,mapping!$D$3:$J$200,2,FALSE),0)</f>
        <v>نكلا انصراف</v>
      </c>
      <c r="H140" s="41" t="str">
        <f>IFERROR(VLOOKUP(F140,mapping!$D$3:$J$200,3,FALSE),0)</f>
        <v>لوجستيكا</v>
      </c>
      <c r="I140" s="41" t="str">
        <f>IFERROR(VLOOKUP(F140,mapping!$D$3:$J$200,4,FALSE),0)</f>
        <v xml:space="preserve">اكتوبر </v>
      </c>
      <c r="J140" s="41" t="str">
        <f>IFERROR(VLOOKUP(F140,mapping!$D$3:$J$200,5,FALSE),0)</f>
        <v xml:space="preserve">هاي اس </v>
      </c>
      <c r="K140" s="63">
        <f>IF(W140=mapping!$N$1,IFERROR(VLOOKUP(Table4[[#This Row],[Column1]],mapping!A:L,11,FALSE),0),IF(W140&gt;mapping!$N$1,IFERROR(VLOOKUP(Table4[[#This Row],[Column1]],mapping!A:L,11,FALSE),0),))</f>
        <v>1024</v>
      </c>
      <c r="L140" s="139">
        <v>24</v>
      </c>
      <c r="M140" s="60">
        <f>IF(W140=mapping!$N$1,IFERROR(VLOOKUP(Table4[[#This Row],[Column1]],mapping!A:L,12,FALSE),0),IF(W140&gt;mapping!$N$1,IFERROR(VLOOKUP(Table4[[#This Row],[Column1]],mapping!A:L,12,FALSE),0),0))</f>
        <v>900</v>
      </c>
      <c r="N140" s="58">
        <f>Table4[[#This Row],[ سعر اليومية ]]*3%*Table4[[#This Row],[عدد الدورات ]]</f>
        <v>737.28</v>
      </c>
      <c r="O140" s="56">
        <f>Table4[[#This Row],[ سعر اليومية ]]*Table4[[#This Row],[عدد الدورات ]]-N140</f>
        <v>23838.720000000001</v>
      </c>
      <c r="P140" s="194"/>
      <c r="Q140" s="194"/>
      <c r="R140" s="194"/>
      <c r="S140" s="58">
        <f>(Table4[[#This Row],[سعر يومية السائق]]*Table4[[#This Row],[عدد الدورات ]])-SUM(Table4[[#This Row],[سلف ]:[خصم ]])+Table4[[#This Row],[اضافي ]]</f>
        <v>21600</v>
      </c>
      <c r="U140" s="58">
        <f>Table4[[#This Row],[ سعر اليومية ]]*Table4[[#This Row],[عدد الدورات ]]-Table4[[#This Row],[سعر يومية السائق]]*L140</f>
        <v>2976</v>
      </c>
      <c r="V140" s="58">
        <f>U140-Table4[[#This Row],[W/H  3%]]</f>
        <v>2238.7200000000003</v>
      </c>
      <c r="W140" s="66" t="str">
        <f>Table4[[#This Row],[اليوم]]&amp;Table4[[#This Row],[الشهر ]]&amp;Table4[[#This Row],[العام]]</f>
        <v>3042026</v>
      </c>
      <c r="X140" s="66" t="s">
        <v>304</v>
      </c>
    </row>
    <row r="141" spans="1:24" x14ac:dyDescent="0.3">
      <c r="A141" s="62">
        <v>30</v>
      </c>
      <c r="B141" s="62">
        <v>4</v>
      </c>
      <c r="C141" s="62">
        <v>2026</v>
      </c>
      <c r="D141" s="41" t="str">
        <f t="shared" si="15"/>
        <v xml:space="preserve">رجب سلامة 2 نكلا حضورلوجستيكااكتوبر هاي اس </v>
      </c>
      <c r="E141" s="4">
        <v>4004</v>
      </c>
      <c r="F141" s="41" t="str">
        <f>VLOOKUP(E141,mapping!C:J,2,FALSE)</f>
        <v xml:space="preserve">رجب سلامة 2 </v>
      </c>
      <c r="G141" s="41" t="str">
        <f>IFERROR(VLOOKUP(F141,mapping!$D$3:$J$200,2,FALSE),0)</f>
        <v>نكلا حضور</v>
      </c>
      <c r="H141" s="41" t="str">
        <f>IFERROR(VLOOKUP(F141,mapping!$D$3:$J$200,3,FALSE),0)</f>
        <v>لوجستيكا</v>
      </c>
      <c r="I141" s="41" t="str">
        <f>IFERROR(VLOOKUP(F141,mapping!$D$3:$J$200,4,FALSE),0)</f>
        <v xml:space="preserve">اكتوبر </v>
      </c>
      <c r="J141" s="41" t="str">
        <f>IFERROR(VLOOKUP(F141,mapping!$D$3:$J$200,5,FALSE),0)</f>
        <v xml:space="preserve">هاي اس </v>
      </c>
      <c r="K141" s="63">
        <f>IF(W141=mapping!$N$1,IFERROR(VLOOKUP(Table4[[#This Row],[Column1]],mapping!A:L,11,FALSE),0),IF(W141&gt;mapping!$N$1,IFERROR(VLOOKUP(Table4[[#This Row],[Column1]],mapping!A:L,11,FALSE),0),))</f>
        <v>1024</v>
      </c>
      <c r="L141" s="139">
        <v>24</v>
      </c>
      <c r="M141" s="60">
        <f>IF(W141=mapping!$N$1,IFERROR(VLOOKUP(Table4[[#This Row],[Column1]],mapping!A:L,12,FALSE),0),IF(W141&gt;mapping!$N$1,IFERROR(VLOOKUP(Table4[[#This Row],[Column1]],mapping!A:L,12,FALSE),0),0))</f>
        <v>1000</v>
      </c>
      <c r="N141" s="58">
        <f>Table4[[#This Row],[ سعر اليومية ]]*3%*Table4[[#This Row],[عدد الدورات ]]</f>
        <v>737.28</v>
      </c>
      <c r="O141" s="56">
        <f>Table4[[#This Row],[ سعر اليومية ]]*Table4[[#This Row],[عدد الدورات ]]-N141</f>
        <v>23838.720000000001</v>
      </c>
      <c r="P141" s="194"/>
      <c r="Q141" s="194"/>
      <c r="R141" s="194">
        <v>1875</v>
      </c>
      <c r="S141" s="58">
        <f>(Table4[[#This Row],[سعر يومية السائق]]*Table4[[#This Row],[عدد الدورات ]])-SUM(Table4[[#This Row],[سلف ]:[خصم ]])+Table4[[#This Row],[اضافي ]]</f>
        <v>25875</v>
      </c>
      <c r="T141" s="41" t="s">
        <v>397</v>
      </c>
      <c r="U141" s="58">
        <f>Table4[[#This Row],[ سعر اليومية ]]*Table4[[#This Row],[عدد الدورات ]]-Table4[[#This Row],[سعر يومية السائق]]*L141</f>
        <v>576</v>
      </c>
      <c r="V141" s="58">
        <f>U141-Table4[[#This Row],[W/H  3%]]</f>
        <v>-161.27999999999997</v>
      </c>
      <c r="W141" s="66" t="str">
        <f>Table4[[#This Row],[اليوم]]&amp;Table4[[#This Row],[الشهر ]]&amp;Table4[[#This Row],[العام]]</f>
        <v>3042026</v>
      </c>
      <c r="X141" s="66" t="s">
        <v>304</v>
      </c>
    </row>
    <row r="142" spans="1:24" x14ac:dyDescent="0.3">
      <c r="A142" s="62">
        <v>30</v>
      </c>
      <c r="B142" s="62">
        <v>4</v>
      </c>
      <c r="C142" s="62">
        <v>2026</v>
      </c>
      <c r="D142" s="41" t="str">
        <f t="shared" si="15"/>
        <v xml:space="preserve">محمد عزمي حدائق اكتوبر لوجستيكااكتوبر هاي اس </v>
      </c>
      <c r="E142" s="4">
        <v>4005</v>
      </c>
      <c r="F142" s="41" t="str">
        <f>VLOOKUP(E142,mapping!C:J,2,FALSE)</f>
        <v xml:space="preserve">محمد عزمي </v>
      </c>
      <c r="G142" s="41" t="str">
        <f>IFERROR(VLOOKUP(F142,mapping!$D$3:$J$200,2,FALSE),0)</f>
        <v xml:space="preserve">حدائق اكتوبر </v>
      </c>
      <c r="H142" s="41" t="str">
        <f>IFERROR(VLOOKUP(F142,mapping!$D$3:$J$200,3,FALSE),0)</f>
        <v>لوجستيكا</v>
      </c>
      <c r="I142" s="41" t="str">
        <f>IFERROR(VLOOKUP(F142,mapping!$D$3:$J$200,4,FALSE),0)</f>
        <v xml:space="preserve">اكتوبر </v>
      </c>
      <c r="J142" s="41" t="str">
        <f>IFERROR(VLOOKUP(F142,mapping!$D$3:$J$200,5,FALSE),0)</f>
        <v xml:space="preserve">هاي اس </v>
      </c>
      <c r="K142" s="63">
        <f>IF(W142=mapping!$N$1,IFERROR(VLOOKUP(Table4[[#This Row],[Column1]],mapping!A:L,11,FALSE),0),IF(W142&gt;mapping!$N$1,IFERROR(VLOOKUP(Table4[[#This Row],[Column1]],mapping!A:L,11,FALSE),0),))</f>
        <v>1903</v>
      </c>
      <c r="L142" s="139">
        <v>20</v>
      </c>
      <c r="M142" s="60">
        <f>IF(W142=mapping!$N$1,IFERROR(VLOOKUP(Table4[[#This Row],[Column1]],mapping!A:L,12,FALSE),0),IF(W142&gt;mapping!$N$1,IFERROR(VLOOKUP(Table4[[#This Row],[Column1]],mapping!A:L,12,FALSE),0),0))</f>
        <v>1600</v>
      </c>
      <c r="N142" s="58">
        <f>Table4[[#This Row],[ سعر اليومية ]]*3%*Table4[[#This Row],[عدد الدورات ]]</f>
        <v>1141.8</v>
      </c>
      <c r="O142" s="56">
        <f>Table4[[#This Row],[ سعر اليومية ]]*Table4[[#This Row],[عدد الدورات ]]-N142</f>
        <v>36918.199999999997</v>
      </c>
      <c r="P142" s="194">
        <v>15000</v>
      </c>
      <c r="Q142" s="194"/>
      <c r="R142" s="194">
        <v>1950</v>
      </c>
      <c r="S142" s="58">
        <f>(Table4[[#This Row],[سعر يومية السائق]]*Table4[[#This Row],[عدد الدورات ]])-SUM(Table4[[#This Row],[سلف ]:[خصم ]])+Table4[[#This Row],[اضافي ]]</f>
        <v>18950</v>
      </c>
      <c r="T142" s="41" t="s">
        <v>398</v>
      </c>
      <c r="U142" s="58">
        <f>Table4[[#This Row],[ سعر اليومية ]]*Table4[[#This Row],[عدد الدورات ]]-Table4[[#This Row],[سعر يومية السائق]]*L142</f>
        <v>6060</v>
      </c>
      <c r="V142" s="58">
        <f>U142-Table4[[#This Row],[W/H  3%]]</f>
        <v>4918.2</v>
      </c>
      <c r="W142" s="66" t="str">
        <f>Table4[[#This Row],[اليوم]]&amp;Table4[[#This Row],[الشهر ]]&amp;Table4[[#This Row],[العام]]</f>
        <v>3042026</v>
      </c>
      <c r="X142" s="66" t="s">
        <v>304</v>
      </c>
    </row>
    <row r="143" spans="1:24" x14ac:dyDescent="0.3">
      <c r="A143" s="62">
        <v>30</v>
      </c>
      <c r="B143" s="62">
        <v>4</v>
      </c>
      <c r="C143" s="62">
        <v>2026</v>
      </c>
      <c r="D143" s="41" t="str">
        <f t="shared" si="15"/>
        <v xml:space="preserve">محمد رضا المنوفية لوجستيكااكتوبر هاي اس </v>
      </c>
      <c r="E143" s="4">
        <v>4006</v>
      </c>
      <c r="F143" s="41" t="str">
        <f>VLOOKUP(E143,mapping!C:J,2,FALSE)</f>
        <v xml:space="preserve">محمد رضا </v>
      </c>
      <c r="G143" s="41" t="str">
        <f>IFERROR(VLOOKUP(F143,mapping!$D$3:$J$200,2,FALSE),0)</f>
        <v xml:space="preserve">المنوفية </v>
      </c>
      <c r="H143" s="41" t="str">
        <f>IFERROR(VLOOKUP(F143,mapping!$D$3:$J$200,3,FALSE),0)</f>
        <v>لوجستيكا</v>
      </c>
      <c r="I143" s="41" t="str">
        <f>IFERROR(VLOOKUP(F143,mapping!$D$3:$J$200,4,FALSE),0)</f>
        <v xml:space="preserve">اكتوبر </v>
      </c>
      <c r="J143" s="41" t="str">
        <f>IFERROR(VLOOKUP(F143,mapping!$D$3:$J$200,5,FALSE),0)</f>
        <v xml:space="preserve">هاي اس </v>
      </c>
      <c r="K143" s="63">
        <f>IF(W143=mapping!$N$1,IFERROR(VLOOKUP(Table4[[#This Row],[Column1]],mapping!A:L,11,FALSE),0),IF(W143&gt;mapping!$N$1,IFERROR(VLOOKUP(Table4[[#This Row],[Column1]],mapping!A:L,11,FALSE),0),))</f>
        <v>2634</v>
      </c>
      <c r="L143" s="139">
        <v>24</v>
      </c>
      <c r="M143" s="60">
        <f>IF(W143=mapping!$N$1,IFERROR(VLOOKUP(Table4[[#This Row],[Column1]],mapping!A:L,12,FALSE),0),IF(W143&gt;mapping!$N$1,IFERROR(VLOOKUP(Table4[[#This Row],[Column1]],mapping!A:L,12,FALSE),0),0))</f>
        <v>2150</v>
      </c>
      <c r="N143" s="58">
        <f>Table4[[#This Row],[ سعر اليومية ]]*3%*Table4[[#This Row],[عدد الدورات ]]</f>
        <v>1896.48</v>
      </c>
      <c r="O143" s="56">
        <f>Table4[[#This Row],[ سعر اليومية ]]*Table4[[#This Row],[عدد الدورات ]]-N143</f>
        <v>61319.519999999997</v>
      </c>
      <c r="P143" s="194"/>
      <c r="Q143" s="194"/>
      <c r="R143" s="194">
        <f>3000+25000</f>
        <v>28000</v>
      </c>
      <c r="S143" s="58">
        <f>(Table4[[#This Row],[سعر يومية السائق]]*Table4[[#This Row],[عدد الدورات ]])-SUM(Table4[[#This Row],[سلف ]:[خصم ]])+Table4[[#This Row],[اضافي ]]</f>
        <v>79600</v>
      </c>
      <c r="T143" s="41" t="s">
        <v>396</v>
      </c>
      <c r="U143" s="58">
        <f>Table4[[#This Row],[ سعر اليومية ]]*Table4[[#This Row],[عدد الدورات ]]-Table4[[#This Row],[سعر يومية السائق]]*L143</f>
        <v>11616</v>
      </c>
      <c r="V143" s="58">
        <f>U143-Table4[[#This Row],[W/H  3%]]</f>
        <v>9719.52</v>
      </c>
      <c r="W143" s="66" t="str">
        <f>Table4[[#This Row],[اليوم]]&amp;Table4[[#This Row],[الشهر ]]&amp;Table4[[#This Row],[العام]]</f>
        <v>3042026</v>
      </c>
      <c r="X143" s="66" t="s">
        <v>304</v>
      </c>
    </row>
    <row r="144" spans="1:24" x14ac:dyDescent="0.3">
      <c r="A144" s="62">
        <v>30</v>
      </c>
      <c r="B144" s="62">
        <v>4</v>
      </c>
      <c r="C144" s="62">
        <v>2026</v>
      </c>
      <c r="D144" s="41" t="str">
        <f t="shared" si="15"/>
        <v xml:space="preserve">مصطفي شكيويالجلاتمةلوجستيكااكتوبر كوستر </v>
      </c>
      <c r="E144" s="4">
        <v>4007</v>
      </c>
      <c r="F144" s="41" t="str">
        <f>VLOOKUP(E144,mapping!C:J,2,FALSE)</f>
        <v>مصطفي شكيوي</v>
      </c>
      <c r="G144" s="41" t="str">
        <f>IFERROR(VLOOKUP(F144,mapping!$D$3:$J$200,2,FALSE),0)</f>
        <v>الجلاتمة</v>
      </c>
      <c r="H144" s="41" t="str">
        <f>IFERROR(VLOOKUP(F144,mapping!$D$3:$J$200,3,FALSE),0)</f>
        <v>لوجستيكا</v>
      </c>
      <c r="I144" s="41" t="str">
        <f>IFERROR(VLOOKUP(F144,mapping!$D$3:$J$200,4,FALSE),0)</f>
        <v xml:space="preserve">اكتوبر </v>
      </c>
      <c r="J144" s="41" t="str">
        <f>IFERROR(VLOOKUP(F144,mapping!$D$3:$J$200,5,FALSE),0)</f>
        <v xml:space="preserve">كوستر </v>
      </c>
      <c r="K144" s="63">
        <f>IF(W144=mapping!$N$1,IFERROR(VLOOKUP(Table4[[#This Row],[Column1]],mapping!A:L,11,FALSE),0),IF(W144&gt;mapping!$N$1,IFERROR(VLOOKUP(Table4[[#This Row],[Column1]],mapping!A:L,11,FALSE),0),))</f>
        <v>3220</v>
      </c>
      <c r="L144" s="139">
        <v>24</v>
      </c>
      <c r="M144" s="60">
        <f>IF(W144=mapping!$N$1,IFERROR(VLOOKUP(Table4[[#This Row],[Column1]],mapping!A:L,12,FALSE),0),IF(W144&gt;mapping!$N$1,IFERROR(VLOOKUP(Table4[[#This Row],[Column1]],mapping!A:L,12,FALSE),0),0))</f>
        <v>2750</v>
      </c>
      <c r="N144" s="58">
        <f>Table4[[#This Row],[ سعر اليومية ]]*3%*Table4[[#This Row],[عدد الدورات ]]</f>
        <v>2318.3999999999996</v>
      </c>
      <c r="O144" s="56">
        <f>Table4[[#This Row],[ سعر اليومية ]]*Table4[[#This Row],[عدد الدورات ]]-N144</f>
        <v>74961.600000000006</v>
      </c>
      <c r="P144" s="194"/>
      <c r="Q144" s="194"/>
      <c r="R144" s="194">
        <v>3750</v>
      </c>
      <c r="S144" s="58">
        <f>(Table4[[#This Row],[سعر يومية السائق]]*Table4[[#This Row],[عدد الدورات ]])-SUM(Table4[[#This Row],[سلف ]:[خصم ]])+Table4[[#This Row],[اضافي ]]</f>
        <v>69750</v>
      </c>
      <c r="T144" s="41" t="s">
        <v>397</v>
      </c>
      <c r="U144" s="58">
        <f>Table4[[#This Row],[ سعر اليومية ]]*Table4[[#This Row],[عدد الدورات ]]-Table4[[#This Row],[سعر يومية السائق]]*L144</f>
        <v>11280</v>
      </c>
      <c r="V144" s="58">
        <f>U144-Table4[[#This Row],[W/H  3%]]</f>
        <v>8961.6</v>
      </c>
      <c r="W144" s="66" t="str">
        <f>Table4[[#This Row],[اليوم]]&amp;Table4[[#This Row],[الشهر ]]&amp;Table4[[#This Row],[العام]]</f>
        <v>3042026</v>
      </c>
      <c r="X144" s="66" t="s">
        <v>304</v>
      </c>
    </row>
    <row r="145" spans="1:24" x14ac:dyDescent="0.3">
      <c r="A145" s="62">
        <v>30</v>
      </c>
      <c r="B145" s="62">
        <v>4</v>
      </c>
      <c r="C145" s="62">
        <v>2026</v>
      </c>
      <c r="D145" s="41" t="str">
        <f t="shared" si="15"/>
        <v xml:space="preserve">سعيد كمال م.نصر لوجستيكااكتوبر هاي اس </v>
      </c>
      <c r="E145" s="4">
        <v>4008</v>
      </c>
      <c r="F145" s="41" t="str">
        <f>VLOOKUP(E145,mapping!C:J,2,FALSE)</f>
        <v xml:space="preserve">سعيد كمال </v>
      </c>
      <c r="G145" s="41" t="str">
        <f>IFERROR(VLOOKUP(F145,mapping!$D$3:$J$200,2,FALSE),0)</f>
        <v xml:space="preserve">م.نصر </v>
      </c>
      <c r="H145" s="41" t="str">
        <f>IFERROR(VLOOKUP(F145,mapping!$D$3:$J$200,3,FALSE),0)</f>
        <v>لوجستيكا</v>
      </c>
      <c r="I145" s="41" t="str">
        <f>IFERROR(VLOOKUP(F145,mapping!$D$3:$J$200,4,FALSE),0)</f>
        <v xml:space="preserve">اكتوبر </v>
      </c>
      <c r="J145" s="41" t="str">
        <f>IFERROR(VLOOKUP(F145,mapping!$D$3:$J$200,5,FALSE),0)</f>
        <v xml:space="preserve">هاي اس </v>
      </c>
      <c r="K145" s="63">
        <f>IF(W145=mapping!$N$1,IFERROR(VLOOKUP(Table4[[#This Row],[Column1]],mapping!A:L,11,FALSE),0),IF(W145&gt;mapping!$N$1,IFERROR(VLOOKUP(Table4[[#This Row],[Column1]],mapping!A:L,11,FALSE),0),))</f>
        <v>3367</v>
      </c>
      <c r="L145" s="139">
        <v>20</v>
      </c>
      <c r="M145" s="60">
        <f>IF(W145=mapping!$N$1,IFERROR(VLOOKUP(Table4[[#This Row],[Column1]],mapping!A:L,12,FALSE),0),IF(W145&gt;mapping!$N$1,IFERROR(VLOOKUP(Table4[[#This Row],[Column1]],mapping!A:L,12,FALSE),0),0))</f>
        <v>2600</v>
      </c>
      <c r="N145" s="58">
        <f>Table4[[#This Row],[ سعر اليومية ]]*3%*Table4[[#This Row],[عدد الدورات ]]</f>
        <v>2020.1999999999998</v>
      </c>
      <c r="O145" s="56">
        <f>Table4[[#This Row],[ سعر اليومية ]]*Table4[[#This Row],[عدد الدورات ]]-N145</f>
        <v>65319.8</v>
      </c>
      <c r="P145" s="194"/>
      <c r="Q145" s="194"/>
      <c r="R145" s="194">
        <f>3900+25000</f>
        <v>28900</v>
      </c>
      <c r="S145" s="58">
        <f>(Table4[[#This Row],[سعر يومية السائق]]*Table4[[#This Row],[عدد الدورات ]])-SUM(Table4[[#This Row],[سلف ]:[خصم ]])+Table4[[#This Row],[اضافي ]]</f>
        <v>80900</v>
      </c>
      <c r="T145" s="41" t="s">
        <v>396</v>
      </c>
      <c r="U145" s="58">
        <f>Table4[[#This Row],[ سعر اليومية ]]*Table4[[#This Row],[عدد الدورات ]]-Table4[[#This Row],[سعر يومية السائق]]*L145</f>
        <v>15340</v>
      </c>
      <c r="V145" s="58">
        <f>U145-Table4[[#This Row],[W/H  3%]]</f>
        <v>13319.8</v>
      </c>
      <c r="W145" s="66" t="str">
        <f>Table4[[#This Row],[اليوم]]&amp;Table4[[#This Row],[الشهر ]]&amp;Table4[[#This Row],[العام]]</f>
        <v>3042026</v>
      </c>
      <c r="X145" s="66" t="s">
        <v>304</v>
      </c>
    </row>
    <row r="146" spans="1:24" x14ac:dyDescent="0.3">
      <c r="A146" s="62">
        <v>30</v>
      </c>
      <c r="B146" s="62">
        <v>4</v>
      </c>
      <c r="C146" s="62">
        <v>2026</v>
      </c>
      <c r="D146" s="41" t="str">
        <f t="shared" si="15"/>
        <v xml:space="preserve">وديع 1الفيوم 1لوجستيكااكتوبر هاي اس </v>
      </c>
      <c r="E146" s="4">
        <v>4009</v>
      </c>
      <c r="F146" s="41" t="str">
        <f>VLOOKUP(E146,mapping!C:J,2,FALSE)</f>
        <v>وديع 1</v>
      </c>
      <c r="G146" s="41" t="str">
        <f>IFERROR(VLOOKUP(F146,mapping!$D$3:$J$200,2,FALSE),0)</f>
        <v>الفيوم 1</v>
      </c>
      <c r="H146" s="41" t="str">
        <f>IFERROR(VLOOKUP(F146,mapping!$D$3:$J$200,3,FALSE),0)</f>
        <v>لوجستيكا</v>
      </c>
      <c r="I146" s="41" t="str">
        <f>IFERROR(VLOOKUP(F146,mapping!$D$3:$J$200,4,FALSE),0)</f>
        <v xml:space="preserve">اكتوبر </v>
      </c>
      <c r="J146" s="41" t="str">
        <f>IFERROR(VLOOKUP(F146,mapping!$D$3:$J$200,5,FALSE),0)</f>
        <v xml:space="preserve">هاي اس </v>
      </c>
      <c r="K146" s="63">
        <f>IF(W146=mapping!$N$1,IFERROR(VLOOKUP(Table4[[#This Row],[Column1]],mapping!A:L,11,FALSE),0),IF(W146&gt;mapping!$N$1,IFERROR(VLOOKUP(Table4[[#This Row],[Column1]],mapping!A:L,11,FALSE),0),))</f>
        <v>2662</v>
      </c>
      <c r="L146" s="139">
        <v>24</v>
      </c>
      <c r="M146" s="60">
        <f>IF(W146=mapping!$N$1,IFERROR(VLOOKUP(Table4[[#This Row],[Column1]],mapping!A:L,12,FALSE),0),IF(W146&gt;mapping!$N$1,IFERROR(VLOOKUP(Table4[[#This Row],[Column1]],mapping!A:L,12,FALSE),0),0))</f>
        <v>2250</v>
      </c>
      <c r="N146" s="58">
        <f>Table4[[#This Row],[ سعر اليومية ]]*3%*Table4[[#This Row],[عدد الدورات ]]</f>
        <v>1916.6399999999999</v>
      </c>
      <c r="O146" s="56">
        <f>Table4[[#This Row],[ سعر اليومية ]]*Table4[[#This Row],[عدد الدورات ]]-N146</f>
        <v>61971.360000000001</v>
      </c>
      <c r="P146" s="194"/>
      <c r="Q146" s="194"/>
      <c r="R146" s="194">
        <f>3000+2250</f>
        <v>5250</v>
      </c>
      <c r="S146" s="58">
        <f>(Table4[[#This Row],[سعر يومية السائق]]*Table4[[#This Row],[عدد الدورات ]])-SUM(Table4[[#This Row],[سلف ]:[خصم ]])+Table4[[#This Row],[اضافي ]]</f>
        <v>59250</v>
      </c>
      <c r="T146" s="41" t="s">
        <v>399</v>
      </c>
      <c r="U146" s="58">
        <f>Table4[[#This Row],[ سعر اليومية ]]*Table4[[#This Row],[عدد الدورات ]]-Table4[[#This Row],[سعر يومية السائق]]*L146</f>
        <v>9888</v>
      </c>
      <c r="V146" s="58">
        <f>U146-Table4[[#This Row],[W/H  3%]]</f>
        <v>7971.3600000000006</v>
      </c>
      <c r="W146" s="66" t="str">
        <f>Table4[[#This Row],[اليوم]]&amp;Table4[[#This Row],[الشهر ]]&amp;Table4[[#This Row],[العام]]</f>
        <v>3042026</v>
      </c>
      <c r="X146" s="66" t="s">
        <v>304</v>
      </c>
    </row>
    <row r="147" spans="1:24" x14ac:dyDescent="0.3">
      <c r="A147" s="62">
        <v>30</v>
      </c>
      <c r="B147" s="62">
        <v>4</v>
      </c>
      <c r="C147" s="62">
        <v>2026</v>
      </c>
      <c r="D147" s="41" t="str">
        <f t="shared" si="15"/>
        <v xml:space="preserve">وديع 2الفيوم 2لوجستيكااكتوبر هاي اس </v>
      </c>
      <c r="E147" s="4">
        <v>4010</v>
      </c>
      <c r="F147" s="41" t="str">
        <f>VLOOKUP(E147,mapping!C:J,2,FALSE)</f>
        <v>وديع 2</v>
      </c>
      <c r="G147" s="41" t="str">
        <f>IFERROR(VLOOKUP(F147,mapping!$D$3:$J$200,2,FALSE),0)</f>
        <v>الفيوم 2</v>
      </c>
      <c r="H147" s="41" t="str">
        <f>IFERROR(VLOOKUP(F147,mapping!$D$3:$J$200,3,FALSE),0)</f>
        <v>لوجستيكا</v>
      </c>
      <c r="I147" s="41" t="str">
        <f>IFERROR(VLOOKUP(F147,mapping!$D$3:$J$200,4,FALSE),0)</f>
        <v xml:space="preserve">اكتوبر </v>
      </c>
      <c r="J147" s="41" t="str">
        <f>IFERROR(VLOOKUP(F147,mapping!$D$3:$J$200,5,FALSE),0)</f>
        <v xml:space="preserve">هاي اس </v>
      </c>
      <c r="K147" s="63">
        <f>IF(W147=mapping!$N$1,IFERROR(VLOOKUP(Table4[[#This Row],[Column1]],mapping!A:L,11,FALSE),0),IF(W147&gt;mapping!$N$1,IFERROR(VLOOKUP(Table4[[#This Row],[Column1]],mapping!A:L,11,FALSE),0),))</f>
        <v>2662</v>
      </c>
      <c r="L147" s="139">
        <v>24</v>
      </c>
      <c r="M147" s="60">
        <f>IF(W147=mapping!$N$1,IFERROR(VLOOKUP(Table4[[#This Row],[Column1]],mapping!A:L,12,FALSE),0),IF(W147&gt;mapping!$N$1,IFERROR(VLOOKUP(Table4[[#This Row],[Column1]],mapping!A:L,12,FALSE),0),0))</f>
        <v>2250</v>
      </c>
      <c r="N147" s="58">
        <f>Table4[[#This Row],[ سعر اليومية ]]*3%*Table4[[#This Row],[عدد الدورات ]]</f>
        <v>1916.6399999999999</v>
      </c>
      <c r="O147" s="56">
        <f>Table4[[#This Row],[ سعر اليومية ]]*Table4[[#This Row],[عدد الدورات ]]-N147</f>
        <v>61971.360000000001</v>
      </c>
      <c r="P147" s="194"/>
      <c r="Q147" s="194"/>
      <c r="R147" s="194">
        <v>3000</v>
      </c>
      <c r="S147" s="58">
        <f>(Table4[[#This Row],[سعر يومية السائق]]*Table4[[#This Row],[عدد الدورات ]])-SUM(Table4[[#This Row],[سلف ]:[خصم ]])+Table4[[#This Row],[اضافي ]]</f>
        <v>57000</v>
      </c>
      <c r="T147" s="41" t="s">
        <v>397</v>
      </c>
      <c r="U147" s="58">
        <f>Table4[[#This Row],[ سعر اليومية ]]*Table4[[#This Row],[عدد الدورات ]]-Table4[[#This Row],[سعر يومية السائق]]*L147</f>
        <v>9888</v>
      </c>
      <c r="V147" s="58">
        <f>U147-Table4[[#This Row],[W/H  3%]]</f>
        <v>7971.3600000000006</v>
      </c>
      <c r="W147" s="66" t="str">
        <f>Table4[[#This Row],[اليوم]]&amp;Table4[[#This Row],[الشهر ]]&amp;Table4[[#This Row],[العام]]</f>
        <v>3042026</v>
      </c>
      <c r="X147" s="66" t="s">
        <v>304</v>
      </c>
    </row>
    <row r="148" spans="1:24" x14ac:dyDescent="0.3">
      <c r="A148" s="62">
        <v>30</v>
      </c>
      <c r="B148" s="62">
        <v>4</v>
      </c>
      <c r="C148" s="62">
        <v>2026</v>
      </c>
      <c r="D148" s="41" t="str">
        <f t="shared" si="15"/>
        <v xml:space="preserve">احمد عويس المعادي لوجستيكاابورواش هاي اس </v>
      </c>
      <c r="E148" s="4">
        <v>4011</v>
      </c>
      <c r="F148" s="41" t="str">
        <f>VLOOKUP(E148,mapping!C:J,2,FALSE)</f>
        <v xml:space="preserve">احمد عويس </v>
      </c>
      <c r="G148" s="41" t="str">
        <f>IFERROR(VLOOKUP(F148,mapping!$D$3:$J$200,2,FALSE),0)</f>
        <v xml:space="preserve">المعادي </v>
      </c>
      <c r="H148" s="41" t="str">
        <f>IFERROR(VLOOKUP(F148,mapping!$D$3:$J$200,3,FALSE),0)</f>
        <v>لوجستيكا</v>
      </c>
      <c r="I148" s="41" t="str">
        <f>IFERROR(VLOOKUP(F148,mapping!$D$3:$J$200,4,FALSE),0)</f>
        <v xml:space="preserve">ابورواش </v>
      </c>
      <c r="J148" s="41" t="str">
        <f>IFERROR(VLOOKUP(F148,mapping!$D$3:$J$200,5,FALSE),0)</f>
        <v xml:space="preserve">هاي اس </v>
      </c>
      <c r="K148" s="63">
        <f>IF(W148=mapping!$N$1,IFERROR(VLOOKUP(Table4[[#This Row],[Column1]],mapping!A:L,11,FALSE),0),IF(W148&gt;mapping!$N$1,IFERROR(VLOOKUP(Table4[[#This Row],[Column1]],mapping!A:L,11,FALSE),0),))</f>
        <v>2049</v>
      </c>
      <c r="L148" s="139">
        <v>24</v>
      </c>
      <c r="M148" s="60">
        <f>IF(W148=mapping!$N$1,IFERROR(VLOOKUP(Table4[[#This Row],[Column1]],mapping!A:L,12,FALSE),0),IF(W148&gt;mapping!$N$1,IFERROR(VLOOKUP(Table4[[#This Row],[Column1]],mapping!A:L,12,FALSE),0),0))</f>
        <v>1650</v>
      </c>
      <c r="N148" s="58">
        <f>Table4[[#This Row],[ سعر اليومية ]]*3%*Table4[[#This Row],[عدد الدورات ]]</f>
        <v>1475.28</v>
      </c>
      <c r="O148" s="56">
        <f>Table4[[#This Row],[ سعر اليومية ]]*Table4[[#This Row],[عدد الدورات ]]-N148</f>
        <v>47700.72</v>
      </c>
      <c r="P148" s="194">
        <v>5000</v>
      </c>
      <c r="Q148" s="194"/>
      <c r="R148" s="194">
        <v>7450</v>
      </c>
      <c r="S148" s="58">
        <f>(Table4[[#This Row],[سعر يومية السائق]]*Table4[[#This Row],[عدد الدورات ]])-SUM(Table4[[#This Row],[سلف ]:[خصم ]])+Table4[[#This Row],[اضافي ]]</f>
        <v>42050</v>
      </c>
      <c r="T148" s="41" t="s">
        <v>397</v>
      </c>
      <c r="U148" s="58">
        <f>Table4[[#This Row],[ سعر اليومية ]]*Table4[[#This Row],[عدد الدورات ]]-Table4[[#This Row],[سعر يومية السائق]]*L148</f>
        <v>9576</v>
      </c>
      <c r="V148" s="58">
        <f>U148-Table4[[#This Row],[W/H  3%]]</f>
        <v>8100.72</v>
      </c>
      <c r="W148" s="66" t="str">
        <f>Table4[[#This Row],[اليوم]]&amp;Table4[[#This Row],[الشهر ]]&amp;Table4[[#This Row],[العام]]</f>
        <v>3042026</v>
      </c>
      <c r="X148" s="66" t="s">
        <v>304</v>
      </c>
    </row>
    <row r="149" spans="1:24" x14ac:dyDescent="0.3">
      <c r="A149" s="62">
        <v>30</v>
      </c>
      <c r="B149" s="62">
        <v>4</v>
      </c>
      <c r="C149" s="62">
        <v>2026</v>
      </c>
      <c r="D149" s="41" t="str">
        <f t="shared" si="15"/>
        <v>محمد جمال القناطر لوجستيكاابورواش سوزوكي</v>
      </c>
      <c r="E149" s="4">
        <v>4013</v>
      </c>
      <c r="F149" s="41" t="str">
        <f>VLOOKUP(E149,mapping!C:J,2,FALSE)</f>
        <v xml:space="preserve">محمد جمال </v>
      </c>
      <c r="G149" s="41" t="str">
        <f>IFERROR(VLOOKUP(F149,mapping!$D$3:$J$200,2,FALSE),0)</f>
        <v xml:space="preserve">القناطر </v>
      </c>
      <c r="H149" s="41" t="str">
        <f>IFERROR(VLOOKUP(F149,mapping!$D$3:$J$200,3,FALSE),0)</f>
        <v>لوجستيكا</v>
      </c>
      <c r="I149" s="41" t="str">
        <f>IFERROR(VLOOKUP(F149,mapping!$D$3:$J$200,4,FALSE),0)</f>
        <v xml:space="preserve">ابورواش </v>
      </c>
      <c r="J149" s="41" t="str">
        <f>IFERROR(VLOOKUP(F149,mapping!$D$3:$J$200,5,FALSE),0)</f>
        <v>سوزوكي</v>
      </c>
      <c r="K149" s="63">
        <f>IF(W149=mapping!$N$1,IFERROR(VLOOKUP(Table4[[#This Row],[Column1]],mapping!A:L,11,FALSE),0),IF(W149&gt;mapping!$N$1,IFERROR(VLOOKUP(Table4[[#This Row],[Column1]],mapping!A:L,11,FALSE),0),))</f>
        <v>1536</v>
      </c>
      <c r="L149" s="139">
        <v>24</v>
      </c>
      <c r="M149" s="60">
        <f>IF(W149=mapping!$N$1,IFERROR(VLOOKUP(Table4[[#This Row],[Column1]],mapping!A:L,12,FALSE),0),IF(W149&gt;mapping!$N$1,IFERROR(VLOOKUP(Table4[[#This Row],[Column1]],mapping!A:L,12,FALSE),0),0))</f>
        <v>1000</v>
      </c>
      <c r="N149" s="58">
        <f>Table4[[#This Row],[ سعر اليومية ]]*3%*Table4[[#This Row],[عدد الدورات ]]</f>
        <v>1105.92</v>
      </c>
      <c r="O149" s="56">
        <f>Table4[[#This Row],[ سعر اليومية ]]*Table4[[#This Row],[عدد الدورات ]]-N149</f>
        <v>35758.080000000002</v>
      </c>
      <c r="P149" s="194"/>
      <c r="Q149" s="194"/>
      <c r="R149" s="194">
        <v>1500</v>
      </c>
      <c r="S149" s="58">
        <f>(Table4[[#This Row],[سعر يومية السائق]]*Table4[[#This Row],[عدد الدورات ]])-SUM(Table4[[#This Row],[سلف ]:[خصم ]])+Table4[[#This Row],[اضافي ]]</f>
        <v>25500</v>
      </c>
      <c r="T149" s="41" t="s">
        <v>397</v>
      </c>
      <c r="U149" s="58">
        <f>Table4[[#This Row],[ سعر اليومية ]]*Table4[[#This Row],[عدد الدورات ]]-Table4[[#This Row],[سعر يومية السائق]]*L149</f>
        <v>12864</v>
      </c>
      <c r="V149" s="58">
        <f>U149-Table4[[#This Row],[W/H  3%]]</f>
        <v>11758.08</v>
      </c>
      <c r="W149" s="66" t="str">
        <f>Table4[[#This Row],[اليوم]]&amp;Table4[[#This Row],[الشهر ]]&amp;Table4[[#This Row],[العام]]</f>
        <v>3042026</v>
      </c>
      <c r="X149" s="66" t="s">
        <v>304</v>
      </c>
    </row>
    <row r="150" spans="1:24" x14ac:dyDescent="0.3">
      <c r="A150" s="62">
        <v>30</v>
      </c>
      <c r="B150" s="62">
        <v>4</v>
      </c>
      <c r="C150" s="62">
        <v>2026</v>
      </c>
      <c r="D150" s="41" t="str">
        <f t="shared" ref="D150" si="19">F150&amp;G150&amp;H150&amp;I150&amp;J150</f>
        <v>احمد عويس اضافيالمعادي لوجستيكاابورواش إضافي</v>
      </c>
      <c r="E150" s="4">
        <v>4012</v>
      </c>
      <c r="F150" s="41" t="str">
        <f>VLOOKUP(E150,mapping!C:J,2,FALSE)</f>
        <v>احمد عويس اضافي</v>
      </c>
      <c r="G150" s="41" t="str">
        <f>IFERROR(VLOOKUP(F150,mapping!$D$3:$J$200,2,FALSE),0)</f>
        <v xml:space="preserve">المعادي </v>
      </c>
      <c r="H150" s="41" t="str">
        <f>IFERROR(VLOOKUP(F150,mapping!$D$3:$J$200,3,FALSE),0)</f>
        <v>لوجستيكا</v>
      </c>
      <c r="I150" s="41" t="str">
        <f>IFERROR(VLOOKUP(F150,mapping!$D$3:$J$200,4,FALSE),0)</f>
        <v xml:space="preserve">ابورواش </v>
      </c>
      <c r="J150" s="41" t="str">
        <f>IFERROR(VLOOKUP(F150,mapping!$D$3:$J$200,5,FALSE),0)</f>
        <v>إضافي</v>
      </c>
      <c r="K150" s="63">
        <f>IF(W150=mapping!$N$1,IFERROR(VLOOKUP(Table4[[#This Row],[Column1]],mapping!A:L,11,FALSE),0),IF(W150&gt;mapping!$N$1,IFERROR(VLOOKUP(Table4[[#This Row],[Column1]],mapping!A:L,11,FALSE),0),))</f>
        <v>2049</v>
      </c>
      <c r="L150" s="139">
        <v>12</v>
      </c>
      <c r="M150" s="60">
        <f>IF(W150=mapping!$N$1,IFERROR(VLOOKUP(Table4[[#This Row],[Column1]],mapping!A:L,12,FALSE),0),IF(W150&gt;mapping!$N$1,IFERROR(VLOOKUP(Table4[[#This Row],[Column1]],mapping!A:L,12,FALSE),0),0))</f>
        <v>1800</v>
      </c>
      <c r="N150" s="58">
        <f>Table4[[#This Row],[ سعر اليومية ]]*3%*Table4[[#This Row],[عدد الدورات ]]</f>
        <v>737.64</v>
      </c>
      <c r="O150" s="56">
        <f>Table4[[#This Row],[ سعر اليومية ]]*Table4[[#This Row],[عدد الدورات ]]-N150</f>
        <v>23850.36</v>
      </c>
      <c r="P150" s="194"/>
      <c r="Q150" s="194"/>
      <c r="R150" s="194"/>
      <c r="S150" s="58">
        <f>(Table4[[#This Row],[سعر يومية السائق]]*Table4[[#This Row],[عدد الدورات ]])-SUM(Table4[[#This Row],[سلف ]:[خصم ]])+Table4[[#This Row],[اضافي ]]</f>
        <v>21600</v>
      </c>
      <c r="T150" s="41" t="s">
        <v>400</v>
      </c>
      <c r="U150" s="58">
        <f>Table4[[#This Row],[ سعر اليومية ]]*Table4[[#This Row],[عدد الدورات ]]-Table4[[#This Row],[سعر يومية السائق]]*L150</f>
        <v>2988</v>
      </c>
      <c r="V150" s="58">
        <f>U150-Table4[[#This Row],[W/H  3%]]</f>
        <v>2250.36</v>
      </c>
      <c r="W150" s="66" t="str">
        <f>Table4[[#This Row],[اليوم]]&amp;Table4[[#This Row],[الشهر ]]&amp;Table4[[#This Row],[العام]]</f>
        <v>3042026</v>
      </c>
      <c r="X150" s="66" t="s">
        <v>304</v>
      </c>
    </row>
    <row r="151" spans="1:24" x14ac:dyDescent="0.3">
      <c r="A151" s="62">
        <v>30</v>
      </c>
      <c r="B151" s="62">
        <v>4</v>
      </c>
      <c r="C151" s="62">
        <v>2026</v>
      </c>
      <c r="D151" s="41" t="str">
        <f t="shared" ref="D151" si="20">F151&amp;G151&amp;H151&amp;I151&amp;J151</f>
        <v>محمد جمال إضافيالقناطر لوجستيكاابورواش إضافي</v>
      </c>
      <c r="E151" s="4">
        <v>4014</v>
      </c>
      <c r="F151" s="41" t="str">
        <f>VLOOKUP(E151,mapping!C:J,2,FALSE)</f>
        <v>محمد جمال إضافي</v>
      </c>
      <c r="G151" s="41" t="str">
        <f>IFERROR(VLOOKUP(F151,mapping!$D$3:$J$200,2,FALSE),0)</f>
        <v xml:space="preserve">القناطر </v>
      </c>
      <c r="H151" s="41" t="str">
        <f>IFERROR(VLOOKUP(F151,mapping!$D$3:$J$200,3,FALSE),0)</f>
        <v>لوجستيكا</v>
      </c>
      <c r="I151" s="41" t="str">
        <f>IFERROR(VLOOKUP(F151,mapping!$D$3:$J$200,4,FALSE),0)</f>
        <v xml:space="preserve">ابورواش </v>
      </c>
      <c r="J151" s="41" t="str">
        <f>IFERROR(VLOOKUP(F151,mapping!$D$3:$J$200,5,FALSE),0)</f>
        <v>إضافي</v>
      </c>
      <c r="K151" s="63">
        <f>IF(W151=mapping!$N$1,IFERROR(VLOOKUP(Table4[[#This Row],[Column1]],mapping!A:L,11,FALSE),0),IF(W151&gt;mapping!$N$1,IFERROR(VLOOKUP(Table4[[#This Row],[Column1]],mapping!A:L,11,FALSE),0),))</f>
        <v>1536</v>
      </c>
      <c r="L151" s="139">
        <v>9</v>
      </c>
      <c r="M151" s="60">
        <f>IF(W151=mapping!$N$1,IFERROR(VLOOKUP(Table4[[#This Row],[Column1]],mapping!A:L,12,FALSE),0),IF(W151&gt;mapping!$N$1,IFERROR(VLOOKUP(Table4[[#This Row],[Column1]],mapping!A:L,12,FALSE),0),0))</f>
        <v>1000</v>
      </c>
      <c r="N151" s="58">
        <f>Table4[[#This Row],[ سعر اليومية ]]*3%*Table4[[#This Row],[عدد الدورات ]]</f>
        <v>414.71999999999997</v>
      </c>
      <c r="O151" s="56">
        <f>Table4[[#This Row],[ سعر اليومية ]]*Table4[[#This Row],[عدد الدورات ]]-N151</f>
        <v>13409.28</v>
      </c>
      <c r="P151" s="194"/>
      <c r="Q151" s="194"/>
      <c r="R151" s="194"/>
      <c r="S151" s="58">
        <f>(Table4[[#This Row],[سعر يومية السائق]]*Table4[[#This Row],[عدد الدورات ]])-SUM(Table4[[#This Row],[سلف ]:[خصم ]])+Table4[[#This Row],[اضافي ]]</f>
        <v>9000</v>
      </c>
      <c r="T151" s="41" t="s">
        <v>401</v>
      </c>
      <c r="U151" s="58">
        <f>Table4[[#This Row],[ سعر اليومية ]]*Table4[[#This Row],[عدد الدورات ]]-Table4[[#This Row],[سعر يومية السائق]]*L151</f>
        <v>4824</v>
      </c>
      <c r="V151" s="58">
        <f>U151-Table4[[#This Row],[W/H  3%]]</f>
        <v>4409.28</v>
      </c>
      <c r="W151" s="66" t="str">
        <f>Table4[[#This Row],[اليوم]]&amp;Table4[[#This Row],[الشهر ]]&amp;Table4[[#This Row],[العام]]</f>
        <v>3042026</v>
      </c>
      <c r="X151" s="66" t="s">
        <v>304</v>
      </c>
    </row>
    <row r="152" spans="1:24" x14ac:dyDescent="0.3">
      <c r="A152" s="62">
        <v>30</v>
      </c>
      <c r="B152" s="62">
        <v>4</v>
      </c>
      <c r="C152" s="62">
        <v>2026</v>
      </c>
      <c r="D152" s="41" t="str">
        <f t="shared" ref="D152" si="21">F152&amp;G152&amp;H152&amp;I152&amp;J152</f>
        <v>سامي إضافيإضافيلوجستيكاإضافيإضافي</v>
      </c>
      <c r="E152" s="4">
        <v>4018</v>
      </c>
      <c r="F152" s="41" t="str">
        <f>VLOOKUP(E152,mapping!C:J,2,FALSE)</f>
        <v>سامي إضافي</v>
      </c>
      <c r="G152" s="41" t="str">
        <f>IFERROR(VLOOKUP(F152,mapping!$D$3:$J$200,2,FALSE),0)</f>
        <v>إضافي</v>
      </c>
      <c r="H152" s="41" t="str">
        <f>IFERROR(VLOOKUP(F152,mapping!$D$3:$J$200,3,FALSE),0)</f>
        <v>لوجستيكا</v>
      </c>
      <c r="I152" s="41" t="str">
        <f>IFERROR(VLOOKUP(F152,mapping!$D$3:$J$200,4,FALSE),0)</f>
        <v>إضافي</v>
      </c>
      <c r="J152" s="41" t="str">
        <f>IFERROR(VLOOKUP(F152,mapping!$D$3:$J$200,5,FALSE),0)</f>
        <v>إضافي</v>
      </c>
      <c r="K152" s="63">
        <f>IF(W152=mapping!$N$1,IFERROR(VLOOKUP(Table4[[#This Row],[Column1]],mapping!A:L,11,FALSE),0),IF(W152&gt;mapping!$N$1,IFERROR(VLOOKUP(Table4[[#This Row],[Column1]],mapping!A:L,11,FALSE),0),))</f>
        <v>1</v>
      </c>
      <c r="L152" s="139"/>
      <c r="M152" s="60">
        <f>IF(W152=mapping!$N$1,IFERROR(VLOOKUP(Table4[[#This Row],[Column1]],mapping!A:L,12,FALSE),0),IF(W152&gt;mapping!$N$1,IFERROR(VLOOKUP(Table4[[#This Row],[Column1]],mapping!A:L,12,FALSE),0),0))</f>
        <v>0</v>
      </c>
      <c r="N152" s="58">
        <f>Table4[[#This Row],[ سعر اليومية ]]*3%*Table4[[#This Row],[عدد الدورات ]]</f>
        <v>0</v>
      </c>
      <c r="O152" s="56">
        <f>Table4[[#This Row],[ سعر اليومية ]]*Table4[[#This Row],[عدد الدورات ]]-N152</f>
        <v>0</v>
      </c>
      <c r="P152" s="194"/>
      <c r="Q152" s="194"/>
      <c r="R152" s="194">
        <v>9200</v>
      </c>
      <c r="S152" s="58">
        <f>(Table4[[#This Row],[سعر يومية السائق]]*Table4[[#This Row],[عدد الدورات ]])-SUM(Table4[[#This Row],[سلف ]:[خصم ]])+Table4[[#This Row],[اضافي ]]</f>
        <v>9200</v>
      </c>
      <c r="T152" s="41" t="s">
        <v>390</v>
      </c>
      <c r="U152" s="58">
        <f>Table4[[#This Row],[ سعر اليومية ]]*Table4[[#This Row],[عدد الدورات ]]-Table4[[#This Row],[سعر يومية السائق]]*L152</f>
        <v>0</v>
      </c>
      <c r="V152" s="58">
        <f>U152-Table4[[#This Row],[W/H  3%]]</f>
        <v>0</v>
      </c>
      <c r="W152" s="66" t="str">
        <f>Table4[[#This Row],[اليوم]]&amp;Table4[[#This Row],[الشهر ]]&amp;Table4[[#This Row],[العام]]</f>
        <v>3042026</v>
      </c>
      <c r="X152" s="66" t="s">
        <v>304</v>
      </c>
    </row>
    <row r="153" spans="1:24" x14ac:dyDescent="0.3">
      <c r="A153" s="62">
        <v>30</v>
      </c>
      <c r="B153" s="62">
        <v>4</v>
      </c>
      <c r="C153" s="62">
        <v>2026</v>
      </c>
      <c r="D153" s="41" t="str">
        <f t="shared" ref="D153" si="22">F153&amp;G153&amp;H153&amp;I153&amp;J153</f>
        <v>احمد محمود إضافيإضافيلوجستيكاإضافيإضافي</v>
      </c>
      <c r="E153" s="4">
        <v>4017</v>
      </c>
      <c r="F153" s="41" t="str">
        <f>VLOOKUP(E153,mapping!C:J,2,FALSE)</f>
        <v>احمد محمود إضافي</v>
      </c>
      <c r="G153" s="41" t="str">
        <f>IFERROR(VLOOKUP(F153,mapping!$D$3:$J$200,2,FALSE),0)</f>
        <v>إضافي</v>
      </c>
      <c r="H153" s="41" t="str">
        <f>IFERROR(VLOOKUP(F153,mapping!$D$3:$J$200,3,FALSE),0)</f>
        <v>لوجستيكا</v>
      </c>
      <c r="I153" s="41" t="str">
        <f>IFERROR(VLOOKUP(F153,mapping!$D$3:$J$200,4,FALSE),0)</f>
        <v>إضافي</v>
      </c>
      <c r="J153" s="41" t="str">
        <f>IFERROR(VLOOKUP(F153,mapping!$D$3:$J$200,5,FALSE),0)</f>
        <v>إضافي</v>
      </c>
      <c r="K153" s="63">
        <f>IF(W153=mapping!$N$1,IFERROR(VLOOKUP(Table4[[#This Row],[Column1]],mapping!A:L,11,FALSE),0),IF(W153&gt;mapping!$N$1,IFERROR(VLOOKUP(Table4[[#This Row],[Column1]],mapping!A:L,11,FALSE),0),))</f>
        <v>1</v>
      </c>
      <c r="L153" s="139"/>
      <c r="M153" s="60">
        <f>IF(W153=mapping!$N$1,IFERROR(VLOOKUP(Table4[[#This Row],[Column1]],mapping!A:L,12,FALSE),0),IF(W153&gt;mapping!$N$1,IFERROR(VLOOKUP(Table4[[#This Row],[Column1]],mapping!A:L,12,FALSE),0),0))</f>
        <v>0</v>
      </c>
      <c r="N153" s="58">
        <f>Table4[[#This Row],[ سعر اليومية ]]*3%*Table4[[#This Row],[عدد الدورات ]]</f>
        <v>0</v>
      </c>
      <c r="O153" s="56">
        <f>Table4[[#This Row],[ سعر اليومية ]]*Table4[[#This Row],[عدد الدورات ]]-N153</f>
        <v>0</v>
      </c>
      <c r="P153" s="194"/>
      <c r="Q153" s="194"/>
      <c r="R153" s="194">
        <v>10600</v>
      </c>
      <c r="S153" s="58">
        <f>(Table4[[#This Row],[سعر يومية السائق]]*Table4[[#This Row],[عدد الدورات ]])-SUM(Table4[[#This Row],[سلف ]:[خصم ]])+Table4[[#This Row],[اضافي ]]</f>
        <v>10600</v>
      </c>
      <c r="T153" s="41" t="s">
        <v>389</v>
      </c>
      <c r="U153" s="58">
        <f>Table4[[#This Row],[ سعر اليومية ]]*Table4[[#This Row],[عدد الدورات ]]-Table4[[#This Row],[سعر يومية السائق]]*L153</f>
        <v>0</v>
      </c>
      <c r="V153" s="58">
        <f>U153-Table4[[#This Row],[W/H  3%]]</f>
        <v>0</v>
      </c>
      <c r="W153" s="66" t="str">
        <f>Table4[[#This Row],[اليوم]]&amp;Table4[[#This Row],[الشهر ]]&amp;Table4[[#This Row],[العام]]</f>
        <v>3042026</v>
      </c>
      <c r="X153" s="66" t="s">
        <v>304</v>
      </c>
    </row>
    <row r="154" spans="1:24" x14ac:dyDescent="0.3">
      <c r="A154" s="62">
        <v>30</v>
      </c>
      <c r="B154" s="62">
        <v>4</v>
      </c>
      <c r="C154" s="62">
        <v>2026</v>
      </c>
      <c r="D154" s="41" t="str">
        <f t="shared" ref="D154" si="23">F154&amp;G154&amp;H154&amp;I154&amp;J154</f>
        <v>محمد عزمي إضافيإضافيلوجستيكاإضافيإضافي</v>
      </c>
      <c r="E154" s="4">
        <v>4016</v>
      </c>
      <c r="F154" s="41" t="str">
        <f>VLOOKUP(E154,mapping!C:J,2,FALSE)</f>
        <v>محمد عزمي إضافي</v>
      </c>
      <c r="G154" s="41" t="str">
        <f>IFERROR(VLOOKUP(F154,mapping!$D$3:$J$200,2,FALSE),0)</f>
        <v>إضافي</v>
      </c>
      <c r="H154" s="41" t="str">
        <f>IFERROR(VLOOKUP(F154,mapping!$D$3:$J$200,3,FALSE),0)</f>
        <v>لوجستيكا</v>
      </c>
      <c r="I154" s="41" t="str">
        <f>IFERROR(VLOOKUP(F154,mapping!$D$3:$J$200,4,FALSE),0)</f>
        <v>إضافي</v>
      </c>
      <c r="J154" s="41" t="str">
        <f>IFERROR(VLOOKUP(F154,mapping!$D$3:$J$200,5,FALSE),0)</f>
        <v>إضافي</v>
      </c>
      <c r="K154" s="63">
        <f>IF(W154=mapping!$N$1,IFERROR(VLOOKUP(Table4[[#This Row],[Column1]],mapping!A:L,11,FALSE),0),IF(W154&gt;mapping!$N$1,IFERROR(VLOOKUP(Table4[[#This Row],[Column1]],mapping!A:L,11,FALSE),0),))</f>
        <v>1</v>
      </c>
      <c r="L154" s="139"/>
      <c r="M154" s="60">
        <f>IF(W154=mapping!$N$1,IFERROR(VLOOKUP(Table4[[#This Row],[Column1]],mapping!A:L,12,FALSE),0),IF(W154&gt;mapping!$N$1,IFERROR(VLOOKUP(Table4[[#This Row],[Column1]],mapping!A:L,12,FALSE),0),0))</f>
        <v>0</v>
      </c>
      <c r="N154" s="58">
        <f>Table4[[#This Row],[ سعر اليومية ]]*3%*Table4[[#This Row],[عدد الدورات ]]</f>
        <v>0</v>
      </c>
      <c r="O154" s="56">
        <f>Table4[[#This Row],[ سعر اليومية ]]*Table4[[#This Row],[عدد الدورات ]]-N154</f>
        <v>0</v>
      </c>
      <c r="P154" s="194"/>
      <c r="Q154" s="194"/>
      <c r="R154" s="194">
        <v>5400</v>
      </c>
      <c r="S154" s="58">
        <f>(Table4[[#This Row],[سعر يومية السائق]]*Table4[[#This Row],[عدد الدورات ]])-SUM(Table4[[#This Row],[سلف ]:[خصم ]])+Table4[[#This Row],[اضافي ]]</f>
        <v>5400</v>
      </c>
      <c r="T154" s="41" t="s">
        <v>25</v>
      </c>
      <c r="U154" s="58">
        <f>Table4[[#This Row],[ سعر اليومية ]]*Table4[[#This Row],[عدد الدورات ]]-Table4[[#This Row],[سعر يومية السائق]]*L154</f>
        <v>0</v>
      </c>
      <c r="V154" s="58">
        <f>U154-Table4[[#This Row],[W/H  3%]]</f>
        <v>0</v>
      </c>
      <c r="W154" s="66" t="str">
        <f>Table4[[#This Row],[اليوم]]&amp;Table4[[#This Row],[الشهر ]]&amp;Table4[[#This Row],[العام]]</f>
        <v>3042026</v>
      </c>
      <c r="X154" s="66" t="s">
        <v>304</v>
      </c>
    </row>
    <row r="155" spans="1:24" x14ac:dyDescent="0.3">
      <c r="A155" s="62">
        <v>30</v>
      </c>
      <c r="B155" s="62">
        <v>4</v>
      </c>
      <c r="C155" s="62">
        <v>2026</v>
      </c>
      <c r="D155" s="41" t="str">
        <f t="shared" ref="D155" si="24">F155&amp;G155&amp;H155&amp;I155&amp;J155</f>
        <v>حسام سعيد إضافيإضافيلوجستيكاإضافيإضافي</v>
      </c>
      <c r="E155" s="4">
        <v>4015</v>
      </c>
      <c r="F155" s="41" t="str">
        <f>VLOOKUP(E155,mapping!C:J,2,FALSE)</f>
        <v>حسام سعيد إضافي</v>
      </c>
      <c r="G155" s="41" t="str">
        <f>IFERROR(VLOOKUP(F155,mapping!$D$3:$J$200,2,FALSE),0)</f>
        <v>إضافي</v>
      </c>
      <c r="H155" s="41" t="str">
        <f>IFERROR(VLOOKUP(F155,mapping!$D$3:$J$200,3,FALSE),0)</f>
        <v>لوجستيكا</v>
      </c>
      <c r="I155" s="41" t="str">
        <f>IFERROR(VLOOKUP(F155,mapping!$D$3:$J$200,4,FALSE),0)</f>
        <v>إضافي</v>
      </c>
      <c r="J155" s="41" t="str">
        <f>IFERROR(VLOOKUP(F155,mapping!$D$3:$J$200,5,FALSE),0)</f>
        <v>إضافي</v>
      </c>
      <c r="K155" s="63">
        <f>IF(W155=mapping!$N$1,IFERROR(VLOOKUP(Table4[[#This Row],[Column1]],mapping!A:L,11,FALSE),0),IF(W155&gt;mapping!$N$1,IFERROR(VLOOKUP(Table4[[#This Row],[Column1]],mapping!A:L,11,FALSE),0),))</f>
        <v>1</v>
      </c>
      <c r="L155" s="139"/>
      <c r="M155" s="60">
        <f>IF(W155=mapping!$N$1,IFERROR(VLOOKUP(Table4[[#This Row],[Column1]],mapping!A:L,12,FALSE),0),IF(W155&gt;mapping!$N$1,IFERROR(VLOOKUP(Table4[[#This Row],[Column1]],mapping!A:L,12,FALSE),0),0))</f>
        <v>0</v>
      </c>
      <c r="N155" s="58">
        <f>Table4[[#This Row],[ سعر اليومية ]]*3%*Table4[[#This Row],[عدد الدورات ]]</f>
        <v>0</v>
      </c>
      <c r="O155" s="56">
        <f>Table4[[#This Row],[ سعر اليومية ]]*Table4[[#This Row],[عدد الدورات ]]-N155</f>
        <v>0</v>
      </c>
      <c r="P155" s="194"/>
      <c r="Q155" s="194"/>
      <c r="R155" s="194">
        <v>63700</v>
      </c>
      <c r="S155" s="58">
        <f>(Table4[[#This Row],[سعر يومية السائق]]*Table4[[#This Row],[عدد الدورات ]])-SUM(Table4[[#This Row],[سلف ]:[خصم ]])+Table4[[#This Row],[اضافي ]]</f>
        <v>63700</v>
      </c>
      <c r="T155" s="41" t="s">
        <v>402</v>
      </c>
      <c r="U155" s="58">
        <f>Table4[[#This Row],[ سعر اليومية ]]*Table4[[#This Row],[عدد الدورات ]]-Table4[[#This Row],[سعر يومية السائق]]*L155</f>
        <v>0</v>
      </c>
      <c r="V155" s="58">
        <f>U155-Table4[[#This Row],[W/H  3%]]</f>
        <v>0</v>
      </c>
      <c r="W155" s="66" t="str">
        <f>Table4[[#This Row],[اليوم]]&amp;Table4[[#This Row],[الشهر ]]&amp;Table4[[#This Row],[العام]]</f>
        <v>3042026</v>
      </c>
      <c r="X155" s="66" t="s">
        <v>304</v>
      </c>
    </row>
    <row r="156" spans="1:24" x14ac:dyDescent="0.3">
      <c r="A156" s="62">
        <v>30</v>
      </c>
      <c r="B156" s="62">
        <v>4</v>
      </c>
      <c r="C156" s="62">
        <v>2026</v>
      </c>
      <c r="D156" s="41" t="str">
        <f t="shared" ref="D156" si="25">F156&amp;G156&amp;H156&amp;I156&amp;J156</f>
        <v>احمد السيد إضافيإضافيلوجستيكاإضافيإضافي</v>
      </c>
      <c r="E156" s="4">
        <v>4020</v>
      </c>
      <c r="F156" s="41" t="str">
        <f>VLOOKUP(E156,mapping!C:J,2,FALSE)</f>
        <v>احمد السيد إضافي</v>
      </c>
      <c r="G156" s="41" t="str">
        <f>IFERROR(VLOOKUP(F156,mapping!$D$3:$J$200,2,FALSE),0)</f>
        <v>إضافي</v>
      </c>
      <c r="H156" s="41" t="str">
        <f>IFERROR(VLOOKUP(F156,mapping!$D$3:$J$200,3,FALSE),0)</f>
        <v>لوجستيكا</v>
      </c>
      <c r="I156" s="41" t="str">
        <f>IFERROR(VLOOKUP(F156,mapping!$D$3:$J$200,4,FALSE),0)</f>
        <v>إضافي</v>
      </c>
      <c r="J156" s="41" t="str">
        <f>IFERROR(VLOOKUP(F156,mapping!$D$3:$J$200,5,FALSE),0)</f>
        <v>إضافي</v>
      </c>
      <c r="K156" s="63">
        <f>IF(W156=mapping!$N$1,IFERROR(VLOOKUP(Table4[[#This Row],[Column1]],mapping!A:L,11,FALSE),0),IF(W156&gt;mapping!$N$1,IFERROR(VLOOKUP(Table4[[#This Row],[Column1]],mapping!A:L,11,FALSE),0),))</f>
        <v>1</v>
      </c>
      <c r="L156" s="139"/>
      <c r="M156" s="60">
        <f>IF(W156=mapping!$N$1,IFERROR(VLOOKUP(Table4[[#This Row],[Column1]],mapping!A:L,12,FALSE),0),IF(W156&gt;mapping!$N$1,IFERROR(VLOOKUP(Table4[[#This Row],[Column1]],mapping!A:L,12,FALSE),0),0))</f>
        <v>0</v>
      </c>
      <c r="N156" s="58">
        <f>Table4[[#This Row],[ سعر اليومية ]]*3%*Table4[[#This Row],[عدد الدورات ]]</f>
        <v>0</v>
      </c>
      <c r="O156" s="56">
        <f>Table4[[#This Row],[ سعر اليومية ]]*Table4[[#This Row],[عدد الدورات ]]-N156</f>
        <v>0</v>
      </c>
      <c r="P156" s="194"/>
      <c r="Q156" s="194"/>
      <c r="R156" s="194">
        <v>9100</v>
      </c>
      <c r="S156" s="58">
        <f>(Table4[[#This Row],[سعر يومية السائق]]*Table4[[#This Row],[عدد الدورات ]])-SUM(Table4[[#This Row],[سلف ]:[خصم ]])+Table4[[#This Row],[اضافي ]]</f>
        <v>9100</v>
      </c>
      <c r="T156" s="41" t="s">
        <v>405</v>
      </c>
      <c r="U156" s="58">
        <f>Table4[[#This Row],[ سعر اليومية ]]*Table4[[#This Row],[عدد الدورات ]]-Table4[[#This Row],[سعر يومية السائق]]*L156</f>
        <v>0</v>
      </c>
      <c r="V156" s="58">
        <f>U156-Table4[[#This Row],[W/H  3%]]</f>
        <v>0</v>
      </c>
      <c r="W156" s="66" t="str">
        <f>Table4[[#This Row],[اليوم]]&amp;Table4[[#This Row],[الشهر ]]&amp;Table4[[#This Row],[العام]]</f>
        <v>3042026</v>
      </c>
      <c r="X156" s="66" t="s">
        <v>304</v>
      </c>
    </row>
    <row r="157" spans="1:24" x14ac:dyDescent="0.3">
      <c r="A157" s="62">
        <v>30</v>
      </c>
      <c r="B157" s="62">
        <v>4</v>
      </c>
      <c r="C157" s="62">
        <v>2026</v>
      </c>
      <c r="D157" s="41" t="str">
        <f t="shared" si="15"/>
        <v>عماد النجار1المرج 2ورديةسعوديالمخاذناتوبيس 28</v>
      </c>
      <c r="E157" s="4">
        <v>5000</v>
      </c>
      <c r="F157" s="41" t="str">
        <f>VLOOKUP(E157,mapping!C:J,2,FALSE)</f>
        <v>عماد النجار1</v>
      </c>
      <c r="G157" s="41" t="str">
        <f>IFERROR(VLOOKUP(F157,mapping!$D$3:$J$200,2,FALSE),0)</f>
        <v>المرج 2وردية</v>
      </c>
      <c r="H157" s="41" t="str">
        <f>IFERROR(VLOOKUP(F157,mapping!$D$3:$J$200,3,FALSE),0)</f>
        <v>سعودي</v>
      </c>
      <c r="I157" s="41" t="str">
        <f>IFERROR(VLOOKUP(F157,mapping!$D$3:$J$200,4,FALSE),0)</f>
        <v>المخاذن</v>
      </c>
      <c r="J157" s="41" t="str">
        <f>IFERROR(VLOOKUP(F157,mapping!$D$3:$J$200,5,FALSE),0)</f>
        <v>اتوبيس 28</v>
      </c>
      <c r="K157" s="63">
        <f>IF(W157=mapping!$N$1,IFERROR(VLOOKUP(Table4[[#This Row],[Column1]],mapping!A:L,11,FALSE),0),IF(W157&gt;mapping!$N$1,IFERROR(VLOOKUP(Table4[[#This Row],[Column1]],mapping!A:L,11,FALSE),0),))</f>
        <v>4119</v>
      </c>
      <c r="L157" s="139">
        <v>27</v>
      </c>
      <c r="M157" s="60">
        <f>IF(W157=mapping!$N$1,IFERROR(VLOOKUP(Table4[[#This Row],[Column1]],mapping!A:L,12,FALSE),0),IF(W157&gt;mapping!$N$1,IFERROR(VLOOKUP(Table4[[#This Row],[Column1]],mapping!A:L,12,FALSE),0),0))</f>
        <v>4800</v>
      </c>
      <c r="N157" s="58">
        <f>Table4[[#This Row],[ سعر اليومية ]]*3%*Table4[[#This Row],[عدد الدورات ]]</f>
        <v>3336.39</v>
      </c>
      <c r="O157" s="56">
        <f>Table4[[#This Row],[ سعر اليومية ]]*Table4[[#This Row],[عدد الدورات ]]-N157</f>
        <v>107876.61</v>
      </c>
      <c r="P157" s="194"/>
      <c r="Q157" s="194"/>
      <c r="R157" s="194"/>
      <c r="S157" s="58">
        <f>(Table4[[#This Row],[سعر يومية السائق]]*Table4[[#This Row],[عدد الدورات ]])-SUM(Table4[[#This Row],[سلف ]:[خصم ]])+Table4[[#This Row],[اضافي ]]</f>
        <v>129600</v>
      </c>
      <c r="U157" s="58">
        <f>Table4[[#This Row],[ سعر اليومية ]]*Table4[[#This Row],[عدد الدورات ]]-Table4[[#This Row],[سعر يومية السائق]]*L157</f>
        <v>-18387</v>
      </c>
      <c r="V157" s="58">
        <f>U157-Table4[[#This Row],[W/H  3%]]</f>
        <v>-21723.39</v>
      </c>
      <c r="W157" s="66" t="str">
        <f>Table4[[#This Row],[اليوم]]&amp;Table4[[#This Row],[الشهر ]]&amp;Table4[[#This Row],[العام]]</f>
        <v>3042026</v>
      </c>
      <c r="X157" s="66" t="s">
        <v>304</v>
      </c>
    </row>
    <row r="158" spans="1:24" x14ac:dyDescent="0.3">
      <c r="A158" s="62">
        <v>30</v>
      </c>
      <c r="B158" s="62">
        <v>4</v>
      </c>
      <c r="C158" s="62">
        <v>2026</v>
      </c>
      <c r="D158" s="41" t="str">
        <f t="shared" si="15"/>
        <v>عماد النجار2المؤسسة 2ورديةسعوديالمخاذناتوبيس 28</v>
      </c>
      <c r="E158" s="4">
        <v>5001</v>
      </c>
      <c r="F158" s="41" t="str">
        <f>VLOOKUP(E158,mapping!C:J,2,FALSE)</f>
        <v>عماد النجار2</v>
      </c>
      <c r="G158" s="41" t="str">
        <f>IFERROR(VLOOKUP(F158,mapping!$D$3:$J$200,2,FALSE),0)</f>
        <v>المؤسسة 2وردية</v>
      </c>
      <c r="H158" s="41" t="str">
        <f>IFERROR(VLOOKUP(F158,mapping!$D$3:$J$200,3,FALSE),0)</f>
        <v>سعودي</v>
      </c>
      <c r="I158" s="41" t="str">
        <f>IFERROR(VLOOKUP(F158,mapping!$D$3:$J$200,4,FALSE),0)</f>
        <v>المخاذن</v>
      </c>
      <c r="J158" s="41" t="str">
        <f>IFERROR(VLOOKUP(F158,mapping!$D$3:$J$200,5,FALSE),0)</f>
        <v>اتوبيس 28</v>
      </c>
      <c r="K158" s="63">
        <f>IF(W158=mapping!$N$1,IFERROR(VLOOKUP(Table4[[#This Row],[Column1]],mapping!A:L,11,FALSE),0),IF(W158&gt;mapping!$N$1,IFERROR(VLOOKUP(Table4[[#This Row],[Column1]],mapping!A:L,11,FALSE),0),))</f>
        <v>3884</v>
      </c>
      <c r="L158" s="139">
        <v>26</v>
      </c>
      <c r="M158" s="60">
        <f>IF(W158=mapping!$N$1,IFERROR(VLOOKUP(Table4[[#This Row],[Column1]],mapping!A:L,12,FALSE),0),IF(W158&gt;mapping!$N$1,IFERROR(VLOOKUP(Table4[[#This Row],[Column1]],mapping!A:L,12,FALSE),0),0))</f>
        <v>4500</v>
      </c>
      <c r="N158" s="58">
        <f>Table4[[#This Row],[ سعر اليومية ]]*3%*Table4[[#This Row],[عدد الدورات ]]</f>
        <v>3029.52</v>
      </c>
      <c r="O158" s="56">
        <f>Table4[[#This Row],[ سعر اليومية ]]*Table4[[#This Row],[عدد الدورات ]]-N158</f>
        <v>97954.48</v>
      </c>
      <c r="P158" s="194"/>
      <c r="Q158" s="194"/>
      <c r="R158" s="194"/>
      <c r="S158" s="58">
        <f>(Table4[[#This Row],[سعر يومية السائق]]*Table4[[#This Row],[عدد الدورات ]])-SUM(Table4[[#This Row],[سلف ]:[خصم ]])+Table4[[#This Row],[اضافي ]]</f>
        <v>117000</v>
      </c>
      <c r="U158" s="58">
        <f>Table4[[#This Row],[ سعر اليومية ]]*Table4[[#This Row],[عدد الدورات ]]-Table4[[#This Row],[سعر يومية السائق]]*L158</f>
        <v>-16016</v>
      </c>
      <c r="V158" s="58">
        <f>U158-Table4[[#This Row],[W/H  3%]]</f>
        <v>-19045.52</v>
      </c>
      <c r="W158" s="66" t="str">
        <f>Table4[[#This Row],[اليوم]]&amp;Table4[[#This Row],[الشهر ]]&amp;Table4[[#This Row],[العام]]</f>
        <v>3042026</v>
      </c>
      <c r="X158" s="66" t="s">
        <v>304</v>
      </c>
    </row>
    <row r="159" spans="1:24" x14ac:dyDescent="0.3">
      <c r="A159" s="62">
        <v>30</v>
      </c>
      <c r="B159" s="62">
        <v>4</v>
      </c>
      <c r="C159" s="62">
        <v>2026</v>
      </c>
      <c r="D159" s="41" t="str">
        <f t="shared" si="15"/>
        <v>عماد النجار 3الدائري 1ورديةسعوديالمخاذناتوبيس 28</v>
      </c>
      <c r="E159" s="4">
        <v>5002</v>
      </c>
      <c r="F159" s="41" t="str">
        <f>VLOOKUP(E159,mapping!C:J,2,FALSE)</f>
        <v>عماد النجار 3</v>
      </c>
      <c r="G159" s="41" t="str">
        <f>IFERROR(VLOOKUP(F159,mapping!$D$3:$J$200,2,FALSE),0)</f>
        <v>الدائري 1وردية</v>
      </c>
      <c r="H159" s="41" t="str">
        <f>IFERROR(VLOOKUP(F159,mapping!$D$3:$J$200,3,FALSE),0)</f>
        <v>سعودي</v>
      </c>
      <c r="I159" s="41" t="str">
        <f>IFERROR(VLOOKUP(F159,mapping!$D$3:$J$200,4,FALSE),0)</f>
        <v>المخاذن</v>
      </c>
      <c r="J159" s="41" t="str">
        <f>IFERROR(VLOOKUP(F159,mapping!$D$3:$J$200,5,FALSE),0)</f>
        <v>اتوبيس 28</v>
      </c>
      <c r="K159" s="63">
        <f>IF(W159=mapping!$N$1,IFERROR(VLOOKUP(Table4[[#This Row],[Column1]],mapping!A:L,11,FALSE),0),IF(W159&gt;mapping!$N$1,IFERROR(VLOOKUP(Table4[[#This Row],[Column1]],mapping!A:L,11,FALSE),0),))</f>
        <v>2448</v>
      </c>
      <c r="L159" s="139">
        <v>26</v>
      </c>
      <c r="M159" s="60">
        <f>IF(W159=mapping!$N$1,IFERROR(VLOOKUP(Table4[[#This Row],[Column1]],mapping!A:L,12,FALSE),0),IF(W159&gt;mapping!$N$1,IFERROR(VLOOKUP(Table4[[#This Row],[Column1]],mapping!A:L,12,FALSE),0),0))</f>
        <v>2500</v>
      </c>
      <c r="N159" s="58">
        <f>Table4[[#This Row],[ سعر اليومية ]]*3%*Table4[[#This Row],[عدد الدورات ]]</f>
        <v>1909.44</v>
      </c>
      <c r="O159" s="56">
        <f>Table4[[#This Row],[ سعر اليومية ]]*Table4[[#This Row],[عدد الدورات ]]-N159</f>
        <v>61738.559999999998</v>
      </c>
      <c r="P159" s="194"/>
      <c r="Q159" s="194"/>
      <c r="R159" s="194"/>
      <c r="S159" s="58">
        <f>(Table4[[#This Row],[سعر يومية السائق]]*Table4[[#This Row],[عدد الدورات ]])-SUM(Table4[[#This Row],[سلف ]:[خصم ]])+Table4[[#This Row],[اضافي ]]</f>
        <v>65000</v>
      </c>
      <c r="U159" s="58">
        <f>Table4[[#This Row],[ سعر اليومية ]]*Table4[[#This Row],[عدد الدورات ]]-Table4[[#This Row],[سعر يومية السائق]]*L159</f>
        <v>-1352</v>
      </c>
      <c r="V159" s="58">
        <f>U159-Table4[[#This Row],[W/H  3%]]</f>
        <v>-3261.44</v>
      </c>
      <c r="W159" s="66" t="str">
        <f>Table4[[#This Row],[اليوم]]&amp;Table4[[#This Row],[الشهر ]]&amp;Table4[[#This Row],[العام]]</f>
        <v>3042026</v>
      </c>
      <c r="X159" s="66" t="s">
        <v>304</v>
      </c>
    </row>
    <row r="160" spans="1:24" x14ac:dyDescent="0.3">
      <c r="A160" s="62">
        <v>30</v>
      </c>
      <c r="B160" s="62">
        <v>4</v>
      </c>
      <c r="C160" s="62">
        <v>2026</v>
      </c>
      <c r="D160" s="41" t="str">
        <f t="shared" si="15"/>
        <v>عبد الرحمن1الهرم سعوديدريماتوبيس 28</v>
      </c>
      <c r="E160" s="4">
        <v>5003</v>
      </c>
      <c r="F160" s="41" t="str">
        <f>VLOOKUP(E160,mapping!C:J,2,FALSE)</f>
        <v>عبد الرحمن1</v>
      </c>
      <c r="G160" s="41" t="str">
        <f>IFERROR(VLOOKUP(F160,mapping!$D$3:$J$200,2,FALSE),0)</f>
        <v xml:space="preserve">الهرم </v>
      </c>
      <c r="H160" s="41" t="str">
        <f>IFERROR(VLOOKUP(F160,mapping!$D$3:$J$200,3,FALSE),0)</f>
        <v>سعودي</v>
      </c>
      <c r="I160" s="41" t="str">
        <f>IFERROR(VLOOKUP(F160,mapping!$D$3:$J$200,4,FALSE),0)</f>
        <v>دريم</v>
      </c>
      <c r="J160" s="41" t="str">
        <f>IFERROR(VLOOKUP(F160,mapping!$D$3:$J$200,5,FALSE),0)</f>
        <v>اتوبيس 28</v>
      </c>
      <c r="K160" s="63">
        <f>IF(W160=mapping!$N$1,IFERROR(VLOOKUP(Table4[[#This Row],[Column1]],mapping!A:L,11,FALSE),0),IF(W160&gt;mapping!$N$1,IFERROR(VLOOKUP(Table4[[#This Row],[Column1]],mapping!A:L,11,FALSE),0),))</f>
        <v>994</v>
      </c>
      <c r="L160" s="139">
        <v>30</v>
      </c>
      <c r="M160" s="60">
        <f>IF(W160=mapping!$N$1,IFERROR(VLOOKUP(Table4[[#This Row],[Column1]],mapping!A:L,12,FALSE),0),IF(W160&gt;mapping!$N$1,IFERROR(VLOOKUP(Table4[[#This Row],[Column1]],mapping!A:L,12,FALSE),0),0))</f>
        <v>850</v>
      </c>
      <c r="N160" s="58">
        <f>Table4[[#This Row],[ سعر اليومية ]]*3%*Table4[[#This Row],[عدد الدورات ]]</f>
        <v>894.6</v>
      </c>
      <c r="O160" s="56">
        <f>Table4[[#This Row],[ سعر اليومية ]]*Table4[[#This Row],[عدد الدورات ]]-N160</f>
        <v>28925.4</v>
      </c>
      <c r="P160" s="194"/>
      <c r="Q160" s="194"/>
      <c r="R160" s="194"/>
      <c r="S160" s="58">
        <f>(Table4[[#This Row],[سعر يومية السائق]]*Table4[[#This Row],[عدد الدورات ]])-SUM(Table4[[#This Row],[سلف ]:[خصم ]])+Table4[[#This Row],[اضافي ]]</f>
        <v>25500</v>
      </c>
      <c r="U160" s="58">
        <f>Table4[[#This Row],[ سعر اليومية ]]*Table4[[#This Row],[عدد الدورات ]]-Table4[[#This Row],[سعر يومية السائق]]*L160</f>
        <v>4320</v>
      </c>
      <c r="V160" s="58">
        <f>U160-Table4[[#This Row],[W/H  3%]]</f>
        <v>3425.4</v>
      </c>
      <c r="W160" s="66" t="str">
        <f>Table4[[#This Row],[اليوم]]&amp;Table4[[#This Row],[الشهر ]]&amp;Table4[[#This Row],[العام]]</f>
        <v>3042026</v>
      </c>
      <c r="X160" s="66" t="s">
        <v>304</v>
      </c>
    </row>
    <row r="161" spans="1:24" x14ac:dyDescent="0.3">
      <c r="A161" s="62">
        <v>30</v>
      </c>
      <c r="B161" s="62">
        <v>4</v>
      </c>
      <c r="C161" s="62">
        <v>2026</v>
      </c>
      <c r="D161" s="41" t="str">
        <f t="shared" si="15"/>
        <v>عبد الرحمن2المؤسسةسعوديدريماتوبيس 28</v>
      </c>
      <c r="E161" s="4">
        <v>5004</v>
      </c>
      <c r="F161" s="41" t="str">
        <f>VLOOKUP(E161,mapping!C:J,2,FALSE)</f>
        <v>عبد الرحمن2</v>
      </c>
      <c r="G161" s="41" t="str">
        <f>IFERROR(VLOOKUP(F161,mapping!$D$3:$J$200,2,FALSE),0)</f>
        <v>المؤسسة</v>
      </c>
      <c r="H161" s="41" t="str">
        <f>IFERROR(VLOOKUP(F161,mapping!$D$3:$J$200,3,FALSE),0)</f>
        <v>سعودي</v>
      </c>
      <c r="I161" s="41" t="str">
        <f>IFERROR(VLOOKUP(F161,mapping!$D$3:$J$200,4,FALSE),0)</f>
        <v>دريم</v>
      </c>
      <c r="J161" s="41" t="str">
        <f>IFERROR(VLOOKUP(F161,mapping!$D$3:$J$200,5,FALSE),0)</f>
        <v>اتوبيس 28</v>
      </c>
      <c r="K161" s="63">
        <f>IF(W161=mapping!$N$1,IFERROR(VLOOKUP(Table4[[#This Row],[Column1]],mapping!A:L,11,FALSE),0),IF(W161&gt;mapping!$N$1,IFERROR(VLOOKUP(Table4[[#This Row],[Column1]],mapping!A:L,11,FALSE),0),))</f>
        <v>994</v>
      </c>
      <c r="L161" s="139">
        <v>30</v>
      </c>
      <c r="M161" s="60">
        <f>IF(W161=mapping!$N$1,IFERROR(VLOOKUP(Table4[[#This Row],[Column1]],mapping!A:L,12,FALSE),0),IF(W161&gt;mapping!$N$1,IFERROR(VLOOKUP(Table4[[#This Row],[Column1]],mapping!A:L,12,FALSE),0),0))</f>
        <v>850</v>
      </c>
      <c r="N161" s="58">
        <f>Table4[[#This Row],[ سعر اليومية ]]*3%*Table4[[#This Row],[عدد الدورات ]]</f>
        <v>894.6</v>
      </c>
      <c r="O161" s="56">
        <f>Table4[[#This Row],[ سعر اليومية ]]*Table4[[#This Row],[عدد الدورات ]]-N161</f>
        <v>28925.4</v>
      </c>
      <c r="P161" s="194"/>
      <c r="Q161" s="194"/>
      <c r="R161" s="194"/>
      <c r="S161" s="58">
        <f>(Table4[[#This Row],[سعر يومية السائق]]*Table4[[#This Row],[عدد الدورات ]])-SUM(Table4[[#This Row],[سلف ]:[خصم ]])+Table4[[#This Row],[اضافي ]]</f>
        <v>25500</v>
      </c>
      <c r="U161" s="58">
        <f>Table4[[#This Row],[ سعر اليومية ]]*Table4[[#This Row],[عدد الدورات ]]-Table4[[#This Row],[سعر يومية السائق]]*L161</f>
        <v>4320</v>
      </c>
      <c r="V161" s="58">
        <f>U161-Table4[[#This Row],[W/H  3%]]</f>
        <v>3425.4</v>
      </c>
      <c r="W161" s="66" t="str">
        <f>Table4[[#This Row],[اليوم]]&amp;Table4[[#This Row],[الشهر ]]&amp;Table4[[#This Row],[العام]]</f>
        <v>3042026</v>
      </c>
      <c r="X161" s="66" t="s">
        <v>304</v>
      </c>
    </row>
    <row r="162" spans="1:24" x14ac:dyDescent="0.3">
      <c r="A162" s="62">
        <v>30</v>
      </c>
      <c r="B162" s="62">
        <v>4</v>
      </c>
      <c r="C162" s="62">
        <v>2026</v>
      </c>
      <c r="D162" s="41" t="str">
        <f t="shared" si="15"/>
        <v>فرج 1حلوانسعوديهايد باركاتوبيس 28</v>
      </c>
      <c r="E162" s="4">
        <v>5005</v>
      </c>
      <c r="F162" s="41" t="str">
        <f>VLOOKUP(E162,mapping!C:J,2,FALSE)</f>
        <v>فرج 1</v>
      </c>
      <c r="G162" s="41" t="str">
        <f>IFERROR(VLOOKUP(F162,mapping!$D$3:$J$200,2,FALSE),0)</f>
        <v>حلوان</v>
      </c>
      <c r="H162" s="41" t="str">
        <f>IFERROR(VLOOKUP(F162,mapping!$D$3:$J$200,3,FALSE),0)</f>
        <v>سعودي</v>
      </c>
      <c r="I162" s="41" t="str">
        <f>IFERROR(VLOOKUP(F162,mapping!$D$3:$J$200,4,FALSE),0)</f>
        <v>هايد بارك</v>
      </c>
      <c r="J162" s="41" t="str">
        <f>IFERROR(VLOOKUP(F162,mapping!$D$3:$J$200,5,FALSE),0)</f>
        <v>اتوبيس 28</v>
      </c>
      <c r="K162" s="63">
        <f>IF(W162=mapping!$N$1,IFERROR(VLOOKUP(Table4[[#This Row],[Column1]],mapping!A:L,11,FALSE),0),IF(W162&gt;mapping!$N$1,IFERROR(VLOOKUP(Table4[[#This Row],[Column1]],mapping!A:L,11,FALSE),0),))</f>
        <v>4634</v>
      </c>
      <c r="L162" s="139">
        <v>30</v>
      </c>
      <c r="M162" s="60">
        <f>IF(W162=mapping!$N$1,IFERROR(VLOOKUP(Table4[[#This Row],[Column1]],mapping!A:L,12,FALSE),0),IF(W162&gt;mapping!$N$1,IFERROR(VLOOKUP(Table4[[#This Row],[Column1]],mapping!A:L,12,FALSE),0),0))</f>
        <v>3750</v>
      </c>
      <c r="N162" s="58">
        <f>Table4[[#This Row],[ سعر اليومية ]]*3%*Table4[[#This Row],[عدد الدورات ]]</f>
        <v>4170.5999999999995</v>
      </c>
      <c r="O162" s="56">
        <f>Table4[[#This Row],[ سعر اليومية ]]*Table4[[#This Row],[عدد الدورات ]]-N162</f>
        <v>134849.4</v>
      </c>
      <c r="P162" s="194"/>
      <c r="Q162" s="194"/>
      <c r="R162" s="194"/>
      <c r="S162" s="58">
        <f>(Table4[[#This Row],[سعر يومية السائق]]*Table4[[#This Row],[عدد الدورات ]])-SUM(Table4[[#This Row],[سلف ]:[خصم ]])+Table4[[#This Row],[اضافي ]]</f>
        <v>112500</v>
      </c>
      <c r="U162" s="58">
        <f>Table4[[#This Row],[ سعر اليومية ]]*Table4[[#This Row],[عدد الدورات ]]-Table4[[#This Row],[سعر يومية السائق]]*L162</f>
        <v>26520</v>
      </c>
      <c r="V162" s="58">
        <f>U162-Table4[[#This Row],[W/H  3%]]</f>
        <v>22349.4</v>
      </c>
      <c r="W162" s="66" t="str">
        <f>Table4[[#This Row],[اليوم]]&amp;Table4[[#This Row],[الشهر ]]&amp;Table4[[#This Row],[العام]]</f>
        <v>3042026</v>
      </c>
      <c r="X162" s="66" t="s">
        <v>304</v>
      </c>
    </row>
    <row r="163" spans="1:24" x14ac:dyDescent="0.3">
      <c r="A163" s="62">
        <v>30</v>
      </c>
      <c r="B163" s="62">
        <v>4</v>
      </c>
      <c r="C163" s="62">
        <v>2026</v>
      </c>
      <c r="D163" s="41" t="str">
        <f t="shared" ref="D163" si="26">F163&amp;G163&amp;H163&amp;I163&amp;J163</f>
        <v>فرج 6حلوان مبيتسعوديهايد باركاتوبيس 28</v>
      </c>
      <c r="E163" s="4">
        <v>5029</v>
      </c>
      <c r="F163" s="41" t="str">
        <f>VLOOKUP(E163,mapping!C:J,2,FALSE)</f>
        <v>فرج 6</v>
      </c>
      <c r="G163" s="41" t="str">
        <f>IFERROR(VLOOKUP(F163,mapping!$D$3:$J$200,2,FALSE),0)</f>
        <v>حلوان مبيت</v>
      </c>
      <c r="H163" s="41" t="str">
        <f>IFERROR(VLOOKUP(F163,mapping!$D$3:$J$200,3,FALSE),0)</f>
        <v>سعودي</v>
      </c>
      <c r="I163" s="41" t="str">
        <f>IFERROR(VLOOKUP(F163,mapping!$D$3:$J$200,4,FALSE),0)</f>
        <v>هايد بارك</v>
      </c>
      <c r="J163" s="41" t="str">
        <f>IFERROR(VLOOKUP(F163,mapping!$D$3:$J$200,5,FALSE),0)</f>
        <v>اتوبيس 28</v>
      </c>
      <c r="K163" s="63">
        <f>IF(W163=mapping!$N$1,IFERROR(VLOOKUP(Table4[[#This Row],[Column1]],mapping!A:L,11,FALSE),0),IF(W163&gt;mapping!$N$1,IFERROR(VLOOKUP(Table4[[#This Row],[Column1]],mapping!A:L,11,FALSE),0),))</f>
        <v>1482</v>
      </c>
      <c r="L163" s="139">
        <v>30</v>
      </c>
      <c r="M163" s="60">
        <f>IF(W163=mapping!$N$1,IFERROR(VLOOKUP(Table4[[#This Row],[Column1]],mapping!A:L,12,FALSE),0),IF(W163&gt;mapping!$N$1,IFERROR(VLOOKUP(Table4[[#This Row],[Column1]],mapping!A:L,12,FALSE),0),0))</f>
        <v>750</v>
      </c>
      <c r="N163" s="58">
        <f>Table4[[#This Row],[ سعر اليومية ]]*3%*Table4[[#This Row],[عدد الدورات ]]</f>
        <v>1333.8</v>
      </c>
      <c r="O163" s="56">
        <f>Table4[[#This Row],[ سعر اليومية ]]*Table4[[#This Row],[عدد الدورات ]]-N163</f>
        <v>43126.2</v>
      </c>
      <c r="P163" s="194"/>
      <c r="Q163" s="194"/>
      <c r="R163" s="194"/>
      <c r="S163" s="58">
        <f>(Table4[[#This Row],[سعر يومية السائق]]*Table4[[#This Row],[عدد الدورات ]])-SUM(Table4[[#This Row],[سلف ]:[خصم ]])+Table4[[#This Row],[اضافي ]]</f>
        <v>22500</v>
      </c>
      <c r="U163" s="58">
        <f>Table4[[#This Row],[ سعر اليومية ]]*Table4[[#This Row],[عدد الدورات ]]-Table4[[#This Row],[سعر يومية السائق]]*L163</f>
        <v>21960</v>
      </c>
      <c r="V163" s="58">
        <f>U163-Table4[[#This Row],[W/H  3%]]</f>
        <v>20626.2</v>
      </c>
      <c r="W163" s="66" t="str">
        <f>Table4[[#This Row],[اليوم]]&amp;Table4[[#This Row],[الشهر ]]&amp;Table4[[#This Row],[العام]]</f>
        <v>3042026</v>
      </c>
      <c r="X163" s="66" t="s">
        <v>304</v>
      </c>
    </row>
    <row r="164" spans="1:24" x14ac:dyDescent="0.3">
      <c r="A164" s="62">
        <v>30</v>
      </c>
      <c r="B164" s="62">
        <v>4</v>
      </c>
      <c r="C164" s="62">
        <v>2026</v>
      </c>
      <c r="D164" s="41" t="str">
        <f t="shared" si="15"/>
        <v>ممدوح كيلاني 3القومية سعوديهايد باركميكروباص صيني</v>
      </c>
      <c r="E164" s="4">
        <v>5006</v>
      </c>
      <c r="F164" s="41" t="str">
        <f>VLOOKUP(E164,mapping!C:J,2,FALSE)</f>
        <v>ممدوح كيلاني 3</v>
      </c>
      <c r="G164" s="41" t="str">
        <f>IFERROR(VLOOKUP(F164,mapping!$D$3:$J$200,2,FALSE),0)</f>
        <v xml:space="preserve">القومية </v>
      </c>
      <c r="H164" s="41" t="str">
        <f>IFERROR(VLOOKUP(F164,mapping!$D$3:$J$200,3,FALSE),0)</f>
        <v>سعودي</v>
      </c>
      <c r="I164" s="41" t="str">
        <f>IFERROR(VLOOKUP(F164,mapping!$D$3:$J$200,4,FALSE),0)</f>
        <v>هايد بارك</v>
      </c>
      <c r="J164" s="41" t="str">
        <f>IFERROR(VLOOKUP(F164,mapping!$D$3:$J$200,5,FALSE),0)</f>
        <v>ميكروباص صيني</v>
      </c>
      <c r="K164" s="63">
        <f>IF(W164=mapping!$N$1,IFERROR(VLOOKUP(Table4[[#This Row],[Column1]],mapping!A:L,11,FALSE),0),IF(W164&gt;mapping!$N$1,IFERROR(VLOOKUP(Table4[[#This Row],[Column1]],mapping!A:L,11,FALSE),0),))</f>
        <v>2965</v>
      </c>
      <c r="L164" s="139">
        <v>30</v>
      </c>
      <c r="M164" s="60">
        <f>IF(W164=mapping!$N$1,IFERROR(VLOOKUP(Table4[[#This Row],[Column1]],mapping!A:L,12,FALSE),0),IF(W164&gt;mapping!$N$1,IFERROR(VLOOKUP(Table4[[#This Row],[Column1]],mapping!A:L,12,FALSE),0),0))</f>
        <v>2500</v>
      </c>
      <c r="N164" s="58">
        <f>Table4[[#This Row],[ سعر اليومية ]]*3%*Table4[[#This Row],[عدد الدورات ]]</f>
        <v>2668.5</v>
      </c>
      <c r="O164" s="56">
        <f>Table4[[#This Row],[ سعر اليومية ]]*Table4[[#This Row],[عدد الدورات ]]-N164</f>
        <v>86281.5</v>
      </c>
      <c r="P164" s="194"/>
      <c r="Q164" s="194"/>
      <c r="R164" s="194"/>
      <c r="S164" s="58">
        <f>(Table4[[#This Row],[سعر يومية السائق]]*Table4[[#This Row],[عدد الدورات ]])-SUM(Table4[[#This Row],[سلف ]:[خصم ]])+Table4[[#This Row],[اضافي ]]</f>
        <v>75000</v>
      </c>
      <c r="U164" s="58">
        <f>Table4[[#This Row],[ سعر اليومية ]]*Table4[[#This Row],[عدد الدورات ]]-Table4[[#This Row],[سعر يومية السائق]]*L164</f>
        <v>13950</v>
      </c>
      <c r="V164" s="58">
        <f>U164-Table4[[#This Row],[W/H  3%]]</f>
        <v>11281.5</v>
      </c>
      <c r="W164" s="66" t="str">
        <f>Table4[[#This Row],[اليوم]]&amp;Table4[[#This Row],[الشهر ]]&amp;Table4[[#This Row],[العام]]</f>
        <v>3042026</v>
      </c>
      <c r="X164" s="66" t="s">
        <v>304</v>
      </c>
    </row>
    <row r="165" spans="1:24" x14ac:dyDescent="0.3">
      <c r="A165" s="62">
        <v>30</v>
      </c>
      <c r="B165" s="62">
        <v>4</v>
      </c>
      <c r="C165" s="62">
        <v>2026</v>
      </c>
      <c r="D165" s="41" t="str">
        <f t="shared" si="15"/>
        <v>مصطفي رشدي1المنيب 2 ورديةسعوديميفيداميكروباص صيني</v>
      </c>
      <c r="E165" s="4">
        <v>5007</v>
      </c>
      <c r="F165" s="41" t="str">
        <f>VLOOKUP(E165,mapping!C:J,2,FALSE)</f>
        <v>مصطفي رشدي1</v>
      </c>
      <c r="G165" s="41" t="str">
        <f>IFERROR(VLOOKUP(F165,mapping!$D$3:$J$200,2,FALSE),0)</f>
        <v>المنيب 2 وردية</v>
      </c>
      <c r="H165" s="41" t="str">
        <f>IFERROR(VLOOKUP(F165,mapping!$D$3:$J$200,3,FALSE),0)</f>
        <v>سعودي</v>
      </c>
      <c r="I165" s="41" t="str">
        <f>IFERROR(VLOOKUP(F165,mapping!$D$3:$J$200,4,FALSE),0)</f>
        <v>ميفيدا</v>
      </c>
      <c r="J165" s="41" t="str">
        <f>IFERROR(VLOOKUP(F165,mapping!$D$3:$J$200,5,FALSE),0)</f>
        <v>ميكروباص صيني</v>
      </c>
      <c r="K165" s="63">
        <f>IF(W165=mapping!$N$1,IFERROR(VLOOKUP(Table4[[#This Row],[Column1]],mapping!A:L,11,FALSE),0),IF(W165&gt;mapping!$N$1,IFERROR(VLOOKUP(Table4[[#This Row],[Column1]],mapping!A:L,11,FALSE),0),))</f>
        <v>2965</v>
      </c>
      <c r="L165" s="139">
        <v>30</v>
      </c>
      <c r="M165" s="60">
        <f>IF(W165=mapping!$N$1,IFERROR(VLOOKUP(Table4[[#This Row],[Column1]],mapping!A:L,12,FALSE),0),IF(W165&gt;mapping!$N$1,IFERROR(VLOOKUP(Table4[[#This Row],[Column1]],mapping!A:L,12,FALSE),0),0))</f>
        <v>2150</v>
      </c>
      <c r="N165" s="58">
        <f>Table4[[#This Row],[ سعر اليومية ]]*3%*Table4[[#This Row],[عدد الدورات ]]</f>
        <v>2668.5</v>
      </c>
      <c r="O165" s="56">
        <f>Table4[[#This Row],[ سعر اليومية ]]*Table4[[#This Row],[عدد الدورات ]]-N165</f>
        <v>86281.5</v>
      </c>
      <c r="P165" s="194"/>
      <c r="Q165" s="194"/>
      <c r="R165" s="194"/>
      <c r="S165" s="58">
        <f>(Table4[[#This Row],[سعر يومية السائق]]*Table4[[#This Row],[عدد الدورات ]])-SUM(Table4[[#This Row],[سلف ]:[خصم ]])+Table4[[#This Row],[اضافي ]]</f>
        <v>64500</v>
      </c>
      <c r="U165" s="58">
        <f>Table4[[#This Row],[ سعر اليومية ]]*Table4[[#This Row],[عدد الدورات ]]-Table4[[#This Row],[سعر يومية السائق]]*L165</f>
        <v>24450</v>
      </c>
      <c r="V165" s="58">
        <f>U165-Table4[[#This Row],[W/H  3%]]</f>
        <v>21781.5</v>
      </c>
      <c r="W165" s="66" t="str">
        <f>Table4[[#This Row],[اليوم]]&amp;Table4[[#This Row],[الشهر ]]&amp;Table4[[#This Row],[العام]]</f>
        <v>3042026</v>
      </c>
      <c r="X165" s="66" t="s">
        <v>304</v>
      </c>
    </row>
    <row r="166" spans="1:24" x14ac:dyDescent="0.3">
      <c r="A166" s="62">
        <v>30</v>
      </c>
      <c r="B166" s="62">
        <v>4</v>
      </c>
      <c r="C166" s="62">
        <v>2026</v>
      </c>
      <c r="D166" s="41" t="str">
        <f t="shared" si="15"/>
        <v>فرج 2حلوان 2 ورديةسعوديميفيداميكروباص صيني</v>
      </c>
      <c r="E166" s="4">
        <v>5009</v>
      </c>
      <c r="F166" s="41" t="str">
        <f>VLOOKUP(E166,mapping!C:J,2,FALSE)</f>
        <v>فرج 2</v>
      </c>
      <c r="G166" s="41" t="str">
        <f>IFERROR(VLOOKUP(F166,mapping!$D$3:$J$200,2,FALSE),0)</f>
        <v>حلوان 2 وردية</v>
      </c>
      <c r="H166" s="41" t="str">
        <f>IFERROR(VLOOKUP(F166,mapping!$D$3:$J$200,3,FALSE),0)</f>
        <v>سعودي</v>
      </c>
      <c r="I166" s="41" t="str">
        <f>IFERROR(VLOOKUP(F166,mapping!$D$3:$J$200,4,FALSE),0)</f>
        <v>ميفيدا</v>
      </c>
      <c r="J166" s="41" t="str">
        <f>IFERROR(VLOOKUP(F166,mapping!$D$3:$J$200,5,FALSE),0)</f>
        <v>ميكروباص صيني</v>
      </c>
      <c r="K166" s="63">
        <f>IF(W166=mapping!$N$1,IFERROR(VLOOKUP(Table4[[#This Row],[Column1]],mapping!A:L,11,FALSE),0),IF(W166&gt;mapping!$N$1,IFERROR(VLOOKUP(Table4[[#This Row],[Column1]],mapping!A:L,11,FALSE),0),))</f>
        <v>2965</v>
      </c>
      <c r="L166" s="139">
        <v>30</v>
      </c>
      <c r="M166" s="60">
        <f>IF(W166=mapping!$N$1,IFERROR(VLOOKUP(Table4[[#This Row],[Column1]],mapping!A:L,12,FALSE),0),IF(W166&gt;mapping!$N$1,IFERROR(VLOOKUP(Table4[[#This Row],[Column1]],mapping!A:L,12,FALSE),0),0))</f>
        <v>2250</v>
      </c>
      <c r="N166" s="58">
        <f>Table4[[#This Row],[ سعر اليومية ]]*3%*Table4[[#This Row],[عدد الدورات ]]</f>
        <v>2668.5</v>
      </c>
      <c r="O166" s="56">
        <f>Table4[[#This Row],[ سعر اليومية ]]*Table4[[#This Row],[عدد الدورات ]]-N166</f>
        <v>86281.5</v>
      </c>
      <c r="P166" s="194"/>
      <c r="Q166" s="194"/>
      <c r="R166" s="194"/>
      <c r="S166" s="58">
        <f>(Table4[[#This Row],[سعر يومية السائق]]*Table4[[#This Row],[عدد الدورات ]])-SUM(Table4[[#This Row],[سلف ]:[خصم ]])+Table4[[#This Row],[اضافي ]]</f>
        <v>67500</v>
      </c>
      <c r="U166" s="58">
        <f>Table4[[#This Row],[ سعر اليومية ]]*Table4[[#This Row],[عدد الدورات ]]-Table4[[#This Row],[سعر يومية السائق]]*L166</f>
        <v>21450</v>
      </c>
      <c r="V166" s="58">
        <f>U166-Table4[[#This Row],[W/H  3%]]</f>
        <v>18781.5</v>
      </c>
      <c r="W166" s="66" t="str">
        <f>Table4[[#This Row],[اليوم]]&amp;Table4[[#This Row],[الشهر ]]&amp;Table4[[#This Row],[العام]]</f>
        <v>3042026</v>
      </c>
      <c r="X166" s="66" t="s">
        <v>304</v>
      </c>
    </row>
    <row r="167" spans="1:24" x14ac:dyDescent="0.3">
      <c r="A167" s="62">
        <v>30</v>
      </c>
      <c r="B167" s="62">
        <v>4</v>
      </c>
      <c r="C167" s="62">
        <v>2026</v>
      </c>
      <c r="D167" s="41" t="str">
        <f t="shared" si="15"/>
        <v>فرج 3حلوان 2 ورديةسعوديالقطاميةاتوبيس 28</v>
      </c>
      <c r="E167" s="4">
        <v>5010</v>
      </c>
      <c r="F167" s="41" t="str">
        <f>VLOOKUP(E167,mapping!C:J,2,FALSE)</f>
        <v>فرج 3</v>
      </c>
      <c r="G167" s="41" t="str">
        <f>IFERROR(VLOOKUP(F167,mapping!$D$3:$J$200,2,FALSE),0)</f>
        <v>حلوان 2 وردية</v>
      </c>
      <c r="H167" s="41" t="str">
        <f>IFERROR(VLOOKUP(F167,mapping!$D$3:$J$200,3,FALSE),0)</f>
        <v>سعودي</v>
      </c>
      <c r="I167" s="41" t="str">
        <f>IFERROR(VLOOKUP(F167,mapping!$D$3:$J$200,4,FALSE),0)</f>
        <v>القطامية</v>
      </c>
      <c r="J167" s="41" t="str">
        <f>IFERROR(VLOOKUP(F167,mapping!$D$3:$J$200,5,FALSE),0)</f>
        <v>اتوبيس 28</v>
      </c>
      <c r="K167" s="63">
        <f>IF(W167=mapping!$N$1,IFERROR(VLOOKUP(Table4[[#This Row],[Column1]],mapping!A:L,11,FALSE),0),IF(W167&gt;mapping!$N$1,IFERROR(VLOOKUP(Table4[[#This Row],[Column1]],mapping!A:L,11,FALSE),0),))</f>
        <v>3415</v>
      </c>
      <c r="L167" s="139">
        <v>30</v>
      </c>
      <c r="M167" s="60">
        <f>IF(W167=mapping!$N$1,IFERROR(VLOOKUP(Table4[[#This Row],[Column1]],mapping!A:L,12,FALSE),0),IF(W167&gt;mapping!$N$1,IFERROR(VLOOKUP(Table4[[#This Row],[Column1]],mapping!A:L,12,FALSE),0),0))</f>
        <v>3400</v>
      </c>
      <c r="N167" s="58">
        <f>Table4[[#This Row],[ سعر اليومية ]]*3%*Table4[[#This Row],[عدد الدورات ]]</f>
        <v>3073.5</v>
      </c>
      <c r="O167" s="56">
        <f>Table4[[#This Row],[ سعر اليومية ]]*Table4[[#This Row],[عدد الدورات ]]-N167</f>
        <v>99376.5</v>
      </c>
      <c r="P167" s="194"/>
      <c r="Q167" s="194"/>
      <c r="R167" s="194"/>
      <c r="S167" s="58">
        <f>(Table4[[#This Row],[سعر يومية السائق]]*Table4[[#This Row],[عدد الدورات ]])-SUM(Table4[[#This Row],[سلف ]:[خصم ]])+Table4[[#This Row],[اضافي ]]</f>
        <v>102000</v>
      </c>
      <c r="U167" s="58">
        <f>Table4[[#This Row],[ سعر اليومية ]]*Table4[[#This Row],[عدد الدورات ]]-Table4[[#This Row],[سعر يومية السائق]]*L167</f>
        <v>450</v>
      </c>
      <c r="V167" s="58">
        <f>U167-Table4[[#This Row],[W/H  3%]]</f>
        <v>-2623.5</v>
      </c>
      <c r="W167" s="66" t="str">
        <f>Table4[[#This Row],[اليوم]]&amp;Table4[[#This Row],[الشهر ]]&amp;Table4[[#This Row],[العام]]</f>
        <v>3042026</v>
      </c>
      <c r="X167" s="66" t="s">
        <v>304</v>
      </c>
    </row>
    <row r="168" spans="1:24" x14ac:dyDescent="0.3">
      <c r="A168" s="62">
        <v>30</v>
      </c>
      <c r="B168" s="62">
        <v>4</v>
      </c>
      <c r="C168" s="62">
        <v>2026</v>
      </c>
      <c r="D168" s="41" t="str">
        <f t="shared" si="15"/>
        <v>فرج 4مايو ورديةسعوديالقطاميةميكروباص</v>
      </c>
      <c r="E168" s="4">
        <v>5011</v>
      </c>
      <c r="F168" s="41" t="str">
        <f>VLOOKUP(E168,mapping!C:J,2,FALSE)</f>
        <v>فرج 4</v>
      </c>
      <c r="G168" s="41" t="str">
        <f>IFERROR(VLOOKUP(F168,mapping!$D$3:$J$200,2,FALSE),0)</f>
        <v>مايو وردية</v>
      </c>
      <c r="H168" s="41" t="str">
        <f>IFERROR(VLOOKUP(F168,mapping!$D$3:$J$200,3,FALSE),0)</f>
        <v>سعودي</v>
      </c>
      <c r="I168" s="41" t="str">
        <f>IFERROR(VLOOKUP(F168,mapping!$D$3:$J$200,4,FALSE),0)</f>
        <v>القطامية</v>
      </c>
      <c r="J168" s="41" t="str">
        <f>IFERROR(VLOOKUP(F168,mapping!$D$3:$J$200,5,FALSE),0)</f>
        <v>ميكروباص</v>
      </c>
      <c r="K168" s="63">
        <f>IF(W168=mapping!$N$1,IFERROR(VLOOKUP(Table4[[#This Row],[Column1]],mapping!A:L,11,FALSE),0),IF(W168&gt;mapping!$N$1,IFERROR(VLOOKUP(Table4[[#This Row],[Column1]],mapping!A:L,11,FALSE),0),))</f>
        <v>1222</v>
      </c>
      <c r="L168" s="139">
        <v>30</v>
      </c>
      <c r="M168" s="60">
        <f>IF(W168=mapping!$N$1,IFERROR(VLOOKUP(Table4[[#This Row],[Column1]],mapping!A:L,12,FALSE),0),IF(W168&gt;mapping!$N$1,IFERROR(VLOOKUP(Table4[[#This Row],[Column1]],mapping!A:L,12,FALSE),0),0))</f>
        <v>1180</v>
      </c>
      <c r="N168" s="58">
        <f>Table4[[#This Row],[ سعر اليومية ]]*3%*Table4[[#This Row],[عدد الدورات ]]</f>
        <v>1099.8</v>
      </c>
      <c r="O168" s="56">
        <f>Table4[[#This Row],[ سعر اليومية ]]*Table4[[#This Row],[عدد الدورات ]]-N168</f>
        <v>35560.199999999997</v>
      </c>
      <c r="P168" s="194"/>
      <c r="Q168" s="194"/>
      <c r="R168" s="194"/>
      <c r="S168" s="58">
        <f>(Table4[[#This Row],[سعر يومية السائق]]*Table4[[#This Row],[عدد الدورات ]])-SUM(Table4[[#This Row],[سلف ]:[خصم ]])+Table4[[#This Row],[اضافي ]]</f>
        <v>35400</v>
      </c>
      <c r="U168" s="58">
        <f>Table4[[#This Row],[ سعر اليومية ]]*Table4[[#This Row],[عدد الدورات ]]-Table4[[#This Row],[سعر يومية السائق]]*L168</f>
        <v>1260</v>
      </c>
      <c r="V168" s="58">
        <f>U168-Table4[[#This Row],[W/H  3%]]</f>
        <v>160.20000000000005</v>
      </c>
      <c r="W168" s="66" t="str">
        <f>Table4[[#This Row],[اليوم]]&amp;Table4[[#This Row],[الشهر ]]&amp;Table4[[#This Row],[العام]]</f>
        <v>3042026</v>
      </c>
      <c r="X168" s="66" t="s">
        <v>304</v>
      </c>
    </row>
    <row r="169" spans="1:24" x14ac:dyDescent="0.3">
      <c r="A169" s="62">
        <v>30</v>
      </c>
      <c r="B169" s="62">
        <v>4</v>
      </c>
      <c r="C169" s="62">
        <v>2026</v>
      </c>
      <c r="D169" s="41" t="str">
        <f t="shared" si="15"/>
        <v>مصطفي رشدي3المنيب5شفتسعوديالقطاميةاتوبيس 28</v>
      </c>
      <c r="E169" s="4">
        <v>5012</v>
      </c>
      <c r="F169" s="41" t="str">
        <f>VLOOKUP(E169,mapping!C:J,2,FALSE)</f>
        <v>مصطفي رشدي3</v>
      </c>
      <c r="G169" s="41" t="str">
        <f>IFERROR(VLOOKUP(F169,mapping!$D$3:$J$200,2,FALSE),0)</f>
        <v>المنيب5شفت</v>
      </c>
      <c r="H169" s="41" t="str">
        <f>IFERROR(VLOOKUP(F169,mapping!$D$3:$J$200,3,FALSE),0)</f>
        <v>سعودي</v>
      </c>
      <c r="I169" s="41" t="str">
        <f>IFERROR(VLOOKUP(F169,mapping!$D$3:$J$200,4,FALSE),0)</f>
        <v>القطامية</v>
      </c>
      <c r="J169" s="41" t="str">
        <f>IFERROR(VLOOKUP(F169,mapping!$D$3:$J$200,5,FALSE),0)</f>
        <v>اتوبيس 28</v>
      </c>
      <c r="K169" s="63">
        <f>IF(W169=mapping!$N$1,IFERROR(VLOOKUP(Table4[[#This Row],[Column1]],mapping!A:L,11,FALSE),0),IF(W169&gt;mapping!$N$1,IFERROR(VLOOKUP(Table4[[#This Row],[Column1]],mapping!A:L,11,FALSE),0),))</f>
        <v>2649</v>
      </c>
      <c r="L169" s="139">
        <v>30</v>
      </c>
      <c r="M169" s="60">
        <f>IF(W169=mapping!$N$1,IFERROR(VLOOKUP(Table4[[#This Row],[Column1]],mapping!A:L,12,FALSE),0),IF(W169&gt;mapping!$N$1,IFERROR(VLOOKUP(Table4[[#This Row],[Column1]],mapping!A:L,12,FALSE),0),0))</f>
        <v>2060</v>
      </c>
      <c r="N169" s="58">
        <f>Table4[[#This Row],[ سعر اليومية ]]*3%*Table4[[#This Row],[عدد الدورات ]]</f>
        <v>2384.1</v>
      </c>
      <c r="O169" s="56">
        <f>Table4[[#This Row],[ سعر اليومية ]]*Table4[[#This Row],[عدد الدورات ]]-N169</f>
        <v>77085.899999999994</v>
      </c>
      <c r="P169" s="194"/>
      <c r="Q169" s="194"/>
      <c r="R169" s="194"/>
      <c r="S169" s="58">
        <f>(Table4[[#This Row],[سعر يومية السائق]]*Table4[[#This Row],[عدد الدورات ]])-SUM(Table4[[#This Row],[سلف ]:[خصم ]])+Table4[[#This Row],[اضافي ]]</f>
        <v>61800</v>
      </c>
      <c r="U169" s="58">
        <f>Table4[[#This Row],[ سعر اليومية ]]*Table4[[#This Row],[عدد الدورات ]]-Table4[[#This Row],[سعر يومية السائق]]*L169</f>
        <v>17670</v>
      </c>
      <c r="V169" s="58">
        <f>U169-Table4[[#This Row],[W/H  3%]]</f>
        <v>15285.9</v>
      </c>
      <c r="W169" s="66" t="str">
        <f>Table4[[#This Row],[اليوم]]&amp;Table4[[#This Row],[الشهر ]]&amp;Table4[[#This Row],[العام]]</f>
        <v>3042026</v>
      </c>
      <c r="X169" s="66" t="s">
        <v>304</v>
      </c>
    </row>
    <row r="170" spans="1:24" x14ac:dyDescent="0.3">
      <c r="A170" s="62">
        <v>30</v>
      </c>
      <c r="B170" s="62">
        <v>4</v>
      </c>
      <c r="C170" s="62">
        <v>2026</v>
      </c>
      <c r="D170" s="41" t="str">
        <f t="shared" si="15"/>
        <v>مصطفي رشدي4المنيب Wصباحيةسعوديالقطاميةاتوبيس 28</v>
      </c>
      <c r="E170" s="4">
        <v>5013</v>
      </c>
      <c r="F170" s="41" t="str">
        <f>VLOOKUP(E170,mapping!C:J,2,FALSE)</f>
        <v>مصطفي رشدي4</v>
      </c>
      <c r="G170" s="41" t="str">
        <f>IFERROR(VLOOKUP(F170,mapping!$D$3:$J$200,2,FALSE),0)</f>
        <v>المنيب Wصباحية</v>
      </c>
      <c r="H170" s="41" t="str">
        <f>IFERROR(VLOOKUP(F170,mapping!$D$3:$J$200,3,FALSE),0)</f>
        <v>سعودي</v>
      </c>
      <c r="I170" s="41" t="str">
        <f>IFERROR(VLOOKUP(F170,mapping!$D$3:$J$200,4,FALSE),0)</f>
        <v>القطامية</v>
      </c>
      <c r="J170" s="41" t="str">
        <f>IFERROR(VLOOKUP(F170,mapping!$D$3:$J$200,5,FALSE),0)</f>
        <v>اتوبيس 28</v>
      </c>
      <c r="K170" s="63">
        <f>IF(W170=mapping!$N$1,IFERROR(VLOOKUP(Table4[[#This Row],[Column1]],mapping!A:L,11,FALSE),0),IF(W170&gt;mapping!$N$1,IFERROR(VLOOKUP(Table4[[#This Row],[Column1]],mapping!A:L,11,FALSE),0),))</f>
        <v>1059</v>
      </c>
      <c r="L170" s="139">
        <v>30</v>
      </c>
      <c r="M170" s="60">
        <f>IF(W170=mapping!$N$1,IFERROR(VLOOKUP(Table4[[#This Row],[Column1]],mapping!A:L,12,FALSE),0),IF(W170&gt;mapping!$N$1,IFERROR(VLOOKUP(Table4[[#This Row],[Column1]],mapping!A:L,12,FALSE),0),0))</f>
        <v>1000</v>
      </c>
      <c r="N170" s="58">
        <f>Table4[[#This Row],[ سعر اليومية ]]*3%*Table4[[#This Row],[عدد الدورات ]]</f>
        <v>953.1</v>
      </c>
      <c r="O170" s="56">
        <f>Table4[[#This Row],[ سعر اليومية ]]*Table4[[#This Row],[عدد الدورات ]]-N170</f>
        <v>30816.9</v>
      </c>
      <c r="P170" s="194"/>
      <c r="Q170" s="194"/>
      <c r="R170" s="194"/>
      <c r="S170" s="58">
        <f>(Table4[[#This Row],[سعر يومية السائق]]*Table4[[#This Row],[عدد الدورات ]])-SUM(Table4[[#This Row],[سلف ]:[خصم ]])+Table4[[#This Row],[اضافي ]]</f>
        <v>30000</v>
      </c>
      <c r="U170" s="58">
        <f>Table4[[#This Row],[ سعر اليومية ]]*Table4[[#This Row],[عدد الدورات ]]-Table4[[#This Row],[سعر يومية السائق]]*L170</f>
        <v>1770</v>
      </c>
      <c r="V170" s="58">
        <f>U170-Table4[[#This Row],[W/H  3%]]</f>
        <v>816.9</v>
      </c>
      <c r="W170" s="66" t="str">
        <f>Table4[[#This Row],[اليوم]]&amp;Table4[[#This Row],[الشهر ]]&amp;Table4[[#This Row],[العام]]</f>
        <v>3042026</v>
      </c>
      <c r="X170" s="66" t="s">
        <v>304</v>
      </c>
    </row>
    <row r="171" spans="1:24" x14ac:dyDescent="0.3">
      <c r="A171" s="62">
        <v>30</v>
      </c>
      <c r="B171" s="62">
        <v>4</v>
      </c>
      <c r="C171" s="62">
        <v>2026</v>
      </c>
      <c r="D171" s="41" t="str">
        <f t="shared" si="15"/>
        <v>مصطفي رشدي5صقر 2 ورديةسعوديالقطاميةاتوبيس 28</v>
      </c>
      <c r="E171" s="4">
        <v>5014</v>
      </c>
      <c r="F171" s="41" t="str">
        <f>VLOOKUP(E171,mapping!C:J,2,FALSE)</f>
        <v>مصطفي رشدي5</v>
      </c>
      <c r="G171" s="41" t="str">
        <f>IFERROR(VLOOKUP(F171,mapping!$D$3:$J$200,2,FALSE),0)</f>
        <v>صقر 2 وردية</v>
      </c>
      <c r="H171" s="41" t="str">
        <f>IFERROR(VLOOKUP(F171,mapping!$D$3:$J$200,3,FALSE),0)</f>
        <v>سعودي</v>
      </c>
      <c r="I171" s="41" t="str">
        <f>IFERROR(VLOOKUP(F171,mapping!$D$3:$J$200,4,FALSE),0)</f>
        <v>القطامية</v>
      </c>
      <c r="J171" s="41" t="str">
        <f>IFERROR(VLOOKUP(F171,mapping!$D$3:$J$200,5,FALSE),0)</f>
        <v>اتوبيس 28</v>
      </c>
      <c r="K171" s="63">
        <f>IF(W171=mapping!$N$1,IFERROR(VLOOKUP(Table4[[#This Row],[Column1]],mapping!A:L,11,FALSE),0),IF(W171&gt;mapping!$N$1,IFERROR(VLOOKUP(Table4[[#This Row],[Column1]],mapping!A:L,11,FALSE),0),))</f>
        <v>2120</v>
      </c>
      <c r="L171" s="139">
        <v>30</v>
      </c>
      <c r="M171" s="60">
        <f>IF(W171=mapping!$N$1,IFERROR(VLOOKUP(Table4[[#This Row],[Column1]],mapping!A:L,12,FALSE),0),IF(W171&gt;mapping!$N$1,IFERROR(VLOOKUP(Table4[[#This Row],[Column1]],mapping!A:L,12,FALSE),0),0))</f>
        <v>1780</v>
      </c>
      <c r="N171" s="58">
        <f>Table4[[#This Row],[ سعر اليومية ]]*3%*Table4[[#This Row],[عدد الدورات ]]</f>
        <v>1907.9999999999998</v>
      </c>
      <c r="O171" s="56">
        <f>Table4[[#This Row],[ سعر اليومية ]]*Table4[[#This Row],[عدد الدورات ]]-N171</f>
        <v>61692</v>
      </c>
      <c r="P171" s="194"/>
      <c r="Q171" s="194"/>
      <c r="R171" s="194"/>
      <c r="S171" s="58">
        <f>(Table4[[#This Row],[سعر يومية السائق]]*Table4[[#This Row],[عدد الدورات ]])-SUM(Table4[[#This Row],[سلف ]:[خصم ]])+Table4[[#This Row],[اضافي ]]</f>
        <v>53400</v>
      </c>
      <c r="U171" s="58">
        <f>Table4[[#This Row],[ سعر اليومية ]]*Table4[[#This Row],[عدد الدورات ]]-Table4[[#This Row],[سعر يومية السائق]]*L171</f>
        <v>10200</v>
      </c>
      <c r="V171" s="58">
        <f>U171-Table4[[#This Row],[W/H  3%]]</f>
        <v>8292</v>
      </c>
      <c r="W171" s="66" t="str">
        <f>Table4[[#This Row],[اليوم]]&amp;Table4[[#This Row],[الشهر ]]&amp;Table4[[#This Row],[العام]]</f>
        <v>3042026</v>
      </c>
      <c r="X171" s="66" t="s">
        <v>304</v>
      </c>
    </row>
    <row r="172" spans="1:24" x14ac:dyDescent="0.3">
      <c r="A172" s="62">
        <v>30</v>
      </c>
      <c r="B172" s="62">
        <v>4</v>
      </c>
      <c r="C172" s="62">
        <v>2026</v>
      </c>
      <c r="D172" s="41" t="str">
        <f t="shared" ref="D172" si="27">F172&amp;G172&amp;H172&amp;I172&amp;J172</f>
        <v>مصطفي رشدي6المنيب 2 ورديةسعوديالقطاميةاتوبيس 28</v>
      </c>
      <c r="E172" s="4">
        <v>5027</v>
      </c>
      <c r="F172" s="41" t="str">
        <f>VLOOKUP(E172,mapping!C:J,2,FALSE)</f>
        <v>مصطفي رشدي6</v>
      </c>
      <c r="G172" s="41" t="str">
        <f>IFERROR(VLOOKUP(F172,mapping!$D$3:$J$200,2,FALSE),0)</f>
        <v>المنيب 2 وردية</v>
      </c>
      <c r="H172" s="41" t="str">
        <f>IFERROR(VLOOKUP(F172,mapping!$D$3:$J$200,3,FALSE),0)</f>
        <v>سعودي</v>
      </c>
      <c r="I172" s="41" t="str">
        <f>IFERROR(VLOOKUP(F172,mapping!$D$3:$J$200,4,FALSE),0)</f>
        <v>القطامية</v>
      </c>
      <c r="J172" s="41" t="str">
        <f>IFERROR(VLOOKUP(F172,mapping!$D$3:$J$200,5,FALSE),0)</f>
        <v>اتوبيس 28</v>
      </c>
      <c r="K172" s="63">
        <f>IF(W172=mapping!$N$1,IFERROR(VLOOKUP(Table4[[#This Row],[Column1]],mapping!A:L,11,FALSE),0),IF(W172&gt;mapping!$N$1,IFERROR(VLOOKUP(Table4[[#This Row],[Column1]],mapping!A:L,11,FALSE),0),))</f>
        <v>3944</v>
      </c>
      <c r="L172" s="139">
        <v>30</v>
      </c>
      <c r="M172" s="60">
        <f>IF(W172=mapping!$N$1,IFERROR(VLOOKUP(Table4[[#This Row],[Column1]],mapping!A:L,12,FALSE),0),IF(W172&gt;mapping!$N$1,IFERROR(VLOOKUP(Table4[[#This Row],[Column1]],mapping!A:L,12,FALSE),0),0))</f>
        <v>3600</v>
      </c>
      <c r="N172" s="58">
        <f>Table4[[#This Row],[ سعر اليومية ]]*3%*Table4[[#This Row],[عدد الدورات ]]</f>
        <v>3549.6</v>
      </c>
      <c r="O172" s="56">
        <f>Table4[[#This Row],[ سعر اليومية ]]*Table4[[#This Row],[عدد الدورات ]]-N172</f>
        <v>114770.4</v>
      </c>
      <c r="P172" s="194"/>
      <c r="Q172" s="194"/>
      <c r="R172" s="194"/>
      <c r="S172" s="58">
        <f>(Table4[[#This Row],[سعر يومية السائق]]*Table4[[#This Row],[عدد الدورات ]])-SUM(Table4[[#This Row],[سلف ]:[خصم ]])+Table4[[#This Row],[اضافي ]]</f>
        <v>108000</v>
      </c>
      <c r="U172" s="58">
        <f>Table4[[#This Row],[ سعر اليومية ]]*Table4[[#This Row],[عدد الدورات ]]-Table4[[#This Row],[سعر يومية السائق]]*L172</f>
        <v>10320</v>
      </c>
      <c r="V172" s="58">
        <f>U172-Table4[[#This Row],[W/H  3%]]</f>
        <v>6770.4</v>
      </c>
      <c r="W172" s="66" t="str">
        <f>Table4[[#This Row],[اليوم]]&amp;Table4[[#This Row],[الشهر ]]&amp;Table4[[#This Row],[العام]]</f>
        <v>3042026</v>
      </c>
      <c r="X172" s="66" t="s">
        <v>304</v>
      </c>
    </row>
    <row r="173" spans="1:24" x14ac:dyDescent="0.3">
      <c r="A173" s="62">
        <v>30</v>
      </c>
      <c r="B173" s="62">
        <v>4</v>
      </c>
      <c r="C173" s="62">
        <v>2026</v>
      </c>
      <c r="D173" s="41" t="str">
        <f t="shared" si="15"/>
        <v>كرم ترك 1قليوب 2 ورديةسعوديالقطاميةاتوبيس 28</v>
      </c>
      <c r="E173" s="4">
        <v>5015</v>
      </c>
      <c r="F173" s="41" t="str">
        <f>VLOOKUP(E173,mapping!C:J,2,FALSE)</f>
        <v>كرم ترك 1</v>
      </c>
      <c r="G173" s="41" t="str">
        <f>IFERROR(VLOOKUP(F173,mapping!$D$3:$J$200,2,FALSE),0)</f>
        <v>قليوب 2 وردية</v>
      </c>
      <c r="H173" s="41" t="str">
        <f>IFERROR(VLOOKUP(F173,mapping!$D$3:$J$200,3,FALSE),0)</f>
        <v>سعودي</v>
      </c>
      <c r="I173" s="41" t="str">
        <f>IFERROR(VLOOKUP(F173,mapping!$D$3:$J$200,4,FALSE),0)</f>
        <v>القطامية</v>
      </c>
      <c r="J173" s="41" t="str">
        <f>IFERROR(VLOOKUP(F173,mapping!$D$3:$J$200,5,FALSE),0)</f>
        <v>اتوبيس 28</v>
      </c>
      <c r="K173" s="63">
        <f>IF(W173=mapping!$N$1,IFERROR(VLOOKUP(Table4[[#This Row],[Column1]],mapping!A:L,11,FALSE),0),IF(W173&gt;mapping!$N$1,IFERROR(VLOOKUP(Table4[[#This Row],[Column1]],mapping!A:L,11,FALSE),0),))</f>
        <v>3959</v>
      </c>
      <c r="L173" s="139">
        <v>30</v>
      </c>
      <c r="M173" s="60">
        <f>IF(W173=mapping!$N$1,IFERROR(VLOOKUP(Table4[[#This Row],[Column1]],mapping!A:L,12,FALSE),0),IF(W173&gt;mapping!$N$1,IFERROR(VLOOKUP(Table4[[#This Row],[Column1]],mapping!A:L,12,FALSE),0),0))</f>
        <v>4200</v>
      </c>
      <c r="N173" s="58">
        <f>Table4[[#This Row],[ سعر اليومية ]]*3%*Table4[[#This Row],[عدد الدورات ]]</f>
        <v>3563.1</v>
      </c>
      <c r="O173" s="56">
        <f>Table4[[#This Row],[ سعر اليومية ]]*Table4[[#This Row],[عدد الدورات ]]-N173</f>
        <v>115206.9</v>
      </c>
      <c r="P173" s="194"/>
      <c r="Q173" s="194"/>
      <c r="R173" s="194"/>
      <c r="S173" s="58">
        <f>(Table4[[#This Row],[سعر يومية السائق]]*Table4[[#This Row],[عدد الدورات ]])-SUM(Table4[[#This Row],[سلف ]:[خصم ]])+Table4[[#This Row],[اضافي ]]</f>
        <v>126000</v>
      </c>
      <c r="U173" s="58">
        <f>Table4[[#This Row],[ سعر اليومية ]]*Table4[[#This Row],[عدد الدورات ]]-Table4[[#This Row],[سعر يومية السائق]]*L173</f>
        <v>-7230</v>
      </c>
      <c r="V173" s="58">
        <f>U173-Table4[[#This Row],[W/H  3%]]</f>
        <v>-10793.1</v>
      </c>
      <c r="W173" s="66" t="str">
        <f>Table4[[#This Row],[اليوم]]&amp;Table4[[#This Row],[الشهر ]]&amp;Table4[[#This Row],[العام]]</f>
        <v>3042026</v>
      </c>
      <c r="X173" s="66" t="s">
        <v>304</v>
      </c>
    </row>
    <row r="174" spans="1:24" x14ac:dyDescent="0.3">
      <c r="A174" s="62">
        <v>30</v>
      </c>
      <c r="B174" s="62">
        <v>4</v>
      </c>
      <c r="C174" s="62">
        <v>2026</v>
      </c>
      <c r="D174" s="41" t="str">
        <f t="shared" si="15"/>
        <v>كرم ترك 2قليوب 2 ورديةسعوديمدينتي اتوبيس 28</v>
      </c>
      <c r="E174" s="4">
        <v>5017</v>
      </c>
      <c r="F174" s="41" t="str">
        <f>VLOOKUP(E174,mapping!C:J,2,FALSE)</f>
        <v>كرم ترك 2</v>
      </c>
      <c r="G174" s="41" t="str">
        <f>IFERROR(VLOOKUP(F174,mapping!$D$3:$J$200,2,FALSE),0)</f>
        <v>قليوب 2 وردية</v>
      </c>
      <c r="H174" s="41" t="str">
        <f>IFERROR(VLOOKUP(F174,mapping!$D$3:$J$200,3,FALSE),0)</f>
        <v>سعودي</v>
      </c>
      <c r="I174" s="41" t="str">
        <f>IFERROR(VLOOKUP(F174,mapping!$D$3:$J$200,4,FALSE),0)</f>
        <v xml:space="preserve">مدينتي </v>
      </c>
      <c r="J174" s="41" t="str">
        <f>IFERROR(VLOOKUP(F174,mapping!$D$3:$J$200,5,FALSE),0)</f>
        <v>اتوبيس 28</v>
      </c>
      <c r="K174" s="63">
        <f>IF(W174=mapping!$N$1,IFERROR(VLOOKUP(Table4[[#This Row],[Column1]],mapping!A:L,11,FALSE),0),IF(W174&gt;mapping!$N$1,IFERROR(VLOOKUP(Table4[[#This Row],[Column1]],mapping!A:L,11,FALSE),0),))</f>
        <v>4634</v>
      </c>
      <c r="L174" s="139">
        <v>30</v>
      </c>
      <c r="M174" s="60">
        <f>IF(W174=mapping!$N$1,IFERROR(VLOOKUP(Table4[[#This Row],[Column1]],mapping!A:L,12,FALSE),0),IF(W174&gt;mapping!$N$1,IFERROR(VLOOKUP(Table4[[#This Row],[Column1]],mapping!A:L,12,FALSE),0),0))</f>
        <v>4150</v>
      </c>
      <c r="N174" s="58">
        <f>Table4[[#This Row],[ سعر اليومية ]]*3%*Table4[[#This Row],[عدد الدورات ]]</f>
        <v>4170.5999999999995</v>
      </c>
      <c r="O174" s="56">
        <f>Table4[[#This Row],[ سعر اليومية ]]*Table4[[#This Row],[عدد الدورات ]]-N174</f>
        <v>134849.4</v>
      </c>
      <c r="P174" s="194"/>
      <c r="Q174" s="194"/>
      <c r="R174" s="194"/>
      <c r="S174" s="58">
        <f>(Table4[[#This Row],[سعر يومية السائق]]*Table4[[#This Row],[عدد الدورات ]])-SUM(Table4[[#This Row],[سلف ]:[خصم ]])+Table4[[#This Row],[اضافي ]]</f>
        <v>124500</v>
      </c>
      <c r="U174" s="58">
        <f>Table4[[#This Row],[ سعر اليومية ]]*Table4[[#This Row],[عدد الدورات ]]-Table4[[#This Row],[سعر يومية السائق]]*L174</f>
        <v>14520</v>
      </c>
      <c r="V174" s="58">
        <f>U174-Table4[[#This Row],[W/H  3%]]</f>
        <v>10349.400000000001</v>
      </c>
      <c r="W174" s="66" t="str">
        <f>Table4[[#This Row],[اليوم]]&amp;Table4[[#This Row],[الشهر ]]&amp;Table4[[#This Row],[العام]]</f>
        <v>3042026</v>
      </c>
      <c r="X174" s="66" t="s">
        <v>304</v>
      </c>
    </row>
    <row r="175" spans="1:24" x14ac:dyDescent="0.3">
      <c r="A175" s="62">
        <v>30</v>
      </c>
      <c r="B175" s="62">
        <v>4</v>
      </c>
      <c r="C175" s="62">
        <v>2026</v>
      </c>
      <c r="D175" s="41" t="str">
        <f t="shared" si="15"/>
        <v>كرم ترك 3قليوب 1 ورديةسعوديمدينتي اتوبيس 28</v>
      </c>
      <c r="E175" s="4">
        <v>5018</v>
      </c>
      <c r="F175" s="41" t="str">
        <f>VLOOKUP(E175,mapping!C:J,2,FALSE)</f>
        <v>كرم ترك 3</v>
      </c>
      <c r="G175" s="41" t="str">
        <f>IFERROR(VLOOKUP(F175,mapping!$D$3:$J$200,2,FALSE),0)</f>
        <v>قليوب 1 وردية</v>
      </c>
      <c r="H175" s="41" t="str">
        <f>IFERROR(VLOOKUP(F175,mapping!$D$3:$J$200,3,FALSE),0)</f>
        <v>سعودي</v>
      </c>
      <c r="I175" s="41" t="str">
        <f>IFERROR(VLOOKUP(F175,mapping!$D$3:$J$200,4,FALSE),0)</f>
        <v xml:space="preserve">مدينتي </v>
      </c>
      <c r="J175" s="41" t="str">
        <f>IFERROR(VLOOKUP(F175,mapping!$D$3:$J$200,5,FALSE),0)</f>
        <v>اتوبيس 28</v>
      </c>
      <c r="K175" s="63">
        <f>IF(W175=mapping!$N$1,IFERROR(VLOOKUP(Table4[[#This Row],[Column1]],mapping!A:L,11,FALSE),0),IF(W175&gt;mapping!$N$1,IFERROR(VLOOKUP(Table4[[#This Row],[Column1]],mapping!A:L,11,FALSE),0),))</f>
        <v>4634</v>
      </c>
      <c r="L175" s="139">
        <v>30</v>
      </c>
      <c r="M175" s="60">
        <f>IF(W175=mapping!$N$1,IFERROR(VLOOKUP(Table4[[#This Row],[Column1]],mapping!A:L,12,FALSE),0),IF(W175&gt;mapping!$N$1,IFERROR(VLOOKUP(Table4[[#This Row],[Column1]],mapping!A:L,12,FALSE),0),0))</f>
        <v>4000</v>
      </c>
      <c r="N175" s="58">
        <f>Table4[[#This Row],[ سعر اليومية ]]*3%*Table4[[#This Row],[عدد الدورات ]]</f>
        <v>4170.5999999999995</v>
      </c>
      <c r="O175" s="56">
        <f>Table4[[#This Row],[ سعر اليومية ]]*Table4[[#This Row],[عدد الدورات ]]-N175</f>
        <v>134849.4</v>
      </c>
      <c r="P175" s="194"/>
      <c r="Q175" s="194">
        <v>3000</v>
      </c>
      <c r="R175" s="194"/>
      <c r="S175" s="58">
        <f>(Table4[[#This Row],[سعر يومية السائق]]*Table4[[#This Row],[عدد الدورات ]])-SUM(Table4[[#This Row],[سلف ]:[خصم ]])+Table4[[#This Row],[اضافي ]]</f>
        <v>117000</v>
      </c>
      <c r="T175" s="41" t="s">
        <v>420</v>
      </c>
      <c r="U175" s="58">
        <f>Table4[[#This Row],[ سعر اليومية ]]*Table4[[#This Row],[عدد الدورات ]]-Table4[[#This Row],[سعر يومية السائق]]*L175</f>
        <v>19020</v>
      </c>
      <c r="V175" s="58">
        <f>U175-Table4[[#This Row],[W/H  3%]]</f>
        <v>14849.400000000001</v>
      </c>
      <c r="W175" s="66" t="str">
        <f>Table4[[#This Row],[اليوم]]&amp;Table4[[#This Row],[الشهر ]]&amp;Table4[[#This Row],[العام]]</f>
        <v>3042026</v>
      </c>
      <c r="X175" s="66" t="s">
        <v>304</v>
      </c>
    </row>
    <row r="176" spans="1:24" x14ac:dyDescent="0.3">
      <c r="A176" s="62">
        <v>30</v>
      </c>
      <c r="B176" s="62">
        <v>4</v>
      </c>
      <c r="C176" s="62">
        <v>2026</v>
      </c>
      <c r="D176" s="41" t="str">
        <f t="shared" si="15"/>
        <v>كرم ترك 4عدلي منصور شفتسعوديمدينتي اتوبيس 28</v>
      </c>
      <c r="E176" s="4">
        <v>5019</v>
      </c>
      <c r="F176" s="41" t="str">
        <f>VLOOKUP(E176,mapping!C:J,2,FALSE)</f>
        <v>كرم ترك 4</v>
      </c>
      <c r="G176" s="41" t="str">
        <f>IFERROR(VLOOKUP(F176,mapping!$D$3:$J$200,2,FALSE),0)</f>
        <v>عدلي منصور شفت</v>
      </c>
      <c r="H176" s="41" t="str">
        <f>IFERROR(VLOOKUP(F176,mapping!$D$3:$J$200,3,FALSE),0)</f>
        <v>سعودي</v>
      </c>
      <c r="I176" s="41" t="str">
        <f>IFERROR(VLOOKUP(F176,mapping!$D$3:$J$200,4,FALSE),0)</f>
        <v xml:space="preserve">مدينتي </v>
      </c>
      <c r="J176" s="41" t="str">
        <f>IFERROR(VLOOKUP(F176,mapping!$D$3:$J$200,5,FALSE),0)</f>
        <v>اتوبيس 28</v>
      </c>
      <c r="K176" s="63">
        <f>IF(W176=mapping!$N$1,IFERROR(VLOOKUP(Table4[[#This Row],[Column1]],mapping!A:L,11,FALSE),0),IF(W176&gt;mapping!$N$1,IFERROR(VLOOKUP(Table4[[#This Row],[Column1]],mapping!A:L,11,FALSE),0),))</f>
        <v>741</v>
      </c>
      <c r="L176" s="139">
        <v>30</v>
      </c>
      <c r="M176" s="60">
        <f>IF(W176=mapping!$N$1,IFERROR(VLOOKUP(Table4[[#This Row],[Column1]],mapping!A:L,12,FALSE),0),IF(W176&gt;mapping!$N$1,IFERROR(VLOOKUP(Table4[[#This Row],[Column1]],mapping!A:L,12,FALSE),0),0))</f>
        <v>500</v>
      </c>
      <c r="N176" s="58">
        <f>Table4[[#This Row],[ سعر اليومية ]]*3%*Table4[[#This Row],[عدد الدورات ]]</f>
        <v>666.9</v>
      </c>
      <c r="O176" s="56">
        <f>Table4[[#This Row],[ سعر اليومية ]]*Table4[[#This Row],[عدد الدورات ]]-N176</f>
        <v>21563.1</v>
      </c>
      <c r="P176" s="194"/>
      <c r="Q176" s="194"/>
      <c r="R176" s="194"/>
      <c r="S176" s="58">
        <f>(Table4[[#This Row],[سعر يومية السائق]]*Table4[[#This Row],[عدد الدورات ]])-SUM(Table4[[#This Row],[سلف ]:[خصم ]])+Table4[[#This Row],[اضافي ]]</f>
        <v>15000</v>
      </c>
      <c r="U176" s="58">
        <f>Table4[[#This Row],[ سعر اليومية ]]*Table4[[#This Row],[عدد الدورات ]]-Table4[[#This Row],[سعر يومية السائق]]*L176</f>
        <v>7230</v>
      </c>
      <c r="V176" s="58">
        <f>U176-Table4[[#This Row],[W/H  3%]]</f>
        <v>6563.1</v>
      </c>
      <c r="W176" s="66" t="str">
        <f>Table4[[#This Row],[اليوم]]&amp;Table4[[#This Row],[الشهر ]]&amp;Table4[[#This Row],[العام]]</f>
        <v>3042026</v>
      </c>
      <c r="X176" s="66" t="s">
        <v>304</v>
      </c>
    </row>
    <row r="177" spans="1:24" x14ac:dyDescent="0.3">
      <c r="A177" s="62">
        <v>30</v>
      </c>
      <c r="B177" s="62">
        <v>4</v>
      </c>
      <c r="C177" s="62">
        <v>2026</v>
      </c>
      <c r="D177" s="41" t="str">
        <f t="shared" si="15"/>
        <v>عماد النجار 4قليوب بيتوينسعوديمدينتي اتوبيس 28</v>
      </c>
      <c r="E177" s="4">
        <v>5020</v>
      </c>
      <c r="F177" s="41" t="str">
        <f>VLOOKUP(E177,mapping!C:J,2,FALSE)</f>
        <v>عماد النجار 4</v>
      </c>
      <c r="G177" s="41" t="str">
        <f>IFERROR(VLOOKUP(F177,mapping!$D$3:$J$200,2,FALSE),0)</f>
        <v>قليوب بيتوين</v>
      </c>
      <c r="H177" s="41" t="str">
        <f>IFERROR(VLOOKUP(F177,mapping!$D$3:$J$200,3,FALSE),0)</f>
        <v>سعودي</v>
      </c>
      <c r="I177" s="41" t="str">
        <f>IFERROR(VLOOKUP(F177,mapping!$D$3:$J$200,4,FALSE),0)</f>
        <v xml:space="preserve">مدينتي </v>
      </c>
      <c r="J177" s="41" t="str">
        <f>IFERROR(VLOOKUP(F177,mapping!$D$3:$J$200,5,FALSE),0)</f>
        <v>اتوبيس 28</v>
      </c>
      <c r="K177" s="63">
        <f>IF(W177=mapping!$N$1,IFERROR(VLOOKUP(Table4[[#This Row],[Column1]],mapping!A:L,11,FALSE),0),IF(W177&gt;mapping!$N$1,IFERROR(VLOOKUP(Table4[[#This Row],[Column1]],mapping!A:L,11,FALSE),0),))</f>
        <v>1482</v>
      </c>
      <c r="L177" s="139">
        <v>30</v>
      </c>
      <c r="M177" s="60">
        <f>IF(W177=mapping!$N$1,IFERROR(VLOOKUP(Table4[[#This Row],[Column1]],mapping!A:L,12,FALSE),0),IF(W177&gt;mapping!$N$1,IFERROR(VLOOKUP(Table4[[#This Row],[Column1]],mapping!A:L,12,FALSE),0),0))</f>
        <v>1400</v>
      </c>
      <c r="N177" s="58">
        <f>Table4[[#This Row],[ سعر اليومية ]]*3%*Table4[[#This Row],[عدد الدورات ]]</f>
        <v>1333.8</v>
      </c>
      <c r="O177" s="56">
        <f>Table4[[#This Row],[ سعر اليومية ]]*Table4[[#This Row],[عدد الدورات ]]-N177</f>
        <v>43126.2</v>
      </c>
      <c r="P177" s="194"/>
      <c r="Q177" s="194"/>
      <c r="R177" s="194"/>
      <c r="S177" s="58">
        <f>(Table4[[#This Row],[سعر يومية السائق]]*Table4[[#This Row],[عدد الدورات ]])-SUM(Table4[[#This Row],[سلف ]:[خصم ]])+Table4[[#This Row],[اضافي ]]</f>
        <v>42000</v>
      </c>
      <c r="U177" s="58">
        <f>Table4[[#This Row],[ سعر اليومية ]]*Table4[[#This Row],[عدد الدورات ]]-Table4[[#This Row],[سعر يومية السائق]]*L177</f>
        <v>2460</v>
      </c>
      <c r="V177" s="58">
        <f>U177-Table4[[#This Row],[W/H  3%]]</f>
        <v>1126.2</v>
      </c>
      <c r="W177" s="66" t="str">
        <f>Table4[[#This Row],[اليوم]]&amp;Table4[[#This Row],[الشهر ]]&amp;Table4[[#This Row],[العام]]</f>
        <v>3042026</v>
      </c>
      <c r="X177" s="66" t="s">
        <v>304</v>
      </c>
    </row>
    <row r="178" spans="1:24" x14ac:dyDescent="0.3">
      <c r="A178" s="62">
        <v>30</v>
      </c>
      <c r="B178" s="62">
        <v>4</v>
      </c>
      <c r="C178" s="62">
        <v>2026</v>
      </c>
      <c r="D178" s="41" t="str">
        <f t="shared" si="15"/>
        <v>ممدوح كيلاني6المنيب 1 وردية سعوديمدينتي ميكروباص صيني</v>
      </c>
      <c r="E178" s="4">
        <v>5021</v>
      </c>
      <c r="F178" s="41" t="str">
        <f>VLOOKUP(E178,mapping!C:J,2,FALSE)</f>
        <v>ممدوح كيلاني6</v>
      </c>
      <c r="G178" s="41" t="str">
        <f>IFERROR(VLOOKUP(F178,mapping!$D$3:$J$200,2,FALSE),0)</f>
        <v xml:space="preserve">المنيب 1 وردية </v>
      </c>
      <c r="H178" s="41" t="str">
        <f>IFERROR(VLOOKUP(F178,mapping!$D$3:$J$200,3,FALSE),0)</f>
        <v>سعودي</v>
      </c>
      <c r="I178" s="41" t="str">
        <f>IFERROR(VLOOKUP(F178,mapping!$D$3:$J$200,4,FALSE),0)</f>
        <v xml:space="preserve">مدينتي </v>
      </c>
      <c r="J178" s="41" t="str">
        <f>IFERROR(VLOOKUP(F178,mapping!$D$3:$J$200,5,FALSE),0)</f>
        <v>ميكروباص صيني</v>
      </c>
      <c r="K178" s="63">
        <f>IF(W178=mapping!$N$1,IFERROR(VLOOKUP(Table4[[#This Row],[Column1]],mapping!A:L,11,FALSE),0),IF(W178&gt;mapping!$N$1,IFERROR(VLOOKUP(Table4[[#This Row],[Column1]],mapping!A:L,11,FALSE),0),))</f>
        <v>1482</v>
      </c>
      <c r="L178" s="139">
        <v>30</v>
      </c>
      <c r="M178" s="60">
        <f>IF(W178=mapping!$N$1,IFERROR(VLOOKUP(Table4[[#This Row],[Column1]],mapping!A:L,12,FALSE),0),IF(W178&gt;mapping!$N$1,IFERROR(VLOOKUP(Table4[[#This Row],[Column1]],mapping!A:L,12,FALSE),0),0))</f>
        <v>1350</v>
      </c>
      <c r="N178" s="58">
        <f>Table4[[#This Row],[ سعر اليومية ]]*3%*Table4[[#This Row],[عدد الدورات ]]</f>
        <v>1333.8</v>
      </c>
      <c r="O178" s="56">
        <f>Table4[[#This Row],[ سعر اليومية ]]*Table4[[#This Row],[عدد الدورات ]]-N178</f>
        <v>43126.2</v>
      </c>
      <c r="P178" s="194"/>
      <c r="Q178" s="194">
        <v>1500</v>
      </c>
      <c r="R178" s="194"/>
      <c r="S178" s="58">
        <f>(Table4[[#This Row],[سعر يومية السائق]]*Table4[[#This Row],[عدد الدورات ]])-SUM(Table4[[#This Row],[سلف ]:[خصم ]])+Table4[[#This Row],[اضافي ]]</f>
        <v>39000</v>
      </c>
      <c r="T178" s="41" t="s">
        <v>420</v>
      </c>
      <c r="U178" s="58">
        <f>Table4[[#This Row],[ سعر اليومية ]]*Table4[[#This Row],[عدد الدورات ]]-Table4[[#This Row],[سعر يومية السائق]]*L178</f>
        <v>3960</v>
      </c>
      <c r="V178" s="58">
        <f>U178-Table4[[#This Row],[W/H  3%]]</f>
        <v>2626.2</v>
      </c>
      <c r="W178" s="66" t="str">
        <f>Table4[[#This Row],[اليوم]]&amp;Table4[[#This Row],[الشهر ]]&amp;Table4[[#This Row],[العام]]</f>
        <v>3042026</v>
      </c>
      <c r="X178" s="66" t="s">
        <v>304</v>
      </c>
    </row>
    <row r="179" spans="1:24" x14ac:dyDescent="0.3">
      <c r="A179" s="62">
        <v>30</v>
      </c>
      <c r="B179" s="62">
        <v>4</v>
      </c>
      <c r="C179" s="62">
        <v>2026</v>
      </c>
      <c r="D179" s="41" t="str">
        <f t="shared" si="15"/>
        <v>ممدوح كيلاني4المنيب 2 وردية سعوديمدينتي ميكروباص صيني</v>
      </c>
      <c r="E179" s="4">
        <v>5022</v>
      </c>
      <c r="F179" s="41" t="str">
        <f>VLOOKUP(E179,mapping!C:J,2,FALSE)</f>
        <v>ممدوح كيلاني4</v>
      </c>
      <c r="G179" s="41" t="str">
        <f>IFERROR(VLOOKUP(F179,mapping!$D$3:$J$200,2,FALSE),0)</f>
        <v xml:space="preserve">المنيب 2 وردية </v>
      </c>
      <c r="H179" s="41" t="str">
        <f>IFERROR(VLOOKUP(F179,mapping!$D$3:$J$200,3,FALSE),0)</f>
        <v>سعودي</v>
      </c>
      <c r="I179" s="41" t="str">
        <f>IFERROR(VLOOKUP(F179,mapping!$D$3:$J$200,4,FALSE),0)</f>
        <v xml:space="preserve">مدينتي </v>
      </c>
      <c r="J179" s="41" t="str">
        <f>IFERROR(VLOOKUP(F179,mapping!$D$3:$J$200,5,FALSE),0)</f>
        <v>ميكروباص صيني</v>
      </c>
      <c r="K179" s="63">
        <f>IF(W179=mapping!$N$1,IFERROR(VLOOKUP(Table4[[#This Row],[Column1]],mapping!A:L,11,FALSE),0),IF(W179&gt;mapping!$N$1,IFERROR(VLOOKUP(Table4[[#This Row],[Column1]],mapping!A:L,11,FALSE),0),))</f>
        <v>2965</v>
      </c>
      <c r="L179" s="139">
        <v>30</v>
      </c>
      <c r="M179" s="60">
        <f>IF(W179=mapping!$N$1,IFERROR(VLOOKUP(Table4[[#This Row],[Column1]],mapping!A:L,12,FALSE),0),IF(W179&gt;mapping!$N$1,IFERROR(VLOOKUP(Table4[[#This Row],[Column1]],mapping!A:L,12,FALSE),0),0))</f>
        <v>2600</v>
      </c>
      <c r="N179" s="58">
        <f>Table4[[#This Row],[ سعر اليومية ]]*3%*Table4[[#This Row],[عدد الدورات ]]</f>
        <v>2668.5</v>
      </c>
      <c r="O179" s="56">
        <f>Table4[[#This Row],[ سعر اليومية ]]*Table4[[#This Row],[عدد الدورات ]]-N179</f>
        <v>86281.5</v>
      </c>
      <c r="P179" s="194"/>
      <c r="Q179" s="194">
        <v>1500</v>
      </c>
      <c r="R179" s="194"/>
      <c r="S179" s="58">
        <f>(Table4[[#This Row],[سعر يومية السائق]]*Table4[[#This Row],[عدد الدورات ]])-SUM(Table4[[#This Row],[سلف ]:[خصم ]])+Table4[[#This Row],[اضافي ]]</f>
        <v>76500</v>
      </c>
      <c r="T179" s="41" t="s">
        <v>420</v>
      </c>
      <c r="U179" s="58">
        <f>Table4[[#This Row],[ سعر اليومية ]]*Table4[[#This Row],[عدد الدورات ]]-Table4[[#This Row],[سعر يومية السائق]]*L179</f>
        <v>10950</v>
      </c>
      <c r="V179" s="58">
        <f>U179-Table4[[#This Row],[W/H  3%]]</f>
        <v>8281.5</v>
      </c>
      <c r="W179" s="66" t="str">
        <f>Table4[[#This Row],[اليوم]]&amp;Table4[[#This Row],[الشهر ]]&amp;Table4[[#This Row],[العام]]</f>
        <v>3042026</v>
      </c>
      <c r="X179" s="66" t="s">
        <v>304</v>
      </c>
    </row>
    <row r="180" spans="1:24" x14ac:dyDescent="0.3">
      <c r="A180" s="62">
        <v>30</v>
      </c>
      <c r="B180" s="62">
        <v>4</v>
      </c>
      <c r="C180" s="62">
        <v>2026</v>
      </c>
      <c r="D180" s="41" t="str">
        <f t="shared" si="15"/>
        <v>فرج 5حلوان 2 ورديةسعوديمدينتي اتوبيس 28</v>
      </c>
      <c r="E180" s="4">
        <v>5023</v>
      </c>
      <c r="F180" s="41" t="str">
        <f>VLOOKUP(E180,mapping!C:J,2,FALSE)</f>
        <v>فرج 5</v>
      </c>
      <c r="G180" s="41" t="str">
        <f>IFERROR(VLOOKUP(F180,mapping!$D$3:$J$200,2,FALSE),0)</f>
        <v>حلوان 2 وردية</v>
      </c>
      <c r="H180" s="41" t="str">
        <f>IFERROR(VLOOKUP(F180,mapping!$D$3:$J$200,3,FALSE),0)</f>
        <v>سعودي</v>
      </c>
      <c r="I180" s="41" t="str">
        <f>IFERROR(VLOOKUP(F180,mapping!$D$3:$J$200,4,FALSE),0)</f>
        <v xml:space="preserve">مدينتي </v>
      </c>
      <c r="J180" s="41" t="str">
        <f>IFERROR(VLOOKUP(F180,mapping!$D$3:$J$200,5,FALSE),0)</f>
        <v>اتوبيس 28</v>
      </c>
      <c r="K180" s="63">
        <f>IF(W180=mapping!$N$1,IFERROR(VLOOKUP(Table4[[#This Row],[Column1]],mapping!A:L,11,FALSE),0),IF(W180&gt;mapping!$N$1,IFERROR(VLOOKUP(Table4[[#This Row],[Column1]],mapping!A:L,11,FALSE),0),))</f>
        <v>4634</v>
      </c>
      <c r="L180" s="139">
        <v>30</v>
      </c>
      <c r="M180" s="60">
        <f>IF(W180=mapping!$N$1,IFERROR(VLOOKUP(Table4[[#This Row],[Column1]],mapping!A:L,12,FALSE),0),IF(W180&gt;mapping!$N$1,IFERROR(VLOOKUP(Table4[[#This Row],[Column1]],mapping!A:L,12,FALSE),0),0))</f>
        <v>4100</v>
      </c>
      <c r="N180" s="58">
        <f>Table4[[#This Row],[ سعر اليومية ]]*3%*Table4[[#This Row],[عدد الدورات ]]</f>
        <v>4170.5999999999995</v>
      </c>
      <c r="O180" s="56">
        <f>Table4[[#This Row],[ سعر اليومية ]]*Table4[[#This Row],[عدد الدورات ]]-N180</f>
        <v>134849.4</v>
      </c>
      <c r="P180" s="194"/>
      <c r="Q180" s="194"/>
      <c r="R180" s="194"/>
      <c r="S180" s="58">
        <f>(Table4[[#This Row],[سعر يومية السائق]]*Table4[[#This Row],[عدد الدورات ]])-SUM(Table4[[#This Row],[سلف ]:[خصم ]])+Table4[[#This Row],[اضافي ]]</f>
        <v>123000</v>
      </c>
      <c r="U180" s="58">
        <f>Table4[[#This Row],[ سعر اليومية ]]*Table4[[#This Row],[عدد الدورات ]]-Table4[[#This Row],[سعر يومية السائق]]*L180</f>
        <v>16020</v>
      </c>
      <c r="V180" s="58">
        <f>U180-Table4[[#This Row],[W/H  3%]]</f>
        <v>11849.400000000001</v>
      </c>
      <c r="W180" s="66" t="str">
        <f>Table4[[#This Row],[اليوم]]&amp;Table4[[#This Row],[الشهر ]]&amp;Table4[[#This Row],[العام]]</f>
        <v>3042026</v>
      </c>
      <c r="X180" s="66" t="s">
        <v>304</v>
      </c>
    </row>
    <row r="181" spans="1:24" x14ac:dyDescent="0.3">
      <c r="A181" s="62">
        <v>30</v>
      </c>
      <c r="B181" s="62">
        <v>4</v>
      </c>
      <c r="C181" s="62">
        <v>2026</v>
      </c>
      <c r="D181" s="41" t="str">
        <f t="shared" si="15"/>
        <v>سيد الحاويالحلميةسعوديمدينتي اتوبيس 28</v>
      </c>
      <c r="E181" s="4">
        <v>5024</v>
      </c>
      <c r="F181" s="41" t="str">
        <f>VLOOKUP(E181,mapping!C:J,2,FALSE)</f>
        <v>سيد الحاوي</v>
      </c>
      <c r="G181" s="41" t="str">
        <f>IFERROR(VLOOKUP(F181,mapping!$D$3:$J$200,2,FALSE),0)</f>
        <v>الحلمية</v>
      </c>
      <c r="H181" s="41" t="str">
        <f>IFERROR(VLOOKUP(F181,mapping!$D$3:$J$200,3,FALSE),0)</f>
        <v>سعودي</v>
      </c>
      <c r="I181" s="41" t="str">
        <f>IFERROR(VLOOKUP(F181,mapping!$D$3:$J$200,4,FALSE),0)</f>
        <v xml:space="preserve">مدينتي </v>
      </c>
      <c r="J181" s="41" t="str">
        <f>IFERROR(VLOOKUP(F181,mapping!$D$3:$J$200,5,FALSE),0)</f>
        <v>اتوبيس 28</v>
      </c>
      <c r="K181" s="63">
        <f>IF(W181=mapping!$N$1,IFERROR(VLOOKUP(Table4[[#This Row],[Column1]],mapping!A:L,11,FALSE),0),IF(W181&gt;mapping!$N$1,IFERROR(VLOOKUP(Table4[[#This Row],[Column1]],mapping!A:L,11,FALSE),0),))</f>
        <v>4634</v>
      </c>
      <c r="L181" s="139">
        <v>30</v>
      </c>
      <c r="M181" s="60">
        <f>IF(W181=mapping!$N$1,IFERROR(VLOOKUP(Table4[[#This Row],[Column1]],mapping!A:L,12,FALSE),0),IF(W181&gt;mapping!$N$1,IFERROR(VLOOKUP(Table4[[#This Row],[Column1]],mapping!A:L,12,FALSE),0),0))</f>
        <v>3750</v>
      </c>
      <c r="N181" s="58">
        <f>Table4[[#This Row],[ سعر اليومية ]]*3%*Table4[[#This Row],[عدد الدورات ]]</f>
        <v>4170.5999999999995</v>
      </c>
      <c r="O181" s="56">
        <f>Table4[[#This Row],[ سعر اليومية ]]*Table4[[#This Row],[عدد الدورات ]]-N181</f>
        <v>134849.4</v>
      </c>
      <c r="P181" s="194"/>
      <c r="Q181" s="194"/>
      <c r="R181" s="194"/>
      <c r="S181" s="58">
        <f>(Table4[[#This Row],[سعر يومية السائق]]*Table4[[#This Row],[عدد الدورات ]])-SUM(Table4[[#This Row],[سلف ]:[خصم ]])+Table4[[#This Row],[اضافي ]]</f>
        <v>112500</v>
      </c>
      <c r="U181" s="58">
        <f>Table4[[#This Row],[ سعر اليومية ]]*Table4[[#This Row],[عدد الدورات ]]-Table4[[#This Row],[سعر يومية السائق]]*L181</f>
        <v>26520</v>
      </c>
      <c r="V181" s="58">
        <f>U181-Table4[[#This Row],[W/H  3%]]</f>
        <v>22349.4</v>
      </c>
      <c r="W181" s="66" t="str">
        <f>Table4[[#This Row],[اليوم]]&amp;Table4[[#This Row],[الشهر ]]&amp;Table4[[#This Row],[العام]]</f>
        <v>3042026</v>
      </c>
      <c r="X181" s="66" t="s">
        <v>304</v>
      </c>
    </row>
    <row r="182" spans="1:24" x14ac:dyDescent="0.3">
      <c r="A182" s="62">
        <v>30</v>
      </c>
      <c r="B182" s="62">
        <v>4</v>
      </c>
      <c r="C182" s="62">
        <v>2026</v>
      </c>
      <c r="D182" s="41" t="str">
        <f t="shared" ref="D182" si="28">F182&amp;G182&amp;H182&amp;I182&amp;J182</f>
        <v>سيد الحاوي 2عدلي منصور سعوديمدينتي اتوبيس 28</v>
      </c>
      <c r="E182" s="4">
        <v>5028</v>
      </c>
      <c r="F182" s="41" t="str">
        <f>VLOOKUP(E182,mapping!C:J,2,FALSE)</f>
        <v>سيد الحاوي 2</v>
      </c>
      <c r="G182" s="41" t="str">
        <f>IFERROR(VLOOKUP(F182,mapping!$D$3:$J$200,2,FALSE),0)</f>
        <v xml:space="preserve">عدلي منصور </v>
      </c>
      <c r="H182" s="41" t="str">
        <f>IFERROR(VLOOKUP(F182,mapping!$D$3:$J$200,3,FALSE),0)</f>
        <v>سعودي</v>
      </c>
      <c r="I182" s="41" t="str">
        <f>IFERROR(VLOOKUP(F182,mapping!$D$3:$J$200,4,FALSE),0)</f>
        <v xml:space="preserve">مدينتي </v>
      </c>
      <c r="J182" s="41" t="str">
        <f>IFERROR(VLOOKUP(F182,mapping!$D$3:$J$200,5,FALSE),0)</f>
        <v>اتوبيس 28</v>
      </c>
      <c r="K182" s="63">
        <f>IF(W182=mapping!$N$1,IFERROR(VLOOKUP(Table4[[#This Row],[Column1]],mapping!A:L,11,FALSE),0),IF(W182&gt;mapping!$N$1,IFERROR(VLOOKUP(Table4[[#This Row],[Column1]],mapping!A:L,11,FALSE),0),))</f>
        <v>741</v>
      </c>
      <c r="L182" s="139">
        <v>30</v>
      </c>
      <c r="M182" s="60">
        <f>IF(W182=mapping!$N$1,IFERROR(VLOOKUP(Table4[[#This Row],[Column1]],mapping!A:L,12,FALSE),0),IF(W182&gt;mapping!$N$1,IFERROR(VLOOKUP(Table4[[#This Row],[Column1]],mapping!A:L,12,FALSE),0),0))</f>
        <v>550</v>
      </c>
      <c r="N182" s="58">
        <f>Table4[[#This Row],[ سعر اليومية ]]*3%*Table4[[#This Row],[عدد الدورات ]]</f>
        <v>666.9</v>
      </c>
      <c r="O182" s="56">
        <f>Table4[[#This Row],[ سعر اليومية ]]*Table4[[#This Row],[عدد الدورات ]]-N182</f>
        <v>21563.1</v>
      </c>
      <c r="P182" s="194"/>
      <c r="Q182" s="194"/>
      <c r="R182" s="194"/>
      <c r="S182" s="58">
        <f>(Table4[[#This Row],[سعر يومية السائق]]*Table4[[#This Row],[عدد الدورات ]])-SUM(Table4[[#This Row],[سلف ]:[خصم ]])+Table4[[#This Row],[اضافي ]]</f>
        <v>16500</v>
      </c>
      <c r="U182" s="58">
        <f>Table4[[#This Row],[ سعر اليومية ]]*Table4[[#This Row],[عدد الدورات ]]-Table4[[#This Row],[سعر يومية السائق]]*L182</f>
        <v>5730</v>
      </c>
      <c r="V182" s="58">
        <f>U182-Table4[[#This Row],[W/H  3%]]</f>
        <v>5063.1000000000004</v>
      </c>
      <c r="W182" s="66" t="str">
        <f>Table4[[#This Row],[اليوم]]&amp;Table4[[#This Row],[الشهر ]]&amp;Table4[[#This Row],[العام]]</f>
        <v>3042026</v>
      </c>
      <c r="X182" s="66" t="s">
        <v>304</v>
      </c>
    </row>
    <row r="183" spans="1:24" x14ac:dyDescent="0.3">
      <c r="A183" s="62">
        <v>30</v>
      </c>
      <c r="B183" s="62">
        <v>4</v>
      </c>
      <c r="C183" s="62">
        <v>2026</v>
      </c>
      <c r="D183" s="41" t="str">
        <f t="shared" ref="D183:D241" si="29">F183&amp;G183&amp;H183&amp;I183&amp;J183</f>
        <v>محمد جمال طوسونالمنيبسعوديهايد باركاتوبيس 28</v>
      </c>
      <c r="E183" s="4">
        <v>5025</v>
      </c>
      <c r="F183" s="41" t="str">
        <f>VLOOKUP(E183,mapping!C:J,2,FALSE)</f>
        <v>محمد جمال طوسون</v>
      </c>
      <c r="G183" s="41" t="str">
        <f>IFERROR(VLOOKUP(F183,mapping!$D$3:$J$200,2,FALSE),0)</f>
        <v>المنيب</v>
      </c>
      <c r="H183" s="41" t="str">
        <f>IFERROR(VLOOKUP(F183,mapping!$D$3:$J$200,3,FALSE),0)</f>
        <v>سعودي</v>
      </c>
      <c r="I183" s="41" t="str">
        <f>IFERROR(VLOOKUP(F183,mapping!$D$3:$J$200,4,FALSE),0)</f>
        <v>هايد بارك</v>
      </c>
      <c r="J183" s="41" t="str">
        <f>IFERROR(VLOOKUP(F183,mapping!$D$3:$J$200,5,FALSE),0)</f>
        <v>اتوبيس 28</v>
      </c>
      <c r="K183" s="63">
        <f>IF(W183=mapping!$N$1,IFERROR(VLOOKUP(Table4[[#This Row],[Column1]],mapping!A:L,11,FALSE),0),IF(W183&gt;mapping!$N$1,IFERROR(VLOOKUP(Table4[[#This Row],[Column1]],mapping!A:L,11,FALSE),0),))</f>
        <v>4634</v>
      </c>
      <c r="L183" s="139">
        <v>30</v>
      </c>
      <c r="M183" s="60">
        <f>IF(W183=mapping!$N$1,IFERROR(VLOOKUP(Table4[[#This Row],[Column1]],mapping!A:L,12,FALSE),0),IF(W183&gt;mapping!$N$1,IFERROR(VLOOKUP(Table4[[#This Row],[Column1]],mapping!A:L,12,FALSE),0),0))</f>
        <v>3800</v>
      </c>
      <c r="N183" s="58">
        <f>Table4[[#This Row],[ سعر اليومية ]]*3%*Table4[[#This Row],[عدد الدورات ]]</f>
        <v>4170.5999999999995</v>
      </c>
      <c r="O183" s="56">
        <f>Table4[[#This Row],[ سعر اليومية ]]*Table4[[#This Row],[عدد الدورات ]]-N183</f>
        <v>134849.4</v>
      </c>
      <c r="P183" s="194"/>
      <c r="Q183" s="194"/>
      <c r="R183" s="194"/>
      <c r="S183" s="58">
        <f>(Table4[[#This Row],[سعر يومية السائق]]*Table4[[#This Row],[عدد الدورات ]])-SUM(Table4[[#This Row],[سلف ]:[خصم ]])+Table4[[#This Row],[اضافي ]]</f>
        <v>114000</v>
      </c>
      <c r="U183" s="58">
        <f>Table4[[#This Row],[ سعر اليومية ]]*Table4[[#This Row],[عدد الدورات ]]-Table4[[#This Row],[سعر يومية السائق]]*L183</f>
        <v>25020</v>
      </c>
      <c r="V183" s="58">
        <f>U183-Table4[[#This Row],[W/H  3%]]</f>
        <v>20849.400000000001</v>
      </c>
      <c r="W183" s="66" t="str">
        <f>Table4[[#This Row],[اليوم]]&amp;Table4[[#This Row],[الشهر ]]&amp;Table4[[#This Row],[العام]]</f>
        <v>3042026</v>
      </c>
      <c r="X183" s="66" t="s">
        <v>304</v>
      </c>
    </row>
    <row r="184" spans="1:24" s="123" customFormat="1" x14ac:dyDescent="0.3">
      <c r="D184" s="123" t="e">
        <f t="shared" si="29"/>
        <v>#N/A</v>
      </c>
      <c r="E184" s="201"/>
      <c r="F184" s="123" t="e">
        <f>VLOOKUP(E184,mapping!C:J,2,FALSE)</f>
        <v>#N/A</v>
      </c>
      <c r="G184" s="123">
        <f>IFERROR(VLOOKUP(F184,mapping!$D$3:$J$200,2,FALSE),0)</f>
        <v>0</v>
      </c>
      <c r="H184" s="123">
        <f>IFERROR(VLOOKUP(F184,mapping!$D$3:$J$200,3,FALSE),0)</f>
        <v>0</v>
      </c>
      <c r="I184" s="123">
        <f>IFERROR(VLOOKUP(F184,mapping!$D$3:$J$200,4,FALSE),0)</f>
        <v>0</v>
      </c>
      <c r="J184" s="123">
        <f>IFERROR(VLOOKUP(F184,mapping!$D$3:$J$200,5,FALSE),0)</f>
        <v>0</v>
      </c>
      <c r="K184" s="124">
        <f>IF(W184=mapping!$N$1,IFERROR(VLOOKUP(Table4[[#This Row],[Column1]],mapping!A:L,11,FALSE),0),IF(W184&gt;mapping!$N$1,IFERROR(VLOOKUP(Table4[[#This Row],[Column1]],mapping!A:L,11,FALSE),0),))</f>
        <v>0</v>
      </c>
      <c r="L184" s="140"/>
      <c r="M184" s="124">
        <f>IF(W184=mapping!$N$1,IFERROR(VLOOKUP(Table4[[#This Row],[Column1]],mapping!A:L,12,FALSE),0),IF(W184&gt;mapping!$N$1,IFERROR(VLOOKUP(Table4[[#This Row],[Column1]],mapping!A:L,12,FALSE),0),0))</f>
        <v>0</v>
      </c>
      <c r="N184" s="125">
        <f>Table4[[#This Row],[ سعر اليومية ]]*3%*Table4[[#This Row],[عدد الدورات ]]</f>
        <v>0</v>
      </c>
      <c r="O184" s="126">
        <f>Table4[[#This Row],[ سعر اليومية ]]*Table4[[#This Row],[عدد الدورات ]]-N184</f>
        <v>0</v>
      </c>
      <c r="P184" s="195"/>
      <c r="Q184" s="195"/>
      <c r="R184" s="195"/>
      <c r="S184" s="125">
        <f>(Table4[[#This Row],[سعر يومية السائق]]*Table4[[#This Row],[عدد الدورات ]])-SUM(Table4[[#This Row],[سلف ]:[خصم ]])+Table4[[#This Row],[اضافي ]]</f>
        <v>0</v>
      </c>
      <c r="U184" s="125">
        <f>Table4[[#This Row],[ سعر اليومية ]]*Table4[[#This Row],[عدد الدورات ]]-Table4[[#This Row],[سعر يومية السائق]]*L184</f>
        <v>0</v>
      </c>
      <c r="V184" s="125">
        <f>U184-Table4[[#This Row],[W/H  3%]]</f>
        <v>0</v>
      </c>
      <c r="W184" s="127" t="str">
        <f>Table4[[#This Row],[اليوم]]&amp;Table4[[#This Row],[الشهر ]]&amp;Table4[[#This Row],[العام]]</f>
        <v/>
      </c>
      <c r="X184" s="127" t="s">
        <v>304</v>
      </c>
    </row>
    <row r="185" spans="1:24" x14ac:dyDescent="0.3">
      <c r="A185" s="62">
        <v>1</v>
      </c>
      <c r="B185" s="62">
        <v>5</v>
      </c>
      <c r="C185" s="62">
        <v>2026</v>
      </c>
      <c r="D185" s="41" t="str">
        <f t="shared" si="29"/>
        <v>مصطفي الف مسكنالف مسكن 3 ورديةنجمة هليوبوليسالتجمع اتوبيس 28</v>
      </c>
      <c r="E185" s="4">
        <v>3000</v>
      </c>
      <c r="F185" s="41" t="str">
        <f>VLOOKUP(E185,mapping!C:J,2,FALSE)</f>
        <v>مصطفي الف مسكن</v>
      </c>
      <c r="G185" s="41" t="str">
        <f>IFERROR(VLOOKUP(F185,mapping!$D$3:$J$200,2,FALSE),0)</f>
        <v>الف مسكن 3 وردية</v>
      </c>
      <c r="H185" s="41" t="str">
        <f>IFERROR(VLOOKUP(F185,mapping!$D$3:$J$200,3,FALSE),0)</f>
        <v>نجمة هليوبوليس</v>
      </c>
      <c r="I185" s="41" t="str">
        <f>IFERROR(VLOOKUP(F185,mapping!$D$3:$J$200,4,FALSE),0)</f>
        <v xml:space="preserve">التجمع </v>
      </c>
      <c r="J185" s="41" t="str">
        <f>IFERROR(VLOOKUP(F185,mapping!$D$3:$J$200,5,FALSE),0)</f>
        <v>اتوبيس 28</v>
      </c>
      <c r="K185" s="63">
        <f>IF(W185=mapping!$N$1,IFERROR(VLOOKUP(Table4[[#This Row],[Column1]],mapping!A:L,11,FALSE),0),IF(W185&gt;mapping!$N$1,IFERROR(VLOOKUP(Table4[[#This Row],[Column1]],mapping!A:L,11,FALSE),0),))</f>
        <v>4297</v>
      </c>
      <c r="L185" s="139">
        <v>1</v>
      </c>
      <c r="M185" s="60">
        <f>IF(W185=mapping!$N$1,IFERROR(VLOOKUP(Table4[[#This Row],[Column1]],mapping!A:L,12,FALSE),0),IF(W185&gt;mapping!$N$1,IFERROR(VLOOKUP(Table4[[#This Row],[Column1]],mapping!A:L,12,FALSE),0),0))</f>
        <v>3800</v>
      </c>
      <c r="N185" s="58">
        <f>Table4[[#This Row],[ سعر اليومية ]]*3%*Table4[[#This Row],[عدد الدورات ]]</f>
        <v>128.91</v>
      </c>
      <c r="O185" s="56">
        <f>Table4[[#This Row],[ سعر اليومية ]]*Table4[[#This Row],[عدد الدورات ]]-N185</f>
        <v>4168.09</v>
      </c>
      <c r="P185" s="194"/>
      <c r="Q185" s="194"/>
      <c r="R185" s="194"/>
      <c r="S185" s="58">
        <f>(Table4[[#This Row],[سعر يومية السائق]]*Table4[[#This Row],[عدد الدورات ]])-SUM(Table4[[#This Row],[سلف ]:[خصم ]])+Table4[[#This Row],[اضافي ]]</f>
        <v>3800</v>
      </c>
      <c r="U185" s="58">
        <f>Table4[[#This Row],[ سعر اليومية ]]*Table4[[#This Row],[عدد الدورات ]]-Table4[[#This Row],[سعر يومية السائق]]*L185</f>
        <v>497</v>
      </c>
      <c r="V185" s="58">
        <f>U185-Table4[[#This Row],[W/H  3%]]</f>
        <v>368.09000000000003</v>
      </c>
      <c r="W185" s="66" t="str">
        <f>Table4[[#This Row],[اليوم]]&amp;Table4[[#This Row],[الشهر ]]&amp;Table4[[#This Row],[العام]]</f>
        <v>152026</v>
      </c>
      <c r="X185" s="66" t="s">
        <v>304</v>
      </c>
    </row>
    <row r="186" spans="1:24" x14ac:dyDescent="0.3">
      <c r="A186" s="62">
        <v>1</v>
      </c>
      <c r="B186" s="62">
        <v>5</v>
      </c>
      <c r="C186" s="62">
        <v>2026</v>
      </c>
      <c r="D186" s="41" t="str">
        <f t="shared" si="29"/>
        <v>ممدوح كيلاني1قليوب 3 وردية نجمة هليوبوليسالتجمع اتوبيس 28</v>
      </c>
      <c r="E186" s="4">
        <v>3002</v>
      </c>
      <c r="F186" s="41" t="str">
        <f>VLOOKUP(E186,mapping!C:J,2,FALSE)</f>
        <v>ممدوح كيلاني1</v>
      </c>
      <c r="G186" s="41" t="str">
        <f>IFERROR(VLOOKUP(F186,mapping!$D$3:$J$200,2,FALSE),0)</f>
        <v xml:space="preserve">قليوب 3 وردية </v>
      </c>
      <c r="H186" s="41" t="str">
        <f>IFERROR(VLOOKUP(F186,mapping!$D$3:$J$200,3,FALSE),0)</f>
        <v>نجمة هليوبوليس</v>
      </c>
      <c r="I186" s="41" t="str">
        <f>IFERROR(VLOOKUP(F186,mapping!$D$3:$J$200,4,FALSE),0)</f>
        <v xml:space="preserve">التجمع </v>
      </c>
      <c r="J186" s="41" t="str">
        <f>IFERROR(VLOOKUP(F186,mapping!$D$3:$J$200,5,FALSE),0)</f>
        <v>اتوبيس 28</v>
      </c>
      <c r="K186" s="63">
        <f>IF(W186=mapping!$N$1,IFERROR(VLOOKUP(Table4[[#This Row],[Column1]],mapping!A:L,11,FALSE),0),IF(W186&gt;mapping!$N$1,IFERROR(VLOOKUP(Table4[[#This Row],[Column1]],mapping!A:L,11,FALSE),0),))</f>
        <v>4297</v>
      </c>
      <c r="L186" s="139">
        <v>1</v>
      </c>
      <c r="M186" s="60">
        <f>IF(W186=mapping!$N$1,IFERROR(VLOOKUP(Table4[[#This Row],[Column1]],mapping!A:L,12,FALSE),0),IF(W186&gt;mapping!$N$1,IFERROR(VLOOKUP(Table4[[#This Row],[Column1]],mapping!A:L,12,FALSE),0),0))</f>
        <v>3900</v>
      </c>
      <c r="N186" s="58">
        <f>Table4[[#This Row],[ سعر اليومية ]]*3%*Table4[[#This Row],[عدد الدورات ]]</f>
        <v>128.91</v>
      </c>
      <c r="O186" s="56">
        <f>Table4[[#This Row],[ سعر اليومية ]]*Table4[[#This Row],[عدد الدورات ]]-N186</f>
        <v>4168.09</v>
      </c>
      <c r="P186" s="194"/>
      <c r="Q186" s="194"/>
      <c r="R186" s="194"/>
      <c r="S186" s="58">
        <f>(Table4[[#This Row],[سعر يومية السائق]]*Table4[[#This Row],[عدد الدورات ]])-SUM(Table4[[#This Row],[سلف ]:[خصم ]])+Table4[[#This Row],[اضافي ]]</f>
        <v>3900</v>
      </c>
      <c r="U186" s="58">
        <f>Table4[[#This Row],[ سعر اليومية ]]*Table4[[#This Row],[عدد الدورات ]]-Table4[[#This Row],[سعر يومية السائق]]*L186</f>
        <v>397</v>
      </c>
      <c r="V186" s="58">
        <f>U186-Table4[[#This Row],[W/H  3%]]</f>
        <v>268.09000000000003</v>
      </c>
      <c r="W186" s="66" t="str">
        <f>Table4[[#This Row],[اليوم]]&amp;Table4[[#This Row],[الشهر ]]&amp;Table4[[#This Row],[العام]]</f>
        <v>152026</v>
      </c>
      <c r="X186" s="66" t="s">
        <v>304</v>
      </c>
    </row>
    <row r="187" spans="1:24" x14ac:dyDescent="0.3">
      <c r="A187" s="62">
        <v>1</v>
      </c>
      <c r="B187" s="62">
        <v>5</v>
      </c>
      <c r="C187" s="62">
        <v>2026</v>
      </c>
      <c r="D187" s="41" t="str">
        <f t="shared" si="29"/>
        <v>ممدوح كيلاني3المنيب 3وردية نجمة هليوبوليسالتجمع ميكروباص</v>
      </c>
      <c r="E187" s="4">
        <v>3004</v>
      </c>
      <c r="F187" s="41" t="str">
        <f>VLOOKUP(E187,mapping!C:J,2,FALSE)</f>
        <v>ممدوح كيلاني3</v>
      </c>
      <c r="G187" s="41" t="str">
        <f>IFERROR(VLOOKUP(F187,mapping!$D$3:$J$200,2,FALSE),0)</f>
        <v xml:space="preserve">المنيب 3وردية </v>
      </c>
      <c r="H187" s="41" t="str">
        <f>IFERROR(VLOOKUP(F187,mapping!$D$3:$J$200,3,FALSE),0)</f>
        <v>نجمة هليوبوليس</v>
      </c>
      <c r="I187" s="41" t="str">
        <f>IFERROR(VLOOKUP(F187,mapping!$D$3:$J$200,4,FALSE),0)</f>
        <v xml:space="preserve">التجمع </v>
      </c>
      <c r="J187" s="41" t="str">
        <f>IFERROR(VLOOKUP(F187,mapping!$D$3:$J$200,5,FALSE),0)</f>
        <v>ميكروباص</v>
      </c>
      <c r="K187" s="63">
        <f>IF(W187=mapping!$N$1,IFERROR(VLOOKUP(Table4[[#This Row],[Column1]],mapping!A:L,11,FALSE),0),IF(W187&gt;mapping!$N$1,IFERROR(VLOOKUP(Table4[[#This Row],[Column1]],mapping!A:L,11,FALSE),0),))</f>
        <v>3600</v>
      </c>
      <c r="L187" s="139">
        <v>1</v>
      </c>
      <c r="M187" s="60">
        <f>IF(W187=mapping!$N$1,IFERROR(VLOOKUP(Table4[[#This Row],[Column1]],mapping!A:L,12,FALSE),0),IF(W187&gt;mapping!$N$1,IFERROR(VLOOKUP(Table4[[#This Row],[Column1]],mapping!A:L,12,FALSE),0),0))</f>
        <v>2700</v>
      </c>
      <c r="N187" s="58">
        <f>Table4[[#This Row],[ سعر اليومية ]]*3%*Table4[[#This Row],[عدد الدورات ]]</f>
        <v>108</v>
      </c>
      <c r="O187" s="56">
        <f>Table4[[#This Row],[ سعر اليومية ]]*Table4[[#This Row],[عدد الدورات ]]-N187</f>
        <v>3492</v>
      </c>
      <c r="P187" s="194"/>
      <c r="Q187" s="194"/>
      <c r="R187" s="194"/>
      <c r="S187" s="58">
        <f>(Table4[[#This Row],[سعر يومية السائق]]*Table4[[#This Row],[عدد الدورات ]])-SUM(Table4[[#This Row],[سلف ]:[خصم ]])+Table4[[#This Row],[اضافي ]]</f>
        <v>2700</v>
      </c>
      <c r="U187" s="58">
        <f>Table4[[#This Row],[ سعر اليومية ]]*Table4[[#This Row],[عدد الدورات ]]-Table4[[#This Row],[سعر يومية السائق]]*L187</f>
        <v>900</v>
      </c>
      <c r="V187" s="58">
        <f>U187-Table4[[#This Row],[W/H  3%]]</f>
        <v>792</v>
      </c>
      <c r="W187" s="66" t="str">
        <f>Table4[[#This Row],[اليوم]]&amp;Table4[[#This Row],[الشهر ]]&amp;Table4[[#This Row],[العام]]</f>
        <v>152026</v>
      </c>
      <c r="X187" s="66" t="s">
        <v>304</v>
      </c>
    </row>
    <row r="188" spans="1:24" x14ac:dyDescent="0.3">
      <c r="A188" s="62">
        <v>1</v>
      </c>
      <c r="B188" s="62">
        <v>5</v>
      </c>
      <c r="C188" s="62">
        <v>2026</v>
      </c>
      <c r="D188" s="41" t="str">
        <f t="shared" si="29"/>
        <v>عبد الرحمن1الهرم سعوديدريماتوبيس 28</v>
      </c>
      <c r="E188" s="4">
        <v>5003</v>
      </c>
      <c r="F188" s="41" t="str">
        <f>VLOOKUP(E188,mapping!C:J,2,FALSE)</f>
        <v>عبد الرحمن1</v>
      </c>
      <c r="G188" s="41" t="str">
        <f>IFERROR(VLOOKUP(F188,mapping!$D$3:$J$200,2,FALSE),0)</f>
        <v xml:space="preserve">الهرم </v>
      </c>
      <c r="H188" s="41" t="str">
        <f>IFERROR(VLOOKUP(F188,mapping!$D$3:$J$200,3,FALSE),0)</f>
        <v>سعودي</v>
      </c>
      <c r="I188" s="41" t="str">
        <f>IFERROR(VLOOKUP(F188,mapping!$D$3:$J$200,4,FALSE),0)</f>
        <v>دريم</v>
      </c>
      <c r="J188" s="41" t="str">
        <f>IFERROR(VLOOKUP(F188,mapping!$D$3:$J$200,5,FALSE),0)</f>
        <v>اتوبيس 28</v>
      </c>
      <c r="K188" s="63">
        <f>IF(W188=mapping!$N$1,IFERROR(VLOOKUP(Table4[[#This Row],[Column1]],mapping!A:L,11,FALSE),0),IF(W188&gt;mapping!$N$1,IFERROR(VLOOKUP(Table4[[#This Row],[Column1]],mapping!A:L,11,FALSE),0),))</f>
        <v>994</v>
      </c>
      <c r="L188" s="139">
        <v>1</v>
      </c>
      <c r="M188" s="60">
        <f>IF(W188=mapping!$N$1,IFERROR(VLOOKUP(Table4[[#This Row],[Column1]],mapping!A:L,12,FALSE),0),IF(W188&gt;mapping!$N$1,IFERROR(VLOOKUP(Table4[[#This Row],[Column1]],mapping!A:L,12,FALSE),0),0))</f>
        <v>850</v>
      </c>
      <c r="N188" s="58">
        <f>Table4[[#This Row],[ سعر اليومية ]]*3%*Table4[[#This Row],[عدد الدورات ]]</f>
        <v>29.82</v>
      </c>
      <c r="O188" s="56">
        <f>Table4[[#This Row],[ سعر اليومية ]]*Table4[[#This Row],[عدد الدورات ]]-N188</f>
        <v>964.18</v>
      </c>
      <c r="P188" s="194"/>
      <c r="Q188" s="194"/>
      <c r="R188" s="194"/>
      <c r="S188" s="58">
        <f>(Table4[[#This Row],[سعر يومية السائق]]*Table4[[#This Row],[عدد الدورات ]])-SUM(Table4[[#This Row],[سلف ]:[خصم ]])+Table4[[#This Row],[اضافي ]]</f>
        <v>850</v>
      </c>
      <c r="U188" s="58">
        <f>Table4[[#This Row],[ سعر اليومية ]]*Table4[[#This Row],[عدد الدورات ]]-Table4[[#This Row],[سعر يومية السائق]]*L188</f>
        <v>144</v>
      </c>
      <c r="V188" s="58">
        <f>U188-Table4[[#This Row],[W/H  3%]]</f>
        <v>114.18</v>
      </c>
      <c r="W188" s="66" t="str">
        <f>Table4[[#This Row],[اليوم]]&amp;Table4[[#This Row],[الشهر ]]&amp;Table4[[#This Row],[العام]]</f>
        <v>152026</v>
      </c>
      <c r="X188" s="66" t="s">
        <v>304</v>
      </c>
    </row>
    <row r="189" spans="1:24" x14ac:dyDescent="0.3">
      <c r="A189" s="62">
        <v>1</v>
      </c>
      <c r="B189" s="62">
        <v>5</v>
      </c>
      <c r="C189" s="62">
        <v>2026</v>
      </c>
      <c r="D189" s="41" t="str">
        <f t="shared" si="29"/>
        <v>عبد الرحمن2المؤسسةسعوديدريماتوبيس 28</v>
      </c>
      <c r="E189" s="4">
        <v>5004</v>
      </c>
      <c r="F189" s="41" t="str">
        <f>VLOOKUP(E189,mapping!C:J,2,FALSE)</f>
        <v>عبد الرحمن2</v>
      </c>
      <c r="G189" s="41" t="str">
        <f>IFERROR(VLOOKUP(F189,mapping!$D$3:$J$200,2,FALSE),0)</f>
        <v>المؤسسة</v>
      </c>
      <c r="H189" s="41" t="str">
        <f>IFERROR(VLOOKUP(F189,mapping!$D$3:$J$200,3,FALSE),0)</f>
        <v>سعودي</v>
      </c>
      <c r="I189" s="41" t="str">
        <f>IFERROR(VLOOKUP(F189,mapping!$D$3:$J$200,4,FALSE),0)</f>
        <v>دريم</v>
      </c>
      <c r="J189" s="41" t="str">
        <f>IFERROR(VLOOKUP(F189,mapping!$D$3:$J$200,5,FALSE),0)</f>
        <v>اتوبيس 28</v>
      </c>
      <c r="K189" s="63">
        <f>IF(W189=mapping!$N$1,IFERROR(VLOOKUP(Table4[[#This Row],[Column1]],mapping!A:L,11,FALSE),0),IF(W189&gt;mapping!$N$1,IFERROR(VLOOKUP(Table4[[#This Row],[Column1]],mapping!A:L,11,FALSE),0),))</f>
        <v>994</v>
      </c>
      <c r="L189" s="139">
        <v>1</v>
      </c>
      <c r="M189" s="60">
        <f>IF(W189=mapping!$N$1,IFERROR(VLOOKUP(Table4[[#This Row],[Column1]],mapping!A:L,12,FALSE),0),IF(W189&gt;mapping!$N$1,IFERROR(VLOOKUP(Table4[[#This Row],[Column1]],mapping!A:L,12,FALSE),0),0))</f>
        <v>850</v>
      </c>
      <c r="N189" s="58">
        <f>Table4[[#This Row],[ سعر اليومية ]]*3%*Table4[[#This Row],[عدد الدورات ]]</f>
        <v>29.82</v>
      </c>
      <c r="O189" s="56">
        <f>Table4[[#This Row],[ سعر اليومية ]]*Table4[[#This Row],[عدد الدورات ]]-N189</f>
        <v>964.18</v>
      </c>
      <c r="P189" s="194"/>
      <c r="Q189" s="194"/>
      <c r="R189" s="194"/>
      <c r="S189" s="58">
        <f>(Table4[[#This Row],[سعر يومية السائق]]*Table4[[#This Row],[عدد الدورات ]])-SUM(Table4[[#This Row],[سلف ]:[خصم ]])+Table4[[#This Row],[اضافي ]]</f>
        <v>850</v>
      </c>
      <c r="U189" s="58">
        <f>Table4[[#This Row],[ سعر اليومية ]]*Table4[[#This Row],[عدد الدورات ]]-Table4[[#This Row],[سعر يومية السائق]]*L189</f>
        <v>144</v>
      </c>
      <c r="V189" s="58">
        <f>U189-Table4[[#This Row],[W/H  3%]]</f>
        <v>114.18</v>
      </c>
      <c r="W189" s="66" t="str">
        <f>Table4[[#This Row],[اليوم]]&amp;Table4[[#This Row],[الشهر ]]&amp;Table4[[#This Row],[العام]]</f>
        <v>152026</v>
      </c>
      <c r="X189" s="66" t="s">
        <v>304</v>
      </c>
    </row>
    <row r="190" spans="1:24" x14ac:dyDescent="0.3">
      <c r="A190" s="62">
        <v>1</v>
      </c>
      <c r="B190" s="62">
        <v>5</v>
      </c>
      <c r="C190" s="62">
        <v>2026</v>
      </c>
      <c r="D190" s="41" t="str">
        <f t="shared" si="29"/>
        <v>فرج 1حلوانسعوديهايد باركاتوبيس 28</v>
      </c>
      <c r="E190" s="4">
        <v>5005</v>
      </c>
      <c r="F190" s="41" t="str">
        <f>VLOOKUP(E190,mapping!C:J,2,FALSE)</f>
        <v>فرج 1</v>
      </c>
      <c r="G190" s="41" t="str">
        <f>IFERROR(VLOOKUP(F190,mapping!$D$3:$J$200,2,FALSE),0)</f>
        <v>حلوان</v>
      </c>
      <c r="H190" s="41" t="str">
        <f>IFERROR(VLOOKUP(F190,mapping!$D$3:$J$200,3,FALSE),0)</f>
        <v>سعودي</v>
      </c>
      <c r="I190" s="41" t="str">
        <f>IFERROR(VLOOKUP(F190,mapping!$D$3:$J$200,4,FALSE),0)</f>
        <v>هايد بارك</v>
      </c>
      <c r="J190" s="41" t="str">
        <f>IFERROR(VLOOKUP(F190,mapping!$D$3:$J$200,5,FALSE),0)</f>
        <v>اتوبيس 28</v>
      </c>
      <c r="K190" s="63">
        <f>IF(W190=mapping!$N$1,IFERROR(VLOOKUP(Table4[[#This Row],[Column1]],mapping!A:L,11,FALSE),0),IF(W190&gt;mapping!$N$1,IFERROR(VLOOKUP(Table4[[#This Row],[Column1]],mapping!A:L,11,FALSE),0),))</f>
        <v>4634</v>
      </c>
      <c r="L190" s="139">
        <v>1</v>
      </c>
      <c r="M190" s="60">
        <f>IF(W190=mapping!$N$1,IFERROR(VLOOKUP(Table4[[#This Row],[Column1]],mapping!A:L,12,FALSE),0),IF(W190&gt;mapping!$N$1,IFERROR(VLOOKUP(Table4[[#This Row],[Column1]],mapping!A:L,12,FALSE),0),0))</f>
        <v>3750</v>
      </c>
      <c r="N190" s="58">
        <f>Table4[[#This Row],[ سعر اليومية ]]*3%*Table4[[#This Row],[عدد الدورات ]]</f>
        <v>139.01999999999998</v>
      </c>
      <c r="O190" s="56">
        <f>Table4[[#This Row],[ سعر اليومية ]]*Table4[[#This Row],[عدد الدورات ]]-N190</f>
        <v>4494.9799999999996</v>
      </c>
      <c r="P190" s="194"/>
      <c r="Q190" s="194"/>
      <c r="R190" s="194"/>
      <c r="S190" s="58">
        <f>(Table4[[#This Row],[سعر يومية السائق]]*Table4[[#This Row],[عدد الدورات ]])-SUM(Table4[[#This Row],[سلف ]:[خصم ]])+Table4[[#This Row],[اضافي ]]</f>
        <v>3750</v>
      </c>
      <c r="U190" s="58">
        <f>Table4[[#This Row],[ سعر اليومية ]]*Table4[[#This Row],[عدد الدورات ]]-Table4[[#This Row],[سعر يومية السائق]]*L190</f>
        <v>884</v>
      </c>
      <c r="V190" s="58">
        <f>U190-Table4[[#This Row],[W/H  3%]]</f>
        <v>744.98</v>
      </c>
      <c r="W190" s="66" t="str">
        <f>Table4[[#This Row],[اليوم]]&amp;Table4[[#This Row],[الشهر ]]&amp;Table4[[#This Row],[العام]]</f>
        <v>152026</v>
      </c>
      <c r="X190" s="66" t="s">
        <v>304</v>
      </c>
    </row>
    <row r="191" spans="1:24" x14ac:dyDescent="0.3">
      <c r="A191" s="62">
        <v>1</v>
      </c>
      <c r="B191" s="62">
        <v>5</v>
      </c>
      <c r="C191" s="62">
        <v>2026</v>
      </c>
      <c r="D191" s="41" t="str">
        <f t="shared" si="29"/>
        <v>فرج 6حلوان مبيتسعوديهايد باركاتوبيس 28</v>
      </c>
      <c r="E191" s="4">
        <v>5029</v>
      </c>
      <c r="F191" s="41" t="str">
        <f>VLOOKUP(E191,mapping!C:J,2,FALSE)</f>
        <v>فرج 6</v>
      </c>
      <c r="G191" s="41" t="str">
        <f>IFERROR(VLOOKUP(F191,mapping!$D$3:$J$200,2,FALSE),0)</f>
        <v>حلوان مبيت</v>
      </c>
      <c r="H191" s="41" t="str">
        <f>IFERROR(VLOOKUP(F191,mapping!$D$3:$J$200,3,FALSE),0)</f>
        <v>سعودي</v>
      </c>
      <c r="I191" s="41" t="str">
        <f>IFERROR(VLOOKUP(F191,mapping!$D$3:$J$200,4,FALSE),0)</f>
        <v>هايد بارك</v>
      </c>
      <c r="J191" s="41" t="str">
        <f>IFERROR(VLOOKUP(F191,mapping!$D$3:$J$200,5,FALSE),0)</f>
        <v>اتوبيس 28</v>
      </c>
      <c r="K191" s="63">
        <f>IF(W191=mapping!$N$1,IFERROR(VLOOKUP(Table4[[#This Row],[Column1]],mapping!A:L,11,FALSE),0),IF(W191&gt;mapping!$N$1,IFERROR(VLOOKUP(Table4[[#This Row],[Column1]],mapping!A:L,11,FALSE),0),))</f>
        <v>1482</v>
      </c>
      <c r="L191" s="139">
        <v>1</v>
      </c>
      <c r="M191" s="60">
        <f>IF(W191=mapping!$N$1,IFERROR(VLOOKUP(Table4[[#This Row],[Column1]],mapping!A:L,12,FALSE),0),IF(W191&gt;mapping!$N$1,IFERROR(VLOOKUP(Table4[[#This Row],[Column1]],mapping!A:L,12,FALSE),0),0))</f>
        <v>750</v>
      </c>
      <c r="N191" s="58">
        <f>Table4[[#This Row],[ سعر اليومية ]]*3%*Table4[[#This Row],[عدد الدورات ]]</f>
        <v>44.46</v>
      </c>
      <c r="O191" s="56">
        <f>Table4[[#This Row],[ سعر اليومية ]]*Table4[[#This Row],[عدد الدورات ]]-N191</f>
        <v>1437.54</v>
      </c>
      <c r="P191" s="194"/>
      <c r="Q191" s="194"/>
      <c r="R191" s="194"/>
      <c r="S191" s="58">
        <f>(Table4[[#This Row],[سعر يومية السائق]]*Table4[[#This Row],[عدد الدورات ]])-SUM(Table4[[#This Row],[سلف ]:[خصم ]])+Table4[[#This Row],[اضافي ]]</f>
        <v>750</v>
      </c>
      <c r="U191" s="58">
        <f>Table4[[#This Row],[ سعر اليومية ]]*Table4[[#This Row],[عدد الدورات ]]-Table4[[#This Row],[سعر يومية السائق]]*L191</f>
        <v>732</v>
      </c>
      <c r="V191" s="58">
        <f>U191-Table4[[#This Row],[W/H  3%]]</f>
        <v>687.54</v>
      </c>
      <c r="W191" s="66" t="str">
        <f>Table4[[#This Row],[اليوم]]&amp;Table4[[#This Row],[الشهر ]]&amp;Table4[[#This Row],[العام]]</f>
        <v>152026</v>
      </c>
      <c r="X191" s="66" t="s">
        <v>304</v>
      </c>
    </row>
    <row r="192" spans="1:24" x14ac:dyDescent="0.3">
      <c r="A192" s="62">
        <v>1</v>
      </c>
      <c r="B192" s="62">
        <v>5</v>
      </c>
      <c r="C192" s="62">
        <v>2026</v>
      </c>
      <c r="D192" s="41" t="str">
        <f t="shared" si="29"/>
        <v>ممدوح كيلاني 3القومية سعوديهايد باركميكروباص صيني</v>
      </c>
      <c r="E192" s="4">
        <v>5006</v>
      </c>
      <c r="F192" s="41" t="str">
        <f>VLOOKUP(E192,mapping!C:J,2,FALSE)</f>
        <v>ممدوح كيلاني 3</v>
      </c>
      <c r="G192" s="41" t="str">
        <f>IFERROR(VLOOKUP(F192,mapping!$D$3:$J$200,2,FALSE),0)</f>
        <v xml:space="preserve">القومية </v>
      </c>
      <c r="H192" s="41" t="str">
        <f>IFERROR(VLOOKUP(F192,mapping!$D$3:$J$200,3,FALSE),0)</f>
        <v>سعودي</v>
      </c>
      <c r="I192" s="41" t="str">
        <f>IFERROR(VLOOKUP(F192,mapping!$D$3:$J$200,4,FALSE),0)</f>
        <v>هايد بارك</v>
      </c>
      <c r="J192" s="41" t="str">
        <f>IFERROR(VLOOKUP(F192,mapping!$D$3:$J$200,5,FALSE),0)</f>
        <v>ميكروباص صيني</v>
      </c>
      <c r="K192" s="63">
        <f>IF(W192=mapping!$N$1,IFERROR(VLOOKUP(Table4[[#This Row],[Column1]],mapping!A:L,11,FALSE),0),IF(W192&gt;mapping!$N$1,IFERROR(VLOOKUP(Table4[[#This Row],[Column1]],mapping!A:L,11,FALSE),0),))</f>
        <v>2965</v>
      </c>
      <c r="L192" s="139">
        <v>1</v>
      </c>
      <c r="M192" s="60">
        <f>IF(W192=mapping!$N$1,IFERROR(VLOOKUP(Table4[[#This Row],[Column1]],mapping!A:L,12,FALSE),0),IF(W192&gt;mapping!$N$1,IFERROR(VLOOKUP(Table4[[#This Row],[Column1]],mapping!A:L,12,FALSE),0),0))</f>
        <v>2500</v>
      </c>
      <c r="N192" s="58">
        <f>Table4[[#This Row],[ سعر اليومية ]]*3%*Table4[[#This Row],[عدد الدورات ]]</f>
        <v>88.95</v>
      </c>
      <c r="O192" s="56">
        <f>Table4[[#This Row],[ سعر اليومية ]]*Table4[[#This Row],[عدد الدورات ]]-N192</f>
        <v>2876.05</v>
      </c>
      <c r="P192" s="194"/>
      <c r="Q192" s="194"/>
      <c r="R192" s="194"/>
      <c r="S192" s="58">
        <f>(Table4[[#This Row],[سعر يومية السائق]]*Table4[[#This Row],[عدد الدورات ]])-SUM(Table4[[#This Row],[سلف ]:[خصم ]])+Table4[[#This Row],[اضافي ]]</f>
        <v>2500</v>
      </c>
      <c r="U192" s="58">
        <f>Table4[[#This Row],[ سعر اليومية ]]*Table4[[#This Row],[عدد الدورات ]]-Table4[[#This Row],[سعر يومية السائق]]*L192</f>
        <v>465</v>
      </c>
      <c r="V192" s="58">
        <f>U192-Table4[[#This Row],[W/H  3%]]</f>
        <v>376.05</v>
      </c>
      <c r="W192" s="66" t="str">
        <f>Table4[[#This Row],[اليوم]]&amp;Table4[[#This Row],[الشهر ]]&amp;Table4[[#This Row],[العام]]</f>
        <v>152026</v>
      </c>
      <c r="X192" s="66" t="s">
        <v>304</v>
      </c>
    </row>
    <row r="193" spans="1:24" x14ac:dyDescent="0.3">
      <c r="A193" s="62">
        <v>1</v>
      </c>
      <c r="B193" s="62">
        <v>5</v>
      </c>
      <c r="C193" s="62">
        <v>2026</v>
      </c>
      <c r="D193" s="41" t="str">
        <f t="shared" si="29"/>
        <v>محمد جمال طوسونالمنيبسعوديهايد باركاتوبيس 28</v>
      </c>
      <c r="E193" s="4">
        <v>5025</v>
      </c>
      <c r="F193" s="41" t="str">
        <f>VLOOKUP(E193,mapping!C:J,2,FALSE)</f>
        <v>محمد جمال طوسون</v>
      </c>
      <c r="G193" s="41" t="str">
        <f>IFERROR(VLOOKUP(F193,mapping!$D$3:$J$200,2,FALSE),0)</f>
        <v>المنيب</v>
      </c>
      <c r="H193" s="41" t="str">
        <f>IFERROR(VLOOKUP(F193,mapping!$D$3:$J$200,3,FALSE),0)</f>
        <v>سعودي</v>
      </c>
      <c r="I193" s="41" t="str">
        <f>IFERROR(VLOOKUP(F193,mapping!$D$3:$J$200,4,FALSE),0)</f>
        <v>هايد بارك</v>
      </c>
      <c r="J193" s="41" t="str">
        <f>IFERROR(VLOOKUP(F193,mapping!$D$3:$J$200,5,FALSE),0)</f>
        <v>اتوبيس 28</v>
      </c>
      <c r="K193" s="63">
        <f>IF(W193=mapping!$N$1,IFERROR(VLOOKUP(Table4[[#This Row],[Column1]],mapping!A:L,11,FALSE),0),IF(W193&gt;mapping!$N$1,IFERROR(VLOOKUP(Table4[[#This Row],[Column1]],mapping!A:L,11,FALSE),0),))</f>
        <v>4634</v>
      </c>
      <c r="L193" s="139">
        <v>1</v>
      </c>
      <c r="M193" s="60">
        <f>IF(W193=mapping!$N$1,IFERROR(VLOOKUP(Table4[[#This Row],[Column1]],mapping!A:L,12,FALSE),0),IF(W193&gt;mapping!$N$1,IFERROR(VLOOKUP(Table4[[#This Row],[Column1]],mapping!A:L,12,FALSE),0),0))</f>
        <v>3800</v>
      </c>
      <c r="N193" s="58">
        <f>Table4[[#This Row],[ سعر اليومية ]]*3%*Table4[[#This Row],[عدد الدورات ]]</f>
        <v>139.01999999999998</v>
      </c>
      <c r="O193" s="56">
        <f>Table4[[#This Row],[ سعر اليومية ]]*Table4[[#This Row],[عدد الدورات ]]-N193</f>
        <v>4494.9799999999996</v>
      </c>
      <c r="P193" s="194"/>
      <c r="Q193" s="194"/>
      <c r="R193" s="194"/>
      <c r="S193" s="58">
        <f>(Table4[[#This Row],[سعر يومية السائق]]*Table4[[#This Row],[عدد الدورات ]])-SUM(Table4[[#This Row],[سلف ]:[خصم ]])+Table4[[#This Row],[اضافي ]]</f>
        <v>3800</v>
      </c>
      <c r="U193" s="58">
        <f>Table4[[#This Row],[ سعر اليومية ]]*Table4[[#This Row],[عدد الدورات ]]-Table4[[#This Row],[سعر يومية السائق]]*L193</f>
        <v>834</v>
      </c>
      <c r="V193" s="58">
        <f>U193-Table4[[#This Row],[W/H  3%]]</f>
        <v>694.98</v>
      </c>
      <c r="W193" s="66" t="str">
        <f>Table4[[#This Row],[اليوم]]&amp;Table4[[#This Row],[الشهر ]]&amp;Table4[[#This Row],[العام]]</f>
        <v>152026</v>
      </c>
      <c r="X193" s="66" t="s">
        <v>304</v>
      </c>
    </row>
    <row r="194" spans="1:24" x14ac:dyDescent="0.3">
      <c r="A194" s="62">
        <v>1</v>
      </c>
      <c r="B194" s="62">
        <v>5</v>
      </c>
      <c r="C194" s="62">
        <v>2026</v>
      </c>
      <c r="D194" s="41" t="str">
        <f t="shared" si="29"/>
        <v>مصطفي رشدي1المنيب 2 ورديةسعوديميفيداميكروباص صيني</v>
      </c>
      <c r="E194" s="4">
        <v>5007</v>
      </c>
      <c r="F194" s="41" t="str">
        <f>VLOOKUP(E194,mapping!C:J,2,FALSE)</f>
        <v>مصطفي رشدي1</v>
      </c>
      <c r="G194" s="41" t="str">
        <f>IFERROR(VLOOKUP(F194,mapping!$D$3:$J$200,2,FALSE),0)</f>
        <v>المنيب 2 وردية</v>
      </c>
      <c r="H194" s="41" t="str">
        <f>IFERROR(VLOOKUP(F194,mapping!$D$3:$J$200,3,FALSE),0)</f>
        <v>سعودي</v>
      </c>
      <c r="I194" s="41" t="str">
        <f>IFERROR(VLOOKUP(F194,mapping!$D$3:$J$200,4,FALSE),0)</f>
        <v>ميفيدا</v>
      </c>
      <c r="J194" s="41" t="str">
        <f>IFERROR(VLOOKUP(F194,mapping!$D$3:$J$200,5,FALSE),0)</f>
        <v>ميكروباص صيني</v>
      </c>
      <c r="K194" s="63">
        <f>IF(W194=mapping!$N$1,IFERROR(VLOOKUP(Table4[[#This Row],[Column1]],mapping!A:L,11,FALSE),0),IF(W194&gt;mapping!$N$1,IFERROR(VLOOKUP(Table4[[#This Row],[Column1]],mapping!A:L,11,FALSE),0),))</f>
        <v>2965</v>
      </c>
      <c r="L194" s="139">
        <v>1</v>
      </c>
      <c r="M194" s="60">
        <f>IF(W194=mapping!$N$1,IFERROR(VLOOKUP(Table4[[#This Row],[Column1]],mapping!A:L,12,FALSE),0),IF(W194&gt;mapping!$N$1,IFERROR(VLOOKUP(Table4[[#This Row],[Column1]],mapping!A:L,12,FALSE),0),0))</f>
        <v>2150</v>
      </c>
      <c r="N194" s="58">
        <f>Table4[[#This Row],[ سعر اليومية ]]*3%*Table4[[#This Row],[عدد الدورات ]]</f>
        <v>88.95</v>
      </c>
      <c r="O194" s="56">
        <f>Table4[[#This Row],[ سعر اليومية ]]*Table4[[#This Row],[عدد الدورات ]]-N194</f>
        <v>2876.05</v>
      </c>
      <c r="P194" s="194"/>
      <c r="Q194" s="194"/>
      <c r="R194" s="194"/>
      <c r="S194" s="58">
        <f>(Table4[[#This Row],[سعر يومية السائق]]*Table4[[#This Row],[عدد الدورات ]])-SUM(Table4[[#This Row],[سلف ]:[خصم ]])+Table4[[#This Row],[اضافي ]]</f>
        <v>2150</v>
      </c>
      <c r="U194" s="58">
        <f>Table4[[#This Row],[ سعر اليومية ]]*Table4[[#This Row],[عدد الدورات ]]-Table4[[#This Row],[سعر يومية السائق]]*L194</f>
        <v>815</v>
      </c>
      <c r="V194" s="58">
        <f>U194-Table4[[#This Row],[W/H  3%]]</f>
        <v>726.05</v>
      </c>
      <c r="W194" s="66" t="str">
        <f>Table4[[#This Row],[اليوم]]&amp;Table4[[#This Row],[الشهر ]]&amp;Table4[[#This Row],[العام]]</f>
        <v>152026</v>
      </c>
      <c r="X194" s="66" t="s">
        <v>304</v>
      </c>
    </row>
    <row r="195" spans="1:24" x14ac:dyDescent="0.3">
      <c r="A195" s="62">
        <v>1</v>
      </c>
      <c r="B195" s="62">
        <v>5</v>
      </c>
      <c r="C195" s="62">
        <v>2026</v>
      </c>
      <c r="D195" s="41" t="str">
        <f t="shared" si="29"/>
        <v>فرج 2حلوان 2 ورديةسعوديميفيداميكروباص صيني</v>
      </c>
      <c r="E195" s="4">
        <v>5009</v>
      </c>
      <c r="F195" s="41" t="str">
        <f>VLOOKUP(E195,mapping!C:J,2,FALSE)</f>
        <v>فرج 2</v>
      </c>
      <c r="G195" s="41" t="str">
        <f>IFERROR(VLOOKUP(F195,mapping!$D$3:$J$200,2,FALSE),0)</f>
        <v>حلوان 2 وردية</v>
      </c>
      <c r="H195" s="41" t="str">
        <f>IFERROR(VLOOKUP(F195,mapping!$D$3:$J$200,3,FALSE),0)</f>
        <v>سعودي</v>
      </c>
      <c r="I195" s="41" t="str">
        <f>IFERROR(VLOOKUP(F195,mapping!$D$3:$J$200,4,FALSE),0)</f>
        <v>ميفيدا</v>
      </c>
      <c r="J195" s="41" t="str">
        <f>IFERROR(VLOOKUP(F195,mapping!$D$3:$J$200,5,FALSE),0)</f>
        <v>ميكروباص صيني</v>
      </c>
      <c r="K195" s="63">
        <f>IF(W195=mapping!$N$1,IFERROR(VLOOKUP(Table4[[#This Row],[Column1]],mapping!A:L,11,FALSE),0),IF(W195&gt;mapping!$N$1,IFERROR(VLOOKUP(Table4[[#This Row],[Column1]],mapping!A:L,11,FALSE),0),))</f>
        <v>2965</v>
      </c>
      <c r="L195" s="139">
        <v>1</v>
      </c>
      <c r="M195" s="60">
        <f>IF(W195=mapping!$N$1,IFERROR(VLOOKUP(Table4[[#This Row],[Column1]],mapping!A:L,12,FALSE),0),IF(W195&gt;mapping!$N$1,IFERROR(VLOOKUP(Table4[[#This Row],[Column1]],mapping!A:L,12,FALSE),0),0))</f>
        <v>2250</v>
      </c>
      <c r="N195" s="58">
        <f>Table4[[#This Row],[ سعر اليومية ]]*3%*Table4[[#This Row],[عدد الدورات ]]</f>
        <v>88.95</v>
      </c>
      <c r="O195" s="56">
        <f>Table4[[#This Row],[ سعر اليومية ]]*Table4[[#This Row],[عدد الدورات ]]-N195</f>
        <v>2876.05</v>
      </c>
      <c r="P195" s="194"/>
      <c r="Q195" s="194"/>
      <c r="R195" s="194"/>
      <c r="S195" s="58">
        <f>(Table4[[#This Row],[سعر يومية السائق]]*Table4[[#This Row],[عدد الدورات ]])-SUM(Table4[[#This Row],[سلف ]:[خصم ]])+Table4[[#This Row],[اضافي ]]</f>
        <v>2250</v>
      </c>
      <c r="U195" s="58">
        <f>Table4[[#This Row],[ سعر اليومية ]]*Table4[[#This Row],[عدد الدورات ]]-Table4[[#This Row],[سعر يومية السائق]]*L195</f>
        <v>715</v>
      </c>
      <c r="V195" s="58">
        <f>U195-Table4[[#This Row],[W/H  3%]]</f>
        <v>626.04999999999995</v>
      </c>
      <c r="W195" s="66" t="str">
        <f>Table4[[#This Row],[اليوم]]&amp;Table4[[#This Row],[الشهر ]]&amp;Table4[[#This Row],[العام]]</f>
        <v>152026</v>
      </c>
      <c r="X195" s="66" t="s">
        <v>304</v>
      </c>
    </row>
    <row r="196" spans="1:24" x14ac:dyDescent="0.3">
      <c r="A196" s="62">
        <v>1</v>
      </c>
      <c r="B196" s="62">
        <v>5</v>
      </c>
      <c r="C196" s="62">
        <v>2026</v>
      </c>
      <c r="D196" s="41" t="str">
        <f t="shared" si="29"/>
        <v>فرج 3حلوان 2 ورديةسعوديالقطاميةاتوبيس 28</v>
      </c>
      <c r="E196" s="4">
        <v>5010</v>
      </c>
      <c r="F196" s="41" t="str">
        <f>VLOOKUP(E196,mapping!C:J,2,FALSE)</f>
        <v>فرج 3</v>
      </c>
      <c r="G196" s="41" t="str">
        <f>IFERROR(VLOOKUP(F196,mapping!$D$3:$J$200,2,FALSE),0)</f>
        <v>حلوان 2 وردية</v>
      </c>
      <c r="H196" s="41" t="str">
        <f>IFERROR(VLOOKUP(F196,mapping!$D$3:$J$200,3,FALSE),0)</f>
        <v>سعودي</v>
      </c>
      <c r="I196" s="41" t="str">
        <f>IFERROR(VLOOKUP(F196,mapping!$D$3:$J$200,4,FALSE),0)</f>
        <v>القطامية</v>
      </c>
      <c r="J196" s="41" t="str">
        <f>IFERROR(VLOOKUP(F196,mapping!$D$3:$J$200,5,FALSE),0)</f>
        <v>اتوبيس 28</v>
      </c>
      <c r="K196" s="63">
        <f>IF(W196=mapping!$N$1,IFERROR(VLOOKUP(Table4[[#This Row],[Column1]],mapping!A:L,11,FALSE),0),IF(W196&gt;mapping!$N$1,IFERROR(VLOOKUP(Table4[[#This Row],[Column1]],mapping!A:L,11,FALSE),0),))</f>
        <v>3415</v>
      </c>
      <c r="L196" s="139">
        <v>1</v>
      </c>
      <c r="M196" s="60">
        <f>IF(W196=mapping!$N$1,IFERROR(VLOOKUP(Table4[[#This Row],[Column1]],mapping!A:L,12,FALSE),0),IF(W196&gt;mapping!$N$1,IFERROR(VLOOKUP(Table4[[#This Row],[Column1]],mapping!A:L,12,FALSE),0),0))</f>
        <v>3400</v>
      </c>
      <c r="N196" s="58">
        <f>Table4[[#This Row],[ سعر اليومية ]]*3%*Table4[[#This Row],[عدد الدورات ]]</f>
        <v>102.45</v>
      </c>
      <c r="O196" s="56">
        <f>Table4[[#This Row],[ سعر اليومية ]]*Table4[[#This Row],[عدد الدورات ]]-N196</f>
        <v>3312.55</v>
      </c>
      <c r="P196" s="194"/>
      <c r="Q196" s="194"/>
      <c r="R196" s="194"/>
      <c r="S196" s="58">
        <f>(Table4[[#This Row],[سعر يومية السائق]]*Table4[[#This Row],[عدد الدورات ]])-SUM(Table4[[#This Row],[سلف ]:[خصم ]])+Table4[[#This Row],[اضافي ]]</f>
        <v>3400</v>
      </c>
      <c r="U196" s="58">
        <f>Table4[[#This Row],[ سعر اليومية ]]*Table4[[#This Row],[عدد الدورات ]]-Table4[[#This Row],[سعر يومية السائق]]*L196</f>
        <v>15</v>
      </c>
      <c r="V196" s="58">
        <f>U196-Table4[[#This Row],[W/H  3%]]</f>
        <v>-87.45</v>
      </c>
      <c r="W196" s="66" t="str">
        <f>Table4[[#This Row],[اليوم]]&amp;Table4[[#This Row],[الشهر ]]&amp;Table4[[#This Row],[العام]]</f>
        <v>152026</v>
      </c>
      <c r="X196" s="66" t="s">
        <v>304</v>
      </c>
    </row>
    <row r="197" spans="1:24" x14ac:dyDescent="0.3">
      <c r="A197" s="62">
        <v>1</v>
      </c>
      <c r="B197" s="62">
        <v>5</v>
      </c>
      <c r="C197" s="62">
        <v>2026</v>
      </c>
      <c r="D197" s="41" t="str">
        <f t="shared" si="29"/>
        <v>فرج 4مايو ورديةسعوديالقطاميةميكروباص</v>
      </c>
      <c r="E197" s="4">
        <v>5011</v>
      </c>
      <c r="F197" s="41" t="str">
        <f>VLOOKUP(E197,mapping!C:J,2,FALSE)</f>
        <v>فرج 4</v>
      </c>
      <c r="G197" s="41" t="str">
        <f>IFERROR(VLOOKUP(F197,mapping!$D$3:$J$200,2,FALSE),0)</f>
        <v>مايو وردية</v>
      </c>
      <c r="H197" s="41" t="str">
        <f>IFERROR(VLOOKUP(F197,mapping!$D$3:$J$200,3,FALSE),0)</f>
        <v>سعودي</v>
      </c>
      <c r="I197" s="41" t="str">
        <f>IFERROR(VLOOKUP(F197,mapping!$D$3:$J$200,4,FALSE),0)</f>
        <v>القطامية</v>
      </c>
      <c r="J197" s="41" t="str">
        <f>IFERROR(VLOOKUP(F197,mapping!$D$3:$J$200,5,FALSE),0)</f>
        <v>ميكروباص</v>
      </c>
      <c r="K197" s="63">
        <f>IF(W197=mapping!$N$1,IFERROR(VLOOKUP(Table4[[#This Row],[Column1]],mapping!A:L,11,FALSE),0),IF(W197&gt;mapping!$N$1,IFERROR(VLOOKUP(Table4[[#This Row],[Column1]],mapping!A:L,11,FALSE),0),))</f>
        <v>1222</v>
      </c>
      <c r="L197" s="139">
        <v>1</v>
      </c>
      <c r="M197" s="60">
        <f>IF(W197=mapping!$N$1,IFERROR(VLOOKUP(Table4[[#This Row],[Column1]],mapping!A:L,12,FALSE),0),IF(W197&gt;mapping!$N$1,IFERROR(VLOOKUP(Table4[[#This Row],[Column1]],mapping!A:L,12,FALSE),0),0))</f>
        <v>1180</v>
      </c>
      <c r="N197" s="58">
        <f>Table4[[#This Row],[ سعر اليومية ]]*3%*Table4[[#This Row],[عدد الدورات ]]</f>
        <v>36.659999999999997</v>
      </c>
      <c r="O197" s="56">
        <f>Table4[[#This Row],[ سعر اليومية ]]*Table4[[#This Row],[عدد الدورات ]]-N197</f>
        <v>1185.3399999999999</v>
      </c>
      <c r="P197" s="194"/>
      <c r="Q197" s="194"/>
      <c r="R197" s="194"/>
      <c r="S197" s="58">
        <f>(Table4[[#This Row],[سعر يومية السائق]]*Table4[[#This Row],[عدد الدورات ]])-SUM(Table4[[#This Row],[سلف ]:[خصم ]])+Table4[[#This Row],[اضافي ]]</f>
        <v>1180</v>
      </c>
      <c r="U197" s="58">
        <f>Table4[[#This Row],[ سعر اليومية ]]*Table4[[#This Row],[عدد الدورات ]]-Table4[[#This Row],[سعر يومية السائق]]*L197</f>
        <v>42</v>
      </c>
      <c r="V197" s="58">
        <f>U197-Table4[[#This Row],[W/H  3%]]</f>
        <v>5.3400000000000034</v>
      </c>
      <c r="W197" s="66" t="str">
        <f>Table4[[#This Row],[اليوم]]&amp;Table4[[#This Row],[الشهر ]]&amp;Table4[[#This Row],[العام]]</f>
        <v>152026</v>
      </c>
      <c r="X197" s="66" t="s">
        <v>304</v>
      </c>
    </row>
    <row r="198" spans="1:24" x14ac:dyDescent="0.3">
      <c r="A198" s="62">
        <v>1</v>
      </c>
      <c r="B198" s="62">
        <v>5</v>
      </c>
      <c r="C198" s="62">
        <v>2026</v>
      </c>
      <c r="D198" s="41" t="str">
        <f t="shared" si="29"/>
        <v>مصطفي رشدي3المنيب5شفتسعوديالقطاميةاتوبيس 28</v>
      </c>
      <c r="E198" s="4">
        <v>5012</v>
      </c>
      <c r="F198" s="41" t="str">
        <f>VLOOKUP(E198,mapping!C:J,2,FALSE)</f>
        <v>مصطفي رشدي3</v>
      </c>
      <c r="G198" s="41" t="str">
        <f>IFERROR(VLOOKUP(F198,mapping!$D$3:$J$200,2,FALSE),0)</f>
        <v>المنيب5شفت</v>
      </c>
      <c r="H198" s="41" t="str">
        <f>IFERROR(VLOOKUP(F198,mapping!$D$3:$J$200,3,FALSE),0)</f>
        <v>سعودي</v>
      </c>
      <c r="I198" s="41" t="str">
        <f>IFERROR(VLOOKUP(F198,mapping!$D$3:$J$200,4,FALSE),0)</f>
        <v>القطامية</v>
      </c>
      <c r="J198" s="41" t="str">
        <f>IFERROR(VLOOKUP(F198,mapping!$D$3:$J$200,5,FALSE),0)</f>
        <v>اتوبيس 28</v>
      </c>
      <c r="K198" s="63">
        <f>IF(W198=mapping!$N$1,IFERROR(VLOOKUP(Table4[[#This Row],[Column1]],mapping!A:L,11,FALSE),0),IF(W198&gt;mapping!$N$1,IFERROR(VLOOKUP(Table4[[#This Row],[Column1]],mapping!A:L,11,FALSE),0),))</f>
        <v>2649</v>
      </c>
      <c r="L198" s="139">
        <v>1</v>
      </c>
      <c r="M198" s="60">
        <f>IF(W198=mapping!$N$1,IFERROR(VLOOKUP(Table4[[#This Row],[Column1]],mapping!A:L,12,FALSE),0),IF(W198&gt;mapping!$N$1,IFERROR(VLOOKUP(Table4[[#This Row],[Column1]],mapping!A:L,12,FALSE),0),0))</f>
        <v>2060</v>
      </c>
      <c r="N198" s="58">
        <f>Table4[[#This Row],[ سعر اليومية ]]*3%*Table4[[#This Row],[عدد الدورات ]]</f>
        <v>79.47</v>
      </c>
      <c r="O198" s="56">
        <f>Table4[[#This Row],[ سعر اليومية ]]*Table4[[#This Row],[عدد الدورات ]]-N198</f>
        <v>2569.5300000000002</v>
      </c>
      <c r="P198" s="194"/>
      <c r="Q198" s="194"/>
      <c r="R198" s="194"/>
      <c r="S198" s="58">
        <f>(Table4[[#This Row],[سعر يومية السائق]]*Table4[[#This Row],[عدد الدورات ]])-SUM(Table4[[#This Row],[سلف ]:[خصم ]])+Table4[[#This Row],[اضافي ]]</f>
        <v>2060</v>
      </c>
      <c r="U198" s="58">
        <f>Table4[[#This Row],[ سعر اليومية ]]*Table4[[#This Row],[عدد الدورات ]]-Table4[[#This Row],[سعر يومية السائق]]*L198</f>
        <v>589</v>
      </c>
      <c r="V198" s="58">
        <f>U198-Table4[[#This Row],[W/H  3%]]</f>
        <v>509.53</v>
      </c>
      <c r="W198" s="66" t="str">
        <f>Table4[[#This Row],[اليوم]]&amp;Table4[[#This Row],[الشهر ]]&amp;Table4[[#This Row],[العام]]</f>
        <v>152026</v>
      </c>
      <c r="X198" s="66" t="s">
        <v>304</v>
      </c>
    </row>
    <row r="199" spans="1:24" x14ac:dyDescent="0.3">
      <c r="A199" s="62">
        <v>1</v>
      </c>
      <c r="B199" s="62">
        <v>5</v>
      </c>
      <c r="C199" s="62">
        <v>2026</v>
      </c>
      <c r="D199" s="41" t="str">
        <f t="shared" si="29"/>
        <v>مصطفي رشدي4المنيب Wصباحيةسعوديالقطاميةاتوبيس 28</v>
      </c>
      <c r="E199" s="4">
        <v>5013</v>
      </c>
      <c r="F199" s="41" t="str">
        <f>VLOOKUP(E199,mapping!C:J,2,FALSE)</f>
        <v>مصطفي رشدي4</v>
      </c>
      <c r="G199" s="41" t="str">
        <f>IFERROR(VLOOKUP(F199,mapping!$D$3:$J$200,2,FALSE),0)</f>
        <v>المنيب Wصباحية</v>
      </c>
      <c r="H199" s="41" t="str">
        <f>IFERROR(VLOOKUP(F199,mapping!$D$3:$J$200,3,FALSE),0)</f>
        <v>سعودي</v>
      </c>
      <c r="I199" s="41" t="str">
        <f>IFERROR(VLOOKUP(F199,mapping!$D$3:$J$200,4,FALSE),0)</f>
        <v>القطامية</v>
      </c>
      <c r="J199" s="41" t="str">
        <f>IFERROR(VLOOKUP(F199,mapping!$D$3:$J$200,5,FALSE),0)</f>
        <v>اتوبيس 28</v>
      </c>
      <c r="K199" s="63">
        <f>IF(W199=mapping!$N$1,IFERROR(VLOOKUP(Table4[[#This Row],[Column1]],mapping!A:L,11,FALSE),0),IF(W199&gt;mapping!$N$1,IFERROR(VLOOKUP(Table4[[#This Row],[Column1]],mapping!A:L,11,FALSE),0),))</f>
        <v>1059</v>
      </c>
      <c r="L199" s="139">
        <v>1</v>
      </c>
      <c r="M199" s="60">
        <f>IF(W199=mapping!$N$1,IFERROR(VLOOKUP(Table4[[#This Row],[Column1]],mapping!A:L,12,FALSE),0),IF(W199&gt;mapping!$N$1,IFERROR(VLOOKUP(Table4[[#This Row],[Column1]],mapping!A:L,12,FALSE),0),0))</f>
        <v>1000</v>
      </c>
      <c r="N199" s="58">
        <f>Table4[[#This Row],[ سعر اليومية ]]*3%*Table4[[#This Row],[عدد الدورات ]]</f>
        <v>31.77</v>
      </c>
      <c r="O199" s="56">
        <f>Table4[[#This Row],[ سعر اليومية ]]*Table4[[#This Row],[عدد الدورات ]]-N199</f>
        <v>1027.23</v>
      </c>
      <c r="P199" s="194"/>
      <c r="Q199" s="194"/>
      <c r="R199" s="194"/>
      <c r="S199" s="58">
        <f>(Table4[[#This Row],[سعر يومية السائق]]*Table4[[#This Row],[عدد الدورات ]])-SUM(Table4[[#This Row],[سلف ]:[خصم ]])+Table4[[#This Row],[اضافي ]]</f>
        <v>1000</v>
      </c>
      <c r="U199" s="58">
        <f>Table4[[#This Row],[ سعر اليومية ]]*Table4[[#This Row],[عدد الدورات ]]-Table4[[#This Row],[سعر يومية السائق]]*L199</f>
        <v>59</v>
      </c>
      <c r="V199" s="58">
        <f>U199-Table4[[#This Row],[W/H  3%]]</f>
        <v>27.23</v>
      </c>
      <c r="W199" s="66" t="str">
        <f>Table4[[#This Row],[اليوم]]&amp;Table4[[#This Row],[الشهر ]]&amp;Table4[[#This Row],[العام]]</f>
        <v>152026</v>
      </c>
      <c r="X199" s="66" t="s">
        <v>304</v>
      </c>
    </row>
    <row r="200" spans="1:24" x14ac:dyDescent="0.3">
      <c r="A200" s="62">
        <v>1</v>
      </c>
      <c r="B200" s="62">
        <v>5</v>
      </c>
      <c r="C200" s="62">
        <v>2026</v>
      </c>
      <c r="D200" s="41" t="str">
        <f t="shared" si="29"/>
        <v>مصطفي رشدي5صقر 2 ورديةسعوديالقطاميةاتوبيس 28</v>
      </c>
      <c r="E200" s="4">
        <v>5014</v>
      </c>
      <c r="F200" s="41" t="str">
        <f>VLOOKUP(E200,mapping!C:J,2,FALSE)</f>
        <v>مصطفي رشدي5</v>
      </c>
      <c r="G200" s="41" t="str">
        <f>IFERROR(VLOOKUP(F200,mapping!$D$3:$J$200,2,FALSE),0)</f>
        <v>صقر 2 وردية</v>
      </c>
      <c r="H200" s="41" t="str">
        <f>IFERROR(VLOOKUP(F200,mapping!$D$3:$J$200,3,FALSE),0)</f>
        <v>سعودي</v>
      </c>
      <c r="I200" s="41" t="str">
        <f>IFERROR(VLOOKUP(F200,mapping!$D$3:$J$200,4,FALSE),0)</f>
        <v>القطامية</v>
      </c>
      <c r="J200" s="41" t="str">
        <f>IFERROR(VLOOKUP(F200,mapping!$D$3:$J$200,5,FALSE),0)</f>
        <v>اتوبيس 28</v>
      </c>
      <c r="K200" s="63">
        <f>IF(W200=mapping!$N$1,IFERROR(VLOOKUP(Table4[[#This Row],[Column1]],mapping!A:L,11,FALSE),0),IF(W200&gt;mapping!$N$1,IFERROR(VLOOKUP(Table4[[#This Row],[Column1]],mapping!A:L,11,FALSE),0),))</f>
        <v>2120</v>
      </c>
      <c r="L200" s="139">
        <v>1</v>
      </c>
      <c r="M200" s="60">
        <f>IF(W200=mapping!$N$1,IFERROR(VLOOKUP(Table4[[#This Row],[Column1]],mapping!A:L,12,FALSE),0),IF(W200&gt;mapping!$N$1,IFERROR(VLOOKUP(Table4[[#This Row],[Column1]],mapping!A:L,12,FALSE),0),0))</f>
        <v>1780</v>
      </c>
      <c r="N200" s="58">
        <f>Table4[[#This Row],[ سعر اليومية ]]*3%*Table4[[#This Row],[عدد الدورات ]]</f>
        <v>63.599999999999994</v>
      </c>
      <c r="O200" s="56">
        <f>Table4[[#This Row],[ سعر اليومية ]]*Table4[[#This Row],[عدد الدورات ]]-N200</f>
        <v>2056.4</v>
      </c>
      <c r="P200" s="194"/>
      <c r="Q200" s="194"/>
      <c r="R200" s="194"/>
      <c r="S200" s="58">
        <f>(Table4[[#This Row],[سعر يومية السائق]]*Table4[[#This Row],[عدد الدورات ]])-SUM(Table4[[#This Row],[سلف ]:[خصم ]])+Table4[[#This Row],[اضافي ]]</f>
        <v>1780</v>
      </c>
      <c r="U200" s="58">
        <f>Table4[[#This Row],[ سعر اليومية ]]*Table4[[#This Row],[عدد الدورات ]]-Table4[[#This Row],[سعر يومية السائق]]*L200</f>
        <v>340</v>
      </c>
      <c r="V200" s="58">
        <f>U200-Table4[[#This Row],[W/H  3%]]</f>
        <v>276.39999999999998</v>
      </c>
      <c r="W200" s="66" t="str">
        <f>Table4[[#This Row],[اليوم]]&amp;Table4[[#This Row],[الشهر ]]&amp;Table4[[#This Row],[العام]]</f>
        <v>152026</v>
      </c>
      <c r="X200" s="66" t="s">
        <v>304</v>
      </c>
    </row>
    <row r="201" spans="1:24" x14ac:dyDescent="0.3">
      <c r="A201" s="62">
        <v>1</v>
      </c>
      <c r="B201" s="62">
        <v>5</v>
      </c>
      <c r="C201" s="62">
        <v>2026</v>
      </c>
      <c r="D201" s="41" t="str">
        <f t="shared" si="29"/>
        <v>مصطفي رشدي6المنيب 2 ورديةسعوديالقطاميةاتوبيس 28</v>
      </c>
      <c r="E201" s="4">
        <v>5027</v>
      </c>
      <c r="F201" s="41" t="str">
        <f>VLOOKUP(E201,mapping!C:J,2,FALSE)</f>
        <v>مصطفي رشدي6</v>
      </c>
      <c r="G201" s="41" t="str">
        <f>IFERROR(VLOOKUP(F201,mapping!$D$3:$J$200,2,FALSE),0)</f>
        <v>المنيب 2 وردية</v>
      </c>
      <c r="H201" s="41" t="str">
        <f>IFERROR(VLOOKUP(F201,mapping!$D$3:$J$200,3,FALSE),0)</f>
        <v>سعودي</v>
      </c>
      <c r="I201" s="41" t="str">
        <f>IFERROR(VLOOKUP(F201,mapping!$D$3:$J$200,4,FALSE),0)</f>
        <v>القطامية</v>
      </c>
      <c r="J201" s="41" t="str">
        <f>IFERROR(VLOOKUP(F201,mapping!$D$3:$J$200,5,FALSE),0)</f>
        <v>اتوبيس 28</v>
      </c>
      <c r="K201" s="63">
        <f>IF(W201=mapping!$N$1,IFERROR(VLOOKUP(Table4[[#This Row],[Column1]],mapping!A:L,11,FALSE),0),IF(W201&gt;mapping!$N$1,IFERROR(VLOOKUP(Table4[[#This Row],[Column1]],mapping!A:L,11,FALSE),0),))</f>
        <v>3944</v>
      </c>
      <c r="L201" s="139">
        <v>1</v>
      </c>
      <c r="M201" s="60">
        <f>IF(W201=mapping!$N$1,IFERROR(VLOOKUP(Table4[[#This Row],[Column1]],mapping!A:L,12,FALSE),0),IF(W201&gt;mapping!$N$1,IFERROR(VLOOKUP(Table4[[#This Row],[Column1]],mapping!A:L,12,FALSE),0),0))</f>
        <v>3600</v>
      </c>
      <c r="N201" s="58">
        <f>Table4[[#This Row],[ سعر اليومية ]]*3%*Table4[[#This Row],[عدد الدورات ]]</f>
        <v>118.32</v>
      </c>
      <c r="O201" s="56">
        <f>Table4[[#This Row],[ سعر اليومية ]]*Table4[[#This Row],[عدد الدورات ]]-N201</f>
        <v>3825.68</v>
      </c>
      <c r="P201" s="194"/>
      <c r="Q201" s="194"/>
      <c r="R201" s="194">
        <v>200</v>
      </c>
      <c r="S201" s="58">
        <f>(Table4[[#This Row],[سعر يومية السائق]]*Table4[[#This Row],[عدد الدورات ]])-SUM(Table4[[#This Row],[سلف ]:[خصم ]])+Table4[[#This Row],[اضافي ]]</f>
        <v>3800</v>
      </c>
      <c r="U201" s="58">
        <f>Table4[[#This Row],[ سعر اليومية ]]*Table4[[#This Row],[عدد الدورات ]]-Table4[[#This Row],[سعر يومية السائق]]*L201</f>
        <v>344</v>
      </c>
      <c r="V201" s="58">
        <f>U201-Table4[[#This Row],[W/H  3%]]</f>
        <v>225.68</v>
      </c>
      <c r="W201" s="66" t="str">
        <f>Table4[[#This Row],[اليوم]]&amp;Table4[[#This Row],[الشهر ]]&amp;Table4[[#This Row],[العام]]</f>
        <v>152026</v>
      </c>
      <c r="X201" s="66" t="s">
        <v>304</v>
      </c>
    </row>
    <row r="202" spans="1:24" x14ac:dyDescent="0.3">
      <c r="A202" s="62">
        <v>1</v>
      </c>
      <c r="B202" s="62">
        <v>5</v>
      </c>
      <c r="C202" s="62">
        <v>2026</v>
      </c>
      <c r="D202" s="41" t="str">
        <f t="shared" si="29"/>
        <v>كرم ترك 1قليوب 2 ورديةسعوديالقطاميةاتوبيس 28</v>
      </c>
      <c r="E202" s="4">
        <v>5015</v>
      </c>
      <c r="F202" s="41" t="str">
        <f>VLOOKUP(E202,mapping!C:J,2,FALSE)</f>
        <v>كرم ترك 1</v>
      </c>
      <c r="G202" s="41" t="str">
        <f>IFERROR(VLOOKUP(F202,mapping!$D$3:$J$200,2,FALSE),0)</f>
        <v>قليوب 2 وردية</v>
      </c>
      <c r="H202" s="41" t="str">
        <f>IFERROR(VLOOKUP(F202,mapping!$D$3:$J$200,3,FALSE),0)</f>
        <v>سعودي</v>
      </c>
      <c r="I202" s="41" t="str">
        <f>IFERROR(VLOOKUP(F202,mapping!$D$3:$J$200,4,FALSE),0)</f>
        <v>القطامية</v>
      </c>
      <c r="J202" s="41" t="str">
        <f>IFERROR(VLOOKUP(F202,mapping!$D$3:$J$200,5,FALSE),0)</f>
        <v>اتوبيس 28</v>
      </c>
      <c r="K202" s="63">
        <f>IF(W202=mapping!$N$1,IFERROR(VLOOKUP(Table4[[#This Row],[Column1]],mapping!A:L,11,FALSE),0),IF(W202&gt;mapping!$N$1,IFERROR(VLOOKUP(Table4[[#This Row],[Column1]],mapping!A:L,11,FALSE),0),))</f>
        <v>3959</v>
      </c>
      <c r="L202" s="139">
        <v>1</v>
      </c>
      <c r="M202" s="60">
        <f>IF(W202=mapping!$N$1,IFERROR(VLOOKUP(Table4[[#This Row],[Column1]],mapping!A:L,12,FALSE),0),IF(W202&gt;mapping!$N$1,IFERROR(VLOOKUP(Table4[[#This Row],[Column1]],mapping!A:L,12,FALSE),0),0))</f>
        <v>4200</v>
      </c>
      <c r="N202" s="58">
        <f>Table4[[#This Row],[ سعر اليومية ]]*3%*Table4[[#This Row],[عدد الدورات ]]</f>
        <v>118.77</v>
      </c>
      <c r="O202" s="56">
        <f>Table4[[#This Row],[ سعر اليومية ]]*Table4[[#This Row],[عدد الدورات ]]-N202</f>
        <v>3840.23</v>
      </c>
      <c r="P202" s="194"/>
      <c r="Q202" s="194"/>
      <c r="R202" s="194"/>
      <c r="S202" s="58">
        <f>(Table4[[#This Row],[سعر يومية السائق]]*Table4[[#This Row],[عدد الدورات ]])-SUM(Table4[[#This Row],[سلف ]:[خصم ]])+Table4[[#This Row],[اضافي ]]</f>
        <v>4200</v>
      </c>
      <c r="U202" s="58">
        <f>Table4[[#This Row],[ سعر اليومية ]]*Table4[[#This Row],[عدد الدورات ]]-Table4[[#This Row],[سعر يومية السائق]]*L202</f>
        <v>-241</v>
      </c>
      <c r="V202" s="58">
        <f>U202-Table4[[#This Row],[W/H  3%]]</f>
        <v>-359.77</v>
      </c>
      <c r="W202" s="66" t="str">
        <f>Table4[[#This Row],[اليوم]]&amp;Table4[[#This Row],[الشهر ]]&amp;Table4[[#This Row],[العام]]</f>
        <v>152026</v>
      </c>
      <c r="X202" s="66" t="s">
        <v>304</v>
      </c>
    </row>
    <row r="203" spans="1:24" x14ac:dyDescent="0.3">
      <c r="A203" s="62">
        <v>1</v>
      </c>
      <c r="B203" s="62">
        <v>5</v>
      </c>
      <c r="C203" s="62">
        <v>2026</v>
      </c>
      <c r="D203" s="41" t="str">
        <f t="shared" si="29"/>
        <v>كرم ترك 2قليوب 2 ورديةسعوديمدينتي اتوبيس 28</v>
      </c>
      <c r="E203" s="4">
        <v>5017</v>
      </c>
      <c r="F203" s="41" t="str">
        <f>VLOOKUP(E203,mapping!C:J,2,FALSE)</f>
        <v>كرم ترك 2</v>
      </c>
      <c r="G203" s="41" t="str">
        <f>IFERROR(VLOOKUP(F203,mapping!$D$3:$J$200,2,FALSE),0)</f>
        <v>قليوب 2 وردية</v>
      </c>
      <c r="H203" s="41" t="str">
        <f>IFERROR(VLOOKUP(F203,mapping!$D$3:$J$200,3,FALSE),0)</f>
        <v>سعودي</v>
      </c>
      <c r="I203" s="41" t="str">
        <f>IFERROR(VLOOKUP(F203,mapping!$D$3:$J$200,4,FALSE),0)</f>
        <v xml:space="preserve">مدينتي </v>
      </c>
      <c r="J203" s="41" t="str">
        <f>IFERROR(VLOOKUP(F203,mapping!$D$3:$J$200,5,FALSE),0)</f>
        <v>اتوبيس 28</v>
      </c>
      <c r="K203" s="63">
        <f>IF(W203=mapping!$N$1,IFERROR(VLOOKUP(Table4[[#This Row],[Column1]],mapping!A:L,11,FALSE),0),IF(W203&gt;mapping!$N$1,IFERROR(VLOOKUP(Table4[[#This Row],[Column1]],mapping!A:L,11,FALSE),0),))</f>
        <v>4634</v>
      </c>
      <c r="L203" s="139">
        <v>1</v>
      </c>
      <c r="M203" s="60">
        <f>IF(W203=mapping!$N$1,IFERROR(VLOOKUP(Table4[[#This Row],[Column1]],mapping!A:L,12,FALSE),0),IF(W203&gt;mapping!$N$1,IFERROR(VLOOKUP(Table4[[#This Row],[Column1]],mapping!A:L,12,FALSE),0),0))</f>
        <v>4150</v>
      </c>
      <c r="N203" s="58">
        <f>Table4[[#This Row],[ سعر اليومية ]]*3%*Table4[[#This Row],[عدد الدورات ]]</f>
        <v>139.01999999999998</v>
      </c>
      <c r="O203" s="56">
        <f>Table4[[#This Row],[ سعر اليومية ]]*Table4[[#This Row],[عدد الدورات ]]-N203</f>
        <v>4494.9799999999996</v>
      </c>
      <c r="P203" s="194"/>
      <c r="Q203" s="194"/>
      <c r="R203" s="194"/>
      <c r="S203" s="58">
        <f>(Table4[[#This Row],[سعر يومية السائق]]*Table4[[#This Row],[عدد الدورات ]])-SUM(Table4[[#This Row],[سلف ]:[خصم ]])+Table4[[#This Row],[اضافي ]]</f>
        <v>4150</v>
      </c>
      <c r="U203" s="58">
        <f>Table4[[#This Row],[ سعر اليومية ]]*Table4[[#This Row],[عدد الدورات ]]-Table4[[#This Row],[سعر يومية السائق]]*L203</f>
        <v>484</v>
      </c>
      <c r="V203" s="58">
        <f>U203-Table4[[#This Row],[W/H  3%]]</f>
        <v>344.98</v>
      </c>
      <c r="W203" s="66" t="str">
        <f>Table4[[#This Row],[اليوم]]&amp;Table4[[#This Row],[الشهر ]]&amp;Table4[[#This Row],[العام]]</f>
        <v>152026</v>
      </c>
      <c r="X203" s="66" t="s">
        <v>304</v>
      </c>
    </row>
    <row r="204" spans="1:24" x14ac:dyDescent="0.3">
      <c r="A204" s="62">
        <v>1</v>
      </c>
      <c r="B204" s="62">
        <v>5</v>
      </c>
      <c r="C204" s="62">
        <v>2026</v>
      </c>
      <c r="D204" s="41" t="str">
        <f t="shared" si="29"/>
        <v>كرم ترك 3قليوب 1 ورديةسعوديمدينتي اتوبيس 28</v>
      </c>
      <c r="E204" s="4">
        <v>5018</v>
      </c>
      <c r="F204" s="41" t="str">
        <f>VLOOKUP(E204,mapping!C:J,2,FALSE)</f>
        <v>كرم ترك 3</v>
      </c>
      <c r="G204" s="41" t="str">
        <f>IFERROR(VLOOKUP(F204,mapping!$D$3:$J$200,2,FALSE),0)</f>
        <v>قليوب 1 وردية</v>
      </c>
      <c r="H204" s="41" t="str">
        <f>IFERROR(VLOOKUP(F204,mapping!$D$3:$J$200,3,FALSE),0)</f>
        <v>سعودي</v>
      </c>
      <c r="I204" s="41" t="str">
        <f>IFERROR(VLOOKUP(F204,mapping!$D$3:$J$200,4,FALSE),0)</f>
        <v xml:space="preserve">مدينتي </v>
      </c>
      <c r="J204" s="41" t="str">
        <f>IFERROR(VLOOKUP(F204,mapping!$D$3:$J$200,5,FALSE),0)</f>
        <v>اتوبيس 28</v>
      </c>
      <c r="K204" s="63">
        <f>IF(W204=mapping!$N$1,IFERROR(VLOOKUP(Table4[[#This Row],[Column1]],mapping!A:L,11,FALSE),0),IF(W204&gt;mapping!$N$1,IFERROR(VLOOKUP(Table4[[#This Row],[Column1]],mapping!A:L,11,FALSE),0),))</f>
        <v>4634</v>
      </c>
      <c r="L204" s="139">
        <v>1</v>
      </c>
      <c r="M204" s="60">
        <f>IF(W204=mapping!$N$1,IFERROR(VLOOKUP(Table4[[#This Row],[Column1]],mapping!A:L,12,FALSE),0),IF(W204&gt;mapping!$N$1,IFERROR(VLOOKUP(Table4[[#This Row],[Column1]],mapping!A:L,12,FALSE),0),0))</f>
        <v>4000</v>
      </c>
      <c r="N204" s="58">
        <f>Table4[[#This Row],[ سعر اليومية ]]*3%*Table4[[#This Row],[عدد الدورات ]]</f>
        <v>139.01999999999998</v>
      </c>
      <c r="O204" s="56">
        <f>Table4[[#This Row],[ سعر اليومية ]]*Table4[[#This Row],[عدد الدورات ]]-N204</f>
        <v>4494.9799999999996</v>
      </c>
      <c r="P204" s="194"/>
      <c r="Q204" s="194"/>
      <c r="R204" s="194"/>
      <c r="S204" s="58">
        <f>(Table4[[#This Row],[سعر يومية السائق]]*Table4[[#This Row],[عدد الدورات ]])-SUM(Table4[[#This Row],[سلف ]:[خصم ]])+Table4[[#This Row],[اضافي ]]</f>
        <v>4000</v>
      </c>
      <c r="U204" s="58">
        <f>Table4[[#This Row],[ سعر اليومية ]]*Table4[[#This Row],[عدد الدورات ]]-Table4[[#This Row],[سعر يومية السائق]]*L204</f>
        <v>634</v>
      </c>
      <c r="V204" s="58">
        <f>U204-Table4[[#This Row],[W/H  3%]]</f>
        <v>494.98</v>
      </c>
      <c r="W204" s="66" t="str">
        <f>Table4[[#This Row],[اليوم]]&amp;Table4[[#This Row],[الشهر ]]&amp;Table4[[#This Row],[العام]]</f>
        <v>152026</v>
      </c>
      <c r="X204" s="66" t="s">
        <v>304</v>
      </c>
    </row>
    <row r="205" spans="1:24" x14ac:dyDescent="0.3">
      <c r="A205" s="62">
        <v>1</v>
      </c>
      <c r="B205" s="62">
        <v>5</v>
      </c>
      <c r="C205" s="62">
        <v>2026</v>
      </c>
      <c r="D205" s="41" t="str">
        <f t="shared" si="29"/>
        <v>كرم ترك 4عدلي منصور شفتسعوديمدينتي اتوبيس 28</v>
      </c>
      <c r="E205" s="4">
        <v>5019</v>
      </c>
      <c r="F205" s="41" t="str">
        <f>VLOOKUP(E205,mapping!C:J,2,FALSE)</f>
        <v>كرم ترك 4</v>
      </c>
      <c r="G205" s="41" t="str">
        <f>IFERROR(VLOOKUP(F205,mapping!$D$3:$J$200,2,FALSE),0)</f>
        <v>عدلي منصور شفت</v>
      </c>
      <c r="H205" s="41" t="str">
        <f>IFERROR(VLOOKUP(F205,mapping!$D$3:$J$200,3,FALSE),0)</f>
        <v>سعودي</v>
      </c>
      <c r="I205" s="41" t="str">
        <f>IFERROR(VLOOKUP(F205,mapping!$D$3:$J$200,4,FALSE),0)</f>
        <v xml:space="preserve">مدينتي </v>
      </c>
      <c r="J205" s="41" t="str">
        <f>IFERROR(VLOOKUP(F205,mapping!$D$3:$J$200,5,FALSE),0)</f>
        <v>اتوبيس 28</v>
      </c>
      <c r="K205" s="63">
        <f>IF(W205=mapping!$N$1,IFERROR(VLOOKUP(Table4[[#This Row],[Column1]],mapping!A:L,11,FALSE),0),IF(W205&gt;mapping!$N$1,IFERROR(VLOOKUP(Table4[[#This Row],[Column1]],mapping!A:L,11,FALSE),0),))</f>
        <v>741</v>
      </c>
      <c r="L205" s="139">
        <v>1</v>
      </c>
      <c r="M205" s="60">
        <f>IF(W205=mapping!$N$1,IFERROR(VLOOKUP(Table4[[#This Row],[Column1]],mapping!A:L,12,FALSE),0),IF(W205&gt;mapping!$N$1,IFERROR(VLOOKUP(Table4[[#This Row],[Column1]],mapping!A:L,12,FALSE),0),0))</f>
        <v>500</v>
      </c>
      <c r="N205" s="58">
        <f>Table4[[#This Row],[ سعر اليومية ]]*3%*Table4[[#This Row],[عدد الدورات ]]</f>
        <v>22.23</v>
      </c>
      <c r="O205" s="56">
        <f>Table4[[#This Row],[ سعر اليومية ]]*Table4[[#This Row],[عدد الدورات ]]-N205</f>
        <v>718.77</v>
      </c>
      <c r="P205" s="194"/>
      <c r="Q205" s="194"/>
      <c r="R205" s="194"/>
      <c r="S205" s="58">
        <f>(Table4[[#This Row],[سعر يومية السائق]]*Table4[[#This Row],[عدد الدورات ]])-SUM(Table4[[#This Row],[سلف ]:[خصم ]])+Table4[[#This Row],[اضافي ]]</f>
        <v>500</v>
      </c>
      <c r="U205" s="58">
        <f>Table4[[#This Row],[ سعر اليومية ]]*Table4[[#This Row],[عدد الدورات ]]-Table4[[#This Row],[سعر يومية السائق]]*L205</f>
        <v>241</v>
      </c>
      <c r="V205" s="58">
        <f>U205-Table4[[#This Row],[W/H  3%]]</f>
        <v>218.77</v>
      </c>
      <c r="W205" s="66" t="str">
        <f>Table4[[#This Row],[اليوم]]&amp;Table4[[#This Row],[الشهر ]]&amp;Table4[[#This Row],[العام]]</f>
        <v>152026</v>
      </c>
      <c r="X205" s="66" t="s">
        <v>304</v>
      </c>
    </row>
    <row r="206" spans="1:24" x14ac:dyDescent="0.3">
      <c r="A206" s="62">
        <v>1</v>
      </c>
      <c r="B206" s="62">
        <v>5</v>
      </c>
      <c r="C206" s="62">
        <v>2026</v>
      </c>
      <c r="D206" s="41" t="str">
        <f t="shared" si="29"/>
        <v>عماد النجار 4قليوب بيتوينسعوديمدينتي اتوبيس 28</v>
      </c>
      <c r="E206" s="4">
        <v>5020</v>
      </c>
      <c r="F206" s="41" t="str">
        <f>VLOOKUP(E206,mapping!C:J,2,FALSE)</f>
        <v>عماد النجار 4</v>
      </c>
      <c r="G206" s="41" t="str">
        <f>IFERROR(VLOOKUP(F206,mapping!$D$3:$J$200,2,FALSE),0)</f>
        <v>قليوب بيتوين</v>
      </c>
      <c r="H206" s="41" t="str">
        <f>IFERROR(VLOOKUP(F206,mapping!$D$3:$J$200,3,FALSE),0)</f>
        <v>سعودي</v>
      </c>
      <c r="I206" s="41" t="str">
        <f>IFERROR(VLOOKUP(F206,mapping!$D$3:$J$200,4,FALSE),0)</f>
        <v xml:space="preserve">مدينتي </v>
      </c>
      <c r="J206" s="41" t="str">
        <f>IFERROR(VLOOKUP(F206,mapping!$D$3:$J$200,5,FALSE),0)</f>
        <v>اتوبيس 28</v>
      </c>
      <c r="K206" s="63">
        <f>IF(W206=mapping!$N$1,IFERROR(VLOOKUP(Table4[[#This Row],[Column1]],mapping!A:L,11,FALSE),0),IF(W206&gt;mapping!$N$1,IFERROR(VLOOKUP(Table4[[#This Row],[Column1]],mapping!A:L,11,FALSE),0),))</f>
        <v>1482</v>
      </c>
      <c r="L206" s="139">
        <v>1</v>
      </c>
      <c r="M206" s="60">
        <f>IF(W206=mapping!$N$1,IFERROR(VLOOKUP(Table4[[#This Row],[Column1]],mapping!A:L,12,FALSE),0),IF(W206&gt;mapping!$N$1,IFERROR(VLOOKUP(Table4[[#This Row],[Column1]],mapping!A:L,12,FALSE),0),0))</f>
        <v>1400</v>
      </c>
      <c r="N206" s="58">
        <f>Table4[[#This Row],[ سعر اليومية ]]*3%*Table4[[#This Row],[عدد الدورات ]]</f>
        <v>44.46</v>
      </c>
      <c r="O206" s="56">
        <f>Table4[[#This Row],[ سعر اليومية ]]*Table4[[#This Row],[عدد الدورات ]]-N206</f>
        <v>1437.54</v>
      </c>
      <c r="P206" s="194"/>
      <c r="Q206" s="194"/>
      <c r="R206" s="194"/>
      <c r="S206" s="58">
        <f>(Table4[[#This Row],[سعر يومية السائق]]*Table4[[#This Row],[عدد الدورات ]])-SUM(Table4[[#This Row],[سلف ]:[خصم ]])+Table4[[#This Row],[اضافي ]]</f>
        <v>1400</v>
      </c>
      <c r="U206" s="58">
        <f>Table4[[#This Row],[ سعر اليومية ]]*Table4[[#This Row],[عدد الدورات ]]-Table4[[#This Row],[سعر يومية السائق]]*L206</f>
        <v>82</v>
      </c>
      <c r="V206" s="58">
        <f>U206-Table4[[#This Row],[W/H  3%]]</f>
        <v>37.54</v>
      </c>
      <c r="W206" s="66" t="str">
        <f>Table4[[#This Row],[اليوم]]&amp;Table4[[#This Row],[الشهر ]]&amp;Table4[[#This Row],[العام]]</f>
        <v>152026</v>
      </c>
      <c r="X206" s="66" t="s">
        <v>304</v>
      </c>
    </row>
    <row r="207" spans="1:24" x14ac:dyDescent="0.3">
      <c r="A207" s="62">
        <v>1</v>
      </c>
      <c r="B207" s="62">
        <v>5</v>
      </c>
      <c r="C207" s="62">
        <v>2026</v>
      </c>
      <c r="D207" s="41" t="str">
        <f t="shared" si="29"/>
        <v>ممدوح كيلاني6المنيب 1 وردية سعوديمدينتي ميكروباص صيني</v>
      </c>
      <c r="E207" s="4">
        <v>5021</v>
      </c>
      <c r="F207" s="41" t="str">
        <f>VLOOKUP(E207,mapping!C:J,2,FALSE)</f>
        <v>ممدوح كيلاني6</v>
      </c>
      <c r="G207" s="41" t="str">
        <f>IFERROR(VLOOKUP(F207,mapping!$D$3:$J$200,2,FALSE),0)</f>
        <v xml:space="preserve">المنيب 1 وردية </v>
      </c>
      <c r="H207" s="41" t="str">
        <f>IFERROR(VLOOKUP(F207,mapping!$D$3:$J$200,3,FALSE),0)</f>
        <v>سعودي</v>
      </c>
      <c r="I207" s="41" t="str">
        <f>IFERROR(VLOOKUP(F207,mapping!$D$3:$J$200,4,FALSE),0)</f>
        <v xml:space="preserve">مدينتي </v>
      </c>
      <c r="J207" s="41" t="str">
        <f>IFERROR(VLOOKUP(F207,mapping!$D$3:$J$200,5,FALSE),0)</f>
        <v>ميكروباص صيني</v>
      </c>
      <c r="K207" s="63">
        <f>IF(W207=mapping!$N$1,IFERROR(VLOOKUP(Table4[[#This Row],[Column1]],mapping!A:L,11,FALSE),0),IF(W207&gt;mapping!$N$1,IFERROR(VLOOKUP(Table4[[#This Row],[Column1]],mapping!A:L,11,FALSE),0),))</f>
        <v>1482</v>
      </c>
      <c r="L207" s="139">
        <v>1</v>
      </c>
      <c r="M207" s="60">
        <f>IF(W207=mapping!$N$1,IFERROR(VLOOKUP(Table4[[#This Row],[Column1]],mapping!A:L,12,FALSE),0),IF(W207&gt;mapping!$N$1,IFERROR(VLOOKUP(Table4[[#This Row],[Column1]],mapping!A:L,12,FALSE),0),0))</f>
        <v>1350</v>
      </c>
      <c r="N207" s="58">
        <f>Table4[[#This Row],[ سعر اليومية ]]*3%*Table4[[#This Row],[عدد الدورات ]]</f>
        <v>44.46</v>
      </c>
      <c r="O207" s="56">
        <f>Table4[[#This Row],[ سعر اليومية ]]*Table4[[#This Row],[عدد الدورات ]]-N207</f>
        <v>1437.54</v>
      </c>
      <c r="P207" s="194"/>
      <c r="Q207" s="194"/>
      <c r="R207" s="194"/>
      <c r="S207" s="58">
        <f>(Table4[[#This Row],[سعر يومية السائق]]*Table4[[#This Row],[عدد الدورات ]])-SUM(Table4[[#This Row],[سلف ]:[خصم ]])+Table4[[#This Row],[اضافي ]]</f>
        <v>1350</v>
      </c>
      <c r="U207" s="58">
        <f>Table4[[#This Row],[ سعر اليومية ]]*Table4[[#This Row],[عدد الدورات ]]-Table4[[#This Row],[سعر يومية السائق]]*L207</f>
        <v>132</v>
      </c>
      <c r="V207" s="58">
        <f>U207-Table4[[#This Row],[W/H  3%]]</f>
        <v>87.539999999999992</v>
      </c>
      <c r="W207" s="66" t="str">
        <f>Table4[[#This Row],[اليوم]]&amp;Table4[[#This Row],[الشهر ]]&amp;Table4[[#This Row],[العام]]</f>
        <v>152026</v>
      </c>
      <c r="X207" s="66" t="s">
        <v>304</v>
      </c>
    </row>
    <row r="208" spans="1:24" x14ac:dyDescent="0.3">
      <c r="A208" s="62">
        <v>1</v>
      </c>
      <c r="B208" s="62">
        <v>5</v>
      </c>
      <c r="C208" s="62">
        <v>2026</v>
      </c>
      <c r="D208" s="41" t="str">
        <f t="shared" si="29"/>
        <v>ممدوح كيلاني4المنيب 2 وردية سعوديمدينتي ميكروباص صيني</v>
      </c>
      <c r="E208" s="4">
        <v>5022</v>
      </c>
      <c r="F208" s="41" t="str">
        <f>VLOOKUP(E208,mapping!C:J,2,FALSE)</f>
        <v>ممدوح كيلاني4</v>
      </c>
      <c r="G208" s="41" t="str">
        <f>IFERROR(VLOOKUP(F208,mapping!$D$3:$J$200,2,FALSE),0)</f>
        <v xml:space="preserve">المنيب 2 وردية </v>
      </c>
      <c r="H208" s="41" t="str">
        <f>IFERROR(VLOOKUP(F208,mapping!$D$3:$J$200,3,FALSE),0)</f>
        <v>سعودي</v>
      </c>
      <c r="I208" s="41" t="str">
        <f>IFERROR(VLOOKUP(F208,mapping!$D$3:$J$200,4,FALSE),0)</f>
        <v xml:space="preserve">مدينتي </v>
      </c>
      <c r="J208" s="41" t="str">
        <f>IFERROR(VLOOKUP(F208,mapping!$D$3:$J$200,5,FALSE),0)</f>
        <v>ميكروباص صيني</v>
      </c>
      <c r="K208" s="63">
        <f>IF(W208=mapping!$N$1,IFERROR(VLOOKUP(Table4[[#This Row],[Column1]],mapping!A:L,11,FALSE),0),IF(W208&gt;mapping!$N$1,IFERROR(VLOOKUP(Table4[[#This Row],[Column1]],mapping!A:L,11,FALSE),0),))</f>
        <v>2965</v>
      </c>
      <c r="L208" s="139">
        <v>1</v>
      </c>
      <c r="M208" s="60">
        <f>IF(W208=mapping!$N$1,IFERROR(VLOOKUP(Table4[[#This Row],[Column1]],mapping!A:L,12,FALSE),0),IF(W208&gt;mapping!$N$1,IFERROR(VLOOKUP(Table4[[#This Row],[Column1]],mapping!A:L,12,FALSE),0),0))</f>
        <v>2600</v>
      </c>
      <c r="N208" s="58">
        <f>Table4[[#This Row],[ سعر اليومية ]]*3%*Table4[[#This Row],[عدد الدورات ]]</f>
        <v>88.95</v>
      </c>
      <c r="O208" s="56">
        <f>Table4[[#This Row],[ سعر اليومية ]]*Table4[[#This Row],[عدد الدورات ]]-N208</f>
        <v>2876.05</v>
      </c>
      <c r="P208" s="194"/>
      <c r="Q208" s="194"/>
      <c r="R208" s="194"/>
      <c r="S208" s="58">
        <f>(Table4[[#This Row],[سعر يومية السائق]]*Table4[[#This Row],[عدد الدورات ]])-SUM(Table4[[#This Row],[سلف ]:[خصم ]])+Table4[[#This Row],[اضافي ]]</f>
        <v>2600</v>
      </c>
      <c r="U208" s="58">
        <f>Table4[[#This Row],[ سعر اليومية ]]*Table4[[#This Row],[عدد الدورات ]]-Table4[[#This Row],[سعر يومية السائق]]*L208</f>
        <v>365</v>
      </c>
      <c r="V208" s="58">
        <f>U208-Table4[[#This Row],[W/H  3%]]</f>
        <v>276.05</v>
      </c>
      <c r="W208" s="66" t="str">
        <f>Table4[[#This Row],[اليوم]]&amp;Table4[[#This Row],[الشهر ]]&amp;Table4[[#This Row],[العام]]</f>
        <v>152026</v>
      </c>
      <c r="X208" s="66" t="s">
        <v>304</v>
      </c>
    </row>
    <row r="209" spans="1:24" x14ac:dyDescent="0.3">
      <c r="A209" s="62">
        <v>1</v>
      </c>
      <c r="B209" s="62">
        <v>5</v>
      </c>
      <c r="C209" s="62">
        <v>2026</v>
      </c>
      <c r="D209" s="41" t="str">
        <f t="shared" si="29"/>
        <v>فرج 5حلوان 2 ورديةسعوديمدينتي اتوبيس 28</v>
      </c>
      <c r="E209" s="4">
        <v>5023</v>
      </c>
      <c r="F209" s="41" t="str">
        <f>VLOOKUP(E209,mapping!C:J,2,FALSE)</f>
        <v>فرج 5</v>
      </c>
      <c r="G209" s="41" t="str">
        <f>IFERROR(VLOOKUP(F209,mapping!$D$3:$J$200,2,FALSE),0)</f>
        <v>حلوان 2 وردية</v>
      </c>
      <c r="H209" s="41" t="str">
        <f>IFERROR(VLOOKUP(F209,mapping!$D$3:$J$200,3,FALSE),0)</f>
        <v>سعودي</v>
      </c>
      <c r="I209" s="41" t="str">
        <f>IFERROR(VLOOKUP(F209,mapping!$D$3:$J$200,4,FALSE),0)</f>
        <v xml:space="preserve">مدينتي </v>
      </c>
      <c r="J209" s="41" t="str">
        <f>IFERROR(VLOOKUP(F209,mapping!$D$3:$J$200,5,FALSE),0)</f>
        <v>اتوبيس 28</v>
      </c>
      <c r="K209" s="63">
        <f>IF(W209=mapping!$N$1,IFERROR(VLOOKUP(Table4[[#This Row],[Column1]],mapping!A:L,11,FALSE),0),IF(W209&gt;mapping!$N$1,IFERROR(VLOOKUP(Table4[[#This Row],[Column1]],mapping!A:L,11,FALSE),0),))</f>
        <v>4634</v>
      </c>
      <c r="L209" s="139">
        <v>1</v>
      </c>
      <c r="M209" s="60">
        <f>IF(W209=mapping!$N$1,IFERROR(VLOOKUP(Table4[[#This Row],[Column1]],mapping!A:L,12,FALSE),0),IF(W209&gt;mapping!$N$1,IFERROR(VLOOKUP(Table4[[#This Row],[Column1]],mapping!A:L,12,FALSE),0),0))</f>
        <v>4100</v>
      </c>
      <c r="N209" s="58">
        <f>Table4[[#This Row],[ سعر اليومية ]]*3%*Table4[[#This Row],[عدد الدورات ]]</f>
        <v>139.01999999999998</v>
      </c>
      <c r="O209" s="56">
        <f>Table4[[#This Row],[ سعر اليومية ]]*Table4[[#This Row],[عدد الدورات ]]-N209</f>
        <v>4494.9799999999996</v>
      </c>
      <c r="P209" s="194"/>
      <c r="Q209" s="194"/>
      <c r="R209" s="194"/>
      <c r="S209" s="58">
        <f>(Table4[[#This Row],[سعر يومية السائق]]*Table4[[#This Row],[عدد الدورات ]])-SUM(Table4[[#This Row],[سلف ]:[خصم ]])+Table4[[#This Row],[اضافي ]]</f>
        <v>4100</v>
      </c>
      <c r="U209" s="58">
        <f>Table4[[#This Row],[ سعر اليومية ]]*Table4[[#This Row],[عدد الدورات ]]-Table4[[#This Row],[سعر يومية السائق]]*L209</f>
        <v>534</v>
      </c>
      <c r="V209" s="58">
        <f>U209-Table4[[#This Row],[W/H  3%]]</f>
        <v>394.98</v>
      </c>
      <c r="W209" s="66" t="str">
        <f>Table4[[#This Row],[اليوم]]&amp;Table4[[#This Row],[الشهر ]]&amp;Table4[[#This Row],[العام]]</f>
        <v>152026</v>
      </c>
      <c r="X209" s="66" t="s">
        <v>304</v>
      </c>
    </row>
    <row r="210" spans="1:24" x14ac:dyDescent="0.3">
      <c r="A210" s="62">
        <v>1</v>
      </c>
      <c r="B210" s="62">
        <v>5</v>
      </c>
      <c r="C210" s="62">
        <v>2026</v>
      </c>
      <c r="D210" s="41" t="str">
        <f t="shared" si="29"/>
        <v>سيد الحاويالحلميةسعوديمدينتي اتوبيس 28</v>
      </c>
      <c r="E210" s="4">
        <v>5024</v>
      </c>
      <c r="F210" s="41" t="str">
        <f>VLOOKUP(E210,mapping!C:J,2,FALSE)</f>
        <v>سيد الحاوي</v>
      </c>
      <c r="G210" s="41" t="str">
        <f>IFERROR(VLOOKUP(F210,mapping!$D$3:$J$200,2,FALSE),0)</f>
        <v>الحلمية</v>
      </c>
      <c r="H210" s="41" t="str">
        <f>IFERROR(VLOOKUP(F210,mapping!$D$3:$J$200,3,FALSE),0)</f>
        <v>سعودي</v>
      </c>
      <c r="I210" s="41" t="str">
        <f>IFERROR(VLOOKUP(F210,mapping!$D$3:$J$200,4,FALSE),0)</f>
        <v xml:space="preserve">مدينتي </v>
      </c>
      <c r="J210" s="41" t="str">
        <f>IFERROR(VLOOKUP(F210,mapping!$D$3:$J$200,5,FALSE),0)</f>
        <v>اتوبيس 28</v>
      </c>
      <c r="K210" s="63">
        <f>IF(W210=mapping!$N$1,IFERROR(VLOOKUP(Table4[[#This Row],[Column1]],mapping!A:L,11,FALSE),0),IF(W210&gt;mapping!$N$1,IFERROR(VLOOKUP(Table4[[#This Row],[Column1]],mapping!A:L,11,FALSE),0),))</f>
        <v>4634</v>
      </c>
      <c r="L210" s="139">
        <v>1</v>
      </c>
      <c r="M210" s="60">
        <f>IF(W210=mapping!$N$1,IFERROR(VLOOKUP(Table4[[#This Row],[Column1]],mapping!A:L,12,FALSE),0),IF(W210&gt;mapping!$N$1,IFERROR(VLOOKUP(Table4[[#This Row],[Column1]],mapping!A:L,12,FALSE),0),0))</f>
        <v>3750</v>
      </c>
      <c r="N210" s="58">
        <f>Table4[[#This Row],[ سعر اليومية ]]*3%*Table4[[#This Row],[عدد الدورات ]]</f>
        <v>139.01999999999998</v>
      </c>
      <c r="O210" s="56">
        <f>Table4[[#This Row],[ سعر اليومية ]]*Table4[[#This Row],[عدد الدورات ]]-N210</f>
        <v>4494.9799999999996</v>
      </c>
      <c r="P210" s="194"/>
      <c r="Q210" s="194"/>
      <c r="R210" s="194"/>
      <c r="S210" s="58">
        <f>(Table4[[#This Row],[سعر يومية السائق]]*Table4[[#This Row],[عدد الدورات ]])-SUM(Table4[[#This Row],[سلف ]:[خصم ]])+Table4[[#This Row],[اضافي ]]</f>
        <v>3750</v>
      </c>
      <c r="U210" s="58">
        <f>Table4[[#This Row],[ سعر اليومية ]]*Table4[[#This Row],[عدد الدورات ]]-Table4[[#This Row],[سعر يومية السائق]]*L210</f>
        <v>884</v>
      </c>
      <c r="V210" s="58">
        <f>U210-Table4[[#This Row],[W/H  3%]]</f>
        <v>744.98</v>
      </c>
      <c r="W210" s="66" t="str">
        <f>Table4[[#This Row],[اليوم]]&amp;Table4[[#This Row],[الشهر ]]&amp;Table4[[#This Row],[العام]]</f>
        <v>152026</v>
      </c>
      <c r="X210" s="66" t="s">
        <v>304</v>
      </c>
    </row>
    <row r="211" spans="1:24" x14ac:dyDescent="0.3">
      <c r="A211" s="62">
        <v>1</v>
      </c>
      <c r="B211" s="62">
        <v>5</v>
      </c>
      <c r="C211" s="62">
        <v>2026</v>
      </c>
      <c r="D211" s="41" t="str">
        <f t="shared" si="29"/>
        <v>سيد الحاوي 2عدلي منصور سعوديمدينتي اتوبيس 28</v>
      </c>
      <c r="E211" s="4">
        <v>5028</v>
      </c>
      <c r="F211" s="41" t="str">
        <f>VLOOKUP(E211,mapping!C:J,2,FALSE)</f>
        <v>سيد الحاوي 2</v>
      </c>
      <c r="G211" s="41" t="str">
        <f>IFERROR(VLOOKUP(F211,mapping!$D$3:$J$200,2,FALSE),0)</f>
        <v xml:space="preserve">عدلي منصور </v>
      </c>
      <c r="H211" s="41" t="str">
        <f>IFERROR(VLOOKUP(F211,mapping!$D$3:$J$200,3,FALSE),0)</f>
        <v>سعودي</v>
      </c>
      <c r="I211" s="41" t="str">
        <f>IFERROR(VLOOKUP(F211,mapping!$D$3:$J$200,4,FALSE),0)</f>
        <v xml:space="preserve">مدينتي </v>
      </c>
      <c r="J211" s="41" t="str">
        <f>IFERROR(VLOOKUP(F211,mapping!$D$3:$J$200,5,FALSE),0)</f>
        <v>اتوبيس 28</v>
      </c>
      <c r="K211" s="63">
        <f>IF(W211=mapping!$N$1,IFERROR(VLOOKUP(Table4[[#This Row],[Column1]],mapping!A:L,11,FALSE),0),IF(W211&gt;mapping!$N$1,IFERROR(VLOOKUP(Table4[[#This Row],[Column1]],mapping!A:L,11,FALSE),0),))</f>
        <v>741</v>
      </c>
      <c r="L211" s="139">
        <v>1</v>
      </c>
      <c r="M211" s="60">
        <f>IF(W211=mapping!$N$1,IFERROR(VLOOKUP(Table4[[#This Row],[Column1]],mapping!A:L,12,FALSE),0),IF(W211&gt;mapping!$N$1,IFERROR(VLOOKUP(Table4[[#This Row],[Column1]],mapping!A:L,12,FALSE),0),0))</f>
        <v>550</v>
      </c>
      <c r="N211" s="58">
        <f>Table4[[#This Row],[ سعر اليومية ]]*3%*Table4[[#This Row],[عدد الدورات ]]</f>
        <v>22.23</v>
      </c>
      <c r="O211" s="56">
        <f>Table4[[#This Row],[ سعر اليومية ]]*Table4[[#This Row],[عدد الدورات ]]-N211</f>
        <v>718.77</v>
      </c>
      <c r="P211" s="194"/>
      <c r="Q211" s="194"/>
      <c r="R211" s="194"/>
      <c r="S211" s="58">
        <f>(Table4[[#This Row],[سعر يومية السائق]]*Table4[[#This Row],[عدد الدورات ]])-SUM(Table4[[#This Row],[سلف ]:[خصم ]])+Table4[[#This Row],[اضافي ]]</f>
        <v>550</v>
      </c>
      <c r="U211" s="58">
        <f>Table4[[#This Row],[ سعر اليومية ]]*Table4[[#This Row],[عدد الدورات ]]-Table4[[#This Row],[سعر يومية السائق]]*L211</f>
        <v>191</v>
      </c>
      <c r="V211" s="58">
        <f>U211-Table4[[#This Row],[W/H  3%]]</f>
        <v>168.77</v>
      </c>
      <c r="W211" s="66" t="str">
        <f>Table4[[#This Row],[اليوم]]&amp;Table4[[#This Row],[الشهر ]]&amp;Table4[[#This Row],[العام]]</f>
        <v>152026</v>
      </c>
      <c r="X211" s="66" t="s">
        <v>304</v>
      </c>
    </row>
    <row r="212" spans="1:24" x14ac:dyDescent="0.3">
      <c r="A212" s="177">
        <v>1</v>
      </c>
      <c r="B212" s="177">
        <v>5</v>
      </c>
      <c r="C212" s="177">
        <v>2026</v>
      </c>
      <c r="D212" s="41" t="str">
        <f t="shared" ref="D212" si="30">F212&amp;G212&amp;H212&amp;I212&amp;J212</f>
        <v>حسام سعيد إضافيإضافيلوجستيكاإضافيإضافي</v>
      </c>
      <c r="E212" s="203">
        <v>4015</v>
      </c>
      <c r="F212" s="41" t="str">
        <f>VLOOKUP(E212,mapping!C:J,2,FALSE)</f>
        <v>حسام سعيد إضافي</v>
      </c>
      <c r="G212" s="41" t="str">
        <f>IFERROR(VLOOKUP(F212,mapping!$D$3:$J$200,2,FALSE),0)</f>
        <v>إضافي</v>
      </c>
      <c r="H212" s="41" t="str">
        <f>IFERROR(VLOOKUP(F212,mapping!$D$3:$J$200,3,FALSE),0)</f>
        <v>لوجستيكا</v>
      </c>
      <c r="I212" s="41" t="str">
        <f>IFERROR(VLOOKUP(F212,mapping!$D$3:$J$200,4,FALSE),0)</f>
        <v>إضافي</v>
      </c>
      <c r="J212" s="41" t="str">
        <f>IFERROR(VLOOKUP(F212,mapping!$D$3:$J$200,5,FALSE),0)</f>
        <v>إضافي</v>
      </c>
      <c r="K212" s="63">
        <f>IF(W212=mapping!$N$1,IFERROR(VLOOKUP(Table4[[#This Row],[Column1]],mapping!A:L,11,FALSE),0),IF(W212&gt;mapping!$N$1,IFERROR(VLOOKUP(Table4[[#This Row],[Column1]],mapping!A:L,11,FALSE),0),))</f>
        <v>1</v>
      </c>
      <c r="L212" s="139">
        <v>1</v>
      </c>
      <c r="M212" s="60">
        <f>IF(W212=mapping!$N$1,IFERROR(VLOOKUP(Table4[[#This Row],[Column1]],mapping!A:L,12,FALSE),0),IF(W212&gt;mapping!$N$1,IFERROR(VLOOKUP(Table4[[#This Row],[Column1]],mapping!A:L,12,FALSE),0),0))</f>
        <v>0</v>
      </c>
      <c r="N212" s="58">
        <f>Table4[[#This Row],[ سعر اليومية ]]*3%*Table4[[#This Row],[عدد الدورات ]]</f>
        <v>0.03</v>
      </c>
      <c r="O212" s="56">
        <f>Table4[[#This Row],[ سعر اليومية ]]*Table4[[#This Row],[عدد الدورات ]]-N212</f>
        <v>0.97</v>
      </c>
      <c r="P212" s="194"/>
      <c r="Q212" s="194"/>
      <c r="R212" s="197">
        <v>2400</v>
      </c>
      <c r="S212" s="58">
        <f>(Table4[[#This Row],[سعر يومية السائق]]*Table4[[#This Row],[عدد الدورات ]])-SUM(Table4[[#This Row],[سلف ]:[خصم ]])+Table4[[#This Row],[اضافي ]]</f>
        <v>2400</v>
      </c>
      <c r="U212" s="58">
        <f>Table4[[#This Row],[ سعر اليومية ]]*Table4[[#This Row],[عدد الدورات ]]-Table4[[#This Row],[سعر يومية السائق]]*L212</f>
        <v>1</v>
      </c>
      <c r="V212" s="58">
        <f>U212-Table4[[#This Row],[W/H  3%]]</f>
        <v>0.97</v>
      </c>
      <c r="W212" s="66" t="str">
        <f>Table4[[#This Row],[اليوم]]&amp;Table4[[#This Row],[الشهر ]]&amp;Table4[[#This Row],[العام]]</f>
        <v>152026</v>
      </c>
      <c r="X212" s="66" t="s">
        <v>304</v>
      </c>
    </row>
    <row r="213" spans="1:24" x14ac:dyDescent="0.3">
      <c r="A213" s="177">
        <v>1</v>
      </c>
      <c r="B213" s="177">
        <v>5</v>
      </c>
      <c r="C213" s="177">
        <v>2026</v>
      </c>
      <c r="D213" s="41" t="str">
        <f t="shared" ref="D213" si="31">F213&amp;G213&amp;H213&amp;I213&amp;J213</f>
        <v>احمد محمود إضافيإضافيلوجستيكاإضافيإضافي</v>
      </c>
      <c r="E213" s="203">
        <v>4017</v>
      </c>
      <c r="F213" s="41" t="str">
        <f>VLOOKUP(E213,mapping!C:J,2,FALSE)</f>
        <v>احمد محمود إضافي</v>
      </c>
      <c r="G213" s="41" t="str">
        <f>IFERROR(VLOOKUP(F213,mapping!$D$3:$J$200,2,FALSE),0)</f>
        <v>إضافي</v>
      </c>
      <c r="H213" s="41" t="str">
        <f>IFERROR(VLOOKUP(F213,mapping!$D$3:$J$200,3,FALSE),0)</f>
        <v>لوجستيكا</v>
      </c>
      <c r="I213" s="41" t="str">
        <f>IFERROR(VLOOKUP(F213,mapping!$D$3:$J$200,4,FALSE),0)</f>
        <v>إضافي</v>
      </c>
      <c r="J213" s="41" t="str">
        <f>IFERROR(VLOOKUP(F213,mapping!$D$3:$J$200,5,FALSE),0)</f>
        <v>إضافي</v>
      </c>
      <c r="K213" s="63">
        <f>IF(W213=mapping!$N$1,IFERROR(VLOOKUP(Table4[[#This Row],[Column1]],mapping!A:L,11,FALSE),0),IF(W213&gt;mapping!$N$1,IFERROR(VLOOKUP(Table4[[#This Row],[Column1]],mapping!A:L,11,FALSE),0),))</f>
        <v>1</v>
      </c>
      <c r="L213" s="139">
        <v>1</v>
      </c>
      <c r="M213" s="60">
        <f>IF(W213=mapping!$N$1,IFERROR(VLOOKUP(Table4[[#This Row],[Column1]],mapping!A:L,12,FALSE),0),IF(W213&gt;mapping!$N$1,IFERROR(VLOOKUP(Table4[[#This Row],[Column1]],mapping!A:L,12,FALSE),0),0))</f>
        <v>0</v>
      </c>
      <c r="N213" s="58">
        <f>Table4[[#This Row],[ سعر اليومية ]]*3%*Table4[[#This Row],[عدد الدورات ]]</f>
        <v>0.03</v>
      </c>
      <c r="O213" s="56">
        <f>Table4[[#This Row],[ سعر اليومية ]]*Table4[[#This Row],[عدد الدورات ]]-N213</f>
        <v>0.97</v>
      </c>
      <c r="P213" s="194"/>
      <c r="Q213" s="194"/>
      <c r="R213" s="197">
        <v>1800</v>
      </c>
      <c r="S213" s="58">
        <f>(Table4[[#This Row],[سعر يومية السائق]]*Table4[[#This Row],[عدد الدورات ]])-SUM(Table4[[#This Row],[سلف ]:[خصم ]])+Table4[[#This Row],[اضافي ]]</f>
        <v>1800</v>
      </c>
      <c r="U213" s="58">
        <f>Table4[[#This Row],[ سعر اليومية ]]*Table4[[#This Row],[عدد الدورات ]]-Table4[[#This Row],[سعر يومية السائق]]*L213</f>
        <v>1</v>
      </c>
      <c r="V213" s="58">
        <f>U213-Table4[[#This Row],[W/H  3%]]</f>
        <v>0.97</v>
      </c>
      <c r="W213" s="66" t="str">
        <f>Table4[[#This Row],[اليوم]]&amp;Table4[[#This Row],[الشهر ]]&amp;Table4[[#This Row],[العام]]</f>
        <v>152026</v>
      </c>
      <c r="X213" s="66" t="s">
        <v>304</v>
      </c>
    </row>
    <row r="214" spans="1:24" x14ac:dyDescent="0.3">
      <c r="A214" s="177">
        <v>1</v>
      </c>
      <c r="B214" s="177">
        <v>5</v>
      </c>
      <c r="C214" s="177">
        <v>2026</v>
      </c>
      <c r="D214" s="41" t="str">
        <f t="shared" ref="D214" si="32">F214&amp;G214&amp;H214&amp;I214&amp;J214</f>
        <v>احمد السيد إضافيإضافيلوجستيكاإضافيإضافي</v>
      </c>
      <c r="E214" s="203">
        <v>4020</v>
      </c>
      <c r="F214" s="41" t="str">
        <f>VLOOKUP(E214,mapping!C:J,2,FALSE)</f>
        <v>احمد السيد إضافي</v>
      </c>
      <c r="G214" s="41" t="str">
        <f>IFERROR(VLOOKUP(F214,mapping!$D$3:$J$200,2,FALSE),0)</f>
        <v>إضافي</v>
      </c>
      <c r="H214" s="41" t="str">
        <f>IFERROR(VLOOKUP(F214,mapping!$D$3:$J$200,3,FALSE),0)</f>
        <v>لوجستيكا</v>
      </c>
      <c r="I214" s="41" t="str">
        <f>IFERROR(VLOOKUP(F214,mapping!$D$3:$J$200,4,FALSE),0)</f>
        <v>إضافي</v>
      </c>
      <c r="J214" s="41" t="str">
        <f>IFERROR(VLOOKUP(F214,mapping!$D$3:$J$200,5,FALSE),0)</f>
        <v>إضافي</v>
      </c>
      <c r="K214" s="63">
        <f>IF(W214=mapping!$N$1,IFERROR(VLOOKUP(Table4[[#This Row],[Column1]],mapping!A:L,11,FALSE),0),IF(W214&gt;mapping!$N$1,IFERROR(VLOOKUP(Table4[[#This Row],[Column1]],mapping!A:L,11,FALSE),0),))</f>
        <v>1</v>
      </c>
      <c r="L214" s="139">
        <v>1</v>
      </c>
      <c r="M214" s="60">
        <f>IF(W214=mapping!$N$1,IFERROR(VLOOKUP(Table4[[#This Row],[Column1]],mapping!A:L,12,FALSE),0),IF(W214&gt;mapping!$N$1,IFERROR(VLOOKUP(Table4[[#This Row],[Column1]],mapping!A:L,12,FALSE),0),0))</f>
        <v>0</v>
      </c>
      <c r="N214" s="58">
        <f>Table4[[#This Row],[ سعر اليومية ]]*3%*Table4[[#This Row],[عدد الدورات ]]</f>
        <v>0.03</v>
      </c>
      <c r="O214" s="56">
        <f>Table4[[#This Row],[ سعر اليومية ]]*Table4[[#This Row],[عدد الدورات ]]-N214</f>
        <v>0.97</v>
      </c>
      <c r="P214" s="194"/>
      <c r="Q214" s="194"/>
      <c r="R214" s="197">
        <v>2700</v>
      </c>
      <c r="S214" s="58">
        <f>(Table4[[#This Row],[سعر يومية السائق]]*Table4[[#This Row],[عدد الدورات ]])-SUM(Table4[[#This Row],[سلف ]:[خصم ]])+Table4[[#This Row],[اضافي ]]</f>
        <v>2700</v>
      </c>
      <c r="U214" s="58">
        <f>Table4[[#This Row],[ سعر اليومية ]]*Table4[[#This Row],[عدد الدورات ]]-Table4[[#This Row],[سعر يومية السائق]]*L214</f>
        <v>1</v>
      </c>
      <c r="V214" s="58">
        <f>U214-Table4[[#This Row],[W/H  3%]]</f>
        <v>0.97</v>
      </c>
      <c r="W214" s="66" t="str">
        <f>Table4[[#This Row],[اليوم]]&amp;Table4[[#This Row],[الشهر ]]&amp;Table4[[#This Row],[العام]]</f>
        <v>152026</v>
      </c>
      <c r="X214" s="66" t="s">
        <v>304</v>
      </c>
    </row>
    <row r="215" spans="1:24" x14ac:dyDescent="0.3">
      <c r="A215" s="177">
        <v>1</v>
      </c>
      <c r="B215" s="177">
        <v>5</v>
      </c>
      <c r="C215" s="177">
        <v>2026</v>
      </c>
      <c r="D215" s="41" t="str">
        <f t="shared" ref="D215" si="33">F215&amp;G215&amp;H215&amp;I215&amp;J215</f>
        <v>حسام سعيد إضافيإضافيلوجستيكاإضافيإضافي</v>
      </c>
      <c r="E215" s="203">
        <v>4015</v>
      </c>
      <c r="F215" s="41" t="str">
        <f>VLOOKUP(E215,mapping!C:J,2,FALSE)</f>
        <v>حسام سعيد إضافي</v>
      </c>
      <c r="G215" s="41" t="str">
        <f>IFERROR(VLOOKUP(F215,mapping!$D$3:$J$200,2,FALSE),0)</f>
        <v>إضافي</v>
      </c>
      <c r="H215" s="41" t="str">
        <f>IFERROR(VLOOKUP(F215,mapping!$D$3:$J$200,3,FALSE),0)</f>
        <v>لوجستيكا</v>
      </c>
      <c r="I215" s="41" t="str">
        <f>IFERROR(VLOOKUP(F215,mapping!$D$3:$J$200,4,FALSE),0)</f>
        <v>إضافي</v>
      </c>
      <c r="J215" s="41" t="str">
        <f>IFERROR(VLOOKUP(F215,mapping!$D$3:$J$200,5,FALSE),0)</f>
        <v>إضافي</v>
      </c>
      <c r="K215" s="63">
        <f>IF(W215=mapping!$N$1,IFERROR(VLOOKUP(Table4[[#This Row],[Column1]],mapping!A:L,11,FALSE),0),IF(W215&gt;mapping!$N$1,IFERROR(VLOOKUP(Table4[[#This Row],[Column1]],mapping!A:L,11,FALSE),0),))</f>
        <v>1</v>
      </c>
      <c r="L215" s="139">
        <v>1</v>
      </c>
      <c r="M215" s="60">
        <f>IF(W215=mapping!$N$1,IFERROR(VLOOKUP(Table4[[#This Row],[Column1]],mapping!A:L,12,FALSE),0),IF(W215&gt;mapping!$N$1,IFERROR(VLOOKUP(Table4[[#This Row],[Column1]],mapping!A:L,12,FALSE),0),0))</f>
        <v>0</v>
      </c>
      <c r="N215" s="58">
        <f>Table4[[#This Row],[ سعر اليومية ]]*3%*Table4[[#This Row],[عدد الدورات ]]</f>
        <v>0.03</v>
      </c>
      <c r="O215" s="56">
        <f>Table4[[#This Row],[ سعر اليومية ]]*Table4[[#This Row],[عدد الدورات ]]-N215</f>
        <v>0.97</v>
      </c>
      <c r="P215" s="194"/>
      <c r="Q215" s="194"/>
      <c r="R215" s="197">
        <v>4500</v>
      </c>
      <c r="S215" s="58">
        <f>(Table4[[#This Row],[سعر يومية السائق]]*Table4[[#This Row],[عدد الدورات ]])-SUM(Table4[[#This Row],[سلف ]:[خصم ]])+Table4[[#This Row],[اضافي ]]</f>
        <v>4500</v>
      </c>
      <c r="U215" s="58">
        <f>Table4[[#This Row],[ سعر اليومية ]]*Table4[[#This Row],[عدد الدورات ]]-Table4[[#This Row],[سعر يومية السائق]]*L215</f>
        <v>1</v>
      </c>
      <c r="V215" s="58">
        <f>U215-Table4[[#This Row],[W/H  3%]]</f>
        <v>0.97</v>
      </c>
      <c r="W215" s="66" t="str">
        <f>Table4[[#This Row],[اليوم]]&amp;Table4[[#This Row],[الشهر ]]&amp;Table4[[#This Row],[العام]]</f>
        <v>152026</v>
      </c>
      <c r="X215" s="66" t="s">
        <v>304</v>
      </c>
    </row>
    <row r="216" spans="1:24" s="123" customFormat="1" x14ac:dyDescent="0.3">
      <c r="D216" s="123" t="e">
        <f t="shared" si="29"/>
        <v>#N/A</v>
      </c>
      <c r="E216" s="201"/>
      <c r="F216" s="123" t="e">
        <f>VLOOKUP(E216,mapping!C:J,2,FALSE)</f>
        <v>#N/A</v>
      </c>
      <c r="G216" s="123">
        <f>IFERROR(VLOOKUP(F216,mapping!$D$3:$J$200,2,FALSE),0)</f>
        <v>0</v>
      </c>
      <c r="H216" s="123">
        <f>IFERROR(VLOOKUP(F216,mapping!$D$3:$J$200,3,FALSE),0)</f>
        <v>0</v>
      </c>
      <c r="I216" s="123">
        <f>IFERROR(VLOOKUP(F216,mapping!$D$3:$J$200,4,FALSE),0)</f>
        <v>0</v>
      </c>
      <c r="J216" s="123">
        <f>IFERROR(VLOOKUP(F216,mapping!$D$3:$J$200,5,FALSE),0)</f>
        <v>0</v>
      </c>
      <c r="K216" s="124">
        <f>IF(W216=mapping!$N$1,IFERROR(VLOOKUP(Table4[[#This Row],[Column1]],mapping!A:L,11,FALSE),0),IF(W216&gt;mapping!$N$1,IFERROR(VLOOKUP(Table4[[#This Row],[Column1]],mapping!A:L,11,FALSE),0),))</f>
        <v>0</v>
      </c>
      <c r="L216" s="140"/>
      <c r="M216" s="124">
        <f>IF(W216=mapping!$N$1,IFERROR(VLOOKUP(Table4[[#This Row],[Column1]],mapping!A:L,12,FALSE),0),IF(W216&gt;mapping!$N$1,IFERROR(VLOOKUP(Table4[[#This Row],[Column1]],mapping!A:L,12,FALSE),0),0))</f>
        <v>0</v>
      </c>
      <c r="N216" s="125">
        <f>Table4[[#This Row],[ سعر اليومية ]]*3%*Table4[[#This Row],[عدد الدورات ]]</f>
        <v>0</v>
      </c>
      <c r="O216" s="126">
        <f>Table4[[#This Row],[ سعر اليومية ]]*Table4[[#This Row],[عدد الدورات ]]-N216</f>
        <v>0</v>
      </c>
      <c r="P216" s="195"/>
      <c r="Q216" s="195"/>
      <c r="R216" s="195"/>
      <c r="S216" s="125">
        <f>(Table4[[#This Row],[سعر يومية السائق]]*Table4[[#This Row],[عدد الدورات ]])-SUM(Table4[[#This Row],[سلف ]:[خصم ]])+Table4[[#This Row],[اضافي ]]</f>
        <v>0</v>
      </c>
      <c r="U216" s="125">
        <f>Table4[[#This Row],[ سعر اليومية ]]*Table4[[#This Row],[عدد الدورات ]]-Table4[[#This Row],[سعر يومية السائق]]*L216</f>
        <v>0</v>
      </c>
      <c r="V216" s="125">
        <f>U216-Table4[[#This Row],[W/H  3%]]</f>
        <v>0</v>
      </c>
      <c r="W216" s="127" t="str">
        <f>Table4[[#This Row],[اليوم]]&amp;Table4[[#This Row],[الشهر ]]&amp;Table4[[#This Row],[العام]]</f>
        <v/>
      </c>
      <c r="X216" s="127" t="s">
        <v>304</v>
      </c>
    </row>
    <row r="217" spans="1:24" x14ac:dyDescent="0.3">
      <c r="A217" s="62">
        <v>2</v>
      </c>
      <c r="B217" s="62">
        <v>5</v>
      </c>
      <c r="C217" s="62">
        <v>2026</v>
      </c>
      <c r="D217" s="41" t="str">
        <f t="shared" si="29"/>
        <v>مصطفي قليوبقليوب FIRST STARTم.نصر ميكروباص صيني</v>
      </c>
      <c r="E217" s="4">
        <v>1000</v>
      </c>
      <c r="F217" s="41" t="str">
        <f>VLOOKUP(E217,mapping!C:J,2,FALSE)</f>
        <v>مصطفي قليوب</v>
      </c>
      <c r="G217" s="41" t="str">
        <f>IFERROR(VLOOKUP(F217,mapping!$D$3:$J$200,2,FALSE),0)</f>
        <v xml:space="preserve">قليوب </v>
      </c>
      <c r="H217" s="41" t="str">
        <f>IFERROR(VLOOKUP(F217,mapping!$D$3:$J$200,3,FALSE),0)</f>
        <v>FIRST START</v>
      </c>
      <c r="I217" s="41" t="str">
        <f>IFERROR(VLOOKUP(F217,mapping!$D$3:$J$200,4,FALSE),0)</f>
        <v xml:space="preserve">م.نصر </v>
      </c>
      <c r="J217" s="41" t="str">
        <f>IFERROR(VLOOKUP(F217,mapping!$D$3:$J$200,5,FALSE),0)</f>
        <v>ميكروباص صيني</v>
      </c>
      <c r="K217" s="63">
        <f>IF(W217=mapping!$N$1,IFERROR(VLOOKUP(Table4[[#This Row],[Column1]],mapping!A:L,11,FALSE),0),IF(W217&gt;mapping!$N$1,IFERROR(VLOOKUP(Table4[[#This Row],[Column1]],mapping!A:L,11,FALSE),0),))</f>
        <v>1250</v>
      </c>
      <c r="L217" s="139">
        <v>1</v>
      </c>
      <c r="M217" s="60">
        <f>IF(W217=mapping!$N$1,IFERROR(VLOOKUP(Table4[[#This Row],[Column1]],mapping!A:L,12,FALSE),0),IF(W217&gt;mapping!$N$1,IFERROR(VLOOKUP(Table4[[#This Row],[Column1]],mapping!A:L,12,FALSE),0),0))</f>
        <v>1200</v>
      </c>
      <c r="N217" s="58">
        <f>Table4[[#This Row],[ سعر اليومية ]]*3%*Table4[[#This Row],[عدد الدورات ]]</f>
        <v>37.5</v>
      </c>
      <c r="O217" s="56">
        <f>Table4[[#This Row],[ سعر اليومية ]]*Table4[[#This Row],[عدد الدورات ]]-N217</f>
        <v>1212.5</v>
      </c>
      <c r="P217" s="194"/>
      <c r="Q217" s="194"/>
      <c r="R217" s="194"/>
      <c r="S217" s="58">
        <f>(Table4[[#This Row],[سعر يومية السائق]]*Table4[[#This Row],[عدد الدورات ]])-SUM(Table4[[#This Row],[سلف ]:[خصم ]])+Table4[[#This Row],[اضافي ]]</f>
        <v>1200</v>
      </c>
      <c r="U217" s="58">
        <f>Table4[[#This Row],[ سعر اليومية ]]*Table4[[#This Row],[عدد الدورات ]]-Table4[[#This Row],[سعر يومية السائق]]*L217</f>
        <v>50</v>
      </c>
      <c r="V217" s="58">
        <f>U217-Table4[[#This Row],[W/H  3%]]</f>
        <v>12.5</v>
      </c>
      <c r="W217" s="66" t="str">
        <f>Table4[[#This Row],[اليوم]]&amp;Table4[[#This Row],[الشهر ]]&amp;Table4[[#This Row],[العام]]</f>
        <v>252026</v>
      </c>
      <c r="X217" s="66" t="s">
        <v>304</v>
      </c>
    </row>
    <row r="218" spans="1:24" x14ac:dyDescent="0.3">
      <c r="A218" s="62">
        <v>2</v>
      </c>
      <c r="B218" s="62">
        <v>5</v>
      </c>
      <c r="C218" s="62">
        <v>2026</v>
      </c>
      <c r="D218" s="41" t="str">
        <f t="shared" si="29"/>
        <v>سعيد الصباغ داخلي FIRST STARTالتجمع سوزوكي</v>
      </c>
      <c r="E218" s="4">
        <v>1001</v>
      </c>
      <c r="F218" s="41" t="str">
        <f>VLOOKUP(E218,mapping!C:J,2,FALSE)</f>
        <v xml:space="preserve">سعيد الصباغ </v>
      </c>
      <c r="G218" s="41" t="str">
        <f>IFERROR(VLOOKUP(F218,mapping!$D$3:$J$200,2,FALSE),0)</f>
        <v xml:space="preserve">داخلي </v>
      </c>
      <c r="H218" s="41" t="str">
        <f>IFERROR(VLOOKUP(F218,mapping!$D$3:$J$200,3,FALSE),0)</f>
        <v>FIRST START</v>
      </c>
      <c r="I218" s="41" t="str">
        <f>IFERROR(VLOOKUP(F218,mapping!$D$3:$J$200,4,FALSE),0)</f>
        <v xml:space="preserve">التجمع </v>
      </c>
      <c r="J218" s="41" t="str">
        <f>IFERROR(VLOOKUP(F218,mapping!$D$3:$J$200,5,FALSE),0)</f>
        <v>سوزوكي</v>
      </c>
      <c r="K218" s="63">
        <f>IF(W218=mapping!$N$1,IFERROR(VLOOKUP(Table4[[#This Row],[Column1]],mapping!A:L,11,FALSE),0),IF(W218&gt;mapping!$N$1,IFERROR(VLOOKUP(Table4[[#This Row],[Column1]],mapping!A:L,11,FALSE),0),))</f>
        <v>30000</v>
      </c>
      <c r="L218" s="139">
        <v>1</v>
      </c>
      <c r="M218" s="60">
        <f>IF(W218=mapping!$N$1,IFERROR(VLOOKUP(Table4[[#This Row],[Column1]],mapping!A:L,12,FALSE),0),IF(W218&gt;mapping!$N$1,IFERROR(VLOOKUP(Table4[[#This Row],[Column1]],mapping!A:L,12,FALSE),0),0))</f>
        <v>25500</v>
      </c>
      <c r="N218" s="58">
        <f>Table4[[#This Row],[ سعر اليومية ]]*3%*Table4[[#This Row],[عدد الدورات ]]</f>
        <v>900</v>
      </c>
      <c r="O218" s="56">
        <f>Table4[[#This Row],[ سعر اليومية ]]*Table4[[#This Row],[عدد الدورات ]]-N218</f>
        <v>29100</v>
      </c>
      <c r="P218" s="194">
        <v>4350</v>
      </c>
      <c r="Q218" s="194"/>
      <c r="R218" s="194"/>
      <c r="S218" s="58">
        <f>(Table4[[#This Row],[سعر يومية السائق]]*Table4[[#This Row],[عدد الدورات ]])-SUM(Table4[[#This Row],[سلف ]:[خصم ]])+Table4[[#This Row],[اضافي ]]</f>
        <v>21150</v>
      </c>
      <c r="U218" s="58">
        <f>Table4[[#This Row],[ سعر اليومية ]]*Table4[[#This Row],[عدد الدورات ]]-Table4[[#This Row],[سعر يومية السائق]]*L218</f>
        <v>4500</v>
      </c>
      <c r="V218" s="58">
        <f>U218-Table4[[#This Row],[W/H  3%]]</f>
        <v>3600</v>
      </c>
      <c r="W218" s="66" t="str">
        <f>Table4[[#This Row],[اليوم]]&amp;Table4[[#This Row],[الشهر ]]&amp;Table4[[#This Row],[العام]]</f>
        <v>252026</v>
      </c>
      <c r="X218" s="66" t="s">
        <v>304</v>
      </c>
    </row>
    <row r="219" spans="1:24" x14ac:dyDescent="0.3">
      <c r="A219" s="62">
        <v>2</v>
      </c>
      <c r="B219" s="62">
        <v>5</v>
      </c>
      <c r="C219" s="62">
        <v>2026</v>
      </c>
      <c r="D219" s="41" t="str">
        <f t="shared" si="29"/>
        <v>عمرو برعي الجراجFLITCH AND GRAINالتجمع ميكروباص صيني</v>
      </c>
      <c r="E219" s="4">
        <v>2000</v>
      </c>
      <c r="F219" s="41" t="str">
        <f>VLOOKUP(E219,mapping!C:J,2,FALSE)</f>
        <v xml:space="preserve">عمرو برعي </v>
      </c>
      <c r="G219" s="41" t="str">
        <f>IFERROR(VLOOKUP(F219,mapping!$D$3:$J$200,2,FALSE),0)</f>
        <v>الجراج</v>
      </c>
      <c r="H219" s="41" t="str">
        <f>IFERROR(VLOOKUP(F219,mapping!$D$3:$J$200,3,FALSE),0)</f>
        <v>FLITCH AND GRAIN</v>
      </c>
      <c r="I219" s="41" t="str">
        <f>IFERROR(VLOOKUP(F219,mapping!$D$3:$J$200,4,FALSE),0)</f>
        <v xml:space="preserve">التجمع </v>
      </c>
      <c r="J219" s="41" t="str">
        <f>IFERROR(VLOOKUP(F219,mapping!$D$3:$J$200,5,FALSE),0)</f>
        <v>ميكروباص صيني</v>
      </c>
      <c r="K219" s="63">
        <f>IF(W219=mapping!$N$1,IFERROR(VLOOKUP(Table4[[#This Row],[Column1]],mapping!A:L,11,FALSE),0),IF(W219&gt;mapping!$N$1,IFERROR(VLOOKUP(Table4[[#This Row],[Column1]],mapping!A:L,11,FALSE),0),))</f>
        <v>1300</v>
      </c>
      <c r="L219" s="139">
        <v>1</v>
      </c>
      <c r="M219" s="60">
        <f>IF(W219=mapping!$N$1,IFERROR(VLOOKUP(Table4[[#This Row],[Column1]],mapping!A:L,12,FALSE),0),IF(W219&gt;mapping!$N$1,IFERROR(VLOOKUP(Table4[[#This Row],[Column1]],mapping!A:L,12,FALSE),0),0))</f>
        <v>1050</v>
      </c>
      <c r="N219" s="58">
        <f>Table4[[#This Row],[ سعر اليومية ]]*3%*Table4[[#This Row],[عدد الدورات ]]</f>
        <v>39</v>
      </c>
      <c r="O219" s="56">
        <f>Table4[[#This Row],[ سعر اليومية ]]*Table4[[#This Row],[عدد الدورات ]]-N219</f>
        <v>1261</v>
      </c>
      <c r="P219" s="194"/>
      <c r="Q219" s="194"/>
      <c r="R219" s="194"/>
      <c r="S219" s="58">
        <f>(Table4[[#This Row],[سعر يومية السائق]]*Table4[[#This Row],[عدد الدورات ]])-SUM(Table4[[#This Row],[سلف ]:[خصم ]])+Table4[[#This Row],[اضافي ]]</f>
        <v>1050</v>
      </c>
      <c r="U219" s="58">
        <f>Table4[[#This Row],[ سعر اليومية ]]*Table4[[#This Row],[عدد الدورات ]]-Table4[[#This Row],[سعر يومية السائق]]*L219</f>
        <v>250</v>
      </c>
      <c r="V219" s="58">
        <f>U219-Table4[[#This Row],[W/H  3%]]</f>
        <v>211</v>
      </c>
      <c r="W219" s="66" t="str">
        <f>Table4[[#This Row],[اليوم]]&amp;Table4[[#This Row],[الشهر ]]&amp;Table4[[#This Row],[العام]]</f>
        <v>252026</v>
      </c>
      <c r="X219" s="66" t="s">
        <v>304</v>
      </c>
    </row>
    <row r="220" spans="1:24" x14ac:dyDescent="0.3">
      <c r="A220" s="62">
        <v>2</v>
      </c>
      <c r="B220" s="62">
        <v>5</v>
      </c>
      <c r="C220" s="62">
        <v>2026</v>
      </c>
      <c r="D220" s="41" t="str">
        <f t="shared" si="29"/>
        <v>مصطفي الف مسكنالف مسكن 3 ورديةنجمة هليوبوليسالتجمع اتوبيس 28</v>
      </c>
      <c r="E220" s="4">
        <v>3000</v>
      </c>
      <c r="F220" s="41" t="str">
        <f>VLOOKUP(E220,mapping!C:J,2,FALSE)</f>
        <v>مصطفي الف مسكن</v>
      </c>
      <c r="G220" s="41" t="str">
        <f>IFERROR(VLOOKUP(F220,mapping!$D$3:$J$200,2,FALSE),0)</f>
        <v>الف مسكن 3 وردية</v>
      </c>
      <c r="H220" s="41" t="str">
        <f>IFERROR(VLOOKUP(F220,mapping!$D$3:$J$200,3,FALSE),0)</f>
        <v>نجمة هليوبوليس</v>
      </c>
      <c r="I220" s="41" t="str">
        <f>IFERROR(VLOOKUP(F220,mapping!$D$3:$J$200,4,FALSE),0)</f>
        <v xml:space="preserve">التجمع </v>
      </c>
      <c r="J220" s="41" t="str">
        <f>IFERROR(VLOOKUP(F220,mapping!$D$3:$J$200,5,FALSE),0)</f>
        <v>اتوبيس 28</v>
      </c>
      <c r="K220" s="63">
        <f>IF(W220=mapping!$N$1,IFERROR(VLOOKUP(Table4[[#This Row],[Column1]],mapping!A:L,11,FALSE),0),IF(W220&gt;mapping!$N$1,IFERROR(VLOOKUP(Table4[[#This Row],[Column1]],mapping!A:L,11,FALSE),0),))</f>
        <v>4297</v>
      </c>
      <c r="L220" s="139">
        <v>1</v>
      </c>
      <c r="M220" s="60">
        <f>IF(W220=mapping!$N$1,IFERROR(VLOOKUP(Table4[[#This Row],[Column1]],mapping!A:L,12,FALSE),0),IF(W220&gt;mapping!$N$1,IFERROR(VLOOKUP(Table4[[#This Row],[Column1]],mapping!A:L,12,FALSE),0),0))</f>
        <v>3800</v>
      </c>
      <c r="N220" s="58">
        <f>Table4[[#This Row],[ سعر اليومية ]]*3%*Table4[[#This Row],[عدد الدورات ]]</f>
        <v>128.91</v>
      </c>
      <c r="O220" s="56">
        <f>Table4[[#This Row],[ سعر اليومية ]]*Table4[[#This Row],[عدد الدورات ]]-N220</f>
        <v>4168.09</v>
      </c>
      <c r="P220" s="194"/>
      <c r="Q220" s="194"/>
      <c r="R220" s="194"/>
      <c r="S220" s="58">
        <f>(Table4[[#This Row],[سعر يومية السائق]]*Table4[[#This Row],[عدد الدورات ]])-SUM(Table4[[#This Row],[سلف ]:[خصم ]])+Table4[[#This Row],[اضافي ]]</f>
        <v>3800</v>
      </c>
      <c r="U220" s="58">
        <f>Table4[[#This Row],[ سعر اليومية ]]*Table4[[#This Row],[عدد الدورات ]]-Table4[[#This Row],[سعر يومية السائق]]*L220</f>
        <v>497</v>
      </c>
      <c r="V220" s="58">
        <f>U220-Table4[[#This Row],[W/H  3%]]</f>
        <v>368.09000000000003</v>
      </c>
      <c r="W220" s="66" t="str">
        <f>Table4[[#This Row],[اليوم]]&amp;Table4[[#This Row],[الشهر ]]&amp;Table4[[#This Row],[العام]]</f>
        <v>252026</v>
      </c>
      <c r="X220" s="66" t="s">
        <v>304</v>
      </c>
    </row>
    <row r="221" spans="1:24" x14ac:dyDescent="0.3">
      <c r="A221" s="62">
        <v>2</v>
      </c>
      <c r="B221" s="62">
        <v>5</v>
      </c>
      <c r="C221" s="62">
        <v>2026</v>
      </c>
      <c r="D221" s="41" t="str">
        <f t="shared" si="29"/>
        <v>ممدوح كيلاني1قليوب 3 وردية نجمة هليوبوليسالتجمع اتوبيس 28</v>
      </c>
      <c r="E221" s="4">
        <v>3002</v>
      </c>
      <c r="F221" s="41" t="str">
        <f>VLOOKUP(E221,mapping!C:J,2,FALSE)</f>
        <v>ممدوح كيلاني1</v>
      </c>
      <c r="G221" s="41" t="str">
        <f>IFERROR(VLOOKUP(F221,mapping!$D$3:$J$200,2,FALSE),0)</f>
        <v xml:space="preserve">قليوب 3 وردية </v>
      </c>
      <c r="H221" s="41" t="str">
        <f>IFERROR(VLOOKUP(F221,mapping!$D$3:$J$200,3,FALSE),0)</f>
        <v>نجمة هليوبوليس</v>
      </c>
      <c r="I221" s="41" t="str">
        <f>IFERROR(VLOOKUP(F221,mapping!$D$3:$J$200,4,FALSE),0)</f>
        <v xml:space="preserve">التجمع </v>
      </c>
      <c r="J221" s="41" t="str">
        <f>IFERROR(VLOOKUP(F221,mapping!$D$3:$J$200,5,FALSE),0)</f>
        <v>اتوبيس 28</v>
      </c>
      <c r="K221" s="63">
        <f>IF(W221=mapping!$N$1,IFERROR(VLOOKUP(Table4[[#This Row],[Column1]],mapping!A:L,11,FALSE),0),IF(W221&gt;mapping!$N$1,IFERROR(VLOOKUP(Table4[[#This Row],[Column1]],mapping!A:L,11,FALSE),0),))</f>
        <v>4297</v>
      </c>
      <c r="L221" s="139">
        <v>1</v>
      </c>
      <c r="M221" s="60">
        <f>IF(W221=mapping!$N$1,IFERROR(VLOOKUP(Table4[[#This Row],[Column1]],mapping!A:L,12,FALSE),0),IF(W221&gt;mapping!$N$1,IFERROR(VLOOKUP(Table4[[#This Row],[Column1]],mapping!A:L,12,FALSE),0),0))</f>
        <v>3900</v>
      </c>
      <c r="N221" s="58">
        <f>Table4[[#This Row],[ سعر اليومية ]]*3%*Table4[[#This Row],[عدد الدورات ]]</f>
        <v>128.91</v>
      </c>
      <c r="O221" s="56">
        <f>Table4[[#This Row],[ سعر اليومية ]]*Table4[[#This Row],[عدد الدورات ]]-N221</f>
        <v>4168.09</v>
      </c>
      <c r="P221" s="194"/>
      <c r="Q221" s="194"/>
      <c r="R221" s="194"/>
      <c r="S221" s="58">
        <f>(Table4[[#This Row],[سعر يومية السائق]]*Table4[[#This Row],[عدد الدورات ]])-SUM(Table4[[#This Row],[سلف ]:[خصم ]])+Table4[[#This Row],[اضافي ]]</f>
        <v>3900</v>
      </c>
      <c r="U221" s="58">
        <f>Table4[[#This Row],[ سعر اليومية ]]*Table4[[#This Row],[عدد الدورات ]]-Table4[[#This Row],[سعر يومية السائق]]*L221</f>
        <v>397</v>
      </c>
      <c r="V221" s="58">
        <f>U221-Table4[[#This Row],[W/H  3%]]</f>
        <v>268.09000000000003</v>
      </c>
      <c r="W221" s="66" t="str">
        <f>Table4[[#This Row],[اليوم]]&amp;Table4[[#This Row],[الشهر ]]&amp;Table4[[#This Row],[العام]]</f>
        <v>252026</v>
      </c>
      <c r="X221" s="66" t="s">
        <v>304</v>
      </c>
    </row>
    <row r="222" spans="1:24" x14ac:dyDescent="0.3">
      <c r="A222" s="62">
        <v>2</v>
      </c>
      <c r="B222" s="62">
        <v>5</v>
      </c>
      <c r="C222" s="62">
        <v>2026</v>
      </c>
      <c r="D222" s="41" t="str">
        <f t="shared" si="29"/>
        <v>ممدوح كيلاني3المنيب 3وردية نجمة هليوبوليسالتجمع ميكروباص</v>
      </c>
      <c r="E222" s="4">
        <v>3004</v>
      </c>
      <c r="F222" s="41" t="str">
        <f>VLOOKUP(E222,mapping!C:J,2,FALSE)</f>
        <v>ممدوح كيلاني3</v>
      </c>
      <c r="G222" s="41" t="str">
        <f>IFERROR(VLOOKUP(F222,mapping!$D$3:$J$200,2,FALSE),0)</f>
        <v xml:space="preserve">المنيب 3وردية </v>
      </c>
      <c r="H222" s="41" t="str">
        <f>IFERROR(VLOOKUP(F222,mapping!$D$3:$J$200,3,FALSE),0)</f>
        <v>نجمة هليوبوليس</v>
      </c>
      <c r="I222" s="41" t="str">
        <f>IFERROR(VLOOKUP(F222,mapping!$D$3:$J$200,4,FALSE),0)</f>
        <v xml:space="preserve">التجمع </v>
      </c>
      <c r="J222" s="41" t="str">
        <f>IFERROR(VLOOKUP(F222,mapping!$D$3:$J$200,5,FALSE),0)</f>
        <v>ميكروباص</v>
      </c>
      <c r="K222" s="63">
        <f>IF(W222=mapping!$N$1,IFERROR(VLOOKUP(Table4[[#This Row],[Column1]],mapping!A:L,11,FALSE),0),IF(W222&gt;mapping!$N$1,IFERROR(VLOOKUP(Table4[[#This Row],[Column1]],mapping!A:L,11,FALSE),0),))</f>
        <v>3600</v>
      </c>
      <c r="L222" s="139">
        <v>1</v>
      </c>
      <c r="M222" s="60">
        <f>IF(W222=mapping!$N$1,IFERROR(VLOOKUP(Table4[[#This Row],[Column1]],mapping!A:L,12,FALSE),0),IF(W222&gt;mapping!$N$1,IFERROR(VLOOKUP(Table4[[#This Row],[Column1]],mapping!A:L,12,FALSE),0),0))</f>
        <v>2700</v>
      </c>
      <c r="N222" s="58">
        <f>Table4[[#This Row],[ سعر اليومية ]]*3%*Table4[[#This Row],[عدد الدورات ]]</f>
        <v>108</v>
      </c>
      <c r="O222" s="56">
        <f>Table4[[#This Row],[ سعر اليومية ]]*Table4[[#This Row],[عدد الدورات ]]-N222</f>
        <v>3492</v>
      </c>
      <c r="P222" s="194"/>
      <c r="Q222" s="194"/>
      <c r="R222" s="194"/>
      <c r="S222" s="58">
        <f>(Table4[[#This Row],[سعر يومية السائق]]*Table4[[#This Row],[عدد الدورات ]])-SUM(Table4[[#This Row],[سلف ]:[خصم ]])+Table4[[#This Row],[اضافي ]]</f>
        <v>2700</v>
      </c>
      <c r="U222" s="58">
        <f>Table4[[#This Row],[ سعر اليومية ]]*Table4[[#This Row],[عدد الدورات ]]-Table4[[#This Row],[سعر يومية السائق]]*L222</f>
        <v>900</v>
      </c>
      <c r="V222" s="58">
        <f>U222-Table4[[#This Row],[W/H  3%]]</f>
        <v>792</v>
      </c>
      <c r="W222" s="66" t="str">
        <f>Table4[[#This Row],[اليوم]]&amp;Table4[[#This Row],[الشهر ]]&amp;Table4[[#This Row],[العام]]</f>
        <v>252026</v>
      </c>
      <c r="X222" s="66" t="s">
        <v>304</v>
      </c>
    </row>
    <row r="223" spans="1:24" x14ac:dyDescent="0.3">
      <c r="A223" s="62">
        <v>2</v>
      </c>
      <c r="B223" s="62">
        <v>5</v>
      </c>
      <c r="C223" s="62">
        <v>2026</v>
      </c>
      <c r="D223" s="41" t="str">
        <f t="shared" si="29"/>
        <v xml:space="preserve">رجب سلامة 1المرج لوجستيكااكتوبر هاي اس </v>
      </c>
      <c r="E223" s="4">
        <v>4000</v>
      </c>
      <c r="F223" s="41" t="str">
        <f>VLOOKUP(E223,mapping!C:J,2,FALSE)</f>
        <v>رجب سلامة 1</v>
      </c>
      <c r="G223" s="41" t="str">
        <f>IFERROR(VLOOKUP(F223,mapping!$D$3:$J$200,2,FALSE),0)</f>
        <v xml:space="preserve">المرج </v>
      </c>
      <c r="H223" s="41" t="str">
        <f>IFERROR(VLOOKUP(F223,mapping!$D$3:$J$200,3,FALSE),0)</f>
        <v>لوجستيكا</v>
      </c>
      <c r="I223" s="41" t="str">
        <f>IFERROR(VLOOKUP(F223,mapping!$D$3:$J$200,4,FALSE),0)</f>
        <v xml:space="preserve">اكتوبر </v>
      </c>
      <c r="J223" s="41" t="str">
        <f>IFERROR(VLOOKUP(F223,mapping!$D$3:$J$200,5,FALSE),0)</f>
        <v xml:space="preserve">هاي اس </v>
      </c>
      <c r="K223" s="63">
        <f>IF(W223=mapping!$N$1,IFERROR(VLOOKUP(Table4[[#This Row],[Column1]],mapping!A:L,11,FALSE),0),IF(W223&gt;mapping!$N$1,IFERROR(VLOOKUP(Table4[[#This Row],[Column1]],mapping!A:L,11,FALSE),0),))</f>
        <v>2195</v>
      </c>
      <c r="L223" s="139">
        <v>1</v>
      </c>
      <c r="M223" s="60">
        <f>IF(W223=mapping!$N$1,IFERROR(VLOOKUP(Table4[[#This Row],[Column1]],mapping!A:L,12,FALSE),0),IF(W223&gt;mapping!$N$1,IFERROR(VLOOKUP(Table4[[#This Row],[Column1]],mapping!A:L,12,FALSE),0),0))</f>
        <v>2000</v>
      </c>
      <c r="N223" s="58">
        <f>Table4[[#This Row],[ سعر اليومية ]]*3%*Table4[[#This Row],[عدد الدورات ]]</f>
        <v>65.849999999999994</v>
      </c>
      <c r="O223" s="56">
        <f>Table4[[#This Row],[ سعر اليومية ]]*Table4[[#This Row],[عدد الدورات ]]-N223</f>
        <v>2129.15</v>
      </c>
      <c r="P223" s="194"/>
      <c r="Q223" s="194"/>
      <c r="R223" s="194"/>
      <c r="S223" s="58">
        <f>(Table4[[#This Row],[سعر يومية السائق]]*Table4[[#This Row],[عدد الدورات ]])-SUM(Table4[[#This Row],[سلف ]:[خصم ]])+Table4[[#This Row],[اضافي ]]</f>
        <v>2000</v>
      </c>
      <c r="U223" s="58">
        <f>Table4[[#This Row],[ سعر اليومية ]]*Table4[[#This Row],[عدد الدورات ]]-Table4[[#This Row],[سعر يومية السائق]]*L223</f>
        <v>195</v>
      </c>
      <c r="V223" s="58">
        <f>U223-Table4[[#This Row],[W/H  3%]]</f>
        <v>129.15</v>
      </c>
      <c r="W223" s="66" t="str">
        <f>Table4[[#This Row],[اليوم]]&amp;Table4[[#This Row],[الشهر ]]&amp;Table4[[#This Row],[العام]]</f>
        <v>252026</v>
      </c>
      <c r="X223" s="66" t="s">
        <v>304</v>
      </c>
    </row>
    <row r="224" spans="1:24" x14ac:dyDescent="0.3">
      <c r="A224" s="62">
        <v>2</v>
      </c>
      <c r="B224" s="62">
        <v>5</v>
      </c>
      <c r="C224" s="62">
        <v>2026</v>
      </c>
      <c r="D224" s="41" t="str">
        <f t="shared" si="29"/>
        <v xml:space="preserve">رجب سلامة 2 نكلا حضورلوجستيكااكتوبر هاي اس </v>
      </c>
      <c r="E224" s="4">
        <v>4004</v>
      </c>
      <c r="F224" s="41" t="str">
        <f>VLOOKUP(E224,mapping!C:J,2,FALSE)</f>
        <v xml:space="preserve">رجب سلامة 2 </v>
      </c>
      <c r="G224" s="41" t="str">
        <f>IFERROR(VLOOKUP(F224,mapping!$D$3:$J$200,2,FALSE),0)</f>
        <v>نكلا حضور</v>
      </c>
      <c r="H224" s="41" t="str">
        <f>IFERROR(VLOOKUP(F224,mapping!$D$3:$J$200,3,FALSE),0)</f>
        <v>لوجستيكا</v>
      </c>
      <c r="I224" s="41" t="str">
        <f>IFERROR(VLOOKUP(F224,mapping!$D$3:$J$200,4,FALSE),0)</f>
        <v xml:space="preserve">اكتوبر </v>
      </c>
      <c r="J224" s="41" t="str">
        <f>IFERROR(VLOOKUP(F224,mapping!$D$3:$J$200,5,FALSE),0)</f>
        <v xml:space="preserve">هاي اس </v>
      </c>
      <c r="K224" s="63">
        <f>IF(W224=mapping!$N$1,IFERROR(VLOOKUP(Table4[[#This Row],[Column1]],mapping!A:L,11,FALSE),0),IF(W224&gt;mapping!$N$1,IFERROR(VLOOKUP(Table4[[#This Row],[Column1]],mapping!A:L,11,FALSE),0),))</f>
        <v>1024</v>
      </c>
      <c r="L224" s="139">
        <v>1</v>
      </c>
      <c r="M224" s="60">
        <f>IF(W224=mapping!$N$1,IFERROR(VLOOKUP(Table4[[#This Row],[Column1]],mapping!A:L,12,FALSE),0),IF(W224&gt;mapping!$N$1,IFERROR(VLOOKUP(Table4[[#This Row],[Column1]],mapping!A:L,12,FALSE),0),0))</f>
        <v>1000</v>
      </c>
      <c r="N224" s="58">
        <f>Table4[[#This Row],[ سعر اليومية ]]*3%*Table4[[#This Row],[عدد الدورات ]]</f>
        <v>30.72</v>
      </c>
      <c r="O224" s="56">
        <f>Table4[[#This Row],[ سعر اليومية ]]*Table4[[#This Row],[عدد الدورات ]]-N224</f>
        <v>993.28</v>
      </c>
      <c r="P224" s="194"/>
      <c r="Q224" s="194"/>
      <c r="R224" s="194"/>
      <c r="S224" s="58">
        <f>(Table4[[#This Row],[سعر يومية السائق]]*Table4[[#This Row],[عدد الدورات ]])-SUM(Table4[[#This Row],[سلف ]:[خصم ]])+Table4[[#This Row],[اضافي ]]</f>
        <v>1000</v>
      </c>
      <c r="U224" s="58">
        <f>Table4[[#This Row],[ سعر اليومية ]]*Table4[[#This Row],[عدد الدورات ]]-Table4[[#This Row],[سعر يومية السائق]]*L224</f>
        <v>24</v>
      </c>
      <c r="V224" s="58">
        <f>U224-Table4[[#This Row],[W/H  3%]]</f>
        <v>-6.7199999999999989</v>
      </c>
      <c r="W224" s="66" t="str">
        <f>Table4[[#This Row],[اليوم]]&amp;Table4[[#This Row],[الشهر ]]&amp;Table4[[#This Row],[العام]]</f>
        <v>252026</v>
      </c>
      <c r="X224" s="66" t="s">
        <v>304</v>
      </c>
    </row>
    <row r="225" spans="1:24" x14ac:dyDescent="0.3">
      <c r="A225" s="62">
        <v>2</v>
      </c>
      <c r="B225" s="62">
        <v>5</v>
      </c>
      <c r="C225" s="62">
        <v>2026</v>
      </c>
      <c r="D225" s="41" t="str">
        <f t="shared" si="29"/>
        <v xml:space="preserve">احمد السيدالمنيب 3وردية لوجستيكااكتوبر هاي اس </v>
      </c>
      <c r="E225" s="4">
        <v>4001</v>
      </c>
      <c r="F225" s="41" t="str">
        <f>VLOOKUP(E225,mapping!C:J,2,FALSE)</f>
        <v>احمد السيد</v>
      </c>
      <c r="G225" s="41" t="str">
        <f>IFERROR(VLOOKUP(F225,mapping!$D$3:$J$200,2,FALSE),0)</f>
        <v xml:space="preserve">المنيب 3وردية </v>
      </c>
      <c r="H225" s="41" t="str">
        <f>IFERROR(VLOOKUP(F225,mapping!$D$3:$J$200,3,FALSE),0)</f>
        <v>لوجستيكا</v>
      </c>
      <c r="I225" s="41" t="str">
        <f>IFERROR(VLOOKUP(F225,mapping!$D$3:$J$200,4,FALSE),0)</f>
        <v xml:space="preserve">اكتوبر </v>
      </c>
      <c r="J225" s="41" t="str">
        <f>IFERROR(VLOOKUP(F225,mapping!$D$3:$J$200,5,FALSE),0)</f>
        <v xml:space="preserve">هاي اس </v>
      </c>
      <c r="K225" s="63">
        <f>IF(W225=mapping!$N$1,IFERROR(VLOOKUP(Table4[[#This Row],[Column1]],mapping!A:L,11,FALSE),0),IF(W225&gt;mapping!$N$1,IFERROR(VLOOKUP(Table4[[#This Row],[Column1]],mapping!A:L,11,FALSE),0),))</f>
        <v>4831</v>
      </c>
      <c r="L225" s="139">
        <v>1</v>
      </c>
      <c r="M225" s="60">
        <f>IF(W225=mapping!$N$1,IFERROR(VLOOKUP(Table4[[#This Row],[Column1]],mapping!A:L,12,FALSE),0),IF(W225&gt;mapping!$N$1,IFERROR(VLOOKUP(Table4[[#This Row],[Column1]],mapping!A:L,12,FALSE),0),0))</f>
        <v>4000</v>
      </c>
      <c r="N225" s="58">
        <f>Table4[[#This Row],[ سعر اليومية ]]*3%*Table4[[#This Row],[عدد الدورات ]]</f>
        <v>144.93</v>
      </c>
      <c r="O225" s="56">
        <f>Table4[[#This Row],[ سعر اليومية ]]*Table4[[#This Row],[عدد الدورات ]]-N225</f>
        <v>4686.07</v>
      </c>
      <c r="P225" s="194"/>
      <c r="Q225" s="194"/>
      <c r="R225" s="194"/>
      <c r="S225" s="58">
        <f>(Table4[[#This Row],[سعر يومية السائق]]*Table4[[#This Row],[عدد الدورات ]])-SUM(Table4[[#This Row],[سلف ]:[خصم ]])+Table4[[#This Row],[اضافي ]]</f>
        <v>4000</v>
      </c>
      <c r="U225" s="58">
        <f>Table4[[#This Row],[ سعر اليومية ]]*Table4[[#This Row],[عدد الدورات ]]-Table4[[#This Row],[سعر يومية السائق]]*L225</f>
        <v>831</v>
      </c>
      <c r="V225" s="58">
        <f>U225-Table4[[#This Row],[W/H  3%]]</f>
        <v>686.06999999999994</v>
      </c>
      <c r="W225" s="66" t="str">
        <f>Table4[[#This Row],[اليوم]]&amp;Table4[[#This Row],[الشهر ]]&amp;Table4[[#This Row],[العام]]</f>
        <v>252026</v>
      </c>
      <c r="X225" s="66" t="s">
        <v>304</v>
      </c>
    </row>
    <row r="226" spans="1:24" x14ac:dyDescent="0.3">
      <c r="A226" s="62">
        <v>2</v>
      </c>
      <c r="B226" s="62">
        <v>5</v>
      </c>
      <c r="C226" s="62">
        <v>2026</v>
      </c>
      <c r="D226" s="41" t="str">
        <f t="shared" si="29"/>
        <v xml:space="preserve">حسام سعيد1القناطر 3 ورديةلوجستيكااكتوبر هاي اس </v>
      </c>
      <c r="E226" s="4">
        <v>4002</v>
      </c>
      <c r="F226" s="41" t="str">
        <f>VLOOKUP(E226,mapping!C:J,2,FALSE)</f>
        <v>حسام سعيد1</v>
      </c>
      <c r="G226" s="41" t="str">
        <f>IFERROR(VLOOKUP(F226,mapping!$D$3:$J$200,2,FALSE),0)</f>
        <v>القناطر 3 وردية</v>
      </c>
      <c r="H226" s="41" t="str">
        <f>IFERROR(VLOOKUP(F226,mapping!$D$3:$J$200,3,FALSE),0)</f>
        <v>لوجستيكا</v>
      </c>
      <c r="I226" s="41" t="str">
        <f>IFERROR(VLOOKUP(F226,mapping!$D$3:$J$200,4,FALSE),0)</f>
        <v xml:space="preserve">اكتوبر </v>
      </c>
      <c r="J226" s="41" t="str">
        <f>IFERROR(VLOOKUP(F226,mapping!$D$3:$J$200,5,FALSE),0)</f>
        <v xml:space="preserve">هاي اس </v>
      </c>
      <c r="K226" s="63">
        <f>IF(W226=mapping!$N$1,IFERROR(VLOOKUP(Table4[[#This Row],[Column1]],mapping!A:L,11,FALSE),0),IF(W226&gt;mapping!$N$1,IFERROR(VLOOKUP(Table4[[#This Row],[Column1]],mapping!A:L,11,FALSE),0),))</f>
        <v>4391</v>
      </c>
      <c r="L226" s="139">
        <v>1</v>
      </c>
      <c r="M226" s="60">
        <f>IF(W226=mapping!$N$1,IFERROR(VLOOKUP(Table4[[#This Row],[Column1]],mapping!A:L,12,FALSE),0),IF(W226&gt;mapping!$N$1,IFERROR(VLOOKUP(Table4[[#This Row],[Column1]],mapping!A:L,12,FALSE),0),0))</f>
        <v>3400</v>
      </c>
      <c r="N226" s="58">
        <f>Table4[[#This Row],[ سعر اليومية ]]*3%*Table4[[#This Row],[عدد الدورات ]]</f>
        <v>131.72999999999999</v>
      </c>
      <c r="O226" s="56">
        <f>Table4[[#This Row],[ سعر اليومية ]]*Table4[[#This Row],[عدد الدورات ]]-N226</f>
        <v>4259.2700000000004</v>
      </c>
      <c r="P226" s="194"/>
      <c r="Q226" s="194"/>
      <c r="R226" s="194"/>
      <c r="S226" s="58">
        <f>(Table4[[#This Row],[سعر يومية السائق]]*Table4[[#This Row],[عدد الدورات ]])-SUM(Table4[[#This Row],[سلف ]:[خصم ]])+Table4[[#This Row],[اضافي ]]</f>
        <v>3400</v>
      </c>
      <c r="U226" s="58">
        <f>Table4[[#This Row],[ سعر اليومية ]]*Table4[[#This Row],[عدد الدورات ]]-Table4[[#This Row],[سعر يومية السائق]]*L226</f>
        <v>991</v>
      </c>
      <c r="V226" s="58">
        <f>U226-Table4[[#This Row],[W/H  3%]]</f>
        <v>859.27</v>
      </c>
      <c r="W226" s="66" t="str">
        <f>Table4[[#This Row],[اليوم]]&amp;Table4[[#This Row],[الشهر ]]&amp;Table4[[#This Row],[العام]]</f>
        <v>252026</v>
      </c>
      <c r="X226" s="66" t="s">
        <v>304</v>
      </c>
    </row>
    <row r="227" spans="1:24" x14ac:dyDescent="0.3">
      <c r="A227" s="62">
        <v>2</v>
      </c>
      <c r="B227" s="62">
        <v>5</v>
      </c>
      <c r="C227" s="62">
        <v>2026</v>
      </c>
      <c r="D227" s="41" t="str">
        <f t="shared" si="29"/>
        <v xml:space="preserve">حسام سعيد 2نكلا انصرافلوجستيكااكتوبر هاي اس </v>
      </c>
      <c r="E227" s="4">
        <v>4003</v>
      </c>
      <c r="F227" s="41" t="str">
        <f>VLOOKUP(E227,mapping!C:J,2,FALSE)</f>
        <v>حسام سعيد 2</v>
      </c>
      <c r="G227" s="41" t="str">
        <f>IFERROR(VLOOKUP(F227,mapping!$D$3:$J$200,2,FALSE),0)</f>
        <v>نكلا انصراف</v>
      </c>
      <c r="H227" s="41" t="str">
        <f>IFERROR(VLOOKUP(F227,mapping!$D$3:$J$200,3,FALSE),0)</f>
        <v>لوجستيكا</v>
      </c>
      <c r="I227" s="41" t="str">
        <f>IFERROR(VLOOKUP(F227,mapping!$D$3:$J$200,4,FALSE),0)</f>
        <v xml:space="preserve">اكتوبر </v>
      </c>
      <c r="J227" s="41" t="str">
        <f>IFERROR(VLOOKUP(F227,mapping!$D$3:$J$200,5,FALSE),0)</f>
        <v xml:space="preserve">هاي اس </v>
      </c>
      <c r="K227" s="63">
        <f>IF(W227=mapping!$N$1,IFERROR(VLOOKUP(Table4[[#This Row],[Column1]],mapping!A:L,11,FALSE),0),IF(W227&gt;mapping!$N$1,IFERROR(VLOOKUP(Table4[[#This Row],[Column1]],mapping!A:L,11,FALSE),0),))</f>
        <v>1024</v>
      </c>
      <c r="L227" s="139">
        <v>1</v>
      </c>
      <c r="M227" s="60">
        <f>IF(W227=mapping!$N$1,IFERROR(VLOOKUP(Table4[[#This Row],[Column1]],mapping!A:L,12,FALSE),0),IF(W227&gt;mapping!$N$1,IFERROR(VLOOKUP(Table4[[#This Row],[Column1]],mapping!A:L,12,FALSE),0),0))</f>
        <v>900</v>
      </c>
      <c r="N227" s="58">
        <f>Table4[[#This Row],[ سعر اليومية ]]*3%*Table4[[#This Row],[عدد الدورات ]]</f>
        <v>30.72</v>
      </c>
      <c r="O227" s="56">
        <f>Table4[[#This Row],[ سعر اليومية ]]*Table4[[#This Row],[عدد الدورات ]]-N227</f>
        <v>993.28</v>
      </c>
      <c r="P227" s="194"/>
      <c r="Q227" s="194"/>
      <c r="R227" s="194"/>
      <c r="S227" s="58">
        <f>(Table4[[#This Row],[سعر يومية السائق]]*Table4[[#This Row],[عدد الدورات ]])-SUM(Table4[[#This Row],[سلف ]:[خصم ]])+Table4[[#This Row],[اضافي ]]</f>
        <v>900</v>
      </c>
      <c r="U227" s="58">
        <f>Table4[[#This Row],[ سعر اليومية ]]*Table4[[#This Row],[عدد الدورات ]]-Table4[[#This Row],[سعر يومية السائق]]*L227</f>
        <v>124</v>
      </c>
      <c r="V227" s="58">
        <f>U227-Table4[[#This Row],[W/H  3%]]</f>
        <v>93.28</v>
      </c>
      <c r="W227" s="66" t="str">
        <f>Table4[[#This Row],[اليوم]]&amp;Table4[[#This Row],[الشهر ]]&amp;Table4[[#This Row],[العام]]</f>
        <v>252026</v>
      </c>
      <c r="X227" s="66" t="s">
        <v>304</v>
      </c>
    </row>
    <row r="228" spans="1:24" x14ac:dyDescent="0.3">
      <c r="A228" s="62">
        <v>2</v>
      </c>
      <c r="B228" s="62">
        <v>5</v>
      </c>
      <c r="C228" s="62">
        <v>2026</v>
      </c>
      <c r="D228" s="41" t="str">
        <f t="shared" si="29"/>
        <v xml:space="preserve">محمد رضا المنوفية لوجستيكااكتوبر هاي اس </v>
      </c>
      <c r="E228" s="4">
        <v>4006</v>
      </c>
      <c r="F228" s="41" t="str">
        <f>VLOOKUP(E228,mapping!C:J,2,FALSE)</f>
        <v xml:space="preserve">محمد رضا </v>
      </c>
      <c r="G228" s="41" t="str">
        <f>IFERROR(VLOOKUP(F228,mapping!$D$3:$J$200,2,FALSE),0)</f>
        <v xml:space="preserve">المنوفية </v>
      </c>
      <c r="H228" s="41" t="str">
        <f>IFERROR(VLOOKUP(F228,mapping!$D$3:$J$200,3,FALSE),0)</f>
        <v>لوجستيكا</v>
      </c>
      <c r="I228" s="41" t="str">
        <f>IFERROR(VLOOKUP(F228,mapping!$D$3:$J$200,4,FALSE),0)</f>
        <v xml:space="preserve">اكتوبر </v>
      </c>
      <c r="J228" s="41" t="str">
        <f>IFERROR(VLOOKUP(F228,mapping!$D$3:$J$200,5,FALSE),0)</f>
        <v xml:space="preserve">هاي اس </v>
      </c>
      <c r="K228" s="63">
        <f>IF(W228=mapping!$N$1,IFERROR(VLOOKUP(Table4[[#This Row],[Column1]],mapping!A:L,11,FALSE),0),IF(W228&gt;mapping!$N$1,IFERROR(VLOOKUP(Table4[[#This Row],[Column1]],mapping!A:L,11,FALSE),0),))</f>
        <v>2634</v>
      </c>
      <c r="L228" s="139">
        <v>1</v>
      </c>
      <c r="M228" s="60">
        <f>IF(W228=mapping!$N$1,IFERROR(VLOOKUP(Table4[[#This Row],[Column1]],mapping!A:L,12,FALSE),0),IF(W228&gt;mapping!$N$1,IFERROR(VLOOKUP(Table4[[#This Row],[Column1]],mapping!A:L,12,FALSE),0),0))</f>
        <v>2150</v>
      </c>
      <c r="N228" s="58">
        <f>Table4[[#This Row],[ سعر اليومية ]]*3%*Table4[[#This Row],[عدد الدورات ]]</f>
        <v>79.02</v>
      </c>
      <c r="O228" s="56">
        <f>Table4[[#This Row],[ سعر اليومية ]]*Table4[[#This Row],[عدد الدورات ]]-N228</f>
        <v>2554.98</v>
      </c>
      <c r="P228" s="194"/>
      <c r="Q228" s="194"/>
      <c r="R228" s="194"/>
      <c r="S228" s="58">
        <f>(Table4[[#This Row],[سعر يومية السائق]]*Table4[[#This Row],[عدد الدورات ]])-SUM(Table4[[#This Row],[سلف ]:[خصم ]])+Table4[[#This Row],[اضافي ]]</f>
        <v>2150</v>
      </c>
      <c r="U228" s="58">
        <f>Table4[[#This Row],[ سعر اليومية ]]*Table4[[#This Row],[عدد الدورات ]]-Table4[[#This Row],[سعر يومية السائق]]*L228</f>
        <v>484</v>
      </c>
      <c r="V228" s="58">
        <f>U228-Table4[[#This Row],[W/H  3%]]</f>
        <v>404.98</v>
      </c>
      <c r="W228" s="66" t="str">
        <f>Table4[[#This Row],[اليوم]]&amp;Table4[[#This Row],[الشهر ]]&amp;Table4[[#This Row],[العام]]</f>
        <v>252026</v>
      </c>
      <c r="X228" s="66" t="s">
        <v>304</v>
      </c>
    </row>
    <row r="229" spans="1:24" x14ac:dyDescent="0.3">
      <c r="A229" s="62">
        <v>2</v>
      </c>
      <c r="B229" s="62">
        <v>5</v>
      </c>
      <c r="C229" s="62">
        <v>2026</v>
      </c>
      <c r="D229" s="41" t="str">
        <f t="shared" si="29"/>
        <v xml:space="preserve">مصطفي شكيويالجلاتمةلوجستيكااكتوبر كوستر </v>
      </c>
      <c r="E229" s="4">
        <v>4007</v>
      </c>
      <c r="F229" s="41" t="str">
        <f>VLOOKUP(E229,mapping!C:J,2,FALSE)</f>
        <v>مصطفي شكيوي</v>
      </c>
      <c r="G229" s="41" t="str">
        <f>IFERROR(VLOOKUP(F229,mapping!$D$3:$J$200,2,FALSE),0)</f>
        <v>الجلاتمة</v>
      </c>
      <c r="H229" s="41" t="str">
        <f>IFERROR(VLOOKUP(F229,mapping!$D$3:$J$200,3,FALSE),0)</f>
        <v>لوجستيكا</v>
      </c>
      <c r="I229" s="41" t="str">
        <f>IFERROR(VLOOKUP(F229,mapping!$D$3:$J$200,4,FALSE),0)</f>
        <v xml:space="preserve">اكتوبر </v>
      </c>
      <c r="J229" s="41" t="str">
        <f>IFERROR(VLOOKUP(F229,mapping!$D$3:$J$200,5,FALSE),0)</f>
        <v xml:space="preserve">كوستر </v>
      </c>
      <c r="K229" s="63">
        <f>IF(W229=mapping!$N$1,IFERROR(VLOOKUP(Table4[[#This Row],[Column1]],mapping!A:L,11,FALSE),0),IF(W229&gt;mapping!$N$1,IFERROR(VLOOKUP(Table4[[#This Row],[Column1]],mapping!A:L,11,FALSE),0),))</f>
        <v>3220</v>
      </c>
      <c r="L229" s="139">
        <v>1</v>
      </c>
      <c r="M229" s="60">
        <f>IF(W229=mapping!$N$1,IFERROR(VLOOKUP(Table4[[#This Row],[Column1]],mapping!A:L,12,FALSE),0),IF(W229&gt;mapping!$N$1,IFERROR(VLOOKUP(Table4[[#This Row],[Column1]],mapping!A:L,12,FALSE),0),0))</f>
        <v>2750</v>
      </c>
      <c r="N229" s="58">
        <f>Table4[[#This Row],[ سعر اليومية ]]*3%*Table4[[#This Row],[عدد الدورات ]]</f>
        <v>96.6</v>
      </c>
      <c r="O229" s="56">
        <f>Table4[[#This Row],[ سعر اليومية ]]*Table4[[#This Row],[عدد الدورات ]]-N229</f>
        <v>3123.4</v>
      </c>
      <c r="P229" s="194"/>
      <c r="Q229" s="194"/>
      <c r="R229" s="194"/>
      <c r="S229" s="58">
        <f>(Table4[[#This Row],[سعر يومية السائق]]*Table4[[#This Row],[عدد الدورات ]])-SUM(Table4[[#This Row],[سلف ]:[خصم ]])+Table4[[#This Row],[اضافي ]]</f>
        <v>2750</v>
      </c>
      <c r="U229" s="58">
        <f>Table4[[#This Row],[ سعر اليومية ]]*Table4[[#This Row],[عدد الدورات ]]-Table4[[#This Row],[سعر يومية السائق]]*L229</f>
        <v>470</v>
      </c>
      <c r="V229" s="58">
        <f>U229-Table4[[#This Row],[W/H  3%]]</f>
        <v>373.4</v>
      </c>
      <c r="W229" s="66" t="str">
        <f>Table4[[#This Row],[اليوم]]&amp;Table4[[#This Row],[الشهر ]]&amp;Table4[[#This Row],[العام]]</f>
        <v>252026</v>
      </c>
      <c r="X229" s="66" t="s">
        <v>304</v>
      </c>
    </row>
    <row r="230" spans="1:24" x14ac:dyDescent="0.3">
      <c r="A230" s="62">
        <v>2</v>
      </c>
      <c r="B230" s="62">
        <v>5</v>
      </c>
      <c r="C230" s="62">
        <v>2026</v>
      </c>
      <c r="D230" s="41" t="str">
        <f t="shared" si="29"/>
        <v xml:space="preserve">وديع 1الفيوم 1لوجستيكااكتوبر هاي اس </v>
      </c>
      <c r="E230" s="4">
        <v>4009</v>
      </c>
      <c r="F230" s="41" t="str">
        <f>VLOOKUP(E230,mapping!C:J,2,FALSE)</f>
        <v>وديع 1</v>
      </c>
      <c r="G230" s="41" t="str">
        <f>IFERROR(VLOOKUP(F230,mapping!$D$3:$J$200,2,FALSE),0)</f>
        <v>الفيوم 1</v>
      </c>
      <c r="H230" s="41" t="str">
        <f>IFERROR(VLOOKUP(F230,mapping!$D$3:$J$200,3,FALSE),0)</f>
        <v>لوجستيكا</v>
      </c>
      <c r="I230" s="41" t="str">
        <f>IFERROR(VLOOKUP(F230,mapping!$D$3:$J$200,4,FALSE),0)</f>
        <v xml:space="preserve">اكتوبر </v>
      </c>
      <c r="J230" s="41" t="str">
        <f>IFERROR(VLOOKUP(F230,mapping!$D$3:$J$200,5,FALSE),0)</f>
        <v xml:space="preserve">هاي اس </v>
      </c>
      <c r="K230" s="63">
        <f>IF(W230=mapping!$N$1,IFERROR(VLOOKUP(Table4[[#This Row],[Column1]],mapping!A:L,11,FALSE),0),IF(W230&gt;mapping!$N$1,IFERROR(VLOOKUP(Table4[[#This Row],[Column1]],mapping!A:L,11,FALSE),0),))</f>
        <v>2662</v>
      </c>
      <c r="L230" s="139">
        <v>1</v>
      </c>
      <c r="M230" s="60">
        <f>IF(W230=mapping!$N$1,IFERROR(VLOOKUP(Table4[[#This Row],[Column1]],mapping!A:L,12,FALSE),0),IF(W230&gt;mapping!$N$1,IFERROR(VLOOKUP(Table4[[#This Row],[Column1]],mapping!A:L,12,FALSE),0),0))</f>
        <v>2250</v>
      </c>
      <c r="N230" s="58">
        <f>Table4[[#This Row],[ سعر اليومية ]]*3%*Table4[[#This Row],[عدد الدورات ]]</f>
        <v>79.86</v>
      </c>
      <c r="O230" s="56">
        <f>Table4[[#This Row],[ سعر اليومية ]]*Table4[[#This Row],[عدد الدورات ]]-N230</f>
        <v>2582.14</v>
      </c>
      <c r="P230" s="194"/>
      <c r="Q230" s="194"/>
      <c r="R230" s="194"/>
      <c r="S230" s="58">
        <f>(Table4[[#This Row],[سعر يومية السائق]]*Table4[[#This Row],[عدد الدورات ]])-SUM(Table4[[#This Row],[سلف ]:[خصم ]])+Table4[[#This Row],[اضافي ]]</f>
        <v>2250</v>
      </c>
      <c r="U230" s="58">
        <f>Table4[[#This Row],[ سعر اليومية ]]*Table4[[#This Row],[عدد الدورات ]]-Table4[[#This Row],[سعر يومية السائق]]*L230</f>
        <v>412</v>
      </c>
      <c r="V230" s="58">
        <f>U230-Table4[[#This Row],[W/H  3%]]</f>
        <v>332.14</v>
      </c>
      <c r="W230" s="66" t="str">
        <f>Table4[[#This Row],[اليوم]]&amp;Table4[[#This Row],[الشهر ]]&amp;Table4[[#This Row],[العام]]</f>
        <v>252026</v>
      </c>
      <c r="X230" s="66" t="s">
        <v>304</v>
      </c>
    </row>
    <row r="231" spans="1:24" x14ac:dyDescent="0.3">
      <c r="A231" s="62">
        <v>2</v>
      </c>
      <c r="B231" s="62">
        <v>5</v>
      </c>
      <c r="C231" s="62">
        <v>2026</v>
      </c>
      <c r="D231" s="41" t="str">
        <f t="shared" si="29"/>
        <v xml:space="preserve">وديع 2الفيوم 2لوجستيكااكتوبر هاي اس </v>
      </c>
      <c r="E231" s="4">
        <v>4010</v>
      </c>
      <c r="F231" s="41" t="str">
        <f>VLOOKUP(E231,mapping!C:J,2,FALSE)</f>
        <v>وديع 2</v>
      </c>
      <c r="G231" s="41" t="str">
        <f>IFERROR(VLOOKUP(F231,mapping!$D$3:$J$200,2,FALSE),0)</f>
        <v>الفيوم 2</v>
      </c>
      <c r="H231" s="41" t="str">
        <f>IFERROR(VLOOKUP(F231,mapping!$D$3:$J$200,3,FALSE),0)</f>
        <v>لوجستيكا</v>
      </c>
      <c r="I231" s="41" t="str">
        <f>IFERROR(VLOOKUP(F231,mapping!$D$3:$J$200,4,FALSE),0)</f>
        <v xml:space="preserve">اكتوبر </v>
      </c>
      <c r="J231" s="41" t="str">
        <f>IFERROR(VLOOKUP(F231,mapping!$D$3:$J$200,5,FALSE),0)</f>
        <v xml:space="preserve">هاي اس </v>
      </c>
      <c r="K231" s="63">
        <f>IF(W231=mapping!$N$1,IFERROR(VLOOKUP(Table4[[#This Row],[Column1]],mapping!A:L,11,FALSE),0),IF(W231&gt;mapping!$N$1,IFERROR(VLOOKUP(Table4[[#This Row],[Column1]],mapping!A:L,11,FALSE),0),))</f>
        <v>2662</v>
      </c>
      <c r="L231" s="139">
        <v>1</v>
      </c>
      <c r="M231" s="60">
        <f>IF(W231=mapping!$N$1,IFERROR(VLOOKUP(Table4[[#This Row],[Column1]],mapping!A:L,12,FALSE),0),IF(W231&gt;mapping!$N$1,IFERROR(VLOOKUP(Table4[[#This Row],[Column1]],mapping!A:L,12,FALSE),0),0))</f>
        <v>2250</v>
      </c>
      <c r="N231" s="58">
        <f>Table4[[#This Row],[ سعر اليومية ]]*3%*Table4[[#This Row],[عدد الدورات ]]</f>
        <v>79.86</v>
      </c>
      <c r="O231" s="56">
        <f>Table4[[#This Row],[ سعر اليومية ]]*Table4[[#This Row],[عدد الدورات ]]-N231</f>
        <v>2582.14</v>
      </c>
      <c r="P231" s="194"/>
      <c r="Q231" s="194"/>
      <c r="R231" s="194"/>
      <c r="S231" s="58">
        <f>(Table4[[#This Row],[سعر يومية السائق]]*Table4[[#This Row],[عدد الدورات ]])-SUM(Table4[[#This Row],[سلف ]:[خصم ]])+Table4[[#This Row],[اضافي ]]</f>
        <v>2250</v>
      </c>
      <c r="U231" s="58">
        <f>Table4[[#This Row],[ سعر اليومية ]]*Table4[[#This Row],[عدد الدورات ]]-Table4[[#This Row],[سعر يومية السائق]]*L231</f>
        <v>412</v>
      </c>
      <c r="V231" s="58">
        <f>U231-Table4[[#This Row],[W/H  3%]]</f>
        <v>332.14</v>
      </c>
      <c r="W231" s="66" t="str">
        <f>Table4[[#This Row],[اليوم]]&amp;Table4[[#This Row],[الشهر ]]&amp;Table4[[#This Row],[العام]]</f>
        <v>252026</v>
      </c>
      <c r="X231" s="66" t="s">
        <v>304</v>
      </c>
    </row>
    <row r="232" spans="1:24" x14ac:dyDescent="0.3">
      <c r="A232" s="62">
        <v>2</v>
      </c>
      <c r="B232" s="62">
        <v>5</v>
      </c>
      <c r="C232" s="62">
        <v>2026</v>
      </c>
      <c r="D232" s="41" t="str">
        <f t="shared" si="29"/>
        <v xml:space="preserve">احمد عويس المعادي لوجستيكاابورواش هاي اس </v>
      </c>
      <c r="E232" s="4">
        <v>4011</v>
      </c>
      <c r="F232" s="41" t="str">
        <f>VLOOKUP(E232,mapping!C:J,2,FALSE)</f>
        <v xml:space="preserve">احمد عويس </v>
      </c>
      <c r="G232" s="41" t="str">
        <f>IFERROR(VLOOKUP(F232,mapping!$D$3:$J$200,2,FALSE),0)</f>
        <v xml:space="preserve">المعادي </v>
      </c>
      <c r="H232" s="41" t="str">
        <f>IFERROR(VLOOKUP(F232,mapping!$D$3:$J$200,3,FALSE),0)</f>
        <v>لوجستيكا</v>
      </c>
      <c r="I232" s="41" t="str">
        <f>IFERROR(VLOOKUP(F232,mapping!$D$3:$J$200,4,FALSE),0)</f>
        <v xml:space="preserve">ابورواش </v>
      </c>
      <c r="J232" s="41" t="str">
        <f>IFERROR(VLOOKUP(F232,mapping!$D$3:$J$200,5,FALSE),0)</f>
        <v xml:space="preserve">هاي اس </v>
      </c>
      <c r="K232" s="63">
        <f>IF(W232=mapping!$N$1,IFERROR(VLOOKUP(Table4[[#This Row],[Column1]],mapping!A:L,11,FALSE),0),IF(W232&gt;mapping!$N$1,IFERROR(VLOOKUP(Table4[[#This Row],[Column1]],mapping!A:L,11,FALSE),0),))</f>
        <v>2049</v>
      </c>
      <c r="L232" s="139">
        <v>1</v>
      </c>
      <c r="M232" s="60">
        <f>IF(W232=mapping!$N$1,IFERROR(VLOOKUP(Table4[[#This Row],[Column1]],mapping!A:L,12,FALSE),0),IF(W232&gt;mapping!$N$1,IFERROR(VLOOKUP(Table4[[#This Row],[Column1]],mapping!A:L,12,FALSE),0),0))</f>
        <v>1650</v>
      </c>
      <c r="N232" s="58">
        <f>Table4[[#This Row],[ سعر اليومية ]]*3%*Table4[[#This Row],[عدد الدورات ]]</f>
        <v>61.47</v>
      </c>
      <c r="O232" s="56">
        <f>Table4[[#This Row],[ سعر اليومية ]]*Table4[[#This Row],[عدد الدورات ]]-N232</f>
        <v>1987.53</v>
      </c>
      <c r="P232" s="194"/>
      <c r="Q232" s="194"/>
      <c r="R232" s="194"/>
      <c r="S232" s="58">
        <f>(Table4[[#This Row],[سعر يومية السائق]]*Table4[[#This Row],[عدد الدورات ]])-SUM(Table4[[#This Row],[سلف ]:[خصم ]])+Table4[[#This Row],[اضافي ]]</f>
        <v>1650</v>
      </c>
      <c r="U232" s="58">
        <f>Table4[[#This Row],[ سعر اليومية ]]*Table4[[#This Row],[عدد الدورات ]]-Table4[[#This Row],[سعر يومية السائق]]*L232</f>
        <v>399</v>
      </c>
      <c r="V232" s="58">
        <f>U232-Table4[[#This Row],[W/H  3%]]</f>
        <v>337.53</v>
      </c>
      <c r="W232" s="66" t="str">
        <f>Table4[[#This Row],[اليوم]]&amp;Table4[[#This Row],[الشهر ]]&amp;Table4[[#This Row],[العام]]</f>
        <v>252026</v>
      </c>
      <c r="X232" s="66" t="s">
        <v>304</v>
      </c>
    </row>
    <row r="233" spans="1:24" x14ac:dyDescent="0.3">
      <c r="A233" s="62">
        <v>2</v>
      </c>
      <c r="B233" s="62">
        <v>5</v>
      </c>
      <c r="C233" s="62">
        <v>2026</v>
      </c>
      <c r="D233" s="41" t="str">
        <f t="shared" si="29"/>
        <v>محمد جمال القناطر لوجستيكاابورواش سوزوكي</v>
      </c>
      <c r="E233" s="4">
        <v>4013</v>
      </c>
      <c r="F233" s="41" t="str">
        <f>VLOOKUP(E233,mapping!C:J,2,FALSE)</f>
        <v xml:space="preserve">محمد جمال </v>
      </c>
      <c r="G233" s="41" t="str">
        <f>IFERROR(VLOOKUP(F233,mapping!$D$3:$J$200,2,FALSE),0)</f>
        <v xml:space="preserve">القناطر </v>
      </c>
      <c r="H233" s="41" t="str">
        <f>IFERROR(VLOOKUP(F233,mapping!$D$3:$J$200,3,FALSE),0)</f>
        <v>لوجستيكا</v>
      </c>
      <c r="I233" s="41" t="str">
        <f>IFERROR(VLOOKUP(F233,mapping!$D$3:$J$200,4,FALSE),0)</f>
        <v xml:space="preserve">ابورواش </v>
      </c>
      <c r="J233" s="41" t="str">
        <f>IFERROR(VLOOKUP(F233,mapping!$D$3:$J$200,5,FALSE),0)</f>
        <v>سوزوكي</v>
      </c>
      <c r="K233" s="63">
        <f>IF(W233=mapping!$N$1,IFERROR(VLOOKUP(Table4[[#This Row],[Column1]],mapping!A:L,11,FALSE),0),IF(W233&gt;mapping!$N$1,IFERROR(VLOOKUP(Table4[[#This Row],[Column1]],mapping!A:L,11,FALSE),0),))</f>
        <v>1536</v>
      </c>
      <c r="L233" s="139">
        <v>1</v>
      </c>
      <c r="M233" s="60">
        <f>IF(W233=mapping!$N$1,IFERROR(VLOOKUP(Table4[[#This Row],[Column1]],mapping!A:L,12,FALSE),0),IF(W233&gt;mapping!$N$1,IFERROR(VLOOKUP(Table4[[#This Row],[Column1]],mapping!A:L,12,FALSE),0),0))</f>
        <v>1000</v>
      </c>
      <c r="N233" s="58">
        <f>Table4[[#This Row],[ سعر اليومية ]]*3%*Table4[[#This Row],[عدد الدورات ]]</f>
        <v>46.08</v>
      </c>
      <c r="O233" s="56">
        <f>Table4[[#This Row],[ سعر اليومية ]]*Table4[[#This Row],[عدد الدورات ]]-N233</f>
        <v>1489.92</v>
      </c>
      <c r="P233" s="194"/>
      <c r="Q233" s="194"/>
      <c r="R233" s="194"/>
      <c r="S233" s="58">
        <f>(Table4[[#This Row],[سعر يومية السائق]]*Table4[[#This Row],[عدد الدورات ]])-SUM(Table4[[#This Row],[سلف ]:[خصم ]])+Table4[[#This Row],[اضافي ]]</f>
        <v>1000</v>
      </c>
      <c r="U233" s="58">
        <f>Table4[[#This Row],[ سعر اليومية ]]*Table4[[#This Row],[عدد الدورات ]]-Table4[[#This Row],[سعر يومية السائق]]*L233</f>
        <v>536</v>
      </c>
      <c r="V233" s="58">
        <f>U233-Table4[[#This Row],[W/H  3%]]</f>
        <v>489.92</v>
      </c>
      <c r="W233" s="66" t="str">
        <f>Table4[[#This Row],[اليوم]]&amp;Table4[[#This Row],[الشهر ]]&amp;Table4[[#This Row],[العام]]</f>
        <v>252026</v>
      </c>
      <c r="X233" s="66" t="s">
        <v>304</v>
      </c>
    </row>
    <row r="234" spans="1:24" x14ac:dyDescent="0.3">
      <c r="A234" s="62">
        <v>2</v>
      </c>
      <c r="B234" s="62">
        <v>5</v>
      </c>
      <c r="C234" s="62">
        <v>2026</v>
      </c>
      <c r="D234" s="41" t="str">
        <f t="shared" si="29"/>
        <v>عماد النجار1المرج 2ورديةسعوديالمخاذناتوبيس 28</v>
      </c>
      <c r="E234" s="4">
        <v>5000</v>
      </c>
      <c r="F234" s="41" t="str">
        <f>VLOOKUP(E234,mapping!C:J,2,FALSE)</f>
        <v>عماد النجار1</v>
      </c>
      <c r="G234" s="41" t="str">
        <f>IFERROR(VLOOKUP(F234,mapping!$D$3:$J$200,2,FALSE),0)</f>
        <v>المرج 2وردية</v>
      </c>
      <c r="H234" s="41" t="str">
        <f>IFERROR(VLOOKUP(F234,mapping!$D$3:$J$200,3,FALSE),0)</f>
        <v>سعودي</v>
      </c>
      <c r="I234" s="41" t="str">
        <f>IFERROR(VLOOKUP(F234,mapping!$D$3:$J$200,4,FALSE),0)</f>
        <v>المخاذن</v>
      </c>
      <c r="J234" s="41" t="str">
        <f>IFERROR(VLOOKUP(F234,mapping!$D$3:$J$200,5,FALSE),0)</f>
        <v>اتوبيس 28</v>
      </c>
      <c r="K234" s="63">
        <f>IF(W234=mapping!$N$1,IFERROR(VLOOKUP(Table4[[#This Row],[Column1]],mapping!A:L,11,FALSE),0),IF(W234&gt;mapping!$N$1,IFERROR(VLOOKUP(Table4[[#This Row],[Column1]],mapping!A:L,11,FALSE),0),))</f>
        <v>4119</v>
      </c>
      <c r="L234" s="139">
        <v>1</v>
      </c>
      <c r="M234" s="60">
        <f>IF(W234=mapping!$N$1,IFERROR(VLOOKUP(Table4[[#This Row],[Column1]],mapping!A:L,12,FALSE),0),IF(W234&gt;mapping!$N$1,IFERROR(VLOOKUP(Table4[[#This Row],[Column1]],mapping!A:L,12,FALSE),0),0))</f>
        <v>4800</v>
      </c>
      <c r="N234" s="58">
        <f>Table4[[#This Row],[ سعر اليومية ]]*3%*Table4[[#This Row],[عدد الدورات ]]</f>
        <v>123.57</v>
      </c>
      <c r="O234" s="56">
        <f>Table4[[#This Row],[ سعر اليومية ]]*Table4[[#This Row],[عدد الدورات ]]-N234</f>
        <v>3995.43</v>
      </c>
      <c r="P234" s="194"/>
      <c r="Q234" s="194"/>
      <c r="R234" s="194"/>
      <c r="S234" s="58">
        <f>(Table4[[#This Row],[سعر يومية السائق]]*Table4[[#This Row],[عدد الدورات ]])-SUM(Table4[[#This Row],[سلف ]:[خصم ]])+Table4[[#This Row],[اضافي ]]</f>
        <v>4800</v>
      </c>
      <c r="U234" s="58">
        <f>Table4[[#This Row],[ سعر اليومية ]]*Table4[[#This Row],[عدد الدورات ]]-Table4[[#This Row],[سعر يومية السائق]]*L234</f>
        <v>-681</v>
      </c>
      <c r="V234" s="58">
        <f>U234-Table4[[#This Row],[W/H  3%]]</f>
        <v>-804.56999999999994</v>
      </c>
      <c r="W234" s="66" t="str">
        <f>Table4[[#This Row],[اليوم]]&amp;Table4[[#This Row],[الشهر ]]&amp;Table4[[#This Row],[العام]]</f>
        <v>252026</v>
      </c>
      <c r="X234" s="66" t="s">
        <v>304</v>
      </c>
    </row>
    <row r="235" spans="1:24" x14ac:dyDescent="0.3">
      <c r="A235" s="62">
        <v>2</v>
      </c>
      <c r="B235" s="62">
        <v>5</v>
      </c>
      <c r="C235" s="62">
        <v>2026</v>
      </c>
      <c r="D235" s="41" t="str">
        <f t="shared" si="29"/>
        <v>عماد النجار2المؤسسة 2ورديةسعوديالمخاذناتوبيس 28</v>
      </c>
      <c r="E235" s="4">
        <v>5001</v>
      </c>
      <c r="F235" s="41" t="str">
        <f>VLOOKUP(E235,mapping!C:J,2,FALSE)</f>
        <v>عماد النجار2</v>
      </c>
      <c r="G235" s="41" t="str">
        <f>IFERROR(VLOOKUP(F235,mapping!$D$3:$J$200,2,FALSE),0)</f>
        <v>المؤسسة 2وردية</v>
      </c>
      <c r="H235" s="41" t="str">
        <f>IFERROR(VLOOKUP(F235,mapping!$D$3:$J$200,3,FALSE),0)</f>
        <v>سعودي</v>
      </c>
      <c r="I235" s="41" t="str">
        <f>IFERROR(VLOOKUP(F235,mapping!$D$3:$J$200,4,FALSE),0)</f>
        <v>المخاذن</v>
      </c>
      <c r="J235" s="41" t="str">
        <f>IFERROR(VLOOKUP(F235,mapping!$D$3:$J$200,5,FALSE),0)</f>
        <v>اتوبيس 28</v>
      </c>
      <c r="K235" s="63">
        <f>IF(W235=mapping!$N$1,IFERROR(VLOOKUP(Table4[[#This Row],[Column1]],mapping!A:L,11,FALSE),0),IF(W235&gt;mapping!$N$1,IFERROR(VLOOKUP(Table4[[#This Row],[Column1]],mapping!A:L,11,FALSE),0),))</f>
        <v>3884</v>
      </c>
      <c r="L235" s="139">
        <v>1</v>
      </c>
      <c r="M235" s="60">
        <f>IF(W235=mapping!$N$1,IFERROR(VLOOKUP(Table4[[#This Row],[Column1]],mapping!A:L,12,FALSE),0),IF(W235&gt;mapping!$N$1,IFERROR(VLOOKUP(Table4[[#This Row],[Column1]],mapping!A:L,12,FALSE),0),0))</f>
        <v>4500</v>
      </c>
      <c r="N235" s="58">
        <f>Table4[[#This Row],[ سعر اليومية ]]*3%*Table4[[#This Row],[عدد الدورات ]]</f>
        <v>116.52</v>
      </c>
      <c r="O235" s="56">
        <f>Table4[[#This Row],[ سعر اليومية ]]*Table4[[#This Row],[عدد الدورات ]]-N235</f>
        <v>3767.48</v>
      </c>
      <c r="P235" s="194"/>
      <c r="Q235" s="194"/>
      <c r="R235" s="194"/>
      <c r="S235" s="58">
        <f>(Table4[[#This Row],[سعر يومية السائق]]*Table4[[#This Row],[عدد الدورات ]])-SUM(Table4[[#This Row],[سلف ]:[خصم ]])+Table4[[#This Row],[اضافي ]]</f>
        <v>4500</v>
      </c>
      <c r="U235" s="58">
        <f>Table4[[#This Row],[ سعر اليومية ]]*Table4[[#This Row],[عدد الدورات ]]-Table4[[#This Row],[سعر يومية السائق]]*L235</f>
        <v>-616</v>
      </c>
      <c r="V235" s="58">
        <f>U235-Table4[[#This Row],[W/H  3%]]</f>
        <v>-732.52</v>
      </c>
      <c r="W235" s="66" t="str">
        <f>Table4[[#This Row],[اليوم]]&amp;Table4[[#This Row],[الشهر ]]&amp;Table4[[#This Row],[العام]]</f>
        <v>252026</v>
      </c>
      <c r="X235" s="66" t="s">
        <v>304</v>
      </c>
    </row>
    <row r="236" spans="1:24" x14ac:dyDescent="0.3">
      <c r="A236" s="62">
        <v>2</v>
      </c>
      <c r="B236" s="62">
        <v>5</v>
      </c>
      <c r="C236" s="62">
        <v>2026</v>
      </c>
      <c r="D236" s="41" t="str">
        <f t="shared" si="29"/>
        <v>عماد النجار 3الدائري 1ورديةسعوديالمخاذناتوبيس 28</v>
      </c>
      <c r="E236" s="4">
        <v>5002</v>
      </c>
      <c r="F236" s="41" t="str">
        <f>VLOOKUP(E236,mapping!C:J,2,FALSE)</f>
        <v>عماد النجار 3</v>
      </c>
      <c r="G236" s="41" t="str">
        <f>IFERROR(VLOOKUP(F236,mapping!$D$3:$J$200,2,FALSE),0)</f>
        <v>الدائري 1وردية</v>
      </c>
      <c r="H236" s="41" t="str">
        <f>IFERROR(VLOOKUP(F236,mapping!$D$3:$J$200,3,FALSE),0)</f>
        <v>سعودي</v>
      </c>
      <c r="I236" s="41" t="str">
        <f>IFERROR(VLOOKUP(F236,mapping!$D$3:$J$200,4,FALSE),0)</f>
        <v>المخاذن</v>
      </c>
      <c r="J236" s="41" t="str">
        <f>IFERROR(VLOOKUP(F236,mapping!$D$3:$J$200,5,FALSE),0)</f>
        <v>اتوبيس 28</v>
      </c>
      <c r="K236" s="63">
        <f>IF(W236=mapping!$N$1,IFERROR(VLOOKUP(Table4[[#This Row],[Column1]],mapping!A:L,11,FALSE),0),IF(W236&gt;mapping!$N$1,IFERROR(VLOOKUP(Table4[[#This Row],[Column1]],mapping!A:L,11,FALSE),0),))</f>
        <v>2448</v>
      </c>
      <c r="L236" s="139">
        <v>1</v>
      </c>
      <c r="M236" s="60">
        <f>IF(W236=mapping!$N$1,IFERROR(VLOOKUP(Table4[[#This Row],[Column1]],mapping!A:L,12,FALSE),0),IF(W236&gt;mapping!$N$1,IFERROR(VLOOKUP(Table4[[#This Row],[Column1]],mapping!A:L,12,FALSE),0),0))</f>
        <v>2500</v>
      </c>
      <c r="N236" s="58">
        <f>Table4[[#This Row],[ سعر اليومية ]]*3%*Table4[[#This Row],[عدد الدورات ]]</f>
        <v>73.44</v>
      </c>
      <c r="O236" s="56">
        <f>Table4[[#This Row],[ سعر اليومية ]]*Table4[[#This Row],[عدد الدورات ]]-N236</f>
        <v>2374.56</v>
      </c>
      <c r="P236" s="194"/>
      <c r="Q236" s="194"/>
      <c r="R236" s="194"/>
      <c r="S236" s="58">
        <f>(Table4[[#This Row],[سعر يومية السائق]]*Table4[[#This Row],[عدد الدورات ]])-SUM(Table4[[#This Row],[سلف ]:[خصم ]])+Table4[[#This Row],[اضافي ]]</f>
        <v>2500</v>
      </c>
      <c r="U236" s="58">
        <f>Table4[[#This Row],[ سعر اليومية ]]*Table4[[#This Row],[عدد الدورات ]]-Table4[[#This Row],[سعر يومية السائق]]*L236</f>
        <v>-52</v>
      </c>
      <c r="V236" s="58">
        <f>U236-Table4[[#This Row],[W/H  3%]]</f>
        <v>-125.44</v>
      </c>
      <c r="W236" s="66" t="str">
        <f>Table4[[#This Row],[اليوم]]&amp;Table4[[#This Row],[الشهر ]]&amp;Table4[[#This Row],[العام]]</f>
        <v>252026</v>
      </c>
      <c r="X236" s="66" t="s">
        <v>304</v>
      </c>
    </row>
    <row r="237" spans="1:24" x14ac:dyDescent="0.3">
      <c r="A237" s="62">
        <v>2</v>
      </c>
      <c r="B237" s="62">
        <v>5</v>
      </c>
      <c r="C237" s="62">
        <v>2026</v>
      </c>
      <c r="D237" s="41" t="str">
        <f t="shared" si="29"/>
        <v>عبد الرحمن1الهرم سعوديدريماتوبيس 28</v>
      </c>
      <c r="E237" s="4">
        <v>5003</v>
      </c>
      <c r="F237" s="41" t="str">
        <f>VLOOKUP(E237,mapping!C:J,2,FALSE)</f>
        <v>عبد الرحمن1</v>
      </c>
      <c r="G237" s="41" t="str">
        <f>IFERROR(VLOOKUP(F237,mapping!$D$3:$J$200,2,FALSE),0)</f>
        <v xml:space="preserve">الهرم </v>
      </c>
      <c r="H237" s="41" t="str">
        <f>IFERROR(VLOOKUP(F237,mapping!$D$3:$J$200,3,FALSE),0)</f>
        <v>سعودي</v>
      </c>
      <c r="I237" s="41" t="str">
        <f>IFERROR(VLOOKUP(F237,mapping!$D$3:$J$200,4,FALSE),0)</f>
        <v>دريم</v>
      </c>
      <c r="J237" s="41" t="str">
        <f>IFERROR(VLOOKUP(F237,mapping!$D$3:$J$200,5,FALSE),0)</f>
        <v>اتوبيس 28</v>
      </c>
      <c r="K237" s="63">
        <f>IF(W237=mapping!$N$1,IFERROR(VLOOKUP(Table4[[#This Row],[Column1]],mapping!A:L,11,FALSE),0),IF(W237&gt;mapping!$N$1,IFERROR(VLOOKUP(Table4[[#This Row],[Column1]],mapping!A:L,11,FALSE),0),))</f>
        <v>994</v>
      </c>
      <c r="L237" s="139">
        <v>1</v>
      </c>
      <c r="M237" s="60">
        <f>IF(W237=mapping!$N$1,IFERROR(VLOOKUP(Table4[[#This Row],[Column1]],mapping!A:L,12,FALSE),0),IF(W237&gt;mapping!$N$1,IFERROR(VLOOKUP(Table4[[#This Row],[Column1]],mapping!A:L,12,FALSE),0),0))</f>
        <v>850</v>
      </c>
      <c r="N237" s="58">
        <f>Table4[[#This Row],[ سعر اليومية ]]*3%*Table4[[#This Row],[عدد الدورات ]]</f>
        <v>29.82</v>
      </c>
      <c r="O237" s="56">
        <f>Table4[[#This Row],[ سعر اليومية ]]*Table4[[#This Row],[عدد الدورات ]]-N237</f>
        <v>964.18</v>
      </c>
      <c r="P237" s="194"/>
      <c r="Q237" s="194"/>
      <c r="R237" s="194"/>
      <c r="S237" s="58">
        <f>(Table4[[#This Row],[سعر يومية السائق]]*Table4[[#This Row],[عدد الدورات ]])-SUM(Table4[[#This Row],[سلف ]:[خصم ]])+Table4[[#This Row],[اضافي ]]</f>
        <v>850</v>
      </c>
      <c r="U237" s="58">
        <f>Table4[[#This Row],[ سعر اليومية ]]*Table4[[#This Row],[عدد الدورات ]]-Table4[[#This Row],[سعر يومية السائق]]*L237</f>
        <v>144</v>
      </c>
      <c r="V237" s="58">
        <f>U237-Table4[[#This Row],[W/H  3%]]</f>
        <v>114.18</v>
      </c>
      <c r="W237" s="66" t="str">
        <f>Table4[[#This Row],[اليوم]]&amp;Table4[[#This Row],[الشهر ]]&amp;Table4[[#This Row],[العام]]</f>
        <v>252026</v>
      </c>
      <c r="X237" s="66" t="s">
        <v>304</v>
      </c>
    </row>
    <row r="238" spans="1:24" x14ac:dyDescent="0.3">
      <c r="A238" s="62">
        <v>2</v>
      </c>
      <c r="B238" s="62">
        <v>5</v>
      </c>
      <c r="C238" s="62">
        <v>2026</v>
      </c>
      <c r="D238" s="41" t="str">
        <f t="shared" si="29"/>
        <v>عبد الرحمن2المؤسسةسعوديدريماتوبيس 28</v>
      </c>
      <c r="E238" s="4">
        <v>5004</v>
      </c>
      <c r="F238" s="41" t="str">
        <f>VLOOKUP(E238,mapping!C:J,2,FALSE)</f>
        <v>عبد الرحمن2</v>
      </c>
      <c r="G238" s="41" t="str">
        <f>IFERROR(VLOOKUP(F238,mapping!$D$3:$J$200,2,FALSE),0)</f>
        <v>المؤسسة</v>
      </c>
      <c r="H238" s="41" t="str">
        <f>IFERROR(VLOOKUP(F238,mapping!$D$3:$J$200,3,FALSE),0)</f>
        <v>سعودي</v>
      </c>
      <c r="I238" s="41" t="str">
        <f>IFERROR(VLOOKUP(F238,mapping!$D$3:$J$200,4,FALSE),0)</f>
        <v>دريم</v>
      </c>
      <c r="J238" s="41" t="str">
        <f>IFERROR(VLOOKUP(F238,mapping!$D$3:$J$200,5,FALSE),0)</f>
        <v>اتوبيس 28</v>
      </c>
      <c r="K238" s="63">
        <f>IF(W238=mapping!$N$1,IFERROR(VLOOKUP(Table4[[#This Row],[Column1]],mapping!A:L,11,FALSE),0),IF(W238&gt;mapping!$N$1,IFERROR(VLOOKUP(Table4[[#This Row],[Column1]],mapping!A:L,11,FALSE),0),))</f>
        <v>994</v>
      </c>
      <c r="L238" s="139">
        <v>1</v>
      </c>
      <c r="M238" s="60">
        <f>IF(W238=mapping!$N$1,IFERROR(VLOOKUP(Table4[[#This Row],[Column1]],mapping!A:L,12,FALSE),0),IF(W238&gt;mapping!$N$1,IFERROR(VLOOKUP(Table4[[#This Row],[Column1]],mapping!A:L,12,FALSE),0),0))</f>
        <v>850</v>
      </c>
      <c r="N238" s="58">
        <f>Table4[[#This Row],[ سعر اليومية ]]*3%*Table4[[#This Row],[عدد الدورات ]]</f>
        <v>29.82</v>
      </c>
      <c r="O238" s="56">
        <f>Table4[[#This Row],[ سعر اليومية ]]*Table4[[#This Row],[عدد الدورات ]]-N238</f>
        <v>964.18</v>
      </c>
      <c r="P238" s="194"/>
      <c r="Q238" s="194"/>
      <c r="R238" s="194"/>
      <c r="S238" s="58">
        <f>(Table4[[#This Row],[سعر يومية السائق]]*Table4[[#This Row],[عدد الدورات ]])-SUM(Table4[[#This Row],[سلف ]:[خصم ]])+Table4[[#This Row],[اضافي ]]</f>
        <v>850</v>
      </c>
      <c r="U238" s="58">
        <f>Table4[[#This Row],[ سعر اليومية ]]*Table4[[#This Row],[عدد الدورات ]]-Table4[[#This Row],[سعر يومية السائق]]*L238</f>
        <v>144</v>
      </c>
      <c r="V238" s="58">
        <f>U238-Table4[[#This Row],[W/H  3%]]</f>
        <v>114.18</v>
      </c>
      <c r="W238" s="66" t="str">
        <f>Table4[[#This Row],[اليوم]]&amp;Table4[[#This Row],[الشهر ]]&amp;Table4[[#This Row],[العام]]</f>
        <v>252026</v>
      </c>
      <c r="X238" s="66" t="s">
        <v>304</v>
      </c>
    </row>
    <row r="239" spans="1:24" x14ac:dyDescent="0.3">
      <c r="A239" s="62">
        <v>2</v>
      </c>
      <c r="B239" s="62">
        <v>5</v>
      </c>
      <c r="C239" s="62">
        <v>2026</v>
      </c>
      <c r="D239" s="41" t="str">
        <f t="shared" si="29"/>
        <v>فرج 1حلوانسعوديهايد باركاتوبيس 28</v>
      </c>
      <c r="E239" s="4">
        <v>5005</v>
      </c>
      <c r="F239" s="41" t="str">
        <f>VLOOKUP(E239,mapping!C:J,2,FALSE)</f>
        <v>فرج 1</v>
      </c>
      <c r="G239" s="41" t="str">
        <f>IFERROR(VLOOKUP(F239,mapping!$D$3:$J$200,2,FALSE),0)</f>
        <v>حلوان</v>
      </c>
      <c r="H239" s="41" t="str">
        <f>IFERROR(VLOOKUP(F239,mapping!$D$3:$J$200,3,FALSE),0)</f>
        <v>سعودي</v>
      </c>
      <c r="I239" s="41" t="str">
        <f>IFERROR(VLOOKUP(F239,mapping!$D$3:$J$200,4,FALSE),0)</f>
        <v>هايد بارك</v>
      </c>
      <c r="J239" s="41" t="str">
        <f>IFERROR(VLOOKUP(F239,mapping!$D$3:$J$200,5,FALSE),0)</f>
        <v>اتوبيس 28</v>
      </c>
      <c r="K239" s="63">
        <f>IF(W239=mapping!$N$1,IFERROR(VLOOKUP(Table4[[#This Row],[Column1]],mapping!A:L,11,FALSE),0),IF(W239&gt;mapping!$N$1,IFERROR(VLOOKUP(Table4[[#This Row],[Column1]],mapping!A:L,11,FALSE),0),))</f>
        <v>4634</v>
      </c>
      <c r="L239" s="139">
        <v>1</v>
      </c>
      <c r="M239" s="60">
        <f>IF(W239=mapping!$N$1,IFERROR(VLOOKUP(Table4[[#This Row],[Column1]],mapping!A:L,12,FALSE),0),IF(W239&gt;mapping!$N$1,IFERROR(VLOOKUP(Table4[[#This Row],[Column1]],mapping!A:L,12,FALSE),0),0))</f>
        <v>3750</v>
      </c>
      <c r="N239" s="58">
        <f>Table4[[#This Row],[ سعر اليومية ]]*3%*Table4[[#This Row],[عدد الدورات ]]</f>
        <v>139.01999999999998</v>
      </c>
      <c r="O239" s="56">
        <f>Table4[[#This Row],[ سعر اليومية ]]*Table4[[#This Row],[عدد الدورات ]]-N239</f>
        <v>4494.9799999999996</v>
      </c>
      <c r="P239" s="194"/>
      <c r="Q239" s="194"/>
      <c r="R239" s="194"/>
      <c r="S239" s="58">
        <f>(Table4[[#This Row],[سعر يومية السائق]]*Table4[[#This Row],[عدد الدورات ]])-SUM(Table4[[#This Row],[سلف ]:[خصم ]])+Table4[[#This Row],[اضافي ]]</f>
        <v>3750</v>
      </c>
      <c r="U239" s="58">
        <f>Table4[[#This Row],[ سعر اليومية ]]*Table4[[#This Row],[عدد الدورات ]]-Table4[[#This Row],[سعر يومية السائق]]*L239</f>
        <v>884</v>
      </c>
      <c r="V239" s="58">
        <f>U239-Table4[[#This Row],[W/H  3%]]</f>
        <v>744.98</v>
      </c>
      <c r="W239" s="66" t="str">
        <f>Table4[[#This Row],[اليوم]]&amp;Table4[[#This Row],[الشهر ]]&amp;Table4[[#This Row],[العام]]</f>
        <v>252026</v>
      </c>
      <c r="X239" s="66" t="s">
        <v>304</v>
      </c>
    </row>
    <row r="240" spans="1:24" x14ac:dyDescent="0.3">
      <c r="A240" s="62">
        <v>2</v>
      </c>
      <c r="B240" s="62">
        <v>5</v>
      </c>
      <c r="C240" s="62">
        <v>2026</v>
      </c>
      <c r="D240" s="41" t="str">
        <f t="shared" si="29"/>
        <v>فرج 6حلوان مبيتسعوديهايد باركاتوبيس 28</v>
      </c>
      <c r="E240" s="4">
        <v>5029</v>
      </c>
      <c r="F240" s="41" t="str">
        <f>VLOOKUP(E240,mapping!C:J,2,FALSE)</f>
        <v>فرج 6</v>
      </c>
      <c r="G240" s="41" t="str">
        <f>IFERROR(VLOOKUP(F240,mapping!$D$3:$J$200,2,FALSE),0)</f>
        <v>حلوان مبيت</v>
      </c>
      <c r="H240" s="41" t="str">
        <f>IFERROR(VLOOKUP(F240,mapping!$D$3:$J$200,3,FALSE),0)</f>
        <v>سعودي</v>
      </c>
      <c r="I240" s="41" t="str">
        <f>IFERROR(VLOOKUP(F240,mapping!$D$3:$J$200,4,FALSE),0)</f>
        <v>هايد بارك</v>
      </c>
      <c r="J240" s="41" t="str">
        <f>IFERROR(VLOOKUP(F240,mapping!$D$3:$J$200,5,FALSE),0)</f>
        <v>اتوبيس 28</v>
      </c>
      <c r="K240" s="63">
        <f>IF(W240=mapping!$N$1,IFERROR(VLOOKUP(Table4[[#This Row],[Column1]],mapping!A:L,11,FALSE),0),IF(W240&gt;mapping!$N$1,IFERROR(VLOOKUP(Table4[[#This Row],[Column1]],mapping!A:L,11,FALSE),0),))</f>
        <v>1482</v>
      </c>
      <c r="L240" s="139">
        <v>1</v>
      </c>
      <c r="M240" s="60">
        <f>IF(W240=mapping!$N$1,IFERROR(VLOOKUP(Table4[[#This Row],[Column1]],mapping!A:L,12,FALSE),0),IF(W240&gt;mapping!$N$1,IFERROR(VLOOKUP(Table4[[#This Row],[Column1]],mapping!A:L,12,FALSE),0),0))</f>
        <v>750</v>
      </c>
      <c r="N240" s="58">
        <f>Table4[[#This Row],[ سعر اليومية ]]*3%*Table4[[#This Row],[عدد الدورات ]]</f>
        <v>44.46</v>
      </c>
      <c r="O240" s="56">
        <f>Table4[[#This Row],[ سعر اليومية ]]*Table4[[#This Row],[عدد الدورات ]]-N240</f>
        <v>1437.54</v>
      </c>
      <c r="P240" s="194"/>
      <c r="Q240" s="194"/>
      <c r="R240" s="194"/>
      <c r="S240" s="58">
        <f>(Table4[[#This Row],[سعر يومية السائق]]*Table4[[#This Row],[عدد الدورات ]])-SUM(Table4[[#This Row],[سلف ]:[خصم ]])+Table4[[#This Row],[اضافي ]]</f>
        <v>750</v>
      </c>
      <c r="U240" s="58">
        <f>Table4[[#This Row],[ سعر اليومية ]]*Table4[[#This Row],[عدد الدورات ]]-Table4[[#This Row],[سعر يومية السائق]]*L240</f>
        <v>732</v>
      </c>
      <c r="V240" s="58">
        <f>U240-Table4[[#This Row],[W/H  3%]]</f>
        <v>687.54</v>
      </c>
      <c r="W240" s="66" t="str">
        <f>Table4[[#This Row],[اليوم]]&amp;Table4[[#This Row],[الشهر ]]&amp;Table4[[#This Row],[العام]]</f>
        <v>252026</v>
      </c>
      <c r="X240" s="66" t="s">
        <v>304</v>
      </c>
    </row>
    <row r="241" spans="1:24" x14ac:dyDescent="0.3">
      <c r="A241" s="62">
        <v>2</v>
      </c>
      <c r="B241" s="62">
        <v>5</v>
      </c>
      <c r="C241" s="62">
        <v>2026</v>
      </c>
      <c r="D241" s="41" t="str">
        <f t="shared" si="29"/>
        <v>ممدوح كيلاني 3القومية سعوديهايد باركميكروباص صيني</v>
      </c>
      <c r="E241" s="4">
        <v>5006</v>
      </c>
      <c r="F241" s="41" t="str">
        <f>VLOOKUP(E241,mapping!C:J,2,FALSE)</f>
        <v>ممدوح كيلاني 3</v>
      </c>
      <c r="G241" s="41" t="str">
        <f>IFERROR(VLOOKUP(F241,mapping!$D$3:$J$200,2,FALSE),0)</f>
        <v xml:space="preserve">القومية </v>
      </c>
      <c r="H241" s="41" t="str">
        <f>IFERROR(VLOOKUP(F241,mapping!$D$3:$J$200,3,FALSE),0)</f>
        <v>سعودي</v>
      </c>
      <c r="I241" s="41" t="str">
        <f>IFERROR(VLOOKUP(F241,mapping!$D$3:$J$200,4,FALSE),0)</f>
        <v>هايد بارك</v>
      </c>
      <c r="J241" s="41" t="str">
        <f>IFERROR(VLOOKUP(F241,mapping!$D$3:$J$200,5,FALSE),0)</f>
        <v>ميكروباص صيني</v>
      </c>
      <c r="K241" s="63">
        <f>IF(W241=mapping!$N$1,IFERROR(VLOOKUP(Table4[[#This Row],[Column1]],mapping!A:L,11,FALSE),0),IF(W241&gt;mapping!$N$1,IFERROR(VLOOKUP(Table4[[#This Row],[Column1]],mapping!A:L,11,FALSE),0),))</f>
        <v>2965</v>
      </c>
      <c r="L241" s="139">
        <v>1</v>
      </c>
      <c r="M241" s="60">
        <f>IF(W241=mapping!$N$1,IFERROR(VLOOKUP(Table4[[#This Row],[Column1]],mapping!A:L,12,FALSE),0),IF(W241&gt;mapping!$N$1,IFERROR(VLOOKUP(Table4[[#This Row],[Column1]],mapping!A:L,12,FALSE),0),0))</f>
        <v>2500</v>
      </c>
      <c r="N241" s="58">
        <f>Table4[[#This Row],[ سعر اليومية ]]*3%*Table4[[#This Row],[عدد الدورات ]]</f>
        <v>88.95</v>
      </c>
      <c r="O241" s="56">
        <f>Table4[[#This Row],[ سعر اليومية ]]*Table4[[#This Row],[عدد الدورات ]]-N241</f>
        <v>2876.05</v>
      </c>
      <c r="P241" s="194"/>
      <c r="Q241" s="194"/>
      <c r="R241" s="194"/>
      <c r="S241" s="58">
        <f>(Table4[[#This Row],[سعر يومية السائق]]*Table4[[#This Row],[عدد الدورات ]])-SUM(Table4[[#This Row],[سلف ]:[خصم ]])+Table4[[#This Row],[اضافي ]]</f>
        <v>2500</v>
      </c>
      <c r="U241" s="58">
        <f>Table4[[#This Row],[ سعر اليومية ]]*Table4[[#This Row],[عدد الدورات ]]-Table4[[#This Row],[سعر يومية السائق]]*L241</f>
        <v>465</v>
      </c>
      <c r="V241" s="58">
        <f>U241-Table4[[#This Row],[W/H  3%]]</f>
        <v>376.05</v>
      </c>
      <c r="W241" s="66" t="str">
        <f>Table4[[#This Row],[اليوم]]&amp;Table4[[#This Row],[الشهر ]]&amp;Table4[[#This Row],[العام]]</f>
        <v>252026</v>
      </c>
      <c r="X241" s="66" t="s">
        <v>304</v>
      </c>
    </row>
    <row r="242" spans="1:24" x14ac:dyDescent="0.3">
      <c r="A242" s="62">
        <v>2</v>
      </c>
      <c r="B242" s="62">
        <v>5</v>
      </c>
      <c r="C242" s="62">
        <v>2026</v>
      </c>
      <c r="D242" s="41" t="str">
        <f t="shared" ref="D242:D303" si="34">F242&amp;G242&amp;H242&amp;I242&amp;J242</f>
        <v>محمد جمال طوسونالمنيبسعوديهايد باركاتوبيس 28</v>
      </c>
      <c r="E242" s="4">
        <v>5025</v>
      </c>
      <c r="F242" s="41" t="str">
        <f>VLOOKUP(E242,mapping!C:J,2,FALSE)</f>
        <v>محمد جمال طوسون</v>
      </c>
      <c r="G242" s="41" t="str">
        <f>IFERROR(VLOOKUP(F242,mapping!$D$3:$J$200,2,FALSE),0)</f>
        <v>المنيب</v>
      </c>
      <c r="H242" s="41" t="str">
        <f>IFERROR(VLOOKUP(F242,mapping!$D$3:$J$200,3,FALSE),0)</f>
        <v>سعودي</v>
      </c>
      <c r="I242" s="41" t="str">
        <f>IFERROR(VLOOKUP(F242,mapping!$D$3:$J$200,4,FALSE),0)</f>
        <v>هايد بارك</v>
      </c>
      <c r="J242" s="41" t="str">
        <f>IFERROR(VLOOKUP(F242,mapping!$D$3:$J$200,5,FALSE),0)</f>
        <v>اتوبيس 28</v>
      </c>
      <c r="K242" s="63">
        <f>IF(W242=mapping!$N$1,IFERROR(VLOOKUP(Table4[[#This Row],[Column1]],mapping!A:L,11,FALSE),0),IF(W242&gt;mapping!$N$1,IFERROR(VLOOKUP(Table4[[#This Row],[Column1]],mapping!A:L,11,FALSE),0),))</f>
        <v>4634</v>
      </c>
      <c r="L242" s="139">
        <v>1</v>
      </c>
      <c r="M242" s="60">
        <f>IF(W242=mapping!$N$1,IFERROR(VLOOKUP(Table4[[#This Row],[Column1]],mapping!A:L,12,FALSE),0),IF(W242&gt;mapping!$N$1,IFERROR(VLOOKUP(Table4[[#This Row],[Column1]],mapping!A:L,12,FALSE),0),0))</f>
        <v>3800</v>
      </c>
      <c r="N242" s="58">
        <f>Table4[[#This Row],[ سعر اليومية ]]*3%*Table4[[#This Row],[عدد الدورات ]]</f>
        <v>139.01999999999998</v>
      </c>
      <c r="O242" s="56">
        <f>Table4[[#This Row],[ سعر اليومية ]]*Table4[[#This Row],[عدد الدورات ]]-N242</f>
        <v>4494.9799999999996</v>
      </c>
      <c r="P242" s="194"/>
      <c r="Q242" s="194"/>
      <c r="R242" s="194"/>
      <c r="S242" s="58">
        <f>(Table4[[#This Row],[سعر يومية السائق]]*Table4[[#This Row],[عدد الدورات ]])-SUM(Table4[[#This Row],[سلف ]:[خصم ]])+Table4[[#This Row],[اضافي ]]</f>
        <v>3800</v>
      </c>
      <c r="U242" s="58">
        <f>Table4[[#This Row],[ سعر اليومية ]]*Table4[[#This Row],[عدد الدورات ]]-Table4[[#This Row],[سعر يومية السائق]]*L242</f>
        <v>834</v>
      </c>
      <c r="V242" s="58">
        <f>U242-Table4[[#This Row],[W/H  3%]]</f>
        <v>694.98</v>
      </c>
      <c r="W242" s="66" t="str">
        <f>Table4[[#This Row],[اليوم]]&amp;Table4[[#This Row],[الشهر ]]&amp;Table4[[#This Row],[العام]]</f>
        <v>252026</v>
      </c>
      <c r="X242" s="66" t="s">
        <v>304</v>
      </c>
    </row>
    <row r="243" spans="1:24" x14ac:dyDescent="0.3">
      <c r="A243" s="62">
        <v>2</v>
      </c>
      <c r="B243" s="62">
        <v>5</v>
      </c>
      <c r="C243" s="62">
        <v>2026</v>
      </c>
      <c r="D243" s="41" t="str">
        <f t="shared" si="34"/>
        <v>مصطفي رشدي1المنيب 2 ورديةسعوديميفيداميكروباص صيني</v>
      </c>
      <c r="E243" s="4">
        <v>5007</v>
      </c>
      <c r="F243" s="41" t="str">
        <f>VLOOKUP(E243,mapping!C:J,2,FALSE)</f>
        <v>مصطفي رشدي1</v>
      </c>
      <c r="G243" s="41" t="str">
        <f>IFERROR(VLOOKUP(F243,mapping!$D$3:$J$200,2,FALSE),0)</f>
        <v>المنيب 2 وردية</v>
      </c>
      <c r="H243" s="41" t="str">
        <f>IFERROR(VLOOKUP(F243,mapping!$D$3:$J$200,3,FALSE),0)</f>
        <v>سعودي</v>
      </c>
      <c r="I243" s="41" t="str">
        <f>IFERROR(VLOOKUP(F243,mapping!$D$3:$J$200,4,FALSE),0)</f>
        <v>ميفيدا</v>
      </c>
      <c r="J243" s="41" t="str">
        <f>IFERROR(VLOOKUP(F243,mapping!$D$3:$J$200,5,FALSE),0)</f>
        <v>ميكروباص صيني</v>
      </c>
      <c r="K243" s="63">
        <f>IF(W243=mapping!$N$1,IFERROR(VLOOKUP(Table4[[#This Row],[Column1]],mapping!A:L,11,FALSE),0),IF(W243&gt;mapping!$N$1,IFERROR(VLOOKUP(Table4[[#This Row],[Column1]],mapping!A:L,11,FALSE),0),))</f>
        <v>2965</v>
      </c>
      <c r="L243" s="139">
        <v>1</v>
      </c>
      <c r="M243" s="60">
        <f>IF(W243=mapping!$N$1,IFERROR(VLOOKUP(Table4[[#This Row],[Column1]],mapping!A:L,12,FALSE),0),IF(W243&gt;mapping!$N$1,IFERROR(VLOOKUP(Table4[[#This Row],[Column1]],mapping!A:L,12,FALSE),0),0))</f>
        <v>2150</v>
      </c>
      <c r="N243" s="58">
        <f>Table4[[#This Row],[ سعر اليومية ]]*3%*Table4[[#This Row],[عدد الدورات ]]</f>
        <v>88.95</v>
      </c>
      <c r="O243" s="56">
        <f>Table4[[#This Row],[ سعر اليومية ]]*Table4[[#This Row],[عدد الدورات ]]-N243</f>
        <v>2876.05</v>
      </c>
      <c r="P243" s="194"/>
      <c r="Q243" s="194"/>
      <c r="R243" s="194"/>
      <c r="S243" s="58">
        <f>(Table4[[#This Row],[سعر يومية السائق]]*Table4[[#This Row],[عدد الدورات ]])-SUM(Table4[[#This Row],[سلف ]:[خصم ]])+Table4[[#This Row],[اضافي ]]</f>
        <v>2150</v>
      </c>
      <c r="U243" s="58">
        <f>Table4[[#This Row],[ سعر اليومية ]]*Table4[[#This Row],[عدد الدورات ]]-Table4[[#This Row],[سعر يومية السائق]]*L243</f>
        <v>815</v>
      </c>
      <c r="V243" s="58">
        <f>U243-Table4[[#This Row],[W/H  3%]]</f>
        <v>726.05</v>
      </c>
      <c r="W243" s="66" t="str">
        <f>Table4[[#This Row],[اليوم]]&amp;Table4[[#This Row],[الشهر ]]&amp;Table4[[#This Row],[العام]]</f>
        <v>252026</v>
      </c>
      <c r="X243" s="66" t="s">
        <v>304</v>
      </c>
    </row>
    <row r="244" spans="1:24" x14ac:dyDescent="0.3">
      <c r="A244" s="62">
        <v>2</v>
      </c>
      <c r="B244" s="62">
        <v>5</v>
      </c>
      <c r="C244" s="62">
        <v>2026</v>
      </c>
      <c r="D244" s="41" t="str">
        <f t="shared" si="34"/>
        <v>فرج 2حلوان 2 ورديةسعوديميفيداميكروباص صيني</v>
      </c>
      <c r="E244" s="4">
        <v>5009</v>
      </c>
      <c r="F244" s="41" t="str">
        <f>VLOOKUP(E244,mapping!C:J,2,FALSE)</f>
        <v>فرج 2</v>
      </c>
      <c r="G244" s="41" t="str">
        <f>IFERROR(VLOOKUP(F244,mapping!$D$3:$J$200,2,FALSE),0)</f>
        <v>حلوان 2 وردية</v>
      </c>
      <c r="H244" s="41" t="str">
        <f>IFERROR(VLOOKUP(F244,mapping!$D$3:$J$200,3,FALSE),0)</f>
        <v>سعودي</v>
      </c>
      <c r="I244" s="41" t="str">
        <f>IFERROR(VLOOKUP(F244,mapping!$D$3:$J$200,4,FALSE),0)</f>
        <v>ميفيدا</v>
      </c>
      <c r="J244" s="41" t="str">
        <f>IFERROR(VLOOKUP(F244,mapping!$D$3:$J$200,5,FALSE),0)</f>
        <v>ميكروباص صيني</v>
      </c>
      <c r="K244" s="63">
        <f>IF(W244=mapping!$N$1,IFERROR(VLOOKUP(Table4[[#This Row],[Column1]],mapping!A:L,11,FALSE),0),IF(W244&gt;mapping!$N$1,IFERROR(VLOOKUP(Table4[[#This Row],[Column1]],mapping!A:L,11,FALSE),0),))</f>
        <v>2965</v>
      </c>
      <c r="L244" s="139">
        <v>1</v>
      </c>
      <c r="M244" s="60">
        <f>IF(W244=mapping!$N$1,IFERROR(VLOOKUP(Table4[[#This Row],[Column1]],mapping!A:L,12,FALSE),0),IF(W244&gt;mapping!$N$1,IFERROR(VLOOKUP(Table4[[#This Row],[Column1]],mapping!A:L,12,FALSE),0),0))</f>
        <v>2250</v>
      </c>
      <c r="N244" s="58">
        <f>Table4[[#This Row],[ سعر اليومية ]]*3%*Table4[[#This Row],[عدد الدورات ]]</f>
        <v>88.95</v>
      </c>
      <c r="O244" s="56">
        <f>Table4[[#This Row],[ سعر اليومية ]]*Table4[[#This Row],[عدد الدورات ]]-N244</f>
        <v>2876.05</v>
      </c>
      <c r="P244" s="194"/>
      <c r="Q244" s="194"/>
      <c r="R244" s="194"/>
      <c r="S244" s="58">
        <f>(Table4[[#This Row],[سعر يومية السائق]]*Table4[[#This Row],[عدد الدورات ]])-SUM(Table4[[#This Row],[سلف ]:[خصم ]])+Table4[[#This Row],[اضافي ]]</f>
        <v>2250</v>
      </c>
      <c r="U244" s="58">
        <f>Table4[[#This Row],[ سعر اليومية ]]*Table4[[#This Row],[عدد الدورات ]]-Table4[[#This Row],[سعر يومية السائق]]*L244</f>
        <v>715</v>
      </c>
      <c r="V244" s="58">
        <f>U244-Table4[[#This Row],[W/H  3%]]</f>
        <v>626.04999999999995</v>
      </c>
      <c r="W244" s="66" t="str">
        <f>Table4[[#This Row],[اليوم]]&amp;Table4[[#This Row],[الشهر ]]&amp;Table4[[#This Row],[العام]]</f>
        <v>252026</v>
      </c>
      <c r="X244" s="66" t="s">
        <v>304</v>
      </c>
    </row>
    <row r="245" spans="1:24" x14ac:dyDescent="0.3">
      <c r="A245" s="62">
        <v>2</v>
      </c>
      <c r="B245" s="62">
        <v>5</v>
      </c>
      <c r="C245" s="62">
        <v>2026</v>
      </c>
      <c r="D245" s="41" t="str">
        <f t="shared" si="34"/>
        <v>فرج 3حلوان 2 ورديةسعوديالقطاميةاتوبيس 28</v>
      </c>
      <c r="E245" s="4">
        <v>5010</v>
      </c>
      <c r="F245" s="41" t="str">
        <f>VLOOKUP(E245,mapping!C:J,2,FALSE)</f>
        <v>فرج 3</v>
      </c>
      <c r="G245" s="41" t="str">
        <f>IFERROR(VLOOKUP(F245,mapping!$D$3:$J$200,2,FALSE),0)</f>
        <v>حلوان 2 وردية</v>
      </c>
      <c r="H245" s="41" t="str">
        <f>IFERROR(VLOOKUP(F245,mapping!$D$3:$J$200,3,FALSE),0)</f>
        <v>سعودي</v>
      </c>
      <c r="I245" s="41" t="str">
        <f>IFERROR(VLOOKUP(F245,mapping!$D$3:$J$200,4,FALSE),0)</f>
        <v>القطامية</v>
      </c>
      <c r="J245" s="41" t="str">
        <f>IFERROR(VLOOKUP(F245,mapping!$D$3:$J$200,5,FALSE),0)</f>
        <v>اتوبيس 28</v>
      </c>
      <c r="K245" s="63">
        <f>IF(W245=mapping!$N$1,IFERROR(VLOOKUP(Table4[[#This Row],[Column1]],mapping!A:L,11,FALSE),0),IF(W245&gt;mapping!$N$1,IFERROR(VLOOKUP(Table4[[#This Row],[Column1]],mapping!A:L,11,FALSE),0),))</f>
        <v>3415</v>
      </c>
      <c r="L245" s="139">
        <v>1</v>
      </c>
      <c r="M245" s="60">
        <f>IF(W245=mapping!$N$1,IFERROR(VLOOKUP(Table4[[#This Row],[Column1]],mapping!A:L,12,FALSE),0),IF(W245&gt;mapping!$N$1,IFERROR(VLOOKUP(Table4[[#This Row],[Column1]],mapping!A:L,12,FALSE),0),0))</f>
        <v>3400</v>
      </c>
      <c r="N245" s="58">
        <f>Table4[[#This Row],[ سعر اليومية ]]*3%*Table4[[#This Row],[عدد الدورات ]]</f>
        <v>102.45</v>
      </c>
      <c r="O245" s="56">
        <f>Table4[[#This Row],[ سعر اليومية ]]*Table4[[#This Row],[عدد الدورات ]]-N245</f>
        <v>3312.55</v>
      </c>
      <c r="P245" s="194"/>
      <c r="Q245" s="194"/>
      <c r="R245" s="194"/>
      <c r="S245" s="58">
        <f>(Table4[[#This Row],[سعر يومية السائق]]*Table4[[#This Row],[عدد الدورات ]])-SUM(Table4[[#This Row],[سلف ]:[خصم ]])+Table4[[#This Row],[اضافي ]]</f>
        <v>3400</v>
      </c>
      <c r="U245" s="58">
        <f>Table4[[#This Row],[ سعر اليومية ]]*Table4[[#This Row],[عدد الدورات ]]-Table4[[#This Row],[سعر يومية السائق]]*L245</f>
        <v>15</v>
      </c>
      <c r="V245" s="58">
        <f>U245-Table4[[#This Row],[W/H  3%]]</f>
        <v>-87.45</v>
      </c>
      <c r="W245" s="66" t="str">
        <f>Table4[[#This Row],[اليوم]]&amp;Table4[[#This Row],[الشهر ]]&amp;Table4[[#This Row],[العام]]</f>
        <v>252026</v>
      </c>
      <c r="X245" s="66" t="s">
        <v>304</v>
      </c>
    </row>
    <row r="246" spans="1:24" x14ac:dyDescent="0.3">
      <c r="A246" s="62">
        <v>2</v>
      </c>
      <c r="B246" s="62">
        <v>5</v>
      </c>
      <c r="C246" s="62">
        <v>2026</v>
      </c>
      <c r="D246" s="41" t="str">
        <f t="shared" si="34"/>
        <v>فرج 4مايو ورديةسعوديالقطاميةميكروباص</v>
      </c>
      <c r="E246" s="4">
        <v>5011</v>
      </c>
      <c r="F246" s="41" t="str">
        <f>VLOOKUP(E246,mapping!C:J,2,FALSE)</f>
        <v>فرج 4</v>
      </c>
      <c r="G246" s="41" t="str">
        <f>IFERROR(VLOOKUP(F246,mapping!$D$3:$J$200,2,FALSE),0)</f>
        <v>مايو وردية</v>
      </c>
      <c r="H246" s="41" t="str">
        <f>IFERROR(VLOOKUP(F246,mapping!$D$3:$J$200,3,FALSE),0)</f>
        <v>سعودي</v>
      </c>
      <c r="I246" s="41" t="str">
        <f>IFERROR(VLOOKUP(F246,mapping!$D$3:$J$200,4,FALSE),0)</f>
        <v>القطامية</v>
      </c>
      <c r="J246" s="41" t="str">
        <f>IFERROR(VLOOKUP(F246,mapping!$D$3:$J$200,5,FALSE),0)</f>
        <v>ميكروباص</v>
      </c>
      <c r="K246" s="63">
        <f>IF(W246=mapping!$N$1,IFERROR(VLOOKUP(Table4[[#This Row],[Column1]],mapping!A:L,11,FALSE),0),IF(W246&gt;mapping!$N$1,IFERROR(VLOOKUP(Table4[[#This Row],[Column1]],mapping!A:L,11,FALSE),0),))</f>
        <v>1222</v>
      </c>
      <c r="L246" s="139">
        <v>1</v>
      </c>
      <c r="M246" s="60">
        <f>IF(W246=mapping!$N$1,IFERROR(VLOOKUP(Table4[[#This Row],[Column1]],mapping!A:L,12,FALSE),0),IF(W246&gt;mapping!$N$1,IFERROR(VLOOKUP(Table4[[#This Row],[Column1]],mapping!A:L,12,FALSE),0),0))</f>
        <v>1180</v>
      </c>
      <c r="N246" s="58">
        <f>Table4[[#This Row],[ سعر اليومية ]]*3%*Table4[[#This Row],[عدد الدورات ]]</f>
        <v>36.659999999999997</v>
      </c>
      <c r="O246" s="56">
        <f>Table4[[#This Row],[ سعر اليومية ]]*Table4[[#This Row],[عدد الدورات ]]-N246</f>
        <v>1185.3399999999999</v>
      </c>
      <c r="P246" s="194"/>
      <c r="Q246" s="194"/>
      <c r="R246" s="194"/>
      <c r="S246" s="58">
        <f>(Table4[[#This Row],[سعر يومية السائق]]*Table4[[#This Row],[عدد الدورات ]])-SUM(Table4[[#This Row],[سلف ]:[خصم ]])+Table4[[#This Row],[اضافي ]]</f>
        <v>1180</v>
      </c>
      <c r="U246" s="58">
        <f>Table4[[#This Row],[ سعر اليومية ]]*Table4[[#This Row],[عدد الدورات ]]-Table4[[#This Row],[سعر يومية السائق]]*L246</f>
        <v>42</v>
      </c>
      <c r="V246" s="58">
        <f>U246-Table4[[#This Row],[W/H  3%]]</f>
        <v>5.3400000000000034</v>
      </c>
      <c r="W246" s="66" t="str">
        <f>Table4[[#This Row],[اليوم]]&amp;Table4[[#This Row],[الشهر ]]&amp;Table4[[#This Row],[العام]]</f>
        <v>252026</v>
      </c>
      <c r="X246" s="66" t="s">
        <v>304</v>
      </c>
    </row>
    <row r="247" spans="1:24" x14ac:dyDescent="0.3">
      <c r="A247" s="62">
        <v>2</v>
      </c>
      <c r="B247" s="62">
        <v>5</v>
      </c>
      <c r="C247" s="62">
        <v>2026</v>
      </c>
      <c r="D247" s="41" t="str">
        <f t="shared" si="34"/>
        <v>مصطفي رشدي3المنيب5شفتسعوديالقطاميةاتوبيس 28</v>
      </c>
      <c r="E247" s="4">
        <v>5012</v>
      </c>
      <c r="F247" s="41" t="str">
        <f>VLOOKUP(E247,mapping!C:J,2,FALSE)</f>
        <v>مصطفي رشدي3</v>
      </c>
      <c r="G247" s="41" t="str">
        <f>IFERROR(VLOOKUP(F247,mapping!$D$3:$J$200,2,FALSE),0)</f>
        <v>المنيب5شفت</v>
      </c>
      <c r="H247" s="41" t="str">
        <f>IFERROR(VLOOKUP(F247,mapping!$D$3:$J$200,3,FALSE),0)</f>
        <v>سعودي</v>
      </c>
      <c r="I247" s="41" t="str">
        <f>IFERROR(VLOOKUP(F247,mapping!$D$3:$J$200,4,FALSE),0)</f>
        <v>القطامية</v>
      </c>
      <c r="J247" s="41" t="str">
        <f>IFERROR(VLOOKUP(F247,mapping!$D$3:$J$200,5,FALSE),0)</f>
        <v>اتوبيس 28</v>
      </c>
      <c r="K247" s="63">
        <f>IF(W247=mapping!$N$1,IFERROR(VLOOKUP(Table4[[#This Row],[Column1]],mapping!A:L,11,FALSE),0),IF(W247&gt;mapping!$N$1,IFERROR(VLOOKUP(Table4[[#This Row],[Column1]],mapping!A:L,11,FALSE),0),))</f>
        <v>2649</v>
      </c>
      <c r="L247" s="139">
        <v>1</v>
      </c>
      <c r="M247" s="60">
        <f>IF(W247=mapping!$N$1,IFERROR(VLOOKUP(Table4[[#This Row],[Column1]],mapping!A:L,12,FALSE),0),IF(W247&gt;mapping!$N$1,IFERROR(VLOOKUP(Table4[[#This Row],[Column1]],mapping!A:L,12,FALSE),0),0))</f>
        <v>2060</v>
      </c>
      <c r="N247" s="58">
        <f>Table4[[#This Row],[ سعر اليومية ]]*3%*Table4[[#This Row],[عدد الدورات ]]</f>
        <v>79.47</v>
      </c>
      <c r="O247" s="56">
        <f>Table4[[#This Row],[ سعر اليومية ]]*Table4[[#This Row],[عدد الدورات ]]-N247</f>
        <v>2569.5300000000002</v>
      </c>
      <c r="P247" s="194"/>
      <c r="Q247" s="194"/>
      <c r="R247" s="194"/>
      <c r="S247" s="58">
        <f>(Table4[[#This Row],[سعر يومية السائق]]*Table4[[#This Row],[عدد الدورات ]])-SUM(Table4[[#This Row],[سلف ]:[خصم ]])+Table4[[#This Row],[اضافي ]]</f>
        <v>2060</v>
      </c>
      <c r="U247" s="58">
        <f>Table4[[#This Row],[ سعر اليومية ]]*Table4[[#This Row],[عدد الدورات ]]-Table4[[#This Row],[سعر يومية السائق]]*L247</f>
        <v>589</v>
      </c>
      <c r="V247" s="58">
        <f>U247-Table4[[#This Row],[W/H  3%]]</f>
        <v>509.53</v>
      </c>
      <c r="W247" s="66" t="str">
        <f>Table4[[#This Row],[اليوم]]&amp;Table4[[#This Row],[الشهر ]]&amp;Table4[[#This Row],[العام]]</f>
        <v>252026</v>
      </c>
      <c r="X247" s="66" t="s">
        <v>304</v>
      </c>
    </row>
    <row r="248" spans="1:24" x14ac:dyDescent="0.3">
      <c r="A248" s="62">
        <v>2</v>
      </c>
      <c r="B248" s="62">
        <v>5</v>
      </c>
      <c r="C248" s="62">
        <v>2026</v>
      </c>
      <c r="D248" s="41" t="str">
        <f t="shared" si="34"/>
        <v>مصطفي رشدي4المنيب Wصباحيةسعوديالقطاميةاتوبيس 28</v>
      </c>
      <c r="E248" s="4">
        <v>5013</v>
      </c>
      <c r="F248" s="41" t="str">
        <f>VLOOKUP(E248,mapping!C:J,2,FALSE)</f>
        <v>مصطفي رشدي4</v>
      </c>
      <c r="G248" s="41" t="str">
        <f>IFERROR(VLOOKUP(F248,mapping!$D$3:$J$200,2,FALSE),0)</f>
        <v>المنيب Wصباحية</v>
      </c>
      <c r="H248" s="41" t="str">
        <f>IFERROR(VLOOKUP(F248,mapping!$D$3:$J$200,3,FALSE),0)</f>
        <v>سعودي</v>
      </c>
      <c r="I248" s="41" t="str">
        <f>IFERROR(VLOOKUP(F248,mapping!$D$3:$J$200,4,FALSE),0)</f>
        <v>القطامية</v>
      </c>
      <c r="J248" s="41" t="str">
        <f>IFERROR(VLOOKUP(F248,mapping!$D$3:$J$200,5,FALSE),0)</f>
        <v>اتوبيس 28</v>
      </c>
      <c r="K248" s="63">
        <f>IF(W248=mapping!$N$1,IFERROR(VLOOKUP(Table4[[#This Row],[Column1]],mapping!A:L,11,FALSE),0),IF(W248&gt;mapping!$N$1,IFERROR(VLOOKUP(Table4[[#This Row],[Column1]],mapping!A:L,11,FALSE),0),))</f>
        <v>1059</v>
      </c>
      <c r="L248" s="139">
        <v>1</v>
      </c>
      <c r="M248" s="60">
        <f>IF(W248=mapping!$N$1,IFERROR(VLOOKUP(Table4[[#This Row],[Column1]],mapping!A:L,12,FALSE),0),IF(W248&gt;mapping!$N$1,IFERROR(VLOOKUP(Table4[[#This Row],[Column1]],mapping!A:L,12,FALSE),0),0))</f>
        <v>1000</v>
      </c>
      <c r="N248" s="58">
        <f>Table4[[#This Row],[ سعر اليومية ]]*3%*Table4[[#This Row],[عدد الدورات ]]</f>
        <v>31.77</v>
      </c>
      <c r="O248" s="56">
        <f>Table4[[#This Row],[ سعر اليومية ]]*Table4[[#This Row],[عدد الدورات ]]-N248</f>
        <v>1027.23</v>
      </c>
      <c r="P248" s="194"/>
      <c r="Q248" s="194"/>
      <c r="R248" s="194"/>
      <c r="S248" s="58">
        <f>(Table4[[#This Row],[سعر يومية السائق]]*Table4[[#This Row],[عدد الدورات ]])-SUM(Table4[[#This Row],[سلف ]:[خصم ]])+Table4[[#This Row],[اضافي ]]</f>
        <v>1000</v>
      </c>
      <c r="U248" s="58">
        <f>Table4[[#This Row],[ سعر اليومية ]]*Table4[[#This Row],[عدد الدورات ]]-Table4[[#This Row],[سعر يومية السائق]]*L248</f>
        <v>59</v>
      </c>
      <c r="V248" s="58">
        <f>U248-Table4[[#This Row],[W/H  3%]]</f>
        <v>27.23</v>
      </c>
      <c r="W248" s="66" t="str">
        <f>Table4[[#This Row],[اليوم]]&amp;Table4[[#This Row],[الشهر ]]&amp;Table4[[#This Row],[العام]]</f>
        <v>252026</v>
      </c>
      <c r="X248" s="66" t="s">
        <v>304</v>
      </c>
    </row>
    <row r="249" spans="1:24" x14ac:dyDescent="0.3">
      <c r="A249" s="62">
        <v>2</v>
      </c>
      <c r="B249" s="62">
        <v>5</v>
      </c>
      <c r="C249" s="62">
        <v>2026</v>
      </c>
      <c r="D249" s="41" t="str">
        <f t="shared" si="34"/>
        <v>مصطفي رشدي5صقر 2 ورديةسعوديالقطاميةاتوبيس 28</v>
      </c>
      <c r="E249" s="4">
        <v>5014</v>
      </c>
      <c r="F249" s="41" t="str">
        <f>VLOOKUP(E249,mapping!C:J,2,FALSE)</f>
        <v>مصطفي رشدي5</v>
      </c>
      <c r="G249" s="41" t="str">
        <f>IFERROR(VLOOKUP(F249,mapping!$D$3:$J$200,2,FALSE),0)</f>
        <v>صقر 2 وردية</v>
      </c>
      <c r="H249" s="41" t="str">
        <f>IFERROR(VLOOKUP(F249,mapping!$D$3:$J$200,3,FALSE),0)</f>
        <v>سعودي</v>
      </c>
      <c r="I249" s="41" t="str">
        <f>IFERROR(VLOOKUP(F249,mapping!$D$3:$J$200,4,FALSE),0)</f>
        <v>القطامية</v>
      </c>
      <c r="J249" s="41" t="str">
        <f>IFERROR(VLOOKUP(F249,mapping!$D$3:$J$200,5,FALSE),0)</f>
        <v>اتوبيس 28</v>
      </c>
      <c r="K249" s="63">
        <f>IF(W249=mapping!$N$1,IFERROR(VLOOKUP(Table4[[#This Row],[Column1]],mapping!A:L,11,FALSE),0),IF(W249&gt;mapping!$N$1,IFERROR(VLOOKUP(Table4[[#This Row],[Column1]],mapping!A:L,11,FALSE),0),))</f>
        <v>2120</v>
      </c>
      <c r="L249" s="139">
        <v>1</v>
      </c>
      <c r="M249" s="60">
        <f>IF(W249=mapping!$N$1,IFERROR(VLOOKUP(Table4[[#This Row],[Column1]],mapping!A:L,12,FALSE),0),IF(W249&gt;mapping!$N$1,IFERROR(VLOOKUP(Table4[[#This Row],[Column1]],mapping!A:L,12,FALSE),0),0))</f>
        <v>1780</v>
      </c>
      <c r="N249" s="58">
        <f>Table4[[#This Row],[ سعر اليومية ]]*3%*Table4[[#This Row],[عدد الدورات ]]</f>
        <v>63.599999999999994</v>
      </c>
      <c r="O249" s="56">
        <f>Table4[[#This Row],[ سعر اليومية ]]*Table4[[#This Row],[عدد الدورات ]]-N249</f>
        <v>2056.4</v>
      </c>
      <c r="P249" s="194"/>
      <c r="Q249" s="194"/>
      <c r="R249" s="194"/>
      <c r="S249" s="58">
        <f>(Table4[[#This Row],[سعر يومية السائق]]*Table4[[#This Row],[عدد الدورات ]])-SUM(Table4[[#This Row],[سلف ]:[خصم ]])+Table4[[#This Row],[اضافي ]]</f>
        <v>1780</v>
      </c>
      <c r="U249" s="58">
        <f>Table4[[#This Row],[ سعر اليومية ]]*Table4[[#This Row],[عدد الدورات ]]-Table4[[#This Row],[سعر يومية السائق]]*L249</f>
        <v>340</v>
      </c>
      <c r="V249" s="58">
        <f>U249-Table4[[#This Row],[W/H  3%]]</f>
        <v>276.39999999999998</v>
      </c>
      <c r="W249" s="66" t="str">
        <f>Table4[[#This Row],[اليوم]]&amp;Table4[[#This Row],[الشهر ]]&amp;Table4[[#This Row],[العام]]</f>
        <v>252026</v>
      </c>
      <c r="X249" s="66" t="s">
        <v>304</v>
      </c>
    </row>
    <row r="250" spans="1:24" x14ac:dyDescent="0.3">
      <c r="A250" s="62">
        <v>2</v>
      </c>
      <c r="B250" s="62">
        <v>5</v>
      </c>
      <c r="C250" s="62">
        <v>2026</v>
      </c>
      <c r="D250" s="41" t="str">
        <f t="shared" si="34"/>
        <v>مصطفي رشدي6المنيب 2 ورديةسعوديالقطاميةاتوبيس 28</v>
      </c>
      <c r="E250" s="4">
        <v>5027</v>
      </c>
      <c r="F250" s="41" t="str">
        <f>VLOOKUP(E250,mapping!C:J,2,FALSE)</f>
        <v>مصطفي رشدي6</v>
      </c>
      <c r="G250" s="41" t="str">
        <f>IFERROR(VLOOKUP(F250,mapping!$D$3:$J$200,2,FALSE),0)</f>
        <v>المنيب 2 وردية</v>
      </c>
      <c r="H250" s="41" t="str">
        <f>IFERROR(VLOOKUP(F250,mapping!$D$3:$J$200,3,FALSE),0)</f>
        <v>سعودي</v>
      </c>
      <c r="I250" s="41" t="str">
        <f>IFERROR(VLOOKUP(F250,mapping!$D$3:$J$200,4,FALSE),0)</f>
        <v>القطامية</v>
      </c>
      <c r="J250" s="41" t="str">
        <f>IFERROR(VLOOKUP(F250,mapping!$D$3:$J$200,5,FALSE),0)</f>
        <v>اتوبيس 28</v>
      </c>
      <c r="K250" s="63">
        <f>IF(W250=mapping!$N$1,IFERROR(VLOOKUP(Table4[[#This Row],[Column1]],mapping!A:L,11,FALSE),0),IF(W250&gt;mapping!$N$1,IFERROR(VLOOKUP(Table4[[#This Row],[Column1]],mapping!A:L,11,FALSE),0),))</f>
        <v>3944</v>
      </c>
      <c r="L250" s="139">
        <v>1</v>
      </c>
      <c r="M250" s="60">
        <f>IF(W250=mapping!$N$1,IFERROR(VLOOKUP(Table4[[#This Row],[Column1]],mapping!A:L,12,FALSE),0),IF(W250&gt;mapping!$N$1,IFERROR(VLOOKUP(Table4[[#This Row],[Column1]],mapping!A:L,12,FALSE),0),0))</f>
        <v>3600</v>
      </c>
      <c r="N250" s="58">
        <f>Table4[[#This Row],[ سعر اليومية ]]*3%*Table4[[#This Row],[عدد الدورات ]]</f>
        <v>118.32</v>
      </c>
      <c r="O250" s="56">
        <f>Table4[[#This Row],[ سعر اليومية ]]*Table4[[#This Row],[عدد الدورات ]]-N250</f>
        <v>3825.68</v>
      </c>
      <c r="P250" s="194"/>
      <c r="Q250" s="194"/>
      <c r="R250" s="194">
        <v>200</v>
      </c>
      <c r="S250" s="58">
        <f>(Table4[[#This Row],[سعر يومية السائق]]*Table4[[#This Row],[عدد الدورات ]])-SUM(Table4[[#This Row],[سلف ]:[خصم ]])+Table4[[#This Row],[اضافي ]]</f>
        <v>3800</v>
      </c>
      <c r="U250" s="58">
        <f>Table4[[#This Row],[ سعر اليومية ]]*Table4[[#This Row],[عدد الدورات ]]-Table4[[#This Row],[سعر يومية السائق]]*L250</f>
        <v>344</v>
      </c>
      <c r="V250" s="58">
        <f>U250-Table4[[#This Row],[W/H  3%]]</f>
        <v>225.68</v>
      </c>
      <c r="W250" s="66" t="str">
        <f>Table4[[#This Row],[اليوم]]&amp;Table4[[#This Row],[الشهر ]]&amp;Table4[[#This Row],[العام]]</f>
        <v>252026</v>
      </c>
      <c r="X250" s="66" t="s">
        <v>304</v>
      </c>
    </row>
    <row r="251" spans="1:24" x14ac:dyDescent="0.3">
      <c r="A251" s="62">
        <v>2</v>
      </c>
      <c r="B251" s="62">
        <v>5</v>
      </c>
      <c r="C251" s="62">
        <v>2026</v>
      </c>
      <c r="D251" s="41" t="str">
        <f t="shared" si="34"/>
        <v>كرم ترك 1قليوب 2 ورديةسعوديالقطاميةاتوبيس 28</v>
      </c>
      <c r="E251" s="4">
        <v>5015</v>
      </c>
      <c r="F251" s="41" t="str">
        <f>VLOOKUP(E251,mapping!C:J,2,FALSE)</f>
        <v>كرم ترك 1</v>
      </c>
      <c r="G251" s="41" t="str">
        <f>IFERROR(VLOOKUP(F251,mapping!$D$3:$J$200,2,FALSE),0)</f>
        <v>قليوب 2 وردية</v>
      </c>
      <c r="H251" s="41" t="str">
        <f>IFERROR(VLOOKUP(F251,mapping!$D$3:$J$200,3,FALSE),0)</f>
        <v>سعودي</v>
      </c>
      <c r="I251" s="41" t="str">
        <f>IFERROR(VLOOKUP(F251,mapping!$D$3:$J$200,4,FALSE),0)</f>
        <v>القطامية</v>
      </c>
      <c r="J251" s="41" t="str">
        <f>IFERROR(VLOOKUP(F251,mapping!$D$3:$J$200,5,FALSE),0)</f>
        <v>اتوبيس 28</v>
      </c>
      <c r="K251" s="63">
        <f>IF(W251=mapping!$N$1,IFERROR(VLOOKUP(Table4[[#This Row],[Column1]],mapping!A:L,11,FALSE),0),IF(W251&gt;mapping!$N$1,IFERROR(VLOOKUP(Table4[[#This Row],[Column1]],mapping!A:L,11,FALSE),0),))</f>
        <v>3959</v>
      </c>
      <c r="L251" s="139">
        <v>1</v>
      </c>
      <c r="M251" s="60">
        <f>IF(W251=mapping!$N$1,IFERROR(VLOOKUP(Table4[[#This Row],[Column1]],mapping!A:L,12,FALSE),0),IF(W251&gt;mapping!$N$1,IFERROR(VLOOKUP(Table4[[#This Row],[Column1]],mapping!A:L,12,FALSE),0),0))</f>
        <v>4200</v>
      </c>
      <c r="N251" s="58">
        <f>Table4[[#This Row],[ سعر اليومية ]]*3%*Table4[[#This Row],[عدد الدورات ]]</f>
        <v>118.77</v>
      </c>
      <c r="O251" s="56">
        <f>Table4[[#This Row],[ سعر اليومية ]]*Table4[[#This Row],[عدد الدورات ]]-N251</f>
        <v>3840.23</v>
      </c>
      <c r="P251" s="194"/>
      <c r="Q251" s="194"/>
      <c r="R251" s="194"/>
      <c r="S251" s="58">
        <f>(Table4[[#This Row],[سعر يومية السائق]]*Table4[[#This Row],[عدد الدورات ]])-SUM(Table4[[#This Row],[سلف ]:[خصم ]])+Table4[[#This Row],[اضافي ]]</f>
        <v>4200</v>
      </c>
      <c r="U251" s="58">
        <f>Table4[[#This Row],[ سعر اليومية ]]*Table4[[#This Row],[عدد الدورات ]]-Table4[[#This Row],[سعر يومية السائق]]*L251</f>
        <v>-241</v>
      </c>
      <c r="V251" s="58">
        <f>U251-Table4[[#This Row],[W/H  3%]]</f>
        <v>-359.77</v>
      </c>
      <c r="W251" s="66" t="str">
        <f>Table4[[#This Row],[اليوم]]&amp;Table4[[#This Row],[الشهر ]]&amp;Table4[[#This Row],[العام]]</f>
        <v>252026</v>
      </c>
      <c r="X251" s="66" t="s">
        <v>304</v>
      </c>
    </row>
    <row r="252" spans="1:24" x14ac:dyDescent="0.3">
      <c r="A252" s="62">
        <v>2</v>
      </c>
      <c r="B252" s="62">
        <v>5</v>
      </c>
      <c r="C252" s="62">
        <v>2026</v>
      </c>
      <c r="D252" s="41" t="str">
        <f t="shared" si="34"/>
        <v>كرم ترك 2قليوب 2 ورديةسعوديمدينتي اتوبيس 28</v>
      </c>
      <c r="E252" s="4">
        <v>5017</v>
      </c>
      <c r="F252" s="41" t="str">
        <f>VLOOKUP(E252,mapping!C:J,2,FALSE)</f>
        <v>كرم ترك 2</v>
      </c>
      <c r="G252" s="41" t="str">
        <f>IFERROR(VLOOKUP(F252,mapping!$D$3:$J$200,2,FALSE),0)</f>
        <v>قليوب 2 وردية</v>
      </c>
      <c r="H252" s="41" t="str">
        <f>IFERROR(VLOOKUP(F252,mapping!$D$3:$J$200,3,FALSE),0)</f>
        <v>سعودي</v>
      </c>
      <c r="I252" s="41" t="str">
        <f>IFERROR(VLOOKUP(F252,mapping!$D$3:$J$200,4,FALSE),0)</f>
        <v xml:space="preserve">مدينتي </v>
      </c>
      <c r="J252" s="41" t="str">
        <f>IFERROR(VLOOKUP(F252,mapping!$D$3:$J$200,5,FALSE),0)</f>
        <v>اتوبيس 28</v>
      </c>
      <c r="K252" s="63">
        <f>IF(W252=mapping!$N$1,IFERROR(VLOOKUP(Table4[[#This Row],[Column1]],mapping!A:L,11,FALSE),0),IF(W252&gt;mapping!$N$1,IFERROR(VLOOKUP(Table4[[#This Row],[Column1]],mapping!A:L,11,FALSE),0),))</f>
        <v>4634</v>
      </c>
      <c r="L252" s="139">
        <v>1</v>
      </c>
      <c r="M252" s="60">
        <f>IF(W252=mapping!$N$1,IFERROR(VLOOKUP(Table4[[#This Row],[Column1]],mapping!A:L,12,FALSE),0),IF(W252&gt;mapping!$N$1,IFERROR(VLOOKUP(Table4[[#This Row],[Column1]],mapping!A:L,12,FALSE),0),0))</f>
        <v>4150</v>
      </c>
      <c r="N252" s="58">
        <f>Table4[[#This Row],[ سعر اليومية ]]*3%*Table4[[#This Row],[عدد الدورات ]]</f>
        <v>139.01999999999998</v>
      </c>
      <c r="O252" s="56">
        <f>Table4[[#This Row],[ سعر اليومية ]]*Table4[[#This Row],[عدد الدورات ]]-N252</f>
        <v>4494.9799999999996</v>
      </c>
      <c r="P252" s="194"/>
      <c r="Q252" s="194"/>
      <c r="R252" s="194"/>
      <c r="S252" s="58">
        <f>(Table4[[#This Row],[سعر يومية السائق]]*Table4[[#This Row],[عدد الدورات ]])-SUM(Table4[[#This Row],[سلف ]:[خصم ]])+Table4[[#This Row],[اضافي ]]</f>
        <v>4150</v>
      </c>
      <c r="U252" s="58">
        <f>Table4[[#This Row],[ سعر اليومية ]]*Table4[[#This Row],[عدد الدورات ]]-Table4[[#This Row],[سعر يومية السائق]]*L252</f>
        <v>484</v>
      </c>
      <c r="V252" s="58">
        <f>U252-Table4[[#This Row],[W/H  3%]]</f>
        <v>344.98</v>
      </c>
      <c r="W252" s="66" t="str">
        <f>Table4[[#This Row],[اليوم]]&amp;Table4[[#This Row],[الشهر ]]&amp;Table4[[#This Row],[العام]]</f>
        <v>252026</v>
      </c>
      <c r="X252" s="66" t="s">
        <v>304</v>
      </c>
    </row>
    <row r="253" spans="1:24" x14ac:dyDescent="0.3">
      <c r="A253" s="62">
        <v>2</v>
      </c>
      <c r="B253" s="62">
        <v>5</v>
      </c>
      <c r="C253" s="62">
        <v>2026</v>
      </c>
      <c r="D253" s="41" t="str">
        <f t="shared" si="34"/>
        <v>كرم ترك 3قليوب 1 ورديةسعوديمدينتي اتوبيس 28</v>
      </c>
      <c r="E253" s="4">
        <v>5018</v>
      </c>
      <c r="F253" s="41" t="str">
        <f>VLOOKUP(E253,mapping!C:J,2,FALSE)</f>
        <v>كرم ترك 3</v>
      </c>
      <c r="G253" s="41" t="str">
        <f>IFERROR(VLOOKUP(F253,mapping!$D$3:$J$200,2,FALSE),0)</f>
        <v>قليوب 1 وردية</v>
      </c>
      <c r="H253" s="41" t="str">
        <f>IFERROR(VLOOKUP(F253,mapping!$D$3:$J$200,3,FALSE),0)</f>
        <v>سعودي</v>
      </c>
      <c r="I253" s="41" t="str">
        <f>IFERROR(VLOOKUP(F253,mapping!$D$3:$J$200,4,FALSE),0)</f>
        <v xml:space="preserve">مدينتي </v>
      </c>
      <c r="J253" s="41" t="str">
        <f>IFERROR(VLOOKUP(F253,mapping!$D$3:$J$200,5,FALSE),0)</f>
        <v>اتوبيس 28</v>
      </c>
      <c r="K253" s="63">
        <f>IF(W253=mapping!$N$1,IFERROR(VLOOKUP(Table4[[#This Row],[Column1]],mapping!A:L,11,FALSE),0),IF(W253&gt;mapping!$N$1,IFERROR(VLOOKUP(Table4[[#This Row],[Column1]],mapping!A:L,11,FALSE),0),))</f>
        <v>4634</v>
      </c>
      <c r="L253" s="139">
        <v>1</v>
      </c>
      <c r="M253" s="60">
        <f>IF(W253=mapping!$N$1,IFERROR(VLOOKUP(Table4[[#This Row],[Column1]],mapping!A:L,12,FALSE),0),IF(W253&gt;mapping!$N$1,IFERROR(VLOOKUP(Table4[[#This Row],[Column1]],mapping!A:L,12,FALSE),0),0))</f>
        <v>4000</v>
      </c>
      <c r="N253" s="58">
        <f>Table4[[#This Row],[ سعر اليومية ]]*3%*Table4[[#This Row],[عدد الدورات ]]</f>
        <v>139.01999999999998</v>
      </c>
      <c r="O253" s="56">
        <f>Table4[[#This Row],[ سعر اليومية ]]*Table4[[#This Row],[عدد الدورات ]]-N253</f>
        <v>4494.9799999999996</v>
      </c>
      <c r="P253" s="194"/>
      <c r="Q253" s="194"/>
      <c r="R253" s="194"/>
      <c r="S253" s="58">
        <f>(Table4[[#This Row],[سعر يومية السائق]]*Table4[[#This Row],[عدد الدورات ]])-SUM(Table4[[#This Row],[سلف ]:[خصم ]])+Table4[[#This Row],[اضافي ]]</f>
        <v>4000</v>
      </c>
      <c r="U253" s="58">
        <f>Table4[[#This Row],[ سعر اليومية ]]*Table4[[#This Row],[عدد الدورات ]]-Table4[[#This Row],[سعر يومية السائق]]*L253</f>
        <v>634</v>
      </c>
      <c r="V253" s="58">
        <f>U253-Table4[[#This Row],[W/H  3%]]</f>
        <v>494.98</v>
      </c>
      <c r="W253" s="66" t="str">
        <f>Table4[[#This Row],[اليوم]]&amp;Table4[[#This Row],[الشهر ]]&amp;Table4[[#This Row],[العام]]</f>
        <v>252026</v>
      </c>
      <c r="X253" s="66" t="s">
        <v>304</v>
      </c>
    </row>
    <row r="254" spans="1:24" x14ac:dyDescent="0.3">
      <c r="A254" s="62">
        <v>2</v>
      </c>
      <c r="B254" s="62">
        <v>5</v>
      </c>
      <c r="C254" s="62">
        <v>2026</v>
      </c>
      <c r="D254" s="41" t="str">
        <f t="shared" si="34"/>
        <v>كرم ترك 4عدلي منصور شفتسعوديمدينتي اتوبيس 28</v>
      </c>
      <c r="E254" s="4">
        <v>5019</v>
      </c>
      <c r="F254" s="41" t="str">
        <f>VLOOKUP(E254,mapping!C:J,2,FALSE)</f>
        <v>كرم ترك 4</v>
      </c>
      <c r="G254" s="41" t="str">
        <f>IFERROR(VLOOKUP(F254,mapping!$D$3:$J$200,2,FALSE),0)</f>
        <v>عدلي منصور شفت</v>
      </c>
      <c r="H254" s="41" t="str">
        <f>IFERROR(VLOOKUP(F254,mapping!$D$3:$J$200,3,FALSE),0)</f>
        <v>سعودي</v>
      </c>
      <c r="I254" s="41" t="str">
        <f>IFERROR(VLOOKUP(F254,mapping!$D$3:$J$200,4,FALSE),0)</f>
        <v xml:space="preserve">مدينتي </v>
      </c>
      <c r="J254" s="41" t="str">
        <f>IFERROR(VLOOKUP(F254,mapping!$D$3:$J$200,5,FALSE),0)</f>
        <v>اتوبيس 28</v>
      </c>
      <c r="K254" s="63">
        <f>IF(W254=mapping!$N$1,IFERROR(VLOOKUP(Table4[[#This Row],[Column1]],mapping!A:L,11,FALSE),0),IF(W254&gt;mapping!$N$1,IFERROR(VLOOKUP(Table4[[#This Row],[Column1]],mapping!A:L,11,FALSE),0),))</f>
        <v>741</v>
      </c>
      <c r="L254" s="139">
        <v>1</v>
      </c>
      <c r="M254" s="60">
        <f>IF(W254=mapping!$N$1,IFERROR(VLOOKUP(Table4[[#This Row],[Column1]],mapping!A:L,12,FALSE),0),IF(W254&gt;mapping!$N$1,IFERROR(VLOOKUP(Table4[[#This Row],[Column1]],mapping!A:L,12,FALSE),0),0))</f>
        <v>500</v>
      </c>
      <c r="N254" s="58">
        <f>Table4[[#This Row],[ سعر اليومية ]]*3%*Table4[[#This Row],[عدد الدورات ]]</f>
        <v>22.23</v>
      </c>
      <c r="O254" s="56">
        <f>Table4[[#This Row],[ سعر اليومية ]]*Table4[[#This Row],[عدد الدورات ]]-N254</f>
        <v>718.77</v>
      </c>
      <c r="P254" s="194"/>
      <c r="Q254" s="194"/>
      <c r="R254" s="194"/>
      <c r="S254" s="58">
        <f>(Table4[[#This Row],[سعر يومية السائق]]*Table4[[#This Row],[عدد الدورات ]])-SUM(Table4[[#This Row],[سلف ]:[خصم ]])+Table4[[#This Row],[اضافي ]]</f>
        <v>500</v>
      </c>
      <c r="U254" s="58">
        <f>Table4[[#This Row],[ سعر اليومية ]]*Table4[[#This Row],[عدد الدورات ]]-Table4[[#This Row],[سعر يومية السائق]]*L254</f>
        <v>241</v>
      </c>
      <c r="V254" s="58">
        <f>U254-Table4[[#This Row],[W/H  3%]]</f>
        <v>218.77</v>
      </c>
      <c r="W254" s="66" t="str">
        <f>Table4[[#This Row],[اليوم]]&amp;Table4[[#This Row],[الشهر ]]&amp;Table4[[#This Row],[العام]]</f>
        <v>252026</v>
      </c>
      <c r="X254" s="66" t="s">
        <v>304</v>
      </c>
    </row>
    <row r="255" spans="1:24" x14ac:dyDescent="0.3">
      <c r="A255" s="62">
        <v>2</v>
      </c>
      <c r="B255" s="62">
        <v>5</v>
      </c>
      <c r="C255" s="62">
        <v>2026</v>
      </c>
      <c r="D255" s="41" t="str">
        <f t="shared" si="34"/>
        <v>عماد النجار 4قليوب بيتوينسعوديمدينتي اتوبيس 28</v>
      </c>
      <c r="E255" s="4">
        <v>5020</v>
      </c>
      <c r="F255" s="41" t="str">
        <f>VLOOKUP(E255,mapping!C:J,2,FALSE)</f>
        <v>عماد النجار 4</v>
      </c>
      <c r="G255" s="41" t="str">
        <f>IFERROR(VLOOKUP(F255,mapping!$D$3:$J$200,2,FALSE),0)</f>
        <v>قليوب بيتوين</v>
      </c>
      <c r="H255" s="41" t="str">
        <f>IFERROR(VLOOKUP(F255,mapping!$D$3:$J$200,3,FALSE),0)</f>
        <v>سعودي</v>
      </c>
      <c r="I255" s="41" t="str">
        <f>IFERROR(VLOOKUP(F255,mapping!$D$3:$J$200,4,FALSE),0)</f>
        <v xml:space="preserve">مدينتي </v>
      </c>
      <c r="J255" s="41" t="str">
        <f>IFERROR(VLOOKUP(F255,mapping!$D$3:$J$200,5,FALSE),0)</f>
        <v>اتوبيس 28</v>
      </c>
      <c r="K255" s="63">
        <f>IF(W255=mapping!$N$1,IFERROR(VLOOKUP(Table4[[#This Row],[Column1]],mapping!A:L,11,FALSE),0),IF(W255&gt;mapping!$N$1,IFERROR(VLOOKUP(Table4[[#This Row],[Column1]],mapping!A:L,11,FALSE),0),))</f>
        <v>1482</v>
      </c>
      <c r="L255" s="139">
        <v>1</v>
      </c>
      <c r="M255" s="60">
        <f>IF(W255=mapping!$N$1,IFERROR(VLOOKUP(Table4[[#This Row],[Column1]],mapping!A:L,12,FALSE),0),IF(W255&gt;mapping!$N$1,IFERROR(VLOOKUP(Table4[[#This Row],[Column1]],mapping!A:L,12,FALSE),0),0))</f>
        <v>1400</v>
      </c>
      <c r="N255" s="58">
        <f>Table4[[#This Row],[ سعر اليومية ]]*3%*Table4[[#This Row],[عدد الدورات ]]</f>
        <v>44.46</v>
      </c>
      <c r="O255" s="56">
        <f>Table4[[#This Row],[ سعر اليومية ]]*Table4[[#This Row],[عدد الدورات ]]-N255</f>
        <v>1437.54</v>
      </c>
      <c r="P255" s="194"/>
      <c r="Q255" s="194"/>
      <c r="R255" s="194"/>
      <c r="S255" s="58">
        <f>(Table4[[#This Row],[سعر يومية السائق]]*Table4[[#This Row],[عدد الدورات ]])-SUM(Table4[[#This Row],[سلف ]:[خصم ]])+Table4[[#This Row],[اضافي ]]</f>
        <v>1400</v>
      </c>
      <c r="U255" s="58">
        <f>Table4[[#This Row],[ سعر اليومية ]]*Table4[[#This Row],[عدد الدورات ]]-Table4[[#This Row],[سعر يومية السائق]]*L255</f>
        <v>82</v>
      </c>
      <c r="V255" s="58">
        <f>U255-Table4[[#This Row],[W/H  3%]]</f>
        <v>37.54</v>
      </c>
      <c r="W255" s="66" t="str">
        <f>Table4[[#This Row],[اليوم]]&amp;Table4[[#This Row],[الشهر ]]&amp;Table4[[#This Row],[العام]]</f>
        <v>252026</v>
      </c>
      <c r="X255" s="66" t="s">
        <v>304</v>
      </c>
    </row>
    <row r="256" spans="1:24" x14ac:dyDescent="0.3">
      <c r="A256" s="62">
        <v>2</v>
      </c>
      <c r="B256" s="62">
        <v>5</v>
      </c>
      <c r="C256" s="62">
        <v>2026</v>
      </c>
      <c r="D256" s="41" t="str">
        <f t="shared" si="34"/>
        <v>ممدوح كيلاني6المنيب 1 وردية سعوديمدينتي ميكروباص صيني</v>
      </c>
      <c r="E256" s="4">
        <v>5021</v>
      </c>
      <c r="F256" s="41" t="str">
        <f>VLOOKUP(E256,mapping!C:J,2,FALSE)</f>
        <v>ممدوح كيلاني6</v>
      </c>
      <c r="G256" s="41" t="str">
        <f>IFERROR(VLOOKUP(F256,mapping!$D$3:$J$200,2,FALSE),0)</f>
        <v xml:space="preserve">المنيب 1 وردية </v>
      </c>
      <c r="H256" s="41" t="str">
        <f>IFERROR(VLOOKUP(F256,mapping!$D$3:$J$200,3,FALSE),0)</f>
        <v>سعودي</v>
      </c>
      <c r="I256" s="41" t="str">
        <f>IFERROR(VLOOKUP(F256,mapping!$D$3:$J$200,4,FALSE),0)</f>
        <v xml:space="preserve">مدينتي </v>
      </c>
      <c r="J256" s="41" t="str">
        <f>IFERROR(VLOOKUP(F256,mapping!$D$3:$J$200,5,FALSE),0)</f>
        <v>ميكروباص صيني</v>
      </c>
      <c r="K256" s="63">
        <f>IF(W256=mapping!$N$1,IFERROR(VLOOKUP(Table4[[#This Row],[Column1]],mapping!A:L,11,FALSE),0),IF(W256&gt;mapping!$N$1,IFERROR(VLOOKUP(Table4[[#This Row],[Column1]],mapping!A:L,11,FALSE),0),))</f>
        <v>1482</v>
      </c>
      <c r="L256" s="139">
        <v>1</v>
      </c>
      <c r="M256" s="60">
        <f>IF(W256=mapping!$N$1,IFERROR(VLOOKUP(Table4[[#This Row],[Column1]],mapping!A:L,12,FALSE),0),IF(W256&gt;mapping!$N$1,IFERROR(VLOOKUP(Table4[[#This Row],[Column1]],mapping!A:L,12,FALSE),0),0))</f>
        <v>1350</v>
      </c>
      <c r="N256" s="58">
        <f>Table4[[#This Row],[ سعر اليومية ]]*3%*Table4[[#This Row],[عدد الدورات ]]</f>
        <v>44.46</v>
      </c>
      <c r="O256" s="56">
        <f>Table4[[#This Row],[ سعر اليومية ]]*Table4[[#This Row],[عدد الدورات ]]-N256</f>
        <v>1437.54</v>
      </c>
      <c r="P256" s="194"/>
      <c r="Q256" s="194"/>
      <c r="R256" s="194"/>
      <c r="S256" s="58">
        <f>(Table4[[#This Row],[سعر يومية السائق]]*Table4[[#This Row],[عدد الدورات ]])-SUM(Table4[[#This Row],[سلف ]:[خصم ]])+Table4[[#This Row],[اضافي ]]</f>
        <v>1350</v>
      </c>
      <c r="U256" s="58">
        <f>Table4[[#This Row],[ سعر اليومية ]]*Table4[[#This Row],[عدد الدورات ]]-Table4[[#This Row],[سعر يومية السائق]]*L256</f>
        <v>132</v>
      </c>
      <c r="V256" s="58">
        <f>U256-Table4[[#This Row],[W/H  3%]]</f>
        <v>87.539999999999992</v>
      </c>
      <c r="W256" s="66" t="str">
        <f>Table4[[#This Row],[اليوم]]&amp;Table4[[#This Row],[الشهر ]]&amp;Table4[[#This Row],[العام]]</f>
        <v>252026</v>
      </c>
      <c r="X256" s="66" t="s">
        <v>304</v>
      </c>
    </row>
    <row r="257" spans="1:24" x14ac:dyDescent="0.3">
      <c r="A257" s="62">
        <v>2</v>
      </c>
      <c r="B257" s="62">
        <v>5</v>
      </c>
      <c r="C257" s="62">
        <v>2026</v>
      </c>
      <c r="D257" s="41" t="str">
        <f t="shared" si="34"/>
        <v>ممدوح كيلاني4المنيب 2 وردية سعوديمدينتي ميكروباص صيني</v>
      </c>
      <c r="E257" s="4">
        <v>5022</v>
      </c>
      <c r="F257" s="41" t="str">
        <f>VLOOKUP(E257,mapping!C:J,2,FALSE)</f>
        <v>ممدوح كيلاني4</v>
      </c>
      <c r="G257" s="41" t="str">
        <f>IFERROR(VLOOKUP(F257,mapping!$D$3:$J$200,2,FALSE),0)</f>
        <v xml:space="preserve">المنيب 2 وردية </v>
      </c>
      <c r="H257" s="41" t="str">
        <f>IFERROR(VLOOKUP(F257,mapping!$D$3:$J$200,3,FALSE),0)</f>
        <v>سعودي</v>
      </c>
      <c r="I257" s="41" t="str">
        <f>IFERROR(VLOOKUP(F257,mapping!$D$3:$J$200,4,FALSE),0)</f>
        <v xml:space="preserve">مدينتي </v>
      </c>
      <c r="J257" s="41" t="str">
        <f>IFERROR(VLOOKUP(F257,mapping!$D$3:$J$200,5,FALSE),0)</f>
        <v>ميكروباص صيني</v>
      </c>
      <c r="K257" s="63">
        <f>IF(W257=mapping!$N$1,IFERROR(VLOOKUP(Table4[[#This Row],[Column1]],mapping!A:L,11,FALSE),0),IF(W257&gt;mapping!$N$1,IFERROR(VLOOKUP(Table4[[#This Row],[Column1]],mapping!A:L,11,FALSE),0),))</f>
        <v>2965</v>
      </c>
      <c r="L257" s="139">
        <v>1</v>
      </c>
      <c r="M257" s="60">
        <f>IF(W257=mapping!$N$1,IFERROR(VLOOKUP(Table4[[#This Row],[Column1]],mapping!A:L,12,FALSE),0),IF(W257&gt;mapping!$N$1,IFERROR(VLOOKUP(Table4[[#This Row],[Column1]],mapping!A:L,12,FALSE),0),0))</f>
        <v>2600</v>
      </c>
      <c r="N257" s="58">
        <f>Table4[[#This Row],[ سعر اليومية ]]*3%*Table4[[#This Row],[عدد الدورات ]]</f>
        <v>88.95</v>
      </c>
      <c r="O257" s="56">
        <f>Table4[[#This Row],[ سعر اليومية ]]*Table4[[#This Row],[عدد الدورات ]]-N257</f>
        <v>2876.05</v>
      </c>
      <c r="P257" s="194"/>
      <c r="Q257" s="194"/>
      <c r="R257" s="194"/>
      <c r="S257" s="58">
        <f>(Table4[[#This Row],[سعر يومية السائق]]*Table4[[#This Row],[عدد الدورات ]])-SUM(Table4[[#This Row],[سلف ]:[خصم ]])+Table4[[#This Row],[اضافي ]]</f>
        <v>2600</v>
      </c>
      <c r="U257" s="58">
        <f>Table4[[#This Row],[ سعر اليومية ]]*Table4[[#This Row],[عدد الدورات ]]-Table4[[#This Row],[سعر يومية السائق]]*L257</f>
        <v>365</v>
      </c>
      <c r="V257" s="58">
        <f>U257-Table4[[#This Row],[W/H  3%]]</f>
        <v>276.05</v>
      </c>
      <c r="W257" s="66" t="str">
        <f>Table4[[#This Row],[اليوم]]&amp;Table4[[#This Row],[الشهر ]]&amp;Table4[[#This Row],[العام]]</f>
        <v>252026</v>
      </c>
      <c r="X257" s="66" t="s">
        <v>304</v>
      </c>
    </row>
    <row r="258" spans="1:24" x14ac:dyDescent="0.3">
      <c r="A258" s="62">
        <v>2</v>
      </c>
      <c r="B258" s="62">
        <v>5</v>
      </c>
      <c r="C258" s="62">
        <v>2026</v>
      </c>
      <c r="D258" s="41" t="str">
        <f t="shared" si="34"/>
        <v>فرج 5حلوان 2 ورديةسعوديمدينتي اتوبيس 28</v>
      </c>
      <c r="E258" s="4">
        <v>5023</v>
      </c>
      <c r="F258" s="41" t="str">
        <f>VLOOKUP(E258,mapping!C:J,2,FALSE)</f>
        <v>فرج 5</v>
      </c>
      <c r="G258" s="41" t="str">
        <f>IFERROR(VLOOKUP(F258,mapping!$D$3:$J$200,2,FALSE),0)</f>
        <v>حلوان 2 وردية</v>
      </c>
      <c r="H258" s="41" t="str">
        <f>IFERROR(VLOOKUP(F258,mapping!$D$3:$J$200,3,FALSE),0)</f>
        <v>سعودي</v>
      </c>
      <c r="I258" s="41" t="str">
        <f>IFERROR(VLOOKUP(F258,mapping!$D$3:$J$200,4,FALSE),0)</f>
        <v xml:space="preserve">مدينتي </v>
      </c>
      <c r="J258" s="41" t="str">
        <f>IFERROR(VLOOKUP(F258,mapping!$D$3:$J$200,5,FALSE),0)</f>
        <v>اتوبيس 28</v>
      </c>
      <c r="K258" s="63">
        <f>IF(W258=mapping!$N$1,IFERROR(VLOOKUP(Table4[[#This Row],[Column1]],mapping!A:L,11,FALSE),0),IF(W258&gt;mapping!$N$1,IFERROR(VLOOKUP(Table4[[#This Row],[Column1]],mapping!A:L,11,FALSE),0),))</f>
        <v>4634</v>
      </c>
      <c r="L258" s="139">
        <v>1</v>
      </c>
      <c r="M258" s="60">
        <f>IF(W258=mapping!$N$1,IFERROR(VLOOKUP(Table4[[#This Row],[Column1]],mapping!A:L,12,FALSE),0),IF(W258&gt;mapping!$N$1,IFERROR(VLOOKUP(Table4[[#This Row],[Column1]],mapping!A:L,12,FALSE),0),0))</f>
        <v>4100</v>
      </c>
      <c r="N258" s="58">
        <f>Table4[[#This Row],[ سعر اليومية ]]*3%*Table4[[#This Row],[عدد الدورات ]]</f>
        <v>139.01999999999998</v>
      </c>
      <c r="O258" s="56">
        <f>Table4[[#This Row],[ سعر اليومية ]]*Table4[[#This Row],[عدد الدورات ]]-N258</f>
        <v>4494.9799999999996</v>
      </c>
      <c r="P258" s="194"/>
      <c r="Q258" s="194"/>
      <c r="R258" s="194"/>
      <c r="S258" s="58">
        <f>(Table4[[#This Row],[سعر يومية السائق]]*Table4[[#This Row],[عدد الدورات ]])-SUM(Table4[[#This Row],[سلف ]:[خصم ]])+Table4[[#This Row],[اضافي ]]</f>
        <v>4100</v>
      </c>
      <c r="U258" s="58">
        <f>Table4[[#This Row],[ سعر اليومية ]]*Table4[[#This Row],[عدد الدورات ]]-Table4[[#This Row],[سعر يومية السائق]]*L258</f>
        <v>534</v>
      </c>
      <c r="V258" s="58">
        <f>U258-Table4[[#This Row],[W/H  3%]]</f>
        <v>394.98</v>
      </c>
      <c r="W258" s="66" t="str">
        <f>Table4[[#This Row],[اليوم]]&amp;Table4[[#This Row],[الشهر ]]&amp;Table4[[#This Row],[العام]]</f>
        <v>252026</v>
      </c>
      <c r="X258" s="66" t="s">
        <v>304</v>
      </c>
    </row>
    <row r="259" spans="1:24" x14ac:dyDescent="0.3">
      <c r="A259" s="62">
        <v>2</v>
      </c>
      <c r="B259" s="62">
        <v>5</v>
      </c>
      <c r="C259" s="62">
        <v>2026</v>
      </c>
      <c r="D259" s="41" t="str">
        <f t="shared" si="34"/>
        <v>سيد الحاويالحلميةسعوديمدينتي اتوبيس 28</v>
      </c>
      <c r="E259" s="4">
        <v>5024</v>
      </c>
      <c r="F259" s="41" t="str">
        <f>VLOOKUP(E259,mapping!C:J,2,FALSE)</f>
        <v>سيد الحاوي</v>
      </c>
      <c r="G259" s="41" t="str">
        <f>IFERROR(VLOOKUP(F259,mapping!$D$3:$J$200,2,FALSE),0)</f>
        <v>الحلمية</v>
      </c>
      <c r="H259" s="41" t="str">
        <f>IFERROR(VLOOKUP(F259,mapping!$D$3:$J$200,3,FALSE),0)</f>
        <v>سعودي</v>
      </c>
      <c r="I259" s="41" t="str">
        <f>IFERROR(VLOOKUP(F259,mapping!$D$3:$J$200,4,FALSE),0)</f>
        <v xml:space="preserve">مدينتي </v>
      </c>
      <c r="J259" s="41" t="str">
        <f>IFERROR(VLOOKUP(F259,mapping!$D$3:$J$200,5,FALSE),0)</f>
        <v>اتوبيس 28</v>
      </c>
      <c r="K259" s="63">
        <f>IF(W259=mapping!$N$1,IFERROR(VLOOKUP(Table4[[#This Row],[Column1]],mapping!A:L,11,FALSE),0),IF(W259&gt;mapping!$N$1,IFERROR(VLOOKUP(Table4[[#This Row],[Column1]],mapping!A:L,11,FALSE),0),))</f>
        <v>4634</v>
      </c>
      <c r="L259" s="139">
        <v>1</v>
      </c>
      <c r="M259" s="60">
        <f>IF(W259=mapping!$N$1,IFERROR(VLOOKUP(Table4[[#This Row],[Column1]],mapping!A:L,12,FALSE),0),IF(W259&gt;mapping!$N$1,IFERROR(VLOOKUP(Table4[[#This Row],[Column1]],mapping!A:L,12,FALSE),0),0))</f>
        <v>3750</v>
      </c>
      <c r="N259" s="58">
        <f>Table4[[#This Row],[ سعر اليومية ]]*3%*Table4[[#This Row],[عدد الدورات ]]</f>
        <v>139.01999999999998</v>
      </c>
      <c r="O259" s="56">
        <f>Table4[[#This Row],[ سعر اليومية ]]*Table4[[#This Row],[عدد الدورات ]]-N259</f>
        <v>4494.9799999999996</v>
      </c>
      <c r="P259" s="194"/>
      <c r="Q259" s="194"/>
      <c r="R259" s="194"/>
      <c r="S259" s="58">
        <f>(Table4[[#This Row],[سعر يومية السائق]]*Table4[[#This Row],[عدد الدورات ]])-SUM(Table4[[#This Row],[سلف ]:[خصم ]])+Table4[[#This Row],[اضافي ]]</f>
        <v>3750</v>
      </c>
      <c r="U259" s="58">
        <f>Table4[[#This Row],[ سعر اليومية ]]*Table4[[#This Row],[عدد الدورات ]]-Table4[[#This Row],[سعر يومية السائق]]*L259</f>
        <v>884</v>
      </c>
      <c r="V259" s="58">
        <f>U259-Table4[[#This Row],[W/H  3%]]</f>
        <v>744.98</v>
      </c>
      <c r="W259" s="66" t="str">
        <f>Table4[[#This Row],[اليوم]]&amp;Table4[[#This Row],[الشهر ]]&amp;Table4[[#This Row],[العام]]</f>
        <v>252026</v>
      </c>
      <c r="X259" s="66" t="s">
        <v>304</v>
      </c>
    </row>
    <row r="260" spans="1:24" x14ac:dyDescent="0.3">
      <c r="A260" s="62">
        <v>2</v>
      </c>
      <c r="B260" s="62">
        <v>5</v>
      </c>
      <c r="C260" s="62">
        <v>2026</v>
      </c>
      <c r="D260" s="41" t="str">
        <f t="shared" si="34"/>
        <v>سيد الحاوي 2عدلي منصور سعوديمدينتي اتوبيس 28</v>
      </c>
      <c r="E260" s="4">
        <v>5028</v>
      </c>
      <c r="F260" s="41" t="str">
        <f>VLOOKUP(E260,mapping!C:J,2,FALSE)</f>
        <v>سيد الحاوي 2</v>
      </c>
      <c r="G260" s="41" t="str">
        <f>IFERROR(VLOOKUP(F260,mapping!$D$3:$J$200,2,FALSE),0)</f>
        <v xml:space="preserve">عدلي منصور </v>
      </c>
      <c r="H260" s="41" t="str">
        <f>IFERROR(VLOOKUP(F260,mapping!$D$3:$J$200,3,FALSE),0)</f>
        <v>سعودي</v>
      </c>
      <c r="I260" s="41" t="str">
        <f>IFERROR(VLOOKUP(F260,mapping!$D$3:$J$200,4,FALSE),0)</f>
        <v xml:space="preserve">مدينتي </v>
      </c>
      <c r="J260" s="41" t="str">
        <f>IFERROR(VLOOKUP(F260,mapping!$D$3:$J$200,5,FALSE),0)</f>
        <v>اتوبيس 28</v>
      </c>
      <c r="K260" s="63">
        <f>IF(W260=mapping!$N$1,IFERROR(VLOOKUP(Table4[[#This Row],[Column1]],mapping!A:L,11,FALSE),0),IF(W260&gt;mapping!$N$1,IFERROR(VLOOKUP(Table4[[#This Row],[Column1]],mapping!A:L,11,FALSE),0),))</f>
        <v>741</v>
      </c>
      <c r="L260" s="139">
        <v>1</v>
      </c>
      <c r="M260" s="60">
        <f>IF(W260=mapping!$N$1,IFERROR(VLOOKUP(Table4[[#This Row],[Column1]],mapping!A:L,12,FALSE),0),IF(W260&gt;mapping!$N$1,IFERROR(VLOOKUP(Table4[[#This Row],[Column1]],mapping!A:L,12,FALSE),0),0))</f>
        <v>550</v>
      </c>
      <c r="N260" s="58">
        <f>Table4[[#This Row],[ سعر اليومية ]]*3%*Table4[[#This Row],[عدد الدورات ]]</f>
        <v>22.23</v>
      </c>
      <c r="O260" s="56">
        <f>Table4[[#This Row],[ سعر اليومية ]]*Table4[[#This Row],[عدد الدورات ]]-N260</f>
        <v>718.77</v>
      </c>
      <c r="P260" s="194"/>
      <c r="Q260" s="194"/>
      <c r="R260" s="194"/>
      <c r="S260" s="58">
        <f>(Table4[[#This Row],[سعر يومية السائق]]*Table4[[#This Row],[عدد الدورات ]])-SUM(Table4[[#This Row],[سلف ]:[خصم ]])+Table4[[#This Row],[اضافي ]]</f>
        <v>550</v>
      </c>
      <c r="U260" s="58">
        <f>Table4[[#This Row],[ سعر اليومية ]]*Table4[[#This Row],[عدد الدورات ]]-Table4[[#This Row],[سعر يومية السائق]]*L260</f>
        <v>191</v>
      </c>
      <c r="V260" s="58">
        <f>U260-Table4[[#This Row],[W/H  3%]]</f>
        <v>168.77</v>
      </c>
      <c r="W260" s="66" t="str">
        <f>Table4[[#This Row],[اليوم]]&amp;Table4[[#This Row],[الشهر ]]&amp;Table4[[#This Row],[العام]]</f>
        <v>252026</v>
      </c>
      <c r="X260" s="66" t="s">
        <v>304</v>
      </c>
    </row>
    <row r="261" spans="1:24" s="123" customFormat="1" x14ac:dyDescent="0.3">
      <c r="D261" s="123" t="e">
        <f t="shared" si="34"/>
        <v>#N/A</v>
      </c>
      <c r="E261" s="201"/>
      <c r="F261" s="123" t="e">
        <f>VLOOKUP(E261,mapping!C:J,2,FALSE)</f>
        <v>#N/A</v>
      </c>
      <c r="G261" s="123">
        <f>IFERROR(VLOOKUP(F261,mapping!$D$3:$J$200,2,FALSE),0)</f>
        <v>0</v>
      </c>
      <c r="H261" s="123">
        <f>IFERROR(VLOOKUP(F261,mapping!$D$3:$J$200,3,FALSE),0)</f>
        <v>0</v>
      </c>
      <c r="I261" s="123">
        <f>IFERROR(VLOOKUP(F261,mapping!$D$3:$J$200,4,FALSE),0)</f>
        <v>0</v>
      </c>
      <c r="J261" s="123">
        <f>IFERROR(VLOOKUP(F261,mapping!$D$3:$J$200,5,FALSE),0)</f>
        <v>0</v>
      </c>
      <c r="K261" s="124">
        <f>IF(W261=mapping!$N$1,IFERROR(VLOOKUP(Table4[[#This Row],[Column1]],mapping!A:L,11,FALSE),0),IF(W261&gt;mapping!$N$1,IFERROR(VLOOKUP(Table4[[#This Row],[Column1]],mapping!A:L,11,FALSE),0),))</f>
        <v>0</v>
      </c>
      <c r="L261" s="140"/>
      <c r="M261" s="124">
        <f>IF(W261=mapping!$N$1,IFERROR(VLOOKUP(Table4[[#This Row],[Column1]],mapping!A:L,12,FALSE),0),IF(W261&gt;mapping!$N$1,IFERROR(VLOOKUP(Table4[[#This Row],[Column1]],mapping!A:L,12,FALSE),0),0))</f>
        <v>0</v>
      </c>
      <c r="N261" s="125">
        <f>Table4[[#This Row],[ سعر اليومية ]]*3%*Table4[[#This Row],[عدد الدورات ]]</f>
        <v>0</v>
      </c>
      <c r="O261" s="126">
        <f>Table4[[#This Row],[ سعر اليومية ]]*Table4[[#This Row],[عدد الدورات ]]-N261</f>
        <v>0</v>
      </c>
      <c r="P261" s="195"/>
      <c r="Q261" s="195"/>
      <c r="R261" s="195"/>
      <c r="S261" s="125">
        <f>(Table4[[#This Row],[سعر يومية السائق]]*Table4[[#This Row],[عدد الدورات ]])-SUM(Table4[[#This Row],[سلف ]:[خصم ]])+Table4[[#This Row],[اضافي ]]</f>
        <v>0</v>
      </c>
      <c r="U261" s="125">
        <f>Table4[[#This Row],[ سعر اليومية ]]*Table4[[#This Row],[عدد الدورات ]]-Table4[[#This Row],[سعر يومية السائق]]*L261</f>
        <v>0</v>
      </c>
      <c r="V261" s="125">
        <f>U261-Table4[[#This Row],[W/H  3%]]</f>
        <v>0</v>
      </c>
      <c r="W261" s="127" t="str">
        <f>Table4[[#This Row],[اليوم]]&amp;Table4[[#This Row],[الشهر ]]&amp;Table4[[#This Row],[العام]]</f>
        <v/>
      </c>
      <c r="X261" s="127" t="s">
        <v>304</v>
      </c>
    </row>
    <row r="262" spans="1:24" x14ac:dyDescent="0.3">
      <c r="A262" s="62">
        <v>3</v>
      </c>
      <c r="B262" s="62">
        <v>5</v>
      </c>
      <c r="C262" s="62">
        <v>2026</v>
      </c>
      <c r="D262" s="41" t="str">
        <f t="shared" si="34"/>
        <v>مصطفي قليوبقليوب FIRST STARTم.نصر ميكروباص صيني</v>
      </c>
      <c r="E262" s="4">
        <v>1000</v>
      </c>
      <c r="F262" s="41" t="str">
        <f>VLOOKUP(E262,mapping!C:J,2,FALSE)</f>
        <v>مصطفي قليوب</v>
      </c>
      <c r="G262" s="41" t="str">
        <f>IFERROR(VLOOKUP(F262,mapping!$D$3:$J$200,2,FALSE),0)</f>
        <v xml:space="preserve">قليوب </v>
      </c>
      <c r="H262" s="41" t="str">
        <f>IFERROR(VLOOKUP(F262,mapping!$D$3:$J$200,3,FALSE),0)</f>
        <v>FIRST START</v>
      </c>
      <c r="I262" s="41" t="str">
        <f>IFERROR(VLOOKUP(F262,mapping!$D$3:$J$200,4,FALSE),0)</f>
        <v xml:space="preserve">م.نصر </v>
      </c>
      <c r="J262" s="41" t="str">
        <f>IFERROR(VLOOKUP(F262,mapping!$D$3:$J$200,5,FALSE),0)</f>
        <v>ميكروباص صيني</v>
      </c>
      <c r="K262" s="63">
        <f>IF(W262=mapping!$N$1,IFERROR(VLOOKUP(Table4[[#This Row],[Column1]],mapping!A:L,11,FALSE),0),IF(W262&gt;mapping!$N$1,IFERROR(VLOOKUP(Table4[[#This Row],[Column1]],mapping!A:L,11,FALSE),0),))</f>
        <v>1250</v>
      </c>
      <c r="L262" s="139">
        <v>1</v>
      </c>
      <c r="M262" s="60">
        <f>IF(W262=mapping!$N$1,IFERROR(VLOOKUP(Table4[[#This Row],[Column1]],mapping!A:L,12,FALSE),0),IF(W262&gt;mapping!$N$1,IFERROR(VLOOKUP(Table4[[#This Row],[Column1]],mapping!A:L,12,FALSE),0),0))</f>
        <v>1200</v>
      </c>
      <c r="N262" s="58">
        <f>Table4[[#This Row],[ سعر اليومية ]]*3%*Table4[[#This Row],[عدد الدورات ]]</f>
        <v>37.5</v>
      </c>
      <c r="O262" s="56">
        <f>Table4[[#This Row],[ سعر اليومية ]]*Table4[[#This Row],[عدد الدورات ]]-N262</f>
        <v>1212.5</v>
      </c>
      <c r="P262" s="194"/>
      <c r="Q262" s="194"/>
      <c r="R262" s="194"/>
      <c r="S262" s="58">
        <f>(Table4[[#This Row],[سعر يومية السائق]]*Table4[[#This Row],[عدد الدورات ]])-SUM(Table4[[#This Row],[سلف ]:[خصم ]])+Table4[[#This Row],[اضافي ]]</f>
        <v>1200</v>
      </c>
      <c r="U262" s="58">
        <f>Table4[[#This Row],[ سعر اليومية ]]*Table4[[#This Row],[عدد الدورات ]]-Table4[[#This Row],[سعر يومية السائق]]*L262</f>
        <v>50</v>
      </c>
      <c r="V262" s="58">
        <f>U262-Table4[[#This Row],[W/H  3%]]</f>
        <v>12.5</v>
      </c>
      <c r="W262" s="66" t="str">
        <f>Table4[[#This Row],[اليوم]]&amp;Table4[[#This Row],[الشهر ]]&amp;Table4[[#This Row],[العام]]</f>
        <v>352026</v>
      </c>
      <c r="X262" s="66" t="s">
        <v>304</v>
      </c>
    </row>
    <row r="263" spans="1:24" x14ac:dyDescent="0.3">
      <c r="A263" s="62">
        <v>3</v>
      </c>
      <c r="B263" s="62">
        <v>5</v>
      </c>
      <c r="C263" s="62">
        <v>2026</v>
      </c>
      <c r="D263" s="41" t="str">
        <f t="shared" si="34"/>
        <v>عمرو برعي الجراجFLITCH AND GRAINالتجمع ميكروباص صيني</v>
      </c>
      <c r="E263" s="4">
        <v>2000</v>
      </c>
      <c r="F263" s="41" t="str">
        <f>VLOOKUP(E263,mapping!C:J,2,FALSE)</f>
        <v xml:space="preserve">عمرو برعي </v>
      </c>
      <c r="G263" s="41" t="str">
        <f>IFERROR(VLOOKUP(F263,mapping!$D$3:$J$200,2,FALSE),0)</f>
        <v>الجراج</v>
      </c>
      <c r="H263" s="41" t="str">
        <f>IFERROR(VLOOKUP(F263,mapping!$D$3:$J$200,3,FALSE),0)</f>
        <v>FLITCH AND GRAIN</v>
      </c>
      <c r="I263" s="41" t="str">
        <f>IFERROR(VLOOKUP(F263,mapping!$D$3:$J$200,4,FALSE),0)</f>
        <v xml:space="preserve">التجمع </v>
      </c>
      <c r="J263" s="41" t="str">
        <f>IFERROR(VLOOKUP(F263,mapping!$D$3:$J$200,5,FALSE),0)</f>
        <v>ميكروباص صيني</v>
      </c>
      <c r="K263" s="63">
        <f>IF(W263=mapping!$N$1,IFERROR(VLOOKUP(Table4[[#This Row],[Column1]],mapping!A:L,11,FALSE),0),IF(W263&gt;mapping!$N$1,IFERROR(VLOOKUP(Table4[[#This Row],[Column1]],mapping!A:L,11,FALSE),0),))</f>
        <v>1300</v>
      </c>
      <c r="L263" s="139">
        <v>1</v>
      </c>
      <c r="M263" s="60">
        <f>IF(W263=mapping!$N$1,IFERROR(VLOOKUP(Table4[[#This Row],[Column1]],mapping!A:L,12,FALSE),0),IF(W263&gt;mapping!$N$1,IFERROR(VLOOKUP(Table4[[#This Row],[Column1]],mapping!A:L,12,FALSE),0),0))</f>
        <v>1050</v>
      </c>
      <c r="N263" s="58">
        <f>Table4[[#This Row],[ سعر اليومية ]]*3%*Table4[[#This Row],[عدد الدورات ]]</f>
        <v>39</v>
      </c>
      <c r="O263" s="56">
        <f>Table4[[#This Row],[ سعر اليومية ]]*Table4[[#This Row],[عدد الدورات ]]-N263</f>
        <v>1261</v>
      </c>
      <c r="P263" s="194"/>
      <c r="Q263" s="194"/>
      <c r="R263" s="194"/>
      <c r="S263" s="58">
        <f>(Table4[[#This Row],[سعر يومية السائق]]*Table4[[#This Row],[عدد الدورات ]])-SUM(Table4[[#This Row],[سلف ]:[خصم ]])+Table4[[#This Row],[اضافي ]]</f>
        <v>1050</v>
      </c>
      <c r="U263" s="58">
        <f>Table4[[#This Row],[ سعر اليومية ]]*Table4[[#This Row],[عدد الدورات ]]-Table4[[#This Row],[سعر يومية السائق]]*L263</f>
        <v>250</v>
      </c>
      <c r="V263" s="58">
        <f>U263-Table4[[#This Row],[W/H  3%]]</f>
        <v>211</v>
      </c>
      <c r="W263" s="66" t="str">
        <f>Table4[[#This Row],[اليوم]]&amp;Table4[[#This Row],[الشهر ]]&amp;Table4[[#This Row],[العام]]</f>
        <v>352026</v>
      </c>
      <c r="X263" s="66" t="s">
        <v>304</v>
      </c>
    </row>
    <row r="264" spans="1:24" x14ac:dyDescent="0.3">
      <c r="A264" s="62">
        <v>3</v>
      </c>
      <c r="B264" s="62">
        <v>5</v>
      </c>
      <c r="C264" s="62">
        <v>2026</v>
      </c>
      <c r="D264" s="41" t="str">
        <f t="shared" si="34"/>
        <v>مصطفي الف مسكنالف مسكن 3 ورديةنجمة هليوبوليسالتجمع اتوبيس 28</v>
      </c>
      <c r="E264" s="4">
        <v>3000</v>
      </c>
      <c r="F264" s="41" t="str">
        <f>VLOOKUP(E264,mapping!C:J,2,FALSE)</f>
        <v>مصطفي الف مسكن</v>
      </c>
      <c r="G264" s="41" t="str">
        <f>IFERROR(VLOOKUP(F264,mapping!$D$3:$J$200,2,FALSE),0)</f>
        <v>الف مسكن 3 وردية</v>
      </c>
      <c r="H264" s="41" t="str">
        <f>IFERROR(VLOOKUP(F264,mapping!$D$3:$J$200,3,FALSE),0)</f>
        <v>نجمة هليوبوليس</v>
      </c>
      <c r="I264" s="41" t="str">
        <f>IFERROR(VLOOKUP(F264,mapping!$D$3:$J$200,4,FALSE),0)</f>
        <v xml:space="preserve">التجمع </v>
      </c>
      <c r="J264" s="41" t="str">
        <f>IFERROR(VLOOKUP(F264,mapping!$D$3:$J$200,5,FALSE),0)</f>
        <v>اتوبيس 28</v>
      </c>
      <c r="K264" s="63">
        <f>IF(W264=mapping!$N$1,IFERROR(VLOOKUP(Table4[[#This Row],[Column1]],mapping!A:L,11,FALSE),0),IF(W264&gt;mapping!$N$1,IFERROR(VLOOKUP(Table4[[#This Row],[Column1]],mapping!A:L,11,FALSE),0),))</f>
        <v>4297</v>
      </c>
      <c r="L264" s="139">
        <v>1</v>
      </c>
      <c r="M264" s="60">
        <f>IF(W264=mapping!$N$1,IFERROR(VLOOKUP(Table4[[#This Row],[Column1]],mapping!A:L,12,FALSE),0),IF(W264&gt;mapping!$N$1,IFERROR(VLOOKUP(Table4[[#This Row],[Column1]],mapping!A:L,12,FALSE),0),0))</f>
        <v>3800</v>
      </c>
      <c r="N264" s="58">
        <f>Table4[[#This Row],[ سعر اليومية ]]*3%*Table4[[#This Row],[عدد الدورات ]]</f>
        <v>128.91</v>
      </c>
      <c r="O264" s="56">
        <f>Table4[[#This Row],[ سعر اليومية ]]*Table4[[#This Row],[عدد الدورات ]]-N264</f>
        <v>4168.09</v>
      </c>
      <c r="P264" s="194"/>
      <c r="Q264" s="194"/>
      <c r="R264" s="194"/>
      <c r="S264" s="58">
        <f>(Table4[[#This Row],[سعر يومية السائق]]*Table4[[#This Row],[عدد الدورات ]])-SUM(Table4[[#This Row],[سلف ]:[خصم ]])+Table4[[#This Row],[اضافي ]]</f>
        <v>3800</v>
      </c>
      <c r="U264" s="58">
        <f>Table4[[#This Row],[ سعر اليومية ]]*Table4[[#This Row],[عدد الدورات ]]-Table4[[#This Row],[سعر يومية السائق]]*L264</f>
        <v>497</v>
      </c>
      <c r="V264" s="58">
        <f>U264-Table4[[#This Row],[W/H  3%]]</f>
        <v>368.09000000000003</v>
      </c>
      <c r="W264" s="66" t="str">
        <f>Table4[[#This Row],[اليوم]]&amp;Table4[[#This Row],[الشهر ]]&amp;Table4[[#This Row],[العام]]</f>
        <v>352026</v>
      </c>
      <c r="X264" s="66" t="s">
        <v>304</v>
      </c>
    </row>
    <row r="265" spans="1:24" x14ac:dyDescent="0.3">
      <c r="A265" s="62">
        <v>3</v>
      </c>
      <c r="B265" s="62">
        <v>5</v>
      </c>
      <c r="C265" s="62">
        <v>2026</v>
      </c>
      <c r="D265" s="41" t="str">
        <f t="shared" si="34"/>
        <v>ممدوح كيلاني1قليوب 3 وردية نجمة هليوبوليسالتجمع اتوبيس 28</v>
      </c>
      <c r="E265" s="4">
        <v>3002</v>
      </c>
      <c r="F265" s="41" t="str">
        <f>VLOOKUP(E265,mapping!C:J,2,FALSE)</f>
        <v>ممدوح كيلاني1</v>
      </c>
      <c r="G265" s="41" t="str">
        <f>IFERROR(VLOOKUP(F265,mapping!$D$3:$J$200,2,FALSE),0)</f>
        <v xml:space="preserve">قليوب 3 وردية </v>
      </c>
      <c r="H265" s="41" t="str">
        <f>IFERROR(VLOOKUP(F265,mapping!$D$3:$J$200,3,FALSE),0)</f>
        <v>نجمة هليوبوليس</v>
      </c>
      <c r="I265" s="41" t="str">
        <f>IFERROR(VLOOKUP(F265,mapping!$D$3:$J$200,4,FALSE),0)</f>
        <v xml:space="preserve">التجمع </v>
      </c>
      <c r="J265" s="41" t="str">
        <f>IFERROR(VLOOKUP(F265,mapping!$D$3:$J$200,5,FALSE),0)</f>
        <v>اتوبيس 28</v>
      </c>
      <c r="K265" s="63">
        <f>IF(W265=mapping!$N$1,IFERROR(VLOOKUP(Table4[[#This Row],[Column1]],mapping!A:L,11,FALSE),0),IF(W265&gt;mapping!$N$1,IFERROR(VLOOKUP(Table4[[#This Row],[Column1]],mapping!A:L,11,FALSE),0),))</f>
        <v>4297</v>
      </c>
      <c r="L265" s="139">
        <v>1</v>
      </c>
      <c r="M265" s="60">
        <f>IF(W265=mapping!$N$1,IFERROR(VLOOKUP(Table4[[#This Row],[Column1]],mapping!A:L,12,FALSE),0),IF(W265&gt;mapping!$N$1,IFERROR(VLOOKUP(Table4[[#This Row],[Column1]],mapping!A:L,12,FALSE),0),0))</f>
        <v>3900</v>
      </c>
      <c r="N265" s="58">
        <f>Table4[[#This Row],[ سعر اليومية ]]*3%*Table4[[#This Row],[عدد الدورات ]]</f>
        <v>128.91</v>
      </c>
      <c r="O265" s="56">
        <f>Table4[[#This Row],[ سعر اليومية ]]*Table4[[#This Row],[عدد الدورات ]]-N265</f>
        <v>4168.09</v>
      </c>
      <c r="P265" s="194"/>
      <c r="Q265" s="194"/>
      <c r="R265" s="194"/>
      <c r="S265" s="58">
        <f>(Table4[[#This Row],[سعر يومية السائق]]*Table4[[#This Row],[عدد الدورات ]])-SUM(Table4[[#This Row],[سلف ]:[خصم ]])+Table4[[#This Row],[اضافي ]]</f>
        <v>3900</v>
      </c>
      <c r="U265" s="58">
        <f>Table4[[#This Row],[ سعر اليومية ]]*Table4[[#This Row],[عدد الدورات ]]-Table4[[#This Row],[سعر يومية السائق]]*L265</f>
        <v>397</v>
      </c>
      <c r="V265" s="58">
        <f>U265-Table4[[#This Row],[W/H  3%]]</f>
        <v>268.09000000000003</v>
      </c>
      <c r="W265" s="66" t="str">
        <f>Table4[[#This Row],[اليوم]]&amp;Table4[[#This Row],[الشهر ]]&amp;Table4[[#This Row],[العام]]</f>
        <v>352026</v>
      </c>
      <c r="X265" s="66" t="s">
        <v>304</v>
      </c>
    </row>
    <row r="266" spans="1:24" x14ac:dyDescent="0.3">
      <c r="A266" s="62">
        <v>3</v>
      </c>
      <c r="B266" s="62">
        <v>5</v>
      </c>
      <c r="C266" s="62">
        <v>2026</v>
      </c>
      <c r="D266" s="41" t="str">
        <f t="shared" si="34"/>
        <v>ممدوح كيلاني3المنيب 3وردية نجمة هليوبوليسالتجمع ميكروباص</v>
      </c>
      <c r="E266" s="4">
        <v>3004</v>
      </c>
      <c r="F266" s="41" t="str">
        <f>VLOOKUP(E266,mapping!C:J,2,FALSE)</f>
        <v>ممدوح كيلاني3</v>
      </c>
      <c r="G266" s="41" t="str">
        <f>IFERROR(VLOOKUP(F266,mapping!$D$3:$J$200,2,FALSE),0)</f>
        <v xml:space="preserve">المنيب 3وردية </v>
      </c>
      <c r="H266" s="41" t="str">
        <f>IFERROR(VLOOKUP(F266,mapping!$D$3:$J$200,3,FALSE),0)</f>
        <v>نجمة هليوبوليس</v>
      </c>
      <c r="I266" s="41" t="str">
        <f>IFERROR(VLOOKUP(F266,mapping!$D$3:$J$200,4,FALSE),0)</f>
        <v xml:space="preserve">التجمع </v>
      </c>
      <c r="J266" s="41" t="str">
        <f>IFERROR(VLOOKUP(F266,mapping!$D$3:$J$200,5,FALSE),0)</f>
        <v>ميكروباص</v>
      </c>
      <c r="K266" s="63">
        <f>IF(W266=mapping!$N$1,IFERROR(VLOOKUP(Table4[[#This Row],[Column1]],mapping!A:L,11,FALSE),0),IF(W266&gt;mapping!$N$1,IFERROR(VLOOKUP(Table4[[#This Row],[Column1]],mapping!A:L,11,FALSE),0),))</f>
        <v>3600</v>
      </c>
      <c r="L266" s="139">
        <v>1</v>
      </c>
      <c r="M266" s="60">
        <f>IF(W266=mapping!$N$1,IFERROR(VLOOKUP(Table4[[#This Row],[Column1]],mapping!A:L,12,FALSE),0),IF(W266&gt;mapping!$N$1,IFERROR(VLOOKUP(Table4[[#This Row],[Column1]],mapping!A:L,12,FALSE),0),0))</f>
        <v>2700</v>
      </c>
      <c r="N266" s="58">
        <f>Table4[[#This Row],[ سعر اليومية ]]*3%*Table4[[#This Row],[عدد الدورات ]]</f>
        <v>108</v>
      </c>
      <c r="O266" s="56">
        <f>Table4[[#This Row],[ سعر اليومية ]]*Table4[[#This Row],[عدد الدورات ]]-N266</f>
        <v>3492</v>
      </c>
      <c r="P266" s="194"/>
      <c r="Q266" s="194"/>
      <c r="R266" s="194"/>
      <c r="S266" s="58">
        <f>(Table4[[#This Row],[سعر يومية السائق]]*Table4[[#This Row],[عدد الدورات ]])-SUM(Table4[[#This Row],[سلف ]:[خصم ]])+Table4[[#This Row],[اضافي ]]</f>
        <v>2700</v>
      </c>
      <c r="U266" s="58">
        <f>Table4[[#This Row],[ سعر اليومية ]]*Table4[[#This Row],[عدد الدورات ]]-Table4[[#This Row],[سعر يومية السائق]]*L266</f>
        <v>900</v>
      </c>
      <c r="V266" s="58">
        <f>U266-Table4[[#This Row],[W/H  3%]]</f>
        <v>792</v>
      </c>
      <c r="W266" s="66" t="str">
        <f>Table4[[#This Row],[اليوم]]&amp;Table4[[#This Row],[الشهر ]]&amp;Table4[[#This Row],[العام]]</f>
        <v>352026</v>
      </c>
      <c r="X266" s="66" t="s">
        <v>304</v>
      </c>
    </row>
    <row r="267" spans="1:24" x14ac:dyDescent="0.3">
      <c r="A267" s="62">
        <v>3</v>
      </c>
      <c r="B267" s="62">
        <v>5</v>
      </c>
      <c r="C267" s="62">
        <v>2026</v>
      </c>
      <c r="D267" s="41" t="str">
        <f t="shared" si="34"/>
        <v xml:space="preserve">رجب سلامة 1المرج لوجستيكااكتوبر هاي اس </v>
      </c>
      <c r="E267" s="4">
        <v>4000</v>
      </c>
      <c r="F267" s="41" t="str">
        <f>VLOOKUP(E267,mapping!C:J,2,FALSE)</f>
        <v>رجب سلامة 1</v>
      </c>
      <c r="G267" s="41" t="str">
        <f>IFERROR(VLOOKUP(F267,mapping!$D$3:$J$200,2,FALSE),0)</f>
        <v xml:space="preserve">المرج </v>
      </c>
      <c r="H267" s="41" t="str">
        <f>IFERROR(VLOOKUP(F267,mapping!$D$3:$J$200,3,FALSE),0)</f>
        <v>لوجستيكا</v>
      </c>
      <c r="I267" s="41" t="str">
        <f>IFERROR(VLOOKUP(F267,mapping!$D$3:$J$200,4,FALSE),0)</f>
        <v xml:space="preserve">اكتوبر </v>
      </c>
      <c r="J267" s="41" t="str">
        <f>IFERROR(VLOOKUP(F267,mapping!$D$3:$J$200,5,FALSE),0)</f>
        <v xml:space="preserve">هاي اس </v>
      </c>
      <c r="K267" s="63">
        <f>IF(W267=mapping!$N$1,IFERROR(VLOOKUP(Table4[[#This Row],[Column1]],mapping!A:L,11,FALSE),0),IF(W267&gt;mapping!$N$1,IFERROR(VLOOKUP(Table4[[#This Row],[Column1]],mapping!A:L,11,FALSE),0),))</f>
        <v>2195</v>
      </c>
      <c r="L267" s="139">
        <v>1</v>
      </c>
      <c r="M267" s="60">
        <f>IF(W267=mapping!$N$1,IFERROR(VLOOKUP(Table4[[#This Row],[Column1]],mapping!A:L,12,FALSE),0),IF(W267&gt;mapping!$N$1,IFERROR(VLOOKUP(Table4[[#This Row],[Column1]],mapping!A:L,12,FALSE),0),0))</f>
        <v>2000</v>
      </c>
      <c r="N267" s="58">
        <f>Table4[[#This Row],[ سعر اليومية ]]*3%*Table4[[#This Row],[عدد الدورات ]]</f>
        <v>65.849999999999994</v>
      </c>
      <c r="O267" s="56">
        <f>Table4[[#This Row],[ سعر اليومية ]]*Table4[[#This Row],[عدد الدورات ]]-N267</f>
        <v>2129.15</v>
      </c>
      <c r="P267" s="194"/>
      <c r="Q267" s="194"/>
      <c r="R267" s="194"/>
      <c r="S267" s="58">
        <f>(Table4[[#This Row],[سعر يومية السائق]]*Table4[[#This Row],[عدد الدورات ]])-SUM(Table4[[#This Row],[سلف ]:[خصم ]])+Table4[[#This Row],[اضافي ]]</f>
        <v>2000</v>
      </c>
      <c r="U267" s="58">
        <f>Table4[[#This Row],[ سعر اليومية ]]*Table4[[#This Row],[عدد الدورات ]]-Table4[[#This Row],[سعر يومية السائق]]*L267</f>
        <v>195</v>
      </c>
      <c r="V267" s="58">
        <f>U267-Table4[[#This Row],[W/H  3%]]</f>
        <v>129.15</v>
      </c>
      <c r="W267" s="66" t="str">
        <f>Table4[[#This Row],[اليوم]]&amp;Table4[[#This Row],[الشهر ]]&amp;Table4[[#This Row],[العام]]</f>
        <v>352026</v>
      </c>
      <c r="X267" s="66" t="s">
        <v>304</v>
      </c>
    </row>
    <row r="268" spans="1:24" x14ac:dyDescent="0.3">
      <c r="A268" s="62">
        <v>3</v>
      </c>
      <c r="B268" s="62">
        <v>5</v>
      </c>
      <c r="C268" s="62">
        <v>2026</v>
      </c>
      <c r="D268" s="41" t="str">
        <f t="shared" si="34"/>
        <v xml:space="preserve">رجب سلامة 2 نكلا حضورلوجستيكااكتوبر هاي اس </v>
      </c>
      <c r="E268" s="4">
        <v>4004</v>
      </c>
      <c r="F268" s="41" t="str">
        <f>VLOOKUP(E268,mapping!C:J,2,FALSE)</f>
        <v xml:space="preserve">رجب سلامة 2 </v>
      </c>
      <c r="G268" s="41" t="str">
        <f>IFERROR(VLOOKUP(F268,mapping!$D$3:$J$200,2,FALSE),0)</f>
        <v>نكلا حضور</v>
      </c>
      <c r="H268" s="41" t="str">
        <f>IFERROR(VLOOKUP(F268,mapping!$D$3:$J$200,3,FALSE),0)</f>
        <v>لوجستيكا</v>
      </c>
      <c r="I268" s="41" t="str">
        <f>IFERROR(VLOOKUP(F268,mapping!$D$3:$J$200,4,FALSE),0)</f>
        <v xml:space="preserve">اكتوبر </v>
      </c>
      <c r="J268" s="41" t="str">
        <f>IFERROR(VLOOKUP(F268,mapping!$D$3:$J$200,5,FALSE),0)</f>
        <v xml:space="preserve">هاي اس </v>
      </c>
      <c r="K268" s="63">
        <f>IF(W268=mapping!$N$1,IFERROR(VLOOKUP(Table4[[#This Row],[Column1]],mapping!A:L,11,FALSE),0),IF(W268&gt;mapping!$N$1,IFERROR(VLOOKUP(Table4[[#This Row],[Column1]],mapping!A:L,11,FALSE),0),))</f>
        <v>1024</v>
      </c>
      <c r="L268" s="139">
        <v>1</v>
      </c>
      <c r="M268" s="60">
        <f>IF(W268=mapping!$N$1,IFERROR(VLOOKUP(Table4[[#This Row],[Column1]],mapping!A:L,12,FALSE),0),IF(W268&gt;mapping!$N$1,IFERROR(VLOOKUP(Table4[[#This Row],[Column1]],mapping!A:L,12,FALSE),0),0))</f>
        <v>1000</v>
      </c>
      <c r="N268" s="58">
        <f>Table4[[#This Row],[ سعر اليومية ]]*3%*Table4[[#This Row],[عدد الدورات ]]</f>
        <v>30.72</v>
      </c>
      <c r="O268" s="56">
        <f>Table4[[#This Row],[ سعر اليومية ]]*Table4[[#This Row],[عدد الدورات ]]-N268</f>
        <v>993.28</v>
      </c>
      <c r="P268" s="194"/>
      <c r="Q268" s="194"/>
      <c r="R268" s="194"/>
      <c r="S268" s="58">
        <f>(Table4[[#This Row],[سعر يومية السائق]]*Table4[[#This Row],[عدد الدورات ]])-SUM(Table4[[#This Row],[سلف ]:[خصم ]])+Table4[[#This Row],[اضافي ]]</f>
        <v>1000</v>
      </c>
      <c r="U268" s="58">
        <f>Table4[[#This Row],[ سعر اليومية ]]*Table4[[#This Row],[عدد الدورات ]]-Table4[[#This Row],[سعر يومية السائق]]*L268</f>
        <v>24</v>
      </c>
      <c r="V268" s="58">
        <f>U268-Table4[[#This Row],[W/H  3%]]</f>
        <v>-6.7199999999999989</v>
      </c>
      <c r="W268" s="66" t="str">
        <f>Table4[[#This Row],[اليوم]]&amp;Table4[[#This Row],[الشهر ]]&amp;Table4[[#This Row],[العام]]</f>
        <v>352026</v>
      </c>
      <c r="X268" s="66" t="s">
        <v>304</v>
      </c>
    </row>
    <row r="269" spans="1:24" x14ac:dyDescent="0.3">
      <c r="A269" s="62">
        <v>3</v>
      </c>
      <c r="B269" s="62">
        <v>5</v>
      </c>
      <c r="C269" s="62">
        <v>2026</v>
      </c>
      <c r="D269" s="41" t="str">
        <f t="shared" si="34"/>
        <v xml:space="preserve">احمد السيدالمنيب 3وردية لوجستيكااكتوبر هاي اس </v>
      </c>
      <c r="E269" s="4">
        <v>4001</v>
      </c>
      <c r="F269" s="41" t="str">
        <f>VLOOKUP(E269,mapping!C:J,2,FALSE)</f>
        <v>احمد السيد</v>
      </c>
      <c r="G269" s="41" t="str">
        <f>IFERROR(VLOOKUP(F269,mapping!$D$3:$J$200,2,FALSE),0)</f>
        <v xml:space="preserve">المنيب 3وردية </v>
      </c>
      <c r="H269" s="41" t="str">
        <f>IFERROR(VLOOKUP(F269,mapping!$D$3:$J$200,3,FALSE),0)</f>
        <v>لوجستيكا</v>
      </c>
      <c r="I269" s="41" t="str">
        <f>IFERROR(VLOOKUP(F269,mapping!$D$3:$J$200,4,FALSE),0)</f>
        <v xml:space="preserve">اكتوبر </v>
      </c>
      <c r="J269" s="41" t="str">
        <f>IFERROR(VLOOKUP(F269,mapping!$D$3:$J$200,5,FALSE),0)</f>
        <v xml:space="preserve">هاي اس </v>
      </c>
      <c r="K269" s="63">
        <f>IF(W269=mapping!$N$1,IFERROR(VLOOKUP(Table4[[#This Row],[Column1]],mapping!A:L,11,FALSE),0),IF(W269&gt;mapping!$N$1,IFERROR(VLOOKUP(Table4[[#This Row],[Column1]],mapping!A:L,11,FALSE),0),))</f>
        <v>4831</v>
      </c>
      <c r="L269" s="139">
        <v>1</v>
      </c>
      <c r="M269" s="60">
        <f>IF(W269=mapping!$N$1,IFERROR(VLOOKUP(Table4[[#This Row],[Column1]],mapping!A:L,12,FALSE),0),IF(W269&gt;mapping!$N$1,IFERROR(VLOOKUP(Table4[[#This Row],[Column1]],mapping!A:L,12,FALSE),0),0))</f>
        <v>4000</v>
      </c>
      <c r="N269" s="58">
        <f>Table4[[#This Row],[ سعر اليومية ]]*3%*Table4[[#This Row],[عدد الدورات ]]</f>
        <v>144.93</v>
      </c>
      <c r="O269" s="56">
        <f>Table4[[#This Row],[ سعر اليومية ]]*Table4[[#This Row],[عدد الدورات ]]-N269</f>
        <v>4686.07</v>
      </c>
      <c r="P269" s="194"/>
      <c r="Q269" s="194"/>
      <c r="R269" s="194"/>
      <c r="S269" s="58">
        <f>(Table4[[#This Row],[سعر يومية السائق]]*Table4[[#This Row],[عدد الدورات ]])-SUM(Table4[[#This Row],[سلف ]:[خصم ]])+Table4[[#This Row],[اضافي ]]</f>
        <v>4000</v>
      </c>
      <c r="U269" s="58">
        <f>Table4[[#This Row],[ سعر اليومية ]]*Table4[[#This Row],[عدد الدورات ]]-Table4[[#This Row],[سعر يومية السائق]]*L269</f>
        <v>831</v>
      </c>
      <c r="V269" s="58">
        <f>U269-Table4[[#This Row],[W/H  3%]]</f>
        <v>686.06999999999994</v>
      </c>
      <c r="W269" s="66" t="str">
        <f>Table4[[#This Row],[اليوم]]&amp;Table4[[#This Row],[الشهر ]]&amp;Table4[[#This Row],[العام]]</f>
        <v>352026</v>
      </c>
      <c r="X269" s="66" t="s">
        <v>304</v>
      </c>
    </row>
    <row r="270" spans="1:24" x14ac:dyDescent="0.3">
      <c r="A270" s="62">
        <v>3</v>
      </c>
      <c r="B270" s="62">
        <v>5</v>
      </c>
      <c r="C270" s="62">
        <v>2026</v>
      </c>
      <c r="D270" s="41" t="str">
        <f t="shared" si="34"/>
        <v xml:space="preserve">حسام سعيد1القناطر 3 ورديةلوجستيكااكتوبر هاي اس </v>
      </c>
      <c r="E270" s="4">
        <v>4002</v>
      </c>
      <c r="F270" s="41" t="str">
        <f>VLOOKUP(E270,mapping!C:J,2,FALSE)</f>
        <v>حسام سعيد1</v>
      </c>
      <c r="G270" s="41" t="str">
        <f>IFERROR(VLOOKUP(F270,mapping!$D$3:$J$200,2,FALSE),0)</f>
        <v>القناطر 3 وردية</v>
      </c>
      <c r="H270" s="41" t="str">
        <f>IFERROR(VLOOKUP(F270,mapping!$D$3:$J$200,3,FALSE),0)</f>
        <v>لوجستيكا</v>
      </c>
      <c r="I270" s="41" t="str">
        <f>IFERROR(VLOOKUP(F270,mapping!$D$3:$J$200,4,FALSE),0)</f>
        <v xml:space="preserve">اكتوبر </v>
      </c>
      <c r="J270" s="41" t="str">
        <f>IFERROR(VLOOKUP(F270,mapping!$D$3:$J$200,5,FALSE),0)</f>
        <v xml:space="preserve">هاي اس </v>
      </c>
      <c r="K270" s="63">
        <f>IF(W270=mapping!$N$1,IFERROR(VLOOKUP(Table4[[#This Row],[Column1]],mapping!A:L,11,FALSE),0),IF(W270&gt;mapping!$N$1,IFERROR(VLOOKUP(Table4[[#This Row],[Column1]],mapping!A:L,11,FALSE),0),))</f>
        <v>4391</v>
      </c>
      <c r="L270" s="139">
        <v>1</v>
      </c>
      <c r="M270" s="60">
        <f>IF(W270=mapping!$N$1,IFERROR(VLOOKUP(Table4[[#This Row],[Column1]],mapping!A:L,12,FALSE),0),IF(W270&gt;mapping!$N$1,IFERROR(VLOOKUP(Table4[[#This Row],[Column1]],mapping!A:L,12,FALSE),0),0))</f>
        <v>3400</v>
      </c>
      <c r="N270" s="58">
        <f>Table4[[#This Row],[ سعر اليومية ]]*3%*Table4[[#This Row],[عدد الدورات ]]</f>
        <v>131.72999999999999</v>
      </c>
      <c r="O270" s="56">
        <f>Table4[[#This Row],[ سعر اليومية ]]*Table4[[#This Row],[عدد الدورات ]]-N270</f>
        <v>4259.2700000000004</v>
      </c>
      <c r="P270" s="194"/>
      <c r="Q270" s="194"/>
      <c r="R270" s="194"/>
      <c r="S270" s="58">
        <f>(Table4[[#This Row],[سعر يومية السائق]]*Table4[[#This Row],[عدد الدورات ]])-SUM(Table4[[#This Row],[سلف ]:[خصم ]])+Table4[[#This Row],[اضافي ]]</f>
        <v>3400</v>
      </c>
      <c r="U270" s="58">
        <f>Table4[[#This Row],[ سعر اليومية ]]*Table4[[#This Row],[عدد الدورات ]]-Table4[[#This Row],[سعر يومية السائق]]*L270</f>
        <v>991</v>
      </c>
      <c r="V270" s="58">
        <f>U270-Table4[[#This Row],[W/H  3%]]</f>
        <v>859.27</v>
      </c>
      <c r="W270" s="66" t="str">
        <f>Table4[[#This Row],[اليوم]]&amp;Table4[[#This Row],[الشهر ]]&amp;Table4[[#This Row],[العام]]</f>
        <v>352026</v>
      </c>
      <c r="X270" s="66" t="s">
        <v>304</v>
      </c>
    </row>
    <row r="271" spans="1:24" x14ac:dyDescent="0.3">
      <c r="A271" s="62">
        <v>3</v>
      </c>
      <c r="B271" s="62">
        <v>5</v>
      </c>
      <c r="C271" s="62">
        <v>2026</v>
      </c>
      <c r="D271" s="41" t="str">
        <f t="shared" si="34"/>
        <v xml:space="preserve">حسام سعيد 2نكلا انصرافلوجستيكااكتوبر هاي اس </v>
      </c>
      <c r="E271" s="4">
        <v>4003</v>
      </c>
      <c r="F271" s="41" t="str">
        <f>VLOOKUP(E271,mapping!C:J,2,FALSE)</f>
        <v>حسام سعيد 2</v>
      </c>
      <c r="G271" s="41" t="str">
        <f>IFERROR(VLOOKUP(F271,mapping!$D$3:$J$200,2,FALSE),0)</f>
        <v>نكلا انصراف</v>
      </c>
      <c r="H271" s="41" t="str">
        <f>IFERROR(VLOOKUP(F271,mapping!$D$3:$J$200,3,FALSE),0)</f>
        <v>لوجستيكا</v>
      </c>
      <c r="I271" s="41" t="str">
        <f>IFERROR(VLOOKUP(F271,mapping!$D$3:$J$200,4,FALSE),0)</f>
        <v xml:space="preserve">اكتوبر </v>
      </c>
      <c r="J271" s="41" t="str">
        <f>IFERROR(VLOOKUP(F271,mapping!$D$3:$J$200,5,FALSE),0)</f>
        <v xml:space="preserve">هاي اس </v>
      </c>
      <c r="K271" s="63">
        <f>IF(W271=mapping!$N$1,IFERROR(VLOOKUP(Table4[[#This Row],[Column1]],mapping!A:L,11,FALSE),0),IF(W271&gt;mapping!$N$1,IFERROR(VLOOKUP(Table4[[#This Row],[Column1]],mapping!A:L,11,FALSE),0),))</f>
        <v>1024</v>
      </c>
      <c r="L271" s="139">
        <v>1</v>
      </c>
      <c r="M271" s="60">
        <f>IF(W271=mapping!$N$1,IFERROR(VLOOKUP(Table4[[#This Row],[Column1]],mapping!A:L,12,FALSE),0),IF(W271&gt;mapping!$N$1,IFERROR(VLOOKUP(Table4[[#This Row],[Column1]],mapping!A:L,12,FALSE),0),0))</f>
        <v>900</v>
      </c>
      <c r="N271" s="58">
        <f>Table4[[#This Row],[ سعر اليومية ]]*3%*Table4[[#This Row],[عدد الدورات ]]</f>
        <v>30.72</v>
      </c>
      <c r="O271" s="56">
        <f>Table4[[#This Row],[ سعر اليومية ]]*Table4[[#This Row],[عدد الدورات ]]-N271</f>
        <v>993.28</v>
      </c>
      <c r="P271" s="194"/>
      <c r="Q271" s="194"/>
      <c r="R271" s="194"/>
      <c r="S271" s="58">
        <f>(Table4[[#This Row],[سعر يومية السائق]]*Table4[[#This Row],[عدد الدورات ]])-SUM(Table4[[#This Row],[سلف ]:[خصم ]])+Table4[[#This Row],[اضافي ]]</f>
        <v>900</v>
      </c>
      <c r="U271" s="58">
        <f>Table4[[#This Row],[ سعر اليومية ]]*Table4[[#This Row],[عدد الدورات ]]-Table4[[#This Row],[سعر يومية السائق]]*L271</f>
        <v>124</v>
      </c>
      <c r="V271" s="58">
        <f>U271-Table4[[#This Row],[W/H  3%]]</f>
        <v>93.28</v>
      </c>
      <c r="W271" s="66" t="str">
        <f>Table4[[#This Row],[اليوم]]&amp;Table4[[#This Row],[الشهر ]]&amp;Table4[[#This Row],[العام]]</f>
        <v>352026</v>
      </c>
      <c r="X271" s="66" t="s">
        <v>304</v>
      </c>
    </row>
    <row r="272" spans="1:24" x14ac:dyDescent="0.3">
      <c r="A272" s="62">
        <v>3</v>
      </c>
      <c r="B272" s="62">
        <v>5</v>
      </c>
      <c r="C272" s="62">
        <v>2026</v>
      </c>
      <c r="D272" s="41" t="str">
        <f t="shared" si="34"/>
        <v xml:space="preserve">محمد رضا المنوفية لوجستيكااكتوبر هاي اس </v>
      </c>
      <c r="E272" s="4">
        <v>4006</v>
      </c>
      <c r="F272" s="41" t="str">
        <f>VLOOKUP(E272,mapping!C:J,2,FALSE)</f>
        <v xml:space="preserve">محمد رضا </v>
      </c>
      <c r="G272" s="41" t="str">
        <f>IFERROR(VLOOKUP(F272,mapping!$D$3:$J$200,2,FALSE),0)</f>
        <v xml:space="preserve">المنوفية </v>
      </c>
      <c r="H272" s="41" t="str">
        <f>IFERROR(VLOOKUP(F272,mapping!$D$3:$J$200,3,FALSE),0)</f>
        <v>لوجستيكا</v>
      </c>
      <c r="I272" s="41" t="str">
        <f>IFERROR(VLOOKUP(F272,mapping!$D$3:$J$200,4,FALSE),0)</f>
        <v xml:space="preserve">اكتوبر </v>
      </c>
      <c r="J272" s="41" t="str">
        <f>IFERROR(VLOOKUP(F272,mapping!$D$3:$J$200,5,FALSE),0)</f>
        <v xml:space="preserve">هاي اس </v>
      </c>
      <c r="K272" s="63">
        <f>IF(W272=mapping!$N$1,IFERROR(VLOOKUP(Table4[[#This Row],[Column1]],mapping!A:L,11,FALSE),0),IF(W272&gt;mapping!$N$1,IFERROR(VLOOKUP(Table4[[#This Row],[Column1]],mapping!A:L,11,FALSE),0),))</f>
        <v>2634</v>
      </c>
      <c r="L272" s="139">
        <v>1</v>
      </c>
      <c r="M272" s="60">
        <f>IF(W272=mapping!$N$1,IFERROR(VLOOKUP(Table4[[#This Row],[Column1]],mapping!A:L,12,FALSE),0),IF(W272&gt;mapping!$N$1,IFERROR(VLOOKUP(Table4[[#This Row],[Column1]],mapping!A:L,12,FALSE),0),0))</f>
        <v>2150</v>
      </c>
      <c r="N272" s="58">
        <f>Table4[[#This Row],[ سعر اليومية ]]*3%*Table4[[#This Row],[عدد الدورات ]]</f>
        <v>79.02</v>
      </c>
      <c r="O272" s="56">
        <f>Table4[[#This Row],[ سعر اليومية ]]*Table4[[#This Row],[عدد الدورات ]]-N272</f>
        <v>2554.98</v>
      </c>
      <c r="P272" s="194"/>
      <c r="Q272" s="194"/>
      <c r="R272" s="194"/>
      <c r="S272" s="58">
        <f>(Table4[[#This Row],[سعر يومية السائق]]*Table4[[#This Row],[عدد الدورات ]])-SUM(Table4[[#This Row],[سلف ]:[خصم ]])+Table4[[#This Row],[اضافي ]]</f>
        <v>2150</v>
      </c>
      <c r="U272" s="58">
        <f>Table4[[#This Row],[ سعر اليومية ]]*Table4[[#This Row],[عدد الدورات ]]-Table4[[#This Row],[سعر يومية السائق]]*L272</f>
        <v>484</v>
      </c>
      <c r="V272" s="58">
        <f>U272-Table4[[#This Row],[W/H  3%]]</f>
        <v>404.98</v>
      </c>
      <c r="W272" s="66" t="str">
        <f>Table4[[#This Row],[اليوم]]&amp;Table4[[#This Row],[الشهر ]]&amp;Table4[[#This Row],[العام]]</f>
        <v>352026</v>
      </c>
      <c r="X272" s="66" t="s">
        <v>304</v>
      </c>
    </row>
    <row r="273" spans="1:24" x14ac:dyDescent="0.3">
      <c r="A273" s="62">
        <v>3</v>
      </c>
      <c r="B273" s="62">
        <v>5</v>
      </c>
      <c r="C273" s="62">
        <v>2026</v>
      </c>
      <c r="D273" s="41" t="str">
        <f t="shared" si="34"/>
        <v xml:space="preserve">مصطفي شكيويالجلاتمةلوجستيكااكتوبر كوستر </v>
      </c>
      <c r="E273" s="4">
        <v>4007</v>
      </c>
      <c r="F273" s="41" t="str">
        <f>VLOOKUP(E273,mapping!C:J,2,FALSE)</f>
        <v>مصطفي شكيوي</v>
      </c>
      <c r="G273" s="41" t="str">
        <f>IFERROR(VLOOKUP(F273,mapping!$D$3:$J$200,2,FALSE),0)</f>
        <v>الجلاتمة</v>
      </c>
      <c r="H273" s="41" t="str">
        <f>IFERROR(VLOOKUP(F273,mapping!$D$3:$J$200,3,FALSE),0)</f>
        <v>لوجستيكا</v>
      </c>
      <c r="I273" s="41" t="str">
        <f>IFERROR(VLOOKUP(F273,mapping!$D$3:$J$200,4,FALSE),0)</f>
        <v xml:space="preserve">اكتوبر </v>
      </c>
      <c r="J273" s="41" t="str">
        <f>IFERROR(VLOOKUP(F273,mapping!$D$3:$J$200,5,FALSE),0)</f>
        <v xml:space="preserve">كوستر </v>
      </c>
      <c r="K273" s="63">
        <f>IF(W273=mapping!$N$1,IFERROR(VLOOKUP(Table4[[#This Row],[Column1]],mapping!A:L,11,FALSE),0),IF(W273&gt;mapping!$N$1,IFERROR(VLOOKUP(Table4[[#This Row],[Column1]],mapping!A:L,11,FALSE),0),))</f>
        <v>3220</v>
      </c>
      <c r="L273" s="139">
        <v>1</v>
      </c>
      <c r="M273" s="60">
        <f>IF(W273=mapping!$N$1,IFERROR(VLOOKUP(Table4[[#This Row],[Column1]],mapping!A:L,12,FALSE),0),IF(W273&gt;mapping!$N$1,IFERROR(VLOOKUP(Table4[[#This Row],[Column1]],mapping!A:L,12,FALSE),0),0))</f>
        <v>2750</v>
      </c>
      <c r="N273" s="58">
        <f>Table4[[#This Row],[ سعر اليومية ]]*3%*Table4[[#This Row],[عدد الدورات ]]</f>
        <v>96.6</v>
      </c>
      <c r="O273" s="56">
        <f>Table4[[#This Row],[ سعر اليومية ]]*Table4[[#This Row],[عدد الدورات ]]-N273</f>
        <v>3123.4</v>
      </c>
      <c r="P273" s="194"/>
      <c r="Q273" s="194"/>
      <c r="R273" s="194"/>
      <c r="S273" s="58">
        <f>(Table4[[#This Row],[سعر يومية السائق]]*Table4[[#This Row],[عدد الدورات ]])-SUM(Table4[[#This Row],[سلف ]:[خصم ]])+Table4[[#This Row],[اضافي ]]</f>
        <v>2750</v>
      </c>
      <c r="U273" s="58">
        <f>Table4[[#This Row],[ سعر اليومية ]]*Table4[[#This Row],[عدد الدورات ]]-Table4[[#This Row],[سعر يومية السائق]]*L273</f>
        <v>470</v>
      </c>
      <c r="V273" s="58">
        <f>U273-Table4[[#This Row],[W/H  3%]]</f>
        <v>373.4</v>
      </c>
      <c r="W273" s="66" t="str">
        <f>Table4[[#This Row],[اليوم]]&amp;Table4[[#This Row],[الشهر ]]&amp;Table4[[#This Row],[العام]]</f>
        <v>352026</v>
      </c>
      <c r="X273" s="66" t="s">
        <v>304</v>
      </c>
    </row>
    <row r="274" spans="1:24" x14ac:dyDescent="0.3">
      <c r="A274" s="62">
        <v>3</v>
      </c>
      <c r="B274" s="62">
        <v>5</v>
      </c>
      <c r="C274" s="62">
        <v>2026</v>
      </c>
      <c r="D274" s="41" t="str">
        <f t="shared" si="34"/>
        <v xml:space="preserve">وديع 1الفيوم 1لوجستيكااكتوبر هاي اس </v>
      </c>
      <c r="E274" s="4">
        <v>4009</v>
      </c>
      <c r="F274" s="41" t="str">
        <f>VLOOKUP(E274,mapping!C:J,2,FALSE)</f>
        <v>وديع 1</v>
      </c>
      <c r="G274" s="41" t="str">
        <f>IFERROR(VLOOKUP(F274,mapping!$D$3:$J$200,2,FALSE),0)</f>
        <v>الفيوم 1</v>
      </c>
      <c r="H274" s="41" t="str">
        <f>IFERROR(VLOOKUP(F274,mapping!$D$3:$J$200,3,FALSE),0)</f>
        <v>لوجستيكا</v>
      </c>
      <c r="I274" s="41" t="str">
        <f>IFERROR(VLOOKUP(F274,mapping!$D$3:$J$200,4,FALSE),0)</f>
        <v xml:space="preserve">اكتوبر </v>
      </c>
      <c r="J274" s="41" t="str">
        <f>IFERROR(VLOOKUP(F274,mapping!$D$3:$J$200,5,FALSE),0)</f>
        <v xml:space="preserve">هاي اس </v>
      </c>
      <c r="K274" s="63">
        <f>IF(W274=mapping!$N$1,IFERROR(VLOOKUP(Table4[[#This Row],[Column1]],mapping!A:L,11,FALSE),0),IF(W274&gt;mapping!$N$1,IFERROR(VLOOKUP(Table4[[#This Row],[Column1]],mapping!A:L,11,FALSE),0),))</f>
        <v>2662</v>
      </c>
      <c r="L274" s="139">
        <v>1</v>
      </c>
      <c r="M274" s="60">
        <f>IF(W274=mapping!$N$1,IFERROR(VLOOKUP(Table4[[#This Row],[Column1]],mapping!A:L,12,FALSE),0),IF(W274&gt;mapping!$N$1,IFERROR(VLOOKUP(Table4[[#This Row],[Column1]],mapping!A:L,12,FALSE),0),0))</f>
        <v>2250</v>
      </c>
      <c r="N274" s="58">
        <f>Table4[[#This Row],[ سعر اليومية ]]*3%*Table4[[#This Row],[عدد الدورات ]]</f>
        <v>79.86</v>
      </c>
      <c r="O274" s="56">
        <f>Table4[[#This Row],[ سعر اليومية ]]*Table4[[#This Row],[عدد الدورات ]]-N274</f>
        <v>2582.14</v>
      </c>
      <c r="P274" s="194"/>
      <c r="Q274" s="194"/>
      <c r="R274" s="194"/>
      <c r="S274" s="58">
        <f>(Table4[[#This Row],[سعر يومية السائق]]*Table4[[#This Row],[عدد الدورات ]])-SUM(Table4[[#This Row],[سلف ]:[خصم ]])+Table4[[#This Row],[اضافي ]]</f>
        <v>2250</v>
      </c>
      <c r="U274" s="58">
        <f>Table4[[#This Row],[ سعر اليومية ]]*Table4[[#This Row],[عدد الدورات ]]-Table4[[#This Row],[سعر يومية السائق]]*L274</f>
        <v>412</v>
      </c>
      <c r="V274" s="58">
        <f>U274-Table4[[#This Row],[W/H  3%]]</f>
        <v>332.14</v>
      </c>
      <c r="W274" s="66" t="str">
        <f>Table4[[#This Row],[اليوم]]&amp;Table4[[#This Row],[الشهر ]]&amp;Table4[[#This Row],[العام]]</f>
        <v>352026</v>
      </c>
      <c r="X274" s="66" t="s">
        <v>304</v>
      </c>
    </row>
    <row r="275" spans="1:24" x14ac:dyDescent="0.3">
      <c r="A275" s="62">
        <v>3</v>
      </c>
      <c r="B275" s="62">
        <v>5</v>
      </c>
      <c r="C275" s="62">
        <v>2026</v>
      </c>
      <c r="D275" s="41" t="str">
        <f t="shared" si="34"/>
        <v xml:space="preserve">وديع 2الفيوم 2لوجستيكااكتوبر هاي اس </v>
      </c>
      <c r="E275" s="4">
        <v>4010</v>
      </c>
      <c r="F275" s="41" t="str">
        <f>VLOOKUP(E275,mapping!C:J,2,FALSE)</f>
        <v>وديع 2</v>
      </c>
      <c r="G275" s="41" t="str">
        <f>IFERROR(VLOOKUP(F275,mapping!$D$3:$J$200,2,FALSE),0)</f>
        <v>الفيوم 2</v>
      </c>
      <c r="H275" s="41" t="str">
        <f>IFERROR(VLOOKUP(F275,mapping!$D$3:$J$200,3,FALSE),0)</f>
        <v>لوجستيكا</v>
      </c>
      <c r="I275" s="41" t="str">
        <f>IFERROR(VLOOKUP(F275,mapping!$D$3:$J$200,4,FALSE),0)</f>
        <v xml:space="preserve">اكتوبر </v>
      </c>
      <c r="J275" s="41" t="str">
        <f>IFERROR(VLOOKUP(F275,mapping!$D$3:$J$200,5,FALSE),0)</f>
        <v xml:space="preserve">هاي اس </v>
      </c>
      <c r="K275" s="63">
        <f>IF(W275=mapping!$N$1,IFERROR(VLOOKUP(Table4[[#This Row],[Column1]],mapping!A:L,11,FALSE),0),IF(W275&gt;mapping!$N$1,IFERROR(VLOOKUP(Table4[[#This Row],[Column1]],mapping!A:L,11,FALSE),0),))</f>
        <v>2662</v>
      </c>
      <c r="L275" s="139">
        <v>1</v>
      </c>
      <c r="M275" s="60">
        <f>IF(W275=mapping!$N$1,IFERROR(VLOOKUP(Table4[[#This Row],[Column1]],mapping!A:L,12,FALSE),0),IF(W275&gt;mapping!$N$1,IFERROR(VLOOKUP(Table4[[#This Row],[Column1]],mapping!A:L,12,FALSE),0),0))</f>
        <v>2250</v>
      </c>
      <c r="N275" s="58">
        <f>Table4[[#This Row],[ سعر اليومية ]]*3%*Table4[[#This Row],[عدد الدورات ]]</f>
        <v>79.86</v>
      </c>
      <c r="O275" s="56">
        <f>Table4[[#This Row],[ سعر اليومية ]]*Table4[[#This Row],[عدد الدورات ]]-N275</f>
        <v>2582.14</v>
      </c>
      <c r="P275" s="194"/>
      <c r="Q275" s="194"/>
      <c r="R275" s="194"/>
      <c r="S275" s="58">
        <f>(Table4[[#This Row],[سعر يومية السائق]]*Table4[[#This Row],[عدد الدورات ]])-SUM(Table4[[#This Row],[سلف ]:[خصم ]])+Table4[[#This Row],[اضافي ]]</f>
        <v>2250</v>
      </c>
      <c r="U275" s="58">
        <f>Table4[[#This Row],[ سعر اليومية ]]*Table4[[#This Row],[عدد الدورات ]]-Table4[[#This Row],[سعر يومية السائق]]*L275</f>
        <v>412</v>
      </c>
      <c r="V275" s="58">
        <f>U275-Table4[[#This Row],[W/H  3%]]</f>
        <v>332.14</v>
      </c>
      <c r="W275" s="66" t="str">
        <f>Table4[[#This Row],[اليوم]]&amp;Table4[[#This Row],[الشهر ]]&amp;Table4[[#This Row],[العام]]</f>
        <v>352026</v>
      </c>
      <c r="X275" s="66" t="s">
        <v>304</v>
      </c>
    </row>
    <row r="276" spans="1:24" x14ac:dyDescent="0.3">
      <c r="A276" s="62">
        <v>3</v>
      </c>
      <c r="B276" s="62">
        <v>5</v>
      </c>
      <c r="C276" s="62">
        <v>2026</v>
      </c>
      <c r="D276" s="41" t="str">
        <f t="shared" si="34"/>
        <v xml:space="preserve">احمد عويس المعادي لوجستيكاابورواش هاي اس </v>
      </c>
      <c r="E276" s="4">
        <v>4011</v>
      </c>
      <c r="F276" s="41" t="str">
        <f>VLOOKUP(E276,mapping!C:J,2,FALSE)</f>
        <v xml:space="preserve">احمد عويس </v>
      </c>
      <c r="G276" s="41" t="str">
        <f>IFERROR(VLOOKUP(F276,mapping!$D$3:$J$200,2,FALSE),0)</f>
        <v xml:space="preserve">المعادي </v>
      </c>
      <c r="H276" s="41" t="str">
        <f>IFERROR(VLOOKUP(F276,mapping!$D$3:$J$200,3,FALSE),0)</f>
        <v>لوجستيكا</v>
      </c>
      <c r="I276" s="41" t="str">
        <f>IFERROR(VLOOKUP(F276,mapping!$D$3:$J$200,4,FALSE),0)</f>
        <v xml:space="preserve">ابورواش </v>
      </c>
      <c r="J276" s="41" t="str">
        <f>IFERROR(VLOOKUP(F276,mapping!$D$3:$J$200,5,FALSE),0)</f>
        <v xml:space="preserve">هاي اس </v>
      </c>
      <c r="K276" s="63">
        <f>IF(W276=mapping!$N$1,IFERROR(VLOOKUP(Table4[[#This Row],[Column1]],mapping!A:L,11,FALSE),0),IF(W276&gt;mapping!$N$1,IFERROR(VLOOKUP(Table4[[#This Row],[Column1]],mapping!A:L,11,FALSE),0),))</f>
        <v>2049</v>
      </c>
      <c r="L276" s="139">
        <v>1</v>
      </c>
      <c r="M276" s="60">
        <f>IF(W276=mapping!$N$1,IFERROR(VLOOKUP(Table4[[#This Row],[Column1]],mapping!A:L,12,FALSE),0),IF(W276&gt;mapping!$N$1,IFERROR(VLOOKUP(Table4[[#This Row],[Column1]],mapping!A:L,12,FALSE),0),0))</f>
        <v>1650</v>
      </c>
      <c r="N276" s="58">
        <f>Table4[[#This Row],[ سعر اليومية ]]*3%*Table4[[#This Row],[عدد الدورات ]]</f>
        <v>61.47</v>
      </c>
      <c r="O276" s="56">
        <f>Table4[[#This Row],[ سعر اليومية ]]*Table4[[#This Row],[عدد الدورات ]]-N276</f>
        <v>1987.53</v>
      </c>
      <c r="P276" s="194"/>
      <c r="Q276" s="194"/>
      <c r="R276" s="194"/>
      <c r="S276" s="58">
        <f>(Table4[[#This Row],[سعر يومية السائق]]*Table4[[#This Row],[عدد الدورات ]])-SUM(Table4[[#This Row],[سلف ]:[خصم ]])+Table4[[#This Row],[اضافي ]]</f>
        <v>1650</v>
      </c>
      <c r="U276" s="58">
        <f>Table4[[#This Row],[ سعر اليومية ]]*Table4[[#This Row],[عدد الدورات ]]-Table4[[#This Row],[سعر يومية السائق]]*L276</f>
        <v>399</v>
      </c>
      <c r="V276" s="58">
        <f>U276-Table4[[#This Row],[W/H  3%]]</f>
        <v>337.53</v>
      </c>
      <c r="W276" s="66" t="str">
        <f>Table4[[#This Row],[اليوم]]&amp;Table4[[#This Row],[الشهر ]]&amp;Table4[[#This Row],[العام]]</f>
        <v>352026</v>
      </c>
      <c r="X276" s="66" t="s">
        <v>304</v>
      </c>
    </row>
    <row r="277" spans="1:24" x14ac:dyDescent="0.3">
      <c r="A277" s="62">
        <v>3</v>
      </c>
      <c r="B277" s="62">
        <v>5</v>
      </c>
      <c r="C277" s="62">
        <v>2026</v>
      </c>
      <c r="D277" s="41" t="str">
        <f t="shared" si="34"/>
        <v>محمد جمال القناطر لوجستيكاابورواش سوزوكي</v>
      </c>
      <c r="E277" s="4">
        <v>4013</v>
      </c>
      <c r="F277" s="41" t="str">
        <f>VLOOKUP(E277,mapping!C:J,2,FALSE)</f>
        <v xml:space="preserve">محمد جمال </v>
      </c>
      <c r="G277" s="41" t="str">
        <f>IFERROR(VLOOKUP(F277,mapping!$D$3:$J$200,2,FALSE),0)</f>
        <v xml:space="preserve">القناطر </v>
      </c>
      <c r="H277" s="41" t="str">
        <f>IFERROR(VLOOKUP(F277,mapping!$D$3:$J$200,3,FALSE),0)</f>
        <v>لوجستيكا</v>
      </c>
      <c r="I277" s="41" t="str">
        <f>IFERROR(VLOOKUP(F277,mapping!$D$3:$J$200,4,FALSE),0)</f>
        <v xml:space="preserve">ابورواش </v>
      </c>
      <c r="J277" s="41" t="str">
        <f>IFERROR(VLOOKUP(F277,mapping!$D$3:$J$200,5,FALSE),0)</f>
        <v>سوزوكي</v>
      </c>
      <c r="K277" s="63">
        <f>IF(W277=mapping!$N$1,IFERROR(VLOOKUP(Table4[[#This Row],[Column1]],mapping!A:L,11,FALSE),0),IF(W277&gt;mapping!$N$1,IFERROR(VLOOKUP(Table4[[#This Row],[Column1]],mapping!A:L,11,FALSE),0),))</f>
        <v>1536</v>
      </c>
      <c r="L277" s="139">
        <v>1</v>
      </c>
      <c r="M277" s="60">
        <f>IF(W277=mapping!$N$1,IFERROR(VLOOKUP(Table4[[#This Row],[Column1]],mapping!A:L,12,FALSE),0),IF(W277&gt;mapping!$N$1,IFERROR(VLOOKUP(Table4[[#This Row],[Column1]],mapping!A:L,12,FALSE),0),0))</f>
        <v>1000</v>
      </c>
      <c r="N277" s="58">
        <f>Table4[[#This Row],[ سعر اليومية ]]*3%*Table4[[#This Row],[عدد الدورات ]]</f>
        <v>46.08</v>
      </c>
      <c r="O277" s="56">
        <f>Table4[[#This Row],[ سعر اليومية ]]*Table4[[#This Row],[عدد الدورات ]]-N277</f>
        <v>1489.92</v>
      </c>
      <c r="P277" s="194"/>
      <c r="Q277" s="194"/>
      <c r="R277" s="194"/>
      <c r="S277" s="58">
        <f>(Table4[[#This Row],[سعر يومية السائق]]*Table4[[#This Row],[عدد الدورات ]])-SUM(Table4[[#This Row],[سلف ]:[خصم ]])+Table4[[#This Row],[اضافي ]]</f>
        <v>1000</v>
      </c>
      <c r="U277" s="58">
        <f>Table4[[#This Row],[ سعر اليومية ]]*Table4[[#This Row],[عدد الدورات ]]-Table4[[#This Row],[سعر يومية السائق]]*L277</f>
        <v>536</v>
      </c>
      <c r="V277" s="58">
        <f>U277-Table4[[#This Row],[W/H  3%]]</f>
        <v>489.92</v>
      </c>
      <c r="W277" s="66" t="str">
        <f>Table4[[#This Row],[اليوم]]&amp;Table4[[#This Row],[الشهر ]]&amp;Table4[[#This Row],[العام]]</f>
        <v>352026</v>
      </c>
      <c r="X277" s="66" t="s">
        <v>304</v>
      </c>
    </row>
    <row r="278" spans="1:24" x14ac:dyDescent="0.3">
      <c r="A278" s="62">
        <v>3</v>
      </c>
      <c r="B278" s="62">
        <v>5</v>
      </c>
      <c r="C278" s="62">
        <v>2026</v>
      </c>
      <c r="D278" s="41" t="str">
        <f t="shared" si="34"/>
        <v xml:space="preserve">محمد عزمي حدائق اكتوبر لوجستيكااكتوبر هاي اس </v>
      </c>
      <c r="E278" s="4">
        <v>4005</v>
      </c>
      <c r="F278" s="41" t="str">
        <f>VLOOKUP(E278,mapping!C:J,2,FALSE)</f>
        <v xml:space="preserve">محمد عزمي </v>
      </c>
      <c r="G278" s="41" t="str">
        <f>IFERROR(VLOOKUP(F278,mapping!$D$3:$J$200,2,FALSE),0)</f>
        <v xml:space="preserve">حدائق اكتوبر </v>
      </c>
      <c r="H278" s="41" t="str">
        <f>IFERROR(VLOOKUP(F278,mapping!$D$3:$J$200,3,FALSE),0)</f>
        <v>لوجستيكا</v>
      </c>
      <c r="I278" s="41" t="str">
        <f>IFERROR(VLOOKUP(F278,mapping!$D$3:$J$200,4,FALSE),0)</f>
        <v xml:space="preserve">اكتوبر </v>
      </c>
      <c r="J278" s="41" t="str">
        <f>IFERROR(VLOOKUP(F278,mapping!$D$3:$J$200,5,FALSE),0)</f>
        <v xml:space="preserve">هاي اس </v>
      </c>
      <c r="K278" s="63">
        <f>IF(W278=mapping!$N$1,IFERROR(VLOOKUP(Table4[[#This Row],[Column1]],mapping!A:L,11,FALSE),0),IF(W278&gt;mapping!$N$1,IFERROR(VLOOKUP(Table4[[#This Row],[Column1]],mapping!A:L,11,FALSE),0),))</f>
        <v>1903</v>
      </c>
      <c r="L278" s="139">
        <v>1</v>
      </c>
      <c r="M278" s="60">
        <f>IF(W278=mapping!$N$1,IFERROR(VLOOKUP(Table4[[#This Row],[Column1]],mapping!A:L,12,FALSE),0),IF(W278&gt;mapping!$N$1,IFERROR(VLOOKUP(Table4[[#This Row],[Column1]],mapping!A:L,12,FALSE),0),0))</f>
        <v>1600</v>
      </c>
      <c r="N278" s="58">
        <f>Table4[[#This Row],[ سعر اليومية ]]*3%*Table4[[#This Row],[عدد الدورات ]]</f>
        <v>57.089999999999996</v>
      </c>
      <c r="O278" s="56">
        <f>Table4[[#This Row],[ سعر اليومية ]]*Table4[[#This Row],[عدد الدورات ]]-N278</f>
        <v>1845.91</v>
      </c>
      <c r="P278" s="194"/>
      <c r="Q278" s="194"/>
      <c r="R278" s="194"/>
      <c r="S278" s="58">
        <f>(Table4[[#This Row],[سعر يومية السائق]]*Table4[[#This Row],[عدد الدورات ]])-SUM(Table4[[#This Row],[سلف ]:[خصم ]])+Table4[[#This Row],[اضافي ]]</f>
        <v>1600</v>
      </c>
      <c r="U278" s="58">
        <f>Table4[[#This Row],[ سعر اليومية ]]*Table4[[#This Row],[عدد الدورات ]]-Table4[[#This Row],[سعر يومية السائق]]*L278</f>
        <v>303</v>
      </c>
      <c r="V278" s="58">
        <f>U278-Table4[[#This Row],[W/H  3%]]</f>
        <v>245.91</v>
      </c>
      <c r="W278" s="66" t="str">
        <f>Table4[[#This Row],[اليوم]]&amp;Table4[[#This Row],[الشهر ]]&amp;Table4[[#This Row],[العام]]</f>
        <v>352026</v>
      </c>
      <c r="X278" s="66" t="s">
        <v>304</v>
      </c>
    </row>
    <row r="279" spans="1:24" x14ac:dyDescent="0.3">
      <c r="A279" s="62">
        <v>3</v>
      </c>
      <c r="B279" s="62">
        <v>5</v>
      </c>
      <c r="C279" s="62">
        <v>2026</v>
      </c>
      <c r="D279" s="41" t="str">
        <f t="shared" si="34"/>
        <v xml:space="preserve">سعيد كمال م.نصر لوجستيكااكتوبر هاي اس </v>
      </c>
      <c r="E279" s="4">
        <v>4008</v>
      </c>
      <c r="F279" s="41" t="str">
        <f>VLOOKUP(E279,mapping!C:J,2,FALSE)</f>
        <v xml:space="preserve">سعيد كمال </v>
      </c>
      <c r="G279" s="41" t="str">
        <f>IFERROR(VLOOKUP(F279,mapping!$D$3:$J$200,2,FALSE),0)</f>
        <v xml:space="preserve">م.نصر </v>
      </c>
      <c r="H279" s="41" t="str">
        <f>IFERROR(VLOOKUP(F279,mapping!$D$3:$J$200,3,FALSE),0)</f>
        <v>لوجستيكا</v>
      </c>
      <c r="I279" s="41" t="str">
        <f>IFERROR(VLOOKUP(F279,mapping!$D$3:$J$200,4,FALSE),0)</f>
        <v xml:space="preserve">اكتوبر </v>
      </c>
      <c r="J279" s="41" t="str">
        <f>IFERROR(VLOOKUP(F279,mapping!$D$3:$J$200,5,FALSE),0)</f>
        <v xml:space="preserve">هاي اس </v>
      </c>
      <c r="K279" s="63">
        <f>IF(W279=mapping!$N$1,IFERROR(VLOOKUP(Table4[[#This Row],[Column1]],mapping!A:L,11,FALSE),0),IF(W279&gt;mapping!$N$1,IFERROR(VLOOKUP(Table4[[#This Row],[Column1]],mapping!A:L,11,FALSE),0),))</f>
        <v>3367</v>
      </c>
      <c r="L279" s="139">
        <v>1</v>
      </c>
      <c r="M279" s="60">
        <f>IF(W279=mapping!$N$1,IFERROR(VLOOKUP(Table4[[#This Row],[Column1]],mapping!A:L,12,FALSE),0),IF(W279&gt;mapping!$N$1,IFERROR(VLOOKUP(Table4[[#This Row],[Column1]],mapping!A:L,12,FALSE),0),0))</f>
        <v>2600</v>
      </c>
      <c r="N279" s="58">
        <f>Table4[[#This Row],[ سعر اليومية ]]*3%*Table4[[#This Row],[عدد الدورات ]]</f>
        <v>101.00999999999999</v>
      </c>
      <c r="O279" s="56">
        <f>Table4[[#This Row],[ سعر اليومية ]]*Table4[[#This Row],[عدد الدورات ]]-N279</f>
        <v>3265.99</v>
      </c>
      <c r="P279" s="194"/>
      <c r="Q279" s="194"/>
      <c r="R279" s="194"/>
      <c r="S279" s="58">
        <f>(Table4[[#This Row],[سعر يومية السائق]]*Table4[[#This Row],[عدد الدورات ]])-SUM(Table4[[#This Row],[سلف ]:[خصم ]])+Table4[[#This Row],[اضافي ]]</f>
        <v>2600</v>
      </c>
      <c r="U279" s="58">
        <f>Table4[[#This Row],[ سعر اليومية ]]*Table4[[#This Row],[عدد الدورات ]]-Table4[[#This Row],[سعر يومية السائق]]*L279</f>
        <v>767</v>
      </c>
      <c r="V279" s="58">
        <f>U279-Table4[[#This Row],[W/H  3%]]</f>
        <v>665.99</v>
      </c>
      <c r="W279" s="66" t="str">
        <f>Table4[[#This Row],[اليوم]]&amp;Table4[[#This Row],[الشهر ]]&amp;Table4[[#This Row],[العام]]</f>
        <v>352026</v>
      </c>
      <c r="X279" s="66" t="s">
        <v>304</v>
      </c>
    </row>
    <row r="280" spans="1:24" x14ac:dyDescent="0.3">
      <c r="A280" s="62">
        <v>3</v>
      </c>
      <c r="B280" s="62">
        <v>5</v>
      </c>
      <c r="C280" s="62">
        <v>2026</v>
      </c>
      <c r="D280" s="41" t="str">
        <f t="shared" si="34"/>
        <v>عماد النجار1المرج 2ورديةسعوديالمخاذناتوبيس 28</v>
      </c>
      <c r="E280" s="4">
        <v>5000</v>
      </c>
      <c r="F280" s="41" t="str">
        <f>VLOOKUP(E280,mapping!C:J,2,FALSE)</f>
        <v>عماد النجار1</v>
      </c>
      <c r="G280" s="41" t="str">
        <f>IFERROR(VLOOKUP(F280,mapping!$D$3:$J$200,2,FALSE),0)</f>
        <v>المرج 2وردية</v>
      </c>
      <c r="H280" s="41" t="str">
        <f>IFERROR(VLOOKUP(F280,mapping!$D$3:$J$200,3,FALSE),0)</f>
        <v>سعودي</v>
      </c>
      <c r="I280" s="41" t="str">
        <f>IFERROR(VLOOKUP(F280,mapping!$D$3:$J$200,4,FALSE),0)</f>
        <v>المخاذن</v>
      </c>
      <c r="J280" s="41" t="str">
        <f>IFERROR(VLOOKUP(F280,mapping!$D$3:$J$200,5,FALSE),0)</f>
        <v>اتوبيس 28</v>
      </c>
      <c r="K280" s="63">
        <f>IF(W280=mapping!$N$1,IFERROR(VLOOKUP(Table4[[#This Row],[Column1]],mapping!A:L,11,FALSE),0),IF(W280&gt;mapping!$N$1,IFERROR(VLOOKUP(Table4[[#This Row],[Column1]],mapping!A:L,11,FALSE),0),))</f>
        <v>4119</v>
      </c>
      <c r="L280" s="139">
        <v>1</v>
      </c>
      <c r="M280" s="60">
        <f>IF(W280=mapping!$N$1,IFERROR(VLOOKUP(Table4[[#This Row],[Column1]],mapping!A:L,12,FALSE),0),IF(W280&gt;mapping!$N$1,IFERROR(VLOOKUP(Table4[[#This Row],[Column1]],mapping!A:L,12,FALSE),0),0))</f>
        <v>4800</v>
      </c>
      <c r="N280" s="58">
        <f>Table4[[#This Row],[ سعر اليومية ]]*3%*Table4[[#This Row],[عدد الدورات ]]</f>
        <v>123.57</v>
      </c>
      <c r="O280" s="56">
        <f>Table4[[#This Row],[ سعر اليومية ]]*Table4[[#This Row],[عدد الدورات ]]-N280</f>
        <v>3995.43</v>
      </c>
      <c r="P280" s="194"/>
      <c r="Q280" s="194"/>
      <c r="R280" s="194"/>
      <c r="S280" s="58">
        <f>(Table4[[#This Row],[سعر يومية السائق]]*Table4[[#This Row],[عدد الدورات ]])-SUM(Table4[[#This Row],[سلف ]:[خصم ]])+Table4[[#This Row],[اضافي ]]</f>
        <v>4800</v>
      </c>
      <c r="U280" s="58">
        <f>Table4[[#This Row],[ سعر اليومية ]]*Table4[[#This Row],[عدد الدورات ]]-Table4[[#This Row],[سعر يومية السائق]]*L280</f>
        <v>-681</v>
      </c>
      <c r="V280" s="58">
        <f>U280-Table4[[#This Row],[W/H  3%]]</f>
        <v>-804.56999999999994</v>
      </c>
      <c r="W280" s="66" t="str">
        <f>Table4[[#This Row],[اليوم]]&amp;Table4[[#This Row],[الشهر ]]&amp;Table4[[#This Row],[العام]]</f>
        <v>352026</v>
      </c>
      <c r="X280" s="66" t="s">
        <v>304</v>
      </c>
    </row>
    <row r="281" spans="1:24" x14ac:dyDescent="0.3">
      <c r="A281" s="62">
        <v>3</v>
      </c>
      <c r="B281" s="62">
        <v>5</v>
      </c>
      <c r="C281" s="62">
        <v>2026</v>
      </c>
      <c r="D281" s="41" t="str">
        <f t="shared" si="34"/>
        <v>عماد النجار2المؤسسة 2ورديةسعوديالمخاذناتوبيس 28</v>
      </c>
      <c r="E281" s="4">
        <v>5001</v>
      </c>
      <c r="F281" s="41" t="str">
        <f>VLOOKUP(E281,mapping!C:J,2,FALSE)</f>
        <v>عماد النجار2</v>
      </c>
      <c r="G281" s="41" t="str">
        <f>IFERROR(VLOOKUP(F281,mapping!$D$3:$J$200,2,FALSE),0)</f>
        <v>المؤسسة 2وردية</v>
      </c>
      <c r="H281" s="41" t="str">
        <f>IFERROR(VLOOKUP(F281,mapping!$D$3:$J$200,3,FALSE),0)</f>
        <v>سعودي</v>
      </c>
      <c r="I281" s="41" t="str">
        <f>IFERROR(VLOOKUP(F281,mapping!$D$3:$J$200,4,FALSE),0)</f>
        <v>المخاذن</v>
      </c>
      <c r="J281" s="41" t="str">
        <f>IFERROR(VLOOKUP(F281,mapping!$D$3:$J$200,5,FALSE),0)</f>
        <v>اتوبيس 28</v>
      </c>
      <c r="K281" s="63">
        <f>IF(W281=mapping!$N$1,IFERROR(VLOOKUP(Table4[[#This Row],[Column1]],mapping!A:L,11,FALSE),0),IF(W281&gt;mapping!$N$1,IFERROR(VLOOKUP(Table4[[#This Row],[Column1]],mapping!A:L,11,FALSE),0),))</f>
        <v>3884</v>
      </c>
      <c r="L281" s="139">
        <v>1</v>
      </c>
      <c r="M281" s="60">
        <f>IF(W281=mapping!$N$1,IFERROR(VLOOKUP(Table4[[#This Row],[Column1]],mapping!A:L,12,FALSE),0),IF(W281&gt;mapping!$N$1,IFERROR(VLOOKUP(Table4[[#This Row],[Column1]],mapping!A:L,12,FALSE),0),0))</f>
        <v>4500</v>
      </c>
      <c r="N281" s="58">
        <f>Table4[[#This Row],[ سعر اليومية ]]*3%*Table4[[#This Row],[عدد الدورات ]]</f>
        <v>116.52</v>
      </c>
      <c r="O281" s="56">
        <f>Table4[[#This Row],[ سعر اليومية ]]*Table4[[#This Row],[عدد الدورات ]]-N281</f>
        <v>3767.48</v>
      </c>
      <c r="P281" s="194"/>
      <c r="Q281" s="194"/>
      <c r="R281" s="194"/>
      <c r="S281" s="58">
        <f>(Table4[[#This Row],[سعر يومية السائق]]*Table4[[#This Row],[عدد الدورات ]])-SUM(Table4[[#This Row],[سلف ]:[خصم ]])+Table4[[#This Row],[اضافي ]]</f>
        <v>4500</v>
      </c>
      <c r="U281" s="58">
        <f>Table4[[#This Row],[ سعر اليومية ]]*Table4[[#This Row],[عدد الدورات ]]-Table4[[#This Row],[سعر يومية السائق]]*L281</f>
        <v>-616</v>
      </c>
      <c r="V281" s="58">
        <f>U281-Table4[[#This Row],[W/H  3%]]</f>
        <v>-732.52</v>
      </c>
      <c r="W281" s="66" t="str">
        <f>Table4[[#This Row],[اليوم]]&amp;Table4[[#This Row],[الشهر ]]&amp;Table4[[#This Row],[العام]]</f>
        <v>352026</v>
      </c>
      <c r="X281" s="66" t="s">
        <v>304</v>
      </c>
    </row>
    <row r="282" spans="1:24" x14ac:dyDescent="0.3">
      <c r="A282" s="62">
        <v>3</v>
      </c>
      <c r="B282" s="62">
        <v>5</v>
      </c>
      <c r="C282" s="62">
        <v>2026</v>
      </c>
      <c r="D282" s="41" t="str">
        <f t="shared" si="34"/>
        <v>عماد النجار 3الدائري 1ورديةسعوديالمخاذناتوبيس 28</v>
      </c>
      <c r="E282" s="4">
        <v>5002</v>
      </c>
      <c r="F282" s="41" t="str">
        <f>VLOOKUP(E282,mapping!C:J,2,FALSE)</f>
        <v>عماد النجار 3</v>
      </c>
      <c r="G282" s="41" t="str">
        <f>IFERROR(VLOOKUP(F282,mapping!$D$3:$J$200,2,FALSE),0)</f>
        <v>الدائري 1وردية</v>
      </c>
      <c r="H282" s="41" t="str">
        <f>IFERROR(VLOOKUP(F282,mapping!$D$3:$J$200,3,FALSE),0)</f>
        <v>سعودي</v>
      </c>
      <c r="I282" s="41" t="str">
        <f>IFERROR(VLOOKUP(F282,mapping!$D$3:$J$200,4,FALSE),0)</f>
        <v>المخاذن</v>
      </c>
      <c r="J282" s="41" t="str">
        <f>IFERROR(VLOOKUP(F282,mapping!$D$3:$J$200,5,FALSE),0)</f>
        <v>اتوبيس 28</v>
      </c>
      <c r="K282" s="63">
        <f>IF(W282=mapping!$N$1,IFERROR(VLOOKUP(Table4[[#This Row],[Column1]],mapping!A:L,11,FALSE),0),IF(W282&gt;mapping!$N$1,IFERROR(VLOOKUP(Table4[[#This Row],[Column1]],mapping!A:L,11,FALSE),0),))</f>
        <v>2448</v>
      </c>
      <c r="L282" s="139">
        <v>1</v>
      </c>
      <c r="M282" s="60">
        <f>IF(W282=mapping!$N$1,IFERROR(VLOOKUP(Table4[[#This Row],[Column1]],mapping!A:L,12,FALSE),0),IF(W282&gt;mapping!$N$1,IFERROR(VLOOKUP(Table4[[#This Row],[Column1]],mapping!A:L,12,FALSE),0),0))</f>
        <v>2500</v>
      </c>
      <c r="N282" s="58">
        <f>Table4[[#This Row],[ سعر اليومية ]]*3%*Table4[[#This Row],[عدد الدورات ]]</f>
        <v>73.44</v>
      </c>
      <c r="O282" s="56">
        <f>Table4[[#This Row],[ سعر اليومية ]]*Table4[[#This Row],[عدد الدورات ]]-N282</f>
        <v>2374.56</v>
      </c>
      <c r="P282" s="194"/>
      <c r="Q282" s="194"/>
      <c r="R282" s="194"/>
      <c r="S282" s="58">
        <f>(Table4[[#This Row],[سعر يومية السائق]]*Table4[[#This Row],[عدد الدورات ]])-SUM(Table4[[#This Row],[سلف ]:[خصم ]])+Table4[[#This Row],[اضافي ]]</f>
        <v>2500</v>
      </c>
      <c r="U282" s="58">
        <f>Table4[[#This Row],[ سعر اليومية ]]*Table4[[#This Row],[عدد الدورات ]]-Table4[[#This Row],[سعر يومية السائق]]*L282</f>
        <v>-52</v>
      </c>
      <c r="V282" s="58">
        <f>U282-Table4[[#This Row],[W/H  3%]]</f>
        <v>-125.44</v>
      </c>
      <c r="W282" s="66" t="str">
        <f>Table4[[#This Row],[اليوم]]&amp;Table4[[#This Row],[الشهر ]]&amp;Table4[[#This Row],[العام]]</f>
        <v>352026</v>
      </c>
      <c r="X282" s="66" t="s">
        <v>304</v>
      </c>
    </row>
    <row r="283" spans="1:24" x14ac:dyDescent="0.3">
      <c r="A283" s="62">
        <v>3</v>
      </c>
      <c r="B283" s="62">
        <v>5</v>
      </c>
      <c r="C283" s="62">
        <v>2026</v>
      </c>
      <c r="D283" s="41" t="str">
        <f t="shared" si="34"/>
        <v>عبد الرحمن1الهرم سعوديدريماتوبيس 28</v>
      </c>
      <c r="E283" s="4">
        <v>5003</v>
      </c>
      <c r="F283" s="41" t="str">
        <f>VLOOKUP(E283,mapping!C:J,2,FALSE)</f>
        <v>عبد الرحمن1</v>
      </c>
      <c r="G283" s="41" t="str">
        <f>IFERROR(VLOOKUP(F283,mapping!$D$3:$J$200,2,FALSE),0)</f>
        <v xml:space="preserve">الهرم </v>
      </c>
      <c r="H283" s="41" t="str">
        <f>IFERROR(VLOOKUP(F283,mapping!$D$3:$J$200,3,FALSE),0)</f>
        <v>سعودي</v>
      </c>
      <c r="I283" s="41" t="str">
        <f>IFERROR(VLOOKUP(F283,mapping!$D$3:$J$200,4,FALSE),0)</f>
        <v>دريم</v>
      </c>
      <c r="J283" s="41" t="str">
        <f>IFERROR(VLOOKUP(F283,mapping!$D$3:$J$200,5,FALSE),0)</f>
        <v>اتوبيس 28</v>
      </c>
      <c r="K283" s="63">
        <f>IF(W283=mapping!$N$1,IFERROR(VLOOKUP(Table4[[#This Row],[Column1]],mapping!A:L,11,FALSE),0),IF(W283&gt;mapping!$N$1,IFERROR(VLOOKUP(Table4[[#This Row],[Column1]],mapping!A:L,11,FALSE),0),))</f>
        <v>994</v>
      </c>
      <c r="L283" s="139">
        <v>1</v>
      </c>
      <c r="M283" s="60">
        <f>IF(W283=mapping!$N$1,IFERROR(VLOOKUP(Table4[[#This Row],[Column1]],mapping!A:L,12,FALSE),0),IF(W283&gt;mapping!$N$1,IFERROR(VLOOKUP(Table4[[#This Row],[Column1]],mapping!A:L,12,FALSE),0),0))</f>
        <v>850</v>
      </c>
      <c r="N283" s="58">
        <f>Table4[[#This Row],[ سعر اليومية ]]*3%*Table4[[#This Row],[عدد الدورات ]]</f>
        <v>29.82</v>
      </c>
      <c r="O283" s="56">
        <f>Table4[[#This Row],[ سعر اليومية ]]*Table4[[#This Row],[عدد الدورات ]]-N283</f>
        <v>964.18</v>
      </c>
      <c r="P283" s="194"/>
      <c r="Q283" s="194"/>
      <c r="R283" s="194"/>
      <c r="S283" s="58">
        <f>(Table4[[#This Row],[سعر يومية السائق]]*Table4[[#This Row],[عدد الدورات ]])-SUM(Table4[[#This Row],[سلف ]:[خصم ]])+Table4[[#This Row],[اضافي ]]</f>
        <v>850</v>
      </c>
      <c r="U283" s="58">
        <f>Table4[[#This Row],[ سعر اليومية ]]*Table4[[#This Row],[عدد الدورات ]]-Table4[[#This Row],[سعر يومية السائق]]*L283</f>
        <v>144</v>
      </c>
      <c r="V283" s="58">
        <f>U283-Table4[[#This Row],[W/H  3%]]</f>
        <v>114.18</v>
      </c>
      <c r="W283" s="66" t="str">
        <f>Table4[[#This Row],[اليوم]]&amp;Table4[[#This Row],[الشهر ]]&amp;Table4[[#This Row],[العام]]</f>
        <v>352026</v>
      </c>
      <c r="X283" s="66" t="s">
        <v>304</v>
      </c>
    </row>
    <row r="284" spans="1:24" x14ac:dyDescent="0.3">
      <c r="A284" s="62">
        <v>3</v>
      </c>
      <c r="B284" s="62">
        <v>5</v>
      </c>
      <c r="C284" s="62">
        <v>2026</v>
      </c>
      <c r="D284" s="41" t="str">
        <f t="shared" si="34"/>
        <v>عبد الرحمن2المؤسسةسعوديدريماتوبيس 28</v>
      </c>
      <c r="E284" s="4">
        <v>5004</v>
      </c>
      <c r="F284" s="41" t="str">
        <f>VLOOKUP(E284,mapping!C:J,2,FALSE)</f>
        <v>عبد الرحمن2</v>
      </c>
      <c r="G284" s="41" t="str">
        <f>IFERROR(VLOOKUP(F284,mapping!$D$3:$J$200,2,FALSE),0)</f>
        <v>المؤسسة</v>
      </c>
      <c r="H284" s="41" t="str">
        <f>IFERROR(VLOOKUP(F284,mapping!$D$3:$J$200,3,FALSE),0)</f>
        <v>سعودي</v>
      </c>
      <c r="I284" s="41" t="str">
        <f>IFERROR(VLOOKUP(F284,mapping!$D$3:$J$200,4,FALSE),0)</f>
        <v>دريم</v>
      </c>
      <c r="J284" s="41" t="str">
        <f>IFERROR(VLOOKUP(F284,mapping!$D$3:$J$200,5,FALSE),0)</f>
        <v>اتوبيس 28</v>
      </c>
      <c r="K284" s="63">
        <f>IF(W284=mapping!$N$1,IFERROR(VLOOKUP(Table4[[#This Row],[Column1]],mapping!A:L,11,FALSE),0),IF(W284&gt;mapping!$N$1,IFERROR(VLOOKUP(Table4[[#This Row],[Column1]],mapping!A:L,11,FALSE),0),))</f>
        <v>994</v>
      </c>
      <c r="L284" s="139">
        <v>1</v>
      </c>
      <c r="M284" s="60">
        <f>IF(W284=mapping!$N$1,IFERROR(VLOOKUP(Table4[[#This Row],[Column1]],mapping!A:L,12,FALSE),0),IF(W284&gt;mapping!$N$1,IFERROR(VLOOKUP(Table4[[#This Row],[Column1]],mapping!A:L,12,FALSE),0),0))</f>
        <v>850</v>
      </c>
      <c r="N284" s="58">
        <f>Table4[[#This Row],[ سعر اليومية ]]*3%*Table4[[#This Row],[عدد الدورات ]]</f>
        <v>29.82</v>
      </c>
      <c r="O284" s="56">
        <f>Table4[[#This Row],[ سعر اليومية ]]*Table4[[#This Row],[عدد الدورات ]]-N284</f>
        <v>964.18</v>
      </c>
      <c r="P284" s="194"/>
      <c r="Q284" s="194"/>
      <c r="R284" s="194"/>
      <c r="S284" s="58">
        <f>(Table4[[#This Row],[سعر يومية السائق]]*Table4[[#This Row],[عدد الدورات ]])-SUM(Table4[[#This Row],[سلف ]:[خصم ]])+Table4[[#This Row],[اضافي ]]</f>
        <v>850</v>
      </c>
      <c r="U284" s="58">
        <f>Table4[[#This Row],[ سعر اليومية ]]*Table4[[#This Row],[عدد الدورات ]]-Table4[[#This Row],[سعر يومية السائق]]*L284</f>
        <v>144</v>
      </c>
      <c r="V284" s="58">
        <f>U284-Table4[[#This Row],[W/H  3%]]</f>
        <v>114.18</v>
      </c>
      <c r="W284" s="66" t="str">
        <f>Table4[[#This Row],[اليوم]]&amp;Table4[[#This Row],[الشهر ]]&amp;Table4[[#This Row],[العام]]</f>
        <v>352026</v>
      </c>
      <c r="X284" s="66" t="s">
        <v>304</v>
      </c>
    </row>
    <row r="285" spans="1:24" x14ac:dyDescent="0.3">
      <c r="A285" s="62">
        <v>3</v>
      </c>
      <c r="B285" s="62">
        <v>5</v>
      </c>
      <c r="C285" s="62">
        <v>2026</v>
      </c>
      <c r="D285" s="41" t="str">
        <f t="shared" si="34"/>
        <v>فرج 1حلوانسعوديهايد باركاتوبيس 28</v>
      </c>
      <c r="E285" s="4">
        <v>5005</v>
      </c>
      <c r="F285" s="41" t="str">
        <f>VLOOKUP(E285,mapping!C:J,2,FALSE)</f>
        <v>فرج 1</v>
      </c>
      <c r="G285" s="41" t="str">
        <f>IFERROR(VLOOKUP(F285,mapping!$D$3:$J$200,2,FALSE),0)</f>
        <v>حلوان</v>
      </c>
      <c r="H285" s="41" t="str">
        <f>IFERROR(VLOOKUP(F285,mapping!$D$3:$J$200,3,FALSE),0)</f>
        <v>سعودي</v>
      </c>
      <c r="I285" s="41" t="str">
        <f>IFERROR(VLOOKUP(F285,mapping!$D$3:$J$200,4,FALSE),0)</f>
        <v>هايد بارك</v>
      </c>
      <c r="J285" s="41" t="str">
        <f>IFERROR(VLOOKUP(F285,mapping!$D$3:$J$200,5,FALSE),0)</f>
        <v>اتوبيس 28</v>
      </c>
      <c r="K285" s="63">
        <f>IF(W285=mapping!$N$1,IFERROR(VLOOKUP(Table4[[#This Row],[Column1]],mapping!A:L,11,FALSE),0),IF(W285&gt;mapping!$N$1,IFERROR(VLOOKUP(Table4[[#This Row],[Column1]],mapping!A:L,11,FALSE),0),))</f>
        <v>4634</v>
      </c>
      <c r="L285" s="139">
        <v>1</v>
      </c>
      <c r="M285" s="60">
        <f>IF(W285=mapping!$N$1,IFERROR(VLOOKUP(Table4[[#This Row],[Column1]],mapping!A:L,12,FALSE),0),IF(W285&gt;mapping!$N$1,IFERROR(VLOOKUP(Table4[[#This Row],[Column1]],mapping!A:L,12,FALSE),0),0))</f>
        <v>3750</v>
      </c>
      <c r="N285" s="58">
        <f>Table4[[#This Row],[ سعر اليومية ]]*3%*Table4[[#This Row],[عدد الدورات ]]</f>
        <v>139.01999999999998</v>
      </c>
      <c r="O285" s="56">
        <f>Table4[[#This Row],[ سعر اليومية ]]*Table4[[#This Row],[عدد الدورات ]]-N285</f>
        <v>4494.9799999999996</v>
      </c>
      <c r="P285" s="194"/>
      <c r="Q285" s="194"/>
      <c r="R285" s="194"/>
      <c r="S285" s="58">
        <f>(Table4[[#This Row],[سعر يومية السائق]]*Table4[[#This Row],[عدد الدورات ]])-SUM(Table4[[#This Row],[سلف ]:[خصم ]])+Table4[[#This Row],[اضافي ]]</f>
        <v>3750</v>
      </c>
      <c r="U285" s="58">
        <f>Table4[[#This Row],[ سعر اليومية ]]*Table4[[#This Row],[عدد الدورات ]]-Table4[[#This Row],[سعر يومية السائق]]*L285</f>
        <v>884</v>
      </c>
      <c r="V285" s="58">
        <f>U285-Table4[[#This Row],[W/H  3%]]</f>
        <v>744.98</v>
      </c>
      <c r="W285" s="66" t="str">
        <f>Table4[[#This Row],[اليوم]]&amp;Table4[[#This Row],[الشهر ]]&amp;Table4[[#This Row],[العام]]</f>
        <v>352026</v>
      </c>
      <c r="X285" s="66" t="s">
        <v>304</v>
      </c>
    </row>
    <row r="286" spans="1:24" x14ac:dyDescent="0.3">
      <c r="A286" s="62">
        <v>3</v>
      </c>
      <c r="B286" s="62">
        <v>5</v>
      </c>
      <c r="C286" s="62">
        <v>2026</v>
      </c>
      <c r="D286" s="41" t="str">
        <f t="shared" si="34"/>
        <v>فرج 6حلوان مبيتسعوديهايد باركاتوبيس 28</v>
      </c>
      <c r="E286" s="4">
        <v>5029</v>
      </c>
      <c r="F286" s="41" t="str">
        <f>VLOOKUP(E286,mapping!C:J,2,FALSE)</f>
        <v>فرج 6</v>
      </c>
      <c r="G286" s="41" t="str">
        <f>IFERROR(VLOOKUP(F286,mapping!$D$3:$J$200,2,FALSE),0)</f>
        <v>حلوان مبيت</v>
      </c>
      <c r="H286" s="41" t="str">
        <f>IFERROR(VLOOKUP(F286,mapping!$D$3:$J$200,3,FALSE),0)</f>
        <v>سعودي</v>
      </c>
      <c r="I286" s="41" t="str">
        <f>IFERROR(VLOOKUP(F286,mapping!$D$3:$J$200,4,FALSE),0)</f>
        <v>هايد بارك</v>
      </c>
      <c r="J286" s="41" t="str">
        <f>IFERROR(VLOOKUP(F286,mapping!$D$3:$J$200,5,FALSE),0)</f>
        <v>اتوبيس 28</v>
      </c>
      <c r="K286" s="63">
        <f>IF(W286=mapping!$N$1,IFERROR(VLOOKUP(Table4[[#This Row],[Column1]],mapping!A:L,11,FALSE),0),IF(W286&gt;mapping!$N$1,IFERROR(VLOOKUP(Table4[[#This Row],[Column1]],mapping!A:L,11,FALSE),0),))</f>
        <v>1482</v>
      </c>
      <c r="L286" s="139">
        <v>1</v>
      </c>
      <c r="M286" s="60">
        <f>IF(W286=mapping!$N$1,IFERROR(VLOOKUP(Table4[[#This Row],[Column1]],mapping!A:L,12,FALSE),0),IF(W286&gt;mapping!$N$1,IFERROR(VLOOKUP(Table4[[#This Row],[Column1]],mapping!A:L,12,FALSE),0),0))</f>
        <v>750</v>
      </c>
      <c r="N286" s="58">
        <f>Table4[[#This Row],[ سعر اليومية ]]*3%*Table4[[#This Row],[عدد الدورات ]]</f>
        <v>44.46</v>
      </c>
      <c r="O286" s="56">
        <f>Table4[[#This Row],[ سعر اليومية ]]*Table4[[#This Row],[عدد الدورات ]]-N286</f>
        <v>1437.54</v>
      </c>
      <c r="P286" s="194"/>
      <c r="Q286" s="194"/>
      <c r="R286" s="194"/>
      <c r="S286" s="58">
        <f>(Table4[[#This Row],[سعر يومية السائق]]*Table4[[#This Row],[عدد الدورات ]])-SUM(Table4[[#This Row],[سلف ]:[خصم ]])+Table4[[#This Row],[اضافي ]]</f>
        <v>750</v>
      </c>
      <c r="U286" s="58">
        <f>Table4[[#This Row],[ سعر اليومية ]]*Table4[[#This Row],[عدد الدورات ]]-Table4[[#This Row],[سعر يومية السائق]]*L286</f>
        <v>732</v>
      </c>
      <c r="V286" s="58">
        <f>U286-Table4[[#This Row],[W/H  3%]]</f>
        <v>687.54</v>
      </c>
      <c r="W286" s="66" t="str">
        <f>Table4[[#This Row],[اليوم]]&amp;Table4[[#This Row],[الشهر ]]&amp;Table4[[#This Row],[العام]]</f>
        <v>352026</v>
      </c>
      <c r="X286" s="66" t="s">
        <v>304</v>
      </c>
    </row>
    <row r="287" spans="1:24" x14ac:dyDescent="0.3">
      <c r="A287" s="62">
        <v>3</v>
      </c>
      <c r="B287" s="62">
        <v>5</v>
      </c>
      <c r="C287" s="62">
        <v>2026</v>
      </c>
      <c r="D287" s="41" t="str">
        <f t="shared" si="34"/>
        <v>ممدوح كيلاني 3القومية سعوديهايد باركميكروباص صيني</v>
      </c>
      <c r="E287" s="4">
        <v>5006</v>
      </c>
      <c r="F287" s="41" t="str">
        <f>VLOOKUP(E287,mapping!C:J,2,FALSE)</f>
        <v>ممدوح كيلاني 3</v>
      </c>
      <c r="G287" s="41" t="str">
        <f>IFERROR(VLOOKUP(F287,mapping!$D$3:$J$200,2,FALSE),0)</f>
        <v xml:space="preserve">القومية </v>
      </c>
      <c r="H287" s="41" t="str">
        <f>IFERROR(VLOOKUP(F287,mapping!$D$3:$J$200,3,FALSE),0)</f>
        <v>سعودي</v>
      </c>
      <c r="I287" s="41" t="str">
        <f>IFERROR(VLOOKUP(F287,mapping!$D$3:$J$200,4,FALSE),0)</f>
        <v>هايد بارك</v>
      </c>
      <c r="J287" s="41" t="str">
        <f>IFERROR(VLOOKUP(F287,mapping!$D$3:$J$200,5,FALSE),0)</f>
        <v>ميكروباص صيني</v>
      </c>
      <c r="K287" s="63">
        <f>IF(W287=mapping!$N$1,IFERROR(VLOOKUP(Table4[[#This Row],[Column1]],mapping!A:L,11,FALSE),0),IF(W287&gt;mapping!$N$1,IFERROR(VLOOKUP(Table4[[#This Row],[Column1]],mapping!A:L,11,FALSE),0),))</f>
        <v>2965</v>
      </c>
      <c r="L287" s="139">
        <v>1</v>
      </c>
      <c r="M287" s="60">
        <f>IF(W287=mapping!$N$1,IFERROR(VLOOKUP(Table4[[#This Row],[Column1]],mapping!A:L,12,FALSE),0),IF(W287&gt;mapping!$N$1,IFERROR(VLOOKUP(Table4[[#This Row],[Column1]],mapping!A:L,12,FALSE),0),0))</f>
        <v>2500</v>
      </c>
      <c r="N287" s="58">
        <f>Table4[[#This Row],[ سعر اليومية ]]*3%*Table4[[#This Row],[عدد الدورات ]]</f>
        <v>88.95</v>
      </c>
      <c r="O287" s="56">
        <f>Table4[[#This Row],[ سعر اليومية ]]*Table4[[#This Row],[عدد الدورات ]]-N287</f>
        <v>2876.05</v>
      </c>
      <c r="P287" s="194"/>
      <c r="Q287" s="194"/>
      <c r="R287" s="194"/>
      <c r="S287" s="58">
        <f>(Table4[[#This Row],[سعر يومية السائق]]*Table4[[#This Row],[عدد الدورات ]])-SUM(Table4[[#This Row],[سلف ]:[خصم ]])+Table4[[#This Row],[اضافي ]]</f>
        <v>2500</v>
      </c>
      <c r="U287" s="58">
        <f>Table4[[#This Row],[ سعر اليومية ]]*Table4[[#This Row],[عدد الدورات ]]-Table4[[#This Row],[سعر يومية السائق]]*L287</f>
        <v>465</v>
      </c>
      <c r="V287" s="58">
        <f>U287-Table4[[#This Row],[W/H  3%]]</f>
        <v>376.05</v>
      </c>
      <c r="W287" s="66" t="str">
        <f>Table4[[#This Row],[اليوم]]&amp;Table4[[#This Row],[الشهر ]]&amp;Table4[[#This Row],[العام]]</f>
        <v>352026</v>
      </c>
      <c r="X287" s="66" t="s">
        <v>304</v>
      </c>
    </row>
    <row r="288" spans="1:24" x14ac:dyDescent="0.3">
      <c r="A288" s="62">
        <v>3</v>
      </c>
      <c r="B288" s="62">
        <v>5</v>
      </c>
      <c r="C288" s="62">
        <v>2026</v>
      </c>
      <c r="D288" s="41" t="str">
        <f t="shared" si="34"/>
        <v>محمد جمال طوسونالمنيبسعوديهايد باركاتوبيس 28</v>
      </c>
      <c r="E288" s="4">
        <v>5025</v>
      </c>
      <c r="F288" s="41" t="str">
        <f>VLOOKUP(E288,mapping!C:J,2,FALSE)</f>
        <v>محمد جمال طوسون</v>
      </c>
      <c r="G288" s="41" t="str">
        <f>IFERROR(VLOOKUP(F288,mapping!$D$3:$J$200,2,FALSE),0)</f>
        <v>المنيب</v>
      </c>
      <c r="H288" s="41" t="str">
        <f>IFERROR(VLOOKUP(F288,mapping!$D$3:$J$200,3,FALSE),0)</f>
        <v>سعودي</v>
      </c>
      <c r="I288" s="41" t="str">
        <f>IFERROR(VLOOKUP(F288,mapping!$D$3:$J$200,4,FALSE),0)</f>
        <v>هايد بارك</v>
      </c>
      <c r="J288" s="41" t="str">
        <f>IFERROR(VLOOKUP(F288,mapping!$D$3:$J$200,5,FALSE),0)</f>
        <v>اتوبيس 28</v>
      </c>
      <c r="K288" s="63">
        <f>IF(W288=mapping!$N$1,IFERROR(VLOOKUP(Table4[[#This Row],[Column1]],mapping!A:L,11,FALSE),0),IF(W288&gt;mapping!$N$1,IFERROR(VLOOKUP(Table4[[#This Row],[Column1]],mapping!A:L,11,FALSE),0),))</f>
        <v>4634</v>
      </c>
      <c r="L288" s="139">
        <v>1</v>
      </c>
      <c r="M288" s="60">
        <f>IF(W288=mapping!$N$1,IFERROR(VLOOKUP(Table4[[#This Row],[Column1]],mapping!A:L,12,FALSE),0),IF(W288&gt;mapping!$N$1,IFERROR(VLOOKUP(Table4[[#This Row],[Column1]],mapping!A:L,12,FALSE),0),0))</f>
        <v>3800</v>
      </c>
      <c r="N288" s="58">
        <f>Table4[[#This Row],[ سعر اليومية ]]*3%*Table4[[#This Row],[عدد الدورات ]]</f>
        <v>139.01999999999998</v>
      </c>
      <c r="O288" s="56">
        <f>Table4[[#This Row],[ سعر اليومية ]]*Table4[[#This Row],[عدد الدورات ]]-N288</f>
        <v>4494.9799999999996</v>
      </c>
      <c r="P288" s="194"/>
      <c r="Q288" s="194"/>
      <c r="R288" s="194"/>
      <c r="S288" s="58">
        <f>(Table4[[#This Row],[سعر يومية السائق]]*Table4[[#This Row],[عدد الدورات ]])-SUM(Table4[[#This Row],[سلف ]:[خصم ]])+Table4[[#This Row],[اضافي ]]</f>
        <v>3800</v>
      </c>
      <c r="U288" s="58">
        <f>Table4[[#This Row],[ سعر اليومية ]]*Table4[[#This Row],[عدد الدورات ]]-Table4[[#This Row],[سعر يومية السائق]]*L288</f>
        <v>834</v>
      </c>
      <c r="V288" s="58">
        <f>U288-Table4[[#This Row],[W/H  3%]]</f>
        <v>694.98</v>
      </c>
      <c r="W288" s="66" t="str">
        <f>Table4[[#This Row],[اليوم]]&amp;Table4[[#This Row],[الشهر ]]&amp;Table4[[#This Row],[العام]]</f>
        <v>352026</v>
      </c>
      <c r="X288" s="66" t="s">
        <v>304</v>
      </c>
    </row>
    <row r="289" spans="1:24" x14ac:dyDescent="0.3">
      <c r="A289" s="62">
        <v>3</v>
      </c>
      <c r="B289" s="62">
        <v>5</v>
      </c>
      <c r="C289" s="62">
        <v>2026</v>
      </c>
      <c r="D289" s="41" t="str">
        <f t="shared" si="34"/>
        <v>مصطفي رشدي1المنيب 2 ورديةسعوديميفيداميكروباص صيني</v>
      </c>
      <c r="E289" s="4">
        <v>5007</v>
      </c>
      <c r="F289" s="41" t="str">
        <f>VLOOKUP(E289,mapping!C:J,2,FALSE)</f>
        <v>مصطفي رشدي1</v>
      </c>
      <c r="G289" s="41" t="str">
        <f>IFERROR(VLOOKUP(F289,mapping!$D$3:$J$200,2,FALSE),0)</f>
        <v>المنيب 2 وردية</v>
      </c>
      <c r="H289" s="41" t="str">
        <f>IFERROR(VLOOKUP(F289,mapping!$D$3:$J$200,3,FALSE),0)</f>
        <v>سعودي</v>
      </c>
      <c r="I289" s="41" t="str">
        <f>IFERROR(VLOOKUP(F289,mapping!$D$3:$J$200,4,FALSE),0)</f>
        <v>ميفيدا</v>
      </c>
      <c r="J289" s="41" t="str">
        <f>IFERROR(VLOOKUP(F289,mapping!$D$3:$J$200,5,FALSE),0)</f>
        <v>ميكروباص صيني</v>
      </c>
      <c r="K289" s="63">
        <f>IF(W289=mapping!$N$1,IFERROR(VLOOKUP(Table4[[#This Row],[Column1]],mapping!A:L,11,FALSE),0),IF(W289&gt;mapping!$N$1,IFERROR(VLOOKUP(Table4[[#This Row],[Column1]],mapping!A:L,11,FALSE),0),))</f>
        <v>2965</v>
      </c>
      <c r="L289" s="139">
        <v>1</v>
      </c>
      <c r="M289" s="60">
        <f>IF(W289=mapping!$N$1,IFERROR(VLOOKUP(Table4[[#This Row],[Column1]],mapping!A:L,12,FALSE),0),IF(W289&gt;mapping!$N$1,IFERROR(VLOOKUP(Table4[[#This Row],[Column1]],mapping!A:L,12,FALSE),0),0))</f>
        <v>2150</v>
      </c>
      <c r="N289" s="58">
        <f>Table4[[#This Row],[ سعر اليومية ]]*3%*Table4[[#This Row],[عدد الدورات ]]</f>
        <v>88.95</v>
      </c>
      <c r="O289" s="56">
        <f>Table4[[#This Row],[ سعر اليومية ]]*Table4[[#This Row],[عدد الدورات ]]-N289</f>
        <v>2876.05</v>
      </c>
      <c r="P289" s="194"/>
      <c r="Q289" s="194"/>
      <c r="R289" s="194"/>
      <c r="S289" s="58">
        <f>(Table4[[#This Row],[سعر يومية السائق]]*Table4[[#This Row],[عدد الدورات ]])-SUM(Table4[[#This Row],[سلف ]:[خصم ]])+Table4[[#This Row],[اضافي ]]</f>
        <v>2150</v>
      </c>
      <c r="U289" s="58">
        <f>Table4[[#This Row],[ سعر اليومية ]]*Table4[[#This Row],[عدد الدورات ]]-Table4[[#This Row],[سعر يومية السائق]]*L289</f>
        <v>815</v>
      </c>
      <c r="V289" s="58">
        <f>U289-Table4[[#This Row],[W/H  3%]]</f>
        <v>726.05</v>
      </c>
      <c r="W289" s="66" t="str">
        <f>Table4[[#This Row],[اليوم]]&amp;Table4[[#This Row],[الشهر ]]&amp;Table4[[#This Row],[العام]]</f>
        <v>352026</v>
      </c>
      <c r="X289" s="66" t="s">
        <v>304</v>
      </c>
    </row>
    <row r="290" spans="1:24" x14ac:dyDescent="0.3">
      <c r="A290" s="62">
        <v>3</v>
      </c>
      <c r="B290" s="62">
        <v>5</v>
      </c>
      <c r="C290" s="62">
        <v>2026</v>
      </c>
      <c r="D290" s="41" t="str">
        <f t="shared" si="34"/>
        <v>فرج 2حلوان 2 ورديةسعوديميفيداميكروباص صيني</v>
      </c>
      <c r="E290" s="4">
        <v>5009</v>
      </c>
      <c r="F290" s="41" t="str">
        <f>VLOOKUP(E290,mapping!C:J,2,FALSE)</f>
        <v>فرج 2</v>
      </c>
      <c r="G290" s="41" t="str">
        <f>IFERROR(VLOOKUP(F290,mapping!$D$3:$J$200,2,FALSE),0)</f>
        <v>حلوان 2 وردية</v>
      </c>
      <c r="H290" s="41" t="str">
        <f>IFERROR(VLOOKUP(F290,mapping!$D$3:$J$200,3,FALSE),0)</f>
        <v>سعودي</v>
      </c>
      <c r="I290" s="41" t="str">
        <f>IFERROR(VLOOKUP(F290,mapping!$D$3:$J$200,4,FALSE),0)</f>
        <v>ميفيدا</v>
      </c>
      <c r="J290" s="41" t="str">
        <f>IFERROR(VLOOKUP(F290,mapping!$D$3:$J$200,5,FALSE),0)</f>
        <v>ميكروباص صيني</v>
      </c>
      <c r="K290" s="63">
        <f>IF(W290=mapping!$N$1,IFERROR(VLOOKUP(Table4[[#This Row],[Column1]],mapping!A:L,11,FALSE),0),IF(W290&gt;mapping!$N$1,IFERROR(VLOOKUP(Table4[[#This Row],[Column1]],mapping!A:L,11,FALSE),0),))</f>
        <v>2965</v>
      </c>
      <c r="L290" s="139">
        <v>1</v>
      </c>
      <c r="M290" s="60">
        <f>IF(W290=mapping!$N$1,IFERROR(VLOOKUP(Table4[[#This Row],[Column1]],mapping!A:L,12,FALSE),0),IF(W290&gt;mapping!$N$1,IFERROR(VLOOKUP(Table4[[#This Row],[Column1]],mapping!A:L,12,FALSE),0),0))</f>
        <v>2250</v>
      </c>
      <c r="N290" s="58">
        <f>Table4[[#This Row],[ سعر اليومية ]]*3%*Table4[[#This Row],[عدد الدورات ]]</f>
        <v>88.95</v>
      </c>
      <c r="O290" s="56">
        <f>Table4[[#This Row],[ سعر اليومية ]]*Table4[[#This Row],[عدد الدورات ]]-N290</f>
        <v>2876.05</v>
      </c>
      <c r="P290" s="194"/>
      <c r="Q290" s="194"/>
      <c r="R290" s="194"/>
      <c r="S290" s="58">
        <f>(Table4[[#This Row],[سعر يومية السائق]]*Table4[[#This Row],[عدد الدورات ]])-SUM(Table4[[#This Row],[سلف ]:[خصم ]])+Table4[[#This Row],[اضافي ]]</f>
        <v>2250</v>
      </c>
      <c r="U290" s="58">
        <f>Table4[[#This Row],[ سعر اليومية ]]*Table4[[#This Row],[عدد الدورات ]]-Table4[[#This Row],[سعر يومية السائق]]*L290</f>
        <v>715</v>
      </c>
      <c r="V290" s="58">
        <f>U290-Table4[[#This Row],[W/H  3%]]</f>
        <v>626.04999999999995</v>
      </c>
      <c r="W290" s="66" t="str">
        <f>Table4[[#This Row],[اليوم]]&amp;Table4[[#This Row],[الشهر ]]&amp;Table4[[#This Row],[العام]]</f>
        <v>352026</v>
      </c>
      <c r="X290" s="66" t="s">
        <v>304</v>
      </c>
    </row>
    <row r="291" spans="1:24" x14ac:dyDescent="0.3">
      <c r="A291" s="62">
        <v>3</v>
      </c>
      <c r="B291" s="62">
        <v>5</v>
      </c>
      <c r="C291" s="62">
        <v>2026</v>
      </c>
      <c r="D291" s="41" t="str">
        <f t="shared" si="34"/>
        <v>فرج 3حلوان 2 ورديةسعوديالقطاميةاتوبيس 28</v>
      </c>
      <c r="E291" s="4">
        <v>5010</v>
      </c>
      <c r="F291" s="41" t="str">
        <f>VLOOKUP(E291,mapping!C:J,2,FALSE)</f>
        <v>فرج 3</v>
      </c>
      <c r="G291" s="41" t="str">
        <f>IFERROR(VLOOKUP(F291,mapping!$D$3:$J$200,2,FALSE),0)</f>
        <v>حلوان 2 وردية</v>
      </c>
      <c r="H291" s="41" t="str">
        <f>IFERROR(VLOOKUP(F291,mapping!$D$3:$J$200,3,FALSE),0)</f>
        <v>سعودي</v>
      </c>
      <c r="I291" s="41" t="str">
        <f>IFERROR(VLOOKUP(F291,mapping!$D$3:$J$200,4,FALSE),0)</f>
        <v>القطامية</v>
      </c>
      <c r="J291" s="41" t="str">
        <f>IFERROR(VLOOKUP(F291,mapping!$D$3:$J$200,5,FALSE),0)</f>
        <v>اتوبيس 28</v>
      </c>
      <c r="K291" s="63">
        <f>IF(W291=mapping!$N$1,IFERROR(VLOOKUP(Table4[[#This Row],[Column1]],mapping!A:L,11,FALSE),0),IF(W291&gt;mapping!$N$1,IFERROR(VLOOKUP(Table4[[#This Row],[Column1]],mapping!A:L,11,FALSE),0),))</f>
        <v>3415</v>
      </c>
      <c r="L291" s="139">
        <v>1</v>
      </c>
      <c r="M291" s="60">
        <f>IF(W291=mapping!$N$1,IFERROR(VLOOKUP(Table4[[#This Row],[Column1]],mapping!A:L,12,FALSE),0),IF(W291&gt;mapping!$N$1,IFERROR(VLOOKUP(Table4[[#This Row],[Column1]],mapping!A:L,12,FALSE),0),0))</f>
        <v>3400</v>
      </c>
      <c r="N291" s="58">
        <f>Table4[[#This Row],[ سعر اليومية ]]*3%*Table4[[#This Row],[عدد الدورات ]]</f>
        <v>102.45</v>
      </c>
      <c r="O291" s="56">
        <f>Table4[[#This Row],[ سعر اليومية ]]*Table4[[#This Row],[عدد الدورات ]]-N291</f>
        <v>3312.55</v>
      </c>
      <c r="P291" s="194"/>
      <c r="Q291" s="194"/>
      <c r="R291" s="194"/>
      <c r="S291" s="58">
        <f>(Table4[[#This Row],[سعر يومية السائق]]*Table4[[#This Row],[عدد الدورات ]])-SUM(Table4[[#This Row],[سلف ]:[خصم ]])+Table4[[#This Row],[اضافي ]]</f>
        <v>3400</v>
      </c>
      <c r="U291" s="58">
        <f>Table4[[#This Row],[ سعر اليومية ]]*Table4[[#This Row],[عدد الدورات ]]-Table4[[#This Row],[سعر يومية السائق]]*L291</f>
        <v>15</v>
      </c>
      <c r="V291" s="58">
        <f>U291-Table4[[#This Row],[W/H  3%]]</f>
        <v>-87.45</v>
      </c>
      <c r="W291" s="66" t="str">
        <f>Table4[[#This Row],[اليوم]]&amp;Table4[[#This Row],[الشهر ]]&amp;Table4[[#This Row],[العام]]</f>
        <v>352026</v>
      </c>
      <c r="X291" s="66" t="s">
        <v>304</v>
      </c>
    </row>
    <row r="292" spans="1:24" x14ac:dyDescent="0.3">
      <c r="A292" s="62">
        <v>3</v>
      </c>
      <c r="B292" s="62">
        <v>5</v>
      </c>
      <c r="C292" s="62">
        <v>2026</v>
      </c>
      <c r="D292" s="41" t="str">
        <f t="shared" si="34"/>
        <v>فرج 4مايو ورديةسعوديالقطاميةميكروباص</v>
      </c>
      <c r="E292" s="4">
        <v>5011</v>
      </c>
      <c r="F292" s="41" t="str">
        <f>VLOOKUP(E292,mapping!C:J,2,FALSE)</f>
        <v>فرج 4</v>
      </c>
      <c r="G292" s="41" t="str">
        <f>IFERROR(VLOOKUP(F292,mapping!$D$3:$J$200,2,FALSE),0)</f>
        <v>مايو وردية</v>
      </c>
      <c r="H292" s="41" t="str">
        <f>IFERROR(VLOOKUP(F292,mapping!$D$3:$J$200,3,FALSE),0)</f>
        <v>سعودي</v>
      </c>
      <c r="I292" s="41" t="str">
        <f>IFERROR(VLOOKUP(F292,mapping!$D$3:$J$200,4,FALSE),0)</f>
        <v>القطامية</v>
      </c>
      <c r="J292" s="41" t="str">
        <f>IFERROR(VLOOKUP(F292,mapping!$D$3:$J$200,5,FALSE),0)</f>
        <v>ميكروباص</v>
      </c>
      <c r="K292" s="63">
        <f>IF(W292=mapping!$N$1,IFERROR(VLOOKUP(Table4[[#This Row],[Column1]],mapping!A:L,11,FALSE),0),IF(W292&gt;mapping!$N$1,IFERROR(VLOOKUP(Table4[[#This Row],[Column1]],mapping!A:L,11,FALSE),0),))</f>
        <v>1222</v>
      </c>
      <c r="L292" s="139">
        <v>1</v>
      </c>
      <c r="M292" s="60">
        <f>IF(W292=mapping!$N$1,IFERROR(VLOOKUP(Table4[[#This Row],[Column1]],mapping!A:L,12,FALSE),0),IF(W292&gt;mapping!$N$1,IFERROR(VLOOKUP(Table4[[#This Row],[Column1]],mapping!A:L,12,FALSE),0),0))</f>
        <v>1180</v>
      </c>
      <c r="N292" s="58">
        <f>Table4[[#This Row],[ سعر اليومية ]]*3%*Table4[[#This Row],[عدد الدورات ]]</f>
        <v>36.659999999999997</v>
      </c>
      <c r="O292" s="56">
        <f>Table4[[#This Row],[ سعر اليومية ]]*Table4[[#This Row],[عدد الدورات ]]-N292</f>
        <v>1185.3399999999999</v>
      </c>
      <c r="P292" s="194"/>
      <c r="Q292" s="194"/>
      <c r="R292" s="194"/>
      <c r="S292" s="58">
        <f>(Table4[[#This Row],[سعر يومية السائق]]*Table4[[#This Row],[عدد الدورات ]])-SUM(Table4[[#This Row],[سلف ]:[خصم ]])+Table4[[#This Row],[اضافي ]]</f>
        <v>1180</v>
      </c>
      <c r="U292" s="58">
        <f>Table4[[#This Row],[ سعر اليومية ]]*Table4[[#This Row],[عدد الدورات ]]-Table4[[#This Row],[سعر يومية السائق]]*L292</f>
        <v>42</v>
      </c>
      <c r="V292" s="58">
        <f>U292-Table4[[#This Row],[W/H  3%]]</f>
        <v>5.3400000000000034</v>
      </c>
      <c r="W292" s="66" t="str">
        <f>Table4[[#This Row],[اليوم]]&amp;Table4[[#This Row],[الشهر ]]&amp;Table4[[#This Row],[العام]]</f>
        <v>352026</v>
      </c>
      <c r="X292" s="66" t="s">
        <v>304</v>
      </c>
    </row>
    <row r="293" spans="1:24" x14ac:dyDescent="0.3">
      <c r="A293" s="62">
        <v>3</v>
      </c>
      <c r="B293" s="62">
        <v>5</v>
      </c>
      <c r="C293" s="62">
        <v>2026</v>
      </c>
      <c r="D293" s="41" t="str">
        <f t="shared" si="34"/>
        <v>مصطفي رشدي3المنيب5شفتسعوديالقطاميةاتوبيس 28</v>
      </c>
      <c r="E293" s="4">
        <v>5012</v>
      </c>
      <c r="F293" s="41" t="str">
        <f>VLOOKUP(E293,mapping!C:J,2,FALSE)</f>
        <v>مصطفي رشدي3</v>
      </c>
      <c r="G293" s="41" t="str">
        <f>IFERROR(VLOOKUP(F293,mapping!$D$3:$J$200,2,FALSE),0)</f>
        <v>المنيب5شفت</v>
      </c>
      <c r="H293" s="41" t="str">
        <f>IFERROR(VLOOKUP(F293,mapping!$D$3:$J$200,3,FALSE),0)</f>
        <v>سعودي</v>
      </c>
      <c r="I293" s="41" t="str">
        <f>IFERROR(VLOOKUP(F293,mapping!$D$3:$J$200,4,FALSE),0)</f>
        <v>القطامية</v>
      </c>
      <c r="J293" s="41" t="str">
        <f>IFERROR(VLOOKUP(F293,mapping!$D$3:$J$200,5,FALSE),0)</f>
        <v>اتوبيس 28</v>
      </c>
      <c r="K293" s="63">
        <f>IF(W293=mapping!$N$1,IFERROR(VLOOKUP(Table4[[#This Row],[Column1]],mapping!A:L,11,FALSE),0),IF(W293&gt;mapping!$N$1,IFERROR(VLOOKUP(Table4[[#This Row],[Column1]],mapping!A:L,11,FALSE),0),))</f>
        <v>2649</v>
      </c>
      <c r="L293" s="139">
        <v>1</v>
      </c>
      <c r="M293" s="60">
        <f>IF(W293=mapping!$N$1,IFERROR(VLOOKUP(Table4[[#This Row],[Column1]],mapping!A:L,12,FALSE),0),IF(W293&gt;mapping!$N$1,IFERROR(VLOOKUP(Table4[[#This Row],[Column1]],mapping!A:L,12,FALSE),0),0))</f>
        <v>2060</v>
      </c>
      <c r="N293" s="58">
        <f>Table4[[#This Row],[ سعر اليومية ]]*3%*Table4[[#This Row],[عدد الدورات ]]</f>
        <v>79.47</v>
      </c>
      <c r="O293" s="56">
        <f>Table4[[#This Row],[ سعر اليومية ]]*Table4[[#This Row],[عدد الدورات ]]-N293</f>
        <v>2569.5300000000002</v>
      </c>
      <c r="P293" s="194"/>
      <c r="Q293" s="194"/>
      <c r="R293" s="194"/>
      <c r="S293" s="58">
        <f>(Table4[[#This Row],[سعر يومية السائق]]*Table4[[#This Row],[عدد الدورات ]])-SUM(Table4[[#This Row],[سلف ]:[خصم ]])+Table4[[#This Row],[اضافي ]]</f>
        <v>2060</v>
      </c>
      <c r="U293" s="58">
        <f>Table4[[#This Row],[ سعر اليومية ]]*Table4[[#This Row],[عدد الدورات ]]-Table4[[#This Row],[سعر يومية السائق]]*L293</f>
        <v>589</v>
      </c>
      <c r="V293" s="58">
        <f>U293-Table4[[#This Row],[W/H  3%]]</f>
        <v>509.53</v>
      </c>
      <c r="W293" s="66" t="str">
        <f>Table4[[#This Row],[اليوم]]&amp;Table4[[#This Row],[الشهر ]]&amp;Table4[[#This Row],[العام]]</f>
        <v>352026</v>
      </c>
      <c r="X293" s="66" t="s">
        <v>304</v>
      </c>
    </row>
    <row r="294" spans="1:24" x14ac:dyDescent="0.3">
      <c r="A294" s="62">
        <v>3</v>
      </c>
      <c r="B294" s="62">
        <v>5</v>
      </c>
      <c r="C294" s="62">
        <v>2026</v>
      </c>
      <c r="D294" s="41" t="str">
        <f t="shared" si="34"/>
        <v>مصطفي رشدي4المنيب Wصباحيةسعوديالقطاميةاتوبيس 28</v>
      </c>
      <c r="E294" s="4">
        <v>5013</v>
      </c>
      <c r="F294" s="41" t="str">
        <f>VLOOKUP(E294,mapping!C:J,2,FALSE)</f>
        <v>مصطفي رشدي4</v>
      </c>
      <c r="G294" s="41" t="str">
        <f>IFERROR(VLOOKUP(F294,mapping!$D$3:$J$200,2,FALSE),0)</f>
        <v>المنيب Wصباحية</v>
      </c>
      <c r="H294" s="41" t="str">
        <f>IFERROR(VLOOKUP(F294,mapping!$D$3:$J$200,3,FALSE),0)</f>
        <v>سعودي</v>
      </c>
      <c r="I294" s="41" t="str">
        <f>IFERROR(VLOOKUP(F294,mapping!$D$3:$J$200,4,FALSE),0)</f>
        <v>القطامية</v>
      </c>
      <c r="J294" s="41" t="str">
        <f>IFERROR(VLOOKUP(F294,mapping!$D$3:$J$200,5,FALSE),0)</f>
        <v>اتوبيس 28</v>
      </c>
      <c r="K294" s="63">
        <f>IF(W294=mapping!$N$1,IFERROR(VLOOKUP(Table4[[#This Row],[Column1]],mapping!A:L,11,FALSE),0),IF(W294&gt;mapping!$N$1,IFERROR(VLOOKUP(Table4[[#This Row],[Column1]],mapping!A:L,11,FALSE),0),))</f>
        <v>1059</v>
      </c>
      <c r="L294" s="139">
        <v>1</v>
      </c>
      <c r="M294" s="60">
        <f>IF(W294=mapping!$N$1,IFERROR(VLOOKUP(Table4[[#This Row],[Column1]],mapping!A:L,12,FALSE),0),IF(W294&gt;mapping!$N$1,IFERROR(VLOOKUP(Table4[[#This Row],[Column1]],mapping!A:L,12,FALSE),0),0))</f>
        <v>1000</v>
      </c>
      <c r="N294" s="58">
        <f>Table4[[#This Row],[ سعر اليومية ]]*3%*Table4[[#This Row],[عدد الدورات ]]</f>
        <v>31.77</v>
      </c>
      <c r="O294" s="56">
        <f>Table4[[#This Row],[ سعر اليومية ]]*Table4[[#This Row],[عدد الدورات ]]-N294</f>
        <v>1027.23</v>
      </c>
      <c r="P294" s="194"/>
      <c r="Q294" s="194"/>
      <c r="R294" s="194"/>
      <c r="S294" s="58">
        <f>(Table4[[#This Row],[سعر يومية السائق]]*Table4[[#This Row],[عدد الدورات ]])-SUM(Table4[[#This Row],[سلف ]:[خصم ]])+Table4[[#This Row],[اضافي ]]</f>
        <v>1000</v>
      </c>
      <c r="U294" s="58">
        <f>Table4[[#This Row],[ سعر اليومية ]]*Table4[[#This Row],[عدد الدورات ]]-Table4[[#This Row],[سعر يومية السائق]]*L294</f>
        <v>59</v>
      </c>
      <c r="V294" s="58">
        <f>U294-Table4[[#This Row],[W/H  3%]]</f>
        <v>27.23</v>
      </c>
      <c r="W294" s="66" t="str">
        <f>Table4[[#This Row],[اليوم]]&amp;Table4[[#This Row],[الشهر ]]&amp;Table4[[#This Row],[العام]]</f>
        <v>352026</v>
      </c>
      <c r="X294" s="66" t="s">
        <v>304</v>
      </c>
    </row>
    <row r="295" spans="1:24" x14ac:dyDescent="0.3">
      <c r="A295" s="62">
        <v>3</v>
      </c>
      <c r="B295" s="62">
        <v>5</v>
      </c>
      <c r="C295" s="62">
        <v>2026</v>
      </c>
      <c r="D295" s="41" t="str">
        <f t="shared" si="34"/>
        <v>مصطفي رشدي5صقر 2 ورديةسعوديالقطاميةاتوبيس 28</v>
      </c>
      <c r="E295" s="4">
        <v>5014</v>
      </c>
      <c r="F295" s="41" t="str">
        <f>VLOOKUP(E295,mapping!C:J,2,FALSE)</f>
        <v>مصطفي رشدي5</v>
      </c>
      <c r="G295" s="41" t="str">
        <f>IFERROR(VLOOKUP(F295,mapping!$D$3:$J$200,2,FALSE),0)</f>
        <v>صقر 2 وردية</v>
      </c>
      <c r="H295" s="41" t="str">
        <f>IFERROR(VLOOKUP(F295,mapping!$D$3:$J$200,3,FALSE),0)</f>
        <v>سعودي</v>
      </c>
      <c r="I295" s="41" t="str">
        <f>IFERROR(VLOOKUP(F295,mapping!$D$3:$J$200,4,FALSE),0)</f>
        <v>القطامية</v>
      </c>
      <c r="J295" s="41" t="str">
        <f>IFERROR(VLOOKUP(F295,mapping!$D$3:$J$200,5,FALSE),0)</f>
        <v>اتوبيس 28</v>
      </c>
      <c r="K295" s="63">
        <f>IF(W295=mapping!$N$1,IFERROR(VLOOKUP(Table4[[#This Row],[Column1]],mapping!A:L,11,FALSE),0),IF(W295&gt;mapping!$N$1,IFERROR(VLOOKUP(Table4[[#This Row],[Column1]],mapping!A:L,11,FALSE),0),))</f>
        <v>2120</v>
      </c>
      <c r="L295" s="139">
        <v>1</v>
      </c>
      <c r="M295" s="60">
        <f>IF(W295=mapping!$N$1,IFERROR(VLOOKUP(Table4[[#This Row],[Column1]],mapping!A:L,12,FALSE),0),IF(W295&gt;mapping!$N$1,IFERROR(VLOOKUP(Table4[[#This Row],[Column1]],mapping!A:L,12,FALSE),0),0))</f>
        <v>1780</v>
      </c>
      <c r="N295" s="58">
        <f>Table4[[#This Row],[ سعر اليومية ]]*3%*Table4[[#This Row],[عدد الدورات ]]</f>
        <v>63.599999999999994</v>
      </c>
      <c r="O295" s="56">
        <f>Table4[[#This Row],[ سعر اليومية ]]*Table4[[#This Row],[عدد الدورات ]]-N295</f>
        <v>2056.4</v>
      </c>
      <c r="P295" s="194"/>
      <c r="Q295" s="194"/>
      <c r="R295" s="194"/>
      <c r="S295" s="58">
        <f>(Table4[[#This Row],[سعر يومية السائق]]*Table4[[#This Row],[عدد الدورات ]])-SUM(Table4[[#This Row],[سلف ]:[خصم ]])+Table4[[#This Row],[اضافي ]]</f>
        <v>1780</v>
      </c>
      <c r="U295" s="58">
        <f>Table4[[#This Row],[ سعر اليومية ]]*Table4[[#This Row],[عدد الدورات ]]-Table4[[#This Row],[سعر يومية السائق]]*L295</f>
        <v>340</v>
      </c>
      <c r="V295" s="58">
        <f>U295-Table4[[#This Row],[W/H  3%]]</f>
        <v>276.39999999999998</v>
      </c>
      <c r="W295" s="66" t="str">
        <f>Table4[[#This Row],[اليوم]]&amp;Table4[[#This Row],[الشهر ]]&amp;Table4[[#This Row],[العام]]</f>
        <v>352026</v>
      </c>
      <c r="X295" s="66" t="s">
        <v>304</v>
      </c>
    </row>
    <row r="296" spans="1:24" x14ac:dyDescent="0.3">
      <c r="A296" s="62">
        <v>3</v>
      </c>
      <c r="B296" s="62">
        <v>5</v>
      </c>
      <c r="C296" s="62">
        <v>2026</v>
      </c>
      <c r="D296" s="41" t="str">
        <f t="shared" si="34"/>
        <v>مصطفي رشدي6المنيب 2 ورديةسعوديالقطاميةاتوبيس 28</v>
      </c>
      <c r="E296" s="4">
        <v>5027</v>
      </c>
      <c r="F296" s="41" t="str">
        <f>VLOOKUP(E296,mapping!C:J,2,FALSE)</f>
        <v>مصطفي رشدي6</v>
      </c>
      <c r="G296" s="41" t="str">
        <f>IFERROR(VLOOKUP(F296,mapping!$D$3:$J$200,2,FALSE),0)</f>
        <v>المنيب 2 وردية</v>
      </c>
      <c r="H296" s="41" t="str">
        <f>IFERROR(VLOOKUP(F296,mapping!$D$3:$J$200,3,FALSE),0)</f>
        <v>سعودي</v>
      </c>
      <c r="I296" s="41" t="str">
        <f>IFERROR(VLOOKUP(F296,mapping!$D$3:$J$200,4,FALSE),0)</f>
        <v>القطامية</v>
      </c>
      <c r="J296" s="41" t="str">
        <f>IFERROR(VLOOKUP(F296,mapping!$D$3:$J$200,5,FALSE),0)</f>
        <v>اتوبيس 28</v>
      </c>
      <c r="K296" s="63">
        <f>IF(W296=mapping!$N$1,IFERROR(VLOOKUP(Table4[[#This Row],[Column1]],mapping!A:L,11,FALSE),0),IF(W296&gt;mapping!$N$1,IFERROR(VLOOKUP(Table4[[#This Row],[Column1]],mapping!A:L,11,FALSE),0),))</f>
        <v>3944</v>
      </c>
      <c r="L296" s="139">
        <v>1</v>
      </c>
      <c r="M296" s="60">
        <f>IF(W296=mapping!$N$1,IFERROR(VLOOKUP(Table4[[#This Row],[Column1]],mapping!A:L,12,FALSE),0),IF(W296&gt;mapping!$N$1,IFERROR(VLOOKUP(Table4[[#This Row],[Column1]],mapping!A:L,12,FALSE),0),0))</f>
        <v>3600</v>
      </c>
      <c r="N296" s="58">
        <f>Table4[[#This Row],[ سعر اليومية ]]*3%*Table4[[#This Row],[عدد الدورات ]]</f>
        <v>118.32</v>
      </c>
      <c r="O296" s="56">
        <f>Table4[[#This Row],[ سعر اليومية ]]*Table4[[#This Row],[عدد الدورات ]]-N296</f>
        <v>3825.68</v>
      </c>
      <c r="P296" s="194"/>
      <c r="Q296" s="194"/>
      <c r="R296" s="194">
        <v>200</v>
      </c>
      <c r="S296" s="58">
        <f>(Table4[[#This Row],[سعر يومية السائق]]*Table4[[#This Row],[عدد الدورات ]])-SUM(Table4[[#This Row],[سلف ]:[خصم ]])+Table4[[#This Row],[اضافي ]]</f>
        <v>3800</v>
      </c>
      <c r="U296" s="58">
        <f>Table4[[#This Row],[ سعر اليومية ]]*Table4[[#This Row],[عدد الدورات ]]-Table4[[#This Row],[سعر يومية السائق]]*L296</f>
        <v>344</v>
      </c>
      <c r="V296" s="58">
        <f>U296-Table4[[#This Row],[W/H  3%]]</f>
        <v>225.68</v>
      </c>
      <c r="W296" s="66" t="str">
        <f>Table4[[#This Row],[اليوم]]&amp;Table4[[#This Row],[الشهر ]]&amp;Table4[[#This Row],[العام]]</f>
        <v>352026</v>
      </c>
      <c r="X296" s="66" t="s">
        <v>304</v>
      </c>
    </row>
    <row r="297" spans="1:24" x14ac:dyDescent="0.3">
      <c r="A297" s="62">
        <v>3</v>
      </c>
      <c r="B297" s="62">
        <v>5</v>
      </c>
      <c r="C297" s="62">
        <v>2026</v>
      </c>
      <c r="D297" s="41" t="str">
        <f t="shared" si="34"/>
        <v>كرم ترك 1قليوب 2 ورديةسعوديالقطاميةاتوبيس 28</v>
      </c>
      <c r="E297" s="4">
        <v>5015</v>
      </c>
      <c r="F297" s="41" t="str">
        <f>VLOOKUP(E297,mapping!C:J,2,FALSE)</f>
        <v>كرم ترك 1</v>
      </c>
      <c r="G297" s="41" t="str">
        <f>IFERROR(VLOOKUP(F297,mapping!$D$3:$J$200,2,FALSE),0)</f>
        <v>قليوب 2 وردية</v>
      </c>
      <c r="H297" s="41" t="str">
        <f>IFERROR(VLOOKUP(F297,mapping!$D$3:$J$200,3,FALSE),0)</f>
        <v>سعودي</v>
      </c>
      <c r="I297" s="41" t="str">
        <f>IFERROR(VLOOKUP(F297,mapping!$D$3:$J$200,4,FALSE),0)</f>
        <v>القطامية</v>
      </c>
      <c r="J297" s="41" t="str">
        <f>IFERROR(VLOOKUP(F297,mapping!$D$3:$J$200,5,FALSE),0)</f>
        <v>اتوبيس 28</v>
      </c>
      <c r="K297" s="63">
        <f>IF(W297=mapping!$N$1,IFERROR(VLOOKUP(Table4[[#This Row],[Column1]],mapping!A:L,11,FALSE),0),IF(W297&gt;mapping!$N$1,IFERROR(VLOOKUP(Table4[[#This Row],[Column1]],mapping!A:L,11,FALSE),0),))</f>
        <v>3959</v>
      </c>
      <c r="L297" s="139">
        <v>1</v>
      </c>
      <c r="M297" s="60">
        <f>IF(W297=mapping!$N$1,IFERROR(VLOOKUP(Table4[[#This Row],[Column1]],mapping!A:L,12,FALSE),0),IF(W297&gt;mapping!$N$1,IFERROR(VLOOKUP(Table4[[#This Row],[Column1]],mapping!A:L,12,FALSE),0),0))</f>
        <v>4200</v>
      </c>
      <c r="N297" s="58">
        <f>Table4[[#This Row],[ سعر اليومية ]]*3%*Table4[[#This Row],[عدد الدورات ]]</f>
        <v>118.77</v>
      </c>
      <c r="O297" s="56">
        <f>Table4[[#This Row],[ سعر اليومية ]]*Table4[[#This Row],[عدد الدورات ]]-N297</f>
        <v>3840.23</v>
      </c>
      <c r="P297" s="194"/>
      <c r="Q297" s="194"/>
      <c r="R297" s="194"/>
      <c r="S297" s="58">
        <f>(Table4[[#This Row],[سعر يومية السائق]]*Table4[[#This Row],[عدد الدورات ]])-SUM(Table4[[#This Row],[سلف ]:[خصم ]])+Table4[[#This Row],[اضافي ]]</f>
        <v>4200</v>
      </c>
      <c r="U297" s="58">
        <f>Table4[[#This Row],[ سعر اليومية ]]*Table4[[#This Row],[عدد الدورات ]]-Table4[[#This Row],[سعر يومية السائق]]*L297</f>
        <v>-241</v>
      </c>
      <c r="V297" s="58">
        <f>U297-Table4[[#This Row],[W/H  3%]]</f>
        <v>-359.77</v>
      </c>
      <c r="W297" s="66" t="str">
        <f>Table4[[#This Row],[اليوم]]&amp;Table4[[#This Row],[الشهر ]]&amp;Table4[[#This Row],[العام]]</f>
        <v>352026</v>
      </c>
      <c r="X297" s="66" t="s">
        <v>304</v>
      </c>
    </row>
    <row r="298" spans="1:24" x14ac:dyDescent="0.3">
      <c r="A298" s="62">
        <v>3</v>
      </c>
      <c r="B298" s="62">
        <v>5</v>
      </c>
      <c r="C298" s="62">
        <v>2026</v>
      </c>
      <c r="D298" s="41" t="str">
        <f t="shared" si="34"/>
        <v>كرم ترك 2قليوب 2 ورديةسعوديمدينتي اتوبيس 28</v>
      </c>
      <c r="E298" s="4">
        <v>5017</v>
      </c>
      <c r="F298" s="41" t="str">
        <f>VLOOKUP(E298,mapping!C:J,2,FALSE)</f>
        <v>كرم ترك 2</v>
      </c>
      <c r="G298" s="41" t="str">
        <f>IFERROR(VLOOKUP(F298,mapping!$D$3:$J$200,2,FALSE),0)</f>
        <v>قليوب 2 وردية</v>
      </c>
      <c r="H298" s="41" t="str">
        <f>IFERROR(VLOOKUP(F298,mapping!$D$3:$J$200,3,FALSE),0)</f>
        <v>سعودي</v>
      </c>
      <c r="I298" s="41" t="str">
        <f>IFERROR(VLOOKUP(F298,mapping!$D$3:$J$200,4,FALSE),0)</f>
        <v xml:space="preserve">مدينتي </v>
      </c>
      <c r="J298" s="41" t="str">
        <f>IFERROR(VLOOKUP(F298,mapping!$D$3:$J$200,5,FALSE),0)</f>
        <v>اتوبيس 28</v>
      </c>
      <c r="K298" s="63">
        <f>IF(W298=mapping!$N$1,IFERROR(VLOOKUP(Table4[[#This Row],[Column1]],mapping!A:L,11,FALSE),0),IF(W298&gt;mapping!$N$1,IFERROR(VLOOKUP(Table4[[#This Row],[Column1]],mapping!A:L,11,FALSE),0),))</f>
        <v>4634</v>
      </c>
      <c r="L298" s="139">
        <v>1</v>
      </c>
      <c r="M298" s="60">
        <f>IF(W298=mapping!$N$1,IFERROR(VLOOKUP(Table4[[#This Row],[Column1]],mapping!A:L,12,FALSE),0),IF(W298&gt;mapping!$N$1,IFERROR(VLOOKUP(Table4[[#This Row],[Column1]],mapping!A:L,12,FALSE),0),0))</f>
        <v>4150</v>
      </c>
      <c r="N298" s="58">
        <f>Table4[[#This Row],[ سعر اليومية ]]*3%*Table4[[#This Row],[عدد الدورات ]]</f>
        <v>139.01999999999998</v>
      </c>
      <c r="O298" s="56">
        <f>Table4[[#This Row],[ سعر اليومية ]]*Table4[[#This Row],[عدد الدورات ]]-N298</f>
        <v>4494.9799999999996</v>
      </c>
      <c r="P298" s="194"/>
      <c r="Q298" s="194"/>
      <c r="R298" s="194"/>
      <c r="S298" s="58">
        <f>(Table4[[#This Row],[سعر يومية السائق]]*Table4[[#This Row],[عدد الدورات ]])-SUM(Table4[[#This Row],[سلف ]:[خصم ]])+Table4[[#This Row],[اضافي ]]</f>
        <v>4150</v>
      </c>
      <c r="U298" s="58">
        <f>Table4[[#This Row],[ سعر اليومية ]]*Table4[[#This Row],[عدد الدورات ]]-Table4[[#This Row],[سعر يومية السائق]]*L298</f>
        <v>484</v>
      </c>
      <c r="V298" s="58">
        <f>U298-Table4[[#This Row],[W/H  3%]]</f>
        <v>344.98</v>
      </c>
      <c r="W298" s="66" t="str">
        <f>Table4[[#This Row],[اليوم]]&amp;Table4[[#This Row],[الشهر ]]&amp;Table4[[#This Row],[العام]]</f>
        <v>352026</v>
      </c>
      <c r="X298" s="66" t="s">
        <v>304</v>
      </c>
    </row>
    <row r="299" spans="1:24" x14ac:dyDescent="0.3">
      <c r="A299" s="62">
        <v>3</v>
      </c>
      <c r="B299" s="62">
        <v>5</v>
      </c>
      <c r="C299" s="62">
        <v>2026</v>
      </c>
      <c r="D299" s="41" t="str">
        <f t="shared" si="34"/>
        <v>كرم ترك 3قليوب 1 ورديةسعوديمدينتي اتوبيس 28</v>
      </c>
      <c r="E299" s="4">
        <v>5018</v>
      </c>
      <c r="F299" s="41" t="str">
        <f>VLOOKUP(E299,mapping!C:J,2,FALSE)</f>
        <v>كرم ترك 3</v>
      </c>
      <c r="G299" s="41" t="str">
        <f>IFERROR(VLOOKUP(F299,mapping!$D$3:$J$200,2,FALSE),0)</f>
        <v>قليوب 1 وردية</v>
      </c>
      <c r="H299" s="41" t="str">
        <f>IFERROR(VLOOKUP(F299,mapping!$D$3:$J$200,3,FALSE),0)</f>
        <v>سعودي</v>
      </c>
      <c r="I299" s="41" t="str">
        <f>IFERROR(VLOOKUP(F299,mapping!$D$3:$J$200,4,FALSE),0)</f>
        <v xml:space="preserve">مدينتي </v>
      </c>
      <c r="J299" s="41" t="str">
        <f>IFERROR(VLOOKUP(F299,mapping!$D$3:$J$200,5,FALSE),0)</f>
        <v>اتوبيس 28</v>
      </c>
      <c r="K299" s="63">
        <f>IF(W299=mapping!$N$1,IFERROR(VLOOKUP(Table4[[#This Row],[Column1]],mapping!A:L,11,FALSE),0),IF(W299&gt;mapping!$N$1,IFERROR(VLOOKUP(Table4[[#This Row],[Column1]],mapping!A:L,11,FALSE),0),))</f>
        <v>4634</v>
      </c>
      <c r="L299" s="139">
        <v>1</v>
      </c>
      <c r="M299" s="60">
        <f>IF(W299=mapping!$N$1,IFERROR(VLOOKUP(Table4[[#This Row],[Column1]],mapping!A:L,12,FALSE),0),IF(W299&gt;mapping!$N$1,IFERROR(VLOOKUP(Table4[[#This Row],[Column1]],mapping!A:L,12,FALSE),0),0))</f>
        <v>4000</v>
      </c>
      <c r="N299" s="58">
        <f>Table4[[#This Row],[ سعر اليومية ]]*3%*Table4[[#This Row],[عدد الدورات ]]</f>
        <v>139.01999999999998</v>
      </c>
      <c r="O299" s="56">
        <f>Table4[[#This Row],[ سعر اليومية ]]*Table4[[#This Row],[عدد الدورات ]]-N299</f>
        <v>4494.9799999999996</v>
      </c>
      <c r="P299" s="194"/>
      <c r="Q299" s="194"/>
      <c r="R299" s="194"/>
      <c r="S299" s="58">
        <f>(Table4[[#This Row],[سعر يومية السائق]]*Table4[[#This Row],[عدد الدورات ]])-SUM(Table4[[#This Row],[سلف ]:[خصم ]])+Table4[[#This Row],[اضافي ]]</f>
        <v>4000</v>
      </c>
      <c r="U299" s="58">
        <f>Table4[[#This Row],[ سعر اليومية ]]*Table4[[#This Row],[عدد الدورات ]]-Table4[[#This Row],[سعر يومية السائق]]*L299</f>
        <v>634</v>
      </c>
      <c r="V299" s="58">
        <f>U299-Table4[[#This Row],[W/H  3%]]</f>
        <v>494.98</v>
      </c>
      <c r="W299" s="66" t="str">
        <f>Table4[[#This Row],[اليوم]]&amp;Table4[[#This Row],[الشهر ]]&amp;Table4[[#This Row],[العام]]</f>
        <v>352026</v>
      </c>
      <c r="X299" s="66" t="s">
        <v>304</v>
      </c>
    </row>
    <row r="300" spans="1:24" x14ac:dyDescent="0.3">
      <c r="A300" s="62">
        <v>3</v>
      </c>
      <c r="B300" s="62">
        <v>5</v>
      </c>
      <c r="C300" s="62">
        <v>2026</v>
      </c>
      <c r="D300" s="41" t="str">
        <f t="shared" si="34"/>
        <v>كرم ترك 4عدلي منصور شفتسعوديمدينتي اتوبيس 28</v>
      </c>
      <c r="E300" s="4">
        <v>5019</v>
      </c>
      <c r="F300" s="41" t="str">
        <f>VLOOKUP(E300,mapping!C:J,2,FALSE)</f>
        <v>كرم ترك 4</v>
      </c>
      <c r="G300" s="41" t="str">
        <f>IFERROR(VLOOKUP(F300,mapping!$D$3:$J$200,2,FALSE),0)</f>
        <v>عدلي منصور شفت</v>
      </c>
      <c r="H300" s="41" t="str">
        <f>IFERROR(VLOOKUP(F300,mapping!$D$3:$J$200,3,FALSE),0)</f>
        <v>سعودي</v>
      </c>
      <c r="I300" s="41" t="str">
        <f>IFERROR(VLOOKUP(F300,mapping!$D$3:$J$200,4,FALSE),0)</f>
        <v xml:space="preserve">مدينتي </v>
      </c>
      <c r="J300" s="41" t="str">
        <f>IFERROR(VLOOKUP(F300,mapping!$D$3:$J$200,5,FALSE),0)</f>
        <v>اتوبيس 28</v>
      </c>
      <c r="K300" s="63">
        <f>IF(W300=mapping!$N$1,IFERROR(VLOOKUP(Table4[[#This Row],[Column1]],mapping!A:L,11,FALSE),0),IF(W300&gt;mapping!$N$1,IFERROR(VLOOKUP(Table4[[#This Row],[Column1]],mapping!A:L,11,FALSE),0),))</f>
        <v>741</v>
      </c>
      <c r="L300" s="139">
        <v>1</v>
      </c>
      <c r="M300" s="60">
        <f>IF(W300=mapping!$N$1,IFERROR(VLOOKUP(Table4[[#This Row],[Column1]],mapping!A:L,12,FALSE),0),IF(W300&gt;mapping!$N$1,IFERROR(VLOOKUP(Table4[[#This Row],[Column1]],mapping!A:L,12,FALSE),0),0))</f>
        <v>500</v>
      </c>
      <c r="N300" s="58">
        <f>Table4[[#This Row],[ سعر اليومية ]]*3%*Table4[[#This Row],[عدد الدورات ]]</f>
        <v>22.23</v>
      </c>
      <c r="O300" s="56">
        <f>Table4[[#This Row],[ سعر اليومية ]]*Table4[[#This Row],[عدد الدورات ]]-N300</f>
        <v>718.77</v>
      </c>
      <c r="P300" s="194"/>
      <c r="Q300" s="194"/>
      <c r="R300" s="194"/>
      <c r="S300" s="58">
        <f>(Table4[[#This Row],[سعر يومية السائق]]*Table4[[#This Row],[عدد الدورات ]])-SUM(Table4[[#This Row],[سلف ]:[خصم ]])+Table4[[#This Row],[اضافي ]]</f>
        <v>500</v>
      </c>
      <c r="U300" s="58">
        <f>Table4[[#This Row],[ سعر اليومية ]]*Table4[[#This Row],[عدد الدورات ]]-Table4[[#This Row],[سعر يومية السائق]]*L300</f>
        <v>241</v>
      </c>
      <c r="V300" s="58">
        <f>U300-Table4[[#This Row],[W/H  3%]]</f>
        <v>218.77</v>
      </c>
      <c r="W300" s="66" t="str">
        <f>Table4[[#This Row],[اليوم]]&amp;Table4[[#This Row],[الشهر ]]&amp;Table4[[#This Row],[العام]]</f>
        <v>352026</v>
      </c>
      <c r="X300" s="66" t="s">
        <v>304</v>
      </c>
    </row>
    <row r="301" spans="1:24" x14ac:dyDescent="0.3">
      <c r="A301" s="62">
        <v>3</v>
      </c>
      <c r="B301" s="62">
        <v>5</v>
      </c>
      <c r="C301" s="62">
        <v>2026</v>
      </c>
      <c r="D301" s="41" t="str">
        <f t="shared" si="34"/>
        <v>عماد النجار 4قليوب بيتوينسعوديمدينتي اتوبيس 28</v>
      </c>
      <c r="E301" s="4">
        <v>5020</v>
      </c>
      <c r="F301" s="41" t="str">
        <f>VLOOKUP(E301,mapping!C:J,2,FALSE)</f>
        <v>عماد النجار 4</v>
      </c>
      <c r="G301" s="41" t="str">
        <f>IFERROR(VLOOKUP(F301,mapping!$D$3:$J$200,2,FALSE),0)</f>
        <v>قليوب بيتوين</v>
      </c>
      <c r="H301" s="41" t="str">
        <f>IFERROR(VLOOKUP(F301,mapping!$D$3:$J$200,3,FALSE),0)</f>
        <v>سعودي</v>
      </c>
      <c r="I301" s="41" t="str">
        <f>IFERROR(VLOOKUP(F301,mapping!$D$3:$J$200,4,FALSE),0)</f>
        <v xml:space="preserve">مدينتي </v>
      </c>
      <c r="J301" s="41" t="str">
        <f>IFERROR(VLOOKUP(F301,mapping!$D$3:$J$200,5,FALSE),0)</f>
        <v>اتوبيس 28</v>
      </c>
      <c r="K301" s="63">
        <f>IF(W301=mapping!$N$1,IFERROR(VLOOKUP(Table4[[#This Row],[Column1]],mapping!A:L,11,FALSE),0),IF(W301&gt;mapping!$N$1,IFERROR(VLOOKUP(Table4[[#This Row],[Column1]],mapping!A:L,11,FALSE),0),))</f>
        <v>1482</v>
      </c>
      <c r="L301" s="139">
        <v>1</v>
      </c>
      <c r="M301" s="60">
        <f>IF(W301=mapping!$N$1,IFERROR(VLOOKUP(Table4[[#This Row],[Column1]],mapping!A:L,12,FALSE),0),IF(W301&gt;mapping!$N$1,IFERROR(VLOOKUP(Table4[[#This Row],[Column1]],mapping!A:L,12,FALSE),0),0))</f>
        <v>1400</v>
      </c>
      <c r="N301" s="58">
        <f>Table4[[#This Row],[ سعر اليومية ]]*3%*Table4[[#This Row],[عدد الدورات ]]</f>
        <v>44.46</v>
      </c>
      <c r="O301" s="56">
        <f>Table4[[#This Row],[ سعر اليومية ]]*Table4[[#This Row],[عدد الدورات ]]-N301</f>
        <v>1437.54</v>
      </c>
      <c r="P301" s="194"/>
      <c r="Q301" s="194"/>
      <c r="R301" s="194"/>
      <c r="S301" s="58">
        <f>(Table4[[#This Row],[سعر يومية السائق]]*Table4[[#This Row],[عدد الدورات ]])-SUM(Table4[[#This Row],[سلف ]:[خصم ]])+Table4[[#This Row],[اضافي ]]</f>
        <v>1400</v>
      </c>
      <c r="U301" s="58">
        <f>Table4[[#This Row],[ سعر اليومية ]]*Table4[[#This Row],[عدد الدورات ]]-Table4[[#This Row],[سعر يومية السائق]]*L301</f>
        <v>82</v>
      </c>
      <c r="V301" s="58">
        <f>U301-Table4[[#This Row],[W/H  3%]]</f>
        <v>37.54</v>
      </c>
      <c r="W301" s="66" t="str">
        <f>Table4[[#This Row],[اليوم]]&amp;Table4[[#This Row],[الشهر ]]&amp;Table4[[#This Row],[العام]]</f>
        <v>352026</v>
      </c>
      <c r="X301" s="66" t="s">
        <v>304</v>
      </c>
    </row>
    <row r="302" spans="1:24" x14ac:dyDescent="0.3">
      <c r="A302" s="62">
        <v>3</v>
      </c>
      <c r="B302" s="62">
        <v>5</v>
      </c>
      <c r="C302" s="62">
        <v>2026</v>
      </c>
      <c r="D302" s="41" t="str">
        <f t="shared" si="34"/>
        <v>ممدوح كيلاني6المنيب 1 وردية سعوديمدينتي ميكروباص صيني</v>
      </c>
      <c r="E302" s="4">
        <v>5021</v>
      </c>
      <c r="F302" s="41" t="str">
        <f>VLOOKUP(E302,mapping!C:J,2,FALSE)</f>
        <v>ممدوح كيلاني6</v>
      </c>
      <c r="G302" s="41" t="str">
        <f>IFERROR(VLOOKUP(F302,mapping!$D$3:$J$200,2,FALSE),0)</f>
        <v xml:space="preserve">المنيب 1 وردية </v>
      </c>
      <c r="H302" s="41" t="str">
        <f>IFERROR(VLOOKUP(F302,mapping!$D$3:$J$200,3,FALSE),0)</f>
        <v>سعودي</v>
      </c>
      <c r="I302" s="41" t="str">
        <f>IFERROR(VLOOKUP(F302,mapping!$D$3:$J$200,4,FALSE),0)</f>
        <v xml:space="preserve">مدينتي </v>
      </c>
      <c r="J302" s="41" t="str">
        <f>IFERROR(VLOOKUP(F302,mapping!$D$3:$J$200,5,FALSE),0)</f>
        <v>ميكروباص صيني</v>
      </c>
      <c r="K302" s="63">
        <f>IF(W302=mapping!$N$1,IFERROR(VLOOKUP(Table4[[#This Row],[Column1]],mapping!A:L,11,FALSE),0),IF(W302&gt;mapping!$N$1,IFERROR(VLOOKUP(Table4[[#This Row],[Column1]],mapping!A:L,11,FALSE),0),))</f>
        <v>1482</v>
      </c>
      <c r="L302" s="139">
        <v>1</v>
      </c>
      <c r="M302" s="60">
        <f>IF(W302=mapping!$N$1,IFERROR(VLOOKUP(Table4[[#This Row],[Column1]],mapping!A:L,12,FALSE),0),IF(W302&gt;mapping!$N$1,IFERROR(VLOOKUP(Table4[[#This Row],[Column1]],mapping!A:L,12,FALSE),0),0))</f>
        <v>1350</v>
      </c>
      <c r="N302" s="58">
        <f>Table4[[#This Row],[ سعر اليومية ]]*3%*Table4[[#This Row],[عدد الدورات ]]</f>
        <v>44.46</v>
      </c>
      <c r="O302" s="56">
        <f>Table4[[#This Row],[ سعر اليومية ]]*Table4[[#This Row],[عدد الدورات ]]-N302</f>
        <v>1437.54</v>
      </c>
      <c r="P302" s="194"/>
      <c r="Q302" s="194"/>
      <c r="R302" s="194"/>
      <c r="S302" s="58">
        <f>(Table4[[#This Row],[سعر يومية السائق]]*Table4[[#This Row],[عدد الدورات ]])-SUM(Table4[[#This Row],[سلف ]:[خصم ]])+Table4[[#This Row],[اضافي ]]</f>
        <v>1350</v>
      </c>
      <c r="U302" s="58">
        <f>Table4[[#This Row],[ سعر اليومية ]]*Table4[[#This Row],[عدد الدورات ]]-Table4[[#This Row],[سعر يومية السائق]]*L302</f>
        <v>132</v>
      </c>
      <c r="V302" s="58">
        <f>U302-Table4[[#This Row],[W/H  3%]]</f>
        <v>87.539999999999992</v>
      </c>
      <c r="W302" s="66" t="str">
        <f>Table4[[#This Row],[اليوم]]&amp;Table4[[#This Row],[الشهر ]]&amp;Table4[[#This Row],[العام]]</f>
        <v>352026</v>
      </c>
      <c r="X302" s="66" t="s">
        <v>304</v>
      </c>
    </row>
    <row r="303" spans="1:24" x14ac:dyDescent="0.3">
      <c r="A303" s="62">
        <v>3</v>
      </c>
      <c r="B303" s="62">
        <v>5</v>
      </c>
      <c r="C303" s="62">
        <v>2026</v>
      </c>
      <c r="D303" s="41" t="str">
        <f t="shared" si="34"/>
        <v>ممدوح كيلاني4المنيب 2 وردية سعوديمدينتي ميكروباص صيني</v>
      </c>
      <c r="E303" s="4">
        <v>5022</v>
      </c>
      <c r="F303" s="41" t="str">
        <f>VLOOKUP(E303,mapping!C:J,2,FALSE)</f>
        <v>ممدوح كيلاني4</v>
      </c>
      <c r="G303" s="41" t="str">
        <f>IFERROR(VLOOKUP(F303,mapping!$D$3:$J$200,2,FALSE),0)</f>
        <v xml:space="preserve">المنيب 2 وردية </v>
      </c>
      <c r="H303" s="41" t="str">
        <f>IFERROR(VLOOKUP(F303,mapping!$D$3:$J$200,3,FALSE),0)</f>
        <v>سعودي</v>
      </c>
      <c r="I303" s="41" t="str">
        <f>IFERROR(VLOOKUP(F303,mapping!$D$3:$J$200,4,FALSE),0)</f>
        <v xml:space="preserve">مدينتي </v>
      </c>
      <c r="J303" s="41" t="str">
        <f>IFERROR(VLOOKUP(F303,mapping!$D$3:$J$200,5,FALSE),0)</f>
        <v>ميكروباص صيني</v>
      </c>
      <c r="K303" s="63">
        <f>IF(W303=mapping!$N$1,IFERROR(VLOOKUP(Table4[[#This Row],[Column1]],mapping!A:L,11,FALSE),0),IF(W303&gt;mapping!$N$1,IFERROR(VLOOKUP(Table4[[#This Row],[Column1]],mapping!A:L,11,FALSE),0),))</f>
        <v>2965</v>
      </c>
      <c r="L303" s="139">
        <v>1</v>
      </c>
      <c r="M303" s="60">
        <f>IF(W303=mapping!$N$1,IFERROR(VLOOKUP(Table4[[#This Row],[Column1]],mapping!A:L,12,FALSE),0),IF(W303&gt;mapping!$N$1,IFERROR(VLOOKUP(Table4[[#This Row],[Column1]],mapping!A:L,12,FALSE),0),0))</f>
        <v>2600</v>
      </c>
      <c r="N303" s="58">
        <f>Table4[[#This Row],[ سعر اليومية ]]*3%*Table4[[#This Row],[عدد الدورات ]]</f>
        <v>88.95</v>
      </c>
      <c r="O303" s="56">
        <f>Table4[[#This Row],[ سعر اليومية ]]*Table4[[#This Row],[عدد الدورات ]]-N303</f>
        <v>2876.05</v>
      </c>
      <c r="P303" s="194"/>
      <c r="Q303" s="194"/>
      <c r="R303" s="194"/>
      <c r="S303" s="58">
        <f>(Table4[[#This Row],[سعر يومية السائق]]*Table4[[#This Row],[عدد الدورات ]])-SUM(Table4[[#This Row],[سلف ]:[خصم ]])+Table4[[#This Row],[اضافي ]]</f>
        <v>2600</v>
      </c>
      <c r="U303" s="58">
        <f>Table4[[#This Row],[ سعر اليومية ]]*Table4[[#This Row],[عدد الدورات ]]-Table4[[#This Row],[سعر يومية السائق]]*L303</f>
        <v>365</v>
      </c>
      <c r="V303" s="58">
        <f>U303-Table4[[#This Row],[W/H  3%]]</f>
        <v>276.05</v>
      </c>
      <c r="W303" s="66" t="str">
        <f>Table4[[#This Row],[اليوم]]&amp;Table4[[#This Row],[الشهر ]]&amp;Table4[[#This Row],[العام]]</f>
        <v>352026</v>
      </c>
      <c r="X303" s="66" t="s">
        <v>304</v>
      </c>
    </row>
    <row r="304" spans="1:24" x14ac:dyDescent="0.3">
      <c r="A304" s="62">
        <v>3</v>
      </c>
      <c r="B304" s="62">
        <v>5</v>
      </c>
      <c r="C304" s="62">
        <v>2026</v>
      </c>
      <c r="D304" s="41" t="str">
        <f t="shared" ref="D304:D366" si="35">F304&amp;G304&amp;H304&amp;I304&amp;J304</f>
        <v>فرج 5حلوان 2 ورديةسعوديمدينتي اتوبيس 28</v>
      </c>
      <c r="E304" s="4">
        <v>5023</v>
      </c>
      <c r="F304" s="41" t="str">
        <f>VLOOKUP(E304,mapping!C:J,2,FALSE)</f>
        <v>فرج 5</v>
      </c>
      <c r="G304" s="41" t="str">
        <f>IFERROR(VLOOKUP(F304,mapping!$D$3:$J$200,2,FALSE),0)</f>
        <v>حلوان 2 وردية</v>
      </c>
      <c r="H304" s="41" t="str">
        <f>IFERROR(VLOOKUP(F304,mapping!$D$3:$J$200,3,FALSE),0)</f>
        <v>سعودي</v>
      </c>
      <c r="I304" s="41" t="str">
        <f>IFERROR(VLOOKUP(F304,mapping!$D$3:$J$200,4,FALSE),0)</f>
        <v xml:space="preserve">مدينتي </v>
      </c>
      <c r="J304" s="41" t="str">
        <f>IFERROR(VLOOKUP(F304,mapping!$D$3:$J$200,5,FALSE),0)</f>
        <v>اتوبيس 28</v>
      </c>
      <c r="K304" s="63">
        <f>IF(W304=mapping!$N$1,IFERROR(VLOOKUP(Table4[[#This Row],[Column1]],mapping!A:L,11,FALSE),0),IF(W304&gt;mapping!$N$1,IFERROR(VLOOKUP(Table4[[#This Row],[Column1]],mapping!A:L,11,FALSE),0),))</f>
        <v>4634</v>
      </c>
      <c r="L304" s="139">
        <v>1</v>
      </c>
      <c r="M304" s="60">
        <f>IF(W304=mapping!$N$1,IFERROR(VLOOKUP(Table4[[#This Row],[Column1]],mapping!A:L,12,FALSE),0),IF(W304&gt;mapping!$N$1,IFERROR(VLOOKUP(Table4[[#This Row],[Column1]],mapping!A:L,12,FALSE),0),0))</f>
        <v>4100</v>
      </c>
      <c r="N304" s="58">
        <f>Table4[[#This Row],[ سعر اليومية ]]*3%*Table4[[#This Row],[عدد الدورات ]]</f>
        <v>139.01999999999998</v>
      </c>
      <c r="O304" s="56">
        <f>Table4[[#This Row],[ سعر اليومية ]]*Table4[[#This Row],[عدد الدورات ]]-N304</f>
        <v>4494.9799999999996</v>
      </c>
      <c r="P304" s="194"/>
      <c r="Q304" s="194"/>
      <c r="R304" s="194"/>
      <c r="S304" s="58">
        <f>(Table4[[#This Row],[سعر يومية السائق]]*Table4[[#This Row],[عدد الدورات ]])-SUM(Table4[[#This Row],[سلف ]:[خصم ]])+Table4[[#This Row],[اضافي ]]</f>
        <v>4100</v>
      </c>
      <c r="U304" s="58">
        <f>Table4[[#This Row],[ سعر اليومية ]]*Table4[[#This Row],[عدد الدورات ]]-Table4[[#This Row],[سعر يومية السائق]]*L304</f>
        <v>534</v>
      </c>
      <c r="V304" s="58">
        <f>U304-Table4[[#This Row],[W/H  3%]]</f>
        <v>394.98</v>
      </c>
      <c r="W304" s="66" t="str">
        <f>Table4[[#This Row],[اليوم]]&amp;Table4[[#This Row],[الشهر ]]&amp;Table4[[#This Row],[العام]]</f>
        <v>352026</v>
      </c>
      <c r="X304" s="66" t="s">
        <v>304</v>
      </c>
    </row>
    <row r="305" spans="1:24" x14ac:dyDescent="0.3">
      <c r="A305" s="62">
        <v>3</v>
      </c>
      <c r="B305" s="62">
        <v>5</v>
      </c>
      <c r="C305" s="62">
        <v>2026</v>
      </c>
      <c r="D305" s="41" t="str">
        <f t="shared" si="35"/>
        <v>سيد الحاويالحلميةسعوديمدينتي اتوبيس 28</v>
      </c>
      <c r="E305" s="4">
        <v>5024</v>
      </c>
      <c r="F305" s="41" t="str">
        <f>VLOOKUP(E305,mapping!C:J,2,FALSE)</f>
        <v>سيد الحاوي</v>
      </c>
      <c r="G305" s="41" t="str">
        <f>IFERROR(VLOOKUP(F305,mapping!$D$3:$J$200,2,FALSE),0)</f>
        <v>الحلمية</v>
      </c>
      <c r="H305" s="41" t="str">
        <f>IFERROR(VLOOKUP(F305,mapping!$D$3:$J$200,3,FALSE),0)</f>
        <v>سعودي</v>
      </c>
      <c r="I305" s="41" t="str">
        <f>IFERROR(VLOOKUP(F305,mapping!$D$3:$J$200,4,FALSE),0)</f>
        <v xml:space="preserve">مدينتي </v>
      </c>
      <c r="J305" s="41" t="str">
        <f>IFERROR(VLOOKUP(F305,mapping!$D$3:$J$200,5,FALSE),0)</f>
        <v>اتوبيس 28</v>
      </c>
      <c r="K305" s="63">
        <f>IF(W305=mapping!$N$1,IFERROR(VLOOKUP(Table4[[#This Row],[Column1]],mapping!A:L,11,FALSE),0),IF(W305&gt;mapping!$N$1,IFERROR(VLOOKUP(Table4[[#This Row],[Column1]],mapping!A:L,11,FALSE),0),))</f>
        <v>4634</v>
      </c>
      <c r="L305" s="139">
        <v>1</v>
      </c>
      <c r="M305" s="60">
        <f>IF(W305=mapping!$N$1,IFERROR(VLOOKUP(Table4[[#This Row],[Column1]],mapping!A:L,12,FALSE),0),IF(W305&gt;mapping!$N$1,IFERROR(VLOOKUP(Table4[[#This Row],[Column1]],mapping!A:L,12,FALSE),0),0))</f>
        <v>3750</v>
      </c>
      <c r="N305" s="58">
        <f>Table4[[#This Row],[ سعر اليومية ]]*3%*Table4[[#This Row],[عدد الدورات ]]</f>
        <v>139.01999999999998</v>
      </c>
      <c r="O305" s="56">
        <f>Table4[[#This Row],[ سعر اليومية ]]*Table4[[#This Row],[عدد الدورات ]]-N305</f>
        <v>4494.9799999999996</v>
      </c>
      <c r="P305" s="194"/>
      <c r="Q305" s="194"/>
      <c r="R305" s="194"/>
      <c r="S305" s="58">
        <f>(Table4[[#This Row],[سعر يومية السائق]]*Table4[[#This Row],[عدد الدورات ]])-SUM(Table4[[#This Row],[سلف ]:[خصم ]])+Table4[[#This Row],[اضافي ]]</f>
        <v>3750</v>
      </c>
      <c r="U305" s="58">
        <f>Table4[[#This Row],[ سعر اليومية ]]*Table4[[#This Row],[عدد الدورات ]]-Table4[[#This Row],[سعر يومية السائق]]*L305</f>
        <v>884</v>
      </c>
      <c r="V305" s="58">
        <f>U305-Table4[[#This Row],[W/H  3%]]</f>
        <v>744.98</v>
      </c>
      <c r="W305" s="66" t="str">
        <f>Table4[[#This Row],[اليوم]]&amp;Table4[[#This Row],[الشهر ]]&amp;Table4[[#This Row],[العام]]</f>
        <v>352026</v>
      </c>
      <c r="X305" s="66" t="s">
        <v>304</v>
      </c>
    </row>
    <row r="306" spans="1:24" x14ac:dyDescent="0.3">
      <c r="A306" s="62">
        <v>3</v>
      </c>
      <c r="B306" s="62">
        <v>5</v>
      </c>
      <c r="C306" s="62">
        <v>2026</v>
      </c>
      <c r="D306" s="41" t="str">
        <f t="shared" si="35"/>
        <v>سيد الحاوي 2عدلي منصور سعوديمدينتي اتوبيس 28</v>
      </c>
      <c r="E306" s="4">
        <v>5028</v>
      </c>
      <c r="F306" s="41" t="str">
        <f>VLOOKUP(E306,mapping!C:J,2,FALSE)</f>
        <v>سيد الحاوي 2</v>
      </c>
      <c r="G306" s="41" t="str">
        <f>IFERROR(VLOOKUP(F306,mapping!$D$3:$J$200,2,FALSE),0)</f>
        <v xml:space="preserve">عدلي منصور </v>
      </c>
      <c r="H306" s="41" t="str">
        <f>IFERROR(VLOOKUP(F306,mapping!$D$3:$J$200,3,FALSE),0)</f>
        <v>سعودي</v>
      </c>
      <c r="I306" s="41" t="str">
        <f>IFERROR(VLOOKUP(F306,mapping!$D$3:$J$200,4,FALSE),0)</f>
        <v xml:space="preserve">مدينتي </v>
      </c>
      <c r="J306" s="41" t="str">
        <f>IFERROR(VLOOKUP(F306,mapping!$D$3:$J$200,5,FALSE),0)</f>
        <v>اتوبيس 28</v>
      </c>
      <c r="K306" s="63">
        <f>IF(W306=mapping!$N$1,IFERROR(VLOOKUP(Table4[[#This Row],[Column1]],mapping!A:L,11,FALSE),0),IF(W306&gt;mapping!$N$1,IFERROR(VLOOKUP(Table4[[#This Row],[Column1]],mapping!A:L,11,FALSE),0),))</f>
        <v>741</v>
      </c>
      <c r="L306" s="139">
        <v>1</v>
      </c>
      <c r="M306" s="60">
        <f>IF(W306=mapping!$N$1,IFERROR(VLOOKUP(Table4[[#This Row],[Column1]],mapping!A:L,12,FALSE),0),IF(W306&gt;mapping!$N$1,IFERROR(VLOOKUP(Table4[[#This Row],[Column1]],mapping!A:L,12,FALSE),0),0))</f>
        <v>550</v>
      </c>
      <c r="N306" s="58">
        <f>Table4[[#This Row],[ سعر اليومية ]]*3%*Table4[[#This Row],[عدد الدورات ]]</f>
        <v>22.23</v>
      </c>
      <c r="O306" s="56">
        <f>Table4[[#This Row],[ سعر اليومية ]]*Table4[[#This Row],[عدد الدورات ]]-N306</f>
        <v>718.77</v>
      </c>
      <c r="P306" s="194"/>
      <c r="Q306" s="194"/>
      <c r="R306" s="194"/>
      <c r="S306" s="58">
        <f>(Table4[[#This Row],[سعر يومية السائق]]*Table4[[#This Row],[عدد الدورات ]])-SUM(Table4[[#This Row],[سلف ]:[خصم ]])+Table4[[#This Row],[اضافي ]]</f>
        <v>550</v>
      </c>
      <c r="U306" s="58">
        <f>Table4[[#This Row],[ سعر اليومية ]]*Table4[[#This Row],[عدد الدورات ]]-Table4[[#This Row],[سعر يومية السائق]]*L306</f>
        <v>191</v>
      </c>
      <c r="V306" s="58">
        <f>U306-Table4[[#This Row],[W/H  3%]]</f>
        <v>168.77</v>
      </c>
      <c r="W306" s="66" t="str">
        <f>Table4[[#This Row],[اليوم]]&amp;Table4[[#This Row],[الشهر ]]&amp;Table4[[#This Row],[العام]]</f>
        <v>352026</v>
      </c>
      <c r="X306" s="66" t="s">
        <v>304</v>
      </c>
    </row>
    <row r="307" spans="1:24" s="123" customFormat="1" x14ac:dyDescent="0.3">
      <c r="D307" s="123" t="e">
        <f t="shared" si="35"/>
        <v>#N/A</v>
      </c>
      <c r="E307" s="201"/>
      <c r="F307" s="123" t="e">
        <f>VLOOKUP(E307,mapping!C:J,2,FALSE)</f>
        <v>#N/A</v>
      </c>
      <c r="G307" s="123">
        <f>IFERROR(VLOOKUP(F307,mapping!$D$3:$J$200,2,FALSE),0)</f>
        <v>0</v>
      </c>
      <c r="H307" s="123">
        <f>IFERROR(VLOOKUP(F307,mapping!$D$3:$J$200,3,FALSE),0)</f>
        <v>0</v>
      </c>
      <c r="I307" s="123">
        <f>IFERROR(VLOOKUP(F307,mapping!$D$3:$J$200,4,FALSE),0)</f>
        <v>0</v>
      </c>
      <c r="J307" s="123">
        <f>IFERROR(VLOOKUP(F307,mapping!$D$3:$J$200,5,FALSE),0)</f>
        <v>0</v>
      </c>
      <c r="K307" s="124">
        <f>IF(W307=mapping!$N$1,IFERROR(VLOOKUP(Table4[[#This Row],[Column1]],mapping!A:L,11,FALSE),0),IF(W307&gt;mapping!$N$1,IFERROR(VLOOKUP(Table4[[#This Row],[Column1]],mapping!A:L,11,FALSE),0),))</f>
        <v>0</v>
      </c>
      <c r="L307" s="140"/>
      <c r="M307" s="124">
        <f>IF(W307=mapping!$N$1,IFERROR(VLOOKUP(Table4[[#This Row],[Column1]],mapping!A:L,12,FALSE),0),IF(W307&gt;mapping!$N$1,IFERROR(VLOOKUP(Table4[[#This Row],[Column1]],mapping!A:L,12,FALSE),0),0))</f>
        <v>0</v>
      </c>
      <c r="N307" s="125">
        <f>Table4[[#This Row],[ سعر اليومية ]]*3%*Table4[[#This Row],[عدد الدورات ]]</f>
        <v>0</v>
      </c>
      <c r="O307" s="126">
        <f>Table4[[#This Row],[ سعر اليومية ]]*Table4[[#This Row],[عدد الدورات ]]-N307</f>
        <v>0</v>
      </c>
      <c r="P307" s="195"/>
      <c r="Q307" s="195"/>
      <c r="R307" s="195"/>
      <c r="S307" s="125">
        <f>(Table4[[#This Row],[سعر يومية السائق]]*Table4[[#This Row],[عدد الدورات ]])-SUM(Table4[[#This Row],[سلف ]:[خصم ]])+Table4[[#This Row],[اضافي ]]</f>
        <v>0</v>
      </c>
      <c r="U307" s="125">
        <f>Table4[[#This Row],[ سعر اليومية ]]*Table4[[#This Row],[عدد الدورات ]]-Table4[[#This Row],[سعر يومية السائق]]*L307</f>
        <v>0</v>
      </c>
      <c r="V307" s="125">
        <f>U307-Table4[[#This Row],[W/H  3%]]</f>
        <v>0</v>
      </c>
      <c r="W307" s="127" t="str">
        <f>Table4[[#This Row],[اليوم]]&amp;Table4[[#This Row],[الشهر ]]&amp;Table4[[#This Row],[العام]]</f>
        <v/>
      </c>
      <c r="X307" s="127" t="s">
        <v>304</v>
      </c>
    </row>
    <row r="308" spans="1:24" x14ac:dyDescent="0.3">
      <c r="A308" s="62">
        <v>4</v>
      </c>
      <c r="B308" s="62">
        <v>5</v>
      </c>
      <c r="C308" s="62">
        <v>2026</v>
      </c>
      <c r="D308" s="41" t="str">
        <f t="shared" si="35"/>
        <v>مصطفي قليوبقليوب FIRST STARTم.نصر ميكروباص صيني</v>
      </c>
      <c r="E308" s="4">
        <v>1000</v>
      </c>
      <c r="F308" s="41" t="str">
        <f>VLOOKUP(E308,mapping!C:J,2,FALSE)</f>
        <v>مصطفي قليوب</v>
      </c>
      <c r="G308" s="41" t="str">
        <f>IFERROR(VLOOKUP(F308,mapping!$D$3:$J$200,2,FALSE),0)</f>
        <v xml:space="preserve">قليوب </v>
      </c>
      <c r="H308" s="41" t="str">
        <f>IFERROR(VLOOKUP(F308,mapping!$D$3:$J$200,3,FALSE),0)</f>
        <v>FIRST START</v>
      </c>
      <c r="I308" s="41" t="str">
        <f>IFERROR(VLOOKUP(F308,mapping!$D$3:$J$200,4,FALSE),0)</f>
        <v xml:space="preserve">م.نصر </v>
      </c>
      <c r="J308" s="41" t="str">
        <f>IFERROR(VLOOKUP(F308,mapping!$D$3:$J$200,5,FALSE),0)</f>
        <v>ميكروباص صيني</v>
      </c>
      <c r="K308" s="63">
        <f>IF(W308=mapping!$N$1,IFERROR(VLOOKUP(Table4[[#This Row],[Column1]],mapping!A:L,11,FALSE),0),IF(W308&gt;mapping!$N$1,IFERROR(VLOOKUP(Table4[[#This Row],[Column1]],mapping!A:L,11,FALSE),0),))</f>
        <v>1250</v>
      </c>
      <c r="L308" s="139">
        <v>1</v>
      </c>
      <c r="M308" s="60">
        <f>IF(W308=mapping!$N$1,IFERROR(VLOOKUP(Table4[[#This Row],[Column1]],mapping!A:L,12,FALSE),0),IF(W308&gt;mapping!$N$1,IFERROR(VLOOKUP(Table4[[#This Row],[Column1]],mapping!A:L,12,FALSE),0),0))</f>
        <v>1200</v>
      </c>
      <c r="N308" s="58">
        <f>Table4[[#This Row],[ سعر اليومية ]]*3%*Table4[[#This Row],[عدد الدورات ]]</f>
        <v>37.5</v>
      </c>
      <c r="O308" s="56">
        <f>Table4[[#This Row],[ سعر اليومية ]]*Table4[[#This Row],[عدد الدورات ]]-N308</f>
        <v>1212.5</v>
      </c>
      <c r="P308" s="194"/>
      <c r="Q308" s="194"/>
      <c r="R308" s="194"/>
      <c r="S308" s="58">
        <f>(Table4[[#This Row],[سعر يومية السائق]]*Table4[[#This Row],[عدد الدورات ]])-SUM(Table4[[#This Row],[سلف ]:[خصم ]])+Table4[[#This Row],[اضافي ]]</f>
        <v>1200</v>
      </c>
      <c r="U308" s="58">
        <f>Table4[[#This Row],[ سعر اليومية ]]*Table4[[#This Row],[عدد الدورات ]]-Table4[[#This Row],[سعر يومية السائق]]*L308</f>
        <v>50</v>
      </c>
      <c r="V308" s="58">
        <f>U308-Table4[[#This Row],[W/H  3%]]</f>
        <v>12.5</v>
      </c>
      <c r="W308" s="66" t="str">
        <f>Table4[[#This Row],[اليوم]]&amp;Table4[[#This Row],[الشهر ]]&amp;Table4[[#This Row],[العام]]</f>
        <v>452026</v>
      </c>
      <c r="X308" s="66" t="s">
        <v>304</v>
      </c>
    </row>
    <row r="309" spans="1:24" x14ac:dyDescent="0.3">
      <c r="A309" s="62">
        <v>4</v>
      </c>
      <c r="B309" s="62">
        <v>5</v>
      </c>
      <c r="C309" s="62">
        <v>2026</v>
      </c>
      <c r="D309" s="41" t="str">
        <f t="shared" si="35"/>
        <v>عمرو برعي الجراجFLITCH AND GRAINالتجمع ميكروباص صيني</v>
      </c>
      <c r="E309" s="4">
        <v>2000</v>
      </c>
      <c r="F309" s="41" t="str">
        <f>VLOOKUP(E309,mapping!C:J,2,FALSE)</f>
        <v xml:space="preserve">عمرو برعي </v>
      </c>
      <c r="G309" s="41" t="str">
        <f>IFERROR(VLOOKUP(F309,mapping!$D$3:$J$200,2,FALSE),0)</f>
        <v>الجراج</v>
      </c>
      <c r="H309" s="41" t="str">
        <f>IFERROR(VLOOKUP(F309,mapping!$D$3:$J$200,3,FALSE),0)</f>
        <v>FLITCH AND GRAIN</v>
      </c>
      <c r="I309" s="41" t="str">
        <f>IFERROR(VLOOKUP(F309,mapping!$D$3:$J$200,4,FALSE),0)</f>
        <v xml:space="preserve">التجمع </v>
      </c>
      <c r="J309" s="41" t="str">
        <f>IFERROR(VLOOKUP(F309,mapping!$D$3:$J$200,5,FALSE),0)</f>
        <v>ميكروباص صيني</v>
      </c>
      <c r="K309" s="63">
        <f>IF(W309=mapping!$N$1,IFERROR(VLOOKUP(Table4[[#This Row],[Column1]],mapping!A:L,11,FALSE),0),IF(W309&gt;mapping!$N$1,IFERROR(VLOOKUP(Table4[[#This Row],[Column1]],mapping!A:L,11,FALSE),0),))</f>
        <v>1300</v>
      </c>
      <c r="L309" s="139">
        <v>1</v>
      </c>
      <c r="M309" s="60">
        <f>IF(W309=mapping!$N$1,IFERROR(VLOOKUP(Table4[[#This Row],[Column1]],mapping!A:L,12,FALSE),0),IF(W309&gt;mapping!$N$1,IFERROR(VLOOKUP(Table4[[#This Row],[Column1]],mapping!A:L,12,FALSE),0),0))</f>
        <v>1050</v>
      </c>
      <c r="N309" s="58">
        <f>Table4[[#This Row],[ سعر اليومية ]]*3%*Table4[[#This Row],[عدد الدورات ]]</f>
        <v>39</v>
      </c>
      <c r="O309" s="56">
        <f>Table4[[#This Row],[ سعر اليومية ]]*Table4[[#This Row],[عدد الدورات ]]-N309</f>
        <v>1261</v>
      </c>
      <c r="P309" s="194"/>
      <c r="Q309" s="194"/>
      <c r="R309" s="194"/>
      <c r="S309" s="58">
        <f>(Table4[[#This Row],[سعر يومية السائق]]*Table4[[#This Row],[عدد الدورات ]])-SUM(Table4[[#This Row],[سلف ]:[خصم ]])+Table4[[#This Row],[اضافي ]]</f>
        <v>1050</v>
      </c>
      <c r="U309" s="58">
        <f>Table4[[#This Row],[ سعر اليومية ]]*Table4[[#This Row],[عدد الدورات ]]-Table4[[#This Row],[سعر يومية السائق]]*L309</f>
        <v>250</v>
      </c>
      <c r="V309" s="58">
        <f>U309-Table4[[#This Row],[W/H  3%]]</f>
        <v>211</v>
      </c>
      <c r="W309" s="66" t="str">
        <f>Table4[[#This Row],[اليوم]]&amp;Table4[[#This Row],[الشهر ]]&amp;Table4[[#This Row],[العام]]</f>
        <v>452026</v>
      </c>
      <c r="X309" s="66" t="s">
        <v>304</v>
      </c>
    </row>
    <row r="310" spans="1:24" x14ac:dyDescent="0.3">
      <c r="A310" s="62">
        <v>4</v>
      </c>
      <c r="B310" s="62">
        <v>5</v>
      </c>
      <c r="C310" s="62">
        <v>2026</v>
      </c>
      <c r="D310" s="41" t="str">
        <f t="shared" si="35"/>
        <v>مصطفي الف مسكنالف مسكن 3 ورديةنجمة هليوبوليسالتجمع اتوبيس 28</v>
      </c>
      <c r="E310" s="4">
        <v>3000</v>
      </c>
      <c r="F310" s="41" t="str">
        <f>VLOOKUP(E310,mapping!C:J,2,FALSE)</f>
        <v>مصطفي الف مسكن</v>
      </c>
      <c r="G310" s="41" t="str">
        <f>IFERROR(VLOOKUP(F310,mapping!$D$3:$J$200,2,FALSE),0)</f>
        <v>الف مسكن 3 وردية</v>
      </c>
      <c r="H310" s="41" t="str">
        <f>IFERROR(VLOOKUP(F310,mapping!$D$3:$J$200,3,FALSE),0)</f>
        <v>نجمة هليوبوليس</v>
      </c>
      <c r="I310" s="41" t="str">
        <f>IFERROR(VLOOKUP(F310,mapping!$D$3:$J$200,4,FALSE),0)</f>
        <v xml:space="preserve">التجمع </v>
      </c>
      <c r="J310" s="41" t="str">
        <f>IFERROR(VLOOKUP(F310,mapping!$D$3:$J$200,5,FALSE),0)</f>
        <v>اتوبيس 28</v>
      </c>
      <c r="K310" s="63">
        <f>IF(W310=mapping!$N$1,IFERROR(VLOOKUP(Table4[[#This Row],[Column1]],mapping!A:L,11,FALSE),0),IF(W310&gt;mapping!$N$1,IFERROR(VLOOKUP(Table4[[#This Row],[Column1]],mapping!A:L,11,FALSE),0),))</f>
        <v>4297</v>
      </c>
      <c r="L310" s="139">
        <v>1</v>
      </c>
      <c r="M310" s="60">
        <f>IF(W310=mapping!$N$1,IFERROR(VLOOKUP(Table4[[#This Row],[Column1]],mapping!A:L,12,FALSE),0),IF(W310&gt;mapping!$N$1,IFERROR(VLOOKUP(Table4[[#This Row],[Column1]],mapping!A:L,12,FALSE),0),0))</f>
        <v>3800</v>
      </c>
      <c r="N310" s="58">
        <f>Table4[[#This Row],[ سعر اليومية ]]*3%*Table4[[#This Row],[عدد الدورات ]]</f>
        <v>128.91</v>
      </c>
      <c r="O310" s="56">
        <f>Table4[[#This Row],[ سعر اليومية ]]*Table4[[#This Row],[عدد الدورات ]]-N310</f>
        <v>4168.09</v>
      </c>
      <c r="P310" s="194"/>
      <c r="Q310" s="194"/>
      <c r="R310" s="194"/>
      <c r="S310" s="58">
        <f>(Table4[[#This Row],[سعر يومية السائق]]*Table4[[#This Row],[عدد الدورات ]])-SUM(Table4[[#This Row],[سلف ]:[خصم ]])+Table4[[#This Row],[اضافي ]]</f>
        <v>3800</v>
      </c>
      <c r="U310" s="58">
        <f>Table4[[#This Row],[ سعر اليومية ]]*Table4[[#This Row],[عدد الدورات ]]-Table4[[#This Row],[سعر يومية السائق]]*L310</f>
        <v>497</v>
      </c>
      <c r="V310" s="58">
        <f>U310-Table4[[#This Row],[W/H  3%]]</f>
        <v>368.09000000000003</v>
      </c>
      <c r="W310" s="66" t="str">
        <f>Table4[[#This Row],[اليوم]]&amp;Table4[[#This Row],[الشهر ]]&amp;Table4[[#This Row],[العام]]</f>
        <v>452026</v>
      </c>
      <c r="X310" s="66" t="s">
        <v>304</v>
      </c>
    </row>
    <row r="311" spans="1:24" x14ac:dyDescent="0.3">
      <c r="A311" s="62">
        <v>4</v>
      </c>
      <c r="B311" s="62">
        <v>5</v>
      </c>
      <c r="C311" s="62">
        <v>2026</v>
      </c>
      <c r="D311" s="41" t="str">
        <f t="shared" si="35"/>
        <v>ممدوح كيلاني1قليوب 3 وردية نجمة هليوبوليسالتجمع اتوبيس 28</v>
      </c>
      <c r="E311" s="4">
        <v>3002</v>
      </c>
      <c r="F311" s="41" t="str">
        <f>VLOOKUP(E311,mapping!C:J,2,FALSE)</f>
        <v>ممدوح كيلاني1</v>
      </c>
      <c r="G311" s="41" t="str">
        <f>IFERROR(VLOOKUP(F311,mapping!$D$3:$J$200,2,FALSE),0)</f>
        <v xml:space="preserve">قليوب 3 وردية </v>
      </c>
      <c r="H311" s="41" t="str">
        <f>IFERROR(VLOOKUP(F311,mapping!$D$3:$J$200,3,FALSE),0)</f>
        <v>نجمة هليوبوليس</v>
      </c>
      <c r="I311" s="41" t="str">
        <f>IFERROR(VLOOKUP(F311,mapping!$D$3:$J$200,4,FALSE),0)</f>
        <v xml:space="preserve">التجمع </v>
      </c>
      <c r="J311" s="41" t="str">
        <f>IFERROR(VLOOKUP(F311,mapping!$D$3:$J$200,5,FALSE),0)</f>
        <v>اتوبيس 28</v>
      </c>
      <c r="K311" s="63">
        <f>IF(W311=mapping!$N$1,IFERROR(VLOOKUP(Table4[[#This Row],[Column1]],mapping!A:L,11,FALSE),0),IF(W311&gt;mapping!$N$1,IFERROR(VLOOKUP(Table4[[#This Row],[Column1]],mapping!A:L,11,FALSE),0),))</f>
        <v>4297</v>
      </c>
      <c r="L311" s="139">
        <v>1</v>
      </c>
      <c r="M311" s="60">
        <f>IF(W311=mapping!$N$1,IFERROR(VLOOKUP(Table4[[#This Row],[Column1]],mapping!A:L,12,FALSE),0),IF(W311&gt;mapping!$N$1,IFERROR(VLOOKUP(Table4[[#This Row],[Column1]],mapping!A:L,12,FALSE),0),0))</f>
        <v>3900</v>
      </c>
      <c r="N311" s="58">
        <f>Table4[[#This Row],[ سعر اليومية ]]*3%*Table4[[#This Row],[عدد الدورات ]]</f>
        <v>128.91</v>
      </c>
      <c r="O311" s="56">
        <f>Table4[[#This Row],[ سعر اليومية ]]*Table4[[#This Row],[عدد الدورات ]]-N311</f>
        <v>4168.09</v>
      </c>
      <c r="P311" s="194"/>
      <c r="Q311" s="194"/>
      <c r="R311" s="194"/>
      <c r="S311" s="58">
        <f>(Table4[[#This Row],[سعر يومية السائق]]*Table4[[#This Row],[عدد الدورات ]])-SUM(Table4[[#This Row],[سلف ]:[خصم ]])+Table4[[#This Row],[اضافي ]]</f>
        <v>3900</v>
      </c>
      <c r="U311" s="58">
        <f>Table4[[#This Row],[ سعر اليومية ]]*Table4[[#This Row],[عدد الدورات ]]-Table4[[#This Row],[سعر يومية السائق]]*L311</f>
        <v>397</v>
      </c>
      <c r="V311" s="58">
        <f>U311-Table4[[#This Row],[W/H  3%]]</f>
        <v>268.09000000000003</v>
      </c>
      <c r="W311" s="66" t="str">
        <f>Table4[[#This Row],[اليوم]]&amp;Table4[[#This Row],[الشهر ]]&amp;Table4[[#This Row],[العام]]</f>
        <v>452026</v>
      </c>
      <c r="X311" s="66" t="s">
        <v>304</v>
      </c>
    </row>
    <row r="312" spans="1:24" x14ac:dyDescent="0.3">
      <c r="A312" s="62">
        <v>4</v>
      </c>
      <c r="B312" s="62">
        <v>5</v>
      </c>
      <c r="C312" s="62">
        <v>2026</v>
      </c>
      <c r="D312" s="41" t="str">
        <f t="shared" si="35"/>
        <v>ممدوح كيلاني3المنيب 3وردية نجمة هليوبوليسالتجمع ميكروباص</v>
      </c>
      <c r="E312" s="4">
        <v>3004</v>
      </c>
      <c r="F312" s="41" t="str">
        <f>VLOOKUP(E312,mapping!C:J,2,FALSE)</f>
        <v>ممدوح كيلاني3</v>
      </c>
      <c r="G312" s="41" t="str">
        <f>IFERROR(VLOOKUP(F312,mapping!$D$3:$J$200,2,FALSE),0)</f>
        <v xml:space="preserve">المنيب 3وردية </v>
      </c>
      <c r="H312" s="41" t="str">
        <f>IFERROR(VLOOKUP(F312,mapping!$D$3:$J$200,3,FALSE),0)</f>
        <v>نجمة هليوبوليس</v>
      </c>
      <c r="I312" s="41" t="str">
        <f>IFERROR(VLOOKUP(F312,mapping!$D$3:$J$200,4,FALSE),0)</f>
        <v xml:space="preserve">التجمع </v>
      </c>
      <c r="J312" s="41" t="str">
        <f>IFERROR(VLOOKUP(F312,mapping!$D$3:$J$200,5,FALSE),0)</f>
        <v>ميكروباص</v>
      </c>
      <c r="K312" s="63">
        <f>IF(W312=mapping!$N$1,IFERROR(VLOOKUP(Table4[[#This Row],[Column1]],mapping!A:L,11,FALSE),0),IF(W312&gt;mapping!$N$1,IFERROR(VLOOKUP(Table4[[#This Row],[Column1]],mapping!A:L,11,FALSE),0),))</f>
        <v>3600</v>
      </c>
      <c r="L312" s="139">
        <v>1</v>
      </c>
      <c r="M312" s="60">
        <f>IF(W312=mapping!$N$1,IFERROR(VLOOKUP(Table4[[#This Row],[Column1]],mapping!A:L,12,FALSE),0),IF(W312&gt;mapping!$N$1,IFERROR(VLOOKUP(Table4[[#This Row],[Column1]],mapping!A:L,12,FALSE),0),0))</f>
        <v>2700</v>
      </c>
      <c r="N312" s="58">
        <f>Table4[[#This Row],[ سعر اليومية ]]*3%*Table4[[#This Row],[عدد الدورات ]]</f>
        <v>108</v>
      </c>
      <c r="O312" s="56">
        <f>Table4[[#This Row],[ سعر اليومية ]]*Table4[[#This Row],[عدد الدورات ]]-N312</f>
        <v>3492</v>
      </c>
      <c r="P312" s="194"/>
      <c r="Q312" s="194"/>
      <c r="R312" s="194"/>
      <c r="S312" s="58">
        <f>(Table4[[#This Row],[سعر يومية السائق]]*Table4[[#This Row],[عدد الدورات ]])-SUM(Table4[[#This Row],[سلف ]:[خصم ]])+Table4[[#This Row],[اضافي ]]</f>
        <v>2700</v>
      </c>
      <c r="U312" s="58">
        <f>Table4[[#This Row],[ سعر اليومية ]]*Table4[[#This Row],[عدد الدورات ]]-Table4[[#This Row],[سعر يومية السائق]]*L312</f>
        <v>900</v>
      </c>
      <c r="V312" s="58">
        <f>U312-Table4[[#This Row],[W/H  3%]]</f>
        <v>792</v>
      </c>
      <c r="W312" s="66" t="str">
        <f>Table4[[#This Row],[اليوم]]&amp;Table4[[#This Row],[الشهر ]]&amp;Table4[[#This Row],[العام]]</f>
        <v>452026</v>
      </c>
      <c r="X312" s="66" t="s">
        <v>304</v>
      </c>
    </row>
    <row r="313" spans="1:24" x14ac:dyDescent="0.3">
      <c r="A313" s="62">
        <v>4</v>
      </c>
      <c r="B313" s="62">
        <v>5</v>
      </c>
      <c r="C313" s="62">
        <v>2026</v>
      </c>
      <c r="D313" s="41" t="str">
        <f t="shared" si="35"/>
        <v xml:space="preserve">رجب سلامة 1المرج لوجستيكااكتوبر هاي اس </v>
      </c>
      <c r="E313" s="4">
        <v>4000</v>
      </c>
      <c r="F313" s="41" t="str">
        <f>VLOOKUP(E313,mapping!C:J,2,FALSE)</f>
        <v>رجب سلامة 1</v>
      </c>
      <c r="G313" s="41" t="str">
        <f>IFERROR(VLOOKUP(F313,mapping!$D$3:$J$200,2,FALSE),0)</f>
        <v xml:space="preserve">المرج </v>
      </c>
      <c r="H313" s="41" t="str">
        <f>IFERROR(VLOOKUP(F313,mapping!$D$3:$J$200,3,FALSE),0)</f>
        <v>لوجستيكا</v>
      </c>
      <c r="I313" s="41" t="str">
        <f>IFERROR(VLOOKUP(F313,mapping!$D$3:$J$200,4,FALSE),0)</f>
        <v xml:space="preserve">اكتوبر </v>
      </c>
      <c r="J313" s="41" t="str">
        <f>IFERROR(VLOOKUP(F313,mapping!$D$3:$J$200,5,FALSE),0)</f>
        <v xml:space="preserve">هاي اس </v>
      </c>
      <c r="K313" s="63">
        <f>IF(W313=mapping!$N$1,IFERROR(VLOOKUP(Table4[[#This Row],[Column1]],mapping!A:L,11,FALSE),0),IF(W313&gt;mapping!$N$1,IFERROR(VLOOKUP(Table4[[#This Row],[Column1]],mapping!A:L,11,FALSE),0),))</f>
        <v>2195</v>
      </c>
      <c r="L313" s="139">
        <v>1</v>
      </c>
      <c r="M313" s="60">
        <f>IF(W313=mapping!$N$1,IFERROR(VLOOKUP(Table4[[#This Row],[Column1]],mapping!A:L,12,FALSE),0),IF(W313&gt;mapping!$N$1,IFERROR(VLOOKUP(Table4[[#This Row],[Column1]],mapping!A:L,12,FALSE),0),0))</f>
        <v>2000</v>
      </c>
      <c r="N313" s="58">
        <f>Table4[[#This Row],[ سعر اليومية ]]*3%*Table4[[#This Row],[عدد الدورات ]]</f>
        <v>65.849999999999994</v>
      </c>
      <c r="O313" s="56">
        <f>Table4[[#This Row],[ سعر اليومية ]]*Table4[[#This Row],[عدد الدورات ]]-N313</f>
        <v>2129.15</v>
      </c>
      <c r="P313" s="194"/>
      <c r="Q313" s="194"/>
      <c r="R313" s="194"/>
      <c r="S313" s="58">
        <f>(Table4[[#This Row],[سعر يومية السائق]]*Table4[[#This Row],[عدد الدورات ]])-SUM(Table4[[#This Row],[سلف ]:[خصم ]])+Table4[[#This Row],[اضافي ]]</f>
        <v>2000</v>
      </c>
      <c r="U313" s="58">
        <f>Table4[[#This Row],[ سعر اليومية ]]*Table4[[#This Row],[عدد الدورات ]]-Table4[[#This Row],[سعر يومية السائق]]*L313</f>
        <v>195</v>
      </c>
      <c r="V313" s="58">
        <f>U313-Table4[[#This Row],[W/H  3%]]</f>
        <v>129.15</v>
      </c>
      <c r="W313" s="66" t="str">
        <f>Table4[[#This Row],[اليوم]]&amp;Table4[[#This Row],[الشهر ]]&amp;Table4[[#This Row],[العام]]</f>
        <v>452026</v>
      </c>
      <c r="X313" s="66" t="s">
        <v>304</v>
      </c>
    </row>
    <row r="314" spans="1:24" x14ac:dyDescent="0.3">
      <c r="A314" s="62">
        <v>4</v>
      </c>
      <c r="B314" s="62">
        <v>5</v>
      </c>
      <c r="C314" s="62">
        <v>2026</v>
      </c>
      <c r="D314" s="41" t="str">
        <f t="shared" si="35"/>
        <v xml:space="preserve">رجب سلامة 2 نكلا حضورلوجستيكااكتوبر هاي اس </v>
      </c>
      <c r="E314" s="4">
        <v>4004</v>
      </c>
      <c r="F314" s="41" t="str">
        <f>VLOOKUP(E314,mapping!C:J,2,FALSE)</f>
        <v xml:space="preserve">رجب سلامة 2 </v>
      </c>
      <c r="G314" s="41" t="str">
        <f>IFERROR(VLOOKUP(F314,mapping!$D$3:$J$200,2,FALSE),0)</f>
        <v>نكلا حضور</v>
      </c>
      <c r="H314" s="41" t="str">
        <f>IFERROR(VLOOKUP(F314,mapping!$D$3:$J$200,3,FALSE),0)</f>
        <v>لوجستيكا</v>
      </c>
      <c r="I314" s="41" t="str">
        <f>IFERROR(VLOOKUP(F314,mapping!$D$3:$J$200,4,FALSE),0)</f>
        <v xml:space="preserve">اكتوبر </v>
      </c>
      <c r="J314" s="41" t="str">
        <f>IFERROR(VLOOKUP(F314,mapping!$D$3:$J$200,5,FALSE),0)</f>
        <v xml:space="preserve">هاي اس </v>
      </c>
      <c r="K314" s="63">
        <f>IF(W314=mapping!$N$1,IFERROR(VLOOKUP(Table4[[#This Row],[Column1]],mapping!A:L,11,FALSE),0),IF(W314&gt;mapping!$N$1,IFERROR(VLOOKUP(Table4[[#This Row],[Column1]],mapping!A:L,11,FALSE),0),))</f>
        <v>1024</v>
      </c>
      <c r="L314" s="139">
        <v>1</v>
      </c>
      <c r="M314" s="60">
        <f>IF(W314=mapping!$N$1,IFERROR(VLOOKUP(Table4[[#This Row],[Column1]],mapping!A:L,12,FALSE),0),IF(W314&gt;mapping!$N$1,IFERROR(VLOOKUP(Table4[[#This Row],[Column1]],mapping!A:L,12,FALSE),0),0))</f>
        <v>1000</v>
      </c>
      <c r="N314" s="58">
        <f>Table4[[#This Row],[ سعر اليومية ]]*3%*Table4[[#This Row],[عدد الدورات ]]</f>
        <v>30.72</v>
      </c>
      <c r="O314" s="56">
        <f>Table4[[#This Row],[ سعر اليومية ]]*Table4[[#This Row],[عدد الدورات ]]-N314</f>
        <v>993.28</v>
      </c>
      <c r="P314" s="194"/>
      <c r="Q314" s="194"/>
      <c r="R314" s="194"/>
      <c r="S314" s="58">
        <f>(Table4[[#This Row],[سعر يومية السائق]]*Table4[[#This Row],[عدد الدورات ]])-SUM(Table4[[#This Row],[سلف ]:[خصم ]])+Table4[[#This Row],[اضافي ]]</f>
        <v>1000</v>
      </c>
      <c r="U314" s="58">
        <f>Table4[[#This Row],[ سعر اليومية ]]*Table4[[#This Row],[عدد الدورات ]]-Table4[[#This Row],[سعر يومية السائق]]*L314</f>
        <v>24</v>
      </c>
      <c r="V314" s="58">
        <f>U314-Table4[[#This Row],[W/H  3%]]</f>
        <v>-6.7199999999999989</v>
      </c>
      <c r="W314" s="66" t="str">
        <f>Table4[[#This Row],[اليوم]]&amp;Table4[[#This Row],[الشهر ]]&amp;Table4[[#This Row],[العام]]</f>
        <v>452026</v>
      </c>
      <c r="X314" s="66" t="s">
        <v>304</v>
      </c>
    </row>
    <row r="315" spans="1:24" x14ac:dyDescent="0.3">
      <c r="A315" s="62">
        <v>4</v>
      </c>
      <c r="B315" s="62">
        <v>5</v>
      </c>
      <c r="C315" s="62">
        <v>2026</v>
      </c>
      <c r="D315" s="41" t="str">
        <f t="shared" si="35"/>
        <v xml:space="preserve">احمد السيدالمنيب 3وردية لوجستيكااكتوبر هاي اس </v>
      </c>
      <c r="E315" s="4">
        <v>4001</v>
      </c>
      <c r="F315" s="41" t="str">
        <f>VLOOKUP(E315,mapping!C:J,2,FALSE)</f>
        <v>احمد السيد</v>
      </c>
      <c r="G315" s="41" t="str">
        <f>IFERROR(VLOOKUP(F315,mapping!$D$3:$J$200,2,FALSE),0)</f>
        <v xml:space="preserve">المنيب 3وردية </v>
      </c>
      <c r="H315" s="41" t="str">
        <f>IFERROR(VLOOKUP(F315,mapping!$D$3:$J$200,3,FALSE),0)</f>
        <v>لوجستيكا</v>
      </c>
      <c r="I315" s="41" t="str">
        <f>IFERROR(VLOOKUP(F315,mapping!$D$3:$J$200,4,FALSE),0)</f>
        <v xml:space="preserve">اكتوبر </v>
      </c>
      <c r="J315" s="41" t="str">
        <f>IFERROR(VLOOKUP(F315,mapping!$D$3:$J$200,5,FALSE),0)</f>
        <v xml:space="preserve">هاي اس </v>
      </c>
      <c r="K315" s="63">
        <f>IF(W315=mapping!$N$1,IFERROR(VLOOKUP(Table4[[#This Row],[Column1]],mapping!A:L,11,FALSE),0),IF(W315&gt;mapping!$N$1,IFERROR(VLOOKUP(Table4[[#This Row],[Column1]],mapping!A:L,11,FALSE),0),))</f>
        <v>4831</v>
      </c>
      <c r="L315" s="139">
        <v>1</v>
      </c>
      <c r="M315" s="60">
        <f>IF(W315=mapping!$N$1,IFERROR(VLOOKUP(Table4[[#This Row],[Column1]],mapping!A:L,12,FALSE),0),IF(W315&gt;mapping!$N$1,IFERROR(VLOOKUP(Table4[[#This Row],[Column1]],mapping!A:L,12,FALSE),0),0))</f>
        <v>4000</v>
      </c>
      <c r="N315" s="58">
        <f>Table4[[#This Row],[ سعر اليومية ]]*3%*Table4[[#This Row],[عدد الدورات ]]</f>
        <v>144.93</v>
      </c>
      <c r="O315" s="56">
        <f>Table4[[#This Row],[ سعر اليومية ]]*Table4[[#This Row],[عدد الدورات ]]-N315</f>
        <v>4686.07</v>
      </c>
      <c r="P315" s="194"/>
      <c r="Q315" s="194"/>
      <c r="R315" s="194"/>
      <c r="S315" s="58">
        <f>(Table4[[#This Row],[سعر يومية السائق]]*Table4[[#This Row],[عدد الدورات ]])-SUM(Table4[[#This Row],[سلف ]:[خصم ]])+Table4[[#This Row],[اضافي ]]</f>
        <v>4000</v>
      </c>
      <c r="U315" s="58">
        <f>Table4[[#This Row],[ سعر اليومية ]]*Table4[[#This Row],[عدد الدورات ]]-Table4[[#This Row],[سعر يومية السائق]]*L315</f>
        <v>831</v>
      </c>
      <c r="V315" s="58">
        <f>U315-Table4[[#This Row],[W/H  3%]]</f>
        <v>686.06999999999994</v>
      </c>
      <c r="W315" s="66" t="str">
        <f>Table4[[#This Row],[اليوم]]&amp;Table4[[#This Row],[الشهر ]]&amp;Table4[[#This Row],[العام]]</f>
        <v>452026</v>
      </c>
      <c r="X315" s="66" t="s">
        <v>304</v>
      </c>
    </row>
    <row r="316" spans="1:24" x14ac:dyDescent="0.3">
      <c r="A316" s="62">
        <v>4</v>
      </c>
      <c r="B316" s="62">
        <v>5</v>
      </c>
      <c r="C316" s="62">
        <v>2026</v>
      </c>
      <c r="D316" s="41" t="str">
        <f t="shared" si="35"/>
        <v xml:space="preserve">حسام سعيد1القناطر 3 ورديةلوجستيكااكتوبر هاي اس </v>
      </c>
      <c r="E316" s="4">
        <v>4002</v>
      </c>
      <c r="F316" s="41" t="str">
        <f>VLOOKUP(E316,mapping!C:J,2,FALSE)</f>
        <v>حسام سعيد1</v>
      </c>
      <c r="G316" s="41" t="str">
        <f>IFERROR(VLOOKUP(F316,mapping!$D$3:$J$200,2,FALSE),0)</f>
        <v>القناطر 3 وردية</v>
      </c>
      <c r="H316" s="41" t="str">
        <f>IFERROR(VLOOKUP(F316,mapping!$D$3:$J$200,3,FALSE),0)</f>
        <v>لوجستيكا</v>
      </c>
      <c r="I316" s="41" t="str">
        <f>IFERROR(VLOOKUP(F316,mapping!$D$3:$J$200,4,FALSE),0)</f>
        <v xml:space="preserve">اكتوبر </v>
      </c>
      <c r="J316" s="41" t="str">
        <f>IFERROR(VLOOKUP(F316,mapping!$D$3:$J$200,5,FALSE),0)</f>
        <v xml:space="preserve">هاي اس </v>
      </c>
      <c r="K316" s="63">
        <f>IF(W316=mapping!$N$1,IFERROR(VLOOKUP(Table4[[#This Row],[Column1]],mapping!A:L,11,FALSE),0),IF(W316&gt;mapping!$N$1,IFERROR(VLOOKUP(Table4[[#This Row],[Column1]],mapping!A:L,11,FALSE),0),))</f>
        <v>4391</v>
      </c>
      <c r="L316" s="139">
        <v>1</v>
      </c>
      <c r="M316" s="60">
        <f>IF(W316=mapping!$N$1,IFERROR(VLOOKUP(Table4[[#This Row],[Column1]],mapping!A:L,12,FALSE),0),IF(W316&gt;mapping!$N$1,IFERROR(VLOOKUP(Table4[[#This Row],[Column1]],mapping!A:L,12,FALSE),0),0))</f>
        <v>3400</v>
      </c>
      <c r="N316" s="58">
        <f>Table4[[#This Row],[ سعر اليومية ]]*3%*Table4[[#This Row],[عدد الدورات ]]</f>
        <v>131.72999999999999</v>
      </c>
      <c r="O316" s="56">
        <f>Table4[[#This Row],[ سعر اليومية ]]*Table4[[#This Row],[عدد الدورات ]]-N316</f>
        <v>4259.2700000000004</v>
      </c>
      <c r="P316" s="194"/>
      <c r="Q316" s="194"/>
      <c r="R316" s="194"/>
      <c r="S316" s="58">
        <f>(Table4[[#This Row],[سعر يومية السائق]]*Table4[[#This Row],[عدد الدورات ]])-SUM(Table4[[#This Row],[سلف ]:[خصم ]])+Table4[[#This Row],[اضافي ]]</f>
        <v>3400</v>
      </c>
      <c r="U316" s="58">
        <f>Table4[[#This Row],[ سعر اليومية ]]*Table4[[#This Row],[عدد الدورات ]]-Table4[[#This Row],[سعر يومية السائق]]*L316</f>
        <v>991</v>
      </c>
      <c r="V316" s="58">
        <f>U316-Table4[[#This Row],[W/H  3%]]</f>
        <v>859.27</v>
      </c>
      <c r="W316" s="66" t="str">
        <f>Table4[[#This Row],[اليوم]]&amp;Table4[[#This Row],[الشهر ]]&amp;Table4[[#This Row],[العام]]</f>
        <v>452026</v>
      </c>
      <c r="X316" s="66" t="s">
        <v>304</v>
      </c>
    </row>
    <row r="317" spans="1:24" x14ac:dyDescent="0.3">
      <c r="A317" s="62">
        <v>4</v>
      </c>
      <c r="B317" s="62">
        <v>5</v>
      </c>
      <c r="C317" s="62">
        <v>2026</v>
      </c>
      <c r="D317" s="41" t="str">
        <f t="shared" si="35"/>
        <v xml:space="preserve">حسام سعيد 2نكلا انصرافلوجستيكااكتوبر هاي اس </v>
      </c>
      <c r="E317" s="4">
        <v>4003</v>
      </c>
      <c r="F317" s="41" t="str">
        <f>VLOOKUP(E317,mapping!C:J,2,FALSE)</f>
        <v>حسام سعيد 2</v>
      </c>
      <c r="G317" s="41" t="str">
        <f>IFERROR(VLOOKUP(F317,mapping!$D$3:$J$200,2,FALSE),0)</f>
        <v>نكلا انصراف</v>
      </c>
      <c r="H317" s="41" t="str">
        <f>IFERROR(VLOOKUP(F317,mapping!$D$3:$J$200,3,FALSE),0)</f>
        <v>لوجستيكا</v>
      </c>
      <c r="I317" s="41" t="str">
        <f>IFERROR(VLOOKUP(F317,mapping!$D$3:$J$200,4,FALSE),0)</f>
        <v xml:space="preserve">اكتوبر </v>
      </c>
      <c r="J317" s="41" t="str">
        <f>IFERROR(VLOOKUP(F317,mapping!$D$3:$J$200,5,FALSE),0)</f>
        <v xml:space="preserve">هاي اس </v>
      </c>
      <c r="K317" s="63">
        <f>IF(W317=mapping!$N$1,IFERROR(VLOOKUP(Table4[[#This Row],[Column1]],mapping!A:L,11,FALSE),0),IF(W317&gt;mapping!$N$1,IFERROR(VLOOKUP(Table4[[#This Row],[Column1]],mapping!A:L,11,FALSE),0),))</f>
        <v>1024</v>
      </c>
      <c r="L317" s="139">
        <v>1</v>
      </c>
      <c r="M317" s="60">
        <f>IF(W317=mapping!$N$1,IFERROR(VLOOKUP(Table4[[#This Row],[Column1]],mapping!A:L,12,FALSE),0),IF(W317&gt;mapping!$N$1,IFERROR(VLOOKUP(Table4[[#This Row],[Column1]],mapping!A:L,12,FALSE),0),0))</f>
        <v>900</v>
      </c>
      <c r="N317" s="58">
        <f>Table4[[#This Row],[ سعر اليومية ]]*3%*Table4[[#This Row],[عدد الدورات ]]</f>
        <v>30.72</v>
      </c>
      <c r="O317" s="56">
        <f>Table4[[#This Row],[ سعر اليومية ]]*Table4[[#This Row],[عدد الدورات ]]-N317</f>
        <v>993.28</v>
      </c>
      <c r="P317" s="194"/>
      <c r="Q317" s="194"/>
      <c r="R317" s="194"/>
      <c r="S317" s="58">
        <f>(Table4[[#This Row],[سعر يومية السائق]]*Table4[[#This Row],[عدد الدورات ]])-SUM(Table4[[#This Row],[سلف ]:[خصم ]])+Table4[[#This Row],[اضافي ]]</f>
        <v>900</v>
      </c>
      <c r="U317" s="58">
        <f>Table4[[#This Row],[ سعر اليومية ]]*Table4[[#This Row],[عدد الدورات ]]-Table4[[#This Row],[سعر يومية السائق]]*L317</f>
        <v>124</v>
      </c>
      <c r="V317" s="58">
        <f>U317-Table4[[#This Row],[W/H  3%]]</f>
        <v>93.28</v>
      </c>
      <c r="W317" s="66" t="str">
        <f>Table4[[#This Row],[اليوم]]&amp;Table4[[#This Row],[الشهر ]]&amp;Table4[[#This Row],[العام]]</f>
        <v>452026</v>
      </c>
      <c r="X317" s="66" t="s">
        <v>304</v>
      </c>
    </row>
    <row r="318" spans="1:24" x14ac:dyDescent="0.3">
      <c r="A318" s="62">
        <v>4</v>
      </c>
      <c r="B318" s="62">
        <v>5</v>
      </c>
      <c r="C318" s="62">
        <v>2026</v>
      </c>
      <c r="D318" s="41" t="str">
        <f t="shared" si="35"/>
        <v xml:space="preserve">محمد رضا المنوفية لوجستيكااكتوبر هاي اس </v>
      </c>
      <c r="E318" s="4">
        <v>4006</v>
      </c>
      <c r="F318" s="41" t="str">
        <f>VLOOKUP(E318,mapping!C:J,2,FALSE)</f>
        <v xml:space="preserve">محمد رضا </v>
      </c>
      <c r="G318" s="41" t="str">
        <f>IFERROR(VLOOKUP(F318,mapping!$D$3:$J$200,2,FALSE),0)</f>
        <v xml:space="preserve">المنوفية </v>
      </c>
      <c r="H318" s="41" t="str">
        <f>IFERROR(VLOOKUP(F318,mapping!$D$3:$J$200,3,FALSE),0)</f>
        <v>لوجستيكا</v>
      </c>
      <c r="I318" s="41" t="str">
        <f>IFERROR(VLOOKUP(F318,mapping!$D$3:$J$200,4,FALSE),0)</f>
        <v xml:space="preserve">اكتوبر </v>
      </c>
      <c r="J318" s="41" t="str">
        <f>IFERROR(VLOOKUP(F318,mapping!$D$3:$J$200,5,FALSE),0)</f>
        <v xml:space="preserve">هاي اس </v>
      </c>
      <c r="K318" s="63">
        <f>IF(W318=mapping!$N$1,IFERROR(VLOOKUP(Table4[[#This Row],[Column1]],mapping!A:L,11,FALSE),0),IF(W318&gt;mapping!$N$1,IFERROR(VLOOKUP(Table4[[#This Row],[Column1]],mapping!A:L,11,FALSE),0),))</f>
        <v>2634</v>
      </c>
      <c r="L318" s="139">
        <v>1</v>
      </c>
      <c r="M318" s="60">
        <f>IF(W318=mapping!$N$1,IFERROR(VLOOKUP(Table4[[#This Row],[Column1]],mapping!A:L,12,FALSE),0),IF(W318&gt;mapping!$N$1,IFERROR(VLOOKUP(Table4[[#This Row],[Column1]],mapping!A:L,12,FALSE),0),0))</f>
        <v>2150</v>
      </c>
      <c r="N318" s="58">
        <f>Table4[[#This Row],[ سعر اليومية ]]*3%*Table4[[#This Row],[عدد الدورات ]]</f>
        <v>79.02</v>
      </c>
      <c r="O318" s="56">
        <f>Table4[[#This Row],[ سعر اليومية ]]*Table4[[#This Row],[عدد الدورات ]]-N318</f>
        <v>2554.98</v>
      </c>
      <c r="P318" s="194"/>
      <c r="Q318" s="194"/>
      <c r="R318" s="194"/>
      <c r="S318" s="58">
        <f>(Table4[[#This Row],[سعر يومية السائق]]*Table4[[#This Row],[عدد الدورات ]])-SUM(Table4[[#This Row],[سلف ]:[خصم ]])+Table4[[#This Row],[اضافي ]]</f>
        <v>2150</v>
      </c>
      <c r="U318" s="58">
        <f>Table4[[#This Row],[ سعر اليومية ]]*Table4[[#This Row],[عدد الدورات ]]-Table4[[#This Row],[سعر يومية السائق]]*L318</f>
        <v>484</v>
      </c>
      <c r="V318" s="58">
        <f>U318-Table4[[#This Row],[W/H  3%]]</f>
        <v>404.98</v>
      </c>
      <c r="W318" s="66" t="str">
        <f>Table4[[#This Row],[اليوم]]&amp;Table4[[#This Row],[الشهر ]]&amp;Table4[[#This Row],[العام]]</f>
        <v>452026</v>
      </c>
      <c r="X318" s="66" t="s">
        <v>304</v>
      </c>
    </row>
    <row r="319" spans="1:24" x14ac:dyDescent="0.3">
      <c r="A319" s="62">
        <v>4</v>
      </c>
      <c r="B319" s="62">
        <v>5</v>
      </c>
      <c r="C319" s="62">
        <v>2026</v>
      </c>
      <c r="D319" s="41" t="str">
        <f t="shared" si="35"/>
        <v xml:space="preserve">مصطفي شكيويالجلاتمةلوجستيكااكتوبر كوستر </v>
      </c>
      <c r="E319" s="4">
        <v>4007</v>
      </c>
      <c r="F319" s="41" t="str">
        <f>VLOOKUP(E319,mapping!C:J,2,FALSE)</f>
        <v>مصطفي شكيوي</v>
      </c>
      <c r="G319" s="41" t="str">
        <f>IFERROR(VLOOKUP(F319,mapping!$D$3:$J$200,2,FALSE),0)</f>
        <v>الجلاتمة</v>
      </c>
      <c r="H319" s="41" t="str">
        <f>IFERROR(VLOOKUP(F319,mapping!$D$3:$J$200,3,FALSE),0)</f>
        <v>لوجستيكا</v>
      </c>
      <c r="I319" s="41" t="str">
        <f>IFERROR(VLOOKUP(F319,mapping!$D$3:$J$200,4,FALSE),0)</f>
        <v xml:space="preserve">اكتوبر </v>
      </c>
      <c r="J319" s="41" t="str">
        <f>IFERROR(VLOOKUP(F319,mapping!$D$3:$J$200,5,FALSE),0)</f>
        <v xml:space="preserve">كوستر </v>
      </c>
      <c r="K319" s="63">
        <f>IF(W319=mapping!$N$1,IFERROR(VLOOKUP(Table4[[#This Row],[Column1]],mapping!A:L,11,FALSE),0),IF(W319&gt;mapping!$N$1,IFERROR(VLOOKUP(Table4[[#This Row],[Column1]],mapping!A:L,11,FALSE),0),))</f>
        <v>3220</v>
      </c>
      <c r="L319" s="139">
        <v>1</v>
      </c>
      <c r="M319" s="60">
        <f>IF(W319=mapping!$N$1,IFERROR(VLOOKUP(Table4[[#This Row],[Column1]],mapping!A:L,12,FALSE),0),IF(W319&gt;mapping!$N$1,IFERROR(VLOOKUP(Table4[[#This Row],[Column1]],mapping!A:L,12,FALSE),0),0))</f>
        <v>2750</v>
      </c>
      <c r="N319" s="58">
        <f>Table4[[#This Row],[ سعر اليومية ]]*3%*Table4[[#This Row],[عدد الدورات ]]</f>
        <v>96.6</v>
      </c>
      <c r="O319" s="56">
        <f>Table4[[#This Row],[ سعر اليومية ]]*Table4[[#This Row],[عدد الدورات ]]-N319</f>
        <v>3123.4</v>
      </c>
      <c r="P319" s="194"/>
      <c r="Q319" s="194"/>
      <c r="R319" s="194"/>
      <c r="S319" s="58">
        <f>(Table4[[#This Row],[سعر يومية السائق]]*Table4[[#This Row],[عدد الدورات ]])-SUM(Table4[[#This Row],[سلف ]:[خصم ]])+Table4[[#This Row],[اضافي ]]</f>
        <v>2750</v>
      </c>
      <c r="U319" s="58">
        <f>Table4[[#This Row],[ سعر اليومية ]]*Table4[[#This Row],[عدد الدورات ]]-Table4[[#This Row],[سعر يومية السائق]]*L319</f>
        <v>470</v>
      </c>
      <c r="V319" s="58">
        <f>U319-Table4[[#This Row],[W/H  3%]]</f>
        <v>373.4</v>
      </c>
      <c r="W319" s="66" t="str">
        <f>Table4[[#This Row],[اليوم]]&amp;Table4[[#This Row],[الشهر ]]&amp;Table4[[#This Row],[العام]]</f>
        <v>452026</v>
      </c>
      <c r="X319" s="66" t="s">
        <v>304</v>
      </c>
    </row>
    <row r="320" spans="1:24" x14ac:dyDescent="0.3">
      <c r="A320" s="62">
        <v>4</v>
      </c>
      <c r="B320" s="62">
        <v>5</v>
      </c>
      <c r="C320" s="62">
        <v>2026</v>
      </c>
      <c r="D320" s="41" t="str">
        <f t="shared" si="35"/>
        <v xml:space="preserve">وديع 1الفيوم 1لوجستيكااكتوبر هاي اس </v>
      </c>
      <c r="E320" s="4">
        <v>4009</v>
      </c>
      <c r="F320" s="41" t="str">
        <f>VLOOKUP(E320,mapping!C:J,2,FALSE)</f>
        <v>وديع 1</v>
      </c>
      <c r="G320" s="41" t="str">
        <f>IFERROR(VLOOKUP(F320,mapping!$D$3:$J$200,2,FALSE),0)</f>
        <v>الفيوم 1</v>
      </c>
      <c r="H320" s="41" t="str">
        <f>IFERROR(VLOOKUP(F320,mapping!$D$3:$J$200,3,FALSE),0)</f>
        <v>لوجستيكا</v>
      </c>
      <c r="I320" s="41" t="str">
        <f>IFERROR(VLOOKUP(F320,mapping!$D$3:$J$200,4,FALSE),0)</f>
        <v xml:space="preserve">اكتوبر </v>
      </c>
      <c r="J320" s="41" t="str">
        <f>IFERROR(VLOOKUP(F320,mapping!$D$3:$J$200,5,FALSE),0)</f>
        <v xml:space="preserve">هاي اس </v>
      </c>
      <c r="K320" s="63">
        <f>IF(W320=mapping!$N$1,IFERROR(VLOOKUP(Table4[[#This Row],[Column1]],mapping!A:L,11,FALSE),0),IF(W320&gt;mapping!$N$1,IFERROR(VLOOKUP(Table4[[#This Row],[Column1]],mapping!A:L,11,FALSE),0),))</f>
        <v>2662</v>
      </c>
      <c r="L320" s="139">
        <v>1</v>
      </c>
      <c r="M320" s="60">
        <f>IF(W320=mapping!$N$1,IFERROR(VLOOKUP(Table4[[#This Row],[Column1]],mapping!A:L,12,FALSE),0),IF(W320&gt;mapping!$N$1,IFERROR(VLOOKUP(Table4[[#This Row],[Column1]],mapping!A:L,12,FALSE),0),0))</f>
        <v>2250</v>
      </c>
      <c r="N320" s="58">
        <f>Table4[[#This Row],[ سعر اليومية ]]*3%*Table4[[#This Row],[عدد الدورات ]]</f>
        <v>79.86</v>
      </c>
      <c r="O320" s="56">
        <f>Table4[[#This Row],[ سعر اليومية ]]*Table4[[#This Row],[عدد الدورات ]]-N320</f>
        <v>2582.14</v>
      </c>
      <c r="P320" s="194"/>
      <c r="Q320" s="194"/>
      <c r="R320" s="194"/>
      <c r="S320" s="58">
        <f>(Table4[[#This Row],[سعر يومية السائق]]*Table4[[#This Row],[عدد الدورات ]])-SUM(Table4[[#This Row],[سلف ]:[خصم ]])+Table4[[#This Row],[اضافي ]]</f>
        <v>2250</v>
      </c>
      <c r="U320" s="58">
        <f>Table4[[#This Row],[ سعر اليومية ]]*Table4[[#This Row],[عدد الدورات ]]-Table4[[#This Row],[سعر يومية السائق]]*L320</f>
        <v>412</v>
      </c>
      <c r="V320" s="58">
        <f>U320-Table4[[#This Row],[W/H  3%]]</f>
        <v>332.14</v>
      </c>
      <c r="W320" s="66" t="str">
        <f>Table4[[#This Row],[اليوم]]&amp;Table4[[#This Row],[الشهر ]]&amp;Table4[[#This Row],[العام]]</f>
        <v>452026</v>
      </c>
      <c r="X320" s="66" t="s">
        <v>304</v>
      </c>
    </row>
    <row r="321" spans="1:24" x14ac:dyDescent="0.3">
      <c r="A321" s="62">
        <v>4</v>
      </c>
      <c r="B321" s="62">
        <v>5</v>
      </c>
      <c r="C321" s="62">
        <v>2026</v>
      </c>
      <c r="D321" s="41" t="str">
        <f t="shared" si="35"/>
        <v xml:space="preserve">وديع 2الفيوم 2لوجستيكااكتوبر هاي اس </v>
      </c>
      <c r="E321" s="4">
        <v>4010</v>
      </c>
      <c r="F321" s="41" t="str">
        <f>VLOOKUP(E321,mapping!C:J,2,FALSE)</f>
        <v>وديع 2</v>
      </c>
      <c r="G321" s="41" t="str">
        <f>IFERROR(VLOOKUP(F321,mapping!$D$3:$J$200,2,FALSE),0)</f>
        <v>الفيوم 2</v>
      </c>
      <c r="H321" s="41" t="str">
        <f>IFERROR(VLOOKUP(F321,mapping!$D$3:$J$200,3,FALSE),0)</f>
        <v>لوجستيكا</v>
      </c>
      <c r="I321" s="41" t="str">
        <f>IFERROR(VLOOKUP(F321,mapping!$D$3:$J$200,4,FALSE),0)</f>
        <v xml:space="preserve">اكتوبر </v>
      </c>
      <c r="J321" s="41" t="str">
        <f>IFERROR(VLOOKUP(F321,mapping!$D$3:$J$200,5,FALSE),0)</f>
        <v xml:space="preserve">هاي اس </v>
      </c>
      <c r="K321" s="63">
        <f>IF(W321=mapping!$N$1,IFERROR(VLOOKUP(Table4[[#This Row],[Column1]],mapping!A:L,11,FALSE),0),IF(W321&gt;mapping!$N$1,IFERROR(VLOOKUP(Table4[[#This Row],[Column1]],mapping!A:L,11,FALSE),0),))</f>
        <v>2662</v>
      </c>
      <c r="L321" s="139">
        <v>1</v>
      </c>
      <c r="M321" s="60">
        <f>IF(W321=mapping!$N$1,IFERROR(VLOOKUP(Table4[[#This Row],[Column1]],mapping!A:L,12,FALSE),0),IF(W321&gt;mapping!$N$1,IFERROR(VLOOKUP(Table4[[#This Row],[Column1]],mapping!A:L,12,FALSE),0),0))</f>
        <v>2250</v>
      </c>
      <c r="N321" s="58">
        <f>Table4[[#This Row],[ سعر اليومية ]]*3%*Table4[[#This Row],[عدد الدورات ]]</f>
        <v>79.86</v>
      </c>
      <c r="O321" s="56">
        <f>Table4[[#This Row],[ سعر اليومية ]]*Table4[[#This Row],[عدد الدورات ]]-N321</f>
        <v>2582.14</v>
      </c>
      <c r="P321" s="194"/>
      <c r="Q321" s="194"/>
      <c r="R321" s="194"/>
      <c r="S321" s="58">
        <f>(Table4[[#This Row],[سعر يومية السائق]]*Table4[[#This Row],[عدد الدورات ]])-SUM(Table4[[#This Row],[سلف ]:[خصم ]])+Table4[[#This Row],[اضافي ]]</f>
        <v>2250</v>
      </c>
      <c r="U321" s="58">
        <f>Table4[[#This Row],[ سعر اليومية ]]*Table4[[#This Row],[عدد الدورات ]]-Table4[[#This Row],[سعر يومية السائق]]*L321</f>
        <v>412</v>
      </c>
      <c r="V321" s="58">
        <f>U321-Table4[[#This Row],[W/H  3%]]</f>
        <v>332.14</v>
      </c>
      <c r="W321" s="66" t="str">
        <f>Table4[[#This Row],[اليوم]]&amp;Table4[[#This Row],[الشهر ]]&amp;Table4[[#This Row],[العام]]</f>
        <v>452026</v>
      </c>
      <c r="X321" s="66" t="s">
        <v>304</v>
      </c>
    </row>
    <row r="322" spans="1:24" x14ac:dyDescent="0.3">
      <c r="A322" s="62">
        <v>4</v>
      </c>
      <c r="B322" s="62">
        <v>5</v>
      </c>
      <c r="C322" s="62">
        <v>2026</v>
      </c>
      <c r="D322" s="41" t="str">
        <f t="shared" si="35"/>
        <v xml:space="preserve">احمد عويس المعادي لوجستيكاابورواش هاي اس </v>
      </c>
      <c r="E322" s="4">
        <v>4011</v>
      </c>
      <c r="F322" s="41" t="str">
        <f>VLOOKUP(E322,mapping!C:J,2,FALSE)</f>
        <v xml:space="preserve">احمد عويس </v>
      </c>
      <c r="G322" s="41" t="str">
        <f>IFERROR(VLOOKUP(F322,mapping!$D$3:$J$200,2,FALSE),0)</f>
        <v xml:space="preserve">المعادي </v>
      </c>
      <c r="H322" s="41" t="str">
        <f>IFERROR(VLOOKUP(F322,mapping!$D$3:$J$200,3,FALSE),0)</f>
        <v>لوجستيكا</v>
      </c>
      <c r="I322" s="41" t="str">
        <f>IFERROR(VLOOKUP(F322,mapping!$D$3:$J$200,4,FALSE),0)</f>
        <v xml:space="preserve">ابورواش </v>
      </c>
      <c r="J322" s="41" t="str">
        <f>IFERROR(VLOOKUP(F322,mapping!$D$3:$J$200,5,FALSE),0)</f>
        <v xml:space="preserve">هاي اس </v>
      </c>
      <c r="K322" s="63">
        <f>IF(W322=mapping!$N$1,IFERROR(VLOOKUP(Table4[[#This Row],[Column1]],mapping!A:L,11,FALSE),0),IF(W322&gt;mapping!$N$1,IFERROR(VLOOKUP(Table4[[#This Row],[Column1]],mapping!A:L,11,FALSE),0),))</f>
        <v>2049</v>
      </c>
      <c r="L322" s="139">
        <v>1</v>
      </c>
      <c r="M322" s="60">
        <f>IF(W322=mapping!$N$1,IFERROR(VLOOKUP(Table4[[#This Row],[Column1]],mapping!A:L,12,FALSE),0),IF(W322&gt;mapping!$N$1,IFERROR(VLOOKUP(Table4[[#This Row],[Column1]],mapping!A:L,12,FALSE),0),0))</f>
        <v>1650</v>
      </c>
      <c r="N322" s="58">
        <f>Table4[[#This Row],[ سعر اليومية ]]*3%*Table4[[#This Row],[عدد الدورات ]]</f>
        <v>61.47</v>
      </c>
      <c r="O322" s="56">
        <f>Table4[[#This Row],[ سعر اليومية ]]*Table4[[#This Row],[عدد الدورات ]]-N322</f>
        <v>1987.53</v>
      </c>
      <c r="P322" s="194"/>
      <c r="Q322" s="194"/>
      <c r="R322" s="194"/>
      <c r="S322" s="58">
        <f>(Table4[[#This Row],[سعر يومية السائق]]*Table4[[#This Row],[عدد الدورات ]])-SUM(Table4[[#This Row],[سلف ]:[خصم ]])+Table4[[#This Row],[اضافي ]]</f>
        <v>1650</v>
      </c>
      <c r="U322" s="58">
        <f>Table4[[#This Row],[ سعر اليومية ]]*Table4[[#This Row],[عدد الدورات ]]-Table4[[#This Row],[سعر يومية السائق]]*L322</f>
        <v>399</v>
      </c>
      <c r="V322" s="58">
        <f>U322-Table4[[#This Row],[W/H  3%]]</f>
        <v>337.53</v>
      </c>
      <c r="W322" s="66" t="str">
        <f>Table4[[#This Row],[اليوم]]&amp;Table4[[#This Row],[الشهر ]]&amp;Table4[[#This Row],[العام]]</f>
        <v>452026</v>
      </c>
      <c r="X322" s="66" t="s">
        <v>304</v>
      </c>
    </row>
    <row r="323" spans="1:24" x14ac:dyDescent="0.3">
      <c r="A323" s="62">
        <v>4</v>
      </c>
      <c r="B323" s="62">
        <v>5</v>
      </c>
      <c r="C323" s="62">
        <v>2026</v>
      </c>
      <c r="D323" s="41" t="str">
        <f t="shared" si="35"/>
        <v>محمد جمال القناطر لوجستيكاابورواش سوزوكي</v>
      </c>
      <c r="E323" s="4">
        <v>4013</v>
      </c>
      <c r="F323" s="41" t="str">
        <f>VLOOKUP(E323,mapping!C:J,2,FALSE)</f>
        <v xml:space="preserve">محمد جمال </v>
      </c>
      <c r="G323" s="41" t="str">
        <f>IFERROR(VLOOKUP(F323,mapping!$D$3:$J$200,2,FALSE),0)</f>
        <v xml:space="preserve">القناطر </v>
      </c>
      <c r="H323" s="41" t="str">
        <f>IFERROR(VLOOKUP(F323,mapping!$D$3:$J$200,3,FALSE),0)</f>
        <v>لوجستيكا</v>
      </c>
      <c r="I323" s="41" t="str">
        <f>IFERROR(VLOOKUP(F323,mapping!$D$3:$J$200,4,FALSE),0)</f>
        <v xml:space="preserve">ابورواش </v>
      </c>
      <c r="J323" s="41" t="str">
        <f>IFERROR(VLOOKUP(F323,mapping!$D$3:$J$200,5,FALSE),0)</f>
        <v>سوزوكي</v>
      </c>
      <c r="K323" s="63">
        <f>IF(W323=mapping!$N$1,IFERROR(VLOOKUP(Table4[[#This Row],[Column1]],mapping!A:L,11,FALSE),0),IF(W323&gt;mapping!$N$1,IFERROR(VLOOKUP(Table4[[#This Row],[Column1]],mapping!A:L,11,FALSE),0),))</f>
        <v>1536</v>
      </c>
      <c r="L323" s="139">
        <v>1</v>
      </c>
      <c r="M323" s="60">
        <f>IF(W323=mapping!$N$1,IFERROR(VLOOKUP(Table4[[#This Row],[Column1]],mapping!A:L,12,FALSE),0),IF(W323&gt;mapping!$N$1,IFERROR(VLOOKUP(Table4[[#This Row],[Column1]],mapping!A:L,12,FALSE),0),0))</f>
        <v>1000</v>
      </c>
      <c r="N323" s="58">
        <f>Table4[[#This Row],[ سعر اليومية ]]*3%*Table4[[#This Row],[عدد الدورات ]]</f>
        <v>46.08</v>
      </c>
      <c r="O323" s="56">
        <f>Table4[[#This Row],[ سعر اليومية ]]*Table4[[#This Row],[عدد الدورات ]]-N323</f>
        <v>1489.92</v>
      </c>
      <c r="P323" s="194"/>
      <c r="Q323" s="194"/>
      <c r="R323" s="194"/>
      <c r="S323" s="58">
        <f>(Table4[[#This Row],[سعر يومية السائق]]*Table4[[#This Row],[عدد الدورات ]])-SUM(Table4[[#This Row],[سلف ]:[خصم ]])+Table4[[#This Row],[اضافي ]]</f>
        <v>1000</v>
      </c>
      <c r="U323" s="58">
        <f>Table4[[#This Row],[ سعر اليومية ]]*Table4[[#This Row],[عدد الدورات ]]-Table4[[#This Row],[سعر يومية السائق]]*L323</f>
        <v>536</v>
      </c>
      <c r="V323" s="58">
        <f>U323-Table4[[#This Row],[W/H  3%]]</f>
        <v>489.92</v>
      </c>
      <c r="W323" s="66" t="str">
        <f>Table4[[#This Row],[اليوم]]&amp;Table4[[#This Row],[الشهر ]]&amp;Table4[[#This Row],[العام]]</f>
        <v>452026</v>
      </c>
      <c r="X323" s="66" t="s">
        <v>304</v>
      </c>
    </row>
    <row r="324" spans="1:24" x14ac:dyDescent="0.3">
      <c r="A324" s="62">
        <v>4</v>
      </c>
      <c r="B324" s="62">
        <v>5</v>
      </c>
      <c r="C324" s="62">
        <v>2026</v>
      </c>
      <c r="D324" s="41" t="str">
        <f t="shared" si="35"/>
        <v xml:space="preserve">محمد عزمي حدائق اكتوبر لوجستيكااكتوبر هاي اس </v>
      </c>
      <c r="E324" s="4">
        <v>4005</v>
      </c>
      <c r="F324" s="41" t="str">
        <f>VLOOKUP(E324,mapping!C:J,2,FALSE)</f>
        <v xml:space="preserve">محمد عزمي </v>
      </c>
      <c r="G324" s="41" t="str">
        <f>IFERROR(VLOOKUP(F324,mapping!$D$3:$J$200,2,FALSE),0)</f>
        <v xml:space="preserve">حدائق اكتوبر </v>
      </c>
      <c r="H324" s="41" t="str">
        <f>IFERROR(VLOOKUP(F324,mapping!$D$3:$J$200,3,FALSE),0)</f>
        <v>لوجستيكا</v>
      </c>
      <c r="I324" s="41" t="str">
        <f>IFERROR(VLOOKUP(F324,mapping!$D$3:$J$200,4,FALSE),0)</f>
        <v xml:space="preserve">اكتوبر </v>
      </c>
      <c r="J324" s="41" t="str">
        <f>IFERROR(VLOOKUP(F324,mapping!$D$3:$J$200,5,FALSE),0)</f>
        <v xml:space="preserve">هاي اس </v>
      </c>
      <c r="K324" s="63">
        <f>IF(W324=mapping!$N$1,IFERROR(VLOOKUP(Table4[[#This Row],[Column1]],mapping!A:L,11,FALSE),0),IF(W324&gt;mapping!$N$1,IFERROR(VLOOKUP(Table4[[#This Row],[Column1]],mapping!A:L,11,FALSE),0),))</f>
        <v>1903</v>
      </c>
      <c r="L324" s="139">
        <v>1</v>
      </c>
      <c r="M324" s="60">
        <f>IF(W324=mapping!$N$1,IFERROR(VLOOKUP(Table4[[#This Row],[Column1]],mapping!A:L,12,FALSE),0),IF(W324&gt;mapping!$N$1,IFERROR(VLOOKUP(Table4[[#This Row],[Column1]],mapping!A:L,12,FALSE),0),0))</f>
        <v>1600</v>
      </c>
      <c r="N324" s="58">
        <f>Table4[[#This Row],[ سعر اليومية ]]*3%*Table4[[#This Row],[عدد الدورات ]]</f>
        <v>57.089999999999996</v>
      </c>
      <c r="O324" s="56">
        <f>Table4[[#This Row],[ سعر اليومية ]]*Table4[[#This Row],[عدد الدورات ]]-N324</f>
        <v>1845.91</v>
      </c>
      <c r="P324" s="194"/>
      <c r="Q324" s="194"/>
      <c r="R324" s="194"/>
      <c r="S324" s="58">
        <f>(Table4[[#This Row],[سعر يومية السائق]]*Table4[[#This Row],[عدد الدورات ]])-SUM(Table4[[#This Row],[سلف ]:[خصم ]])+Table4[[#This Row],[اضافي ]]</f>
        <v>1600</v>
      </c>
      <c r="U324" s="58">
        <f>Table4[[#This Row],[ سعر اليومية ]]*Table4[[#This Row],[عدد الدورات ]]-Table4[[#This Row],[سعر يومية السائق]]*L324</f>
        <v>303</v>
      </c>
      <c r="V324" s="58">
        <f>U324-Table4[[#This Row],[W/H  3%]]</f>
        <v>245.91</v>
      </c>
      <c r="W324" s="66" t="str">
        <f>Table4[[#This Row],[اليوم]]&amp;Table4[[#This Row],[الشهر ]]&amp;Table4[[#This Row],[العام]]</f>
        <v>452026</v>
      </c>
      <c r="X324" s="66" t="s">
        <v>304</v>
      </c>
    </row>
    <row r="325" spans="1:24" x14ac:dyDescent="0.3">
      <c r="A325" s="62">
        <v>4</v>
      </c>
      <c r="B325" s="62">
        <v>5</v>
      </c>
      <c r="C325" s="62">
        <v>2026</v>
      </c>
      <c r="D325" s="41" t="str">
        <f t="shared" si="35"/>
        <v xml:space="preserve">سعيد كمال م.نصر لوجستيكااكتوبر هاي اس </v>
      </c>
      <c r="E325" s="4">
        <v>4008</v>
      </c>
      <c r="F325" s="41" t="str">
        <f>VLOOKUP(E325,mapping!C:J,2,FALSE)</f>
        <v xml:space="preserve">سعيد كمال </v>
      </c>
      <c r="G325" s="41" t="str">
        <f>IFERROR(VLOOKUP(F325,mapping!$D$3:$J$200,2,FALSE),0)</f>
        <v xml:space="preserve">م.نصر </v>
      </c>
      <c r="H325" s="41" t="str">
        <f>IFERROR(VLOOKUP(F325,mapping!$D$3:$J$200,3,FALSE),0)</f>
        <v>لوجستيكا</v>
      </c>
      <c r="I325" s="41" t="str">
        <f>IFERROR(VLOOKUP(F325,mapping!$D$3:$J$200,4,FALSE),0)</f>
        <v xml:space="preserve">اكتوبر </v>
      </c>
      <c r="J325" s="41" t="str">
        <f>IFERROR(VLOOKUP(F325,mapping!$D$3:$J$200,5,FALSE),0)</f>
        <v xml:space="preserve">هاي اس </v>
      </c>
      <c r="K325" s="63">
        <f>IF(W325=mapping!$N$1,IFERROR(VLOOKUP(Table4[[#This Row],[Column1]],mapping!A:L,11,FALSE),0),IF(W325&gt;mapping!$N$1,IFERROR(VLOOKUP(Table4[[#This Row],[Column1]],mapping!A:L,11,FALSE),0),))</f>
        <v>3367</v>
      </c>
      <c r="L325" s="139">
        <v>1</v>
      </c>
      <c r="M325" s="60">
        <f>IF(W325=mapping!$N$1,IFERROR(VLOOKUP(Table4[[#This Row],[Column1]],mapping!A:L,12,FALSE),0),IF(W325&gt;mapping!$N$1,IFERROR(VLOOKUP(Table4[[#This Row],[Column1]],mapping!A:L,12,FALSE),0),0))</f>
        <v>2600</v>
      </c>
      <c r="N325" s="58">
        <f>Table4[[#This Row],[ سعر اليومية ]]*3%*Table4[[#This Row],[عدد الدورات ]]</f>
        <v>101.00999999999999</v>
      </c>
      <c r="O325" s="56">
        <f>Table4[[#This Row],[ سعر اليومية ]]*Table4[[#This Row],[عدد الدورات ]]-N325</f>
        <v>3265.99</v>
      </c>
      <c r="P325" s="194"/>
      <c r="Q325" s="194"/>
      <c r="R325" s="194"/>
      <c r="S325" s="58">
        <f>(Table4[[#This Row],[سعر يومية السائق]]*Table4[[#This Row],[عدد الدورات ]])-SUM(Table4[[#This Row],[سلف ]:[خصم ]])+Table4[[#This Row],[اضافي ]]</f>
        <v>2600</v>
      </c>
      <c r="U325" s="58">
        <f>Table4[[#This Row],[ سعر اليومية ]]*Table4[[#This Row],[عدد الدورات ]]-Table4[[#This Row],[سعر يومية السائق]]*L325</f>
        <v>767</v>
      </c>
      <c r="V325" s="58">
        <f>U325-Table4[[#This Row],[W/H  3%]]</f>
        <v>665.99</v>
      </c>
      <c r="W325" s="66" t="str">
        <f>Table4[[#This Row],[اليوم]]&amp;Table4[[#This Row],[الشهر ]]&amp;Table4[[#This Row],[العام]]</f>
        <v>452026</v>
      </c>
      <c r="X325" s="66" t="s">
        <v>304</v>
      </c>
    </row>
    <row r="326" spans="1:24" x14ac:dyDescent="0.3">
      <c r="A326" s="62">
        <v>4</v>
      </c>
      <c r="B326" s="62">
        <v>5</v>
      </c>
      <c r="C326" s="62">
        <v>2026</v>
      </c>
      <c r="D326" s="41" t="str">
        <f t="shared" si="35"/>
        <v>عماد النجار1المرج 2ورديةسعوديالمخاذناتوبيس 28</v>
      </c>
      <c r="E326" s="4">
        <v>5000</v>
      </c>
      <c r="F326" s="41" t="str">
        <f>VLOOKUP(E326,mapping!C:J,2,FALSE)</f>
        <v>عماد النجار1</v>
      </c>
      <c r="G326" s="41" t="str">
        <f>IFERROR(VLOOKUP(F326,mapping!$D$3:$J$200,2,FALSE),0)</f>
        <v>المرج 2وردية</v>
      </c>
      <c r="H326" s="41" t="str">
        <f>IFERROR(VLOOKUP(F326,mapping!$D$3:$J$200,3,FALSE),0)</f>
        <v>سعودي</v>
      </c>
      <c r="I326" s="41" t="str">
        <f>IFERROR(VLOOKUP(F326,mapping!$D$3:$J$200,4,FALSE),0)</f>
        <v>المخاذن</v>
      </c>
      <c r="J326" s="41" t="str">
        <f>IFERROR(VLOOKUP(F326,mapping!$D$3:$J$200,5,FALSE),0)</f>
        <v>اتوبيس 28</v>
      </c>
      <c r="K326" s="63">
        <f>IF(W326=mapping!$N$1,IFERROR(VLOOKUP(Table4[[#This Row],[Column1]],mapping!A:L,11,FALSE),0),IF(W326&gt;mapping!$N$1,IFERROR(VLOOKUP(Table4[[#This Row],[Column1]],mapping!A:L,11,FALSE),0),))</f>
        <v>4119</v>
      </c>
      <c r="L326" s="139">
        <v>1</v>
      </c>
      <c r="M326" s="60">
        <f>IF(W326=mapping!$N$1,IFERROR(VLOOKUP(Table4[[#This Row],[Column1]],mapping!A:L,12,FALSE),0),IF(W326&gt;mapping!$N$1,IFERROR(VLOOKUP(Table4[[#This Row],[Column1]],mapping!A:L,12,FALSE),0),0))</f>
        <v>4800</v>
      </c>
      <c r="N326" s="58">
        <f>Table4[[#This Row],[ سعر اليومية ]]*3%*Table4[[#This Row],[عدد الدورات ]]</f>
        <v>123.57</v>
      </c>
      <c r="O326" s="56">
        <f>Table4[[#This Row],[ سعر اليومية ]]*Table4[[#This Row],[عدد الدورات ]]-N326</f>
        <v>3995.43</v>
      </c>
      <c r="P326" s="194"/>
      <c r="Q326" s="194"/>
      <c r="R326" s="194"/>
      <c r="S326" s="58">
        <f>(Table4[[#This Row],[سعر يومية السائق]]*Table4[[#This Row],[عدد الدورات ]])-SUM(Table4[[#This Row],[سلف ]:[خصم ]])+Table4[[#This Row],[اضافي ]]</f>
        <v>4800</v>
      </c>
      <c r="U326" s="58">
        <f>Table4[[#This Row],[ سعر اليومية ]]*Table4[[#This Row],[عدد الدورات ]]-Table4[[#This Row],[سعر يومية السائق]]*L326</f>
        <v>-681</v>
      </c>
      <c r="V326" s="58">
        <f>U326-Table4[[#This Row],[W/H  3%]]</f>
        <v>-804.56999999999994</v>
      </c>
      <c r="W326" s="66" t="str">
        <f>Table4[[#This Row],[اليوم]]&amp;Table4[[#This Row],[الشهر ]]&amp;Table4[[#This Row],[العام]]</f>
        <v>452026</v>
      </c>
      <c r="X326" s="66" t="s">
        <v>304</v>
      </c>
    </row>
    <row r="327" spans="1:24" x14ac:dyDescent="0.3">
      <c r="A327" s="62">
        <v>4</v>
      </c>
      <c r="B327" s="62">
        <v>5</v>
      </c>
      <c r="C327" s="62">
        <v>2026</v>
      </c>
      <c r="D327" s="41" t="str">
        <f t="shared" si="35"/>
        <v>عماد النجار2المؤسسة 2ورديةسعوديالمخاذناتوبيس 28</v>
      </c>
      <c r="E327" s="4">
        <v>5001</v>
      </c>
      <c r="F327" s="41" t="str">
        <f>VLOOKUP(E327,mapping!C:J,2,FALSE)</f>
        <v>عماد النجار2</v>
      </c>
      <c r="G327" s="41" t="str">
        <f>IFERROR(VLOOKUP(F327,mapping!$D$3:$J$200,2,FALSE),0)</f>
        <v>المؤسسة 2وردية</v>
      </c>
      <c r="H327" s="41" t="str">
        <f>IFERROR(VLOOKUP(F327,mapping!$D$3:$J$200,3,FALSE),0)</f>
        <v>سعودي</v>
      </c>
      <c r="I327" s="41" t="str">
        <f>IFERROR(VLOOKUP(F327,mapping!$D$3:$J$200,4,FALSE),0)</f>
        <v>المخاذن</v>
      </c>
      <c r="J327" s="41" t="str">
        <f>IFERROR(VLOOKUP(F327,mapping!$D$3:$J$200,5,FALSE),0)</f>
        <v>اتوبيس 28</v>
      </c>
      <c r="K327" s="63">
        <f>IF(W327=mapping!$N$1,IFERROR(VLOOKUP(Table4[[#This Row],[Column1]],mapping!A:L,11,FALSE),0),IF(W327&gt;mapping!$N$1,IFERROR(VLOOKUP(Table4[[#This Row],[Column1]],mapping!A:L,11,FALSE),0),))</f>
        <v>3884</v>
      </c>
      <c r="L327" s="139">
        <v>1</v>
      </c>
      <c r="M327" s="60">
        <f>IF(W327=mapping!$N$1,IFERROR(VLOOKUP(Table4[[#This Row],[Column1]],mapping!A:L,12,FALSE),0),IF(W327&gt;mapping!$N$1,IFERROR(VLOOKUP(Table4[[#This Row],[Column1]],mapping!A:L,12,FALSE),0),0))</f>
        <v>4500</v>
      </c>
      <c r="N327" s="58">
        <f>Table4[[#This Row],[ سعر اليومية ]]*3%*Table4[[#This Row],[عدد الدورات ]]</f>
        <v>116.52</v>
      </c>
      <c r="O327" s="56">
        <f>Table4[[#This Row],[ سعر اليومية ]]*Table4[[#This Row],[عدد الدورات ]]-N327</f>
        <v>3767.48</v>
      </c>
      <c r="P327" s="194"/>
      <c r="Q327" s="194"/>
      <c r="R327" s="194"/>
      <c r="S327" s="58">
        <f>(Table4[[#This Row],[سعر يومية السائق]]*Table4[[#This Row],[عدد الدورات ]])-SUM(Table4[[#This Row],[سلف ]:[خصم ]])+Table4[[#This Row],[اضافي ]]</f>
        <v>4500</v>
      </c>
      <c r="U327" s="58">
        <f>Table4[[#This Row],[ سعر اليومية ]]*Table4[[#This Row],[عدد الدورات ]]-Table4[[#This Row],[سعر يومية السائق]]*L327</f>
        <v>-616</v>
      </c>
      <c r="V327" s="58">
        <f>U327-Table4[[#This Row],[W/H  3%]]</f>
        <v>-732.52</v>
      </c>
      <c r="W327" s="66" t="str">
        <f>Table4[[#This Row],[اليوم]]&amp;Table4[[#This Row],[الشهر ]]&amp;Table4[[#This Row],[العام]]</f>
        <v>452026</v>
      </c>
      <c r="X327" s="66" t="s">
        <v>304</v>
      </c>
    </row>
    <row r="328" spans="1:24" x14ac:dyDescent="0.3">
      <c r="A328" s="62">
        <v>4</v>
      </c>
      <c r="B328" s="62">
        <v>5</v>
      </c>
      <c r="C328" s="62">
        <v>2026</v>
      </c>
      <c r="D328" s="41" t="str">
        <f t="shared" si="35"/>
        <v>عماد النجار 3الدائري 1ورديةسعوديالمخاذناتوبيس 28</v>
      </c>
      <c r="E328" s="4">
        <v>5002</v>
      </c>
      <c r="F328" s="41" t="str">
        <f>VLOOKUP(E328,mapping!C:J,2,FALSE)</f>
        <v>عماد النجار 3</v>
      </c>
      <c r="G328" s="41" t="str">
        <f>IFERROR(VLOOKUP(F328,mapping!$D$3:$J$200,2,FALSE),0)</f>
        <v>الدائري 1وردية</v>
      </c>
      <c r="H328" s="41" t="str">
        <f>IFERROR(VLOOKUP(F328,mapping!$D$3:$J$200,3,FALSE),0)</f>
        <v>سعودي</v>
      </c>
      <c r="I328" s="41" t="str">
        <f>IFERROR(VLOOKUP(F328,mapping!$D$3:$J$200,4,FALSE),0)</f>
        <v>المخاذن</v>
      </c>
      <c r="J328" s="41" t="str">
        <f>IFERROR(VLOOKUP(F328,mapping!$D$3:$J$200,5,FALSE),0)</f>
        <v>اتوبيس 28</v>
      </c>
      <c r="K328" s="63">
        <f>IF(W328=mapping!$N$1,IFERROR(VLOOKUP(Table4[[#This Row],[Column1]],mapping!A:L,11,FALSE),0),IF(W328&gt;mapping!$N$1,IFERROR(VLOOKUP(Table4[[#This Row],[Column1]],mapping!A:L,11,FALSE),0),))</f>
        <v>2448</v>
      </c>
      <c r="L328" s="139">
        <v>1</v>
      </c>
      <c r="M328" s="60">
        <f>IF(W328=mapping!$N$1,IFERROR(VLOOKUP(Table4[[#This Row],[Column1]],mapping!A:L,12,FALSE),0),IF(W328&gt;mapping!$N$1,IFERROR(VLOOKUP(Table4[[#This Row],[Column1]],mapping!A:L,12,FALSE),0),0))</f>
        <v>2500</v>
      </c>
      <c r="N328" s="58">
        <f>Table4[[#This Row],[ سعر اليومية ]]*3%*Table4[[#This Row],[عدد الدورات ]]</f>
        <v>73.44</v>
      </c>
      <c r="O328" s="56">
        <f>Table4[[#This Row],[ سعر اليومية ]]*Table4[[#This Row],[عدد الدورات ]]-N328</f>
        <v>2374.56</v>
      </c>
      <c r="P328" s="194"/>
      <c r="Q328" s="194"/>
      <c r="R328" s="194"/>
      <c r="S328" s="58">
        <f>(Table4[[#This Row],[سعر يومية السائق]]*Table4[[#This Row],[عدد الدورات ]])-SUM(Table4[[#This Row],[سلف ]:[خصم ]])+Table4[[#This Row],[اضافي ]]</f>
        <v>2500</v>
      </c>
      <c r="U328" s="58">
        <f>Table4[[#This Row],[ سعر اليومية ]]*Table4[[#This Row],[عدد الدورات ]]-Table4[[#This Row],[سعر يومية السائق]]*L328</f>
        <v>-52</v>
      </c>
      <c r="V328" s="58">
        <f>U328-Table4[[#This Row],[W/H  3%]]</f>
        <v>-125.44</v>
      </c>
      <c r="W328" s="66" t="str">
        <f>Table4[[#This Row],[اليوم]]&amp;Table4[[#This Row],[الشهر ]]&amp;Table4[[#This Row],[العام]]</f>
        <v>452026</v>
      </c>
      <c r="X328" s="66" t="s">
        <v>304</v>
      </c>
    </row>
    <row r="329" spans="1:24" x14ac:dyDescent="0.3">
      <c r="A329" s="62">
        <v>4</v>
      </c>
      <c r="B329" s="62">
        <v>5</v>
      </c>
      <c r="C329" s="62">
        <v>2026</v>
      </c>
      <c r="D329" s="41" t="str">
        <f t="shared" si="35"/>
        <v>عبد الرحمن1الهرم سعوديدريماتوبيس 28</v>
      </c>
      <c r="E329" s="4">
        <v>5003</v>
      </c>
      <c r="F329" s="41" t="str">
        <f>VLOOKUP(E329,mapping!C:J,2,FALSE)</f>
        <v>عبد الرحمن1</v>
      </c>
      <c r="G329" s="41" t="str">
        <f>IFERROR(VLOOKUP(F329,mapping!$D$3:$J$200,2,FALSE),0)</f>
        <v xml:space="preserve">الهرم </v>
      </c>
      <c r="H329" s="41" t="str">
        <f>IFERROR(VLOOKUP(F329,mapping!$D$3:$J$200,3,FALSE),0)</f>
        <v>سعودي</v>
      </c>
      <c r="I329" s="41" t="str">
        <f>IFERROR(VLOOKUP(F329,mapping!$D$3:$J$200,4,FALSE),0)</f>
        <v>دريم</v>
      </c>
      <c r="J329" s="41" t="str">
        <f>IFERROR(VLOOKUP(F329,mapping!$D$3:$J$200,5,FALSE),0)</f>
        <v>اتوبيس 28</v>
      </c>
      <c r="K329" s="63">
        <f>IF(W329=mapping!$N$1,IFERROR(VLOOKUP(Table4[[#This Row],[Column1]],mapping!A:L,11,FALSE),0),IF(W329&gt;mapping!$N$1,IFERROR(VLOOKUP(Table4[[#This Row],[Column1]],mapping!A:L,11,FALSE),0),))</f>
        <v>994</v>
      </c>
      <c r="L329" s="139">
        <v>1</v>
      </c>
      <c r="M329" s="60">
        <f>IF(W329=mapping!$N$1,IFERROR(VLOOKUP(Table4[[#This Row],[Column1]],mapping!A:L,12,FALSE),0),IF(W329&gt;mapping!$N$1,IFERROR(VLOOKUP(Table4[[#This Row],[Column1]],mapping!A:L,12,FALSE),0),0))</f>
        <v>850</v>
      </c>
      <c r="N329" s="58">
        <f>Table4[[#This Row],[ سعر اليومية ]]*3%*Table4[[#This Row],[عدد الدورات ]]</f>
        <v>29.82</v>
      </c>
      <c r="O329" s="56">
        <f>Table4[[#This Row],[ سعر اليومية ]]*Table4[[#This Row],[عدد الدورات ]]-N329</f>
        <v>964.18</v>
      </c>
      <c r="P329" s="194"/>
      <c r="Q329" s="194"/>
      <c r="R329" s="194"/>
      <c r="S329" s="58">
        <f>(Table4[[#This Row],[سعر يومية السائق]]*Table4[[#This Row],[عدد الدورات ]])-SUM(Table4[[#This Row],[سلف ]:[خصم ]])+Table4[[#This Row],[اضافي ]]</f>
        <v>850</v>
      </c>
      <c r="U329" s="58">
        <f>Table4[[#This Row],[ سعر اليومية ]]*Table4[[#This Row],[عدد الدورات ]]-Table4[[#This Row],[سعر يومية السائق]]*L329</f>
        <v>144</v>
      </c>
      <c r="V329" s="58">
        <f>U329-Table4[[#This Row],[W/H  3%]]</f>
        <v>114.18</v>
      </c>
      <c r="W329" s="66" t="str">
        <f>Table4[[#This Row],[اليوم]]&amp;Table4[[#This Row],[الشهر ]]&amp;Table4[[#This Row],[العام]]</f>
        <v>452026</v>
      </c>
      <c r="X329" s="66" t="s">
        <v>304</v>
      </c>
    </row>
    <row r="330" spans="1:24" x14ac:dyDescent="0.3">
      <c r="A330" s="62">
        <v>4</v>
      </c>
      <c r="B330" s="62">
        <v>5</v>
      </c>
      <c r="C330" s="62">
        <v>2026</v>
      </c>
      <c r="D330" s="41" t="str">
        <f t="shared" si="35"/>
        <v>عبد الرحمن2المؤسسةسعوديدريماتوبيس 28</v>
      </c>
      <c r="E330" s="4">
        <v>5004</v>
      </c>
      <c r="F330" s="41" t="str">
        <f>VLOOKUP(E330,mapping!C:J,2,FALSE)</f>
        <v>عبد الرحمن2</v>
      </c>
      <c r="G330" s="41" t="str">
        <f>IFERROR(VLOOKUP(F330,mapping!$D$3:$J$200,2,FALSE),0)</f>
        <v>المؤسسة</v>
      </c>
      <c r="H330" s="41" t="str">
        <f>IFERROR(VLOOKUP(F330,mapping!$D$3:$J$200,3,FALSE),0)</f>
        <v>سعودي</v>
      </c>
      <c r="I330" s="41" t="str">
        <f>IFERROR(VLOOKUP(F330,mapping!$D$3:$J$200,4,FALSE),0)</f>
        <v>دريم</v>
      </c>
      <c r="J330" s="41" t="str">
        <f>IFERROR(VLOOKUP(F330,mapping!$D$3:$J$200,5,FALSE),0)</f>
        <v>اتوبيس 28</v>
      </c>
      <c r="K330" s="63">
        <f>IF(W330=mapping!$N$1,IFERROR(VLOOKUP(Table4[[#This Row],[Column1]],mapping!A:L,11,FALSE),0),IF(W330&gt;mapping!$N$1,IFERROR(VLOOKUP(Table4[[#This Row],[Column1]],mapping!A:L,11,FALSE),0),))</f>
        <v>994</v>
      </c>
      <c r="L330" s="139">
        <v>1</v>
      </c>
      <c r="M330" s="60">
        <f>IF(W330=mapping!$N$1,IFERROR(VLOOKUP(Table4[[#This Row],[Column1]],mapping!A:L,12,FALSE),0),IF(W330&gt;mapping!$N$1,IFERROR(VLOOKUP(Table4[[#This Row],[Column1]],mapping!A:L,12,FALSE),0),0))</f>
        <v>850</v>
      </c>
      <c r="N330" s="58">
        <f>Table4[[#This Row],[ سعر اليومية ]]*3%*Table4[[#This Row],[عدد الدورات ]]</f>
        <v>29.82</v>
      </c>
      <c r="O330" s="56">
        <f>Table4[[#This Row],[ سعر اليومية ]]*Table4[[#This Row],[عدد الدورات ]]-N330</f>
        <v>964.18</v>
      </c>
      <c r="P330" s="194"/>
      <c r="Q330" s="194"/>
      <c r="R330" s="194"/>
      <c r="S330" s="58">
        <f>(Table4[[#This Row],[سعر يومية السائق]]*Table4[[#This Row],[عدد الدورات ]])-SUM(Table4[[#This Row],[سلف ]:[خصم ]])+Table4[[#This Row],[اضافي ]]</f>
        <v>850</v>
      </c>
      <c r="U330" s="58">
        <f>Table4[[#This Row],[ سعر اليومية ]]*Table4[[#This Row],[عدد الدورات ]]-Table4[[#This Row],[سعر يومية السائق]]*L330</f>
        <v>144</v>
      </c>
      <c r="V330" s="58">
        <f>U330-Table4[[#This Row],[W/H  3%]]</f>
        <v>114.18</v>
      </c>
      <c r="W330" s="66" t="str">
        <f>Table4[[#This Row],[اليوم]]&amp;Table4[[#This Row],[الشهر ]]&amp;Table4[[#This Row],[العام]]</f>
        <v>452026</v>
      </c>
      <c r="X330" s="66" t="s">
        <v>304</v>
      </c>
    </row>
    <row r="331" spans="1:24" x14ac:dyDescent="0.3">
      <c r="A331" s="62">
        <v>4</v>
      </c>
      <c r="B331" s="62">
        <v>5</v>
      </c>
      <c r="C331" s="62">
        <v>2026</v>
      </c>
      <c r="D331" s="41" t="str">
        <f t="shared" si="35"/>
        <v>فرج 1حلوانسعوديهايد باركاتوبيس 28</v>
      </c>
      <c r="E331" s="4">
        <v>5005</v>
      </c>
      <c r="F331" s="41" t="str">
        <f>VLOOKUP(E331,mapping!C:J,2,FALSE)</f>
        <v>فرج 1</v>
      </c>
      <c r="G331" s="41" t="str">
        <f>IFERROR(VLOOKUP(F331,mapping!$D$3:$J$200,2,FALSE),0)</f>
        <v>حلوان</v>
      </c>
      <c r="H331" s="41" t="str">
        <f>IFERROR(VLOOKUP(F331,mapping!$D$3:$J$200,3,FALSE),0)</f>
        <v>سعودي</v>
      </c>
      <c r="I331" s="41" t="str">
        <f>IFERROR(VLOOKUP(F331,mapping!$D$3:$J$200,4,FALSE),0)</f>
        <v>هايد بارك</v>
      </c>
      <c r="J331" s="41" t="str">
        <f>IFERROR(VLOOKUP(F331,mapping!$D$3:$J$200,5,FALSE),0)</f>
        <v>اتوبيس 28</v>
      </c>
      <c r="K331" s="63">
        <f>IF(W331=mapping!$N$1,IFERROR(VLOOKUP(Table4[[#This Row],[Column1]],mapping!A:L,11,FALSE),0),IF(W331&gt;mapping!$N$1,IFERROR(VLOOKUP(Table4[[#This Row],[Column1]],mapping!A:L,11,FALSE),0),))</f>
        <v>4634</v>
      </c>
      <c r="L331" s="139">
        <v>1</v>
      </c>
      <c r="M331" s="60">
        <f>IF(W331=mapping!$N$1,IFERROR(VLOOKUP(Table4[[#This Row],[Column1]],mapping!A:L,12,FALSE),0),IF(W331&gt;mapping!$N$1,IFERROR(VLOOKUP(Table4[[#This Row],[Column1]],mapping!A:L,12,FALSE),0),0))</f>
        <v>3750</v>
      </c>
      <c r="N331" s="58">
        <f>Table4[[#This Row],[ سعر اليومية ]]*3%*Table4[[#This Row],[عدد الدورات ]]</f>
        <v>139.01999999999998</v>
      </c>
      <c r="O331" s="56">
        <f>Table4[[#This Row],[ سعر اليومية ]]*Table4[[#This Row],[عدد الدورات ]]-N331</f>
        <v>4494.9799999999996</v>
      </c>
      <c r="P331" s="194"/>
      <c r="Q331" s="194"/>
      <c r="R331" s="194"/>
      <c r="S331" s="58">
        <f>(Table4[[#This Row],[سعر يومية السائق]]*Table4[[#This Row],[عدد الدورات ]])-SUM(Table4[[#This Row],[سلف ]:[خصم ]])+Table4[[#This Row],[اضافي ]]</f>
        <v>3750</v>
      </c>
      <c r="U331" s="58">
        <f>Table4[[#This Row],[ سعر اليومية ]]*Table4[[#This Row],[عدد الدورات ]]-Table4[[#This Row],[سعر يومية السائق]]*L331</f>
        <v>884</v>
      </c>
      <c r="V331" s="58">
        <f>U331-Table4[[#This Row],[W/H  3%]]</f>
        <v>744.98</v>
      </c>
      <c r="W331" s="66" t="str">
        <f>Table4[[#This Row],[اليوم]]&amp;Table4[[#This Row],[الشهر ]]&amp;Table4[[#This Row],[العام]]</f>
        <v>452026</v>
      </c>
      <c r="X331" s="66" t="s">
        <v>304</v>
      </c>
    </row>
    <row r="332" spans="1:24" x14ac:dyDescent="0.3">
      <c r="A332" s="62">
        <v>4</v>
      </c>
      <c r="B332" s="62">
        <v>5</v>
      </c>
      <c r="C332" s="62">
        <v>2026</v>
      </c>
      <c r="D332" s="41" t="str">
        <f t="shared" si="35"/>
        <v>فرج 6حلوان مبيتسعوديهايد باركاتوبيس 28</v>
      </c>
      <c r="E332" s="4">
        <v>5029</v>
      </c>
      <c r="F332" s="41" t="str">
        <f>VLOOKUP(E332,mapping!C:J,2,FALSE)</f>
        <v>فرج 6</v>
      </c>
      <c r="G332" s="41" t="str">
        <f>IFERROR(VLOOKUP(F332,mapping!$D$3:$J$200,2,FALSE),0)</f>
        <v>حلوان مبيت</v>
      </c>
      <c r="H332" s="41" t="str">
        <f>IFERROR(VLOOKUP(F332,mapping!$D$3:$J$200,3,FALSE),0)</f>
        <v>سعودي</v>
      </c>
      <c r="I332" s="41" t="str">
        <f>IFERROR(VLOOKUP(F332,mapping!$D$3:$J$200,4,FALSE),0)</f>
        <v>هايد بارك</v>
      </c>
      <c r="J332" s="41" t="str">
        <f>IFERROR(VLOOKUP(F332,mapping!$D$3:$J$200,5,FALSE),0)</f>
        <v>اتوبيس 28</v>
      </c>
      <c r="K332" s="63">
        <f>IF(W332=mapping!$N$1,IFERROR(VLOOKUP(Table4[[#This Row],[Column1]],mapping!A:L,11,FALSE),0),IF(W332&gt;mapping!$N$1,IFERROR(VLOOKUP(Table4[[#This Row],[Column1]],mapping!A:L,11,FALSE),0),))</f>
        <v>1482</v>
      </c>
      <c r="L332" s="139">
        <v>1</v>
      </c>
      <c r="M332" s="60">
        <f>IF(W332=mapping!$N$1,IFERROR(VLOOKUP(Table4[[#This Row],[Column1]],mapping!A:L,12,FALSE),0),IF(W332&gt;mapping!$N$1,IFERROR(VLOOKUP(Table4[[#This Row],[Column1]],mapping!A:L,12,FALSE),0),0))</f>
        <v>750</v>
      </c>
      <c r="N332" s="58">
        <f>Table4[[#This Row],[ سعر اليومية ]]*3%*Table4[[#This Row],[عدد الدورات ]]</f>
        <v>44.46</v>
      </c>
      <c r="O332" s="56">
        <f>Table4[[#This Row],[ سعر اليومية ]]*Table4[[#This Row],[عدد الدورات ]]-N332</f>
        <v>1437.54</v>
      </c>
      <c r="P332" s="194"/>
      <c r="Q332" s="194"/>
      <c r="R332" s="194"/>
      <c r="S332" s="58">
        <f>(Table4[[#This Row],[سعر يومية السائق]]*Table4[[#This Row],[عدد الدورات ]])-SUM(Table4[[#This Row],[سلف ]:[خصم ]])+Table4[[#This Row],[اضافي ]]</f>
        <v>750</v>
      </c>
      <c r="U332" s="58">
        <f>Table4[[#This Row],[ سعر اليومية ]]*Table4[[#This Row],[عدد الدورات ]]-Table4[[#This Row],[سعر يومية السائق]]*L332</f>
        <v>732</v>
      </c>
      <c r="V332" s="58">
        <f>U332-Table4[[#This Row],[W/H  3%]]</f>
        <v>687.54</v>
      </c>
      <c r="W332" s="66" t="str">
        <f>Table4[[#This Row],[اليوم]]&amp;Table4[[#This Row],[الشهر ]]&amp;Table4[[#This Row],[العام]]</f>
        <v>452026</v>
      </c>
      <c r="X332" s="66" t="s">
        <v>304</v>
      </c>
    </row>
    <row r="333" spans="1:24" x14ac:dyDescent="0.3">
      <c r="A333" s="62">
        <v>4</v>
      </c>
      <c r="B333" s="62">
        <v>5</v>
      </c>
      <c r="C333" s="62">
        <v>2026</v>
      </c>
      <c r="D333" s="41" t="str">
        <f t="shared" si="35"/>
        <v>ممدوح كيلاني 3القومية سعوديهايد باركميكروباص صيني</v>
      </c>
      <c r="E333" s="4">
        <v>5006</v>
      </c>
      <c r="F333" s="41" t="str">
        <f>VLOOKUP(E333,mapping!C:J,2,FALSE)</f>
        <v>ممدوح كيلاني 3</v>
      </c>
      <c r="G333" s="41" t="str">
        <f>IFERROR(VLOOKUP(F333,mapping!$D$3:$J$200,2,FALSE),0)</f>
        <v xml:space="preserve">القومية </v>
      </c>
      <c r="H333" s="41" t="str">
        <f>IFERROR(VLOOKUP(F333,mapping!$D$3:$J$200,3,FALSE),0)</f>
        <v>سعودي</v>
      </c>
      <c r="I333" s="41" t="str">
        <f>IFERROR(VLOOKUP(F333,mapping!$D$3:$J$200,4,FALSE),0)</f>
        <v>هايد بارك</v>
      </c>
      <c r="J333" s="41" t="str">
        <f>IFERROR(VLOOKUP(F333,mapping!$D$3:$J$200,5,FALSE),0)</f>
        <v>ميكروباص صيني</v>
      </c>
      <c r="K333" s="63">
        <f>IF(W333=mapping!$N$1,IFERROR(VLOOKUP(Table4[[#This Row],[Column1]],mapping!A:L,11,FALSE),0),IF(W333&gt;mapping!$N$1,IFERROR(VLOOKUP(Table4[[#This Row],[Column1]],mapping!A:L,11,FALSE),0),))</f>
        <v>2965</v>
      </c>
      <c r="L333" s="139">
        <v>1</v>
      </c>
      <c r="M333" s="60">
        <f>IF(W333=mapping!$N$1,IFERROR(VLOOKUP(Table4[[#This Row],[Column1]],mapping!A:L,12,FALSE),0),IF(W333&gt;mapping!$N$1,IFERROR(VLOOKUP(Table4[[#This Row],[Column1]],mapping!A:L,12,FALSE),0),0))</f>
        <v>2500</v>
      </c>
      <c r="N333" s="58">
        <f>Table4[[#This Row],[ سعر اليومية ]]*3%*Table4[[#This Row],[عدد الدورات ]]</f>
        <v>88.95</v>
      </c>
      <c r="O333" s="56">
        <f>Table4[[#This Row],[ سعر اليومية ]]*Table4[[#This Row],[عدد الدورات ]]-N333</f>
        <v>2876.05</v>
      </c>
      <c r="P333" s="194"/>
      <c r="Q333" s="194"/>
      <c r="R333" s="194"/>
      <c r="S333" s="58">
        <f>(Table4[[#This Row],[سعر يومية السائق]]*Table4[[#This Row],[عدد الدورات ]])-SUM(Table4[[#This Row],[سلف ]:[خصم ]])+Table4[[#This Row],[اضافي ]]</f>
        <v>2500</v>
      </c>
      <c r="U333" s="58">
        <f>Table4[[#This Row],[ سعر اليومية ]]*Table4[[#This Row],[عدد الدورات ]]-Table4[[#This Row],[سعر يومية السائق]]*L333</f>
        <v>465</v>
      </c>
      <c r="V333" s="58">
        <f>U333-Table4[[#This Row],[W/H  3%]]</f>
        <v>376.05</v>
      </c>
      <c r="W333" s="66" t="str">
        <f>Table4[[#This Row],[اليوم]]&amp;Table4[[#This Row],[الشهر ]]&amp;Table4[[#This Row],[العام]]</f>
        <v>452026</v>
      </c>
      <c r="X333" s="66" t="s">
        <v>304</v>
      </c>
    </row>
    <row r="334" spans="1:24" x14ac:dyDescent="0.3">
      <c r="A334" s="62">
        <v>4</v>
      </c>
      <c r="B334" s="62">
        <v>5</v>
      </c>
      <c r="C334" s="62">
        <v>2026</v>
      </c>
      <c r="D334" s="41" t="str">
        <f t="shared" si="35"/>
        <v>محمد جمال طوسونالمنيبسعوديهايد باركاتوبيس 28</v>
      </c>
      <c r="E334" s="4">
        <v>5025</v>
      </c>
      <c r="F334" s="41" t="str">
        <f>VLOOKUP(E334,mapping!C:J,2,FALSE)</f>
        <v>محمد جمال طوسون</v>
      </c>
      <c r="G334" s="41" t="str">
        <f>IFERROR(VLOOKUP(F334,mapping!$D$3:$J$200,2,FALSE),0)</f>
        <v>المنيب</v>
      </c>
      <c r="H334" s="41" t="str">
        <f>IFERROR(VLOOKUP(F334,mapping!$D$3:$J$200,3,FALSE),0)</f>
        <v>سعودي</v>
      </c>
      <c r="I334" s="41" t="str">
        <f>IFERROR(VLOOKUP(F334,mapping!$D$3:$J$200,4,FALSE),0)</f>
        <v>هايد بارك</v>
      </c>
      <c r="J334" s="41" t="str">
        <f>IFERROR(VLOOKUP(F334,mapping!$D$3:$J$200,5,FALSE),0)</f>
        <v>اتوبيس 28</v>
      </c>
      <c r="K334" s="63">
        <f>IF(W334=mapping!$N$1,IFERROR(VLOOKUP(Table4[[#This Row],[Column1]],mapping!A:L,11,FALSE),0),IF(W334&gt;mapping!$N$1,IFERROR(VLOOKUP(Table4[[#This Row],[Column1]],mapping!A:L,11,FALSE),0),))</f>
        <v>4634</v>
      </c>
      <c r="L334" s="139">
        <v>1</v>
      </c>
      <c r="M334" s="60">
        <f>IF(W334=mapping!$N$1,IFERROR(VLOOKUP(Table4[[#This Row],[Column1]],mapping!A:L,12,FALSE),0),IF(W334&gt;mapping!$N$1,IFERROR(VLOOKUP(Table4[[#This Row],[Column1]],mapping!A:L,12,FALSE),0),0))</f>
        <v>3800</v>
      </c>
      <c r="N334" s="58">
        <f>Table4[[#This Row],[ سعر اليومية ]]*3%*Table4[[#This Row],[عدد الدورات ]]</f>
        <v>139.01999999999998</v>
      </c>
      <c r="O334" s="56">
        <f>Table4[[#This Row],[ سعر اليومية ]]*Table4[[#This Row],[عدد الدورات ]]-N334</f>
        <v>4494.9799999999996</v>
      </c>
      <c r="P334" s="194"/>
      <c r="Q334" s="194"/>
      <c r="R334" s="194"/>
      <c r="S334" s="58">
        <f>(Table4[[#This Row],[سعر يومية السائق]]*Table4[[#This Row],[عدد الدورات ]])-SUM(Table4[[#This Row],[سلف ]:[خصم ]])+Table4[[#This Row],[اضافي ]]</f>
        <v>3800</v>
      </c>
      <c r="U334" s="58">
        <f>Table4[[#This Row],[ سعر اليومية ]]*Table4[[#This Row],[عدد الدورات ]]-Table4[[#This Row],[سعر يومية السائق]]*L334</f>
        <v>834</v>
      </c>
      <c r="V334" s="58">
        <f>U334-Table4[[#This Row],[W/H  3%]]</f>
        <v>694.98</v>
      </c>
      <c r="W334" s="66" t="str">
        <f>Table4[[#This Row],[اليوم]]&amp;Table4[[#This Row],[الشهر ]]&amp;Table4[[#This Row],[العام]]</f>
        <v>452026</v>
      </c>
      <c r="X334" s="66" t="s">
        <v>304</v>
      </c>
    </row>
    <row r="335" spans="1:24" x14ac:dyDescent="0.3">
      <c r="A335" s="62">
        <v>4</v>
      </c>
      <c r="B335" s="62">
        <v>5</v>
      </c>
      <c r="C335" s="62">
        <v>2026</v>
      </c>
      <c r="D335" s="41" t="str">
        <f t="shared" si="35"/>
        <v>مصطفي رشدي1المنيب 2 ورديةسعوديميفيداميكروباص صيني</v>
      </c>
      <c r="E335" s="4">
        <v>5007</v>
      </c>
      <c r="F335" s="41" t="str">
        <f>VLOOKUP(E335,mapping!C:J,2,FALSE)</f>
        <v>مصطفي رشدي1</v>
      </c>
      <c r="G335" s="41" t="str">
        <f>IFERROR(VLOOKUP(F335,mapping!$D$3:$J$200,2,FALSE),0)</f>
        <v>المنيب 2 وردية</v>
      </c>
      <c r="H335" s="41" t="str">
        <f>IFERROR(VLOOKUP(F335,mapping!$D$3:$J$200,3,FALSE),0)</f>
        <v>سعودي</v>
      </c>
      <c r="I335" s="41" t="str">
        <f>IFERROR(VLOOKUP(F335,mapping!$D$3:$J$200,4,FALSE),0)</f>
        <v>ميفيدا</v>
      </c>
      <c r="J335" s="41" t="str">
        <f>IFERROR(VLOOKUP(F335,mapping!$D$3:$J$200,5,FALSE),0)</f>
        <v>ميكروباص صيني</v>
      </c>
      <c r="K335" s="63">
        <f>IF(W335=mapping!$N$1,IFERROR(VLOOKUP(Table4[[#This Row],[Column1]],mapping!A:L,11,FALSE),0),IF(W335&gt;mapping!$N$1,IFERROR(VLOOKUP(Table4[[#This Row],[Column1]],mapping!A:L,11,FALSE),0),))</f>
        <v>2965</v>
      </c>
      <c r="L335" s="139">
        <v>1</v>
      </c>
      <c r="M335" s="60">
        <f>IF(W335=mapping!$N$1,IFERROR(VLOOKUP(Table4[[#This Row],[Column1]],mapping!A:L,12,FALSE),0),IF(W335&gt;mapping!$N$1,IFERROR(VLOOKUP(Table4[[#This Row],[Column1]],mapping!A:L,12,FALSE),0),0))</f>
        <v>2150</v>
      </c>
      <c r="N335" s="58">
        <f>Table4[[#This Row],[ سعر اليومية ]]*3%*Table4[[#This Row],[عدد الدورات ]]</f>
        <v>88.95</v>
      </c>
      <c r="O335" s="56">
        <f>Table4[[#This Row],[ سعر اليومية ]]*Table4[[#This Row],[عدد الدورات ]]-N335</f>
        <v>2876.05</v>
      </c>
      <c r="P335" s="194"/>
      <c r="Q335" s="194"/>
      <c r="R335" s="194"/>
      <c r="S335" s="58">
        <f>(Table4[[#This Row],[سعر يومية السائق]]*Table4[[#This Row],[عدد الدورات ]])-SUM(Table4[[#This Row],[سلف ]:[خصم ]])+Table4[[#This Row],[اضافي ]]</f>
        <v>2150</v>
      </c>
      <c r="U335" s="58">
        <f>Table4[[#This Row],[ سعر اليومية ]]*Table4[[#This Row],[عدد الدورات ]]-Table4[[#This Row],[سعر يومية السائق]]*L335</f>
        <v>815</v>
      </c>
      <c r="V335" s="58">
        <f>U335-Table4[[#This Row],[W/H  3%]]</f>
        <v>726.05</v>
      </c>
      <c r="W335" s="66" t="str">
        <f>Table4[[#This Row],[اليوم]]&amp;Table4[[#This Row],[الشهر ]]&amp;Table4[[#This Row],[العام]]</f>
        <v>452026</v>
      </c>
      <c r="X335" s="66" t="s">
        <v>304</v>
      </c>
    </row>
    <row r="336" spans="1:24" x14ac:dyDescent="0.3">
      <c r="A336" s="62">
        <v>4</v>
      </c>
      <c r="B336" s="62">
        <v>5</v>
      </c>
      <c r="C336" s="62">
        <v>2026</v>
      </c>
      <c r="D336" s="41" t="str">
        <f t="shared" si="35"/>
        <v>فرج 2حلوان 2 ورديةسعوديميفيداميكروباص صيني</v>
      </c>
      <c r="E336" s="4">
        <v>5009</v>
      </c>
      <c r="F336" s="41" t="str">
        <f>VLOOKUP(E336,mapping!C:J,2,FALSE)</f>
        <v>فرج 2</v>
      </c>
      <c r="G336" s="41" t="str">
        <f>IFERROR(VLOOKUP(F336,mapping!$D$3:$J$200,2,FALSE),0)</f>
        <v>حلوان 2 وردية</v>
      </c>
      <c r="H336" s="41" t="str">
        <f>IFERROR(VLOOKUP(F336,mapping!$D$3:$J$200,3,FALSE),0)</f>
        <v>سعودي</v>
      </c>
      <c r="I336" s="41" t="str">
        <f>IFERROR(VLOOKUP(F336,mapping!$D$3:$J$200,4,FALSE),0)</f>
        <v>ميفيدا</v>
      </c>
      <c r="J336" s="41" t="str">
        <f>IFERROR(VLOOKUP(F336,mapping!$D$3:$J$200,5,FALSE),0)</f>
        <v>ميكروباص صيني</v>
      </c>
      <c r="K336" s="63">
        <f>IF(W336=mapping!$N$1,IFERROR(VLOOKUP(Table4[[#This Row],[Column1]],mapping!A:L,11,FALSE),0),IF(W336&gt;mapping!$N$1,IFERROR(VLOOKUP(Table4[[#This Row],[Column1]],mapping!A:L,11,FALSE),0),))</f>
        <v>2965</v>
      </c>
      <c r="L336" s="139">
        <v>1</v>
      </c>
      <c r="M336" s="60">
        <f>IF(W336=mapping!$N$1,IFERROR(VLOOKUP(Table4[[#This Row],[Column1]],mapping!A:L,12,FALSE),0),IF(W336&gt;mapping!$N$1,IFERROR(VLOOKUP(Table4[[#This Row],[Column1]],mapping!A:L,12,FALSE),0),0))</f>
        <v>2250</v>
      </c>
      <c r="N336" s="58">
        <f>Table4[[#This Row],[ سعر اليومية ]]*3%*Table4[[#This Row],[عدد الدورات ]]</f>
        <v>88.95</v>
      </c>
      <c r="O336" s="56">
        <f>Table4[[#This Row],[ سعر اليومية ]]*Table4[[#This Row],[عدد الدورات ]]-N336</f>
        <v>2876.05</v>
      </c>
      <c r="P336" s="194"/>
      <c r="Q336" s="194"/>
      <c r="R336" s="194"/>
      <c r="S336" s="58">
        <f>(Table4[[#This Row],[سعر يومية السائق]]*Table4[[#This Row],[عدد الدورات ]])-SUM(Table4[[#This Row],[سلف ]:[خصم ]])+Table4[[#This Row],[اضافي ]]</f>
        <v>2250</v>
      </c>
      <c r="U336" s="58">
        <f>Table4[[#This Row],[ سعر اليومية ]]*Table4[[#This Row],[عدد الدورات ]]-Table4[[#This Row],[سعر يومية السائق]]*L336</f>
        <v>715</v>
      </c>
      <c r="V336" s="58">
        <f>U336-Table4[[#This Row],[W/H  3%]]</f>
        <v>626.04999999999995</v>
      </c>
      <c r="W336" s="66" t="str">
        <f>Table4[[#This Row],[اليوم]]&amp;Table4[[#This Row],[الشهر ]]&amp;Table4[[#This Row],[العام]]</f>
        <v>452026</v>
      </c>
      <c r="X336" s="66" t="s">
        <v>304</v>
      </c>
    </row>
    <row r="337" spans="1:24" x14ac:dyDescent="0.3">
      <c r="A337" s="62">
        <v>4</v>
      </c>
      <c r="B337" s="62">
        <v>5</v>
      </c>
      <c r="C337" s="62">
        <v>2026</v>
      </c>
      <c r="D337" s="41" t="str">
        <f t="shared" si="35"/>
        <v>فرج 3حلوان 2 ورديةسعوديالقطاميةاتوبيس 28</v>
      </c>
      <c r="E337" s="4">
        <v>5010</v>
      </c>
      <c r="F337" s="41" t="str">
        <f>VLOOKUP(E337,mapping!C:J,2,FALSE)</f>
        <v>فرج 3</v>
      </c>
      <c r="G337" s="41" t="str">
        <f>IFERROR(VLOOKUP(F337,mapping!$D$3:$J$200,2,FALSE),0)</f>
        <v>حلوان 2 وردية</v>
      </c>
      <c r="H337" s="41" t="str">
        <f>IFERROR(VLOOKUP(F337,mapping!$D$3:$J$200,3,FALSE),0)</f>
        <v>سعودي</v>
      </c>
      <c r="I337" s="41" t="str">
        <f>IFERROR(VLOOKUP(F337,mapping!$D$3:$J$200,4,FALSE),0)</f>
        <v>القطامية</v>
      </c>
      <c r="J337" s="41" t="str">
        <f>IFERROR(VLOOKUP(F337,mapping!$D$3:$J$200,5,FALSE),0)</f>
        <v>اتوبيس 28</v>
      </c>
      <c r="K337" s="63">
        <f>IF(W337=mapping!$N$1,IFERROR(VLOOKUP(Table4[[#This Row],[Column1]],mapping!A:L,11,FALSE),0),IF(W337&gt;mapping!$N$1,IFERROR(VLOOKUP(Table4[[#This Row],[Column1]],mapping!A:L,11,FALSE),0),))</f>
        <v>3415</v>
      </c>
      <c r="L337" s="139">
        <v>1</v>
      </c>
      <c r="M337" s="60">
        <f>IF(W337=mapping!$N$1,IFERROR(VLOOKUP(Table4[[#This Row],[Column1]],mapping!A:L,12,FALSE),0),IF(W337&gt;mapping!$N$1,IFERROR(VLOOKUP(Table4[[#This Row],[Column1]],mapping!A:L,12,FALSE),0),0))</f>
        <v>3400</v>
      </c>
      <c r="N337" s="58">
        <f>Table4[[#This Row],[ سعر اليومية ]]*3%*Table4[[#This Row],[عدد الدورات ]]</f>
        <v>102.45</v>
      </c>
      <c r="O337" s="56">
        <f>Table4[[#This Row],[ سعر اليومية ]]*Table4[[#This Row],[عدد الدورات ]]-N337</f>
        <v>3312.55</v>
      </c>
      <c r="P337" s="194"/>
      <c r="Q337" s="194"/>
      <c r="R337" s="194"/>
      <c r="S337" s="58">
        <f>(Table4[[#This Row],[سعر يومية السائق]]*Table4[[#This Row],[عدد الدورات ]])-SUM(Table4[[#This Row],[سلف ]:[خصم ]])+Table4[[#This Row],[اضافي ]]</f>
        <v>3400</v>
      </c>
      <c r="U337" s="58">
        <f>Table4[[#This Row],[ سعر اليومية ]]*Table4[[#This Row],[عدد الدورات ]]-Table4[[#This Row],[سعر يومية السائق]]*L337</f>
        <v>15</v>
      </c>
      <c r="V337" s="58">
        <f>U337-Table4[[#This Row],[W/H  3%]]</f>
        <v>-87.45</v>
      </c>
      <c r="W337" s="66" t="str">
        <f>Table4[[#This Row],[اليوم]]&amp;Table4[[#This Row],[الشهر ]]&amp;Table4[[#This Row],[العام]]</f>
        <v>452026</v>
      </c>
      <c r="X337" s="66" t="s">
        <v>304</v>
      </c>
    </row>
    <row r="338" spans="1:24" x14ac:dyDescent="0.3">
      <c r="A338" s="62">
        <v>4</v>
      </c>
      <c r="B338" s="62">
        <v>5</v>
      </c>
      <c r="C338" s="62">
        <v>2026</v>
      </c>
      <c r="D338" s="41" t="str">
        <f t="shared" si="35"/>
        <v>فرج 4مايو ورديةسعوديالقطاميةميكروباص</v>
      </c>
      <c r="E338" s="4">
        <v>5011</v>
      </c>
      <c r="F338" s="41" t="str">
        <f>VLOOKUP(E338,mapping!C:J,2,FALSE)</f>
        <v>فرج 4</v>
      </c>
      <c r="G338" s="41" t="str">
        <f>IFERROR(VLOOKUP(F338,mapping!$D$3:$J$200,2,FALSE),0)</f>
        <v>مايو وردية</v>
      </c>
      <c r="H338" s="41" t="str">
        <f>IFERROR(VLOOKUP(F338,mapping!$D$3:$J$200,3,FALSE),0)</f>
        <v>سعودي</v>
      </c>
      <c r="I338" s="41" t="str">
        <f>IFERROR(VLOOKUP(F338,mapping!$D$3:$J$200,4,FALSE),0)</f>
        <v>القطامية</v>
      </c>
      <c r="J338" s="41" t="str">
        <f>IFERROR(VLOOKUP(F338,mapping!$D$3:$J$200,5,FALSE),0)</f>
        <v>ميكروباص</v>
      </c>
      <c r="K338" s="63">
        <f>IF(W338=mapping!$N$1,IFERROR(VLOOKUP(Table4[[#This Row],[Column1]],mapping!A:L,11,FALSE),0),IF(W338&gt;mapping!$N$1,IFERROR(VLOOKUP(Table4[[#This Row],[Column1]],mapping!A:L,11,FALSE),0),))</f>
        <v>1222</v>
      </c>
      <c r="L338" s="139">
        <v>1</v>
      </c>
      <c r="M338" s="60">
        <f>IF(W338=mapping!$N$1,IFERROR(VLOOKUP(Table4[[#This Row],[Column1]],mapping!A:L,12,FALSE),0),IF(W338&gt;mapping!$N$1,IFERROR(VLOOKUP(Table4[[#This Row],[Column1]],mapping!A:L,12,FALSE),0),0))</f>
        <v>1180</v>
      </c>
      <c r="N338" s="58">
        <f>Table4[[#This Row],[ سعر اليومية ]]*3%*Table4[[#This Row],[عدد الدورات ]]</f>
        <v>36.659999999999997</v>
      </c>
      <c r="O338" s="56">
        <f>Table4[[#This Row],[ سعر اليومية ]]*Table4[[#This Row],[عدد الدورات ]]-N338</f>
        <v>1185.3399999999999</v>
      </c>
      <c r="P338" s="194"/>
      <c r="Q338" s="194"/>
      <c r="R338" s="194"/>
      <c r="S338" s="58">
        <f>(Table4[[#This Row],[سعر يومية السائق]]*Table4[[#This Row],[عدد الدورات ]])-SUM(Table4[[#This Row],[سلف ]:[خصم ]])+Table4[[#This Row],[اضافي ]]</f>
        <v>1180</v>
      </c>
      <c r="U338" s="58">
        <f>Table4[[#This Row],[ سعر اليومية ]]*Table4[[#This Row],[عدد الدورات ]]-Table4[[#This Row],[سعر يومية السائق]]*L338</f>
        <v>42</v>
      </c>
      <c r="V338" s="58">
        <f>U338-Table4[[#This Row],[W/H  3%]]</f>
        <v>5.3400000000000034</v>
      </c>
      <c r="W338" s="66" t="str">
        <f>Table4[[#This Row],[اليوم]]&amp;Table4[[#This Row],[الشهر ]]&amp;Table4[[#This Row],[العام]]</f>
        <v>452026</v>
      </c>
      <c r="X338" s="66" t="s">
        <v>304</v>
      </c>
    </row>
    <row r="339" spans="1:24" x14ac:dyDescent="0.3">
      <c r="A339" s="62">
        <v>4</v>
      </c>
      <c r="B339" s="62">
        <v>5</v>
      </c>
      <c r="C339" s="62">
        <v>2026</v>
      </c>
      <c r="D339" s="41" t="str">
        <f t="shared" si="35"/>
        <v>مصطفي رشدي3المنيب5شفتسعوديالقطاميةاتوبيس 28</v>
      </c>
      <c r="E339" s="4">
        <v>5012</v>
      </c>
      <c r="F339" s="41" t="str">
        <f>VLOOKUP(E339,mapping!C:J,2,FALSE)</f>
        <v>مصطفي رشدي3</v>
      </c>
      <c r="G339" s="41" t="str">
        <f>IFERROR(VLOOKUP(F339,mapping!$D$3:$J$200,2,FALSE),0)</f>
        <v>المنيب5شفت</v>
      </c>
      <c r="H339" s="41" t="str">
        <f>IFERROR(VLOOKUP(F339,mapping!$D$3:$J$200,3,FALSE),0)</f>
        <v>سعودي</v>
      </c>
      <c r="I339" s="41" t="str">
        <f>IFERROR(VLOOKUP(F339,mapping!$D$3:$J$200,4,FALSE),0)</f>
        <v>القطامية</v>
      </c>
      <c r="J339" s="41" t="str">
        <f>IFERROR(VLOOKUP(F339,mapping!$D$3:$J$200,5,FALSE),0)</f>
        <v>اتوبيس 28</v>
      </c>
      <c r="K339" s="63">
        <f>IF(W339=mapping!$N$1,IFERROR(VLOOKUP(Table4[[#This Row],[Column1]],mapping!A:L,11,FALSE),0),IF(W339&gt;mapping!$N$1,IFERROR(VLOOKUP(Table4[[#This Row],[Column1]],mapping!A:L,11,FALSE),0),))</f>
        <v>2649</v>
      </c>
      <c r="L339" s="139">
        <v>1</v>
      </c>
      <c r="M339" s="60">
        <f>IF(W339=mapping!$N$1,IFERROR(VLOOKUP(Table4[[#This Row],[Column1]],mapping!A:L,12,FALSE),0),IF(W339&gt;mapping!$N$1,IFERROR(VLOOKUP(Table4[[#This Row],[Column1]],mapping!A:L,12,FALSE),0),0))</f>
        <v>2060</v>
      </c>
      <c r="N339" s="58">
        <f>Table4[[#This Row],[ سعر اليومية ]]*3%*Table4[[#This Row],[عدد الدورات ]]</f>
        <v>79.47</v>
      </c>
      <c r="O339" s="56">
        <f>Table4[[#This Row],[ سعر اليومية ]]*Table4[[#This Row],[عدد الدورات ]]-N339</f>
        <v>2569.5300000000002</v>
      </c>
      <c r="P339" s="194"/>
      <c r="Q339" s="194"/>
      <c r="R339" s="194"/>
      <c r="S339" s="58">
        <f>(Table4[[#This Row],[سعر يومية السائق]]*Table4[[#This Row],[عدد الدورات ]])-SUM(Table4[[#This Row],[سلف ]:[خصم ]])+Table4[[#This Row],[اضافي ]]</f>
        <v>2060</v>
      </c>
      <c r="U339" s="58">
        <f>Table4[[#This Row],[ سعر اليومية ]]*Table4[[#This Row],[عدد الدورات ]]-Table4[[#This Row],[سعر يومية السائق]]*L339</f>
        <v>589</v>
      </c>
      <c r="V339" s="58">
        <f>U339-Table4[[#This Row],[W/H  3%]]</f>
        <v>509.53</v>
      </c>
      <c r="W339" s="66" t="str">
        <f>Table4[[#This Row],[اليوم]]&amp;Table4[[#This Row],[الشهر ]]&amp;Table4[[#This Row],[العام]]</f>
        <v>452026</v>
      </c>
      <c r="X339" s="66" t="s">
        <v>304</v>
      </c>
    </row>
    <row r="340" spans="1:24" x14ac:dyDescent="0.3">
      <c r="A340" s="62">
        <v>4</v>
      </c>
      <c r="B340" s="62">
        <v>5</v>
      </c>
      <c r="C340" s="62">
        <v>2026</v>
      </c>
      <c r="D340" s="41" t="str">
        <f t="shared" si="35"/>
        <v>مصطفي رشدي4المنيب Wصباحيةسعوديالقطاميةاتوبيس 28</v>
      </c>
      <c r="E340" s="4">
        <v>5013</v>
      </c>
      <c r="F340" s="41" t="str">
        <f>VLOOKUP(E340,mapping!C:J,2,FALSE)</f>
        <v>مصطفي رشدي4</v>
      </c>
      <c r="G340" s="41" t="str">
        <f>IFERROR(VLOOKUP(F340,mapping!$D$3:$J$200,2,FALSE),0)</f>
        <v>المنيب Wصباحية</v>
      </c>
      <c r="H340" s="41" t="str">
        <f>IFERROR(VLOOKUP(F340,mapping!$D$3:$J$200,3,FALSE),0)</f>
        <v>سعودي</v>
      </c>
      <c r="I340" s="41" t="str">
        <f>IFERROR(VLOOKUP(F340,mapping!$D$3:$J$200,4,FALSE),0)</f>
        <v>القطامية</v>
      </c>
      <c r="J340" s="41" t="str">
        <f>IFERROR(VLOOKUP(F340,mapping!$D$3:$J$200,5,FALSE),0)</f>
        <v>اتوبيس 28</v>
      </c>
      <c r="K340" s="63">
        <f>IF(W340=mapping!$N$1,IFERROR(VLOOKUP(Table4[[#This Row],[Column1]],mapping!A:L,11,FALSE),0),IF(W340&gt;mapping!$N$1,IFERROR(VLOOKUP(Table4[[#This Row],[Column1]],mapping!A:L,11,FALSE),0),))</f>
        <v>1059</v>
      </c>
      <c r="L340" s="139">
        <v>1</v>
      </c>
      <c r="M340" s="60">
        <f>IF(W340=mapping!$N$1,IFERROR(VLOOKUP(Table4[[#This Row],[Column1]],mapping!A:L,12,FALSE),0),IF(W340&gt;mapping!$N$1,IFERROR(VLOOKUP(Table4[[#This Row],[Column1]],mapping!A:L,12,FALSE),0),0))</f>
        <v>1000</v>
      </c>
      <c r="N340" s="58">
        <f>Table4[[#This Row],[ سعر اليومية ]]*3%*Table4[[#This Row],[عدد الدورات ]]</f>
        <v>31.77</v>
      </c>
      <c r="O340" s="56">
        <f>Table4[[#This Row],[ سعر اليومية ]]*Table4[[#This Row],[عدد الدورات ]]-N340</f>
        <v>1027.23</v>
      </c>
      <c r="P340" s="194"/>
      <c r="Q340" s="194"/>
      <c r="R340" s="194"/>
      <c r="S340" s="58">
        <f>(Table4[[#This Row],[سعر يومية السائق]]*Table4[[#This Row],[عدد الدورات ]])-SUM(Table4[[#This Row],[سلف ]:[خصم ]])+Table4[[#This Row],[اضافي ]]</f>
        <v>1000</v>
      </c>
      <c r="U340" s="58">
        <f>Table4[[#This Row],[ سعر اليومية ]]*Table4[[#This Row],[عدد الدورات ]]-Table4[[#This Row],[سعر يومية السائق]]*L340</f>
        <v>59</v>
      </c>
      <c r="V340" s="58">
        <f>U340-Table4[[#This Row],[W/H  3%]]</f>
        <v>27.23</v>
      </c>
      <c r="W340" s="66" t="str">
        <f>Table4[[#This Row],[اليوم]]&amp;Table4[[#This Row],[الشهر ]]&amp;Table4[[#This Row],[العام]]</f>
        <v>452026</v>
      </c>
      <c r="X340" s="66" t="s">
        <v>304</v>
      </c>
    </row>
    <row r="341" spans="1:24" x14ac:dyDescent="0.3">
      <c r="A341" s="62">
        <v>4</v>
      </c>
      <c r="B341" s="62">
        <v>5</v>
      </c>
      <c r="C341" s="62">
        <v>2026</v>
      </c>
      <c r="D341" s="41" t="str">
        <f t="shared" si="35"/>
        <v>مصطفي رشدي5صقر 2 ورديةسعوديالقطاميةاتوبيس 28</v>
      </c>
      <c r="E341" s="4">
        <v>5014</v>
      </c>
      <c r="F341" s="41" t="str">
        <f>VLOOKUP(E341,mapping!C:J,2,FALSE)</f>
        <v>مصطفي رشدي5</v>
      </c>
      <c r="G341" s="41" t="str">
        <f>IFERROR(VLOOKUP(F341,mapping!$D$3:$J$200,2,FALSE),0)</f>
        <v>صقر 2 وردية</v>
      </c>
      <c r="H341" s="41" t="str">
        <f>IFERROR(VLOOKUP(F341,mapping!$D$3:$J$200,3,FALSE),0)</f>
        <v>سعودي</v>
      </c>
      <c r="I341" s="41" t="str">
        <f>IFERROR(VLOOKUP(F341,mapping!$D$3:$J$200,4,FALSE),0)</f>
        <v>القطامية</v>
      </c>
      <c r="J341" s="41" t="str">
        <f>IFERROR(VLOOKUP(F341,mapping!$D$3:$J$200,5,FALSE),0)</f>
        <v>اتوبيس 28</v>
      </c>
      <c r="K341" s="63">
        <f>IF(W341=mapping!$N$1,IFERROR(VLOOKUP(Table4[[#This Row],[Column1]],mapping!A:L,11,FALSE),0),IF(W341&gt;mapping!$N$1,IFERROR(VLOOKUP(Table4[[#This Row],[Column1]],mapping!A:L,11,FALSE),0),))</f>
        <v>2120</v>
      </c>
      <c r="L341" s="139">
        <v>1</v>
      </c>
      <c r="M341" s="60">
        <f>IF(W341=mapping!$N$1,IFERROR(VLOOKUP(Table4[[#This Row],[Column1]],mapping!A:L,12,FALSE),0),IF(W341&gt;mapping!$N$1,IFERROR(VLOOKUP(Table4[[#This Row],[Column1]],mapping!A:L,12,FALSE),0),0))</f>
        <v>1780</v>
      </c>
      <c r="N341" s="58">
        <f>Table4[[#This Row],[ سعر اليومية ]]*3%*Table4[[#This Row],[عدد الدورات ]]</f>
        <v>63.599999999999994</v>
      </c>
      <c r="O341" s="56">
        <f>Table4[[#This Row],[ سعر اليومية ]]*Table4[[#This Row],[عدد الدورات ]]-N341</f>
        <v>2056.4</v>
      </c>
      <c r="P341" s="194"/>
      <c r="Q341" s="194"/>
      <c r="R341" s="194"/>
      <c r="S341" s="58">
        <f>(Table4[[#This Row],[سعر يومية السائق]]*Table4[[#This Row],[عدد الدورات ]])-SUM(Table4[[#This Row],[سلف ]:[خصم ]])+Table4[[#This Row],[اضافي ]]</f>
        <v>1780</v>
      </c>
      <c r="U341" s="58">
        <f>Table4[[#This Row],[ سعر اليومية ]]*Table4[[#This Row],[عدد الدورات ]]-Table4[[#This Row],[سعر يومية السائق]]*L341</f>
        <v>340</v>
      </c>
      <c r="V341" s="58">
        <f>U341-Table4[[#This Row],[W/H  3%]]</f>
        <v>276.39999999999998</v>
      </c>
      <c r="W341" s="66" t="str">
        <f>Table4[[#This Row],[اليوم]]&amp;Table4[[#This Row],[الشهر ]]&amp;Table4[[#This Row],[العام]]</f>
        <v>452026</v>
      </c>
      <c r="X341" s="66" t="s">
        <v>304</v>
      </c>
    </row>
    <row r="342" spans="1:24" x14ac:dyDescent="0.3">
      <c r="A342" s="62">
        <v>4</v>
      </c>
      <c r="B342" s="62">
        <v>5</v>
      </c>
      <c r="C342" s="62">
        <v>2026</v>
      </c>
      <c r="D342" s="41" t="str">
        <f t="shared" si="35"/>
        <v>مصطفي رشدي6المنيب 2 ورديةسعوديالقطاميةاتوبيس 28</v>
      </c>
      <c r="E342" s="4">
        <v>5027</v>
      </c>
      <c r="F342" s="41" t="str">
        <f>VLOOKUP(E342,mapping!C:J,2,FALSE)</f>
        <v>مصطفي رشدي6</v>
      </c>
      <c r="G342" s="41" t="str">
        <f>IFERROR(VLOOKUP(F342,mapping!$D$3:$J$200,2,FALSE),0)</f>
        <v>المنيب 2 وردية</v>
      </c>
      <c r="H342" s="41" t="str">
        <f>IFERROR(VLOOKUP(F342,mapping!$D$3:$J$200,3,FALSE),0)</f>
        <v>سعودي</v>
      </c>
      <c r="I342" s="41" t="str">
        <f>IFERROR(VLOOKUP(F342,mapping!$D$3:$J$200,4,FALSE),0)</f>
        <v>القطامية</v>
      </c>
      <c r="J342" s="41" t="str">
        <f>IFERROR(VLOOKUP(F342,mapping!$D$3:$J$200,5,FALSE),0)</f>
        <v>اتوبيس 28</v>
      </c>
      <c r="K342" s="63">
        <f>IF(W342=mapping!$N$1,IFERROR(VLOOKUP(Table4[[#This Row],[Column1]],mapping!A:L,11,FALSE),0),IF(W342&gt;mapping!$N$1,IFERROR(VLOOKUP(Table4[[#This Row],[Column1]],mapping!A:L,11,FALSE),0),))</f>
        <v>3944</v>
      </c>
      <c r="L342" s="139">
        <v>1</v>
      </c>
      <c r="M342" s="60">
        <f>IF(W342=mapping!$N$1,IFERROR(VLOOKUP(Table4[[#This Row],[Column1]],mapping!A:L,12,FALSE),0),IF(W342&gt;mapping!$N$1,IFERROR(VLOOKUP(Table4[[#This Row],[Column1]],mapping!A:L,12,FALSE),0),0))</f>
        <v>3600</v>
      </c>
      <c r="N342" s="58">
        <f>Table4[[#This Row],[ سعر اليومية ]]*3%*Table4[[#This Row],[عدد الدورات ]]</f>
        <v>118.32</v>
      </c>
      <c r="O342" s="56">
        <f>Table4[[#This Row],[ سعر اليومية ]]*Table4[[#This Row],[عدد الدورات ]]-N342</f>
        <v>3825.68</v>
      </c>
      <c r="P342" s="194"/>
      <c r="Q342" s="194"/>
      <c r="R342" s="194">
        <v>200</v>
      </c>
      <c r="S342" s="58">
        <f>(Table4[[#This Row],[سعر يومية السائق]]*Table4[[#This Row],[عدد الدورات ]])-SUM(Table4[[#This Row],[سلف ]:[خصم ]])+Table4[[#This Row],[اضافي ]]</f>
        <v>3800</v>
      </c>
      <c r="U342" s="58">
        <f>Table4[[#This Row],[ سعر اليومية ]]*Table4[[#This Row],[عدد الدورات ]]-Table4[[#This Row],[سعر يومية السائق]]*L342</f>
        <v>344</v>
      </c>
      <c r="V342" s="58">
        <f>U342-Table4[[#This Row],[W/H  3%]]</f>
        <v>225.68</v>
      </c>
      <c r="W342" s="66" t="str">
        <f>Table4[[#This Row],[اليوم]]&amp;Table4[[#This Row],[الشهر ]]&amp;Table4[[#This Row],[العام]]</f>
        <v>452026</v>
      </c>
      <c r="X342" s="66" t="s">
        <v>304</v>
      </c>
    </row>
    <row r="343" spans="1:24" x14ac:dyDescent="0.3">
      <c r="A343" s="62">
        <v>4</v>
      </c>
      <c r="B343" s="62">
        <v>5</v>
      </c>
      <c r="C343" s="62">
        <v>2026</v>
      </c>
      <c r="D343" s="41" t="str">
        <f t="shared" si="35"/>
        <v>كرم ترك 1قليوب 2 ورديةسعوديالقطاميةاتوبيس 28</v>
      </c>
      <c r="E343" s="4">
        <v>5015</v>
      </c>
      <c r="F343" s="41" t="str">
        <f>VLOOKUP(E343,mapping!C:J,2,FALSE)</f>
        <v>كرم ترك 1</v>
      </c>
      <c r="G343" s="41" t="str">
        <f>IFERROR(VLOOKUP(F343,mapping!$D$3:$J$200,2,FALSE),0)</f>
        <v>قليوب 2 وردية</v>
      </c>
      <c r="H343" s="41" t="str">
        <f>IFERROR(VLOOKUP(F343,mapping!$D$3:$J$200,3,FALSE),0)</f>
        <v>سعودي</v>
      </c>
      <c r="I343" s="41" t="str">
        <f>IFERROR(VLOOKUP(F343,mapping!$D$3:$J$200,4,FALSE),0)</f>
        <v>القطامية</v>
      </c>
      <c r="J343" s="41" t="str">
        <f>IFERROR(VLOOKUP(F343,mapping!$D$3:$J$200,5,FALSE),0)</f>
        <v>اتوبيس 28</v>
      </c>
      <c r="K343" s="63">
        <f>IF(W343=mapping!$N$1,IFERROR(VLOOKUP(Table4[[#This Row],[Column1]],mapping!A:L,11,FALSE),0),IF(W343&gt;mapping!$N$1,IFERROR(VLOOKUP(Table4[[#This Row],[Column1]],mapping!A:L,11,FALSE),0),))</f>
        <v>3959</v>
      </c>
      <c r="L343" s="139">
        <v>1</v>
      </c>
      <c r="M343" s="60">
        <f>IF(W343=mapping!$N$1,IFERROR(VLOOKUP(Table4[[#This Row],[Column1]],mapping!A:L,12,FALSE),0),IF(W343&gt;mapping!$N$1,IFERROR(VLOOKUP(Table4[[#This Row],[Column1]],mapping!A:L,12,FALSE),0),0))</f>
        <v>4200</v>
      </c>
      <c r="N343" s="58">
        <f>Table4[[#This Row],[ سعر اليومية ]]*3%*Table4[[#This Row],[عدد الدورات ]]</f>
        <v>118.77</v>
      </c>
      <c r="O343" s="56">
        <f>Table4[[#This Row],[ سعر اليومية ]]*Table4[[#This Row],[عدد الدورات ]]-N343</f>
        <v>3840.23</v>
      </c>
      <c r="P343" s="194"/>
      <c r="Q343" s="194"/>
      <c r="R343" s="194"/>
      <c r="S343" s="58">
        <f>(Table4[[#This Row],[سعر يومية السائق]]*Table4[[#This Row],[عدد الدورات ]])-SUM(Table4[[#This Row],[سلف ]:[خصم ]])+Table4[[#This Row],[اضافي ]]</f>
        <v>4200</v>
      </c>
      <c r="U343" s="58">
        <f>Table4[[#This Row],[ سعر اليومية ]]*Table4[[#This Row],[عدد الدورات ]]-Table4[[#This Row],[سعر يومية السائق]]*L343</f>
        <v>-241</v>
      </c>
      <c r="V343" s="58">
        <f>U343-Table4[[#This Row],[W/H  3%]]</f>
        <v>-359.77</v>
      </c>
      <c r="W343" s="66" t="str">
        <f>Table4[[#This Row],[اليوم]]&amp;Table4[[#This Row],[الشهر ]]&amp;Table4[[#This Row],[العام]]</f>
        <v>452026</v>
      </c>
      <c r="X343" s="66" t="s">
        <v>304</v>
      </c>
    </row>
    <row r="344" spans="1:24" x14ac:dyDescent="0.3">
      <c r="A344" s="62">
        <v>4</v>
      </c>
      <c r="B344" s="62">
        <v>5</v>
      </c>
      <c r="C344" s="62">
        <v>2026</v>
      </c>
      <c r="D344" s="41" t="str">
        <f t="shared" si="35"/>
        <v>كرم ترك 2قليوب 2 ورديةسعوديمدينتي اتوبيس 28</v>
      </c>
      <c r="E344" s="4">
        <v>5017</v>
      </c>
      <c r="F344" s="41" t="str">
        <f>VLOOKUP(E344,mapping!C:J,2,FALSE)</f>
        <v>كرم ترك 2</v>
      </c>
      <c r="G344" s="41" t="str">
        <f>IFERROR(VLOOKUP(F344,mapping!$D$3:$J$200,2,FALSE),0)</f>
        <v>قليوب 2 وردية</v>
      </c>
      <c r="H344" s="41" t="str">
        <f>IFERROR(VLOOKUP(F344,mapping!$D$3:$J$200,3,FALSE),0)</f>
        <v>سعودي</v>
      </c>
      <c r="I344" s="41" t="str">
        <f>IFERROR(VLOOKUP(F344,mapping!$D$3:$J$200,4,FALSE),0)</f>
        <v xml:space="preserve">مدينتي </v>
      </c>
      <c r="J344" s="41" t="str">
        <f>IFERROR(VLOOKUP(F344,mapping!$D$3:$J$200,5,FALSE),0)</f>
        <v>اتوبيس 28</v>
      </c>
      <c r="K344" s="63">
        <f>IF(W344=mapping!$N$1,IFERROR(VLOOKUP(Table4[[#This Row],[Column1]],mapping!A:L,11,FALSE),0),IF(W344&gt;mapping!$N$1,IFERROR(VLOOKUP(Table4[[#This Row],[Column1]],mapping!A:L,11,FALSE),0),))</f>
        <v>4634</v>
      </c>
      <c r="L344" s="139">
        <v>1</v>
      </c>
      <c r="M344" s="60">
        <f>IF(W344=mapping!$N$1,IFERROR(VLOOKUP(Table4[[#This Row],[Column1]],mapping!A:L,12,FALSE),0),IF(W344&gt;mapping!$N$1,IFERROR(VLOOKUP(Table4[[#This Row],[Column1]],mapping!A:L,12,FALSE),0),0))</f>
        <v>4150</v>
      </c>
      <c r="N344" s="58">
        <f>Table4[[#This Row],[ سعر اليومية ]]*3%*Table4[[#This Row],[عدد الدورات ]]</f>
        <v>139.01999999999998</v>
      </c>
      <c r="O344" s="56">
        <f>Table4[[#This Row],[ سعر اليومية ]]*Table4[[#This Row],[عدد الدورات ]]-N344</f>
        <v>4494.9799999999996</v>
      </c>
      <c r="P344" s="194"/>
      <c r="Q344" s="194"/>
      <c r="R344" s="194"/>
      <c r="S344" s="58">
        <f>(Table4[[#This Row],[سعر يومية السائق]]*Table4[[#This Row],[عدد الدورات ]])-SUM(Table4[[#This Row],[سلف ]:[خصم ]])+Table4[[#This Row],[اضافي ]]</f>
        <v>4150</v>
      </c>
      <c r="U344" s="58">
        <f>Table4[[#This Row],[ سعر اليومية ]]*Table4[[#This Row],[عدد الدورات ]]-Table4[[#This Row],[سعر يومية السائق]]*L344</f>
        <v>484</v>
      </c>
      <c r="V344" s="58">
        <f>U344-Table4[[#This Row],[W/H  3%]]</f>
        <v>344.98</v>
      </c>
      <c r="W344" s="66" t="str">
        <f>Table4[[#This Row],[اليوم]]&amp;Table4[[#This Row],[الشهر ]]&amp;Table4[[#This Row],[العام]]</f>
        <v>452026</v>
      </c>
      <c r="X344" s="66" t="s">
        <v>304</v>
      </c>
    </row>
    <row r="345" spans="1:24" x14ac:dyDescent="0.3">
      <c r="A345" s="62">
        <v>4</v>
      </c>
      <c r="B345" s="62">
        <v>5</v>
      </c>
      <c r="C345" s="62">
        <v>2026</v>
      </c>
      <c r="D345" s="41" t="str">
        <f t="shared" si="35"/>
        <v>كرم ترك 3قليوب 1 ورديةسعوديمدينتي اتوبيس 28</v>
      </c>
      <c r="E345" s="4">
        <v>5018</v>
      </c>
      <c r="F345" s="41" t="str">
        <f>VLOOKUP(E345,mapping!C:J,2,FALSE)</f>
        <v>كرم ترك 3</v>
      </c>
      <c r="G345" s="41" t="str">
        <f>IFERROR(VLOOKUP(F345,mapping!$D$3:$J$200,2,FALSE),0)</f>
        <v>قليوب 1 وردية</v>
      </c>
      <c r="H345" s="41" t="str">
        <f>IFERROR(VLOOKUP(F345,mapping!$D$3:$J$200,3,FALSE),0)</f>
        <v>سعودي</v>
      </c>
      <c r="I345" s="41" t="str">
        <f>IFERROR(VLOOKUP(F345,mapping!$D$3:$J$200,4,FALSE),0)</f>
        <v xml:space="preserve">مدينتي </v>
      </c>
      <c r="J345" s="41" t="str">
        <f>IFERROR(VLOOKUP(F345,mapping!$D$3:$J$200,5,FALSE),0)</f>
        <v>اتوبيس 28</v>
      </c>
      <c r="K345" s="63">
        <f>IF(W345=mapping!$N$1,IFERROR(VLOOKUP(Table4[[#This Row],[Column1]],mapping!A:L,11,FALSE),0),IF(W345&gt;mapping!$N$1,IFERROR(VLOOKUP(Table4[[#This Row],[Column1]],mapping!A:L,11,FALSE),0),))</f>
        <v>4634</v>
      </c>
      <c r="L345" s="139">
        <v>1</v>
      </c>
      <c r="M345" s="60">
        <f>IF(W345=mapping!$N$1,IFERROR(VLOOKUP(Table4[[#This Row],[Column1]],mapping!A:L,12,FALSE),0),IF(W345&gt;mapping!$N$1,IFERROR(VLOOKUP(Table4[[#This Row],[Column1]],mapping!A:L,12,FALSE),0),0))</f>
        <v>4000</v>
      </c>
      <c r="N345" s="58">
        <f>Table4[[#This Row],[ سعر اليومية ]]*3%*Table4[[#This Row],[عدد الدورات ]]</f>
        <v>139.01999999999998</v>
      </c>
      <c r="O345" s="56">
        <f>Table4[[#This Row],[ سعر اليومية ]]*Table4[[#This Row],[عدد الدورات ]]-N345</f>
        <v>4494.9799999999996</v>
      </c>
      <c r="P345" s="194"/>
      <c r="Q345" s="194"/>
      <c r="R345" s="194"/>
      <c r="S345" s="58">
        <f>(Table4[[#This Row],[سعر يومية السائق]]*Table4[[#This Row],[عدد الدورات ]])-SUM(Table4[[#This Row],[سلف ]:[خصم ]])+Table4[[#This Row],[اضافي ]]</f>
        <v>4000</v>
      </c>
      <c r="U345" s="58">
        <f>Table4[[#This Row],[ سعر اليومية ]]*Table4[[#This Row],[عدد الدورات ]]-Table4[[#This Row],[سعر يومية السائق]]*L345</f>
        <v>634</v>
      </c>
      <c r="V345" s="58">
        <f>U345-Table4[[#This Row],[W/H  3%]]</f>
        <v>494.98</v>
      </c>
      <c r="W345" s="66" t="str">
        <f>Table4[[#This Row],[اليوم]]&amp;Table4[[#This Row],[الشهر ]]&amp;Table4[[#This Row],[العام]]</f>
        <v>452026</v>
      </c>
      <c r="X345" s="66" t="s">
        <v>304</v>
      </c>
    </row>
    <row r="346" spans="1:24" x14ac:dyDescent="0.3">
      <c r="A346" s="62">
        <v>4</v>
      </c>
      <c r="B346" s="62">
        <v>5</v>
      </c>
      <c r="C346" s="62">
        <v>2026</v>
      </c>
      <c r="D346" s="41" t="str">
        <f t="shared" si="35"/>
        <v>كرم ترك 4عدلي منصور شفتسعوديمدينتي اتوبيس 28</v>
      </c>
      <c r="E346" s="4">
        <v>5019</v>
      </c>
      <c r="F346" s="41" t="str">
        <f>VLOOKUP(E346,mapping!C:J,2,FALSE)</f>
        <v>كرم ترك 4</v>
      </c>
      <c r="G346" s="41" t="str">
        <f>IFERROR(VLOOKUP(F346,mapping!$D$3:$J$200,2,FALSE),0)</f>
        <v>عدلي منصور شفت</v>
      </c>
      <c r="H346" s="41" t="str">
        <f>IFERROR(VLOOKUP(F346,mapping!$D$3:$J$200,3,FALSE),0)</f>
        <v>سعودي</v>
      </c>
      <c r="I346" s="41" t="str">
        <f>IFERROR(VLOOKUP(F346,mapping!$D$3:$J$200,4,FALSE),0)</f>
        <v xml:space="preserve">مدينتي </v>
      </c>
      <c r="J346" s="41" t="str">
        <f>IFERROR(VLOOKUP(F346,mapping!$D$3:$J$200,5,FALSE),0)</f>
        <v>اتوبيس 28</v>
      </c>
      <c r="K346" s="63">
        <f>IF(W346=mapping!$N$1,IFERROR(VLOOKUP(Table4[[#This Row],[Column1]],mapping!A:L,11,FALSE),0),IF(W346&gt;mapping!$N$1,IFERROR(VLOOKUP(Table4[[#This Row],[Column1]],mapping!A:L,11,FALSE),0),))</f>
        <v>741</v>
      </c>
      <c r="L346" s="139">
        <v>1</v>
      </c>
      <c r="M346" s="60">
        <f>IF(W346=mapping!$N$1,IFERROR(VLOOKUP(Table4[[#This Row],[Column1]],mapping!A:L,12,FALSE),0),IF(W346&gt;mapping!$N$1,IFERROR(VLOOKUP(Table4[[#This Row],[Column1]],mapping!A:L,12,FALSE),0),0))</f>
        <v>500</v>
      </c>
      <c r="N346" s="58">
        <f>Table4[[#This Row],[ سعر اليومية ]]*3%*Table4[[#This Row],[عدد الدورات ]]</f>
        <v>22.23</v>
      </c>
      <c r="O346" s="56">
        <f>Table4[[#This Row],[ سعر اليومية ]]*Table4[[#This Row],[عدد الدورات ]]-N346</f>
        <v>718.77</v>
      </c>
      <c r="P346" s="194"/>
      <c r="Q346" s="194"/>
      <c r="R346" s="194"/>
      <c r="S346" s="58">
        <f>(Table4[[#This Row],[سعر يومية السائق]]*Table4[[#This Row],[عدد الدورات ]])-SUM(Table4[[#This Row],[سلف ]:[خصم ]])+Table4[[#This Row],[اضافي ]]</f>
        <v>500</v>
      </c>
      <c r="U346" s="58">
        <f>Table4[[#This Row],[ سعر اليومية ]]*Table4[[#This Row],[عدد الدورات ]]-Table4[[#This Row],[سعر يومية السائق]]*L346</f>
        <v>241</v>
      </c>
      <c r="V346" s="58">
        <f>U346-Table4[[#This Row],[W/H  3%]]</f>
        <v>218.77</v>
      </c>
      <c r="W346" s="66" t="str">
        <f>Table4[[#This Row],[اليوم]]&amp;Table4[[#This Row],[الشهر ]]&amp;Table4[[#This Row],[العام]]</f>
        <v>452026</v>
      </c>
      <c r="X346" s="66" t="s">
        <v>304</v>
      </c>
    </row>
    <row r="347" spans="1:24" x14ac:dyDescent="0.3">
      <c r="A347" s="62">
        <v>4</v>
      </c>
      <c r="B347" s="62">
        <v>5</v>
      </c>
      <c r="C347" s="62">
        <v>2026</v>
      </c>
      <c r="D347" s="41" t="str">
        <f t="shared" si="35"/>
        <v>عماد النجار 4قليوب بيتوينسعوديمدينتي اتوبيس 28</v>
      </c>
      <c r="E347" s="4">
        <v>5020</v>
      </c>
      <c r="F347" s="41" t="str">
        <f>VLOOKUP(E347,mapping!C:J,2,FALSE)</f>
        <v>عماد النجار 4</v>
      </c>
      <c r="G347" s="41" t="str">
        <f>IFERROR(VLOOKUP(F347,mapping!$D$3:$J$200,2,FALSE),0)</f>
        <v>قليوب بيتوين</v>
      </c>
      <c r="H347" s="41" t="str">
        <f>IFERROR(VLOOKUP(F347,mapping!$D$3:$J$200,3,FALSE),0)</f>
        <v>سعودي</v>
      </c>
      <c r="I347" s="41" t="str">
        <f>IFERROR(VLOOKUP(F347,mapping!$D$3:$J$200,4,FALSE),0)</f>
        <v xml:space="preserve">مدينتي </v>
      </c>
      <c r="J347" s="41" t="str">
        <f>IFERROR(VLOOKUP(F347,mapping!$D$3:$J$200,5,FALSE),0)</f>
        <v>اتوبيس 28</v>
      </c>
      <c r="K347" s="63">
        <f>IF(W347=mapping!$N$1,IFERROR(VLOOKUP(Table4[[#This Row],[Column1]],mapping!A:L,11,FALSE),0),IF(W347&gt;mapping!$N$1,IFERROR(VLOOKUP(Table4[[#This Row],[Column1]],mapping!A:L,11,FALSE),0),))</f>
        <v>1482</v>
      </c>
      <c r="L347" s="139">
        <v>1</v>
      </c>
      <c r="M347" s="60">
        <f>IF(W347=mapping!$N$1,IFERROR(VLOOKUP(Table4[[#This Row],[Column1]],mapping!A:L,12,FALSE),0),IF(W347&gt;mapping!$N$1,IFERROR(VLOOKUP(Table4[[#This Row],[Column1]],mapping!A:L,12,FALSE),0),0))</f>
        <v>1400</v>
      </c>
      <c r="N347" s="58">
        <f>Table4[[#This Row],[ سعر اليومية ]]*3%*Table4[[#This Row],[عدد الدورات ]]</f>
        <v>44.46</v>
      </c>
      <c r="O347" s="56">
        <f>Table4[[#This Row],[ سعر اليومية ]]*Table4[[#This Row],[عدد الدورات ]]-N347</f>
        <v>1437.54</v>
      </c>
      <c r="P347" s="194"/>
      <c r="Q347" s="194"/>
      <c r="R347" s="194"/>
      <c r="S347" s="58">
        <f>(Table4[[#This Row],[سعر يومية السائق]]*Table4[[#This Row],[عدد الدورات ]])-SUM(Table4[[#This Row],[سلف ]:[خصم ]])+Table4[[#This Row],[اضافي ]]</f>
        <v>1400</v>
      </c>
      <c r="U347" s="58">
        <f>Table4[[#This Row],[ سعر اليومية ]]*Table4[[#This Row],[عدد الدورات ]]-Table4[[#This Row],[سعر يومية السائق]]*L347</f>
        <v>82</v>
      </c>
      <c r="V347" s="58">
        <f>U347-Table4[[#This Row],[W/H  3%]]</f>
        <v>37.54</v>
      </c>
      <c r="W347" s="66" t="str">
        <f>Table4[[#This Row],[اليوم]]&amp;Table4[[#This Row],[الشهر ]]&amp;Table4[[#This Row],[العام]]</f>
        <v>452026</v>
      </c>
      <c r="X347" s="66" t="s">
        <v>304</v>
      </c>
    </row>
    <row r="348" spans="1:24" x14ac:dyDescent="0.3">
      <c r="A348" s="62">
        <v>4</v>
      </c>
      <c r="B348" s="62">
        <v>5</v>
      </c>
      <c r="C348" s="62">
        <v>2026</v>
      </c>
      <c r="D348" s="41" t="str">
        <f t="shared" si="35"/>
        <v>ممدوح كيلاني6المنيب 1 وردية سعوديمدينتي ميكروباص صيني</v>
      </c>
      <c r="E348" s="4">
        <v>5021</v>
      </c>
      <c r="F348" s="41" t="str">
        <f>VLOOKUP(E348,mapping!C:J,2,FALSE)</f>
        <v>ممدوح كيلاني6</v>
      </c>
      <c r="G348" s="41" t="str">
        <f>IFERROR(VLOOKUP(F348,mapping!$D$3:$J$200,2,FALSE),0)</f>
        <v xml:space="preserve">المنيب 1 وردية </v>
      </c>
      <c r="H348" s="41" t="str">
        <f>IFERROR(VLOOKUP(F348,mapping!$D$3:$J$200,3,FALSE),0)</f>
        <v>سعودي</v>
      </c>
      <c r="I348" s="41" t="str">
        <f>IFERROR(VLOOKUP(F348,mapping!$D$3:$J$200,4,FALSE),0)</f>
        <v xml:space="preserve">مدينتي </v>
      </c>
      <c r="J348" s="41" t="str">
        <f>IFERROR(VLOOKUP(F348,mapping!$D$3:$J$200,5,FALSE),0)</f>
        <v>ميكروباص صيني</v>
      </c>
      <c r="K348" s="63">
        <f>IF(W348=mapping!$N$1,IFERROR(VLOOKUP(Table4[[#This Row],[Column1]],mapping!A:L,11,FALSE),0),IF(W348&gt;mapping!$N$1,IFERROR(VLOOKUP(Table4[[#This Row],[Column1]],mapping!A:L,11,FALSE),0),))</f>
        <v>1482</v>
      </c>
      <c r="L348" s="139">
        <v>1</v>
      </c>
      <c r="M348" s="60">
        <f>IF(W348=mapping!$N$1,IFERROR(VLOOKUP(Table4[[#This Row],[Column1]],mapping!A:L,12,FALSE),0),IF(W348&gt;mapping!$N$1,IFERROR(VLOOKUP(Table4[[#This Row],[Column1]],mapping!A:L,12,FALSE),0),0))</f>
        <v>1350</v>
      </c>
      <c r="N348" s="58">
        <f>Table4[[#This Row],[ سعر اليومية ]]*3%*Table4[[#This Row],[عدد الدورات ]]</f>
        <v>44.46</v>
      </c>
      <c r="O348" s="56">
        <f>Table4[[#This Row],[ سعر اليومية ]]*Table4[[#This Row],[عدد الدورات ]]-N348</f>
        <v>1437.54</v>
      </c>
      <c r="P348" s="194"/>
      <c r="Q348" s="194"/>
      <c r="R348" s="194"/>
      <c r="S348" s="58">
        <f>(Table4[[#This Row],[سعر يومية السائق]]*Table4[[#This Row],[عدد الدورات ]])-SUM(Table4[[#This Row],[سلف ]:[خصم ]])+Table4[[#This Row],[اضافي ]]</f>
        <v>1350</v>
      </c>
      <c r="U348" s="58">
        <f>Table4[[#This Row],[ سعر اليومية ]]*Table4[[#This Row],[عدد الدورات ]]-Table4[[#This Row],[سعر يومية السائق]]*L348</f>
        <v>132</v>
      </c>
      <c r="V348" s="58">
        <f>U348-Table4[[#This Row],[W/H  3%]]</f>
        <v>87.539999999999992</v>
      </c>
      <c r="W348" s="66" t="str">
        <f>Table4[[#This Row],[اليوم]]&amp;Table4[[#This Row],[الشهر ]]&amp;Table4[[#This Row],[العام]]</f>
        <v>452026</v>
      </c>
      <c r="X348" s="66" t="s">
        <v>304</v>
      </c>
    </row>
    <row r="349" spans="1:24" x14ac:dyDescent="0.3">
      <c r="A349" s="62">
        <v>4</v>
      </c>
      <c r="B349" s="62">
        <v>5</v>
      </c>
      <c r="C349" s="62">
        <v>2026</v>
      </c>
      <c r="D349" s="41" t="str">
        <f t="shared" si="35"/>
        <v>ممدوح كيلاني4المنيب 2 وردية سعوديمدينتي ميكروباص صيني</v>
      </c>
      <c r="E349" s="4">
        <v>5022</v>
      </c>
      <c r="F349" s="41" t="str">
        <f>VLOOKUP(E349,mapping!C:J,2,FALSE)</f>
        <v>ممدوح كيلاني4</v>
      </c>
      <c r="G349" s="41" t="str">
        <f>IFERROR(VLOOKUP(F349,mapping!$D$3:$J$200,2,FALSE),0)</f>
        <v xml:space="preserve">المنيب 2 وردية </v>
      </c>
      <c r="H349" s="41" t="str">
        <f>IFERROR(VLOOKUP(F349,mapping!$D$3:$J$200,3,FALSE),0)</f>
        <v>سعودي</v>
      </c>
      <c r="I349" s="41" t="str">
        <f>IFERROR(VLOOKUP(F349,mapping!$D$3:$J$200,4,FALSE),0)</f>
        <v xml:space="preserve">مدينتي </v>
      </c>
      <c r="J349" s="41" t="str">
        <f>IFERROR(VLOOKUP(F349,mapping!$D$3:$J$200,5,FALSE),0)</f>
        <v>ميكروباص صيني</v>
      </c>
      <c r="K349" s="63">
        <f>IF(W349=mapping!$N$1,IFERROR(VLOOKUP(Table4[[#This Row],[Column1]],mapping!A:L,11,FALSE),0),IF(W349&gt;mapping!$N$1,IFERROR(VLOOKUP(Table4[[#This Row],[Column1]],mapping!A:L,11,FALSE),0),))</f>
        <v>2965</v>
      </c>
      <c r="L349" s="139">
        <v>1</v>
      </c>
      <c r="M349" s="60">
        <f>IF(W349=mapping!$N$1,IFERROR(VLOOKUP(Table4[[#This Row],[Column1]],mapping!A:L,12,FALSE),0),IF(W349&gt;mapping!$N$1,IFERROR(VLOOKUP(Table4[[#This Row],[Column1]],mapping!A:L,12,FALSE),0),0))</f>
        <v>2600</v>
      </c>
      <c r="N349" s="58">
        <f>Table4[[#This Row],[ سعر اليومية ]]*3%*Table4[[#This Row],[عدد الدورات ]]</f>
        <v>88.95</v>
      </c>
      <c r="O349" s="56">
        <f>Table4[[#This Row],[ سعر اليومية ]]*Table4[[#This Row],[عدد الدورات ]]-N349</f>
        <v>2876.05</v>
      </c>
      <c r="P349" s="194"/>
      <c r="Q349" s="194"/>
      <c r="R349" s="194"/>
      <c r="S349" s="58">
        <f>(Table4[[#This Row],[سعر يومية السائق]]*Table4[[#This Row],[عدد الدورات ]])-SUM(Table4[[#This Row],[سلف ]:[خصم ]])+Table4[[#This Row],[اضافي ]]</f>
        <v>2600</v>
      </c>
      <c r="U349" s="58">
        <f>Table4[[#This Row],[ سعر اليومية ]]*Table4[[#This Row],[عدد الدورات ]]-Table4[[#This Row],[سعر يومية السائق]]*L349</f>
        <v>365</v>
      </c>
      <c r="V349" s="58">
        <f>U349-Table4[[#This Row],[W/H  3%]]</f>
        <v>276.05</v>
      </c>
      <c r="W349" s="66" t="str">
        <f>Table4[[#This Row],[اليوم]]&amp;Table4[[#This Row],[الشهر ]]&amp;Table4[[#This Row],[العام]]</f>
        <v>452026</v>
      </c>
      <c r="X349" s="66" t="s">
        <v>304</v>
      </c>
    </row>
    <row r="350" spans="1:24" x14ac:dyDescent="0.3">
      <c r="A350" s="62">
        <v>4</v>
      </c>
      <c r="B350" s="62">
        <v>5</v>
      </c>
      <c r="C350" s="62">
        <v>2026</v>
      </c>
      <c r="D350" s="41" t="str">
        <f t="shared" si="35"/>
        <v>فرج 5حلوان 2 ورديةسعوديمدينتي اتوبيس 28</v>
      </c>
      <c r="E350" s="4">
        <v>5023</v>
      </c>
      <c r="F350" s="41" t="str">
        <f>VLOOKUP(E350,mapping!C:J,2,FALSE)</f>
        <v>فرج 5</v>
      </c>
      <c r="G350" s="41" t="str">
        <f>IFERROR(VLOOKUP(F350,mapping!$D$3:$J$200,2,FALSE),0)</f>
        <v>حلوان 2 وردية</v>
      </c>
      <c r="H350" s="41" t="str">
        <f>IFERROR(VLOOKUP(F350,mapping!$D$3:$J$200,3,FALSE),0)</f>
        <v>سعودي</v>
      </c>
      <c r="I350" s="41" t="str">
        <f>IFERROR(VLOOKUP(F350,mapping!$D$3:$J$200,4,FALSE),0)</f>
        <v xml:space="preserve">مدينتي </v>
      </c>
      <c r="J350" s="41" t="str">
        <f>IFERROR(VLOOKUP(F350,mapping!$D$3:$J$200,5,FALSE),0)</f>
        <v>اتوبيس 28</v>
      </c>
      <c r="K350" s="63">
        <f>IF(W350=mapping!$N$1,IFERROR(VLOOKUP(Table4[[#This Row],[Column1]],mapping!A:L,11,FALSE),0),IF(W350&gt;mapping!$N$1,IFERROR(VLOOKUP(Table4[[#This Row],[Column1]],mapping!A:L,11,FALSE),0),))</f>
        <v>4634</v>
      </c>
      <c r="L350" s="139">
        <v>1</v>
      </c>
      <c r="M350" s="60">
        <f>IF(W350=mapping!$N$1,IFERROR(VLOOKUP(Table4[[#This Row],[Column1]],mapping!A:L,12,FALSE),0),IF(W350&gt;mapping!$N$1,IFERROR(VLOOKUP(Table4[[#This Row],[Column1]],mapping!A:L,12,FALSE),0),0))</f>
        <v>4100</v>
      </c>
      <c r="N350" s="58">
        <f>Table4[[#This Row],[ سعر اليومية ]]*3%*Table4[[#This Row],[عدد الدورات ]]</f>
        <v>139.01999999999998</v>
      </c>
      <c r="O350" s="56">
        <f>Table4[[#This Row],[ سعر اليومية ]]*Table4[[#This Row],[عدد الدورات ]]-N350</f>
        <v>4494.9799999999996</v>
      </c>
      <c r="P350" s="194"/>
      <c r="Q350" s="194"/>
      <c r="R350" s="194"/>
      <c r="S350" s="58">
        <f>(Table4[[#This Row],[سعر يومية السائق]]*Table4[[#This Row],[عدد الدورات ]])-SUM(Table4[[#This Row],[سلف ]:[خصم ]])+Table4[[#This Row],[اضافي ]]</f>
        <v>4100</v>
      </c>
      <c r="U350" s="58">
        <f>Table4[[#This Row],[ سعر اليومية ]]*Table4[[#This Row],[عدد الدورات ]]-Table4[[#This Row],[سعر يومية السائق]]*L350</f>
        <v>534</v>
      </c>
      <c r="V350" s="58">
        <f>U350-Table4[[#This Row],[W/H  3%]]</f>
        <v>394.98</v>
      </c>
      <c r="W350" s="66" t="str">
        <f>Table4[[#This Row],[اليوم]]&amp;Table4[[#This Row],[الشهر ]]&amp;Table4[[#This Row],[العام]]</f>
        <v>452026</v>
      </c>
      <c r="X350" s="66" t="s">
        <v>304</v>
      </c>
    </row>
    <row r="351" spans="1:24" x14ac:dyDescent="0.3">
      <c r="A351" s="62">
        <v>4</v>
      </c>
      <c r="B351" s="62">
        <v>5</v>
      </c>
      <c r="C351" s="62">
        <v>2026</v>
      </c>
      <c r="D351" s="41" t="str">
        <f t="shared" si="35"/>
        <v>سيد الحاويالحلميةسعوديمدينتي اتوبيس 28</v>
      </c>
      <c r="E351" s="4">
        <v>5024</v>
      </c>
      <c r="F351" s="41" t="str">
        <f>VLOOKUP(E351,mapping!C:J,2,FALSE)</f>
        <v>سيد الحاوي</v>
      </c>
      <c r="G351" s="41" t="str">
        <f>IFERROR(VLOOKUP(F351,mapping!$D$3:$J$200,2,FALSE),0)</f>
        <v>الحلمية</v>
      </c>
      <c r="H351" s="41" t="str">
        <f>IFERROR(VLOOKUP(F351,mapping!$D$3:$J$200,3,FALSE),0)</f>
        <v>سعودي</v>
      </c>
      <c r="I351" s="41" t="str">
        <f>IFERROR(VLOOKUP(F351,mapping!$D$3:$J$200,4,FALSE),0)</f>
        <v xml:space="preserve">مدينتي </v>
      </c>
      <c r="J351" s="41" t="str">
        <f>IFERROR(VLOOKUP(F351,mapping!$D$3:$J$200,5,FALSE),0)</f>
        <v>اتوبيس 28</v>
      </c>
      <c r="K351" s="63">
        <f>IF(W351=mapping!$N$1,IFERROR(VLOOKUP(Table4[[#This Row],[Column1]],mapping!A:L,11,FALSE),0),IF(W351&gt;mapping!$N$1,IFERROR(VLOOKUP(Table4[[#This Row],[Column1]],mapping!A:L,11,FALSE),0),))</f>
        <v>4634</v>
      </c>
      <c r="L351" s="139">
        <v>1</v>
      </c>
      <c r="M351" s="60">
        <f>IF(W351=mapping!$N$1,IFERROR(VLOOKUP(Table4[[#This Row],[Column1]],mapping!A:L,12,FALSE),0),IF(W351&gt;mapping!$N$1,IFERROR(VLOOKUP(Table4[[#This Row],[Column1]],mapping!A:L,12,FALSE),0),0))</f>
        <v>3750</v>
      </c>
      <c r="N351" s="58">
        <f>Table4[[#This Row],[ سعر اليومية ]]*3%*Table4[[#This Row],[عدد الدورات ]]</f>
        <v>139.01999999999998</v>
      </c>
      <c r="O351" s="56">
        <f>Table4[[#This Row],[ سعر اليومية ]]*Table4[[#This Row],[عدد الدورات ]]-N351</f>
        <v>4494.9799999999996</v>
      </c>
      <c r="P351" s="194"/>
      <c r="Q351" s="194"/>
      <c r="R351" s="194"/>
      <c r="S351" s="58">
        <f>(Table4[[#This Row],[سعر يومية السائق]]*Table4[[#This Row],[عدد الدورات ]])-SUM(Table4[[#This Row],[سلف ]:[خصم ]])+Table4[[#This Row],[اضافي ]]</f>
        <v>3750</v>
      </c>
      <c r="U351" s="58">
        <f>Table4[[#This Row],[ سعر اليومية ]]*Table4[[#This Row],[عدد الدورات ]]-Table4[[#This Row],[سعر يومية السائق]]*L351</f>
        <v>884</v>
      </c>
      <c r="V351" s="58">
        <f>U351-Table4[[#This Row],[W/H  3%]]</f>
        <v>744.98</v>
      </c>
      <c r="W351" s="66" t="str">
        <f>Table4[[#This Row],[اليوم]]&amp;Table4[[#This Row],[الشهر ]]&amp;Table4[[#This Row],[العام]]</f>
        <v>452026</v>
      </c>
      <c r="X351" s="66" t="s">
        <v>304</v>
      </c>
    </row>
    <row r="352" spans="1:24" x14ac:dyDescent="0.3">
      <c r="A352" s="62">
        <v>4</v>
      </c>
      <c r="B352" s="62">
        <v>5</v>
      </c>
      <c r="C352" s="62">
        <v>2026</v>
      </c>
      <c r="D352" s="41" t="str">
        <f t="shared" si="35"/>
        <v>سيد الحاوي 2عدلي منصور سعوديمدينتي اتوبيس 28</v>
      </c>
      <c r="E352" s="4">
        <v>5028</v>
      </c>
      <c r="F352" s="41" t="str">
        <f>VLOOKUP(E352,mapping!C:J,2,FALSE)</f>
        <v>سيد الحاوي 2</v>
      </c>
      <c r="G352" s="41" t="str">
        <f>IFERROR(VLOOKUP(F352,mapping!$D$3:$J$200,2,FALSE),0)</f>
        <v xml:space="preserve">عدلي منصور </v>
      </c>
      <c r="H352" s="41" t="str">
        <f>IFERROR(VLOOKUP(F352,mapping!$D$3:$J$200,3,FALSE),0)</f>
        <v>سعودي</v>
      </c>
      <c r="I352" s="41" t="str">
        <f>IFERROR(VLOOKUP(F352,mapping!$D$3:$J$200,4,FALSE),0)</f>
        <v xml:space="preserve">مدينتي </v>
      </c>
      <c r="J352" s="41" t="str">
        <f>IFERROR(VLOOKUP(F352,mapping!$D$3:$J$200,5,FALSE),0)</f>
        <v>اتوبيس 28</v>
      </c>
      <c r="K352" s="63">
        <f>IF(W352=mapping!$N$1,IFERROR(VLOOKUP(Table4[[#This Row],[Column1]],mapping!A:L,11,FALSE),0),IF(W352&gt;mapping!$N$1,IFERROR(VLOOKUP(Table4[[#This Row],[Column1]],mapping!A:L,11,FALSE),0),))</f>
        <v>741</v>
      </c>
      <c r="L352" s="139">
        <v>1</v>
      </c>
      <c r="M352" s="60">
        <f>IF(W352=mapping!$N$1,IFERROR(VLOOKUP(Table4[[#This Row],[Column1]],mapping!A:L,12,FALSE),0),IF(W352&gt;mapping!$N$1,IFERROR(VLOOKUP(Table4[[#This Row],[Column1]],mapping!A:L,12,FALSE),0),0))</f>
        <v>550</v>
      </c>
      <c r="N352" s="58">
        <f>Table4[[#This Row],[ سعر اليومية ]]*3%*Table4[[#This Row],[عدد الدورات ]]</f>
        <v>22.23</v>
      </c>
      <c r="O352" s="56">
        <f>Table4[[#This Row],[ سعر اليومية ]]*Table4[[#This Row],[عدد الدورات ]]-N352</f>
        <v>718.77</v>
      </c>
      <c r="P352" s="194"/>
      <c r="Q352" s="194"/>
      <c r="R352" s="194"/>
      <c r="S352" s="58">
        <f>(Table4[[#This Row],[سعر يومية السائق]]*Table4[[#This Row],[عدد الدورات ]])-SUM(Table4[[#This Row],[سلف ]:[خصم ]])+Table4[[#This Row],[اضافي ]]</f>
        <v>550</v>
      </c>
      <c r="U352" s="58">
        <f>Table4[[#This Row],[ سعر اليومية ]]*Table4[[#This Row],[عدد الدورات ]]-Table4[[#This Row],[سعر يومية السائق]]*L352</f>
        <v>191</v>
      </c>
      <c r="V352" s="58">
        <f>U352-Table4[[#This Row],[W/H  3%]]</f>
        <v>168.77</v>
      </c>
      <c r="W352" s="66" t="str">
        <f>Table4[[#This Row],[اليوم]]&amp;Table4[[#This Row],[الشهر ]]&amp;Table4[[#This Row],[العام]]</f>
        <v>452026</v>
      </c>
      <c r="X352" s="66" t="s">
        <v>304</v>
      </c>
    </row>
    <row r="353" spans="1:24" x14ac:dyDescent="0.3">
      <c r="A353" s="177">
        <v>4</v>
      </c>
      <c r="B353" s="177">
        <v>5</v>
      </c>
      <c r="C353" s="177">
        <v>2026</v>
      </c>
      <c r="D353" s="41" t="str">
        <f t="shared" ref="D353" si="36">F353&amp;G353&amp;H353&amp;I353&amp;J353</f>
        <v>سامي إضافيإضافيلوجستيكاإضافيإضافي</v>
      </c>
      <c r="E353" s="203">
        <v>4018</v>
      </c>
      <c r="F353" s="41" t="str">
        <f>VLOOKUP(E353,mapping!C:J,2,FALSE)</f>
        <v>سامي إضافي</v>
      </c>
      <c r="G353" s="41" t="str">
        <f>IFERROR(VLOOKUP(F353,mapping!$D$3:$J$200,2,FALSE),0)</f>
        <v>إضافي</v>
      </c>
      <c r="H353" s="41" t="str">
        <f>IFERROR(VLOOKUP(F353,mapping!$D$3:$J$200,3,FALSE),0)</f>
        <v>لوجستيكا</v>
      </c>
      <c r="I353" s="41" t="str">
        <f>IFERROR(VLOOKUP(F353,mapping!$D$3:$J$200,4,FALSE),0)</f>
        <v>إضافي</v>
      </c>
      <c r="J353" s="41" t="str">
        <f>IFERROR(VLOOKUP(F353,mapping!$D$3:$J$200,5,FALSE),0)</f>
        <v>إضافي</v>
      </c>
      <c r="K353" s="63">
        <f>IF(W353=mapping!$N$1,IFERROR(VLOOKUP(Table4[[#This Row],[Column1]],mapping!A:L,11,FALSE),0),IF(W353&gt;mapping!$N$1,IFERROR(VLOOKUP(Table4[[#This Row],[Column1]],mapping!A:L,11,FALSE),0),))</f>
        <v>1</v>
      </c>
      <c r="L353" s="139">
        <v>1</v>
      </c>
      <c r="M353" s="60">
        <f>IF(W353=mapping!$N$1,IFERROR(VLOOKUP(Table4[[#This Row],[Column1]],mapping!A:L,12,FALSE),0),IF(W353&gt;mapping!$N$1,IFERROR(VLOOKUP(Table4[[#This Row],[Column1]],mapping!A:L,12,FALSE),0),0))</f>
        <v>0</v>
      </c>
      <c r="N353" s="58">
        <f>Table4[[#This Row],[ سعر اليومية ]]*3%*Table4[[#This Row],[عدد الدورات ]]</f>
        <v>0.03</v>
      </c>
      <c r="O353" s="56">
        <f>Table4[[#This Row],[ سعر اليومية ]]*Table4[[#This Row],[عدد الدورات ]]-N353</f>
        <v>0.97</v>
      </c>
      <c r="P353" s="194">
        <v>900</v>
      </c>
      <c r="Q353" s="194"/>
      <c r="R353" s="197">
        <v>900</v>
      </c>
      <c r="S353" s="58">
        <f>(Table4[[#This Row],[سعر يومية السائق]]*Table4[[#This Row],[عدد الدورات ]])-SUM(Table4[[#This Row],[سلف ]:[خصم ]])+Table4[[#This Row],[اضافي ]]</f>
        <v>0</v>
      </c>
      <c r="U353" s="58">
        <f>Table4[[#This Row],[ سعر اليومية ]]*Table4[[#This Row],[عدد الدورات ]]-Table4[[#This Row],[سعر يومية السائق]]*L353</f>
        <v>1</v>
      </c>
      <c r="V353" s="58">
        <f>U353-Table4[[#This Row],[W/H  3%]]</f>
        <v>0.97</v>
      </c>
      <c r="W353" s="66" t="str">
        <f>Table4[[#This Row],[اليوم]]&amp;Table4[[#This Row],[الشهر ]]&amp;Table4[[#This Row],[العام]]</f>
        <v>452026</v>
      </c>
      <c r="X353" s="66" t="s">
        <v>304</v>
      </c>
    </row>
    <row r="354" spans="1:24" s="123" customFormat="1" x14ac:dyDescent="0.3">
      <c r="D354" s="123" t="e">
        <f t="shared" si="35"/>
        <v>#N/A</v>
      </c>
      <c r="E354" s="201"/>
      <c r="F354" s="123" t="e">
        <f>VLOOKUP(E354,mapping!C:J,2,FALSE)</f>
        <v>#N/A</v>
      </c>
      <c r="G354" s="123">
        <f>IFERROR(VLOOKUP(F354,mapping!$D$3:$J$200,2,FALSE),0)</f>
        <v>0</v>
      </c>
      <c r="H354" s="123">
        <f>IFERROR(VLOOKUP(F354,mapping!$D$3:$J$200,3,FALSE),0)</f>
        <v>0</v>
      </c>
      <c r="I354" s="123">
        <f>IFERROR(VLOOKUP(F354,mapping!$D$3:$J$200,4,FALSE),0)</f>
        <v>0</v>
      </c>
      <c r="J354" s="123">
        <f>IFERROR(VLOOKUP(F354,mapping!$D$3:$J$200,5,FALSE),0)</f>
        <v>0</v>
      </c>
      <c r="K354" s="124">
        <f>IF(W354=mapping!$N$1,IFERROR(VLOOKUP(Table4[[#This Row],[Column1]],mapping!A:L,11,FALSE),0),IF(W354&gt;mapping!$N$1,IFERROR(VLOOKUP(Table4[[#This Row],[Column1]],mapping!A:L,11,FALSE),0),))</f>
        <v>0</v>
      </c>
      <c r="L354" s="140"/>
      <c r="M354" s="124">
        <f>IF(W354=mapping!$N$1,IFERROR(VLOOKUP(Table4[[#This Row],[Column1]],mapping!A:L,12,FALSE),0),IF(W354&gt;mapping!$N$1,IFERROR(VLOOKUP(Table4[[#This Row],[Column1]],mapping!A:L,12,FALSE),0),0))</f>
        <v>0</v>
      </c>
      <c r="N354" s="125">
        <f>Table4[[#This Row],[ سعر اليومية ]]*3%*Table4[[#This Row],[عدد الدورات ]]</f>
        <v>0</v>
      </c>
      <c r="O354" s="126">
        <f>Table4[[#This Row],[ سعر اليومية ]]*Table4[[#This Row],[عدد الدورات ]]-N354</f>
        <v>0</v>
      </c>
      <c r="P354" s="195"/>
      <c r="Q354" s="195"/>
      <c r="R354" s="195"/>
      <c r="S354" s="125">
        <f>(Table4[[#This Row],[سعر يومية السائق]]*Table4[[#This Row],[عدد الدورات ]])-SUM(Table4[[#This Row],[سلف ]:[خصم ]])+Table4[[#This Row],[اضافي ]]</f>
        <v>0</v>
      </c>
      <c r="U354" s="125">
        <f>Table4[[#This Row],[ سعر اليومية ]]*Table4[[#This Row],[عدد الدورات ]]-Table4[[#This Row],[سعر يومية السائق]]*L354</f>
        <v>0</v>
      </c>
      <c r="V354" s="125">
        <f>U354-Table4[[#This Row],[W/H  3%]]</f>
        <v>0</v>
      </c>
      <c r="W354" s="127" t="str">
        <f>Table4[[#This Row],[اليوم]]&amp;Table4[[#This Row],[الشهر ]]&amp;Table4[[#This Row],[العام]]</f>
        <v/>
      </c>
      <c r="X354" s="127" t="s">
        <v>304</v>
      </c>
    </row>
    <row r="355" spans="1:24" x14ac:dyDescent="0.3">
      <c r="A355" s="62">
        <v>5</v>
      </c>
      <c r="B355" s="62">
        <v>5</v>
      </c>
      <c r="C355" s="62">
        <v>2026</v>
      </c>
      <c r="D355" s="41" t="str">
        <f t="shared" si="35"/>
        <v>مصطفي قليوبقليوب FIRST STARTم.نصر ميكروباص صيني</v>
      </c>
      <c r="E355" s="4">
        <v>1000</v>
      </c>
      <c r="F355" s="41" t="str">
        <f>VLOOKUP(E355,mapping!C:J,2,FALSE)</f>
        <v>مصطفي قليوب</v>
      </c>
      <c r="G355" s="41" t="str">
        <f>IFERROR(VLOOKUP(F355,mapping!$D$3:$J$200,2,FALSE),0)</f>
        <v xml:space="preserve">قليوب </v>
      </c>
      <c r="H355" s="41" t="str">
        <f>IFERROR(VLOOKUP(F355,mapping!$D$3:$J$200,3,FALSE),0)</f>
        <v>FIRST START</v>
      </c>
      <c r="I355" s="41" t="str">
        <f>IFERROR(VLOOKUP(F355,mapping!$D$3:$J$200,4,FALSE),0)</f>
        <v xml:space="preserve">م.نصر </v>
      </c>
      <c r="J355" s="41" t="str">
        <f>IFERROR(VLOOKUP(F355,mapping!$D$3:$J$200,5,FALSE),0)</f>
        <v>ميكروباص صيني</v>
      </c>
      <c r="K355" s="63">
        <f>IF(W355=mapping!$N$1,IFERROR(VLOOKUP(Table4[[#This Row],[Column1]],mapping!A:L,11,FALSE),0),IF(W355&gt;mapping!$N$1,IFERROR(VLOOKUP(Table4[[#This Row],[Column1]],mapping!A:L,11,FALSE),0),))</f>
        <v>1250</v>
      </c>
      <c r="L355" s="139">
        <v>1</v>
      </c>
      <c r="M355" s="60">
        <f>IF(W355=mapping!$N$1,IFERROR(VLOOKUP(Table4[[#This Row],[Column1]],mapping!A:L,12,FALSE),0),IF(W355&gt;mapping!$N$1,IFERROR(VLOOKUP(Table4[[#This Row],[Column1]],mapping!A:L,12,FALSE),0),0))</f>
        <v>1200</v>
      </c>
      <c r="N355" s="58">
        <f>Table4[[#This Row],[ سعر اليومية ]]*3%*Table4[[#This Row],[عدد الدورات ]]</f>
        <v>37.5</v>
      </c>
      <c r="O355" s="56">
        <f>Table4[[#This Row],[ سعر اليومية ]]*Table4[[#This Row],[عدد الدورات ]]-N355</f>
        <v>1212.5</v>
      </c>
      <c r="P355" s="194"/>
      <c r="Q355" s="194"/>
      <c r="R355" s="194"/>
      <c r="S355" s="58">
        <f>(Table4[[#This Row],[سعر يومية السائق]]*Table4[[#This Row],[عدد الدورات ]])-SUM(Table4[[#This Row],[سلف ]:[خصم ]])+Table4[[#This Row],[اضافي ]]</f>
        <v>1200</v>
      </c>
      <c r="U355" s="58">
        <f>Table4[[#This Row],[ سعر اليومية ]]*Table4[[#This Row],[عدد الدورات ]]-Table4[[#This Row],[سعر يومية السائق]]*L355</f>
        <v>50</v>
      </c>
      <c r="V355" s="58">
        <f>U355-Table4[[#This Row],[W/H  3%]]</f>
        <v>12.5</v>
      </c>
      <c r="W355" s="66" t="str">
        <f>Table4[[#This Row],[اليوم]]&amp;Table4[[#This Row],[الشهر ]]&amp;Table4[[#This Row],[العام]]</f>
        <v>552026</v>
      </c>
      <c r="X355" s="66" t="s">
        <v>304</v>
      </c>
    </row>
    <row r="356" spans="1:24" x14ac:dyDescent="0.3">
      <c r="A356" s="62">
        <v>5</v>
      </c>
      <c r="B356" s="62">
        <v>5</v>
      </c>
      <c r="C356" s="62">
        <v>2026</v>
      </c>
      <c r="D356" s="41" t="str">
        <f t="shared" si="35"/>
        <v>عمرو برعي الجراجFLITCH AND GRAINالتجمع ميكروباص صيني</v>
      </c>
      <c r="E356" s="4">
        <v>2000</v>
      </c>
      <c r="F356" s="41" t="str">
        <f>VLOOKUP(E356,mapping!C:J,2,FALSE)</f>
        <v xml:space="preserve">عمرو برعي </v>
      </c>
      <c r="G356" s="41" t="str">
        <f>IFERROR(VLOOKUP(F356,mapping!$D$3:$J$200,2,FALSE),0)</f>
        <v>الجراج</v>
      </c>
      <c r="H356" s="41" t="str">
        <f>IFERROR(VLOOKUP(F356,mapping!$D$3:$J$200,3,FALSE),0)</f>
        <v>FLITCH AND GRAIN</v>
      </c>
      <c r="I356" s="41" t="str">
        <f>IFERROR(VLOOKUP(F356,mapping!$D$3:$J$200,4,FALSE),0)</f>
        <v xml:space="preserve">التجمع </v>
      </c>
      <c r="J356" s="41" t="str">
        <f>IFERROR(VLOOKUP(F356,mapping!$D$3:$J$200,5,FALSE),0)</f>
        <v>ميكروباص صيني</v>
      </c>
      <c r="K356" s="63">
        <f>IF(W356=mapping!$N$1,IFERROR(VLOOKUP(Table4[[#This Row],[Column1]],mapping!A:L,11,FALSE),0),IF(W356&gt;mapping!$N$1,IFERROR(VLOOKUP(Table4[[#This Row],[Column1]],mapping!A:L,11,FALSE),0),))</f>
        <v>1300</v>
      </c>
      <c r="L356" s="139">
        <v>1</v>
      </c>
      <c r="M356" s="60">
        <f>IF(W356=mapping!$N$1,IFERROR(VLOOKUP(Table4[[#This Row],[Column1]],mapping!A:L,12,FALSE),0),IF(W356&gt;mapping!$N$1,IFERROR(VLOOKUP(Table4[[#This Row],[Column1]],mapping!A:L,12,FALSE),0),0))</f>
        <v>1050</v>
      </c>
      <c r="N356" s="58">
        <f>Table4[[#This Row],[ سعر اليومية ]]*3%*Table4[[#This Row],[عدد الدورات ]]</f>
        <v>39</v>
      </c>
      <c r="O356" s="56">
        <f>Table4[[#This Row],[ سعر اليومية ]]*Table4[[#This Row],[عدد الدورات ]]-N356</f>
        <v>1261</v>
      </c>
      <c r="P356" s="194"/>
      <c r="Q356" s="194"/>
      <c r="R356" s="194"/>
      <c r="S356" s="58">
        <f>(Table4[[#This Row],[سعر يومية السائق]]*Table4[[#This Row],[عدد الدورات ]])-SUM(Table4[[#This Row],[سلف ]:[خصم ]])+Table4[[#This Row],[اضافي ]]</f>
        <v>1050</v>
      </c>
      <c r="U356" s="58">
        <f>Table4[[#This Row],[ سعر اليومية ]]*Table4[[#This Row],[عدد الدورات ]]-Table4[[#This Row],[سعر يومية السائق]]*L356</f>
        <v>250</v>
      </c>
      <c r="V356" s="58">
        <f>U356-Table4[[#This Row],[W/H  3%]]</f>
        <v>211</v>
      </c>
      <c r="W356" s="66" t="str">
        <f>Table4[[#This Row],[اليوم]]&amp;Table4[[#This Row],[الشهر ]]&amp;Table4[[#This Row],[العام]]</f>
        <v>552026</v>
      </c>
      <c r="X356" s="66" t="s">
        <v>304</v>
      </c>
    </row>
    <row r="357" spans="1:24" x14ac:dyDescent="0.3">
      <c r="A357" s="62">
        <v>5</v>
      </c>
      <c r="B357" s="62">
        <v>5</v>
      </c>
      <c r="C357" s="62">
        <v>2026</v>
      </c>
      <c r="D357" s="41" t="str">
        <f t="shared" si="35"/>
        <v>مصطفي الف مسكنالف مسكن 3 ورديةنجمة هليوبوليسالتجمع اتوبيس 28</v>
      </c>
      <c r="E357" s="4">
        <v>3000</v>
      </c>
      <c r="F357" s="41" t="str">
        <f>VLOOKUP(E357,mapping!C:J,2,FALSE)</f>
        <v>مصطفي الف مسكن</v>
      </c>
      <c r="G357" s="41" t="str">
        <f>IFERROR(VLOOKUP(F357,mapping!$D$3:$J$200,2,FALSE),0)</f>
        <v>الف مسكن 3 وردية</v>
      </c>
      <c r="H357" s="41" t="str">
        <f>IFERROR(VLOOKUP(F357,mapping!$D$3:$J$200,3,FALSE),0)</f>
        <v>نجمة هليوبوليس</v>
      </c>
      <c r="I357" s="41" t="str">
        <f>IFERROR(VLOOKUP(F357,mapping!$D$3:$J$200,4,FALSE),0)</f>
        <v xml:space="preserve">التجمع </v>
      </c>
      <c r="J357" s="41" t="str">
        <f>IFERROR(VLOOKUP(F357,mapping!$D$3:$J$200,5,FALSE),0)</f>
        <v>اتوبيس 28</v>
      </c>
      <c r="K357" s="63">
        <f>IF(W357=mapping!$N$1,IFERROR(VLOOKUP(Table4[[#This Row],[Column1]],mapping!A:L,11,FALSE),0),IF(W357&gt;mapping!$N$1,IFERROR(VLOOKUP(Table4[[#This Row],[Column1]],mapping!A:L,11,FALSE),0),))</f>
        <v>4297</v>
      </c>
      <c r="L357" s="139">
        <v>1</v>
      </c>
      <c r="M357" s="60">
        <f>IF(W357=mapping!$N$1,IFERROR(VLOOKUP(Table4[[#This Row],[Column1]],mapping!A:L,12,FALSE),0),IF(W357&gt;mapping!$N$1,IFERROR(VLOOKUP(Table4[[#This Row],[Column1]],mapping!A:L,12,FALSE),0),0))</f>
        <v>3800</v>
      </c>
      <c r="N357" s="58">
        <f>Table4[[#This Row],[ سعر اليومية ]]*3%*Table4[[#This Row],[عدد الدورات ]]</f>
        <v>128.91</v>
      </c>
      <c r="O357" s="56">
        <f>Table4[[#This Row],[ سعر اليومية ]]*Table4[[#This Row],[عدد الدورات ]]-N357</f>
        <v>4168.09</v>
      </c>
      <c r="P357" s="194"/>
      <c r="Q357" s="194"/>
      <c r="R357" s="194"/>
      <c r="S357" s="58">
        <f>(Table4[[#This Row],[سعر يومية السائق]]*Table4[[#This Row],[عدد الدورات ]])-SUM(Table4[[#This Row],[سلف ]:[خصم ]])+Table4[[#This Row],[اضافي ]]</f>
        <v>3800</v>
      </c>
      <c r="U357" s="58">
        <f>Table4[[#This Row],[ سعر اليومية ]]*Table4[[#This Row],[عدد الدورات ]]-Table4[[#This Row],[سعر يومية السائق]]*L357</f>
        <v>497</v>
      </c>
      <c r="V357" s="58">
        <f>U357-Table4[[#This Row],[W/H  3%]]</f>
        <v>368.09000000000003</v>
      </c>
      <c r="W357" s="66" t="str">
        <f>Table4[[#This Row],[اليوم]]&amp;Table4[[#This Row],[الشهر ]]&amp;Table4[[#This Row],[العام]]</f>
        <v>552026</v>
      </c>
      <c r="X357" s="66" t="s">
        <v>304</v>
      </c>
    </row>
    <row r="358" spans="1:24" x14ac:dyDescent="0.3">
      <c r="A358" s="62">
        <v>5</v>
      </c>
      <c r="B358" s="62">
        <v>5</v>
      </c>
      <c r="C358" s="62">
        <v>2026</v>
      </c>
      <c r="D358" s="41" t="str">
        <f t="shared" si="35"/>
        <v>ممدوح كيلاني1قليوب 3 وردية نجمة هليوبوليسالتجمع اتوبيس 28</v>
      </c>
      <c r="E358" s="4">
        <v>3002</v>
      </c>
      <c r="F358" s="41" t="str">
        <f>VLOOKUP(E358,mapping!C:J,2,FALSE)</f>
        <v>ممدوح كيلاني1</v>
      </c>
      <c r="G358" s="41" t="str">
        <f>IFERROR(VLOOKUP(F358,mapping!$D$3:$J$200,2,FALSE),0)</f>
        <v xml:space="preserve">قليوب 3 وردية </v>
      </c>
      <c r="H358" s="41" t="str">
        <f>IFERROR(VLOOKUP(F358,mapping!$D$3:$J$200,3,FALSE),0)</f>
        <v>نجمة هليوبوليس</v>
      </c>
      <c r="I358" s="41" t="str">
        <f>IFERROR(VLOOKUP(F358,mapping!$D$3:$J$200,4,FALSE),0)</f>
        <v xml:space="preserve">التجمع </v>
      </c>
      <c r="J358" s="41" t="str">
        <f>IFERROR(VLOOKUP(F358,mapping!$D$3:$J$200,5,FALSE),0)</f>
        <v>اتوبيس 28</v>
      </c>
      <c r="K358" s="63">
        <f>IF(W358=mapping!$N$1,IFERROR(VLOOKUP(Table4[[#This Row],[Column1]],mapping!A:L,11,FALSE),0),IF(W358&gt;mapping!$N$1,IFERROR(VLOOKUP(Table4[[#This Row],[Column1]],mapping!A:L,11,FALSE),0),))</f>
        <v>4297</v>
      </c>
      <c r="L358" s="139">
        <v>1</v>
      </c>
      <c r="M358" s="60">
        <f>IF(W358=mapping!$N$1,IFERROR(VLOOKUP(Table4[[#This Row],[Column1]],mapping!A:L,12,FALSE),0),IF(W358&gt;mapping!$N$1,IFERROR(VLOOKUP(Table4[[#This Row],[Column1]],mapping!A:L,12,FALSE),0),0))</f>
        <v>3900</v>
      </c>
      <c r="N358" s="58">
        <f>Table4[[#This Row],[ سعر اليومية ]]*3%*Table4[[#This Row],[عدد الدورات ]]</f>
        <v>128.91</v>
      </c>
      <c r="O358" s="56">
        <f>Table4[[#This Row],[ سعر اليومية ]]*Table4[[#This Row],[عدد الدورات ]]-N358</f>
        <v>4168.09</v>
      </c>
      <c r="P358" s="194"/>
      <c r="Q358" s="194"/>
      <c r="R358" s="194"/>
      <c r="S358" s="58">
        <f>(Table4[[#This Row],[سعر يومية السائق]]*Table4[[#This Row],[عدد الدورات ]])-SUM(Table4[[#This Row],[سلف ]:[خصم ]])+Table4[[#This Row],[اضافي ]]</f>
        <v>3900</v>
      </c>
      <c r="U358" s="58">
        <f>Table4[[#This Row],[ سعر اليومية ]]*Table4[[#This Row],[عدد الدورات ]]-Table4[[#This Row],[سعر يومية السائق]]*L358</f>
        <v>397</v>
      </c>
      <c r="V358" s="58">
        <f>U358-Table4[[#This Row],[W/H  3%]]</f>
        <v>268.09000000000003</v>
      </c>
      <c r="W358" s="66" t="str">
        <f>Table4[[#This Row],[اليوم]]&amp;Table4[[#This Row],[الشهر ]]&amp;Table4[[#This Row],[العام]]</f>
        <v>552026</v>
      </c>
      <c r="X358" s="66" t="s">
        <v>304</v>
      </c>
    </row>
    <row r="359" spans="1:24" x14ac:dyDescent="0.3">
      <c r="A359" s="62">
        <v>5</v>
      </c>
      <c r="B359" s="62">
        <v>5</v>
      </c>
      <c r="C359" s="62">
        <v>2026</v>
      </c>
      <c r="D359" s="41" t="str">
        <f t="shared" si="35"/>
        <v>ممدوح كيلاني3المنيب 3وردية نجمة هليوبوليسالتجمع ميكروباص</v>
      </c>
      <c r="E359" s="4">
        <v>3004</v>
      </c>
      <c r="F359" s="41" t="str">
        <f>VLOOKUP(E359,mapping!C:J,2,FALSE)</f>
        <v>ممدوح كيلاني3</v>
      </c>
      <c r="G359" s="41" t="str">
        <f>IFERROR(VLOOKUP(F359,mapping!$D$3:$J$200,2,FALSE),0)</f>
        <v xml:space="preserve">المنيب 3وردية </v>
      </c>
      <c r="H359" s="41" t="str">
        <f>IFERROR(VLOOKUP(F359,mapping!$D$3:$J$200,3,FALSE),0)</f>
        <v>نجمة هليوبوليس</v>
      </c>
      <c r="I359" s="41" t="str">
        <f>IFERROR(VLOOKUP(F359,mapping!$D$3:$J$200,4,FALSE),0)</f>
        <v xml:space="preserve">التجمع </v>
      </c>
      <c r="J359" s="41" t="str">
        <f>IFERROR(VLOOKUP(F359,mapping!$D$3:$J$200,5,FALSE),0)</f>
        <v>ميكروباص</v>
      </c>
      <c r="K359" s="63">
        <f>IF(W359=mapping!$N$1,IFERROR(VLOOKUP(Table4[[#This Row],[Column1]],mapping!A:L,11,FALSE),0),IF(W359&gt;mapping!$N$1,IFERROR(VLOOKUP(Table4[[#This Row],[Column1]],mapping!A:L,11,FALSE),0),))</f>
        <v>3600</v>
      </c>
      <c r="L359" s="139">
        <v>1</v>
      </c>
      <c r="M359" s="60">
        <f>IF(W359=mapping!$N$1,IFERROR(VLOOKUP(Table4[[#This Row],[Column1]],mapping!A:L,12,FALSE),0),IF(W359&gt;mapping!$N$1,IFERROR(VLOOKUP(Table4[[#This Row],[Column1]],mapping!A:L,12,FALSE),0),0))</f>
        <v>2700</v>
      </c>
      <c r="N359" s="58">
        <f>Table4[[#This Row],[ سعر اليومية ]]*3%*Table4[[#This Row],[عدد الدورات ]]</f>
        <v>108</v>
      </c>
      <c r="O359" s="56">
        <f>Table4[[#This Row],[ سعر اليومية ]]*Table4[[#This Row],[عدد الدورات ]]-N359</f>
        <v>3492</v>
      </c>
      <c r="P359" s="194"/>
      <c r="Q359" s="194"/>
      <c r="R359" s="194"/>
      <c r="S359" s="58">
        <f>(Table4[[#This Row],[سعر يومية السائق]]*Table4[[#This Row],[عدد الدورات ]])-SUM(Table4[[#This Row],[سلف ]:[خصم ]])+Table4[[#This Row],[اضافي ]]</f>
        <v>2700</v>
      </c>
      <c r="U359" s="58">
        <f>Table4[[#This Row],[ سعر اليومية ]]*Table4[[#This Row],[عدد الدورات ]]-Table4[[#This Row],[سعر يومية السائق]]*L359</f>
        <v>900</v>
      </c>
      <c r="V359" s="58">
        <f>U359-Table4[[#This Row],[W/H  3%]]</f>
        <v>792</v>
      </c>
      <c r="W359" s="66" t="str">
        <f>Table4[[#This Row],[اليوم]]&amp;Table4[[#This Row],[الشهر ]]&amp;Table4[[#This Row],[العام]]</f>
        <v>552026</v>
      </c>
      <c r="X359" s="66" t="s">
        <v>304</v>
      </c>
    </row>
    <row r="360" spans="1:24" x14ac:dyDescent="0.3">
      <c r="A360" s="62">
        <v>5</v>
      </c>
      <c r="B360" s="62">
        <v>5</v>
      </c>
      <c r="C360" s="62">
        <v>2026</v>
      </c>
      <c r="D360" s="41" t="str">
        <f t="shared" si="35"/>
        <v xml:space="preserve">رجب سلامة 1المرج لوجستيكااكتوبر هاي اس </v>
      </c>
      <c r="E360" s="4">
        <v>4000</v>
      </c>
      <c r="F360" s="41" t="str">
        <f>VLOOKUP(E360,mapping!C:J,2,FALSE)</f>
        <v>رجب سلامة 1</v>
      </c>
      <c r="G360" s="41" t="str">
        <f>IFERROR(VLOOKUP(F360,mapping!$D$3:$J$200,2,FALSE),0)</f>
        <v xml:space="preserve">المرج </v>
      </c>
      <c r="H360" s="41" t="str">
        <f>IFERROR(VLOOKUP(F360,mapping!$D$3:$J$200,3,FALSE),0)</f>
        <v>لوجستيكا</v>
      </c>
      <c r="I360" s="41" t="str">
        <f>IFERROR(VLOOKUP(F360,mapping!$D$3:$J$200,4,FALSE),0)</f>
        <v xml:space="preserve">اكتوبر </v>
      </c>
      <c r="J360" s="41" t="str">
        <f>IFERROR(VLOOKUP(F360,mapping!$D$3:$J$200,5,FALSE),0)</f>
        <v xml:space="preserve">هاي اس </v>
      </c>
      <c r="K360" s="63">
        <f>IF(W360=mapping!$N$1,IFERROR(VLOOKUP(Table4[[#This Row],[Column1]],mapping!A:L,11,FALSE),0),IF(W360&gt;mapping!$N$1,IFERROR(VLOOKUP(Table4[[#This Row],[Column1]],mapping!A:L,11,FALSE),0),))</f>
        <v>2195</v>
      </c>
      <c r="L360" s="139">
        <v>1</v>
      </c>
      <c r="M360" s="60">
        <f>IF(W360=mapping!$N$1,IFERROR(VLOOKUP(Table4[[#This Row],[Column1]],mapping!A:L,12,FALSE),0),IF(W360&gt;mapping!$N$1,IFERROR(VLOOKUP(Table4[[#This Row],[Column1]],mapping!A:L,12,FALSE),0),0))</f>
        <v>2000</v>
      </c>
      <c r="N360" s="58">
        <f>Table4[[#This Row],[ سعر اليومية ]]*3%*Table4[[#This Row],[عدد الدورات ]]</f>
        <v>65.849999999999994</v>
      </c>
      <c r="O360" s="56">
        <f>Table4[[#This Row],[ سعر اليومية ]]*Table4[[#This Row],[عدد الدورات ]]-N360</f>
        <v>2129.15</v>
      </c>
      <c r="P360" s="194"/>
      <c r="Q360" s="194"/>
      <c r="R360" s="194"/>
      <c r="S360" s="58">
        <f>(Table4[[#This Row],[سعر يومية السائق]]*Table4[[#This Row],[عدد الدورات ]])-SUM(Table4[[#This Row],[سلف ]:[خصم ]])+Table4[[#This Row],[اضافي ]]</f>
        <v>2000</v>
      </c>
      <c r="U360" s="58">
        <f>Table4[[#This Row],[ سعر اليومية ]]*Table4[[#This Row],[عدد الدورات ]]-Table4[[#This Row],[سعر يومية السائق]]*L360</f>
        <v>195</v>
      </c>
      <c r="V360" s="58">
        <f>U360-Table4[[#This Row],[W/H  3%]]</f>
        <v>129.15</v>
      </c>
      <c r="W360" s="66" t="str">
        <f>Table4[[#This Row],[اليوم]]&amp;Table4[[#This Row],[الشهر ]]&amp;Table4[[#This Row],[العام]]</f>
        <v>552026</v>
      </c>
      <c r="X360" s="66" t="s">
        <v>304</v>
      </c>
    </row>
    <row r="361" spans="1:24" x14ac:dyDescent="0.3">
      <c r="A361" s="62">
        <v>5</v>
      </c>
      <c r="B361" s="62">
        <v>5</v>
      </c>
      <c r="C361" s="62">
        <v>2026</v>
      </c>
      <c r="D361" s="41" t="str">
        <f t="shared" si="35"/>
        <v xml:space="preserve">رجب سلامة 2 نكلا حضورلوجستيكااكتوبر هاي اس </v>
      </c>
      <c r="E361" s="4">
        <v>4004</v>
      </c>
      <c r="F361" s="41" t="str">
        <f>VLOOKUP(E361,mapping!C:J,2,FALSE)</f>
        <v xml:space="preserve">رجب سلامة 2 </v>
      </c>
      <c r="G361" s="41" t="str">
        <f>IFERROR(VLOOKUP(F361,mapping!$D$3:$J$200,2,FALSE),0)</f>
        <v>نكلا حضور</v>
      </c>
      <c r="H361" s="41" t="str">
        <f>IFERROR(VLOOKUP(F361,mapping!$D$3:$J$200,3,FALSE),0)</f>
        <v>لوجستيكا</v>
      </c>
      <c r="I361" s="41" t="str">
        <f>IFERROR(VLOOKUP(F361,mapping!$D$3:$J$200,4,FALSE),0)</f>
        <v xml:space="preserve">اكتوبر </v>
      </c>
      <c r="J361" s="41" t="str">
        <f>IFERROR(VLOOKUP(F361,mapping!$D$3:$J$200,5,FALSE),0)</f>
        <v xml:space="preserve">هاي اس </v>
      </c>
      <c r="K361" s="63">
        <f>IF(W361=mapping!$N$1,IFERROR(VLOOKUP(Table4[[#This Row],[Column1]],mapping!A:L,11,FALSE),0),IF(W361&gt;mapping!$N$1,IFERROR(VLOOKUP(Table4[[#This Row],[Column1]],mapping!A:L,11,FALSE),0),))</f>
        <v>1024</v>
      </c>
      <c r="L361" s="139">
        <v>1</v>
      </c>
      <c r="M361" s="60">
        <f>IF(W361=mapping!$N$1,IFERROR(VLOOKUP(Table4[[#This Row],[Column1]],mapping!A:L,12,FALSE),0),IF(W361&gt;mapping!$N$1,IFERROR(VLOOKUP(Table4[[#This Row],[Column1]],mapping!A:L,12,FALSE),0),0))</f>
        <v>1000</v>
      </c>
      <c r="N361" s="58">
        <f>Table4[[#This Row],[ سعر اليومية ]]*3%*Table4[[#This Row],[عدد الدورات ]]</f>
        <v>30.72</v>
      </c>
      <c r="O361" s="56">
        <f>Table4[[#This Row],[ سعر اليومية ]]*Table4[[#This Row],[عدد الدورات ]]-N361</f>
        <v>993.28</v>
      </c>
      <c r="P361" s="194"/>
      <c r="Q361" s="194"/>
      <c r="R361" s="194"/>
      <c r="S361" s="58">
        <f>(Table4[[#This Row],[سعر يومية السائق]]*Table4[[#This Row],[عدد الدورات ]])-SUM(Table4[[#This Row],[سلف ]:[خصم ]])+Table4[[#This Row],[اضافي ]]</f>
        <v>1000</v>
      </c>
      <c r="U361" s="58">
        <f>Table4[[#This Row],[ سعر اليومية ]]*Table4[[#This Row],[عدد الدورات ]]-Table4[[#This Row],[سعر يومية السائق]]*L361</f>
        <v>24</v>
      </c>
      <c r="V361" s="58">
        <f>U361-Table4[[#This Row],[W/H  3%]]</f>
        <v>-6.7199999999999989</v>
      </c>
      <c r="W361" s="66" t="str">
        <f>Table4[[#This Row],[اليوم]]&amp;Table4[[#This Row],[الشهر ]]&amp;Table4[[#This Row],[العام]]</f>
        <v>552026</v>
      </c>
      <c r="X361" s="66" t="s">
        <v>304</v>
      </c>
    </row>
    <row r="362" spans="1:24" x14ac:dyDescent="0.3">
      <c r="A362" s="62">
        <v>5</v>
      </c>
      <c r="B362" s="62">
        <v>5</v>
      </c>
      <c r="C362" s="62">
        <v>2026</v>
      </c>
      <c r="D362" s="41" t="str">
        <f t="shared" si="35"/>
        <v xml:space="preserve">احمد السيدالمنيب 3وردية لوجستيكااكتوبر هاي اس </v>
      </c>
      <c r="E362" s="4">
        <v>4001</v>
      </c>
      <c r="F362" s="41" t="str">
        <f>VLOOKUP(E362,mapping!C:J,2,FALSE)</f>
        <v>احمد السيد</v>
      </c>
      <c r="G362" s="41" t="str">
        <f>IFERROR(VLOOKUP(F362,mapping!$D$3:$J$200,2,FALSE),0)</f>
        <v xml:space="preserve">المنيب 3وردية </v>
      </c>
      <c r="H362" s="41" t="str">
        <f>IFERROR(VLOOKUP(F362,mapping!$D$3:$J$200,3,FALSE),0)</f>
        <v>لوجستيكا</v>
      </c>
      <c r="I362" s="41" t="str">
        <f>IFERROR(VLOOKUP(F362,mapping!$D$3:$J$200,4,FALSE),0)</f>
        <v xml:space="preserve">اكتوبر </v>
      </c>
      <c r="J362" s="41" t="str">
        <f>IFERROR(VLOOKUP(F362,mapping!$D$3:$J$200,5,FALSE),0)</f>
        <v xml:space="preserve">هاي اس </v>
      </c>
      <c r="K362" s="63">
        <f>IF(W362=mapping!$N$1,IFERROR(VLOOKUP(Table4[[#This Row],[Column1]],mapping!A:L,11,FALSE),0),IF(W362&gt;mapping!$N$1,IFERROR(VLOOKUP(Table4[[#This Row],[Column1]],mapping!A:L,11,FALSE),0),))</f>
        <v>4831</v>
      </c>
      <c r="L362" s="139">
        <v>1</v>
      </c>
      <c r="M362" s="60">
        <f>IF(W362=mapping!$N$1,IFERROR(VLOOKUP(Table4[[#This Row],[Column1]],mapping!A:L,12,FALSE),0),IF(W362&gt;mapping!$N$1,IFERROR(VLOOKUP(Table4[[#This Row],[Column1]],mapping!A:L,12,FALSE),0),0))</f>
        <v>4000</v>
      </c>
      <c r="N362" s="58">
        <f>Table4[[#This Row],[ سعر اليومية ]]*3%*Table4[[#This Row],[عدد الدورات ]]</f>
        <v>144.93</v>
      </c>
      <c r="O362" s="56">
        <f>Table4[[#This Row],[ سعر اليومية ]]*Table4[[#This Row],[عدد الدورات ]]-N362</f>
        <v>4686.07</v>
      </c>
      <c r="P362" s="194"/>
      <c r="Q362" s="194"/>
      <c r="R362" s="194"/>
      <c r="S362" s="58">
        <f>(Table4[[#This Row],[سعر يومية السائق]]*Table4[[#This Row],[عدد الدورات ]])-SUM(Table4[[#This Row],[سلف ]:[خصم ]])+Table4[[#This Row],[اضافي ]]</f>
        <v>4000</v>
      </c>
      <c r="U362" s="58">
        <f>Table4[[#This Row],[ سعر اليومية ]]*Table4[[#This Row],[عدد الدورات ]]-Table4[[#This Row],[سعر يومية السائق]]*L362</f>
        <v>831</v>
      </c>
      <c r="V362" s="58">
        <f>U362-Table4[[#This Row],[W/H  3%]]</f>
        <v>686.06999999999994</v>
      </c>
      <c r="W362" s="66" t="str">
        <f>Table4[[#This Row],[اليوم]]&amp;Table4[[#This Row],[الشهر ]]&amp;Table4[[#This Row],[العام]]</f>
        <v>552026</v>
      </c>
      <c r="X362" s="66" t="s">
        <v>304</v>
      </c>
    </row>
    <row r="363" spans="1:24" x14ac:dyDescent="0.3">
      <c r="A363" s="62">
        <v>5</v>
      </c>
      <c r="B363" s="62">
        <v>5</v>
      </c>
      <c r="C363" s="62">
        <v>2026</v>
      </c>
      <c r="D363" s="41" t="str">
        <f t="shared" si="35"/>
        <v xml:space="preserve">حسام سعيد1القناطر 3 ورديةلوجستيكااكتوبر هاي اس </v>
      </c>
      <c r="E363" s="4">
        <v>4002</v>
      </c>
      <c r="F363" s="41" t="str">
        <f>VLOOKUP(E363,mapping!C:J,2,FALSE)</f>
        <v>حسام سعيد1</v>
      </c>
      <c r="G363" s="41" t="str">
        <f>IFERROR(VLOOKUP(F363,mapping!$D$3:$J$200,2,FALSE),0)</f>
        <v>القناطر 3 وردية</v>
      </c>
      <c r="H363" s="41" t="str">
        <f>IFERROR(VLOOKUP(F363,mapping!$D$3:$J$200,3,FALSE),0)</f>
        <v>لوجستيكا</v>
      </c>
      <c r="I363" s="41" t="str">
        <f>IFERROR(VLOOKUP(F363,mapping!$D$3:$J$200,4,FALSE),0)</f>
        <v xml:space="preserve">اكتوبر </v>
      </c>
      <c r="J363" s="41" t="str">
        <f>IFERROR(VLOOKUP(F363,mapping!$D$3:$J$200,5,FALSE),0)</f>
        <v xml:space="preserve">هاي اس </v>
      </c>
      <c r="K363" s="63">
        <f>IF(W363=mapping!$N$1,IFERROR(VLOOKUP(Table4[[#This Row],[Column1]],mapping!A:L,11,FALSE),0),IF(W363&gt;mapping!$N$1,IFERROR(VLOOKUP(Table4[[#This Row],[Column1]],mapping!A:L,11,FALSE),0),))</f>
        <v>4391</v>
      </c>
      <c r="L363" s="139">
        <v>1</v>
      </c>
      <c r="M363" s="60">
        <f>IF(W363=mapping!$N$1,IFERROR(VLOOKUP(Table4[[#This Row],[Column1]],mapping!A:L,12,FALSE),0),IF(W363&gt;mapping!$N$1,IFERROR(VLOOKUP(Table4[[#This Row],[Column1]],mapping!A:L,12,FALSE),0),0))</f>
        <v>3400</v>
      </c>
      <c r="N363" s="58">
        <f>Table4[[#This Row],[ سعر اليومية ]]*3%*Table4[[#This Row],[عدد الدورات ]]</f>
        <v>131.72999999999999</v>
      </c>
      <c r="O363" s="56">
        <f>Table4[[#This Row],[ سعر اليومية ]]*Table4[[#This Row],[عدد الدورات ]]-N363</f>
        <v>4259.2700000000004</v>
      </c>
      <c r="P363" s="194"/>
      <c r="Q363" s="194"/>
      <c r="R363" s="194"/>
      <c r="S363" s="58">
        <f>(Table4[[#This Row],[سعر يومية السائق]]*Table4[[#This Row],[عدد الدورات ]])-SUM(Table4[[#This Row],[سلف ]:[خصم ]])+Table4[[#This Row],[اضافي ]]</f>
        <v>3400</v>
      </c>
      <c r="U363" s="58">
        <f>Table4[[#This Row],[ سعر اليومية ]]*Table4[[#This Row],[عدد الدورات ]]-Table4[[#This Row],[سعر يومية السائق]]*L363</f>
        <v>991</v>
      </c>
      <c r="V363" s="58">
        <f>U363-Table4[[#This Row],[W/H  3%]]</f>
        <v>859.27</v>
      </c>
      <c r="W363" s="66" t="str">
        <f>Table4[[#This Row],[اليوم]]&amp;Table4[[#This Row],[الشهر ]]&amp;Table4[[#This Row],[العام]]</f>
        <v>552026</v>
      </c>
      <c r="X363" s="66" t="s">
        <v>304</v>
      </c>
    </row>
    <row r="364" spans="1:24" x14ac:dyDescent="0.3">
      <c r="A364" s="62">
        <v>5</v>
      </c>
      <c r="B364" s="62">
        <v>5</v>
      </c>
      <c r="C364" s="62">
        <v>2026</v>
      </c>
      <c r="D364" s="41" t="str">
        <f t="shared" si="35"/>
        <v xml:space="preserve">حسام سعيد 2نكلا انصرافلوجستيكااكتوبر هاي اس </v>
      </c>
      <c r="E364" s="4">
        <v>4003</v>
      </c>
      <c r="F364" s="41" t="str">
        <f>VLOOKUP(E364,mapping!C:J,2,FALSE)</f>
        <v>حسام سعيد 2</v>
      </c>
      <c r="G364" s="41" t="str">
        <f>IFERROR(VLOOKUP(F364,mapping!$D$3:$J$200,2,FALSE),0)</f>
        <v>نكلا انصراف</v>
      </c>
      <c r="H364" s="41" t="str">
        <f>IFERROR(VLOOKUP(F364,mapping!$D$3:$J$200,3,FALSE),0)</f>
        <v>لوجستيكا</v>
      </c>
      <c r="I364" s="41" t="str">
        <f>IFERROR(VLOOKUP(F364,mapping!$D$3:$J$200,4,FALSE),0)</f>
        <v xml:space="preserve">اكتوبر </v>
      </c>
      <c r="J364" s="41" t="str">
        <f>IFERROR(VLOOKUP(F364,mapping!$D$3:$J$200,5,FALSE),0)</f>
        <v xml:space="preserve">هاي اس </v>
      </c>
      <c r="K364" s="63">
        <f>IF(W364=mapping!$N$1,IFERROR(VLOOKUP(Table4[[#This Row],[Column1]],mapping!A:L,11,FALSE),0),IF(W364&gt;mapping!$N$1,IFERROR(VLOOKUP(Table4[[#This Row],[Column1]],mapping!A:L,11,FALSE),0),))</f>
        <v>1024</v>
      </c>
      <c r="L364" s="139">
        <v>1</v>
      </c>
      <c r="M364" s="60">
        <f>IF(W364=mapping!$N$1,IFERROR(VLOOKUP(Table4[[#This Row],[Column1]],mapping!A:L,12,FALSE),0),IF(W364&gt;mapping!$N$1,IFERROR(VLOOKUP(Table4[[#This Row],[Column1]],mapping!A:L,12,FALSE),0),0))</f>
        <v>900</v>
      </c>
      <c r="N364" s="58">
        <f>Table4[[#This Row],[ سعر اليومية ]]*3%*Table4[[#This Row],[عدد الدورات ]]</f>
        <v>30.72</v>
      </c>
      <c r="O364" s="56">
        <f>Table4[[#This Row],[ سعر اليومية ]]*Table4[[#This Row],[عدد الدورات ]]-N364</f>
        <v>993.28</v>
      </c>
      <c r="P364" s="194"/>
      <c r="Q364" s="194"/>
      <c r="R364" s="194"/>
      <c r="S364" s="58">
        <f>(Table4[[#This Row],[سعر يومية السائق]]*Table4[[#This Row],[عدد الدورات ]])-SUM(Table4[[#This Row],[سلف ]:[خصم ]])+Table4[[#This Row],[اضافي ]]</f>
        <v>900</v>
      </c>
      <c r="U364" s="58">
        <f>Table4[[#This Row],[ سعر اليومية ]]*Table4[[#This Row],[عدد الدورات ]]-Table4[[#This Row],[سعر يومية السائق]]*L364</f>
        <v>124</v>
      </c>
      <c r="V364" s="58">
        <f>U364-Table4[[#This Row],[W/H  3%]]</f>
        <v>93.28</v>
      </c>
      <c r="W364" s="66" t="str">
        <f>Table4[[#This Row],[اليوم]]&amp;Table4[[#This Row],[الشهر ]]&amp;Table4[[#This Row],[العام]]</f>
        <v>552026</v>
      </c>
      <c r="X364" s="66" t="s">
        <v>304</v>
      </c>
    </row>
    <row r="365" spans="1:24" x14ac:dyDescent="0.3">
      <c r="A365" s="62">
        <v>5</v>
      </c>
      <c r="B365" s="62">
        <v>5</v>
      </c>
      <c r="C365" s="62">
        <v>2026</v>
      </c>
      <c r="D365" s="41" t="str">
        <f t="shared" si="35"/>
        <v xml:space="preserve">محمد رضا المنوفية لوجستيكااكتوبر هاي اس </v>
      </c>
      <c r="E365" s="4">
        <v>4006</v>
      </c>
      <c r="F365" s="41" t="str">
        <f>VLOOKUP(E365,mapping!C:J,2,FALSE)</f>
        <v xml:space="preserve">محمد رضا </v>
      </c>
      <c r="G365" s="41" t="str">
        <f>IFERROR(VLOOKUP(F365,mapping!$D$3:$J$200,2,FALSE),0)</f>
        <v xml:space="preserve">المنوفية </v>
      </c>
      <c r="H365" s="41" t="str">
        <f>IFERROR(VLOOKUP(F365,mapping!$D$3:$J$200,3,FALSE),0)</f>
        <v>لوجستيكا</v>
      </c>
      <c r="I365" s="41" t="str">
        <f>IFERROR(VLOOKUP(F365,mapping!$D$3:$J$200,4,FALSE),0)</f>
        <v xml:space="preserve">اكتوبر </v>
      </c>
      <c r="J365" s="41" t="str">
        <f>IFERROR(VLOOKUP(F365,mapping!$D$3:$J$200,5,FALSE),0)</f>
        <v xml:space="preserve">هاي اس </v>
      </c>
      <c r="K365" s="63">
        <f>IF(W365=mapping!$N$1,IFERROR(VLOOKUP(Table4[[#This Row],[Column1]],mapping!A:L,11,FALSE),0),IF(W365&gt;mapping!$N$1,IFERROR(VLOOKUP(Table4[[#This Row],[Column1]],mapping!A:L,11,FALSE),0),))</f>
        <v>2634</v>
      </c>
      <c r="L365" s="139">
        <v>1</v>
      </c>
      <c r="M365" s="60">
        <f>IF(W365=mapping!$N$1,IFERROR(VLOOKUP(Table4[[#This Row],[Column1]],mapping!A:L,12,FALSE),0),IF(W365&gt;mapping!$N$1,IFERROR(VLOOKUP(Table4[[#This Row],[Column1]],mapping!A:L,12,FALSE),0),0))</f>
        <v>2150</v>
      </c>
      <c r="N365" s="58">
        <f>Table4[[#This Row],[ سعر اليومية ]]*3%*Table4[[#This Row],[عدد الدورات ]]</f>
        <v>79.02</v>
      </c>
      <c r="O365" s="56">
        <f>Table4[[#This Row],[ سعر اليومية ]]*Table4[[#This Row],[عدد الدورات ]]-N365</f>
        <v>2554.98</v>
      </c>
      <c r="P365" s="194"/>
      <c r="Q365" s="194">
        <v>150</v>
      </c>
      <c r="R365" s="194"/>
      <c r="S365" s="58">
        <f>(Table4[[#This Row],[سعر يومية السائق]]*Table4[[#This Row],[عدد الدورات ]])-SUM(Table4[[#This Row],[سلف ]:[خصم ]])+Table4[[#This Row],[اضافي ]]</f>
        <v>2000</v>
      </c>
      <c r="U365" s="58">
        <f>Table4[[#This Row],[ سعر اليومية ]]*Table4[[#This Row],[عدد الدورات ]]-Table4[[#This Row],[سعر يومية السائق]]*L365</f>
        <v>484</v>
      </c>
      <c r="V365" s="58">
        <f>U365-Table4[[#This Row],[W/H  3%]]</f>
        <v>404.98</v>
      </c>
      <c r="W365" s="66" t="str">
        <f>Table4[[#This Row],[اليوم]]&amp;Table4[[#This Row],[الشهر ]]&amp;Table4[[#This Row],[العام]]</f>
        <v>552026</v>
      </c>
      <c r="X365" s="66" t="s">
        <v>304</v>
      </c>
    </row>
    <row r="366" spans="1:24" x14ac:dyDescent="0.3">
      <c r="A366" s="62">
        <v>5</v>
      </c>
      <c r="B366" s="62">
        <v>5</v>
      </c>
      <c r="C366" s="62">
        <v>2026</v>
      </c>
      <c r="D366" s="41" t="str">
        <f t="shared" si="35"/>
        <v xml:space="preserve">مصطفي شكيويالجلاتمةلوجستيكااكتوبر كوستر </v>
      </c>
      <c r="E366" s="4">
        <v>4007</v>
      </c>
      <c r="F366" s="41" t="str">
        <f>VLOOKUP(E366,mapping!C:J,2,FALSE)</f>
        <v>مصطفي شكيوي</v>
      </c>
      <c r="G366" s="41" t="str">
        <f>IFERROR(VLOOKUP(F366,mapping!$D$3:$J$200,2,FALSE),0)</f>
        <v>الجلاتمة</v>
      </c>
      <c r="H366" s="41" t="str">
        <f>IFERROR(VLOOKUP(F366,mapping!$D$3:$J$200,3,FALSE),0)</f>
        <v>لوجستيكا</v>
      </c>
      <c r="I366" s="41" t="str">
        <f>IFERROR(VLOOKUP(F366,mapping!$D$3:$J$200,4,FALSE),0)</f>
        <v xml:space="preserve">اكتوبر </v>
      </c>
      <c r="J366" s="41" t="str">
        <f>IFERROR(VLOOKUP(F366,mapping!$D$3:$J$200,5,FALSE),0)</f>
        <v xml:space="preserve">كوستر </v>
      </c>
      <c r="K366" s="63">
        <f>IF(W366=mapping!$N$1,IFERROR(VLOOKUP(Table4[[#This Row],[Column1]],mapping!A:L,11,FALSE),0),IF(W366&gt;mapping!$N$1,IFERROR(VLOOKUP(Table4[[#This Row],[Column1]],mapping!A:L,11,FALSE),0),))</f>
        <v>3220</v>
      </c>
      <c r="L366" s="139">
        <v>1</v>
      </c>
      <c r="M366" s="60">
        <f>IF(W366=mapping!$N$1,IFERROR(VLOOKUP(Table4[[#This Row],[Column1]],mapping!A:L,12,FALSE),0),IF(W366&gt;mapping!$N$1,IFERROR(VLOOKUP(Table4[[#This Row],[Column1]],mapping!A:L,12,FALSE),0),0))</f>
        <v>2750</v>
      </c>
      <c r="N366" s="58">
        <f>Table4[[#This Row],[ سعر اليومية ]]*3%*Table4[[#This Row],[عدد الدورات ]]</f>
        <v>96.6</v>
      </c>
      <c r="O366" s="56">
        <f>Table4[[#This Row],[ سعر اليومية ]]*Table4[[#This Row],[عدد الدورات ]]-N366</f>
        <v>3123.4</v>
      </c>
      <c r="P366" s="194"/>
      <c r="Q366" s="194"/>
      <c r="R366" s="194"/>
      <c r="S366" s="58">
        <f>(Table4[[#This Row],[سعر يومية السائق]]*Table4[[#This Row],[عدد الدورات ]])-SUM(Table4[[#This Row],[سلف ]:[خصم ]])+Table4[[#This Row],[اضافي ]]</f>
        <v>2750</v>
      </c>
      <c r="U366" s="58">
        <f>Table4[[#This Row],[ سعر اليومية ]]*Table4[[#This Row],[عدد الدورات ]]-Table4[[#This Row],[سعر يومية السائق]]*L366</f>
        <v>470</v>
      </c>
      <c r="V366" s="58">
        <f>U366-Table4[[#This Row],[W/H  3%]]</f>
        <v>373.4</v>
      </c>
      <c r="W366" s="66" t="str">
        <f>Table4[[#This Row],[اليوم]]&amp;Table4[[#This Row],[الشهر ]]&amp;Table4[[#This Row],[العام]]</f>
        <v>552026</v>
      </c>
      <c r="X366" s="66" t="s">
        <v>304</v>
      </c>
    </row>
    <row r="367" spans="1:24" x14ac:dyDescent="0.3">
      <c r="A367" s="62">
        <v>5</v>
      </c>
      <c r="B367" s="62">
        <v>5</v>
      </c>
      <c r="C367" s="62">
        <v>2026</v>
      </c>
      <c r="D367" s="41" t="str">
        <f t="shared" ref="D367:D431" si="37">F367&amp;G367&amp;H367&amp;I367&amp;J367</f>
        <v xml:space="preserve">وديع 1الفيوم 1لوجستيكااكتوبر هاي اس </v>
      </c>
      <c r="E367" s="4">
        <v>4009</v>
      </c>
      <c r="F367" s="41" t="str">
        <f>VLOOKUP(E367,mapping!C:J,2,FALSE)</f>
        <v>وديع 1</v>
      </c>
      <c r="G367" s="41" t="str">
        <f>IFERROR(VLOOKUP(F367,mapping!$D$3:$J$200,2,FALSE),0)</f>
        <v>الفيوم 1</v>
      </c>
      <c r="H367" s="41" t="str">
        <f>IFERROR(VLOOKUP(F367,mapping!$D$3:$J$200,3,FALSE),0)</f>
        <v>لوجستيكا</v>
      </c>
      <c r="I367" s="41" t="str">
        <f>IFERROR(VLOOKUP(F367,mapping!$D$3:$J$200,4,FALSE),0)</f>
        <v xml:space="preserve">اكتوبر </v>
      </c>
      <c r="J367" s="41" t="str">
        <f>IFERROR(VLOOKUP(F367,mapping!$D$3:$J$200,5,FALSE),0)</f>
        <v xml:space="preserve">هاي اس </v>
      </c>
      <c r="K367" s="63">
        <f>IF(W367=mapping!$N$1,IFERROR(VLOOKUP(Table4[[#This Row],[Column1]],mapping!A:L,11,FALSE),0),IF(W367&gt;mapping!$N$1,IFERROR(VLOOKUP(Table4[[#This Row],[Column1]],mapping!A:L,11,FALSE),0),))</f>
        <v>2662</v>
      </c>
      <c r="L367" s="139">
        <v>1</v>
      </c>
      <c r="M367" s="60">
        <f>IF(W367=mapping!$N$1,IFERROR(VLOOKUP(Table4[[#This Row],[Column1]],mapping!A:L,12,FALSE),0),IF(W367&gt;mapping!$N$1,IFERROR(VLOOKUP(Table4[[#This Row],[Column1]],mapping!A:L,12,FALSE),0),0))</f>
        <v>2250</v>
      </c>
      <c r="N367" s="58">
        <f>Table4[[#This Row],[ سعر اليومية ]]*3%*Table4[[#This Row],[عدد الدورات ]]</f>
        <v>79.86</v>
      </c>
      <c r="O367" s="56">
        <f>Table4[[#This Row],[ سعر اليومية ]]*Table4[[#This Row],[عدد الدورات ]]-N367</f>
        <v>2582.14</v>
      </c>
      <c r="P367" s="194"/>
      <c r="Q367" s="194"/>
      <c r="R367" s="194"/>
      <c r="S367" s="58">
        <f>(Table4[[#This Row],[سعر يومية السائق]]*Table4[[#This Row],[عدد الدورات ]])-SUM(Table4[[#This Row],[سلف ]:[خصم ]])+Table4[[#This Row],[اضافي ]]</f>
        <v>2250</v>
      </c>
      <c r="U367" s="58">
        <f>Table4[[#This Row],[ سعر اليومية ]]*Table4[[#This Row],[عدد الدورات ]]-Table4[[#This Row],[سعر يومية السائق]]*L367</f>
        <v>412</v>
      </c>
      <c r="V367" s="58">
        <f>U367-Table4[[#This Row],[W/H  3%]]</f>
        <v>332.14</v>
      </c>
      <c r="W367" s="66" t="str">
        <f>Table4[[#This Row],[اليوم]]&amp;Table4[[#This Row],[الشهر ]]&amp;Table4[[#This Row],[العام]]</f>
        <v>552026</v>
      </c>
      <c r="X367" s="66" t="s">
        <v>304</v>
      </c>
    </row>
    <row r="368" spans="1:24" x14ac:dyDescent="0.3">
      <c r="A368" s="62">
        <v>5</v>
      </c>
      <c r="B368" s="62">
        <v>5</v>
      </c>
      <c r="C368" s="62">
        <v>2026</v>
      </c>
      <c r="D368" s="41" t="str">
        <f t="shared" si="37"/>
        <v xml:space="preserve">وديع 2الفيوم 2لوجستيكااكتوبر هاي اس </v>
      </c>
      <c r="E368" s="4">
        <v>4010</v>
      </c>
      <c r="F368" s="41" t="str">
        <f>VLOOKUP(E368,mapping!C:J,2,FALSE)</f>
        <v>وديع 2</v>
      </c>
      <c r="G368" s="41" t="str">
        <f>IFERROR(VLOOKUP(F368,mapping!$D$3:$J$200,2,FALSE),0)</f>
        <v>الفيوم 2</v>
      </c>
      <c r="H368" s="41" t="str">
        <f>IFERROR(VLOOKUP(F368,mapping!$D$3:$J$200,3,FALSE),0)</f>
        <v>لوجستيكا</v>
      </c>
      <c r="I368" s="41" t="str">
        <f>IFERROR(VLOOKUP(F368,mapping!$D$3:$J$200,4,FALSE),0)</f>
        <v xml:space="preserve">اكتوبر </v>
      </c>
      <c r="J368" s="41" t="str">
        <f>IFERROR(VLOOKUP(F368,mapping!$D$3:$J$200,5,FALSE),0)</f>
        <v xml:space="preserve">هاي اس </v>
      </c>
      <c r="K368" s="63">
        <f>IF(W368=mapping!$N$1,IFERROR(VLOOKUP(Table4[[#This Row],[Column1]],mapping!A:L,11,FALSE),0),IF(W368&gt;mapping!$N$1,IFERROR(VLOOKUP(Table4[[#This Row],[Column1]],mapping!A:L,11,FALSE),0),))</f>
        <v>2662</v>
      </c>
      <c r="L368" s="139">
        <v>1</v>
      </c>
      <c r="M368" s="60">
        <f>IF(W368=mapping!$N$1,IFERROR(VLOOKUP(Table4[[#This Row],[Column1]],mapping!A:L,12,FALSE),0),IF(W368&gt;mapping!$N$1,IFERROR(VLOOKUP(Table4[[#This Row],[Column1]],mapping!A:L,12,FALSE),0),0))</f>
        <v>2250</v>
      </c>
      <c r="N368" s="58">
        <f>Table4[[#This Row],[ سعر اليومية ]]*3%*Table4[[#This Row],[عدد الدورات ]]</f>
        <v>79.86</v>
      </c>
      <c r="O368" s="56">
        <f>Table4[[#This Row],[ سعر اليومية ]]*Table4[[#This Row],[عدد الدورات ]]-N368</f>
        <v>2582.14</v>
      </c>
      <c r="P368" s="194"/>
      <c r="Q368" s="194"/>
      <c r="R368" s="194">
        <v>2250</v>
      </c>
      <c r="S368" s="58">
        <f>(Table4[[#This Row],[سعر يومية السائق]]*Table4[[#This Row],[عدد الدورات ]])-SUM(Table4[[#This Row],[سلف ]:[خصم ]])+Table4[[#This Row],[اضافي ]]</f>
        <v>4500</v>
      </c>
      <c r="T368" s="41" t="s">
        <v>419</v>
      </c>
      <c r="U368" s="58">
        <f>Table4[[#This Row],[ سعر اليومية ]]*Table4[[#This Row],[عدد الدورات ]]-Table4[[#This Row],[سعر يومية السائق]]*L368</f>
        <v>412</v>
      </c>
      <c r="V368" s="58">
        <f>U368-Table4[[#This Row],[W/H  3%]]</f>
        <v>332.14</v>
      </c>
      <c r="W368" s="66" t="str">
        <f>Table4[[#This Row],[اليوم]]&amp;Table4[[#This Row],[الشهر ]]&amp;Table4[[#This Row],[العام]]</f>
        <v>552026</v>
      </c>
      <c r="X368" s="66" t="s">
        <v>304</v>
      </c>
    </row>
    <row r="369" spans="1:24" x14ac:dyDescent="0.3">
      <c r="A369" s="62">
        <v>5</v>
      </c>
      <c r="B369" s="62">
        <v>5</v>
      </c>
      <c r="C369" s="62">
        <v>2026</v>
      </c>
      <c r="D369" s="41" t="str">
        <f t="shared" si="37"/>
        <v xml:space="preserve">احمد عويس المعادي لوجستيكاابورواش هاي اس </v>
      </c>
      <c r="E369" s="4">
        <v>4011</v>
      </c>
      <c r="F369" s="41" t="str">
        <f>VLOOKUP(E369,mapping!C:J,2,FALSE)</f>
        <v xml:space="preserve">احمد عويس </v>
      </c>
      <c r="G369" s="41" t="str">
        <f>IFERROR(VLOOKUP(F369,mapping!$D$3:$J$200,2,FALSE),0)</f>
        <v xml:space="preserve">المعادي </v>
      </c>
      <c r="H369" s="41" t="str">
        <f>IFERROR(VLOOKUP(F369,mapping!$D$3:$J$200,3,FALSE),0)</f>
        <v>لوجستيكا</v>
      </c>
      <c r="I369" s="41" t="str">
        <f>IFERROR(VLOOKUP(F369,mapping!$D$3:$J$200,4,FALSE),0)</f>
        <v xml:space="preserve">ابورواش </v>
      </c>
      <c r="J369" s="41" t="str">
        <f>IFERROR(VLOOKUP(F369,mapping!$D$3:$J$200,5,FALSE),0)</f>
        <v xml:space="preserve">هاي اس </v>
      </c>
      <c r="K369" s="63">
        <f>IF(W369=mapping!$N$1,IFERROR(VLOOKUP(Table4[[#This Row],[Column1]],mapping!A:L,11,FALSE),0),IF(W369&gt;mapping!$N$1,IFERROR(VLOOKUP(Table4[[#This Row],[Column1]],mapping!A:L,11,FALSE),0),))</f>
        <v>2049</v>
      </c>
      <c r="L369" s="139">
        <v>1</v>
      </c>
      <c r="M369" s="60">
        <f>IF(W369=mapping!$N$1,IFERROR(VLOOKUP(Table4[[#This Row],[Column1]],mapping!A:L,12,FALSE),0),IF(W369&gt;mapping!$N$1,IFERROR(VLOOKUP(Table4[[#This Row],[Column1]],mapping!A:L,12,FALSE),0),0))</f>
        <v>1650</v>
      </c>
      <c r="N369" s="58">
        <f>Table4[[#This Row],[ سعر اليومية ]]*3%*Table4[[#This Row],[عدد الدورات ]]</f>
        <v>61.47</v>
      </c>
      <c r="O369" s="56">
        <f>Table4[[#This Row],[ سعر اليومية ]]*Table4[[#This Row],[عدد الدورات ]]-N369</f>
        <v>1987.53</v>
      </c>
      <c r="P369" s="194"/>
      <c r="Q369" s="194"/>
      <c r="R369" s="194"/>
      <c r="S369" s="58">
        <f>(Table4[[#This Row],[سعر يومية السائق]]*Table4[[#This Row],[عدد الدورات ]])-SUM(Table4[[#This Row],[سلف ]:[خصم ]])+Table4[[#This Row],[اضافي ]]</f>
        <v>1650</v>
      </c>
      <c r="U369" s="58">
        <f>Table4[[#This Row],[ سعر اليومية ]]*Table4[[#This Row],[عدد الدورات ]]-Table4[[#This Row],[سعر يومية السائق]]*L369</f>
        <v>399</v>
      </c>
      <c r="V369" s="58">
        <f>U369-Table4[[#This Row],[W/H  3%]]</f>
        <v>337.53</v>
      </c>
      <c r="W369" s="66" t="str">
        <f>Table4[[#This Row],[اليوم]]&amp;Table4[[#This Row],[الشهر ]]&amp;Table4[[#This Row],[العام]]</f>
        <v>552026</v>
      </c>
      <c r="X369" s="66" t="s">
        <v>304</v>
      </c>
    </row>
    <row r="370" spans="1:24" x14ac:dyDescent="0.3">
      <c r="A370" s="62">
        <v>5</v>
      </c>
      <c r="B370" s="62">
        <v>5</v>
      </c>
      <c r="C370" s="62">
        <v>2026</v>
      </c>
      <c r="D370" s="41" t="str">
        <f t="shared" si="37"/>
        <v>محمد جمال القناطر لوجستيكاابورواش سوزوكي</v>
      </c>
      <c r="E370" s="4">
        <v>4013</v>
      </c>
      <c r="F370" s="41" t="str">
        <f>VLOOKUP(E370,mapping!C:J,2,FALSE)</f>
        <v xml:space="preserve">محمد جمال </v>
      </c>
      <c r="G370" s="41" t="str">
        <f>IFERROR(VLOOKUP(F370,mapping!$D$3:$J$200,2,FALSE),0)</f>
        <v xml:space="preserve">القناطر </v>
      </c>
      <c r="H370" s="41" t="str">
        <f>IFERROR(VLOOKUP(F370,mapping!$D$3:$J$200,3,FALSE),0)</f>
        <v>لوجستيكا</v>
      </c>
      <c r="I370" s="41" t="str">
        <f>IFERROR(VLOOKUP(F370,mapping!$D$3:$J$200,4,FALSE),0)</f>
        <v xml:space="preserve">ابورواش </v>
      </c>
      <c r="J370" s="41" t="str">
        <f>IFERROR(VLOOKUP(F370,mapping!$D$3:$J$200,5,FALSE),0)</f>
        <v>سوزوكي</v>
      </c>
      <c r="K370" s="63">
        <f>IF(W370=mapping!$N$1,IFERROR(VLOOKUP(Table4[[#This Row],[Column1]],mapping!A:L,11,FALSE),0),IF(W370&gt;mapping!$N$1,IFERROR(VLOOKUP(Table4[[#This Row],[Column1]],mapping!A:L,11,FALSE),0),))</f>
        <v>1536</v>
      </c>
      <c r="L370" s="139">
        <v>1</v>
      </c>
      <c r="M370" s="60">
        <f>IF(W370=mapping!$N$1,IFERROR(VLOOKUP(Table4[[#This Row],[Column1]],mapping!A:L,12,FALSE),0),IF(W370&gt;mapping!$N$1,IFERROR(VLOOKUP(Table4[[#This Row],[Column1]],mapping!A:L,12,FALSE),0),0))</f>
        <v>1000</v>
      </c>
      <c r="N370" s="58">
        <f>Table4[[#This Row],[ سعر اليومية ]]*3%*Table4[[#This Row],[عدد الدورات ]]</f>
        <v>46.08</v>
      </c>
      <c r="O370" s="56">
        <f>Table4[[#This Row],[ سعر اليومية ]]*Table4[[#This Row],[عدد الدورات ]]-N370</f>
        <v>1489.92</v>
      </c>
      <c r="P370" s="194"/>
      <c r="Q370" s="194"/>
      <c r="R370" s="194"/>
      <c r="S370" s="58">
        <f>(Table4[[#This Row],[سعر يومية السائق]]*Table4[[#This Row],[عدد الدورات ]])-SUM(Table4[[#This Row],[سلف ]:[خصم ]])+Table4[[#This Row],[اضافي ]]</f>
        <v>1000</v>
      </c>
      <c r="U370" s="58">
        <f>Table4[[#This Row],[ سعر اليومية ]]*Table4[[#This Row],[عدد الدورات ]]-Table4[[#This Row],[سعر يومية السائق]]*L370</f>
        <v>536</v>
      </c>
      <c r="V370" s="58">
        <f>U370-Table4[[#This Row],[W/H  3%]]</f>
        <v>489.92</v>
      </c>
      <c r="W370" s="66" t="str">
        <f>Table4[[#This Row],[اليوم]]&amp;Table4[[#This Row],[الشهر ]]&amp;Table4[[#This Row],[العام]]</f>
        <v>552026</v>
      </c>
      <c r="X370" s="66" t="s">
        <v>304</v>
      </c>
    </row>
    <row r="371" spans="1:24" x14ac:dyDescent="0.3">
      <c r="A371" s="62">
        <v>5</v>
      </c>
      <c r="B371" s="62">
        <v>5</v>
      </c>
      <c r="C371" s="62">
        <v>2026</v>
      </c>
      <c r="D371" s="41" t="str">
        <f t="shared" si="37"/>
        <v xml:space="preserve">محمد عزمي حدائق اكتوبر لوجستيكااكتوبر هاي اس </v>
      </c>
      <c r="E371" s="4">
        <v>4005</v>
      </c>
      <c r="F371" s="41" t="str">
        <f>VLOOKUP(E371,mapping!C:J,2,FALSE)</f>
        <v xml:space="preserve">محمد عزمي </v>
      </c>
      <c r="G371" s="41" t="str">
        <f>IFERROR(VLOOKUP(F371,mapping!$D$3:$J$200,2,FALSE),0)</f>
        <v xml:space="preserve">حدائق اكتوبر </v>
      </c>
      <c r="H371" s="41" t="str">
        <f>IFERROR(VLOOKUP(F371,mapping!$D$3:$J$200,3,FALSE),0)</f>
        <v>لوجستيكا</v>
      </c>
      <c r="I371" s="41" t="str">
        <f>IFERROR(VLOOKUP(F371,mapping!$D$3:$J$200,4,FALSE),0)</f>
        <v xml:space="preserve">اكتوبر </v>
      </c>
      <c r="J371" s="41" t="str">
        <f>IFERROR(VLOOKUP(F371,mapping!$D$3:$J$200,5,FALSE),0)</f>
        <v xml:space="preserve">هاي اس </v>
      </c>
      <c r="K371" s="63">
        <f>IF(W371=mapping!$N$1,IFERROR(VLOOKUP(Table4[[#This Row],[Column1]],mapping!A:L,11,FALSE),0),IF(W371&gt;mapping!$N$1,IFERROR(VLOOKUP(Table4[[#This Row],[Column1]],mapping!A:L,11,FALSE),0),))</f>
        <v>1903</v>
      </c>
      <c r="L371" s="139">
        <v>1</v>
      </c>
      <c r="M371" s="60">
        <f>IF(W371=mapping!$N$1,IFERROR(VLOOKUP(Table4[[#This Row],[Column1]],mapping!A:L,12,FALSE),0),IF(W371&gt;mapping!$N$1,IFERROR(VLOOKUP(Table4[[#This Row],[Column1]],mapping!A:L,12,FALSE),0),0))</f>
        <v>1600</v>
      </c>
      <c r="N371" s="58">
        <f>Table4[[#This Row],[ سعر اليومية ]]*3%*Table4[[#This Row],[عدد الدورات ]]</f>
        <v>57.089999999999996</v>
      </c>
      <c r="O371" s="56">
        <f>Table4[[#This Row],[ سعر اليومية ]]*Table4[[#This Row],[عدد الدورات ]]-N371</f>
        <v>1845.91</v>
      </c>
      <c r="P371" s="194"/>
      <c r="Q371" s="194"/>
      <c r="R371" s="194"/>
      <c r="S371" s="58">
        <f>(Table4[[#This Row],[سعر يومية السائق]]*Table4[[#This Row],[عدد الدورات ]])-SUM(Table4[[#This Row],[سلف ]:[خصم ]])+Table4[[#This Row],[اضافي ]]</f>
        <v>1600</v>
      </c>
      <c r="U371" s="58">
        <f>Table4[[#This Row],[ سعر اليومية ]]*Table4[[#This Row],[عدد الدورات ]]-Table4[[#This Row],[سعر يومية السائق]]*L371</f>
        <v>303</v>
      </c>
      <c r="V371" s="58">
        <f>U371-Table4[[#This Row],[W/H  3%]]</f>
        <v>245.91</v>
      </c>
      <c r="W371" s="66" t="str">
        <f>Table4[[#This Row],[اليوم]]&amp;Table4[[#This Row],[الشهر ]]&amp;Table4[[#This Row],[العام]]</f>
        <v>552026</v>
      </c>
      <c r="X371" s="66" t="s">
        <v>304</v>
      </c>
    </row>
    <row r="372" spans="1:24" x14ac:dyDescent="0.3">
      <c r="A372" s="62">
        <v>5</v>
      </c>
      <c r="B372" s="62">
        <v>5</v>
      </c>
      <c r="C372" s="62">
        <v>2026</v>
      </c>
      <c r="D372" s="41" t="str">
        <f t="shared" si="37"/>
        <v xml:space="preserve">سعيد كمال م.نصر لوجستيكااكتوبر هاي اس </v>
      </c>
      <c r="E372" s="4">
        <v>4008</v>
      </c>
      <c r="F372" s="41" t="str">
        <f>VLOOKUP(E372,mapping!C:J,2,FALSE)</f>
        <v xml:space="preserve">سعيد كمال </v>
      </c>
      <c r="G372" s="41" t="str">
        <f>IFERROR(VLOOKUP(F372,mapping!$D$3:$J$200,2,FALSE),0)</f>
        <v xml:space="preserve">م.نصر </v>
      </c>
      <c r="H372" s="41" t="str">
        <f>IFERROR(VLOOKUP(F372,mapping!$D$3:$J$200,3,FALSE),0)</f>
        <v>لوجستيكا</v>
      </c>
      <c r="I372" s="41" t="str">
        <f>IFERROR(VLOOKUP(F372,mapping!$D$3:$J$200,4,FALSE),0)</f>
        <v xml:space="preserve">اكتوبر </v>
      </c>
      <c r="J372" s="41" t="str">
        <f>IFERROR(VLOOKUP(F372,mapping!$D$3:$J$200,5,FALSE),0)</f>
        <v xml:space="preserve">هاي اس </v>
      </c>
      <c r="K372" s="63">
        <f>IF(W372=mapping!$N$1,IFERROR(VLOOKUP(Table4[[#This Row],[Column1]],mapping!A:L,11,FALSE),0),IF(W372&gt;mapping!$N$1,IFERROR(VLOOKUP(Table4[[#This Row],[Column1]],mapping!A:L,11,FALSE),0),))</f>
        <v>3367</v>
      </c>
      <c r="L372" s="139">
        <v>1</v>
      </c>
      <c r="M372" s="60">
        <f>IF(W372=mapping!$N$1,IFERROR(VLOOKUP(Table4[[#This Row],[Column1]],mapping!A:L,12,FALSE),0),IF(W372&gt;mapping!$N$1,IFERROR(VLOOKUP(Table4[[#This Row],[Column1]],mapping!A:L,12,FALSE),0),0))</f>
        <v>2600</v>
      </c>
      <c r="N372" s="58">
        <f>Table4[[#This Row],[ سعر اليومية ]]*3%*Table4[[#This Row],[عدد الدورات ]]</f>
        <v>101.00999999999999</v>
      </c>
      <c r="O372" s="56">
        <f>Table4[[#This Row],[ سعر اليومية ]]*Table4[[#This Row],[عدد الدورات ]]-N372</f>
        <v>3265.99</v>
      </c>
      <c r="P372" s="194"/>
      <c r="Q372" s="194"/>
      <c r="R372" s="194">
        <v>150</v>
      </c>
      <c r="S372" s="58">
        <f>(Table4[[#This Row],[سعر يومية السائق]]*Table4[[#This Row],[عدد الدورات ]])-SUM(Table4[[#This Row],[سلف ]:[خصم ]])+Table4[[#This Row],[اضافي ]]</f>
        <v>2750</v>
      </c>
      <c r="T372" s="41" t="s">
        <v>434</v>
      </c>
      <c r="U372" s="58">
        <f>Table4[[#This Row],[ سعر اليومية ]]*Table4[[#This Row],[عدد الدورات ]]-Table4[[#This Row],[سعر يومية السائق]]*L372</f>
        <v>767</v>
      </c>
      <c r="V372" s="58">
        <f>U372-Table4[[#This Row],[W/H  3%]]</f>
        <v>665.99</v>
      </c>
      <c r="W372" s="66" t="str">
        <f>Table4[[#This Row],[اليوم]]&amp;Table4[[#This Row],[الشهر ]]&amp;Table4[[#This Row],[العام]]</f>
        <v>552026</v>
      </c>
      <c r="X372" s="66" t="s">
        <v>304</v>
      </c>
    </row>
    <row r="373" spans="1:24" x14ac:dyDescent="0.3">
      <c r="A373" s="62">
        <v>5</v>
      </c>
      <c r="B373" s="62">
        <v>5</v>
      </c>
      <c r="C373" s="62">
        <v>2026</v>
      </c>
      <c r="D373" s="41" t="str">
        <f t="shared" si="37"/>
        <v>عماد النجار1المرج 2ورديةسعوديالمخاذناتوبيس 28</v>
      </c>
      <c r="E373" s="4">
        <v>5000</v>
      </c>
      <c r="F373" s="41" t="str">
        <f>VLOOKUP(E373,mapping!C:J,2,FALSE)</f>
        <v>عماد النجار1</v>
      </c>
      <c r="G373" s="41" t="str">
        <f>IFERROR(VLOOKUP(F373,mapping!$D$3:$J$200,2,FALSE),0)</f>
        <v>المرج 2وردية</v>
      </c>
      <c r="H373" s="41" t="str">
        <f>IFERROR(VLOOKUP(F373,mapping!$D$3:$J$200,3,FALSE),0)</f>
        <v>سعودي</v>
      </c>
      <c r="I373" s="41" t="str">
        <f>IFERROR(VLOOKUP(F373,mapping!$D$3:$J$200,4,FALSE),0)</f>
        <v>المخاذن</v>
      </c>
      <c r="J373" s="41" t="str">
        <f>IFERROR(VLOOKUP(F373,mapping!$D$3:$J$200,5,FALSE),0)</f>
        <v>اتوبيس 28</v>
      </c>
      <c r="K373" s="63">
        <f>IF(W373=mapping!$N$1,IFERROR(VLOOKUP(Table4[[#This Row],[Column1]],mapping!A:L,11,FALSE),0),IF(W373&gt;mapping!$N$1,IFERROR(VLOOKUP(Table4[[#This Row],[Column1]],mapping!A:L,11,FALSE),0),))</f>
        <v>4119</v>
      </c>
      <c r="L373" s="139">
        <v>1</v>
      </c>
      <c r="M373" s="60">
        <f>IF(W373=mapping!$N$1,IFERROR(VLOOKUP(Table4[[#This Row],[Column1]],mapping!A:L,12,FALSE),0),IF(W373&gt;mapping!$N$1,IFERROR(VLOOKUP(Table4[[#This Row],[Column1]],mapping!A:L,12,FALSE),0),0))</f>
        <v>4800</v>
      </c>
      <c r="N373" s="58">
        <f>Table4[[#This Row],[ سعر اليومية ]]*3%*Table4[[#This Row],[عدد الدورات ]]</f>
        <v>123.57</v>
      </c>
      <c r="O373" s="56">
        <f>Table4[[#This Row],[ سعر اليومية ]]*Table4[[#This Row],[عدد الدورات ]]-N373</f>
        <v>3995.43</v>
      </c>
      <c r="P373" s="194"/>
      <c r="Q373" s="194"/>
      <c r="R373" s="194"/>
      <c r="S373" s="58">
        <f>(Table4[[#This Row],[سعر يومية السائق]]*Table4[[#This Row],[عدد الدورات ]])-SUM(Table4[[#This Row],[سلف ]:[خصم ]])+Table4[[#This Row],[اضافي ]]</f>
        <v>4800</v>
      </c>
      <c r="U373" s="58">
        <f>Table4[[#This Row],[ سعر اليومية ]]*Table4[[#This Row],[عدد الدورات ]]-Table4[[#This Row],[سعر يومية السائق]]*L373</f>
        <v>-681</v>
      </c>
      <c r="V373" s="58">
        <f>U373-Table4[[#This Row],[W/H  3%]]</f>
        <v>-804.56999999999994</v>
      </c>
      <c r="W373" s="66" t="str">
        <f>Table4[[#This Row],[اليوم]]&amp;Table4[[#This Row],[الشهر ]]&amp;Table4[[#This Row],[العام]]</f>
        <v>552026</v>
      </c>
      <c r="X373" s="66" t="s">
        <v>304</v>
      </c>
    </row>
    <row r="374" spans="1:24" x14ac:dyDescent="0.3">
      <c r="A374" s="62">
        <v>5</v>
      </c>
      <c r="B374" s="62">
        <v>5</v>
      </c>
      <c r="C374" s="62">
        <v>2026</v>
      </c>
      <c r="D374" s="41" t="str">
        <f t="shared" si="37"/>
        <v>عماد النجار2المؤسسة 2ورديةسعوديالمخاذناتوبيس 28</v>
      </c>
      <c r="E374" s="4">
        <v>5001</v>
      </c>
      <c r="F374" s="41" t="str">
        <f>VLOOKUP(E374,mapping!C:J,2,FALSE)</f>
        <v>عماد النجار2</v>
      </c>
      <c r="G374" s="41" t="str">
        <f>IFERROR(VLOOKUP(F374,mapping!$D$3:$J$200,2,FALSE),0)</f>
        <v>المؤسسة 2وردية</v>
      </c>
      <c r="H374" s="41" t="str">
        <f>IFERROR(VLOOKUP(F374,mapping!$D$3:$J$200,3,FALSE),0)</f>
        <v>سعودي</v>
      </c>
      <c r="I374" s="41" t="str">
        <f>IFERROR(VLOOKUP(F374,mapping!$D$3:$J$200,4,FALSE),0)</f>
        <v>المخاذن</v>
      </c>
      <c r="J374" s="41" t="str">
        <f>IFERROR(VLOOKUP(F374,mapping!$D$3:$J$200,5,FALSE),0)</f>
        <v>اتوبيس 28</v>
      </c>
      <c r="K374" s="63">
        <f>IF(W374=mapping!$N$1,IFERROR(VLOOKUP(Table4[[#This Row],[Column1]],mapping!A:L,11,FALSE),0),IF(W374&gt;mapping!$N$1,IFERROR(VLOOKUP(Table4[[#This Row],[Column1]],mapping!A:L,11,FALSE),0),))</f>
        <v>3884</v>
      </c>
      <c r="L374" s="139">
        <v>1</v>
      </c>
      <c r="M374" s="60">
        <f>IF(W374=mapping!$N$1,IFERROR(VLOOKUP(Table4[[#This Row],[Column1]],mapping!A:L,12,FALSE),0),IF(W374&gt;mapping!$N$1,IFERROR(VLOOKUP(Table4[[#This Row],[Column1]],mapping!A:L,12,FALSE),0),0))</f>
        <v>4500</v>
      </c>
      <c r="N374" s="58">
        <f>Table4[[#This Row],[ سعر اليومية ]]*3%*Table4[[#This Row],[عدد الدورات ]]</f>
        <v>116.52</v>
      </c>
      <c r="O374" s="56">
        <f>Table4[[#This Row],[ سعر اليومية ]]*Table4[[#This Row],[عدد الدورات ]]-N374</f>
        <v>3767.48</v>
      </c>
      <c r="P374" s="194"/>
      <c r="Q374" s="194"/>
      <c r="R374" s="194"/>
      <c r="S374" s="58">
        <f>(Table4[[#This Row],[سعر يومية السائق]]*Table4[[#This Row],[عدد الدورات ]])-SUM(Table4[[#This Row],[سلف ]:[خصم ]])+Table4[[#This Row],[اضافي ]]</f>
        <v>4500</v>
      </c>
      <c r="U374" s="58">
        <f>Table4[[#This Row],[ سعر اليومية ]]*Table4[[#This Row],[عدد الدورات ]]-Table4[[#This Row],[سعر يومية السائق]]*L374</f>
        <v>-616</v>
      </c>
      <c r="V374" s="58">
        <f>U374-Table4[[#This Row],[W/H  3%]]</f>
        <v>-732.52</v>
      </c>
      <c r="W374" s="66" t="str">
        <f>Table4[[#This Row],[اليوم]]&amp;Table4[[#This Row],[الشهر ]]&amp;Table4[[#This Row],[العام]]</f>
        <v>552026</v>
      </c>
      <c r="X374" s="66" t="s">
        <v>304</v>
      </c>
    </row>
    <row r="375" spans="1:24" x14ac:dyDescent="0.3">
      <c r="A375" s="62">
        <v>5</v>
      </c>
      <c r="B375" s="62">
        <v>5</v>
      </c>
      <c r="C375" s="62">
        <v>2026</v>
      </c>
      <c r="D375" s="41" t="str">
        <f t="shared" si="37"/>
        <v>عماد النجار 3الدائري 1ورديةسعوديالمخاذناتوبيس 28</v>
      </c>
      <c r="E375" s="4">
        <v>5002</v>
      </c>
      <c r="F375" s="41" t="str">
        <f>VLOOKUP(E375,mapping!C:J,2,FALSE)</f>
        <v>عماد النجار 3</v>
      </c>
      <c r="G375" s="41" t="str">
        <f>IFERROR(VLOOKUP(F375,mapping!$D$3:$J$200,2,FALSE),0)</f>
        <v>الدائري 1وردية</v>
      </c>
      <c r="H375" s="41" t="str">
        <f>IFERROR(VLOOKUP(F375,mapping!$D$3:$J$200,3,FALSE),0)</f>
        <v>سعودي</v>
      </c>
      <c r="I375" s="41" t="str">
        <f>IFERROR(VLOOKUP(F375,mapping!$D$3:$J$200,4,FALSE),0)</f>
        <v>المخاذن</v>
      </c>
      <c r="J375" s="41" t="str">
        <f>IFERROR(VLOOKUP(F375,mapping!$D$3:$J$200,5,FALSE),0)</f>
        <v>اتوبيس 28</v>
      </c>
      <c r="K375" s="63">
        <f>IF(W375=mapping!$N$1,IFERROR(VLOOKUP(Table4[[#This Row],[Column1]],mapping!A:L,11,FALSE),0),IF(W375&gt;mapping!$N$1,IFERROR(VLOOKUP(Table4[[#This Row],[Column1]],mapping!A:L,11,FALSE),0),))</f>
        <v>2448</v>
      </c>
      <c r="L375" s="139">
        <v>1</v>
      </c>
      <c r="M375" s="60">
        <f>IF(W375=mapping!$N$1,IFERROR(VLOOKUP(Table4[[#This Row],[Column1]],mapping!A:L,12,FALSE),0),IF(W375&gt;mapping!$N$1,IFERROR(VLOOKUP(Table4[[#This Row],[Column1]],mapping!A:L,12,FALSE),0),0))</f>
        <v>2500</v>
      </c>
      <c r="N375" s="58">
        <f>Table4[[#This Row],[ سعر اليومية ]]*3%*Table4[[#This Row],[عدد الدورات ]]</f>
        <v>73.44</v>
      </c>
      <c r="O375" s="56">
        <f>Table4[[#This Row],[ سعر اليومية ]]*Table4[[#This Row],[عدد الدورات ]]-N375</f>
        <v>2374.56</v>
      </c>
      <c r="P375" s="194"/>
      <c r="Q375" s="194"/>
      <c r="R375" s="194"/>
      <c r="S375" s="58">
        <f>(Table4[[#This Row],[سعر يومية السائق]]*Table4[[#This Row],[عدد الدورات ]])-SUM(Table4[[#This Row],[سلف ]:[خصم ]])+Table4[[#This Row],[اضافي ]]</f>
        <v>2500</v>
      </c>
      <c r="U375" s="58">
        <f>Table4[[#This Row],[ سعر اليومية ]]*Table4[[#This Row],[عدد الدورات ]]-Table4[[#This Row],[سعر يومية السائق]]*L375</f>
        <v>-52</v>
      </c>
      <c r="V375" s="58">
        <f>U375-Table4[[#This Row],[W/H  3%]]</f>
        <v>-125.44</v>
      </c>
      <c r="W375" s="66" t="str">
        <f>Table4[[#This Row],[اليوم]]&amp;Table4[[#This Row],[الشهر ]]&amp;Table4[[#This Row],[العام]]</f>
        <v>552026</v>
      </c>
      <c r="X375" s="66" t="s">
        <v>304</v>
      </c>
    </row>
    <row r="376" spans="1:24" x14ac:dyDescent="0.3">
      <c r="A376" s="62">
        <v>5</v>
      </c>
      <c r="B376" s="62">
        <v>5</v>
      </c>
      <c r="C376" s="62">
        <v>2026</v>
      </c>
      <c r="D376" s="41" t="str">
        <f t="shared" si="37"/>
        <v>عبد الرحمن1الهرم سعوديدريماتوبيس 28</v>
      </c>
      <c r="E376" s="4">
        <v>5003</v>
      </c>
      <c r="F376" s="41" t="str">
        <f>VLOOKUP(E376,mapping!C:J,2,FALSE)</f>
        <v>عبد الرحمن1</v>
      </c>
      <c r="G376" s="41" t="str">
        <f>IFERROR(VLOOKUP(F376,mapping!$D$3:$J$200,2,FALSE),0)</f>
        <v xml:space="preserve">الهرم </v>
      </c>
      <c r="H376" s="41" t="str">
        <f>IFERROR(VLOOKUP(F376,mapping!$D$3:$J$200,3,FALSE),0)</f>
        <v>سعودي</v>
      </c>
      <c r="I376" s="41" t="str">
        <f>IFERROR(VLOOKUP(F376,mapping!$D$3:$J$200,4,FALSE),0)</f>
        <v>دريم</v>
      </c>
      <c r="J376" s="41" t="str">
        <f>IFERROR(VLOOKUP(F376,mapping!$D$3:$J$200,5,FALSE),0)</f>
        <v>اتوبيس 28</v>
      </c>
      <c r="K376" s="63">
        <f>IF(W376=mapping!$N$1,IFERROR(VLOOKUP(Table4[[#This Row],[Column1]],mapping!A:L,11,FALSE),0),IF(W376&gt;mapping!$N$1,IFERROR(VLOOKUP(Table4[[#This Row],[Column1]],mapping!A:L,11,FALSE),0),))</f>
        <v>994</v>
      </c>
      <c r="L376" s="139">
        <v>1</v>
      </c>
      <c r="M376" s="60">
        <f>IF(W376=mapping!$N$1,IFERROR(VLOOKUP(Table4[[#This Row],[Column1]],mapping!A:L,12,FALSE),0),IF(W376&gt;mapping!$N$1,IFERROR(VLOOKUP(Table4[[#This Row],[Column1]],mapping!A:L,12,FALSE),0),0))</f>
        <v>850</v>
      </c>
      <c r="N376" s="58">
        <f>Table4[[#This Row],[ سعر اليومية ]]*3%*Table4[[#This Row],[عدد الدورات ]]</f>
        <v>29.82</v>
      </c>
      <c r="O376" s="56">
        <f>Table4[[#This Row],[ سعر اليومية ]]*Table4[[#This Row],[عدد الدورات ]]-N376</f>
        <v>964.18</v>
      </c>
      <c r="P376" s="194"/>
      <c r="Q376" s="194"/>
      <c r="R376" s="194"/>
      <c r="S376" s="58">
        <f>(Table4[[#This Row],[سعر يومية السائق]]*Table4[[#This Row],[عدد الدورات ]])-SUM(Table4[[#This Row],[سلف ]:[خصم ]])+Table4[[#This Row],[اضافي ]]</f>
        <v>850</v>
      </c>
      <c r="U376" s="58">
        <f>Table4[[#This Row],[ سعر اليومية ]]*Table4[[#This Row],[عدد الدورات ]]-Table4[[#This Row],[سعر يومية السائق]]*L376</f>
        <v>144</v>
      </c>
      <c r="V376" s="58">
        <f>U376-Table4[[#This Row],[W/H  3%]]</f>
        <v>114.18</v>
      </c>
      <c r="W376" s="66" t="str">
        <f>Table4[[#This Row],[اليوم]]&amp;Table4[[#This Row],[الشهر ]]&amp;Table4[[#This Row],[العام]]</f>
        <v>552026</v>
      </c>
      <c r="X376" s="66" t="s">
        <v>304</v>
      </c>
    </row>
    <row r="377" spans="1:24" x14ac:dyDescent="0.3">
      <c r="A377" s="62">
        <v>5</v>
      </c>
      <c r="B377" s="62">
        <v>5</v>
      </c>
      <c r="C377" s="62">
        <v>2026</v>
      </c>
      <c r="D377" s="41" t="str">
        <f t="shared" si="37"/>
        <v>عبد الرحمن2المؤسسةسعوديدريماتوبيس 28</v>
      </c>
      <c r="E377" s="4">
        <v>5004</v>
      </c>
      <c r="F377" s="41" t="str">
        <f>VLOOKUP(E377,mapping!C:J,2,FALSE)</f>
        <v>عبد الرحمن2</v>
      </c>
      <c r="G377" s="41" t="str">
        <f>IFERROR(VLOOKUP(F377,mapping!$D$3:$J$200,2,FALSE),0)</f>
        <v>المؤسسة</v>
      </c>
      <c r="H377" s="41" t="str">
        <f>IFERROR(VLOOKUP(F377,mapping!$D$3:$J$200,3,FALSE),0)</f>
        <v>سعودي</v>
      </c>
      <c r="I377" s="41" t="str">
        <f>IFERROR(VLOOKUP(F377,mapping!$D$3:$J$200,4,FALSE),0)</f>
        <v>دريم</v>
      </c>
      <c r="J377" s="41" t="str">
        <f>IFERROR(VLOOKUP(F377,mapping!$D$3:$J$200,5,FALSE),0)</f>
        <v>اتوبيس 28</v>
      </c>
      <c r="K377" s="63">
        <f>IF(W377=mapping!$N$1,IFERROR(VLOOKUP(Table4[[#This Row],[Column1]],mapping!A:L,11,FALSE),0),IF(W377&gt;mapping!$N$1,IFERROR(VLOOKUP(Table4[[#This Row],[Column1]],mapping!A:L,11,FALSE),0),))</f>
        <v>994</v>
      </c>
      <c r="L377" s="139">
        <v>1</v>
      </c>
      <c r="M377" s="60">
        <f>IF(W377=mapping!$N$1,IFERROR(VLOOKUP(Table4[[#This Row],[Column1]],mapping!A:L,12,FALSE),0),IF(W377&gt;mapping!$N$1,IFERROR(VLOOKUP(Table4[[#This Row],[Column1]],mapping!A:L,12,FALSE),0),0))</f>
        <v>850</v>
      </c>
      <c r="N377" s="58">
        <f>Table4[[#This Row],[ سعر اليومية ]]*3%*Table4[[#This Row],[عدد الدورات ]]</f>
        <v>29.82</v>
      </c>
      <c r="O377" s="56">
        <f>Table4[[#This Row],[ سعر اليومية ]]*Table4[[#This Row],[عدد الدورات ]]-N377</f>
        <v>964.18</v>
      </c>
      <c r="P377" s="194"/>
      <c r="Q377" s="194"/>
      <c r="R377" s="194"/>
      <c r="S377" s="58">
        <f>(Table4[[#This Row],[سعر يومية السائق]]*Table4[[#This Row],[عدد الدورات ]])-SUM(Table4[[#This Row],[سلف ]:[خصم ]])+Table4[[#This Row],[اضافي ]]</f>
        <v>850</v>
      </c>
      <c r="U377" s="58">
        <f>Table4[[#This Row],[ سعر اليومية ]]*Table4[[#This Row],[عدد الدورات ]]-Table4[[#This Row],[سعر يومية السائق]]*L377</f>
        <v>144</v>
      </c>
      <c r="V377" s="58">
        <f>U377-Table4[[#This Row],[W/H  3%]]</f>
        <v>114.18</v>
      </c>
      <c r="W377" s="66" t="str">
        <f>Table4[[#This Row],[اليوم]]&amp;Table4[[#This Row],[الشهر ]]&amp;Table4[[#This Row],[العام]]</f>
        <v>552026</v>
      </c>
      <c r="X377" s="66" t="s">
        <v>304</v>
      </c>
    </row>
    <row r="378" spans="1:24" x14ac:dyDescent="0.3">
      <c r="A378" s="62">
        <v>5</v>
      </c>
      <c r="B378" s="62">
        <v>5</v>
      </c>
      <c r="C378" s="62">
        <v>2026</v>
      </c>
      <c r="D378" s="41" t="str">
        <f t="shared" si="37"/>
        <v>فرج 1حلوانسعوديهايد باركاتوبيس 28</v>
      </c>
      <c r="E378" s="4">
        <v>5005</v>
      </c>
      <c r="F378" s="41" t="str">
        <f>VLOOKUP(E378,mapping!C:J,2,FALSE)</f>
        <v>فرج 1</v>
      </c>
      <c r="G378" s="41" t="str">
        <f>IFERROR(VLOOKUP(F378,mapping!$D$3:$J$200,2,FALSE),0)</f>
        <v>حلوان</v>
      </c>
      <c r="H378" s="41" t="str">
        <f>IFERROR(VLOOKUP(F378,mapping!$D$3:$J$200,3,FALSE),0)</f>
        <v>سعودي</v>
      </c>
      <c r="I378" s="41" t="str">
        <f>IFERROR(VLOOKUP(F378,mapping!$D$3:$J$200,4,FALSE),0)</f>
        <v>هايد بارك</v>
      </c>
      <c r="J378" s="41" t="str">
        <f>IFERROR(VLOOKUP(F378,mapping!$D$3:$J$200,5,FALSE),0)</f>
        <v>اتوبيس 28</v>
      </c>
      <c r="K378" s="63">
        <f>IF(W378=mapping!$N$1,IFERROR(VLOOKUP(Table4[[#This Row],[Column1]],mapping!A:L,11,FALSE),0),IF(W378&gt;mapping!$N$1,IFERROR(VLOOKUP(Table4[[#This Row],[Column1]],mapping!A:L,11,FALSE),0),))</f>
        <v>4634</v>
      </c>
      <c r="L378" s="139">
        <v>1</v>
      </c>
      <c r="M378" s="60">
        <f>IF(W378=mapping!$N$1,IFERROR(VLOOKUP(Table4[[#This Row],[Column1]],mapping!A:L,12,FALSE),0),IF(W378&gt;mapping!$N$1,IFERROR(VLOOKUP(Table4[[#This Row],[Column1]],mapping!A:L,12,FALSE),0),0))</f>
        <v>3750</v>
      </c>
      <c r="N378" s="58">
        <f>Table4[[#This Row],[ سعر اليومية ]]*3%*Table4[[#This Row],[عدد الدورات ]]</f>
        <v>139.01999999999998</v>
      </c>
      <c r="O378" s="56">
        <f>Table4[[#This Row],[ سعر اليومية ]]*Table4[[#This Row],[عدد الدورات ]]-N378</f>
        <v>4494.9799999999996</v>
      </c>
      <c r="P378" s="194"/>
      <c r="Q378" s="194"/>
      <c r="R378" s="194"/>
      <c r="S378" s="58">
        <f>(Table4[[#This Row],[سعر يومية السائق]]*Table4[[#This Row],[عدد الدورات ]])-SUM(Table4[[#This Row],[سلف ]:[خصم ]])+Table4[[#This Row],[اضافي ]]</f>
        <v>3750</v>
      </c>
      <c r="U378" s="58">
        <f>Table4[[#This Row],[ سعر اليومية ]]*Table4[[#This Row],[عدد الدورات ]]-Table4[[#This Row],[سعر يومية السائق]]*L378</f>
        <v>884</v>
      </c>
      <c r="V378" s="58">
        <f>U378-Table4[[#This Row],[W/H  3%]]</f>
        <v>744.98</v>
      </c>
      <c r="W378" s="66" t="str">
        <f>Table4[[#This Row],[اليوم]]&amp;Table4[[#This Row],[الشهر ]]&amp;Table4[[#This Row],[العام]]</f>
        <v>552026</v>
      </c>
      <c r="X378" s="66" t="s">
        <v>304</v>
      </c>
    </row>
    <row r="379" spans="1:24" x14ac:dyDescent="0.3">
      <c r="A379" s="62">
        <v>5</v>
      </c>
      <c r="B379" s="62">
        <v>5</v>
      </c>
      <c r="C379" s="62">
        <v>2026</v>
      </c>
      <c r="D379" s="41" t="str">
        <f t="shared" si="37"/>
        <v>فرج 6حلوان مبيتسعوديهايد باركاتوبيس 28</v>
      </c>
      <c r="E379" s="4">
        <v>5029</v>
      </c>
      <c r="F379" s="41" t="str">
        <f>VLOOKUP(E379,mapping!C:J,2,FALSE)</f>
        <v>فرج 6</v>
      </c>
      <c r="G379" s="41" t="str">
        <f>IFERROR(VLOOKUP(F379,mapping!$D$3:$J$200,2,FALSE),0)</f>
        <v>حلوان مبيت</v>
      </c>
      <c r="H379" s="41" t="str">
        <f>IFERROR(VLOOKUP(F379,mapping!$D$3:$J$200,3,FALSE),0)</f>
        <v>سعودي</v>
      </c>
      <c r="I379" s="41" t="str">
        <f>IFERROR(VLOOKUP(F379,mapping!$D$3:$J$200,4,FALSE),0)</f>
        <v>هايد بارك</v>
      </c>
      <c r="J379" s="41" t="str">
        <f>IFERROR(VLOOKUP(F379,mapping!$D$3:$J$200,5,FALSE),0)</f>
        <v>اتوبيس 28</v>
      </c>
      <c r="K379" s="63">
        <f>IF(W379=mapping!$N$1,IFERROR(VLOOKUP(Table4[[#This Row],[Column1]],mapping!A:L,11,FALSE),0),IF(W379&gt;mapping!$N$1,IFERROR(VLOOKUP(Table4[[#This Row],[Column1]],mapping!A:L,11,FALSE),0),))</f>
        <v>1482</v>
      </c>
      <c r="L379" s="139">
        <v>1</v>
      </c>
      <c r="M379" s="60">
        <f>IF(W379=mapping!$N$1,IFERROR(VLOOKUP(Table4[[#This Row],[Column1]],mapping!A:L,12,FALSE),0),IF(W379&gt;mapping!$N$1,IFERROR(VLOOKUP(Table4[[#This Row],[Column1]],mapping!A:L,12,FALSE),0),0))</f>
        <v>750</v>
      </c>
      <c r="N379" s="58">
        <f>Table4[[#This Row],[ سعر اليومية ]]*3%*Table4[[#This Row],[عدد الدورات ]]</f>
        <v>44.46</v>
      </c>
      <c r="O379" s="56">
        <f>Table4[[#This Row],[ سعر اليومية ]]*Table4[[#This Row],[عدد الدورات ]]-N379</f>
        <v>1437.54</v>
      </c>
      <c r="P379" s="194"/>
      <c r="Q379" s="194"/>
      <c r="R379" s="194"/>
      <c r="S379" s="58">
        <f>(Table4[[#This Row],[سعر يومية السائق]]*Table4[[#This Row],[عدد الدورات ]])-SUM(Table4[[#This Row],[سلف ]:[خصم ]])+Table4[[#This Row],[اضافي ]]</f>
        <v>750</v>
      </c>
      <c r="U379" s="58">
        <f>Table4[[#This Row],[ سعر اليومية ]]*Table4[[#This Row],[عدد الدورات ]]-Table4[[#This Row],[سعر يومية السائق]]*L379</f>
        <v>732</v>
      </c>
      <c r="V379" s="58">
        <f>U379-Table4[[#This Row],[W/H  3%]]</f>
        <v>687.54</v>
      </c>
      <c r="W379" s="66" t="str">
        <f>Table4[[#This Row],[اليوم]]&amp;Table4[[#This Row],[الشهر ]]&amp;Table4[[#This Row],[العام]]</f>
        <v>552026</v>
      </c>
      <c r="X379" s="66" t="s">
        <v>304</v>
      </c>
    </row>
    <row r="380" spans="1:24" x14ac:dyDescent="0.3">
      <c r="A380" s="62">
        <v>5</v>
      </c>
      <c r="B380" s="62">
        <v>5</v>
      </c>
      <c r="C380" s="62">
        <v>2026</v>
      </c>
      <c r="D380" s="41" t="str">
        <f t="shared" si="37"/>
        <v>ممدوح كيلاني 3القومية سعوديهايد باركميكروباص صيني</v>
      </c>
      <c r="E380" s="4">
        <v>5006</v>
      </c>
      <c r="F380" s="41" t="str">
        <f>VLOOKUP(E380,mapping!C:J,2,FALSE)</f>
        <v>ممدوح كيلاني 3</v>
      </c>
      <c r="G380" s="41" t="str">
        <f>IFERROR(VLOOKUP(F380,mapping!$D$3:$J$200,2,FALSE),0)</f>
        <v xml:space="preserve">القومية </v>
      </c>
      <c r="H380" s="41" t="str">
        <f>IFERROR(VLOOKUP(F380,mapping!$D$3:$J$200,3,FALSE),0)</f>
        <v>سعودي</v>
      </c>
      <c r="I380" s="41" t="str">
        <f>IFERROR(VLOOKUP(F380,mapping!$D$3:$J$200,4,FALSE),0)</f>
        <v>هايد بارك</v>
      </c>
      <c r="J380" s="41" t="str">
        <f>IFERROR(VLOOKUP(F380,mapping!$D$3:$J$200,5,FALSE),0)</f>
        <v>ميكروباص صيني</v>
      </c>
      <c r="K380" s="63">
        <f>IF(W380=mapping!$N$1,IFERROR(VLOOKUP(Table4[[#This Row],[Column1]],mapping!A:L,11,FALSE),0),IF(W380&gt;mapping!$N$1,IFERROR(VLOOKUP(Table4[[#This Row],[Column1]],mapping!A:L,11,FALSE),0),))</f>
        <v>2965</v>
      </c>
      <c r="L380" s="139">
        <v>1</v>
      </c>
      <c r="M380" s="60">
        <f>IF(W380=mapping!$N$1,IFERROR(VLOOKUP(Table4[[#This Row],[Column1]],mapping!A:L,12,FALSE),0),IF(W380&gt;mapping!$N$1,IFERROR(VLOOKUP(Table4[[#This Row],[Column1]],mapping!A:L,12,FALSE),0),0))</f>
        <v>2500</v>
      </c>
      <c r="N380" s="58">
        <f>Table4[[#This Row],[ سعر اليومية ]]*3%*Table4[[#This Row],[عدد الدورات ]]</f>
        <v>88.95</v>
      </c>
      <c r="O380" s="56">
        <f>Table4[[#This Row],[ سعر اليومية ]]*Table4[[#This Row],[عدد الدورات ]]-N380</f>
        <v>2876.05</v>
      </c>
      <c r="P380" s="194"/>
      <c r="Q380" s="194"/>
      <c r="R380" s="194"/>
      <c r="S380" s="58">
        <f>(Table4[[#This Row],[سعر يومية السائق]]*Table4[[#This Row],[عدد الدورات ]])-SUM(Table4[[#This Row],[سلف ]:[خصم ]])+Table4[[#This Row],[اضافي ]]</f>
        <v>2500</v>
      </c>
      <c r="U380" s="58">
        <f>Table4[[#This Row],[ سعر اليومية ]]*Table4[[#This Row],[عدد الدورات ]]-Table4[[#This Row],[سعر يومية السائق]]*L380</f>
        <v>465</v>
      </c>
      <c r="V380" s="58">
        <f>U380-Table4[[#This Row],[W/H  3%]]</f>
        <v>376.05</v>
      </c>
      <c r="W380" s="66" t="str">
        <f>Table4[[#This Row],[اليوم]]&amp;Table4[[#This Row],[الشهر ]]&amp;Table4[[#This Row],[العام]]</f>
        <v>552026</v>
      </c>
      <c r="X380" s="66" t="s">
        <v>304</v>
      </c>
    </row>
    <row r="381" spans="1:24" x14ac:dyDescent="0.3">
      <c r="A381" s="62">
        <v>5</v>
      </c>
      <c r="B381" s="62">
        <v>5</v>
      </c>
      <c r="C381" s="62">
        <v>2026</v>
      </c>
      <c r="D381" s="41" t="str">
        <f t="shared" si="37"/>
        <v>محمد جمال طوسونالمنيبسعوديهايد باركاتوبيس 28</v>
      </c>
      <c r="E381" s="4">
        <v>5025</v>
      </c>
      <c r="F381" s="41" t="str">
        <f>VLOOKUP(E381,mapping!C:J,2,FALSE)</f>
        <v>محمد جمال طوسون</v>
      </c>
      <c r="G381" s="41" t="str">
        <f>IFERROR(VLOOKUP(F381,mapping!$D$3:$J$200,2,FALSE),0)</f>
        <v>المنيب</v>
      </c>
      <c r="H381" s="41" t="str">
        <f>IFERROR(VLOOKUP(F381,mapping!$D$3:$J$200,3,FALSE),0)</f>
        <v>سعودي</v>
      </c>
      <c r="I381" s="41" t="str">
        <f>IFERROR(VLOOKUP(F381,mapping!$D$3:$J$200,4,FALSE),0)</f>
        <v>هايد بارك</v>
      </c>
      <c r="J381" s="41" t="str">
        <f>IFERROR(VLOOKUP(F381,mapping!$D$3:$J$200,5,FALSE),0)</f>
        <v>اتوبيس 28</v>
      </c>
      <c r="K381" s="63">
        <f>IF(W381=mapping!$N$1,IFERROR(VLOOKUP(Table4[[#This Row],[Column1]],mapping!A:L,11,FALSE),0),IF(W381&gt;mapping!$N$1,IFERROR(VLOOKUP(Table4[[#This Row],[Column1]],mapping!A:L,11,FALSE),0),))</f>
        <v>4634</v>
      </c>
      <c r="L381" s="139">
        <v>1</v>
      </c>
      <c r="M381" s="60">
        <f>IF(W381=mapping!$N$1,IFERROR(VLOOKUP(Table4[[#This Row],[Column1]],mapping!A:L,12,FALSE),0),IF(W381&gt;mapping!$N$1,IFERROR(VLOOKUP(Table4[[#This Row],[Column1]],mapping!A:L,12,FALSE),0),0))</f>
        <v>3800</v>
      </c>
      <c r="N381" s="58">
        <f>Table4[[#This Row],[ سعر اليومية ]]*3%*Table4[[#This Row],[عدد الدورات ]]</f>
        <v>139.01999999999998</v>
      </c>
      <c r="O381" s="56">
        <f>Table4[[#This Row],[ سعر اليومية ]]*Table4[[#This Row],[عدد الدورات ]]-N381</f>
        <v>4494.9799999999996</v>
      </c>
      <c r="P381" s="194"/>
      <c r="Q381" s="194"/>
      <c r="R381" s="194"/>
      <c r="S381" s="58">
        <f>(Table4[[#This Row],[سعر يومية السائق]]*Table4[[#This Row],[عدد الدورات ]])-SUM(Table4[[#This Row],[سلف ]:[خصم ]])+Table4[[#This Row],[اضافي ]]</f>
        <v>3800</v>
      </c>
      <c r="U381" s="58">
        <f>Table4[[#This Row],[ سعر اليومية ]]*Table4[[#This Row],[عدد الدورات ]]-Table4[[#This Row],[سعر يومية السائق]]*L381</f>
        <v>834</v>
      </c>
      <c r="V381" s="58">
        <f>U381-Table4[[#This Row],[W/H  3%]]</f>
        <v>694.98</v>
      </c>
      <c r="W381" s="66" t="str">
        <f>Table4[[#This Row],[اليوم]]&amp;Table4[[#This Row],[الشهر ]]&amp;Table4[[#This Row],[العام]]</f>
        <v>552026</v>
      </c>
      <c r="X381" s="66" t="s">
        <v>304</v>
      </c>
    </row>
    <row r="382" spans="1:24" x14ac:dyDescent="0.3">
      <c r="A382" s="62">
        <v>5</v>
      </c>
      <c r="B382" s="62">
        <v>5</v>
      </c>
      <c r="C382" s="62">
        <v>2026</v>
      </c>
      <c r="D382" s="41" t="str">
        <f t="shared" si="37"/>
        <v>مصطفي رشدي1المنيب 2 ورديةسعوديميفيداميكروباص صيني</v>
      </c>
      <c r="E382" s="4">
        <v>5007</v>
      </c>
      <c r="F382" s="41" t="str">
        <f>VLOOKUP(E382,mapping!C:J,2,FALSE)</f>
        <v>مصطفي رشدي1</v>
      </c>
      <c r="G382" s="41" t="str">
        <f>IFERROR(VLOOKUP(F382,mapping!$D$3:$J$200,2,FALSE),0)</f>
        <v>المنيب 2 وردية</v>
      </c>
      <c r="H382" s="41" t="str">
        <f>IFERROR(VLOOKUP(F382,mapping!$D$3:$J$200,3,FALSE),0)</f>
        <v>سعودي</v>
      </c>
      <c r="I382" s="41" t="str">
        <f>IFERROR(VLOOKUP(F382,mapping!$D$3:$J$200,4,FALSE),0)</f>
        <v>ميفيدا</v>
      </c>
      <c r="J382" s="41" t="str">
        <f>IFERROR(VLOOKUP(F382,mapping!$D$3:$J$200,5,FALSE),0)</f>
        <v>ميكروباص صيني</v>
      </c>
      <c r="K382" s="63">
        <f>IF(W382=mapping!$N$1,IFERROR(VLOOKUP(Table4[[#This Row],[Column1]],mapping!A:L,11,FALSE),0),IF(W382&gt;mapping!$N$1,IFERROR(VLOOKUP(Table4[[#This Row],[Column1]],mapping!A:L,11,FALSE),0),))</f>
        <v>2965</v>
      </c>
      <c r="L382" s="139">
        <v>1</v>
      </c>
      <c r="M382" s="60">
        <f>IF(W382=mapping!$N$1,IFERROR(VLOOKUP(Table4[[#This Row],[Column1]],mapping!A:L,12,FALSE),0),IF(W382&gt;mapping!$N$1,IFERROR(VLOOKUP(Table4[[#This Row],[Column1]],mapping!A:L,12,FALSE),0),0))</f>
        <v>2150</v>
      </c>
      <c r="N382" s="58">
        <f>Table4[[#This Row],[ سعر اليومية ]]*3%*Table4[[#This Row],[عدد الدورات ]]</f>
        <v>88.95</v>
      </c>
      <c r="O382" s="56">
        <f>Table4[[#This Row],[ سعر اليومية ]]*Table4[[#This Row],[عدد الدورات ]]-N382</f>
        <v>2876.05</v>
      </c>
      <c r="P382" s="194"/>
      <c r="Q382" s="194"/>
      <c r="R382" s="194"/>
      <c r="S382" s="58">
        <f>(Table4[[#This Row],[سعر يومية السائق]]*Table4[[#This Row],[عدد الدورات ]])-SUM(Table4[[#This Row],[سلف ]:[خصم ]])+Table4[[#This Row],[اضافي ]]</f>
        <v>2150</v>
      </c>
      <c r="U382" s="58">
        <f>Table4[[#This Row],[ سعر اليومية ]]*Table4[[#This Row],[عدد الدورات ]]-Table4[[#This Row],[سعر يومية السائق]]*L382</f>
        <v>815</v>
      </c>
      <c r="V382" s="58">
        <f>U382-Table4[[#This Row],[W/H  3%]]</f>
        <v>726.05</v>
      </c>
      <c r="W382" s="66" t="str">
        <f>Table4[[#This Row],[اليوم]]&amp;Table4[[#This Row],[الشهر ]]&amp;Table4[[#This Row],[العام]]</f>
        <v>552026</v>
      </c>
      <c r="X382" s="66" t="s">
        <v>304</v>
      </c>
    </row>
    <row r="383" spans="1:24" x14ac:dyDescent="0.3">
      <c r="A383" s="62">
        <v>5</v>
      </c>
      <c r="B383" s="62">
        <v>5</v>
      </c>
      <c r="C383" s="62">
        <v>2026</v>
      </c>
      <c r="D383" s="41" t="str">
        <f t="shared" si="37"/>
        <v>فرج 2حلوان 2 ورديةسعوديميفيداميكروباص صيني</v>
      </c>
      <c r="E383" s="4">
        <v>5009</v>
      </c>
      <c r="F383" s="41" t="str">
        <f>VLOOKUP(E383,mapping!C:J,2,FALSE)</f>
        <v>فرج 2</v>
      </c>
      <c r="G383" s="41" t="str">
        <f>IFERROR(VLOOKUP(F383,mapping!$D$3:$J$200,2,FALSE),0)</f>
        <v>حلوان 2 وردية</v>
      </c>
      <c r="H383" s="41" t="str">
        <f>IFERROR(VLOOKUP(F383,mapping!$D$3:$J$200,3,FALSE),0)</f>
        <v>سعودي</v>
      </c>
      <c r="I383" s="41" t="str">
        <f>IFERROR(VLOOKUP(F383,mapping!$D$3:$J$200,4,FALSE),0)</f>
        <v>ميفيدا</v>
      </c>
      <c r="J383" s="41" t="str">
        <f>IFERROR(VLOOKUP(F383,mapping!$D$3:$J$200,5,FALSE),0)</f>
        <v>ميكروباص صيني</v>
      </c>
      <c r="K383" s="63">
        <f>IF(W383=mapping!$N$1,IFERROR(VLOOKUP(Table4[[#This Row],[Column1]],mapping!A:L,11,FALSE),0),IF(W383&gt;mapping!$N$1,IFERROR(VLOOKUP(Table4[[#This Row],[Column1]],mapping!A:L,11,FALSE),0),))</f>
        <v>2965</v>
      </c>
      <c r="L383" s="139">
        <v>1</v>
      </c>
      <c r="M383" s="60">
        <f>IF(W383=mapping!$N$1,IFERROR(VLOOKUP(Table4[[#This Row],[Column1]],mapping!A:L,12,FALSE),0),IF(W383&gt;mapping!$N$1,IFERROR(VLOOKUP(Table4[[#This Row],[Column1]],mapping!A:L,12,FALSE),0),0))</f>
        <v>2250</v>
      </c>
      <c r="N383" s="58">
        <f>Table4[[#This Row],[ سعر اليومية ]]*3%*Table4[[#This Row],[عدد الدورات ]]</f>
        <v>88.95</v>
      </c>
      <c r="O383" s="56">
        <f>Table4[[#This Row],[ سعر اليومية ]]*Table4[[#This Row],[عدد الدورات ]]-N383</f>
        <v>2876.05</v>
      </c>
      <c r="P383" s="194"/>
      <c r="Q383" s="194"/>
      <c r="R383" s="194"/>
      <c r="S383" s="58">
        <f>(Table4[[#This Row],[سعر يومية السائق]]*Table4[[#This Row],[عدد الدورات ]])-SUM(Table4[[#This Row],[سلف ]:[خصم ]])+Table4[[#This Row],[اضافي ]]</f>
        <v>2250</v>
      </c>
      <c r="U383" s="58">
        <f>Table4[[#This Row],[ سعر اليومية ]]*Table4[[#This Row],[عدد الدورات ]]-Table4[[#This Row],[سعر يومية السائق]]*L383</f>
        <v>715</v>
      </c>
      <c r="V383" s="58">
        <f>U383-Table4[[#This Row],[W/H  3%]]</f>
        <v>626.04999999999995</v>
      </c>
      <c r="W383" s="66" t="str">
        <f>Table4[[#This Row],[اليوم]]&amp;Table4[[#This Row],[الشهر ]]&amp;Table4[[#This Row],[العام]]</f>
        <v>552026</v>
      </c>
      <c r="X383" s="66" t="s">
        <v>304</v>
      </c>
    </row>
    <row r="384" spans="1:24" x14ac:dyDescent="0.3">
      <c r="A384" s="62">
        <v>5</v>
      </c>
      <c r="B384" s="62">
        <v>5</v>
      </c>
      <c r="C384" s="62">
        <v>2026</v>
      </c>
      <c r="D384" s="41" t="str">
        <f t="shared" si="37"/>
        <v>فرج 3حلوان 2 ورديةسعوديالقطاميةاتوبيس 28</v>
      </c>
      <c r="E384" s="4">
        <v>5010</v>
      </c>
      <c r="F384" s="41" t="str">
        <f>VLOOKUP(E384,mapping!C:J,2,FALSE)</f>
        <v>فرج 3</v>
      </c>
      <c r="G384" s="41" t="str">
        <f>IFERROR(VLOOKUP(F384,mapping!$D$3:$J$200,2,FALSE),0)</f>
        <v>حلوان 2 وردية</v>
      </c>
      <c r="H384" s="41" t="str">
        <f>IFERROR(VLOOKUP(F384,mapping!$D$3:$J$200,3,FALSE),0)</f>
        <v>سعودي</v>
      </c>
      <c r="I384" s="41" t="str">
        <f>IFERROR(VLOOKUP(F384,mapping!$D$3:$J$200,4,FALSE),0)</f>
        <v>القطامية</v>
      </c>
      <c r="J384" s="41" t="str">
        <f>IFERROR(VLOOKUP(F384,mapping!$D$3:$J$200,5,FALSE),0)</f>
        <v>اتوبيس 28</v>
      </c>
      <c r="K384" s="63">
        <f>IF(W384=mapping!$N$1,IFERROR(VLOOKUP(Table4[[#This Row],[Column1]],mapping!A:L,11,FALSE),0),IF(W384&gt;mapping!$N$1,IFERROR(VLOOKUP(Table4[[#This Row],[Column1]],mapping!A:L,11,FALSE),0),))</f>
        <v>3415</v>
      </c>
      <c r="L384" s="139">
        <v>1</v>
      </c>
      <c r="M384" s="60">
        <f>IF(W384=mapping!$N$1,IFERROR(VLOOKUP(Table4[[#This Row],[Column1]],mapping!A:L,12,FALSE),0),IF(W384&gt;mapping!$N$1,IFERROR(VLOOKUP(Table4[[#This Row],[Column1]],mapping!A:L,12,FALSE),0),0))</f>
        <v>3400</v>
      </c>
      <c r="N384" s="58">
        <f>Table4[[#This Row],[ سعر اليومية ]]*3%*Table4[[#This Row],[عدد الدورات ]]</f>
        <v>102.45</v>
      </c>
      <c r="O384" s="56">
        <f>Table4[[#This Row],[ سعر اليومية ]]*Table4[[#This Row],[عدد الدورات ]]-N384</f>
        <v>3312.55</v>
      </c>
      <c r="P384" s="194"/>
      <c r="Q384" s="194"/>
      <c r="R384" s="194"/>
      <c r="S384" s="58">
        <f>(Table4[[#This Row],[سعر يومية السائق]]*Table4[[#This Row],[عدد الدورات ]])-SUM(Table4[[#This Row],[سلف ]:[خصم ]])+Table4[[#This Row],[اضافي ]]</f>
        <v>3400</v>
      </c>
      <c r="U384" s="58">
        <f>Table4[[#This Row],[ سعر اليومية ]]*Table4[[#This Row],[عدد الدورات ]]-Table4[[#This Row],[سعر يومية السائق]]*L384</f>
        <v>15</v>
      </c>
      <c r="V384" s="58">
        <f>U384-Table4[[#This Row],[W/H  3%]]</f>
        <v>-87.45</v>
      </c>
      <c r="W384" s="66" t="str">
        <f>Table4[[#This Row],[اليوم]]&amp;Table4[[#This Row],[الشهر ]]&amp;Table4[[#This Row],[العام]]</f>
        <v>552026</v>
      </c>
      <c r="X384" s="66" t="s">
        <v>304</v>
      </c>
    </row>
    <row r="385" spans="1:24" x14ac:dyDescent="0.3">
      <c r="A385" s="62">
        <v>5</v>
      </c>
      <c r="B385" s="62">
        <v>5</v>
      </c>
      <c r="C385" s="62">
        <v>2026</v>
      </c>
      <c r="D385" s="41" t="str">
        <f t="shared" si="37"/>
        <v>فرج 4مايو ورديةسعوديالقطاميةميكروباص</v>
      </c>
      <c r="E385" s="4">
        <v>5011</v>
      </c>
      <c r="F385" s="41" t="str">
        <f>VLOOKUP(E385,mapping!C:J,2,FALSE)</f>
        <v>فرج 4</v>
      </c>
      <c r="G385" s="41" t="str">
        <f>IFERROR(VLOOKUP(F385,mapping!$D$3:$J$200,2,FALSE),0)</f>
        <v>مايو وردية</v>
      </c>
      <c r="H385" s="41" t="str">
        <f>IFERROR(VLOOKUP(F385,mapping!$D$3:$J$200,3,FALSE),0)</f>
        <v>سعودي</v>
      </c>
      <c r="I385" s="41" t="str">
        <f>IFERROR(VLOOKUP(F385,mapping!$D$3:$J$200,4,FALSE),0)</f>
        <v>القطامية</v>
      </c>
      <c r="J385" s="41" t="str">
        <f>IFERROR(VLOOKUP(F385,mapping!$D$3:$J$200,5,FALSE),0)</f>
        <v>ميكروباص</v>
      </c>
      <c r="K385" s="63">
        <f>IF(W385=mapping!$N$1,IFERROR(VLOOKUP(Table4[[#This Row],[Column1]],mapping!A:L,11,FALSE),0),IF(W385&gt;mapping!$N$1,IFERROR(VLOOKUP(Table4[[#This Row],[Column1]],mapping!A:L,11,FALSE),0),))</f>
        <v>1222</v>
      </c>
      <c r="L385" s="139">
        <v>1</v>
      </c>
      <c r="M385" s="60">
        <f>IF(W385=mapping!$N$1,IFERROR(VLOOKUP(Table4[[#This Row],[Column1]],mapping!A:L,12,FALSE),0),IF(W385&gt;mapping!$N$1,IFERROR(VLOOKUP(Table4[[#This Row],[Column1]],mapping!A:L,12,FALSE),0),0))</f>
        <v>1180</v>
      </c>
      <c r="N385" s="58">
        <f>Table4[[#This Row],[ سعر اليومية ]]*3%*Table4[[#This Row],[عدد الدورات ]]</f>
        <v>36.659999999999997</v>
      </c>
      <c r="O385" s="56">
        <f>Table4[[#This Row],[ سعر اليومية ]]*Table4[[#This Row],[عدد الدورات ]]-N385</f>
        <v>1185.3399999999999</v>
      </c>
      <c r="P385" s="194"/>
      <c r="Q385" s="194"/>
      <c r="R385" s="194"/>
      <c r="S385" s="58">
        <f>(Table4[[#This Row],[سعر يومية السائق]]*Table4[[#This Row],[عدد الدورات ]])-SUM(Table4[[#This Row],[سلف ]:[خصم ]])+Table4[[#This Row],[اضافي ]]</f>
        <v>1180</v>
      </c>
      <c r="U385" s="58">
        <f>Table4[[#This Row],[ سعر اليومية ]]*Table4[[#This Row],[عدد الدورات ]]-Table4[[#This Row],[سعر يومية السائق]]*L385</f>
        <v>42</v>
      </c>
      <c r="V385" s="58">
        <f>U385-Table4[[#This Row],[W/H  3%]]</f>
        <v>5.3400000000000034</v>
      </c>
      <c r="W385" s="66" t="str">
        <f>Table4[[#This Row],[اليوم]]&amp;Table4[[#This Row],[الشهر ]]&amp;Table4[[#This Row],[العام]]</f>
        <v>552026</v>
      </c>
      <c r="X385" s="66" t="s">
        <v>304</v>
      </c>
    </row>
    <row r="386" spans="1:24" x14ac:dyDescent="0.3">
      <c r="A386" s="62">
        <v>5</v>
      </c>
      <c r="B386" s="62">
        <v>5</v>
      </c>
      <c r="C386" s="62">
        <v>2026</v>
      </c>
      <c r="D386" s="41" t="str">
        <f t="shared" si="37"/>
        <v>مصطفي رشدي3المنيب5شفتسعوديالقطاميةاتوبيس 28</v>
      </c>
      <c r="E386" s="4">
        <v>5012</v>
      </c>
      <c r="F386" s="41" t="str">
        <f>VLOOKUP(E386,mapping!C:J,2,FALSE)</f>
        <v>مصطفي رشدي3</v>
      </c>
      <c r="G386" s="41" t="str">
        <f>IFERROR(VLOOKUP(F386,mapping!$D$3:$J$200,2,FALSE),0)</f>
        <v>المنيب5شفت</v>
      </c>
      <c r="H386" s="41" t="str">
        <f>IFERROR(VLOOKUP(F386,mapping!$D$3:$J$200,3,FALSE),0)</f>
        <v>سعودي</v>
      </c>
      <c r="I386" s="41" t="str">
        <f>IFERROR(VLOOKUP(F386,mapping!$D$3:$J$200,4,FALSE),0)</f>
        <v>القطامية</v>
      </c>
      <c r="J386" s="41" t="str">
        <f>IFERROR(VLOOKUP(F386,mapping!$D$3:$J$200,5,FALSE),0)</f>
        <v>اتوبيس 28</v>
      </c>
      <c r="K386" s="63">
        <f>IF(W386=mapping!$N$1,IFERROR(VLOOKUP(Table4[[#This Row],[Column1]],mapping!A:L,11,FALSE),0),IF(W386&gt;mapping!$N$1,IFERROR(VLOOKUP(Table4[[#This Row],[Column1]],mapping!A:L,11,FALSE),0),))</f>
        <v>2649</v>
      </c>
      <c r="L386" s="139">
        <v>1</v>
      </c>
      <c r="M386" s="60">
        <f>IF(W386=mapping!$N$1,IFERROR(VLOOKUP(Table4[[#This Row],[Column1]],mapping!A:L,12,FALSE),0),IF(W386&gt;mapping!$N$1,IFERROR(VLOOKUP(Table4[[#This Row],[Column1]],mapping!A:L,12,FALSE),0),0))</f>
        <v>2060</v>
      </c>
      <c r="N386" s="58">
        <f>Table4[[#This Row],[ سعر اليومية ]]*3%*Table4[[#This Row],[عدد الدورات ]]</f>
        <v>79.47</v>
      </c>
      <c r="O386" s="56">
        <f>Table4[[#This Row],[ سعر اليومية ]]*Table4[[#This Row],[عدد الدورات ]]-N386</f>
        <v>2569.5300000000002</v>
      </c>
      <c r="P386" s="194"/>
      <c r="Q386" s="194"/>
      <c r="R386" s="194"/>
      <c r="S386" s="58">
        <f>(Table4[[#This Row],[سعر يومية السائق]]*Table4[[#This Row],[عدد الدورات ]])-SUM(Table4[[#This Row],[سلف ]:[خصم ]])+Table4[[#This Row],[اضافي ]]</f>
        <v>2060</v>
      </c>
      <c r="U386" s="58">
        <f>Table4[[#This Row],[ سعر اليومية ]]*Table4[[#This Row],[عدد الدورات ]]-Table4[[#This Row],[سعر يومية السائق]]*L386</f>
        <v>589</v>
      </c>
      <c r="V386" s="58">
        <f>U386-Table4[[#This Row],[W/H  3%]]</f>
        <v>509.53</v>
      </c>
      <c r="W386" s="66" t="str">
        <f>Table4[[#This Row],[اليوم]]&amp;Table4[[#This Row],[الشهر ]]&amp;Table4[[#This Row],[العام]]</f>
        <v>552026</v>
      </c>
      <c r="X386" s="66" t="s">
        <v>304</v>
      </c>
    </row>
    <row r="387" spans="1:24" x14ac:dyDescent="0.3">
      <c r="A387" s="62">
        <v>5</v>
      </c>
      <c r="B387" s="62">
        <v>5</v>
      </c>
      <c r="C387" s="62">
        <v>2026</v>
      </c>
      <c r="D387" s="41" t="str">
        <f t="shared" si="37"/>
        <v>مصطفي رشدي4المنيب Wصباحيةسعوديالقطاميةاتوبيس 28</v>
      </c>
      <c r="E387" s="4">
        <v>5013</v>
      </c>
      <c r="F387" s="41" t="str">
        <f>VLOOKUP(E387,mapping!C:J,2,FALSE)</f>
        <v>مصطفي رشدي4</v>
      </c>
      <c r="G387" s="41" t="str">
        <f>IFERROR(VLOOKUP(F387,mapping!$D$3:$J$200,2,FALSE),0)</f>
        <v>المنيب Wصباحية</v>
      </c>
      <c r="H387" s="41" t="str">
        <f>IFERROR(VLOOKUP(F387,mapping!$D$3:$J$200,3,FALSE),0)</f>
        <v>سعودي</v>
      </c>
      <c r="I387" s="41" t="str">
        <f>IFERROR(VLOOKUP(F387,mapping!$D$3:$J$200,4,FALSE),0)</f>
        <v>القطامية</v>
      </c>
      <c r="J387" s="41" t="str">
        <f>IFERROR(VLOOKUP(F387,mapping!$D$3:$J$200,5,FALSE),0)</f>
        <v>اتوبيس 28</v>
      </c>
      <c r="K387" s="63">
        <f>IF(W387=mapping!$N$1,IFERROR(VLOOKUP(Table4[[#This Row],[Column1]],mapping!A:L,11,FALSE),0),IF(W387&gt;mapping!$N$1,IFERROR(VLOOKUP(Table4[[#This Row],[Column1]],mapping!A:L,11,FALSE),0),))</f>
        <v>1059</v>
      </c>
      <c r="L387" s="139">
        <v>1</v>
      </c>
      <c r="M387" s="60">
        <f>IF(W387=mapping!$N$1,IFERROR(VLOOKUP(Table4[[#This Row],[Column1]],mapping!A:L,12,FALSE),0),IF(W387&gt;mapping!$N$1,IFERROR(VLOOKUP(Table4[[#This Row],[Column1]],mapping!A:L,12,FALSE),0),0))</f>
        <v>1000</v>
      </c>
      <c r="N387" s="58">
        <f>Table4[[#This Row],[ سعر اليومية ]]*3%*Table4[[#This Row],[عدد الدورات ]]</f>
        <v>31.77</v>
      </c>
      <c r="O387" s="56">
        <f>Table4[[#This Row],[ سعر اليومية ]]*Table4[[#This Row],[عدد الدورات ]]-N387</f>
        <v>1027.23</v>
      </c>
      <c r="P387" s="194"/>
      <c r="Q387" s="194"/>
      <c r="R387" s="194"/>
      <c r="S387" s="58">
        <f>(Table4[[#This Row],[سعر يومية السائق]]*Table4[[#This Row],[عدد الدورات ]])-SUM(Table4[[#This Row],[سلف ]:[خصم ]])+Table4[[#This Row],[اضافي ]]</f>
        <v>1000</v>
      </c>
      <c r="U387" s="58">
        <f>Table4[[#This Row],[ سعر اليومية ]]*Table4[[#This Row],[عدد الدورات ]]-Table4[[#This Row],[سعر يومية السائق]]*L387</f>
        <v>59</v>
      </c>
      <c r="V387" s="58">
        <f>U387-Table4[[#This Row],[W/H  3%]]</f>
        <v>27.23</v>
      </c>
      <c r="W387" s="66" t="str">
        <f>Table4[[#This Row],[اليوم]]&amp;Table4[[#This Row],[الشهر ]]&amp;Table4[[#This Row],[العام]]</f>
        <v>552026</v>
      </c>
      <c r="X387" s="66" t="s">
        <v>304</v>
      </c>
    </row>
    <row r="388" spans="1:24" x14ac:dyDescent="0.3">
      <c r="A388" s="62">
        <v>5</v>
      </c>
      <c r="B388" s="62">
        <v>5</v>
      </c>
      <c r="C388" s="62">
        <v>2026</v>
      </c>
      <c r="D388" s="41" t="str">
        <f t="shared" si="37"/>
        <v>مصطفي رشدي5صقر 2 ورديةسعوديالقطاميةاتوبيس 28</v>
      </c>
      <c r="E388" s="4">
        <v>5014</v>
      </c>
      <c r="F388" s="41" t="str">
        <f>VLOOKUP(E388,mapping!C:J,2,FALSE)</f>
        <v>مصطفي رشدي5</v>
      </c>
      <c r="G388" s="41" t="str">
        <f>IFERROR(VLOOKUP(F388,mapping!$D$3:$J$200,2,FALSE),0)</f>
        <v>صقر 2 وردية</v>
      </c>
      <c r="H388" s="41" t="str">
        <f>IFERROR(VLOOKUP(F388,mapping!$D$3:$J$200,3,FALSE),0)</f>
        <v>سعودي</v>
      </c>
      <c r="I388" s="41" t="str">
        <f>IFERROR(VLOOKUP(F388,mapping!$D$3:$J$200,4,FALSE),0)</f>
        <v>القطامية</v>
      </c>
      <c r="J388" s="41" t="str">
        <f>IFERROR(VLOOKUP(F388,mapping!$D$3:$J$200,5,FALSE),0)</f>
        <v>اتوبيس 28</v>
      </c>
      <c r="K388" s="63">
        <f>IF(W388=mapping!$N$1,IFERROR(VLOOKUP(Table4[[#This Row],[Column1]],mapping!A:L,11,FALSE),0),IF(W388&gt;mapping!$N$1,IFERROR(VLOOKUP(Table4[[#This Row],[Column1]],mapping!A:L,11,FALSE),0),))</f>
        <v>2120</v>
      </c>
      <c r="L388" s="139">
        <v>1</v>
      </c>
      <c r="M388" s="60">
        <f>IF(W388=mapping!$N$1,IFERROR(VLOOKUP(Table4[[#This Row],[Column1]],mapping!A:L,12,FALSE),0),IF(W388&gt;mapping!$N$1,IFERROR(VLOOKUP(Table4[[#This Row],[Column1]],mapping!A:L,12,FALSE),0),0))</f>
        <v>1780</v>
      </c>
      <c r="N388" s="58">
        <f>Table4[[#This Row],[ سعر اليومية ]]*3%*Table4[[#This Row],[عدد الدورات ]]</f>
        <v>63.599999999999994</v>
      </c>
      <c r="O388" s="56">
        <f>Table4[[#This Row],[ سعر اليومية ]]*Table4[[#This Row],[عدد الدورات ]]-N388</f>
        <v>2056.4</v>
      </c>
      <c r="P388" s="194"/>
      <c r="Q388" s="194"/>
      <c r="R388" s="194"/>
      <c r="S388" s="58">
        <f>(Table4[[#This Row],[سعر يومية السائق]]*Table4[[#This Row],[عدد الدورات ]])-SUM(Table4[[#This Row],[سلف ]:[خصم ]])+Table4[[#This Row],[اضافي ]]</f>
        <v>1780</v>
      </c>
      <c r="U388" s="58">
        <f>Table4[[#This Row],[ سعر اليومية ]]*Table4[[#This Row],[عدد الدورات ]]-Table4[[#This Row],[سعر يومية السائق]]*L388</f>
        <v>340</v>
      </c>
      <c r="V388" s="58">
        <f>U388-Table4[[#This Row],[W/H  3%]]</f>
        <v>276.39999999999998</v>
      </c>
      <c r="W388" s="66" t="str">
        <f>Table4[[#This Row],[اليوم]]&amp;Table4[[#This Row],[الشهر ]]&amp;Table4[[#This Row],[العام]]</f>
        <v>552026</v>
      </c>
      <c r="X388" s="66" t="s">
        <v>304</v>
      </c>
    </row>
    <row r="389" spans="1:24" x14ac:dyDescent="0.3">
      <c r="A389" s="62">
        <v>5</v>
      </c>
      <c r="B389" s="62">
        <v>5</v>
      </c>
      <c r="C389" s="62">
        <v>2026</v>
      </c>
      <c r="D389" s="41" t="str">
        <f t="shared" si="37"/>
        <v>مصطفي رشدي6المنيب 2 ورديةسعوديالقطاميةاتوبيس 28</v>
      </c>
      <c r="E389" s="4">
        <v>5027</v>
      </c>
      <c r="F389" s="41" t="str">
        <f>VLOOKUP(E389,mapping!C:J,2,FALSE)</f>
        <v>مصطفي رشدي6</v>
      </c>
      <c r="G389" s="41" t="str">
        <f>IFERROR(VLOOKUP(F389,mapping!$D$3:$J$200,2,FALSE),0)</f>
        <v>المنيب 2 وردية</v>
      </c>
      <c r="H389" s="41" t="str">
        <f>IFERROR(VLOOKUP(F389,mapping!$D$3:$J$200,3,FALSE),0)</f>
        <v>سعودي</v>
      </c>
      <c r="I389" s="41" t="str">
        <f>IFERROR(VLOOKUP(F389,mapping!$D$3:$J$200,4,FALSE),0)</f>
        <v>القطامية</v>
      </c>
      <c r="J389" s="41" t="str">
        <f>IFERROR(VLOOKUP(F389,mapping!$D$3:$J$200,5,FALSE),0)</f>
        <v>اتوبيس 28</v>
      </c>
      <c r="K389" s="63">
        <f>IF(W389=mapping!$N$1,IFERROR(VLOOKUP(Table4[[#This Row],[Column1]],mapping!A:L,11,FALSE),0),IF(W389&gt;mapping!$N$1,IFERROR(VLOOKUP(Table4[[#This Row],[Column1]],mapping!A:L,11,FALSE),0),))</f>
        <v>3944</v>
      </c>
      <c r="L389" s="139">
        <v>1</v>
      </c>
      <c r="M389" s="60">
        <f>IF(W389=mapping!$N$1,IFERROR(VLOOKUP(Table4[[#This Row],[Column1]],mapping!A:L,12,FALSE),0),IF(W389&gt;mapping!$N$1,IFERROR(VLOOKUP(Table4[[#This Row],[Column1]],mapping!A:L,12,FALSE),0),0))</f>
        <v>3600</v>
      </c>
      <c r="N389" s="58">
        <f>Table4[[#This Row],[ سعر اليومية ]]*3%*Table4[[#This Row],[عدد الدورات ]]</f>
        <v>118.32</v>
      </c>
      <c r="O389" s="56">
        <f>Table4[[#This Row],[ سعر اليومية ]]*Table4[[#This Row],[عدد الدورات ]]-N389</f>
        <v>3825.68</v>
      </c>
      <c r="P389" s="194"/>
      <c r="Q389" s="194"/>
      <c r="R389" s="194">
        <v>200</v>
      </c>
      <c r="S389" s="58">
        <f>(Table4[[#This Row],[سعر يومية السائق]]*Table4[[#This Row],[عدد الدورات ]])-SUM(Table4[[#This Row],[سلف ]:[خصم ]])+Table4[[#This Row],[اضافي ]]</f>
        <v>3800</v>
      </c>
      <c r="U389" s="58">
        <f>Table4[[#This Row],[ سعر اليومية ]]*Table4[[#This Row],[عدد الدورات ]]-Table4[[#This Row],[سعر يومية السائق]]*L389</f>
        <v>344</v>
      </c>
      <c r="V389" s="58">
        <f>U389-Table4[[#This Row],[W/H  3%]]</f>
        <v>225.68</v>
      </c>
      <c r="W389" s="66" t="str">
        <f>Table4[[#This Row],[اليوم]]&amp;Table4[[#This Row],[الشهر ]]&amp;Table4[[#This Row],[العام]]</f>
        <v>552026</v>
      </c>
      <c r="X389" s="66" t="s">
        <v>304</v>
      </c>
    </row>
    <row r="390" spans="1:24" x14ac:dyDescent="0.3">
      <c r="A390" s="62">
        <v>5</v>
      </c>
      <c r="B390" s="62">
        <v>5</v>
      </c>
      <c r="C390" s="62">
        <v>2026</v>
      </c>
      <c r="D390" s="41" t="str">
        <f t="shared" si="37"/>
        <v>كرم ترك 1قليوب 2 ورديةسعوديالقطاميةاتوبيس 28</v>
      </c>
      <c r="E390" s="4">
        <v>5015</v>
      </c>
      <c r="F390" s="41" t="str">
        <f>VLOOKUP(E390,mapping!C:J,2,FALSE)</f>
        <v>كرم ترك 1</v>
      </c>
      <c r="G390" s="41" t="str">
        <f>IFERROR(VLOOKUP(F390,mapping!$D$3:$J$200,2,FALSE),0)</f>
        <v>قليوب 2 وردية</v>
      </c>
      <c r="H390" s="41" t="str">
        <f>IFERROR(VLOOKUP(F390,mapping!$D$3:$J$200,3,FALSE),0)</f>
        <v>سعودي</v>
      </c>
      <c r="I390" s="41" t="str">
        <f>IFERROR(VLOOKUP(F390,mapping!$D$3:$J$200,4,FALSE),0)</f>
        <v>القطامية</v>
      </c>
      <c r="J390" s="41" t="str">
        <f>IFERROR(VLOOKUP(F390,mapping!$D$3:$J$200,5,FALSE),0)</f>
        <v>اتوبيس 28</v>
      </c>
      <c r="K390" s="63">
        <f>IF(W390=mapping!$N$1,IFERROR(VLOOKUP(Table4[[#This Row],[Column1]],mapping!A:L,11,FALSE),0),IF(W390&gt;mapping!$N$1,IFERROR(VLOOKUP(Table4[[#This Row],[Column1]],mapping!A:L,11,FALSE),0),))</f>
        <v>3959</v>
      </c>
      <c r="L390" s="139">
        <v>1</v>
      </c>
      <c r="M390" s="60">
        <f>IF(W390=mapping!$N$1,IFERROR(VLOOKUP(Table4[[#This Row],[Column1]],mapping!A:L,12,FALSE),0),IF(W390&gt;mapping!$N$1,IFERROR(VLOOKUP(Table4[[#This Row],[Column1]],mapping!A:L,12,FALSE),0),0))</f>
        <v>4200</v>
      </c>
      <c r="N390" s="58">
        <f>Table4[[#This Row],[ سعر اليومية ]]*3%*Table4[[#This Row],[عدد الدورات ]]</f>
        <v>118.77</v>
      </c>
      <c r="O390" s="56">
        <f>Table4[[#This Row],[ سعر اليومية ]]*Table4[[#This Row],[عدد الدورات ]]-N390</f>
        <v>3840.23</v>
      </c>
      <c r="P390" s="194"/>
      <c r="Q390" s="194"/>
      <c r="R390" s="194"/>
      <c r="S390" s="58">
        <f>(Table4[[#This Row],[سعر يومية السائق]]*Table4[[#This Row],[عدد الدورات ]])-SUM(Table4[[#This Row],[سلف ]:[خصم ]])+Table4[[#This Row],[اضافي ]]</f>
        <v>4200</v>
      </c>
      <c r="U390" s="58">
        <f>Table4[[#This Row],[ سعر اليومية ]]*Table4[[#This Row],[عدد الدورات ]]-Table4[[#This Row],[سعر يومية السائق]]*L390</f>
        <v>-241</v>
      </c>
      <c r="V390" s="58">
        <f>U390-Table4[[#This Row],[W/H  3%]]</f>
        <v>-359.77</v>
      </c>
      <c r="W390" s="66" t="str">
        <f>Table4[[#This Row],[اليوم]]&amp;Table4[[#This Row],[الشهر ]]&amp;Table4[[#This Row],[العام]]</f>
        <v>552026</v>
      </c>
      <c r="X390" s="66" t="s">
        <v>304</v>
      </c>
    </row>
    <row r="391" spans="1:24" x14ac:dyDescent="0.3">
      <c r="A391" s="62">
        <v>5</v>
      </c>
      <c r="B391" s="62">
        <v>5</v>
      </c>
      <c r="C391" s="62">
        <v>2026</v>
      </c>
      <c r="D391" s="41" t="str">
        <f t="shared" si="37"/>
        <v>كرم ترك 2قليوب 2 ورديةسعوديمدينتي اتوبيس 28</v>
      </c>
      <c r="E391" s="4">
        <v>5017</v>
      </c>
      <c r="F391" s="41" t="str">
        <f>VLOOKUP(E391,mapping!C:J,2,FALSE)</f>
        <v>كرم ترك 2</v>
      </c>
      <c r="G391" s="41" t="str">
        <f>IFERROR(VLOOKUP(F391,mapping!$D$3:$J$200,2,FALSE),0)</f>
        <v>قليوب 2 وردية</v>
      </c>
      <c r="H391" s="41" t="str">
        <f>IFERROR(VLOOKUP(F391,mapping!$D$3:$J$200,3,FALSE),0)</f>
        <v>سعودي</v>
      </c>
      <c r="I391" s="41" t="str">
        <f>IFERROR(VLOOKUP(F391,mapping!$D$3:$J$200,4,FALSE),0)</f>
        <v xml:space="preserve">مدينتي </v>
      </c>
      <c r="J391" s="41" t="str">
        <f>IFERROR(VLOOKUP(F391,mapping!$D$3:$J$200,5,FALSE),0)</f>
        <v>اتوبيس 28</v>
      </c>
      <c r="K391" s="63">
        <f>IF(W391=mapping!$N$1,IFERROR(VLOOKUP(Table4[[#This Row],[Column1]],mapping!A:L,11,FALSE),0),IF(W391&gt;mapping!$N$1,IFERROR(VLOOKUP(Table4[[#This Row],[Column1]],mapping!A:L,11,FALSE),0),))</f>
        <v>4634</v>
      </c>
      <c r="L391" s="139">
        <v>1</v>
      </c>
      <c r="M391" s="60">
        <f>IF(W391=mapping!$N$1,IFERROR(VLOOKUP(Table4[[#This Row],[Column1]],mapping!A:L,12,FALSE),0),IF(W391&gt;mapping!$N$1,IFERROR(VLOOKUP(Table4[[#This Row],[Column1]],mapping!A:L,12,FALSE),0),0))</f>
        <v>4150</v>
      </c>
      <c r="N391" s="58">
        <f>Table4[[#This Row],[ سعر اليومية ]]*3%*Table4[[#This Row],[عدد الدورات ]]</f>
        <v>139.01999999999998</v>
      </c>
      <c r="O391" s="56">
        <f>Table4[[#This Row],[ سعر اليومية ]]*Table4[[#This Row],[عدد الدورات ]]-N391</f>
        <v>4494.9799999999996</v>
      </c>
      <c r="P391" s="194"/>
      <c r="Q391" s="194"/>
      <c r="R391" s="194"/>
      <c r="S391" s="58">
        <f>(Table4[[#This Row],[سعر يومية السائق]]*Table4[[#This Row],[عدد الدورات ]])-SUM(Table4[[#This Row],[سلف ]:[خصم ]])+Table4[[#This Row],[اضافي ]]</f>
        <v>4150</v>
      </c>
      <c r="U391" s="58">
        <f>Table4[[#This Row],[ سعر اليومية ]]*Table4[[#This Row],[عدد الدورات ]]-Table4[[#This Row],[سعر يومية السائق]]*L391</f>
        <v>484</v>
      </c>
      <c r="V391" s="58">
        <f>U391-Table4[[#This Row],[W/H  3%]]</f>
        <v>344.98</v>
      </c>
      <c r="W391" s="66" t="str">
        <f>Table4[[#This Row],[اليوم]]&amp;Table4[[#This Row],[الشهر ]]&amp;Table4[[#This Row],[العام]]</f>
        <v>552026</v>
      </c>
      <c r="X391" s="66" t="s">
        <v>304</v>
      </c>
    </row>
    <row r="392" spans="1:24" x14ac:dyDescent="0.3">
      <c r="A392" s="62">
        <v>5</v>
      </c>
      <c r="B392" s="62">
        <v>5</v>
      </c>
      <c r="C392" s="62">
        <v>2026</v>
      </c>
      <c r="D392" s="41" t="str">
        <f t="shared" si="37"/>
        <v>كرم ترك 3قليوب 1 ورديةسعوديمدينتي اتوبيس 28</v>
      </c>
      <c r="E392" s="4">
        <v>5018</v>
      </c>
      <c r="F392" s="41" t="str">
        <f>VLOOKUP(E392,mapping!C:J,2,FALSE)</f>
        <v>كرم ترك 3</v>
      </c>
      <c r="G392" s="41" t="str">
        <f>IFERROR(VLOOKUP(F392,mapping!$D$3:$J$200,2,FALSE),0)</f>
        <v>قليوب 1 وردية</v>
      </c>
      <c r="H392" s="41" t="str">
        <f>IFERROR(VLOOKUP(F392,mapping!$D$3:$J$200,3,FALSE),0)</f>
        <v>سعودي</v>
      </c>
      <c r="I392" s="41" t="str">
        <f>IFERROR(VLOOKUP(F392,mapping!$D$3:$J$200,4,FALSE),0)</f>
        <v xml:space="preserve">مدينتي </v>
      </c>
      <c r="J392" s="41" t="str">
        <f>IFERROR(VLOOKUP(F392,mapping!$D$3:$J$200,5,FALSE),0)</f>
        <v>اتوبيس 28</v>
      </c>
      <c r="K392" s="63">
        <f>IF(W392=mapping!$N$1,IFERROR(VLOOKUP(Table4[[#This Row],[Column1]],mapping!A:L,11,FALSE),0),IF(W392&gt;mapping!$N$1,IFERROR(VLOOKUP(Table4[[#This Row],[Column1]],mapping!A:L,11,FALSE),0),))</f>
        <v>4634</v>
      </c>
      <c r="L392" s="139">
        <v>1</v>
      </c>
      <c r="M392" s="60">
        <f>IF(W392=mapping!$N$1,IFERROR(VLOOKUP(Table4[[#This Row],[Column1]],mapping!A:L,12,FALSE),0),IF(W392&gt;mapping!$N$1,IFERROR(VLOOKUP(Table4[[#This Row],[Column1]],mapping!A:L,12,FALSE),0),0))</f>
        <v>4000</v>
      </c>
      <c r="N392" s="58">
        <f>Table4[[#This Row],[ سعر اليومية ]]*3%*Table4[[#This Row],[عدد الدورات ]]</f>
        <v>139.01999999999998</v>
      </c>
      <c r="O392" s="56">
        <f>Table4[[#This Row],[ سعر اليومية ]]*Table4[[#This Row],[عدد الدورات ]]-N392</f>
        <v>4494.9799999999996</v>
      </c>
      <c r="P392" s="194"/>
      <c r="Q392" s="194"/>
      <c r="R392" s="194"/>
      <c r="S392" s="58">
        <f>(Table4[[#This Row],[سعر يومية السائق]]*Table4[[#This Row],[عدد الدورات ]])-SUM(Table4[[#This Row],[سلف ]:[خصم ]])+Table4[[#This Row],[اضافي ]]</f>
        <v>4000</v>
      </c>
      <c r="U392" s="58">
        <f>Table4[[#This Row],[ سعر اليومية ]]*Table4[[#This Row],[عدد الدورات ]]-Table4[[#This Row],[سعر يومية السائق]]*L392</f>
        <v>634</v>
      </c>
      <c r="V392" s="58">
        <f>U392-Table4[[#This Row],[W/H  3%]]</f>
        <v>494.98</v>
      </c>
      <c r="W392" s="66" t="str">
        <f>Table4[[#This Row],[اليوم]]&amp;Table4[[#This Row],[الشهر ]]&amp;Table4[[#This Row],[العام]]</f>
        <v>552026</v>
      </c>
      <c r="X392" s="66" t="s">
        <v>304</v>
      </c>
    </row>
    <row r="393" spans="1:24" x14ac:dyDescent="0.3">
      <c r="A393" s="62">
        <v>5</v>
      </c>
      <c r="B393" s="62">
        <v>5</v>
      </c>
      <c r="C393" s="62">
        <v>2026</v>
      </c>
      <c r="D393" s="41" t="str">
        <f t="shared" si="37"/>
        <v>كرم ترك 4عدلي منصور شفتسعوديمدينتي اتوبيس 28</v>
      </c>
      <c r="E393" s="4">
        <v>5019</v>
      </c>
      <c r="F393" s="41" t="str">
        <f>VLOOKUP(E393,mapping!C:J,2,FALSE)</f>
        <v>كرم ترك 4</v>
      </c>
      <c r="G393" s="41" t="str">
        <f>IFERROR(VLOOKUP(F393,mapping!$D$3:$J$200,2,FALSE),0)</f>
        <v>عدلي منصور شفت</v>
      </c>
      <c r="H393" s="41" t="str">
        <f>IFERROR(VLOOKUP(F393,mapping!$D$3:$J$200,3,FALSE),0)</f>
        <v>سعودي</v>
      </c>
      <c r="I393" s="41" t="str">
        <f>IFERROR(VLOOKUP(F393,mapping!$D$3:$J$200,4,FALSE),0)</f>
        <v xml:space="preserve">مدينتي </v>
      </c>
      <c r="J393" s="41" t="str">
        <f>IFERROR(VLOOKUP(F393,mapping!$D$3:$J$200,5,FALSE),0)</f>
        <v>اتوبيس 28</v>
      </c>
      <c r="K393" s="63">
        <f>IF(W393=mapping!$N$1,IFERROR(VLOOKUP(Table4[[#This Row],[Column1]],mapping!A:L,11,FALSE),0),IF(W393&gt;mapping!$N$1,IFERROR(VLOOKUP(Table4[[#This Row],[Column1]],mapping!A:L,11,FALSE),0),))</f>
        <v>741</v>
      </c>
      <c r="L393" s="139">
        <v>1</v>
      </c>
      <c r="M393" s="60">
        <f>IF(W393=mapping!$N$1,IFERROR(VLOOKUP(Table4[[#This Row],[Column1]],mapping!A:L,12,FALSE),0),IF(W393&gt;mapping!$N$1,IFERROR(VLOOKUP(Table4[[#This Row],[Column1]],mapping!A:L,12,FALSE),0),0))</f>
        <v>500</v>
      </c>
      <c r="N393" s="58">
        <f>Table4[[#This Row],[ سعر اليومية ]]*3%*Table4[[#This Row],[عدد الدورات ]]</f>
        <v>22.23</v>
      </c>
      <c r="O393" s="56">
        <f>Table4[[#This Row],[ سعر اليومية ]]*Table4[[#This Row],[عدد الدورات ]]-N393</f>
        <v>718.77</v>
      </c>
      <c r="P393" s="194"/>
      <c r="Q393" s="194"/>
      <c r="R393" s="194"/>
      <c r="S393" s="58">
        <f>(Table4[[#This Row],[سعر يومية السائق]]*Table4[[#This Row],[عدد الدورات ]])-SUM(Table4[[#This Row],[سلف ]:[خصم ]])+Table4[[#This Row],[اضافي ]]</f>
        <v>500</v>
      </c>
      <c r="U393" s="58">
        <f>Table4[[#This Row],[ سعر اليومية ]]*Table4[[#This Row],[عدد الدورات ]]-Table4[[#This Row],[سعر يومية السائق]]*L393</f>
        <v>241</v>
      </c>
      <c r="V393" s="58">
        <f>U393-Table4[[#This Row],[W/H  3%]]</f>
        <v>218.77</v>
      </c>
      <c r="W393" s="66" t="str">
        <f>Table4[[#This Row],[اليوم]]&amp;Table4[[#This Row],[الشهر ]]&amp;Table4[[#This Row],[العام]]</f>
        <v>552026</v>
      </c>
      <c r="X393" s="66" t="s">
        <v>304</v>
      </c>
    </row>
    <row r="394" spans="1:24" x14ac:dyDescent="0.3">
      <c r="A394" s="62">
        <v>5</v>
      </c>
      <c r="B394" s="62">
        <v>5</v>
      </c>
      <c r="C394" s="62">
        <v>2026</v>
      </c>
      <c r="D394" s="41" t="str">
        <f t="shared" si="37"/>
        <v>عماد النجار 4قليوب بيتوينسعوديمدينتي اتوبيس 28</v>
      </c>
      <c r="E394" s="4">
        <v>5020</v>
      </c>
      <c r="F394" s="41" t="str">
        <f>VLOOKUP(E394,mapping!C:J,2,FALSE)</f>
        <v>عماد النجار 4</v>
      </c>
      <c r="G394" s="41" t="str">
        <f>IFERROR(VLOOKUP(F394,mapping!$D$3:$J$200,2,FALSE),0)</f>
        <v>قليوب بيتوين</v>
      </c>
      <c r="H394" s="41" t="str">
        <f>IFERROR(VLOOKUP(F394,mapping!$D$3:$J$200,3,FALSE),0)</f>
        <v>سعودي</v>
      </c>
      <c r="I394" s="41" t="str">
        <f>IFERROR(VLOOKUP(F394,mapping!$D$3:$J$200,4,FALSE),0)</f>
        <v xml:space="preserve">مدينتي </v>
      </c>
      <c r="J394" s="41" t="str">
        <f>IFERROR(VLOOKUP(F394,mapping!$D$3:$J$200,5,FALSE),0)</f>
        <v>اتوبيس 28</v>
      </c>
      <c r="K394" s="63">
        <f>IF(W394=mapping!$N$1,IFERROR(VLOOKUP(Table4[[#This Row],[Column1]],mapping!A:L,11,FALSE),0),IF(W394&gt;mapping!$N$1,IFERROR(VLOOKUP(Table4[[#This Row],[Column1]],mapping!A:L,11,FALSE),0),))</f>
        <v>1482</v>
      </c>
      <c r="L394" s="139">
        <v>1</v>
      </c>
      <c r="M394" s="60">
        <f>IF(W394=mapping!$N$1,IFERROR(VLOOKUP(Table4[[#This Row],[Column1]],mapping!A:L,12,FALSE),0),IF(W394&gt;mapping!$N$1,IFERROR(VLOOKUP(Table4[[#This Row],[Column1]],mapping!A:L,12,FALSE),0),0))</f>
        <v>1400</v>
      </c>
      <c r="N394" s="58">
        <f>Table4[[#This Row],[ سعر اليومية ]]*3%*Table4[[#This Row],[عدد الدورات ]]</f>
        <v>44.46</v>
      </c>
      <c r="O394" s="56">
        <f>Table4[[#This Row],[ سعر اليومية ]]*Table4[[#This Row],[عدد الدورات ]]-N394</f>
        <v>1437.54</v>
      </c>
      <c r="P394" s="194"/>
      <c r="Q394" s="194"/>
      <c r="R394" s="194"/>
      <c r="S394" s="58">
        <f>(Table4[[#This Row],[سعر يومية السائق]]*Table4[[#This Row],[عدد الدورات ]])-SUM(Table4[[#This Row],[سلف ]:[خصم ]])+Table4[[#This Row],[اضافي ]]</f>
        <v>1400</v>
      </c>
      <c r="U394" s="58">
        <f>Table4[[#This Row],[ سعر اليومية ]]*Table4[[#This Row],[عدد الدورات ]]-Table4[[#This Row],[سعر يومية السائق]]*L394</f>
        <v>82</v>
      </c>
      <c r="V394" s="58">
        <f>U394-Table4[[#This Row],[W/H  3%]]</f>
        <v>37.54</v>
      </c>
      <c r="W394" s="66" t="str">
        <f>Table4[[#This Row],[اليوم]]&amp;Table4[[#This Row],[الشهر ]]&amp;Table4[[#This Row],[العام]]</f>
        <v>552026</v>
      </c>
      <c r="X394" s="66" t="s">
        <v>304</v>
      </c>
    </row>
    <row r="395" spans="1:24" x14ac:dyDescent="0.3">
      <c r="A395" s="62">
        <v>5</v>
      </c>
      <c r="B395" s="62">
        <v>5</v>
      </c>
      <c r="C395" s="62">
        <v>2026</v>
      </c>
      <c r="D395" s="41" t="str">
        <f t="shared" si="37"/>
        <v>ممدوح كيلاني6المنيب 1 وردية سعوديمدينتي ميكروباص صيني</v>
      </c>
      <c r="E395" s="4">
        <v>5021</v>
      </c>
      <c r="F395" s="41" t="str">
        <f>VLOOKUP(E395,mapping!C:J,2,FALSE)</f>
        <v>ممدوح كيلاني6</v>
      </c>
      <c r="G395" s="41" t="str">
        <f>IFERROR(VLOOKUP(F395,mapping!$D$3:$J$200,2,FALSE),0)</f>
        <v xml:space="preserve">المنيب 1 وردية </v>
      </c>
      <c r="H395" s="41" t="str">
        <f>IFERROR(VLOOKUP(F395,mapping!$D$3:$J$200,3,FALSE),0)</f>
        <v>سعودي</v>
      </c>
      <c r="I395" s="41" t="str">
        <f>IFERROR(VLOOKUP(F395,mapping!$D$3:$J$200,4,FALSE),0)</f>
        <v xml:space="preserve">مدينتي </v>
      </c>
      <c r="J395" s="41" t="str">
        <f>IFERROR(VLOOKUP(F395,mapping!$D$3:$J$200,5,FALSE),0)</f>
        <v>ميكروباص صيني</v>
      </c>
      <c r="K395" s="63">
        <f>IF(W395=mapping!$N$1,IFERROR(VLOOKUP(Table4[[#This Row],[Column1]],mapping!A:L,11,FALSE),0),IF(W395&gt;mapping!$N$1,IFERROR(VLOOKUP(Table4[[#This Row],[Column1]],mapping!A:L,11,FALSE),0),))</f>
        <v>1482</v>
      </c>
      <c r="L395" s="139">
        <v>1</v>
      </c>
      <c r="M395" s="60">
        <f>IF(W395=mapping!$N$1,IFERROR(VLOOKUP(Table4[[#This Row],[Column1]],mapping!A:L,12,FALSE),0),IF(W395&gt;mapping!$N$1,IFERROR(VLOOKUP(Table4[[#This Row],[Column1]],mapping!A:L,12,FALSE),0),0))</f>
        <v>1350</v>
      </c>
      <c r="N395" s="58">
        <f>Table4[[#This Row],[ سعر اليومية ]]*3%*Table4[[#This Row],[عدد الدورات ]]</f>
        <v>44.46</v>
      </c>
      <c r="O395" s="56">
        <f>Table4[[#This Row],[ سعر اليومية ]]*Table4[[#This Row],[عدد الدورات ]]-N395</f>
        <v>1437.54</v>
      </c>
      <c r="P395" s="194"/>
      <c r="Q395" s="194"/>
      <c r="R395" s="194"/>
      <c r="S395" s="58">
        <f>(Table4[[#This Row],[سعر يومية السائق]]*Table4[[#This Row],[عدد الدورات ]])-SUM(Table4[[#This Row],[سلف ]:[خصم ]])+Table4[[#This Row],[اضافي ]]</f>
        <v>1350</v>
      </c>
      <c r="U395" s="58">
        <f>Table4[[#This Row],[ سعر اليومية ]]*Table4[[#This Row],[عدد الدورات ]]-Table4[[#This Row],[سعر يومية السائق]]*L395</f>
        <v>132</v>
      </c>
      <c r="V395" s="58">
        <f>U395-Table4[[#This Row],[W/H  3%]]</f>
        <v>87.539999999999992</v>
      </c>
      <c r="W395" s="66" t="str">
        <f>Table4[[#This Row],[اليوم]]&amp;Table4[[#This Row],[الشهر ]]&amp;Table4[[#This Row],[العام]]</f>
        <v>552026</v>
      </c>
      <c r="X395" s="66" t="s">
        <v>304</v>
      </c>
    </row>
    <row r="396" spans="1:24" x14ac:dyDescent="0.3">
      <c r="A396" s="62">
        <v>5</v>
      </c>
      <c r="B396" s="62">
        <v>5</v>
      </c>
      <c r="C396" s="62">
        <v>2026</v>
      </c>
      <c r="D396" s="41" t="str">
        <f t="shared" si="37"/>
        <v>ممدوح كيلاني4المنيب 2 وردية سعوديمدينتي ميكروباص صيني</v>
      </c>
      <c r="E396" s="4">
        <v>5022</v>
      </c>
      <c r="F396" s="41" t="str">
        <f>VLOOKUP(E396,mapping!C:J,2,FALSE)</f>
        <v>ممدوح كيلاني4</v>
      </c>
      <c r="G396" s="41" t="str">
        <f>IFERROR(VLOOKUP(F396,mapping!$D$3:$J$200,2,FALSE),0)</f>
        <v xml:space="preserve">المنيب 2 وردية </v>
      </c>
      <c r="H396" s="41" t="str">
        <f>IFERROR(VLOOKUP(F396,mapping!$D$3:$J$200,3,FALSE),0)</f>
        <v>سعودي</v>
      </c>
      <c r="I396" s="41" t="str">
        <f>IFERROR(VLOOKUP(F396,mapping!$D$3:$J$200,4,FALSE),0)</f>
        <v xml:space="preserve">مدينتي </v>
      </c>
      <c r="J396" s="41" t="str">
        <f>IFERROR(VLOOKUP(F396,mapping!$D$3:$J$200,5,FALSE),0)</f>
        <v>ميكروباص صيني</v>
      </c>
      <c r="K396" s="63">
        <f>IF(W396=mapping!$N$1,IFERROR(VLOOKUP(Table4[[#This Row],[Column1]],mapping!A:L,11,FALSE),0),IF(W396&gt;mapping!$N$1,IFERROR(VLOOKUP(Table4[[#This Row],[Column1]],mapping!A:L,11,FALSE),0),))</f>
        <v>2965</v>
      </c>
      <c r="L396" s="139">
        <v>1</v>
      </c>
      <c r="M396" s="60">
        <f>IF(W396=mapping!$N$1,IFERROR(VLOOKUP(Table4[[#This Row],[Column1]],mapping!A:L,12,FALSE),0),IF(W396&gt;mapping!$N$1,IFERROR(VLOOKUP(Table4[[#This Row],[Column1]],mapping!A:L,12,FALSE),0),0))</f>
        <v>2600</v>
      </c>
      <c r="N396" s="58">
        <f>Table4[[#This Row],[ سعر اليومية ]]*3%*Table4[[#This Row],[عدد الدورات ]]</f>
        <v>88.95</v>
      </c>
      <c r="O396" s="56">
        <f>Table4[[#This Row],[ سعر اليومية ]]*Table4[[#This Row],[عدد الدورات ]]-N396</f>
        <v>2876.05</v>
      </c>
      <c r="P396" s="194"/>
      <c r="Q396" s="194"/>
      <c r="R396" s="194"/>
      <c r="S396" s="58">
        <f>(Table4[[#This Row],[سعر يومية السائق]]*Table4[[#This Row],[عدد الدورات ]])-SUM(Table4[[#This Row],[سلف ]:[خصم ]])+Table4[[#This Row],[اضافي ]]</f>
        <v>2600</v>
      </c>
      <c r="U396" s="58">
        <f>Table4[[#This Row],[ سعر اليومية ]]*Table4[[#This Row],[عدد الدورات ]]-Table4[[#This Row],[سعر يومية السائق]]*L396</f>
        <v>365</v>
      </c>
      <c r="V396" s="58">
        <f>U396-Table4[[#This Row],[W/H  3%]]</f>
        <v>276.05</v>
      </c>
      <c r="W396" s="66" t="str">
        <f>Table4[[#This Row],[اليوم]]&amp;Table4[[#This Row],[الشهر ]]&amp;Table4[[#This Row],[العام]]</f>
        <v>552026</v>
      </c>
      <c r="X396" s="66" t="s">
        <v>304</v>
      </c>
    </row>
    <row r="397" spans="1:24" x14ac:dyDescent="0.3">
      <c r="A397" s="62">
        <v>5</v>
      </c>
      <c r="B397" s="62">
        <v>5</v>
      </c>
      <c r="C397" s="62">
        <v>2026</v>
      </c>
      <c r="D397" s="41" t="str">
        <f t="shared" si="37"/>
        <v>فرج 5حلوان 2 ورديةسعوديمدينتي اتوبيس 28</v>
      </c>
      <c r="E397" s="4">
        <v>5023</v>
      </c>
      <c r="F397" s="41" t="str">
        <f>VLOOKUP(E397,mapping!C:J,2,FALSE)</f>
        <v>فرج 5</v>
      </c>
      <c r="G397" s="41" t="str">
        <f>IFERROR(VLOOKUP(F397,mapping!$D$3:$J$200,2,FALSE),0)</f>
        <v>حلوان 2 وردية</v>
      </c>
      <c r="H397" s="41" t="str">
        <f>IFERROR(VLOOKUP(F397,mapping!$D$3:$J$200,3,FALSE),0)</f>
        <v>سعودي</v>
      </c>
      <c r="I397" s="41" t="str">
        <f>IFERROR(VLOOKUP(F397,mapping!$D$3:$J$200,4,FALSE),0)</f>
        <v xml:space="preserve">مدينتي </v>
      </c>
      <c r="J397" s="41" t="str">
        <f>IFERROR(VLOOKUP(F397,mapping!$D$3:$J$200,5,FALSE),0)</f>
        <v>اتوبيس 28</v>
      </c>
      <c r="K397" s="63">
        <f>IF(W397=mapping!$N$1,IFERROR(VLOOKUP(Table4[[#This Row],[Column1]],mapping!A:L,11,FALSE),0),IF(W397&gt;mapping!$N$1,IFERROR(VLOOKUP(Table4[[#This Row],[Column1]],mapping!A:L,11,FALSE),0),))</f>
        <v>4634</v>
      </c>
      <c r="L397" s="139">
        <v>1</v>
      </c>
      <c r="M397" s="60">
        <f>IF(W397=mapping!$N$1,IFERROR(VLOOKUP(Table4[[#This Row],[Column1]],mapping!A:L,12,FALSE),0),IF(W397&gt;mapping!$N$1,IFERROR(VLOOKUP(Table4[[#This Row],[Column1]],mapping!A:L,12,FALSE),0),0))</f>
        <v>4100</v>
      </c>
      <c r="N397" s="58">
        <f>Table4[[#This Row],[ سعر اليومية ]]*3%*Table4[[#This Row],[عدد الدورات ]]</f>
        <v>139.01999999999998</v>
      </c>
      <c r="O397" s="56">
        <f>Table4[[#This Row],[ سعر اليومية ]]*Table4[[#This Row],[عدد الدورات ]]-N397</f>
        <v>4494.9799999999996</v>
      </c>
      <c r="P397" s="194"/>
      <c r="Q397" s="194"/>
      <c r="R397" s="194"/>
      <c r="S397" s="58">
        <f>(Table4[[#This Row],[سعر يومية السائق]]*Table4[[#This Row],[عدد الدورات ]])-SUM(Table4[[#This Row],[سلف ]:[خصم ]])+Table4[[#This Row],[اضافي ]]</f>
        <v>4100</v>
      </c>
      <c r="U397" s="58">
        <f>Table4[[#This Row],[ سعر اليومية ]]*Table4[[#This Row],[عدد الدورات ]]-Table4[[#This Row],[سعر يومية السائق]]*L397</f>
        <v>534</v>
      </c>
      <c r="V397" s="58">
        <f>U397-Table4[[#This Row],[W/H  3%]]</f>
        <v>394.98</v>
      </c>
      <c r="W397" s="66" t="str">
        <f>Table4[[#This Row],[اليوم]]&amp;Table4[[#This Row],[الشهر ]]&amp;Table4[[#This Row],[العام]]</f>
        <v>552026</v>
      </c>
      <c r="X397" s="66" t="s">
        <v>304</v>
      </c>
    </row>
    <row r="398" spans="1:24" x14ac:dyDescent="0.3">
      <c r="A398" s="62">
        <v>5</v>
      </c>
      <c r="B398" s="62">
        <v>5</v>
      </c>
      <c r="C398" s="62">
        <v>2026</v>
      </c>
      <c r="D398" s="41" t="str">
        <f t="shared" si="37"/>
        <v>سيد الحاويالحلميةسعوديمدينتي اتوبيس 28</v>
      </c>
      <c r="E398" s="4">
        <v>5024</v>
      </c>
      <c r="F398" s="41" t="str">
        <f>VLOOKUP(E398,mapping!C:J,2,FALSE)</f>
        <v>سيد الحاوي</v>
      </c>
      <c r="G398" s="41" t="str">
        <f>IFERROR(VLOOKUP(F398,mapping!$D$3:$J$200,2,FALSE),0)</f>
        <v>الحلمية</v>
      </c>
      <c r="H398" s="41" t="str">
        <f>IFERROR(VLOOKUP(F398,mapping!$D$3:$J$200,3,FALSE),0)</f>
        <v>سعودي</v>
      </c>
      <c r="I398" s="41" t="str">
        <f>IFERROR(VLOOKUP(F398,mapping!$D$3:$J$200,4,FALSE),0)</f>
        <v xml:space="preserve">مدينتي </v>
      </c>
      <c r="J398" s="41" t="str">
        <f>IFERROR(VLOOKUP(F398,mapping!$D$3:$J$200,5,FALSE),0)</f>
        <v>اتوبيس 28</v>
      </c>
      <c r="K398" s="63">
        <f>IF(W398=mapping!$N$1,IFERROR(VLOOKUP(Table4[[#This Row],[Column1]],mapping!A:L,11,FALSE),0),IF(W398&gt;mapping!$N$1,IFERROR(VLOOKUP(Table4[[#This Row],[Column1]],mapping!A:L,11,FALSE),0),))</f>
        <v>4634</v>
      </c>
      <c r="L398" s="139">
        <v>1</v>
      </c>
      <c r="M398" s="60">
        <f>IF(W398=mapping!$N$1,IFERROR(VLOOKUP(Table4[[#This Row],[Column1]],mapping!A:L,12,FALSE),0),IF(W398&gt;mapping!$N$1,IFERROR(VLOOKUP(Table4[[#This Row],[Column1]],mapping!A:L,12,FALSE),0),0))</f>
        <v>3750</v>
      </c>
      <c r="N398" s="58">
        <f>Table4[[#This Row],[ سعر اليومية ]]*3%*Table4[[#This Row],[عدد الدورات ]]</f>
        <v>139.01999999999998</v>
      </c>
      <c r="O398" s="56">
        <f>Table4[[#This Row],[ سعر اليومية ]]*Table4[[#This Row],[عدد الدورات ]]-N398</f>
        <v>4494.9799999999996</v>
      </c>
      <c r="P398" s="194"/>
      <c r="Q398" s="194"/>
      <c r="R398" s="194"/>
      <c r="S398" s="58">
        <f>(Table4[[#This Row],[سعر يومية السائق]]*Table4[[#This Row],[عدد الدورات ]])-SUM(Table4[[#This Row],[سلف ]:[خصم ]])+Table4[[#This Row],[اضافي ]]</f>
        <v>3750</v>
      </c>
      <c r="U398" s="58">
        <f>Table4[[#This Row],[ سعر اليومية ]]*Table4[[#This Row],[عدد الدورات ]]-Table4[[#This Row],[سعر يومية السائق]]*L398</f>
        <v>884</v>
      </c>
      <c r="V398" s="58">
        <f>U398-Table4[[#This Row],[W/H  3%]]</f>
        <v>744.98</v>
      </c>
      <c r="W398" s="66" t="str">
        <f>Table4[[#This Row],[اليوم]]&amp;Table4[[#This Row],[الشهر ]]&amp;Table4[[#This Row],[العام]]</f>
        <v>552026</v>
      </c>
      <c r="X398" s="66" t="s">
        <v>304</v>
      </c>
    </row>
    <row r="399" spans="1:24" x14ac:dyDescent="0.3">
      <c r="A399" s="62">
        <v>5</v>
      </c>
      <c r="B399" s="62">
        <v>5</v>
      </c>
      <c r="C399" s="62">
        <v>2026</v>
      </c>
      <c r="D399" s="41" t="str">
        <f t="shared" si="37"/>
        <v>سيد الحاوي 2عدلي منصور سعوديمدينتي اتوبيس 28</v>
      </c>
      <c r="E399" s="4">
        <v>5028</v>
      </c>
      <c r="F399" s="41" t="str">
        <f>VLOOKUP(E399,mapping!C:J,2,FALSE)</f>
        <v>سيد الحاوي 2</v>
      </c>
      <c r="G399" s="41" t="str">
        <f>IFERROR(VLOOKUP(F399,mapping!$D$3:$J$200,2,FALSE),0)</f>
        <v xml:space="preserve">عدلي منصور </v>
      </c>
      <c r="H399" s="41" t="str">
        <f>IFERROR(VLOOKUP(F399,mapping!$D$3:$J$200,3,FALSE),0)</f>
        <v>سعودي</v>
      </c>
      <c r="I399" s="41" t="str">
        <f>IFERROR(VLOOKUP(F399,mapping!$D$3:$J$200,4,FALSE),0)</f>
        <v xml:space="preserve">مدينتي </v>
      </c>
      <c r="J399" s="41" t="str">
        <f>IFERROR(VLOOKUP(F399,mapping!$D$3:$J$200,5,FALSE),0)</f>
        <v>اتوبيس 28</v>
      </c>
      <c r="K399" s="63">
        <f>IF(W399=mapping!$N$1,IFERROR(VLOOKUP(Table4[[#This Row],[Column1]],mapping!A:L,11,FALSE),0),IF(W399&gt;mapping!$N$1,IFERROR(VLOOKUP(Table4[[#This Row],[Column1]],mapping!A:L,11,FALSE),0),))</f>
        <v>741</v>
      </c>
      <c r="L399" s="139">
        <v>1</v>
      </c>
      <c r="M399" s="60">
        <f>IF(W399=mapping!$N$1,IFERROR(VLOOKUP(Table4[[#This Row],[Column1]],mapping!A:L,12,FALSE),0),IF(W399&gt;mapping!$N$1,IFERROR(VLOOKUP(Table4[[#This Row],[Column1]],mapping!A:L,12,FALSE),0),0))</f>
        <v>550</v>
      </c>
      <c r="N399" s="58">
        <f>Table4[[#This Row],[ سعر اليومية ]]*3%*Table4[[#This Row],[عدد الدورات ]]</f>
        <v>22.23</v>
      </c>
      <c r="O399" s="56">
        <f>Table4[[#This Row],[ سعر اليومية ]]*Table4[[#This Row],[عدد الدورات ]]-N399</f>
        <v>718.77</v>
      </c>
      <c r="P399" s="194"/>
      <c r="Q399" s="194"/>
      <c r="R399" s="194"/>
      <c r="S399" s="58">
        <f>(Table4[[#This Row],[سعر يومية السائق]]*Table4[[#This Row],[عدد الدورات ]])-SUM(Table4[[#This Row],[سلف ]:[خصم ]])+Table4[[#This Row],[اضافي ]]</f>
        <v>550</v>
      </c>
      <c r="U399" s="58">
        <f>Table4[[#This Row],[ سعر اليومية ]]*Table4[[#This Row],[عدد الدورات ]]-Table4[[#This Row],[سعر يومية السائق]]*L399</f>
        <v>191</v>
      </c>
      <c r="V399" s="58">
        <f>U399-Table4[[#This Row],[W/H  3%]]</f>
        <v>168.77</v>
      </c>
      <c r="W399" s="66" t="str">
        <f>Table4[[#This Row],[اليوم]]&amp;Table4[[#This Row],[الشهر ]]&amp;Table4[[#This Row],[العام]]</f>
        <v>552026</v>
      </c>
      <c r="X399" s="66" t="s">
        <v>304</v>
      </c>
    </row>
    <row r="400" spans="1:24" x14ac:dyDescent="0.3">
      <c r="A400" s="177">
        <v>5</v>
      </c>
      <c r="B400" s="177">
        <v>5</v>
      </c>
      <c r="C400" s="177">
        <v>2026</v>
      </c>
      <c r="D400" s="41" t="str">
        <f t="shared" ref="D400" si="38">F400&amp;G400&amp;H400&amp;I400&amp;J400</f>
        <v>حسام سعيد إضافيإضافيلوجستيكاإضافيإضافي</v>
      </c>
      <c r="E400" s="203">
        <v>4015</v>
      </c>
      <c r="F400" s="41" t="str">
        <f>VLOOKUP(E400,mapping!C:J,2,FALSE)</f>
        <v>حسام سعيد إضافي</v>
      </c>
      <c r="G400" s="41" t="str">
        <f>IFERROR(VLOOKUP(F400,mapping!$D$3:$J$200,2,FALSE),0)</f>
        <v>إضافي</v>
      </c>
      <c r="H400" s="41" t="str">
        <f>IFERROR(VLOOKUP(F400,mapping!$D$3:$J$200,3,FALSE),0)</f>
        <v>لوجستيكا</v>
      </c>
      <c r="I400" s="41" t="str">
        <f>IFERROR(VLOOKUP(F400,mapping!$D$3:$J$200,4,FALSE),0)</f>
        <v>إضافي</v>
      </c>
      <c r="J400" s="41" t="str">
        <f>IFERROR(VLOOKUP(F400,mapping!$D$3:$J$200,5,FALSE),0)</f>
        <v>إضافي</v>
      </c>
      <c r="K400" s="63">
        <f>IF(W400=mapping!$N$1,IFERROR(VLOOKUP(Table4[[#This Row],[Column1]],mapping!A:L,11,FALSE),0),IF(W400&gt;mapping!$N$1,IFERROR(VLOOKUP(Table4[[#This Row],[Column1]],mapping!A:L,11,FALSE),0),))</f>
        <v>1</v>
      </c>
      <c r="L400" s="139">
        <v>1</v>
      </c>
      <c r="M400" s="60">
        <f>IF(W400=mapping!$N$1,IFERROR(VLOOKUP(Table4[[#This Row],[Column1]],mapping!A:L,12,FALSE),0),IF(W400&gt;mapping!$N$1,IFERROR(VLOOKUP(Table4[[#This Row],[Column1]],mapping!A:L,12,FALSE),0),0))</f>
        <v>0</v>
      </c>
      <c r="N400" s="58">
        <f>Table4[[#This Row],[ سعر اليومية ]]*3%*Table4[[#This Row],[عدد الدورات ]]</f>
        <v>0.03</v>
      </c>
      <c r="O400" s="56">
        <f>Table4[[#This Row],[ سعر اليومية ]]*Table4[[#This Row],[عدد الدورات ]]-N400</f>
        <v>0.97</v>
      </c>
      <c r="P400" s="194"/>
      <c r="Q400" s="194"/>
      <c r="R400" s="197">
        <v>1100</v>
      </c>
      <c r="S400" s="58">
        <f>(Table4[[#This Row],[سعر يومية السائق]]*Table4[[#This Row],[عدد الدورات ]])-SUM(Table4[[#This Row],[سلف ]:[خصم ]])+Table4[[#This Row],[اضافي ]]</f>
        <v>1100</v>
      </c>
      <c r="U400" s="58">
        <f>Table4[[#This Row],[ سعر اليومية ]]*Table4[[#This Row],[عدد الدورات ]]-Table4[[#This Row],[سعر يومية السائق]]*L400</f>
        <v>1</v>
      </c>
      <c r="V400" s="58">
        <f>U400-Table4[[#This Row],[W/H  3%]]</f>
        <v>0.97</v>
      </c>
      <c r="W400" s="66" t="str">
        <f>Table4[[#This Row],[اليوم]]&amp;Table4[[#This Row],[الشهر ]]&amp;Table4[[#This Row],[العام]]</f>
        <v>552026</v>
      </c>
      <c r="X400" s="66" t="s">
        <v>304</v>
      </c>
    </row>
    <row r="401" spans="1:24" x14ac:dyDescent="0.3">
      <c r="A401" s="177">
        <v>5</v>
      </c>
      <c r="B401" s="177">
        <v>5</v>
      </c>
      <c r="C401" s="177">
        <v>2026</v>
      </c>
      <c r="D401" s="41" t="str">
        <f t="shared" ref="D401" si="39">F401&amp;G401&amp;H401&amp;I401&amp;J401</f>
        <v>احمد محمود إضافيإضافيلوجستيكاإضافيإضافي</v>
      </c>
      <c r="E401" s="203">
        <v>4017</v>
      </c>
      <c r="F401" s="41" t="str">
        <f>VLOOKUP(E401,mapping!C:J,2,FALSE)</f>
        <v>احمد محمود إضافي</v>
      </c>
      <c r="G401" s="41" t="str">
        <f>IFERROR(VLOOKUP(F401,mapping!$D$3:$J$200,2,FALSE),0)</f>
        <v>إضافي</v>
      </c>
      <c r="H401" s="41" t="str">
        <f>IFERROR(VLOOKUP(F401,mapping!$D$3:$J$200,3,FALSE),0)</f>
        <v>لوجستيكا</v>
      </c>
      <c r="I401" s="41" t="str">
        <f>IFERROR(VLOOKUP(F401,mapping!$D$3:$J$200,4,FALSE),0)</f>
        <v>إضافي</v>
      </c>
      <c r="J401" s="41" t="str">
        <f>IFERROR(VLOOKUP(F401,mapping!$D$3:$J$200,5,FALSE),0)</f>
        <v>إضافي</v>
      </c>
      <c r="K401" s="63">
        <f>IF(W401=mapping!$N$1,IFERROR(VLOOKUP(Table4[[#This Row],[Column1]],mapping!A:L,11,FALSE),0),IF(W401&gt;mapping!$N$1,IFERROR(VLOOKUP(Table4[[#This Row],[Column1]],mapping!A:L,11,FALSE),0),))</f>
        <v>1</v>
      </c>
      <c r="L401" s="139">
        <v>1</v>
      </c>
      <c r="M401" s="60">
        <f>IF(W401=mapping!$N$1,IFERROR(VLOOKUP(Table4[[#This Row],[Column1]],mapping!A:L,12,FALSE),0),IF(W401&gt;mapping!$N$1,IFERROR(VLOOKUP(Table4[[#This Row],[Column1]],mapping!A:L,12,FALSE),0),0))</f>
        <v>0</v>
      </c>
      <c r="N401" s="58">
        <f>Table4[[#This Row],[ سعر اليومية ]]*3%*Table4[[#This Row],[عدد الدورات ]]</f>
        <v>0.03</v>
      </c>
      <c r="O401" s="56">
        <f>Table4[[#This Row],[ سعر اليومية ]]*Table4[[#This Row],[عدد الدورات ]]-N401</f>
        <v>0.97</v>
      </c>
      <c r="P401" s="194"/>
      <c r="Q401" s="194"/>
      <c r="R401" s="197">
        <v>1100</v>
      </c>
      <c r="S401" s="58">
        <f>(Table4[[#This Row],[سعر يومية السائق]]*Table4[[#This Row],[عدد الدورات ]])-SUM(Table4[[#This Row],[سلف ]:[خصم ]])+Table4[[#This Row],[اضافي ]]</f>
        <v>1100</v>
      </c>
      <c r="U401" s="58">
        <f>Table4[[#This Row],[ سعر اليومية ]]*Table4[[#This Row],[عدد الدورات ]]-Table4[[#This Row],[سعر يومية السائق]]*L401</f>
        <v>1</v>
      </c>
      <c r="V401" s="58">
        <f>U401-Table4[[#This Row],[W/H  3%]]</f>
        <v>0.97</v>
      </c>
      <c r="W401" s="66" t="str">
        <f>Table4[[#This Row],[اليوم]]&amp;Table4[[#This Row],[الشهر ]]&amp;Table4[[#This Row],[العام]]</f>
        <v>552026</v>
      </c>
      <c r="X401" s="66" t="s">
        <v>304</v>
      </c>
    </row>
    <row r="402" spans="1:24" s="123" customFormat="1" x14ac:dyDescent="0.3">
      <c r="D402" s="123" t="e">
        <f t="shared" si="37"/>
        <v>#N/A</v>
      </c>
      <c r="E402" s="201"/>
      <c r="F402" s="123" t="e">
        <f>VLOOKUP(E402,mapping!C:J,2,FALSE)</f>
        <v>#N/A</v>
      </c>
      <c r="G402" s="123">
        <f>IFERROR(VLOOKUP(F402,mapping!$D$3:$J$200,2,FALSE),0)</f>
        <v>0</v>
      </c>
      <c r="H402" s="123">
        <f>IFERROR(VLOOKUP(F402,mapping!$D$3:$J$200,3,FALSE),0)</f>
        <v>0</v>
      </c>
      <c r="I402" s="123">
        <f>IFERROR(VLOOKUP(F402,mapping!$D$3:$J$200,4,FALSE),0)</f>
        <v>0</v>
      </c>
      <c r="J402" s="123">
        <f>IFERROR(VLOOKUP(F402,mapping!$D$3:$J$200,5,FALSE),0)</f>
        <v>0</v>
      </c>
      <c r="K402" s="124">
        <f>IF(W402=mapping!$N$1,IFERROR(VLOOKUP(Table4[[#This Row],[Column1]],mapping!A:L,11,FALSE),0),IF(W402&gt;mapping!$N$1,IFERROR(VLOOKUP(Table4[[#This Row],[Column1]],mapping!A:L,11,FALSE),0),))</f>
        <v>0</v>
      </c>
      <c r="L402" s="140"/>
      <c r="M402" s="124">
        <f>IF(W402=mapping!$N$1,IFERROR(VLOOKUP(Table4[[#This Row],[Column1]],mapping!A:L,12,FALSE),0),IF(W402&gt;mapping!$N$1,IFERROR(VLOOKUP(Table4[[#This Row],[Column1]],mapping!A:L,12,FALSE),0),0))</f>
        <v>0</v>
      </c>
      <c r="N402" s="125">
        <f>Table4[[#This Row],[ سعر اليومية ]]*3%*Table4[[#This Row],[عدد الدورات ]]</f>
        <v>0</v>
      </c>
      <c r="O402" s="126">
        <f>Table4[[#This Row],[ سعر اليومية ]]*Table4[[#This Row],[عدد الدورات ]]-N402</f>
        <v>0</v>
      </c>
      <c r="P402" s="195"/>
      <c r="Q402" s="195"/>
      <c r="R402" s="195"/>
      <c r="S402" s="125">
        <f>(Table4[[#This Row],[سعر يومية السائق]]*Table4[[#This Row],[عدد الدورات ]])-SUM(Table4[[#This Row],[سلف ]:[خصم ]])+Table4[[#This Row],[اضافي ]]</f>
        <v>0</v>
      </c>
      <c r="U402" s="125">
        <f>Table4[[#This Row],[ سعر اليومية ]]*Table4[[#This Row],[عدد الدورات ]]-Table4[[#This Row],[سعر يومية السائق]]*L402</f>
        <v>0</v>
      </c>
      <c r="V402" s="125">
        <f>U402-Table4[[#This Row],[W/H  3%]]</f>
        <v>0</v>
      </c>
      <c r="W402" s="127" t="str">
        <f>Table4[[#This Row],[اليوم]]&amp;Table4[[#This Row],[الشهر ]]&amp;Table4[[#This Row],[العام]]</f>
        <v/>
      </c>
      <c r="X402" s="127" t="s">
        <v>304</v>
      </c>
    </row>
    <row r="403" spans="1:24" x14ac:dyDescent="0.3">
      <c r="A403" s="62">
        <v>6</v>
      </c>
      <c r="B403" s="62">
        <v>5</v>
      </c>
      <c r="C403" s="62">
        <v>2026</v>
      </c>
      <c r="D403" s="41" t="str">
        <f t="shared" si="37"/>
        <v>مصطفي قليوبقليوب FIRST STARTم.نصر ميكروباص صيني</v>
      </c>
      <c r="E403" s="4">
        <v>1000</v>
      </c>
      <c r="F403" s="41" t="str">
        <f>VLOOKUP(E403,mapping!C:J,2,FALSE)</f>
        <v>مصطفي قليوب</v>
      </c>
      <c r="G403" s="41" t="str">
        <f>IFERROR(VLOOKUP(F403,mapping!$D$3:$J$200,2,FALSE),0)</f>
        <v xml:space="preserve">قليوب </v>
      </c>
      <c r="H403" s="41" t="str">
        <f>IFERROR(VLOOKUP(F403,mapping!$D$3:$J$200,3,FALSE),0)</f>
        <v>FIRST START</v>
      </c>
      <c r="I403" s="41" t="str">
        <f>IFERROR(VLOOKUP(F403,mapping!$D$3:$J$200,4,FALSE),0)</f>
        <v xml:space="preserve">م.نصر </v>
      </c>
      <c r="J403" s="41" t="str">
        <f>IFERROR(VLOOKUP(F403,mapping!$D$3:$J$200,5,FALSE),0)</f>
        <v>ميكروباص صيني</v>
      </c>
      <c r="K403" s="63">
        <f>IF(W403=mapping!$N$1,IFERROR(VLOOKUP(Table4[[#This Row],[Column1]],mapping!A:L,11,FALSE),0),IF(W403&gt;mapping!$N$1,IFERROR(VLOOKUP(Table4[[#This Row],[Column1]],mapping!A:L,11,FALSE),0),))</f>
        <v>1250</v>
      </c>
      <c r="L403" s="139">
        <v>1</v>
      </c>
      <c r="M403" s="60">
        <f>IF(W403=mapping!$N$1,IFERROR(VLOOKUP(Table4[[#This Row],[Column1]],mapping!A:L,12,FALSE),0),IF(W403&gt;mapping!$N$1,IFERROR(VLOOKUP(Table4[[#This Row],[Column1]],mapping!A:L,12,FALSE),0),0))</f>
        <v>1200</v>
      </c>
      <c r="N403" s="58">
        <f>Table4[[#This Row],[ سعر اليومية ]]*3%*Table4[[#This Row],[عدد الدورات ]]</f>
        <v>37.5</v>
      </c>
      <c r="O403" s="56">
        <f>Table4[[#This Row],[ سعر اليومية ]]*Table4[[#This Row],[عدد الدورات ]]-N403</f>
        <v>1212.5</v>
      </c>
      <c r="P403" s="194"/>
      <c r="Q403" s="194"/>
      <c r="R403" s="194"/>
      <c r="S403" s="58">
        <f>(Table4[[#This Row],[سعر يومية السائق]]*Table4[[#This Row],[عدد الدورات ]])-SUM(Table4[[#This Row],[سلف ]:[خصم ]])+Table4[[#This Row],[اضافي ]]</f>
        <v>1200</v>
      </c>
      <c r="U403" s="58">
        <f>Table4[[#This Row],[ سعر اليومية ]]*Table4[[#This Row],[عدد الدورات ]]-Table4[[#This Row],[سعر يومية السائق]]*L403</f>
        <v>50</v>
      </c>
      <c r="V403" s="58">
        <f>U403-Table4[[#This Row],[W/H  3%]]</f>
        <v>12.5</v>
      </c>
      <c r="W403" s="66" t="str">
        <f>Table4[[#This Row],[اليوم]]&amp;Table4[[#This Row],[الشهر ]]&amp;Table4[[#This Row],[العام]]</f>
        <v>652026</v>
      </c>
      <c r="X403" s="66" t="s">
        <v>304</v>
      </c>
    </row>
    <row r="404" spans="1:24" x14ac:dyDescent="0.3">
      <c r="A404" s="62">
        <v>6</v>
      </c>
      <c r="B404" s="62">
        <v>5</v>
      </c>
      <c r="C404" s="62">
        <v>2026</v>
      </c>
      <c r="D404" s="41" t="str">
        <f t="shared" si="37"/>
        <v>عمرو برعي الجراجFLITCH AND GRAINالتجمع ميكروباص صيني</v>
      </c>
      <c r="E404" s="4">
        <v>2000</v>
      </c>
      <c r="F404" s="41" t="str">
        <f>VLOOKUP(E404,mapping!C:J,2,FALSE)</f>
        <v xml:space="preserve">عمرو برعي </v>
      </c>
      <c r="G404" s="41" t="str">
        <f>IFERROR(VLOOKUP(F404,mapping!$D$3:$J$200,2,FALSE),0)</f>
        <v>الجراج</v>
      </c>
      <c r="H404" s="41" t="str">
        <f>IFERROR(VLOOKUP(F404,mapping!$D$3:$J$200,3,FALSE),0)</f>
        <v>FLITCH AND GRAIN</v>
      </c>
      <c r="I404" s="41" t="str">
        <f>IFERROR(VLOOKUP(F404,mapping!$D$3:$J$200,4,FALSE),0)</f>
        <v xml:space="preserve">التجمع </v>
      </c>
      <c r="J404" s="41" t="str">
        <f>IFERROR(VLOOKUP(F404,mapping!$D$3:$J$200,5,FALSE),0)</f>
        <v>ميكروباص صيني</v>
      </c>
      <c r="K404" s="63">
        <f>IF(W404=mapping!$N$1,IFERROR(VLOOKUP(Table4[[#This Row],[Column1]],mapping!A:L,11,FALSE),0),IF(W404&gt;mapping!$N$1,IFERROR(VLOOKUP(Table4[[#This Row],[Column1]],mapping!A:L,11,FALSE),0),))</f>
        <v>1300</v>
      </c>
      <c r="L404" s="139">
        <v>1</v>
      </c>
      <c r="M404" s="60">
        <f>IF(W404=mapping!$N$1,IFERROR(VLOOKUP(Table4[[#This Row],[Column1]],mapping!A:L,12,FALSE),0),IF(W404&gt;mapping!$N$1,IFERROR(VLOOKUP(Table4[[#This Row],[Column1]],mapping!A:L,12,FALSE),0),0))</f>
        <v>1050</v>
      </c>
      <c r="N404" s="58">
        <f>Table4[[#This Row],[ سعر اليومية ]]*3%*Table4[[#This Row],[عدد الدورات ]]</f>
        <v>39</v>
      </c>
      <c r="O404" s="56">
        <f>Table4[[#This Row],[ سعر اليومية ]]*Table4[[#This Row],[عدد الدورات ]]-N404</f>
        <v>1261</v>
      </c>
      <c r="P404" s="194"/>
      <c r="Q404" s="194"/>
      <c r="R404" s="194"/>
      <c r="S404" s="58">
        <f>(Table4[[#This Row],[سعر يومية السائق]]*Table4[[#This Row],[عدد الدورات ]])-SUM(Table4[[#This Row],[سلف ]:[خصم ]])+Table4[[#This Row],[اضافي ]]</f>
        <v>1050</v>
      </c>
      <c r="U404" s="58">
        <f>Table4[[#This Row],[ سعر اليومية ]]*Table4[[#This Row],[عدد الدورات ]]-Table4[[#This Row],[سعر يومية السائق]]*L404</f>
        <v>250</v>
      </c>
      <c r="V404" s="58">
        <f>U404-Table4[[#This Row],[W/H  3%]]</f>
        <v>211</v>
      </c>
      <c r="W404" s="66" t="str">
        <f>Table4[[#This Row],[اليوم]]&amp;Table4[[#This Row],[الشهر ]]&amp;Table4[[#This Row],[العام]]</f>
        <v>652026</v>
      </c>
      <c r="X404" s="66" t="s">
        <v>304</v>
      </c>
    </row>
    <row r="405" spans="1:24" x14ac:dyDescent="0.3">
      <c r="A405" s="62">
        <v>6</v>
      </c>
      <c r="B405" s="62">
        <v>5</v>
      </c>
      <c r="C405" s="62">
        <v>2026</v>
      </c>
      <c r="D405" s="41" t="str">
        <f t="shared" si="37"/>
        <v>مصطفي الف مسكنالف مسكن 3 ورديةنجمة هليوبوليسالتجمع اتوبيس 28</v>
      </c>
      <c r="E405" s="4">
        <v>3000</v>
      </c>
      <c r="F405" s="41" t="str">
        <f>VLOOKUP(E405,mapping!C:J,2,FALSE)</f>
        <v>مصطفي الف مسكن</v>
      </c>
      <c r="G405" s="41" t="str">
        <f>IFERROR(VLOOKUP(F405,mapping!$D$3:$J$200,2,FALSE),0)</f>
        <v>الف مسكن 3 وردية</v>
      </c>
      <c r="H405" s="41" t="str">
        <f>IFERROR(VLOOKUP(F405,mapping!$D$3:$J$200,3,FALSE),0)</f>
        <v>نجمة هليوبوليس</v>
      </c>
      <c r="I405" s="41" t="str">
        <f>IFERROR(VLOOKUP(F405,mapping!$D$3:$J$200,4,FALSE),0)</f>
        <v xml:space="preserve">التجمع </v>
      </c>
      <c r="J405" s="41" t="str">
        <f>IFERROR(VLOOKUP(F405,mapping!$D$3:$J$200,5,FALSE),0)</f>
        <v>اتوبيس 28</v>
      </c>
      <c r="K405" s="63">
        <f>IF(W405=mapping!$N$1,IFERROR(VLOOKUP(Table4[[#This Row],[Column1]],mapping!A:L,11,FALSE),0),IF(W405&gt;mapping!$N$1,IFERROR(VLOOKUP(Table4[[#This Row],[Column1]],mapping!A:L,11,FALSE),0),))</f>
        <v>4297</v>
      </c>
      <c r="L405" s="139">
        <v>1</v>
      </c>
      <c r="M405" s="60">
        <f>IF(W405=mapping!$N$1,IFERROR(VLOOKUP(Table4[[#This Row],[Column1]],mapping!A:L,12,FALSE),0),IF(W405&gt;mapping!$N$1,IFERROR(VLOOKUP(Table4[[#This Row],[Column1]],mapping!A:L,12,FALSE),0),0))</f>
        <v>3800</v>
      </c>
      <c r="N405" s="58">
        <f>Table4[[#This Row],[ سعر اليومية ]]*3%*Table4[[#This Row],[عدد الدورات ]]</f>
        <v>128.91</v>
      </c>
      <c r="O405" s="56">
        <f>Table4[[#This Row],[ سعر اليومية ]]*Table4[[#This Row],[عدد الدورات ]]-N405</f>
        <v>4168.09</v>
      </c>
      <c r="P405" s="194"/>
      <c r="Q405" s="194"/>
      <c r="R405" s="194"/>
      <c r="S405" s="58">
        <f>(Table4[[#This Row],[سعر يومية السائق]]*Table4[[#This Row],[عدد الدورات ]])-SUM(Table4[[#This Row],[سلف ]:[خصم ]])+Table4[[#This Row],[اضافي ]]</f>
        <v>3800</v>
      </c>
      <c r="U405" s="58">
        <f>Table4[[#This Row],[ سعر اليومية ]]*Table4[[#This Row],[عدد الدورات ]]-Table4[[#This Row],[سعر يومية السائق]]*L405</f>
        <v>497</v>
      </c>
      <c r="V405" s="58">
        <f>U405-Table4[[#This Row],[W/H  3%]]</f>
        <v>368.09000000000003</v>
      </c>
      <c r="W405" s="66" t="str">
        <f>Table4[[#This Row],[اليوم]]&amp;Table4[[#This Row],[الشهر ]]&amp;Table4[[#This Row],[العام]]</f>
        <v>652026</v>
      </c>
      <c r="X405" s="66" t="s">
        <v>304</v>
      </c>
    </row>
    <row r="406" spans="1:24" x14ac:dyDescent="0.3">
      <c r="A406" s="62">
        <v>6</v>
      </c>
      <c r="B406" s="62">
        <v>5</v>
      </c>
      <c r="C406" s="62">
        <v>2026</v>
      </c>
      <c r="D406" s="41" t="str">
        <f t="shared" si="37"/>
        <v>ممدوح كيلاني1قليوب 3 وردية نجمة هليوبوليسالتجمع اتوبيس 28</v>
      </c>
      <c r="E406" s="4">
        <v>3002</v>
      </c>
      <c r="F406" s="41" t="str">
        <f>VLOOKUP(E406,mapping!C:J,2,FALSE)</f>
        <v>ممدوح كيلاني1</v>
      </c>
      <c r="G406" s="41" t="str">
        <f>IFERROR(VLOOKUP(F406,mapping!$D$3:$J$200,2,FALSE),0)</f>
        <v xml:space="preserve">قليوب 3 وردية </v>
      </c>
      <c r="H406" s="41" t="str">
        <f>IFERROR(VLOOKUP(F406,mapping!$D$3:$J$200,3,FALSE),0)</f>
        <v>نجمة هليوبوليس</v>
      </c>
      <c r="I406" s="41" t="str">
        <f>IFERROR(VLOOKUP(F406,mapping!$D$3:$J$200,4,FALSE),0)</f>
        <v xml:space="preserve">التجمع </v>
      </c>
      <c r="J406" s="41" t="str">
        <f>IFERROR(VLOOKUP(F406,mapping!$D$3:$J$200,5,FALSE),0)</f>
        <v>اتوبيس 28</v>
      </c>
      <c r="K406" s="63">
        <f>IF(W406=mapping!$N$1,IFERROR(VLOOKUP(Table4[[#This Row],[Column1]],mapping!A:L,11,FALSE),0),IF(W406&gt;mapping!$N$1,IFERROR(VLOOKUP(Table4[[#This Row],[Column1]],mapping!A:L,11,FALSE),0),))</f>
        <v>4297</v>
      </c>
      <c r="L406" s="139">
        <v>1</v>
      </c>
      <c r="M406" s="60">
        <f>IF(W406=mapping!$N$1,IFERROR(VLOOKUP(Table4[[#This Row],[Column1]],mapping!A:L,12,FALSE),0),IF(W406&gt;mapping!$N$1,IFERROR(VLOOKUP(Table4[[#This Row],[Column1]],mapping!A:L,12,FALSE),0),0))</f>
        <v>3900</v>
      </c>
      <c r="N406" s="58">
        <f>Table4[[#This Row],[ سعر اليومية ]]*3%*Table4[[#This Row],[عدد الدورات ]]</f>
        <v>128.91</v>
      </c>
      <c r="O406" s="56">
        <f>Table4[[#This Row],[ سعر اليومية ]]*Table4[[#This Row],[عدد الدورات ]]-N406</f>
        <v>4168.09</v>
      </c>
      <c r="P406" s="194"/>
      <c r="Q406" s="194"/>
      <c r="R406" s="194"/>
      <c r="S406" s="58">
        <f>(Table4[[#This Row],[سعر يومية السائق]]*Table4[[#This Row],[عدد الدورات ]])-SUM(Table4[[#This Row],[سلف ]:[خصم ]])+Table4[[#This Row],[اضافي ]]</f>
        <v>3900</v>
      </c>
      <c r="U406" s="58">
        <f>Table4[[#This Row],[ سعر اليومية ]]*Table4[[#This Row],[عدد الدورات ]]-Table4[[#This Row],[سعر يومية السائق]]*L406</f>
        <v>397</v>
      </c>
      <c r="V406" s="58">
        <f>U406-Table4[[#This Row],[W/H  3%]]</f>
        <v>268.09000000000003</v>
      </c>
      <c r="W406" s="66" t="str">
        <f>Table4[[#This Row],[اليوم]]&amp;Table4[[#This Row],[الشهر ]]&amp;Table4[[#This Row],[العام]]</f>
        <v>652026</v>
      </c>
      <c r="X406" s="66" t="s">
        <v>304</v>
      </c>
    </row>
    <row r="407" spans="1:24" x14ac:dyDescent="0.3">
      <c r="A407" s="62">
        <v>6</v>
      </c>
      <c r="B407" s="62">
        <v>5</v>
      </c>
      <c r="C407" s="62">
        <v>2026</v>
      </c>
      <c r="D407" s="41" t="str">
        <f t="shared" si="37"/>
        <v>ممدوح كيلاني3المنيب 3وردية نجمة هليوبوليسالتجمع ميكروباص</v>
      </c>
      <c r="E407" s="4">
        <v>3004</v>
      </c>
      <c r="F407" s="41" t="str">
        <f>VLOOKUP(E407,mapping!C:J,2,FALSE)</f>
        <v>ممدوح كيلاني3</v>
      </c>
      <c r="G407" s="41" t="str">
        <f>IFERROR(VLOOKUP(F407,mapping!$D$3:$J$200,2,FALSE),0)</f>
        <v xml:space="preserve">المنيب 3وردية </v>
      </c>
      <c r="H407" s="41" t="str">
        <f>IFERROR(VLOOKUP(F407,mapping!$D$3:$J$200,3,FALSE),0)</f>
        <v>نجمة هليوبوليس</v>
      </c>
      <c r="I407" s="41" t="str">
        <f>IFERROR(VLOOKUP(F407,mapping!$D$3:$J$200,4,FALSE),0)</f>
        <v xml:space="preserve">التجمع </v>
      </c>
      <c r="J407" s="41" t="str">
        <f>IFERROR(VLOOKUP(F407,mapping!$D$3:$J$200,5,FALSE),0)</f>
        <v>ميكروباص</v>
      </c>
      <c r="K407" s="63">
        <f>IF(W407=mapping!$N$1,IFERROR(VLOOKUP(Table4[[#This Row],[Column1]],mapping!A:L,11,FALSE),0),IF(W407&gt;mapping!$N$1,IFERROR(VLOOKUP(Table4[[#This Row],[Column1]],mapping!A:L,11,FALSE),0),))</f>
        <v>3600</v>
      </c>
      <c r="L407" s="139">
        <v>1</v>
      </c>
      <c r="M407" s="60">
        <f>IF(W407=mapping!$N$1,IFERROR(VLOOKUP(Table4[[#This Row],[Column1]],mapping!A:L,12,FALSE),0),IF(W407&gt;mapping!$N$1,IFERROR(VLOOKUP(Table4[[#This Row],[Column1]],mapping!A:L,12,FALSE),0),0))</f>
        <v>2700</v>
      </c>
      <c r="N407" s="58">
        <f>Table4[[#This Row],[ سعر اليومية ]]*3%*Table4[[#This Row],[عدد الدورات ]]</f>
        <v>108</v>
      </c>
      <c r="O407" s="56">
        <f>Table4[[#This Row],[ سعر اليومية ]]*Table4[[#This Row],[عدد الدورات ]]-N407</f>
        <v>3492</v>
      </c>
      <c r="P407" s="194"/>
      <c r="Q407" s="194"/>
      <c r="R407" s="194"/>
      <c r="S407" s="58">
        <f>(Table4[[#This Row],[سعر يومية السائق]]*Table4[[#This Row],[عدد الدورات ]])-SUM(Table4[[#This Row],[سلف ]:[خصم ]])+Table4[[#This Row],[اضافي ]]</f>
        <v>2700</v>
      </c>
      <c r="U407" s="58">
        <f>Table4[[#This Row],[ سعر اليومية ]]*Table4[[#This Row],[عدد الدورات ]]-Table4[[#This Row],[سعر يومية السائق]]*L407</f>
        <v>900</v>
      </c>
      <c r="V407" s="58">
        <f>U407-Table4[[#This Row],[W/H  3%]]</f>
        <v>792</v>
      </c>
      <c r="W407" s="66" t="str">
        <f>Table4[[#This Row],[اليوم]]&amp;Table4[[#This Row],[الشهر ]]&amp;Table4[[#This Row],[العام]]</f>
        <v>652026</v>
      </c>
      <c r="X407" s="66" t="s">
        <v>304</v>
      </c>
    </row>
    <row r="408" spans="1:24" x14ac:dyDescent="0.3">
      <c r="A408" s="62">
        <v>6</v>
      </c>
      <c r="B408" s="62">
        <v>5</v>
      </c>
      <c r="C408" s="62">
        <v>2026</v>
      </c>
      <c r="D408" s="41" t="str">
        <f t="shared" si="37"/>
        <v xml:space="preserve">رجب سلامة 1المرج لوجستيكااكتوبر هاي اس </v>
      </c>
      <c r="E408" s="4">
        <v>4000</v>
      </c>
      <c r="F408" s="41" t="str">
        <f>VLOOKUP(E408,mapping!C:J,2,FALSE)</f>
        <v>رجب سلامة 1</v>
      </c>
      <c r="G408" s="41" t="str">
        <f>IFERROR(VLOOKUP(F408,mapping!$D$3:$J$200,2,FALSE),0)</f>
        <v xml:space="preserve">المرج </v>
      </c>
      <c r="H408" s="41" t="str">
        <f>IFERROR(VLOOKUP(F408,mapping!$D$3:$J$200,3,FALSE),0)</f>
        <v>لوجستيكا</v>
      </c>
      <c r="I408" s="41" t="str">
        <f>IFERROR(VLOOKUP(F408,mapping!$D$3:$J$200,4,FALSE),0)</f>
        <v xml:space="preserve">اكتوبر </v>
      </c>
      <c r="J408" s="41" t="str">
        <f>IFERROR(VLOOKUP(F408,mapping!$D$3:$J$200,5,FALSE),0)</f>
        <v xml:space="preserve">هاي اس </v>
      </c>
      <c r="K408" s="63">
        <f>IF(W408=mapping!$N$1,IFERROR(VLOOKUP(Table4[[#This Row],[Column1]],mapping!A:L,11,FALSE),0),IF(W408&gt;mapping!$N$1,IFERROR(VLOOKUP(Table4[[#This Row],[Column1]],mapping!A:L,11,FALSE),0),))</f>
        <v>2195</v>
      </c>
      <c r="L408" s="139">
        <v>1</v>
      </c>
      <c r="M408" s="60">
        <f>IF(W408=mapping!$N$1,IFERROR(VLOOKUP(Table4[[#This Row],[Column1]],mapping!A:L,12,FALSE),0),IF(W408&gt;mapping!$N$1,IFERROR(VLOOKUP(Table4[[#This Row],[Column1]],mapping!A:L,12,FALSE),0),0))</f>
        <v>2000</v>
      </c>
      <c r="N408" s="58">
        <f>Table4[[#This Row],[ سعر اليومية ]]*3%*Table4[[#This Row],[عدد الدورات ]]</f>
        <v>65.849999999999994</v>
      </c>
      <c r="O408" s="56">
        <f>Table4[[#This Row],[ سعر اليومية ]]*Table4[[#This Row],[عدد الدورات ]]-N408</f>
        <v>2129.15</v>
      </c>
      <c r="P408" s="194"/>
      <c r="Q408" s="194"/>
      <c r="R408" s="194"/>
      <c r="S408" s="58">
        <f>(Table4[[#This Row],[سعر يومية السائق]]*Table4[[#This Row],[عدد الدورات ]])-SUM(Table4[[#This Row],[سلف ]:[خصم ]])+Table4[[#This Row],[اضافي ]]</f>
        <v>2000</v>
      </c>
      <c r="U408" s="58">
        <f>Table4[[#This Row],[ سعر اليومية ]]*Table4[[#This Row],[عدد الدورات ]]-Table4[[#This Row],[سعر يومية السائق]]*L408</f>
        <v>195</v>
      </c>
      <c r="V408" s="58">
        <f>U408-Table4[[#This Row],[W/H  3%]]</f>
        <v>129.15</v>
      </c>
      <c r="W408" s="66" t="str">
        <f>Table4[[#This Row],[اليوم]]&amp;Table4[[#This Row],[الشهر ]]&amp;Table4[[#This Row],[العام]]</f>
        <v>652026</v>
      </c>
      <c r="X408" s="66" t="s">
        <v>304</v>
      </c>
    </row>
    <row r="409" spans="1:24" x14ac:dyDescent="0.3">
      <c r="A409" s="62">
        <v>6</v>
      </c>
      <c r="B409" s="62">
        <v>5</v>
      </c>
      <c r="C409" s="62">
        <v>2026</v>
      </c>
      <c r="D409" s="41" t="str">
        <f t="shared" si="37"/>
        <v xml:space="preserve">رجب سلامة 2 نكلا حضورلوجستيكااكتوبر هاي اس </v>
      </c>
      <c r="E409" s="4">
        <v>4004</v>
      </c>
      <c r="F409" s="41" t="str">
        <f>VLOOKUP(E409,mapping!C:J,2,FALSE)</f>
        <v xml:space="preserve">رجب سلامة 2 </v>
      </c>
      <c r="G409" s="41" t="str">
        <f>IFERROR(VLOOKUP(F409,mapping!$D$3:$J$200,2,FALSE),0)</f>
        <v>نكلا حضور</v>
      </c>
      <c r="H409" s="41" t="str">
        <f>IFERROR(VLOOKUP(F409,mapping!$D$3:$J$200,3,FALSE),0)</f>
        <v>لوجستيكا</v>
      </c>
      <c r="I409" s="41" t="str">
        <f>IFERROR(VLOOKUP(F409,mapping!$D$3:$J$200,4,FALSE),0)</f>
        <v xml:space="preserve">اكتوبر </v>
      </c>
      <c r="J409" s="41" t="str">
        <f>IFERROR(VLOOKUP(F409,mapping!$D$3:$J$200,5,FALSE),0)</f>
        <v xml:space="preserve">هاي اس </v>
      </c>
      <c r="K409" s="63">
        <f>IF(W409=mapping!$N$1,IFERROR(VLOOKUP(Table4[[#This Row],[Column1]],mapping!A:L,11,FALSE),0),IF(W409&gt;mapping!$N$1,IFERROR(VLOOKUP(Table4[[#This Row],[Column1]],mapping!A:L,11,FALSE),0),))</f>
        <v>1024</v>
      </c>
      <c r="L409" s="139">
        <v>1</v>
      </c>
      <c r="M409" s="60">
        <f>IF(W409=mapping!$N$1,IFERROR(VLOOKUP(Table4[[#This Row],[Column1]],mapping!A:L,12,FALSE),0),IF(W409&gt;mapping!$N$1,IFERROR(VLOOKUP(Table4[[#This Row],[Column1]],mapping!A:L,12,FALSE),0),0))</f>
        <v>1000</v>
      </c>
      <c r="N409" s="58">
        <f>Table4[[#This Row],[ سعر اليومية ]]*3%*Table4[[#This Row],[عدد الدورات ]]</f>
        <v>30.72</v>
      </c>
      <c r="O409" s="56">
        <f>Table4[[#This Row],[ سعر اليومية ]]*Table4[[#This Row],[عدد الدورات ]]-N409</f>
        <v>993.28</v>
      </c>
      <c r="P409" s="194"/>
      <c r="Q409" s="194"/>
      <c r="R409" s="194"/>
      <c r="S409" s="58">
        <f>(Table4[[#This Row],[سعر يومية السائق]]*Table4[[#This Row],[عدد الدورات ]])-SUM(Table4[[#This Row],[سلف ]:[خصم ]])+Table4[[#This Row],[اضافي ]]</f>
        <v>1000</v>
      </c>
      <c r="U409" s="58">
        <f>Table4[[#This Row],[ سعر اليومية ]]*Table4[[#This Row],[عدد الدورات ]]-Table4[[#This Row],[سعر يومية السائق]]*L409</f>
        <v>24</v>
      </c>
      <c r="V409" s="58">
        <f>U409-Table4[[#This Row],[W/H  3%]]</f>
        <v>-6.7199999999999989</v>
      </c>
      <c r="W409" s="66" t="str">
        <f>Table4[[#This Row],[اليوم]]&amp;Table4[[#This Row],[الشهر ]]&amp;Table4[[#This Row],[العام]]</f>
        <v>652026</v>
      </c>
      <c r="X409" s="66" t="s">
        <v>304</v>
      </c>
    </row>
    <row r="410" spans="1:24" x14ac:dyDescent="0.3">
      <c r="A410" s="62">
        <v>6</v>
      </c>
      <c r="B410" s="62">
        <v>5</v>
      </c>
      <c r="C410" s="62">
        <v>2026</v>
      </c>
      <c r="D410" s="41" t="str">
        <f t="shared" si="37"/>
        <v xml:space="preserve">احمد السيدالمنيب 3وردية لوجستيكااكتوبر هاي اس </v>
      </c>
      <c r="E410" s="4">
        <v>4001</v>
      </c>
      <c r="F410" s="41" t="str">
        <f>VLOOKUP(E410,mapping!C:J,2,FALSE)</f>
        <v>احمد السيد</v>
      </c>
      <c r="G410" s="41" t="str">
        <f>IFERROR(VLOOKUP(F410,mapping!$D$3:$J$200,2,FALSE),0)</f>
        <v xml:space="preserve">المنيب 3وردية </v>
      </c>
      <c r="H410" s="41" t="str">
        <f>IFERROR(VLOOKUP(F410,mapping!$D$3:$J$200,3,FALSE),0)</f>
        <v>لوجستيكا</v>
      </c>
      <c r="I410" s="41" t="str">
        <f>IFERROR(VLOOKUP(F410,mapping!$D$3:$J$200,4,FALSE),0)</f>
        <v xml:space="preserve">اكتوبر </v>
      </c>
      <c r="J410" s="41" t="str">
        <f>IFERROR(VLOOKUP(F410,mapping!$D$3:$J$200,5,FALSE),0)</f>
        <v xml:space="preserve">هاي اس </v>
      </c>
      <c r="K410" s="63">
        <f>IF(W410=mapping!$N$1,IFERROR(VLOOKUP(Table4[[#This Row],[Column1]],mapping!A:L,11,FALSE),0),IF(W410&gt;mapping!$N$1,IFERROR(VLOOKUP(Table4[[#This Row],[Column1]],mapping!A:L,11,FALSE),0),))</f>
        <v>4831</v>
      </c>
      <c r="L410" s="139">
        <v>1</v>
      </c>
      <c r="M410" s="60">
        <f>IF(W410=mapping!$N$1,IFERROR(VLOOKUP(Table4[[#This Row],[Column1]],mapping!A:L,12,FALSE),0),IF(W410&gt;mapping!$N$1,IFERROR(VLOOKUP(Table4[[#This Row],[Column1]],mapping!A:L,12,FALSE),0),0))</f>
        <v>4000</v>
      </c>
      <c r="N410" s="58">
        <f>Table4[[#This Row],[ سعر اليومية ]]*3%*Table4[[#This Row],[عدد الدورات ]]</f>
        <v>144.93</v>
      </c>
      <c r="O410" s="56">
        <f>Table4[[#This Row],[ سعر اليومية ]]*Table4[[#This Row],[عدد الدورات ]]-N410</f>
        <v>4686.07</v>
      </c>
      <c r="P410" s="194"/>
      <c r="Q410" s="194"/>
      <c r="R410" s="194"/>
      <c r="S410" s="58">
        <f>(Table4[[#This Row],[سعر يومية السائق]]*Table4[[#This Row],[عدد الدورات ]])-SUM(Table4[[#This Row],[سلف ]:[خصم ]])+Table4[[#This Row],[اضافي ]]</f>
        <v>4000</v>
      </c>
      <c r="U410" s="58">
        <f>Table4[[#This Row],[ سعر اليومية ]]*Table4[[#This Row],[عدد الدورات ]]-Table4[[#This Row],[سعر يومية السائق]]*L410</f>
        <v>831</v>
      </c>
      <c r="V410" s="58">
        <f>U410-Table4[[#This Row],[W/H  3%]]</f>
        <v>686.06999999999994</v>
      </c>
      <c r="W410" s="66" t="str">
        <f>Table4[[#This Row],[اليوم]]&amp;Table4[[#This Row],[الشهر ]]&amp;Table4[[#This Row],[العام]]</f>
        <v>652026</v>
      </c>
      <c r="X410" s="66" t="s">
        <v>304</v>
      </c>
    </row>
    <row r="411" spans="1:24" x14ac:dyDescent="0.3">
      <c r="A411" s="62">
        <v>6</v>
      </c>
      <c r="B411" s="62">
        <v>5</v>
      </c>
      <c r="C411" s="62">
        <v>2026</v>
      </c>
      <c r="D411" s="41" t="str">
        <f t="shared" si="37"/>
        <v xml:space="preserve">حسام سعيد1القناطر 3 ورديةلوجستيكااكتوبر هاي اس </v>
      </c>
      <c r="E411" s="4">
        <v>4002</v>
      </c>
      <c r="F411" s="41" t="str">
        <f>VLOOKUP(E411,mapping!C:J,2,FALSE)</f>
        <v>حسام سعيد1</v>
      </c>
      <c r="G411" s="41" t="str">
        <f>IFERROR(VLOOKUP(F411,mapping!$D$3:$J$200,2,FALSE),0)</f>
        <v>القناطر 3 وردية</v>
      </c>
      <c r="H411" s="41" t="str">
        <f>IFERROR(VLOOKUP(F411,mapping!$D$3:$J$200,3,FALSE),0)</f>
        <v>لوجستيكا</v>
      </c>
      <c r="I411" s="41" t="str">
        <f>IFERROR(VLOOKUP(F411,mapping!$D$3:$J$200,4,FALSE),0)</f>
        <v xml:space="preserve">اكتوبر </v>
      </c>
      <c r="J411" s="41" t="str">
        <f>IFERROR(VLOOKUP(F411,mapping!$D$3:$J$200,5,FALSE),0)</f>
        <v xml:space="preserve">هاي اس </v>
      </c>
      <c r="K411" s="63">
        <f>IF(W411=mapping!$N$1,IFERROR(VLOOKUP(Table4[[#This Row],[Column1]],mapping!A:L,11,FALSE),0),IF(W411&gt;mapping!$N$1,IFERROR(VLOOKUP(Table4[[#This Row],[Column1]],mapping!A:L,11,FALSE),0),))</f>
        <v>4391</v>
      </c>
      <c r="L411" s="139">
        <v>1</v>
      </c>
      <c r="M411" s="60">
        <f>IF(W411=mapping!$N$1,IFERROR(VLOOKUP(Table4[[#This Row],[Column1]],mapping!A:L,12,FALSE),0),IF(W411&gt;mapping!$N$1,IFERROR(VLOOKUP(Table4[[#This Row],[Column1]],mapping!A:L,12,FALSE),0),0))</f>
        <v>3400</v>
      </c>
      <c r="N411" s="58">
        <f>Table4[[#This Row],[ سعر اليومية ]]*3%*Table4[[#This Row],[عدد الدورات ]]</f>
        <v>131.72999999999999</v>
      </c>
      <c r="O411" s="56">
        <f>Table4[[#This Row],[ سعر اليومية ]]*Table4[[#This Row],[عدد الدورات ]]-N411</f>
        <v>4259.2700000000004</v>
      </c>
      <c r="P411" s="194"/>
      <c r="Q411" s="194"/>
      <c r="R411" s="194"/>
      <c r="S411" s="58">
        <f>(Table4[[#This Row],[سعر يومية السائق]]*Table4[[#This Row],[عدد الدورات ]])-SUM(Table4[[#This Row],[سلف ]:[خصم ]])+Table4[[#This Row],[اضافي ]]</f>
        <v>3400</v>
      </c>
      <c r="U411" s="58">
        <f>Table4[[#This Row],[ سعر اليومية ]]*Table4[[#This Row],[عدد الدورات ]]-Table4[[#This Row],[سعر يومية السائق]]*L411</f>
        <v>991</v>
      </c>
      <c r="V411" s="58">
        <f>U411-Table4[[#This Row],[W/H  3%]]</f>
        <v>859.27</v>
      </c>
      <c r="W411" s="66" t="str">
        <f>Table4[[#This Row],[اليوم]]&amp;Table4[[#This Row],[الشهر ]]&amp;Table4[[#This Row],[العام]]</f>
        <v>652026</v>
      </c>
      <c r="X411" s="66" t="s">
        <v>304</v>
      </c>
    </row>
    <row r="412" spans="1:24" x14ac:dyDescent="0.3">
      <c r="A412" s="62">
        <v>6</v>
      </c>
      <c r="B412" s="62">
        <v>5</v>
      </c>
      <c r="C412" s="62">
        <v>2026</v>
      </c>
      <c r="D412" s="41" t="str">
        <f t="shared" si="37"/>
        <v xml:space="preserve">حسام سعيد 2نكلا انصرافلوجستيكااكتوبر هاي اس </v>
      </c>
      <c r="E412" s="4">
        <v>4003</v>
      </c>
      <c r="F412" s="41" t="str">
        <f>VLOOKUP(E412,mapping!C:J,2,FALSE)</f>
        <v>حسام سعيد 2</v>
      </c>
      <c r="G412" s="41" t="str">
        <f>IFERROR(VLOOKUP(F412,mapping!$D$3:$J$200,2,FALSE),0)</f>
        <v>نكلا انصراف</v>
      </c>
      <c r="H412" s="41" t="str">
        <f>IFERROR(VLOOKUP(F412,mapping!$D$3:$J$200,3,FALSE),0)</f>
        <v>لوجستيكا</v>
      </c>
      <c r="I412" s="41" t="str">
        <f>IFERROR(VLOOKUP(F412,mapping!$D$3:$J$200,4,FALSE),0)</f>
        <v xml:space="preserve">اكتوبر </v>
      </c>
      <c r="J412" s="41" t="str">
        <f>IFERROR(VLOOKUP(F412,mapping!$D$3:$J$200,5,FALSE),0)</f>
        <v xml:space="preserve">هاي اس </v>
      </c>
      <c r="K412" s="63">
        <f>IF(W412=mapping!$N$1,IFERROR(VLOOKUP(Table4[[#This Row],[Column1]],mapping!A:L,11,FALSE),0),IF(W412&gt;mapping!$N$1,IFERROR(VLOOKUP(Table4[[#This Row],[Column1]],mapping!A:L,11,FALSE),0),))</f>
        <v>1024</v>
      </c>
      <c r="L412" s="139">
        <v>1</v>
      </c>
      <c r="M412" s="60">
        <f>IF(W412=mapping!$N$1,IFERROR(VLOOKUP(Table4[[#This Row],[Column1]],mapping!A:L,12,FALSE),0),IF(W412&gt;mapping!$N$1,IFERROR(VLOOKUP(Table4[[#This Row],[Column1]],mapping!A:L,12,FALSE),0),0))</f>
        <v>900</v>
      </c>
      <c r="N412" s="58">
        <f>Table4[[#This Row],[ سعر اليومية ]]*3%*Table4[[#This Row],[عدد الدورات ]]</f>
        <v>30.72</v>
      </c>
      <c r="O412" s="56">
        <f>Table4[[#This Row],[ سعر اليومية ]]*Table4[[#This Row],[عدد الدورات ]]-N412</f>
        <v>993.28</v>
      </c>
      <c r="P412" s="194"/>
      <c r="Q412" s="194"/>
      <c r="R412" s="194"/>
      <c r="S412" s="58">
        <f>(Table4[[#This Row],[سعر يومية السائق]]*Table4[[#This Row],[عدد الدورات ]])-SUM(Table4[[#This Row],[سلف ]:[خصم ]])+Table4[[#This Row],[اضافي ]]</f>
        <v>900</v>
      </c>
      <c r="U412" s="58">
        <f>Table4[[#This Row],[ سعر اليومية ]]*Table4[[#This Row],[عدد الدورات ]]-Table4[[#This Row],[سعر يومية السائق]]*L412</f>
        <v>124</v>
      </c>
      <c r="V412" s="58">
        <f>U412-Table4[[#This Row],[W/H  3%]]</f>
        <v>93.28</v>
      </c>
      <c r="W412" s="66" t="str">
        <f>Table4[[#This Row],[اليوم]]&amp;Table4[[#This Row],[الشهر ]]&amp;Table4[[#This Row],[العام]]</f>
        <v>652026</v>
      </c>
      <c r="X412" s="66" t="s">
        <v>304</v>
      </c>
    </row>
    <row r="413" spans="1:24" x14ac:dyDescent="0.3">
      <c r="A413" s="62">
        <v>6</v>
      </c>
      <c r="B413" s="62">
        <v>5</v>
      </c>
      <c r="C413" s="62">
        <v>2026</v>
      </c>
      <c r="D413" s="41" t="str">
        <f t="shared" si="37"/>
        <v xml:space="preserve">محمد رضا المنوفية لوجستيكااكتوبر هاي اس </v>
      </c>
      <c r="E413" s="4">
        <v>4006</v>
      </c>
      <c r="F413" s="41" t="str">
        <f>VLOOKUP(E413,mapping!C:J,2,FALSE)</f>
        <v xml:space="preserve">محمد رضا </v>
      </c>
      <c r="G413" s="41" t="str">
        <f>IFERROR(VLOOKUP(F413,mapping!$D$3:$J$200,2,FALSE),0)</f>
        <v xml:space="preserve">المنوفية </v>
      </c>
      <c r="H413" s="41" t="str">
        <f>IFERROR(VLOOKUP(F413,mapping!$D$3:$J$200,3,FALSE),0)</f>
        <v>لوجستيكا</v>
      </c>
      <c r="I413" s="41" t="str">
        <f>IFERROR(VLOOKUP(F413,mapping!$D$3:$J$200,4,FALSE),0)</f>
        <v xml:space="preserve">اكتوبر </v>
      </c>
      <c r="J413" s="41" t="str">
        <f>IFERROR(VLOOKUP(F413,mapping!$D$3:$J$200,5,FALSE),0)</f>
        <v xml:space="preserve">هاي اس </v>
      </c>
      <c r="K413" s="63">
        <f>IF(W413=mapping!$N$1,IFERROR(VLOOKUP(Table4[[#This Row],[Column1]],mapping!A:L,11,FALSE),0),IF(W413&gt;mapping!$N$1,IFERROR(VLOOKUP(Table4[[#This Row],[Column1]],mapping!A:L,11,FALSE),0),))</f>
        <v>2634</v>
      </c>
      <c r="L413" s="139">
        <v>1</v>
      </c>
      <c r="M413" s="60">
        <f>IF(W413=mapping!$N$1,IFERROR(VLOOKUP(Table4[[#This Row],[Column1]],mapping!A:L,12,FALSE),0),IF(W413&gt;mapping!$N$1,IFERROR(VLOOKUP(Table4[[#This Row],[Column1]],mapping!A:L,12,FALSE),0),0))</f>
        <v>2150</v>
      </c>
      <c r="N413" s="58">
        <f>Table4[[#This Row],[ سعر اليومية ]]*3%*Table4[[#This Row],[عدد الدورات ]]</f>
        <v>79.02</v>
      </c>
      <c r="O413" s="56">
        <f>Table4[[#This Row],[ سعر اليومية ]]*Table4[[#This Row],[عدد الدورات ]]-N413</f>
        <v>2554.98</v>
      </c>
      <c r="P413" s="194"/>
      <c r="Q413" s="194"/>
      <c r="R413" s="194"/>
      <c r="S413" s="58">
        <f>(Table4[[#This Row],[سعر يومية السائق]]*Table4[[#This Row],[عدد الدورات ]])-SUM(Table4[[#This Row],[سلف ]:[خصم ]])+Table4[[#This Row],[اضافي ]]</f>
        <v>2150</v>
      </c>
      <c r="U413" s="58">
        <f>Table4[[#This Row],[ سعر اليومية ]]*Table4[[#This Row],[عدد الدورات ]]-Table4[[#This Row],[سعر يومية السائق]]*L413</f>
        <v>484</v>
      </c>
      <c r="V413" s="58">
        <f>U413-Table4[[#This Row],[W/H  3%]]</f>
        <v>404.98</v>
      </c>
      <c r="W413" s="66" t="str">
        <f>Table4[[#This Row],[اليوم]]&amp;Table4[[#This Row],[الشهر ]]&amp;Table4[[#This Row],[العام]]</f>
        <v>652026</v>
      </c>
      <c r="X413" s="66" t="s">
        <v>304</v>
      </c>
    </row>
    <row r="414" spans="1:24" x14ac:dyDescent="0.3">
      <c r="A414" s="62">
        <v>6</v>
      </c>
      <c r="B414" s="62">
        <v>5</v>
      </c>
      <c r="C414" s="62">
        <v>2026</v>
      </c>
      <c r="D414" s="41" t="str">
        <f t="shared" si="37"/>
        <v xml:space="preserve">مصطفي شكيويالجلاتمةلوجستيكااكتوبر كوستر </v>
      </c>
      <c r="E414" s="4">
        <v>4007</v>
      </c>
      <c r="F414" s="41" t="str">
        <f>VLOOKUP(E414,mapping!C:J,2,FALSE)</f>
        <v>مصطفي شكيوي</v>
      </c>
      <c r="G414" s="41" t="str">
        <f>IFERROR(VLOOKUP(F414,mapping!$D$3:$J$200,2,FALSE),0)</f>
        <v>الجلاتمة</v>
      </c>
      <c r="H414" s="41" t="str">
        <f>IFERROR(VLOOKUP(F414,mapping!$D$3:$J$200,3,FALSE),0)</f>
        <v>لوجستيكا</v>
      </c>
      <c r="I414" s="41" t="str">
        <f>IFERROR(VLOOKUP(F414,mapping!$D$3:$J$200,4,FALSE),0)</f>
        <v xml:space="preserve">اكتوبر </v>
      </c>
      <c r="J414" s="41" t="str">
        <f>IFERROR(VLOOKUP(F414,mapping!$D$3:$J$200,5,FALSE),0)</f>
        <v xml:space="preserve">كوستر </v>
      </c>
      <c r="K414" s="63">
        <f>IF(W414=mapping!$N$1,IFERROR(VLOOKUP(Table4[[#This Row],[Column1]],mapping!A:L,11,FALSE),0),IF(W414&gt;mapping!$N$1,IFERROR(VLOOKUP(Table4[[#This Row],[Column1]],mapping!A:L,11,FALSE),0),))</f>
        <v>3220</v>
      </c>
      <c r="L414" s="139">
        <v>1</v>
      </c>
      <c r="M414" s="60">
        <f>IF(W414=mapping!$N$1,IFERROR(VLOOKUP(Table4[[#This Row],[Column1]],mapping!A:L,12,FALSE),0),IF(W414&gt;mapping!$N$1,IFERROR(VLOOKUP(Table4[[#This Row],[Column1]],mapping!A:L,12,FALSE),0),0))</f>
        <v>2750</v>
      </c>
      <c r="N414" s="58">
        <f>Table4[[#This Row],[ سعر اليومية ]]*3%*Table4[[#This Row],[عدد الدورات ]]</f>
        <v>96.6</v>
      </c>
      <c r="O414" s="56">
        <f>Table4[[#This Row],[ سعر اليومية ]]*Table4[[#This Row],[عدد الدورات ]]-N414</f>
        <v>3123.4</v>
      </c>
      <c r="P414" s="194"/>
      <c r="Q414" s="194"/>
      <c r="R414" s="194"/>
      <c r="S414" s="58">
        <f>(Table4[[#This Row],[سعر يومية السائق]]*Table4[[#This Row],[عدد الدورات ]])-SUM(Table4[[#This Row],[سلف ]:[خصم ]])+Table4[[#This Row],[اضافي ]]</f>
        <v>2750</v>
      </c>
      <c r="U414" s="58">
        <f>Table4[[#This Row],[ سعر اليومية ]]*Table4[[#This Row],[عدد الدورات ]]-Table4[[#This Row],[سعر يومية السائق]]*L414</f>
        <v>470</v>
      </c>
      <c r="V414" s="58">
        <f>U414-Table4[[#This Row],[W/H  3%]]</f>
        <v>373.4</v>
      </c>
      <c r="W414" s="66" t="str">
        <f>Table4[[#This Row],[اليوم]]&amp;Table4[[#This Row],[الشهر ]]&amp;Table4[[#This Row],[العام]]</f>
        <v>652026</v>
      </c>
      <c r="X414" s="66" t="s">
        <v>304</v>
      </c>
    </row>
    <row r="415" spans="1:24" x14ac:dyDescent="0.3">
      <c r="A415" s="62">
        <v>6</v>
      </c>
      <c r="B415" s="62">
        <v>5</v>
      </c>
      <c r="C415" s="62">
        <v>2026</v>
      </c>
      <c r="D415" s="41" t="str">
        <f t="shared" si="37"/>
        <v xml:space="preserve">وديع 1الفيوم 1لوجستيكااكتوبر هاي اس </v>
      </c>
      <c r="E415" s="4">
        <v>4009</v>
      </c>
      <c r="F415" s="41" t="str">
        <f>VLOOKUP(E415,mapping!C:J,2,FALSE)</f>
        <v>وديع 1</v>
      </c>
      <c r="G415" s="41" t="str">
        <f>IFERROR(VLOOKUP(F415,mapping!$D$3:$J$200,2,FALSE),0)</f>
        <v>الفيوم 1</v>
      </c>
      <c r="H415" s="41" t="str">
        <f>IFERROR(VLOOKUP(F415,mapping!$D$3:$J$200,3,FALSE),0)</f>
        <v>لوجستيكا</v>
      </c>
      <c r="I415" s="41" t="str">
        <f>IFERROR(VLOOKUP(F415,mapping!$D$3:$J$200,4,FALSE),0)</f>
        <v xml:space="preserve">اكتوبر </v>
      </c>
      <c r="J415" s="41" t="str">
        <f>IFERROR(VLOOKUP(F415,mapping!$D$3:$J$200,5,FALSE),0)</f>
        <v xml:space="preserve">هاي اس </v>
      </c>
      <c r="K415" s="63">
        <f>IF(W415=mapping!$N$1,IFERROR(VLOOKUP(Table4[[#This Row],[Column1]],mapping!A:L,11,FALSE),0),IF(W415&gt;mapping!$N$1,IFERROR(VLOOKUP(Table4[[#This Row],[Column1]],mapping!A:L,11,FALSE),0),))</f>
        <v>2662</v>
      </c>
      <c r="L415" s="139">
        <v>1</v>
      </c>
      <c r="M415" s="60">
        <f>IF(W415=mapping!$N$1,IFERROR(VLOOKUP(Table4[[#This Row],[Column1]],mapping!A:L,12,FALSE),0),IF(W415&gt;mapping!$N$1,IFERROR(VLOOKUP(Table4[[#This Row],[Column1]],mapping!A:L,12,FALSE),0),0))</f>
        <v>2250</v>
      </c>
      <c r="N415" s="58">
        <f>Table4[[#This Row],[ سعر اليومية ]]*3%*Table4[[#This Row],[عدد الدورات ]]</f>
        <v>79.86</v>
      </c>
      <c r="O415" s="56">
        <f>Table4[[#This Row],[ سعر اليومية ]]*Table4[[#This Row],[عدد الدورات ]]-N415</f>
        <v>2582.14</v>
      </c>
      <c r="P415" s="194"/>
      <c r="Q415" s="194"/>
      <c r="R415" s="194"/>
      <c r="S415" s="58">
        <f>(Table4[[#This Row],[سعر يومية السائق]]*Table4[[#This Row],[عدد الدورات ]])-SUM(Table4[[#This Row],[سلف ]:[خصم ]])+Table4[[#This Row],[اضافي ]]</f>
        <v>2250</v>
      </c>
      <c r="U415" s="58">
        <f>Table4[[#This Row],[ سعر اليومية ]]*Table4[[#This Row],[عدد الدورات ]]-Table4[[#This Row],[سعر يومية السائق]]*L415</f>
        <v>412</v>
      </c>
      <c r="V415" s="58">
        <f>U415-Table4[[#This Row],[W/H  3%]]</f>
        <v>332.14</v>
      </c>
      <c r="W415" s="66" t="str">
        <f>Table4[[#This Row],[اليوم]]&amp;Table4[[#This Row],[الشهر ]]&amp;Table4[[#This Row],[العام]]</f>
        <v>652026</v>
      </c>
      <c r="X415" s="66" t="s">
        <v>304</v>
      </c>
    </row>
    <row r="416" spans="1:24" x14ac:dyDescent="0.3">
      <c r="A416" s="62">
        <v>6</v>
      </c>
      <c r="B416" s="62">
        <v>5</v>
      </c>
      <c r="C416" s="62">
        <v>2026</v>
      </c>
      <c r="D416" s="41" t="str">
        <f t="shared" si="37"/>
        <v xml:space="preserve">وديع 2الفيوم 2لوجستيكااكتوبر هاي اس </v>
      </c>
      <c r="E416" s="4">
        <v>4010</v>
      </c>
      <c r="F416" s="41" t="str">
        <f>VLOOKUP(E416,mapping!C:J,2,FALSE)</f>
        <v>وديع 2</v>
      </c>
      <c r="G416" s="41" t="str">
        <f>IFERROR(VLOOKUP(F416,mapping!$D$3:$J$200,2,FALSE),0)</f>
        <v>الفيوم 2</v>
      </c>
      <c r="H416" s="41" t="str">
        <f>IFERROR(VLOOKUP(F416,mapping!$D$3:$J$200,3,FALSE),0)</f>
        <v>لوجستيكا</v>
      </c>
      <c r="I416" s="41" t="str">
        <f>IFERROR(VLOOKUP(F416,mapping!$D$3:$J$200,4,FALSE),0)</f>
        <v xml:space="preserve">اكتوبر </v>
      </c>
      <c r="J416" s="41" t="str">
        <f>IFERROR(VLOOKUP(F416,mapping!$D$3:$J$200,5,FALSE),0)</f>
        <v xml:space="preserve">هاي اس </v>
      </c>
      <c r="K416" s="63">
        <f>IF(W416=mapping!$N$1,IFERROR(VLOOKUP(Table4[[#This Row],[Column1]],mapping!A:L,11,FALSE),0),IF(W416&gt;mapping!$N$1,IFERROR(VLOOKUP(Table4[[#This Row],[Column1]],mapping!A:L,11,FALSE),0),))</f>
        <v>2662</v>
      </c>
      <c r="L416" s="139">
        <v>1</v>
      </c>
      <c r="M416" s="60">
        <f>IF(W416=mapping!$N$1,IFERROR(VLOOKUP(Table4[[#This Row],[Column1]],mapping!A:L,12,FALSE),0),IF(W416&gt;mapping!$N$1,IFERROR(VLOOKUP(Table4[[#This Row],[Column1]],mapping!A:L,12,FALSE),0),0))</f>
        <v>2250</v>
      </c>
      <c r="N416" s="58">
        <f>Table4[[#This Row],[ سعر اليومية ]]*3%*Table4[[#This Row],[عدد الدورات ]]</f>
        <v>79.86</v>
      </c>
      <c r="O416" s="56">
        <f>Table4[[#This Row],[ سعر اليومية ]]*Table4[[#This Row],[عدد الدورات ]]-N416</f>
        <v>2582.14</v>
      </c>
      <c r="P416" s="194"/>
      <c r="Q416" s="194"/>
      <c r="R416" s="194"/>
      <c r="S416" s="58">
        <f>(Table4[[#This Row],[سعر يومية السائق]]*Table4[[#This Row],[عدد الدورات ]])-SUM(Table4[[#This Row],[سلف ]:[خصم ]])+Table4[[#This Row],[اضافي ]]</f>
        <v>2250</v>
      </c>
      <c r="U416" s="58">
        <f>Table4[[#This Row],[ سعر اليومية ]]*Table4[[#This Row],[عدد الدورات ]]-Table4[[#This Row],[سعر يومية السائق]]*L416</f>
        <v>412</v>
      </c>
      <c r="V416" s="58">
        <f>U416-Table4[[#This Row],[W/H  3%]]</f>
        <v>332.14</v>
      </c>
      <c r="W416" s="66" t="str">
        <f>Table4[[#This Row],[اليوم]]&amp;Table4[[#This Row],[الشهر ]]&amp;Table4[[#This Row],[العام]]</f>
        <v>652026</v>
      </c>
      <c r="X416" s="66" t="s">
        <v>304</v>
      </c>
    </row>
    <row r="417" spans="1:24" x14ac:dyDescent="0.3">
      <c r="A417" s="62">
        <v>6</v>
      </c>
      <c r="B417" s="62">
        <v>5</v>
      </c>
      <c r="C417" s="62">
        <v>2026</v>
      </c>
      <c r="D417" s="41" t="str">
        <f t="shared" si="37"/>
        <v xml:space="preserve">احمد عويس المعادي لوجستيكاابورواش هاي اس </v>
      </c>
      <c r="E417" s="4">
        <v>4011</v>
      </c>
      <c r="F417" s="41" t="str">
        <f>VLOOKUP(E417,mapping!C:J,2,FALSE)</f>
        <v xml:space="preserve">احمد عويس </v>
      </c>
      <c r="G417" s="41" t="str">
        <f>IFERROR(VLOOKUP(F417,mapping!$D$3:$J$200,2,FALSE),0)</f>
        <v xml:space="preserve">المعادي </v>
      </c>
      <c r="H417" s="41" t="str">
        <f>IFERROR(VLOOKUP(F417,mapping!$D$3:$J$200,3,FALSE),0)</f>
        <v>لوجستيكا</v>
      </c>
      <c r="I417" s="41" t="str">
        <f>IFERROR(VLOOKUP(F417,mapping!$D$3:$J$200,4,FALSE),0)</f>
        <v xml:space="preserve">ابورواش </v>
      </c>
      <c r="J417" s="41" t="str">
        <f>IFERROR(VLOOKUP(F417,mapping!$D$3:$J$200,5,FALSE),0)</f>
        <v xml:space="preserve">هاي اس </v>
      </c>
      <c r="K417" s="63">
        <f>IF(W417=mapping!$N$1,IFERROR(VLOOKUP(Table4[[#This Row],[Column1]],mapping!A:L,11,FALSE),0),IF(W417&gt;mapping!$N$1,IFERROR(VLOOKUP(Table4[[#This Row],[Column1]],mapping!A:L,11,FALSE),0),))</f>
        <v>2049</v>
      </c>
      <c r="L417" s="139">
        <v>1</v>
      </c>
      <c r="M417" s="60">
        <f>IF(W417=mapping!$N$1,IFERROR(VLOOKUP(Table4[[#This Row],[Column1]],mapping!A:L,12,FALSE),0),IF(W417&gt;mapping!$N$1,IFERROR(VLOOKUP(Table4[[#This Row],[Column1]],mapping!A:L,12,FALSE),0),0))</f>
        <v>1650</v>
      </c>
      <c r="N417" s="58">
        <f>Table4[[#This Row],[ سعر اليومية ]]*3%*Table4[[#This Row],[عدد الدورات ]]</f>
        <v>61.47</v>
      </c>
      <c r="O417" s="56">
        <f>Table4[[#This Row],[ سعر اليومية ]]*Table4[[#This Row],[عدد الدورات ]]-N417</f>
        <v>1987.53</v>
      </c>
      <c r="P417" s="194"/>
      <c r="Q417" s="194"/>
      <c r="R417" s="194"/>
      <c r="S417" s="58">
        <f>(Table4[[#This Row],[سعر يومية السائق]]*Table4[[#This Row],[عدد الدورات ]])-SUM(Table4[[#This Row],[سلف ]:[خصم ]])+Table4[[#This Row],[اضافي ]]</f>
        <v>1650</v>
      </c>
      <c r="U417" s="58">
        <f>Table4[[#This Row],[ سعر اليومية ]]*Table4[[#This Row],[عدد الدورات ]]-Table4[[#This Row],[سعر يومية السائق]]*L417</f>
        <v>399</v>
      </c>
      <c r="V417" s="58">
        <f>U417-Table4[[#This Row],[W/H  3%]]</f>
        <v>337.53</v>
      </c>
      <c r="W417" s="66" t="str">
        <f>Table4[[#This Row],[اليوم]]&amp;Table4[[#This Row],[الشهر ]]&amp;Table4[[#This Row],[العام]]</f>
        <v>652026</v>
      </c>
      <c r="X417" s="66" t="s">
        <v>304</v>
      </c>
    </row>
    <row r="418" spans="1:24" x14ac:dyDescent="0.3">
      <c r="A418" s="62">
        <v>6</v>
      </c>
      <c r="B418" s="62">
        <v>5</v>
      </c>
      <c r="C418" s="62">
        <v>2026</v>
      </c>
      <c r="D418" s="41" t="str">
        <f t="shared" si="37"/>
        <v>محمد جمال القناطر لوجستيكاابورواش سوزوكي</v>
      </c>
      <c r="E418" s="4">
        <v>4013</v>
      </c>
      <c r="F418" s="41" t="str">
        <f>VLOOKUP(E418,mapping!C:J,2,FALSE)</f>
        <v xml:space="preserve">محمد جمال </v>
      </c>
      <c r="G418" s="41" t="str">
        <f>IFERROR(VLOOKUP(F418,mapping!$D$3:$J$200,2,FALSE),0)</f>
        <v xml:space="preserve">القناطر </v>
      </c>
      <c r="H418" s="41" t="str">
        <f>IFERROR(VLOOKUP(F418,mapping!$D$3:$J$200,3,FALSE),0)</f>
        <v>لوجستيكا</v>
      </c>
      <c r="I418" s="41" t="str">
        <f>IFERROR(VLOOKUP(F418,mapping!$D$3:$J$200,4,FALSE),0)</f>
        <v xml:space="preserve">ابورواش </v>
      </c>
      <c r="J418" s="41" t="str">
        <f>IFERROR(VLOOKUP(F418,mapping!$D$3:$J$200,5,FALSE),0)</f>
        <v>سوزوكي</v>
      </c>
      <c r="K418" s="63">
        <f>IF(W418=mapping!$N$1,IFERROR(VLOOKUP(Table4[[#This Row],[Column1]],mapping!A:L,11,FALSE),0),IF(W418&gt;mapping!$N$1,IFERROR(VLOOKUP(Table4[[#This Row],[Column1]],mapping!A:L,11,FALSE),0),))</f>
        <v>1536</v>
      </c>
      <c r="L418" s="139">
        <v>1</v>
      </c>
      <c r="M418" s="60">
        <f>IF(W418=mapping!$N$1,IFERROR(VLOOKUP(Table4[[#This Row],[Column1]],mapping!A:L,12,FALSE),0),IF(W418&gt;mapping!$N$1,IFERROR(VLOOKUP(Table4[[#This Row],[Column1]],mapping!A:L,12,FALSE),0),0))</f>
        <v>1000</v>
      </c>
      <c r="N418" s="58">
        <f>Table4[[#This Row],[ سعر اليومية ]]*3%*Table4[[#This Row],[عدد الدورات ]]</f>
        <v>46.08</v>
      </c>
      <c r="O418" s="56">
        <f>Table4[[#This Row],[ سعر اليومية ]]*Table4[[#This Row],[عدد الدورات ]]-N418</f>
        <v>1489.92</v>
      </c>
      <c r="P418" s="194"/>
      <c r="Q418" s="194"/>
      <c r="R418" s="194"/>
      <c r="S418" s="58">
        <f>(Table4[[#This Row],[سعر يومية السائق]]*Table4[[#This Row],[عدد الدورات ]])-SUM(Table4[[#This Row],[سلف ]:[خصم ]])+Table4[[#This Row],[اضافي ]]</f>
        <v>1000</v>
      </c>
      <c r="U418" s="58">
        <f>Table4[[#This Row],[ سعر اليومية ]]*Table4[[#This Row],[عدد الدورات ]]-Table4[[#This Row],[سعر يومية السائق]]*L418</f>
        <v>536</v>
      </c>
      <c r="V418" s="58">
        <f>U418-Table4[[#This Row],[W/H  3%]]</f>
        <v>489.92</v>
      </c>
      <c r="W418" s="66" t="str">
        <f>Table4[[#This Row],[اليوم]]&amp;Table4[[#This Row],[الشهر ]]&amp;Table4[[#This Row],[العام]]</f>
        <v>652026</v>
      </c>
      <c r="X418" s="66" t="s">
        <v>304</v>
      </c>
    </row>
    <row r="419" spans="1:24" x14ac:dyDescent="0.3">
      <c r="A419" s="62">
        <v>6</v>
      </c>
      <c r="B419" s="62">
        <v>5</v>
      </c>
      <c r="C419" s="62">
        <v>2026</v>
      </c>
      <c r="D419" s="41" t="str">
        <f t="shared" si="37"/>
        <v xml:space="preserve">محمد عزمي حدائق اكتوبر لوجستيكااكتوبر هاي اس </v>
      </c>
      <c r="E419" s="4">
        <v>4005</v>
      </c>
      <c r="F419" s="41" t="str">
        <f>VLOOKUP(E419,mapping!C:J,2,FALSE)</f>
        <v xml:space="preserve">محمد عزمي </v>
      </c>
      <c r="G419" s="41" t="str">
        <f>IFERROR(VLOOKUP(F419,mapping!$D$3:$J$200,2,FALSE),0)</f>
        <v xml:space="preserve">حدائق اكتوبر </v>
      </c>
      <c r="H419" s="41" t="str">
        <f>IFERROR(VLOOKUP(F419,mapping!$D$3:$J$200,3,FALSE),0)</f>
        <v>لوجستيكا</v>
      </c>
      <c r="I419" s="41" t="str">
        <f>IFERROR(VLOOKUP(F419,mapping!$D$3:$J$200,4,FALSE),0)</f>
        <v xml:space="preserve">اكتوبر </v>
      </c>
      <c r="J419" s="41" t="str">
        <f>IFERROR(VLOOKUP(F419,mapping!$D$3:$J$200,5,FALSE),0)</f>
        <v xml:space="preserve">هاي اس </v>
      </c>
      <c r="K419" s="63">
        <f>IF(W419=mapping!$N$1,IFERROR(VLOOKUP(Table4[[#This Row],[Column1]],mapping!A:L,11,FALSE),0),IF(W419&gt;mapping!$N$1,IFERROR(VLOOKUP(Table4[[#This Row],[Column1]],mapping!A:L,11,FALSE),0),))</f>
        <v>1903</v>
      </c>
      <c r="L419" s="139">
        <v>1</v>
      </c>
      <c r="M419" s="60">
        <f>IF(W419=mapping!$N$1,IFERROR(VLOOKUP(Table4[[#This Row],[Column1]],mapping!A:L,12,FALSE),0),IF(W419&gt;mapping!$N$1,IFERROR(VLOOKUP(Table4[[#This Row],[Column1]],mapping!A:L,12,FALSE),0),0))</f>
        <v>1600</v>
      </c>
      <c r="N419" s="58">
        <f>Table4[[#This Row],[ سعر اليومية ]]*3%*Table4[[#This Row],[عدد الدورات ]]</f>
        <v>57.089999999999996</v>
      </c>
      <c r="O419" s="56">
        <f>Table4[[#This Row],[ سعر اليومية ]]*Table4[[#This Row],[عدد الدورات ]]-N419</f>
        <v>1845.91</v>
      </c>
      <c r="P419" s="194"/>
      <c r="Q419" s="194"/>
      <c r="R419" s="194"/>
      <c r="S419" s="58">
        <f>(Table4[[#This Row],[سعر يومية السائق]]*Table4[[#This Row],[عدد الدورات ]])-SUM(Table4[[#This Row],[سلف ]:[خصم ]])+Table4[[#This Row],[اضافي ]]</f>
        <v>1600</v>
      </c>
      <c r="U419" s="58">
        <f>Table4[[#This Row],[ سعر اليومية ]]*Table4[[#This Row],[عدد الدورات ]]-Table4[[#This Row],[سعر يومية السائق]]*L419</f>
        <v>303</v>
      </c>
      <c r="V419" s="58">
        <f>U419-Table4[[#This Row],[W/H  3%]]</f>
        <v>245.91</v>
      </c>
      <c r="W419" s="66" t="str">
        <f>Table4[[#This Row],[اليوم]]&amp;Table4[[#This Row],[الشهر ]]&amp;Table4[[#This Row],[العام]]</f>
        <v>652026</v>
      </c>
      <c r="X419" s="66" t="s">
        <v>304</v>
      </c>
    </row>
    <row r="420" spans="1:24" x14ac:dyDescent="0.3">
      <c r="A420" s="62">
        <v>6</v>
      </c>
      <c r="B420" s="62">
        <v>5</v>
      </c>
      <c r="C420" s="62">
        <v>2026</v>
      </c>
      <c r="D420" s="41" t="str">
        <f t="shared" si="37"/>
        <v xml:space="preserve">سعيد كمال م.نصر لوجستيكااكتوبر هاي اس </v>
      </c>
      <c r="E420" s="4">
        <v>4008</v>
      </c>
      <c r="F420" s="41" t="str">
        <f>VLOOKUP(E420,mapping!C:J,2,FALSE)</f>
        <v xml:space="preserve">سعيد كمال </v>
      </c>
      <c r="G420" s="41" t="str">
        <f>IFERROR(VLOOKUP(F420,mapping!$D$3:$J$200,2,FALSE),0)</f>
        <v xml:space="preserve">م.نصر </v>
      </c>
      <c r="H420" s="41" t="str">
        <f>IFERROR(VLOOKUP(F420,mapping!$D$3:$J$200,3,FALSE),0)</f>
        <v>لوجستيكا</v>
      </c>
      <c r="I420" s="41" t="str">
        <f>IFERROR(VLOOKUP(F420,mapping!$D$3:$J$200,4,FALSE),0)</f>
        <v xml:space="preserve">اكتوبر </v>
      </c>
      <c r="J420" s="41" t="str">
        <f>IFERROR(VLOOKUP(F420,mapping!$D$3:$J$200,5,FALSE),0)</f>
        <v xml:space="preserve">هاي اس </v>
      </c>
      <c r="K420" s="63">
        <f>IF(W420=mapping!$N$1,IFERROR(VLOOKUP(Table4[[#This Row],[Column1]],mapping!A:L,11,FALSE),0),IF(W420&gt;mapping!$N$1,IFERROR(VLOOKUP(Table4[[#This Row],[Column1]],mapping!A:L,11,FALSE),0),))</f>
        <v>3367</v>
      </c>
      <c r="L420" s="139">
        <v>1</v>
      </c>
      <c r="M420" s="60">
        <f>IF(W420=mapping!$N$1,IFERROR(VLOOKUP(Table4[[#This Row],[Column1]],mapping!A:L,12,FALSE),0),IF(W420&gt;mapping!$N$1,IFERROR(VLOOKUP(Table4[[#This Row],[Column1]],mapping!A:L,12,FALSE),0),0))</f>
        <v>2600</v>
      </c>
      <c r="N420" s="58">
        <f>Table4[[#This Row],[ سعر اليومية ]]*3%*Table4[[#This Row],[عدد الدورات ]]</f>
        <v>101.00999999999999</v>
      </c>
      <c r="O420" s="56">
        <f>Table4[[#This Row],[ سعر اليومية ]]*Table4[[#This Row],[عدد الدورات ]]-N420</f>
        <v>3265.99</v>
      </c>
      <c r="P420" s="194"/>
      <c r="Q420" s="194"/>
      <c r="R420" s="194"/>
      <c r="S420" s="58">
        <f>(Table4[[#This Row],[سعر يومية السائق]]*Table4[[#This Row],[عدد الدورات ]])-SUM(Table4[[#This Row],[سلف ]:[خصم ]])+Table4[[#This Row],[اضافي ]]</f>
        <v>2600</v>
      </c>
      <c r="U420" s="58">
        <f>Table4[[#This Row],[ سعر اليومية ]]*Table4[[#This Row],[عدد الدورات ]]-Table4[[#This Row],[سعر يومية السائق]]*L420</f>
        <v>767</v>
      </c>
      <c r="V420" s="58">
        <f>U420-Table4[[#This Row],[W/H  3%]]</f>
        <v>665.99</v>
      </c>
      <c r="W420" s="66" t="str">
        <f>Table4[[#This Row],[اليوم]]&amp;Table4[[#This Row],[الشهر ]]&amp;Table4[[#This Row],[العام]]</f>
        <v>652026</v>
      </c>
      <c r="X420" s="66" t="s">
        <v>304</v>
      </c>
    </row>
    <row r="421" spans="1:24" x14ac:dyDescent="0.3">
      <c r="A421" s="62">
        <v>6</v>
      </c>
      <c r="B421" s="62">
        <v>5</v>
      </c>
      <c r="C421" s="62">
        <v>2026</v>
      </c>
      <c r="D421" s="41" t="str">
        <f t="shared" si="37"/>
        <v>عماد النجار1المرج 2ورديةسعوديالمخاذناتوبيس 28</v>
      </c>
      <c r="E421" s="4">
        <v>5000</v>
      </c>
      <c r="F421" s="41" t="str">
        <f>VLOOKUP(E421,mapping!C:J,2,FALSE)</f>
        <v>عماد النجار1</v>
      </c>
      <c r="G421" s="41" t="str">
        <f>IFERROR(VLOOKUP(F421,mapping!$D$3:$J$200,2,FALSE),0)</f>
        <v>المرج 2وردية</v>
      </c>
      <c r="H421" s="41" t="str">
        <f>IFERROR(VLOOKUP(F421,mapping!$D$3:$J$200,3,FALSE),0)</f>
        <v>سعودي</v>
      </c>
      <c r="I421" s="41" t="str">
        <f>IFERROR(VLOOKUP(F421,mapping!$D$3:$J$200,4,FALSE),0)</f>
        <v>المخاذن</v>
      </c>
      <c r="J421" s="41" t="str">
        <f>IFERROR(VLOOKUP(F421,mapping!$D$3:$J$200,5,FALSE),0)</f>
        <v>اتوبيس 28</v>
      </c>
      <c r="K421" s="63">
        <f>IF(W421=mapping!$N$1,IFERROR(VLOOKUP(Table4[[#This Row],[Column1]],mapping!A:L,11,FALSE),0),IF(W421&gt;mapping!$N$1,IFERROR(VLOOKUP(Table4[[#This Row],[Column1]],mapping!A:L,11,FALSE),0),))</f>
        <v>4119</v>
      </c>
      <c r="L421" s="139">
        <v>1</v>
      </c>
      <c r="M421" s="60">
        <f>IF(W421=mapping!$N$1,IFERROR(VLOOKUP(Table4[[#This Row],[Column1]],mapping!A:L,12,FALSE),0),IF(W421&gt;mapping!$N$1,IFERROR(VLOOKUP(Table4[[#This Row],[Column1]],mapping!A:L,12,FALSE),0),0))</f>
        <v>4800</v>
      </c>
      <c r="N421" s="58">
        <f>Table4[[#This Row],[ سعر اليومية ]]*3%*Table4[[#This Row],[عدد الدورات ]]</f>
        <v>123.57</v>
      </c>
      <c r="O421" s="56">
        <f>Table4[[#This Row],[ سعر اليومية ]]*Table4[[#This Row],[عدد الدورات ]]-N421</f>
        <v>3995.43</v>
      </c>
      <c r="P421" s="194"/>
      <c r="Q421" s="194"/>
      <c r="R421" s="194"/>
      <c r="S421" s="58">
        <f>(Table4[[#This Row],[سعر يومية السائق]]*Table4[[#This Row],[عدد الدورات ]])-SUM(Table4[[#This Row],[سلف ]:[خصم ]])+Table4[[#This Row],[اضافي ]]</f>
        <v>4800</v>
      </c>
      <c r="U421" s="58">
        <f>Table4[[#This Row],[ سعر اليومية ]]*Table4[[#This Row],[عدد الدورات ]]-Table4[[#This Row],[سعر يومية السائق]]*L421</f>
        <v>-681</v>
      </c>
      <c r="V421" s="58">
        <f>U421-Table4[[#This Row],[W/H  3%]]</f>
        <v>-804.56999999999994</v>
      </c>
      <c r="W421" s="66" t="str">
        <f>Table4[[#This Row],[اليوم]]&amp;Table4[[#This Row],[الشهر ]]&amp;Table4[[#This Row],[العام]]</f>
        <v>652026</v>
      </c>
      <c r="X421" s="66" t="s">
        <v>304</v>
      </c>
    </row>
    <row r="422" spans="1:24" x14ac:dyDescent="0.3">
      <c r="A422" s="62">
        <v>6</v>
      </c>
      <c r="B422" s="62">
        <v>5</v>
      </c>
      <c r="C422" s="62">
        <v>2026</v>
      </c>
      <c r="D422" s="41" t="str">
        <f t="shared" si="37"/>
        <v>عماد النجار2المؤسسة 2ورديةسعوديالمخاذناتوبيس 28</v>
      </c>
      <c r="E422" s="4">
        <v>5001</v>
      </c>
      <c r="F422" s="41" t="str">
        <f>VLOOKUP(E422,mapping!C:J,2,FALSE)</f>
        <v>عماد النجار2</v>
      </c>
      <c r="G422" s="41" t="str">
        <f>IFERROR(VLOOKUP(F422,mapping!$D$3:$J$200,2,FALSE),0)</f>
        <v>المؤسسة 2وردية</v>
      </c>
      <c r="H422" s="41" t="str">
        <f>IFERROR(VLOOKUP(F422,mapping!$D$3:$J$200,3,FALSE),0)</f>
        <v>سعودي</v>
      </c>
      <c r="I422" s="41" t="str">
        <f>IFERROR(VLOOKUP(F422,mapping!$D$3:$J$200,4,FALSE),0)</f>
        <v>المخاذن</v>
      </c>
      <c r="J422" s="41" t="str">
        <f>IFERROR(VLOOKUP(F422,mapping!$D$3:$J$200,5,FALSE),0)</f>
        <v>اتوبيس 28</v>
      </c>
      <c r="K422" s="63">
        <f>IF(W422=mapping!$N$1,IFERROR(VLOOKUP(Table4[[#This Row],[Column1]],mapping!A:L,11,FALSE),0),IF(W422&gt;mapping!$N$1,IFERROR(VLOOKUP(Table4[[#This Row],[Column1]],mapping!A:L,11,FALSE),0),))</f>
        <v>3884</v>
      </c>
      <c r="L422" s="139">
        <v>1</v>
      </c>
      <c r="M422" s="60">
        <f>IF(W422=mapping!$N$1,IFERROR(VLOOKUP(Table4[[#This Row],[Column1]],mapping!A:L,12,FALSE),0),IF(W422&gt;mapping!$N$1,IFERROR(VLOOKUP(Table4[[#This Row],[Column1]],mapping!A:L,12,FALSE),0),0))</f>
        <v>4500</v>
      </c>
      <c r="N422" s="58">
        <f>Table4[[#This Row],[ سعر اليومية ]]*3%*Table4[[#This Row],[عدد الدورات ]]</f>
        <v>116.52</v>
      </c>
      <c r="O422" s="56">
        <f>Table4[[#This Row],[ سعر اليومية ]]*Table4[[#This Row],[عدد الدورات ]]-N422</f>
        <v>3767.48</v>
      </c>
      <c r="P422" s="194"/>
      <c r="Q422" s="194"/>
      <c r="R422" s="194"/>
      <c r="S422" s="58">
        <f>(Table4[[#This Row],[سعر يومية السائق]]*Table4[[#This Row],[عدد الدورات ]])-SUM(Table4[[#This Row],[سلف ]:[خصم ]])+Table4[[#This Row],[اضافي ]]</f>
        <v>4500</v>
      </c>
      <c r="U422" s="58">
        <f>Table4[[#This Row],[ سعر اليومية ]]*Table4[[#This Row],[عدد الدورات ]]-Table4[[#This Row],[سعر يومية السائق]]*L422</f>
        <v>-616</v>
      </c>
      <c r="V422" s="58">
        <f>U422-Table4[[#This Row],[W/H  3%]]</f>
        <v>-732.52</v>
      </c>
      <c r="W422" s="66" t="str">
        <f>Table4[[#This Row],[اليوم]]&amp;Table4[[#This Row],[الشهر ]]&amp;Table4[[#This Row],[العام]]</f>
        <v>652026</v>
      </c>
      <c r="X422" s="66" t="s">
        <v>304</v>
      </c>
    </row>
    <row r="423" spans="1:24" x14ac:dyDescent="0.3">
      <c r="A423" s="62">
        <v>6</v>
      </c>
      <c r="B423" s="62">
        <v>5</v>
      </c>
      <c r="C423" s="62">
        <v>2026</v>
      </c>
      <c r="D423" s="41" t="str">
        <f t="shared" si="37"/>
        <v>عماد النجار 3الدائري 1ورديةسعوديالمخاذناتوبيس 28</v>
      </c>
      <c r="E423" s="4">
        <v>5002</v>
      </c>
      <c r="F423" s="41" t="str">
        <f>VLOOKUP(E423,mapping!C:J,2,FALSE)</f>
        <v>عماد النجار 3</v>
      </c>
      <c r="G423" s="41" t="str">
        <f>IFERROR(VLOOKUP(F423,mapping!$D$3:$J$200,2,FALSE),0)</f>
        <v>الدائري 1وردية</v>
      </c>
      <c r="H423" s="41" t="str">
        <f>IFERROR(VLOOKUP(F423,mapping!$D$3:$J$200,3,FALSE),0)</f>
        <v>سعودي</v>
      </c>
      <c r="I423" s="41" t="str">
        <f>IFERROR(VLOOKUP(F423,mapping!$D$3:$J$200,4,FALSE),0)</f>
        <v>المخاذن</v>
      </c>
      <c r="J423" s="41" t="str">
        <f>IFERROR(VLOOKUP(F423,mapping!$D$3:$J$200,5,FALSE),0)</f>
        <v>اتوبيس 28</v>
      </c>
      <c r="K423" s="63">
        <f>IF(W423=mapping!$N$1,IFERROR(VLOOKUP(Table4[[#This Row],[Column1]],mapping!A:L,11,FALSE),0),IF(W423&gt;mapping!$N$1,IFERROR(VLOOKUP(Table4[[#This Row],[Column1]],mapping!A:L,11,FALSE),0),))</f>
        <v>2448</v>
      </c>
      <c r="L423" s="139">
        <v>1</v>
      </c>
      <c r="M423" s="60">
        <f>IF(W423=mapping!$N$1,IFERROR(VLOOKUP(Table4[[#This Row],[Column1]],mapping!A:L,12,FALSE),0),IF(W423&gt;mapping!$N$1,IFERROR(VLOOKUP(Table4[[#This Row],[Column1]],mapping!A:L,12,FALSE),0),0))</f>
        <v>2500</v>
      </c>
      <c r="N423" s="58">
        <f>Table4[[#This Row],[ سعر اليومية ]]*3%*Table4[[#This Row],[عدد الدورات ]]</f>
        <v>73.44</v>
      </c>
      <c r="O423" s="56">
        <f>Table4[[#This Row],[ سعر اليومية ]]*Table4[[#This Row],[عدد الدورات ]]-N423</f>
        <v>2374.56</v>
      </c>
      <c r="P423" s="194"/>
      <c r="Q423" s="194"/>
      <c r="R423" s="194"/>
      <c r="S423" s="58">
        <f>(Table4[[#This Row],[سعر يومية السائق]]*Table4[[#This Row],[عدد الدورات ]])-SUM(Table4[[#This Row],[سلف ]:[خصم ]])+Table4[[#This Row],[اضافي ]]</f>
        <v>2500</v>
      </c>
      <c r="U423" s="58">
        <f>Table4[[#This Row],[ سعر اليومية ]]*Table4[[#This Row],[عدد الدورات ]]-Table4[[#This Row],[سعر يومية السائق]]*L423</f>
        <v>-52</v>
      </c>
      <c r="V423" s="58">
        <f>U423-Table4[[#This Row],[W/H  3%]]</f>
        <v>-125.44</v>
      </c>
      <c r="W423" s="66" t="str">
        <f>Table4[[#This Row],[اليوم]]&amp;Table4[[#This Row],[الشهر ]]&amp;Table4[[#This Row],[العام]]</f>
        <v>652026</v>
      </c>
      <c r="X423" s="66" t="s">
        <v>304</v>
      </c>
    </row>
    <row r="424" spans="1:24" x14ac:dyDescent="0.3">
      <c r="A424" s="62">
        <v>6</v>
      </c>
      <c r="B424" s="62">
        <v>5</v>
      </c>
      <c r="C424" s="62">
        <v>2026</v>
      </c>
      <c r="D424" s="41" t="str">
        <f t="shared" si="37"/>
        <v>عبد الرحمن1الهرم سعوديدريماتوبيس 28</v>
      </c>
      <c r="E424" s="4">
        <v>5003</v>
      </c>
      <c r="F424" s="41" t="str">
        <f>VLOOKUP(E424,mapping!C:J,2,FALSE)</f>
        <v>عبد الرحمن1</v>
      </c>
      <c r="G424" s="41" t="str">
        <f>IFERROR(VLOOKUP(F424,mapping!$D$3:$J$200,2,FALSE),0)</f>
        <v xml:space="preserve">الهرم </v>
      </c>
      <c r="H424" s="41" t="str">
        <f>IFERROR(VLOOKUP(F424,mapping!$D$3:$J$200,3,FALSE),0)</f>
        <v>سعودي</v>
      </c>
      <c r="I424" s="41" t="str">
        <f>IFERROR(VLOOKUP(F424,mapping!$D$3:$J$200,4,FALSE),0)</f>
        <v>دريم</v>
      </c>
      <c r="J424" s="41" t="str">
        <f>IFERROR(VLOOKUP(F424,mapping!$D$3:$J$200,5,FALSE),0)</f>
        <v>اتوبيس 28</v>
      </c>
      <c r="K424" s="63">
        <f>IF(W424=mapping!$N$1,IFERROR(VLOOKUP(Table4[[#This Row],[Column1]],mapping!A:L,11,FALSE),0),IF(W424&gt;mapping!$N$1,IFERROR(VLOOKUP(Table4[[#This Row],[Column1]],mapping!A:L,11,FALSE),0),))</f>
        <v>994</v>
      </c>
      <c r="L424" s="139">
        <v>1</v>
      </c>
      <c r="M424" s="60">
        <f>IF(W424=mapping!$N$1,IFERROR(VLOOKUP(Table4[[#This Row],[Column1]],mapping!A:L,12,FALSE),0),IF(W424&gt;mapping!$N$1,IFERROR(VLOOKUP(Table4[[#This Row],[Column1]],mapping!A:L,12,FALSE),0),0))</f>
        <v>850</v>
      </c>
      <c r="N424" s="58">
        <f>Table4[[#This Row],[ سعر اليومية ]]*3%*Table4[[#This Row],[عدد الدورات ]]</f>
        <v>29.82</v>
      </c>
      <c r="O424" s="56">
        <f>Table4[[#This Row],[ سعر اليومية ]]*Table4[[#This Row],[عدد الدورات ]]-N424</f>
        <v>964.18</v>
      </c>
      <c r="P424" s="194"/>
      <c r="Q424" s="194"/>
      <c r="R424" s="194"/>
      <c r="S424" s="58">
        <f>(Table4[[#This Row],[سعر يومية السائق]]*Table4[[#This Row],[عدد الدورات ]])-SUM(Table4[[#This Row],[سلف ]:[خصم ]])+Table4[[#This Row],[اضافي ]]</f>
        <v>850</v>
      </c>
      <c r="U424" s="58">
        <f>Table4[[#This Row],[ سعر اليومية ]]*Table4[[#This Row],[عدد الدورات ]]-Table4[[#This Row],[سعر يومية السائق]]*L424</f>
        <v>144</v>
      </c>
      <c r="V424" s="58">
        <f>U424-Table4[[#This Row],[W/H  3%]]</f>
        <v>114.18</v>
      </c>
      <c r="W424" s="66" t="str">
        <f>Table4[[#This Row],[اليوم]]&amp;Table4[[#This Row],[الشهر ]]&amp;Table4[[#This Row],[العام]]</f>
        <v>652026</v>
      </c>
      <c r="X424" s="66" t="s">
        <v>304</v>
      </c>
    </row>
    <row r="425" spans="1:24" x14ac:dyDescent="0.3">
      <c r="A425" s="62">
        <v>6</v>
      </c>
      <c r="B425" s="62">
        <v>5</v>
      </c>
      <c r="C425" s="62">
        <v>2026</v>
      </c>
      <c r="D425" s="41" t="str">
        <f t="shared" si="37"/>
        <v>عبد الرحمن2المؤسسةسعوديدريماتوبيس 28</v>
      </c>
      <c r="E425" s="4">
        <v>5004</v>
      </c>
      <c r="F425" s="41" t="str">
        <f>VLOOKUP(E425,mapping!C:J,2,FALSE)</f>
        <v>عبد الرحمن2</v>
      </c>
      <c r="G425" s="41" t="str">
        <f>IFERROR(VLOOKUP(F425,mapping!$D$3:$J$200,2,FALSE),0)</f>
        <v>المؤسسة</v>
      </c>
      <c r="H425" s="41" t="str">
        <f>IFERROR(VLOOKUP(F425,mapping!$D$3:$J$200,3,FALSE),0)</f>
        <v>سعودي</v>
      </c>
      <c r="I425" s="41" t="str">
        <f>IFERROR(VLOOKUP(F425,mapping!$D$3:$J$200,4,FALSE),0)</f>
        <v>دريم</v>
      </c>
      <c r="J425" s="41" t="str">
        <f>IFERROR(VLOOKUP(F425,mapping!$D$3:$J$200,5,FALSE),0)</f>
        <v>اتوبيس 28</v>
      </c>
      <c r="K425" s="63">
        <f>IF(W425=mapping!$N$1,IFERROR(VLOOKUP(Table4[[#This Row],[Column1]],mapping!A:L,11,FALSE),0),IF(W425&gt;mapping!$N$1,IFERROR(VLOOKUP(Table4[[#This Row],[Column1]],mapping!A:L,11,FALSE),0),))</f>
        <v>994</v>
      </c>
      <c r="L425" s="139">
        <v>1</v>
      </c>
      <c r="M425" s="60">
        <f>IF(W425=mapping!$N$1,IFERROR(VLOOKUP(Table4[[#This Row],[Column1]],mapping!A:L,12,FALSE),0),IF(W425&gt;mapping!$N$1,IFERROR(VLOOKUP(Table4[[#This Row],[Column1]],mapping!A:L,12,FALSE),0),0))</f>
        <v>850</v>
      </c>
      <c r="N425" s="58">
        <f>Table4[[#This Row],[ سعر اليومية ]]*3%*Table4[[#This Row],[عدد الدورات ]]</f>
        <v>29.82</v>
      </c>
      <c r="O425" s="56">
        <f>Table4[[#This Row],[ سعر اليومية ]]*Table4[[#This Row],[عدد الدورات ]]-N425</f>
        <v>964.18</v>
      </c>
      <c r="P425" s="194"/>
      <c r="Q425" s="194"/>
      <c r="R425" s="194"/>
      <c r="S425" s="58">
        <f>(Table4[[#This Row],[سعر يومية السائق]]*Table4[[#This Row],[عدد الدورات ]])-SUM(Table4[[#This Row],[سلف ]:[خصم ]])+Table4[[#This Row],[اضافي ]]</f>
        <v>850</v>
      </c>
      <c r="U425" s="58">
        <f>Table4[[#This Row],[ سعر اليومية ]]*Table4[[#This Row],[عدد الدورات ]]-Table4[[#This Row],[سعر يومية السائق]]*L425</f>
        <v>144</v>
      </c>
      <c r="V425" s="58">
        <f>U425-Table4[[#This Row],[W/H  3%]]</f>
        <v>114.18</v>
      </c>
      <c r="W425" s="66" t="str">
        <f>Table4[[#This Row],[اليوم]]&amp;Table4[[#This Row],[الشهر ]]&amp;Table4[[#This Row],[العام]]</f>
        <v>652026</v>
      </c>
      <c r="X425" s="66" t="s">
        <v>304</v>
      </c>
    </row>
    <row r="426" spans="1:24" x14ac:dyDescent="0.3">
      <c r="A426" s="62">
        <v>6</v>
      </c>
      <c r="B426" s="62">
        <v>5</v>
      </c>
      <c r="C426" s="62">
        <v>2026</v>
      </c>
      <c r="D426" s="41" t="str">
        <f t="shared" si="37"/>
        <v>فرج 1حلوانسعوديهايد باركاتوبيس 28</v>
      </c>
      <c r="E426" s="4">
        <v>5005</v>
      </c>
      <c r="F426" s="41" t="str">
        <f>VLOOKUP(E426,mapping!C:J,2,FALSE)</f>
        <v>فرج 1</v>
      </c>
      <c r="G426" s="41" t="str">
        <f>IFERROR(VLOOKUP(F426,mapping!$D$3:$J$200,2,FALSE),0)</f>
        <v>حلوان</v>
      </c>
      <c r="H426" s="41" t="str">
        <f>IFERROR(VLOOKUP(F426,mapping!$D$3:$J$200,3,FALSE),0)</f>
        <v>سعودي</v>
      </c>
      <c r="I426" s="41" t="str">
        <f>IFERROR(VLOOKUP(F426,mapping!$D$3:$J$200,4,FALSE),0)</f>
        <v>هايد بارك</v>
      </c>
      <c r="J426" s="41" t="str">
        <f>IFERROR(VLOOKUP(F426,mapping!$D$3:$J$200,5,FALSE),0)</f>
        <v>اتوبيس 28</v>
      </c>
      <c r="K426" s="63">
        <f>IF(W426=mapping!$N$1,IFERROR(VLOOKUP(Table4[[#This Row],[Column1]],mapping!A:L,11,FALSE),0),IF(W426&gt;mapping!$N$1,IFERROR(VLOOKUP(Table4[[#This Row],[Column1]],mapping!A:L,11,FALSE),0),))</f>
        <v>4634</v>
      </c>
      <c r="L426" s="139">
        <v>1</v>
      </c>
      <c r="M426" s="60">
        <f>IF(W426=mapping!$N$1,IFERROR(VLOOKUP(Table4[[#This Row],[Column1]],mapping!A:L,12,FALSE),0),IF(W426&gt;mapping!$N$1,IFERROR(VLOOKUP(Table4[[#This Row],[Column1]],mapping!A:L,12,FALSE),0),0))</f>
        <v>3750</v>
      </c>
      <c r="N426" s="58">
        <f>Table4[[#This Row],[ سعر اليومية ]]*3%*Table4[[#This Row],[عدد الدورات ]]</f>
        <v>139.01999999999998</v>
      </c>
      <c r="O426" s="56">
        <f>Table4[[#This Row],[ سعر اليومية ]]*Table4[[#This Row],[عدد الدورات ]]-N426</f>
        <v>4494.9799999999996</v>
      </c>
      <c r="P426" s="194"/>
      <c r="Q426" s="194"/>
      <c r="R426" s="194"/>
      <c r="S426" s="58">
        <f>(Table4[[#This Row],[سعر يومية السائق]]*Table4[[#This Row],[عدد الدورات ]])-SUM(Table4[[#This Row],[سلف ]:[خصم ]])+Table4[[#This Row],[اضافي ]]</f>
        <v>3750</v>
      </c>
      <c r="U426" s="58">
        <f>Table4[[#This Row],[ سعر اليومية ]]*Table4[[#This Row],[عدد الدورات ]]-Table4[[#This Row],[سعر يومية السائق]]*L426</f>
        <v>884</v>
      </c>
      <c r="V426" s="58">
        <f>U426-Table4[[#This Row],[W/H  3%]]</f>
        <v>744.98</v>
      </c>
      <c r="W426" s="66" t="str">
        <f>Table4[[#This Row],[اليوم]]&amp;Table4[[#This Row],[الشهر ]]&amp;Table4[[#This Row],[العام]]</f>
        <v>652026</v>
      </c>
      <c r="X426" s="66" t="s">
        <v>304</v>
      </c>
    </row>
    <row r="427" spans="1:24" x14ac:dyDescent="0.3">
      <c r="A427" s="62">
        <v>6</v>
      </c>
      <c r="B427" s="62">
        <v>5</v>
      </c>
      <c r="C427" s="62">
        <v>2026</v>
      </c>
      <c r="D427" s="41" t="str">
        <f t="shared" si="37"/>
        <v>فرج 6حلوان مبيتسعوديهايد باركاتوبيس 28</v>
      </c>
      <c r="E427" s="4">
        <v>5029</v>
      </c>
      <c r="F427" s="41" t="str">
        <f>VLOOKUP(E427,mapping!C:J,2,FALSE)</f>
        <v>فرج 6</v>
      </c>
      <c r="G427" s="41" t="str">
        <f>IFERROR(VLOOKUP(F427,mapping!$D$3:$J$200,2,FALSE),0)</f>
        <v>حلوان مبيت</v>
      </c>
      <c r="H427" s="41" t="str">
        <f>IFERROR(VLOOKUP(F427,mapping!$D$3:$J$200,3,FALSE),0)</f>
        <v>سعودي</v>
      </c>
      <c r="I427" s="41" t="str">
        <f>IFERROR(VLOOKUP(F427,mapping!$D$3:$J$200,4,FALSE),0)</f>
        <v>هايد بارك</v>
      </c>
      <c r="J427" s="41" t="str">
        <f>IFERROR(VLOOKUP(F427,mapping!$D$3:$J$200,5,FALSE),0)</f>
        <v>اتوبيس 28</v>
      </c>
      <c r="K427" s="63">
        <f>IF(W427=mapping!$N$1,IFERROR(VLOOKUP(Table4[[#This Row],[Column1]],mapping!A:L,11,FALSE),0),IF(W427&gt;mapping!$N$1,IFERROR(VLOOKUP(Table4[[#This Row],[Column1]],mapping!A:L,11,FALSE),0),))</f>
        <v>1482</v>
      </c>
      <c r="L427" s="139">
        <v>1</v>
      </c>
      <c r="M427" s="60">
        <f>IF(W427=mapping!$N$1,IFERROR(VLOOKUP(Table4[[#This Row],[Column1]],mapping!A:L,12,FALSE),0),IF(W427&gt;mapping!$N$1,IFERROR(VLOOKUP(Table4[[#This Row],[Column1]],mapping!A:L,12,FALSE),0),0))</f>
        <v>750</v>
      </c>
      <c r="N427" s="58">
        <f>Table4[[#This Row],[ سعر اليومية ]]*3%*Table4[[#This Row],[عدد الدورات ]]</f>
        <v>44.46</v>
      </c>
      <c r="O427" s="56">
        <f>Table4[[#This Row],[ سعر اليومية ]]*Table4[[#This Row],[عدد الدورات ]]-N427</f>
        <v>1437.54</v>
      </c>
      <c r="P427" s="194"/>
      <c r="Q427" s="194"/>
      <c r="R427" s="194"/>
      <c r="S427" s="58">
        <f>(Table4[[#This Row],[سعر يومية السائق]]*Table4[[#This Row],[عدد الدورات ]])-SUM(Table4[[#This Row],[سلف ]:[خصم ]])+Table4[[#This Row],[اضافي ]]</f>
        <v>750</v>
      </c>
      <c r="U427" s="58">
        <f>Table4[[#This Row],[ سعر اليومية ]]*Table4[[#This Row],[عدد الدورات ]]-Table4[[#This Row],[سعر يومية السائق]]*L427</f>
        <v>732</v>
      </c>
      <c r="V427" s="58">
        <f>U427-Table4[[#This Row],[W/H  3%]]</f>
        <v>687.54</v>
      </c>
      <c r="W427" s="66" t="str">
        <f>Table4[[#This Row],[اليوم]]&amp;Table4[[#This Row],[الشهر ]]&amp;Table4[[#This Row],[العام]]</f>
        <v>652026</v>
      </c>
      <c r="X427" s="66" t="s">
        <v>304</v>
      </c>
    </row>
    <row r="428" spans="1:24" x14ac:dyDescent="0.3">
      <c r="A428" s="62">
        <v>6</v>
      </c>
      <c r="B428" s="62">
        <v>5</v>
      </c>
      <c r="C428" s="62">
        <v>2026</v>
      </c>
      <c r="D428" s="41" t="str">
        <f t="shared" si="37"/>
        <v>ممدوح كيلاني 3القومية سعوديهايد باركميكروباص صيني</v>
      </c>
      <c r="E428" s="4">
        <v>5006</v>
      </c>
      <c r="F428" s="41" t="str">
        <f>VLOOKUP(E428,mapping!C:J,2,FALSE)</f>
        <v>ممدوح كيلاني 3</v>
      </c>
      <c r="G428" s="41" t="str">
        <f>IFERROR(VLOOKUP(F428,mapping!$D$3:$J$200,2,FALSE),0)</f>
        <v xml:space="preserve">القومية </v>
      </c>
      <c r="H428" s="41" t="str">
        <f>IFERROR(VLOOKUP(F428,mapping!$D$3:$J$200,3,FALSE),0)</f>
        <v>سعودي</v>
      </c>
      <c r="I428" s="41" t="str">
        <f>IFERROR(VLOOKUP(F428,mapping!$D$3:$J$200,4,FALSE),0)</f>
        <v>هايد بارك</v>
      </c>
      <c r="J428" s="41" t="str">
        <f>IFERROR(VLOOKUP(F428,mapping!$D$3:$J$200,5,FALSE),0)</f>
        <v>ميكروباص صيني</v>
      </c>
      <c r="K428" s="63">
        <f>IF(W428=mapping!$N$1,IFERROR(VLOOKUP(Table4[[#This Row],[Column1]],mapping!A:L,11,FALSE),0),IF(W428&gt;mapping!$N$1,IFERROR(VLOOKUP(Table4[[#This Row],[Column1]],mapping!A:L,11,FALSE),0),))</f>
        <v>2965</v>
      </c>
      <c r="L428" s="139">
        <v>1</v>
      </c>
      <c r="M428" s="60">
        <f>IF(W428=mapping!$N$1,IFERROR(VLOOKUP(Table4[[#This Row],[Column1]],mapping!A:L,12,FALSE),0),IF(W428&gt;mapping!$N$1,IFERROR(VLOOKUP(Table4[[#This Row],[Column1]],mapping!A:L,12,FALSE),0),0))</f>
        <v>2500</v>
      </c>
      <c r="N428" s="58">
        <f>Table4[[#This Row],[ سعر اليومية ]]*3%*Table4[[#This Row],[عدد الدورات ]]</f>
        <v>88.95</v>
      </c>
      <c r="O428" s="56">
        <f>Table4[[#This Row],[ سعر اليومية ]]*Table4[[#This Row],[عدد الدورات ]]-N428</f>
        <v>2876.05</v>
      </c>
      <c r="P428" s="194"/>
      <c r="Q428" s="194"/>
      <c r="R428" s="194"/>
      <c r="S428" s="58">
        <f>(Table4[[#This Row],[سعر يومية السائق]]*Table4[[#This Row],[عدد الدورات ]])-SUM(Table4[[#This Row],[سلف ]:[خصم ]])+Table4[[#This Row],[اضافي ]]</f>
        <v>2500</v>
      </c>
      <c r="U428" s="58">
        <f>Table4[[#This Row],[ سعر اليومية ]]*Table4[[#This Row],[عدد الدورات ]]-Table4[[#This Row],[سعر يومية السائق]]*L428</f>
        <v>465</v>
      </c>
      <c r="V428" s="58">
        <f>U428-Table4[[#This Row],[W/H  3%]]</f>
        <v>376.05</v>
      </c>
      <c r="W428" s="66" t="str">
        <f>Table4[[#This Row],[اليوم]]&amp;Table4[[#This Row],[الشهر ]]&amp;Table4[[#This Row],[العام]]</f>
        <v>652026</v>
      </c>
      <c r="X428" s="66" t="s">
        <v>304</v>
      </c>
    </row>
    <row r="429" spans="1:24" x14ac:dyDescent="0.3">
      <c r="A429" s="62">
        <v>6</v>
      </c>
      <c r="B429" s="62">
        <v>5</v>
      </c>
      <c r="C429" s="62">
        <v>2026</v>
      </c>
      <c r="D429" s="41" t="str">
        <f t="shared" si="37"/>
        <v>محمد جمال طوسونالمنيبسعوديهايد باركاتوبيس 28</v>
      </c>
      <c r="E429" s="4">
        <v>5025</v>
      </c>
      <c r="F429" s="41" t="str">
        <f>VLOOKUP(E429,mapping!C:J,2,FALSE)</f>
        <v>محمد جمال طوسون</v>
      </c>
      <c r="G429" s="41" t="str">
        <f>IFERROR(VLOOKUP(F429,mapping!$D$3:$J$200,2,FALSE),0)</f>
        <v>المنيب</v>
      </c>
      <c r="H429" s="41" t="str">
        <f>IFERROR(VLOOKUP(F429,mapping!$D$3:$J$200,3,FALSE),0)</f>
        <v>سعودي</v>
      </c>
      <c r="I429" s="41" t="str">
        <f>IFERROR(VLOOKUP(F429,mapping!$D$3:$J$200,4,FALSE),0)</f>
        <v>هايد بارك</v>
      </c>
      <c r="J429" s="41" t="str">
        <f>IFERROR(VLOOKUP(F429,mapping!$D$3:$J$200,5,FALSE),0)</f>
        <v>اتوبيس 28</v>
      </c>
      <c r="K429" s="63">
        <f>IF(W429=mapping!$N$1,IFERROR(VLOOKUP(Table4[[#This Row],[Column1]],mapping!A:L,11,FALSE),0),IF(W429&gt;mapping!$N$1,IFERROR(VLOOKUP(Table4[[#This Row],[Column1]],mapping!A:L,11,FALSE),0),))</f>
        <v>4634</v>
      </c>
      <c r="L429" s="139">
        <v>1</v>
      </c>
      <c r="M429" s="60">
        <f>IF(W429=mapping!$N$1,IFERROR(VLOOKUP(Table4[[#This Row],[Column1]],mapping!A:L,12,FALSE),0),IF(W429&gt;mapping!$N$1,IFERROR(VLOOKUP(Table4[[#This Row],[Column1]],mapping!A:L,12,FALSE),0),0))</f>
        <v>3800</v>
      </c>
      <c r="N429" s="58">
        <f>Table4[[#This Row],[ سعر اليومية ]]*3%*Table4[[#This Row],[عدد الدورات ]]</f>
        <v>139.01999999999998</v>
      </c>
      <c r="O429" s="56">
        <f>Table4[[#This Row],[ سعر اليومية ]]*Table4[[#This Row],[عدد الدورات ]]-N429</f>
        <v>4494.9799999999996</v>
      </c>
      <c r="P429" s="194"/>
      <c r="Q429" s="194"/>
      <c r="R429" s="194"/>
      <c r="S429" s="58">
        <f>(Table4[[#This Row],[سعر يومية السائق]]*Table4[[#This Row],[عدد الدورات ]])-SUM(Table4[[#This Row],[سلف ]:[خصم ]])+Table4[[#This Row],[اضافي ]]</f>
        <v>3800</v>
      </c>
      <c r="U429" s="58">
        <f>Table4[[#This Row],[ سعر اليومية ]]*Table4[[#This Row],[عدد الدورات ]]-Table4[[#This Row],[سعر يومية السائق]]*L429</f>
        <v>834</v>
      </c>
      <c r="V429" s="58">
        <f>U429-Table4[[#This Row],[W/H  3%]]</f>
        <v>694.98</v>
      </c>
      <c r="W429" s="66" t="str">
        <f>Table4[[#This Row],[اليوم]]&amp;Table4[[#This Row],[الشهر ]]&amp;Table4[[#This Row],[العام]]</f>
        <v>652026</v>
      </c>
      <c r="X429" s="66" t="s">
        <v>304</v>
      </c>
    </row>
    <row r="430" spans="1:24" x14ac:dyDescent="0.3">
      <c r="A430" s="62">
        <v>6</v>
      </c>
      <c r="B430" s="62">
        <v>5</v>
      </c>
      <c r="C430" s="62">
        <v>2026</v>
      </c>
      <c r="D430" s="41" t="str">
        <f t="shared" si="37"/>
        <v>مصطفي رشدي1المنيب 2 ورديةسعوديميفيداميكروباص صيني</v>
      </c>
      <c r="E430" s="4">
        <v>5007</v>
      </c>
      <c r="F430" s="41" t="str">
        <f>VLOOKUP(E430,mapping!C:J,2,FALSE)</f>
        <v>مصطفي رشدي1</v>
      </c>
      <c r="G430" s="41" t="str">
        <f>IFERROR(VLOOKUP(F430,mapping!$D$3:$J$200,2,FALSE),0)</f>
        <v>المنيب 2 وردية</v>
      </c>
      <c r="H430" s="41" t="str">
        <f>IFERROR(VLOOKUP(F430,mapping!$D$3:$J$200,3,FALSE),0)</f>
        <v>سعودي</v>
      </c>
      <c r="I430" s="41" t="str">
        <f>IFERROR(VLOOKUP(F430,mapping!$D$3:$J$200,4,FALSE),0)</f>
        <v>ميفيدا</v>
      </c>
      <c r="J430" s="41" t="str">
        <f>IFERROR(VLOOKUP(F430,mapping!$D$3:$J$200,5,FALSE),0)</f>
        <v>ميكروباص صيني</v>
      </c>
      <c r="K430" s="63">
        <f>IF(W430=mapping!$N$1,IFERROR(VLOOKUP(Table4[[#This Row],[Column1]],mapping!A:L,11,FALSE),0),IF(W430&gt;mapping!$N$1,IFERROR(VLOOKUP(Table4[[#This Row],[Column1]],mapping!A:L,11,FALSE),0),))</f>
        <v>2965</v>
      </c>
      <c r="L430" s="139">
        <v>1</v>
      </c>
      <c r="M430" s="60">
        <f>IF(W430=mapping!$N$1,IFERROR(VLOOKUP(Table4[[#This Row],[Column1]],mapping!A:L,12,FALSE),0),IF(W430&gt;mapping!$N$1,IFERROR(VLOOKUP(Table4[[#This Row],[Column1]],mapping!A:L,12,FALSE),0),0))</f>
        <v>2150</v>
      </c>
      <c r="N430" s="58">
        <f>Table4[[#This Row],[ سعر اليومية ]]*3%*Table4[[#This Row],[عدد الدورات ]]</f>
        <v>88.95</v>
      </c>
      <c r="O430" s="56">
        <f>Table4[[#This Row],[ سعر اليومية ]]*Table4[[#This Row],[عدد الدورات ]]-N430</f>
        <v>2876.05</v>
      </c>
      <c r="P430" s="194"/>
      <c r="Q430" s="194"/>
      <c r="R430" s="194"/>
      <c r="S430" s="58">
        <f>(Table4[[#This Row],[سعر يومية السائق]]*Table4[[#This Row],[عدد الدورات ]])-SUM(Table4[[#This Row],[سلف ]:[خصم ]])+Table4[[#This Row],[اضافي ]]</f>
        <v>2150</v>
      </c>
      <c r="U430" s="58">
        <f>Table4[[#This Row],[ سعر اليومية ]]*Table4[[#This Row],[عدد الدورات ]]-Table4[[#This Row],[سعر يومية السائق]]*L430</f>
        <v>815</v>
      </c>
      <c r="V430" s="58">
        <f>U430-Table4[[#This Row],[W/H  3%]]</f>
        <v>726.05</v>
      </c>
      <c r="W430" s="66" t="str">
        <f>Table4[[#This Row],[اليوم]]&amp;Table4[[#This Row],[الشهر ]]&amp;Table4[[#This Row],[العام]]</f>
        <v>652026</v>
      </c>
      <c r="X430" s="66" t="s">
        <v>304</v>
      </c>
    </row>
    <row r="431" spans="1:24" x14ac:dyDescent="0.3">
      <c r="A431" s="62">
        <v>6</v>
      </c>
      <c r="B431" s="62">
        <v>5</v>
      </c>
      <c r="C431" s="62">
        <v>2026</v>
      </c>
      <c r="D431" s="41" t="str">
        <f t="shared" si="37"/>
        <v>فرج 2حلوان 2 ورديةسعوديميفيداميكروباص صيني</v>
      </c>
      <c r="E431" s="4">
        <v>5009</v>
      </c>
      <c r="F431" s="41" t="str">
        <f>VLOOKUP(E431,mapping!C:J,2,FALSE)</f>
        <v>فرج 2</v>
      </c>
      <c r="G431" s="41" t="str">
        <f>IFERROR(VLOOKUP(F431,mapping!$D$3:$J$200,2,FALSE),0)</f>
        <v>حلوان 2 وردية</v>
      </c>
      <c r="H431" s="41" t="str">
        <f>IFERROR(VLOOKUP(F431,mapping!$D$3:$J$200,3,FALSE),0)</f>
        <v>سعودي</v>
      </c>
      <c r="I431" s="41" t="str">
        <f>IFERROR(VLOOKUP(F431,mapping!$D$3:$J$200,4,FALSE),0)</f>
        <v>ميفيدا</v>
      </c>
      <c r="J431" s="41" t="str">
        <f>IFERROR(VLOOKUP(F431,mapping!$D$3:$J$200,5,FALSE),0)</f>
        <v>ميكروباص صيني</v>
      </c>
      <c r="K431" s="63">
        <f>IF(W431=mapping!$N$1,IFERROR(VLOOKUP(Table4[[#This Row],[Column1]],mapping!A:L,11,FALSE),0),IF(W431&gt;mapping!$N$1,IFERROR(VLOOKUP(Table4[[#This Row],[Column1]],mapping!A:L,11,FALSE),0),))</f>
        <v>2965</v>
      </c>
      <c r="L431" s="139">
        <v>1</v>
      </c>
      <c r="M431" s="60">
        <f>IF(W431=mapping!$N$1,IFERROR(VLOOKUP(Table4[[#This Row],[Column1]],mapping!A:L,12,FALSE),0),IF(W431&gt;mapping!$N$1,IFERROR(VLOOKUP(Table4[[#This Row],[Column1]],mapping!A:L,12,FALSE),0),0))</f>
        <v>2250</v>
      </c>
      <c r="N431" s="58">
        <f>Table4[[#This Row],[ سعر اليومية ]]*3%*Table4[[#This Row],[عدد الدورات ]]</f>
        <v>88.95</v>
      </c>
      <c r="O431" s="56">
        <f>Table4[[#This Row],[ سعر اليومية ]]*Table4[[#This Row],[عدد الدورات ]]-N431</f>
        <v>2876.05</v>
      </c>
      <c r="P431" s="194"/>
      <c r="Q431" s="194"/>
      <c r="R431" s="194"/>
      <c r="S431" s="58">
        <f>(Table4[[#This Row],[سعر يومية السائق]]*Table4[[#This Row],[عدد الدورات ]])-SUM(Table4[[#This Row],[سلف ]:[خصم ]])+Table4[[#This Row],[اضافي ]]</f>
        <v>2250</v>
      </c>
      <c r="U431" s="58">
        <f>Table4[[#This Row],[ سعر اليومية ]]*Table4[[#This Row],[عدد الدورات ]]-Table4[[#This Row],[سعر يومية السائق]]*L431</f>
        <v>715</v>
      </c>
      <c r="V431" s="58">
        <f>U431-Table4[[#This Row],[W/H  3%]]</f>
        <v>626.04999999999995</v>
      </c>
      <c r="W431" s="66" t="str">
        <f>Table4[[#This Row],[اليوم]]&amp;Table4[[#This Row],[الشهر ]]&amp;Table4[[#This Row],[العام]]</f>
        <v>652026</v>
      </c>
      <c r="X431" s="66" t="s">
        <v>304</v>
      </c>
    </row>
    <row r="432" spans="1:24" x14ac:dyDescent="0.3">
      <c r="A432" s="62">
        <v>6</v>
      </c>
      <c r="B432" s="62">
        <v>5</v>
      </c>
      <c r="C432" s="62">
        <v>2026</v>
      </c>
      <c r="D432" s="41" t="str">
        <f t="shared" ref="D432:D488" si="40">F432&amp;G432&amp;H432&amp;I432&amp;J432</f>
        <v>فرج 3حلوان 2 ورديةسعوديالقطاميةاتوبيس 28</v>
      </c>
      <c r="E432" s="4">
        <v>5010</v>
      </c>
      <c r="F432" s="41" t="str">
        <f>VLOOKUP(E432,mapping!C:J,2,FALSE)</f>
        <v>فرج 3</v>
      </c>
      <c r="G432" s="41" t="str">
        <f>IFERROR(VLOOKUP(F432,mapping!$D$3:$J$200,2,FALSE),0)</f>
        <v>حلوان 2 وردية</v>
      </c>
      <c r="H432" s="41" t="str">
        <f>IFERROR(VLOOKUP(F432,mapping!$D$3:$J$200,3,FALSE),0)</f>
        <v>سعودي</v>
      </c>
      <c r="I432" s="41" t="str">
        <f>IFERROR(VLOOKUP(F432,mapping!$D$3:$J$200,4,FALSE),0)</f>
        <v>القطامية</v>
      </c>
      <c r="J432" s="41" t="str">
        <f>IFERROR(VLOOKUP(F432,mapping!$D$3:$J$200,5,FALSE),0)</f>
        <v>اتوبيس 28</v>
      </c>
      <c r="K432" s="63">
        <f>IF(W432=mapping!$N$1,IFERROR(VLOOKUP(Table4[[#This Row],[Column1]],mapping!A:L,11,FALSE),0),IF(W432&gt;mapping!$N$1,IFERROR(VLOOKUP(Table4[[#This Row],[Column1]],mapping!A:L,11,FALSE),0),))</f>
        <v>3415</v>
      </c>
      <c r="L432" s="139">
        <v>1</v>
      </c>
      <c r="M432" s="60">
        <f>IF(W432=mapping!$N$1,IFERROR(VLOOKUP(Table4[[#This Row],[Column1]],mapping!A:L,12,FALSE),0),IF(W432&gt;mapping!$N$1,IFERROR(VLOOKUP(Table4[[#This Row],[Column1]],mapping!A:L,12,FALSE),0),0))</f>
        <v>3400</v>
      </c>
      <c r="N432" s="58">
        <f>Table4[[#This Row],[ سعر اليومية ]]*3%*Table4[[#This Row],[عدد الدورات ]]</f>
        <v>102.45</v>
      </c>
      <c r="O432" s="56">
        <f>Table4[[#This Row],[ سعر اليومية ]]*Table4[[#This Row],[عدد الدورات ]]-N432</f>
        <v>3312.55</v>
      </c>
      <c r="P432" s="194"/>
      <c r="Q432" s="194"/>
      <c r="R432" s="194"/>
      <c r="S432" s="58">
        <f>(Table4[[#This Row],[سعر يومية السائق]]*Table4[[#This Row],[عدد الدورات ]])-SUM(Table4[[#This Row],[سلف ]:[خصم ]])+Table4[[#This Row],[اضافي ]]</f>
        <v>3400</v>
      </c>
      <c r="U432" s="58">
        <f>Table4[[#This Row],[ سعر اليومية ]]*Table4[[#This Row],[عدد الدورات ]]-Table4[[#This Row],[سعر يومية السائق]]*L432</f>
        <v>15</v>
      </c>
      <c r="V432" s="58">
        <f>U432-Table4[[#This Row],[W/H  3%]]</f>
        <v>-87.45</v>
      </c>
      <c r="W432" s="66" t="str">
        <f>Table4[[#This Row],[اليوم]]&amp;Table4[[#This Row],[الشهر ]]&amp;Table4[[#This Row],[العام]]</f>
        <v>652026</v>
      </c>
      <c r="X432" s="66" t="s">
        <v>304</v>
      </c>
    </row>
    <row r="433" spans="1:24" x14ac:dyDescent="0.3">
      <c r="A433" s="62">
        <v>6</v>
      </c>
      <c r="B433" s="62">
        <v>5</v>
      </c>
      <c r="C433" s="62">
        <v>2026</v>
      </c>
      <c r="D433" s="41" t="str">
        <f t="shared" si="40"/>
        <v>فرج 4مايو ورديةسعوديالقطاميةميكروباص</v>
      </c>
      <c r="E433" s="4">
        <v>5011</v>
      </c>
      <c r="F433" s="41" t="str">
        <f>VLOOKUP(E433,mapping!C:J,2,FALSE)</f>
        <v>فرج 4</v>
      </c>
      <c r="G433" s="41" t="str">
        <f>IFERROR(VLOOKUP(F433,mapping!$D$3:$J$200,2,FALSE),0)</f>
        <v>مايو وردية</v>
      </c>
      <c r="H433" s="41" t="str">
        <f>IFERROR(VLOOKUP(F433,mapping!$D$3:$J$200,3,FALSE),0)</f>
        <v>سعودي</v>
      </c>
      <c r="I433" s="41" t="str">
        <f>IFERROR(VLOOKUP(F433,mapping!$D$3:$J$200,4,FALSE),0)</f>
        <v>القطامية</v>
      </c>
      <c r="J433" s="41" t="str">
        <f>IFERROR(VLOOKUP(F433,mapping!$D$3:$J$200,5,FALSE),0)</f>
        <v>ميكروباص</v>
      </c>
      <c r="K433" s="63">
        <f>IF(W433=mapping!$N$1,IFERROR(VLOOKUP(Table4[[#This Row],[Column1]],mapping!A:L,11,FALSE),0),IF(W433&gt;mapping!$N$1,IFERROR(VLOOKUP(Table4[[#This Row],[Column1]],mapping!A:L,11,FALSE),0),))</f>
        <v>1222</v>
      </c>
      <c r="L433" s="139">
        <v>1</v>
      </c>
      <c r="M433" s="60">
        <f>IF(W433=mapping!$N$1,IFERROR(VLOOKUP(Table4[[#This Row],[Column1]],mapping!A:L,12,FALSE),0),IF(W433&gt;mapping!$N$1,IFERROR(VLOOKUP(Table4[[#This Row],[Column1]],mapping!A:L,12,FALSE),0),0))</f>
        <v>1180</v>
      </c>
      <c r="N433" s="58">
        <f>Table4[[#This Row],[ سعر اليومية ]]*3%*Table4[[#This Row],[عدد الدورات ]]</f>
        <v>36.659999999999997</v>
      </c>
      <c r="O433" s="56">
        <f>Table4[[#This Row],[ سعر اليومية ]]*Table4[[#This Row],[عدد الدورات ]]-N433</f>
        <v>1185.3399999999999</v>
      </c>
      <c r="P433" s="194"/>
      <c r="Q433" s="194"/>
      <c r="R433" s="194"/>
      <c r="S433" s="58">
        <f>(Table4[[#This Row],[سعر يومية السائق]]*Table4[[#This Row],[عدد الدورات ]])-SUM(Table4[[#This Row],[سلف ]:[خصم ]])+Table4[[#This Row],[اضافي ]]</f>
        <v>1180</v>
      </c>
      <c r="U433" s="58">
        <f>Table4[[#This Row],[ سعر اليومية ]]*Table4[[#This Row],[عدد الدورات ]]-Table4[[#This Row],[سعر يومية السائق]]*L433</f>
        <v>42</v>
      </c>
      <c r="V433" s="58">
        <f>U433-Table4[[#This Row],[W/H  3%]]</f>
        <v>5.3400000000000034</v>
      </c>
      <c r="W433" s="66" t="str">
        <f>Table4[[#This Row],[اليوم]]&amp;Table4[[#This Row],[الشهر ]]&amp;Table4[[#This Row],[العام]]</f>
        <v>652026</v>
      </c>
      <c r="X433" s="66" t="s">
        <v>304</v>
      </c>
    </row>
    <row r="434" spans="1:24" x14ac:dyDescent="0.3">
      <c r="A434" s="62">
        <v>6</v>
      </c>
      <c r="B434" s="62">
        <v>5</v>
      </c>
      <c r="C434" s="62">
        <v>2026</v>
      </c>
      <c r="D434" s="41" t="str">
        <f t="shared" si="40"/>
        <v>مصطفي رشدي3المنيب5شفتسعوديالقطاميةاتوبيس 28</v>
      </c>
      <c r="E434" s="4">
        <v>5012</v>
      </c>
      <c r="F434" s="41" t="str">
        <f>VLOOKUP(E434,mapping!C:J,2,FALSE)</f>
        <v>مصطفي رشدي3</v>
      </c>
      <c r="G434" s="41" t="str">
        <f>IFERROR(VLOOKUP(F434,mapping!$D$3:$J$200,2,FALSE),0)</f>
        <v>المنيب5شفت</v>
      </c>
      <c r="H434" s="41" t="str">
        <f>IFERROR(VLOOKUP(F434,mapping!$D$3:$J$200,3,FALSE),0)</f>
        <v>سعودي</v>
      </c>
      <c r="I434" s="41" t="str">
        <f>IFERROR(VLOOKUP(F434,mapping!$D$3:$J$200,4,FALSE),0)</f>
        <v>القطامية</v>
      </c>
      <c r="J434" s="41" t="str">
        <f>IFERROR(VLOOKUP(F434,mapping!$D$3:$J$200,5,FALSE),0)</f>
        <v>اتوبيس 28</v>
      </c>
      <c r="K434" s="63">
        <f>IF(W434=mapping!$N$1,IFERROR(VLOOKUP(Table4[[#This Row],[Column1]],mapping!A:L,11,FALSE),0),IF(W434&gt;mapping!$N$1,IFERROR(VLOOKUP(Table4[[#This Row],[Column1]],mapping!A:L,11,FALSE),0),))</f>
        <v>2649</v>
      </c>
      <c r="L434" s="139">
        <v>1</v>
      </c>
      <c r="M434" s="60">
        <f>IF(W434=mapping!$N$1,IFERROR(VLOOKUP(Table4[[#This Row],[Column1]],mapping!A:L,12,FALSE),0),IF(W434&gt;mapping!$N$1,IFERROR(VLOOKUP(Table4[[#This Row],[Column1]],mapping!A:L,12,FALSE),0),0))</f>
        <v>2060</v>
      </c>
      <c r="N434" s="58">
        <f>Table4[[#This Row],[ سعر اليومية ]]*3%*Table4[[#This Row],[عدد الدورات ]]</f>
        <v>79.47</v>
      </c>
      <c r="O434" s="56">
        <f>Table4[[#This Row],[ سعر اليومية ]]*Table4[[#This Row],[عدد الدورات ]]-N434</f>
        <v>2569.5300000000002</v>
      </c>
      <c r="P434" s="194"/>
      <c r="Q434" s="194"/>
      <c r="R434" s="194"/>
      <c r="S434" s="58">
        <f>(Table4[[#This Row],[سعر يومية السائق]]*Table4[[#This Row],[عدد الدورات ]])-SUM(Table4[[#This Row],[سلف ]:[خصم ]])+Table4[[#This Row],[اضافي ]]</f>
        <v>2060</v>
      </c>
      <c r="U434" s="58">
        <f>Table4[[#This Row],[ سعر اليومية ]]*Table4[[#This Row],[عدد الدورات ]]-Table4[[#This Row],[سعر يومية السائق]]*L434</f>
        <v>589</v>
      </c>
      <c r="V434" s="58">
        <f>U434-Table4[[#This Row],[W/H  3%]]</f>
        <v>509.53</v>
      </c>
      <c r="W434" s="66" t="str">
        <f>Table4[[#This Row],[اليوم]]&amp;Table4[[#This Row],[الشهر ]]&amp;Table4[[#This Row],[العام]]</f>
        <v>652026</v>
      </c>
      <c r="X434" s="66" t="s">
        <v>304</v>
      </c>
    </row>
    <row r="435" spans="1:24" x14ac:dyDescent="0.3">
      <c r="A435" s="62">
        <v>6</v>
      </c>
      <c r="B435" s="62">
        <v>5</v>
      </c>
      <c r="C435" s="62">
        <v>2026</v>
      </c>
      <c r="D435" s="41" t="str">
        <f t="shared" si="40"/>
        <v>مصطفي رشدي4المنيب Wصباحيةسعوديالقطاميةاتوبيس 28</v>
      </c>
      <c r="E435" s="4">
        <v>5013</v>
      </c>
      <c r="F435" s="41" t="str">
        <f>VLOOKUP(E435,mapping!C:J,2,FALSE)</f>
        <v>مصطفي رشدي4</v>
      </c>
      <c r="G435" s="41" t="str">
        <f>IFERROR(VLOOKUP(F435,mapping!$D$3:$J$200,2,FALSE),0)</f>
        <v>المنيب Wصباحية</v>
      </c>
      <c r="H435" s="41" t="str">
        <f>IFERROR(VLOOKUP(F435,mapping!$D$3:$J$200,3,FALSE),0)</f>
        <v>سعودي</v>
      </c>
      <c r="I435" s="41" t="str">
        <f>IFERROR(VLOOKUP(F435,mapping!$D$3:$J$200,4,FALSE),0)</f>
        <v>القطامية</v>
      </c>
      <c r="J435" s="41" t="str">
        <f>IFERROR(VLOOKUP(F435,mapping!$D$3:$J$200,5,FALSE),0)</f>
        <v>اتوبيس 28</v>
      </c>
      <c r="K435" s="63">
        <f>IF(W435=mapping!$N$1,IFERROR(VLOOKUP(Table4[[#This Row],[Column1]],mapping!A:L,11,FALSE),0),IF(W435&gt;mapping!$N$1,IFERROR(VLOOKUP(Table4[[#This Row],[Column1]],mapping!A:L,11,FALSE),0),))</f>
        <v>1059</v>
      </c>
      <c r="L435" s="139">
        <v>1</v>
      </c>
      <c r="M435" s="60">
        <f>IF(W435=mapping!$N$1,IFERROR(VLOOKUP(Table4[[#This Row],[Column1]],mapping!A:L,12,FALSE),0),IF(W435&gt;mapping!$N$1,IFERROR(VLOOKUP(Table4[[#This Row],[Column1]],mapping!A:L,12,FALSE),0),0))</f>
        <v>1000</v>
      </c>
      <c r="N435" s="58">
        <f>Table4[[#This Row],[ سعر اليومية ]]*3%*Table4[[#This Row],[عدد الدورات ]]</f>
        <v>31.77</v>
      </c>
      <c r="O435" s="56">
        <f>Table4[[#This Row],[ سعر اليومية ]]*Table4[[#This Row],[عدد الدورات ]]-N435</f>
        <v>1027.23</v>
      </c>
      <c r="P435" s="194"/>
      <c r="Q435" s="194"/>
      <c r="R435" s="194"/>
      <c r="S435" s="58">
        <f>(Table4[[#This Row],[سعر يومية السائق]]*Table4[[#This Row],[عدد الدورات ]])-SUM(Table4[[#This Row],[سلف ]:[خصم ]])+Table4[[#This Row],[اضافي ]]</f>
        <v>1000</v>
      </c>
      <c r="U435" s="58">
        <f>Table4[[#This Row],[ سعر اليومية ]]*Table4[[#This Row],[عدد الدورات ]]-Table4[[#This Row],[سعر يومية السائق]]*L435</f>
        <v>59</v>
      </c>
      <c r="V435" s="58">
        <f>U435-Table4[[#This Row],[W/H  3%]]</f>
        <v>27.23</v>
      </c>
      <c r="W435" s="66" t="str">
        <f>Table4[[#This Row],[اليوم]]&amp;Table4[[#This Row],[الشهر ]]&amp;Table4[[#This Row],[العام]]</f>
        <v>652026</v>
      </c>
      <c r="X435" s="66" t="s">
        <v>304</v>
      </c>
    </row>
    <row r="436" spans="1:24" x14ac:dyDescent="0.3">
      <c r="A436" s="62">
        <v>6</v>
      </c>
      <c r="B436" s="62">
        <v>5</v>
      </c>
      <c r="C436" s="62">
        <v>2026</v>
      </c>
      <c r="D436" s="41" t="str">
        <f t="shared" si="40"/>
        <v>مصطفي رشدي5صقر 2 ورديةسعوديالقطاميةاتوبيس 28</v>
      </c>
      <c r="E436" s="4">
        <v>5014</v>
      </c>
      <c r="F436" s="41" t="str">
        <f>VLOOKUP(E436,mapping!C:J,2,FALSE)</f>
        <v>مصطفي رشدي5</v>
      </c>
      <c r="G436" s="41" t="str">
        <f>IFERROR(VLOOKUP(F436,mapping!$D$3:$J$200,2,FALSE),0)</f>
        <v>صقر 2 وردية</v>
      </c>
      <c r="H436" s="41" t="str">
        <f>IFERROR(VLOOKUP(F436,mapping!$D$3:$J$200,3,FALSE),0)</f>
        <v>سعودي</v>
      </c>
      <c r="I436" s="41" t="str">
        <f>IFERROR(VLOOKUP(F436,mapping!$D$3:$J$200,4,FALSE),0)</f>
        <v>القطامية</v>
      </c>
      <c r="J436" s="41" t="str">
        <f>IFERROR(VLOOKUP(F436,mapping!$D$3:$J$200,5,FALSE),0)</f>
        <v>اتوبيس 28</v>
      </c>
      <c r="K436" s="63">
        <f>IF(W436=mapping!$N$1,IFERROR(VLOOKUP(Table4[[#This Row],[Column1]],mapping!A:L,11,FALSE),0),IF(W436&gt;mapping!$N$1,IFERROR(VLOOKUP(Table4[[#This Row],[Column1]],mapping!A:L,11,FALSE),0),))</f>
        <v>2120</v>
      </c>
      <c r="L436" s="139">
        <v>1</v>
      </c>
      <c r="M436" s="60">
        <f>IF(W436=mapping!$N$1,IFERROR(VLOOKUP(Table4[[#This Row],[Column1]],mapping!A:L,12,FALSE),0),IF(W436&gt;mapping!$N$1,IFERROR(VLOOKUP(Table4[[#This Row],[Column1]],mapping!A:L,12,FALSE),0),0))</f>
        <v>1780</v>
      </c>
      <c r="N436" s="58">
        <f>Table4[[#This Row],[ سعر اليومية ]]*3%*Table4[[#This Row],[عدد الدورات ]]</f>
        <v>63.599999999999994</v>
      </c>
      <c r="O436" s="56">
        <f>Table4[[#This Row],[ سعر اليومية ]]*Table4[[#This Row],[عدد الدورات ]]-N436</f>
        <v>2056.4</v>
      </c>
      <c r="P436" s="194"/>
      <c r="Q436" s="194"/>
      <c r="R436" s="194"/>
      <c r="S436" s="58">
        <f>(Table4[[#This Row],[سعر يومية السائق]]*Table4[[#This Row],[عدد الدورات ]])-SUM(Table4[[#This Row],[سلف ]:[خصم ]])+Table4[[#This Row],[اضافي ]]</f>
        <v>1780</v>
      </c>
      <c r="U436" s="58">
        <f>Table4[[#This Row],[ سعر اليومية ]]*Table4[[#This Row],[عدد الدورات ]]-Table4[[#This Row],[سعر يومية السائق]]*L436</f>
        <v>340</v>
      </c>
      <c r="V436" s="58">
        <f>U436-Table4[[#This Row],[W/H  3%]]</f>
        <v>276.39999999999998</v>
      </c>
      <c r="W436" s="66" t="str">
        <f>Table4[[#This Row],[اليوم]]&amp;Table4[[#This Row],[الشهر ]]&amp;Table4[[#This Row],[العام]]</f>
        <v>652026</v>
      </c>
      <c r="X436" s="66" t="s">
        <v>304</v>
      </c>
    </row>
    <row r="437" spans="1:24" x14ac:dyDescent="0.3">
      <c r="A437" s="62">
        <v>6</v>
      </c>
      <c r="B437" s="62">
        <v>5</v>
      </c>
      <c r="C437" s="62">
        <v>2026</v>
      </c>
      <c r="D437" s="41" t="str">
        <f t="shared" si="40"/>
        <v>مصطفي رشدي6المنيب 2 ورديةسعوديالقطاميةاتوبيس 28</v>
      </c>
      <c r="E437" s="4">
        <v>5027</v>
      </c>
      <c r="F437" s="41" t="str">
        <f>VLOOKUP(E437,mapping!C:J,2,FALSE)</f>
        <v>مصطفي رشدي6</v>
      </c>
      <c r="G437" s="41" t="str">
        <f>IFERROR(VLOOKUP(F437,mapping!$D$3:$J$200,2,FALSE),0)</f>
        <v>المنيب 2 وردية</v>
      </c>
      <c r="H437" s="41" t="str">
        <f>IFERROR(VLOOKUP(F437,mapping!$D$3:$J$200,3,FALSE),0)</f>
        <v>سعودي</v>
      </c>
      <c r="I437" s="41" t="str">
        <f>IFERROR(VLOOKUP(F437,mapping!$D$3:$J$200,4,FALSE),0)</f>
        <v>القطامية</v>
      </c>
      <c r="J437" s="41" t="str">
        <f>IFERROR(VLOOKUP(F437,mapping!$D$3:$J$200,5,FALSE),0)</f>
        <v>اتوبيس 28</v>
      </c>
      <c r="K437" s="63">
        <f>IF(W437=mapping!$N$1,IFERROR(VLOOKUP(Table4[[#This Row],[Column1]],mapping!A:L,11,FALSE),0),IF(W437&gt;mapping!$N$1,IFERROR(VLOOKUP(Table4[[#This Row],[Column1]],mapping!A:L,11,FALSE),0),))</f>
        <v>3944</v>
      </c>
      <c r="L437" s="139">
        <v>1</v>
      </c>
      <c r="M437" s="60">
        <f>IF(W437=mapping!$N$1,IFERROR(VLOOKUP(Table4[[#This Row],[Column1]],mapping!A:L,12,FALSE),0),IF(W437&gt;mapping!$N$1,IFERROR(VLOOKUP(Table4[[#This Row],[Column1]],mapping!A:L,12,FALSE),0),0))</f>
        <v>3600</v>
      </c>
      <c r="N437" s="58">
        <f>Table4[[#This Row],[ سعر اليومية ]]*3%*Table4[[#This Row],[عدد الدورات ]]</f>
        <v>118.32</v>
      </c>
      <c r="O437" s="56">
        <f>Table4[[#This Row],[ سعر اليومية ]]*Table4[[#This Row],[عدد الدورات ]]-N437</f>
        <v>3825.68</v>
      </c>
      <c r="P437" s="194"/>
      <c r="Q437" s="194"/>
      <c r="R437" s="194">
        <v>200</v>
      </c>
      <c r="S437" s="58">
        <f>(Table4[[#This Row],[سعر يومية السائق]]*Table4[[#This Row],[عدد الدورات ]])-SUM(Table4[[#This Row],[سلف ]:[خصم ]])+Table4[[#This Row],[اضافي ]]</f>
        <v>3800</v>
      </c>
      <c r="U437" s="58">
        <f>Table4[[#This Row],[ سعر اليومية ]]*Table4[[#This Row],[عدد الدورات ]]-Table4[[#This Row],[سعر يومية السائق]]*L437</f>
        <v>344</v>
      </c>
      <c r="V437" s="58">
        <f>U437-Table4[[#This Row],[W/H  3%]]</f>
        <v>225.68</v>
      </c>
      <c r="W437" s="66" t="str">
        <f>Table4[[#This Row],[اليوم]]&amp;Table4[[#This Row],[الشهر ]]&amp;Table4[[#This Row],[العام]]</f>
        <v>652026</v>
      </c>
      <c r="X437" s="66" t="s">
        <v>304</v>
      </c>
    </row>
    <row r="438" spans="1:24" x14ac:dyDescent="0.3">
      <c r="A438" s="62">
        <v>6</v>
      </c>
      <c r="B438" s="62">
        <v>5</v>
      </c>
      <c r="C438" s="62">
        <v>2026</v>
      </c>
      <c r="D438" s="41" t="str">
        <f t="shared" si="40"/>
        <v>كرم ترك 1قليوب 2 ورديةسعوديالقطاميةاتوبيس 28</v>
      </c>
      <c r="E438" s="4">
        <v>5015</v>
      </c>
      <c r="F438" s="41" t="str">
        <f>VLOOKUP(E438,mapping!C:J,2,FALSE)</f>
        <v>كرم ترك 1</v>
      </c>
      <c r="G438" s="41" t="str">
        <f>IFERROR(VLOOKUP(F438,mapping!$D$3:$J$200,2,FALSE),0)</f>
        <v>قليوب 2 وردية</v>
      </c>
      <c r="H438" s="41" t="str">
        <f>IFERROR(VLOOKUP(F438,mapping!$D$3:$J$200,3,FALSE),0)</f>
        <v>سعودي</v>
      </c>
      <c r="I438" s="41" t="str">
        <f>IFERROR(VLOOKUP(F438,mapping!$D$3:$J$200,4,FALSE),0)</f>
        <v>القطامية</v>
      </c>
      <c r="J438" s="41" t="str">
        <f>IFERROR(VLOOKUP(F438,mapping!$D$3:$J$200,5,FALSE),0)</f>
        <v>اتوبيس 28</v>
      </c>
      <c r="K438" s="63">
        <f>IF(W438=mapping!$N$1,IFERROR(VLOOKUP(Table4[[#This Row],[Column1]],mapping!A:L,11,FALSE),0),IF(W438&gt;mapping!$N$1,IFERROR(VLOOKUP(Table4[[#This Row],[Column1]],mapping!A:L,11,FALSE),0),))</f>
        <v>3959</v>
      </c>
      <c r="L438" s="139">
        <v>1</v>
      </c>
      <c r="M438" s="60">
        <f>IF(W438=mapping!$N$1,IFERROR(VLOOKUP(Table4[[#This Row],[Column1]],mapping!A:L,12,FALSE),0),IF(W438&gt;mapping!$N$1,IFERROR(VLOOKUP(Table4[[#This Row],[Column1]],mapping!A:L,12,FALSE),0),0))</f>
        <v>4200</v>
      </c>
      <c r="N438" s="58">
        <f>Table4[[#This Row],[ سعر اليومية ]]*3%*Table4[[#This Row],[عدد الدورات ]]</f>
        <v>118.77</v>
      </c>
      <c r="O438" s="56">
        <f>Table4[[#This Row],[ سعر اليومية ]]*Table4[[#This Row],[عدد الدورات ]]-N438</f>
        <v>3840.23</v>
      </c>
      <c r="P438" s="194"/>
      <c r="Q438" s="194"/>
      <c r="R438" s="194"/>
      <c r="S438" s="58">
        <f>(Table4[[#This Row],[سعر يومية السائق]]*Table4[[#This Row],[عدد الدورات ]])-SUM(Table4[[#This Row],[سلف ]:[خصم ]])+Table4[[#This Row],[اضافي ]]</f>
        <v>4200</v>
      </c>
      <c r="U438" s="58">
        <f>Table4[[#This Row],[ سعر اليومية ]]*Table4[[#This Row],[عدد الدورات ]]-Table4[[#This Row],[سعر يومية السائق]]*L438</f>
        <v>-241</v>
      </c>
      <c r="V438" s="58">
        <f>U438-Table4[[#This Row],[W/H  3%]]</f>
        <v>-359.77</v>
      </c>
      <c r="W438" s="66" t="str">
        <f>Table4[[#This Row],[اليوم]]&amp;Table4[[#This Row],[الشهر ]]&amp;Table4[[#This Row],[العام]]</f>
        <v>652026</v>
      </c>
      <c r="X438" s="66" t="s">
        <v>304</v>
      </c>
    </row>
    <row r="439" spans="1:24" x14ac:dyDescent="0.3">
      <c r="A439" s="62">
        <v>6</v>
      </c>
      <c r="B439" s="62">
        <v>5</v>
      </c>
      <c r="C439" s="62">
        <v>2026</v>
      </c>
      <c r="D439" s="41" t="str">
        <f t="shared" si="40"/>
        <v>كرم ترك 2قليوب 2 ورديةسعوديمدينتي اتوبيس 28</v>
      </c>
      <c r="E439" s="4">
        <v>5017</v>
      </c>
      <c r="F439" s="41" t="str">
        <f>VLOOKUP(E439,mapping!C:J,2,FALSE)</f>
        <v>كرم ترك 2</v>
      </c>
      <c r="G439" s="41" t="str">
        <f>IFERROR(VLOOKUP(F439,mapping!$D$3:$J$200,2,FALSE),0)</f>
        <v>قليوب 2 وردية</v>
      </c>
      <c r="H439" s="41" t="str">
        <f>IFERROR(VLOOKUP(F439,mapping!$D$3:$J$200,3,FALSE),0)</f>
        <v>سعودي</v>
      </c>
      <c r="I439" s="41" t="str">
        <f>IFERROR(VLOOKUP(F439,mapping!$D$3:$J$200,4,FALSE),0)</f>
        <v xml:space="preserve">مدينتي </v>
      </c>
      <c r="J439" s="41" t="str">
        <f>IFERROR(VLOOKUP(F439,mapping!$D$3:$J$200,5,FALSE),0)</f>
        <v>اتوبيس 28</v>
      </c>
      <c r="K439" s="63">
        <f>IF(W439=mapping!$N$1,IFERROR(VLOOKUP(Table4[[#This Row],[Column1]],mapping!A:L,11,FALSE),0),IF(W439&gt;mapping!$N$1,IFERROR(VLOOKUP(Table4[[#This Row],[Column1]],mapping!A:L,11,FALSE),0),))</f>
        <v>4634</v>
      </c>
      <c r="L439" s="139">
        <v>1</v>
      </c>
      <c r="M439" s="60">
        <f>IF(W439=mapping!$N$1,IFERROR(VLOOKUP(Table4[[#This Row],[Column1]],mapping!A:L,12,FALSE),0),IF(W439&gt;mapping!$N$1,IFERROR(VLOOKUP(Table4[[#This Row],[Column1]],mapping!A:L,12,FALSE),0),0))</f>
        <v>4150</v>
      </c>
      <c r="N439" s="58">
        <f>Table4[[#This Row],[ سعر اليومية ]]*3%*Table4[[#This Row],[عدد الدورات ]]</f>
        <v>139.01999999999998</v>
      </c>
      <c r="O439" s="56">
        <f>Table4[[#This Row],[ سعر اليومية ]]*Table4[[#This Row],[عدد الدورات ]]-N439</f>
        <v>4494.9799999999996</v>
      </c>
      <c r="P439" s="194"/>
      <c r="Q439" s="194"/>
      <c r="R439" s="194"/>
      <c r="S439" s="58">
        <f>(Table4[[#This Row],[سعر يومية السائق]]*Table4[[#This Row],[عدد الدورات ]])-SUM(Table4[[#This Row],[سلف ]:[خصم ]])+Table4[[#This Row],[اضافي ]]</f>
        <v>4150</v>
      </c>
      <c r="U439" s="58">
        <f>Table4[[#This Row],[ سعر اليومية ]]*Table4[[#This Row],[عدد الدورات ]]-Table4[[#This Row],[سعر يومية السائق]]*L439</f>
        <v>484</v>
      </c>
      <c r="V439" s="58">
        <f>U439-Table4[[#This Row],[W/H  3%]]</f>
        <v>344.98</v>
      </c>
      <c r="W439" s="66" t="str">
        <f>Table4[[#This Row],[اليوم]]&amp;Table4[[#This Row],[الشهر ]]&amp;Table4[[#This Row],[العام]]</f>
        <v>652026</v>
      </c>
      <c r="X439" s="66" t="s">
        <v>304</v>
      </c>
    </row>
    <row r="440" spans="1:24" x14ac:dyDescent="0.3">
      <c r="A440" s="62">
        <v>6</v>
      </c>
      <c r="B440" s="62">
        <v>5</v>
      </c>
      <c r="C440" s="62">
        <v>2026</v>
      </c>
      <c r="D440" s="41" t="str">
        <f t="shared" si="40"/>
        <v>كرم ترك 3قليوب 1 ورديةسعوديمدينتي اتوبيس 28</v>
      </c>
      <c r="E440" s="4">
        <v>5018</v>
      </c>
      <c r="F440" s="41" t="str">
        <f>VLOOKUP(E440,mapping!C:J,2,FALSE)</f>
        <v>كرم ترك 3</v>
      </c>
      <c r="G440" s="41" t="str">
        <f>IFERROR(VLOOKUP(F440,mapping!$D$3:$J$200,2,FALSE),0)</f>
        <v>قليوب 1 وردية</v>
      </c>
      <c r="H440" s="41" t="str">
        <f>IFERROR(VLOOKUP(F440,mapping!$D$3:$J$200,3,FALSE),0)</f>
        <v>سعودي</v>
      </c>
      <c r="I440" s="41" t="str">
        <f>IFERROR(VLOOKUP(F440,mapping!$D$3:$J$200,4,FALSE),0)</f>
        <v xml:space="preserve">مدينتي </v>
      </c>
      <c r="J440" s="41" t="str">
        <f>IFERROR(VLOOKUP(F440,mapping!$D$3:$J$200,5,FALSE),0)</f>
        <v>اتوبيس 28</v>
      </c>
      <c r="K440" s="63">
        <f>IF(W440=mapping!$N$1,IFERROR(VLOOKUP(Table4[[#This Row],[Column1]],mapping!A:L,11,FALSE),0),IF(W440&gt;mapping!$N$1,IFERROR(VLOOKUP(Table4[[#This Row],[Column1]],mapping!A:L,11,FALSE),0),))</f>
        <v>4634</v>
      </c>
      <c r="L440" s="139">
        <v>1</v>
      </c>
      <c r="M440" s="60">
        <f>IF(W440=mapping!$N$1,IFERROR(VLOOKUP(Table4[[#This Row],[Column1]],mapping!A:L,12,FALSE),0),IF(W440&gt;mapping!$N$1,IFERROR(VLOOKUP(Table4[[#This Row],[Column1]],mapping!A:L,12,FALSE),0),0))</f>
        <v>4000</v>
      </c>
      <c r="N440" s="58">
        <f>Table4[[#This Row],[ سعر اليومية ]]*3%*Table4[[#This Row],[عدد الدورات ]]</f>
        <v>139.01999999999998</v>
      </c>
      <c r="O440" s="56">
        <f>Table4[[#This Row],[ سعر اليومية ]]*Table4[[#This Row],[عدد الدورات ]]-N440</f>
        <v>4494.9799999999996</v>
      </c>
      <c r="P440" s="194"/>
      <c r="Q440" s="194"/>
      <c r="R440" s="194"/>
      <c r="S440" s="58">
        <f>(Table4[[#This Row],[سعر يومية السائق]]*Table4[[#This Row],[عدد الدورات ]])-SUM(Table4[[#This Row],[سلف ]:[خصم ]])+Table4[[#This Row],[اضافي ]]</f>
        <v>4000</v>
      </c>
      <c r="U440" s="58">
        <f>Table4[[#This Row],[ سعر اليومية ]]*Table4[[#This Row],[عدد الدورات ]]-Table4[[#This Row],[سعر يومية السائق]]*L440</f>
        <v>634</v>
      </c>
      <c r="V440" s="58">
        <f>U440-Table4[[#This Row],[W/H  3%]]</f>
        <v>494.98</v>
      </c>
      <c r="W440" s="66" t="str">
        <f>Table4[[#This Row],[اليوم]]&amp;Table4[[#This Row],[الشهر ]]&amp;Table4[[#This Row],[العام]]</f>
        <v>652026</v>
      </c>
      <c r="X440" s="66" t="s">
        <v>304</v>
      </c>
    </row>
    <row r="441" spans="1:24" x14ac:dyDescent="0.3">
      <c r="A441" s="62">
        <v>6</v>
      </c>
      <c r="B441" s="62">
        <v>5</v>
      </c>
      <c r="C441" s="62">
        <v>2026</v>
      </c>
      <c r="D441" s="41" t="str">
        <f t="shared" si="40"/>
        <v>كرم ترك 4عدلي منصور شفتسعوديمدينتي اتوبيس 28</v>
      </c>
      <c r="E441" s="4">
        <v>5019</v>
      </c>
      <c r="F441" s="41" t="str">
        <f>VLOOKUP(E441,mapping!C:J,2,FALSE)</f>
        <v>كرم ترك 4</v>
      </c>
      <c r="G441" s="41" t="str">
        <f>IFERROR(VLOOKUP(F441,mapping!$D$3:$J$200,2,FALSE),0)</f>
        <v>عدلي منصور شفت</v>
      </c>
      <c r="H441" s="41" t="str">
        <f>IFERROR(VLOOKUP(F441,mapping!$D$3:$J$200,3,FALSE),0)</f>
        <v>سعودي</v>
      </c>
      <c r="I441" s="41" t="str">
        <f>IFERROR(VLOOKUP(F441,mapping!$D$3:$J$200,4,FALSE),0)</f>
        <v xml:space="preserve">مدينتي </v>
      </c>
      <c r="J441" s="41" t="str">
        <f>IFERROR(VLOOKUP(F441,mapping!$D$3:$J$200,5,FALSE),0)</f>
        <v>اتوبيس 28</v>
      </c>
      <c r="K441" s="63">
        <f>IF(W441=mapping!$N$1,IFERROR(VLOOKUP(Table4[[#This Row],[Column1]],mapping!A:L,11,FALSE),0),IF(W441&gt;mapping!$N$1,IFERROR(VLOOKUP(Table4[[#This Row],[Column1]],mapping!A:L,11,FALSE),0),))</f>
        <v>741</v>
      </c>
      <c r="L441" s="139">
        <v>1</v>
      </c>
      <c r="M441" s="60">
        <f>IF(W441=mapping!$N$1,IFERROR(VLOOKUP(Table4[[#This Row],[Column1]],mapping!A:L,12,FALSE),0),IF(W441&gt;mapping!$N$1,IFERROR(VLOOKUP(Table4[[#This Row],[Column1]],mapping!A:L,12,FALSE),0),0))</f>
        <v>500</v>
      </c>
      <c r="N441" s="58">
        <f>Table4[[#This Row],[ سعر اليومية ]]*3%*Table4[[#This Row],[عدد الدورات ]]</f>
        <v>22.23</v>
      </c>
      <c r="O441" s="56">
        <f>Table4[[#This Row],[ سعر اليومية ]]*Table4[[#This Row],[عدد الدورات ]]-N441</f>
        <v>718.77</v>
      </c>
      <c r="P441" s="194"/>
      <c r="Q441" s="194"/>
      <c r="R441" s="194"/>
      <c r="S441" s="58">
        <f>(Table4[[#This Row],[سعر يومية السائق]]*Table4[[#This Row],[عدد الدورات ]])-SUM(Table4[[#This Row],[سلف ]:[خصم ]])+Table4[[#This Row],[اضافي ]]</f>
        <v>500</v>
      </c>
      <c r="U441" s="58">
        <f>Table4[[#This Row],[ سعر اليومية ]]*Table4[[#This Row],[عدد الدورات ]]-Table4[[#This Row],[سعر يومية السائق]]*L441</f>
        <v>241</v>
      </c>
      <c r="V441" s="58">
        <f>U441-Table4[[#This Row],[W/H  3%]]</f>
        <v>218.77</v>
      </c>
      <c r="W441" s="66" t="str">
        <f>Table4[[#This Row],[اليوم]]&amp;Table4[[#This Row],[الشهر ]]&amp;Table4[[#This Row],[العام]]</f>
        <v>652026</v>
      </c>
      <c r="X441" s="66" t="s">
        <v>304</v>
      </c>
    </row>
    <row r="442" spans="1:24" x14ac:dyDescent="0.3">
      <c r="A442" s="62">
        <v>6</v>
      </c>
      <c r="B442" s="62">
        <v>5</v>
      </c>
      <c r="C442" s="62">
        <v>2026</v>
      </c>
      <c r="D442" s="41" t="str">
        <f t="shared" si="40"/>
        <v>عماد النجار 4قليوب بيتوينسعوديمدينتي اتوبيس 28</v>
      </c>
      <c r="E442" s="4">
        <v>5020</v>
      </c>
      <c r="F442" s="41" t="str">
        <f>VLOOKUP(E442,mapping!C:J,2,FALSE)</f>
        <v>عماد النجار 4</v>
      </c>
      <c r="G442" s="41" t="str">
        <f>IFERROR(VLOOKUP(F442,mapping!$D$3:$J$200,2,FALSE),0)</f>
        <v>قليوب بيتوين</v>
      </c>
      <c r="H442" s="41" t="str">
        <f>IFERROR(VLOOKUP(F442,mapping!$D$3:$J$200,3,FALSE),0)</f>
        <v>سعودي</v>
      </c>
      <c r="I442" s="41" t="str">
        <f>IFERROR(VLOOKUP(F442,mapping!$D$3:$J$200,4,FALSE),0)</f>
        <v xml:space="preserve">مدينتي </v>
      </c>
      <c r="J442" s="41" t="str">
        <f>IFERROR(VLOOKUP(F442,mapping!$D$3:$J$200,5,FALSE),0)</f>
        <v>اتوبيس 28</v>
      </c>
      <c r="K442" s="63">
        <f>IF(W442=mapping!$N$1,IFERROR(VLOOKUP(Table4[[#This Row],[Column1]],mapping!A:L,11,FALSE),0),IF(W442&gt;mapping!$N$1,IFERROR(VLOOKUP(Table4[[#This Row],[Column1]],mapping!A:L,11,FALSE),0),))</f>
        <v>1482</v>
      </c>
      <c r="L442" s="139">
        <v>1</v>
      </c>
      <c r="M442" s="60">
        <f>IF(W442=mapping!$N$1,IFERROR(VLOOKUP(Table4[[#This Row],[Column1]],mapping!A:L,12,FALSE),0),IF(W442&gt;mapping!$N$1,IFERROR(VLOOKUP(Table4[[#This Row],[Column1]],mapping!A:L,12,FALSE),0),0))</f>
        <v>1400</v>
      </c>
      <c r="N442" s="58">
        <f>Table4[[#This Row],[ سعر اليومية ]]*3%*Table4[[#This Row],[عدد الدورات ]]</f>
        <v>44.46</v>
      </c>
      <c r="O442" s="56">
        <f>Table4[[#This Row],[ سعر اليومية ]]*Table4[[#This Row],[عدد الدورات ]]-N442</f>
        <v>1437.54</v>
      </c>
      <c r="P442" s="194"/>
      <c r="Q442" s="194"/>
      <c r="R442" s="194"/>
      <c r="S442" s="58">
        <f>(Table4[[#This Row],[سعر يومية السائق]]*Table4[[#This Row],[عدد الدورات ]])-SUM(Table4[[#This Row],[سلف ]:[خصم ]])+Table4[[#This Row],[اضافي ]]</f>
        <v>1400</v>
      </c>
      <c r="U442" s="58">
        <f>Table4[[#This Row],[ سعر اليومية ]]*Table4[[#This Row],[عدد الدورات ]]-Table4[[#This Row],[سعر يومية السائق]]*L442</f>
        <v>82</v>
      </c>
      <c r="V442" s="58">
        <f>U442-Table4[[#This Row],[W/H  3%]]</f>
        <v>37.54</v>
      </c>
      <c r="W442" s="66" t="str">
        <f>Table4[[#This Row],[اليوم]]&amp;Table4[[#This Row],[الشهر ]]&amp;Table4[[#This Row],[العام]]</f>
        <v>652026</v>
      </c>
      <c r="X442" s="66" t="s">
        <v>304</v>
      </c>
    </row>
    <row r="443" spans="1:24" x14ac:dyDescent="0.3">
      <c r="A443" s="62">
        <v>6</v>
      </c>
      <c r="B443" s="62">
        <v>5</v>
      </c>
      <c r="C443" s="62">
        <v>2026</v>
      </c>
      <c r="D443" s="41" t="str">
        <f t="shared" si="40"/>
        <v>ممدوح كيلاني6المنيب 1 وردية سعوديمدينتي ميكروباص صيني</v>
      </c>
      <c r="E443" s="4">
        <v>5021</v>
      </c>
      <c r="F443" s="41" t="str">
        <f>VLOOKUP(E443,mapping!C:J,2,FALSE)</f>
        <v>ممدوح كيلاني6</v>
      </c>
      <c r="G443" s="41" t="str">
        <f>IFERROR(VLOOKUP(F443,mapping!$D$3:$J$200,2,FALSE),0)</f>
        <v xml:space="preserve">المنيب 1 وردية </v>
      </c>
      <c r="H443" s="41" t="str">
        <f>IFERROR(VLOOKUP(F443,mapping!$D$3:$J$200,3,FALSE),0)</f>
        <v>سعودي</v>
      </c>
      <c r="I443" s="41" t="str">
        <f>IFERROR(VLOOKUP(F443,mapping!$D$3:$J$200,4,FALSE),0)</f>
        <v xml:space="preserve">مدينتي </v>
      </c>
      <c r="J443" s="41" t="str">
        <f>IFERROR(VLOOKUP(F443,mapping!$D$3:$J$200,5,FALSE),0)</f>
        <v>ميكروباص صيني</v>
      </c>
      <c r="K443" s="63">
        <f>IF(W443=mapping!$N$1,IFERROR(VLOOKUP(Table4[[#This Row],[Column1]],mapping!A:L,11,FALSE),0),IF(W443&gt;mapping!$N$1,IFERROR(VLOOKUP(Table4[[#This Row],[Column1]],mapping!A:L,11,FALSE),0),))</f>
        <v>1482</v>
      </c>
      <c r="L443" s="139">
        <v>1</v>
      </c>
      <c r="M443" s="60">
        <f>IF(W443=mapping!$N$1,IFERROR(VLOOKUP(Table4[[#This Row],[Column1]],mapping!A:L,12,FALSE),0),IF(W443&gt;mapping!$N$1,IFERROR(VLOOKUP(Table4[[#This Row],[Column1]],mapping!A:L,12,FALSE),0),0))</f>
        <v>1350</v>
      </c>
      <c r="N443" s="58">
        <f>Table4[[#This Row],[ سعر اليومية ]]*3%*Table4[[#This Row],[عدد الدورات ]]</f>
        <v>44.46</v>
      </c>
      <c r="O443" s="56">
        <f>Table4[[#This Row],[ سعر اليومية ]]*Table4[[#This Row],[عدد الدورات ]]-N443</f>
        <v>1437.54</v>
      </c>
      <c r="P443" s="194"/>
      <c r="Q443" s="194"/>
      <c r="R443" s="194"/>
      <c r="S443" s="58">
        <f>(Table4[[#This Row],[سعر يومية السائق]]*Table4[[#This Row],[عدد الدورات ]])-SUM(Table4[[#This Row],[سلف ]:[خصم ]])+Table4[[#This Row],[اضافي ]]</f>
        <v>1350</v>
      </c>
      <c r="U443" s="58">
        <f>Table4[[#This Row],[ سعر اليومية ]]*Table4[[#This Row],[عدد الدورات ]]-Table4[[#This Row],[سعر يومية السائق]]*L443</f>
        <v>132</v>
      </c>
      <c r="V443" s="58">
        <f>U443-Table4[[#This Row],[W/H  3%]]</f>
        <v>87.539999999999992</v>
      </c>
      <c r="W443" s="66" t="str">
        <f>Table4[[#This Row],[اليوم]]&amp;Table4[[#This Row],[الشهر ]]&amp;Table4[[#This Row],[العام]]</f>
        <v>652026</v>
      </c>
      <c r="X443" s="66" t="s">
        <v>304</v>
      </c>
    </row>
    <row r="444" spans="1:24" x14ac:dyDescent="0.3">
      <c r="A444" s="62">
        <v>6</v>
      </c>
      <c r="B444" s="62">
        <v>5</v>
      </c>
      <c r="C444" s="62">
        <v>2026</v>
      </c>
      <c r="D444" s="41" t="str">
        <f t="shared" si="40"/>
        <v>ممدوح كيلاني4المنيب 2 وردية سعوديمدينتي ميكروباص صيني</v>
      </c>
      <c r="E444" s="4">
        <v>5022</v>
      </c>
      <c r="F444" s="41" t="str">
        <f>VLOOKUP(E444,mapping!C:J,2,FALSE)</f>
        <v>ممدوح كيلاني4</v>
      </c>
      <c r="G444" s="41" t="str">
        <f>IFERROR(VLOOKUP(F444,mapping!$D$3:$J$200,2,FALSE),0)</f>
        <v xml:space="preserve">المنيب 2 وردية </v>
      </c>
      <c r="H444" s="41" t="str">
        <f>IFERROR(VLOOKUP(F444,mapping!$D$3:$J$200,3,FALSE),0)</f>
        <v>سعودي</v>
      </c>
      <c r="I444" s="41" t="str">
        <f>IFERROR(VLOOKUP(F444,mapping!$D$3:$J$200,4,FALSE),0)</f>
        <v xml:space="preserve">مدينتي </v>
      </c>
      <c r="J444" s="41" t="str">
        <f>IFERROR(VLOOKUP(F444,mapping!$D$3:$J$200,5,FALSE),0)</f>
        <v>ميكروباص صيني</v>
      </c>
      <c r="K444" s="63">
        <f>IF(W444=mapping!$N$1,IFERROR(VLOOKUP(Table4[[#This Row],[Column1]],mapping!A:L,11,FALSE),0),IF(W444&gt;mapping!$N$1,IFERROR(VLOOKUP(Table4[[#This Row],[Column1]],mapping!A:L,11,FALSE),0),))</f>
        <v>2965</v>
      </c>
      <c r="L444" s="139">
        <v>1</v>
      </c>
      <c r="M444" s="60">
        <f>IF(W444=mapping!$N$1,IFERROR(VLOOKUP(Table4[[#This Row],[Column1]],mapping!A:L,12,FALSE),0),IF(W444&gt;mapping!$N$1,IFERROR(VLOOKUP(Table4[[#This Row],[Column1]],mapping!A:L,12,FALSE),0),0))</f>
        <v>2600</v>
      </c>
      <c r="N444" s="58">
        <f>Table4[[#This Row],[ سعر اليومية ]]*3%*Table4[[#This Row],[عدد الدورات ]]</f>
        <v>88.95</v>
      </c>
      <c r="O444" s="56">
        <f>Table4[[#This Row],[ سعر اليومية ]]*Table4[[#This Row],[عدد الدورات ]]-N444</f>
        <v>2876.05</v>
      </c>
      <c r="P444" s="194"/>
      <c r="Q444" s="194"/>
      <c r="R444" s="194"/>
      <c r="S444" s="58">
        <f>(Table4[[#This Row],[سعر يومية السائق]]*Table4[[#This Row],[عدد الدورات ]])-SUM(Table4[[#This Row],[سلف ]:[خصم ]])+Table4[[#This Row],[اضافي ]]</f>
        <v>2600</v>
      </c>
      <c r="U444" s="58">
        <f>Table4[[#This Row],[ سعر اليومية ]]*Table4[[#This Row],[عدد الدورات ]]-Table4[[#This Row],[سعر يومية السائق]]*L444</f>
        <v>365</v>
      </c>
      <c r="V444" s="58">
        <f>U444-Table4[[#This Row],[W/H  3%]]</f>
        <v>276.05</v>
      </c>
      <c r="W444" s="66" t="str">
        <f>Table4[[#This Row],[اليوم]]&amp;Table4[[#This Row],[الشهر ]]&amp;Table4[[#This Row],[العام]]</f>
        <v>652026</v>
      </c>
      <c r="X444" s="66" t="s">
        <v>304</v>
      </c>
    </row>
    <row r="445" spans="1:24" x14ac:dyDescent="0.3">
      <c r="A445" s="62">
        <v>6</v>
      </c>
      <c r="B445" s="62">
        <v>5</v>
      </c>
      <c r="C445" s="62">
        <v>2026</v>
      </c>
      <c r="D445" s="41" t="str">
        <f t="shared" si="40"/>
        <v>فرج 5حلوان 2 ورديةسعوديمدينتي اتوبيس 28</v>
      </c>
      <c r="E445" s="4">
        <v>5023</v>
      </c>
      <c r="F445" s="41" t="str">
        <f>VLOOKUP(E445,mapping!C:J,2,FALSE)</f>
        <v>فرج 5</v>
      </c>
      <c r="G445" s="41" t="str">
        <f>IFERROR(VLOOKUP(F445,mapping!$D$3:$J$200,2,FALSE),0)</f>
        <v>حلوان 2 وردية</v>
      </c>
      <c r="H445" s="41" t="str">
        <f>IFERROR(VLOOKUP(F445,mapping!$D$3:$J$200,3,FALSE),0)</f>
        <v>سعودي</v>
      </c>
      <c r="I445" s="41" t="str">
        <f>IFERROR(VLOOKUP(F445,mapping!$D$3:$J$200,4,FALSE),0)</f>
        <v xml:space="preserve">مدينتي </v>
      </c>
      <c r="J445" s="41" t="str">
        <f>IFERROR(VLOOKUP(F445,mapping!$D$3:$J$200,5,FALSE),0)</f>
        <v>اتوبيس 28</v>
      </c>
      <c r="K445" s="63">
        <f>IF(W445=mapping!$N$1,IFERROR(VLOOKUP(Table4[[#This Row],[Column1]],mapping!A:L,11,FALSE),0),IF(W445&gt;mapping!$N$1,IFERROR(VLOOKUP(Table4[[#This Row],[Column1]],mapping!A:L,11,FALSE),0),))</f>
        <v>4634</v>
      </c>
      <c r="L445" s="139">
        <v>1</v>
      </c>
      <c r="M445" s="60">
        <f>IF(W445=mapping!$N$1,IFERROR(VLOOKUP(Table4[[#This Row],[Column1]],mapping!A:L,12,FALSE),0),IF(W445&gt;mapping!$N$1,IFERROR(VLOOKUP(Table4[[#This Row],[Column1]],mapping!A:L,12,FALSE),0),0))</f>
        <v>4100</v>
      </c>
      <c r="N445" s="58">
        <f>Table4[[#This Row],[ سعر اليومية ]]*3%*Table4[[#This Row],[عدد الدورات ]]</f>
        <v>139.01999999999998</v>
      </c>
      <c r="O445" s="56">
        <f>Table4[[#This Row],[ سعر اليومية ]]*Table4[[#This Row],[عدد الدورات ]]-N445</f>
        <v>4494.9799999999996</v>
      </c>
      <c r="P445" s="194"/>
      <c r="Q445" s="194"/>
      <c r="R445" s="194"/>
      <c r="S445" s="58">
        <f>(Table4[[#This Row],[سعر يومية السائق]]*Table4[[#This Row],[عدد الدورات ]])-SUM(Table4[[#This Row],[سلف ]:[خصم ]])+Table4[[#This Row],[اضافي ]]</f>
        <v>4100</v>
      </c>
      <c r="U445" s="58">
        <f>Table4[[#This Row],[ سعر اليومية ]]*Table4[[#This Row],[عدد الدورات ]]-Table4[[#This Row],[سعر يومية السائق]]*L445</f>
        <v>534</v>
      </c>
      <c r="V445" s="58">
        <f>U445-Table4[[#This Row],[W/H  3%]]</f>
        <v>394.98</v>
      </c>
      <c r="W445" s="66" t="str">
        <f>Table4[[#This Row],[اليوم]]&amp;Table4[[#This Row],[الشهر ]]&amp;Table4[[#This Row],[العام]]</f>
        <v>652026</v>
      </c>
      <c r="X445" s="66" t="s">
        <v>304</v>
      </c>
    </row>
    <row r="446" spans="1:24" x14ac:dyDescent="0.3">
      <c r="A446" s="62">
        <v>6</v>
      </c>
      <c r="B446" s="62">
        <v>5</v>
      </c>
      <c r="C446" s="62">
        <v>2026</v>
      </c>
      <c r="D446" s="41" t="str">
        <f t="shared" si="40"/>
        <v>سيد الحاويالحلميةسعوديمدينتي اتوبيس 28</v>
      </c>
      <c r="E446" s="4">
        <v>5024</v>
      </c>
      <c r="F446" s="41" t="str">
        <f>VLOOKUP(E446,mapping!C:J,2,FALSE)</f>
        <v>سيد الحاوي</v>
      </c>
      <c r="G446" s="41" t="str">
        <f>IFERROR(VLOOKUP(F446,mapping!$D$3:$J$200,2,FALSE),0)</f>
        <v>الحلمية</v>
      </c>
      <c r="H446" s="41" t="str">
        <f>IFERROR(VLOOKUP(F446,mapping!$D$3:$J$200,3,FALSE),0)</f>
        <v>سعودي</v>
      </c>
      <c r="I446" s="41" t="str">
        <f>IFERROR(VLOOKUP(F446,mapping!$D$3:$J$200,4,FALSE),0)</f>
        <v xml:space="preserve">مدينتي </v>
      </c>
      <c r="J446" s="41" t="str">
        <f>IFERROR(VLOOKUP(F446,mapping!$D$3:$J$200,5,FALSE),0)</f>
        <v>اتوبيس 28</v>
      </c>
      <c r="K446" s="63">
        <f>IF(W446=mapping!$N$1,IFERROR(VLOOKUP(Table4[[#This Row],[Column1]],mapping!A:L,11,FALSE),0),IF(W446&gt;mapping!$N$1,IFERROR(VLOOKUP(Table4[[#This Row],[Column1]],mapping!A:L,11,FALSE),0),))</f>
        <v>4634</v>
      </c>
      <c r="L446" s="139">
        <v>1</v>
      </c>
      <c r="M446" s="60">
        <f>IF(W446=mapping!$N$1,IFERROR(VLOOKUP(Table4[[#This Row],[Column1]],mapping!A:L,12,FALSE),0),IF(W446&gt;mapping!$N$1,IFERROR(VLOOKUP(Table4[[#This Row],[Column1]],mapping!A:L,12,FALSE),0),0))</f>
        <v>3750</v>
      </c>
      <c r="N446" s="58">
        <f>Table4[[#This Row],[ سعر اليومية ]]*3%*Table4[[#This Row],[عدد الدورات ]]</f>
        <v>139.01999999999998</v>
      </c>
      <c r="O446" s="56">
        <f>Table4[[#This Row],[ سعر اليومية ]]*Table4[[#This Row],[عدد الدورات ]]-N446</f>
        <v>4494.9799999999996</v>
      </c>
      <c r="P446" s="194"/>
      <c r="Q446" s="194"/>
      <c r="R446" s="194"/>
      <c r="S446" s="58">
        <f>(Table4[[#This Row],[سعر يومية السائق]]*Table4[[#This Row],[عدد الدورات ]])-SUM(Table4[[#This Row],[سلف ]:[خصم ]])+Table4[[#This Row],[اضافي ]]</f>
        <v>3750</v>
      </c>
      <c r="U446" s="58">
        <f>Table4[[#This Row],[ سعر اليومية ]]*Table4[[#This Row],[عدد الدورات ]]-Table4[[#This Row],[سعر يومية السائق]]*L446</f>
        <v>884</v>
      </c>
      <c r="V446" s="58">
        <f>U446-Table4[[#This Row],[W/H  3%]]</f>
        <v>744.98</v>
      </c>
      <c r="W446" s="66" t="str">
        <f>Table4[[#This Row],[اليوم]]&amp;Table4[[#This Row],[الشهر ]]&amp;Table4[[#This Row],[العام]]</f>
        <v>652026</v>
      </c>
      <c r="X446" s="66" t="s">
        <v>304</v>
      </c>
    </row>
    <row r="447" spans="1:24" x14ac:dyDescent="0.3">
      <c r="A447" s="62">
        <v>6</v>
      </c>
      <c r="B447" s="62">
        <v>5</v>
      </c>
      <c r="C447" s="62">
        <v>2026</v>
      </c>
      <c r="D447" s="41" t="str">
        <f t="shared" si="40"/>
        <v>سيد الحاوي 2عدلي منصور سعوديمدينتي اتوبيس 28</v>
      </c>
      <c r="E447" s="4">
        <v>5028</v>
      </c>
      <c r="F447" s="41" t="str">
        <f>VLOOKUP(E447,mapping!C:J,2,FALSE)</f>
        <v>سيد الحاوي 2</v>
      </c>
      <c r="G447" s="41" t="str">
        <f>IFERROR(VLOOKUP(F447,mapping!$D$3:$J$200,2,FALSE),0)</f>
        <v xml:space="preserve">عدلي منصور </v>
      </c>
      <c r="H447" s="41" t="str">
        <f>IFERROR(VLOOKUP(F447,mapping!$D$3:$J$200,3,FALSE),0)</f>
        <v>سعودي</v>
      </c>
      <c r="I447" s="41" t="str">
        <f>IFERROR(VLOOKUP(F447,mapping!$D$3:$J$200,4,FALSE),0)</f>
        <v xml:space="preserve">مدينتي </v>
      </c>
      <c r="J447" s="41" t="str">
        <f>IFERROR(VLOOKUP(F447,mapping!$D$3:$J$200,5,FALSE),0)</f>
        <v>اتوبيس 28</v>
      </c>
      <c r="K447" s="63">
        <f>IF(W447=mapping!$N$1,IFERROR(VLOOKUP(Table4[[#This Row],[Column1]],mapping!A:L,11,FALSE),0),IF(W447&gt;mapping!$N$1,IFERROR(VLOOKUP(Table4[[#This Row],[Column1]],mapping!A:L,11,FALSE),0),))</f>
        <v>741</v>
      </c>
      <c r="L447" s="139">
        <v>1</v>
      </c>
      <c r="M447" s="60">
        <f>IF(W447=mapping!$N$1,IFERROR(VLOOKUP(Table4[[#This Row],[Column1]],mapping!A:L,12,FALSE),0),IF(W447&gt;mapping!$N$1,IFERROR(VLOOKUP(Table4[[#This Row],[Column1]],mapping!A:L,12,FALSE),0),0))</f>
        <v>550</v>
      </c>
      <c r="N447" s="58">
        <f>Table4[[#This Row],[ سعر اليومية ]]*3%*Table4[[#This Row],[عدد الدورات ]]</f>
        <v>22.23</v>
      </c>
      <c r="O447" s="56">
        <f>Table4[[#This Row],[ سعر اليومية ]]*Table4[[#This Row],[عدد الدورات ]]-N447</f>
        <v>718.77</v>
      </c>
      <c r="P447" s="194"/>
      <c r="Q447" s="194"/>
      <c r="R447" s="194"/>
      <c r="S447" s="58">
        <f>(Table4[[#This Row],[سعر يومية السائق]]*Table4[[#This Row],[عدد الدورات ]])-SUM(Table4[[#This Row],[سلف ]:[خصم ]])+Table4[[#This Row],[اضافي ]]</f>
        <v>550</v>
      </c>
      <c r="U447" s="58">
        <f>Table4[[#This Row],[ سعر اليومية ]]*Table4[[#This Row],[عدد الدورات ]]-Table4[[#This Row],[سعر يومية السائق]]*L447</f>
        <v>191</v>
      </c>
      <c r="V447" s="58">
        <f>U447-Table4[[#This Row],[W/H  3%]]</f>
        <v>168.77</v>
      </c>
      <c r="W447" s="66" t="str">
        <f>Table4[[#This Row],[اليوم]]&amp;Table4[[#This Row],[الشهر ]]&amp;Table4[[#This Row],[العام]]</f>
        <v>652026</v>
      </c>
      <c r="X447" s="66" t="s">
        <v>304</v>
      </c>
    </row>
    <row r="448" spans="1:24" s="123" customFormat="1" x14ac:dyDescent="0.3">
      <c r="D448" s="123" t="e">
        <f t="shared" si="40"/>
        <v>#N/A</v>
      </c>
      <c r="E448" s="201"/>
      <c r="F448" s="123" t="e">
        <f>VLOOKUP(E448,mapping!C:J,2,FALSE)</f>
        <v>#N/A</v>
      </c>
      <c r="G448" s="123">
        <f>IFERROR(VLOOKUP(F448,mapping!$D$3:$J$200,2,FALSE),0)</f>
        <v>0</v>
      </c>
      <c r="H448" s="123">
        <f>IFERROR(VLOOKUP(F448,mapping!$D$3:$J$200,3,FALSE),0)</f>
        <v>0</v>
      </c>
      <c r="I448" s="123">
        <f>IFERROR(VLOOKUP(F448,mapping!$D$3:$J$200,4,FALSE),0)</f>
        <v>0</v>
      </c>
      <c r="J448" s="123">
        <f>IFERROR(VLOOKUP(F448,mapping!$D$3:$J$200,5,FALSE),0)</f>
        <v>0</v>
      </c>
      <c r="K448" s="124">
        <f>IF(W448=mapping!$N$1,IFERROR(VLOOKUP(Table4[[#This Row],[Column1]],mapping!A:L,11,FALSE),0),IF(W448&gt;mapping!$N$1,IFERROR(VLOOKUP(Table4[[#This Row],[Column1]],mapping!A:L,11,FALSE),0),))</f>
        <v>0</v>
      </c>
      <c r="L448" s="140"/>
      <c r="M448" s="124">
        <f>IF(W448=mapping!$N$1,IFERROR(VLOOKUP(Table4[[#This Row],[Column1]],mapping!A:L,12,FALSE),0),IF(W448&gt;mapping!$N$1,IFERROR(VLOOKUP(Table4[[#This Row],[Column1]],mapping!A:L,12,FALSE),0),0))</f>
        <v>0</v>
      </c>
      <c r="N448" s="125">
        <f>Table4[[#This Row],[ سعر اليومية ]]*3%*Table4[[#This Row],[عدد الدورات ]]</f>
        <v>0</v>
      </c>
      <c r="O448" s="126">
        <f>Table4[[#This Row],[ سعر اليومية ]]*Table4[[#This Row],[عدد الدورات ]]-N448</f>
        <v>0</v>
      </c>
      <c r="P448" s="195"/>
      <c r="Q448" s="195"/>
      <c r="R448" s="195"/>
      <c r="S448" s="125">
        <f>(Table4[[#This Row],[سعر يومية السائق]]*Table4[[#This Row],[عدد الدورات ]])-SUM(Table4[[#This Row],[سلف ]:[خصم ]])+Table4[[#This Row],[اضافي ]]</f>
        <v>0</v>
      </c>
      <c r="U448" s="125">
        <f>Table4[[#This Row],[ سعر اليومية ]]*Table4[[#This Row],[عدد الدورات ]]-Table4[[#This Row],[سعر يومية السائق]]*L448</f>
        <v>0</v>
      </c>
      <c r="V448" s="125">
        <f>U448-Table4[[#This Row],[W/H  3%]]</f>
        <v>0</v>
      </c>
      <c r="W448" s="127" t="str">
        <f>Table4[[#This Row],[اليوم]]&amp;Table4[[#This Row],[الشهر ]]&amp;Table4[[#This Row],[العام]]</f>
        <v/>
      </c>
      <c r="X448" s="127" t="s">
        <v>304</v>
      </c>
    </row>
    <row r="449" spans="1:24" x14ac:dyDescent="0.3">
      <c r="A449" s="62">
        <v>7</v>
      </c>
      <c r="B449" s="62">
        <v>5</v>
      </c>
      <c r="C449" s="62">
        <v>2026</v>
      </c>
      <c r="D449" s="41" t="str">
        <f t="shared" si="40"/>
        <v>عمرو برعي الجراجFLITCH AND GRAINالتجمع ميكروباص صيني</v>
      </c>
      <c r="E449" s="4">
        <v>2000</v>
      </c>
      <c r="F449" s="41" t="str">
        <f>VLOOKUP(E449,mapping!C:J,2,FALSE)</f>
        <v xml:space="preserve">عمرو برعي </v>
      </c>
      <c r="G449" s="41" t="str">
        <f>IFERROR(VLOOKUP(F449,mapping!$D$3:$J$200,2,FALSE),0)</f>
        <v>الجراج</v>
      </c>
      <c r="H449" s="41" t="str">
        <f>IFERROR(VLOOKUP(F449,mapping!$D$3:$J$200,3,FALSE),0)</f>
        <v>FLITCH AND GRAIN</v>
      </c>
      <c r="I449" s="41" t="str">
        <f>IFERROR(VLOOKUP(F449,mapping!$D$3:$J$200,4,FALSE),0)</f>
        <v xml:space="preserve">التجمع </v>
      </c>
      <c r="J449" s="41" t="str">
        <f>IFERROR(VLOOKUP(F449,mapping!$D$3:$J$200,5,FALSE),0)</f>
        <v>ميكروباص صيني</v>
      </c>
      <c r="K449" s="63">
        <f>IF(W449=mapping!$N$1,IFERROR(VLOOKUP(Table4[[#This Row],[Column1]],mapping!A:L,11,FALSE),0),IF(W449&gt;mapping!$N$1,IFERROR(VLOOKUP(Table4[[#This Row],[Column1]],mapping!A:L,11,FALSE),0),))</f>
        <v>1300</v>
      </c>
      <c r="L449" s="139">
        <v>1</v>
      </c>
      <c r="M449" s="60">
        <f>IF(W449=mapping!$N$1,IFERROR(VLOOKUP(Table4[[#This Row],[Column1]],mapping!A:L,12,FALSE),0),IF(W449&gt;mapping!$N$1,IFERROR(VLOOKUP(Table4[[#This Row],[Column1]],mapping!A:L,12,FALSE),0),0))</f>
        <v>1050</v>
      </c>
      <c r="N449" s="58">
        <f>Table4[[#This Row],[ سعر اليومية ]]*3%*Table4[[#This Row],[عدد الدورات ]]</f>
        <v>39</v>
      </c>
      <c r="O449" s="56">
        <f>Table4[[#This Row],[ سعر اليومية ]]*Table4[[#This Row],[عدد الدورات ]]-N449</f>
        <v>1261</v>
      </c>
      <c r="P449" s="194"/>
      <c r="Q449" s="194"/>
      <c r="R449" s="194"/>
      <c r="S449" s="58">
        <f>(Table4[[#This Row],[سعر يومية السائق]]*Table4[[#This Row],[عدد الدورات ]])-SUM(Table4[[#This Row],[سلف ]:[خصم ]])+Table4[[#This Row],[اضافي ]]</f>
        <v>1050</v>
      </c>
      <c r="U449" s="58">
        <f>Table4[[#This Row],[ سعر اليومية ]]*Table4[[#This Row],[عدد الدورات ]]-Table4[[#This Row],[سعر يومية السائق]]*L449</f>
        <v>250</v>
      </c>
      <c r="V449" s="58">
        <f>U449-Table4[[#This Row],[W/H  3%]]</f>
        <v>211</v>
      </c>
      <c r="W449" s="66" t="str">
        <f>Table4[[#This Row],[اليوم]]&amp;Table4[[#This Row],[الشهر ]]&amp;Table4[[#This Row],[العام]]</f>
        <v>752026</v>
      </c>
      <c r="X449" s="66" t="s">
        <v>304</v>
      </c>
    </row>
    <row r="450" spans="1:24" x14ac:dyDescent="0.3">
      <c r="A450" s="62">
        <v>7</v>
      </c>
      <c r="B450" s="62">
        <v>5</v>
      </c>
      <c r="C450" s="62">
        <v>2026</v>
      </c>
      <c r="D450" s="41" t="str">
        <f t="shared" si="40"/>
        <v>مصطفي الف مسكنالف مسكن 3 ورديةنجمة هليوبوليسالتجمع اتوبيس 28</v>
      </c>
      <c r="E450" s="4">
        <v>3000</v>
      </c>
      <c r="F450" s="41" t="str">
        <f>VLOOKUP(E450,mapping!C:J,2,FALSE)</f>
        <v>مصطفي الف مسكن</v>
      </c>
      <c r="G450" s="41" t="str">
        <f>IFERROR(VLOOKUP(F450,mapping!$D$3:$J$200,2,FALSE),0)</f>
        <v>الف مسكن 3 وردية</v>
      </c>
      <c r="H450" s="41" t="str">
        <f>IFERROR(VLOOKUP(F450,mapping!$D$3:$J$200,3,FALSE),0)</f>
        <v>نجمة هليوبوليس</v>
      </c>
      <c r="I450" s="41" t="str">
        <f>IFERROR(VLOOKUP(F450,mapping!$D$3:$J$200,4,FALSE),0)</f>
        <v xml:space="preserve">التجمع </v>
      </c>
      <c r="J450" s="41" t="str">
        <f>IFERROR(VLOOKUP(F450,mapping!$D$3:$J$200,5,FALSE),0)</f>
        <v>اتوبيس 28</v>
      </c>
      <c r="K450" s="63">
        <f>IF(W450=mapping!$N$1,IFERROR(VLOOKUP(Table4[[#This Row],[Column1]],mapping!A:L,11,FALSE),0),IF(W450&gt;mapping!$N$1,IFERROR(VLOOKUP(Table4[[#This Row],[Column1]],mapping!A:L,11,FALSE),0),))</f>
        <v>4297</v>
      </c>
      <c r="L450" s="139">
        <v>1</v>
      </c>
      <c r="M450" s="60">
        <f>IF(W450=mapping!$N$1,IFERROR(VLOOKUP(Table4[[#This Row],[Column1]],mapping!A:L,12,FALSE),0),IF(W450&gt;mapping!$N$1,IFERROR(VLOOKUP(Table4[[#This Row],[Column1]],mapping!A:L,12,FALSE),0),0))</f>
        <v>3800</v>
      </c>
      <c r="N450" s="58">
        <f>Table4[[#This Row],[ سعر اليومية ]]*3%*Table4[[#This Row],[عدد الدورات ]]</f>
        <v>128.91</v>
      </c>
      <c r="O450" s="56">
        <f>Table4[[#This Row],[ سعر اليومية ]]*Table4[[#This Row],[عدد الدورات ]]-N450</f>
        <v>4168.09</v>
      </c>
      <c r="P450" s="194"/>
      <c r="Q450" s="194"/>
      <c r="R450" s="194"/>
      <c r="S450" s="58">
        <f>(Table4[[#This Row],[سعر يومية السائق]]*Table4[[#This Row],[عدد الدورات ]])-SUM(Table4[[#This Row],[سلف ]:[خصم ]])+Table4[[#This Row],[اضافي ]]</f>
        <v>3800</v>
      </c>
      <c r="U450" s="58">
        <f>Table4[[#This Row],[ سعر اليومية ]]*Table4[[#This Row],[عدد الدورات ]]-Table4[[#This Row],[سعر يومية السائق]]*L450</f>
        <v>497</v>
      </c>
      <c r="V450" s="58">
        <f>U450-Table4[[#This Row],[W/H  3%]]</f>
        <v>368.09000000000003</v>
      </c>
      <c r="W450" s="66" t="str">
        <f>Table4[[#This Row],[اليوم]]&amp;Table4[[#This Row],[الشهر ]]&amp;Table4[[#This Row],[العام]]</f>
        <v>752026</v>
      </c>
      <c r="X450" s="66" t="s">
        <v>304</v>
      </c>
    </row>
    <row r="451" spans="1:24" x14ac:dyDescent="0.3">
      <c r="A451" s="62">
        <v>7</v>
      </c>
      <c r="B451" s="62">
        <v>5</v>
      </c>
      <c r="C451" s="62">
        <v>2026</v>
      </c>
      <c r="D451" s="41" t="str">
        <f t="shared" si="40"/>
        <v>ممدوح كيلاني1قليوب 3 وردية نجمة هليوبوليسالتجمع اتوبيس 28</v>
      </c>
      <c r="E451" s="4">
        <v>3002</v>
      </c>
      <c r="F451" s="41" t="str">
        <f>VLOOKUP(E451,mapping!C:J,2,FALSE)</f>
        <v>ممدوح كيلاني1</v>
      </c>
      <c r="G451" s="41" t="str">
        <f>IFERROR(VLOOKUP(F451,mapping!$D$3:$J$200,2,FALSE),0)</f>
        <v xml:space="preserve">قليوب 3 وردية </v>
      </c>
      <c r="H451" s="41" t="str">
        <f>IFERROR(VLOOKUP(F451,mapping!$D$3:$J$200,3,FALSE),0)</f>
        <v>نجمة هليوبوليس</v>
      </c>
      <c r="I451" s="41" t="str">
        <f>IFERROR(VLOOKUP(F451,mapping!$D$3:$J$200,4,FALSE),0)</f>
        <v xml:space="preserve">التجمع </v>
      </c>
      <c r="J451" s="41" t="str">
        <f>IFERROR(VLOOKUP(F451,mapping!$D$3:$J$200,5,FALSE),0)</f>
        <v>اتوبيس 28</v>
      </c>
      <c r="K451" s="63">
        <f>IF(W451=mapping!$N$1,IFERROR(VLOOKUP(Table4[[#This Row],[Column1]],mapping!A:L,11,FALSE),0),IF(W451&gt;mapping!$N$1,IFERROR(VLOOKUP(Table4[[#This Row],[Column1]],mapping!A:L,11,FALSE),0),))</f>
        <v>4297</v>
      </c>
      <c r="L451" s="139">
        <v>1</v>
      </c>
      <c r="M451" s="60">
        <f>IF(W451=mapping!$N$1,IFERROR(VLOOKUP(Table4[[#This Row],[Column1]],mapping!A:L,12,FALSE),0),IF(W451&gt;mapping!$N$1,IFERROR(VLOOKUP(Table4[[#This Row],[Column1]],mapping!A:L,12,FALSE),0),0))</f>
        <v>3900</v>
      </c>
      <c r="N451" s="58">
        <f>Table4[[#This Row],[ سعر اليومية ]]*3%*Table4[[#This Row],[عدد الدورات ]]</f>
        <v>128.91</v>
      </c>
      <c r="O451" s="56">
        <f>Table4[[#This Row],[ سعر اليومية ]]*Table4[[#This Row],[عدد الدورات ]]-N451</f>
        <v>4168.09</v>
      </c>
      <c r="P451" s="194"/>
      <c r="Q451" s="194"/>
      <c r="R451" s="194"/>
      <c r="S451" s="58">
        <f>(Table4[[#This Row],[سعر يومية السائق]]*Table4[[#This Row],[عدد الدورات ]])-SUM(Table4[[#This Row],[سلف ]:[خصم ]])+Table4[[#This Row],[اضافي ]]</f>
        <v>3900</v>
      </c>
      <c r="U451" s="58">
        <f>Table4[[#This Row],[ سعر اليومية ]]*Table4[[#This Row],[عدد الدورات ]]-Table4[[#This Row],[سعر يومية السائق]]*L451</f>
        <v>397</v>
      </c>
      <c r="V451" s="58">
        <f>U451-Table4[[#This Row],[W/H  3%]]</f>
        <v>268.09000000000003</v>
      </c>
      <c r="W451" s="66" t="str">
        <f>Table4[[#This Row],[اليوم]]&amp;Table4[[#This Row],[الشهر ]]&amp;Table4[[#This Row],[العام]]</f>
        <v>752026</v>
      </c>
      <c r="X451" s="66" t="s">
        <v>304</v>
      </c>
    </row>
    <row r="452" spans="1:24" x14ac:dyDescent="0.3">
      <c r="A452" s="62">
        <v>7</v>
      </c>
      <c r="B452" s="62">
        <v>5</v>
      </c>
      <c r="C452" s="62">
        <v>2026</v>
      </c>
      <c r="D452" s="41" t="str">
        <f t="shared" si="40"/>
        <v>ممدوح كيلاني3المنيب 3وردية نجمة هليوبوليسالتجمع ميكروباص</v>
      </c>
      <c r="E452" s="4">
        <v>3004</v>
      </c>
      <c r="F452" s="41" t="str">
        <f>VLOOKUP(E452,mapping!C:J,2,FALSE)</f>
        <v>ممدوح كيلاني3</v>
      </c>
      <c r="G452" s="41" t="str">
        <f>IFERROR(VLOOKUP(F452,mapping!$D$3:$J$200,2,FALSE),0)</f>
        <v xml:space="preserve">المنيب 3وردية </v>
      </c>
      <c r="H452" s="41" t="str">
        <f>IFERROR(VLOOKUP(F452,mapping!$D$3:$J$200,3,FALSE),0)</f>
        <v>نجمة هليوبوليس</v>
      </c>
      <c r="I452" s="41" t="str">
        <f>IFERROR(VLOOKUP(F452,mapping!$D$3:$J$200,4,FALSE),0)</f>
        <v xml:space="preserve">التجمع </v>
      </c>
      <c r="J452" s="41" t="str">
        <f>IFERROR(VLOOKUP(F452,mapping!$D$3:$J$200,5,FALSE),0)</f>
        <v>ميكروباص</v>
      </c>
      <c r="K452" s="63">
        <f>IF(W452=mapping!$N$1,IFERROR(VLOOKUP(Table4[[#This Row],[Column1]],mapping!A:L,11,FALSE),0),IF(W452&gt;mapping!$N$1,IFERROR(VLOOKUP(Table4[[#This Row],[Column1]],mapping!A:L,11,FALSE),0),))</f>
        <v>3600</v>
      </c>
      <c r="L452" s="139">
        <v>1</v>
      </c>
      <c r="M452" s="60">
        <f>IF(W452=mapping!$N$1,IFERROR(VLOOKUP(Table4[[#This Row],[Column1]],mapping!A:L,12,FALSE),0),IF(W452&gt;mapping!$N$1,IFERROR(VLOOKUP(Table4[[#This Row],[Column1]],mapping!A:L,12,FALSE),0),0))</f>
        <v>2700</v>
      </c>
      <c r="N452" s="58">
        <f>Table4[[#This Row],[ سعر اليومية ]]*3%*Table4[[#This Row],[عدد الدورات ]]</f>
        <v>108</v>
      </c>
      <c r="O452" s="56">
        <f>Table4[[#This Row],[ سعر اليومية ]]*Table4[[#This Row],[عدد الدورات ]]-N452</f>
        <v>3492</v>
      </c>
      <c r="P452" s="194"/>
      <c r="Q452" s="194"/>
      <c r="R452" s="194"/>
      <c r="S452" s="58">
        <f>(Table4[[#This Row],[سعر يومية السائق]]*Table4[[#This Row],[عدد الدورات ]])-SUM(Table4[[#This Row],[سلف ]:[خصم ]])+Table4[[#This Row],[اضافي ]]</f>
        <v>2700</v>
      </c>
      <c r="U452" s="58">
        <f>Table4[[#This Row],[ سعر اليومية ]]*Table4[[#This Row],[عدد الدورات ]]-Table4[[#This Row],[سعر يومية السائق]]*L452</f>
        <v>900</v>
      </c>
      <c r="V452" s="58">
        <f>U452-Table4[[#This Row],[W/H  3%]]</f>
        <v>792</v>
      </c>
      <c r="W452" s="66" t="str">
        <f>Table4[[#This Row],[اليوم]]&amp;Table4[[#This Row],[الشهر ]]&amp;Table4[[#This Row],[العام]]</f>
        <v>752026</v>
      </c>
      <c r="X452" s="66" t="s">
        <v>304</v>
      </c>
    </row>
    <row r="453" spans="1:24" x14ac:dyDescent="0.3">
      <c r="A453" s="62">
        <v>7</v>
      </c>
      <c r="B453" s="62">
        <v>5</v>
      </c>
      <c r="C453" s="62">
        <v>2026</v>
      </c>
      <c r="D453" s="41" t="str">
        <f t="shared" ref="D453" si="41">F453&amp;G453&amp;H453&amp;I453&amp;J453</f>
        <v>بكرقليوب 1 ورديةنجمة هليوبوليسالتجمع ميكروباص</v>
      </c>
      <c r="E453" s="4">
        <v>3005</v>
      </c>
      <c r="F453" s="41" t="str">
        <f>VLOOKUP(E453,mapping!C:J,2,FALSE)</f>
        <v>بكر</v>
      </c>
      <c r="G453" s="41" t="str">
        <f>IFERROR(VLOOKUP(F453,mapping!$D$3:$J$200,2,FALSE),0)</f>
        <v>قليوب 1 وردية</v>
      </c>
      <c r="H453" s="41" t="str">
        <f>IFERROR(VLOOKUP(F453,mapping!$D$3:$J$200,3,FALSE),0)</f>
        <v>نجمة هليوبوليس</v>
      </c>
      <c r="I453" s="41" t="str">
        <f>IFERROR(VLOOKUP(F453,mapping!$D$3:$J$200,4,FALSE),0)</f>
        <v xml:space="preserve">التجمع </v>
      </c>
      <c r="J453" s="41" t="str">
        <f>IFERROR(VLOOKUP(F453,mapping!$D$3:$J$200,5,FALSE),0)</f>
        <v>ميكروباص</v>
      </c>
      <c r="K453" s="63">
        <f>IF(W453=mapping!$N$1,IFERROR(VLOOKUP(Table4[[#This Row],[Column1]],mapping!A:L,11,FALSE),0),IF(W453&gt;mapping!$N$1,IFERROR(VLOOKUP(Table4[[#This Row],[Column1]],mapping!A:L,11,FALSE),0),))</f>
        <v>1400</v>
      </c>
      <c r="L453" s="139">
        <v>1</v>
      </c>
      <c r="M453" s="60">
        <f>IF(W453=mapping!$N$1,IFERROR(VLOOKUP(Table4[[#This Row],[Column1]],mapping!A:L,12,FALSE),0),IF(W453&gt;mapping!$N$1,IFERROR(VLOOKUP(Table4[[#This Row],[Column1]],mapping!A:L,12,FALSE),0),0))</f>
        <v>1200</v>
      </c>
      <c r="N453" s="58">
        <f>Table4[[#This Row],[ سعر اليومية ]]*3%*Table4[[#This Row],[عدد الدورات ]]</f>
        <v>42</v>
      </c>
      <c r="O453" s="56">
        <f>Table4[[#This Row],[ سعر اليومية ]]*Table4[[#This Row],[عدد الدورات ]]-N453</f>
        <v>1358</v>
      </c>
      <c r="P453" s="194"/>
      <c r="Q453" s="194"/>
      <c r="R453" s="194"/>
      <c r="S453" s="58">
        <f>(Table4[[#This Row],[سعر يومية السائق]]*Table4[[#This Row],[عدد الدورات ]])-SUM(Table4[[#This Row],[سلف ]:[خصم ]])+Table4[[#This Row],[اضافي ]]</f>
        <v>1200</v>
      </c>
      <c r="U453" s="58">
        <f>Table4[[#This Row],[ سعر اليومية ]]*Table4[[#This Row],[عدد الدورات ]]-Table4[[#This Row],[سعر يومية السائق]]*L453</f>
        <v>200</v>
      </c>
      <c r="V453" s="58">
        <f>U453-Table4[[#This Row],[W/H  3%]]</f>
        <v>158</v>
      </c>
      <c r="W453" s="66" t="str">
        <f>Table4[[#This Row],[اليوم]]&amp;Table4[[#This Row],[الشهر ]]&amp;Table4[[#This Row],[العام]]</f>
        <v>752026</v>
      </c>
      <c r="X453" s="66" t="s">
        <v>304</v>
      </c>
    </row>
    <row r="454" spans="1:24" x14ac:dyDescent="0.3">
      <c r="A454" s="62">
        <v>7</v>
      </c>
      <c r="B454" s="62">
        <v>5</v>
      </c>
      <c r="C454" s="62">
        <v>2026</v>
      </c>
      <c r="D454" s="41" t="str">
        <f t="shared" si="40"/>
        <v>عماد النجار1المرج 2ورديةسعوديالمخاذناتوبيس 28</v>
      </c>
      <c r="E454" s="4">
        <v>5000</v>
      </c>
      <c r="F454" s="41" t="str">
        <f>VLOOKUP(E454,mapping!C:J,2,FALSE)</f>
        <v>عماد النجار1</v>
      </c>
      <c r="G454" s="41" t="str">
        <f>IFERROR(VLOOKUP(F454,mapping!$D$3:$J$200,2,FALSE),0)</f>
        <v>المرج 2وردية</v>
      </c>
      <c r="H454" s="41" t="str">
        <f>IFERROR(VLOOKUP(F454,mapping!$D$3:$J$200,3,FALSE),0)</f>
        <v>سعودي</v>
      </c>
      <c r="I454" s="41" t="str">
        <f>IFERROR(VLOOKUP(F454,mapping!$D$3:$J$200,4,FALSE),0)</f>
        <v>المخاذن</v>
      </c>
      <c r="J454" s="41" t="str">
        <f>IFERROR(VLOOKUP(F454,mapping!$D$3:$J$200,5,FALSE),0)</f>
        <v>اتوبيس 28</v>
      </c>
      <c r="K454" s="63">
        <f>IF(W454=mapping!$N$1,IFERROR(VLOOKUP(Table4[[#This Row],[Column1]],mapping!A:L,11,FALSE),0),IF(W454&gt;mapping!$N$1,IFERROR(VLOOKUP(Table4[[#This Row],[Column1]],mapping!A:L,11,FALSE),0),))</f>
        <v>4119</v>
      </c>
      <c r="L454" s="139">
        <v>1</v>
      </c>
      <c r="M454" s="60">
        <f>IF(W454=mapping!$N$1,IFERROR(VLOOKUP(Table4[[#This Row],[Column1]],mapping!A:L,12,FALSE),0),IF(W454&gt;mapping!$N$1,IFERROR(VLOOKUP(Table4[[#This Row],[Column1]],mapping!A:L,12,FALSE),0),0))</f>
        <v>4800</v>
      </c>
      <c r="N454" s="58">
        <f>Table4[[#This Row],[ سعر اليومية ]]*3%*Table4[[#This Row],[عدد الدورات ]]</f>
        <v>123.57</v>
      </c>
      <c r="O454" s="56">
        <f>Table4[[#This Row],[ سعر اليومية ]]*Table4[[#This Row],[عدد الدورات ]]-N454</f>
        <v>3995.43</v>
      </c>
      <c r="P454" s="194"/>
      <c r="Q454" s="194"/>
      <c r="R454" s="194"/>
      <c r="S454" s="58">
        <f>(Table4[[#This Row],[سعر يومية السائق]]*Table4[[#This Row],[عدد الدورات ]])-SUM(Table4[[#This Row],[سلف ]:[خصم ]])+Table4[[#This Row],[اضافي ]]</f>
        <v>4800</v>
      </c>
      <c r="U454" s="58">
        <f>Table4[[#This Row],[ سعر اليومية ]]*Table4[[#This Row],[عدد الدورات ]]-Table4[[#This Row],[سعر يومية السائق]]*L454</f>
        <v>-681</v>
      </c>
      <c r="V454" s="58">
        <f>U454-Table4[[#This Row],[W/H  3%]]</f>
        <v>-804.56999999999994</v>
      </c>
      <c r="W454" s="66" t="str">
        <f>Table4[[#This Row],[اليوم]]&amp;Table4[[#This Row],[الشهر ]]&amp;Table4[[#This Row],[العام]]</f>
        <v>752026</v>
      </c>
      <c r="X454" s="66" t="s">
        <v>304</v>
      </c>
    </row>
    <row r="455" spans="1:24" x14ac:dyDescent="0.3">
      <c r="A455" s="62">
        <v>7</v>
      </c>
      <c r="B455" s="62">
        <v>5</v>
      </c>
      <c r="C455" s="62">
        <v>2026</v>
      </c>
      <c r="D455" s="41" t="str">
        <f t="shared" si="40"/>
        <v>عماد النجار2المؤسسة 2ورديةسعوديالمخاذناتوبيس 28</v>
      </c>
      <c r="E455" s="4">
        <v>5001</v>
      </c>
      <c r="F455" s="41" t="str">
        <f>VLOOKUP(E455,mapping!C:J,2,FALSE)</f>
        <v>عماد النجار2</v>
      </c>
      <c r="G455" s="41" t="str">
        <f>IFERROR(VLOOKUP(F455,mapping!$D$3:$J$200,2,FALSE),0)</f>
        <v>المؤسسة 2وردية</v>
      </c>
      <c r="H455" s="41" t="str">
        <f>IFERROR(VLOOKUP(F455,mapping!$D$3:$J$200,3,FALSE),0)</f>
        <v>سعودي</v>
      </c>
      <c r="I455" s="41" t="str">
        <f>IFERROR(VLOOKUP(F455,mapping!$D$3:$J$200,4,FALSE),0)</f>
        <v>المخاذن</v>
      </c>
      <c r="J455" s="41" t="str">
        <f>IFERROR(VLOOKUP(F455,mapping!$D$3:$J$200,5,FALSE),0)</f>
        <v>اتوبيس 28</v>
      </c>
      <c r="K455" s="63">
        <f>IF(W455=mapping!$N$1,IFERROR(VLOOKUP(Table4[[#This Row],[Column1]],mapping!A:L,11,FALSE),0),IF(W455&gt;mapping!$N$1,IFERROR(VLOOKUP(Table4[[#This Row],[Column1]],mapping!A:L,11,FALSE),0),))</f>
        <v>3884</v>
      </c>
      <c r="L455" s="139">
        <v>1</v>
      </c>
      <c r="M455" s="60">
        <f>IF(W455=mapping!$N$1,IFERROR(VLOOKUP(Table4[[#This Row],[Column1]],mapping!A:L,12,FALSE),0),IF(W455&gt;mapping!$N$1,IFERROR(VLOOKUP(Table4[[#This Row],[Column1]],mapping!A:L,12,FALSE),0),0))</f>
        <v>4500</v>
      </c>
      <c r="N455" s="58">
        <f>Table4[[#This Row],[ سعر اليومية ]]*3%*Table4[[#This Row],[عدد الدورات ]]</f>
        <v>116.52</v>
      </c>
      <c r="O455" s="56">
        <f>Table4[[#This Row],[ سعر اليومية ]]*Table4[[#This Row],[عدد الدورات ]]-N455</f>
        <v>3767.48</v>
      </c>
      <c r="P455" s="194"/>
      <c r="Q455" s="194"/>
      <c r="R455" s="194"/>
      <c r="S455" s="58">
        <f>(Table4[[#This Row],[سعر يومية السائق]]*Table4[[#This Row],[عدد الدورات ]])-SUM(Table4[[#This Row],[سلف ]:[خصم ]])+Table4[[#This Row],[اضافي ]]</f>
        <v>4500</v>
      </c>
      <c r="U455" s="58">
        <f>Table4[[#This Row],[ سعر اليومية ]]*Table4[[#This Row],[عدد الدورات ]]-Table4[[#This Row],[سعر يومية السائق]]*L455</f>
        <v>-616</v>
      </c>
      <c r="V455" s="58">
        <f>U455-Table4[[#This Row],[W/H  3%]]</f>
        <v>-732.52</v>
      </c>
      <c r="W455" s="66" t="str">
        <f>Table4[[#This Row],[اليوم]]&amp;Table4[[#This Row],[الشهر ]]&amp;Table4[[#This Row],[العام]]</f>
        <v>752026</v>
      </c>
      <c r="X455" s="66" t="s">
        <v>304</v>
      </c>
    </row>
    <row r="456" spans="1:24" x14ac:dyDescent="0.3">
      <c r="A456" s="62">
        <v>7</v>
      </c>
      <c r="B456" s="62">
        <v>5</v>
      </c>
      <c r="C456" s="62">
        <v>2026</v>
      </c>
      <c r="D456" s="41" t="str">
        <f t="shared" si="40"/>
        <v>عماد النجار 3الدائري 1ورديةسعوديالمخاذناتوبيس 28</v>
      </c>
      <c r="E456" s="4">
        <v>5002</v>
      </c>
      <c r="F456" s="41" t="str">
        <f>VLOOKUP(E456,mapping!C:J,2,FALSE)</f>
        <v>عماد النجار 3</v>
      </c>
      <c r="G456" s="41" t="str">
        <f>IFERROR(VLOOKUP(F456,mapping!$D$3:$J$200,2,FALSE),0)</f>
        <v>الدائري 1وردية</v>
      </c>
      <c r="H456" s="41" t="str">
        <f>IFERROR(VLOOKUP(F456,mapping!$D$3:$J$200,3,FALSE),0)</f>
        <v>سعودي</v>
      </c>
      <c r="I456" s="41" t="str">
        <f>IFERROR(VLOOKUP(F456,mapping!$D$3:$J$200,4,FALSE),0)</f>
        <v>المخاذن</v>
      </c>
      <c r="J456" s="41" t="str">
        <f>IFERROR(VLOOKUP(F456,mapping!$D$3:$J$200,5,FALSE),0)</f>
        <v>اتوبيس 28</v>
      </c>
      <c r="K456" s="63">
        <f>IF(W456=mapping!$N$1,IFERROR(VLOOKUP(Table4[[#This Row],[Column1]],mapping!A:L,11,FALSE),0),IF(W456&gt;mapping!$N$1,IFERROR(VLOOKUP(Table4[[#This Row],[Column1]],mapping!A:L,11,FALSE),0),))</f>
        <v>2448</v>
      </c>
      <c r="L456" s="139">
        <v>1</v>
      </c>
      <c r="M456" s="60">
        <f>IF(W456=mapping!$N$1,IFERROR(VLOOKUP(Table4[[#This Row],[Column1]],mapping!A:L,12,FALSE),0),IF(W456&gt;mapping!$N$1,IFERROR(VLOOKUP(Table4[[#This Row],[Column1]],mapping!A:L,12,FALSE),0),0))</f>
        <v>2500</v>
      </c>
      <c r="N456" s="58">
        <f>Table4[[#This Row],[ سعر اليومية ]]*3%*Table4[[#This Row],[عدد الدورات ]]</f>
        <v>73.44</v>
      </c>
      <c r="O456" s="56">
        <f>Table4[[#This Row],[ سعر اليومية ]]*Table4[[#This Row],[عدد الدورات ]]-N456</f>
        <v>2374.56</v>
      </c>
      <c r="P456" s="194"/>
      <c r="Q456" s="194"/>
      <c r="R456" s="194"/>
      <c r="S456" s="58">
        <f>(Table4[[#This Row],[سعر يومية السائق]]*Table4[[#This Row],[عدد الدورات ]])-SUM(Table4[[#This Row],[سلف ]:[خصم ]])+Table4[[#This Row],[اضافي ]]</f>
        <v>2500</v>
      </c>
      <c r="U456" s="58">
        <f>Table4[[#This Row],[ سعر اليومية ]]*Table4[[#This Row],[عدد الدورات ]]-Table4[[#This Row],[سعر يومية السائق]]*L456</f>
        <v>-52</v>
      </c>
      <c r="V456" s="58">
        <f>U456-Table4[[#This Row],[W/H  3%]]</f>
        <v>-125.44</v>
      </c>
      <c r="W456" s="66" t="str">
        <f>Table4[[#This Row],[اليوم]]&amp;Table4[[#This Row],[الشهر ]]&amp;Table4[[#This Row],[العام]]</f>
        <v>752026</v>
      </c>
      <c r="X456" s="66" t="s">
        <v>304</v>
      </c>
    </row>
    <row r="457" spans="1:24" x14ac:dyDescent="0.3">
      <c r="A457" s="62">
        <v>7</v>
      </c>
      <c r="B457" s="62">
        <v>5</v>
      </c>
      <c r="C457" s="62">
        <v>2026</v>
      </c>
      <c r="D457" s="41" t="str">
        <f t="shared" si="40"/>
        <v>عبد الرحمن1الهرم سعوديدريماتوبيس 28</v>
      </c>
      <c r="E457" s="4">
        <v>5003</v>
      </c>
      <c r="F457" s="41" t="str">
        <f>VLOOKUP(E457,mapping!C:J,2,FALSE)</f>
        <v>عبد الرحمن1</v>
      </c>
      <c r="G457" s="41" t="str">
        <f>IFERROR(VLOOKUP(F457,mapping!$D$3:$J$200,2,FALSE),0)</f>
        <v xml:space="preserve">الهرم </v>
      </c>
      <c r="H457" s="41" t="str">
        <f>IFERROR(VLOOKUP(F457,mapping!$D$3:$J$200,3,FALSE),0)</f>
        <v>سعودي</v>
      </c>
      <c r="I457" s="41" t="str">
        <f>IFERROR(VLOOKUP(F457,mapping!$D$3:$J$200,4,FALSE),0)</f>
        <v>دريم</v>
      </c>
      <c r="J457" s="41" t="str">
        <f>IFERROR(VLOOKUP(F457,mapping!$D$3:$J$200,5,FALSE),0)</f>
        <v>اتوبيس 28</v>
      </c>
      <c r="K457" s="63">
        <f>IF(W457=mapping!$N$1,IFERROR(VLOOKUP(Table4[[#This Row],[Column1]],mapping!A:L,11,FALSE),0),IF(W457&gt;mapping!$N$1,IFERROR(VLOOKUP(Table4[[#This Row],[Column1]],mapping!A:L,11,FALSE),0),))</f>
        <v>994</v>
      </c>
      <c r="L457" s="139">
        <v>1</v>
      </c>
      <c r="M457" s="60">
        <f>IF(W457=mapping!$N$1,IFERROR(VLOOKUP(Table4[[#This Row],[Column1]],mapping!A:L,12,FALSE),0),IF(W457&gt;mapping!$N$1,IFERROR(VLOOKUP(Table4[[#This Row],[Column1]],mapping!A:L,12,FALSE),0),0))</f>
        <v>850</v>
      </c>
      <c r="N457" s="58">
        <f>Table4[[#This Row],[ سعر اليومية ]]*3%*Table4[[#This Row],[عدد الدورات ]]</f>
        <v>29.82</v>
      </c>
      <c r="O457" s="56">
        <f>Table4[[#This Row],[ سعر اليومية ]]*Table4[[#This Row],[عدد الدورات ]]-N457</f>
        <v>964.18</v>
      </c>
      <c r="P457" s="194"/>
      <c r="Q457" s="194"/>
      <c r="R457" s="194"/>
      <c r="S457" s="58">
        <f>(Table4[[#This Row],[سعر يومية السائق]]*Table4[[#This Row],[عدد الدورات ]])-SUM(Table4[[#This Row],[سلف ]:[خصم ]])+Table4[[#This Row],[اضافي ]]</f>
        <v>850</v>
      </c>
      <c r="U457" s="58">
        <f>Table4[[#This Row],[ سعر اليومية ]]*Table4[[#This Row],[عدد الدورات ]]-Table4[[#This Row],[سعر يومية السائق]]*L457</f>
        <v>144</v>
      </c>
      <c r="V457" s="58">
        <f>U457-Table4[[#This Row],[W/H  3%]]</f>
        <v>114.18</v>
      </c>
      <c r="W457" s="66" t="str">
        <f>Table4[[#This Row],[اليوم]]&amp;Table4[[#This Row],[الشهر ]]&amp;Table4[[#This Row],[العام]]</f>
        <v>752026</v>
      </c>
      <c r="X457" s="66" t="s">
        <v>304</v>
      </c>
    </row>
    <row r="458" spans="1:24" x14ac:dyDescent="0.3">
      <c r="A458" s="62">
        <v>7</v>
      </c>
      <c r="B458" s="62">
        <v>5</v>
      </c>
      <c r="C458" s="62">
        <v>2026</v>
      </c>
      <c r="D458" s="41" t="str">
        <f t="shared" si="40"/>
        <v>عبد الرحمن2المؤسسةسعوديدريماتوبيس 28</v>
      </c>
      <c r="E458" s="4">
        <v>5004</v>
      </c>
      <c r="F458" s="41" t="str">
        <f>VLOOKUP(E458,mapping!C:J,2,FALSE)</f>
        <v>عبد الرحمن2</v>
      </c>
      <c r="G458" s="41" t="str">
        <f>IFERROR(VLOOKUP(F458,mapping!$D$3:$J$200,2,FALSE),0)</f>
        <v>المؤسسة</v>
      </c>
      <c r="H458" s="41" t="str">
        <f>IFERROR(VLOOKUP(F458,mapping!$D$3:$J$200,3,FALSE),0)</f>
        <v>سعودي</v>
      </c>
      <c r="I458" s="41" t="str">
        <f>IFERROR(VLOOKUP(F458,mapping!$D$3:$J$200,4,FALSE),0)</f>
        <v>دريم</v>
      </c>
      <c r="J458" s="41" t="str">
        <f>IFERROR(VLOOKUP(F458,mapping!$D$3:$J$200,5,FALSE),0)</f>
        <v>اتوبيس 28</v>
      </c>
      <c r="K458" s="63">
        <f>IF(W458=mapping!$N$1,IFERROR(VLOOKUP(Table4[[#This Row],[Column1]],mapping!A:L,11,FALSE),0),IF(W458&gt;mapping!$N$1,IFERROR(VLOOKUP(Table4[[#This Row],[Column1]],mapping!A:L,11,FALSE),0),))</f>
        <v>994</v>
      </c>
      <c r="L458" s="139">
        <v>1</v>
      </c>
      <c r="M458" s="60">
        <f>IF(W458=mapping!$N$1,IFERROR(VLOOKUP(Table4[[#This Row],[Column1]],mapping!A:L,12,FALSE),0),IF(W458&gt;mapping!$N$1,IFERROR(VLOOKUP(Table4[[#This Row],[Column1]],mapping!A:L,12,FALSE),0),0))</f>
        <v>850</v>
      </c>
      <c r="N458" s="58">
        <f>Table4[[#This Row],[ سعر اليومية ]]*3%*Table4[[#This Row],[عدد الدورات ]]</f>
        <v>29.82</v>
      </c>
      <c r="O458" s="56">
        <f>Table4[[#This Row],[ سعر اليومية ]]*Table4[[#This Row],[عدد الدورات ]]-N458</f>
        <v>964.18</v>
      </c>
      <c r="P458" s="194"/>
      <c r="Q458" s="194"/>
      <c r="R458" s="194"/>
      <c r="S458" s="58">
        <f>(Table4[[#This Row],[سعر يومية السائق]]*Table4[[#This Row],[عدد الدورات ]])-SUM(Table4[[#This Row],[سلف ]:[خصم ]])+Table4[[#This Row],[اضافي ]]</f>
        <v>850</v>
      </c>
      <c r="U458" s="58">
        <f>Table4[[#This Row],[ سعر اليومية ]]*Table4[[#This Row],[عدد الدورات ]]-Table4[[#This Row],[سعر يومية السائق]]*L458</f>
        <v>144</v>
      </c>
      <c r="V458" s="58">
        <f>U458-Table4[[#This Row],[W/H  3%]]</f>
        <v>114.18</v>
      </c>
      <c r="W458" s="66" t="str">
        <f>Table4[[#This Row],[اليوم]]&amp;Table4[[#This Row],[الشهر ]]&amp;Table4[[#This Row],[العام]]</f>
        <v>752026</v>
      </c>
      <c r="X458" s="66" t="s">
        <v>304</v>
      </c>
    </row>
    <row r="459" spans="1:24" x14ac:dyDescent="0.3">
      <c r="A459" s="62">
        <v>7</v>
      </c>
      <c r="B459" s="62">
        <v>5</v>
      </c>
      <c r="C459" s="62">
        <v>2026</v>
      </c>
      <c r="D459" s="41" t="str">
        <f t="shared" si="40"/>
        <v>فرج 1حلوانسعوديهايد باركاتوبيس 28</v>
      </c>
      <c r="E459" s="4">
        <v>5005</v>
      </c>
      <c r="F459" s="41" t="str">
        <f>VLOOKUP(E459,mapping!C:J,2,FALSE)</f>
        <v>فرج 1</v>
      </c>
      <c r="G459" s="41" t="str">
        <f>IFERROR(VLOOKUP(F459,mapping!$D$3:$J$200,2,FALSE),0)</f>
        <v>حلوان</v>
      </c>
      <c r="H459" s="41" t="str">
        <f>IFERROR(VLOOKUP(F459,mapping!$D$3:$J$200,3,FALSE),0)</f>
        <v>سعودي</v>
      </c>
      <c r="I459" s="41" t="str">
        <f>IFERROR(VLOOKUP(F459,mapping!$D$3:$J$200,4,FALSE),0)</f>
        <v>هايد بارك</v>
      </c>
      <c r="J459" s="41" t="str">
        <f>IFERROR(VLOOKUP(F459,mapping!$D$3:$J$200,5,FALSE),0)</f>
        <v>اتوبيس 28</v>
      </c>
      <c r="K459" s="63">
        <f>IF(W459=mapping!$N$1,IFERROR(VLOOKUP(Table4[[#This Row],[Column1]],mapping!A:L,11,FALSE),0),IF(W459&gt;mapping!$N$1,IFERROR(VLOOKUP(Table4[[#This Row],[Column1]],mapping!A:L,11,FALSE),0),))</f>
        <v>4634</v>
      </c>
      <c r="L459" s="139">
        <v>1</v>
      </c>
      <c r="M459" s="60">
        <f>IF(W459=mapping!$N$1,IFERROR(VLOOKUP(Table4[[#This Row],[Column1]],mapping!A:L,12,FALSE),0),IF(W459&gt;mapping!$N$1,IFERROR(VLOOKUP(Table4[[#This Row],[Column1]],mapping!A:L,12,FALSE),0),0))</f>
        <v>3750</v>
      </c>
      <c r="N459" s="58">
        <f>Table4[[#This Row],[ سعر اليومية ]]*3%*Table4[[#This Row],[عدد الدورات ]]</f>
        <v>139.01999999999998</v>
      </c>
      <c r="O459" s="56">
        <f>Table4[[#This Row],[ سعر اليومية ]]*Table4[[#This Row],[عدد الدورات ]]-N459</f>
        <v>4494.9799999999996</v>
      </c>
      <c r="P459" s="194"/>
      <c r="Q459" s="194"/>
      <c r="R459" s="194"/>
      <c r="S459" s="58">
        <f>(Table4[[#This Row],[سعر يومية السائق]]*Table4[[#This Row],[عدد الدورات ]])-SUM(Table4[[#This Row],[سلف ]:[خصم ]])+Table4[[#This Row],[اضافي ]]</f>
        <v>3750</v>
      </c>
      <c r="U459" s="58">
        <f>Table4[[#This Row],[ سعر اليومية ]]*Table4[[#This Row],[عدد الدورات ]]-Table4[[#This Row],[سعر يومية السائق]]*L459</f>
        <v>884</v>
      </c>
      <c r="V459" s="58">
        <f>U459-Table4[[#This Row],[W/H  3%]]</f>
        <v>744.98</v>
      </c>
      <c r="W459" s="66" t="str">
        <f>Table4[[#This Row],[اليوم]]&amp;Table4[[#This Row],[الشهر ]]&amp;Table4[[#This Row],[العام]]</f>
        <v>752026</v>
      </c>
      <c r="X459" s="66" t="s">
        <v>304</v>
      </c>
    </row>
    <row r="460" spans="1:24" x14ac:dyDescent="0.3">
      <c r="A460" s="62">
        <v>7</v>
      </c>
      <c r="B460" s="62">
        <v>5</v>
      </c>
      <c r="C460" s="62">
        <v>2026</v>
      </c>
      <c r="D460" s="41" t="str">
        <f t="shared" si="40"/>
        <v>فرج 6حلوان مبيتسعوديهايد باركاتوبيس 28</v>
      </c>
      <c r="E460" s="4">
        <v>5029</v>
      </c>
      <c r="F460" s="41" t="str">
        <f>VLOOKUP(E460,mapping!C:J,2,FALSE)</f>
        <v>فرج 6</v>
      </c>
      <c r="G460" s="41" t="str">
        <f>IFERROR(VLOOKUP(F460,mapping!$D$3:$J$200,2,FALSE),0)</f>
        <v>حلوان مبيت</v>
      </c>
      <c r="H460" s="41" t="str">
        <f>IFERROR(VLOOKUP(F460,mapping!$D$3:$J$200,3,FALSE),0)</f>
        <v>سعودي</v>
      </c>
      <c r="I460" s="41" t="str">
        <f>IFERROR(VLOOKUP(F460,mapping!$D$3:$J$200,4,FALSE),0)</f>
        <v>هايد بارك</v>
      </c>
      <c r="J460" s="41" t="str">
        <f>IFERROR(VLOOKUP(F460,mapping!$D$3:$J$200,5,FALSE),0)</f>
        <v>اتوبيس 28</v>
      </c>
      <c r="K460" s="63">
        <f>IF(W460=mapping!$N$1,IFERROR(VLOOKUP(Table4[[#This Row],[Column1]],mapping!A:L,11,FALSE),0),IF(W460&gt;mapping!$N$1,IFERROR(VLOOKUP(Table4[[#This Row],[Column1]],mapping!A:L,11,FALSE),0),))</f>
        <v>1482</v>
      </c>
      <c r="L460" s="139">
        <v>1</v>
      </c>
      <c r="M460" s="60">
        <f>IF(W460=mapping!$N$1,IFERROR(VLOOKUP(Table4[[#This Row],[Column1]],mapping!A:L,12,FALSE),0),IF(W460&gt;mapping!$N$1,IFERROR(VLOOKUP(Table4[[#This Row],[Column1]],mapping!A:L,12,FALSE),0),0))</f>
        <v>750</v>
      </c>
      <c r="N460" s="58">
        <f>Table4[[#This Row],[ سعر اليومية ]]*3%*Table4[[#This Row],[عدد الدورات ]]</f>
        <v>44.46</v>
      </c>
      <c r="O460" s="56">
        <f>Table4[[#This Row],[ سعر اليومية ]]*Table4[[#This Row],[عدد الدورات ]]-N460</f>
        <v>1437.54</v>
      </c>
      <c r="P460" s="194"/>
      <c r="Q460" s="194"/>
      <c r="R460" s="194"/>
      <c r="S460" s="58">
        <f>(Table4[[#This Row],[سعر يومية السائق]]*Table4[[#This Row],[عدد الدورات ]])-SUM(Table4[[#This Row],[سلف ]:[خصم ]])+Table4[[#This Row],[اضافي ]]</f>
        <v>750</v>
      </c>
      <c r="U460" s="58">
        <f>Table4[[#This Row],[ سعر اليومية ]]*Table4[[#This Row],[عدد الدورات ]]-Table4[[#This Row],[سعر يومية السائق]]*L460</f>
        <v>732</v>
      </c>
      <c r="V460" s="58">
        <f>U460-Table4[[#This Row],[W/H  3%]]</f>
        <v>687.54</v>
      </c>
      <c r="W460" s="66" t="str">
        <f>Table4[[#This Row],[اليوم]]&amp;Table4[[#This Row],[الشهر ]]&amp;Table4[[#This Row],[العام]]</f>
        <v>752026</v>
      </c>
      <c r="X460" s="66" t="s">
        <v>304</v>
      </c>
    </row>
    <row r="461" spans="1:24" x14ac:dyDescent="0.3">
      <c r="A461" s="62">
        <v>7</v>
      </c>
      <c r="B461" s="62">
        <v>5</v>
      </c>
      <c r="C461" s="62">
        <v>2026</v>
      </c>
      <c r="D461" s="41" t="str">
        <f t="shared" si="40"/>
        <v>ممدوح كيلاني 3القومية سعوديهايد باركميكروباص صيني</v>
      </c>
      <c r="E461" s="4">
        <v>5006</v>
      </c>
      <c r="F461" s="41" t="str">
        <f>VLOOKUP(E461,mapping!C:J,2,FALSE)</f>
        <v>ممدوح كيلاني 3</v>
      </c>
      <c r="G461" s="41" t="str">
        <f>IFERROR(VLOOKUP(F461,mapping!$D$3:$J$200,2,FALSE),0)</f>
        <v xml:space="preserve">القومية </v>
      </c>
      <c r="H461" s="41" t="str">
        <f>IFERROR(VLOOKUP(F461,mapping!$D$3:$J$200,3,FALSE),0)</f>
        <v>سعودي</v>
      </c>
      <c r="I461" s="41" t="str">
        <f>IFERROR(VLOOKUP(F461,mapping!$D$3:$J$200,4,FALSE),0)</f>
        <v>هايد بارك</v>
      </c>
      <c r="J461" s="41" t="str">
        <f>IFERROR(VLOOKUP(F461,mapping!$D$3:$J$200,5,FALSE),0)</f>
        <v>ميكروباص صيني</v>
      </c>
      <c r="K461" s="63">
        <f>IF(W461=mapping!$N$1,IFERROR(VLOOKUP(Table4[[#This Row],[Column1]],mapping!A:L,11,FALSE),0),IF(W461&gt;mapping!$N$1,IFERROR(VLOOKUP(Table4[[#This Row],[Column1]],mapping!A:L,11,FALSE),0),))</f>
        <v>2965</v>
      </c>
      <c r="L461" s="139">
        <v>1</v>
      </c>
      <c r="M461" s="60">
        <f>IF(W461=mapping!$N$1,IFERROR(VLOOKUP(Table4[[#This Row],[Column1]],mapping!A:L,12,FALSE),0),IF(W461&gt;mapping!$N$1,IFERROR(VLOOKUP(Table4[[#This Row],[Column1]],mapping!A:L,12,FALSE),0),0))</f>
        <v>2500</v>
      </c>
      <c r="N461" s="58">
        <f>Table4[[#This Row],[ سعر اليومية ]]*3%*Table4[[#This Row],[عدد الدورات ]]</f>
        <v>88.95</v>
      </c>
      <c r="O461" s="56">
        <f>Table4[[#This Row],[ سعر اليومية ]]*Table4[[#This Row],[عدد الدورات ]]-N461</f>
        <v>2876.05</v>
      </c>
      <c r="P461" s="194"/>
      <c r="Q461" s="194"/>
      <c r="R461" s="194"/>
      <c r="S461" s="58">
        <f>(Table4[[#This Row],[سعر يومية السائق]]*Table4[[#This Row],[عدد الدورات ]])-SUM(Table4[[#This Row],[سلف ]:[خصم ]])+Table4[[#This Row],[اضافي ]]</f>
        <v>2500</v>
      </c>
      <c r="U461" s="58">
        <f>Table4[[#This Row],[ سعر اليومية ]]*Table4[[#This Row],[عدد الدورات ]]-Table4[[#This Row],[سعر يومية السائق]]*L461</f>
        <v>465</v>
      </c>
      <c r="V461" s="58">
        <f>U461-Table4[[#This Row],[W/H  3%]]</f>
        <v>376.05</v>
      </c>
      <c r="W461" s="66" t="str">
        <f>Table4[[#This Row],[اليوم]]&amp;Table4[[#This Row],[الشهر ]]&amp;Table4[[#This Row],[العام]]</f>
        <v>752026</v>
      </c>
      <c r="X461" s="66" t="s">
        <v>304</v>
      </c>
    </row>
    <row r="462" spans="1:24" x14ac:dyDescent="0.3">
      <c r="A462" s="62">
        <v>7</v>
      </c>
      <c r="B462" s="62">
        <v>5</v>
      </c>
      <c r="C462" s="62">
        <v>2026</v>
      </c>
      <c r="D462" s="41" t="str">
        <f t="shared" si="40"/>
        <v>محمد جمال طوسونالمنيبسعوديهايد باركاتوبيس 28</v>
      </c>
      <c r="E462" s="4">
        <v>5025</v>
      </c>
      <c r="F462" s="41" t="str">
        <f>VLOOKUP(E462,mapping!C:J,2,FALSE)</f>
        <v>محمد جمال طوسون</v>
      </c>
      <c r="G462" s="41" t="str">
        <f>IFERROR(VLOOKUP(F462,mapping!$D$3:$J$200,2,FALSE),0)</f>
        <v>المنيب</v>
      </c>
      <c r="H462" s="41" t="str">
        <f>IFERROR(VLOOKUP(F462,mapping!$D$3:$J$200,3,FALSE),0)</f>
        <v>سعودي</v>
      </c>
      <c r="I462" s="41" t="str">
        <f>IFERROR(VLOOKUP(F462,mapping!$D$3:$J$200,4,FALSE),0)</f>
        <v>هايد بارك</v>
      </c>
      <c r="J462" s="41" t="str">
        <f>IFERROR(VLOOKUP(F462,mapping!$D$3:$J$200,5,FALSE),0)</f>
        <v>اتوبيس 28</v>
      </c>
      <c r="K462" s="63">
        <f>IF(W462=mapping!$N$1,IFERROR(VLOOKUP(Table4[[#This Row],[Column1]],mapping!A:L,11,FALSE),0),IF(W462&gt;mapping!$N$1,IFERROR(VLOOKUP(Table4[[#This Row],[Column1]],mapping!A:L,11,FALSE),0),))</f>
        <v>4634</v>
      </c>
      <c r="L462" s="139">
        <v>1</v>
      </c>
      <c r="M462" s="60">
        <f>IF(W462=mapping!$N$1,IFERROR(VLOOKUP(Table4[[#This Row],[Column1]],mapping!A:L,12,FALSE),0),IF(W462&gt;mapping!$N$1,IFERROR(VLOOKUP(Table4[[#This Row],[Column1]],mapping!A:L,12,FALSE),0),0))</f>
        <v>3800</v>
      </c>
      <c r="N462" s="58">
        <f>Table4[[#This Row],[ سعر اليومية ]]*3%*Table4[[#This Row],[عدد الدورات ]]</f>
        <v>139.01999999999998</v>
      </c>
      <c r="O462" s="56">
        <f>Table4[[#This Row],[ سعر اليومية ]]*Table4[[#This Row],[عدد الدورات ]]-N462</f>
        <v>4494.9799999999996</v>
      </c>
      <c r="P462" s="194"/>
      <c r="Q462" s="194"/>
      <c r="R462" s="194"/>
      <c r="S462" s="58">
        <f>(Table4[[#This Row],[سعر يومية السائق]]*Table4[[#This Row],[عدد الدورات ]])-SUM(Table4[[#This Row],[سلف ]:[خصم ]])+Table4[[#This Row],[اضافي ]]</f>
        <v>3800</v>
      </c>
      <c r="U462" s="58">
        <f>Table4[[#This Row],[ سعر اليومية ]]*Table4[[#This Row],[عدد الدورات ]]-Table4[[#This Row],[سعر يومية السائق]]*L462</f>
        <v>834</v>
      </c>
      <c r="V462" s="58">
        <f>U462-Table4[[#This Row],[W/H  3%]]</f>
        <v>694.98</v>
      </c>
      <c r="W462" s="66" t="str">
        <f>Table4[[#This Row],[اليوم]]&amp;Table4[[#This Row],[الشهر ]]&amp;Table4[[#This Row],[العام]]</f>
        <v>752026</v>
      </c>
      <c r="X462" s="66" t="s">
        <v>304</v>
      </c>
    </row>
    <row r="463" spans="1:24" x14ac:dyDescent="0.3">
      <c r="A463" s="62">
        <v>7</v>
      </c>
      <c r="B463" s="62">
        <v>5</v>
      </c>
      <c r="C463" s="62">
        <v>2026</v>
      </c>
      <c r="D463" s="41" t="str">
        <f t="shared" si="40"/>
        <v>مصطفي رشدي1المنيب 2 ورديةسعوديميفيداميكروباص صيني</v>
      </c>
      <c r="E463" s="4">
        <v>5007</v>
      </c>
      <c r="F463" s="41" t="str">
        <f>VLOOKUP(E463,mapping!C:J,2,FALSE)</f>
        <v>مصطفي رشدي1</v>
      </c>
      <c r="G463" s="41" t="str">
        <f>IFERROR(VLOOKUP(F463,mapping!$D$3:$J$200,2,FALSE),0)</f>
        <v>المنيب 2 وردية</v>
      </c>
      <c r="H463" s="41" t="str">
        <f>IFERROR(VLOOKUP(F463,mapping!$D$3:$J$200,3,FALSE),0)</f>
        <v>سعودي</v>
      </c>
      <c r="I463" s="41" t="str">
        <f>IFERROR(VLOOKUP(F463,mapping!$D$3:$J$200,4,FALSE),0)</f>
        <v>ميفيدا</v>
      </c>
      <c r="J463" s="41" t="str">
        <f>IFERROR(VLOOKUP(F463,mapping!$D$3:$J$200,5,FALSE),0)</f>
        <v>ميكروباص صيني</v>
      </c>
      <c r="K463" s="63">
        <f>IF(W463=mapping!$N$1,IFERROR(VLOOKUP(Table4[[#This Row],[Column1]],mapping!A:L,11,FALSE),0),IF(W463&gt;mapping!$N$1,IFERROR(VLOOKUP(Table4[[#This Row],[Column1]],mapping!A:L,11,FALSE),0),))</f>
        <v>2965</v>
      </c>
      <c r="L463" s="139">
        <v>1</v>
      </c>
      <c r="M463" s="60">
        <f>IF(W463=mapping!$N$1,IFERROR(VLOOKUP(Table4[[#This Row],[Column1]],mapping!A:L,12,FALSE),0),IF(W463&gt;mapping!$N$1,IFERROR(VLOOKUP(Table4[[#This Row],[Column1]],mapping!A:L,12,FALSE),0),0))</f>
        <v>2150</v>
      </c>
      <c r="N463" s="58">
        <f>Table4[[#This Row],[ سعر اليومية ]]*3%*Table4[[#This Row],[عدد الدورات ]]</f>
        <v>88.95</v>
      </c>
      <c r="O463" s="56">
        <f>Table4[[#This Row],[ سعر اليومية ]]*Table4[[#This Row],[عدد الدورات ]]-N463</f>
        <v>2876.05</v>
      </c>
      <c r="P463" s="194"/>
      <c r="Q463" s="194"/>
      <c r="R463" s="194"/>
      <c r="S463" s="58">
        <f>(Table4[[#This Row],[سعر يومية السائق]]*Table4[[#This Row],[عدد الدورات ]])-SUM(Table4[[#This Row],[سلف ]:[خصم ]])+Table4[[#This Row],[اضافي ]]</f>
        <v>2150</v>
      </c>
      <c r="U463" s="58">
        <f>Table4[[#This Row],[ سعر اليومية ]]*Table4[[#This Row],[عدد الدورات ]]-Table4[[#This Row],[سعر يومية السائق]]*L463</f>
        <v>815</v>
      </c>
      <c r="V463" s="58">
        <f>U463-Table4[[#This Row],[W/H  3%]]</f>
        <v>726.05</v>
      </c>
      <c r="W463" s="66" t="str">
        <f>Table4[[#This Row],[اليوم]]&amp;Table4[[#This Row],[الشهر ]]&amp;Table4[[#This Row],[العام]]</f>
        <v>752026</v>
      </c>
      <c r="X463" s="66" t="s">
        <v>304</v>
      </c>
    </row>
    <row r="464" spans="1:24" x14ac:dyDescent="0.3">
      <c r="A464" s="62">
        <v>7</v>
      </c>
      <c r="B464" s="62">
        <v>5</v>
      </c>
      <c r="C464" s="62">
        <v>2026</v>
      </c>
      <c r="D464" s="41" t="str">
        <f t="shared" si="40"/>
        <v>فرج 2حلوان 2 ورديةسعوديميفيداميكروباص صيني</v>
      </c>
      <c r="E464" s="4">
        <v>5009</v>
      </c>
      <c r="F464" s="41" t="str">
        <f>VLOOKUP(E464,mapping!C:J,2,FALSE)</f>
        <v>فرج 2</v>
      </c>
      <c r="G464" s="41" t="str">
        <f>IFERROR(VLOOKUP(F464,mapping!$D$3:$J$200,2,FALSE),0)</f>
        <v>حلوان 2 وردية</v>
      </c>
      <c r="H464" s="41" t="str">
        <f>IFERROR(VLOOKUP(F464,mapping!$D$3:$J$200,3,FALSE),0)</f>
        <v>سعودي</v>
      </c>
      <c r="I464" s="41" t="str">
        <f>IFERROR(VLOOKUP(F464,mapping!$D$3:$J$200,4,FALSE),0)</f>
        <v>ميفيدا</v>
      </c>
      <c r="J464" s="41" t="str">
        <f>IFERROR(VLOOKUP(F464,mapping!$D$3:$J$200,5,FALSE),0)</f>
        <v>ميكروباص صيني</v>
      </c>
      <c r="K464" s="63">
        <f>IF(W464=mapping!$N$1,IFERROR(VLOOKUP(Table4[[#This Row],[Column1]],mapping!A:L,11,FALSE),0),IF(W464&gt;mapping!$N$1,IFERROR(VLOOKUP(Table4[[#This Row],[Column1]],mapping!A:L,11,FALSE),0),))</f>
        <v>2965</v>
      </c>
      <c r="L464" s="139">
        <v>1</v>
      </c>
      <c r="M464" s="60">
        <f>IF(W464=mapping!$N$1,IFERROR(VLOOKUP(Table4[[#This Row],[Column1]],mapping!A:L,12,FALSE),0),IF(W464&gt;mapping!$N$1,IFERROR(VLOOKUP(Table4[[#This Row],[Column1]],mapping!A:L,12,FALSE),0),0))</f>
        <v>2250</v>
      </c>
      <c r="N464" s="58">
        <f>Table4[[#This Row],[ سعر اليومية ]]*3%*Table4[[#This Row],[عدد الدورات ]]</f>
        <v>88.95</v>
      </c>
      <c r="O464" s="56">
        <f>Table4[[#This Row],[ سعر اليومية ]]*Table4[[#This Row],[عدد الدورات ]]-N464</f>
        <v>2876.05</v>
      </c>
      <c r="P464" s="194"/>
      <c r="Q464" s="194"/>
      <c r="R464" s="194"/>
      <c r="S464" s="58">
        <f>(Table4[[#This Row],[سعر يومية السائق]]*Table4[[#This Row],[عدد الدورات ]])-SUM(Table4[[#This Row],[سلف ]:[خصم ]])+Table4[[#This Row],[اضافي ]]</f>
        <v>2250</v>
      </c>
      <c r="U464" s="58">
        <f>Table4[[#This Row],[ سعر اليومية ]]*Table4[[#This Row],[عدد الدورات ]]-Table4[[#This Row],[سعر يومية السائق]]*L464</f>
        <v>715</v>
      </c>
      <c r="V464" s="58">
        <f>U464-Table4[[#This Row],[W/H  3%]]</f>
        <v>626.04999999999995</v>
      </c>
      <c r="W464" s="66" t="str">
        <f>Table4[[#This Row],[اليوم]]&amp;Table4[[#This Row],[الشهر ]]&amp;Table4[[#This Row],[العام]]</f>
        <v>752026</v>
      </c>
      <c r="X464" s="66" t="s">
        <v>304</v>
      </c>
    </row>
    <row r="465" spans="1:24" x14ac:dyDescent="0.3">
      <c r="A465" s="62">
        <v>7</v>
      </c>
      <c r="B465" s="62">
        <v>5</v>
      </c>
      <c r="C465" s="62">
        <v>2026</v>
      </c>
      <c r="D465" s="41" t="str">
        <f t="shared" si="40"/>
        <v>فرج 3حلوان 2 ورديةسعوديالقطاميةاتوبيس 28</v>
      </c>
      <c r="E465" s="4">
        <v>5010</v>
      </c>
      <c r="F465" s="41" t="str">
        <f>VLOOKUP(E465,mapping!C:J,2,FALSE)</f>
        <v>فرج 3</v>
      </c>
      <c r="G465" s="41" t="str">
        <f>IFERROR(VLOOKUP(F465,mapping!$D$3:$J$200,2,FALSE),0)</f>
        <v>حلوان 2 وردية</v>
      </c>
      <c r="H465" s="41" t="str">
        <f>IFERROR(VLOOKUP(F465,mapping!$D$3:$J$200,3,FALSE),0)</f>
        <v>سعودي</v>
      </c>
      <c r="I465" s="41" t="str">
        <f>IFERROR(VLOOKUP(F465,mapping!$D$3:$J$200,4,FALSE),0)</f>
        <v>القطامية</v>
      </c>
      <c r="J465" s="41" t="str">
        <f>IFERROR(VLOOKUP(F465,mapping!$D$3:$J$200,5,FALSE),0)</f>
        <v>اتوبيس 28</v>
      </c>
      <c r="K465" s="63">
        <f>IF(W465=mapping!$N$1,IFERROR(VLOOKUP(Table4[[#This Row],[Column1]],mapping!A:L,11,FALSE),0),IF(W465&gt;mapping!$N$1,IFERROR(VLOOKUP(Table4[[#This Row],[Column1]],mapping!A:L,11,FALSE),0),))</f>
        <v>3415</v>
      </c>
      <c r="L465" s="139">
        <v>1</v>
      </c>
      <c r="M465" s="60">
        <f>IF(W465=mapping!$N$1,IFERROR(VLOOKUP(Table4[[#This Row],[Column1]],mapping!A:L,12,FALSE),0),IF(W465&gt;mapping!$N$1,IFERROR(VLOOKUP(Table4[[#This Row],[Column1]],mapping!A:L,12,FALSE),0),0))</f>
        <v>3400</v>
      </c>
      <c r="N465" s="58">
        <f>Table4[[#This Row],[ سعر اليومية ]]*3%*Table4[[#This Row],[عدد الدورات ]]</f>
        <v>102.45</v>
      </c>
      <c r="O465" s="56">
        <f>Table4[[#This Row],[ سعر اليومية ]]*Table4[[#This Row],[عدد الدورات ]]-N465</f>
        <v>3312.55</v>
      </c>
      <c r="P465" s="194"/>
      <c r="Q465" s="194"/>
      <c r="R465" s="194"/>
      <c r="S465" s="58">
        <f>(Table4[[#This Row],[سعر يومية السائق]]*Table4[[#This Row],[عدد الدورات ]])-SUM(Table4[[#This Row],[سلف ]:[خصم ]])+Table4[[#This Row],[اضافي ]]</f>
        <v>3400</v>
      </c>
      <c r="U465" s="58">
        <f>Table4[[#This Row],[ سعر اليومية ]]*Table4[[#This Row],[عدد الدورات ]]-Table4[[#This Row],[سعر يومية السائق]]*L465</f>
        <v>15</v>
      </c>
      <c r="V465" s="58">
        <f>U465-Table4[[#This Row],[W/H  3%]]</f>
        <v>-87.45</v>
      </c>
      <c r="W465" s="66" t="str">
        <f>Table4[[#This Row],[اليوم]]&amp;Table4[[#This Row],[الشهر ]]&amp;Table4[[#This Row],[العام]]</f>
        <v>752026</v>
      </c>
      <c r="X465" s="66" t="s">
        <v>304</v>
      </c>
    </row>
    <row r="466" spans="1:24" x14ac:dyDescent="0.3">
      <c r="A466" s="62">
        <v>7</v>
      </c>
      <c r="B466" s="62">
        <v>5</v>
      </c>
      <c r="C466" s="62">
        <v>2026</v>
      </c>
      <c r="D466" s="41" t="str">
        <f t="shared" si="40"/>
        <v>فرج 4مايو ورديةسعوديالقطاميةميكروباص</v>
      </c>
      <c r="E466" s="4">
        <v>5011</v>
      </c>
      <c r="F466" s="41" t="str">
        <f>VLOOKUP(E466,mapping!C:J,2,FALSE)</f>
        <v>فرج 4</v>
      </c>
      <c r="G466" s="41" t="str">
        <f>IFERROR(VLOOKUP(F466,mapping!$D$3:$J$200,2,FALSE),0)</f>
        <v>مايو وردية</v>
      </c>
      <c r="H466" s="41" t="str">
        <f>IFERROR(VLOOKUP(F466,mapping!$D$3:$J$200,3,FALSE),0)</f>
        <v>سعودي</v>
      </c>
      <c r="I466" s="41" t="str">
        <f>IFERROR(VLOOKUP(F466,mapping!$D$3:$J$200,4,FALSE),0)</f>
        <v>القطامية</v>
      </c>
      <c r="J466" s="41" t="str">
        <f>IFERROR(VLOOKUP(F466,mapping!$D$3:$J$200,5,FALSE),0)</f>
        <v>ميكروباص</v>
      </c>
      <c r="K466" s="63">
        <f>IF(W466=mapping!$N$1,IFERROR(VLOOKUP(Table4[[#This Row],[Column1]],mapping!A:L,11,FALSE),0),IF(W466&gt;mapping!$N$1,IFERROR(VLOOKUP(Table4[[#This Row],[Column1]],mapping!A:L,11,FALSE),0),))</f>
        <v>1222</v>
      </c>
      <c r="L466" s="139">
        <v>1</v>
      </c>
      <c r="M466" s="60">
        <f>IF(W466=mapping!$N$1,IFERROR(VLOOKUP(Table4[[#This Row],[Column1]],mapping!A:L,12,FALSE),0),IF(W466&gt;mapping!$N$1,IFERROR(VLOOKUP(Table4[[#This Row],[Column1]],mapping!A:L,12,FALSE),0),0))</f>
        <v>1180</v>
      </c>
      <c r="N466" s="58">
        <f>Table4[[#This Row],[ سعر اليومية ]]*3%*Table4[[#This Row],[عدد الدورات ]]</f>
        <v>36.659999999999997</v>
      </c>
      <c r="O466" s="56">
        <f>Table4[[#This Row],[ سعر اليومية ]]*Table4[[#This Row],[عدد الدورات ]]-N466</f>
        <v>1185.3399999999999</v>
      </c>
      <c r="P466" s="194"/>
      <c r="Q466" s="194"/>
      <c r="R466" s="194"/>
      <c r="S466" s="58">
        <f>(Table4[[#This Row],[سعر يومية السائق]]*Table4[[#This Row],[عدد الدورات ]])-SUM(Table4[[#This Row],[سلف ]:[خصم ]])+Table4[[#This Row],[اضافي ]]</f>
        <v>1180</v>
      </c>
      <c r="U466" s="58">
        <f>Table4[[#This Row],[ سعر اليومية ]]*Table4[[#This Row],[عدد الدورات ]]-Table4[[#This Row],[سعر يومية السائق]]*L466</f>
        <v>42</v>
      </c>
      <c r="V466" s="58">
        <f>U466-Table4[[#This Row],[W/H  3%]]</f>
        <v>5.3400000000000034</v>
      </c>
      <c r="W466" s="66" t="str">
        <f>Table4[[#This Row],[اليوم]]&amp;Table4[[#This Row],[الشهر ]]&amp;Table4[[#This Row],[العام]]</f>
        <v>752026</v>
      </c>
      <c r="X466" s="66" t="s">
        <v>304</v>
      </c>
    </row>
    <row r="467" spans="1:24" x14ac:dyDescent="0.3">
      <c r="A467" s="62">
        <v>7</v>
      </c>
      <c r="B467" s="62">
        <v>5</v>
      </c>
      <c r="C467" s="62">
        <v>2026</v>
      </c>
      <c r="D467" s="41" t="str">
        <f t="shared" si="40"/>
        <v>مصطفي رشدي3المنيب5شفتسعوديالقطاميةاتوبيس 28</v>
      </c>
      <c r="E467" s="4">
        <v>5012</v>
      </c>
      <c r="F467" s="41" t="str">
        <f>VLOOKUP(E467,mapping!C:J,2,FALSE)</f>
        <v>مصطفي رشدي3</v>
      </c>
      <c r="G467" s="41" t="str">
        <f>IFERROR(VLOOKUP(F467,mapping!$D$3:$J$200,2,FALSE),0)</f>
        <v>المنيب5شفت</v>
      </c>
      <c r="H467" s="41" t="str">
        <f>IFERROR(VLOOKUP(F467,mapping!$D$3:$J$200,3,FALSE),0)</f>
        <v>سعودي</v>
      </c>
      <c r="I467" s="41" t="str">
        <f>IFERROR(VLOOKUP(F467,mapping!$D$3:$J$200,4,FALSE),0)</f>
        <v>القطامية</v>
      </c>
      <c r="J467" s="41" t="str">
        <f>IFERROR(VLOOKUP(F467,mapping!$D$3:$J$200,5,FALSE),0)</f>
        <v>اتوبيس 28</v>
      </c>
      <c r="K467" s="63">
        <f>IF(W467=mapping!$N$1,IFERROR(VLOOKUP(Table4[[#This Row],[Column1]],mapping!A:L,11,FALSE),0),IF(W467&gt;mapping!$N$1,IFERROR(VLOOKUP(Table4[[#This Row],[Column1]],mapping!A:L,11,FALSE),0),))</f>
        <v>2649</v>
      </c>
      <c r="L467" s="139">
        <v>1</v>
      </c>
      <c r="M467" s="60">
        <f>IF(W467=mapping!$N$1,IFERROR(VLOOKUP(Table4[[#This Row],[Column1]],mapping!A:L,12,FALSE),0),IF(W467&gt;mapping!$N$1,IFERROR(VLOOKUP(Table4[[#This Row],[Column1]],mapping!A:L,12,FALSE),0),0))</f>
        <v>2060</v>
      </c>
      <c r="N467" s="58">
        <f>Table4[[#This Row],[ سعر اليومية ]]*3%*Table4[[#This Row],[عدد الدورات ]]</f>
        <v>79.47</v>
      </c>
      <c r="O467" s="56">
        <f>Table4[[#This Row],[ سعر اليومية ]]*Table4[[#This Row],[عدد الدورات ]]-N467</f>
        <v>2569.5300000000002</v>
      </c>
      <c r="P467" s="194"/>
      <c r="Q467" s="194"/>
      <c r="R467" s="194"/>
      <c r="S467" s="58">
        <f>(Table4[[#This Row],[سعر يومية السائق]]*Table4[[#This Row],[عدد الدورات ]])-SUM(Table4[[#This Row],[سلف ]:[خصم ]])+Table4[[#This Row],[اضافي ]]</f>
        <v>2060</v>
      </c>
      <c r="U467" s="58">
        <f>Table4[[#This Row],[ سعر اليومية ]]*Table4[[#This Row],[عدد الدورات ]]-Table4[[#This Row],[سعر يومية السائق]]*L467</f>
        <v>589</v>
      </c>
      <c r="V467" s="58">
        <f>U467-Table4[[#This Row],[W/H  3%]]</f>
        <v>509.53</v>
      </c>
      <c r="W467" s="66" t="str">
        <f>Table4[[#This Row],[اليوم]]&amp;Table4[[#This Row],[الشهر ]]&amp;Table4[[#This Row],[العام]]</f>
        <v>752026</v>
      </c>
      <c r="X467" s="66" t="s">
        <v>304</v>
      </c>
    </row>
    <row r="468" spans="1:24" x14ac:dyDescent="0.3">
      <c r="A468" s="62">
        <v>7</v>
      </c>
      <c r="B468" s="62">
        <v>5</v>
      </c>
      <c r="C468" s="62">
        <v>2026</v>
      </c>
      <c r="D468" s="41" t="str">
        <f t="shared" si="40"/>
        <v>مصطفي رشدي4المنيب Wصباحيةسعوديالقطاميةاتوبيس 28</v>
      </c>
      <c r="E468" s="4">
        <v>5013</v>
      </c>
      <c r="F468" s="41" t="str">
        <f>VLOOKUP(E468,mapping!C:J,2,FALSE)</f>
        <v>مصطفي رشدي4</v>
      </c>
      <c r="G468" s="41" t="str">
        <f>IFERROR(VLOOKUP(F468,mapping!$D$3:$J$200,2,FALSE),0)</f>
        <v>المنيب Wصباحية</v>
      </c>
      <c r="H468" s="41" t="str">
        <f>IFERROR(VLOOKUP(F468,mapping!$D$3:$J$200,3,FALSE),0)</f>
        <v>سعودي</v>
      </c>
      <c r="I468" s="41" t="str">
        <f>IFERROR(VLOOKUP(F468,mapping!$D$3:$J$200,4,FALSE),0)</f>
        <v>القطامية</v>
      </c>
      <c r="J468" s="41" t="str">
        <f>IFERROR(VLOOKUP(F468,mapping!$D$3:$J$200,5,FALSE),0)</f>
        <v>اتوبيس 28</v>
      </c>
      <c r="K468" s="63">
        <f>IF(W468=mapping!$N$1,IFERROR(VLOOKUP(Table4[[#This Row],[Column1]],mapping!A:L,11,FALSE),0),IF(W468&gt;mapping!$N$1,IFERROR(VLOOKUP(Table4[[#This Row],[Column1]],mapping!A:L,11,FALSE),0),))</f>
        <v>1059</v>
      </c>
      <c r="L468" s="139">
        <v>1</v>
      </c>
      <c r="M468" s="60">
        <f>IF(W468=mapping!$N$1,IFERROR(VLOOKUP(Table4[[#This Row],[Column1]],mapping!A:L,12,FALSE),0),IF(W468&gt;mapping!$N$1,IFERROR(VLOOKUP(Table4[[#This Row],[Column1]],mapping!A:L,12,FALSE),0),0))</f>
        <v>1000</v>
      </c>
      <c r="N468" s="58">
        <f>Table4[[#This Row],[ سعر اليومية ]]*3%*Table4[[#This Row],[عدد الدورات ]]</f>
        <v>31.77</v>
      </c>
      <c r="O468" s="56">
        <f>Table4[[#This Row],[ سعر اليومية ]]*Table4[[#This Row],[عدد الدورات ]]-N468</f>
        <v>1027.23</v>
      </c>
      <c r="P468" s="194"/>
      <c r="Q468" s="194"/>
      <c r="R468" s="194"/>
      <c r="S468" s="58">
        <f>(Table4[[#This Row],[سعر يومية السائق]]*Table4[[#This Row],[عدد الدورات ]])-SUM(Table4[[#This Row],[سلف ]:[خصم ]])+Table4[[#This Row],[اضافي ]]</f>
        <v>1000</v>
      </c>
      <c r="U468" s="58">
        <f>Table4[[#This Row],[ سعر اليومية ]]*Table4[[#This Row],[عدد الدورات ]]-Table4[[#This Row],[سعر يومية السائق]]*L468</f>
        <v>59</v>
      </c>
      <c r="V468" s="58">
        <f>U468-Table4[[#This Row],[W/H  3%]]</f>
        <v>27.23</v>
      </c>
      <c r="W468" s="66" t="str">
        <f>Table4[[#This Row],[اليوم]]&amp;Table4[[#This Row],[الشهر ]]&amp;Table4[[#This Row],[العام]]</f>
        <v>752026</v>
      </c>
      <c r="X468" s="66" t="s">
        <v>304</v>
      </c>
    </row>
    <row r="469" spans="1:24" x14ac:dyDescent="0.3">
      <c r="A469" s="62">
        <v>7</v>
      </c>
      <c r="B469" s="62">
        <v>5</v>
      </c>
      <c r="C469" s="62">
        <v>2026</v>
      </c>
      <c r="D469" s="41" t="str">
        <f t="shared" si="40"/>
        <v>مصطفي رشدي5صقر 2 ورديةسعوديالقطاميةاتوبيس 28</v>
      </c>
      <c r="E469" s="4">
        <v>5014</v>
      </c>
      <c r="F469" s="41" t="str">
        <f>VLOOKUP(E469,mapping!C:J,2,FALSE)</f>
        <v>مصطفي رشدي5</v>
      </c>
      <c r="G469" s="41" t="str">
        <f>IFERROR(VLOOKUP(F469,mapping!$D$3:$J$200,2,FALSE),0)</f>
        <v>صقر 2 وردية</v>
      </c>
      <c r="H469" s="41" t="str">
        <f>IFERROR(VLOOKUP(F469,mapping!$D$3:$J$200,3,FALSE),0)</f>
        <v>سعودي</v>
      </c>
      <c r="I469" s="41" t="str">
        <f>IFERROR(VLOOKUP(F469,mapping!$D$3:$J$200,4,FALSE),0)</f>
        <v>القطامية</v>
      </c>
      <c r="J469" s="41" t="str">
        <f>IFERROR(VLOOKUP(F469,mapping!$D$3:$J$200,5,FALSE),0)</f>
        <v>اتوبيس 28</v>
      </c>
      <c r="K469" s="63">
        <f>IF(W469=mapping!$N$1,IFERROR(VLOOKUP(Table4[[#This Row],[Column1]],mapping!A:L,11,FALSE),0),IF(W469&gt;mapping!$N$1,IFERROR(VLOOKUP(Table4[[#This Row],[Column1]],mapping!A:L,11,FALSE),0),))</f>
        <v>2120</v>
      </c>
      <c r="L469" s="139">
        <v>1</v>
      </c>
      <c r="M469" s="60">
        <f>IF(W469=mapping!$N$1,IFERROR(VLOOKUP(Table4[[#This Row],[Column1]],mapping!A:L,12,FALSE),0),IF(W469&gt;mapping!$N$1,IFERROR(VLOOKUP(Table4[[#This Row],[Column1]],mapping!A:L,12,FALSE),0),0))</f>
        <v>1780</v>
      </c>
      <c r="N469" s="58">
        <f>Table4[[#This Row],[ سعر اليومية ]]*3%*Table4[[#This Row],[عدد الدورات ]]</f>
        <v>63.599999999999994</v>
      </c>
      <c r="O469" s="56">
        <f>Table4[[#This Row],[ سعر اليومية ]]*Table4[[#This Row],[عدد الدورات ]]-N469</f>
        <v>2056.4</v>
      </c>
      <c r="P469" s="194"/>
      <c r="Q469" s="194"/>
      <c r="R469" s="194"/>
      <c r="S469" s="58">
        <f>(Table4[[#This Row],[سعر يومية السائق]]*Table4[[#This Row],[عدد الدورات ]])-SUM(Table4[[#This Row],[سلف ]:[خصم ]])+Table4[[#This Row],[اضافي ]]</f>
        <v>1780</v>
      </c>
      <c r="U469" s="58">
        <f>Table4[[#This Row],[ سعر اليومية ]]*Table4[[#This Row],[عدد الدورات ]]-Table4[[#This Row],[سعر يومية السائق]]*L469</f>
        <v>340</v>
      </c>
      <c r="V469" s="58">
        <f>U469-Table4[[#This Row],[W/H  3%]]</f>
        <v>276.39999999999998</v>
      </c>
      <c r="W469" s="66" t="str">
        <f>Table4[[#This Row],[اليوم]]&amp;Table4[[#This Row],[الشهر ]]&amp;Table4[[#This Row],[العام]]</f>
        <v>752026</v>
      </c>
      <c r="X469" s="66" t="s">
        <v>304</v>
      </c>
    </row>
    <row r="470" spans="1:24" x14ac:dyDescent="0.3">
      <c r="A470" s="62">
        <v>7</v>
      </c>
      <c r="B470" s="62">
        <v>5</v>
      </c>
      <c r="C470" s="62">
        <v>2026</v>
      </c>
      <c r="D470" s="41" t="str">
        <f t="shared" si="40"/>
        <v>مصطفي رشدي6المنيب 2 ورديةسعوديالقطاميةاتوبيس 28</v>
      </c>
      <c r="E470" s="4">
        <v>5027</v>
      </c>
      <c r="F470" s="41" t="str">
        <f>VLOOKUP(E470,mapping!C:J,2,FALSE)</f>
        <v>مصطفي رشدي6</v>
      </c>
      <c r="G470" s="41" t="str">
        <f>IFERROR(VLOOKUP(F470,mapping!$D$3:$J$200,2,FALSE),0)</f>
        <v>المنيب 2 وردية</v>
      </c>
      <c r="H470" s="41" t="str">
        <f>IFERROR(VLOOKUP(F470,mapping!$D$3:$J$200,3,FALSE),0)</f>
        <v>سعودي</v>
      </c>
      <c r="I470" s="41" t="str">
        <f>IFERROR(VLOOKUP(F470,mapping!$D$3:$J$200,4,FALSE),0)</f>
        <v>القطامية</v>
      </c>
      <c r="J470" s="41" t="str">
        <f>IFERROR(VLOOKUP(F470,mapping!$D$3:$J$200,5,FALSE),0)</f>
        <v>اتوبيس 28</v>
      </c>
      <c r="K470" s="63">
        <f>IF(W470=mapping!$N$1,IFERROR(VLOOKUP(Table4[[#This Row],[Column1]],mapping!A:L,11,FALSE),0),IF(W470&gt;mapping!$N$1,IFERROR(VLOOKUP(Table4[[#This Row],[Column1]],mapping!A:L,11,FALSE),0),))</f>
        <v>3944</v>
      </c>
      <c r="L470" s="139">
        <v>1</v>
      </c>
      <c r="M470" s="60">
        <f>IF(W470=mapping!$N$1,IFERROR(VLOOKUP(Table4[[#This Row],[Column1]],mapping!A:L,12,FALSE),0),IF(W470&gt;mapping!$N$1,IFERROR(VLOOKUP(Table4[[#This Row],[Column1]],mapping!A:L,12,FALSE),0),0))</f>
        <v>3600</v>
      </c>
      <c r="N470" s="58">
        <f>Table4[[#This Row],[ سعر اليومية ]]*3%*Table4[[#This Row],[عدد الدورات ]]</f>
        <v>118.32</v>
      </c>
      <c r="O470" s="56">
        <f>Table4[[#This Row],[ سعر اليومية ]]*Table4[[#This Row],[عدد الدورات ]]-N470</f>
        <v>3825.68</v>
      </c>
      <c r="P470" s="194"/>
      <c r="Q470" s="194"/>
      <c r="R470" s="194">
        <v>200</v>
      </c>
      <c r="S470" s="58">
        <f>(Table4[[#This Row],[سعر يومية السائق]]*Table4[[#This Row],[عدد الدورات ]])-SUM(Table4[[#This Row],[سلف ]:[خصم ]])+Table4[[#This Row],[اضافي ]]</f>
        <v>3800</v>
      </c>
      <c r="U470" s="58">
        <f>Table4[[#This Row],[ سعر اليومية ]]*Table4[[#This Row],[عدد الدورات ]]-Table4[[#This Row],[سعر يومية السائق]]*L470</f>
        <v>344</v>
      </c>
      <c r="V470" s="58">
        <f>U470-Table4[[#This Row],[W/H  3%]]</f>
        <v>225.68</v>
      </c>
      <c r="W470" s="66" t="str">
        <f>Table4[[#This Row],[اليوم]]&amp;Table4[[#This Row],[الشهر ]]&amp;Table4[[#This Row],[العام]]</f>
        <v>752026</v>
      </c>
      <c r="X470" s="66" t="s">
        <v>304</v>
      </c>
    </row>
    <row r="471" spans="1:24" x14ac:dyDescent="0.3">
      <c r="A471" s="62">
        <v>7</v>
      </c>
      <c r="B471" s="62">
        <v>5</v>
      </c>
      <c r="C471" s="62">
        <v>2026</v>
      </c>
      <c r="D471" s="41" t="str">
        <f t="shared" si="40"/>
        <v>كرم ترك 1قليوب 2 ورديةسعوديالقطاميةاتوبيس 28</v>
      </c>
      <c r="E471" s="4">
        <v>5015</v>
      </c>
      <c r="F471" s="41" t="str">
        <f>VLOOKUP(E471,mapping!C:J,2,FALSE)</f>
        <v>كرم ترك 1</v>
      </c>
      <c r="G471" s="41" t="str">
        <f>IFERROR(VLOOKUP(F471,mapping!$D$3:$J$200,2,FALSE),0)</f>
        <v>قليوب 2 وردية</v>
      </c>
      <c r="H471" s="41" t="str">
        <f>IFERROR(VLOOKUP(F471,mapping!$D$3:$J$200,3,FALSE),0)</f>
        <v>سعودي</v>
      </c>
      <c r="I471" s="41" t="str">
        <f>IFERROR(VLOOKUP(F471,mapping!$D$3:$J$200,4,FALSE),0)</f>
        <v>القطامية</v>
      </c>
      <c r="J471" s="41" t="str">
        <f>IFERROR(VLOOKUP(F471,mapping!$D$3:$J$200,5,FALSE),0)</f>
        <v>اتوبيس 28</v>
      </c>
      <c r="K471" s="63">
        <f>IF(W471=mapping!$N$1,IFERROR(VLOOKUP(Table4[[#This Row],[Column1]],mapping!A:L,11,FALSE),0),IF(W471&gt;mapping!$N$1,IFERROR(VLOOKUP(Table4[[#This Row],[Column1]],mapping!A:L,11,FALSE),0),))</f>
        <v>3959</v>
      </c>
      <c r="L471" s="139">
        <v>1</v>
      </c>
      <c r="M471" s="60">
        <f>IF(W471=mapping!$N$1,IFERROR(VLOOKUP(Table4[[#This Row],[Column1]],mapping!A:L,12,FALSE),0),IF(W471&gt;mapping!$N$1,IFERROR(VLOOKUP(Table4[[#This Row],[Column1]],mapping!A:L,12,FALSE),0),0))</f>
        <v>4200</v>
      </c>
      <c r="N471" s="58">
        <f>Table4[[#This Row],[ سعر اليومية ]]*3%*Table4[[#This Row],[عدد الدورات ]]</f>
        <v>118.77</v>
      </c>
      <c r="O471" s="56">
        <f>Table4[[#This Row],[ سعر اليومية ]]*Table4[[#This Row],[عدد الدورات ]]-N471</f>
        <v>3840.23</v>
      </c>
      <c r="P471" s="194"/>
      <c r="Q471" s="194"/>
      <c r="R471" s="194"/>
      <c r="S471" s="58">
        <f>(Table4[[#This Row],[سعر يومية السائق]]*Table4[[#This Row],[عدد الدورات ]])-SUM(Table4[[#This Row],[سلف ]:[خصم ]])+Table4[[#This Row],[اضافي ]]</f>
        <v>4200</v>
      </c>
      <c r="U471" s="58">
        <f>Table4[[#This Row],[ سعر اليومية ]]*Table4[[#This Row],[عدد الدورات ]]-Table4[[#This Row],[سعر يومية السائق]]*L471</f>
        <v>-241</v>
      </c>
      <c r="V471" s="58">
        <f>U471-Table4[[#This Row],[W/H  3%]]</f>
        <v>-359.77</v>
      </c>
      <c r="W471" s="66" t="str">
        <f>Table4[[#This Row],[اليوم]]&amp;Table4[[#This Row],[الشهر ]]&amp;Table4[[#This Row],[العام]]</f>
        <v>752026</v>
      </c>
      <c r="X471" s="66" t="s">
        <v>304</v>
      </c>
    </row>
    <row r="472" spans="1:24" x14ac:dyDescent="0.3">
      <c r="A472" s="62">
        <v>7</v>
      </c>
      <c r="B472" s="62">
        <v>5</v>
      </c>
      <c r="C472" s="62">
        <v>2026</v>
      </c>
      <c r="D472" s="41" t="str">
        <f t="shared" si="40"/>
        <v>كرم ترك 2قليوب 2 ورديةسعوديمدينتي اتوبيس 28</v>
      </c>
      <c r="E472" s="4">
        <v>5017</v>
      </c>
      <c r="F472" s="41" t="str">
        <f>VLOOKUP(E472,mapping!C:J,2,FALSE)</f>
        <v>كرم ترك 2</v>
      </c>
      <c r="G472" s="41" t="str">
        <f>IFERROR(VLOOKUP(F472,mapping!$D$3:$J$200,2,FALSE),0)</f>
        <v>قليوب 2 وردية</v>
      </c>
      <c r="H472" s="41" t="str">
        <f>IFERROR(VLOOKUP(F472,mapping!$D$3:$J$200,3,FALSE),0)</f>
        <v>سعودي</v>
      </c>
      <c r="I472" s="41" t="str">
        <f>IFERROR(VLOOKUP(F472,mapping!$D$3:$J$200,4,FALSE),0)</f>
        <v xml:space="preserve">مدينتي </v>
      </c>
      <c r="J472" s="41" t="str">
        <f>IFERROR(VLOOKUP(F472,mapping!$D$3:$J$200,5,FALSE),0)</f>
        <v>اتوبيس 28</v>
      </c>
      <c r="K472" s="63">
        <f>IF(W472=mapping!$N$1,IFERROR(VLOOKUP(Table4[[#This Row],[Column1]],mapping!A:L,11,FALSE),0),IF(W472&gt;mapping!$N$1,IFERROR(VLOOKUP(Table4[[#This Row],[Column1]],mapping!A:L,11,FALSE),0),))</f>
        <v>4634</v>
      </c>
      <c r="L472" s="139">
        <v>1</v>
      </c>
      <c r="M472" s="60">
        <f>IF(W472=mapping!$N$1,IFERROR(VLOOKUP(Table4[[#This Row],[Column1]],mapping!A:L,12,FALSE),0),IF(W472&gt;mapping!$N$1,IFERROR(VLOOKUP(Table4[[#This Row],[Column1]],mapping!A:L,12,FALSE),0),0))</f>
        <v>4150</v>
      </c>
      <c r="N472" s="58">
        <f>Table4[[#This Row],[ سعر اليومية ]]*3%*Table4[[#This Row],[عدد الدورات ]]</f>
        <v>139.01999999999998</v>
      </c>
      <c r="O472" s="56">
        <f>Table4[[#This Row],[ سعر اليومية ]]*Table4[[#This Row],[عدد الدورات ]]-N472</f>
        <v>4494.9799999999996</v>
      </c>
      <c r="P472" s="194"/>
      <c r="Q472" s="194"/>
      <c r="R472" s="194"/>
      <c r="S472" s="58">
        <f>(Table4[[#This Row],[سعر يومية السائق]]*Table4[[#This Row],[عدد الدورات ]])-SUM(Table4[[#This Row],[سلف ]:[خصم ]])+Table4[[#This Row],[اضافي ]]</f>
        <v>4150</v>
      </c>
      <c r="U472" s="58">
        <f>Table4[[#This Row],[ سعر اليومية ]]*Table4[[#This Row],[عدد الدورات ]]-Table4[[#This Row],[سعر يومية السائق]]*L472</f>
        <v>484</v>
      </c>
      <c r="V472" s="58">
        <f>U472-Table4[[#This Row],[W/H  3%]]</f>
        <v>344.98</v>
      </c>
      <c r="W472" s="66" t="str">
        <f>Table4[[#This Row],[اليوم]]&amp;Table4[[#This Row],[الشهر ]]&amp;Table4[[#This Row],[العام]]</f>
        <v>752026</v>
      </c>
      <c r="X472" s="66" t="s">
        <v>304</v>
      </c>
    </row>
    <row r="473" spans="1:24" x14ac:dyDescent="0.3">
      <c r="A473" s="62">
        <v>7</v>
      </c>
      <c r="B473" s="62">
        <v>5</v>
      </c>
      <c r="C473" s="62">
        <v>2026</v>
      </c>
      <c r="D473" s="41" t="str">
        <f t="shared" si="40"/>
        <v>كرم ترك 3قليوب 1 ورديةسعوديمدينتي اتوبيس 28</v>
      </c>
      <c r="E473" s="4">
        <v>5018</v>
      </c>
      <c r="F473" s="41" t="str">
        <f>VLOOKUP(E473,mapping!C:J,2,FALSE)</f>
        <v>كرم ترك 3</v>
      </c>
      <c r="G473" s="41" t="str">
        <f>IFERROR(VLOOKUP(F473,mapping!$D$3:$J$200,2,FALSE),0)</f>
        <v>قليوب 1 وردية</v>
      </c>
      <c r="H473" s="41" t="str">
        <f>IFERROR(VLOOKUP(F473,mapping!$D$3:$J$200,3,FALSE),0)</f>
        <v>سعودي</v>
      </c>
      <c r="I473" s="41" t="str">
        <f>IFERROR(VLOOKUP(F473,mapping!$D$3:$J$200,4,FALSE),0)</f>
        <v xml:space="preserve">مدينتي </v>
      </c>
      <c r="J473" s="41" t="str">
        <f>IFERROR(VLOOKUP(F473,mapping!$D$3:$J$200,5,FALSE),0)</f>
        <v>اتوبيس 28</v>
      </c>
      <c r="K473" s="63">
        <f>IF(W473=mapping!$N$1,IFERROR(VLOOKUP(Table4[[#This Row],[Column1]],mapping!A:L,11,FALSE),0),IF(W473&gt;mapping!$N$1,IFERROR(VLOOKUP(Table4[[#This Row],[Column1]],mapping!A:L,11,FALSE),0),))</f>
        <v>4634</v>
      </c>
      <c r="L473" s="139">
        <v>1</v>
      </c>
      <c r="M473" s="60">
        <f>IF(W473=mapping!$N$1,IFERROR(VLOOKUP(Table4[[#This Row],[Column1]],mapping!A:L,12,FALSE),0),IF(W473&gt;mapping!$N$1,IFERROR(VLOOKUP(Table4[[#This Row],[Column1]],mapping!A:L,12,FALSE),0),0))</f>
        <v>4000</v>
      </c>
      <c r="N473" s="58">
        <f>Table4[[#This Row],[ سعر اليومية ]]*3%*Table4[[#This Row],[عدد الدورات ]]</f>
        <v>139.01999999999998</v>
      </c>
      <c r="O473" s="56">
        <f>Table4[[#This Row],[ سعر اليومية ]]*Table4[[#This Row],[عدد الدورات ]]-N473</f>
        <v>4494.9799999999996</v>
      </c>
      <c r="P473" s="194"/>
      <c r="Q473" s="194"/>
      <c r="R473" s="194"/>
      <c r="S473" s="58">
        <f>(Table4[[#This Row],[سعر يومية السائق]]*Table4[[#This Row],[عدد الدورات ]])-SUM(Table4[[#This Row],[سلف ]:[خصم ]])+Table4[[#This Row],[اضافي ]]</f>
        <v>4000</v>
      </c>
      <c r="U473" s="58">
        <f>Table4[[#This Row],[ سعر اليومية ]]*Table4[[#This Row],[عدد الدورات ]]-Table4[[#This Row],[سعر يومية السائق]]*L473</f>
        <v>634</v>
      </c>
      <c r="V473" s="58">
        <f>U473-Table4[[#This Row],[W/H  3%]]</f>
        <v>494.98</v>
      </c>
      <c r="W473" s="66" t="str">
        <f>Table4[[#This Row],[اليوم]]&amp;Table4[[#This Row],[الشهر ]]&amp;Table4[[#This Row],[العام]]</f>
        <v>752026</v>
      </c>
      <c r="X473" s="66" t="s">
        <v>304</v>
      </c>
    </row>
    <row r="474" spans="1:24" x14ac:dyDescent="0.3">
      <c r="A474" s="62">
        <v>7</v>
      </c>
      <c r="B474" s="62">
        <v>5</v>
      </c>
      <c r="C474" s="62">
        <v>2026</v>
      </c>
      <c r="D474" s="41" t="str">
        <f t="shared" si="40"/>
        <v>كرم ترك 4عدلي منصور شفتسعوديمدينتي اتوبيس 28</v>
      </c>
      <c r="E474" s="4">
        <v>5019</v>
      </c>
      <c r="F474" s="41" t="str">
        <f>VLOOKUP(E474,mapping!C:J,2,FALSE)</f>
        <v>كرم ترك 4</v>
      </c>
      <c r="G474" s="41" t="str">
        <f>IFERROR(VLOOKUP(F474,mapping!$D$3:$J$200,2,FALSE),0)</f>
        <v>عدلي منصور شفت</v>
      </c>
      <c r="H474" s="41" t="str">
        <f>IFERROR(VLOOKUP(F474,mapping!$D$3:$J$200,3,FALSE),0)</f>
        <v>سعودي</v>
      </c>
      <c r="I474" s="41" t="str">
        <f>IFERROR(VLOOKUP(F474,mapping!$D$3:$J$200,4,FALSE),0)</f>
        <v xml:space="preserve">مدينتي </v>
      </c>
      <c r="J474" s="41" t="str">
        <f>IFERROR(VLOOKUP(F474,mapping!$D$3:$J$200,5,FALSE),0)</f>
        <v>اتوبيس 28</v>
      </c>
      <c r="K474" s="63">
        <f>IF(W474=mapping!$N$1,IFERROR(VLOOKUP(Table4[[#This Row],[Column1]],mapping!A:L,11,FALSE),0),IF(W474&gt;mapping!$N$1,IFERROR(VLOOKUP(Table4[[#This Row],[Column1]],mapping!A:L,11,FALSE),0),))</f>
        <v>741</v>
      </c>
      <c r="L474" s="139">
        <v>1</v>
      </c>
      <c r="M474" s="60">
        <f>IF(W474=mapping!$N$1,IFERROR(VLOOKUP(Table4[[#This Row],[Column1]],mapping!A:L,12,FALSE),0),IF(W474&gt;mapping!$N$1,IFERROR(VLOOKUP(Table4[[#This Row],[Column1]],mapping!A:L,12,FALSE),0),0))</f>
        <v>500</v>
      </c>
      <c r="N474" s="58">
        <f>Table4[[#This Row],[ سعر اليومية ]]*3%*Table4[[#This Row],[عدد الدورات ]]</f>
        <v>22.23</v>
      </c>
      <c r="O474" s="56">
        <f>Table4[[#This Row],[ سعر اليومية ]]*Table4[[#This Row],[عدد الدورات ]]-N474</f>
        <v>718.77</v>
      </c>
      <c r="P474" s="194"/>
      <c r="Q474" s="194"/>
      <c r="R474" s="194"/>
      <c r="S474" s="58">
        <f>(Table4[[#This Row],[سعر يومية السائق]]*Table4[[#This Row],[عدد الدورات ]])-SUM(Table4[[#This Row],[سلف ]:[خصم ]])+Table4[[#This Row],[اضافي ]]</f>
        <v>500</v>
      </c>
      <c r="U474" s="58">
        <f>Table4[[#This Row],[ سعر اليومية ]]*Table4[[#This Row],[عدد الدورات ]]-Table4[[#This Row],[سعر يومية السائق]]*L474</f>
        <v>241</v>
      </c>
      <c r="V474" s="58">
        <f>U474-Table4[[#This Row],[W/H  3%]]</f>
        <v>218.77</v>
      </c>
      <c r="W474" s="66" t="str">
        <f>Table4[[#This Row],[اليوم]]&amp;Table4[[#This Row],[الشهر ]]&amp;Table4[[#This Row],[العام]]</f>
        <v>752026</v>
      </c>
      <c r="X474" s="66" t="s">
        <v>304</v>
      </c>
    </row>
    <row r="475" spans="1:24" x14ac:dyDescent="0.3">
      <c r="A475" s="62">
        <v>7</v>
      </c>
      <c r="B475" s="62">
        <v>5</v>
      </c>
      <c r="C475" s="62">
        <v>2026</v>
      </c>
      <c r="D475" s="41" t="str">
        <f t="shared" si="40"/>
        <v>عماد النجار 4قليوب بيتوينسعوديمدينتي اتوبيس 28</v>
      </c>
      <c r="E475" s="4">
        <v>5020</v>
      </c>
      <c r="F475" s="41" t="str">
        <f>VLOOKUP(E475,mapping!C:J,2,FALSE)</f>
        <v>عماد النجار 4</v>
      </c>
      <c r="G475" s="41" t="str">
        <f>IFERROR(VLOOKUP(F475,mapping!$D$3:$J$200,2,FALSE),0)</f>
        <v>قليوب بيتوين</v>
      </c>
      <c r="H475" s="41" t="str">
        <f>IFERROR(VLOOKUP(F475,mapping!$D$3:$J$200,3,FALSE),0)</f>
        <v>سعودي</v>
      </c>
      <c r="I475" s="41" t="str">
        <f>IFERROR(VLOOKUP(F475,mapping!$D$3:$J$200,4,FALSE),0)</f>
        <v xml:space="preserve">مدينتي </v>
      </c>
      <c r="J475" s="41" t="str">
        <f>IFERROR(VLOOKUP(F475,mapping!$D$3:$J$200,5,FALSE),0)</f>
        <v>اتوبيس 28</v>
      </c>
      <c r="K475" s="63">
        <f>IF(W475=mapping!$N$1,IFERROR(VLOOKUP(Table4[[#This Row],[Column1]],mapping!A:L,11,FALSE),0),IF(W475&gt;mapping!$N$1,IFERROR(VLOOKUP(Table4[[#This Row],[Column1]],mapping!A:L,11,FALSE),0),))</f>
        <v>1482</v>
      </c>
      <c r="L475" s="139">
        <v>1</v>
      </c>
      <c r="M475" s="60">
        <f>IF(W475=mapping!$N$1,IFERROR(VLOOKUP(Table4[[#This Row],[Column1]],mapping!A:L,12,FALSE),0),IF(W475&gt;mapping!$N$1,IFERROR(VLOOKUP(Table4[[#This Row],[Column1]],mapping!A:L,12,FALSE),0),0))</f>
        <v>1400</v>
      </c>
      <c r="N475" s="58">
        <f>Table4[[#This Row],[ سعر اليومية ]]*3%*Table4[[#This Row],[عدد الدورات ]]</f>
        <v>44.46</v>
      </c>
      <c r="O475" s="56">
        <f>Table4[[#This Row],[ سعر اليومية ]]*Table4[[#This Row],[عدد الدورات ]]-N475</f>
        <v>1437.54</v>
      </c>
      <c r="P475" s="194"/>
      <c r="Q475" s="194"/>
      <c r="R475" s="194"/>
      <c r="S475" s="58">
        <f>(Table4[[#This Row],[سعر يومية السائق]]*Table4[[#This Row],[عدد الدورات ]])-SUM(Table4[[#This Row],[سلف ]:[خصم ]])+Table4[[#This Row],[اضافي ]]</f>
        <v>1400</v>
      </c>
      <c r="U475" s="58">
        <f>Table4[[#This Row],[ سعر اليومية ]]*Table4[[#This Row],[عدد الدورات ]]-Table4[[#This Row],[سعر يومية السائق]]*L475</f>
        <v>82</v>
      </c>
      <c r="V475" s="58">
        <f>U475-Table4[[#This Row],[W/H  3%]]</f>
        <v>37.54</v>
      </c>
      <c r="W475" s="66" t="str">
        <f>Table4[[#This Row],[اليوم]]&amp;Table4[[#This Row],[الشهر ]]&amp;Table4[[#This Row],[العام]]</f>
        <v>752026</v>
      </c>
      <c r="X475" s="66" t="s">
        <v>304</v>
      </c>
    </row>
    <row r="476" spans="1:24" x14ac:dyDescent="0.3">
      <c r="A476" s="62">
        <v>7</v>
      </c>
      <c r="B476" s="62">
        <v>5</v>
      </c>
      <c r="C476" s="62">
        <v>2026</v>
      </c>
      <c r="D476" s="41" t="str">
        <f t="shared" si="40"/>
        <v>ممدوح كيلاني6المنيب 1 وردية سعوديمدينتي ميكروباص صيني</v>
      </c>
      <c r="E476" s="4">
        <v>5021</v>
      </c>
      <c r="F476" s="41" t="str">
        <f>VLOOKUP(E476,mapping!C:J,2,FALSE)</f>
        <v>ممدوح كيلاني6</v>
      </c>
      <c r="G476" s="41" t="str">
        <f>IFERROR(VLOOKUP(F476,mapping!$D$3:$J$200,2,FALSE),0)</f>
        <v xml:space="preserve">المنيب 1 وردية </v>
      </c>
      <c r="H476" s="41" t="str">
        <f>IFERROR(VLOOKUP(F476,mapping!$D$3:$J$200,3,FALSE),0)</f>
        <v>سعودي</v>
      </c>
      <c r="I476" s="41" t="str">
        <f>IFERROR(VLOOKUP(F476,mapping!$D$3:$J$200,4,FALSE),0)</f>
        <v xml:space="preserve">مدينتي </v>
      </c>
      <c r="J476" s="41" t="str">
        <f>IFERROR(VLOOKUP(F476,mapping!$D$3:$J$200,5,FALSE),0)</f>
        <v>ميكروباص صيني</v>
      </c>
      <c r="K476" s="63">
        <f>IF(W476=mapping!$N$1,IFERROR(VLOOKUP(Table4[[#This Row],[Column1]],mapping!A:L,11,FALSE),0),IF(W476&gt;mapping!$N$1,IFERROR(VLOOKUP(Table4[[#This Row],[Column1]],mapping!A:L,11,FALSE),0),))</f>
        <v>1482</v>
      </c>
      <c r="L476" s="139">
        <v>1</v>
      </c>
      <c r="M476" s="60">
        <f>IF(W476=mapping!$N$1,IFERROR(VLOOKUP(Table4[[#This Row],[Column1]],mapping!A:L,12,FALSE),0),IF(W476&gt;mapping!$N$1,IFERROR(VLOOKUP(Table4[[#This Row],[Column1]],mapping!A:L,12,FALSE),0),0))</f>
        <v>1350</v>
      </c>
      <c r="N476" s="58">
        <f>Table4[[#This Row],[ سعر اليومية ]]*3%*Table4[[#This Row],[عدد الدورات ]]</f>
        <v>44.46</v>
      </c>
      <c r="O476" s="56">
        <f>Table4[[#This Row],[ سعر اليومية ]]*Table4[[#This Row],[عدد الدورات ]]-N476</f>
        <v>1437.54</v>
      </c>
      <c r="P476" s="194"/>
      <c r="Q476" s="194"/>
      <c r="R476" s="194"/>
      <c r="S476" s="58">
        <f>(Table4[[#This Row],[سعر يومية السائق]]*Table4[[#This Row],[عدد الدورات ]])-SUM(Table4[[#This Row],[سلف ]:[خصم ]])+Table4[[#This Row],[اضافي ]]</f>
        <v>1350</v>
      </c>
      <c r="U476" s="58">
        <f>Table4[[#This Row],[ سعر اليومية ]]*Table4[[#This Row],[عدد الدورات ]]-Table4[[#This Row],[سعر يومية السائق]]*L476</f>
        <v>132</v>
      </c>
      <c r="V476" s="58">
        <f>U476-Table4[[#This Row],[W/H  3%]]</f>
        <v>87.539999999999992</v>
      </c>
      <c r="W476" s="66" t="str">
        <f>Table4[[#This Row],[اليوم]]&amp;Table4[[#This Row],[الشهر ]]&amp;Table4[[#This Row],[العام]]</f>
        <v>752026</v>
      </c>
      <c r="X476" s="66" t="s">
        <v>304</v>
      </c>
    </row>
    <row r="477" spans="1:24" x14ac:dyDescent="0.3">
      <c r="A477" s="62">
        <v>7</v>
      </c>
      <c r="B477" s="62">
        <v>5</v>
      </c>
      <c r="C477" s="62">
        <v>2026</v>
      </c>
      <c r="D477" s="41" t="str">
        <f t="shared" si="40"/>
        <v>ممدوح كيلاني4المنيب 2 وردية سعوديمدينتي ميكروباص صيني</v>
      </c>
      <c r="E477" s="4">
        <v>5022</v>
      </c>
      <c r="F477" s="41" t="str">
        <f>VLOOKUP(E477,mapping!C:J,2,FALSE)</f>
        <v>ممدوح كيلاني4</v>
      </c>
      <c r="G477" s="41" t="str">
        <f>IFERROR(VLOOKUP(F477,mapping!$D$3:$J$200,2,FALSE),0)</f>
        <v xml:space="preserve">المنيب 2 وردية </v>
      </c>
      <c r="H477" s="41" t="str">
        <f>IFERROR(VLOOKUP(F477,mapping!$D$3:$J$200,3,FALSE),0)</f>
        <v>سعودي</v>
      </c>
      <c r="I477" s="41" t="str">
        <f>IFERROR(VLOOKUP(F477,mapping!$D$3:$J$200,4,FALSE),0)</f>
        <v xml:space="preserve">مدينتي </v>
      </c>
      <c r="J477" s="41" t="str">
        <f>IFERROR(VLOOKUP(F477,mapping!$D$3:$J$200,5,FALSE),0)</f>
        <v>ميكروباص صيني</v>
      </c>
      <c r="K477" s="63">
        <f>IF(W477=mapping!$N$1,IFERROR(VLOOKUP(Table4[[#This Row],[Column1]],mapping!A:L,11,FALSE),0),IF(W477&gt;mapping!$N$1,IFERROR(VLOOKUP(Table4[[#This Row],[Column1]],mapping!A:L,11,FALSE),0),))</f>
        <v>2965</v>
      </c>
      <c r="L477" s="139">
        <v>1</v>
      </c>
      <c r="M477" s="60">
        <f>IF(W477=mapping!$N$1,IFERROR(VLOOKUP(Table4[[#This Row],[Column1]],mapping!A:L,12,FALSE),0),IF(W477&gt;mapping!$N$1,IFERROR(VLOOKUP(Table4[[#This Row],[Column1]],mapping!A:L,12,FALSE),0),0))</f>
        <v>2600</v>
      </c>
      <c r="N477" s="58">
        <f>Table4[[#This Row],[ سعر اليومية ]]*3%*Table4[[#This Row],[عدد الدورات ]]</f>
        <v>88.95</v>
      </c>
      <c r="O477" s="56">
        <f>Table4[[#This Row],[ سعر اليومية ]]*Table4[[#This Row],[عدد الدورات ]]-N477</f>
        <v>2876.05</v>
      </c>
      <c r="P477" s="194"/>
      <c r="Q477" s="194"/>
      <c r="R477" s="194"/>
      <c r="S477" s="58">
        <f>(Table4[[#This Row],[سعر يومية السائق]]*Table4[[#This Row],[عدد الدورات ]])-SUM(Table4[[#This Row],[سلف ]:[خصم ]])+Table4[[#This Row],[اضافي ]]</f>
        <v>2600</v>
      </c>
      <c r="U477" s="58">
        <f>Table4[[#This Row],[ سعر اليومية ]]*Table4[[#This Row],[عدد الدورات ]]-Table4[[#This Row],[سعر يومية السائق]]*L477</f>
        <v>365</v>
      </c>
      <c r="V477" s="58">
        <f>U477-Table4[[#This Row],[W/H  3%]]</f>
        <v>276.05</v>
      </c>
      <c r="W477" s="66" t="str">
        <f>Table4[[#This Row],[اليوم]]&amp;Table4[[#This Row],[الشهر ]]&amp;Table4[[#This Row],[العام]]</f>
        <v>752026</v>
      </c>
      <c r="X477" s="66" t="s">
        <v>304</v>
      </c>
    </row>
    <row r="478" spans="1:24" x14ac:dyDescent="0.3">
      <c r="A478" s="62">
        <v>7</v>
      </c>
      <c r="B478" s="62">
        <v>5</v>
      </c>
      <c r="C478" s="62">
        <v>2026</v>
      </c>
      <c r="D478" s="41" t="str">
        <f t="shared" si="40"/>
        <v>فرج 5حلوان 2 ورديةسعوديمدينتي اتوبيس 28</v>
      </c>
      <c r="E478" s="4">
        <v>5023</v>
      </c>
      <c r="F478" s="41" t="str">
        <f>VLOOKUP(E478,mapping!C:J,2,FALSE)</f>
        <v>فرج 5</v>
      </c>
      <c r="G478" s="41" t="str">
        <f>IFERROR(VLOOKUP(F478,mapping!$D$3:$J$200,2,FALSE),0)</f>
        <v>حلوان 2 وردية</v>
      </c>
      <c r="H478" s="41" t="str">
        <f>IFERROR(VLOOKUP(F478,mapping!$D$3:$J$200,3,FALSE),0)</f>
        <v>سعودي</v>
      </c>
      <c r="I478" s="41" t="str">
        <f>IFERROR(VLOOKUP(F478,mapping!$D$3:$J$200,4,FALSE),0)</f>
        <v xml:space="preserve">مدينتي </v>
      </c>
      <c r="J478" s="41" t="str">
        <f>IFERROR(VLOOKUP(F478,mapping!$D$3:$J$200,5,FALSE),0)</f>
        <v>اتوبيس 28</v>
      </c>
      <c r="K478" s="63">
        <f>IF(W478=mapping!$N$1,IFERROR(VLOOKUP(Table4[[#This Row],[Column1]],mapping!A:L,11,FALSE),0),IF(W478&gt;mapping!$N$1,IFERROR(VLOOKUP(Table4[[#This Row],[Column1]],mapping!A:L,11,FALSE),0),))</f>
        <v>4634</v>
      </c>
      <c r="L478" s="139">
        <v>1</v>
      </c>
      <c r="M478" s="60">
        <f>IF(W478=mapping!$N$1,IFERROR(VLOOKUP(Table4[[#This Row],[Column1]],mapping!A:L,12,FALSE),0),IF(W478&gt;mapping!$N$1,IFERROR(VLOOKUP(Table4[[#This Row],[Column1]],mapping!A:L,12,FALSE),0),0))</f>
        <v>4100</v>
      </c>
      <c r="N478" s="58">
        <f>Table4[[#This Row],[ سعر اليومية ]]*3%*Table4[[#This Row],[عدد الدورات ]]</f>
        <v>139.01999999999998</v>
      </c>
      <c r="O478" s="56">
        <f>Table4[[#This Row],[ سعر اليومية ]]*Table4[[#This Row],[عدد الدورات ]]-N478</f>
        <v>4494.9799999999996</v>
      </c>
      <c r="P478" s="194"/>
      <c r="Q478" s="194"/>
      <c r="R478" s="194"/>
      <c r="S478" s="58">
        <f>(Table4[[#This Row],[سعر يومية السائق]]*Table4[[#This Row],[عدد الدورات ]])-SUM(Table4[[#This Row],[سلف ]:[خصم ]])+Table4[[#This Row],[اضافي ]]</f>
        <v>4100</v>
      </c>
      <c r="U478" s="58">
        <f>Table4[[#This Row],[ سعر اليومية ]]*Table4[[#This Row],[عدد الدورات ]]-Table4[[#This Row],[سعر يومية السائق]]*L478</f>
        <v>534</v>
      </c>
      <c r="V478" s="58">
        <f>U478-Table4[[#This Row],[W/H  3%]]</f>
        <v>394.98</v>
      </c>
      <c r="W478" s="66" t="str">
        <f>Table4[[#This Row],[اليوم]]&amp;Table4[[#This Row],[الشهر ]]&amp;Table4[[#This Row],[العام]]</f>
        <v>752026</v>
      </c>
      <c r="X478" s="66" t="s">
        <v>304</v>
      </c>
    </row>
    <row r="479" spans="1:24" x14ac:dyDescent="0.3">
      <c r="A479" s="62">
        <v>7</v>
      </c>
      <c r="B479" s="62">
        <v>5</v>
      </c>
      <c r="C479" s="62">
        <v>2026</v>
      </c>
      <c r="D479" s="41" t="str">
        <f t="shared" si="40"/>
        <v>سيد الحاويالحلميةسعوديمدينتي اتوبيس 28</v>
      </c>
      <c r="E479" s="4">
        <v>5024</v>
      </c>
      <c r="F479" s="41" t="str">
        <f>VLOOKUP(E479,mapping!C:J,2,FALSE)</f>
        <v>سيد الحاوي</v>
      </c>
      <c r="G479" s="41" t="str">
        <f>IFERROR(VLOOKUP(F479,mapping!$D$3:$J$200,2,FALSE),0)</f>
        <v>الحلمية</v>
      </c>
      <c r="H479" s="41" t="str">
        <f>IFERROR(VLOOKUP(F479,mapping!$D$3:$J$200,3,FALSE),0)</f>
        <v>سعودي</v>
      </c>
      <c r="I479" s="41" t="str">
        <f>IFERROR(VLOOKUP(F479,mapping!$D$3:$J$200,4,FALSE),0)</f>
        <v xml:space="preserve">مدينتي </v>
      </c>
      <c r="J479" s="41" t="str">
        <f>IFERROR(VLOOKUP(F479,mapping!$D$3:$J$200,5,FALSE),0)</f>
        <v>اتوبيس 28</v>
      </c>
      <c r="K479" s="63">
        <f>IF(W479=mapping!$N$1,IFERROR(VLOOKUP(Table4[[#This Row],[Column1]],mapping!A:L,11,FALSE),0),IF(W479&gt;mapping!$N$1,IFERROR(VLOOKUP(Table4[[#This Row],[Column1]],mapping!A:L,11,FALSE),0),))</f>
        <v>4634</v>
      </c>
      <c r="L479" s="139">
        <v>1</v>
      </c>
      <c r="M479" s="60">
        <f>IF(W479=mapping!$N$1,IFERROR(VLOOKUP(Table4[[#This Row],[Column1]],mapping!A:L,12,FALSE),0),IF(W479&gt;mapping!$N$1,IFERROR(VLOOKUP(Table4[[#This Row],[Column1]],mapping!A:L,12,FALSE),0),0))</f>
        <v>3750</v>
      </c>
      <c r="N479" s="58">
        <f>Table4[[#This Row],[ سعر اليومية ]]*3%*Table4[[#This Row],[عدد الدورات ]]</f>
        <v>139.01999999999998</v>
      </c>
      <c r="O479" s="56">
        <f>Table4[[#This Row],[ سعر اليومية ]]*Table4[[#This Row],[عدد الدورات ]]-N479</f>
        <v>4494.9799999999996</v>
      </c>
      <c r="P479" s="194"/>
      <c r="Q479" s="194"/>
      <c r="R479" s="194"/>
      <c r="S479" s="58">
        <f>(Table4[[#This Row],[سعر يومية السائق]]*Table4[[#This Row],[عدد الدورات ]])-SUM(Table4[[#This Row],[سلف ]:[خصم ]])+Table4[[#This Row],[اضافي ]]</f>
        <v>3750</v>
      </c>
      <c r="U479" s="58">
        <f>Table4[[#This Row],[ سعر اليومية ]]*Table4[[#This Row],[عدد الدورات ]]-Table4[[#This Row],[سعر يومية السائق]]*L479</f>
        <v>884</v>
      </c>
      <c r="V479" s="58">
        <f>U479-Table4[[#This Row],[W/H  3%]]</f>
        <v>744.98</v>
      </c>
      <c r="W479" s="66" t="str">
        <f>Table4[[#This Row],[اليوم]]&amp;Table4[[#This Row],[الشهر ]]&amp;Table4[[#This Row],[العام]]</f>
        <v>752026</v>
      </c>
      <c r="X479" s="66" t="s">
        <v>304</v>
      </c>
    </row>
    <row r="480" spans="1:24" x14ac:dyDescent="0.3">
      <c r="A480" s="62">
        <v>7</v>
      </c>
      <c r="B480" s="62">
        <v>5</v>
      </c>
      <c r="C480" s="62">
        <v>2026</v>
      </c>
      <c r="D480" s="41" t="str">
        <f t="shared" si="40"/>
        <v>سيد الحاوي 2عدلي منصور سعوديمدينتي اتوبيس 28</v>
      </c>
      <c r="E480" s="4">
        <v>5028</v>
      </c>
      <c r="F480" s="41" t="str">
        <f>VLOOKUP(E480,mapping!C:J,2,FALSE)</f>
        <v>سيد الحاوي 2</v>
      </c>
      <c r="G480" s="41" t="str">
        <f>IFERROR(VLOOKUP(F480,mapping!$D$3:$J$200,2,FALSE),0)</f>
        <v xml:space="preserve">عدلي منصور </v>
      </c>
      <c r="H480" s="41" t="str">
        <f>IFERROR(VLOOKUP(F480,mapping!$D$3:$J$200,3,FALSE),0)</f>
        <v>سعودي</v>
      </c>
      <c r="I480" s="41" t="str">
        <f>IFERROR(VLOOKUP(F480,mapping!$D$3:$J$200,4,FALSE),0)</f>
        <v xml:space="preserve">مدينتي </v>
      </c>
      <c r="J480" s="41" t="str">
        <f>IFERROR(VLOOKUP(F480,mapping!$D$3:$J$200,5,FALSE),0)</f>
        <v>اتوبيس 28</v>
      </c>
      <c r="K480" s="63">
        <f>IF(W480=mapping!$N$1,IFERROR(VLOOKUP(Table4[[#This Row],[Column1]],mapping!A:L,11,FALSE),0),IF(W480&gt;mapping!$N$1,IFERROR(VLOOKUP(Table4[[#This Row],[Column1]],mapping!A:L,11,FALSE),0),))</f>
        <v>741</v>
      </c>
      <c r="L480" s="139">
        <v>1</v>
      </c>
      <c r="M480" s="60">
        <f>IF(W480=mapping!$N$1,IFERROR(VLOOKUP(Table4[[#This Row],[Column1]],mapping!A:L,12,FALSE),0),IF(W480&gt;mapping!$N$1,IFERROR(VLOOKUP(Table4[[#This Row],[Column1]],mapping!A:L,12,FALSE),0),0))</f>
        <v>550</v>
      </c>
      <c r="N480" s="58">
        <f>Table4[[#This Row],[ سعر اليومية ]]*3%*Table4[[#This Row],[عدد الدورات ]]</f>
        <v>22.23</v>
      </c>
      <c r="O480" s="56">
        <f>Table4[[#This Row],[ سعر اليومية ]]*Table4[[#This Row],[عدد الدورات ]]-N480</f>
        <v>718.77</v>
      </c>
      <c r="P480" s="194"/>
      <c r="Q480" s="194"/>
      <c r="R480" s="194"/>
      <c r="S480" s="58">
        <f>(Table4[[#This Row],[سعر يومية السائق]]*Table4[[#This Row],[عدد الدورات ]])-SUM(Table4[[#This Row],[سلف ]:[خصم ]])+Table4[[#This Row],[اضافي ]]</f>
        <v>550</v>
      </c>
      <c r="U480" s="58">
        <f>Table4[[#This Row],[ سعر اليومية ]]*Table4[[#This Row],[عدد الدورات ]]-Table4[[#This Row],[سعر يومية السائق]]*L480</f>
        <v>191</v>
      </c>
      <c r="V480" s="58">
        <f>U480-Table4[[#This Row],[W/H  3%]]</f>
        <v>168.77</v>
      </c>
      <c r="W480" s="66" t="str">
        <f>Table4[[#This Row],[اليوم]]&amp;Table4[[#This Row],[الشهر ]]&amp;Table4[[#This Row],[العام]]</f>
        <v>752026</v>
      </c>
      <c r="X480" s="66" t="s">
        <v>304</v>
      </c>
    </row>
    <row r="481" spans="1:24" x14ac:dyDescent="0.3">
      <c r="A481" s="177">
        <v>7</v>
      </c>
      <c r="B481" s="177">
        <v>5</v>
      </c>
      <c r="C481" s="177">
        <v>2026</v>
      </c>
      <c r="D481" s="41" t="str">
        <f t="shared" ref="D481" si="42">F481&amp;G481&amp;H481&amp;I481&amp;J481</f>
        <v>احمد محمود إضافيإضافيلوجستيكاإضافيإضافي</v>
      </c>
      <c r="E481" s="203">
        <v>4017</v>
      </c>
      <c r="F481" s="41" t="str">
        <f>VLOOKUP(E481,mapping!C:J,2,FALSE)</f>
        <v>احمد محمود إضافي</v>
      </c>
      <c r="G481" s="41" t="str">
        <f>IFERROR(VLOOKUP(F481,mapping!$D$3:$J$200,2,FALSE),0)</f>
        <v>إضافي</v>
      </c>
      <c r="H481" s="41" t="str">
        <f>IFERROR(VLOOKUP(F481,mapping!$D$3:$J$200,3,FALSE),0)</f>
        <v>لوجستيكا</v>
      </c>
      <c r="I481" s="41" t="str">
        <f>IFERROR(VLOOKUP(F481,mapping!$D$3:$J$200,4,FALSE),0)</f>
        <v>إضافي</v>
      </c>
      <c r="J481" s="41" t="str">
        <f>IFERROR(VLOOKUP(F481,mapping!$D$3:$J$200,5,FALSE),0)</f>
        <v>إضافي</v>
      </c>
      <c r="K481" s="63">
        <f>IF(W481=mapping!$N$1,IFERROR(VLOOKUP(Table4[[#This Row],[Column1]],mapping!A:L,11,FALSE),0),IF(W481&gt;mapping!$N$1,IFERROR(VLOOKUP(Table4[[#This Row],[Column1]],mapping!A:L,11,FALSE),0),))</f>
        <v>1</v>
      </c>
      <c r="L481" s="139">
        <v>1</v>
      </c>
      <c r="M481" s="60">
        <f>IF(W481=mapping!$N$1,IFERROR(VLOOKUP(Table4[[#This Row],[Column1]],mapping!A:L,12,FALSE),0),IF(W481&gt;mapping!$N$1,IFERROR(VLOOKUP(Table4[[#This Row],[Column1]],mapping!A:L,12,FALSE),0),0))</f>
        <v>0</v>
      </c>
      <c r="N481" s="58">
        <f>Table4[[#This Row],[ سعر اليومية ]]*3%*Table4[[#This Row],[عدد الدورات ]]</f>
        <v>0.03</v>
      </c>
      <c r="O481" s="56">
        <f>Table4[[#This Row],[ سعر اليومية ]]*Table4[[#This Row],[عدد الدورات ]]-N481</f>
        <v>0.97</v>
      </c>
      <c r="P481" s="194"/>
      <c r="Q481" s="194"/>
      <c r="R481" s="197">
        <v>1800</v>
      </c>
      <c r="S481" s="58">
        <f>(Table4[[#This Row],[سعر يومية السائق]]*Table4[[#This Row],[عدد الدورات ]])-SUM(Table4[[#This Row],[سلف ]:[خصم ]])+Table4[[#This Row],[اضافي ]]</f>
        <v>1800</v>
      </c>
      <c r="U481" s="58">
        <f>Table4[[#This Row],[ سعر اليومية ]]*Table4[[#This Row],[عدد الدورات ]]-Table4[[#This Row],[سعر يومية السائق]]*L481</f>
        <v>1</v>
      </c>
      <c r="V481" s="58">
        <f>U481-Table4[[#This Row],[W/H  3%]]</f>
        <v>0.97</v>
      </c>
      <c r="W481" s="66" t="str">
        <f>Table4[[#This Row],[اليوم]]&amp;Table4[[#This Row],[الشهر ]]&amp;Table4[[#This Row],[العام]]</f>
        <v>752026</v>
      </c>
      <c r="X481" s="66" t="s">
        <v>304</v>
      </c>
    </row>
    <row r="482" spans="1:24" x14ac:dyDescent="0.3">
      <c r="A482" s="177">
        <v>7</v>
      </c>
      <c r="B482" s="177">
        <v>5</v>
      </c>
      <c r="C482" s="177">
        <v>2026</v>
      </c>
      <c r="D482" s="41" t="str">
        <f t="shared" ref="D482:D487" si="43">F482&amp;G482&amp;H482&amp;I482&amp;J482</f>
        <v>احمد محمود إضافيإضافيلوجستيكاإضافيإضافي</v>
      </c>
      <c r="E482" s="203">
        <v>4017</v>
      </c>
      <c r="F482" s="41" t="str">
        <f>VLOOKUP(E482,mapping!C:J,2,FALSE)</f>
        <v>احمد محمود إضافي</v>
      </c>
      <c r="G482" s="41" t="str">
        <f>IFERROR(VLOOKUP(F482,mapping!$D$3:$J$200,2,FALSE),0)</f>
        <v>إضافي</v>
      </c>
      <c r="H482" s="41" t="str">
        <f>IFERROR(VLOOKUP(F482,mapping!$D$3:$J$200,3,FALSE),0)</f>
        <v>لوجستيكا</v>
      </c>
      <c r="I482" s="41" t="str">
        <f>IFERROR(VLOOKUP(F482,mapping!$D$3:$J$200,4,FALSE),0)</f>
        <v>إضافي</v>
      </c>
      <c r="J482" s="41" t="str">
        <f>IFERROR(VLOOKUP(F482,mapping!$D$3:$J$200,5,FALSE),0)</f>
        <v>إضافي</v>
      </c>
      <c r="K482" s="63">
        <f>IF(W482=mapping!$N$1,IFERROR(VLOOKUP(Table4[[#This Row],[Column1]],mapping!A:L,11,FALSE),0),IF(W482&gt;mapping!$N$1,IFERROR(VLOOKUP(Table4[[#This Row],[Column1]],mapping!A:L,11,FALSE),0),))</f>
        <v>1</v>
      </c>
      <c r="L482" s="139">
        <v>1</v>
      </c>
      <c r="M482" s="60">
        <f>IF(W482=mapping!$N$1,IFERROR(VLOOKUP(Table4[[#This Row],[Column1]],mapping!A:L,12,FALSE),0),IF(W482&gt;mapping!$N$1,IFERROR(VLOOKUP(Table4[[#This Row],[Column1]],mapping!A:L,12,FALSE),0),0))</f>
        <v>0</v>
      </c>
      <c r="N482" s="58">
        <f>Table4[[#This Row],[ سعر اليومية ]]*3%*Table4[[#This Row],[عدد الدورات ]]</f>
        <v>0.03</v>
      </c>
      <c r="O482" s="56">
        <f>Table4[[#This Row],[ سعر اليومية ]]*Table4[[#This Row],[عدد الدورات ]]-N482</f>
        <v>0.97</v>
      </c>
      <c r="P482" s="194">
        <v>8500</v>
      </c>
      <c r="Q482" s="194"/>
      <c r="R482" s="197">
        <v>2000</v>
      </c>
      <c r="S482" s="58">
        <f>(Table4[[#This Row],[سعر يومية السائق]]*Table4[[#This Row],[عدد الدورات ]])-SUM(Table4[[#This Row],[سلف ]:[خصم ]])+Table4[[#This Row],[اضافي ]]</f>
        <v>-6500</v>
      </c>
      <c r="U482" s="58">
        <f>Table4[[#This Row],[ سعر اليومية ]]*Table4[[#This Row],[عدد الدورات ]]-Table4[[#This Row],[سعر يومية السائق]]*L482</f>
        <v>1</v>
      </c>
      <c r="V482" s="58">
        <f>U482-Table4[[#This Row],[W/H  3%]]</f>
        <v>0.97</v>
      </c>
      <c r="W482" s="66" t="str">
        <f>Table4[[#This Row],[اليوم]]&amp;Table4[[#This Row],[الشهر ]]&amp;Table4[[#This Row],[العام]]</f>
        <v>752026</v>
      </c>
      <c r="X482" s="66" t="s">
        <v>304</v>
      </c>
    </row>
    <row r="483" spans="1:24" x14ac:dyDescent="0.3">
      <c r="A483" s="177">
        <v>7</v>
      </c>
      <c r="B483" s="177">
        <v>5</v>
      </c>
      <c r="C483" s="177">
        <v>2026</v>
      </c>
      <c r="D483" s="41" t="str">
        <f t="shared" si="43"/>
        <v>حسام سعيد إضافيإضافيلوجستيكاإضافيإضافي</v>
      </c>
      <c r="E483" s="203">
        <v>4015</v>
      </c>
      <c r="F483" s="41" t="str">
        <f>VLOOKUP(E483,mapping!C:J,2,FALSE)</f>
        <v>حسام سعيد إضافي</v>
      </c>
      <c r="G483" s="41" t="str">
        <f>IFERROR(VLOOKUP(F483,mapping!$D$3:$J$200,2,FALSE),0)</f>
        <v>إضافي</v>
      </c>
      <c r="H483" s="41" t="str">
        <f>IFERROR(VLOOKUP(F483,mapping!$D$3:$J$200,3,FALSE),0)</f>
        <v>لوجستيكا</v>
      </c>
      <c r="I483" s="41" t="str">
        <f>IFERROR(VLOOKUP(F483,mapping!$D$3:$J$200,4,FALSE),0)</f>
        <v>إضافي</v>
      </c>
      <c r="J483" s="41" t="str">
        <f>IFERROR(VLOOKUP(F483,mapping!$D$3:$J$200,5,FALSE),0)</f>
        <v>إضافي</v>
      </c>
      <c r="K483" s="63">
        <f>IF(W483=mapping!$N$1,IFERROR(VLOOKUP(Table4[[#This Row],[Column1]],mapping!A:L,11,FALSE),0),IF(W483&gt;mapping!$N$1,IFERROR(VLOOKUP(Table4[[#This Row],[Column1]],mapping!A:L,11,FALSE),0),))</f>
        <v>1</v>
      </c>
      <c r="L483" s="139">
        <v>1</v>
      </c>
      <c r="M483" s="60">
        <f>IF(W483=mapping!$N$1,IFERROR(VLOOKUP(Table4[[#This Row],[Column1]],mapping!A:L,12,FALSE),0),IF(W483&gt;mapping!$N$1,IFERROR(VLOOKUP(Table4[[#This Row],[Column1]],mapping!A:L,12,FALSE),0),0))</f>
        <v>0</v>
      </c>
      <c r="N483" s="58">
        <f>Table4[[#This Row],[ سعر اليومية ]]*3%*Table4[[#This Row],[عدد الدورات ]]</f>
        <v>0.03</v>
      </c>
      <c r="O483" s="56">
        <f>Table4[[#This Row],[ سعر اليومية ]]*Table4[[#This Row],[عدد الدورات ]]-N483</f>
        <v>0.97</v>
      </c>
      <c r="P483" s="194"/>
      <c r="Q483" s="194"/>
      <c r="R483" s="197">
        <v>2400</v>
      </c>
      <c r="S483" s="58">
        <f>(Table4[[#This Row],[سعر يومية السائق]]*Table4[[#This Row],[عدد الدورات ]])-SUM(Table4[[#This Row],[سلف ]:[خصم ]])+Table4[[#This Row],[اضافي ]]</f>
        <v>2400</v>
      </c>
      <c r="U483" s="58">
        <f>Table4[[#This Row],[ سعر اليومية ]]*Table4[[#This Row],[عدد الدورات ]]-Table4[[#This Row],[سعر يومية السائق]]*L483</f>
        <v>1</v>
      </c>
      <c r="V483" s="58">
        <f>U483-Table4[[#This Row],[W/H  3%]]</f>
        <v>0.97</v>
      </c>
      <c r="W483" s="66" t="str">
        <f>Table4[[#This Row],[اليوم]]&amp;Table4[[#This Row],[الشهر ]]&amp;Table4[[#This Row],[العام]]</f>
        <v>752026</v>
      </c>
      <c r="X483" s="66" t="s">
        <v>304</v>
      </c>
    </row>
    <row r="484" spans="1:24" x14ac:dyDescent="0.3">
      <c r="A484" s="177">
        <v>7</v>
      </c>
      <c r="B484" s="177">
        <v>5</v>
      </c>
      <c r="C484" s="177">
        <v>2026</v>
      </c>
      <c r="D484" s="41" t="str">
        <f t="shared" si="43"/>
        <v>احمد السيد إضافيإضافيلوجستيكاإضافيإضافي</v>
      </c>
      <c r="E484" s="203">
        <v>4020</v>
      </c>
      <c r="F484" s="41" t="str">
        <f>VLOOKUP(E484,mapping!C:J,2,FALSE)</f>
        <v>احمد السيد إضافي</v>
      </c>
      <c r="G484" s="41" t="str">
        <f>IFERROR(VLOOKUP(F484,mapping!$D$3:$J$200,2,FALSE),0)</f>
        <v>إضافي</v>
      </c>
      <c r="H484" s="41" t="str">
        <f>IFERROR(VLOOKUP(F484,mapping!$D$3:$J$200,3,FALSE),0)</f>
        <v>لوجستيكا</v>
      </c>
      <c r="I484" s="41" t="str">
        <f>IFERROR(VLOOKUP(F484,mapping!$D$3:$J$200,4,FALSE),0)</f>
        <v>إضافي</v>
      </c>
      <c r="J484" s="41" t="str">
        <f>IFERROR(VLOOKUP(F484,mapping!$D$3:$J$200,5,FALSE),0)</f>
        <v>إضافي</v>
      </c>
      <c r="K484" s="63">
        <f>IF(W484=mapping!$N$1,IFERROR(VLOOKUP(Table4[[#This Row],[Column1]],mapping!A:L,11,FALSE),0),IF(W484&gt;mapping!$N$1,IFERROR(VLOOKUP(Table4[[#This Row],[Column1]],mapping!A:L,11,FALSE),0),))</f>
        <v>1</v>
      </c>
      <c r="L484" s="139">
        <v>1</v>
      </c>
      <c r="M484" s="60">
        <f>IF(W484=mapping!$N$1,IFERROR(VLOOKUP(Table4[[#This Row],[Column1]],mapping!A:L,12,FALSE),0),IF(W484&gt;mapping!$N$1,IFERROR(VLOOKUP(Table4[[#This Row],[Column1]],mapping!A:L,12,FALSE),0),0))</f>
        <v>0</v>
      </c>
      <c r="N484" s="58">
        <f>Table4[[#This Row],[ سعر اليومية ]]*3%*Table4[[#This Row],[عدد الدورات ]]</f>
        <v>0.03</v>
      </c>
      <c r="O484" s="56">
        <f>Table4[[#This Row],[ سعر اليومية ]]*Table4[[#This Row],[عدد الدورات ]]-N484</f>
        <v>0.97</v>
      </c>
      <c r="P484" s="194"/>
      <c r="Q484" s="194"/>
      <c r="R484" s="197">
        <v>1800</v>
      </c>
      <c r="S484" s="58">
        <f>(Table4[[#This Row],[سعر يومية السائق]]*Table4[[#This Row],[عدد الدورات ]])-SUM(Table4[[#This Row],[سلف ]:[خصم ]])+Table4[[#This Row],[اضافي ]]</f>
        <v>1800</v>
      </c>
      <c r="U484" s="58">
        <f>Table4[[#This Row],[ سعر اليومية ]]*Table4[[#This Row],[عدد الدورات ]]-Table4[[#This Row],[سعر يومية السائق]]*L484</f>
        <v>1</v>
      </c>
      <c r="V484" s="58">
        <f>U484-Table4[[#This Row],[W/H  3%]]</f>
        <v>0.97</v>
      </c>
      <c r="W484" s="66" t="str">
        <f>Table4[[#This Row],[اليوم]]&amp;Table4[[#This Row],[الشهر ]]&amp;Table4[[#This Row],[العام]]</f>
        <v>752026</v>
      </c>
      <c r="X484" s="66" t="s">
        <v>304</v>
      </c>
    </row>
    <row r="485" spans="1:24" x14ac:dyDescent="0.3">
      <c r="A485" s="177">
        <v>7</v>
      </c>
      <c r="B485" s="177">
        <v>5</v>
      </c>
      <c r="C485" s="177">
        <v>2026</v>
      </c>
      <c r="D485" s="41" t="str">
        <f t="shared" si="43"/>
        <v>احمد السيد إضافيإضافيلوجستيكاإضافيإضافي</v>
      </c>
      <c r="E485" s="203">
        <v>4020</v>
      </c>
      <c r="F485" s="41" t="str">
        <f>VLOOKUP(E485,mapping!C:J,2,FALSE)</f>
        <v>احمد السيد إضافي</v>
      </c>
      <c r="G485" s="41" t="str">
        <f>IFERROR(VLOOKUP(F485,mapping!$D$3:$J$200,2,FALSE),0)</f>
        <v>إضافي</v>
      </c>
      <c r="H485" s="41" t="str">
        <f>IFERROR(VLOOKUP(F485,mapping!$D$3:$J$200,3,FALSE),0)</f>
        <v>لوجستيكا</v>
      </c>
      <c r="I485" s="41" t="str">
        <f>IFERROR(VLOOKUP(F485,mapping!$D$3:$J$200,4,FALSE),0)</f>
        <v>إضافي</v>
      </c>
      <c r="J485" s="41" t="str">
        <f>IFERROR(VLOOKUP(F485,mapping!$D$3:$J$200,5,FALSE),0)</f>
        <v>إضافي</v>
      </c>
      <c r="K485" s="63">
        <f>IF(W485=mapping!$N$1,IFERROR(VLOOKUP(Table4[[#This Row],[Column1]],mapping!A:L,11,FALSE),0),IF(W485&gt;mapping!$N$1,IFERROR(VLOOKUP(Table4[[#This Row],[Column1]],mapping!A:L,11,FALSE),0),))</f>
        <v>1</v>
      </c>
      <c r="L485" s="139">
        <v>1</v>
      </c>
      <c r="M485" s="60">
        <f>IF(W485=mapping!$N$1,IFERROR(VLOOKUP(Table4[[#This Row],[Column1]],mapping!A:L,12,FALSE),0),IF(W485&gt;mapping!$N$1,IFERROR(VLOOKUP(Table4[[#This Row],[Column1]],mapping!A:L,12,FALSE),0),0))</f>
        <v>0</v>
      </c>
      <c r="N485" s="58">
        <f>Table4[[#This Row],[ سعر اليومية ]]*3%*Table4[[#This Row],[عدد الدورات ]]</f>
        <v>0.03</v>
      </c>
      <c r="O485" s="56">
        <f>Table4[[#This Row],[ سعر اليومية ]]*Table4[[#This Row],[عدد الدورات ]]-N485</f>
        <v>0.97</v>
      </c>
      <c r="P485" s="194"/>
      <c r="Q485" s="194"/>
      <c r="R485" s="197">
        <v>1800</v>
      </c>
      <c r="S485" s="58">
        <f>(Table4[[#This Row],[سعر يومية السائق]]*Table4[[#This Row],[عدد الدورات ]])-SUM(Table4[[#This Row],[سلف ]:[خصم ]])+Table4[[#This Row],[اضافي ]]</f>
        <v>1800</v>
      </c>
      <c r="U485" s="58">
        <f>Table4[[#This Row],[ سعر اليومية ]]*Table4[[#This Row],[عدد الدورات ]]-Table4[[#This Row],[سعر يومية السائق]]*L485</f>
        <v>1</v>
      </c>
      <c r="V485" s="58">
        <f>U485-Table4[[#This Row],[W/H  3%]]</f>
        <v>0.97</v>
      </c>
      <c r="W485" s="66" t="str">
        <f>Table4[[#This Row],[اليوم]]&amp;Table4[[#This Row],[الشهر ]]&amp;Table4[[#This Row],[العام]]</f>
        <v>752026</v>
      </c>
      <c r="X485" s="66" t="s">
        <v>304</v>
      </c>
    </row>
    <row r="486" spans="1:24" x14ac:dyDescent="0.3">
      <c r="A486" s="177">
        <v>7</v>
      </c>
      <c r="B486" s="177">
        <v>5</v>
      </c>
      <c r="C486" s="177">
        <v>2026</v>
      </c>
      <c r="D486" s="41" t="str">
        <f t="shared" si="43"/>
        <v>حسام سعيد إضافيإضافيلوجستيكاإضافيإضافي</v>
      </c>
      <c r="E486" s="203">
        <v>4015</v>
      </c>
      <c r="F486" s="41" t="str">
        <f>VLOOKUP(E486,mapping!C:J,2,FALSE)</f>
        <v>حسام سعيد إضافي</v>
      </c>
      <c r="G486" s="41" t="str">
        <f>IFERROR(VLOOKUP(F486,mapping!$D$3:$J$200,2,FALSE),0)</f>
        <v>إضافي</v>
      </c>
      <c r="H486" s="41" t="str">
        <f>IFERROR(VLOOKUP(F486,mapping!$D$3:$J$200,3,FALSE),0)</f>
        <v>لوجستيكا</v>
      </c>
      <c r="I486" s="41" t="str">
        <f>IFERROR(VLOOKUP(F486,mapping!$D$3:$J$200,4,FALSE),0)</f>
        <v>إضافي</v>
      </c>
      <c r="J486" s="41" t="str">
        <f>IFERROR(VLOOKUP(F486,mapping!$D$3:$J$200,5,FALSE),0)</f>
        <v>إضافي</v>
      </c>
      <c r="K486" s="63">
        <f>IF(W486=mapping!$N$1,IFERROR(VLOOKUP(Table4[[#This Row],[Column1]],mapping!A:L,11,FALSE),0),IF(W486&gt;mapping!$N$1,IFERROR(VLOOKUP(Table4[[#This Row],[Column1]],mapping!A:L,11,FALSE),0),))</f>
        <v>1</v>
      </c>
      <c r="L486" s="139">
        <v>1</v>
      </c>
      <c r="M486" s="60">
        <f>IF(W486=mapping!$N$1,IFERROR(VLOOKUP(Table4[[#This Row],[Column1]],mapping!A:L,12,FALSE),0),IF(W486&gt;mapping!$N$1,IFERROR(VLOOKUP(Table4[[#This Row],[Column1]],mapping!A:L,12,FALSE),0),0))</f>
        <v>0</v>
      </c>
      <c r="N486" s="58">
        <f>Table4[[#This Row],[ سعر اليومية ]]*3%*Table4[[#This Row],[عدد الدورات ]]</f>
        <v>0.03</v>
      </c>
      <c r="O486" s="56">
        <f>Table4[[#This Row],[ سعر اليومية ]]*Table4[[#This Row],[عدد الدورات ]]-N486</f>
        <v>0.97</v>
      </c>
      <c r="P486" s="194"/>
      <c r="Q486" s="194"/>
      <c r="R486" s="197">
        <v>4600</v>
      </c>
      <c r="S486" s="58">
        <f>(Table4[[#This Row],[سعر يومية السائق]]*Table4[[#This Row],[عدد الدورات ]])-SUM(Table4[[#This Row],[سلف ]:[خصم ]])+Table4[[#This Row],[اضافي ]]</f>
        <v>4600</v>
      </c>
      <c r="U486" s="58">
        <f>Table4[[#This Row],[ سعر اليومية ]]*Table4[[#This Row],[عدد الدورات ]]-Table4[[#This Row],[سعر يومية السائق]]*L486</f>
        <v>1</v>
      </c>
      <c r="V486" s="58">
        <f>U486-Table4[[#This Row],[W/H  3%]]</f>
        <v>0.97</v>
      </c>
      <c r="W486" s="66" t="str">
        <f>Table4[[#This Row],[اليوم]]&amp;Table4[[#This Row],[الشهر ]]&amp;Table4[[#This Row],[العام]]</f>
        <v>752026</v>
      </c>
      <c r="X486" s="66" t="s">
        <v>304</v>
      </c>
    </row>
    <row r="487" spans="1:24" x14ac:dyDescent="0.3">
      <c r="A487" s="177">
        <v>7</v>
      </c>
      <c r="B487" s="177">
        <v>5</v>
      </c>
      <c r="C487" s="177">
        <v>2026</v>
      </c>
      <c r="D487" s="41" t="str">
        <f t="shared" si="43"/>
        <v>حسام سعيد إضافيإضافيلوجستيكاإضافيإضافي</v>
      </c>
      <c r="E487" s="203">
        <v>4015</v>
      </c>
      <c r="F487" s="41" t="str">
        <f>VLOOKUP(E487,mapping!C:J,2,FALSE)</f>
        <v>حسام سعيد إضافي</v>
      </c>
      <c r="G487" s="41" t="str">
        <f>IFERROR(VLOOKUP(F487,mapping!$D$3:$J$200,2,FALSE),0)</f>
        <v>إضافي</v>
      </c>
      <c r="H487" s="41" t="str">
        <f>IFERROR(VLOOKUP(F487,mapping!$D$3:$J$200,3,FALSE),0)</f>
        <v>لوجستيكا</v>
      </c>
      <c r="I487" s="41" t="str">
        <f>IFERROR(VLOOKUP(F487,mapping!$D$3:$J$200,4,FALSE),0)</f>
        <v>إضافي</v>
      </c>
      <c r="J487" s="41" t="str">
        <f>IFERROR(VLOOKUP(F487,mapping!$D$3:$J$200,5,FALSE),0)</f>
        <v>إضافي</v>
      </c>
      <c r="K487" s="63">
        <f>IF(W487=mapping!$N$1,IFERROR(VLOOKUP(Table4[[#This Row],[Column1]],mapping!A:L,11,FALSE),0),IF(W487&gt;mapping!$N$1,IFERROR(VLOOKUP(Table4[[#This Row],[Column1]],mapping!A:L,11,FALSE),0),))</f>
        <v>1</v>
      </c>
      <c r="L487" s="139">
        <v>1</v>
      </c>
      <c r="M487" s="60">
        <f>IF(W487=mapping!$N$1,IFERROR(VLOOKUP(Table4[[#This Row],[Column1]],mapping!A:L,12,FALSE),0),IF(W487&gt;mapping!$N$1,IFERROR(VLOOKUP(Table4[[#This Row],[Column1]],mapping!A:L,12,FALSE),0),0))</f>
        <v>0</v>
      </c>
      <c r="N487" s="58">
        <f>Table4[[#This Row],[ سعر اليومية ]]*3%*Table4[[#This Row],[عدد الدورات ]]</f>
        <v>0.03</v>
      </c>
      <c r="O487" s="56">
        <f>Table4[[#This Row],[ سعر اليومية ]]*Table4[[#This Row],[عدد الدورات ]]-N487</f>
        <v>0.97</v>
      </c>
      <c r="P487" s="194"/>
      <c r="Q487" s="194"/>
      <c r="R487" s="197">
        <v>2100</v>
      </c>
      <c r="S487" s="58">
        <f>(Table4[[#This Row],[سعر يومية السائق]]*Table4[[#This Row],[عدد الدورات ]])-SUM(Table4[[#This Row],[سلف ]:[خصم ]])+Table4[[#This Row],[اضافي ]]</f>
        <v>2100</v>
      </c>
      <c r="U487" s="58">
        <f>Table4[[#This Row],[ سعر اليومية ]]*Table4[[#This Row],[عدد الدورات ]]-Table4[[#This Row],[سعر يومية السائق]]*L487</f>
        <v>1</v>
      </c>
      <c r="V487" s="58">
        <f>U487-Table4[[#This Row],[W/H  3%]]</f>
        <v>0.97</v>
      </c>
      <c r="W487" s="66" t="str">
        <f>Table4[[#This Row],[اليوم]]&amp;Table4[[#This Row],[الشهر ]]&amp;Table4[[#This Row],[العام]]</f>
        <v>752026</v>
      </c>
      <c r="X487" s="66" t="s">
        <v>304</v>
      </c>
    </row>
    <row r="488" spans="1:24" s="123" customFormat="1" x14ac:dyDescent="0.3">
      <c r="D488" s="123" t="e">
        <f t="shared" si="40"/>
        <v>#N/A</v>
      </c>
      <c r="E488" s="201"/>
      <c r="F488" s="123" t="e">
        <f>VLOOKUP(E488,mapping!C:J,2,FALSE)</f>
        <v>#N/A</v>
      </c>
      <c r="G488" s="123">
        <f>IFERROR(VLOOKUP(F488,mapping!$D$3:$J$200,2,FALSE),0)</f>
        <v>0</v>
      </c>
      <c r="H488" s="123">
        <f>IFERROR(VLOOKUP(F488,mapping!$D$3:$J$200,3,FALSE),0)</f>
        <v>0</v>
      </c>
      <c r="I488" s="123">
        <f>IFERROR(VLOOKUP(F488,mapping!$D$3:$J$200,4,FALSE),0)</f>
        <v>0</v>
      </c>
      <c r="J488" s="123">
        <f>IFERROR(VLOOKUP(F488,mapping!$D$3:$J$200,5,FALSE),0)</f>
        <v>0</v>
      </c>
      <c r="K488" s="124">
        <f>IF(W488=mapping!$N$1,IFERROR(VLOOKUP(Table4[[#This Row],[Column1]],mapping!A:L,11,FALSE),0),IF(W488&gt;mapping!$N$1,IFERROR(VLOOKUP(Table4[[#This Row],[Column1]],mapping!A:L,11,FALSE),0),))</f>
        <v>0</v>
      </c>
      <c r="L488" s="140"/>
      <c r="M488" s="124">
        <f>IF(W488=mapping!$N$1,IFERROR(VLOOKUP(Table4[[#This Row],[Column1]],mapping!A:L,12,FALSE),0),IF(W488&gt;mapping!$N$1,IFERROR(VLOOKUP(Table4[[#This Row],[Column1]],mapping!A:L,12,FALSE),0),0))</f>
        <v>0</v>
      </c>
      <c r="N488" s="125">
        <f>Table4[[#This Row],[ سعر اليومية ]]*3%*Table4[[#This Row],[عدد الدورات ]]</f>
        <v>0</v>
      </c>
      <c r="O488" s="126">
        <f>Table4[[#This Row],[ سعر اليومية ]]*Table4[[#This Row],[عدد الدورات ]]-N488</f>
        <v>0</v>
      </c>
      <c r="P488" s="195"/>
      <c r="Q488" s="195"/>
      <c r="R488" s="195"/>
      <c r="S488" s="125">
        <f>(Table4[[#This Row],[سعر يومية السائق]]*Table4[[#This Row],[عدد الدورات ]])-SUM(Table4[[#This Row],[سلف ]:[خصم ]])+Table4[[#This Row],[اضافي ]]</f>
        <v>0</v>
      </c>
      <c r="U488" s="125">
        <f>Table4[[#This Row],[ سعر اليومية ]]*Table4[[#This Row],[عدد الدورات ]]-Table4[[#This Row],[سعر يومية السائق]]*L488</f>
        <v>0</v>
      </c>
      <c r="V488" s="125">
        <f>U488-Table4[[#This Row],[W/H  3%]]</f>
        <v>0</v>
      </c>
      <c r="W488" s="127" t="str">
        <f>Table4[[#This Row],[اليوم]]&amp;Table4[[#This Row],[الشهر ]]&amp;Table4[[#This Row],[العام]]</f>
        <v/>
      </c>
      <c r="X488" s="127" t="s">
        <v>304</v>
      </c>
    </row>
    <row r="489" spans="1:24" x14ac:dyDescent="0.3">
      <c r="A489" s="62">
        <v>8</v>
      </c>
      <c r="B489" s="62">
        <v>5</v>
      </c>
      <c r="C489" s="62">
        <v>2026</v>
      </c>
      <c r="D489" s="41" t="str">
        <f t="shared" ref="D489:D555" si="44">F489&amp;G489&amp;H489&amp;I489&amp;J489</f>
        <v>مصطفي الف مسكنالف مسكن 3 ورديةنجمة هليوبوليسالتجمع اتوبيس 28</v>
      </c>
      <c r="E489" s="4">
        <v>3000</v>
      </c>
      <c r="F489" s="41" t="str">
        <f>VLOOKUP(E489,mapping!C:J,2,FALSE)</f>
        <v>مصطفي الف مسكن</v>
      </c>
      <c r="G489" s="41" t="str">
        <f>IFERROR(VLOOKUP(F489,mapping!$D$3:$J$200,2,FALSE),0)</f>
        <v>الف مسكن 3 وردية</v>
      </c>
      <c r="H489" s="41" t="str">
        <f>IFERROR(VLOOKUP(F489,mapping!$D$3:$J$200,3,FALSE),0)</f>
        <v>نجمة هليوبوليس</v>
      </c>
      <c r="I489" s="41" t="str">
        <f>IFERROR(VLOOKUP(F489,mapping!$D$3:$J$200,4,FALSE),0)</f>
        <v xml:space="preserve">التجمع </v>
      </c>
      <c r="J489" s="41" t="str">
        <f>IFERROR(VLOOKUP(F489,mapping!$D$3:$J$200,5,FALSE),0)</f>
        <v>اتوبيس 28</v>
      </c>
      <c r="K489" s="63">
        <f>IF(W489=mapping!$N$1,IFERROR(VLOOKUP(Table4[[#This Row],[Column1]],mapping!A:L,11,FALSE),0),IF(W489&gt;mapping!$N$1,IFERROR(VLOOKUP(Table4[[#This Row],[Column1]],mapping!A:L,11,FALSE),0),))</f>
        <v>4297</v>
      </c>
      <c r="L489" s="139">
        <v>1</v>
      </c>
      <c r="M489" s="60">
        <f>IF(W489=mapping!$N$1,IFERROR(VLOOKUP(Table4[[#This Row],[Column1]],mapping!A:L,12,FALSE),0),IF(W489&gt;mapping!$N$1,IFERROR(VLOOKUP(Table4[[#This Row],[Column1]],mapping!A:L,12,FALSE),0),0))</f>
        <v>3800</v>
      </c>
      <c r="N489" s="58">
        <f>Table4[[#This Row],[ سعر اليومية ]]*3%*Table4[[#This Row],[عدد الدورات ]]</f>
        <v>128.91</v>
      </c>
      <c r="O489" s="56">
        <f>Table4[[#This Row],[ سعر اليومية ]]*Table4[[#This Row],[عدد الدورات ]]-N489</f>
        <v>4168.09</v>
      </c>
      <c r="P489" s="194"/>
      <c r="Q489" s="194"/>
      <c r="R489" s="194"/>
      <c r="S489" s="58">
        <f>(Table4[[#This Row],[سعر يومية السائق]]*Table4[[#This Row],[عدد الدورات ]])-SUM(Table4[[#This Row],[سلف ]:[خصم ]])+Table4[[#This Row],[اضافي ]]</f>
        <v>3800</v>
      </c>
      <c r="U489" s="58">
        <f>Table4[[#This Row],[ سعر اليومية ]]*Table4[[#This Row],[عدد الدورات ]]-Table4[[#This Row],[سعر يومية السائق]]*L489</f>
        <v>497</v>
      </c>
      <c r="V489" s="58">
        <f>U489-Table4[[#This Row],[W/H  3%]]</f>
        <v>368.09000000000003</v>
      </c>
      <c r="W489" s="66" t="str">
        <f>Table4[[#This Row],[اليوم]]&amp;Table4[[#This Row],[الشهر ]]&amp;Table4[[#This Row],[العام]]</f>
        <v>852026</v>
      </c>
      <c r="X489" s="66" t="s">
        <v>304</v>
      </c>
    </row>
    <row r="490" spans="1:24" x14ac:dyDescent="0.3">
      <c r="A490" s="62">
        <v>8</v>
      </c>
      <c r="B490" s="62">
        <v>5</v>
      </c>
      <c r="C490" s="62">
        <v>2026</v>
      </c>
      <c r="D490" s="41" t="str">
        <f t="shared" si="44"/>
        <v>ممدوح كيلاني1قليوب 3 وردية نجمة هليوبوليسالتجمع اتوبيس 28</v>
      </c>
      <c r="E490" s="4">
        <v>3002</v>
      </c>
      <c r="F490" s="41" t="str">
        <f>VLOOKUP(E490,mapping!C:J,2,FALSE)</f>
        <v>ممدوح كيلاني1</v>
      </c>
      <c r="G490" s="41" t="str">
        <f>IFERROR(VLOOKUP(F490,mapping!$D$3:$J$200,2,FALSE),0)</f>
        <v xml:space="preserve">قليوب 3 وردية </v>
      </c>
      <c r="H490" s="41" t="str">
        <f>IFERROR(VLOOKUP(F490,mapping!$D$3:$J$200,3,FALSE),0)</f>
        <v>نجمة هليوبوليس</v>
      </c>
      <c r="I490" s="41" t="str">
        <f>IFERROR(VLOOKUP(F490,mapping!$D$3:$J$200,4,FALSE),0)</f>
        <v xml:space="preserve">التجمع </v>
      </c>
      <c r="J490" s="41" t="str">
        <f>IFERROR(VLOOKUP(F490,mapping!$D$3:$J$200,5,FALSE),0)</f>
        <v>اتوبيس 28</v>
      </c>
      <c r="K490" s="63">
        <f>IF(W490=mapping!$N$1,IFERROR(VLOOKUP(Table4[[#This Row],[Column1]],mapping!A:L,11,FALSE),0),IF(W490&gt;mapping!$N$1,IFERROR(VLOOKUP(Table4[[#This Row],[Column1]],mapping!A:L,11,FALSE),0),))</f>
        <v>4297</v>
      </c>
      <c r="L490" s="139">
        <v>1</v>
      </c>
      <c r="M490" s="60">
        <f>IF(W490=mapping!$N$1,IFERROR(VLOOKUP(Table4[[#This Row],[Column1]],mapping!A:L,12,FALSE),0),IF(W490&gt;mapping!$N$1,IFERROR(VLOOKUP(Table4[[#This Row],[Column1]],mapping!A:L,12,FALSE),0),0))</f>
        <v>3900</v>
      </c>
      <c r="N490" s="58">
        <f>Table4[[#This Row],[ سعر اليومية ]]*3%*Table4[[#This Row],[عدد الدورات ]]</f>
        <v>128.91</v>
      </c>
      <c r="O490" s="56">
        <f>Table4[[#This Row],[ سعر اليومية ]]*Table4[[#This Row],[عدد الدورات ]]-N490</f>
        <v>4168.09</v>
      </c>
      <c r="P490" s="194"/>
      <c r="Q490" s="194"/>
      <c r="R490" s="194"/>
      <c r="S490" s="58">
        <f>(Table4[[#This Row],[سعر يومية السائق]]*Table4[[#This Row],[عدد الدورات ]])-SUM(Table4[[#This Row],[سلف ]:[خصم ]])+Table4[[#This Row],[اضافي ]]</f>
        <v>3900</v>
      </c>
      <c r="U490" s="58">
        <f>Table4[[#This Row],[ سعر اليومية ]]*Table4[[#This Row],[عدد الدورات ]]-Table4[[#This Row],[سعر يومية السائق]]*L490</f>
        <v>397</v>
      </c>
      <c r="V490" s="58">
        <f>U490-Table4[[#This Row],[W/H  3%]]</f>
        <v>268.09000000000003</v>
      </c>
      <c r="W490" s="66" t="str">
        <f>Table4[[#This Row],[اليوم]]&amp;Table4[[#This Row],[الشهر ]]&amp;Table4[[#This Row],[العام]]</f>
        <v>852026</v>
      </c>
      <c r="X490" s="66" t="s">
        <v>304</v>
      </c>
    </row>
    <row r="491" spans="1:24" x14ac:dyDescent="0.3">
      <c r="A491" s="62">
        <v>8</v>
      </c>
      <c r="B491" s="62">
        <v>5</v>
      </c>
      <c r="C491" s="62">
        <v>2026</v>
      </c>
      <c r="D491" s="41" t="str">
        <f t="shared" si="44"/>
        <v>ممدوح كيلاني3المنيب 3وردية نجمة هليوبوليسالتجمع ميكروباص</v>
      </c>
      <c r="E491" s="4">
        <v>3004</v>
      </c>
      <c r="F491" s="41" t="str">
        <f>VLOOKUP(E491,mapping!C:J,2,FALSE)</f>
        <v>ممدوح كيلاني3</v>
      </c>
      <c r="G491" s="41" t="str">
        <f>IFERROR(VLOOKUP(F491,mapping!$D$3:$J$200,2,FALSE),0)</f>
        <v xml:space="preserve">المنيب 3وردية </v>
      </c>
      <c r="H491" s="41" t="str">
        <f>IFERROR(VLOOKUP(F491,mapping!$D$3:$J$200,3,FALSE),0)</f>
        <v>نجمة هليوبوليس</v>
      </c>
      <c r="I491" s="41" t="str">
        <f>IFERROR(VLOOKUP(F491,mapping!$D$3:$J$200,4,FALSE),0)</f>
        <v xml:space="preserve">التجمع </v>
      </c>
      <c r="J491" s="41" t="str">
        <f>IFERROR(VLOOKUP(F491,mapping!$D$3:$J$200,5,FALSE),0)</f>
        <v>ميكروباص</v>
      </c>
      <c r="K491" s="63">
        <f>IF(W491=mapping!$N$1,IFERROR(VLOOKUP(Table4[[#This Row],[Column1]],mapping!A:L,11,FALSE),0),IF(W491&gt;mapping!$N$1,IFERROR(VLOOKUP(Table4[[#This Row],[Column1]],mapping!A:L,11,FALSE),0),))</f>
        <v>3600</v>
      </c>
      <c r="L491" s="139">
        <v>1</v>
      </c>
      <c r="M491" s="60">
        <f>IF(W491=mapping!$N$1,IFERROR(VLOOKUP(Table4[[#This Row],[Column1]],mapping!A:L,12,FALSE),0),IF(W491&gt;mapping!$N$1,IFERROR(VLOOKUP(Table4[[#This Row],[Column1]],mapping!A:L,12,FALSE),0),0))</f>
        <v>2700</v>
      </c>
      <c r="N491" s="58">
        <f>Table4[[#This Row],[ سعر اليومية ]]*3%*Table4[[#This Row],[عدد الدورات ]]</f>
        <v>108</v>
      </c>
      <c r="O491" s="56">
        <f>Table4[[#This Row],[ سعر اليومية ]]*Table4[[#This Row],[عدد الدورات ]]-N491</f>
        <v>3492</v>
      </c>
      <c r="P491" s="194"/>
      <c r="Q491" s="194"/>
      <c r="R491" s="194"/>
      <c r="S491" s="58">
        <f>(Table4[[#This Row],[سعر يومية السائق]]*Table4[[#This Row],[عدد الدورات ]])-SUM(Table4[[#This Row],[سلف ]:[خصم ]])+Table4[[#This Row],[اضافي ]]</f>
        <v>2700</v>
      </c>
      <c r="U491" s="58">
        <f>Table4[[#This Row],[ سعر اليومية ]]*Table4[[#This Row],[عدد الدورات ]]-Table4[[#This Row],[سعر يومية السائق]]*L491</f>
        <v>900</v>
      </c>
      <c r="V491" s="58">
        <f>U491-Table4[[#This Row],[W/H  3%]]</f>
        <v>792</v>
      </c>
      <c r="W491" s="66" t="str">
        <f>Table4[[#This Row],[اليوم]]&amp;Table4[[#This Row],[الشهر ]]&amp;Table4[[#This Row],[العام]]</f>
        <v>852026</v>
      </c>
      <c r="X491" s="66" t="s">
        <v>304</v>
      </c>
    </row>
    <row r="492" spans="1:24" x14ac:dyDescent="0.3">
      <c r="A492" s="62">
        <v>8</v>
      </c>
      <c r="B492" s="62">
        <v>5</v>
      </c>
      <c r="C492" s="62">
        <v>2026</v>
      </c>
      <c r="D492" s="41" t="str">
        <f t="shared" ref="D492" si="45">F492&amp;G492&amp;H492&amp;I492&amp;J492</f>
        <v>بكرقليوب 1 ورديةنجمة هليوبوليسالتجمع ميكروباص</v>
      </c>
      <c r="E492" s="4">
        <v>3005</v>
      </c>
      <c r="F492" s="41" t="str">
        <f>VLOOKUP(E492,mapping!C:J,2,FALSE)</f>
        <v>بكر</v>
      </c>
      <c r="G492" s="41" t="str">
        <f>IFERROR(VLOOKUP(F492,mapping!$D$3:$J$200,2,FALSE),0)</f>
        <v>قليوب 1 وردية</v>
      </c>
      <c r="H492" s="41" t="str">
        <f>IFERROR(VLOOKUP(F492,mapping!$D$3:$J$200,3,FALSE),0)</f>
        <v>نجمة هليوبوليس</v>
      </c>
      <c r="I492" s="41" t="str">
        <f>IFERROR(VLOOKUP(F492,mapping!$D$3:$J$200,4,FALSE),0)</f>
        <v xml:space="preserve">التجمع </v>
      </c>
      <c r="J492" s="41" t="str">
        <f>IFERROR(VLOOKUP(F492,mapping!$D$3:$J$200,5,FALSE),0)</f>
        <v>ميكروباص</v>
      </c>
      <c r="K492" s="63">
        <f>IF(W492=mapping!$N$1,IFERROR(VLOOKUP(Table4[[#This Row],[Column1]],mapping!A:L,11,FALSE),0),IF(W492&gt;mapping!$N$1,IFERROR(VLOOKUP(Table4[[#This Row],[Column1]],mapping!A:L,11,FALSE),0),))</f>
        <v>1400</v>
      </c>
      <c r="L492" s="139">
        <v>1</v>
      </c>
      <c r="M492" s="60">
        <f>IF(W492=mapping!$N$1,IFERROR(VLOOKUP(Table4[[#This Row],[Column1]],mapping!A:L,12,FALSE),0),IF(W492&gt;mapping!$N$1,IFERROR(VLOOKUP(Table4[[#This Row],[Column1]],mapping!A:L,12,FALSE),0),0))</f>
        <v>1200</v>
      </c>
      <c r="N492" s="58">
        <f>Table4[[#This Row],[ سعر اليومية ]]*3%*Table4[[#This Row],[عدد الدورات ]]</f>
        <v>42</v>
      </c>
      <c r="O492" s="56">
        <f>Table4[[#This Row],[ سعر اليومية ]]*Table4[[#This Row],[عدد الدورات ]]-N492</f>
        <v>1358</v>
      </c>
      <c r="P492" s="194"/>
      <c r="Q492" s="194"/>
      <c r="R492" s="194"/>
      <c r="S492" s="58">
        <f>(Table4[[#This Row],[سعر يومية السائق]]*Table4[[#This Row],[عدد الدورات ]])-SUM(Table4[[#This Row],[سلف ]:[خصم ]])+Table4[[#This Row],[اضافي ]]</f>
        <v>1200</v>
      </c>
      <c r="U492" s="58">
        <f>Table4[[#This Row],[ سعر اليومية ]]*Table4[[#This Row],[عدد الدورات ]]-Table4[[#This Row],[سعر يومية السائق]]*L492</f>
        <v>200</v>
      </c>
      <c r="V492" s="58">
        <f>U492-Table4[[#This Row],[W/H  3%]]</f>
        <v>158</v>
      </c>
      <c r="W492" s="66" t="str">
        <f>Table4[[#This Row],[اليوم]]&amp;Table4[[#This Row],[الشهر ]]&amp;Table4[[#This Row],[العام]]</f>
        <v>852026</v>
      </c>
      <c r="X492" s="66" t="s">
        <v>304</v>
      </c>
    </row>
    <row r="493" spans="1:24" x14ac:dyDescent="0.3">
      <c r="A493" s="62">
        <v>8</v>
      </c>
      <c r="B493" s="62">
        <v>5</v>
      </c>
      <c r="C493" s="62">
        <v>2026</v>
      </c>
      <c r="D493" s="41" t="str">
        <f t="shared" si="44"/>
        <v>عبد الرحمن1الهرم سعوديدريماتوبيس 28</v>
      </c>
      <c r="E493" s="4">
        <v>5003</v>
      </c>
      <c r="F493" s="41" t="str">
        <f>VLOOKUP(E493,mapping!C:J,2,FALSE)</f>
        <v>عبد الرحمن1</v>
      </c>
      <c r="G493" s="41" t="str">
        <f>IFERROR(VLOOKUP(F493,mapping!$D$3:$J$200,2,FALSE),0)</f>
        <v xml:space="preserve">الهرم </v>
      </c>
      <c r="H493" s="41" t="str">
        <f>IFERROR(VLOOKUP(F493,mapping!$D$3:$J$200,3,FALSE),0)</f>
        <v>سعودي</v>
      </c>
      <c r="I493" s="41" t="str">
        <f>IFERROR(VLOOKUP(F493,mapping!$D$3:$J$200,4,FALSE),0)</f>
        <v>دريم</v>
      </c>
      <c r="J493" s="41" t="str">
        <f>IFERROR(VLOOKUP(F493,mapping!$D$3:$J$200,5,FALSE),0)</f>
        <v>اتوبيس 28</v>
      </c>
      <c r="K493" s="63">
        <f>IF(W493=mapping!$N$1,IFERROR(VLOOKUP(Table4[[#This Row],[Column1]],mapping!A:L,11,FALSE),0),IF(W493&gt;mapping!$N$1,IFERROR(VLOOKUP(Table4[[#This Row],[Column1]],mapping!A:L,11,FALSE),0),))</f>
        <v>994</v>
      </c>
      <c r="L493" s="139">
        <v>1</v>
      </c>
      <c r="M493" s="60">
        <f>IF(W493=mapping!$N$1,IFERROR(VLOOKUP(Table4[[#This Row],[Column1]],mapping!A:L,12,FALSE),0),IF(W493&gt;mapping!$N$1,IFERROR(VLOOKUP(Table4[[#This Row],[Column1]],mapping!A:L,12,FALSE),0),0))</f>
        <v>850</v>
      </c>
      <c r="N493" s="58">
        <f>Table4[[#This Row],[ سعر اليومية ]]*3%*Table4[[#This Row],[عدد الدورات ]]</f>
        <v>29.82</v>
      </c>
      <c r="O493" s="56">
        <f>Table4[[#This Row],[ سعر اليومية ]]*Table4[[#This Row],[عدد الدورات ]]-N493</f>
        <v>964.18</v>
      </c>
      <c r="P493" s="194"/>
      <c r="Q493" s="194"/>
      <c r="R493" s="194"/>
      <c r="S493" s="58">
        <f>(Table4[[#This Row],[سعر يومية السائق]]*Table4[[#This Row],[عدد الدورات ]])-SUM(Table4[[#This Row],[سلف ]:[خصم ]])+Table4[[#This Row],[اضافي ]]</f>
        <v>850</v>
      </c>
      <c r="U493" s="58">
        <f>Table4[[#This Row],[ سعر اليومية ]]*Table4[[#This Row],[عدد الدورات ]]-Table4[[#This Row],[سعر يومية السائق]]*L493</f>
        <v>144</v>
      </c>
      <c r="V493" s="58">
        <f>U493-Table4[[#This Row],[W/H  3%]]</f>
        <v>114.18</v>
      </c>
      <c r="W493" s="66" t="str">
        <f>Table4[[#This Row],[اليوم]]&amp;Table4[[#This Row],[الشهر ]]&amp;Table4[[#This Row],[العام]]</f>
        <v>852026</v>
      </c>
      <c r="X493" s="66" t="s">
        <v>304</v>
      </c>
    </row>
    <row r="494" spans="1:24" x14ac:dyDescent="0.3">
      <c r="A494" s="62">
        <v>8</v>
      </c>
      <c r="B494" s="62">
        <v>5</v>
      </c>
      <c r="C494" s="62">
        <v>2026</v>
      </c>
      <c r="D494" s="41" t="str">
        <f t="shared" si="44"/>
        <v>عبد الرحمن2المؤسسةسعوديدريماتوبيس 28</v>
      </c>
      <c r="E494" s="4">
        <v>5004</v>
      </c>
      <c r="F494" s="41" t="str">
        <f>VLOOKUP(E494,mapping!C:J,2,FALSE)</f>
        <v>عبد الرحمن2</v>
      </c>
      <c r="G494" s="41" t="str">
        <f>IFERROR(VLOOKUP(F494,mapping!$D$3:$J$200,2,FALSE),0)</f>
        <v>المؤسسة</v>
      </c>
      <c r="H494" s="41" t="str">
        <f>IFERROR(VLOOKUP(F494,mapping!$D$3:$J$200,3,FALSE),0)</f>
        <v>سعودي</v>
      </c>
      <c r="I494" s="41" t="str">
        <f>IFERROR(VLOOKUP(F494,mapping!$D$3:$J$200,4,FALSE),0)</f>
        <v>دريم</v>
      </c>
      <c r="J494" s="41" t="str">
        <f>IFERROR(VLOOKUP(F494,mapping!$D$3:$J$200,5,FALSE),0)</f>
        <v>اتوبيس 28</v>
      </c>
      <c r="K494" s="63">
        <f>IF(W494=mapping!$N$1,IFERROR(VLOOKUP(Table4[[#This Row],[Column1]],mapping!A:L,11,FALSE),0),IF(W494&gt;mapping!$N$1,IFERROR(VLOOKUP(Table4[[#This Row],[Column1]],mapping!A:L,11,FALSE),0),))</f>
        <v>994</v>
      </c>
      <c r="L494" s="139">
        <v>1</v>
      </c>
      <c r="M494" s="60">
        <f>IF(W494=mapping!$N$1,IFERROR(VLOOKUP(Table4[[#This Row],[Column1]],mapping!A:L,12,FALSE),0),IF(W494&gt;mapping!$N$1,IFERROR(VLOOKUP(Table4[[#This Row],[Column1]],mapping!A:L,12,FALSE),0),0))</f>
        <v>850</v>
      </c>
      <c r="N494" s="58">
        <f>Table4[[#This Row],[ سعر اليومية ]]*3%*Table4[[#This Row],[عدد الدورات ]]</f>
        <v>29.82</v>
      </c>
      <c r="O494" s="56">
        <f>Table4[[#This Row],[ سعر اليومية ]]*Table4[[#This Row],[عدد الدورات ]]-N494</f>
        <v>964.18</v>
      </c>
      <c r="P494" s="194"/>
      <c r="Q494" s="194"/>
      <c r="R494" s="194"/>
      <c r="S494" s="58">
        <f>(Table4[[#This Row],[سعر يومية السائق]]*Table4[[#This Row],[عدد الدورات ]])-SUM(Table4[[#This Row],[سلف ]:[خصم ]])+Table4[[#This Row],[اضافي ]]</f>
        <v>850</v>
      </c>
      <c r="U494" s="58">
        <f>Table4[[#This Row],[ سعر اليومية ]]*Table4[[#This Row],[عدد الدورات ]]-Table4[[#This Row],[سعر يومية السائق]]*L494</f>
        <v>144</v>
      </c>
      <c r="V494" s="58">
        <f>U494-Table4[[#This Row],[W/H  3%]]</f>
        <v>114.18</v>
      </c>
      <c r="W494" s="66" t="str">
        <f>Table4[[#This Row],[اليوم]]&amp;Table4[[#This Row],[الشهر ]]&amp;Table4[[#This Row],[العام]]</f>
        <v>852026</v>
      </c>
      <c r="X494" s="66" t="s">
        <v>304</v>
      </c>
    </row>
    <row r="495" spans="1:24" x14ac:dyDescent="0.3">
      <c r="A495" s="62">
        <v>8</v>
      </c>
      <c r="B495" s="62">
        <v>5</v>
      </c>
      <c r="C495" s="62">
        <v>2026</v>
      </c>
      <c r="D495" s="41" t="str">
        <f t="shared" si="44"/>
        <v>فرج 1حلوانسعوديهايد باركاتوبيس 28</v>
      </c>
      <c r="E495" s="4">
        <v>5005</v>
      </c>
      <c r="F495" s="41" t="str">
        <f>VLOOKUP(E495,mapping!C:J,2,FALSE)</f>
        <v>فرج 1</v>
      </c>
      <c r="G495" s="41" t="str">
        <f>IFERROR(VLOOKUP(F495,mapping!$D$3:$J$200,2,FALSE),0)</f>
        <v>حلوان</v>
      </c>
      <c r="H495" s="41" t="str">
        <f>IFERROR(VLOOKUP(F495,mapping!$D$3:$J$200,3,FALSE),0)</f>
        <v>سعودي</v>
      </c>
      <c r="I495" s="41" t="str">
        <f>IFERROR(VLOOKUP(F495,mapping!$D$3:$J$200,4,FALSE),0)</f>
        <v>هايد بارك</v>
      </c>
      <c r="J495" s="41" t="str">
        <f>IFERROR(VLOOKUP(F495,mapping!$D$3:$J$200,5,FALSE),0)</f>
        <v>اتوبيس 28</v>
      </c>
      <c r="K495" s="63">
        <f>IF(W495=mapping!$N$1,IFERROR(VLOOKUP(Table4[[#This Row],[Column1]],mapping!A:L,11,FALSE),0),IF(W495&gt;mapping!$N$1,IFERROR(VLOOKUP(Table4[[#This Row],[Column1]],mapping!A:L,11,FALSE),0),))</f>
        <v>4634</v>
      </c>
      <c r="L495" s="139">
        <v>1</v>
      </c>
      <c r="M495" s="60">
        <f>IF(W495=mapping!$N$1,IFERROR(VLOOKUP(Table4[[#This Row],[Column1]],mapping!A:L,12,FALSE),0),IF(W495&gt;mapping!$N$1,IFERROR(VLOOKUP(Table4[[#This Row],[Column1]],mapping!A:L,12,FALSE),0),0))</f>
        <v>3750</v>
      </c>
      <c r="N495" s="58">
        <f>Table4[[#This Row],[ سعر اليومية ]]*3%*Table4[[#This Row],[عدد الدورات ]]</f>
        <v>139.01999999999998</v>
      </c>
      <c r="O495" s="56">
        <f>Table4[[#This Row],[ سعر اليومية ]]*Table4[[#This Row],[عدد الدورات ]]-N495</f>
        <v>4494.9799999999996</v>
      </c>
      <c r="P495" s="194"/>
      <c r="Q495" s="194"/>
      <c r="R495" s="194"/>
      <c r="S495" s="58">
        <f>(Table4[[#This Row],[سعر يومية السائق]]*Table4[[#This Row],[عدد الدورات ]])-SUM(Table4[[#This Row],[سلف ]:[خصم ]])+Table4[[#This Row],[اضافي ]]</f>
        <v>3750</v>
      </c>
      <c r="U495" s="58">
        <f>Table4[[#This Row],[ سعر اليومية ]]*Table4[[#This Row],[عدد الدورات ]]-Table4[[#This Row],[سعر يومية السائق]]*L495</f>
        <v>884</v>
      </c>
      <c r="V495" s="58">
        <f>U495-Table4[[#This Row],[W/H  3%]]</f>
        <v>744.98</v>
      </c>
      <c r="W495" s="66" t="str">
        <f>Table4[[#This Row],[اليوم]]&amp;Table4[[#This Row],[الشهر ]]&amp;Table4[[#This Row],[العام]]</f>
        <v>852026</v>
      </c>
      <c r="X495" s="66" t="s">
        <v>304</v>
      </c>
    </row>
    <row r="496" spans="1:24" x14ac:dyDescent="0.3">
      <c r="A496" s="62">
        <v>8</v>
      </c>
      <c r="B496" s="62">
        <v>5</v>
      </c>
      <c r="C496" s="62">
        <v>2026</v>
      </c>
      <c r="D496" s="41" t="str">
        <f t="shared" si="44"/>
        <v>فرج 6حلوان مبيتسعوديهايد باركاتوبيس 28</v>
      </c>
      <c r="E496" s="4">
        <v>5029</v>
      </c>
      <c r="F496" s="41" t="str">
        <f>VLOOKUP(E496,mapping!C:J,2,FALSE)</f>
        <v>فرج 6</v>
      </c>
      <c r="G496" s="41" t="str">
        <f>IFERROR(VLOOKUP(F496,mapping!$D$3:$J$200,2,FALSE),0)</f>
        <v>حلوان مبيت</v>
      </c>
      <c r="H496" s="41" t="str">
        <f>IFERROR(VLOOKUP(F496,mapping!$D$3:$J$200,3,FALSE),0)</f>
        <v>سعودي</v>
      </c>
      <c r="I496" s="41" t="str">
        <f>IFERROR(VLOOKUP(F496,mapping!$D$3:$J$200,4,FALSE),0)</f>
        <v>هايد بارك</v>
      </c>
      <c r="J496" s="41" t="str">
        <f>IFERROR(VLOOKUP(F496,mapping!$D$3:$J$200,5,FALSE),0)</f>
        <v>اتوبيس 28</v>
      </c>
      <c r="K496" s="63">
        <f>IF(W496=mapping!$N$1,IFERROR(VLOOKUP(Table4[[#This Row],[Column1]],mapping!A:L,11,FALSE),0),IF(W496&gt;mapping!$N$1,IFERROR(VLOOKUP(Table4[[#This Row],[Column1]],mapping!A:L,11,FALSE),0),))</f>
        <v>1482</v>
      </c>
      <c r="L496" s="139">
        <v>1</v>
      </c>
      <c r="M496" s="60">
        <f>IF(W496=mapping!$N$1,IFERROR(VLOOKUP(Table4[[#This Row],[Column1]],mapping!A:L,12,FALSE),0),IF(W496&gt;mapping!$N$1,IFERROR(VLOOKUP(Table4[[#This Row],[Column1]],mapping!A:L,12,FALSE),0),0))</f>
        <v>750</v>
      </c>
      <c r="N496" s="58">
        <f>Table4[[#This Row],[ سعر اليومية ]]*3%*Table4[[#This Row],[عدد الدورات ]]</f>
        <v>44.46</v>
      </c>
      <c r="O496" s="56">
        <f>Table4[[#This Row],[ سعر اليومية ]]*Table4[[#This Row],[عدد الدورات ]]-N496</f>
        <v>1437.54</v>
      </c>
      <c r="P496" s="194"/>
      <c r="Q496" s="194"/>
      <c r="R496" s="194"/>
      <c r="S496" s="58">
        <f>(Table4[[#This Row],[سعر يومية السائق]]*Table4[[#This Row],[عدد الدورات ]])-SUM(Table4[[#This Row],[سلف ]:[خصم ]])+Table4[[#This Row],[اضافي ]]</f>
        <v>750</v>
      </c>
      <c r="U496" s="58">
        <f>Table4[[#This Row],[ سعر اليومية ]]*Table4[[#This Row],[عدد الدورات ]]-Table4[[#This Row],[سعر يومية السائق]]*L496</f>
        <v>732</v>
      </c>
      <c r="V496" s="58">
        <f>U496-Table4[[#This Row],[W/H  3%]]</f>
        <v>687.54</v>
      </c>
      <c r="W496" s="66" t="str">
        <f>Table4[[#This Row],[اليوم]]&amp;Table4[[#This Row],[الشهر ]]&amp;Table4[[#This Row],[العام]]</f>
        <v>852026</v>
      </c>
      <c r="X496" s="66" t="s">
        <v>304</v>
      </c>
    </row>
    <row r="497" spans="1:24" x14ac:dyDescent="0.3">
      <c r="A497" s="62">
        <v>8</v>
      </c>
      <c r="B497" s="62">
        <v>5</v>
      </c>
      <c r="C497" s="62">
        <v>2026</v>
      </c>
      <c r="D497" s="41" t="str">
        <f t="shared" si="44"/>
        <v>ممدوح كيلاني 3القومية سعوديهايد باركميكروباص صيني</v>
      </c>
      <c r="E497" s="4">
        <v>5006</v>
      </c>
      <c r="F497" s="41" t="str">
        <f>VLOOKUP(E497,mapping!C:J,2,FALSE)</f>
        <v>ممدوح كيلاني 3</v>
      </c>
      <c r="G497" s="41" t="str">
        <f>IFERROR(VLOOKUP(F497,mapping!$D$3:$J$200,2,FALSE),0)</f>
        <v xml:space="preserve">القومية </v>
      </c>
      <c r="H497" s="41" t="str">
        <f>IFERROR(VLOOKUP(F497,mapping!$D$3:$J$200,3,FALSE),0)</f>
        <v>سعودي</v>
      </c>
      <c r="I497" s="41" t="str">
        <f>IFERROR(VLOOKUP(F497,mapping!$D$3:$J$200,4,FALSE),0)</f>
        <v>هايد بارك</v>
      </c>
      <c r="J497" s="41" t="str">
        <f>IFERROR(VLOOKUP(F497,mapping!$D$3:$J$200,5,FALSE),0)</f>
        <v>ميكروباص صيني</v>
      </c>
      <c r="K497" s="63">
        <f>IF(W497=mapping!$N$1,IFERROR(VLOOKUP(Table4[[#This Row],[Column1]],mapping!A:L,11,FALSE),0),IF(W497&gt;mapping!$N$1,IFERROR(VLOOKUP(Table4[[#This Row],[Column1]],mapping!A:L,11,FALSE),0),))</f>
        <v>2965</v>
      </c>
      <c r="L497" s="139">
        <v>1</v>
      </c>
      <c r="M497" s="60">
        <f>IF(W497=mapping!$N$1,IFERROR(VLOOKUP(Table4[[#This Row],[Column1]],mapping!A:L,12,FALSE),0),IF(W497&gt;mapping!$N$1,IFERROR(VLOOKUP(Table4[[#This Row],[Column1]],mapping!A:L,12,FALSE),0),0))</f>
        <v>2500</v>
      </c>
      <c r="N497" s="58">
        <f>Table4[[#This Row],[ سعر اليومية ]]*3%*Table4[[#This Row],[عدد الدورات ]]</f>
        <v>88.95</v>
      </c>
      <c r="O497" s="56">
        <f>Table4[[#This Row],[ سعر اليومية ]]*Table4[[#This Row],[عدد الدورات ]]-N497</f>
        <v>2876.05</v>
      </c>
      <c r="P497" s="194"/>
      <c r="Q497" s="194"/>
      <c r="R497" s="194"/>
      <c r="S497" s="58">
        <f>(Table4[[#This Row],[سعر يومية السائق]]*Table4[[#This Row],[عدد الدورات ]])-SUM(Table4[[#This Row],[سلف ]:[خصم ]])+Table4[[#This Row],[اضافي ]]</f>
        <v>2500</v>
      </c>
      <c r="U497" s="58">
        <f>Table4[[#This Row],[ سعر اليومية ]]*Table4[[#This Row],[عدد الدورات ]]-Table4[[#This Row],[سعر يومية السائق]]*L497</f>
        <v>465</v>
      </c>
      <c r="V497" s="58">
        <f>U497-Table4[[#This Row],[W/H  3%]]</f>
        <v>376.05</v>
      </c>
      <c r="W497" s="66" t="str">
        <f>Table4[[#This Row],[اليوم]]&amp;Table4[[#This Row],[الشهر ]]&amp;Table4[[#This Row],[العام]]</f>
        <v>852026</v>
      </c>
      <c r="X497" s="66" t="s">
        <v>304</v>
      </c>
    </row>
    <row r="498" spans="1:24" x14ac:dyDescent="0.3">
      <c r="A498" s="62">
        <v>8</v>
      </c>
      <c r="B498" s="62">
        <v>5</v>
      </c>
      <c r="C498" s="62">
        <v>2026</v>
      </c>
      <c r="D498" s="41" t="str">
        <f t="shared" si="44"/>
        <v>محمد جمال طوسونالمنيبسعوديهايد باركاتوبيس 28</v>
      </c>
      <c r="E498" s="4">
        <v>5025</v>
      </c>
      <c r="F498" s="41" t="str">
        <f>VLOOKUP(E498,mapping!C:J,2,FALSE)</f>
        <v>محمد جمال طوسون</v>
      </c>
      <c r="G498" s="41" t="str">
        <f>IFERROR(VLOOKUP(F498,mapping!$D$3:$J$200,2,FALSE),0)</f>
        <v>المنيب</v>
      </c>
      <c r="H498" s="41" t="str">
        <f>IFERROR(VLOOKUP(F498,mapping!$D$3:$J$200,3,FALSE),0)</f>
        <v>سعودي</v>
      </c>
      <c r="I498" s="41" t="str">
        <f>IFERROR(VLOOKUP(F498,mapping!$D$3:$J$200,4,FALSE),0)</f>
        <v>هايد بارك</v>
      </c>
      <c r="J498" s="41" t="str">
        <f>IFERROR(VLOOKUP(F498,mapping!$D$3:$J$200,5,FALSE),0)</f>
        <v>اتوبيس 28</v>
      </c>
      <c r="K498" s="63">
        <f>IF(W498=mapping!$N$1,IFERROR(VLOOKUP(Table4[[#This Row],[Column1]],mapping!A:L,11,FALSE),0),IF(W498&gt;mapping!$N$1,IFERROR(VLOOKUP(Table4[[#This Row],[Column1]],mapping!A:L,11,FALSE),0),))</f>
        <v>4634</v>
      </c>
      <c r="L498" s="139">
        <v>1</v>
      </c>
      <c r="M498" s="60">
        <f>IF(W498=mapping!$N$1,IFERROR(VLOOKUP(Table4[[#This Row],[Column1]],mapping!A:L,12,FALSE),0),IF(W498&gt;mapping!$N$1,IFERROR(VLOOKUP(Table4[[#This Row],[Column1]],mapping!A:L,12,FALSE),0),0))</f>
        <v>3800</v>
      </c>
      <c r="N498" s="58">
        <f>Table4[[#This Row],[ سعر اليومية ]]*3%*Table4[[#This Row],[عدد الدورات ]]</f>
        <v>139.01999999999998</v>
      </c>
      <c r="O498" s="56">
        <f>Table4[[#This Row],[ سعر اليومية ]]*Table4[[#This Row],[عدد الدورات ]]-N498</f>
        <v>4494.9799999999996</v>
      </c>
      <c r="P498" s="194"/>
      <c r="Q498" s="194"/>
      <c r="R498" s="194"/>
      <c r="S498" s="58">
        <f>(Table4[[#This Row],[سعر يومية السائق]]*Table4[[#This Row],[عدد الدورات ]])-SUM(Table4[[#This Row],[سلف ]:[خصم ]])+Table4[[#This Row],[اضافي ]]</f>
        <v>3800</v>
      </c>
      <c r="U498" s="58">
        <f>Table4[[#This Row],[ سعر اليومية ]]*Table4[[#This Row],[عدد الدورات ]]-Table4[[#This Row],[سعر يومية السائق]]*L498</f>
        <v>834</v>
      </c>
      <c r="V498" s="58">
        <f>U498-Table4[[#This Row],[W/H  3%]]</f>
        <v>694.98</v>
      </c>
      <c r="W498" s="66" t="str">
        <f>Table4[[#This Row],[اليوم]]&amp;Table4[[#This Row],[الشهر ]]&amp;Table4[[#This Row],[العام]]</f>
        <v>852026</v>
      </c>
      <c r="X498" s="66" t="s">
        <v>304</v>
      </c>
    </row>
    <row r="499" spans="1:24" x14ac:dyDescent="0.3">
      <c r="A499" s="62">
        <v>8</v>
      </c>
      <c r="B499" s="62">
        <v>5</v>
      </c>
      <c r="C499" s="62">
        <v>2026</v>
      </c>
      <c r="D499" s="41" t="str">
        <f t="shared" si="44"/>
        <v>مصطفي رشدي1المنيب 2 ورديةسعوديميفيداميكروباص صيني</v>
      </c>
      <c r="E499" s="4">
        <v>5007</v>
      </c>
      <c r="F499" s="41" t="str">
        <f>VLOOKUP(E499,mapping!C:J,2,FALSE)</f>
        <v>مصطفي رشدي1</v>
      </c>
      <c r="G499" s="41" t="str">
        <f>IFERROR(VLOOKUP(F499,mapping!$D$3:$J$200,2,FALSE),0)</f>
        <v>المنيب 2 وردية</v>
      </c>
      <c r="H499" s="41" t="str">
        <f>IFERROR(VLOOKUP(F499,mapping!$D$3:$J$200,3,FALSE),0)</f>
        <v>سعودي</v>
      </c>
      <c r="I499" s="41" t="str">
        <f>IFERROR(VLOOKUP(F499,mapping!$D$3:$J$200,4,FALSE),0)</f>
        <v>ميفيدا</v>
      </c>
      <c r="J499" s="41" t="str">
        <f>IFERROR(VLOOKUP(F499,mapping!$D$3:$J$200,5,FALSE),0)</f>
        <v>ميكروباص صيني</v>
      </c>
      <c r="K499" s="63">
        <f>IF(W499=mapping!$N$1,IFERROR(VLOOKUP(Table4[[#This Row],[Column1]],mapping!A:L,11,FALSE),0),IF(W499&gt;mapping!$N$1,IFERROR(VLOOKUP(Table4[[#This Row],[Column1]],mapping!A:L,11,FALSE),0),))</f>
        <v>2965</v>
      </c>
      <c r="L499" s="139">
        <v>1</v>
      </c>
      <c r="M499" s="60">
        <f>IF(W499=mapping!$N$1,IFERROR(VLOOKUP(Table4[[#This Row],[Column1]],mapping!A:L,12,FALSE),0),IF(W499&gt;mapping!$N$1,IFERROR(VLOOKUP(Table4[[#This Row],[Column1]],mapping!A:L,12,FALSE),0),0))</f>
        <v>2150</v>
      </c>
      <c r="N499" s="58">
        <f>Table4[[#This Row],[ سعر اليومية ]]*3%*Table4[[#This Row],[عدد الدورات ]]</f>
        <v>88.95</v>
      </c>
      <c r="O499" s="56">
        <f>Table4[[#This Row],[ سعر اليومية ]]*Table4[[#This Row],[عدد الدورات ]]-N499</f>
        <v>2876.05</v>
      </c>
      <c r="P499" s="194"/>
      <c r="Q499" s="194"/>
      <c r="R499" s="194"/>
      <c r="S499" s="58">
        <f>(Table4[[#This Row],[سعر يومية السائق]]*Table4[[#This Row],[عدد الدورات ]])-SUM(Table4[[#This Row],[سلف ]:[خصم ]])+Table4[[#This Row],[اضافي ]]</f>
        <v>2150</v>
      </c>
      <c r="U499" s="58">
        <f>Table4[[#This Row],[ سعر اليومية ]]*Table4[[#This Row],[عدد الدورات ]]-Table4[[#This Row],[سعر يومية السائق]]*L499</f>
        <v>815</v>
      </c>
      <c r="V499" s="58">
        <f>U499-Table4[[#This Row],[W/H  3%]]</f>
        <v>726.05</v>
      </c>
      <c r="W499" s="66" t="str">
        <f>Table4[[#This Row],[اليوم]]&amp;Table4[[#This Row],[الشهر ]]&amp;Table4[[#This Row],[العام]]</f>
        <v>852026</v>
      </c>
      <c r="X499" s="66" t="s">
        <v>304</v>
      </c>
    </row>
    <row r="500" spans="1:24" x14ac:dyDescent="0.3">
      <c r="A500" s="62">
        <v>8</v>
      </c>
      <c r="B500" s="62">
        <v>5</v>
      </c>
      <c r="C500" s="62">
        <v>2026</v>
      </c>
      <c r="D500" s="41" t="str">
        <f t="shared" si="44"/>
        <v>فرج 2حلوان 2 ورديةسعوديميفيداميكروباص صيني</v>
      </c>
      <c r="E500" s="4">
        <v>5009</v>
      </c>
      <c r="F500" s="41" t="str">
        <f>VLOOKUP(E500,mapping!C:J,2,FALSE)</f>
        <v>فرج 2</v>
      </c>
      <c r="G500" s="41" t="str">
        <f>IFERROR(VLOOKUP(F500,mapping!$D$3:$J$200,2,FALSE),0)</f>
        <v>حلوان 2 وردية</v>
      </c>
      <c r="H500" s="41" t="str">
        <f>IFERROR(VLOOKUP(F500,mapping!$D$3:$J$200,3,FALSE),0)</f>
        <v>سعودي</v>
      </c>
      <c r="I500" s="41" t="str">
        <f>IFERROR(VLOOKUP(F500,mapping!$D$3:$J$200,4,FALSE),0)</f>
        <v>ميفيدا</v>
      </c>
      <c r="J500" s="41" t="str">
        <f>IFERROR(VLOOKUP(F500,mapping!$D$3:$J$200,5,FALSE),0)</f>
        <v>ميكروباص صيني</v>
      </c>
      <c r="K500" s="63">
        <f>IF(W500=mapping!$N$1,IFERROR(VLOOKUP(Table4[[#This Row],[Column1]],mapping!A:L,11,FALSE),0),IF(W500&gt;mapping!$N$1,IFERROR(VLOOKUP(Table4[[#This Row],[Column1]],mapping!A:L,11,FALSE),0),))</f>
        <v>2965</v>
      </c>
      <c r="L500" s="139">
        <v>1</v>
      </c>
      <c r="M500" s="60">
        <f>IF(W500=mapping!$N$1,IFERROR(VLOOKUP(Table4[[#This Row],[Column1]],mapping!A:L,12,FALSE),0),IF(W500&gt;mapping!$N$1,IFERROR(VLOOKUP(Table4[[#This Row],[Column1]],mapping!A:L,12,FALSE),0),0))</f>
        <v>2250</v>
      </c>
      <c r="N500" s="58">
        <f>Table4[[#This Row],[ سعر اليومية ]]*3%*Table4[[#This Row],[عدد الدورات ]]</f>
        <v>88.95</v>
      </c>
      <c r="O500" s="56">
        <f>Table4[[#This Row],[ سعر اليومية ]]*Table4[[#This Row],[عدد الدورات ]]-N500</f>
        <v>2876.05</v>
      </c>
      <c r="P500" s="194"/>
      <c r="Q500" s="194"/>
      <c r="R500" s="194"/>
      <c r="S500" s="58">
        <f>(Table4[[#This Row],[سعر يومية السائق]]*Table4[[#This Row],[عدد الدورات ]])-SUM(Table4[[#This Row],[سلف ]:[خصم ]])+Table4[[#This Row],[اضافي ]]</f>
        <v>2250</v>
      </c>
      <c r="U500" s="58">
        <f>Table4[[#This Row],[ سعر اليومية ]]*Table4[[#This Row],[عدد الدورات ]]-Table4[[#This Row],[سعر يومية السائق]]*L500</f>
        <v>715</v>
      </c>
      <c r="V500" s="58">
        <f>U500-Table4[[#This Row],[W/H  3%]]</f>
        <v>626.04999999999995</v>
      </c>
      <c r="W500" s="66" t="str">
        <f>Table4[[#This Row],[اليوم]]&amp;Table4[[#This Row],[الشهر ]]&amp;Table4[[#This Row],[العام]]</f>
        <v>852026</v>
      </c>
      <c r="X500" s="66" t="s">
        <v>304</v>
      </c>
    </row>
    <row r="501" spans="1:24" x14ac:dyDescent="0.3">
      <c r="A501" s="62">
        <v>8</v>
      </c>
      <c r="B501" s="62">
        <v>5</v>
      </c>
      <c r="C501" s="62">
        <v>2026</v>
      </c>
      <c r="D501" s="41" t="str">
        <f t="shared" si="44"/>
        <v>فرج 3حلوان 2 ورديةسعوديالقطاميةاتوبيس 28</v>
      </c>
      <c r="E501" s="4">
        <v>5010</v>
      </c>
      <c r="F501" s="41" t="str">
        <f>VLOOKUP(E501,mapping!C:J,2,FALSE)</f>
        <v>فرج 3</v>
      </c>
      <c r="G501" s="41" t="str">
        <f>IFERROR(VLOOKUP(F501,mapping!$D$3:$J$200,2,FALSE),0)</f>
        <v>حلوان 2 وردية</v>
      </c>
      <c r="H501" s="41" t="str">
        <f>IFERROR(VLOOKUP(F501,mapping!$D$3:$J$200,3,FALSE),0)</f>
        <v>سعودي</v>
      </c>
      <c r="I501" s="41" t="str">
        <f>IFERROR(VLOOKUP(F501,mapping!$D$3:$J$200,4,FALSE),0)</f>
        <v>القطامية</v>
      </c>
      <c r="J501" s="41" t="str">
        <f>IFERROR(VLOOKUP(F501,mapping!$D$3:$J$200,5,FALSE),0)</f>
        <v>اتوبيس 28</v>
      </c>
      <c r="K501" s="63">
        <f>IF(W501=mapping!$N$1,IFERROR(VLOOKUP(Table4[[#This Row],[Column1]],mapping!A:L,11,FALSE),0),IF(W501&gt;mapping!$N$1,IFERROR(VLOOKUP(Table4[[#This Row],[Column1]],mapping!A:L,11,FALSE),0),))</f>
        <v>3415</v>
      </c>
      <c r="L501" s="139">
        <v>1</v>
      </c>
      <c r="M501" s="60">
        <f>IF(W501=mapping!$N$1,IFERROR(VLOOKUP(Table4[[#This Row],[Column1]],mapping!A:L,12,FALSE),0),IF(W501&gt;mapping!$N$1,IFERROR(VLOOKUP(Table4[[#This Row],[Column1]],mapping!A:L,12,FALSE),0),0))</f>
        <v>3400</v>
      </c>
      <c r="N501" s="58">
        <f>Table4[[#This Row],[ سعر اليومية ]]*3%*Table4[[#This Row],[عدد الدورات ]]</f>
        <v>102.45</v>
      </c>
      <c r="O501" s="56">
        <f>Table4[[#This Row],[ سعر اليومية ]]*Table4[[#This Row],[عدد الدورات ]]-N501</f>
        <v>3312.55</v>
      </c>
      <c r="P501" s="194"/>
      <c r="Q501" s="194"/>
      <c r="R501" s="194"/>
      <c r="S501" s="58">
        <f>(Table4[[#This Row],[سعر يومية السائق]]*Table4[[#This Row],[عدد الدورات ]])-SUM(Table4[[#This Row],[سلف ]:[خصم ]])+Table4[[#This Row],[اضافي ]]</f>
        <v>3400</v>
      </c>
      <c r="U501" s="58">
        <f>Table4[[#This Row],[ سعر اليومية ]]*Table4[[#This Row],[عدد الدورات ]]-Table4[[#This Row],[سعر يومية السائق]]*L501</f>
        <v>15</v>
      </c>
      <c r="V501" s="58">
        <f>U501-Table4[[#This Row],[W/H  3%]]</f>
        <v>-87.45</v>
      </c>
      <c r="W501" s="66" t="str">
        <f>Table4[[#This Row],[اليوم]]&amp;Table4[[#This Row],[الشهر ]]&amp;Table4[[#This Row],[العام]]</f>
        <v>852026</v>
      </c>
      <c r="X501" s="66" t="s">
        <v>304</v>
      </c>
    </row>
    <row r="502" spans="1:24" x14ac:dyDescent="0.3">
      <c r="A502" s="62">
        <v>8</v>
      </c>
      <c r="B502" s="62">
        <v>5</v>
      </c>
      <c r="C502" s="62">
        <v>2026</v>
      </c>
      <c r="D502" s="41" t="str">
        <f t="shared" si="44"/>
        <v>فرج 4مايو ورديةسعوديالقطاميةميكروباص</v>
      </c>
      <c r="E502" s="4">
        <v>5011</v>
      </c>
      <c r="F502" s="41" t="str">
        <f>VLOOKUP(E502,mapping!C:J,2,FALSE)</f>
        <v>فرج 4</v>
      </c>
      <c r="G502" s="41" t="str">
        <f>IFERROR(VLOOKUP(F502,mapping!$D$3:$J$200,2,FALSE),0)</f>
        <v>مايو وردية</v>
      </c>
      <c r="H502" s="41" t="str">
        <f>IFERROR(VLOOKUP(F502,mapping!$D$3:$J$200,3,FALSE),0)</f>
        <v>سعودي</v>
      </c>
      <c r="I502" s="41" t="str">
        <f>IFERROR(VLOOKUP(F502,mapping!$D$3:$J$200,4,FALSE),0)</f>
        <v>القطامية</v>
      </c>
      <c r="J502" s="41" t="str">
        <f>IFERROR(VLOOKUP(F502,mapping!$D$3:$J$200,5,FALSE),0)</f>
        <v>ميكروباص</v>
      </c>
      <c r="K502" s="63">
        <f>IF(W502=mapping!$N$1,IFERROR(VLOOKUP(Table4[[#This Row],[Column1]],mapping!A:L,11,FALSE),0),IF(W502&gt;mapping!$N$1,IFERROR(VLOOKUP(Table4[[#This Row],[Column1]],mapping!A:L,11,FALSE),0),))</f>
        <v>1222</v>
      </c>
      <c r="L502" s="139">
        <v>1</v>
      </c>
      <c r="M502" s="60">
        <f>IF(W502=mapping!$N$1,IFERROR(VLOOKUP(Table4[[#This Row],[Column1]],mapping!A:L,12,FALSE),0),IF(W502&gt;mapping!$N$1,IFERROR(VLOOKUP(Table4[[#This Row],[Column1]],mapping!A:L,12,FALSE),0),0))</f>
        <v>1180</v>
      </c>
      <c r="N502" s="58">
        <f>Table4[[#This Row],[ سعر اليومية ]]*3%*Table4[[#This Row],[عدد الدورات ]]</f>
        <v>36.659999999999997</v>
      </c>
      <c r="O502" s="56">
        <f>Table4[[#This Row],[ سعر اليومية ]]*Table4[[#This Row],[عدد الدورات ]]-N502</f>
        <v>1185.3399999999999</v>
      </c>
      <c r="P502" s="194"/>
      <c r="Q502" s="194"/>
      <c r="R502" s="194"/>
      <c r="S502" s="58">
        <f>(Table4[[#This Row],[سعر يومية السائق]]*Table4[[#This Row],[عدد الدورات ]])-SUM(Table4[[#This Row],[سلف ]:[خصم ]])+Table4[[#This Row],[اضافي ]]</f>
        <v>1180</v>
      </c>
      <c r="U502" s="58">
        <f>Table4[[#This Row],[ سعر اليومية ]]*Table4[[#This Row],[عدد الدورات ]]-Table4[[#This Row],[سعر يومية السائق]]*L502</f>
        <v>42</v>
      </c>
      <c r="V502" s="58">
        <f>U502-Table4[[#This Row],[W/H  3%]]</f>
        <v>5.3400000000000034</v>
      </c>
      <c r="W502" s="66" t="str">
        <f>Table4[[#This Row],[اليوم]]&amp;Table4[[#This Row],[الشهر ]]&amp;Table4[[#This Row],[العام]]</f>
        <v>852026</v>
      </c>
      <c r="X502" s="66" t="s">
        <v>304</v>
      </c>
    </row>
    <row r="503" spans="1:24" x14ac:dyDescent="0.3">
      <c r="A503" s="62">
        <v>8</v>
      </c>
      <c r="B503" s="62">
        <v>5</v>
      </c>
      <c r="C503" s="62">
        <v>2026</v>
      </c>
      <c r="D503" s="41" t="str">
        <f t="shared" si="44"/>
        <v>مصطفي رشدي3المنيب5شفتسعوديالقطاميةاتوبيس 28</v>
      </c>
      <c r="E503" s="4">
        <v>5012</v>
      </c>
      <c r="F503" s="41" t="str">
        <f>VLOOKUP(E503,mapping!C:J,2,FALSE)</f>
        <v>مصطفي رشدي3</v>
      </c>
      <c r="G503" s="41" t="str">
        <f>IFERROR(VLOOKUP(F503,mapping!$D$3:$J$200,2,FALSE),0)</f>
        <v>المنيب5شفت</v>
      </c>
      <c r="H503" s="41" t="str">
        <f>IFERROR(VLOOKUP(F503,mapping!$D$3:$J$200,3,FALSE),0)</f>
        <v>سعودي</v>
      </c>
      <c r="I503" s="41" t="str">
        <f>IFERROR(VLOOKUP(F503,mapping!$D$3:$J$200,4,FALSE),0)</f>
        <v>القطامية</v>
      </c>
      <c r="J503" s="41" t="str">
        <f>IFERROR(VLOOKUP(F503,mapping!$D$3:$J$200,5,FALSE),0)</f>
        <v>اتوبيس 28</v>
      </c>
      <c r="K503" s="63">
        <f>IF(W503=mapping!$N$1,IFERROR(VLOOKUP(Table4[[#This Row],[Column1]],mapping!A:L,11,FALSE),0),IF(W503&gt;mapping!$N$1,IFERROR(VLOOKUP(Table4[[#This Row],[Column1]],mapping!A:L,11,FALSE),0),))</f>
        <v>2649</v>
      </c>
      <c r="L503" s="139">
        <v>1</v>
      </c>
      <c r="M503" s="60">
        <f>IF(W503=mapping!$N$1,IFERROR(VLOOKUP(Table4[[#This Row],[Column1]],mapping!A:L,12,FALSE),0),IF(W503&gt;mapping!$N$1,IFERROR(VLOOKUP(Table4[[#This Row],[Column1]],mapping!A:L,12,FALSE),0),0))</f>
        <v>2060</v>
      </c>
      <c r="N503" s="58">
        <f>Table4[[#This Row],[ سعر اليومية ]]*3%*Table4[[#This Row],[عدد الدورات ]]</f>
        <v>79.47</v>
      </c>
      <c r="O503" s="56">
        <f>Table4[[#This Row],[ سعر اليومية ]]*Table4[[#This Row],[عدد الدورات ]]-N503</f>
        <v>2569.5300000000002</v>
      </c>
      <c r="P503" s="194"/>
      <c r="Q503" s="194"/>
      <c r="R503" s="194"/>
      <c r="S503" s="58">
        <f>(Table4[[#This Row],[سعر يومية السائق]]*Table4[[#This Row],[عدد الدورات ]])-SUM(Table4[[#This Row],[سلف ]:[خصم ]])+Table4[[#This Row],[اضافي ]]</f>
        <v>2060</v>
      </c>
      <c r="U503" s="58">
        <f>Table4[[#This Row],[ سعر اليومية ]]*Table4[[#This Row],[عدد الدورات ]]-Table4[[#This Row],[سعر يومية السائق]]*L503</f>
        <v>589</v>
      </c>
      <c r="V503" s="58">
        <f>U503-Table4[[#This Row],[W/H  3%]]</f>
        <v>509.53</v>
      </c>
      <c r="W503" s="66" t="str">
        <f>Table4[[#This Row],[اليوم]]&amp;Table4[[#This Row],[الشهر ]]&amp;Table4[[#This Row],[العام]]</f>
        <v>852026</v>
      </c>
      <c r="X503" s="66" t="s">
        <v>304</v>
      </c>
    </row>
    <row r="504" spans="1:24" x14ac:dyDescent="0.3">
      <c r="A504" s="62">
        <v>8</v>
      </c>
      <c r="B504" s="62">
        <v>5</v>
      </c>
      <c r="C504" s="62">
        <v>2026</v>
      </c>
      <c r="D504" s="41" t="str">
        <f t="shared" si="44"/>
        <v>مصطفي رشدي4المنيب Wصباحيةسعوديالقطاميةاتوبيس 28</v>
      </c>
      <c r="E504" s="4">
        <v>5013</v>
      </c>
      <c r="F504" s="41" t="str">
        <f>VLOOKUP(E504,mapping!C:J,2,FALSE)</f>
        <v>مصطفي رشدي4</v>
      </c>
      <c r="G504" s="41" t="str">
        <f>IFERROR(VLOOKUP(F504,mapping!$D$3:$J$200,2,FALSE),0)</f>
        <v>المنيب Wصباحية</v>
      </c>
      <c r="H504" s="41" t="str">
        <f>IFERROR(VLOOKUP(F504,mapping!$D$3:$J$200,3,FALSE),0)</f>
        <v>سعودي</v>
      </c>
      <c r="I504" s="41" t="str">
        <f>IFERROR(VLOOKUP(F504,mapping!$D$3:$J$200,4,FALSE),0)</f>
        <v>القطامية</v>
      </c>
      <c r="J504" s="41" t="str">
        <f>IFERROR(VLOOKUP(F504,mapping!$D$3:$J$200,5,FALSE),0)</f>
        <v>اتوبيس 28</v>
      </c>
      <c r="K504" s="63">
        <f>IF(W504=mapping!$N$1,IFERROR(VLOOKUP(Table4[[#This Row],[Column1]],mapping!A:L,11,FALSE),0),IF(W504&gt;mapping!$N$1,IFERROR(VLOOKUP(Table4[[#This Row],[Column1]],mapping!A:L,11,FALSE),0),))</f>
        <v>1059</v>
      </c>
      <c r="L504" s="139">
        <v>1</v>
      </c>
      <c r="M504" s="60">
        <f>IF(W504=mapping!$N$1,IFERROR(VLOOKUP(Table4[[#This Row],[Column1]],mapping!A:L,12,FALSE),0),IF(W504&gt;mapping!$N$1,IFERROR(VLOOKUP(Table4[[#This Row],[Column1]],mapping!A:L,12,FALSE),0),0))</f>
        <v>1000</v>
      </c>
      <c r="N504" s="58">
        <f>Table4[[#This Row],[ سعر اليومية ]]*3%*Table4[[#This Row],[عدد الدورات ]]</f>
        <v>31.77</v>
      </c>
      <c r="O504" s="56">
        <f>Table4[[#This Row],[ سعر اليومية ]]*Table4[[#This Row],[عدد الدورات ]]-N504</f>
        <v>1027.23</v>
      </c>
      <c r="P504" s="194"/>
      <c r="Q504" s="194"/>
      <c r="R504" s="194"/>
      <c r="S504" s="58">
        <f>(Table4[[#This Row],[سعر يومية السائق]]*Table4[[#This Row],[عدد الدورات ]])-SUM(Table4[[#This Row],[سلف ]:[خصم ]])+Table4[[#This Row],[اضافي ]]</f>
        <v>1000</v>
      </c>
      <c r="U504" s="58">
        <f>Table4[[#This Row],[ سعر اليومية ]]*Table4[[#This Row],[عدد الدورات ]]-Table4[[#This Row],[سعر يومية السائق]]*L504</f>
        <v>59</v>
      </c>
      <c r="V504" s="58">
        <f>U504-Table4[[#This Row],[W/H  3%]]</f>
        <v>27.23</v>
      </c>
      <c r="W504" s="66" t="str">
        <f>Table4[[#This Row],[اليوم]]&amp;Table4[[#This Row],[الشهر ]]&amp;Table4[[#This Row],[العام]]</f>
        <v>852026</v>
      </c>
      <c r="X504" s="66" t="s">
        <v>304</v>
      </c>
    </row>
    <row r="505" spans="1:24" x14ac:dyDescent="0.3">
      <c r="A505" s="62">
        <v>8</v>
      </c>
      <c r="B505" s="62">
        <v>5</v>
      </c>
      <c r="C505" s="62">
        <v>2026</v>
      </c>
      <c r="D505" s="41" t="str">
        <f t="shared" si="44"/>
        <v>مصطفي رشدي5صقر 2 ورديةسعوديالقطاميةاتوبيس 28</v>
      </c>
      <c r="E505" s="4">
        <v>5014</v>
      </c>
      <c r="F505" s="41" t="str">
        <f>VLOOKUP(E505,mapping!C:J,2,FALSE)</f>
        <v>مصطفي رشدي5</v>
      </c>
      <c r="G505" s="41" t="str">
        <f>IFERROR(VLOOKUP(F505,mapping!$D$3:$J$200,2,FALSE),0)</f>
        <v>صقر 2 وردية</v>
      </c>
      <c r="H505" s="41" t="str">
        <f>IFERROR(VLOOKUP(F505,mapping!$D$3:$J$200,3,FALSE),0)</f>
        <v>سعودي</v>
      </c>
      <c r="I505" s="41" t="str">
        <f>IFERROR(VLOOKUP(F505,mapping!$D$3:$J$200,4,FALSE),0)</f>
        <v>القطامية</v>
      </c>
      <c r="J505" s="41" t="str">
        <f>IFERROR(VLOOKUP(F505,mapping!$D$3:$J$200,5,FALSE),0)</f>
        <v>اتوبيس 28</v>
      </c>
      <c r="K505" s="63">
        <f>IF(W505=mapping!$N$1,IFERROR(VLOOKUP(Table4[[#This Row],[Column1]],mapping!A:L,11,FALSE),0),IF(W505&gt;mapping!$N$1,IFERROR(VLOOKUP(Table4[[#This Row],[Column1]],mapping!A:L,11,FALSE),0),))</f>
        <v>2120</v>
      </c>
      <c r="L505" s="139">
        <v>1</v>
      </c>
      <c r="M505" s="60">
        <f>IF(W505=mapping!$N$1,IFERROR(VLOOKUP(Table4[[#This Row],[Column1]],mapping!A:L,12,FALSE),0),IF(W505&gt;mapping!$N$1,IFERROR(VLOOKUP(Table4[[#This Row],[Column1]],mapping!A:L,12,FALSE),0),0))</f>
        <v>1780</v>
      </c>
      <c r="N505" s="58">
        <f>Table4[[#This Row],[ سعر اليومية ]]*3%*Table4[[#This Row],[عدد الدورات ]]</f>
        <v>63.599999999999994</v>
      </c>
      <c r="O505" s="56">
        <f>Table4[[#This Row],[ سعر اليومية ]]*Table4[[#This Row],[عدد الدورات ]]-N505</f>
        <v>2056.4</v>
      </c>
      <c r="P505" s="194"/>
      <c r="Q505" s="194"/>
      <c r="R505" s="194"/>
      <c r="S505" s="58">
        <f>(Table4[[#This Row],[سعر يومية السائق]]*Table4[[#This Row],[عدد الدورات ]])-SUM(Table4[[#This Row],[سلف ]:[خصم ]])+Table4[[#This Row],[اضافي ]]</f>
        <v>1780</v>
      </c>
      <c r="U505" s="58">
        <f>Table4[[#This Row],[ سعر اليومية ]]*Table4[[#This Row],[عدد الدورات ]]-Table4[[#This Row],[سعر يومية السائق]]*L505</f>
        <v>340</v>
      </c>
      <c r="V505" s="58">
        <f>U505-Table4[[#This Row],[W/H  3%]]</f>
        <v>276.39999999999998</v>
      </c>
      <c r="W505" s="66" t="str">
        <f>Table4[[#This Row],[اليوم]]&amp;Table4[[#This Row],[الشهر ]]&amp;Table4[[#This Row],[العام]]</f>
        <v>852026</v>
      </c>
      <c r="X505" s="66" t="s">
        <v>304</v>
      </c>
    </row>
    <row r="506" spans="1:24" x14ac:dyDescent="0.3">
      <c r="A506" s="62">
        <v>8</v>
      </c>
      <c r="B506" s="62">
        <v>5</v>
      </c>
      <c r="C506" s="62">
        <v>2026</v>
      </c>
      <c r="D506" s="41" t="str">
        <f t="shared" si="44"/>
        <v>مصطفي رشدي6المنيب 2 ورديةسعوديالقطاميةاتوبيس 28</v>
      </c>
      <c r="E506" s="4">
        <v>5027</v>
      </c>
      <c r="F506" s="41" t="str">
        <f>VLOOKUP(E506,mapping!C:J,2,FALSE)</f>
        <v>مصطفي رشدي6</v>
      </c>
      <c r="G506" s="41" t="str">
        <f>IFERROR(VLOOKUP(F506,mapping!$D$3:$J$200,2,FALSE),0)</f>
        <v>المنيب 2 وردية</v>
      </c>
      <c r="H506" s="41" t="str">
        <f>IFERROR(VLOOKUP(F506,mapping!$D$3:$J$200,3,FALSE),0)</f>
        <v>سعودي</v>
      </c>
      <c r="I506" s="41" t="str">
        <f>IFERROR(VLOOKUP(F506,mapping!$D$3:$J$200,4,FALSE),0)</f>
        <v>القطامية</v>
      </c>
      <c r="J506" s="41" t="str">
        <f>IFERROR(VLOOKUP(F506,mapping!$D$3:$J$200,5,FALSE),0)</f>
        <v>اتوبيس 28</v>
      </c>
      <c r="K506" s="63">
        <f>IF(W506=mapping!$N$1,IFERROR(VLOOKUP(Table4[[#This Row],[Column1]],mapping!A:L,11,FALSE),0),IF(W506&gt;mapping!$N$1,IFERROR(VLOOKUP(Table4[[#This Row],[Column1]],mapping!A:L,11,FALSE),0),))</f>
        <v>3944</v>
      </c>
      <c r="L506" s="139">
        <v>1</v>
      </c>
      <c r="M506" s="60">
        <f>IF(W506=mapping!$N$1,IFERROR(VLOOKUP(Table4[[#This Row],[Column1]],mapping!A:L,12,FALSE),0),IF(W506&gt;mapping!$N$1,IFERROR(VLOOKUP(Table4[[#This Row],[Column1]],mapping!A:L,12,FALSE),0),0))</f>
        <v>3600</v>
      </c>
      <c r="N506" s="58">
        <f>Table4[[#This Row],[ سعر اليومية ]]*3%*Table4[[#This Row],[عدد الدورات ]]</f>
        <v>118.32</v>
      </c>
      <c r="O506" s="56">
        <f>Table4[[#This Row],[ سعر اليومية ]]*Table4[[#This Row],[عدد الدورات ]]-N506</f>
        <v>3825.68</v>
      </c>
      <c r="P506" s="194"/>
      <c r="Q506" s="194"/>
      <c r="R506" s="194">
        <v>200</v>
      </c>
      <c r="S506" s="58">
        <f>(Table4[[#This Row],[سعر يومية السائق]]*Table4[[#This Row],[عدد الدورات ]])-SUM(Table4[[#This Row],[سلف ]:[خصم ]])+Table4[[#This Row],[اضافي ]]</f>
        <v>3800</v>
      </c>
      <c r="U506" s="58">
        <f>Table4[[#This Row],[ سعر اليومية ]]*Table4[[#This Row],[عدد الدورات ]]-Table4[[#This Row],[سعر يومية السائق]]*L506</f>
        <v>344</v>
      </c>
      <c r="V506" s="58">
        <f>U506-Table4[[#This Row],[W/H  3%]]</f>
        <v>225.68</v>
      </c>
      <c r="W506" s="66" t="str">
        <f>Table4[[#This Row],[اليوم]]&amp;Table4[[#This Row],[الشهر ]]&amp;Table4[[#This Row],[العام]]</f>
        <v>852026</v>
      </c>
      <c r="X506" s="66" t="s">
        <v>304</v>
      </c>
    </row>
    <row r="507" spans="1:24" x14ac:dyDescent="0.3">
      <c r="A507" s="62">
        <v>8</v>
      </c>
      <c r="B507" s="62">
        <v>5</v>
      </c>
      <c r="C507" s="62">
        <v>2026</v>
      </c>
      <c r="D507" s="41" t="str">
        <f t="shared" si="44"/>
        <v>كرم ترك 1قليوب 2 ورديةسعوديالقطاميةاتوبيس 28</v>
      </c>
      <c r="E507" s="4">
        <v>5015</v>
      </c>
      <c r="F507" s="41" t="str">
        <f>VLOOKUP(E507,mapping!C:J,2,FALSE)</f>
        <v>كرم ترك 1</v>
      </c>
      <c r="G507" s="41" t="str">
        <f>IFERROR(VLOOKUP(F507,mapping!$D$3:$J$200,2,FALSE),0)</f>
        <v>قليوب 2 وردية</v>
      </c>
      <c r="H507" s="41" t="str">
        <f>IFERROR(VLOOKUP(F507,mapping!$D$3:$J$200,3,FALSE),0)</f>
        <v>سعودي</v>
      </c>
      <c r="I507" s="41" t="str">
        <f>IFERROR(VLOOKUP(F507,mapping!$D$3:$J$200,4,FALSE),0)</f>
        <v>القطامية</v>
      </c>
      <c r="J507" s="41" t="str">
        <f>IFERROR(VLOOKUP(F507,mapping!$D$3:$J$200,5,FALSE),0)</f>
        <v>اتوبيس 28</v>
      </c>
      <c r="K507" s="63">
        <f>IF(W507=mapping!$N$1,IFERROR(VLOOKUP(Table4[[#This Row],[Column1]],mapping!A:L,11,FALSE),0),IF(W507&gt;mapping!$N$1,IFERROR(VLOOKUP(Table4[[#This Row],[Column1]],mapping!A:L,11,FALSE),0),))</f>
        <v>3959</v>
      </c>
      <c r="L507" s="139">
        <v>1</v>
      </c>
      <c r="M507" s="60">
        <f>IF(W507=mapping!$N$1,IFERROR(VLOOKUP(Table4[[#This Row],[Column1]],mapping!A:L,12,FALSE),0),IF(W507&gt;mapping!$N$1,IFERROR(VLOOKUP(Table4[[#This Row],[Column1]],mapping!A:L,12,FALSE),0),0))</f>
        <v>4200</v>
      </c>
      <c r="N507" s="58">
        <f>Table4[[#This Row],[ سعر اليومية ]]*3%*Table4[[#This Row],[عدد الدورات ]]</f>
        <v>118.77</v>
      </c>
      <c r="O507" s="56">
        <f>Table4[[#This Row],[ سعر اليومية ]]*Table4[[#This Row],[عدد الدورات ]]-N507</f>
        <v>3840.23</v>
      </c>
      <c r="P507" s="194"/>
      <c r="Q507" s="194"/>
      <c r="R507" s="194"/>
      <c r="S507" s="58">
        <f>(Table4[[#This Row],[سعر يومية السائق]]*Table4[[#This Row],[عدد الدورات ]])-SUM(Table4[[#This Row],[سلف ]:[خصم ]])+Table4[[#This Row],[اضافي ]]</f>
        <v>4200</v>
      </c>
      <c r="U507" s="58">
        <f>Table4[[#This Row],[ سعر اليومية ]]*Table4[[#This Row],[عدد الدورات ]]-Table4[[#This Row],[سعر يومية السائق]]*L507</f>
        <v>-241</v>
      </c>
      <c r="V507" s="58">
        <f>U507-Table4[[#This Row],[W/H  3%]]</f>
        <v>-359.77</v>
      </c>
      <c r="W507" s="66" t="str">
        <f>Table4[[#This Row],[اليوم]]&amp;Table4[[#This Row],[الشهر ]]&amp;Table4[[#This Row],[العام]]</f>
        <v>852026</v>
      </c>
      <c r="X507" s="66" t="s">
        <v>304</v>
      </c>
    </row>
    <row r="508" spans="1:24" x14ac:dyDescent="0.3">
      <c r="A508" s="62">
        <v>8</v>
      </c>
      <c r="B508" s="62">
        <v>5</v>
      </c>
      <c r="C508" s="62">
        <v>2026</v>
      </c>
      <c r="D508" s="41" t="str">
        <f t="shared" si="44"/>
        <v>كرم ترك 2قليوب 2 ورديةسعوديمدينتي اتوبيس 28</v>
      </c>
      <c r="E508" s="4">
        <v>5017</v>
      </c>
      <c r="F508" s="41" t="str">
        <f>VLOOKUP(E508,mapping!C:J,2,FALSE)</f>
        <v>كرم ترك 2</v>
      </c>
      <c r="G508" s="41" t="str">
        <f>IFERROR(VLOOKUP(F508,mapping!$D$3:$J$200,2,FALSE),0)</f>
        <v>قليوب 2 وردية</v>
      </c>
      <c r="H508" s="41" t="str">
        <f>IFERROR(VLOOKUP(F508,mapping!$D$3:$J$200,3,FALSE),0)</f>
        <v>سعودي</v>
      </c>
      <c r="I508" s="41" t="str">
        <f>IFERROR(VLOOKUP(F508,mapping!$D$3:$J$200,4,FALSE),0)</f>
        <v xml:space="preserve">مدينتي </v>
      </c>
      <c r="J508" s="41" t="str">
        <f>IFERROR(VLOOKUP(F508,mapping!$D$3:$J$200,5,FALSE),0)</f>
        <v>اتوبيس 28</v>
      </c>
      <c r="K508" s="63">
        <f>IF(W508=mapping!$N$1,IFERROR(VLOOKUP(Table4[[#This Row],[Column1]],mapping!A:L,11,FALSE),0),IF(W508&gt;mapping!$N$1,IFERROR(VLOOKUP(Table4[[#This Row],[Column1]],mapping!A:L,11,FALSE),0),))</f>
        <v>4634</v>
      </c>
      <c r="L508" s="139">
        <v>1</v>
      </c>
      <c r="M508" s="60">
        <f>IF(W508=mapping!$N$1,IFERROR(VLOOKUP(Table4[[#This Row],[Column1]],mapping!A:L,12,FALSE),0),IF(W508&gt;mapping!$N$1,IFERROR(VLOOKUP(Table4[[#This Row],[Column1]],mapping!A:L,12,FALSE),0),0))</f>
        <v>4150</v>
      </c>
      <c r="N508" s="58">
        <f>Table4[[#This Row],[ سعر اليومية ]]*3%*Table4[[#This Row],[عدد الدورات ]]</f>
        <v>139.01999999999998</v>
      </c>
      <c r="O508" s="56">
        <f>Table4[[#This Row],[ سعر اليومية ]]*Table4[[#This Row],[عدد الدورات ]]-N508</f>
        <v>4494.9799999999996</v>
      </c>
      <c r="P508" s="194"/>
      <c r="Q508" s="194"/>
      <c r="R508" s="194"/>
      <c r="S508" s="58">
        <f>(Table4[[#This Row],[سعر يومية السائق]]*Table4[[#This Row],[عدد الدورات ]])-SUM(Table4[[#This Row],[سلف ]:[خصم ]])+Table4[[#This Row],[اضافي ]]</f>
        <v>4150</v>
      </c>
      <c r="U508" s="58">
        <f>Table4[[#This Row],[ سعر اليومية ]]*Table4[[#This Row],[عدد الدورات ]]-Table4[[#This Row],[سعر يومية السائق]]*L508</f>
        <v>484</v>
      </c>
      <c r="V508" s="58">
        <f>U508-Table4[[#This Row],[W/H  3%]]</f>
        <v>344.98</v>
      </c>
      <c r="W508" s="66" t="str">
        <f>Table4[[#This Row],[اليوم]]&amp;Table4[[#This Row],[الشهر ]]&amp;Table4[[#This Row],[العام]]</f>
        <v>852026</v>
      </c>
      <c r="X508" s="66" t="s">
        <v>304</v>
      </c>
    </row>
    <row r="509" spans="1:24" x14ac:dyDescent="0.3">
      <c r="A509" s="62">
        <v>8</v>
      </c>
      <c r="B509" s="62">
        <v>5</v>
      </c>
      <c r="C509" s="62">
        <v>2026</v>
      </c>
      <c r="D509" s="41" t="str">
        <f t="shared" si="44"/>
        <v>كرم ترك 3قليوب 1 ورديةسعوديمدينتي اتوبيس 28</v>
      </c>
      <c r="E509" s="4">
        <v>5018</v>
      </c>
      <c r="F509" s="41" t="str">
        <f>VLOOKUP(E509,mapping!C:J,2,FALSE)</f>
        <v>كرم ترك 3</v>
      </c>
      <c r="G509" s="41" t="str">
        <f>IFERROR(VLOOKUP(F509,mapping!$D$3:$J$200,2,FALSE),0)</f>
        <v>قليوب 1 وردية</v>
      </c>
      <c r="H509" s="41" t="str">
        <f>IFERROR(VLOOKUP(F509,mapping!$D$3:$J$200,3,FALSE),0)</f>
        <v>سعودي</v>
      </c>
      <c r="I509" s="41" t="str">
        <f>IFERROR(VLOOKUP(F509,mapping!$D$3:$J$200,4,FALSE),0)</f>
        <v xml:space="preserve">مدينتي </v>
      </c>
      <c r="J509" s="41" t="str">
        <f>IFERROR(VLOOKUP(F509,mapping!$D$3:$J$200,5,FALSE),0)</f>
        <v>اتوبيس 28</v>
      </c>
      <c r="K509" s="63">
        <f>IF(W509=mapping!$N$1,IFERROR(VLOOKUP(Table4[[#This Row],[Column1]],mapping!A:L,11,FALSE),0),IF(W509&gt;mapping!$N$1,IFERROR(VLOOKUP(Table4[[#This Row],[Column1]],mapping!A:L,11,FALSE),0),))</f>
        <v>4634</v>
      </c>
      <c r="L509" s="139">
        <v>1</v>
      </c>
      <c r="M509" s="60">
        <f>IF(W509=mapping!$N$1,IFERROR(VLOOKUP(Table4[[#This Row],[Column1]],mapping!A:L,12,FALSE),0),IF(W509&gt;mapping!$N$1,IFERROR(VLOOKUP(Table4[[#This Row],[Column1]],mapping!A:L,12,FALSE),0),0))</f>
        <v>4000</v>
      </c>
      <c r="N509" s="58">
        <f>Table4[[#This Row],[ سعر اليومية ]]*3%*Table4[[#This Row],[عدد الدورات ]]</f>
        <v>139.01999999999998</v>
      </c>
      <c r="O509" s="56">
        <f>Table4[[#This Row],[ سعر اليومية ]]*Table4[[#This Row],[عدد الدورات ]]-N509</f>
        <v>4494.9799999999996</v>
      </c>
      <c r="P509" s="194"/>
      <c r="Q509" s="194"/>
      <c r="R509" s="194"/>
      <c r="S509" s="58">
        <f>(Table4[[#This Row],[سعر يومية السائق]]*Table4[[#This Row],[عدد الدورات ]])-SUM(Table4[[#This Row],[سلف ]:[خصم ]])+Table4[[#This Row],[اضافي ]]</f>
        <v>4000</v>
      </c>
      <c r="U509" s="58">
        <f>Table4[[#This Row],[ سعر اليومية ]]*Table4[[#This Row],[عدد الدورات ]]-Table4[[#This Row],[سعر يومية السائق]]*L509</f>
        <v>634</v>
      </c>
      <c r="V509" s="58">
        <f>U509-Table4[[#This Row],[W/H  3%]]</f>
        <v>494.98</v>
      </c>
      <c r="W509" s="66" t="str">
        <f>Table4[[#This Row],[اليوم]]&amp;Table4[[#This Row],[الشهر ]]&amp;Table4[[#This Row],[العام]]</f>
        <v>852026</v>
      </c>
      <c r="X509" s="66" t="s">
        <v>304</v>
      </c>
    </row>
    <row r="510" spans="1:24" x14ac:dyDescent="0.3">
      <c r="A510" s="62">
        <v>8</v>
      </c>
      <c r="B510" s="62">
        <v>5</v>
      </c>
      <c r="C510" s="62">
        <v>2026</v>
      </c>
      <c r="D510" s="41" t="str">
        <f t="shared" si="44"/>
        <v>كرم ترك 4عدلي منصور شفتسعوديمدينتي اتوبيس 28</v>
      </c>
      <c r="E510" s="4">
        <v>5019</v>
      </c>
      <c r="F510" s="41" t="str">
        <f>VLOOKUP(E510,mapping!C:J,2,FALSE)</f>
        <v>كرم ترك 4</v>
      </c>
      <c r="G510" s="41" t="str">
        <f>IFERROR(VLOOKUP(F510,mapping!$D$3:$J$200,2,FALSE),0)</f>
        <v>عدلي منصور شفت</v>
      </c>
      <c r="H510" s="41" t="str">
        <f>IFERROR(VLOOKUP(F510,mapping!$D$3:$J$200,3,FALSE),0)</f>
        <v>سعودي</v>
      </c>
      <c r="I510" s="41" t="str">
        <f>IFERROR(VLOOKUP(F510,mapping!$D$3:$J$200,4,FALSE),0)</f>
        <v xml:space="preserve">مدينتي </v>
      </c>
      <c r="J510" s="41" t="str">
        <f>IFERROR(VLOOKUP(F510,mapping!$D$3:$J$200,5,FALSE),0)</f>
        <v>اتوبيس 28</v>
      </c>
      <c r="K510" s="63">
        <f>IF(W510=mapping!$N$1,IFERROR(VLOOKUP(Table4[[#This Row],[Column1]],mapping!A:L,11,FALSE),0),IF(W510&gt;mapping!$N$1,IFERROR(VLOOKUP(Table4[[#This Row],[Column1]],mapping!A:L,11,FALSE),0),))</f>
        <v>741</v>
      </c>
      <c r="L510" s="139">
        <v>1</v>
      </c>
      <c r="M510" s="60">
        <f>IF(W510=mapping!$N$1,IFERROR(VLOOKUP(Table4[[#This Row],[Column1]],mapping!A:L,12,FALSE),0),IF(W510&gt;mapping!$N$1,IFERROR(VLOOKUP(Table4[[#This Row],[Column1]],mapping!A:L,12,FALSE),0),0))</f>
        <v>500</v>
      </c>
      <c r="N510" s="58">
        <f>Table4[[#This Row],[ سعر اليومية ]]*3%*Table4[[#This Row],[عدد الدورات ]]</f>
        <v>22.23</v>
      </c>
      <c r="O510" s="56">
        <f>Table4[[#This Row],[ سعر اليومية ]]*Table4[[#This Row],[عدد الدورات ]]-N510</f>
        <v>718.77</v>
      </c>
      <c r="P510" s="194"/>
      <c r="Q510" s="194"/>
      <c r="R510" s="194"/>
      <c r="S510" s="58">
        <f>(Table4[[#This Row],[سعر يومية السائق]]*Table4[[#This Row],[عدد الدورات ]])-SUM(Table4[[#This Row],[سلف ]:[خصم ]])+Table4[[#This Row],[اضافي ]]</f>
        <v>500</v>
      </c>
      <c r="U510" s="58">
        <f>Table4[[#This Row],[ سعر اليومية ]]*Table4[[#This Row],[عدد الدورات ]]-Table4[[#This Row],[سعر يومية السائق]]*L510</f>
        <v>241</v>
      </c>
      <c r="V510" s="58">
        <f>U510-Table4[[#This Row],[W/H  3%]]</f>
        <v>218.77</v>
      </c>
      <c r="W510" s="66" t="str">
        <f>Table4[[#This Row],[اليوم]]&amp;Table4[[#This Row],[الشهر ]]&amp;Table4[[#This Row],[العام]]</f>
        <v>852026</v>
      </c>
      <c r="X510" s="66" t="s">
        <v>304</v>
      </c>
    </row>
    <row r="511" spans="1:24" x14ac:dyDescent="0.3">
      <c r="A511" s="62">
        <v>8</v>
      </c>
      <c r="B511" s="62">
        <v>5</v>
      </c>
      <c r="C511" s="62">
        <v>2026</v>
      </c>
      <c r="D511" s="41" t="str">
        <f t="shared" si="44"/>
        <v>عماد النجار 4قليوب بيتوينسعوديمدينتي اتوبيس 28</v>
      </c>
      <c r="E511" s="4">
        <v>5020</v>
      </c>
      <c r="F511" s="41" t="str">
        <f>VLOOKUP(E511,mapping!C:J,2,FALSE)</f>
        <v>عماد النجار 4</v>
      </c>
      <c r="G511" s="41" t="str">
        <f>IFERROR(VLOOKUP(F511,mapping!$D$3:$J$200,2,FALSE),0)</f>
        <v>قليوب بيتوين</v>
      </c>
      <c r="H511" s="41" t="str">
        <f>IFERROR(VLOOKUP(F511,mapping!$D$3:$J$200,3,FALSE),0)</f>
        <v>سعودي</v>
      </c>
      <c r="I511" s="41" t="str">
        <f>IFERROR(VLOOKUP(F511,mapping!$D$3:$J$200,4,FALSE),0)</f>
        <v xml:space="preserve">مدينتي </v>
      </c>
      <c r="J511" s="41" t="str">
        <f>IFERROR(VLOOKUP(F511,mapping!$D$3:$J$200,5,FALSE),0)</f>
        <v>اتوبيس 28</v>
      </c>
      <c r="K511" s="63">
        <f>IF(W511=mapping!$N$1,IFERROR(VLOOKUP(Table4[[#This Row],[Column1]],mapping!A:L,11,FALSE),0),IF(W511&gt;mapping!$N$1,IFERROR(VLOOKUP(Table4[[#This Row],[Column1]],mapping!A:L,11,FALSE),0),))</f>
        <v>1482</v>
      </c>
      <c r="L511" s="139">
        <v>1</v>
      </c>
      <c r="M511" s="60">
        <f>IF(W511=mapping!$N$1,IFERROR(VLOOKUP(Table4[[#This Row],[Column1]],mapping!A:L,12,FALSE),0),IF(W511&gt;mapping!$N$1,IFERROR(VLOOKUP(Table4[[#This Row],[Column1]],mapping!A:L,12,FALSE),0),0))</f>
        <v>1400</v>
      </c>
      <c r="N511" s="58">
        <f>Table4[[#This Row],[ سعر اليومية ]]*3%*Table4[[#This Row],[عدد الدورات ]]</f>
        <v>44.46</v>
      </c>
      <c r="O511" s="56">
        <f>Table4[[#This Row],[ سعر اليومية ]]*Table4[[#This Row],[عدد الدورات ]]-N511</f>
        <v>1437.54</v>
      </c>
      <c r="P511" s="194"/>
      <c r="Q511" s="194"/>
      <c r="R511" s="194"/>
      <c r="S511" s="58">
        <f>(Table4[[#This Row],[سعر يومية السائق]]*Table4[[#This Row],[عدد الدورات ]])-SUM(Table4[[#This Row],[سلف ]:[خصم ]])+Table4[[#This Row],[اضافي ]]</f>
        <v>1400</v>
      </c>
      <c r="U511" s="58">
        <f>Table4[[#This Row],[ سعر اليومية ]]*Table4[[#This Row],[عدد الدورات ]]-Table4[[#This Row],[سعر يومية السائق]]*L511</f>
        <v>82</v>
      </c>
      <c r="V511" s="58">
        <f>U511-Table4[[#This Row],[W/H  3%]]</f>
        <v>37.54</v>
      </c>
      <c r="W511" s="66" t="str">
        <f>Table4[[#This Row],[اليوم]]&amp;Table4[[#This Row],[الشهر ]]&amp;Table4[[#This Row],[العام]]</f>
        <v>852026</v>
      </c>
      <c r="X511" s="66" t="s">
        <v>304</v>
      </c>
    </row>
    <row r="512" spans="1:24" x14ac:dyDescent="0.3">
      <c r="A512" s="62">
        <v>8</v>
      </c>
      <c r="B512" s="62">
        <v>5</v>
      </c>
      <c r="C512" s="62">
        <v>2026</v>
      </c>
      <c r="D512" s="41" t="str">
        <f t="shared" si="44"/>
        <v>ممدوح كيلاني6المنيب 1 وردية سعوديمدينتي ميكروباص صيني</v>
      </c>
      <c r="E512" s="4">
        <v>5021</v>
      </c>
      <c r="F512" s="41" t="str">
        <f>VLOOKUP(E512,mapping!C:J,2,FALSE)</f>
        <v>ممدوح كيلاني6</v>
      </c>
      <c r="G512" s="41" t="str">
        <f>IFERROR(VLOOKUP(F512,mapping!$D$3:$J$200,2,FALSE),0)</f>
        <v xml:space="preserve">المنيب 1 وردية </v>
      </c>
      <c r="H512" s="41" t="str">
        <f>IFERROR(VLOOKUP(F512,mapping!$D$3:$J$200,3,FALSE),0)</f>
        <v>سعودي</v>
      </c>
      <c r="I512" s="41" t="str">
        <f>IFERROR(VLOOKUP(F512,mapping!$D$3:$J$200,4,FALSE),0)</f>
        <v xml:space="preserve">مدينتي </v>
      </c>
      <c r="J512" s="41" t="str">
        <f>IFERROR(VLOOKUP(F512,mapping!$D$3:$J$200,5,FALSE),0)</f>
        <v>ميكروباص صيني</v>
      </c>
      <c r="K512" s="63">
        <f>IF(W512=mapping!$N$1,IFERROR(VLOOKUP(Table4[[#This Row],[Column1]],mapping!A:L,11,FALSE),0),IF(W512&gt;mapping!$N$1,IFERROR(VLOOKUP(Table4[[#This Row],[Column1]],mapping!A:L,11,FALSE),0),))</f>
        <v>1482</v>
      </c>
      <c r="L512" s="139">
        <v>1</v>
      </c>
      <c r="M512" s="60">
        <f>IF(W512=mapping!$N$1,IFERROR(VLOOKUP(Table4[[#This Row],[Column1]],mapping!A:L,12,FALSE),0),IF(W512&gt;mapping!$N$1,IFERROR(VLOOKUP(Table4[[#This Row],[Column1]],mapping!A:L,12,FALSE),0),0))</f>
        <v>1350</v>
      </c>
      <c r="N512" s="58">
        <f>Table4[[#This Row],[ سعر اليومية ]]*3%*Table4[[#This Row],[عدد الدورات ]]</f>
        <v>44.46</v>
      </c>
      <c r="O512" s="56">
        <f>Table4[[#This Row],[ سعر اليومية ]]*Table4[[#This Row],[عدد الدورات ]]-N512</f>
        <v>1437.54</v>
      </c>
      <c r="P512" s="194"/>
      <c r="Q512" s="194"/>
      <c r="R512" s="194"/>
      <c r="S512" s="58">
        <f>(Table4[[#This Row],[سعر يومية السائق]]*Table4[[#This Row],[عدد الدورات ]])-SUM(Table4[[#This Row],[سلف ]:[خصم ]])+Table4[[#This Row],[اضافي ]]</f>
        <v>1350</v>
      </c>
      <c r="U512" s="58">
        <f>Table4[[#This Row],[ سعر اليومية ]]*Table4[[#This Row],[عدد الدورات ]]-Table4[[#This Row],[سعر يومية السائق]]*L512</f>
        <v>132</v>
      </c>
      <c r="V512" s="58">
        <f>U512-Table4[[#This Row],[W/H  3%]]</f>
        <v>87.539999999999992</v>
      </c>
      <c r="W512" s="66" t="str">
        <f>Table4[[#This Row],[اليوم]]&amp;Table4[[#This Row],[الشهر ]]&amp;Table4[[#This Row],[العام]]</f>
        <v>852026</v>
      </c>
      <c r="X512" s="66" t="s">
        <v>304</v>
      </c>
    </row>
    <row r="513" spans="1:24" x14ac:dyDescent="0.3">
      <c r="A513" s="62">
        <v>8</v>
      </c>
      <c r="B513" s="62">
        <v>5</v>
      </c>
      <c r="C513" s="62">
        <v>2026</v>
      </c>
      <c r="D513" s="41" t="str">
        <f t="shared" si="44"/>
        <v>ممدوح كيلاني4المنيب 2 وردية سعوديمدينتي ميكروباص صيني</v>
      </c>
      <c r="E513" s="4">
        <v>5022</v>
      </c>
      <c r="F513" s="41" t="str">
        <f>VLOOKUP(E513,mapping!C:J,2,FALSE)</f>
        <v>ممدوح كيلاني4</v>
      </c>
      <c r="G513" s="41" t="str">
        <f>IFERROR(VLOOKUP(F513,mapping!$D$3:$J$200,2,FALSE),0)</f>
        <v xml:space="preserve">المنيب 2 وردية </v>
      </c>
      <c r="H513" s="41" t="str">
        <f>IFERROR(VLOOKUP(F513,mapping!$D$3:$J$200,3,FALSE),0)</f>
        <v>سعودي</v>
      </c>
      <c r="I513" s="41" t="str">
        <f>IFERROR(VLOOKUP(F513,mapping!$D$3:$J$200,4,FALSE),0)</f>
        <v xml:space="preserve">مدينتي </v>
      </c>
      <c r="J513" s="41" t="str">
        <f>IFERROR(VLOOKUP(F513,mapping!$D$3:$J$200,5,FALSE),0)</f>
        <v>ميكروباص صيني</v>
      </c>
      <c r="K513" s="63">
        <f>IF(W513=mapping!$N$1,IFERROR(VLOOKUP(Table4[[#This Row],[Column1]],mapping!A:L,11,FALSE),0),IF(W513&gt;mapping!$N$1,IFERROR(VLOOKUP(Table4[[#This Row],[Column1]],mapping!A:L,11,FALSE),0),))</f>
        <v>2965</v>
      </c>
      <c r="L513" s="139">
        <v>1</v>
      </c>
      <c r="M513" s="60">
        <f>IF(W513=mapping!$N$1,IFERROR(VLOOKUP(Table4[[#This Row],[Column1]],mapping!A:L,12,FALSE),0),IF(W513&gt;mapping!$N$1,IFERROR(VLOOKUP(Table4[[#This Row],[Column1]],mapping!A:L,12,FALSE),0),0))</f>
        <v>2600</v>
      </c>
      <c r="N513" s="58">
        <f>Table4[[#This Row],[ سعر اليومية ]]*3%*Table4[[#This Row],[عدد الدورات ]]</f>
        <v>88.95</v>
      </c>
      <c r="O513" s="56">
        <f>Table4[[#This Row],[ سعر اليومية ]]*Table4[[#This Row],[عدد الدورات ]]-N513</f>
        <v>2876.05</v>
      </c>
      <c r="P513" s="194"/>
      <c r="Q513" s="194"/>
      <c r="R513" s="194"/>
      <c r="S513" s="58">
        <f>(Table4[[#This Row],[سعر يومية السائق]]*Table4[[#This Row],[عدد الدورات ]])-SUM(Table4[[#This Row],[سلف ]:[خصم ]])+Table4[[#This Row],[اضافي ]]</f>
        <v>2600</v>
      </c>
      <c r="U513" s="58">
        <f>Table4[[#This Row],[ سعر اليومية ]]*Table4[[#This Row],[عدد الدورات ]]-Table4[[#This Row],[سعر يومية السائق]]*L513</f>
        <v>365</v>
      </c>
      <c r="V513" s="58">
        <f>U513-Table4[[#This Row],[W/H  3%]]</f>
        <v>276.05</v>
      </c>
      <c r="W513" s="66" t="str">
        <f>Table4[[#This Row],[اليوم]]&amp;Table4[[#This Row],[الشهر ]]&amp;Table4[[#This Row],[العام]]</f>
        <v>852026</v>
      </c>
      <c r="X513" s="66" t="s">
        <v>304</v>
      </c>
    </row>
    <row r="514" spans="1:24" x14ac:dyDescent="0.3">
      <c r="A514" s="62">
        <v>8</v>
      </c>
      <c r="B514" s="62">
        <v>5</v>
      </c>
      <c r="C514" s="62">
        <v>2026</v>
      </c>
      <c r="D514" s="41" t="str">
        <f t="shared" si="44"/>
        <v>فرج 5حلوان 2 ورديةسعوديمدينتي اتوبيس 28</v>
      </c>
      <c r="E514" s="4">
        <v>5023</v>
      </c>
      <c r="F514" s="41" t="str">
        <f>VLOOKUP(E514,mapping!C:J,2,FALSE)</f>
        <v>فرج 5</v>
      </c>
      <c r="G514" s="41" t="str">
        <f>IFERROR(VLOOKUP(F514,mapping!$D$3:$J$200,2,FALSE),0)</f>
        <v>حلوان 2 وردية</v>
      </c>
      <c r="H514" s="41" t="str">
        <f>IFERROR(VLOOKUP(F514,mapping!$D$3:$J$200,3,FALSE),0)</f>
        <v>سعودي</v>
      </c>
      <c r="I514" s="41" t="str">
        <f>IFERROR(VLOOKUP(F514,mapping!$D$3:$J$200,4,FALSE),0)</f>
        <v xml:space="preserve">مدينتي </v>
      </c>
      <c r="J514" s="41" t="str">
        <f>IFERROR(VLOOKUP(F514,mapping!$D$3:$J$200,5,FALSE),0)</f>
        <v>اتوبيس 28</v>
      </c>
      <c r="K514" s="63">
        <f>IF(W514=mapping!$N$1,IFERROR(VLOOKUP(Table4[[#This Row],[Column1]],mapping!A:L,11,FALSE),0),IF(W514&gt;mapping!$N$1,IFERROR(VLOOKUP(Table4[[#This Row],[Column1]],mapping!A:L,11,FALSE),0),))</f>
        <v>4634</v>
      </c>
      <c r="L514" s="139">
        <v>1</v>
      </c>
      <c r="M514" s="60">
        <f>IF(W514=mapping!$N$1,IFERROR(VLOOKUP(Table4[[#This Row],[Column1]],mapping!A:L,12,FALSE),0),IF(W514&gt;mapping!$N$1,IFERROR(VLOOKUP(Table4[[#This Row],[Column1]],mapping!A:L,12,FALSE),0),0))</f>
        <v>4100</v>
      </c>
      <c r="N514" s="58">
        <f>Table4[[#This Row],[ سعر اليومية ]]*3%*Table4[[#This Row],[عدد الدورات ]]</f>
        <v>139.01999999999998</v>
      </c>
      <c r="O514" s="56">
        <f>Table4[[#This Row],[ سعر اليومية ]]*Table4[[#This Row],[عدد الدورات ]]-N514</f>
        <v>4494.9799999999996</v>
      </c>
      <c r="P514" s="194"/>
      <c r="Q514" s="194"/>
      <c r="R514" s="194"/>
      <c r="S514" s="58">
        <f>(Table4[[#This Row],[سعر يومية السائق]]*Table4[[#This Row],[عدد الدورات ]])-SUM(Table4[[#This Row],[سلف ]:[خصم ]])+Table4[[#This Row],[اضافي ]]</f>
        <v>4100</v>
      </c>
      <c r="U514" s="58">
        <f>Table4[[#This Row],[ سعر اليومية ]]*Table4[[#This Row],[عدد الدورات ]]-Table4[[#This Row],[سعر يومية السائق]]*L514</f>
        <v>534</v>
      </c>
      <c r="V514" s="58">
        <f>U514-Table4[[#This Row],[W/H  3%]]</f>
        <v>394.98</v>
      </c>
      <c r="W514" s="66" t="str">
        <f>Table4[[#This Row],[اليوم]]&amp;Table4[[#This Row],[الشهر ]]&amp;Table4[[#This Row],[العام]]</f>
        <v>852026</v>
      </c>
      <c r="X514" s="66" t="s">
        <v>304</v>
      </c>
    </row>
    <row r="515" spans="1:24" x14ac:dyDescent="0.3">
      <c r="A515" s="62">
        <v>8</v>
      </c>
      <c r="B515" s="62">
        <v>5</v>
      </c>
      <c r="C515" s="62">
        <v>2026</v>
      </c>
      <c r="D515" s="41" t="str">
        <f t="shared" si="44"/>
        <v>سيد الحاويالحلميةسعوديمدينتي اتوبيس 28</v>
      </c>
      <c r="E515" s="4">
        <v>5024</v>
      </c>
      <c r="F515" s="41" t="str">
        <f>VLOOKUP(E515,mapping!C:J,2,FALSE)</f>
        <v>سيد الحاوي</v>
      </c>
      <c r="G515" s="41" t="str">
        <f>IFERROR(VLOOKUP(F515,mapping!$D$3:$J$200,2,FALSE),0)</f>
        <v>الحلمية</v>
      </c>
      <c r="H515" s="41" t="str">
        <f>IFERROR(VLOOKUP(F515,mapping!$D$3:$J$200,3,FALSE),0)</f>
        <v>سعودي</v>
      </c>
      <c r="I515" s="41" t="str">
        <f>IFERROR(VLOOKUP(F515,mapping!$D$3:$J$200,4,FALSE),0)</f>
        <v xml:space="preserve">مدينتي </v>
      </c>
      <c r="J515" s="41" t="str">
        <f>IFERROR(VLOOKUP(F515,mapping!$D$3:$J$200,5,FALSE),0)</f>
        <v>اتوبيس 28</v>
      </c>
      <c r="K515" s="63">
        <f>IF(W515=mapping!$N$1,IFERROR(VLOOKUP(Table4[[#This Row],[Column1]],mapping!A:L,11,FALSE),0),IF(W515&gt;mapping!$N$1,IFERROR(VLOOKUP(Table4[[#This Row],[Column1]],mapping!A:L,11,FALSE),0),))</f>
        <v>4634</v>
      </c>
      <c r="L515" s="139">
        <v>1</v>
      </c>
      <c r="M515" s="60">
        <f>IF(W515=mapping!$N$1,IFERROR(VLOOKUP(Table4[[#This Row],[Column1]],mapping!A:L,12,FALSE),0),IF(W515&gt;mapping!$N$1,IFERROR(VLOOKUP(Table4[[#This Row],[Column1]],mapping!A:L,12,FALSE),0),0))</f>
        <v>3750</v>
      </c>
      <c r="N515" s="58">
        <f>Table4[[#This Row],[ سعر اليومية ]]*3%*Table4[[#This Row],[عدد الدورات ]]</f>
        <v>139.01999999999998</v>
      </c>
      <c r="O515" s="56">
        <f>Table4[[#This Row],[ سعر اليومية ]]*Table4[[#This Row],[عدد الدورات ]]-N515</f>
        <v>4494.9799999999996</v>
      </c>
      <c r="P515" s="194"/>
      <c r="Q515" s="194"/>
      <c r="R515" s="194"/>
      <c r="S515" s="58">
        <f>(Table4[[#This Row],[سعر يومية السائق]]*Table4[[#This Row],[عدد الدورات ]])-SUM(Table4[[#This Row],[سلف ]:[خصم ]])+Table4[[#This Row],[اضافي ]]</f>
        <v>3750</v>
      </c>
      <c r="U515" s="58">
        <f>Table4[[#This Row],[ سعر اليومية ]]*Table4[[#This Row],[عدد الدورات ]]-Table4[[#This Row],[سعر يومية السائق]]*L515</f>
        <v>884</v>
      </c>
      <c r="V515" s="58">
        <f>U515-Table4[[#This Row],[W/H  3%]]</f>
        <v>744.98</v>
      </c>
      <c r="W515" s="66" t="str">
        <f>Table4[[#This Row],[اليوم]]&amp;Table4[[#This Row],[الشهر ]]&amp;Table4[[#This Row],[العام]]</f>
        <v>852026</v>
      </c>
      <c r="X515" s="66" t="s">
        <v>304</v>
      </c>
    </row>
    <row r="516" spans="1:24" x14ac:dyDescent="0.3">
      <c r="A516" s="62">
        <v>8</v>
      </c>
      <c r="B516" s="62">
        <v>5</v>
      </c>
      <c r="C516" s="62">
        <v>2026</v>
      </c>
      <c r="D516" s="41" t="str">
        <f t="shared" si="44"/>
        <v>سيد الحاوي 2عدلي منصور سعوديمدينتي اتوبيس 28</v>
      </c>
      <c r="E516" s="4">
        <v>5028</v>
      </c>
      <c r="F516" s="41" t="str">
        <f>VLOOKUP(E516,mapping!C:J,2,FALSE)</f>
        <v>سيد الحاوي 2</v>
      </c>
      <c r="G516" s="41" t="str">
        <f>IFERROR(VLOOKUP(F516,mapping!$D$3:$J$200,2,FALSE),0)</f>
        <v xml:space="preserve">عدلي منصور </v>
      </c>
      <c r="H516" s="41" t="str">
        <f>IFERROR(VLOOKUP(F516,mapping!$D$3:$J$200,3,FALSE),0)</f>
        <v>سعودي</v>
      </c>
      <c r="I516" s="41" t="str">
        <f>IFERROR(VLOOKUP(F516,mapping!$D$3:$J$200,4,FALSE),0)</f>
        <v xml:space="preserve">مدينتي </v>
      </c>
      <c r="J516" s="41" t="str">
        <f>IFERROR(VLOOKUP(F516,mapping!$D$3:$J$200,5,FALSE),0)</f>
        <v>اتوبيس 28</v>
      </c>
      <c r="K516" s="63">
        <f>IF(W516=mapping!$N$1,IFERROR(VLOOKUP(Table4[[#This Row],[Column1]],mapping!A:L,11,FALSE),0),IF(W516&gt;mapping!$N$1,IFERROR(VLOOKUP(Table4[[#This Row],[Column1]],mapping!A:L,11,FALSE),0),))</f>
        <v>741</v>
      </c>
      <c r="L516" s="139">
        <v>1</v>
      </c>
      <c r="M516" s="60">
        <f>IF(W516=mapping!$N$1,IFERROR(VLOOKUP(Table4[[#This Row],[Column1]],mapping!A:L,12,FALSE),0),IF(W516&gt;mapping!$N$1,IFERROR(VLOOKUP(Table4[[#This Row],[Column1]],mapping!A:L,12,FALSE),0),0))</f>
        <v>550</v>
      </c>
      <c r="N516" s="58">
        <f>Table4[[#This Row],[ سعر اليومية ]]*3%*Table4[[#This Row],[عدد الدورات ]]</f>
        <v>22.23</v>
      </c>
      <c r="O516" s="56">
        <f>Table4[[#This Row],[ سعر اليومية ]]*Table4[[#This Row],[عدد الدورات ]]-N516</f>
        <v>718.77</v>
      </c>
      <c r="P516" s="194"/>
      <c r="Q516" s="194"/>
      <c r="R516" s="194"/>
      <c r="S516" s="58">
        <f>(Table4[[#This Row],[سعر يومية السائق]]*Table4[[#This Row],[عدد الدورات ]])-SUM(Table4[[#This Row],[سلف ]:[خصم ]])+Table4[[#This Row],[اضافي ]]</f>
        <v>550</v>
      </c>
      <c r="U516" s="58">
        <f>Table4[[#This Row],[ سعر اليومية ]]*Table4[[#This Row],[عدد الدورات ]]-Table4[[#This Row],[سعر يومية السائق]]*L516</f>
        <v>191</v>
      </c>
      <c r="V516" s="58">
        <f>U516-Table4[[#This Row],[W/H  3%]]</f>
        <v>168.77</v>
      </c>
      <c r="W516" s="66" t="str">
        <f>Table4[[#This Row],[اليوم]]&amp;Table4[[#This Row],[الشهر ]]&amp;Table4[[#This Row],[العام]]</f>
        <v>852026</v>
      </c>
      <c r="X516" s="66" t="s">
        <v>304</v>
      </c>
    </row>
    <row r="517" spans="1:24" x14ac:dyDescent="0.3">
      <c r="A517" s="177">
        <v>8</v>
      </c>
      <c r="B517" s="177">
        <v>5</v>
      </c>
      <c r="C517" s="177">
        <v>2026</v>
      </c>
      <c r="D517" s="41" t="str">
        <f t="shared" ref="D517" si="46">F517&amp;G517&amp;H517&amp;I517&amp;J517</f>
        <v>حسام سعيد إضافيإضافيلوجستيكاإضافيإضافي</v>
      </c>
      <c r="E517" s="203">
        <v>4015</v>
      </c>
      <c r="F517" s="41" t="str">
        <f>VLOOKUP(E517,mapping!C:J,2,FALSE)</f>
        <v>حسام سعيد إضافي</v>
      </c>
      <c r="G517" s="41" t="str">
        <f>IFERROR(VLOOKUP(F517,mapping!$D$3:$J$200,2,FALSE),0)</f>
        <v>إضافي</v>
      </c>
      <c r="H517" s="41" t="str">
        <f>IFERROR(VLOOKUP(F517,mapping!$D$3:$J$200,3,FALSE),0)</f>
        <v>لوجستيكا</v>
      </c>
      <c r="I517" s="41" t="str">
        <f>IFERROR(VLOOKUP(F517,mapping!$D$3:$J$200,4,FALSE),0)</f>
        <v>إضافي</v>
      </c>
      <c r="J517" s="41" t="str">
        <f>IFERROR(VLOOKUP(F517,mapping!$D$3:$J$200,5,FALSE),0)</f>
        <v>إضافي</v>
      </c>
      <c r="K517" s="63">
        <f>IF(W517=mapping!$N$1,IFERROR(VLOOKUP(Table4[[#This Row],[Column1]],mapping!A:L,11,FALSE),0),IF(W517&gt;mapping!$N$1,IFERROR(VLOOKUP(Table4[[#This Row],[Column1]],mapping!A:L,11,FALSE),0),))</f>
        <v>1</v>
      </c>
      <c r="L517" s="139">
        <v>1</v>
      </c>
      <c r="M517" s="60">
        <f>IF(W517=mapping!$N$1,IFERROR(VLOOKUP(Table4[[#This Row],[Column1]],mapping!A:L,12,FALSE),0),IF(W517&gt;mapping!$N$1,IFERROR(VLOOKUP(Table4[[#This Row],[Column1]],mapping!A:L,12,FALSE),0),0))</f>
        <v>0</v>
      </c>
      <c r="N517" s="58">
        <f>Table4[[#This Row],[ سعر اليومية ]]*3%*Table4[[#This Row],[عدد الدورات ]]</f>
        <v>0.03</v>
      </c>
      <c r="O517" s="56">
        <f>Table4[[#This Row],[ سعر اليومية ]]*Table4[[#This Row],[عدد الدورات ]]-N517</f>
        <v>0.97</v>
      </c>
      <c r="P517" s="194"/>
      <c r="Q517" s="194"/>
      <c r="R517" s="197">
        <v>1800</v>
      </c>
      <c r="S517" s="58">
        <f>(Table4[[#This Row],[سعر يومية السائق]]*Table4[[#This Row],[عدد الدورات ]])-SUM(Table4[[#This Row],[سلف ]:[خصم ]])+Table4[[#This Row],[اضافي ]]</f>
        <v>1800</v>
      </c>
      <c r="U517" s="58">
        <f>Table4[[#This Row],[ سعر اليومية ]]*Table4[[#This Row],[عدد الدورات ]]-Table4[[#This Row],[سعر يومية السائق]]*L517</f>
        <v>1</v>
      </c>
      <c r="V517" s="58">
        <f>U517-Table4[[#This Row],[W/H  3%]]</f>
        <v>0.97</v>
      </c>
      <c r="W517" s="66" t="str">
        <f>Table4[[#This Row],[اليوم]]&amp;Table4[[#This Row],[الشهر ]]&amp;Table4[[#This Row],[العام]]</f>
        <v>852026</v>
      </c>
      <c r="X517" s="66" t="s">
        <v>304</v>
      </c>
    </row>
    <row r="518" spans="1:24" x14ac:dyDescent="0.3">
      <c r="A518" s="177">
        <v>8</v>
      </c>
      <c r="B518" s="177">
        <v>5</v>
      </c>
      <c r="C518" s="177">
        <v>2026</v>
      </c>
      <c r="D518" s="41" t="str">
        <f t="shared" ref="D518:D520" si="47">F518&amp;G518&amp;H518&amp;I518&amp;J518</f>
        <v>احمد السيد إضافيإضافيلوجستيكاإضافيإضافي</v>
      </c>
      <c r="E518" s="203">
        <v>4020</v>
      </c>
      <c r="F518" s="41" t="str">
        <f>VLOOKUP(E518,mapping!C:J,2,FALSE)</f>
        <v>احمد السيد إضافي</v>
      </c>
      <c r="G518" s="41" t="str">
        <f>IFERROR(VLOOKUP(F518,mapping!$D$3:$J$200,2,FALSE),0)</f>
        <v>إضافي</v>
      </c>
      <c r="H518" s="41" t="str">
        <f>IFERROR(VLOOKUP(F518,mapping!$D$3:$J$200,3,FALSE),0)</f>
        <v>لوجستيكا</v>
      </c>
      <c r="I518" s="41" t="str">
        <f>IFERROR(VLOOKUP(F518,mapping!$D$3:$J$200,4,FALSE),0)</f>
        <v>إضافي</v>
      </c>
      <c r="J518" s="41" t="str">
        <f>IFERROR(VLOOKUP(F518,mapping!$D$3:$J$200,5,FALSE),0)</f>
        <v>إضافي</v>
      </c>
      <c r="K518" s="63">
        <f>IF(W518=mapping!$N$1,IFERROR(VLOOKUP(Table4[[#This Row],[Column1]],mapping!A:L,11,FALSE),0),IF(W518&gt;mapping!$N$1,IFERROR(VLOOKUP(Table4[[#This Row],[Column1]],mapping!A:L,11,FALSE),0),))</f>
        <v>1</v>
      </c>
      <c r="L518" s="139">
        <v>1</v>
      </c>
      <c r="M518" s="60">
        <f>IF(W518=mapping!$N$1,IFERROR(VLOOKUP(Table4[[#This Row],[Column1]],mapping!A:L,12,FALSE),0),IF(W518&gt;mapping!$N$1,IFERROR(VLOOKUP(Table4[[#This Row],[Column1]],mapping!A:L,12,FALSE),0),0))</f>
        <v>0</v>
      </c>
      <c r="N518" s="58">
        <f>Table4[[#This Row],[ سعر اليومية ]]*3%*Table4[[#This Row],[عدد الدورات ]]</f>
        <v>0.03</v>
      </c>
      <c r="O518" s="56">
        <f>Table4[[#This Row],[ سعر اليومية ]]*Table4[[#This Row],[عدد الدورات ]]-N518</f>
        <v>0.97</v>
      </c>
      <c r="P518" s="194"/>
      <c r="Q518" s="194"/>
      <c r="R518" s="197">
        <v>2700</v>
      </c>
      <c r="S518" s="58">
        <f>(Table4[[#This Row],[سعر يومية السائق]]*Table4[[#This Row],[عدد الدورات ]])-SUM(Table4[[#This Row],[سلف ]:[خصم ]])+Table4[[#This Row],[اضافي ]]</f>
        <v>2700</v>
      </c>
      <c r="U518" s="58">
        <f>Table4[[#This Row],[ سعر اليومية ]]*Table4[[#This Row],[عدد الدورات ]]-Table4[[#This Row],[سعر يومية السائق]]*L518</f>
        <v>1</v>
      </c>
      <c r="V518" s="58">
        <f>U518-Table4[[#This Row],[W/H  3%]]</f>
        <v>0.97</v>
      </c>
      <c r="W518" s="66" t="str">
        <f>Table4[[#This Row],[اليوم]]&amp;Table4[[#This Row],[الشهر ]]&amp;Table4[[#This Row],[العام]]</f>
        <v>852026</v>
      </c>
      <c r="X518" s="66" t="s">
        <v>304</v>
      </c>
    </row>
    <row r="519" spans="1:24" x14ac:dyDescent="0.3">
      <c r="A519" s="177">
        <v>8</v>
      </c>
      <c r="B519" s="177">
        <v>5</v>
      </c>
      <c r="C519" s="177">
        <v>2026</v>
      </c>
      <c r="D519" s="41" t="str">
        <f t="shared" si="47"/>
        <v>حسام سعيد إضافيإضافيلوجستيكاإضافيإضافي</v>
      </c>
      <c r="E519" s="203">
        <v>4015</v>
      </c>
      <c r="F519" s="41" t="str">
        <f>VLOOKUP(E519,mapping!C:J,2,FALSE)</f>
        <v>حسام سعيد إضافي</v>
      </c>
      <c r="G519" s="41" t="str">
        <f>IFERROR(VLOOKUP(F519,mapping!$D$3:$J$200,2,FALSE),0)</f>
        <v>إضافي</v>
      </c>
      <c r="H519" s="41" t="str">
        <f>IFERROR(VLOOKUP(F519,mapping!$D$3:$J$200,3,FALSE),0)</f>
        <v>لوجستيكا</v>
      </c>
      <c r="I519" s="41" t="str">
        <f>IFERROR(VLOOKUP(F519,mapping!$D$3:$J$200,4,FALSE),0)</f>
        <v>إضافي</v>
      </c>
      <c r="J519" s="41" t="str">
        <f>IFERROR(VLOOKUP(F519,mapping!$D$3:$J$200,5,FALSE),0)</f>
        <v>إضافي</v>
      </c>
      <c r="K519" s="63">
        <f>IF(W519=mapping!$N$1,IFERROR(VLOOKUP(Table4[[#This Row],[Column1]],mapping!A:L,11,FALSE),0),IF(W519&gt;mapping!$N$1,IFERROR(VLOOKUP(Table4[[#This Row],[Column1]],mapping!A:L,11,FALSE),0),))</f>
        <v>1</v>
      </c>
      <c r="L519" s="139">
        <v>1</v>
      </c>
      <c r="M519" s="60">
        <f>IF(W519=mapping!$N$1,IFERROR(VLOOKUP(Table4[[#This Row],[Column1]],mapping!A:L,12,FALSE),0),IF(W519&gt;mapping!$N$1,IFERROR(VLOOKUP(Table4[[#This Row],[Column1]],mapping!A:L,12,FALSE),0),0))</f>
        <v>0</v>
      </c>
      <c r="N519" s="58">
        <f>Table4[[#This Row],[ سعر اليومية ]]*3%*Table4[[#This Row],[عدد الدورات ]]</f>
        <v>0.03</v>
      </c>
      <c r="O519" s="56">
        <f>Table4[[#This Row],[ سعر اليومية ]]*Table4[[#This Row],[عدد الدورات ]]-N519</f>
        <v>0.97</v>
      </c>
      <c r="P519" s="194"/>
      <c r="Q519" s="194"/>
      <c r="R519" s="197">
        <v>2100</v>
      </c>
      <c r="S519" s="58">
        <f>(Table4[[#This Row],[سعر يومية السائق]]*Table4[[#This Row],[عدد الدورات ]])-SUM(Table4[[#This Row],[سلف ]:[خصم ]])+Table4[[#This Row],[اضافي ]]</f>
        <v>2100</v>
      </c>
      <c r="U519" s="58">
        <f>Table4[[#This Row],[ سعر اليومية ]]*Table4[[#This Row],[عدد الدورات ]]-Table4[[#This Row],[سعر يومية السائق]]*L519</f>
        <v>1</v>
      </c>
      <c r="V519" s="58">
        <f>U519-Table4[[#This Row],[W/H  3%]]</f>
        <v>0.97</v>
      </c>
      <c r="W519" s="66" t="str">
        <f>Table4[[#This Row],[اليوم]]&amp;Table4[[#This Row],[الشهر ]]&amp;Table4[[#This Row],[العام]]</f>
        <v>852026</v>
      </c>
      <c r="X519" s="66" t="s">
        <v>304</v>
      </c>
    </row>
    <row r="520" spans="1:24" x14ac:dyDescent="0.3">
      <c r="A520" s="177">
        <v>8</v>
      </c>
      <c r="B520" s="177">
        <v>5</v>
      </c>
      <c r="C520" s="177">
        <v>2026</v>
      </c>
      <c r="D520" s="41" t="str">
        <f t="shared" si="47"/>
        <v>احمد محمود إضافيإضافيلوجستيكاإضافيإضافي</v>
      </c>
      <c r="E520" s="203">
        <v>4017</v>
      </c>
      <c r="F520" s="41" t="str">
        <f>VLOOKUP(E520,mapping!C:J,2,FALSE)</f>
        <v>احمد محمود إضافي</v>
      </c>
      <c r="G520" s="41" t="str">
        <f>IFERROR(VLOOKUP(F520,mapping!$D$3:$J$200,2,FALSE),0)</f>
        <v>إضافي</v>
      </c>
      <c r="H520" s="41" t="str">
        <f>IFERROR(VLOOKUP(F520,mapping!$D$3:$J$200,3,FALSE),0)</f>
        <v>لوجستيكا</v>
      </c>
      <c r="I520" s="41" t="str">
        <f>IFERROR(VLOOKUP(F520,mapping!$D$3:$J$200,4,FALSE),0)</f>
        <v>إضافي</v>
      </c>
      <c r="J520" s="41" t="str">
        <f>IFERROR(VLOOKUP(F520,mapping!$D$3:$J$200,5,FALSE),0)</f>
        <v>إضافي</v>
      </c>
      <c r="K520" s="63">
        <f>IF(W520=mapping!$N$1,IFERROR(VLOOKUP(Table4[[#This Row],[Column1]],mapping!A:L,11,FALSE),0),IF(W520&gt;mapping!$N$1,IFERROR(VLOOKUP(Table4[[#This Row],[Column1]],mapping!A:L,11,FALSE),0),))</f>
        <v>1</v>
      </c>
      <c r="L520" s="139">
        <v>1</v>
      </c>
      <c r="M520" s="60">
        <f>IF(W520=mapping!$N$1,IFERROR(VLOOKUP(Table4[[#This Row],[Column1]],mapping!A:L,12,FALSE),0),IF(W520&gt;mapping!$N$1,IFERROR(VLOOKUP(Table4[[#This Row],[Column1]],mapping!A:L,12,FALSE),0),0))</f>
        <v>0</v>
      </c>
      <c r="N520" s="58">
        <f>Table4[[#This Row],[ سعر اليومية ]]*3%*Table4[[#This Row],[عدد الدورات ]]</f>
        <v>0.03</v>
      </c>
      <c r="O520" s="56">
        <f>Table4[[#This Row],[ سعر اليومية ]]*Table4[[#This Row],[عدد الدورات ]]-N520</f>
        <v>0.97</v>
      </c>
      <c r="P520" s="194"/>
      <c r="Q520" s="194"/>
      <c r="R520" s="197">
        <v>1800</v>
      </c>
      <c r="S520" s="58">
        <f>(Table4[[#This Row],[سعر يومية السائق]]*Table4[[#This Row],[عدد الدورات ]])-SUM(Table4[[#This Row],[سلف ]:[خصم ]])+Table4[[#This Row],[اضافي ]]</f>
        <v>1800</v>
      </c>
      <c r="U520" s="58">
        <f>Table4[[#This Row],[ سعر اليومية ]]*Table4[[#This Row],[عدد الدورات ]]-Table4[[#This Row],[سعر يومية السائق]]*L520</f>
        <v>1</v>
      </c>
      <c r="V520" s="58">
        <f>U520-Table4[[#This Row],[W/H  3%]]</f>
        <v>0.97</v>
      </c>
      <c r="W520" s="66" t="str">
        <f>Table4[[#This Row],[اليوم]]&amp;Table4[[#This Row],[الشهر ]]&amp;Table4[[#This Row],[العام]]</f>
        <v>852026</v>
      </c>
      <c r="X520" s="66" t="s">
        <v>304</v>
      </c>
    </row>
    <row r="521" spans="1:24" x14ac:dyDescent="0.3">
      <c r="A521" s="177">
        <v>8</v>
      </c>
      <c r="B521" s="177">
        <v>5</v>
      </c>
      <c r="C521" s="177">
        <v>2026</v>
      </c>
      <c r="D521" s="41" t="str">
        <f t="shared" ref="D521" si="48">F521&amp;G521&amp;H521&amp;I521&amp;J521</f>
        <v>حسام سعيد إضافيإضافيلوجستيكاإضافيإضافي</v>
      </c>
      <c r="E521" s="203">
        <v>4015</v>
      </c>
      <c r="F521" s="41" t="str">
        <f>VLOOKUP(E521,mapping!C:J,2,FALSE)</f>
        <v>حسام سعيد إضافي</v>
      </c>
      <c r="G521" s="41" t="str">
        <f>IFERROR(VLOOKUP(F521,mapping!$D$3:$J$200,2,FALSE),0)</f>
        <v>إضافي</v>
      </c>
      <c r="H521" s="41" t="str">
        <f>IFERROR(VLOOKUP(F521,mapping!$D$3:$J$200,3,FALSE),0)</f>
        <v>لوجستيكا</v>
      </c>
      <c r="I521" s="41" t="str">
        <f>IFERROR(VLOOKUP(F521,mapping!$D$3:$J$200,4,FALSE),0)</f>
        <v>إضافي</v>
      </c>
      <c r="J521" s="41" t="str">
        <f>IFERROR(VLOOKUP(F521,mapping!$D$3:$J$200,5,FALSE),0)</f>
        <v>إضافي</v>
      </c>
      <c r="K521" s="63">
        <f>IF(W521=mapping!$N$1,IFERROR(VLOOKUP(Table4[[#This Row],[Column1]],mapping!A:L,11,FALSE),0),IF(W521&gt;mapping!$N$1,IFERROR(VLOOKUP(Table4[[#This Row],[Column1]],mapping!A:L,11,FALSE),0),))</f>
        <v>1</v>
      </c>
      <c r="L521" s="139">
        <v>1</v>
      </c>
      <c r="M521" s="60">
        <f>IF(W521=mapping!$N$1,IFERROR(VLOOKUP(Table4[[#This Row],[Column1]],mapping!A:L,12,FALSE),0),IF(W521&gt;mapping!$N$1,IFERROR(VLOOKUP(Table4[[#This Row],[Column1]],mapping!A:L,12,FALSE),0),0))</f>
        <v>0</v>
      </c>
      <c r="N521" s="58">
        <f>Table4[[#This Row],[ سعر اليومية ]]*3%*Table4[[#This Row],[عدد الدورات ]]</f>
        <v>0.03</v>
      </c>
      <c r="O521" s="56">
        <f>Table4[[#This Row],[ سعر اليومية ]]*Table4[[#This Row],[عدد الدورات ]]-N521</f>
        <v>0.97</v>
      </c>
      <c r="P521" s="194"/>
      <c r="Q521" s="194"/>
      <c r="R521" s="197">
        <v>3500</v>
      </c>
      <c r="S521" s="58">
        <f>(Table4[[#This Row],[سعر يومية السائق]]*Table4[[#This Row],[عدد الدورات ]])-SUM(Table4[[#This Row],[سلف ]:[خصم ]])+Table4[[#This Row],[اضافي ]]</f>
        <v>3500</v>
      </c>
      <c r="U521" s="58">
        <f>Table4[[#This Row],[ سعر اليومية ]]*Table4[[#This Row],[عدد الدورات ]]-Table4[[#This Row],[سعر يومية السائق]]*L521</f>
        <v>1</v>
      </c>
      <c r="V521" s="58">
        <f>U521-Table4[[#This Row],[W/H  3%]]</f>
        <v>0.97</v>
      </c>
      <c r="W521" s="66" t="str">
        <f>Table4[[#This Row],[اليوم]]&amp;Table4[[#This Row],[الشهر ]]&amp;Table4[[#This Row],[العام]]</f>
        <v>852026</v>
      </c>
      <c r="X521" s="66" t="s">
        <v>304</v>
      </c>
    </row>
    <row r="522" spans="1:24" s="123" customFormat="1" x14ac:dyDescent="0.3">
      <c r="D522" s="123" t="e">
        <f t="shared" si="44"/>
        <v>#N/A</v>
      </c>
      <c r="E522" s="201"/>
      <c r="F522" s="123" t="e">
        <f>VLOOKUP(E522,mapping!C:J,2,FALSE)</f>
        <v>#N/A</v>
      </c>
      <c r="G522" s="123">
        <f>IFERROR(VLOOKUP(F522,mapping!$D$3:$J$200,2,FALSE),0)</f>
        <v>0</v>
      </c>
      <c r="H522" s="123">
        <f>IFERROR(VLOOKUP(F522,mapping!$D$3:$J$200,3,FALSE),0)</f>
        <v>0</v>
      </c>
      <c r="I522" s="123">
        <f>IFERROR(VLOOKUP(F522,mapping!$D$3:$J$200,4,FALSE),0)</f>
        <v>0</v>
      </c>
      <c r="J522" s="123">
        <f>IFERROR(VLOOKUP(F522,mapping!$D$3:$J$200,5,FALSE),0)</f>
        <v>0</v>
      </c>
      <c r="K522" s="124">
        <f>IF(W522=mapping!$N$1,IFERROR(VLOOKUP(Table4[[#This Row],[Column1]],mapping!A:L,11,FALSE),0),IF(W522&gt;mapping!$N$1,IFERROR(VLOOKUP(Table4[[#This Row],[Column1]],mapping!A:L,11,FALSE),0),))</f>
        <v>0</v>
      </c>
      <c r="L522" s="140"/>
      <c r="M522" s="124">
        <f>IF(W522=mapping!$N$1,IFERROR(VLOOKUP(Table4[[#This Row],[Column1]],mapping!A:L,12,FALSE),0),IF(W522&gt;mapping!$N$1,IFERROR(VLOOKUP(Table4[[#This Row],[Column1]],mapping!A:L,12,FALSE),0),0))</f>
        <v>0</v>
      </c>
      <c r="N522" s="125">
        <f>Table4[[#This Row],[ سعر اليومية ]]*3%*Table4[[#This Row],[عدد الدورات ]]</f>
        <v>0</v>
      </c>
      <c r="O522" s="126">
        <f>Table4[[#This Row],[ سعر اليومية ]]*Table4[[#This Row],[عدد الدورات ]]-N522</f>
        <v>0</v>
      </c>
      <c r="P522" s="195"/>
      <c r="Q522" s="195"/>
      <c r="R522" s="195"/>
      <c r="S522" s="125">
        <f>(Table4[[#This Row],[سعر يومية السائق]]*Table4[[#This Row],[عدد الدورات ]])-SUM(Table4[[#This Row],[سلف ]:[خصم ]])+Table4[[#This Row],[اضافي ]]</f>
        <v>0</v>
      </c>
      <c r="U522" s="125">
        <f>Table4[[#This Row],[ سعر اليومية ]]*Table4[[#This Row],[عدد الدورات ]]-Table4[[#This Row],[سعر يومية السائق]]*L522</f>
        <v>0</v>
      </c>
      <c r="V522" s="125">
        <f>U522-Table4[[#This Row],[W/H  3%]]</f>
        <v>0</v>
      </c>
      <c r="W522" s="127" t="str">
        <f>Table4[[#This Row],[اليوم]]&amp;Table4[[#This Row],[الشهر ]]&amp;Table4[[#This Row],[العام]]</f>
        <v/>
      </c>
      <c r="X522" s="127" t="s">
        <v>304</v>
      </c>
    </row>
    <row r="523" spans="1:24" x14ac:dyDescent="0.3">
      <c r="A523" s="62">
        <v>9</v>
      </c>
      <c r="B523" s="62">
        <v>5</v>
      </c>
      <c r="C523" s="62">
        <v>2026</v>
      </c>
      <c r="D523" s="41" t="str">
        <f t="shared" si="44"/>
        <v>مصطفي قليوبقليوب FIRST STARTم.نصر ميكروباص صيني</v>
      </c>
      <c r="E523" s="4">
        <v>1000</v>
      </c>
      <c r="F523" s="41" t="str">
        <f>VLOOKUP(E523,mapping!C:J,2,FALSE)</f>
        <v>مصطفي قليوب</v>
      </c>
      <c r="G523" s="41" t="str">
        <f>IFERROR(VLOOKUP(F523,mapping!$D$3:$J$200,2,FALSE),0)</f>
        <v xml:space="preserve">قليوب </v>
      </c>
      <c r="H523" s="41" t="str">
        <f>IFERROR(VLOOKUP(F523,mapping!$D$3:$J$200,3,FALSE),0)</f>
        <v>FIRST START</v>
      </c>
      <c r="I523" s="41" t="str">
        <f>IFERROR(VLOOKUP(F523,mapping!$D$3:$J$200,4,FALSE),0)</f>
        <v xml:space="preserve">م.نصر </v>
      </c>
      <c r="J523" s="41" t="str">
        <f>IFERROR(VLOOKUP(F523,mapping!$D$3:$J$200,5,FALSE),0)</f>
        <v>ميكروباص صيني</v>
      </c>
      <c r="K523" s="63">
        <f>IF(W523=mapping!$N$1,IFERROR(VLOOKUP(Table4[[#This Row],[Column1]],mapping!A:L,11,FALSE),0),IF(W523&gt;mapping!$N$1,IFERROR(VLOOKUP(Table4[[#This Row],[Column1]],mapping!A:L,11,FALSE),0),))</f>
        <v>1250</v>
      </c>
      <c r="L523" s="139">
        <v>1</v>
      </c>
      <c r="M523" s="60">
        <f>IF(W523=mapping!$N$1,IFERROR(VLOOKUP(Table4[[#This Row],[Column1]],mapping!A:L,12,FALSE),0),IF(W523&gt;mapping!$N$1,IFERROR(VLOOKUP(Table4[[#This Row],[Column1]],mapping!A:L,12,FALSE),0),0))</f>
        <v>1200</v>
      </c>
      <c r="N523" s="58">
        <f>Table4[[#This Row],[ سعر اليومية ]]*3%*Table4[[#This Row],[عدد الدورات ]]</f>
        <v>37.5</v>
      </c>
      <c r="O523" s="56">
        <f>Table4[[#This Row],[ سعر اليومية ]]*Table4[[#This Row],[عدد الدورات ]]-N523</f>
        <v>1212.5</v>
      </c>
      <c r="P523" s="194"/>
      <c r="Q523" s="194"/>
      <c r="R523" s="194"/>
      <c r="S523" s="58">
        <f>(Table4[[#This Row],[سعر يومية السائق]]*Table4[[#This Row],[عدد الدورات ]])-SUM(Table4[[#This Row],[سلف ]:[خصم ]])+Table4[[#This Row],[اضافي ]]</f>
        <v>1200</v>
      </c>
      <c r="U523" s="58">
        <f>Table4[[#This Row],[ سعر اليومية ]]*Table4[[#This Row],[عدد الدورات ]]-Table4[[#This Row],[سعر يومية السائق]]*L523</f>
        <v>50</v>
      </c>
      <c r="V523" s="58">
        <f>U523-Table4[[#This Row],[W/H  3%]]</f>
        <v>12.5</v>
      </c>
      <c r="W523" s="66" t="str">
        <f>Table4[[#This Row],[اليوم]]&amp;Table4[[#This Row],[الشهر ]]&amp;Table4[[#This Row],[العام]]</f>
        <v>952026</v>
      </c>
      <c r="X523" s="66" t="s">
        <v>304</v>
      </c>
    </row>
    <row r="524" spans="1:24" x14ac:dyDescent="0.3">
      <c r="A524" s="62">
        <v>9</v>
      </c>
      <c r="B524" s="62">
        <v>5</v>
      </c>
      <c r="C524" s="62">
        <v>2026</v>
      </c>
      <c r="D524" s="41" t="str">
        <f t="shared" si="44"/>
        <v>عمرو برعي الجراجFLITCH AND GRAINالتجمع ميكروباص صيني</v>
      </c>
      <c r="E524" s="4">
        <v>2000</v>
      </c>
      <c r="F524" s="41" t="str">
        <f>VLOOKUP(E524,mapping!C:J,2,FALSE)</f>
        <v xml:space="preserve">عمرو برعي </v>
      </c>
      <c r="G524" s="41" t="str">
        <f>IFERROR(VLOOKUP(F524,mapping!$D$3:$J$200,2,FALSE),0)</f>
        <v>الجراج</v>
      </c>
      <c r="H524" s="41" t="str">
        <f>IFERROR(VLOOKUP(F524,mapping!$D$3:$J$200,3,FALSE),0)</f>
        <v>FLITCH AND GRAIN</v>
      </c>
      <c r="I524" s="41" t="str">
        <f>IFERROR(VLOOKUP(F524,mapping!$D$3:$J$200,4,FALSE),0)</f>
        <v xml:space="preserve">التجمع </v>
      </c>
      <c r="J524" s="41" t="str">
        <f>IFERROR(VLOOKUP(F524,mapping!$D$3:$J$200,5,FALSE),0)</f>
        <v>ميكروباص صيني</v>
      </c>
      <c r="K524" s="63">
        <f>IF(W524=mapping!$N$1,IFERROR(VLOOKUP(Table4[[#This Row],[Column1]],mapping!A:L,11,FALSE),0),IF(W524&gt;mapping!$N$1,IFERROR(VLOOKUP(Table4[[#This Row],[Column1]],mapping!A:L,11,FALSE),0),))</f>
        <v>1300</v>
      </c>
      <c r="L524" s="139">
        <v>1</v>
      </c>
      <c r="M524" s="60">
        <f>IF(W524=mapping!$N$1,IFERROR(VLOOKUP(Table4[[#This Row],[Column1]],mapping!A:L,12,FALSE),0),IF(W524&gt;mapping!$N$1,IFERROR(VLOOKUP(Table4[[#This Row],[Column1]],mapping!A:L,12,FALSE),0),0))</f>
        <v>1050</v>
      </c>
      <c r="N524" s="58">
        <f>Table4[[#This Row],[ سعر اليومية ]]*3%*Table4[[#This Row],[عدد الدورات ]]</f>
        <v>39</v>
      </c>
      <c r="O524" s="56">
        <f>Table4[[#This Row],[ سعر اليومية ]]*Table4[[#This Row],[عدد الدورات ]]-N524</f>
        <v>1261</v>
      </c>
      <c r="P524" s="194"/>
      <c r="Q524" s="194"/>
      <c r="R524" s="194"/>
      <c r="S524" s="58">
        <f>(Table4[[#This Row],[سعر يومية السائق]]*Table4[[#This Row],[عدد الدورات ]])-SUM(Table4[[#This Row],[سلف ]:[خصم ]])+Table4[[#This Row],[اضافي ]]</f>
        <v>1050</v>
      </c>
      <c r="U524" s="58">
        <f>Table4[[#This Row],[ سعر اليومية ]]*Table4[[#This Row],[عدد الدورات ]]-Table4[[#This Row],[سعر يومية السائق]]*L524</f>
        <v>250</v>
      </c>
      <c r="V524" s="58">
        <f>U524-Table4[[#This Row],[W/H  3%]]</f>
        <v>211</v>
      </c>
      <c r="W524" s="66" t="str">
        <f>Table4[[#This Row],[اليوم]]&amp;Table4[[#This Row],[الشهر ]]&amp;Table4[[#This Row],[العام]]</f>
        <v>952026</v>
      </c>
      <c r="X524" s="66" t="s">
        <v>304</v>
      </c>
    </row>
    <row r="525" spans="1:24" x14ac:dyDescent="0.3">
      <c r="A525" s="62">
        <v>9</v>
      </c>
      <c r="B525" s="62">
        <v>5</v>
      </c>
      <c r="C525" s="62">
        <v>2026</v>
      </c>
      <c r="D525" s="41" t="str">
        <f t="shared" si="44"/>
        <v>مصطفي الف مسكنالف مسكن 3 ورديةنجمة هليوبوليسالتجمع اتوبيس 28</v>
      </c>
      <c r="E525" s="4">
        <v>3000</v>
      </c>
      <c r="F525" s="41" t="str">
        <f>VLOOKUP(E525,mapping!C:J,2,FALSE)</f>
        <v>مصطفي الف مسكن</v>
      </c>
      <c r="G525" s="41" t="str">
        <f>IFERROR(VLOOKUP(F525,mapping!$D$3:$J$200,2,FALSE),0)</f>
        <v>الف مسكن 3 وردية</v>
      </c>
      <c r="H525" s="41" t="str">
        <f>IFERROR(VLOOKUP(F525,mapping!$D$3:$J$200,3,FALSE),0)</f>
        <v>نجمة هليوبوليس</v>
      </c>
      <c r="I525" s="41" t="str">
        <f>IFERROR(VLOOKUP(F525,mapping!$D$3:$J$200,4,FALSE),0)</f>
        <v xml:space="preserve">التجمع </v>
      </c>
      <c r="J525" s="41" t="str">
        <f>IFERROR(VLOOKUP(F525,mapping!$D$3:$J$200,5,FALSE),0)</f>
        <v>اتوبيس 28</v>
      </c>
      <c r="K525" s="63">
        <f>IF(W525=mapping!$N$1,IFERROR(VLOOKUP(Table4[[#This Row],[Column1]],mapping!A:L,11,FALSE),0),IF(W525&gt;mapping!$N$1,IFERROR(VLOOKUP(Table4[[#This Row],[Column1]],mapping!A:L,11,FALSE),0),))</f>
        <v>4297</v>
      </c>
      <c r="L525" s="139">
        <v>1</v>
      </c>
      <c r="M525" s="60">
        <f>IF(W525=mapping!$N$1,IFERROR(VLOOKUP(Table4[[#This Row],[Column1]],mapping!A:L,12,FALSE),0),IF(W525&gt;mapping!$N$1,IFERROR(VLOOKUP(Table4[[#This Row],[Column1]],mapping!A:L,12,FALSE),0),0))</f>
        <v>3800</v>
      </c>
      <c r="N525" s="58">
        <f>Table4[[#This Row],[ سعر اليومية ]]*3%*Table4[[#This Row],[عدد الدورات ]]</f>
        <v>128.91</v>
      </c>
      <c r="O525" s="56">
        <f>Table4[[#This Row],[ سعر اليومية ]]*Table4[[#This Row],[عدد الدورات ]]-N525</f>
        <v>4168.09</v>
      </c>
      <c r="P525" s="194"/>
      <c r="Q525" s="194"/>
      <c r="R525" s="194"/>
      <c r="S525" s="58">
        <f>(Table4[[#This Row],[سعر يومية السائق]]*Table4[[#This Row],[عدد الدورات ]])-SUM(Table4[[#This Row],[سلف ]:[خصم ]])+Table4[[#This Row],[اضافي ]]</f>
        <v>3800</v>
      </c>
      <c r="U525" s="58">
        <f>Table4[[#This Row],[ سعر اليومية ]]*Table4[[#This Row],[عدد الدورات ]]-Table4[[#This Row],[سعر يومية السائق]]*L525</f>
        <v>497</v>
      </c>
      <c r="V525" s="58">
        <f>U525-Table4[[#This Row],[W/H  3%]]</f>
        <v>368.09000000000003</v>
      </c>
      <c r="W525" s="66" t="str">
        <f>Table4[[#This Row],[اليوم]]&amp;Table4[[#This Row],[الشهر ]]&amp;Table4[[#This Row],[العام]]</f>
        <v>952026</v>
      </c>
      <c r="X525" s="66" t="s">
        <v>304</v>
      </c>
    </row>
    <row r="526" spans="1:24" x14ac:dyDescent="0.3">
      <c r="A526" s="62">
        <v>9</v>
      </c>
      <c r="B526" s="62">
        <v>5</v>
      </c>
      <c r="C526" s="62">
        <v>2026</v>
      </c>
      <c r="D526" s="41" t="str">
        <f t="shared" si="44"/>
        <v>ممدوح كيلاني1قليوب 3 وردية نجمة هليوبوليسالتجمع اتوبيس 28</v>
      </c>
      <c r="E526" s="4">
        <v>3002</v>
      </c>
      <c r="F526" s="41" t="str">
        <f>VLOOKUP(E526,mapping!C:J,2,FALSE)</f>
        <v>ممدوح كيلاني1</v>
      </c>
      <c r="G526" s="41" t="str">
        <f>IFERROR(VLOOKUP(F526,mapping!$D$3:$J$200,2,FALSE),0)</f>
        <v xml:space="preserve">قليوب 3 وردية </v>
      </c>
      <c r="H526" s="41" t="str">
        <f>IFERROR(VLOOKUP(F526,mapping!$D$3:$J$200,3,FALSE),0)</f>
        <v>نجمة هليوبوليس</v>
      </c>
      <c r="I526" s="41" t="str">
        <f>IFERROR(VLOOKUP(F526,mapping!$D$3:$J$200,4,FALSE),0)</f>
        <v xml:space="preserve">التجمع </v>
      </c>
      <c r="J526" s="41" t="str">
        <f>IFERROR(VLOOKUP(F526,mapping!$D$3:$J$200,5,FALSE),0)</f>
        <v>اتوبيس 28</v>
      </c>
      <c r="K526" s="63">
        <f>IF(W526=mapping!$N$1,IFERROR(VLOOKUP(Table4[[#This Row],[Column1]],mapping!A:L,11,FALSE),0),IF(W526&gt;mapping!$N$1,IFERROR(VLOOKUP(Table4[[#This Row],[Column1]],mapping!A:L,11,FALSE),0),))</f>
        <v>4297</v>
      </c>
      <c r="L526" s="139">
        <v>1</v>
      </c>
      <c r="M526" s="60">
        <f>IF(W526=mapping!$N$1,IFERROR(VLOOKUP(Table4[[#This Row],[Column1]],mapping!A:L,12,FALSE),0),IF(W526&gt;mapping!$N$1,IFERROR(VLOOKUP(Table4[[#This Row],[Column1]],mapping!A:L,12,FALSE),0),0))</f>
        <v>3900</v>
      </c>
      <c r="N526" s="58">
        <f>Table4[[#This Row],[ سعر اليومية ]]*3%*Table4[[#This Row],[عدد الدورات ]]</f>
        <v>128.91</v>
      </c>
      <c r="O526" s="56">
        <f>Table4[[#This Row],[ سعر اليومية ]]*Table4[[#This Row],[عدد الدورات ]]-N526</f>
        <v>4168.09</v>
      </c>
      <c r="P526" s="194"/>
      <c r="Q526" s="194"/>
      <c r="R526" s="194"/>
      <c r="S526" s="58">
        <f>(Table4[[#This Row],[سعر يومية السائق]]*Table4[[#This Row],[عدد الدورات ]])-SUM(Table4[[#This Row],[سلف ]:[خصم ]])+Table4[[#This Row],[اضافي ]]</f>
        <v>3900</v>
      </c>
      <c r="U526" s="58">
        <f>Table4[[#This Row],[ سعر اليومية ]]*Table4[[#This Row],[عدد الدورات ]]-Table4[[#This Row],[سعر يومية السائق]]*L526</f>
        <v>397</v>
      </c>
      <c r="V526" s="58">
        <f>U526-Table4[[#This Row],[W/H  3%]]</f>
        <v>268.09000000000003</v>
      </c>
      <c r="W526" s="66" t="str">
        <f>Table4[[#This Row],[اليوم]]&amp;Table4[[#This Row],[الشهر ]]&amp;Table4[[#This Row],[العام]]</f>
        <v>952026</v>
      </c>
      <c r="X526" s="66" t="s">
        <v>304</v>
      </c>
    </row>
    <row r="527" spans="1:24" x14ac:dyDescent="0.3">
      <c r="A527" s="62">
        <v>9</v>
      </c>
      <c r="B527" s="62">
        <v>5</v>
      </c>
      <c r="C527" s="62">
        <v>2026</v>
      </c>
      <c r="D527" s="41" t="str">
        <f t="shared" si="44"/>
        <v>ممدوح كيلاني3المنيب 3وردية نجمة هليوبوليسالتجمع ميكروباص</v>
      </c>
      <c r="E527" s="4">
        <v>3004</v>
      </c>
      <c r="F527" s="41" t="str">
        <f>VLOOKUP(E527,mapping!C:J,2,FALSE)</f>
        <v>ممدوح كيلاني3</v>
      </c>
      <c r="G527" s="41" t="str">
        <f>IFERROR(VLOOKUP(F527,mapping!$D$3:$J$200,2,FALSE),0)</f>
        <v xml:space="preserve">المنيب 3وردية </v>
      </c>
      <c r="H527" s="41" t="str">
        <f>IFERROR(VLOOKUP(F527,mapping!$D$3:$J$200,3,FALSE),0)</f>
        <v>نجمة هليوبوليس</v>
      </c>
      <c r="I527" s="41" t="str">
        <f>IFERROR(VLOOKUP(F527,mapping!$D$3:$J$200,4,FALSE),0)</f>
        <v xml:space="preserve">التجمع </v>
      </c>
      <c r="J527" s="41" t="str">
        <f>IFERROR(VLOOKUP(F527,mapping!$D$3:$J$200,5,FALSE),0)</f>
        <v>ميكروباص</v>
      </c>
      <c r="K527" s="63">
        <f>IF(W527=mapping!$N$1,IFERROR(VLOOKUP(Table4[[#This Row],[Column1]],mapping!A:L,11,FALSE),0),IF(W527&gt;mapping!$N$1,IFERROR(VLOOKUP(Table4[[#This Row],[Column1]],mapping!A:L,11,FALSE),0),))</f>
        <v>3600</v>
      </c>
      <c r="L527" s="139">
        <v>1</v>
      </c>
      <c r="M527" s="60">
        <f>IF(W527=mapping!$N$1,IFERROR(VLOOKUP(Table4[[#This Row],[Column1]],mapping!A:L,12,FALSE),0),IF(W527&gt;mapping!$N$1,IFERROR(VLOOKUP(Table4[[#This Row],[Column1]],mapping!A:L,12,FALSE),0),0))</f>
        <v>2700</v>
      </c>
      <c r="N527" s="58">
        <f>Table4[[#This Row],[ سعر اليومية ]]*3%*Table4[[#This Row],[عدد الدورات ]]</f>
        <v>108</v>
      </c>
      <c r="O527" s="56">
        <f>Table4[[#This Row],[ سعر اليومية ]]*Table4[[#This Row],[عدد الدورات ]]-N527</f>
        <v>3492</v>
      </c>
      <c r="P527" s="194"/>
      <c r="Q527" s="194"/>
      <c r="R527" s="194"/>
      <c r="S527" s="58">
        <f>(Table4[[#This Row],[سعر يومية السائق]]*Table4[[#This Row],[عدد الدورات ]])-SUM(Table4[[#This Row],[سلف ]:[خصم ]])+Table4[[#This Row],[اضافي ]]</f>
        <v>2700</v>
      </c>
      <c r="U527" s="58">
        <f>Table4[[#This Row],[ سعر اليومية ]]*Table4[[#This Row],[عدد الدورات ]]-Table4[[#This Row],[سعر يومية السائق]]*L527</f>
        <v>900</v>
      </c>
      <c r="V527" s="58">
        <f>U527-Table4[[#This Row],[W/H  3%]]</f>
        <v>792</v>
      </c>
      <c r="W527" s="66" t="str">
        <f>Table4[[#This Row],[اليوم]]&amp;Table4[[#This Row],[الشهر ]]&amp;Table4[[#This Row],[العام]]</f>
        <v>952026</v>
      </c>
      <c r="X527" s="66" t="s">
        <v>304</v>
      </c>
    </row>
    <row r="528" spans="1:24" x14ac:dyDescent="0.3">
      <c r="A528" s="62">
        <v>9</v>
      </c>
      <c r="B528" s="62">
        <v>5</v>
      </c>
      <c r="C528" s="62">
        <v>2026</v>
      </c>
      <c r="D528" s="41" t="str">
        <f t="shared" ref="D528" si="49">F528&amp;G528&amp;H528&amp;I528&amp;J528</f>
        <v>بكرقليوب 1 ورديةنجمة هليوبوليسالتجمع ميكروباص</v>
      </c>
      <c r="E528" s="4">
        <v>3005</v>
      </c>
      <c r="F528" s="41" t="str">
        <f>VLOOKUP(E528,mapping!C:J,2,FALSE)</f>
        <v>بكر</v>
      </c>
      <c r="G528" s="41" t="str">
        <f>IFERROR(VLOOKUP(F528,mapping!$D$3:$J$200,2,FALSE),0)</f>
        <v>قليوب 1 وردية</v>
      </c>
      <c r="H528" s="41" t="str">
        <f>IFERROR(VLOOKUP(F528,mapping!$D$3:$J$200,3,FALSE),0)</f>
        <v>نجمة هليوبوليس</v>
      </c>
      <c r="I528" s="41" t="str">
        <f>IFERROR(VLOOKUP(F528,mapping!$D$3:$J$200,4,FALSE),0)</f>
        <v xml:space="preserve">التجمع </v>
      </c>
      <c r="J528" s="41" t="str">
        <f>IFERROR(VLOOKUP(F528,mapping!$D$3:$J$200,5,FALSE),0)</f>
        <v>ميكروباص</v>
      </c>
      <c r="K528" s="63">
        <f>IF(W528=mapping!$N$1,IFERROR(VLOOKUP(Table4[[#This Row],[Column1]],mapping!A:L,11,FALSE),0),IF(W528&gt;mapping!$N$1,IFERROR(VLOOKUP(Table4[[#This Row],[Column1]],mapping!A:L,11,FALSE),0),))</f>
        <v>1400</v>
      </c>
      <c r="L528" s="139">
        <v>1</v>
      </c>
      <c r="M528" s="60">
        <f>IF(W528=mapping!$N$1,IFERROR(VLOOKUP(Table4[[#This Row],[Column1]],mapping!A:L,12,FALSE),0),IF(W528&gt;mapping!$N$1,IFERROR(VLOOKUP(Table4[[#This Row],[Column1]],mapping!A:L,12,FALSE),0),0))</f>
        <v>1200</v>
      </c>
      <c r="N528" s="58">
        <f>Table4[[#This Row],[ سعر اليومية ]]*3%*Table4[[#This Row],[عدد الدورات ]]</f>
        <v>42</v>
      </c>
      <c r="O528" s="56">
        <f>Table4[[#This Row],[ سعر اليومية ]]*Table4[[#This Row],[عدد الدورات ]]-N528</f>
        <v>1358</v>
      </c>
      <c r="P528" s="194"/>
      <c r="Q528" s="194"/>
      <c r="R528" s="194"/>
      <c r="S528" s="58">
        <f>(Table4[[#This Row],[سعر يومية السائق]]*Table4[[#This Row],[عدد الدورات ]])-SUM(Table4[[#This Row],[سلف ]:[خصم ]])+Table4[[#This Row],[اضافي ]]</f>
        <v>1200</v>
      </c>
      <c r="U528" s="58">
        <f>Table4[[#This Row],[ سعر اليومية ]]*Table4[[#This Row],[عدد الدورات ]]-Table4[[#This Row],[سعر يومية السائق]]*L528</f>
        <v>200</v>
      </c>
      <c r="V528" s="58">
        <f>U528-Table4[[#This Row],[W/H  3%]]</f>
        <v>158</v>
      </c>
      <c r="W528" s="66" t="str">
        <f>Table4[[#This Row],[اليوم]]&amp;Table4[[#This Row],[الشهر ]]&amp;Table4[[#This Row],[العام]]</f>
        <v>952026</v>
      </c>
      <c r="X528" s="66" t="s">
        <v>304</v>
      </c>
    </row>
    <row r="529" spans="1:24" x14ac:dyDescent="0.3">
      <c r="A529" s="62">
        <v>9</v>
      </c>
      <c r="B529" s="62">
        <v>5</v>
      </c>
      <c r="C529" s="62">
        <v>2026</v>
      </c>
      <c r="D529" s="41" t="str">
        <f t="shared" si="44"/>
        <v xml:space="preserve">رجب سلامة 1المرج لوجستيكااكتوبر هاي اس </v>
      </c>
      <c r="E529" s="4">
        <v>4000</v>
      </c>
      <c r="F529" s="41" t="str">
        <f>VLOOKUP(E529,mapping!C:J,2,FALSE)</f>
        <v>رجب سلامة 1</v>
      </c>
      <c r="G529" s="41" t="str">
        <f>IFERROR(VLOOKUP(F529,mapping!$D$3:$J$200,2,FALSE),0)</f>
        <v xml:space="preserve">المرج </v>
      </c>
      <c r="H529" s="41" t="str">
        <f>IFERROR(VLOOKUP(F529,mapping!$D$3:$J$200,3,FALSE),0)</f>
        <v>لوجستيكا</v>
      </c>
      <c r="I529" s="41" t="str">
        <f>IFERROR(VLOOKUP(F529,mapping!$D$3:$J$200,4,FALSE),0)</f>
        <v xml:space="preserve">اكتوبر </v>
      </c>
      <c r="J529" s="41" t="str">
        <f>IFERROR(VLOOKUP(F529,mapping!$D$3:$J$200,5,FALSE),0)</f>
        <v xml:space="preserve">هاي اس </v>
      </c>
      <c r="K529" s="63">
        <f>IF(W529=mapping!$N$1,IFERROR(VLOOKUP(Table4[[#This Row],[Column1]],mapping!A:L,11,FALSE),0),IF(W529&gt;mapping!$N$1,IFERROR(VLOOKUP(Table4[[#This Row],[Column1]],mapping!A:L,11,FALSE),0),))</f>
        <v>2195</v>
      </c>
      <c r="L529" s="139">
        <v>1</v>
      </c>
      <c r="M529" s="60">
        <f>IF(W529=mapping!$N$1,IFERROR(VLOOKUP(Table4[[#This Row],[Column1]],mapping!A:L,12,FALSE),0),IF(W529&gt;mapping!$N$1,IFERROR(VLOOKUP(Table4[[#This Row],[Column1]],mapping!A:L,12,FALSE),0),0))</f>
        <v>2000</v>
      </c>
      <c r="N529" s="58">
        <f>Table4[[#This Row],[ سعر اليومية ]]*3%*Table4[[#This Row],[عدد الدورات ]]</f>
        <v>65.849999999999994</v>
      </c>
      <c r="O529" s="56">
        <f>Table4[[#This Row],[ سعر اليومية ]]*Table4[[#This Row],[عدد الدورات ]]-N529</f>
        <v>2129.15</v>
      </c>
      <c r="P529" s="194"/>
      <c r="Q529" s="194"/>
      <c r="R529" s="194"/>
      <c r="S529" s="58">
        <f>(Table4[[#This Row],[سعر يومية السائق]]*Table4[[#This Row],[عدد الدورات ]])-SUM(Table4[[#This Row],[سلف ]:[خصم ]])+Table4[[#This Row],[اضافي ]]</f>
        <v>2000</v>
      </c>
      <c r="U529" s="58">
        <f>Table4[[#This Row],[ سعر اليومية ]]*Table4[[#This Row],[عدد الدورات ]]-Table4[[#This Row],[سعر يومية السائق]]*L529</f>
        <v>195</v>
      </c>
      <c r="V529" s="58">
        <f>U529-Table4[[#This Row],[W/H  3%]]</f>
        <v>129.15</v>
      </c>
      <c r="W529" s="66" t="str">
        <f>Table4[[#This Row],[اليوم]]&amp;Table4[[#This Row],[الشهر ]]&amp;Table4[[#This Row],[العام]]</f>
        <v>952026</v>
      </c>
      <c r="X529" s="66" t="s">
        <v>304</v>
      </c>
    </row>
    <row r="530" spans="1:24" x14ac:dyDescent="0.3">
      <c r="A530" s="62">
        <v>9</v>
      </c>
      <c r="B530" s="62">
        <v>5</v>
      </c>
      <c r="C530" s="62">
        <v>2026</v>
      </c>
      <c r="D530" s="41" t="str">
        <f t="shared" si="44"/>
        <v xml:space="preserve">رجب سلامة 2 نكلا حضورلوجستيكااكتوبر هاي اس </v>
      </c>
      <c r="E530" s="4">
        <v>4004</v>
      </c>
      <c r="F530" s="41" t="str">
        <f>VLOOKUP(E530,mapping!C:J,2,FALSE)</f>
        <v xml:space="preserve">رجب سلامة 2 </v>
      </c>
      <c r="G530" s="41" t="str">
        <f>IFERROR(VLOOKUP(F530,mapping!$D$3:$J$200,2,FALSE),0)</f>
        <v>نكلا حضور</v>
      </c>
      <c r="H530" s="41" t="str">
        <f>IFERROR(VLOOKUP(F530,mapping!$D$3:$J$200,3,FALSE),0)</f>
        <v>لوجستيكا</v>
      </c>
      <c r="I530" s="41" t="str">
        <f>IFERROR(VLOOKUP(F530,mapping!$D$3:$J$200,4,FALSE),0)</f>
        <v xml:space="preserve">اكتوبر </v>
      </c>
      <c r="J530" s="41" t="str">
        <f>IFERROR(VLOOKUP(F530,mapping!$D$3:$J$200,5,FALSE),0)</f>
        <v xml:space="preserve">هاي اس </v>
      </c>
      <c r="K530" s="63">
        <f>IF(W530=mapping!$N$1,IFERROR(VLOOKUP(Table4[[#This Row],[Column1]],mapping!A:L,11,FALSE),0),IF(W530&gt;mapping!$N$1,IFERROR(VLOOKUP(Table4[[#This Row],[Column1]],mapping!A:L,11,FALSE),0),))</f>
        <v>1024</v>
      </c>
      <c r="L530" s="139">
        <v>1</v>
      </c>
      <c r="M530" s="60">
        <f>IF(W530=mapping!$N$1,IFERROR(VLOOKUP(Table4[[#This Row],[Column1]],mapping!A:L,12,FALSE),0),IF(W530&gt;mapping!$N$1,IFERROR(VLOOKUP(Table4[[#This Row],[Column1]],mapping!A:L,12,FALSE),0),0))</f>
        <v>1000</v>
      </c>
      <c r="N530" s="58">
        <f>Table4[[#This Row],[ سعر اليومية ]]*3%*Table4[[#This Row],[عدد الدورات ]]</f>
        <v>30.72</v>
      </c>
      <c r="O530" s="56">
        <f>Table4[[#This Row],[ سعر اليومية ]]*Table4[[#This Row],[عدد الدورات ]]-N530</f>
        <v>993.28</v>
      </c>
      <c r="P530" s="194"/>
      <c r="Q530" s="194"/>
      <c r="R530" s="194"/>
      <c r="S530" s="58">
        <f>(Table4[[#This Row],[سعر يومية السائق]]*Table4[[#This Row],[عدد الدورات ]])-SUM(Table4[[#This Row],[سلف ]:[خصم ]])+Table4[[#This Row],[اضافي ]]</f>
        <v>1000</v>
      </c>
      <c r="U530" s="58">
        <f>Table4[[#This Row],[ سعر اليومية ]]*Table4[[#This Row],[عدد الدورات ]]-Table4[[#This Row],[سعر يومية السائق]]*L530</f>
        <v>24</v>
      </c>
      <c r="V530" s="58">
        <f>U530-Table4[[#This Row],[W/H  3%]]</f>
        <v>-6.7199999999999989</v>
      </c>
      <c r="W530" s="66" t="str">
        <f>Table4[[#This Row],[اليوم]]&amp;Table4[[#This Row],[الشهر ]]&amp;Table4[[#This Row],[العام]]</f>
        <v>952026</v>
      </c>
      <c r="X530" s="66" t="s">
        <v>304</v>
      </c>
    </row>
    <row r="531" spans="1:24" x14ac:dyDescent="0.3">
      <c r="A531" s="62">
        <v>9</v>
      </c>
      <c r="B531" s="62">
        <v>5</v>
      </c>
      <c r="C531" s="62">
        <v>2026</v>
      </c>
      <c r="D531" s="41" t="str">
        <f t="shared" si="44"/>
        <v xml:space="preserve">احمد السيدالمنيب 3وردية لوجستيكااكتوبر هاي اس </v>
      </c>
      <c r="E531" s="4">
        <v>4001</v>
      </c>
      <c r="F531" s="41" t="str">
        <f>VLOOKUP(E531,mapping!C:J,2,FALSE)</f>
        <v>احمد السيد</v>
      </c>
      <c r="G531" s="41" t="str">
        <f>IFERROR(VLOOKUP(F531,mapping!$D$3:$J$200,2,FALSE),0)</f>
        <v xml:space="preserve">المنيب 3وردية </v>
      </c>
      <c r="H531" s="41" t="str">
        <f>IFERROR(VLOOKUP(F531,mapping!$D$3:$J$200,3,FALSE),0)</f>
        <v>لوجستيكا</v>
      </c>
      <c r="I531" s="41" t="str">
        <f>IFERROR(VLOOKUP(F531,mapping!$D$3:$J$200,4,FALSE),0)</f>
        <v xml:space="preserve">اكتوبر </v>
      </c>
      <c r="J531" s="41" t="str">
        <f>IFERROR(VLOOKUP(F531,mapping!$D$3:$J$200,5,FALSE),0)</f>
        <v xml:space="preserve">هاي اس </v>
      </c>
      <c r="K531" s="63">
        <f>IF(W531=mapping!$N$1,IFERROR(VLOOKUP(Table4[[#This Row],[Column1]],mapping!A:L,11,FALSE),0),IF(W531&gt;mapping!$N$1,IFERROR(VLOOKUP(Table4[[#This Row],[Column1]],mapping!A:L,11,FALSE),0),))</f>
        <v>4831</v>
      </c>
      <c r="L531" s="139">
        <v>1</v>
      </c>
      <c r="M531" s="60">
        <f>IF(W531=mapping!$N$1,IFERROR(VLOOKUP(Table4[[#This Row],[Column1]],mapping!A:L,12,FALSE),0),IF(W531&gt;mapping!$N$1,IFERROR(VLOOKUP(Table4[[#This Row],[Column1]],mapping!A:L,12,FALSE),0),0))</f>
        <v>4000</v>
      </c>
      <c r="N531" s="58">
        <f>Table4[[#This Row],[ سعر اليومية ]]*3%*Table4[[#This Row],[عدد الدورات ]]</f>
        <v>144.93</v>
      </c>
      <c r="O531" s="56">
        <f>Table4[[#This Row],[ سعر اليومية ]]*Table4[[#This Row],[عدد الدورات ]]-N531</f>
        <v>4686.07</v>
      </c>
      <c r="P531" s="194"/>
      <c r="Q531" s="194"/>
      <c r="R531" s="194"/>
      <c r="S531" s="58">
        <f>(Table4[[#This Row],[سعر يومية السائق]]*Table4[[#This Row],[عدد الدورات ]])-SUM(Table4[[#This Row],[سلف ]:[خصم ]])+Table4[[#This Row],[اضافي ]]</f>
        <v>4000</v>
      </c>
      <c r="U531" s="58">
        <f>Table4[[#This Row],[ سعر اليومية ]]*Table4[[#This Row],[عدد الدورات ]]-Table4[[#This Row],[سعر يومية السائق]]*L531</f>
        <v>831</v>
      </c>
      <c r="V531" s="58">
        <f>U531-Table4[[#This Row],[W/H  3%]]</f>
        <v>686.06999999999994</v>
      </c>
      <c r="W531" s="66" t="str">
        <f>Table4[[#This Row],[اليوم]]&amp;Table4[[#This Row],[الشهر ]]&amp;Table4[[#This Row],[العام]]</f>
        <v>952026</v>
      </c>
      <c r="X531" s="66" t="s">
        <v>304</v>
      </c>
    </row>
    <row r="532" spans="1:24" x14ac:dyDescent="0.3">
      <c r="A532" s="62">
        <v>9</v>
      </c>
      <c r="B532" s="62">
        <v>5</v>
      </c>
      <c r="C532" s="62">
        <v>2026</v>
      </c>
      <c r="D532" s="41" t="str">
        <f t="shared" si="44"/>
        <v xml:space="preserve">حسام سعيد1القناطر 3 ورديةلوجستيكااكتوبر هاي اس </v>
      </c>
      <c r="E532" s="4">
        <v>4002</v>
      </c>
      <c r="F532" s="41" t="str">
        <f>VLOOKUP(E532,mapping!C:J,2,FALSE)</f>
        <v>حسام سعيد1</v>
      </c>
      <c r="G532" s="41" t="str">
        <f>IFERROR(VLOOKUP(F532,mapping!$D$3:$J$200,2,FALSE),0)</f>
        <v>القناطر 3 وردية</v>
      </c>
      <c r="H532" s="41" t="str">
        <f>IFERROR(VLOOKUP(F532,mapping!$D$3:$J$200,3,FALSE),0)</f>
        <v>لوجستيكا</v>
      </c>
      <c r="I532" s="41" t="str">
        <f>IFERROR(VLOOKUP(F532,mapping!$D$3:$J$200,4,FALSE),0)</f>
        <v xml:space="preserve">اكتوبر </v>
      </c>
      <c r="J532" s="41" t="str">
        <f>IFERROR(VLOOKUP(F532,mapping!$D$3:$J$200,5,FALSE),0)</f>
        <v xml:space="preserve">هاي اس </v>
      </c>
      <c r="K532" s="63">
        <f>IF(W532=mapping!$N$1,IFERROR(VLOOKUP(Table4[[#This Row],[Column1]],mapping!A:L,11,FALSE),0),IF(W532&gt;mapping!$N$1,IFERROR(VLOOKUP(Table4[[#This Row],[Column1]],mapping!A:L,11,FALSE),0),))</f>
        <v>4391</v>
      </c>
      <c r="L532" s="139">
        <v>1</v>
      </c>
      <c r="M532" s="60">
        <f>IF(W532=mapping!$N$1,IFERROR(VLOOKUP(Table4[[#This Row],[Column1]],mapping!A:L,12,FALSE),0),IF(W532&gt;mapping!$N$1,IFERROR(VLOOKUP(Table4[[#This Row],[Column1]],mapping!A:L,12,FALSE),0),0))</f>
        <v>3400</v>
      </c>
      <c r="N532" s="58">
        <f>Table4[[#This Row],[ سعر اليومية ]]*3%*Table4[[#This Row],[عدد الدورات ]]</f>
        <v>131.72999999999999</v>
      </c>
      <c r="O532" s="56">
        <f>Table4[[#This Row],[ سعر اليومية ]]*Table4[[#This Row],[عدد الدورات ]]-N532</f>
        <v>4259.2700000000004</v>
      </c>
      <c r="P532" s="194"/>
      <c r="Q532" s="194"/>
      <c r="R532" s="194"/>
      <c r="S532" s="58">
        <f>(Table4[[#This Row],[سعر يومية السائق]]*Table4[[#This Row],[عدد الدورات ]])-SUM(Table4[[#This Row],[سلف ]:[خصم ]])+Table4[[#This Row],[اضافي ]]</f>
        <v>3400</v>
      </c>
      <c r="U532" s="58">
        <f>Table4[[#This Row],[ سعر اليومية ]]*Table4[[#This Row],[عدد الدورات ]]-Table4[[#This Row],[سعر يومية السائق]]*L532</f>
        <v>991</v>
      </c>
      <c r="V532" s="58">
        <f>U532-Table4[[#This Row],[W/H  3%]]</f>
        <v>859.27</v>
      </c>
      <c r="W532" s="66" t="str">
        <f>Table4[[#This Row],[اليوم]]&amp;Table4[[#This Row],[الشهر ]]&amp;Table4[[#This Row],[العام]]</f>
        <v>952026</v>
      </c>
      <c r="X532" s="66" t="s">
        <v>304</v>
      </c>
    </row>
    <row r="533" spans="1:24" x14ac:dyDescent="0.3">
      <c r="A533" s="62">
        <v>9</v>
      </c>
      <c r="B533" s="62">
        <v>5</v>
      </c>
      <c r="C533" s="62">
        <v>2026</v>
      </c>
      <c r="D533" s="41" t="str">
        <f t="shared" si="44"/>
        <v xml:space="preserve">حسام سعيد 2نكلا انصرافلوجستيكااكتوبر هاي اس </v>
      </c>
      <c r="E533" s="4">
        <v>4003</v>
      </c>
      <c r="F533" s="41" t="str">
        <f>VLOOKUP(E533,mapping!C:J,2,FALSE)</f>
        <v>حسام سعيد 2</v>
      </c>
      <c r="G533" s="41" t="str">
        <f>IFERROR(VLOOKUP(F533,mapping!$D$3:$J$200,2,FALSE),0)</f>
        <v>نكلا انصراف</v>
      </c>
      <c r="H533" s="41" t="str">
        <f>IFERROR(VLOOKUP(F533,mapping!$D$3:$J$200,3,FALSE),0)</f>
        <v>لوجستيكا</v>
      </c>
      <c r="I533" s="41" t="str">
        <f>IFERROR(VLOOKUP(F533,mapping!$D$3:$J$200,4,FALSE),0)</f>
        <v xml:space="preserve">اكتوبر </v>
      </c>
      <c r="J533" s="41" t="str">
        <f>IFERROR(VLOOKUP(F533,mapping!$D$3:$J$200,5,FALSE),0)</f>
        <v xml:space="preserve">هاي اس </v>
      </c>
      <c r="K533" s="63">
        <f>IF(W533=mapping!$N$1,IFERROR(VLOOKUP(Table4[[#This Row],[Column1]],mapping!A:L,11,FALSE),0),IF(W533&gt;mapping!$N$1,IFERROR(VLOOKUP(Table4[[#This Row],[Column1]],mapping!A:L,11,FALSE),0),))</f>
        <v>1024</v>
      </c>
      <c r="L533" s="139">
        <v>1</v>
      </c>
      <c r="M533" s="60">
        <f>IF(W533=mapping!$N$1,IFERROR(VLOOKUP(Table4[[#This Row],[Column1]],mapping!A:L,12,FALSE),0),IF(W533&gt;mapping!$N$1,IFERROR(VLOOKUP(Table4[[#This Row],[Column1]],mapping!A:L,12,FALSE),0),0))</f>
        <v>900</v>
      </c>
      <c r="N533" s="58">
        <f>Table4[[#This Row],[ سعر اليومية ]]*3%*Table4[[#This Row],[عدد الدورات ]]</f>
        <v>30.72</v>
      </c>
      <c r="O533" s="56">
        <f>Table4[[#This Row],[ سعر اليومية ]]*Table4[[#This Row],[عدد الدورات ]]-N533</f>
        <v>993.28</v>
      </c>
      <c r="P533" s="194"/>
      <c r="Q533" s="194"/>
      <c r="R533" s="194"/>
      <c r="S533" s="58">
        <f>(Table4[[#This Row],[سعر يومية السائق]]*Table4[[#This Row],[عدد الدورات ]])-SUM(Table4[[#This Row],[سلف ]:[خصم ]])+Table4[[#This Row],[اضافي ]]</f>
        <v>900</v>
      </c>
      <c r="U533" s="58">
        <f>Table4[[#This Row],[ سعر اليومية ]]*Table4[[#This Row],[عدد الدورات ]]-Table4[[#This Row],[سعر يومية السائق]]*L533</f>
        <v>124</v>
      </c>
      <c r="V533" s="58">
        <f>U533-Table4[[#This Row],[W/H  3%]]</f>
        <v>93.28</v>
      </c>
      <c r="W533" s="66" t="str">
        <f>Table4[[#This Row],[اليوم]]&amp;Table4[[#This Row],[الشهر ]]&amp;Table4[[#This Row],[العام]]</f>
        <v>952026</v>
      </c>
      <c r="X533" s="66" t="s">
        <v>304</v>
      </c>
    </row>
    <row r="534" spans="1:24" x14ac:dyDescent="0.3">
      <c r="A534" s="62">
        <v>9</v>
      </c>
      <c r="B534" s="62">
        <v>5</v>
      </c>
      <c r="C534" s="62">
        <v>2026</v>
      </c>
      <c r="D534" s="41" t="str">
        <f t="shared" si="44"/>
        <v xml:space="preserve">محمد رضا المنوفية لوجستيكااكتوبر هاي اس </v>
      </c>
      <c r="E534" s="4">
        <v>4006</v>
      </c>
      <c r="F534" s="41" t="str">
        <f>VLOOKUP(E534,mapping!C:J,2,FALSE)</f>
        <v xml:space="preserve">محمد رضا </v>
      </c>
      <c r="G534" s="41" t="str">
        <f>IFERROR(VLOOKUP(F534,mapping!$D$3:$J$200,2,FALSE),0)</f>
        <v xml:space="preserve">المنوفية </v>
      </c>
      <c r="H534" s="41" t="str">
        <f>IFERROR(VLOOKUP(F534,mapping!$D$3:$J$200,3,FALSE),0)</f>
        <v>لوجستيكا</v>
      </c>
      <c r="I534" s="41" t="str">
        <f>IFERROR(VLOOKUP(F534,mapping!$D$3:$J$200,4,FALSE),0)</f>
        <v xml:space="preserve">اكتوبر </v>
      </c>
      <c r="J534" s="41" t="str">
        <f>IFERROR(VLOOKUP(F534,mapping!$D$3:$J$200,5,FALSE),0)</f>
        <v xml:space="preserve">هاي اس </v>
      </c>
      <c r="K534" s="63">
        <f>IF(W534=mapping!$N$1,IFERROR(VLOOKUP(Table4[[#This Row],[Column1]],mapping!A:L,11,FALSE),0),IF(W534&gt;mapping!$N$1,IFERROR(VLOOKUP(Table4[[#This Row],[Column1]],mapping!A:L,11,FALSE),0),))</f>
        <v>2634</v>
      </c>
      <c r="L534" s="139">
        <v>1</v>
      </c>
      <c r="M534" s="60">
        <f>IF(W534=mapping!$N$1,IFERROR(VLOOKUP(Table4[[#This Row],[Column1]],mapping!A:L,12,FALSE),0),IF(W534&gt;mapping!$N$1,IFERROR(VLOOKUP(Table4[[#This Row],[Column1]],mapping!A:L,12,FALSE),0),0))</f>
        <v>2150</v>
      </c>
      <c r="N534" s="58">
        <f>Table4[[#This Row],[ سعر اليومية ]]*3%*Table4[[#This Row],[عدد الدورات ]]</f>
        <v>79.02</v>
      </c>
      <c r="O534" s="56">
        <f>Table4[[#This Row],[ سعر اليومية ]]*Table4[[#This Row],[عدد الدورات ]]-N534</f>
        <v>2554.98</v>
      </c>
      <c r="P534" s="194"/>
      <c r="Q534" s="194"/>
      <c r="R534" s="194"/>
      <c r="S534" s="58">
        <f>(Table4[[#This Row],[سعر يومية السائق]]*Table4[[#This Row],[عدد الدورات ]])-SUM(Table4[[#This Row],[سلف ]:[خصم ]])+Table4[[#This Row],[اضافي ]]</f>
        <v>2150</v>
      </c>
      <c r="U534" s="58">
        <f>Table4[[#This Row],[ سعر اليومية ]]*Table4[[#This Row],[عدد الدورات ]]-Table4[[#This Row],[سعر يومية السائق]]*L534</f>
        <v>484</v>
      </c>
      <c r="V534" s="58">
        <f>U534-Table4[[#This Row],[W/H  3%]]</f>
        <v>404.98</v>
      </c>
      <c r="W534" s="66" t="str">
        <f>Table4[[#This Row],[اليوم]]&amp;Table4[[#This Row],[الشهر ]]&amp;Table4[[#This Row],[العام]]</f>
        <v>952026</v>
      </c>
      <c r="X534" s="66" t="s">
        <v>304</v>
      </c>
    </row>
    <row r="535" spans="1:24" x14ac:dyDescent="0.3">
      <c r="A535" s="62">
        <v>9</v>
      </c>
      <c r="B535" s="62">
        <v>5</v>
      </c>
      <c r="C535" s="62">
        <v>2026</v>
      </c>
      <c r="D535" s="41" t="str">
        <f t="shared" si="44"/>
        <v xml:space="preserve">مصطفي شكيويالجلاتمةلوجستيكااكتوبر كوستر </v>
      </c>
      <c r="E535" s="4">
        <v>4007</v>
      </c>
      <c r="F535" s="41" t="str">
        <f>VLOOKUP(E535,mapping!C:J,2,FALSE)</f>
        <v>مصطفي شكيوي</v>
      </c>
      <c r="G535" s="41" t="str">
        <f>IFERROR(VLOOKUP(F535,mapping!$D$3:$J$200,2,FALSE),0)</f>
        <v>الجلاتمة</v>
      </c>
      <c r="H535" s="41" t="str">
        <f>IFERROR(VLOOKUP(F535,mapping!$D$3:$J$200,3,FALSE),0)</f>
        <v>لوجستيكا</v>
      </c>
      <c r="I535" s="41" t="str">
        <f>IFERROR(VLOOKUP(F535,mapping!$D$3:$J$200,4,FALSE),0)</f>
        <v xml:space="preserve">اكتوبر </v>
      </c>
      <c r="J535" s="41" t="str">
        <f>IFERROR(VLOOKUP(F535,mapping!$D$3:$J$200,5,FALSE),0)</f>
        <v xml:space="preserve">كوستر </v>
      </c>
      <c r="K535" s="63">
        <f>IF(W535=mapping!$N$1,IFERROR(VLOOKUP(Table4[[#This Row],[Column1]],mapping!A:L,11,FALSE),0),IF(W535&gt;mapping!$N$1,IFERROR(VLOOKUP(Table4[[#This Row],[Column1]],mapping!A:L,11,FALSE),0),))</f>
        <v>3220</v>
      </c>
      <c r="L535" s="139">
        <v>1</v>
      </c>
      <c r="M535" s="60">
        <f>IF(W535=mapping!$N$1,IFERROR(VLOOKUP(Table4[[#This Row],[Column1]],mapping!A:L,12,FALSE),0),IF(W535&gt;mapping!$N$1,IFERROR(VLOOKUP(Table4[[#This Row],[Column1]],mapping!A:L,12,FALSE),0),0))</f>
        <v>2750</v>
      </c>
      <c r="N535" s="58">
        <f>Table4[[#This Row],[ سعر اليومية ]]*3%*Table4[[#This Row],[عدد الدورات ]]</f>
        <v>96.6</v>
      </c>
      <c r="O535" s="56">
        <f>Table4[[#This Row],[ سعر اليومية ]]*Table4[[#This Row],[عدد الدورات ]]-N535</f>
        <v>3123.4</v>
      </c>
      <c r="P535" s="194"/>
      <c r="Q535" s="194"/>
      <c r="R535" s="194"/>
      <c r="S535" s="58">
        <f>(Table4[[#This Row],[سعر يومية السائق]]*Table4[[#This Row],[عدد الدورات ]])-SUM(Table4[[#This Row],[سلف ]:[خصم ]])+Table4[[#This Row],[اضافي ]]</f>
        <v>2750</v>
      </c>
      <c r="U535" s="58">
        <f>Table4[[#This Row],[ سعر اليومية ]]*Table4[[#This Row],[عدد الدورات ]]-Table4[[#This Row],[سعر يومية السائق]]*L535</f>
        <v>470</v>
      </c>
      <c r="V535" s="58">
        <f>U535-Table4[[#This Row],[W/H  3%]]</f>
        <v>373.4</v>
      </c>
      <c r="W535" s="66" t="str">
        <f>Table4[[#This Row],[اليوم]]&amp;Table4[[#This Row],[الشهر ]]&amp;Table4[[#This Row],[العام]]</f>
        <v>952026</v>
      </c>
      <c r="X535" s="66" t="s">
        <v>304</v>
      </c>
    </row>
    <row r="536" spans="1:24" x14ac:dyDescent="0.3">
      <c r="A536" s="62">
        <v>9</v>
      </c>
      <c r="B536" s="62">
        <v>5</v>
      </c>
      <c r="C536" s="62">
        <v>2026</v>
      </c>
      <c r="D536" s="41" t="str">
        <f t="shared" si="44"/>
        <v xml:space="preserve">وديع 1الفيوم 1لوجستيكااكتوبر هاي اس </v>
      </c>
      <c r="E536" s="4">
        <v>4009</v>
      </c>
      <c r="F536" s="41" t="str">
        <f>VLOOKUP(E536,mapping!C:J,2,FALSE)</f>
        <v>وديع 1</v>
      </c>
      <c r="G536" s="41" t="str">
        <f>IFERROR(VLOOKUP(F536,mapping!$D$3:$J$200,2,FALSE),0)</f>
        <v>الفيوم 1</v>
      </c>
      <c r="H536" s="41" t="str">
        <f>IFERROR(VLOOKUP(F536,mapping!$D$3:$J$200,3,FALSE),0)</f>
        <v>لوجستيكا</v>
      </c>
      <c r="I536" s="41" t="str">
        <f>IFERROR(VLOOKUP(F536,mapping!$D$3:$J$200,4,FALSE),0)</f>
        <v xml:space="preserve">اكتوبر </v>
      </c>
      <c r="J536" s="41" t="str">
        <f>IFERROR(VLOOKUP(F536,mapping!$D$3:$J$200,5,FALSE),0)</f>
        <v xml:space="preserve">هاي اس </v>
      </c>
      <c r="K536" s="63">
        <f>IF(W536=mapping!$N$1,IFERROR(VLOOKUP(Table4[[#This Row],[Column1]],mapping!A:L,11,FALSE),0),IF(W536&gt;mapping!$N$1,IFERROR(VLOOKUP(Table4[[#This Row],[Column1]],mapping!A:L,11,FALSE),0),))</f>
        <v>2662</v>
      </c>
      <c r="L536" s="139">
        <v>1</v>
      </c>
      <c r="M536" s="60">
        <f>IF(W536=mapping!$N$1,IFERROR(VLOOKUP(Table4[[#This Row],[Column1]],mapping!A:L,12,FALSE),0),IF(W536&gt;mapping!$N$1,IFERROR(VLOOKUP(Table4[[#This Row],[Column1]],mapping!A:L,12,FALSE),0),0))</f>
        <v>2250</v>
      </c>
      <c r="N536" s="58">
        <f>Table4[[#This Row],[ سعر اليومية ]]*3%*Table4[[#This Row],[عدد الدورات ]]</f>
        <v>79.86</v>
      </c>
      <c r="O536" s="56">
        <f>Table4[[#This Row],[ سعر اليومية ]]*Table4[[#This Row],[عدد الدورات ]]-N536</f>
        <v>2582.14</v>
      </c>
      <c r="P536" s="194"/>
      <c r="Q536" s="194"/>
      <c r="R536" s="194"/>
      <c r="S536" s="58">
        <f>(Table4[[#This Row],[سعر يومية السائق]]*Table4[[#This Row],[عدد الدورات ]])-SUM(Table4[[#This Row],[سلف ]:[خصم ]])+Table4[[#This Row],[اضافي ]]</f>
        <v>2250</v>
      </c>
      <c r="U536" s="58">
        <f>Table4[[#This Row],[ سعر اليومية ]]*Table4[[#This Row],[عدد الدورات ]]-Table4[[#This Row],[سعر يومية السائق]]*L536</f>
        <v>412</v>
      </c>
      <c r="V536" s="58">
        <f>U536-Table4[[#This Row],[W/H  3%]]</f>
        <v>332.14</v>
      </c>
      <c r="W536" s="66" t="str">
        <f>Table4[[#This Row],[اليوم]]&amp;Table4[[#This Row],[الشهر ]]&amp;Table4[[#This Row],[العام]]</f>
        <v>952026</v>
      </c>
      <c r="X536" s="66" t="s">
        <v>304</v>
      </c>
    </row>
    <row r="537" spans="1:24" x14ac:dyDescent="0.3">
      <c r="A537" s="62">
        <v>9</v>
      </c>
      <c r="B537" s="62">
        <v>5</v>
      </c>
      <c r="C537" s="62">
        <v>2026</v>
      </c>
      <c r="D537" s="41" t="str">
        <f t="shared" si="44"/>
        <v xml:space="preserve">وديع 2الفيوم 2لوجستيكااكتوبر هاي اس </v>
      </c>
      <c r="E537" s="4">
        <v>4010</v>
      </c>
      <c r="F537" s="41" t="str">
        <f>VLOOKUP(E537,mapping!C:J,2,FALSE)</f>
        <v>وديع 2</v>
      </c>
      <c r="G537" s="41" t="str">
        <f>IFERROR(VLOOKUP(F537,mapping!$D$3:$J$200,2,FALSE),0)</f>
        <v>الفيوم 2</v>
      </c>
      <c r="H537" s="41" t="str">
        <f>IFERROR(VLOOKUP(F537,mapping!$D$3:$J$200,3,FALSE),0)</f>
        <v>لوجستيكا</v>
      </c>
      <c r="I537" s="41" t="str">
        <f>IFERROR(VLOOKUP(F537,mapping!$D$3:$J$200,4,FALSE),0)</f>
        <v xml:space="preserve">اكتوبر </v>
      </c>
      <c r="J537" s="41" t="str">
        <f>IFERROR(VLOOKUP(F537,mapping!$D$3:$J$200,5,FALSE),0)</f>
        <v xml:space="preserve">هاي اس </v>
      </c>
      <c r="K537" s="63">
        <f>IF(W537=mapping!$N$1,IFERROR(VLOOKUP(Table4[[#This Row],[Column1]],mapping!A:L,11,FALSE),0),IF(W537&gt;mapping!$N$1,IFERROR(VLOOKUP(Table4[[#This Row],[Column1]],mapping!A:L,11,FALSE),0),))</f>
        <v>2662</v>
      </c>
      <c r="L537" s="139">
        <v>1</v>
      </c>
      <c r="M537" s="60">
        <f>IF(W537=mapping!$N$1,IFERROR(VLOOKUP(Table4[[#This Row],[Column1]],mapping!A:L,12,FALSE),0),IF(W537&gt;mapping!$N$1,IFERROR(VLOOKUP(Table4[[#This Row],[Column1]],mapping!A:L,12,FALSE),0),0))</f>
        <v>2250</v>
      </c>
      <c r="N537" s="58">
        <f>Table4[[#This Row],[ سعر اليومية ]]*3%*Table4[[#This Row],[عدد الدورات ]]</f>
        <v>79.86</v>
      </c>
      <c r="O537" s="56">
        <f>Table4[[#This Row],[ سعر اليومية ]]*Table4[[#This Row],[عدد الدورات ]]-N537</f>
        <v>2582.14</v>
      </c>
      <c r="P537" s="194"/>
      <c r="Q537" s="194"/>
      <c r="R537" s="194"/>
      <c r="S537" s="58">
        <f>(Table4[[#This Row],[سعر يومية السائق]]*Table4[[#This Row],[عدد الدورات ]])-SUM(Table4[[#This Row],[سلف ]:[خصم ]])+Table4[[#This Row],[اضافي ]]</f>
        <v>2250</v>
      </c>
      <c r="U537" s="58">
        <f>Table4[[#This Row],[ سعر اليومية ]]*Table4[[#This Row],[عدد الدورات ]]-Table4[[#This Row],[سعر يومية السائق]]*L537</f>
        <v>412</v>
      </c>
      <c r="V537" s="58">
        <f>U537-Table4[[#This Row],[W/H  3%]]</f>
        <v>332.14</v>
      </c>
      <c r="W537" s="66" t="str">
        <f>Table4[[#This Row],[اليوم]]&amp;Table4[[#This Row],[الشهر ]]&amp;Table4[[#This Row],[العام]]</f>
        <v>952026</v>
      </c>
      <c r="X537" s="66" t="s">
        <v>304</v>
      </c>
    </row>
    <row r="538" spans="1:24" x14ac:dyDescent="0.3">
      <c r="A538" s="62">
        <v>9</v>
      </c>
      <c r="B538" s="62">
        <v>5</v>
      </c>
      <c r="C538" s="62">
        <v>2026</v>
      </c>
      <c r="D538" s="41" t="str">
        <f t="shared" si="44"/>
        <v xml:space="preserve">احمد عويس المعادي لوجستيكاابورواش هاي اس </v>
      </c>
      <c r="E538" s="4">
        <v>4011</v>
      </c>
      <c r="F538" s="41" t="str">
        <f>VLOOKUP(E538,mapping!C:J,2,FALSE)</f>
        <v xml:space="preserve">احمد عويس </v>
      </c>
      <c r="G538" s="41" t="str">
        <f>IFERROR(VLOOKUP(F538,mapping!$D$3:$J$200,2,FALSE),0)</f>
        <v xml:space="preserve">المعادي </v>
      </c>
      <c r="H538" s="41" t="str">
        <f>IFERROR(VLOOKUP(F538,mapping!$D$3:$J$200,3,FALSE),0)</f>
        <v>لوجستيكا</v>
      </c>
      <c r="I538" s="41" t="str">
        <f>IFERROR(VLOOKUP(F538,mapping!$D$3:$J$200,4,FALSE),0)</f>
        <v xml:space="preserve">ابورواش </v>
      </c>
      <c r="J538" s="41" t="str">
        <f>IFERROR(VLOOKUP(F538,mapping!$D$3:$J$200,5,FALSE),0)</f>
        <v xml:space="preserve">هاي اس </v>
      </c>
      <c r="K538" s="63">
        <f>IF(W538=mapping!$N$1,IFERROR(VLOOKUP(Table4[[#This Row],[Column1]],mapping!A:L,11,FALSE),0),IF(W538&gt;mapping!$N$1,IFERROR(VLOOKUP(Table4[[#This Row],[Column1]],mapping!A:L,11,FALSE),0),))</f>
        <v>2049</v>
      </c>
      <c r="L538" s="139">
        <v>1</v>
      </c>
      <c r="M538" s="60">
        <f>IF(W538=mapping!$N$1,IFERROR(VLOOKUP(Table4[[#This Row],[Column1]],mapping!A:L,12,FALSE),0),IF(W538&gt;mapping!$N$1,IFERROR(VLOOKUP(Table4[[#This Row],[Column1]],mapping!A:L,12,FALSE),0),0))</f>
        <v>1650</v>
      </c>
      <c r="N538" s="58">
        <f>Table4[[#This Row],[ سعر اليومية ]]*3%*Table4[[#This Row],[عدد الدورات ]]</f>
        <v>61.47</v>
      </c>
      <c r="O538" s="56">
        <f>Table4[[#This Row],[ سعر اليومية ]]*Table4[[#This Row],[عدد الدورات ]]-N538</f>
        <v>1987.53</v>
      </c>
      <c r="P538" s="194"/>
      <c r="Q538" s="194"/>
      <c r="R538" s="194"/>
      <c r="S538" s="58">
        <f>(Table4[[#This Row],[سعر يومية السائق]]*Table4[[#This Row],[عدد الدورات ]])-SUM(Table4[[#This Row],[سلف ]:[خصم ]])+Table4[[#This Row],[اضافي ]]</f>
        <v>1650</v>
      </c>
      <c r="U538" s="58">
        <f>Table4[[#This Row],[ سعر اليومية ]]*Table4[[#This Row],[عدد الدورات ]]-Table4[[#This Row],[سعر يومية السائق]]*L538</f>
        <v>399</v>
      </c>
      <c r="V538" s="58">
        <f>U538-Table4[[#This Row],[W/H  3%]]</f>
        <v>337.53</v>
      </c>
      <c r="W538" s="66" t="str">
        <f>Table4[[#This Row],[اليوم]]&amp;Table4[[#This Row],[الشهر ]]&amp;Table4[[#This Row],[العام]]</f>
        <v>952026</v>
      </c>
      <c r="X538" s="66" t="s">
        <v>304</v>
      </c>
    </row>
    <row r="539" spans="1:24" x14ac:dyDescent="0.3">
      <c r="A539" s="62">
        <v>9</v>
      </c>
      <c r="B539" s="62">
        <v>5</v>
      </c>
      <c r="C539" s="62">
        <v>2026</v>
      </c>
      <c r="D539" s="41" t="str">
        <f t="shared" si="44"/>
        <v>محمد جمال القناطر لوجستيكاابورواش سوزوكي</v>
      </c>
      <c r="E539" s="4">
        <v>4013</v>
      </c>
      <c r="F539" s="41" t="str">
        <f>VLOOKUP(E539,mapping!C:J,2,FALSE)</f>
        <v xml:space="preserve">محمد جمال </v>
      </c>
      <c r="G539" s="41" t="str">
        <f>IFERROR(VLOOKUP(F539,mapping!$D$3:$J$200,2,FALSE),0)</f>
        <v xml:space="preserve">القناطر </v>
      </c>
      <c r="H539" s="41" t="str">
        <f>IFERROR(VLOOKUP(F539,mapping!$D$3:$J$200,3,FALSE),0)</f>
        <v>لوجستيكا</v>
      </c>
      <c r="I539" s="41" t="str">
        <f>IFERROR(VLOOKUP(F539,mapping!$D$3:$J$200,4,FALSE),0)</f>
        <v xml:space="preserve">ابورواش </v>
      </c>
      <c r="J539" s="41" t="str">
        <f>IFERROR(VLOOKUP(F539,mapping!$D$3:$J$200,5,FALSE),0)</f>
        <v>سوزوكي</v>
      </c>
      <c r="K539" s="63">
        <f>IF(W539=mapping!$N$1,IFERROR(VLOOKUP(Table4[[#This Row],[Column1]],mapping!A:L,11,FALSE),0),IF(W539&gt;mapping!$N$1,IFERROR(VLOOKUP(Table4[[#This Row],[Column1]],mapping!A:L,11,FALSE),0),))</f>
        <v>1536</v>
      </c>
      <c r="L539" s="139">
        <v>1</v>
      </c>
      <c r="M539" s="60">
        <f>IF(W539=mapping!$N$1,IFERROR(VLOOKUP(Table4[[#This Row],[Column1]],mapping!A:L,12,FALSE),0),IF(W539&gt;mapping!$N$1,IFERROR(VLOOKUP(Table4[[#This Row],[Column1]],mapping!A:L,12,FALSE),0),0))</f>
        <v>1000</v>
      </c>
      <c r="N539" s="58">
        <f>Table4[[#This Row],[ سعر اليومية ]]*3%*Table4[[#This Row],[عدد الدورات ]]</f>
        <v>46.08</v>
      </c>
      <c r="O539" s="56">
        <f>Table4[[#This Row],[ سعر اليومية ]]*Table4[[#This Row],[عدد الدورات ]]-N539</f>
        <v>1489.92</v>
      </c>
      <c r="P539" s="194"/>
      <c r="Q539" s="194"/>
      <c r="R539" s="194"/>
      <c r="S539" s="58">
        <f>(Table4[[#This Row],[سعر يومية السائق]]*Table4[[#This Row],[عدد الدورات ]])-SUM(Table4[[#This Row],[سلف ]:[خصم ]])+Table4[[#This Row],[اضافي ]]</f>
        <v>1000</v>
      </c>
      <c r="U539" s="58">
        <f>Table4[[#This Row],[ سعر اليومية ]]*Table4[[#This Row],[عدد الدورات ]]-Table4[[#This Row],[سعر يومية السائق]]*L539</f>
        <v>536</v>
      </c>
      <c r="V539" s="58">
        <f>U539-Table4[[#This Row],[W/H  3%]]</f>
        <v>489.92</v>
      </c>
      <c r="W539" s="66" t="str">
        <f>Table4[[#This Row],[اليوم]]&amp;Table4[[#This Row],[الشهر ]]&amp;Table4[[#This Row],[العام]]</f>
        <v>952026</v>
      </c>
      <c r="X539" s="66" t="s">
        <v>304</v>
      </c>
    </row>
    <row r="540" spans="1:24" x14ac:dyDescent="0.3">
      <c r="A540" s="62">
        <v>9</v>
      </c>
      <c r="B540" s="62">
        <v>5</v>
      </c>
      <c r="C540" s="62">
        <v>2026</v>
      </c>
      <c r="D540" s="41" t="str">
        <f t="shared" si="44"/>
        <v>عماد النجار1المرج 2ورديةسعوديالمخاذناتوبيس 28</v>
      </c>
      <c r="E540" s="4">
        <v>5000</v>
      </c>
      <c r="F540" s="41" t="str">
        <f>VLOOKUP(E540,mapping!C:J,2,FALSE)</f>
        <v>عماد النجار1</v>
      </c>
      <c r="G540" s="41" t="str">
        <f>IFERROR(VLOOKUP(F540,mapping!$D$3:$J$200,2,FALSE),0)</f>
        <v>المرج 2وردية</v>
      </c>
      <c r="H540" s="41" t="str">
        <f>IFERROR(VLOOKUP(F540,mapping!$D$3:$J$200,3,FALSE),0)</f>
        <v>سعودي</v>
      </c>
      <c r="I540" s="41" t="str">
        <f>IFERROR(VLOOKUP(F540,mapping!$D$3:$J$200,4,FALSE),0)</f>
        <v>المخاذن</v>
      </c>
      <c r="J540" s="41" t="str">
        <f>IFERROR(VLOOKUP(F540,mapping!$D$3:$J$200,5,FALSE),0)</f>
        <v>اتوبيس 28</v>
      </c>
      <c r="K540" s="63">
        <f>IF(W540=mapping!$N$1,IFERROR(VLOOKUP(Table4[[#This Row],[Column1]],mapping!A:L,11,FALSE),0),IF(W540&gt;mapping!$N$1,IFERROR(VLOOKUP(Table4[[#This Row],[Column1]],mapping!A:L,11,FALSE),0),))</f>
        <v>4119</v>
      </c>
      <c r="L540" s="139">
        <v>1</v>
      </c>
      <c r="M540" s="60">
        <f>IF(W540=mapping!$N$1,IFERROR(VLOOKUP(Table4[[#This Row],[Column1]],mapping!A:L,12,FALSE),0),IF(W540&gt;mapping!$N$1,IFERROR(VLOOKUP(Table4[[#This Row],[Column1]],mapping!A:L,12,FALSE),0),0))</f>
        <v>4800</v>
      </c>
      <c r="N540" s="58">
        <f>Table4[[#This Row],[ سعر اليومية ]]*3%*Table4[[#This Row],[عدد الدورات ]]</f>
        <v>123.57</v>
      </c>
      <c r="O540" s="56">
        <f>Table4[[#This Row],[ سعر اليومية ]]*Table4[[#This Row],[عدد الدورات ]]-N540</f>
        <v>3995.43</v>
      </c>
      <c r="P540" s="194"/>
      <c r="Q540" s="194"/>
      <c r="R540" s="194"/>
      <c r="S540" s="58">
        <f>(Table4[[#This Row],[سعر يومية السائق]]*Table4[[#This Row],[عدد الدورات ]])-SUM(Table4[[#This Row],[سلف ]:[خصم ]])+Table4[[#This Row],[اضافي ]]</f>
        <v>4800</v>
      </c>
      <c r="U540" s="58">
        <f>Table4[[#This Row],[ سعر اليومية ]]*Table4[[#This Row],[عدد الدورات ]]-Table4[[#This Row],[سعر يومية السائق]]*L540</f>
        <v>-681</v>
      </c>
      <c r="V540" s="58">
        <f>U540-Table4[[#This Row],[W/H  3%]]</f>
        <v>-804.56999999999994</v>
      </c>
      <c r="W540" s="66" t="str">
        <f>Table4[[#This Row],[اليوم]]&amp;Table4[[#This Row],[الشهر ]]&amp;Table4[[#This Row],[العام]]</f>
        <v>952026</v>
      </c>
      <c r="X540" s="66" t="s">
        <v>304</v>
      </c>
    </row>
    <row r="541" spans="1:24" x14ac:dyDescent="0.3">
      <c r="A541" s="62">
        <v>9</v>
      </c>
      <c r="B541" s="62">
        <v>5</v>
      </c>
      <c r="C541" s="62">
        <v>2026</v>
      </c>
      <c r="D541" s="41" t="str">
        <f t="shared" si="44"/>
        <v>عماد النجار2المؤسسة 2ورديةسعوديالمخاذناتوبيس 28</v>
      </c>
      <c r="E541" s="4">
        <v>5001</v>
      </c>
      <c r="F541" s="41" t="str">
        <f>VLOOKUP(E541,mapping!C:J,2,FALSE)</f>
        <v>عماد النجار2</v>
      </c>
      <c r="G541" s="41" t="str">
        <f>IFERROR(VLOOKUP(F541,mapping!$D$3:$J$200,2,FALSE),0)</f>
        <v>المؤسسة 2وردية</v>
      </c>
      <c r="H541" s="41" t="str">
        <f>IFERROR(VLOOKUP(F541,mapping!$D$3:$J$200,3,FALSE),0)</f>
        <v>سعودي</v>
      </c>
      <c r="I541" s="41" t="str">
        <f>IFERROR(VLOOKUP(F541,mapping!$D$3:$J$200,4,FALSE),0)</f>
        <v>المخاذن</v>
      </c>
      <c r="J541" s="41" t="str">
        <f>IFERROR(VLOOKUP(F541,mapping!$D$3:$J$200,5,FALSE),0)</f>
        <v>اتوبيس 28</v>
      </c>
      <c r="K541" s="63">
        <f>IF(W541=mapping!$N$1,IFERROR(VLOOKUP(Table4[[#This Row],[Column1]],mapping!A:L,11,FALSE),0),IF(W541&gt;mapping!$N$1,IFERROR(VLOOKUP(Table4[[#This Row],[Column1]],mapping!A:L,11,FALSE),0),))</f>
        <v>3884</v>
      </c>
      <c r="L541" s="139">
        <v>1</v>
      </c>
      <c r="M541" s="60">
        <f>IF(W541=mapping!$N$1,IFERROR(VLOOKUP(Table4[[#This Row],[Column1]],mapping!A:L,12,FALSE),0),IF(W541&gt;mapping!$N$1,IFERROR(VLOOKUP(Table4[[#This Row],[Column1]],mapping!A:L,12,FALSE),0),0))</f>
        <v>4500</v>
      </c>
      <c r="N541" s="58">
        <f>Table4[[#This Row],[ سعر اليومية ]]*3%*Table4[[#This Row],[عدد الدورات ]]</f>
        <v>116.52</v>
      </c>
      <c r="O541" s="56">
        <f>Table4[[#This Row],[ سعر اليومية ]]*Table4[[#This Row],[عدد الدورات ]]-N541</f>
        <v>3767.48</v>
      </c>
      <c r="P541" s="194"/>
      <c r="Q541" s="194"/>
      <c r="R541" s="194"/>
      <c r="S541" s="58">
        <f>(Table4[[#This Row],[سعر يومية السائق]]*Table4[[#This Row],[عدد الدورات ]])-SUM(Table4[[#This Row],[سلف ]:[خصم ]])+Table4[[#This Row],[اضافي ]]</f>
        <v>4500</v>
      </c>
      <c r="U541" s="58">
        <f>Table4[[#This Row],[ سعر اليومية ]]*Table4[[#This Row],[عدد الدورات ]]-Table4[[#This Row],[سعر يومية السائق]]*L541</f>
        <v>-616</v>
      </c>
      <c r="V541" s="58">
        <f>U541-Table4[[#This Row],[W/H  3%]]</f>
        <v>-732.52</v>
      </c>
      <c r="W541" s="66" t="str">
        <f>Table4[[#This Row],[اليوم]]&amp;Table4[[#This Row],[الشهر ]]&amp;Table4[[#This Row],[العام]]</f>
        <v>952026</v>
      </c>
      <c r="X541" s="66" t="s">
        <v>304</v>
      </c>
    </row>
    <row r="542" spans="1:24" x14ac:dyDescent="0.3">
      <c r="A542" s="62">
        <v>9</v>
      </c>
      <c r="B542" s="62">
        <v>5</v>
      </c>
      <c r="C542" s="62">
        <v>2026</v>
      </c>
      <c r="D542" s="41" t="str">
        <f t="shared" si="44"/>
        <v>عماد النجار 3الدائري 1ورديةسعوديالمخاذناتوبيس 28</v>
      </c>
      <c r="E542" s="4">
        <v>5002</v>
      </c>
      <c r="F542" s="41" t="str">
        <f>VLOOKUP(E542,mapping!C:J,2,FALSE)</f>
        <v>عماد النجار 3</v>
      </c>
      <c r="G542" s="41" t="str">
        <f>IFERROR(VLOOKUP(F542,mapping!$D$3:$J$200,2,FALSE),0)</f>
        <v>الدائري 1وردية</v>
      </c>
      <c r="H542" s="41" t="str">
        <f>IFERROR(VLOOKUP(F542,mapping!$D$3:$J$200,3,FALSE),0)</f>
        <v>سعودي</v>
      </c>
      <c r="I542" s="41" t="str">
        <f>IFERROR(VLOOKUP(F542,mapping!$D$3:$J$200,4,FALSE),0)</f>
        <v>المخاذن</v>
      </c>
      <c r="J542" s="41" t="str">
        <f>IFERROR(VLOOKUP(F542,mapping!$D$3:$J$200,5,FALSE),0)</f>
        <v>اتوبيس 28</v>
      </c>
      <c r="K542" s="63">
        <f>IF(W542=mapping!$N$1,IFERROR(VLOOKUP(Table4[[#This Row],[Column1]],mapping!A:L,11,FALSE),0),IF(W542&gt;mapping!$N$1,IFERROR(VLOOKUP(Table4[[#This Row],[Column1]],mapping!A:L,11,FALSE),0),))</f>
        <v>2448</v>
      </c>
      <c r="L542" s="139">
        <v>1</v>
      </c>
      <c r="M542" s="60">
        <f>IF(W542=mapping!$N$1,IFERROR(VLOOKUP(Table4[[#This Row],[Column1]],mapping!A:L,12,FALSE),0),IF(W542&gt;mapping!$N$1,IFERROR(VLOOKUP(Table4[[#This Row],[Column1]],mapping!A:L,12,FALSE),0),0))</f>
        <v>2500</v>
      </c>
      <c r="N542" s="58">
        <f>Table4[[#This Row],[ سعر اليومية ]]*3%*Table4[[#This Row],[عدد الدورات ]]</f>
        <v>73.44</v>
      </c>
      <c r="O542" s="56">
        <f>Table4[[#This Row],[ سعر اليومية ]]*Table4[[#This Row],[عدد الدورات ]]-N542</f>
        <v>2374.56</v>
      </c>
      <c r="P542" s="194"/>
      <c r="Q542" s="194"/>
      <c r="R542" s="194"/>
      <c r="S542" s="58">
        <f>(Table4[[#This Row],[سعر يومية السائق]]*Table4[[#This Row],[عدد الدورات ]])-SUM(Table4[[#This Row],[سلف ]:[خصم ]])+Table4[[#This Row],[اضافي ]]</f>
        <v>2500</v>
      </c>
      <c r="U542" s="58">
        <f>Table4[[#This Row],[ سعر اليومية ]]*Table4[[#This Row],[عدد الدورات ]]-Table4[[#This Row],[سعر يومية السائق]]*L542</f>
        <v>-52</v>
      </c>
      <c r="V542" s="58">
        <f>U542-Table4[[#This Row],[W/H  3%]]</f>
        <v>-125.44</v>
      </c>
      <c r="W542" s="66" t="str">
        <f>Table4[[#This Row],[اليوم]]&amp;Table4[[#This Row],[الشهر ]]&amp;Table4[[#This Row],[العام]]</f>
        <v>952026</v>
      </c>
      <c r="X542" s="66" t="s">
        <v>304</v>
      </c>
    </row>
    <row r="543" spans="1:24" x14ac:dyDescent="0.3">
      <c r="A543" s="62">
        <v>9</v>
      </c>
      <c r="B543" s="62">
        <v>5</v>
      </c>
      <c r="C543" s="62">
        <v>2026</v>
      </c>
      <c r="D543" s="41" t="str">
        <f t="shared" si="44"/>
        <v>عبد الرحمن1الهرم سعوديدريماتوبيس 28</v>
      </c>
      <c r="E543" s="4">
        <v>5003</v>
      </c>
      <c r="F543" s="41" t="str">
        <f>VLOOKUP(E543,mapping!C:J,2,FALSE)</f>
        <v>عبد الرحمن1</v>
      </c>
      <c r="G543" s="41" t="str">
        <f>IFERROR(VLOOKUP(F543,mapping!$D$3:$J$200,2,FALSE),0)</f>
        <v xml:space="preserve">الهرم </v>
      </c>
      <c r="H543" s="41" t="str">
        <f>IFERROR(VLOOKUP(F543,mapping!$D$3:$J$200,3,FALSE),0)</f>
        <v>سعودي</v>
      </c>
      <c r="I543" s="41" t="str">
        <f>IFERROR(VLOOKUP(F543,mapping!$D$3:$J$200,4,FALSE),0)</f>
        <v>دريم</v>
      </c>
      <c r="J543" s="41" t="str">
        <f>IFERROR(VLOOKUP(F543,mapping!$D$3:$J$200,5,FALSE),0)</f>
        <v>اتوبيس 28</v>
      </c>
      <c r="K543" s="63">
        <f>IF(W543=mapping!$N$1,IFERROR(VLOOKUP(Table4[[#This Row],[Column1]],mapping!A:L,11,FALSE),0),IF(W543&gt;mapping!$N$1,IFERROR(VLOOKUP(Table4[[#This Row],[Column1]],mapping!A:L,11,FALSE),0),))</f>
        <v>994</v>
      </c>
      <c r="L543" s="139">
        <v>1</v>
      </c>
      <c r="M543" s="60">
        <f>IF(W543=mapping!$N$1,IFERROR(VLOOKUP(Table4[[#This Row],[Column1]],mapping!A:L,12,FALSE),0),IF(W543&gt;mapping!$N$1,IFERROR(VLOOKUP(Table4[[#This Row],[Column1]],mapping!A:L,12,FALSE),0),0))</f>
        <v>850</v>
      </c>
      <c r="N543" s="58">
        <f>Table4[[#This Row],[ سعر اليومية ]]*3%*Table4[[#This Row],[عدد الدورات ]]</f>
        <v>29.82</v>
      </c>
      <c r="O543" s="56">
        <f>Table4[[#This Row],[ سعر اليومية ]]*Table4[[#This Row],[عدد الدورات ]]-N543</f>
        <v>964.18</v>
      </c>
      <c r="P543" s="194"/>
      <c r="Q543" s="194"/>
      <c r="R543" s="194"/>
      <c r="S543" s="58">
        <f>(Table4[[#This Row],[سعر يومية السائق]]*Table4[[#This Row],[عدد الدورات ]])-SUM(Table4[[#This Row],[سلف ]:[خصم ]])+Table4[[#This Row],[اضافي ]]</f>
        <v>850</v>
      </c>
      <c r="U543" s="58">
        <f>Table4[[#This Row],[ سعر اليومية ]]*Table4[[#This Row],[عدد الدورات ]]-Table4[[#This Row],[سعر يومية السائق]]*L543</f>
        <v>144</v>
      </c>
      <c r="V543" s="58">
        <f>U543-Table4[[#This Row],[W/H  3%]]</f>
        <v>114.18</v>
      </c>
      <c r="W543" s="66" t="str">
        <f>Table4[[#This Row],[اليوم]]&amp;Table4[[#This Row],[الشهر ]]&amp;Table4[[#This Row],[العام]]</f>
        <v>952026</v>
      </c>
      <c r="X543" s="66" t="s">
        <v>304</v>
      </c>
    </row>
    <row r="544" spans="1:24" x14ac:dyDescent="0.3">
      <c r="A544" s="62">
        <v>9</v>
      </c>
      <c r="B544" s="62">
        <v>5</v>
      </c>
      <c r="C544" s="62">
        <v>2026</v>
      </c>
      <c r="D544" s="41" t="str">
        <f t="shared" si="44"/>
        <v>عبد الرحمن2المؤسسةسعوديدريماتوبيس 28</v>
      </c>
      <c r="E544" s="4">
        <v>5004</v>
      </c>
      <c r="F544" s="41" t="str">
        <f>VLOOKUP(E544,mapping!C:J,2,FALSE)</f>
        <v>عبد الرحمن2</v>
      </c>
      <c r="G544" s="41" t="str">
        <f>IFERROR(VLOOKUP(F544,mapping!$D$3:$J$200,2,FALSE),0)</f>
        <v>المؤسسة</v>
      </c>
      <c r="H544" s="41" t="str">
        <f>IFERROR(VLOOKUP(F544,mapping!$D$3:$J$200,3,FALSE),0)</f>
        <v>سعودي</v>
      </c>
      <c r="I544" s="41" t="str">
        <f>IFERROR(VLOOKUP(F544,mapping!$D$3:$J$200,4,FALSE),0)</f>
        <v>دريم</v>
      </c>
      <c r="J544" s="41" t="str">
        <f>IFERROR(VLOOKUP(F544,mapping!$D$3:$J$200,5,FALSE),0)</f>
        <v>اتوبيس 28</v>
      </c>
      <c r="K544" s="63">
        <f>IF(W544=mapping!$N$1,IFERROR(VLOOKUP(Table4[[#This Row],[Column1]],mapping!A:L,11,FALSE),0),IF(W544&gt;mapping!$N$1,IFERROR(VLOOKUP(Table4[[#This Row],[Column1]],mapping!A:L,11,FALSE),0),))</f>
        <v>994</v>
      </c>
      <c r="L544" s="139">
        <v>1</v>
      </c>
      <c r="M544" s="60">
        <f>IF(W544=mapping!$N$1,IFERROR(VLOOKUP(Table4[[#This Row],[Column1]],mapping!A:L,12,FALSE),0),IF(W544&gt;mapping!$N$1,IFERROR(VLOOKUP(Table4[[#This Row],[Column1]],mapping!A:L,12,FALSE),0),0))</f>
        <v>850</v>
      </c>
      <c r="N544" s="58">
        <f>Table4[[#This Row],[ سعر اليومية ]]*3%*Table4[[#This Row],[عدد الدورات ]]</f>
        <v>29.82</v>
      </c>
      <c r="O544" s="56">
        <f>Table4[[#This Row],[ سعر اليومية ]]*Table4[[#This Row],[عدد الدورات ]]-N544</f>
        <v>964.18</v>
      </c>
      <c r="P544" s="194"/>
      <c r="Q544" s="194"/>
      <c r="R544" s="194"/>
      <c r="S544" s="58">
        <f>(Table4[[#This Row],[سعر يومية السائق]]*Table4[[#This Row],[عدد الدورات ]])-SUM(Table4[[#This Row],[سلف ]:[خصم ]])+Table4[[#This Row],[اضافي ]]</f>
        <v>850</v>
      </c>
      <c r="U544" s="58">
        <f>Table4[[#This Row],[ سعر اليومية ]]*Table4[[#This Row],[عدد الدورات ]]-Table4[[#This Row],[سعر يومية السائق]]*L544</f>
        <v>144</v>
      </c>
      <c r="V544" s="58">
        <f>U544-Table4[[#This Row],[W/H  3%]]</f>
        <v>114.18</v>
      </c>
      <c r="W544" s="66" t="str">
        <f>Table4[[#This Row],[اليوم]]&amp;Table4[[#This Row],[الشهر ]]&amp;Table4[[#This Row],[العام]]</f>
        <v>952026</v>
      </c>
      <c r="X544" s="66" t="s">
        <v>304</v>
      </c>
    </row>
    <row r="545" spans="1:24" x14ac:dyDescent="0.3">
      <c r="A545" s="62">
        <v>9</v>
      </c>
      <c r="B545" s="62">
        <v>5</v>
      </c>
      <c r="C545" s="62">
        <v>2026</v>
      </c>
      <c r="D545" s="41" t="str">
        <f t="shared" si="44"/>
        <v>فرج 1حلوانسعوديهايد باركاتوبيس 28</v>
      </c>
      <c r="E545" s="4">
        <v>5005</v>
      </c>
      <c r="F545" s="41" t="str">
        <f>VLOOKUP(E545,mapping!C:J,2,FALSE)</f>
        <v>فرج 1</v>
      </c>
      <c r="G545" s="41" t="str">
        <f>IFERROR(VLOOKUP(F545,mapping!$D$3:$J$200,2,FALSE),0)</f>
        <v>حلوان</v>
      </c>
      <c r="H545" s="41" t="str">
        <f>IFERROR(VLOOKUP(F545,mapping!$D$3:$J$200,3,FALSE),0)</f>
        <v>سعودي</v>
      </c>
      <c r="I545" s="41" t="str">
        <f>IFERROR(VLOOKUP(F545,mapping!$D$3:$J$200,4,FALSE),0)</f>
        <v>هايد بارك</v>
      </c>
      <c r="J545" s="41" t="str">
        <f>IFERROR(VLOOKUP(F545,mapping!$D$3:$J$200,5,FALSE),0)</f>
        <v>اتوبيس 28</v>
      </c>
      <c r="K545" s="63">
        <f>IF(W545=mapping!$N$1,IFERROR(VLOOKUP(Table4[[#This Row],[Column1]],mapping!A:L,11,FALSE),0),IF(W545&gt;mapping!$N$1,IFERROR(VLOOKUP(Table4[[#This Row],[Column1]],mapping!A:L,11,FALSE),0),))</f>
        <v>4634</v>
      </c>
      <c r="L545" s="139">
        <v>1</v>
      </c>
      <c r="M545" s="60">
        <f>IF(W545=mapping!$N$1,IFERROR(VLOOKUP(Table4[[#This Row],[Column1]],mapping!A:L,12,FALSE),0),IF(W545&gt;mapping!$N$1,IFERROR(VLOOKUP(Table4[[#This Row],[Column1]],mapping!A:L,12,FALSE),0),0))</f>
        <v>3750</v>
      </c>
      <c r="N545" s="58">
        <f>Table4[[#This Row],[ سعر اليومية ]]*3%*Table4[[#This Row],[عدد الدورات ]]</f>
        <v>139.01999999999998</v>
      </c>
      <c r="O545" s="56">
        <f>Table4[[#This Row],[ سعر اليومية ]]*Table4[[#This Row],[عدد الدورات ]]-N545</f>
        <v>4494.9799999999996</v>
      </c>
      <c r="P545" s="194"/>
      <c r="Q545" s="194"/>
      <c r="R545" s="194"/>
      <c r="S545" s="58">
        <f>(Table4[[#This Row],[سعر يومية السائق]]*Table4[[#This Row],[عدد الدورات ]])-SUM(Table4[[#This Row],[سلف ]:[خصم ]])+Table4[[#This Row],[اضافي ]]</f>
        <v>3750</v>
      </c>
      <c r="U545" s="58">
        <f>Table4[[#This Row],[ سعر اليومية ]]*Table4[[#This Row],[عدد الدورات ]]-Table4[[#This Row],[سعر يومية السائق]]*L545</f>
        <v>884</v>
      </c>
      <c r="V545" s="58">
        <f>U545-Table4[[#This Row],[W/H  3%]]</f>
        <v>744.98</v>
      </c>
      <c r="W545" s="66" t="str">
        <f>Table4[[#This Row],[اليوم]]&amp;Table4[[#This Row],[الشهر ]]&amp;Table4[[#This Row],[العام]]</f>
        <v>952026</v>
      </c>
      <c r="X545" s="66" t="s">
        <v>304</v>
      </c>
    </row>
    <row r="546" spans="1:24" x14ac:dyDescent="0.3">
      <c r="A546" s="62">
        <v>9</v>
      </c>
      <c r="B546" s="62">
        <v>5</v>
      </c>
      <c r="C546" s="62">
        <v>2026</v>
      </c>
      <c r="D546" s="41" t="str">
        <f t="shared" si="44"/>
        <v>فرج 6حلوان مبيتسعوديهايد باركاتوبيس 28</v>
      </c>
      <c r="E546" s="4">
        <v>5029</v>
      </c>
      <c r="F546" s="41" t="str">
        <f>VLOOKUP(E546,mapping!C:J,2,FALSE)</f>
        <v>فرج 6</v>
      </c>
      <c r="G546" s="41" t="str">
        <f>IFERROR(VLOOKUP(F546,mapping!$D$3:$J$200,2,FALSE),0)</f>
        <v>حلوان مبيت</v>
      </c>
      <c r="H546" s="41" t="str">
        <f>IFERROR(VLOOKUP(F546,mapping!$D$3:$J$200,3,FALSE),0)</f>
        <v>سعودي</v>
      </c>
      <c r="I546" s="41" t="str">
        <f>IFERROR(VLOOKUP(F546,mapping!$D$3:$J$200,4,FALSE),0)</f>
        <v>هايد بارك</v>
      </c>
      <c r="J546" s="41" t="str">
        <f>IFERROR(VLOOKUP(F546,mapping!$D$3:$J$200,5,FALSE),0)</f>
        <v>اتوبيس 28</v>
      </c>
      <c r="K546" s="63">
        <f>IF(W546=mapping!$N$1,IFERROR(VLOOKUP(Table4[[#This Row],[Column1]],mapping!A:L,11,FALSE),0),IF(W546&gt;mapping!$N$1,IFERROR(VLOOKUP(Table4[[#This Row],[Column1]],mapping!A:L,11,FALSE),0),))</f>
        <v>1482</v>
      </c>
      <c r="L546" s="139">
        <v>1</v>
      </c>
      <c r="M546" s="60">
        <f>IF(W546=mapping!$N$1,IFERROR(VLOOKUP(Table4[[#This Row],[Column1]],mapping!A:L,12,FALSE),0),IF(W546&gt;mapping!$N$1,IFERROR(VLOOKUP(Table4[[#This Row],[Column1]],mapping!A:L,12,FALSE),0),0))</f>
        <v>750</v>
      </c>
      <c r="N546" s="58">
        <f>Table4[[#This Row],[ سعر اليومية ]]*3%*Table4[[#This Row],[عدد الدورات ]]</f>
        <v>44.46</v>
      </c>
      <c r="O546" s="56">
        <f>Table4[[#This Row],[ سعر اليومية ]]*Table4[[#This Row],[عدد الدورات ]]-N546</f>
        <v>1437.54</v>
      </c>
      <c r="P546" s="194"/>
      <c r="Q546" s="194"/>
      <c r="R546" s="194"/>
      <c r="S546" s="58">
        <f>(Table4[[#This Row],[سعر يومية السائق]]*Table4[[#This Row],[عدد الدورات ]])-SUM(Table4[[#This Row],[سلف ]:[خصم ]])+Table4[[#This Row],[اضافي ]]</f>
        <v>750</v>
      </c>
      <c r="U546" s="58">
        <f>Table4[[#This Row],[ سعر اليومية ]]*Table4[[#This Row],[عدد الدورات ]]-Table4[[#This Row],[سعر يومية السائق]]*L546</f>
        <v>732</v>
      </c>
      <c r="V546" s="58">
        <f>U546-Table4[[#This Row],[W/H  3%]]</f>
        <v>687.54</v>
      </c>
      <c r="W546" s="66" t="str">
        <f>Table4[[#This Row],[اليوم]]&amp;Table4[[#This Row],[الشهر ]]&amp;Table4[[#This Row],[العام]]</f>
        <v>952026</v>
      </c>
      <c r="X546" s="66" t="s">
        <v>304</v>
      </c>
    </row>
    <row r="547" spans="1:24" x14ac:dyDescent="0.3">
      <c r="A547" s="62">
        <v>9</v>
      </c>
      <c r="B547" s="62">
        <v>5</v>
      </c>
      <c r="C547" s="62">
        <v>2026</v>
      </c>
      <c r="D547" s="41" t="str">
        <f t="shared" si="44"/>
        <v>ممدوح كيلاني 3القومية سعوديهايد باركميكروباص صيني</v>
      </c>
      <c r="E547" s="4">
        <v>5006</v>
      </c>
      <c r="F547" s="41" t="str">
        <f>VLOOKUP(E547,mapping!C:J,2,FALSE)</f>
        <v>ممدوح كيلاني 3</v>
      </c>
      <c r="G547" s="41" t="str">
        <f>IFERROR(VLOOKUP(F547,mapping!$D$3:$J$200,2,FALSE),0)</f>
        <v xml:space="preserve">القومية </v>
      </c>
      <c r="H547" s="41" t="str">
        <f>IFERROR(VLOOKUP(F547,mapping!$D$3:$J$200,3,FALSE),0)</f>
        <v>سعودي</v>
      </c>
      <c r="I547" s="41" t="str">
        <f>IFERROR(VLOOKUP(F547,mapping!$D$3:$J$200,4,FALSE),0)</f>
        <v>هايد بارك</v>
      </c>
      <c r="J547" s="41" t="str">
        <f>IFERROR(VLOOKUP(F547,mapping!$D$3:$J$200,5,FALSE),0)</f>
        <v>ميكروباص صيني</v>
      </c>
      <c r="K547" s="63">
        <f>IF(W547=mapping!$N$1,IFERROR(VLOOKUP(Table4[[#This Row],[Column1]],mapping!A:L,11,FALSE),0),IF(W547&gt;mapping!$N$1,IFERROR(VLOOKUP(Table4[[#This Row],[Column1]],mapping!A:L,11,FALSE),0),))</f>
        <v>2965</v>
      </c>
      <c r="L547" s="139">
        <v>1</v>
      </c>
      <c r="M547" s="60">
        <f>IF(W547=mapping!$N$1,IFERROR(VLOOKUP(Table4[[#This Row],[Column1]],mapping!A:L,12,FALSE),0),IF(W547&gt;mapping!$N$1,IFERROR(VLOOKUP(Table4[[#This Row],[Column1]],mapping!A:L,12,FALSE),0),0))</f>
        <v>2500</v>
      </c>
      <c r="N547" s="58">
        <f>Table4[[#This Row],[ سعر اليومية ]]*3%*Table4[[#This Row],[عدد الدورات ]]</f>
        <v>88.95</v>
      </c>
      <c r="O547" s="56">
        <f>Table4[[#This Row],[ سعر اليومية ]]*Table4[[#This Row],[عدد الدورات ]]-N547</f>
        <v>2876.05</v>
      </c>
      <c r="P547" s="194"/>
      <c r="Q547" s="194"/>
      <c r="R547" s="194"/>
      <c r="S547" s="58">
        <f>(Table4[[#This Row],[سعر يومية السائق]]*Table4[[#This Row],[عدد الدورات ]])-SUM(Table4[[#This Row],[سلف ]:[خصم ]])+Table4[[#This Row],[اضافي ]]</f>
        <v>2500</v>
      </c>
      <c r="U547" s="58">
        <f>Table4[[#This Row],[ سعر اليومية ]]*Table4[[#This Row],[عدد الدورات ]]-Table4[[#This Row],[سعر يومية السائق]]*L547</f>
        <v>465</v>
      </c>
      <c r="V547" s="58">
        <f>U547-Table4[[#This Row],[W/H  3%]]</f>
        <v>376.05</v>
      </c>
      <c r="W547" s="66" t="str">
        <f>Table4[[#This Row],[اليوم]]&amp;Table4[[#This Row],[الشهر ]]&amp;Table4[[#This Row],[العام]]</f>
        <v>952026</v>
      </c>
      <c r="X547" s="66" t="s">
        <v>304</v>
      </c>
    </row>
    <row r="548" spans="1:24" x14ac:dyDescent="0.3">
      <c r="A548" s="62">
        <v>9</v>
      </c>
      <c r="B548" s="62">
        <v>5</v>
      </c>
      <c r="C548" s="62">
        <v>2026</v>
      </c>
      <c r="D548" s="41" t="str">
        <f t="shared" si="44"/>
        <v>محمد جمال طوسونالمنيبسعوديهايد باركاتوبيس 28</v>
      </c>
      <c r="E548" s="4">
        <v>5025</v>
      </c>
      <c r="F548" s="41" t="str">
        <f>VLOOKUP(E548,mapping!C:J,2,FALSE)</f>
        <v>محمد جمال طوسون</v>
      </c>
      <c r="G548" s="41" t="str">
        <f>IFERROR(VLOOKUP(F548,mapping!$D$3:$J$200,2,FALSE),0)</f>
        <v>المنيب</v>
      </c>
      <c r="H548" s="41" t="str">
        <f>IFERROR(VLOOKUP(F548,mapping!$D$3:$J$200,3,FALSE),0)</f>
        <v>سعودي</v>
      </c>
      <c r="I548" s="41" t="str">
        <f>IFERROR(VLOOKUP(F548,mapping!$D$3:$J$200,4,FALSE),0)</f>
        <v>هايد بارك</v>
      </c>
      <c r="J548" s="41" t="str">
        <f>IFERROR(VLOOKUP(F548,mapping!$D$3:$J$200,5,FALSE),0)</f>
        <v>اتوبيس 28</v>
      </c>
      <c r="K548" s="63">
        <f>IF(W548=mapping!$N$1,IFERROR(VLOOKUP(Table4[[#This Row],[Column1]],mapping!A:L,11,FALSE),0),IF(W548&gt;mapping!$N$1,IFERROR(VLOOKUP(Table4[[#This Row],[Column1]],mapping!A:L,11,FALSE),0),))</f>
        <v>4634</v>
      </c>
      <c r="L548" s="139">
        <v>1</v>
      </c>
      <c r="M548" s="60">
        <f>IF(W548=mapping!$N$1,IFERROR(VLOOKUP(Table4[[#This Row],[Column1]],mapping!A:L,12,FALSE),0),IF(W548&gt;mapping!$N$1,IFERROR(VLOOKUP(Table4[[#This Row],[Column1]],mapping!A:L,12,FALSE),0),0))</f>
        <v>3800</v>
      </c>
      <c r="N548" s="58">
        <f>Table4[[#This Row],[ سعر اليومية ]]*3%*Table4[[#This Row],[عدد الدورات ]]</f>
        <v>139.01999999999998</v>
      </c>
      <c r="O548" s="56">
        <f>Table4[[#This Row],[ سعر اليومية ]]*Table4[[#This Row],[عدد الدورات ]]-N548</f>
        <v>4494.9799999999996</v>
      </c>
      <c r="P548" s="194"/>
      <c r="Q548" s="194"/>
      <c r="R548" s="194"/>
      <c r="S548" s="58">
        <f>(Table4[[#This Row],[سعر يومية السائق]]*Table4[[#This Row],[عدد الدورات ]])-SUM(Table4[[#This Row],[سلف ]:[خصم ]])+Table4[[#This Row],[اضافي ]]</f>
        <v>3800</v>
      </c>
      <c r="U548" s="58">
        <f>Table4[[#This Row],[ سعر اليومية ]]*Table4[[#This Row],[عدد الدورات ]]-Table4[[#This Row],[سعر يومية السائق]]*L548</f>
        <v>834</v>
      </c>
      <c r="V548" s="58">
        <f>U548-Table4[[#This Row],[W/H  3%]]</f>
        <v>694.98</v>
      </c>
      <c r="W548" s="66" t="str">
        <f>Table4[[#This Row],[اليوم]]&amp;Table4[[#This Row],[الشهر ]]&amp;Table4[[#This Row],[العام]]</f>
        <v>952026</v>
      </c>
      <c r="X548" s="66" t="s">
        <v>304</v>
      </c>
    </row>
    <row r="549" spans="1:24" x14ac:dyDescent="0.3">
      <c r="A549" s="62">
        <v>9</v>
      </c>
      <c r="B549" s="62">
        <v>5</v>
      </c>
      <c r="C549" s="62">
        <v>2026</v>
      </c>
      <c r="D549" s="41" t="str">
        <f t="shared" si="44"/>
        <v>مصطفي رشدي1المنيب 2 ورديةسعوديميفيداميكروباص صيني</v>
      </c>
      <c r="E549" s="4">
        <v>5007</v>
      </c>
      <c r="F549" s="41" t="str">
        <f>VLOOKUP(E549,mapping!C:J,2,FALSE)</f>
        <v>مصطفي رشدي1</v>
      </c>
      <c r="G549" s="41" t="str">
        <f>IFERROR(VLOOKUP(F549,mapping!$D$3:$J$200,2,FALSE),0)</f>
        <v>المنيب 2 وردية</v>
      </c>
      <c r="H549" s="41" t="str">
        <f>IFERROR(VLOOKUP(F549,mapping!$D$3:$J$200,3,FALSE),0)</f>
        <v>سعودي</v>
      </c>
      <c r="I549" s="41" t="str">
        <f>IFERROR(VLOOKUP(F549,mapping!$D$3:$J$200,4,FALSE),0)</f>
        <v>ميفيدا</v>
      </c>
      <c r="J549" s="41" t="str">
        <f>IFERROR(VLOOKUP(F549,mapping!$D$3:$J$200,5,FALSE),0)</f>
        <v>ميكروباص صيني</v>
      </c>
      <c r="K549" s="63">
        <f>IF(W549=mapping!$N$1,IFERROR(VLOOKUP(Table4[[#This Row],[Column1]],mapping!A:L,11,FALSE),0),IF(W549&gt;mapping!$N$1,IFERROR(VLOOKUP(Table4[[#This Row],[Column1]],mapping!A:L,11,FALSE),0),))</f>
        <v>2965</v>
      </c>
      <c r="L549" s="139">
        <v>1</v>
      </c>
      <c r="M549" s="60">
        <f>IF(W549=mapping!$N$1,IFERROR(VLOOKUP(Table4[[#This Row],[Column1]],mapping!A:L,12,FALSE),0),IF(W549&gt;mapping!$N$1,IFERROR(VLOOKUP(Table4[[#This Row],[Column1]],mapping!A:L,12,FALSE),0),0))</f>
        <v>2150</v>
      </c>
      <c r="N549" s="58">
        <f>Table4[[#This Row],[ سعر اليومية ]]*3%*Table4[[#This Row],[عدد الدورات ]]</f>
        <v>88.95</v>
      </c>
      <c r="O549" s="56">
        <f>Table4[[#This Row],[ سعر اليومية ]]*Table4[[#This Row],[عدد الدورات ]]-N549</f>
        <v>2876.05</v>
      </c>
      <c r="P549" s="194"/>
      <c r="Q549" s="194"/>
      <c r="R549" s="194"/>
      <c r="S549" s="58">
        <f>(Table4[[#This Row],[سعر يومية السائق]]*Table4[[#This Row],[عدد الدورات ]])-SUM(Table4[[#This Row],[سلف ]:[خصم ]])+Table4[[#This Row],[اضافي ]]</f>
        <v>2150</v>
      </c>
      <c r="U549" s="58">
        <f>Table4[[#This Row],[ سعر اليومية ]]*Table4[[#This Row],[عدد الدورات ]]-Table4[[#This Row],[سعر يومية السائق]]*L549</f>
        <v>815</v>
      </c>
      <c r="V549" s="58">
        <f>U549-Table4[[#This Row],[W/H  3%]]</f>
        <v>726.05</v>
      </c>
      <c r="W549" s="66" t="str">
        <f>Table4[[#This Row],[اليوم]]&amp;Table4[[#This Row],[الشهر ]]&amp;Table4[[#This Row],[العام]]</f>
        <v>952026</v>
      </c>
      <c r="X549" s="66" t="s">
        <v>304</v>
      </c>
    </row>
    <row r="550" spans="1:24" x14ac:dyDescent="0.3">
      <c r="A550" s="62">
        <v>9</v>
      </c>
      <c r="B550" s="62">
        <v>5</v>
      </c>
      <c r="C550" s="62">
        <v>2026</v>
      </c>
      <c r="D550" s="41" t="str">
        <f t="shared" si="44"/>
        <v>فرج 2حلوان 2 ورديةسعوديميفيداميكروباص صيني</v>
      </c>
      <c r="E550" s="4">
        <v>5009</v>
      </c>
      <c r="F550" s="41" t="str">
        <f>VLOOKUP(E550,mapping!C:J,2,FALSE)</f>
        <v>فرج 2</v>
      </c>
      <c r="G550" s="41" t="str">
        <f>IFERROR(VLOOKUP(F550,mapping!$D$3:$J$200,2,FALSE),0)</f>
        <v>حلوان 2 وردية</v>
      </c>
      <c r="H550" s="41" t="str">
        <f>IFERROR(VLOOKUP(F550,mapping!$D$3:$J$200,3,FALSE),0)</f>
        <v>سعودي</v>
      </c>
      <c r="I550" s="41" t="str">
        <f>IFERROR(VLOOKUP(F550,mapping!$D$3:$J$200,4,FALSE),0)</f>
        <v>ميفيدا</v>
      </c>
      <c r="J550" s="41" t="str">
        <f>IFERROR(VLOOKUP(F550,mapping!$D$3:$J$200,5,FALSE),0)</f>
        <v>ميكروباص صيني</v>
      </c>
      <c r="K550" s="63">
        <f>IF(W550=mapping!$N$1,IFERROR(VLOOKUP(Table4[[#This Row],[Column1]],mapping!A:L,11,FALSE),0),IF(W550&gt;mapping!$N$1,IFERROR(VLOOKUP(Table4[[#This Row],[Column1]],mapping!A:L,11,FALSE),0),))</f>
        <v>2965</v>
      </c>
      <c r="L550" s="139">
        <v>1</v>
      </c>
      <c r="M550" s="60">
        <f>IF(W550=mapping!$N$1,IFERROR(VLOOKUP(Table4[[#This Row],[Column1]],mapping!A:L,12,FALSE),0),IF(W550&gt;mapping!$N$1,IFERROR(VLOOKUP(Table4[[#This Row],[Column1]],mapping!A:L,12,FALSE),0),0))</f>
        <v>2250</v>
      </c>
      <c r="N550" s="58">
        <f>Table4[[#This Row],[ سعر اليومية ]]*3%*Table4[[#This Row],[عدد الدورات ]]</f>
        <v>88.95</v>
      </c>
      <c r="O550" s="56">
        <f>Table4[[#This Row],[ سعر اليومية ]]*Table4[[#This Row],[عدد الدورات ]]-N550</f>
        <v>2876.05</v>
      </c>
      <c r="P550" s="194"/>
      <c r="Q550" s="194"/>
      <c r="R550" s="194"/>
      <c r="S550" s="58">
        <f>(Table4[[#This Row],[سعر يومية السائق]]*Table4[[#This Row],[عدد الدورات ]])-SUM(Table4[[#This Row],[سلف ]:[خصم ]])+Table4[[#This Row],[اضافي ]]</f>
        <v>2250</v>
      </c>
      <c r="U550" s="58">
        <f>Table4[[#This Row],[ سعر اليومية ]]*Table4[[#This Row],[عدد الدورات ]]-Table4[[#This Row],[سعر يومية السائق]]*L550</f>
        <v>715</v>
      </c>
      <c r="V550" s="58">
        <f>U550-Table4[[#This Row],[W/H  3%]]</f>
        <v>626.04999999999995</v>
      </c>
      <c r="W550" s="66" t="str">
        <f>Table4[[#This Row],[اليوم]]&amp;Table4[[#This Row],[الشهر ]]&amp;Table4[[#This Row],[العام]]</f>
        <v>952026</v>
      </c>
      <c r="X550" s="66" t="s">
        <v>304</v>
      </c>
    </row>
    <row r="551" spans="1:24" x14ac:dyDescent="0.3">
      <c r="A551" s="62">
        <v>9</v>
      </c>
      <c r="B551" s="62">
        <v>5</v>
      </c>
      <c r="C551" s="62">
        <v>2026</v>
      </c>
      <c r="D551" s="41" t="str">
        <f t="shared" si="44"/>
        <v>فرج 3حلوان 2 ورديةسعوديالقطاميةاتوبيس 28</v>
      </c>
      <c r="E551" s="4">
        <v>5010</v>
      </c>
      <c r="F551" s="41" t="str">
        <f>VLOOKUP(E551,mapping!C:J,2,FALSE)</f>
        <v>فرج 3</v>
      </c>
      <c r="G551" s="41" t="str">
        <f>IFERROR(VLOOKUP(F551,mapping!$D$3:$J$200,2,FALSE),0)</f>
        <v>حلوان 2 وردية</v>
      </c>
      <c r="H551" s="41" t="str">
        <f>IFERROR(VLOOKUP(F551,mapping!$D$3:$J$200,3,FALSE),0)</f>
        <v>سعودي</v>
      </c>
      <c r="I551" s="41" t="str">
        <f>IFERROR(VLOOKUP(F551,mapping!$D$3:$J$200,4,FALSE),0)</f>
        <v>القطامية</v>
      </c>
      <c r="J551" s="41" t="str">
        <f>IFERROR(VLOOKUP(F551,mapping!$D$3:$J$200,5,FALSE),0)</f>
        <v>اتوبيس 28</v>
      </c>
      <c r="K551" s="63">
        <f>IF(W551=mapping!$N$1,IFERROR(VLOOKUP(Table4[[#This Row],[Column1]],mapping!A:L,11,FALSE),0),IF(W551&gt;mapping!$N$1,IFERROR(VLOOKUP(Table4[[#This Row],[Column1]],mapping!A:L,11,FALSE),0),))</f>
        <v>3415</v>
      </c>
      <c r="L551" s="139">
        <v>1</v>
      </c>
      <c r="M551" s="60">
        <f>IF(W551=mapping!$N$1,IFERROR(VLOOKUP(Table4[[#This Row],[Column1]],mapping!A:L,12,FALSE),0),IF(W551&gt;mapping!$N$1,IFERROR(VLOOKUP(Table4[[#This Row],[Column1]],mapping!A:L,12,FALSE),0),0))</f>
        <v>3400</v>
      </c>
      <c r="N551" s="58">
        <f>Table4[[#This Row],[ سعر اليومية ]]*3%*Table4[[#This Row],[عدد الدورات ]]</f>
        <v>102.45</v>
      </c>
      <c r="O551" s="56">
        <f>Table4[[#This Row],[ سعر اليومية ]]*Table4[[#This Row],[عدد الدورات ]]-N551</f>
        <v>3312.55</v>
      </c>
      <c r="P551" s="194"/>
      <c r="Q551" s="194"/>
      <c r="R551" s="194"/>
      <c r="S551" s="58">
        <f>(Table4[[#This Row],[سعر يومية السائق]]*Table4[[#This Row],[عدد الدورات ]])-SUM(Table4[[#This Row],[سلف ]:[خصم ]])+Table4[[#This Row],[اضافي ]]</f>
        <v>3400</v>
      </c>
      <c r="U551" s="58">
        <f>Table4[[#This Row],[ سعر اليومية ]]*Table4[[#This Row],[عدد الدورات ]]-Table4[[#This Row],[سعر يومية السائق]]*L551</f>
        <v>15</v>
      </c>
      <c r="V551" s="58">
        <f>U551-Table4[[#This Row],[W/H  3%]]</f>
        <v>-87.45</v>
      </c>
      <c r="W551" s="66" t="str">
        <f>Table4[[#This Row],[اليوم]]&amp;Table4[[#This Row],[الشهر ]]&amp;Table4[[#This Row],[العام]]</f>
        <v>952026</v>
      </c>
      <c r="X551" s="66" t="s">
        <v>304</v>
      </c>
    </row>
    <row r="552" spans="1:24" x14ac:dyDescent="0.3">
      <c r="A552" s="62">
        <v>9</v>
      </c>
      <c r="B552" s="62">
        <v>5</v>
      </c>
      <c r="C552" s="62">
        <v>2026</v>
      </c>
      <c r="D552" s="41" t="str">
        <f t="shared" si="44"/>
        <v>فرج 4مايو ورديةسعوديالقطاميةميكروباص</v>
      </c>
      <c r="E552" s="4">
        <v>5011</v>
      </c>
      <c r="F552" s="41" t="str">
        <f>VLOOKUP(E552,mapping!C:J,2,FALSE)</f>
        <v>فرج 4</v>
      </c>
      <c r="G552" s="41" t="str">
        <f>IFERROR(VLOOKUP(F552,mapping!$D$3:$J$200,2,FALSE),0)</f>
        <v>مايو وردية</v>
      </c>
      <c r="H552" s="41" t="str">
        <f>IFERROR(VLOOKUP(F552,mapping!$D$3:$J$200,3,FALSE),0)</f>
        <v>سعودي</v>
      </c>
      <c r="I552" s="41" t="str">
        <f>IFERROR(VLOOKUP(F552,mapping!$D$3:$J$200,4,FALSE),0)</f>
        <v>القطامية</v>
      </c>
      <c r="J552" s="41" t="str">
        <f>IFERROR(VLOOKUP(F552,mapping!$D$3:$J$200,5,FALSE),0)</f>
        <v>ميكروباص</v>
      </c>
      <c r="K552" s="63">
        <f>IF(W552=mapping!$N$1,IFERROR(VLOOKUP(Table4[[#This Row],[Column1]],mapping!A:L,11,FALSE),0),IF(W552&gt;mapping!$N$1,IFERROR(VLOOKUP(Table4[[#This Row],[Column1]],mapping!A:L,11,FALSE),0),))</f>
        <v>1222</v>
      </c>
      <c r="L552" s="139">
        <v>1</v>
      </c>
      <c r="M552" s="60">
        <f>IF(W552=mapping!$N$1,IFERROR(VLOOKUP(Table4[[#This Row],[Column1]],mapping!A:L,12,FALSE),0),IF(W552&gt;mapping!$N$1,IFERROR(VLOOKUP(Table4[[#This Row],[Column1]],mapping!A:L,12,FALSE),0),0))</f>
        <v>1180</v>
      </c>
      <c r="N552" s="58">
        <f>Table4[[#This Row],[ سعر اليومية ]]*3%*Table4[[#This Row],[عدد الدورات ]]</f>
        <v>36.659999999999997</v>
      </c>
      <c r="O552" s="56">
        <f>Table4[[#This Row],[ سعر اليومية ]]*Table4[[#This Row],[عدد الدورات ]]-N552</f>
        <v>1185.3399999999999</v>
      </c>
      <c r="P552" s="194"/>
      <c r="Q552" s="194"/>
      <c r="R552" s="194"/>
      <c r="S552" s="58">
        <f>(Table4[[#This Row],[سعر يومية السائق]]*Table4[[#This Row],[عدد الدورات ]])-SUM(Table4[[#This Row],[سلف ]:[خصم ]])+Table4[[#This Row],[اضافي ]]</f>
        <v>1180</v>
      </c>
      <c r="U552" s="58">
        <f>Table4[[#This Row],[ سعر اليومية ]]*Table4[[#This Row],[عدد الدورات ]]-Table4[[#This Row],[سعر يومية السائق]]*L552</f>
        <v>42</v>
      </c>
      <c r="V552" s="58">
        <f>U552-Table4[[#This Row],[W/H  3%]]</f>
        <v>5.3400000000000034</v>
      </c>
      <c r="W552" s="66" t="str">
        <f>Table4[[#This Row],[اليوم]]&amp;Table4[[#This Row],[الشهر ]]&amp;Table4[[#This Row],[العام]]</f>
        <v>952026</v>
      </c>
      <c r="X552" s="66" t="s">
        <v>304</v>
      </c>
    </row>
    <row r="553" spans="1:24" x14ac:dyDescent="0.3">
      <c r="A553" s="62">
        <v>9</v>
      </c>
      <c r="B553" s="62">
        <v>5</v>
      </c>
      <c r="C553" s="62">
        <v>2026</v>
      </c>
      <c r="D553" s="41" t="str">
        <f t="shared" si="44"/>
        <v>مصطفي رشدي3المنيب5شفتسعوديالقطاميةاتوبيس 28</v>
      </c>
      <c r="E553" s="4">
        <v>5012</v>
      </c>
      <c r="F553" s="41" t="str">
        <f>VLOOKUP(E553,mapping!C:J,2,FALSE)</f>
        <v>مصطفي رشدي3</v>
      </c>
      <c r="G553" s="41" t="str">
        <f>IFERROR(VLOOKUP(F553,mapping!$D$3:$J$200,2,FALSE),0)</f>
        <v>المنيب5شفت</v>
      </c>
      <c r="H553" s="41" t="str">
        <f>IFERROR(VLOOKUP(F553,mapping!$D$3:$J$200,3,FALSE),0)</f>
        <v>سعودي</v>
      </c>
      <c r="I553" s="41" t="str">
        <f>IFERROR(VLOOKUP(F553,mapping!$D$3:$J$200,4,FALSE),0)</f>
        <v>القطامية</v>
      </c>
      <c r="J553" s="41" t="str">
        <f>IFERROR(VLOOKUP(F553,mapping!$D$3:$J$200,5,FALSE),0)</f>
        <v>اتوبيس 28</v>
      </c>
      <c r="K553" s="63">
        <f>IF(W553=mapping!$N$1,IFERROR(VLOOKUP(Table4[[#This Row],[Column1]],mapping!A:L,11,FALSE),0),IF(W553&gt;mapping!$N$1,IFERROR(VLOOKUP(Table4[[#This Row],[Column1]],mapping!A:L,11,FALSE),0),))</f>
        <v>2649</v>
      </c>
      <c r="L553" s="139">
        <v>1</v>
      </c>
      <c r="M553" s="60">
        <f>IF(W553=mapping!$N$1,IFERROR(VLOOKUP(Table4[[#This Row],[Column1]],mapping!A:L,12,FALSE),0),IF(W553&gt;mapping!$N$1,IFERROR(VLOOKUP(Table4[[#This Row],[Column1]],mapping!A:L,12,FALSE),0),0))</f>
        <v>2060</v>
      </c>
      <c r="N553" s="58">
        <f>Table4[[#This Row],[ سعر اليومية ]]*3%*Table4[[#This Row],[عدد الدورات ]]</f>
        <v>79.47</v>
      </c>
      <c r="O553" s="56">
        <f>Table4[[#This Row],[ سعر اليومية ]]*Table4[[#This Row],[عدد الدورات ]]-N553</f>
        <v>2569.5300000000002</v>
      </c>
      <c r="P553" s="194"/>
      <c r="Q553" s="194"/>
      <c r="R553" s="194"/>
      <c r="S553" s="58">
        <f>(Table4[[#This Row],[سعر يومية السائق]]*Table4[[#This Row],[عدد الدورات ]])-SUM(Table4[[#This Row],[سلف ]:[خصم ]])+Table4[[#This Row],[اضافي ]]</f>
        <v>2060</v>
      </c>
      <c r="U553" s="58">
        <f>Table4[[#This Row],[ سعر اليومية ]]*Table4[[#This Row],[عدد الدورات ]]-Table4[[#This Row],[سعر يومية السائق]]*L553</f>
        <v>589</v>
      </c>
      <c r="V553" s="58">
        <f>U553-Table4[[#This Row],[W/H  3%]]</f>
        <v>509.53</v>
      </c>
      <c r="W553" s="66" t="str">
        <f>Table4[[#This Row],[اليوم]]&amp;Table4[[#This Row],[الشهر ]]&amp;Table4[[#This Row],[العام]]</f>
        <v>952026</v>
      </c>
      <c r="X553" s="66" t="s">
        <v>304</v>
      </c>
    </row>
    <row r="554" spans="1:24" x14ac:dyDescent="0.3">
      <c r="A554" s="62">
        <v>9</v>
      </c>
      <c r="B554" s="62">
        <v>5</v>
      </c>
      <c r="C554" s="62">
        <v>2026</v>
      </c>
      <c r="D554" s="41" t="str">
        <f t="shared" si="44"/>
        <v>مصطفي رشدي4المنيب Wصباحيةسعوديالقطاميةاتوبيس 28</v>
      </c>
      <c r="E554" s="4">
        <v>5013</v>
      </c>
      <c r="F554" s="41" t="str">
        <f>VLOOKUP(E554,mapping!C:J,2,FALSE)</f>
        <v>مصطفي رشدي4</v>
      </c>
      <c r="G554" s="41" t="str">
        <f>IFERROR(VLOOKUP(F554,mapping!$D$3:$J$200,2,FALSE),0)</f>
        <v>المنيب Wصباحية</v>
      </c>
      <c r="H554" s="41" t="str">
        <f>IFERROR(VLOOKUP(F554,mapping!$D$3:$J$200,3,FALSE),0)</f>
        <v>سعودي</v>
      </c>
      <c r="I554" s="41" t="str">
        <f>IFERROR(VLOOKUP(F554,mapping!$D$3:$J$200,4,FALSE),0)</f>
        <v>القطامية</v>
      </c>
      <c r="J554" s="41" t="str">
        <f>IFERROR(VLOOKUP(F554,mapping!$D$3:$J$200,5,FALSE),0)</f>
        <v>اتوبيس 28</v>
      </c>
      <c r="K554" s="63">
        <f>IF(W554=mapping!$N$1,IFERROR(VLOOKUP(Table4[[#This Row],[Column1]],mapping!A:L,11,FALSE),0),IF(W554&gt;mapping!$N$1,IFERROR(VLOOKUP(Table4[[#This Row],[Column1]],mapping!A:L,11,FALSE),0),))</f>
        <v>1059</v>
      </c>
      <c r="L554" s="139">
        <v>1</v>
      </c>
      <c r="M554" s="60">
        <f>IF(W554=mapping!$N$1,IFERROR(VLOOKUP(Table4[[#This Row],[Column1]],mapping!A:L,12,FALSE),0),IF(W554&gt;mapping!$N$1,IFERROR(VLOOKUP(Table4[[#This Row],[Column1]],mapping!A:L,12,FALSE),0),0))</f>
        <v>1000</v>
      </c>
      <c r="N554" s="58">
        <f>Table4[[#This Row],[ سعر اليومية ]]*3%*Table4[[#This Row],[عدد الدورات ]]</f>
        <v>31.77</v>
      </c>
      <c r="O554" s="56">
        <f>Table4[[#This Row],[ سعر اليومية ]]*Table4[[#This Row],[عدد الدورات ]]-N554</f>
        <v>1027.23</v>
      </c>
      <c r="P554" s="194"/>
      <c r="Q554" s="194"/>
      <c r="R554" s="194"/>
      <c r="S554" s="58">
        <f>(Table4[[#This Row],[سعر يومية السائق]]*Table4[[#This Row],[عدد الدورات ]])-SUM(Table4[[#This Row],[سلف ]:[خصم ]])+Table4[[#This Row],[اضافي ]]</f>
        <v>1000</v>
      </c>
      <c r="U554" s="58">
        <f>Table4[[#This Row],[ سعر اليومية ]]*Table4[[#This Row],[عدد الدورات ]]-Table4[[#This Row],[سعر يومية السائق]]*L554</f>
        <v>59</v>
      </c>
      <c r="V554" s="58">
        <f>U554-Table4[[#This Row],[W/H  3%]]</f>
        <v>27.23</v>
      </c>
      <c r="W554" s="66" t="str">
        <f>Table4[[#This Row],[اليوم]]&amp;Table4[[#This Row],[الشهر ]]&amp;Table4[[#This Row],[العام]]</f>
        <v>952026</v>
      </c>
      <c r="X554" s="66" t="s">
        <v>304</v>
      </c>
    </row>
    <row r="555" spans="1:24" x14ac:dyDescent="0.3">
      <c r="A555" s="62">
        <v>9</v>
      </c>
      <c r="B555" s="62">
        <v>5</v>
      </c>
      <c r="C555" s="62">
        <v>2026</v>
      </c>
      <c r="D555" s="41" t="str">
        <f t="shared" si="44"/>
        <v>مصطفي رشدي5صقر 2 ورديةسعوديالقطاميةاتوبيس 28</v>
      </c>
      <c r="E555" s="4">
        <v>5014</v>
      </c>
      <c r="F555" s="41" t="str">
        <f>VLOOKUP(E555,mapping!C:J,2,FALSE)</f>
        <v>مصطفي رشدي5</v>
      </c>
      <c r="G555" s="41" t="str">
        <f>IFERROR(VLOOKUP(F555,mapping!$D$3:$J$200,2,FALSE),0)</f>
        <v>صقر 2 وردية</v>
      </c>
      <c r="H555" s="41" t="str">
        <f>IFERROR(VLOOKUP(F555,mapping!$D$3:$J$200,3,FALSE),0)</f>
        <v>سعودي</v>
      </c>
      <c r="I555" s="41" t="str">
        <f>IFERROR(VLOOKUP(F555,mapping!$D$3:$J$200,4,FALSE),0)</f>
        <v>القطامية</v>
      </c>
      <c r="J555" s="41" t="str">
        <f>IFERROR(VLOOKUP(F555,mapping!$D$3:$J$200,5,FALSE),0)</f>
        <v>اتوبيس 28</v>
      </c>
      <c r="K555" s="63">
        <f>IF(W555=mapping!$N$1,IFERROR(VLOOKUP(Table4[[#This Row],[Column1]],mapping!A:L,11,FALSE),0),IF(W555&gt;mapping!$N$1,IFERROR(VLOOKUP(Table4[[#This Row],[Column1]],mapping!A:L,11,FALSE),0),))</f>
        <v>2120</v>
      </c>
      <c r="L555" s="139">
        <v>1</v>
      </c>
      <c r="M555" s="60">
        <f>IF(W555=mapping!$N$1,IFERROR(VLOOKUP(Table4[[#This Row],[Column1]],mapping!A:L,12,FALSE),0),IF(W555&gt;mapping!$N$1,IFERROR(VLOOKUP(Table4[[#This Row],[Column1]],mapping!A:L,12,FALSE),0),0))</f>
        <v>1780</v>
      </c>
      <c r="N555" s="58">
        <f>Table4[[#This Row],[ سعر اليومية ]]*3%*Table4[[#This Row],[عدد الدورات ]]</f>
        <v>63.599999999999994</v>
      </c>
      <c r="O555" s="56">
        <f>Table4[[#This Row],[ سعر اليومية ]]*Table4[[#This Row],[عدد الدورات ]]-N555</f>
        <v>2056.4</v>
      </c>
      <c r="P555" s="194"/>
      <c r="Q555" s="194"/>
      <c r="R555" s="194"/>
      <c r="S555" s="58">
        <f>(Table4[[#This Row],[سعر يومية السائق]]*Table4[[#This Row],[عدد الدورات ]])-SUM(Table4[[#This Row],[سلف ]:[خصم ]])+Table4[[#This Row],[اضافي ]]</f>
        <v>1780</v>
      </c>
      <c r="U555" s="58">
        <f>Table4[[#This Row],[ سعر اليومية ]]*Table4[[#This Row],[عدد الدورات ]]-Table4[[#This Row],[سعر يومية السائق]]*L555</f>
        <v>340</v>
      </c>
      <c r="V555" s="58">
        <f>U555-Table4[[#This Row],[W/H  3%]]</f>
        <v>276.39999999999998</v>
      </c>
      <c r="W555" s="66" t="str">
        <f>Table4[[#This Row],[اليوم]]&amp;Table4[[#This Row],[الشهر ]]&amp;Table4[[#This Row],[العام]]</f>
        <v>952026</v>
      </c>
      <c r="X555" s="66" t="s">
        <v>304</v>
      </c>
    </row>
    <row r="556" spans="1:24" x14ac:dyDescent="0.3">
      <c r="A556" s="62">
        <v>9</v>
      </c>
      <c r="B556" s="62">
        <v>5</v>
      </c>
      <c r="C556" s="62">
        <v>2026</v>
      </c>
      <c r="D556" s="41" t="str">
        <f t="shared" ref="D556:D620" si="50">F556&amp;G556&amp;H556&amp;I556&amp;J556</f>
        <v>مصطفي رشدي6المنيب 2 ورديةسعوديالقطاميةاتوبيس 28</v>
      </c>
      <c r="E556" s="4">
        <v>5027</v>
      </c>
      <c r="F556" s="41" t="str">
        <f>VLOOKUP(E556,mapping!C:J,2,FALSE)</f>
        <v>مصطفي رشدي6</v>
      </c>
      <c r="G556" s="41" t="str">
        <f>IFERROR(VLOOKUP(F556,mapping!$D$3:$J$200,2,FALSE),0)</f>
        <v>المنيب 2 وردية</v>
      </c>
      <c r="H556" s="41" t="str">
        <f>IFERROR(VLOOKUP(F556,mapping!$D$3:$J$200,3,FALSE),0)</f>
        <v>سعودي</v>
      </c>
      <c r="I556" s="41" t="str">
        <f>IFERROR(VLOOKUP(F556,mapping!$D$3:$J$200,4,FALSE),0)</f>
        <v>القطامية</v>
      </c>
      <c r="J556" s="41" t="str">
        <f>IFERROR(VLOOKUP(F556,mapping!$D$3:$J$200,5,FALSE),0)</f>
        <v>اتوبيس 28</v>
      </c>
      <c r="K556" s="63">
        <f>IF(W556=mapping!$N$1,IFERROR(VLOOKUP(Table4[[#This Row],[Column1]],mapping!A:L,11,FALSE),0),IF(W556&gt;mapping!$N$1,IFERROR(VLOOKUP(Table4[[#This Row],[Column1]],mapping!A:L,11,FALSE),0),))</f>
        <v>3944</v>
      </c>
      <c r="L556" s="139">
        <v>1</v>
      </c>
      <c r="M556" s="60">
        <f>IF(W556=mapping!$N$1,IFERROR(VLOOKUP(Table4[[#This Row],[Column1]],mapping!A:L,12,FALSE),0),IF(W556&gt;mapping!$N$1,IFERROR(VLOOKUP(Table4[[#This Row],[Column1]],mapping!A:L,12,FALSE),0),0))</f>
        <v>3600</v>
      </c>
      <c r="N556" s="58">
        <f>Table4[[#This Row],[ سعر اليومية ]]*3%*Table4[[#This Row],[عدد الدورات ]]</f>
        <v>118.32</v>
      </c>
      <c r="O556" s="56">
        <f>Table4[[#This Row],[ سعر اليومية ]]*Table4[[#This Row],[عدد الدورات ]]-N556</f>
        <v>3825.68</v>
      </c>
      <c r="P556" s="194"/>
      <c r="Q556" s="194"/>
      <c r="R556" s="194">
        <v>200</v>
      </c>
      <c r="S556" s="58">
        <f>(Table4[[#This Row],[سعر يومية السائق]]*Table4[[#This Row],[عدد الدورات ]])-SUM(Table4[[#This Row],[سلف ]:[خصم ]])+Table4[[#This Row],[اضافي ]]</f>
        <v>3800</v>
      </c>
      <c r="U556" s="58">
        <f>Table4[[#This Row],[ سعر اليومية ]]*Table4[[#This Row],[عدد الدورات ]]-Table4[[#This Row],[سعر يومية السائق]]*L556</f>
        <v>344</v>
      </c>
      <c r="V556" s="58">
        <f>U556-Table4[[#This Row],[W/H  3%]]</f>
        <v>225.68</v>
      </c>
      <c r="W556" s="66" t="str">
        <f>Table4[[#This Row],[اليوم]]&amp;Table4[[#This Row],[الشهر ]]&amp;Table4[[#This Row],[العام]]</f>
        <v>952026</v>
      </c>
      <c r="X556" s="66" t="s">
        <v>304</v>
      </c>
    </row>
    <row r="557" spans="1:24" x14ac:dyDescent="0.3">
      <c r="A557" s="62">
        <v>9</v>
      </c>
      <c r="B557" s="62">
        <v>5</v>
      </c>
      <c r="C557" s="62">
        <v>2026</v>
      </c>
      <c r="D557" s="41" t="str">
        <f t="shared" si="50"/>
        <v>كرم ترك 1قليوب 2 ورديةسعوديالقطاميةاتوبيس 28</v>
      </c>
      <c r="E557" s="4">
        <v>5015</v>
      </c>
      <c r="F557" s="41" t="str">
        <f>VLOOKUP(E557,mapping!C:J,2,FALSE)</f>
        <v>كرم ترك 1</v>
      </c>
      <c r="G557" s="41" t="str">
        <f>IFERROR(VLOOKUP(F557,mapping!$D$3:$J$200,2,FALSE),0)</f>
        <v>قليوب 2 وردية</v>
      </c>
      <c r="H557" s="41" t="str">
        <f>IFERROR(VLOOKUP(F557,mapping!$D$3:$J$200,3,FALSE),0)</f>
        <v>سعودي</v>
      </c>
      <c r="I557" s="41" t="str">
        <f>IFERROR(VLOOKUP(F557,mapping!$D$3:$J$200,4,FALSE),0)</f>
        <v>القطامية</v>
      </c>
      <c r="J557" s="41" t="str">
        <f>IFERROR(VLOOKUP(F557,mapping!$D$3:$J$200,5,FALSE),0)</f>
        <v>اتوبيس 28</v>
      </c>
      <c r="K557" s="63">
        <f>IF(W557=mapping!$N$1,IFERROR(VLOOKUP(Table4[[#This Row],[Column1]],mapping!A:L,11,FALSE),0),IF(W557&gt;mapping!$N$1,IFERROR(VLOOKUP(Table4[[#This Row],[Column1]],mapping!A:L,11,FALSE),0),))</f>
        <v>3959</v>
      </c>
      <c r="L557" s="139">
        <v>1</v>
      </c>
      <c r="M557" s="60">
        <f>IF(W557=mapping!$N$1,IFERROR(VLOOKUP(Table4[[#This Row],[Column1]],mapping!A:L,12,FALSE),0),IF(W557&gt;mapping!$N$1,IFERROR(VLOOKUP(Table4[[#This Row],[Column1]],mapping!A:L,12,FALSE),0),0))</f>
        <v>4200</v>
      </c>
      <c r="N557" s="58">
        <f>Table4[[#This Row],[ سعر اليومية ]]*3%*Table4[[#This Row],[عدد الدورات ]]</f>
        <v>118.77</v>
      </c>
      <c r="O557" s="56">
        <f>Table4[[#This Row],[ سعر اليومية ]]*Table4[[#This Row],[عدد الدورات ]]-N557</f>
        <v>3840.23</v>
      </c>
      <c r="P557" s="194"/>
      <c r="Q557" s="194"/>
      <c r="R557" s="194"/>
      <c r="S557" s="58">
        <f>(Table4[[#This Row],[سعر يومية السائق]]*Table4[[#This Row],[عدد الدورات ]])-SUM(Table4[[#This Row],[سلف ]:[خصم ]])+Table4[[#This Row],[اضافي ]]</f>
        <v>4200</v>
      </c>
      <c r="U557" s="58">
        <f>Table4[[#This Row],[ سعر اليومية ]]*Table4[[#This Row],[عدد الدورات ]]-Table4[[#This Row],[سعر يومية السائق]]*L557</f>
        <v>-241</v>
      </c>
      <c r="V557" s="58">
        <f>U557-Table4[[#This Row],[W/H  3%]]</f>
        <v>-359.77</v>
      </c>
      <c r="W557" s="66" t="str">
        <f>Table4[[#This Row],[اليوم]]&amp;Table4[[#This Row],[الشهر ]]&amp;Table4[[#This Row],[العام]]</f>
        <v>952026</v>
      </c>
      <c r="X557" s="66" t="s">
        <v>304</v>
      </c>
    </row>
    <row r="558" spans="1:24" x14ac:dyDescent="0.3">
      <c r="A558" s="62">
        <v>9</v>
      </c>
      <c r="B558" s="62">
        <v>5</v>
      </c>
      <c r="C558" s="62">
        <v>2026</v>
      </c>
      <c r="D558" s="41" t="str">
        <f t="shared" si="50"/>
        <v>كرم ترك 2قليوب 2 ورديةسعوديمدينتي اتوبيس 28</v>
      </c>
      <c r="E558" s="4">
        <v>5017</v>
      </c>
      <c r="F558" s="41" t="str">
        <f>VLOOKUP(E558,mapping!C:J,2,FALSE)</f>
        <v>كرم ترك 2</v>
      </c>
      <c r="G558" s="41" t="str">
        <f>IFERROR(VLOOKUP(F558,mapping!$D$3:$J$200,2,FALSE),0)</f>
        <v>قليوب 2 وردية</v>
      </c>
      <c r="H558" s="41" t="str">
        <f>IFERROR(VLOOKUP(F558,mapping!$D$3:$J$200,3,FALSE),0)</f>
        <v>سعودي</v>
      </c>
      <c r="I558" s="41" t="str">
        <f>IFERROR(VLOOKUP(F558,mapping!$D$3:$J$200,4,FALSE),0)</f>
        <v xml:space="preserve">مدينتي </v>
      </c>
      <c r="J558" s="41" t="str">
        <f>IFERROR(VLOOKUP(F558,mapping!$D$3:$J$200,5,FALSE),0)</f>
        <v>اتوبيس 28</v>
      </c>
      <c r="K558" s="63">
        <f>IF(W558=mapping!$N$1,IFERROR(VLOOKUP(Table4[[#This Row],[Column1]],mapping!A:L,11,FALSE),0),IF(W558&gt;mapping!$N$1,IFERROR(VLOOKUP(Table4[[#This Row],[Column1]],mapping!A:L,11,FALSE),0),))</f>
        <v>4634</v>
      </c>
      <c r="L558" s="139">
        <v>1</v>
      </c>
      <c r="M558" s="60">
        <f>IF(W558=mapping!$N$1,IFERROR(VLOOKUP(Table4[[#This Row],[Column1]],mapping!A:L,12,FALSE),0),IF(W558&gt;mapping!$N$1,IFERROR(VLOOKUP(Table4[[#This Row],[Column1]],mapping!A:L,12,FALSE),0),0))</f>
        <v>4150</v>
      </c>
      <c r="N558" s="58">
        <f>Table4[[#This Row],[ سعر اليومية ]]*3%*Table4[[#This Row],[عدد الدورات ]]</f>
        <v>139.01999999999998</v>
      </c>
      <c r="O558" s="56">
        <f>Table4[[#This Row],[ سعر اليومية ]]*Table4[[#This Row],[عدد الدورات ]]-N558</f>
        <v>4494.9799999999996</v>
      </c>
      <c r="P558" s="194"/>
      <c r="Q558" s="194"/>
      <c r="R558" s="194"/>
      <c r="S558" s="58">
        <f>(Table4[[#This Row],[سعر يومية السائق]]*Table4[[#This Row],[عدد الدورات ]])-SUM(Table4[[#This Row],[سلف ]:[خصم ]])+Table4[[#This Row],[اضافي ]]</f>
        <v>4150</v>
      </c>
      <c r="U558" s="58">
        <f>Table4[[#This Row],[ سعر اليومية ]]*Table4[[#This Row],[عدد الدورات ]]-Table4[[#This Row],[سعر يومية السائق]]*L558</f>
        <v>484</v>
      </c>
      <c r="V558" s="58">
        <f>U558-Table4[[#This Row],[W/H  3%]]</f>
        <v>344.98</v>
      </c>
      <c r="W558" s="66" t="str">
        <f>Table4[[#This Row],[اليوم]]&amp;Table4[[#This Row],[الشهر ]]&amp;Table4[[#This Row],[العام]]</f>
        <v>952026</v>
      </c>
      <c r="X558" s="66" t="s">
        <v>304</v>
      </c>
    </row>
    <row r="559" spans="1:24" x14ac:dyDescent="0.3">
      <c r="A559" s="62">
        <v>9</v>
      </c>
      <c r="B559" s="62">
        <v>5</v>
      </c>
      <c r="C559" s="62">
        <v>2026</v>
      </c>
      <c r="D559" s="41" t="str">
        <f t="shared" si="50"/>
        <v>كرم ترك 3قليوب 1 ورديةسعوديمدينتي اتوبيس 28</v>
      </c>
      <c r="E559" s="4">
        <v>5018</v>
      </c>
      <c r="F559" s="41" t="str">
        <f>VLOOKUP(E559,mapping!C:J,2,FALSE)</f>
        <v>كرم ترك 3</v>
      </c>
      <c r="G559" s="41" t="str">
        <f>IFERROR(VLOOKUP(F559,mapping!$D$3:$J$200,2,FALSE),0)</f>
        <v>قليوب 1 وردية</v>
      </c>
      <c r="H559" s="41" t="str">
        <f>IFERROR(VLOOKUP(F559,mapping!$D$3:$J$200,3,FALSE),0)</f>
        <v>سعودي</v>
      </c>
      <c r="I559" s="41" t="str">
        <f>IFERROR(VLOOKUP(F559,mapping!$D$3:$J$200,4,FALSE),0)</f>
        <v xml:space="preserve">مدينتي </v>
      </c>
      <c r="J559" s="41" t="str">
        <f>IFERROR(VLOOKUP(F559,mapping!$D$3:$J$200,5,FALSE),0)</f>
        <v>اتوبيس 28</v>
      </c>
      <c r="K559" s="63">
        <f>IF(W559=mapping!$N$1,IFERROR(VLOOKUP(Table4[[#This Row],[Column1]],mapping!A:L,11,FALSE),0),IF(W559&gt;mapping!$N$1,IFERROR(VLOOKUP(Table4[[#This Row],[Column1]],mapping!A:L,11,FALSE),0),))</f>
        <v>4634</v>
      </c>
      <c r="L559" s="139">
        <v>1</v>
      </c>
      <c r="M559" s="60">
        <f>IF(W559=mapping!$N$1,IFERROR(VLOOKUP(Table4[[#This Row],[Column1]],mapping!A:L,12,FALSE),0),IF(W559&gt;mapping!$N$1,IFERROR(VLOOKUP(Table4[[#This Row],[Column1]],mapping!A:L,12,FALSE),0),0))</f>
        <v>4000</v>
      </c>
      <c r="N559" s="58">
        <f>Table4[[#This Row],[ سعر اليومية ]]*3%*Table4[[#This Row],[عدد الدورات ]]</f>
        <v>139.01999999999998</v>
      </c>
      <c r="O559" s="56">
        <f>Table4[[#This Row],[ سعر اليومية ]]*Table4[[#This Row],[عدد الدورات ]]-N559</f>
        <v>4494.9799999999996</v>
      </c>
      <c r="P559" s="194"/>
      <c r="Q559" s="194"/>
      <c r="R559" s="194"/>
      <c r="S559" s="58">
        <f>(Table4[[#This Row],[سعر يومية السائق]]*Table4[[#This Row],[عدد الدورات ]])-SUM(Table4[[#This Row],[سلف ]:[خصم ]])+Table4[[#This Row],[اضافي ]]</f>
        <v>4000</v>
      </c>
      <c r="U559" s="58">
        <f>Table4[[#This Row],[ سعر اليومية ]]*Table4[[#This Row],[عدد الدورات ]]-Table4[[#This Row],[سعر يومية السائق]]*L559</f>
        <v>634</v>
      </c>
      <c r="V559" s="58">
        <f>U559-Table4[[#This Row],[W/H  3%]]</f>
        <v>494.98</v>
      </c>
      <c r="W559" s="66" t="str">
        <f>Table4[[#This Row],[اليوم]]&amp;Table4[[#This Row],[الشهر ]]&amp;Table4[[#This Row],[العام]]</f>
        <v>952026</v>
      </c>
      <c r="X559" s="66" t="s">
        <v>304</v>
      </c>
    </row>
    <row r="560" spans="1:24" x14ac:dyDescent="0.3">
      <c r="A560" s="62">
        <v>9</v>
      </c>
      <c r="B560" s="62">
        <v>5</v>
      </c>
      <c r="C560" s="62">
        <v>2026</v>
      </c>
      <c r="D560" s="41" t="str">
        <f t="shared" si="50"/>
        <v>كرم ترك 4عدلي منصور شفتسعوديمدينتي اتوبيس 28</v>
      </c>
      <c r="E560" s="4">
        <v>5019</v>
      </c>
      <c r="F560" s="41" t="str">
        <f>VLOOKUP(E560,mapping!C:J,2,FALSE)</f>
        <v>كرم ترك 4</v>
      </c>
      <c r="G560" s="41" t="str">
        <f>IFERROR(VLOOKUP(F560,mapping!$D$3:$J$200,2,FALSE),0)</f>
        <v>عدلي منصور شفت</v>
      </c>
      <c r="H560" s="41" t="str">
        <f>IFERROR(VLOOKUP(F560,mapping!$D$3:$J$200,3,FALSE),0)</f>
        <v>سعودي</v>
      </c>
      <c r="I560" s="41" t="str">
        <f>IFERROR(VLOOKUP(F560,mapping!$D$3:$J$200,4,FALSE),0)</f>
        <v xml:space="preserve">مدينتي </v>
      </c>
      <c r="J560" s="41" t="str">
        <f>IFERROR(VLOOKUP(F560,mapping!$D$3:$J$200,5,FALSE),0)</f>
        <v>اتوبيس 28</v>
      </c>
      <c r="K560" s="63">
        <f>IF(W560=mapping!$N$1,IFERROR(VLOOKUP(Table4[[#This Row],[Column1]],mapping!A:L,11,FALSE),0),IF(W560&gt;mapping!$N$1,IFERROR(VLOOKUP(Table4[[#This Row],[Column1]],mapping!A:L,11,FALSE),0),))</f>
        <v>741</v>
      </c>
      <c r="L560" s="139">
        <v>1</v>
      </c>
      <c r="M560" s="60">
        <f>IF(W560=mapping!$N$1,IFERROR(VLOOKUP(Table4[[#This Row],[Column1]],mapping!A:L,12,FALSE),0),IF(W560&gt;mapping!$N$1,IFERROR(VLOOKUP(Table4[[#This Row],[Column1]],mapping!A:L,12,FALSE),0),0))</f>
        <v>500</v>
      </c>
      <c r="N560" s="58">
        <f>Table4[[#This Row],[ سعر اليومية ]]*3%*Table4[[#This Row],[عدد الدورات ]]</f>
        <v>22.23</v>
      </c>
      <c r="O560" s="56">
        <f>Table4[[#This Row],[ سعر اليومية ]]*Table4[[#This Row],[عدد الدورات ]]-N560</f>
        <v>718.77</v>
      </c>
      <c r="P560" s="194"/>
      <c r="Q560" s="194"/>
      <c r="R560" s="194"/>
      <c r="S560" s="58">
        <f>(Table4[[#This Row],[سعر يومية السائق]]*Table4[[#This Row],[عدد الدورات ]])-SUM(Table4[[#This Row],[سلف ]:[خصم ]])+Table4[[#This Row],[اضافي ]]</f>
        <v>500</v>
      </c>
      <c r="U560" s="58">
        <f>Table4[[#This Row],[ سعر اليومية ]]*Table4[[#This Row],[عدد الدورات ]]-Table4[[#This Row],[سعر يومية السائق]]*L560</f>
        <v>241</v>
      </c>
      <c r="V560" s="58">
        <f>U560-Table4[[#This Row],[W/H  3%]]</f>
        <v>218.77</v>
      </c>
      <c r="W560" s="66" t="str">
        <f>Table4[[#This Row],[اليوم]]&amp;Table4[[#This Row],[الشهر ]]&amp;Table4[[#This Row],[العام]]</f>
        <v>952026</v>
      </c>
      <c r="X560" s="66" t="s">
        <v>304</v>
      </c>
    </row>
    <row r="561" spans="1:24" x14ac:dyDescent="0.3">
      <c r="A561" s="62">
        <v>9</v>
      </c>
      <c r="B561" s="62">
        <v>5</v>
      </c>
      <c r="C561" s="62">
        <v>2026</v>
      </c>
      <c r="D561" s="41" t="str">
        <f t="shared" si="50"/>
        <v>عماد النجار 4قليوب بيتوينسعوديمدينتي اتوبيس 28</v>
      </c>
      <c r="E561" s="4">
        <v>5020</v>
      </c>
      <c r="F561" s="41" t="str">
        <f>VLOOKUP(E561,mapping!C:J,2,FALSE)</f>
        <v>عماد النجار 4</v>
      </c>
      <c r="G561" s="41" t="str">
        <f>IFERROR(VLOOKUP(F561,mapping!$D$3:$J$200,2,FALSE),0)</f>
        <v>قليوب بيتوين</v>
      </c>
      <c r="H561" s="41" t="str">
        <f>IFERROR(VLOOKUP(F561,mapping!$D$3:$J$200,3,FALSE),0)</f>
        <v>سعودي</v>
      </c>
      <c r="I561" s="41" t="str">
        <f>IFERROR(VLOOKUP(F561,mapping!$D$3:$J$200,4,FALSE),0)</f>
        <v xml:space="preserve">مدينتي </v>
      </c>
      <c r="J561" s="41" t="str">
        <f>IFERROR(VLOOKUP(F561,mapping!$D$3:$J$200,5,FALSE),0)</f>
        <v>اتوبيس 28</v>
      </c>
      <c r="K561" s="63">
        <f>IF(W561=mapping!$N$1,IFERROR(VLOOKUP(Table4[[#This Row],[Column1]],mapping!A:L,11,FALSE),0),IF(W561&gt;mapping!$N$1,IFERROR(VLOOKUP(Table4[[#This Row],[Column1]],mapping!A:L,11,FALSE),0),))</f>
        <v>1482</v>
      </c>
      <c r="L561" s="139">
        <v>1</v>
      </c>
      <c r="M561" s="60">
        <f>IF(W561=mapping!$N$1,IFERROR(VLOOKUP(Table4[[#This Row],[Column1]],mapping!A:L,12,FALSE),0),IF(W561&gt;mapping!$N$1,IFERROR(VLOOKUP(Table4[[#This Row],[Column1]],mapping!A:L,12,FALSE),0),0))</f>
        <v>1400</v>
      </c>
      <c r="N561" s="58">
        <f>Table4[[#This Row],[ سعر اليومية ]]*3%*Table4[[#This Row],[عدد الدورات ]]</f>
        <v>44.46</v>
      </c>
      <c r="O561" s="56">
        <f>Table4[[#This Row],[ سعر اليومية ]]*Table4[[#This Row],[عدد الدورات ]]-N561</f>
        <v>1437.54</v>
      </c>
      <c r="P561" s="194"/>
      <c r="Q561" s="194"/>
      <c r="R561" s="194"/>
      <c r="S561" s="58">
        <f>(Table4[[#This Row],[سعر يومية السائق]]*Table4[[#This Row],[عدد الدورات ]])-SUM(Table4[[#This Row],[سلف ]:[خصم ]])+Table4[[#This Row],[اضافي ]]</f>
        <v>1400</v>
      </c>
      <c r="U561" s="58">
        <f>Table4[[#This Row],[ سعر اليومية ]]*Table4[[#This Row],[عدد الدورات ]]-Table4[[#This Row],[سعر يومية السائق]]*L561</f>
        <v>82</v>
      </c>
      <c r="V561" s="58">
        <f>U561-Table4[[#This Row],[W/H  3%]]</f>
        <v>37.54</v>
      </c>
      <c r="W561" s="66" t="str">
        <f>Table4[[#This Row],[اليوم]]&amp;Table4[[#This Row],[الشهر ]]&amp;Table4[[#This Row],[العام]]</f>
        <v>952026</v>
      </c>
      <c r="X561" s="66" t="s">
        <v>304</v>
      </c>
    </row>
    <row r="562" spans="1:24" x14ac:dyDescent="0.3">
      <c r="A562" s="62">
        <v>9</v>
      </c>
      <c r="B562" s="62">
        <v>5</v>
      </c>
      <c r="C562" s="62">
        <v>2026</v>
      </c>
      <c r="D562" s="41" t="str">
        <f t="shared" si="50"/>
        <v>ممدوح كيلاني6المنيب 1 وردية سعوديمدينتي ميكروباص صيني</v>
      </c>
      <c r="E562" s="4">
        <v>5021</v>
      </c>
      <c r="F562" s="41" t="str">
        <f>VLOOKUP(E562,mapping!C:J,2,FALSE)</f>
        <v>ممدوح كيلاني6</v>
      </c>
      <c r="G562" s="41" t="str">
        <f>IFERROR(VLOOKUP(F562,mapping!$D$3:$J$200,2,FALSE),0)</f>
        <v xml:space="preserve">المنيب 1 وردية </v>
      </c>
      <c r="H562" s="41" t="str">
        <f>IFERROR(VLOOKUP(F562,mapping!$D$3:$J$200,3,FALSE),0)</f>
        <v>سعودي</v>
      </c>
      <c r="I562" s="41" t="str">
        <f>IFERROR(VLOOKUP(F562,mapping!$D$3:$J$200,4,FALSE),0)</f>
        <v xml:space="preserve">مدينتي </v>
      </c>
      <c r="J562" s="41" t="str">
        <f>IFERROR(VLOOKUP(F562,mapping!$D$3:$J$200,5,FALSE),0)</f>
        <v>ميكروباص صيني</v>
      </c>
      <c r="K562" s="63">
        <f>IF(W562=mapping!$N$1,IFERROR(VLOOKUP(Table4[[#This Row],[Column1]],mapping!A:L,11,FALSE),0),IF(W562&gt;mapping!$N$1,IFERROR(VLOOKUP(Table4[[#This Row],[Column1]],mapping!A:L,11,FALSE),0),))</f>
        <v>1482</v>
      </c>
      <c r="L562" s="139">
        <v>1</v>
      </c>
      <c r="M562" s="60">
        <f>IF(W562=mapping!$N$1,IFERROR(VLOOKUP(Table4[[#This Row],[Column1]],mapping!A:L,12,FALSE),0),IF(W562&gt;mapping!$N$1,IFERROR(VLOOKUP(Table4[[#This Row],[Column1]],mapping!A:L,12,FALSE),0),0))</f>
        <v>1350</v>
      </c>
      <c r="N562" s="58">
        <f>Table4[[#This Row],[ سعر اليومية ]]*3%*Table4[[#This Row],[عدد الدورات ]]</f>
        <v>44.46</v>
      </c>
      <c r="O562" s="56">
        <f>Table4[[#This Row],[ سعر اليومية ]]*Table4[[#This Row],[عدد الدورات ]]-N562</f>
        <v>1437.54</v>
      </c>
      <c r="P562" s="194"/>
      <c r="Q562" s="194"/>
      <c r="R562" s="194"/>
      <c r="S562" s="58">
        <f>(Table4[[#This Row],[سعر يومية السائق]]*Table4[[#This Row],[عدد الدورات ]])-SUM(Table4[[#This Row],[سلف ]:[خصم ]])+Table4[[#This Row],[اضافي ]]</f>
        <v>1350</v>
      </c>
      <c r="U562" s="58">
        <f>Table4[[#This Row],[ سعر اليومية ]]*Table4[[#This Row],[عدد الدورات ]]-Table4[[#This Row],[سعر يومية السائق]]*L562</f>
        <v>132</v>
      </c>
      <c r="V562" s="58">
        <f>U562-Table4[[#This Row],[W/H  3%]]</f>
        <v>87.539999999999992</v>
      </c>
      <c r="W562" s="66" t="str">
        <f>Table4[[#This Row],[اليوم]]&amp;Table4[[#This Row],[الشهر ]]&amp;Table4[[#This Row],[العام]]</f>
        <v>952026</v>
      </c>
      <c r="X562" s="66" t="s">
        <v>304</v>
      </c>
    </row>
    <row r="563" spans="1:24" x14ac:dyDescent="0.3">
      <c r="A563" s="62">
        <v>9</v>
      </c>
      <c r="B563" s="62">
        <v>5</v>
      </c>
      <c r="C563" s="62">
        <v>2026</v>
      </c>
      <c r="D563" s="41" t="str">
        <f t="shared" si="50"/>
        <v>ممدوح كيلاني4المنيب 2 وردية سعوديمدينتي ميكروباص صيني</v>
      </c>
      <c r="E563" s="4">
        <v>5022</v>
      </c>
      <c r="F563" s="41" t="str">
        <f>VLOOKUP(E563,mapping!C:J,2,FALSE)</f>
        <v>ممدوح كيلاني4</v>
      </c>
      <c r="G563" s="41" t="str">
        <f>IFERROR(VLOOKUP(F563,mapping!$D$3:$J$200,2,FALSE),0)</f>
        <v xml:space="preserve">المنيب 2 وردية </v>
      </c>
      <c r="H563" s="41" t="str">
        <f>IFERROR(VLOOKUP(F563,mapping!$D$3:$J$200,3,FALSE),0)</f>
        <v>سعودي</v>
      </c>
      <c r="I563" s="41" t="str">
        <f>IFERROR(VLOOKUP(F563,mapping!$D$3:$J$200,4,FALSE),0)</f>
        <v xml:space="preserve">مدينتي </v>
      </c>
      <c r="J563" s="41" t="str">
        <f>IFERROR(VLOOKUP(F563,mapping!$D$3:$J$200,5,FALSE),0)</f>
        <v>ميكروباص صيني</v>
      </c>
      <c r="K563" s="63">
        <f>IF(W563=mapping!$N$1,IFERROR(VLOOKUP(Table4[[#This Row],[Column1]],mapping!A:L,11,FALSE),0),IF(W563&gt;mapping!$N$1,IFERROR(VLOOKUP(Table4[[#This Row],[Column1]],mapping!A:L,11,FALSE),0),))</f>
        <v>2965</v>
      </c>
      <c r="L563" s="139">
        <v>1</v>
      </c>
      <c r="M563" s="60">
        <f>IF(W563=mapping!$N$1,IFERROR(VLOOKUP(Table4[[#This Row],[Column1]],mapping!A:L,12,FALSE),0),IF(W563&gt;mapping!$N$1,IFERROR(VLOOKUP(Table4[[#This Row],[Column1]],mapping!A:L,12,FALSE),0),0))</f>
        <v>2600</v>
      </c>
      <c r="N563" s="58">
        <f>Table4[[#This Row],[ سعر اليومية ]]*3%*Table4[[#This Row],[عدد الدورات ]]</f>
        <v>88.95</v>
      </c>
      <c r="O563" s="56">
        <f>Table4[[#This Row],[ سعر اليومية ]]*Table4[[#This Row],[عدد الدورات ]]-N563</f>
        <v>2876.05</v>
      </c>
      <c r="P563" s="194"/>
      <c r="Q563" s="194"/>
      <c r="R563" s="194"/>
      <c r="S563" s="58">
        <f>(Table4[[#This Row],[سعر يومية السائق]]*Table4[[#This Row],[عدد الدورات ]])-SUM(Table4[[#This Row],[سلف ]:[خصم ]])+Table4[[#This Row],[اضافي ]]</f>
        <v>2600</v>
      </c>
      <c r="U563" s="58">
        <f>Table4[[#This Row],[ سعر اليومية ]]*Table4[[#This Row],[عدد الدورات ]]-Table4[[#This Row],[سعر يومية السائق]]*L563</f>
        <v>365</v>
      </c>
      <c r="V563" s="58">
        <f>U563-Table4[[#This Row],[W/H  3%]]</f>
        <v>276.05</v>
      </c>
      <c r="W563" s="66" t="str">
        <f>Table4[[#This Row],[اليوم]]&amp;Table4[[#This Row],[الشهر ]]&amp;Table4[[#This Row],[العام]]</f>
        <v>952026</v>
      </c>
      <c r="X563" s="66" t="s">
        <v>304</v>
      </c>
    </row>
    <row r="564" spans="1:24" x14ac:dyDescent="0.3">
      <c r="A564" s="62">
        <v>9</v>
      </c>
      <c r="B564" s="62">
        <v>5</v>
      </c>
      <c r="C564" s="62">
        <v>2026</v>
      </c>
      <c r="D564" s="41" t="str">
        <f t="shared" si="50"/>
        <v>فرج 5حلوان 2 ورديةسعوديمدينتي اتوبيس 28</v>
      </c>
      <c r="E564" s="4">
        <v>5023</v>
      </c>
      <c r="F564" s="41" t="str">
        <f>VLOOKUP(E564,mapping!C:J,2,FALSE)</f>
        <v>فرج 5</v>
      </c>
      <c r="G564" s="41" t="str">
        <f>IFERROR(VLOOKUP(F564,mapping!$D$3:$J$200,2,FALSE),0)</f>
        <v>حلوان 2 وردية</v>
      </c>
      <c r="H564" s="41" t="str">
        <f>IFERROR(VLOOKUP(F564,mapping!$D$3:$J$200,3,FALSE),0)</f>
        <v>سعودي</v>
      </c>
      <c r="I564" s="41" t="str">
        <f>IFERROR(VLOOKUP(F564,mapping!$D$3:$J$200,4,FALSE),0)</f>
        <v xml:space="preserve">مدينتي </v>
      </c>
      <c r="J564" s="41" t="str">
        <f>IFERROR(VLOOKUP(F564,mapping!$D$3:$J$200,5,FALSE),0)</f>
        <v>اتوبيس 28</v>
      </c>
      <c r="K564" s="63">
        <f>IF(W564=mapping!$N$1,IFERROR(VLOOKUP(Table4[[#This Row],[Column1]],mapping!A:L,11,FALSE),0),IF(W564&gt;mapping!$N$1,IFERROR(VLOOKUP(Table4[[#This Row],[Column1]],mapping!A:L,11,FALSE),0),))</f>
        <v>4634</v>
      </c>
      <c r="L564" s="139">
        <v>1</v>
      </c>
      <c r="M564" s="60">
        <f>IF(W564=mapping!$N$1,IFERROR(VLOOKUP(Table4[[#This Row],[Column1]],mapping!A:L,12,FALSE),0),IF(W564&gt;mapping!$N$1,IFERROR(VLOOKUP(Table4[[#This Row],[Column1]],mapping!A:L,12,FALSE),0),0))</f>
        <v>4100</v>
      </c>
      <c r="N564" s="58">
        <f>Table4[[#This Row],[ سعر اليومية ]]*3%*Table4[[#This Row],[عدد الدورات ]]</f>
        <v>139.01999999999998</v>
      </c>
      <c r="O564" s="56">
        <f>Table4[[#This Row],[ سعر اليومية ]]*Table4[[#This Row],[عدد الدورات ]]-N564</f>
        <v>4494.9799999999996</v>
      </c>
      <c r="P564" s="194"/>
      <c r="Q564" s="194"/>
      <c r="R564" s="194"/>
      <c r="S564" s="58">
        <f>(Table4[[#This Row],[سعر يومية السائق]]*Table4[[#This Row],[عدد الدورات ]])-SUM(Table4[[#This Row],[سلف ]:[خصم ]])+Table4[[#This Row],[اضافي ]]</f>
        <v>4100</v>
      </c>
      <c r="U564" s="58">
        <f>Table4[[#This Row],[ سعر اليومية ]]*Table4[[#This Row],[عدد الدورات ]]-Table4[[#This Row],[سعر يومية السائق]]*L564</f>
        <v>534</v>
      </c>
      <c r="V564" s="58">
        <f>U564-Table4[[#This Row],[W/H  3%]]</f>
        <v>394.98</v>
      </c>
      <c r="W564" s="66" t="str">
        <f>Table4[[#This Row],[اليوم]]&amp;Table4[[#This Row],[الشهر ]]&amp;Table4[[#This Row],[العام]]</f>
        <v>952026</v>
      </c>
      <c r="X564" s="66" t="s">
        <v>304</v>
      </c>
    </row>
    <row r="565" spans="1:24" x14ac:dyDescent="0.3">
      <c r="A565" s="62">
        <v>9</v>
      </c>
      <c r="B565" s="62">
        <v>5</v>
      </c>
      <c r="C565" s="62">
        <v>2026</v>
      </c>
      <c r="D565" s="41" t="str">
        <f t="shared" si="50"/>
        <v>سيد الحاويالحلميةسعوديمدينتي اتوبيس 28</v>
      </c>
      <c r="E565" s="4">
        <v>5024</v>
      </c>
      <c r="F565" s="41" t="str">
        <f>VLOOKUP(E565,mapping!C:J,2,FALSE)</f>
        <v>سيد الحاوي</v>
      </c>
      <c r="G565" s="41" t="str">
        <f>IFERROR(VLOOKUP(F565,mapping!$D$3:$J$200,2,FALSE),0)</f>
        <v>الحلمية</v>
      </c>
      <c r="H565" s="41" t="str">
        <f>IFERROR(VLOOKUP(F565,mapping!$D$3:$J$200,3,FALSE),0)</f>
        <v>سعودي</v>
      </c>
      <c r="I565" s="41" t="str">
        <f>IFERROR(VLOOKUP(F565,mapping!$D$3:$J$200,4,FALSE),0)</f>
        <v xml:space="preserve">مدينتي </v>
      </c>
      <c r="J565" s="41" t="str">
        <f>IFERROR(VLOOKUP(F565,mapping!$D$3:$J$200,5,FALSE),0)</f>
        <v>اتوبيس 28</v>
      </c>
      <c r="K565" s="63">
        <f>IF(W565=mapping!$N$1,IFERROR(VLOOKUP(Table4[[#This Row],[Column1]],mapping!A:L,11,FALSE),0),IF(W565&gt;mapping!$N$1,IFERROR(VLOOKUP(Table4[[#This Row],[Column1]],mapping!A:L,11,FALSE),0),))</f>
        <v>4634</v>
      </c>
      <c r="L565" s="139">
        <v>1</v>
      </c>
      <c r="M565" s="60">
        <f>IF(W565=mapping!$N$1,IFERROR(VLOOKUP(Table4[[#This Row],[Column1]],mapping!A:L,12,FALSE),0),IF(W565&gt;mapping!$N$1,IFERROR(VLOOKUP(Table4[[#This Row],[Column1]],mapping!A:L,12,FALSE),0),0))</f>
        <v>3750</v>
      </c>
      <c r="N565" s="58">
        <f>Table4[[#This Row],[ سعر اليومية ]]*3%*Table4[[#This Row],[عدد الدورات ]]</f>
        <v>139.01999999999998</v>
      </c>
      <c r="O565" s="56">
        <f>Table4[[#This Row],[ سعر اليومية ]]*Table4[[#This Row],[عدد الدورات ]]-N565</f>
        <v>4494.9799999999996</v>
      </c>
      <c r="P565" s="194"/>
      <c r="Q565" s="194"/>
      <c r="R565" s="194"/>
      <c r="S565" s="58">
        <f>(Table4[[#This Row],[سعر يومية السائق]]*Table4[[#This Row],[عدد الدورات ]])-SUM(Table4[[#This Row],[سلف ]:[خصم ]])+Table4[[#This Row],[اضافي ]]</f>
        <v>3750</v>
      </c>
      <c r="U565" s="58">
        <f>Table4[[#This Row],[ سعر اليومية ]]*Table4[[#This Row],[عدد الدورات ]]-Table4[[#This Row],[سعر يومية السائق]]*L565</f>
        <v>884</v>
      </c>
      <c r="V565" s="58">
        <f>U565-Table4[[#This Row],[W/H  3%]]</f>
        <v>744.98</v>
      </c>
      <c r="W565" s="66" t="str">
        <f>Table4[[#This Row],[اليوم]]&amp;Table4[[#This Row],[الشهر ]]&amp;Table4[[#This Row],[العام]]</f>
        <v>952026</v>
      </c>
      <c r="X565" s="66" t="s">
        <v>304</v>
      </c>
    </row>
    <row r="566" spans="1:24" x14ac:dyDescent="0.3">
      <c r="A566" s="62">
        <v>9</v>
      </c>
      <c r="B566" s="62">
        <v>5</v>
      </c>
      <c r="C566" s="62">
        <v>2026</v>
      </c>
      <c r="D566" s="41" t="str">
        <f t="shared" si="50"/>
        <v>سيد الحاوي 2عدلي منصور سعوديمدينتي اتوبيس 28</v>
      </c>
      <c r="E566" s="4">
        <v>5028</v>
      </c>
      <c r="F566" s="41" t="str">
        <f>VLOOKUP(E566,mapping!C:J,2,FALSE)</f>
        <v>سيد الحاوي 2</v>
      </c>
      <c r="G566" s="41" t="str">
        <f>IFERROR(VLOOKUP(F566,mapping!$D$3:$J$200,2,FALSE),0)</f>
        <v xml:space="preserve">عدلي منصور </v>
      </c>
      <c r="H566" s="41" t="str">
        <f>IFERROR(VLOOKUP(F566,mapping!$D$3:$J$200,3,FALSE),0)</f>
        <v>سعودي</v>
      </c>
      <c r="I566" s="41" t="str">
        <f>IFERROR(VLOOKUP(F566,mapping!$D$3:$J$200,4,FALSE),0)</f>
        <v xml:space="preserve">مدينتي </v>
      </c>
      <c r="J566" s="41" t="str">
        <f>IFERROR(VLOOKUP(F566,mapping!$D$3:$J$200,5,FALSE),0)</f>
        <v>اتوبيس 28</v>
      </c>
      <c r="K566" s="63">
        <f>IF(W566=mapping!$N$1,IFERROR(VLOOKUP(Table4[[#This Row],[Column1]],mapping!A:L,11,FALSE),0),IF(W566&gt;mapping!$N$1,IFERROR(VLOOKUP(Table4[[#This Row],[Column1]],mapping!A:L,11,FALSE),0),))</f>
        <v>741</v>
      </c>
      <c r="L566" s="139">
        <v>1</v>
      </c>
      <c r="M566" s="60">
        <f>IF(W566=mapping!$N$1,IFERROR(VLOOKUP(Table4[[#This Row],[Column1]],mapping!A:L,12,FALSE),0),IF(W566&gt;mapping!$N$1,IFERROR(VLOOKUP(Table4[[#This Row],[Column1]],mapping!A:L,12,FALSE),0),0))</f>
        <v>550</v>
      </c>
      <c r="N566" s="58">
        <f>Table4[[#This Row],[ سعر اليومية ]]*3%*Table4[[#This Row],[عدد الدورات ]]</f>
        <v>22.23</v>
      </c>
      <c r="O566" s="56">
        <f>Table4[[#This Row],[ سعر اليومية ]]*Table4[[#This Row],[عدد الدورات ]]-N566</f>
        <v>718.77</v>
      </c>
      <c r="P566" s="194"/>
      <c r="Q566" s="194"/>
      <c r="R566" s="194"/>
      <c r="S566" s="58">
        <f>(Table4[[#This Row],[سعر يومية السائق]]*Table4[[#This Row],[عدد الدورات ]])-SUM(Table4[[#This Row],[سلف ]:[خصم ]])+Table4[[#This Row],[اضافي ]]</f>
        <v>550</v>
      </c>
      <c r="U566" s="58">
        <f>Table4[[#This Row],[ سعر اليومية ]]*Table4[[#This Row],[عدد الدورات ]]-Table4[[#This Row],[سعر يومية السائق]]*L566</f>
        <v>191</v>
      </c>
      <c r="V566" s="58">
        <f>U566-Table4[[#This Row],[W/H  3%]]</f>
        <v>168.77</v>
      </c>
      <c r="W566" s="66" t="str">
        <f>Table4[[#This Row],[اليوم]]&amp;Table4[[#This Row],[الشهر ]]&amp;Table4[[#This Row],[العام]]</f>
        <v>952026</v>
      </c>
      <c r="X566" s="66" t="s">
        <v>304</v>
      </c>
    </row>
    <row r="567" spans="1:24" x14ac:dyDescent="0.3">
      <c r="A567" s="177">
        <v>9</v>
      </c>
      <c r="B567" s="177">
        <v>5</v>
      </c>
      <c r="C567" s="177">
        <v>2026</v>
      </c>
      <c r="D567" s="41" t="str">
        <f t="shared" ref="D567" si="51">F567&amp;G567&amp;H567&amp;I567&amp;J567</f>
        <v>حسام سعيد إضافيإضافيلوجستيكاإضافيإضافي</v>
      </c>
      <c r="E567" s="203">
        <v>4015</v>
      </c>
      <c r="F567" s="41" t="str">
        <f>VLOOKUP(E567,mapping!C:J,2,FALSE)</f>
        <v>حسام سعيد إضافي</v>
      </c>
      <c r="G567" s="41" t="str">
        <f>IFERROR(VLOOKUP(F567,mapping!$D$3:$J$200,2,FALSE),0)</f>
        <v>إضافي</v>
      </c>
      <c r="H567" s="41" t="str">
        <f>IFERROR(VLOOKUP(F567,mapping!$D$3:$J$200,3,FALSE),0)</f>
        <v>لوجستيكا</v>
      </c>
      <c r="I567" s="41" t="str">
        <f>IFERROR(VLOOKUP(F567,mapping!$D$3:$J$200,4,FALSE),0)</f>
        <v>إضافي</v>
      </c>
      <c r="J567" s="41" t="str">
        <f>IFERROR(VLOOKUP(F567,mapping!$D$3:$J$200,5,FALSE),0)</f>
        <v>إضافي</v>
      </c>
      <c r="K567" s="63">
        <f>IF(W567=mapping!$N$1,IFERROR(VLOOKUP(Table4[[#This Row],[Column1]],mapping!A:L,11,FALSE),0),IF(W567&gt;mapping!$N$1,IFERROR(VLOOKUP(Table4[[#This Row],[Column1]],mapping!A:L,11,FALSE),0),))</f>
        <v>1</v>
      </c>
      <c r="L567" s="139">
        <v>1</v>
      </c>
      <c r="M567" s="60">
        <f>IF(W567=mapping!$N$1,IFERROR(VLOOKUP(Table4[[#This Row],[Column1]],mapping!A:L,12,FALSE),0),IF(W567&gt;mapping!$N$1,IFERROR(VLOOKUP(Table4[[#This Row],[Column1]],mapping!A:L,12,FALSE),0),0))</f>
        <v>0</v>
      </c>
      <c r="N567" s="58">
        <f>Table4[[#This Row],[ سعر اليومية ]]*3%*Table4[[#This Row],[عدد الدورات ]]</f>
        <v>0.03</v>
      </c>
      <c r="O567" s="56">
        <f>Table4[[#This Row],[ سعر اليومية ]]*Table4[[#This Row],[عدد الدورات ]]-N567</f>
        <v>0.97</v>
      </c>
      <c r="P567" s="194"/>
      <c r="Q567" s="194"/>
      <c r="R567" s="197">
        <v>1200</v>
      </c>
      <c r="S567" s="58">
        <f>(Table4[[#This Row],[سعر يومية السائق]]*Table4[[#This Row],[عدد الدورات ]])-SUM(Table4[[#This Row],[سلف ]:[خصم ]])+Table4[[#This Row],[اضافي ]]</f>
        <v>1200</v>
      </c>
      <c r="U567" s="58">
        <f>Table4[[#This Row],[ سعر اليومية ]]*Table4[[#This Row],[عدد الدورات ]]-Table4[[#This Row],[سعر يومية السائق]]*L567</f>
        <v>1</v>
      </c>
      <c r="V567" s="58">
        <f>U567-Table4[[#This Row],[W/H  3%]]</f>
        <v>0.97</v>
      </c>
      <c r="W567" s="66" t="str">
        <f>Table4[[#This Row],[اليوم]]&amp;Table4[[#This Row],[الشهر ]]&amp;Table4[[#This Row],[العام]]</f>
        <v>952026</v>
      </c>
      <c r="X567" s="66" t="s">
        <v>304</v>
      </c>
    </row>
    <row r="568" spans="1:24" s="123" customFormat="1" x14ac:dyDescent="0.3">
      <c r="D568" s="123" t="e">
        <f t="shared" si="50"/>
        <v>#N/A</v>
      </c>
      <c r="E568" s="201"/>
      <c r="F568" s="123" t="e">
        <f>VLOOKUP(E568,mapping!C:J,2,FALSE)</f>
        <v>#N/A</v>
      </c>
      <c r="G568" s="123">
        <f>IFERROR(VLOOKUP(F568,mapping!$D$3:$J$200,2,FALSE),0)</f>
        <v>0</v>
      </c>
      <c r="H568" s="123">
        <f>IFERROR(VLOOKUP(F568,mapping!$D$3:$J$200,3,FALSE),0)</f>
        <v>0</v>
      </c>
      <c r="I568" s="123">
        <f>IFERROR(VLOOKUP(F568,mapping!$D$3:$J$200,4,FALSE),0)</f>
        <v>0</v>
      </c>
      <c r="J568" s="123">
        <f>IFERROR(VLOOKUP(F568,mapping!$D$3:$J$200,5,FALSE),0)</f>
        <v>0</v>
      </c>
      <c r="K568" s="124">
        <f>IF(W568=mapping!$N$1,IFERROR(VLOOKUP(Table4[[#This Row],[Column1]],mapping!A:L,11,FALSE),0),IF(W568&gt;mapping!$N$1,IFERROR(VLOOKUP(Table4[[#This Row],[Column1]],mapping!A:L,11,FALSE),0),))</f>
        <v>0</v>
      </c>
      <c r="L568" s="140"/>
      <c r="M568" s="124">
        <f>IF(W568=mapping!$N$1,IFERROR(VLOOKUP(Table4[[#This Row],[Column1]],mapping!A:L,12,FALSE),0),IF(W568&gt;mapping!$N$1,IFERROR(VLOOKUP(Table4[[#This Row],[Column1]],mapping!A:L,12,FALSE),0),0))</f>
        <v>0</v>
      </c>
      <c r="N568" s="125">
        <f>Table4[[#This Row],[ سعر اليومية ]]*3%*Table4[[#This Row],[عدد الدورات ]]</f>
        <v>0</v>
      </c>
      <c r="O568" s="126">
        <f>Table4[[#This Row],[ سعر اليومية ]]*Table4[[#This Row],[عدد الدورات ]]-N568</f>
        <v>0</v>
      </c>
      <c r="P568" s="195"/>
      <c r="Q568" s="195"/>
      <c r="R568" s="195"/>
      <c r="S568" s="125">
        <f>(Table4[[#This Row],[سعر يومية السائق]]*Table4[[#This Row],[عدد الدورات ]])-SUM(Table4[[#This Row],[سلف ]:[خصم ]])+Table4[[#This Row],[اضافي ]]</f>
        <v>0</v>
      </c>
      <c r="U568" s="125">
        <f>Table4[[#This Row],[ سعر اليومية ]]*Table4[[#This Row],[عدد الدورات ]]-Table4[[#This Row],[سعر يومية السائق]]*L568</f>
        <v>0</v>
      </c>
      <c r="V568" s="125">
        <f>U568-Table4[[#This Row],[W/H  3%]]</f>
        <v>0</v>
      </c>
      <c r="W568" s="127" t="str">
        <f>Table4[[#This Row],[اليوم]]&amp;Table4[[#This Row],[الشهر ]]&amp;Table4[[#This Row],[العام]]</f>
        <v/>
      </c>
      <c r="X568" s="127" t="s">
        <v>304</v>
      </c>
    </row>
    <row r="569" spans="1:24" x14ac:dyDescent="0.3">
      <c r="A569" s="62">
        <v>10</v>
      </c>
      <c r="B569" s="62">
        <v>5</v>
      </c>
      <c r="C569" s="62">
        <v>2026</v>
      </c>
      <c r="D569" s="41" t="str">
        <f t="shared" si="50"/>
        <v>مصطفي قليوبقليوب FIRST STARTم.نصر ميكروباص صيني</v>
      </c>
      <c r="E569" s="4">
        <v>1000</v>
      </c>
      <c r="F569" s="41" t="str">
        <f>VLOOKUP(E569,mapping!C:J,2,FALSE)</f>
        <v>مصطفي قليوب</v>
      </c>
      <c r="G569" s="41" t="str">
        <f>IFERROR(VLOOKUP(F569,mapping!$D$3:$J$200,2,FALSE),0)</f>
        <v xml:space="preserve">قليوب </v>
      </c>
      <c r="H569" s="41" t="str">
        <f>IFERROR(VLOOKUP(F569,mapping!$D$3:$J$200,3,FALSE),0)</f>
        <v>FIRST START</v>
      </c>
      <c r="I569" s="41" t="str">
        <f>IFERROR(VLOOKUP(F569,mapping!$D$3:$J$200,4,FALSE),0)</f>
        <v xml:space="preserve">م.نصر </v>
      </c>
      <c r="J569" s="41" t="str">
        <f>IFERROR(VLOOKUP(F569,mapping!$D$3:$J$200,5,FALSE),0)</f>
        <v>ميكروباص صيني</v>
      </c>
      <c r="K569" s="63">
        <f>IF(W569=mapping!$N$1,IFERROR(VLOOKUP(Table4[[#This Row],[Column1]],mapping!A:L,11,FALSE),0),IF(W569&gt;mapping!$N$1,IFERROR(VLOOKUP(Table4[[#This Row],[Column1]],mapping!A:L,11,FALSE),0),))</f>
        <v>1250</v>
      </c>
      <c r="L569" s="139">
        <v>1</v>
      </c>
      <c r="M569" s="60">
        <f>IF(W569=mapping!$N$1,IFERROR(VLOOKUP(Table4[[#This Row],[Column1]],mapping!A:L,12,FALSE),0),IF(W569&gt;mapping!$N$1,IFERROR(VLOOKUP(Table4[[#This Row],[Column1]],mapping!A:L,12,FALSE),0),0))</f>
        <v>1200</v>
      </c>
      <c r="N569" s="58">
        <f>Table4[[#This Row],[ سعر اليومية ]]*3%*Table4[[#This Row],[عدد الدورات ]]</f>
        <v>37.5</v>
      </c>
      <c r="O569" s="56">
        <f>Table4[[#This Row],[ سعر اليومية ]]*Table4[[#This Row],[عدد الدورات ]]-N569</f>
        <v>1212.5</v>
      </c>
      <c r="P569" s="194"/>
      <c r="Q569" s="194"/>
      <c r="R569" s="194"/>
      <c r="S569" s="58">
        <f>(Table4[[#This Row],[سعر يومية السائق]]*Table4[[#This Row],[عدد الدورات ]])-SUM(Table4[[#This Row],[سلف ]:[خصم ]])+Table4[[#This Row],[اضافي ]]</f>
        <v>1200</v>
      </c>
      <c r="U569" s="58">
        <f>Table4[[#This Row],[ سعر اليومية ]]*Table4[[#This Row],[عدد الدورات ]]-Table4[[#This Row],[سعر يومية السائق]]*L569</f>
        <v>50</v>
      </c>
      <c r="V569" s="58">
        <f>U569-Table4[[#This Row],[W/H  3%]]</f>
        <v>12.5</v>
      </c>
      <c r="W569" s="66" t="str">
        <f>Table4[[#This Row],[اليوم]]&amp;Table4[[#This Row],[الشهر ]]&amp;Table4[[#This Row],[العام]]</f>
        <v>1052026</v>
      </c>
      <c r="X569" s="66" t="s">
        <v>304</v>
      </c>
    </row>
    <row r="570" spans="1:24" x14ac:dyDescent="0.3">
      <c r="A570" s="62">
        <v>10</v>
      </c>
      <c r="B570" s="62">
        <v>5</v>
      </c>
      <c r="C570" s="62">
        <v>2026</v>
      </c>
      <c r="D570" s="41" t="str">
        <f t="shared" si="50"/>
        <v>عمرو برعي الجراجFLITCH AND GRAINالتجمع ميكروباص صيني</v>
      </c>
      <c r="E570" s="4">
        <v>2000</v>
      </c>
      <c r="F570" s="41" t="str">
        <f>VLOOKUP(E570,mapping!C:J,2,FALSE)</f>
        <v xml:space="preserve">عمرو برعي </v>
      </c>
      <c r="G570" s="41" t="str">
        <f>IFERROR(VLOOKUP(F570,mapping!$D$3:$J$200,2,FALSE),0)</f>
        <v>الجراج</v>
      </c>
      <c r="H570" s="41" t="str">
        <f>IFERROR(VLOOKUP(F570,mapping!$D$3:$J$200,3,FALSE),0)</f>
        <v>FLITCH AND GRAIN</v>
      </c>
      <c r="I570" s="41" t="str">
        <f>IFERROR(VLOOKUP(F570,mapping!$D$3:$J$200,4,FALSE),0)</f>
        <v xml:space="preserve">التجمع </v>
      </c>
      <c r="J570" s="41" t="str">
        <f>IFERROR(VLOOKUP(F570,mapping!$D$3:$J$200,5,FALSE),0)</f>
        <v>ميكروباص صيني</v>
      </c>
      <c r="K570" s="63">
        <f>IF(W570=mapping!$N$1,IFERROR(VLOOKUP(Table4[[#This Row],[Column1]],mapping!A:L,11,FALSE),0),IF(W570&gt;mapping!$N$1,IFERROR(VLOOKUP(Table4[[#This Row],[Column1]],mapping!A:L,11,FALSE),0),))</f>
        <v>1300</v>
      </c>
      <c r="L570" s="139">
        <v>1</v>
      </c>
      <c r="M570" s="60">
        <f>IF(W570=mapping!$N$1,IFERROR(VLOOKUP(Table4[[#This Row],[Column1]],mapping!A:L,12,FALSE),0),IF(W570&gt;mapping!$N$1,IFERROR(VLOOKUP(Table4[[#This Row],[Column1]],mapping!A:L,12,FALSE),0),0))</f>
        <v>1050</v>
      </c>
      <c r="N570" s="58">
        <f>Table4[[#This Row],[ سعر اليومية ]]*3%*Table4[[#This Row],[عدد الدورات ]]</f>
        <v>39</v>
      </c>
      <c r="O570" s="56">
        <f>Table4[[#This Row],[ سعر اليومية ]]*Table4[[#This Row],[عدد الدورات ]]-N570</f>
        <v>1261</v>
      </c>
      <c r="P570" s="194"/>
      <c r="Q570" s="194"/>
      <c r="R570" s="194"/>
      <c r="S570" s="58">
        <f>(Table4[[#This Row],[سعر يومية السائق]]*Table4[[#This Row],[عدد الدورات ]])-SUM(Table4[[#This Row],[سلف ]:[خصم ]])+Table4[[#This Row],[اضافي ]]</f>
        <v>1050</v>
      </c>
      <c r="U570" s="58">
        <f>Table4[[#This Row],[ سعر اليومية ]]*Table4[[#This Row],[عدد الدورات ]]-Table4[[#This Row],[سعر يومية السائق]]*L570</f>
        <v>250</v>
      </c>
      <c r="V570" s="58">
        <f>U570-Table4[[#This Row],[W/H  3%]]</f>
        <v>211</v>
      </c>
      <c r="W570" s="66" t="str">
        <f>Table4[[#This Row],[اليوم]]&amp;Table4[[#This Row],[الشهر ]]&amp;Table4[[#This Row],[العام]]</f>
        <v>1052026</v>
      </c>
      <c r="X570" s="66" t="s">
        <v>304</v>
      </c>
    </row>
    <row r="571" spans="1:24" x14ac:dyDescent="0.3">
      <c r="A571" s="62">
        <v>10</v>
      </c>
      <c r="B571" s="62">
        <v>5</v>
      </c>
      <c r="C571" s="62">
        <v>2026</v>
      </c>
      <c r="D571" s="41" t="str">
        <f t="shared" si="50"/>
        <v>مصطفي الف مسكنالف مسكن 3 ورديةنجمة هليوبوليسالتجمع اتوبيس 28</v>
      </c>
      <c r="E571" s="4">
        <v>3000</v>
      </c>
      <c r="F571" s="41" t="str">
        <f>VLOOKUP(E571,mapping!C:J,2,FALSE)</f>
        <v>مصطفي الف مسكن</v>
      </c>
      <c r="G571" s="41" t="str">
        <f>IFERROR(VLOOKUP(F571,mapping!$D$3:$J$200,2,FALSE),0)</f>
        <v>الف مسكن 3 وردية</v>
      </c>
      <c r="H571" s="41" t="str">
        <f>IFERROR(VLOOKUP(F571,mapping!$D$3:$J$200,3,FALSE),0)</f>
        <v>نجمة هليوبوليس</v>
      </c>
      <c r="I571" s="41" t="str">
        <f>IFERROR(VLOOKUP(F571,mapping!$D$3:$J$200,4,FALSE),0)</f>
        <v xml:space="preserve">التجمع </v>
      </c>
      <c r="J571" s="41" t="str">
        <f>IFERROR(VLOOKUP(F571,mapping!$D$3:$J$200,5,FALSE),0)</f>
        <v>اتوبيس 28</v>
      </c>
      <c r="K571" s="63">
        <f>IF(W571=mapping!$N$1,IFERROR(VLOOKUP(Table4[[#This Row],[Column1]],mapping!A:L,11,FALSE),0),IF(W571&gt;mapping!$N$1,IFERROR(VLOOKUP(Table4[[#This Row],[Column1]],mapping!A:L,11,FALSE),0),))</f>
        <v>4297</v>
      </c>
      <c r="L571" s="139">
        <v>1</v>
      </c>
      <c r="M571" s="60">
        <f>IF(W571=mapping!$N$1,IFERROR(VLOOKUP(Table4[[#This Row],[Column1]],mapping!A:L,12,FALSE),0),IF(W571&gt;mapping!$N$1,IFERROR(VLOOKUP(Table4[[#This Row],[Column1]],mapping!A:L,12,FALSE),0),0))</f>
        <v>3800</v>
      </c>
      <c r="N571" s="58">
        <f>Table4[[#This Row],[ سعر اليومية ]]*3%*Table4[[#This Row],[عدد الدورات ]]</f>
        <v>128.91</v>
      </c>
      <c r="O571" s="56">
        <f>Table4[[#This Row],[ سعر اليومية ]]*Table4[[#This Row],[عدد الدورات ]]-N571</f>
        <v>4168.09</v>
      </c>
      <c r="P571" s="194"/>
      <c r="Q571" s="194"/>
      <c r="R571" s="194"/>
      <c r="S571" s="58">
        <f>(Table4[[#This Row],[سعر يومية السائق]]*Table4[[#This Row],[عدد الدورات ]])-SUM(Table4[[#This Row],[سلف ]:[خصم ]])+Table4[[#This Row],[اضافي ]]</f>
        <v>3800</v>
      </c>
      <c r="U571" s="58">
        <f>Table4[[#This Row],[ سعر اليومية ]]*Table4[[#This Row],[عدد الدورات ]]-Table4[[#This Row],[سعر يومية السائق]]*L571</f>
        <v>497</v>
      </c>
      <c r="V571" s="58">
        <f>U571-Table4[[#This Row],[W/H  3%]]</f>
        <v>368.09000000000003</v>
      </c>
      <c r="W571" s="66" t="str">
        <f>Table4[[#This Row],[اليوم]]&amp;Table4[[#This Row],[الشهر ]]&amp;Table4[[#This Row],[العام]]</f>
        <v>1052026</v>
      </c>
      <c r="X571" s="66" t="s">
        <v>304</v>
      </c>
    </row>
    <row r="572" spans="1:24" x14ac:dyDescent="0.3">
      <c r="A572" s="62">
        <v>10</v>
      </c>
      <c r="B572" s="62">
        <v>5</v>
      </c>
      <c r="C572" s="62">
        <v>2026</v>
      </c>
      <c r="D572" s="41" t="str">
        <f t="shared" si="50"/>
        <v>ممدوح كيلاني1قليوب 3 وردية نجمة هليوبوليسالتجمع اتوبيس 28</v>
      </c>
      <c r="E572" s="4">
        <v>3002</v>
      </c>
      <c r="F572" s="41" t="str">
        <f>VLOOKUP(E572,mapping!C:J,2,FALSE)</f>
        <v>ممدوح كيلاني1</v>
      </c>
      <c r="G572" s="41" t="str">
        <f>IFERROR(VLOOKUP(F572,mapping!$D$3:$J$200,2,FALSE),0)</f>
        <v xml:space="preserve">قليوب 3 وردية </v>
      </c>
      <c r="H572" s="41" t="str">
        <f>IFERROR(VLOOKUP(F572,mapping!$D$3:$J$200,3,FALSE),0)</f>
        <v>نجمة هليوبوليس</v>
      </c>
      <c r="I572" s="41" t="str">
        <f>IFERROR(VLOOKUP(F572,mapping!$D$3:$J$200,4,FALSE),0)</f>
        <v xml:space="preserve">التجمع </v>
      </c>
      <c r="J572" s="41" t="str">
        <f>IFERROR(VLOOKUP(F572,mapping!$D$3:$J$200,5,FALSE),0)</f>
        <v>اتوبيس 28</v>
      </c>
      <c r="K572" s="63">
        <f>IF(W572=mapping!$N$1,IFERROR(VLOOKUP(Table4[[#This Row],[Column1]],mapping!A:L,11,FALSE),0),IF(W572&gt;mapping!$N$1,IFERROR(VLOOKUP(Table4[[#This Row],[Column1]],mapping!A:L,11,FALSE),0),))</f>
        <v>4297</v>
      </c>
      <c r="L572" s="139">
        <v>1</v>
      </c>
      <c r="M572" s="60">
        <f>IF(W572=mapping!$N$1,IFERROR(VLOOKUP(Table4[[#This Row],[Column1]],mapping!A:L,12,FALSE),0),IF(W572&gt;mapping!$N$1,IFERROR(VLOOKUP(Table4[[#This Row],[Column1]],mapping!A:L,12,FALSE),0),0))</f>
        <v>3900</v>
      </c>
      <c r="N572" s="58">
        <f>Table4[[#This Row],[ سعر اليومية ]]*3%*Table4[[#This Row],[عدد الدورات ]]</f>
        <v>128.91</v>
      </c>
      <c r="O572" s="56">
        <f>Table4[[#This Row],[ سعر اليومية ]]*Table4[[#This Row],[عدد الدورات ]]-N572</f>
        <v>4168.09</v>
      </c>
      <c r="P572" s="194"/>
      <c r="Q572" s="194"/>
      <c r="R572" s="194"/>
      <c r="S572" s="58">
        <f>(Table4[[#This Row],[سعر يومية السائق]]*Table4[[#This Row],[عدد الدورات ]])-SUM(Table4[[#This Row],[سلف ]:[خصم ]])+Table4[[#This Row],[اضافي ]]</f>
        <v>3900</v>
      </c>
      <c r="U572" s="58">
        <f>Table4[[#This Row],[ سعر اليومية ]]*Table4[[#This Row],[عدد الدورات ]]-Table4[[#This Row],[سعر يومية السائق]]*L572</f>
        <v>397</v>
      </c>
      <c r="V572" s="58">
        <f>U572-Table4[[#This Row],[W/H  3%]]</f>
        <v>268.09000000000003</v>
      </c>
      <c r="W572" s="66" t="str">
        <f>Table4[[#This Row],[اليوم]]&amp;Table4[[#This Row],[الشهر ]]&amp;Table4[[#This Row],[العام]]</f>
        <v>1052026</v>
      </c>
      <c r="X572" s="66" t="s">
        <v>304</v>
      </c>
    </row>
    <row r="573" spans="1:24" x14ac:dyDescent="0.3">
      <c r="A573" s="62">
        <v>10</v>
      </c>
      <c r="B573" s="62">
        <v>5</v>
      </c>
      <c r="C573" s="62">
        <v>2026</v>
      </c>
      <c r="D573" s="41" t="str">
        <f t="shared" si="50"/>
        <v>ممدوح كيلاني3المنيب 3وردية نجمة هليوبوليسالتجمع ميكروباص</v>
      </c>
      <c r="E573" s="4">
        <v>3004</v>
      </c>
      <c r="F573" s="41" t="str">
        <f>VLOOKUP(E573,mapping!C:J,2,FALSE)</f>
        <v>ممدوح كيلاني3</v>
      </c>
      <c r="G573" s="41" t="str">
        <f>IFERROR(VLOOKUP(F573,mapping!$D$3:$J$200,2,FALSE),0)</f>
        <v xml:space="preserve">المنيب 3وردية </v>
      </c>
      <c r="H573" s="41" t="str">
        <f>IFERROR(VLOOKUP(F573,mapping!$D$3:$J$200,3,FALSE),0)</f>
        <v>نجمة هليوبوليس</v>
      </c>
      <c r="I573" s="41" t="str">
        <f>IFERROR(VLOOKUP(F573,mapping!$D$3:$J$200,4,FALSE),0)</f>
        <v xml:space="preserve">التجمع </v>
      </c>
      <c r="J573" s="41" t="str">
        <f>IFERROR(VLOOKUP(F573,mapping!$D$3:$J$200,5,FALSE),0)</f>
        <v>ميكروباص</v>
      </c>
      <c r="K573" s="63">
        <f>IF(W573=mapping!$N$1,IFERROR(VLOOKUP(Table4[[#This Row],[Column1]],mapping!A:L,11,FALSE),0),IF(W573&gt;mapping!$N$1,IFERROR(VLOOKUP(Table4[[#This Row],[Column1]],mapping!A:L,11,FALSE),0),))</f>
        <v>3600</v>
      </c>
      <c r="L573" s="139">
        <v>1</v>
      </c>
      <c r="M573" s="60">
        <f>IF(W573=mapping!$N$1,IFERROR(VLOOKUP(Table4[[#This Row],[Column1]],mapping!A:L,12,FALSE),0),IF(W573&gt;mapping!$N$1,IFERROR(VLOOKUP(Table4[[#This Row],[Column1]],mapping!A:L,12,FALSE),0),0))</f>
        <v>2700</v>
      </c>
      <c r="N573" s="58">
        <f>Table4[[#This Row],[ سعر اليومية ]]*3%*Table4[[#This Row],[عدد الدورات ]]</f>
        <v>108</v>
      </c>
      <c r="O573" s="56">
        <f>Table4[[#This Row],[ سعر اليومية ]]*Table4[[#This Row],[عدد الدورات ]]-N573</f>
        <v>3492</v>
      </c>
      <c r="P573" s="194"/>
      <c r="Q573" s="194"/>
      <c r="R573" s="194"/>
      <c r="S573" s="58">
        <f>(Table4[[#This Row],[سعر يومية السائق]]*Table4[[#This Row],[عدد الدورات ]])-SUM(Table4[[#This Row],[سلف ]:[خصم ]])+Table4[[#This Row],[اضافي ]]</f>
        <v>2700</v>
      </c>
      <c r="U573" s="58">
        <f>Table4[[#This Row],[ سعر اليومية ]]*Table4[[#This Row],[عدد الدورات ]]-Table4[[#This Row],[سعر يومية السائق]]*L573</f>
        <v>900</v>
      </c>
      <c r="V573" s="58">
        <f>U573-Table4[[#This Row],[W/H  3%]]</f>
        <v>792</v>
      </c>
      <c r="W573" s="66" t="str">
        <f>Table4[[#This Row],[اليوم]]&amp;Table4[[#This Row],[الشهر ]]&amp;Table4[[#This Row],[العام]]</f>
        <v>1052026</v>
      </c>
      <c r="X573" s="66" t="s">
        <v>304</v>
      </c>
    </row>
    <row r="574" spans="1:24" x14ac:dyDescent="0.3">
      <c r="A574" s="62">
        <v>10</v>
      </c>
      <c r="B574" s="62">
        <v>5</v>
      </c>
      <c r="C574" s="62">
        <v>2026</v>
      </c>
      <c r="D574" s="41" t="str">
        <f t="shared" ref="D574" si="52">F574&amp;G574&amp;H574&amp;I574&amp;J574</f>
        <v>بكرقليوب 1 ورديةنجمة هليوبوليسالتجمع ميكروباص</v>
      </c>
      <c r="E574" s="4">
        <v>3005</v>
      </c>
      <c r="F574" s="41" t="str">
        <f>VLOOKUP(E574,mapping!C:J,2,FALSE)</f>
        <v>بكر</v>
      </c>
      <c r="G574" s="41" t="str">
        <f>IFERROR(VLOOKUP(F574,mapping!$D$3:$J$200,2,FALSE),0)</f>
        <v>قليوب 1 وردية</v>
      </c>
      <c r="H574" s="41" t="str">
        <f>IFERROR(VLOOKUP(F574,mapping!$D$3:$J$200,3,FALSE),0)</f>
        <v>نجمة هليوبوليس</v>
      </c>
      <c r="I574" s="41" t="str">
        <f>IFERROR(VLOOKUP(F574,mapping!$D$3:$J$200,4,FALSE),0)</f>
        <v xml:space="preserve">التجمع </v>
      </c>
      <c r="J574" s="41" t="str">
        <f>IFERROR(VLOOKUP(F574,mapping!$D$3:$J$200,5,FALSE),0)</f>
        <v>ميكروباص</v>
      </c>
      <c r="K574" s="63">
        <f>IF(W574=mapping!$N$1,IFERROR(VLOOKUP(Table4[[#This Row],[Column1]],mapping!A:L,11,FALSE),0),IF(W574&gt;mapping!$N$1,IFERROR(VLOOKUP(Table4[[#This Row],[Column1]],mapping!A:L,11,FALSE),0),))</f>
        <v>1400</v>
      </c>
      <c r="L574" s="139">
        <v>1</v>
      </c>
      <c r="M574" s="60">
        <f>IF(W574=mapping!$N$1,IFERROR(VLOOKUP(Table4[[#This Row],[Column1]],mapping!A:L,12,FALSE),0),IF(W574&gt;mapping!$N$1,IFERROR(VLOOKUP(Table4[[#This Row],[Column1]],mapping!A:L,12,FALSE),0),0))</f>
        <v>1200</v>
      </c>
      <c r="N574" s="58">
        <f>Table4[[#This Row],[ سعر اليومية ]]*3%*Table4[[#This Row],[عدد الدورات ]]</f>
        <v>42</v>
      </c>
      <c r="O574" s="56">
        <f>Table4[[#This Row],[ سعر اليومية ]]*Table4[[#This Row],[عدد الدورات ]]-N574</f>
        <v>1358</v>
      </c>
      <c r="P574" s="194"/>
      <c r="Q574" s="194"/>
      <c r="R574" s="194"/>
      <c r="S574" s="58">
        <f>(Table4[[#This Row],[سعر يومية السائق]]*Table4[[#This Row],[عدد الدورات ]])-SUM(Table4[[#This Row],[سلف ]:[خصم ]])+Table4[[#This Row],[اضافي ]]</f>
        <v>1200</v>
      </c>
      <c r="U574" s="58">
        <f>Table4[[#This Row],[ سعر اليومية ]]*Table4[[#This Row],[عدد الدورات ]]-Table4[[#This Row],[سعر يومية السائق]]*L574</f>
        <v>200</v>
      </c>
      <c r="V574" s="58">
        <f>U574-Table4[[#This Row],[W/H  3%]]</f>
        <v>158</v>
      </c>
      <c r="W574" s="66" t="str">
        <f>Table4[[#This Row],[اليوم]]&amp;Table4[[#This Row],[الشهر ]]&amp;Table4[[#This Row],[العام]]</f>
        <v>1052026</v>
      </c>
      <c r="X574" s="66" t="s">
        <v>304</v>
      </c>
    </row>
    <row r="575" spans="1:24" x14ac:dyDescent="0.3">
      <c r="A575" s="62">
        <v>10</v>
      </c>
      <c r="B575" s="62">
        <v>5</v>
      </c>
      <c r="C575" s="62">
        <v>2026</v>
      </c>
      <c r="D575" s="41" t="str">
        <f t="shared" si="50"/>
        <v xml:space="preserve">رجب سلامة 1المرج لوجستيكااكتوبر هاي اس </v>
      </c>
      <c r="E575" s="4">
        <v>4000</v>
      </c>
      <c r="F575" s="41" t="str">
        <f>VLOOKUP(E575,mapping!C:J,2,FALSE)</f>
        <v>رجب سلامة 1</v>
      </c>
      <c r="G575" s="41" t="str">
        <f>IFERROR(VLOOKUP(F575,mapping!$D$3:$J$200,2,FALSE),0)</f>
        <v xml:space="preserve">المرج </v>
      </c>
      <c r="H575" s="41" t="str">
        <f>IFERROR(VLOOKUP(F575,mapping!$D$3:$J$200,3,FALSE),0)</f>
        <v>لوجستيكا</v>
      </c>
      <c r="I575" s="41" t="str">
        <f>IFERROR(VLOOKUP(F575,mapping!$D$3:$J$200,4,FALSE),0)</f>
        <v xml:space="preserve">اكتوبر </v>
      </c>
      <c r="J575" s="41" t="str">
        <f>IFERROR(VLOOKUP(F575,mapping!$D$3:$J$200,5,FALSE),0)</f>
        <v xml:space="preserve">هاي اس </v>
      </c>
      <c r="K575" s="63">
        <f>IF(W575=mapping!$N$1,IFERROR(VLOOKUP(Table4[[#This Row],[Column1]],mapping!A:L,11,FALSE),0),IF(W575&gt;mapping!$N$1,IFERROR(VLOOKUP(Table4[[#This Row],[Column1]],mapping!A:L,11,FALSE),0),))</f>
        <v>2195</v>
      </c>
      <c r="L575" s="139">
        <v>1</v>
      </c>
      <c r="M575" s="60">
        <f>IF(W575=mapping!$N$1,IFERROR(VLOOKUP(Table4[[#This Row],[Column1]],mapping!A:L,12,FALSE),0),IF(W575&gt;mapping!$N$1,IFERROR(VLOOKUP(Table4[[#This Row],[Column1]],mapping!A:L,12,FALSE),0),0))</f>
        <v>2000</v>
      </c>
      <c r="N575" s="58">
        <f>Table4[[#This Row],[ سعر اليومية ]]*3%*Table4[[#This Row],[عدد الدورات ]]</f>
        <v>65.849999999999994</v>
      </c>
      <c r="O575" s="56">
        <f>Table4[[#This Row],[ سعر اليومية ]]*Table4[[#This Row],[عدد الدورات ]]-N575</f>
        <v>2129.15</v>
      </c>
      <c r="P575" s="194"/>
      <c r="Q575" s="194"/>
      <c r="R575" s="194"/>
      <c r="S575" s="58">
        <f>(Table4[[#This Row],[سعر يومية السائق]]*Table4[[#This Row],[عدد الدورات ]])-SUM(Table4[[#This Row],[سلف ]:[خصم ]])+Table4[[#This Row],[اضافي ]]</f>
        <v>2000</v>
      </c>
      <c r="U575" s="58">
        <f>Table4[[#This Row],[ سعر اليومية ]]*Table4[[#This Row],[عدد الدورات ]]-Table4[[#This Row],[سعر يومية السائق]]*L575</f>
        <v>195</v>
      </c>
      <c r="V575" s="58">
        <f>U575-Table4[[#This Row],[W/H  3%]]</f>
        <v>129.15</v>
      </c>
      <c r="W575" s="66" t="str">
        <f>Table4[[#This Row],[اليوم]]&amp;Table4[[#This Row],[الشهر ]]&amp;Table4[[#This Row],[العام]]</f>
        <v>1052026</v>
      </c>
      <c r="X575" s="66" t="s">
        <v>304</v>
      </c>
    </row>
    <row r="576" spans="1:24" x14ac:dyDescent="0.3">
      <c r="A576" s="62">
        <v>10</v>
      </c>
      <c r="B576" s="62">
        <v>5</v>
      </c>
      <c r="C576" s="62">
        <v>2026</v>
      </c>
      <c r="D576" s="41" t="str">
        <f t="shared" si="50"/>
        <v xml:space="preserve">رجب سلامة 2 نكلا حضورلوجستيكااكتوبر هاي اس </v>
      </c>
      <c r="E576" s="4">
        <v>4004</v>
      </c>
      <c r="F576" s="41" t="str">
        <f>VLOOKUP(E576,mapping!C:J,2,FALSE)</f>
        <v xml:space="preserve">رجب سلامة 2 </v>
      </c>
      <c r="G576" s="41" t="str">
        <f>IFERROR(VLOOKUP(F576,mapping!$D$3:$J$200,2,FALSE),0)</f>
        <v>نكلا حضور</v>
      </c>
      <c r="H576" s="41" t="str">
        <f>IFERROR(VLOOKUP(F576,mapping!$D$3:$J$200,3,FALSE),0)</f>
        <v>لوجستيكا</v>
      </c>
      <c r="I576" s="41" t="str">
        <f>IFERROR(VLOOKUP(F576,mapping!$D$3:$J$200,4,FALSE),0)</f>
        <v xml:space="preserve">اكتوبر </v>
      </c>
      <c r="J576" s="41" t="str">
        <f>IFERROR(VLOOKUP(F576,mapping!$D$3:$J$200,5,FALSE),0)</f>
        <v xml:space="preserve">هاي اس </v>
      </c>
      <c r="K576" s="63">
        <f>IF(W576=mapping!$N$1,IFERROR(VLOOKUP(Table4[[#This Row],[Column1]],mapping!A:L,11,FALSE),0),IF(W576&gt;mapping!$N$1,IFERROR(VLOOKUP(Table4[[#This Row],[Column1]],mapping!A:L,11,FALSE),0),))</f>
        <v>1024</v>
      </c>
      <c r="L576" s="139">
        <v>1</v>
      </c>
      <c r="M576" s="60">
        <f>IF(W576=mapping!$N$1,IFERROR(VLOOKUP(Table4[[#This Row],[Column1]],mapping!A:L,12,FALSE),0),IF(W576&gt;mapping!$N$1,IFERROR(VLOOKUP(Table4[[#This Row],[Column1]],mapping!A:L,12,FALSE),0),0))</f>
        <v>1000</v>
      </c>
      <c r="N576" s="58">
        <f>Table4[[#This Row],[ سعر اليومية ]]*3%*Table4[[#This Row],[عدد الدورات ]]</f>
        <v>30.72</v>
      </c>
      <c r="O576" s="56">
        <f>Table4[[#This Row],[ سعر اليومية ]]*Table4[[#This Row],[عدد الدورات ]]-N576</f>
        <v>993.28</v>
      </c>
      <c r="P576" s="194"/>
      <c r="Q576" s="194"/>
      <c r="R576" s="194"/>
      <c r="S576" s="58">
        <f>(Table4[[#This Row],[سعر يومية السائق]]*Table4[[#This Row],[عدد الدورات ]])-SUM(Table4[[#This Row],[سلف ]:[خصم ]])+Table4[[#This Row],[اضافي ]]</f>
        <v>1000</v>
      </c>
      <c r="U576" s="58">
        <f>Table4[[#This Row],[ سعر اليومية ]]*Table4[[#This Row],[عدد الدورات ]]-Table4[[#This Row],[سعر يومية السائق]]*L576</f>
        <v>24</v>
      </c>
      <c r="V576" s="58">
        <f>U576-Table4[[#This Row],[W/H  3%]]</f>
        <v>-6.7199999999999989</v>
      </c>
      <c r="W576" s="66" t="str">
        <f>Table4[[#This Row],[اليوم]]&amp;Table4[[#This Row],[الشهر ]]&amp;Table4[[#This Row],[العام]]</f>
        <v>1052026</v>
      </c>
      <c r="X576" s="66" t="s">
        <v>304</v>
      </c>
    </row>
    <row r="577" spans="1:24" x14ac:dyDescent="0.3">
      <c r="A577" s="62">
        <v>10</v>
      </c>
      <c r="B577" s="62">
        <v>5</v>
      </c>
      <c r="C577" s="62">
        <v>2026</v>
      </c>
      <c r="D577" s="41" t="str">
        <f t="shared" si="50"/>
        <v xml:space="preserve">احمد السيدالمنيب 3وردية لوجستيكااكتوبر هاي اس </v>
      </c>
      <c r="E577" s="4">
        <v>4001</v>
      </c>
      <c r="F577" s="41" t="str">
        <f>VLOOKUP(E577,mapping!C:J,2,FALSE)</f>
        <v>احمد السيد</v>
      </c>
      <c r="G577" s="41" t="str">
        <f>IFERROR(VLOOKUP(F577,mapping!$D$3:$J$200,2,FALSE),0)</f>
        <v xml:space="preserve">المنيب 3وردية </v>
      </c>
      <c r="H577" s="41" t="str">
        <f>IFERROR(VLOOKUP(F577,mapping!$D$3:$J$200,3,FALSE),0)</f>
        <v>لوجستيكا</v>
      </c>
      <c r="I577" s="41" t="str">
        <f>IFERROR(VLOOKUP(F577,mapping!$D$3:$J$200,4,FALSE),0)</f>
        <v xml:space="preserve">اكتوبر </v>
      </c>
      <c r="J577" s="41" t="str">
        <f>IFERROR(VLOOKUP(F577,mapping!$D$3:$J$200,5,FALSE),0)</f>
        <v xml:space="preserve">هاي اس </v>
      </c>
      <c r="K577" s="63">
        <f>IF(W577=mapping!$N$1,IFERROR(VLOOKUP(Table4[[#This Row],[Column1]],mapping!A:L,11,FALSE),0),IF(W577&gt;mapping!$N$1,IFERROR(VLOOKUP(Table4[[#This Row],[Column1]],mapping!A:L,11,FALSE),0),))</f>
        <v>4831</v>
      </c>
      <c r="L577" s="139">
        <v>1</v>
      </c>
      <c r="M577" s="60">
        <f>IF(W577=mapping!$N$1,IFERROR(VLOOKUP(Table4[[#This Row],[Column1]],mapping!A:L,12,FALSE),0),IF(W577&gt;mapping!$N$1,IFERROR(VLOOKUP(Table4[[#This Row],[Column1]],mapping!A:L,12,FALSE),0),0))</f>
        <v>4000</v>
      </c>
      <c r="N577" s="58">
        <f>Table4[[#This Row],[ سعر اليومية ]]*3%*Table4[[#This Row],[عدد الدورات ]]</f>
        <v>144.93</v>
      </c>
      <c r="O577" s="56">
        <f>Table4[[#This Row],[ سعر اليومية ]]*Table4[[#This Row],[عدد الدورات ]]-N577</f>
        <v>4686.07</v>
      </c>
      <c r="P577" s="194"/>
      <c r="Q577" s="194"/>
      <c r="R577" s="194"/>
      <c r="S577" s="58">
        <f>(Table4[[#This Row],[سعر يومية السائق]]*Table4[[#This Row],[عدد الدورات ]])-SUM(Table4[[#This Row],[سلف ]:[خصم ]])+Table4[[#This Row],[اضافي ]]</f>
        <v>4000</v>
      </c>
      <c r="U577" s="58">
        <f>Table4[[#This Row],[ سعر اليومية ]]*Table4[[#This Row],[عدد الدورات ]]-Table4[[#This Row],[سعر يومية السائق]]*L577</f>
        <v>831</v>
      </c>
      <c r="V577" s="58">
        <f>U577-Table4[[#This Row],[W/H  3%]]</f>
        <v>686.06999999999994</v>
      </c>
      <c r="W577" s="66" t="str">
        <f>Table4[[#This Row],[اليوم]]&amp;Table4[[#This Row],[الشهر ]]&amp;Table4[[#This Row],[العام]]</f>
        <v>1052026</v>
      </c>
      <c r="X577" s="66" t="s">
        <v>304</v>
      </c>
    </row>
    <row r="578" spans="1:24" x14ac:dyDescent="0.3">
      <c r="A578" s="62">
        <v>10</v>
      </c>
      <c r="B578" s="62">
        <v>5</v>
      </c>
      <c r="C578" s="62">
        <v>2026</v>
      </c>
      <c r="D578" s="41" t="str">
        <f t="shared" si="50"/>
        <v xml:space="preserve">حسام سعيد1القناطر 3 ورديةلوجستيكااكتوبر هاي اس </v>
      </c>
      <c r="E578" s="4">
        <v>4002</v>
      </c>
      <c r="F578" s="41" t="str">
        <f>VLOOKUP(E578,mapping!C:J,2,FALSE)</f>
        <v>حسام سعيد1</v>
      </c>
      <c r="G578" s="41" t="str">
        <f>IFERROR(VLOOKUP(F578,mapping!$D$3:$J$200,2,FALSE),0)</f>
        <v>القناطر 3 وردية</v>
      </c>
      <c r="H578" s="41" t="str">
        <f>IFERROR(VLOOKUP(F578,mapping!$D$3:$J$200,3,FALSE),0)</f>
        <v>لوجستيكا</v>
      </c>
      <c r="I578" s="41" t="str">
        <f>IFERROR(VLOOKUP(F578,mapping!$D$3:$J$200,4,FALSE),0)</f>
        <v xml:space="preserve">اكتوبر </v>
      </c>
      <c r="J578" s="41" t="str">
        <f>IFERROR(VLOOKUP(F578,mapping!$D$3:$J$200,5,FALSE),0)</f>
        <v xml:space="preserve">هاي اس </v>
      </c>
      <c r="K578" s="63">
        <f>IF(W578=mapping!$N$1,IFERROR(VLOOKUP(Table4[[#This Row],[Column1]],mapping!A:L,11,FALSE),0),IF(W578&gt;mapping!$N$1,IFERROR(VLOOKUP(Table4[[#This Row],[Column1]],mapping!A:L,11,FALSE),0),))</f>
        <v>4391</v>
      </c>
      <c r="L578" s="139">
        <v>1</v>
      </c>
      <c r="M578" s="60">
        <f>IF(W578=mapping!$N$1,IFERROR(VLOOKUP(Table4[[#This Row],[Column1]],mapping!A:L,12,FALSE),0),IF(W578&gt;mapping!$N$1,IFERROR(VLOOKUP(Table4[[#This Row],[Column1]],mapping!A:L,12,FALSE),0),0))</f>
        <v>3400</v>
      </c>
      <c r="N578" s="58">
        <f>Table4[[#This Row],[ سعر اليومية ]]*3%*Table4[[#This Row],[عدد الدورات ]]</f>
        <v>131.72999999999999</v>
      </c>
      <c r="O578" s="56">
        <f>Table4[[#This Row],[ سعر اليومية ]]*Table4[[#This Row],[عدد الدورات ]]-N578</f>
        <v>4259.2700000000004</v>
      </c>
      <c r="P578" s="194"/>
      <c r="Q578" s="194"/>
      <c r="R578" s="194"/>
      <c r="S578" s="58">
        <f>(Table4[[#This Row],[سعر يومية السائق]]*Table4[[#This Row],[عدد الدورات ]])-SUM(Table4[[#This Row],[سلف ]:[خصم ]])+Table4[[#This Row],[اضافي ]]</f>
        <v>3400</v>
      </c>
      <c r="U578" s="58">
        <f>Table4[[#This Row],[ سعر اليومية ]]*Table4[[#This Row],[عدد الدورات ]]-Table4[[#This Row],[سعر يومية السائق]]*L578</f>
        <v>991</v>
      </c>
      <c r="V578" s="58">
        <f>U578-Table4[[#This Row],[W/H  3%]]</f>
        <v>859.27</v>
      </c>
      <c r="W578" s="66" t="str">
        <f>Table4[[#This Row],[اليوم]]&amp;Table4[[#This Row],[الشهر ]]&amp;Table4[[#This Row],[العام]]</f>
        <v>1052026</v>
      </c>
      <c r="X578" s="66" t="s">
        <v>304</v>
      </c>
    </row>
    <row r="579" spans="1:24" x14ac:dyDescent="0.3">
      <c r="A579" s="62">
        <v>10</v>
      </c>
      <c r="B579" s="62">
        <v>5</v>
      </c>
      <c r="C579" s="62">
        <v>2026</v>
      </c>
      <c r="D579" s="41" t="str">
        <f t="shared" si="50"/>
        <v xml:space="preserve">حسام سعيد 2نكلا انصرافلوجستيكااكتوبر هاي اس </v>
      </c>
      <c r="E579" s="4">
        <v>4003</v>
      </c>
      <c r="F579" s="41" t="str">
        <f>VLOOKUP(E579,mapping!C:J,2,FALSE)</f>
        <v>حسام سعيد 2</v>
      </c>
      <c r="G579" s="41" t="str">
        <f>IFERROR(VLOOKUP(F579,mapping!$D$3:$J$200,2,FALSE),0)</f>
        <v>نكلا انصراف</v>
      </c>
      <c r="H579" s="41" t="str">
        <f>IFERROR(VLOOKUP(F579,mapping!$D$3:$J$200,3,FALSE),0)</f>
        <v>لوجستيكا</v>
      </c>
      <c r="I579" s="41" t="str">
        <f>IFERROR(VLOOKUP(F579,mapping!$D$3:$J$200,4,FALSE),0)</f>
        <v xml:space="preserve">اكتوبر </v>
      </c>
      <c r="J579" s="41" t="str">
        <f>IFERROR(VLOOKUP(F579,mapping!$D$3:$J$200,5,FALSE),0)</f>
        <v xml:space="preserve">هاي اس </v>
      </c>
      <c r="K579" s="63">
        <f>IF(W579=mapping!$N$1,IFERROR(VLOOKUP(Table4[[#This Row],[Column1]],mapping!A:L,11,FALSE),0),IF(W579&gt;mapping!$N$1,IFERROR(VLOOKUP(Table4[[#This Row],[Column1]],mapping!A:L,11,FALSE),0),))</f>
        <v>1024</v>
      </c>
      <c r="L579" s="139">
        <v>1</v>
      </c>
      <c r="M579" s="60">
        <f>IF(W579=mapping!$N$1,IFERROR(VLOOKUP(Table4[[#This Row],[Column1]],mapping!A:L,12,FALSE),0),IF(W579&gt;mapping!$N$1,IFERROR(VLOOKUP(Table4[[#This Row],[Column1]],mapping!A:L,12,FALSE),0),0))</f>
        <v>900</v>
      </c>
      <c r="N579" s="58">
        <f>Table4[[#This Row],[ سعر اليومية ]]*3%*Table4[[#This Row],[عدد الدورات ]]</f>
        <v>30.72</v>
      </c>
      <c r="O579" s="56">
        <f>Table4[[#This Row],[ سعر اليومية ]]*Table4[[#This Row],[عدد الدورات ]]-N579</f>
        <v>993.28</v>
      </c>
      <c r="P579" s="194"/>
      <c r="Q579" s="194"/>
      <c r="R579" s="194"/>
      <c r="S579" s="58">
        <f>(Table4[[#This Row],[سعر يومية السائق]]*Table4[[#This Row],[عدد الدورات ]])-SUM(Table4[[#This Row],[سلف ]:[خصم ]])+Table4[[#This Row],[اضافي ]]</f>
        <v>900</v>
      </c>
      <c r="U579" s="58">
        <f>Table4[[#This Row],[ سعر اليومية ]]*Table4[[#This Row],[عدد الدورات ]]-Table4[[#This Row],[سعر يومية السائق]]*L579</f>
        <v>124</v>
      </c>
      <c r="V579" s="58">
        <f>U579-Table4[[#This Row],[W/H  3%]]</f>
        <v>93.28</v>
      </c>
      <c r="W579" s="66" t="str">
        <f>Table4[[#This Row],[اليوم]]&amp;Table4[[#This Row],[الشهر ]]&amp;Table4[[#This Row],[العام]]</f>
        <v>1052026</v>
      </c>
      <c r="X579" s="66" t="s">
        <v>304</v>
      </c>
    </row>
    <row r="580" spans="1:24" x14ac:dyDescent="0.3">
      <c r="A580" s="62">
        <v>10</v>
      </c>
      <c r="B580" s="62">
        <v>5</v>
      </c>
      <c r="C580" s="62">
        <v>2026</v>
      </c>
      <c r="D580" s="41" t="str">
        <f t="shared" si="50"/>
        <v xml:space="preserve">محمد رضا المنوفية لوجستيكااكتوبر هاي اس </v>
      </c>
      <c r="E580" s="4">
        <v>4006</v>
      </c>
      <c r="F580" s="41" t="str">
        <f>VLOOKUP(E580,mapping!C:J,2,FALSE)</f>
        <v xml:space="preserve">محمد رضا </v>
      </c>
      <c r="G580" s="41" t="str">
        <f>IFERROR(VLOOKUP(F580,mapping!$D$3:$J$200,2,FALSE),0)</f>
        <v xml:space="preserve">المنوفية </v>
      </c>
      <c r="H580" s="41" t="str">
        <f>IFERROR(VLOOKUP(F580,mapping!$D$3:$J$200,3,FALSE),0)</f>
        <v>لوجستيكا</v>
      </c>
      <c r="I580" s="41" t="str">
        <f>IFERROR(VLOOKUP(F580,mapping!$D$3:$J$200,4,FALSE),0)</f>
        <v xml:space="preserve">اكتوبر </v>
      </c>
      <c r="J580" s="41" t="str">
        <f>IFERROR(VLOOKUP(F580,mapping!$D$3:$J$200,5,FALSE),0)</f>
        <v xml:space="preserve">هاي اس </v>
      </c>
      <c r="K580" s="63">
        <f>IF(W580=mapping!$N$1,IFERROR(VLOOKUP(Table4[[#This Row],[Column1]],mapping!A:L,11,FALSE),0),IF(W580&gt;mapping!$N$1,IFERROR(VLOOKUP(Table4[[#This Row],[Column1]],mapping!A:L,11,FALSE),0),))</f>
        <v>2634</v>
      </c>
      <c r="L580" s="139">
        <v>1</v>
      </c>
      <c r="M580" s="60">
        <f>IF(W580=mapping!$N$1,IFERROR(VLOOKUP(Table4[[#This Row],[Column1]],mapping!A:L,12,FALSE),0),IF(W580&gt;mapping!$N$1,IFERROR(VLOOKUP(Table4[[#This Row],[Column1]],mapping!A:L,12,FALSE),0),0))</f>
        <v>2150</v>
      </c>
      <c r="N580" s="58">
        <f>Table4[[#This Row],[ سعر اليومية ]]*3%*Table4[[#This Row],[عدد الدورات ]]</f>
        <v>79.02</v>
      </c>
      <c r="O580" s="56">
        <f>Table4[[#This Row],[ سعر اليومية ]]*Table4[[#This Row],[عدد الدورات ]]-N580</f>
        <v>2554.98</v>
      </c>
      <c r="P580" s="194"/>
      <c r="Q580" s="194"/>
      <c r="R580" s="194"/>
      <c r="S580" s="58">
        <f>(Table4[[#This Row],[سعر يومية السائق]]*Table4[[#This Row],[عدد الدورات ]])-SUM(Table4[[#This Row],[سلف ]:[خصم ]])+Table4[[#This Row],[اضافي ]]</f>
        <v>2150</v>
      </c>
      <c r="U580" s="58">
        <f>Table4[[#This Row],[ سعر اليومية ]]*Table4[[#This Row],[عدد الدورات ]]-Table4[[#This Row],[سعر يومية السائق]]*L580</f>
        <v>484</v>
      </c>
      <c r="V580" s="58">
        <f>U580-Table4[[#This Row],[W/H  3%]]</f>
        <v>404.98</v>
      </c>
      <c r="W580" s="66" t="str">
        <f>Table4[[#This Row],[اليوم]]&amp;Table4[[#This Row],[الشهر ]]&amp;Table4[[#This Row],[العام]]</f>
        <v>1052026</v>
      </c>
      <c r="X580" s="66" t="s">
        <v>304</v>
      </c>
    </row>
    <row r="581" spans="1:24" x14ac:dyDescent="0.3">
      <c r="A581" s="62">
        <v>10</v>
      </c>
      <c r="B581" s="62">
        <v>5</v>
      </c>
      <c r="C581" s="62">
        <v>2026</v>
      </c>
      <c r="D581" s="41" t="str">
        <f t="shared" si="50"/>
        <v xml:space="preserve">مصطفي شكيويالجلاتمةلوجستيكااكتوبر كوستر </v>
      </c>
      <c r="E581" s="4">
        <v>4007</v>
      </c>
      <c r="F581" s="41" t="str">
        <f>VLOOKUP(E581,mapping!C:J,2,FALSE)</f>
        <v>مصطفي شكيوي</v>
      </c>
      <c r="G581" s="41" t="str">
        <f>IFERROR(VLOOKUP(F581,mapping!$D$3:$J$200,2,FALSE),0)</f>
        <v>الجلاتمة</v>
      </c>
      <c r="H581" s="41" t="str">
        <f>IFERROR(VLOOKUP(F581,mapping!$D$3:$J$200,3,FALSE),0)</f>
        <v>لوجستيكا</v>
      </c>
      <c r="I581" s="41" t="str">
        <f>IFERROR(VLOOKUP(F581,mapping!$D$3:$J$200,4,FALSE),0)</f>
        <v xml:space="preserve">اكتوبر </v>
      </c>
      <c r="J581" s="41" t="str">
        <f>IFERROR(VLOOKUP(F581,mapping!$D$3:$J$200,5,FALSE),0)</f>
        <v xml:space="preserve">كوستر </v>
      </c>
      <c r="K581" s="63">
        <f>IF(W581=mapping!$N$1,IFERROR(VLOOKUP(Table4[[#This Row],[Column1]],mapping!A:L,11,FALSE),0),IF(W581&gt;mapping!$N$1,IFERROR(VLOOKUP(Table4[[#This Row],[Column1]],mapping!A:L,11,FALSE),0),))</f>
        <v>3220</v>
      </c>
      <c r="L581" s="139">
        <v>1</v>
      </c>
      <c r="M581" s="60">
        <f>IF(W581=mapping!$N$1,IFERROR(VLOOKUP(Table4[[#This Row],[Column1]],mapping!A:L,12,FALSE),0),IF(W581&gt;mapping!$N$1,IFERROR(VLOOKUP(Table4[[#This Row],[Column1]],mapping!A:L,12,FALSE),0),0))</f>
        <v>2750</v>
      </c>
      <c r="N581" s="58">
        <f>Table4[[#This Row],[ سعر اليومية ]]*3%*Table4[[#This Row],[عدد الدورات ]]</f>
        <v>96.6</v>
      </c>
      <c r="O581" s="56">
        <f>Table4[[#This Row],[ سعر اليومية ]]*Table4[[#This Row],[عدد الدورات ]]-N581</f>
        <v>3123.4</v>
      </c>
      <c r="P581" s="194"/>
      <c r="Q581" s="194"/>
      <c r="R581" s="194"/>
      <c r="S581" s="58">
        <f>(Table4[[#This Row],[سعر يومية السائق]]*Table4[[#This Row],[عدد الدورات ]])-SUM(Table4[[#This Row],[سلف ]:[خصم ]])+Table4[[#This Row],[اضافي ]]</f>
        <v>2750</v>
      </c>
      <c r="U581" s="58">
        <f>Table4[[#This Row],[ سعر اليومية ]]*Table4[[#This Row],[عدد الدورات ]]-Table4[[#This Row],[سعر يومية السائق]]*L581</f>
        <v>470</v>
      </c>
      <c r="V581" s="58">
        <f>U581-Table4[[#This Row],[W/H  3%]]</f>
        <v>373.4</v>
      </c>
      <c r="W581" s="66" t="str">
        <f>Table4[[#This Row],[اليوم]]&amp;Table4[[#This Row],[الشهر ]]&amp;Table4[[#This Row],[العام]]</f>
        <v>1052026</v>
      </c>
      <c r="X581" s="66" t="s">
        <v>304</v>
      </c>
    </row>
    <row r="582" spans="1:24" x14ac:dyDescent="0.3">
      <c r="A582" s="62">
        <v>10</v>
      </c>
      <c r="B582" s="62">
        <v>5</v>
      </c>
      <c r="C582" s="62">
        <v>2026</v>
      </c>
      <c r="D582" s="41" t="str">
        <f t="shared" si="50"/>
        <v xml:space="preserve">وديع 1الفيوم 1لوجستيكااكتوبر هاي اس </v>
      </c>
      <c r="E582" s="4">
        <v>4009</v>
      </c>
      <c r="F582" s="41" t="str">
        <f>VLOOKUP(E582,mapping!C:J,2,FALSE)</f>
        <v>وديع 1</v>
      </c>
      <c r="G582" s="41" t="str">
        <f>IFERROR(VLOOKUP(F582,mapping!$D$3:$J$200,2,FALSE),0)</f>
        <v>الفيوم 1</v>
      </c>
      <c r="H582" s="41" t="str">
        <f>IFERROR(VLOOKUP(F582,mapping!$D$3:$J$200,3,FALSE),0)</f>
        <v>لوجستيكا</v>
      </c>
      <c r="I582" s="41" t="str">
        <f>IFERROR(VLOOKUP(F582,mapping!$D$3:$J$200,4,FALSE),0)</f>
        <v xml:space="preserve">اكتوبر </v>
      </c>
      <c r="J582" s="41" t="str">
        <f>IFERROR(VLOOKUP(F582,mapping!$D$3:$J$200,5,FALSE),0)</f>
        <v xml:space="preserve">هاي اس </v>
      </c>
      <c r="K582" s="63">
        <f>IF(W582=mapping!$N$1,IFERROR(VLOOKUP(Table4[[#This Row],[Column1]],mapping!A:L,11,FALSE),0),IF(W582&gt;mapping!$N$1,IFERROR(VLOOKUP(Table4[[#This Row],[Column1]],mapping!A:L,11,FALSE),0),))</f>
        <v>2662</v>
      </c>
      <c r="L582" s="139">
        <v>1</v>
      </c>
      <c r="M582" s="60">
        <f>IF(W582=mapping!$N$1,IFERROR(VLOOKUP(Table4[[#This Row],[Column1]],mapping!A:L,12,FALSE),0),IF(W582&gt;mapping!$N$1,IFERROR(VLOOKUP(Table4[[#This Row],[Column1]],mapping!A:L,12,FALSE),0),0))</f>
        <v>2250</v>
      </c>
      <c r="N582" s="58">
        <f>Table4[[#This Row],[ سعر اليومية ]]*3%*Table4[[#This Row],[عدد الدورات ]]</f>
        <v>79.86</v>
      </c>
      <c r="O582" s="56">
        <f>Table4[[#This Row],[ سعر اليومية ]]*Table4[[#This Row],[عدد الدورات ]]-N582</f>
        <v>2582.14</v>
      </c>
      <c r="P582" s="194"/>
      <c r="Q582" s="194"/>
      <c r="R582" s="194"/>
      <c r="S582" s="58">
        <f>(Table4[[#This Row],[سعر يومية السائق]]*Table4[[#This Row],[عدد الدورات ]])-SUM(Table4[[#This Row],[سلف ]:[خصم ]])+Table4[[#This Row],[اضافي ]]</f>
        <v>2250</v>
      </c>
      <c r="U582" s="58">
        <f>Table4[[#This Row],[ سعر اليومية ]]*Table4[[#This Row],[عدد الدورات ]]-Table4[[#This Row],[سعر يومية السائق]]*L582</f>
        <v>412</v>
      </c>
      <c r="V582" s="58">
        <f>U582-Table4[[#This Row],[W/H  3%]]</f>
        <v>332.14</v>
      </c>
      <c r="W582" s="66" t="str">
        <f>Table4[[#This Row],[اليوم]]&amp;Table4[[#This Row],[الشهر ]]&amp;Table4[[#This Row],[العام]]</f>
        <v>1052026</v>
      </c>
      <c r="X582" s="66" t="s">
        <v>304</v>
      </c>
    </row>
    <row r="583" spans="1:24" x14ac:dyDescent="0.3">
      <c r="A583" s="62">
        <v>10</v>
      </c>
      <c r="B583" s="62">
        <v>5</v>
      </c>
      <c r="C583" s="62">
        <v>2026</v>
      </c>
      <c r="D583" s="41" t="str">
        <f t="shared" si="50"/>
        <v xml:space="preserve">وديع 2الفيوم 2لوجستيكااكتوبر هاي اس </v>
      </c>
      <c r="E583" s="4">
        <v>4010</v>
      </c>
      <c r="F583" s="41" t="str">
        <f>VLOOKUP(E583,mapping!C:J,2,FALSE)</f>
        <v>وديع 2</v>
      </c>
      <c r="G583" s="41" t="str">
        <f>IFERROR(VLOOKUP(F583,mapping!$D$3:$J$200,2,FALSE),0)</f>
        <v>الفيوم 2</v>
      </c>
      <c r="H583" s="41" t="str">
        <f>IFERROR(VLOOKUP(F583,mapping!$D$3:$J$200,3,FALSE),0)</f>
        <v>لوجستيكا</v>
      </c>
      <c r="I583" s="41" t="str">
        <f>IFERROR(VLOOKUP(F583,mapping!$D$3:$J$200,4,FALSE),0)</f>
        <v xml:space="preserve">اكتوبر </v>
      </c>
      <c r="J583" s="41" t="str">
        <f>IFERROR(VLOOKUP(F583,mapping!$D$3:$J$200,5,FALSE),0)</f>
        <v xml:space="preserve">هاي اس </v>
      </c>
      <c r="K583" s="63">
        <f>IF(W583=mapping!$N$1,IFERROR(VLOOKUP(Table4[[#This Row],[Column1]],mapping!A:L,11,FALSE),0),IF(W583&gt;mapping!$N$1,IFERROR(VLOOKUP(Table4[[#This Row],[Column1]],mapping!A:L,11,FALSE),0),))</f>
        <v>2662</v>
      </c>
      <c r="L583" s="139">
        <v>1</v>
      </c>
      <c r="M583" s="60">
        <f>IF(W583=mapping!$N$1,IFERROR(VLOOKUP(Table4[[#This Row],[Column1]],mapping!A:L,12,FALSE),0),IF(W583&gt;mapping!$N$1,IFERROR(VLOOKUP(Table4[[#This Row],[Column1]],mapping!A:L,12,FALSE),0),0))</f>
        <v>2250</v>
      </c>
      <c r="N583" s="58">
        <f>Table4[[#This Row],[ سعر اليومية ]]*3%*Table4[[#This Row],[عدد الدورات ]]</f>
        <v>79.86</v>
      </c>
      <c r="O583" s="56">
        <f>Table4[[#This Row],[ سعر اليومية ]]*Table4[[#This Row],[عدد الدورات ]]-N583</f>
        <v>2582.14</v>
      </c>
      <c r="P583" s="194"/>
      <c r="Q583" s="194"/>
      <c r="R583" s="194"/>
      <c r="S583" s="58">
        <f>(Table4[[#This Row],[سعر يومية السائق]]*Table4[[#This Row],[عدد الدورات ]])-SUM(Table4[[#This Row],[سلف ]:[خصم ]])+Table4[[#This Row],[اضافي ]]</f>
        <v>2250</v>
      </c>
      <c r="U583" s="58">
        <f>Table4[[#This Row],[ سعر اليومية ]]*Table4[[#This Row],[عدد الدورات ]]-Table4[[#This Row],[سعر يومية السائق]]*L583</f>
        <v>412</v>
      </c>
      <c r="V583" s="58">
        <f>U583-Table4[[#This Row],[W/H  3%]]</f>
        <v>332.14</v>
      </c>
      <c r="W583" s="66" t="str">
        <f>Table4[[#This Row],[اليوم]]&amp;Table4[[#This Row],[الشهر ]]&amp;Table4[[#This Row],[العام]]</f>
        <v>1052026</v>
      </c>
      <c r="X583" s="66" t="s">
        <v>304</v>
      </c>
    </row>
    <row r="584" spans="1:24" x14ac:dyDescent="0.3">
      <c r="A584" s="62">
        <v>10</v>
      </c>
      <c r="B584" s="62">
        <v>5</v>
      </c>
      <c r="C584" s="62">
        <v>2026</v>
      </c>
      <c r="D584" s="41" t="str">
        <f t="shared" si="50"/>
        <v xml:space="preserve">احمد عويس المعادي لوجستيكاابورواش هاي اس </v>
      </c>
      <c r="E584" s="4">
        <v>4011</v>
      </c>
      <c r="F584" s="41" t="str">
        <f>VLOOKUP(E584,mapping!C:J,2,FALSE)</f>
        <v xml:space="preserve">احمد عويس </v>
      </c>
      <c r="G584" s="41" t="str">
        <f>IFERROR(VLOOKUP(F584,mapping!$D$3:$J$200,2,FALSE),0)</f>
        <v xml:space="preserve">المعادي </v>
      </c>
      <c r="H584" s="41" t="str">
        <f>IFERROR(VLOOKUP(F584,mapping!$D$3:$J$200,3,FALSE),0)</f>
        <v>لوجستيكا</v>
      </c>
      <c r="I584" s="41" t="str">
        <f>IFERROR(VLOOKUP(F584,mapping!$D$3:$J$200,4,FALSE),0)</f>
        <v xml:space="preserve">ابورواش </v>
      </c>
      <c r="J584" s="41" t="str">
        <f>IFERROR(VLOOKUP(F584,mapping!$D$3:$J$200,5,FALSE),0)</f>
        <v xml:space="preserve">هاي اس </v>
      </c>
      <c r="K584" s="63">
        <f>IF(W584=mapping!$N$1,IFERROR(VLOOKUP(Table4[[#This Row],[Column1]],mapping!A:L,11,FALSE),0),IF(W584&gt;mapping!$N$1,IFERROR(VLOOKUP(Table4[[#This Row],[Column1]],mapping!A:L,11,FALSE),0),))</f>
        <v>2049</v>
      </c>
      <c r="L584" s="139">
        <v>1</v>
      </c>
      <c r="M584" s="60">
        <f>IF(W584=mapping!$N$1,IFERROR(VLOOKUP(Table4[[#This Row],[Column1]],mapping!A:L,12,FALSE),0),IF(W584&gt;mapping!$N$1,IFERROR(VLOOKUP(Table4[[#This Row],[Column1]],mapping!A:L,12,FALSE),0),0))</f>
        <v>1650</v>
      </c>
      <c r="N584" s="58">
        <f>Table4[[#This Row],[ سعر اليومية ]]*3%*Table4[[#This Row],[عدد الدورات ]]</f>
        <v>61.47</v>
      </c>
      <c r="O584" s="56">
        <f>Table4[[#This Row],[ سعر اليومية ]]*Table4[[#This Row],[عدد الدورات ]]-N584</f>
        <v>1987.53</v>
      </c>
      <c r="P584" s="194"/>
      <c r="Q584" s="194"/>
      <c r="R584" s="194"/>
      <c r="S584" s="58">
        <f>(Table4[[#This Row],[سعر يومية السائق]]*Table4[[#This Row],[عدد الدورات ]])-SUM(Table4[[#This Row],[سلف ]:[خصم ]])+Table4[[#This Row],[اضافي ]]</f>
        <v>1650</v>
      </c>
      <c r="U584" s="58">
        <f>Table4[[#This Row],[ سعر اليومية ]]*Table4[[#This Row],[عدد الدورات ]]-Table4[[#This Row],[سعر يومية السائق]]*L584</f>
        <v>399</v>
      </c>
      <c r="V584" s="58">
        <f>U584-Table4[[#This Row],[W/H  3%]]</f>
        <v>337.53</v>
      </c>
      <c r="W584" s="66" t="str">
        <f>Table4[[#This Row],[اليوم]]&amp;Table4[[#This Row],[الشهر ]]&amp;Table4[[#This Row],[العام]]</f>
        <v>1052026</v>
      </c>
      <c r="X584" s="66" t="s">
        <v>304</v>
      </c>
    </row>
    <row r="585" spans="1:24" x14ac:dyDescent="0.3">
      <c r="A585" s="62">
        <v>10</v>
      </c>
      <c r="B585" s="62">
        <v>5</v>
      </c>
      <c r="C585" s="62">
        <v>2026</v>
      </c>
      <c r="D585" s="41" t="str">
        <f t="shared" si="50"/>
        <v>محمد جمال القناطر لوجستيكاابورواش سوزوكي</v>
      </c>
      <c r="E585" s="4">
        <v>4013</v>
      </c>
      <c r="F585" s="41" t="str">
        <f>VLOOKUP(E585,mapping!C:J,2,FALSE)</f>
        <v xml:space="preserve">محمد جمال </v>
      </c>
      <c r="G585" s="41" t="str">
        <f>IFERROR(VLOOKUP(F585,mapping!$D$3:$J$200,2,FALSE),0)</f>
        <v xml:space="preserve">القناطر </v>
      </c>
      <c r="H585" s="41" t="str">
        <f>IFERROR(VLOOKUP(F585,mapping!$D$3:$J$200,3,FALSE),0)</f>
        <v>لوجستيكا</v>
      </c>
      <c r="I585" s="41" t="str">
        <f>IFERROR(VLOOKUP(F585,mapping!$D$3:$J$200,4,FALSE),0)</f>
        <v xml:space="preserve">ابورواش </v>
      </c>
      <c r="J585" s="41" t="str">
        <f>IFERROR(VLOOKUP(F585,mapping!$D$3:$J$200,5,FALSE),0)</f>
        <v>سوزوكي</v>
      </c>
      <c r="K585" s="63">
        <f>IF(W585=mapping!$N$1,IFERROR(VLOOKUP(Table4[[#This Row],[Column1]],mapping!A:L,11,FALSE),0),IF(W585&gt;mapping!$N$1,IFERROR(VLOOKUP(Table4[[#This Row],[Column1]],mapping!A:L,11,FALSE),0),))</f>
        <v>1536</v>
      </c>
      <c r="L585" s="139">
        <v>1</v>
      </c>
      <c r="M585" s="60">
        <f>IF(W585=mapping!$N$1,IFERROR(VLOOKUP(Table4[[#This Row],[Column1]],mapping!A:L,12,FALSE),0),IF(W585&gt;mapping!$N$1,IFERROR(VLOOKUP(Table4[[#This Row],[Column1]],mapping!A:L,12,FALSE),0),0))</f>
        <v>1000</v>
      </c>
      <c r="N585" s="58">
        <f>Table4[[#This Row],[ سعر اليومية ]]*3%*Table4[[#This Row],[عدد الدورات ]]</f>
        <v>46.08</v>
      </c>
      <c r="O585" s="56">
        <f>Table4[[#This Row],[ سعر اليومية ]]*Table4[[#This Row],[عدد الدورات ]]-N585</f>
        <v>1489.92</v>
      </c>
      <c r="P585" s="194"/>
      <c r="Q585" s="194"/>
      <c r="R585" s="194"/>
      <c r="S585" s="58">
        <f>(Table4[[#This Row],[سعر يومية السائق]]*Table4[[#This Row],[عدد الدورات ]])-SUM(Table4[[#This Row],[سلف ]:[خصم ]])+Table4[[#This Row],[اضافي ]]</f>
        <v>1000</v>
      </c>
      <c r="U585" s="58">
        <f>Table4[[#This Row],[ سعر اليومية ]]*Table4[[#This Row],[عدد الدورات ]]-Table4[[#This Row],[سعر يومية السائق]]*L585</f>
        <v>536</v>
      </c>
      <c r="V585" s="58">
        <f>U585-Table4[[#This Row],[W/H  3%]]</f>
        <v>489.92</v>
      </c>
      <c r="W585" s="66" t="str">
        <f>Table4[[#This Row],[اليوم]]&amp;Table4[[#This Row],[الشهر ]]&amp;Table4[[#This Row],[العام]]</f>
        <v>1052026</v>
      </c>
      <c r="X585" s="66" t="s">
        <v>304</v>
      </c>
    </row>
    <row r="586" spans="1:24" x14ac:dyDescent="0.3">
      <c r="A586" s="62">
        <v>10</v>
      </c>
      <c r="B586" s="62">
        <v>5</v>
      </c>
      <c r="C586" s="62">
        <v>2026</v>
      </c>
      <c r="D586" s="41" t="str">
        <f t="shared" si="50"/>
        <v xml:space="preserve">محمد عزمي حدائق اكتوبر لوجستيكااكتوبر هاي اس </v>
      </c>
      <c r="E586" s="4">
        <v>4005</v>
      </c>
      <c r="F586" s="41" t="str">
        <f>VLOOKUP(E586,mapping!C:J,2,FALSE)</f>
        <v xml:space="preserve">محمد عزمي </v>
      </c>
      <c r="G586" s="41" t="str">
        <f>IFERROR(VLOOKUP(F586,mapping!$D$3:$J$200,2,FALSE),0)</f>
        <v xml:space="preserve">حدائق اكتوبر </v>
      </c>
      <c r="H586" s="41" t="str">
        <f>IFERROR(VLOOKUP(F586,mapping!$D$3:$J$200,3,FALSE),0)</f>
        <v>لوجستيكا</v>
      </c>
      <c r="I586" s="41" t="str">
        <f>IFERROR(VLOOKUP(F586,mapping!$D$3:$J$200,4,FALSE),0)</f>
        <v xml:space="preserve">اكتوبر </v>
      </c>
      <c r="J586" s="41" t="str">
        <f>IFERROR(VLOOKUP(F586,mapping!$D$3:$J$200,5,FALSE),0)</f>
        <v xml:space="preserve">هاي اس </v>
      </c>
      <c r="K586" s="63">
        <f>IF(W586=mapping!$N$1,IFERROR(VLOOKUP(Table4[[#This Row],[Column1]],mapping!A:L,11,FALSE),0),IF(W586&gt;mapping!$N$1,IFERROR(VLOOKUP(Table4[[#This Row],[Column1]],mapping!A:L,11,FALSE),0),))</f>
        <v>1903</v>
      </c>
      <c r="L586" s="139">
        <v>1</v>
      </c>
      <c r="M586" s="60">
        <f>IF(W586=mapping!$N$1,IFERROR(VLOOKUP(Table4[[#This Row],[Column1]],mapping!A:L,12,FALSE),0),IF(W586&gt;mapping!$N$1,IFERROR(VLOOKUP(Table4[[#This Row],[Column1]],mapping!A:L,12,FALSE),0),0))</f>
        <v>1600</v>
      </c>
      <c r="N586" s="58">
        <f>Table4[[#This Row],[ سعر اليومية ]]*3%*Table4[[#This Row],[عدد الدورات ]]</f>
        <v>57.089999999999996</v>
      </c>
      <c r="O586" s="56">
        <f>Table4[[#This Row],[ سعر اليومية ]]*Table4[[#This Row],[عدد الدورات ]]-N586</f>
        <v>1845.91</v>
      </c>
      <c r="P586" s="194"/>
      <c r="Q586" s="194"/>
      <c r="R586" s="194"/>
      <c r="S586" s="58">
        <f>(Table4[[#This Row],[سعر يومية السائق]]*Table4[[#This Row],[عدد الدورات ]])-SUM(Table4[[#This Row],[سلف ]:[خصم ]])+Table4[[#This Row],[اضافي ]]</f>
        <v>1600</v>
      </c>
      <c r="U586" s="58">
        <f>Table4[[#This Row],[ سعر اليومية ]]*Table4[[#This Row],[عدد الدورات ]]-Table4[[#This Row],[سعر يومية السائق]]*L586</f>
        <v>303</v>
      </c>
      <c r="V586" s="58">
        <f>U586-Table4[[#This Row],[W/H  3%]]</f>
        <v>245.91</v>
      </c>
      <c r="W586" s="66" t="str">
        <f>Table4[[#This Row],[اليوم]]&amp;Table4[[#This Row],[الشهر ]]&amp;Table4[[#This Row],[العام]]</f>
        <v>1052026</v>
      </c>
      <c r="X586" s="66" t="s">
        <v>304</v>
      </c>
    </row>
    <row r="587" spans="1:24" x14ac:dyDescent="0.3">
      <c r="A587" s="62">
        <v>10</v>
      </c>
      <c r="B587" s="62">
        <v>5</v>
      </c>
      <c r="C587" s="62">
        <v>2026</v>
      </c>
      <c r="D587" s="41" t="str">
        <f t="shared" si="50"/>
        <v xml:space="preserve">سعيد كمال م.نصر لوجستيكااكتوبر هاي اس </v>
      </c>
      <c r="E587" s="4">
        <v>4008</v>
      </c>
      <c r="F587" s="41" t="str">
        <f>VLOOKUP(E587,mapping!C:J,2,FALSE)</f>
        <v xml:space="preserve">سعيد كمال </v>
      </c>
      <c r="G587" s="41" t="str">
        <f>IFERROR(VLOOKUP(F587,mapping!$D$3:$J$200,2,FALSE),0)</f>
        <v xml:space="preserve">م.نصر </v>
      </c>
      <c r="H587" s="41" t="str">
        <f>IFERROR(VLOOKUP(F587,mapping!$D$3:$J$200,3,FALSE),0)</f>
        <v>لوجستيكا</v>
      </c>
      <c r="I587" s="41" t="str">
        <f>IFERROR(VLOOKUP(F587,mapping!$D$3:$J$200,4,FALSE),0)</f>
        <v xml:space="preserve">اكتوبر </v>
      </c>
      <c r="J587" s="41" t="str">
        <f>IFERROR(VLOOKUP(F587,mapping!$D$3:$J$200,5,FALSE),0)</f>
        <v xml:space="preserve">هاي اس </v>
      </c>
      <c r="K587" s="63">
        <f>IF(W587=mapping!$N$1,IFERROR(VLOOKUP(Table4[[#This Row],[Column1]],mapping!A:L,11,FALSE),0),IF(W587&gt;mapping!$N$1,IFERROR(VLOOKUP(Table4[[#This Row],[Column1]],mapping!A:L,11,FALSE),0),))</f>
        <v>3367</v>
      </c>
      <c r="L587" s="139">
        <v>1</v>
      </c>
      <c r="M587" s="60">
        <f>IF(W587=mapping!$N$1,IFERROR(VLOOKUP(Table4[[#This Row],[Column1]],mapping!A:L,12,FALSE),0),IF(W587&gt;mapping!$N$1,IFERROR(VLOOKUP(Table4[[#This Row],[Column1]],mapping!A:L,12,FALSE),0),0))</f>
        <v>2600</v>
      </c>
      <c r="N587" s="58">
        <f>Table4[[#This Row],[ سعر اليومية ]]*3%*Table4[[#This Row],[عدد الدورات ]]</f>
        <v>101.00999999999999</v>
      </c>
      <c r="O587" s="56">
        <f>Table4[[#This Row],[ سعر اليومية ]]*Table4[[#This Row],[عدد الدورات ]]-N587</f>
        <v>3265.99</v>
      </c>
      <c r="P587" s="194"/>
      <c r="Q587" s="194"/>
      <c r="R587" s="194"/>
      <c r="S587" s="58">
        <f>(Table4[[#This Row],[سعر يومية السائق]]*Table4[[#This Row],[عدد الدورات ]])-SUM(Table4[[#This Row],[سلف ]:[خصم ]])+Table4[[#This Row],[اضافي ]]</f>
        <v>2600</v>
      </c>
      <c r="U587" s="58">
        <f>Table4[[#This Row],[ سعر اليومية ]]*Table4[[#This Row],[عدد الدورات ]]-Table4[[#This Row],[سعر يومية السائق]]*L587</f>
        <v>767</v>
      </c>
      <c r="V587" s="58">
        <f>U587-Table4[[#This Row],[W/H  3%]]</f>
        <v>665.99</v>
      </c>
      <c r="W587" s="66" t="str">
        <f>Table4[[#This Row],[اليوم]]&amp;Table4[[#This Row],[الشهر ]]&amp;Table4[[#This Row],[العام]]</f>
        <v>1052026</v>
      </c>
      <c r="X587" s="66" t="s">
        <v>304</v>
      </c>
    </row>
    <row r="588" spans="1:24" x14ac:dyDescent="0.3">
      <c r="A588" s="62">
        <v>10</v>
      </c>
      <c r="B588" s="62">
        <v>5</v>
      </c>
      <c r="C588" s="62">
        <v>2026</v>
      </c>
      <c r="D588" s="41" t="str">
        <f t="shared" si="50"/>
        <v>عماد النجار1المرج 2ورديةسعوديالمخاذناتوبيس 28</v>
      </c>
      <c r="E588" s="4">
        <v>5000</v>
      </c>
      <c r="F588" s="41" t="str">
        <f>VLOOKUP(E588,mapping!C:J,2,FALSE)</f>
        <v>عماد النجار1</v>
      </c>
      <c r="G588" s="41" t="str">
        <f>IFERROR(VLOOKUP(F588,mapping!$D$3:$J$200,2,FALSE),0)</f>
        <v>المرج 2وردية</v>
      </c>
      <c r="H588" s="41" t="str">
        <f>IFERROR(VLOOKUP(F588,mapping!$D$3:$J$200,3,FALSE),0)</f>
        <v>سعودي</v>
      </c>
      <c r="I588" s="41" t="str">
        <f>IFERROR(VLOOKUP(F588,mapping!$D$3:$J$200,4,FALSE),0)</f>
        <v>المخاذن</v>
      </c>
      <c r="J588" s="41" t="str">
        <f>IFERROR(VLOOKUP(F588,mapping!$D$3:$J$200,5,FALSE),0)</f>
        <v>اتوبيس 28</v>
      </c>
      <c r="K588" s="63">
        <f>IF(W588=mapping!$N$1,IFERROR(VLOOKUP(Table4[[#This Row],[Column1]],mapping!A:L,11,FALSE),0),IF(W588&gt;mapping!$N$1,IFERROR(VLOOKUP(Table4[[#This Row],[Column1]],mapping!A:L,11,FALSE),0),))</f>
        <v>4119</v>
      </c>
      <c r="L588" s="139">
        <v>1</v>
      </c>
      <c r="M588" s="60">
        <f>IF(W588=mapping!$N$1,IFERROR(VLOOKUP(Table4[[#This Row],[Column1]],mapping!A:L,12,FALSE),0),IF(W588&gt;mapping!$N$1,IFERROR(VLOOKUP(Table4[[#This Row],[Column1]],mapping!A:L,12,FALSE),0),0))</f>
        <v>4800</v>
      </c>
      <c r="N588" s="58">
        <f>Table4[[#This Row],[ سعر اليومية ]]*3%*Table4[[#This Row],[عدد الدورات ]]</f>
        <v>123.57</v>
      </c>
      <c r="O588" s="56">
        <f>Table4[[#This Row],[ سعر اليومية ]]*Table4[[#This Row],[عدد الدورات ]]-N588</f>
        <v>3995.43</v>
      </c>
      <c r="P588" s="194"/>
      <c r="Q588" s="194"/>
      <c r="R588" s="194"/>
      <c r="S588" s="58">
        <f>(Table4[[#This Row],[سعر يومية السائق]]*Table4[[#This Row],[عدد الدورات ]])-SUM(Table4[[#This Row],[سلف ]:[خصم ]])+Table4[[#This Row],[اضافي ]]</f>
        <v>4800</v>
      </c>
      <c r="U588" s="58">
        <f>Table4[[#This Row],[ سعر اليومية ]]*Table4[[#This Row],[عدد الدورات ]]-Table4[[#This Row],[سعر يومية السائق]]*L588</f>
        <v>-681</v>
      </c>
      <c r="V588" s="58">
        <f>U588-Table4[[#This Row],[W/H  3%]]</f>
        <v>-804.56999999999994</v>
      </c>
      <c r="W588" s="66" t="str">
        <f>Table4[[#This Row],[اليوم]]&amp;Table4[[#This Row],[الشهر ]]&amp;Table4[[#This Row],[العام]]</f>
        <v>1052026</v>
      </c>
      <c r="X588" s="66" t="s">
        <v>304</v>
      </c>
    </row>
    <row r="589" spans="1:24" x14ac:dyDescent="0.3">
      <c r="A589" s="62">
        <v>10</v>
      </c>
      <c r="B589" s="62">
        <v>5</v>
      </c>
      <c r="C589" s="62">
        <v>2026</v>
      </c>
      <c r="D589" s="41" t="str">
        <f t="shared" si="50"/>
        <v>عماد النجار2المؤسسة 2ورديةسعوديالمخاذناتوبيس 28</v>
      </c>
      <c r="E589" s="4">
        <v>5001</v>
      </c>
      <c r="F589" s="41" t="str">
        <f>VLOOKUP(E589,mapping!C:J,2,FALSE)</f>
        <v>عماد النجار2</v>
      </c>
      <c r="G589" s="41" t="str">
        <f>IFERROR(VLOOKUP(F589,mapping!$D$3:$J$200,2,FALSE),0)</f>
        <v>المؤسسة 2وردية</v>
      </c>
      <c r="H589" s="41" t="str">
        <f>IFERROR(VLOOKUP(F589,mapping!$D$3:$J$200,3,FALSE),0)</f>
        <v>سعودي</v>
      </c>
      <c r="I589" s="41" t="str">
        <f>IFERROR(VLOOKUP(F589,mapping!$D$3:$J$200,4,FALSE),0)</f>
        <v>المخاذن</v>
      </c>
      <c r="J589" s="41" t="str">
        <f>IFERROR(VLOOKUP(F589,mapping!$D$3:$J$200,5,FALSE),0)</f>
        <v>اتوبيس 28</v>
      </c>
      <c r="K589" s="63">
        <f>IF(W589=mapping!$N$1,IFERROR(VLOOKUP(Table4[[#This Row],[Column1]],mapping!A:L,11,FALSE),0),IF(W589&gt;mapping!$N$1,IFERROR(VLOOKUP(Table4[[#This Row],[Column1]],mapping!A:L,11,FALSE),0),))</f>
        <v>3884</v>
      </c>
      <c r="L589" s="139">
        <v>1</v>
      </c>
      <c r="M589" s="60">
        <f>IF(W589=mapping!$N$1,IFERROR(VLOOKUP(Table4[[#This Row],[Column1]],mapping!A:L,12,FALSE),0),IF(W589&gt;mapping!$N$1,IFERROR(VLOOKUP(Table4[[#This Row],[Column1]],mapping!A:L,12,FALSE),0),0))</f>
        <v>4500</v>
      </c>
      <c r="N589" s="58">
        <f>Table4[[#This Row],[ سعر اليومية ]]*3%*Table4[[#This Row],[عدد الدورات ]]</f>
        <v>116.52</v>
      </c>
      <c r="O589" s="56">
        <f>Table4[[#This Row],[ سعر اليومية ]]*Table4[[#This Row],[عدد الدورات ]]-N589</f>
        <v>3767.48</v>
      </c>
      <c r="P589" s="194"/>
      <c r="Q589" s="194"/>
      <c r="R589" s="194"/>
      <c r="S589" s="58">
        <f>(Table4[[#This Row],[سعر يومية السائق]]*Table4[[#This Row],[عدد الدورات ]])-SUM(Table4[[#This Row],[سلف ]:[خصم ]])+Table4[[#This Row],[اضافي ]]</f>
        <v>4500</v>
      </c>
      <c r="U589" s="58">
        <f>Table4[[#This Row],[ سعر اليومية ]]*Table4[[#This Row],[عدد الدورات ]]-Table4[[#This Row],[سعر يومية السائق]]*L589</f>
        <v>-616</v>
      </c>
      <c r="V589" s="58">
        <f>U589-Table4[[#This Row],[W/H  3%]]</f>
        <v>-732.52</v>
      </c>
      <c r="W589" s="66" t="str">
        <f>Table4[[#This Row],[اليوم]]&amp;Table4[[#This Row],[الشهر ]]&amp;Table4[[#This Row],[العام]]</f>
        <v>1052026</v>
      </c>
      <c r="X589" s="66" t="s">
        <v>304</v>
      </c>
    </row>
    <row r="590" spans="1:24" x14ac:dyDescent="0.3">
      <c r="A590" s="62">
        <v>10</v>
      </c>
      <c r="B590" s="62">
        <v>5</v>
      </c>
      <c r="C590" s="62">
        <v>2026</v>
      </c>
      <c r="D590" s="41" t="str">
        <f t="shared" si="50"/>
        <v>عماد النجار 3الدائري 1ورديةسعوديالمخاذناتوبيس 28</v>
      </c>
      <c r="E590" s="4">
        <v>5002</v>
      </c>
      <c r="F590" s="41" t="str">
        <f>VLOOKUP(E590,mapping!C:J,2,FALSE)</f>
        <v>عماد النجار 3</v>
      </c>
      <c r="G590" s="41" t="str">
        <f>IFERROR(VLOOKUP(F590,mapping!$D$3:$J$200,2,FALSE),0)</f>
        <v>الدائري 1وردية</v>
      </c>
      <c r="H590" s="41" t="str">
        <f>IFERROR(VLOOKUP(F590,mapping!$D$3:$J$200,3,FALSE),0)</f>
        <v>سعودي</v>
      </c>
      <c r="I590" s="41" t="str">
        <f>IFERROR(VLOOKUP(F590,mapping!$D$3:$J$200,4,FALSE),0)</f>
        <v>المخاذن</v>
      </c>
      <c r="J590" s="41" t="str">
        <f>IFERROR(VLOOKUP(F590,mapping!$D$3:$J$200,5,FALSE),0)</f>
        <v>اتوبيس 28</v>
      </c>
      <c r="K590" s="63">
        <f>IF(W590=mapping!$N$1,IFERROR(VLOOKUP(Table4[[#This Row],[Column1]],mapping!A:L,11,FALSE),0),IF(W590&gt;mapping!$N$1,IFERROR(VLOOKUP(Table4[[#This Row],[Column1]],mapping!A:L,11,FALSE),0),))</f>
        <v>2448</v>
      </c>
      <c r="L590" s="139">
        <v>1</v>
      </c>
      <c r="M590" s="60">
        <f>IF(W590=mapping!$N$1,IFERROR(VLOOKUP(Table4[[#This Row],[Column1]],mapping!A:L,12,FALSE),0),IF(W590&gt;mapping!$N$1,IFERROR(VLOOKUP(Table4[[#This Row],[Column1]],mapping!A:L,12,FALSE),0),0))</f>
        <v>2500</v>
      </c>
      <c r="N590" s="58">
        <f>Table4[[#This Row],[ سعر اليومية ]]*3%*Table4[[#This Row],[عدد الدورات ]]</f>
        <v>73.44</v>
      </c>
      <c r="O590" s="56">
        <f>Table4[[#This Row],[ سعر اليومية ]]*Table4[[#This Row],[عدد الدورات ]]-N590</f>
        <v>2374.56</v>
      </c>
      <c r="P590" s="194"/>
      <c r="Q590" s="194"/>
      <c r="R590" s="194"/>
      <c r="S590" s="58">
        <f>(Table4[[#This Row],[سعر يومية السائق]]*Table4[[#This Row],[عدد الدورات ]])-SUM(Table4[[#This Row],[سلف ]:[خصم ]])+Table4[[#This Row],[اضافي ]]</f>
        <v>2500</v>
      </c>
      <c r="U590" s="58">
        <f>Table4[[#This Row],[ سعر اليومية ]]*Table4[[#This Row],[عدد الدورات ]]-Table4[[#This Row],[سعر يومية السائق]]*L590</f>
        <v>-52</v>
      </c>
      <c r="V590" s="58">
        <f>U590-Table4[[#This Row],[W/H  3%]]</f>
        <v>-125.44</v>
      </c>
      <c r="W590" s="66" t="str">
        <f>Table4[[#This Row],[اليوم]]&amp;Table4[[#This Row],[الشهر ]]&amp;Table4[[#This Row],[العام]]</f>
        <v>1052026</v>
      </c>
      <c r="X590" s="66" t="s">
        <v>304</v>
      </c>
    </row>
    <row r="591" spans="1:24" x14ac:dyDescent="0.3">
      <c r="A591" s="62">
        <v>10</v>
      </c>
      <c r="B591" s="62">
        <v>5</v>
      </c>
      <c r="C591" s="62">
        <v>2026</v>
      </c>
      <c r="D591" s="41" t="str">
        <f t="shared" si="50"/>
        <v>عبد الرحمن1الهرم سعوديدريماتوبيس 28</v>
      </c>
      <c r="E591" s="4">
        <v>5003</v>
      </c>
      <c r="F591" s="41" t="str">
        <f>VLOOKUP(E591,mapping!C:J,2,FALSE)</f>
        <v>عبد الرحمن1</v>
      </c>
      <c r="G591" s="41" t="str">
        <f>IFERROR(VLOOKUP(F591,mapping!$D$3:$J$200,2,FALSE),0)</f>
        <v xml:space="preserve">الهرم </v>
      </c>
      <c r="H591" s="41" t="str">
        <f>IFERROR(VLOOKUP(F591,mapping!$D$3:$J$200,3,FALSE),0)</f>
        <v>سعودي</v>
      </c>
      <c r="I591" s="41" t="str">
        <f>IFERROR(VLOOKUP(F591,mapping!$D$3:$J$200,4,FALSE),0)</f>
        <v>دريم</v>
      </c>
      <c r="J591" s="41" t="str">
        <f>IFERROR(VLOOKUP(F591,mapping!$D$3:$J$200,5,FALSE),0)</f>
        <v>اتوبيس 28</v>
      </c>
      <c r="K591" s="63">
        <f>IF(W591=mapping!$N$1,IFERROR(VLOOKUP(Table4[[#This Row],[Column1]],mapping!A:L,11,FALSE),0),IF(W591&gt;mapping!$N$1,IFERROR(VLOOKUP(Table4[[#This Row],[Column1]],mapping!A:L,11,FALSE),0),))</f>
        <v>994</v>
      </c>
      <c r="L591" s="139">
        <v>1</v>
      </c>
      <c r="M591" s="60">
        <f>IF(W591=mapping!$N$1,IFERROR(VLOOKUP(Table4[[#This Row],[Column1]],mapping!A:L,12,FALSE),0),IF(W591&gt;mapping!$N$1,IFERROR(VLOOKUP(Table4[[#This Row],[Column1]],mapping!A:L,12,FALSE),0),0))</f>
        <v>850</v>
      </c>
      <c r="N591" s="58">
        <f>Table4[[#This Row],[ سعر اليومية ]]*3%*Table4[[#This Row],[عدد الدورات ]]</f>
        <v>29.82</v>
      </c>
      <c r="O591" s="56">
        <f>Table4[[#This Row],[ سعر اليومية ]]*Table4[[#This Row],[عدد الدورات ]]-N591</f>
        <v>964.18</v>
      </c>
      <c r="P591" s="194"/>
      <c r="Q591" s="194"/>
      <c r="R591" s="194"/>
      <c r="S591" s="58">
        <f>(Table4[[#This Row],[سعر يومية السائق]]*Table4[[#This Row],[عدد الدورات ]])-SUM(Table4[[#This Row],[سلف ]:[خصم ]])+Table4[[#This Row],[اضافي ]]</f>
        <v>850</v>
      </c>
      <c r="U591" s="58">
        <f>Table4[[#This Row],[ سعر اليومية ]]*Table4[[#This Row],[عدد الدورات ]]-Table4[[#This Row],[سعر يومية السائق]]*L591</f>
        <v>144</v>
      </c>
      <c r="V591" s="58">
        <f>U591-Table4[[#This Row],[W/H  3%]]</f>
        <v>114.18</v>
      </c>
      <c r="W591" s="66" t="str">
        <f>Table4[[#This Row],[اليوم]]&amp;Table4[[#This Row],[الشهر ]]&amp;Table4[[#This Row],[العام]]</f>
        <v>1052026</v>
      </c>
      <c r="X591" s="66" t="s">
        <v>304</v>
      </c>
    </row>
    <row r="592" spans="1:24" x14ac:dyDescent="0.3">
      <c r="A592" s="62">
        <v>10</v>
      </c>
      <c r="B592" s="62">
        <v>5</v>
      </c>
      <c r="C592" s="62">
        <v>2026</v>
      </c>
      <c r="D592" s="41" t="str">
        <f t="shared" si="50"/>
        <v>عبد الرحمن2المؤسسةسعوديدريماتوبيس 28</v>
      </c>
      <c r="E592" s="4">
        <v>5004</v>
      </c>
      <c r="F592" s="41" t="str">
        <f>VLOOKUP(E592,mapping!C:J,2,FALSE)</f>
        <v>عبد الرحمن2</v>
      </c>
      <c r="G592" s="41" t="str">
        <f>IFERROR(VLOOKUP(F592,mapping!$D$3:$J$200,2,FALSE),0)</f>
        <v>المؤسسة</v>
      </c>
      <c r="H592" s="41" t="str">
        <f>IFERROR(VLOOKUP(F592,mapping!$D$3:$J$200,3,FALSE),0)</f>
        <v>سعودي</v>
      </c>
      <c r="I592" s="41" t="str">
        <f>IFERROR(VLOOKUP(F592,mapping!$D$3:$J$200,4,FALSE),0)</f>
        <v>دريم</v>
      </c>
      <c r="J592" s="41" t="str">
        <f>IFERROR(VLOOKUP(F592,mapping!$D$3:$J$200,5,FALSE),0)</f>
        <v>اتوبيس 28</v>
      </c>
      <c r="K592" s="63">
        <f>IF(W592=mapping!$N$1,IFERROR(VLOOKUP(Table4[[#This Row],[Column1]],mapping!A:L,11,FALSE),0),IF(W592&gt;mapping!$N$1,IFERROR(VLOOKUP(Table4[[#This Row],[Column1]],mapping!A:L,11,FALSE),0),))</f>
        <v>994</v>
      </c>
      <c r="L592" s="139">
        <v>1</v>
      </c>
      <c r="M592" s="60">
        <f>IF(W592=mapping!$N$1,IFERROR(VLOOKUP(Table4[[#This Row],[Column1]],mapping!A:L,12,FALSE),0),IF(W592&gt;mapping!$N$1,IFERROR(VLOOKUP(Table4[[#This Row],[Column1]],mapping!A:L,12,FALSE),0),0))</f>
        <v>850</v>
      </c>
      <c r="N592" s="58">
        <f>Table4[[#This Row],[ سعر اليومية ]]*3%*Table4[[#This Row],[عدد الدورات ]]</f>
        <v>29.82</v>
      </c>
      <c r="O592" s="56">
        <f>Table4[[#This Row],[ سعر اليومية ]]*Table4[[#This Row],[عدد الدورات ]]-N592</f>
        <v>964.18</v>
      </c>
      <c r="P592" s="194"/>
      <c r="Q592" s="194"/>
      <c r="R592" s="194"/>
      <c r="S592" s="58">
        <f>(Table4[[#This Row],[سعر يومية السائق]]*Table4[[#This Row],[عدد الدورات ]])-SUM(Table4[[#This Row],[سلف ]:[خصم ]])+Table4[[#This Row],[اضافي ]]</f>
        <v>850</v>
      </c>
      <c r="U592" s="58">
        <f>Table4[[#This Row],[ سعر اليومية ]]*Table4[[#This Row],[عدد الدورات ]]-Table4[[#This Row],[سعر يومية السائق]]*L592</f>
        <v>144</v>
      </c>
      <c r="V592" s="58">
        <f>U592-Table4[[#This Row],[W/H  3%]]</f>
        <v>114.18</v>
      </c>
      <c r="W592" s="66" t="str">
        <f>Table4[[#This Row],[اليوم]]&amp;Table4[[#This Row],[الشهر ]]&amp;Table4[[#This Row],[العام]]</f>
        <v>1052026</v>
      </c>
      <c r="X592" s="66" t="s">
        <v>304</v>
      </c>
    </row>
    <row r="593" spans="1:24" x14ac:dyDescent="0.3">
      <c r="A593" s="62">
        <v>10</v>
      </c>
      <c r="B593" s="62">
        <v>5</v>
      </c>
      <c r="C593" s="62">
        <v>2026</v>
      </c>
      <c r="D593" s="41" t="str">
        <f t="shared" si="50"/>
        <v>فرج 1حلوانسعوديهايد باركاتوبيس 28</v>
      </c>
      <c r="E593" s="4">
        <v>5005</v>
      </c>
      <c r="F593" s="41" t="str">
        <f>VLOOKUP(E593,mapping!C:J,2,FALSE)</f>
        <v>فرج 1</v>
      </c>
      <c r="G593" s="41" t="str">
        <f>IFERROR(VLOOKUP(F593,mapping!$D$3:$J$200,2,FALSE),0)</f>
        <v>حلوان</v>
      </c>
      <c r="H593" s="41" t="str">
        <f>IFERROR(VLOOKUP(F593,mapping!$D$3:$J$200,3,FALSE),0)</f>
        <v>سعودي</v>
      </c>
      <c r="I593" s="41" t="str">
        <f>IFERROR(VLOOKUP(F593,mapping!$D$3:$J$200,4,FALSE),0)</f>
        <v>هايد بارك</v>
      </c>
      <c r="J593" s="41" t="str">
        <f>IFERROR(VLOOKUP(F593,mapping!$D$3:$J$200,5,FALSE),0)</f>
        <v>اتوبيس 28</v>
      </c>
      <c r="K593" s="63">
        <f>IF(W593=mapping!$N$1,IFERROR(VLOOKUP(Table4[[#This Row],[Column1]],mapping!A:L,11,FALSE),0),IF(W593&gt;mapping!$N$1,IFERROR(VLOOKUP(Table4[[#This Row],[Column1]],mapping!A:L,11,FALSE),0),))</f>
        <v>4634</v>
      </c>
      <c r="L593" s="139">
        <v>1</v>
      </c>
      <c r="M593" s="60">
        <f>IF(W593=mapping!$N$1,IFERROR(VLOOKUP(Table4[[#This Row],[Column1]],mapping!A:L,12,FALSE),0),IF(W593&gt;mapping!$N$1,IFERROR(VLOOKUP(Table4[[#This Row],[Column1]],mapping!A:L,12,FALSE),0),0))</f>
        <v>3750</v>
      </c>
      <c r="N593" s="58">
        <f>Table4[[#This Row],[ سعر اليومية ]]*3%*Table4[[#This Row],[عدد الدورات ]]</f>
        <v>139.01999999999998</v>
      </c>
      <c r="O593" s="56">
        <f>Table4[[#This Row],[ سعر اليومية ]]*Table4[[#This Row],[عدد الدورات ]]-N593</f>
        <v>4494.9799999999996</v>
      </c>
      <c r="P593" s="194"/>
      <c r="Q593" s="194"/>
      <c r="R593" s="194"/>
      <c r="S593" s="58">
        <f>(Table4[[#This Row],[سعر يومية السائق]]*Table4[[#This Row],[عدد الدورات ]])-SUM(Table4[[#This Row],[سلف ]:[خصم ]])+Table4[[#This Row],[اضافي ]]</f>
        <v>3750</v>
      </c>
      <c r="U593" s="58">
        <f>Table4[[#This Row],[ سعر اليومية ]]*Table4[[#This Row],[عدد الدورات ]]-Table4[[#This Row],[سعر يومية السائق]]*L593</f>
        <v>884</v>
      </c>
      <c r="V593" s="58">
        <f>U593-Table4[[#This Row],[W/H  3%]]</f>
        <v>744.98</v>
      </c>
      <c r="W593" s="66" t="str">
        <f>Table4[[#This Row],[اليوم]]&amp;Table4[[#This Row],[الشهر ]]&amp;Table4[[#This Row],[العام]]</f>
        <v>1052026</v>
      </c>
      <c r="X593" s="66" t="s">
        <v>304</v>
      </c>
    </row>
    <row r="594" spans="1:24" x14ac:dyDescent="0.3">
      <c r="A594" s="62">
        <v>10</v>
      </c>
      <c r="B594" s="62">
        <v>5</v>
      </c>
      <c r="C594" s="62">
        <v>2026</v>
      </c>
      <c r="D594" s="41" t="str">
        <f t="shared" si="50"/>
        <v>فرج 6حلوان مبيتسعوديهايد باركاتوبيس 28</v>
      </c>
      <c r="E594" s="4">
        <v>5029</v>
      </c>
      <c r="F594" s="41" t="str">
        <f>VLOOKUP(E594,mapping!C:J,2,FALSE)</f>
        <v>فرج 6</v>
      </c>
      <c r="G594" s="41" t="str">
        <f>IFERROR(VLOOKUP(F594,mapping!$D$3:$J$200,2,FALSE),0)</f>
        <v>حلوان مبيت</v>
      </c>
      <c r="H594" s="41" t="str">
        <f>IFERROR(VLOOKUP(F594,mapping!$D$3:$J$200,3,FALSE),0)</f>
        <v>سعودي</v>
      </c>
      <c r="I594" s="41" t="str">
        <f>IFERROR(VLOOKUP(F594,mapping!$D$3:$J$200,4,FALSE),0)</f>
        <v>هايد بارك</v>
      </c>
      <c r="J594" s="41" t="str">
        <f>IFERROR(VLOOKUP(F594,mapping!$D$3:$J$200,5,FALSE),0)</f>
        <v>اتوبيس 28</v>
      </c>
      <c r="K594" s="63">
        <f>IF(W594=mapping!$N$1,IFERROR(VLOOKUP(Table4[[#This Row],[Column1]],mapping!A:L,11,FALSE),0),IF(W594&gt;mapping!$N$1,IFERROR(VLOOKUP(Table4[[#This Row],[Column1]],mapping!A:L,11,FALSE),0),))</f>
        <v>1482</v>
      </c>
      <c r="L594" s="139">
        <v>1</v>
      </c>
      <c r="M594" s="60">
        <f>IF(W594=mapping!$N$1,IFERROR(VLOOKUP(Table4[[#This Row],[Column1]],mapping!A:L,12,FALSE),0),IF(W594&gt;mapping!$N$1,IFERROR(VLOOKUP(Table4[[#This Row],[Column1]],mapping!A:L,12,FALSE),0),0))</f>
        <v>750</v>
      </c>
      <c r="N594" s="58">
        <f>Table4[[#This Row],[ سعر اليومية ]]*3%*Table4[[#This Row],[عدد الدورات ]]</f>
        <v>44.46</v>
      </c>
      <c r="O594" s="56">
        <f>Table4[[#This Row],[ سعر اليومية ]]*Table4[[#This Row],[عدد الدورات ]]-N594</f>
        <v>1437.54</v>
      </c>
      <c r="P594" s="194"/>
      <c r="Q594" s="194"/>
      <c r="R594" s="194"/>
      <c r="S594" s="58">
        <f>(Table4[[#This Row],[سعر يومية السائق]]*Table4[[#This Row],[عدد الدورات ]])-SUM(Table4[[#This Row],[سلف ]:[خصم ]])+Table4[[#This Row],[اضافي ]]</f>
        <v>750</v>
      </c>
      <c r="U594" s="58">
        <f>Table4[[#This Row],[ سعر اليومية ]]*Table4[[#This Row],[عدد الدورات ]]-Table4[[#This Row],[سعر يومية السائق]]*L594</f>
        <v>732</v>
      </c>
      <c r="V594" s="58">
        <f>U594-Table4[[#This Row],[W/H  3%]]</f>
        <v>687.54</v>
      </c>
      <c r="W594" s="66" t="str">
        <f>Table4[[#This Row],[اليوم]]&amp;Table4[[#This Row],[الشهر ]]&amp;Table4[[#This Row],[العام]]</f>
        <v>1052026</v>
      </c>
      <c r="X594" s="66" t="s">
        <v>304</v>
      </c>
    </row>
    <row r="595" spans="1:24" x14ac:dyDescent="0.3">
      <c r="A595" s="62">
        <v>10</v>
      </c>
      <c r="B595" s="62">
        <v>5</v>
      </c>
      <c r="C595" s="62">
        <v>2026</v>
      </c>
      <c r="D595" s="41" t="str">
        <f t="shared" si="50"/>
        <v>ممدوح كيلاني 3القومية سعوديهايد باركميكروباص صيني</v>
      </c>
      <c r="E595" s="4">
        <v>5006</v>
      </c>
      <c r="F595" s="41" t="str">
        <f>VLOOKUP(E595,mapping!C:J,2,FALSE)</f>
        <v>ممدوح كيلاني 3</v>
      </c>
      <c r="G595" s="41" t="str">
        <f>IFERROR(VLOOKUP(F595,mapping!$D$3:$J$200,2,FALSE),0)</f>
        <v xml:space="preserve">القومية </v>
      </c>
      <c r="H595" s="41" t="str">
        <f>IFERROR(VLOOKUP(F595,mapping!$D$3:$J$200,3,FALSE),0)</f>
        <v>سعودي</v>
      </c>
      <c r="I595" s="41" t="str">
        <f>IFERROR(VLOOKUP(F595,mapping!$D$3:$J$200,4,FALSE),0)</f>
        <v>هايد بارك</v>
      </c>
      <c r="J595" s="41" t="str">
        <f>IFERROR(VLOOKUP(F595,mapping!$D$3:$J$200,5,FALSE),0)</f>
        <v>ميكروباص صيني</v>
      </c>
      <c r="K595" s="63">
        <f>IF(W595=mapping!$N$1,IFERROR(VLOOKUP(Table4[[#This Row],[Column1]],mapping!A:L,11,FALSE),0),IF(W595&gt;mapping!$N$1,IFERROR(VLOOKUP(Table4[[#This Row],[Column1]],mapping!A:L,11,FALSE),0),))</f>
        <v>2965</v>
      </c>
      <c r="L595" s="139">
        <v>1</v>
      </c>
      <c r="M595" s="60">
        <f>IF(W595=mapping!$N$1,IFERROR(VLOOKUP(Table4[[#This Row],[Column1]],mapping!A:L,12,FALSE),0),IF(W595&gt;mapping!$N$1,IFERROR(VLOOKUP(Table4[[#This Row],[Column1]],mapping!A:L,12,FALSE),0),0))</f>
        <v>2500</v>
      </c>
      <c r="N595" s="58">
        <f>Table4[[#This Row],[ سعر اليومية ]]*3%*Table4[[#This Row],[عدد الدورات ]]</f>
        <v>88.95</v>
      </c>
      <c r="O595" s="56">
        <f>Table4[[#This Row],[ سعر اليومية ]]*Table4[[#This Row],[عدد الدورات ]]-N595</f>
        <v>2876.05</v>
      </c>
      <c r="P595" s="194"/>
      <c r="Q595" s="194"/>
      <c r="R595" s="194"/>
      <c r="S595" s="58">
        <f>(Table4[[#This Row],[سعر يومية السائق]]*Table4[[#This Row],[عدد الدورات ]])-SUM(Table4[[#This Row],[سلف ]:[خصم ]])+Table4[[#This Row],[اضافي ]]</f>
        <v>2500</v>
      </c>
      <c r="U595" s="58">
        <f>Table4[[#This Row],[ سعر اليومية ]]*Table4[[#This Row],[عدد الدورات ]]-Table4[[#This Row],[سعر يومية السائق]]*L595</f>
        <v>465</v>
      </c>
      <c r="V595" s="58">
        <f>U595-Table4[[#This Row],[W/H  3%]]</f>
        <v>376.05</v>
      </c>
      <c r="W595" s="66" t="str">
        <f>Table4[[#This Row],[اليوم]]&amp;Table4[[#This Row],[الشهر ]]&amp;Table4[[#This Row],[العام]]</f>
        <v>1052026</v>
      </c>
      <c r="X595" s="66" t="s">
        <v>304</v>
      </c>
    </row>
    <row r="596" spans="1:24" x14ac:dyDescent="0.3">
      <c r="A596" s="62">
        <v>10</v>
      </c>
      <c r="B596" s="62">
        <v>5</v>
      </c>
      <c r="C596" s="62">
        <v>2026</v>
      </c>
      <c r="D596" s="41" t="str">
        <f t="shared" si="50"/>
        <v>محمد جمال طوسونالمنيبسعوديهايد باركاتوبيس 28</v>
      </c>
      <c r="E596" s="4">
        <v>5025</v>
      </c>
      <c r="F596" s="41" t="str">
        <f>VLOOKUP(E596,mapping!C:J,2,FALSE)</f>
        <v>محمد جمال طوسون</v>
      </c>
      <c r="G596" s="41" t="str">
        <f>IFERROR(VLOOKUP(F596,mapping!$D$3:$J$200,2,FALSE),0)</f>
        <v>المنيب</v>
      </c>
      <c r="H596" s="41" t="str">
        <f>IFERROR(VLOOKUP(F596,mapping!$D$3:$J$200,3,FALSE),0)</f>
        <v>سعودي</v>
      </c>
      <c r="I596" s="41" t="str">
        <f>IFERROR(VLOOKUP(F596,mapping!$D$3:$J$200,4,FALSE),0)</f>
        <v>هايد بارك</v>
      </c>
      <c r="J596" s="41" t="str">
        <f>IFERROR(VLOOKUP(F596,mapping!$D$3:$J$200,5,FALSE),0)</f>
        <v>اتوبيس 28</v>
      </c>
      <c r="K596" s="63">
        <f>IF(W596=mapping!$N$1,IFERROR(VLOOKUP(Table4[[#This Row],[Column1]],mapping!A:L,11,FALSE),0),IF(W596&gt;mapping!$N$1,IFERROR(VLOOKUP(Table4[[#This Row],[Column1]],mapping!A:L,11,FALSE),0),))</f>
        <v>4634</v>
      </c>
      <c r="L596" s="139">
        <v>1</v>
      </c>
      <c r="M596" s="60">
        <f>IF(W596=mapping!$N$1,IFERROR(VLOOKUP(Table4[[#This Row],[Column1]],mapping!A:L,12,FALSE),0),IF(W596&gt;mapping!$N$1,IFERROR(VLOOKUP(Table4[[#This Row],[Column1]],mapping!A:L,12,FALSE),0),0))</f>
        <v>3800</v>
      </c>
      <c r="N596" s="58">
        <f>Table4[[#This Row],[ سعر اليومية ]]*3%*Table4[[#This Row],[عدد الدورات ]]</f>
        <v>139.01999999999998</v>
      </c>
      <c r="O596" s="56">
        <f>Table4[[#This Row],[ سعر اليومية ]]*Table4[[#This Row],[عدد الدورات ]]-N596</f>
        <v>4494.9799999999996</v>
      </c>
      <c r="P596" s="194"/>
      <c r="Q596" s="194"/>
      <c r="R596" s="194"/>
      <c r="S596" s="58">
        <f>(Table4[[#This Row],[سعر يومية السائق]]*Table4[[#This Row],[عدد الدورات ]])-SUM(Table4[[#This Row],[سلف ]:[خصم ]])+Table4[[#This Row],[اضافي ]]</f>
        <v>3800</v>
      </c>
      <c r="U596" s="58">
        <f>Table4[[#This Row],[ سعر اليومية ]]*Table4[[#This Row],[عدد الدورات ]]-Table4[[#This Row],[سعر يومية السائق]]*L596</f>
        <v>834</v>
      </c>
      <c r="V596" s="58">
        <f>U596-Table4[[#This Row],[W/H  3%]]</f>
        <v>694.98</v>
      </c>
      <c r="W596" s="66" t="str">
        <f>Table4[[#This Row],[اليوم]]&amp;Table4[[#This Row],[الشهر ]]&amp;Table4[[#This Row],[العام]]</f>
        <v>1052026</v>
      </c>
      <c r="X596" s="66" t="s">
        <v>304</v>
      </c>
    </row>
    <row r="597" spans="1:24" x14ac:dyDescent="0.3">
      <c r="A597" s="62">
        <v>10</v>
      </c>
      <c r="B597" s="62">
        <v>5</v>
      </c>
      <c r="C597" s="62">
        <v>2026</v>
      </c>
      <c r="D597" s="41" t="str">
        <f t="shared" si="50"/>
        <v>مصطفي رشدي1المنيب 2 ورديةسعوديميفيداميكروباص صيني</v>
      </c>
      <c r="E597" s="4">
        <v>5007</v>
      </c>
      <c r="F597" s="41" t="str">
        <f>VLOOKUP(E597,mapping!C:J,2,FALSE)</f>
        <v>مصطفي رشدي1</v>
      </c>
      <c r="G597" s="41" t="str">
        <f>IFERROR(VLOOKUP(F597,mapping!$D$3:$J$200,2,FALSE),0)</f>
        <v>المنيب 2 وردية</v>
      </c>
      <c r="H597" s="41" t="str">
        <f>IFERROR(VLOOKUP(F597,mapping!$D$3:$J$200,3,FALSE),0)</f>
        <v>سعودي</v>
      </c>
      <c r="I597" s="41" t="str">
        <f>IFERROR(VLOOKUP(F597,mapping!$D$3:$J$200,4,FALSE),0)</f>
        <v>ميفيدا</v>
      </c>
      <c r="J597" s="41" t="str">
        <f>IFERROR(VLOOKUP(F597,mapping!$D$3:$J$200,5,FALSE),0)</f>
        <v>ميكروباص صيني</v>
      </c>
      <c r="K597" s="63">
        <f>IF(W597=mapping!$N$1,IFERROR(VLOOKUP(Table4[[#This Row],[Column1]],mapping!A:L,11,FALSE),0),IF(W597&gt;mapping!$N$1,IFERROR(VLOOKUP(Table4[[#This Row],[Column1]],mapping!A:L,11,FALSE),0),))</f>
        <v>2965</v>
      </c>
      <c r="L597" s="139">
        <v>1</v>
      </c>
      <c r="M597" s="60">
        <f>IF(W597=mapping!$N$1,IFERROR(VLOOKUP(Table4[[#This Row],[Column1]],mapping!A:L,12,FALSE),0),IF(W597&gt;mapping!$N$1,IFERROR(VLOOKUP(Table4[[#This Row],[Column1]],mapping!A:L,12,FALSE),0),0))</f>
        <v>2150</v>
      </c>
      <c r="N597" s="58">
        <f>Table4[[#This Row],[ سعر اليومية ]]*3%*Table4[[#This Row],[عدد الدورات ]]</f>
        <v>88.95</v>
      </c>
      <c r="O597" s="56">
        <f>Table4[[#This Row],[ سعر اليومية ]]*Table4[[#This Row],[عدد الدورات ]]-N597</f>
        <v>2876.05</v>
      </c>
      <c r="P597" s="194"/>
      <c r="Q597" s="194"/>
      <c r="R597" s="194"/>
      <c r="S597" s="58">
        <f>(Table4[[#This Row],[سعر يومية السائق]]*Table4[[#This Row],[عدد الدورات ]])-SUM(Table4[[#This Row],[سلف ]:[خصم ]])+Table4[[#This Row],[اضافي ]]</f>
        <v>2150</v>
      </c>
      <c r="U597" s="58">
        <f>Table4[[#This Row],[ سعر اليومية ]]*Table4[[#This Row],[عدد الدورات ]]-Table4[[#This Row],[سعر يومية السائق]]*L597</f>
        <v>815</v>
      </c>
      <c r="V597" s="58">
        <f>U597-Table4[[#This Row],[W/H  3%]]</f>
        <v>726.05</v>
      </c>
      <c r="W597" s="66" t="str">
        <f>Table4[[#This Row],[اليوم]]&amp;Table4[[#This Row],[الشهر ]]&amp;Table4[[#This Row],[العام]]</f>
        <v>1052026</v>
      </c>
      <c r="X597" s="66" t="s">
        <v>304</v>
      </c>
    </row>
    <row r="598" spans="1:24" x14ac:dyDescent="0.3">
      <c r="A598" s="62">
        <v>10</v>
      </c>
      <c r="B598" s="62">
        <v>5</v>
      </c>
      <c r="C598" s="62">
        <v>2026</v>
      </c>
      <c r="D598" s="41" t="str">
        <f t="shared" si="50"/>
        <v>فرج 2حلوان 2 ورديةسعوديميفيداميكروباص صيني</v>
      </c>
      <c r="E598" s="4">
        <v>5009</v>
      </c>
      <c r="F598" s="41" t="str">
        <f>VLOOKUP(E598,mapping!C:J,2,FALSE)</f>
        <v>فرج 2</v>
      </c>
      <c r="G598" s="41" t="str">
        <f>IFERROR(VLOOKUP(F598,mapping!$D$3:$J$200,2,FALSE),0)</f>
        <v>حلوان 2 وردية</v>
      </c>
      <c r="H598" s="41" t="str">
        <f>IFERROR(VLOOKUP(F598,mapping!$D$3:$J$200,3,FALSE),0)</f>
        <v>سعودي</v>
      </c>
      <c r="I598" s="41" t="str">
        <f>IFERROR(VLOOKUP(F598,mapping!$D$3:$J$200,4,FALSE),0)</f>
        <v>ميفيدا</v>
      </c>
      <c r="J598" s="41" t="str">
        <f>IFERROR(VLOOKUP(F598,mapping!$D$3:$J$200,5,FALSE),0)</f>
        <v>ميكروباص صيني</v>
      </c>
      <c r="K598" s="63">
        <f>IF(W598=mapping!$N$1,IFERROR(VLOOKUP(Table4[[#This Row],[Column1]],mapping!A:L,11,FALSE),0),IF(W598&gt;mapping!$N$1,IFERROR(VLOOKUP(Table4[[#This Row],[Column1]],mapping!A:L,11,FALSE),0),))</f>
        <v>2965</v>
      </c>
      <c r="L598" s="139">
        <v>1</v>
      </c>
      <c r="M598" s="60">
        <f>IF(W598=mapping!$N$1,IFERROR(VLOOKUP(Table4[[#This Row],[Column1]],mapping!A:L,12,FALSE),0),IF(W598&gt;mapping!$N$1,IFERROR(VLOOKUP(Table4[[#This Row],[Column1]],mapping!A:L,12,FALSE),0),0))</f>
        <v>2250</v>
      </c>
      <c r="N598" s="58">
        <f>Table4[[#This Row],[ سعر اليومية ]]*3%*Table4[[#This Row],[عدد الدورات ]]</f>
        <v>88.95</v>
      </c>
      <c r="O598" s="56">
        <f>Table4[[#This Row],[ سعر اليومية ]]*Table4[[#This Row],[عدد الدورات ]]-N598</f>
        <v>2876.05</v>
      </c>
      <c r="P598" s="194"/>
      <c r="Q598" s="194"/>
      <c r="R598" s="194"/>
      <c r="S598" s="58">
        <f>(Table4[[#This Row],[سعر يومية السائق]]*Table4[[#This Row],[عدد الدورات ]])-SUM(Table4[[#This Row],[سلف ]:[خصم ]])+Table4[[#This Row],[اضافي ]]</f>
        <v>2250</v>
      </c>
      <c r="U598" s="58">
        <f>Table4[[#This Row],[ سعر اليومية ]]*Table4[[#This Row],[عدد الدورات ]]-Table4[[#This Row],[سعر يومية السائق]]*L598</f>
        <v>715</v>
      </c>
      <c r="V598" s="58">
        <f>U598-Table4[[#This Row],[W/H  3%]]</f>
        <v>626.04999999999995</v>
      </c>
      <c r="W598" s="66" t="str">
        <f>Table4[[#This Row],[اليوم]]&amp;Table4[[#This Row],[الشهر ]]&amp;Table4[[#This Row],[العام]]</f>
        <v>1052026</v>
      </c>
      <c r="X598" s="66" t="s">
        <v>304</v>
      </c>
    </row>
    <row r="599" spans="1:24" x14ac:dyDescent="0.3">
      <c r="A599" s="62">
        <v>10</v>
      </c>
      <c r="B599" s="62">
        <v>5</v>
      </c>
      <c r="C599" s="62">
        <v>2026</v>
      </c>
      <c r="D599" s="41" t="str">
        <f t="shared" si="50"/>
        <v>فرج 3حلوان 2 ورديةسعوديالقطاميةاتوبيس 28</v>
      </c>
      <c r="E599" s="4">
        <v>5010</v>
      </c>
      <c r="F599" s="41" t="str">
        <f>VLOOKUP(E599,mapping!C:J,2,FALSE)</f>
        <v>فرج 3</v>
      </c>
      <c r="G599" s="41" t="str">
        <f>IFERROR(VLOOKUP(F599,mapping!$D$3:$J$200,2,FALSE),0)</f>
        <v>حلوان 2 وردية</v>
      </c>
      <c r="H599" s="41" t="str">
        <f>IFERROR(VLOOKUP(F599,mapping!$D$3:$J$200,3,FALSE),0)</f>
        <v>سعودي</v>
      </c>
      <c r="I599" s="41" t="str">
        <f>IFERROR(VLOOKUP(F599,mapping!$D$3:$J$200,4,FALSE),0)</f>
        <v>القطامية</v>
      </c>
      <c r="J599" s="41" t="str">
        <f>IFERROR(VLOOKUP(F599,mapping!$D$3:$J$200,5,FALSE),0)</f>
        <v>اتوبيس 28</v>
      </c>
      <c r="K599" s="63">
        <f>IF(W599=mapping!$N$1,IFERROR(VLOOKUP(Table4[[#This Row],[Column1]],mapping!A:L,11,FALSE),0),IF(W599&gt;mapping!$N$1,IFERROR(VLOOKUP(Table4[[#This Row],[Column1]],mapping!A:L,11,FALSE),0),))</f>
        <v>3415</v>
      </c>
      <c r="L599" s="139">
        <v>1</v>
      </c>
      <c r="M599" s="60">
        <f>IF(W599=mapping!$N$1,IFERROR(VLOOKUP(Table4[[#This Row],[Column1]],mapping!A:L,12,FALSE),0),IF(W599&gt;mapping!$N$1,IFERROR(VLOOKUP(Table4[[#This Row],[Column1]],mapping!A:L,12,FALSE),0),0))</f>
        <v>3400</v>
      </c>
      <c r="N599" s="58">
        <f>Table4[[#This Row],[ سعر اليومية ]]*3%*Table4[[#This Row],[عدد الدورات ]]</f>
        <v>102.45</v>
      </c>
      <c r="O599" s="56">
        <f>Table4[[#This Row],[ سعر اليومية ]]*Table4[[#This Row],[عدد الدورات ]]-N599</f>
        <v>3312.55</v>
      </c>
      <c r="P599" s="194"/>
      <c r="Q599" s="194"/>
      <c r="R599" s="194"/>
      <c r="S599" s="58">
        <f>(Table4[[#This Row],[سعر يومية السائق]]*Table4[[#This Row],[عدد الدورات ]])-SUM(Table4[[#This Row],[سلف ]:[خصم ]])+Table4[[#This Row],[اضافي ]]</f>
        <v>3400</v>
      </c>
      <c r="U599" s="58">
        <f>Table4[[#This Row],[ سعر اليومية ]]*Table4[[#This Row],[عدد الدورات ]]-Table4[[#This Row],[سعر يومية السائق]]*L599</f>
        <v>15</v>
      </c>
      <c r="V599" s="58">
        <f>U599-Table4[[#This Row],[W/H  3%]]</f>
        <v>-87.45</v>
      </c>
      <c r="W599" s="66" t="str">
        <f>Table4[[#This Row],[اليوم]]&amp;Table4[[#This Row],[الشهر ]]&amp;Table4[[#This Row],[العام]]</f>
        <v>1052026</v>
      </c>
      <c r="X599" s="66" t="s">
        <v>304</v>
      </c>
    </row>
    <row r="600" spans="1:24" x14ac:dyDescent="0.3">
      <c r="A600" s="62">
        <v>10</v>
      </c>
      <c r="B600" s="62">
        <v>5</v>
      </c>
      <c r="C600" s="62">
        <v>2026</v>
      </c>
      <c r="D600" s="41" t="str">
        <f t="shared" si="50"/>
        <v>فرج 4مايو ورديةسعوديالقطاميةميكروباص</v>
      </c>
      <c r="E600" s="4">
        <v>5011</v>
      </c>
      <c r="F600" s="41" t="str">
        <f>VLOOKUP(E600,mapping!C:J,2,FALSE)</f>
        <v>فرج 4</v>
      </c>
      <c r="G600" s="41" t="str">
        <f>IFERROR(VLOOKUP(F600,mapping!$D$3:$J$200,2,FALSE),0)</f>
        <v>مايو وردية</v>
      </c>
      <c r="H600" s="41" t="str">
        <f>IFERROR(VLOOKUP(F600,mapping!$D$3:$J$200,3,FALSE),0)</f>
        <v>سعودي</v>
      </c>
      <c r="I600" s="41" t="str">
        <f>IFERROR(VLOOKUP(F600,mapping!$D$3:$J$200,4,FALSE),0)</f>
        <v>القطامية</v>
      </c>
      <c r="J600" s="41" t="str">
        <f>IFERROR(VLOOKUP(F600,mapping!$D$3:$J$200,5,FALSE),0)</f>
        <v>ميكروباص</v>
      </c>
      <c r="K600" s="63">
        <f>IF(W600=mapping!$N$1,IFERROR(VLOOKUP(Table4[[#This Row],[Column1]],mapping!A:L,11,FALSE),0),IF(W600&gt;mapping!$N$1,IFERROR(VLOOKUP(Table4[[#This Row],[Column1]],mapping!A:L,11,FALSE),0),))</f>
        <v>1222</v>
      </c>
      <c r="L600" s="139">
        <v>1</v>
      </c>
      <c r="M600" s="60">
        <f>IF(W600=mapping!$N$1,IFERROR(VLOOKUP(Table4[[#This Row],[Column1]],mapping!A:L,12,FALSE),0),IF(W600&gt;mapping!$N$1,IFERROR(VLOOKUP(Table4[[#This Row],[Column1]],mapping!A:L,12,FALSE),0),0))</f>
        <v>1180</v>
      </c>
      <c r="N600" s="58">
        <f>Table4[[#This Row],[ سعر اليومية ]]*3%*Table4[[#This Row],[عدد الدورات ]]</f>
        <v>36.659999999999997</v>
      </c>
      <c r="O600" s="56">
        <f>Table4[[#This Row],[ سعر اليومية ]]*Table4[[#This Row],[عدد الدورات ]]-N600</f>
        <v>1185.3399999999999</v>
      </c>
      <c r="P600" s="194"/>
      <c r="Q600" s="194"/>
      <c r="R600" s="194"/>
      <c r="S600" s="58">
        <f>(Table4[[#This Row],[سعر يومية السائق]]*Table4[[#This Row],[عدد الدورات ]])-SUM(Table4[[#This Row],[سلف ]:[خصم ]])+Table4[[#This Row],[اضافي ]]</f>
        <v>1180</v>
      </c>
      <c r="U600" s="58">
        <f>Table4[[#This Row],[ سعر اليومية ]]*Table4[[#This Row],[عدد الدورات ]]-Table4[[#This Row],[سعر يومية السائق]]*L600</f>
        <v>42</v>
      </c>
      <c r="V600" s="58">
        <f>U600-Table4[[#This Row],[W/H  3%]]</f>
        <v>5.3400000000000034</v>
      </c>
      <c r="W600" s="66" t="str">
        <f>Table4[[#This Row],[اليوم]]&amp;Table4[[#This Row],[الشهر ]]&amp;Table4[[#This Row],[العام]]</f>
        <v>1052026</v>
      </c>
      <c r="X600" s="66" t="s">
        <v>304</v>
      </c>
    </row>
    <row r="601" spans="1:24" x14ac:dyDescent="0.3">
      <c r="A601" s="62">
        <v>10</v>
      </c>
      <c r="B601" s="62">
        <v>5</v>
      </c>
      <c r="C601" s="62">
        <v>2026</v>
      </c>
      <c r="D601" s="41" t="str">
        <f t="shared" si="50"/>
        <v>مصطفي رشدي3المنيب5شفتسعوديالقطاميةاتوبيس 28</v>
      </c>
      <c r="E601" s="4">
        <v>5012</v>
      </c>
      <c r="F601" s="41" t="str">
        <f>VLOOKUP(E601,mapping!C:J,2,FALSE)</f>
        <v>مصطفي رشدي3</v>
      </c>
      <c r="G601" s="41" t="str">
        <f>IFERROR(VLOOKUP(F601,mapping!$D$3:$J$200,2,FALSE),0)</f>
        <v>المنيب5شفت</v>
      </c>
      <c r="H601" s="41" t="str">
        <f>IFERROR(VLOOKUP(F601,mapping!$D$3:$J$200,3,FALSE),0)</f>
        <v>سعودي</v>
      </c>
      <c r="I601" s="41" t="str">
        <f>IFERROR(VLOOKUP(F601,mapping!$D$3:$J$200,4,FALSE),0)</f>
        <v>القطامية</v>
      </c>
      <c r="J601" s="41" t="str">
        <f>IFERROR(VLOOKUP(F601,mapping!$D$3:$J$200,5,FALSE),0)</f>
        <v>اتوبيس 28</v>
      </c>
      <c r="K601" s="63">
        <f>IF(W601=mapping!$N$1,IFERROR(VLOOKUP(Table4[[#This Row],[Column1]],mapping!A:L,11,FALSE),0),IF(W601&gt;mapping!$N$1,IFERROR(VLOOKUP(Table4[[#This Row],[Column1]],mapping!A:L,11,FALSE),0),))</f>
        <v>2649</v>
      </c>
      <c r="L601" s="139">
        <v>1</v>
      </c>
      <c r="M601" s="60">
        <f>IF(W601=mapping!$N$1,IFERROR(VLOOKUP(Table4[[#This Row],[Column1]],mapping!A:L,12,FALSE),0),IF(W601&gt;mapping!$N$1,IFERROR(VLOOKUP(Table4[[#This Row],[Column1]],mapping!A:L,12,FALSE),0),0))</f>
        <v>2060</v>
      </c>
      <c r="N601" s="58">
        <f>Table4[[#This Row],[ سعر اليومية ]]*3%*Table4[[#This Row],[عدد الدورات ]]</f>
        <v>79.47</v>
      </c>
      <c r="O601" s="56">
        <f>Table4[[#This Row],[ سعر اليومية ]]*Table4[[#This Row],[عدد الدورات ]]-N601</f>
        <v>2569.5300000000002</v>
      </c>
      <c r="P601" s="194"/>
      <c r="Q601" s="194"/>
      <c r="R601" s="194"/>
      <c r="S601" s="58">
        <f>(Table4[[#This Row],[سعر يومية السائق]]*Table4[[#This Row],[عدد الدورات ]])-SUM(Table4[[#This Row],[سلف ]:[خصم ]])+Table4[[#This Row],[اضافي ]]</f>
        <v>2060</v>
      </c>
      <c r="U601" s="58">
        <f>Table4[[#This Row],[ سعر اليومية ]]*Table4[[#This Row],[عدد الدورات ]]-Table4[[#This Row],[سعر يومية السائق]]*L601</f>
        <v>589</v>
      </c>
      <c r="V601" s="58">
        <f>U601-Table4[[#This Row],[W/H  3%]]</f>
        <v>509.53</v>
      </c>
      <c r="W601" s="66" t="str">
        <f>Table4[[#This Row],[اليوم]]&amp;Table4[[#This Row],[الشهر ]]&amp;Table4[[#This Row],[العام]]</f>
        <v>1052026</v>
      </c>
      <c r="X601" s="66" t="s">
        <v>304</v>
      </c>
    </row>
    <row r="602" spans="1:24" x14ac:dyDescent="0.3">
      <c r="A602" s="62">
        <v>10</v>
      </c>
      <c r="B602" s="62">
        <v>5</v>
      </c>
      <c r="C602" s="62">
        <v>2026</v>
      </c>
      <c r="D602" s="41" t="str">
        <f t="shared" si="50"/>
        <v>مصطفي رشدي4المنيب Wصباحيةسعوديالقطاميةاتوبيس 28</v>
      </c>
      <c r="E602" s="4">
        <v>5013</v>
      </c>
      <c r="F602" s="41" t="str">
        <f>VLOOKUP(E602,mapping!C:J,2,FALSE)</f>
        <v>مصطفي رشدي4</v>
      </c>
      <c r="G602" s="41" t="str">
        <f>IFERROR(VLOOKUP(F602,mapping!$D$3:$J$200,2,FALSE),0)</f>
        <v>المنيب Wصباحية</v>
      </c>
      <c r="H602" s="41" t="str">
        <f>IFERROR(VLOOKUP(F602,mapping!$D$3:$J$200,3,FALSE),0)</f>
        <v>سعودي</v>
      </c>
      <c r="I602" s="41" t="str">
        <f>IFERROR(VLOOKUP(F602,mapping!$D$3:$J$200,4,FALSE),0)</f>
        <v>القطامية</v>
      </c>
      <c r="J602" s="41" t="str">
        <f>IFERROR(VLOOKUP(F602,mapping!$D$3:$J$200,5,FALSE),0)</f>
        <v>اتوبيس 28</v>
      </c>
      <c r="K602" s="63">
        <f>IF(W602=mapping!$N$1,IFERROR(VLOOKUP(Table4[[#This Row],[Column1]],mapping!A:L,11,FALSE),0),IF(W602&gt;mapping!$N$1,IFERROR(VLOOKUP(Table4[[#This Row],[Column1]],mapping!A:L,11,FALSE),0),))</f>
        <v>1059</v>
      </c>
      <c r="L602" s="139">
        <v>1</v>
      </c>
      <c r="M602" s="60">
        <f>IF(W602=mapping!$N$1,IFERROR(VLOOKUP(Table4[[#This Row],[Column1]],mapping!A:L,12,FALSE),0),IF(W602&gt;mapping!$N$1,IFERROR(VLOOKUP(Table4[[#This Row],[Column1]],mapping!A:L,12,FALSE),0),0))</f>
        <v>1000</v>
      </c>
      <c r="N602" s="58">
        <f>Table4[[#This Row],[ سعر اليومية ]]*3%*Table4[[#This Row],[عدد الدورات ]]</f>
        <v>31.77</v>
      </c>
      <c r="O602" s="56">
        <f>Table4[[#This Row],[ سعر اليومية ]]*Table4[[#This Row],[عدد الدورات ]]-N602</f>
        <v>1027.23</v>
      </c>
      <c r="P602" s="194"/>
      <c r="Q602" s="194"/>
      <c r="R602" s="194"/>
      <c r="S602" s="58">
        <f>(Table4[[#This Row],[سعر يومية السائق]]*Table4[[#This Row],[عدد الدورات ]])-SUM(Table4[[#This Row],[سلف ]:[خصم ]])+Table4[[#This Row],[اضافي ]]</f>
        <v>1000</v>
      </c>
      <c r="U602" s="58">
        <f>Table4[[#This Row],[ سعر اليومية ]]*Table4[[#This Row],[عدد الدورات ]]-Table4[[#This Row],[سعر يومية السائق]]*L602</f>
        <v>59</v>
      </c>
      <c r="V602" s="58">
        <f>U602-Table4[[#This Row],[W/H  3%]]</f>
        <v>27.23</v>
      </c>
      <c r="W602" s="66" t="str">
        <f>Table4[[#This Row],[اليوم]]&amp;Table4[[#This Row],[الشهر ]]&amp;Table4[[#This Row],[العام]]</f>
        <v>1052026</v>
      </c>
      <c r="X602" s="66" t="s">
        <v>304</v>
      </c>
    </row>
    <row r="603" spans="1:24" x14ac:dyDescent="0.3">
      <c r="A603" s="62">
        <v>10</v>
      </c>
      <c r="B603" s="62">
        <v>5</v>
      </c>
      <c r="C603" s="62">
        <v>2026</v>
      </c>
      <c r="D603" s="41" t="str">
        <f t="shared" si="50"/>
        <v>مصطفي رشدي5صقر 2 ورديةسعوديالقطاميةاتوبيس 28</v>
      </c>
      <c r="E603" s="4">
        <v>5014</v>
      </c>
      <c r="F603" s="41" t="str">
        <f>VLOOKUP(E603,mapping!C:J,2,FALSE)</f>
        <v>مصطفي رشدي5</v>
      </c>
      <c r="G603" s="41" t="str">
        <f>IFERROR(VLOOKUP(F603,mapping!$D$3:$J$200,2,FALSE),0)</f>
        <v>صقر 2 وردية</v>
      </c>
      <c r="H603" s="41" t="str">
        <f>IFERROR(VLOOKUP(F603,mapping!$D$3:$J$200,3,FALSE),0)</f>
        <v>سعودي</v>
      </c>
      <c r="I603" s="41" t="str">
        <f>IFERROR(VLOOKUP(F603,mapping!$D$3:$J$200,4,FALSE),0)</f>
        <v>القطامية</v>
      </c>
      <c r="J603" s="41" t="str">
        <f>IFERROR(VLOOKUP(F603,mapping!$D$3:$J$200,5,FALSE),0)</f>
        <v>اتوبيس 28</v>
      </c>
      <c r="K603" s="63">
        <f>IF(W603=mapping!$N$1,IFERROR(VLOOKUP(Table4[[#This Row],[Column1]],mapping!A:L,11,FALSE),0),IF(W603&gt;mapping!$N$1,IFERROR(VLOOKUP(Table4[[#This Row],[Column1]],mapping!A:L,11,FALSE),0),))</f>
        <v>2120</v>
      </c>
      <c r="L603" s="139">
        <v>1</v>
      </c>
      <c r="M603" s="60">
        <f>IF(W603=mapping!$N$1,IFERROR(VLOOKUP(Table4[[#This Row],[Column1]],mapping!A:L,12,FALSE),0),IF(W603&gt;mapping!$N$1,IFERROR(VLOOKUP(Table4[[#This Row],[Column1]],mapping!A:L,12,FALSE),0),0))</f>
        <v>1780</v>
      </c>
      <c r="N603" s="58">
        <f>Table4[[#This Row],[ سعر اليومية ]]*3%*Table4[[#This Row],[عدد الدورات ]]</f>
        <v>63.599999999999994</v>
      </c>
      <c r="O603" s="56">
        <f>Table4[[#This Row],[ سعر اليومية ]]*Table4[[#This Row],[عدد الدورات ]]-N603</f>
        <v>2056.4</v>
      </c>
      <c r="P603" s="194"/>
      <c r="Q603" s="194"/>
      <c r="R603" s="194"/>
      <c r="S603" s="58">
        <f>(Table4[[#This Row],[سعر يومية السائق]]*Table4[[#This Row],[عدد الدورات ]])-SUM(Table4[[#This Row],[سلف ]:[خصم ]])+Table4[[#This Row],[اضافي ]]</f>
        <v>1780</v>
      </c>
      <c r="U603" s="58">
        <f>Table4[[#This Row],[ سعر اليومية ]]*Table4[[#This Row],[عدد الدورات ]]-Table4[[#This Row],[سعر يومية السائق]]*L603</f>
        <v>340</v>
      </c>
      <c r="V603" s="58">
        <f>U603-Table4[[#This Row],[W/H  3%]]</f>
        <v>276.39999999999998</v>
      </c>
      <c r="W603" s="66" t="str">
        <f>Table4[[#This Row],[اليوم]]&amp;Table4[[#This Row],[الشهر ]]&amp;Table4[[#This Row],[العام]]</f>
        <v>1052026</v>
      </c>
      <c r="X603" s="66" t="s">
        <v>304</v>
      </c>
    </row>
    <row r="604" spans="1:24" x14ac:dyDescent="0.3">
      <c r="A604" s="62">
        <v>10</v>
      </c>
      <c r="B604" s="62">
        <v>5</v>
      </c>
      <c r="C604" s="62">
        <v>2026</v>
      </c>
      <c r="D604" s="41" t="str">
        <f t="shared" si="50"/>
        <v>مصطفي رشدي6المنيب 2 ورديةسعوديالقطاميةاتوبيس 28</v>
      </c>
      <c r="E604" s="4">
        <v>5027</v>
      </c>
      <c r="F604" s="41" t="str">
        <f>VLOOKUP(E604,mapping!C:J,2,FALSE)</f>
        <v>مصطفي رشدي6</v>
      </c>
      <c r="G604" s="41" t="str">
        <f>IFERROR(VLOOKUP(F604,mapping!$D$3:$J$200,2,FALSE),0)</f>
        <v>المنيب 2 وردية</v>
      </c>
      <c r="H604" s="41" t="str">
        <f>IFERROR(VLOOKUP(F604,mapping!$D$3:$J$200,3,FALSE),0)</f>
        <v>سعودي</v>
      </c>
      <c r="I604" s="41" t="str">
        <f>IFERROR(VLOOKUP(F604,mapping!$D$3:$J$200,4,FALSE),0)</f>
        <v>القطامية</v>
      </c>
      <c r="J604" s="41" t="str">
        <f>IFERROR(VLOOKUP(F604,mapping!$D$3:$J$200,5,FALSE),0)</f>
        <v>اتوبيس 28</v>
      </c>
      <c r="K604" s="63">
        <f>IF(W604=mapping!$N$1,IFERROR(VLOOKUP(Table4[[#This Row],[Column1]],mapping!A:L,11,FALSE),0),IF(W604&gt;mapping!$N$1,IFERROR(VLOOKUP(Table4[[#This Row],[Column1]],mapping!A:L,11,FALSE),0),))</f>
        <v>3944</v>
      </c>
      <c r="L604" s="139">
        <v>1</v>
      </c>
      <c r="M604" s="60">
        <f>IF(W604=mapping!$N$1,IFERROR(VLOOKUP(Table4[[#This Row],[Column1]],mapping!A:L,12,FALSE),0),IF(W604&gt;mapping!$N$1,IFERROR(VLOOKUP(Table4[[#This Row],[Column1]],mapping!A:L,12,FALSE),0),0))</f>
        <v>3600</v>
      </c>
      <c r="N604" s="58">
        <f>Table4[[#This Row],[ سعر اليومية ]]*3%*Table4[[#This Row],[عدد الدورات ]]</f>
        <v>118.32</v>
      </c>
      <c r="O604" s="56">
        <f>Table4[[#This Row],[ سعر اليومية ]]*Table4[[#This Row],[عدد الدورات ]]-N604</f>
        <v>3825.68</v>
      </c>
      <c r="P604" s="194"/>
      <c r="Q604" s="194"/>
      <c r="R604" s="194">
        <v>200</v>
      </c>
      <c r="S604" s="58">
        <f>(Table4[[#This Row],[سعر يومية السائق]]*Table4[[#This Row],[عدد الدورات ]])-SUM(Table4[[#This Row],[سلف ]:[خصم ]])+Table4[[#This Row],[اضافي ]]</f>
        <v>3800</v>
      </c>
      <c r="U604" s="58">
        <f>Table4[[#This Row],[ سعر اليومية ]]*Table4[[#This Row],[عدد الدورات ]]-Table4[[#This Row],[سعر يومية السائق]]*L604</f>
        <v>344</v>
      </c>
      <c r="V604" s="58">
        <f>U604-Table4[[#This Row],[W/H  3%]]</f>
        <v>225.68</v>
      </c>
      <c r="W604" s="66" t="str">
        <f>Table4[[#This Row],[اليوم]]&amp;Table4[[#This Row],[الشهر ]]&amp;Table4[[#This Row],[العام]]</f>
        <v>1052026</v>
      </c>
      <c r="X604" s="66" t="s">
        <v>304</v>
      </c>
    </row>
    <row r="605" spans="1:24" x14ac:dyDescent="0.3">
      <c r="A605" s="62">
        <v>10</v>
      </c>
      <c r="B605" s="62">
        <v>5</v>
      </c>
      <c r="C605" s="62">
        <v>2026</v>
      </c>
      <c r="D605" s="41" t="str">
        <f t="shared" si="50"/>
        <v>كرم ترك 1قليوب 2 ورديةسعوديالقطاميةاتوبيس 28</v>
      </c>
      <c r="E605" s="4">
        <v>5015</v>
      </c>
      <c r="F605" s="41" t="str">
        <f>VLOOKUP(E605,mapping!C:J,2,FALSE)</f>
        <v>كرم ترك 1</v>
      </c>
      <c r="G605" s="41" t="str">
        <f>IFERROR(VLOOKUP(F605,mapping!$D$3:$J$200,2,FALSE),0)</f>
        <v>قليوب 2 وردية</v>
      </c>
      <c r="H605" s="41" t="str">
        <f>IFERROR(VLOOKUP(F605,mapping!$D$3:$J$200,3,FALSE),0)</f>
        <v>سعودي</v>
      </c>
      <c r="I605" s="41" t="str">
        <f>IFERROR(VLOOKUP(F605,mapping!$D$3:$J$200,4,FALSE),0)</f>
        <v>القطامية</v>
      </c>
      <c r="J605" s="41" t="str">
        <f>IFERROR(VLOOKUP(F605,mapping!$D$3:$J$200,5,FALSE),0)</f>
        <v>اتوبيس 28</v>
      </c>
      <c r="K605" s="63">
        <f>IF(W605=mapping!$N$1,IFERROR(VLOOKUP(Table4[[#This Row],[Column1]],mapping!A:L,11,FALSE),0),IF(W605&gt;mapping!$N$1,IFERROR(VLOOKUP(Table4[[#This Row],[Column1]],mapping!A:L,11,FALSE),0),))</f>
        <v>3959</v>
      </c>
      <c r="L605" s="139">
        <v>1</v>
      </c>
      <c r="M605" s="60">
        <f>IF(W605=mapping!$N$1,IFERROR(VLOOKUP(Table4[[#This Row],[Column1]],mapping!A:L,12,FALSE),0),IF(W605&gt;mapping!$N$1,IFERROR(VLOOKUP(Table4[[#This Row],[Column1]],mapping!A:L,12,FALSE),0),0))</f>
        <v>4200</v>
      </c>
      <c r="N605" s="58">
        <f>Table4[[#This Row],[ سعر اليومية ]]*3%*Table4[[#This Row],[عدد الدورات ]]</f>
        <v>118.77</v>
      </c>
      <c r="O605" s="56">
        <f>Table4[[#This Row],[ سعر اليومية ]]*Table4[[#This Row],[عدد الدورات ]]-N605</f>
        <v>3840.23</v>
      </c>
      <c r="P605" s="194"/>
      <c r="Q605" s="194"/>
      <c r="R605" s="194"/>
      <c r="S605" s="58">
        <f>(Table4[[#This Row],[سعر يومية السائق]]*Table4[[#This Row],[عدد الدورات ]])-SUM(Table4[[#This Row],[سلف ]:[خصم ]])+Table4[[#This Row],[اضافي ]]</f>
        <v>4200</v>
      </c>
      <c r="U605" s="58">
        <f>Table4[[#This Row],[ سعر اليومية ]]*Table4[[#This Row],[عدد الدورات ]]-Table4[[#This Row],[سعر يومية السائق]]*L605</f>
        <v>-241</v>
      </c>
      <c r="V605" s="58">
        <f>U605-Table4[[#This Row],[W/H  3%]]</f>
        <v>-359.77</v>
      </c>
      <c r="W605" s="66" t="str">
        <f>Table4[[#This Row],[اليوم]]&amp;Table4[[#This Row],[الشهر ]]&amp;Table4[[#This Row],[العام]]</f>
        <v>1052026</v>
      </c>
      <c r="X605" s="66" t="s">
        <v>304</v>
      </c>
    </row>
    <row r="606" spans="1:24" x14ac:dyDescent="0.3">
      <c r="A606" s="62">
        <v>10</v>
      </c>
      <c r="B606" s="62">
        <v>5</v>
      </c>
      <c r="C606" s="62">
        <v>2026</v>
      </c>
      <c r="D606" s="41" t="str">
        <f t="shared" si="50"/>
        <v>كرم ترك 2قليوب 2 ورديةسعوديمدينتي اتوبيس 28</v>
      </c>
      <c r="E606" s="4">
        <v>5017</v>
      </c>
      <c r="F606" s="41" t="str">
        <f>VLOOKUP(E606,mapping!C:J,2,FALSE)</f>
        <v>كرم ترك 2</v>
      </c>
      <c r="G606" s="41" t="str">
        <f>IFERROR(VLOOKUP(F606,mapping!$D$3:$J$200,2,FALSE),0)</f>
        <v>قليوب 2 وردية</v>
      </c>
      <c r="H606" s="41" t="str">
        <f>IFERROR(VLOOKUP(F606,mapping!$D$3:$J$200,3,FALSE),0)</f>
        <v>سعودي</v>
      </c>
      <c r="I606" s="41" t="str">
        <f>IFERROR(VLOOKUP(F606,mapping!$D$3:$J$200,4,FALSE),0)</f>
        <v xml:space="preserve">مدينتي </v>
      </c>
      <c r="J606" s="41" t="str">
        <f>IFERROR(VLOOKUP(F606,mapping!$D$3:$J$200,5,FALSE),0)</f>
        <v>اتوبيس 28</v>
      </c>
      <c r="K606" s="63">
        <f>IF(W606=mapping!$N$1,IFERROR(VLOOKUP(Table4[[#This Row],[Column1]],mapping!A:L,11,FALSE),0),IF(W606&gt;mapping!$N$1,IFERROR(VLOOKUP(Table4[[#This Row],[Column1]],mapping!A:L,11,FALSE),0),))</f>
        <v>4634</v>
      </c>
      <c r="L606" s="139">
        <v>1</v>
      </c>
      <c r="M606" s="60">
        <f>IF(W606=mapping!$N$1,IFERROR(VLOOKUP(Table4[[#This Row],[Column1]],mapping!A:L,12,FALSE),0),IF(W606&gt;mapping!$N$1,IFERROR(VLOOKUP(Table4[[#This Row],[Column1]],mapping!A:L,12,FALSE),0),0))</f>
        <v>4150</v>
      </c>
      <c r="N606" s="58">
        <f>Table4[[#This Row],[ سعر اليومية ]]*3%*Table4[[#This Row],[عدد الدورات ]]</f>
        <v>139.01999999999998</v>
      </c>
      <c r="O606" s="56">
        <f>Table4[[#This Row],[ سعر اليومية ]]*Table4[[#This Row],[عدد الدورات ]]-N606</f>
        <v>4494.9799999999996</v>
      </c>
      <c r="P606" s="194"/>
      <c r="Q606" s="194"/>
      <c r="R606" s="194"/>
      <c r="S606" s="58">
        <f>(Table4[[#This Row],[سعر يومية السائق]]*Table4[[#This Row],[عدد الدورات ]])-SUM(Table4[[#This Row],[سلف ]:[خصم ]])+Table4[[#This Row],[اضافي ]]</f>
        <v>4150</v>
      </c>
      <c r="U606" s="58">
        <f>Table4[[#This Row],[ سعر اليومية ]]*Table4[[#This Row],[عدد الدورات ]]-Table4[[#This Row],[سعر يومية السائق]]*L606</f>
        <v>484</v>
      </c>
      <c r="V606" s="58">
        <f>U606-Table4[[#This Row],[W/H  3%]]</f>
        <v>344.98</v>
      </c>
      <c r="W606" s="66" t="str">
        <f>Table4[[#This Row],[اليوم]]&amp;Table4[[#This Row],[الشهر ]]&amp;Table4[[#This Row],[العام]]</f>
        <v>1052026</v>
      </c>
      <c r="X606" s="66" t="s">
        <v>304</v>
      </c>
    </row>
    <row r="607" spans="1:24" x14ac:dyDescent="0.3">
      <c r="A607" s="62">
        <v>10</v>
      </c>
      <c r="B607" s="62">
        <v>5</v>
      </c>
      <c r="C607" s="62">
        <v>2026</v>
      </c>
      <c r="D607" s="41" t="str">
        <f t="shared" si="50"/>
        <v>كرم ترك 3قليوب 1 ورديةسعوديمدينتي اتوبيس 28</v>
      </c>
      <c r="E607" s="4">
        <v>5018</v>
      </c>
      <c r="F607" s="41" t="str">
        <f>VLOOKUP(E607,mapping!C:J,2,FALSE)</f>
        <v>كرم ترك 3</v>
      </c>
      <c r="G607" s="41" t="str">
        <f>IFERROR(VLOOKUP(F607,mapping!$D$3:$J$200,2,FALSE),0)</f>
        <v>قليوب 1 وردية</v>
      </c>
      <c r="H607" s="41" t="str">
        <f>IFERROR(VLOOKUP(F607,mapping!$D$3:$J$200,3,FALSE),0)</f>
        <v>سعودي</v>
      </c>
      <c r="I607" s="41" t="str">
        <f>IFERROR(VLOOKUP(F607,mapping!$D$3:$J$200,4,FALSE),0)</f>
        <v xml:space="preserve">مدينتي </v>
      </c>
      <c r="J607" s="41" t="str">
        <f>IFERROR(VLOOKUP(F607,mapping!$D$3:$J$200,5,FALSE),0)</f>
        <v>اتوبيس 28</v>
      </c>
      <c r="K607" s="63">
        <f>IF(W607=mapping!$N$1,IFERROR(VLOOKUP(Table4[[#This Row],[Column1]],mapping!A:L,11,FALSE),0),IF(W607&gt;mapping!$N$1,IFERROR(VLOOKUP(Table4[[#This Row],[Column1]],mapping!A:L,11,FALSE),0),))</f>
        <v>4634</v>
      </c>
      <c r="L607" s="139">
        <v>1</v>
      </c>
      <c r="M607" s="60">
        <f>IF(W607=mapping!$N$1,IFERROR(VLOOKUP(Table4[[#This Row],[Column1]],mapping!A:L,12,FALSE),0),IF(W607&gt;mapping!$N$1,IFERROR(VLOOKUP(Table4[[#This Row],[Column1]],mapping!A:L,12,FALSE),0),0))</f>
        <v>4000</v>
      </c>
      <c r="N607" s="58">
        <f>Table4[[#This Row],[ سعر اليومية ]]*3%*Table4[[#This Row],[عدد الدورات ]]</f>
        <v>139.01999999999998</v>
      </c>
      <c r="O607" s="56">
        <f>Table4[[#This Row],[ سعر اليومية ]]*Table4[[#This Row],[عدد الدورات ]]-N607</f>
        <v>4494.9799999999996</v>
      </c>
      <c r="P607" s="194"/>
      <c r="Q607" s="194"/>
      <c r="R607" s="194"/>
      <c r="S607" s="58">
        <f>(Table4[[#This Row],[سعر يومية السائق]]*Table4[[#This Row],[عدد الدورات ]])-SUM(Table4[[#This Row],[سلف ]:[خصم ]])+Table4[[#This Row],[اضافي ]]</f>
        <v>4000</v>
      </c>
      <c r="U607" s="58">
        <f>Table4[[#This Row],[ سعر اليومية ]]*Table4[[#This Row],[عدد الدورات ]]-Table4[[#This Row],[سعر يومية السائق]]*L607</f>
        <v>634</v>
      </c>
      <c r="V607" s="58">
        <f>U607-Table4[[#This Row],[W/H  3%]]</f>
        <v>494.98</v>
      </c>
      <c r="W607" s="66" t="str">
        <f>Table4[[#This Row],[اليوم]]&amp;Table4[[#This Row],[الشهر ]]&amp;Table4[[#This Row],[العام]]</f>
        <v>1052026</v>
      </c>
      <c r="X607" s="66" t="s">
        <v>304</v>
      </c>
    </row>
    <row r="608" spans="1:24" x14ac:dyDescent="0.3">
      <c r="A608" s="62">
        <v>10</v>
      </c>
      <c r="B608" s="62">
        <v>5</v>
      </c>
      <c r="C608" s="62">
        <v>2026</v>
      </c>
      <c r="D608" s="41" t="str">
        <f t="shared" si="50"/>
        <v>كرم ترك 4عدلي منصور شفتسعوديمدينتي اتوبيس 28</v>
      </c>
      <c r="E608" s="4">
        <v>5019</v>
      </c>
      <c r="F608" s="41" t="str">
        <f>VLOOKUP(E608,mapping!C:J,2,FALSE)</f>
        <v>كرم ترك 4</v>
      </c>
      <c r="G608" s="41" t="str">
        <f>IFERROR(VLOOKUP(F608,mapping!$D$3:$J$200,2,FALSE),0)</f>
        <v>عدلي منصور شفت</v>
      </c>
      <c r="H608" s="41" t="str">
        <f>IFERROR(VLOOKUP(F608,mapping!$D$3:$J$200,3,FALSE),0)</f>
        <v>سعودي</v>
      </c>
      <c r="I608" s="41" t="str">
        <f>IFERROR(VLOOKUP(F608,mapping!$D$3:$J$200,4,FALSE),0)</f>
        <v xml:space="preserve">مدينتي </v>
      </c>
      <c r="J608" s="41" t="str">
        <f>IFERROR(VLOOKUP(F608,mapping!$D$3:$J$200,5,FALSE),0)</f>
        <v>اتوبيس 28</v>
      </c>
      <c r="K608" s="63">
        <f>IF(W608=mapping!$N$1,IFERROR(VLOOKUP(Table4[[#This Row],[Column1]],mapping!A:L,11,FALSE),0),IF(W608&gt;mapping!$N$1,IFERROR(VLOOKUP(Table4[[#This Row],[Column1]],mapping!A:L,11,FALSE),0),))</f>
        <v>741</v>
      </c>
      <c r="L608" s="139">
        <v>1</v>
      </c>
      <c r="M608" s="60">
        <f>IF(W608=mapping!$N$1,IFERROR(VLOOKUP(Table4[[#This Row],[Column1]],mapping!A:L,12,FALSE),0),IF(W608&gt;mapping!$N$1,IFERROR(VLOOKUP(Table4[[#This Row],[Column1]],mapping!A:L,12,FALSE),0),0))</f>
        <v>500</v>
      </c>
      <c r="N608" s="58">
        <f>Table4[[#This Row],[ سعر اليومية ]]*3%*Table4[[#This Row],[عدد الدورات ]]</f>
        <v>22.23</v>
      </c>
      <c r="O608" s="56">
        <f>Table4[[#This Row],[ سعر اليومية ]]*Table4[[#This Row],[عدد الدورات ]]-N608</f>
        <v>718.77</v>
      </c>
      <c r="P608" s="194"/>
      <c r="Q608" s="194"/>
      <c r="R608" s="194"/>
      <c r="S608" s="58">
        <f>(Table4[[#This Row],[سعر يومية السائق]]*Table4[[#This Row],[عدد الدورات ]])-SUM(Table4[[#This Row],[سلف ]:[خصم ]])+Table4[[#This Row],[اضافي ]]</f>
        <v>500</v>
      </c>
      <c r="U608" s="58">
        <f>Table4[[#This Row],[ سعر اليومية ]]*Table4[[#This Row],[عدد الدورات ]]-Table4[[#This Row],[سعر يومية السائق]]*L608</f>
        <v>241</v>
      </c>
      <c r="V608" s="58">
        <f>U608-Table4[[#This Row],[W/H  3%]]</f>
        <v>218.77</v>
      </c>
      <c r="W608" s="66" t="str">
        <f>Table4[[#This Row],[اليوم]]&amp;Table4[[#This Row],[الشهر ]]&amp;Table4[[#This Row],[العام]]</f>
        <v>1052026</v>
      </c>
      <c r="X608" s="66" t="s">
        <v>304</v>
      </c>
    </row>
    <row r="609" spans="1:24" x14ac:dyDescent="0.3">
      <c r="A609" s="62">
        <v>10</v>
      </c>
      <c r="B609" s="62">
        <v>5</v>
      </c>
      <c r="C609" s="62">
        <v>2026</v>
      </c>
      <c r="D609" s="41" t="str">
        <f t="shared" si="50"/>
        <v>عماد النجار 4قليوب بيتوينسعوديمدينتي اتوبيس 28</v>
      </c>
      <c r="E609" s="4">
        <v>5020</v>
      </c>
      <c r="F609" s="41" t="str">
        <f>VLOOKUP(E609,mapping!C:J,2,FALSE)</f>
        <v>عماد النجار 4</v>
      </c>
      <c r="G609" s="41" t="str">
        <f>IFERROR(VLOOKUP(F609,mapping!$D$3:$J$200,2,FALSE),0)</f>
        <v>قليوب بيتوين</v>
      </c>
      <c r="H609" s="41" t="str">
        <f>IFERROR(VLOOKUP(F609,mapping!$D$3:$J$200,3,FALSE),0)</f>
        <v>سعودي</v>
      </c>
      <c r="I609" s="41" t="str">
        <f>IFERROR(VLOOKUP(F609,mapping!$D$3:$J$200,4,FALSE),0)</f>
        <v xml:space="preserve">مدينتي </v>
      </c>
      <c r="J609" s="41" t="str">
        <f>IFERROR(VLOOKUP(F609,mapping!$D$3:$J$200,5,FALSE),0)</f>
        <v>اتوبيس 28</v>
      </c>
      <c r="K609" s="63">
        <f>IF(W609=mapping!$N$1,IFERROR(VLOOKUP(Table4[[#This Row],[Column1]],mapping!A:L,11,FALSE),0),IF(W609&gt;mapping!$N$1,IFERROR(VLOOKUP(Table4[[#This Row],[Column1]],mapping!A:L,11,FALSE),0),))</f>
        <v>1482</v>
      </c>
      <c r="L609" s="139">
        <v>1</v>
      </c>
      <c r="M609" s="60">
        <f>IF(W609=mapping!$N$1,IFERROR(VLOOKUP(Table4[[#This Row],[Column1]],mapping!A:L,12,FALSE),0),IF(W609&gt;mapping!$N$1,IFERROR(VLOOKUP(Table4[[#This Row],[Column1]],mapping!A:L,12,FALSE),0),0))</f>
        <v>1400</v>
      </c>
      <c r="N609" s="58">
        <f>Table4[[#This Row],[ سعر اليومية ]]*3%*Table4[[#This Row],[عدد الدورات ]]</f>
        <v>44.46</v>
      </c>
      <c r="O609" s="56">
        <f>Table4[[#This Row],[ سعر اليومية ]]*Table4[[#This Row],[عدد الدورات ]]-N609</f>
        <v>1437.54</v>
      </c>
      <c r="P609" s="194"/>
      <c r="Q609" s="194"/>
      <c r="R609" s="194"/>
      <c r="S609" s="58">
        <f>(Table4[[#This Row],[سعر يومية السائق]]*Table4[[#This Row],[عدد الدورات ]])-SUM(Table4[[#This Row],[سلف ]:[خصم ]])+Table4[[#This Row],[اضافي ]]</f>
        <v>1400</v>
      </c>
      <c r="U609" s="58">
        <f>Table4[[#This Row],[ سعر اليومية ]]*Table4[[#This Row],[عدد الدورات ]]-Table4[[#This Row],[سعر يومية السائق]]*L609</f>
        <v>82</v>
      </c>
      <c r="V609" s="58">
        <f>U609-Table4[[#This Row],[W/H  3%]]</f>
        <v>37.54</v>
      </c>
      <c r="W609" s="66" t="str">
        <f>Table4[[#This Row],[اليوم]]&amp;Table4[[#This Row],[الشهر ]]&amp;Table4[[#This Row],[العام]]</f>
        <v>1052026</v>
      </c>
      <c r="X609" s="66" t="s">
        <v>304</v>
      </c>
    </row>
    <row r="610" spans="1:24" x14ac:dyDescent="0.3">
      <c r="A610" s="62">
        <v>10</v>
      </c>
      <c r="B610" s="62">
        <v>5</v>
      </c>
      <c r="C610" s="62">
        <v>2026</v>
      </c>
      <c r="D610" s="41" t="str">
        <f t="shared" si="50"/>
        <v>ممدوح كيلاني6المنيب 1 وردية سعوديمدينتي ميكروباص صيني</v>
      </c>
      <c r="E610" s="4">
        <v>5021</v>
      </c>
      <c r="F610" s="41" t="str">
        <f>VLOOKUP(E610,mapping!C:J,2,FALSE)</f>
        <v>ممدوح كيلاني6</v>
      </c>
      <c r="G610" s="41" t="str">
        <f>IFERROR(VLOOKUP(F610,mapping!$D$3:$J$200,2,FALSE),0)</f>
        <v xml:space="preserve">المنيب 1 وردية </v>
      </c>
      <c r="H610" s="41" t="str">
        <f>IFERROR(VLOOKUP(F610,mapping!$D$3:$J$200,3,FALSE),0)</f>
        <v>سعودي</v>
      </c>
      <c r="I610" s="41" t="str">
        <f>IFERROR(VLOOKUP(F610,mapping!$D$3:$J$200,4,FALSE),0)</f>
        <v xml:space="preserve">مدينتي </v>
      </c>
      <c r="J610" s="41" t="str">
        <f>IFERROR(VLOOKUP(F610,mapping!$D$3:$J$200,5,FALSE),0)</f>
        <v>ميكروباص صيني</v>
      </c>
      <c r="K610" s="63">
        <f>IF(W610=mapping!$N$1,IFERROR(VLOOKUP(Table4[[#This Row],[Column1]],mapping!A:L,11,FALSE),0),IF(W610&gt;mapping!$N$1,IFERROR(VLOOKUP(Table4[[#This Row],[Column1]],mapping!A:L,11,FALSE),0),))</f>
        <v>1482</v>
      </c>
      <c r="L610" s="139">
        <v>1</v>
      </c>
      <c r="M610" s="60">
        <f>IF(W610=mapping!$N$1,IFERROR(VLOOKUP(Table4[[#This Row],[Column1]],mapping!A:L,12,FALSE),0),IF(W610&gt;mapping!$N$1,IFERROR(VLOOKUP(Table4[[#This Row],[Column1]],mapping!A:L,12,FALSE),0),0))</f>
        <v>1350</v>
      </c>
      <c r="N610" s="58">
        <f>Table4[[#This Row],[ سعر اليومية ]]*3%*Table4[[#This Row],[عدد الدورات ]]</f>
        <v>44.46</v>
      </c>
      <c r="O610" s="56">
        <f>Table4[[#This Row],[ سعر اليومية ]]*Table4[[#This Row],[عدد الدورات ]]-N610</f>
        <v>1437.54</v>
      </c>
      <c r="P610" s="194"/>
      <c r="Q610" s="194"/>
      <c r="R610" s="194"/>
      <c r="S610" s="58">
        <f>(Table4[[#This Row],[سعر يومية السائق]]*Table4[[#This Row],[عدد الدورات ]])-SUM(Table4[[#This Row],[سلف ]:[خصم ]])+Table4[[#This Row],[اضافي ]]</f>
        <v>1350</v>
      </c>
      <c r="U610" s="58">
        <f>Table4[[#This Row],[ سعر اليومية ]]*Table4[[#This Row],[عدد الدورات ]]-Table4[[#This Row],[سعر يومية السائق]]*L610</f>
        <v>132</v>
      </c>
      <c r="V610" s="58">
        <f>U610-Table4[[#This Row],[W/H  3%]]</f>
        <v>87.539999999999992</v>
      </c>
      <c r="W610" s="66" t="str">
        <f>Table4[[#This Row],[اليوم]]&amp;Table4[[#This Row],[الشهر ]]&amp;Table4[[#This Row],[العام]]</f>
        <v>1052026</v>
      </c>
      <c r="X610" s="66" t="s">
        <v>304</v>
      </c>
    </row>
    <row r="611" spans="1:24" x14ac:dyDescent="0.3">
      <c r="A611" s="62">
        <v>10</v>
      </c>
      <c r="B611" s="62">
        <v>5</v>
      </c>
      <c r="C611" s="62">
        <v>2026</v>
      </c>
      <c r="D611" s="41" t="str">
        <f t="shared" si="50"/>
        <v>ممدوح كيلاني4المنيب 2 وردية سعوديمدينتي ميكروباص صيني</v>
      </c>
      <c r="E611" s="4">
        <v>5022</v>
      </c>
      <c r="F611" s="41" t="str">
        <f>VLOOKUP(E611,mapping!C:J,2,FALSE)</f>
        <v>ممدوح كيلاني4</v>
      </c>
      <c r="G611" s="41" t="str">
        <f>IFERROR(VLOOKUP(F611,mapping!$D$3:$J$200,2,FALSE),0)</f>
        <v xml:space="preserve">المنيب 2 وردية </v>
      </c>
      <c r="H611" s="41" t="str">
        <f>IFERROR(VLOOKUP(F611,mapping!$D$3:$J$200,3,FALSE),0)</f>
        <v>سعودي</v>
      </c>
      <c r="I611" s="41" t="str">
        <f>IFERROR(VLOOKUP(F611,mapping!$D$3:$J$200,4,FALSE),0)</f>
        <v xml:space="preserve">مدينتي </v>
      </c>
      <c r="J611" s="41" t="str">
        <f>IFERROR(VLOOKUP(F611,mapping!$D$3:$J$200,5,FALSE),0)</f>
        <v>ميكروباص صيني</v>
      </c>
      <c r="K611" s="63">
        <f>IF(W611=mapping!$N$1,IFERROR(VLOOKUP(Table4[[#This Row],[Column1]],mapping!A:L,11,FALSE),0),IF(W611&gt;mapping!$N$1,IFERROR(VLOOKUP(Table4[[#This Row],[Column1]],mapping!A:L,11,FALSE),0),))</f>
        <v>2965</v>
      </c>
      <c r="L611" s="139">
        <v>1</v>
      </c>
      <c r="M611" s="60">
        <f>IF(W611=mapping!$N$1,IFERROR(VLOOKUP(Table4[[#This Row],[Column1]],mapping!A:L,12,FALSE),0),IF(W611&gt;mapping!$N$1,IFERROR(VLOOKUP(Table4[[#This Row],[Column1]],mapping!A:L,12,FALSE),0),0))</f>
        <v>2600</v>
      </c>
      <c r="N611" s="58">
        <f>Table4[[#This Row],[ سعر اليومية ]]*3%*Table4[[#This Row],[عدد الدورات ]]</f>
        <v>88.95</v>
      </c>
      <c r="O611" s="56">
        <f>Table4[[#This Row],[ سعر اليومية ]]*Table4[[#This Row],[عدد الدورات ]]-N611</f>
        <v>2876.05</v>
      </c>
      <c r="P611" s="194"/>
      <c r="Q611" s="194"/>
      <c r="R611" s="194"/>
      <c r="S611" s="58">
        <f>(Table4[[#This Row],[سعر يومية السائق]]*Table4[[#This Row],[عدد الدورات ]])-SUM(Table4[[#This Row],[سلف ]:[خصم ]])+Table4[[#This Row],[اضافي ]]</f>
        <v>2600</v>
      </c>
      <c r="U611" s="58">
        <f>Table4[[#This Row],[ سعر اليومية ]]*Table4[[#This Row],[عدد الدورات ]]-Table4[[#This Row],[سعر يومية السائق]]*L611</f>
        <v>365</v>
      </c>
      <c r="V611" s="58">
        <f>U611-Table4[[#This Row],[W/H  3%]]</f>
        <v>276.05</v>
      </c>
      <c r="W611" s="66" t="str">
        <f>Table4[[#This Row],[اليوم]]&amp;Table4[[#This Row],[الشهر ]]&amp;Table4[[#This Row],[العام]]</f>
        <v>1052026</v>
      </c>
      <c r="X611" s="66" t="s">
        <v>304</v>
      </c>
    </row>
    <row r="612" spans="1:24" x14ac:dyDescent="0.3">
      <c r="A612" s="62">
        <v>10</v>
      </c>
      <c r="B612" s="62">
        <v>5</v>
      </c>
      <c r="C612" s="62">
        <v>2026</v>
      </c>
      <c r="D612" s="41" t="str">
        <f t="shared" si="50"/>
        <v>فرج 5حلوان 2 ورديةسعوديمدينتي اتوبيس 28</v>
      </c>
      <c r="E612" s="4">
        <v>5023</v>
      </c>
      <c r="F612" s="41" t="str">
        <f>VLOOKUP(E612,mapping!C:J,2,FALSE)</f>
        <v>فرج 5</v>
      </c>
      <c r="G612" s="41" t="str">
        <f>IFERROR(VLOOKUP(F612,mapping!$D$3:$J$200,2,FALSE),0)</f>
        <v>حلوان 2 وردية</v>
      </c>
      <c r="H612" s="41" t="str">
        <f>IFERROR(VLOOKUP(F612,mapping!$D$3:$J$200,3,FALSE),0)</f>
        <v>سعودي</v>
      </c>
      <c r="I612" s="41" t="str">
        <f>IFERROR(VLOOKUP(F612,mapping!$D$3:$J$200,4,FALSE),0)</f>
        <v xml:space="preserve">مدينتي </v>
      </c>
      <c r="J612" s="41" t="str">
        <f>IFERROR(VLOOKUP(F612,mapping!$D$3:$J$200,5,FALSE),0)</f>
        <v>اتوبيس 28</v>
      </c>
      <c r="K612" s="63">
        <f>IF(W612=mapping!$N$1,IFERROR(VLOOKUP(Table4[[#This Row],[Column1]],mapping!A:L,11,FALSE),0),IF(W612&gt;mapping!$N$1,IFERROR(VLOOKUP(Table4[[#This Row],[Column1]],mapping!A:L,11,FALSE),0),))</f>
        <v>4634</v>
      </c>
      <c r="L612" s="139">
        <v>1</v>
      </c>
      <c r="M612" s="60">
        <f>IF(W612=mapping!$N$1,IFERROR(VLOOKUP(Table4[[#This Row],[Column1]],mapping!A:L,12,FALSE),0),IF(W612&gt;mapping!$N$1,IFERROR(VLOOKUP(Table4[[#This Row],[Column1]],mapping!A:L,12,FALSE),0),0))</f>
        <v>4100</v>
      </c>
      <c r="N612" s="58">
        <f>Table4[[#This Row],[ سعر اليومية ]]*3%*Table4[[#This Row],[عدد الدورات ]]</f>
        <v>139.01999999999998</v>
      </c>
      <c r="O612" s="56">
        <f>Table4[[#This Row],[ سعر اليومية ]]*Table4[[#This Row],[عدد الدورات ]]-N612</f>
        <v>4494.9799999999996</v>
      </c>
      <c r="P612" s="194"/>
      <c r="Q612" s="194"/>
      <c r="R612" s="194"/>
      <c r="S612" s="58">
        <f>(Table4[[#This Row],[سعر يومية السائق]]*Table4[[#This Row],[عدد الدورات ]])-SUM(Table4[[#This Row],[سلف ]:[خصم ]])+Table4[[#This Row],[اضافي ]]</f>
        <v>4100</v>
      </c>
      <c r="U612" s="58">
        <f>Table4[[#This Row],[ سعر اليومية ]]*Table4[[#This Row],[عدد الدورات ]]-Table4[[#This Row],[سعر يومية السائق]]*L612</f>
        <v>534</v>
      </c>
      <c r="V612" s="58">
        <f>U612-Table4[[#This Row],[W/H  3%]]</f>
        <v>394.98</v>
      </c>
      <c r="W612" s="66" t="str">
        <f>Table4[[#This Row],[اليوم]]&amp;Table4[[#This Row],[الشهر ]]&amp;Table4[[#This Row],[العام]]</f>
        <v>1052026</v>
      </c>
      <c r="X612" s="66" t="s">
        <v>304</v>
      </c>
    </row>
    <row r="613" spans="1:24" x14ac:dyDescent="0.3">
      <c r="A613" s="62">
        <v>10</v>
      </c>
      <c r="B613" s="62">
        <v>5</v>
      </c>
      <c r="C613" s="62">
        <v>2026</v>
      </c>
      <c r="D613" s="41" t="str">
        <f t="shared" si="50"/>
        <v>سيد الحاويالحلميةسعوديمدينتي اتوبيس 28</v>
      </c>
      <c r="E613" s="4">
        <v>5024</v>
      </c>
      <c r="F613" s="41" t="str">
        <f>VLOOKUP(E613,mapping!C:J,2,FALSE)</f>
        <v>سيد الحاوي</v>
      </c>
      <c r="G613" s="41" t="str">
        <f>IFERROR(VLOOKUP(F613,mapping!$D$3:$J$200,2,FALSE),0)</f>
        <v>الحلمية</v>
      </c>
      <c r="H613" s="41" t="str">
        <f>IFERROR(VLOOKUP(F613,mapping!$D$3:$J$200,3,FALSE),0)</f>
        <v>سعودي</v>
      </c>
      <c r="I613" s="41" t="str">
        <f>IFERROR(VLOOKUP(F613,mapping!$D$3:$J$200,4,FALSE),0)</f>
        <v xml:space="preserve">مدينتي </v>
      </c>
      <c r="J613" s="41" t="str">
        <f>IFERROR(VLOOKUP(F613,mapping!$D$3:$J$200,5,FALSE),0)</f>
        <v>اتوبيس 28</v>
      </c>
      <c r="K613" s="63">
        <f>IF(W613=mapping!$N$1,IFERROR(VLOOKUP(Table4[[#This Row],[Column1]],mapping!A:L,11,FALSE),0),IF(W613&gt;mapping!$N$1,IFERROR(VLOOKUP(Table4[[#This Row],[Column1]],mapping!A:L,11,FALSE),0),))</f>
        <v>4634</v>
      </c>
      <c r="L613" s="139">
        <v>1</v>
      </c>
      <c r="M613" s="60">
        <f>IF(W613=mapping!$N$1,IFERROR(VLOOKUP(Table4[[#This Row],[Column1]],mapping!A:L,12,FALSE),0),IF(W613&gt;mapping!$N$1,IFERROR(VLOOKUP(Table4[[#This Row],[Column1]],mapping!A:L,12,FALSE),0),0))</f>
        <v>3750</v>
      </c>
      <c r="N613" s="58">
        <f>Table4[[#This Row],[ سعر اليومية ]]*3%*Table4[[#This Row],[عدد الدورات ]]</f>
        <v>139.01999999999998</v>
      </c>
      <c r="O613" s="56">
        <f>Table4[[#This Row],[ سعر اليومية ]]*Table4[[#This Row],[عدد الدورات ]]-N613</f>
        <v>4494.9799999999996</v>
      </c>
      <c r="P613" s="194"/>
      <c r="Q613" s="194"/>
      <c r="R613" s="194"/>
      <c r="S613" s="58">
        <f>(Table4[[#This Row],[سعر يومية السائق]]*Table4[[#This Row],[عدد الدورات ]])-SUM(Table4[[#This Row],[سلف ]:[خصم ]])+Table4[[#This Row],[اضافي ]]</f>
        <v>3750</v>
      </c>
      <c r="U613" s="58">
        <f>Table4[[#This Row],[ سعر اليومية ]]*Table4[[#This Row],[عدد الدورات ]]-Table4[[#This Row],[سعر يومية السائق]]*L613</f>
        <v>884</v>
      </c>
      <c r="V613" s="58">
        <f>U613-Table4[[#This Row],[W/H  3%]]</f>
        <v>744.98</v>
      </c>
      <c r="W613" s="66" t="str">
        <f>Table4[[#This Row],[اليوم]]&amp;Table4[[#This Row],[الشهر ]]&amp;Table4[[#This Row],[العام]]</f>
        <v>1052026</v>
      </c>
      <c r="X613" s="66" t="s">
        <v>304</v>
      </c>
    </row>
    <row r="614" spans="1:24" x14ac:dyDescent="0.3">
      <c r="A614" s="62">
        <v>10</v>
      </c>
      <c r="B614" s="62">
        <v>5</v>
      </c>
      <c r="C614" s="62">
        <v>2026</v>
      </c>
      <c r="D614" s="41" t="str">
        <f t="shared" si="50"/>
        <v>سيد الحاوي 2عدلي منصور سعوديمدينتي اتوبيس 28</v>
      </c>
      <c r="E614" s="4">
        <v>5028</v>
      </c>
      <c r="F614" s="41" t="str">
        <f>VLOOKUP(E614,mapping!C:J,2,FALSE)</f>
        <v>سيد الحاوي 2</v>
      </c>
      <c r="G614" s="41" t="str">
        <f>IFERROR(VLOOKUP(F614,mapping!$D$3:$J$200,2,FALSE),0)</f>
        <v xml:space="preserve">عدلي منصور </v>
      </c>
      <c r="H614" s="41" t="str">
        <f>IFERROR(VLOOKUP(F614,mapping!$D$3:$J$200,3,FALSE),0)</f>
        <v>سعودي</v>
      </c>
      <c r="I614" s="41" t="str">
        <f>IFERROR(VLOOKUP(F614,mapping!$D$3:$J$200,4,FALSE),0)</f>
        <v xml:space="preserve">مدينتي </v>
      </c>
      <c r="J614" s="41" t="str">
        <f>IFERROR(VLOOKUP(F614,mapping!$D$3:$J$200,5,FALSE),0)</f>
        <v>اتوبيس 28</v>
      </c>
      <c r="K614" s="63">
        <f>IF(W614=mapping!$N$1,IFERROR(VLOOKUP(Table4[[#This Row],[Column1]],mapping!A:L,11,FALSE),0),IF(W614&gt;mapping!$N$1,IFERROR(VLOOKUP(Table4[[#This Row],[Column1]],mapping!A:L,11,FALSE),0),))</f>
        <v>741</v>
      </c>
      <c r="L614" s="139">
        <v>1</v>
      </c>
      <c r="M614" s="60">
        <f>IF(W614=mapping!$N$1,IFERROR(VLOOKUP(Table4[[#This Row],[Column1]],mapping!A:L,12,FALSE),0),IF(W614&gt;mapping!$N$1,IFERROR(VLOOKUP(Table4[[#This Row],[Column1]],mapping!A:L,12,FALSE),0),0))</f>
        <v>550</v>
      </c>
      <c r="N614" s="58">
        <f>Table4[[#This Row],[ سعر اليومية ]]*3%*Table4[[#This Row],[عدد الدورات ]]</f>
        <v>22.23</v>
      </c>
      <c r="O614" s="56">
        <f>Table4[[#This Row],[ سعر اليومية ]]*Table4[[#This Row],[عدد الدورات ]]-N614</f>
        <v>718.77</v>
      </c>
      <c r="P614" s="194"/>
      <c r="Q614" s="194"/>
      <c r="R614" s="194"/>
      <c r="S614" s="58">
        <f>(Table4[[#This Row],[سعر يومية السائق]]*Table4[[#This Row],[عدد الدورات ]])-SUM(Table4[[#This Row],[سلف ]:[خصم ]])+Table4[[#This Row],[اضافي ]]</f>
        <v>550</v>
      </c>
      <c r="U614" s="58">
        <f>Table4[[#This Row],[ سعر اليومية ]]*Table4[[#This Row],[عدد الدورات ]]-Table4[[#This Row],[سعر يومية السائق]]*L614</f>
        <v>191</v>
      </c>
      <c r="V614" s="58">
        <f>U614-Table4[[#This Row],[W/H  3%]]</f>
        <v>168.77</v>
      </c>
      <c r="W614" s="66" t="str">
        <f>Table4[[#This Row],[اليوم]]&amp;Table4[[#This Row],[الشهر ]]&amp;Table4[[#This Row],[العام]]</f>
        <v>1052026</v>
      </c>
      <c r="X614" s="66" t="s">
        <v>304</v>
      </c>
    </row>
    <row r="615" spans="1:24" x14ac:dyDescent="0.3">
      <c r="A615" s="177">
        <v>10</v>
      </c>
      <c r="B615" s="177">
        <v>5</v>
      </c>
      <c r="C615" s="177">
        <v>2026</v>
      </c>
      <c r="D615" s="41" t="str">
        <f t="shared" ref="D615" si="53">F615&amp;G615&amp;H615&amp;I615&amp;J615</f>
        <v>حسام سعيد إضافيإضافيلوجستيكاإضافيإضافي</v>
      </c>
      <c r="E615" s="203">
        <v>4015</v>
      </c>
      <c r="F615" s="41" t="str">
        <f>VLOOKUP(E615,mapping!C:J,2,FALSE)</f>
        <v>حسام سعيد إضافي</v>
      </c>
      <c r="G615" s="41" t="str">
        <f>IFERROR(VLOOKUP(F615,mapping!$D$3:$J$200,2,FALSE),0)</f>
        <v>إضافي</v>
      </c>
      <c r="H615" s="41" t="str">
        <f>IFERROR(VLOOKUP(F615,mapping!$D$3:$J$200,3,FALSE),0)</f>
        <v>لوجستيكا</v>
      </c>
      <c r="I615" s="41" t="str">
        <f>IFERROR(VLOOKUP(F615,mapping!$D$3:$J$200,4,FALSE),0)</f>
        <v>إضافي</v>
      </c>
      <c r="J615" s="41" t="str">
        <f>IFERROR(VLOOKUP(F615,mapping!$D$3:$J$200,5,FALSE),0)</f>
        <v>إضافي</v>
      </c>
      <c r="K615" s="63">
        <f>IF(W615=mapping!$N$1,IFERROR(VLOOKUP(Table4[[#This Row],[Column1]],mapping!A:L,11,FALSE),0),IF(W615&gt;mapping!$N$1,IFERROR(VLOOKUP(Table4[[#This Row],[Column1]],mapping!A:L,11,FALSE),0),))</f>
        <v>1</v>
      </c>
      <c r="L615" s="139">
        <v>1</v>
      </c>
      <c r="M615" s="60">
        <f>IF(W615=mapping!$N$1,IFERROR(VLOOKUP(Table4[[#This Row],[Column1]],mapping!A:L,12,FALSE),0),IF(W615&gt;mapping!$N$1,IFERROR(VLOOKUP(Table4[[#This Row],[Column1]],mapping!A:L,12,FALSE),0),0))</f>
        <v>0</v>
      </c>
      <c r="N615" s="58">
        <f>Table4[[#This Row],[ سعر اليومية ]]*3%*Table4[[#This Row],[عدد الدورات ]]</f>
        <v>0.03</v>
      </c>
      <c r="O615" s="56">
        <f>Table4[[#This Row],[ سعر اليومية ]]*Table4[[#This Row],[عدد الدورات ]]-N615</f>
        <v>0.97</v>
      </c>
      <c r="P615" s="194"/>
      <c r="Q615" s="194"/>
      <c r="R615" s="197">
        <v>1200</v>
      </c>
      <c r="S615" s="58">
        <f>(Table4[[#This Row],[سعر يومية السائق]]*Table4[[#This Row],[عدد الدورات ]])-SUM(Table4[[#This Row],[سلف ]:[خصم ]])+Table4[[#This Row],[اضافي ]]</f>
        <v>1200</v>
      </c>
      <c r="U615" s="58">
        <f>Table4[[#This Row],[ سعر اليومية ]]*Table4[[#This Row],[عدد الدورات ]]-Table4[[#This Row],[سعر يومية السائق]]*L615</f>
        <v>1</v>
      </c>
      <c r="V615" s="58">
        <f>U615-Table4[[#This Row],[W/H  3%]]</f>
        <v>0.97</v>
      </c>
      <c r="W615" s="66" t="str">
        <f>Table4[[#This Row],[اليوم]]&amp;Table4[[#This Row],[الشهر ]]&amp;Table4[[#This Row],[العام]]</f>
        <v>1052026</v>
      </c>
      <c r="X615" s="66" t="s">
        <v>304</v>
      </c>
    </row>
    <row r="616" spans="1:24" s="123" customFormat="1" x14ac:dyDescent="0.3">
      <c r="D616" s="123" t="e">
        <f t="shared" si="50"/>
        <v>#N/A</v>
      </c>
      <c r="E616" s="201"/>
      <c r="F616" s="123" t="e">
        <f>VLOOKUP(E616,mapping!C:J,2,FALSE)</f>
        <v>#N/A</v>
      </c>
      <c r="G616" s="123">
        <f>IFERROR(VLOOKUP(F616,mapping!$D$3:$J$200,2,FALSE),0)</f>
        <v>0</v>
      </c>
      <c r="H616" s="123">
        <f>IFERROR(VLOOKUP(F616,mapping!$D$3:$J$200,3,FALSE),0)</f>
        <v>0</v>
      </c>
      <c r="I616" s="123">
        <f>IFERROR(VLOOKUP(F616,mapping!$D$3:$J$200,4,FALSE),0)</f>
        <v>0</v>
      </c>
      <c r="J616" s="123">
        <f>IFERROR(VLOOKUP(F616,mapping!$D$3:$J$200,5,FALSE),0)</f>
        <v>0</v>
      </c>
      <c r="K616" s="124">
        <f>IF(W616=mapping!$N$1,IFERROR(VLOOKUP(Table4[[#This Row],[Column1]],mapping!A:L,11,FALSE),0),IF(W616&gt;mapping!$N$1,IFERROR(VLOOKUP(Table4[[#This Row],[Column1]],mapping!A:L,11,FALSE),0),))</f>
        <v>0</v>
      </c>
      <c r="L616" s="140"/>
      <c r="M616" s="124">
        <f>IF(W616=mapping!$N$1,IFERROR(VLOOKUP(Table4[[#This Row],[Column1]],mapping!A:L,12,FALSE),0),IF(W616&gt;mapping!$N$1,IFERROR(VLOOKUP(Table4[[#This Row],[Column1]],mapping!A:L,12,FALSE),0),0))</f>
        <v>0</v>
      </c>
      <c r="N616" s="125">
        <f>Table4[[#This Row],[ سعر اليومية ]]*3%*Table4[[#This Row],[عدد الدورات ]]</f>
        <v>0</v>
      </c>
      <c r="O616" s="126">
        <f>Table4[[#This Row],[ سعر اليومية ]]*Table4[[#This Row],[عدد الدورات ]]-N616</f>
        <v>0</v>
      </c>
      <c r="P616" s="195"/>
      <c r="Q616" s="195"/>
      <c r="R616" s="195"/>
      <c r="S616" s="125">
        <f>(Table4[[#This Row],[سعر يومية السائق]]*Table4[[#This Row],[عدد الدورات ]])-SUM(Table4[[#This Row],[سلف ]:[خصم ]])+Table4[[#This Row],[اضافي ]]</f>
        <v>0</v>
      </c>
      <c r="U616" s="125">
        <f>Table4[[#This Row],[ سعر اليومية ]]*Table4[[#This Row],[عدد الدورات ]]-Table4[[#This Row],[سعر يومية السائق]]*L616</f>
        <v>0</v>
      </c>
      <c r="V616" s="125">
        <f>U616-Table4[[#This Row],[W/H  3%]]</f>
        <v>0</v>
      </c>
      <c r="W616" s="127" t="str">
        <f>Table4[[#This Row],[اليوم]]&amp;Table4[[#This Row],[الشهر ]]&amp;Table4[[#This Row],[العام]]</f>
        <v/>
      </c>
      <c r="X616" s="127" t="s">
        <v>304</v>
      </c>
    </row>
    <row r="617" spans="1:24" x14ac:dyDescent="0.3">
      <c r="A617" s="62">
        <v>11</v>
      </c>
      <c r="B617" s="62">
        <v>5</v>
      </c>
      <c r="C617" s="62">
        <v>2026</v>
      </c>
      <c r="D617" s="41" t="str">
        <f t="shared" si="50"/>
        <v>مصطفي قليوبقليوب FIRST STARTم.نصر ميكروباص صيني</v>
      </c>
      <c r="E617" s="4">
        <v>1000</v>
      </c>
      <c r="F617" s="41" t="str">
        <f>VLOOKUP(E617,mapping!C:J,2,FALSE)</f>
        <v>مصطفي قليوب</v>
      </c>
      <c r="G617" s="41" t="str">
        <f>IFERROR(VLOOKUP(F617,mapping!$D$3:$J$200,2,FALSE),0)</f>
        <v xml:space="preserve">قليوب </v>
      </c>
      <c r="H617" s="41" t="str">
        <f>IFERROR(VLOOKUP(F617,mapping!$D$3:$J$200,3,FALSE),0)</f>
        <v>FIRST START</v>
      </c>
      <c r="I617" s="41" t="str">
        <f>IFERROR(VLOOKUP(F617,mapping!$D$3:$J$200,4,FALSE),0)</f>
        <v xml:space="preserve">م.نصر </v>
      </c>
      <c r="J617" s="41" t="str">
        <f>IFERROR(VLOOKUP(F617,mapping!$D$3:$J$200,5,FALSE),0)</f>
        <v>ميكروباص صيني</v>
      </c>
      <c r="K617" s="63">
        <f>IF(W617=mapping!$N$1,IFERROR(VLOOKUP(Table4[[#This Row],[Column1]],mapping!A:L,11,FALSE),0),IF(W617&gt;mapping!$N$1,IFERROR(VLOOKUP(Table4[[#This Row],[Column1]],mapping!A:L,11,FALSE),0),))</f>
        <v>1250</v>
      </c>
      <c r="L617" s="139">
        <v>1</v>
      </c>
      <c r="M617" s="60">
        <f>IF(W617=mapping!$N$1,IFERROR(VLOOKUP(Table4[[#This Row],[Column1]],mapping!A:L,12,FALSE),0),IF(W617&gt;mapping!$N$1,IFERROR(VLOOKUP(Table4[[#This Row],[Column1]],mapping!A:L,12,FALSE),0),0))</f>
        <v>1200</v>
      </c>
      <c r="N617" s="58">
        <f>Table4[[#This Row],[ سعر اليومية ]]*3%*Table4[[#This Row],[عدد الدورات ]]</f>
        <v>37.5</v>
      </c>
      <c r="O617" s="56">
        <f>Table4[[#This Row],[ سعر اليومية ]]*Table4[[#This Row],[عدد الدورات ]]-N617</f>
        <v>1212.5</v>
      </c>
      <c r="P617" s="194"/>
      <c r="Q617" s="194"/>
      <c r="R617" s="194"/>
      <c r="S617" s="58">
        <f>(Table4[[#This Row],[سعر يومية السائق]]*Table4[[#This Row],[عدد الدورات ]])-SUM(Table4[[#This Row],[سلف ]:[خصم ]])+Table4[[#This Row],[اضافي ]]</f>
        <v>1200</v>
      </c>
      <c r="U617" s="58">
        <f>Table4[[#This Row],[ سعر اليومية ]]*Table4[[#This Row],[عدد الدورات ]]-Table4[[#This Row],[سعر يومية السائق]]*L617</f>
        <v>50</v>
      </c>
      <c r="V617" s="58">
        <f>U617-Table4[[#This Row],[W/H  3%]]</f>
        <v>12.5</v>
      </c>
      <c r="W617" s="66" t="str">
        <f>Table4[[#This Row],[اليوم]]&amp;Table4[[#This Row],[الشهر ]]&amp;Table4[[#This Row],[العام]]</f>
        <v>1152026</v>
      </c>
      <c r="X617" s="66" t="s">
        <v>304</v>
      </c>
    </row>
    <row r="618" spans="1:24" x14ac:dyDescent="0.3">
      <c r="A618" s="62">
        <v>11</v>
      </c>
      <c r="B618" s="62">
        <v>5</v>
      </c>
      <c r="C618" s="62">
        <v>2026</v>
      </c>
      <c r="D618" s="41" t="str">
        <f t="shared" si="50"/>
        <v>عمرو برعي الجراجFLITCH AND GRAINالتجمع ميكروباص صيني</v>
      </c>
      <c r="E618" s="4">
        <v>2000</v>
      </c>
      <c r="F618" s="41" t="str">
        <f>VLOOKUP(E618,mapping!C:J,2,FALSE)</f>
        <v xml:space="preserve">عمرو برعي </v>
      </c>
      <c r="G618" s="41" t="str">
        <f>IFERROR(VLOOKUP(F618,mapping!$D$3:$J$200,2,FALSE),0)</f>
        <v>الجراج</v>
      </c>
      <c r="H618" s="41" t="str">
        <f>IFERROR(VLOOKUP(F618,mapping!$D$3:$J$200,3,FALSE),0)</f>
        <v>FLITCH AND GRAIN</v>
      </c>
      <c r="I618" s="41" t="str">
        <f>IFERROR(VLOOKUP(F618,mapping!$D$3:$J$200,4,FALSE),0)</f>
        <v xml:space="preserve">التجمع </v>
      </c>
      <c r="J618" s="41" t="str">
        <f>IFERROR(VLOOKUP(F618,mapping!$D$3:$J$200,5,FALSE),0)</f>
        <v>ميكروباص صيني</v>
      </c>
      <c r="K618" s="63">
        <f>IF(W618=mapping!$N$1,IFERROR(VLOOKUP(Table4[[#This Row],[Column1]],mapping!A:L,11,FALSE),0),IF(W618&gt;mapping!$N$1,IFERROR(VLOOKUP(Table4[[#This Row],[Column1]],mapping!A:L,11,FALSE),0),))</f>
        <v>1300</v>
      </c>
      <c r="L618" s="139">
        <v>1</v>
      </c>
      <c r="M618" s="60">
        <f>IF(W618=mapping!$N$1,IFERROR(VLOOKUP(Table4[[#This Row],[Column1]],mapping!A:L,12,FALSE),0),IF(W618&gt;mapping!$N$1,IFERROR(VLOOKUP(Table4[[#This Row],[Column1]],mapping!A:L,12,FALSE),0),0))</f>
        <v>1050</v>
      </c>
      <c r="N618" s="58">
        <f>Table4[[#This Row],[ سعر اليومية ]]*3%*Table4[[#This Row],[عدد الدورات ]]</f>
        <v>39</v>
      </c>
      <c r="O618" s="56">
        <f>Table4[[#This Row],[ سعر اليومية ]]*Table4[[#This Row],[عدد الدورات ]]-N618</f>
        <v>1261</v>
      </c>
      <c r="P618" s="194"/>
      <c r="Q618" s="194"/>
      <c r="R618" s="194"/>
      <c r="S618" s="58">
        <f>(Table4[[#This Row],[سعر يومية السائق]]*Table4[[#This Row],[عدد الدورات ]])-SUM(Table4[[#This Row],[سلف ]:[خصم ]])+Table4[[#This Row],[اضافي ]]</f>
        <v>1050</v>
      </c>
      <c r="U618" s="58">
        <f>Table4[[#This Row],[ سعر اليومية ]]*Table4[[#This Row],[عدد الدورات ]]-Table4[[#This Row],[سعر يومية السائق]]*L618</f>
        <v>250</v>
      </c>
      <c r="V618" s="58">
        <f>U618-Table4[[#This Row],[W/H  3%]]</f>
        <v>211</v>
      </c>
      <c r="W618" s="66" t="str">
        <f>Table4[[#This Row],[اليوم]]&amp;Table4[[#This Row],[الشهر ]]&amp;Table4[[#This Row],[العام]]</f>
        <v>1152026</v>
      </c>
      <c r="X618" s="66" t="s">
        <v>304</v>
      </c>
    </row>
    <row r="619" spans="1:24" x14ac:dyDescent="0.3">
      <c r="A619" s="62">
        <v>11</v>
      </c>
      <c r="B619" s="62">
        <v>5</v>
      </c>
      <c r="C619" s="62">
        <v>2026</v>
      </c>
      <c r="D619" s="41" t="str">
        <f t="shared" si="50"/>
        <v>مصطفي الف مسكنالف مسكن 3 ورديةنجمة هليوبوليسالتجمع اتوبيس 28</v>
      </c>
      <c r="E619" s="4">
        <v>3000</v>
      </c>
      <c r="F619" s="41" t="str">
        <f>VLOOKUP(E619,mapping!C:J,2,FALSE)</f>
        <v>مصطفي الف مسكن</v>
      </c>
      <c r="G619" s="41" t="str">
        <f>IFERROR(VLOOKUP(F619,mapping!$D$3:$J$200,2,FALSE),0)</f>
        <v>الف مسكن 3 وردية</v>
      </c>
      <c r="H619" s="41" t="str">
        <f>IFERROR(VLOOKUP(F619,mapping!$D$3:$J$200,3,FALSE),0)</f>
        <v>نجمة هليوبوليس</v>
      </c>
      <c r="I619" s="41" t="str">
        <f>IFERROR(VLOOKUP(F619,mapping!$D$3:$J$200,4,FALSE),0)</f>
        <v xml:space="preserve">التجمع </v>
      </c>
      <c r="J619" s="41" t="str">
        <f>IFERROR(VLOOKUP(F619,mapping!$D$3:$J$200,5,FALSE),0)</f>
        <v>اتوبيس 28</v>
      </c>
      <c r="K619" s="63">
        <f>IF(W619=mapping!$N$1,IFERROR(VLOOKUP(Table4[[#This Row],[Column1]],mapping!A:L,11,FALSE),0),IF(W619&gt;mapping!$N$1,IFERROR(VLOOKUP(Table4[[#This Row],[Column1]],mapping!A:L,11,FALSE),0),))</f>
        <v>4297</v>
      </c>
      <c r="L619" s="139">
        <v>1</v>
      </c>
      <c r="M619" s="60">
        <f>IF(W619=mapping!$N$1,IFERROR(VLOOKUP(Table4[[#This Row],[Column1]],mapping!A:L,12,FALSE),0),IF(W619&gt;mapping!$N$1,IFERROR(VLOOKUP(Table4[[#This Row],[Column1]],mapping!A:L,12,FALSE),0),0))</f>
        <v>3800</v>
      </c>
      <c r="N619" s="58">
        <f>Table4[[#This Row],[ سعر اليومية ]]*3%*Table4[[#This Row],[عدد الدورات ]]</f>
        <v>128.91</v>
      </c>
      <c r="O619" s="56">
        <f>Table4[[#This Row],[ سعر اليومية ]]*Table4[[#This Row],[عدد الدورات ]]-N619</f>
        <v>4168.09</v>
      </c>
      <c r="P619" s="194"/>
      <c r="Q619" s="194"/>
      <c r="R619" s="194"/>
      <c r="S619" s="58">
        <f>(Table4[[#This Row],[سعر يومية السائق]]*Table4[[#This Row],[عدد الدورات ]])-SUM(Table4[[#This Row],[سلف ]:[خصم ]])+Table4[[#This Row],[اضافي ]]</f>
        <v>3800</v>
      </c>
      <c r="U619" s="58">
        <f>Table4[[#This Row],[ سعر اليومية ]]*Table4[[#This Row],[عدد الدورات ]]-Table4[[#This Row],[سعر يومية السائق]]*L619</f>
        <v>497</v>
      </c>
      <c r="V619" s="58">
        <f>U619-Table4[[#This Row],[W/H  3%]]</f>
        <v>368.09000000000003</v>
      </c>
      <c r="W619" s="66" t="str">
        <f>Table4[[#This Row],[اليوم]]&amp;Table4[[#This Row],[الشهر ]]&amp;Table4[[#This Row],[العام]]</f>
        <v>1152026</v>
      </c>
      <c r="X619" s="66" t="s">
        <v>304</v>
      </c>
    </row>
    <row r="620" spans="1:24" x14ac:dyDescent="0.3">
      <c r="A620" s="62">
        <v>11</v>
      </c>
      <c r="B620" s="62">
        <v>5</v>
      </c>
      <c r="C620" s="62">
        <v>2026</v>
      </c>
      <c r="D620" s="41" t="str">
        <f t="shared" si="50"/>
        <v>ممدوح كيلاني1قليوب 3 وردية نجمة هليوبوليسالتجمع اتوبيس 28</v>
      </c>
      <c r="E620" s="4">
        <v>3002</v>
      </c>
      <c r="F620" s="41" t="str">
        <f>VLOOKUP(E620,mapping!C:J,2,FALSE)</f>
        <v>ممدوح كيلاني1</v>
      </c>
      <c r="G620" s="41" t="str">
        <f>IFERROR(VLOOKUP(F620,mapping!$D$3:$J$200,2,FALSE),0)</f>
        <v xml:space="preserve">قليوب 3 وردية </v>
      </c>
      <c r="H620" s="41" t="str">
        <f>IFERROR(VLOOKUP(F620,mapping!$D$3:$J$200,3,FALSE),0)</f>
        <v>نجمة هليوبوليس</v>
      </c>
      <c r="I620" s="41" t="str">
        <f>IFERROR(VLOOKUP(F620,mapping!$D$3:$J$200,4,FALSE),0)</f>
        <v xml:space="preserve">التجمع </v>
      </c>
      <c r="J620" s="41" t="str">
        <f>IFERROR(VLOOKUP(F620,mapping!$D$3:$J$200,5,FALSE),0)</f>
        <v>اتوبيس 28</v>
      </c>
      <c r="K620" s="63">
        <f>IF(W620=mapping!$N$1,IFERROR(VLOOKUP(Table4[[#This Row],[Column1]],mapping!A:L,11,FALSE),0),IF(W620&gt;mapping!$N$1,IFERROR(VLOOKUP(Table4[[#This Row],[Column1]],mapping!A:L,11,FALSE),0),))</f>
        <v>4297</v>
      </c>
      <c r="L620" s="139">
        <v>1</v>
      </c>
      <c r="M620" s="60">
        <f>IF(W620=mapping!$N$1,IFERROR(VLOOKUP(Table4[[#This Row],[Column1]],mapping!A:L,12,FALSE),0),IF(W620&gt;mapping!$N$1,IFERROR(VLOOKUP(Table4[[#This Row],[Column1]],mapping!A:L,12,FALSE),0),0))</f>
        <v>3900</v>
      </c>
      <c r="N620" s="58">
        <f>Table4[[#This Row],[ سعر اليومية ]]*3%*Table4[[#This Row],[عدد الدورات ]]</f>
        <v>128.91</v>
      </c>
      <c r="O620" s="56">
        <f>Table4[[#This Row],[ سعر اليومية ]]*Table4[[#This Row],[عدد الدورات ]]-N620</f>
        <v>4168.09</v>
      </c>
      <c r="P620" s="194"/>
      <c r="Q620" s="194"/>
      <c r="R620" s="194"/>
      <c r="S620" s="58">
        <f>(Table4[[#This Row],[سعر يومية السائق]]*Table4[[#This Row],[عدد الدورات ]])-SUM(Table4[[#This Row],[سلف ]:[خصم ]])+Table4[[#This Row],[اضافي ]]</f>
        <v>3900</v>
      </c>
      <c r="U620" s="58">
        <f>Table4[[#This Row],[ سعر اليومية ]]*Table4[[#This Row],[عدد الدورات ]]-Table4[[#This Row],[سعر يومية السائق]]*L620</f>
        <v>397</v>
      </c>
      <c r="V620" s="58">
        <f>U620-Table4[[#This Row],[W/H  3%]]</f>
        <v>268.09000000000003</v>
      </c>
      <c r="W620" s="66" t="str">
        <f>Table4[[#This Row],[اليوم]]&amp;Table4[[#This Row],[الشهر ]]&amp;Table4[[#This Row],[العام]]</f>
        <v>1152026</v>
      </c>
      <c r="X620" s="66" t="s">
        <v>304</v>
      </c>
    </row>
    <row r="621" spans="1:24" x14ac:dyDescent="0.3">
      <c r="A621" s="62">
        <v>11</v>
      </c>
      <c r="B621" s="62">
        <v>5</v>
      </c>
      <c r="C621" s="62">
        <v>2026</v>
      </c>
      <c r="D621" s="41" t="str">
        <f t="shared" ref="D621:D686" si="54">F621&amp;G621&amp;H621&amp;I621&amp;J621</f>
        <v>ممدوح كيلاني3المنيب 3وردية نجمة هليوبوليسالتجمع ميكروباص</v>
      </c>
      <c r="E621" s="4">
        <v>3004</v>
      </c>
      <c r="F621" s="41" t="str">
        <f>VLOOKUP(E621,mapping!C:J,2,FALSE)</f>
        <v>ممدوح كيلاني3</v>
      </c>
      <c r="G621" s="41" t="str">
        <f>IFERROR(VLOOKUP(F621,mapping!$D$3:$J$200,2,FALSE),0)</f>
        <v xml:space="preserve">المنيب 3وردية </v>
      </c>
      <c r="H621" s="41" t="str">
        <f>IFERROR(VLOOKUP(F621,mapping!$D$3:$J$200,3,FALSE),0)</f>
        <v>نجمة هليوبوليس</v>
      </c>
      <c r="I621" s="41" t="str">
        <f>IFERROR(VLOOKUP(F621,mapping!$D$3:$J$200,4,FALSE),0)</f>
        <v xml:space="preserve">التجمع </v>
      </c>
      <c r="J621" s="41" t="str">
        <f>IFERROR(VLOOKUP(F621,mapping!$D$3:$J$200,5,FALSE),0)</f>
        <v>ميكروباص</v>
      </c>
      <c r="K621" s="63">
        <f>IF(W621=mapping!$N$1,IFERROR(VLOOKUP(Table4[[#This Row],[Column1]],mapping!A:L,11,FALSE),0),IF(W621&gt;mapping!$N$1,IFERROR(VLOOKUP(Table4[[#This Row],[Column1]],mapping!A:L,11,FALSE),0),))</f>
        <v>3600</v>
      </c>
      <c r="L621" s="139">
        <v>1</v>
      </c>
      <c r="M621" s="60">
        <f>IF(W621=mapping!$N$1,IFERROR(VLOOKUP(Table4[[#This Row],[Column1]],mapping!A:L,12,FALSE),0),IF(W621&gt;mapping!$N$1,IFERROR(VLOOKUP(Table4[[#This Row],[Column1]],mapping!A:L,12,FALSE),0),0))</f>
        <v>2700</v>
      </c>
      <c r="N621" s="58">
        <f>Table4[[#This Row],[ سعر اليومية ]]*3%*Table4[[#This Row],[عدد الدورات ]]</f>
        <v>108</v>
      </c>
      <c r="O621" s="56">
        <f>Table4[[#This Row],[ سعر اليومية ]]*Table4[[#This Row],[عدد الدورات ]]-N621</f>
        <v>3492</v>
      </c>
      <c r="P621" s="194"/>
      <c r="Q621" s="194"/>
      <c r="R621" s="194"/>
      <c r="S621" s="58">
        <f>(Table4[[#This Row],[سعر يومية السائق]]*Table4[[#This Row],[عدد الدورات ]])-SUM(Table4[[#This Row],[سلف ]:[خصم ]])+Table4[[#This Row],[اضافي ]]</f>
        <v>2700</v>
      </c>
      <c r="U621" s="58">
        <f>Table4[[#This Row],[ سعر اليومية ]]*Table4[[#This Row],[عدد الدورات ]]-Table4[[#This Row],[سعر يومية السائق]]*L621</f>
        <v>900</v>
      </c>
      <c r="V621" s="58">
        <f>U621-Table4[[#This Row],[W/H  3%]]</f>
        <v>792</v>
      </c>
      <c r="W621" s="66" t="str">
        <f>Table4[[#This Row],[اليوم]]&amp;Table4[[#This Row],[الشهر ]]&amp;Table4[[#This Row],[العام]]</f>
        <v>1152026</v>
      </c>
      <c r="X621" s="66" t="s">
        <v>304</v>
      </c>
    </row>
    <row r="622" spans="1:24" x14ac:dyDescent="0.3">
      <c r="A622" s="62">
        <v>11</v>
      </c>
      <c r="B622" s="62">
        <v>5</v>
      </c>
      <c r="C622" s="62">
        <v>2026</v>
      </c>
      <c r="D622" s="41" t="str">
        <f t="shared" ref="D622" si="55">F622&amp;G622&amp;H622&amp;I622&amp;J622</f>
        <v>بكرقليوب 1 ورديةنجمة هليوبوليسالتجمع ميكروباص</v>
      </c>
      <c r="E622" s="4">
        <v>3005</v>
      </c>
      <c r="F622" s="41" t="str">
        <f>VLOOKUP(E622,mapping!C:J,2,FALSE)</f>
        <v>بكر</v>
      </c>
      <c r="G622" s="41" t="str">
        <f>IFERROR(VLOOKUP(F622,mapping!$D$3:$J$200,2,FALSE),0)</f>
        <v>قليوب 1 وردية</v>
      </c>
      <c r="H622" s="41" t="str">
        <f>IFERROR(VLOOKUP(F622,mapping!$D$3:$J$200,3,FALSE),0)</f>
        <v>نجمة هليوبوليس</v>
      </c>
      <c r="I622" s="41" t="str">
        <f>IFERROR(VLOOKUP(F622,mapping!$D$3:$J$200,4,FALSE),0)</f>
        <v xml:space="preserve">التجمع </v>
      </c>
      <c r="J622" s="41" t="str">
        <f>IFERROR(VLOOKUP(F622,mapping!$D$3:$J$200,5,FALSE),0)</f>
        <v>ميكروباص</v>
      </c>
      <c r="K622" s="63">
        <f>IF(W622=mapping!$N$1,IFERROR(VLOOKUP(Table4[[#This Row],[Column1]],mapping!A:L,11,FALSE),0),IF(W622&gt;mapping!$N$1,IFERROR(VLOOKUP(Table4[[#This Row],[Column1]],mapping!A:L,11,FALSE),0),))</f>
        <v>1400</v>
      </c>
      <c r="L622" s="139">
        <v>1</v>
      </c>
      <c r="M622" s="60">
        <f>IF(W622=mapping!$N$1,IFERROR(VLOOKUP(Table4[[#This Row],[Column1]],mapping!A:L,12,FALSE),0),IF(W622&gt;mapping!$N$1,IFERROR(VLOOKUP(Table4[[#This Row],[Column1]],mapping!A:L,12,FALSE),0),0))</f>
        <v>1200</v>
      </c>
      <c r="N622" s="58">
        <f>Table4[[#This Row],[ سعر اليومية ]]*3%*Table4[[#This Row],[عدد الدورات ]]</f>
        <v>42</v>
      </c>
      <c r="O622" s="56">
        <f>Table4[[#This Row],[ سعر اليومية ]]*Table4[[#This Row],[عدد الدورات ]]-N622</f>
        <v>1358</v>
      </c>
      <c r="P622" s="194"/>
      <c r="Q622" s="194"/>
      <c r="R622" s="194"/>
      <c r="S622" s="58">
        <f>(Table4[[#This Row],[سعر يومية السائق]]*Table4[[#This Row],[عدد الدورات ]])-SUM(Table4[[#This Row],[سلف ]:[خصم ]])+Table4[[#This Row],[اضافي ]]</f>
        <v>1200</v>
      </c>
      <c r="U622" s="58">
        <f>Table4[[#This Row],[ سعر اليومية ]]*Table4[[#This Row],[عدد الدورات ]]-Table4[[#This Row],[سعر يومية السائق]]*L622</f>
        <v>200</v>
      </c>
      <c r="V622" s="58">
        <f>U622-Table4[[#This Row],[W/H  3%]]</f>
        <v>158</v>
      </c>
      <c r="W622" s="66" t="str">
        <f>Table4[[#This Row],[اليوم]]&amp;Table4[[#This Row],[الشهر ]]&amp;Table4[[#This Row],[العام]]</f>
        <v>1152026</v>
      </c>
      <c r="X622" s="66" t="s">
        <v>304</v>
      </c>
    </row>
    <row r="623" spans="1:24" x14ac:dyDescent="0.3">
      <c r="A623" s="62">
        <v>11</v>
      </c>
      <c r="B623" s="62">
        <v>5</v>
      </c>
      <c r="C623" s="62">
        <v>2026</v>
      </c>
      <c r="D623" s="41" t="str">
        <f t="shared" si="54"/>
        <v xml:space="preserve">رجب سلامة 1المرج لوجستيكااكتوبر هاي اس </v>
      </c>
      <c r="E623" s="4">
        <v>4000</v>
      </c>
      <c r="F623" s="41" t="str">
        <f>VLOOKUP(E623,mapping!C:J,2,FALSE)</f>
        <v>رجب سلامة 1</v>
      </c>
      <c r="G623" s="41" t="str">
        <f>IFERROR(VLOOKUP(F623,mapping!$D$3:$J$200,2,FALSE),0)</f>
        <v xml:space="preserve">المرج </v>
      </c>
      <c r="H623" s="41" t="str">
        <f>IFERROR(VLOOKUP(F623,mapping!$D$3:$J$200,3,FALSE),0)</f>
        <v>لوجستيكا</v>
      </c>
      <c r="I623" s="41" t="str">
        <f>IFERROR(VLOOKUP(F623,mapping!$D$3:$J$200,4,FALSE),0)</f>
        <v xml:space="preserve">اكتوبر </v>
      </c>
      <c r="J623" s="41" t="str">
        <f>IFERROR(VLOOKUP(F623,mapping!$D$3:$J$200,5,FALSE),0)</f>
        <v xml:space="preserve">هاي اس </v>
      </c>
      <c r="K623" s="63">
        <f>IF(W623=mapping!$N$1,IFERROR(VLOOKUP(Table4[[#This Row],[Column1]],mapping!A:L,11,FALSE),0),IF(W623&gt;mapping!$N$1,IFERROR(VLOOKUP(Table4[[#This Row],[Column1]],mapping!A:L,11,FALSE),0),))</f>
        <v>2195</v>
      </c>
      <c r="L623" s="139">
        <v>1</v>
      </c>
      <c r="M623" s="60">
        <f>IF(W623=mapping!$N$1,IFERROR(VLOOKUP(Table4[[#This Row],[Column1]],mapping!A:L,12,FALSE),0),IF(W623&gt;mapping!$N$1,IFERROR(VLOOKUP(Table4[[#This Row],[Column1]],mapping!A:L,12,FALSE),0),0))</f>
        <v>2000</v>
      </c>
      <c r="N623" s="58">
        <f>Table4[[#This Row],[ سعر اليومية ]]*3%*Table4[[#This Row],[عدد الدورات ]]</f>
        <v>65.849999999999994</v>
      </c>
      <c r="O623" s="56">
        <f>Table4[[#This Row],[ سعر اليومية ]]*Table4[[#This Row],[عدد الدورات ]]-N623</f>
        <v>2129.15</v>
      </c>
      <c r="P623" s="194"/>
      <c r="Q623" s="194"/>
      <c r="R623" s="194"/>
      <c r="S623" s="58">
        <f>(Table4[[#This Row],[سعر يومية السائق]]*Table4[[#This Row],[عدد الدورات ]])-SUM(Table4[[#This Row],[سلف ]:[خصم ]])+Table4[[#This Row],[اضافي ]]</f>
        <v>2000</v>
      </c>
      <c r="U623" s="58">
        <f>Table4[[#This Row],[ سعر اليومية ]]*Table4[[#This Row],[عدد الدورات ]]-Table4[[#This Row],[سعر يومية السائق]]*L623</f>
        <v>195</v>
      </c>
      <c r="V623" s="58">
        <f>U623-Table4[[#This Row],[W/H  3%]]</f>
        <v>129.15</v>
      </c>
      <c r="W623" s="66" t="str">
        <f>Table4[[#This Row],[اليوم]]&amp;Table4[[#This Row],[الشهر ]]&amp;Table4[[#This Row],[العام]]</f>
        <v>1152026</v>
      </c>
      <c r="X623" s="66" t="s">
        <v>304</v>
      </c>
    </row>
    <row r="624" spans="1:24" x14ac:dyDescent="0.3">
      <c r="A624" s="62">
        <v>11</v>
      </c>
      <c r="B624" s="62">
        <v>5</v>
      </c>
      <c r="C624" s="62">
        <v>2026</v>
      </c>
      <c r="D624" s="41" t="str">
        <f t="shared" si="54"/>
        <v xml:space="preserve">رجب سلامة 2 نكلا حضورلوجستيكااكتوبر هاي اس </v>
      </c>
      <c r="E624" s="4">
        <v>4004</v>
      </c>
      <c r="F624" s="41" t="str">
        <f>VLOOKUP(E624,mapping!C:J,2,FALSE)</f>
        <v xml:space="preserve">رجب سلامة 2 </v>
      </c>
      <c r="G624" s="41" t="str">
        <f>IFERROR(VLOOKUP(F624,mapping!$D$3:$J$200,2,FALSE),0)</f>
        <v>نكلا حضور</v>
      </c>
      <c r="H624" s="41" t="str">
        <f>IFERROR(VLOOKUP(F624,mapping!$D$3:$J$200,3,FALSE),0)</f>
        <v>لوجستيكا</v>
      </c>
      <c r="I624" s="41" t="str">
        <f>IFERROR(VLOOKUP(F624,mapping!$D$3:$J$200,4,FALSE),0)</f>
        <v xml:space="preserve">اكتوبر </v>
      </c>
      <c r="J624" s="41" t="str">
        <f>IFERROR(VLOOKUP(F624,mapping!$D$3:$J$200,5,FALSE),0)</f>
        <v xml:space="preserve">هاي اس </v>
      </c>
      <c r="K624" s="63">
        <f>IF(W624=mapping!$N$1,IFERROR(VLOOKUP(Table4[[#This Row],[Column1]],mapping!A:L,11,FALSE),0),IF(W624&gt;mapping!$N$1,IFERROR(VLOOKUP(Table4[[#This Row],[Column1]],mapping!A:L,11,FALSE),0),))</f>
        <v>1024</v>
      </c>
      <c r="L624" s="139">
        <v>1</v>
      </c>
      <c r="M624" s="60">
        <f>IF(W624=mapping!$N$1,IFERROR(VLOOKUP(Table4[[#This Row],[Column1]],mapping!A:L,12,FALSE),0),IF(W624&gt;mapping!$N$1,IFERROR(VLOOKUP(Table4[[#This Row],[Column1]],mapping!A:L,12,FALSE),0),0))</f>
        <v>1000</v>
      </c>
      <c r="N624" s="58">
        <f>Table4[[#This Row],[ سعر اليومية ]]*3%*Table4[[#This Row],[عدد الدورات ]]</f>
        <v>30.72</v>
      </c>
      <c r="O624" s="56">
        <f>Table4[[#This Row],[ سعر اليومية ]]*Table4[[#This Row],[عدد الدورات ]]-N624</f>
        <v>993.28</v>
      </c>
      <c r="P624" s="194"/>
      <c r="Q624" s="194"/>
      <c r="R624" s="194"/>
      <c r="S624" s="58">
        <f>(Table4[[#This Row],[سعر يومية السائق]]*Table4[[#This Row],[عدد الدورات ]])-SUM(Table4[[#This Row],[سلف ]:[خصم ]])+Table4[[#This Row],[اضافي ]]</f>
        <v>1000</v>
      </c>
      <c r="U624" s="58">
        <f>Table4[[#This Row],[ سعر اليومية ]]*Table4[[#This Row],[عدد الدورات ]]-Table4[[#This Row],[سعر يومية السائق]]*L624</f>
        <v>24</v>
      </c>
      <c r="V624" s="58">
        <f>U624-Table4[[#This Row],[W/H  3%]]</f>
        <v>-6.7199999999999989</v>
      </c>
      <c r="W624" s="66" t="str">
        <f>Table4[[#This Row],[اليوم]]&amp;Table4[[#This Row],[الشهر ]]&amp;Table4[[#This Row],[العام]]</f>
        <v>1152026</v>
      </c>
      <c r="X624" s="66" t="s">
        <v>304</v>
      </c>
    </row>
    <row r="625" spans="1:24" x14ac:dyDescent="0.3">
      <c r="A625" s="62">
        <v>11</v>
      </c>
      <c r="B625" s="62">
        <v>5</v>
      </c>
      <c r="C625" s="62">
        <v>2026</v>
      </c>
      <c r="D625" s="41" t="str">
        <f t="shared" si="54"/>
        <v xml:space="preserve">احمد السيدالمنيب 3وردية لوجستيكااكتوبر هاي اس </v>
      </c>
      <c r="E625" s="4">
        <v>4001</v>
      </c>
      <c r="F625" s="41" t="str">
        <f>VLOOKUP(E625,mapping!C:J,2,FALSE)</f>
        <v>احمد السيد</v>
      </c>
      <c r="G625" s="41" t="str">
        <f>IFERROR(VLOOKUP(F625,mapping!$D$3:$J$200,2,FALSE),0)</f>
        <v xml:space="preserve">المنيب 3وردية </v>
      </c>
      <c r="H625" s="41" t="str">
        <f>IFERROR(VLOOKUP(F625,mapping!$D$3:$J$200,3,FALSE),0)</f>
        <v>لوجستيكا</v>
      </c>
      <c r="I625" s="41" t="str">
        <f>IFERROR(VLOOKUP(F625,mapping!$D$3:$J$200,4,FALSE),0)</f>
        <v xml:space="preserve">اكتوبر </v>
      </c>
      <c r="J625" s="41" t="str">
        <f>IFERROR(VLOOKUP(F625,mapping!$D$3:$J$200,5,FALSE),0)</f>
        <v xml:space="preserve">هاي اس </v>
      </c>
      <c r="K625" s="63">
        <f>IF(W625=mapping!$N$1,IFERROR(VLOOKUP(Table4[[#This Row],[Column1]],mapping!A:L,11,FALSE),0),IF(W625&gt;mapping!$N$1,IFERROR(VLOOKUP(Table4[[#This Row],[Column1]],mapping!A:L,11,FALSE),0),))</f>
        <v>4831</v>
      </c>
      <c r="L625" s="139">
        <v>1</v>
      </c>
      <c r="M625" s="60">
        <f>IF(W625=mapping!$N$1,IFERROR(VLOOKUP(Table4[[#This Row],[Column1]],mapping!A:L,12,FALSE),0),IF(W625&gt;mapping!$N$1,IFERROR(VLOOKUP(Table4[[#This Row],[Column1]],mapping!A:L,12,FALSE),0),0))</f>
        <v>4000</v>
      </c>
      <c r="N625" s="58">
        <f>Table4[[#This Row],[ سعر اليومية ]]*3%*Table4[[#This Row],[عدد الدورات ]]</f>
        <v>144.93</v>
      </c>
      <c r="O625" s="56">
        <f>Table4[[#This Row],[ سعر اليومية ]]*Table4[[#This Row],[عدد الدورات ]]-N625</f>
        <v>4686.07</v>
      </c>
      <c r="P625" s="194"/>
      <c r="Q625" s="194"/>
      <c r="R625" s="194"/>
      <c r="S625" s="58">
        <f>(Table4[[#This Row],[سعر يومية السائق]]*Table4[[#This Row],[عدد الدورات ]])-SUM(Table4[[#This Row],[سلف ]:[خصم ]])+Table4[[#This Row],[اضافي ]]</f>
        <v>4000</v>
      </c>
      <c r="U625" s="58">
        <f>Table4[[#This Row],[ سعر اليومية ]]*Table4[[#This Row],[عدد الدورات ]]-Table4[[#This Row],[سعر يومية السائق]]*L625</f>
        <v>831</v>
      </c>
      <c r="V625" s="58">
        <f>U625-Table4[[#This Row],[W/H  3%]]</f>
        <v>686.06999999999994</v>
      </c>
      <c r="W625" s="66" t="str">
        <f>Table4[[#This Row],[اليوم]]&amp;Table4[[#This Row],[الشهر ]]&amp;Table4[[#This Row],[العام]]</f>
        <v>1152026</v>
      </c>
      <c r="X625" s="66" t="s">
        <v>304</v>
      </c>
    </row>
    <row r="626" spans="1:24" x14ac:dyDescent="0.3">
      <c r="A626" s="62">
        <v>11</v>
      </c>
      <c r="B626" s="62">
        <v>5</v>
      </c>
      <c r="C626" s="62">
        <v>2026</v>
      </c>
      <c r="D626" s="41" t="str">
        <f t="shared" si="54"/>
        <v xml:space="preserve">حسام سعيد1القناطر 3 ورديةلوجستيكااكتوبر هاي اس </v>
      </c>
      <c r="E626" s="4">
        <v>4002</v>
      </c>
      <c r="F626" s="41" t="str">
        <f>VLOOKUP(E626,mapping!C:J,2,FALSE)</f>
        <v>حسام سعيد1</v>
      </c>
      <c r="G626" s="41" t="str">
        <f>IFERROR(VLOOKUP(F626,mapping!$D$3:$J$200,2,FALSE),0)</f>
        <v>القناطر 3 وردية</v>
      </c>
      <c r="H626" s="41" t="str">
        <f>IFERROR(VLOOKUP(F626,mapping!$D$3:$J$200,3,FALSE),0)</f>
        <v>لوجستيكا</v>
      </c>
      <c r="I626" s="41" t="str">
        <f>IFERROR(VLOOKUP(F626,mapping!$D$3:$J$200,4,FALSE),0)</f>
        <v xml:space="preserve">اكتوبر </v>
      </c>
      <c r="J626" s="41" t="str">
        <f>IFERROR(VLOOKUP(F626,mapping!$D$3:$J$200,5,FALSE),0)</f>
        <v xml:space="preserve">هاي اس </v>
      </c>
      <c r="K626" s="63">
        <f>IF(W626=mapping!$N$1,IFERROR(VLOOKUP(Table4[[#This Row],[Column1]],mapping!A:L,11,FALSE),0),IF(W626&gt;mapping!$N$1,IFERROR(VLOOKUP(Table4[[#This Row],[Column1]],mapping!A:L,11,FALSE),0),))</f>
        <v>4391</v>
      </c>
      <c r="L626" s="139">
        <v>1</v>
      </c>
      <c r="M626" s="60">
        <f>IF(W626=mapping!$N$1,IFERROR(VLOOKUP(Table4[[#This Row],[Column1]],mapping!A:L,12,FALSE),0),IF(W626&gt;mapping!$N$1,IFERROR(VLOOKUP(Table4[[#This Row],[Column1]],mapping!A:L,12,FALSE),0),0))</f>
        <v>3400</v>
      </c>
      <c r="N626" s="58">
        <f>Table4[[#This Row],[ سعر اليومية ]]*3%*Table4[[#This Row],[عدد الدورات ]]</f>
        <v>131.72999999999999</v>
      </c>
      <c r="O626" s="56">
        <f>Table4[[#This Row],[ سعر اليومية ]]*Table4[[#This Row],[عدد الدورات ]]-N626</f>
        <v>4259.2700000000004</v>
      </c>
      <c r="P626" s="194"/>
      <c r="Q626" s="194"/>
      <c r="R626" s="194"/>
      <c r="S626" s="58">
        <f>(Table4[[#This Row],[سعر يومية السائق]]*Table4[[#This Row],[عدد الدورات ]])-SUM(Table4[[#This Row],[سلف ]:[خصم ]])+Table4[[#This Row],[اضافي ]]</f>
        <v>3400</v>
      </c>
      <c r="U626" s="58">
        <f>Table4[[#This Row],[ سعر اليومية ]]*Table4[[#This Row],[عدد الدورات ]]-Table4[[#This Row],[سعر يومية السائق]]*L626</f>
        <v>991</v>
      </c>
      <c r="V626" s="58">
        <f>U626-Table4[[#This Row],[W/H  3%]]</f>
        <v>859.27</v>
      </c>
      <c r="W626" s="66" t="str">
        <f>Table4[[#This Row],[اليوم]]&amp;Table4[[#This Row],[الشهر ]]&amp;Table4[[#This Row],[العام]]</f>
        <v>1152026</v>
      </c>
      <c r="X626" s="66" t="s">
        <v>304</v>
      </c>
    </row>
    <row r="627" spans="1:24" x14ac:dyDescent="0.3">
      <c r="A627" s="62">
        <v>11</v>
      </c>
      <c r="B627" s="62">
        <v>5</v>
      </c>
      <c r="C627" s="62">
        <v>2026</v>
      </c>
      <c r="D627" s="41" t="str">
        <f t="shared" si="54"/>
        <v xml:space="preserve">حسام سعيد 2نكلا انصرافلوجستيكااكتوبر هاي اس </v>
      </c>
      <c r="E627" s="4">
        <v>4003</v>
      </c>
      <c r="F627" s="41" t="str">
        <f>VLOOKUP(E627,mapping!C:J,2,FALSE)</f>
        <v>حسام سعيد 2</v>
      </c>
      <c r="G627" s="41" t="str">
        <f>IFERROR(VLOOKUP(F627,mapping!$D$3:$J$200,2,FALSE),0)</f>
        <v>نكلا انصراف</v>
      </c>
      <c r="H627" s="41" t="str">
        <f>IFERROR(VLOOKUP(F627,mapping!$D$3:$J$200,3,FALSE),0)</f>
        <v>لوجستيكا</v>
      </c>
      <c r="I627" s="41" t="str">
        <f>IFERROR(VLOOKUP(F627,mapping!$D$3:$J$200,4,FALSE),0)</f>
        <v xml:space="preserve">اكتوبر </v>
      </c>
      <c r="J627" s="41" t="str">
        <f>IFERROR(VLOOKUP(F627,mapping!$D$3:$J$200,5,FALSE),0)</f>
        <v xml:space="preserve">هاي اس </v>
      </c>
      <c r="K627" s="63">
        <f>IF(W627=mapping!$N$1,IFERROR(VLOOKUP(Table4[[#This Row],[Column1]],mapping!A:L,11,FALSE),0),IF(W627&gt;mapping!$N$1,IFERROR(VLOOKUP(Table4[[#This Row],[Column1]],mapping!A:L,11,FALSE),0),))</f>
        <v>1024</v>
      </c>
      <c r="L627" s="139">
        <v>1</v>
      </c>
      <c r="M627" s="60">
        <f>IF(W627=mapping!$N$1,IFERROR(VLOOKUP(Table4[[#This Row],[Column1]],mapping!A:L,12,FALSE),0),IF(W627&gt;mapping!$N$1,IFERROR(VLOOKUP(Table4[[#This Row],[Column1]],mapping!A:L,12,FALSE),0),0))</f>
        <v>900</v>
      </c>
      <c r="N627" s="58">
        <f>Table4[[#This Row],[ سعر اليومية ]]*3%*Table4[[#This Row],[عدد الدورات ]]</f>
        <v>30.72</v>
      </c>
      <c r="O627" s="56">
        <f>Table4[[#This Row],[ سعر اليومية ]]*Table4[[#This Row],[عدد الدورات ]]-N627</f>
        <v>993.28</v>
      </c>
      <c r="P627" s="194"/>
      <c r="Q627" s="194"/>
      <c r="R627" s="194"/>
      <c r="S627" s="58">
        <f>(Table4[[#This Row],[سعر يومية السائق]]*Table4[[#This Row],[عدد الدورات ]])-SUM(Table4[[#This Row],[سلف ]:[خصم ]])+Table4[[#This Row],[اضافي ]]</f>
        <v>900</v>
      </c>
      <c r="U627" s="58">
        <f>Table4[[#This Row],[ سعر اليومية ]]*Table4[[#This Row],[عدد الدورات ]]-Table4[[#This Row],[سعر يومية السائق]]*L627</f>
        <v>124</v>
      </c>
      <c r="V627" s="58">
        <f>U627-Table4[[#This Row],[W/H  3%]]</f>
        <v>93.28</v>
      </c>
      <c r="W627" s="66" t="str">
        <f>Table4[[#This Row],[اليوم]]&amp;Table4[[#This Row],[الشهر ]]&amp;Table4[[#This Row],[العام]]</f>
        <v>1152026</v>
      </c>
      <c r="X627" s="66" t="s">
        <v>304</v>
      </c>
    </row>
    <row r="628" spans="1:24" x14ac:dyDescent="0.3">
      <c r="A628" s="62">
        <v>11</v>
      </c>
      <c r="B628" s="62">
        <v>5</v>
      </c>
      <c r="C628" s="62">
        <v>2026</v>
      </c>
      <c r="D628" s="41" t="str">
        <f t="shared" si="54"/>
        <v xml:space="preserve">محمد رضا المنوفية لوجستيكااكتوبر هاي اس </v>
      </c>
      <c r="E628" s="4">
        <v>4006</v>
      </c>
      <c r="F628" s="41" t="str">
        <f>VLOOKUP(E628,mapping!C:J,2,FALSE)</f>
        <v xml:space="preserve">محمد رضا </v>
      </c>
      <c r="G628" s="41" t="str">
        <f>IFERROR(VLOOKUP(F628,mapping!$D$3:$J$200,2,FALSE),0)</f>
        <v xml:space="preserve">المنوفية </v>
      </c>
      <c r="H628" s="41" t="str">
        <f>IFERROR(VLOOKUP(F628,mapping!$D$3:$J$200,3,FALSE),0)</f>
        <v>لوجستيكا</v>
      </c>
      <c r="I628" s="41" t="str">
        <f>IFERROR(VLOOKUP(F628,mapping!$D$3:$J$200,4,FALSE),0)</f>
        <v xml:space="preserve">اكتوبر </v>
      </c>
      <c r="J628" s="41" t="str">
        <f>IFERROR(VLOOKUP(F628,mapping!$D$3:$J$200,5,FALSE),0)</f>
        <v xml:space="preserve">هاي اس </v>
      </c>
      <c r="K628" s="63">
        <f>IF(W628=mapping!$N$1,IFERROR(VLOOKUP(Table4[[#This Row],[Column1]],mapping!A:L,11,FALSE),0),IF(W628&gt;mapping!$N$1,IFERROR(VLOOKUP(Table4[[#This Row],[Column1]],mapping!A:L,11,FALSE),0),))</f>
        <v>2634</v>
      </c>
      <c r="L628" s="139">
        <v>1</v>
      </c>
      <c r="M628" s="60">
        <f>IF(W628=mapping!$N$1,IFERROR(VLOOKUP(Table4[[#This Row],[Column1]],mapping!A:L,12,FALSE),0),IF(W628&gt;mapping!$N$1,IFERROR(VLOOKUP(Table4[[#This Row],[Column1]],mapping!A:L,12,FALSE),0),0))</f>
        <v>2150</v>
      </c>
      <c r="N628" s="58">
        <f>Table4[[#This Row],[ سعر اليومية ]]*3%*Table4[[#This Row],[عدد الدورات ]]</f>
        <v>79.02</v>
      </c>
      <c r="O628" s="56">
        <f>Table4[[#This Row],[ سعر اليومية ]]*Table4[[#This Row],[عدد الدورات ]]-N628</f>
        <v>2554.98</v>
      </c>
      <c r="P628" s="194"/>
      <c r="Q628" s="194"/>
      <c r="R628" s="194"/>
      <c r="S628" s="58">
        <f>(Table4[[#This Row],[سعر يومية السائق]]*Table4[[#This Row],[عدد الدورات ]])-SUM(Table4[[#This Row],[سلف ]:[خصم ]])+Table4[[#This Row],[اضافي ]]</f>
        <v>2150</v>
      </c>
      <c r="U628" s="58">
        <f>Table4[[#This Row],[ سعر اليومية ]]*Table4[[#This Row],[عدد الدورات ]]-Table4[[#This Row],[سعر يومية السائق]]*L628</f>
        <v>484</v>
      </c>
      <c r="V628" s="58">
        <f>U628-Table4[[#This Row],[W/H  3%]]</f>
        <v>404.98</v>
      </c>
      <c r="W628" s="66" t="str">
        <f>Table4[[#This Row],[اليوم]]&amp;Table4[[#This Row],[الشهر ]]&amp;Table4[[#This Row],[العام]]</f>
        <v>1152026</v>
      </c>
      <c r="X628" s="66" t="s">
        <v>304</v>
      </c>
    </row>
    <row r="629" spans="1:24" x14ac:dyDescent="0.3">
      <c r="A629" s="62">
        <v>11</v>
      </c>
      <c r="B629" s="62">
        <v>5</v>
      </c>
      <c r="C629" s="62">
        <v>2026</v>
      </c>
      <c r="D629" s="41" t="str">
        <f t="shared" si="54"/>
        <v xml:space="preserve">مصطفي شكيويالجلاتمةلوجستيكااكتوبر كوستر </v>
      </c>
      <c r="E629" s="4">
        <v>4007</v>
      </c>
      <c r="F629" s="41" t="str">
        <f>VLOOKUP(E629,mapping!C:J,2,FALSE)</f>
        <v>مصطفي شكيوي</v>
      </c>
      <c r="G629" s="41" t="str">
        <f>IFERROR(VLOOKUP(F629,mapping!$D$3:$J$200,2,FALSE),0)</f>
        <v>الجلاتمة</v>
      </c>
      <c r="H629" s="41" t="str">
        <f>IFERROR(VLOOKUP(F629,mapping!$D$3:$J$200,3,FALSE),0)</f>
        <v>لوجستيكا</v>
      </c>
      <c r="I629" s="41" t="str">
        <f>IFERROR(VLOOKUP(F629,mapping!$D$3:$J$200,4,FALSE),0)</f>
        <v xml:space="preserve">اكتوبر </v>
      </c>
      <c r="J629" s="41" t="str">
        <f>IFERROR(VLOOKUP(F629,mapping!$D$3:$J$200,5,FALSE),0)</f>
        <v xml:space="preserve">كوستر </v>
      </c>
      <c r="K629" s="63">
        <f>IF(W629=mapping!$N$1,IFERROR(VLOOKUP(Table4[[#This Row],[Column1]],mapping!A:L,11,FALSE),0),IF(W629&gt;mapping!$N$1,IFERROR(VLOOKUP(Table4[[#This Row],[Column1]],mapping!A:L,11,FALSE),0),))</f>
        <v>3220</v>
      </c>
      <c r="L629" s="139">
        <v>1</v>
      </c>
      <c r="M629" s="60">
        <f>IF(W629=mapping!$N$1,IFERROR(VLOOKUP(Table4[[#This Row],[Column1]],mapping!A:L,12,FALSE),0),IF(W629&gt;mapping!$N$1,IFERROR(VLOOKUP(Table4[[#This Row],[Column1]],mapping!A:L,12,FALSE),0),0))</f>
        <v>2750</v>
      </c>
      <c r="N629" s="58">
        <f>Table4[[#This Row],[ سعر اليومية ]]*3%*Table4[[#This Row],[عدد الدورات ]]</f>
        <v>96.6</v>
      </c>
      <c r="O629" s="56">
        <f>Table4[[#This Row],[ سعر اليومية ]]*Table4[[#This Row],[عدد الدورات ]]-N629</f>
        <v>3123.4</v>
      </c>
      <c r="P629" s="194"/>
      <c r="Q629" s="194"/>
      <c r="R629" s="194"/>
      <c r="S629" s="58">
        <f>(Table4[[#This Row],[سعر يومية السائق]]*Table4[[#This Row],[عدد الدورات ]])-SUM(Table4[[#This Row],[سلف ]:[خصم ]])+Table4[[#This Row],[اضافي ]]</f>
        <v>2750</v>
      </c>
      <c r="U629" s="58">
        <f>Table4[[#This Row],[ سعر اليومية ]]*Table4[[#This Row],[عدد الدورات ]]-Table4[[#This Row],[سعر يومية السائق]]*L629</f>
        <v>470</v>
      </c>
      <c r="V629" s="58">
        <f>U629-Table4[[#This Row],[W/H  3%]]</f>
        <v>373.4</v>
      </c>
      <c r="W629" s="66" t="str">
        <f>Table4[[#This Row],[اليوم]]&amp;Table4[[#This Row],[الشهر ]]&amp;Table4[[#This Row],[العام]]</f>
        <v>1152026</v>
      </c>
      <c r="X629" s="66" t="s">
        <v>304</v>
      </c>
    </row>
    <row r="630" spans="1:24" x14ac:dyDescent="0.3">
      <c r="A630" s="62">
        <v>11</v>
      </c>
      <c r="B630" s="62">
        <v>5</v>
      </c>
      <c r="C630" s="62">
        <v>2026</v>
      </c>
      <c r="D630" s="41" t="str">
        <f t="shared" si="54"/>
        <v xml:space="preserve">وديع 1الفيوم 1لوجستيكااكتوبر هاي اس </v>
      </c>
      <c r="E630" s="4">
        <v>4009</v>
      </c>
      <c r="F630" s="41" t="str">
        <f>VLOOKUP(E630,mapping!C:J,2,FALSE)</f>
        <v>وديع 1</v>
      </c>
      <c r="G630" s="41" t="str">
        <f>IFERROR(VLOOKUP(F630,mapping!$D$3:$J$200,2,FALSE),0)</f>
        <v>الفيوم 1</v>
      </c>
      <c r="H630" s="41" t="str">
        <f>IFERROR(VLOOKUP(F630,mapping!$D$3:$J$200,3,FALSE),0)</f>
        <v>لوجستيكا</v>
      </c>
      <c r="I630" s="41" t="str">
        <f>IFERROR(VLOOKUP(F630,mapping!$D$3:$J$200,4,FALSE),0)</f>
        <v xml:space="preserve">اكتوبر </v>
      </c>
      <c r="J630" s="41" t="str">
        <f>IFERROR(VLOOKUP(F630,mapping!$D$3:$J$200,5,FALSE),0)</f>
        <v xml:space="preserve">هاي اس </v>
      </c>
      <c r="K630" s="63">
        <f>IF(W630=mapping!$N$1,IFERROR(VLOOKUP(Table4[[#This Row],[Column1]],mapping!A:L,11,FALSE),0),IF(W630&gt;mapping!$N$1,IFERROR(VLOOKUP(Table4[[#This Row],[Column1]],mapping!A:L,11,FALSE),0),))</f>
        <v>2662</v>
      </c>
      <c r="L630" s="139">
        <v>1</v>
      </c>
      <c r="M630" s="60">
        <f>IF(W630=mapping!$N$1,IFERROR(VLOOKUP(Table4[[#This Row],[Column1]],mapping!A:L,12,FALSE),0),IF(W630&gt;mapping!$N$1,IFERROR(VLOOKUP(Table4[[#This Row],[Column1]],mapping!A:L,12,FALSE),0),0))</f>
        <v>2250</v>
      </c>
      <c r="N630" s="58">
        <f>Table4[[#This Row],[ سعر اليومية ]]*3%*Table4[[#This Row],[عدد الدورات ]]</f>
        <v>79.86</v>
      </c>
      <c r="O630" s="56">
        <f>Table4[[#This Row],[ سعر اليومية ]]*Table4[[#This Row],[عدد الدورات ]]-N630</f>
        <v>2582.14</v>
      </c>
      <c r="P630" s="194"/>
      <c r="Q630" s="194"/>
      <c r="R630" s="194"/>
      <c r="S630" s="58">
        <f>(Table4[[#This Row],[سعر يومية السائق]]*Table4[[#This Row],[عدد الدورات ]])-SUM(Table4[[#This Row],[سلف ]:[خصم ]])+Table4[[#This Row],[اضافي ]]</f>
        <v>2250</v>
      </c>
      <c r="U630" s="58">
        <f>Table4[[#This Row],[ سعر اليومية ]]*Table4[[#This Row],[عدد الدورات ]]-Table4[[#This Row],[سعر يومية السائق]]*L630</f>
        <v>412</v>
      </c>
      <c r="V630" s="58">
        <f>U630-Table4[[#This Row],[W/H  3%]]</f>
        <v>332.14</v>
      </c>
      <c r="W630" s="66" t="str">
        <f>Table4[[#This Row],[اليوم]]&amp;Table4[[#This Row],[الشهر ]]&amp;Table4[[#This Row],[العام]]</f>
        <v>1152026</v>
      </c>
      <c r="X630" s="66" t="s">
        <v>304</v>
      </c>
    </row>
    <row r="631" spans="1:24" x14ac:dyDescent="0.3">
      <c r="A631" s="62">
        <v>11</v>
      </c>
      <c r="B631" s="62">
        <v>5</v>
      </c>
      <c r="C631" s="62">
        <v>2026</v>
      </c>
      <c r="D631" s="41" t="str">
        <f t="shared" si="54"/>
        <v xml:space="preserve">وديع 2الفيوم 2لوجستيكااكتوبر هاي اس </v>
      </c>
      <c r="E631" s="4">
        <v>4010</v>
      </c>
      <c r="F631" s="41" t="str">
        <f>VLOOKUP(E631,mapping!C:J,2,FALSE)</f>
        <v>وديع 2</v>
      </c>
      <c r="G631" s="41" t="str">
        <f>IFERROR(VLOOKUP(F631,mapping!$D$3:$J$200,2,FALSE),0)</f>
        <v>الفيوم 2</v>
      </c>
      <c r="H631" s="41" t="str">
        <f>IFERROR(VLOOKUP(F631,mapping!$D$3:$J$200,3,FALSE),0)</f>
        <v>لوجستيكا</v>
      </c>
      <c r="I631" s="41" t="str">
        <f>IFERROR(VLOOKUP(F631,mapping!$D$3:$J$200,4,FALSE),0)</f>
        <v xml:space="preserve">اكتوبر </v>
      </c>
      <c r="J631" s="41" t="str">
        <f>IFERROR(VLOOKUP(F631,mapping!$D$3:$J$200,5,FALSE),0)</f>
        <v xml:space="preserve">هاي اس </v>
      </c>
      <c r="K631" s="63">
        <f>IF(W631=mapping!$N$1,IFERROR(VLOOKUP(Table4[[#This Row],[Column1]],mapping!A:L,11,FALSE),0),IF(W631&gt;mapping!$N$1,IFERROR(VLOOKUP(Table4[[#This Row],[Column1]],mapping!A:L,11,FALSE),0),))</f>
        <v>2662</v>
      </c>
      <c r="L631" s="139">
        <v>1</v>
      </c>
      <c r="M631" s="60">
        <f>IF(W631=mapping!$N$1,IFERROR(VLOOKUP(Table4[[#This Row],[Column1]],mapping!A:L,12,FALSE),0),IF(W631&gt;mapping!$N$1,IFERROR(VLOOKUP(Table4[[#This Row],[Column1]],mapping!A:L,12,FALSE),0),0))</f>
        <v>2250</v>
      </c>
      <c r="N631" s="58">
        <f>Table4[[#This Row],[ سعر اليومية ]]*3%*Table4[[#This Row],[عدد الدورات ]]</f>
        <v>79.86</v>
      </c>
      <c r="O631" s="56">
        <f>Table4[[#This Row],[ سعر اليومية ]]*Table4[[#This Row],[عدد الدورات ]]-N631</f>
        <v>2582.14</v>
      </c>
      <c r="P631" s="194"/>
      <c r="Q631" s="194"/>
      <c r="R631" s="194"/>
      <c r="S631" s="58">
        <f>(Table4[[#This Row],[سعر يومية السائق]]*Table4[[#This Row],[عدد الدورات ]])-SUM(Table4[[#This Row],[سلف ]:[خصم ]])+Table4[[#This Row],[اضافي ]]</f>
        <v>2250</v>
      </c>
      <c r="U631" s="58">
        <f>Table4[[#This Row],[ سعر اليومية ]]*Table4[[#This Row],[عدد الدورات ]]-Table4[[#This Row],[سعر يومية السائق]]*L631</f>
        <v>412</v>
      </c>
      <c r="V631" s="58">
        <f>U631-Table4[[#This Row],[W/H  3%]]</f>
        <v>332.14</v>
      </c>
      <c r="W631" s="66" t="str">
        <f>Table4[[#This Row],[اليوم]]&amp;Table4[[#This Row],[الشهر ]]&amp;Table4[[#This Row],[العام]]</f>
        <v>1152026</v>
      </c>
      <c r="X631" s="66" t="s">
        <v>304</v>
      </c>
    </row>
    <row r="632" spans="1:24" x14ac:dyDescent="0.3">
      <c r="A632" s="62">
        <v>11</v>
      </c>
      <c r="B632" s="62">
        <v>5</v>
      </c>
      <c r="C632" s="62">
        <v>2026</v>
      </c>
      <c r="D632" s="41" t="str">
        <f t="shared" si="54"/>
        <v xml:space="preserve">احمد عويس المعادي لوجستيكاابورواش هاي اس </v>
      </c>
      <c r="E632" s="4">
        <v>4011</v>
      </c>
      <c r="F632" s="41" t="str">
        <f>VLOOKUP(E632,mapping!C:J,2,FALSE)</f>
        <v xml:space="preserve">احمد عويس </v>
      </c>
      <c r="G632" s="41" t="str">
        <f>IFERROR(VLOOKUP(F632,mapping!$D$3:$J$200,2,FALSE),0)</f>
        <v xml:space="preserve">المعادي </v>
      </c>
      <c r="H632" s="41" t="str">
        <f>IFERROR(VLOOKUP(F632,mapping!$D$3:$J$200,3,FALSE),0)</f>
        <v>لوجستيكا</v>
      </c>
      <c r="I632" s="41" t="str">
        <f>IFERROR(VLOOKUP(F632,mapping!$D$3:$J$200,4,FALSE),0)</f>
        <v xml:space="preserve">ابورواش </v>
      </c>
      <c r="J632" s="41" t="str">
        <f>IFERROR(VLOOKUP(F632,mapping!$D$3:$J$200,5,FALSE),0)</f>
        <v xml:space="preserve">هاي اس </v>
      </c>
      <c r="K632" s="63">
        <f>IF(W632=mapping!$N$1,IFERROR(VLOOKUP(Table4[[#This Row],[Column1]],mapping!A:L,11,FALSE),0),IF(W632&gt;mapping!$N$1,IFERROR(VLOOKUP(Table4[[#This Row],[Column1]],mapping!A:L,11,FALSE),0),))</f>
        <v>2049</v>
      </c>
      <c r="L632" s="139">
        <v>1</v>
      </c>
      <c r="M632" s="60">
        <f>IF(W632=mapping!$N$1,IFERROR(VLOOKUP(Table4[[#This Row],[Column1]],mapping!A:L,12,FALSE),0),IF(W632&gt;mapping!$N$1,IFERROR(VLOOKUP(Table4[[#This Row],[Column1]],mapping!A:L,12,FALSE),0),0))</f>
        <v>1650</v>
      </c>
      <c r="N632" s="58">
        <f>Table4[[#This Row],[ سعر اليومية ]]*3%*Table4[[#This Row],[عدد الدورات ]]</f>
        <v>61.47</v>
      </c>
      <c r="O632" s="56">
        <f>Table4[[#This Row],[ سعر اليومية ]]*Table4[[#This Row],[عدد الدورات ]]-N632</f>
        <v>1987.53</v>
      </c>
      <c r="P632" s="194"/>
      <c r="Q632" s="194"/>
      <c r="R632" s="194"/>
      <c r="S632" s="58">
        <f>(Table4[[#This Row],[سعر يومية السائق]]*Table4[[#This Row],[عدد الدورات ]])-SUM(Table4[[#This Row],[سلف ]:[خصم ]])+Table4[[#This Row],[اضافي ]]</f>
        <v>1650</v>
      </c>
      <c r="U632" s="58">
        <f>Table4[[#This Row],[ سعر اليومية ]]*Table4[[#This Row],[عدد الدورات ]]-Table4[[#This Row],[سعر يومية السائق]]*L632</f>
        <v>399</v>
      </c>
      <c r="V632" s="58">
        <f>U632-Table4[[#This Row],[W/H  3%]]</f>
        <v>337.53</v>
      </c>
      <c r="W632" s="66" t="str">
        <f>Table4[[#This Row],[اليوم]]&amp;Table4[[#This Row],[الشهر ]]&amp;Table4[[#This Row],[العام]]</f>
        <v>1152026</v>
      </c>
      <c r="X632" s="66" t="s">
        <v>304</v>
      </c>
    </row>
    <row r="633" spans="1:24" x14ac:dyDescent="0.3">
      <c r="A633" s="62">
        <v>11</v>
      </c>
      <c r="B633" s="62">
        <v>5</v>
      </c>
      <c r="C633" s="62">
        <v>2026</v>
      </c>
      <c r="D633" s="41" t="str">
        <f t="shared" si="54"/>
        <v>محمد جمال القناطر لوجستيكاابورواش سوزوكي</v>
      </c>
      <c r="E633" s="4">
        <v>4013</v>
      </c>
      <c r="F633" s="41" t="str">
        <f>VLOOKUP(E633,mapping!C:J,2,FALSE)</f>
        <v xml:space="preserve">محمد جمال </v>
      </c>
      <c r="G633" s="41" t="str">
        <f>IFERROR(VLOOKUP(F633,mapping!$D$3:$J$200,2,FALSE),0)</f>
        <v xml:space="preserve">القناطر </v>
      </c>
      <c r="H633" s="41" t="str">
        <f>IFERROR(VLOOKUP(F633,mapping!$D$3:$J$200,3,FALSE),0)</f>
        <v>لوجستيكا</v>
      </c>
      <c r="I633" s="41" t="str">
        <f>IFERROR(VLOOKUP(F633,mapping!$D$3:$J$200,4,FALSE),0)</f>
        <v xml:space="preserve">ابورواش </v>
      </c>
      <c r="J633" s="41" t="str">
        <f>IFERROR(VLOOKUP(F633,mapping!$D$3:$J$200,5,FALSE),0)</f>
        <v>سوزوكي</v>
      </c>
      <c r="K633" s="63">
        <f>IF(W633=mapping!$N$1,IFERROR(VLOOKUP(Table4[[#This Row],[Column1]],mapping!A:L,11,FALSE),0),IF(W633&gt;mapping!$N$1,IFERROR(VLOOKUP(Table4[[#This Row],[Column1]],mapping!A:L,11,FALSE),0),))</f>
        <v>1536</v>
      </c>
      <c r="L633" s="139">
        <v>1</v>
      </c>
      <c r="M633" s="60">
        <f>IF(W633=mapping!$N$1,IFERROR(VLOOKUP(Table4[[#This Row],[Column1]],mapping!A:L,12,FALSE),0),IF(W633&gt;mapping!$N$1,IFERROR(VLOOKUP(Table4[[#This Row],[Column1]],mapping!A:L,12,FALSE),0),0))</f>
        <v>1000</v>
      </c>
      <c r="N633" s="58">
        <f>Table4[[#This Row],[ سعر اليومية ]]*3%*Table4[[#This Row],[عدد الدورات ]]</f>
        <v>46.08</v>
      </c>
      <c r="O633" s="56">
        <f>Table4[[#This Row],[ سعر اليومية ]]*Table4[[#This Row],[عدد الدورات ]]-N633</f>
        <v>1489.92</v>
      </c>
      <c r="P633" s="194"/>
      <c r="Q633" s="194"/>
      <c r="R633" s="194"/>
      <c r="S633" s="58">
        <f>(Table4[[#This Row],[سعر يومية السائق]]*Table4[[#This Row],[عدد الدورات ]])-SUM(Table4[[#This Row],[سلف ]:[خصم ]])+Table4[[#This Row],[اضافي ]]</f>
        <v>1000</v>
      </c>
      <c r="U633" s="58">
        <f>Table4[[#This Row],[ سعر اليومية ]]*Table4[[#This Row],[عدد الدورات ]]-Table4[[#This Row],[سعر يومية السائق]]*L633</f>
        <v>536</v>
      </c>
      <c r="V633" s="58">
        <f>U633-Table4[[#This Row],[W/H  3%]]</f>
        <v>489.92</v>
      </c>
      <c r="W633" s="66" t="str">
        <f>Table4[[#This Row],[اليوم]]&amp;Table4[[#This Row],[الشهر ]]&amp;Table4[[#This Row],[العام]]</f>
        <v>1152026</v>
      </c>
      <c r="X633" s="66" t="s">
        <v>304</v>
      </c>
    </row>
    <row r="634" spans="1:24" x14ac:dyDescent="0.3">
      <c r="A634" s="62">
        <v>11</v>
      </c>
      <c r="B634" s="62">
        <v>5</v>
      </c>
      <c r="C634" s="62">
        <v>2026</v>
      </c>
      <c r="D634" s="41" t="str">
        <f t="shared" si="54"/>
        <v xml:space="preserve">محمد عزمي حدائق اكتوبر لوجستيكااكتوبر هاي اس </v>
      </c>
      <c r="E634" s="4">
        <v>4005</v>
      </c>
      <c r="F634" s="41" t="str">
        <f>VLOOKUP(E634,mapping!C:J,2,FALSE)</f>
        <v xml:space="preserve">محمد عزمي </v>
      </c>
      <c r="G634" s="41" t="str">
        <f>IFERROR(VLOOKUP(F634,mapping!$D$3:$J$200,2,FALSE),0)</f>
        <v xml:space="preserve">حدائق اكتوبر </v>
      </c>
      <c r="H634" s="41" t="str">
        <f>IFERROR(VLOOKUP(F634,mapping!$D$3:$J$200,3,FALSE),0)</f>
        <v>لوجستيكا</v>
      </c>
      <c r="I634" s="41" t="str">
        <f>IFERROR(VLOOKUP(F634,mapping!$D$3:$J$200,4,FALSE),0)</f>
        <v xml:space="preserve">اكتوبر </v>
      </c>
      <c r="J634" s="41" t="str">
        <f>IFERROR(VLOOKUP(F634,mapping!$D$3:$J$200,5,FALSE),0)</f>
        <v xml:space="preserve">هاي اس </v>
      </c>
      <c r="K634" s="63">
        <f>IF(W634=mapping!$N$1,IFERROR(VLOOKUP(Table4[[#This Row],[Column1]],mapping!A:L,11,FALSE),0),IF(W634&gt;mapping!$N$1,IFERROR(VLOOKUP(Table4[[#This Row],[Column1]],mapping!A:L,11,FALSE),0),))</f>
        <v>1903</v>
      </c>
      <c r="L634" s="139">
        <v>1</v>
      </c>
      <c r="M634" s="60">
        <f>IF(W634=mapping!$N$1,IFERROR(VLOOKUP(Table4[[#This Row],[Column1]],mapping!A:L,12,FALSE),0),IF(W634&gt;mapping!$N$1,IFERROR(VLOOKUP(Table4[[#This Row],[Column1]],mapping!A:L,12,FALSE),0),0))</f>
        <v>1600</v>
      </c>
      <c r="N634" s="58">
        <f>Table4[[#This Row],[ سعر اليومية ]]*3%*Table4[[#This Row],[عدد الدورات ]]</f>
        <v>57.089999999999996</v>
      </c>
      <c r="O634" s="56">
        <f>Table4[[#This Row],[ سعر اليومية ]]*Table4[[#This Row],[عدد الدورات ]]-N634</f>
        <v>1845.91</v>
      </c>
      <c r="P634" s="194"/>
      <c r="Q634" s="194"/>
      <c r="R634" s="194"/>
      <c r="S634" s="58">
        <f>(Table4[[#This Row],[سعر يومية السائق]]*Table4[[#This Row],[عدد الدورات ]])-SUM(Table4[[#This Row],[سلف ]:[خصم ]])+Table4[[#This Row],[اضافي ]]</f>
        <v>1600</v>
      </c>
      <c r="U634" s="58">
        <f>Table4[[#This Row],[ سعر اليومية ]]*Table4[[#This Row],[عدد الدورات ]]-Table4[[#This Row],[سعر يومية السائق]]*L634</f>
        <v>303</v>
      </c>
      <c r="V634" s="58">
        <f>U634-Table4[[#This Row],[W/H  3%]]</f>
        <v>245.91</v>
      </c>
      <c r="W634" s="66" t="str">
        <f>Table4[[#This Row],[اليوم]]&amp;Table4[[#This Row],[الشهر ]]&amp;Table4[[#This Row],[العام]]</f>
        <v>1152026</v>
      </c>
      <c r="X634" s="66" t="s">
        <v>304</v>
      </c>
    </row>
    <row r="635" spans="1:24" x14ac:dyDescent="0.3">
      <c r="A635" s="62">
        <v>11</v>
      </c>
      <c r="B635" s="62">
        <v>5</v>
      </c>
      <c r="C635" s="62">
        <v>2026</v>
      </c>
      <c r="D635" s="41" t="str">
        <f t="shared" si="54"/>
        <v xml:space="preserve">سعيد كمال م.نصر لوجستيكااكتوبر هاي اس </v>
      </c>
      <c r="E635" s="4">
        <v>4008</v>
      </c>
      <c r="F635" s="41" t="str">
        <f>VLOOKUP(E635,mapping!C:J,2,FALSE)</f>
        <v xml:space="preserve">سعيد كمال </v>
      </c>
      <c r="G635" s="41" t="str">
        <f>IFERROR(VLOOKUP(F635,mapping!$D$3:$J$200,2,FALSE),0)</f>
        <v xml:space="preserve">م.نصر </v>
      </c>
      <c r="H635" s="41" t="str">
        <f>IFERROR(VLOOKUP(F635,mapping!$D$3:$J$200,3,FALSE),0)</f>
        <v>لوجستيكا</v>
      </c>
      <c r="I635" s="41" t="str">
        <f>IFERROR(VLOOKUP(F635,mapping!$D$3:$J$200,4,FALSE),0)</f>
        <v xml:space="preserve">اكتوبر </v>
      </c>
      <c r="J635" s="41" t="str">
        <f>IFERROR(VLOOKUP(F635,mapping!$D$3:$J$200,5,FALSE),0)</f>
        <v xml:space="preserve">هاي اس </v>
      </c>
      <c r="K635" s="63">
        <f>IF(W635=mapping!$N$1,IFERROR(VLOOKUP(Table4[[#This Row],[Column1]],mapping!A:L,11,FALSE),0),IF(W635&gt;mapping!$N$1,IFERROR(VLOOKUP(Table4[[#This Row],[Column1]],mapping!A:L,11,FALSE),0),))</f>
        <v>3367</v>
      </c>
      <c r="L635" s="139">
        <v>1</v>
      </c>
      <c r="M635" s="60">
        <f>IF(W635=mapping!$N$1,IFERROR(VLOOKUP(Table4[[#This Row],[Column1]],mapping!A:L,12,FALSE),0),IF(W635&gt;mapping!$N$1,IFERROR(VLOOKUP(Table4[[#This Row],[Column1]],mapping!A:L,12,FALSE),0),0))</f>
        <v>2600</v>
      </c>
      <c r="N635" s="58">
        <f>Table4[[#This Row],[ سعر اليومية ]]*3%*Table4[[#This Row],[عدد الدورات ]]</f>
        <v>101.00999999999999</v>
      </c>
      <c r="O635" s="56">
        <f>Table4[[#This Row],[ سعر اليومية ]]*Table4[[#This Row],[عدد الدورات ]]-N635</f>
        <v>3265.99</v>
      </c>
      <c r="P635" s="194"/>
      <c r="Q635" s="194"/>
      <c r="R635" s="194"/>
      <c r="S635" s="58">
        <f>(Table4[[#This Row],[سعر يومية السائق]]*Table4[[#This Row],[عدد الدورات ]])-SUM(Table4[[#This Row],[سلف ]:[خصم ]])+Table4[[#This Row],[اضافي ]]</f>
        <v>2600</v>
      </c>
      <c r="U635" s="58">
        <f>Table4[[#This Row],[ سعر اليومية ]]*Table4[[#This Row],[عدد الدورات ]]-Table4[[#This Row],[سعر يومية السائق]]*L635</f>
        <v>767</v>
      </c>
      <c r="V635" s="58">
        <f>U635-Table4[[#This Row],[W/H  3%]]</f>
        <v>665.99</v>
      </c>
      <c r="W635" s="66" t="str">
        <f>Table4[[#This Row],[اليوم]]&amp;Table4[[#This Row],[الشهر ]]&amp;Table4[[#This Row],[العام]]</f>
        <v>1152026</v>
      </c>
      <c r="X635" s="66" t="s">
        <v>304</v>
      </c>
    </row>
    <row r="636" spans="1:24" x14ac:dyDescent="0.3">
      <c r="A636" s="62">
        <v>11</v>
      </c>
      <c r="B636" s="62">
        <v>5</v>
      </c>
      <c r="C636" s="62">
        <v>2026</v>
      </c>
      <c r="D636" s="41" t="str">
        <f t="shared" si="54"/>
        <v>عماد النجار1المرج 2ورديةسعوديالمخاذناتوبيس 28</v>
      </c>
      <c r="E636" s="4">
        <v>5000</v>
      </c>
      <c r="F636" s="41" t="str">
        <f>VLOOKUP(E636,mapping!C:J,2,FALSE)</f>
        <v>عماد النجار1</v>
      </c>
      <c r="G636" s="41" t="str">
        <f>IFERROR(VLOOKUP(F636,mapping!$D$3:$J$200,2,FALSE),0)</f>
        <v>المرج 2وردية</v>
      </c>
      <c r="H636" s="41" t="str">
        <f>IFERROR(VLOOKUP(F636,mapping!$D$3:$J$200,3,FALSE),0)</f>
        <v>سعودي</v>
      </c>
      <c r="I636" s="41" t="str">
        <f>IFERROR(VLOOKUP(F636,mapping!$D$3:$J$200,4,FALSE),0)</f>
        <v>المخاذن</v>
      </c>
      <c r="J636" s="41" t="str">
        <f>IFERROR(VLOOKUP(F636,mapping!$D$3:$J$200,5,FALSE),0)</f>
        <v>اتوبيس 28</v>
      </c>
      <c r="K636" s="63">
        <f>IF(W636=mapping!$N$1,IFERROR(VLOOKUP(Table4[[#This Row],[Column1]],mapping!A:L,11,FALSE),0),IF(W636&gt;mapping!$N$1,IFERROR(VLOOKUP(Table4[[#This Row],[Column1]],mapping!A:L,11,FALSE),0),))</f>
        <v>4119</v>
      </c>
      <c r="L636" s="139">
        <v>1</v>
      </c>
      <c r="M636" s="60">
        <f>IF(W636=mapping!$N$1,IFERROR(VLOOKUP(Table4[[#This Row],[Column1]],mapping!A:L,12,FALSE),0),IF(W636&gt;mapping!$N$1,IFERROR(VLOOKUP(Table4[[#This Row],[Column1]],mapping!A:L,12,FALSE),0),0))</f>
        <v>4800</v>
      </c>
      <c r="N636" s="58">
        <f>Table4[[#This Row],[ سعر اليومية ]]*3%*Table4[[#This Row],[عدد الدورات ]]</f>
        <v>123.57</v>
      </c>
      <c r="O636" s="56">
        <f>Table4[[#This Row],[ سعر اليومية ]]*Table4[[#This Row],[عدد الدورات ]]-N636</f>
        <v>3995.43</v>
      </c>
      <c r="P636" s="194"/>
      <c r="Q636" s="194"/>
      <c r="R636" s="194"/>
      <c r="S636" s="58">
        <f>(Table4[[#This Row],[سعر يومية السائق]]*Table4[[#This Row],[عدد الدورات ]])-SUM(Table4[[#This Row],[سلف ]:[خصم ]])+Table4[[#This Row],[اضافي ]]</f>
        <v>4800</v>
      </c>
      <c r="U636" s="58">
        <f>Table4[[#This Row],[ سعر اليومية ]]*Table4[[#This Row],[عدد الدورات ]]-Table4[[#This Row],[سعر يومية السائق]]*L636</f>
        <v>-681</v>
      </c>
      <c r="V636" s="58">
        <f>U636-Table4[[#This Row],[W/H  3%]]</f>
        <v>-804.56999999999994</v>
      </c>
      <c r="W636" s="66" t="str">
        <f>Table4[[#This Row],[اليوم]]&amp;Table4[[#This Row],[الشهر ]]&amp;Table4[[#This Row],[العام]]</f>
        <v>1152026</v>
      </c>
      <c r="X636" s="66" t="s">
        <v>304</v>
      </c>
    </row>
    <row r="637" spans="1:24" x14ac:dyDescent="0.3">
      <c r="A637" s="62">
        <v>11</v>
      </c>
      <c r="B637" s="62">
        <v>5</v>
      </c>
      <c r="C637" s="62">
        <v>2026</v>
      </c>
      <c r="D637" s="41" t="str">
        <f t="shared" si="54"/>
        <v>عماد النجار2المؤسسة 2ورديةسعوديالمخاذناتوبيس 28</v>
      </c>
      <c r="E637" s="4">
        <v>5001</v>
      </c>
      <c r="F637" s="41" t="str">
        <f>VLOOKUP(E637,mapping!C:J,2,FALSE)</f>
        <v>عماد النجار2</v>
      </c>
      <c r="G637" s="41" t="str">
        <f>IFERROR(VLOOKUP(F637,mapping!$D$3:$J$200,2,FALSE),0)</f>
        <v>المؤسسة 2وردية</v>
      </c>
      <c r="H637" s="41" t="str">
        <f>IFERROR(VLOOKUP(F637,mapping!$D$3:$J$200,3,FALSE),0)</f>
        <v>سعودي</v>
      </c>
      <c r="I637" s="41" t="str">
        <f>IFERROR(VLOOKUP(F637,mapping!$D$3:$J$200,4,FALSE),0)</f>
        <v>المخاذن</v>
      </c>
      <c r="J637" s="41" t="str">
        <f>IFERROR(VLOOKUP(F637,mapping!$D$3:$J$200,5,FALSE),0)</f>
        <v>اتوبيس 28</v>
      </c>
      <c r="K637" s="63">
        <f>IF(W637=mapping!$N$1,IFERROR(VLOOKUP(Table4[[#This Row],[Column1]],mapping!A:L,11,FALSE),0),IF(W637&gt;mapping!$N$1,IFERROR(VLOOKUP(Table4[[#This Row],[Column1]],mapping!A:L,11,FALSE),0),))</f>
        <v>3884</v>
      </c>
      <c r="L637" s="139">
        <v>1</v>
      </c>
      <c r="M637" s="60">
        <f>IF(W637=mapping!$N$1,IFERROR(VLOOKUP(Table4[[#This Row],[Column1]],mapping!A:L,12,FALSE),0),IF(W637&gt;mapping!$N$1,IFERROR(VLOOKUP(Table4[[#This Row],[Column1]],mapping!A:L,12,FALSE),0),0))</f>
        <v>4500</v>
      </c>
      <c r="N637" s="58">
        <f>Table4[[#This Row],[ سعر اليومية ]]*3%*Table4[[#This Row],[عدد الدورات ]]</f>
        <v>116.52</v>
      </c>
      <c r="O637" s="56">
        <f>Table4[[#This Row],[ سعر اليومية ]]*Table4[[#This Row],[عدد الدورات ]]-N637</f>
        <v>3767.48</v>
      </c>
      <c r="P637" s="194"/>
      <c r="Q637" s="194"/>
      <c r="R637" s="194"/>
      <c r="S637" s="58">
        <f>(Table4[[#This Row],[سعر يومية السائق]]*Table4[[#This Row],[عدد الدورات ]])-SUM(Table4[[#This Row],[سلف ]:[خصم ]])+Table4[[#This Row],[اضافي ]]</f>
        <v>4500</v>
      </c>
      <c r="U637" s="58">
        <f>Table4[[#This Row],[ سعر اليومية ]]*Table4[[#This Row],[عدد الدورات ]]-Table4[[#This Row],[سعر يومية السائق]]*L637</f>
        <v>-616</v>
      </c>
      <c r="V637" s="58">
        <f>U637-Table4[[#This Row],[W/H  3%]]</f>
        <v>-732.52</v>
      </c>
      <c r="W637" s="66" t="str">
        <f>Table4[[#This Row],[اليوم]]&amp;Table4[[#This Row],[الشهر ]]&amp;Table4[[#This Row],[العام]]</f>
        <v>1152026</v>
      </c>
      <c r="X637" s="66" t="s">
        <v>304</v>
      </c>
    </row>
    <row r="638" spans="1:24" x14ac:dyDescent="0.3">
      <c r="A638" s="62">
        <v>11</v>
      </c>
      <c r="B638" s="62">
        <v>5</v>
      </c>
      <c r="C638" s="62">
        <v>2026</v>
      </c>
      <c r="D638" s="41" t="str">
        <f t="shared" si="54"/>
        <v>عماد النجار 3الدائري 1ورديةسعوديالمخاذناتوبيس 28</v>
      </c>
      <c r="E638" s="4">
        <v>5002</v>
      </c>
      <c r="F638" s="41" t="str">
        <f>VLOOKUP(E638,mapping!C:J,2,FALSE)</f>
        <v>عماد النجار 3</v>
      </c>
      <c r="G638" s="41" t="str">
        <f>IFERROR(VLOOKUP(F638,mapping!$D$3:$J$200,2,FALSE),0)</f>
        <v>الدائري 1وردية</v>
      </c>
      <c r="H638" s="41" t="str">
        <f>IFERROR(VLOOKUP(F638,mapping!$D$3:$J$200,3,FALSE),0)</f>
        <v>سعودي</v>
      </c>
      <c r="I638" s="41" t="str">
        <f>IFERROR(VLOOKUP(F638,mapping!$D$3:$J$200,4,FALSE),0)</f>
        <v>المخاذن</v>
      </c>
      <c r="J638" s="41" t="str">
        <f>IFERROR(VLOOKUP(F638,mapping!$D$3:$J$200,5,FALSE),0)</f>
        <v>اتوبيس 28</v>
      </c>
      <c r="K638" s="63">
        <f>IF(W638=mapping!$N$1,IFERROR(VLOOKUP(Table4[[#This Row],[Column1]],mapping!A:L,11,FALSE),0),IF(W638&gt;mapping!$N$1,IFERROR(VLOOKUP(Table4[[#This Row],[Column1]],mapping!A:L,11,FALSE),0),))</f>
        <v>2448</v>
      </c>
      <c r="L638" s="139">
        <v>1</v>
      </c>
      <c r="M638" s="60">
        <f>IF(W638=mapping!$N$1,IFERROR(VLOOKUP(Table4[[#This Row],[Column1]],mapping!A:L,12,FALSE),0),IF(W638&gt;mapping!$N$1,IFERROR(VLOOKUP(Table4[[#This Row],[Column1]],mapping!A:L,12,FALSE),0),0))</f>
        <v>2500</v>
      </c>
      <c r="N638" s="58">
        <f>Table4[[#This Row],[ سعر اليومية ]]*3%*Table4[[#This Row],[عدد الدورات ]]</f>
        <v>73.44</v>
      </c>
      <c r="O638" s="56">
        <f>Table4[[#This Row],[ سعر اليومية ]]*Table4[[#This Row],[عدد الدورات ]]-N638</f>
        <v>2374.56</v>
      </c>
      <c r="P638" s="194"/>
      <c r="Q638" s="194"/>
      <c r="R638" s="194"/>
      <c r="S638" s="58">
        <f>(Table4[[#This Row],[سعر يومية السائق]]*Table4[[#This Row],[عدد الدورات ]])-SUM(Table4[[#This Row],[سلف ]:[خصم ]])+Table4[[#This Row],[اضافي ]]</f>
        <v>2500</v>
      </c>
      <c r="U638" s="58">
        <f>Table4[[#This Row],[ سعر اليومية ]]*Table4[[#This Row],[عدد الدورات ]]-Table4[[#This Row],[سعر يومية السائق]]*L638</f>
        <v>-52</v>
      </c>
      <c r="V638" s="58">
        <f>U638-Table4[[#This Row],[W/H  3%]]</f>
        <v>-125.44</v>
      </c>
      <c r="W638" s="66" t="str">
        <f>Table4[[#This Row],[اليوم]]&amp;Table4[[#This Row],[الشهر ]]&amp;Table4[[#This Row],[العام]]</f>
        <v>1152026</v>
      </c>
      <c r="X638" s="66" t="s">
        <v>304</v>
      </c>
    </row>
    <row r="639" spans="1:24" x14ac:dyDescent="0.3">
      <c r="A639" s="62">
        <v>11</v>
      </c>
      <c r="B639" s="62">
        <v>5</v>
      </c>
      <c r="C639" s="62">
        <v>2026</v>
      </c>
      <c r="D639" s="41" t="str">
        <f t="shared" si="54"/>
        <v>عبد الرحمن1الهرم سعوديدريماتوبيس 28</v>
      </c>
      <c r="E639" s="4">
        <v>5003</v>
      </c>
      <c r="F639" s="41" t="str">
        <f>VLOOKUP(E639,mapping!C:J,2,FALSE)</f>
        <v>عبد الرحمن1</v>
      </c>
      <c r="G639" s="41" t="str">
        <f>IFERROR(VLOOKUP(F639,mapping!$D$3:$J$200,2,FALSE),0)</f>
        <v xml:space="preserve">الهرم </v>
      </c>
      <c r="H639" s="41" t="str">
        <f>IFERROR(VLOOKUP(F639,mapping!$D$3:$J$200,3,FALSE),0)</f>
        <v>سعودي</v>
      </c>
      <c r="I639" s="41" t="str">
        <f>IFERROR(VLOOKUP(F639,mapping!$D$3:$J$200,4,FALSE),0)</f>
        <v>دريم</v>
      </c>
      <c r="J639" s="41" t="str">
        <f>IFERROR(VLOOKUP(F639,mapping!$D$3:$J$200,5,FALSE),0)</f>
        <v>اتوبيس 28</v>
      </c>
      <c r="K639" s="63">
        <f>IF(W639=mapping!$N$1,IFERROR(VLOOKUP(Table4[[#This Row],[Column1]],mapping!A:L,11,FALSE),0),IF(W639&gt;mapping!$N$1,IFERROR(VLOOKUP(Table4[[#This Row],[Column1]],mapping!A:L,11,FALSE),0),))</f>
        <v>994</v>
      </c>
      <c r="L639" s="139">
        <v>1</v>
      </c>
      <c r="M639" s="60">
        <f>IF(W639=mapping!$N$1,IFERROR(VLOOKUP(Table4[[#This Row],[Column1]],mapping!A:L,12,FALSE),0),IF(W639&gt;mapping!$N$1,IFERROR(VLOOKUP(Table4[[#This Row],[Column1]],mapping!A:L,12,FALSE),0),0))</f>
        <v>850</v>
      </c>
      <c r="N639" s="58">
        <f>Table4[[#This Row],[ سعر اليومية ]]*3%*Table4[[#This Row],[عدد الدورات ]]</f>
        <v>29.82</v>
      </c>
      <c r="O639" s="56">
        <f>Table4[[#This Row],[ سعر اليومية ]]*Table4[[#This Row],[عدد الدورات ]]-N639</f>
        <v>964.18</v>
      </c>
      <c r="P639" s="194"/>
      <c r="Q639" s="194"/>
      <c r="R639" s="194"/>
      <c r="S639" s="58">
        <f>(Table4[[#This Row],[سعر يومية السائق]]*Table4[[#This Row],[عدد الدورات ]])-SUM(Table4[[#This Row],[سلف ]:[خصم ]])+Table4[[#This Row],[اضافي ]]</f>
        <v>850</v>
      </c>
      <c r="U639" s="58">
        <f>Table4[[#This Row],[ سعر اليومية ]]*Table4[[#This Row],[عدد الدورات ]]-Table4[[#This Row],[سعر يومية السائق]]*L639</f>
        <v>144</v>
      </c>
      <c r="V639" s="58">
        <f>U639-Table4[[#This Row],[W/H  3%]]</f>
        <v>114.18</v>
      </c>
      <c r="W639" s="66" t="str">
        <f>Table4[[#This Row],[اليوم]]&amp;Table4[[#This Row],[الشهر ]]&amp;Table4[[#This Row],[العام]]</f>
        <v>1152026</v>
      </c>
      <c r="X639" s="66" t="s">
        <v>304</v>
      </c>
    </row>
    <row r="640" spans="1:24" x14ac:dyDescent="0.3">
      <c r="A640" s="62">
        <v>11</v>
      </c>
      <c r="B640" s="62">
        <v>5</v>
      </c>
      <c r="C640" s="62">
        <v>2026</v>
      </c>
      <c r="D640" s="41" t="str">
        <f t="shared" si="54"/>
        <v>عبد الرحمن2المؤسسةسعوديدريماتوبيس 28</v>
      </c>
      <c r="E640" s="4">
        <v>5004</v>
      </c>
      <c r="F640" s="41" t="str">
        <f>VLOOKUP(E640,mapping!C:J,2,FALSE)</f>
        <v>عبد الرحمن2</v>
      </c>
      <c r="G640" s="41" t="str">
        <f>IFERROR(VLOOKUP(F640,mapping!$D$3:$J$200,2,FALSE),0)</f>
        <v>المؤسسة</v>
      </c>
      <c r="H640" s="41" t="str">
        <f>IFERROR(VLOOKUP(F640,mapping!$D$3:$J$200,3,FALSE),0)</f>
        <v>سعودي</v>
      </c>
      <c r="I640" s="41" t="str">
        <f>IFERROR(VLOOKUP(F640,mapping!$D$3:$J$200,4,FALSE),0)</f>
        <v>دريم</v>
      </c>
      <c r="J640" s="41" t="str">
        <f>IFERROR(VLOOKUP(F640,mapping!$D$3:$J$200,5,FALSE),0)</f>
        <v>اتوبيس 28</v>
      </c>
      <c r="K640" s="63">
        <f>IF(W640=mapping!$N$1,IFERROR(VLOOKUP(Table4[[#This Row],[Column1]],mapping!A:L,11,FALSE),0),IF(W640&gt;mapping!$N$1,IFERROR(VLOOKUP(Table4[[#This Row],[Column1]],mapping!A:L,11,FALSE),0),))</f>
        <v>994</v>
      </c>
      <c r="L640" s="139">
        <v>1</v>
      </c>
      <c r="M640" s="60">
        <f>IF(W640=mapping!$N$1,IFERROR(VLOOKUP(Table4[[#This Row],[Column1]],mapping!A:L,12,FALSE),0),IF(W640&gt;mapping!$N$1,IFERROR(VLOOKUP(Table4[[#This Row],[Column1]],mapping!A:L,12,FALSE),0),0))</f>
        <v>850</v>
      </c>
      <c r="N640" s="58">
        <f>Table4[[#This Row],[ سعر اليومية ]]*3%*Table4[[#This Row],[عدد الدورات ]]</f>
        <v>29.82</v>
      </c>
      <c r="O640" s="56">
        <f>Table4[[#This Row],[ سعر اليومية ]]*Table4[[#This Row],[عدد الدورات ]]-N640</f>
        <v>964.18</v>
      </c>
      <c r="P640" s="194"/>
      <c r="Q640" s="194"/>
      <c r="R640" s="194"/>
      <c r="S640" s="58">
        <f>(Table4[[#This Row],[سعر يومية السائق]]*Table4[[#This Row],[عدد الدورات ]])-SUM(Table4[[#This Row],[سلف ]:[خصم ]])+Table4[[#This Row],[اضافي ]]</f>
        <v>850</v>
      </c>
      <c r="U640" s="58">
        <f>Table4[[#This Row],[ سعر اليومية ]]*Table4[[#This Row],[عدد الدورات ]]-Table4[[#This Row],[سعر يومية السائق]]*L640</f>
        <v>144</v>
      </c>
      <c r="V640" s="58">
        <f>U640-Table4[[#This Row],[W/H  3%]]</f>
        <v>114.18</v>
      </c>
      <c r="W640" s="66" t="str">
        <f>Table4[[#This Row],[اليوم]]&amp;Table4[[#This Row],[الشهر ]]&amp;Table4[[#This Row],[العام]]</f>
        <v>1152026</v>
      </c>
      <c r="X640" s="66" t="s">
        <v>304</v>
      </c>
    </row>
    <row r="641" spans="1:24" x14ac:dyDescent="0.3">
      <c r="A641" s="62">
        <v>11</v>
      </c>
      <c r="B641" s="62">
        <v>5</v>
      </c>
      <c r="C641" s="62">
        <v>2026</v>
      </c>
      <c r="D641" s="41" t="str">
        <f t="shared" si="54"/>
        <v>فرج 1حلوانسعوديهايد باركاتوبيس 28</v>
      </c>
      <c r="E641" s="4">
        <v>5005</v>
      </c>
      <c r="F641" s="41" t="str">
        <f>VLOOKUP(E641,mapping!C:J,2,FALSE)</f>
        <v>فرج 1</v>
      </c>
      <c r="G641" s="41" t="str">
        <f>IFERROR(VLOOKUP(F641,mapping!$D$3:$J$200,2,FALSE),0)</f>
        <v>حلوان</v>
      </c>
      <c r="H641" s="41" t="str">
        <f>IFERROR(VLOOKUP(F641,mapping!$D$3:$J$200,3,FALSE),0)</f>
        <v>سعودي</v>
      </c>
      <c r="I641" s="41" t="str">
        <f>IFERROR(VLOOKUP(F641,mapping!$D$3:$J$200,4,FALSE),0)</f>
        <v>هايد بارك</v>
      </c>
      <c r="J641" s="41" t="str">
        <f>IFERROR(VLOOKUP(F641,mapping!$D$3:$J$200,5,FALSE),0)</f>
        <v>اتوبيس 28</v>
      </c>
      <c r="K641" s="63">
        <f>IF(W641=mapping!$N$1,IFERROR(VLOOKUP(Table4[[#This Row],[Column1]],mapping!A:L,11,FALSE),0),IF(W641&gt;mapping!$N$1,IFERROR(VLOOKUP(Table4[[#This Row],[Column1]],mapping!A:L,11,FALSE),0),))</f>
        <v>4634</v>
      </c>
      <c r="L641" s="139">
        <v>1</v>
      </c>
      <c r="M641" s="60">
        <f>IF(W641=mapping!$N$1,IFERROR(VLOOKUP(Table4[[#This Row],[Column1]],mapping!A:L,12,FALSE),0),IF(W641&gt;mapping!$N$1,IFERROR(VLOOKUP(Table4[[#This Row],[Column1]],mapping!A:L,12,FALSE),0),0))</f>
        <v>3750</v>
      </c>
      <c r="N641" s="58">
        <f>Table4[[#This Row],[ سعر اليومية ]]*3%*Table4[[#This Row],[عدد الدورات ]]</f>
        <v>139.01999999999998</v>
      </c>
      <c r="O641" s="56">
        <f>Table4[[#This Row],[ سعر اليومية ]]*Table4[[#This Row],[عدد الدورات ]]-N641</f>
        <v>4494.9799999999996</v>
      </c>
      <c r="P641" s="194"/>
      <c r="Q641" s="194"/>
      <c r="R641" s="194"/>
      <c r="S641" s="58">
        <f>(Table4[[#This Row],[سعر يومية السائق]]*Table4[[#This Row],[عدد الدورات ]])-SUM(Table4[[#This Row],[سلف ]:[خصم ]])+Table4[[#This Row],[اضافي ]]</f>
        <v>3750</v>
      </c>
      <c r="U641" s="58">
        <f>Table4[[#This Row],[ سعر اليومية ]]*Table4[[#This Row],[عدد الدورات ]]-Table4[[#This Row],[سعر يومية السائق]]*L641</f>
        <v>884</v>
      </c>
      <c r="V641" s="58">
        <f>U641-Table4[[#This Row],[W/H  3%]]</f>
        <v>744.98</v>
      </c>
      <c r="W641" s="66" t="str">
        <f>Table4[[#This Row],[اليوم]]&amp;Table4[[#This Row],[الشهر ]]&amp;Table4[[#This Row],[العام]]</f>
        <v>1152026</v>
      </c>
      <c r="X641" s="66" t="s">
        <v>304</v>
      </c>
    </row>
    <row r="642" spans="1:24" x14ac:dyDescent="0.3">
      <c r="A642" s="62">
        <v>11</v>
      </c>
      <c r="B642" s="62">
        <v>5</v>
      </c>
      <c r="C642" s="62">
        <v>2026</v>
      </c>
      <c r="D642" s="41" t="str">
        <f t="shared" si="54"/>
        <v>فرج 6حلوان مبيتسعوديهايد باركاتوبيس 28</v>
      </c>
      <c r="E642" s="4">
        <v>5029</v>
      </c>
      <c r="F642" s="41" t="str">
        <f>VLOOKUP(E642,mapping!C:J,2,FALSE)</f>
        <v>فرج 6</v>
      </c>
      <c r="G642" s="41" t="str">
        <f>IFERROR(VLOOKUP(F642,mapping!$D$3:$J$200,2,FALSE),0)</f>
        <v>حلوان مبيت</v>
      </c>
      <c r="H642" s="41" t="str">
        <f>IFERROR(VLOOKUP(F642,mapping!$D$3:$J$200,3,FALSE),0)</f>
        <v>سعودي</v>
      </c>
      <c r="I642" s="41" t="str">
        <f>IFERROR(VLOOKUP(F642,mapping!$D$3:$J$200,4,FALSE),0)</f>
        <v>هايد بارك</v>
      </c>
      <c r="J642" s="41" t="str">
        <f>IFERROR(VLOOKUP(F642,mapping!$D$3:$J$200,5,FALSE),0)</f>
        <v>اتوبيس 28</v>
      </c>
      <c r="K642" s="63">
        <f>IF(W642=mapping!$N$1,IFERROR(VLOOKUP(Table4[[#This Row],[Column1]],mapping!A:L,11,FALSE),0),IF(W642&gt;mapping!$N$1,IFERROR(VLOOKUP(Table4[[#This Row],[Column1]],mapping!A:L,11,FALSE),0),))</f>
        <v>1482</v>
      </c>
      <c r="L642" s="139">
        <v>1</v>
      </c>
      <c r="M642" s="60">
        <f>IF(W642=mapping!$N$1,IFERROR(VLOOKUP(Table4[[#This Row],[Column1]],mapping!A:L,12,FALSE),0),IF(W642&gt;mapping!$N$1,IFERROR(VLOOKUP(Table4[[#This Row],[Column1]],mapping!A:L,12,FALSE),0),0))</f>
        <v>750</v>
      </c>
      <c r="N642" s="58">
        <f>Table4[[#This Row],[ سعر اليومية ]]*3%*Table4[[#This Row],[عدد الدورات ]]</f>
        <v>44.46</v>
      </c>
      <c r="O642" s="56">
        <f>Table4[[#This Row],[ سعر اليومية ]]*Table4[[#This Row],[عدد الدورات ]]-N642</f>
        <v>1437.54</v>
      </c>
      <c r="P642" s="194"/>
      <c r="Q642" s="194"/>
      <c r="R642" s="194"/>
      <c r="S642" s="58">
        <f>(Table4[[#This Row],[سعر يومية السائق]]*Table4[[#This Row],[عدد الدورات ]])-SUM(Table4[[#This Row],[سلف ]:[خصم ]])+Table4[[#This Row],[اضافي ]]</f>
        <v>750</v>
      </c>
      <c r="U642" s="58">
        <f>Table4[[#This Row],[ سعر اليومية ]]*Table4[[#This Row],[عدد الدورات ]]-Table4[[#This Row],[سعر يومية السائق]]*L642</f>
        <v>732</v>
      </c>
      <c r="V642" s="58">
        <f>U642-Table4[[#This Row],[W/H  3%]]</f>
        <v>687.54</v>
      </c>
      <c r="W642" s="66" t="str">
        <f>Table4[[#This Row],[اليوم]]&amp;Table4[[#This Row],[الشهر ]]&amp;Table4[[#This Row],[العام]]</f>
        <v>1152026</v>
      </c>
      <c r="X642" s="66" t="s">
        <v>304</v>
      </c>
    </row>
    <row r="643" spans="1:24" x14ac:dyDescent="0.3">
      <c r="A643" s="62">
        <v>11</v>
      </c>
      <c r="B643" s="62">
        <v>5</v>
      </c>
      <c r="C643" s="62">
        <v>2026</v>
      </c>
      <c r="D643" s="41" t="str">
        <f t="shared" si="54"/>
        <v>ممدوح كيلاني 3القومية سعوديهايد باركميكروباص صيني</v>
      </c>
      <c r="E643" s="4">
        <v>5006</v>
      </c>
      <c r="F643" s="41" t="str">
        <f>VLOOKUP(E643,mapping!C:J,2,FALSE)</f>
        <v>ممدوح كيلاني 3</v>
      </c>
      <c r="G643" s="41" t="str">
        <f>IFERROR(VLOOKUP(F643,mapping!$D$3:$J$200,2,FALSE),0)</f>
        <v xml:space="preserve">القومية </v>
      </c>
      <c r="H643" s="41" t="str">
        <f>IFERROR(VLOOKUP(F643,mapping!$D$3:$J$200,3,FALSE),0)</f>
        <v>سعودي</v>
      </c>
      <c r="I643" s="41" t="str">
        <f>IFERROR(VLOOKUP(F643,mapping!$D$3:$J$200,4,FALSE),0)</f>
        <v>هايد بارك</v>
      </c>
      <c r="J643" s="41" t="str">
        <f>IFERROR(VLOOKUP(F643,mapping!$D$3:$J$200,5,FALSE),0)</f>
        <v>ميكروباص صيني</v>
      </c>
      <c r="K643" s="63">
        <f>IF(W643=mapping!$N$1,IFERROR(VLOOKUP(Table4[[#This Row],[Column1]],mapping!A:L,11,FALSE),0),IF(W643&gt;mapping!$N$1,IFERROR(VLOOKUP(Table4[[#This Row],[Column1]],mapping!A:L,11,FALSE),0),))</f>
        <v>2965</v>
      </c>
      <c r="L643" s="139">
        <v>1</v>
      </c>
      <c r="M643" s="60">
        <f>IF(W643=mapping!$N$1,IFERROR(VLOOKUP(Table4[[#This Row],[Column1]],mapping!A:L,12,FALSE),0),IF(W643&gt;mapping!$N$1,IFERROR(VLOOKUP(Table4[[#This Row],[Column1]],mapping!A:L,12,FALSE),0),0))</f>
        <v>2500</v>
      </c>
      <c r="N643" s="58">
        <f>Table4[[#This Row],[ سعر اليومية ]]*3%*Table4[[#This Row],[عدد الدورات ]]</f>
        <v>88.95</v>
      </c>
      <c r="O643" s="56">
        <f>Table4[[#This Row],[ سعر اليومية ]]*Table4[[#This Row],[عدد الدورات ]]-N643</f>
        <v>2876.05</v>
      </c>
      <c r="P643" s="194"/>
      <c r="Q643" s="194"/>
      <c r="R643" s="194"/>
      <c r="S643" s="58">
        <f>(Table4[[#This Row],[سعر يومية السائق]]*Table4[[#This Row],[عدد الدورات ]])-SUM(Table4[[#This Row],[سلف ]:[خصم ]])+Table4[[#This Row],[اضافي ]]</f>
        <v>2500</v>
      </c>
      <c r="U643" s="58">
        <f>Table4[[#This Row],[ سعر اليومية ]]*Table4[[#This Row],[عدد الدورات ]]-Table4[[#This Row],[سعر يومية السائق]]*L643</f>
        <v>465</v>
      </c>
      <c r="V643" s="58">
        <f>U643-Table4[[#This Row],[W/H  3%]]</f>
        <v>376.05</v>
      </c>
      <c r="W643" s="66" t="str">
        <f>Table4[[#This Row],[اليوم]]&amp;Table4[[#This Row],[الشهر ]]&amp;Table4[[#This Row],[العام]]</f>
        <v>1152026</v>
      </c>
      <c r="X643" s="66" t="s">
        <v>304</v>
      </c>
    </row>
    <row r="644" spans="1:24" x14ac:dyDescent="0.3">
      <c r="A644" s="62">
        <v>11</v>
      </c>
      <c r="B644" s="62">
        <v>5</v>
      </c>
      <c r="C644" s="62">
        <v>2026</v>
      </c>
      <c r="D644" s="41" t="str">
        <f t="shared" si="54"/>
        <v>محمد جمال طوسونالمنيبسعوديهايد باركاتوبيس 28</v>
      </c>
      <c r="E644" s="4">
        <v>5025</v>
      </c>
      <c r="F644" s="41" t="str">
        <f>VLOOKUP(E644,mapping!C:J,2,FALSE)</f>
        <v>محمد جمال طوسون</v>
      </c>
      <c r="G644" s="41" t="str">
        <f>IFERROR(VLOOKUP(F644,mapping!$D$3:$J$200,2,FALSE),0)</f>
        <v>المنيب</v>
      </c>
      <c r="H644" s="41" t="str">
        <f>IFERROR(VLOOKUP(F644,mapping!$D$3:$J$200,3,FALSE),0)</f>
        <v>سعودي</v>
      </c>
      <c r="I644" s="41" t="str">
        <f>IFERROR(VLOOKUP(F644,mapping!$D$3:$J$200,4,FALSE),0)</f>
        <v>هايد بارك</v>
      </c>
      <c r="J644" s="41" t="str">
        <f>IFERROR(VLOOKUP(F644,mapping!$D$3:$J$200,5,FALSE),0)</f>
        <v>اتوبيس 28</v>
      </c>
      <c r="K644" s="63">
        <f>IF(W644=mapping!$N$1,IFERROR(VLOOKUP(Table4[[#This Row],[Column1]],mapping!A:L,11,FALSE),0),IF(W644&gt;mapping!$N$1,IFERROR(VLOOKUP(Table4[[#This Row],[Column1]],mapping!A:L,11,FALSE),0),))</f>
        <v>4634</v>
      </c>
      <c r="L644" s="139">
        <v>1</v>
      </c>
      <c r="M644" s="60">
        <f>IF(W644=mapping!$N$1,IFERROR(VLOOKUP(Table4[[#This Row],[Column1]],mapping!A:L,12,FALSE),0),IF(W644&gt;mapping!$N$1,IFERROR(VLOOKUP(Table4[[#This Row],[Column1]],mapping!A:L,12,FALSE),0),0))</f>
        <v>3800</v>
      </c>
      <c r="N644" s="58">
        <f>Table4[[#This Row],[ سعر اليومية ]]*3%*Table4[[#This Row],[عدد الدورات ]]</f>
        <v>139.01999999999998</v>
      </c>
      <c r="O644" s="56">
        <f>Table4[[#This Row],[ سعر اليومية ]]*Table4[[#This Row],[عدد الدورات ]]-N644</f>
        <v>4494.9799999999996</v>
      </c>
      <c r="P644" s="194"/>
      <c r="Q644" s="194"/>
      <c r="R644" s="194"/>
      <c r="S644" s="58">
        <f>(Table4[[#This Row],[سعر يومية السائق]]*Table4[[#This Row],[عدد الدورات ]])-SUM(Table4[[#This Row],[سلف ]:[خصم ]])+Table4[[#This Row],[اضافي ]]</f>
        <v>3800</v>
      </c>
      <c r="U644" s="58">
        <f>Table4[[#This Row],[ سعر اليومية ]]*Table4[[#This Row],[عدد الدورات ]]-Table4[[#This Row],[سعر يومية السائق]]*L644</f>
        <v>834</v>
      </c>
      <c r="V644" s="58">
        <f>U644-Table4[[#This Row],[W/H  3%]]</f>
        <v>694.98</v>
      </c>
      <c r="W644" s="66" t="str">
        <f>Table4[[#This Row],[اليوم]]&amp;Table4[[#This Row],[الشهر ]]&amp;Table4[[#This Row],[العام]]</f>
        <v>1152026</v>
      </c>
      <c r="X644" s="66" t="s">
        <v>304</v>
      </c>
    </row>
    <row r="645" spans="1:24" x14ac:dyDescent="0.3">
      <c r="A645" s="62">
        <v>11</v>
      </c>
      <c r="B645" s="62">
        <v>5</v>
      </c>
      <c r="C645" s="62">
        <v>2026</v>
      </c>
      <c r="D645" s="41" t="str">
        <f t="shared" si="54"/>
        <v>مصطفي رشدي1المنيب 2 ورديةسعوديميفيداميكروباص صيني</v>
      </c>
      <c r="E645" s="4">
        <v>5007</v>
      </c>
      <c r="F645" s="41" t="str">
        <f>VLOOKUP(E645,mapping!C:J,2,FALSE)</f>
        <v>مصطفي رشدي1</v>
      </c>
      <c r="G645" s="41" t="str">
        <f>IFERROR(VLOOKUP(F645,mapping!$D$3:$J$200,2,FALSE),0)</f>
        <v>المنيب 2 وردية</v>
      </c>
      <c r="H645" s="41" t="str">
        <f>IFERROR(VLOOKUP(F645,mapping!$D$3:$J$200,3,FALSE),0)</f>
        <v>سعودي</v>
      </c>
      <c r="I645" s="41" t="str">
        <f>IFERROR(VLOOKUP(F645,mapping!$D$3:$J$200,4,FALSE),0)</f>
        <v>ميفيدا</v>
      </c>
      <c r="J645" s="41" t="str">
        <f>IFERROR(VLOOKUP(F645,mapping!$D$3:$J$200,5,FALSE),0)</f>
        <v>ميكروباص صيني</v>
      </c>
      <c r="K645" s="63">
        <f>IF(W645=mapping!$N$1,IFERROR(VLOOKUP(Table4[[#This Row],[Column1]],mapping!A:L,11,FALSE),0),IF(W645&gt;mapping!$N$1,IFERROR(VLOOKUP(Table4[[#This Row],[Column1]],mapping!A:L,11,FALSE),0),))</f>
        <v>2965</v>
      </c>
      <c r="L645" s="139">
        <v>1</v>
      </c>
      <c r="M645" s="60">
        <f>IF(W645=mapping!$N$1,IFERROR(VLOOKUP(Table4[[#This Row],[Column1]],mapping!A:L,12,FALSE),0),IF(W645&gt;mapping!$N$1,IFERROR(VLOOKUP(Table4[[#This Row],[Column1]],mapping!A:L,12,FALSE),0),0))</f>
        <v>2150</v>
      </c>
      <c r="N645" s="58">
        <f>Table4[[#This Row],[ سعر اليومية ]]*3%*Table4[[#This Row],[عدد الدورات ]]</f>
        <v>88.95</v>
      </c>
      <c r="O645" s="56">
        <f>Table4[[#This Row],[ سعر اليومية ]]*Table4[[#This Row],[عدد الدورات ]]-N645</f>
        <v>2876.05</v>
      </c>
      <c r="P645" s="194"/>
      <c r="Q645" s="194"/>
      <c r="R645" s="194"/>
      <c r="S645" s="58">
        <f>(Table4[[#This Row],[سعر يومية السائق]]*Table4[[#This Row],[عدد الدورات ]])-SUM(Table4[[#This Row],[سلف ]:[خصم ]])+Table4[[#This Row],[اضافي ]]</f>
        <v>2150</v>
      </c>
      <c r="U645" s="58">
        <f>Table4[[#This Row],[ سعر اليومية ]]*Table4[[#This Row],[عدد الدورات ]]-Table4[[#This Row],[سعر يومية السائق]]*L645</f>
        <v>815</v>
      </c>
      <c r="V645" s="58">
        <f>U645-Table4[[#This Row],[W/H  3%]]</f>
        <v>726.05</v>
      </c>
      <c r="W645" s="66" t="str">
        <f>Table4[[#This Row],[اليوم]]&amp;Table4[[#This Row],[الشهر ]]&amp;Table4[[#This Row],[العام]]</f>
        <v>1152026</v>
      </c>
      <c r="X645" s="66" t="s">
        <v>304</v>
      </c>
    </row>
    <row r="646" spans="1:24" x14ac:dyDescent="0.3">
      <c r="A646" s="62">
        <v>11</v>
      </c>
      <c r="B646" s="62">
        <v>5</v>
      </c>
      <c r="C646" s="62">
        <v>2026</v>
      </c>
      <c r="D646" s="41" t="str">
        <f t="shared" si="54"/>
        <v>فرج 2حلوان 2 ورديةسعوديميفيداميكروباص صيني</v>
      </c>
      <c r="E646" s="4">
        <v>5009</v>
      </c>
      <c r="F646" s="41" t="str">
        <f>VLOOKUP(E646,mapping!C:J,2,FALSE)</f>
        <v>فرج 2</v>
      </c>
      <c r="G646" s="41" t="str">
        <f>IFERROR(VLOOKUP(F646,mapping!$D$3:$J$200,2,FALSE),0)</f>
        <v>حلوان 2 وردية</v>
      </c>
      <c r="H646" s="41" t="str">
        <f>IFERROR(VLOOKUP(F646,mapping!$D$3:$J$200,3,FALSE),0)</f>
        <v>سعودي</v>
      </c>
      <c r="I646" s="41" t="str">
        <f>IFERROR(VLOOKUP(F646,mapping!$D$3:$J$200,4,FALSE),0)</f>
        <v>ميفيدا</v>
      </c>
      <c r="J646" s="41" t="str">
        <f>IFERROR(VLOOKUP(F646,mapping!$D$3:$J$200,5,FALSE),0)</f>
        <v>ميكروباص صيني</v>
      </c>
      <c r="K646" s="63">
        <f>IF(W646=mapping!$N$1,IFERROR(VLOOKUP(Table4[[#This Row],[Column1]],mapping!A:L,11,FALSE),0),IF(W646&gt;mapping!$N$1,IFERROR(VLOOKUP(Table4[[#This Row],[Column1]],mapping!A:L,11,FALSE),0),))</f>
        <v>2965</v>
      </c>
      <c r="L646" s="139">
        <v>1</v>
      </c>
      <c r="M646" s="60">
        <f>IF(W646=mapping!$N$1,IFERROR(VLOOKUP(Table4[[#This Row],[Column1]],mapping!A:L,12,FALSE),0),IF(W646&gt;mapping!$N$1,IFERROR(VLOOKUP(Table4[[#This Row],[Column1]],mapping!A:L,12,FALSE),0),0))</f>
        <v>2250</v>
      </c>
      <c r="N646" s="58">
        <f>Table4[[#This Row],[ سعر اليومية ]]*3%*Table4[[#This Row],[عدد الدورات ]]</f>
        <v>88.95</v>
      </c>
      <c r="O646" s="56">
        <f>Table4[[#This Row],[ سعر اليومية ]]*Table4[[#This Row],[عدد الدورات ]]-N646</f>
        <v>2876.05</v>
      </c>
      <c r="P646" s="194"/>
      <c r="Q646" s="194"/>
      <c r="R646" s="194"/>
      <c r="S646" s="58">
        <f>(Table4[[#This Row],[سعر يومية السائق]]*Table4[[#This Row],[عدد الدورات ]])-SUM(Table4[[#This Row],[سلف ]:[خصم ]])+Table4[[#This Row],[اضافي ]]</f>
        <v>2250</v>
      </c>
      <c r="U646" s="58">
        <f>Table4[[#This Row],[ سعر اليومية ]]*Table4[[#This Row],[عدد الدورات ]]-Table4[[#This Row],[سعر يومية السائق]]*L646</f>
        <v>715</v>
      </c>
      <c r="V646" s="58">
        <f>U646-Table4[[#This Row],[W/H  3%]]</f>
        <v>626.04999999999995</v>
      </c>
      <c r="W646" s="66" t="str">
        <f>Table4[[#This Row],[اليوم]]&amp;Table4[[#This Row],[الشهر ]]&amp;Table4[[#This Row],[العام]]</f>
        <v>1152026</v>
      </c>
      <c r="X646" s="66" t="s">
        <v>304</v>
      </c>
    </row>
    <row r="647" spans="1:24" x14ac:dyDescent="0.3">
      <c r="A647" s="62">
        <v>11</v>
      </c>
      <c r="B647" s="62">
        <v>5</v>
      </c>
      <c r="C647" s="62">
        <v>2026</v>
      </c>
      <c r="D647" s="41" t="str">
        <f t="shared" si="54"/>
        <v>فرج 3حلوان 2 ورديةسعوديالقطاميةاتوبيس 28</v>
      </c>
      <c r="E647" s="4">
        <v>5010</v>
      </c>
      <c r="F647" s="41" t="str">
        <f>VLOOKUP(E647,mapping!C:J,2,FALSE)</f>
        <v>فرج 3</v>
      </c>
      <c r="G647" s="41" t="str">
        <f>IFERROR(VLOOKUP(F647,mapping!$D$3:$J$200,2,FALSE),0)</f>
        <v>حلوان 2 وردية</v>
      </c>
      <c r="H647" s="41" t="str">
        <f>IFERROR(VLOOKUP(F647,mapping!$D$3:$J$200,3,FALSE),0)</f>
        <v>سعودي</v>
      </c>
      <c r="I647" s="41" t="str">
        <f>IFERROR(VLOOKUP(F647,mapping!$D$3:$J$200,4,FALSE),0)</f>
        <v>القطامية</v>
      </c>
      <c r="J647" s="41" t="str">
        <f>IFERROR(VLOOKUP(F647,mapping!$D$3:$J$200,5,FALSE),0)</f>
        <v>اتوبيس 28</v>
      </c>
      <c r="K647" s="63">
        <f>IF(W647=mapping!$N$1,IFERROR(VLOOKUP(Table4[[#This Row],[Column1]],mapping!A:L,11,FALSE),0),IF(W647&gt;mapping!$N$1,IFERROR(VLOOKUP(Table4[[#This Row],[Column1]],mapping!A:L,11,FALSE),0),))</f>
        <v>3415</v>
      </c>
      <c r="L647" s="139">
        <v>1</v>
      </c>
      <c r="M647" s="60">
        <f>IF(W647=mapping!$N$1,IFERROR(VLOOKUP(Table4[[#This Row],[Column1]],mapping!A:L,12,FALSE),0),IF(W647&gt;mapping!$N$1,IFERROR(VLOOKUP(Table4[[#This Row],[Column1]],mapping!A:L,12,FALSE),0),0))</f>
        <v>3400</v>
      </c>
      <c r="N647" s="58">
        <f>Table4[[#This Row],[ سعر اليومية ]]*3%*Table4[[#This Row],[عدد الدورات ]]</f>
        <v>102.45</v>
      </c>
      <c r="O647" s="56">
        <f>Table4[[#This Row],[ سعر اليومية ]]*Table4[[#This Row],[عدد الدورات ]]-N647</f>
        <v>3312.55</v>
      </c>
      <c r="P647" s="194"/>
      <c r="Q647" s="194"/>
      <c r="R647" s="194"/>
      <c r="S647" s="58">
        <f>(Table4[[#This Row],[سعر يومية السائق]]*Table4[[#This Row],[عدد الدورات ]])-SUM(Table4[[#This Row],[سلف ]:[خصم ]])+Table4[[#This Row],[اضافي ]]</f>
        <v>3400</v>
      </c>
      <c r="U647" s="58">
        <f>Table4[[#This Row],[ سعر اليومية ]]*Table4[[#This Row],[عدد الدورات ]]-Table4[[#This Row],[سعر يومية السائق]]*L647</f>
        <v>15</v>
      </c>
      <c r="V647" s="58">
        <f>U647-Table4[[#This Row],[W/H  3%]]</f>
        <v>-87.45</v>
      </c>
      <c r="W647" s="66" t="str">
        <f>Table4[[#This Row],[اليوم]]&amp;Table4[[#This Row],[الشهر ]]&amp;Table4[[#This Row],[العام]]</f>
        <v>1152026</v>
      </c>
      <c r="X647" s="66" t="s">
        <v>304</v>
      </c>
    </row>
    <row r="648" spans="1:24" x14ac:dyDescent="0.3">
      <c r="A648" s="62">
        <v>11</v>
      </c>
      <c r="B648" s="62">
        <v>5</v>
      </c>
      <c r="C648" s="62">
        <v>2026</v>
      </c>
      <c r="D648" s="41" t="str">
        <f t="shared" si="54"/>
        <v>فرج 4مايو ورديةسعوديالقطاميةميكروباص</v>
      </c>
      <c r="E648" s="4">
        <v>5011</v>
      </c>
      <c r="F648" s="41" t="str">
        <f>VLOOKUP(E648,mapping!C:J,2,FALSE)</f>
        <v>فرج 4</v>
      </c>
      <c r="G648" s="41" t="str">
        <f>IFERROR(VLOOKUP(F648,mapping!$D$3:$J$200,2,FALSE),0)</f>
        <v>مايو وردية</v>
      </c>
      <c r="H648" s="41" t="str">
        <f>IFERROR(VLOOKUP(F648,mapping!$D$3:$J$200,3,FALSE),0)</f>
        <v>سعودي</v>
      </c>
      <c r="I648" s="41" t="str">
        <f>IFERROR(VLOOKUP(F648,mapping!$D$3:$J$200,4,FALSE),0)</f>
        <v>القطامية</v>
      </c>
      <c r="J648" s="41" t="str">
        <f>IFERROR(VLOOKUP(F648,mapping!$D$3:$J$200,5,FALSE),0)</f>
        <v>ميكروباص</v>
      </c>
      <c r="K648" s="63">
        <f>IF(W648=mapping!$N$1,IFERROR(VLOOKUP(Table4[[#This Row],[Column1]],mapping!A:L,11,FALSE),0),IF(W648&gt;mapping!$N$1,IFERROR(VLOOKUP(Table4[[#This Row],[Column1]],mapping!A:L,11,FALSE),0),))</f>
        <v>1222</v>
      </c>
      <c r="L648" s="139">
        <v>1</v>
      </c>
      <c r="M648" s="60">
        <f>IF(W648=mapping!$N$1,IFERROR(VLOOKUP(Table4[[#This Row],[Column1]],mapping!A:L,12,FALSE),0),IF(W648&gt;mapping!$N$1,IFERROR(VLOOKUP(Table4[[#This Row],[Column1]],mapping!A:L,12,FALSE),0),0))</f>
        <v>1180</v>
      </c>
      <c r="N648" s="58">
        <f>Table4[[#This Row],[ سعر اليومية ]]*3%*Table4[[#This Row],[عدد الدورات ]]</f>
        <v>36.659999999999997</v>
      </c>
      <c r="O648" s="56">
        <f>Table4[[#This Row],[ سعر اليومية ]]*Table4[[#This Row],[عدد الدورات ]]-N648</f>
        <v>1185.3399999999999</v>
      </c>
      <c r="P648" s="194"/>
      <c r="Q648" s="194"/>
      <c r="R648" s="194"/>
      <c r="S648" s="58">
        <f>(Table4[[#This Row],[سعر يومية السائق]]*Table4[[#This Row],[عدد الدورات ]])-SUM(Table4[[#This Row],[سلف ]:[خصم ]])+Table4[[#This Row],[اضافي ]]</f>
        <v>1180</v>
      </c>
      <c r="U648" s="58">
        <f>Table4[[#This Row],[ سعر اليومية ]]*Table4[[#This Row],[عدد الدورات ]]-Table4[[#This Row],[سعر يومية السائق]]*L648</f>
        <v>42</v>
      </c>
      <c r="V648" s="58">
        <f>U648-Table4[[#This Row],[W/H  3%]]</f>
        <v>5.3400000000000034</v>
      </c>
      <c r="W648" s="66" t="str">
        <f>Table4[[#This Row],[اليوم]]&amp;Table4[[#This Row],[الشهر ]]&amp;Table4[[#This Row],[العام]]</f>
        <v>1152026</v>
      </c>
      <c r="X648" s="66" t="s">
        <v>304</v>
      </c>
    </row>
    <row r="649" spans="1:24" x14ac:dyDescent="0.3">
      <c r="A649" s="62">
        <v>11</v>
      </c>
      <c r="B649" s="62">
        <v>5</v>
      </c>
      <c r="C649" s="62">
        <v>2026</v>
      </c>
      <c r="D649" s="41" t="str">
        <f t="shared" si="54"/>
        <v>مصطفي رشدي3المنيب5شفتسعوديالقطاميةاتوبيس 28</v>
      </c>
      <c r="E649" s="4">
        <v>5012</v>
      </c>
      <c r="F649" s="41" t="str">
        <f>VLOOKUP(E649,mapping!C:J,2,FALSE)</f>
        <v>مصطفي رشدي3</v>
      </c>
      <c r="G649" s="41" t="str">
        <f>IFERROR(VLOOKUP(F649,mapping!$D$3:$J$200,2,FALSE),0)</f>
        <v>المنيب5شفت</v>
      </c>
      <c r="H649" s="41" t="str">
        <f>IFERROR(VLOOKUP(F649,mapping!$D$3:$J$200,3,FALSE),0)</f>
        <v>سعودي</v>
      </c>
      <c r="I649" s="41" t="str">
        <f>IFERROR(VLOOKUP(F649,mapping!$D$3:$J$200,4,FALSE),0)</f>
        <v>القطامية</v>
      </c>
      <c r="J649" s="41" t="str">
        <f>IFERROR(VLOOKUP(F649,mapping!$D$3:$J$200,5,FALSE),0)</f>
        <v>اتوبيس 28</v>
      </c>
      <c r="K649" s="63">
        <f>IF(W649=mapping!$N$1,IFERROR(VLOOKUP(Table4[[#This Row],[Column1]],mapping!A:L,11,FALSE),0),IF(W649&gt;mapping!$N$1,IFERROR(VLOOKUP(Table4[[#This Row],[Column1]],mapping!A:L,11,FALSE),0),))</f>
        <v>2649</v>
      </c>
      <c r="L649" s="139">
        <v>1</v>
      </c>
      <c r="M649" s="60">
        <f>IF(W649=mapping!$N$1,IFERROR(VLOOKUP(Table4[[#This Row],[Column1]],mapping!A:L,12,FALSE),0),IF(W649&gt;mapping!$N$1,IFERROR(VLOOKUP(Table4[[#This Row],[Column1]],mapping!A:L,12,FALSE),0),0))</f>
        <v>2060</v>
      </c>
      <c r="N649" s="58">
        <f>Table4[[#This Row],[ سعر اليومية ]]*3%*Table4[[#This Row],[عدد الدورات ]]</f>
        <v>79.47</v>
      </c>
      <c r="O649" s="56">
        <f>Table4[[#This Row],[ سعر اليومية ]]*Table4[[#This Row],[عدد الدورات ]]-N649</f>
        <v>2569.5300000000002</v>
      </c>
      <c r="P649" s="194"/>
      <c r="Q649" s="194"/>
      <c r="R649" s="194"/>
      <c r="S649" s="58">
        <f>(Table4[[#This Row],[سعر يومية السائق]]*Table4[[#This Row],[عدد الدورات ]])-SUM(Table4[[#This Row],[سلف ]:[خصم ]])+Table4[[#This Row],[اضافي ]]</f>
        <v>2060</v>
      </c>
      <c r="U649" s="58">
        <f>Table4[[#This Row],[ سعر اليومية ]]*Table4[[#This Row],[عدد الدورات ]]-Table4[[#This Row],[سعر يومية السائق]]*L649</f>
        <v>589</v>
      </c>
      <c r="V649" s="58">
        <f>U649-Table4[[#This Row],[W/H  3%]]</f>
        <v>509.53</v>
      </c>
      <c r="W649" s="66" t="str">
        <f>Table4[[#This Row],[اليوم]]&amp;Table4[[#This Row],[الشهر ]]&amp;Table4[[#This Row],[العام]]</f>
        <v>1152026</v>
      </c>
      <c r="X649" s="66" t="s">
        <v>304</v>
      </c>
    </row>
    <row r="650" spans="1:24" x14ac:dyDescent="0.3">
      <c r="A650" s="62">
        <v>11</v>
      </c>
      <c r="B650" s="62">
        <v>5</v>
      </c>
      <c r="C650" s="62">
        <v>2026</v>
      </c>
      <c r="D650" s="41" t="str">
        <f t="shared" si="54"/>
        <v>مصطفي رشدي4المنيب Wصباحيةسعوديالقطاميةاتوبيس 28</v>
      </c>
      <c r="E650" s="4">
        <v>5013</v>
      </c>
      <c r="F650" s="41" t="str">
        <f>VLOOKUP(E650,mapping!C:J,2,FALSE)</f>
        <v>مصطفي رشدي4</v>
      </c>
      <c r="G650" s="41" t="str">
        <f>IFERROR(VLOOKUP(F650,mapping!$D$3:$J$200,2,FALSE),0)</f>
        <v>المنيب Wصباحية</v>
      </c>
      <c r="H650" s="41" t="str">
        <f>IFERROR(VLOOKUP(F650,mapping!$D$3:$J$200,3,FALSE),0)</f>
        <v>سعودي</v>
      </c>
      <c r="I650" s="41" t="str">
        <f>IFERROR(VLOOKUP(F650,mapping!$D$3:$J$200,4,FALSE),0)</f>
        <v>القطامية</v>
      </c>
      <c r="J650" s="41" t="str">
        <f>IFERROR(VLOOKUP(F650,mapping!$D$3:$J$200,5,FALSE),0)</f>
        <v>اتوبيس 28</v>
      </c>
      <c r="K650" s="63">
        <f>IF(W650=mapping!$N$1,IFERROR(VLOOKUP(Table4[[#This Row],[Column1]],mapping!A:L,11,FALSE),0),IF(W650&gt;mapping!$N$1,IFERROR(VLOOKUP(Table4[[#This Row],[Column1]],mapping!A:L,11,FALSE),0),))</f>
        <v>1059</v>
      </c>
      <c r="L650" s="139">
        <v>1</v>
      </c>
      <c r="M650" s="60">
        <f>IF(W650=mapping!$N$1,IFERROR(VLOOKUP(Table4[[#This Row],[Column1]],mapping!A:L,12,FALSE),0),IF(W650&gt;mapping!$N$1,IFERROR(VLOOKUP(Table4[[#This Row],[Column1]],mapping!A:L,12,FALSE),0),0))</f>
        <v>1000</v>
      </c>
      <c r="N650" s="58">
        <f>Table4[[#This Row],[ سعر اليومية ]]*3%*Table4[[#This Row],[عدد الدورات ]]</f>
        <v>31.77</v>
      </c>
      <c r="O650" s="56">
        <f>Table4[[#This Row],[ سعر اليومية ]]*Table4[[#This Row],[عدد الدورات ]]-N650</f>
        <v>1027.23</v>
      </c>
      <c r="P650" s="194"/>
      <c r="Q650" s="194"/>
      <c r="R650" s="194"/>
      <c r="S650" s="58">
        <f>(Table4[[#This Row],[سعر يومية السائق]]*Table4[[#This Row],[عدد الدورات ]])-SUM(Table4[[#This Row],[سلف ]:[خصم ]])+Table4[[#This Row],[اضافي ]]</f>
        <v>1000</v>
      </c>
      <c r="U650" s="58">
        <f>Table4[[#This Row],[ سعر اليومية ]]*Table4[[#This Row],[عدد الدورات ]]-Table4[[#This Row],[سعر يومية السائق]]*L650</f>
        <v>59</v>
      </c>
      <c r="V650" s="58">
        <f>U650-Table4[[#This Row],[W/H  3%]]</f>
        <v>27.23</v>
      </c>
      <c r="W650" s="66" t="str">
        <f>Table4[[#This Row],[اليوم]]&amp;Table4[[#This Row],[الشهر ]]&amp;Table4[[#This Row],[العام]]</f>
        <v>1152026</v>
      </c>
      <c r="X650" s="66" t="s">
        <v>304</v>
      </c>
    </row>
    <row r="651" spans="1:24" x14ac:dyDescent="0.3">
      <c r="A651" s="62">
        <v>11</v>
      </c>
      <c r="B651" s="62">
        <v>5</v>
      </c>
      <c r="C651" s="62">
        <v>2026</v>
      </c>
      <c r="D651" s="41" t="str">
        <f t="shared" si="54"/>
        <v>مصطفي رشدي5صقر 2 ورديةسعوديالقطاميةاتوبيس 28</v>
      </c>
      <c r="E651" s="4">
        <v>5014</v>
      </c>
      <c r="F651" s="41" t="str">
        <f>VLOOKUP(E651,mapping!C:J,2,FALSE)</f>
        <v>مصطفي رشدي5</v>
      </c>
      <c r="G651" s="41" t="str">
        <f>IFERROR(VLOOKUP(F651,mapping!$D$3:$J$200,2,FALSE),0)</f>
        <v>صقر 2 وردية</v>
      </c>
      <c r="H651" s="41" t="str">
        <f>IFERROR(VLOOKUP(F651,mapping!$D$3:$J$200,3,FALSE),0)</f>
        <v>سعودي</v>
      </c>
      <c r="I651" s="41" t="str">
        <f>IFERROR(VLOOKUP(F651,mapping!$D$3:$J$200,4,FALSE),0)</f>
        <v>القطامية</v>
      </c>
      <c r="J651" s="41" t="str">
        <f>IFERROR(VLOOKUP(F651,mapping!$D$3:$J$200,5,FALSE),0)</f>
        <v>اتوبيس 28</v>
      </c>
      <c r="K651" s="63">
        <f>IF(W651=mapping!$N$1,IFERROR(VLOOKUP(Table4[[#This Row],[Column1]],mapping!A:L,11,FALSE),0),IF(W651&gt;mapping!$N$1,IFERROR(VLOOKUP(Table4[[#This Row],[Column1]],mapping!A:L,11,FALSE),0),))</f>
        <v>2120</v>
      </c>
      <c r="L651" s="139">
        <v>1</v>
      </c>
      <c r="M651" s="60">
        <f>IF(W651=mapping!$N$1,IFERROR(VLOOKUP(Table4[[#This Row],[Column1]],mapping!A:L,12,FALSE),0),IF(W651&gt;mapping!$N$1,IFERROR(VLOOKUP(Table4[[#This Row],[Column1]],mapping!A:L,12,FALSE),0),0))</f>
        <v>1780</v>
      </c>
      <c r="N651" s="58">
        <f>Table4[[#This Row],[ سعر اليومية ]]*3%*Table4[[#This Row],[عدد الدورات ]]</f>
        <v>63.599999999999994</v>
      </c>
      <c r="O651" s="56">
        <f>Table4[[#This Row],[ سعر اليومية ]]*Table4[[#This Row],[عدد الدورات ]]-N651</f>
        <v>2056.4</v>
      </c>
      <c r="P651" s="194"/>
      <c r="Q651" s="194"/>
      <c r="R651" s="194"/>
      <c r="S651" s="58">
        <f>(Table4[[#This Row],[سعر يومية السائق]]*Table4[[#This Row],[عدد الدورات ]])-SUM(Table4[[#This Row],[سلف ]:[خصم ]])+Table4[[#This Row],[اضافي ]]</f>
        <v>1780</v>
      </c>
      <c r="U651" s="58">
        <f>Table4[[#This Row],[ سعر اليومية ]]*Table4[[#This Row],[عدد الدورات ]]-Table4[[#This Row],[سعر يومية السائق]]*L651</f>
        <v>340</v>
      </c>
      <c r="V651" s="58">
        <f>U651-Table4[[#This Row],[W/H  3%]]</f>
        <v>276.39999999999998</v>
      </c>
      <c r="W651" s="66" t="str">
        <f>Table4[[#This Row],[اليوم]]&amp;Table4[[#This Row],[الشهر ]]&amp;Table4[[#This Row],[العام]]</f>
        <v>1152026</v>
      </c>
      <c r="X651" s="66" t="s">
        <v>304</v>
      </c>
    </row>
    <row r="652" spans="1:24" x14ac:dyDescent="0.3">
      <c r="A652" s="62">
        <v>11</v>
      </c>
      <c r="B652" s="62">
        <v>5</v>
      </c>
      <c r="C652" s="62">
        <v>2026</v>
      </c>
      <c r="D652" s="41" t="str">
        <f t="shared" si="54"/>
        <v>مصطفي رشدي6المنيب 2 ورديةسعوديالقطاميةاتوبيس 28</v>
      </c>
      <c r="E652" s="4">
        <v>5027</v>
      </c>
      <c r="F652" s="41" t="str">
        <f>VLOOKUP(E652,mapping!C:J,2,FALSE)</f>
        <v>مصطفي رشدي6</v>
      </c>
      <c r="G652" s="41" t="str">
        <f>IFERROR(VLOOKUP(F652,mapping!$D$3:$J$200,2,FALSE),0)</f>
        <v>المنيب 2 وردية</v>
      </c>
      <c r="H652" s="41" t="str">
        <f>IFERROR(VLOOKUP(F652,mapping!$D$3:$J$200,3,FALSE),0)</f>
        <v>سعودي</v>
      </c>
      <c r="I652" s="41" t="str">
        <f>IFERROR(VLOOKUP(F652,mapping!$D$3:$J$200,4,FALSE),0)</f>
        <v>القطامية</v>
      </c>
      <c r="J652" s="41" t="str">
        <f>IFERROR(VLOOKUP(F652,mapping!$D$3:$J$200,5,FALSE),0)</f>
        <v>اتوبيس 28</v>
      </c>
      <c r="K652" s="63">
        <f>IF(W652=mapping!$N$1,IFERROR(VLOOKUP(Table4[[#This Row],[Column1]],mapping!A:L,11,FALSE),0),IF(W652&gt;mapping!$N$1,IFERROR(VLOOKUP(Table4[[#This Row],[Column1]],mapping!A:L,11,FALSE),0),))</f>
        <v>3944</v>
      </c>
      <c r="L652" s="139">
        <v>1</v>
      </c>
      <c r="M652" s="60">
        <f>IF(W652=mapping!$N$1,IFERROR(VLOOKUP(Table4[[#This Row],[Column1]],mapping!A:L,12,FALSE),0),IF(W652&gt;mapping!$N$1,IFERROR(VLOOKUP(Table4[[#This Row],[Column1]],mapping!A:L,12,FALSE),0),0))</f>
        <v>3600</v>
      </c>
      <c r="N652" s="58">
        <f>Table4[[#This Row],[ سعر اليومية ]]*3%*Table4[[#This Row],[عدد الدورات ]]</f>
        <v>118.32</v>
      </c>
      <c r="O652" s="56">
        <f>Table4[[#This Row],[ سعر اليومية ]]*Table4[[#This Row],[عدد الدورات ]]-N652</f>
        <v>3825.68</v>
      </c>
      <c r="P652" s="194"/>
      <c r="Q652" s="194"/>
      <c r="R652" s="194">
        <v>200</v>
      </c>
      <c r="S652" s="58">
        <f>(Table4[[#This Row],[سعر يومية السائق]]*Table4[[#This Row],[عدد الدورات ]])-SUM(Table4[[#This Row],[سلف ]:[خصم ]])+Table4[[#This Row],[اضافي ]]</f>
        <v>3800</v>
      </c>
      <c r="U652" s="58">
        <f>Table4[[#This Row],[ سعر اليومية ]]*Table4[[#This Row],[عدد الدورات ]]-Table4[[#This Row],[سعر يومية السائق]]*L652</f>
        <v>344</v>
      </c>
      <c r="V652" s="58">
        <f>U652-Table4[[#This Row],[W/H  3%]]</f>
        <v>225.68</v>
      </c>
      <c r="W652" s="66" t="str">
        <f>Table4[[#This Row],[اليوم]]&amp;Table4[[#This Row],[الشهر ]]&amp;Table4[[#This Row],[العام]]</f>
        <v>1152026</v>
      </c>
      <c r="X652" s="66" t="s">
        <v>304</v>
      </c>
    </row>
    <row r="653" spans="1:24" x14ac:dyDescent="0.3">
      <c r="A653" s="62">
        <v>11</v>
      </c>
      <c r="B653" s="62">
        <v>5</v>
      </c>
      <c r="C653" s="62">
        <v>2026</v>
      </c>
      <c r="D653" s="41" t="str">
        <f t="shared" si="54"/>
        <v>كرم ترك 1قليوب 2 ورديةسعوديالقطاميةاتوبيس 28</v>
      </c>
      <c r="E653" s="4">
        <v>5015</v>
      </c>
      <c r="F653" s="41" t="str">
        <f>VLOOKUP(E653,mapping!C:J,2,FALSE)</f>
        <v>كرم ترك 1</v>
      </c>
      <c r="G653" s="41" t="str">
        <f>IFERROR(VLOOKUP(F653,mapping!$D$3:$J$200,2,FALSE),0)</f>
        <v>قليوب 2 وردية</v>
      </c>
      <c r="H653" s="41" t="str">
        <f>IFERROR(VLOOKUP(F653,mapping!$D$3:$J$200,3,FALSE),0)</f>
        <v>سعودي</v>
      </c>
      <c r="I653" s="41" t="str">
        <f>IFERROR(VLOOKUP(F653,mapping!$D$3:$J$200,4,FALSE),0)</f>
        <v>القطامية</v>
      </c>
      <c r="J653" s="41" t="str">
        <f>IFERROR(VLOOKUP(F653,mapping!$D$3:$J$200,5,FALSE),0)</f>
        <v>اتوبيس 28</v>
      </c>
      <c r="K653" s="63">
        <f>IF(W653=mapping!$N$1,IFERROR(VLOOKUP(Table4[[#This Row],[Column1]],mapping!A:L,11,FALSE),0),IF(W653&gt;mapping!$N$1,IFERROR(VLOOKUP(Table4[[#This Row],[Column1]],mapping!A:L,11,FALSE),0),))</f>
        <v>3959</v>
      </c>
      <c r="L653" s="139">
        <v>1</v>
      </c>
      <c r="M653" s="60">
        <f>IF(W653=mapping!$N$1,IFERROR(VLOOKUP(Table4[[#This Row],[Column1]],mapping!A:L,12,FALSE),0),IF(W653&gt;mapping!$N$1,IFERROR(VLOOKUP(Table4[[#This Row],[Column1]],mapping!A:L,12,FALSE),0),0))</f>
        <v>4200</v>
      </c>
      <c r="N653" s="58">
        <f>Table4[[#This Row],[ سعر اليومية ]]*3%*Table4[[#This Row],[عدد الدورات ]]</f>
        <v>118.77</v>
      </c>
      <c r="O653" s="56">
        <f>Table4[[#This Row],[ سعر اليومية ]]*Table4[[#This Row],[عدد الدورات ]]-N653</f>
        <v>3840.23</v>
      </c>
      <c r="P653" s="194"/>
      <c r="Q653" s="194"/>
      <c r="R653" s="194"/>
      <c r="S653" s="58">
        <f>(Table4[[#This Row],[سعر يومية السائق]]*Table4[[#This Row],[عدد الدورات ]])-SUM(Table4[[#This Row],[سلف ]:[خصم ]])+Table4[[#This Row],[اضافي ]]</f>
        <v>4200</v>
      </c>
      <c r="U653" s="58">
        <f>Table4[[#This Row],[ سعر اليومية ]]*Table4[[#This Row],[عدد الدورات ]]-Table4[[#This Row],[سعر يومية السائق]]*L653</f>
        <v>-241</v>
      </c>
      <c r="V653" s="58">
        <f>U653-Table4[[#This Row],[W/H  3%]]</f>
        <v>-359.77</v>
      </c>
      <c r="W653" s="66" t="str">
        <f>Table4[[#This Row],[اليوم]]&amp;Table4[[#This Row],[الشهر ]]&amp;Table4[[#This Row],[العام]]</f>
        <v>1152026</v>
      </c>
      <c r="X653" s="66" t="s">
        <v>304</v>
      </c>
    </row>
    <row r="654" spans="1:24" x14ac:dyDescent="0.3">
      <c r="A654" s="62">
        <v>11</v>
      </c>
      <c r="B654" s="62">
        <v>5</v>
      </c>
      <c r="C654" s="62">
        <v>2026</v>
      </c>
      <c r="D654" s="41" t="str">
        <f t="shared" si="54"/>
        <v>كرم ترك 2قليوب 2 ورديةسعوديمدينتي اتوبيس 28</v>
      </c>
      <c r="E654" s="4">
        <v>5017</v>
      </c>
      <c r="F654" s="41" t="str">
        <f>VLOOKUP(E654,mapping!C:J,2,FALSE)</f>
        <v>كرم ترك 2</v>
      </c>
      <c r="G654" s="41" t="str">
        <f>IFERROR(VLOOKUP(F654,mapping!$D$3:$J$200,2,FALSE),0)</f>
        <v>قليوب 2 وردية</v>
      </c>
      <c r="H654" s="41" t="str">
        <f>IFERROR(VLOOKUP(F654,mapping!$D$3:$J$200,3,FALSE),0)</f>
        <v>سعودي</v>
      </c>
      <c r="I654" s="41" t="str">
        <f>IFERROR(VLOOKUP(F654,mapping!$D$3:$J$200,4,FALSE),0)</f>
        <v xml:space="preserve">مدينتي </v>
      </c>
      <c r="J654" s="41" t="str">
        <f>IFERROR(VLOOKUP(F654,mapping!$D$3:$J$200,5,FALSE),0)</f>
        <v>اتوبيس 28</v>
      </c>
      <c r="K654" s="63">
        <f>IF(W654=mapping!$N$1,IFERROR(VLOOKUP(Table4[[#This Row],[Column1]],mapping!A:L,11,FALSE),0),IF(W654&gt;mapping!$N$1,IFERROR(VLOOKUP(Table4[[#This Row],[Column1]],mapping!A:L,11,FALSE),0),))</f>
        <v>4634</v>
      </c>
      <c r="L654" s="139">
        <v>1</v>
      </c>
      <c r="M654" s="60">
        <f>IF(W654=mapping!$N$1,IFERROR(VLOOKUP(Table4[[#This Row],[Column1]],mapping!A:L,12,FALSE),0),IF(W654&gt;mapping!$N$1,IFERROR(VLOOKUP(Table4[[#This Row],[Column1]],mapping!A:L,12,FALSE),0),0))</f>
        <v>4150</v>
      </c>
      <c r="N654" s="58">
        <f>Table4[[#This Row],[ سعر اليومية ]]*3%*Table4[[#This Row],[عدد الدورات ]]</f>
        <v>139.01999999999998</v>
      </c>
      <c r="O654" s="56">
        <f>Table4[[#This Row],[ سعر اليومية ]]*Table4[[#This Row],[عدد الدورات ]]-N654</f>
        <v>4494.9799999999996</v>
      </c>
      <c r="P654" s="194"/>
      <c r="Q654" s="194"/>
      <c r="R654" s="194"/>
      <c r="S654" s="58">
        <f>(Table4[[#This Row],[سعر يومية السائق]]*Table4[[#This Row],[عدد الدورات ]])-SUM(Table4[[#This Row],[سلف ]:[خصم ]])+Table4[[#This Row],[اضافي ]]</f>
        <v>4150</v>
      </c>
      <c r="U654" s="58">
        <f>Table4[[#This Row],[ سعر اليومية ]]*Table4[[#This Row],[عدد الدورات ]]-Table4[[#This Row],[سعر يومية السائق]]*L654</f>
        <v>484</v>
      </c>
      <c r="V654" s="58">
        <f>U654-Table4[[#This Row],[W/H  3%]]</f>
        <v>344.98</v>
      </c>
      <c r="W654" s="66" t="str">
        <f>Table4[[#This Row],[اليوم]]&amp;Table4[[#This Row],[الشهر ]]&amp;Table4[[#This Row],[العام]]</f>
        <v>1152026</v>
      </c>
      <c r="X654" s="66" t="s">
        <v>304</v>
      </c>
    </row>
    <row r="655" spans="1:24" x14ac:dyDescent="0.3">
      <c r="A655" s="62">
        <v>11</v>
      </c>
      <c r="B655" s="62">
        <v>5</v>
      </c>
      <c r="C655" s="62">
        <v>2026</v>
      </c>
      <c r="D655" s="41" t="str">
        <f t="shared" si="54"/>
        <v>كرم ترك 3قليوب 1 ورديةسعوديمدينتي اتوبيس 28</v>
      </c>
      <c r="E655" s="4">
        <v>5018</v>
      </c>
      <c r="F655" s="41" t="str">
        <f>VLOOKUP(E655,mapping!C:J,2,FALSE)</f>
        <v>كرم ترك 3</v>
      </c>
      <c r="G655" s="41" t="str">
        <f>IFERROR(VLOOKUP(F655,mapping!$D$3:$J$200,2,FALSE),0)</f>
        <v>قليوب 1 وردية</v>
      </c>
      <c r="H655" s="41" t="str">
        <f>IFERROR(VLOOKUP(F655,mapping!$D$3:$J$200,3,FALSE),0)</f>
        <v>سعودي</v>
      </c>
      <c r="I655" s="41" t="str">
        <f>IFERROR(VLOOKUP(F655,mapping!$D$3:$J$200,4,FALSE),0)</f>
        <v xml:space="preserve">مدينتي </v>
      </c>
      <c r="J655" s="41" t="str">
        <f>IFERROR(VLOOKUP(F655,mapping!$D$3:$J$200,5,FALSE),0)</f>
        <v>اتوبيس 28</v>
      </c>
      <c r="K655" s="63">
        <f>IF(W655=mapping!$N$1,IFERROR(VLOOKUP(Table4[[#This Row],[Column1]],mapping!A:L,11,FALSE),0),IF(W655&gt;mapping!$N$1,IFERROR(VLOOKUP(Table4[[#This Row],[Column1]],mapping!A:L,11,FALSE),0),))</f>
        <v>4634</v>
      </c>
      <c r="L655" s="139">
        <v>1</v>
      </c>
      <c r="M655" s="60">
        <f>IF(W655=mapping!$N$1,IFERROR(VLOOKUP(Table4[[#This Row],[Column1]],mapping!A:L,12,FALSE),0),IF(W655&gt;mapping!$N$1,IFERROR(VLOOKUP(Table4[[#This Row],[Column1]],mapping!A:L,12,FALSE),0),0))</f>
        <v>4000</v>
      </c>
      <c r="N655" s="58">
        <f>Table4[[#This Row],[ سعر اليومية ]]*3%*Table4[[#This Row],[عدد الدورات ]]</f>
        <v>139.01999999999998</v>
      </c>
      <c r="O655" s="56">
        <f>Table4[[#This Row],[ سعر اليومية ]]*Table4[[#This Row],[عدد الدورات ]]-N655</f>
        <v>4494.9799999999996</v>
      </c>
      <c r="P655" s="194"/>
      <c r="Q655" s="194"/>
      <c r="R655" s="194"/>
      <c r="S655" s="58">
        <f>(Table4[[#This Row],[سعر يومية السائق]]*Table4[[#This Row],[عدد الدورات ]])-SUM(Table4[[#This Row],[سلف ]:[خصم ]])+Table4[[#This Row],[اضافي ]]</f>
        <v>4000</v>
      </c>
      <c r="U655" s="58">
        <f>Table4[[#This Row],[ سعر اليومية ]]*Table4[[#This Row],[عدد الدورات ]]-Table4[[#This Row],[سعر يومية السائق]]*L655</f>
        <v>634</v>
      </c>
      <c r="V655" s="58">
        <f>U655-Table4[[#This Row],[W/H  3%]]</f>
        <v>494.98</v>
      </c>
      <c r="W655" s="66" t="str">
        <f>Table4[[#This Row],[اليوم]]&amp;Table4[[#This Row],[الشهر ]]&amp;Table4[[#This Row],[العام]]</f>
        <v>1152026</v>
      </c>
      <c r="X655" s="66" t="s">
        <v>304</v>
      </c>
    </row>
    <row r="656" spans="1:24" x14ac:dyDescent="0.3">
      <c r="A656" s="62">
        <v>11</v>
      </c>
      <c r="B656" s="62">
        <v>5</v>
      </c>
      <c r="C656" s="62">
        <v>2026</v>
      </c>
      <c r="D656" s="41" t="str">
        <f t="shared" si="54"/>
        <v>كرم ترك 4عدلي منصور شفتسعوديمدينتي اتوبيس 28</v>
      </c>
      <c r="E656" s="4">
        <v>5019</v>
      </c>
      <c r="F656" s="41" t="str">
        <f>VLOOKUP(E656,mapping!C:J,2,FALSE)</f>
        <v>كرم ترك 4</v>
      </c>
      <c r="G656" s="41" t="str">
        <f>IFERROR(VLOOKUP(F656,mapping!$D$3:$J$200,2,FALSE),0)</f>
        <v>عدلي منصور شفت</v>
      </c>
      <c r="H656" s="41" t="str">
        <f>IFERROR(VLOOKUP(F656,mapping!$D$3:$J$200,3,FALSE),0)</f>
        <v>سعودي</v>
      </c>
      <c r="I656" s="41" t="str">
        <f>IFERROR(VLOOKUP(F656,mapping!$D$3:$J$200,4,FALSE),0)</f>
        <v xml:space="preserve">مدينتي </v>
      </c>
      <c r="J656" s="41" t="str">
        <f>IFERROR(VLOOKUP(F656,mapping!$D$3:$J$200,5,FALSE),0)</f>
        <v>اتوبيس 28</v>
      </c>
      <c r="K656" s="63">
        <f>IF(W656=mapping!$N$1,IFERROR(VLOOKUP(Table4[[#This Row],[Column1]],mapping!A:L,11,FALSE),0),IF(W656&gt;mapping!$N$1,IFERROR(VLOOKUP(Table4[[#This Row],[Column1]],mapping!A:L,11,FALSE),0),))</f>
        <v>741</v>
      </c>
      <c r="L656" s="139">
        <v>1</v>
      </c>
      <c r="M656" s="60">
        <f>IF(W656=mapping!$N$1,IFERROR(VLOOKUP(Table4[[#This Row],[Column1]],mapping!A:L,12,FALSE),0),IF(W656&gt;mapping!$N$1,IFERROR(VLOOKUP(Table4[[#This Row],[Column1]],mapping!A:L,12,FALSE),0),0))</f>
        <v>500</v>
      </c>
      <c r="N656" s="58">
        <f>Table4[[#This Row],[ سعر اليومية ]]*3%*Table4[[#This Row],[عدد الدورات ]]</f>
        <v>22.23</v>
      </c>
      <c r="O656" s="56">
        <f>Table4[[#This Row],[ سعر اليومية ]]*Table4[[#This Row],[عدد الدورات ]]-N656</f>
        <v>718.77</v>
      </c>
      <c r="P656" s="194"/>
      <c r="Q656" s="194"/>
      <c r="R656" s="194"/>
      <c r="S656" s="58">
        <f>(Table4[[#This Row],[سعر يومية السائق]]*Table4[[#This Row],[عدد الدورات ]])-SUM(Table4[[#This Row],[سلف ]:[خصم ]])+Table4[[#This Row],[اضافي ]]</f>
        <v>500</v>
      </c>
      <c r="U656" s="58">
        <f>Table4[[#This Row],[ سعر اليومية ]]*Table4[[#This Row],[عدد الدورات ]]-Table4[[#This Row],[سعر يومية السائق]]*L656</f>
        <v>241</v>
      </c>
      <c r="V656" s="58">
        <f>U656-Table4[[#This Row],[W/H  3%]]</f>
        <v>218.77</v>
      </c>
      <c r="W656" s="66" t="str">
        <f>Table4[[#This Row],[اليوم]]&amp;Table4[[#This Row],[الشهر ]]&amp;Table4[[#This Row],[العام]]</f>
        <v>1152026</v>
      </c>
      <c r="X656" s="66" t="s">
        <v>304</v>
      </c>
    </row>
    <row r="657" spans="1:24" x14ac:dyDescent="0.3">
      <c r="A657" s="62">
        <v>11</v>
      </c>
      <c r="B657" s="62">
        <v>5</v>
      </c>
      <c r="C657" s="62">
        <v>2026</v>
      </c>
      <c r="D657" s="41" t="str">
        <f t="shared" si="54"/>
        <v>عماد النجار 4قليوب بيتوينسعوديمدينتي اتوبيس 28</v>
      </c>
      <c r="E657" s="4">
        <v>5020</v>
      </c>
      <c r="F657" s="41" t="str">
        <f>VLOOKUP(E657,mapping!C:J,2,FALSE)</f>
        <v>عماد النجار 4</v>
      </c>
      <c r="G657" s="41" t="str">
        <f>IFERROR(VLOOKUP(F657,mapping!$D$3:$J$200,2,FALSE),0)</f>
        <v>قليوب بيتوين</v>
      </c>
      <c r="H657" s="41" t="str">
        <f>IFERROR(VLOOKUP(F657,mapping!$D$3:$J$200,3,FALSE),0)</f>
        <v>سعودي</v>
      </c>
      <c r="I657" s="41" t="str">
        <f>IFERROR(VLOOKUP(F657,mapping!$D$3:$J$200,4,FALSE),0)</f>
        <v xml:space="preserve">مدينتي </v>
      </c>
      <c r="J657" s="41" t="str">
        <f>IFERROR(VLOOKUP(F657,mapping!$D$3:$J$200,5,FALSE),0)</f>
        <v>اتوبيس 28</v>
      </c>
      <c r="K657" s="63">
        <f>IF(W657=mapping!$N$1,IFERROR(VLOOKUP(Table4[[#This Row],[Column1]],mapping!A:L,11,FALSE),0),IF(W657&gt;mapping!$N$1,IFERROR(VLOOKUP(Table4[[#This Row],[Column1]],mapping!A:L,11,FALSE),0),))</f>
        <v>1482</v>
      </c>
      <c r="L657" s="139">
        <v>1</v>
      </c>
      <c r="M657" s="60">
        <f>IF(W657=mapping!$N$1,IFERROR(VLOOKUP(Table4[[#This Row],[Column1]],mapping!A:L,12,FALSE),0),IF(W657&gt;mapping!$N$1,IFERROR(VLOOKUP(Table4[[#This Row],[Column1]],mapping!A:L,12,FALSE),0),0))</f>
        <v>1400</v>
      </c>
      <c r="N657" s="58">
        <f>Table4[[#This Row],[ سعر اليومية ]]*3%*Table4[[#This Row],[عدد الدورات ]]</f>
        <v>44.46</v>
      </c>
      <c r="O657" s="56">
        <f>Table4[[#This Row],[ سعر اليومية ]]*Table4[[#This Row],[عدد الدورات ]]-N657</f>
        <v>1437.54</v>
      </c>
      <c r="P657" s="194"/>
      <c r="Q657" s="194"/>
      <c r="R657" s="194"/>
      <c r="S657" s="58">
        <f>(Table4[[#This Row],[سعر يومية السائق]]*Table4[[#This Row],[عدد الدورات ]])-SUM(Table4[[#This Row],[سلف ]:[خصم ]])+Table4[[#This Row],[اضافي ]]</f>
        <v>1400</v>
      </c>
      <c r="U657" s="58">
        <f>Table4[[#This Row],[ سعر اليومية ]]*Table4[[#This Row],[عدد الدورات ]]-Table4[[#This Row],[سعر يومية السائق]]*L657</f>
        <v>82</v>
      </c>
      <c r="V657" s="58">
        <f>U657-Table4[[#This Row],[W/H  3%]]</f>
        <v>37.54</v>
      </c>
      <c r="W657" s="66" t="str">
        <f>Table4[[#This Row],[اليوم]]&amp;Table4[[#This Row],[الشهر ]]&amp;Table4[[#This Row],[العام]]</f>
        <v>1152026</v>
      </c>
      <c r="X657" s="66" t="s">
        <v>304</v>
      </c>
    </row>
    <row r="658" spans="1:24" x14ac:dyDescent="0.3">
      <c r="A658" s="62">
        <v>11</v>
      </c>
      <c r="B658" s="62">
        <v>5</v>
      </c>
      <c r="C658" s="62">
        <v>2026</v>
      </c>
      <c r="D658" s="41" t="str">
        <f t="shared" si="54"/>
        <v>ممدوح كيلاني6المنيب 1 وردية سعوديمدينتي ميكروباص صيني</v>
      </c>
      <c r="E658" s="4">
        <v>5021</v>
      </c>
      <c r="F658" s="41" t="str">
        <f>VLOOKUP(E658,mapping!C:J,2,FALSE)</f>
        <v>ممدوح كيلاني6</v>
      </c>
      <c r="G658" s="41" t="str">
        <f>IFERROR(VLOOKUP(F658,mapping!$D$3:$J$200,2,FALSE),0)</f>
        <v xml:space="preserve">المنيب 1 وردية </v>
      </c>
      <c r="H658" s="41" t="str">
        <f>IFERROR(VLOOKUP(F658,mapping!$D$3:$J$200,3,FALSE),0)</f>
        <v>سعودي</v>
      </c>
      <c r="I658" s="41" t="str">
        <f>IFERROR(VLOOKUP(F658,mapping!$D$3:$J$200,4,FALSE),0)</f>
        <v xml:space="preserve">مدينتي </v>
      </c>
      <c r="J658" s="41" t="str">
        <f>IFERROR(VLOOKUP(F658,mapping!$D$3:$J$200,5,FALSE),0)</f>
        <v>ميكروباص صيني</v>
      </c>
      <c r="K658" s="63">
        <f>IF(W658=mapping!$N$1,IFERROR(VLOOKUP(Table4[[#This Row],[Column1]],mapping!A:L,11,FALSE),0),IF(W658&gt;mapping!$N$1,IFERROR(VLOOKUP(Table4[[#This Row],[Column1]],mapping!A:L,11,FALSE),0),))</f>
        <v>1482</v>
      </c>
      <c r="L658" s="139">
        <v>1</v>
      </c>
      <c r="M658" s="60">
        <f>IF(W658=mapping!$N$1,IFERROR(VLOOKUP(Table4[[#This Row],[Column1]],mapping!A:L,12,FALSE),0),IF(W658&gt;mapping!$N$1,IFERROR(VLOOKUP(Table4[[#This Row],[Column1]],mapping!A:L,12,FALSE),0),0))</f>
        <v>1350</v>
      </c>
      <c r="N658" s="58">
        <f>Table4[[#This Row],[ سعر اليومية ]]*3%*Table4[[#This Row],[عدد الدورات ]]</f>
        <v>44.46</v>
      </c>
      <c r="O658" s="56">
        <f>Table4[[#This Row],[ سعر اليومية ]]*Table4[[#This Row],[عدد الدورات ]]-N658</f>
        <v>1437.54</v>
      </c>
      <c r="P658" s="194"/>
      <c r="Q658" s="194"/>
      <c r="R658" s="194"/>
      <c r="S658" s="58">
        <f>(Table4[[#This Row],[سعر يومية السائق]]*Table4[[#This Row],[عدد الدورات ]])-SUM(Table4[[#This Row],[سلف ]:[خصم ]])+Table4[[#This Row],[اضافي ]]</f>
        <v>1350</v>
      </c>
      <c r="U658" s="58">
        <f>Table4[[#This Row],[ سعر اليومية ]]*Table4[[#This Row],[عدد الدورات ]]-Table4[[#This Row],[سعر يومية السائق]]*L658</f>
        <v>132</v>
      </c>
      <c r="V658" s="58">
        <f>U658-Table4[[#This Row],[W/H  3%]]</f>
        <v>87.539999999999992</v>
      </c>
      <c r="W658" s="66" t="str">
        <f>Table4[[#This Row],[اليوم]]&amp;Table4[[#This Row],[الشهر ]]&amp;Table4[[#This Row],[العام]]</f>
        <v>1152026</v>
      </c>
      <c r="X658" s="66" t="s">
        <v>304</v>
      </c>
    </row>
    <row r="659" spans="1:24" x14ac:dyDescent="0.3">
      <c r="A659" s="62">
        <v>11</v>
      </c>
      <c r="B659" s="62">
        <v>5</v>
      </c>
      <c r="C659" s="62">
        <v>2026</v>
      </c>
      <c r="D659" s="41" t="str">
        <f t="shared" si="54"/>
        <v>ممدوح كيلاني4المنيب 2 وردية سعوديمدينتي ميكروباص صيني</v>
      </c>
      <c r="E659" s="4">
        <v>5022</v>
      </c>
      <c r="F659" s="41" t="str">
        <f>VLOOKUP(E659,mapping!C:J,2,FALSE)</f>
        <v>ممدوح كيلاني4</v>
      </c>
      <c r="G659" s="41" t="str">
        <f>IFERROR(VLOOKUP(F659,mapping!$D$3:$J$200,2,FALSE),0)</f>
        <v xml:space="preserve">المنيب 2 وردية </v>
      </c>
      <c r="H659" s="41" t="str">
        <f>IFERROR(VLOOKUP(F659,mapping!$D$3:$J$200,3,FALSE),0)</f>
        <v>سعودي</v>
      </c>
      <c r="I659" s="41" t="str">
        <f>IFERROR(VLOOKUP(F659,mapping!$D$3:$J$200,4,FALSE),0)</f>
        <v xml:space="preserve">مدينتي </v>
      </c>
      <c r="J659" s="41" t="str">
        <f>IFERROR(VLOOKUP(F659,mapping!$D$3:$J$200,5,FALSE),0)</f>
        <v>ميكروباص صيني</v>
      </c>
      <c r="K659" s="63">
        <f>IF(W659=mapping!$N$1,IFERROR(VLOOKUP(Table4[[#This Row],[Column1]],mapping!A:L,11,FALSE),0),IF(W659&gt;mapping!$N$1,IFERROR(VLOOKUP(Table4[[#This Row],[Column1]],mapping!A:L,11,FALSE),0),))</f>
        <v>2965</v>
      </c>
      <c r="L659" s="139">
        <v>1</v>
      </c>
      <c r="M659" s="60">
        <f>IF(W659=mapping!$N$1,IFERROR(VLOOKUP(Table4[[#This Row],[Column1]],mapping!A:L,12,FALSE),0),IF(W659&gt;mapping!$N$1,IFERROR(VLOOKUP(Table4[[#This Row],[Column1]],mapping!A:L,12,FALSE),0),0))</f>
        <v>2600</v>
      </c>
      <c r="N659" s="58">
        <f>Table4[[#This Row],[ سعر اليومية ]]*3%*Table4[[#This Row],[عدد الدورات ]]</f>
        <v>88.95</v>
      </c>
      <c r="O659" s="56">
        <f>Table4[[#This Row],[ سعر اليومية ]]*Table4[[#This Row],[عدد الدورات ]]-N659</f>
        <v>2876.05</v>
      </c>
      <c r="P659" s="194"/>
      <c r="Q659" s="194"/>
      <c r="R659" s="194"/>
      <c r="S659" s="58">
        <f>(Table4[[#This Row],[سعر يومية السائق]]*Table4[[#This Row],[عدد الدورات ]])-SUM(Table4[[#This Row],[سلف ]:[خصم ]])+Table4[[#This Row],[اضافي ]]</f>
        <v>2600</v>
      </c>
      <c r="U659" s="58">
        <f>Table4[[#This Row],[ سعر اليومية ]]*Table4[[#This Row],[عدد الدورات ]]-Table4[[#This Row],[سعر يومية السائق]]*L659</f>
        <v>365</v>
      </c>
      <c r="V659" s="58">
        <f>U659-Table4[[#This Row],[W/H  3%]]</f>
        <v>276.05</v>
      </c>
      <c r="W659" s="66" t="str">
        <f>Table4[[#This Row],[اليوم]]&amp;Table4[[#This Row],[الشهر ]]&amp;Table4[[#This Row],[العام]]</f>
        <v>1152026</v>
      </c>
      <c r="X659" s="66" t="s">
        <v>304</v>
      </c>
    </row>
    <row r="660" spans="1:24" x14ac:dyDescent="0.3">
      <c r="A660" s="62">
        <v>11</v>
      </c>
      <c r="B660" s="62">
        <v>5</v>
      </c>
      <c r="C660" s="62">
        <v>2026</v>
      </c>
      <c r="D660" s="41" t="str">
        <f t="shared" si="54"/>
        <v>فرج 5حلوان 2 ورديةسعوديمدينتي اتوبيس 28</v>
      </c>
      <c r="E660" s="4">
        <v>5023</v>
      </c>
      <c r="F660" s="41" t="str">
        <f>VLOOKUP(E660,mapping!C:J,2,FALSE)</f>
        <v>فرج 5</v>
      </c>
      <c r="G660" s="41" t="str">
        <f>IFERROR(VLOOKUP(F660,mapping!$D$3:$J$200,2,FALSE),0)</f>
        <v>حلوان 2 وردية</v>
      </c>
      <c r="H660" s="41" t="str">
        <f>IFERROR(VLOOKUP(F660,mapping!$D$3:$J$200,3,FALSE),0)</f>
        <v>سعودي</v>
      </c>
      <c r="I660" s="41" t="str">
        <f>IFERROR(VLOOKUP(F660,mapping!$D$3:$J$200,4,FALSE),0)</f>
        <v xml:space="preserve">مدينتي </v>
      </c>
      <c r="J660" s="41" t="str">
        <f>IFERROR(VLOOKUP(F660,mapping!$D$3:$J$200,5,FALSE),0)</f>
        <v>اتوبيس 28</v>
      </c>
      <c r="K660" s="63">
        <f>IF(W660=mapping!$N$1,IFERROR(VLOOKUP(Table4[[#This Row],[Column1]],mapping!A:L,11,FALSE),0),IF(W660&gt;mapping!$N$1,IFERROR(VLOOKUP(Table4[[#This Row],[Column1]],mapping!A:L,11,FALSE),0),))</f>
        <v>4634</v>
      </c>
      <c r="L660" s="139">
        <v>1</v>
      </c>
      <c r="M660" s="60">
        <f>IF(W660=mapping!$N$1,IFERROR(VLOOKUP(Table4[[#This Row],[Column1]],mapping!A:L,12,FALSE),0),IF(W660&gt;mapping!$N$1,IFERROR(VLOOKUP(Table4[[#This Row],[Column1]],mapping!A:L,12,FALSE),0),0))</f>
        <v>4100</v>
      </c>
      <c r="N660" s="58">
        <f>Table4[[#This Row],[ سعر اليومية ]]*3%*Table4[[#This Row],[عدد الدورات ]]</f>
        <v>139.01999999999998</v>
      </c>
      <c r="O660" s="56">
        <f>Table4[[#This Row],[ سعر اليومية ]]*Table4[[#This Row],[عدد الدورات ]]-N660</f>
        <v>4494.9799999999996</v>
      </c>
      <c r="P660" s="194"/>
      <c r="Q660" s="194"/>
      <c r="R660" s="194"/>
      <c r="S660" s="58">
        <f>(Table4[[#This Row],[سعر يومية السائق]]*Table4[[#This Row],[عدد الدورات ]])-SUM(Table4[[#This Row],[سلف ]:[خصم ]])+Table4[[#This Row],[اضافي ]]</f>
        <v>4100</v>
      </c>
      <c r="U660" s="58">
        <f>Table4[[#This Row],[ سعر اليومية ]]*Table4[[#This Row],[عدد الدورات ]]-Table4[[#This Row],[سعر يومية السائق]]*L660</f>
        <v>534</v>
      </c>
      <c r="V660" s="58">
        <f>U660-Table4[[#This Row],[W/H  3%]]</f>
        <v>394.98</v>
      </c>
      <c r="W660" s="66" t="str">
        <f>Table4[[#This Row],[اليوم]]&amp;Table4[[#This Row],[الشهر ]]&amp;Table4[[#This Row],[العام]]</f>
        <v>1152026</v>
      </c>
      <c r="X660" s="66" t="s">
        <v>304</v>
      </c>
    </row>
    <row r="661" spans="1:24" x14ac:dyDescent="0.3">
      <c r="A661" s="62">
        <v>11</v>
      </c>
      <c r="B661" s="62">
        <v>5</v>
      </c>
      <c r="C661" s="62">
        <v>2026</v>
      </c>
      <c r="D661" s="41" t="str">
        <f t="shared" si="54"/>
        <v>سيد الحاويالحلميةسعوديمدينتي اتوبيس 28</v>
      </c>
      <c r="E661" s="4">
        <v>5024</v>
      </c>
      <c r="F661" s="41" t="str">
        <f>VLOOKUP(E661,mapping!C:J,2,FALSE)</f>
        <v>سيد الحاوي</v>
      </c>
      <c r="G661" s="41" t="str">
        <f>IFERROR(VLOOKUP(F661,mapping!$D$3:$J$200,2,FALSE),0)</f>
        <v>الحلمية</v>
      </c>
      <c r="H661" s="41" t="str">
        <f>IFERROR(VLOOKUP(F661,mapping!$D$3:$J$200,3,FALSE),0)</f>
        <v>سعودي</v>
      </c>
      <c r="I661" s="41" t="str">
        <f>IFERROR(VLOOKUP(F661,mapping!$D$3:$J$200,4,FALSE),0)</f>
        <v xml:space="preserve">مدينتي </v>
      </c>
      <c r="J661" s="41" t="str">
        <f>IFERROR(VLOOKUP(F661,mapping!$D$3:$J$200,5,FALSE),0)</f>
        <v>اتوبيس 28</v>
      </c>
      <c r="K661" s="63">
        <f>IF(W661=mapping!$N$1,IFERROR(VLOOKUP(Table4[[#This Row],[Column1]],mapping!A:L,11,FALSE),0),IF(W661&gt;mapping!$N$1,IFERROR(VLOOKUP(Table4[[#This Row],[Column1]],mapping!A:L,11,FALSE),0),))</f>
        <v>4634</v>
      </c>
      <c r="L661" s="139">
        <v>1</v>
      </c>
      <c r="M661" s="60">
        <f>IF(W661=mapping!$N$1,IFERROR(VLOOKUP(Table4[[#This Row],[Column1]],mapping!A:L,12,FALSE),0),IF(W661&gt;mapping!$N$1,IFERROR(VLOOKUP(Table4[[#This Row],[Column1]],mapping!A:L,12,FALSE),0),0))</f>
        <v>3750</v>
      </c>
      <c r="N661" s="58">
        <f>Table4[[#This Row],[ سعر اليومية ]]*3%*Table4[[#This Row],[عدد الدورات ]]</f>
        <v>139.01999999999998</v>
      </c>
      <c r="O661" s="56">
        <f>Table4[[#This Row],[ سعر اليومية ]]*Table4[[#This Row],[عدد الدورات ]]-N661</f>
        <v>4494.9799999999996</v>
      </c>
      <c r="P661" s="194"/>
      <c r="Q661" s="194"/>
      <c r="R661" s="194"/>
      <c r="S661" s="58">
        <f>(Table4[[#This Row],[سعر يومية السائق]]*Table4[[#This Row],[عدد الدورات ]])-SUM(Table4[[#This Row],[سلف ]:[خصم ]])+Table4[[#This Row],[اضافي ]]</f>
        <v>3750</v>
      </c>
      <c r="U661" s="58">
        <f>Table4[[#This Row],[ سعر اليومية ]]*Table4[[#This Row],[عدد الدورات ]]-Table4[[#This Row],[سعر يومية السائق]]*L661</f>
        <v>884</v>
      </c>
      <c r="V661" s="58">
        <f>U661-Table4[[#This Row],[W/H  3%]]</f>
        <v>744.98</v>
      </c>
      <c r="W661" s="66" t="str">
        <f>Table4[[#This Row],[اليوم]]&amp;Table4[[#This Row],[الشهر ]]&amp;Table4[[#This Row],[العام]]</f>
        <v>1152026</v>
      </c>
      <c r="X661" s="66" t="s">
        <v>304</v>
      </c>
    </row>
    <row r="662" spans="1:24" x14ac:dyDescent="0.3">
      <c r="A662" s="62">
        <v>11</v>
      </c>
      <c r="B662" s="62">
        <v>5</v>
      </c>
      <c r="C662" s="62">
        <v>2026</v>
      </c>
      <c r="D662" s="41" t="str">
        <f t="shared" si="54"/>
        <v>سيد الحاوي 2عدلي منصور سعوديمدينتي اتوبيس 28</v>
      </c>
      <c r="E662" s="4">
        <v>5028</v>
      </c>
      <c r="F662" s="41" t="str">
        <f>VLOOKUP(E662,mapping!C:J,2,FALSE)</f>
        <v>سيد الحاوي 2</v>
      </c>
      <c r="G662" s="41" t="str">
        <f>IFERROR(VLOOKUP(F662,mapping!$D$3:$J$200,2,FALSE),0)</f>
        <v xml:space="preserve">عدلي منصور </v>
      </c>
      <c r="H662" s="41" t="str">
        <f>IFERROR(VLOOKUP(F662,mapping!$D$3:$J$200,3,FALSE),0)</f>
        <v>سعودي</v>
      </c>
      <c r="I662" s="41" t="str">
        <f>IFERROR(VLOOKUP(F662,mapping!$D$3:$J$200,4,FALSE),0)</f>
        <v xml:space="preserve">مدينتي </v>
      </c>
      <c r="J662" s="41" t="str">
        <f>IFERROR(VLOOKUP(F662,mapping!$D$3:$J$200,5,FALSE),0)</f>
        <v>اتوبيس 28</v>
      </c>
      <c r="K662" s="63">
        <f>IF(W662=mapping!$N$1,IFERROR(VLOOKUP(Table4[[#This Row],[Column1]],mapping!A:L,11,FALSE),0),IF(W662&gt;mapping!$N$1,IFERROR(VLOOKUP(Table4[[#This Row],[Column1]],mapping!A:L,11,FALSE),0),))</f>
        <v>741</v>
      </c>
      <c r="L662" s="139">
        <v>1</v>
      </c>
      <c r="M662" s="60">
        <f>IF(W662=mapping!$N$1,IFERROR(VLOOKUP(Table4[[#This Row],[Column1]],mapping!A:L,12,FALSE),0),IF(W662&gt;mapping!$N$1,IFERROR(VLOOKUP(Table4[[#This Row],[Column1]],mapping!A:L,12,FALSE),0),0))</f>
        <v>550</v>
      </c>
      <c r="N662" s="58">
        <f>Table4[[#This Row],[ سعر اليومية ]]*3%*Table4[[#This Row],[عدد الدورات ]]</f>
        <v>22.23</v>
      </c>
      <c r="O662" s="56">
        <f>Table4[[#This Row],[ سعر اليومية ]]*Table4[[#This Row],[عدد الدورات ]]-N662</f>
        <v>718.77</v>
      </c>
      <c r="P662" s="194"/>
      <c r="Q662" s="194"/>
      <c r="R662" s="194"/>
      <c r="S662" s="58">
        <f>(Table4[[#This Row],[سعر يومية السائق]]*Table4[[#This Row],[عدد الدورات ]])-SUM(Table4[[#This Row],[سلف ]:[خصم ]])+Table4[[#This Row],[اضافي ]]</f>
        <v>550</v>
      </c>
      <c r="U662" s="58">
        <f>Table4[[#This Row],[ سعر اليومية ]]*Table4[[#This Row],[عدد الدورات ]]-Table4[[#This Row],[سعر يومية السائق]]*L662</f>
        <v>191</v>
      </c>
      <c r="V662" s="58">
        <f>U662-Table4[[#This Row],[W/H  3%]]</f>
        <v>168.77</v>
      </c>
      <c r="W662" s="66" t="str">
        <f>Table4[[#This Row],[اليوم]]&amp;Table4[[#This Row],[الشهر ]]&amp;Table4[[#This Row],[العام]]</f>
        <v>1152026</v>
      </c>
      <c r="X662" s="66" t="s">
        <v>304</v>
      </c>
    </row>
    <row r="663" spans="1:24" x14ac:dyDescent="0.3">
      <c r="A663" s="177">
        <v>11</v>
      </c>
      <c r="B663" s="177">
        <v>5</v>
      </c>
      <c r="C663" s="177">
        <v>2026</v>
      </c>
      <c r="D663" s="41" t="str">
        <f t="shared" ref="D663" si="56">F663&amp;G663&amp;H663&amp;I663&amp;J663</f>
        <v>حسام سعيد إضافيإضافيلوجستيكاإضافيإضافي</v>
      </c>
      <c r="E663" s="203">
        <v>4015</v>
      </c>
      <c r="F663" s="41" t="str">
        <f>VLOOKUP(E663,mapping!C:J,2,FALSE)</f>
        <v>حسام سعيد إضافي</v>
      </c>
      <c r="G663" s="41" t="str">
        <f>IFERROR(VLOOKUP(F663,mapping!$D$3:$J$200,2,FALSE),0)</f>
        <v>إضافي</v>
      </c>
      <c r="H663" s="41" t="str">
        <f>IFERROR(VLOOKUP(F663,mapping!$D$3:$J$200,3,FALSE),0)</f>
        <v>لوجستيكا</v>
      </c>
      <c r="I663" s="41" t="str">
        <f>IFERROR(VLOOKUP(F663,mapping!$D$3:$J$200,4,FALSE),0)</f>
        <v>إضافي</v>
      </c>
      <c r="J663" s="41" t="str">
        <f>IFERROR(VLOOKUP(F663,mapping!$D$3:$J$200,5,FALSE),0)</f>
        <v>إضافي</v>
      </c>
      <c r="K663" s="63">
        <f>IF(W663=mapping!$N$1,IFERROR(VLOOKUP(Table4[[#This Row],[Column1]],mapping!A:L,11,FALSE),0),IF(W663&gt;mapping!$N$1,IFERROR(VLOOKUP(Table4[[#This Row],[Column1]],mapping!A:L,11,FALSE),0),))</f>
        <v>1</v>
      </c>
      <c r="L663" s="139">
        <v>1</v>
      </c>
      <c r="M663" s="60">
        <f>IF(W663=mapping!$N$1,IFERROR(VLOOKUP(Table4[[#This Row],[Column1]],mapping!A:L,12,FALSE),0),IF(W663&gt;mapping!$N$1,IFERROR(VLOOKUP(Table4[[#This Row],[Column1]],mapping!A:L,12,FALSE),0),0))</f>
        <v>0</v>
      </c>
      <c r="N663" s="58">
        <f>Table4[[#This Row],[ سعر اليومية ]]*3%*Table4[[#This Row],[عدد الدورات ]]</f>
        <v>0.03</v>
      </c>
      <c r="O663" s="56">
        <f>Table4[[#This Row],[ سعر اليومية ]]*Table4[[#This Row],[عدد الدورات ]]-N663</f>
        <v>0.97</v>
      </c>
      <c r="P663" s="194"/>
      <c r="Q663" s="194"/>
      <c r="R663" s="197">
        <v>1200</v>
      </c>
      <c r="S663" s="58">
        <f>(Table4[[#This Row],[سعر يومية السائق]]*Table4[[#This Row],[عدد الدورات ]])-SUM(Table4[[#This Row],[سلف ]:[خصم ]])+Table4[[#This Row],[اضافي ]]</f>
        <v>1200</v>
      </c>
      <c r="U663" s="58">
        <f>Table4[[#This Row],[ سعر اليومية ]]*Table4[[#This Row],[عدد الدورات ]]-Table4[[#This Row],[سعر يومية السائق]]*L663</f>
        <v>1</v>
      </c>
      <c r="V663" s="58">
        <f>U663-Table4[[#This Row],[W/H  3%]]</f>
        <v>0.97</v>
      </c>
      <c r="W663" s="66" t="str">
        <f>Table4[[#This Row],[اليوم]]&amp;Table4[[#This Row],[الشهر ]]&amp;Table4[[#This Row],[العام]]</f>
        <v>1152026</v>
      </c>
      <c r="X663" s="66" t="s">
        <v>304</v>
      </c>
    </row>
    <row r="664" spans="1:24" s="123" customFormat="1" x14ac:dyDescent="0.3">
      <c r="D664" s="123" t="e">
        <f t="shared" si="54"/>
        <v>#N/A</v>
      </c>
      <c r="E664" s="201"/>
      <c r="F664" s="123" t="e">
        <f>VLOOKUP(E664,mapping!C:J,2,FALSE)</f>
        <v>#N/A</v>
      </c>
      <c r="G664" s="123">
        <f>IFERROR(VLOOKUP(F664,mapping!$D$3:$J$200,2,FALSE),0)</f>
        <v>0</v>
      </c>
      <c r="H664" s="123">
        <f>IFERROR(VLOOKUP(F664,mapping!$D$3:$J$200,3,FALSE),0)</f>
        <v>0</v>
      </c>
      <c r="I664" s="123">
        <f>IFERROR(VLOOKUP(F664,mapping!$D$3:$J$200,4,FALSE),0)</f>
        <v>0</v>
      </c>
      <c r="J664" s="123">
        <f>IFERROR(VLOOKUP(F664,mapping!$D$3:$J$200,5,FALSE),0)</f>
        <v>0</v>
      </c>
      <c r="K664" s="124">
        <f>IF(W664=mapping!$N$1,IFERROR(VLOOKUP(Table4[[#This Row],[Column1]],mapping!A:L,11,FALSE),0),IF(W664&gt;mapping!$N$1,IFERROR(VLOOKUP(Table4[[#This Row],[Column1]],mapping!A:L,11,FALSE),0),))</f>
        <v>0</v>
      </c>
      <c r="L664" s="140"/>
      <c r="M664" s="124">
        <f>IF(W664=mapping!$N$1,IFERROR(VLOOKUP(Table4[[#This Row],[Column1]],mapping!A:L,12,FALSE),0),IF(W664&gt;mapping!$N$1,IFERROR(VLOOKUP(Table4[[#This Row],[Column1]],mapping!A:L,12,FALSE),0),0))</f>
        <v>0</v>
      </c>
      <c r="N664" s="125">
        <f>Table4[[#This Row],[ سعر اليومية ]]*3%*Table4[[#This Row],[عدد الدورات ]]</f>
        <v>0</v>
      </c>
      <c r="O664" s="126">
        <f>Table4[[#This Row],[ سعر اليومية ]]*Table4[[#This Row],[عدد الدورات ]]-N664</f>
        <v>0</v>
      </c>
      <c r="P664" s="195"/>
      <c r="Q664" s="195"/>
      <c r="R664" s="195"/>
      <c r="S664" s="125">
        <f>(Table4[[#This Row],[سعر يومية السائق]]*Table4[[#This Row],[عدد الدورات ]])-SUM(Table4[[#This Row],[سلف ]:[خصم ]])+Table4[[#This Row],[اضافي ]]</f>
        <v>0</v>
      </c>
      <c r="U664" s="125">
        <f>Table4[[#This Row],[ سعر اليومية ]]*Table4[[#This Row],[عدد الدورات ]]-Table4[[#This Row],[سعر يومية السائق]]*L664</f>
        <v>0</v>
      </c>
      <c r="V664" s="125">
        <f>U664-Table4[[#This Row],[W/H  3%]]</f>
        <v>0</v>
      </c>
      <c r="W664" s="127" t="str">
        <f>Table4[[#This Row],[اليوم]]&amp;Table4[[#This Row],[الشهر ]]&amp;Table4[[#This Row],[العام]]</f>
        <v/>
      </c>
      <c r="X664" s="127" t="s">
        <v>304</v>
      </c>
    </row>
    <row r="665" spans="1:24" x14ac:dyDescent="0.3">
      <c r="A665" s="62">
        <v>12</v>
      </c>
      <c r="B665" s="62">
        <v>5</v>
      </c>
      <c r="C665" s="62">
        <v>2026</v>
      </c>
      <c r="D665" s="41" t="str">
        <f t="shared" si="54"/>
        <v>مصطفي قليوبقليوب FIRST STARTم.نصر ميكروباص صيني</v>
      </c>
      <c r="E665" s="4">
        <v>1000</v>
      </c>
      <c r="F665" s="41" t="str">
        <f>VLOOKUP(E665,mapping!C:J,2,FALSE)</f>
        <v>مصطفي قليوب</v>
      </c>
      <c r="G665" s="41" t="str">
        <f>IFERROR(VLOOKUP(F665,mapping!$D$3:$J$200,2,FALSE),0)</f>
        <v xml:space="preserve">قليوب </v>
      </c>
      <c r="H665" s="41" t="str">
        <f>IFERROR(VLOOKUP(F665,mapping!$D$3:$J$200,3,FALSE),0)</f>
        <v>FIRST START</v>
      </c>
      <c r="I665" s="41" t="str">
        <f>IFERROR(VLOOKUP(F665,mapping!$D$3:$J$200,4,FALSE),0)</f>
        <v xml:space="preserve">م.نصر </v>
      </c>
      <c r="J665" s="41" t="str">
        <f>IFERROR(VLOOKUP(F665,mapping!$D$3:$J$200,5,FALSE),0)</f>
        <v>ميكروباص صيني</v>
      </c>
      <c r="K665" s="63">
        <f>IF(W665=mapping!$N$1,IFERROR(VLOOKUP(Table4[[#This Row],[Column1]],mapping!A:L,11,FALSE),0),IF(W665&gt;mapping!$N$1,IFERROR(VLOOKUP(Table4[[#This Row],[Column1]],mapping!A:L,11,FALSE),0),))</f>
        <v>1250</v>
      </c>
      <c r="L665" s="139">
        <v>1</v>
      </c>
      <c r="M665" s="60">
        <f>IF(W665=mapping!$N$1,IFERROR(VLOOKUP(Table4[[#This Row],[Column1]],mapping!A:L,12,FALSE),0),IF(W665&gt;mapping!$N$1,IFERROR(VLOOKUP(Table4[[#This Row],[Column1]],mapping!A:L,12,FALSE),0),0))</f>
        <v>1200</v>
      </c>
      <c r="N665" s="58">
        <f>Table4[[#This Row],[ سعر اليومية ]]*3%*Table4[[#This Row],[عدد الدورات ]]</f>
        <v>37.5</v>
      </c>
      <c r="O665" s="56">
        <f>Table4[[#This Row],[ سعر اليومية ]]*Table4[[#This Row],[عدد الدورات ]]-N665</f>
        <v>1212.5</v>
      </c>
      <c r="P665" s="194"/>
      <c r="Q665" s="194"/>
      <c r="R665" s="194"/>
      <c r="S665" s="58">
        <f>(Table4[[#This Row],[سعر يومية السائق]]*Table4[[#This Row],[عدد الدورات ]])-SUM(Table4[[#This Row],[سلف ]:[خصم ]])+Table4[[#This Row],[اضافي ]]</f>
        <v>1200</v>
      </c>
      <c r="U665" s="58">
        <f>Table4[[#This Row],[ سعر اليومية ]]*Table4[[#This Row],[عدد الدورات ]]-Table4[[#This Row],[سعر يومية السائق]]*L665</f>
        <v>50</v>
      </c>
      <c r="V665" s="58">
        <f>U665-Table4[[#This Row],[W/H  3%]]</f>
        <v>12.5</v>
      </c>
      <c r="W665" s="66" t="str">
        <f>Table4[[#This Row],[اليوم]]&amp;Table4[[#This Row],[الشهر ]]&amp;Table4[[#This Row],[العام]]</f>
        <v>1252026</v>
      </c>
      <c r="X665" s="66" t="s">
        <v>304</v>
      </c>
    </row>
    <row r="666" spans="1:24" x14ac:dyDescent="0.3">
      <c r="A666" s="62">
        <v>12</v>
      </c>
      <c r="B666" s="62">
        <v>5</v>
      </c>
      <c r="C666" s="62">
        <v>2026</v>
      </c>
      <c r="D666" s="41" t="str">
        <f t="shared" si="54"/>
        <v>عمرو برعي الجراجFLITCH AND GRAINالتجمع ميكروباص صيني</v>
      </c>
      <c r="E666" s="4">
        <v>2000</v>
      </c>
      <c r="F666" s="41" t="str">
        <f>VLOOKUP(E666,mapping!C:J,2,FALSE)</f>
        <v xml:space="preserve">عمرو برعي </v>
      </c>
      <c r="G666" s="41" t="str">
        <f>IFERROR(VLOOKUP(F666,mapping!$D$3:$J$200,2,FALSE),0)</f>
        <v>الجراج</v>
      </c>
      <c r="H666" s="41" t="str">
        <f>IFERROR(VLOOKUP(F666,mapping!$D$3:$J$200,3,FALSE),0)</f>
        <v>FLITCH AND GRAIN</v>
      </c>
      <c r="I666" s="41" t="str">
        <f>IFERROR(VLOOKUP(F666,mapping!$D$3:$J$200,4,FALSE),0)</f>
        <v xml:space="preserve">التجمع </v>
      </c>
      <c r="J666" s="41" t="str">
        <f>IFERROR(VLOOKUP(F666,mapping!$D$3:$J$200,5,FALSE),0)</f>
        <v>ميكروباص صيني</v>
      </c>
      <c r="K666" s="63">
        <f>IF(W666=mapping!$N$1,IFERROR(VLOOKUP(Table4[[#This Row],[Column1]],mapping!A:L,11,FALSE),0),IF(W666&gt;mapping!$N$1,IFERROR(VLOOKUP(Table4[[#This Row],[Column1]],mapping!A:L,11,FALSE),0),))</f>
        <v>1300</v>
      </c>
      <c r="L666" s="139">
        <v>1</v>
      </c>
      <c r="M666" s="60">
        <f>IF(W666=mapping!$N$1,IFERROR(VLOOKUP(Table4[[#This Row],[Column1]],mapping!A:L,12,FALSE),0),IF(W666&gt;mapping!$N$1,IFERROR(VLOOKUP(Table4[[#This Row],[Column1]],mapping!A:L,12,FALSE),0),0))</f>
        <v>1050</v>
      </c>
      <c r="N666" s="58">
        <f>Table4[[#This Row],[ سعر اليومية ]]*3%*Table4[[#This Row],[عدد الدورات ]]</f>
        <v>39</v>
      </c>
      <c r="O666" s="56">
        <f>Table4[[#This Row],[ سعر اليومية ]]*Table4[[#This Row],[عدد الدورات ]]-N666</f>
        <v>1261</v>
      </c>
      <c r="P666" s="194"/>
      <c r="Q666" s="194"/>
      <c r="R666" s="194"/>
      <c r="S666" s="58">
        <f>(Table4[[#This Row],[سعر يومية السائق]]*Table4[[#This Row],[عدد الدورات ]])-SUM(Table4[[#This Row],[سلف ]:[خصم ]])+Table4[[#This Row],[اضافي ]]</f>
        <v>1050</v>
      </c>
      <c r="U666" s="58">
        <f>Table4[[#This Row],[ سعر اليومية ]]*Table4[[#This Row],[عدد الدورات ]]-Table4[[#This Row],[سعر يومية السائق]]*L666</f>
        <v>250</v>
      </c>
      <c r="V666" s="58">
        <f>U666-Table4[[#This Row],[W/H  3%]]</f>
        <v>211</v>
      </c>
      <c r="W666" s="66" t="str">
        <f>Table4[[#This Row],[اليوم]]&amp;Table4[[#This Row],[الشهر ]]&amp;Table4[[#This Row],[العام]]</f>
        <v>1252026</v>
      </c>
      <c r="X666" s="66" t="s">
        <v>304</v>
      </c>
    </row>
    <row r="667" spans="1:24" x14ac:dyDescent="0.3">
      <c r="A667" s="62">
        <v>12</v>
      </c>
      <c r="B667" s="62">
        <v>5</v>
      </c>
      <c r="C667" s="62">
        <v>2026</v>
      </c>
      <c r="D667" s="41" t="str">
        <f t="shared" si="54"/>
        <v>مصطفي الف مسكنالف مسكن 3 ورديةنجمة هليوبوليسالتجمع اتوبيس 28</v>
      </c>
      <c r="E667" s="4">
        <v>3000</v>
      </c>
      <c r="F667" s="41" t="str">
        <f>VLOOKUP(E667,mapping!C:J,2,FALSE)</f>
        <v>مصطفي الف مسكن</v>
      </c>
      <c r="G667" s="41" t="str">
        <f>IFERROR(VLOOKUP(F667,mapping!$D$3:$J$200,2,FALSE),0)</f>
        <v>الف مسكن 3 وردية</v>
      </c>
      <c r="H667" s="41" t="str">
        <f>IFERROR(VLOOKUP(F667,mapping!$D$3:$J$200,3,FALSE),0)</f>
        <v>نجمة هليوبوليس</v>
      </c>
      <c r="I667" s="41" t="str">
        <f>IFERROR(VLOOKUP(F667,mapping!$D$3:$J$200,4,FALSE),0)</f>
        <v xml:space="preserve">التجمع </v>
      </c>
      <c r="J667" s="41" t="str">
        <f>IFERROR(VLOOKUP(F667,mapping!$D$3:$J$200,5,FALSE),0)</f>
        <v>اتوبيس 28</v>
      </c>
      <c r="K667" s="63">
        <f>IF(W667=mapping!$N$1,IFERROR(VLOOKUP(Table4[[#This Row],[Column1]],mapping!A:L,11,FALSE),0),IF(W667&gt;mapping!$N$1,IFERROR(VLOOKUP(Table4[[#This Row],[Column1]],mapping!A:L,11,FALSE),0),))</f>
        <v>4297</v>
      </c>
      <c r="L667" s="139">
        <v>1</v>
      </c>
      <c r="M667" s="60">
        <f>IF(W667=mapping!$N$1,IFERROR(VLOOKUP(Table4[[#This Row],[Column1]],mapping!A:L,12,FALSE),0),IF(W667&gt;mapping!$N$1,IFERROR(VLOOKUP(Table4[[#This Row],[Column1]],mapping!A:L,12,FALSE),0),0))</f>
        <v>3800</v>
      </c>
      <c r="N667" s="58">
        <f>Table4[[#This Row],[ سعر اليومية ]]*3%*Table4[[#This Row],[عدد الدورات ]]</f>
        <v>128.91</v>
      </c>
      <c r="O667" s="56">
        <f>Table4[[#This Row],[ سعر اليومية ]]*Table4[[#This Row],[عدد الدورات ]]-N667</f>
        <v>4168.09</v>
      </c>
      <c r="P667" s="194"/>
      <c r="Q667" s="194"/>
      <c r="R667" s="194"/>
      <c r="S667" s="58">
        <f>(Table4[[#This Row],[سعر يومية السائق]]*Table4[[#This Row],[عدد الدورات ]])-SUM(Table4[[#This Row],[سلف ]:[خصم ]])+Table4[[#This Row],[اضافي ]]</f>
        <v>3800</v>
      </c>
      <c r="U667" s="58">
        <f>Table4[[#This Row],[ سعر اليومية ]]*Table4[[#This Row],[عدد الدورات ]]-Table4[[#This Row],[سعر يومية السائق]]*L667</f>
        <v>497</v>
      </c>
      <c r="V667" s="58">
        <f>U667-Table4[[#This Row],[W/H  3%]]</f>
        <v>368.09000000000003</v>
      </c>
      <c r="W667" s="66" t="str">
        <f>Table4[[#This Row],[اليوم]]&amp;Table4[[#This Row],[الشهر ]]&amp;Table4[[#This Row],[العام]]</f>
        <v>1252026</v>
      </c>
      <c r="X667" s="66" t="s">
        <v>304</v>
      </c>
    </row>
    <row r="668" spans="1:24" x14ac:dyDescent="0.3">
      <c r="A668" s="62">
        <v>12</v>
      </c>
      <c r="B668" s="62">
        <v>5</v>
      </c>
      <c r="C668" s="62">
        <v>2026</v>
      </c>
      <c r="D668" s="41" t="str">
        <f t="shared" si="54"/>
        <v>ممدوح كيلاني1قليوب 3 وردية نجمة هليوبوليسالتجمع اتوبيس 28</v>
      </c>
      <c r="E668" s="4">
        <v>3002</v>
      </c>
      <c r="F668" s="41" t="str">
        <f>VLOOKUP(E668,mapping!C:J,2,FALSE)</f>
        <v>ممدوح كيلاني1</v>
      </c>
      <c r="G668" s="41" t="str">
        <f>IFERROR(VLOOKUP(F668,mapping!$D$3:$J$200,2,FALSE),0)</f>
        <v xml:space="preserve">قليوب 3 وردية </v>
      </c>
      <c r="H668" s="41" t="str">
        <f>IFERROR(VLOOKUP(F668,mapping!$D$3:$J$200,3,FALSE),0)</f>
        <v>نجمة هليوبوليس</v>
      </c>
      <c r="I668" s="41" t="str">
        <f>IFERROR(VLOOKUP(F668,mapping!$D$3:$J$200,4,FALSE),0)</f>
        <v xml:space="preserve">التجمع </v>
      </c>
      <c r="J668" s="41" t="str">
        <f>IFERROR(VLOOKUP(F668,mapping!$D$3:$J$200,5,FALSE),0)</f>
        <v>اتوبيس 28</v>
      </c>
      <c r="K668" s="63">
        <f>IF(W668=mapping!$N$1,IFERROR(VLOOKUP(Table4[[#This Row],[Column1]],mapping!A:L,11,FALSE),0),IF(W668&gt;mapping!$N$1,IFERROR(VLOOKUP(Table4[[#This Row],[Column1]],mapping!A:L,11,FALSE),0),))</f>
        <v>4297</v>
      </c>
      <c r="L668" s="139">
        <v>1</v>
      </c>
      <c r="M668" s="60">
        <f>IF(W668=mapping!$N$1,IFERROR(VLOOKUP(Table4[[#This Row],[Column1]],mapping!A:L,12,FALSE),0),IF(W668&gt;mapping!$N$1,IFERROR(VLOOKUP(Table4[[#This Row],[Column1]],mapping!A:L,12,FALSE),0),0))</f>
        <v>3900</v>
      </c>
      <c r="N668" s="58">
        <f>Table4[[#This Row],[ سعر اليومية ]]*3%*Table4[[#This Row],[عدد الدورات ]]</f>
        <v>128.91</v>
      </c>
      <c r="O668" s="56">
        <f>Table4[[#This Row],[ سعر اليومية ]]*Table4[[#This Row],[عدد الدورات ]]-N668</f>
        <v>4168.09</v>
      </c>
      <c r="P668" s="194"/>
      <c r="Q668" s="194"/>
      <c r="R668" s="194"/>
      <c r="S668" s="58">
        <f>(Table4[[#This Row],[سعر يومية السائق]]*Table4[[#This Row],[عدد الدورات ]])-SUM(Table4[[#This Row],[سلف ]:[خصم ]])+Table4[[#This Row],[اضافي ]]</f>
        <v>3900</v>
      </c>
      <c r="U668" s="58">
        <f>Table4[[#This Row],[ سعر اليومية ]]*Table4[[#This Row],[عدد الدورات ]]-Table4[[#This Row],[سعر يومية السائق]]*L668</f>
        <v>397</v>
      </c>
      <c r="V668" s="58">
        <f>U668-Table4[[#This Row],[W/H  3%]]</f>
        <v>268.09000000000003</v>
      </c>
      <c r="W668" s="66" t="str">
        <f>Table4[[#This Row],[اليوم]]&amp;Table4[[#This Row],[الشهر ]]&amp;Table4[[#This Row],[العام]]</f>
        <v>1252026</v>
      </c>
      <c r="X668" s="66" t="s">
        <v>304</v>
      </c>
    </row>
    <row r="669" spans="1:24" x14ac:dyDescent="0.3">
      <c r="A669" s="62">
        <v>12</v>
      </c>
      <c r="B669" s="62">
        <v>5</v>
      </c>
      <c r="C669" s="62">
        <v>2026</v>
      </c>
      <c r="D669" s="41" t="str">
        <f t="shared" si="54"/>
        <v>ممدوح كيلاني3المنيب 3وردية نجمة هليوبوليسالتجمع ميكروباص</v>
      </c>
      <c r="E669" s="4">
        <v>3004</v>
      </c>
      <c r="F669" s="41" t="str">
        <f>VLOOKUP(E669,mapping!C:J,2,FALSE)</f>
        <v>ممدوح كيلاني3</v>
      </c>
      <c r="G669" s="41" t="str">
        <f>IFERROR(VLOOKUP(F669,mapping!$D$3:$J$200,2,FALSE),0)</f>
        <v xml:space="preserve">المنيب 3وردية </v>
      </c>
      <c r="H669" s="41" t="str">
        <f>IFERROR(VLOOKUP(F669,mapping!$D$3:$J$200,3,FALSE),0)</f>
        <v>نجمة هليوبوليس</v>
      </c>
      <c r="I669" s="41" t="str">
        <f>IFERROR(VLOOKUP(F669,mapping!$D$3:$J$200,4,FALSE),0)</f>
        <v xml:space="preserve">التجمع </v>
      </c>
      <c r="J669" s="41" t="str">
        <f>IFERROR(VLOOKUP(F669,mapping!$D$3:$J$200,5,FALSE),0)</f>
        <v>ميكروباص</v>
      </c>
      <c r="K669" s="63">
        <f>IF(W669=mapping!$N$1,IFERROR(VLOOKUP(Table4[[#This Row],[Column1]],mapping!A:L,11,FALSE),0),IF(W669&gt;mapping!$N$1,IFERROR(VLOOKUP(Table4[[#This Row],[Column1]],mapping!A:L,11,FALSE),0),))</f>
        <v>3600</v>
      </c>
      <c r="L669" s="139">
        <v>1</v>
      </c>
      <c r="M669" s="60">
        <f>IF(W669=mapping!$N$1,IFERROR(VLOOKUP(Table4[[#This Row],[Column1]],mapping!A:L,12,FALSE),0),IF(W669&gt;mapping!$N$1,IFERROR(VLOOKUP(Table4[[#This Row],[Column1]],mapping!A:L,12,FALSE),0),0))</f>
        <v>2700</v>
      </c>
      <c r="N669" s="58">
        <f>Table4[[#This Row],[ سعر اليومية ]]*3%*Table4[[#This Row],[عدد الدورات ]]</f>
        <v>108</v>
      </c>
      <c r="O669" s="56">
        <f>Table4[[#This Row],[ سعر اليومية ]]*Table4[[#This Row],[عدد الدورات ]]-N669</f>
        <v>3492</v>
      </c>
      <c r="P669" s="194"/>
      <c r="Q669" s="194"/>
      <c r="R669" s="194"/>
      <c r="S669" s="58">
        <f>(Table4[[#This Row],[سعر يومية السائق]]*Table4[[#This Row],[عدد الدورات ]])-SUM(Table4[[#This Row],[سلف ]:[خصم ]])+Table4[[#This Row],[اضافي ]]</f>
        <v>2700</v>
      </c>
      <c r="U669" s="58">
        <f>Table4[[#This Row],[ سعر اليومية ]]*Table4[[#This Row],[عدد الدورات ]]-Table4[[#This Row],[سعر يومية السائق]]*L669</f>
        <v>900</v>
      </c>
      <c r="V669" s="58">
        <f>U669-Table4[[#This Row],[W/H  3%]]</f>
        <v>792</v>
      </c>
      <c r="W669" s="66" t="str">
        <f>Table4[[#This Row],[اليوم]]&amp;Table4[[#This Row],[الشهر ]]&amp;Table4[[#This Row],[العام]]</f>
        <v>1252026</v>
      </c>
      <c r="X669" s="66" t="s">
        <v>304</v>
      </c>
    </row>
    <row r="670" spans="1:24" x14ac:dyDescent="0.3">
      <c r="A670" s="62">
        <v>12</v>
      </c>
      <c r="B670" s="62">
        <v>5</v>
      </c>
      <c r="C670" s="62">
        <v>2026</v>
      </c>
      <c r="D670" s="41" t="str">
        <f t="shared" ref="D670" si="57">F670&amp;G670&amp;H670&amp;I670&amp;J670</f>
        <v>بكرقليوب 1 ورديةنجمة هليوبوليسالتجمع ميكروباص</v>
      </c>
      <c r="E670" s="4">
        <v>3005</v>
      </c>
      <c r="F670" s="41" t="str">
        <f>VLOOKUP(E670,mapping!C:J,2,FALSE)</f>
        <v>بكر</v>
      </c>
      <c r="G670" s="41" t="str">
        <f>IFERROR(VLOOKUP(F670,mapping!$D$3:$J$200,2,FALSE),0)</f>
        <v>قليوب 1 وردية</v>
      </c>
      <c r="H670" s="41" t="str">
        <f>IFERROR(VLOOKUP(F670,mapping!$D$3:$J$200,3,FALSE),0)</f>
        <v>نجمة هليوبوليس</v>
      </c>
      <c r="I670" s="41" t="str">
        <f>IFERROR(VLOOKUP(F670,mapping!$D$3:$J$200,4,FALSE),0)</f>
        <v xml:space="preserve">التجمع </v>
      </c>
      <c r="J670" s="41" t="str">
        <f>IFERROR(VLOOKUP(F670,mapping!$D$3:$J$200,5,FALSE),0)</f>
        <v>ميكروباص</v>
      </c>
      <c r="K670" s="63">
        <f>IF(W670=mapping!$N$1,IFERROR(VLOOKUP(Table4[[#This Row],[Column1]],mapping!A:L,11,FALSE),0),IF(W670&gt;mapping!$N$1,IFERROR(VLOOKUP(Table4[[#This Row],[Column1]],mapping!A:L,11,FALSE),0),))</f>
        <v>1400</v>
      </c>
      <c r="L670" s="139">
        <v>1</v>
      </c>
      <c r="M670" s="60">
        <f>IF(W670=mapping!$N$1,IFERROR(VLOOKUP(Table4[[#This Row],[Column1]],mapping!A:L,12,FALSE),0),IF(W670&gt;mapping!$N$1,IFERROR(VLOOKUP(Table4[[#This Row],[Column1]],mapping!A:L,12,FALSE),0),0))</f>
        <v>1200</v>
      </c>
      <c r="N670" s="58">
        <f>Table4[[#This Row],[ سعر اليومية ]]*3%*Table4[[#This Row],[عدد الدورات ]]</f>
        <v>42</v>
      </c>
      <c r="O670" s="56">
        <f>Table4[[#This Row],[ سعر اليومية ]]*Table4[[#This Row],[عدد الدورات ]]-N670</f>
        <v>1358</v>
      </c>
      <c r="P670" s="194"/>
      <c r="Q670" s="194"/>
      <c r="R670" s="194"/>
      <c r="S670" s="58">
        <f>(Table4[[#This Row],[سعر يومية السائق]]*Table4[[#This Row],[عدد الدورات ]])-SUM(Table4[[#This Row],[سلف ]:[خصم ]])+Table4[[#This Row],[اضافي ]]</f>
        <v>1200</v>
      </c>
      <c r="U670" s="58">
        <f>Table4[[#This Row],[ سعر اليومية ]]*Table4[[#This Row],[عدد الدورات ]]-Table4[[#This Row],[سعر يومية السائق]]*L670</f>
        <v>200</v>
      </c>
      <c r="V670" s="58">
        <f>U670-Table4[[#This Row],[W/H  3%]]</f>
        <v>158</v>
      </c>
      <c r="W670" s="66" t="str">
        <f>Table4[[#This Row],[اليوم]]&amp;Table4[[#This Row],[الشهر ]]&amp;Table4[[#This Row],[العام]]</f>
        <v>1252026</v>
      </c>
      <c r="X670" s="66" t="s">
        <v>304</v>
      </c>
    </row>
    <row r="671" spans="1:24" x14ac:dyDescent="0.3">
      <c r="A671" s="62">
        <v>12</v>
      </c>
      <c r="B671" s="62">
        <v>5</v>
      </c>
      <c r="C671" s="62">
        <v>2026</v>
      </c>
      <c r="D671" s="41" t="str">
        <f t="shared" si="54"/>
        <v xml:space="preserve">رجب سلامة 1المرج لوجستيكااكتوبر هاي اس </v>
      </c>
      <c r="E671" s="4">
        <v>4000</v>
      </c>
      <c r="F671" s="41" t="str">
        <f>VLOOKUP(E671,mapping!C:J,2,FALSE)</f>
        <v>رجب سلامة 1</v>
      </c>
      <c r="G671" s="41" t="str">
        <f>IFERROR(VLOOKUP(F671,mapping!$D$3:$J$200,2,FALSE),0)</f>
        <v xml:space="preserve">المرج </v>
      </c>
      <c r="H671" s="41" t="str">
        <f>IFERROR(VLOOKUP(F671,mapping!$D$3:$J$200,3,FALSE),0)</f>
        <v>لوجستيكا</v>
      </c>
      <c r="I671" s="41" t="str">
        <f>IFERROR(VLOOKUP(F671,mapping!$D$3:$J$200,4,FALSE),0)</f>
        <v xml:space="preserve">اكتوبر </v>
      </c>
      <c r="J671" s="41" t="str">
        <f>IFERROR(VLOOKUP(F671,mapping!$D$3:$J$200,5,FALSE),0)</f>
        <v xml:space="preserve">هاي اس </v>
      </c>
      <c r="K671" s="63">
        <f>IF(W671=mapping!$N$1,IFERROR(VLOOKUP(Table4[[#This Row],[Column1]],mapping!A:L,11,FALSE),0),IF(W671&gt;mapping!$N$1,IFERROR(VLOOKUP(Table4[[#This Row],[Column1]],mapping!A:L,11,FALSE),0),))</f>
        <v>2195</v>
      </c>
      <c r="L671" s="139">
        <v>1</v>
      </c>
      <c r="M671" s="60">
        <f>IF(W671=mapping!$N$1,IFERROR(VLOOKUP(Table4[[#This Row],[Column1]],mapping!A:L,12,FALSE),0),IF(W671&gt;mapping!$N$1,IFERROR(VLOOKUP(Table4[[#This Row],[Column1]],mapping!A:L,12,FALSE),0),0))</f>
        <v>2000</v>
      </c>
      <c r="N671" s="58">
        <f>Table4[[#This Row],[ سعر اليومية ]]*3%*Table4[[#This Row],[عدد الدورات ]]</f>
        <v>65.849999999999994</v>
      </c>
      <c r="O671" s="56">
        <f>Table4[[#This Row],[ سعر اليومية ]]*Table4[[#This Row],[عدد الدورات ]]-N671</f>
        <v>2129.15</v>
      </c>
      <c r="P671" s="194"/>
      <c r="Q671" s="194"/>
      <c r="R671" s="194"/>
      <c r="S671" s="58">
        <f>(Table4[[#This Row],[سعر يومية السائق]]*Table4[[#This Row],[عدد الدورات ]])-SUM(Table4[[#This Row],[سلف ]:[خصم ]])+Table4[[#This Row],[اضافي ]]</f>
        <v>2000</v>
      </c>
      <c r="U671" s="58">
        <f>Table4[[#This Row],[ سعر اليومية ]]*Table4[[#This Row],[عدد الدورات ]]-Table4[[#This Row],[سعر يومية السائق]]*L671</f>
        <v>195</v>
      </c>
      <c r="V671" s="58">
        <f>U671-Table4[[#This Row],[W/H  3%]]</f>
        <v>129.15</v>
      </c>
      <c r="W671" s="66" t="str">
        <f>Table4[[#This Row],[اليوم]]&amp;Table4[[#This Row],[الشهر ]]&amp;Table4[[#This Row],[العام]]</f>
        <v>1252026</v>
      </c>
      <c r="X671" s="66" t="s">
        <v>304</v>
      </c>
    </row>
    <row r="672" spans="1:24" x14ac:dyDescent="0.3">
      <c r="A672" s="62">
        <v>12</v>
      </c>
      <c r="B672" s="62">
        <v>5</v>
      </c>
      <c r="C672" s="62">
        <v>2026</v>
      </c>
      <c r="D672" s="41" t="str">
        <f t="shared" si="54"/>
        <v xml:space="preserve">رجب سلامة 2 نكلا حضورلوجستيكااكتوبر هاي اس </v>
      </c>
      <c r="E672" s="4">
        <v>4004</v>
      </c>
      <c r="F672" s="41" t="str">
        <f>VLOOKUP(E672,mapping!C:J,2,FALSE)</f>
        <v xml:space="preserve">رجب سلامة 2 </v>
      </c>
      <c r="G672" s="41" t="str">
        <f>IFERROR(VLOOKUP(F672,mapping!$D$3:$J$200,2,FALSE),0)</f>
        <v>نكلا حضور</v>
      </c>
      <c r="H672" s="41" t="str">
        <f>IFERROR(VLOOKUP(F672,mapping!$D$3:$J$200,3,FALSE),0)</f>
        <v>لوجستيكا</v>
      </c>
      <c r="I672" s="41" t="str">
        <f>IFERROR(VLOOKUP(F672,mapping!$D$3:$J$200,4,FALSE),0)</f>
        <v xml:space="preserve">اكتوبر </v>
      </c>
      <c r="J672" s="41" t="str">
        <f>IFERROR(VLOOKUP(F672,mapping!$D$3:$J$200,5,FALSE),0)</f>
        <v xml:space="preserve">هاي اس </v>
      </c>
      <c r="K672" s="63">
        <f>IF(W672=mapping!$N$1,IFERROR(VLOOKUP(Table4[[#This Row],[Column1]],mapping!A:L,11,FALSE),0),IF(W672&gt;mapping!$N$1,IFERROR(VLOOKUP(Table4[[#This Row],[Column1]],mapping!A:L,11,FALSE),0),))</f>
        <v>1024</v>
      </c>
      <c r="L672" s="139">
        <v>1</v>
      </c>
      <c r="M672" s="60">
        <f>IF(W672=mapping!$N$1,IFERROR(VLOOKUP(Table4[[#This Row],[Column1]],mapping!A:L,12,FALSE),0),IF(W672&gt;mapping!$N$1,IFERROR(VLOOKUP(Table4[[#This Row],[Column1]],mapping!A:L,12,FALSE),0),0))</f>
        <v>1000</v>
      </c>
      <c r="N672" s="58">
        <f>Table4[[#This Row],[ سعر اليومية ]]*3%*Table4[[#This Row],[عدد الدورات ]]</f>
        <v>30.72</v>
      </c>
      <c r="O672" s="56">
        <f>Table4[[#This Row],[ سعر اليومية ]]*Table4[[#This Row],[عدد الدورات ]]-N672</f>
        <v>993.28</v>
      </c>
      <c r="P672" s="194"/>
      <c r="Q672" s="194"/>
      <c r="R672" s="194"/>
      <c r="S672" s="58">
        <f>(Table4[[#This Row],[سعر يومية السائق]]*Table4[[#This Row],[عدد الدورات ]])-SUM(Table4[[#This Row],[سلف ]:[خصم ]])+Table4[[#This Row],[اضافي ]]</f>
        <v>1000</v>
      </c>
      <c r="U672" s="58">
        <f>Table4[[#This Row],[ سعر اليومية ]]*Table4[[#This Row],[عدد الدورات ]]-Table4[[#This Row],[سعر يومية السائق]]*L672</f>
        <v>24</v>
      </c>
      <c r="V672" s="58">
        <f>U672-Table4[[#This Row],[W/H  3%]]</f>
        <v>-6.7199999999999989</v>
      </c>
      <c r="W672" s="66" t="str">
        <f>Table4[[#This Row],[اليوم]]&amp;Table4[[#This Row],[الشهر ]]&amp;Table4[[#This Row],[العام]]</f>
        <v>1252026</v>
      </c>
      <c r="X672" s="66" t="s">
        <v>304</v>
      </c>
    </row>
    <row r="673" spans="1:24" x14ac:dyDescent="0.3">
      <c r="A673" s="62">
        <v>12</v>
      </c>
      <c r="B673" s="62">
        <v>5</v>
      </c>
      <c r="C673" s="62">
        <v>2026</v>
      </c>
      <c r="D673" s="41" t="str">
        <f t="shared" si="54"/>
        <v xml:space="preserve">احمد السيدالمنيب 3وردية لوجستيكااكتوبر هاي اس </v>
      </c>
      <c r="E673" s="4">
        <v>4001</v>
      </c>
      <c r="F673" s="41" t="str">
        <f>VLOOKUP(E673,mapping!C:J,2,FALSE)</f>
        <v>احمد السيد</v>
      </c>
      <c r="G673" s="41" t="str">
        <f>IFERROR(VLOOKUP(F673,mapping!$D$3:$J$200,2,FALSE),0)</f>
        <v xml:space="preserve">المنيب 3وردية </v>
      </c>
      <c r="H673" s="41" t="str">
        <f>IFERROR(VLOOKUP(F673,mapping!$D$3:$J$200,3,FALSE),0)</f>
        <v>لوجستيكا</v>
      </c>
      <c r="I673" s="41" t="str">
        <f>IFERROR(VLOOKUP(F673,mapping!$D$3:$J$200,4,FALSE),0)</f>
        <v xml:space="preserve">اكتوبر </v>
      </c>
      <c r="J673" s="41" t="str">
        <f>IFERROR(VLOOKUP(F673,mapping!$D$3:$J$200,5,FALSE),0)</f>
        <v xml:space="preserve">هاي اس </v>
      </c>
      <c r="K673" s="63">
        <f>IF(W673=mapping!$N$1,IFERROR(VLOOKUP(Table4[[#This Row],[Column1]],mapping!A:L,11,FALSE),0),IF(W673&gt;mapping!$N$1,IFERROR(VLOOKUP(Table4[[#This Row],[Column1]],mapping!A:L,11,FALSE),0),))</f>
        <v>4831</v>
      </c>
      <c r="L673" s="139">
        <v>1</v>
      </c>
      <c r="M673" s="60">
        <f>IF(W673=mapping!$N$1,IFERROR(VLOOKUP(Table4[[#This Row],[Column1]],mapping!A:L,12,FALSE),0),IF(W673&gt;mapping!$N$1,IFERROR(VLOOKUP(Table4[[#This Row],[Column1]],mapping!A:L,12,FALSE),0),0))</f>
        <v>4000</v>
      </c>
      <c r="N673" s="58">
        <f>Table4[[#This Row],[ سعر اليومية ]]*3%*Table4[[#This Row],[عدد الدورات ]]</f>
        <v>144.93</v>
      </c>
      <c r="O673" s="56">
        <f>Table4[[#This Row],[ سعر اليومية ]]*Table4[[#This Row],[عدد الدورات ]]-N673</f>
        <v>4686.07</v>
      </c>
      <c r="P673" s="194"/>
      <c r="Q673" s="194"/>
      <c r="R673" s="194"/>
      <c r="S673" s="58">
        <f>(Table4[[#This Row],[سعر يومية السائق]]*Table4[[#This Row],[عدد الدورات ]])-SUM(Table4[[#This Row],[سلف ]:[خصم ]])+Table4[[#This Row],[اضافي ]]</f>
        <v>4000</v>
      </c>
      <c r="U673" s="58">
        <f>Table4[[#This Row],[ سعر اليومية ]]*Table4[[#This Row],[عدد الدورات ]]-Table4[[#This Row],[سعر يومية السائق]]*L673</f>
        <v>831</v>
      </c>
      <c r="V673" s="58">
        <f>U673-Table4[[#This Row],[W/H  3%]]</f>
        <v>686.06999999999994</v>
      </c>
      <c r="W673" s="66" t="str">
        <f>Table4[[#This Row],[اليوم]]&amp;Table4[[#This Row],[الشهر ]]&amp;Table4[[#This Row],[العام]]</f>
        <v>1252026</v>
      </c>
      <c r="X673" s="66" t="s">
        <v>304</v>
      </c>
    </row>
    <row r="674" spans="1:24" x14ac:dyDescent="0.3">
      <c r="A674" s="62">
        <v>12</v>
      </c>
      <c r="B674" s="62">
        <v>5</v>
      </c>
      <c r="C674" s="62">
        <v>2026</v>
      </c>
      <c r="D674" s="41" t="str">
        <f t="shared" si="54"/>
        <v xml:space="preserve">حسام سعيد1القناطر 3 ورديةلوجستيكااكتوبر هاي اس </v>
      </c>
      <c r="E674" s="4">
        <v>4002</v>
      </c>
      <c r="F674" s="41" t="str">
        <f>VLOOKUP(E674,mapping!C:J,2,FALSE)</f>
        <v>حسام سعيد1</v>
      </c>
      <c r="G674" s="41" t="str">
        <f>IFERROR(VLOOKUP(F674,mapping!$D$3:$J$200,2,FALSE),0)</f>
        <v>القناطر 3 وردية</v>
      </c>
      <c r="H674" s="41" t="str">
        <f>IFERROR(VLOOKUP(F674,mapping!$D$3:$J$200,3,FALSE),0)</f>
        <v>لوجستيكا</v>
      </c>
      <c r="I674" s="41" t="str">
        <f>IFERROR(VLOOKUP(F674,mapping!$D$3:$J$200,4,FALSE),0)</f>
        <v xml:space="preserve">اكتوبر </v>
      </c>
      <c r="J674" s="41" t="str">
        <f>IFERROR(VLOOKUP(F674,mapping!$D$3:$J$200,5,FALSE),0)</f>
        <v xml:space="preserve">هاي اس </v>
      </c>
      <c r="K674" s="63">
        <f>IF(W674=mapping!$N$1,IFERROR(VLOOKUP(Table4[[#This Row],[Column1]],mapping!A:L,11,FALSE),0),IF(W674&gt;mapping!$N$1,IFERROR(VLOOKUP(Table4[[#This Row],[Column1]],mapping!A:L,11,FALSE),0),))</f>
        <v>4391</v>
      </c>
      <c r="L674" s="139">
        <v>1</v>
      </c>
      <c r="M674" s="60">
        <f>IF(W674=mapping!$N$1,IFERROR(VLOOKUP(Table4[[#This Row],[Column1]],mapping!A:L,12,FALSE),0),IF(W674&gt;mapping!$N$1,IFERROR(VLOOKUP(Table4[[#This Row],[Column1]],mapping!A:L,12,FALSE),0),0))</f>
        <v>3400</v>
      </c>
      <c r="N674" s="58">
        <f>Table4[[#This Row],[ سعر اليومية ]]*3%*Table4[[#This Row],[عدد الدورات ]]</f>
        <v>131.72999999999999</v>
      </c>
      <c r="O674" s="56">
        <f>Table4[[#This Row],[ سعر اليومية ]]*Table4[[#This Row],[عدد الدورات ]]-N674</f>
        <v>4259.2700000000004</v>
      </c>
      <c r="P674" s="194"/>
      <c r="Q674" s="194"/>
      <c r="R674" s="194"/>
      <c r="S674" s="58">
        <f>(Table4[[#This Row],[سعر يومية السائق]]*Table4[[#This Row],[عدد الدورات ]])-SUM(Table4[[#This Row],[سلف ]:[خصم ]])+Table4[[#This Row],[اضافي ]]</f>
        <v>3400</v>
      </c>
      <c r="U674" s="58">
        <f>Table4[[#This Row],[ سعر اليومية ]]*Table4[[#This Row],[عدد الدورات ]]-Table4[[#This Row],[سعر يومية السائق]]*L674</f>
        <v>991</v>
      </c>
      <c r="V674" s="58">
        <f>U674-Table4[[#This Row],[W/H  3%]]</f>
        <v>859.27</v>
      </c>
      <c r="W674" s="66" t="str">
        <f>Table4[[#This Row],[اليوم]]&amp;Table4[[#This Row],[الشهر ]]&amp;Table4[[#This Row],[العام]]</f>
        <v>1252026</v>
      </c>
      <c r="X674" s="66" t="s">
        <v>304</v>
      </c>
    </row>
    <row r="675" spans="1:24" x14ac:dyDescent="0.3">
      <c r="A675" s="62">
        <v>12</v>
      </c>
      <c r="B675" s="62">
        <v>5</v>
      </c>
      <c r="C675" s="62">
        <v>2026</v>
      </c>
      <c r="D675" s="41" t="str">
        <f t="shared" si="54"/>
        <v xml:space="preserve">حسام سعيد 2نكلا انصرافلوجستيكااكتوبر هاي اس </v>
      </c>
      <c r="E675" s="4">
        <v>4003</v>
      </c>
      <c r="F675" s="41" t="str">
        <f>VLOOKUP(E675,mapping!C:J,2,FALSE)</f>
        <v>حسام سعيد 2</v>
      </c>
      <c r="G675" s="41" t="str">
        <f>IFERROR(VLOOKUP(F675,mapping!$D$3:$J$200,2,FALSE),0)</f>
        <v>نكلا انصراف</v>
      </c>
      <c r="H675" s="41" t="str">
        <f>IFERROR(VLOOKUP(F675,mapping!$D$3:$J$200,3,FALSE),0)</f>
        <v>لوجستيكا</v>
      </c>
      <c r="I675" s="41" t="str">
        <f>IFERROR(VLOOKUP(F675,mapping!$D$3:$J$200,4,FALSE),0)</f>
        <v xml:space="preserve">اكتوبر </v>
      </c>
      <c r="J675" s="41" t="str">
        <f>IFERROR(VLOOKUP(F675,mapping!$D$3:$J$200,5,FALSE),0)</f>
        <v xml:space="preserve">هاي اس </v>
      </c>
      <c r="K675" s="63">
        <f>IF(W675=mapping!$N$1,IFERROR(VLOOKUP(Table4[[#This Row],[Column1]],mapping!A:L,11,FALSE),0),IF(W675&gt;mapping!$N$1,IFERROR(VLOOKUP(Table4[[#This Row],[Column1]],mapping!A:L,11,FALSE),0),))</f>
        <v>1024</v>
      </c>
      <c r="L675" s="139">
        <v>1</v>
      </c>
      <c r="M675" s="60">
        <f>IF(W675=mapping!$N$1,IFERROR(VLOOKUP(Table4[[#This Row],[Column1]],mapping!A:L,12,FALSE),0),IF(W675&gt;mapping!$N$1,IFERROR(VLOOKUP(Table4[[#This Row],[Column1]],mapping!A:L,12,FALSE),0),0))</f>
        <v>900</v>
      </c>
      <c r="N675" s="58">
        <f>Table4[[#This Row],[ سعر اليومية ]]*3%*Table4[[#This Row],[عدد الدورات ]]</f>
        <v>30.72</v>
      </c>
      <c r="O675" s="56">
        <f>Table4[[#This Row],[ سعر اليومية ]]*Table4[[#This Row],[عدد الدورات ]]-N675</f>
        <v>993.28</v>
      </c>
      <c r="P675" s="194"/>
      <c r="Q675" s="194"/>
      <c r="R675" s="194"/>
      <c r="S675" s="58">
        <f>(Table4[[#This Row],[سعر يومية السائق]]*Table4[[#This Row],[عدد الدورات ]])-SUM(Table4[[#This Row],[سلف ]:[خصم ]])+Table4[[#This Row],[اضافي ]]</f>
        <v>900</v>
      </c>
      <c r="U675" s="58">
        <f>Table4[[#This Row],[ سعر اليومية ]]*Table4[[#This Row],[عدد الدورات ]]-Table4[[#This Row],[سعر يومية السائق]]*L675</f>
        <v>124</v>
      </c>
      <c r="V675" s="58">
        <f>U675-Table4[[#This Row],[W/H  3%]]</f>
        <v>93.28</v>
      </c>
      <c r="W675" s="66" t="str">
        <f>Table4[[#This Row],[اليوم]]&amp;Table4[[#This Row],[الشهر ]]&amp;Table4[[#This Row],[العام]]</f>
        <v>1252026</v>
      </c>
      <c r="X675" s="66" t="s">
        <v>304</v>
      </c>
    </row>
    <row r="676" spans="1:24" x14ac:dyDescent="0.3">
      <c r="A676" s="62">
        <v>12</v>
      </c>
      <c r="B676" s="62">
        <v>5</v>
      </c>
      <c r="C676" s="62">
        <v>2026</v>
      </c>
      <c r="D676" s="41" t="str">
        <f t="shared" si="54"/>
        <v xml:space="preserve">محمد رضا المنوفية لوجستيكااكتوبر هاي اس </v>
      </c>
      <c r="E676" s="4">
        <v>4006</v>
      </c>
      <c r="F676" s="41" t="str">
        <f>VLOOKUP(E676,mapping!C:J,2,FALSE)</f>
        <v xml:space="preserve">محمد رضا </v>
      </c>
      <c r="G676" s="41" t="str">
        <f>IFERROR(VLOOKUP(F676,mapping!$D$3:$J$200,2,FALSE),0)</f>
        <v xml:space="preserve">المنوفية </v>
      </c>
      <c r="H676" s="41" t="str">
        <f>IFERROR(VLOOKUP(F676,mapping!$D$3:$J$200,3,FALSE),0)</f>
        <v>لوجستيكا</v>
      </c>
      <c r="I676" s="41" t="str">
        <f>IFERROR(VLOOKUP(F676,mapping!$D$3:$J$200,4,FALSE),0)</f>
        <v xml:space="preserve">اكتوبر </v>
      </c>
      <c r="J676" s="41" t="str">
        <f>IFERROR(VLOOKUP(F676,mapping!$D$3:$J$200,5,FALSE),0)</f>
        <v xml:space="preserve">هاي اس </v>
      </c>
      <c r="K676" s="63">
        <f>IF(W676=mapping!$N$1,IFERROR(VLOOKUP(Table4[[#This Row],[Column1]],mapping!A:L,11,FALSE),0),IF(W676&gt;mapping!$N$1,IFERROR(VLOOKUP(Table4[[#This Row],[Column1]],mapping!A:L,11,FALSE),0),))</f>
        <v>2634</v>
      </c>
      <c r="L676" s="139">
        <v>1</v>
      </c>
      <c r="M676" s="60">
        <f>IF(W676=mapping!$N$1,IFERROR(VLOOKUP(Table4[[#This Row],[Column1]],mapping!A:L,12,FALSE),0),IF(W676&gt;mapping!$N$1,IFERROR(VLOOKUP(Table4[[#This Row],[Column1]],mapping!A:L,12,FALSE),0),0))</f>
        <v>2150</v>
      </c>
      <c r="N676" s="58">
        <f>Table4[[#This Row],[ سعر اليومية ]]*3%*Table4[[#This Row],[عدد الدورات ]]</f>
        <v>79.02</v>
      </c>
      <c r="O676" s="56">
        <f>Table4[[#This Row],[ سعر اليومية ]]*Table4[[#This Row],[عدد الدورات ]]-N676</f>
        <v>2554.98</v>
      </c>
      <c r="P676" s="194"/>
      <c r="Q676" s="194"/>
      <c r="R676" s="194"/>
      <c r="S676" s="58">
        <f>(Table4[[#This Row],[سعر يومية السائق]]*Table4[[#This Row],[عدد الدورات ]])-SUM(Table4[[#This Row],[سلف ]:[خصم ]])+Table4[[#This Row],[اضافي ]]</f>
        <v>2150</v>
      </c>
      <c r="U676" s="58">
        <f>Table4[[#This Row],[ سعر اليومية ]]*Table4[[#This Row],[عدد الدورات ]]-Table4[[#This Row],[سعر يومية السائق]]*L676</f>
        <v>484</v>
      </c>
      <c r="V676" s="58">
        <f>U676-Table4[[#This Row],[W/H  3%]]</f>
        <v>404.98</v>
      </c>
      <c r="W676" s="66" t="str">
        <f>Table4[[#This Row],[اليوم]]&amp;Table4[[#This Row],[الشهر ]]&amp;Table4[[#This Row],[العام]]</f>
        <v>1252026</v>
      </c>
      <c r="X676" s="66" t="s">
        <v>304</v>
      </c>
    </row>
    <row r="677" spans="1:24" x14ac:dyDescent="0.3">
      <c r="A677" s="62">
        <v>12</v>
      </c>
      <c r="B677" s="62">
        <v>5</v>
      </c>
      <c r="C677" s="62">
        <v>2026</v>
      </c>
      <c r="D677" s="41" t="str">
        <f t="shared" si="54"/>
        <v xml:space="preserve">مصطفي شكيويالجلاتمةلوجستيكااكتوبر كوستر </v>
      </c>
      <c r="E677" s="4">
        <v>4007</v>
      </c>
      <c r="F677" s="41" t="str">
        <f>VLOOKUP(E677,mapping!C:J,2,FALSE)</f>
        <v>مصطفي شكيوي</v>
      </c>
      <c r="G677" s="41" t="str">
        <f>IFERROR(VLOOKUP(F677,mapping!$D$3:$J$200,2,FALSE),0)</f>
        <v>الجلاتمة</v>
      </c>
      <c r="H677" s="41" t="str">
        <f>IFERROR(VLOOKUP(F677,mapping!$D$3:$J$200,3,FALSE),0)</f>
        <v>لوجستيكا</v>
      </c>
      <c r="I677" s="41" t="str">
        <f>IFERROR(VLOOKUP(F677,mapping!$D$3:$J$200,4,FALSE),0)</f>
        <v xml:space="preserve">اكتوبر </v>
      </c>
      <c r="J677" s="41" t="str">
        <f>IFERROR(VLOOKUP(F677,mapping!$D$3:$J$200,5,FALSE),0)</f>
        <v xml:space="preserve">كوستر </v>
      </c>
      <c r="K677" s="63">
        <f>IF(W677=mapping!$N$1,IFERROR(VLOOKUP(Table4[[#This Row],[Column1]],mapping!A:L,11,FALSE),0),IF(W677&gt;mapping!$N$1,IFERROR(VLOOKUP(Table4[[#This Row],[Column1]],mapping!A:L,11,FALSE),0),))</f>
        <v>3220</v>
      </c>
      <c r="L677" s="139">
        <v>1</v>
      </c>
      <c r="M677" s="60">
        <f>IF(W677=mapping!$N$1,IFERROR(VLOOKUP(Table4[[#This Row],[Column1]],mapping!A:L,12,FALSE),0),IF(W677&gt;mapping!$N$1,IFERROR(VLOOKUP(Table4[[#This Row],[Column1]],mapping!A:L,12,FALSE),0),0))</f>
        <v>2750</v>
      </c>
      <c r="N677" s="58">
        <f>Table4[[#This Row],[ سعر اليومية ]]*3%*Table4[[#This Row],[عدد الدورات ]]</f>
        <v>96.6</v>
      </c>
      <c r="O677" s="56">
        <f>Table4[[#This Row],[ سعر اليومية ]]*Table4[[#This Row],[عدد الدورات ]]-N677</f>
        <v>3123.4</v>
      </c>
      <c r="P677" s="194"/>
      <c r="Q677" s="194"/>
      <c r="R677" s="194"/>
      <c r="S677" s="58">
        <f>(Table4[[#This Row],[سعر يومية السائق]]*Table4[[#This Row],[عدد الدورات ]])-SUM(Table4[[#This Row],[سلف ]:[خصم ]])+Table4[[#This Row],[اضافي ]]</f>
        <v>2750</v>
      </c>
      <c r="U677" s="58">
        <f>Table4[[#This Row],[ سعر اليومية ]]*Table4[[#This Row],[عدد الدورات ]]-Table4[[#This Row],[سعر يومية السائق]]*L677</f>
        <v>470</v>
      </c>
      <c r="V677" s="58">
        <f>U677-Table4[[#This Row],[W/H  3%]]</f>
        <v>373.4</v>
      </c>
      <c r="W677" s="66" t="str">
        <f>Table4[[#This Row],[اليوم]]&amp;Table4[[#This Row],[الشهر ]]&amp;Table4[[#This Row],[العام]]</f>
        <v>1252026</v>
      </c>
      <c r="X677" s="66" t="s">
        <v>304</v>
      </c>
    </row>
    <row r="678" spans="1:24" x14ac:dyDescent="0.3">
      <c r="A678" s="62">
        <v>12</v>
      </c>
      <c r="B678" s="62">
        <v>5</v>
      </c>
      <c r="C678" s="62">
        <v>2026</v>
      </c>
      <c r="D678" s="41" t="str">
        <f t="shared" si="54"/>
        <v xml:space="preserve">وديع 1الفيوم 1لوجستيكااكتوبر هاي اس </v>
      </c>
      <c r="E678" s="4">
        <v>4009</v>
      </c>
      <c r="F678" s="41" t="str">
        <f>VLOOKUP(E678,mapping!C:J,2,FALSE)</f>
        <v>وديع 1</v>
      </c>
      <c r="G678" s="41" t="str">
        <f>IFERROR(VLOOKUP(F678,mapping!$D$3:$J$200,2,FALSE),0)</f>
        <v>الفيوم 1</v>
      </c>
      <c r="H678" s="41" t="str">
        <f>IFERROR(VLOOKUP(F678,mapping!$D$3:$J$200,3,FALSE),0)</f>
        <v>لوجستيكا</v>
      </c>
      <c r="I678" s="41" t="str">
        <f>IFERROR(VLOOKUP(F678,mapping!$D$3:$J$200,4,FALSE),0)</f>
        <v xml:space="preserve">اكتوبر </v>
      </c>
      <c r="J678" s="41" t="str">
        <f>IFERROR(VLOOKUP(F678,mapping!$D$3:$J$200,5,FALSE),0)</f>
        <v xml:space="preserve">هاي اس </v>
      </c>
      <c r="K678" s="63">
        <f>IF(W678=mapping!$N$1,IFERROR(VLOOKUP(Table4[[#This Row],[Column1]],mapping!A:L,11,FALSE),0),IF(W678&gt;mapping!$N$1,IFERROR(VLOOKUP(Table4[[#This Row],[Column1]],mapping!A:L,11,FALSE),0),))</f>
        <v>2662</v>
      </c>
      <c r="L678" s="139">
        <v>1</v>
      </c>
      <c r="M678" s="60">
        <f>IF(W678=mapping!$N$1,IFERROR(VLOOKUP(Table4[[#This Row],[Column1]],mapping!A:L,12,FALSE),0),IF(W678&gt;mapping!$N$1,IFERROR(VLOOKUP(Table4[[#This Row],[Column1]],mapping!A:L,12,FALSE),0),0))</f>
        <v>2250</v>
      </c>
      <c r="N678" s="58">
        <f>Table4[[#This Row],[ سعر اليومية ]]*3%*Table4[[#This Row],[عدد الدورات ]]</f>
        <v>79.86</v>
      </c>
      <c r="O678" s="56">
        <f>Table4[[#This Row],[ سعر اليومية ]]*Table4[[#This Row],[عدد الدورات ]]-N678</f>
        <v>2582.14</v>
      </c>
      <c r="P678" s="194"/>
      <c r="Q678" s="194"/>
      <c r="R678" s="194"/>
      <c r="S678" s="58">
        <f>(Table4[[#This Row],[سعر يومية السائق]]*Table4[[#This Row],[عدد الدورات ]])-SUM(Table4[[#This Row],[سلف ]:[خصم ]])+Table4[[#This Row],[اضافي ]]</f>
        <v>2250</v>
      </c>
      <c r="U678" s="58">
        <f>Table4[[#This Row],[ سعر اليومية ]]*Table4[[#This Row],[عدد الدورات ]]-Table4[[#This Row],[سعر يومية السائق]]*L678</f>
        <v>412</v>
      </c>
      <c r="V678" s="58">
        <f>U678-Table4[[#This Row],[W/H  3%]]</f>
        <v>332.14</v>
      </c>
      <c r="W678" s="66" t="str">
        <f>Table4[[#This Row],[اليوم]]&amp;Table4[[#This Row],[الشهر ]]&amp;Table4[[#This Row],[العام]]</f>
        <v>1252026</v>
      </c>
      <c r="X678" s="66" t="s">
        <v>304</v>
      </c>
    </row>
    <row r="679" spans="1:24" x14ac:dyDescent="0.3">
      <c r="A679" s="62">
        <v>12</v>
      </c>
      <c r="B679" s="62">
        <v>5</v>
      </c>
      <c r="C679" s="62">
        <v>2026</v>
      </c>
      <c r="D679" s="41" t="str">
        <f t="shared" si="54"/>
        <v xml:space="preserve">وديع 2الفيوم 2لوجستيكااكتوبر هاي اس </v>
      </c>
      <c r="E679" s="4">
        <v>4010</v>
      </c>
      <c r="F679" s="41" t="str">
        <f>VLOOKUP(E679,mapping!C:J,2,FALSE)</f>
        <v>وديع 2</v>
      </c>
      <c r="G679" s="41" t="str">
        <f>IFERROR(VLOOKUP(F679,mapping!$D$3:$J$200,2,FALSE),0)</f>
        <v>الفيوم 2</v>
      </c>
      <c r="H679" s="41" t="str">
        <f>IFERROR(VLOOKUP(F679,mapping!$D$3:$J$200,3,FALSE),0)</f>
        <v>لوجستيكا</v>
      </c>
      <c r="I679" s="41" t="str">
        <f>IFERROR(VLOOKUP(F679,mapping!$D$3:$J$200,4,FALSE),0)</f>
        <v xml:space="preserve">اكتوبر </v>
      </c>
      <c r="J679" s="41" t="str">
        <f>IFERROR(VLOOKUP(F679,mapping!$D$3:$J$200,5,FALSE),0)</f>
        <v xml:space="preserve">هاي اس </v>
      </c>
      <c r="K679" s="63">
        <f>IF(W679=mapping!$N$1,IFERROR(VLOOKUP(Table4[[#This Row],[Column1]],mapping!A:L,11,FALSE),0),IF(W679&gt;mapping!$N$1,IFERROR(VLOOKUP(Table4[[#This Row],[Column1]],mapping!A:L,11,FALSE),0),))</f>
        <v>2662</v>
      </c>
      <c r="L679" s="139">
        <v>1</v>
      </c>
      <c r="M679" s="60">
        <f>IF(W679=mapping!$N$1,IFERROR(VLOOKUP(Table4[[#This Row],[Column1]],mapping!A:L,12,FALSE),0),IF(W679&gt;mapping!$N$1,IFERROR(VLOOKUP(Table4[[#This Row],[Column1]],mapping!A:L,12,FALSE),0),0))</f>
        <v>2250</v>
      </c>
      <c r="N679" s="58">
        <f>Table4[[#This Row],[ سعر اليومية ]]*3%*Table4[[#This Row],[عدد الدورات ]]</f>
        <v>79.86</v>
      </c>
      <c r="O679" s="56">
        <f>Table4[[#This Row],[ سعر اليومية ]]*Table4[[#This Row],[عدد الدورات ]]-N679</f>
        <v>2582.14</v>
      </c>
      <c r="P679" s="194"/>
      <c r="Q679" s="194"/>
      <c r="R679" s="194"/>
      <c r="S679" s="58">
        <f>(Table4[[#This Row],[سعر يومية السائق]]*Table4[[#This Row],[عدد الدورات ]])-SUM(Table4[[#This Row],[سلف ]:[خصم ]])+Table4[[#This Row],[اضافي ]]</f>
        <v>2250</v>
      </c>
      <c r="U679" s="58">
        <f>Table4[[#This Row],[ سعر اليومية ]]*Table4[[#This Row],[عدد الدورات ]]-Table4[[#This Row],[سعر يومية السائق]]*L679</f>
        <v>412</v>
      </c>
      <c r="V679" s="58">
        <f>U679-Table4[[#This Row],[W/H  3%]]</f>
        <v>332.14</v>
      </c>
      <c r="W679" s="66" t="str">
        <f>Table4[[#This Row],[اليوم]]&amp;Table4[[#This Row],[الشهر ]]&amp;Table4[[#This Row],[العام]]</f>
        <v>1252026</v>
      </c>
      <c r="X679" s="66" t="s">
        <v>304</v>
      </c>
    </row>
    <row r="680" spans="1:24" x14ac:dyDescent="0.3">
      <c r="A680" s="62">
        <v>12</v>
      </c>
      <c r="B680" s="62">
        <v>5</v>
      </c>
      <c r="C680" s="62">
        <v>2026</v>
      </c>
      <c r="D680" s="41" t="str">
        <f t="shared" si="54"/>
        <v xml:space="preserve">احمد عويس المعادي لوجستيكاابورواش هاي اس </v>
      </c>
      <c r="E680" s="4">
        <v>4011</v>
      </c>
      <c r="F680" s="41" t="str">
        <f>VLOOKUP(E680,mapping!C:J,2,FALSE)</f>
        <v xml:space="preserve">احمد عويس </v>
      </c>
      <c r="G680" s="41" t="str">
        <f>IFERROR(VLOOKUP(F680,mapping!$D$3:$J$200,2,FALSE),0)</f>
        <v xml:space="preserve">المعادي </v>
      </c>
      <c r="H680" s="41" t="str">
        <f>IFERROR(VLOOKUP(F680,mapping!$D$3:$J$200,3,FALSE),0)</f>
        <v>لوجستيكا</v>
      </c>
      <c r="I680" s="41" t="str">
        <f>IFERROR(VLOOKUP(F680,mapping!$D$3:$J$200,4,FALSE),0)</f>
        <v xml:space="preserve">ابورواش </v>
      </c>
      <c r="J680" s="41" t="str">
        <f>IFERROR(VLOOKUP(F680,mapping!$D$3:$J$200,5,FALSE),0)</f>
        <v xml:space="preserve">هاي اس </v>
      </c>
      <c r="K680" s="63">
        <f>IF(W680=mapping!$N$1,IFERROR(VLOOKUP(Table4[[#This Row],[Column1]],mapping!A:L,11,FALSE),0),IF(W680&gt;mapping!$N$1,IFERROR(VLOOKUP(Table4[[#This Row],[Column1]],mapping!A:L,11,FALSE),0),))</f>
        <v>2049</v>
      </c>
      <c r="L680" s="139">
        <v>1</v>
      </c>
      <c r="M680" s="60">
        <f>IF(W680=mapping!$N$1,IFERROR(VLOOKUP(Table4[[#This Row],[Column1]],mapping!A:L,12,FALSE),0),IF(W680&gt;mapping!$N$1,IFERROR(VLOOKUP(Table4[[#This Row],[Column1]],mapping!A:L,12,FALSE),0),0))</f>
        <v>1650</v>
      </c>
      <c r="N680" s="58">
        <f>Table4[[#This Row],[ سعر اليومية ]]*3%*Table4[[#This Row],[عدد الدورات ]]</f>
        <v>61.47</v>
      </c>
      <c r="O680" s="56">
        <f>Table4[[#This Row],[ سعر اليومية ]]*Table4[[#This Row],[عدد الدورات ]]-N680</f>
        <v>1987.53</v>
      </c>
      <c r="P680" s="194"/>
      <c r="Q680" s="194"/>
      <c r="R680" s="194"/>
      <c r="S680" s="58">
        <f>(Table4[[#This Row],[سعر يومية السائق]]*Table4[[#This Row],[عدد الدورات ]])-SUM(Table4[[#This Row],[سلف ]:[خصم ]])+Table4[[#This Row],[اضافي ]]</f>
        <v>1650</v>
      </c>
      <c r="U680" s="58">
        <f>Table4[[#This Row],[ سعر اليومية ]]*Table4[[#This Row],[عدد الدورات ]]-Table4[[#This Row],[سعر يومية السائق]]*L680</f>
        <v>399</v>
      </c>
      <c r="V680" s="58">
        <f>U680-Table4[[#This Row],[W/H  3%]]</f>
        <v>337.53</v>
      </c>
      <c r="W680" s="66" t="str">
        <f>Table4[[#This Row],[اليوم]]&amp;Table4[[#This Row],[الشهر ]]&amp;Table4[[#This Row],[العام]]</f>
        <v>1252026</v>
      </c>
      <c r="X680" s="66" t="s">
        <v>304</v>
      </c>
    </row>
    <row r="681" spans="1:24" x14ac:dyDescent="0.3">
      <c r="A681" s="62">
        <v>12</v>
      </c>
      <c r="B681" s="62">
        <v>5</v>
      </c>
      <c r="C681" s="62">
        <v>2026</v>
      </c>
      <c r="D681" s="41" t="str">
        <f t="shared" si="54"/>
        <v>محمد جمال القناطر لوجستيكاابورواش سوزوكي</v>
      </c>
      <c r="E681" s="4">
        <v>4013</v>
      </c>
      <c r="F681" s="41" t="str">
        <f>VLOOKUP(E681,mapping!C:J,2,FALSE)</f>
        <v xml:space="preserve">محمد جمال </v>
      </c>
      <c r="G681" s="41" t="str">
        <f>IFERROR(VLOOKUP(F681,mapping!$D$3:$J$200,2,FALSE),0)</f>
        <v xml:space="preserve">القناطر </v>
      </c>
      <c r="H681" s="41" t="str">
        <f>IFERROR(VLOOKUP(F681,mapping!$D$3:$J$200,3,FALSE),0)</f>
        <v>لوجستيكا</v>
      </c>
      <c r="I681" s="41" t="str">
        <f>IFERROR(VLOOKUP(F681,mapping!$D$3:$J$200,4,FALSE),0)</f>
        <v xml:space="preserve">ابورواش </v>
      </c>
      <c r="J681" s="41" t="str">
        <f>IFERROR(VLOOKUP(F681,mapping!$D$3:$J$200,5,FALSE),0)</f>
        <v>سوزوكي</v>
      </c>
      <c r="K681" s="63">
        <f>IF(W681=mapping!$N$1,IFERROR(VLOOKUP(Table4[[#This Row],[Column1]],mapping!A:L,11,FALSE),0),IF(W681&gt;mapping!$N$1,IFERROR(VLOOKUP(Table4[[#This Row],[Column1]],mapping!A:L,11,FALSE),0),))</f>
        <v>1536</v>
      </c>
      <c r="L681" s="139">
        <v>1</v>
      </c>
      <c r="M681" s="60">
        <f>IF(W681=mapping!$N$1,IFERROR(VLOOKUP(Table4[[#This Row],[Column1]],mapping!A:L,12,FALSE),0),IF(W681&gt;mapping!$N$1,IFERROR(VLOOKUP(Table4[[#This Row],[Column1]],mapping!A:L,12,FALSE),0),0))</f>
        <v>1000</v>
      </c>
      <c r="N681" s="58">
        <f>Table4[[#This Row],[ سعر اليومية ]]*3%*Table4[[#This Row],[عدد الدورات ]]</f>
        <v>46.08</v>
      </c>
      <c r="O681" s="56">
        <f>Table4[[#This Row],[ سعر اليومية ]]*Table4[[#This Row],[عدد الدورات ]]-N681</f>
        <v>1489.92</v>
      </c>
      <c r="P681" s="194"/>
      <c r="Q681" s="194"/>
      <c r="R681" s="194"/>
      <c r="S681" s="58">
        <f>(Table4[[#This Row],[سعر يومية السائق]]*Table4[[#This Row],[عدد الدورات ]])-SUM(Table4[[#This Row],[سلف ]:[خصم ]])+Table4[[#This Row],[اضافي ]]</f>
        <v>1000</v>
      </c>
      <c r="U681" s="58">
        <f>Table4[[#This Row],[ سعر اليومية ]]*Table4[[#This Row],[عدد الدورات ]]-Table4[[#This Row],[سعر يومية السائق]]*L681</f>
        <v>536</v>
      </c>
      <c r="V681" s="58">
        <f>U681-Table4[[#This Row],[W/H  3%]]</f>
        <v>489.92</v>
      </c>
      <c r="W681" s="66" t="str">
        <f>Table4[[#This Row],[اليوم]]&amp;Table4[[#This Row],[الشهر ]]&amp;Table4[[#This Row],[العام]]</f>
        <v>1252026</v>
      </c>
      <c r="X681" s="66" t="s">
        <v>304</v>
      </c>
    </row>
    <row r="682" spans="1:24" x14ac:dyDescent="0.3">
      <c r="A682" s="62">
        <v>12</v>
      </c>
      <c r="B682" s="62">
        <v>5</v>
      </c>
      <c r="C682" s="62">
        <v>2026</v>
      </c>
      <c r="D682" s="41" t="str">
        <f t="shared" si="54"/>
        <v xml:space="preserve">محمد عزمي حدائق اكتوبر لوجستيكااكتوبر هاي اس </v>
      </c>
      <c r="E682" s="4">
        <v>4005</v>
      </c>
      <c r="F682" s="41" t="str">
        <f>VLOOKUP(E682,mapping!C:J,2,FALSE)</f>
        <v xml:space="preserve">محمد عزمي </v>
      </c>
      <c r="G682" s="41" t="str">
        <f>IFERROR(VLOOKUP(F682,mapping!$D$3:$J$200,2,FALSE),0)</f>
        <v xml:space="preserve">حدائق اكتوبر </v>
      </c>
      <c r="H682" s="41" t="str">
        <f>IFERROR(VLOOKUP(F682,mapping!$D$3:$J$200,3,FALSE),0)</f>
        <v>لوجستيكا</v>
      </c>
      <c r="I682" s="41" t="str">
        <f>IFERROR(VLOOKUP(F682,mapping!$D$3:$J$200,4,FALSE),0)</f>
        <v xml:space="preserve">اكتوبر </v>
      </c>
      <c r="J682" s="41" t="str">
        <f>IFERROR(VLOOKUP(F682,mapping!$D$3:$J$200,5,FALSE),0)</f>
        <v xml:space="preserve">هاي اس </v>
      </c>
      <c r="K682" s="63">
        <f>IF(W682=mapping!$N$1,IFERROR(VLOOKUP(Table4[[#This Row],[Column1]],mapping!A:L,11,FALSE),0),IF(W682&gt;mapping!$N$1,IFERROR(VLOOKUP(Table4[[#This Row],[Column1]],mapping!A:L,11,FALSE),0),))</f>
        <v>1903</v>
      </c>
      <c r="L682" s="139">
        <v>1</v>
      </c>
      <c r="M682" s="60">
        <f>IF(W682=mapping!$N$1,IFERROR(VLOOKUP(Table4[[#This Row],[Column1]],mapping!A:L,12,FALSE),0),IF(W682&gt;mapping!$N$1,IFERROR(VLOOKUP(Table4[[#This Row],[Column1]],mapping!A:L,12,FALSE),0),0))</f>
        <v>1600</v>
      </c>
      <c r="N682" s="58">
        <f>Table4[[#This Row],[ سعر اليومية ]]*3%*Table4[[#This Row],[عدد الدورات ]]</f>
        <v>57.089999999999996</v>
      </c>
      <c r="O682" s="56">
        <f>Table4[[#This Row],[ سعر اليومية ]]*Table4[[#This Row],[عدد الدورات ]]-N682</f>
        <v>1845.91</v>
      </c>
      <c r="P682" s="194"/>
      <c r="Q682" s="194"/>
      <c r="R682" s="194"/>
      <c r="S682" s="58">
        <f>(Table4[[#This Row],[سعر يومية السائق]]*Table4[[#This Row],[عدد الدورات ]])-SUM(Table4[[#This Row],[سلف ]:[خصم ]])+Table4[[#This Row],[اضافي ]]</f>
        <v>1600</v>
      </c>
      <c r="U682" s="58">
        <f>Table4[[#This Row],[ سعر اليومية ]]*Table4[[#This Row],[عدد الدورات ]]-Table4[[#This Row],[سعر يومية السائق]]*L682</f>
        <v>303</v>
      </c>
      <c r="V682" s="58">
        <f>U682-Table4[[#This Row],[W/H  3%]]</f>
        <v>245.91</v>
      </c>
      <c r="W682" s="66" t="str">
        <f>Table4[[#This Row],[اليوم]]&amp;Table4[[#This Row],[الشهر ]]&amp;Table4[[#This Row],[العام]]</f>
        <v>1252026</v>
      </c>
      <c r="X682" s="66" t="s">
        <v>304</v>
      </c>
    </row>
    <row r="683" spans="1:24" x14ac:dyDescent="0.3">
      <c r="A683" s="62">
        <v>12</v>
      </c>
      <c r="B683" s="62">
        <v>5</v>
      </c>
      <c r="C683" s="62">
        <v>2026</v>
      </c>
      <c r="D683" s="41" t="str">
        <f t="shared" si="54"/>
        <v xml:space="preserve">سعيد كمال م.نصر لوجستيكااكتوبر هاي اس </v>
      </c>
      <c r="E683" s="4">
        <v>4008</v>
      </c>
      <c r="F683" s="41" t="str">
        <f>VLOOKUP(E683,mapping!C:J,2,FALSE)</f>
        <v xml:space="preserve">سعيد كمال </v>
      </c>
      <c r="G683" s="41" t="str">
        <f>IFERROR(VLOOKUP(F683,mapping!$D$3:$J$200,2,FALSE),0)</f>
        <v xml:space="preserve">م.نصر </v>
      </c>
      <c r="H683" s="41" t="str">
        <f>IFERROR(VLOOKUP(F683,mapping!$D$3:$J$200,3,FALSE),0)</f>
        <v>لوجستيكا</v>
      </c>
      <c r="I683" s="41" t="str">
        <f>IFERROR(VLOOKUP(F683,mapping!$D$3:$J$200,4,FALSE),0)</f>
        <v xml:space="preserve">اكتوبر </v>
      </c>
      <c r="J683" s="41" t="str">
        <f>IFERROR(VLOOKUP(F683,mapping!$D$3:$J$200,5,FALSE),0)</f>
        <v xml:space="preserve">هاي اس </v>
      </c>
      <c r="K683" s="63">
        <f>IF(W683=mapping!$N$1,IFERROR(VLOOKUP(Table4[[#This Row],[Column1]],mapping!A:L,11,FALSE),0),IF(W683&gt;mapping!$N$1,IFERROR(VLOOKUP(Table4[[#This Row],[Column1]],mapping!A:L,11,FALSE),0),))</f>
        <v>3367</v>
      </c>
      <c r="L683" s="139">
        <v>1</v>
      </c>
      <c r="M683" s="60">
        <f>IF(W683=mapping!$N$1,IFERROR(VLOOKUP(Table4[[#This Row],[Column1]],mapping!A:L,12,FALSE),0),IF(W683&gt;mapping!$N$1,IFERROR(VLOOKUP(Table4[[#This Row],[Column1]],mapping!A:L,12,FALSE),0),0))</f>
        <v>2600</v>
      </c>
      <c r="N683" s="58">
        <f>Table4[[#This Row],[ سعر اليومية ]]*3%*Table4[[#This Row],[عدد الدورات ]]</f>
        <v>101.00999999999999</v>
      </c>
      <c r="O683" s="56">
        <f>Table4[[#This Row],[ سعر اليومية ]]*Table4[[#This Row],[عدد الدورات ]]-N683</f>
        <v>3265.99</v>
      </c>
      <c r="P683" s="194"/>
      <c r="Q683" s="194"/>
      <c r="R683" s="194"/>
      <c r="S683" s="58">
        <f>(Table4[[#This Row],[سعر يومية السائق]]*Table4[[#This Row],[عدد الدورات ]])-SUM(Table4[[#This Row],[سلف ]:[خصم ]])+Table4[[#This Row],[اضافي ]]</f>
        <v>2600</v>
      </c>
      <c r="U683" s="58">
        <f>Table4[[#This Row],[ سعر اليومية ]]*Table4[[#This Row],[عدد الدورات ]]-Table4[[#This Row],[سعر يومية السائق]]*L683</f>
        <v>767</v>
      </c>
      <c r="V683" s="58">
        <f>U683-Table4[[#This Row],[W/H  3%]]</f>
        <v>665.99</v>
      </c>
      <c r="W683" s="66" t="str">
        <f>Table4[[#This Row],[اليوم]]&amp;Table4[[#This Row],[الشهر ]]&amp;Table4[[#This Row],[العام]]</f>
        <v>1252026</v>
      </c>
      <c r="X683" s="66" t="s">
        <v>304</v>
      </c>
    </row>
    <row r="684" spans="1:24" x14ac:dyDescent="0.3">
      <c r="A684" s="62">
        <v>12</v>
      </c>
      <c r="B684" s="62">
        <v>5</v>
      </c>
      <c r="C684" s="62">
        <v>2026</v>
      </c>
      <c r="D684" s="41" t="str">
        <f t="shared" si="54"/>
        <v>عماد النجار1المرج 2ورديةسعوديالمخاذناتوبيس 28</v>
      </c>
      <c r="E684" s="4">
        <v>5000</v>
      </c>
      <c r="F684" s="41" t="str">
        <f>VLOOKUP(E684,mapping!C:J,2,FALSE)</f>
        <v>عماد النجار1</v>
      </c>
      <c r="G684" s="41" t="str">
        <f>IFERROR(VLOOKUP(F684,mapping!$D$3:$J$200,2,FALSE),0)</f>
        <v>المرج 2وردية</v>
      </c>
      <c r="H684" s="41" t="str">
        <f>IFERROR(VLOOKUP(F684,mapping!$D$3:$J$200,3,FALSE),0)</f>
        <v>سعودي</v>
      </c>
      <c r="I684" s="41" t="str">
        <f>IFERROR(VLOOKUP(F684,mapping!$D$3:$J$200,4,FALSE),0)</f>
        <v>المخاذن</v>
      </c>
      <c r="J684" s="41" t="str">
        <f>IFERROR(VLOOKUP(F684,mapping!$D$3:$J$200,5,FALSE),0)</f>
        <v>اتوبيس 28</v>
      </c>
      <c r="K684" s="63">
        <f>IF(W684=mapping!$N$1,IFERROR(VLOOKUP(Table4[[#This Row],[Column1]],mapping!A:L,11,FALSE),0),IF(W684&gt;mapping!$N$1,IFERROR(VLOOKUP(Table4[[#This Row],[Column1]],mapping!A:L,11,FALSE),0),))</f>
        <v>4119</v>
      </c>
      <c r="L684" s="139">
        <v>1</v>
      </c>
      <c r="M684" s="60">
        <f>IF(W684=mapping!$N$1,IFERROR(VLOOKUP(Table4[[#This Row],[Column1]],mapping!A:L,12,FALSE),0),IF(W684&gt;mapping!$N$1,IFERROR(VLOOKUP(Table4[[#This Row],[Column1]],mapping!A:L,12,FALSE),0),0))</f>
        <v>4800</v>
      </c>
      <c r="N684" s="58">
        <f>Table4[[#This Row],[ سعر اليومية ]]*3%*Table4[[#This Row],[عدد الدورات ]]</f>
        <v>123.57</v>
      </c>
      <c r="O684" s="56">
        <f>Table4[[#This Row],[ سعر اليومية ]]*Table4[[#This Row],[عدد الدورات ]]-N684</f>
        <v>3995.43</v>
      </c>
      <c r="P684" s="194"/>
      <c r="Q684" s="194"/>
      <c r="R684" s="194"/>
      <c r="S684" s="58">
        <f>(Table4[[#This Row],[سعر يومية السائق]]*Table4[[#This Row],[عدد الدورات ]])-SUM(Table4[[#This Row],[سلف ]:[خصم ]])+Table4[[#This Row],[اضافي ]]</f>
        <v>4800</v>
      </c>
      <c r="U684" s="58">
        <f>Table4[[#This Row],[ سعر اليومية ]]*Table4[[#This Row],[عدد الدورات ]]-Table4[[#This Row],[سعر يومية السائق]]*L684</f>
        <v>-681</v>
      </c>
      <c r="V684" s="58">
        <f>U684-Table4[[#This Row],[W/H  3%]]</f>
        <v>-804.56999999999994</v>
      </c>
      <c r="W684" s="66" t="str">
        <f>Table4[[#This Row],[اليوم]]&amp;Table4[[#This Row],[الشهر ]]&amp;Table4[[#This Row],[العام]]</f>
        <v>1252026</v>
      </c>
      <c r="X684" s="66" t="s">
        <v>304</v>
      </c>
    </row>
    <row r="685" spans="1:24" x14ac:dyDescent="0.3">
      <c r="A685" s="62">
        <v>12</v>
      </c>
      <c r="B685" s="62">
        <v>5</v>
      </c>
      <c r="C685" s="62">
        <v>2026</v>
      </c>
      <c r="D685" s="41" t="str">
        <f t="shared" si="54"/>
        <v>عماد النجار2المؤسسة 2ورديةسعوديالمخاذناتوبيس 28</v>
      </c>
      <c r="E685" s="4">
        <v>5001</v>
      </c>
      <c r="F685" s="41" t="str">
        <f>VLOOKUP(E685,mapping!C:J,2,FALSE)</f>
        <v>عماد النجار2</v>
      </c>
      <c r="G685" s="41" t="str">
        <f>IFERROR(VLOOKUP(F685,mapping!$D$3:$J$200,2,FALSE),0)</f>
        <v>المؤسسة 2وردية</v>
      </c>
      <c r="H685" s="41" t="str">
        <f>IFERROR(VLOOKUP(F685,mapping!$D$3:$J$200,3,FALSE),0)</f>
        <v>سعودي</v>
      </c>
      <c r="I685" s="41" t="str">
        <f>IFERROR(VLOOKUP(F685,mapping!$D$3:$J$200,4,FALSE),0)</f>
        <v>المخاذن</v>
      </c>
      <c r="J685" s="41" t="str">
        <f>IFERROR(VLOOKUP(F685,mapping!$D$3:$J$200,5,FALSE),0)</f>
        <v>اتوبيس 28</v>
      </c>
      <c r="K685" s="63">
        <f>IF(W685=mapping!$N$1,IFERROR(VLOOKUP(Table4[[#This Row],[Column1]],mapping!A:L,11,FALSE),0),IF(W685&gt;mapping!$N$1,IFERROR(VLOOKUP(Table4[[#This Row],[Column1]],mapping!A:L,11,FALSE),0),))</f>
        <v>3884</v>
      </c>
      <c r="L685" s="139">
        <v>1</v>
      </c>
      <c r="M685" s="60">
        <f>IF(W685=mapping!$N$1,IFERROR(VLOOKUP(Table4[[#This Row],[Column1]],mapping!A:L,12,FALSE),0),IF(W685&gt;mapping!$N$1,IFERROR(VLOOKUP(Table4[[#This Row],[Column1]],mapping!A:L,12,FALSE),0),0))</f>
        <v>4500</v>
      </c>
      <c r="N685" s="58">
        <f>Table4[[#This Row],[ سعر اليومية ]]*3%*Table4[[#This Row],[عدد الدورات ]]</f>
        <v>116.52</v>
      </c>
      <c r="O685" s="56">
        <f>Table4[[#This Row],[ سعر اليومية ]]*Table4[[#This Row],[عدد الدورات ]]-N685</f>
        <v>3767.48</v>
      </c>
      <c r="P685" s="194"/>
      <c r="Q685" s="194"/>
      <c r="R685" s="194"/>
      <c r="S685" s="58">
        <f>(Table4[[#This Row],[سعر يومية السائق]]*Table4[[#This Row],[عدد الدورات ]])-SUM(Table4[[#This Row],[سلف ]:[خصم ]])+Table4[[#This Row],[اضافي ]]</f>
        <v>4500</v>
      </c>
      <c r="U685" s="58">
        <f>Table4[[#This Row],[ سعر اليومية ]]*Table4[[#This Row],[عدد الدورات ]]-Table4[[#This Row],[سعر يومية السائق]]*L685</f>
        <v>-616</v>
      </c>
      <c r="V685" s="58">
        <f>U685-Table4[[#This Row],[W/H  3%]]</f>
        <v>-732.52</v>
      </c>
      <c r="W685" s="66" t="str">
        <f>Table4[[#This Row],[اليوم]]&amp;Table4[[#This Row],[الشهر ]]&amp;Table4[[#This Row],[العام]]</f>
        <v>1252026</v>
      </c>
      <c r="X685" s="66" t="s">
        <v>304</v>
      </c>
    </row>
    <row r="686" spans="1:24" x14ac:dyDescent="0.3">
      <c r="A686" s="62">
        <v>12</v>
      </c>
      <c r="B686" s="62">
        <v>5</v>
      </c>
      <c r="C686" s="62">
        <v>2026</v>
      </c>
      <c r="D686" s="41" t="str">
        <f t="shared" si="54"/>
        <v>عماد النجار 3الدائري 1ورديةسعوديالمخاذناتوبيس 28</v>
      </c>
      <c r="E686" s="4">
        <v>5002</v>
      </c>
      <c r="F686" s="41" t="str">
        <f>VLOOKUP(E686,mapping!C:J,2,FALSE)</f>
        <v>عماد النجار 3</v>
      </c>
      <c r="G686" s="41" t="str">
        <f>IFERROR(VLOOKUP(F686,mapping!$D$3:$J$200,2,FALSE),0)</f>
        <v>الدائري 1وردية</v>
      </c>
      <c r="H686" s="41" t="str">
        <f>IFERROR(VLOOKUP(F686,mapping!$D$3:$J$200,3,FALSE),0)</f>
        <v>سعودي</v>
      </c>
      <c r="I686" s="41" t="str">
        <f>IFERROR(VLOOKUP(F686,mapping!$D$3:$J$200,4,FALSE),0)</f>
        <v>المخاذن</v>
      </c>
      <c r="J686" s="41" t="str">
        <f>IFERROR(VLOOKUP(F686,mapping!$D$3:$J$200,5,FALSE),0)</f>
        <v>اتوبيس 28</v>
      </c>
      <c r="K686" s="63">
        <f>IF(W686=mapping!$N$1,IFERROR(VLOOKUP(Table4[[#This Row],[Column1]],mapping!A:L,11,FALSE),0),IF(W686&gt;mapping!$N$1,IFERROR(VLOOKUP(Table4[[#This Row],[Column1]],mapping!A:L,11,FALSE),0),))</f>
        <v>2448</v>
      </c>
      <c r="L686" s="139">
        <v>1</v>
      </c>
      <c r="M686" s="60">
        <f>IF(W686=mapping!$N$1,IFERROR(VLOOKUP(Table4[[#This Row],[Column1]],mapping!A:L,12,FALSE),0),IF(W686&gt;mapping!$N$1,IFERROR(VLOOKUP(Table4[[#This Row],[Column1]],mapping!A:L,12,FALSE),0),0))</f>
        <v>2500</v>
      </c>
      <c r="N686" s="58">
        <f>Table4[[#This Row],[ سعر اليومية ]]*3%*Table4[[#This Row],[عدد الدورات ]]</f>
        <v>73.44</v>
      </c>
      <c r="O686" s="56">
        <f>Table4[[#This Row],[ سعر اليومية ]]*Table4[[#This Row],[عدد الدورات ]]-N686</f>
        <v>2374.56</v>
      </c>
      <c r="P686" s="194"/>
      <c r="Q686" s="194"/>
      <c r="R686" s="194"/>
      <c r="S686" s="58">
        <f>(Table4[[#This Row],[سعر يومية السائق]]*Table4[[#This Row],[عدد الدورات ]])-SUM(Table4[[#This Row],[سلف ]:[خصم ]])+Table4[[#This Row],[اضافي ]]</f>
        <v>2500</v>
      </c>
      <c r="U686" s="58">
        <f>Table4[[#This Row],[ سعر اليومية ]]*Table4[[#This Row],[عدد الدورات ]]-Table4[[#This Row],[سعر يومية السائق]]*L686</f>
        <v>-52</v>
      </c>
      <c r="V686" s="58">
        <f>U686-Table4[[#This Row],[W/H  3%]]</f>
        <v>-125.44</v>
      </c>
      <c r="W686" s="66" t="str">
        <f>Table4[[#This Row],[اليوم]]&amp;Table4[[#This Row],[الشهر ]]&amp;Table4[[#This Row],[العام]]</f>
        <v>1252026</v>
      </c>
      <c r="X686" s="66" t="s">
        <v>304</v>
      </c>
    </row>
    <row r="687" spans="1:24" x14ac:dyDescent="0.3">
      <c r="A687" s="62">
        <v>12</v>
      </c>
      <c r="B687" s="62">
        <v>5</v>
      </c>
      <c r="C687" s="62">
        <v>2026</v>
      </c>
      <c r="D687" s="41" t="str">
        <f t="shared" ref="D687:D750" si="58">F687&amp;G687&amp;H687&amp;I687&amp;J687</f>
        <v>عبد الرحمن1الهرم سعوديدريماتوبيس 28</v>
      </c>
      <c r="E687" s="4">
        <v>5003</v>
      </c>
      <c r="F687" s="41" t="str">
        <f>VLOOKUP(E687,mapping!C:J,2,FALSE)</f>
        <v>عبد الرحمن1</v>
      </c>
      <c r="G687" s="41" t="str">
        <f>IFERROR(VLOOKUP(F687,mapping!$D$3:$J$200,2,FALSE),0)</f>
        <v xml:space="preserve">الهرم </v>
      </c>
      <c r="H687" s="41" t="str">
        <f>IFERROR(VLOOKUP(F687,mapping!$D$3:$J$200,3,FALSE),0)</f>
        <v>سعودي</v>
      </c>
      <c r="I687" s="41" t="str">
        <f>IFERROR(VLOOKUP(F687,mapping!$D$3:$J$200,4,FALSE),0)</f>
        <v>دريم</v>
      </c>
      <c r="J687" s="41" t="str">
        <f>IFERROR(VLOOKUP(F687,mapping!$D$3:$J$200,5,FALSE),0)</f>
        <v>اتوبيس 28</v>
      </c>
      <c r="K687" s="63">
        <f>IF(W687=mapping!$N$1,IFERROR(VLOOKUP(Table4[[#This Row],[Column1]],mapping!A:L,11,FALSE),0),IF(W687&gt;mapping!$N$1,IFERROR(VLOOKUP(Table4[[#This Row],[Column1]],mapping!A:L,11,FALSE),0),))</f>
        <v>994</v>
      </c>
      <c r="L687" s="139">
        <v>1</v>
      </c>
      <c r="M687" s="60">
        <f>IF(W687=mapping!$N$1,IFERROR(VLOOKUP(Table4[[#This Row],[Column1]],mapping!A:L,12,FALSE),0),IF(W687&gt;mapping!$N$1,IFERROR(VLOOKUP(Table4[[#This Row],[Column1]],mapping!A:L,12,FALSE),0),0))</f>
        <v>850</v>
      </c>
      <c r="N687" s="58">
        <f>Table4[[#This Row],[ سعر اليومية ]]*3%*Table4[[#This Row],[عدد الدورات ]]</f>
        <v>29.82</v>
      </c>
      <c r="O687" s="56">
        <f>Table4[[#This Row],[ سعر اليومية ]]*Table4[[#This Row],[عدد الدورات ]]-N687</f>
        <v>964.18</v>
      </c>
      <c r="P687" s="194"/>
      <c r="Q687" s="194"/>
      <c r="R687" s="194"/>
      <c r="S687" s="58">
        <f>(Table4[[#This Row],[سعر يومية السائق]]*Table4[[#This Row],[عدد الدورات ]])-SUM(Table4[[#This Row],[سلف ]:[خصم ]])+Table4[[#This Row],[اضافي ]]</f>
        <v>850</v>
      </c>
      <c r="U687" s="58">
        <f>Table4[[#This Row],[ سعر اليومية ]]*Table4[[#This Row],[عدد الدورات ]]-Table4[[#This Row],[سعر يومية السائق]]*L687</f>
        <v>144</v>
      </c>
      <c r="V687" s="58">
        <f>U687-Table4[[#This Row],[W/H  3%]]</f>
        <v>114.18</v>
      </c>
      <c r="W687" s="66" t="str">
        <f>Table4[[#This Row],[اليوم]]&amp;Table4[[#This Row],[الشهر ]]&amp;Table4[[#This Row],[العام]]</f>
        <v>1252026</v>
      </c>
      <c r="X687" s="66" t="s">
        <v>304</v>
      </c>
    </row>
    <row r="688" spans="1:24" x14ac:dyDescent="0.3">
      <c r="A688" s="62">
        <v>12</v>
      </c>
      <c r="B688" s="62">
        <v>5</v>
      </c>
      <c r="C688" s="62">
        <v>2026</v>
      </c>
      <c r="D688" s="41" t="str">
        <f t="shared" si="58"/>
        <v>عبد الرحمن2المؤسسةسعوديدريماتوبيس 28</v>
      </c>
      <c r="E688" s="4">
        <v>5004</v>
      </c>
      <c r="F688" s="41" t="str">
        <f>VLOOKUP(E688,mapping!C:J,2,FALSE)</f>
        <v>عبد الرحمن2</v>
      </c>
      <c r="G688" s="41" t="str">
        <f>IFERROR(VLOOKUP(F688,mapping!$D$3:$J$200,2,FALSE),0)</f>
        <v>المؤسسة</v>
      </c>
      <c r="H688" s="41" t="str">
        <f>IFERROR(VLOOKUP(F688,mapping!$D$3:$J$200,3,FALSE),0)</f>
        <v>سعودي</v>
      </c>
      <c r="I688" s="41" t="str">
        <f>IFERROR(VLOOKUP(F688,mapping!$D$3:$J$200,4,FALSE),0)</f>
        <v>دريم</v>
      </c>
      <c r="J688" s="41" t="str">
        <f>IFERROR(VLOOKUP(F688,mapping!$D$3:$J$200,5,FALSE),0)</f>
        <v>اتوبيس 28</v>
      </c>
      <c r="K688" s="63">
        <f>IF(W688=mapping!$N$1,IFERROR(VLOOKUP(Table4[[#This Row],[Column1]],mapping!A:L,11,FALSE),0),IF(W688&gt;mapping!$N$1,IFERROR(VLOOKUP(Table4[[#This Row],[Column1]],mapping!A:L,11,FALSE),0),))</f>
        <v>994</v>
      </c>
      <c r="L688" s="139">
        <v>1</v>
      </c>
      <c r="M688" s="60">
        <f>IF(W688=mapping!$N$1,IFERROR(VLOOKUP(Table4[[#This Row],[Column1]],mapping!A:L,12,FALSE),0),IF(W688&gt;mapping!$N$1,IFERROR(VLOOKUP(Table4[[#This Row],[Column1]],mapping!A:L,12,FALSE),0),0))</f>
        <v>850</v>
      </c>
      <c r="N688" s="58">
        <f>Table4[[#This Row],[ سعر اليومية ]]*3%*Table4[[#This Row],[عدد الدورات ]]</f>
        <v>29.82</v>
      </c>
      <c r="O688" s="56">
        <f>Table4[[#This Row],[ سعر اليومية ]]*Table4[[#This Row],[عدد الدورات ]]-N688</f>
        <v>964.18</v>
      </c>
      <c r="P688" s="194"/>
      <c r="Q688" s="194"/>
      <c r="R688" s="194"/>
      <c r="S688" s="58">
        <f>(Table4[[#This Row],[سعر يومية السائق]]*Table4[[#This Row],[عدد الدورات ]])-SUM(Table4[[#This Row],[سلف ]:[خصم ]])+Table4[[#This Row],[اضافي ]]</f>
        <v>850</v>
      </c>
      <c r="U688" s="58">
        <f>Table4[[#This Row],[ سعر اليومية ]]*Table4[[#This Row],[عدد الدورات ]]-Table4[[#This Row],[سعر يومية السائق]]*L688</f>
        <v>144</v>
      </c>
      <c r="V688" s="58">
        <f>U688-Table4[[#This Row],[W/H  3%]]</f>
        <v>114.18</v>
      </c>
      <c r="W688" s="66" t="str">
        <f>Table4[[#This Row],[اليوم]]&amp;Table4[[#This Row],[الشهر ]]&amp;Table4[[#This Row],[العام]]</f>
        <v>1252026</v>
      </c>
      <c r="X688" s="66" t="s">
        <v>304</v>
      </c>
    </row>
    <row r="689" spans="1:24" x14ac:dyDescent="0.3">
      <c r="A689" s="62">
        <v>12</v>
      </c>
      <c r="B689" s="62">
        <v>5</v>
      </c>
      <c r="C689" s="62">
        <v>2026</v>
      </c>
      <c r="D689" s="41" t="str">
        <f t="shared" si="58"/>
        <v>فرج 1حلوانسعوديهايد باركاتوبيس 28</v>
      </c>
      <c r="E689" s="4">
        <v>5005</v>
      </c>
      <c r="F689" s="41" t="str">
        <f>VLOOKUP(E689,mapping!C:J,2,FALSE)</f>
        <v>فرج 1</v>
      </c>
      <c r="G689" s="41" t="str">
        <f>IFERROR(VLOOKUP(F689,mapping!$D$3:$J$200,2,FALSE),0)</f>
        <v>حلوان</v>
      </c>
      <c r="H689" s="41" t="str">
        <f>IFERROR(VLOOKUP(F689,mapping!$D$3:$J$200,3,FALSE),0)</f>
        <v>سعودي</v>
      </c>
      <c r="I689" s="41" t="str">
        <f>IFERROR(VLOOKUP(F689,mapping!$D$3:$J$200,4,FALSE),0)</f>
        <v>هايد بارك</v>
      </c>
      <c r="J689" s="41" t="str">
        <f>IFERROR(VLOOKUP(F689,mapping!$D$3:$J$200,5,FALSE),0)</f>
        <v>اتوبيس 28</v>
      </c>
      <c r="K689" s="63">
        <f>IF(W689=mapping!$N$1,IFERROR(VLOOKUP(Table4[[#This Row],[Column1]],mapping!A:L,11,FALSE),0),IF(W689&gt;mapping!$N$1,IFERROR(VLOOKUP(Table4[[#This Row],[Column1]],mapping!A:L,11,FALSE),0),))</f>
        <v>4634</v>
      </c>
      <c r="L689" s="139">
        <v>1</v>
      </c>
      <c r="M689" s="60">
        <f>IF(W689=mapping!$N$1,IFERROR(VLOOKUP(Table4[[#This Row],[Column1]],mapping!A:L,12,FALSE),0),IF(W689&gt;mapping!$N$1,IFERROR(VLOOKUP(Table4[[#This Row],[Column1]],mapping!A:L,12,FALSE),0),0))</f>
        <v>3750</v>
      </c>
      <c r="N689" s="58">
        <f>Table4[[#This Row],[ سعر اليومية ]]*3%*Table4[[#This Row],[عدد الدورات ]]</f>
        <v>139.01999999999998</v>
      </c>
      <c r="O689" s="56">
        <f>Table4[[#This Row],[ سعر اليومية ]]*Table4[[#This Row],[عدد الدورات ]]-N689</f>
        <v>4494.9799999999996</v>
      </c>
      <c r="P689" s="194"/>
      <c r="Q689" s="194"/>
      <c r="R689" s="194"/>
      <c r="S689" s="58">
        <f>(Table4[[#This Row],[سعر يومية السائق]]*Table4[[#This Row],[عدد الدورات ]])-SUM(Table4[[#This Row],[سلف ]:[خصم ]])+Table4[[#This Row],[اضافي ]]</f>
        <v>3750</v>
      </c>
      <c r="U689" s="58">
        <f>Table4[[#This Row],[ سعر اليومية ]]*Table4[[#This Row],[عدد الدورات ]]-Table4[[#This Row],[سعر يومية السائق]]*L689</f>
        <v>884</v>
      </c>
      <c r="V689" s="58">
        <f>U689-Table4[[#This Row],[W/H  3%]]</f>
        <v>744.98</v>
      </c>
      <c r="W689" s="66" t="str">
        <f>Table4[[#This Row],[اليوم]]&amp;Table4[[#This Row],[الشهر ]]&amp;Table4[[#This Row],[العام]]</f>
        <v>1252026</v>
      </c>
      <c r="X689" s="66" t="s">
        <v>304</v>
      </c>
    </row>
    <row r="690" spans="1:24" x14ac:dyDescent="0.3">
      <c r="A690" s="62">
        <v>12</v>
      </c>
      <c r="B690" s="62">
        <v>5</v>
      </c>
      <c r="C690" s="62">
        <v>2026</v>
      </c>
      <c r="D690" s="41" t="str">
        <f t="shared" si="58"/>
        <v>فرج 6حلوان مبيتسعوديهايد باركاتوبيس 28</v>
      </c>
      <c r="E690" s="4">
        <v>5029</v>
      </c>
      <c r="F690" s="41" t="str">
        <f>VLOOKUP(E690,mapping!C:J,2,FALSE)</f>
        <v>فرج 6</v>
      </c>
      <c r="G690" s="41" t="str">
        <f>IFERROR(VLOOKUP(F690,mapping!$D$3:$J$200,2,FALSE),0)</f>
        <v>حلوان مبيت</v>
      </c>
      <c r="H690" s="41" t="str">
        <f>IFERROR(VLOOKUP(F690,mapping!$D$3:$J$200,3,FALSE),0)</f>
        <v>سعودي</v>
      </c>
      <c r="I690" s="41" t="str">
        <f>IFERROR(VLOOKUP(F690,mapping!$D$3:$J$200,4,FALSE),0)</f>
        <v>هايد بارك</v>
      </c>
      <c r="J690" s="41" t="str">
        <f>IFERROR(VLOOKUP(F690,mapping!$D$3:$J$200,5,FALSE),0)</f>
        <v>اتوبيس 28</v>
      </c>
      <c r="K690" s="63">
        <f>IF(W690=mapping!$N$1,IFERROR(VLOOKUP(Table4[[#This Row],[Column1]],mapping!A:L,11,FALSE),0),IF(W690&gt;mapping!$N$1,IFERROR(VLOOKUP(Table4[[#This Row],[Column1]],mapping!A:L,11,FALSE),0),))</f>
        <v>1482</v>
      </c>
      <c r="L690" s="139">
        <v>1</v>
      </c>
      <c r="M690" s="60">
        <f>IF(W690=mapping!$N$1,IFERROR(VLOOKUP(Table4[[#This Row],[Column1]],mapping!A:L,12,FALSE),0),IF(W690&gt;mapping!$N$1,IFERROR(VLOOKUP(Table4[[#This Row],[Column1]],mapping!A:L,12,FALSE),0),0))</f>
        <v>750</v>
      </c>
      <c r="N690" s="58">
        <f>Table4[[#This Row],[ سعر اليومية ]]*3%*Table4[[#This Row],[عدد الدورات ]]</f>
        <v>44.46</v>
      </c>
      <c r="O690" s="56">
        <f>Table4[[#This Row],[ سعر اليومية ]]*Table4[[#This Row],[عدد الدورات ]]-N690</f>
        <v>1437.54</v>
      </c>
      <c r="P690" s="194"/>
      <c r="Q690" s="194"/>
      <c r="R690" s="194"/>
      <c r="S690" s="58">
        <f>(Table4[[#This Row],[سعر يومية السائق]]*Table4[[#This Row],[عدد الدورات ]])-SUM(Table4[[#This Row],[سلف ]:[خصم ]])+Table4[[#This Row],[اضافي ]]</f>
        <v>750</v>
      </c>
      <c r="U690" s="58">
        <f>Table4[[#This Row],[ سعر اليومية ]]*Table4[[#This Row],[عدد الدورات ]]-Table4[[#This Row],[سعر يومية السائق]]*L690</f>
        <v>732</v>
      </c>
      <c r="V690" s="58">
        <f>U690-Table4[[#This Row],[W/H  3%]]</f>
        <v>687.54</v>
      </c>
      <c r="W690" s="66" t="str">
        <f>Table4[[#This Row],[اليوم]]&amp;Table4[[#This Row],[الشهر ]]&amp;Table4[[#This Row],[العام]]</f>
        <v>1252026</v>
      </c>
      <c r="X690" s="66" t="s">
        <v>304</v>
      </c>
    </row>
    <row r="691" spans="1:24" x14ac:dyDescent="0.3">
      <c r="A691" s="62">
        <v>12</v>
      </c>
      <c r="B691" s="62">
        <v>5</v>
      </c>
      <c r="C691" s="62">
        <v>2026</v>
      </c>
      <c r="D691" s="41" t="str">
        <f t="shared" si="58"/>
        <v>ممدوح كيلاني 3القومية سعوديهايد باركميكروباص صيني</v>
      </c>
      <c r="E691" s="4">
        <v>5006</v>
      </c>
      <c r="F691" s="41" t="str">
        <f>VLOOKUP(E691,mapping!C:J,2,FALSE)</f>
        <v>ممدوح كيلاني 3</v>
      </c>
      <c r="G691" s="41" t="str">
        <f>IFERROR(VLOOKUP(F691,mapping!$D$3:$J$200,2,FALSE),0)</f>
        <v xml:space="preserve">القومية </v>
      </c>
      <c r="H691" s="41" t="str">
        <f>IFERROR(VLOOKUP(F691,mapping!$D$3:$J$200,3,FALSE),0)</f>
        <v>سعودي</v>
      </c>
      <c r="I691" s="41" t="str">
        <f>IFERROR(VLOOKUP(F691,mapping!$D$3:$J$200,4,FALSE),0)</f>
        <v>هايد بارك</v>
      </c>
      <c r="J691" s="41" t="str">
        <f>IFERROR(VLOOKUP(F691,mapping!$D$3:$J$200,5,FALSE),0)</f>
        <v>ميكروباص صيني</v>
      </c>
      <c r="K691" s="63">
        <f>IF(W691=mapping!$N$1,IFERROR(VLOOKUP(Table4[[#This Row],[Column1]],mapping!A:L,11,FALSE),0),IF(W691&gt;mapping!$N$1,IFERROR(VLOOKUP(Table4[[#This Row],[Column1]],mapping!A:L,11,FALSE),0),))</f>
        <v>2965</v>
      </c>
      <c r="L691" s="139">
        <v>1</v>
      </c>
      <c r="M691" s="60">
        <f>IF(W691=mapping!$N$1,IFERROR(VLOOKUP(Table4[[#This Row],[Column1]],mapping!A:L,12,FALSE),0),IF(W691&gt;mapping!$N$1,IFERROR(VLOOKUP(Table4[[#This Row],[Column1]],mapping!A:L,12,FALSE),0),0))</f>
        <v>2500</v>
      </c>
      <c r="N691" s="58">
        <f>Table4[[#This Row],[ سعر اليومية ]]*3%*Table4[[#This Row],[عدد الدورات ]]</f>
        <v>88.95</v>
      </c>
      <c r="O691" s="56">
        <f>Table4[[#This Row],[ سعر اليومية ]]*Table4[[#This Row],[عدد الدورات ]]-N691</f>
        <v>2876.05</v>
      </c>
      <c r="P691" s="194"/>
      <c r="Q691" s="194"/>
      <c r="R691" s="194"/>
      <c r="S691" s="58">
        <f>(Table4[[#This Row],[سعر يومية السائق]]*Table4[[#This Row],[عدد الدورات ]])-SUM(Table4[[#This Row],[سلف ]:[خصم ]])+Table4[[#This Row],[اضافي ]]</f>
        <v>2500</v>
      </c>
      <c r="U691" s="58">
        <f>Table4[[#This Row],[ سعر اليومية ]]*Table4[[#This Row],[عدد الدورات ]]-Table4[[#This Row],[سعر يومية السائق]]*L691</f>
        <v>465</v>
      </c>
      <c r="V691" s="58">
        <f>U691-Table4[[#This Row],[W/H  3%]]</f>
        <v>376.05</v>
      </c>
      <c r="W691" s="66" t="str">
        <f>Table4[[#This Row],[اليوم]]&amp;Table4[[#This Row],[الشهر ]]&amp;Table4[[#This Row],[العام]]</f>
        <v>1252026</v>
      </c>
      <c r="X691" s="66" t="s">
        <v>304</v>
      </c>
    </row>
    <row r="692" spans="1:24" x14ac:dyDescent="0.3">
      <c r="A692" s="62">
        <v>12</v>
      </c>
      <c r="B692" s="62">
        <v>5</v>
      </c>
      <c r="C692" s="62">
        <v>2026</v>
      </c>
      <c r="D692" s="41" t="str">
        <f t="shared" si="58"/>
        <v>محمد جمال طوسونالمنيبسعوديهايد باركاتوبيس 28</v>
      </c>
      <c r="E692" s="4">
        <v>5025</v>
      </c>
      <c r="F692" s="41" t="str">
        <f>VLOOKUP(E692,mapping!C:J,2,FALSE)</f>
        <v>محمد جمال طوسون</v>
      </c>
      <c r="G692" s="41" t="str">
        <f>IFERROR(VLOOKUP(F692,mapping!$D$3:$J$200,2,FALSE),0)</f>
        <v>المنيب</v>
      </c>
      <c r="H692" s="41" t="str">
        <f>IFERROR(VLOOKUP(F692,mapping!$D$3:$J$200,3,FALSE),0)</f>
        <v>سعودي</v>
      </c>
      <c r="I692" s="41" t="str">
        <f>IFERROR(VLOOKUP(F692,mapping!$D$3:$J$200,4,FALSE),0)</f>
        <v>هايد بارك</v>
      </c>
      <c r="J692" s="41" t="str">
        <f>IFERROR(VLOOKUP(F692,mapping!$D$3:$J$200,5,FALSE),0)</f>
        <v>اتوبيس 28</v>
      </c>
      <c r="K692" s="63">
        <f>IF(W692=mapping!$N$1,IFERROR(VLOOKUP(Table4[[#This Row],[Column1]],mapping!A:L,11,FALSE),0),IF(W692&gt;mapping!$N$1,IFERROR(VLOOKUP(Table4[[#This Row],[Column1]],mapping!A:L,11,FALSE),0),))</f>
        <v>4634</v>
      </c>
      <c r="L692" s="139">
        <v>1</v>
      </c>
      <c r="M692" s="60">
        <f>IF(W692=mapping!$N$1,IFERROR(VLOOKUP(Table4[[#This Row],[Column1]],mapping!A:L,12,FALSE),0),IF(W692&gt;mapping!$N$1,IFERROR(VLOOKUP(Table4[[#This Row],[Column1]],mapping!A:L,12,FALSE),0),0))</f>
        <v>3800</v>
      </c>
      <c r="N692" s="58">
        <f>Table4[[#This Row],[ سعر اليومية ]]*3%*Table4[[#This Row],[عدد الدورات ]]</f>
        <v>139.01999999999998</v>
      </c>
      <c r="O692" s="56">
        <f>Table4[[#This Row],[ سعر اليومية ]]*Table4[[#This Row],[عدد الدورات ]]-N692</f>
        <v>4494.9799999999996</v>
      </c>
      <c r="P692" s="194"/>
      <c r="Q692" s="194"/>
      <c r="R692" s="194"/>
      <c r="S692" s="58">
        <f>(Table4[[#This Row],[سعر يومية السائق]]*Table4[[#This Row],[عدد الدورات ]])-SUM(Table4[[#This Row],[سلف ]:[خصم ]])+Table4[[#This Row],[اضافي ]]</f>
        <v>3800</v>
      </c>
      <c r="U692" s="58">
        <f>Table4[[#This Row],[ سعر اليومية ]]*Table4[[#This Row],[عدد الدورات ]]-Table4[[#This Row],[سعر يومية السائق]]*L692</f>
        <v>834</v>
      </c>
      <c r="V692" s="58">
        <f>U692-Table4[[#This Row],[W/H  3%]]</f>
        <v>694.98</v>
      </c>
      <c r="W692" s="66" t="str">
        <f>Table4[[#This Row],[اليوم]]&amp;Table4[[#This Row],[الشهر ]]&amp;Table4[[#This Row],[العام]]</f>
        <v>1252026</v>
      </c>
      <c r="X692" s="66" t="s">
        <v>304</v>
      </c>
    </row>
    <row r="693" spans="1:24" x14ac:dyDescent="0.3">
      <c r="A693" s="62">
        <v>12</v>
      </c>
      <c r="B693" s="62">
        <v>5</v>
      </c>
      <c r="C693" s="62">
        <v>2026</v>
      </c>
      <c r="D693" s="41" t="str">
        <f t="shared" si="58"/>
        <v>مصطفي رشدي1المنيب 2 ورديةسعوديميفيداميكروباص صيني</v>
      </c>
      <c r="E693" s="4">
        <v>5007</v>
      </c>
      <c r="F693" s="41" t="str">
        <f>VLOOKUP(E693,mapping!C:J,2,FALSE)</f>
        <v>مصطفي رشدي1</v>
      </c>
      <c r="G693" s="41" t="str">
        <f>IFERROR(VLOOKUP(F693,mapping!$D$3:$J$200,2,FALSE),0)</f>
        <v>المنيب 2 وردية</v>
      </c>
      <c r="H693" s="41" t="str">
        <f>IFERROR(VLOOKUP(F693,mapping!$D$3:$J$200,3,FALSE),0)</f>
        <v>سعودي</v>
      </c>
      <c r="I693" s="41" t="str">
        <f>IFERROR(VLOOKUP(F693,mapping!$D$3:$J$200,4,FALSE),0)</f>
        <v>ميفيدا</v>
      </c>
      <c r="J693" s="41" t="str">
        <f>IFERROR(VLOOKUP(F693,mapping!$D$3:$J$200,5,FALSE),0)</f>
        <v>ميكروباص صيني</v>
      </c>
      <c r="K693" s="63">
        <f>IF(W693=mapping!$N$1,IFERROR(VLOOKUP(Table4[[#This Row],[Column1]],mapping!A:L,11,FALSE),0),IF(W693&gt;mapping!$N$1,IFERROR(VLOOKUP(Table4[[#This Row],[Column1]],mapping!A:L,11,FALSE),0),))</f>
        <v>2965</v>
      </c>
      <c r="L693" s="139">
        <v>1</v>
      </c>
      <c r="M693" s="60">
        <f>IF(W693=mapping!$N$1,IFERROR(VLOOKUP(Table4[[#This Row],[Column1]],mapping!A:L,12,FALSE),0),IF(W693&gt;mapping!$N$1,IFERROR(VLOOKUP(Table4[[#This Row],[Column1]],mapping!A:L,12,FALSE),0),0))</f>
        <v>2150</v>
      </c>
      <c r="N693" s="58">
        <f>Table4[[#This Row],[ سعر اليومية ]]*3%*Table4[[#This Row],[عدد الدورات ]]</f>
        <v>88.95</v>
      </c>
      <c r="O693" s="56">
        <f>Table4[[#This Row],[ سعر اليومية ]]*Table4[[#This Row],[عدد الدورات ]]-N693</f>
        <v>2876.05</v>
      </c>
      <c r="P693" s="194"/>
      <c r="Q693" s="194"/>
      <c r="R693" s="194"/>
      <c r="S693" s="58">
        <f>(Table4[[#This Row],[سعر يومية السائق]]*Table4[[#This Row],[عدد الدورات ]])-SUM(Table4[[#This Row],[سلف ]:[خصم ]])+Table4[[#This Row],[اضافي ]]</f>
        <v>2150</v>
      </c>
      <c r="U693" s="58">
        <f>Table4[[#This Row],[ سعر اليومية ]]*Table4[[#This Row],[عدد الدورات ]]-Table4[[#This Row],[سعر يومية السائق]]*L693</f>
        <v>815</v>
      </c>
      <c r="V693" s="58">
        <f>U693-Table4[[#This Row],[W/H  3%]]</f>
        <v>726.05</v>
      </c>
      <c r="W693" s="66" t="str">
        <f>Table4[[#This Row],[اليوم]]&amp;Table4[[#This Row],[الشهر ]]&amp;Table4[[#This Row],[العام]]</f>
        <v>1252026</v>
      </c>
      <c r="X693" s="66" t="s">
        <v>304</v>
      </c>
    </row>
    <row r="694" spans="1:24" x14ac:dyDescent="0.3">
      <c r="A694" s="62">
        <v>12</v>
      </c>
      <c r="B694" s="62">
        <v>5</v>
      </c>
      <c r="C694" s="62">
        <v>2026</v>
      </c>
      <c r="D694" s="41" t="str">
        <f t="shared" si="58"/>
        <v>فرج 2حلوان 2 ورديةسعوديميفيداميكروباص صيني</v>
      </c>
      <c r="E694" s="4">
        <v>5009</v>
      </c>
      <c r="F694" s="41" t="str">
        <f>VLOOKUP(E694,mapping!C:J,2,FALSE)</f>
        <v>فرج 2</v>
      </c>
      <c r="G694" s="41" t="str">
        <f>IFERROR(VLOOKUP(F694,mapping!$D$3:$J$200,2,FALSE),0)</f>
        <v>حلوان 2 وردية</v>
      </c>
      <c r="H694" s="41" t="str">
        <f>IFERROR(VLOOKUP(F694,mapping!$D$3:$J$200,3,FALSE),0)</f>
        <v>سعودي</v>
      </c>
      <c r="I694" s="41" t="str">
        <f>IFERROR(VLOOKUP(F694,mapping!$D$3:$J$200,4,FALSE),0)</f>
        <v>ميفيدا</v>
      </c>
      <c r="J694" s="41" t="str">
        <f>IFERROR(VLOOKUP(F694,mapping!$D$3:$J$200,5,FALSE),0)</f>
        <v>ميكروباص صيني</v>
      </c>
      <c r="K694" s="63">
        <f>IF(W694=mapping!$N$1,IFERROR(VLOOKUP(Table4[[#This Row],[Column1]],mapping!A:L,11,FALSE),0),IF(W694&gt;mapping!$N$1,IFERROR(VLOOKUP(Table4[[#This Row],[Column1]],mapping!A:L,11,FALSE),0),))</f>
        <v>2965</v>
      </c>
      <c r="L694" s="139">
        <v>1</v>
      </c>
      <c r="M694" s="60">
        <f>IF(W694=mapping!$N$1,IFERROR(VLOOKUP(Table4[[#This Row],[Column1]],mapping!A:L,12,FALSE),0),IF(W694&gt;mapping!$N$1,IFERROR(VLOOKUP(Table4[[#This Row],[Column1]],mapping!A:L,12,FALSE),0),0))</f>
        <v>2250</v>
      </c>
      <c r="N694" s="58">
        <f>Table4[[#This Row],[ سعر اليومية ]]*3%*Table4[[#This Row],[عدد الدورات ]]</f>
        <v>88.95</v>
      </c>
      <c r="O694" s="56">
        <f>Table4[[#This Row],[ سعر اليومية ]]*Table4[[#This Row],[عدد الدورات ]]-N694</f>
        <v>2876.05</v>
      </c>
      <c r="P694" s="194"/>
      <c r="Q694" s="194"/>
      <c r="R694" s="194"/>
      <c r="S694" s="58">
        <f>(Table4[[#This Row],[سعر يومية السائق]]*Table4[[#This Row],[عدد الدورات ]])-SUM(Table4[[#This Row],[سلف ]:[خصم ]])+Table4[[#This Row],[اضافي ]]</f>
        <v>2250</v>
      </c>
      <c r="U694" s="58">
        <f>Table4[[#This Row],[ سعر اليومية ]]*Table4[[#This Row],[عدد الدورات ]]-Table4[[#This Row],[سعر يومية السائق]]*L694</f>
        <v>715</v>
      </c>
      <c r="V694" s="58">
        <f>U694-Table4[[#This Row],[W/H  3%]]</f>
        <v>626.04999999999995</v>
      </c>
      <c r="W694" s="66" t="str">
        <f>Table4[[#This Row],[اليوم]]&amp;Table4[[#This Row],[الشهر ]]&amp;Table4[[#This Row],[العام]]</f>
        <v>1252026</v>
      </c>
      <c r="X694" s="66" t="s">
        <v>304</v>
      </c>
    </row>
    <row r="695" spans="1:24" x14ac:dyDescent="0.3">
      <c r="A695" s="62">
        <v>12</v>
      </c>
      <c r="B695" s="62">
        <v>5</v>
      </c>
      <c r="C695" s="62">
        <v>2026</v>
      </c>
      <c r="D695" s="41" t="str">
        <f t="shared" si="58"/>
        <v>فرج 3حلوان 2 ورديةسعوديالقطاميةاتوبيس 28</v>
      </c>
      <c r="E695" s="4">
        <v>5010</v>
      </c>
      <c r="F695" s="41" t="str">
        <f>VLOOKUP(E695,mapping!C:J,2,FALSE)</f>
        <v>فرج 3</v>
      </c>
      <c r="G695" s="41" t="str">
        <f>IFERROR(VLOOKUP(F695,mapping!$D$3:$J$200,2,FALSE),0)</f>
        <v>حلوان 2 وردية</v>
      </c>
      <c r="H695" s="41" t="str">
        <f>IFERROR(VLOOKUP(F695,mapping!$D$3:$J$200,3,FALSE),0)</f>
        <v>سعودي</v>
      </c>
      <c r="I695" s="41" t="str">
        <f>IFERROR(VLOOKUP(F695,mapping!$D$3:$J$200,4,FALSE),0)</f>
        <v>القطامية</v>
      </c>
      <c r="J695" s="41" t="str">
        <f>IFERROR(VLOOKUP(F695,mapping!$D$3:$J$200,5,FALSE),0)</f>
        <v>اتوبيس 28</v>
      </c>
      <c r="K695" s="63">
        <f>IF(W695=mapping!$N$1,IFERROR(VLOOKUP(Table4[[#This Row],[Column1]],mapping!A:L,11,FALSE),0),IF(W695&gt;mapping!$N$1,IFERROR(VLOOKUP(Table4[[#This Row],[Column1]],mapping!A:L,11,FALSE),0),))</f>
        <v>3415</v>
      </c>
      <c r="L695" s="139">
        <v>1</v>
      </c>
      <c r="M695" s="60">
        <f>IF(W695=mapping!$N$1,IFERROR(VLOOKUP(Table4[[#This Row],[Column1]],mapping!A:L,12,FALSE),0),IF(W695&gt;mapping!$N$1,IFERROR(VLOOKUP(Table4[[#This Row],[Column1]],mapping!A:L,12,FALSE),0),0))</f>
        <v>3400</v>
      </c>
      <c r="N695" s="58">
        <f>Table4[[#This Row],[ سعر اليومية ]]*3%*Table4[[#This Row],[عدد الدورات ]]</f>
        <v>102.45</v>
      </c>
      <c r="O695" s="56">
        <f>Table4[[#This Row],[ سعر اليومية ]]*Table4[[#This Row],[عدد الدورات ]]-N695</f>
        <v>3312.55</v>
      </c>
      <c r="P695" s="194"/>
      <c r="Q695" s="194"/>
      <c r="R695" s="194"/>
      <c r="S695" s="58">
        <f>(Table4[[#This Row],[سعر يومية السائق]]*Table4[[#This Row],[عدد الدورات ]])-SUM(Table4[[#This Row],[سلف ]:[خصم ]])+Table4[[#This Row],[اضافي ]]</f>
        <v>3400</v>
      </c>
      <c r="U695" s="58">
        <f>Table4[[#This Row],[ سعر اليومية ]]*Table4[[#This Row],[عدد الدورات ]]-Table4[[#This Row],[سعر يومية السائق]]*L695</f>
        <v>15</v>
      </c>
      <c r="V695" s="58">
        <f>U695-Table4[[#This Row],[W/H  3%]]</f>
        <v>-87.45</v>
      </c>
      <c r="W695" s="66" t="str">
        <f>Table4[[#This Row],[اليوم]]&amp;Table4[[#This Row],[الشهر ]]&amp;Table4[[#This Row],[العام]]</f>
        <v>1252026</v>
      </c>
      <c r="X695" s="66" t="s">
        <v>304</v>
      </c>
    </row>
    <row r="696" spans="1:24" x14ac:dyDescent="0.3">
      <c r="A696" s="62">
        <v>12</v>
      </c>
      <c r="B696" s="62">
        <v>5</v>
      </c>
      <c r="C696" s="62">
        <v>2026</v>
      </c>
      <c r="D696" s="41" t="str">
        <f t="shared" si="58"/>
        <v>فرج 4مايو ورديةسعوديالقطاميةميكروباص</v>
      </c>
      <c r="E696" s="4">
        <v>5011</v>
      </c>
      <c r="F696" s="41" t="str">
        <f>VLOOKUP(E696,mapping!C:J,2,FALSE)</f>
        <v>فرج 4</v>
      </c>
      <c r="G696" s="41" t="str">
        <f>IFERROR(VLOOKUP(F696,mapping!$D$3:$J$200,2,FALSE),0)</f>
        <v>مايو وردية</v>
      </c>
      <c r="H696" s="41" t="str">
        <f>IFERROR(VLOOKUP(F696,mapping!$D$3:$J$200,3,FALSE),0)</f>
        <v>سعودي</v>
      </c>
      <c r="I696" s="41" t="str">
        <f>IFERROR(VLOOKUP(F696,mapping!$D$3:$J$200,4,FALSE),0)</f>
        <v>القطامية</v>
      </c>
      <c r="J696" s="41" t="str">
        <f>IFERROR(VLOOKUP(F696,mapping!$D$3:$J$200,5,FALSE),0)</f>
        <v>ميكروباص</v>
      </c>
      <c r="K696" s="63">
        <f>IF(W696=mapping!$N$1,IFERROR(VLOOKUP(Table4[[#This Row],[Column1]],mapping!A:L,11,FALSE),0),IF(W696&gt;mapping!$N$1,IFERROR(VLOOKUP(Table4[[#This Row],[Column1]],mapping!A:L,11,FALSE),0),))</f>
        <v>1222</v>
      </c>
      <c r="L696" s="139">
        <v>1</v>
      </c>
      <c r="M696" s="60">
        <f>IF(W696=mapping!$N$1,IFERROR(VLOOKUP(Table4[[#This Row],[Column1]],mapping!A:L,12,FALSE),0),IF(W696&gt;mapping!$N$1,IFERROR(VLOOKUP(Table4[[#This Row],[Column1]],mapping!A:L,12,FALSE),0),0))</f>
        <v>1180</v>
      </c>
      <c r="N696" s="58">
        <f>Table4[[#This Row],[ سعر اليومية ]]*3%*Table4[[#This Row],[عدد الدورات ]]</f>
        <v>36.659999999999997</v>
      </c>
      <c r="O696" s="56">
        <f>Table4[[#This Row],[ سعر اليومية ]]*Table4[[#This Row],[عدد الدورات ]]-N696</f>
        <v>1185.3399999999999</v>
      </c>
      <c r="P696" s="194"/>
      <c r="Q696" s="194"/>
      <c r="R696" s="194"/>
      <c r="S696" s="58">
        <f>(Table4[[#This Row],[سعر يومية السائق]]*Table4[[#This Row],[عدد الدورات ]])-SUM(Table4[[#This Row],[سلف ]:[خصم ]])+Table4[[#This Row],[اضافي ]]</f>
        <v>1180</v>
      </c>
      <c r="U696" s="58">
        <f>Table4[[#This Row],[ سعر اليومية ]]*Table4[[#This Row],[عدد الدورات ]]-Table4[[#This Row],[سعر يومية السائق]]*L696</f>
        <v>42</v>
      </c>
      <c r="V696" s="58">
        <f>U696-Table4[[#This Row],[W/H  3%]]</f>
        <v>5.3400000000000034</v>
      </c>
      <c r="W696" s="66" t="str">
        <f>Table4[[#This Row],[اليوم]]&amp;Table4[[#This Row],[الشهر ]]&amp;Table4[[#This Row],[العام]]</f>
        <v>1252026</v>
      </c>
      <c r="X696" s="66" t="s">
        <v>304</v>
      </c>
    </row>
    <row r="697" spans="1:24" x14ac:dyDescent="0.3">
      <c r="A697" s="62">
        <v>12</v>
      </c>
      <c r="B697" s="62">
        <v>5</v>
      </c>
      <c r="C697" s="62">
        <v>2026</v>
      </c>
      <c r="D697" s="41" t="str">
        <f t="shared" si="58"/>
        <v>مصطفي رشدي3المنيب5شفتسعوديالقطاميةاتوبيس 28</v>
      </c>
      <c r="E697" s="4">
        <v>5012</v>
      </c>
      <c r="F697" s="41" t="str">
        <f>VLOOKUP(E697,mapping!C:J,2,FALSE)</f>
        <v>مصطفي رشدي3</v>
      </c>
      <c r="G697" s="41" t="str">
        <f>IFERROR(VLOOKUP(F697,mapping!$D$3:$J$200,2,FALSE),0)</f>
        <v>المنيب5شفت</v>
      </c>
      <c r="H697" s="41" t="str">
        <f>IFERROR(VLOOKUP(F697,mapping!$D$3:$J$200,3,FALSE),0)</f>
        <v>سعودي</v>
      </c>
      <c r="I697" s="41" t="str">
        <f>IFERROR(VLOOKUP(F697,mapping!$D$3:$J$200,4,FALSE),0)</f>
        <v>القطامية</v>
      </c>
      <c r="J697" s="41" t="str">
        <f>IFERROR(VLOOKUP(F697,mapping!$D$3:$J$200,5,FALSE),0)</f>
        <v>اتوبيس 28</v>
      </c>
      <c r="K697" s="63">
        <f>IF(W697=mapping!$N$1,IFERROR(VLOOKUP(Table4[[#This Row],[Column1]],mapping!A:L,11,FALSE),0),IF(W697&gt;mapping!$N$1,IFERROR(VLOOKUP(Table4[[#This Row],[Column1]],mapping!A:L,11,FALSE),0),))</f>
        <v>2649</v>
      </c>
      <c r="L697" s="139">
        <v>1</v>
      </c>
      <c r="M697" s="60">
        <f>IF(W697=mapping!$N$1,IFERROR(VLOOKUP(Table4[[#This Row],[Column1]],mapping!A:L,12,FALSE),0),IF(W697&gt;mapping!$N$1,IFERROR(VLOOKUP(Table4[[#This Row],[Column1]],mapping!A:L,12,FALSE),0),0))</f>
        <v>2060</v>
      </c>
      <c r="N697" s="58">
        <f>Table4[[#This Row],[ سعر اليومية ]]*3%*Table4[[#This Row],[عدد الدورات ]]</f>
        <v>79.47</v>
      </c>
      <c r="O697" s="56">
        <f>Table4[[#This Row],[ سعر اليومية ]]*Table4[[#This Row],[عدد الدورات ]]-N697</f>
        <v>2569.5300000000002</v>
      </c>
      <c r="P697" s="194"/>
      <c r="Q697" s="194"/>
      <c r="R697" s="194"/>
      <c r="S697" s="58">
        <f>(Table4[[#This Row],[سعر يومية السائق]]*Table4[[#This Row],[عدد الدورات ]])-SUM(Table4[[#This Row],[سلف ]:[خصم ]])+Table4[[#This Row],[اضافي ]]</f>
        <v>2060</v>
      </c>
      <c r="U697" s="58">
        <f>Table4[[#This Row],[ سعر اليومية ]]*Table4[[#This Row],[عدد الدورات ]]-Table4[[#This Row],[سعر يومية السائق]]*L697</f>
        <v>589</v>
      </c>
      <c r="V697" s="58">
        <f>U697-Table4[[#This Row],[W/H  3%]]</f>
        <v>509.53</v>
      </c>
      <c r="W697" s="66" t="str">
        <f>Table4[[#This Row],[اليوم]]&amp;Table4[[#This Row],[الشهر ]]&amp;Table4[[#This Row],[العام]]</f>
        <v>1252026</v>
      </c>
      <c r="X697" s="66" t="s">
        <v>304</v>
      </c>
    </row>
    <row r="698" spans="1:24" x14ac:dyDescent="0.3">
      <c r="A698" s="62">
        <v>12</v>
      </c>
      <c r="B698" s="62">
        <v>5</v>
      </c>
      <c r="C698" s="62">
        <v>2026</v>
      </c>
      <c r="D698" s="41" t="str">
        <f t="shared" si="58"/>
        <v>مصطفي رشدي4المنيب Wصباحيةسعوديالقطاميةاتوبيس 28</v>
      </c>
      <c r="E698" s="4">
        <v>5013</v>
      </c>
      <c r="F698" s="41" t="str">
        <f>VLOOKUP(E698,mapping!C:J,2,FALSE)</f>
        <v>مصطفي رشدي4</v>
      </c>
      <c r="G698" s="41" t="str">
        <f>IFERROR(VLOOKUP(F698,mapping!$D$3:$J$200,2,FALSE),0)</f>
        <v>المنيب Wصباحية</v>
      </c>
      <c r="H698" s="41" t="str">
        <f>IFERROR(VLOOKUP(F698,mapping!$D$3:$J$200,3,FALSE),0)</f>
        <v>سعودي</v>
      </c>
      <c r="I698" s="41" t="str">
        <f>IFERROR(VLOOKUP(F698,mapping!$D$3:$J$200,4,FALSE),0)</f>
        <v>القطامية</v>
      </c>
      <c r="J698" s="41" t="str">
        <f>IFERROR(VLOOKUP(F698,mapping!$D$3:$J$200,5,FALSE),0)</f>
        <v>اتوبيس 28</v>
      </c>
      <c r="K698" s="63">
        <f>IF(W698=mapping!$N$1,IFERROR(VLOOKUP(Table4[[#This Row],[Column1]],mapping!A:L,11,FALSE),0),IF(W698&gt;mapping!$N$1,IFERROR(VLOOKUP(Table4[[#This Row],[Column1]],mapping!A:L,11,FALSE),0),))</f>
        <v>1059</v>
      </c>
      <c r="L698" s="139">
        <v>1</v>
      </c>
      <c r="M698" s="60">
        <f>IF(W698=mapping!$N$1,IFERROR(VLOOKUP(Table4[[#This Row],[Column1]],mapping!A:L,12,FALSE),0),IF(W698&gt;mapping!$N$1,IFERROR(VLOOKUP(Table4[[#This Row],[Column1]],mapping!A:L,12,FALSE),0),0))</f>
        <v>1000</v>
      </c>
      <c r="N698" s="58">
        <f>Table4[[#This Row],[ سعر اليومية ]]*3%*Table4[[#This Row],[عدد الدورات ]]</f>
        <v>31.77</v>
      </c>
      <c r="O698" s="56">
        <f>Table4[[#This Row],[ سعر اليومية ]]*Table4[[#This Row],[عدد الدورات ]]-N698</f>
        <v>1027.23</v>
      </c>
      <c r="P698" s="194"/>
      <c r="Q698" s="194"/>
      <c r="R698" s="194"/>
      <c r="S698" s="58">
        <f>(Table4[[#This Row],[سعر يومية السائق]]*Table4[[#This Row],[عدد الدورات ]])-SUM(Table4[[#This Row],[سلف ]:[خصم ]])+Table4[[#This Row],[اضافي ]]</f>
        <v>1000</v>
      </c>
      <c r="U698" s="58">
        <f>Table4[[#This Row],[ سعر اليومية ]]*Table4[[#This Row],[عدد الدورات ]]-Table4[[#This Row],[سعر يومية السائق]]*L698</f>
        <v>59</v>
      </c>
      <c r="V698" s="58">
        <f>U698-Table4[[#This Row],[W/H  3%]]</f>
        <v>27.23</v>
      </c>
      <c r="W698" s="66" t="str">
        <f>Table4[[#This Row],[اليوم]]&amp;Table4[[#This Row],[الشهر ]]&amp;Table4[[#This Row],[العام]]</f>
        <v>1252026</v>
      </c>
      <c r="X698" s="66" t="s">
        <v>304</v>
      </c>
    </row>
    <row r="699" spans="1:24" x14ac:dyDescent="0.3">
      <c r="A699" s="62">
        <v>12</v>
      </c>
      <c r="B699" s="62">
        <v>5</v>
      </c>
      <c r="C699" s="62">
        <v>2026</v>
      </c>
      <c r="D699" s="41" t="str">
        <f t="shared" si="58"/>
        <v>مصطفي رشدي5صقر 2 ورديةسعوديالقطاميةاتوبيس 28</v>
      </c>
      <c r="E699" s="4">
        <v>5014</v>
      </c>
      <c r="F699" s="41" t="str">
        <f>VLOOKUP(E699,mapping!C:J,2,FALSE)</f>
        <v>مصطفي رشدي5</v>
      </c>
      <c r="G699" s="41" t="str">
        <f>IFERROR(VLOOKUP(F699,mapping!$D$3:$J$200,2,FALSE),0)</f>
        <v>صقر 2 وردية</v>
      </c>
      <c r="H699" s="41" t="str">
        <f>IFERROR(VLOOKUP(F699,mapping!$D$3:$J$200,3,FALSE),0)</f>
        <v>سعودي</v>
      </c>
      <c r="I699" s="41" t="str">
        <f>IFERROR(VLOOKUP(F699,mapping!$D$3:$J$200,4,FALSE),0)</f>
        <v>القطامية</v>
      </c>
      <c r="J699" s="41" t="str">
        <f>IFERROR(VLOOKUP(F699,mapping!$D$3:$J$200,5,FALSE),0)</f>
        <v>اتوبيس 28</v>
      </c>
      <c r="K699" s="63">
        <f>IF(W699=mapping!$N$1,IFERROR(VLOOKUP(Table4[[#This Row],[Column1]],mapping!A:L,11,FALSE),0),IF(W699&gt;mapping!$N$1,IFERROR(VLOOKUP(Table4[[#This Row],[Column1]],mapping!A:L,11,FALSE),0),))</f>
        <v>2120</v>
      </c>
      <c r="L699" s="139">
        <v>1</v>
      </c>
      <c r="M699" s="60">
        <f>IF(W699=mapping!$N$1,IFERROR(VLOOKUP(Table4[[#This Row],[Column1]],mapping!A:L,12,FALSE),0),IF(W699&gt;mapping!$N$1,IFERROR(VLOOKUP(Table4[[#This Row],[Column1]],mapping!A:L,12,FALSE),0),0))</f>
        <v>1780</v>
      </c>
      <c r="N699" s="58">
        <f>Table4[[#This Row],[ سعر اليومية ]]*3%*Table4[[#This Row],[عدد الدورات ]]</f>
        <v>63.599999999999994</v>
      </c>
      <c r="O699" s="56">
        <f>Table4[[#This Row],[ سعر اليومية ]]*Table4[[#This Row],[عدد الدورات ]]-N699</f>
        <v>2056.4</v>
      </c>
      <c r="P699" s="194"/>
      <c r="Q699" s="194"/>
      <c r="R699" s="194"/>
      <c r="S699" s="58">
        <f>(Table4[[#This Row],[سعر يومية السائق]]*Table4[[#This Row],[عدد الدورات ]])-SUM(Table4[[#This Row],[سلف ]:[خصم ]])+Table4[[#This Row],[اضافي ]]</f>
        <v>1780</v>
      </c>
      <c r="U699" s="58">
        <f>Table4[[#This Row],[ سعر اليومية ]]*Table4[[#This Row],[عدد الدورات ]]-Table4[[#This Row],[سعر يومية السائق]]*L699</f>
        <v>340</v>
      </c>
      <c r="V699" s="58">
        <f>U699-Table4[[#This Row],[W/H  3%]]</f>
        <v>276.39999999999998</v>
      </c>
      <c r="W699" s="66" t="str">
        <f>Table4[[#This Row],[اليوم]]&amp;Table4[[#This Row],[الشهر ]]&amp;Table4[[#This Row],[العام]]</f>
        <v>1252026</v>
      </c>
      <c r="X699" s="66" t="s">
        <v>304</v>
      </c>
    </row>
    <row r="700" spans="1:24" x14ac:dyDescent="0.3">
      <c r="A700" s="62">
        <v>12</v>
      </c>
      <c r="B700" s="62">
        <v>5</v>
      </c>
      <c r="C700" s="62">
        <v>2026</v>
      </c>
      <c r="D700" s="41" t="str">
        <f t="shared" si="58"/>
        <v>مصطفي رشدي6المنيب 2 ورديةسعوديالقطاميةاتوبيس 28</v>
      </c>
      <c r="E700" s="4">
        <v>5027</v>
      </c>
      <c r="F700" s="41" t="str">
        <f>VLOOKUP(E700,mapping!C:J,2,FALSE)</f>
        <v>مصطفي رشدي6</v>
      </c>
      <c r="G700" s="41" t="str">
        <f>IFERROR(VLOOKUP(F700,mapping!$D$3:$J$200,2,FALSE),0)</f>
        <v>المنيب 2 وردية</v>
      </c>
      <c r="H700" s="41" t="str">
        <f>IFERROR(VLOOKUP(F700,mapping!$D$3:$J$200,3,FALSE),0)</f>
        <v>سعودي</v>
      </c>
      <c r="I700" s="41" t="str">
        <f>IFERROR(VLOOKUP(F700,mapping!$D$3:$J$200,4,FALSE),0)</f>
        <v>القطامية</v>
      </c>
      <c r="J700" s="41" t="str">
        <f>IFERROR(VLOOKUP(F700,mapping!$D$3:$J$200,5,FALSE),0)</f>
        <v>اتوبيس 28</v>
      </c>
      <c r="K700" s="63">
        <f>IF(W700=mapping!$N$1,IFERROR(VLOOKUP(Table4[[#This Row],[Column1]],mapping!A:L,11,FALSE),0),IF(W700&gt;mapping!$N$1,IFERROR(VLOOKUP(Table4[[#This Row],[Column1]],mapping!A:L,11,FALSE),0),))</f>
        <v>3944</v>
      </c>
      <c r="L700" s="139">
        <v>1</v>
      </c>
      <c r="M700" s="60">
        <f>IF(W700=mapping!$N$1,IFERROR(VLOOKUP(Table4[[#This Row],[Column1]],mapping!A:L,12,FALSE),0),IF(W700&gt;mapping!$N$1,IFERROR(VLOOKUP(Table4[[#This Row],[Column1]],mapping!A:L,12,FALSE),0),0))</f>
        <v>3600</v>
      </c>
      <c r="N700" s="58">
        <f>Table4[[#This Row],[ سعر اليومية ]]*3%*Table4[[#This Row],[عدد الدورات ]]</f>
        <v>118.32</v>
      </c>
      <c r="O700" s="56">
        <f>Table4[[#This Row],[ سعر اليومية ]]*Table4[[#This Row],[عدد الدورات ]]-N700</f>
        <v>3825.68</v>
      </c>
      <c r="P700" s="194"/>
      <c r="Q700" s="194"/>
      <c r="R700" s="194">
        <v>200</v>
      </c>
      <c r="S700" s="58">
        <f>(Table4[[#This Row],[سعر يومية السائق]]*Table4[[#This Row],[عدد الدورات ]])-SUM(Table4[[#This Row],[سلف ]:[خصم ]])+Table4[[#This Row],[اضافي ]]</f>
        <v>3800</v>
      </c>
      <c r="U700" s="58">
        <f>Table4[[#This Row],[ سعر اليومية ]]*Table4[[#This Row],[عدد الدورات ]]-Table4[[#This Row],[سعر يومية السائق]]*L700</f>
        <v>344</v>
      </c>
      <c r="V700" s="58">
        <f>U700-Table4[[#This Row],[W/H  3%]]</f>
        <v>225.68</v>
      </c>
      <c r="W700" s="66" t="str">
        <f>Table4[[#This Row],[اليوم]]&amp;Table4[[#This Row],[الشهر ]]&amp;Table4[[#This Row],[العام]]</f>
        <v>1252026</v>
      </c>
      <c r="X700" s="66" t="s">
        <v>304</v>
      </c>
    </row>
    <row r="701" spans="1:24" x14ac:dyDescent="0.3">
      <c r="A701" s="62">
        <v>12</v>
      </c>
      <c r="B701" s="62">
        <v>5</v>
      </c>
      <c r="C701" s="62">
        <v>2026</v>
      </c>
      <c r="D701" s="41" t="str">
        <f t="shared" si="58"/>
        <v>كرم ترك 1قليوب 2 ورديةسعوديالقطاميةاتوبيس 28</v>
      </c>
      <c r="E701" s="4">
        <v>5015</v>
      </c>
      <c r="F701" s="41" t="str">
        <f>VLOOKUP(E701,mapping!C:J,2,FALSE)</f>
        <v>كرم ترك 1</v>
      </c>
      <c r="G701" s="41" t="str">
        <f>IFERROR(VLOOKUP(F701,mapping!$D$3:$J$200,2,FALSE),0)</f>
        <v>قليوب 2 وردية</v>
      </c>
      <c r="H701" s="41" t="str">
        <f>IFERROR(VLOOKUP(F701,mapping!$D$3:$J$200,3,FALSE),0)</f>
        <v>سعودي</v>
      </c>
      <c r="I701" s="41" t="str">
        <f>IFERROR(VLOOKUP(F701,mapping!$D$3:$J$200,4,FALSE),0)</f>
        <v>القطامية</v>
      </c>
      <c r="J701" s="41" t="str">
        <f>IFERROR(VLOOKUP(F701,mapping!$D$3:$J$200,5,FALSE),0)</f>
        <v>اتوبيس 28</v>
      </c>
      <c r="K701" s="63">
        <f>IF(W701=mapping!$N$1,IFERROR(VLOOKUP(Table4[[#This Row],[Column1]],mapping!A:L,11,FALSE),0),IF(W701&gt;mapping!$N$1,IFERROR(VLOOKUP(Table4[[#This Row],[Column1]],mapping!A:L,11,FALSE),0),))</f>
        <v>3959</v>
      </c>
      <c r="L701" s="139">
        <v>1</v>
      </c>
      <c r="M701" s="60">
        <f>IF(W701=mapping!$N$1,IFERROR(VLOOKUP(Table4[[#This Row],[Column1]],mapping!A:L,12,FALSE),0),IF(W701&gt;mapping!$N$1,IFERROR(VLOOKUP(Table4[[#This Row],[Column1]],mapping!A:L,12,FALSE),0),0))</f>
        <v>4200</v>
      </c>
      <c r="N701" s="58">
        <f>Table4[[#This Row],[ سعر اليومية ]]*3%*Table4[[#This Row],[عدد الدورات ]]</f>
        <v>118.77</v>
      </c>
      <c r="O701" s="56">
        <f>Table4[[#This Row],[ سعر اليومية ]]*Table4[[#This Row],[عدد الدورات ]]-N701</f>
        <v>3840.23</v>
      </c>
      <c r="P701" s="194"/>
      <c r="Q701" s="194"/>
      <c r="R701" s="194"/>
      <c r="S701" s="58">
        <f>(Table4[[#This Row],[سعر يومية السائق]]*Table4[[#This Row],[عدد الدورات ]])-SUM(Table4[[#This Row],[سلف ]:[خصم ]])+Table4[[#This Row],[اضافي ]]</f>
        <v>4200</v>
      </c>
      <c r="U701" s="58">
        <f>Table4[[#This Row],[ سعر اليومية ]]*Table4[[#This Row],[عدد الدورات ]]-Table4[[#This Row],[سعر يومية السائق]]*L701</f>
        <v>-241</v>
      </c>
      <c r="V701" s="58">
        <f>U701-Table4[[#This Row],[W/H  3%]]</f>
        <v>-359.77</v>
      </c>
      <c r="W701" s="66" t="str">
        <f>Table4[[#This Row],[اليوم]]&amp;Table4[[#This Row],[الشهر ]]&amp;Table4[[#This Row],[العام]]</f>
        <v>1252026</v>
      </c>
      <c r="X701" s="66" t="s">
        <v>304</v>
      </c>
    </row>
    <row r="702" spans="1:24" x14ac:dyDescent="0.3">
      <c r="A702" s="62">
        <v>12</v>
      </c>
      <c r="B702" s="62">
        <v>5</v>
      </c>
      <c r="C702" s="62">
        <v>2026</v>
      </c>
      <c r="D702" s="41" t="str">
        <f t="shared" si="58"/>
        <v>كرم ترك 2قليوب 2 ورديةسعوديمدينتي اتوبيس 28</v>
      </c>
      <c r="E702" s="4">
        <v>5017</v>
      </c>
      <c r="F702" s="41" t="str">
        <f>VLOOKUP(E702,mapping!C:J,2,FALSE)</f>
        <v>كرم ترك 2</v>
      </c>
      <c r="G702" s="41" t="str">
        <f>IFERROR(VLOOKUP(F702,mapping!$D$3:$J$200,2,FALSE),0)</f>
        <v>قليوب 2 وردية</v>
      </c>
      <c r="H702" s="41" t="str">
        <f>IFERROR(VLOOKUP(F702,mapping!$D$3:$J$200,3,FALSE),0)</f>
        <v>سعودي</v>
      </c>
      <c r="I702" s="41" t="str">
        <f>IFERROR(VLOOKUP(F702,mapping!$D$3:$J$200,4,FALSE),0)</f>
        <v xml:space="preserve">مدينتي </v>
      </c>
      <c r="J702" s="41" t="str">
        <f>IFERROR(VLOOKUP(F702,mapping!$D$3:$J$200,5,FALSE),0)</f>
        <v>اتوبيس 28</v>
      </c>
      <c r="K702" s="63">
        <f>IF(W702=mapping!$N$1,IFERROR(VLOOKUP(Table4[[#This Row],[Column1]],mapping!A:L,11,FALSE),0),IF(W702&gt;mapping!$N$1,IFERROR(VLOOKUP(Table4[[#This Row],[Column1]],mapping!A:L,11,FALSE),0),))</f>
        <v>4634</v>
      </c>
      <c r="L702" s="139">
        <v>1</v>
      </c>
      <c r="M702" s="60">
        <f>IF(W702=mapping!$N$1,IFERROR(VLOOKUP(Table4[[#This Row],[Column1]],mapping!A:L,12,FALSE),0),IF(W702&gt;mapping!$N$1,IFERROR(VLOOKUP(Table4[[#This Row],[Column1]],mapping!A:L,12,FALSE),0),0))</f>
        <v>4150</v>
      </c>
      <c r="N702" s="58">
        <f>Table4[[#This Row],[ سعر اليومية ]]*3%*Table4[[#This Row],[عدد الدورات ]]</f>
        <v>139.01999999999998</v>
      </c>
      <c r="O702" s="56">
        <f>Table4[[#This Row],[ سعر اليومية ]]*Table4[[#This Row],[عدد الدورات ]]-N702</f>
        <v>4494.9799999999996</v>
      </c>
      <c r="P702" s="194"/>
      <c r="Q702" s="194"/>
      <c r="R702" s="194"/>
      <c r="S702" s="58">
        <f>(Table4[[#This Row],[سعر يومية السائق]]*Table4[[#This Row],[عدد الدورات ]])-SUM(Table4[[#This Row],[سلف ]:[خصم ]])+Table4[[#This Row],[اضافي ]]</f>
        <v>4150</v>
      </c>
      <c r="U702" s="58">
        <f>Table4[[#This Row],[ سعر اليومية ]]*Table4[[#This Row],[عدد الدورات ]]-Table4[[#This Row],[سعر يومية السائق]]*L702</f>
        <v>484</v>
      </c>
      <c r="V702" s="58">
        <f>U702-Table4[[#This Row],[W/H  3%]]</f>
        <v>344.98</v>
      </c>
      <c r="W702" s="66" t="str">
        <f>Table4[[#This Row],[اليوم]]&amp;Table4[[#This Row],[الشهر ]]&amp;Table4[[#This Row],[العام]]</f>
        <v>1252026</v>
      </c>
      <c r="X702" s="66" t="s">
        <v>304</v>
      </c>
    </row>
    <row r="703" spans="1:24" x14ac:dyDescent="0.3">
      <c r="A703" s="62">
        <v>12</v>
      </c>
      <c r="B703" s="62">
        <v>5</v>
      </c>
      <c r="C703" s="62">
        <v>2026</v>
      </c>
      <c r="D703" s="41" t="str">
        <f t="shared" si="58"/>
        <v>كرم ترك 3قليوب 1 ورديةسعوديمدينتي اتوبيس 28</v>
      </c>
      <c r="E703" s="4">
        <v>5018</v>
      </c>
      <c r="F703" s="41" t="str">
        <f>VLOOKUP(E703,mapping!C:J,2,FALSE)</f>
        <v>كرم ترك 3</v>
      </c>
      <c r="G703" s="41" t="str">
        <f>IFERROR(VLOOKUP(F703,mapping!$D$3:$J$200,2,FALSE),0)</f>
        <v>قليوب 1 وردية</v>
      </c>
      <c r="H703" s="41" t="str">
        <f>IFERROR(VLOOKUP(F703,mapping!$D$3:$J$200,3,FALSE),0)</f>
        <v>سعودي</v>
      </c>
      <c r="I703" s="41" t="str">
        <f>IFERROR(VLOOKUP(F703,mapping!$D$3:$J$200,4,FALSE),0)</f>
        <v xml:space="preserve">مدينتي </v>
      </c>
      <c r="J703" s="41" t="str">
        <f>IFERROR(VLOOKUP(F703,mapping!$D$3:$J$200,5,FALSE),0)</f>
        <v>اتوبيس 28</v>
      </c>
      <c r="K703" s="63">
        <f>IF(W703=mapping!$N$1,IFERROR(VLOOKUP(Table4[[#This Row],[Column1]],mapping!A:L,11,FALSE),0),IF(W703&gt;mapping!$N$1,IFERROR(VLOOKUP(Table4[[#This Row],[Column1]],mapping!A:L,11,FALSE),0),))</f>
        <v>4634</v>
      </c>
      <c r="L703" s="139">
        <v>1</v>
      </c>
      <c r="M703" s="60">
        <f>IF(W703=mapping!$N$1,IFERROR(VLOOKUP(Table4[[#This Row],[Column1]],mapping!A:L,12,FALSE),0),IF(W703&gt;mapping!$N$1,IFERROR(VLOOKUP(Table4[[#This Row],[Column1]],mapping!A:L,12,FALSE),0),0))</f>
        <v>4000</v>
      </c>
      <c r="N703" s="58">
        <f>Table4[[#This Row],[ سعر اليومية ]]*3%*Table4[[#This Row],[عدد الدورات ]]</f>
        <v>139.01999999999998</v>
      </c>
      <c r="O703" s="56">
        <f>Table4[[#This Row],[ سعر اليومية ]]*Table4[[#This Row],[عدد الدورات ]]-N703</f>
        <v>4494.9799999999996</v>
      </c>
      <c r="P703" s="194"/>
      <c r="Q703" s="194"/>
      <c r="R703" s="194"/>
      <c r="S703" s="58">
        <f>(Table4[[#This Row],[سعر يومية السائق]]*Table4[[#This Row],[عدد الدورات ]])-SUM(Table4[[#This Row],[سلف ]:[خصم ]])+Table4[[#This Row],[اضافي ]]</f>
        <v>4000</v>
      </c>
      <c r="U703" s="58">
        <f>Table4[[#This Row],[ سعر اليومية ]]*Table4[[#This Row],[عدد الدورات ]]-Table4[[#This Row],[سعر يومية السائق]]*L703</f>
        <v>634</v>
      </c>
      <c r="V703" s="58">
        <f>U703-Table4[[#This Row],[W/H  3%]]</f>
        <v>494.98</v>
      </c>
      <c r="W703" s="66" t="str">
        <f>Table4[[#This Row],[اليوم]]&amp;Table4[[#This Row],[الشهر ]]&amp;Table4[[#This Row],[العام]]</f>
        <v>1252026</v>
      </c>
      <c r="X703" s="66" t="s">
        <v>304</v>
      </c>
    </row>
    <row r="704" spans="1:24" x14ac:dyDescent="0.3">
      <c r="A704" s="62">
        <v>12</v>
      </c>
      <c r="B704" s="62">
        <v>5</v>
      </c>
      <c r="C704" s="62">
        <v>2026</v>
      </c>
      <c r="D704" s="41" t="str">
        <f t="shared" si="58"/>
        <v>كرم ترك 4عدلي منصور شفتسعوديمدينتي اتوبيس 28</v>
      </c>
      <c r="E704" s="4">
        <v>5019</v>
      </c>
      <c r="F704" s="41" t="str">
        <f>VLOOKUP(E704,mapping!C:J,2,FALSE)</f>
        <v>كرم ترك 4</v>
      </c>
      <c r="G704" s="41" t="str">
        <f>IFERROR(VLOOKUP(F704,mapping!$D$3:$J$200,2,FALSE),0)</f>
        <v>عدلي منصور شفت</v>
      </c>
      <c r="H704" s="41" t="str">
        <f>IFERROR(VLOOKUP(F704,mapping!$D$3:$J$200,3,FALSE),0)</f>
        <v>سعودي</v>
      </c>
      <c r="I704" s="41" t="str">
        <f>IFERROR(VLOOKUP(F704,mapping!$D$3:$J$200,4,FALSE),0)</f>
        <v xml:space="preserve">مدينتي </v>
      </c>
      <c r="J704" s="41" t="str">
        <f>IFERROR(VLOOKUP(F704,mapping!$D$3:$J$200,5,FALSE),0)</f>
        <v>اتوبيس 28</v>
      </c>
      <c r="K704" s="63">
        <f>IF(W704=mapping!$N$1,IFERROR(VLOOKUP(Table4[[#This Row],[Column1]],mapping!A:L,11,FALSE),0),IF(W704&gt;mapping!$N$1,IFERROR(VLOOKUP(Table4[[#This Row],[Column1]],mapping!A:L,11,FALSE),0),))</f>
        <v>741</v>
      </c>
      <c r="L704" s="139">
        <v>1</v>
      </c>
      <c r="M704" s="60">
        <f>IF(W704=mapping!$N$1,IFERROR(VLOOKUP(Table4[[#This Row],[Column1]],mapping!A:L,12,FALSE),0),IF(W704&gt;mapping!$N$1,IFERROR(VLOOKUP(Table4[[#This Row],[Column1]],mapping!A:L,12,FALSE),0),0))</f>
        <v>500</v>
      </c>
      <c r="N704" s="58">
        <f>Table4[[#This Row],[ سعر اليومية ]]*3%*Table4[[#This Row],[عدد الدورات ]]</f>
        <v>22.23</v>
      </c>
      <c r="O704" s="56">
        <f>Table4[[#This Row],[ سعر اليومية ]]*Table4[[#This Row],[عدد الدورات ]]-N704</f>
        <v>718.77</v>
      </c>
      <c r="P704" s="194"/>
      <c r="Q704" s="194"/>
      <c r="R704" s="194"/>
      <c r="S704" s="58">
        <f>(Table4[[#This Row],[سعر يومية السائق]]*Table4[[#This Row],[عدد الدورات ]])-SUM(Table4[[#This Row],[سلف ]:[خصم ]])+Table4[[#This Row],[اضافي ]]</f>
        <v>500</v>
      </c>
      <c r="U704" s="58">
        <f>Table4[[#This Row],[ سعر اليومية ]]*Table4[[#This Row],[عدد الدورات ]]-Table4[[#This Row],[سعر يومية السائق]]*L704</f>
        <v>241</v>
      </c>
      <c r="V704" s="58">
        <f>U704-Table4[[#This Row],[W/H  3%]]</f>
        <v>218.77</v>
      </c>
      <c r="W704" s="66" t="str">
        <f>Table4[[#This Row],[اليوم]]&amp;Table4[[#This Row],[الشهر ]]&amp;Table4[[#This Row],[العام]]</f>
        <v>1252026</v>
      </c>
      <c r="X704" s="66" t="s">
        <v>304</v>
      </c>
    </row>
    <row r="705" spans="1:24" x14ac:dyDescent="0.3">
      <c r="A705" s="62">
        <v>12</v>
      </c>
      <c r="B705" s="62">
        <v>5</v>
      </c>
      <c r="C705" s="62">
        <v>2026</v>
      </c>
      <c r="D705" s="41" t="str">
        <f t="shared" si="58"/>
        <v>عماد النجار 4قليوب بيتوينسعوديمدينتي اتوبيس 28</v>
      </c>
      <c r="E705" s="4">
        <v>5020</v>
      </c>
      <c r="F705" s="41" t="str">
        <f>VLOOKUP(E705,mapping!C:J,2,FALSE)</f>
        <v>عماد النجار 4</v>
      </c>
      <c r="G705" s="41" t="str">
        <f>IFERROR(VLOOKUP(F705,mapping!$D$3:$J$200,2,FALSE),0)</f>
        <v>قليوب بيتوين</v>
      </c>
      <c r="H705" s="41" t="str">
        <f>IFERROR(VLOOKUP(F705,mapping!$D$3:$J$200,3,FALSE),0)</f>
        <v>سعودي</v>
      </c>
      <c r="I705" s="41" t="str">
        <f>IFERROR(VLOOKUP(F705,mapping!$D$3:$J$200,4,FALSE),0)</f>
        <v xml:space="preserve">مدينتي </v>
      </c>
      <c r="J705" s="41" t="str">
        <f>IFERROR(VLOOKUP(F705,mapping!$D$3:$J$200,5,FALSE),0)</f>
        <v>اتوبيس 28</v>
      </c>
      <c r="K705" s="63">
        <f>IF(W705=mapping!$N$1,IFERROR(VLOOKUP(Table4[[#This Row],[Column1]],mapping!A:L,11,FALSE),0),IF(W705&gt;mapping!$N$1,IFERROR(VLOOKUP(Table4[[#This Row],[Column1]],mapping!A:L,11,FALSE),0),))</f>
        <v>1482</v>
      </c>
      <c r="L705" s="139">
        <v>1</v>
      </c>
      <c r="M705" s="60">
        <f>IF(W705=mapping!$N$1,IFERROR(VLOOKUP(Table4[[#This Row],[Column1]],mapping!A:L,12,FALSE),0),IF(W705&gt;mapping!$N$1,IFERROR(VLOOKUP(Table4[[#This Row],[Column1]],mapping!A:L,12,FALSE),0),0))</f>
        <v>1400</v>
      </c>
      <c r="N705" s="58">
        <f>Table4[[#This Row],[ سعر اليومية ]]*3%*Table4[[#This Row],[عدد الدورات ]]</f>
        <v>44.46</v>
      </c>
      <c r="O705" s="56">
        <f>Table4[[#This Row],[ سعر اليومية ]]*Table4[[#This Row],[عدد الدورات ]]-N705</f>
        <v>1437.54</v>
      </c>
      <c r="P705" s="194"/>
      <c r="Q705" s="194"/>
      <c r="R705" s="194"/>
      <c r="S705" s="58">
        <f>(Table4[[#This Row],[سعر يومية السائق]]*Table4[[#This Row],[عدد الدورات ]])-SUM(Table4[[#This Row],[سلف ]:[خصم ]])+Table4[[#This Row],[اضافي ]]</f>
        <v>1400</v>
      </c>
      <c r="U705" s="58">
        <f>Table4[[#This Row],[ سعر اليومية ]]*Table4[[#This Row],[عدد الدورات ]]-Table4[[#This Row],[سعر يومية السائق]]*L705</f>
        <v>82</v>
      </c>
      <c r="V705" s="58">
        <f>U705-Table4[[#This Row],[W/H  3%]]</f>
        <v>37.54</v>
      </c>
      <c r="W705" s="66" t="str">
        <f>Table4[[#This Row],[اليوم]]&amp;Table4[[#This Row],[الشهر ]]&amp;Table4[[#This Row],[العام]]</f>
        <v>1252026</v>
      </c>
      <c r="X705" s="66" t="s">
        <v>304</v>
      </c>
    </row>
    <row r="706" spans="1:24" x14ac:dyDescent="0.3">
      <c r="A706" s="62">
        <v>12</v>
      </c>
      <c r="B706" s="62">
        <v>5</v>
      </c>
      <c r="C706" s="62">
        <v>2026</v>
      </c>
      <c r="D706" s="41" t="str">
        <f t="shared" si="58"/>
        <v>ممدوح كيلاني6المنيب 1 وردية سعوديمدينتي ميكروباص صيني</v>
      </c>
      <c r="E706" s="4">
        <v>5021</v>
      </c>
      <c r="F706" s="41" t="str">
        <f>VLOOKUP(E706,mapping!C:J,2,FALSE)</f>
        <v>ممدوح كيلاني6</v>
      </c>
      <c r="G706" s="41" t="str">
        <f>IFERROR(VLOOKUP(F706,mapping!$D$3:$J$200,2,FALSE),0)</f>
        <v xml:space="preserve">المنيب 1 وردية </v>
      </c>
      <c r="H706" s="41" t="str">
        <f>IFERROR(VLOOKUP(F706,mapping!$D$3:$J$200,3,FALSE),0)</f>
        <v>سعودي</v>
      </c>
      <c r="I706" s="41" t="str">
        <f>IFERROR(VLOOKUP(F706,mapping!$D$3:$J$200,4,FALSE),0)</f>
        <v xml:space="preserve">مدينتي </v>
      </c>
      <c r="J706" s="41" t="str">
        <f>IFERROR(VLOOKUP(F706,mapping!$D$3:$J$200,5,FALSE),0)</f>
        <v>ميكروباص صيني</v>
      </c>
      <c r="K706" s="63">
        <f>IF(W706=mapping!$N$1,IFERROR(VLOOKUP(Table4[[#This Row],[Column1]],mapping!A:L,11,FALSE),0),IF(W706&gt;mapping!$N$1,IFERROR(VLOOKUP(Table4[[#This Row],[Column1]],mapping!A:L,11,FALSE),0),))</f>
        <v>1482</v>
      </c>
      <c r="L706" s="139">
        <v>1</v>
      </c>
      <c r="M706" s="60">
        <f>IF(W706=mapping!$N$1,IFERROR(VLOOKUP(Table4[[#This Row],[Column1]],mapping!A:L,12,FALSE),0),IF(W706&gt;mapping!$N$1,IFERROR(VLOOKUP(Table4[[#This Row],[Column1]],mapping!A:L,12,FALSE),0),0))</f>
        <v>1350</v>
      </c>
      <c r="N706" s="58">
        <f>Table4[[#This Row],[ سعر اليومية ]]*3%*Table4[[#This Row],[عدد الدورات ]]</f>
        <v>44.46</v>
      </c>
      <c r="O706" s="56">
        <f>Table4[[#This Row],[ سعر اليومية ]]*Table4[[#This Row],[عدد الدورات ]]-N706</f>
        <v>1437.54</v>
      </c>
      <c r="P706" s="194"/>
      <c r="Q706" s="194"/>
      <c r="R706" s="194"/>
      <c r="S706" s="58">
        <f>(Table4[[#This Row],[سعر يومية السائق]]*Table4[[#This Row],[عدد الدورات ]])-SUM(Table4[[#This Row],[سلف ]:[خصم ]])+Table4[[#This Row],[اضافي ]]</f>
        <v>1350</v>
      </c>
      <c r="U706" s="58">
        <f>Table4[[#This Row],[ سعر اليومية ]]*Table4[[#This Row],[عدد الدورات ]]-Table4[[#This Row],[سعر يومية السائق]]*L706</f>
        <v>132</v>
      </c>
      <c r="V706" s="58">
        <f>U706-Table4[[#This Row],[W/H  3%]]</f>
        <v>87.539999999999992</v>
      </c>
      <c r="W706" s="66" t="str">
        <f>Table4[[#This Row],[اليوم]]&amp;Table4[[#This Row],[الشهر ]]&amp;Table4[[#This Row],[العام]]</f>
        <v>1252026</v>
      </c>
      <c r="X706" s="66" t="s">
        <v>304</v>
      </c>
    </row>
    <row r="707" spans="1:24" x14ac:dyDescent="0.3">
      <c r="A707" s="62">
        <v>12</v>
      </c>
      <c r="B707" s="62">
        <v>5</v>
      </c>
      <c r="C707" s="62">
        <v>2026</v>
      </c>
      <c r="D707" s="41" t="str">
        <f t="shared" si="58"/>
        <v>ممدوح كيلاني4المنيب 2 وردية سعوديمدينتي ميكروباص صيني</v>
      </c>
      <c r="E707" s="4">
        <v>5022</v>
      </c>
      <c r="F707" s="41" t="str">
        <f>VLOOKUP(E707,mapping!C:J,2,FALSE)</f>
        <v>ممدوح كيلاني4</v>
      </c>
      <c r="G707" s="41" t="str">
        <f>IFERROR(VLOOKUP(F707,mapping!$D$3:$J$200,2,FALSE),0)</f>
        <v xml:space="preserve">المنيب 2 وردية </v>
      </c>
      <c r="H707" s="41" t="str">
        <f>IFERROR(VLOOKUP(F707,mapping!$D$3:$J$200,3,FALSE),0)</f>
        <v>سعودي</v>
      </c>
      <c r="I707" s="41" t="str">
        <f>IFERROR(VLOOKUP(F707,mapping!$D$3:$J$200,4,FALSE),0)</f>
        <v xml:space="preserve">مدينتي </v>
      </c>
      <c r="J707" s="41" t="str">
        <f>IFERROR(VLOOKUP(F707,mapping!$D$3:$J$200,5,FALSE),0)</f>
        <v>ميكروباص صيني</v>
      </c>
      <c r="K707" s="63">
        <f>IF(W707=mapping!$N$1,IFERROR(VLOOKUP(Table4[[#This Row],[Column1]],mapping!A:L,11,FALSE),0),IF(W707&gt;mapping!$N$1,IFERROR(VLOOKUP(Table4[[#This Row],[Column1]],mapping!A:L,11,FALSE),0),))</f>
        <v>2965</v>
      </c>
      <c r="L707" s="139">
        <v>1</v>
      </c>
      <c r="M707" s="60">
        <f>IF(W707=mapping!$N$1,IFERROR(VLOOKUP(Table4[[#This Row],[Column1]],mapping!A:L,12,FALSE),0),IF(W707&gt;mapping!$N$1,IFERROR(VLOOKUP(Table4[[#This Row],[Column1]],mapping!A:L,12,FALSE),0),0))</f>
        <v>2600</v>
      </c>
      <c r="N707" s="58">
        <f>Table4[[#This Row],[ سعر اليومية ]]*3%*Table4[[#This Row],[عدد الدورات ]]</f>
        <v>88.95</v>
      </c>
      <c r="O707" s="56">
        <f>Table4[[#This Row],[ سعر اليومية ]]*Table4[[#This Row],[عدد الدورات ]]-N707</f>
        <v>2876.05</v>
      </c>
      <c r="P707" s="194"/>
      <c r="Q707" s="194"/>
      <c r="R707" s="194"/>
      <c r="S707" s="58">
        <f>(Table4[[#This Row],[سعر يومية السائق]]*Table4[[#This Row],[عدد الدورات ]])-SUM(Table4[[#This Row],[سلف ]:[خصم ]])+Table4[[#This Row],[اضافي ]]</f>
        <v>2600</v>
      </c>
      <c r="U707" s="58">
        <f>Table4[[#This Row],[ سعر اليومية ]]*Table4[[#This Row],[عدد الدورات ]]-Table4[[#This Row],[سعر يومية السائق]]*L707</f>
        <v>365</v>
      </c>
      <c r="V707" s="58">
        <f>U707-Table4[[#This Row],[W/H  3%]]</f>
        <v>276.05</v>
      </c>
      <c r="W707" s="66" t="str">
        <f>Table4[[#This Row],[اليوم]]&amp;Table4[[#This Row],[الشهر ]]&amp;Table4[[#This Row],[العام]]</f>
        <v>1252026</v>
      </c>
      <c r="X707" s="66" t="s">
        <v>304</v>
      </c>
    </row>
    <row r="708" spans="1:24" x14ac:dyDescent="0.3">
      <c r="A708" s="62">
        <v>12</v>
      </c>
      <c r="B708" s="62">
        <v>5</v>
      </c>
      <c r="C708" s="62">
        <v>2026</v>
      </c>
      <c r="D708" s="41" t="str">
        <f t="shared" si="58"/>
        <v>فرج 5حلوان 2 ورديةسعوديمدينتي اتوبيس 28</v>
      </c>
      <c r="E708" s="4">
        <v>5023</v>
      </c>
      <c r="F708" s="41" t="str">
        <f>VLOOKUP(E708,mapping!C:J,2,FALSE)</f>
        <v>فرج 5</v>
      </c>
      <c r="G708" s="41" t="str">
        <f>IFERROR(VLOOKUP(F708,mapping!$D$3:$J$200,2,FALSE),0)</f>
        <v>حلوان 2 وردية</v>
      </c>
      <c r="H708" s="41" t="str">
        <f>IFERROR(VLOOKUP(F708,mapping!$D$3:$J$200,3,FALSE),0)</f>
        <v>سعودي</v>
      </c>
      <c r="I708" s="41" t="str">
        <f>IFERROR(VLOOKUP(F708,mapping!$D$3:$J$200,4,FALSE),0)</f>
        <v xml:space="preserve">مدينتي </v>
      </c>
      <c r="J708" s="41" t="str">
        <f>IFERROR(VLOOKUP(F708,mapping!$D$3:$J$200,5,FALSE),0)</f>
        <v>اتوبيس 28</v>
      </c>
      <c r="K708" s="63">
        <f>IF(W708=mapping!$N$1,IFERROR(VLOOKUP(Table4[[#This Row],[Column1]],mapping!A:L,11,FALSE),0),IF(W708&gt;mapping!$N$1,IFERROR(VLOOKUP(Table4[[#This Row],[Column1]],mapping!A:L,11,FALSE),0),))</f>
        <v>4634</v>
      </c>
      <c r="L708" s="139">
        <v>1</v>
      </c>
      <c r="M708" s="60">
        <f>IF(W708=mapping!$N$1,IFERROR(VLOOKUP(Table4[[#This Row],[Column1]],mapping!A:L,12,FALSE),0),IF(W708&gt;mapping!$N$1,IFERROR(VLOOKUP(Table4[[#This Row],[Column1]],mapping!A:L,12,FALSE),0),0))</f>
        <v>4100</v>
      </c>
      <c r="N708" s="58">
        <f>Table4[[#This Row],[ سعر اليومية ]]*3%*Table4[[#This Row],[عدد الدورات ]]</f>
        <v>139.01999999999998</v>
      </c>
      <c r="O708" s="56">
        <f>Table4[[#This Row],[ سعر اليومية ]]*Table4[[#This Row],[عدد الدورات ]]-N708</f>
        <v>4494.9799999999996</v>
      </c>
      <c r="P708" s="194"/>
      <c r="Q708" s="194"/>
      <c r="R708" s="194"/>
      <c r="S708" s="58">
        <f>(Table4[[#This Row],[سعر يومية السائق]]*Table4[[#This Row],[عدد الدورات ]])-SUM(Table4[[#This Row],[سلف ]:[خصم ]])+Table4[[#This Row],[اضافي ]]</f>
        <v>4100</v>
      </c>
      <c r="U708" s="58">
        <f>Table4[[#This Row],[ سعر اليومية ]]*Table4[[#This Row],[عدد الدورات ]]-Table4[[#This Row],[سعر يومية السائق]]*L708</f>
        <v>534</v>
      </c>
      <c r="V708" s="58">
        <f>U708-Table4[[#This Row],[W/H  3%]]</f>
        <v>394.98</v>
      </c>
      <c r="W708" s="66" t="str">
        <f>Table4[[#This Row],[اليوم]]&amp;Table4[[#This Row],[الشهر ]]&amp;Table4[[#This Row],[العام]]</f>
        <v>1252026</v>
      </c>
      <c r="X708" s="66" t="s">
        <v>304</v>
      </c>
    </row>
    <row r="709" spans="1:24" x14ac:dyDescent="0.3">
      <c r="A709" s="62">
        <v>12</v>
      </c>
      <c r="B709" s="62">
        <v>5</v>
      </c>
      <c r="C709" s="62">
        <v>2026</v>
      </c>
      <c r="D709" s="41" t="str">
        <f t="shared" si="58"/>
        <v>سيد الحاويالحلميةسعوديمدينتي اتوبيس 28</v>
      </c>
      <c r="E709" s="4">
        <v>5024</v>
      </c>
      <c r="F709" s="41" t="str">
        <f>VLOOKUP(E709,mapping!C:J,2,FALSE)</f>
        <v>سيد الحاوي</v>
      </c>
      <c r="G709" s="41" t="str">
        <f>IFERROR(VLOOKUP(F709,mapping!$D$3:$J$200,2,FALSE),0)</f>
        <v>الحلمية</v>
      </c>
      <c r="H709" s="41" t="str">
        <f>IFERROR(VLOOKUP(F709,mapping!$D$3:$J$200,3,FALSE),0)</f>
        <v>سعودي</v>
      </c>
      <c r="I709" s="41" t="str">
        <f>IFERROR(VLOOKUP(F709,mapping!$D$3:$J$200,4,FALSE),0)</f>
        <v xml:space="preserve">مدينتي </v>
      </c>
      <c r="J709" s="41" t="str">
        <f>IFERROR(VLOOKUP(F709,mapping!$D$3:$J$200,5,FALSE),0)</f>
        <v>اتوبيس 28</v>
      </c>
      <c r="K709" s="63">
        <f>IF(W709=mapping!$N$1,IFERROR(VLOOKUP(Table4[[#This Row],[Column1]],mapping!A:L,11,FALSE),0),IF(W709&gt;mapping!$N$1,IFERROR(VLOOKUP(Table4[[#This Row],[Column1]],mapping!A:L,11,FALSE),0),))</f>
        <v>4634</v>
      </c>
      <c r="L709" s="139">
        <v>1</v>
      </c>
      <c r="M709" s="60">
        <f>IF(W709=mapping!$N$1,IFERROR(VLOOKUP(Table4[[#This Row],[Column1]],mapping!A:L,12,FALSE),0),IF(W709&gt;mapping!$N$1,IFERROR(VLOOKUP(Table4[[#This Row],[Column1]],mapping!A:L,12,FALSE),0),0))</f>
        <v>3750</v>
      </c>
      <c r="N709" s="58">
        <f>Table4[[#This Row],[ سعر اليومية ]]*3%*Table4[[#This Row],[عدد الدورات ]]</f>
        <v>139.01999999999998</v>
      </c>
      <c r="O709" s="56">
        <f>Table4[[#This Row],[ سعر اليومية ]]*Table4[[#This Row],[عدد الدورات ]]-N709</f>
        <v>4494.9799999999996</v>
      </c>
      <c r="P709" s="194"/>
      <c r="Q709" s="194"/>
      <c r="R709" s="194"/>
      <c r="S709" s="58">
        <f>(Table4[[#This Row],[سعر يومية السائق]]*Table4[[#This Row],[عدد الدورات ]])-SUM(Table4[[#This Row],[سلف ]:[خصم ]])+Table4[[#This Row],[اضافي ]]</f>
        <v>3750</v>
      </c>
      <c r="U709" s="58">
        <f>Table4[[#This Row],[ سعر اليومية ]]*Table4[[#This Row],[عدد الدورات ]]-Table4[[#This Row],[سعر يومية السائق]]*L709</f>
        <v>884</v>
      </c>
      <c r="V709" s="58">
        <f>U709-Table4[[#This Row],[W/H  3%]]</f>
        <v>744.98</v>
      </c>
      <c r="W709" s="66" t="str">
        <f>Table4[[#This Row],[اليوم]]&amp;Table4[[#This Row],[الشهر ]]&amp;Table4[[#This Row],[العام]]</f>
        <v>1252026</v>
      </c>
      <c r="X709" s="66" t="s">
        <v>304</v>
      </c>
    </row>
    <row r="710" spans="1:24" x14ac:dyDescent="0.3">
      <c r="A710" s="62">
        <v>12</v>
      </c>
      <c r="B710" s="62">
        <v>5</v>
      </c>
      <c r="C710" s="62">
        <v>2026</v>
      </c>
      <c r="D710" s="41" t="str">
        <f t="shared" si="58"/>
        <v>سيد الحاوي 2عدلي منصور سعوديمدينتي اتوبيس 28</v>
      </c>
      <c r="E710" s="4">
        <v>5028</v>
      </c>
      <c r="F710" s="41" t="str">
        <f>VLOOKUP(E710,mapping!C:J,2,FALSE)</f>
        <v>سيد الحاوي 2</v>
      </c>
      <c r="G710" s="41" t="str">
        <f>IFERROR(VLOOKUP(F710,mapping!$D$3:$J$200,2,FALSE),0)</f>
        <v xml:space="preserve">عدلي منصور </v>
      </c>
      <c r="H710" s="41" t="str">
        <f>IFERROR(VLOOKUP(F710,mapping!$D$3:$J$200,3,FALSE),0)</f>
        <v>سعودي</v>
      </c>
      <c r="I710" s="41" t="str">
        <f>IFERROR(VLOOKUP(F710,mapping!$D$3:$J$200,4,FALSE),0)</f>
        <v xml:space="preserve">مدينتي </v>
      </c>
      <c r="J710" s="41" t="str">
        <f>IFERROR(VLOOKUP(F710,mapping!$D$3:$J$200,5,FALSE),0)</f>
        <v>اتوبيس 28</v>
      </c>
      <c r="K710" s="63">
        <f>IF(W710=mapping!$N$1,IFERROR(VLOOKUP(Table4[[#This Row],[Column1]],mapping!A:L,11,FALSE),0),IF(W710&gt;mapping!$N$1,IFERROR(VLOOKUP(Table4[[#This Row],[Column1]],mapping!A:L,11,FALSE),0),))</f>
        <v>741</v>
      </c>
      <c r="L710" s="139">
        <v>1</v>
      </c>
      <c r="M710" s="60">
        <f>IF(W710=mapping!$N$1,IFERROR(VLOOKUP(Table4[[#This Row],[Column1]],mapping!A:L,12,FALSE),0),IF(W710&gt;mapping!$N$1,IFERROR(VLOOKUP(Table4[[#This Row],[Column1]],mapping!A:L,12,FALSE),0),0))</f>
        <v>550</v>
      </c>
      <c r="N710" s="58">
        <f>Table4[[#This Row],[ سعر اليومية ]]*3%*Table4[[#This Row],[عدد الدورات ]]</f>
        <v>22.23</v>
      </c>
      <c r="O710" s="56">
        <f>Table4[[#This Row],[ سعر اليومية ]]*Table4[[#This Row],[عدد الدورات ]]-N710</f>
        <v>718.77</v>
      </c>
      <c r="P710" s="194"/>
      <c r="Q710" s="194"/>
      <c r="R710" s="194"/>
      <c r="S710" s="58">
        <f>(Table4[[#This Row],[سعر يومية السائق]]*Table4[[#This Row],[عدد الدورات ]])-SUM(Table4[[#This Row],[سلف ]:[خصم ]])+Table4[[#This Row],[اضافي ]]</f>
        <v>550</v>
      </c>
      <c r="U710" s="58">
        <f>Table4[[#This Row],[ سعر اليومية ]]*Table4[[#This Row],[عدد الدورات ]]-Table4[[#This Row],[سعر يومية السائق]]*L710</f>
        <v>191</v>
      </c>
      <c r="V710" s="58">
        <f>U710-Table4[[#This Row],[W/H  3%]]</f>
        <v>168.77</v>
      </c>
      <c r="W710" s="66" t="str">
        <f>Table4[[#This Row],[اليوم]]&amp;Table4[[#This Row],[الشهر ]]&amp;Table4[[#This Row],[العام]]</f>
        <v>1252026</v>
      </c>
      <c r="X710" s="66" t="s">
        <v>304</v>
      </c>
    </row>
    <row r="711" spans="1:24" s="123" customFormat="1" x14ac:dyDescent="0.3">
      <c r="D711" s="123" t="e">
        <f t="shared" si="58"/>
        <v>#N/A</v>
      </c>
      <c r="E711" s="201"/>
      <c r="F711" s="123" t="e">
        <f>VLOOKUP(E711,mapping!C:J,2,FALSE)</f>
        <v>#N/A</v>
      </c>
      <c r="G711" s="123">
        <f>IFERROR(VLOOKUP(F711,mapping!$D$3:$J$200,2,FALSE),0)</f>
        <v>0</v>
      </c>
      <c r="H711" s="123">
        <f>IFERROR(VLOOKUP(F711,mapping!$D$3:$J$200,3,FALSE),0)</f>
        <v>0</v>
      </c>
      <c r="I711" s="123">
        <f>IFERROR(VLOOKUP(F711,mapping!$D$3:$J$200,4,FALSE),0)</f>
        <v>0</v>
      </c>
      <c r="J711" s="123">
        <f>IFERROR(VLOOKUP(F711,mapping!$D$3:$J$200,5,FALSE),0)</f>
        <v>0</v>
      </c>
      <c r="K711" s="124">
        <f>IF(W711=mapping!$N$1,IFERROR(VLOOKUP(Table4[[#This Row],[Column1]],mapping!A:L,11,FALSE),0),IF(W711&gt;mapping!$N$1,IFERROR(VLOOKUP(Table4[[#This Row],[Column1]],mapping!A:L,11,FALSE),0),))</f>
        <v>0</v>
      </c>
      <c r="L711" s="140"/>
      <c r="M711" s="124">
        <f>IF(W711=mapping!$N$1,IFERROR(VLOOKUP(Table4[[#This Row],[Column1]],mapping!A:L,12,FALSE),0),IF(W711&gt;mapping!$N$1,IFERROR(VLOOKUP(Table4[[#This Row],[Column1]],mapping!A:L,12,FALSE),0),0))</f>
        <v>0</v>
      </c>
      <c r="N711" s="125">
        <f>Table4[[#This Row],[ سعر اليومية ]]*3%*Table4[[#This Row],[عدد الدورات ]]</f>
        <v>0</v>
      </c>
      <c r="O711" s="126">
        <f>Table4[[#This Row],[ سعر اليومية ]]*Table4[[#This Row],[عدد الدورات ]]-N711</f>
        <v>0</v>
      </c>
      <c r="P711" s="195"/>
      <c r="Q711" s="195"/>
      <c r="R711" s="195"/>
      <c r="S711" s="125">
        <f>(Table4[[#This Row],[سعر يومية السائق]]*Table4[[#This Row],[عدد الدورات ]])-SUM(Table4[[#This Row],[سلف ]:[خصم ]])+Table4[[#This Row],[اضافي ]]</f>
        <v>0</v>
      </c>
      <c r="U711" s="125">
        <f>Table4[[#This Row],[ سعر اليومية ]]*Table4[[#This Row],[عدد الدورات ]]-Table4[[#This Row],[سعر يومية السائق]]*L711</f>
        <v>0</v>
      </c>
      <c r="V711" s="125">
        <f>U711-Table4[[#This Row],[W/H  3%]]</f>
        <v>0</v>
      </c>
      <c r="W711" s="127" t="str">
        <f>Table4[[#This Row],[اليوم]]&amp;Table4[[#This Row],[الشهر ]]&amp;Table4[[#This Row],[العام]]</f>
        <v/>
      </c>
      <c r="X711" s="127" t="s">
        <v>304</v>
      </c>
    </row>
    <row r="712" spans="1:24" x14ac:dyDescent="0.3">
      <c r="A712" s="62">
        <v>13</v>
      </c>
      <c r="B712" s="62">
        <v>5</v>
      </c>
      <c r="C712" s="62">
        <v>2026</v>
      </c>
      <c r="D712" s="41" t="str">
        <f t="shared" si="58"/>
        <v>مصطفي قليوبقليوب FIRST STARTم.نصر ميكروباص صيني</v>
      </c>
      <c r="E712" s="4">
        <v>1000</v>
      </c>
      <c r="F712" s="41" t="str">
        <f>VLOOKUP(E712,mapping!C:J,2,FALSE)</f>
        <v>مصطفي قليوب</v>
      </c>
      <c r="G712" s="41" t="str">
        <f>IFERROR(VLOOKUP(F712,mapping!$D$3:$J$200,2,FALSE),0)</f>
        <v xml:space="preserve">قليوب </v>
      </c>
      <c r="H712" s="41" t="str">
        <f>IFERROR(VLOOKUP(F712,mapping!$D$3:$J$200,3,FALSE),0)</f>
        <v>FIRST START</v>
      </c>
      <c r="I712" s="41" t="str">
        <f>IFERROR(VLOOKUP(F712,mapping!$D$3:$J$200,4,FALSE),0)</f>
        <v xml:space="preserve">م.نصر </v>
      </c>
      <c r="J712" s="41" t="str">
        <f>IFERROR(VLOOKUP(F712,mapping!$D$3:$J$200,5,FALSE),0)</f>
        <v>ميكروباص صيني</v>
      </c>
      <c r="K712" s="63">
        <f>IF(W712=mapping!$N$1,IFERROR(VLOOKUP(Table4[[#This Row],[Column1]],mapping!A:L,11,FALSE),0),IF(W712&gt;mapping!$N$1,IFERROR(VLOOKUP(Table4[[#This Row],[Column1]],mapping!A:L,11,FALSE),0),))</f>
        <v>1250</v>
      </c>
      <c r="L712" s="139">
        <v>1</v>
      </c>
      <c r="M712" s="60">
        <f>IF(W712=mapping!$N$1,IFERROR(VLOOKUP(Table4[[#This Row],[Column1]],mapping!A:L,12,FALSE),0),IF(W712&gt;mapping!$N$1,IFERROR(VLOOKUP(Table4[[#This Row],[Column1]],mapping!A:L,12,FALSE),0),0))</f>
        <v>1200</v>
      </c>
      <c r="N712" s="58">
        <f>Table4[[#This Row],[ سعر اليومية ]]*3%*Table4[[#This Row],[عدد الدورات ]]</f>
        <v>37.5</v>
      </c>
      <c r="O712" s="56">
        <f>Table4[[#This Row],[ سعر اليومية ]]*Table4[[#This Row],[عدد الدورات ]]-N712</f>
        <v>1212.5</v>
      </c>
      <c r="P712" s="194"/>
      <c r="Q712" s="194"/>
      <c r="R712" s="194"/>
      <c r="S712" s="58">
        <f>(Table4[[#This Row],[سعر يومية السائق]]*Table4[[#This Row],[عدد الدورات ]])-SUM(Table4[[#This Row],[سلف ]:[خصم ]])+Table4[[#This Row],[اضافي ]]</f>
        <v>1200</v>
      </c>
      <c r="U712" s="58">
        <f>Table4[[#This Row],[ سعر اليومية ]]*Table4[[#This Row],[عدد الدورات ]]-Table4[[#This Row],[سعر يومية السائق]]*L712</f>
        <v>50</v>
      </c>
      <c r="V712" s="58">
        <f>U712-Table4[[#This Row],[W/H  3%]]</f>
        <v>12.5</v>
      </c>
      <c r="W712" s="66" t="str">
        <f>Table4[[#This Row],[اليوم]]&amp;Table4[[#This Row],[الشهر ]]&amp;Table4[[#This Row],[العام]]</f>
        <v>1352026</v>
      </c>
      <c r="X712" s="66" t="s">
        <v>304</v>
      </c>
    </row>
    <row r="713" spans="1:24" x14ac:dyDescent="0.3">
      <c r="A713" s="62">
        <v>13</v>
      </c>
      <c r="B713" s="62">
        <v>5</v>
      </c>
      <c r="C713" s="62">
        <v>2026</v>
      </c>
      <c r="D713" s="41" t="str">
        <f t="shared" si="58"/>
        <v>عمرو برعي الجراجFLITCH AND GRAINالتجمع ميكروباص صيني</v>
      </c>
      <c r="E713" s="4">
        <v>2000</v>
      </c>
      <c r="F713" s="41" t="str">
        <f>VLOOKUP(E713,mapping!C:J,2,FALSE)</f>
        <v xml:space="preserve">عمرو برعي </v>
      </c>
      <c r="G713" s="41" t="str">
        <f>IFERROR(VLOOKUP(F713,mapping!$D$3:$J$200,2,FALSE),0)</f>
        <v>الجراج</v>
      </c>
      <c r="H713" s="41" t="str">
        <f>IFERROR(VLOOKUP(F713,mapping!$D$3:$J$200,3,FALSE),0)</f>
        <v>FLITCH AND GRAIN</v>
      </c>
      <c r="I713" s="41" t="str">
        <f>IFERROR(VLOOKUP(F713,mapping!$D$3:$J$200,4,FALSE),0)</f>
        <v xml:space="preserve">التجمع </v>
      </c>
      <c r="J713" s="41" t="str">
        <f>IFERROR(VLOOKUP(F713,mapping!$D$3:$J$200,5,FALSE),0)</f>
        <v>ميكروباص صيني</v>
      </c>
      <c r="K713" s="63">
        <f>IF(W713=mapping!$N$1,IFERROR(VLOOKUP(Table4[[#This Row],[Column1]],mapping!A:L,11,FALSE),0),IF(W713&gt;mapping!$N$1,IFERROR(VLOOKUP(Table4[[#This Row],[Column1]],mapping!A:L,11,FALSE),0),))</f>
        <v>1300</v>
      </c>
      <c r="L713" s="139">
        <v>1</v>
      </c>
      <c r="M713" s="60">
        <f>IF(W713=mapping!$N$1,IFERROR(VLOOKUP(Table4[[#This Row],[Column1]],mapping!A:L,12,FALSE),0),IF(W713&gt;mapping!$N$1,IFERROR(VLOOKUP(Table4[[#This Row],[Column1]],mapping!A:L,12,FALSE),0),0))</f>
        <v>1050</v>
      </c>
      <c r="N713" s="58">
        <f>Table4[[#This Row],[ سعر اليومية ]]*3%*Table4[[#This Row],[عدد الدورات ]]</f>
        <v>39</v>
      </c>
      <c r="O713" s="56">
        <f>Table4[[#This Row],[ سعر اليومية ]]*Table4[[#This Row],[عدد الدورات ]]-N713</f>
        <v>1261</v>
      </c>
      <c r="P713" s="194"/>
      <c r="Q713" s="194"/>
      <c r="R713" s="194"/>
      <c r="S713" s="58">
        <f>(Table4[[#This Row],[سعر يومية السائق]]*Table4[[#This Row],[عدد الدورات ]])-SUM(Table4[[#This Row],[سلف ]:[خصم ]])+Table4[[#This Row],[اضافي ]]</f>
        <v>1050</v>
      </c>
      <c r="U713" s="58">
        <f>Table4[[#This Row],[ سعر اليومية ]]*Table4[[#This Row],[عدد الدورات ]]-Table4[[#This Row],[سعر يومية السائق]]*L713</f>
        <v>250</v>
      </c>
      <c r="V713" s="58">
        <f>U713-Table4[[#This Row],[W/H  3%]]</f>
        <v>211</v>
      </c>
      <c r="W713" s="66" t="str">
        <f>Table4[[#This Row],[اليوم]]&amp;Table4[[#This Row],[الشهر ]]&amp;Table4[[#This Row],[العام]]</f>
        <v>1352026</v>
      </c>
      <c r="X713" s="66" t="s">
        <v>304</v>
      </c>
    </row>
    <row r="714" spans="1:24" x14ac:dyDescent="0.3">
      <c r="A714" s="62">
        <v>13</v>
      </c>
      <c r="B714" s="62">
        <v>5</v>
      </c>
      <c r="C714" s="62">
        <v>2026</v>
      </c>
      <c r="D714" s="41" t="str">
        <f t="shared" si="58"/>
        <v>مصطفي الف مسكنالف مسكن 3 ورديةنجمة هليوبوليسالتجمع اتوبيس 28</v>
      </c>
      <c r="E714" s="4">
        <v>3000</v>
      </c>
      <c r="F714" s="41" t="str">
        <f>VLOOKUP(E714,mapping!C:J,2,FALSE)</f>
        <v>مصطفي الف مسكن</v>
      </c>
      <c r="G714" s="41" t="str">
        <f>IFERROR(VLOOKUP(F714,mapping!$D$3:$J$200,2,FALSE),0)</f>
        <v>الف مسكن 3 وردية</v>
      </c>
      <c r="H714" s="41" t="str">
        <f>IFERROR(VLOOKUP(F714,mapping!$D$3:$J$200,3,FALSE),0)</f>
        <v>نجمة هليوبوليس</v>
      </c>
      <c r="I714" s="41" t="str">
        <f>IFERROR(VLOOKUP(F714,mapping!$D$3:$J$200,4,FALSE),0)</f>
        <v xml:space="preserve">التجمع </v>
      </c>
      <c r="J714" s="41" t="str">
        <f>IFERROR(VLOOKUP(F714,mapping!$D$3:$J$200,5,FALSE),0)</f>
        <v>اتوبيس 28</v>
      </c>
      <c r="K714" s="63">
        <f>IF(W714=mapping!$N$1,IFERROR(VLOOKUP(Table4[[#This Row],[Column1]],mapping!A:L,11,FALSE),0),IF(W714&gt;mapping!$N$1,IFERROR(VLOOKUP(Table4[[#This Row],[Column1]],mapping!A:L,11,FALSE),0),))</f>
        <v>4297</v>
      </c>
      <c r="L714" s="139">
        <v>1</v>
      </c>
      <c r="M714" s="60">
        <f>IF(W714=mapping!$N$1,IFERROR(VLOOKUP(Table4[[#This Row],[Column1]],mapping!A:L,12,FALSE),0),IF(W714&gt;mapping!$N$1,IFERROR(VLOOKUP(Table4[[#This Row],[Column1]],mapping!A:L,12,FALSE),0),0))</f>
        <v>3800</v>
      </c>
      <c r="N714" s="58">
        <f>Table4[[#This Row],[ سعر اليومية ]]*3%*Table4[[#This Row],[عدد الدورات ]]</f>
        <v>128.91</v>
      </c>
      <c r="O714" s="56">
        <f>Table4[[#This Row],[ سعر اليومية ]]*Table4[[#This Row],[عدد الدورات ]]-N714</f>
        <v>4168.09</v>
      </c>
      <c r="P714" s="194"/>
      <c r="Q714" s="194"/>
      <c r="R714" s="194"/>
      <c r="S714" s="58">
        <f>(Table4[[#This Row],[سعر يومية السائق]]*Table4[[#This Row],[عدد الدورات ]])-SUM(Table4[[#This Row],[سلف ]:[خصم ]])+Table4[[#This Row],[اضافي ]]</f>
        <v>3800</v>
      </c>
      <c r="U714" s="58">
        <f>Table4[[#This Row],[ سعر اليومية ]]*Table4[[#This Row],[عدد الدورات ]]-Table4[[#This Row],[سعر يومية السائق]]*L714</f>
        <v>497</v>
      </c>
      <c r="V714" s="58">
        <f>U714-Table4[[#This Row],[W/H  3%]]</f>
        <v>368.09000000000003</v>
      </c>
      <c r="W714" s="66" t="str">
        <f>Table4[[#This Row],[اليوم]]&amp;Table4[[#This Row],[الشهر ]]&amp;Table4[[#This Row],[العام]]</f>
        <v>1352026</v>
      </c>
      <c r="X714" s="66" t="s">
        <v>304</v>
      </c>
    </row>
    <row r="715" spans="1:24" x14ac:dyDescent="0.3">
      <c r="A715" s="62">
        <v>13</v>
      </c>
      <c r="B715" s="62">
        <v>5</v>
      </c>
      <c r="C715" s="62">
        <v>2026</v>
      </c>
      <c r="D715" s="41" t="str">
        <f t="shared" si="58"/>
        <v>ممدوح كيلاني1قليوب 3 وردية نجمة هليوبوليسالتجمع اتوبيس 28</v>
      </c>
      <c r="E715" s="4">
        <v>3002</v>
      </c>
      <c r="F715" s="41" t="str">
        <f>VLOOKUP(E715,mapping!C:J,2,FALSE)</f>
        <v>ممدوح كيلاني1</v>
      </c>
      <c r="G715" s="41" t="str">
        <f>IFERROR(VLOOKUP(F715,mapping!$D$3:$J$200,2,FALSE),0)</f>
        <v xml:space="preserve">قليوب 3 وردية </v>
      </c>
      <c r="H715" s="41" t="str">
        <f>IFERROR(VLOOKUP(F715,mapping!$D$3:$J$200,3,FALSE),0)</f>
        <v>نجمة هليوبوليس</v>
      </c>
      <c r="I715" s="41" t="str">
        <f>IFERROR(VLOOKUP(F715,mapping!$D$3:$J$200,4,FALSE),0)</f>
        <v xml:space="preserve">التجمع </v>
      </c>
      <c r="J715" s="41" t="str">
        <f>IFERROR(VLOOKUP(F715,mapping!$D$3:$J$200,5,FALSE),0)</f>
        <v>اتوبيس 28</v>
      </c>
      <c r="K715" s="63">
        <f>IF(W715=mapping!$N$1,IFERROR(VLOOKUP(Table4[[#This Row],[Column1]],mapping!A:L,11,FALSE),0),IF(W715&gt;mapping!$N$1,IFERROR(VLOOKUP(Table4[[#This Row],[Column1]],mapping!A:L,11,FALSE),0),))</f>
        <v>4297</v>
      </c>
      <c r="L715" s="139">
        <v>1</v>
      </c>
      <c r="M715" s="60">
        <f>IF(W715=mapping!$N$1,IFERROR(VLOOKUP(Table4[[#This Row],[Column1]],mapping!A:L,12,FALSE),0),IF(W715&gt;mapping!$N$1,IFERROR(VLOOKUP(Table4[[#This Row],[Column1]],mapping!A:L,12,FALSE),0),0))</f>
        <v>3900</v>
      </c>
      <c r="N715" s="58">
        <f>Table4[[#This Row],[ سعر اليومية ]]*3%*Table4[[#This Row],[عدد الدورات ]]</f>
        <v>128.91</v>
      </c>
      <c r="O715" s="56">
        <f>Table4[[#This Row],[ سعر اليومية ]]*Table4[[#This Row],[عدد الدورات ]]-N715</f>
        <v>4168.09</v>
      </c>
      <c r="P715" s="194"/>
      <c r="Q715" s="194"/>
      <c r="R715" s="194"/>
      <c r="S715" s="58">
        <f>(Table4[[#This Row],[سعر يومية السائق]]*Table4[[#This Row],[عدد الدورات ]])-SUM(Table4[[#This Row],[سلف ]:[خصم ]])+Table4[[#This Row],[اضافي ]]</f>
        <v>3900</v>
      </c>
      <c r="U715" s="58">
        <f>Table4[[#This Row],[ سعر اليومية ]]*Table4[[#This Row],[عدد الدورات ]]-Table4[[#This Row],[سعر يومية السائق]]*L715</f>
        <v>397</v>
      </c>
      <c r="V715" s="58">
        <f>U715-Table4[[#This Row],[W/H  3%]]</f>
        <v>268.09000000000003</v>
      </c>
      <c r="W715" s="66" t="str">
        <f>Table4[[#This Row],[اليوم]]&amp;Table4[[#This Row],[الشهر ]]&amp;Table4[[#This Row],[العام]]</f>
        <v>1352026</v>
      </c>
      <c r="X715" s="66" t="s">
        <v>304</v>
      </c>
    </row>
    <row r="716" spans="1:24" x14ac:dyDescent="0.3">
      <c r="A716" s="62">
        <v>13</v>
      </c>
      <c r="B716" s="62">
        <v>5</v>
      </c>
      <c r="C716" s="62">
        <v>2026</v>
      </c>
      <c r="D716" s="41" t="str">
        <f t="shared" si="58"/>
        <v>ممدوح كيلاني3المنيب 3وردية نجمة هليوبوليسالتجمع ميكروباص</v>
      </c>
      <c r="E716" s="4">
        <v>3004</v>
      </c>
      <c r="F716" s="41" t="str">
        <f>VLOOKUP(E716,mapping!C:J,2,FALSE)</f>
        <v>ممدوح كيلاني3</v>
      </c>
      <c r="G716" s="41" t="str">
        <f>IFERROR(VLOOKUP(F716,mapping!$D$3:$J$200,2,FALSE),0)</f>
        <v xml:space="preserve">المنيب 3وردية </v>
      </c>
      <c r="H716" s="41" t="str">
        <f>IFERROR(VLOOKUP(F716,mapping!$D$3:$J$200,3,FALSE),0)</f>
        <v>نجمة هليوبوليس</v>
      </c>
      <c r="I716" s="41" t="str">
        <f>IFERROR(VLOOKUP(F716,mapping!$D$3:$J$200,4,FALSE),0)</f>
        <v xml:space="preserve">التجمع </v>
      </c>
      <c r="J716" s="41" t="str">
        <f>IFERROR(VLOOKUP(F716,mapping!$D$3:$J$200,5,FALSE),0)</f>
        <v>ميكروباص</v>
      </c>
      <c r="K716" s="63">
        <f>IF(W716=mapping!$N$1,IFERROR(VLOOKUP(Table4[[#This Row],[Column1]],mapping!A:L,11,FALSE),0),IF(W716&gt;mapping!$N$1,IFERROR(VLOOKUP(Table4[[#This Row],[Column1]],mapping!A:L,11,FALSE),0),))</f>
        <v>3600</v>
      </c>
      <c r="L716" s="139">
        <v>1</v>
      </c>
      <c r="M716" s="60">
        <f>IF(W716=mapping!$N$1,IFERROR(VLOOKUP(Table4[[#This Row],[Column1]],mapping!A:L,12,FALSE),0),IF(W716&gt;mapping!$N$1,IFERROR(VLOOKUP(Table4[[#This Row],[Column1]],mapping!A:L,12,FALSE),0),0))</f>
        <v>2700</v>
      </c>
      <c r="N716" s="58">
        <f>Table4[[#This Row],[ سعر اليومية ]]*3%*Table4[[#This Row],[عدد الدورات ]]</f>
        <v>108</v>
      </c>
      <c r="O716" s="56">
        <f>Table4[[#This Row],[ سعر اليومية ]]*Table4[[#This Row],[عدد الدورات ]]-N716</f>
        <v>3492</v>
      </c>
      <c r="P716" s="194"/>
      <c r="Q716" s="194"/>
      <c r="R716" s="194"/>
      <c r="S716" s="58">
        <f>(Table4[[#This Row],[سعر يومية السائق]]*Table4[[#This Row],[عدد الدورات ]])-SUM(Table4[[#This Row],[سلف ]:[خصم ]])+Table4[[#This Row],[اضافي ]]</f>
        <v>2700</v>
      </c>
      <c r="U716" s="58">
        <f>Table4[[#This Row],[ سعر اليومية ]]*Table4[[#This Row],[عدد الدورات ]]-Table4[[#This Row],[سعر يومية السائق]]*L716</f>
        <v>900</v>
      </c>
      <c r="V716" s="58">
        <f>U716-Table4[[#This Row],[W/H  3%]]</f>
        <v>792</v>
      </c>
      <c r="W716" s="66" t="str">
        <f>Table4[[#This Row],[اليوم]]&amp;Table4[[#This Row],[الشهر ]]&amp;Table4[[#This Row],[العام]]</f>
        <v>1352026</v>
      </c>
      <c r="X716" s="66" t="s">
        <v>304</v>
      </c>
    </row>
    <row r="717" spans="1:24" x14ac:dyDescent="0.3">
      <c r="A717" s="62">
        <v>13</v>
      </c>
      <c r="B717" s="62">
        <v>5</v>
      </c>
      <c r="C717" s="62">
        <v>2026</v>
      </c>
      <c r="D717" s="41" t="str">
        <f t="shared" ref="D717" si="59">F717&amp;G717&amp;H717&amp;I717&amp;J717</f>
        <v>بكرقليوب 1 ورديةنجمة هليوبوليسالتجمع ميكروباص</v>
      </c>
      <c r="E717" s="4">
        <v>3005</v>
      </c>
      <c r="F717" s="41" t="str">
        <f>VLOOKUP(E717,mapping!C:J,2,FALSE)</f>
        <v>بكر</v>
      </c>
      <c r="G717" s="41" t="str">
        <f>IFERROR(VLOOKUP(F717,mapping!$D$3:$J$200,2,FALSE),0)</f>
        <v>قليوب 1 وردية</v>
      </c>
      <c r="H717" s="41" t="str">
        <f>IFERROR(VLOOKUP(F717,mapping!$D$3:$J$200,3,FALSE),0)</f>
        <v>نجمة هليوبوليس</v>
      </c>
      <c r="I717" s="41" t="str">
        <f>IFERROR(VLOOKUP(F717,mapping!$D$3:$J$200,4,FALSE),0)</f>
        <v xml:space="preserve">التجمع </v>
      </c>
      <c r="J717" s="41" t="str">
        <f>IFERROR(VLOOKUP(F717,mapping!$D$3:$J$200,5,FALSE),0)</f>
        <v>ميكروباص</v>
      </c>
      <c r="K717" s="63">
        <f>IF(W717=mapping!$N$1,IFERROR(VLOOKUP(Table4[[#This Row],[Column1]],mapping!A:L,11,FALSE),0),IF(W717&gt;mapping!$N$1,IFERROR(VLOOKUP(Table4[[#This Row],[Column1]],mapping!A:L,11,FALSE),0),))</f>
        <v>1400</v>
      </c>
      <c r="L717" s="139">
        <v>1</v>
      </c>
      <c r="M717" s="60">
        <f>IF(W717=mapping!$N$1,IFERROR(VLOOKUP(Table4[[#This Row],[Column1]],mapping!A:L,12,FALSE),0),IF(W717&gt;mapping!$N$1,IFERROR(VLOOKUP(Table4[[#This Row],[Column1]],mapping!A:L,12,FALSE),0),0))</f>
        <v>1200</v>
      </c>
      <c r="N717" s="58">
        <f>Table4[[#This Row],[ سعر اليومية ]]*3%*Table4[[#This Row],[عدد الدورات ]]</f>
        <v>42</v>
      </c>
      <c r="O717" s="56">
        <f>Table4[[#This Row],[ سعر اليومية ]]*Table4[[#This Row],[عدد الدورات ]]-N717</f>
        <v>1358</v>
      </c>
      <c r="P717" s="194"/>
      <c r="Q717" s="194"/>
      <c r="R717" s="194"/>
      <c r="S717" s="58">
        <f>(Table4[[#This Row],[سعر يومية السائق]]*Table4[[#This Row],[عدد الدورات ]])-SUM(Table4[[#This Row],[سلف ]:[خصم ]])+Table4[[#This Row],[اضافي ]]</f>
        <v>1200</v>
      </c>
      <c r="U717" s="58">
        <f>Table4[[#This Row],[ سعر اليومية ]]*Table4[[#This Row],[عدد الدورات ]]-Table4[[#This Row],[سعر يومية السائق]]*L717</f>
        <v>200</v>
      </c>
      <c r="V717" s="58">
        <f>U717-Table4[[#This Row],[W/H  3%]]</f>
        <v>158</v>
      </c>
      <c r="W717" s="66" t="str">
        <f>Table4[[#This Row],[اليوم]]&amp;Table4[[#This Row],[الشهر ]]&amp;Table4[[#This Row],[العام]]</f>
        <v>1352026</v>
      </c>
      <c r="X717" s="66" t="s">
        <v>304</v>
      </c>
    </row>
    <row r="718" spans="1:24" x14ac:dyDescent="0.3">
      <c r="A718" s="62">
        <v>13</v>
      </c>
      <c r="B718" s="62">
        <v>5</v>
      </c>
      <c r="C718" s="62">
        <v>2026</v>
      </c>
      <c r="D718" s="41" t="str">
        <f t="shared" si="58"/>
        <v xml:space="preserve">رجب سلامة 1المرج لوجستيكااكتوبر هاي اس </v>
      </c>
      <c r="E718" s="4">
        <v>4000</v>
      </c>
      <c r="F718" s="41" t="str">
        <f>VLOOKUP(E718,mapping!C:J,2,FALSE)</f>
        <v>رجب سلامة 1</v>
      </c>
      <c r="G718" s="41" t="str">
        <f>IFERROR(VLOOKUP(F718,mapping!$D$3:$J$200,2,FALSE),0)</f>
        <v xml:space="preserve">المرج </v>
      </c>
      <c r="H718" s="41" t="str">
        <f>IFERROR(VLOOKUP(F718,mapping!$D$3:$J$200,3,FALSE),0)</f>
        <v>لوجستيكا</v>
      </c>
      <c r="I718" s="41" t="str">
        <f>IFERROR(VLOOKUP(F718,mapping!$D$3:$J$200,4,FALSE),0)</f>
        <v xml:space="preserve">اكتوبر </v>
      </c>
      <c r="J718" s="41" t="str">
        <f>IFERROR(VLOOKUP(F718,mapping!$D$3:$J$200,5,FALSE),0)</f>
        <v xml:space="preserve">هاي اس </v>
      </c>
      <c r="K718" s="63">
        <f>IF(W718=mapping!$N$1,IFERROR(VLOOKUP(Table4[[#This Row],[Column1]],mapping!A:L,11,FALSE),0),IF(W718&gt;mapping!$N$1,IFERROR(VLOOKUP(Table4[[#This Row],[Column1]],mapping!A:L,11,FALSE),0),))</f>
        <v>2195</v>
      </c>
      <c r="L718" s="139">
        <v>1</v>
      </c>
      <c r="M718" s="60">
        <f>IF(W718=mapping!$N$1,IFERROR(VLOOKUP(Table4[[#This Row],[Column1]],mapping!A:L,12,FALSE),0),IF(W718&gt;mapping!$N$1,IFERROR(VLOOKUP(Table4[[#This Row],[Column1]],mapping!A:L,12,FALSE),0),0))</f>
        <v>2000</v>
      </c>
      <c r="N718" s="58">
        <f>Table4[[#This Row],[ سعر اليومية ]]*3%*Table4[[#This Row],[عدد الدورات ]]</f>
        <v>65.849999999999994</v>
      </c>
      <c r="O718" s="56">
        <f>Table4[[#This Row],[ سعر اليومية ]]*Table4[[#This Row],[عدد الدورات ]]-N718</f>
        <v>2129.15</v>
      </c>
      <c r="P718" s="194"/>
      <c r="Q718" s="194"/>
      <c r="R718" s="194"/>
      <c r="S718" s="58">
        <f>(Table4[[#This Row],[سعر يومية السائق]]*Table4[[#This Row],[عدد الدورات ]])-SUM(Table4[[#This Row],[سلف ]:[خصم ]])+Table4[[#This Row],[اضافي ]]</f>
        <v>2000</v>
      </c>
      <c r="U718" s="58">
        <f>Table4[[#This Row],[ سعر اليومية ]]*Table4[[#This Row],[عدد الدورات ]]-Table4[[#This Row],[سعر يومية السائق]]*L718</f>
        <v>195</v>
      </c>
      <c r="V718" s="58">
        <f>U718-Table4[[#This Row],[W/H  3%]]</f>
        <v>129.15</v>
      </c>
      <c r="W718" s="66" t="str">
        <f>Table4[[#This Row],[اليوم]]&amp;Table4[[#This Row],[الشهر ]]&amp;Table4[[#This Row],[العام]]</f>
        <v>1352026</v>
      </c>
      <c r="X718" s="66" t="s">
        <v>304</v>
      </c>
    </row>
    <row r="719" spans="1:24" x14ac:dyDescent="0.3">
      <c r="A719" s="62">
        <v>13</v>
      </c>
      <c r="B719" s="62">
        <v>5</v>
      </c>
      <c r="C719" s="62">
        <v>2026</v>
      </c>
      <c r="D719" s="41" t="str">
        <f t="shared" si="58"/>
        <v xml:space="preserve">رجب سلامة 2 نكلا حضورلوجستيكااكتوبر هاي اس </v>
      </c>
      <c r="E719" s="4">
        <v>4004</v>
      </c>
      <c r="F719" s="41" t="str">
        <f>VLOOKUP(E719,mapping!C:J,2,FALSE)</f>
        <v xml:space="preserve">رجب سلامة 2 </v>
      </c>
      <c r="G719" s="41" t="str">
        <f>IFERROR(VLOOKUP(F719,mapping!$D$3:$J$200,2,FALSE),0)</f>
        <v>نكلا حضور</v>
      </c>
      <c r="H719" s="41" t="str">
        <f>IFERROR(VLOOKUP(F719,mapping!$D$3:$J$200,3,FALSE),0)</f>
        <v>لوجستيكا</v>
      </c>
      <c r="I719" s="41" t="str">
        <f>IFERROR(VLOOKUP(F719,mapping!$D$3:$J$200,4,FALSE),0)</f>
        <v xml:space="preserve">اكتوبر </v>
      </c>
      <c r="J719" s="41" t="str">
        <f>IFERROR(VLOOKUP(F719,mapping!$D$3:$J$200,5,FALSE),0)</f>
        <v xml:space="preserve">هاي اس </v>
      </c>
      <c r="K719" s="63">
        <f>IF(W719=mapping!$N$1,IFERROR(VLOOKUP(Table4[[#This Row],[Column1]],mapping!A:L,11,FALSE),0),IF(W719&gt;mapping!$N$1,IFERROR(VLOOKUP(Table4[[#This Row],[Column1]],mapping!A:L,11,FALSE),0),))</f>
        <v>1024</v>
      </c>
      <c r="L719" s="139">
        <v>1</v>
      </c>
      <c r="M719" s="60">
        <f>IF(W719=mapping!$N$1,IFERROR(VLOOKUP(Table4[[#This Row],[Column1]],mapping!A:L,12,FALSE),0),IF(W719&gt;mapping!$N$1,IFERROR(VLOOKUP(Table4[[#This Row],[Column1]],mapping!A:L,12,FALSE),0),0))</f>
        <v>1000</v>
      </c>
      <c r="N719" s="58">
        <f>Table4[[#This Row],[ سعر اليومية ]]*3%*Table4[[#This Row],[عدد الدورات ]]</f>
        <v>30.72</v>
      </c>
      <c r="O719" s="56">
        <f>Table4[[#This Row],[ سعر اليومية ]]*Table4[[#This Row],[عدد الدورات ]]-N719</f>
        <v>993.28</v>
      </c>
      <c r="P719" s="194"/>
      <c r="Q719" s="194"/>
      <c r="R719" s="194"/>
      <c r="S719" s="58">
        <f>(Table4[[#This Row],[سعر يومية السائق]]*Table4[[#This Row],[عدد الدورات ]])-SUM(Table4[[#This Row],[سلف ]:[خصم ]])+Table4[[#This Row],[اضافي ]]</f>
        <v>1000</v>
      </c>
      <c r="U719" s="58">
        <f>Table4[[#This Row],[ سعر اليومية ]]*Table4[[#This Row],[عدد الدورات ]]-Table4[[#This Row],[سعر يومية السائق]]*L719</f>
        <v>24</v>
      </c>
      <c r="V719" s="58">
        <f>U719-Table4[[#This Row],[W/H  3%]]</f>
        <v>-6.7199999999999989</v>
      </c>
      <c r="W719" s="66" t="str">
        <f>Table4[[#This Row],[اليوم]]&amp;Table4[[#This Row],[الشهر ]]&amp;Table4[[#This Row],[العام]]</f>
        <v>1352026</v>
      </c>
      <c r="X719" s="66" t="s">
        <v>304</v>
      </c>
    </row>
    <row r="720" spans="1:24" x14ac:dyDescent="0.3">
      <c r="A720" s="62">
        <v>13</v>
      </c>
      <c r="B720" s="62">
        <v>5</v>
      </c>
      <c r="C720" s="62">
        <v>2026</v>
      </c>
      <c r="D720" s="41" t="str">
        <f t="shared" si="58"/>
        <v xml:space="preserve">احمد السيدالمنيب 3وردية لوجستيكااكتوبر هاي اس </v>
      </c>
      <c r="E720" s="4">
        <v>4001</v>
      </c>
      <c r="F720" s="41" t="str">
        <f>VLOOKUP(E720,mapping!C:J,2,FALSE)</f>
        <v>احمد السيد</v>
      </c>
      <c r="G720" s="41" t="str">
        <f>IFERROR(VLOOKUP(F720,mapping!$D$3:$J$200,2,FALSE),0)</f>
        <v xml:space="preserve">المنيب 3وردية </v>
      </c>
      <c r="H720" s="41" t="str">
        <f>IFERROR(VLOOKUP(F720,mapping!$D$3:$J$200,3,FALSE),0)</f>
        <v>لوجستيكا</v>
      </c>
      <c r="I720" s="41" t="str">
        <f>IFERROR(VLOOKUP(F720,mapping!$D$3:$J$200,4,FALSE),0)</f>
        <v xml:space="preserve">اكتوبر </v>
      </c>
      <c r="J720" s="41" t="str">
        <f>IFERROR(VLOOKUP(F720,mapping!$D$3:$J$200,5,FALSE),0)</f>
        <v xml:space="preserve">هاي اس </v>
      </c>
      <c r="K720" s="63">
        <f>IF(W720=mapping!$N$1,IFERROR(VLOOKUP(Table4[[#This Row],[Column1]],mapping!A:L,11,FALSE),0),IF(W720&gt;mapping!$N$1,IFERROR(VLOOKUP(Table4[[#This Row],[Column1]],mapping!A:L,11,FALSE),0),))</f>
        <v>4831</v>
      </c>
      <c r="L720" s="139">
        <v>1</v>
      </c>
      <c r="M720" s="60">
        <f>IF(W720=mapping!$N$1,IFERROR(VLOOKUP(Table4[[#This Row],[Column1]],mapping!A:L,12,FALSE),0),IF(W720&gt;mapping!$N$1,IFERROR(VLOOKUP(Table4[[#This Row],[Column1]],mapping!A:L,12,FALSE),0),0))</f>
        <v>4000</v>
      </c>
      <c r="N720" s="58">
        <f>Table4[[#This Row],[ سعر اليومية ]]*3%*Table4[[#This Row],[عدد الدورات ]]</f>
        <v>144.93</v>
      </c>
      <c r="O720" s="56">
        <f>Table4[[#This Row],[ سعر اليومية ]]*Table4[[#This Row],[عدد الدورات ]]-N720</f>
        <v>4686.07</v>
      </c>
      <c r="P720" s="194"/>
      <c r="Q720" s="194"/>
      <c r="R720" s="194"/>
      <c r="S720" s="58">
        <f>(Table4[[#This Row],[سعر يومية السائق]]*Table4[[#This Row],[عدد الدورات ]])-SUM(Table4[[#This Row],[سلف ]:[خصم ]])+Table4[[#This Row],[اضافي ]]</f>
        <v>4000</v>
      </c>
      <c r="U720" s="58">
        <f>Table4[[#This Row],[ سعر اليومية ]]*Table4[[#This Row],[عدد الدورات ]]-Table4[[#This Row],[سعر يومية السائق]]*L720</f>
        <v>831</v>
      </c>
      <c r="V720" s="58">
        <f>U720-Table4[[#This Row],[W/H  3%]]</f>
        <v>686.06999999999994</v>
      </c>
      <c r="W720" s="66" t="str">
        <f>Table4[[#This Row],[اليوم]]&amp;Table4[[#This Row],[الشهر ]]&amp;Table4[[#This Row],[العام]]</f>
        <v>1352026</v>
      </c>
      <c r="X720" s="66" t="s">
        <v>304</v>
      </c>
    </row>
    <row r="721" spans="1:24" x14ac:dyDescent="0.3">
      <c r="A721" s="62">
        <v>13</v>
      </c>
      <c r="B721" s="62">
        <v>5</v>
      </c>
      <c r="C721" s="62">
        <v>2026</v>
      </c>
      <c r="D721" s="41" t="str">
        <f t="shared" si="58"/>
        <v xml:space="preserve">حسام سعيد1القناطر 3 ورديةلوجستيكااكتوبر هاي اس </v>
      </c>
      <c r="E721" s="4">
        <v>4002</v>
      </c>
      <c r="F721" s="41" t="str">
        <f>VLOOKUP(E721,mapping!C:J,2,FALSE)</f>
        <v>حسام سعيد1</v>
      </c>
      <c r="G721" s="41" t="str">
        <f>IFERROR(VLOOKUP(F721,mapping!$D$3:$J$200,2,FALSE),0)</f>
        <v>القناطر 3 وردية</v>
      </c>
      <c r="H721" s="41" t="str">
        <f>IFERROR(VLOOKUP(F721,mapping!$D$3:$J$200,3,FALSE),0)</f>
        <v>لوجستيكا</v>
      </c>
      <c r="I721" s="41" t="str">
        <f>IFERROR(VLOOKUP(F721,mapping!$D$3:$J$200,4,FALSE),0)</f>
        <v xml:space="preserve">اكتوبر </v>
      </c>
      <c r="J721" s="41" t="str">
        <f>IFERROR(VLOOKUP(F721,mapping!$D$3:$J$200,5,FALSE),0)</f>
        <v xml:space="preserve">هاي اس </v>
      </c>
      <c r="K721" s="63">
        <f>IF(W721=mapping!$N$1,IFERROR(VLOOKUP(Table4[[#This Row],[Column1]],mapping!A:L,11,FALSE),0),IF(W721&gt;mapping!$N$1,IFERROR(VLOOKUP(Table4[[#This Row],[Column1]],mapping!A:L,11,FALSE),0),))</f>
        <v>4391</v>
      </c>
      <c r="L721" s="139">
        <v>1</v>
      </c>
      <c r="M721" s="60">
        <f>IF(W721=mapping!$N$1,IFERROR(VLOOKUP(Table4[[#This Row],[Column1]],mapping!A:L,12,FALSE),0),IF(W721&gt;mapping!$N$1,IFERROR(VLOOKUP(Table4[[#This Row],[Column1]],mapping!A:L,12,FALSE),0),0))</f>
        <v>3400</v>
      </c>
      <c r="N721" s="58">
        <f>Table4[[#This Row],[ سعر اليومية ]]*3%*Table4[[#This Row],[عدد الدورات ]]</f>
        <v>131.72999999999999</v>
      </c>
      <c r="O721" s="56">
        <f>Table4[[#This Row],[ سعر اليومية ]]*Table4[[#This Row],[عدد الدورات ]]-N721</f>
        <v>4259.2700000000004</v>
      </c>
      <c r="P721" s="194"/>
      <c r="Q721" s="194"/>
      <c r="R721" s="194"/>
      <c r="S721" s="58">
        <f>(Table4[[#This Row],[سعر يومية السائق]]*Table4[[#This Row],[عدد الدورات ]])-SUM(Table4[[#This Row],[سلف ]:[خصم ]])+Table4[[#This Row],[اضافي ]]</f>
        <v>3400</v>
      </c>
      <c r="U721" s="58">
        <f>Table4[[#This Row],[ سعر اليومية ]]*Table4[[#This Row],[عدد الدورات ]]-Table4[[#This Row],[سعر يومية السائق]]*L721</f>
        <v>991</v>
      </c>
      <c r="V721" s="58">
        <f>U721-Table4[[#This Row],[W/H  3%]]</f>
        <v>859.27</v>
      </c>
      <c r="W721" s="66" t="str">
        <f>Table4[[#This Row],[اليوم]]&amp;Table4[[#This Row],[الشهر ]]&amp;Table4[[#This Row],[العام]]</f>
        <v>1352026</v>
      </c>
      <c r="X721" s="66" t="s">
        <v>304</v>
      </c>
    </row>
    <row r="722" spans="1:24" x14ac:dyDescent="0.3">
      <c r="A722" s="62">
        <v>13</v>
      </c>
      <c r="B722" s="62">
        <v>5</v>
      </c>
      <c r="C722" s="62">
        <v>2026</v>
      </c>
      <c r="D722" s="41" t="str">
        <f t="shared" si="58"/>
        <v xml:space="preserve">حسام سعيد 2نكلا انصرافلوجستيكااكتوبر هاي اس </v>
      </c>
      <c r="E722" s="4">
        <v>4003</v>
      </c>
      <c r="F722" s="41" t="str">
        <f>VLOOKUP(E722,mapping!C:J,2,FALSE)</f>
        <v>حسام سعيد 2</v>
      </c>
      <c r="G722" s="41" t="str">
        <f>IFERROR(VLOOKUP(F722,mapping!$D$3:$J$200,2,FALSE),0)</f>
        <v>نكلا انصراف</v>
      </c>
      <c r="H722" s="41" t="str">
        <f>IFERROR(VLOOKUP(F722,mapping!$D$3:$J$200,3,FALSE),0)</f>
        <v>لوجستيكا</v>
      </c>
      <c r="I722" s="41" t="str">
        <f>IFERROR(VLOOKUP(F722,mapping!$D$3:$J$200,4,FALSE),0)</f>
        <v xml:space="preserve">اكتوبر </v>
      </c>
      <c r="J722" s="41" t="str">
        <f>IFERROR(VLOOKUP(F722,mapping!$D$3:$J$200,5,FALSE),0)</f>
        <v xml:space="preserve">هاي اس </v>
      </c>
      <c r="K722" s="63">
        <f>IF(W722=mapping!$N$1,IFERROR(VLOOKUP(Table4[[#This Row],[Column1]],mapping!A:L,11,FALSE),0),IF(W722&gt;mapping!$N$1,IFERROR(VLOOKUP(Table4[[#This Row],[Column1]],mapping!A:L,11,FALSE),0),))</f>
        <v>1024</v>
      </c>
      <c r="L722" s="139">
        <v>1</v>
      </c>
      <c r="M722" s="60">
        <f>IF(W722=mapping!$N$1,IFERROR(VLOOKUP(Table4[[#This Row],[Column1]],mapping!A:L,12,FALSE),0),IF(W722&gt;mapping!$N$1,IFERROR(VLOOKUP(Table4[[#This Row],[Column1]],mapping!A:L,12,FALSE),0),0))</f>
        <v>900</v>
      </c>
      <c r="N722" s="58">
        <f>Table4[[#This Row],[ سعر اليومية ]]*3%*Table4[[#This Row],[عدد الدورات ]]</f>
        <v>30.72</v>
      </c>
      <c r="O722" s="56">
        <f>Table4[[#This Row],[ سعر اليومية ]]*Table4[[#This Row],[عدد الدورات ]]-N722</f>
        <v>993.28</v>
      </c>
      <c r="P722" s="194"/>
      <c r="Q722" s="194"/>
      <c r="R722" s="194"/>
      <c r="S722" s="58">
        <f>(Table4[[#This Row],[سعر يومية السائق]]*Table4[[#This Row],[عدد الدورات ]])-SUM(Table4[[#This Row],[سلف ]:[خصم ]])+Table4[[#This Row],[اضافي ]]</f>
        <v>900</v>
      </c>
      <c r="U722" s="58">
        <f>Table4[[#This Row],[ سعر اليومية ]]*Table4[[#This Row],[عدد الدورات ]]-Table4[[#This Row],[سعر يومية السائق]]*L722</f>
        <v>124</v>
      </c>
      <c r="V722" s="58">
        <f>U722-Table4[[#This Row],[W/H  3%]]</f>
        <v>93.28</v>
      </c>
      <c r="W722" s="66" t="str">
        <f>Table4[[#This Row],[اليوم]]&amp;Table4[[#This Row],[الشهر ]]&amp;Table4[[#This Row],[العام]]</f>
        <v>1352026</v>
      </c>
      <c r="X722" s="66" t="s">
        <v>304</v>
      </c>
    </row>
    <row r="723" spans="1:24" x14ac:dyDescent="0.3">
      <c r="A723" s="62">
        <v>13</v>
      </c>
      <c r="B723" s="62">
        <v>5</v>
      </c>
      <c r="C723" s="62">
        <v>2026</v>
      </c>
      <c r="D723" s="41" t="str">
        <f t="shared" si="58"/>
        <v xml:space="preserve">محمد رضا المنوفية لوجستيكااكتوبر هاي اس </v>
      </c>
      <c r="E723" s="4">
        <v>4006</v>
      </c>
      <c r="F723" s="41" t="str">
        <f>VLOOKUP(E723,mapping!C:J,2,FALSE)</f>
        <v xml:space="preserve">محمد رضا </v>
      </c>
      <c r="G723" s="41" t="str">
        <f>IFERROR(VLOOKUP(F723,mapping!$D$3:$J$200,2,FALSE),0)</f>
        <v xml:space="preserve">المنوفية </v>
      </c>
      <c r="H723" s="41" t="str">
        <f>IFERROR(VLOOKUP(F723,mapping!$D$3:$J$200,3,FALSE),0)</f>
        <v>لوجستيكا</v>
      </c>
      <c r="I723" s="41" t="str">
        <f>IFERROR(VLOOKUP(F723,mapping!$D$3:$J$200,4,FALSE),0)</f>
        <v xml:space="preserve">اكتوبر </v>
      </c>
      <c r="J723" s="41" t="str">
        <f>IFERROR(VLOOKUP(F723,mapping!$D$3:$J$200,5,FALSE),0)</f>
        <v xml:space="preserve">هاي اس </v>
      </c>
      <c r="K723" s="63">
        <f>IF(W723=mapping!$N$1,IFERROR(VLOOKUP(Table4[[#This Row],[Column1]],mapping!A:L,11,FALSE),0),IF(W723&gt;mapping!$N$1,IFERROR(VLOOKUP(Table4[[#This Row],[Column1]],mapping!A:L,11,FALSE),0),))</f>
        <v>2634</v>
      </c>
      <c r="L723" s="139">
        <v>1</v>
      </c>
      <c r="M723" s="60">
        <f>IF(W723=mapping!$N$1,IFERROR(VLOOKUP(Table4[[#This Row],[Column1]],mapping!A:L,12,FALSE),0),IF(W723&gt;mapping!$N$1,IFERROR(VLOOKUP(Table4[[#This Row],[Column1]],mapping!A:L,12,FALSE),0),0))</f>
        <v>2150</v>
      </c>
      <c r="N723" s="58">
        <f>Table4[[#This Row],[ سعر اليومية ]]*3%*Table4[[#This Row],[عدد الدورات ]]</f>
        <v>79.02</v>
      </c>
      <c r="O723" s="56">
        <f>Table4[[#This Row],[ سعر اليومية ]]*Table4[[#This Row],[عدد الدورات ]]-N723</f>
        <v>2554.98</v>
      </c>
      <c r="P723" s="194"/>
      <c r="Q723" s="194"/>
      <c r="R723" s="194"/>
      <c r="S723" s="58">
        <f>(Table4[[#This Row],[سعر يومية السائق]]*Table4[[#This Row],[عدد الدورات ]])-SUM(Table4[[#This Row],[سلف ]:[خصم ]])+Table4[[#This Row],[اضافي ]]</f>
        <v>2150</v>
      </c>
      <c r="U723" s="58">
        <f>Table4[[#This Row],[ سعر اليومية ]]*Table4[[#This Row],[عدد الدورات ]]-Table4[[#This Row],[سعر يومية السائق]]*L723</f>
        <v>484</v>
      </c>
      <c r="V723" s="58">
        <f>U723-Table4[[#This Row],[W/H  3%]]</f>
        <v>404.98</v>
      </c>
      <c r="W723" s="66" t="str">
        <f>Table4[[#This Row],[اليوم]]&amp;Table4[[#This Row],[الشهر ]]&amp;Table4[[#This Row],[العام]]</f>
        <v>1352026</v>
      </c>
      <c r="X723" s="66" t="s">
        <v>304</v>
      </c>
    </row>
    <row r="724" spans="1:24" x14ac:dyDescent="0.3">
      <c r="A724" s="62">
        <v>13</v>
      </c>
      <c r="B724" s="62">
        <v>5</v>
      </c>
      <c r="C724" s="62">
        <v>2026</v>
      </c>
      <c r="D724" s="41" t="str">
        <f t="shared" si="58"/>
        <v xml:space="preserve">مصطفي شكيويالجلاتمةلوجستيكااكتوبر كوستر </v>
      </c>
      <c r="E724" s="4">
        <v>4007</v>
      </c>
      <c r="F724" s="41" t="str">
        <f>VLOOKUP(E724,mapping!C:J,2,FALSE)</f>
        <v>مصطفي شكيوي</v>
      </c>
      <c r="G724" s="41" t="str">
        <f>IFERROR(VLOOKUP(F724,mapping!$D$3:$J$200,2,FALSE),0)</f>
        <v>الجلاتمة</v>
      </c>
      <c r="H724" s="41" t="str">
        <f>IFERROR(VLOOKUP(F724,mapping!$D$3:$J$200,3,FALSE),0)</f>
        <v>لوجستيكا</v>
      </c>
      <c r="I724" s="41" t="str">
        <f>IFERROR(VLOOKUP(F724,mapping!$D$3:$J$200,4,FALSE),0)</f>
        <v xml:space="preserve">اكتوبر </v>
      </c>
      <c r="J724" s="41" t="str">
        <f>IFERROR(VLOOKUP(F724,mapping!$D$3:$J$200,5,FALSE),0)</f>
        <v xml:space="preserve">كوستر </v>
      </c>
      <c r="K724" s="63">
        <f>IF(W724=mapping!$N$1,IFERROR(VLOOKUP(Table4[[#This Row],[Column1]],mapping!A:L,11,FALSE),0),IF(W724&gt;mapping!$N$1,IFERROR(VLOOKUP(Table4[[#This Row],[Column1]],mapping!A:L,11,FALSE),0),))</f>
        <v>3220</v>
      </c>
      <c r="L724" s="139">
        <v>1</v>
      </c>
      <c r="M724" s="60">
        <f>IF(W724=mapping!$N$1,IFERROR(VLOOKUP(Table4[[#This Row],[Column1]],mapping!A:L,12,FALSE),0),IF(W724&gt;mapping!$N$1,IFERROR(VLOOKUP(Table4[[#This Row],[Column1]],mapping!A:L,12,FALSE),0),0))</f>
        <v>2750</v>
      </c>
      <c r="N724" s="58">
        <f>Table4[[#This Row],[ سعر اليومية ]]*3%*Table4[[#This Row],[عدد الدورات ]]</f>
        <v>96.6</v>
      </c>
      <c r="O724" s="56">
        <f>Table4[[#This Row],[ سعر اليومية ]]*Table4[[#This Row],[عدد الدورات ]]-N724</f>
        <v>3123.4</v>
      </c>
      <c r="P724" s="194"/>
      <c r="Q724" s="194"/>
      <c r="R724" s="194"/>
      <c r="S724" s="58">
        <f>(Table4[[#This Row],[سعر يومية السائق]]*Table4[[#This Row],[عدد الدورات ]])-SUM(Table4[[#This Row],[سلف ]:[خصم ]])+Table4[[#This Row],[اضافي ]]</f>
        <v>2750</v>
      </c>
      <c r="U724" s="58">
        <f>Table4[[#This Row],[ سعر اليومية ]]*Table4[[#This Row],[عدد الدورات ]]-Table4[[#This Row],[سعر يومية السائق]]*L724</f>
        <v>470</v>
      </c>
      <c r="V724" s="58">
        <f>U724-Table4[[#This Row],[W/H  3%]]</f>
        <v>373.4</v>
      </c>
      <c r="W724" s="66" t="str">
        <f>Table4[[#This Row],[اليوم]]&amp;Table4[[#This Row],[الشهر ]]&amp;Table4[[#This Row],[العام]]</f>
        <v>1352026</v>
      </c>
      <c r="X724" s="66" t="s">
        <v>304</v>
      </c>
    </row>
    <row r="725" spans="1:24" x14ac:dyDescent="0.3">
      <c r="A725" s="62">
        <v>13</v>
      </c>
      <c r="B725" s="62">
        <v>5</v>
      </c>
      <c r="C725" s="62">
        <v>2026</v>
      </c>
      <c r="D725" s="41" t="str">
        <f t="shared" si="58"/>
        <v xml:space="preserve">وديع 1الفيوم 1لوجستيكااكتوبر هاي اس </v>
      </c>
      <c r="E725" s="4">
        <v>4009</v>
      </c>
      <c r="F725" s="41" t="str">
        <f>VLOOKUP(E725,mapping!C:J,2,FALSE)</f>
        <v>وديع 1</v>
      </c>
      <c r="G725" s="41" t="str">
        <f>IFERROR(VLOOKUP(F725,mapping!$D$3:$J$200,2,FALSE),0)</f>
        <v>الفيوم 1</v>
      </c>
      <c r="H725" s="41" t="str">
        <f>IFERROR(VLOOKUP(F725,mapping!$D$3:$J$200,3,FALSE),0)</f>
        <v>لوجستيكا</v>
      </c>
      <c r="I725" s="41" t="str">
        <f>IFERROR(VLOOKUP(F725,mapping!$D$3:$J$200,4,FALSE),0)</f>
        <v xml:space="preserve">اكتوبر </v>
      </c>
      <c r="J725" s="41" t="str">
        <f>IFERROR(VLOOKUP(F725,mapping!$D$3:$J$200,5,FALSE),0)</f>
        <v xml:space="preserve">هاي اس </v>
      </c>
      <c r="K725" s="63">
        <f>IF(W725=mapping!$N$1,IFERROR(VLOOKUP(Table4[[#This Row],[Column1]],mapping!A:L,11,FALSE),0),IF(W725&gt;mapping!$N$1,IFERROR(VLOOKUP(Table4[[#This Row],[Column1]],mapping!A:L,11,FALSE),0),))</f>
        <v>2662</v>
      </c>
      <c r="L725" s="139">
        <v>1</v>
      </c>
      <c r="M725" s="60">
        <f>IF(W725=mapping!$N$1,IFERROR(VLOOKUP(Table4[[#This Row],[Column1]],mapping!A:L,12,FALSE),0),IF(W725&gt;mapping!$N$1,IFERROR(VLOOKUP(Table4[[#This Row],[Column1]],mapping!A:L,12,FALSE),0),0))</f>
        <v>2250</v>
      </c>
      <c r="N725" s="58">
        <f>Table4[[#This Row],[ سعر اليومية ]]*3%*Table4[[#This Row],[عدد الدورات ]]</f>
        <v>79.86</v>
      </c>
      <c r="O725" s="56">
        <f>Table4[[#This Row],[ سعر اليومية ]]*Table4[[#This Row],[عدد الدورات ]]-N725</f>
        <v>2582.14</v>
      </c>
      <c r="P725" s="194"/>
      <c r="Q725" s="194"/>
      <c r="R725" s="194"/>
      <c r="S725" s="58">
        <f>(Table4[[#This Row],[سعر يومية السائق]]*Table4[[#This Row],[عدد الدورات ]])-SUM(Table4[[#This Row],[سلف ]:[خصم ]])+Table4[[#This Row],[اضافي ]]</f>
        <v>2250</v>
      </c>
      <c r="U725" s="58">
        <f>Table4[[#This Row],[ سعر اليومية ]]*Table4[[#This Row],[عدد الدورات ]]-Table4[[#This Row],[سعر يومية السائق]]*L725</f>
        <v>412</v>
      </c>
      <c r="V725" s="58">
        <f>U725-Table4[[#This Row],[W/H  3%]]</f>
        <v>332.14</v>
      </c>
      <c r="W725" s="66" t="str">
        <f>Table4[[#This Row],[اليوم]]&amp;Table4[[#This Row],[الشهر ]]&amp;Table4[[#This Row],[العام]]</f>
        <v>1352026</v>
      </c>
      <c r="X725" s="66" t="s">
        <v>304</v>
      </c>
    </row>
    <row r="726" spans="1:24" x14ac:dyDescent="0.3">
      <c r="A726" s="62">
        <v>13</v>
      </c>
      <c r="B726" s="62">
        <v>5</v>
      </c>
      <c r="C726" s="62">
        <v>2026</v>
      </c>
      <c r="D726" s="41" t="str">
        <f t="shared" si="58"/>
        <v xml:space="preserve">وديع 2الفيوم 2لوجستيكااكتوبر هاي اس </v>
      </c>
      <c r="E726" s="4">
        <v>4010</v>
      </c>
      <c r="F726" s="41" t="str">
        <f>VLOOKUP(E726,mapping!C:J,2,FALSE)</f>
        <v>وديع 2</v>
      </c>
      <c r="G726" s="41" t="str">
        <f>IFERROR(VLOOKUP(F726,mapping!$D$3:$J$200,2,FALSE),0)</f>
        <v>الفيوم 2</v>
      </c>
      <c r="H726" s="41" t="str">
        <f>IFERROR(VLOOKUP(F726,mapping!$D$3:$J$200,3,FALSE),0)</f>
        <v>لوجستيكا</v>
      </c>
      <c r="I726" s="41" t="str">
        <f>IFERROR(VLOOKUP(F726,mapping!$D$3:$J$200,4,FALSE),0)</f>
        <v xml:space="preserve">اكتوبر </v>
      </c>
      <c r="J726" s="41" t="str">
        <f>IFERROR(VLOOKUP(F726,mapping!$D$3:$J$200,5,FALSE),0)</f>
        <v xml:space="preserve">هاي اس </v>
      </c>
      <c r="K726" s="63">
        <f>IF(W726=mapping!$N$1,IFERROR(VLOOKUP(Table4[[#This Row],[Column1]],mapping!A:L,11,FALSE),0),IF(W726&gt;mapping!$N$1,IFERROR(VLOOKUP(Table4[[#This Row],[Column1]],mapping!A:L,11,FALSE),0),))</f>
        <v>2662</v>
      </c>
      <c r="L726" s="139">
        <v>1</v>
      </c>
      <c r="M726" s="60">
        <f>IF(W726=mapping!$N$1,IFERROR(VLOOKUP(Table4[[#This Row],[Column1]],mapping!A:L,12,FALSE),0),IF(W726&gt;mapping!$N$1,IFERROR(VLOOKUP(Table4[[#This Row],[Column1]],mapping!A:L,12,FALSE),0),0))</f>
        <v>2250</v>
      </c>
      <c r="N726" s="58">
        <f>Table4[[#This Row],[ سعر اليومية ]]*3%*Table4[[#This Row],[عدد الدورات ]]</f>
        <v>79.86</v>
      </c>
      <c r="O726" s="56">
        <f>Table4[[#This Row],[ سعر اليومية ]]*Table4[[#This Row],[عدد الدورات ]]-N726</f>
        <v>2582.14</v>
      </c>
      <c r="P726" s="194"/>
      <c r="Q726" s="194"/>
      <c r="R726" s="194"/>
      <c r="S726" s="58">
        <f>(Table4[[#This Row],[سعر يومية السائق]]*Table4[[#This Row],[عدد الدورات ]])-SUM(Table4[[#This Row],[سلف ]:[خصم ]])+Table4[[#This Row],[اضافي ]]</f>
        <v>2250</v>
      </c>
      <c r="U726" s="58">
        <f>Table4[[#This Row],[ سعر اليومية ]]*Table4[[#This Row],[عدد الدورات ]]-Table4[[#This Row],[سعر يومية السائق]]*L726</f>
        <v>412</v>
      </c>
      <c r="V726" s="58">
        <f>U726-Table4[[#This Row],[W/H  3%]]</f>
        <v>332.14</v>
      </c>
      <c r="W726" s="66" t="str">
        <f>Table4[[#This Row],[اليوم]]&amp;Table4[[#This Row],[الشهر ]]&amp;Table4[[#This Row],[العام]]</f>
        <v>1352026</v>
      </c>
      <c r="X726" s="66" t="s">
        <v>304</v>
      </c>
    </row>
    <row r="727" spans="1:24" x14ac:dyDescent="0.3">
      <c r="A727" s="62">
        <v>13</v>
      </c>
      <c r="B727" s="62">
        <v>5</v>
      </c>
      <c r="C727" s="62">
        <v>2026</v>
      </c>
      <c r="D727" s="41" t="str">
        <f t="shared" si="58"/>
        <v xml:space="preserve">احمد عويس المعادي لوجستيكاابورواش هاي اس </v>
      </c>
      <c r="E727" s="4">
        <v>4011</v>
      </c>
      <c r="F727" s="41" t="str">
        <f>VLOOKUP(E727,mapping!C:J,2,FALSE)</f>
        <v xml:space="preserve">احمد عويس </v>
      </c>
      <c r="G727" s="41" t="str">
        <f>IFERROR(VLOOKUP(F727,mapping!$D$3:$J$200,2,FALSE),0)</f>
        <v xml:space="preserve">المعادي </v>
      </c>
      <c r="H727" s="41" t="str">
        <f>IFERROR(VLOOKUP(F727,mapping!$D$3:$J$200,3,FALSE),0)</f>
        <v>لوجستيكا</v>
      </c>
      <c r="I727" s="41" t="str">
        <f>IFERROR(VLOOKUP(F727,mapping!$D$3:$J$200,4,FALSE),0)</f>
        <v xml:space="preserve">ابورواش </v>
      </c>
      <c r="J727" s="41" t="str">
        <f>IFERROR(VLOOKUP(F727,mapping!$D$3:$J$200,5,FALSE),0)</f>
        <v xml:space="preserve">هاي اس </v>
      </c>
      <c r="K727" s="63">
        <f>IF(W727=mapping!$N$1,IFERROR(VLOOKUP(Table4[[#This Row],[Column1]],mapping!A:L,11,FALSE),0),IF(W727&gt;mapping!$N$1,IFERROR(VLOOKUP(Table4[[#This Row],[Column1]],mapping!A:L,11,FALSE),0),))</f>
        <v>2049</v>
      </c>
      <c r="L727" s="139">
        <v>1</v>
      </c>
      <c r="M727" s="60">
        <f>IF(W727=mapping!$N$1,IFERROR(VLOOKUP(Table4[[#This Row],[Column1]],mapping!A:L,12,FALSE),0),IF(W727&gt;mapping!$N$1,IFERROR(VLOOKUP(Table4[[#This Row],[Column1]],mapping!A:L,12,FALSE),0),0))</f>
        <v>1650</v>
      </c>
      <c r="N727" s="58">
        <f>Table4[[#This Row],[ سعر اليومية ]]*3%*Table4[[#This Row],[عدد الدورات ]]</f>
        <v>61.47</v>
      </c>
      <c r="O727" s="56">
        <f>Table4[[#This Row],[ سعر اليومية ]]*Table4[[#This Row],[عدد الدورات ]]-N727</f>
        <v>1987.53</v>
      </c>
      <c r="P727" s="194"/>
      <c r="Q727" s="194"/>
      <c r="R727" s="194"/>
      <c r="S727" s="58">
        <f>(Table4[[#This Row],[سعر يومية السائق]]*Table4[[#This Row],[عدد الدورات ]])-SUM(Table4[[#This Row],[سلف ]:[خصم ]])+Table4[[#This Row],[اضافي ]]</f>
        <v>1650</v>
      </c>
      <c r="U727" s="58">
        <f>Table4[[#This Row],[ سعر اليومية ]]*Table4[[#This Row],[عدد الدورات ]]-Table4[[#This Row],[سعر يومية السائق]]*L727</f>
        <v>399</v>
      </c>
      <c r="V727" s="58">
        <f>U727-Table4[[#This Row],[W/H  3%]]</f>
        <v>337.53</v>
      </c>
      <c r="W727" s="66" t="str">
        <f>Table4[[#This Row],[اليوم]]&amp;Table4[[#This Row],[الشهر ]]&amp;Table4[[#This Row],[العام]]</f>
        <v>1352026</v>
      </c>
      <c r="X727" s="66" t="s">
        <v>304</v>
      </c>
    </row>
    <row r="728" spans="1:24" x14ac:dyDescent="0.3">
      <c r="A728" s="62">
        <v>13</v>
      </c>
      <c r="B728" s="62">
        <v>5</v>
      </c>
      <c r="C728" s="62">
        <v>2026</v>
      </c>
      <c r="D728" s="41" t="str">
        <f t="shared" si="58"/>
        <v>محمد جمال القناطر لوجستيكاابورواش سوزوكي</v>
      </c>
      <c r="E728" s="4">
        <v>4013</v>
      </c>
      <c r="F728" s="41" t="str">
        <f>VLOOKUP(E728,mapping!C:J,2,FALSE)</f>
        <v xml:space="preserve">محمد جمال </v>
      </c>
      <c r="G728" s="41" t="str">
        <f>IFERROR(VLOOKUP(F728,mapping!$D$3:$J$200,2,FALSE),0)</f>
        <v xml:space="preserve">القناطر </v>
      </c>
      <c r="H728" s="41" t="str">
        <f>IFERROR(VLOOKUP(F728,mapping!$D$3:$J$200,3,FALSE),0)</f>
        <v>لوجستيكا</v>
      </c>
      <c r="I728" s="41" t="str">
        <f>IFERROR(VLOOKUP(F728,mapping!$D$3:$J$200,4,FALSE),0)</f>
        <v xml:space="preserve">ابورواش </v>
      </c>
      <c r="J728" s="41" t="str">
        <f>IFERROR(VLOOKUP(F728,mapping!$D$3:$J$200,5,FALSE),0)</f>
        <v>سوزوكي</v>
      </c>
      <c r="K728" s="63">
        <f>IF(W728=mapping!$N$1,IFERROR(VLOOKUP(Table4[[#This Row],[Column1]],mapping!A:L,11,FALSE),0),IF(W728&gt;mapping!$N$1,IFERROR(VLOOKUP(Table4[[#This Row],[Column1]],mapping!A:L,11,FALSE),0),))</f>
        <v>1536</v>
      </c>
      <c r="L728" s="139">
        <v>1</v>
      </c>
      <c r="M728" s="60">
        <f>IF(W728=mapping!$N$1,IFERROR(VLOOKUP(Table4[[#This Row],[Column1]],mapping!A:L,12,FALSE),0),IF(W728&gt;mapping!$N$1,IFERROR(VLOOKUP(Table4[[#This Row],[Column1]],mapping!A:L,12,FALSE),0),0))</f>
        <v>1000</v>
      </c>
      <c r="N728" s="58">
        <f>Table4[[#This Row],[ سعر اليومية ]]*3%*Table4[[#This Row],[عدد الدورات ]]</f>
        <v>46.08</v>
      </c>
      <c r="O728" s="56">
        <f>Table4[[#This Row],[ سعر اليومية ]]*Table4[[#This Row],[عدد الدورات ]]-N728</f>
        <v>1489.92</v>
      </c>
      <c r="P728" s="194"/>
      <c r="Q728" s="194"/>
      <c r="R728" s="194"/>
      <c r="S728" s="58">
        <f>(Table4[[#This Row],[سعر يومية السائق]]*Table4[[#This Row],[عدد الدورات ]])-SUM(Table4[[#This Row],[سلف ]:[خصم ]])+Table4[[#This Row],[اضافي ]]</f>
        <v>1000</v>
      </c>
      <c r="U728" s="58">
        <f>Table4[[#This Row],[ سعر اليومية ]]*Table4[[#This Row],[عدد الدورات ]]-Table4[[#This Row],[سعر يومية السائق]]*L728</f>
        <v>536</v>
      </c>
      <c r="V728" s="58">
        <f>U728-Table4[[#This Row],[W/H  3%]]</f>
        <v>489.92</v>
      </c>
      <c r="W728" s="66" t="str">
        <f>Table4[[#This Row],[اليوم]]&amp;Table4[[#This Row],[الشهر ]]&amp;Table4[[#This Row],[العام]]</f>
        <v>1352026</v>
      </c>
      <c r="X728" s="66" t="s">
        <v>304</v>
      </c>
    </row>
    <row r="729" spans="1:24" x14ac:dyDescent="0.3">
      <c r="A729" s="62">
        <v>13</v>
      </c>
      <c r="B729" s="62">
        <v>5</v>
      </c>
      <c r="C729" s="62">
        <v>2026</v>
      </c>
      <c r="D729" s="41" t="str">
        <f t="shared" si="58"/>
        <v xml:space="preserve">محمد عزمي حدائق اكتوبر لوجستيكااكتوبر هاي اس </v>
      </c>
      <c r="E729" s="4">
        <v>4005</v>
      </c>
      <c r="F729" s="41" t="str">
        <f>VLOOKUP(E729,mapping!C:J,2,FALSE)</f>
        <v xml:space="preserve">محمد عزمي </v>
      </c>
      <c r="G729" s="41" t="str">
        <f>IFERROR(VLOOKUP(F729,mapping!$D$3:$J$200,2,FALSE),0)</f>
        <v xml:space="preserve">حدائق اكتوبر </v>
      </c>
      <c r="H729" s="41" t="str">
        <f>IFERROR(VLOOKUP(F729,mapping!$D$3:$J$200,3,FALSE),0)</f>
        <v>لوجستيكا</v>
      </c>
      <c r="I729" s="41" t="str">
        <f>IFERROR(VLOOKUP(F729,mapping!$D$3:$J$200,4,FALSE),0)</f>
        <v xml:space="preserve">اكتوبر </v>
      </c>
      <c r="J729" s="41" t="str">
        <f>IFERROR(VLOOKUP(F729,mapping!$D$3:$J$200,5,FALSE),0)</f>
        <v xml:space="preserve">هاي اس </v>
      </c>
      <c r="K729" s="63">
        <f>IF(W729=mapping!$N$1,IFERROR(VLOOKUP(Table4[[#This Row],[Column1]],mapping!A:L,11,FALSE),0),IF(W729&gt;mapping!$N$1,IFERROR(VLOOKUP(Table4[[#This Row],[Column1]],mapping!A:L,11,FALSE),0),))</f>
        <v>1903</v>
      </c>
      <c r="L729" s="139">
        <v>1</v>
      </c>
      <c r="M729" s="60">
        <f>IF(W729=mapping!$N$1,IFERROR(VLOOKUP(Table4[[#This Row],[Column1]],mapping!A:L,12,FALSE),0),IF(W729&gt;mapping!$N$1,IFERROR(VLOOKUP(Table4[[#This Row],[Column1]],mapping!A:L,12,FALSE),0),0))</f>
        <v>1600</v>
      </c>
      <c r="N729" s="58">
        <f>Table4[[#This Row],[ سعر اليومية ]]*3%*Table4[[#This Row],[عدد الدورات ]]</f>
        <v>57.089999999999996</v>
      </c>
      <c r="O729" s="56">
        <f>Table4[[#This Row],[ سعر اليومية ]]*Table4[[#This Row],[عدد الدورات ]]-N729</f>
        <v>1845.91</v>
      </c>
      <c r="P729" s="194"/>
      <c r="Q729" s="194"/>
      <c r="R729" s="194"/>
      <c r="S729" s="58">
        <f>(Table4[[#This Row],[سعر يومية السائق]]*Table4[[#This Row],[عدد الدورات ]])-SUM(Table4[[#This Row],[سلف ]:[خصم ]])+Table4[[#This Row],[اضافي ]]</f>
        <v>1600</v>
      </c>
      <c r="U729" s="58">
        <f>Table4[[#This Row],[ سعر اليومية ]]*Table4[[#This Row],[عدد الدورات ]]-Table4[[#This Row],[سعر يومية السائق]]*L729</f>
        <v>303</v>
      </c>
      <c r="V729" s="58">
        <f>U729-Table4[[#This Row],[W/H  3%]]</f>
        <v>245.91</v>
      </c>
      <c r="W729" s="66" t="str">
        <f>Table4[[#This Row],[اليوم]]&amp;Table4[[#This Row],[الشهر ]]&amp;Table4[[#This Row],[العام]]</f>
        <v>1352026</v>
      </c>
      <c r="X729" s="66" t="s">
        <v>304</v>
      </c>
    </row>
    <row r="730" spans="1:24" x14ac:dyDescent="0.3">
      <c r="A730" s="62">
        <v>13</v>
      </c>
      <c r="B730" s="62">
        <v>5</v>
      </c>
      <c r="C730" s="62">
        <v>2026</v>
      </c>
      <c r="D730" s="41" t="str">
        <f t="shared" si="58"/>
        <v xml:space="preserve">سعيد كمال م.نصر لوجستيكااكتوبر هاي اس </v>
      </c>
      <c r="E730" s="4">
        <v>4008</v>
      </c>
      <c r="F730" s="41" t="str">
        <f>VLOOKUP(E730,mapping!C:J,2,FALSE)</f>
        <v xml:space="preserve">سعيد كمال </v>
      </c>
      <c r="G730" s="41" t="str">
        <f>IFERROR(VLOOKUP(F730,mapping!$D$3:$J$200,2,FALSE),0)</f>
        <v xml:space="preserve">م.نصر </v>
      </c>
      <c r="H730" s="41" t="str">
        <f>IFERROR(VLOOKUP(F730,mapping!$D$3:$J$200,3,FALSE),0)</f>
        <v>لوجستيكا</v>
      </c>
      <c r="I730" s="41" t="str">
        <f>IFERROR(VLOOKUP(F730,mapping!$D$3:$J$200,4,FALSE),0)</f>
        <v xml:space="preserve">اكتوبر </v>
      </c>
      <c r="J730" s="41" t="str">
        <f>IFERROR(VLOOKUP(F730,mapping!$D$3:$J$200,5,FALSE),0)</f>
        <v xml:space="preserve">هاي اس </v>
      </c>
      <c r="K730" s="63">
        <f>IF(W730=mapping!$N$1,IFERROR(VLOOKUP(Table4[[#This Row],[Column1]],mapping!A:L,11,FALSE),0),IF(W730&gt;mapping!$N$1,IFERROR(VLOOKUP(Table4[[#This Row],[Column1]],mapping!A:L,11,FALSE),0),))</f>
        <v>3367</v>
      </c>
      <c r="L730" s="139">
        <v>1</v>
      </c>
      <c r="M730" s="60">
        <f>IF(W730=mapping!$N$1,IFERROR(VLOOKUP(Table4[[#This Row],[Column1]],mapping!A:L,12,FALSE),0),IF(W730&gt;mapping!$N$1,IFERROR(VLOOKUP(Table4[[#This Row],[Column1]],mapping!A:L,12,FALSE),0),0))</f>
        <v>2600</v>
      </c>
      <c r="N730" s="58">
        <f>Table4[[#This Row],[ سعر اليومية ]]*3%*Table4[[#This Row],[عدد الدورات ]]</f>
        <v>101.00999999999999</v>
      </c>
      <c r="O730" s="56">
        <f>Table4[[#This Row],[ سعر اليومية ]]*Table4[[#This Row],[عدد الدورات ]]-N730</f>
        <v>3265.99</v>
      </c>
      <c r="P730" s="194"/>
      <c r="Q730" s="194"/>
      <c r="R730" s="194"/>
      <c r="S730" s="58">
        <f>(Table4[[#This Row],[سعر يومية السائق]]*Table4[[#This Row],[عدد الدورات ]])-SUM(Table4[[#This Row],[سلف ]:[خصم ]])+Table4[[#This Row],[اضافي ]]</f>
        <v>2600</v>
      </c>
      <c r="U730" s="58">
        <f>Table4[[#This Row],[ سعر اليومية ]]*Table4[[#This Row],[عدد الدورات ]]-Table4[[#This Row],[سعر يومية السائق]]*L730</f>
        <v>767</v>
      </c>
      <c r="V730" s="58">
        <f>U730-Table4[[#This Row],[W/H  3%]]</f>
        <v>665.99</v>
      </c>
      <c r="W730" s="66" t="str">
        <f>Table4[[#This Row],[اليوم]]&amp;Table4[[#This Row],[الشهر ]]&amp;Table4[[#This Row],[العام]]</f>
        <v>1352026</v>
      </c>
      <c r="X730" s="66" t="s">
        <v>304</v>
      </c>
    </row>
    <row r="731" spans="1:24" x14ac:dyDescent="0.3">
      <c r="A731" s="62">
        <v>13</v>
      </c>
      <c r="B731" s="62">
        <v>5</v>
      </c>
      <c r="C731" s="62">
        <v>2026</v>
      </c>
      <c r="D731" s="41" t="str">
        <f t="shared" si="58"/>
        <v>عماد النجار1المرج 2ورديةسعوديالمخاذناتوبيس 28</v>
      </c>
      <c r="E731" s="4">
        <v>5000</v>
      </c>
      <c r="F731" s="41" t="str">
        <f>VLOOKUP(E731,mapping!C:J,2,FALSE)</f>
        <v>عماد النجار1</v>
      </c>
      <c r="G731" s="41" t="str">
        <f>IFERROR(VLOOKUP(F731,mapping!$D$3:$J$200,2,FALSE),0)</f>
        <v>المرج 2وردية</v>
      </c>
      <c r="H731" s="41" t="str">
        <f>IFERROR(VLOOKUP(F731,mapping!$D$3:$J$200,3,FALSE),0)</f>
        <v>سعودي</v>
      </c>
      <c r="I731" s="41" t="str">
        <f>IFERROR(VLOOKUP(F731,mapping!$D$3:$J$200,4,FALSE),0)</f>
        <v>المخاذن</v>
      </c>
      <c r="J731" s="41" t="str">
        <f>IFERROR(VLOOKUP(F731,mapping!$D$3:$J$200,5,FALSE),0)</f>
        <v>اتوبيس 28</v>
      </c>
      <c r="K731" s="63">
        <f>IF(W731=mapping!$N$1,IFERROR(VLOOKUP(Table4[[#This Row],[Column1]],mapping!A:L,11,FALSE),0),IF(W731&gt;mapping!$N$1,IFERROR(VLOOKUP(Table4[[#This Row],[Column1]],mapping!A:L,11,FALSE),0),))</f>
        <v>4119</v>
      </c>
      <c r="L731" s="139">
        <v>1</v>
      </c>
      <c r="M731" s="60">
        <f>IF(W731=mapping!$N$1,IFERROR(VLOOKUP(Table4[[#This Row],[Column1]],mapping!A:L,12,FALSE),0),IF(W731&gt;mapping!$N$1,IFERROR(VLOOKUP(Table4[[#This Row],[Column1]],mapping!A:L,12,FALSE),0),0))</f>
        <v>4800</v>
      </c>
      <c r="N731" s="58">
        <f>Table4[[#This Row],[ سعر اليومية ]]*3%*Table4[[#This Row],[عدد الدورات ]]</f>
        <v>123.57</v>
      </c>
      <c r="O731" s="56">
        <f>Table4[[#This Row],[ سعر اليومية ]]*Table4[[#This Row],[عدد الدورات ]]-N731</f>
        <v>3995.43</v>
      </c>
      <c r="P731" s="194"/>
      <c r="Q731" s="194"/>
      <c r="R731" s="194"/>
      <c r="S731" s="58">
        <f>(Table4[[#This Row],[سعر يومية السائق]]*Table4[[#This Row],[عدد الدورات ]])-SUM(Table4[[#This Row],[سلف ]:[خصم ]])+Table4[[#This Row],[اضافي ]]</f>
        <v>4800</v>
      </c>
      <c r="U731" s="58">
        <f>Table4[[#This Row],[ سعر اليومية ]]*Table4[[#This Row],[عدد الدورات ]]-Table4[[#This Row],[سعر يومية السائق]]*L731</f>
        <v>-681</v>
      </c>
      <c r="V731" s="58">
        <f>U731-Table4[[#This Row],[W/H  3%]]</f>
        <v>-804.56999999999994</v>
      </c>
      <c r="W731" s="66" t="str">
        <f>Table4[[#This Row],[اليوم]]&amp;Table4[[#This Row],[الشهر ]]&amp;Table4[[#This Row],[العام]]</f>
        <v>1352026</v>
      </c>
      <c r="X731" s="66" t="s">
        <v>304</v>
      </c>
    </row>
    <row r="732" spans="1:24" x14ac:dyDescent="0.3">
      <c r="A732" s="62">
        <v>13</v>
      </c>
      <c r="B732" s="62">
        <v>5</v>
      </c>
      <c r="C732" s="62">
        <v>2026</v>
      </c>
      <c r="D732" s="41" t="str">
        <f t="shared" si="58"/>
        <v>عماد النجار2المؤسسة 2ورديةسعوديالمخاذناتوبيس 28</v>
      </c>
      <c r="E732" s="4">
        <v>5001</v>
      </c>
      <c r="F732" s="41" t="str">
        <f>VLOOKUP(E732,mapping!C:J,2,FALSE)</f>
        <v>عماد النجار2</v>
      </c>
      <c r="G732" s="41" t="str">
        <f>IFERROR(VLOOKUP(F732,mapping!$D$3:$J$200,2,FALSE),0)</f>
        <v>المؤسسة 2وردية</v>
      </c>
      <c r="H732" s="41" t="str">
        <f>IFERROR(VLOOKUP(F732,mapping!$D$3:$J$200,3,FALSE),0)</f>
        <v>سعودي</v>
      </c>
      <c r="I732" s="41" t="str">
        <f>IFERROR(VLOOKUP(F732,mapping!$D$3:$J$200,4,FALSE),0)</f>
        <v>المخاذن</v>
      </c>
      <c r="J732" s="41" t="str">
        <f>IFERROR(VLOOKUP(F732,mapping!$D$3:$J$200,5,FALSE),0)</f>
        <v>اتوبيس 28</v>
      </c>
      <c r="K732" s="63">
        <f>IF(W732=mapping!$N$1,IFERROR(VLOOKUP(Table4[[#This Row],[Column1]],mapping!A:L,11,FALSE),0),IF(W732&gt;mapping!$N$1,IFERROR(VLOOKUP(Table4[[#This Row],[Column1]],mapping!A:L,11,FALSE),0),))</f>
        <v>3884</v>
      </c>
      <c r="L732" s="139">
        <v>1</v>
      </c>
      <c r="M732" s="60">
        <f>IF(W732=mapping!$N$1,IFERROR(VLOOKUP(Table4[[#This Row],[Column1]],mapping!A:L,12,FALSE),0),IF(W732&gt;mapping!$N$1,IFERROR(VLOOKUP(Table4[[#This Row],[Column1]],mapping!A:L,12,FALSE),0),0))</f>
        <v>4500</v>
      </c>
      <c r="N732" s="58">
        <f>Table4[[#This Row],[ سعر اليومية ]]*3%*Table4[[#This Row],[عدد الدورات ]]</f>
        <v>116.52</v>
      </c>
      <c r="O732" s="56">
        <f>Table4[[#This Row],[ سعر اليومية ]]*Table4[[#This Row],[عدد الدورات ]]-N732</f>
        <v>3767.48</v>
      </c>
      <c r="P732" s="194"/>
      <c r="Q732" s="194"/>
      <c r="R732" s="194"/>
      <c r="S732" s="58">
        <f>(Table4[[#This Row],[سعر يومية السائق]]*Table4[[#This Row],[عدد الدورات ]])-SUM(Table4[[#This Row],[سلف ]:[خصم ]])+Table4[[#This Row],[اضافي ]]</f>
        <v>4500</v>
      </c>
      <c r="U732" s="58">
        <f>Table4[[#This Row],[ سعر اليومية ]]*Table4[[#This Row],[عدد الدورات ]]-Table4[[#This Row],[سعر يومية السائق]]*L732</f>
        <v>-616</v>
      </c>
      <c r="V732" s="58">
        <f>U732-Table4[[#This Row],[W/H  3%]]</f>
        <v>-732.52</v>
      </c>
      <c r="W732" s="66" t="str">
        <f>Table4[[#This Row],[اليوم]]&amp;Table4[[#This Row],[الشهر ]]&amp;Table4[[#This Row],[العام]]</f>
        <v>1352026</v>
      </c>
      <c r="X732" s="66" t="s">
        <v>304</v>
      </c>
    </row>
    <row r="733" spans="1:24" x14ac:dyDescent="0.3">
      <c r="A733" s="62">
        <v>13</v>
      </c>
      <c r="B733" s="62">
        <v>5</v>
      </c>
      <c r="C733" s="62">
        <v>2026</v>
      </c>
      <c r="D733" s="41" t="str">
        <f t="shared" si="58"/>
        <v>عماد النجار 3الدائري 1ورديةسعوديالمخاذناتوبيس 28</v>
      </c>
      <c r="E733" s="4">
        <v>5002</v>
      </c>
      <c r="F733" s="41" t="str">
        <f>VLOOKUP(E733,mapping!C:J,2,FALSE)</f>
        <v>عماد النجار 3</v>
      </c>
      <c r="G733" s="41" t="str">
        <f>IFERROR(VLOOKUP(F733,mapping!$D$3:$J$200,2,FALSE),0)</f>
        <v>الدائري 1وردية</v>
      </c>
      <c r="H733" s="41" t="str">
        <f>IFERROR(VLOOKUP(F733,mapping!$D$3:$J$200,3,FALSE),0)</f>
        <v>سعودي</v>
      </c>
      <c r="I733" s="41" t="str">
        <f>IFERROR(VLOOKUP(F733,mapping!$D$3:$J$200,4,FALSE),0)</f>
        <v>المخاذن</v>
      </c>
      <c r="J733" s="41" t="str">
        <f>IFERROR(VLOOKUP(F733,mapping!$D$3:$J$200,5,FALSE),0)</f>
        <v>اتوبيس 28</v>
      </c>
      <c r="K733" s="63">
        <f>IF(W733=mapping!$N$1,IFERROR(VLOOKUP(Table4[[#This Row],[Column1]],mapping!A:L,11,FALSE),0),IF(W733&gt;mapping!$N$1,IFERROR(VLOOKUP(Table4[[#This Row],[Column1]],mapping!A:L,11,FALSE),0),))</f>
        <v>2448</v>
      </c>
      <c r="L733" s="139">
        <v>1</v>
      </c>
      <c r="M733" s="60">
        <f>IF(W733=mapping!$N$1,IFERROR(VLOOKUP(Table4[[#This Row],[Column1]],mapping!A:L,12,FALSE),0),IF(W733&gt;mapping!$N$1,IFERROR(VLOOKUP(Table4[[#This Row],[Column1]],mapping!A:L,12,FALSE),0),0))</f>
        <v>2500</v>
      </c>
      <c r="N733" s="58">
        <f>Table4[[#This Row],[ سعر اليومية ]]*3%*Table4[[#This Row],[عدد الدورات ]]</f>
        <v>73.44</v>
      </c>
      <c r="O733" s="56">
        <f>Table4[[#This Row],[ سعر اليومية ]]*Table4[[#This Row],[عدد الدورات ]]-N733</f>
        <v>2374.56</v>
      </c>
      <c r="P733" s="194"/>
      <c r="Q733" s="194"/>
      <c r="R733" s="194"/>
      <c r="S733" s="58">
        <f>(Table4[[#This Row],[سعر يومية السائق]]*Table4[[#This Row],[عدد الدورات ]])-SUM(Table4[[#This Row],[سلف ]:[خصم ]])+Table4[[#This Row],[اضافي ]]</f>
        <v>2500</v>
      </c>
      <c r="U733" s="58">
        <f>Table4[[#This Row],[ سعر اليومية ]]*Table4[[#This Row],[عدد الدورات ]]-Table4[[#This Row],[سعر يومية السائق]]*L733</f>
        <v>-52</v>
      </c>
      <c r="V733" s="58">
        <f>U733-Table4[[#This Row],[W/H  3%]]</f>
        <v>-125.44</v>
      </c>
      <c r="W733" s="66" t="str">
        <f>Table4[[#This Row],[اليوم]]&amp;Table4[[#This Row],[الشهر ]]&amp;Table4[[#This Row],[العام]]</f>
        <v>1352026</v>
      </c>
      <c r="X733" s="66" t="s">
        <v>304</v>
      </c>
    </row>
    <row r="734" spans="1:24" x14ac:dyDescent="0.3">
      <c r="A734" s="62">
        <v>13</v>
      </c>
      <c r="B734" s="62">
        <v>5</v>
      </c>
      <c r="C734" s="62">
        <v>2026</v>
      </c>
      <c r="D734" s="41" t="str">
        <f t="shared" si="58"/>
        <v>عبد الرحمن1الهرم سعوديدريماتوبيس 28</v>
      </c>
      <c r="E734" s="4">
        <v>5003</v>
      </c>
      <c r="F734" s="41" t="str">
        <f>VLOOKUP(E734,mapping!C:J,2,FALSE)</f>
        <v>عبد الرحمن1</v>
      </c>
      <c r="G734" s="41" t="str">
        <f>IFERROR(VLOOKUP(F734,mapping!$D$3:$J$200,2,FALSE),0)</f>
        <v xml:space="preserve">الهرم </v>
      </c>
      <c r="H734" s="41" t="str">
        <f>IFERROR(VLOOKUP(F734,mapping!$D$3:$J$200,3,FALSE),0)</f>
        <v>سعودي</v>
      </c>
      <c r="I734" s="41" t="str">
        <f>IFERROR(VLOOKUP(F734,mapping!$D$3:$J$200,4,FALSE),0)</f>
        <v>دريم</v>
      </c>
      <c r="J734" s="41" t="str">
        <f>IFERROR(VLOOKUP(F734,mapping!$D$3:$J$200,5,FALSE),0)</f>
        <v>اتوبيس 28</v>
      </c>
      <c r="K734" s="63">
        <f>IF(W734=mapping!$N$1,IFERROR(VLOOKUP(Table4[[#This Row],[Column1]],mapping!A:L,11,FALSE),0),IF(W734&gt;mapping!$N$1,IFERROR(VLOOKUP(Table4[[#This Row],[Column1]],mapping!A:L,11,FALSE),0),))</f>
        <v>994</v>
      </c>
      <c r="L734" s="139">
        <v>1</v>
      </c>
      <c r="M734" s="60">
        <f>IF(W734=mapping!$N$1,IFERROR(VLOOKUP(Table4[[#This Row],[Column1]],mapping!A:L,12,FALSE),0),IF(W734&gt;mapping!$N$1,IFERROR(VLOOKUP(Table4[[#This Row],[Column1]],mapping!A:L,12,FALSE),0),0))</f>
        <v>850</v>
      </c>
      <c r="N734" s="58">
        <f>Table4[[#This Row],[ سعر اليومية ]]*3%*Table4[[#This Row],[عدد الدورات ]]</f>
        <v>29.82</v>
      </c>
      <c r="O734" s="56">
        <f>Table4[[#This Row],[ سعر اليومية ]]*Table4[[#This Row],[عدد الدورات ]]-N734</f>
        <v>964.18</v>
      </c>
      <c r="P734" s="194"/>
      <c r="Q734" s="194"/>
      <c r="R734" s="194"/>
      <c r="S734" s="58">
        <f>(Table4[[#This Row],[سعر يومية السائق]]*Table4[[#This Row],[عدد الدورات ]])-SUM(Table4[[#This Row],[سلف ]:[خصم ]])+Table4[[#This Row],[اضافي ]]</f>
        <v>850</v>
      </c>
      <c r="U734" s="58">
        <f>Table4[[#This Row],[ سعر اليومية ]]*Table4[[#This Row],[عدد الدورات ]]-Table4[[#This Row],[سعر يومية السائق]]*L734</f>
        <v>144</v>
      </c>
      <c r="V734" s="58">
        <f>U734-Table4[[#This Row],[W/H  3%]]</f>
        <v>114.18</v>
      </c>
      <c r="W734" s="66" t="str">
        <f>Table4[[#This Row],[اليوم]]&amp;Table4[[#This Row],[الشهر ]]&amp;Table4[[#This Row],[العام]]</f>
        <v>1352026</v>
      </c>
      <c r="X734" s="66" t="s">
        <v>304</v>
      </c>
    </row>
    <row r="735" spans="1:24" x14ac:dyDescent="0.3">
      <c r="A735" s="62">
        <v>13</v>
      </c>
      <c r="B735" s="62">
        <v>5</v>
      </c>
      <c r="C735" s="62">
        <v>2026</v>
      </c>
      <c r="D735" s="41" t="str">
        <f t="shared" si="58"/>
        <v>عبد الرحمن2المؤسسةسعوديدريماتوبيس 28</v>
      </c>
      <c r="E735" s="4">
        <v>5004</v>
      </c>
      <c r="F735" s="41" t="str">
        <f>VLOOKUP(E735,mapping!C:J,2,FALSE)</f>
        <v>عبد الرحمن2</v>
      </c>
      <c r="G735" s="41" t="str">
        <f>IFERROR(VLOOKUP(F735,mapping!$D$3:$J$200,2,FALSE),0)</f>
        <v>المؤسسة</v>
      </c>
      <c r="H735" s="41" t="str">
        <f>IFERROR(VLOOKUP(F735,mapping!$D$3:$J$200,3,FALSE),0)</f>
        <v>سعودي</v>
      </c>
      <c r="I735" s="41" t="str">
        <f>IFERROR(VLOOKUP(F735,mapping!$D$3:$J$200,4,FALSE),0)</f>
        <v>دريم</v>
      </c>
      <c r="J735" s="41" t="str">
        <f>IFERROR(VLOOKUP(F735,mapping!$D$3:$J$200,5,FALSE),0)</f>
        <v>اتوبيس 28</v>
      </c>
      <c r="K735" s="63">
        <f>IF(W735=mapping!$N$1,IFERROR(VLOOKUP(Table4[[#This Row],[Column1]],mapping!A:L,11,FALSE),0),IF(W735&gt;mapping!$N$1,IFERROR(VLOOKUP(Table4[[#This Row],[Column1]],mapping!A:L,11,FALSE),0),))</f>
        <v>994</v>
      </c>
      <c r="L735" s="139">
        <v>1</v>
      </c>
      <c r="M735" s="60">
        <f>IF(W735=mapping!$N$1,IFERROR(VLOOKUP(Table4[[#This Row],[Column1]],mapping!A:L,12,FALSE),0),IF(W735&gt;mapping!$N$1,IFERROR(VLOOKUP(Table4[[#This Row],[Column1]],mapping!A:L,12,FALSE),0),0))</f>
        <v>850</v>
      </c>
      <c r="N735" s="58">
        <f>Table4[[#This Row],[ سعر اليومية ]]*3%*Table4[[#This Row],[عدد الدورات ]]</f>
        <v>29.82</v>
      </c>
      <c r="O735" s="56">
        <f>Table4[[#This Row],[ سعر اليومية ]]*Table4[[#This Row],[عدد الدورات ]]-N735</f>
        <v>964.18</v>
      </c>
      <c r="P735" s="194"/>
      <c r="Q735" s="194"/>
      <c r="R735" s="194"/>
      <c r="S735" s="58">
        <f>(Table4[[#This Row],[سعر يومية السائق]]*Table4[[#This Row],[عدد الدورات ]])-SUM(Table4[[#This Row],[سلف ]:[خصم ]])+Table4[[#This Row],[اضافي ]]</f>
        <v>850</v>
      </c>
      <c r="U735" s="58">
        <f>Table4[[#This Row],[ سعر اليومية ]]*Table4[[#This Row],[عدد الدورات ]]-Table4[[#This Row],[سعر يومية السائق]]*L735</f>
        <v>144</v>
      </c>
      <c r="V735" s="58">
        <f>U735-Table4[[#This Row],[W/H  3%]]</f>
        <v>114.18</v>
      </c>
      <c r="W735" s="66" t="str">
        <f>Table4[[#This Row],[اليوم]]&amp;Table4[[#This Row],[الشهر ]]&amp;Table4[[#This Row],[العام]]</f>
        <v>1352026</v>
      </c>
      <c r="X735" s="66" t="s">
        <v>304</v>
      </c>
    </row>
    <row r="736" spans="1:24" x14ac:dyDescent="0.3">
      <c r="A736" s="62">
        <v>13</v>
      </c>
      <c r="B736" s="62">
        <v>5</v>
      </c>
      <c r="C736" s="62">
        <v>2026</v>
      </c>
      <c r="D736" s="41" t="str">
        <f t="shared" si="58"/>
        <v>فرج 1حلوانسعوديهايد باركاتوبيس 28</v>
      </c>
      <c r="E736" s="4">
        <v>5005</v>
      </c>
      <c r="F736" s="41" t="str">
        <f>VLOOKUP(E736,mapping!C:J,2,FALSE)</f>
        <v>فرج 1</v>
      </c>
      <c r="G736" s="41" t="str">
        <f>IFERROR(VLOOKUP(F736,mapping!$D$3:$J$200,2,FALSE),0)</f>
        <v>حلوان</v>
      </c>
      <c r="H736" s="41" t="str">
        <f>IFERROR(VLOOKUP(F736,mapping!$D$3:$J$200,3,FALSE),0)</f>
        <v>سعودي</v>
      </c>
      <c r="I736" s="41" t="str">
        <f>IFERROR(VLOOKUP(F736,mapping!$D$3:$J$200,4,FALSE),0)</f>
        <v>هايد بارك</v>
      </c>
      <c r="J736" s="41" t="str">
        <f>IFERROR(VLOOKUP(F736,mapping!$D$3:$J$200,5,FALSE),0)</f>
        <v>اتوبيس 28</v>
      </c>
      <c r="K736" s="63">
        <f>IF(W736=mapping!$N$1,IFERROR(VLOOKUP(Table4[[#This Row],[Column1]],mapping!A:L,11,FALSE),0),IF(W736&gt;mapping!$N$1,IFERROR(VLOOKUP(Table4[[#This Row],[Column1]],mapping!A:L,11,FALSE),0),))</f>
        <v>4634</v>
      </c>
      <c r="L736" s="139">
        <v>1</v>
      </c>
      <c r="M736" s="60">
        <f>IF(W736=mapping!$N$1,IFERROR(VLOOKUP(Table4[[#This Row],[Column1]],mapping!A:L,12,FALSE),0),IF(W736&gt;mapping!$N$1,IFERROR(VLOOKUP(Table4[[#This Row],[Column1]],mapping!A:L,12,FALSE),0),0))</f>
        <v>3750</v>
      </c>
      <c r="N736" s="58">
        <f>Table4[[#This Row],[ سعر اليومية ]]*3%*Table4[[#This Row],[عدد الدورات ]]</f>
        <v>139.01999999999998</v>
      </c>
      <c r="O736" s="56">
        <f>Table4[[#This Row],[ سعر اليومية ]]*Table4[[#This Row],[عدد الدورات ]]-N736</f>
        <v>4494.9799999999996</v>
      </c>
      <c r="P736" s="194"/>
      <c r="Q736" s="194"/>
      <c r="R736" s="194"/>
      <c r="S736" s="58">
        <f>(Table4[[#This Row],[سعر يومية السائق]]*Table4[[#This Row],[عدد الدورات ]])-SUM(Table4[[#This Row],[سلف ]:[خصم ]])+Table4[[#This Row],[اضافي ]]</f>
        <v>3750</v>
      </c>
      <c r="U736" s="58">
        <f>Table4[[#This Row],[ سعر اليومية ]]*Table4[[#This Row],[عدد الدورات ]]-Table4[[#This Row],[سعر يومية السائق]]*L736</f>
        <v>884</v>
      </c>
      <c r="V736" s="58">
        <f>U736-Table4[[#This Row],[W/H  3%]]</f>
        <v>744.98</v>
      </c>
      <c r="W736" s="66" t="str">
        <f>Table4[[#This Row],[اليوم]]&amp;Table4[[#This Row],[الشهر ]]&amp;Table4[[#This Row],[العام]]</f>
        <v>1352026</v>
      </c>
      <c r="X736" s="66" t="s">
        <v>304</v>
      </c>
    </row>
    <row r="737" spans="1:24" x14ac:dyDescent="0.3">
      <c r="A737" s="62">
        <v>13</v>
      </c>
      <c r="B737" s="62">
        <v>5</v>
      </c>
      <c r="C737" s="62">
        <v>2026</v>
      </c>
      <c r="D737" s="41" t="str">
        <f t="shared" si="58"/>
        <v>فرج 6حلوان مبيتسعوديهايد باركاتوبيس 28</v>
      </c>
      <c r="E737" s="4">
        <v>5029</v>
      </c>
      <c r="F737" s="41" t="str">
        <f>VLOOKUP(E737,mapping!C:J,2,FALSE)</f>
        <v>فرج 6</v>
      </c>
      <c r="G737" s="41" t="str">
        <f>IFERROR(VLOOKUP(F737,mapping!$D$3:$J$200,2,FALSE),0)</f>
        <v>حلوان مبيت</v>
      </c>
      <c r="H737" s="41" t="str">
        <f>IFERROR(VLOOKUP(F737,mapping!$D$3:$J$200,3,FALSE),0)</f>
        <v>سعودي</v>
      </c>
      <c r="I737" s="41" t="str">
        <f>IFERROR(VLOOKUP(F737,mapping!$D$3:$J$200,4,FALSE),0)</f>
        <v>هايد بارك</v>
      </c>
      <c r="J737" s="41" t="str">
        <f>IFERROR(VLOOKUP(F737,mapping!$D$3:$J$200,5,FALSE),0)</f>
        <v>اتوبيس 28</v>
      </c>
      <c r="K737" s="63">
        <f>IF(W737=mapping!$N$1,IFERROR(VLOOKUP(Table4[[#This Row],[Column1]],mapping!A:L,11,FALSE),0),IF(W737&gt;mapping!$N$1,IFERROR(VLOOKUP(Table4[[#This Row],[Column1]],mapping!A:L,11,FALSE),0),))</f>
        <v>1482</v>
      </c>
      <c r="L737" s="139">
        <v>1</v>
      </c>
      <c r="M737" s="60">
        <f>IF(W737=mapping!$N$1,IFERROR(VLOOKUP(Table4[[#This Row],[Column1]],mapping!A:L,12,FALSE),0),IF(W737&gt;mapping!$N$1,IFERROR(VLOOKUP(Table4[[#This Row],[Column1]],mapping!A:L,12,FALSE),0),0))</f>
        <v>750</v>
      </c>
      <c r="N737" s="58">
        <f>Table4[[#This Row],[ سعر اليومية ]]*3%*Table4[[#This Row],[عدد الدورات ]]</f>
        <v>44.46</v>
      </c>
      <c r="O737" s="56">
        <f>Table4[[#This Row],[ سعر اليومية ]]*Table4[[#This Row],[عدد الدورات ]]-N737</f>
        <v>1437.54</v>
      </c>
      <c r="P737" s="194"/>
      <c r="Q737" s="194"/>
      <c r="R737" s="194"/>
      <c r="S737" s="58">
        <f>(Table4[[#This Row],[سعر يومية السائق]]*Table4[[#This Row],[عدد الدورات ]])-SUM(Table4[[#This Row],[سلف ]:[خصم ]])+Table4[[#This Row],[اضافي ]]</f>
        <v>750</v>
      </c>
      <c r="U737" s="58">
        <f>Table4[[#This Row],[ سعر اليومية ]]*Table4[[#This Row],[عدد الدورات ]]-Table4[[#This Row],[سعر يومية السائق]]*L737</f>
        <v>732</v>
      </c>
      <c r="V737" s="58">
        <f>U737-Table4[[#This Row],[W/H  3%]]</f>
        <v>687.54</v>
      </c>
      <c r="W737" s="66" t="str">
        <f>Table4[[#This Row],[اليوم]]&amp;Table4[[#This Row],[الشهر ]]&amp;Table4[[#This Row],[العام]]</f>
        <v>1352026</v>
      </c>
      <c r="X737" s="66" t="s">
        <v>304</v>
      </c>
    </row>
    <row r="738" spans="1:24" x14ac:dyDescent="0.3">
      <c r="A738" s="62">
        <v>13</v>
      </c>
      <c r="B738" s="62">
        <v>5</v>
      </c>
      <c r="C738" s="62">
        <v>2026</v>
      </c>
      <c r="D738" s="41" t="str">
        <f t="shared" si="58"/>
        <v>ممدوح كيلاني 3القومية سعوديهايد باركميكروباص صيني</v>
      </c>
      <c r="E738" s="4">
        <v>5006</v>
      </c>
      <c r="F738" s="41" t="str">
        <f>VLOOKUP(E738,mapping!C:J,2,FALSE)</f>
        <v>ممدوح كيلاني 3</v>
      </c>
      <c r="G738" s="41" t="str">
        <f>IFERROR(VLOOKUP(F738,mapping!$D$3:$J$200,2,FALSE),0)</f>
        <v xml:space="preserve">القومية </v>
      </c>
      <c r="H738" s="41" t="str">
        <f>IFERROR(VLOOKUP(F738,mapping!$D$3:$J$200,3,FALSE),0)</f>
        <v>سعودي</v>
      </c>
      <c r="I738" s="41" t="str">
        <f>IFERROR(VLOOKUP(F738,mapping!$D$3:$J$200,4,FALSE),0)</f>
        <v>هايد بارك</v>
      </c>
      <c r="J738" s="41" t="str">
        <f>IFERROR(VLOOKUP(F738,mapping!$D$3:$J$200,5,FALSE),0)</f>
        <v>ميكروباص صيني</v>
      </c>
      <c r="K738" s="63">
        <f>IF(W738=mapping!$N$1,IFERROR(VLOOKUP(Table4[[#This Row],[Column1]],mapping!A:L,11,FALSE),0),IF(W738&gt;mapping!$N$1,IFERROR(VLOOKUP(Table4[[#This Row],[Column1]],mapping!A:L,11,FALSE),0),))</f>
        <v>2965</v>
      </c>
      <c r="L738" s="139">
        <v>1</v>
      </c>
      <c r="M738" s="60">
        <f>IF(W738=mapping!$N$1,IFERROR(VLOOKUP(Table4[[#This Row],[Column1]],mapping!A:L,12,FALSE),0),IF(W738&gt;mapping!$N$1,IFERROR(VLOOKUP(Table4[[#This Row],[Column1]],mapping!A:L,12,FALSE),0),0))</f>
        <v>2500</v>
      </c>
      <c r="N738" s="58">
        <f>Table4[[#This Row],[ سعر اليومية ]]*3%*Table4[[#This Row],[عدد الدورات ]]</f>
        <v>88.95</v>
      </c>
      <c r="O738" s="56">
        <f>Table4[[#This Row],[ سعر اليومية ]]*Table4[[#This Row],[عدد الدورات ]]-N738</f>
        <v>2876.05</v>
      </c>
      <c r="P738" s="194"/>
      <c r="Q738" s="194"/>
      <c r="R738" s="194"/>
      <c r="S738" s="58">
        <f>(Table4[[#This Row],[سعر يومية السائق]]*Table4[[#This Row],[عدد الدورات ]])-SUM(Table4[[#This Row],[سلف ]:[خصم ]])+Table4[[#This Row],[اضافي ]]</f>
        <v>2500</v>
      </c>
      <c r="U738" s="58">
        <f>Table4[[#This Row],[ سعر اليومية ]]*Table4[[#This Row],[عدد الدورات ]]-Table4[[#This Row],[سعر يومية السائق]]*L738</f>
        <v>465</v>
      </c>
      <c r="V738" s="58">
        <f>U738-Table4[[#This Row],[W/H  3%]]</f>
        <v>376.05</v>
      </c>
      <c r="W738" s="66" t="str">
        <f>Table4[[#This Row],[اليوم]]&amp;Table4[[#This Row],[الشهر ]]&amp;Table4[[#This Row],[العام]]</f>
        <v>1352026</v>
      </c>
      <c r="X738" s="66" t="s">
        <v>304</v>
      </c>
    </row>
    <row r="739" spans="1:24" x14ac:dyDescent="0.3">
      <c r="A739" s="62">
        <v>13</v>
      </c>
      <c r="B739" s="62">
        <v>5</v>
      </c>
      <c r="C739" s="62">
        <v>2026</v>
      </c>
      <c r="D739" s="41" t="str">
        <f t="shared" si="58"/>
        <v>محمد جمال طوسونالمنيبسعوديهايد باركاتوبيس 28</v>
      </c>
      <c r="E739" s="4">
        <v>5025</v>
      </c>
      <c r="F739" s="41" t="str">
        <f>VLOOKUP(E739,mapping!C:J,2,FALSE)</f>
        <v>محمد جمال طوسون</v>
      </c>
      <c r="G739" s="41" t="str">
        <f>IFERROR(VLOOKUP(F739,mapping!$D$3:$J$200,2,FALSE),0)</f>
        <v>المنيب</v>
      </c>
      <c r="H739" s="41" t="str">
        <f>IFERROR(VLOOKUP(F739,mapping!$D$3:$J$200,3,FALSE),0)</f>
        <v>سعودي</v>
      </c>
      <c r="I739" s="41" t="str">
        <f>IFERROR(VLOOKUP(F739,mapping!$D$3:$J$200,4,FALSE),0)</f>
        <v>هايد بارك</v>
      </c>
      <c r="J739" s="41" t="str">
        <f>IFERROR(VLOOKUP(F739,mapping!$D$3:$J$200,5,FALSE),0)</f>
        <v>اتوبيس 28</v>
      </c>
      <c r="K739" s="63">
        <f>IF(W739=mapping!$N$1,IFERROR(VLOOKUP(Table4[[#This Row],[Column1]],mapping!A:L,11,FALSE),0),IF(W739&gt;mapping!$N$1,IFERROR(VLOOKUP(Table4[[#This Row],[Column1]],mapping!A:L,11,FALSE),0),))</f>
        <v>4634</v>
      </c>
      <c r="L739" s="139">
        <v>1</v>
      </c>
      <c r="M739" s="60">
        <f>IF(W739=mapping!$N$1,IFERROR(VLOOKUP(Table4[[#This Row],[Column1]],mapping!A:L,12,FALSE),0),IF(W739&gt;mapping!$N$1,IFERROR(VLOOKUP(Table4[[#This Row],[Column1]],mapping!A:L,12,FALSE),0),0))</f>
        <v>3800</v>
      </c>
      <c r="N739" s="58">
        <f>Table4[[#This Row],[ سعر اليومية ]]*3%*Table4[[#This Row],[عدد الدورات ]]</f>
        <v>139.01999999999998</v>
      </c>
      <c r="O739" s="56">
        <f>Table4[[#This Row],[ سعر اليومية ]]*Table4[[#This Row],[عدد الدورات ]]-N739</f>
        <v>4494.9799999999996</v>
      </c>
      <c r="P739" s="194"/>
      <c r="Q739" s="194"/>
      <c r="R739" s="194"/>
      <c r="S739" s="58">
        <f>(Table4[[#This Row],[سعر يومية السائق]]*Table4[[#This Row],[عدد الدورات ]])-SUM(Table4[[#This Row],[سلف ]:[خصم ]])+Table4[[#This Row],[اضافي ]]</f>
        <v>3800</v>
      </c>
      <c r="U739" s="58">
        <f>Table4[[#This Row],[ سعر اليومية ]]*Table4[[#This Row],[عدد الدورات ]]-Table4[[#This Row],[سعر يومية السائق]]*L739</f>
        <v>834</v>
      </c>
      <c r="V739" s="58">
        <f>U739-Table4[[#This Row],[W/H  3%]]</f>
        <v>694.98</v>
      </c>
      <c r="W739" s="66" t="str">
        <f>Table4[[#This Row],[اليوم]]&amp;Table4[[#This Row],[الشهر ]]&amp;Table4[[#This Row],[العام]]</f>
        <v>1352026</v>
      </c>
      <c r="X739" s="66" t="s">
        <v>304</v>
      </c>
    </row>
    <row r="740" spans="1:24" x14ac:dyDescent="0.3">
      <c r="A740" s="62">
        <v>13</v>
      </c>
      <c r="B740" s="62">
        <v>5</v>
      </c>
      <c r="C740" s="62">
        <v>2026</v>
      </c>
      <c r="D740" s="41" t="str">
        <f t="shared" si="58"/>
        <v>مصطفي رشدي1المنيب 2 ورديةسعوديميفيداميكروباص صيني</v>
      </c>
      <c r="E740" s="4">
        <v>5007</v>
      </c>
      <c r="F740" s="41" t="str">
        <f>VLOOKUP(E740,mapping!C:J,2,FALSE)</f>
        <v>مصطفي رشدي1</v>
      </c>
      <c r="G740" s="41" t="str">
        <f>IFERROR(VLOOKUP(F740,mapping!$D$3:$J$200,2,FALSE),0)</f>
        <v>المنيب 2 وردية</v>
      </c>
      <c r="H740" s="41" t="str">
        <f>IFERROR(VLOOKUP(F740,mapping!$D$3:$J$200,3,FALSE),0)</f>
        <v>سعودي</v>
      </c>
      <c r="I740" s="41" t="str">
        <f>IFERROR(VLOOKUP(F740,mapping!$D$3:$J$200,4,FALSE),0)</f>
        <v>ميفيدا</v>
      </c>
      <c r="J740" s="41" t="str">
        <f>IFERROR(VLOOKUP(F740,mapping!$D$3:$J$200,5,FALSE),0)</f>
        <v>ميكروباص صيني</v>
      </c>
      <c r="K740" s="63">
        <f>IF(W740=mapping!$N$1,IFERROR(VLOOKUP(Table4[[#This Row],[Column1]],mapping!A:L,11,FALSE),0),IF(W740&gt;mapping!$N$1,IFERROR(VLOOKUP(Table4[[#This Row],[Column1]],mapping!A:L,11,FALSE),0),))</f>
        <v>2965</v>
      </c>
      <c r="L740" s="139">
        <v>1</v>
      </c>
      <c r="M740" s="60">
        <f>IF(W740=mapping!$N$1,IFERROR(VLOOKUP(Table4[[#This Row],[Column1]],mapping!A:L,12,FALSE),0),IF(W740&gt;mapping!$N$1,IFERROR(VLOOKUP(Table4[[#This Row],[Column1]],mapping!A:L,12,FALSE),0),0))</f>
        <v>2150</v>
      </c>
      <c r="N740" s="58">
        <f>Table4[[#This Row],[ سعر اليومية ]]*3%*Table4[[#This Row],[عدد الدورات ]]</f>
        <v>88.95</v>
      </c>
      <c r="O740" s="56">
        <f>Table4[[#This Row],[ سعر اليومية ]]*Table4[[#This Row],[عدد الدورات ]]-N740</f>
        <v>2876.05</v>
      </c>
      <c r="P740" s="194"/>
      <c r="Q740" s="194"/>
      <c r="R740" s="194"/>
      <c r="S740" s="58">
        <f>(Table4[[#This Row],[سعر يومية السائق]]*Table4[[#This Row],[عدد الدورات ]])-SUM(Table4[[#This Row],[سلف ]:[خصم ]])+Table4[[#This Row],[اضافي ]]</f>
        <v>2150</v>
      </c>
      <c r="U740" s="58">
        <f>Table4[[#This Row],[ سعر اليومية ]]*Table4[[#This Row],[عدد الدورات ]]-Table4[[#This Row],[سعر يومية السائق]]*L740</f>
        <v>815</v>
      </c>
      <c r="V740" s="58">
        <f>U740-Table4[[#This Row],[W/H  3%]]</f>
        <v>726.05</v>
      </c>
      <c r="W740" s="66" t="str">
        <f>Table4[[#This Row],[اليوم]]&amp;Table4[[#This Row],[الشهر ]]&amp;Table4[[#This Row],[العام]]</f>
        <v>1352026</v>
      </c>
      <c r="X740" s="66" t="s">
        <v>304</v>
      </c>
    </row>
    <row r="741" spans="1:24" x14ac:dyDescent="0.3">
      <c r="A741" s="62">
        <v>13</v>
      </c>
      <c r="B741" s="62">
        <v>5</v>
      </c>
      <c r="C741" s="62">
        <v>2026</v>
      </c>
      <c r="D741" s="41" t="str">
        <f t="shared" si="58"/>
        <v>فرج 2حلوان 2 ورديةسعوديميفيداميكروباص صيني</v>
      </c>
      <c r="E741" s="4">
        <v>5009</v>
      </c>
      <c r="F741" s="41" t="str">
        <f>VLOOKUP(E741,mapping!C:J,2,FALSE)</f>
        <v>فرج 2</v>
      </c>
      <c r="G741" s="41" t="str">
        <f>IFERROR(VLOOKUP(F741,mapping!$D$3:$J$200,2,FALSE),0)</f>
        <v>حلوان 2 وردية</v>
      </c>
      <c r="H741" s="41" t="str">
        <f>IFERROR(VLOOKUP(F741,mapping!$D$3:$J$200,3,FALSE),0)</f>
        <v>سعودي</v>
      </c>
      <c r="I741" s="41" t="str">
        <f>IFERROR(VLOOKUP(F741,mapping!$D$3:$J$200,4,FALSE),0)</f>
        <v>ميفيدا</v>
      </c>
      <c r="J741" s="41" t="str">
        <f>IFERROR(VLOOKUP(F741,mapping!$D$3:$J$200,5,FALSE),0)</f>
        <v>ميكروباص صيني</v>
      </c>
      <c r="K741" s="63">
        <f>IF(W741=mapping!$N$1,IFERROR(VLOOKUP(Table4[[#This Row],[Column1]],mapping!A:L,11,FALSE),0),IF(W741&gt;mapping!$N$1,IFERROR(VLOOKUP(Table4[[#This Row],[Column1]],mapping!A:L,11,FALSE),0),))</f>
        <v>2965</v>
      </c>
      <c r="L741" s="139">
        <v>0.75</v>
      </c>
      <c r="M741" s="60">
        <f>IF(W741=mapping!$N$1,IFERROR(VLOOKUP(Table4[[#This Row],[Column1]],mapping!A:L,12,FALSE),0),IF(W741&gt;mapping!$N$1,IFERROR(VLOOKUP(Table4[[#This Row],[Column1]],mapping!A:L,12,FALSE),0),0))</f>
        <v>2250</v>
      </c>
      <c r="N741" s="58">
        <f>Table4[[#This Row],[ سعر اليومية ]]*3%*Table4[[#This Row],[عدد الدورات ]]</f>
        <v>66.712500000000006</v>
      </c>
      <c r="O741" s="56">
        <f>Table4[[#This Row],[ سعر اليومية ]]*Table4[[#This Row],[عدد الدورات ]]-N741</f>
        <v>2157.0374999999999</v>
      </c>
      <c r="P741" s="194"/>
      <c r="Q741" s="194"/>
      <c r="R741" s="194"/>
      <c r="S741" s="58">
        <f>(Table4[[#This Row],[سعر يومية السائق]]*Table4[[#This Row],[عدد الدورات ]])-SUM(Table4[[#This Row],[سلف ]:[خصم ]])+Table4[[#This Row],[اضافي ]]</f>
        <v>1687.5</v>
      </c>
      <c r="T741" s="41" t="s">
        <v>437</v>
      </c>
      <c r="U741" s="58">
        <f>Table4[[#This Row],[ سعر اليومية ]]*Table4[[#This Row],[عدد الدورات ]]-Table4[[#This Row],[سعر يومية السائق]]*L741</f>
        <v>536.25</v>
      </c>
      <c r="V741" s="58">
        <f>U741-Table4[[#This Row],[W/H  3%]]</f>
        <v>469.53750000000002</v>
      </c>
      <c r="W741" s="66" t="str">
        <f>Table4[[#This Row],[اليوم]]&amp;Table4[[#This Row],[الشهر ]]&amp;Table4[[#This Row],[العام]]</f>
        <v>1352026</v>
      </c>
      <c r="X741" s="66" t="s">
        <v>304</v>
      </c>
    </row>
    <row r="742" spans="1:24" x14ac:dyDescent="0.3">
      <c r="A742" s="62">
        <v>13</v>
      </c>
      <c r="B742" s="62">
        <v>5</v>
      </c>
      <c r="C742" s="62">
        <v>2026</v>
      </c>
      <c r="D742" s="41" t="str">
        <f t="shared" si="58"/>
        <v>فرج 3حلوان 2 ورديةسعوديالقطاميةاتوبيس 28</v>
      </c>
      <c r="E742" s="4">
        <v>5010</v>
      </c>
      <c r="F742" s="41" t="str">
        <f>VLOOKUP(E742,mapping!C:J,2,FALSE)</f>
        <v>فرج 3</v>
      </c>
      <c r="G742" s="41" t="str">
        <f>IFERROR(VLOOKUP(F742,mapping!$D$3:$J$200,2,FALSE),0)</f>
        <v>حلوان 2 وردية</v>
      </c>
      <c r="H742" s="41" t="str">
        <f>IFERROR(VLOOKUP(F742,mapping!$D$3:$J$200,3,FALSE),0)</f>
        <v>سعودي</v>
      </c>
      <c r="I742" s="41" t="str">
        <f>IFERROR(VLOOKUP(F742,mapping!$D$3:$J$200,4,FALSE),0)</f>
        <v>القطامية</v>
      </c>
      <c r="J742" s="41" t="str">
        <f>IFERROR(VLOOKUP(F742,mapping!$D$3:$J$200,5,FALSE),0)</f>
        <v>اتوبيس 28</v>
      </c>
      <c r="K742" s="63">
        <f>IF(W742=mapping!$N$1,IFERROR(VLOOKUP(Table4[[#This Row],[Column1]],mapping!A:L,11,FALSE),0),IF(W742&gt;mapping!$N$1,IFERROR(VLOOKUP(Table4[[#This Row],[Column1]],mapping!A:L,11,FALSE),0),))</f>
        <v>3415</v>
      </c>
      <c r="L742" s="139">
        <v>1</v>
      </c>
      <c r="M742" s="60">
        <f>IF(W742=mapping!$N$1,IFERROR(VLOOKUP(Table4[[#This Row],[Column1]],mapping!A:L,12,FALSE),0),IF(W742&gt;mapping!$N$1,IFERROR(VLOOKUP(Table4[[#This Row],[Column1]],mapping!A:L,12,FALSE),0),0))</f>
        <v>3400</v>
      </c>
      <c r="N742" s="58">
        <f>Table4[[#This Row],[ سعر اليومية ]]*3%*Table4[[#This Row],[عدد الدورات ]]</f>
        <v>102.45</v>
      </c>
      <c r="O742" s="56">
        <f>Table4[[#This Row],[ سعر اليومية ]]*Table4[[#This Row],[عدد الدورات ]]-N742</f>
        <v>3312.55</v>
      </c>
      <c r="P742" s="194"/>
      <c r="Q742" s="194"/>
      <c r="R742" s="194"/>
      <c r="S742" s="58">
        <f>(Table4[[#This Row],[سعر يومية السائق]]*Table4[[#This Row],[عدد الدورات ]])-SUM(Table4[[#This Row],[سلف ]:[خصم ]])+Table4[[#This Row],[اضافي ]]</f>
        <v>3400</v>
      </c>
      <c r="U742" s="58">
        <f>Table4[[#This Row],[ سعر اليومية ]]*Table4[[#This Row],[عدد الدورات ]]-Table4[[#This Row],[سعر يومية السائق]]*L742</f>
        <v>15</v>
      </c>
      <c r="V742" s="58">
        <f>U742-Table4[[#This Row],[W/H  3%]]</f>
        <v>-87.45</v>
      </c>
      <c r="W742" s="66" t="str">
        <f>Table4[[#This Row],[اليوم]]&amp;Table4[[#This Row],[الشهر ]]&amp;Table4[[#This Row],[العام]]</f>
        <v>1352026</v>
      </c>
      <c r="X742" s="66" t="s">
        <v>304</v>
      </c>
    </row>
    <row r="743" spans="1:24" x14ac:dyDescent="0.3">
      <c r="A743" s="62">
        <v>13</v>
      </c>
      <c r="B743" s="62">
        <v>5</v>
      </c>
      <c r="C743" s="62">
        <v>2026</v>
      </c>
      <c r="D743" s="41" t="str">
        <f t="shared" si="58"/>
        <v>فرج 4مايو ورديةسعوديالقطاميةميكروباص</v>
      </c>
      <c r="E743" s="4">
        <v>5011</v>
      </c>
      <c r="F743" s="41" t="str">
        <f>VLOOKUP(E743,mapping!C:J,2,FALSE)</f>
        <v>فرج 4</v>
      </c>
      <c r="G743" s="41" t="str">
        <f>IFERROR(VLOOKUP(F743,mapping!$D$3:$J$200,2,FALSE),0)</f>
        <v>مايو وردية</v>
      </c>
      <c r="H743" s="41" t="str">
        <f>IFERROR(VLOOKUP(F743,mapping!$D$3:$J$200,3,FALSE),0)</f>
        <v>سعودي</v>
      </c>
      <c r="I743" s="41" t="str">
        <f>IFERROR(VLOOKUP(F743,mapping!$D$3:$J$200,4,FALSE),0)</f>
        <v>القطامية</v>
      </c>
      <c r="J743" s="41" t="str">
        <f>IFERROR(VLOOKUP(F743,mapping!$D$3:$J$200,5,FALSE),0)</f>
        <v>ميكروباص</v>
      </c>
      <c r="K743" s="63">
        <f>IF(W743=mapping!$N$1,IFERROR(VLOOKUP(Table4[[#This Row],[Column1]],mapping!A:L,11,FALSE),0),IF(W743&gt;mapping!$N$1,IFERROR(VLOOKUP(Table4[[#This Row],[Column1]],mapping!A:L,11,FALSE),0),))</f>
        <v>1222</v>
      </c>
      <c r="L743" s="139">
        <v>1</v>
      </c>
      <c r="M743" s="60">
        <f>IF(W743=mapping!$N$1,IFERROR(VLOOKUP(Table4[[#This Row],[Column1]],mapping!A:L,12,FALSE),0),IF(W743&gt;mapping!$N$1,IFERROR(VLOOKUP(Table4[[#This Row],[Column1]],mapping!A:L,12,FALSE),0),0))</f>
        <v>1180</v>
      </c>
      <c r="N743" s="58">
        <f>Table4[[#This Row],[ سعر اليومية ]]*3%*Table4[[#This Row],[عدد الدورات ]]</f>
        <v>36.659999999999997</v>
      </c>
      <c r="O743" s="56">
        <f>Table4[[#This Row],[ سعر اليومية ]]*Table4[[#This Row],[عدد الدورات ]]-N743</f>
        <v>1185.3399999999999</v>
      </c>
      <c r="P743" s="194"/>
      <c r="Q743" s="194"/>
      <c r="R743" s="194"/>
      <c r="S743" s="58">
        <f>(Table4[[#This Row],[سعر يومية السائق]]*Table4[[#This Row],[عدد الدورات ]])-SUM(Table4[[#This Row],[سلف ]:[خصم ]])+Table4[[#This Row],[اضافي ]]</f>
        <v>1180</v>
      </c>
      <c r="U743" s="58">
        <f>Table4[[#This Row],[ سعر اليومية ]]*Table4[[#This Row],[عدد الدورات ]]-Table4[[#This Row],[سعر يومية السائق]]*L743</f>
        <v>42</v>
      </c>
      <c r="V743" s="58">
        <f>U743-Table4[[#This Row],[W/H  3%]]</f>
        <v>5.3400000000000034</v>
      </c>
      <c r="W743" s="66" t="str">
        <f>Table4[[#This Row],[اليوم]]&amp;Table4[[#This Row],[الشهر ]]&amp;Table4[[#This Row],[العام]]</f>
        <v>1352026</v>
      </c>
      <c r="X743" s="66" t="s">
        <v>304</v>
      </c>
    </row>
    <row r="744" spans="1:24" x14ac:dyDescent="0.3">
      <c r="A744" s="62">
        <v>13</v>
      </c>
      <c r="B744" s="62">
        <v>5</v>
      </c>
      <c r="C744" s="62">
        <v>2026</v>
      </c>
      <c r="D744" s="41" t="str">
        <f t="shared" si="58"/>
        <v>مصطفي رشدي3المنيب5شفتسعوديالقطاميةاتوبيس 28</v>
      </c>
      <c r="E744" s="4">
        <v>5012</v>
      </c>
      <c r="F744" s="41" t="str">
        <f>VLOOKUP(E744,mapping!C:J,2,FALSE)</f>
        <v>مصطفي رشدي3</v>
      </c>
      <c r="G744" s="41" t="str">
        <f>IFERROR(VLOOKUP(F744,mapping!$D$3:$J$200,2,FALSE),0)</f>
        <v>المنيب5شفت</v>
      </c>
      <c r="H744" s="41" t="str">
        <f>IFERROR(VLOOKUP(F744,mapping!$D$3:$J$200,3,FALSE),0)</f>
        <v>سعودي</v>
      </c>
      <c r="I744" s="41" t="str">
        <f>IFERROR(VLOOKUP(F744,mapping!$D$3:$J$200,4,FALSE),0)</f>
        <v>القطامية</v>
      </c>
      <c r="J744" s="41" t="str">
        <f>IFERROR(VLOOKUP(F744,mapping!$D$3:$J$200,5,FALSE),0)</f>
        <v>اتوبيس 28</v>
      </c>
      <c r="K744" s="63">
        <f>IF(W744=mapping!$N$1,IFERROR(VLOOKUP(Table4[[#This Row],[Column1]],mapping!A:L,11,FALSE),0),IF(W744&gt;mapping!$N$1,IFERROR(VLOOKUP(Table4[[#This Row],[Column1]],mapping!A:L,11,FALSE),0),))</f>
        <v>2649</v>
      </c>
      <c r="L744" s="139">
        <v>1</v>
      </c>
      <c r="M744" s="60">
        <f>IF(W744=mapping!$N$1,IFERROR(VLOOKUP(Table4[[#This Row],[Column1]],mapping!A:L,12,FALSE),0),IF(W744&gt;mapping!$N$1,IFERROR(VLOOKUP(Table4[[#This Row],[Column1]],mapping!A:L,12,FALSE),0),0))</f>
        <v>2060</v>
      </c>
      <c r="N744" s="58">
        <f>Table4[[#This Row],[ سعر اليومية ]]*3%*Table4[[#This Row],[عدد الدورات ]]</f>
        <v>79.47</v>
      </c>
      <c r="O744" s="56">
        <f>Table4[[#This Row],[ سعر اليومية ]]*Table4[[#This Row],[عدد الدورات ]]-N744</f>
        <v>2569.5300000000002</v>
      </c>
      <c r="P744" s="194"/>
      <c r="Q744" s="194"/>
      <c r="R744" s="194"/>
      <c r="S744" s="58">
        <f>(Table4[[#This Row],[سعر يومية السائق]]*Table4[[#This Row],[عدد الدورات ]])-SUM(Table4[[#This Row],[سلف ]:[خصم ]])+Table4[[#This Row],[اضافي ]]</f>
        <v>2060</v>
      </c>
      <c r="U744" s="58">
        <f>Table4[[#This Row],[ سعر اليومية ]]*Table4[[#This Row],[عدد الدورات ]]-Table4[[#This Row],[سعر يومية السائق]]*L744</f>
        <v>589</v>
      </c>
      <c r="V744" s="58">
        <f>U744-Table4[[#This Row],[W/H  3%]]</f>
        <v>509.53</v>
      </c>
      <c r="W744" s="66" t="str">
        <f>Table4[[#This Row],[اليوم]]&amp;Table4[[#This Row],[الشهر ]]&amp;Table4[[#This Row],[العام]]</f>
        <v>1352026</v>
      </c>
      <c r="X744" s="66" t="s">
        <v>304</v>
      </c>
    </row>
    <row r="745" spans="1:24" x14ac:dyDescent="0.3">
      <c r="A745" s="62">
        <v>13</v>
      </c>
      <c r="B745" s="62">
        <v>5</v>
      </c>
      <c r="C745" s="62">
        <v>2026</v>
      </c>
      <c r="D745" s="41" t="str">
        <f t="shared" si="58"/>
        <v>مصطفي رشدي4المنيب Wصباحيةسعوديالقطاميةاتوبيس 28</v>
      </c>
      <c r="E745" s="4">
        <v>5013</v>
      </c>
      <c r="F745" s="41" t="str">
        <f>VLOOKUP(E745,mapping!C:J,2,FALSE)</f>
        <v>مصطفي رشدي4</v>
      </c>
      <c r="G745" s="41" t="str">
        <f>IFERROR(VLOOKUP(F745,mapping!$D$3:$J$200,2,FALSE),0)</f>
        <v>المنيب Wصباحية</v>
      </c>
      <c r="H745" s="41" t="str">
        <f>IFERROR(VLOOKUP(F745,mapping!$D$3:$J$200,3,FALSE),0)</f>
        <v>سعودي</v>
      </c>
      <c r="I745" s="41" t="str">
        <f>IFERROR(VLOOKUP(F745,mapping!$D$3:$J$200,4,FALSE),0)</f>
        <v>القطامية</v>
      </c>
      <c r="J745" s="41" t="str">
        <f>IFERROR(VLOOKUP(F745,mapping!$D$3:$J$200,5,FALSE),0)</f>
        <v>اتوبيس 28</v>
      </c>
      <c r="K745" s="63">
        <f>IF(W745=mapping!$N$1,IFERROR(VLOOKUP(Table4[[#This Row],[Column1]],mapping!A:L,11,FALSE),0),IF(W745&gt;mapping!$N$1,IFERROR(VLOOKUP(Table4[[#This Row],[Column1]],mapping!A:L,11,FALSE),0),))</f>
        <v>1059</v>
      </c>
      <c r="L745" s="139">
        <v>1</v>
      </c>
      <c r="M745" s="60">
        <f>IF(W745=mapping!$N$1,IFERROR(VLOOKUP(Table4[[#This Row],[Column1]],mapping!A:L,12,FALSE),0),IF(W745&gt;mapping!$N$1,IFERROR(VLOOKUP(Table4[[#This Row],[Column1]],mapping!A:L,12,FALSE),0),0))</f>
        <v>1000</v>
      </c>
      <c r="N745" s="58">
        <f>Table4[[#This Row],[ سعر اليومية ]]*3%*Table4[[#This Row],[عدد الدورات ]]</f>
        <v>31.77</v>
      </c>
      <c r="O745" s="56">
        <f>Table4[[#This Row],[ سعر اليومية ]]*Table4[[#This Row],[عدد الدورات ]]-N745</f>
        <v>1027.23</v>
      </c>
      <c r="P745" s="194"/>
      <c r="Q745" s="194"/>
      <c r="R745" s="194"/>
      <c r="S745" s="58">
        <f>(Table4[[#This Row],[سعر يومية السائق]]*Table4[[#This Row],[عدد الدورات ]])-SUM(Table4[[#This Row],[سلف ]:[خصم ]])+Table4[[#This Row],[اضافي ]]</f>
        <v>1000</v>
      </c>
      <c r="U745" s="58">
        <f>Table4[[#This Row],[ سعر اليومية ]]*Table4[[#This Row],[عدد الدورات ]]-Table4[[#This Row],[سعر يومية السائق]]*L745</f>
        <v>59</v>
      </c>
      <c r="V745" s="58">
        <f>U745-Table4[[#This Row],[W/H  3%]]</f>
        <v>27.23</v>
      </c>
      <c r="W745" s="66" t="str">
        <f>Table4[[#This Row],[اليوم]]&amp;Table4[[#This Row],[الشهر ]]&amp;Table4[[#This Row],[العام]]</f>
        <v>1352026</v>
      </c>
      <c r="X745" s="66" t="s">
        <v>304</v>
      </c>
    </row>
    <row r="746" spans="1:24" x14ac:dyDescent="0.3">
      <c r="A746" s="62">
        <v>13</v>
      </c>
      <c r="B746" s="62">
        <v>5</v>
      </c>
      <c r="C746" s="62">
        <v>2026</v>
      </c>
      <c r="D746" s="41" t="str">
        <f t="shared" si="58"/>
        <v>مصطفي رشدي5صقر 2 ورديةسعوديالقطاميةاتوبيس 28</v>
      </c>
      <c r="E746" s="4">
        <v>5014</v>
      </c>
      <c r="F746" s="41" t="str">
        <f>VLOOKUP(E746,mapping!C:J,2,FALSE)</f>
        <v>مصطفي رشدي5</v>
      </c>
      <c r="G746" s="41" t="str">
        <f>IFERROR(VLOOKUP(F746,mapping!$D$3:$J$200,2,FALSE),0)</f>
        <v>صقر 2 وردية</v>
      </c>
      <c r="H746" s="41" t="str">
        <f>IFERROR(VLOOKUP(F746,mapping!$D$3:$J$200,3,FALSE),0)</f>
        <v>سعودي</v>
      </c>
      <c r="I746" s="41" t="str">
        <f>IFERROR(VLOOKUP(F746,mapping!$D$3:$J$200,4,FALSE),0)</f>
        <v>القطامية</v>
      </c>
      <c r="J746" s="41" t="str">
        <f>IFERROR(VLOOKUP(F746,mapping!$D$3:$J$200,5,FALSE),0)</f>
        <v>اتوبيس 28</v>
      </c>
      <c r="K746" s="63">
        <f>IF(W746=mapping!$N$1,IFERROR(VLOOKUP(Table4[[#This Row],[Column1]],mapping!A:L,11,FALSE),0),IF(W746&gt;mapping!$N$1,IFERROR(VLOOKUP(Table4[[#This Row],[Column1]],mapping!A:L,11,FALSE),0),))</f>
        <v>2120</v>
      </c>
      <c r="L746" s="139">
        <v>1</v>
      </c>
      <c r="M746" s="60">
        <f>IF(W746=mapping!$N$1,IFERROR(VLOOKUP(Table4[[#This Row],[Column1]],mapping!A:L,12,FALSE),0),IF(W746&gt;mapping!$N$1,IFERROR(VLOOKUP(Table4[[#This Row],[Column1]],mapping!A:L,12,FALSE),0),0))</f>
        <v>1780</v>
      </c>
      <c r="N746" s="58">
        <f>Table4[[#This Row],[ سعر اليومية ]]*3%*Table4[[#This Row],[عدد الدورات ]]</f>
        <v>63.599999999999994</v>
      </c>
      <c r="O746" s="56">
        <f>Table4[[#This Row],[ سعر اليومية ]]*Table4[[#This Row],[عدد الدورات ]]-N746</f>
        <v>2056.4</v>
      </c>
      <c r="P746" s="194"/>
      <c r="Q746" s="194"/>
      <c r="R746" s="194"/>
      <c r="S746" s="58">
        <f>(Table4[[#This Row],[سعر يومية السائق]]*Table4[[#This Row],[عدد الدورات ]])-SUM(Table4[[#This Row],[سلف ]:[خصم ]])+Table4[[#This Row],[اضافي ]]</f>
        <v>1780</v>
      </c>
      <c r="U746" s="58">
        <f>Table4[[#This Row],[ سعر اليومية ]]*Table4[[#This Row],[عدد الدورات ]]-Table4[[#This Row],[سعر يومية السائق]]*L746</f>
        <v>340</v>
      </c>
      <c r="V746" s="58">
        <f>U746-Table4[[#This Row],[W/H  3%]]</f>
        <v>276.39999999999998</v>
      </c>
      <c r="W746" s="66" t="str">
        <f>Table4[[#This Row],[اليوم]]&amp;Table4[[#This Row],[الشهر ]]&amp;Table4[[#This Row],[العام]]</f>
        <v>1352026</v>
      </c>
      <c r="X746" s="66" t="s">
        <v>304</v>
      </c>
    </row>
    <row r="747" spans="1:24" x14ac:dyDescent="0.3">
      <c r="A747" s="62">
        <v>13</v>
      </c>
      <c r="B747" s="62">
        <v>5</v>
      </c>
      <c r="C747" s="62">
        <v>2026</v>
      </c>
      <c r="D747" s="41" t="str">
        <f t="shared" si="58"/>
        <v>مصطفي رشدي6المنيب 2 ورديةسعوديالقطاميةاتوبيس 28</v>
      </c>
      <c r="E747" s="4">
        <v>5027</v>
      </c>
      <c r="F747" s="41" t="str">
        <f>VLOOKUP(E747,mapping!C:J,2,FALSE)</f>
        <v>مصطفي رشدي6</v>
      </c>
      <c r="G747" s="41" t="str">
        <f>IFERROR(VLOOKUP(F747,mapping!$D$3:$J$200,2,FALSE),0)</f>
        <v>المنيب 2 وردية</v>
      </c>
      <c r="H747" s="41" t="str">
        <f>IFERROR(VLOOKUP(F747,mapping!$D$3:$J$200,3,FALSE),0)</f>
        <v>سعودي</v>
      </c>
      <c r="I747" s="41" t="str">
        <f>IFERROR(VLOOKUP(F747,mapping!$D$3:$J$200,4,FALSE),0)</f>
        <v>القطامية</v>
      </c>
      <c r="J747" s="41" t="str">
        <f>IFERROR(VLOOKUP(F747,mapping!$D$3:$J$200,5,FALSE),0)</f>
        <v>اتوبيس 28</v>
      </c>
      <c r="K747" s="63">
        <f>IF(W747=mapping!$N$1,IFERROR(VLOOKUP(Table4[[#This Row],[Column1]],mapping!A:L,11,FALSE),0),IF(W747&gt;mapping!$N$1,IFERROR(VLOOKUP(Table4[[#This Row],[Column1]],mapping!A:L,11,FALSE),0),))</f>
        <v>3944</v>
      </c>
      <c r="L747" s="139">
        <v>1</v>
      </c>
      <c r="M747" s="60">
        <f>IF(W747=mapping!$N$1,IFERROR(VLOOKUP(Table4[[#This Row],[Column1]],mapping!A:L,12,FALSE),0),IF(W747&gt;mapping!$N$1,IFERROR(VLOOKUP(Table4[[#This Row],[Column1]],mapping!A:L,12,FALSE),0),0))</f>
        <v>3600</v>
      </c>
      <c r="N747" s="58">
        <f>Table4[[#This Row],[ سعر اليومية ]]*3%*Table4[[#This Row],[عدد الدورات ]]</f>
        <v>118.32</v>
      </c>
      <c r="O747" s="56">
        <f>Table4[[#This Row],[ سعر اليومية ]]*Table4[[#This Row],[عدد الدورات ]]-N747</f>
        <v>3825.68</v>
      </c>
      <c r="P747" s="194"/>
      <c r="Q747" s="194"/>
      <c r="R747" s="194">
        <v>200</v>
      </c>
      <c r="S747" s="58">
        <f>(Table4[[#This Row],[سعر يومية السائق]]*Table4[[#This Row],[عدد الدورات ]])-SUM(Table4[[#This Row],[سلف ]:[خصم ]])+Table4[[#This Row],[اضافي ]]</f>
        <v>3800</v>
      </c>
      <c r="U747" s="58">
        <f>Table4[[#This Row],[ سعر اليومية ]]*Table4[[#This Row],[عدد الدورات ]]-Table4[[#This Row],[سعر يومية السائق]]*L747</f>
        <v>344</v>
      </c>
      <c r="V747" s="58">
        <f>U747-Table4[[#This Row],[W/H  3%]]</f>
        <v>225.68</v>
      </c>
      <c r="W747" s="66" t="str">
        <f>Table4[[#This Row],[اليوم]]&amp;Table4[[#This Row],[الشهر ]]&amp;Table4[[#This Row],[العام]]</f>
        <v>1352026</v>
      </c>
      <c r="X747" s="66" t="s">
        <v>304</v>
      </c>
    </row>
    <row r="748" spans="1:24" x14ac:dyDescent="0.3">
      <c r="A748" s="62">
        <v>13</v>
      </c>
      <c r="B748" s="62">
        <v>5</v>
      </c>
      <c r="C748" s="62">
        <v>2026</v>
      </c>
      <c r="D748" s="41" t="str">
        <f t="shared" si="58"/>
        <v>كرم ترك 1قليوب 2 ورديةسعوديالقطاميةاتوبيس 28</v>
      </c>
      <c r="E748" s="4">
        <v>5015</v>
      </c>
      <c r="F748" s="41" t="str">
        <f>VLOOKUP(E748,mapping!C:J,2,FALSE)</f>
        <v>كرم ترك 1</v>
      </c>
      <c r="G748" s="41" t="str">
        <f>IFERROR(VLOOKUP(F748,mapping!$D$3:$J$200,2,FALSE),0)</f>
        <v>قليوب 2 وردية</v>
      </c>
      <c r="H748" s="41" t="str">
        <f>IFERROR(VLOOKUP(F748,mapping!$D$3:$J$200,3,FALSE),0)</f>
        <v>سعودي</v>
      </c>
      <c r="I748" s="41" t="str">
        <f>IFERROR(VLOOKUP(F748,mapping!$D$3:$J$200,4,FALSE),0)</f>
        <v>القطامية</v>
      </c>
      <c r="J748" s="41" t="str">
        <f>IFERROR(VLOOKUP(F748,mapping!$D$3:$J$200,5,FALSE),0)</f>
        <v>اتوبيس 28</v>
      </c>
      <c r="K748" s="63">
        <f>IF(W748=mapping!$N$1,IFERROR(VLOOKUP(Table4[[#This Row],[Column1]],mapping!A:L,11,FALSE),0),IF(W748&gt;mapping!$N$1,IFERROR(VLOOKUP(Table4[[#This Row],[Column1]],mapping!A:L,11,FALSE),0),))</f>
        <v>3959</v>
      </c>
      <c r="L748" s="139">
        <v>1</v>
      </c>
      <c r="M748" s="60">
        <f>IF(W748=mapping!$N$1,IFERROR(VLOOKUP(Table4[[#This Row],[Column1]],mapping!A:L,12,FALSE),0),IF(W748&gt;mapping!$N$1,IFERROR(VLOOKUP(Table4[[#This Row],[Column1]],mapping!A:L,12,FALSE),0),0))</f>
        <v>4200</v>
      </c>
      <c r="N748" s="58">
        <f>Table4[[#This Row],[ سعر اليومية ]]*3%*Table4[[#This Row],[عدد الدورات ]]</f>
        <v>118.77</v>
      </c>
      <c r="O748" s="56">
        <f>Table4[[#This Row],[ سعر اليومية ]]*Table4[[#This Row],[عدد الدورات ]]-N748</f>
        <v>3840.23</v>
      </c>
      <c r="P748" s="194"/>
      <c r="Q748" s="194"/>
      <c r="R748" s="194"/>
      <c r="S748" s="58">
        <f>(Table4[[#This Row],[سعر يومية السائق]]*Table4[[#This Row],[عدد الدورات ]])-SUM(Table4[[#This Row],[سلف ]:[خصم ]])+Table4[[#This Row],[اضافي ]]</f>
        <v>4200</v>
      </c>
      <c r="U748" s="58">
        <f>Table4[[#This Row],[ سعر اليومية ]]*Table4[[#This Row],[عدد الدورات ]]-Table4[[#This Row],[سعر يومية السائق]]*L748</f>
        <v>-241</v>
      </c>
      <c r="V748" s="58">
        <f>U748-Table4[[#This Row],[W/H  3%]]</f>
        <v>-359.77</v>
      </c>
      <c r="W748" s="66" t="str">
        <f>Table4[[#This Row],[اليوم]]&amp;Table4[[#This Row],[الشهر ]]&amp;Table4[[#This Row],[العام]]</f>
        <v>1352026</v>
      </c>
      <c r="X748" s="66" t="s">
        <v>304</v>
      </c>
    </row>
    <row r="749" spans="1:24" x14ac:dyDescent="0.3">
      <c r="A749" s="62">
        <v>13</v>
      </c>
      <c r="B749" s="62">
        <v>5</v>
      </c>
      <c r="C749" s="62">
        <v>2026</v>
      </c>
      <c r="D749" s="41" t="str">
        <f t="shared" si="58"/>
        <v>كرم ترك 2قليوب 2 ورديةسعوديمدينتي اتوبيس 28</v>
      </c>
      <c r="E749" s="4">
        <v>5017</v>
      </c>
      <c r="F749" s="41" t="str">
        <f>VLOOKUP(E749,mapping!C:J,2,FALSE)</f>
        <v>كرم ترك 2</v>
      </c>
      <c r="G749" s="41" t="str">
        <f>IFERROR(VLOOKUP(F749,mapping!$D$3:$J$200,2,FALSE),0)</f>
        <v>قليوب 2 وردية</v>
      </c>
      <c r="H749" s="41" t="str">
        <f>IFERROR(VLOOKUP(F749,mapping!$D$3:$J$200,3,FALSE),0)</f>
        <v>سعودي</v>
      </c>
      <c r="I749" s="41" t="str">
        <f>IFERROR(VLOOKUP(F749,mapping!$D$3:$J$200,4,FALSE),0)</f>
        <v xml:space="preserve">مدينتي </v>
      </c>
      <c r="J749" s="41" t="str">
        <f>IFERROR(VLOOKUP(F749,mapping!$D$3:$J$200,5,FALSE),0)</f>
        <v>اتوبيس 28</v>
      </c>
      <c r="K749" s="63">
        <f>IF(W749=mapping!$N$1,IFERROR(VLOOKUP(Table4[[#This Row],[Column1]],mapping!A:L,11,FALSE),0),IF(W749&gt;mapping!$N$1,IFERROR(VLOOKUP(Table4[[#This Row],[Column1]],mapping!A:L,11,FALSE),0),))</f>
        <v>4634</v>
      </c>
      <c r="L749" s="139">
        <v>1</v>
      </c>
      <c r="M749" s="60">
        <f>IF(W749=mapping!$N$1,IFERROR(VLOOKUP(Table4[[#This Row],[Column1]],mapping!A:L,12,FALSE),0),IF(W749&gt;mapping!$N$1,IFERROR(VLOOKUP(Table4[[#This Row],[Column1]],mapping!A:L,12,FALSE),0),0))</f>
        <v>4150</v>
      </c>
      <c r="N749" s="58">
        <f>Table4[[#This Row],[ سعر اليومية ]]*3%*Table4[[#This Row],[عدد الدورات ]]</f>
        <v>139.01999999999998</v>
      </c>
      <c r="O749" s="56">
        <f>Table4[[#This Row],[ سعر اليومية ]]*Table4[[#This Row],[عدد الدورات ]]-N749</f>
        <v>4494.9799999999996</v>
      </c>
      <c r="P749" s="194"/>
      <c r="Q749" s="194"/>
      <c r="R749" s="194"/>
      <c r="S749" s="58">
        <f>(Table4[[#This Row],[سعر يومية السائق]]*Table4[[#This Row],[عدد الدورات ]])-SUM(Table4[[#This Row],[سلف ]:[خصم ]])+Table4[[#This Row],[اضافي ]]</f>
        <v>4150</v>
      </c>
      <c r="U749" s="58">
        <f>Table4[[#This Row],[ سعر اليومية ]]*Table4[[#This Row],[عدد الدورات ]]-Table4[[#This Row],[سعر يومية السائق]]*L749</f>
        <v>484</v>
      </c>
      <c r="V749" s="58">
        <f>U749-Table4[[#This Row],[W/H  3%]]</f>
        <v>344.98</v>
      </c>
      <c r="W749" s="66" t="str">
        <f>Table4[[#This Row],[اليوم]]&amp;Table4[[#This Row],[الشهر ]]&amp;Table4[[#This Row],[العام]]</f>
        <v>1352026</v>
      </c>
      <c r="X749" s="66" t="s">
        <v>304</v>
      </c>
    </row>
    <row r="750" spans="1:24" x14ac:dyDescent="0.3">
      <c r="A750" s="62">
        <v>13</v>
      </c>
      <c r="B750" s="62">
        <v>5</v>
      </c>
      <c r="C750" s="62">
        <v>2026</v>
      </c>
      <c r="D750" s="41" t="str">
        <f t="shared" si="58"/>
        <v>كرم ترك 3قليوب 1 ورديةسعوديمدينتي اتوبيس 28</v>
      </c>
      <c r="E750" s="4">
        <v>5018</v>
      </c>
      <c r="F750" s="41" t="str">
        <f>VLOOKUP(E750,mapping!C:J,2,FALSE)</f>
        <v>كرم ترك 3</v>
      </c>
      <c r="G750" s="41" t="str">
        <f>IFERROR(VLOOKUP(F750,mapping!$D$3:$J$200,2,FALSE),0)</f>
        <v>قليوب 1 وردية</v>
      </c>
      <c r="H750" s="41" t="str">
        <f>IFERROR(VLOOKUP(F750,mapping!$D$3:$J$200,3,FALSE),0)</f>
        <v>سعودي</v>
      </c>
      <c r="I750" s="41" t="str">
        <f>IFERROR(VLOOKUP(F750,mapping!$D$3:$J$200,4,FALSE),0)</f>
        <v xml:space="preserve">مدينتي </v>
      </c>
      <c r="J750" s="41" t="str">
        <f>IFERROR(VLOOKUP(F750,mapping!$D$3:$J$200,5,FALSE),0)</f>
        <v>اتوبيس 28</v>
      </c>
      <c r="K750" s="63">
        <f>IF(W750=mapping!$N$1,IFERROR(VLOOKUP(Table4[[#This Row],[Column1]],mapping!A:L,11,FALSE),0),IF(W750&gt;mapping!$N$1,IFERROR(VLOOKUP(Table4[[#This Row],[Column1]],mapping!A:L,11,FALSE),0),))</f>
        <v>4634</v>
      </c>
      <c r="L750" s="139">
        <v>1</v>
      </c>
      <c r="M750" s="60">
        <f>IF(W750=mapping!$N$1,IFERROR(VLOOKUP(Table4[[#This Row],[Column1]],mapping!A:L,12,FALSE),0),IF(W750&gt;mapping!$N$1,IFERROR(VLOOKUP(Table4[[#This Row],[Column1]],mapping!A:L,12,FALSE),0),0))</f>
        <v>4000</v>
      </c>
      <c r="N750" s="58">
        <f>Table4[[#This Row],[ سعر اليومية ]]*3%*Table4[[#This Row],[عدد الدورات ]]</f>
        <v>139.01999999999998</v>
      </c>
      <c r="O750" s="56">
        <f>Table4[[#This Row],[ سعر اليومية ]]*Table4[[#This Row],[عدد الدورات ]]-N750</f>
        <v>4494.9799999999996</v>
      </c>
      <c r="P750" s="194"/>
      <c r="Q750" s="194"/>
      <c r="R750" s="194"/>
      <c r="S750" s="58">
        <f>(Table4[[#This Row],[سعر يومية السائق]]*Table4[[#This Row],[عدد الدورات ]])-SUM(Table4[[#This Row],[سلف ]:[خصم ]])+Table4[[#This Row],[اضافي ]]</f>
        <v>4000</v>
      </c>
      <c r="U750" s="58">
        <f>Table4[[#This Row],[ سعر اليومية ]]*Table4[[#This Row],[عدد الدورات ]]-Table4[[#This Row],[سعر يومية السائق]]*L750</f>
        <v>634</v>
      </c>
      <c r="V750" s="58">
        <f>U750-Table4[[#This Row],[W/H  3%]]</f>
        <v>494.98</v>
      </c>
      <c r="W750" s="66" t="str">
        <f>Table4[[#This Row],[اليوم]]&amp;Table4[[#This Row],[الشهر ]]&amp;Table4[[#This Row],[العام]]</f>
        <v>1352026</v>
      </c>
      <c r="X750" s="66" t="s">
        <v>304</v>
      </c>
    </row>
    <row r="751" spans="1:24" x14ac:dyDescent="0.3">
      <c r="A751" s="62">
        <v>13</v>
      </c>
      <c r="B751" s="62">
        <v>5</v>
      </c>
      <c r="C751" s="62">
        <v>2026</v>
      </c>
      <c r="D751" s="41" t="str">
        <f t="shared" ref="D751:D804" si="60">F751&amp;G751&amp;H751&amp;I751&amp;J751</f>
        <v>كرم ترك 4عدلي منصور شفتسعوديمدينتي اتوبيس 28</v>
      </c>
      <c r="E751" s="4">
        <v>5019</v>
      </c>
      <c r="F751" s="41" t="str">
        <f>VLOOKUP(E751,mapping!C:J,2,FALSE)</f>
        <v>كرم ترك 4</v>
      </c>
      <c r="G751" s="41" t="str">
        <f>IFERROR(VLOOKUP(F751,mapping!$D$3:$J$200,2,FALSE),0)</f>
        <v>عدلي منصور شفت</v>
      </c>
      <c r="H751" s="41" t="str">
        <f>IFERROR(VLOOKUP(F751,mapping!$D$3:$J$200,3,FALSE),0)</f>
        <v>سعودي</v>
      </c>
      <c r="I751" s="41" t="str">
        <f>IFERROR(VLOOKUP(F751,mapping!$D$3:$J$200,4,FALSE),0)</f>
        <v xml:space="preserve">مدينتي </v>
      </c>
      <c r="J751" s="41" t="str">
        <f>IFERROR(VLOOKUP(F751,mapping!$D$3:$J$200,5,FALSE),0)</f>
        <v>اتوبيس 28</v>
      </c>
      <c r="K751" s="63">
        <f>IF(W751=mapping!$N$1,IFERROR(VLOOKUP(Table4[[#This Row],[Column1]],mapping!A:L,11,FALSE),0),IF(W751&gt;mapping!$N$1,IFERROR(VLOOKUP(Table4[[#This Row],[Column1]],mapping!A:L,11,FALSE),0),))</f>
        <v>741</v>
      </c>
      <c r="L751" s="139">
        <v>1</v>
      </c>
      <c r="M751" s="60">
        <f>IF(W751=mapping!$N$1,IFERROR(VLOOKUP(Table4[[#This Row],[Column1]],mapping!A:L,12,FALSE),0),IF(W751&gt;mapping!$N$1,IFERROR(VLOOKUP(Table4[[#This Row],[Column1]],mapping!A:L,12,FALSE),0),0))</f>
        <v>500</v>
      </c>
      <c r="N751" s="58">
        <f>Table4[[#This Row],[ سعر اليومية ]]*3%*Table4[[#This Row],[عدد الدورات ]]</f>
        <v>22.23</v>
      </c>
      <c r="O751" s="56">
        <f>Table4[[#This Row],[ سعر اليومية ]]*Table4[[#This Row],[عدد الدورات ]]-N751</f>
        <v>718.77</v>
      </c>
      <c r="P751" s="194"/>
      <c r="Q751" s="194"/>
      <c r="R751" s="194"/>
      <c r="S751" s="58">
        <f>(Table4[[#This Row],[سعر يومية السائق]]*Table4[[#This Row],[عدد الدورات ]])-SUM(Table4[[#This Row],[سلف ]:[خصم ]])+Table4[[#This Row],[اضافي ]]</f>
        <v>500</v>
      </c>
      <c r="U751" s="58">
        <f>Table4[[#This Row],[ سعر اليومية ]]*Table4[[#This Row],[عدد الدورات ]]-Table4[[#This Row],[سعر يومية السائق]]*L751</f>
        <v>241</v>
      </c>
      <c r="V751" s="58">
        <f>U751-Table4[[#This Row],[W/H  3%]]</f>
        <v>218.77</v>
      </c>
      <c r="W751" s="66" t="str">
        <f>Table4[[#This Row],[اليوم]]&amp;Table4[[#This Row],[الشهر ]]&amp;Table4[[#This Row],[العام]]</f>
        <v>1352026</v>
      </c>
      <c r="X751" s="66" t="s">
        <v>304</v>
      </c>
    </row>
    <row r="752" spans="1:24" x14ac:dyDescent="0.3">
      <c r="A752" s="62">
        <v>13</v>
      </c>
      <c r="B752" s="62">
        <v>5</v>
      </c>
      <c r="C752" s="62">
        <v>2026</v>
      </c>
      <c r="D752" s="41" t="str">
        <f t="shared" si="60"/>
        <v>عماد النجار 4قليوب بيتوينسعوديمدينتي اتوبيس 28</v>
      </c>
      <c r="E752" s="4">
        <v>5020</v>
      </c>
      <c r="F752" s="41" t="str">
        <f>VLOOKUP(E752,mapping!C:J,2,FALSE)</f>
        <v>عماد النجار 4</v>
      </c>
      <c r="G752" s="41" t="str">
        <f>IFERROR(VLOOKUP(F752,mapping!$D$3:$J$200,2,FALSE),0)</f>
        <v>قليوب بيتوين</v>
      </c>
      <c r="H752" s="41" t="str">
        <f>IFERROR(VLOOKUP(F752,mapping!$D$3:$J$200,3,FALSE),0)</f>
        <v>سعودي</v>
      </c>
      <c r="I752" s="41" t="str">
        <f>IFERROR(VLOOKUP(F752,mapping!$D$3:$J$200,4,FALSE),0)</f>
        <v xml:space="preserve">مدينتي </v>
      </c>
      <c r="J752" s="41" t="str">
        <f>IFERROR(VLOOKUP(F752,mapping!$D$3:$J$200,5,FALSE),0)</f>
        <v>اتوبيس 28</v>
      </c>
      <c r="K752" s="63">
        <f>IF(W752=mapping!$N$1,IFERROR(VLOOKUP(Table4[[#This Row],[Column1]],mapping!A:L,11,FALSE),0),IF(W752&gt;mapping!$N$1,IFERROR(VLOOKUP(Table4[[#This Row],[Column1]],mapping!A:L,11,FALSE),0),))</f>
        <v>1482</v>
      </c>
      <c r="L752" s="139">
        <v>1</v>
      </c>
      <c r="M752" s="60">
        <f>IF(W752=mapping!$N$1,IFERROR(VLOOKUP(Table4[[#This Row],[Column1]],mapping!A:L,12,FALSE),0),IF(W752&gt;mapping!$N$1,IFERROR(VLOOKUP(Table4[[#This Row],[Column1]],mapping!A:L,12,FALSE),0),0))</f>
        <v>1400</v>
      </c>
      <c r="N752" s="58">
        <f>Table4[[#This Row],[ سعر اليومية ]]*3%*Table4[[#This Row],[عدد الدورات ]]</f>
        <v>44.46</v>
      </c>
      <c r="O752" s="56">
        <f>Table4[[#This Row],[ سعر اليومية ]]*Table4[[#This Row],[عدد الدورات ]]-N752</f>
        <v>1437.54</v>
      </c>
      <c r="P752" s="194"/>
      <c r="Q752" s="194"/>
      <c r="R752" s="194"/>
      <c r="S752" s="58">
        <f>(Table4[[#This Row],[سعر يومية السائق]]*Table4[[#This Row],[عدد الدورات ]])-SUM(Table4[[#This Row],[سلف ]:[خصم ]])+Table4[[#This Row],[اضافي ]]</f>
        <v>1400</v>
      </c>
      <c r="U752" s="58">
        <f>Table4[[#This Row],[ سعر اليومية ]]*Table4[[#This Row],[عدد الدورات ]]-Table4[[#This Row],[سعر يومية السائق]]*L752</f>
        <v>82</v>
      </c>
      <c r="V752" s="58">
        <f>U752-Table4[[#This Row],[W/H  3%]]</f>
        <v>37.54</v>
      </c>
      <c r="W752" s="66" t="str">
        <f>Table4[[#This Row],[اليوم]]&amp;Table4[[#This Row],[الشهر ]]&amp;Table4[[#This Row],[العام]]</f>
        <v>1352026</v>
      </c>
      <c r="X752" s="66" t="s">
        <v>304</v>
      </c>
    </row>
    <row r="753" spans="1:24" x14ac:dyDescent="0.3">
      <c r="A753" s="62">
        <v>13</v>
      </c>
      <c r="B753" s="62">
        <v>5</v>
      </c>
      <c r="C753" s="62">
        <v>2026</v>
      </c>
      <c r="D753" s="41" t="str">
        <f t="shared" si="60"/>
        <v>ممدوح كيلاني6المنيب 1 وردية سعوديمدينتي ميكروباص صيني</v>
      </c>
      <c r="E753" s="4">
        <v>5021</v>
      </c>
      <c r="F753" s="41" t="str">
        <f>VLOOKUP(E753,mapping!C:J,2,FALSE)</f>
        <v>ممدوح كيلاني6</v>
      </c>
      <c r="G753" s="41" t="str">
        <f>IFERROR(VLOOKUP(F753,mapping!$D$3:$J$200,2,FALSE),0)</f>
        <v xml:space="preserve">المنيب 1 وردية </v>
      </c>
      <c r="H753" s="41" t="str">
        <f>IFERROR(VLOOKUP(F753,mapping!$D$3:$J$200,3,FALSE),0)</f>
        <v>سعودي</v>
      </c>
      <c r="I753" s="41" t="str">
        <f>IFERROR(VLOOKUP(F753,mapping!$D$3:$J$200,4,FALSE),0)</f>
        <v xml:space="preserve">مدينتي </v>
      </c>
      <c r="J753" s="41" t="str">
        <f>IFERROR(VLOOKUP(F753,mapping!$D$3:$J$200,5,FALSE),0)</f>
        <v>ميكروباص صيني</v>
      </c>
      <c r="K753" s="63">
        <f>IF(W753=mapping!$N$1,IFERROR(VLOOKUP(Table4[[#This Row],[Column1]],mapping!A:L,11,FALSE),0),IF(W753&gt;mapping!$N$1,IFERROR(VLOOKUP(Table4[[#This Row],[Column1]],mapping!A:L,11,FALSE),0),))</f>
        <v>1482</v>
      </c>
      <c r="L753" s="139">
        <v>1</v>
      </c>
      <c r="M753" s="60">
        <f>IF(W753=mapping!$N$1,IFERROR(VLOOKUP(Table4[[#This Row],[Column1]],mapping!A:L,12,FALSE),0),IF(W753&gt;mapping!$N$1,IFERROR(VLOOKUP(Table4[[#This Row],[Column1]],mapping!A:L,12,FALSE),0),0))</f>
        <v>1350</v>
      </c>
      <c r="N753" s="58">
        <f>Table4[[#This Row],[ سعر اليومية ]]*3%*Table4[[#This Row],[عدد الدورات ]]</f>
        <v>44.46</v>
      </c>
      <c r="O753" s="56">
        <f>Table4[[#This Row],[ سعر اليومية ]]*Table4[[#This Row],[عدد الدورات ]]-N753</f>
        <v>1437.54</v>
      </c>
      <c r="P753" s="194"/>
      <c r="Q753" s="194"/>
      <c r="R753" s="194"/>
      <c r="S753" s="58">
        <f>(Table4[[#This Row],[سعر يومية السائق]]*Table4[[#This Row],[عدد الدورات ]])-SUM(Table4[[#This Row],[سلف ]:[خصم ]])+Table4[[#This Row],[اضافي ]]</f>
        <v>1350</v>
      </c>
      <c r="U753" s="58">
        <f>Table4[[#This Row],[ سعر اليومية ]]*Table4[[#This Row],[عدد الدورات ]]-Table4[[#This Row],[سعر يومية السائق]]*L753</f>
        <v>132</v>
      </c>
      <c r="V753" s="58">
        <f>U753-Table4[[#This Row],[W/H  3%]]</f>
        <v>87.539999999999992</v>
      </c>
      <c r="W753" s="66" t="str">
        <f>Table4[[#This Row],[اليوم]]&amp;Table4[[#This Row],[الشهر ]]&amp;Table4[[#This Row],[العام]]</f>
        <v>1352026</v>
      </c>
      <c r="X753" s="66" t="s">
        <v>304</v>
      </c>
    </row>
    <row r="754" spans="1:24" x14ac:dyDescent="0.3">
      <c r="A754" s="62">
        <v>13</v>
      </c>
      <c r="B754" s="62">
        <v>5</v>
      </c>
      <c r="C754" s="62">
        <v>2026</v>
      </c>
      <c r="D754" s="41" t="str">
        <f t="shared" si="60"/>
        <v>ممدوح كيلاني4المنيب 2 وردية سعوديمدينتي ميكروباص صيني</v>
      </c>
      <c r="E754" s="4">
        <v>5022</v>
      </c>
      <c r="F754" s="41" t="str">
        <f>VLOOKUP(E754,mapping!C:J,2,FALSE)</f>
        <v>ممدوح كيلاني4</v>
      </c>
      <c r="G754" s="41" t="str">
        <f>IFERROR(VLOOKUP(F754,mapping!$D$3:$J$200,2,FALSE),0)</f>
        <v xml:space="preserve">المنيب 2 وردية </v>
      </c>
      <c r="H754" s="41" t="str">
        <f>IFERROR(VLOOKUP(F754,mapping!$D$3:$J$200,3,FALSE),0)</f>
        <v>سعودي</v>
      </c>
      <c r="I754" s="41" t="str">
        <f>IFERROR(VLOOKUP(F754,mapping!$D$3:$J$200,4,FALSE),0)</f>
        <v xml:space="preserve">مدينتي </v>
      </c>
      <c r="J754" s="41" t="str">
        <f>IFERROR(VLOOKUP(F754,mapping!$D$3:$J$200,5,FALSE),0)</f>
        <v>ميكروباص صيني</v>
      </c>
      <c r="K754" s="63">
        <f>IF(W754=mapping!$N$1,IFERROR(VLOOKUP(Table4[[#This Row],[Column1]],mapping!A:L,11,FALSE),0),IF(W754&gt;mapping!$N$1,IFERROR(VLOOKUP(Table4[[#This Row],[Column1]],mapping!A:L,11,FALSE),0),))</f>
        <v>2965</v>
      </c>
      <c r="L754" s="139">
        <v>1</v>
      </c>
      <c r="M754" s="60">
        <f>IF(W754=mapping!$N$1,IFERROR(VLOOKUP(Table4[[#This Row],[Column1]],mapping!A:L,12,FALSE),0),IF(W754&gt;mapping!$N$1,IFERROR(VLOOKUP(Table4[[#This Row],[Column1]],mapping!A:L,12,FALSE),0),0))</f>
        <v>2600</v>
      </c>
      <c r="N754" s="58">
        <f>Table4[[#This Row],[ سعر اليومية ]]*3%*Table4[[#This Row],[عدد الدورات ]]</f>
        <v>88.95</v>
      </c>
      <c r="O754" s="56">
        <f>Table4[[#This Row],[ سعر اليومية ]]*Table4[[#This Row],[عدد الدورات ]]-N754</f>
        <v>2876.05</v>
      </c>
      <c r="P754" s="194"/>
      <c r="Q754" s="194"/>
      <c r="R754" s="194"/>
      <c r="S754" s="58">
        <f>(Table4[[#This Row],[سعر يومية السائق]]*Table4[[#This Row],[عدد الدورات ]])-SUM(Table4[[#This Row],[سلف ]:[خصم ]])+Table4[[#This Row],[اضافي ]]</f>
        <v>2600</v>
      </c>
      <c r="U754" s="58">
        <f>Table4[[#This Row],[ سعر اليومية ]]*Table4[[#This Row],[عدد الدورات ]]-Table4[[#This Row],[سعر يومية السائق]]*L754</f>
        <v>365</v>
      </c>
      <c r="V754" s="58">
        <f>U754-Table4[[#This Row],[W/H  3%]]</f>
        <v>276.05</v>
      </c>
      <c r="W754" s="66" t="str">
        <f>Table4[[#This Row],[اليوم]]&amp;Table4[[#This Row],[الشهر ]]&amp;Table4[[#This Row],[العام]]</f>
        <v>1352026</v>
      </c>
      <c r="X754" s="66" t="s">
        <v>304</v>
      </c>
    </row>
    <row r="755" spans="1:24" x14ac:dyDescent="0.3">
      <c r="A755" s="62">
        <v>13</v>
      </c>
      <c r="B755" s="62">
        <v>5</v>
      </c>
      <c r="C755" s="62">
        <v>2026</v>
      </c>
      <c r="D755" s="41" t="str">
        <f t="shared" si="60"/>
        <v>فرج 5حلوان 2 ورديةسعوديمدينتي اتوبيس 28</v>
      </c>
      <c r="E755" s="4">
        <v>5023</v>
      </c>
      <c r="F755" s="41" t="str">
        <f>VLOOKUP(E755,mapping!C:J,2,FALSE)</f>
        <v>فرج 5</v>
      </c>
      <c r="G755" s="41" t="str">
        <f>IFERROR(VLOOKUP(F755,mapping!$D$3:$J$200,2,FALSE),0)</f>
        <v>حلوان 2 وردية</v>
      </c>
      <c r="H755" s="41" t="str">
        <f>IFERROR(VLOOKUP(F755,mapping!$D$3:$J$200,3,FALSE),0)</f>
        <v>سعودي</v>
      </c>
      <c r="I755" s="41" t="str">
        <f>IFERROR(VLOOKUP(F755,mapping!$D$3:$J$200,4,FALSE),0)</f>
        <v xml:space="preserve">مدينتي </v>
      </c>
      <c r="J755" s="41" t="str">
        <f>IFERROR(VLOOKUP(F755,mapping!$D$3:$J$200,5,FALSE),0)</f>
        <v>اتوبيس 28</v>
      </c>
      <c r="K755" s="63">
        <f>IF(W755=mapping!$N$1,IFERROR(VLOOKUP(Table4[[#This Row],[Column1]],mapping!A:L,11,FALSE),0),IF(W755&gt;mapping!$N$1,IFERROR(VLOOKUP(Table4[[#This Row],[Column1]],mapping!A:L,11,FALSE),0),))</f>
        <v>4634</v>
      </c>
      <c r="L755" s="139">
        <v>0.5</v>
      </c>
      <c r="M755" s="60">
        <f>IF(W755=mapping!$N$1,IFERROR(VLOOKUP(Table4[[#This Row],[Column1]],mapping!A:L,12,FALSE),0),IF(W755&gt;mapping!$N$1,IFERROR(VLOOKUP(Table4[[#This Row],[Column1]],mapping!A:L,12,FALSE),0),0))</f>
        <v>4100</v>
      </c>
      <c r="N755" s="58">
        <f>Table4[[#This Row],[ سعر اليومية ]]*3%*Table4[[#This Row],[عدد الدورات ]]</f>
        <v>69.509999999999991</v>
      </c>
      <c r="O755" s="56">
        <f>Table4[[#This Row],[ سعر اليومية ]]*Table4[[#This Row],[عدد الدورات ]]-N755</f>
        <v>2247.4899999999998</v>
      </c>
      <c r="P755" s="194"/>
      <c r="Q755" s="194"/>
      <c r="R755" s="194"/>
      <c r="S755" s="58">
        <f>(Table4[[#This Row],[سعر يومية السائق]]*Table4[[#This Row],[عدد الدورات ]])-SUM(Table4[[#This Row],[سلف ]:[خصم ]])+Table4[[#This Row],[اضافي ]]</f>
        <v>2050</v>
      </c>
      <c r="T755" s="41" t="s">
        <v>437</v>
      </c>
      <c r="U755" s="58">
        <f>Table4[[#This Row],[ سعر اليومية ]]*Table4[[#This Row],[عدد الدورات ]]-Table4[[#This Row],[سعر يومية السائق]]*L755</f>
        <v>267</v>
      </c>
      <c r="V755" s="58">
        <f>U755-Table4[[#This Row],[W/H  3%]]</f>
        <v>197.49</v>
      </c>
      <c r="W755" s="66" t="str">
        <f>Table4[[#This Row],[اليوم]]&amp;Table4[[#This Row],[الشهر ]]&amp;Table4[[#This Row],[العام]]</f>
        <v>1352026</v>
      </c>
      <c r="X755" s="66" t="s">
        <v>304</v>
      </c>
    </row>
    <row r="756" spans="1:24" x14ac:dyDescent="0.3">
      <c r="A756" s="62">
        <v>13</v>
      </c>
      <c r="B756" s="62">
        <v>5</v>
      </c>
      <c r="C756" s="62">
        <v>2026</v>
      </c>
      <c r="D756" s="41" t="str">
        <f t="shared" si="60"/>
        <v>سيد الحاويالحلميةسعوديمدينتي اتوبيس 28</v>
      </c>
      <c r="E756" s="4">
        <v>5024</v>
      </c>
      <c r="F756" s="41" t="str">
        <f>VLOOKUP(E756,mapping!C:J,2,FALSE)</f>
        <v>سيد الحاوي</v>
      </c>
      <c r="G756" s="41" t="str">
        <f>IFERROR(VLOOKUP(F756,mapping!$D$3:$J$200,2,FALSE),0)</f>
        <v>الحلمية</v>
      </c>
      <c r="H756" s="41" t="str">
        <f>IFERROR(VLOOKUP(F756,mapping!$D$3:$J$200,3,FALSE),0)</f>
        <v>سعودي</v>
      </c>
      <c r="I756" s="41" t="str">
        <f>IFERROR(VLOOKUP(F756,mapping!$D$3:$J$200,4,FALSE),0)</f>
        <v xml:space="preserve">مدينتي </v>
      </c>
      <c r="J756" s="41" t="str">
        <f>IFERROR(VLOOKUP(F756,mapping!$D$3:$J$200,5,FALSE),0)</f>
        <v>اتوبيس 28</v>
      </c>
      <c r="K756" s="63">
        <f>IF(W756=mapping!$N$1,IFERROR(VLOOKUP(Table4[[#This Row],[Column1]],mapping!A:L,11,FALSE),0),IF(W756&gt;mapping!$N$1,IFERROR(VLOOKUP(Table4[[#This Row],[Column1]],mapping!A:L,11,FALSE),0),))</f>
        <v>4634</v>
      </c>
      <c r="L756" s="139">
        <v>1</v>
      </c>
      <c r="M756" s="60">
        <f>IF(W756=mapping!$N$1,IFERROR(VLOOKUP(Table4[[#This Row],[Column1]],mapping!A:L,12,FALSE),0),IF(W756&gt;mapping!$N$1,IFERROR(VLOOKUP(Table4[[#This Row],[Column1]],mapping!A:L,12,FALSE),0),0))</f>
        <v>3750</v>
      </c>
      <c r="N756" s="58">
        <f>Table4[[#This Row],[ سعر اليومية ]]*3%*Table4[[#This Row],[عدد الدورات ]]</f>
        <v>139.01999999999998</v>
      </c>
      <c r="O756" s="56">
        <f>Table4[[#This Row],[ سعر اليومية ]]*Table4[[#This Row],[عدد الدورات ]]-N756</f>
        <v>4494.9799999999996</v>
      </c>
      <c r="P756" s="194"/>
      <c r="Q756" s="194"/>
      <c r="R756" s="194"/>
      <c r="S756" s="58">
        <f>(Table4[[#This Row],[سعر يومية السائق]]*Table4[[#This Row],[عدد الدورات ]])-SUM(Table4[[#This Row],[سلف ]:[خصم ]])+Table4[[#This Row],[اضافي ]]</f>
        <v>3750</v>
      </c>
      <c r="U756" s="58">
        <f>Table4[[#This Row],[ سعر اليومية ]]*Table4[[#This Row],[عدد الدورات ]]-Table4[[#This Row],[سعر يومية السائق]]*L756</f>
        <v>884</v>
      </c>
      <c r="V756" s="58">
        <f>U756-Table4[[#This Row],[W/H  3%]]</f>
        <v>744.98</v>
      </c>
      <c r="W756" s="66" t="str">
        <f>Table4[[#This Row],[اليوم]]&amp;Table4[[#This Row],[الشهر ]]&amp;Table4[[#This Row],[العام]]</f>
        <v>1352026</v>
      </c>
      <c r="X756" s="66" t="s">
        <v>304</v>
      </c>
    </row>
    <row r="757" spans="1:24" x14ac:dyDescent="0.3">
      <c r="A757" s="62">
        <v>13</v>
      </c>
      <c r="B757" s="62">
        <v>5</v>
      </c>
      <c r="C757" s="62">
        <v>2026</v>
      </c>
      <c r="D757" s="41" t="str">
        <f t="shared" si="60"/>
        <v>سيد الحاوي 2عدلي منصور سعوديمدينتي اتوبيس 28</v>
      </c>
      <c r="E757" s="4">
        <v>5028</v>
      </c>
      <c r="F757" s="41" t="str">
        <f>VLOOKUP(E757,mapping!C:J,2,FALSE)</f>
        <v>سيد الحاوي 2</v>
      </c>
      <c r="G757" s="41" t="str">
        <f>IFERROR(VLOOKUP(F757,mapping!$D$3:$J$200,2,FALSE),0)</f>
        <v xml:space="preserve">عدلي منصور </v>
      </c>
      <c r="H757" s="41" t="str">
        <f>IFERROR(VLOOKUP(F757,mapping!$D$3:$J$200,3,FALSE),0)</f>
        <v>سعودي</v>
      </c>
      <c r="I757" s="41" t="str">
        <f>IFERROR(VLOOKUP(F757,mapping!$D$3:$J$200,4,FALSE),0)</f>
        <v xml:space="preserve">مدينتي </v>
      </c>
      <c r="J757" s="41" t="str">
        <f>IFERROR(VLOOKUP(F757,mapping!$D$3:$J$200,5,FALSE),0)</f>
        <v>اتوبيس 28</v>
      </c>
      <c r="K757" s="63">
        <f>IF(W757=mapping!$N$1,IFERROR(VLOOKUP(Table4[[#This Row],[Column1]],mapping!A:L,11,FALSE),0),IF(W757&gt;mapping!$N$1,IFERROR(VLOOKUP(Table4[[#This Row],[Column1]],mapping!A:L,11,FALSE),0),))</f>
        <v>741</v>
      </c>
      <c r="L757" s="139">
        <v>1</v>
      </c>
      <c r="M757" s="60">
        <f>IF(W757=mapping!$N$1,IFERROR(VLOOKUP(Table4[[#This Row],[Column1]],mapping!A:L,12,FALSE),0),IF(W757&gt;mapping!$N$1,IFERROR(VLOOKUP(Table4[[#This Row],[Column1]],mapping!A:L,12,FALSE),0),0))</f>
        <v>550</v>
      </c>
      <c r="N757" s="58">
        <f>Table4[[#This Row],[ سعر اليومية ]]*3%*Table4[[#This Row],[عدد الدورات ]]</f>
        <v>22.23</v>
      </c>
      <c r="O757" s="56">
        <f>Table4[[#This Row],[ سعر اليومية ]]*Table4[[#This Row],[عدد الدورات ]]-N757</f>
        <v>718.77</v>
      </c>
      <c r="P757" s="194"/>
      <c r="Q757" s="194"/>
      <c r="R757" s="194"/>
      <c r="S757" s="58">
        <f>(Table4[[#This Row],[سعر يومية السائق]]*Table4[[#This Row],[عدد الدورات ]])-SUM(Table4[[#This Row],[سلف ]:[خصم ]])+Table4[[#This Row],[اضافي ]]</f>
        <v>550</v>
      </c>
      <c r="U757" s="58">
        <f>Table4[[#This Row],[ سعر اليومية ]]*Table4[[#This Row],[عدد الدورات ]]-Table4[[#This Row],[سعر يومية السائق]]*L757</f>
        <v>191</v>
      </c>
      <c r="V757" s="58">
        <f>U757-Table4[[#This Row],[W/H  3%]]</f>
        <v>168.77</v>
      </c>
      <c r="W757" s="66" t="str">
        <f>Table4[[#This Row],[اليوم]]&amp;Table4[[#This Row],[الشهر ]]&amp;Table4[[#This Row],[العام]]</f>
        <v>1352026</v>
      </c>
      <c r="X757" s="66" t="s">
        <v>304</v>
      </c>
    </row>
    <row r="758" spans="1:24" s="123" customFormat="1" x14ac:dyDescent="0.3">
      <c r="D758" s="123" t="e">
        <f t="shared" si="60"/>
        <v>#N/A</v>
      </c>
      <c r="E758" s="201"/>
      <c r="F758" s="123" t="e">
        <f>VLOOKUP(E758,mapping!C:J,2,FALSE)</f>
        <v>#N/A</v>
      </c>
      <c r="G758" s="123">
        <f>IFERROR(VLOOKUP(F758,mapping!$D$3:$J$200,2,FALSE),0)</f>
        <v>0</v>
      </c>
      <c r="H758" s="123">
        <f>IFERROR(VLOOKUP(F758,mapping!$D$3:$J$200,3,FALSE),0)</f>
        <v>0</v>
      </c>
      <c r="I758" s="123">
        <f>IFERROR(VLOOKUP(F758,mapping!$D$3:$J$200,4,FALSE),0)</f>
        <v>0</v>
      </c>
      <c r="J758" s="123">
        <f>IFERROR(VLOOKUP(F758,mapping!$D$3:$J$200,5,FALSE),0)</f>
        <v>0</v>
      </c>
      <c r="K758" s="124">
        <f>IF(W758=mapping!$N$1,IFERROR(VLOOKUP(Table4[[#This Row],[Column1]],mapping!A:L,11,FALSE),0),IF(W758&gt;mapping!$N$1,IFERROR(VLOOKUP(Table4[[#This Row],[Column1]],mapping!A:L,11,FALSE),0),))</f>
        <v>0</v>
      </c>
      <c r="L758" s="140"/>
      <c r="M758" s="124">
        <f>IF(W758=mapping!$N$1,IFERROR(VLOOKUP(Table4[[#This Row],[Column1]],mapping!A:L,12,FALSE),0),IF(W758&gt;mapping!$N$1,IFERROR(VLOOKUP(Table4[[#This Row],[Column1]],mapping!A:L,12,FALSE),0),0))</f>
        <v>0</v>
      </c>
      <c r="N758" s="125">
        <f>Table4[[#This Row],[ سعر اليومية ]]*3%*Table4[[#This Row],[عدد الدورات ]]</f>
        <v>0</v>
      </c>
      <c r="O758" s="126">
        <f>Table4[[#This Row],[ سعر اليومية ]]*Table4[[#This Row],[عدد الدورات ]]-N758</f>
        <v>0</v>
      </c>
      <c r="P758" s="195"/>
      <c r="Q758" s="195"/>
      <c r="R758" s="195"/>
      <c r="S758" s="125">
        <f>(Table4[[#This Row],[سعر يومية السائق]]*Table4[[#This Row],[عدد الدورات ]])-SUM(Table4[[#This Row],[سلف ]:[خصم ]])+Table4[[#This Row],[اضافي ]]</f>
        <v>0</v>
      </c>
      <c r="U758" s="125">
        <f>Table4[[#This Row],[ سعر اليومية ]]*Table4[[#This Row],[عدد الدورات ]]-Table4[[#This Row],[سعر يومية السائق]]*L758</f>
        <v>0</v>
      </c>
      <c r="V758" s="125">
        <f>U758-Table4[[#This Row],[W/H  3%]]</f>
        <v>0</v>
      </c>
      <c r="W758" s="127" t="str">
        <f>Table4[[#This Row],[اليوم]]&amp;Table4[[#This Row],[الشهر ]]&amp;Table4[[#This Row],[العام]]</f>
        <v/>
      </c>
      <c r="X758" s="127" t="s">
        <v>304</v>
      </c>
    </row>
    <row r="759" spans="1:24" x14ac:dyDescent="0.3">
      <c r="A759" s="62">
        <v>14</v>
      </c>
      <c r="B759" s="62">
        <v>5</v>
      </c>
      <c r="C759" s="62">
        <v>2026</v>
      </c>
      <c r="D759" s="41" t="str">
        <f t="shared" si="60"/>
        <v>مصطفي قليوبقليوب FIRST STARTم.نصر ميكروباص صيني</v>
      </c>
      <c r="E759" s="4">
        <v>1000</v>
      </c>
      <c r="F759" s="41" t="str">
        <f>VLOOKUP(E759,mapping!C:J,2,FALSE)</f>
        <v>مصطفي قليوب</v>
      </c>
      <c r="G759" s="41" t="str">
        <f>IFERROR(VLOOKUP(F759,mapping!$D$3:$J$200,2,FALSE),0)</f>
        <v xml:space="preserve">قليوب </v>
      </c>
      <c r="H759" s="41" t="str">
        <f>IFERROR(VLOOKUP(F759,mapping!$D$3:$J$200,3,FALSE),0)</f>
        <v>FIRST START</v>
      </c>
      <c r="I759" s="41" t="str">
        <f>IFERROR(VLOOKUP(F759,mapping!$D$3:$J$200,4,FALSE),0)</f>
        <v xml:space="preserve">م.نصر </v>
      </c>
      <c r="J759" s="41" t="str">
        <f>IFERROR(VLOOKUP(F759,mapping!$D$3:$J$200,5,FALSE),0)</f>
        <v>ميكروباص صيني</v>
      </c>
      <c r="K759" s="63">
        <f>IF(W759=mapping!$N$1,IFERROR(VLOOKUP(Table4[[#This Row],[Column1]],mapping!A:L,11,FALSE),0),IF(W759&gt;mapping!$N$1,IFERROR(VLOOKUP(Table4[[#This Row],[Column1]],mapping!A:L,11,FALSE),0),))</f>
        <v>1250</v>
      </c>
      <c r="L759" s="139">
        <v>1</v>
      </c>
      <c r="M759" s="60">
        <f>IF(W759=mapping!$N$1,IFERROR(VLOOKUP(Table4[[#This Row],[Column1]],mapping!A:L,12,FALSE),0),IF(W759&gt;mapping!$N$1,IFERROR(VLOOKUP(Table4[[#This Row],[Column1]],mapping!A:L,12,FALSE),0),0))</f>
        <v>1200</v>
      </c>
      <c r="N759" s="58">
        <f>Table4[[#This Row],[ سعر اليومية ]]*3%*Table4[[#This Row],[عدد الدورات ]]</f>
        <v>37.5</v>
      </c>
      <c r="O759" s="56">
        <f>Table4[[#This Row],[ سعر اليومية ]]*Table4[[#This Row],[عدد الدورات ]]-N759</f>
        <v>1212.5</v>
      </c>
      <c r="P759" s="194"/>
      <c r="Q759" s="194"/>
      <c r="R759" s="194"/>
      <c r="S759" s="58">
        <f>(Table4[[#This Row],[سعر يومية السائق]]*Table4[[#This Row],[عدد الدورات ]])-SUM(Table4[[#This Row],[سلف ]:[خصم ]])+Table4[[#This Row],[اضافي ]]</f>
        <v>1200</v>
      </c>
      <c r="U759" s="58">
        <f>Table4[[#This Row],[ سعر اليومية ]]*Table4[[#This Row],[عدد الدورات ]]-Table4[[#This Row],[سعر يومية السائق]]*L759</f>
        <v>50</v>
      </c>
      <c r="V759" s="58">
        <f>U759-Table4[[#This Row],[W/H  3%]]</f>
        <v>12.5</v>
      </c>
      <c r="W759" s="66" t="str">
        <f>Table4[[#This Row],[اليوم]]&amp;Table4[[#This Row],[الشهر ]]&amp;Table4[[#This Row],[العام]]</f>
        <v>1452026</v>
      </c>
      <c r="X759" s="66" t="s">
        <v>304</v>
      </c>
    </row>
    <row r="760" spans="1:24" x14ac:dyDescent="0.3">
      <c r="A760" s="62">
        <v>14</v>
      </c>
      <c r="B760" s="62">
        <v>5</v>
      </c>
      <c r="C760" s="62">
        <v>2026</v>
      </c>
      <c r="D760" s="41" t="str">
        <f t="shared" si="60"/>
        <v>عمرو برعي الجراجFLITCH AND GRAINالتجمع ميكروباص صيني</v>
      </c>
      <c r="E760" s="4">
        <v>2000</v>
      </c>
      <c r="F760" s="41" t="str">
        <f>VLOOKUP(E760,mapping!C:J,2,FALSE)</f>
        <v xml:space="preserve">عمرو برعي </v>
      </c>
      <c r="G760" s="41" t="str">
        <f>IFERROR(VLOOKUP(F760,mapping!$D$3:$J$200,2,FALSE),0)</f>
        <v>الجراج</v>
      </c>
      <c r="H760" s="41" t="str">
        <f>IFERROR(VLOOKUP(F760,mapping!$D$3:$J$200,3,FALSE),0)</f>
        <v>FLITCH AND GRAIN</v>
      </c>
      <c r="I760" s="41" t="str">
        <f>IFERROR(VLOOKUP(F760,mapping!$D$3:$J$200,4,FALSE),0)</f>
        <v xml:space="preserve">التجمع </v>
      </c>
      <c r="J760" s="41" t="str">
        <f>IFERROR(VLOOKUP(F760,mapping!$D$3:$J$200,5,FALSE),0)</f>
        <v>ميكروباص صيني</v>
      </c>
      <c r="K760" s="63">
        <f>IF(W760=mapping!$N$1,IFERROR(VLOOKUP(Table4[[#This Row],[Column1]],mapping!A:L,11,FALSE),0),IF(W760&gt;mapping!$N$1,IFERROR(VLOOKUP(Table4[[#This Row],[Column1]],mapping!A:L,11,FALSE),0),))</f>
        <v>1300</v>
      </c>
      <c r="L760" s="139">
        <v>1</v>
      </c>
      <c r="M760" s="60">
        <f>IF(W760=mapping!$N$1,IFERROR(VLOOKUP(Table4[[#This Row],[Column1]],mapping!A:L,12,FALSE),0),IF(W760&gt;mapping!$N$1,IFERROR(VLOOKUP(Table4[[#This Row],[Column1]],mapping!A:L,12,FALSE),0),0))</f>
        <v>1050</v>
      </c>
      <c r="N760" s="58">
        <f>Table4[[#This Row],[ سعر اليومية ]]*3%*Table4[[#This Row],[عدد الدورات ]]</f>
        <v>39</v>
      </c>
      <c r="O760" s="56">
        <f>Table4[[#This Row],[ سعر اليومية ]]*Table4[[#This Row],[عدد الدورات ]]-N760</f>
        <v>1261</v>
      </c>
      <c r="P760" s="194"/>
      <c r="Q760" s="194"/>
      <c r="R760" s="194"/>
      <c r="S760" s="58">
        <f>(Table4[[#This Row],[سعر يومية السائق]]*Table4[[#This Row],[عدد الدورات ]])-SUM(Table4[[#This Row],[سلف ]:[خصم ]])+Table4[[#This Row],[اضافي ]]</f>
        <v>1050</v>
      </c>
      <c r="U760" s="58">
        <f>Table4[[#This Row],[ سعر اليومية ]]*Table4[[#This Row],[عدد الدورات ]]-Table4[[#This Row],[سعر يومية السائق]]*L760</f>
        <v>250</v>
      </c>
      <c r="V760" s="58">
        <f>U760-Table4[[#This Row],[W/H  3%]]</f>
        <v>211</v>
      </c>
      <c r="W760" s="66" t="str">
        <f>Table4[[#This Row],[اليوم]]&amp;Table4[[#This Row],[الشهر ]]&amp;Table4[[#This Row],[العام]]</f>
        <v>1452026</v>
      </c>
      <c r="X760" s="66" t="s">
        <v>304</v>
      </c>
    </row>
    <row r="761" spans="1:24" x14ac:dyDescent="0.3">
      <c r="A761" s="62">
        <v>14</v>
      </c>
      <c r="B761" s="62">
        <v>5</v>
      </c>
      <c r="C761" s="62">
        <v>2026</v>
      </c>
      <c r="D761" s="41" t="str">
        <f t="shared" si="60"/>
        <v>مصطفي الف مسكنالف مسكن 3 ورديةنجمة هليوبوليسالتجمع اتوبيس 28</v>
      </c>
      <c r="E761" s="4">
        <v>3000</v>
      </c>
      <c r="F761" s="41" t="str">
        <f>VLOOKUP(E761,mapping!C:J,2,FALSE)</f>
        <v>مصطفي الف مسكن</v>
      </c>
      <c r="G761" s="41" t="str">
        <f>IFERROR(VLOOKUP(F761,mapping!$D$3:$J$200,2,FALSE),0)</f>
        <v>الف مسكن 3 وردية</v>
      </c>
      <c r="H761" s="41" t="str">
        <f>IFERROR(VLOOKUP(F761,mapping!$D$3:$J$200,3,FALSE),0)</f>
        <v>نجمة هليوبوليس</v>
      </c>
      <c r="I761" s="41" t="str">
        <f>IFERROR(VLOOKUP(F761,mapping!$D$3:$J$200,4,FALSE),0)</f>
        <v xml:space="preserve">التجمع </v>
      </c>
      <c r="J761" s="41" t="str">
        <f>IFERROR(VLOOKUP(F761,mapping!$D$3:$J$200,5,FALSE),0)</f>
        <v>اتوبيس 28</v>
      </c>
      <c r="K761" s="63">
        <f>IF(W761=mapping!$N$1,IFERROR(VLOOKUP(Table4[[#This Row],[Column1]],mapping!A:L,11,FALSE),0),IF(W761&gt;mapping!$N$1,IFERROR(VLOOKUP(Table4[[#This Row],[Column1]],mapping!A:L,11,FALSE),0),))</f>
        <v>4297</v>
      </c>
      <c r="L761" s="139">
        <v>1</v>
      </c>
      <c r="M761" s="60">
        <f>IF(W761=mapping!$N$1,IFERROR(VLOOKUP(Table4[[#This Row],[Column1]],mapping!A:L,12,FALSE),0),IF(W761&gt;mapping!$N$1,IFERROR(VLOOKUP(Table4[[#This Row],[Column1]],mapping!A:L,12,FALSE),0),0))</f>
        <v>3800</v>
      </c>
      <c r="N761" s="58">
        <f>Table4[[#This Row],[ سعر اليومية ]]*3%*Table4[[#This Row],[عدد الدورات ]]</f>
        <v>128.91</v>
      </c>
      <c r="O761" s="56">
        <f>Table4[[#This Row],[ سعر اليومية ]]*Table4[[#This Row],[عدد الدورات ]]-N761</f>
        <v>4168.09</v>
      </c>
      <c r="P761" s="194"/>
      <c r="Q761" s="194"/>
      <c r="R761" s="194"/>
      <c r="S761" s="58">
        <f>(Table4[[#This Row],[سعر يومية السائق]]*Table4[[#This Row],[عدد الدورات ]])-SUM(Table4[[#This Row],[سلف ]:[خصم ]])+Table4[[#This Row],[اضافي ]]</f>
        <v>3800</v>
      </c>
      <c r="U761" s="58">
        <f>Table4[[#This Row],[ سعر اليومية ]]*Table4[[#This Row],[عدد الدورات ]]-Table4[[#This Row],[سعر يومية السائق]]*L761</f>
        <v>497</v>
      </c>
      <c r="V761" s="58">
        <f>U761-Table4[[#This Row],[W/H  3%]]</f>
        <v>368.09000000000003</v>
      </c>
      <c r="W761" s="66" t="str">
        <f>Table4[[#This Row],[اليوم]]&amp;Table4[[#This Row],[الشهر ]]&amp;Table4[[#This Row],[العام]]</f>
        <v>1452026</v>
      </c>
      <c r="X761" s="66" t="s">
        <v>304</v>
      </c>
    </row>
    <row r="762" spans="1:24" x14ac:dyDescent="0.3">
      <c r="A762" s="62">
        <v>14</v>
      </c>
      <c r="B762" s="62">
        <v>5</v>
      </c>
      <c r="C762" s="62">
        <v>2026</v>
      </c>
      <c r="D762" s="41" t="str">
        <f t="shared" si="60"/>
        <v>ممدوح كيلاني1قليوب 3 وردية نجمة هليوبوليسالتجمع اتوبيس 28</v>
      </c>
      <c r="E762" s="4">
        <v>3002</v>
      </c>
      <c r="F762" s="41" t="str">
        <f>VLOOKUP(E762,mapping!C:J,2,FALSE)</f>
        <v>ممدوح كيلاني1</v>
      </c>
      <c r="G762" s="41" t="str">
        <f>IFERROR(VLOOKUP(F762,mapping!$D$3:$J$200,2,FALSE),0)</f>
        <v xml:space="preserve">قليوب 3 وردية </v>
      </c>
      <c r="H762" s="41" t="str">
        <f>IFERROR(VLOOKUP(F762,mapping!$D$3:$J$200,3,FALSE),0)</f>
        <v>نجمة هليوبوليس</v>
      </c>
      <c r="I762" s="41" t="str">
        <f>IFERROR(VLOOKUP(F762,mapping!$D$3:$J$200,4,FALSE),0)</f>
        <v xml:space="preserve">التجمع </v>
      </c>
      <c r="J762" s="41" t="str">
        <f>IFERROR(VLOOKUP(F762,mapping!$D$3:$J$200,5,FALSE),0)</f>
        <v>اتوبيس 28</v>
      </c>
      <c r="K762" s="63">
        <f>IF(W762=mapping!$N$1,IFERROR(VLOOKUP(Table4[[#This Row],[Column1]],mapping!A:L,11,FALSE),0),IF(W762&gt;mapping!$N$1,IFERROR(VLOOKUP(Table4[[#This Row],[Column1]],mapping!A:L,11,FALSE),0),))</f>
        <v>4297</v>
      </c>
      <c r="L762" s="139">
        <v>1</v>
      </c>
      <c r="M762" s="60">
        <f>IF(W762=mapping!$N$1,IFERROR(VLOOKUP(Table4[[#This Row],[Column1]],mapping!A:L,12,FALSE),0),IF(W762&gt;mapping!$N$1,IFERROR(VLOOKUP(Table4[[#This Row],[Column1]],mapping!A:L,12,FALSE),0),0))</f>
        <v>3900</v>
      </c>
      <c r="N762" s="58">
        <f>Table4[[#This Row],[ سعر اليومية ]]*3%*Table4[[#This Row],[عدد الدورات ]]</f>
        <v>128.91</v>
      </c>
      <c r="O762" s="56">
        <f>Table4[[#This Row],[ سعر اليومية ]]*Table4[[#This Row],[عدد الدورات ]]-N762</f>
        <v>4168.09</v>
      </c>
      <c r="P762" s="194"/>
      <c r="Q762" s="194"/>
      <c r="R762" s="194"/>
      <c r="S762" s="58">
        <f>(Table4[[#This Row],[سعر يومية السائق]]*Table4[[#This Row],[عدد الدورات ]])-SUM(Table4[[#This Row],[سلف ]:[خصم ]])+Table4[[#This Row],[اضافي ]]</f>
        <v>3900</v>
      </c>
      <c r="U762" s="58">
        <f>Table4[[#This Row],[ سعر اليومية ]]*Table4[[#This Row],[عدد الدورات ]]-Table4[[#This Row],[سعر يومية السائق]]*L762</f>
        <v>397</v>
      </c>
      <c r="V762" s="58">
        <f>U762-Table4[[#This Row],[W/H  3%]]</f>
        <v>268.09000000000003</v>
      </c>
      <c r="W762" s="66" t="str">
        <f>Table4[[#This Row],[اليوم]]&amp;Table4[[#This Row],[الشهر ]]&amp;Table4[[#This Row],[العام]]</f>
        <v>1452026</v>
      </c>
      <c r="X762" s="66" t="s">
        <v>304</v>
      </c>
    </row>
    <row r="763" spans="1:24" x14ac:dyDescent="0.3">
      <c r="A763" s="62">
        <v>14</v>
      </c>
      <c r="B763" s="62">
        <v>5</v>
      </c>
      <c r="C763" s="62">
        <v>2026</v>
      </c>
      <c r="D763" s="41" t="str">
        <f t="shared" si="60"/>
        <v>ممدوح كيلاني3المنيب 3وردية نجمة هليوبوليسالتجمع ميكروباص</v>
      </c>
      <c r="E763" s="4">
        <v>3004</v>
      </c>
      <c r="F763" s="41" t="str">
        <f>VLOOKUP(E763,mapping!C:J,2,FALSE)</f>
        <v>ممدوح كيلاني3</v>
      </c>
      <c r="G763" s="41" t="str">
        <f>IFERROR(VLOOKUP(F763,mapping!$D$3:$J$200,2,FALSE),0)</f>
        <v xml:space="preserve">المنيب 3وردية </v>
      </c>
      <c r="H763" s="41" t="str">
        <f>IFERROR(VLOOKUP(F763,mapping!$D$3:$J$200,3,FALSE),0)</f>
        <v>نجمة هليوبوليس</v>
      </c>
      <c r="I763" s="41" t="str">
        <f>IFERROR(VLOOKUP(F763,mapping!$D$3:$J$200,4,FALSE),0)</f>
        <v xml:space="preserve">التجمع </v>
      </c>
      <c r="J763" s="41" t="str">
        <f>IFERROR(VLOOKUP(F763,mapping!$D$3:$J$200,5,FALSE),0)</f>
        <v>ميكروباص</v>
      </c>
      <c r="K763" s="63">
        <f>IF(W763=mapping!$N$1,IFERROR(VLOOKUP(Table4[[#This Row],[Column1]],mapping!A:L,11,FALSE),0),IF(W763&gt;mapping!$N$1,IFERROR(VLOOKUP(Table4[[#This Row],[Column1]],mapping!A:L,11,FALSE),0),))</f>
        <v>3600</v>
      </c>
      <c r="L763" s="139">
        <v>1</v>
      </c>
      <c r="M763" s="60">
        <f>IF(W763=mapping!$N$1,IFERROR(VLOOKUP(Table4[[#This Row],[Column1]],mapping!A:L,12,FALSE),0),IF(W763&gt;mapping!$N$1,IFERROR(VLOOKUP(Table4[[#This Row],[Column1]],mapping!A:L,12,FALSE),0),0))</f>
        <v>2700</v>
      </c>
      <c r="N763" s="58">
        <f>Table4[[#This Row],[ سعر اليومية ]]*3%*Table4[[#This Row],[عدد الدورات ]]</f>
        <v>108</v>
      </c>
      <c r="O763" s="56">
        <f>Table4[[#This Row],[ سعر اليومية ]]*Table4[[#This Row],[عدد الدورات ]]-N763</f>
        <v>3492</v>
      </c>
      <c r="P763" s="194"/>
      <c r="Q763" s="194"/>
      <c r="R763" s="194"/>
      <c r="S763" s="58">
        <f>(Table4[[#This Row],[سعر يومية السائق]]*Table4[[#This Row],[عدد الدورات ]])-SUM(Table4[[#This Row],[سلف ]:[خصم ]])+Table4[[#This Row],[اضافي ]]</f>
        <v>2700</v>
      </c>
      <c r="U763" s="58">
        <f>Table4[[#This Row],[ سعر اليومية ]]*Table4[[#This Row],[عدد الدورات ]]-Table4[[#This Row],[سعر يومية السائق]]*L763</f>
        <v>900</v>
      </c>
      <c r="V763" s="58">
        <f>U763-Table4[[#This Row],[W/H  3%]]</f>
        <v>792</v>
      </c>
      <c r="W763" s="66" t="str">
        <f>Table4[[#This Row],[اليوم]]&amp;Table4[[#This Row],[الشهر ]]&amp;Table4[[#This Row],[العام]]</f>
        <v>1452026</v>
      </c>
      <c r="X763" s="66" t="s">
        <v>304</v>
      </c>
    </row>
    <row r="764" spans="1:24" x14ac:dyDescent="0.3">
      <c r="A764" s="62">
        <v>14</v>
      </c>
      <c r="B764" s="62">
        <v>5</v>
      </c>
      <c r="C764" s="62">
        <v>2026</v>
      </c>
      <c r="D764" s="41" t="str">
        <f t="shared" ref="D764" si="61">F764&amp;G764&amp;H764&amp;I764&amp;J764</f>
        <v>بكرقليوب 1 ورديةنجمة هليوبوليسالتجمع ميكروباص</v>
      </c>
      <c r="E764" s="4">
        <v>3005</v>
      </c>
      <c r="F764" s="41" t="str">
        <f>VLOOKUP(E764,mapping!C:J,2,FALSE)</f>
        <v>بكر</v>
      </c>
      <c r="G764" s="41" t="str">
        <f>IFERROR(VLOOKUP(F764,mapping!$D$3:$J$200,2,FALSE),0)</f>
        <v>قليوب 1 وردية</v>
      </c>
      <c r="H764" s="41" t="str">
        <f>IFERROR(VLOOKUP(F764,mapping!$D$3:$J$200,3,FALSE),0)</f>
        <v>نجمة هليوبوليس</v>
      </c>
      <c r="I764" s="41" t="str">
        <f>IFERROR(VLOOKUP(F764,mapping!$D$3:$J$200,4,FALSE),0)</f>
        <v xml:space="preserve">التجمع </v>
      </c>
      <c r="J764" s="41" t="str">
        <f>IFERROR(VLOOKUP(F764,mapping!$D$3:$J$200,5,FALSE),0)</f>
        <v>ميكروباص</v>
      </c>
      <c r="K764" s="63">
        <f>IF(W764=mapping!$N$1,IFERROR(VLOOKUP(Table4[[#This Row],[Column1]],mapping!A:L,11,FALSE),0),IF(W764&gt;mapping!$N$1,IFERROR(VLOOKUP(Table4[[#This Row],[Column1]],mapping!A:L,11,FALSE),0),))</f>
        <v>1400</v>
      </c>
      <c r="L764" s="139">
        <v>1</v>
      </c>
      <c r="M764" s="60">
        <f>IF(W764=mapping!$N$1,IFERROR(VLOOKUP(Table4[[#This Row],[Column1]],mapping!A:L,12,FALSE),0),IF(W764&gt;mapping!$N$1,IFERROR(VLOOKUP(Table4[[#This Row],[Column1]],mapping!A:L,12,FALSE),0),0))</f>
        <v>1200</v>
      </c>
      <c r="N764" s="58">
        <f>Table4[[#This Row],[ سعر اليومية ]]*3%*Table4[[#This Row],[عدد الدورات ]]</f>
        <v>42</v>
      </c>
      <c r="O764" s="56">
        <f>Table4[[#This Row],[ سعر اليومية ]]*Table4[[#This Row],[عدد الدورات ]]-N764</f>
        <v>1358</v>
      </c>
      <c r="P764" s="194"/>
      <c r="Q764" s="194"/>
      <c r="R764" s="194"/>
      <c r="S764" s="58">
        <f>(Table4[[#This Row],[سعر يومية السائق]]*Table4[[#This Row],[عدد الدورات ]])-SUM(Table4[[#This Row],[سلف ]:[خصم ]])+Table4[[#This Row],[اضافي ]]</f>
        <v>1200</v>
      </c>
      <c r="U764" s="58">
        <f>Table4[[#This Row],[ سعر اليومية ]]*Table4[[#This Row],[عدد الدورات ]]-Table4[[#This Row],[سعر يومية السائق]]*L764</f>
        <v>200</v>
      </c>
      <c r="V764" s="58">
        <f>U764-Table4[[#This Row],[W/H  3%]]</f>
        <v>158</v>
      </c>
      <c r="W764" s="66" t="str">
        <f>Table4[[#This Row],[اليوم]]&amp;Table4[[#This Row],[الشهر ]]&amp;Table4[[#This Row],[العام]]</f>
        <v>1452026</v>
      </c>
      <c r="X764" s="66" t="s">
        <v>304</v>
      </c>
    </row>
    <row r="765" spans="1:24" x14ac:dyDescent="0.3">
      <c r="A765" s="62">
        <v>14</v>
      </c>
      <c r="B765" s="62">
        <v>5</v>
      </c>
      <c r="C765" s="62">
        <v>2026</v>
      </c>
      <c r="D765" s="41" t="str">
        <f t="shared" si="60"/>
        <v xml:space="preserve">رجب سلامة 1المرج لوجستيكااكتوبر هاي اس </v>
      </c>
      <c r="E765" s="4">
        <v>4000</v>
      </c>
      <c r="F765" s="41" t="str">
        <f>VLOOKUP(E765,mapping!C:J,2,FALSE)</f>
        <v>رجب سلامة 1</v>
      </c>
      <c r="G765" s="41" t="str">
        <f>IFERROR(VLOOKUP(F765,mapping!$D$3:$J$200,2,FALSE),0)</f>
        <v xml:space="preserve">المرج </v>
      </c>
      <c r="H765" s="41" t="str">
        <f>IFERROR(VLOOKUP(F765,mapping!$D$3:$J$200,3,FALSE),0)</f>
        <v>لوجستيكا</v>
      </c>
      <c r="I765" s="41" t="str">
        <f>IFERROR(VLOOKUP(F765,mapping!$D$3:$J$200,4,FALSE),0)</f>
        <v xml:space="preserve">اكتوبر </v>
      </c>
      <c r="J765" s="41" t="str">
        <f>IFERROR(VLOOKUP(F765,mapping!$D$3:$J$200,5,FALSE),0)</f>
        <v xml:space="preserve">هاي اس </v>
      </c>
      <c r="K765" s="63">
        <f>IF(W765=mapping!$N$1,IFERROR(VLOOKUP(Table4[[#This Row],[Column1]],mapping!A:L,11,FALSE),0),IF(W765&gt;mapping!$N$1,IFERROR(VLOOKUP(Table4[[#This Row],[Column1]],mapping!A:L,11,FALSE),0),))</f>
        <v>2195</v>
      </c>
      <c r="L765" s="139">
        <v>1</v>
      </c>
      <c r="M765" s="60">
        <f>IF(W765=mapping!$N$1,IFERROR(VLOOKUP(Table4[[#This Row],[Column1]],mapping!A:L,12,FALSE),0),IF(W765&gt;mapping!$N$1,IFERROR(VLOOKUP(Table4[[#This Row],[Column1]],mapping!A:L,12,FALSE),0),0))</f>
        <v>2000</v>
      </c>
      <c r="N765" s="58">
        <f>Table4[[#This Row],[ سعر اليومية ]]*3%*Table4[[#This Row],[عدد الدورات ]]</f>
        <v>65.849999999999994</v>
      </c>
      <c r="O765" s="56">
        <f>Table4[[#This Row],[ سعر اليومية ]]*Table4[[#This Row],[عدد الدورات ]]-N765</f>
        <v>2129.15</v>
      </c>
      <c r="P765" s="194"/>
      <c r="Q765" s="194"/>
      <c r="R765" s="194"/>
      <c r="S765" s="58">
        <f>(Table4[[#This Row],[سعر يومية السائق]]*Table4[[#This Row],[عدد الدورات ]])-SUM(Table4[[#This Row],[سلف ]:[خصم ]])+Table4[[#This Row],[اضافي ]]</f>
        <v>2000</v>
      </c>
      <c r="U765" s="58">
        <f>Table4[[#This Row],[ سعر اليومية ]]*Table4[[#This Row],[عدد الدورات ]]-Table4[[#This Row],[سعر يومية السائق]]*L765</f>
        <v>195</v>
      </c>
      <c r="V765" s="58">
        <f>U765-Table4[[#This Row],[W/H  3%]]</f>
        <v>129.15</v>
      </c>
      <c r="W765" s="66" t="str">
        <f>Table4[[#This Row],[اليوم]]&amp;Table4[[#This Row],[الشهر ]]&amp;Table4[[#This Row],[العام]]</f>
        <v>1452026</v>
      </c>
      <c r="X765" s="66" t="s">
        <v>304</v>
      </c>
    </row>
    <row r="766" spans="1:24" x14ac:dyDescent="0.3">
      <c r="A766" s="62">
        <v>14</v>
      </c>
      <c r="B766" s="62">
        <v>5</v>
      </c>
      <c r="C766" s="62">
        <v>2026</v>
      </c>
      <c r="D766" s="41" t="str">
        <f t="shared" si="60"/>
        <v xml:space="preserve">رجب سلامة 2 نكلا حضورلوجستيكااكتوبر هاي اس </v>
      </c>
      <c r="E766" s="4">
        <v>4004</v>
      </c>
      <c r="F766" s="41" t="str">
        <f>VLOOKUP(E766,mapping!C:J,2,FALSE)</f>
        <v xml:space="preserve">رجب سلامة 2 </v>
      </c>
      <c r="G766" s="41" t="str">
        <f>IFERROR(VLOOKUP(F766,mapping!$D$3:$J$200,2,FALSE),0)</f>
        <v>نكلا حضور</v>
      </c>
      <c r="H766" s="41" t="str">
        <f>IFERROR(VLOOKUP(F766,mapping!$D$3:$J$200,3,FALSE),0)</f>
        <v>لوجستيكا</v>
      </c>
      <c r="I766" s="41" t="str">
        <f>IFERROR(VLOOKUP(F766,mapping!$D$3:$J$200,4,FALSE),0)</f>
        <v xml:space="preserve">اكتوبر </v>
      </c>
      <c r="J766" s="41" t="str">
        <f>IFERROR(VLOOKUP(F766,mapping!$D$3:$J$200,5,FALSE),0)</f>
        <v xml:space="preserve">هاي اس </v>
      </c>
      <c r="K766" s="63">
        <f>IF(W766=mapping!$N$1,IFERROR(VLOOKUP(Table4[[#This Row],[Column1]],mapping!A:L,11,FALSE),0),IF(W766&gt;mapping!$N$1,IFERROR(VLOOKUP(Table4[[#This Row],[Column1]],mapping!A:L,11,FALSE),0),))</f>
        <v>1024</v>
      </c>
      <c r="L766" s="139">
        <v>1</v>
      </c>
      <c r="M766" s="60">
        <f>IF(W766=mapping!$N$1,IFERROR(VLOOKUP(Table4[[#This Row],[Column1]],mapping!A:L,12,FALSE),0),IF(W766&gt;mapping!$N$1,IFERROR(VLOOKUP(Table4[[#This Row],[Column1]],mapping!A:L,12,FALSE),0),0))</f>
        <v>1000</v>
      </c>
      <c r="N766" s="58">
        <f>Table4[[#This Row],[ سعر اليومية ]]*3%*Table4[[#This Row],[عدد الدورات ]]</f>
        <v>30.72</v>
      </c>
      <c r="O766" s="56">
        <f>Table4[[#This Row],[ سعر اليومية ]]*Table4[[#This Row],[عدد الدورات ]]-N766</f>
        <v>993.28</v>
      </c>
      <c r="P766" s="194"/>
      <c r="Q766" s="194"/>
      <c r="R766" s="194"/>
      <c r="S766" s="58">
        <f>(Table4[[#This Row],[سعر يومية السائق]]*Table4[[#This Row],[عدد الدورات ]])-SUM(Table4[[#This Row],[سلف ]:[خصم ]])+Table4[[#This Row],[اضافي ]]</f>
        <v>1000</v>
      </c>
      <c r="U766" s="58">
        <f>Table4[[#This Row],[ سعر اليومية ]]*Table4[[#This Row],[عدد الدورات ]]-Table4[[#This Row],[سعر يومية السائق]]*L766</f>
        <v>24</v>
      </c>
      <c r="V766" s="58">
        <f>U766-Table4[[#This Row],[W/H  3%]]</f>
        <v>-6.7199999999999989</v>
      </c>
      <c r="W766" s="66" t="str">
        <f>Table4[[#This Row],[اليوم]]&amp;Table4[[#This Row],[الشهر ]]&amp;Table4[[#This Row],[العام]]</f>
        <v>1452026</v>
      </c>
      <c r="X766" s="66" t="s">
        <v>304</v>
      </c>
    </row>
    <row r="767" spans="1:24" x14ac:dyDescent="0.3">
      <c r="A767" s="62">
        <v>14</v>
      </c>
      <c r="B767" s="62">
        <v>5</v>
      </c>
      <c r="C767" s="62">
        <v>2026</v>
      </c>
      <c r="D767" s="41" t="str">
        <f t="shared" si="60"/>
        <v xml:space="preserve">احمد السيدالمنيب 3وردية لوجستيكااكتوبر هاي اس </v>
      </c>
      <c r="E767" s="4">
        <v>4001</v>
      </c>
      <c r="F767" s="41" t="str">
        <f>VLOOKUP(E767,mapping!C:J,2,FALSE)</f>
        <v>احمد السيد</v>
      </c>
      <c r="G767" s="41" t="str">
        <f>IFERROR(VLOOKUP(F767,mapping!$D$3:$J$200,2,FALSE),0)</f>
        <v xml:space="preserve">المنيب 3وردية </v>
      </c>
      <c r="H767" s="41" t="str">
        <f>IFERROR(VLOOKUP(F767,mapping!$D$3:$J$200,3,FALSE),0)</f>
        <v>لوجستيكا</v>
      </c>
      <c r="I767" s="41" t="str">
        <f>IFERROR(VLOOKUP(F767,mapping!$D$3:$J$200,4,FALSE),0)</f>
        <v xml:space="preserve">اكتوبر </v>
      </c>
      <c r="J767" s="41" t="str">
        <f>IFERROR(VLOOKUP(F767,mapping!$D$3:$J$200,5,FALSE),0)</f>
        <v xml:space="preserve">هاي اس </v>
      </c>
      <c r="K767" s="63">
        <f>IF(W767=mapping!$N$1,IFERROR(VLOOKUP(Table4[[#This Row],[Column1]],mapping!A:L,11,FALSE),0),IF(W767&gt;mapping!$N$1,IFERROR(VLOOKUP(Table4[[#This Row],[Column1]],mapping!A:L,11,FALSE),0),))</f>
        <v>4831</v>
      </c>
      <c r="L767" s="139">
        <v>1</v>
      </c>
      <c r="M767" s="60">
        <f>IF(W767=mapping!$N$1,IFERROR(VLOOKUP(Table4[[#This Row],[Column1]],mapping!A:L,12,FALSE),0),IF(W767&gt;mapping!$N$1,IFERROR(VLOOKUP(Table4[[#This Row],[Column1]],mapping!A:L,12,FALSE),0),0))</f>
        <v>4000</v>
      </c>
      <c r="N767" s="58">
        <f>Table4[[#This Row],[ سعر اليومية ]]*3%*Table4[[#This Row],[عدد الدورات ]]</f>
        <v>144.93</v>
      </c>
      <c r="O767" s="56">
        <f>Table4[[#This Row],[ سعر اليومية ]]*Table4[[#This Row],[عدد الدورات ]]-N767</f>
        <v>4686.07</v>
      </c>
      <c r="P767" s="194"/>
      <c r="Q767" s="194"/>
      <c r="R767" s="194"/>
      <c r="S767" s="58">
        <f>(Table4[[#This Row],[سعر يومية السائق]]*Table4[[#This Row],[عدد الدورات ]])-SUM(Table4[[#This Row],[سلف ]:[خصم ]])+Table4[[#This Row],[اضافي ]]</f>
        <v>4000</v>
      </c>
      <c r="U767" s="58">
        <f>Table4[[#This Row],[ سعر اليومية ]]*Table4[[#This Row],[عدد الدورات ]]-Table4[[#This Row],[سعر يومية السائق]]*L767</f>
        <v>831</v>
      </c>
      <c r="V767" s="58">
        <f>U767-Table4[[#This Row],[W/H  3%]]</f>
        <v>686.06999999999994</v>
      </c>
      <c r="W767" s="66" t="str">
        <f>Table4[[#This Row],[اليوم]]&amp;Table4[[#This Row],[الشهر ]]&amp;Table4[[#This Row],[العام]]</f>
        <v>1452026</v>
      </c>
      <c r="X767" s="66" t="s">
        <v>304</v>
      </c>
    </row>
    <row r="768" spans="1:24" x14ac:dyDescent="0.3">
      <c r="A768" s="62">
        <v>14</v>
      </c>
      <c r="B768" s="62">
        <v>5</v>
      </c>
      <c r="C768" s="62">
        <v>2026</v>
      </c>
      <c r="D768" s="41" t="str">
        <f t="shared" si="60"/>
        <v xml:space="preserve">حسام سعيد1القناطر 3 ورديةلوجستيكااكتوبر هاي اس </v>
      </c>
      <c r="E768" s="4">
        <v>4002</v>
      </c>
      <c r="F768" s="41" t="str">
        <f>VLOOKUP(E768,mapping!C:J,2,FALSE)</f>
        <v>حسام سعيد1</v>
      </c>
      <c r="G768" s="41" t="str">
        <f>IFERROR(VLOOKUP(F768,mapping!$D$3:$J$200,2,FALSE),0)</f>
        <v>القناطر 3 وردية</v>
      </c>
      <c r="H768" s="41" t="str">
        <f>IFERROR(VLOOKUP(F768,mapping!$D$3:$J$200,3,FALSE),0)</f>
        <v>لوجستيكا</v>
      </c>
      <c r="I768" s="41" t="str">
        <f>IFERROR(VLOOKUP(F768,mapping!$D$3:$J$200,4,FALSE),0)</f>
        <v xml:space="preserve">اكتوبر </v>
      </c>
      <c r="J768" s="41" t="str">
        <f>IFERROR(VLOOKUP(F768,mapping!$D$3:$J$200,5,FALSE),0)</f>
        <v xml:space="preserve">هاي اس </v>
      </c>
      <c r="K768" s="63">
        <f>IF(W768=mapping!$N$1,IFERROR(VLOOKUP(Table4[[#This Row],[Column1]],mapping!A:L,11,FALSE),0),IF(W768&gt;mapping!$N$1,IFERROR(VLOOKUP(Table4[[#This Row],[Column1]],mapping!A:L,11,FALSE),0),))</f>
        <v>4391</v>
      </c>
      <c r="L768" s="139">
        <v>1</v>
      </c>
      <c r="M768" s="60">
        <f>IF(W768=mapping!$N$1,IFERROR(VLOOKUP(Table4[[#This Row],[Column1]],mapping!A:L,12,FALSE),0),IF(W768&gt;mapping!$N$1,IFERROR(VLOOKUP(Table4[[#This Row],[Column1]],mapping!A:L,12,FALSE),0),0))</f>
        <v>3400</v>
      </c>
      <c r="N768" s="58">
        <f>Table4[[#This Row],[ سعر اليومية ]]*3%*Table4[[#This Row],[عدد الدورات ]]</f>
        <v>131.72999999999999</v>
      </c>
      <c r="O768" s="56">
        <f>Table4[[#This Row],[ سعر اليومية ]]*Table4[[#This Row],[عدد الدورات ]]-N768</f>
        <v>4259.2700000000004</v>
      </c>
      <c r="P768" s="194"/>
      <c r="Q768" s="194"/>
      <c r="R768" s="194"/>
      <c r="S768" s="58">
        <f>(Table4[[#This Row],[سعر يومية السائق]]*Table4[[#This Row],[عدد الدورات ]])-SUM(Table4[[#This Row],[سلف ]:[خصم ]])+Table4[[#This Row],[اضافي ]]</f>
        <v>3400</v>
      </c>
      <c r="U768" s="58">
        <f>Table4[[#This Row],[ سعر اليومية ]]*Table4[[#This Row],[عدد الدورات ]]-Table4[[#This Row],[سعر يومية السائق]]*L768</f>
        <v>991</v>
      </c>
      <c r="V768" s="58">
        <f>U768-Table4[[#This Row],[W/H  3%]]</f>
        <v>859.27</v>
      </c>
      <c r="W768" s="66" t="str">
        <f>Table4[[#This Row],[اليوم]]&amp;Table4[[#This Row],[الشهر ]]&amp;Table4[[#This Row],[العام]]</f>
        <v>1452026</v>
      </c>
      <c r="X768" s="66" t="s">
        <v>304</v>
      </c>
    </row>
    <row r="769" spans="1:24" x14ac:dyDescent="0.3">
      <c r="A769" s="62">
        <v>14</v>
      </c>
      <c r="B769" s="62">
        <v>5</v>
      </c>
      <c r="C769" s="62">
        <v>2026</v>
      </c>
      <c r="D769" s="41" t="str">
        <f t="shared" si="60"/>
        <v xml:space="preserve">حسام سعيد 2نكلا انصرافلوجستيكااكتوبر هاي اس </v>
      </c>
      <c r="E769" s="4">
        <v>4003</v>
      </c>
      <c r="F769" s="41" t="str">
        <f>VLOOKUP(E769,mapping!C:J,2,FALSE)</f>
        <v>حسام سعيد 2</v>
      </c>
      <c r="G769" s="41" t="str">
        <f>IFERROR(VLOOKUP(F769,mapping!$D$3:$J$200,2,FALSE),0)</f>
        <v>نكلا انصراف</v>
      </c>
      <c r="H769" s="41" t="str">
        <f>IFERROR(VLOOKUP(F769,mapping!$D$3:$J$200,3,FALSE),0)</f>
        <v>لوجستيكا</v>
      </c>
      <c r="I769" s="41" t="str">
        <f>IFERROR(VLOOKUP(F769,mapping!$D$3:$J$200,4,FALSE),0)</f>
        <v xml:space="preserve">اكتوبر </v>
      </c>
      <c r="J769" s="41" t="str">
        <f>IFERROR(VLOOKUP(F769,mapping!$D$3:$J$200,5,FALSE),0)</f>
        <v xml:space="preserve">هاي اس </v>
      </c>
      <c r="K769" s="63">
        <f>IF(W769=mapping!$N$1,IFERROR(VLOOKUP(Table4[[#This Row],[Column1]],mapping!A:L,11,FALSE),0),IF(W769&gt;mapping!$N$1,IFERROR(VLOOKUP(Table4[[#This Row],[Column1]],mapping!A:L,11,FALSE),0),))</f>
        <v>1024</v>
      </c>
      <c r="L769" s="139">
        <v>1</v>
      </c>
      <c r="M769" s="60">
        <f>IF(W769=mapping!$N$1,IFERROR(VLOOKUP(Table4[[#This Row],[Column1]],mapping!A:L,12,FALSE),0),IF(W769&gt;mapping!$N$1,IFERROR(VLOOKUP(Table4[[#This Row],[Column1]],mapping!A:L,12,FALSE),0),0))</f>
        <v>900</v>
      </c>
      <c r="N769" s="58">
        <f>Table4[[#This Row],[ سعر اليومية ]]*3%*Table4[[#This Row],[عدد الدورات ]]</f>
        <v>30.72</v>
      </c>
      <c r="O769" s="56">
        <f>Table4[[#This Row],[ سعر اليومية ]]*Table4[[#This Row],[عدد الدورات ]]-N769</f>
        <v>993.28</v>
      </c>
      <c r="P769" s="194"/>
      <c r="Q769" s="194"/>
      <c r="R769" s="194"/>
      <c r="S769" s="58">
        <f>(Table4[[#This Row],[سعر يومية السائق]]*Table4[[#This Row],[عدد الدورات ]])-SUM(Table4[[#This Row],[سلف ]:[خصم ]])+Table4[[#This Row],[اضافي ]]</f>
        <v>900</v>
      </c>
      <c r="U769" s="58">
        <f>Table4[[#This Row],[ سعر اليومية ]]*Table4[[#This Row],[عدد الدورات ]]-Table4[[#This Row],[سعر يومية السائق]]*L769</f>
        <v>124</v>
      </c>
      <c r="V769" s="58">
        <f>U769-Table4[[#This Row],[W/H  3%]]</f>
        <v>93.28</v>
      </c>
      <c r="W769" s="66" t="str">
        <f>Table4[[#This Row],[اليوم]]&amp;Table4[[#This Row],[الشهر ]]&amp;Table4[[#This Row],[العام]]</f>
        <v>1452026</v>
      </c>
      <c r="X769" s="66" t="s">
        <v>304</v>
      </c>
    </row>
    <row r="770" spans="1:24" x14ac:dyDescent="0.3">
      <c r="A770" s="62">
        <v>14</v>
      </c>
      <c r="B770" s="62">
        <v>5</v>
      </c>
      <c r="C770" s="62">
        <v>2026</v>
      </c>
      <c r="D770" s="41" t="str">
        <f t="shared" si="60"/>
        <v xml:space="preserve">محمد رضا المنوفية لوجستيكااكتوبر هاي اس </v>
      </c>
      <c r="E770" s="4">
        <v>4006</v>
      </c>
      <c r="F770" s="41" t="str">
        <f>VLOOKUP(E770,mapping!C:J,2,FALSE)</f>
        <v xml:space="preserve">محمد رضا </v>
      </c>
      <c r="G770" s="41" t="str">
        <f>IFERROR(VLOOKUP(F770,mapping!$D$3:$J$200,2,FALSE),0)</f>
        <v xml:space="preserve">المنوفية </v>
      </c>
      <c r="H770" s="41" t="str">
        <f>IFERROR(VLOOKUP(F770,mapping!$D$3:$J$200,3,FALSE),0)</f>
        <v>لوجستيكا</v>
      </c>
      <c r="I770" s="41" t="str">
        <f>IFERROR(VLOOKUP(F770,mapping!$D$3:$J$200,4,FALSE),0)</f>
        <v xml:space="preserve">اكتوبر </v>
      </c>
      <c r="J770" s="41" t="str">
        <f>IFERROR(VLOOKUP(F770,mapping!$D$3:$J$200,5,FALSE),0)</f>
        <v xml:space="preserve">هاي اس </v>
      </c>
      <c r="K770" s="63">
        <f>IF(W770=mapping!$N$1,IFERROR(VLOOKUP(Table4[[#This Row],[Column1]],mapping!A:L,11,FALSE),0),IF(W770&gt;mapping!$N$1,IFERROR(VLOOKUP(Table4[[#This Row],[Column1]],mapping!A:L,11,FALSE),0),))</f>
        <v>2634</v>
      </c>
      <c r="L770" s="139">
        <v>1</v>
      </c>
      <c r="M770" s="60">
        <f>IF(W770=mapping!$N$1,IFERROR(VLOOKUP(Table4[[#This Row],[Column1]],mapping!A:L,12,FALSE),0),IF(W770&gt;mapping!$N$1,IFERROR(VLOOKUP(Table4[[#This Row],[Column1]],mapping!A:L,12,FALSE),0),0))</f>
        <v>2150</v>
      </c>
      <c r="N770" s="58">
        <f>Table4[[#This Row],[ سعر اليومية ]]*3%*Table4[[#This Row],[عدد الدورات ]]</f>
        <v>79.02</v>
      </c>
      <c r="O770" s="56">
        <f>Table4[[#This Row],[ سعر اليومية ]]*Table4[[#This Row],[عدد الدورات ]]-N770</f>
        <v>2554.98</v>
      </c>
      <c r="P770" s="194"/>
      <c r="Q770" s="194"/>
      <c r="R770" s="194"/>
      <c r="S770" s="58">
        <f>(Table4[[#This Row],[سعر يومية السائق]]*Table4[[#This Row],[عدد الدورات ]])-SUM(Table4[[#This Row],[سلف ]:[خصم ]])+Table4[[#This Row],[اضافي ]]</f>
        <v>2150</v>
      </c>
      <c r="U770" s="58">
        <f>Table4[[#This Row],[ سعر اليومية ]]*Table4[[#This Row],[عدد الدورات ]]-Table4[[#This Row],[سعر يومية السائق]]*L770</f>
        <v>484</v>
      </c>
      <c r="V770" s="58">
        <f>U770-Table4[[#This Row],[W/H  3%]]</f>
        <v>404.98</v>
      </c>
      <c r="W770" s="66" t="str">
        <f>Table4[[#This Row],[اليوم]]&amp;Table4[[#This Row],[الشهر ]]&amp;Table4[[#This Row],[العام]]</f>
        <v>1452026</v>
      </c>
      <c r="X770" s="66" t="s">
        <v>304</v>
      </c>
    </row>
    <row r="771" spans="1:24" x14ac:dyDescent="0.3">
      <c r="A771" s="62">
        <v>14</v>
      </c>
      <c r="B771" s="62">
        <v>5</v>
      </c>
      <c r="C771" s="62">
        <v>2026</v>
      </c>
      <c r="D771" s="41" t="str">
        <f t="shared" si="60"/>
        <v xml:space="preserve">مصطفي شكيويالجلاتمةلوجستيكااكتوبر كوستر </v>
      </c>
      <c r="E771" s="4">
        <v>4007</v>
      </c>
      <c r="F771" s="41" t="str">
        <f>VLOOKUP(E771,mapping!C:J,2,FALSE)</f>
        <v>مصطفي شكيوي</v>
      </c>
      <c r="G771" s="41" t="str">
        <f>IFERROR(VLOOKUP(F771,mapping!$D$3:$J$200,2,FALSE),0)</f>
        <v>الجلاتمة</v>
      </c>
      <c r="H771" s="41" t="str">
        <f>IFERROR(VLOOKUP(F771,mapping!$D$3:$J$200,3,FALSE),0)</f>
        <v>لوجستيكا</v>
      </c>
      <c r="I771" s="41" t="str">
        <f>IFERROR(VLOOKUP(F771,mapping!$D$3:$J$200,4,FALSE),0)</f>
        <v xml:space="preserve">اكتوبر </v>
      </c>
      <c r="J771" s="41" t="str">
        <f>IFERROR(VLOOKUP(F771,mapping!$D$3:$J$200,5,FALSE),0)</f>
        <v xml:space="preserve">كوستر </v>
      </c>
      <c r="K771" s="63">
        <f>IF(W771=mapping!$N$1,IFERROR(VLOOKUP(Table4[[#This Row],[Column1]],mapping!A:L,11,FALSE),0),IF(W771&gt;mapping!$N$1,IFERROR(VLOOKUP(Table4[[#This Row],[Column1]],mapping!A:L,11,FALSE),0),))</f>
        <v>3220</v>
      </c>
      <c r="L771" s="139">
        <v>1</v>
      </c>
      <c r="M771" s="60">
        <f>IF(W771=mapping!$N$1,IFERROR(VLOOKUP(Table4[[#This Row],[Column1]],mapping!A:L,12,FALSE),0),IF(W771&gt;mapping!$N$1,IFERROR(VLOOKUP(Table4[[#This Row],[Column1]],mapping!A:L,12,FALSE),0),0))</f>
        <v>2750</v>
      </c>
      <c r="N771" s="58">
        <f>Table4[[#This Row],[ سعر اليومية ]]*3%*Table4[[#This Row],[عدد الدورات ]]</f>
        <v>96.6</v>
      </c>
      <c r="O771" s="56">
        <f>Table4[[#This Row],[ سعر اليومية ]]*Table4[[#This Row],[عدد الدورات ]]-N771</f>
        <v>3123.4</v>
      </c>
      <c r="P771" s="194"/>
      <c r="Q771" s="194"/>
      <c r="R771" s="194"/>
      <c r="S771" s="58">
        <f>(Table4[[#This Row],[سعر يومية السائق]]*Table4[[#This Row],[عدد الدورات ]])-SUM(Table4[[#This Row],[سلف ]:[خصم ]])+Table4[[#This Row],[اضافي ]]</f>
        <v>2750</v>
      </c>
      <c r="U771" s="58">
        <f>Table4[[#This Row],[ سعر اليومية ]]*Table4[[#This Row],[عدد الدورات ]]-Table4[[#This Row],[سعر يومية السائق]]*L771</f>
        <v>470</v>
      </c>
      <c r="V771" s="58">
        <f>U771-Table4[[#This Row],[W/H  3%]]</f>
        <v>373.4</v>
      </c>
      <c r="W771" s="66" t="str">
        <f>Table4[[#This Row],[اليوم]]&amp;Table4[[#This Row],[الشهر ]]&amp;Table4[[#This Row],[العام]]</f>
        <v>1452026</v>
      </c>
      <c r="X771" s="66" t="s">
        <v>304</v>
      </c>
    </row>
    <row r="772" spans="1:24" x14ac:dyDescent="0.3">
      <c r="A772" s="62">
        <v>14</v>
      </c>
      <c r="B772" s="62">
        <v>5</v>
      </c>
      <c r="C772" s="62">
        <v>2026</v>
      </c>
      <c r="D772" s="41" t="str">
        <f t="shared" si="60"/>
        <v xml:space="preserve">وديع 1الفيوم 1لوجستيكااكتوبر هاي اس </v>
      </c>
      <c r="E772" s="4">
        <v>4009</v>
      </c>
      <c r="F772" s="41" t="str">
        <f>VLOOKUP(E772,mapping!C:J,2,FALSE)</f>
        <v>وديع 1</v>
      </c>
      <c r="G772" s="41" t="str">
        <f>IFERROR(VLOOKUP(F772,mapping!$D$3:$J$200,2,FALSE),0)</f>
        <v>الفيوم 1</v>
      </c>
      <c r="H772" s="41" t="str">
        <f>IFERROR(VLOOKUP(F772,mapping!$D$3:$J$200,3,FALSE),0)</f>
        <v>لوجستيكا</v>
      </c>
      <c r="I772" s="41" t="str">
        <f>IFERROR(VLOOKUP(F772,mapping!$D$3:$J$200,4,FALSE),0)</f>
        <v xml:space="preserve">اكتوبر </v>
      </c>
      <c r="J772" s="41" t="str">
        <f>IFERROR(VLOOKUP(F772,mapping!$D$3:$J$200,5,FALSE),0)</f>
        <v xml:space="preserve">هاي اس </v>
      </c>
      <c r="K772" s="63">
        <f>IF(W772=mapping!$N$1,IFERROR(VLOOKUP(Table4[[#This Row],[Column1]],mapping!A:L,11,FALSE),0),IF(W772&gt;mapping!$N$1,IFERROR(VLOOKUP(Table4[[#This Row],[Column1]],mapping!A:L,11,FALSE),0),))</f>
        <v>2662</v>
      </c>
      <c r="L772" s="139">
        <v>1</v>
      </c>
      <c r="M772" s="60">
        <f>IF(W772=mapping!$N$1,IFERROR(VLOOKUP(Table4[[#This Row],[Column1]],mapping!A:L,12,FALSE),0),IF(W772&gt;mapping!$N$1,IFERROR(VLOOKUP(Table4[[#This Row],[Column1]],mapping!A:L,12,FALSE),0),0))</f>
        <v>2250</v>
      </c>
      <c r="N772" s="58">
        <f>Table4[[#This Row],[ سعر اليومية ]]*3%*Table4[[#This Row],[عدد الدورات ]]</f>
        <v>79.86</v>
      </c>
      <c r="O772" s="56">
        <f>Table4[[#This Row],[ سعر اليومية ]]*Table4[[#This Row],[عدد الدورات ]]-N772</f>
        <v>2582.14</v>
      </c>
      <c r="P772" s="194"/>
      <c r="Q772" s="194"/>
      <c r="R772" s="194"/>
      <c r="S772" s="58">
        <f>(Table4[[#This Row],[سعر يومية السائق]]*Table4[[#This Row],[عدد الدورات ]])-SUM(Table4[[#This Row],[سلف ]:[خصم ]])+Table4[[#This Row],[اضافي ]]</f>
        <v>2250</v>
      </c>
      <c r="U772" s="58">
        <f>Table4[[#This Row],[ سعر اليومية ]]*Table4[[#This Row],[عدد الدورات ]]-Table4[[#This Row],[سعر يومية السائق]]*L772</f>
        <v>412</v>
      </c>
      <c r="V772" s="58">
        <f>U772-Table4[[#This Row],[W/H  3%]]</f>
        <v>332.14</v>
      </c>
      <c r="W772" s="66" t="str">
        <f>Table4[[#This Row],[اليوم]]&amp;Table4[[#This Row],[الشهر ]]&amp;Table4[[#This Row],[العام]]</f>
        <v>1452026</v>
      </c>
      <c r="X772" s="66" t="s">
        <v>304</v>
      </c>
    </row>
    <row r="773" spans="1:24" x14ac:dyDescent="0.3">
      <c r="A773" s="62">
        <v>14</v>
      </c>
      <c r="B773" s="62">
        <v>5</v>
      </c>
      <c r="C773" s="62">
        <v>2026</v>
      </c>
      <c r="D773" s="41" t="str">
        <f t="shared" si="60"/>
        <v xml:space="preserve">وديع 2الفيوم 2لوجستيكااكتوبر هاي اس </v>
      </c>
      <c r="E773" s="4">
        <v>4010</v>
      </c>
      <c r="F773" s="41" t="str">
        <f>VLOOKUP(E773,mapping!C:J,2,FALSE)</f>
        <v>وديع 2</v>
      </c>
      <c r="G773" s="41" t="str">
        <f>IFERROR(VLOOKUP(F773,mapping!$D$3:$J$200,2,FALSE),0)</f>
        <v>الفيوم 2</v>
      </c>
      <c r="H773" s="41" t="str">
        <f>IFERROR(VLOOKUP(F773,mapping!$D$3:$J$200,3,FALSE),0)</f>
        <v>لوجستيكا</v>
      </c>
      <c r="I773" s="41" t="str">
        <f>IFERROR(VLOOKUP(F773,mapping!$D$3:$J$200,4,FALSE),0)</f>
        <v xml:space="preserve">اكتوبر </v>
      </c>
      <c r="J773" s="41" t="str">
        <f>IFERROR(VLOOKUP(F773,mapping!$D$3:$J$200,5,FALSE),0)</f>
        <v xml:space="preserve">هاي اس </v>
      </c>
      <c r="K773" s="63">
        <f>IF(W773=mapping!$N$1,IFERROR(VLOOKUP(Table4[[#This Row],[Column1]],mapping!A:L,11,FALSE),0),IF(W773&gt;mapping!$N$1,IFERROR(VLOOKUP(Table4[[#This Row],[Column1]],mapping!A:L,11,FALSE),0),))</f>
        <v>2662</v>
      </c>
      <c r="L773" s="139">
        <v>1</v>
      </c>
      <c r="M773" s="60">
        <f>IF(W773=mapping!$N$1,IFERROR(VLOOKUP(Table4[[#This Row],[Column1]],mapping!A:L,12,FALSE),0),IF(W773&gt;mapping!$N$1,IFERROR(VLOOKUP(Table4[[#This Row],[Column1]],mapping!A:L,12,FALSE),0),0))</f>
        <v>2250</v>
      </c>
      <c r="N773" s="58">
        <f>Table4[[#This Row],[ سعر اليومية ]]*3%*Table4[[#This Row],[عدد الدورات ]]</f>
        <v>79.86</v>
      </c>
      <c r="O773" s="56">
        <f>Table4[[#This Row],[ سعر اليومية ]]*Table4[[#This Row],[عدد الدورات ]]-N773</f>
        <v>2582.14</v>
      </c>
      <c r="P773" s="194"/>
      <c r="Q773" s="194"/>
      <c r="R773" s="194"/>
      <c r="S773" s="58">
        <f>(Table4[[#This Row],[سعر يومية السائق]]*Table4[[#This Row],[عدد الدورات ]])-SUM(Table4[[#This Row],[سلف ]:[خصم ]])+Table4[[#This Row],[اضافي ]]</f>
        <v>2250</v>
      </c>
      <c r="U773" s="58">
        <f>Table4[[#This Row],[ سعر اليومية ]]*Table4[[#This Row],[عدد الدورات ]]-Table4[[#This Row],[سعر يومية السائق]]*L773</f>
        <v>412</v>
      </c>
      <c r="V773" s="58">
        <f>U773-Table4[[#This Row],[W/H  3%]]</f>
        <v>332.14</v>
      </c>
      <c r="W773" s="66" t="str">
        <f>Table4[[#This Row],[اليوم]]&amp;Table4[[#This Row],[الشهر ]]&amp;Table4[[#This Row],[العام]]</f>
        <v>1452026</v>
      </c>
      <c r="X773" s="66" t="s">
        <v>304</v>
      </c>
    </row>
    <row r="774" spans="1:24" x14ac:dyDescent="0.3">
      <c r="A774" s="62">
        <v>14</v>
      </c>
      <c r="B774" s="62">
        <v>5</v>
      </c>
      <c r="C774" s="62">
        <v>2026</v>
      </c>
      <c r="D774" s="41" t="str">
        <f t="shared" si="60"/>
        <v xml:space="preserve">احمد عويس المعادي لوجستيكاابورواش هاي اس </v>
      </c>
      <c r="E774" s="4">
        <v>4011</v>
      </c>
      <c r="F774" s="41" t="str">
        <f>VLOOKUP(E774,mapping!C:J,2,FALSE)</f>
        <v xml:space="preserve">احمد عويس </v>
      </c>
      <c r="G774" s="41" t="str">
        <f>IFERROR(VLOOKUP(F774,mapping!$D$3:$J$200,2,FALSE),0)</f>
        <v xml:space="preserve">المعادي </v>
      </c>
      <c r="H774" s="41" t="str">
        <f>IFERROR(VLOOKUP(F774,mapping!$D$3:$J$200,3,FALSE),0)</f>
        <v>لوجستيكا</v>
      </c>
      <c r="I774" s="41" t="str">
        <f>IFERROR(VLOOKUP(F774,mapping!$D$3:$J$200,4,FALSE),0)</f>
        <v xml:space="preserve">ابورواش </v>
      </c>
      <c r="J774" s="41" t="str">
        <f>IFERROR(VLOOKUP(F774,mapping!$D$3:$J$200,5,FALSE),0)</f>
        <v xml:space="preserve">هاي اس </v>
      </c>
      <c r="K774" s="63">
        <f>IF(W774=mapping!$N$1,IFERROR(VLOOKUP(Table4[[#This Row],[Column1]],mapping!A:L,11,FALSE),0),IF(W774&gt;mapping!$N$1,IFERROR(VLOOKUP(Table4[[#This Row],[Column1]],mapping!A:L,11,FALSE),0),))</f>
        <v>2049</v>
      </c>
      <c r="L774" s="139">
        <v>1</v>
      </c>
      <c r="M774" s="60">
        <f>IF(W774=mapping!$N$1,IFERROR(VLOOKUP(Table4[[#This Row],[Column1]],mapping!A:L,12,FALSE),0),IF(W774&gt;mapping!$N$1,IFERROR(VLOOKUP(Table4[[#This Row],[Column1]],mapping!A:L,12,FALSE),0),0))</f>
        <v>1650</v>
      </c>
      <c r="N774" s="58">
        <f>Table4[[#This Row],[ سعر اليومية ]]*3%*Table4[[#This Row],[عدد الدورات ]]</f>
        <v>61.47</v>
      </c>
      <c r="O774" s="56">
        <f>Table4[[#This Row],[ سعر اليومية ]]*Table4[[#This Row],[عدد الدورات ]]-N774</f>
        <v>1987.53</v>
      </c>
      <c r="P774" s="194"/>
      <c r="Q774" s="194"/>
      <c r="R774" s="194"/>
      <c r="S774" s="58">
        <f>(Table4[[#This Row],[سعر يومية السائق]]*Table4[[#This Row],[عدد الدورات ]])-SUM(Table4[[#This Row],[سلف ]:[خصم ]])+Table4[[#This Row],[اضافي ]]</f>
        <v>1650</v>
      </c>
      <c r="U774" s="58">
        <f>Table4[[#This Row],[ سعر اليومية ]]*Table4[[#This Row],[عدد الدورات ]]-Table4[[#This Row],[سعر يومية السائق]]*L774</f>
        <v>399</v>
      </c>
      <c r="V774" s="58">
        <f>U774-Table4[[#This Row],[W/H  3%]]</f>
        <v>337.53</v>
      </c>
      <c r="W774" s="66" t="str">
        <f>Table4[[#This Row],[اليوم]]&amp;Table4[[#This Row],[الشهر ]]&amp;Table4[[#This Row],[العام]]</f>
        <v>1452026</v>
      </c>
      <c r="X774" s="66" t="s">
        <v>304</v>
      </c>
    </row>
    <row r="775" spans="1:24" x14ac:dyDescent="0.3">
      <c r="A775" s="62">
        <v>14</v>
      </c>
      <c r="B775" s="62">
        <v>5</v>
      </c>
      <c r="C775" s="62">
        <v>2026</v>
      </c>
      <c r="D775" s="41" t="str">
        <f t="shared" si="60"/>
        <v>محمد جمال القناطر لوجستيكاابورواش سوزوكي</v>
      </c>
      <c r="E775" s="4">
        <v>4013</v>
      </c>
      <c r="F775" s="41" t="str">
        <f>VLOOKUP(E775,mapping!C:J,2,FALSE)</f>
        <v xml:space="preserve">محمد جمال </v>
      </c>
      <c r="G775" s="41" t="str">
        <f>IFERROR(VLOOKUP(F775,mapping!$D$3:$J$200,2,FALSE),0)</f>
        <v xml:space="preserve">القناطر </v>
      </c>
      <c r="H775" s="41" t="str">
        <f>IFERROR(VLOOKUP(F775,mapping!$D$3:$J$200,3,FALSE),0)</f>
        <v>لوجستيكا</v>
      </c>
      <c r="I775" s="41" t="str">
        <f>IFERROR(VLOOKUP(F775,mapping!$D$3:$J$200,4,FALSE),0)</f>
        <v xml:space="preserve">ابورواش </v>
      </c>
      <c r="J775" s="41" t="str">
        <f>IFERROR(VLOOKUP(F775,mapping!$D$3:$J$200,5,FALSE),0)</f>
        <v>سوزوكي</v>
      </c>
      <c r="K775" s="63">
        <f>IF(W775=mapping!$N$1,IFERROR(VLOOKUP(Table4[[#This Row],[Column1]],mapping!A:L,11,FALSE),0),IF(W775&gt;mapping!$N$1,IFERROR(VLOOKUP(Table4[[#This Row],[Column1]],mapping!A:L,11,FALSE),0),))</f>
        <v>1536</v>
      </c>
      <c r="L775" s="139">
        <v>1</v>
      </c>
      <c r="M775" s="60">
        <f>IF(W775=mapping!$N$1,IFERROR(VLOOKUP(Table4[[#This Row],[Column1]],mapping!A:L,12,FALSE),0),IF(W775&gt;mapping!$N$1,IFERROR(VLOOKUP(Table4[[#This Row],[Column1]],mapping!A:L,12,FALSE),0),0))</f>
        <v>1000</v>
      </c>
      <c r="N775" s="58">
        <f>Table4[[#This Row],[ سعر اليومية ]]*3%*Table4[[#This Row],[عدد الدورات ]]</f>
        <v>46.08</v>
      </c>
      <c r="O775" s="56">
        <f>Table4[[#This Row],[ سعر اليومية ]]*Table4[[#This Row],[عدد الدورات ]]-N775</f>
        <v>1489.92</v>
      </c>
      <c r="P775" s="194"/>
      <c r="Q775" s="194"/>
      <c r="R775" s="194"/>
      <c r="S775" s="58">
        <f>(Table4[[#This Row],[سعر يومية السائق]]*Table4[[#This Row],[عدد الدورات ]])-SUM(Table4[[#This Row],[سلف ]:[خصم ]])+Table4[[#This Row],[اضافي ]]</f>
        <v>1000</v>
      </c>
      <c r="U775" s="58">
        <f>Table4[[#This Row],[ سعر اليومية ]]*Table4[[#This Row],[عدد الدورات ]]-Table4[[#This Row],[سعر يومية السائق]]*L775</f>
        <v>536</v>
      </c>
      <c r="V775" s="58">
        <f>U775-Table4[[#This Row],[W/H  3%]]</f>
        <v>489.92</v>
      </c>
      <c r="W775" s="66" t="str">
        <f>Table4[[#This Row],[اليوم]]&amp;Table4[[#This Row],[الشهر ]]&amp;Table4[[#This Row],[العام]]</f>
        <v>1452026</v>
      </c>
      <c r="X775" s="66" t="s">
        <v>304</v>
      </c>
    </row>
    <row r="776" spans="1:24" x14ac:dyDescent="0.3">
      <c r="A776" s="62">
        <v>14</v>
      </c>
      <c r="B776" s="62">
        <v>5</v>
      </c>
      <c r="C776" s="62">
        <v>2026</v>
      </c>
      <c r="D776" s="41" t="str">
        <f t="shared" si="60"/>
        <v xml:space="preserve">محمد عزمي حدائق اكتوبر لوجستيكااكتوبر هاي اس </v>
      </c>
      <c r="E776" s="4">
        <v>4005</v>
      </c>
      <c r="F776" s="41" t="str">
        <f>VLOOKUP(E776,mapping!C:J,2,FALSE)</f>
        <v xml:space="preserve">محمد عزمي </v>
      </c>
      <c r="G776" s="41" t="str">
        <f>IFERROR(VLOOKUP(F776,mapping!$D$3:$J$200,2,FALSE),0)</f>
        <v xml:space="preserve">حدائق اكتوبر </v>
      </c>
      <c r="H776" s="41" t="str">
        <f>IFERROR(VLOOKUP(F776,mapping!$D$3:$J$200,3,FALSE),0)</f>
        <v>لوجستيكا</v>
      </c>
      <c r="I776" s="41" t="str">
        <f>IFERROR(VLOOKUP(F776,mapping!$D$3:$J$200,4,FALSE),0)</f>
        <v xml:space="preserve">اكتوبر </v>
      </c>
      <c r="J776" s="41" t="str">
        <f>IFERROR(VLOOKUP(F776,mapping!$D$3:$J$200,5,FALSE),0)</f>
        <v xml:space="preserve">هاي اس </v>
      </c>
      <c r="K776" s="63">
        <f>IF(W776=mapping!$N$1,IFERROR(VLOOKUP(Table4[[#This Row],[Column1]],mapping!A:L,11,FALSE),0),IF(W776&gt;mapping!$N$1,IFERROR(VLOOKUP(Table4[[#This Row],[Column1]],mapping!A:L,11,FALSE),0),))</f>
        <v>1903</v>
      </c>
      <c r="L776" s="139">
        <v>1</v>
      </c>
      <c r="M776" s="60">
        <f>IF(W776=mapping!$N$1,IFERROR(VLOOKUP(Table4[[#This Row],[Column1]],mapping!A:L,12,FALSE),0),IF(W776&gt;mapping!$N$1,IFERROR(VLOOKUP(Table4[[#This Row],[Column1]],mapping!A:L,12,FALSE),0),0))</f>
        <v>1600</v>
      </c>
      <c r="N776" s="58">
        <f>Table4[[#This Row],[ سعر اليومية ]]*3%*Table4[[#This Row],[عدد الدورات ]]</f>
        <v>57.089999999999996</v>
      </c>
      <c r="O776" s="56">
        <f>Table4[[#This Row],[ سعر اليومية ]]*Table4[[#This Row],[عدد الدورات ]]-N776</f>
        <v>1845.91</v>
      </c>
      <c r="P776" s="194"/>
      <c r="Q776" s="194"/>
      <c r="R776" s="194"/>
      <c r="S776" s="58">
        <f>(Table4[[#This Row],[سعر يومية السائق]]*Table4[[#This Row],[عدد الدورات ]])-SUM(Table4[[#This Row],[سلف ]:[خصم ]])+Table4[[#This Row],[اضافي ]]</f>
        <v>1600</v>
      </c>
      <c r="U776" s="58">
        <f>Table4[[#This Row],[ سعر اليومية ]]*Table4[[#This Row],[عدد الدورات ]]-Table4[[#This Row],[سعر يومية السائق]]*L776</f>
        <v>303</v>
      </c>
      <c r="V776" s="58">
        <f>U776-Table4[[#This Row],[W/H  3%]]</f>
        <v>245.91</v>
      </c>
      <c r="W776" s="66" t="str">
        <f>Table4[[#This Row],[اليوم]]&amp;Table4[[#This Row],[الشهر ]]&amp;Table4[[#This Row],[العام]]</f>
        <v>1452026</v>
      </c>
      <c r="X776" s="66" t="s">
        <v>304</v>
      </c>
    </row>
    <row r="777" spans="1:24" x14ac:dyDescent="0.3">
      <c r="A777" s="62">
        <v>14</v>
      </c>
      <c r="B777" s="62">
        <v>5</v>
      </c>
      <c r="C777" s="62">
        <v>2026</v>
      </c>
      <c r="D777" s="41" t="str">
        <f t="shared" si="60"/>
        <v xml:space="preserve">سعيد كمال م.نصر لوجستيكااكتوبر هاي اس </v>
      </c>
      <c r="E777" s="4">
        <v>4008</v>
      </c>
      <c r="F777" s="41" t="str">
        <f>VLOOKUP(E777,mapping!C:J,2,FALSE)</f>
        <v xml:space="preserve">سعيد كمال </v>
      </c>
      <c r="G777" s="41" t="str">
        <f>IFERROR(VLOOKUP(F777,mapping!$D$3:$J$200,2,FALSE),0)</f>
        <v xml:space="preserve">م.نصر </v>
      </c>
      <c r="H777" s="41" t="str">
        <f>IFERROR(VLOOKUP(F777,mapping!$D$3:$J$200,3,FALSE),0)</f>
        <v>لوجستيكا</v>
      </c>
      <c r="I777" s="41" t="str">
        <f>IFERROR(VLOOKUP(F777,mapping!$D$3:$J$200,4,FALSE),0)</f>
        <v xml:space="preserve">اكتوبر </v>
      </c>
      <c r="J777" s="41" t="str">
        <f>IFERROR(VLOOKUP(F777,mapping!$D$3:$J$200,5,FALSE),0)</f>
        <v xml:space="preserve">هاي اس </v>
      </c>
      <c r="K777" s="63">
        <f>IF(W777=mapping!$N$1,IFERROR(VLOOKUP(Table4[[#This Row],[Column1]],mapping!A:L,11,FALSE),0),IF(W777&gt;mapping!$N$1,IFERROR(VLOOKUP(Table4[[#This Row],[Column1]],mapping!A:L,11,FALSE),0),))</f>
        <v>3367</v>
      </c>
      <c r="L777" s="139">
        <v>1</v>
      </c>
      <c r="M777" s="60">
        <f>IF(W777=mapping!$N$1,IFERROR(VLOOKUP(Table4[[#This Row],[Column1]],mapping!A:L,12,FALSE),0),IF(W777&gt;mapping!$N$1,IFERROR(VLOOKUP(Table4[[#This Row],[Column1]],mapping!A:L,12,FALSE),0),0))</f>
        <v>2600</v>
      </c>
      <c r="N777" s="58">
        <f>Table4[[#This Row],[ سعر اليومية ]]*3%*Table4[[#This Row],[عدد الدورات ]]</f>
        <v>101.00999999999999</v>
      </c>
      <c r="O777" s="56">
        <f>Table4[[#This Row],[ سعر اليومية ]]*Table4[[#This Row],[عدد الدورات ]]-N777</f>
        <v>3265.99</v>
      </c>
      <c r="P777" s="194"/>
      <c r="Q777" s="194"/>
      <c r="R777" s="194"/>
      <c r="S777" s="58">
        <f>(Table4[[#This Row],[سعر يومية السائق]]*Table4[[#This Row],[عدد الدورات ]])-SUM(Table4[[#This Row],[سلف ]:[خصم ]])+Table4[[#This Row],[اضافي ]]</f>
        <v>2600</v>
      </c>
      <c r="U777" s="58">
        <f>Table4[[#This Row],[ سعر اليومية ]]*Table4[[#This Row],[عدد الدورات ]]-Table4[[#This Row],[سعر يومية السائق]]*L777</f>
        <v>767</v>
      </c>
      <c r="V777" s="58">
        <f>U777-Table4[[#This Row],[W/H  3%]]</f>
        <v>665.99</v>
      </c>
      <c r="W777" s="66" t="str">
        <f>Table4[[#This Row],[اليوم]]&amp;Table4[[#This Row],[الشهر ]]&amp;Table4[[#This Row],[العام]]</f>
        <v>1452026</v>
      </c>
      <c r="X777" s="66" t="s">
        <v>304</v>
      </c>
    </row>
    <row r="778" spans="1:24" x14ac:dyDescent="0.3">
      <c r="A778" s="62">
        <v>14</v>
      </c>
      <c r="B778" s="62">
        <v>5</v>
      </c>
      <c r="C778" s="62">
        <v>2026</v>
      </c>
      <c r="D778" s="41" t="str">
        <f t="shared" si="60"/>
        <v>عماد النجار1المرج 2ورديةسعوديالمخاذناتوبيس 28</v>
      </c>
      <c r="E778" s="4">
        <v>5000</v>
      </c>
      <c r="F778" s="41" t="str">
        <f>VLOOKUP(E778,mapping!C:J,2,FALSE)</f>
        <v>عماد النجار1</v>
      </c>
      <c r="G778" s="41" t="str">
        <f>IFERROR(VLOOKUP(F778,mapping!$D$3:$J$200,2,FALSE),0)</f>
        <v>المرج 2وردية</v>
      </c>
      <c r="H778" s="41" t="str">
        <f>IFERROR(VLOOKUP(F778,mapping!$D$3:$J$200,3,FALSE),0)</f>
        <v>سعودي</v>
      </c>
      <c r="I778" s="41" t="str">
        <f>IFERROR(VLOOKUP(F778,mapping!$D$3:$J$200,4,FALSE),0)</f>
        <v>المخاذن</v>
      </c>
      <c r="J778" s="41" t="str">
        <f>IFERROR(VLOOKUP(F778,mapping!$D$3:$J$200,5,FALSE),0)</f>
        <v>اتوبيس 28</v>
      </c>
      <c r="K778" s="63">
        <f>IF(W778=mapping!$N$1,IFERROR(VLOOKUP(Table4[[#This Row],[Column1]],mapping!A:L,11,FALSE),0),IF(W778&gt;mapping!$N$1,IFERROR(VLOOKUP(Table4[[#This Row],[Column1]],mapping!A:L,11,FALSE),0),))</f>
        <v>4119</v>
      </c>
      <c r="L778" s="139">
        <v>1</v>
      </c>
      <c r="M778" s="60">
        <f>IF(W778=mapping!$N$1,IFERROR(VLOOKUP(Table4[[#This Row],[Column1]],mapping!A:L,12,FALSE),0),IF(W778&gt;mapping!$N$1,IFERROR(VLOOKUP(Table4[[#This Row],[Column1]],mapping!A:L,12,FALSE),0),0))</f>
        <v>4800</v>
      </c>
      <c r="N778" s="58">
        <f>Table4[[#This Row],[ سعر اليومية ]]*3%*Table4[[#This Row],[عدد الدورات ]]</f>
        <v>123.57</v>
      </c>
      <c r="O778" s="56">
        <f>Table4[[#This Row],[ سعر اليومية ]]*Table4[[#This Row],[عدد الدورات ]]-N778</f>
        <v>3995.43</v>
      </c>
      <c r="P778" s="194"/>
      <c r="Q778" s="194"/>
      <c r="R778" s="194"/>
      <c r="S778" s="58">
        <f>(Table4[[#This Row],[سعر يومية السائق]]*Table4[[#This Row],[عدد الدورات ]])-SUM(Table4[[#This Row],[سلف ]:[خصم ]])+Table4[[#This Row],[اضافي ]]</f>
        <v>4800</v>
      </c>
      <c r="U778" s="58">
        <f>Table4[[#This Row],[ سعر اليومية ]]*Table4[[#This Row],[عدد الدورات ]]-Table4[[#This Row],[سعر يومية السائق]]*L778</f>
        <v>-681</v>
      </c>
      <c r="V778" s="58">
        <f>U778-Table4[[#This Row],[W/H  3%]]</f>
        <v>-804.56999999999994</v>
      </c>
      <c r="W778" s="66" t="str">
        <f>Table4[[#This Row],[اليوم]]&amp;Table4[[#This Row],[الشهر ]]&amp;Table4[[#This Row],[العام]]</f>
        <v>1452026</v>
      </c>
      <c r="X778" s="66" t="s">
        <v>304</v>
      </c>
    </row>
    <row r="779" spans="1:24" x14ac:dyDescent="0.3">
      <c r="A779" s="62">
        <v>14</v>
      </c>
      <c r="B779" s="62">
        <v>5</v>
      </c>
      <c r="C779" s="62">
        <v>2026</v>
      </c>
      <c r="D779" s="41" t="str">
        <f t="shared" si="60"/>
        <v>عماد النجار2المؤسسة 2ورديةسعوديالمخاذناتوبيس 28</v>
      </c>
      <c r="E779" s="4">
        <v>5001</v>
      </c>
      <c r="F779" s="41" t="str">
        <f>VLOOKUP(E779,mapping!C:J,2,FALSE)</f>
        <v>عماد النجار2</v>
      </c>
      <c r="G779" s="41" t="str">
        <f>IFERROR(VLOOKUP(F779,mapping!$D$3:$J$200,2,FALSE),0)</f>
        <v>المؤسسة 2وردية</v>
      </c>
      <c r="H779" s="41" t="str">
        <f>IFERROR(VLOOKUP(F779,mapping!$D$3:$J$200,3,FALSE),0)</f>
        <v>سعودي</v>
      </c>
      <c r="I779" s="41" t="str">
        <f>IFERROR(VLOOKUP(F779,mapping!$D$3:$J$200,4,FALSE),0)</f>
        <v>المخاذن</v>
      </c>
      <c r="J779" s="41" t="str">
        <f>IFERROR(VLOOKUP(F779,mapping!$D$3:$J$200,5,FALSE),0)</f>
        <v>اتوبيس 28</v>
      </c>
      <c r="K779" s="63">
        <f>IF(W779=mapping!$N$1,IFERROR(VLOOKUP(Table4[[#This Row],[Column1]],mapping!A:L,11,FALSE),0),IF(W779&gt;mapping!$N$1,IFERROR(VLOOKUP(Table4[[#This Row],[Column1]],mapping!A:L,11,FALSE),0),))</f>
        <v>3884</v>
      </c>
      <c r="L779" s="139">
        <v>1</v>
      </c>
      <c r="M779" s="60">
        <f>IF(W779=mapping!$N$1,IFERROR(VLOOKUP(Table4[[#This Row],[Column1]],mapping!A:L,12,FALSE),0),IF(W779&gt;mapping!$N$1,IFERROR(VLOOKUP(Table4[[#This Row],[Column1]],mapping!A:L,12,FALSE),0),0))</f>
        <v>4500</v>
      </c>
      <c r="N779" s="58">
        <f>Table4[[#This Row],[ سعر اليومية ]]*3%*Table4[[#This Row],[عدد الدورات ]]</f>
        <v>116.52</v>
      </c>
      <c r="O779" s="56">
        <f>Table4[[#This Row],[ سعر اليومية ]]*Table4[[#This Row],[عدد الدورات ]]-N779</f>
        <v>3767.48</v>
      </c>
      <c r="P779" s="194"/>
      <c r="Q779" s="194"/>
      <c r="R779" s="194"/>
      <c r="S779" s="58">
        <f>(Table4[[#This Row],[سعر يومية السائق]]*Table4[[#This Row],[عدد الدورات ]])-SUM(Table4[[#This Row],[سلف ]:[خصم ]])+Table4[[#This Row],[اضافي ]]</f>
        <v>4500</v>
      </c>
      <c r="U779" s="58">
        <f>Table4[[#This Row],[ سعر اليومية ]]*Table4[[#This Row],[عدد الدورات ]]-Table4[[#This Row],[سعر يومية السائق]]*L779</f>
        <v>-616</v>
      </c>
      <c r="V779" s="58">
        <f>U779-Table4[[#This Row],[W/H  3%]]</f>
        <v>-732.52</v>
      </c>
      <c r="W779" s="66" t="str">
        <f>Table4[[#This Row],[اليوم]]&amp;Table4[[#This Row],[الشهر ]]&amp;Table4[[#This Row],[العام]]</f>
        <v>1452026</v>
      </c>
      <c r="X779" s="66" t="s">
        <v>304</v>
      </c>
    </row>
    <row r="780" spans="1:24" x14ac:dyDescent="0.3">
      <c r="A780" s="62">
        <v>14</v>
      </c>
      <c r="B780" s="62">
        <v>5</v>
      </c>
      <c r="C780" s="62">
        <v>2026</v>
      </c>
      <c r="D780" s="41" t="str">
        <f t="shared" si="60"/>
        <v>عماد النجار 3الدائري 1ورديةسعوديالمخاذناتوبيس 28</v>
      </c>
      <c r="E780" s="4">
        <v>5002</v>
      </c>
      <c r="F780" s="41" t="str">
        <f>VLOOKUP(E780,mapping!C:J,2,FALSE)</f>
        <v>عماد النجار 3</v>
      </c>
      <c r="G780" s="41" t="str">
        <f>IFERROR(VLOOKUP(F780,mapping!$D$3:$J$200,2,FALSE),0)</f>
        <v>الدائري 1وردية</v>
      </c>
      <c r="H780" s="41" t="str">
        <f>IFERROR(VLOOKUP(F780,mapping!$D$3:$J$200,3,FALSE),0)</f>
        <v>سعودي</v>
      </c>
      <c r="I780" s="41" t="str">
        <f>IFERROR(VLOOKUP(F780,mapping!$D$3:$J$200,4,FALSE),0)</f>
        <v>المخاذن</v>
      </c>
      <c r="J780" s="41" t="str">
        <f>IFERROR(VLOOKUP(F780,mapping!$D$3:$J$200,5,FALSE),0)</f>
        <v>اتوبيس 28</v>
      </c>
      <c r="K780" s="63">
        <f>IF(W780=mapping!$N$1,IFERROR(VLOOKUP(Table4[[#This Row],[Column1]],mapping!A:L,11,FALSE),0),IF(W780&gt;mapping!$N$1,IFERROR(VLOOKUP(Table4[[#This Row],[Column1]],mapping!A:L,11,FALSE),0),))</f>
        <v>2448</v>
      </c>
      <c r="L780" s="139">
        <v>1</v>
      </c>
      <c r="M780" s="60">
        <f>IF(W780=mapping!$N$1,IFERROR(VLOOKUP(Table4[[#This Row],[Column1]],mapping!A:L,12,FALSE),0),IF(W780&gt;mapping!$N$1,IFERROR(VLOOKUP(Table4[[#This Row],[Column1]],mapping!A:L,12,FALSE),0),0))</f>
        <v>2500</v>
      </c>
      <c r="N780" s="58">
        <f>Table4[[#This Row],[ سعر اليومية ]]*3%*Table4[[#This Row],[عدد الدورات ]]</f>
        <v>73.44</v>
      </c>
      <c r="O780" s="56">
        <f>Table4[[#This Row],[ سعر اليومية ]]*Table4[[#This Row],[عدد الدورات ]]-N780</f>
        <v>2374.56</v>
      </c>
      <c r="P780" s="194"/>
      <c r="Q780" s="194"/>
      <c r="R780" s="194"/>
      <c r="S780" s="58">
        <f>(Table4[[#This Row],[سعر يومية السائق]]*Table4[[#This Row],[عدد الدورات ]])-SUM(Table4[[#This Row],[سلف ]:[خصم ]])+Table4[[#This Row],[اضافي ]]</f>
        <v>2500</v>
      </c>
      <c r="U780" s="58">
        <f>Table4[[#This Row],[ سعر اليومية ]]*Table4[[#This Row],[عدد الدورات ]]-Table4[[#This Row],[سعر يومية السائق]]*L780</f>
        <v>-52</v>
      </c>
      <c r="V780" s="58">
        <f>U780-Table4[[#This Row],[W/H  3%]]</f>
        <v>-125.44</v>
      </c>
      <c r="W780" s="66" t="str">
        <f>Table4[[#This Row],[اليوم]]&amp;Table4[[#This Row],[الشهر ]]&amp;Table4[[#This Row],[العام]]</f>
        <v>1452026</v>
      </c>
      <c r="X780" s="66" t="s">
        <v>304</v>
      </c>
    </row>
    <row r="781" spans="1:24" x14ac:dyDescent="0.3">
      <c r="A781" s="62">
        <v>14</v>
      </c>
      <c r="B781" s="62">
        <v>5</v>
      </c>
      <c r="C781" s="62">
        <v>2026</v>
      </c>
      <c r="D781" s="41" t="str">
        <f t="shared" si="60"/>
        <v>عبد الرحمن1الهرم سعوديدريماتوبيس 28</v>
      </c>
      <c r="E781" s="4">
        <v>5003</v>
      </c>
      <c r="F781" s="41" t="str">
        <f>VLOOKUP(E781,mapping!C:J,2,FALSE)</f>
        <v>عبد الرحمن1</v>
      </c>
      <c r="G781" s="41" t="str">
        <f>IFERROR(VLOOKUP(F781,mapping!$D$3:$J$200,2,FALSE),0)</f>
        <v xml:space="preserve">الهرم </v>
      </c>
      <c r="H781" s="41" t="str">
        <f>IFERROR(VLOOKUP(F781,mapping!$D$3:$J$200,3,FALSE),0)</f>
        <v>سعودي</v>
      </c>
      <c r="I781" s="41" t="str">
        <f>IFERROR(VLOOKUP(F781,mapping!$D$3:$J$200,4,FALSE),0)</f>
        <v>دريم</v>
      </c>
      <c r="J781" s="41" t="str">
        <f>IFERROR(VLOOKUP(F781,mapping!$D$3:$J$200,5,FALSE),0)</f>
        <v>اتوبيس 28</v>
      </c>
      <c r="K781" s="63">
        <f>IF(W781=mapping!$N$1,IFERROR(VLOOKUP(Table4[[#This Row],[Column1]],mapping!A:L,11,FALSE),0),IF(W781&gt;mapping!$N$1,IFERROR(VLOOKUP(Table4[[#This Row],[Column1]],mapping!A:L,11,FALSE),0),))</f>
        <v>994</v>
      </c>
      <c r="L781" s="139">
        <v>1</v>
      </c>
      <c r="M781" s="60">
        <f>IF(W781=mapping!$N$1,IFERROR(VLOOKUP(Table4[[#This Row],[Column1]],mapping!A:L,12,FALSE),0),IF(W781&gt;mapping!$N$1,IFERROR(VLOOKUP(Table4[[#This Row],[Column1]],mapping!A:L,12,FALSE),0),0))</f>
        <v>850</v>
      </c>
      <c r="N781" s="58">
        <f>Table4[[#This Row],[ سعر اليومية ]]*3%*Table4[[#This Row],[عدد الدورات ]]</f>
        <v>29.82</v>
      </c>
      <c r="O781" s="56">
        <f>Table4[[#This Row],[ سعر اليومية ]]*Table4[[#This Row],[عدد الدورات ]]-N781</f>
        <v>964.18</v>
      </c>
      <c r="P781" s="194"/>
      <c r="Q781" s="194"/>
      <c r="R781" s="194"/>
      <c r="S781" s="58">
        <f>(Table4[[#This Row],[سعر يومية السائق]]*Table4[[#This Row],[عدد الدورات ]])-SUM(Table4[[#This Row],[سلف ]:[خصم ]])+Table4[[#This Row],[اضافي ]]</f>
        <v>850</v>
      </c>
      <c r="U781" s="58">
        <f>Table4[[#This Row],[ سعر اليومية ]]*Table4[[#This Row],[عدد الدورات ]]-Table4[[#This Row],[سعر يومية السائق]]*L781</f>
        <v>144</v>
      </c>
      <c r="V781" s="58">
        <f>U781-Table4[[#This Row],[W/H  3%]]</f>
        <v>114.18</v>
      </c>
      <c r="W781" s="66" t="str">
        <f>Table4[[#This Row],[اليوم]]&amp;Table4[[#This Row],[الشهر ]]&amp;Table4[[#This Row],[العام]]</f>
        <v>1452026</v>
      </c>
      <c r="X781" s="66" t="s">
        <v>304</v>
      </c>
    </row>
    <row r="782" spans="1:24" x14ac:dyDescent="0.3">
      <c r="A782" s="62">
        <v>14</v>
      </c>
      <c r="B782" s="62">
        <v>5</v>
      </c>
      <c r="C782" s="62">
        <v>2026</v>
      </c>
      <c r="D782" s="41" t="str">
        <f t="shared" si="60"/>
        <v>عبد الرحمن2المؤسسةسعوديدريماتوبيس 28</v>
      </c>
      <c r="E782" s="4">
        <v>5004</v>
      </c>
      <c r="F782" s="41" t="str">
        <f>VLOOKUP(E782,mapping!C:J,2,FALSE)</f>
        <v>عبد الرحمن2</v>
      </c>
      <c r="G782" s="41" t="str">
        <f>IFERROR(VLOOKUP(F782,mapping!$D$3:$J$200,2,FALSE),0)</f>
        <v>المؤسسة</v>
      </c>
      <c r="H782" s="41" t="str">
        <f>IFERROR(VLOOKUP(F782,mapping!$D$3:$J$200,3,FALSE),0)</f>
        <v>سعودي</v>
      </c>
      <c r="I782" s="41" t="str">
        <f>IFERROR(VLOOKUP(F782,mapping!$D$3:$J$200,4,FALSE),0)</f>
        <v>دريم</v>
      </c>
      <c r="J782" s="41" t="str">
        <f>IFERROR(VLOOKUP(F782,mapping!$D$3:$J$200,5,FALSE),0)</f>
        <v>اتوبيس 28</v>
      </c>
      <c r="K782" s="63">
        <f>IF(W782=mapping!$N$1,IFERROR(VLOOKUP(Table4[[#This Row],[Column1]],mapping!A:L,11,FALSE),0),IF(W782&gt;mapping!$N$1,IFERROR(VLOOKUP(Table4[[#This Row],[Column1]],mapping!A:L,11,FALSE),0),))</f>
        <v>994</v>
      </c>
      <c r="L782" s="139">
        <v>1</v>
      </c>
      <c r="M782" s="60">
        <f>IF(W782=mapping!$N$1,IFERROR(VLOOKUP(Table4[[#This Row],[Column1]],mapping!A:L,12,FALSE),0),IF(W782&gt;mapping!$N$1,IFERROR(VLOOKUP(Table4[[#This Row],[Column1]],mapping!A:L,12,FALSE),0),0))</f>
        <v>850</v>
      </c>
      <c r="N782" s="58">
        <f>Table4[[#This Row],[ سعر اليومية ]]*3%*Table4[[#This Row],[عدد الدورات ]]</f>
        <v>29.82</v>
      </c>
      <c r="O782" s="56">
        <f>Table4[[#This Row],[ سعر اليومية ]]*Table4[[#This Row],[عدد الدورات ]]-N782</f>
        <v>964.18</v>
      </c>
      <c r="P782" s="194"/>
      <c r="Q782" s="194"/>
      <c r="R782" s="194"/>
      <c r="S782" s="58">
        <f>(Table4[[#This Row],[سعر يومية السائق]]*Table4[[#This Row],[عدد الدورات ]])-SUM(Table4[[#This Row],[سلف ]:[خصم ]])+Table4[[#This Row],[اضافي ]]</f>
        <v>850</v>
      </c>
      <c r="U782" s="58">
        <f>Table4[[#This Row],[ سعر اليومية ]]*Table4[[#This Row],[عدد الدورات ]]-Table4[[#This Row],[سعر يومية السائق]]*L782</f>
        <v>144</v>
      </c>
      <c r="V782" s="58">
        <f>U782-Table4[[#This Row],[W/H  3%]]</f>
        <v>114.18</v>
      </c>
      <c r="W782" s="66" t="str">
        <f>Table4[[#This Row],[اليوم]]&amp;Table4[[#This Row],[الشهر ]]&amp;Table4[[#This Row],[العام]]</f>
        <v>1452026</v>
      </c>
      <c r="X782" s="66" t="s">
        <v>304</v>
      </c>
    </row>
    <row r="783" spans="1:24" x14ac:dyDescent="0.3">
      <c r="A783" s="62">
        <v>14</v>
      </c>
      <c r="B783" s="62">
        <v>5</v>
      </c>
      <c r="C783" s="62">
        <v>2026</v>
      </c>
      <c r="D783" s="41" t="str">
        <f t="shared" si="60"/>
        <v>فرج 1حلوانسعوديهايد باركاتوبيس 28</v>
      </c>
      <c r="E783" s="4">
        <v>5005</v>
      </c>
      <c r="F783" s="41" t="str">
        <f>VLOOKUP(E783,mapping!C:J,2,FALSE)</f>
        <v>فرج 1</v>
      </c>
      <c r="G783" s="41" t="str">
        <f>IFERROR(VLOOKUP(F783,mapping!$D$3:$J$200,2,FALSE),0)</f>
        <v>حلوان</v>
      </c>
      <c r="H783" s="41" t="str">
        <f>IFERROR(VLOOKUP(F783,mapping!$D$3:$J$200,3,FALSE),0)</f>
        <v>سعودي</v>
      </c>
      <c r="I783" s="41" t="str">
        <f>IFERROR(VLOOKUP(F783,mapping!$D$3:$J$200,4,FALSE),0)</f>
        <v>هايد بارك</v>
      </c>
      <c r="J783" s="41" t="str">
        <f>IFERROR(VLOOKUP(F783,mapping!$D$3:$J$200,5,FALSE),0)</f>
        <v>اتوبيس 28</v>
      </c>
      <c r="K783" s="63">
        <f>IF(W783=mapping!$N$1,IFERROR(VLOOKUP(Table4[[#This Row],[Column1]],mapping!A:L,11,FALSE),0),IF(W783&gt;mapping!$N$1,IFERROR(VLOOKUP(Table4[[#This Row],[Column1]],mapping!A:L,11,FALSE),0),))</f>
        <v>4634</v>
      </c>
      <c r="L783" s="139">
        <v>1</v>
      </c>
      <c r="M783" s="60">
        <f>IF(W783=mapping!$N$1,IFERROR(VLOOKUP(Table4[[#This Row],[Column1]],mapping!A:L,12,FALSE),0),IF(W783&gt;mapping!$N$1,IFERROR(VLOOKUP(Table4[[#This Row],[Column1]],mapping!A:L,12,FALSE),0),0))</f>
        <v>3750</v>
      </c>
      <c r="N783" s="58">
        <f>Table4[[#This Row],[ سعر اليومية ]]*3%*Table4[[#This Row],[عدد الدورات ]]</f>
        <v>139.01999999999998</v>
      </c>
      <c r="O783" s="56">
        <f>Table4[[#This Row],[ سعر اليومية ]]*Table4[[#This Row],[عدد الدورات ]]-N783</f>
        <v>4494.9799999999996</v>
      </c>
      <c r="P783" s="194"/>
      <c r="Q783" s="194"/>
      <c r="R783" s="194"/>
      <c r="S783" s="58">
        <f>(Table4[[#This Row],[سعر يومية السائق]]*Table4[[#This Row],[عدد الدورات ]])-SUM(Table4[[#This Row],[سلف ]:[خصم ]])+Table4[[#This Row],[اضافي ]]</f>
        <v>3750</v>
      </c>
      <c r="U783" s="58">
        <f>Table4[[#This Row],[ سعر اليومية ]]*Table4[[#This Row],[عدد الدورات ]]-Table4[[#This Row],[سعر يومية السائق]]*L783</f>
        <v>884</v>
      </c>
      <c r="V783" s="58">
        <f>U783-Table4[[#This Row],[W/H  3%]]</f>
        <v>744.98</v>
      </c>
      <c r="W783" s="66" t="str">
        <f>Table4[[#This Row],[اليوم]]&amp;Table4[[#This Row],[الشهر ]]&amp;Table4[[#This Row],[العام]]</f>
        <v>1452026</v>
      </c>
      <c r="X783" s="66" t="s">
        <v>304</v>
      </c>
    </row>
    <row r="784" spans="1:24" x14ac:dyDescent="0.3">
      <c r="A784" s="62">
        <v>14</v>
      </c>
      <c r="B784" s="62">
        <v>5</v>
      </c>
      <c r="C784" s="62">
        <v>2026</v>
      </c>
      <c r="D784" s="41" t="str">
        <f t="shared" si="60"/>
        <v>فرج 6حلوان مبيتسعوديهايد باركاتوبيس 28</v>
      </c>
      <c r="E784" s="4">
        <v>5029</v>
      </c>
      <c r="F784" s="41" t="str">
        <f>VLOOKUP(E784,mapping!C:J,2,FALSE)</f>
        <v>فرج 6</v>
      </c>
      <c r="G784" s="41" t="str">
        <f>IFERROR(VLOOKUP(F784,mapping!$D$3:$J$200,2,FALSE),0)</f>
        <v>حلوان مبيت</v>
      </c>
      <c r="H784" s="41" t="str">
        <f>IFERROR(VLOOKUP(F784,mapping!$D$3:$J$200,3,FALSE),0)</f>
        <v>سعودي</v>
      </c>
      <c r="I784" s="41" t="str">
        <f>IFERROR(VLOOKUP(F784,mapping!$D$3:$J$200,4,FALSE),0)</f>
        <v>هايد بارك</v>
      </c>
      <c r="J784" s="41" t="str">
        <f>IFERROR(VLOOKUP(F784,mapping!$D$3:$J$200,5,FALSE),0)</f>
        <v>اتوبيس 28</v>
      </c>
      <c r="K784" s="63">
        <f>IF(W784=mapping!$N$1,IFERROR(VLOOKUP(Table4[[#This Row],[Column1]],mapping!A:L,11,FALSE),0),IF(W784&gt;mapping!$N$1,IFERROR(VLOOKUP(Table4[[#This Row],[Column1]],mapping!A:L,11,FALSE),0),))</f>
        <v>1482</v>
      </c>
      <c r="L784" s="139">
        <v>1</v>
      </c>
      <c r="M784" s="60">
        <f>IF(W784=mapping!$N$1,IFERROR(VLOOKUP(Table4[[#This Row],[Column1]],mapping!A:L,12,FALSE),0),IF(W784&gt;mapping!$N$1,IFERROR(VLOOKUP(Table4[[#This Row],[Column1]],mapping!A:L,12,FALSE),0),0))</f>
        <v>750</v>
      </c>
      <c r="N784" s="58">
        <f>Table4[[#This Row],[ سعر اليومية ]]*3%*Table4[[#This Row],[عدد الدورات ]]</f>
        <v>44.46</v>
      </c>
      <c r="O784" s="56">
        <f>Table4[[#This Row],[ سعر اليومية ]]*Table4[[#This Row],[عدد الدورات ]]-N784</f>
        <v>1437.54</v>
      </c>
      <c r="P784" s="194"/>
      <c r="Q784" s="194"/>
      <c r="R784" s="194"/>
      <c r="S784" s="58">
        <f>(Table4[[#This Row],[سعر يومية السائق]]*Table4[[#This Row],[عدد الدورات ]])-SUM(Table4[[#This Row],[سلف ]:[خصم ]])+Table4[[#This Row],[اضافي ]]</f>
        <v>750</v>
      </c>
      <c r="U784" s="58">
        <f>Table4[[#This Row],[ سعر اليومية ]]*Table4[[#This Row],[عدد الدورات ]]-Table4[[#This Row],[سعر يومية السائق]]*L784</f>
        <v>732</v>
      </c>
      <c r="V784" s="58">
        <f>U784-Table4[[#This Row],[W/H  3%]]</f>
        <v>687.54</v>
      </c>
      <c r="W784" s="66" t="str">
        <f>Table4[[#This Row],[اليوم]]&amp;Table4[[#This Row],[الشهر ]]&amp;Table4[[#This Row],[العام]]</f>
        <v>1452026</v>
      </c>
      <c r="X784" s="66" t="s">
        <v>304</v>
      </c>
    </row>
    <row r="785" spans="1:24" x14ac:dyDescent="0.3">
      <c r="A785" s="62">
        <v>14</v>
      </c>
      <c r="B785" s="62">
        <v>5</v>
      </c>
      <c r="C785" s="62">
        <v>2026</v>
      </c>
      <c r="D785" s="41" t="str">
        <f t="shared" si="60"/>
        <v>ممدوح كيلاني 3القومية سعوديهايد باركميكروباص صيني</v>
      </c>
      <c r="E785" s="4">
        <v>5006</v>
      </c>
      <c r="F785" s="41" t="str">
        <f>VLOOKUP(E785,mapping!C:J,2,FALSE)</f>
        <v>ممدوح كيلاني 3</v>
      </c>
      <c r="G785" s="41" t="str">
        <f>IFERROR(VLOOKUP(F785,mapping!$D$3:$J$200,2,FALSE),0)</f>
        <v xml:space="preserve">القومية </v>
      </c>
      <c r="H785" s="41" t="str">
        <f>IFERROR(VLOOKUP(F785,mapping!$D$3:$J$200,3,FALSE),0)</f>
        <v>سعودي</v>
      </c>
      <c r="I785" s="41" t="str">
        <f>IFERROR(VLOOKUP(F785,mapping!$D$3:$J$200,4,FALSE),0)</f>
        <v>هايد بارك</v>
      </c>
      <c r="J785" s="41" t="str">
        <f>IFERROR(VLOOKUP(F785,mapping!$D$3:$J$200,5,FALSE),0)</f>
        <v>ميكروباص صيني</v>
      </c>
      <c r="K785" s="63">
        <f>IF(W785=mapping!$N$1,IFERROR(VLOOKUP(Table4[[#This Row],[Column1]],mapping!A:L,11,FALSE),0),IF(W785&gt;mapping!$N$1,IFERROR(VLOOKUP(Table4[[#This Row],[Column1]],mapping!A:L,11,FALSE),0),))</f>
        <v>2965</v>
      </c>
      <c r="L785" s="139">
        <v>1</v>
      </c>
      <c r="M785" s="60">
        <f>IF(W785=mapping!$N$1,IFERROR(VLOOKUP(Table4[[#This Row],[Column1]],mapping!A:L,12,FALSE),0),IF(W785&gt;mapping!$N$1,IFERROR(VLOOKUP(Table4[[#This Row],[Column1]],mapping!A:L,12,FALSE),0),0))</f>
        <v>2500</v>
      </c>
      <c r="N785" s="58">
        <f>Table4[[#This Row],[ سعر اليومية ]]*3%*Table4[[#This Row],[عدد الدورات ]]</f>
        <v>88.95</v>
      </c>
      <c r="O785" s="56">
        <f>Table4[[#This Row],[ سعر اليومية ]]*Table4[[#This Row],[عدد الدورات ]]-N785</f>
        <v>2876.05</v>
      </c>
      <c r="P785" s="194"/>
      <c r="Q785" s="194"/>
      <c r="R785" s="194"/>
      <c r="S785" s="58">
        <f>(Table4[[#This Row],[سعر يومية السائق]]*Table4[[#This Row],[عدد الدورات ]])-SUM(Table4[[#This Row],[سلف ]:[خصم ]])+Table4[[#This Row],[اضافي ]]</f>
        <v>2500</v>
      </c>
      <c r="U785" s="58">
        <f>Table4[[#This Row],[ سعر اليومية ]]*Table4[[#This Row],[عدد الدورات ]]-Table4[[#This Row],[سعر يومية السائق]]*L785</f>
        <v>465</v>
      </c>
      <c r="V785" s="58">
        <f>U785-Table4[[#This Row],[W/H  3%]]</f>
        <v>376.05</v>
      </c>
      <c r="W785" s="66" t="str">
        <f>Table4[[#This Row],[اليوم]]&amp;Table4[[#This Row],[الشهر ]]&amp;Table4[[#This Row],[العام]]</f>
        <v>1452026</v>
      </c>
      <c r="X785" s="66" t="s">
        <v>304</v>
      </c>
    </row>
    <row r="786" spans="1:24" x14ac:dyDescent="0.3">
      <c r="A786" s="62">
        <v>14</v>
      </c>
      <c r="B786" s="62">
        <v>5</v>
      </c>
      <c r="C786" s="62">
        <v>2026</v>
      </c>
      <c r="D786" s="41" t="str">
        <f t="shared" si="60"/>
        <v>محمد جمال طوسونالمنيبسعوديهايد باركاتوبيس 28</v>
      </c>
      <c r="E786" s="4">
        <v>5025</v>
      </c>
      <c r="F786" s="41" t="str">
        <f>VLOOKUP(E786,mapping!C:J,2,FALSE)</f>
        <v>محمد جمال طوسون</v>
      </c>
      <c r="G786" s="41" t="str">
        <f>IFERROR(VLOOKUP(F786,mapping!$D$3:$J$200,2,FALSE),0)</f>
        <v>المنيب</v>
      </c>
      <c r="H786" s="41" t="str">
        <f>IFERROR(VLOOKUP(F786,mapping!$D$3:$J$200,3,FALSE),0)</f>
        <v>سعودي</v>
      </c>
      <c r="I786" s="41" t="str">
        <f>IFERROR(VLOOKUP(F786,mapping!$D$3:$J$200,4,FALSE),0)</f>
        <v>هايد بارك</v>
      </c>
      <c r="J786" s="41" t="str">
        <f>IFERROR(VLOOKUP(F786,mapping!$D$3:$J$200,5,FALSE),0)</f>
        <v>اتوبيس 28</v>
      </c>
      <c r="K786" s="63">
        <f>IF(W786=mapping!$N$1,IFERROR(VLOOKUP(Table4[[#This Row],[Column1]],mapping!A:L,11,FALSE),0),IF(W786&gt;mapping!$N$1,IFERROR(VLOOKUP(Table4[[#This Row],[Column1]],mapping!A:L,11,FALSE),0),))</f>
        <v>4634</v>
      </c>
      <c r="L786" s="139">
        <v>1</v>
      </c>
      <c r="M786" s="60">
        <f>IF(W786=mapping!$N$1,IFERROR(VLOOKUP(Table4[[#This Row],[Column1]],mapping!A:L,12,FALSE),0),IF(W786&gt;mapping!$N$1,IFERROR(VLOOKUP(Table4[[#This Row],[Column1]],mapping!A:L,12,FALSE),0),0))</f>
        <v>3800</v>
      </c>
      <c r="N786" s="58">
        <f>Table4[[#This Row],[ سعر اليومية ]]*3%*Table4[[#This Row],[عدد الدورات ]]</f>
        <v>139.01999999999998</v>
      </c>
      <c r="O786" s="56">
        <f>Table4[[#This Row],[ سعر اليومية ]]*Table4[[#This Row],[عدد الدورات ]]-N786</f>
        <v>4494.9799999999996</v>
      </c>
      <c r="P786" s="194"/>
      <c r="Q786" s="194"/>
      <c r="R786" s="194"/>
      <c r="S786" s="58">
        <f>(Table4[[#This Row],[سعر يومية السائق]]*Table4[[#This Row],[عدد الدورات ]])-SUM(Table4[[#This Row],[سلف ]:[خصم ]])+Table4[[#This Row],[اضافي ]]</f>
        <v>3800</v>
      </c>
      <c r="U786" s="58">
        <f>Table4[[#This Row],[ سعر اليومية ]]*Table4[[#This Row],[عدد الدورات ]]-Table4[[#This Row],[سعر يومية السائق]]*L786</f>
        <v>834</v>
      </c>
      <c r="V786" s="58">
        <f>U786-Table4[[#This Row],[W/H  3%]]</f>
        <v>694.98</v>
      </c>
      <c r="W786" s="66" t="str">
        <f>Table4[[#This Row],[اليوم]]&amp;Table4[[#This Row],[الشهر ]]&amp;Table4[[#This Row],[العام]]</f>
        <v>1452026</v>
      </c>
      <c r="X786" s="66" t="s">
        <v>304</v>
      </c>
    </row>
    <row r="787" spans="1:24" x14ac:dyDescent="0.3">
      <c r="A787" s="62">
        <v>14</v>
      </c>
      <c r="B787" s="62">
        <v>5</v>
      </c>
      <c r="C787" s="62">
        <v>2026</v>
      </c>
      <c r="D787" s="41" t="str">
        <f t="shared" si="60"/>
        <v>مصطفي رشدي1المنيب 2 ورديةسعوديميفيداميكروباص صيني</v>
      </c>
      <c r="E787" s="4">
        <v>5007</v>
      </c>
      <c r="F787" s="41" t="str">
        <f>VLOOKUP(E787,mapping!C:J,2,FALSE)</f>
        <v>مصطفي رشدي1</v>
      </c>
      <c r="G787" s="41" t="str">
        <f>IFERROR(VLOOKUP(F787,mapping!$D$3:$J$200,2,FALSE),0)</f>
        <v>المنيب 2 وردية</v>
      </c>
      <c r="H787" s="41" t="str">
        <f>IFERROR(VLOOKUP(F787,mapping!$D$3:$J$200,3,FALSE),0)</f>
        <v>سعودي</v>
      </c>
      <c r="I787" s="41" t="str">
        <f>IFERROR(VLOOKUP(F787,mapping!$D$3:$J$200,4,FALSE),0)</f>
        <v>ميفيدا</v>
      </c>
      <c r="J787" s="41" t="str">
        <f>IFERROR(VLOOKUP(F787,mapping!$D$3:$J$200,5,FALSE),0)</f>
        <v>ميكروباص صيني</v>
      </c>
      <c r="K787" s="63">
        <f>IF(W787=mapping!$N$1,IFERROR(VLOOKUP(Table4[[#This Row],[Column1]],mapping!A:L,11,FALSE),0),IF(W787&gt;mapping!$N$1,IFERROR(VLOOKUP(Table4[[#This Row],[Column1]],mapping!A:L,11,FALSE),0),))</f>
        <v>2965</v>
      </c>
      <c r="L787" s="139">
        <v>1</v>
      </c>
      <c r="M787" s="60">
        <f>IF(W787=mapping!$N$1,IFERROR(VLOOKUP(Table4[[#This Row],[Column1]],mapping!A:L,12,FALSE),0),IF(W787&gt;mapping!$N$1,IFERROR(VLOOKUP(Table4[[#This Row],[Column1]],mapping!A:L,12,FALSE),0),0))</f>
        <v>2150</v>
      </c>
      <c r="N787" s="58">
        <f>Table4[[#This Row],[ سعر اليومية ]]*3%*Table4[[#This Row],[عدد الدورات ]]</f>
        <v>88.95</v>
      </c>
      <c r="O787" s="56">
        <f>Table4[[#This Row],[ سعر اليومية ]]*Table4[[#This Row],[عدد الدورات ]]-N787</f>
        <v>2876.05</v>
      </c>
      <c r="P787" s="194"/>
      <c r="Q787" s="194"/>
      <c r="R787" s="194"/>
      <c r="S787" s="58">
        <f>(Table4[[#This Row],[سعر يومية السائق]]*Table4[[#This Row],[عدد الدورات ]])-SUM(Table4[[#This Row],[سلف ]:[خصم ]])+Table4[[#This Row],[اضافي ]]</f>
        <v>2150</v>
      </c>
      <c r="U787" s="58">
        <f>Table4[[#This Row],[ سعر اليومية ]]*Table4[[#This Row],[عدد الدورات ]]-Table4[[#This Row],[سعر يومية السائق]]*L787</f>
        <v>815</v>
      </c>
      <c r="V787" s="58">
        <f>U787-Table4[[#This Row],[W/H  3%]]</f>
        <v>726.05</v>
      </c>
      <c r="W787" s="66" t="str">
        <f>Table4[[#This Row],[اليوم]]&amp;Table4[[#This Row],[الشهر ]]&amp;Table4[[#This Row],[العام]]</f>
        <v>1452026</v>
      </c>
      <c r="X787" s="66" t="s">
        <v>304</v>
      </c>
    </row>
    <row r="788" spans="1:24" x14ac:dyDescent="0.3">
      <c r="A788" s="62">
        <v>14</v>
      </c>
      <c r="B788" s="62">
        <v>5</v>
      </c>
      <c r="C788" s="62">
        <v>2026</v>
      </c>
      <c r="D788" s="41" t="str">
        <f t="shared" si="60"/>
        <v>فرج 2حلوان 2 ورديةسعوديميفيداميكروباص صيني</v>
      </c>
      <c r="E788" s="4">
        <v>5009</v>
      </c>
      <c r="F788" s="41" t="str">
        <f>VLOOKUP(E788,mapping!C:J,2,FALSE)</f>
        <v>فرج 2</v>
      </c>
      <c r="G788" s="41" t="str">
        <f>IFERROR(VLOOKUP(F788,mapping!$D$3:$J$200,2,FALSE),0)</f>
        <v>حلوان 2 وردية</v>
      </c>
      <c r="H788" s="41" t="str">
        <f>IFERROR(VLOOKUP(F788,mapping!$D$3:$J$200,3,FALSE),0)</f>
        <v>سعودي</v>
      </c>
      <c r="I788" s="41" t="str">
        <f>IFERROR(VLOOKUP(F788,mapping!$D$3:$J$200,4,FALSE),0)</f>
        <v>ميفيدا</v>
      </c>
      <c r="J788" s="41" t="str">
        <f>IFERROR(VLOOKUP(F788,mapping!$D$3:$J$200,5,FALSE),0)</f>
        <v>ميكروباص صيني</v>
      </c>
      <c r="K788" s="63">
        <f>IF(W788=mapping!$N$1,IFERROR(VLOOKUP(Table4[[#This Row],[Column1]],mapping!A:L,11,FALSE),0),IF(W788&gt;mapping!$N$1,IFERROR(VLOOKUP(Table4[[#This Row],[Column1]],mapping!A:L,11,FALSE),0),))</f>
        <v>2965</v>
      </c>
      <c r="L788" s="139">
        <v>1</v>
      </c>
      <c r="M788" s="60">
        <f>IF(W788=mapping!$N$1,IFERROR(VLOOKUP(Table4[[#This Row],[Column1]],mapping!A:L,12,FALSE),0),IF(W788&gt;mapping!$N$1,IFERROR(VLOOKUP(Table4[[#This Row],[Column1]],mapping!A:L,12,FALSE),0),0))</f>
        <v>2250</v>
      </c>
      <c r="N788" s="58">
        <f>Table4[[#This Row],[ سعر اليومية ]]*3%*Table4[[#This Row],[عدد الدورات ]]</f>
        <v>88.95</v>
      </c>
      <c r="O788" s="56">
        <f>Table4[[#This Row],[ سعر اليومية ]]*Table4[[#This Row],[عدد الدورات ]]-N788</f>
        <v>2876.05</v>
      </c>
      <c r="P788" s="194"/>
      <c r="Q788" s="194"/>
      <c r="R788" s="194"/>
      <c r="S788" s="58">
        <f>(Table4[[#This Row],[سعر يومية السائق]]*Table4[[#This Row],[عدد الدورات ]])-SUM(Table4[[#This Row],[سلف ]:[خصم ]])+Table4[[#This Row],[اضافي ]]</f>
        <v>2250</v>
      </c>
      <c r="U788" s="58">
        <f>Table4[[#This Row],[ سعر اليومية ]]*Table4[[#This Row],[عدد الدورات ]]-Table4[[#This Row],[سعر يومية السائق]]*L788</f>
        <v>715</v>
      </c>
      <c r="V788" s="58">
        <f>U788-Table4[[#This Row],[W/H  3%]]</f>
        <v>626.04999999999995</v>
      </c>
      <c r="W788" s="66" t="str">
        <f>Table4[[#This Row],[اليوم]]&amp;Table4[[#This Row],[الشهر ]]&amp;Table4[[#This Row],[العام]]</f>
        <v>1452026</v>
      </c>
      <c r="X788" s="66" t="s">
        <v>304</v>
      </c>
    </row>
    <row r="789" spans="1:24" x14ac:dyDescent="0.3">
      <c r="A789" s="62">
        <v>14</v>
      </c>
      <c r="B789" s="62">
        <v>5</v>
      </c>
      <c r="C789" s="62">
        <v>2026</v>
      </c>
      <c r="D789" s="41" t="str">
        <f t="shared" si="60"/>
        <v>فرج 3حلوان 2 ورديةسعوديالقطاميةاتوبيس 28</v>
      </c>
      <c r="E789" s="4">
        <v>5010</v>
      </c>
      <c r="F789" s="41" t="str">
        <f>VLOOKUP(E789,mapping!C:J,2,FALSE)</f>
        <v>فرج 3</v>
      </c>
      <c r="G789" s="41" t="str">
        <f>IFERROR(VLOOKUP(F789,mapping!$D$3:$J$200,2,FALSE),0)</f>
        <v>حلوان 2 وردية</v>
      </c>
      <c r="H789" s="41" t="str">
        <f>IFERROR(VLOOKUP(F789,mapping!$D$3:$J$200,3,FALSE),0)</f>
        <v>سعودي</v>
      </c>
      <c r="I789" s="41" t="str">
        <f>IFERROR(VLOOKUP(F789,mapping!$D$3:$J$200,4,FALSE),0)</f>
        <v>القطامية</v>
      </c>
      <c r="J789" s="41" t="str">
        <f>IFERROR(VLOOKUP(F789,mapping!$D$3:$J$200,5,FALSE),0)</f>
        <v>اتوبيس 28</v>
      </c>
      <c r="K789" s="63">
        <f>IF(W789=mapping!$N$1,IFERROR(VLOOKUP(Table4[[#This Row],[Column1]],mapping!A:L,11,FALSE),0),IF(W789&gt;mapping!$N$1,IFERROR(VLOOKUP(Table4[[#This Row],[Column1]],mapping!A:L,11,FALSE),0),))</f>
        <v>3415</v>
      </c>
      <c r="L789" s="139">
        <v>1</v>
      </c>
      <c r="M789" s="60">
        <f>IF(W789=mapping!$N$1,IFERROR(VLOOKUP(Table4[[#This Row],[Column1]],mapping!A:L,12,FALSE),0),IF(W789&gt;mapping!$N$1,IFERROR(VLOOKUP(Table4[[#This Row],[Column1]],mapping!A:L,12,FALSE),0),0))</f>
        <v>3400</v>
      </c>
      <c r="N789" s="58">
        <f>Table4[[#This Row],[ سعر اليومية ]]*3%*Table4[[#This Row],[عدد الدورات ]]</f>
        <v>102.45</v>
      </c>
      <c r="O789" s="56">
        <f>Table4[[#This Row],[ سعر اليومية ]]*Table4[[#This Row],[عدد الدورات ]]-N789</f>
        <v>3312.55</v>
      </c>
      <c r="P789" s="194"/>
      <c r="Q789" s="194"/>
      <c r="R789" s="194"/>
      <c r="S789" s="58">
        <f>(Table4[[#This Row],[سعر يومية السائق]]*Table4[[#This Row],[عدد الدورات ]])-SUM(Table4[[#This Row],[سلف ]:[خصم ]])+Table4[[#This Row],[اضافي ]]</f>
        <v>3400</v>
      </c>
      <c r="U789" s="58">
        <f>Table4[[#This Row],[ سعر اليومية ]]*Table4[[#This Row],[عدد الدورات ]]-Table4[[#This Row],[سعر يومية السائق]]*L789</f>
        <v>15</v>
      </c>
      <c r="V789" s="58">
        <f>U789-Table4[[#This Row],[W/H  3%]]</f>
        <v>-87.45</v>
      </c>
      <c r="W789" s="66" t="str">
        <f>Table4[[#This Row],[اليوم]]&amp;Table4[[#This Row],[الشهر ]]&amp;Table4[[#This Row],[العام]]</f>
        <v>1452026</v>
      </c>
      <c r="X789" s="66" t="s">
        <v>304</v>
      </c>
    </row>
    <row r="790" spans="1:24" x14ac:dyDescent="0.3">
      <c r="A790" s="62">
        <v>14</v>
      </c>
      <c r="B790" s="62">
        <v>5</v>
      </c>
      <c r="C790" s="62">
        <v>2026</v>
      </c>
      <c r="D790" s="41" t="str">
        <f t="shared" si="60"/>
        <v>فرج 4مايو ورديةسعوديالقطاميةميكروباص</v>
      </c>
      <c r="E790" s="4">
        <v>5011</v>
      </c>
      <c r="F790" s="41" t="str">
        <f>VLOOKUP(E790,mapping!C:J,2,FALSE)</f>
        <v>فرج 4</v>
      </c>
      <c r="G790" s="41" t="str">
        <f>IFERROR(VLOOKUP(F790,mapping!$D$3:$J$200,2,FALSE),0)</f>
        <v>مايو وردية</v>
      </c>
      <c r="H790" s="41" t="str">
        <f>IFERROR(VLOOKUP(F790,mapping!$D$3:$J$200,3,FALSE),0)</f>
        <v>سعودي</v>
      </c>
      <c r="I790" s="41" t="str">
        <f>IFERROR(VLOOKUP(F790,mapping!$D$3:$J$200,4,FALSE),0)</f>
        <v>القطامية</v>
      </c>
      <c r="J790" s="41" t="str">
        <f>IFERROR(VLOOKUP(F790,mapping!$D$3:$J$200,5,FALSE),0)</f>
        <v>ميكروباص</v>
      </c>
      <c r="K790" s="63">
        <f>IF(W790=mapping!$N$1,IFERROR(VLOOKUP(Table4[[#This Row],[Column1]],mapping!A:L,11,FALSE),0),IF(W790&gt;mapping!$N$1,IFERROR(VLOOKUP(Table4[[#This Row],[Column1]],mapping!A:L,11,FALSE),0),))</f>
        <v>1222</v>
      </c>
      <c r="L790" s="139">
        <v>1</v>
      </c>
      <c r="M790" s="60">
        <f>IF(W790=mapping!$N$1,IFERROR(VLOOKUP(Table4[[#This Row],[Column1]],mapping!A:L,12,FALSE),0),IF(W790&gt;mapping!$N$1,IFERROR(VLOOKUP(Table4[[#This Row],[Column1]],mapping!A:L,12,FALSE),0),0))</f>
        <v>1180</v>
      </c>
      <c r="N790" s="58">
        <f>Table4[[#This Row],[ سعر اليومية ]]*3%*Table4[[#This Row],[عدد الدورات ]]</f>
        <v>36.659999999999997</v>
      </c>
      <c r="O790" s="56">
        <f>Table4[[#This Row],[ سعر اليومية ]]*Table4[[#This Row],[عدد الدورات ]]-N790</f>
        <v>1185.3399999999999</v>
      </c>
      <c r="P790" s="194"/>
      <c r="Q790" s="194"/>
      <c r="R790" s="194"/>
      <c r="S790" s="58">
        <f>(Table4[[#This Row],[سعر يومية السائق]]*Table4[[#This Row],[عدد الدورات ]])-SUM(Table4[[#This Row],[سلف ]:[خصم ]])+Table4[[#This Row],[اضافي ]]</f>
        <v>1180</v>
      </c>
      <c r="U790" s="58">
        <f>Table4[[#This Row],[ سعر اليومية ]]*Table4[[#This Row],[عدد الدورات ]]-Table4[[#This Row],[سعر يومية السائق]]*L790</f>
        <v>42</v>
      </c>
      <c r="V790" s="58">
        <f>U790-Table4[[#This Row],[W/H  3%]]</f>
        <v>5.3400000000000034</v>
      </c>
      <c r="W790" s="66" t="str">
        <f>Table4[[#This Row],[اليوم]]&amp;Table4[[#This Row],[الشهر ]]&amp;Table4[[#This Row],[العام]]</f>
        <v>1452026</v>
      </c>
      <c r="X790" s="66" t="s">
        <v>304</v>
      </c>
    </row>
    <row r="791" spans="1:24" x14ac:dyDescent="0.3">
      <c r="A791" s="62">
        <v>14</v>
      </c>
      <c r="B791" s="62">
        <v>5</v>
      </c>
      <c r="C791" s="62">
        <v>2026</v>
      </c>
      <c r="D791" s="41" t="str">
        <f t="shared" si="60"/>
        <v>مصطفي رشدي3المنيب5شفتسعوديالقطاميةاتوبيس 28</v>
      </c>
      <c r="E791" s="4">
        <v>5012</v>
      </c>
      <c r="F791" s="41" t="str">
        <f>VLOOKUP(E791,mapping!C:J,2,FALSE)</f>
        <v>مصطفي رشدي3</v>
      </c>
      <c r="G791" s="41" t="str">
        <f>IFERROR(VLOOKUP(F791,mapping!$D$3:$J$200,2,FALSE),0)</f>
        <v>المنيب5شفت</v>
      </c>
      <c r="H791" s="41" t="str">
        <f>IFERROR(VLOOKUP(F791,mapping!$D$3:$J$200,3,FALSE),0)</f>
        <v>سعودي</v>
      </c>
      <c r="I791" s="41" t="str">
        <f>IFERROR(VLOOKUP(F791,mapping!$D$3:$J$200,4,FALSE),0)</f>
        <v>القطامية</v>
      </c>
      <c r="J791" s="41" t="str">
        <f>IFERROR(VLOOKUP(F791,mapping!$D$3:$J$200,5,FALSE),0)</f>
        <v>اتوبيس 28</v>
      </c>
      <c r="K791" s="63">
        <f>IF(W791=mapping!$N$1,IFERROR(VLOOKUP(Table4[[#This Row],[Column1]],mapping!A:L,11,FALSE),0),IF(W791&gt;mapping!$N$1,IFERROR(VLOOKUP(Table4[[#This Row],[Column1]],mapping!A:L,11,FALSE),0),))</f>
        <v>2649</v>
      </c>
      <c r="L791" s="139">
        <v>1</v>
      </c>
      <c r="M791" s="60">
        <f>IF(W791=mapping!$N$1,IFERROR(VLOOKUP(Table4[[#This Row],[Column1]],mapping!A:L,12,FALSE),0),IF(W791&gt;mapping!$N$1,IFERROR(VLOOKUP(Table4[[#This Row],[Column1]],mapping!A:L,12,FALSE),0),0))</f>
        <v>2060</v>
      </c>
      <c r="N791" s="58">
        <f>Table4[[#This Row],[ سعر اليومية ]]*3%*Table4[[#This Row],[عدد الدورات ]]</f>
        <v>79.47</v>
      </c>
      <c r="O791" s="56">
        <f>Table4[[#This Row],[ سعر اليومية ]]*Table4[[#This Row],[عدد الدورات ]]-N791</f>
        <v>2569.5300000000002</v>
      </c>
      <c r="P791" s="194"/>
      <c r="Q791" s="194"/>
      <c r="R791" s="194"/>
      <c r="S791" s="58">
        <f>(Table4[[#This Row],[سعر يومية السائق]]*Table4[[#This Row],[عدد الدورات ]])-SUM(Table4[[#This Row],[سلف ]:[خصم ]])+Table4[[#This Row],[اضافي ]]</f>
        <v>2060</v>
      </c>
      <c r="U791" s="58">
        <f>Table4[[#This Row],[ سعر اليومية ]]*Table4[[#This Row],[عدد الدورات ]]-Table4[[#This Row],[سعر يومية السائق]]*L791</f>
        <v>589</v>
      </c>
      <c r="V791" s="58">
        <f>U791-Table4[[#This Row],[W/H  3%]]</f>
        <v>509.53</v>
      </c>
      <c r="W791" s="66" t="str">
        <f>Table4[[#This Row],[اليوم]]&amp;Table4[[#This Row],[الشهر ]]&amp;Table4[[#This Row],[العام]]</f>
        <v>1452026</v>
      </c>
      <c r="X791" s="66" t="s">
        <v>304</v>
      </c>
    </row>
    <row r="792" spans="1:24" x14ac:dyDescent="0.3">
      <c r="A792" s="62">
        <v>14</v>
      </c>
      <c r="B792" s="62">
        <v>5</v>
      </c>
      <c r="C792" s="62">
        <v>2026</v>
      </c>
      <c r="D792" s="41" t="str">
        <f t="shared" si="60"/>
        <v>مصطفي رشدي4المنيب Wصباحيةسعوديالقطاميةاتوبيس 28</v>
      </c>
      <c r="E792" s="4">
        <v>5013</v>
      </c>
      <c r="F792" s="41" t="str">
        <f>VLOOKUP(E792,mapping!C:J,2,FALSE)</f>
        <v>مصطفي رشدي4</v>
      </c>
      <c r="G792" s="41" t="str">
        <f>IFERROR(VLOOKUP(F792,mapping!$D$3:$J$200,2,FALSE),0)</f>
        <v>المنيب Wصباحية</v>
      </c>
      <c r="H792" s="41" t="str">
        <f>IFERROR(VLOOKUP(F792,mapping!$D$3:$J$200,3,FALSE),0)</f>
        <v>سعودي</v>
      </c>
      <c r="I792" s="41" t="str">
        <f>IFERROR(VLOOKUP(F792,mapping!$D$3:$J$200,4,FALSE),0)</f>
        <v>القطامية</v>
      </c>
      <c r="J792" s="41" t="str">
        <f>IFERROR(VLOOKUP(F792,mapping!$D$3:$J$200,5,FALSE),0)</f>
        <v>اتوبيس 28</v>
      </c>
      <c r="K792" s="63">
        <f>IF(W792=mapping!$N$1,IFERROR(VLOOKUP(Table4[[#This Row],[Column1]],mapping!A:L,11,FALSE),0),IF(W792&gt;mapping!$N$1,IFERROR(VLOOKUP(Table4[[#This Row],[Column1]],mapping!A:L,11,FALSE),0),))</f>
        <v>1059</v>
      </c>
      <c r="L792" s="139">
        <v>1</v>
      </c>
      <c r="M792" s="60">
        <f>IF(W792=mapping!$N$1,IFERROR(VLOOKUP(Table4[[#This Row],[Column1]],mapping!A:L,12,FALSE),0),IF(W792&gt;mapping!$N$1,IFERROR(VLOOKUP(Table4[[#This Row],[Column1]],mapping!A:L,12,FALSE),0),0))</f>
        <v>1000</v>
      </c>
      <c r="N792" s="58">
        <f>Table4[[#This Row],[ سعر اليومية ]]*3%*Table4[[#This Row],[عدد الدورات ]]</f>
        <v>31.77</v>
      </c>
      <c r="O792" s="56">
        <f>Table4[[#This Row],[ سعر اليومية ]]*Table4[[#This Row],[عدد الدورات ]]-N792</f>
        <v>1027.23</v>
      </c>
      <c r="P792" s="194"/>
      <c r="Q792" s="194"/>
      <c r="R792" s="194"/>
      <c r="S792" s="58">
        <f>(Table4[[#This Row],[سعر يومية السائق]]*Table4[[#This Row],[عدد الدورات ]])-SUM(Table4[[#This Row],[سلف ]:[خصم ]])+Table4[[#This Row],[اضافي ]]</f>
        <v>1000</v>
      </c>
      <c r="U792" s="58">
        <f>Table4[[#This Row],[ سعر اليومية ]]*Table4[[#This Row],[عدد الدورات ]]-Table4[[#This Row],[سعر يومية السائق]]*L792</f>
        <v>59</v>
      </c>
      <c r="V792" s="58">
        <f>U792-Table4[[#This Row],[W/H  3%]]</f>
        <v>27.23</v>
      </c>
      <c r="W792" s="66" t="str">
        <f>Table4[[#This Row],[اليوم]]&amp;Table4[[#This Row],[الشهر ]]&amp;Table4[[#This Row],[العام]]</f>
        <v>1452026</v>
      </c>
      <c r="X792" s="66" t="s">
        <v>304</v>
      </c>
    </row>
    <row r="793" spans="1:24" x14ac:dyDescent="0.3">
      <c r="A793" s="62">
        <v>14</v>
      </c>
      <c r="B793" s="62">
        <v>5</v>
      </c>
      <c r="C793" s="62">
        <v>2026</v>
      </c>
      <c r="D793" s="41" t="str">
        <f t="shared" si="60"/>
        <v>مصطفي رشدي5صقر 2 ورديةسعوديالقطاميةاتوبيس 28</v>
      </c>
      <c r="E793" s="4">
        <v>5014</v>
      </c>
      <c r="F793" s="41" t="str">
        <f>VLOOKUP(E793,mapping!C:J,2,FALSE)</f>
        <v>مصطفي رشدي5</v>
      </c>
      <c r="G793" s="41" t="str">
        <f>IFERROR(VLOOKUP(F793,mapping!$D$3:$J$200,2,FALSE),0)</f>
        <v>صقر 2 وردية</v>
      </c>
      <c r="H793" s="41" t="str">
        <f>IFERROR(VLOOKUP(F793,mapping!$D$3:$J$200,3,FALSE),0)</f>
        <v>سعودي</v>
      </c>
      <c r="I793" s="41" t="str">
        <f>IFERROR(VLOOKUP(F793,mapping!$D$3:$J$200,4,FALSE),0)</f>
        <v>القطامية</v>
      </c>
      <c r="J793" s="41" t="str">
        <f>IFERROR(VLOOKUP(F793,mapping!$D$3:$J$200,5,FALSE),0)</f>
        <v>اتوبيس 28</v>
      </c>
      <c r="K793" s="63">
        <f>IF(W793=mapping!$N$1,IFERROR(VLOOKUP(Table4[[#This Row],[Column1]],mapping!A:L,11,FALSE),0),IF(W793&gt;mapping!$N$1,IFERROR(VLOOKUP(Table4[[#This Row],[Column1]],mapping!A:L,11,FALSE),0),))</f>
        <v>2120</v>
      </c>
      <c r="L793" s="139">
        <v>1</v>
      </c>
      <c r="M793" s="60">
        <f>IF(W793=mapping!$N$1,IFERROR(VLOOKUP(Table4[[#This Row],[Column1]],mapping!A:L,12,FALSE),0),IF(W793&gt;mapping!$N$1,IFERROR(VLOOKUP(Table4[[#This Row],[Column1]],mapping!A:L,12,FALSE),0),0))</f>
        <v>1780</v>
      </c>
      <c r="N793" s="58">
        <f>Table4[[#This Row],[ سعر اليومية ]]*3%*Table4[[#This Row],[عدد الدورات ]]</f>
        <v>63.599999999999994</v>
      </c>
      <c r="O793" s="56">
        <f>Table4[[#This Row],[ سعر اليومية ]]*Table4[[#This Row],[عدد الدورات ]]-N793</f>
        <v>2056.4</v>
      </c>
      <c r="P793" s="194"/>
      <c r="Q793" s="194"/>
      <c r="R793" s="194"/>
      <c r="S793" s="58">
        <f>(Table4[[#This Row],[سعر يومية السائق]]*Table4[[#This Row],[عدد الدورات ]])-SUM(Table4[[#This Row],[سلف ]:[خصم ]])+Table4[[#This Row],[اضافي ]]</f>
        <v>1780</v>
      </c>
      <c r="U793" s="58">
        <f>Table4[[#This Row],[ سعر اليومية ]]*Table4[[#This Row],[عدد الدورات ]]-Table4[[#This Row],[سعر يومية السائق]]*L793</f>
        <v>340</v>
      </c>
      <c r="V793" s="58">
        <f>U793-Table4[[#This Row],[W/H  3%]]</f>
        <v>276.39999999999998</v>
      </c>
      <c r="W793" s="66" t="str">
        <f>Table4[[#This Row],[اليوم]]&amp;Table4[[#This Row],[الشهر ]]&amp;Table4[[#This Row],[العام]]</f>
        <v>1452026</v>
      </c>
      <c r="X793" s="66" t="s">
        <v>304</v>
      </c>
    </row>
    <row r="794" spans="1:24" x14ac:dyDescent="0.3">
      <c r="A794" s="62">
        <v>14</v>
      </c>
      <c r="B794" s="62">
        <v>5</v>
      </c>
      <c r="C794" s="62">
        <v>2026</v>
      </c>
      <c r="D794" s="41" t="str">
        <f t="shared" si="60"/>
        <v>مصطفي رشدي6المنيب 2 ورديةسعوديالقطاميةاتوبيس 28</v>
      </c>
      <c r="E794" s="4">
        <v>5027</v>
      </c>
      <c r="F794" s="41" t="str">
        <f>VLOOKUP(E794,mapping!C:J,2,FALSE)</f>
        <v>مصطفي رشدي6</v>
      </c>
      <c r="G794" s="41" t="str">
        <f>IFERROR(VLOOKUP(F794,mapping!$D$3:$J$200,2,FALSE),0)</f>
        <v>المنيب 2 وردية</v>
      </c>
      <c r="H794" s="41" t="str">
        <f>IFERROR(VLOOKUP(F794,mapping!$D$3:$J$200,3,FALSE),0)</f>
        <v>سعودي</v>
      </c>
      <c r="I794" s="41" t="str">
        <f>IFERROR(VLOOKUP(F794,mapping!$D$3:$J$200,4,FALSE),0)</f>
        <v>القطامية</v>
      </c>
      <c r="J794" s="41" t="str">
        <f>IFERROR(VLOOKUP(F794,mapping!$D$3:$J$200,5,FALSE),0)</f>
        <v>اتوبيس 28</v>
      </c>
      <c r="K794" s="63">
        <f>IF(W794=mapping!$N$1,IFERROR(VLOOKUP(Table4[[#This Row],[Column1]],mapping!A:L,11,FALSE),0),IF(W794&gt;mapping!$N$1,IFERROR(VLOOKUP(Table4[[#This Row],[Column1]],mapping!A:L,11,FALSE),0),))</f>
        <v>3944</v>
      </c>
      <c r="L794" s="139">
        <v>1</v>
      </c>
      <c r="M794" s="60">
        <f>IF(W794=mapping!$N$1,IFERROR(VLOOKUP(Table4[[#This Row],[Column1]],mapping!A:L,12,FALSE),0),IF(W794&gt;mapping!$N$1,IFERROR(VLOOKUP(Table4[[#This Row],[Column1]],mapping!A:L,12,FALSE),0),0))</f>
        <v>3600</v>
      </c>
      <c r="N794" s="58">
        <f>Table4[[#This Row],[ سعر اليومية ]]*3%*Table4[[#This Row],[عدد الدورات ]]</f>
        <v>118.32</v>
      </c>
      <c r="O794" s="56">
        <f>Table4[[#This Row],[ سعر اليومية ]]*Table4[[#This Row],[عدد الدورات ]]-N794</f>
        <v>3825.68</v>
      </c>
      <c r="P794" s="194"/>
      <c r="Q794" s="194"/>
      <c r="R794" s="194">
        <v>200</v>
      </c>
      <c r="S794" s="58">
        <f>(Table4[[#This Row],[سعر يومية السائق]]*Table4[[#This Row],[عدد الدورات ]])-SUM(Table4[[#This Row],[سلف ]:[خصم ]])+Table4[[#This Row],[اضافي ]]</f>
        <v>3800</v>
      </c>
      <c r="U794" s="58">
        <f>Table4[[#This Row],[ سعر اليومية ]]*Table4[[#This Row],[عدد الدورات ]]-Table4[[#This Row],[سعر يومية السائق]]*L794</f>
        <v>344</v>
      </c>
      <c r="V794" s="58">
        <f>U794-Table4[[#This Row],[W/H  3%]]</f>
        <v>225.68</v>
      </c>
      <c r="W794" s="66" t="str">
        <f>Table4[[#This Row],[اليوم]]&amp;Table4[[#This Row],[الشهر ]]&amp;Table4[[#This Row],[العام]]</f>
        <v>1452026</v>
      </c>
      <c r="X794" s="66" t="s">
        <v>304</v>
      </c>
    </row>
    <row r="795" spans="1:24" x14ac:dyDescent="0.3">
      <c r="A795" s="62">
        <v>14</v>
      </c>
      <c r="B795" s="62">
        <v>5</v>
      </c>
      <c r="C795" s="62">
        <v>2026</v>
      </c>
      <c r="D795" s="41" t="str">
        <f t="shared" si="60"/>
        <v>كرم ترك 1قليوب 2 ورديةسعوديالقطاميةاتوبيس 28</v>
      </c>
      <c r="E795" s="4">
        <v>5015</v>
      </c>
      <c r="F795" s="41" t="str">
        <f>VLOOKUP(E795,mapping!C:J,2,FALSE)</f>
        <v>كرم ترك 1</v>
      </c>
      <c r="G795" s="41" t="str">
        <f>IFERROR(VLOOKUP(F795,mapping!$D$3:$J$200,2,FALSE),0)</f>
        <v>قليوب 2 وردية</v>
      </c>
      <c r="H795" s="41" t="str">
        <f>IFERROR(VLOOKUP(F795,mapping!$D$3:$J$200,3,FALSE),0)</f>
        <v>سعودي</v>
      </c>
      <c r="I795" s="41" t="str">
        <f>IFERROR(VLOOKUP(F795,mapping!$D$3:$J$200,4,FALSE),0)</f>
        <v>القطامية</v>
      </c>
      <c r="J795" s="41" t="str">
        <f>IFERROR(VLOOKUP(F795,mapping!$D$3:$J$200,5,FALSE),0)</f>
        <v>اتوبيس 28</v>
      </c>
      <c r="K795" s="63">
        <f>IF(W795=mapping!$N$1,IFERROR(VLOOKUP(Table4[[#This Row],[Column1]],mapping!A:L,11,FALSE),0),IF(W795&gt;mapping!$N$1,IFERROR(VLOOKUP(Table4[[#This Row],[Column1]],mapping!A:L,11,FALSE),0),))</f>
        <v>3959</v>
      </c>
      <c r="L795" s="139">
        <v>1</v>
      </c>
      <c r="M795" s="60">
        <f>IF(W795=mapping!$N$1,IFERROR(VLOOKUP(Table4[[#This Row],[Column1]],mapping!A:L,12,FALSE),0),IF(W795&gt;mapping!$N$1,IFERROR(VLOOKUP(Table4[[#This Row],[Column1]],mapping!A:L,12,FALSE),0),0))</f>
        <v>4200</v>
      </c>
      <c r="N795" s="58">
        <f>Table4[[#This Row],[ سعر اليومية ]]*3%*Table4[[#This Row],[عدد الدورات ]]</f>
        <v>118.77</v>
      </c>
      <c r="O795" s="56">
        <f>Table4[[#This Row],[ سعر اليومية ]]*Table4[[#This Row],[عدد الدورات ]]-N795</f>
        <v>3840.23</v>
      </c>
      <c r="P795" s="194"/>
      <c r="Q795" s="194"/>
      <c r="R795" s="194"/>
      <c r="S795" s="58">
        <f>(Table4[[#This Row],[سعر يومية السائق]]*Table4[[#This Row],[عدد الدورات ]])-SUM(Table4[[#This Row],[سلف ]:[خصم ]])+Table4[[#This Row],[اضافي ]]</f>
        <v>4200</v>
      </c>
      <c r="U795" s="58">
        <f>Table4[[#This Row],[ سعر اليومية ]]*Table4[[#This Row],[عدد الدورات ]]-Table4[[#This Row],[سعر يومية السائق]]*L795</f>
        <v>-241</v>
      </c>
      <c r="V795" s="58">
        <f>U795-Table4[[#This Row],[W/H  3%]]</f>
        <v>-359.77</v>
      </c>
      <c r="W795" s="66" t="str">
        <f>Table4[[#This Row],[اليوم]]&amp;Table4[[#This Row],[الشهر ]]&amp;Table4[[#This Row],[العام]]</f>
        <v>1452026</v>
      </c>
      <c r="X795" s="66" t="s">
        <v>304</v>
      </c>
    </row>
    <row r="796" spans="1:24" x14ac:dyDescent="0.3">
      <c r="A796" s="62">
        <v>14</v>
      </c>
      <c r="B796" s="62">
        <v>5</v>
      </c>
      <c r="C796" s="62">
        <v>2026</v>
      </c>
      <c r="D796" s="41" t="str">
        <f t="shared" si="60"/>
        <v>كرم ترك 2قليوب 2 ورديةسعوديمدينتي اتوبيس 28</v>
      </c>
      <c r="E796" s="4">
        <v>5017</v>
      </c>
      <c r="F796" s="41" t="str">
        <f>VLOOKUP(E796,mapping!C:J,2,FALSE)</f>
        <v>كرم ترك 2</v>
      </c>
      <c r="G796" s="41" t="str">
        <f>IFERROR(VLOOKUP(F796,mapping!$D$3:$J$200,2,FALSE),0)</f>
        <v>قليوب 2 وردية</v>
      </c>
      <c r="H796" s="41" t="str">
        <f>IFERROR(VLOOKUP(F796,mapping!$D$3:$J$200,3,FALSE),0)</f>
        <v>سعودي</v>
      </c>
      <c r="I796" s="41" t="str">
        <f>IFERROR(VLOOKUP(F796,mapping!$D$3:$J$200,4,FALSE),0)</f>
        <v xml:space="preserve">مدينتي </v>
      </c>
      <c r="J796" s="41" t="str">
        <f>IFERROR(VLOOKUP(F796,mapping!$D$3:$J$200,5,FALSE),0)</f>
        <v>اتوبيس 28</v>
      </c>
      <c r="K796" s="63">
        <f>IF(W796=mapping!$N$1,IFERROR(VLOOKUP(Table4[[#This Row],[Column1]],mapping!A:L,11,FALSE),0),IF(W796&gt;mapping!$N$1,IFERROR(VLOOKUP(Table4[[#This Row],[Column1]],mapping!A:L,11,FALSE),0),))</f>
        <v>4634</v>
      </c>
      <c r="L796" s="139">
        <v>1</v>
      </c>
      <c r="M796" s="60">
        <f>IF(W796=mapping!$N$1,IFERROR(VLOOKUP(Table4[[#This Row],[Column1]],mapping!A:L,12,FALSE),0),IF(W796&gt;mapping!$N$1,IFERROR(VLOOKUP(Table4[[#This Row],[Column1]],mapping!A:L,12,FALSE),0),0))</f>
        <v>4150</v>
      </c>
      <c r="N796" s="58">
        <f>Table4[[#This Row],[ سعر اليومية ]]*3%*Table4[[#This Row],[عدد الدورات ]]</f>
        <v>139.01999999999998</v>
      </c>
      <c r="O796" s="56">
        <f>Table4[[#This Row],[ سعر اليومية ]]*Table4[[#This Row],[عدد الدورات ]]-N796</f>
        <v>4494.9799999999996</v>
      </c>
      <c r="P796" s="194"/>
      <c r="Q796" s="194"/>
      <c r="R796" s="194"/>
      <c r="S796" s="58">
        <f>(Table4[[#This Row],[سعر يومية السائق]]*Table4[[#This Row],[عدد الدورات ]])-SUM(Table4[[#This Row],[سلف ]:[خصم ]])+Table4[[#This Row],[اضافي ]]</f>
        <v>4150</v>
      </c>
      <c r="U796" s="58">
        <f>Table4[[#This Row],[ سعر اليومية ]]*Table4[[#This Row],[عدد الدورات ]]-Table4[[#This Row],[سعر يومية السائق]]*L796</f>
        <v>484</v>
      </c>
      <c r="V796" s="58">
        <f>U796-Table4[[#This Row],[W/H  3%]]</f>
        <v>344.98</v>
      </c>
      <c r="W796" s="66" t="str">
        <f>Table4[[#This Row],[اليوم]]&amp;Table4[[#This Row],[الشهر ]]&amp;Table4[[#This Row],[العام]]</f>
        <v>1452026</v>
      </c>
      <c r="X796" s="66" t="s">
        <v>304</v>
      </c>
    </row>
    <row r="797" spans="1:24" x14ac:dyDescent="0.3">
      <c r="A797" s="62">
        <v>14</v>
      </c>
      <c r="B797" s="62">
        <v>5</v>
      </c>
      <c r="C797" s="62">
        <v>2026</v>
      </c>
      <c r="D797" s="41" t="str">
        <f t="shared" si="60"/>
        <v>كرم ترك 3قليوب 1 ورديةسعوديمدينتي اتوبيس 28</v>
      </c>
      <c r="E797" s="4">
        <v>5018</v>
      </c>
      <c r="F797" s="41" t="str">
        <f>VLOOKUP(E797,mapping!C:J,2,FALSE)</f>
        <v>كرم ترك 3</v>
      </c>
      <c r="G797" s="41" t="str">
        <f>IFERROR(VLOOKUP(F797,mapping!$D$3:$J$200,2,FALSE),0)</f>
        <v>قليوب 1 وردية</v>
      </c>
      <c r="H797" s="41" t="str">
        <f>IFERROR(VLOOKUP(F797,mapping!$D$3:$J$200,3,FALSE),0)</f>
        <v>سعودي</v>
      </c>
      <c r="I797" s="41" t="str">
        <f>IFERROR(VLOOKUP(F797,mapping!$D$3:$J$200,4,FALSE),0)</f>
        <v xml:space="preserve">مدينتي </v>
      </c>
      <c r="J797" s="41" t="str">
        <f>IFERROR(VLOOKUP(F797,mapping!$D$3:$J$200,5,FALSE),0)</f>
        <v>اتوبيس 28</v>
      </c>
      <c r="K797" s="63">
        <f>IF(W797=mapping!$N$1,IFERROR(VLOOKUP(Table4[[#This Row],[Column1]],mapping!A:L,11,FALSE),0),IF(W797&gt;mapping!$N$1,IFERROR(VLOOKUP(Table4[[#This Row],[Column1]],mapping!A:L,11,FALSE),0),))</f>
        <v>4634</v>
      </c>
      <c r="L797" s="139">
        <v>1</v>
      </c>
      <c r="M797" s="60">
        <f>IF(W797=mapping!$N$1,IFERROR(VLOOKUP(Table4[[#This Row],[Column1]],mapping!A:L,12,FALSE),0),IF(W797&gt;mapping!$N$1,IFERROR(VLOOKUP(Table4[[#This Row],[Column1]],mapping!A:L,12,FALSE),0),0))</f>
        <v>4000</v>
      </c>
      <c r="N797" s="58">
        <f>Table4[[#This Row],[ سعر اليومية ]]*3%*Table4[[#This Row],[عدد الدورات ]]</f>
        <v>139.01999999999998</v>
      </c>
      <c r="O797" s="56">
        <f>Table4[[#This Row],[ سعر اليومية ]]*Table4[[#This Row],[عدد الدورات ]]-N797</f>
        <v>4494.9799999999996</v>
      </c>
      <c r="P797" s="194"/>
      <c r="Q797" s="194"/>
      <c r="R797" s="194"/>
      <c r="S797" s="58">
        <f>(Table4[[#This Row],[سعر يومية السائق]]*Table4[[#This Row],[عدد الدورات ]])-SUM(Table4[[#This Row],[سلف ]:[خصم ]])+Table4[[#This Row],[اضافي ]]</f>
        <v>4000</v>
      </c>
      <c r="U797" s="58">
        <f>Table4[[#This Row],[ سعر اليومية ]]*Table4[[#This Row],[عدد الدورات ]]-Table4[[#This Row],[سعر يومية السائق]]*L797</f>
        <v>634</v>
      </c>
      <c r="V797" s="58">
        <f>U797-Table4[[#This Row],[W/H  3%]]</f>
        <v>494.98</v>
      </c>
      <c r="W797" s="66" t="str">
        <f>Table4[[#This Row],[اليوم]]&amp;Table4[[#This Row],[الشهر ]]&amp;Table4[[#This Row],[العام]]</f>
        <v>1452026</v>
      </c>
      <c r="X797" s="66" t="s">
        <v>304</v>
      </c>
    </row>
    <row r="798" spans="1:24" x14ac:dyDescent="0.3">
      <c r="A798" s="62">
        <v>14</v>
      </c>
      <c r="B798" s="62">
        <v>5</v>
      </c>
      <c r="C798" s="62">
        <v>2026</v>
      </c>
      <c r="D798" s="41" t="str">
        <f t="shared" si="60"/>
        <v>كرم ترك 4عدلي منصور شفتسعوديمدينتي اتوبيس 28</v>
      </c>
      <c r="E798" s="4">
        <v>5019</v>
      </c>
      <c r="F798" s="41" t="str">
        <f>VLOOKUP(E798,mapping!C:J,2,FALSE)</f>
        <v>كرم ترك 4</v>
      </c>
      <c r="G798" s="41" t="str">
        <f>IFERROR(VLOOKUP(F798,mapping!$D$3:$J$200,2,FALSE),0)</f>
        <v>عدلي منصور شفت</v>
      </c>
      <c r="H798" s="41" t="str">
        <f>IFERROR(VLOOKUP(F798,mapping!$D$3:$J$200,3,FALSE),0)</f>
        <v>سعودي</v>
      </c>
      <c r="I798" s="41" t="str">
        <f>IFERROR(VLOOKUP(F798,mapping!$D$3:$J$200,4,FALSE),0)</f>
        <v xml:space="preserve">مدينتي </v>
      </c>
      <c r="J798" s="41" t="str">
        <f>IFERROR(VLOOKUP(F798,mapping!$D$3:$J$200,5,FALSE),0)</f>
        <v>اتوبيس 28</v>
      </c>
      <c r="K798" s="63">
        <f>IF(W798=mapping!$N$1,IFERROR(VLOOKUP(Table4[[#This Row],[Column1]],mapping!A:L,11,FALSE),0),IF(W798&gt;mapping!$N$1,IFERROR(VLOOKUP(Table4[[#This Row],[Column1]],mapping!A:L,11,FALSE),0),))</f>
        <v>741</v>
      </c>
      <c r="L798" s="139">
        <v>1</v>
      </c>
      <c r="M798" s="60">
        <f>IF(W798=mapping!$N$1,IFERROR(VLOOKUP(Table4[[#This Row],[Column1]],mapping!A:L,12,FALSE),0),IF(W798&gt;mapping!$N$1,IFERROR(VLOOKUP(Table4[[#This Row],[Column1]],mapping!A:L,12,FALSE),0),0))</f>
        <v>500</v>
      </c>
      <c r="N798" s="58">
        <f>Table4[[#This Row],[ سعر اليومية ]]*3%*Table4[[#This Row],[عدد الدورات ]]</f>
        <v>22.23</v>
      </c>
      <c r="O798" s="56">
        <f>Table4[[#This Row],[ سعر اليومية ]]*Table4[[#This Row],[عدد الدورات ]]-N798</f>
        <v>718.77</v>
      </c>
      <c r="P798" s="194"/>
      <c r="Q798" s="194"/>
      <c r="R798" s="194"/>
      <c r="S798" s="58">
        <f>(Table4[[#This Row],[سعر يومية السائق]]*Table4[[#This Row],[عدد الدورات ]])-SUM(Table4[[#This Row],[سلف ]:[خصم ]])+Table4[[#This Row],[اضافي ]]</f>
        <v>500</v>
      </c>
      <c r="U798" s="58">
        <f>Table4[[#This Row],[ سعر اليومية ]]*Table4[[#This Row],[عدد الدورات ]]-Table4[[#This Row],[سعر يومية السائق]]*L798</f>
        <v>241</v>
      </c>
      <c r="V798" s="58">
        <f>U798-Table4[[#This Row],[W/H  3%]]</f>
        <v>218.77</v>
      </c>
      <c r="W798" s="66" t="str">
        <f>Table4[[#This Row],[اليوم]]&amp;Table4[[#This Row],[الشهر ]]&amp;Table4[[#This Row],[العام]]</f>
        <v>1452026</v>
      </c>
      <c r="X798" s="66" t="s">
        <v>304</v>
      </c>
    </row>
    <row r="799" spans="1:24" x14ac:dyDescent="0.3">
      <c r="A799" s="62">
        <v>14</v>
      </c>
      <c r="B799" s="62">
        <v>5</v>
      </c>
      <c r="C799" s="62">
        <v>2026</v>
      </c>
      <c r="D799" s="41" t="str">
        <f t="shared" si="60"/>
        <v>عماد النجار 4قليوب بيتوينسعوديمدينتي اتوبيس 28</v>
      </c>
      <c r="E799" s="4">
        <v>5020</v>
      </c>
      <c r="F799" s="41" t="str">
        <f>VLOOKUP(E799,mapping!C:J,2,FALSE)</f>
        <v>عماد النجار 4</v>
      </c>
      <c r="G799" s="41" t="str">
        <f>IFERROR(VLOOKUP(F799,mapping!$D$3:$J$200,2,FALSE),0)</f>
        <v>قليوب بيتوين</v>
      </c>
      <c r="H799" s="41" t="str">
        <f>IFERROR(VLOOKUP(F799,mapping!$D$3:$J$200,3,FALSE),0)</f>
        <v>سعودي</v>
      </c>
      <c r="I799" s="41" t="str">
        <f>IFERROR(VLOOKUP(F799,mapping!$D$3:$J$200,4,FALSE),0)</f>
        <v xml:space="preserve">مدينتي </v>
      </c>
      <c r="J799" s="41" t="str">
        <f>IFERROR(VLOOKUP(F799,mapping!$D$3:$J$200,5,FALSE),0)</f>
        <v>اتوبيس 28</v>
      </c>
      <c r="K799" s="63">
        <f>IF(W799=mapping!$N$1,IFERROR(VLOOKUP(Table4[[#This Row],[Column1]],mapping!A:L,11,FALSE),0),IF(W799&gt;mapping!$N$1,IFERROR(VLOOKUP(Table4[[#This Row],[Column1]],mapping!A:L,11,FALSE),0),))</f>
        <v>1482</v>
      </c>
      <c r="L799" s="139">
        <v>1</v>
      </c>
      <c r="M799" s="60">
        <f>IF(W799=mapping!$N$1,IFERROR(VLOOKUP(Table4[[#This Row],[Column1]],mapping!A:L,12,FALSE),0),IF(W799&gt;mapping!$N$1,IFERROR(VLOOKUP(Table4[[#This Row],[Column1]],mapping!A:L,12,FALSE),0),0))</f>
        <v>1400</v>
      </c>
      <c r="N799" s="58">
        <f>Table4[[#This Row],[ سعر اليومية ]]*3%*Table4[[#This Row],[عدد الدورات ]]</f>
        <v>44.46</v>
      </c>
      <c r="O799" s="56">
        <f>Table4[[#This Row],[ سعر اليومية ]]*Table4[[#This Row],[عدد الدورات ]]-N799</f>
        <v>1437.54</v>
      </c>
      <c r="P799" s="194"/>
      <c r="Q799" s="194"/>
      <c r="R799" s="194"/>
      <c r="S799" s="58">
        <f>(Table4[[#This Row],[سعر يومية السائق]]*Table4[[#This Row],[عدد الدورات ]])-SUM(Table4[[#This Row],[سلف ]:[خصم ]])+Table4[[#This Row],[اضافي ]]</f>
        <v>1400</v>
      </c>
      <c r="U799" s="58">
        <f>Table4[[#This Row],[ سعر اليومية ]]*Table4[[#This Row],[عدد الدورات ]]-Table4[[#This Row],[سعر يومية السائق]]*L799</f>
        <v>82</v>
      </c>
      <c r="V799" s="58">
        <f>U799-Table4[[#This Row],[W/H  3%]]</f>
        <v>37.54</v>
      </c>
      <c r="W799" s="66" t="str">
        <f>Table4[[#This Row],[اليوم]]&amp;Table4[[#This Row],[الشهر ]]&amp;Table4[[#This Row],[العام]]</f>
        <v>1452026</v>
      </c>
      <c r="X799" s="66" t="s">
        <v>304</v>
      </c>
    </row>
    <row r="800" spans="1:24" x14ac:dyDescent="0.3">
      <c r="A800" s="62">
        <v>14</v>
      </c>
      <c r="B800" s="62">
        <v>5</v>
      </c>
      <c r="C800" s="62">
        <v>2026</v>
      </c>
      <c r="D800" s="41" t="str">
        <f t="shared" si="60"/>
        <v>ممدوح كيلاني6المنيب 1 وردية سعوديمدينتي ميكروباص صيني</v>
      </c>
      <c r="E800" s="4">
        <v>5021</v>
      </c>
      <c r="F800" s="41" t="str">
        <f>VLOOKUP(E800,mapping!C:J,2,FALSE)</f>
        <v>ممدوح كيلاني6</v>
      </c>
      <c r="G800" s="41" t="str">
        <f>IFERROR(VLOOKUP(F800,mapping!$D$3:$J$200,2,FALSE),0)</f>
        <v xml:space="preserve">المنيب 1 وردية </v>
      </c>
      <c r="H800" s="41" t="str">
        <f>IFERROR(VLOOKUP(F800,mapping!$D$3:$J$200,3,FALSE),0)</f>
        <v>سعودي</v>
      </c>
      <c r="I800" s="41" t="str">
        <f>IFERROR(VLOOKUP(F800,mapping!$D$3:$J$200,4,FALSE),0)</f>
        <v xml:space="preserve">مدينتي </v>
      </c>
      <c r="J800" s="41" t="str">
        <f>IFERROR(VLOOKUP(F800,mapping!$D$3:$J$200,5,FALSE),0)</f>
        <v>ميكروباص صيني</v>
      </c>
      <c r="K800" s="63">
        <f>IF(W800=mapping!$N$1,IFERROR(VLOOKUP(Table4[[#This Row],[Column1]],mapping!A:L,11,FALSE),0),IF(W800&gt;mapping!$N$1,IFERROR(VLOOKUP(Table4[[#This Row],[Column1]],mapping!A:L,11,FALSE),0),))</f>
        <v>1482</v>
      </c>
      <c r="L800" s="139">
        <v>1</v>
      </c>
      <c r="M800" s="60">
        <f>IF(W800=mapping!$N$1,IFERROR(VLOOKUP(Table4[[#This Row],[Column1]],mapping!A:L,12,FALSE),0),IF(W800&gt;mapping!$N$1,IFERROR(VLOOKUP(Table4[[#This Row],[Column1]],mapping!A:L,12,FALSE),0),0))</f>
        <v>1350</v>
      </c>
      <c r="N800" s="58">
        <f>Table4[[#This Row],[ سعر اليومية ]]*3%*Table4[[#This Row],[عدد الدورات ]]</f>
        <v>44.46</v>
      </c>
      <c r="O800" s="56">
        <f>Table4[[#This Row],[ سعر اليومية ]]*Table4[[#This Row],[عدد الدورات ]]-N800</f>
        <v>1437.54</v>
      </c>
      <c r="P800" s="194"/>
      <c r="Q800" s="194"/>
      <c r="R800" s="194"/>
      <c r="S800" s="58">
        <f>(Table4[[#This Row],[سعر يومية السائق]]*Table4[[#This Row],[عدد الدورات ]])-SUM(Table4[[#This Row],[سلف ]:[خصم ]])+Table4[[#This Row],[اضافي ]]</f>
        <v>1350</v>
      </c>
      <c r="U800" s="58">
        <f>Table4[[#This Row],[ سعر اليومية ]]*Table4[[#This Row],[عدد الدورات ]]-Table4[[#This Row],[سعر يومية السائق]]*L800</f>
        <v>132</v>
      </c>
      <c r="V800" s="58">
        <f>U800-Table4[[#This Row],[W/H  3%]]</f>
        <v>87.539999999999992</v>
      </c>
      <c r="W800" s="66" t="str">
        <f>Table4[[#This Row],[اليوم]]&amp;Table4[[#This Row],[الشهر ]]&amp;Table4[[#This Row],[العام]]</f>
        <v>1452026</v>
      </c>
      <c r="X800" s="66" t="s">
        <v>304</v>
      </c>
    </row>
    <row r="801" spans="1:24" x14ac:dyDescent="0.3">
      <c r="A801" s="62">
        <v>14</v>
      </c>
      <c r="B801" s="62">
        <v>5</v>
      </c>
      <c r="C801" s="62">
        <v>2026</v>
      </c>
      <c r="D801" s="41" t="str">
        <f t="shared" si="60"/>
        <v>ممدوح كيلاني4المنيب 2 وردية سعوديمدينتي ميكروباص صيني</v>
      </c>
      <c r="E801" s="4">
        <v>5022</v>
      </c>
      <c r="F801" s="41" t="str">
        <f>VLOOKUP(E801,mapping!C:J,2,FALSE)</f>
        <v>ممدوح كيلاني4</v>
      </c>
      <c r="G801" s="41" t="str">
        <f>IFERROR(VLOOKUP(F801,mapping!$D$3:$J$200,2,FALSE),0)</f>
        <v xml:space="preserve">المنيب 2 وردية </v>
      </c>
      <c r="H801" s="41" t="str">
        <f>IFERROR(VLOOKUP(F801,mapping!$D$3:$J$200,3,FALSE),0)</f>
        <v>سعودي</v>
      </c>
      <c r="I801" s="41" t="str">
        <f>IFERROR(VLOOKUP(F801,mapping!$D$3:$J$200,4,FALSE),0)</f>
        <v xml:space="preserve">مدينتي </v>
      </c>
      <c r="J801" s="41" t="str">
        <f>IFERROR(VLOOKUP(F801,mapping!$D$3:$J$200,5,FALSE),0)</f>
        <v>ميكروباص صيني</v>
      </c>
      <c r="K801" s="63">
        <f>IF(W801=mapping!$N$1,IFERROR(VLOOKUP(Table4[[#This Row],[Column1]],mapping!A:L,11,FALSE),0),IF(W801&gt;mapping!$N$1,IFERROR(VLOOKUP(Table4[[#This Row],[Column1]],mapping!A:L,11,FALSE),0),))</f>
        <v>2965</v>
      </c>
      <c r="L801" s="139">
        <v>1</v>
      </c>
      <c r="M801" s="60">
        <f>IF(W801=mapping!$N$1,IFERROR(VLOOKUP(Table4[[#This Row],[Column1]],mapping!A:L,12,FALSE),0),IF(W801&gt;mapping!$N$1,IFERROR(VLOOKUP(Table4[[#This Row],[Column1]],mapping!A:L,12,FALSE),0),0))</f>
        <v>2600</v>
      </c>
      <c r="N801" s="58">
        <f>Table4[[#This Row],[ سعر اليومية ]]*3%*Table4[[#This Row],[عدد الدورات ]]</f>
        <v>88.95</v>
      </c>
      <c r="O801" s="56">
        <f>Table4[[#This Row],[ سعر اليومية ]]*Table4[[#This Row],[عدد الدورات ]]-N801</f>
        <v>2876.05</v>
      </c>
      <c r="P801" s="194"/>
      <c r="Q801" s="194"/>
      <c r="R801" s="194"/>
      <c r="S801" s="58">
        <f>(Table4[[#This Row],[سعر يومية السائق]]*Table4[[#This Row],[عدد الدورات ]])-SUM(Table4[[#This Row],[سلف ]:[خصم ]])+Table4[[#This Row],[اضافي ]]</f>
        <v>2600</v>
      </c>
      <c r="U801" s="58">
        <f>Table4[[#This Row],[ سعر اليومية ]]*Table4[[#This Row],[عدد الدورات ]]-Table4[[#This Row],[سعر يومية السائق]]*L801</f>
        <v>365</v>
      </c>
      <c r="V801" s="58">
        <f>U801-Table4[[#This Row],[W/H  3%]]</f>
        <v>276.05</v>
      </c>
      <c r="W801" s="66" t="str">
        <f>Table4[[#This Row],[اليوم]]&amp;Table4[[#This Row],[الشهر ]]&amp;Table4[[#This Row],[العام]]</f>
        <v>1452026</v>
      </c>
      <c r="X801" s="66" t="s">
        <v>304</v>
      </c>
    </row>
    <row r="802" spans="1:24" x14ac:dyDescent="0.3">
      <c r="A802" s="62">
        <v>14</v>
      </c>
      <c r="B802" s="62">
        <v>5</v>
      </c>
      <c r="C802" s="62">
        <v>2026</v>
      </c>
      <c r="D802" s="41" t="str">
        <f t="shared" si="60"/>
        <v>فرج 5حلوان 2 ورديةسعوديمدينتي اتوبيس 28</v>
      </c>
      <c r="E802" s="4">
        <v>5023</v>
      </c>
      <c r="F802" s="41" t="str">
        <f>VLOOKUP(E802,mapping!C:J,2,FALSE)</f>
        <v>فرج 5</v>
      </c>
      <c r="G802" s="41" t="str">
        <f>IFERROR(VLOOKUP(F802,mapping!$D$3:$J$200,2,FALSE),0)</f>
        <v>حلوان 2 وردية</v>
      </c>
      <c r="H802" s="41" t="str">
        <f>IFERROR(VLOOKUP(F802,mapping!$D$3:$J$200,3,FALSE),0)</f>
        <v>سعودي</v>
      </c>
      <c r="I802" s="41" t="str">
        <f>IFERROR(VLOOKUP(F802,mapping!$D$3:$J$200,4,FALSE),0)</f>
        <v xml:space="preserve">مدينتي </v>
      </c>
      <c r="J802" s="41" t="str">
        <f>IFERROR(VLOOKUP(F802,mapping!$D$3:$J$200,5,FALSE),0)</f>
        <v>اتوبيس 28</v>
      </c>
      <c r="K802" s="63">
        <f>IF(W802=mapping!$N$1,IFERROR(VLOOKUP(Table4[[#This Row],[Column1]],mapping!A:L,11,FALSE),0),IF(W802&gt;mapping!$N$1,IFERROR(VLOOKUP(Table4[[#This Row],[Column1]],mapping!A:L,11,FALSE),0),))</f>
        <v>4634</v>
      </c>
      <c r="L802" s="139">
        <v>1</v>
      </c>
      <c r="M802" s="60">
        <f>IF(W802=mapping!$N$1,IFERROR(VLOOKUP(Table4[[#This Row],[Column1]],mapping!A:L,12,FALSE),0),IF(W802&gt;mapping!$N$1,IFERROR(VLOOKUP(Table4[[#This Row],[Column1]],mapping!A:L,12,FALSE),0),0))</f>
        <v>4100</v>
      </c>
      <c r="N802" s="58">
        <f>Table4[[#This Row],[ سعر اليومية ]]*3%*Table4[[#This Row],[عدد الدورات ]]</f>
        <v>139.01999999999998</v>
      </c>
      <c r="O802" s="56">
        <f>Table4[[#This Row],[ سعر اليومية ]]*Table4[[#This Row],[عدد الدورات ]]-N802</f>
        <v>4494.9799999999996</v>
      </c>
      <c r="P802" s="194"/>
      <c r="Q802" s="194"/>
      <c r="R802" s="194"/>
      <c r="S802" s="58">
        <f>(Table4[[#This Row],[سعر يومية السائق]]*Table4[[#This Row],[عدد الدورات ]])-SUM(Table4[[#This Row],[سلف ]:[خصم ]])+Table4[[#This Row],[اضافي ]]</f>
        <v>4100</v>
      </c>
      <c r="U802" s="58">
        <f>Table4[[#This Row],[ سعر اليومية ]]*Table4[[#This Row],[عدد الدورات ]]-Table4[[#This Row],[سعر يومية السائق]]*L802</f>
        <v>534</v>
      </c>
      <c r="V802" s="58">
        <f>U802-Table4[[#This Row],[W/H  3%]]</f>
        <v>394.98</v>
      </c>
      <c r="W802" s="66" t="str">
        <f>Table4[[#This Row],[اليوم]]&amp;Table4[[#This Row],[الشهر ]]&amp;Table4[[#This Row],[العام]]</f>
        <v>1452026</v>
      </c>
      <c r="X802" s="66" t="s">
        <v>304</v>
      </c>
    </row>
    <row r="803" spans="1:24" x14ac:dyDescent="0.3">
      <c r="A803" s="62">
        <v>14</v>
      </c>
      <c r="B803" s="62">
        <v>5</v>
      </c>
      <c r="C803" s="62">
        <v>2026</v>
      </c>
      <c r="D803" s="41" t="str">
        <f t="shared" si="60"/>
        <v>سيد الحاويالحلميةسعوديمدينتي اتوبيس 28</v>
      </c>
      <c r="E803" s="4">
        <v>5024</v>
      </c>
      <c r="F803" s="41" t="str">
        <f>VLOOKUP(E803,mapping!C:J,2,FALSE)</f>
        <v>سيد الحاوي</v>
      </c>
      <c r="G803" s="41" t="str">
        <f>IFERROR(VLOOKUP(F803,mapping!$D$3:$J$200,2,FALSE),0)</f>
        <v>الحلمية</v>
      </c>
      <c r="H803" s="41" t="str">
        <f>IFERROR(VLOOKUP(F803,mapping!$D$3:$J$200,3,FALSE),0)</f>
        <v>سعودي</v>
      </c>
      <c r="I803" s="41" t="str">
        <f>IFERROR(VLOOKUP(F803,mapping!$D$3:$J$200,4,FALSE),0)</f>
        <v xml:space="preserve">مدينتي </v>
      </c>
      <c r="J803" s="41" t="str">
        <f>IFERROR(VLOOKUP(F803,mapping!$D$3:$J$200,5,FALSE),0)</f>
        <v>اتوبيس 28</v>
      </c>
      <c r="K803" s="63">
        <f>IF(W803=mapping!$N$1,IFERROR(VLOOKUP(Table4[[#This Row],[Column1]],mapping!A:L,11,FALSE),0),IF(W803&gt;mapping!$N$1,IFERROR(VLOOKUP(Table4[[#This Row],[Column1]],mapping!A:L,11,FALSE),0),))</f>
        <v>4634</v>
      </c>
      <c r="L803" s="139">
        <v>1</v>
      </c>
      <c r="M803" s="60">
        <f>IF(W803=mapping!$N$1,IFERROR(VLOOKUP(Table4[[#This Row],[Column1]],mapping!A:L,12,FALSE),0),IF(W803&gt;mapping!$N$1,IFERROR(VLOOKUP(Table4[[#This Row],[Column1]],mapping!A:L,12,FALSE),0),0))</f>
        <v>3750</v>
      </c>
      <c r="N803" s="58">
        <f>Table4[[#This Row],[ سعر اليومية ]]*3%*Table4[[#This Row],[عدد الدورات ]]</f>
        <v>139.01999999999998</v>
      </c>
      <c r="O803" s="56">
        <f>Table4[[#This Row],[ سعر اليومية ]]*Table4[[#This Row],[عدد الدورات ]]-N803</f>
        <v>4494.9799999999996</v>
      </c>
      <c r="P803" s="194"/>
      <c r="Q803" s="194"/>
      <c r="R803" s="194"/>
      <c r="S803" s="58">
        <f>(Table4[[#This Row],[سعر يومية السائق]]*Table4[[#This Row],[عدد الدورات ]])-SUM(Table4[[#This Row],[سلف ]:[خصم ]])+Table4[[#This Row],[اضافي ]]</f>
        <v>3750</v>
      </c>
      <c r="U803" s="58">
        <f>Table4[[#This Row],[ سعر اليومية ]]*Table4[[#This Row],[عدد الدورات ]]-Table4[[#This Row],[سعر يومية السائق]]*L803</f>
        <v>884</v>
      </c>
      <c r="V803" s="58">
        <f>U803-Table4[[#This Row],[W/H  3%]]</f>
        <v>744.98</v>
      </c>
      <c r="W803" s="66" t="str">
        <f>Table4[[#This Row],[اليوم]]&amp;Table4[[#This Row],[الشهر ]]&amp;Table4[[#This Row],[العام]]</f>
        <v>1452026</v>
      </c>
      <c r="X803" s="66" t="s">
        <v>304</v>
      </c>
    </row>
    <row r="804" spans="1:24" x14ac:dyDescent="0.3">
      <c r="A804" s="62">
        <v>14</v>
      </c>
      <c r="B804" s="62">
        <v>5</v>
      </c>
      <c r="C804" s="62">
        <v>2026</v>
      </c>
      <c r="D804" s="41" t="str">
        <f t="shared" si="60"/>
        <v>سيد الحاوي 2عدلي منصور سعوديمدينتي اتوبيس 28</v>
      </c>
      <c r="E804" s="4">
        <v>5028</v>
      </c>
      <c r="F804" s="41" t="str">
        <f>VLOOKUP(E804,mapping!C:J,2,FALSE)</f>
        <v>سيد الحاوي 2</v>
      </c>
      <c r="G804" s="41" t="str">
        <f>IFERROR(VLOOKUP(F804,mapping!$D$3:$J$200,2,FALSE),0)</f>
        <v xml:space="preserve">عدلي منصور </v>
      </c>
      <c r="H804" s="41" t="str">
        <f>IFERROR(VLOOKUP(F804,mapping!$D$3:$J$200,3,FALSE),0)</f>
        <v>سعودي</v>
      </c>
      <c r="I804" s="41" t="str">
        <f>IFERROR(VLOOKUP(F804,mapping!$D$3:$J$200,4,FALSE),0)</f>
        <v xml:space="preserve">مدينتي </v>
      </c>
      <c r="J804" s="41" t="str">
        <f>IFERROR(VLOOKUP(F804,mapping!$D$3:$J$200,5,FALSE),0)</f>
        <v>اتوبيس 28</v>
      </c>
      <c r="K804" s="63">
        <f>IF(W804=mapping!$N$1,IFERROR(VLOOKUP(Table4[[#This Row],[Column1]],mapping!A:L,11,FALSE),0),IF(W804&gt;mapping!$N$1,IFERROR(VLOOKUP(Table4[[#This Row],[Column1]],mapping!A:L,11,FALSE),0),))</f>
        <v>741</v>
      </c>
      <c r="L804" s="139">
        <v>1</v>
      </c>
      <c r="M804" s="60">
        <f>IF(W804=mapping!$N$1,IFERROR(VLOOKUP(Table4[[#This Row],[Column1]],mapping!A:L,12,FALSE),0),IF(W804&gt;mapping!$N$1,IFERROR(VLOOKUP(Table4[[#This Row],[Column1]],mapping!A:L,12,FALSE),0),0))</f>
        <v>550</v>
      </c>
      <c r="N804" s="58">
        <f>Table4[[#This Row],[ سعر اليومية ]]*3%*Table4[[#This Row],[عدد الدورات ]]</f>
        <v>22.23</v>
      </c>
      <c r="O804" s="56">
        <f>Table4[[#This Row],[ سعر اليومية ]]*Table4[[#This Row],[عدد الدورات ]]-N804</f>
        <v>718.77</v>
      </c>
      <c r="P804" s="194"/>
      <c r="Q804" s="194"/>
      <c r="R804" s="194"/>
      <c r="S804" s="58">
        <f>(Table4[[#This Row],[سعر يومية السائق]]*Table4[[#This Row],[عدد الدورات ]])-SUM(Table4[[#This Row],[سلف ]:[خصم ]])+Table4[[#This Row],[اضافي ]]</f>
        <v>550</v>
      </c>
      <c r="U804" s="58">
        <f>Table4[[#This Row],[ سعر اليومية ]]*Table4[[#This Row],[عدد الدورات ]]-Table4[[#This Row],[سعر يومية السائق]]*L804</f>
        <v>191</v>
      </c>
      <c r="V804" s="58">
        <f>U804-Table4[[#This Row],[W/H  3%]]</f>
        <v>168.77</v>
      </c>
      <c r="W804" s="66" t="str">
        <f>Table4[[#This Row],[اليوم]]&amp;Table4[[#This Row],[الشهر ]]&amp;Table4[[#This Row],[العام]]</f>
        <v>1452026</v>
      </c>
      <c r="X804" s="66" t="s">
        <v>304</v>
      </c>
    </row>
    <row r="805" spans="1:24" s="123" customFormat="1" x14ac:dyDescent="0.3">
      <c r="D805" s="123" t="e">
        <f t="shared" ref="D805" si="62">F805&amp;G805&amp;H805&amp;I805&amp;J805</f>
        <v>#N/A</v>
      </c>
      <c r="E805" s="201"/>
      <c r="F805" s="123" t="e">
        <f>VLOOKUP(E805,mapping!C:J,2,FALSE)</f>
        <v>#N/A</v>
      </c>
      <c r="G805" s="123">
        <f>IFERROR(VLOOKUP(F805,mapping!$D$3:$J$200,2,FALSE),0)</f>
        <v>0</v>
      </c>
      <c r="H805" s="123">
        <f>IFERROR(VLOOKUP(F805,mapping!$D$3:$J$200,3,FALSE),0)</f>
        <v>0</v>
      </c>
      <c r="I805" s="123">
        <f>IFERROR(VLOOKUP(F805,mapping!$D$3:$J$200,4,FALSE),0)</f>
        <v>0</v>
      </c>
      <c r="J805" s="123">
        <f>IFERROR(VLOOKUP(F805,mapping!$D$3:$J$200,5,FALSE),0)</f>
        <v>0</v>
      </c>
      <c r="K805" s="124">
        <f>IF(W805=mapping!$N$1,IFERROR(VLOOKUP(Table4[[#This Row],[Column1]],mapping!A:L,11,FALSE),0),IF(W805&gt;mapping!$N$1,IFERROR(VLOOKUP(Table4[[#This Row],[Column1]],mapping!A:L,11,FALSE),0),))</f>
        <v>0</v>
      </c>
      <c r="L805" s="140"/>
      <c r="M805" s="124">
        <f>IF(W805=mapping!$N$1,IFERROR(VLOOKUP(Table4[[#This Row],[Column1]],mapping!A:L,12,FALSE),0),IF(W805&gt;mapping!$N$1,IFERROR(VLOOKUP(Table4[[#This Row],[Column1]],mapping!A:L,12,FALSE),0),0))</f>
        <v>0</v>
      </c>
      <c r="N805" s="125">
        <f>Table4[[#This Row],[ سعر اليومية ]]*3%*Table4[[#This Row],[عدد الدورات ]]</f>
        <v>0</v>
      </c>
      <c r="O805" s="126">
        <f>Table4[[#This Row],[ سعر اليومية ]]*Table4[[#This Row],[عدد الدورات ]]-N805</f>
        <v>0</v>
      </c>
      <c r="P805" s="195"/>
      <c r="Q805" s="195"/>
      <c r="R805" s="195"/>
      <c r="S805" s="125">
        <f>(Table4[[#This Row],[سعر يومية السائق]]*Table4[[#This Row],[عدد الدورات ]])-SUM(Table4[[#This Row],[سلف ]:[خصم ]])+Table4[[#This Row],[اضافي ]]</f>
        <v>0</v>
      </c>
      <c r="U805" s="125">
        <f>Table4[[#This Row],[ سعر اليومية ]]*Table4[[#This Row],[عدد الدورات ]]-Table4[[#This Row],[سعر يومية السائق]]*L805</f>
        <v>0</v>
      </c>
      <c r="V805" s="125">
        <f>U805-Table4[[#This Row],[W/H  3%]]</f>
        <v>0</v>
      </c>
      <c r="W805" s="127" t="str">
        <f>Table4[[#This Row],[اليوم]]&amp;Table4[[#This Row],[الشهر ]]&amp;Table4[[#This Row],[العام]]</f>
        <v/>
      </c>
      <c r="X805" s="127" t="s">
        <v>304</v>
      </c>
    </row>
    <row r="806" spans="1:24" x14ac:dyDescent="0.3">
      <c r="A806" s="62">
        <v>15</v>
      </c>
      <c r="B806" s="62">
        <v>5</v>
      </c>
      <c r="C806" s="62">
        <v>2026</v>
      </c>
      <c r="D806" s="41" t="str">
        <f t="shared" ref="D806:D828" si="63">F806&amp;G806&amp;H806&amp;I806&amp;J806</f>
        <v>مصطفي الف مسكنالف مسكن 3 ورديةنجمة هليوبوليسالتجمع اتوبيس 28</v>
      </c>
      <c r="E806" s="4">
        <v>3000</v>
      </c>
      <c r="F806" s="41" t="str">
        <f>VLOOKUP(E806,mapping!C:J,2,FALSE)</f>
        <v>مصطفي الف مسكن</v>
      </c>
      <c r="G806" s="41" t="str">
        <f>IFERROR(VLOOKUP(F806,mapping!$D$3:$J$200,2,FALSE),0)</f>
        <v>الف مسكن 3 وردية</v>
      </c>
      <c r="H806" s="41" t="str">
        <f>IFERROR(VLOOKUP(F806,mapping!$D$3:$J$200,3,FALSE),0)</f>
        <v>نجمة هليوبوليس</v>
      </c>
      <c r="I806" s="41" t="str">
        <f>IFERROR(VLOOKUP(F806,mapping!$D$3:$J$200,4,FALSE),0)</f>
        <v xml:space="preserve">التجمع </v>
      </c>
      <c r="J806" s="41" t="str">
        <f>IFERROR(VLOOKUP(F806,mapping!$D$3:$J$200,5,FALSE),0)</f>
        <v>اتوبيس 28</v>
      </c>
      <c r="K806" s="63">
        <f>IF(W806=mapping!$N$1,IFERROR(VLOOKUP(Table4[[#This Row],[Column1]],mapping!A:L,11,FALSE),0),IF(W806&gt;mapping!$N$1,IFERROR(VLOOKUP(Table4[[#This Row],[Column1]],mapping!A:L,11,FALSE),0),))</f>
        <v>4297</v>
      </c>
      <c r="L806" s="139">
        <v>1</v>
      </c>
      <c r="M806" s="60">
        <f>IF(W806=mapping!$N$1,IFERROR(VLOOKUP(Table4[[#This Row],[Column1]],mapping!A:L,12,FALSE),0),IF(W806&gt;mapping!$N$1,IFERROR(VLOOKUP(Table4[[#This Row],[Column1]],mapping!A:L,12,FALSE),0),0))</f>
        <v>3800</v>
      </c>
      <c r="N806" s="58">
        <f>Table4[[#This Row],[ سعر اليومية ]]*3%*Table4[[#This Row],[عدد الدورات ]]</f>
        <v>128.91</v>
      </c>
      <c r="O806" s="56">
        <f>Table4[[#This Row],[ سعر اليومية ]]*Table4[[#This Row],[عدد الدورات ]]-N806</f>
        <v>4168.09</v>
      </c>
      <c r="P806" s="194"/>
      <c r="Q806" s="194"/>
      <c r="R806" s="194"/>
      <c r="S806" s="58">
        <f>(Table4[[#This Row],[سعر يومية السائق]]*Table4[[#This Row],[عدد الدورات ]])-SUM(Table4[[#This Row],[سلف ]:[خصم ]])+Table4[[#This Row],[اضافي ]]</f>
        <v>3800</v>
      </c>
      <c r="U806" s="58">
        <f>Table4[[#This Row],[ سعر اليومية ]]*Table4[[#This Row],[عدد الدورات ]]-Table4[[#This Row],[سعر يومية السائق]]*L806</f>
        <v>497</v>
      </c>
      <c r="V806" s="58">
        <f>U806-Table4[[#This Row],[W/H  3%]]</f>
        <v>368.09000000000003</v>
      </c>
      <c r="W806" s="66" t="str">
        <f>Table4[[#This Row],[اليوم]]&amp;Table4[[#This Row],[الشهر ]]&amp;Table4[[#This Row],[العام]]</f>
        <v>1552026</v>
      </c>
      <c r="X806" s="66" t="s">
        <v>304</v>
      </c>
    </row>
    <row r="807" spans="1:24" x14ac:dyDescent="0.3">
      <c r="A807" s="62">
        <v>15</v>
      </c>
      <c r="B807" s="62">
        <v>5</v>
      </c>
      <c r="C807" s="62">
        <v>2026</v>
      </c>
      <c r="D807" s="41" t="str">
        <f t="shared" si="63"/>
        <v>ممدوح كيلاني1قليوب 3 وردية نجمة هليوبوليسالتجمع اتوبيس 28</v>
      </c>
      <c r="E807" s="4">
        <v>3002</v>
      </c>
      <c r="F807" s="41" t="str">
        <f>VLOOKUP(E807,mapping!C:J,2,FALSE)</f>
        <v>ممدوح كيلاني1</v>
      </c>
      <c r="G807" s="41" t="str">
        <f>IFERROR(VLOOKUP(F807,mapping!$D$3:$J$200,2,FALSE),0)</f>
        <v xml:space="preserve">قليوب 3 وردية </v>
      </c>
      <c r="H807" s="41" t="str">
        <f>IFERROR(VLOOKUP(F807,mapping!$D$3:$J$200,3,FALSE),0)</f>
        <v>نجمة هليوبوليس</v>
      </c>
      <c r="I807" s="41" t="str">
        <f>IFERROR(VLOOKUP(F807,mapping!$D$3:$J$200,4,FALSE),0)</f>
        <v xml:space="preserve">التجمع </v>
      </c>
      <c r="J807" s="41" t="str">
        <f>IFERROR(VLOOKUP(F807,mapping!$D$3:$J$200,5,FALSE),0)</f>
        <v>اتوبيس 28</v>
      </c>
      <c r="K807" s="63">
        <f>IF(W807=mapping!$N$1,IFERROR(VLOOKUP(Table4[[#This Row],[Column1]],mapping!A:L,11,FALSE),0),IF(W807&gt;mapping!$N$1,IFERROR(VLOOKUP(Table4[[#This Row],[Column1]],mapping!A:L,11,FALSE),0),))</f>
        <v>4297</v>
      </c>
      <c r="L807" s="139">
        <v>1</v>
      </c>
      <c r="M807" s="60">
        <f>IF(W807=mapping!$N$1,IFERROR(VLOOKUP(Table4[[#This Row],[Column1]],mapping!A:L,12,FALSE),0),IF(W807&gt;mapping!$N$1,IFERROR(VLOOKUP(Table4[[#This Row],[Column1]],mapping!A:L,12,FALSE),0),0))</f>
        <v>3900</v>
      </c>
      <c r="N807" s="58">
        <f>Table4[[#This Row],[ سعر اليومية ]]*3%*Table4[[#This Row],[عدد الدورات ]]</f>
        <v>128.91</v>
      </c>
      <c r="O807" s="56">
        <f>Table4[[#This Row],[ سعر اليومية ]]*Table4[[#This Row],[عدد الدورات ]]-N807</f>
        <v>4168.09</v>
      </c>
      <c r="P807" s="194"/>
      <c r="Q807" s="194"/>
      <c r="R807" s="194"/>
      <c r="S807" s="58">
        <f>(Table4[[#This Row],[سعر يومية السائق]]*Table4[[#This Row],[عدد الدورات ]])-SUM(Table4[[#This Row],[سلف ]:[خصم ]])+Table4[[#This Row],[اضافي ]]</f>
        <v>3900</v>
      </c>
      <c r="U807" s="58">
        <f>Table4[[#This Row],[ سعر اليومية ]]*Table4[[#This Row],[عدد الدورات ]]-Table4[[#This Row],[سعر يومية السائق]]*L807</f>
        <v>397</v>
      </c>
      <c r="V807" s="58">
        <f>U807-Table4[[#This Row],[W/H  3%]]</f>
        <v>268.09000000000003</v>
      </c>
      <c r="W807" s="66" t="str">
        <f>Table4[[#This Row],[اليوم]]&amp;Table4[[#This Row],[الشهر ]]&amp;Table4[[#This Row],[العام]]</f>
        <v>1552026</v>
      </c>
      <c r="X807" s="66" t="s">
        <v>304</v>
      </c>
    </row>
    <row r="808" spans="1:24" x14ac:dyDescent="0.3">
      <c r="A808" s="62">
        <v>15</v>
      </c>
      <c r="B808" s="62">
        <v>5</v>
      </c>
      <c r="C808" s="62">
        <v>2026</v>
      </c>
      <c r="D808" s="41" t="str">
        <f t="shared" si="63"/>
        <v>ممدوح كيلاني3المنيب 3وردية نجمة هليوبوليسالتجمع ميكروباص</v>
      </c>
      <c r="E808" s="4">
        <v>3004</v>
      </c>
      <c r="F808" s="41" t="str">
        <f>VLOOKUP(E808,mapping!C:J,2,FALSE)</f>
        <v>ممدوح كيلاني3</v>
      </c>
      <c r="G808" s="41" t="str">
        <f>IFERROR(VLOOKUP(F808,mapping!$D$3:$J$200,2,FALSE),0)</f>
        <v xml:space="preserve">المنيب 3وردية </v>
      </c>
      <c r="H808" s="41" t="str">
        <f>IFERROR(VLOOKUP(F808,mapping!$D$3:$J$200,3,FALSE),0)</f>
        <v>نجمة هليوبوليس</v>
      </c>
      <c r="I808" s="41" t="str">
        <f>IFERROR(VLOOKUP(F808,mapping!$D$3:$J$200,4,FALSE),0)</f>
        <v xml:space="preserve">التجمع </v>
      </c>
      <c r="J808" s="41" t="str">
        <f>IFERROR(VLOOKUP(F808,mapping!$D$3:$J$200,5,FALSE),0)</f>
        <v>ميكروباص</v>
      </c>
      <c r="K808" s="63">
        <f>IF(W808=mapping!$N$1,IFERROR(VLOOKUP(Table4[[#This Row],[Column1]],mapping!A:L,11,FALSE),0),IF(W808&gt;mapping!$N$1,IFERROR(VLOOKUP(Table4[[#This Row],[Column1]],mapping!A:L,11,FALSE),0),))</f>
        <v>3600</v>
      </c>
      <c r="L808" s="139">
        <v>1</v>
      </c>
      <c r="M808" s="60">
        <f>IF(W808=mapping!$N$1,IFERROR(VLOOKUP(Table4[[#This Row],[Column1]],mapping!A:L,12,FALSE),0),IF(W808&gt;mapping!$N$1,IFERROR(VLOOKUP(Table4[[#This Row],[Column1]],mapping!A:L,12,FALSE),0),0))</f>
        <v>2700</v>
      </c>
      <c r="N808" s="58">
        <f>Table4[[#This Row],[ سعر اليومية ]]*3%*Table4[[#This Row],[عدد الدورات ]]</f>
        <v>108</v>
      </c>
      <c r="O808" s="56">
        <f>Table4[[#This Row],[ سعر اليومية ]]*Table4[[#This Row],[عدد الدورات ]]-N808</f>
        <v>3492</v>
      </c>
      <c r="P808" s="194"/>
      <c r="Q808" s="194"/>
      <c r="R808" s="194"/>
      <c r="S808" s="58">
        <f>(Table4[[#This Row],[سعر يومية السائق]]*Table4[[#This Row],[عدد الدورات ]])-SUM(Table4[[#This Row],[سلف ]:[خصم ]])+Table4[[#This Row],[اضافي ]]</f>
        <v>2700</v>
      </c>
      <c r="U808" s="58">
        <f>Table4[[#This Row],[ سعر اليومية ]]*Table4[[#This Row],[عدد الدورات ]]-Table4[[#This Row],[سعر يومية السائق]]*L808</f>
        <v>900</v>
      </c>
      <c r="V808" s="58">
        <f>U808-Table4[[#This Row],[W/H  3%]]</f>
        <v>792</v>
      </c>
      <c r="W808" s="66" t="str">
        <f>Table4[[#This Row],[اليوم]]&amp;Table4[[#This Row],[الشهر ]]&amp;Table4[[#This Row],[العام]]</f>
        <v>1552026</v>
      </c>
      <c r="X808" s="66" t="s">
        <v>304</v>
      </c>
    </row>
    <row r="809" spans="1:24" x14ac:dyDescent="0.3">
      <c r="A809" s="62">
        <v>15</v>
      </c>
      <c r="B809" s="62">
        <v>5</v>
      </c>
      <c r="C809" s="62">
        <v>2026</v>
      </c>
      <c r="D809" s="41" t="str">
        <f t="shared" ref="D809" si="64">F809&amp;G809&amp;H809&amp;I809&amp;J809</f>
        <v>بكرقليوب 1 ورديةنجمة هليوبوليسالتجمع ميكروباص</v>
      </c>
      <c r="E809" s="4">
        <v>3005</v>
      </c>
      <c r="F809" s="41" t="str">
        <f>VLOOKUP(E809,mapping!C:J,2,FALSE)</f>
        <v>بكر</v>
      </c>
      <c r="G809" s="41" t="str">
        <f>IFERROR(VLOOKUP(F809,mapping!$D$3:$J$200,2,FALSE),0)</f>
        <v>قليوب 1 وردية</v>
      </c>
      <c r="H809" s="41" t="str">
        <f>IFERROR(VLOOKUP(F809,mapping!$D$3:$J$200,3,FALSE),0)</f>
        <v>نجمة هليوبوليس</v>
      </c>
      <c r="I809" s="41" t="str">
        <f>IFERROR(VLOOKUP(F809,mapping!$D$3:$J$200,4,FALSE),0)</f>
        <v xml:space="preserve">التجمع </v>
      </c>
      <c r="J809" s="41" t="str">
        <f>IFERROR(VLOOKUP(F809,mapping!$D$3:$J$200,5,FALSE),0)</f>
        <v>ميكروباص</v>
      </c>
      <c r="K809" s="63">
        <f>IF(W809=mapping!$N$1,IFERROR(VLOOKUP(Table4[[#This Row],[Column1]],mapping!A:L,11,FALSE),0),IF(W809&gt;mapping!$N$1,IFERROR(VLOOKUP(Table4[[#This Row],[Column1]],mapping!A:L,11,FALSE),0),))</f>
        <v>1400</v>
      </c>
      <c r="L809" s="139">
        <v>1</v>
      </c>
      <c r="M809" s="60">
        <f>IF(W809=mapping!$N$1,IFERROR(VLOOKUP(Table4[[#This Row],[Column1]],mapping!A:L,12,FALSE),0),IF(W809&gt;mapping!$N$1,IFERROR(VLOOKUP(Table4[[#This Row],[Column1]],mapping!A:L,12,FALSE),0),0))</f>
        <v>1200</v>
      </c>
      <c r="N809" s="58">
        <f>Table4[[#This Row],[ سعر اليومية ]]*3%*Table4[[#This Row],[عدد الدورات ]]</f>
        <v>42</v>
      </c>
      <c r="O809" s="56">
        <f>Table4[[#This Row],[ سعر اليومية ]]*Table4[[#This Row],[عدد الدورات ]]-N809</f>
        <v>1358</v>
      </c>
      <c r="P809" s="194"/>
      <c r="Q809" s="194"/>
      <c r="R809" s="194"/>
      <c r="S809" s="58">
        <f>(Table4[[#This Row],[سعر يومية السائق]]*Table4[[#This Row],[عدد الدورات ]])-SUM(Table4[[#This Row],[سلف ]:[خصم ]])+Table4[[#This Row],[اضافي ]]</f>
        <v>1200</v>
      </c>
      <c r="U809" s="58">
        <f>Table4[[#This Row],[ سعر اليومية ]]*Table4[[#This Row],[عدد الدورات ]]-Table4[[#This Row],[سعر يومية السائق]]*L809</f>
        <v>200</v>
      </c>
      <c r="V809" s="58">
        <f>U809-Table4[[#This Row],[W/H  3%]]</f>
        <v>158</v>
      </c>
      <c r="W809" s="66" t="str">
        <f>Table4[[#This Row],[اليوم]]&amp;Table4[[#This Row],[الشهر ]]&amp;Table4[[#This Row],[العام]]</f>
        <v>1552026</v>
      </c>
      <c r="X809" s="66" t="s">
        <v>304</v>
      </c>
    </row>
    <row r="810" spans="1:24" x14ac:dyDescent="0.3">
      <c r="A810" s="62">
        <v>15</v>
      </c>
      <c r="B810" s="62">
        <v>5</v>
      </c>
      <c r="C810" s="62">
        <v>2026</v>
      </c>
      <c r="D810" s="41" t="str">
        <f t="shared" si="63"/>
        <v>عبد الرحمن1الهرم سعوديدريماتوبيس 28</v>
      </c>
      <c r="E810" s="4">
        <v>5003</v>
      </c>
      <c r="F810" s="41" t="str">
        <f>VLOOKUP(E810,mapping!C:J,2,FALSE)</f>
        <v>عبد الرحمن1</v>
      </c>
      <c r="G810" s="41" t="str">
        <f>IFERROR(VLOOKUP(F810,mapping!$D$3:$J$200,2,FALSE),0)</f>
        <v xml:space="preserve">الهرم </v>
      </c>
      <c r="H810" s="41" t="str">
        <f>IFERROR(VLOOKUP(F810,mapping!$D$3:$J$200,3,FALSE),0)</f>
        <v>سعودي</v>
      </c>
      <c r="I810" s="41" t="str">
        <f>IFERROR(VLOOKUP(F810,mapping!$D$3:$J$200,4,FALSE),0)</f>
        <v>دريم</v>
      </c>
      <c r="J810" s="41" t="str">
        <f>IFERROR(VLOOKUP(F810,mapping!$D$3:$J$200,5,FALSE),0)</f>
        <v>اتوبيس 28</v>
      </c>
      <c r="K810" s="63">
        <f>IF(W810=mapping!$N$1,IFERROR(VLOOKUP(Table4[[#This Row],[Column1]],mapping!A:L,11,FALSE),0),IF(W810&gt;mapping!$N$1,IFERROR(VLOOKUP(Table4[[#This Row],[Column1]],mapping!A:L,11,FALSE),0),))</f>
        <v>994</v>
      </c>
      <c r="L810" s="139">
        <v>1</v>
      </c>
      <c r="M810" s="60">
        <f>IF(W810=mapping!$N$1,IFERROR(VLOOKUP(Table4[[#This Row],[Column1]],mapping!A:L,12,FALSE),0),IF(W810&gt;mapping!$N$1,IFERROR(VLOOKUP(Table4[[#This Row],[Column1]],mapping!A:L,12,FALSE),0),0))</f>
        <v>850</v>
      </c>
      <c r="N810" s="58">
        <f>Table4[[#This Row],[ سعر اليومية ]]*3%*Table4[[#This Row],[عدد الدورات ]]</f>
        <v>29.82</v>
      </c>
      <c r="O810" s="56">
        <f>Table4[[#This Row],[ سعر اليومية ]]*Table4[[#This Row],[عدد الدورات ]]-N810</f>
        <v>964.18</v>
      </c>
      <c r="P810" s="194"/>
      <c r="Q810" s="194"/>
      <c r="R810" s="194"/>
      <c r="S810" s="58">
        <f>(Table4[[#This Row],[سعر يومية السائق]]*Table4[[#This Row],[عدد الدورات ]])-SUM(Table4[[#This Row],[سلف ]:[خصم ]])+Table4[[#This Row],[اضافي ]]</f>
        <v>850</v>
      </c>
      <c r="U810" s="58">
        <f>Table4[[#This Row],[ سعر اليومية ]]*Table4[[#This Row],[عدد الدورات ]]-Table4[[#This Row],[سعر يومية السائق]]*L810</f>
        <v>144</v>
      </c>
      <c r="V810" s="58">
        <f>U810-Table4[[#This Row],[W/H  3%]]</f>
        <v>114.18</v>
      </c>
      <c r="W810" s="66" t="str">
        <f>Table4[[#This Row],[اليوم]]&amp;Table4[[#This Row],[الشهر ]]&amp;Table4[[#This Row],[العام]]</f>
        <v>1552026</v>
      </c>
      <c r="X810" s="66" t="s">
        <v>304</v>
      </c>
    </row>
    <row r="811" spans="1:24" x14ac:dyDescent="0.3">
      <c r="A811" s="62">
        <v>15</v>
      </c>
      <c r="B811" s="62">
        <v>5</v>
      </c>
      <c r="C811" s="62">
        <v>2026</v>
      </c>
      <c r="D811" s="41" t="str">
        <f t="shared" si="63"/>
        <v>عبد الرحمن2المؤسسةسعوديدريماتوبيس 28</v>
      </c>
      <c r="E811" s="4">
        <v>5004</v>
      </c>
      <c r="F811" s="41" t="str">
        <f>VLOOKUP(E811,mapping!C:J,2,FALSE)</f>
        <v>عبد الرحمن2</v>
      </c>
      <c r="G811" s="41" t="str">
        <f>IFERROR(VLOOKUP(F811,mapping!$D$3:$J$200,2,FALSE),0)</f>
        <v>المؤسسة</v>
      </c>
      <c r="H811" s="41" t="str">
        <f>IFERROR(VLOOKUP(F811,mapping!$D$3:$J$200,3,FALSE),0)</f>
        <v>سعودي</v>
      </c>
      <c r="I811" s="41" t="str">
        <f>IFERROR(VLOOKUP(F811,mapping!$D$3:$J$200,4,FALSE),0)</f>
        <v>دريم</v>
      </c>
      <c r="J811" s="41" t="str">
        <f>IFERROR(VLOOKUP(F811,mapping!$D$3:$J$200,5,FALSE),0)</f>
        <v>اتوبيس 28</v>
      </c>
      <c r="K811" s="63">
        <f>IF(W811=mapping!$N$1,IFERROR(VLOOKUP(Table4[[#This Row],[Column1]],mapping!A:L,11,FALSE),0),IF(W811&gt;mapping!$N$1,IFERROR(VLOOKUP(Table4[[#This Row],[Column1]],mapping!A:L,11,FALSE),0),))</f>
        <v>994</v>
      </c>
      <c r="L811" s="139">
        <v>1</v>
      </c>
      <c r="M811" s="60">
        <f>IF(W811=mapping!$N$1,IFERROR(VLOOKUP(Table4[[#This Row],[Column1]],mapping!A:L,12,FALSE),0),IF(W811&gt;mapping!$N$1,IFERROR(VLOOKUP(Table4[[#This Row],[Column1]],mapping!A:L,12,FALSE),0),0))</f>
        <v>850</v>
      </c>
      <c r="N811" s="58">
        <f>Table4[[#This Row],[ سعر اليومية ]]*3%*Table4[[#This Row],[عدد الدورات ]]</f>
        <v>29.82</v>
      </c>
      <c r="O811" s="56">
        <f>Table4[[#This Row],[ سعر اليومية ]]*Table4[[#This Row],[عدد الدورات ]]-N811</f>
        <v>964.18</v>
      </c>
      <c r="P811" s="194"/>
      <c r="Q811" s="194"/>
      <c r="R811" s="194"/>
      <c r="S811" s="58">
        <f>(Table4[[#This Row],[سعر يومية السائق]]*Table4[[#This Row],[عدد الدورات ]])-SUM(Table4[[#This Row],[سلف ]:[خصم ]])+Table4[[#This Row],[اضافي ]]</f>
        <v>850</v>
      </c>
      <c r="U811" s="58">
        <f>Table4[[#This Row],[ سعر اليومية ]]*Table4[[#This Row],[عدد الدورات ]]-Table4[[#This Row],[سعر يومية السائق]]*L811</f>
        <v>144</v>
      </c>
      <c r="V811" s="58">
        <f>U811-Table4[[#This Row],[W/H  3%]]</f>
        <v>114.18</v>
      </c>
      <c r="W811" s="66" t="str">
        <f>Table4[[#This Row],[اليوم]]&amp;Table4[[#This Row],[الشهر ]]&amp;Table4[[#This Row],[العام]]</f>
        <v>1552026</v>
      </c>
      <c r="X811" s="66" t="s">
        <v>304</v>
      </c>
    </row>
    <row r="812" spans="1:24" x14ac:dyDescent="0.3">
      <c r="A812" s="62">
        <v>15</v>
      </c>
      <c r="B812" s="62">
        <v>5</v>
      </c>
      <c r="C812" s="62">
        <v>2026</v>
      </c>
      <c r="D812" s="41" t="str">
        <f t="shared" si="63"/>
        <v>فرج 1حلوانسعوديهايد باركاتوبيس 28</v>
      </c>
      <c r="E812" s="4">
        <v>5005</v>
      </c>
      <c r="F812" s="41" t="str">
        <f>VLOOKUP(E812,mapping!C:J,2,FALSE)</f>
        <v>فرج 1</v>
      </c>
      <c r="G812" s="41" t="str">
        <f>IFERROR(VLOOKUP(F812,mapping!$D$3:$J$200,2,FALSE),0)</f>
        <v>حلوان</v>
      </c>
      <c r="H812" s="41" t="str">
        <f>IFERROR(VLOOKUP(F812,mapping!$D$3:$J$200,3,FALSE),0)</f>
        <v>سعودي</v>
      </c>
      <c r="I812" s="41" t="str">
        <f>IFERROR(VLOOKUP(F812,mapping!$D$3:$J$200,4,FALSE),0)</f>
        <v>هايد بارك</v>
      </c>
      <c r="J812" s="41" t="str">
        <f>IFERROR(VLOOKUP(F812,mapping!$D$3:$J$200,5,FALSE),0)</f>
        <v>اتوبيس 28</v>
      </c>
      <c r="K812" s="63">
        <f>IF(W812=mapping!$N$1,IFERROR(VLOOKUP(Table4[[#This Row],[Column1]],mapping!A:L,11,FALSE),0),IF(W812&gt;mapping!$N$1,IFERROR(VLOOKUP(Table4[[#This Row],[Column1]],mapping!A:L,11,FALSE),0),))</f>
        <v>4634</v>
      </c>
      <c r="L812" s="139">
        <v>1</v>
      </c>
      <c r="M812" s="60">
        <f>IF(W812=mapping!$N$1,IFERROR(VLOOKUP(Table4[[#This Row],[Column1]],mapping!A:L,12,FALSE),0),IF(W812&gt;mapping!$N$1,IFERROR(VLOOKUP(Table4[[#This Row],[Column1]],mapping!A:L,12,FALSE),0),0))</f>
        <v>3750</v>
      </c>
      <c r="N812" s="58">
        <f>Table4[[#This Row],[ سعر اليومية ]]*3%*Table4[[#This Row],[عدد الدورات ]]</f>
        <v>139.01999999999998</v>
      </c>
      <c r="O812" s="56">
        <f>Table4[[#This Row],[ سعر اليومية ]]*Table4[[#This Row],[عدد الدورات ]]-N812</f>
        <v>4494.9799999999996</v>
      </c>
      <c r="P812" s="194"/>
      <c r="Q812" s="194"/>
      <c r="R812" s="194"/>
      <c r="S812" s="58">
        <f>(Table4[[#This Row],[سعر يومية السائق]]*Table4[[#This Row],[عدد الدورات ]])-SUM(Table4[[#This Row],[سلف ]:[خصم ]])+Table4[[#This Row],[اضافي ]]</f>
        <v>3750</v>
      </c>
      <c r="U812" s="58">
        <f>Table4[[#This Row],[ سعر اليومية ]]*Table4[[#This Row],[عدد الدورات ]]-Table4[[#This Row],[سعر يومية السائق]]*L812</f>
        <v>884</v>
      </c>
      <c r="V812" s="58">
        <f>U812-Table4[[#This Row],[W/H  3%]]</f>
        <v>744.98</v>
      </c>
      <c r="W812" s="66" t="str">
        <f>Table4[[#This Row],[اليوم]]&amp;Table4[[#This Row],[الشهر ]]&amp;Table4[[#This Row],[العام]]</f>
        <v>1552026</v>
      </c>
      <c r="X812" s="66" t="s">
        <v>304</v>
      </c>
    </row>
    <row r="813" spans="1:24" x14ac:dyDescent="0.3">
      <c r="A813" s="62">
        <v>15</v>
      </c>
      <c r="B813" s="62">
        <v>5</v>
      </c>
      <c r="C813" s="62">
        <v>2026</v>
      </c>
      <c r="D813" s="41" t="str">
        <f t="shared" si="63"/>
        <v>فرج 6حلوان مبيتسعوديهايد باركاتوبيس 28</v>
      </c>
      <c r="E813" s="4">
        <v>5029</v>
      </c>
      <c r="F813" s="41" t="str">
        <f>VLOOKUP(E813,mapping!C:J,2,FALSE)</f>
        <v>فرج 6</v>
      </c>
      <c r="G813" s="41" t="str">
        <f>IFERROR(VLOOKUP(F813,mapping!$D$3:$J$200,2,FALSE),0)</f>
        <v>حلوان مبيت</v>
      </c>
      <c r="H813" s="41" t="str">
        <f>IFERROR(VLOOKUP(F813,mapping!$D$3:$J$200,3,FALSE),0)</f>
        <v>سعودي</v>
      </c>
      <c r="I813" s="41" t="str">
        <f>IFERROR(VLOOKUP(F813,mapping!$D$3:$J$200,4,FALSE),0)</f>
        <v>هايد بارك</v>
      </c>
      <c r="J813" s="41" t="str">
        <f>IFERROR(VLOOKUP(F813,mapping!$D$3:$J$200,5,FALSE),0)</f>
        <v>اتوبيس 28</v>
      </c>
      <c r="K813" s="63">
        <f>IF(W813=mapping!$N$1,IFERROR(VLOOKUP(Table4[[#This Row],[Column1]],mapping!A:L,11,FALSE),0),IF(W813&gt;mapping!$N$1,IFERROR(VLOOKUP(Table4[[#This Row],[Column1]],mapping!A:L,11,FALSE),0),))</f>
        <v>1482</v>
      </c>
      <c r="L813" s="139">
        <v>1</v>
      </c>
      <c r="M813" s="60">
        <f>IF(W813=mapping!$N$1,IFERROR(VLOOKUP(Table4[[#This Row],[Column1]],mapping!A:L,12,FALSE),0),IF(W813&gt;mapping!$N$1,IFERROR(VLOOKUP(Table4[[#This Row],[Column1]],mapping!A:L,12,FALSE),0),0))</f>
        <v>750</v>
      </c>
      <c r="N813" s="58">
        <f>Table4[[#This Row],[ سعر اليومية ]]*3%*Table4[[#This Row],[عدد الدورات ]]</f>
        <v>44.46</v>
      </c>
      <c r="O813" s="56">
        <f>Table4[[#This Row],[ سعر اليومية ]]*Table4[[#This Row],[عدد الدورات ]]-N813</f>
        <v>1437.54</v>
      </c>
      <c r="P813" s="194"/>
      <c r="Q813" s="194"/>
      <c r="R813" s="194"/>
      <c r="S813" s="58">
        <f>(Table4[[#This Row],[سعر يومية السائق]]*Table4[[#This Row],[عدد الدورات ]])-SUM(Table4[[#This Row],[سلف ]:[خصم ]])+Table4[[#This Row],[اضافي ]]</f>
        <v>750</v>
      </c>
      <c r="U813" s="58">
        <f>Table4[[#This Row],[ سعر اليومية ]]*Table4[[#This Row],[عدد الدورات ]]-Table4[[#This Row],[سعر يومية السائق]]*L813</f>
        <v>732</v>
      </c>
      <c r="V813" s="58">
        <f>U813-Table4[[#This Row],[W/H  3%]]</f>
        <v>687.54</v>
      </c>
      <c r="W813" s="66" t="str">
        <f>Table4[[#This Row],[اليوم]]&amp;Table4[[#This Row],[الشهر ]]&amp;Table4[[#This Row],[العام]]</f>
        <v>1552026</v>
      </c>
      <c r="X813" s="66" t="s">
        <v>304</v>
      </c>
    </row>
    <row r="814" spans="1:24" x14ac:dyDescent="0.3">
      <c r="A814" s="62">
        <v>15</v>
      </c>
      <c r="B814" s="62">
        <v>5</v>
      </c>
      <c r="C814" s="62">
        <v>2026</v>
      </c>
      <c r="D814" s="41" t="str">
        <f t="shared" si="63"/>
        <v>ممدوح كيلاني 3القومية سعوديهايد باركميكروباص صيني</v>
      </c>
      <c r="E814" s="4">
        <v>5006</v>
      </c>
      <c r="F814" s="41" t="str">
        <f>VLOOKUP(E814,mapping!C:J,2,FALSE)</f>
        <v>ممدوح كيلاني 3</v>
      </c>
      <c r="G814" s="41" t="str">
        <f>IFERROR(VLOOKUP(F814,mapping!$D$3:$J$200,2,FALSE),0)</f>
        <v xml:space="preserve">القومية </v>
      </c>
      <c r="H814" s="41" t="str">
        <f>IFERROR(VLOOKUP(F814,mapping!$D$3:$J$200,3,FALSE),0)</f>
        <v>سعودي</v>
      </c>
      <c r="I814" s="41" t="str">
        <f>IFERROR(VLOOKUP(F814,mapping!$D$3:$J$200,4,FALSE),0)</f>
        <v>هايد بارك</v>
      </c>
      <c r="J814" s="41" t="str">
        <f>IFERROR(VLOOKUP(F814,mapping!$D$3:$J$200,5,FALSE),0)</f>
        <v>ميكروباص صيني</v>
      </c>
      <c r="K814" s="63">
        <f>IF(W814=mapping!$N$1,IFERROR(VLOOKUP(Table4[[#This Row],[Column1]],mapping!A:L,11,FALSE),0),IF(W814&gt;mapping!$N$1,IFERROR(VLOOKUP(Table4[[#This Row],[Column1]],mapping!A:L,11,FALSE),0),))</f>
        <v>2965</v>
      </c>
      <c r="L814" s="139">
        <v>1</v>
      </c>
      <c r="M814" s="60">
        <f>IF(W814=mapping!$N$1,IFERROR(VLOOKUP(Table4[[#This Row],[Column1]],mapping!A:L,12,FALSE),0),IF(W814&gt;mapping!$N$1,IFERROR(VLOOKUP(Table4[[#This Row],[Column1]],mapping!A:L,12,FALSE),0),0))</f>
        <v>2500</v>
      </c>
      <c r="N814" s="58">
        <f>Table4[[#This Row],[ سعر اليومية ]]*3%*Table4[[#This Row],[عدد الدورات ]]</f>
        <v>88.95</v>
      </c>
      <c r="O814" s="56">
        <f>Table4[[#This Row],[ سعر اليومية ]]*Table4[[#This Row],[عدد الدورات ]]-N814</f>
        <v>2876.05</v>
      </c>
      <c r="P814" s="194"/>
      <c r="Q814" s="194"/>
      <c r="R814" s="194"/>
      <c r="S814" s="58">
        <f>(Table4[[#This Row],[سعر يومية السائق]]*Table4[[#This Row],[عدد الدورات ]])-SUM(Table4[[#This Row],[سلف ]:[خصم ]])+Table4[[#This Row],[اضافي ]]</f>
        <v>2500</v>
      </c>
      <c r="U814" s="58">
        <f>Table4[[#This Row],[ سعر اليومية ]]*Table4[[#This Row],[عدد الدورات ]]-Table4[[#This Row],[سعر يومية السائق]]*L814</f>
        <v>465</v>
      </c>
      <c r="V814" s="58">
        <f>U814-Table4[[#This Row],[W/H  3%]]</f>
        <v>376.05</v>
      </c>
      <c r="W814" s="66" t="str">
        <f>Table4[[#This Row],[اليوم]]&amp;Table4[[#This Row],[الشهر ]]&amp;Table4[[#This Row],[العام]]</f>
        <v>1552026</v>
      </c>
      <c r="X814" s="66" t="s">
        <v>304</v>
      </c>
    </row>
    <row r="815" spans="1:24" x14ac:dyDescent="0.3">
      <c r="A815" s="62">
        <v>15</v>
      </c>
      <c r="B815" s="62">
        <v>5</v>
      </c>
      <c r="C815" s="62">
        <v>2026</v>
      </c>
      <c r="D815" s="41" t="str">
        <f t="shared" si="63"/>
        <v>محمد جمال طوسونالمنيبسعوديهايد باركاتوبيس 28</v>
      </c>
      <c r="E815" s="4">
        <v>5025</v>
      </c>
      <c r="F815" s="41" t="str">
        <f>VLOOKUP(E815,mapping!C:J,2,FALSE)</f>
        <v>محمد جمال طوسون</v>
      </c>
      <c r="G815" s="41" t="str">
        <f>IFERROR(VLOOKUP(F815,mapping!$D$3:$J$200,2,FALSE),0)</f>
        <v>المنيب</v>
      </c>
      <c r="H815" s="41" t="str">
        <f>IFERROR(VLOOKUP(F815,mapping!$D$3:$J$200,3,FALSE),0)</f>
        <v>سعودي</v>
      </c>
      <c r="I815" s="41" t="str">
        <f>IFERROR(VLOOKUP(F815,mapping!$D$3:$J$200,4,FALSE),0)</f>
        <v>هايد بارك</v>
      </c>
      <c r="J815" s="41" t="str">
        <f>IFERROR(VLOOKUP(F815,mapping!$D$3:$J$200,5,FALSE),0)</f>
        <v>اتوبيس 28</v>
      </c>
      <c r="K815" s="63">
        <f>IF(W815=mapping!$N$1,IFERROR(VLOOKUP(Table4[[#This Row],[Column1]],mapping!A:L,11,FALSE),0),IF(W815&gt;mapping!$N$1,IFERROR(VLOOKUP(Table4[[#This Row],[Column1]],mapping!A:L,11,FALSE),0),))</f>
        <v>4634</v>
      </c>
      <c r="L815" s="139">
        <v>1</v>
      </c>
      <c r="M815" s="60">
        <f>IF(W815=mapping!$N$1,IFERROR(VLOOKUP(Table4[[#This Row],[Column1]],mapping!A:L,12,FALSE),0),IF(W815&gt;mapping!$N$1,IFERROR(VLOOKUP(Table4[[#This Row],[Column1]],mapping!A:L,12,FALSE),0),0))</f>
        <v>3800</v>
      </c>
      <c r="N815" s="58">
        <f>Table4[[#This Row],[ سعر اليومية ]]*3%*Table4[[#This Row],[عدد الدورات ]]</f>
        <v>139.01999999999998</v>
      </c>
      <c r="O815" s="56">
        <f>Table4[[#This Row],[ سعر اليومية ]]*Table4[[#This Row],[عدد الدورات ]]-N815</f>
        <v>4494.9799999999996</v>
      </c>
      <c r="P815" s="194"/>
      <c r="Q815" s="194"/>
      <c r="R815" s="194"/>
      <c r="S815" s="58">
        <f>(Table4[[#This Row],[سعر يومية السائق]]*Table4[[#This Row],[عدد الدورات ]])-SUM(Table4[[#This Row],[سلف ]:[خصم ]])+Table4[[#This Row],[اضافي ]]</f>
        <v>3800</v>
      </c>
      <c r="U815" s="58">
        <f>Table4[[#This Row],[ سعر اليومية ]]*Table4[[#This Row],[عدد الدورات ]]-Table4[[#This Row],[سعر يومية السائق]]*L815</f>
        <v>834</v>
      </c>
      <c r="V815" s="58">
        <f>U815-Table4[[#This Row],[W/H  3%]]</f>
        <v>694.98</v>
      </c>
      <c r="W815" s="66" t="str">
        <f>Table4[[#This Row],[اليوم]]&amp;Table4[[#This Row],[الشهر ]]&amp;Table4[[#This Row],[العام]]</f>
        <v>1552026</v>
      </c>
      <c r="X815" s="66" t="s">
        <v>304</v>
      </c>
    </row>
    <row r="816" spans="1:24" x14ac:dyDescent="0.3">
      <c r="A816" s="62">
        <v>15</v>
      </c>
      <c r="B816" s="62">
        <v>5</v>
      </c>
      <c r="C816" s="62">
        <v>2026</v>
      </c>
      <c r="D816" s="41" t="str">
        <f t="shared" si="63"/>
        <v>مصطفي رشدي1المنيب 2 ورديةسعوديميفيداميكروباص صيني</v>
      </c>
      <c r="E816" s="4">
        <v>5007</v>
      </c>
      <c r="F816" s="41" t="str">
        <f>VLOOKUP(E816,mapping!C:J,2,FALSE)</f>
        <v>مصطفي رشدي1</v>
      </c>
      <c r="G816" s="41" t="str">
        <f>IFERROR(VLOOKUP(F816,mapping!$D$3:$J$200,2,FALSE),0)</f>
        <v>المنيب 2 وردية</v>
      </c>
      <c r="H816" s="41" t="str">
        <f>IFERROR(VLOOKUP(F816,mapping!$D$3:$J$200,3,FALSE),0)</f>
        <v>سعودي</v>
      </c>
      <c r="I816" s="41" t="str">
        <f>IFERROR(VLOOKUP(F816,mapping!$D$3:$J$200,4,FALSE),0)</f>
        <v>ميفيدا</v>
      </c>
      <c r="J816" s="41" t="str">
        <f>IFERROR(VLOOKUP(F816,mapping!$D$3:$J$200,5,FALSE),0)</f>
        <v>ميكروباص صيني</v>
      </c>
      <c r="K816" s="63">
        <f>IF(W816=mapping!$N$1,IFERROR(VLOOKUP(Table4[[#This Row],[Column1]],mapping!A:L,11,FALSE),0),IF(W816&gt;mapping!$N$1,IFERROR(VLOOKUP(Table4[[#This Row],[Column1]],mapping!A:L,11,FALSE),0),))</f>
        <v>2965</v>
      </c>
      <c r="L816" s="139">
        <v>1</v>
      </c>
      <c r="M816" s="60">
        <f>IF(W816=mapping!$N$1,IFERROR(VLOOKUP(Table4[[#This Row],[Column1]],mapping!A:L,12,FALSE),0),IF(W816&gt;mapping!$N$1,IFERROR(VLOOKUP(Table4[[#This Row],[Column1]],mapping!A:L,12,FALSE),0),0))</f>
        <v>2150</v>
      </c>
      <c r="N816" s="58">
        <f>Table4[[#This Row],[ سعر اليومية ]]*3%*Table4[[#This Row],[عدد الدورات ]]</f>
        <v>88.95</v>
      </c>
      <c r="O816" s="56">
        <f>Table4[[#This Row],[ سعر اليومية ]]*Table4[[#This Row],[عدد الدورات ]]-N816</f>
        <v>2876.05</v>
      </c>
      <c r="P816" s="194"/>
      <c r="Q816" s="194"/>
      <c r="R816" s="194"/>
      <c r="S816" s="58">
        <f>(Table4[[#This Row],[سعر يومية السائق]]*Table4[[#This Row],[عدد الدورات ]])-SUM(Table4[[#This Row],[سلف ]:[خصم ]])+Table4[[#This Row],[اضافي ]]</f>
        <v>2150</v>
      </c>
      <c r="U816" s="58">
        <f>Table4[[#This Row],[ سعر اليومية ]]*Table4[[#This Row],[عدد الدورات ]]-Table4[[#This Row],[سعر يومية السائق]]*L816</f>
        <v>815</v>
      </c>
      <c r="V816" s="58">
        <f>U816-Table4[[#This Row],[W/H  3%]]</f>
        <v>726.05</v>
      </c>
      <c r="W816" s="66" t="str">
        <f>Table4[[#This Row],[اليوم]]&amp;Table4[[#This Row],[الشهر ]]&amp;Table4[[#This Row],[العام]]</f>
        <v>1552026</v>
      </c>
      <c r="X816" s="66" t="s">
        <v>304</v>
      </c>
    </row>
    <row r="817" spans="1:24" x14ac:dyDescent="0.3">
      <c r="A817" s="62">
        <v>15</v>
      </c>
      <c r="B817" s="62">
        <v>5</v>
      </c>
      <c r="C817" s="62">
        <v>2026</v>
      </c>
      <c r="D817" s="41" t="str">
        <f t="shared" si="63"/>
        <v>فرج 2حلوان 2 ورديةسعوديميفيداميكروباص صيني</v>
      </c>
      <c r="E817" s="4">
        <v>5009</v>
      </c>
      <c r="F817" s="41" t="str">
        <f>VLOOKUP(E817,mapping!C:J,2,FALSE)</f>
        <v>فرج 2</v>
      </c>
      <c r="G817" s="41" t="str">
        <f>IFERROR(VLOOKUP(F817,mapping!$D$3:$J$200,2,FALSE),0)</f>
        <v>حلوان 2 وردية</v>
      </c>
      <c r="H817" s="41" t="str">
        <f>IFERROR(VLOOKUP(F817,mapping!$D$3:$J$200,3,FALSE),0)</f>
        <v>سعودي</v>
      </c>
      <c r="I817" s="41" t="str">
        <f>IFERROR(VLOOKUP(F817,mapping!$D$3:$J$200,4,FALSE),0)</f>
        <v>ميفيدا</v>
      </c>
      <c r="J817" s="41" t="str">
        <f>IFERROR(VLOOKUP(F817,mapping!$D$3:$J$200,5,FALSE),0)</f>
        <v>ميكروباص صيني</v>
      </c>
      <c r="K817" s="63">
        <f>IF(W817=mapping!$N$1,IFERROR(VLOOKUP(Table4[[#This Row],[Column1]],mapping!A:L,11,FALSE),0),IF(W817&gt;mapping!$N$1,IFERROR(VLOOKUP(Table4[[#This Row],[Column1]],mapping!A:L,11,FALSE),0),))</f>
        <v>2965</v>
      </c>
      <c r="L817" s="139">
        <v>1</v>
      </c>
      <c r="M817" s="60">
        <f>IF(W817=mapping!$N$1,IFERROR(VLOOKUP(Table4[[#This Row],[Column1]],mapping!A:L,12,FALSE),0),IF(W817&gt;mapping!$N$1,IFERROR(VLOOKUP(Table4[[#This Row],[Column1]],mapping!A:L,12,FALSE),0),0))</f>
        <v>2250</v>
      </c>
      <c r="N817" s="58">
        <f>Table4[[#This Row],[ سعر اليومية ]]*3%*Table4[[#This Row],[عدد الدورات ]]</f>
        <v>88.95</v>
      </c>
      <c r="O817" s="56">
        <f>Table4[[#This Row],[ سعر اليومية ]]*Table4[[#This Row],[عدد الدورات ]]-N817</f>
        <v>2876.05</v>
      </c>
      <c r="P817" s="194"/>
      <c r="Q817" s="194"/>
      <c r="R817" s="194"/>
      <c r="S817" s="58">
        <f>(Table4[[#This Row],[سعر يومية السائق]]*Table4[[#This Row],[عدد الدورات ]])-SUM(Table4[[#This Row],[سلف ]:[خصم ]])+Table4[[#This Row],[اضافي ]]</f>
        <v>2250</v>
      </c>
      <c r="U817" s="58">
        <f>Table4[[#This Row],[ سعر اليومية ]]*Table4[[#This Row],[عدد الدورات ]]-Table4[[#This Row],[سعر يومية السائق]]*L817</f>
        <v>715</v>
      </c>
      <c r="V817" s="58">
        <f>U817-Table4[[#This Row],[W/H  3%]]</f>
        <v>626.04999999999995</v>
      </c>
      <c r="W817" s="66" t="str">
        <f>Table4[[#This Row],[اليوم]]&amp;Table4[[#This Row],[الشهر ]]&amp;Table4[[#This Row],[العام]]</f>
        <v>1552026</v>
      </c>
      <c r="X817" s="66" t="s">
        <v>304</v>
      </c>
    </row>
    <row r="818" spans="1:24" x14ac:dyDescent="0.3">
      <c r="A818" s="62">
        <v>15</v>
      </c>
      <c r="B818" s="62">
        <v>5</v>
      </c>
      <c r="C818" s="62">
        <v>2026</v>
      </c>
      <c r="D818" s="41" t="str">
        <f t="shared" si="63"/>
        <v>فرج 3حلوان 2 ورديةسعوديالقطاميةاتوبيس 28</v>
      </c>
      <c r="E818" s="4">
        <v>5010</v>
      </c>
      <c r="F818" s="41" t="str">
        <f>VLOOKUP(E818,mapping!C:J,2,FALSE)</f>
        <v>فرج 3</v>
      </c>
      <c r="G818" s="41" t="str">
        <f>IFERROR(VLOOKUP(F818,mapping!$D$3:$J$200,2,FALSE),0)</f>
        <v>حلوان 2 وردية</v>
      </c>
      <c r="H818" s="41" t="str">
        <f>IFERROR(VLOOKUP(F818,mapping!$D$3:$J$200,3,FALSE),0)</f>
        <v>سعودي</v>
      </c>
      <c r="I818" s="41" t="str">
        <f>IFERROR(VLOOKUP(F818,mapping!$D$3:$J$200,4,FALSE),0)</f>
        <v>القطامية</v>
      </c>
      <c r="J818" s="41" t="str">
        <f>IFERROR(VLOOKUP(F818,mapping!$D$3:$J$200,5,FALSE),0)</f>
        <v>اتوبيس 28</v>
      </c>
      <c r="K818" s="63">
        <f>IF(W818=mapping!$N$1,IFERROR(VLOOKUP(Table4[[#This Row],[Column1]],mapping!A:L,11,FALSE),0),IF(W818&gt;mapping!$N$1,IFERROR(VLOOKUP(Table4[[#This Row],[Column1]],mapping!A:L,11,FALSE),0),))</f>
        <v>3415</v>
      </c>
      <c r="L818" s="139">
        <v>1</v>
      </c>
      <c r="M818" s="60">
        <f>IF(W818=mapping!$N$1,IFERROR(VLOOKUP(Table4[[#This Row],[Column1]],mapping!A:L,12,FALSE),0),IF(W818&gt;mapping!$N$1,IFERROR(VLOOKUP(Table4[[#This Row],[Column1]],mapping!A:L,12,FALSE),0),0))</f>
        <v>3400</v>
      </c>
      <c r="N818" s="58">
        <f>Table4[[#This Row],[ سعر اليومية ]]*3%*Table4[[#This Row],[عدد الدورات ]]</f>
        <v>102.45</v>
      </c>
      <c r="O818" s="56">
        <f>Table4[[#This Row],[ سعر اليومية ]]*Table4[[#This Row],[عدد الدورات ]]-N818</f>
        <v>3312.55</v>
      </c>
      <c r="P818" s="194"/>
      <c r="Q818" s="194"/>
      <c r="R818" s="194"/>
      <c r="S818" s="58">
        <f>(Table4[[#This Row],[سعر يومية السائق]]*Table4[[#This Row],[عدد الدورات ]])-SUM(Table4[[#This Row],[سلف ]:[خصم ]])+Table4[[#This Row],[اضافي ]]</f>
        <v>3400</v>
      </c>
      <c r="U818" s="58">
        <f>Table4[[#This Row],[ سعر اليومية ]]*Table4[[#This Row],[عدد الدورات ]]-Table4[[#This Row],[سعر يومية السائق]]*L818</f>
        <v>15</v>
      </c>
      <c r="V818" s="58">
        <f>U818-Table4[[#This Row],[W/H  3%]]</f>
        <v>-87.45</v>
      </c>
      <c r="W818" s="66" t="str">
        <f>Table4[[#This Row],[اليوم]]&amp;Table4[[#This Row],[الشهر ]]&amp;Table4[[#This Row],[العام]]</f>
        <v>1552026</v>
      </c>
      <c r="X818" s="66" t="s">
        <v>304</v>
      </c>
    </row>
    <row r="819" spans="1:24" x14ac:dyDescent="0.3">
      <c r="A819" s="62">
        <v>15</v>
      </c>
      <c r="B819" s="62">
        <v>5</v>
      </c>
      <c r="C819" s="62">
        <v>2026</v>
      </c>
      <c r="D819" s="41" t="str">
        <f t="shared" si="63"/>
        <v>فرج 4مايو ورديةسعوديالقطاميةميكروباص</v>
      </c>
      <c r="E819" s="4">
        <v>5011</v>
      </c>
      <c r="F819" s="41" t="str">
        <f>VLOOKUP(E819,mapping!C:J,2,FALSE)</f>
        <v>فرج 4</v>
      </c>
      <c r="G819" s="41" t="str">
        <f>IFERROR(VLOOKUP(F819,mapping!$D$3:$J$200,2,FALSE),0)</f>
        <v>مايو وردية</v>
      </c>
      <c r="H819" s="41" t="str">
        <f>IFERROR(VLOOKUP(F819,mapping!$D$3:$J$200,3,FALSE),0)</f>
        <v>سعودي</v>
      </c>
      <c r="I819" s="41" t="str">
        <f>IFERROR(VLOOKUP(F819,mapping!$D$3:$J$200,4,FALSE),0)</f>
        <v>القطامية</v>
      </c>
      <c r="J819" s="41" t="str">
        <f>IFERROR(VLOOKUP(F819,mapping!$D$3:$J$200,5,FALSE),0)</f>
        <v>ميكروباص</v>
      </c>
      <c r="K819" s="63">
        <f>IF(W819=mapping!$N$1,IFERROR(VLOOKUP(Table4[[#This Row],[Column1]],mapping!A:L,11,FALSE),0),IF(W819&gt;mapping!$N$1,IFERROR(VLOOKUP(Table4[[#This Row],[Column1]],mapping!A:L,11,FALSE),0),))</f>
        <v>1222</v>
      </c>
      <c r="L819" s="139">
        <v>1</v>
      </c>
      <c r="M819" s="60">
        <f>IF(W819=mapping!$N$1,IFERROR(VLOOKUP(Table4[[#This Row],[Column1]],mapping!A:L,12,FALSE),0),IF(W819&gt;mapping!$N$1,IFERROR(VLOOKUP(Table4[[#This Row],[Column1]],mapping!A:L,12,FALSE),0),0))</f>
        <v>1180</v>
      </c>
      <c r="N819" s="58">
        <f>Table4[[#This Row],[ سعر اليومية ]]*3%*Table4[[#This Row],[عدد الدورات ]]</f>
        <v>36.659999999999997</v>
      </c>
      <c r="O819" s="56">
        <f>Table4[[#This Row],[ سعر اليومية ]]*Table4[[#This Row],[عدد الدورات ]]-N819</f>
        <v>1185.3399999999999</v>
      </c>
      <c r="P819" s="194"/>
      <c r="Q819" s="194"/>
      <c r="R819" s="194"/>
      <c r="S819" s="58">
        <f>(Table4[[#This Row],[سعر يومية السائق]]*Table4[[#This Row],[عدد الدورات ]])-SUM(Table4[[#This Row],[سلف ]:[خصم ]])+Table4[[#This Row],[اضافي ]]</f>
        <v>1180</v>
      </c>
      <c r="U819" s="58">
        <f>Table4[[#This Row],[ سعر اليومية ]]*Table4[[#This Row],[عدد الدورات ]]-Table4[[#This Row],[سعر يومية السائق]]*L819</f>
        <v>42</v>
      </c>
      <c r="V819" s="58">
        <f>U819-Table4[[#This Row],[W/H  3%]]</f>
        <v>5.3400000000000034</v>
      </c>
      <c r="W819" s="66" t="str">
        <f>Table4[[#This Row],[اليوم]]&amp;Table4[[#This Row],[الشهر ]]&amp;Table4[[#This Row],[العام]]</f>
        <v>1552026</v>
      </c>
      <c r="X819" s="66" t="s">
        <v>304</v>
      </c>
    </row>
    <row r="820" spans="1:24" x14ac:dyDescent="0.3">
      <c r="A820" s="62">
        <v>15</v>
      </c>
      <c r="B820" s="62">
        <v>5</v>
      </c>
      <c r="C820" s="62">
        <v>2026</v>
      </c>
      <c r="D820" s="41" t="str">
        <f t="shared" si="63"/>
        <v>مصطفي رشدي3المنيب5شفتسعوديالقطاميةاتوبيس 28</v>
      </c>
      <c r="E820" s="4">
        <v>5012</v>
      </c>
      <c r="F820" s="41" t="str">
        <f>VLOOKUP(E820,mapping!C:J,2,FALSE)</f>
        <v>مصطفي رشدي3</v>
      </c>
      <c r="G820" s="41" t="str">
        <f>IFERROR(VLOOKUP(F820,mapping!$D$3:$J$200,2,FALSE),0)</f>
        <v>المنيب5شفت</v>
      </c>
      <c r="H820" s="41" t="str">
        <f>IFERROR(VLOOKUP(F820,mapping!$D$3:$J$200,3,FALSE),0)</f>
        <v>سعودي</v>
      </c>
      <c r="I820" s="41" t="str">
        <f>IFERROR(VLOOKUP(F820,mapping!$D$3:$J$200,4,FALSE),0)</f>
        <v>القطامية</v>
      </c>
      <c r="J820" s="41" t="str">
        <f>IFERROR(VLOOKUP(F820,mapping!$D$3:$J$200,5,FALSE),0)</f>
        <v>اتوبيس 28</v>
      </c>
      <c r="K820" s="63">
        <f>IF(W820=mapping!$N$1,IFERROR(VLOOKUP(Table4[[#This Row],[Column1]],mapping!A:L,11,FALSE),0),IF(W820&gt;mapping!$N$1,IFERROR(VLOOKUP(Table4[[#This Row],[Column1]],mapping!A:L,11,FALSE),0),))</f>
        <v>2649</v>
      </c>
      <c r="L820" s="139">
        <v>1</v>
      </c>
      <c r="M820" s="60">
        <f>IF(W820=mapping!$N$1,IFERROR(VLOOKUP(Table4[[#This Row],[Column1]],mapping!A:L,12,FALSE),0),IF(W820&gt;mapping!$N$1,IFERROR(VLOOKUP(Table4[[#This Row],[Column1]],mapping!A:L,12,FALSE),0),0))</f>
        <v>2060</v>
      </c>
      <c r="N820" s="58">
        <f>Table4[[#This Row],[ سعر اليومية ]]*3%*Table4[[#This Row],[عدد الدورات ]]</f>
        <v>79.47</v>
      </c>
      <c r="O820" s="56">
        <f>Table4[[#This Row],[ سعر اليومية ]]*Table4[[#This Row],[عدد الدورات ]]-N820</f>
        <v>2569.5300000000002</v>
      </c>
      <c r="P820" s="194"/>
      <c r="Q820" s="194"/>
      <c r="R820" s="194"/>
      <c r="S820" s="58">
        <f>(Table4[[#This Row],[سعر يومية السائق]]*Table4[[#This Row],[عدد الدورات ]])-SUM(Table4[[#This Row],[سلف ]:[خصم ]])+Table4[[#This Row],[اضافي ]]</f>
        <v>2060</v>
      </c>
      <c r="U820" s="58">
        <f>Table4[[#This Row],[ سعر اليومية ]]*Table4[[#This Row],[عدد الدورات ]]-Table4[[#This Row],[سعر يومية السائق]]*L820</f>
        <v>589</v>
      </c>
      <c r="V820" s="58">
        <f>U820-Table4[[#This Row],[W/H  3%]]</f>
        <v>509.53</v>
      </c>
      <c r="W820" s="66" t="str">
        <f>Table4[[#This Row],[اليوم]]&amp;Table4[[#This Row],[الشهر ]]&amp;Table4[[#This Row],[العام]]</f>
        <v>1552026</v>
      </c>
      <c r="X820" s="66" t="s">
        <v>304</v>
      </c>
    </row>
    <row r="821" spans="1:24" x14ac:dyDescent="0.3">
      <c r="A821" s="62">
        <v>15</v>
      </c>
      <c r="B821" s="62">
        <v>5</v>
      </c>
      <c r="C821" s="62">
        <v>2026</v>
      </c>
      <c r="D821" s="41" t="str">
        <f t="shared" si="63"/>
        <v>مصطفي رشدي4المنيب Wصباحيةسعوديالقطاميةاتوبيس 28</v>
      </c>
      <c r="E821" s="4">
        <v>5013</v>
      </c>
      <c r="F821" s="41" t="str">
        <f>VLOOKUP(E821,mapping!C:J,2,FALSE)</f>
        <v>مصطفي رشدي4</v>
      </c>
      <c r="G821" s="41" t="str">
        <f>IFERROR(VLOOKUP(F821,mapping!$D$3:$J$200,2,FALSE),0)</f>
        <v>المنيب Wصباحية</v>
      </c>
      <c r="H821" s="41" t="str">
        <f>IFERROR(VLOOKUP(F821,mapping!$D$3:$J$200,3,FALSE),0)</f>
        <v>سعودي</v>
      </c>
      <c r="I821" s="41" t="str">
        <f>IFERROR(VLOOKUP(F821,mapping!$D$3:$J$200,4,FALSE),0)</f>
        <v>القطامية</v>
      </c>
      <c r="J821" s="41" t="str">
        <f>IFERROR(VLOOKUP(F821,mapping!$D$3:$J$200,5,FALSE),0)</f>
        <v>اتوبيس 28</v>
      </c>
      <c r="K821" s="63">
        <f>IF(W821=mapping!$N$1,IFERROR(VLOOKUP(Table4[[#This Row],[Column1]],mapping!A:L,11,FALSE),0),IF(W821&gt;mapping!$N$1,IFERROR(VLOOKUP(Table4[[#This Row],[Column1]],mapping!A:L,11,FALSE),0),))</f>
        <v>1059</v>
      </c>
      <c r="L821" s="139">
        <v>1</v>
      </c>
      <c r="M821" s="60">
        <f>IF(W821=mapping!$N$1,IFERROR(VLOOKUP(Table4[[#This Row],[Column1]],mapping!A:L,12,FALSE),0),IF(W821&gt;mapping!$N$1,IFERROR(VLOOKUP(Table4[[#This Row],[Column1]],mapping!A:L,12,FALSE),0),0))</f>
        <v>1000</v>
      </c>
      <c r="N821" s="58">
        <f>Table4[[#This Row],[ سعر اليومية ]]*3%*Table4[[#This Row],[عدد الدورات ]]</f>
        <v>31.77</v>
      </c>
      <c r="O821" s="56">
        <f>Table4[[#This Row],[ سعر اليومية ]]*Table4[[#This Row],[عدد الدورات ]]-N821</f>
        <v>1027.23</v>
      </c>
      <c r="P821" s="194"/>
      <c r="Q821" s="194"/>
      <c r="R821" s="194"/>
      <c r="S821" s="58">
        <f>(Table4[[#This Row],[سعر يومية السائق]]*Table4[[#This Row],[عدد الدورات ]])-SUM(Table4[[#This Row],[سلف ]:[خصم ]])+Table4[[#This Row],[اضافي ]]</f>
        <v>1000</v>
      </c>
      <c r="U821" s="58">
        <f>Table4[[#This Row],[ سعر اليومية ]]*Table4[[#This Row],[عدد الدورات ]]-Table4[[#This Row],[سعر يومية السائق]]*L821</f>
        <v>59</v>
      </c>
      <c r="V821" s="58">
        <f>U821-Table4[[#This Row],[W/H  3%]]</f>
        <v>27.23</v>
      </c>
      <c r="W821" s="66" t="str">
        <f>Table4[[#This Row],[اليوم]]&amp;Table4[[#This Row],[الشهر ]]&amp;Table4[[#This Row],[العام]]</f>
        <v>1552026</v>
      </c>
      <c r="X821" s="66" t="s">
        <v>304</v>
      </c>
    </row>
    <row r="822" spans="1:24" x14ac:dyDescent="0.3">
      <c r="A822" s="62">
        <v>15</v>
      </c>
      <c r="B822" s="62">
        <v>5</v>
      </c>
      <c r="C822" s="62">
        <v>2026</v>
      </c>
      <c r="D822" s="41" t="str">
        <f t="shared" si="63"/>
        <v>مصطفي رشدي5صقر 2 ورديةسعوديالقطاميةاتوبيس 28</v>
      </c>
      <c r="E822" s="4">
        <v>5014</v>
      </c>
      <c r="F822" s="41" t="str">
        <f>VLOOKUP(E822,mapping!C:J,2,FALSE)</f>
        <v>مصطفي رشدي5</v>
      </c>
      <c r="G822" s="41" t="str">
        <f>IFERROR(VLOOKUP(F822,mapping!$D$3:$J$200,2,FALSE),0)</f>
        <v>صقر 2 وردية</v>
      </c>
      <c r="H822" s="41" t="str">
        <f>IFERROR(VLOOKUP(F822,mapping!$D$3:$J$200,3,FALSE),0)</f>
        <v>سعودي</v>
      </c>
      <c r="I822" s="41" t="str">
        <f>IFERROR(VLOOKUP(F822,mapping!$D$3:$J$200,4,FALSE),0)</f>
        <v>القطامية</v>
      </c>
      <c r="J822" s="41" t="str">
        <f>IFERROR(VLOOKUP(F822,mapping!$D$3:$J$200,5,FALSE),0)</f>
        <v>اتوبيس 28</v>
      </c>
      <c r="K822" s="63">
        <f>IF(W822=mapping!$N$1,IFERROR(VLOOKUP(Table4[[#This Row],[Column1]],mapping!A:L,11,FALSE),0),IF(W822&gt;mapping!$N$1,IFERROR(VLOOKUP(Table4[[#This Row],[Column1]],mapping!A:L,11,FALSE),0),))</f>
        <v>2120</v>
      </c>
      <c r="L822" s="139">
        <v>1</v>
      </c>
      <c r="M822" s="60">
        <f>IF(W822=mapping!$N$1,IFERROR(VLOOKUP(Table4[[#This Row],[Column1]],mapping!A:L,12,FALSE),0),IF(W822&gt;mapping!$N$1,IFERROR(VLOOKUP(Table4[[#This Row],[Column1]],mapping!A:L,12,FALSE),0),0))</f>
        <v>1780</v>
      </c>
      <c r="N822" s="58">
        <f>Table4[[#This Row],[ سعر اليومية ]]*3%*Table4[[#This Row],[عدد الدورات ]]</f>
        <v>63.599999999999994</v>
      </c>
      <c r="O822" s="56">
        <f>Table4[[#This Row],[ سعر اليومية ]]*Table4[[#This Row],[عدد الدورات ]]-N822</f>
        <v>2056.4</v>
      </c>
      <c r="P822" s="194"/>
      <c r="Q822" s="194"/>
      <c r="R822" s="194"/>
      <c r="S822" s="58">
        <f>(Table4[[#This Row],[سعر يومية السائق]]*Table4[[#This Row],[عدد الدورات ]])-SUM(Table4[[#This Row],[سلف ]:[خصم ]])+Table4[[#This Row],[اضافي ]]</f>
        <v>1780</v>
      </c>
      <c r="U822" s="58">
        <f>Table4[[#This Row],[ سعر اليومية ]]*Table4[[#This Row],[عدد الدورات ]]-Table4[[#This Row],[سعر يومية السائق]]*L822</f>
        <v>340</v>
      </c>
      <c r="V822" s="58">
        <f>U822-Table4[[#This Row],[W/H  3%]]</f>
        <v>276.39999999999998</v>
      </c>
      <c r="W822" s="66" t="str">
        <f>Table4[[#This Row],[اليوم]]&amp;Table4[[#This Row],[الشهر ]]&amp;Table4[[#This Row],[العام]]</f>
        <v>1552026</v>
      </c>
      <c r="X822" s="66" t="s">
        <v>304</v>
      </c>
    </row>
    <row r="823" spans="1:24" x14ac:dyDescent="0.3">
      <c r="A823" s="62">
        <v>15</v>
      </c>
      <c r="B823" s="62">
        <v>5</v>
      </c>
      <c r="C823" s="62">
        <v>2026</v>
      </c>
      <c r="D823" s="41" t="str">
        <f t="shared" si="63"/>
        <v>مصطفي رشدي6المنيب 2 ورديةسعوديالقطاميةاتوبيس 28</v>
      </c>
      <c r="E823" s="4">
        <v>5027</v>
      </c>
      <c r="F823" s="41" t="str">
        <f>VLOOKUP(E823,mapping!C:J,2,FALSE)</f>
        <v>مصطفي رشدي6</v>
      </c>
      <c r="G823" s="41" t="str">
        <f>IFERROR(VLOOKUP(F823,mapping!$D$3:$J$200,2,FALSE),0)</f>
        <v>المنيب 2 وردية</v>
      </c>
      <c r="H823" s="41" t="str">
        <f>IFERROR(VLOOKUP(F823,mapping!$D$3:$J$200,3,FALSE),0)</f>
        <v>سعودي</v>
      </c>
      <c r="I823" s="41" t="str">
        <f>IFERROR(VLOOKUP(F823,mapping!$D$3:$J$200,4,FALSE),0)</f>
        <v>القطامية</v>
      </c>
      <c r="J823" s="41" t="str">
        <f>IFERROR(VLOOKUP(F823,mapping!$D$3:$J$200,5,FALSE),0)</f>
        <v>اتوبيس 28</v>
      </c>
      <c r="K823" s="63">
        <f>IF(W823=mapping!$N$1,IFERROR(VLOOKUP(Table4[[#This Row],[Column1]],mapping!A:L,11,FALSE),0),IF(W823&gt;mapping!$N$1,IFERROR(VLOOKUP(Table4[[#This Row],[Column1]],mapping!A:L,11,FALSE),0),))</f>
        <v>3944</v>
      </c>
      <c r="L823" s="139">
        <v>1</v>
      </c>
      <c r="M823" s="60">
        <f>IF(W823=mapping!$N$1,IFERROR(VLOOKUP(Table4[[#This Row],[Column1]],mapping!A:L,12,FALSE),0),IF(W823&gt;mapping!$N$1,IFERROR(VLOOKUP(Table4[[#This Row],[Column1]],mapping!A:L,12,FALSE),0),0))</f>
        <v>3600</v>
      </c>
      <c r="N823" s="58">
        <f>Table4[[#This Row],[ سعر اليومية ]]*3%*Table4[[#This Row],[عدد الدورات ]]</f>
        <v>118.32</v>
      </c>
      <c r="O823" s="56">
        <f>Table4[[#This Row],[ سعر اليومية ]]*Table4[[#This Row],[عدد الدورات ]]-N823</f>
        <v>3825.68</v>
      </c>
      <c r="P823" s="194"/>
      <c r="Q823" s="194"/>
      <c r="R823" s="194">
        <v>200</v>
      </c>
      <c r="S823" s="58">
        <f>(Table4[[#This Row],[سعر يومية السائق]]*Table4[[#This Row],[عدد الدورات ]])-SUM(Table4[[#This Row],[سلف ]:[خصم ]])+Table4[[#This Row],[اضافي ]]</f>
        <v>3800</v>
      </c>
      <c r="U823" s="58">
        <f>Table4[[#This Row],[ سعر اليومية ]]*Table4[[#This Row],[عدد الدورات ]]-Table4[[#This Row],[سعر يومية السائق]]*L823</f>
        <v>344</v>
      </c>
      <c r="V823" s="58">
        <f>U823-Table4[[#This Row],[W/H  3%]]</f>
        <v>225.68</v>
      </c>
      <c r="W823" s="66" t="str">
        <f>Table4[[#This Row],[اليوم]]&amp;Table4[[#This Row],[الشهر ]]&amp;Table4[[#This Row],[العام]]</f>
        <v>1552026</v>
      </c>
      <c r="X823" s="66" t="s">
        <v>304</v>
      </c>
    </row>
    <row r="824" spans="1:24" x14ac:dyDescent="0.3">
      <c r="A824" s="62">
        <v>15</v>
      </c>
      <c r="B824" s="62">
        <v>5</v>
      </c>
      <c r="C824" s="62">
        <v>2026</v>
      </c>
      <c r="D824" s="41" t="str">
        <f t="shared" si="63"/>
        <v>كرم ترك 1قليوب 2 ورديةسعوديالقطاميةاتوبيس 28</v>
      </c>
      <c r="E824" s="4">
        <v>5015</v>
      </c>
      <c r="F824" s="41" t="str">
        <f>VLOOKUP(E824,mapping!C:J,2,FALSE)</f>
        <v>كرم ترك 1</v>
      </c>
      <c r="G824" s="41" t="str">
        <f>IFERROR(VLOOKUP(F824,mapping!$D$3:$J$200,2,FALSE),0)</f>
        <v>قليوب 2 وردية</v>
      </c>
      <c r="H824" s="41" t="str">
        <f>IFERROR(VLOOKUP(F824,mapping!$D$3:$J$200,3,FALSE),0)</f>
        <v>سعودي</v>
      </c>
      <c r="I824" s="41" t="str">
        <f>IFERROR(VLOOKUP(F824,mapping!$D$3:$J$200,4,FALSE),0)</f>
        <v>القطامية</v>
      </c>
      <c r="J824" s="41" t="str">
        <f>IFERROR(VLOOKUP(F824,mapping!$D$3:$J$200,5,FALSE),0)</f>
        <v>اتوبيس 28</v>
      </c>
      <c r="K824" s="63">
        <f>IF(W824=mapping!$N$1,IFERROR(VLOOKUP(Table4[[#This Row],[Column1]],mapping!A:L,11,FALSE),0),IF(W824&gt;mapping!$N$1,IFERROR(VLOOKUP(Table4[[#This Row],[Column1]],mapping!A:L,11,FALSE),0),))</f>
        <v>3959</v>
      </c>
      <c r="L824" s="139">
        <v>1</v>
      </c>
      <c r="M824" s="60">
        <f>IF(W824=mapping!$N$1,IFERROR(VLOOKUP(Table4[[#This Row],[Column1]],mapping!A:L,12,FALSE),0),IF(W824&gt;mapping!$N$1,IFERROR(VLOOKUP(Table4[[#This Row],[Column1]],mapping!A:L,12,FALSE),0),0))</f>
        <v>4200</v>
      </c>
      <c r="N824" s="58">
        <f>Table4[[#This Row],[ سعر اليومية ]]*3%*Table4[[#This Row],[عدد الدورات ]]</f>
        <v>118.77</v>
      </c>
      <c r="O824" s="56">
        <f>Table4[[#This Row],[ سعر اليومية ]]*Table4[[#This Row],[عدد الدورات ]]-N824</f>
        <v>3840.23</v>
      </c>
      <c r="P824" s="194"/>
      <c r="Q824" s="194"/>
      <c r="R824" s="194"/>
      <c r="S824" s="58">
        <f>(Table4[[#This Row],[سعر يومية السائق]]*Table4[[#This Row],[عدد الدورات ]])-SUM(Table4[[#This Row],[سلف ]:[خصم ]])+Table4[[#This Row],[اضافي ]]</f>
        <v>4200</v>
      </c>
      <c r="U824" s="58">
        <f>Table4[[#This Row],[ سعر اليومية ]]*Table4[[#This Row],[عدد الدورات ]]-Table4[[#This Row],[سعر يومية السائق]]*L824</f>
        <v>-241</v>
      </c>
      <c r="V824" s="58">
        <f>U824-Table4[[#This Row],[W/H  3%]]</f>
        <v>-359.77</v>
      </c>
      <c r="W824" s="66" t="str">
        <f>Table4[[#This Row],[اليوم]]&amp;Table4[[#This Row],[الشهر ]]&amp;Table4[[#This Row],[العام]]</f>
        <v>1552026</v>
      </c>
      <c r="X824" s="66" t="s">
        <v>304</v>
      </c>
    </row>
    <row r="825" spans="1:24" x14ac:dyDescent="0.3">
      <c r="A825" s="62">
        <v>15</v>
      </c>
      <c r="B825" s="62">
        <v>5</v>
      </c>
      <c r="C825" s="62">
        <v>2026</v>
      </c>
      <c r="D825" s="41" t="str">
        <f t="shared" si="63"/>
        <v>كرم ترك 2قليوب 2 ورديةسعوديمدينتي اتوبيس 28</v>
      </c>
      <c r="E825" s="4">
        <v>5017</v>
      </c>
      <c r="F825" s="41" t="str">
        <f>VLOOKUP(E825,mapping!C:J,2,FALSE)</f>
        <v>كرم ترك 2</v>
      </c>
      <c r="G825" s="41" t="str">
        <f>IFERROR(VLOOKUP(F825,mapping!$D$3:$J$200,2,FALSE),0)</f>
        <v>قليوب 2 وردية</v>
      </c>
      <c r="H825" s="41" t="str">
        <f>IFERROR(VLOOKUP(F825,mapping!$D$3:$J$200,3,FALSE),0)</f>
        <v>سعودي</v>
      </c>
      <c r="I825" s="41" t="str">
        <f>IFERROR(VLOOKUP(F825,mapping!$D$3:$J$200,4,FALSE),0)</f>
        <v xml:space="preserve">مدينتي </v>
      </c>
      <c r="J825" s="41" t="str">
        <f>IFERROR(VLOOKUP(F825,mapping!$D$3:$J$200,5,FALSE),0)</f>
        <v>اتوبيس 28</v>
      </c>
      <c r="K825" s="63">
        <f>IF(W825=mapping!$N$1,IFERROR(VLOOKUP(Table4[[#This Row],[Column1]],mapping!A:L,11,FALSE),0),IF(W825&gt;mapping!$N$1,IFERROR(VLOOKUP(Table4[[#This Row],[Column1]],mapping!A:L,11,FALSE),0),))</f>
        <v>4634</v>
      </c>
      <c r="L825" s="139">
        <v>1</v>
      </c>
      <c r="M825" s="60">
        <f>IF(W825=mapping!$N$1,IFERROR(VLOOKUP(Table4[[#This Row],[Column1]],mapping!A:L,12,FALSE),0),IF(W825&gt;mapping!$N$1,IFERROR(VLOOKUP(Table4[[#This Row],[Column1]],mapping!A:L,12,FALSE),0),0))</f>
        <v>4150</v>
      </c>
      <c r="N825" s="58">
        <f>Table4[[#This Row],[ سعر اليومية ]]*3%*Table4[[#This Row],[عدد الدورات ]]</f>
        <v>139.01999999999998</v>
      </c>
      <c r="O825" s="56">
        <f>Table4[[#This Row],[ سعر اليومية ]]*Table4[[#This Row],[عدد الدورات ]]-N825</f>
        <v>4494.9799999999996</v>
      </c>
      <c r="P825" s="194"/>
      <c r="Q825" s="194"/>
      <c r="R825" s="194"/>
      <c r="S825" s="58">
        <f>(Table4[[#This Row],[سعر يومية السائق]]*Table4[[#This Row],[عدد الدورات ]])-SUM(Table4[[#This Row],[سلف ]:[خصم ]])+Table4[[#This Row],[اضافي ]]</f>
        <v>4150</v>
      </c>
      <c r="U825" s="58">
        <f>Table4[[#This Row],[ سعر اليومية ]]*Table4[[#This Row],[عدد الدورات ]]-Table4[[#This Row],[سعر يومية السائق]]*L825</f>
        <v>484</v>
      </c>
      <c r="V825" s="58">
        <f>U825-Table4[[#This Row],[W/H  3%]]</f>
        <v>344.98</v>
      </c>
      <c r="W825" s="66" t="str">
        <f>Table4[[#This Row],[اليوم]]&amp;Table4[[#This Row],[الشهر ]]&amp;Table4[[#This Row],[العام]]</f>
        <v>1552026</v>
      </c>
      <c r="X825" s="66" t="s">
        <v>304</v>
      </c>
    </row>
    <row r="826" spans="1:24" x14ac:dyDescent="0.3">
      <c r="A826" s="62">
        <v>15</v>
      </c>
      <c r="B826" s="62">
        <v>5</v>
      </c>
      <c r="C826" s="62">
        <v>2026</v>
      </c>
      <c r="D826" s="41" t="str">
        <f t="shared" si="63"/>
        <v>كرم ترك 3قليوب 1 ورديةسعوديمدينتي اتوبيس 28</v>
      </c>
      <c r="E826" s="4">
        <v>5018</v>
      </c>
      <c r="F826" s="41" t="str">
        <f>VLOOKUP(E826,mapping!C:J,2,FALSE)</f>
        <v>كرم ترك 3</v>
      </c>
      <c r="G826" s="41" t="str">
        <f>IFERROR(VLOOKUP(F826,mapping!$D$3:$J$200,2,FALSE),0)</f>
        <v>قليوب 1 وردية</v>
      </c>
      <c r="H826" s="41" t="str">
        <f>IFERROR(VLOOKUP(F826,mapping!$D$3:$J$200,3,FALSE),0)</f>
        <v>سعودي</v>
      </c>
      <c r="I826" s="41" t="str">
        <f>IFERROR(VLOOKUP(F826,mapping!$D$3:$J$200,4,FALSE),0)</f>
        <v xml:space="preserve">مدينتي </v>
      </c>
      <c r="J826" s="41" t="str">
        <f>IFERROR(VLOOKUP(F826,mapping!$D$3:$J$200,5,FALSE),0)</f>
        <v>اتوبيس 28</v>
      </c>
      <c r="K826" s="63">
        <f>IF(W826=mapping!$N$1,IFERROR(VLOOKUP(Table4[[#This Row],[Column1]],mapping!A:L,11,FALSE),0),IF(W826&gt;mapping!$N$1,IFERROR(VLOOKUP(Table4[[#This Row],[Column1]],mapping!A:L,11,FALSE),0),))</f>
        <v>4634</v>
      </c>
      <c r="L826" s="139">
        <v>1</v>
      </c>
      <c r="M826" s="60">
        <f>IF(W826=mapping!$N$1,IFERROR(VLOOKUP(Table4[[#This Row],[Column1]],mapping!A:L,12,FALSE),0),IF(W826&gt;mapping!$N$1,IFERROR(VLOOKUP(Table4[[#This Row],[Column1]],mapping!A:L,12,FALSE),0),0))</f>
        <v>4000</v>
      </c>
      <c r="N826" s="58">
        <f>Table4[[#This Row],[ سعر اليومية ]]*3%*Table4[[#This Row],[عدد الدورات ]]</f>
        <v>139.01999999999998</v>
      </c>
      <c r="O826" s="56">
        <f>Table4[[#This Row],[ سعر اليومية ]]*Table4[[#This Row],[عدد الدورات ]]-N826</f>
        <v>4494.9799999999996</v>
      </c>
      <c r="P826" s="194"/>
      <c r="Q826" s="194"/>
      <c r="R826" s="194"/>
      <c r="S826" s="58">
        <f>(Table4[[#This Row],[سعر يومية السائق]]*Table4[[#This Row],[عدد الدورات ]])-SUM(Table4[[#This Row],[سلف ]:[خصم ]])+Table4[[#This Row],[اضافي ]]</f>
        <v>4000</v>
      </c>
      <c r="U826" s="58">
        <f>Table4[[#This Row],[ سعر اليومية ]]*Table4[[#This Row],[عدد الدورات ]]-Table4[[#This Row],[سعر يومية السائق]]*L826</f>
        <v>634</v>
      </c>
      <c r="V826" s="58">
        <f>U826-Table4[[#This Row],[W/H  3%]]</f>
        <v>494.98</v>
      </c>
      <c r="W826" s="66" t="str">
        <f>Table4[[#This Row],[اليوم]]&amp;Table4[[#This Row],[الشهر ]]&amp;Table4[[#This Row],[العام]]</f>
        <v>1552026</v>
      </c>
      <c r="X826" s="66" t="s">
        <v>304</v>
      </c>
    </row>
    <row r="827" spans="1:24" x14ac:dyDescent="0.3">
      <c r="A827" s="62">
        <v>15</v>
      </c>
      <c r="B827" s="62">
        <v>5</v>
      </c>
      <c r="C827" s="62">
        <v>2026</v>
      </c>
      <c r="D827" s="41" t="str">
        <f t="shared" si="63"/>
        <v>كرم ترك 4عدلي منصور شفتسعوديمدينتي اتوبيس 28</v>
      </c>
      <c r="E827" s="4">
        <v>5019</v>
      </c>
      <c r="F827" s="41" t="str">
        <f>VLOOKUP(E827,mapping!C:J,2,FALSE)</f>
        <v>كرم ترك 4</v>
      </c>
      <c r="G827" s="41" t="str">
        <f>IFERROR(VLOOKUP(F827,mapping!$D$3:$J$200,2,FALSE),0)</f>
        <v>عدلي منصور شفت</v>
      </c>
      <c r="H827" s="41" t="str">
        <f>IFERROR(VLOOKUP(F827,mapping!$D$3:$J$200,3,FALSE),0)</f>
        <v>سعودي</v>
      </c>
      <c r="I827" s="41" t="str">
        <f>IFERROR(VLOOKUP(F827,mapping!$D$3:$J$200,4,FALSE),0)</f>
        <v xml:space="preserve">مدينتي </v>
      </c>
      <c r="J827" s="41" t="str">
        <f>IFERROR(VLOOKUP(F827,mapping!$D$3:$J$200,5,FALSE),0)</f>
        <v>اتوبيس 28</v>
      </c>
      <c r="K827" s="63">
        <f>IF(W827=mapping!$N$1,IFERROR(VLOOKUP(Table4[[#This Row],[Column1]],mapping!A:L,11,FALSE),0),IF(W827&gt;mapping!$N$1,IFERROR(VLOOKUP(Table4[[#This Row],[Column1]],mapping!A:L,11,FALSE),0),))</f>
        <v>741</v>
      </c>
      <c r="L827" s="139">
        <v>1</v>
      </c>
      <c r="M827" s="60">
        <f>IF(W827=mapping!$N$1,IFERROR(VLOOKUP(Table4[[#This Row],[Column1]],mapping!A:L,12,FALSE),0),IF(W827&gt;mapping!$N$1,IFERROR(VLOOKUP(Table4[[#This Row],[Column1]],mapping!A:L,12,FALSE),0),0))</f>
        <v>500</v>
      </c>
      <c r="N827" s="58">
        <f>Table4[[#This Row],[ سعر اليومية ]]*3%*Table4[[#This Row],[عدد الدورات ]]</f>
        <v>22.23</v>
      </c>
      <c r="O827" s="56">
        <f>Table4[[#This Row],[ سعر اليومية ]]*Table4[[#This Row],[عدد الدورات ]]-N827</f>
        <v>718.77</v>
      </c>
      <c r="P827" s="194"/>
      <c r="Q827" s="194"/>
      <c r="R827" s="194"/>
      <c r="S827" s="58">
        <f>(Table4[[#This Row],[سعر يومية السائق]]*Table4[[#This Row],[عدد الدورات ]])-SUM(Table4[[#This Row],[سلف ]:[خصم ]])+Table4[[#This Row],[اضافي ]]</f>
        <v>500</v>
      </c>
      <c r="U827" s="58">
        <f>Table4[[#This Row],[ سعر اليومية ]]*Table4[[#This Row],[عدد الدورات ]]-Table4[[#This Row],[سعر يومية السائق]]*L827</f>
        <v>241</v>
      </c>
      <c r="V827" s="58">
        <f>U827-Table4[[#This Row],[W/H  3%]]</f>
        <v>218.77</v>
      </c>
      <c r="W827" s="66" t="str">
        <f>Table4[[#This Row],[اليوم]]&amp;Table4[[#This Row],[الشهر ]]&amp;Table4[[#This Row],[العام]]</f>
        <v>1552026</v>
      </c>
      <c r="X827" s="66" t="s">
        <v>304</v>
      </c>
    </row>
    <row r="828" spans="1:24" x14ac:dyDescent="0.3">
      <c r="A828" s="62">
        <v>15</v>
      </c>
      <c r="B828" s="62">
        <v>5</v>
      </c>
      <c r="C828" s="62">
        <v>2026</v>
      </c>
      <c r="D828" s="41" t="str">
        <f t="shared" si="63"/>
        <v>عماد النجار 4قليوب بيتوينسعوديمدينتي اتوبيس 28</v>
      </c>
      <c r="E828" s="4">
        <v>5020</v>
      </c>
      <c r="F828" s="41" t="str">
        <f>VLOOKUP(E828,mapping!C:J,2,FALSE)</f>
        <v>عماد النجار 4</v>
      </c>
      <c r="G828" s="41" t="str">
        <f>IFERROR(VLOOKUP(F828,mapping!$D$3:$J$200,2,FALSE),0)</f>
        <v>قليوب بيتوين</v>
      </c>
      <c r="H828" s="41" t="str">
        <f>IFERROR(VLOOKUP(F828,mapping!$D$3:$J$200,3,FALSE),0)</f>
        <v>سعودي</v>
      </c>
      <c r="I828" s="41" t="str">
        <f>IFERROR(VLOOKUP(F828,mapping!$D$3:$J$200,4,FALSE),0)</f>
        <v xml:space="preserve">مدينتي </v>
      </c>
      <c r="J828" s="41" t="str">
        <f>IFERROR(VLOOKUP(F828,mapping!$D$3:$J$200,5,FALSE),0)</f>
        <v>اتوبيس 28</v>
      </c>
      <c r="K828" s="63">
        <f>IF(W828=mapping!$N$1,IFERROR(VLOOKUP(Table4[[#This Row],[Column1]],mapping!A:L,11,FALSE),0),IF(W828&gt;mapping!$N$1,IFERROR(VLOOKUP(Table4[[#This Row],[Column1]],mapping!A:L,11,FALSE),0),))</f>
        <v>1482</v>
      </c>
      <c r="L828" s="139">
        <v>1</v>
      </c>
      <c r="M828" s="60">
        <f>IF(W828=mapping!$N$1,IFERROR(VLOOKUP(Table4[[#This Row],[Column1]],mapping!A:L,12,FALSE),0),IF(W828&gt;mapping!$N$1,IFERROR(VLOOKUP(Table4[[#This Row],[Column1]],mapping!A:L,12,FALSE),0),0))</f>
        <v>1400</v>
      </c>
      <c r="N828" s="58">
        <f>Table4[[#This Row],[ سعر اليومية ]]*3%*Table4[[#This Row],[عدد الدورات ]]</f>
        <v>44.46</v>
      </c>
      <c r="O828" s="56">
        <f>Table4[[#This Row],[ سعر اليومية ]]*Table4[[#This Row],[عدد الدورات ]]-N828</f>
        <v>1437.54</v>
      </c>
      <c r="P828" s="194"/>
      <c r="Q828" s="194"/>
      <c r="R828" s="194"/>
      <c r="S828" s="58">
        <f>(Table4[[#This Row],[سعر يومية السائق]]*Table4[[#This Row],[عدد الدورات ]])-SUM(Table4[[#This Row],[سلف ]:[خصم ]])+Table4[[#This Row],[اضافي ]]</f>
        <v>1400</v>
      </c>
      <c r="U828" s="58">
        <f>Table4[[#This Row],[ سعر اليومية ]]*Table4[[#This Row],[عدد الدورات ]]-Table4[[#This Row],[سعر يومية السائق]]*L828</f>
        <v>82</v>
      </c>
      <c r="V828" s="58">
        <f>U828-Table4[[#This Row],[W/H  3%]]</f>
        <v>37.54</v>
      </c>
      <c r="W828" s="66" t="str">
        <f>Table4[[#This Row],[اليوم]]&amp;Table4[[#This Row],[الشهر ]]&amp;Table4[[#This Row],[العام]]</f>
        <v>1552026</v>
      </c>
      <c r="X828" s="66" t="s">
        <v>304</v>
      </c>
    </row>
    <row r="829" spans="1:24" x14ac:dyDescent="0.3">
      <c r="A829" s="62">
        <v>15</v>
      </c>
      <c r="B829" s="62">
        <v>5</v>
      </c>
      <c r="C829" s="62">
        <v>2026</v>
      </c>
      <c r="D829" s="41" t="str">
        <f t="shared" ref="D829:D900" si="65">F829&amp;G829&amp;H829&amp;I829&amp;J829</f>
        <v>ممدوح كيلاني6المنيب 1 وردية سعوديمدينتي ميكروباص صيني</v>
      </c>
      <c r="E829" s="4">
        <v>5021</v>
      </c>
      <c r="F829" s="41" t="str">
        <f>VLOOKUP(E829,mapping!C:J,2,FALSE)</f>
        <v>ممدوح كيلاني6</v>
      </c>
      <c r="G829" s="41" t="str">
        <f>IFERROR(VLOOKUP(F829,mapping!$D$3:$J$200,2,FALSE),0)</f>
        <v xml:space="preserve">المنيب 1 وردية </v>
      </c>
      <c r="H829" s="41" t="str">
        <f>IFERROR(VLOOKUP(F829,mapping!$D$3:$J$200,3,FALSE),0)</f>
        <v>سعودي</v>
      </c>
      <c r="I829" s="41" t="str">
        <f>IFERROR(VLOOKUP(F829,mapping!$D$3:$J$200,4,FALSE),0)</f>
        <v xml:space="preserve">مدينتي </v>
      </c>
      <c r="J829" s="41" t="str">
        <f>IFERROR(VLOOKUP(F829,mapping!$D$3:$J$200,5,FALSE),0)</f>
        <v>ميكروباص صيني</v>
      </c>
      <c r="K829" s="63">
        <f>IF(W829=mapping!$N$1,IFERROR(VLOOKUP(Table4[[#This Row],[Column1]],mapping!A:L,11,FALSE),0),IF(W829&gt;mapping!$N$1,IFERROR(VLOOKUP(Table4[[#This Row],[Column1]],mapping!A:L,11,FALSE),0),))</f>
        <v>1482</v>
      </c>
      <c r="L829" s="139">
        <v>1</v>
      </c>
      <c r="M829" s="60">
        <f>IF(W829=mapping!$N$1,IFERROR(VLOOKUP(Table4[[#This Row],[Column1]],mapping!A:L,12,FALSE),0),IF(W829&gt;mapping!$N$1,IFERROR(VLOOKUP(Table4[[#This Row],[Column1]],mapping!A:L,12,FALSE),0),0))</f>
        <v>1350</v>
      </c>
      <c r="N829" s="58">
        <f>Table4[[#This Row],[ سعر اليومية ]]*3%*Table4[[#This Row],[عدد الدورات ]]</f>
        <v>44.46</v>
      </c>
      <c r="O829" s="56">
        <f>Table4[[#This Row],[ سعر اليومية ]]*Table4[[#This Row],[عدد الدورات ]]-N829</f>
        <v>1437.54</v>
      </c>
      <c r="P829" s="194"/>
      <c r="Q829" s="194"/>
      <c r="R829" s="194"/>
      <c r="S829" s="58">
        <f>(Table4[[#This Row],[سعر يومية السائق]]*Table4[[#This Row],[عدد الدورات ]])-SUM(Table4[[#This Row],[سلف ]:[خصم ]])+Table4[[#This Row],[اضافي ]]</f>
        <v>1350</v>
      </c>
      <c r="U829" s="58">
        <f>Table4[[#This Row],[ سعر اليومية ]]*Table4[[#This Row],[عدد الدورات ]]-Table4[[#This Row],[سعر يومية السائق]]*L829</f>
        <v>132</v>
      </c>
      <c r="V829" s="58">
        <f>U829-Table4[[#This Row],[W/H  3%]]</f>
        <v>87.539999999999992</v>
      </c>
      <c r="W829" s="66" t="str">
        <f>Table4[[#This Row],[اليوم]]&amp;Table4[[#This Row],[الشهر ]]&amp;Table4[[#This Row],[العام]]</f>
        <v>1552026</v>
      </c>
      <c r="X829" s="66" t="s">
        <v>304</v>
      </c>
    </row>
    <row r="830" spans="1:24" x14ac:dyDescent="0.3">
      <c r="A830" s="62">
        <v>15</v>
      </c>
      <c r="B830" s="62">
        <v>5</v>
      </c>
      <c r="C830" s="62">
        <v>2026</v>
      </c>
      <c r="D830" s="41" t="str">
        <f t="shared" si="65"/>
        <v>ممدوح كيلاني4المنيب 2 وردية سعوديمدينتي ميكروباص صيني</v>
      </c>
      <c r="E830" s="4">
        <v>5022</v>
      </c>
      <c r="F830" s="41" t="str">
        <f>VLOOKUP(E830,mapping!C:J,2,FALSE)</f>
        <v>ممدوح كيلاني4</v>
      </c>
      <c r="G830" s="41" t="str">
        <f>IFERROR(VLOOKUP(F830,mapping!$D$3:$J$200,2,FALSE),0)</f>
        <v xml:space="preserve">المنيب 2 وردية </v>
      </c>
      <c r="H830" s="41" t="str">
        <f>IFERROR(VLOOKUP(F830,mapping!$D$3:$J$200,3,FALSE),0)</f>
        <v>سعودي</v>
      </c>
      <c r="I830" s="41" t="str">
        <f>IFERROR(VLOOKUP(F830,mapping!$D$3:$J$200,4,FALSE),0)</f>
        <v xml:space="preserve">مدينتي </v>
      </c>
      <c r="J830" s="41" t="str">
        <f>IFERROR(VLOOKUP(F830,mapping!$D$3:$J$200,5,FALSE),0)</f>
        <v>ميكروباص صيني</v>
      </c>
      <c r="K830" s="63">
        <f>IF(W830=mapping!$N$1,IFERROR(VLOOKUP(Table4[[#This Row],[Column1]],mapping!A:L,11,FALSE),0),IF(W830&gt;mapping!$N$1,IFERROR(VLOOKUP(Table4[[#This Row],[Column1]],mapping!A:L,11,FALSE),0),))</f>
        <v>2965</v>
      </c>
      <c r="L830" s="139">
        <v>1</v>
      </c>
      <c r="M830" s="60">
        <f>IF(W830=mapping!$N$1,IFERROR(VLOOKUP(Table4[[#This Row],[Column1]],mapping!A:L,12,FALSE),0),IF(W830&gt;mapping!$N$1,IFERROR(VLOOKUP(Table4[[#This Row],[Column1]],mapping!A:L,12,FALSE),0),0))</f>
        <v>2600</v>
      </c>
      <c r="N830" s="58">
        <f>Table4[[#This Row],[ سعر اليومية ]]*3%*Table4[[#This Row],[عدد الدورات ]]</f>
        <v>88.95</v>
      </c>
      <c r="O830" s="56">
        <f>Table4[[#This Row],[ سعر اليومية ]]*Table4[[#This Row],[عدد الدورات ]]-N830</f>
        <v>2876.05</v>
      </c>
      <c r="P830" s="194"/>
      <c r="Q830" s="194"/>
      <c r="R830" s="194"/>
      <c r="S830" s="58">
        <f>(Table4[[#This Row],[سعر يومية السائق]]*Table4[[#This Row],[عدد الدورات ]])-SUM(Table4[[#This Row],[سلف ]:[خصم ]])+Table4[[#This Row],[اضافي ]]</f>
        <v>2600</v>
      </c>
      <c r="U830" s="58">
        <f>Table4[[#This Row],[ سعر اليومية ]]*Table4[[#This Row],[عدد الدورات ]]-Table4[[#This Row],[سعر يومية السائق]]*L830</f>
        <v>365</v>
      </c>
      <c r="V830" s="58">
        <f>U830-Table4[[#This Row],[W/H  3%]]</f>
        <v>276.05</v>
      </c>
      <c r="W830" s="66" t="str">
        <f>Table4[[#This Row],[اليوم]]&amp;Table4[[#This Row],[الشهر ]]&amp;Table4[[#This Row],[العام]]</f>
        <v>1552026</v>
      </c>
      <c r="X830" s="66" t="s">
        <v>304</v>
      </c>
    </row>
    <row r="831" spans="1:24" x14ac:dyDescent="0.3">
      <c r="A831" s="62">
        <v>15</v>
      </c>
      <c r="B831" s="62">
        <v>5</v>
      </c>
      <c r="C831" s="62">
        <v>2026</v>
      </c>
      <c r="D831" s="41" t="str">
        <f t="shared" si="65"/>
        <v>فرج 5حلوان 2 ورديةسعوديمدينتي اتوبيس 28</v>
      </c>
      <c r="E831" s="4">
        <v>5023</v>
      </c>
      <c r="F831" s="41" t="str">
        <f>VLOOKUP(E831,mapping!C:J,2,FALSE)</f>
        <v>فرج 5</v>
      </c>
      <c r="G831" s="41" t="str">
        <f>IFERROR(VLOOKUP(F831,mapping!$D$3:$J$200,2,FALSE),0)</f>
        <v>حلوان 2 وردية</v>
      </c>
      <c r="H831" s="41" t="str">
        <f>IFERROR(VLOOKUP(F831,mapping!$D$3:$J$200,3,FALSE),0)</f>
        <v>سعودي</v>
      </c>
      <c r="I831" s="41" t="str">
        <f>IFERROR(VLOOKUP(F831,mapping!$D$3:$J$200,4,FALSE),0)</f>
        <v xml:space="preserve">مدينتي </v>
      </c>
      <c r="J831" s="41" t="str">
        <f>IFERROR(VLOOKUP(F831,mapping!$D$3:$J$200,5,FALSE),0)</f>
        <v>اتوبيس 28</v>
      </c>
      <c r="K831" s="63">
        <f>IF(W831=mapping!$N$1,IFERROR(VLOOKUP(Table4[[#This Row],[Column1]],mapping!A:L,11,FALSE),0),IF(W831&gt;mapping!$N$1,IFERROR(VLOOKUP(Table4[[#This Row],[Column1]],mapping!A:L,11,FALSE),0),))</f>
        <v>4634</v>
      </c>
      <c r="L831" s="139">
        <v>1</v>
      </c>
      <c r="M831" s="60">
        <f>IF(W831=mapping!$N$1,IFERROR(VLOOKUP(Table4[[#This Row],[Column1]],mapping!A:L,12,FALSE),0),IF(W831&gt;mapping!$N$1,IFERROR(VLOOKUP(Table4[[#This Row],[Column1]],mapping!A:L,12,FALSE),0),0))</f>
        <v>4100</v>
      </c>
      <c r="N831" s="58">
        <f>Table4[[#This Row],[ سعر اليومية ]]*3%*Table4[[#This Row],[عدد الدورات ]]</f>
        <v>139.01999999999998</v>
      </c>
      <c r="O831" s="56">
        <f>Table4[[#This Row],[ سعر اليومية ]]*Table4[[#This Row],[عدد الدورات ]]-N831</f>
        <v>4494.9799999999996</v>
      </c>
      <c r="P831" s="194"/>
      <c r="Q831" s="194"/>
      <c r="R831" s="194"/>
      <c r="S831" s="58">
        <f>(Table4[[#This Row],[سعر يومية السائق]]*Table4[[#This Row],[عدد الدورات ]])-SUM(Table4[[#This Row],[سلف ]:[خصم ]])+Table4[[#This Row],[اضافي ]]</f>
        <v>4100</v>
      </c>
      <c r="U831" s="58">
        <f>Table4[[#This Row],[ سعر اليومية ]]*Table4[[#This Row],[عدد الدورات ]]-Table4[[#This Row],[سعر يومية السائق]]*L831</f>
        <v>534</v>
      </c>
      <c r="V831" s="58">
        <f>U831-Table4[[#This Row],[W/H  3%]]</f>
        <v>394.98</v>
      </c>
      <c r="W831" s="66" t="str">
        <f>Table4[[#This Row],[اليوم]]&amp;Table4[[#This Row],[الشهر ]]&amp;Table4[[#This Row],[العام]]</f>
        <v>1552026</v>
      </c>
      <c r="X831" s="66" t="s">
        <v>304</v>
      </c>
    </row>
    <row r="832" spans="1:24" x14ac:dyDescent="0.3">
      <c r="A832" s="62">
        <v>15</v>
      </c>
      <c r="B832" s="62">
        <v>5</v>
      </c>
      <c r="C832" s="62">
        <v>2026</v>
      </c>
      <c r="D832" s="41" t="str">
        <f t="shared" si="65"/>
        <v>سيد الحاويالحلميةسعوديمدينتي اتوبيس 28</v>
      </c>
      <c r="E832" s="4">
        <v>5024</v>
      </c>
      <c r="F832" s="41" t="str">
        <f>VLOOKUP(E832,mapping!C:J,2,FALSE)</f>
        <v>سيد الحاوي</v>
      </c>
      <c r="G832" s="41" t="str">
        <f>IFERROR(VLOOKUP(F832,mapping!$D$3:$J$200,2,FALSE),0)</f>
        <v>الحلمية</v>
      </c>
      <c r="H832" s="41" t="str">
        <f>IFERROR(VLOOKUP(F832,mapping!$D$3:$J$200,3,FALSE),0)</f>
        <v>سعودي</v>
      </c>
      <c r="I832" s="41" t="str">
        <f>IFERROR(VLOOKUP(F832,mapping!$D$3:$J$200,4,FALSE),0)</f>
        <v xml:space="preserve">مدينتي </v>
      </c>
      <c r="J832" s="41" t="str">
        <f>IFERROR(VLOOKUP(F832,mapping!$D$3:$J$200,5,FALSE),0)</f>
        <v>اتوبيس 28</v>
      </c>
      <c r="K832" s="63">
        <f>IF(W832=mapping!$N$1,IFERROR(VLOOKUP(Table4[[#This Row],[Column1]],mapping!A:L,11,FALSE),0),IF(W832&gt;mapping!$N$1,IFERROR(VLOOKUP(Table4[[#This Row],[Column1]],mapping!A:L,11,FALSE),0),))</f>
        <v>4634</v>
      </c>
      <c r="L832" s="139">
        <v>1</v>
      </c>
      <c r="M832" s="60">
        <f>IF(W832=mapping!$N$1,IFERROR(VLOOKUP(Table4[[#This Row],[Column1]],mapping!A:L,12,FALSE),0),IF(W832&gt;mapping!$N$1,IFERROR(VLOOKUP(Table4[[#This Row],[Column1]],mapping!A:L,12,FALSE),0),0))</f>
        <v>3750</v>
      </c>
      <c r="N832" s="58">
        <f>Table4[[#This Row],[ سعر اليومية ]]*3%*Table4[[#This Row],[عدد الدورات ]]</f>
        <v>139.01999999999998</v>
      </c>
      <c r="O832" s="56">
        <f>Table4[[#This Row],[ سعر اليومية ]]*Table4[[#This Row],[عدد الدورات ]]-N832</f>
        <v>4494.9799999999996</v>
      </c>
      <c r="P832" s="194"/>
      <c r="Q832" s="194"/>
      <c r="R832" s="194"/>
      <c r="S832" s="58">
        <f>(Table4[[#This Row],[سعر يومية السائق]]*Table4[[#This Row],[عدد الدورات ]])-SUM(Table4[[#This Row],[سلف ]:[خصم ]])+Table4[[#This Row],[اضافي ]]</f>
        <v>3750</v>
      </c>
      <c r="U832" s="58">
        <f>Table4[[#This Row],[ سعر اليومية ]]*Table4[[#This Row],[عدد الدورات ]]-Table4[[#This Row],[سعر يومية السائق]]*L832</f>
        <v>884</v>
      </c>
      <c r="V832" s="58">
        <f>U832-Table4[[#This Row],[W/H  3%]]</f>
        <v>744.98</v>
      </c>
      <c r="W832" s="66" t="str">
        <f>Table4[[#This Row],[اليوم]]&amp;Table4[[#This Row],[الشهر ]]&amp;Table4[[#This Row],[العام]]</f>
        <v>1552026</v>
      </c>
      <c r="X832" s="66" t="s">
        <v>304</v>
      </c>
    </row>
    <row r="833" spans="1:24" x14ac:dyDescent="0.3">
      <c r="A833" s="62">
        <v>15</v>
      </c>
      <c r="B833" s="62">
        <v>5</v>
      </c>
      <c r="C833" s="62">
        <v>2026</v>
      </c>
      <c r="D833" s="41" t="str">
        <f t="shared" si="65"/>
        <v>سيد الحاوي 2عدلي منصور سعوديمدينتي اتوبيس 28</v>
      </c>
      <c r="E833" s="4">
        <v>5028</v>
      </c>
      <c r="F833" s="41" t="str">
        <f>VLOOKUP(E833,mapping!C:J,2,FALSE)</f>
        <v>سيد الحاوي 2</v>
      </c>
      <c r="G833" s="41" t="str">
        <f>IFERROR(VLOOKUP(F833,mapping!$D$3:$J$200,2,FALSE),0)</f>
        <v xml:space="preserve">عدلي منصور </v>
      </c>
      <c r="H833" s="41" t="str">
        <f>IFERROR(VLOOKUP(F833,mapping!$D$3:$J$200,3,FALSE),0)</f>
        <v>سعودي</v>
      </c>
      <c r="I833" s="41" t="str">
        <f>IFERROR(VLOOKUP(F833,mapping!$D$3:$J$200,4,FALSE),0)</f>
        <v xml:space="preserve">مدينتي </v>
      </c>
      <c r="J833" s="41" t="str">
        <f>IFERROR(VLOOKUP(F833,mapping!$D$3:$J$200,5,FALSE),0)</f>
        <v>اتوبيس 28</v>
      </c>
      <c r="K833" s="63">
        <f>IF(W833=mapping!$N$1,IFERROR(VLOOKUP(Table4[[#This Row],[Column1]],mapping!A:L,11,FALSE),0),IF(W833&gt;mapping!$N$1,IFERROR(VLOOKUP(Table4[[#This Row],[Column1]],mapping!A:L,11,FALSE),0),))</f>
        <v>741</v>
      </c>
      <c r="L833" s="139">
        <v>1</v>
      </c>
      <c r="M833" s="60">
        <f>IF(W833=mapping!$N$1,IFERROR(VLOOKUP(Table4[[#This Row],[Column1]],mapping!A:L,12,FALSE),0),IF(W833&gt;mapping!$N$1,IFERROR(VLOOKUP(Table4[[#This Row],[Column1]],mapping!A:L,12,FALSE),0),0))</f>
        <v>550</v>
      </c>
      <c r="N833" s="58">
        <f>Table4[[#This Row],[ سعر اليومية ]]*3%*Table4[[#This Row],[عدد الدورات ]]</f>
        <v>22.23</v>
      </c>
      <c r="O833" s="56">
        <f>Table4[[#This Row],[ سعر اليومية ]]*Table4[[#This Row],[عدد الدورات ]]-N833</f>
        <v>718.77</v>
      </c>
      <c r="P833" s="194"/>
      <c r="Q833" s="194"/>
      <c r="R833" s="194"/>
      <c r="S833" s="58">
        <f>(Table4[[#This Row],[سعر يومية السائق]]*Table4[[#This Row],[عدد الدورات ]])-SUM(Table4[[#This Row],[سلف ]:[خصم ]])+Table4[[#This Row],[اضافي ]]</f>
        <v>550</v>
      </c>
      <c r="U833" s="58">
        <f>Table4[[#This Row],[ سعر اليومية ]]*Table4[[#This Row],[عدد الدورات ]]-Table4[[#This Row],[سعر يومية السائق]]*L833</f>
        <v>191</v>
      </c>
      <c r="V833" s="58">
        <f>U833-Table4[[#This Row],[W/H  3%]]</f>
        <v>168.77</v>
      </c>
      <c r="W833" s="66" t="str">
        <f>Table4[[#This Row],[اليوم]]&amp;Table4[[#This Row],[الشهر ]]&amp;Table4[[#This Row],[العام]]</f>
        <v>1552026</v>
      </c>
      <c r="X833" s="66" t="s">
        <v>304</v>
      </c>
    </row>
    <row r="834" spans="1:24" x14ac:dyDescent="0.3">
      <c r="A834" s="177">
        <v>15</v>
      </c>
      <c r="B834" s="177">
        <v>5</v>
      </c>
      <c r="C834" s="177">
        <v>2026</v>
      </c>
      <c r="D834" s="177" t="str">
        <f t="shared" ref="D834" si="66">F834&amp;G834&amp;H834&amp;I834&amp;J834</f>
        <v>حسام سعيد إضافيإضافيلوجستيكاإضافيإضافي</v>
      </c>
      <c r="E834" s="203">
        <v>4015</v>
      </c>
      <c r="F834" s="41" t="str">
        <f>VLOOKUP(E834,mapping!C:J,2,FALSE)</f>
        <v>حسام سعيد إضافي</v>
      </c>
      <c r="G834" s="41" t="str">
        <f>IFERROR(VLOOKUP(F834,mapping!$D$3:$J$200,2,FALSE),0)</f>
        <v>إضافي</v>
      </c>
      <c r="H834" s="41" t="str">
        <f>IFERROR(VLOOKUP(F834,mapping!$D$3:$J$200,3,FALSE),0)</f>
        <v>لوجستيكا</v>
      </c>
      <c r="I834" s="41" t="str">
        <f>IFERROR(VLOOKUP(F834,mapping!$D$3:$J$200,4,FALSE),0)</f>
        <v>إضافي</v>
      </c>
      <c r="J834" s="41" t="str">
        <f>IFERROR(VLOOKUP(F834,mapping!$D$3:$J$200,5,FALSE),0)</f>
        <v>إضافي</v>
      </c>
      <c r="K834" s="63">
        <f>IF(W834=mapping!$N$1,IFERROR(VLOOKUP(Table4[[#This Row],[Column1]],mapping!A:L,11,FALSE),0),IF(W834&gt;mapping!$N$1,IFERROR(VLOOKUP(Table4[[#This Row],[Column1]],mapping!A:L,11,FALSE),0),))</f>
        <v>1</v>
      </c>
      <c r="L834" s="139">
        <v>1</v>
      </c>
      <c r="M834" s="60">
        <f>IF(W834=mapping!$N$1,IFERROR(VLOOKUP(Table4[[#This Row],[Column1]],mapping!A:L,12,FALSE),0),IF(W834&gt;mapping!$N$1,IFERROR(VLOOKUP(Table4[[#This Row],[Column1]],mapping!A:L,12,FALSE),0),0))</f>
        <v>0</v>
      </c>
      <c r="N834" s="58">
        <f>Table4[[#This Row],[ سعر اليومية ]]*3%*Table4[[#This Row],[عدد الدورات ]]</f>
        <v>0.03</v>
      </c>
      <c r="O834" s="56">
        <f>Table4[[#This Row],[ سعر اليومية ]]*Table4[[#This Row],[عدد الدورات ]]-N834</f>
        <v>0.97</v>
      </c>
      <c r="P834" s="194"/>
      <c r="Q834" s="194"/>
      <c r="R834" s="197">
        <v>3500</v>
      </c>
      <c r="S834" s="58">
        <f>(Table4[[#This Row],[سعر يومية السائق]]*Table4[[#This Row],[عدد الدورات ]])-SUM(Table4[[#This Row],[سلف ]:[خصم ]])+Table4[[#This Row],[اضافي ]]</f>
        <v>3500</v>
      </c>
      <c r="U834" s="58">
        <f>Table4[[#This Row],[ سعر اليومية ]]*Table4[[#This Row],[عدد الدورات ]]-Table4[[#This Row],[سعر يومية السائق]]*L834</f>
        <v>1</v>
      </c>
      <c r="V834" s="58">
        <f>U834-Table4[[#This Row],[W/H  3%]]</f>
        <v>0.97</v>
      </c>
      <c r="W834" s="66" t="str">
        <f>Table4[[#This Row],[اليوم]]&amp;Table4[[#This Row],[الشهر ]]&amp;Table4[[#This Row],[العام]]</f>
        <v>1552026</v>
      </c>
      <c r="X834" s="66" t="s">
        <v>304</v>
      </c>
    </row>
    <row r="835" spans="1:24" x14ac:dyDescent="0.3">
      <c r="A835" s="177">
        <v>15</v>
      </c>
      <c r="B835" s="177">
        <v>5</v>
      </c>
      <c r="C835" s="177">
        <v>2026</v>
      </c>
      <c r="D835" s="177" t="str">
        <f t="shared" ref="D835:D839" si="67">F835&amp;G835&amp;H835&amp;I835&amp;J835</f>
        <v>حسام سعيد إضافيإضافيلوجستيكاإضافيإضافي</v>
      </c>
      <c r="E835" s="203">
        <v>4015</v>
      </c>
      <c r="F835" s="41" t="str">
        <f>VLOOKUP(E835,mapping!C:J,2,FALSE)</f>
        <v>حسام سعيد إضافي</v>
      </c>
      <c r="G835" s="41" t="str">
        <f>IFERROR(VLOOKUP(F835,mapping!$D$3:$J$200,2,FALSE),0)</f>
        <v>إضافي</v>
      </c>
      <c r="H835" s="41" t="str">
        <f>IFERROR(VLOOKUP(F835,mapping!$D$3:$J$200,3,FALSE),0)</f>
        <v>لوجستيكا</v>
      </c>
      <c r="I835" s="41" t="str">
        <f>IFERROR(VLOOKUP(F835,mapping!$D$3:$J$200,4,FALSE),0)</f>
        <v>إضافي</v>
      </c>
      <c r="J835" s="41" t="str">
        <f>IFERROR(VLOOKUP(F835,mapping!$D$3:$J$200,5,FALSE),0)</f>
        <v>إضافي</v>
      </c>
      <c r="K835" s="63">
        <f>IF(W835=mapping!$N$1,IFERROR(VLOOKUP(Table4[[#This Row],[Column1]],mapping!A:L,11,FALSE),0),IF(W835&gt;mapping!$N$1,IFERROR(VLOOKUP(Table4[[#This Row],[Column1]],mapping!A:L,11,FALSE),0),))</f>
        <v>1</v>
      </c>
      <c r="L835" s="139">
        <v>1</v>
      </c>
      <c r="M835" s="60">
        <f>IF(W835=mapping!$N$1,IFERROR(VLOOKUP(Table4[[#This Row],[Column1]],mapping!A:L,12,FALSE),0),IF(W835&gt;mapping!$N$1,IFERROR(VLOOKUP(Table4[[#This Row],[Column1]],mapping!A:L,12,FALSE),0),0))</f>
        <v>0</v>
      </c>
      <c r="N835" s="58">
        <f>Table4[[#This Row],[ سعر اليومية ]]*3%*Table4[[#This Row],[عدد الدورات ]]</f>
        <v>0.03</v>
      </c>
      <c r="O835" s="56">
        <f>Table4[[#This Row],[ سعر اليومية ]]*Table4[[#This Row],[عدد الدورات ]]-N835</f>
        <v>0.97</v>
      </c>
      <c r="P835" s="194"/>
      <c r="Q835" s="194"/>
      <c r="R835" s="197">
        <v>2400</v>
      </c>
      <c r="S835" s="58">
        <f>(Table4[[#This Row],[سعر يومية السائق]]*Table4[[#This Row],[عدد الدورات ]])-SUM(Table4[[#This Row],[سلف ]:[خصم ]])+Table4[[#This Row],[اضافي ]]</f>
        <v>2400</v>
      </c>
      <c r="U835" s="58">
        <f>Table4[[#This Row],[ سعر اليومية ]]*Table4[[#This Row],[عدد الدورات ]]-Table4[[#This Row],[سعر يومية السائق]]*L835</f>
        <v>1</v>
      </c>
      <c r="V835" s="58">
        <f>U835-Table4[[#This Row],[W/H  3%]]</f>
        <v>0.97</v>
      </c>
      <c r="W835" s="66" t="str">
        <f>Table4[[#This Row],[اليوم]]&amp;Table4[[#This Row],[الشهر ]]&amp;Table4[[#This Row],[العام]]</f>
        <v>1552026</v>
      </c>
      <c r="X835" s="66" t="s">
        <v>304</v>
      </c>
    </row>
    <row r="836" spans="1:24" x14ac:dyDescent="0.3">
      <c r="A836" s="177">
        <v>15</v>
      </c>
      <c r="B836" s="177">
        <v>5</v>
      </c>
      <c r="C836" s="177">
        <v>2026</v>
      </c>
      <c r="D836" s="177" t="str">
        <f t="shared" si="67"/>
        <v>احمد محمود إضافيإضافيلوجستيكاإضافيإضافي</v>
      </c>
      <c r="E836" s="203">
        <v>4017</v>
      </c>
      <c r="F836" s="41" t="str">
        <f>VLOOKUP(E836,mapping!C:J,2,FALSE)</f>
        <v>احمد محمود إضافي</v>
      </c>
      <c r="G836" s="41" t="str">
        <f>IFERROR(VLOOKUP(F836,mapping!$D$3:$J$200,2,FALSE),0)</f>
        <v>إضافي</v>
      </c>
      <c r="H836" s="41" t="str">
        <f>IFERROR(VLOOKUP(F836,mapping!$D$3:$J$200,3,FALSE),0)</f>
        <v>لوجستيكا</v>
      </c>
      <c r="I836" s="41" t="str">
        <f>IFERROR(VLOOKUP(F836,mapping!$D$3:$J$200,4,FALSE),0)</f>
        <v>إضافي</v>
      </c>
      <c r="J836" s="41" t="str">
        <f>IFERROR(VLOOKUP(F836,mapping!$D$3:$J$200,5,FALSE),0)</f>
        <v>إضافي</v>
      </c>
      <c r="K836" s="63">
        <f>IF(W836=mapping!$N$1,IFERROR(VLOOKUP(Table4[[#This Row],[Column1]],mapping!A:L,11,FALSE),0),IF(W836&gt;mapping!$N$1,IFERROR(VLOOKUP(Table4[[#This Row],[Column1]],mapping!A:L,11,FALSE),0),))</f>
        <v>1</v>
      </c>
      <c r="L836" s="139">
        <v>1</v>
      </c>
      <c r="M836" s="60">
        <f>IF(W836=mapping!$N$1,IFERROR(VLOOKUP(Table4[[#This Row],[Column1]],mapping!A:L,12,FALSE),0),IF(W836&gt;mapping!$N$1,IFERROR(VLOOKUP(Table4[[#This Row],[Column1]],mapping!A:L,12,FALSE),0),0))</f>
        <v>0</v>
      </c>
      <c r="N836" s="58">
        <f>Table4[[#This Row],[ سعر اليومية ]]*3%*Table4[[#This Row],[عدد الدورات ]]</f>
        <v>0.03</v>
      </c>
      <c r="O836" s="56">
        <f>Table4[[#This Row],[ سعر اليومية ]]*Table4[[#This Row],[عدد الدورات ]]-N836</f>
        <v>0.97</v>
      </c>
      <c r="P836" s="194"/>
      <c r="Q836" s="194"/>
      <c r="R836" s="197">
        <v>1800</v>
      </c>
      <c r="S836" s="58">
        <f>(Table4[[#This Row],[سعر يومية السائق]]*Table4[[#This Row],[عدد الدورات ]])-SUM(Table4[[#This Row],[سلف ]:[خصم ]])+Table4[[#This Row],[اضافي ]]</f>
        <v>1800</v>
      </c>
      <c r="U836" s="58">
        <f>Table4[[#This Row],[ سعر اليومية ]]*Table4[[#This Row],[عدد الدورات ]]-Table4[[#This Row],[سعر يومية السائق]]*L836</f>
        <v>1</v>
      </c>
      <c r="V836" s="58">
        <f>U836-Table4[[#This Row],[W/H  3%]]</f>
        <v>0.97</v>
      </c>
      <c r="W836" s="66" t="str">
        <f>Table4[[#This Row],[اليوم]]&amp;Table4[[#This Row],[الشهر ]]&amp;Table4[[#This Row],[العام]]</f>
        <v>1552026</v>
      </c>
      <c r="X836" s="66" t="s">
        <v>304</v>
      </c>
    </row>
    <row r="837" spans="1:24" x14ac:dyDescent="0.3">
      <c r="A837" s="177">
        <v>15</v>
      </c>
      <c r="B837" s="177">
        <v>5</v>
      </c>
      <c r="C837" s="177">
        <v>2026</v>
      </c>
      <c r="D837" s="177" t="str">
        <f t="shared" si="67"/>
        <v>حسام سعيد إضافيإضافيلوجستيكاإضافيإضافي</v>
      </c>
      <c r="E837" s="203">
        <v>4015</v>
      </c>
      <c r="F837" s="41" t="str">
        <f>VLOOKUP(E837,mapping!C:J,2,FALSE)</f>
        <v>حسام سعيد إضافي</v>
      </c>
      <c r="G837" s="41" t="str">
        <f>IFERROR(VLOOKUP(F837,mapping!$D$3:$J$200,2,FALSE),0)</f>
        <v>إضافي</v>
      </c>
      <c r="H837" s="41" t="str">
        <f>IFERROR(VLOOKUP(F837,mapping!$D$3:$J$200,3,FALSE),0)</f>
        <v>لوجستيكا</v>
      </c>
      <c r="I837" s="41" t="str">
        <f>IFERROR(VLOOKUP(F837,mapping!$D$3:$J$200,4,FALSE),0)</f>
        <v>إضافي</v>
      </c>
      <c r="J837" s="41" t="str">
        <f>IFERROR(VLOOKUP(F837,mapping!$D$3:$J$200,5,FALSE),0)</f>
        <v>إضافي</v>
      </c>
      <c r="K837" s="63">
        <f>IF(W837=mapping!$N$1,IFERROR(VLOOKUP(Table4[[#This Row],[Column1]],mapping!A:L,11,FALSE),0),IF(W837&gt;mapping!$N$1,IFERROR(VLOOKUP(Table4[[#This Row],[Column1]],mapping!A:L,11,FALSE),0),))</f>
        <v>1</v>
      </c>
      <c r="L837" s="139">
        <v>1</v>
      </c>
      <c r="M837" s="60">
        <f>IF(W837=mapping!$N$1,IFERROR(VLOOKUP(Table4[[#This Row],[Column1]],mapping!A:L,12,FALSE),0),IF(W837&gt;mapping!$N$1,IFERROR(VLOOKUP(Table4[[#This Row],[Column1]],mapping!A:L,12,FALSE),0),0))</f>
        <v>0</v>
      </c>
      <c r="N837" s="58">
        <f>Table4[[#This Row],[ سعر اليومية ]]*3%*Table4[[#This Row],[عدد الدورات ]]</f>
        <v>0.03</v>
      </c>
      <c r="O837" s="56">
        <f>Table4[[#This Row],[ سعر اليومية ]]*Table4[[#This Row],[عدد الدورات ]]-N837</f>
        <v>0.97</v>
      </c>
      <c r="P837" s="194"/>
      <c r="Q837" s="194"/>
      <c r="R837" s="197">
        <v>2100</v>
      </c>
      <c r="S837" s="58">
        <f>(Table4[[#This Row],[سعر يومية السائق]]*Table4[[#This Row],[عدد الدورات ]])-SUM(Table4[[#This Row],[سلف ]:[خصم ]])+Table4[[#This Row],[اضافي ]]</f>
        <v>2100</v>
      </c>
      <c r="U837" s="58">
        <f>Table4[[#This Row],[ سعر اليومية ]]*Table4[[#This Row],[عدد الدورات ]]-Table4[[#This Row],[سعر يومية السائق]]*L837</f>
        <v>1</v>
      </c>
      <c r="V837" s="58">
        <f>U837-Table4[[#This Row],[W/H  3%]]</f>
        <v>0.97</v>
      </c>
      <c r="W837" s="66" t="str">
        <f>Table4[[#This Row],[اليوم]]&amp;Table4[[#This Row],[الشهر ]]&amp;Table4[[#This Row],[العام]]</f>
        <v>1552026</v>
      </c>
      <c r="X837" s="66" t="s">
        <v>304</v>
      </c>
    </row>
    <row r="838" spans="1:24" x14ac:dyDescent="0.3">
      <c r="A838" s="177">
        <v>15</v>
      </c>
      <c r="B838" s="177">
        <v>5</v>
      </c>
      <c r="C838" s="177">
        <v>2026</v>
      </c>
      <c r="D838" s="177" t="str">
        <f t="shared" si="67"/>
        <v>احمد السيد إضافيإضافيلوجستيكاإضافيإضافي</v>
      </c>
      <c r="E838" s="203">
        <v>4020</v>
      </c>
      <c r="F838" s="41" t="str">
        <f>VLOOKUP(E838,mapping!C:J,2,FALSE)</f>
        <v>احمد السيد إضافي</v>
      </c>
      <c r="G838" s="41" t="str">
        <f>IFERROR(VLOOKUP(F838,mapping!$D$3:$J$200,2,FALSE),0)</f>
        <v>إضافي</v>
      </c>
      <c r="H838" s="41" t="str">
        <f>IFERROR(VLOOKUP(F838,mapping!$D$3:$J$200,3,FALSE),0)</f>
        <v>لوجستيكا</v>
      </c>
      <c r="I838" s="41" t="str">
        <f>IFERROR(VLOOKUP(F838,mapping!$D$3:$J$200,4,FALSE),0)</f>
        <v>إضافي</v>
      </c>
      <c r="J838" s="41" t="str">
        <f>IFERROR(VLOOKUP(F838,mapping!$D$3:$J$200,5,FALSE),0)</f>
        <v>إضافي</v>
      </c>
      <c r="K838" s="63">
        <f>IF(W838=mapping!$N$1,IFERROR(VLOOKUP(Table4[[#This Row],[Column1]],mapping!A:L,11,FALSE),0),IF(W838&gt;mapping!$N$1,IFERROR(VLOOKUP(Table4[[#This Row],[Column1]],mapping!A:L,11,FALSE),0),))</f>
        <v>1</v>
      </c>
      <c r="L838" s="139">
        <v>1</v>
      </c>
      <c r="M838" s="60">
        <f>IF(W838=mapping!$N$1,IFERROR(VLOOKUP(Table4[[#This Row],[Column1]],mapping!A:L,12,FALSE),0),IF(W838&gt;mapping!$N$1,IFERROR(VLOOKUP(Table4[[#This Row],[Column1]],mapping!A:L,12,FALSE),0),0))</f>
        <v>0</v>
      </c>
      <c r="N838" s="58">
        <f>Table4[[#This Row],[ سعر اليومية ]]*3%*Table4[[#This Row],[عدد الدورات ]]</f>
        <v>0.03</v>
      </c>
      <c r="O838" s="56">
        <f>Table4[[#This Row],[ سعر اليومية ]]*Table4[[#This Row],[عدد الدورات ]]-N838</f>
        <v>0.97</v>
      </c>
      <c r="P838" s="194"/>
      <c r="Q838" s="194"/>
      <c r="R838" s="197">
        <v>1800</v>
      </c>
      <c r="S838" s="58">
        <f>(Table4[[#This Row],[سعر يومية السائق]]*Table4[[#This Row],[عدد الدورات ]])-SUM(Table4[[#This Row],[سلف ]:[خصم ]])+Table4[[#This Row],[اضافي ]]</f>
        <v>1800</v>
      </c>
      <c r="U838" s="58">
        <f>Table4[[#This Row],[ سعر اليومية ]]*Table4[[#This Row],[عدد الدورات ]]-Table4[[#This Row],[سعر يومية السائق]]*L838</f>
        <v>1</v>
      </c>
      <c r="V838" s="58">
        <f>U838-Table4[[#This Row],[W/H  3%]]</f>
        <v>0.97</v>
      </c>
      <c r="W838" s="66" t="str">
        <f>Table4[[#This Row],[اليوم]]&amp;Table4[[#This Row],[الشهر ]]&amp;Table4[[#This Row],[العام]]</f>
        <v>1552026</v>
      </c>
      <c r="X838" s="66" t="s">
        <v>304</v>
      </c>
    </row>
    <row r="839" spans="1:24" x14ac:dyDescent="0.3">
      <c r="A839" s="177">
        <v>15</v>
      </c>
      <c r="B839" s="177">
        <v>5</v>
      </c>
      <c r="C839" s="177">
        <v>2026</v>
      </c>
      <c r="D839" s="177" t="str">
        <f t="shared" si="67"/>
        <v>احمد السيد إضافيإضافيلوجستيكاإضافيإضافي</v>
      </c>
      <c r="E839" s="203">
        <v>4020</v>
      </c>
      <c r="F839" s="41" t="str">
        <f>VLOOKUP(E839,mapping!C:J,2,FALSE)</f>
        <v>احمد السيد إضافي</v>
      </c>
      <c r="G839" s="41" t="str">
        <f>IFERROR(VLOOKUP(F839,mapping!$D$3:$J$200,2,FALSE),0)</f>
        <v>إضافي</v>
      </c>
      <c r="H839" s="41" t="str">
        <f>IFERROR(VLOOKUP(F839,mapping!$D$3:$J$200,3,FALSE),0)</f>
        <v>لوجستيكا</v>
      </c>
      <c r="I839" s="41" t="str">
        <f>IFERROR(VLOOKUP(F839,mapping!$D$3:$J$200,4,FALSE),0)</f>
        <v>إضافي</v>
      </c>
      <c r="J839" s="41" t="str">
        <f>IFERROR(VLOOKUP(F839,mapping!$D$3:$J$200,5,FALSE),0)</f>
        <v>إضافي</v>
      </c>
      <c r="K839" s="63">
        <f>IF(W839=mapping!$N$1,IFERROR(VLOOKUP(Table4[[#This Row],[Column1]],mapping!A:L,11,FALSE),0),IF(W839&gt;mapping!$N$1,IFERROR(VLOOKUP(Table4[[#This Row],[Column1]],mapping!A:L,11,FALSE),0),))</f>
        <v>1</v>
      </c>
      <c r="L839" s="139">
        <v>1</v>
      </c>
      <c r="M839" s="60">
        <f>IF(W839=mapping!$N$1,IFERROR(VLOOKUP(Table4[[#This Row],[Column1]],mapping!A:L,12,FALSE),0),IF(W839&gt;mapping!$N$1,IFERROR(VLOOKUP(Table4[[#This Row],[Column1]],mapping!A:L,12,FALSE),0),0))</f>
        <v>0</v>
      </c>
      <c r="N839" s="58">
        <f>Table4[[#This Row],[ سعر اليومية ]]*3%*Table4[[#This Row],[عدد الدورات ]]</f>
        <v>0.03</v>
      </c>
      <c r="O839" s="56">
        <f>Table4[[#This Row],[ سعر اليومية ]]*Table4[[#This Row],[عدد الدورات ]]-N839</f>
        <v>0.97</v>
      </c>
      <c r="P839" s="194"/>
      <c r="Q839" s="194"/>
      <c r="R839" s="197">
        <v>2700</v>
      </c>
      <c r="S839" s="58">
        <f>(Table4[[#This Row],[سعر يومية السائق]]*Table4[[#This Row],[عدد الدورات ]])-SUM(Table4[[#This Row],[سلف ]:[خصم ]])+Table4[[#This Row],[اضافي ]]</f>
        <v>2700</v>
      </c>
      <c r="U839" s="58">
        <f>Table4[[#This Row],[ سعر اليومية ]]*Table4[[#This Row],[عدد الدورات ]]-Table4[[#This Row],[سعر يومية السائق]]*L839</f>
        <v>1</v>
      </c>
      <c r="V839" s="58">
        <f>U839-Table4[[#This Row],[W/H  3%]]</f>
        <v>0.97</v>
      </c>
      <c r="W839" s="66" t="str">
        <f>Table4[[#This Row],[اليوم]]&amp;Table4[[#This Row],[الشهر ]]&amp;Table4[[#This Row],[العام]]</f>
        <v>1552026</v>
      </c>
      <c r="X839" s="66" t="s">
        <v>304</v>
      </c>
    </row>
    <row r="840" spans="1:24" s="123" customFormat="1" x14ac:dyDescent="0.3">
      <c r="D840" s="123" t="e">
        <f t="shared" si="65"/>
        <v>#N/A</v>
      </c>
      <c r="E840" s="201"/>
      <c r="F840" s="123" t="e">
        <f>VLOOKUP(E840,mapping!C:J,2,FALSE)</f>
        <v>#N/A</v>
      </c>
      <c r="G840" s="123">
        <f>IFERROR(VLOOKUP(F840,mapping!$D$3:$J$200,2,FALSE),0)</f>
        <v>0</v>
      </c>
      <c r="H840" s="123">
        <f>IFERROR(VLOOKUP(F840,mapping!$D$3:$J$200,3,FALSE),0)</f>
        <v>0</v>
      </c>
      <c r="I840" s="123">
        <f>IFERROR(VLOOKUP(F840,mapping!$D$3:$J$200,4,FALSE),0)</f>
        <v>0</v>
      </c>
      <c r="J840" s="123">
        <f>IFERROR(VLOOKUP(F840,mapping!$D$3:$J$200,5,FALSE),0)</f>
        <v>0</v>
      </c>
      <c r="K840" s="124">
        <f>IF(W840=mapping!$N$1,IFERROR(VLOOKUP(Table4[[#This Row],[Column1]],mapping!A:L,11,FALSE),0),IF(W840&gt;mapping!$N$1,IFERROR(VLOOKUP(Table4[[#This Row],[Column1]],mapping!A:L,11,FALSE),0),))</f>
        <v>0</v>
      </c>
      <c r="L840" s="140"/>
      <c r="M840" s="124">
        <f>IF(W840=mapping!$N$1,IFERROR(VLOOKUP(Table4[[#This Row],[Column1]],mapping!A:L,12,FALSE),0),IF(W840&gt;mapping!$N$1,IFERROR(VLOOKUP(Table4[[#This Row],[Column1]],mapping!A:L,12,FALSE),0),0))</f>
        <v>0</v>
      </c>
      <c r="N840" s="125">
        <f>Table4[[#This Row],[ سعر اليومية ]]*3%*Table4[[#This Row],[عدد الدورات ]]</f>
        <v>0</v>
      </c>
      <c r="O840" s="126">
        <f>Table4[[#This Row],[ سعر اليومية ]]*Table4[[#This Row],[عدد الدورات ]]-N840</f>
        <v>0</v>
      </c>
      <c r="P840" s="195"/>
      <c r="Q840" s="195"/>
      <c r="R840" s="195"/>
      <c r="S840" s="125">
        <f>(Table4[[#This Row],[سعر يومية السائق]]*Table4[[#This Row],[عدد الدورات ]])-SUM(Table4[[#This Row],[سلف ]:[خصم ]])+Table4[[#This Row],[اضافي ]]</f>
        <v>0</v>
      </c>
      <c r="U840" s="125">
        <f>Table4[[#This Row],[ سعر اليومية ]]*Table4[[#This Row],[عدد الدورات ]]-Table4[[#This Row],[سعر يومية السائق]]*L840</f>
        <v>0</v>
      </c>
      <c r="V840" s="125">
        <f>U840-Table4[[#This Row],[W/H  3%]]</f>
        <v>0</v>
      </c>
      <c r="W840" s="127" t="str">
        <f>Table4[[#This Row],[اليوم]]&amp;Table4[[#This Row],[الشهر ]]&amp;Table4[[#This Row],[العام]]</f>
        <v/>
      </c>
      <c r="X840" s="127" t="s">
        <v>304</v>
      </c>
    </row>
    <row r="841" spans="1:24" x14ac:dyDescent="0.3">
      <c r="A841" s="62">
        <v>16</v>
      </c>
      <c r="B841" s="62">
        <v>5</v>
      </c>
      <c r="C841" s="62">
        <v>2026</v>
      </c>
      <c r="D841" s="41" t="str">
        <f t="shared" si="65"/>
        <v>مصطفي قليوبقليوب FIRST STARTم.نصر ميكروباص صيني</v>
      </c>
      <c r="E841" s="4">
        <v>1000</v>
      </c>
      <c r="F841" s="41" t="str">
        <f>VLOOKUP(E841,mapping!C:J,2,FALSE)</f>
        <v>مصطفي قليوب</v>
      </c>
      <c r="G841" s="41" t="str">
        <f>IFERROR(VLOOKUP(F841,mapping!$D$3:$J$200,2,FALSE),0)</f>
        <v xml:space="preserve">قليوب </v>
      </c>
      <c r="H841" s="41" t="str">
        <f>IFERROR(VLOOKUP(F841,mapping!$D$3:$J$200,3,FALSE),0)</f>
        <v>FIRST START</v>
      </c>
      <c r="I841" s="41" t="str">
        <f>IFERROR(VLOOKUP(F841,mapping!$D$3:$J$200,4,FALSE),0)</f>
        <v xml:space="preserve">م.نصر </v>
      </c>
      <c r="J841" s="41" t="str">
        <f>IFERROR(VLOOKUP(F841,mapping!$D$3:$J$200,5,FALSE),0)</f>
        <v>ميكروباص صيني</v>
      </c>
      <c r="K841" s="63">
        <f>IF(W841=mapping!$N$1,IFERROR(VLOOKUP(Table4[[#This Row],[Column1]],mapping!A:L,11,FALSE),0),IF(W841&gt;mapping!$N$1,IFERROR(VLOOKUP(Table4[[#This Row],[Column1]],mapping!A:L,11,FALSE),0),))</f>
        <v>1250</v>
      </c>
      <c r="L841" s="139">
        <v>1</v>
      </c>
      <c r="M841" s="60">
        <f>IF(W841=mapping!$N$1,IFERROR(VLOOKUP(Table4[[#This Row],[Column1]],mapping!A:L,12,FALSE),0),IF(W841&gt;mapping!$N$1,IFERROR(VLOOKUP(Table4[[#This Row],[Column1]],mapping!A:L,12,FALSE),0),0))</f>
        <v>1200</v>
      </c>
      <c r="N841" s="58">
        <f>Table4[[#This Row],[ سعر اليومية ]]*3%*Table4[[#This Row],[عدد الدورات ]]</f>
        <v>37.5</v>
      </c>
      <c r="O841" s="56">
        <f>Table4[[#This Row],[ سعر اليومية ]]*Table4[[#This Row],[عدد الدورات ]]-N841</f>
        <v>1212.5</v>
      </c>
      <c r="P841" s="194"/>
      <c r="Q841" s="194"/>
      <c r="R841" s="194"/>
      <c r="S841" s="58">
        <f>(Table4[[#This Row],[سعر يومية السائق]]*Table4[[#This Row],[عدد الدورات ]])-SUM(Table4[[#This Row],[سلف ]:[خصم ]])+Table4[[#This Row],[اضافي ]]</f>
        <v>1200</v>
      </c>
      <c r="U841" s="58">
        <f>Table4[[#This Row],[ سعر اليومية ]]*Table4[[#This Row],[عدد الدورات ]]-Table4[[#This Row],[سعر يومية السائق]]*L841</f>
        <v>50</v>
      </c>
      <c r="V841" s="58">
        <f>U841-Table4[[#This Row],[W/H  3%]]</f>
        <v>12.5</v>
      </c>
      <c r="W841" s="66" t="str">
        <f>Table4[[#This Row],[اليوم]]&amp;Table4[[#This Row],[الشهر ]]&amp;Table4[[#This Row],[العام]]</f>
        <v>1652026</v>
      </c>
      <c r="X841" s="66" t="s">
        <v>304</v>
      </c>
    </row>
    <row r="842" spans="1:24" x14ac:dyDescent="0.3">
      <c r="A842" s="62">
        <v>16</v>
      </c>
      <c r="B842" s="62">
        <v>5</v>
      </c>
      <c r="C842" s="62">
        <v>2026</v>
      </c>
      <c r="D842" s="41" t="str">
        <f t="shared" si="65"/>
        <v>عمرو برعي الجراجFLITCH AND GRAINالتجمع ميكروباص صيني</v>
      </c>
      <c r="E842" s="4">
        <v>2000</v>
      </c>
      <c r="F842" s="41" t="str">
        <f>VLOOKUP(E842,mapping!C:J,2,FALSE)</f>
        <v xml:space="preserve">عمرو برعي </v>
      </c>
      <c r="G842" s="41" t="str">
        <f>IFERROR(VLOOKUP(F842,mapping!$D$3:$J$200,2,FALSE),0)</f>
        <v>الجراج</v>
      </c>
      <c r="H842" s="41" t="str">
        <f>IFERROR(VLOOKUP(F842,mapping!$D$3:$J$200,3,FALSE),0)</f>
        <v>FLITCH AND GRAIN</v>
      </c>
      <c r="I842" s="41" t="str">
        <f>IFERROR(VLOOKUP(F842,mapping!$D$3:$J$200,4,FALSE),0)</f>
        <v xml:space="preserve">التجمع </v>
      </c>
      <c r="J842" s="41" t="str">
        <f>IFERROR(VLOOKUP(F842,mapping!$D$3:$J$200,5,FALSE),0)</f>
        <v>ميكروباص صيني</v>
      </c>
      <c r="K842" s="63">
        <f>IF(W842=mapping!$N$1,IFERROR(VLOOKUP(Table4[[#This Row],[Column1]],mapping!A:L,11,FALSE),0),IF(W842&gt;mapping!$N$1,IFERROR(VLOOKUP(Table4[[#This Row],[Column1]],mapping!A:L,11,FALSE),0),))</f>
        <v>1300</v>
      </c>
      <c r="L842" s="139">
        <v>1</v>
      </c>
      <c r="M842" s="60">
        <f>IF(W842=mapping!$N$1,IFERROR(VLOOKUP(Table4[[#This Row],[Column1]],mapping!A:L,12,FALSE),0),IF(W842&gt;mapping!$N$1,IFERROR(VLOOKUP(Table4[[#This Row],[Column1]],mapping!A:L,12,FALSE),0),0))</f>
        <v>1050</v>
      </c>
      <c r="N842" s="58">
        <f>Table4[[#This Row],[ سعر اليومية ]]*3%*Table4[[#This Row],[عدد الدورات ]]</f>
        <v>39</v>
      </c>
      <c r="O842" s="56">
        <f>Table4[[#This Row],[ سعر اليومية ]]*Table4[[#This Row],[عدد الدورات ]]-N842</f>
        <v>1261</v>
      </c>
      <c r="P842" s="194"/>
      <c r="Q842" s="194"/>
      <c r="R842" s="194"/>
      <c r="S842" s="58">
        <f>(Table4[[#This Row],[سعر يومية السائق]]*Table4[[#This Row],[عدد الدورات ]])-SUM(Table4[[#This Row],[سلف ]:[خصم ]])+Table4[[#This Row],[اضافي ]]</f>
        <v>1050</v>
      </c>
      <c r="U842" s="58">
        <f>Table4[[#This Row],[ سعر اليومية ]]*Table4[[#This Row],[عدد الدورات ]]-Table4[[#This Row],[سعر يومية السائق]]*L842</f>
        <v>250</v>
      </c>
      <c r="V842" s="58">
        <f>U842-Table4[[#This Row],[W/H  3%]]</f>
        <v>211</v>
      </c>
      <c r="W842" s="66" t="str">
        <f>Table4[[#This Row],[اليوم]]&amp;Table4[[#This Row],[الشهر ]]&amp;Table4[[#This Row],[العام]]</f>
        <v>1652026</v>
      </c>
      <c r="X842" s="66" t="s">
        <v>304</v>
      </c>
    </row>
    <row r="843" spans="1:24" x14ac:dyDescent="0.3">
      <c r="A843" s="62">
        <v>16</v>
      </c>
      <c r="B843" s="62">
        <v>5</v>
      </c>
      <c r="C843" s="62">
        <v>2026</v>
      </c>
      <c r="D843" s="41" t="str">
        <f t="shared" si="65"/>
        <v>مصطفي الف مسكنالف مسكن 3 ورديةنجمة هليوبوليسالتجمع اتوبيس 28</v>
      </c>
      <c r="E843" s="4">
        <v>3000</v>
      </c>
      <c r="F843" s="41" t="str">
        <f>VLOOKUP(E843,mapping!C:J,2,FALSE)</f>
        <v>مصطفي الف مسكن</v>
      </c>
      <c r="G843" s="41" t="str">
        <f>IFERROR(VLOOKUP(F843,mapping!$D$3:$J$200,2,FALSE),0)</f>
        <v>الف مسكن 3 وردية</v>
      </c>
      <c r="H843" s="41" t="str">
        <f>IFERROR(VLOOKUP(F843,mapping!$D$3:$J$200,3,FALSE),0)</f>
        <v>نجمة هليوبوليس</v>
      </c>
      <c r="I843" s="41" t="str">
        <f>IFERROR(VLOOKUP(F843,mapping!$D$3:$J$200,4,FALSE),0)</f>
        <v xml:space="preserve">التجمع </v>
      </c>
      <c r="J843" s="41" t="str">
        <f>IFERROR(VLOOKUP(F843,mapping!$D$3:$J$200,5,FALSE),0)</f>
        <v>اتوبيس 28</v>
      </c>
      <c r="K843" s="63">
        <f>IF(W843=mapping!$N$1,IFERROR(VLOOKUP(Table4[[#This Row],[Column1]],mapping!A:L,11,FALSE),0),IF(W843&gt;mapping!$N$1,IFERROR(VLOOKUP(Table4[[#This Row],[Column1]],mapping!A:L,11,FALSE),0),))</f>
        <v>4297</v>
      </c>
      <c r="L843" s="139">
        <v>1</v>
      </c>
      <c r="M843" s="60">
        <f>IF(W843=mapping!$N$1,IFERROR(VLOOKUP(Table4[[#This Row],[Column1]],mapping!A:L,12,FALSE),0),IF(W843&gt;mapping!$N$1,IFERROR(VLOOKUP(Table4[[#This Row],[Column1]],mapping!A:L,12,FALSE),0),0))</f>
        <v>3800</v>
      </c>
      <c r="N843" s="58">
        <f>Table4[[#This Row],[ سعر اليومية ]]*3%*Table4[[#This Row],[عدد الدورات ]]</f>
        <v>128.91</v>
      </c>
      <c r="O843" s="56">
        <f>Table4[[#This Row],[ سعر اليومية ]]*Table4[[#This Row],[عدد الدورات ]]-N843</f>
        <v>4168.09</v>
      </c>
      <c r="P843" s="194"/>
      <c r="Q843" s="194"/>
      <c r="R843" s="194"/>
      <c r="S843" s="58">
        <f>(Table4[[#This Row],[سعر يومية السائق]]*Table4[[#This Row],[عدد الدورات ]])-SUM(Table4[[#This Row],[سلف ]:[خصم ]])+Table4[[#This Row],[اضافي ]]</f>
        <v>3800</v>
      </c>
      <c r="U843" s="58">
        <f>Table4[[#This Row],[ سعر اليومية ]]*Table4[[#This Row],[عدد الدورات ]]-Table4[[#This Row],[سعر يومية السائق]]*L843</f>
        <v>497</v>
      </c>
      <c r="V843" s="58">
        <f>U843-Table4[[#This Row],[W/H  3%]]</f>
        <v>368.09000000000003</v>
      </c>
      <c r="W843" s="66" t="str">
        <f>Table4[[#This Row],[اليوم]]&amp;Table4[[#This Row],[الشهر ]]&amp;Table4[[#This Row],[العام]]</f>
        <v>1652026</v>
      </c>
      <c r="X843" s="66" t="s">
        <v>304</v>
      </c>
    </row>
    <row r="844" spans="1:24" x14ac:dyDescent="0.3">
      <c r="A844" s="62">
        <v>16</v>
      </c>
      <c r="B844" s="62">
        <v>5</v>
      </c>
      <c r="C844" s="62">
        <v>2026</v>
      </c>
      <c r="D844" s="41" t="str">
        <f t="shared" si="65"/>
        <v>ممدوح كيلاني1قليوب 3 وردية نجمة هليوبوليسالتجمع اتوبيس 28</v>
      </c>
      <c r="E844" s="4">
        <v>3002</v>
      </c>
      <c r="F844" s="41" t="str">
        <f>VLOOKUP(E844,mapping!C:J,2,FALSE)</f>
        <v>ممدوح كيلاني1</v>
      </c>
      <c r="G844" s="41" t="str">
        <f>IFERROR(VLOOKUP(F844,mapping!$D$3:$J$200,2,FALSE),0)</f>
        <v xml:space="preserve">قليوب 3 وردية </v>
      </c>
      <c r="H844" s="41" t="str">
        <f>IFERROR(VLOOKUP(F844,mapping!$D$3:$J$200,3,FALSE),0)</f>
        <v>نجمة هليوبوليس</v>
      </c>
      <c r="I844" s="41" t="str">
        <f>IFERROR(VLOOKUP(F844,mapping!$D$3:$J$200,4,FALSE),0)</f>
        <v xml:space="preserve">التجمع </v>
      </c>
      <c r="J844" s="41" t="str">
        <f>IFERROR(VLOOKUP(F844,mapping!$D$3:$J$200,5,FALSE),0)</f>
        <v>اتوبيس 28</v>
      </c>
      <c r="K844" s="63">
        <f>IF(W844=mapping!$N$1,IFERROR(VLOOKUP(Table4[[#This Row],[Column1]],mapping!A:L,11,FALSE),0),IF(W844&gt;mapping!$N$1,IFERROR(VLOOKUP(Table4[[#This Row],[Column1]],mapping!A:L,11,FALSE),0),))</f>
        <v>4297</v>
      </c>
      <c r="L844" s="139">
        <v>1</v>
      </c>
      <c r="M844" s="60">
        <f>IF(W844=mapping!$N$1,IFERROR(VLOOKUP(Table4[[#This Row],[Column1]],mapping!A:L,12,FALSE),0),IF(W844&gt;mapping!$N$1,IFERROR(VLOOKUP(Table4[[#This Row],[Column1]],mapping!A:L,12,FALSE),0),0))</f>
        <v>3900</v>
      </c>
      <c r="N844" s="58">
        <f>Table4[[#This Row],[ سعر اليومية ]]*3%*Table4[[#This Row],[عدد الدورات ]]</f>
        <v>128.91</v>
      </c>
      <c r="O844" s="56">
        <f>Table4[[#This Row],[ سعر اليومية ]]*Table4[[#This Row],[عدد الدورات ]]-N844</f>
        <v>4168.09</v>
      </c>
      <c r="P844" s="194"/>
      <c r="Q844" s="194"/>
      <c r="R844" s="194"/>
      <c r="S844" s="58">
        <f>(Table4[[#This Row],[سعر يومية السائق]]*Table4[[#This Row],[عدد الدورات ]])-SUM(Table4[[#This Row],[سلف ]:[خصم ]])+Table4[[#This Row],[اضافي ]]</f>
        <v>3900</v>
      </c>
      <c r="U844" s="58">
        <f>Table4[[#This Row],[ سعر اليومية ]]*Table4[[#This Row],[عدد الدورات ]]-Table4[[#This Row],[سعر يومية السائق]]*L844</f>
        <v>397</v>
      </c>
      <c r="V844" s="58">
        <f>U844-Table4[[#This Row],[W/H  3%]]</f>
        <v>268.09000000000003</v>
      </c>
      <c r="W844" s="66" t="str">
        <f>Table4[[#This Row],[اليوم]]&amp;Table4[[#This Row],[الشهر ]]&amp;Table4[[#This Row],[العام]]</f>
        <v>1652026</v>
      </c>
      <c r="X844" s="66" t="s">
        <v>304</v>
      </c>
    </row>
    <row r="845" spans="1:24" x14ac:dyDescent="0.3">
      <c r="A845" s="62">
        <v>16</v>
      </c>
      <c r="B845" s="62">
        <v>5</v>
      </c>
      <c r="C845" s="62">
        <v>2026</v>
      </c>
      <c r="D845" s="41" t="str">
        <f t="shared" si="65"/>
        <v>ممدوح كيلاني3المنيب 3وردية نجمة هليوبوليسالتجمع ميكروباص</v>
      </c>
      <c r="E845" s="4">
        <v>3004</v>
      </c>
      <c r="F845" s="41" t="str">
        <f>VLOOKUP(E845,mapping!C:J,2,FALSE)</f>
        <v>ممدوح كيلاني3</v>
      </c>
      <c r="G845" s="41" t="str">
        <f>IFERROR(VLOOKUP(F845,mapping!$D$3:$J$200,2,FALSE),0)</f>
        <v xml:space="preserve">المنيب 3وردية </v>
      </c>
      <c r="H845" s="41" t="str">
        <f>IFERROR(VLOOKUP(F845,mapping!$D$3:$J$200,3,FALSE),0)</f>
        <v>نجمة هليوبوليس</v>
      </c>
      <c r="I845" s="41" t="str">
        <f>IFERROR(VLOOKUP(F845,mapping!$D$3:$J$200,4,FALSE),0)</f>
        <v xml:space="preserve">التجمع </v>
      </c>
      <c r="J845" s="41" t="str">
        <f>IFERROR(VLOOKUP(F845,mapping!$D$3:$J$200,5,FALSE),0)</f>
        <v>ميكروباص</v>
      </c>
      <c r="K845" s="63">
        <f>IF(W845=mapping!$N$1,IFERROR(VLOOKUP(Table4[[#This Row],[Column1]],mapping!A:L,11,FALSE),0),IF(W845&gt;mapping!$N$1,IFERROR(VLOOKUP(Table4[[#This Row],[Column1]],mapping!A:L,11,FALSE),0),))</f>
        <v>3600</v>
      </c>
      <c r="L845" s="139">
        <v>1</v>
      </c>
      <c r="M845" s="60">
        <f>IF(W845=mapping!$N$1,IFERROR(VLOOKUP(Table4[[#This Row],[Column1]],mapping!A:L,12,FALSE),0),IF(W845&gt;mapping!$N$1,IFERROR(VLOOKUP(Table4[[#This Row],[Column1]],mapping!A:L,12,FALSE),0),0))</f>
        <v>2700</v>
      </c>
      <c r="N845" s="58">
        <f>Table4[[#This Row],[ سعر اليومية ]]*3%*Table4[[#This Row],[عدد الدورات ]]</f>
        <v>108</v>
      </c>
      <c r="O845" s="56">
        <f>Table4[[#This Row],[ سعر اليومية ]]*Table4[[#This Row],[عدد الدورات ]]-N845</f>
        <v>3492</v>
      </c>
      <c r="P845" s="194"/>
      <c r="Q845" s="194"/>
      <c r="R845" s="194"/>
      <c r="S845" s="58">
        <f>(Table4[[#This Row],[سعر يومية السائق]]*Table4[[#This Row],[عدد الدورات ]])-SUM(Table4[[#This Row],[سلف ]:[خصم ]])+Table4[[#This Row],[اضافي ]]</f>
        <v>2700</v>
      </c>
      <c r="U845" s="58">
        <f>Table4[[#This Row],[ سعر اليومية ]]*Table4[[#This Row],[عدد الدورات ]]-Table4[[#This Row],[سعر يومية السائق]]*L845</f>
        <v>900</v>
      </c>
      <c r="V845" s="58">
        <f>U845-Table4[[#This Row],[W/H  3%]]</f>
        <v>792</v>
      </c>
      <c r="W845" s="66" t="str">
        <f>Table4[[#This Row],[اليوم]]&amp;Table4[[#This Row],[الشهر ]]&amp;Table4[[#This Row],[العام]]</f>
        <v>1652026</v>
      </c>
      <c r="X845" s="66" t="s">
        <v>304</v>
      </c>
    </row>
    <row r="846" spans="1:24" x14ac:dyDescent="0.3">
      <c r="A846" s="62">
        <v>16</v>
      </c>
      <c r="B846" s="62">
        <v>5</v>
      </c>
      <c r="C846" s="62">
        <v>2026</v>
      </c>
      <c r="D846" s="41" t="str">
        <f t="shared" ref="D846" si="68">F846&amp;G846&amp;H846&amp;I846&amp;J846</f>
        <v>بكرقليوب 1 ورديةنجمة هليوبوليسالتجمع ميكروباص</v>
      </c>
      <c r="E846" s="4">
        <v>3005</v>
      </c>
      <c r="F846" s="41" t="str">
        <f>VLOOKUP(E846,mapping!C:J,2,FALSE)</f>
        <v>بكر</v>
      </c>
      <c r="G846" s="41" t="str">
        <f>IFERROR(VLOOKUP(F846,mapping!$D$3:$J$200,2,FALSE),0)</f>
        <v>قليوب 1 وردية</v>
      </c>
      <c r="H846" s="41" t="str">
        <f>IFERROR(VLOOKUP(F846,mapping!$D$3:$J$200,3,FALSE),0)</f>
        <v>نجمة هليوبوليس</v>
      </c>
      <c r="I846" s="41" t="str">
        <f>IFERROR(VLOOKUP(F846,mapping!$D$3:$J$200,4,FALSE),0)</f>
        <v xml:space="preserve">التجمع </v>
      </c>
      <c r="J846" s="41" t="str">
        <f>IFERROR(VLOOKUP(F846,mapping!$D$3:$J$200,5,FALSE),0)</f>
        <v>ميكروباص</v>
      </c>
      <c r="K846" s="63">
        <f>IF(W846=mapping!$N$1,IFERROR(VLOOKUP(Table4[[#This Row],[Column1]],mapping!A:L,11,FALSE),0),IF(W846&gt;mapping!$N$1,IFERROR(VLOOKUP(Table4[[#This Row],[Column1]],mapping!A:L,11,FALSE),0),))</f>
        <v>1400</v>
      </c>
      <c r="L846" s="139">
        <v>1</v>
      </c>
      <c r="M846" s="60">
        <f>IF(W846=mapping!$N$1,IFERROR(VLOOKUP(Table4[[#This Row],[Column1]],mapping!A:L,12,FALSE),0),IF(W846&gt;mapping!$N$1,IFERROR(VLOOKUP(Table4[[#This Row],[Column1]],mapping!A:L,12,FALSE),0),0))</f>
        <v>1200</v>
      </c>
      <c r="N846" s="58">
        <f>Table4[[#This Row],[ سعر اليومية ]]*3%*Table4[[#This Row],[عدد الدورات ]]</f>
        <v>42</v>
      </c>
      <c r="O846" s="56">
        <f>Table4[[#This Row],[ سعر اليومية ]]*Table4[[#This Row],[عدد الدورات ]]-N846</f>
        <v>1358</v>
      </c>
      <c r="P846" s="194"/>
      <c r="Q846" s="194"/>
      <c r="R846" s="194"/>
      <c r="S846" s="58">
        <f>(Table4[[#This Row],[سعر يومية السائق]]*Table4[[#This Row],[عدد الدورات ]])-SUM(Table4[[#This Row],[سلف ]:[خصم ]])+Table4[[#This Row],[اضافي ]]</f>
        <v>1200</v>
      </c>
      <c r="U846" s="58">
        <f>Table4[[#This Row],[ سعر اليومية ]]*Table4[[#This Row],[عدد الدورات ]]-Table4[[#This Row],[سعر يومية السائق]]*L846</f>
        <v>200</v>
      </c>
      <c r="V846" s="58">
        <f>U846-Table4[[#This Row],[W/H  3%]]</f>
        <v>158</v>
      </c>
      <c r="W846" s="66" t="str">
        <f>Table4[[#This Row],[اليوم]]&amp;Table4[[#This Row],[الشهر ]]&amp;Table4[[#This Row],[العام]]</f>
        <v>1652026</v>
      </c>
      <c r="X846" s="66" t="s">
        <v>304</v>
      </c>
    </row>
    <row r="847" spans="1:24" x14ac:dyDescent="0.3">
      <c r="A847" s="62">
        <v>16</v>
      </c>
      <c r="B847" s="62">
        <v>5</v>
      </c>
      <c r="C847" s="62">
        <v>2026</v>
      </c>
      <c r="D847" s="41" t="str">
        <f t="shared" si="65"/>
        <v xml:space="preserve">رجب سلامة 1المرج لوجستيكااكتوبر هاي اس </v>
      </c>
      <c r="E847" s="4">
        <v>4000</v>
      </c>
      <c r="F847" s="41" t="str">
        <f>VLOOKUP(E847,mapping!C:J,2,FALSE)</f>
        <v>رجب سلامة 1</v>
      </c>
      <c r="G847" s="41" t="str">
        <f>IFERROR(VLOOKUP(F847,mapping!$D$3:$J$200,2,FALSE),0)</f>
        <v xml:space="preserve">المرج </v>
      </c>
      <c r="H847" s="41" t="str">
        <f>IFERROR(VLOOKUP(F847,mapping!$D$3:$J$200,3,FALSE),0)</f>
        <v>لوجستيكا</v>
      </c>
      <c r="I847" s="41" t="str">
        <f>IFERROR(VLOOKUP(F847,mapping!$D$3:$J$200,4,FALSE),0)</f>
        <v xml:space="preserve">اكتوبر </v>
      </c>
      <c r="J847" s="41" t="str">
        <f>IFERROR(VLOOKUP(F847,mapping!$D$3:$J$200,5,FALSE),0)</f>
        <v xml:space="preserve">هاي اس </v>
      </c>
      <c r="K847" s="63">
        <f>IF(W847=mapping!$N$1,IFERROR(VLOOKUP(Table4[[#This Row],[Column1]],mapping!A:L,11,FALSE),0),IF(W847&gt;mapping!$N$1,IFERROR(VLOOKUP(Table4[[#This Row],[Column1]],mapping!A:L,11,FALSE),0),))</f>
        <v>2195</v>
      </c>
      <c r="L847" s="139">
        <v>1</v>
      </c>
      <c r="M847" s="60">
        <f>IF(W847=mapping!$N$1,IFERROR(VLOOKUP(Table4[[#This Row],[Column1]],mapping!A:L,12,FALSE),0),IF(W847&gt;mapping!$N$1,IFERROR(VLOOKUP(Table4[[#This Row],[Column1]],mapping!A:L,12,FALSE),0),0))</f>
        <v>2000</v>
      </c>
      <c r="N847" s="58">
        <f>Table4[[#This Row],[ سعر اليومية ]]*3%*Table4[[#This Row],[عدد الدورات ]]</f>
        <v>65.849999999999994</v>
      </c>
      <c r="O847" s="56">
        <f>Table4[[#This Row],[ سعر اليومية ]]*Table4[[#This Row],[عدد الدورات ]]-N847</f>
        <v>2129.15</v>
      </c>
      <c r="P847" s="194"/>
      <c r="Q847" s="194"/>
      <c r="R847" s="194"/>
      <c r="S847" s="58">
        <f>(Table4[[#This Row],[سعر يومية السائق]]*Table4[[#This Row],[عدد الدورات ]])-SUM(Table4[[#This Row],[سلف ]:[خصم ]])+Table4[[#This Row],[اضافي ]]</f>
        <v>2000</v>
      </c>
      <c r="U847" s="58">
        <f>Table4[[#This Row],[ سعر اليومية ]]*Table4[[#This Row],[عدد الدورات ]]-Table4[[#This Row],[سعر يومية السائق]]*L847</f>
        <v>195</v>
      </c>
      <c r="V847" s="58">
        <f>U847-Table4[[#This Row],[W/H  3%]]</f>
        <v>129.15</v>
      </c>
      <c r="W847" s="66" t="str">
        <f>Table4[[#This Row],[اليوم]]&amp;Table4[[#This Row],[الشهر ]]&amp;Table4[[#This Row],[العام]]</f>
        <v>1652026</v>
      </c>
      <c r="X847" s="66" t="s">
        <v>304</v>
      </c>
    </row>
    <row r="848" spans="1:24" x14ac:dyDescent="0.3">
      <c r="A848" s="62">
        <v>16</v>
      </c>
      <c r="B848" s="62">
        <v>5</v>
      </c>
      <c r="C848" s="62">
        <v>2026</v>
      </c>
      <c r="D848" s="41" t="str">
        <f t="shared" si="65"/>
        <v xml:space="preserve">رجب سلامة 2 نكلا حضورلوجستيكااكتوبر هاي اس </v>
      </c>
      <c r="E848" s="4">
        <v>4004</v>
      </c>
      <c r="F848" s="41" t="str">
        <f>VLOOKUP(E848,mapping!C:J,2,FALSE)</f>
        <v xml:space="preserve">رجب سلامة 2 </v>
      </c>
      <c r="G848" s="41" t="str">
        <f>IFERROR(VLOOKUP(F848,mapping!$D$3:$J$200,2,FALSE),0)</f>
        <v>نكلا حضور</v>
      </c>
      <c r="H848" s="41" t="str">
        <f>IFERROR(VLOOKUP(F848,mapping!$D$3:$J$200,3,FALSE),0)</f>
        <v>لوجستيكا</v>
      </c>
      <c r="I848" s="41" t="str">
        <f>IFERROR(VLOOKUP(F848,mapping!$D$3:$J$200,4,FALSE),0)</f>
        <v xml:space="preserve">اكتوبر </v>
      </c>
      <c r="J848" s="41" t="str">
        <f>IFERROR(VLOOKUP(F848,mapping!$D$3:$J$200,5,FALSE),0)</f>
        <v xml:space="preserve">هاي اس </v>
      </c>
      <c r="K848" s="63">
        <f>IF(W848=mapping!$N$1,IFERROR(VLOOKUP(Table4[[#This Row],[Column1]],mapping!A:L,11,FALSE),0),IF(W848&gt;mapping!$N$1,IFERROR(VLOOKUP(Table4[[#This Row],[Column1]],mapping!A:L,11,FALSE),0),))</f>
        <v>1024</v>
      </c>
      <c r="L848" s="139">
        <v>1</v>
      </c>
      <c r="M848" s="60">
        <f>IF(W848=mapping!$N$1,IFERROR(VLOOKUP(Table4[[#This Row],[Column1]],mapping!A:L,12,FALSE),0),IF(W848&gt;mapping!$N$1,IFERROR(VLOOKUP(Table4[[#This Row],[Column1]],mapping!A:L,12,FALSE),0),0))</f>
        <v>1000</v>
      </c>
      <c r="N848" s="58">
        <f>Table4[[#This Row],[ سعر اليومية ]]*3%*Table4[[#This Row],[عدد الدورات ]]</f>
        <v>30.72</v>
      </c>
      <c r="O848" s="56">
        <f>Table4[[#This Row],[ سعر اليومية ]]*Table4[[#This Row],[عدد الدورات ]]-N848</f>
        <v>993.28</v>
      </c>
      <c r="P848" s="194"/>
      <c r="Q848" s="194"/>
      <c r="R848" s="194"/>
      <c r="S848" s="58">
        <f>(Table4[[#This Row],[سعر يومية السائق]]*Table4[[#This Row],[عدد الدورات ]])-SUM(Table4[[#This Row],[سلف ]:[خصم ]])+Table4[[#This Row],[اضافي ]]</f>
        <v>1000</v>
      </c>
      <c r="U848" s="58">
        <f>Table4[[#This Row],[ سعر اليومية ]]*Table4[[#This Row],[عدد الدورات ]]-Table4[[#This Row],[سعر يومية السائق]]*L848</f>
        <v>24</v>
      </c>
      <c r="V848" s="58">
        <f>U848-Table4[[#This Row],[W/H  3%]]</f>
        <v>-6.7199999999999989</v>
      </c>
      <c r="W848" s="66" t="str">
        <f>Table4[[#This Row],[اليوم]]&amp;Table4[[#This Row],[الشهر ]]&amp;Table4[[#This Row],[العام]]</f>
        <v>1652026</v>
      </c>
      <c r="X848" s="66" t="s">
        <v>304</v>
      </c>
    </row>
    <row r="849" spans="1:24" x14ac:dyDescent="0.3">
      <c r="A849" s="62">
        <v>16</v>
      </c>
      <c r="B849" s="62">
        <v>5</v>
      </c>
      <c r="C849" s="62">
        <v>2026</v>
      </c>
      <c r="D849" s="41" t="str">
        <f t="shared" si="65"/>
        <v xml:space="preserve">احمد السيدالمنيب 3وردية لوجستيكااكتوبر هاي اس </v>
      </c>
      <c r="E849" s="4">
        <v>4001</v>
      </c>
      <c r="F849" s="41" t="str">
        <f>VLOOKUP(E849,mapping!C:J,2,FALSE)</f>
        <v>احمد السيد</v>
      </c>
      <c r="G849" s="41" t="str">
        <f>IFERROR(VLOOKUP(F849,mapping!$D$3:$J$200,2,FALSE),0)</f>
        <v xml:space="preserve">المنيب 3وردية </v>
      </c>
      <c r="H849" s="41" t="str">
        <f>IFERROR(VLOOKUP(F849,mapping!$D$3:$J$200,3,FALSE),0)</f>
        <v>لوجستيكا</v>
      </c>
      <c r="I849" s="41" t="str">
        <f>IFERROR(VLOOKUP(F849,mapping!$D$3:$J$200,4,FALSE),0)</f>
        <v xml:space="preserve">اكتوبر </v>
      </c>
      <c r="J849" s="41" t="str">
        <f>IFERROR(VLOOKUP(F849,mapping!$D$3:$J$200,5,FALSE),0)</f>
        <v xml:space="preserve">هاي اس </v>
      </c>
      <c r="K849" s="63">
        <f>IF(W849=mapping!$N$1,IFERROR(VLOOKUP(Table4[[#This Row],[Column1]],mapping!A:L,11,FALSE),0),IF(W849&gt;mapping!$N$1,IFERROR(VLOOKUP(Table4[[#This Row],[Column1]],mapping!A:L,11,FALSE),0),))</f>
        <v>4831</v>
      </c>
      <c r="L849" s="139">
        <v>1</v>
      </c>
      <c r="M849" s="60">
        <f>IF(W849=mapping!$N$1,IFERROR(VLOOKUP(Table4[[#This Row],[Column1]],mapping!A:L,12,FALSE),0),IF(W849&gt;mapping!$N$1,IFERROR(VLOOKUP(Table4[[#This Row],[Column1]],mapping!A:L,12,FALSE),0),0))</f>
        <v>4000</v>
      </c>
      <c r="N849" s="58">
        <f>Table4[[#This Row],[ سعر اليومية ]]*3%*Table4[[#This Row],[عدد الدورات ]]</f>
        <v>144.93</v>
      </c>
      <c r="O849" s="56">
        <f>Table4[[#This Row],[ سعر اليومية ]]*Table4[[#This Row],[عدد الدورات ]]-N849</f>
        <v>4686.07</v>
      </c>
      <c r="P849" s="194"/>
      <c r="Q849" s="194"/>
      <c r="R849" s="194"/>
      <c r="S849" s="58">
        <f>(Table4[[#This Row],[سعر يومية السائق]]*Table4[[#This Row],[عدد الدورات ]])-SUM(Table4[[#This Row],[سلف ]:[خصم ]])+Table4[[#This Row],[اضافي ]]</f>
        <v>4000</v>
      </c>
      <c r="U849" s="58">
        <f>Table4[[#This Row],[ سعر اليومية ]]*Table4[[#This Row],[عدد الدورات ]]-Table4[[#This Row],[سعر يومية السائق]]*L849</f>
        <v>831</v>
      </c>
      <c r="V849" s="58">
        <f>U849-Table4[[#This Row],[W/H  3%]]</f>
        <v>686.06999999999994</v>
      </c>
      <c r="W849" s="66" t="str">
        <f>Table4[[#This Row],[اليوم]]&amp;Table4[[#This Row],[الشهر ]]&amp;Table4[[#This Row],[العام]]</f>
        <v>1652026</v>
      </c>
      <c r="X849" s="66" t="s">
        <v>304</v>
      </c>
    </row>
    <row r="850" spans="1:24" x14ac:dyDescent="0.3">
      <c r="A850" s="62">
        <v>16</v>
      </c>
      <c r="B850" s="62">
        <v>5</v>
      </c>
      <c r="C850" s="62">
        <v>2026</v>
      </c>
      <c r="D850" s="41" t="str">
        <f t="shared" si="65"/>
        <v xml:space="preserve">حسام سعيد1القناطر 3 ورديةلوجستيكااكتوبر هاي اس </v>
      </c>
      <c r="E850" s="4">
        <v>4002</v>
      </c>
      <c r="F850" s="41" t="str">
        <f>VLOOKUP(E850,mapping!C:J,2,FALSE)</f>
        <v>حسام سعيد1</v>
      </c>
      <c r="G850" s="41" t="str">
        <f>IFERROR(VLOOKUP(F850,mapping!$D$3:$J$200,2,FALSE),0)</f>
        <v>القناطر 3 وردية</v>
      </c>
      <c r="H850" s="41" t="str">
        <f>IFERROR(VLOOKUP(F850,mapping!$D$3:$J$200,3,FALSE),0)</f>
        <v>لوجستيكا</v>
      </c>
      <c r="I850" s="41" t="str">
        <f>IFERROR(VLOOKUP(F850,mapping!$D$3:$J$200,4,FALSE),0)</f>
        <v xml:space="preserve">اكتوبر </v>
      </c>
      <c r="J850" s="41" t="str">
        <f>IFERROR(VLOOKUP(F850,mapping!$D$3:$J$200,5,FALSE),0)</f>
        <v xml:space="preserve">هاي اس </v>
      </c>
      <c r="K850" s="63">
        <f>IF(W850=mapping!$N$1,IFERROR(VLOOKUP(Table4[[#This Row],[Column1]],mapping!A:L,11,FALSE),0),IF(W850&gt;mapping!$N$1,IFERROR(VLOOKUP(Table4[[#This Row],[Column1]],mapping!A:L,11,FALSE),0),))</f>
        <v>4391</v>
      </c>
      <c r="L850" s="139">
        <v>1</v>
      </c>
      <c r="M850" s="60">
        <f>IF(W850=mapping!$N$1,IFERROR(VLOOKUP(Table4[[#This Row],[Column1]],mapping!A:L,12,FALSE),0),IF(W850&gt;mapping!$N$1,IFERROR(VLOOKUP(Table4[[#This Row],[Column1]],mapping!A:L,12,FALSE),0),0))</f>
        <v>3400</v>
      </c>
      <c r="N850" s="58">
        <f>Table4[[#This Row],[ سعر اليومية ]]*3%*Table4[[#This Row],[عدد الدورات ]]</f>
        <v>131.72999999999999</v>
      </c>
      <c r="O850" s="56">
        <f>Table4[[#This Row],[ سعر اليومية ]]*Table4[[#This Row],[عدد الدورات ]]-N850</f>
        <v>4259.2700000000004</v>
      </c>
      <c r="P850" s="194"/>
      <c r="Q850" s="194"/>
      <c r="R850" s="194"/>
      <c r="S850" s="58">
        <f>(Table4[[#This Row],[سعر يومية السائق]]*Table4[[#This Row],[عدد الدورات ]])-SUM(Table4[[#This Row],[سلف ]:[خصم ]])+Table4[[#This Row],[اضافي ]]</f>
        <v>3400</v>
      </c>
      <c r="U850" s="58">
        <f>Table4[[#This Row],[ سعر اليومية ]]*Table4[[#This Row],[عدد الدورات ]]-Table4[[#This Row],[سعر يومية السائق]]*L850</f>
        <v>991</v>
      </c>
      <c r="V850" s="58">
        <f>U850-Table4[[#This Row],[W/H  3%]]</f>
        <v>859.27</v>
      </c>
      <c r="W850" s="66" t="str">
        <f>Table4[[#This Row],[اليوم]]&amp;Table4[[#This Row],[الشهر ]]&amp;Table4[[#This Row],[العام]]</f>
        <v>1652026</v>
      </c>
      <c r="X850" s="66" t="s">
        <v>304</v>
      </c>
    </row>
    <row r="851" spans="1:24" x14ac:dyDescent="0.3">
      <c r="A851" s="62">
        <v>16</v>
      </c>
      <c r="B851" s="62">
        <v>5</v>
      </c>
      <c r="C851" s="62">
        <v>2026</v>
      </c>
      <c r="D851" s="41" t="str">
        <f t="shared" si="65"/>
        <v xml:space="preserve">حسام سعيد 2نكلا انصرافلوجستيكااكتوبر هاي اس </v>
      </c>
      <c r="E851" s="4">
        <v>4003</v>
      </c>
      <c r="F851" s="41" t="str">
        <f>VLOOKUP(E851,mapping!C:J,2,FALSE)</f>
        <v>حسام سعيد 2</v>
      </c>
      <c r="G851" s="41" t="str">
        <f>IFERROR(VLOOKUP(F851,mapping!$D$3:$J$200,2,FALSE),0)</f>
        <v>نكلا انصراف</v>
      </c>
      <c r="H851" s="41" t="str">
        <f>IFERROR(VLOOKUP(F851,mapping!$D$3:$J$200,3,FALSE),0)</f>
        <v>لوجستيكا</v>
      </c>
      <c r="I851" s="41" t="str">
        <f>IFERROR(VLOOKUP(F851,mapping!$D$3:$J$200,4,FALSE),0)</f>
        <v xml:space="preserve">اكتوبر </v>
      </c>
      <c r="J851" s="41" t="str">
        <f>IFERROR(VLOOKUP(F851,mapping!$D$3:$J$200,5,FALSE),0)</f>
        <v xml:space="preserve">هاي اس </v>
      </c>
      <c r="K851" s="63">
        <f>IF(W851=mapping!$N$1,IFERROR(VLOOKUP(Table4[[#This Row],[Column1]],mapping!A:L,11,FALSE),0),IF(W851&gt;mapping!$N$1,IFERROR(VLOOKUP(Table4[[#This Row],[Column1]],mapping!A:L,11,FALSE),0),))</f>
        <v>1024</v>
      </c>
      <c r="L851" s="139">
        <v>1</v>
      </c>
      <c r="M851" s="60">
        <f>IF(W851=mapping!$N$1,IFERROR(VLOOKUP(Table4[[#This Row],[Column1]],mapping!A:L,12,FALSE),0),IF(W851&gt;mapping!$N$1,IFERROR(VLOOKUP(Table4[[#This Row],[Column1]],mapping!A:L,12,FALSE),0),0))</f>
        <v>900</v>
      </c>
      <c r="N851" s="58">
        <f>Table4[[#This Row],[ سعر اليومية ]]*3%*Table4[[#This Row],[عدد الدورات ]]</f>
        <v>30.72</v>
      </c>
      <c r="O851" s="56">
        <f>Table4[[#This Row],[ سعر اليومية ]]*Table4[[#This Row],[عدد الدورات ]]-N851</f>
        <v>993.28</v>
      </c>
      <c r="P851" s="194"/>
      <c r="Q851" s="194"/>
      <c r="R851" s="194"/>
      <c r="S851" s="58">
        <f>(Table4[[#This Row],[سعر يومية السائق]]*Table4[[#This Row],[عدد الدورات ]])-SUM(Table4[[#This Row],[سلف ]:[خصم ]])+Table4[[#This Row],[اضافي ]]</f>
        <v>900</v>
      </c>
      <c r="U851" s="58">
        <f>Table4[[#This Row],[ سعر اليومية ]]*Table4[[#This Row],[عدد الدورات ]]-Table4[[#This Row],[سعر يومية السائق]]*L851</f>
        <v>124</v>
      </c>
      <c r="V851" s="58">
        <f>U851-Table4[[#This Row],[W/H  3%]]</f>
        <v>93.28</v>
      </c>
      <c r="W851" s="66" t="str">
        <f>Table4[[#This Row],[اليوم]]&amp;Table4[[#This Row],[الشهر ]]&amp;Table4[[#This Row],[العام]]</f>
        <v>1652026</v>
      </c>
      <c r="X851" s="66" t="s">
        <v>304</v>
      </c>
    </row>
    <row r="852" spans="1:24" x14ac:dyDescent="0.3">
      <c r="A852" s="62">
        <v>16</v>
      </c>
      <c r="B852" s="62">
        <v>5</v>
      </c>
      <c r="C852" s="62">
        <v>2026</v>
      </c>
      <c r="D852" s="41" t="str">
        <f t="shared" si="65"/>
        <v xml:space="preserve">محمد رضا المنوفية لوجستيكااكتوبر هاي اس </v>
      </c>
      <c r="E852" s="4">
        <v>4006</v>
      </c>
      <c r="F852" s="41" t="str">
        <f>VLOOKUP(E852,mapping!C:J,2,FALSE)</f>
        <v xml:space="preserve">محمد رضا </v>
      </c>
      <c r="G852" s="41" t="str">
        <f>IFERROR(VLOOKUP(F852,mapping!$D$3:$J$200,2,FALSE),0)</f>
        <v xml:space="preserve">المنوفية </v>
      </c>
      <c r="H852" s="41" t="str">
        <f>IFERROR(VLOOKUP(F852,mapping!$D$3:$J$200,3,FALSE),0)</f>
        <v>لوجستيكا</v>
      </c>
      <c r="I852" s="41" t="str">
        <f>IFERROR(VLOOKUP(F852,mapping!$D$3:$J$200,4,FALSE),0)</f>
        <v xml:space="preserve">اكتوبر </v>
      </c>
      <c r="J852" s="41" t="str">
        <f>IFERROR(VLOOKUP(F852,mapping!$D$3:$J$200,5,FALSE),0)</f>
        <v xml:space="preserve">هاي اس </v>
      </c>
      <c r="K852" s="63">
        <f>IF(W852=mapping!$N$1,IFERROR(VLOOKUP(Table4[[#This Row],[Column1]],mapping!A:L,11,FALSE),0),IF(W852&gt;mapping!$N$1,IFERROR(VLOOKUP(Table4[[#This Row],[Column1]],mapping!A:L,11,FALSE),0),))</f>
        <v>2634</v>
      </c>
      <c r="L852" s="139">
        <v>1</v>
      </c>
      <c r="M852" s="60">
        <f>IF(W852=mapping!$N$1,IFERROR(VLOOKUP(Table4[[#This Row],[Column1]],mapping!A:L,12,FALSE),0),IF(W852&gt;mapping!$N$1,IFERROR(VLOOKUP(Table4[[#This Row],[Column1]],mapping!A:L,12,FALSE),0),0))</f>
        <v>2150</v>
      </c>
      <c r="N852" s="58">
        <f>Table4[[#This Row],[ سعر اليومية ]]*3%*Table4[[#This Row],[عدد الدورات ]]</f>
        <v>79.02</v>
      </c>
      <c r="O852" s="56">
        <f>Table4[[#This Row],[ سعر اليومية ]]*Table4[[#This Row],[عدد الدورات ]]-N852</f>
        <v>2554.98</v>
      </c>
      <c r="P852" s="194"/>
      <c r="Q852" s="194"/>
      <c r="R852" s="194"/>
      <c r="S852" s="58">
        <f>(Table4[[#This Row],[سعر يومية السائق]]*Table4[[#This Row],[عدد الدورات ]])-SUM(Table4[[#This Row],[سلف ]:[خصم ]])+Table4[[#This Row],[اضافي ]]</f>
        <v>2150</v>
      </c>
      <c r="U852" s="58">
        <f>Table4[[#This Row],[ سعر اليومية ]]*Table4[[#This Row],[عدد الدورات ]]-Table4[[#This Row],[سعر يومية السائق]]*L852</f>
        <v>484</v>
      </c>
      <c r="V852" s="58">
        <f>U852-Table4[[#This Row],[W/H  3%]]</f>
        <v>404.98</v>
      </c>
      <c r="W852" s="66" t="str">
        <f>Table4[[#This Row],[اليوم]]&amp;Table4[[#This Row],[الشهر ]]&amp;Table4[[#This Row],[العام]]</f>
        <v>1652026</v>
      </c>
      <c r="X852" s="66" t="s">
        <v>304</v>
      </c>
    </row>
    <row r="853" spans="1:24" x14ac:dyDescent="0.3">
      <c r="A853" s="62">
        <v>16</v>
      </c>
      <c r="B853" s="62">
        <v>5</v>
      </c>
      <c r="C853" s="62">
        <v>2026</v>
      </c>
      <c r="D853" s="41" t="str">
        <f t="shared" si="65"/>
        <v xml:space="preserve">مصطفي شكيويالجلاتمةلوجستيكااكتوبر كوستر </v>
      </c>
      <c r="E853" s="4">
        <v>4007</v>
      </c>
      <c r="F853" s="41" t="str">
        <f>VLOOKUP(E853,mapping!C:J,2,FALSE)</f>
        <v>مصطفي شكيوي</v>
      </c>
      <c r="G853" s="41" t="str">
        <f>IFERROR(VLOOKUP(F853,mapping!$D$3:$J$200,2,FALSE),0)</f>
        <v>الجلاتمة</v>
      </c>
      <c r="H853" s="41" t="str">
        <f>IFERROR(VLOOKUP(F853,mapping!$D$3:$J$200,3,FALSE),0)</f>
        <v>لوجستيكا</v>
      </c>
      <c r="I853" s="41" t="str">
        <f>IFERROR(VLOOKUP(F853,mapping!$D$3:$J$200,4,FALSE),0)</f>
        <v xml:space="preserve">اكتوبر </v>
      </c>
      <c r="J853" s="41" t="str">
        <f>IFERROR(VLOOKUP(F853,mapping!$D$3:$J$200,5,FALSE),0)</f>
        <v xml:space="preserve">كوستر </v>
      </c>
      <c r="K853" s="63">
        <f>IF(W853=mapping!$N$1,IFERROR(VLOOKUP(Table4[[#This Row],[Column1]],mapping!A:L,11,FALSE),0),IF(W853&gt;mapping!$N$1,IFERROR(VLOOKUP(Table4[[#This Row],[Column1]],mapping!A:L,11,FALSE),0),))</f>
        <v>3220</v>
      </c>
      <c r="L853" s="139">
        <v>1</v>
      </c>
      <c r="M853" s="60">
        <f>IF(W853=mapping!$N$1,IFERROR(VLOOKUP(Table4[[#This Row],[Column1]],mapping!A:L,12,FALSE),0),IF(W853&gt;mapping!$N$1,IFERROR(VLOOKUP(Table4[[#This Row],[Column1]],mapping!A:L,12,FALSE),0),0))</f>
        <v>2750</v>
      </c>
      <c r="N853" s="58">
        <f>Table4[[#This Row],[ سعر اليومية ]]*3%*Table4[[#This Row],[عدد الدورات ]]</f>
        <v>96.6</v>
      </c>
      <c r="O853" s="56">
        <f>Table4[[#This Row],[ سعر اليومية ]]*Table4[[#This Row],[عدد الدورات ]]-N853</f>
        <v>3123.4</v>
      </c>
      <c r="P853" s="194"/>
      <c r="Q853" s="194"/>
      <c r="R853" s="194"/>
      <c r="S853" s="58">
        <f>(Table4[[#This Row],[سعر يومية السائق]]*Table4[[#This Row],[عدد الدورات ]])-SUM(Table4[[#This Row],[سلف ]:[خصم ]])+Table4[[#This Row],[اضافي ]]</f>
        <v>2750</v>
      </c>
      <c r="U853" s="58">
        <f>Table4[[#This Row],[ سعر اليومية ]]*Table4[[#This Row],[عدد الدورات ]]-Table4[[#This Row],[سعر يومية السائق]]*L853</f>
        <v>470</v>
      </c>
      <c r="V853" s="58">
        <f>U853-Table4[[#This Row],[W/H  3%]]</f>
        <v>373.4</v>
      </c>
      <c r="W853" s="66" t="str">
        <f>Table4[[#This Row],[اليوم]]&amp;Table4[[#This Row],[الشهر ]]&amp;Table4[[#This Row],[العام]]</f>
        <v>1652026</v>
      </c>
      <c r="X853" s="66" t="s">
        <v>304</v>
      </c>
    </row>
    <row r="854" spans="1:24" x14ac:dyDescent="0.3">
      <c r="A854" s="62">
        <v>16</v>
      </c>
      <c r="B854" s="62">
        <v>5</v>
      </c>
      <c r="C854" s="62">
        <v>2026</v>
      </c>
      <c r="D854" s="41" t="str">
        <f t="shared" si="65"/>
        <v xml:space="preserve">وديع 1الفيوم 1لوجستيكااكتوبر هاي اس </v>
      </c>
      <c r="E854" s="4">
        <v>4009</v>
      </c>
      <c r="F854" s="41" t="str">
        <f>VLOOKUP(E854,mapping!C:J,2,FALSE)</f>
        <v>وديع 1</v>
      </c>
      <c r="G854" s="41" t="str">
        <f>IFERROR(VLOOKUP(F854,mapping!$D$3:$J$200,2,FALSE),0)</f>
        <v>الفيوم 1</v>
      </c>
      <c r="H854" s="41" t="str">
        <f>IFERROR(VLOOKUP(F854,mapping!$D$3:$J$200,3,FALSE),0)</f>
        <v>لوجستيكا</v>
      </c>
      <c r="I854" s="41" t="str">
        <f>IFERROR(VLOOKUP(F854,mapping!$D$3:$J$200,4,FALSE),0)</f>
        <v xml:space="preserve">اكتوبر </v>
      </c>
      <c r="J854" s="41" t="str">
        <f>IFERROR(VLOOKUP(F854,mapping!$D$3:$J$200,5,FALSE),0)</f>
        <v xml:space="preserve">هاي اس </v>
      </c>
      <c r="K854" s="63">
        <f>IF(W854=mapping!$N$1,IFERROR(VLOOKUP(Table4[[#This Row],[Column1]],mapping!A:L,11,FALSE),0),IF(W854&gt;mapping!$N$1,IFERROR(VLOOKUP(Table4[[#This Row],[Column1]],mapping!A:L,11,FALSE),0),))</f>
        <v>2662</v>
      </c>
      <c r="L854" s="139">
        <v>1</v>
      </c>
      <c r="M854" s="60">
        <f>IF(W854=mapping!$N$1,IFERROR(VLOOKUP(Table4[[#This Row],[Column1]],mapping!A:L,12,FALSE),0),IF(W854&gt;mapping!$N$1,IFERROR(VLOOKUP(Table4[[#This Row],[Column1]],mapping!A:L,12,FALSE),0),0))</f>
        <v>2250</v>
      </c>
      <c r="N854" s="58">
        <f>Table4[[#This Row],[ سعر اليومية ]]*3%*Table4[[#This Row],[عدد الدورات ]]</f>
        <v>79.86</v>
      </c>
      <c r="O854" s="56">
        <f>Table4[[#This Row],[ سعر اليومية ]]*Table4[[#This Row],[عدد الدورات ]]-N854</f>
        <v>2582.14</v>
      </c>
      <c r="P854" s="194"/>
      <c r="Q854" s="194"/>
      <c r="R854" s="194"/>
      <c r="S854" s="58">
        <f>(Table4[[#This Row],[سعر يومية السائق]]*Table4[[#This Row],[عدد الدورات ]])-SUM(Table4[[#This Row],[سلف ]:[خصم ]])+Table4[[#This Row],[اضافي ]]</f>
        <v>2250</v>
      </c>
      <c r="U854" s="58">
        <f>Table4[[#This Row],[ سعر اليومية ]]*Table4[[#This Row],[عدد الدورات ]]-Table4[[#This Row],[سعر يومية السائق]]*L854</f>
        <v>412</v>
      </c>
      <c r="V854" s="58">
        <f>U854-Table4[[#This Row],[W/H  3%]]</f>
        <v>332.14</v>
      </c>
      <c r="W854" s="66" t="str">
        <f>Table4[[#This Row],[اليوم]]&amp;Table4[[#This Row],[الشهر ]]&amp;Table4[[#This Row],[العام]]</f>
        <v>1652026</v>
      </c>
      <c r="X854" s="66" t="s">
        <v>304</v>
      </c>
    </row>
    <row r="855" spans="1:24" x14ac:dyDescent="0.3">
      <c r="A855" s="62">
        <v>16</v>
      </c>
      <c r="B855" s="62">
        <v>5</v>
      </c>
      <c r="C855" s="62">
        <v>2026</v>
      </c>
      <c r="D855" s="41" t="str">
        <f t="shared" si="65"/>
        <v xml:space="preserve">وديع 2الفيوم 2لوجستيكااكتوبر هاي اس </v>
      </c>
      <c r="E855" s="4">
        <v>4010</v>
      </c>
      <c r="F855" s="41" t="str">
        <f>VLOOKUP(E855,mapping!C:J,2,FALSE)</f>
        <v>وديع 2</v>
      </c>
      <c r="G855" s="41" t="str">
        <f>IFERROR(VLOOKUP(F855,mapping!$D$3:$J$200,2,FALSE),0)</f>
        <v>الفيوم 2</v>
      </c>
      <c r="H855" s="41" t="str">
        <f>IFERROR(VLOOKUP(F855,mapping!$D$3:$J$200,3,FALSE),0)</f>
        <v>لوجستيكا</v>
      </c>
      <c r="I855" s="41" t="str">
        <f>IFERROR(VLOOKUP(F855,mapping!$D$3:$J$200,4,FALSE),0)</f>
        <v xml:space="preserve">اكتوبر </v>
      </c>
      <c r="J855" s="41" t="str">
        <f>IFERROR(VLOOKUP(F855,mapping!$D$3:$J$200,5,FALSE),0)</f>
        <v xml:space="preserve">هاي اس </v>
      </c>
      <c r="K855" s="63">
        <f>IF(W855=mapping!$N$1,IFERROR(VLOOKUP(Table4[[#This Row],[Column1]],mapping!A:L,11,FALSE),0),IF(W855&gt;mapping!$N$1,IFERROR(VLOOKUP(Table4[[#This Row],[Column1]],mapping!A:L,11,FALSE),0),))</f>
        <v>2662</v>
      </c>
      <c r="L855" s="139">
        <v>1</v>
      </c>
      <c r="M855" s="60">
        <f>IF(W855=mapping!$N$1,IFERROR(VLOOKUP(Table4[[#This Row],[Column1]],mapping!A:L,12,FALSE),0),IF(W855&gt;mapping!$N$1,IFERROR(VLOOKUP(Table4[[#This Row],[Column1]],mapping!A:L,12,FALSE),0),0))</f>
        <v>2250</v>
      </c>
      <c r="N855" s="58">
        <f>Table4[[#This Row],[ سعر اليومية ]]*3%*Table4[[#This Row],[عدد الدورات ]]</f>
        <v>79.86</v>
      </c>
      <c r="O855" s="56">
        <f>Table4[[#This Row],[ سعر اليومية ]]*Table4[[#This Row],[عدد الدورات ]]-N855</f>
        <v>2582.14</v>
      </c>
      <c r="P855" s="194"/>
      <c r="Q855" s="194"/>
      <c r="R855" s="194"/>
      <c r="S855" s="58">
        <f>(Table4[[#This Row],[سعر يومية السائق]]*Table4[[#This Row],[عدد الدورات ]])-SUM(Table4[[#This Row],[سلف ]:[خصم ]])+Table4[[#This Row],[اضافي ]]</f>
        <v>2250</v>
      </c>
      <c r="U855" s="58">
        <f>Table4[[#This Row],[ سعر اليومية ]]*Table4[[#This Row],[عدد الدورات ]]-Table4[[#This Row],[سعر يومية السائق]]*L855</f>
        <v>412</v>
      </c>
      <c r="V855" s="58">
        <f>U855-Table4[[#This Row],[W/H  3%]]</f>
        <v>332.14</v>
      </c>
      <c r="W855" s="66" t="str">
        <f>Table4[[#This Row],[اليوم]]&amp;Table4[[#This Row],[الشهر ]]&amp;Table4[[#This Row],[العام]]</f>
        <v>1652026</v>
      </c>
      <c r="X855" s="66" t="s">
        <v>304</v>
      </c>
    </row>
    <row r="856" spans="1:24" x14ac:dyDescent="0.3">
      <c r="A856" s="62">
        <v>16</v>
      </c>
      <c r="B856" s="62">
        <v>5</v>
      </c>
      <c r="C856" s="62">
        <v>2026</v>
      </c>
      <c r="D856" s="41" t="str">
        <f t="shared" si="65"/>
        <v xml:space="preserve">احمد عويس المعادي لوجستيكاابورواش هاي اس </v>
      </c>
      <c r="E856" s="4">
        <v>4011</v>
      </c>
      <c r="F856" s="41" t="str">
        <f>VLOOKUP(E856,mapping!C:J,2,FALSE)</f>
        <v xml:space="preserve">احمد عويس </v>
      </c>
      <c r="G856" s="41" t="str">
        <f>IFERROR(VLOOKUP(F856,mapping!$D$3:$J$200,2,FALSE),0)</f>
        <v xml:space="preserve">المعادي </v>
      </c>
      <c r="H856" s="41" t="str">
        <f>IFERROR(VLOOKUP(F856,mapping!$D$3:$J$200,3,FALSE),0)</f>
        <v>لوجستيكا</v>
      </c>
      <c r="I856" s="41" t="str">
        <f>IFERROR(VLOOKUP(F856,mapping!$D$3:$J$200,4,FALSE),0)</f>
        <v xml:space="preserve">ابورواش </v>
      </c>
      <c r="J856" s="41" t="str">
        <f>IFERROR(VLOOKUP(F856,mapping!$D$3:$J$200,5,FALSE),0)</f>
        <v xml:space="preserve">هاي اس </v>
      </c>
      <c r="K856" s="63">
        <f>IF(W856=mapping!$N$1,IFERROR(VLOOKUP(Table4[[#This Row],[Column1]],mapping!A:L,11,FALSE),0),IF(W856&gt;mapping!$N$1,IFERROR(VLOOKUP(Table4[[#This Row],[Column1]],mapping!A:L,11,FALSE),0),))</f>
        <v>2049</v>
      </c>
      <c r="L856" s="139">
        <v>1</v>
      </c>
      <c r="M856" s="60">
        <f>IF(W856=mapping!$N$1,IFERROR(VLOOKUP(Table4[[#This Row],[Column1]],mapping!A:L,12,FALSE),0),IF(W856&gt;mapping!$N$1,IFERROR(VLOOKUP(Table4[[#This Row],[Column1]],mapping!A:L,12,FALSE),0),0))</f>
        <v>1650</v>
      </c>
      <c r="N856" s="58">
        <f>Table4[[#This Row],[ سعر اليومية ]]*3%*Table4[[#This Row],[عدد الدورات ]]</f>
        <v>61.47</v>
      </c>
      <c r="O856" s="56">
        <f>Table4[[#This Row],[ سعر اليومية ]]*Table4[[#This Row],[عدد الدورات ]]-N856</f>
        <v>1987.53</v>
      </c>
      <c r="P856" s="194"/>
      <c r="Q856" s="194"/>
      <c r="R856" s="194"/>
      <c r="S856" s="58">
        <f>(Table4[[#This Row],[سعر يومية السائق]]*Table4[[#This Row],[عدد الدورات ]])-SUM(Table4[[#This Row],[سلف ]:[خصم ]])+Table4[[#This Row],[اضافي ]]</f>
        <v>1650</v>
      </c>
      <c r="U856" s="58">
        <f>Table4[[#This Row],[ سعر اليومية ]]*Table4[[#This Row],[عدد الدورات ]]-Table4[[#This Row],[سعر يومية السائق]]*L856</f>
        <v>399</v>
      </c>
      <c r="V856" s="58">
        <f>U856-Table4[[#This Row],[W/H  3%]]</f>
        <v>337.53</v>
      </c>
      <c r="W856" s="66" t="str">
        <f>Table4[[#This Row],[اليوم]]&amp;Table4[[#This Row],[الشهر ]]&amp;Table4[[#This Row],[العام]]</f>
        <v>1652026</v>
      </c>
      <c r="X856" s="66" t="s">
        <v>304</v>
      </c>
    </row>
    <row r="857" spans="1:24" x14ac:dyDescent="0.3">
      <c r="A857" s="62">
        <v>16</v>
      </c>
      <c r="B857" s="62">
        <v>5</v>
      </c>
      <c r="C857" s="62">
        <v>2026</v>
      </c>
      <c r="D857" s="41" t="str">
        <f t="shared" si="65"/>
        <v>محمد جمال القناطر لوجستيكاابورواش سوزوكي</v>
      </c>
      <c r="E857" s="4">
        <v>4013</v>
      </c>
      <c r="F857" s="41" t="str">
        <f>VLOOKUP(E857,mapping!C:J,2,FALSE)</f>
        <v xml:space="preserve">محمد جمال </v>
      </c>
      <c r="G857" s="41" t="str">
        <f>IFERROR(VLOOKUP(F857,mapping!$D$3:$J$200,2,FALSE),0)</f>
        <v xml:space="preserve">القناطر </v>
      </c>
      <c r="H857" s="41" t="str">
        <f>IFERROR(VLOOKUP(F857,mapping!$D$3:$J$200,3,FALSE),0)</f>
        <v>لوجستيكا</v>
      </c>
      <c r="I857" s="41" t="str">
        <f>IFERROR(VLOOKUP(F857,mapping!$D$3:$J$200,4,FALSE),0)</f>
        <v xml:space="preserve">ابورواش </v>
      </c>
      <c r="J857" s="41" t="str">
        <f>IFERROR(VLOOKUP(F857,mapping!$D$3:$J$200,5,FALSE),0)</f>
        <v>سوزوكي</v>
      </c>
      <c r="K857" s="63">
        <f>IF(W857=mapping!$N$1,IFERROR(VLOOKUP(Table4[[#This Row],[Column1]],mapping!A:L,11,FALSE),0),IF(W857&gt;mapping!$N$1,IFERROR(VLOOKUP(Table4[[#This Row],[Column1]],mapping!A:L,11,FALSE),0),))</f>
        <v>1536</v>
      </c>
      <c r="L857" s="139">
        <v>1</v>
      </c>
      <c r="M857" s="60">
        <f>IF(W857=mapping!$N$1,IFERROR(VLOOKUP(Table4[[#This Row],[Column1]],mapping!A:L,12,FALSE),0),IF(W857&gt;mapping!$N$1,IFERROR(VLOOKUP(Table4[[#This Row],[Column1]],mapping!A:L,12,FALSE),0),0))</f>
        <v>1000</v>
      </c>
      <c r="N857" s="58">
        <f>Table4[[#This Row],[ سعر اليومية ]]*3%*Table4[[#This Row],[عدد الدورات ]]</f>
        <v>46.08</v>
      </c>
      <c r="O857" s="56">
        <f>Table4[[#This Row],[ سعر اليومية ]]*Table4[[#This Row],[عدد الدورات ]]-N857</f>
        <v>1489.92</v>
      </c>
      <c r="P857" s="194"/>
      <c r="Q857" s="194"/>
      <c r="R857" s="194"/>
      <c r="S857" s="58">
        <f>(Table4[[#This Row],[سعر يومية السائق]]*Table4[[#This Row],[عدد الدورات ]])-SUM(Table4[[#This Row],[سلف ]:[خصم ]])+Table4[[#This Row],[اضافي ]]</f>
        <v>1000</v>
      </c>
      <c r="U857" s="58">
        <f>Table4[[#This Row],[ سعر اليومية ]]*Table4[[#This Row],[عدد الدورات ]]-Table4[[#This Row],[سعر يومية السائق]]*L857</f>
        <v>536</v>
      </c>
      <c r="V857" s="58">
        <f>U857-Table4[[#This Row],[W/H  3%]]</f>
        <v>489.92</v>
      </c>
      <c r="W857" s="66" t="str">
        <f>Table4[[#This Row],[اليوم]]&amp;Table4[[#This Row],[الشهر ]]&amp;Table4[[#This Row],[العام]]</f>
        <v>1652026</v>
      </c>
      <c r="X857" s="66" t="s">
        <v>304</v>
      </c>
    </row>
    <row r="858" spans="1:24" x14ac:dyDescent="0.3">
      <c r="A858" s="62">
        <v>16</v>
      </c>
      <c r="B858" s="62">
        <v>5</v>
      </c>
      <c r="C858" s="62">
        <v>2026</v>
      </c>
      <c r="D858" s="41" t="str">
        <f t="shared" si="65"/>
        <v>عماد النجار1المرج 2ورديةسعوديالمخاذناتوبيس 28</v>
      </c>
      <c r="E858" s="4">
        <v>5000</v>
      </c>
      <c r="F858" s="41" t="str">
        <f>VLOOKUP(E858,mapping!C:J,2,FALSE)</f>
        <v>عماد النجار1</v>
      </c>
      <c r="G858" s="41" t="str">
        <f>IFERROR(VLOOKUP(F858,mapping!$D$3:$J$200,2,FALSE),0)</f>
        <v>المرج 2وردية</v>
      </c>
      <c r="H858" s="41" t="str">
        <f>IFERROR(VLOOKUP(F858,mapping!$D$3:$J$200,3,FALSE),0)</f>
        <v>سعودي</v>
      </c>
      <c r="I858" s="41" t="str">
        <f>IFERROR(VLOOKUP(F858,mapping!$D$3:$J$200,4,FALSE),0)</f>
        <v>المخاذن</v>
      </c>
      <c r="J858" s="41" t="str">
        <f>IFERROR(VLOOKUP(F858,mapping!$D$3:$J$200,5,FALSE),0)</f>
        <v>اتوبيس 28</v>
      </c>
      <c r="K858" s="63">
        <f>IF(W858=mapping!$N$1,IFERROR(VLOOKUP(Table4[[#This Row],[Column1]],mapping!A:L,11,FALSE),0),IF(W858&gt;mapping!$N$1,IFERROR(VLOOKUP(Table4[[#This Row],[Column1]],mapping!A:L,11,FALSE),0),))</f>
        <v>4119</v>
      </c>
      <c r="L858" s="139">
        <v>1</v>
      </c>
      <c r="M858" s="60">
        <f>IF(W858=mapping!$N$1,IFERROR(VLOOKUP(Table4[[#This Row],[Column1]],mapping!A:L,12,FALSE),0),IF(W858&gt;mapping!$N$1,IFERROR(VLOOKUP(Table4[[#This Row],[Column1]],mapping!A:L,12,FALSE),0),0))</f>
        <v>4800</v>
      </c>
      <c r="N858" s="58">
        <f>Table4[[#This Row],[ سعر اليومية ]]*3%*Table4[[#This Row],[عدد الدورات ]]</f>
        <v>123.57</v>
      </c>
      <c r="O858" s="56">
        <f>Table4[[#This Row],[ سعر اليومية ]]*Table4[[#This Row],[عدد الدورات ]]-N858</f>
        <v>3995.43</v>
      </c>
      <c r="P858" s="194"/>
      <c r="Q858" s="194"/>
      <c r="R858" s="194"/>
      <c r="S858" s="58">
        <f>(Table4[[#This Row],[سعر يومية السائق]]*Table4[[#This Row],[عدد الدورات ]])-SUM(Table4[[#This Row],[سلف ]:[خصم ]])+Table4[[#This Row],[اضافي ]]</f>
        <v>4800</v>
      </c>
      <c r="U858" s="58">
        <f>Table4[[#This Row],[ سعر اليومية ]]*Table4[[#This Row],[عدد الدورات ]]-Table4[[#This Row],[سعر يومية السائق]]*L858</f>
        <v>-681</v>
      </c>
      <c r="V858" s="58">
        <f>U858-Table4[[#This Row],[W/H  3%]]</f>
        <v>-804.56999999999994</v>
      </c>
      <c r="W858" s="66" t="str">
        <f>Table4[[#This Row],[اليوم]]&amp;Table4[[#This Row],[الشهر ]]&amp;Table4[[#This Row],[العام]]</f>
        <v>1652026</v>
      </c>
      <c r="X858" s="66" t="s">
        <v>304</v>
      </c>
    </row>
    <row r="859" spans="1:24" x14ac:dyDescent="0.3">
      <c r="A859" s="62">
        <v>16</v>
      </c>
      <c r="B859" s="62">
        <v>5</v>
      </c>
      <c r="C859" s="62">
        <v>2026</v>
      </c>
      <c r="D859" s="41" t="str">
        <f t="shared" si="65"/>
        <v>عماد النجار2المؤسسة 2ورديةسعوديالمخاذناتوبيس 28</v>
      </c>
      <c r="E859" s="4">
        <v>5001</v>
      </c>
      <c r="F859" s="41" t="str">
        <f>VLOOKUP(E859,mapping!C:J,2,FALSE)</f>
        <v>عماد النجار2</v>
      </c>
      <c r="G859" s="41" t="str">
        <f>IFERROR(VLOOKUP(F859,mapping!$D$3:$J$200,2,FALSE),0)</f>
        <v>المؤسسة 2وردية</v>
      </c>
      <c r="H859" s="41" t="str">
        <f>IFERROR(VLOOKUP(F859,mapping!$D$3:$J$200,3,FALSE),0)</f>
        <v>سعودي</v>
      </c>
      <c r="I859" s="41" t="str">
        <f>IFERROR(VLOOKUP(F859,mapping!$D$3:$J$200,4,FALSE),0)</f>
        <v>المخاذن</v>
      </c>
      <c r="J859" s="41" t="str">
        <f>IFERROR(VLOOKUP(F859,mapping!$D$3:$J$200,5,FALSE),0)</f>
        <v>اتوبيس 28</v>
      </c>
      <c r="K859" s="63">
        <f>IF(W859=mapping!$N$1,IFERROR(VLOOKUP(Table4[[#This Row],[Column1]],mapping!A:L,11,FALSE),0),IF(W859&gt;mapping!$N$1,IFERROR(VLOOKUP(Table4[[#This Row],[Column1]],mapping!A:L,11,FALSE),0),))</f>
        <v>3884</v>
      </c>
      <c r="L859" s="139">
        <v>1</v>
      </c>
      <c r="M859" s="60">
        <f>IF(W859=mapping!$N$1,IFERROR(VLOOKUP(Table4[[#This Row],[Column1]],mapping!A:L,12,FALSE),0),IF(W859&gt;mapping!$N$1,IFERROR(VLOOKUP(Table4[[#This Row],[Column1]],mapping!A:L,12,FALSE),0),0))</f>
        <v>4500</v>
      </c>
      <c r="N859" s="58">
        <f>Table4[[#This Row],[ سعر اليومية ]]*3%*Table4[[#This Row],[عدد الدورات ]]</f>
        <v>116.52</v>
      </c>
      <c r="O859" s="56">
        <f>Table4[[#This Row],[ سعر اليومية ]]*Table4[[#This Row],[عدد الدورات ]]-N859</f>
        <v>3767.48</v>
      </c>
      <c r="P859" s="194"/>
      <c r="Q859" s="194"/>
      <c r="R859" s="194"/>
      <c r="S859" s="58">
        <f>(Table4[[#This Row],[سعر يومية السائق]]*Table4[[#This Row],[عدد الدورات ]])-SUM(Table4[[#This Row],[سلف ]:[خصم ]])+Table4[[#This Row],[اضافي ]]</f>
        <v>4500</v>
      </c>
      <c r="U859" s="58">
        <f>Table4[[#This Row],[ سعر اليومية ]]*Table4[[#This Row],[عدد الدورات ]]-Table4[[#This Row],[سعر يومية السائق]]*L859</f>
        <v>-616</v>
      </c>
      <c r="V859" s="58">
        <f>U859-Table4[[#This Row],[W/H  3%]]</f>
        <v>-732.52</v>
      </c>
      <c r="W859" s="66" t="str">
        <f>Table4[[#This Row],[اليوم]]&amp;Table4[[#This Row],[الشهر ]]&amp;Table4[[#This Row],[العام]]</f>
        <v>1652026</v>
      </c>
      <c r="X859" s="66" t="s">
        <v>304</v>
      </c>
    </row>
    <row r="860" spans="1:24" x14ac:dyDescent="0.3">
      <c r="A860" s="62">
        <v>16</v>
      </c>
      <c r="B860" s="62">
        <v>5</v>
      </c>
      <c r="C860" s="62">
        <v>2026</v>
      </c>
      <c r="D860" s="41" t="str">
        <f t="shared" si="65"/>
        <v>عماد النجار 3الدائري 1ورديةسعوديالمخاذناتوبيس 28</v>
      </c>
      <c r="E860" s="4">
        <v>5002</v>
      </c>
      <c r="F860" s="41" t="str">
        <f>VLOOKUP(E860,mapping!C:J,2,FALSE)</f>
        <v>عماد النجار 3</v>
      </c>
      <c r="G860" s="41" t="str">
        <f>IFERROR(VLOOKUP(F860,mapping!$D$3:$J$200,2,FALSE),0)</f>
        <v>الدائري 1وردية</v>
      </c>
      <c r="H860" s="41" t="str">
        <f>IFERROR(VLOOKUP(F860,mapping!$D$3:$J$200,3,FALSE),0)</f>
        <v>سعودي</v>
      </c>
      <c r="I860" s="41" t="str">
        <f>IFERROR(VLOOKUP(F860,mapping!$D$3:$J$200,4,FALSE),0)</f>
        <v>المخاذن</v>
      </c>
      <c r="J860" s="41" t="str">
        <f>IFERROR(VLOOKUP(F860,mapping!$D$3:$J$200,5,FALSE),0)</f>
        <v>اتوبيس 28</v>
      </c>
      <c r="K860" s="63">
        <f>IF(W860=mapping!$N$1,IFERROR(VLOOKUP(Table4[[#This Row],[Column1]],mapping!A:L,11,FALSE),0),IF(W860&gt;mapping!$N$1,IFERROR(VLOOKUP(Table4[[#This Row],[Column1]],mapping!A:L,11,FALSE),0),))</f>
        <v>2448</v>
      </c>
      <c r="L860" s="139">
        <v>1</v>
      </c>
      <c r="M860" s="60">
        <f>IF(W860=mapping!$N$1,IFERROR(VLOOKUP(Table4[[#This Row],[Column1]],mapping!A:L,12,FALSE),0),IF(W860&gt;mapping!$N$1,IFERROR(VLOOKUP(Table4[[#This Row],[Column1]],mapping!A:L,12,FALSE),0),0))</f>
        <v>2500</v>
      </c>
      <c r="N860" s="58">
        <f>Table4[[#This Row],[ سعر اليومية ]]*3%*Table4[[#This Row],[عدد الدورات ]]</f>
        <v>73.44</v>
      </c>
      <c r="O860" s="56">
        <f>Table4[[#This Row],[ سعر اليومية ]]*Table4[[#This Row],[عدد الدورات ]]-N860</f>
        <v>2374.56</v>
      </c>
      <c r="P860" s="194"/>
      <c r="Q860" s="194"/>
      <c r="R860" s="194"/>
      <c r="S860" s="58">
        <f>(Table4[[#This Row],[سعر يومية السائق]]*Table4[[#This Row],[عدد الدورات ]])-SUM(Table4[[#This Row],[سلف ]:[خصم ]])+Table4[[#This Row],[اضافي ]]</f>
        <v>2500</v>
      </c>
      <c r="U860" s="58">
        <f>Table4[[#This Row],[ سعر اليومية ]]*Table4[[#This Row],[عدد الدورات ]]-Table4[[#This Row],[سعر يومية السائق]]*L860</f>
        <v>-52</v>
      </c>
      <c r="V860" s="58">
        <f>U860-Table4[[#This Row],[W/H  3%]]</f>
        <v>-125.44</v>
      </c>
      <c r="W860" s="66" t="str">
        <f>Table4[[#This Row],[اليوم]]&amp;Table4[[#This Row],[الشهر ]]&amp;Table4[[#This Row],[العام]]</f>
        <v>1652026</v>
      </c>
      <c r="X860" s="66" t="s">
        <v>304</v>
      </c>
    </row>
    <row r="861" spans="1:24" x14ac:dyDescent="0.3">
      <c r="A861" s="62">
        <v>16</v>
      </c>
      <c r="B861" s="62">
        <v>5</v>
      </c>
      <c r="C861" s="62">
        <v>2026</v>
      </c>
      <c r="D861" s="41" t="str">
        <f t="shared" si="65"/>
        <v>عبد الرحمن1الهرم سعوديدريماتوبيس 28</v>
      </c>
      <c r="E861" s="4">
        <v>5003</v>
      </c>
      <c r="F861" s="41" t="str">
        <f>VLOOKUP(E861,mapping!C:J,2,FALSE)</f>
        <v>عبد الرحمن1</v>
      </c>
      <c r="G861" s="41" t="str">
        <f>IFERROR(VLOOKUP(F861,mapping!$D$3:$J$200,2,FALSE),0)</f>
        <v xml:space="preserve">الهرم </v>
      </c>
      <c r="H861" s="41" t="str">
        <f>IFERROR(VLOOKUP(F861,mapping!$D$3:$J$200,3,FALSE),0)</f>
        <v>سعودي</v>
      </c>
      <c r="I861" s="41" t="str">
        <f>IFERROR(VLOOKUP(F861,mapping!$D$3:$J$200,4,FALSE),0)</f>
        <v>دريم</v>
      </c>
      <c r="J861" s="41" t="str">
        <f>IFERROR(VLOOKUP(F861,mapping!$D$3:$J$200,5,FALSE),0)</f>
        <v>اتوبيس 28</v>
      </c>
      <c r="K861" s="63">
        <f>IF(W861=mapping!$N$1,IFERROR(VLOOKUP(Table4[[#This Row],[Column1]],mapping!A:L,11,FALSE),0),IF(W861&gt;mapping!$N$1,IFERROR(VLOOKUP(Table4[[#This Row],[Column1]],mapping!A:L,11,FALSE),0),))</f>
        <v>994</v>
      </c>
      <c r="L861" s="139">
        <v>1</v>
      </c>
      <c r="M861" s="60">
        <f>IF(W861=mapping!$N$1,IFERROR(VLOOKUP(Table4[[#This Row],[Column1]],mapping!A:L,12,FALSE),0),IF(W861&gt;mapping!$N$1,IFERROR(VLOOKUP(Table4[[#This Row],[Column1]],mapping!A:L,12,FALSE),0),0))</f>
        <v>850</v>
      </c>
      <c r="N861" s="58">
        <f>Table4[[#This Row],[ سعر اليومية ]]*3%*Table4[[#This Row],[عدد الدورات ]]</f>
        <v>29.82</v>
      </c>
      <c r="O861" s="56">
        <f>Table4[[#This Row],[ سعر اليومية ]]*Table4[[#This Row],[عدد الدورات ]]-N861</f>
        <v>964.18</v>
      </c>
      <c r="P861" s="194"/>
      <c r="Q861" s="194"/>
      <c r="R861" s="194"/>
      <c r="S861" s="58">
        <f>(Table4[[#This Row],[سعر يومية السائق]]*Table4[[#This Row],[عدد الدورات ]])-SUM(Table4[[#This Row],[سلف ]:[خصم ]])+Table4[[#This Row],[اضافي ]]</f>
        <v>850</v>
      </c>
      <c r="U861" s="58">
        <f>Table4[[#This Row],[ سعر اليومية ]]*Table4[[#This Row],[عدد الدورات ]]-Table4[[#This Row],[سعر يومية السائق]]*L861</f>
        <v>144</v>
      </c>
      <c r="V861" s="58">
        <f>U861-Table4[[#This Row],[W/H  3%]]</f>
        <v>114.18</v>
      </c>
      <c r="W861" s="66" t="str">
        <f>Table4[[#This Row],[اليوم]]&amp;Table4[[#This Row],[الشهر ]]&amp;Table4[[#This Row],[العام]]</f>
        <v>1652026</v>
      </c>
      <c r="X861" s="66" t="s">
        <v>304</v>
      </c>
    </row>
    <row r="862" spans="1:24" x14ac:dyDescent="0.3">
      <c r="A862" s="62">
        <v>16</v>
      </c>
      <c r="B862" s="62">
        <v>5</v>
      </c>
      <c r="C862" s="62">
        <v>2026</v>
      </c>
      <c r="D862" s="41" t="str">
        <f t="shared" si="65"/>
        <v>عبد الرحمن2المؤسسةسعوديدريماتوبيس 28</v>
      </c>
      <c r="E862" s="4">
        <v>5004</v>
      </c>
      <c r="F862" s="41" t="str">
        <f>VLOOKUP(E862,mapping!C:J,2,FALSE)</f>
        <v>عبد الرحمن2</v>
      </c>
      <c r="G862" s="41" t="str">
        <f>IFERROR(VLOOKUP(F862,mapping!$D$3:$J$200,2,FALSE),0)</f>
        <v>المؤسسة</v>
      </c>
      <c r="H862" s="41" t="str">
        <f>IFERROR(VLOOKUP(F862,mapping!$D$3:$J$200,3,FALSE),0)</f>
        <v>سعودي</v>
      </c>
      <c r="I862" s="41" t="str">
        <f>IFERROR(VLOOKUP(F862,mapping!$D$3:$J$200,4,FALSE),0)</f>
        <v>دريم</v>
      </c>
      <c r="J862" s="41" t="str">
        <f>IFERROR(VLOOKUP(F862,mapping!$D$3:$J$200,5,FALSE),0)</f>
        <v>اتوبيس 28</v>
      </c>
      <c r="K862" s="63">
        <f>IF(W862=mapping!$N$1,IFERROR(VLOOKUP(Table4[[#This Row],[Column1]],mapping!A:L,11,FALSE),0),IF(W862&gt;mapping!$N$1,IFERROR(VLOOKUP(Table4[[#This Row],[Column1]],mapping!A:L,11,FALSE),0),))</f>
        <v>994</v>
      </c>
      <c r="L862" s="139">
        <v>1</v>
      </c>
      <c r="M862" s="60">
        <f>IF(W862=mapping!$N$1,IFERROR(VLOOKUP(Table4[[#This Row],[Column1]],mapping!A:L,12,FALSE),0),IF(W862&gt;mapping!$N$1,IFERROR(VLOOKUP(Table4[[#This Row],[Column1]],mapping!A:L,12,FALSE),0),0))</f>
        <v>850</v>
      </c>
      <c r="N862" s="58">
        <f>Table4[[#This Row],[ سعر اليومية ]]*3%*Table4[[#This Row],[عدد الدورات ]]</f>
        <v>29.82</v>
      </c>
      <c r="O862" s="56">
        <f>Table4[[#This Row],[ سعر اليومية ]]*Table4[[#This Row],[عدد الدورات ]]-N862</f>
        <v>964.18</v>
      </c>
      <c r="P862" s="194"/>
      <c r="Q862" s="194"/>
      <c r="R862" s="194"/>
      <c r="S862" s="58">
        <f>(Table4[[#This Row],[سعر يومية السائق]]*Table4[[#This Row],[عدد الدورات ]])-SUM(Table4[[#This Row],[سلف ]:[خصم ]])+Table4[[#This Row],[اضافي ]]</f>
        <v>850</v>
      </c>
      <c r="U862" s="58">
        <f>Table4[[#This Row],[ سعر اليومية ]]*Table4[[#This Row],[عدد الدورات ]]-Table4[[#This Row],[سعر يومية السائق]]*L862</f>
        <v>144</v>
      </c>
      <c r="V862" s="58">
        <f>U862-Table4[[#This Row],[W/H  3%]]</f>
        <v>114.18</v>
      </c>
      <c r="W862" s="66" t="str">
        <f>Table4[[#This Row],[اليوم]]&amp;Table4[[#This Row],[الشهر ]]&amp;Table4[[#This Row],[العام]]</f>
        <v>1652026</v>
      </c>
      <c r="X862" s="66" t="s">
        <v>304</v>
      </c>
    </row>
    <row r="863" spans="1:24" x14ac:dyDescent="0.3">
      <c r="A863" s="62">
        <v>16</v>
      </c>
      <c r="B863" s="62">
        <v>5</v>
      </c>
      <c r="C863" s="62">
        <v>2026</v>
      </c>
      <c r="D863" s="41" t="str">
        <f t="shared" si="65"/>
        <v>فرج 1حلوانسعوديهايد باركاتوبيس 28</v>
      </c>
      <c r="E863" s="4">
        <v>5005</v>
      </c>
      <c r="F863" s="41" t="str">
        <f>VLOOKUP(E863,mapping!C:J,2,FALSE)</f>
        <v>فرج 1</v>
      </c>
      <c r="G863" s="41" t="str">
        <f>IFERROR(VLOOKUP(F863,mapping!$D$3:$J$200,2,FALSE),0)</f>
        <v>حلوان</v>
      </c>
      <c r="H863" s="41" t="str">
        <f>IFERROR(VLOOKUP(F863,mapping!$D$3:$J$200,3,FALSE),0)</f>
        <v>سعودي</v>
      </c>
      <c r="I863" s="41" t="str">
        <f>IFERROR(VLOOKUP(F863,mapping!$D$3:$J$200,4,FALSE),0)</f>
        <v>هايد بارك</v>
      </c>
      <c r="J863" s="41" t="str">
        <f>IFERROR(VLOOKUP(F863,mapping!$D$3:$J$200,5,FALSE),0)</f>
        <v>اتوبيس 28</v>
      </c>
      <c r="K863" s="63">
        <f>IF(W863=mapping!$N$1,IFERROR(VLOOKUP(Table4[[#This Row],[Column1]],mapping!A:L,11,FALSE),0),IF(W863&gt;mapping!$N$1,IFERROR(VLOOKUP(Table4[[#This Row],[Column1]],mapping!A:L,11,FALSE),0),))</f>
        <v>4634</v>
      </c>
      <c r="L863" s="139">
        <v>1</v>
      </c>
      <c r="M863" s="60">
        <f>IF(W863=mapping!$N$1,IFERROR(VLOOKUP(Table4[[#This Row],[Column1]],mapping!A:L,12,FALSE),0),IF(W863&gt;mapping!$N$1,IFERROR(VLOOKUP(Table4[[#This Row],[Column1]],mapping!A:L,12,FALSE),0),0))</f>
        <v>3750</v>
      </c>
      <c r="N863" s="58">
        <f>Table4[[#This Row],[ سعر اليومية ]]*3%*Table4[[#This Row],[عدد الدورات ]]</f>
        <v>139.01999999999998</v>
      </c>
      <c r="O863" s="56">
        <f>Table4[[#This Row],[ سعر اليومية ]]*Table4[[#This Row],[عدد الدورات ]]-N863</f>
        <v>4494.9799999999996</v>
      </c>
      <c r="P863" s="194"/>
      <c r="Q863" s="194"/>
      <c r="R863" s="194"/>
      <c r="S863" s="58">
        <f>(Table4[[#This Row],[سعر يومية السائق]]*Table4[[#This Row],[عدد الدورات ]])-SUM(Table4[[#This Row],[سلف ]:[خصم ]])+Table4[[#This Row],[اضافي ]]</f>
        <v>3750</v>
      </c>
      <c r="U863" s="58">
        <f>Table4[[#This Row],[ سعر اليومية ]]*Table4[[#This Row],[عدد الدورات ]]-Table4[[#This Row],[سعر يومية السائق]]*L863</f>
        <v>884</v>
      </c>
      <c r="V863" s="58">
        <f>U863-Table4[[#This Row],[W/H  3%]]</f>
        <v>744.98</v>
      </c>
      <c r="W863" s="66" t="str">
        <f>Table4[[#This Row],[اليوم]]&amp;Table4[[#This Row],[الشهر ]]&amp;Table4[[#This Row],[العام]]</f>
        <v>1652026</v>
      </c>
      <c r="X863" s="66" t="s">
        <v>304</v>
      </c>
    </row>
    <row r="864" spans="1:24" x14ac:dyDescent="0.3">
      <c r="A864" s="62">
        <v>16</v>
      </c>
      <c r="B864" s="62">
        <v>5</v>
      </c>
      <c r="C864" s="62">
        <v>2026</v>
      </c>
      <c r="D864" s="41" t="str">
        <f t="shared" si="65"/>
        <v>فرج 6حلوان مبيتسعوديهايد باركاتوبيس 28</v>
      </c>
      <c r="E864" s="4">
        <v>5029</v>
      </c>
      <c r="F864" s="41" t="str">
        <f>VLOOKUP(E864,mapping!C:J,2,FALSE)</f>
        <v>فرج 6</v>
      </c>
      <c r="G864" s="41" t="str">
        <f>IFERROR(VLOOKUP(F864,mapping!$D$3:$J$200,2,FALSE),0)</f>
        <v>حلوان مبيت</v>
      </c>
      <c r="H864" s="41" t="str">
        <f>IFERROR(VLOOKUP(F864,mapping!$D$3:$J$200,3,FALSE),0)</f>
        <v>سعودي</v>
      </c>
      <c r="I864" s="41" t="str">
        <f>IFERROR(VLOOKUP(F864,mapping!$D$3:$J$200,4,FALSE),0)</f>
        <v>هايد بارك</v>
      </c>
      <c r="J864" s="41" t="str">
        <f>IFERROR(VLOOKUP(F864,mapping!$D$3:$J$200,5,FALSE),0)</f>
        <v>اتوبيس 28</v>
      </c>
      <c r="K864" s="63">
        <f>IF(W864=mapping!$N$1,IFERROR(VLOOKUP(Table4[[#This Row],[Column1]],mapping!A:L,11,FALSE),0),IF(W864&gt;mapping!$N$1,IFERROR(VLOOKUP(Table4[[#This Row],[Column1]],mapping!A:L,11,FALSE),0),))</f>
        <v>1482</v>
      </c>
      <c r="L864" s="139">
        <v>1</v>
      </c>
      <c r="M864" s="60">
        <f>IF(W864=mapping!$N$1,IFERROR(VLOOKUP(Table4[[#This Row],[Column1]],mapping!A:L,12,FALSE),0),IF(W864&gt;mapping!$N$1,IFERROR(VLOOKUP(Table4[[#This Row],[Column1]],mapping!A:L,12,FALSE),0),0))</f>
        <v>750</v>
      </c>
      <c r="N864" s="58">
        <f>Table4[[#This Row],[ سعر اليومية ]]*3%*Table4[[#This Row],[عدد الدورات ]]</f>
        <v>44.46</v>
      </c>
      <c r="O864" s="56">
        <f>Table4[[#This Row],[ سعر اليومية ]]*Table4[[#This Row],[عدد الدورات ]]-N864</f>
        <v>1437.54</v>
      </c>
      <c r="P864" s="194"/>
      <c r="Q864" s="194"/>
      <c r="R864" s="194"/>
      <c r="S864" s="58">
        <f>(Table4[[#This Row],[سعر يومية السائق]]*Table4[[#This Row],[عدد الدورات ]])-SUM(Table4[[#This Row],[سلف ]:[خصم ]])+Table4[[#This Row],[اضافي ]]</f>
        <v>750</v>
      </c>
      <c r="U864" s="58">
        <f>Table4[[#This Row],[ سعر اليومية ]]*Table4[[#This Row],[عدد الدورات ]]-Table4[[#This Row],[سعر يومية السائق]]*L864</f>
        <v>732</v>
      </c>
      <c r="V864" s="58">
        <f>U864-Table4[[#This Row],[W/H  3%]]</f>
        <v>687.54</v>
      </c>
      <c r="W864" s="66" t="str">
        <f>Table4[[#This Row],[اليوم]]&amp;Table4[[#This Row],[الشهر ]]&amp;Table4[[#This Row],[العام]]</f>
        <v>1652026</v>
      </c>
      <c r="X864" s="66" t="s">
        <v>304</v>
      </c>
    </row>
    <row r="865" spans="1:24" x14ac:dyDescent="0.3">
      <c r="A865" s="62">
        <v>16</v>
      </c>
      <c r="B865" s="62">
        <v>5</v>
      </c>
      <c r="C865" s="62">
        <v>2026</v>
      </c>
      <c r="D865" s="41" t="str">
        <f t="shared" si="65"/>
        <v>ممدوح كيلاني 3القومية سعوديهايد باركميكروباص صيني</v>
      </c>
      <c r="E865" s="4">
        <v>5006</v>
      </c>
      <c r="F865" s="41" t="str">
        <f>VLOOKUP(E865,mapping!C:J,2,FALSE)</f>
        <v>ممدوح كيلاني 3</v>
      </c>
      <c r="G865" s="41" t="str">
        <f>IFERROR(VLOOKUP(F865,mapping!$D$3:$J$200,2,FALSE),0)</f>
        <v xml:space="preserve">القومية </v>
      </c>
      <c r="H865" s="41" t="str">
        <f>IFERROR(VLOOKUP(F865,mapping!$D$3:$J$200,3,FALSE),0)</f>
        <v>سعودي</v>
      </c>
      <c r="I865" s="41" t="str">
        <f>IFERROR(VLOOKUP(F865,mapping!$D$3:$J$200,4,FALSE),0)</f>
        <v>هايد بارك</v>
      </c>
      <c r="J865" s="41" t="str">
        <f>IFERROR(VLOOKUP(F865,mapping!$D$3:$J$200,5,FALSE),0)</f>
        <v>ميكروباص صيني</v>
      </c>
      <c r="K865" s="63">
        <f>IF(W865=mapping!$N$1,IFERROR(VLOOKUP(Table4[[#This Row],[Column1]],mapping!A:L,11,FALSE),0),IF(W865&gt;mapping!$N$1,IFERROR(VLOOKUP(Table4[[#This Row],[Column1]],mapping!A:L,11,FALSE),0),))</f>
        <v>2965</v>
      </c>
      <c r="L865" s="139">
        <v>1</v>
      </c>
      <c r="M865" s="60">
        <f>IF(W865=mapping!$N$1,IFERROR(VLOOKUP(Table4[[#This Row],[Column1]],mapping!A:L,12,FALSE),0),IF(W865&gt;mapping!$N$1,IFERROR(VLOOKUP(Table4[[#This Row],[Column1]],mapping!A:L,12,FALSE),0),0))</f>
        <v>2500</v>
      </c>
      <c r="N865" s="58">
        <f>Table4[[#This Row],[ سعر اليومية ]]*3%*Table4[[#This Row],[عدد الدورات ]]</f>
        <v>88.95</v>
      </c>
      <c r="O865" s="56">
        <f>Table4[[#This Row],[ سعر اليومية ]]*Table4[[#This Row],[عدد الدورات ]]-N865</f>
        <v>2876.05</v>
      </c>
      <c r="P865" s="194"/>
      <c r="Q865" s="194"/>
      <c r="R865" s="194"/>
      <c r="S865" s="58">
        <f>(Table4[[#This Row],[سعر يومية السائق]]*Table4[[#This Row],[عدد الدورات ]])-SUM(Table4[[#This Row],[سلف ]:[خصم ]])+Table4[[#This Row],[اضافي ]]</f>
        <v>2500</v>
      </c>
      <c r="U865" s="58">
        <f>Table4[[#This Row],[ سعر اليومية ]]*Table4[[#This Row],[عدد الدورات ]]-Table4[[#This Row],[سعر يومية السائق]]*L865</f>
        <v>465</v>
      </c>
      <c r="V865" s="58">
        <f>U865-Table4[[#This Row],[W/H  3%]]</f>
        <v>376.05</v>
      </c>
      <c r="W865" s="66" t="str">
        <f>Table4[[#This Row],[اليوم]]&amp;Table4[[#This Row],[الشهر ]]&amp;Table4[[#This Row],[العام]]</f>
        <v>1652026</v>
      </c>
      <c r="X865" s="66" t="s">
        <v>304</v>
      </c>
    </row>
    <row r="866" spans="1:24" x14ac:dyDescent="0.3">
      <c r="A866" s="62">
        <v>16</v>
      </c>
      <c r="B866" s="62">
        <v>5</v>
      </c>
      <c r="C866" s="62">
        <v>2026</v>
      </c>
      <c r="D866" s="41" t="str">
        <f t="shared" si="65"/>
        <v>محمد جمال طوسونالمنيبسعوديهايد باركاتوبيس 28</v>
      </c>
      <c r="E866" s="4">
        <v>5025</v>
      </c>
      <c r="F866" s="41" t="str">
        <f>VLOOKUP(E866,mapping!C:J,2,FALSE)</f>
        <v>محمد جمال طوسون</v>
      </c>
      <c r="G866" s="41" t="str">
        <f>IFERROR(VLOOKUP(F866,mapping!$D$3:$J$200,2,FALSE),0)</f>
        <v>المنيب</v>
      </c>
      <c r="H866" s="41" t="str">
        <f>IFERROR(VLOOKUP(F866,mapping!$D$3:$J$200,3,FALSE),0)</f>
        <v>سعودي</v>
      </c>
      <c r="I866" s="41" t="str">
        <f>IFERROR(VLOOKUP(F866,mapping!$D$3:$J$200,4,FALSE),0)</f>
        <v>هايد بارك</v>
      </c>
      <c r="J866" s="41" t="str">
        <f>IFERROR(VLOOKUP(F866,mapping!$D$3:$J$200,5,FALSE),0)</f>
        <v>اتوبيس 28</v>
      </c>
      <c r="K866" s="63">
        <f>IF(W866=mapping!$N$1,IFERROR(VLOOKUP(Table4[[#This Row],[Column1]],mapping!A:L,11,FALSE),0),IF(W866&gt;mapping!$N$1,IFERROR(VLOOKUP(Table4[[#This Row],[Column1]],mapping!A:L,11,FALSE),0),))</f>
        <v>4634</v>
      </c>
      <c r="L866" s="139">
        <v>1</v>
      </c>
      <c r="M866" s="60">
        <f>IF(W866=mapping!$N$1,IFERROR(VLOOKUP(Table4[[#This Row],[Column1]],mapping!A:L,12,FALSE),0),IF(W866&gt;mapping!$N$1,IFERROR(VLOOKUP(Table4[[#This Row],[Column1]],mapping!A:L,12,FALSE),0),0))</f>
        <v>3800</v>
      </c>
      <c r="N866" s="58">
        <f>Table4[[#This Row],[ سعر اليومية ]]*3%*Table4[[#This Row],[عدد الدورات ]]</f>
        <v>139.01999999999998</v>
      </c>
      <c r="O866" s="56">
        <f>Table4[[#This Row],[ سعر اليومية ]]*Table4[[#This Row],[عدد الدورات ]]-N866</f>
        <v>4494.9799999999996</v>
      </c>
      <c r="P866" s="194"/>
      <c r="Q866" s="194"/>
      <c r="R866" s="194"/>
      <c r="S866" s="58">
        <f>(Table4[[#This Row],[سعر يومية السائق]]*Table4[[#This Row],[عدد الدورات ]])-SUM(Table4[[#This Row],[سلف ]:[خصم ]])+Table4[[#This Row],[اضافي ]]</f>
        <v>3800</v>
      </c>
      <c r="U866" s="58">
        <f>Table4[[#This Row],[ سعر اليومية ]]*Table4[[#This Row],[عدد الدورات ]]-Table4[[#This Row],[سعر يومية السائق]]*L866</f>
        <v>834</v>
      </c>
      <c r="V866" s="58">
        <f>U866-Table4[[#This Row],[W/H  3%]]</f>
        <v>694.98</v>
      </c>
      <c r="W866" s="66" t="str">
        <f>Table4[[#This Row],[اليوم]]&amp;Table4[[#This Row],[الشهر ]]&amp;Table4[[#This Row],[العام]]</f>
        <v>1652026</v>
      </c>
      <c r="X866" s="66" t="s">
        <v>304</v>
      </c>
    </row>
    <row r="867" spans="1:24" x14ac:dyDescent="0.3">
      <c r="A867" s="62">
        <v>16</v>
      </c>
      <c r="B867" s="62">
        <v>5</v>
      </c>
      <c r="C867" s="62">
        <v>2026</v>
      </c>
      <c r="D867" s="41" t="str">
        <f t="shared" si="65"/>
        <v>مصطفي رشدي1المنيب 2 ورديةسعوديميفيداميكروباص صيني</v>
      </c>
      <c r="E867" s="4">
        <v>5007</v>
      </c>
      <c r="F867" s="41" t="str">
        <f>VLOOKUP(E867,mapping!C:J,2,FALSE)</f>
        <v>مصطفي رشدي1</v>
      </c>
      <c r="G867" s="41" t="str">
        <f>IFERROR(VLOOKUP(F867,mapping!$D$3:$J$200,2,FALSE),0)</f>
        <v>المنيب 2 وردية</v>
      </c>
      <c r="H867" s="41" t="str">
        <f>IFERROR(VLOOKUP(F867,mapping!$D$3:$J$200,3,FALSE),0)</f>
        <v>سعودي</v>
      </c>
      <c r="I867" s="41" t="str">
        <f>IFERROR(VLOOKUP(F867,mapping!$D$3:$J$200,4,FALSE),0)</f>
        <v>ميفيدا</v>
      </c>
      <c r="J867" s="41" t="str">
        <f>IFERROR(VLOOKUP(F867,mapping!$D$3:$J$200,5,FALSE),0)</f>
        <v>ميكروباص صيني</v>
      </c>
      <c r="K867" s="63">
        <f>IF(W867=mapping!$N$1,IFERROR(VLOOKUP(Table4[[#This Row],[Column1]],mapping!A:L,11,FALSE),0),IF(W867&gt;mapping!$N$1,IFERROR(VLOOKUP(Table4[[#This Row],[Column1]],mapping!A:L,11,FALSE),0),))</f>
        <v>2965</v>
      </c>
      <c r="L867" s="139">
        <v>1</v>
      </c>
      <c r="M867" s="60">
        <f>IF(W867=mapping!$N$1,IFERROR(VLOOKUP(Table4[[#This Row],[Column1]],mapping!A:L,12,FALSE),0),IF(W867&gt;mapping!$N$1,IFERROR(VLOOKUP(Table4[[#This Row],[Column1]],mapping!A:L,12,FALSE),0),0))</f>
        <v>2150</v>
      </c>
      <c r="N867" s="58">
        <f>Table4[[#This Row],[ سعر اليومية ]]*3%*Table4[[#This Row],[عدد الدورات ]]</f>
        <v>88.95</v>
      </c>
      <c r="O867" s="56">
        <f>Table4[[#This Row],[ سعر اليومية ]]*Table4[[#This Row],[عدد الدورات ]]-N867</f>
        <v>2876.05</v>
      </c>
      <c r="P867" s="194"/>
      <c r="Q867" s="194"/>
      <c r="R867" s="194"/>
      <c r="S867" s="58">
        <f>(Table4[[#This Row],[سعر يومية السائق]]*Table4[[#This Row],[عدد الدورات ]])-SUM(Table4[[#This Row],[سلف ]:[خصم ]])+Table4[[#This Row],[اضافي ]]</f>
        <v>2150</v>
      </c>
      <c r="U867" s="58">
        <f>Table4[[#This Row],[ سعر اليومية ]]*Table4[[#This Row],[عدد الدورات ]]-Table4[[#This Row],[سعر يومية السائق]]*L867</f>
        <v>815</v>
      </c>
      <c r="V867" s="58">
        <f>U867-Table4[[#This Row],[W/H  3%]]</f>
        <v>726.05</v>
      </c>
      <c r="W867" s="66" t="str">
        <f>Table4[[#This Row],[اليوم]]&amp;Table4[[#This Row],[الشهر ]]&amp;Table4[[#This Row],[العام]]</f>
        <v>1652026</v>
      </c>
      <c r="X867" s="66" t="s">
        <v>304</v>
      </c>
    </row>
    <row r="868" spans="1:24" x14ac:dyDescent="0.3">
      <c r="A868" s="62">
        <v>16</v>
      </c>
      <c r="B868" s="62">
        <v>5</v>
      </c>
      <c r="C868" s="62">
        <v>2026</v>
      </c>
      <c r="D868" s="41" t="str">
        <f t="shared" si="65"/>
        <v>فرج 2حلوان 2 ورديةسعوديميفيداميكروباص صيني</v>
      </c>
      <c r="E868" s="4">
        <v>5009</v>
      </c>
      <c r="F868" s="41" t="str">
        <f>VLOOKUP(E868,mapping!C:J,2,FALSE)</f>
        <v>فرج 2</v>
      </c>
      <c r="G868" s="41" t="str">
        <f>IFERROR(VLOOKUP(F868,mapping!$D$3:$J$200,2,FALSE),0)</f>
        <v>حلوان 2 وردية</v>
      </c>
      <c r="H868" s="41" t="str">
        <f>IFERROR(VLOOKUP(F868,mapping!$D$3:$J$200,3,FALSE),0)</f>
        <v>سعودي</v>
      </c>
      <c r="I868" s="41" t="str">
        <f>IFERROR(VLOOKUP(F868,mapping!$D$3:$J$200,4,FALSE),0)</f>
        <v>ميفيدا</v>
      </c>
      <c r="J868" s="41" t="str">
        <f>IFERROR(VLOOKUP(F868,mapping!$D$3:$J$200,5,FALSE),0)</f>
        <v>ميكروباص صيني</v>
      </c>
      <c r="K868" s="63">
        <f>IF(W868=mapping!$N$1,IFERROR(VLOOKUP(Table4[[#This Row],[Column1]],mapping!A:L,11,FALSE),0),IF(W868&gt;mapping!$N$1,IFERROR(VLOOKUP(Table4[[#This Row],[Column1]],mapping!A:L,11,FALSE),0),))</f>
        <v>2965</v>
      </c>
      <c r="L868" s="139">
        <v>1</v>
      </c>
      <c r="M868" s="60">
        <f>IF(W868=mapping!$N$1,IFERROR(VLOOKUP(Table4[[#This Row],[Column1]],mapping!A:L,12,FALSE),0),IF(W868&gt;mapping!$N$1,IFERROR(VLOOKUP(Table4[[#This Row],[Column1]],mapping!A:L,12,FALSE),0),0))</f>
        <v>2250</v>
      </c>
      <c r="N868" s="58">
        <f>Table4[[#This Row],[ سعر اليومية ]]*3%*Table4[[#This Row],[عدد الدورات ]]</f>
        <v>88.95</v>
      </c>
      <c r="O868" s="56">
        <f>Table4[[#This Row],[ سعر اليومية ]]*Table4[[#This Row],[عدد الدورات ]]-N868</f>
        <v>2876.05</v>
      </c>
      <c r="P868" s="194"/>
      <c r="Q868" s="194"/>
      <c r="R868" s="194"/>
      <c r="S868" s="58">
        <f>(Table4[[#This Row],[سعر يومية السائق]]*Table4[[#This Row],[عدد الدورات ]])-SUM(Table4[[#This Row],[سلف ]:[خصم ]])+Table4[[#This Row],[اضافي ]]</f>
        <v>2250</v>
      </c>
      <c r="U868" s="58">
        <f>Table4[[#This Row],[ سعر اليومية ]]*Table4[[#This Row],[عدد الدورات ]]-Table4[[#This Row],[سعر يومية السائق]]*L868</f>
        <v>715</v>
      </c>
      <c r="V868" s="58">
        <f>U868-Table4[[#This Row],[W/H  3%]]</f>
        <v>626.04999999999995</v>
      </c>
      <c r="W868" s="66" t="str">
        <f>Table4[[#This Row],[اليوم]]&amp;Table4[[#This Row],[الشهر ]]&amp;Table4[[#This Row],[العام]]</f>
        <v>1652026</v>
      </c>
      <c r="X868" s="66" t="s">
        <v>304</v>
      </c>
    </row>
    <row r="869" spans="1:24" x14ac:dyDescent="0.3">
      <c r="A869" s="62">
        <v>16</v>
      </c>
      <c r="B869" s="62">
        <v>5</v>
      </c>
      <c r="C869" s="62">
        <v>2026</v>
      </c>
      <c r="D869" s="41" t="str">
        <f t="shared" si="65"/>
        <v>فرج 3حلوان 2 ورديةسعوديالقطاميةاتوبيس 28</v>
      </c>
      <c r="E869" s="4">
        <v>5010</v>
      </c>
      <c r="F869" s="41" t="str">
        <f>VLOOKUP(E869,mapping!C:J,2,FALSE)</f>
        <v>فرج 3</v>
      </c>
      <c r="G869" s="41" t="str">
        <f>IFERROR(VLOOKUP(F869,mapping!$D$3:$J$200,2,FALSE),0)</f>
        <v>حلوان 2 وردية</v>
      </c>
      <c r="H869" s="41" t="str">
        <f>IFERROR(VLOOKUP(F869,mapping!$D$3:$J$200,3,FALSE),0)</f>
        <v>سعودي</v>
      </c>
      <c r="I869" s="41" t="str">
        <f>IFERROR(VLOOKUP(F869,mapping!$D$3:$J$200,4,FALSE),0)</f>
        <v>القطامية</v>
      </c>
      <c r="J869" s="41" t="str">
        <f>IFERROR(VLOOKUP(F869,mapping!$D$3:$J$200,5,FALSE),0)</f>
        <v>اتوبيس 28</v>
      </c>
      <c r="K869" s="63">
        <f>IF(W869=mapping!$N$1,IFERROR(VLOOKUP(Table4[[#This Row],[Column1]],mapping!A:L,11,FALSE),0),IF(W869&gt;mapping!$N$1,IFERROR(VLOOKUP(Table4[[#This Row],[Column1]],mapping!A:L,11,FALSE),0),))</f>
        <v>3415</v>
      </c>
      <c r="L869" s="139">
        <v>1</v>
      </c>
      <c r="M869" s="60">
        <f>IF(W869=mapping!$N$1,IFERROR(VLOOKUP(Table4[[#This Row],[Column1]],mapping!A:L,12,FALSE),0),IF(W869&gt;mapping!$N$1,IFERROR(VLOOKUP(Table4[[#This Row],[Column1]],mapping!A:L,12,FALSE),0),0))</f>
        <v>3400</v>
      </c>
      <c r="N869" s="58">
        <f>Table4[[#This Row],[ سعر اليومية ]]*3%*Table4[[#This Row],[عدد الدورات ]]</f>
        <v>102.45</v>
      </c>
      <c r="O869" s="56">
        <f>Table4[[#This Row],[ سعر اليومية ]]*Table4[[#This Row],[عدد الدورات ]]-N869</f>
        <v>3312.55</v>
      </c>
      <c r="P869" s="194"/>
      <c r="Q869" s="194"/>
      <c r="R869" s="194"/>
      <c r="S869" s="58">
        <f>(Table4[[#This Row],[سعر يومية السائق]]*Table4[[#This Row],[عدد الدورات ]])-SUM(Table4[[#This Row],[سلف ]:[خصم ]])+Table4[[#This Row],[اضافي ]]</f>
        <v>3400</v>
      </c>
      <c r="U869" s="58">
        <f>Table4[[#This Row],[ سعر اليومية ]]*Table4[[#This Row],[عدد الدورات ]]-Table4[[#This Row],[سعر يومية السائق]]*L869</f>
        <v>15</v>
      </c>
      <c r="V869" s="58">
        <f>U869-Table4[[#This Row],[W/H  3%]]</f>
        <v>-87.45</v>
      </c>
      <c r="W869" s="66" t="str">
        <f>Table4[[#This Row],[اليوم]]&amp;Table4[[#This Row],[الشهر ]]&amp;Table4[[#This Row],[العام]]</f>
        <v>1652026</v>
      </c>
      <c r="X869" s="66" t="s">
        <v>304</v>
      </c>
    </row>
    <row r="870" spans="1:24" x14ac:dyDescent="0.3">
      <c r="A870" s="62">
        <v>16</v>
      </c>
      <c r="B870" s="62">
        <v>5</v>
      </c>
      <c r="C870" s="62">
        <v>2026</v>
      </c>
      <c r="D870" s="41" t="str">
        <f t="shared" si="65"/>
        <v>فرج 4مايو ورديةسعوديالقطاميةميكروباص</v>
      </c>
      <c r="E870" s="4">
        <v>5011</v>
      </c>
      <c r="F870" s="41" t="str">
        <f>VLOOKUP(E870,mapping!C:J,2,FALSE)</f>
        <v>فرج 4</v>
      </c>
      <c r="G870" s="41" t="str">
        <f>IFERROR(VLOOKUP(F870,mapping!$D$3:$J$200,2,FALSE),0)</f>
        <v>مايو وردية</v>
      </c>
      <c r="H870" s="41" t="str">
        <f>IFERROR(VLOOKUP(F870,mapping!$D$3:$J$200,3,FALSE),0)</f>
        <v>سعودي</v>
      </c>
      <c r="I870" s="41" t="str">
        <f>IFERROR(VLOOKUP(F870,mapping!$D$3:$J$200,4,FALSE),0)</f>
        <v>القطامية</v>
      </c>
      <c r="J870" s="41" t="str">
        <f>IFERROR(VLOOKUP(F870,mapping!$D$3:$J$200,5,FALSE),0)</f>
        <v>ميكروباص</v>
      </c>
      <c r="K870" s="63">
        <f>IF(W870=mapping!$N$1,IFERROR(VLOOKUP(Table4[[#This Row],[Column1]],mapping!A:L,11,FALSE),0),IF(W870&gt;mapping!$N$1,IFERROR(VLOOKUP(Table4[[#This Row],[Column1]],mapping!A:L,11,FALSE),0),))</f>
        <v>1222</v>
      </c>
      <c r="L870" s="139">
        <v>1</v>
      </c>
      <c r="M870" s="60">
        <f>IF(W870=mapping!$N$1,IFERROR(VLOOKUP(Table4[[#This Row],[Column1]],mapping!A:L,12,FALSE),0),IF(W870&gt;mapping!$N$1,IFERROR(VLOOKUP(Table4[[#This Row],[Column1]],mapping!A:L,12,FALSE),0),0))</f>
        <v>1180</v>
      </c>
      <c r="N870" s="58">
        <f>Table4[[#This Row],[ سعر اليومية ]]*3%*Table4[[#This Row],[عدد الدورات ]]</f>
        <v>36.659999999999997</v>
      </c>
      <c r="O870" s="56">
        <f>Table4[[#This Row],[ سعر اليومية ]]*Table4[[#This Row],[عدد الدورات ]]-N870</f>
        <v>1185.3399999999999</v>
      </c>
      <c r="P870" s="194"/>
      <c r="Q870" s="194"/>
      <c r="R870" s="194"/>
      <c r="S870" s="58">
        <f>(Table4[[#This Row],[سعر يومية السائق]]*Table4[[#This Row],[عدد الدورات ]])-SUM(Table4[[#This Row],[سلف ]:[خصم ]])+Table4[[#This Row],[اضافي ]]</f>
        <v>1180</v>
      </c>
      <c r="U870" s="58">
        <f>Table4[[#This Row],[ سعر اليومية ]]*Table4[[#This Row],[عدد الدورات ]]-Table4[[#This Row],[سعر يومية السائق]]*L870</f>
        <v>42</v>
      </c>
      <c r="V870" s="58">
        <f>U870-Table4[[#This Row],[W/H  3%]]</f>
        <v>5.3400000000000034</v>
      </c>
      <c r="W870" s="66" t="str">
        <f>Table4[[#This Row],[اليوم]]&amp;Table4[[#This Row],[الشهر ]]&amp;Table4[[#This Row],[العام]]</f>
        <v>1652026</v>
      </c>
      <c r="X870" s="66" t="s">
        <v>304</v>
      </c>
    </row>
    <row r="871" spans="1:24" x14ac:dyDescent="0.3">
      <c r="A871" s="62">
        <v>16</v>
      </c>
      <c r="B871" s="62">
        <v>5</v>
      </c>
      <c r="C871" s="62">
        <v>2026</v>
      </c>
      <c r="D871" s="41" t="str">
        <f t="shared" si="65"/>
        <v>مصطفي رشدي3المنيب5شفتسعوديالقطاميةاتوبيس 28</v>
      </c>
      <c r="E871" s="4">
        <v>5012</v>
      </c>
      <c r="F871" s="41" t="str">
        <f>VLOOKUP(E871,mapping!C:J,2,FALSE)</f>
        <v>مصطفي رشدي3</v>
      </c>
      <c r="G871" s="41" t="str">
        <f>IFERROR(VLOOKUP(F871,mapping!$D$3:$J$200,2,FALSE),0)</f>
        <v>المنيب5شفت</v>
      </c>
      <c r="H871" s="41" t="str">
        <f>IFERROR(VLOOKUP(F871,mapping!$D$3:$J$200,3,FALSE),0)</f>
        <v>سعودي</v>
      </c>
      <c r="I871" s="41" t="str">
        <f>IFERROR(VLOOKUP(F871,mapping!$D$3:$J$200,4,FALSE),0)</f>
        <v>القطامية</v>
      </c>
      <c r="J871" s="41" t="str">
        <f>IFERROR(VLOOKUP(F871,mapping!$D$3:$J$200,5,FALSE),0)</f>
        <v>اتوبيس 28</v>
      </c>
      <c r="K871" s="63">
        <f>IF(W871=mapping!$N$1,IFERROR(VLOOKUP(Table4[[#This Row],[Column1]],mapping!A:L,11,FALSE),0),IF(W871&gt;mapping!$N$1,IFERROR(VLOOKUP(Table4[[#This Row],[Column1]],mapping!A:L,11,FALSE),0),))</f>
        <v>2649</v>
      </c>
      <c r="L871" s="139">
        <v>1</v>
      </c>
      <c r="M871" s="60">
        <f>IF(W871=mapping!$N$1,IFERROR(VLOOKUP(Table4[[#This Row],[Column1]],mapping!A:L,12,FALSE),0),IF(W871&gt;mapping!$N$1,IFERROR(VLOOKUP(Table4[[#This Row],[Column1]],mapping!A:L,12,FALSE),0),0))</f>
        <v>2060</v>
      </c>
      <c r="N871" s="58">
        <f>Table4[[#This Row],[ سعر اليومية ]]*3%*Table4[[#This Row],[عدد الدورات ]]</f>
        <v>79.47</v>
      </c>
      <c r="O871" s="56">
        <f>Table4[[#This Row],[ سعر اليومية ]]*Table4[[#This Row],[عدد الدورات ]]-N871</f>
        <v>2569.5300000000002</v>
      </c>
      <c r="P871" s="194"/>
      <c r="Q871" s="194"/>
      <c r="R871" s="194"/>
      <c r="S871" s="58">
        <f>(Table4[[#This Row],[سعر يومية السائق]]*Table4[[#This Row],[عدد الدورات ]])-SUM(Table4[[#This Row],[سلف ]:[خصم ]])+Table4[[#This Row],[اضافي ]]</f>
        <v>2060</v>
      </c>
      <c r="U871" s="58">
        <f>Table4[[#This Row],[ سعر اليومية ]]*Table4[[#This Row],[عدد الدورات ]]-Table4[[#This Row],[سعر يومية السائق]]*L871</f>
        <v>589</v>
      </c>
      <c r="V871" s="58">
        <f>U871-Table4[[#This Row],[W/H  3%]]</f>
        <v>509.53</v>
      </c>
      <c r="W871" s="66" t="str">
        <f>Table4[[#This Row],[اليوم]]&amp;Table4[[#This Row],[الشهر ]]&amp;Table4[[#This Row],[العام]]</f>
        <v>1652026</v>
      </c>
      <c r="X871" s="66" t="s">
        <v>304</v>
      </c>
    </row>
    <row r="872" spans="1:24" x14ac:dyDescent="0.3">
      <c r="A872" s="62">
        <v>16</v>
      </c>
      <c r="B872" s="62">
        <v>5</v>
      </c>
      <c r="C872" s="62">
        <v>2026</v>
      </c>
      <c r="D872" s="41" t="str">
        <f t="shared" si="65"/>
        <v>مصطفي رشدي4المنيب Wصباحيةسعوديالقطاميةاتوبيس 28</v>
      </c>
      <c r="E872" s="4">
        <v>5013</v>
      </c>
      <c r="F872" s="41" t="str">
        <f>VLOOKUP(E872,mapping!C:J,2,FALSE)</f>
        <v>مصطفي رشدي4</v>
      </c>
      <c r="G872" s="41" t="str">
        <f>IFERROR(VLOOKUP(F872,mapping!$D$3:$J$200,2,FALSE),0)</f>
        <v>المنيب Wصباحية</v>
      </c>
      <c r="H872" s="41" t="str">
        <f>IFERROR(VLOOKUP(F872,mapping!$D$3:$J$200,3,FALSE),0)</f>
        <v>سعودي</v>
      </c>
      <c r="I872" s="41" t="str">
        <f>IFERROR(VLOOKUP(F872,mapping!$D$3:$J$200,4,FALSE),0)</f>
        <v>القطامية</v>
      </c>
      <c r="J872" s="41" t="str">
        <f>IFERROR(VLOOKUP(F872,mapping!$D$3:$J$200,5,FALSE),0)</f>
        <v>اتوبيس 28</v>
      </c>
      <c r="K872" s="63">
        <f>IF(W872=mapping!$N$1,IFERROR(VLOOKUP(Table4[[#This Row],[Column1]],mapping!A:L,11,FALSE),0),IF(W872&gt;mapping!$N$1,IFERROR(VLOOKUP(Table4[[#This Row],[Column1]],mapping!A:L,11,FALSE),0),))</f>
        <v>1059</v>
      </c>
      <c r="L872" s="139">
        <v>1</v>
      </c>
      <c r="M872" s="60">
        <f>IF(W872=mapping!$N$1,IFERROR(VLOOKUP(Table4[[#This Row],[Column1]],mapping!A:L,12,FALSE),0),IF(W872&gt;mapping!$N$1,IFERROR(VLOOKUP(Table4[[#This Row],[Column1]],mapping!A:L,12,FALSE),0),0))</f>
        <v>1000</v>
      </c>
      <c r="N872" s="58">
        <f>Table4[[#This Row],[ سعر اليومية ]]*3%*Table4[[#This Row],[عدد الدورات ]]</f>
        <v>31.77</v>
      </c>
      <c r="O872" s="56">
        <f>Table4[[#This Row],[ سعر اليومية ]]*Table4[[#This Row],[عدد الدورات ]]-N872</f>
        <v>1027.23</v>
      </c>
      <c r="P872" s="194"/>
      <c r="Q872" s="194"/>
      <c r="R872" s="194"/>
      <c r="S872" s="58">
        <f>(Table4[[#This Row],[سعر يومية السائق]]*Table4[[#This Row],[عدد الدورات ]])-SUM(Table4[[#This Row],[سلف ]:[خصم ]])+Table4[[#This Row],[اضافي ]]</f>
        <v>1000</v>
      </c>
      <c r="U872" s="58">
        <f>Table4[[#This Row],[ سعر اليومية ]]*Table4[[#This Row],[عدد الدورات ]]-Table4[[#This Row],[سعر يومية السائق]]*L872</f>
        <v>59</v>
      </c>
      <c r="V872" s="58">
        <f>U872-Table4[[#This Row],[W/H  3%]]</f>
        <v>27.23</v>
      </c>
      <c r="W872" s="66" t="str">
        <f>Table4[[#This Row],[اليوم]]&amp;Table4[[#This Row],[الشهر ]]&amp;Table4[[#This Row],[العام]]</f>
        <v>1652026</v>
      </c>
      <c r="X872" s="66" t="s">
        <v>304</v>
      </c>
    </row>
    <row r="873" spans="1:24" x14ac:dyDescent="0.3">
      <c r="A873" s="62">
        <v>16</v>
      </c>
      <c r="B873" s="62">
        <v>5</v>
      </c>
      <c r="C873" s="62">
        <v>2026</v>
      </c>
      <c r="D873" s="41" t="str">
        <f t="shared" si="65"/>
        <v>مصطفي رشدي5صقر 2 ورديةسعوديالقطاميةاتوبيس 28</v>
      </c>
      <c r="E873" s="4">
        <v>5014</v>
      </c>
      <c r="F873" s="41" t="str">
        <f>VLOOKUP(E873,mapping!C:J,2,FALSE)</f>
        <v>مصطفي رشدي5</v>
      </c>
      <c r="G873" s="41" t="str">
        <f>IFERROR(VLOOKUP(F873,mapping!$D$3:$J$200,2,FALSE),0)</f>
        <v>صقر 2 وردية</v>
      </c>
      <c r="H873" s="41" t="str">
        <f>IFERROR(VLOOKUP(F873,mapping!$D$3:$J$200,3,FALSE),0)</f>
        <v>سعودي</v>
      </c>
      <c r="I873" s="41" t="str">
        <f>IFERROR(VLOOKUP(F873,mapping!$D$3:$J$200,4,FALSE),0)</f>
        <v>القطامية</v>
      </c>
      <c r="J873" s="41" t="str">
        <f>IFERROR(VLOOKUP(F873,mapping!$D$3:$J$200,5,FALSE),0)</f>
        <v>اتوبيس 28</v>
      </c>
      <c r="K873" s="63">
        <f>IF(W873=mapping!$N$1,IFERROR(VLOOKUP(Table4[[#This Row],[Column1]],mapping!A:L,11,FALSE),0),IF(W873&gt;mapping!$N$1,IFERROR(VLOOKUP(Table4[[#This Row],[Column1]],mapping!A:L,11,FALSE),0),))</f>
        <v>2120</v>
      </c>
      <c r="L873" s="139">
        <v>1</v>
      </c>
      <c r="M873" s="60">
        <f>IF(W873=mapping!$N$1,IFERROR(VLOOKUP(Table4[[#This Row],[Column1]],mapping!A:L,12,FALSE),0),IF(W873&gt;mapping!$N$1,IFERROR(VLOOKUP(Table4[[#This Row],[Column1]],mapping!A:L,12,FALSE),0),0))</f>
        <v>1780</v>
      </c>
      <c r="N873" s="58">
        <f>Table4[[#This Row],[ سعر اليومية ]]*3%*Table4[[#This Row],[عدد الدورات ]]</f>
        <v>63.599999999999994</v>
      </c>
      <c r="O873" s="56">
        <f>Table4[[#This Row],[ سعر اليومية ]]*Table4[[#This Row],[عدد الدورات ]]-N873</f>
        <v>2056.4</v>
      </c>
      <c r="P873" s="194"/>
      <c r="Q873" s="194"/>
      <c r="R873" s="194"/>
      <c r="S873" s="58">
        <f>(Table4[[#This Row],[سعر يومية السائق]]*Table4[[#This Row],[عدد الدورات ]])-SUM(Table4[[#This Row],[سلف ]:[خصم ]])+Table4[[#This Row],[اضافي ]]</f>
        <v>1780</v>
      </c>
      <c r="U873" s="58">
        <f>Table4[[#This Row],[ سعر اليومية ]]*Table4[[#This Row],[عدد الدورات ]]-Table4[[#This Row],[سعر يومية السائق]]*L873</f>
        <v>340</v>
      </c>
      <c r="V873" s="58">
        <f>U873-Table4[[#This Row],[W/H  3%]]</f>
        <v>276.39999999999998</v>
      </c>
      <c r="W873" s="66" t="str">
        <f>Table4[[#This Row],[اليوم]]&amp;Table4[[#This Row],[الشهر ]]&amp;Table4[[#This Row],[العام]]</f>
        <v>1652026</v>
      </c>
      <c r="X873" s="66" t="s">
        <v>304</v>
      </c>
    </row>
    <row r="874" spans="1:24" x14ac:dyDescent="0.3">
      <c r="A874" s="62">
        <v>16</v>
      </c>
      <c r="B874" s="62">
        <v>5</v>
      </c>
      <c r="C874" s="62">
        <v>2026</v>
      </c>
      <c r="D874" s="41" t="str">
        <f t="shared" si="65"/>
        <v>مصطفي رشدي6المنيب 2 ورديةسعوديالقطاميةاتوبيس 28</v>
      </c>
      <c r="E874" s="4">
        <v>5027</v>
      </c>
      <c r="F874" s="41" t="str">
        <f>VLOOKUP(E874,mapping!C:J,2,FALSE)</f>
        <v>مصطفي رشدي6</v>
      </c>
      <c r="G874" s="41" t="str">
        <f>IFERROR(VLOOKUP(F874,mapping!$D$3:$J$200,2,FALSE),0)</f>
        <v>المنيب 2 وردية</v>
      </c>
      <c r="H874" s="41" t="str">
        <f>IFERROR(VLOOKUP(F874,mapping!$D$3:$J$200,3,FALSE),0)</f>
        <v>سعودي</v>
      </c>
      <c r="I874" s="41" t="str">
        <f>IFERROR(VLOOKUP(F874,mapping!$D$3:$J$200,4,FALSE),0)</f>
        <v>القطامية</v>
      </c>
      <c r="J874" s="41" t="str">
        <f>IFERROR(VLOOKUP(F874,mapping!$D$3:$J$200,5,FALSE),0)</f>
        <v>اتوبيس 28</v>
      </c>
      <c r="K874" s="63">
        <f>IF(W874=mapping!$N$1,IFERROR(VLOOKUP(Table4[[#This Row],[Column1]],mapping!A:L,11,FALSE),0),IF(W874&gt;mapping!$N$1,IFERROR(VLOOKUP(Table4[[#This Row],[Column1]],mapping!A:L,11,FALSE),0),))</f>
        <v>3944</v>
      </c>
      <c r="L874" s="139">
        <v>1</v>
      </c>
      <c r="M874" s="60">
        <f>IF(W874=mapping!$N$1,IFERROR(VLOOKUP(Table4[[#This Row],[Column1]],mapping!A:L,12,FALSE),0),IF(W874&gt;mapping!$N$1,IFERROR(VLOOKUP(Table4[[#This Row],[Column1]],mapping!A:L,12,FALSE),0),0))</f>
        <v>3600</v>
      </c>
      <c r="N874" s="58">
        <f>Table4[[#This Row],[ سعر اليومية ]]*3%*Table4[[#This Row],[عدد الدورات ]]</f>
        <v>118.32</v>
      </c>
      <c r="O874" s="56">
        <f>Table4[[#This Row],[ سعر اليومية ]]*Table4[[#This Row],[عدد الدورات ]]-N874</f>
        <v>3825.68</v>
      </c>
      <c r="P874" s="194"/>
      <c r="Q874" s="194"/>
      <c r="R874" s="194"/>
      <c r="S874" s="58">
        <f>(Table4[[#This Row],[سعر يومية السائق]]*Table4[[#This Row],[عدد الدورات ]])-SUM(Table4[[#This Row],[سلف ]:[خصم ]])+Table4[[#This Row],[اضافي ]]</f>
        <v>3600</v>
      </c>
      <c r="U874" s="58">
        <f>Table4[[#This Row],[ سعر اليومية ]]*Table4[[#This Row],[عدد الدورات ]]-Table4[[#This Row],[سعر يومية السائق]]*L874</f>
        <v>344</v>
      </c>
      <c r="V874" s="58">
        <f>U874-Table4[[#This Row],[W/H  3%]]</f>
        <v>225.68</v>
      </c>
      <c r="W874" s="66" t="str">
        <f>Table4[[#This Row],[اليوم]]&amp;Table4[[#This Row],[الشهر ]]&amp;Table4[[#This Row],[العام]]</f>
        <v>1652026</v>
      </c>
      <c r="X874" s="66" t="s">
        <v>304</v>
      </c>
    </row>
    <row r="875" spans="1:24" x14ac:dyDescent="0.3">
      <c r="A875" s="62">
        <v>16</v>
      </c>
      <c r="B875" s="62">
        <v>5</v>
      </c>
      <c r="C875" s="62">
        <v>2026</v>
      </c>
      <c r="D875" s="41" t="str">
        <f t="shared" si="65"/>
        <v>كرم ترك 1قليوب 2 ورديةسعوديالقطاميةاتوبيس 28</v>
      </c>
      <c r="E875" s="4">
        <v>5015</v>
      </c>
      <c r="F875" s="41" t="str">
        <f>VLOOKUP(E875,mapping!C:J,2,FALSE)</f>
        <v>كرم ترك 1</v>
      </c>
      <c r="G875" s="41" t="str">
        <f>IFERROR(VLOOKUP(F875,mapping!$D$3:$J$200,2,FALSE),0)</f>
        <v>قليوب 2 وردية</v>
      </c>
      <c r="H875" s="41" t="str">
        <f>IFERROR(VLOOKUP(F875,mapping!$D$3:$J$200,3,FALSE),0)</f>
        <v>سعودي</v>
      </c>
      <c r="I875" s="41" t="str">
        <f>IFERROR(VLOOKUP(F875,mapping!$D$3:$J$200,4,FALSE),0)</f>
        <v>القطامية</v>
      </c>
      <c r="J875" s="41" t="str">
        <f>IFERROR(VLOOKUP(F875,mapping!$D$3:$J$200,5,FALSE),0)</f>
        <v>اتوبيس 28</v>
      </c>
      <c r="K875" s="63">
        <f>IF(W875=mapping!$N$1,IFERROR(VLOOKUP(Table4[[#This Row],[Column1]],mapping!A:L,11,FALSE),0),IF(W875&gt;mapping!$N$1,IFERROR(VLOOKUP(Table4[[#This Row],[Column1]],mapping!A:L,11,FALSE),0),))</f>
        <v>3959</v>
      </c>
      <c r="L875" s="139">
        <v>1</v>
      </c>
      <c r="M875" s="60">
        <f>IF(W875=mapping!$N$1,IFERROR(VLOOKUP(Table4[[#This Row],[Column1]],mapping!A:L,12,FALSE),0),IF(W875&gt;mapping!$N$1,IFERROR(VLOOKUP(Table4[[#This Row],[Column1]],mapping!A:L,12,FALSE),0),0))</f>
        <v>4200</v>
      </c>
      <c r="N875" s="58">
        <f>Table4[[#This Row],[ سعر اليومية ]]*3%*Table4[[#This Row],[عدد الدورات ]]</f>
        <v>118.77</v>
      </c>
      <c r="O875" s="56">
        <f>Table4[[#This Row],[ سعر اليومية ]]*Table4[[#This Row],[عدد الدورات ]]-N875</f>
        <v>3840.23</v>
      </c>
      <c r="P875" s="194"/>
      <c r="Q875" s="194"/>
      <c r="R875" s="194"/>
      <c r="S875" s="58">
        <f>(Table4[[#This Row],[سعر يومية السائق]]*Table4[[#This Row],[عدد الدورات ]])-SUM(Table4[[#This Row],[سلف ]:[خصم ]])+Table4[[#This Row],[اضافي ]]</f>
        <v>4200</v>
      </c>
      <c r="U875" s="58">
        <f>Table4[[#This Row],[ سعر اليومية ]]*Table4[[#This Row],[عدد الدورات ]]-Table4[[#This Row],[سعر يومية السائق]]*L875</f>
        <v>-241</v>
      </c>
      <c r="V875" s="58">
        <f>U875-Table4[[#This Row],[W/H  3%]]</f>
        <v>-359.77</v>
      </c>
      <c r="W875" s="66" t="str">
        <f>Table4[[#This Row],[اليوم]]&amp;Table4[[#This Row],[الشهر ]]&amp;Table4[[#This Row],[العام]]</f>
        <v>1652026</v>
      </c>
      <c r="X875" s="66" t="s">
        <v>304</v>
      </c>
    </row>
    <row r="876" spans="1:24" x14ac:dyDescent="0.3">
      <c r="A876" s="62">
        <v>16</v>
      </c>
      <c r="B876" s="62">
        <v>5</v>
      </c>
      <c r="C876" s="62">
        <v>2026</v>
      </c>
      <c r="D876" s="41" t="str">
        <f t="shared" si="65"/>
        <v>كرم ترك 2قليوب 2 ورديةسعوديمدينتي اتوبيس 28</v>
      </c>
      <c r="E876" s="4">
        <v>5017</v>
      </c>
      <c r="F876" s="41" t="str">
        <f>VLOOKUP(E876,mapping!C:J,2,FALSE)</f>
        <v>كرم ترك 2</v>
      </c>
      <c r="G876" s="41" t="str">
        <f>IFERROR(VLOOKUP(F876,mapping!$D$3:$J$200,2,FALSE),0)</f>
        <v>قليوب 2 وردية</v>
      </c>
      <c r="H876" s="41" t="str">
        <f>IFERROR(VLOOKUP(F876,mapping!$D$3:$J$200,3,FALSE),0)</f>
        <v>سعودي</v>
      </c>
      <c r="I876" s="41" t="str">
        <f>IFERROR(VLOOKUP(F876,mapping!$D$3:$J$200,4,FALSE),0)</f>
        <v xml:space="preserve">مدينتي </v>
      </c>
      <c r="J876" s="41" t="str">
        <f>IFERROR(VLOOKUP(F876,mapping!$D$3:$J$200,5,FALSE),0)</f>
        <v>اتوبيس 28</v>
      </c>
      <c r="K876" s="63">
        <f>IF(W876=mapping!$N$1,IFERROR(VLOOKUP(Table4[[#This Row],[Column1]],mapping!A:L,11,FALSE),0),IF(W876&gt;mapping!$N$1,IFERROR(VLOOKUP(Table4[[#This Row],[Column1]],mapping!A:L,11,FALSE),0),))</f>
        <v>4634</v>
      </c>
      <c r="L876" s="139">
        <v>1</v>
      </c>
      <c r="M876" s="60">
        <f>IF(W876=mapping!$N$1,IFERROR(VLOOKUP(Table4[[#This Row],[Column1]],mapping!A:L,12,FALSE),0),IF(W876&gt;mapping!$N$1,IFERROR(VLOOKUP(Table4[[#This Row],[Column1]],mapping!A:L,12,FALSE),0),0))</f>
        <v>4150</v>
      </c>
      <c r="N876" s="58">
        <f>Table4[[#This Row],[ سعر اليومية ]]*3%*Table4[[#This Row],[عدد الدورات ]]</f>
        <v>139.01999999999998</v>
      </c>
      <c r="O876" s="56">
        <f>Table4[[#This Row],[ سعر اليومية ]]*Table4[[#This Row],[عدد الدورات ]]-N876</f>
        <v>4494.9799999999996</v>
      </c>
      <c r="P876" s="194"/>
      <c r="Q876" s="194"/>
      <c r="R876" s="194"/>
      <c r="S876" s="58">
        <f>(Table4[[#This Row],[سعر يومية السائق]]*Table4[[#This Row],[عدد الدورات ]])-SUM(Table4[[#This Row],[سلف ]:[خصم ]])+Table4[[#This Row],[اضافي ]]</f>
        <v>4150</v>
      </c>
      <c r="U876" s="58">
        <f>Table4[[#This Row],[ سعر اليومية ]]*Table4[[#This Row],[عدد الدورات ]]-Table4[[#This Row],[سعر يومية السائق]]*L876</f>
        <v>484</v>
      </c>
      <c r="V876" s="58">
        <f>U876-Table4[[#This Row],[W/H  3%]]</f>
        <v>344.98</v>
      </c>
      <c r="W876" s="66" t="str">
        <f>Table4[[#This Row],[اليوم]]&amp;Table4[[#This Row],[الشهر ]]&amp;Table4[[#This Row],[العام]]</f>
        <v>1652026</v>
      </c>
      <c r="X876" s="66" t="s">
        <v>304</v>
      </c>
    </row>
    <row r="877" spans="1:24" x14ac:dyDescent="0.3">
      <c r="A877" s="62">
        <v>16</v>
      </c>
      <c r="B877" s="62">
        <v>5</v>
      </c>
      <c r="C877" s="62">
        <v>2026</v>
      </c>
      <c r="D877" s="41" t="str">
        <f t="shared" si="65"/>
        <v>كرم ترك 3قليوب 1 ورديةسعوديمدينتي اتوبيس 28</v>
      </c>
      <c r="E877" s="4">
        <v>5018</v>
      </c>
      <c r="F877" s="41" t="str">
        <f>VLOOKUP(E877,mapping!C:J,2,FALSE)</f>
        <v>كرم ترك 3</v>
      </c>
      <c r="G877" s="41" t="str">
        <f>IFERROR(VLOOKUP(F877,mapping!$D$3:$J$200,2,FALSE),0)</f>
        <v>قليوب 1 وردية</v>
      </c>
      <c r="H877" s="41" t="str">
        <f>IFERROR(VLOOKUP(F877,mapping!$D$3:$J$200,3,FALSE),0)</f>
        <v>سعودي</v>
      </c>
      <c r="I877" s="41" t="str">
        <f>IFERROR(VLOOKUP(F877,mapping!$D$3:$J$200,4,FALSE),0)</f>
        <v xml:space="preserve">مدينتي </v>
      </c>
      <c r="J877" s="41" t="str">
        <f>IFERROR(VLOOKUP(F877,mapping!$D$3:$J$200,5,FALSE),0)</f>
        <v>اتوبيس 28</v>
      </c>
      <c r="K877" s="63">
        <f>IF(W877=mapping!$N$1,IFERROR(VLOOKUP(Table4[[#This Row],[Column1]],mapping!A:L,11,FALSE),0),IF(W877&gt;mapping!$N$1,IFERROR(VLOOKUP(Table4[[#This Row],[Column1]],mapping!A:L,11,FALSE),0),))</f>
        <v>4634</v>
      </c>
      <c r="L877" s="139">
        <v>1</v>
      </c>
      <c r="M877" s="60">
        <f>IF(W877=mapping!$N$1,IFERROR(VLOOKUP(Table4[[#This Row],[Column1]],mapping!A:L,12,FALSE),0),IF(W877&gt;mapping!$N$1,IFERROR(VLOOKUP(Table4[[#This Row],[Column1]],mapping!A:L,12,FALSE),0),0))</f>
        <v>4000</v>
      </c>
      <c r="N877" s="58">
        <f>Table4[[#This Row],[ سعر اليومية ]]*3%*Table4[[#This Row],[عدد الدورات ]]</f>
        <v>139.01999999999998</v>
      </c>
      <c r="O877" s="56">
        <f>Table4[[#This Row],[ سعر اليومية ]]*Table4[[#This Row],[عدد الدورات ]]-N877</f>
        <v>4494.9799999999996</v>
      </c>
      <c r="P877" s="194"/>
      <c r="Q877" s="194"/>
      <c r="R877" s="194"/>
      <c r="S877" s="58">
        <f>(Table4[[#This Row],[سعر يومية السائق]]*Table4[[#This Row],[عدد الدورات ]])-SUM(Table4[[#This Row],[سلف ]:[خصم ]])+Table4[[#This Row],[اضافي ]]</f>
        <v>4000</v>
      </c>
      <c r="U877" s="58">
        <f>Table4[[#This Row],[ سعر اليومية ]]*Table4[[#This Row],[عدد الدورات ]]-Table4[[#This Row],[سعر يومية السائق]]*L877</f>
        <v>634</v>
      </c>
      <c r="V877" s="58">
        <f>U877-Table4[[#This Row],[W/H  3%]]</f>
        <v>494.98</v>
      </c>
      <c r="W877" s="66" t="str">
        <f>Table4[[#This Row],[اليوم]]&amp;Table4[[#This Row],[الشهر ]]&amp;Table4[[#This Row],[العام]]</f>
        <v>1652026</v>
      </c>
      <c r="X877" s="66" t="s">
        <v>304</v>
      </c>
    </row>
    <row r="878" spans="1:24" x14ac:dyDescent="0.3">
      <c r="A878" s="62">
        <v>16</v>
      </c>
      <c r="B878" s="62">
        <v>5</v>
      </c>
      <c r="C878" s="62">
        <v>2026</v>
      </c>
      <c r="D878" s="41" t="str">
        <f t="shared" si="65"/>
        <v>كرم ترك 4عدلي منصور شفتسعوديمدينتي اتوبيس 28</v>
      </c>
      <c r="E878" s="4">
        <v>5019</v>
      </c>
      <c r="F878" s="41" t="str">
        <f>VLOOKUP(E878,mapping!C:J,2,FALSE)</f>
        <v>كرم ترك 4</v>
      </c>
      <c r="G878" s="41" t="str">
        <f>IFERROR(VLOOKUP(F878,mapping!$D$3:$J$200,2,FALSE),0)</f>
        <v>عدلي منصور شفت</v>
      </c>
      <c r="H878" s="41" t="str">
        <f>IFERROR(VLOOKUP(F878,mapping!$D$3:$J$200,3,FALSE),0)</f>
        <v>سعودي</v>
      </c>
      <c r="I878" s="41" t="str">
        <f>IFERROR(VLOOKUP(F878,mapping!$D$3:$J$200,4,FALSE),0)</f>
        <v xml:space="preserve">مدينتي </v>
      </c>
      <c r="J878" s="41" t="str">
        <f>IFERROR(VLOOKUP(F878,mapping!$D$3:$J$200,5,FALSE),0)</f>
        <v>اتوبيس 28</v>
      </c>
      <c r="K878" s="63">
        <f>IF(W878=mapping!$N$1,IFERROR(VLOOKUP(Table4[[#This Row],[Column1]],mapping!A:L,11,FALSE),0),IF(W878&gt;mapping!$N$1,IFERROR(VLOOKUP(Table4[[#This Row],[Column1]],mapping!A:L,11,FALSE),0),))</f>
        <v>741</v>
      </c>
      <c r="L878" s="139">
        <v>1</v>
      </c>
      <c r="M878" s="60">
        <f>IF(W878=mapping!$N$1,IFERROR(VLOOKUP(Table4[[#This Row],[Column1]],mapping!A:L,12,FALSE),0),IF(W878&gt;mapping!$N$1,IFERROR(VLOOKUP(Table4[[#This Row],[Column1]],mapping!A:L,12,FALSE),0),0))</f>
        <v>500</v>
      </c>
      <c r="N878" s="58">
        <f>Table4[[#This Row],[ سعر اليومية ]]*3%*Table4[[#This Row],[عدد الدورات ]]</f>
        <v>22.23</v>
      </c>
      <c r="O878" s="56">
        <f>Table4[[#This Row],[ سعر اليومية ]]*Table4[[#This Row],[عدد الدورات ]]-N878</f>
        <v>718.77</v>
      </c>
      <c r="P878" s="194"/>
      <c r="Q878" s="194"/>
      <c r="R878" s="194"/>
      <c r="S878" s="58">
        <f>(Table4[[#This Row],[سعر يومية السائق]]*Table4[[#This Row],[عدد الدورات ]])-SUM(Table4[[#This Row],[سلف ]:[خصم ]])+Table4[[#This Row],[اضافي ]]</f>
        <v>500</v>
      </c>
      <c r="U878" s="58">
        <f>Table4[[#This Row],[ سعر اليومية ]]*Table4[[#This Row],[عدد الدورات ]]-Table4[[#This Row],[سعر يومية السائق]]*L878</f>
        <v>241</v>
      </c>
      <c r="V878" s="58">
        <f>U878-Table4[[#This Row],[W/H  3%]]</f>
        <v>218.77</v>
      </c>
      <c r="W878" s="66" t="str">
        <f>Table4[[#This Row],[اليوم]]&amp;Table4[[#This Row],[الشهر ]]&amp;Table4[[#This Row],[العام]]</f>
        <v>1652026</v>
      </c>
      <c r="X878" s="66" t="s">
        <v>304</v>
      </c>
    </row>
    <row r="879" spans="1:24" x14ac:dyDescent="0.3">
      <c r="A879" s="62">
        <v>16</v>
      </c>
      <c r="B879" s="62">
        <v>5</v>
      </c>
      <c r="C879" s="62">
        <v>2026</v>
      </c>
      <c r="D879" s="41" t="str">
        <f t="shared" si="65"/>
        <v>عماد النجار 4قليوب بيتوينسعوديمدينتي اتوبيس 28</v>
      </c>
      <c r="E879" s="4">
        <v>5020</v>
      </c>
      <c r="F879" s="41" t="str">
        <f>VLOOKUP(E879,mapping!C:J,2,FALSE)</f>
        <v>عماد النجار 4</v>
      </c>
      <c r="G879" s="41" t="str">
        <f>IFERROR(VLOOKUP(F879,mapping!$D$3:$J$200,2,FALSE),0)</f>
        <v>قليوب بيتوين</v>
      </c>
      <c r="H879" s="41" t="str">
        <f>IFERROR(VLOOKUP(F879,mapping!$D$3:$J$200,3,FALSE),0)</f>
        <v>سعودي</v>
      </c>
      <c r="I879" s="41" t="str">
        <f>IFERROR(VLOOKUP(F879,mapping!$D$3:$J$200,4,FALSE),0)</f>
        <v xml:space="preserve">مدينتي </v>
      </c>
      <c r="J879" s="41" t="str">
        <f>IFERROR(VLOOKUP(F879,mapping!$D$3:$J$200,5,FALSE),0)</f>
        <v>اتوبيس 28</v>
      </c>
      <c r="K879" s="63">
        <f>IF(W879=mapping!$N$1,IFERROR(VLOOKUP(Table4[[#This Row],[Column1]],mapping!A:L,11,FALSE),0),IF(W879&gt;mapping!$N$1,IFERROR(VLOOKUP(Table4[[#This Row],[Column1]],mapping!A:L,11,FALSE),0),))</f>
        <v>1482</v>
      </c>
      <c r="L879" s="139">
        <v>1</v>
      </c>
      <c r="M879" s="60">
        <f>IF(W879=mapping!$N$1,IFERROR(VLOOKUP(Table4[[#This Row],[Column1]],mapping!A:L,12,FALSE),0),IF(W879&gt;mapping!$N$1,IFERROR(VLOOKUP(Table4[[#This Row],[Column1]],mapping!A:L,12,FALSE),0),0))</f>
        <v>1400</v>
      </c>
      <c r="N879" s="58">
        <f>Table4[[#This Row],[ سعر اليومية ]]*3%*Table4[[#This Row],[عدد الدورات ]]</f>
        <v>44.46</v>
      </c>
      <c r="O879" s="56">
        <f>Table4[[#This Row],[ سعر اليومية ]]*Table4[[#This Row],[عدد الدورات ]]-N879</f>
        <v>1437.54</v>
      </c>
      <c r="P879" s="194"/>
      <c r="Q879" s="194"/>
      <c r="R879" s="194"/>
      <c r="S879" s="58">
        <f>(Table4[[#This Row],[سعر يومية السائق]]*Table4[[#This Row],[عدد الدورات ]])-SUM(Table4[[#This Row],[سلف ]:[خصم ]])+Table4[[#This Row],[اضافي ]]</f>
        <v>1400</v>
      </c>
      <c r="U879" s="58">
        <f>Table4[[#This Row],[ سعر اليومية ]]*Table4[[#This Row],[عدد الدورات ]]-Table4[[#This Row],[سعر يومية السائق]]*L879</f>
        <v>82</v>
      </c>
      <c r="V879" s="58">
        <f>U879-Table4[[#This Row],[W/H  3%]]</f>
        <v>37.54</v>
      </c>
      <c r="W879" s="66" t="str">
        <f>Table4[[#This Row],[اليوم]]&amp;Table4[[#This Row],[الشهر ]]&amp;Table4[[#This Row],[العام]]</f>
        <v>1652026</v>
      </c>
      <c r="X879" s="66" t="s">
        <v>304</v>
      </c>
    </row>
    <row r="880" spans="1:24" x14ac:dyDescent="0.3">
      <c r="A880" s="62">
        <v>16</v>
      </c>
      <c r="B880" s="62">
        <v>5</v>
      </c>
      <c r="C880" s="62">
        <v>2026</v>
      </c>
      <c r="D880" s="41" t="str">
        <f t="shared" si="65"/>
        <v>ممدوح كيلاني6المنيب 1 وردية سعوديمدينتي ميكروباص صيني</v>
      </c>
      <c r="E880" s="4">
        <v>5021</v>
      </c>
      <c r="F880" s="41" t="str">
        <f>VLOOKUP(E880,mapping!C:J,2,FALSE)</f>
        <v>ممدوح كيلاني6</v>
      </c>
      <c r="G880" s="41" t="str">
        <f>IFERROR(VLOOKUP(F880,mapping!$D$3:$J$200,2,FALSE),0)</f>
        <v xml:space="preserve">المنيب 1 وردية </v>
      </c>
      <c r="H880" s="41" t="str">
        <f>IFERROR(VLOOKUP(F880,mapping!$D$3:$J$200,3,FALSE),0)</f>
        <v>سعودي</v>
      </c>
      <c r="I880" s="41" t="str">
        <f>IFERROR(VLOOKUP(F880,mapping!$D$3:$J$200,4,FALSE),0)</f>
        <v xml:space="preserve">مدينتي </v>
      </c>
      <c r="J880" s="41" t="str">
        <f>IFERROR(VLOOKUP(F880,mapping!$D$3:$J$200,5,FALSE),0)</f>
        <v>ميكروباص صيني</v>
      </c>
      <c r="K880" s="63">
        <f>IF(W880=mapping!$N$1,IFERROR(VLOOKUP(Table4[[#This Row],[Column1]],mapping!A:L,11,FALSE),0),IF(W880&gt;mapping!$N$1,IFERROR(VLOOKUP(Table4[[#This Row],[Column1]],mapping!A:L,11,FALSE),0),))</f>
        <v>1482</v>
      </c>
      <c r="L880" s="139">
        <v>1</v>
      </c>
      <c r="M880" s="60">
        <f>IF(W880=mapping!$N$1,IFERROR(VLOOKUP(Table4[[#This Row],[Column1]],mapping!A:L,12,FALSE),0),IF(W880&gt;mapping!$N$1,IFERROR(VLOOKUP(Table4[[#This Row],[Column1]],mapping!A:L,12,FALSE),0),0))</f>
        <v>1350</v>
      </c>
      <c r="N880" s="58">
        <f>Table4[[#This Row],[ سعر اليومية ]]*3%*Table4[[#This Row],[عدد الدورات ]]</f>
        <v>44.46</v>
      </c>
      <c r="O880" s="56">
        <f>Table4[[#This Row],[ سعر اليومية ]]*Table4[[#This Row],[عدد الدورات ]]-N880</f>
        <v>1437.54</v>
      </c>
      <c r="P880" s="194"/>
      <c r="Q880" s="194"/>
      <c r="R880" s="194"/>
      <c r="S880" s="58">
        <f>(Table4[[#This Row],[سعر يومية السائق]]*Table4[[#This Row],[عدد الدورات ]])-SUM(Table4[[#This Row],[سلف ]:[خصم ]])+Table4[[#This Row],[اضافي ]]</f>
        <v>1350</v>
      </c>
      <c r="U880" s="58">
        <f>Table4[[#This Row],[ سعر اليومية ]]*Table4[[#This Row],[عدد الدورات ]]-Table4[[#This Row],[سعر يومية السائق]]*L880</f>
        <v>132</v>
      </c>
      <c r="V880" s="58">
        <f>U880-Table4[[#This Row],[W/H  3%]]</f>
        <v>87.539999999999992</v>
      </c>
      <c r="W880" s="66" t="str">
        <f>Table4[[#This Row],[اليوم]]&amp;Table4[[#This Row],[الشهر ]]&amp;Table4[[#This Row],[العام]]</f>
        <v>1652026</v>
      </c>
      <c r="X880" s="66" t="s">
        <v>304</v>
      </c>
    </row>
    <row r="881" spans="1:24" x14ac:dyDescent="0.3">
      <c r="A881" s="62">
        <v>16</v>
      </c>
      <c r="B881" s="62">
        <v>5</v>
      </c>
      <c r="C881" s="62">
        <v>2026</v>
      </c>
      <c r="D881" s="41" t="str">
        <f t="shared" si="65"/>
        <v>ممدوح كيلاني4المنيب 2 وردية سعوديمدينتي ميكروباص صيني</v>
      </c>
      <c r="E881" s="4">
        <v>5022</v>
      </c>
      <c r="F881" s="41" t="str">
        <f>VLOOKUP(E881,mapping!C:J,2,FALSE)</f>
        <v>ممدوح كيلاني4</v>
      </c>
      <c r="G881" s="41" t="str">
        <f>IFERROR(VLOOKUP(F881,mapping!$D$3:$J$200,2,FALSE),0)</f>
        <v xml:space="preserve">المنيب 2 وردية </v>
      </c>
      <c r="H881" s="41" t="str">
        <f>IFERROR(VLOOKUP(F881,mapping!$D$3:$J$200,3,FALSE),0)</f>
        <v>سعودي</v>
      </c>
      <c r="I881" s="41" t="str">
        <f>IFERROR(VLOOKUP(F881,mapping!$D$3:$J$200,4,FALSE),0)</f>
        <v xml:space="preserve">مدينتي </v>
      </c>
      <c r="J881" s="41" t="str">
        <f>IFERROR(VLOOKUP(F881,mapping!$D$3:$J$200,5,FALSE),0)</f>
        <v>ميكروباص صيني</v>
      </c>
      <c r="K881" s="63">
        <f>IF(W881=mapping!$N$1,IFERROR(VLOOKUP(Table4[[#This Row],[Column1]],mapping!A:L,11,FALSE),0),IF(W881&gt;mapping!$N$1,IFERROR(VLOOKUP(Table4[[#This Row],[Column1]],mapping!A:L,11,FALSE),0),))</f>
        <v>2965</v>
      </c>
      <c r="L881" s="139">
        <v>1</v>
      </c>
      <c r="M881" s="60">
        <f>IF(W881=mapping!$N$1,IFERROR(VLOOKUP(Table4[[#This Row],[Column1]],mapping!A:L,12,FALSE),0),IF(W881&gt;mapping!$N$1,IFERROR(VLOOKUP(Table4[[#This Row],[Column1]],mapping!A:L,12,FALSE),0),0))</f>
        <v>2600</v>
      </c>
      <c r="N881" s="58">
        <f>Table4[[#This Row],[ سعر اليومية ]]*3%*Table4[[#This Row],[عدد الدورات ]]</f>
        <v>88.95</v>
      </c>
      <c r="O881" s="56">
        <f>Table4[[#This Row],[ سعر اليومية ]]*Table4[[#This Row],[عدد الدورات ]]-N881</f>
        <v>2876.05</v>
      </c>
      <c r="P881" s="194"/>
      <c r="Q881" s="194"/>
      <c r="R881" s="194"/>
      <c r="S881" s="58">
        <f>(Table4[[#This Row],[سعر يومية السائق]]*Table4[[#This Row],[عدد الدورات ]])-SUM(Table4[[#This Row],[سلف ]:[خصم ]])+Table4[[#This Row],[اضافي ]]</f>
        <v>2600</v>
      </c>
      <c r="U881" s="58">
        <f>Table4[[#This Row],[ سعر اليومية ]]*Table4[[#This Row],[عدد الدورات ]]-Table4[[#This Row],[سعر يومية السائق]]*L881</f>
        <v>365</v>
      </c>
      <c r="V881" s="58">
        <f>U881-Table4[[#This Row],[W/H  3%]]</f>
        <v>276.05</v>
      </c>
      <c r="W881" s="66" t="str">
        <f>Table4[[#This Row],[اليوم]]&amp;Table4[[#This Row],[الشهر ]]&amp;Table4[[#This Row],[العام]]</f>
        <v>1652026</v>
      </c>
      <c r="X881" s="66" t="s">
        <v>304</v>
      </c>
    </row>
    <row r="882" spans="1:24" x14ac:dyDescent="0.3">
      <c r="A882" s="62">
        <v>16</v>
      </c>
      <c r="B882" s="62">
        <v>5</v>
      </c>
      <c r="C882" s="62">
        <v>2026</v>
      </c>
      <c r="D882" s="41" t="str">
        <f t="shared" si="65"/>
        <v>فرج 5حلوان 2 ورديةسعوديمدينتي اتوبيس 28</v>
      </c>
      <c r="E882" s="4">
        <v>5023</v>
      </c>
      <c r="F882" s="41" t="str">
        <f>VLOOKUP(E882,mapping!C:J,2,FALSE)</f>
        <v>فرج 5</v>
      </c>
      <c r="G882" s="41" t="str">
        <f>IFERROR(VLOOKUP(F882,mapping!$D$3:$J$200,2,FALSE),0)</f>
        <v>حلوان 2 وردية</v>
      </c>
      <c r="H882" s="41" t="str">
        <f>IFERROR(VLOOKUP(F882,mapping!$D$3:$J$200,3,FALSE),0)</f>
        <v>سعودي</v>
      </c>
      <c r="I882" s="41" t="str">
        <f>IFERROR(VLOOKUP(F882,mapping!$D$3:$J$200,4,FALSE),0)</f>
        <v xml:space="preserve">مدينتي </v>
      </c>
      <c r="J882" s="41" t="str">
        <f>IFERROR(VLOOKUP(F882,mapping!$D$3:$J$200,5,FALSE),0)</f>
        <v>اتوبيس 28</v>
      </c>
      <c r="K882" s="63">
        <f>IF(W882=mapping!$N$1,IFERROR(VLOOKUP(Table4[[#This Row],[Column1]],mapping!A:L,11,FALSE),0),IF(W882&gt;mapping!$N$1,IFERROR(VLOOKUP(Table4[[#This Row],[Column1]],mapping!A:L,11,FALSE),0),))</f>
        <v>4634</v>
      </c>
      <c r="L882" s="139">
        <v>1</v>
      </c>
      <c r="M882" s="60">
        <f>IF(W882=mapping!$N$1,IFERROR(VLOOKUP(Table4[[#This Row],[Column1]],mapping!A:L,12,FALSE),0),IF(W882&gt;mapping!$N$1,IFERROR(VLOOKUP(Table4[[#This Row],[Column1]],mapping!A:L,12,FALSE),0),0))</f>
        <v>4100</v>
      </c>
      <c r="N882" s="58">
        <f>Table4[[#This Row],[ سعر اليومية ]]*3%*Table4[[#This Row],[عدد الدورات ]]</f>
        <v>139.01999999999998</v>
      </c>
      <c r="O882" s="56">
        <f>Table4[[#This Row],[ سعر اليومية ]]*Table4[[#This Row],[عدد الدورات ]]-N882</f>
        <v>4494.9799999999996</v>
      </c>
      <c r="P882" s="194"/>
      <c r="Q882" s="194"/>
      <c r="R882" s="194"/>
      <c r="S882" s="58">
        <f>(Table4[[#This Row],[سعر يومية السائق]]*Table4[[#This Row],[عدد الدورات ]])-SUM(Table4[[#This Row],[سلف ]:[خصم ]])+Table4[[#This Row],[اضافي ]]</f>
        <v>4100</v>
      </c>
      <c r="U882" s="58">
        <f>Table4[[#This Row],[ سعر اليومية ]]*Table4[[#This Row],[عدد الدورات ]]-Table4[[#This Row],[سعر يومية السائق]]*L882</f>
        <v>534</v>
      </c>
      <c r="V882" s="58">
        <f>U882-Table4[[#This Row],[W/H  3%]]</f>
        <v>394.98</v>
      </c>
      <c r="W882" s="66" t="str">
        <f>Table4[[#This Row],[اليوم]]&amp;Table4[[#This Row],[الشهر ]]&amp;Table4[[#This Row],[العام]]</f>
        <v>1652026</v>
      </c>
      <c r="X882" s="66" t="s">
        <v>304</v>
      </c>
    </row>
    <row r="883" spans="1:24" x14ac:dyDescent="0.3">
      <c r="A883" s="62">
        <v>16</v>
      </c>
      <c r="B883" s="62">
        <v>5</v>
      </c>
      <c r="C883" s="62">
        <v>2026</v>
      </c>
      <c r="D883" s="41" t="str">
        <f t="shared" si="65"/>
        <v>سيد الحاويالحلميةسعوديمدينتي اتوبيس 28</v>
      </c>
      <c r="E883" s="4">
        <v>5024</v>
      </c>
      <c r="F883" s="41" t="str">
        <f>VLOOKUP(E883,mapping!C:J,2,FALSE)</f>
        <v>سيد الحاوي</v>
      </c>
      <c r="G883" s="41" t="str">
        <f>IFERROR(VLOOKUP(F883,mapping!$D$3:$J$200,2,FALSE),0)</f>
        <v>الحلمية</v>
      </c>
      <c r="H883" s="41" t="str">
        <f>IFERROR(VLOOKUP(F883,mapping!$D$3:$J$200,3,FALSE),0)</f>
        <v>سعودي</v>
      </c>
      <c r="I883" s="41" t="str">
        <f>IFERROR(VLOOKUP(F883,mapping!$D$3:$J$200,4,FALSE),0)</f>
        <v xml:space="preserve">مدينتي </v>
      </c>
      <c r="J883" s="41" t="str">
        <f>IFERROR(VLOOKUP(F883,mapping!$D$3:$J$200,5,FALSE),0)</f>
        <v>اتوبيس 28</v>
      </c>
      <c r="K883" s="63">
        <f>IF(W883=mapping!$N$1,IFERROR(VLOOKUP(Table4[[#This Row],[Column1]],mapping!A:L,11,FALSE),0),IF(W883&gt;mapping!$N$1,IFERROR(VLOOKUP(Table4[[#This Row],[Column1]],mapping!A:L,11,FALSE),0),))</f>
        <v>4634</v>
      </c>
      <c r="L883" s="139">
        <v>1</v>
      </c>
      <c r="M883" s="60">
        <f>IF(W883=mapping!$N$1,IFERROR(VLOOKUP(Table4[[#This Row],[Column1]],mapping!A:L,12,FALSE),0),IF(W883&gt;mapping!$N$1,IFERROR(VLOOKUP(Table4[[#This Row],[Column1]],mapping!A:L,12,FALSE),0),0))</f>
        <v>3750</v>
      </c>
      <c r="N883" s="58">
        <f>Table4[[#This Row],[ سعر اليومية ]]*3%*Table4[[#This Row],[عدد الدورات ]]</f>
        <v>139.01999999999998</v>
      </c>
      <c r="O883" s="56">
        <f>Table4[[#This Row],[ سعر اليومية ]]*Table4[[#This Row],[عدد الدورات ]]-N883</f>
        <v>4494.9799999999996</v>
      </c>
      <c r="P883" s="194"/>
      <c r="Q883" s="194"/>
      <c r="R883" s="194"/>
      <c r="S883" s="58">
        <f>(Table4[[#This Row],[سعر يومية السائق]]*Table4[[#This Row],[عدد الدورات ]])-SUM(Table4[[#This Row],[سلف ]:[خصم ]])+Table4[[#This Row],[اضافي ]]</f>
        <v>3750</v>
      </c>
      <c r="U883" s="58">
        <f>Table4[[#This Row],[ سعر اليومية ]]*Table4[[#This Row],[عدد الدورات ]]-Table4[[#This Row],[سعر يومية السائق]]*L883</f>
        <v>884</v>
      </c>
      <c r="V883" s="58">
        <f>U883-Table4[[#This Row],[W/H  3%]]</f>
        <v>744.98</v>
      </c>
      <c r="W883" s="66" t="str">
        <f>Table4[[#This Row],[اليوم]]&amp;Table4[[#This Row],[الشهر ]]&amp;Table4[[#This Row],[العام]]</f>
        <v>1652026</v>
      </c>
      <c r="X883" s="66" t="s">
        <v>304</v>
      </c>
    </row>
    <row r="884" spans="1:24" x14ac:dyDescent="0.3">
      <c r="A884" s="62">
        <v>16</v>
      </c>
      <c r="B884" s="62">
        <v>5</v>
      </c>
      <c r="C884" s="62">
        <v>2026</v>
      </c>
      <c r="D884" s="41" t="str">
        <f t="shared" si="65"/>
        <v>سيد الحاوي 2عدلي منصور سعوديمدينتي اتوبيس 28</v>
      </c>
      <c r="E884" s="4">
        <v>5028</v>
      </c>
      <c r="F884" s="41" t="str">
        <f>VLOOKUP(E884,mapping!C:J,2,FALSE)</f>
        <v>سيد الحاوي 2</v>
      </c>
      <c r="G884" s="41" t="str">
        <f>IFERROR(VLOOKUP(F884,mapping!$D$3:$J$200,2,FALSE),0)</f>
        <v xml:space="preserve">عدلي منصور </v>
      </c>
      <c r="H884" s="41" t="str">
        <f>IFERROR(VLOOKUP(F884,mapping!$D$3:$J$200,3,FALSE),0)</f>
        <v>سعودي</v>
      </c>
      <c r="I884" s="41" t="str">
        <f>IFERROR(VLOOKUP(F884,mapping!$D$3:$J$200,4,FALSE),0)</f>
        <v xml:space="preserve">مدينتي </v>
      </c>
      <c r="J884" s="41" t="str">
        <f>IFERROR(VLOOKUP(F884,mapping!$D$3:$J$200,5,FALSE),0)</f>
        <v>اتوبيس 28</v>
      </c>
      <c r="K884" s="63">
        <f>IF(W884=mapping!$N$1,IFERROR(VLOOKUP(Table4[[#This Row],[Column1]],mapping!A:L,11,FALSE),0),IF(W884&gt;mapping!$N$1,IFERROR(VLOOKUP(Table4[[#This Row],[Column1]],mapping!A:L,11,FALSE),0),))</f>
        <v>741</v>
      </c>
      <c r="L884" s="139">
        <v>1</v>
      </c>
      <c r="M884" s="60">
        <f>IF(W884=mapping!$N$1,IFERROR(VLOOKUP(Table4[[#This Row],[Column1]],mapping!A:L,12,FALSE),0),IF(W884&gt;mapping!$N$1,IFERROR(VLOOKUP(Table4[[#This Row],[Column1]],mapping!A:L,12,FALSE),0),0))</f>
        <v>550</v>
      </c>
      <c r="N884" s="58">
        <f>Table4[[#This Row],[ سعر اليومية ]]*3%*Table4[[#This Row],[عدد الدورات ]]</f>
        <v>22.23</v>
      </c>
      <c r="O884" s="56">
        <f>Table4[[#This Row],[ سعر اليومية ]]*Table4[[#This Row],[عدد الدورات ]]-N884</f>
        <v>718.77</v>
      </c>
      <c r="P884" s="194"/>
      <c r="Q884" s="194"/>
      <c r="R884" s="194"/>
      <c r="S884" s="58">
        <f>(Table4[[#This Row],[سعر يومية السائق]]*Table4[[#This Row],[عدد الدورات ]])-SUM(Table4[[#This Row],[سلف ]:[خصم ]])+Table4[[#This Row],[اضافي ]]</f>
        <v>550</v>
      </c>
      <c r="U884" s="58">
        <f>Table4[[#This Row],[ سعر اليومية ]]*Table4[[#This Row],[عدد الدورات ]]-Table4[[#This Row],[سعر يومية السائق]]*L884</f>
        <v>191</v>
      </c>
      <c r="V884" s="58">
        <f>U884-Table4[[#This Row],[W/H  3%]]</f>
        <v>168.77</v>
      </c>
      <c r="W884" s="66" t="str">
        <f>Table4[[#This Row],[اليوم]]&amp;Table4[[#This Row],[الشهر ]]&amp;Table4[[#This Row],[العام]]</f>
        <v>1652026</v>
      </c>
      <c r="X884" s="66" t="s">
        <v>304</v>
      </c>
    </row>
    <row r="885" spans="1:24" s="123" customFormat="1" x14ac:dyDescent="0.3">
      <c r="D885" s="123" t="e">
        <f t="shared" si="65"/>
        <v>#N/A</v>
      </c>
      <c r="E885" s="201"/>
      <c r="F885" s="123" t="e">
        <f>VLOOKUP(E885,mapping!C:J,2,FALSE)</f>
        <v>#N/A</v>
      </c>
      <c r="G885" s="123">
        <f>IFERROR(VLOOKUP(F885,mapping!$D$3:$J$200,2,FALSE),0)</f>
        <v>0</v>
      </c>
      <c r="H885" s="123">
        <f>IFERROR(VLOOKUP(F885,mapping!$D$3:$J$200,3,FALSE),0)</f>
        <v>0</v>
      </c>
      <c r="I885" s="123">
        <f>IFERROR(VLOOKUP(F885,mapping!$D$3:$J$200,4,FALSE),0)</f>
        <v>0</v>
      </c>
      <c r="J885" s="123">
        <f>IFERROR(VLOOKUP(F885,mapping!$D$3:$J$200,5,FALSE),0)</f>
        <v>0</v>
      </c>
      <c r="K885" s="124">
        <f>IF(W885=mapping!$N$1,IFERROR(VLOOKUP(Table4[[#This Row],[Column1]],mapping!A:L,11,FALSE),0),IF(W885&gt;mapping!$N$1,IFERROR(VLOOKUP(Table4[[#This Row],[Column1]],mapping!A:L,11,FALSE),0),))</f>
        <v>0</v>
      </c>
      <c r="L885" s="140"/>
      <c r="M885" s="124">
        <f>IF(W885=mapping!$N$1,IFERROR(VLOOKUP(Table4[[#This Row],[Column1]],mapping!A:L,12,FALSE),0),IF(W885&gt;mapping!$N$1,IFERROR(VLOOKUP(Table4[[#This Row],[Column1]],mapping!A:L,12,FALSE),0),0))</f>
        <v>0</v>
      </c>
      <c r="N885" s="125">
        <f>Table4[[#This Row],[ سعر اليومية ]]*3%*Table4[[#This Row],[عدد الدورات ]]</f>
        <v>0</v>
      </c>
      <c r="O885" s="126">
        <f>Table4[[#This Row],[ سعر اليومية ]]*Table4[[#This Row],[عدد الدورات ]]-N885</f>
        <v>0</v>
      </c>
      <c r="P885" s="195"/>
      <c r="Q885" s="195"/>
      <c r="R885" s="195"/>
      <c r="S885" s="125">
        <f>(Table4[[#This Row],[سعر يومية السائق]]*Table4[[#This Row],[عدد الدورات ]])-SUM(Table4[[#This Row],[سلف ]:[خصم ]])+Table4[[#This Row],[اضافي ]]</f>
        <v>0</v>
      </c>
      <c r="U885" s="125">
        <f>Table4[[#This Row],[ سعر اليومية ]]*Table4[[#This Row],[عدد الدورات ]]-Table4[[#This Row],[سعر يومية السائق]]*L885</f>
        <v>0</v>
      </c>
      <c r="V885" s="125">
        <f>U885-Table4[[#This Row],[W/H  3%]]</f>
        <v>0</v>
      </c>
      <c r="W885" s="127" t="str">
        <f>Table4[[#This Row],[اليوم]]&amp;Table4[[#This Row],[الشهر ]]&amp;Table4[[#This Row],[العام]]</f>
        <v/>
      </c>
      <c r="X885" s="127" t="s">
        <v>304</v>
      </c>
    </row>
    <row r="886" spans="1:24" x14ac:dyDescent="0.3">
      <c r="A886" s="62">
        <v>17</v>
      </c>
      <c r="B886" s="62">
        <v>5</v>
      </c>
      <c r="C886" s="62">
        <v>2026</v>
      </c>
      <c r="D886" s="41" t="str">
        <f t="shared" si="65"/>
        <v>مصطفي قليوبقليوب FIRST STARTم.نصر ميكروباص صيني</v>
      </c>
      <c r="E886" s="4">
        <v>1000</v>
      </c>
      <c r="F886" s="41" t="str">
        <f>VLOOKUP(E886,mapping!C:J,2,FALSE)</f>
        <v>مصطفي قليوب</v>
      </c>
      <c r="G886" s="41" t="str">
        <f>IFERROR(VLOOKUP(F886,mapping!$D$3:$J$200,2,FALSE),0)</f>
        <v xml:space="preserve">قليوب </v>
      </c>
      <c r="H886" s="41" t="str">
        <f>IFERROR(VLOOKUP(F886,mapping!$D$3:$J$200,3,FALSE),0)</f>
        <v>FIRST START</v>
      </c>
      <c r="I886" s="41" t="str">
        <f>IFERROR(VLOOKUP(F886,mapping!$D$3:$J$200,4,FALSE),0)</f>
        <v xml:space="preserve">م.نصر </v>
      </c>
      <c r="J886" s="41" t="str">
        <f>IFERROR(VLOOKUP(F886,mapping!$D$3:$J$200,5,FALSE),0)</f>
        <v>ميكروباص صيني</v>
      </c>
      <c r="K886" s="63">
        <f>IF(W886=mapping!$N$1,IFERROR(VLOOKUP(Table4[[#This Row],[Column1]],mapping!A:L,11,FALSE),0),IF(W886&gt;mapping!$N$1,IFERROR(VLOOKUP(Table4[[#This Row],[Column1]],mapping!A:L,11,FALSE),0),))</f>
        <v>1250</v>
      </c>
      <c r="L886" s="139">
        <v>1</v>
      </c>
      <c r="M886" s="60">
        <f>IF(W886=mapping!$N$1,IFERROR(VLOOKUP(Table4[[#This Row],[Column1]],mapping!A:L,12,FALSE),0),IF(W886&gt;mapping!$N$1,IFERROR(VLOOKUP(Table4[[#This Row],[Column1]],mapping!A:L,12,FALSE),0),0))</f>
        <v>1200</v>
      </c>
      <c r="N886" s="58">
        <f>Table4[[#This Row],[ سعر اليومية ]]*3%*Table4[[#This Row],[عدد الدورات ]]</f>
        <v>37.5</v>
      </c>
      <c r="O886" s="56">
        <f>Table4[[#This Row],[ سعر اليومية ]]*Table4[[#This Row],[عدد الدورات ]]-N886</f>
        <v>1212.5</v>
      </c>
      <c r="P886" s="194"/>
      <c r="Q886" s="194"/>
      <c r="R886" s="194"/>
      <c r="S886" s="58">
        <f>(Table4[[#This Row],[سعر يومية السائق]]*Table4[[#This Row],[عدد الدورات ]])-SUM(Table4[[#This Row],[سلف ]:[خصم ]])+Table4[[#This Row],[اضافي ]]</f>
        <v>1200</v>
      </c>
      <c r="U886" s="58">
        <f>Table4[[#This Row],[ سعر اليومية ]]*Table4[[#This Row],[عدد الدورات ]]-Table4[[#This Row],[سعر يومية السائق]]*L886</f>
        <v>50</v>
      </c>
      <c r="V886" s="58">
        <f>U886-Table4[[#This Row],[W/H  3%]]</f>
        <v>12.5</v>
      </c>
      <c r="W886" s="66" t="str">
        <f>Table4[[#This Row],[اليوم]]&amp;Table4[[#This Row],[الشهر ]]&amp;Table4[[#This Row],[العام]]</f>
        <v>1752026</v>
      </c>
      <c r="X886" s="66" t="s">
        <v>304</v>
      </c>
    </row>
    <row r="887" spans="1:24" x14ac:dyDescent="0.3">
      <c r="A887" s="62">
        <v>17</v>
      </c>
      <c r="B887" s="62">
        <v>5</v>
      </c>
      <c r="C887" s="62">
        <v>2026</v>
      </c>
      <c r="D887" s="41" t="str">
        <f t="shared" si="65"/>
        <v>عمرو برعي الجراجFLITCH AND GRAINالتجمع ميكروباص صيني</v>
      </c>
      <c r="E887" s="4">
        <v>2000</v>
      </c>
      <c r="F887" s="41" t="str">
        <f>VLOOKUP(E887,mapping!C:J,2,FALSE)</f>
        <v xml:space="preserve">عمرو برعي </v>
      </c>
      <c r="G887" s="41" t="str">
        <f>IFERROR(VLOOKUP(F887,mapping!$D$3:$J$200,2,FALSE),0)</f>
        <v>الجراج</v>
      </c>
      <c r="H887" s="41" t="str">
        <f>IFERROR(VLOOKUP(F887,mapping!$D$3:$J$200,3,FALSE),0)</f>
        <v>FLITCH AND GRAIN</v>
      </c>
      <c r="I887" s="41" t="str">
        <f>IFERROR(VLOOKUP(F887,mapping!$D$3:$J$200,4,FALSE),0)</f>
        <v xml:space="preserve">التجمع </v>
      </c>
      <c r="J887" s="41" t="str">
        <f>IFERROR(VLOOKUP(F887,mapping!$D$3:$J$200,5,FALSE),0)</f>
        <v>ميكروباص صيني</v>
      </c>
      <c r="K887" s="63">
        <f>IF(W887=mapping!$N$1,IFERROR(VLOOKUP(Table4[[#This Row],[Column1]],mapping!A:L,11,FALSE),0),IF(W887&gt;mapping!$N$1,IFERROR(VLOOKUP(Table4[[#This Row],[Column1]],mapping!A:L,11,FALSE),0),))</f>
        <v>1300</v>
      </c>
      <c r="L887" s="139">
        <v>1</v>
      </c>
      <c r="M887" s="60">
        <f>IF(W887=mapping!$N$1,IFERROR(VLOOKUP(Table4[[#This Row],[Column1]],mapping!A:L,12,FALSE),0),IF(W887&gt;mapping!$N$1,IFERROR(VLOOKUP(Table4[[#This Row],[Column1]],mapping!A:L,12,FALSE),0),0))</f>
        <v>1050</v>
      </c>
      <c r="N887" s="58">
        <f>Table4[[#This Row],[ سعر اليومية ]]*3%*Table4[[#This Row],[عدد الدورات ]]</f>
        <v>39</v>
      </c>
      <c r="O887" s="56">
        <f>Table4[[#This Row],[ سعر اليومية ]]*Table4[[#This Row],[عدد الدورات ]]-N887</f>
        <v>1261</v>
      </c>
      <c r="P887" s="194"/>
      <c r="Q887" s="194"/>
      <c r="R887" s="194"/>
      <c r="S887" s="58">
        <f>(Table4[[#This Row],[سعر يومية السائق]]*Table4[[#This Row],[عدد الدورات ]])-SUM(Table4[[#This Row],[سلف ]:[خصم ]])+Table4[[#This Row],[اضافي ]]</f>
        <v>1050</v>
      </c>
      <c r="U887" s="58">
        <f>Table4[[#This Row],[ سعر اليومية ]]*Table4[[#This Row],[عدد الدورات ]]-Table4[[#This Row],[سعر يومية السائق]]*L887</f>
        <v>250</v>
      </c>
      <c r="V887" s="58">
        <f>U887-Table4[[#This Row],[W/H  3%]]</f>
        <v>211</v>
      </c>
      <c r="W887" s="66" t="str">
        <f>Table4[[#This Row],[اليوم]]&amp;Table4[[#This Row],[الشهر ]]&amp;Table4[[#This Row],[العام]]</f>
        <v>1752026</v>
      </c>
      <c r="X887" s="66" t="s">
        <v>304</v>
      </c>
    </row>
    <row r="888" spans="1:24" x14ac:dyDescent="0.3">
      <c r="A888" s="62">
        <v>17</v>
      </c>
      <c r="B888" s="62">
        <v>5</v>
      </c>
      <c r="C888" s="62">
        <v>2026</v>
      </c>
      <c r="D888" s="41" t="str">
        <f t="shared" si="65"/>
        <v>مصطفي الف مسكنالف مسكن 3 ورديةنجمة هليوبوليسالتجمع اتوبيس 28</v>
      </c>
      <c r="E888" s="4">
        <v>3000</v>
      </c>
      <c r="F888" s="41" t="str">
        <f>VLOOKUP(E888,mapping!C:J,2,FALSE)</f>
        <v>مصطفي الف مسكن</v>
      </c>
      <c r="G888" s="41" t="str">
        <f>IFERROR(VLOOKUP(F888,mapping!$D$3:$J$200,2,FALSE),0)</f>
        <v>الف مسكن 3 وردية</v>
      </c>
      <c r="H888" s="41" t="str">
        <f>IFERROR(VLOOKUP(F888,mapping!$D$3:$J$200,3,FALSE),0)</f>
        <v>نجمة هليوبوليس</v>
      </c>
      <c r="I888" s="41" t="str">
        <f>IFERROR(VLOOKUP(F888,mapping!$D$3:$J$200,4,FALSE),0)</f>
        <v xml:space="preserve">التجمع </v>
      </c>
      <c r="J888" s="41" t="str">
        <f>IFERROR(VLOOKUP(F888,mapping!$D$3:$J$200,5,FALSE),0)</f>
        <v>اتوبيس 28</v>
      </c>
      <c r="K888" s="63">
        <f>IF(W888=mapping!$N$1,IFERROR(VLOOKUP(Table4[[#This Row],[Column1]],mapping!A:L,11,FALSE),0),IF(W888&gt;mapping!$N$1,IFERROR(VLOOKUP(Table4[[#This Row],[Column1]],mapping!A:L,11,FALSE),0),))</f>
        <v>4297</v>
      </c>
      <c r="L888" s="139">
        <v>1</v>
      </c>
      <c r="M888" s="60">
        <f>IF(W888=mapping!$N$1,IFERROR(VLOOKUP(Table4[[#This Row],[Column1]],mapping!A:L,12,FALSE),0),IF(W888&gt;mapping!$N$1,IFERROR(VLOOKUP(Table4[[#This Row],[Column1]],mapping!A:L,12,FALSE),0),0))</f>
        <v>3800</v>
      </c>
      <c r="N888" s="58">
        <f>Table4[[#This Row],[ سعر اليومية ]]*3%*Table4[[#This Row],[عدد الدورات ]]</f>
        <v>128.91</v>
      </c>
      <c r="O888" s="56">
        <f>Table4[[#This Row],[ سعر اليومية ]]*Table4[[#This Row],[عدد الدورات ]]-N888</f>
        <v>4168.09</v>
      </c>
      <c r="P888" s="194"/>
      <c r="Q888" s="194"/>
      <c r="R888" s="194"/>
      <c r="S888" s="58">
        <f>(Table4[[#This Row],[سعر يومية السائق]]*Table4[[#This Row],[عدد الدورات ]])-SUM(Table4[[#This Row],[سلف ]:[خصم ]])+Table4[[#This Row],[اضافي ]]</f>
        <v>3800</v>
      </c>
      <c r="U888" s="58">
        <f>Table4[[#This Row],[ سعر اليومية ]]*Table4[[#This Row],[عدد الدورات ]]-Table4[[#This Row],[سعر يومية السائق]]*L888</f>
        <v>497</v>
      </c>
      <c r="V888" s="58">
        <f>U888-Table4[[#This Row],[W/H  3%]]</f>
        <v>368.09000000000003</v>
      </c>
      <c r="W888" s="66" t="str">
        <f>Table4[[#This Row],[اليوم]]&amp;Table4[[#This Row],[الشهر ]]&amp;Table4[[#This Row],[العام]]</f>
        <v>1752026</v>
      </c>
      <c r="X888" s="66" t="s">
        <v>304</v>
      </c>
    </row>
    <row r="889" spans="1:24" x14ac:dyDescent="0.3">
      <c r="A889" s="62">
        <v>17</v>
      </c>
      <c r="B889" s="62">
        <v>5</v>
      </c>
      <c r="C889" s="62">
        <v>2026</v>
      </c>
      <c r="D889" s="41" t="str">
        <f t="shared" si="65"/>
        <v>ممدوح كيلاني1قليوب 3 وردية نجمة هليوبوليسالتجمع اتوبيس 28</v>
      </c>
      <c r="E889" s="4">
        <v>3002</v>
      </c>
      <c r="F889" s="41" t="str">
        <f>VLOOKUP(E889,mapping!C:J,2,FALSE)</f>
        <v>ممدوح كيلاني1</v>
      </c>
      <c r="G889" s="41" t="str">
        <f>IFERROR(VLOOKUP(F889,mapping!$D$3:$J$200,2,FALSE),0)</f>
        <v xml:space="preserve">قليوب 3 وردية </v>
      </c>
      <c r="H889" s="41" t="str">
        <f>IFERROR(VLOOKUP(F889,mapping!$D$3:$J$200,3,FALSE),0)</f>
        <v>نجمة هليوبوليس</v>
      </c>
      <c r="I889" s="41" t="str">
        <f>IFERROR(VLOOKUP(F889,mapping!$D$3:$J$200,4,FALSE),0)</f>
        <v xml:space="preserve">التجمع </v>
      </c>
      <c r="J889" s="41" t="str">
        <f>IFERROR(VLOOKUP(F889,mapping!$D$3:$J$200,5,FALSE),0)</f>
        <v>اتوبيس 28</v>
      </c>
      <c r="K889" s="63">
        <f>IF(W889=mapping!$N$1,IFERROR(VLOOKUP(Table4[[#This Row],[Column1]],mapping!A:L,11,FALSE),0),IF(W889&gt;mapping!$N$1,IFERROR(VLOOKUP(Table4[[#This Row],[Column1]],mapping!A:L,11,FALSE),0),))</f>
        <v>4297</v>
      </c>
      <c r="L889" s="139">
        <v>1</v>
      </c>
      <c r="M889" s="60">
        <f>IF(W889=mapping!$N$1,IFERROR(VLOOKUP(Table4[[#This Row],[Column1]],mapping!A:L,12,FALSE),0),IF(W889&gt;mapping!$N$1,IFERROR(VLOOKUP(Table4[[#This Row],[Column1]],mapping!A:L,12,FALSE),0),0))</f>
        <v>3900</v>
      </c>
      <c r="N889" s="58">
        <f>Table4[[#This Row],[ سعر اليومية ]]*3%*Table4[[#This Row],[عدد الدورات ]]</f>
        <v>128.91</v>
      </c>
      <c r="O889" s="56">
        <f>Table4[[#This Row],[ سعر اليومية ]]*Table4[[#This Row],[عدد الدورات ]]-N889</f>
        <v>4168.09</v>
      </c>
      <c r="P889" s="194"/>
      <c r="Q889" s="194"/>
      <c r="R889" s="194"/>
      <c r="S889" s="58">
        <f>(Table4[[#This Row],[سعر يومية السائق]]*Table4[[#This Row],[عدد الدورات ]])-SUM(Table4[[#This Row],[سلف ]:[خصم ]])+Table4[[#This Row],[اضافي ]]</f>
        <v>3900</v>
      </c>
      <c r="U889" s="58">
        <f>Table4[[#This Row],[ سعر اليومية ]]*Table4[[#This Row],[عدد الدورات ]]-Table4[[#This Row],[سعر يومية السائق]]*L889</f>
        <v>397</v>
      </c>
      <c r="V889" s="58">
        <f>U889-Table4[[#This Row],[W/H  3%]]</f>
        <v>268.09000000000003</v>
      </c>
      <c r="W889" s="66" t="str">
        <f>Table4[[#This Row],[اليوم]]&amp;Table4[[#This Row],[الشهر ]]&amp;Table4[[#This Row],[العام]]</f>
        <v>1752026</v>
      </c>
      <c r="X889" s="66" t="s">
        <v>304</v>
      </c>
    </row>
    <row r="890" spans="1:24" x14ac:dyDescent="0.3">
      <c r="A890" s="62">
        <v>17</v>
      </c>
      <c r="B890" s="62">
        <v>5</v>
      </c>
      <c r="C890" s="62">
        <v>2026</v>
      </c>
      <c r="D890" s="41" t="str">
        <f t="shared" si="65"/>
        <v>ممدوح كيلاني3المنيب 3وردية نجمة هليوبوليسالتجمع ميكروباص</v>
      </c>
      <c r="E890" s="4">
        <v>3004</v>
      </c>
      <c r="F890" s="41" t="str">
        <f>VLOOKUP(E890,mapping!C:J,2,FALSE)</f>
        <v>ممدوح كيلاني3</v>
      </c>
      <c r="G890" s="41" t="str">
        <f>IFERROR(VLOOKUP(F890,mapping!$D$3:$J$200,2,FALSE),0)</f>
        <v xml:space="preserve">المنيب 3وردية </v>
      </c>
      <c r="H890" s="41" t="str">
        <f>IFERROR(VLOOKUP(F890,mapping!$D$3:$J$200,3,FALSE),0)</f>
        <v>نجمة هليوبوليس</v>
      </c>
      <c r="I890" s="41" t="str">
        <f>IFERROR(VLOOKUP(F890,mapping!$D$3:$J$200,4,FALSE),0)</f>
        <v xml:space="preserve">التجمع </v>
      </c>
      <c r="J890" s="41" t="str">
        <f>IFERROR(VLOOKUP(F890,mapping!$D$3:$J$200,5,FALSE),0)</f>
        <v>ميكروباص</v>
      </c>
      <c r="K890" s="63">
        <f>IF(W890=mapping!$N$1,IFERROR(VLOOKUP(Table4[[#This Row],[Column1]],mapping!A:L,11,FALSE),0),IF(W890&gt;mapping!$N$1,IFERROR(VLOOKUP(Table4[[#This Row],[Column1]],mapping!A:L,11,FALSE),0),))</f>
        <v>3600</v>
      </c>
      <c r="L890" s="139">
        <v>1</v>
      </c>
      <c r="M890" s="60">
        <f>IF(W890=mapping!$N$1,IFERROR(VLOOKUP(Table4[[#This Row],[Column1]],mapping!A:L,12,FALSE),0),IF(W890&gt;mapping!$N$1,IFERROR(VLOOKUP(Table4[[#This Row],[Column1]],mapping!A:L,12,FALSE),0),0))</f>
        <v>2700</v>
      </c>
      <c r="N890" s="58">
        <f>Table4[[#This Row],[ سعر اليومية ]]*3%*Table4[[#This Row],[عدد الدورات ]]</f>
        <v>108</v>
      </c>
      <c r="O890" s="56">
        <f>Table4[[#This Row],[ سعر اليومية ]]*Table4[[#This Row],[عدد الدورات ]]-N890</f>
        <v>3492</v>
      </c>
      <c r="P890" s="194"/>
      <c r="Q890" s="194"/>
      <c r="R890" s="194"/>
      <c r="S890" s="58">
        <f>(Table4[[#This Row],[سعر يومية السائق]]*Table4[[#This Row],[عدد الدورات ]])-SUM(Table4[[#This Row],[سلف ]:[خصم ]])+Table4[[#This Row],[اضافي ]]</f>
        <v>2700</v>
      </c>
      <c r="U890" s="58">
        <f>Table4[[#This Row],[ سعر اليومية ]]*Table4[[#This Row],[عدد الدورات ]]-Table4[[#This Row],[سعر يومية السائق]]*L890</f>
        <v>900</v>
      </c>
      <c r="V890" s="58">
        <f>U890-Table4[[#This Row],[W/H  3%]]</f>
        <v>792</v>
      </c>
      <c r="W890" s="66" t="str">
        <f>Table4[[#This Row],[اليوم]]&amp;Table4[[#This Row],[الشهر ]]&amp;Table4[[#This Row],[العام]]</f>
        <v>1752026</v>
      </c>
      <c r="X890" s="66" t="s">
        <v>304</v>
      </c>
    </row>
    <row r="891" spans="1:24" x14ac:dyDescent="0.3">
      <c r="A891" s="62">
        <v>17</v>
      </c>
      <c r="B891" s="62">
        <v>5</v>
      </c>
      <c r="C891" s="62">
        <v>2026</v>
      </c>
      <c r="D891" s="41" t="str">
        <f t="shared" ref="D891" si="69">F891&amp;G891&amp;H891&amp;I891&amp;J891</f>
        <v>بكرقليوب 1 ورديةنجمة هليوبوليسالتجمع ميكروباص</v>
      </c>
      <c r="E891" s="4">
        <v>3005</v>
      </c>
      <c r="F891" s="41" t="str">
        <f>VLOOKUP(E891,mapping!C:J,2,FALSE)</f>
        <v>بكر</v>
      </c>
      <c r="G891" s="41" t="str">
        <f>IFERROR(VLOOKUP(F891,mapping!$D$3:$J$200,2,FALSE),0)</f>
        <v>قليوب 1 وردية</v>
      </c>
      <c r="H891" s="41" t="str">
        <f>IFERROR(VLOOKUP(F891,mapping!$D$3:$J$200,3,FALSE),0)</f>
        <v>نجمة هليوبوليس</v>
      </c>
      <c r="I891" s="41" t="str">
        <f>IFERROR(VLOOKUP(F891,mapping!$D$3:$J$200,4,FALSE),0)</f>
        <v xml:space="preserve">التجمع </v>
      </c>
      <c r="J891" s="41" t="str">
        <f>IFERROR(VLOOKUP(F891,mapping!$D$3:$J$200,5,FALSE),0)</f>
        <v>ميكروباص</v>
      </c>
      <c r="K891" s="63">
        <f>IF(W891=mapping!$N$1,IFERROR(VLOOKUP(Table4[[#This Row],[Column1]],mapping!A:L,11,FALSE),0),IF(W891&gt;mapping!$N$1,IFERROR(VLOOKUP(Table4[[#This Row],[Column1]],mapping!A:L,11,FALSE),0),))</f>
        <v>1400</v>
      </c>
      <c r="L891" s="139">
        <v>1</v>
      </c>
      <c r="M891" s="60">
        <f>IF(W891=mapping!$N$1,IFERROR(VLOOKUP(Table4[[#This Row],[Column1]],mapping!A:L,12,FALSE),0),IF(W891&gt;mapping!$N$1,IFERROR(VLOOKUP(Table4[[#This Row],[Column1]],mapping!A:L,12,FALSE),0),0))</f>
        <v>1200</v>
      </c>
      <c r="N891" s="58">
        <f>Table4[[#This Row],[ سعر اليومية ]]*3%*Table4[[#This Row],[عدد الدورات ]]</f>
        <v>42</v>
      </c>
      <c r="O891" s="56">
        <f>Table4[[#This Row],[ سعر اليومية ]]*Table4[[#This Row],[عدد الدورات ]]-N891</f>
        <v>1358</v>
      </c>
      <c r="P891" s="194"/>
      <c r="Q891" s="194"/>
      <c r="R891" s="194"/>
      <c r="S891" s="58">
        <f>(Table4[[#This Row],[سعر يومية السائق]]*Table4[[#This Row],[عدد الدورات ]])-SUM(Table4[[#This Row],[سلف ]:[خصم ]])+Table4[[#This Row],[اضافي ]]</f>
        <v>1200</v>
      </c>
      <c r="U891" s="58">
        <f>Table4[[#This Row],[ سعر اليومية ]]*Table4[[#This Row],[عدد الدورات ]]-Table4[[#This Row],[سعر يومية السائق]]*L891</f>
        <v>200</v>
      </c>
      <c r="V891" s="58">
        <f>U891-Table4[[#This Row],[W/H  3%]]</f>
        <v>158</v>
      </c>
      <c r="W891" s="66" t="str">
        <f>Table4[[#This Row],[اليوم]]&amp;Table4[[#This Row],[الشهر ]]&amp;Table4[[#This Row],[العام]]</f>
        <v>1752026</v>
      </c>
      <c r="X891" s="66" t="s">
        <v>304</v>
      </c>
    </row>
    <row r="892" spans="1:24" x14ac:dyDescent="0.3">
      <c r="A892" s="62">
        <v>17</v>
      </c>
      <c r="B892" s="62">
        <v>5</v>
      </c>
      <c r="C892" s="62">
        <v>2026</v>
      </c>
      <c r="D892" s="41" t="str">
        <f t="shared" si="65"/>
        <v xml:space="preserve">رجب سلامة 1المرج لوجستيكااكتوبر هاي اس </v>
      </c>
      <c r="E892" s="4">
        <v>4000</v>
      </c>
      <c r="F892" s="41" t="str">
        <f>VLOOKUP(E892,mapping!C:J,2,FALSE)</f>
        <v>رجب سلامة 1</v>
      </c>
      <c r="G892" s="41" t="str">
        <f>IFERROR(VLOOKUP(F892,mapping!$D$3:$J$200,2,FALSE),0)</f>
        <v xml:space="preserve">المرج </v>
      </c>
      <c r="H892" s="41" t="str">
        <f>IFERROR(VLOOKUP(F892,mapping!$D$3:$J$200,3,FALSE),0)</f>
        <v>لوجستيكا</v>
      </c>
      <c r="I892" s="41" t="str">
        <f>IFERROR(VLOOKUP(F892,mapping!$D$3:$J$200,4,FALSE),0)</f>
        <v xml:space="preserve">اكتوبر </v>
      </c>
      <c r="J892" s="41" t="str">
        <f>IFERROR(VLOOKUP(F892,mapping!$D$3:$J$200,5,FALSE),0)</f>
        <v xml:space="preserve">هاي اس </v>
      </c>
      <c r="K892" s="63">
        <f>IF(W892=mapping!$N$1,IFERROR(VLOOKUP(Table4[[#This Row],[Column1]],mapping!A:L,11,FALSE),0),IF(W892&gt;mapping!$N$1,IFERROR(VLOOKUP(Table4[[#This Row],[Column1]],mapping!A:L,11,FALSE),0),))</f>
        <v>2195</v>
      </c>
      <c r="L892" s="139">
        <v>1</v>
      </c>
      <c r="M892" s="60">
        <f>IF(W892=mapping!$N$1,IFERROR(VLOOKUP(Table4[[#This Row],[Column1]],mapping!A:L,12,FALSE),0),IF(W892&gt;mapping!$N$1,IFERROR(VLOOKUP(Table4[[#This Row],[Column1]],mapping!A:L,12,FALSE),0),0))</f>
        <v>2000</v>
      </c>
      <c r="N892" s="58">
        <f>Table4[[#This Row],[ سعر اليومية ]]*3%*Table4[[#This Row],[عدد الدورات ]]</f>
        <v>65.849999999999994</v>
      </c>
      <c r="O892" s="56">
        <f>Table4[[#This Row],[ سعر اليومية ]]*Table4[[#This Row],[عدد الدورات ]]-N892</f>
        <v>2129.15</v>
      </c>
      <c r="P892" s="194"/>
      <c r="Q892" s="194"/>
      <c r="R892" s="194"/>
      <c r="S892" s="58">
        <f>(Table4[[#This Row],[سعر يومية السائق]]*Table4[[#This Row],[عدد الدورات ]])-SUM(Table4[[#This Row],[سلف ]:[خصم ]])+Table4[[#This Row],[اضافي ]]</f>
        <v>2000</v>
      </c>
      <c r="U892" s="58">
        <f>Table4[[#This Row],[ سعر اليومية ]]*Table4[[#This Row],[عدد الدورات ]]-Table4[[#This Row],[سعر يومية السائق]]*L892</f>
        <v>195</v>
      </c>
      <c r="V892" s="58">
        <f>U892-Table4[[#This Row],[W/H  3%]]</f>
        <v>129.15</v>
      </c>
      <c r="W892" s="66" t="str">
        <f>Table4[[#This Row],[اليوم]]&amp;Table4[[#This Row],[الشهر ]]&amp;Table4[[#This Row],[العام]]</f>
        <v>1752026</v>
      </c>
      <c r="X892" s="66" t="s">
        <v>304</v>
      </c>
    </row>
    <row r="893" spans="1:24" x14ac:dyDescent="0.3">
      <c r="A893" s="62">
        <v>17</v>
      </c>
      <c r="B893" s="62">
        <v>5</v>
      </c>
      <c r="C893" s="62">
        <v>2026</v>
      </c>
      <c r="D893" s="41" t="str">
        <f t="shared" si="65"/>
        <v xml:space="preserve">رجب سلامة 2 نكلا حضورلوجستيكااكتوبر هاي اس </v>
      </c>
      <c r="E893" s="4">
        <v>4004</v>
      </c>
      <c r="F893" s="41" t="str">
        <f>VLOOKUP(E893,mapping!C:J,2,FALSE)</f>
        <v xml:space="preserve">رجب سلامة 2 </v>
      </c>
      <c r="G893" s="41" t="str">
        <f>IFERROR(VLOOKUP(F893,mapping!$D$3:$J$200,2,FALSE),0)</f>
        <v>نكلا حضور</v>
      </c>
      <c r="H893" s="41" t="str">
        <f>IFERROR(VLOOKUP(F893,mapping!$D$3:$J$200,3,FALSE),0)</f>
        <v>لوجستيكا</v>
      </c>
      <c r="I893" s="41" t="str">
        <f>IFERROR(VLOOKUP(F893,mapping!$D$3:$J$200,4,FALSE),0)</f>
        <v xml:space="preserve">اكتوبر </v>
      </c>
      <c r="J893" s="41" t="str">
        <f>IFERROR(VLOOKUP(F893,mapping!$D$3:$J$200,5,FALSE),0)</f>
        <v xml:space="preserve">هاي اس </v>
      </c>
      <c r="K893" s="63">
        <f>IF(W893=mapping!$N$1,IFERROR(VLOOKUP(Table4[[#This Row],[Column1]],mapping!A:L,11,FALSE),0),IF(W893&gt;mapping!$N$1,IFERROR(VLOOKUP(Table4[[#This Row],[Column1]],mapping!A:L,11,FALSE),0),))</f>
        <v>1024</v>
      </c>
      <c r="L893" s="139">
        <v>1</v>
      </c>
      <c r="M893" s="60">
        <f>IF(W893=mapping!$N$1,IFERROR(VLOOKUP(Table4[[#This Row],[Column1]],mapping!A:L,12,FALSE),0),IF(W893&gt;mapping!$N$1,IFERROR(VLOOKUP(Table4[[#This Row],[Column1]],mapping!A:L,12,FALSE),0),0))</f>
        <v>1000</v>
      </c>
      <c r="N893" s="58">
        <f>Table4[[#This Row],[ سعر اليومية ]]*3%*Table4[[#This Row],[عدد الدورات ]]</f>
        <v>30.72</v>
      </c>
      <c r="O893" s="56">
        <f>Table4[[#This Row],[ سعر اليومية ]]*Table4[[#This Row],[عدد الدورات ]]-N893</f>
        <v>993.28</v>
      </c>
      <c r="P893" s="194"/>
      <c r="Q893" s="194"/>
      <c r="R893" s="194"/>
      <c r="S893" s="58">
        <f>(Table4[[#This Row],[سعر يومية السائق]]*Table4[[#This Row],[عدد الدورات ]])-SUM(Table4[[#This Row],[سلف ]:[خصم ]])+Table4[[#This Row],[اضافي ]]</f>
        <v>1000</v>
      </c>
      <c r="U893" s="58">
        <f>Table4[[#This Row],[ سعر اليومية ]]*Table4[[#This Row],[عدد الدورات ]]-Table4[[#This Row],[سعر يومية السائق]]*L893</f>
        <v>24</v>
      </c>
      <c r="V893" s="58">
        <f>U893-Table4[[#This Row],[W/H  3%]]</f>
        <v>-6.7199999999999989</v>
      </c>
      <c r="W893" s="66" t="str">
        <f>Table4[[#This Row],[اليوم]]&amp;Table4[[#This Row],[الشهر ]]&amp;Table4[[#This Row],[العام]]</f>
        <v>1752026</v>
      </c>
      <c r="X893" s="66" t="s">
        <v>304</v>
      </c>
    </row>
    <row r="894" spans="1:24" x14ac:dyDescent="0.3">
      <c r="A894" s="62">
        <v>17</v>
      </c>
      <c r="B894" s="62">
        <v>5</v>
      </c>
      <c r="C894" s="62">
        <v>2026</v>
      </c>
      <c r="D894" s="41" t="str">
        <f t="shared" si="65"/>
        <v xml:space="preserve">احمد السيدالمنيب 3وردية لوجستيكااكتوبر هاي اس </v>
      </c>
      <c r="E894" s="4">
        <v>4001</v>
      </c>
      <c r="F894" s="41" t="str">
        <f>VLOOKUP(E894,mapping!C:J,2,FALSE)</f>
        <v>احمد السيد</v>
      </c>
      <c r="G894" s="41" t="str">
        <f>IFERROR(VLOOKUP(F894,mapping!$D$3:$J$200,2,FALSE),0)</f>
        <v xml:space="preserve">المنيب 3وردية </v>
      </c>
      <c r="H894" s="41" t="str">
        <f>IFERROR(VLOOKUP(F894,mapping!$D$3:$J$200,3,FALSE),0)</f>
        <v>لوجستيكا</v>
      </c>
      <c r="I894" s="41" t="str">
        <f>IFERROR(VLOOKUP(F894,mapping!$D$3:$J$200,4,FALSE),0)</f>
        <v xml:space="preserve">اكتوبر </v>
      </c>
      <c r="J894" s="41" t="str">
        <f>IFERROR(VLOOKUP(F894,mapping!$D$3:$J$200,5,FALSE),0)</f>
        <v xml:space="preserve">هاي اس </v>
      </c>
      <c r="K894" s="63">
        <f>IF(W894=mapping!$N$1,IFERROR(VLOOKUP(Table4[[#This Row],[Column1]],mapping!A:L,11,FALSE),0),IF(W894&gt;mapping!$N$1,IFERROR(VLOOKUP(Table4[[#This Row],[Column1]],mapping!A:L,11,FALSE),0),))</f>
        <v>4831</v>
      </c>
      <c r="L894" s="139">
        <v>1</v>
      </c>
      <c r="M894" s="60">
        <f>IF(W894=mapping!$N$1,IFERROR(VLOOKUP(Table4[[#This Row],[Column1]],mapping!A:L,12,FALSE),0),IF(W894&gt;mapping!$N$1,IFERROR(VLOOKUP(Table4[[#This Row],[Column1]],mapping!A:L,12,FALSE),0),0))</f>
        <v>4000</v>
      </c>
      <c r="N894" s="58">
        <f>Table4[[#This Row],[ سعر اليومية ]]*3%*Table4[[#This Row],[عدد الدورات ]]</f>
        <v>144.93</v>
      </c>
      <c r="O894" s="56">
        <f>Table4[[#This Row],[ سعر اليومية ]]*Table4[[#This Row],[عدد الدورات ]]-N894</f>
        <v>4686.07</v>
      </c>
      <c r="P894" s="194"/>
      <c r="Q894" s="194"/>
      <c r="R894" s="194"/>
      <c r="S894" s="58">
        <f>(Table4[[#This Row],[سعر يومية السائق]]*Table4[[#This Row],[عدد الدورات ]])-SUM(Table4[[#This Row],[سلف ]:[خصم ]])+Table4[[#This Row],[اضافي ]]</f>
        <v>4000</v>
      </c>
      <c r="U894" s="58">
        <f>Table4[[#This Row],[ سعر اليومية ]]*Table4[[#This Row],[عدد الدورات ]]-Table4[[#This Row],[سعر يومية السائق]]*L894</f>
        <v>831</v>
      </c>
      <c r="V894" s="58">
        <f>U894-Table4[[#This Row],[W/H  3%]]</f>
        <v>686.06999999999994</v>
      </c>
      <c r="W894" s="66" t="str">
        <f>Table4[[#This Row],[اليوم]]&amp;Table4[[#This Row],[الشهر ]]&amp;Table4[[#This Row],[العام]]</f>
        <v>1752026</v>
      </c>
      <c r="X894" s="66" t="s">
        <v>304</v>
      </c>
    </row>
    <row r="895" spans="1:24" x14ac:dyDescent="0.3">
      <c r="A895" s="62">
        <v>17</v>
      </c>
      <c r="B895" s="62">
        <v>5</v>
      </c>
      <c r="C895" s="62">
        <v>2026</v>
      </c>
      <c r="D895" s="41" t="str">
        <f t="shared" si="65"/>
        <v xml:space="preserve">حسام سعيد1القناطر 3 ورديةلوجستيكااكتوبر هاي اس </v>
      </c>
      <c r="E895" s="4">
        <v>4002</v>
      </c>
      <c r="F895" s="41" t="str">
        <f>VLOOKUP(E895,mapping!C:J,2,FALSE)</f>
        <v>حسام سعيد1</v>
      </c>
      <c r="G895" s="41" t="str">
        <f>IFERROR(VLOOKUP(F895,mapping!$D$3:$J$200,2,FALSE),0)</f>
        <v>القناطر 3 وردية</v>
      </c>
      <c r="H895" s="41" t="str">
        <f>IFERROR(VLOOKUP(F895,mapping!$D$3:$J$200,3,FALSE),0)</f>
        <v>لوجستيكا</v>
      </c>
      <c r="I895" s="41" t="str">
        <f>IFERROR(VLOOKUP(F895,mapping!$D$3:$J$200,4,FALSE),0)</f>
        <v xml:space="preserve">اكتوبر </v>
      </c>
      <c r="J895" s="41" t="str">
        <f>IFERROR(VLOOKUP(F895,mapping!$D$3:$J$200,5,FALSE),0)</f>
        <v xml:space="preserve">هاي اس </v>
      </c>
      <c r="K895" s="63">
        <f>IF(W895=mapping!$N$1,IFERROR(VLOOKUP(Table4[[#This Row],[Column1]],mapping!A:L,11,FALSE),0),IF(W895&gt;mapping!$N$1,IFERROR(VLOOKUP(Table4[[#This Row],[Column1]],mapping!A:L,11,FALSE),0),))</f>
        <v>4391</v>
      </c>
      <c r="L895" s="139">
        <v>1</v>
      </c>
      <c r="M895" s="60">
        <f>IF(W895=mapping!$N$1,IFERROR(VLOOKUP(Table4[[#This Row],[Column1]],mapping!A:L,12,FALSE),0),IF(W895&gt;mapping!$N$1,IFERROR(VLOOKUP(Table4[[#This Row],[Column1]],mapping!A:L,12,FALSE),0),0))</f>
        <v>3400</v>
      </c>
      <c r="N895" s="58">
        <f>Table4[[#This Row],[ سعر اليومية ]]*3%*Table4[[#This Row],[عدد الدورات ]]</f>
        <v>131.72999999999999</v>
      </c>
      <c r="O895" s="56">
        <f>Table4[[#This Row],[ سعر اليومية ]]*Table4[[#This Row],[عدد الدورات ]]-N895</f>
        <v>4259.2700000000004</v>
      </c>
      <c r="P895" s="194"/>
      <c r="Q895" s="194"/>
      <c r="R895" s="194"/>
      <c r="S895" s="58">
        <f>(Table4[[#This Row],[سعر يومية السائق]]*Table4[[#This Row],[عدد الدورات ]])-SUM(Table4[[#This Row],[سلف ]:[خصم ]])+Table4[[#This Row],[اضافي ]]</f>
        <v>3400</v>
      </c>
      <c r="U895" s="58">
        <f>Table4[[#This Row],[ سعر اليومية ]]*Table4[[#This Row],[عدد الدورات ]]-Table4[[#This Row],[سعر يومية السائق]]*L895</f>
        <v>991</v>
      </c>
      <c r="V895" s="58">
        <f>U895-Table4[[#This Row],[W/H  3%]]</f>
        <v>859.27</v>
      </c>
      <c r="W895" s="66" t="str">
        <f>Table4[[#This Row],[اليوم]]&amp;Table4[[#This Row],[الشهر ]]&amp;Table4[[#This Row],[العام]]</f>
        <v>1752026</v>
      </c>
      <c r="X895" s="66" t="s">
        <v>304</v>
      </c>
    </row>
    <row r="896" spans="1:24" x14ac:dyDescent="0.3">
      <c r="A896" s="62">
        <v>17</v>
      </c>
      <c r="B896" s="62">
        <v>5</v>
      </c>
      <c r="C896" s="62">
        <v>2026</v>
      </c>
      <c r="D896" s="41" t="str">
        <f t="shared" si="65"/>
        <v xml:space="preserve">حسام سعيد 2نكلا انصرافلوجستيكااكتوبر هاي اس </v>
      </c>
      <c r="E896" s="4">
        <v>4003</v>
      </c>
      <c r="F896" s="41" t="str">
        <f>VLOOKUP(E896,mapping!C:J,2,FALSE)</f>
        <v>حسام سعيد 2</v>
      </c>
      <c r="G896" s="41" t="str">
        <f>IFERROR(VLOOKUP(F896,mapping!$D$3:$J$200,2,FALSE),0)</f>
        <v>نكلا انصراف</v>
      </c>
      <c r="H896" s="41" t="str">
        <f>IFERROR(VLOOKUP(F896,mapping!$D$3:$J$200,3,FALSE),0)</f>
        <v>لوجستيكا</v>
      </c>
      <c r="I896" s="41" t="str">
        <f>IFERROR(VLOOKUP(F896,mapping!$D$3:$J$200,4,FALSE),0)</f>
        <v xml:space="preserve">اكتوبر </v>
      </c>
      <c r="J896" s="41" t="str">
        <f>IFERROR(VLOOKUP(F896,mapping!$D$3:$J$200,5,FALSE),0)</f>
        <v xml:space="preserve">هاي اس </v>
      </c>
      <c r="K896" s="63">
        <f>IF(W896=mapping!$N$1,IFERROR(VLOOKUP(Table4[[#This Row],[Column1]],mapping!A:L,11,FALSE),0),IF(W896&gt;mapping!$N$1,IFERROR(VLOOKUP(Table4[[#This Row],[Column1]],mapping!A:L,11,FALSE),0),))</f>
        <v>1024</v>
      </c>
      <c r="L896" s="139">
        <v>1</v>
      </c>
      <c r="M896" s="60">
        <f>IF(W896=mapping!$N$1,IFERROR(VLOOKUP(Table4[[#This Row],[Column1]],mapping!A:L,12,FALSE),0),IF(W896&gt;mapping!$N$1,IFERROR(VLOOKUP(Table4[[#This Row],[Column1]],mapping!A:L,12,FALSE),0),0))</f>
        <v>900</v>
      </c>
      <c r="N896" s="58">
        <f>Table4[[#This Row],[ سعر اليومية ]]*3%*Table4[[#This Row],[عدد الدورات ]]</f>
        <v>30.72</v>
      </c>
      <c r="O896" s="56">
        <f>Table4[[#This Row],[ سعر اليومية ]]*Table4[[#This Row],[عدد الدورات ]]-N896</f>
        <v>993.28</v>
      </c>
      <c r="P896" s="194"/>
      <c r="Q896" s="194"/>
      <c r="R896" s="194"/>
      <c r="S896" s="58">
        <f>(Table4[[#This Row],[سعر يومية السائق]]*Table4[[#This Row],[عدد الدورات ]])-SUM(Table4[[#This Row],[سلف ]:[خصم ]])+Table4[[#This Row],[اضافي ]]</f>
        <v>900</v>
      </c>
      <c r="U896" s="58">
        <f>Table4[[#This Row],[ سعر اليومية ]]*Table4[[#This Row],[عدد الدورات ]]-Table4[[#This Row],[سعر يومية السائق]]*L896</f>
        <v>124</v>
      </c>
      <c r="V896" s="58">
        <f>U896-Table4[[#This Row],[W/H  3%]]</f>
        <v>93.28</v>
      </c>
      <c r="W896" s="66" t="str">
        <f>Table4[[#This Row],[اليوم]]&amp;Table4[[#This Row],[الشهر ]]&amp;Table4[[#This Row],[العام]]</f>
        <v>1752026</v>
      </c>
      <c r="X896" s="66" t="s">
        <v>304</v>
      </c>
    </row>
    <row r="897" spans="1:24" x14ac:dyDescent="0.3">
      <c r="A897" s="62">
        <v>17</v>
      </c>
      <c r="B897" s="62">
        <v>5</v>
      </c>
      <c r="C897" s="62">
        <v>2026</v>
      </c>
      <c r="D897" s="41" t="str">
        <f t="shared" si="65"/>
        <v xml:space="preserve">محمد رضا المنوفية لوجستيكااكتوبر هاي اس </v>
      </c>
      <c r="E897" s="4">
        <v>4006</v>
      </c>
      <c r="F897" s="41" t="str">
        <f>VLOOKUP(E897,mapping!C:J,2,FALSE)</f>
        <v xml:space="preserve">محمد رضا </v>
      </c>
      <c r="G897" s="41" t="str">
        <f>IFERROR(VLOOKUP(F897,mapping!$D$3:$J$200,2,FALSE),0)</f>
        <v xml:space="preserve">المنوفية </v>
      </c>
      <c r="H897" s="41" t="str">
        <f>IFERROR(VLOOKUP(F897,mapping!$D$3:$J$200,3,FALSE),0)</f>
        <v>لوجستيكا</v>
      </c>
      <c r="I897" s="41" t="str">
        <f>IFERROR(VLOOKUP(F897,mapping!$D$3:$J$200,4,FALSE),0)</f>
        <v xml:space="preserve">اكتوبر </v>
      </c>
      <c r="J897" s="41" t="str">
        <f>IFERROR(VLOOKUP(F897,mapping!$D$3:$J$200,5,FALSE),0)</f>
        <v xml:space="preserve">هاي اس </v>
      </c>
      <c r="K897" s="63">
        <f>IF(W897=mapping!$N$1,IFERROR(VLOOKUP(Table4[[#This Row],[Column1]],mapping!A:L,11,FALSE),0),IF(W897&gt;mapping!$N$1,IFERROR(VLOOKUP(Table4[[#This Row],[Column1]],mapping!A:L,11,FALSE),0),))</f>
        <v>2634</v>
      </c>
      <c r="L897" s="139">
        <v>1</v>
      </c>
      <c r="M897" s="60">
        <f>IF(W897=mapping!$N$1,IFERROR(VLOOKUP(Table4[[#This Row],[Column1]],mapping!A:L,12,FALSE),0),IF(W897&gt;mapping!$N$1,IFERROR(VLOOKUP(Table4[[#This Row],[Column1]],mapping!A:L,12,FALSE),0),0))</f>
        <v>2150</v>
      </c>
      <c r="N897" s="58">
        <f>Table4[[#This Row],[ سعر اليومية ]]*3%*Table4[[#This Row],[عدد الدورات ]]</f>
        <v>79.02</v>
      </c>
      <c r="O897" s="56">
        <f>Table4[[#This Row],[ سعر اليومية ]]*Table4[[#This Row],[عدد الدورات ]]-N897</f>
        <v>2554.98</v>
      </c>
      <c r="P897" s="194"/>
      <c r="Q897" s="194"/>
      <c r="R897" s="194"/>
      <c r="S897" s="58">
        <f>(Table4[[#This Row],[سعر يومية السائق]]*Table4[[#This Row],[عدد الدورات ]])-SUM(Table4[[#This Row],[سلف ]:[خصم ]])+Table4[[#This Row],[اضافي ]]</f>
        <v>2150</v>
      </c>
      <c r="U897" s="58">
        <f>Table4[[#This Row],[ سعر اليومية ]]*Table4[[#This Row],[عدد الدورات ]]-Table4[[#This Row],[سعر يومية السائق]]*L897</f>
        <v>484</v>
      </c>
      <c r="V897" s="58">
        <f>U897-Table4[[#This Row],[W/H  3%]]</f>
        <v>404.98</v>
      </c>
      <c r="W897" s="66" t="str">
        <f>Table4[[#This Row],[اليوم]]&amp;Table4[[#This Row],[الشهر ]]&amp;Table4[[#This Row],[العام]]</f>
        <v>1752026</v>
      </c>
      <c r="X897" s="66" t="s">
        <v>304</v>
      </c>
    </row>
    <row r="898" spans="1:24" x14ac:dyDescent="0.3">
      <c r="A898" s="62">
        <v>17</v>
      </c>
      <c r="B898" s="62">
        <v>5</v>
      </c>
      <c r="C898" s="62">
        <v>2026</v>
      </c>
      <c r="D898" s="41" t="str">
        <f t="shared" si="65"/>
        <v xml:space="preserve">مصطفي شكيويالجلاتمةلوجستيكااكتوبر كوستر </v>
      </c>
      <c r="E898" s="4">
        <v>4007</v>
      </c>
      <c r="F898" s="41" t="str">
        <f>VLOOKUP(E898,mapping!C:J,2,FALSE)</f>
        <v>مصطفي شكيوي</v>
      </c>
      <c r="G898" s="41" t="str">
        <f>IFERROR(VLOOKUP(F898,mapping!$D$3:$J$200,2,FALSE),0)</f>
        <v>الجلاتمة</v>
      </c>
      <c r="H898" s="41" t="str">
        <f>IFERROR(VLOOKUP(F898,mapping!$D$3:$J$200,3,FALSE),0)</f>
        <v>لوجستيكا</v>
      </c>
      <c r="I898" s="41" t="str">
        <f>IFERROR(VLOOKUP(F898,mapping!$D$3:$J$200,4,FALSE),0)</f>
        <v xml:space="preserve">اكتوبر </v>
      </c>
      <c r="J898" s="41" t="str">
        <f>IFERROR(VLOOKUP(F898,mapping!$D$3:$J$200,5,FALSE),0)</f>
        <v xml:space="preserve">كوستر </v>
      </c>
      <c r="K898" s="63">
        <f>IF(W898=mapping!$N$1,IFERROR(VLOOKUP(Table4[[#This Row],[Column1]],mapping!A:L,11,FALSE),0),IF(W898&gt;mapping!$N$1,IFERROR(VLOOKUP(Table4[[#This Row],[Column1]],mapping!A:L,11,FALSE),0),))</f>
        <v>3220</v>
      </c>
      <c r="L898" s="139">
        <v>1</v>
      </c>
      <c r="M898" s="60">
        <f>IF(W898=mapping!$N$1,IFERROR(VLOOKUP(Table4[[#This Row],[Column1]],mapping!A:L,12,FALSE),0),IF(W898&gt;mapping!$N$1,IFERROR(VLOOKUP(Table4[[#This Row],[Column1]],mapping!A:L,12,FALSE),0),0))</f>
        <v>2750</v>
      </c>
      <c r="N898" s="58">
        <f>Table4[[#This Row],[ سعر اليومية ]]*3%*Table4[[#This Row],[عدد الدورات ]]</f>
        <v>96.6</v>
      </c>
      <c r="O898" s="56">
        <f>Table4[[#This Row],[ سعر اليومية ]]*Table4[[#This Row],[عدد الدورات ]]-N898</f>
        <v>3123.4</v>
      </c>
      <c r="P898" s="194"/>
      <c r="Q898" s="194"/>
      <c r="R898" s="194"/>
      <c r="S898" s="58">
        <f>(Table4[[#This Row],[سعر يومية السائق]]*Table4[[#This Row],[عدد الدورات ]])-SUM(Table4[[#This Row],[سلف ]:[خصم ]])+Table4[[#This Row],[اضافي ]]</f>
        <v>2750</v>
      </c>
      <c r="U898" s="58">
        <f>Table4[[#This Row],[ سعر اليومية ]]*Table4[[#This Row],[عدد الدورات ]]-Table4[[#This Row],[سعر يومية السائق]]*L898</f>
        <v>470</v>
      </c>
      <c r="V898" s="58">
        <f>U898-Table4[[#This Row],[W/H  3%]]</f>
        <v>373.4</v>
      </c>
      <c r="W898" s="66" t="str">
        <f>Table4[[#This Row],[اليوم]]&amp;Table4[[#This Row],[الشهر ]]&amp;Table4[[#This Row],[العام]]</f>
        <v>1752026</v>
      </c>
      <c r="X898" s="66" t="s">
        <v>304</v>
      </c>
    </row>
    <row r="899" spans="1:24" x14ac:dyDescent="0.3">
      <c r="A899" s="62">
        <v>17</v>
      </c>
      <c r="B899" s="62">
        <v>5</v>
      </c>
      <c r="C899" s="62">
        <v>2026</v>
      </c>
      <c r="D899" s="41" t="str">
        <f t="shared" si="65"/>
        <v xml:space="preserve">وديع 1الفيوم 1لوجستيكااكتوبر هاي اس </v>
      </c>
      <c r="E899" s="4">
        <v>4009</v>
      </c>
      <c r="F899" s="41" t="str">
        <f>VLOOKUP(E899,mapping!C:J,2,FALSE)</f>
        <v>وديع 1</v>
      </c>
      <c r="G899" s="41" t="str">
        <f>IFERROR(VLOOKUP(F899,mapping!$D$3:$J$200,2,FALSE),0)</f>
        <v>الفيوم 1</v>
      </c>
      <c r="H899" s="41" t="str">
        <f>IFERROR(VLOOKUP(F899,mapping!$D$3:$J$200,3,FALSE),0)</f>
        <v>لوجستيكا</v>
      </c>
      <c r="I899" s="41" t="str">
        <f>IFERROR(VLOOKUP(F899,mapping!$D$3:$J$200,4,FALSE),0)</f>
        <v xml:space="preserve">اكتوبر </v>
      </c>
      <c r="J899" s="41" t="str">
        <f>IFERROR(VLOOKUP(F899,mapping!$D$3:$J$200,5,FALSE),0)</f>
        <v xml:space="preserve">هاي اس </v>
      </c>
      <c r="K899" s="63">
        <f>IF(W899=mapping!$N$1,IFERROR(VLOOKUP(Table4[[#This Row],[Column1]],mapping!A:L,11,FALSE),0),IF(W899&gt;mapping!$N$1,IFERROR(VLOOKUP(Table4[[#This Row],[Column1]],mapping!A:L,11,FALSE),0),))</f>
        <v>2662</v>
      </c>
      <c r="L899" s="139">
        <v>1</v>
      </c>
      <c r="M899" s="60">
        <f>IF(W899=mapping!$N$1,IFERROR(VLOOKUP(Table4[[#This Row],[Column1]],mapping!A:L,12,FALSE),0),IF(W899&gt;mapping!$N$1,IFERROR(VLOOKUP(Table4[[#This Row],[Column1]],mapping!A:L,12,FALSE),0),0))</f>
        <v>2250</v>
      </c>
      <c r="N899" s="58">
        <f>Table4[[#This Row],[ سعر اليومية ]]*3%*Table4[[#This Row],[عدد الدورات ]]</f>
        <v>79.86</v>
      </c>
      <c r="O899" s="56">
        <f>Table4[[#This Row],[ سعر اليومية ]]*Table4[[#This Row],[عدد الدورات ]]-N899</f>
        <v>2582.14</v>
      </c>
      <c r="P899" s="194"/>
      <c r="Q899" s="194"/>
      <c r="R899" s="194"/>
      <c r="S899" s="58">
        <f>(Table4[[#This Row],[سعر يومية السائق]]*Table4[[#This Row],[عدد الدورات ]])-SUM(Table4[[#This Row],[سلف ]:[خصم ]])+Table4[[#This Row],[اضافي ]]</f>
        <v>2250</v>
      </c>
      <c r="U899" s="58">
        <f>Table4[[#This Row],[ سعر اليومية ]]*Table4[[#This Row],[عدد الدورات ]]-Table4[[#This Row],[سعر يومية السائق]]*L899</f>
        <v>412</v>
      </c>
      <c r="V899" s="58">
        <f>U899-Table4[[#This Row],[W/H  3%]]</f>
        <v>332.14</v>
      </c>
      <c r="W899" s="66" t="str">
        <f>Table4[[#This Row],[اليوم]]&amp;Table4[[#This Row],[الشهر ]]&amp;Table4[[#This Row],[العام]]</f>
        <v>1752026</v>
      </c>
      <c r="X899" s="66" t="s">
        <v>304</v>
      </c>
    </row>
    <row r="900" spans="1:24" x14ac:dyDescent="0.3">
      <c r="A900" s="62">
        <v>17</v>
      </c>
      <c r="B900" s="62">
        <v>5</v>
      </c>
      <c r="C900" s="62">
        <v>2026</v>
      </c>
      <c r="D900" s="41" t="str">
        <f t="shared" si="65"/>
        <v xml:space="preserve">وديع 2الفيوم 2لوجستيكااكتوبر هاي اس </v>
      </c>
      <c r="E900" s="4">
        <v>4010</v>
      </c>
      <c r="F900" s="41" t="str">
        <f>VLOOKUP(E900,mapping!C:J,2,FALSE)</f>
        <v>وديع 2</v>
      </c>
      <c r="G900" s="41" t="str">
        <f>IFERROR(VLOOKUP(F900,mapping!$D$3:$J$200,2,FALSE),0)</f>
        <v>الفيوم 2</v>
      </c>
      <c r="H900" s="41" t="str">
        <f>IFERROR(VLOOKUP(F900,mapping!$D$3:$J$200,3,FALSE),0)</f>
        <v>لوجستيكا</v>
      </c>
      <c r="I900" s="41" t="str">
        <f>IFERROR(VLOOKUP(F900,mapping!$D$3:$J$200,4,FALSE),0)</f>
        <v xml:space="preserve">اكتوبر </v>
      </c>
      <c r="J900" s="41" t="str">
        <f>IFERROR(VLOOKUP(F900,mapping!$D$3:$J$200,5,FALSE),0)</f>
        <v xml:space="preserve">هاي اس </v>
      </c>
      <c r="K900" s="63">
        <f>IF(W900=mapping!$N$1,IFERROR(VLOOKUP(Table4[[#This Row],[Column1]],mapping!A:L,11,FALSE),0),IF(W900&gt;mapping!$N$1,IFERROR(VLOOKUP(Table4[[#This Row],[Column1]],mapping!A:L,11,FALSE),0),))</f>
        <v>2662</v>
      </c>
      <c r="L900" s="139">
        <v>1</v>
      </c>
      <c r="M900" s="60">
        <f>IF(W900=mapping!$N$1,IFERROR(VLOOKUP(Table4[[#This Row],[Column1]],mapping!A:L,12,FALSE),0),IF(W900&gt;mapping!$N$1,IFERROR(VLOOKUP(Table4[[#This Row],[Column1]],mapping!A:L,12,FALSE),0),0))</f>
        <v>2250</v>
      </c>
      <c r="N900" s="58">
        <f>Table4[[#This Row],[ سعر اليومية ]]*3%*Table4[[#This Row],[عدد الدورات ]]</f>
        <v>79.86</v>
      </c>
      <c r="O900" s="56">
        <f>Table4[[#This Row],[ سعر اليومية ]]*Table4[[#This Row],[عدد الدورات ]]-N900</f>
        <v>2582.14</v>
      </c>
      <c r="P900" s="194"/>
      <c r="Q900" s="194"/>
      <c r="R900" s="194"/>
      <c r="S900" s="58">
        <f>(Table4[[#This Row],[سعر يومية السائق]]*Table4[[#This Row],[عدد الدورات ]])-SUM(Table4[[#This Row],[سلف ]:[خصم ]])+Table4[[#This Row],[اضافي ]]</f>
        <v>2250</v>
      </c>
      <c r="U900" s="58">
        <f>Table4[[#This Row],[ سعر اليومية ]]*Table4[[#This Row],[عدد الدورات ]]-Table4[[#This Row],[سعر يومية السائق]]*L900</f>
        <v>412</v>
      </c>
      <c r="V900" s="58">
        <f>U900-Table4[[#This Row],[W/H  3%]]</f>
        <v>332.14</v>
      </c>
      <c r="W900" s="66" t="str">
        <f>Table4[[#This Row],[اليوم]]&amp;Table4[[#This Row],[الشهر ]]&amp;Table4[[#This Row],[العام]]</f>
        <v>1752026</v>
      </c>
      <c r="X900" s="66" t="s">
        <v>304</v>
      </c>
    </row>
    <row r="901" spans="1:24" x14ac:dyDescent="0.3">
      <c r="A901" s="62">
        <v>17</v>
      </c>
      <c r="B901" s="62">
        <v>5</v>
      </c>
      <c r="C901" s="62">
        <v>2026</v>
      </c>
      <c r="D901" s="41" t="str">
        <f t="shared" ref="D901:D964" si="70">F901&amp;G901&amp;H901&amp;I901&amp;J901</f>
        <v xml:space="preserve">احمد عويس المعادي لوجستيكاابورواش هاي اس </v>
      </c>
      <c r="E901" s="4">
        <v>4011</v>
      </c>
      <c r="F901" s="41" t="str">
        <f>VLOOKUP(E901,mapping!C:J,2,FALSE)</f>
        <v xml:space="preserve">احمد عويس </v>
      </c>
      <c r="G901" s="41" t="str">
        <f>IFERROR(VLOOKUP(F901,mapping!$D$3:$J$200,2,FALSE),0)</f>
        <v xml:space="preserve">المعادي </v>
      </c>
      <c r="H901" s="41" t="str">
        <f>IFERROR(VLOOKUP(F901,mapping!$D$3:$J$200,3,FALSE),0)</f>
        <v>لوجستيكا</v>
      </c>
      <c r="I901" s="41" t="str">
        <f>IFERROR(VLOOKUP(F901,mapping!$D$3:$J$200,4,FALSE),0)</f>
        <v xml:space="preserve">ابورواش </v>
      </c>
      <c r="J901" s="41" t="str">
        <f>IFERROR(VLOOKUP(F901,mapping!$D$3:$J$200,5,FALSE),0)</f>
        <v xml:space="preserve">هاي اس </v>
      </c>
      <c r="K901" s="63">
        <f>IF(W901=mapping!$N$1,IFERROR(VLOOKUP(Table4[[#This Row],[Column1]],mapping!A:L,11,FALSE),0),IF(W901&gt;mapping!$N$1,IFERROR(VLOOKUP(Table4[[#This Row],[Column1]],mapping!A:L,11,FALSE),0),))</f>
        <v>2049</v>
      </c>
      <c r="L901" s="139">
        <v>1</v>
      </c>
      <c r="M901" s="60">
        <f>IF(W901=mapping!$N$1,IFERROR(VLOOKUP(Table4[[#This Row],[Column1]],mapping!A:L,12,FALSE),0),IF(W901&gt;mapping!$N$1,IFERROR(VLOOKUP(Table4[[#This Row],[Column1]],mapping!A:L,12,FALSE),0),0))</f>
        <v>1650</v>
      </c>
      <c r="N901" s="58">
        <f>Table4[[#This Row],[ سعر اليومية ]]*3%*Table4[[#This Row],[عدد الدورات ]]</f>
        <v>61.47</v>
      </c>
      <c r="O901" s="56">
        <f>Table4[[#This Row],[ سعر اليومية ]]*Table4[[#This Row],[عدد الدورات ]]-N901</f>
        <v>1987.53</v>
      </c>
      <c r="P901" s="194"/>
      <c r="Q901" s="194"/>
      <c r="R901" s="194"/>
      <c r="S901" s="58">
        <f>(Table4[[#This Row],[سعر يومية السائق]]*Table4[[#This Row],[عدد الدورات ]])-SUM(Table4[[#This Row],[سلف ]:[خصم ]])+Table4[[#This Row],[اضافي ]]</f>
        <v>1650</v>
      </c>
      <c r="U901" s="58">
        <f>Table4[[#This Row],[ سعر اليومية ]]*Table4[[#This Row],[عدد الدورات ]]-Table4[[#This Row],[سعر يومية السائق]]*L901</f>
        <v>399</v>
      </c>
      <c r="V901" s="58">
        <f>U901-Table4[[#This Row],[W/H  3%]]</f>
        <v>337.53</v>
      </c>
      <c r="W901" s="66" t="str">
        <f>Table4[[#This Row],[اليوم]]&amp;Table4[[#This Row],[الشهر ]]&amp;Table4[[#This Row],[العام]]</f>
        <v>1752026</v>
      </c>
      <c r="X901" s="66" t="s">
        <v>304</v>
      </c>
    </row>
    <row r="902" spans="1:24" x14ac:dyDescent="0.3">
      <c r="A902" s="62">
        <v>17</v>
      </c>
      <c r="B902" s="62">
        <v>5</v>
      </c>
      <c r="C902" s="62">
        <v>2026</v>
      </c>
      <c r="D902" s="41" t="str">
        <f t="shared" si="70"/>
        <v>محمد جمال القناطر لوجستيكاابورواش سوزوكي</v>
      </c>
      <c r="E902" s="4">
        <v>4013</v>
      </c>
      <c r="F902" s="41" t="str">
        <f>VLOOKUP(E902,mapping!C:J,2,FALSE)</f>
        <v xml:space="preserve">محمد جمال </v>
      </c>
      <c r="G902" s="41" t="str">
        <f>IFERROR(VLOOKUP(F902,mapping!$D$3:$J$200,2,FALSE),0)</f>
        <v xml:space="preserve">القناطر </v>
      </c>
      <c r="H902" s="41" t="str">
        <f>IFERROR(VLOOKUP(F902,mapping!$D$3:$J$200,3,FALSE),0)</f>
        <v>لوجستيكا</v>
      </c>
      <c r="I902" s="41" t="str">
        <f>IFERROR(VLOOKUP(F902,mapping!$D$3:$J$200,4,FALSE),0)</f>
        <v xml:space="preserve">ابورواش </v>
      </c>
      <c r="J902" s="41" t="str">
        <f>IFERROR(VLOOKUP(F902,mapping!$D$3:$J$200,5,FALSE),0)</f>
        <v>سوزوكي</v>
      </c>
      <c r="K902" s="63">
        <f>IF(W902=mapping!$N$1,IFERROR(VLOOKUP(Table4[[#This Row],[Column1]],mapping!A:L,11,FALSE),0),IF(W902&gt;mapping!$N$1,IFERROR(VLOOKUP(Table4[[#This Row],[Column1]],mapping!A:L,11,FALSE),0),))</f>
        <v>1536</v>
      </c>
      <c r="L902" s="139">
        <v>1</v>
      </c>
      <c r="M902" s="60">
        <f>IF(W902=mapping!$N$1,IFERROR(VLOOKUP(Table4[[#This Row],[Column1]],mapping!A:L,12,FALSE),0),IF(W902&gt;mapping!$N$1,IFERROR(VLOOKUP(Table4[[#This Row],[Column1]],mapping!A:L,12,FALSE),0),0))</f>
        <v>1000</v>
      </c>
      <c r="N902" s="58">
        <f>Table4[[#This Row],[ سعر اليومية ]]*3%*Table4[[#This Row],[عدد الدورات ]]</f>
        <v>46.08</v>
      </c>
      <c r="O902" s="56">
        <f>Table4[[#This Row],[ سعر اليومية ]]*Table4[[#This Row],[عدد الدورات ]]-N902</f>
        <v>1489.92</v>
      </c>
      <c r="P902" s="194"/>
      <c r="Q902" s="194"/>
      <c r="R902" s="194"/>
      <c r="S902" s="58">
        <f>(Table4[[#This Row],[سعر يومية السائق]]*Table4[[#This Row],[عدد الدورات ]])-SUM(Table4[[#This Row],[سلف ]:[خصم ]])+Table4[[#This Row],[اضافي ]]</f>
        <v>1000</v>
      </c>
      <c r="U902" s="58">
        <f>Table4[[#This Row],[ سعر اليومية ]]*Table4[[#This Row],[عدد الدورات ]]-Table4[[#This Row],[سعر يومية السائق]]*L902</f>
        <v>536</v>
      </c>
      <c r="V902" s="58">
        <f>U902-Table4[[#This Row],[W/H  3%]]</f>
        <v>489.92</v>
      </c>
      <c r="W902" s="66" t="str">
        <f>Table4[[#This Row],[اليوم]]&amp;Table4[[#This Row],[الشهر ]]&amp;Table4[[#This Row],[العام]]</f>
        <v>1752026</v>
      </c>
      <c r="X902" s="66" t="s">
        <v>304</v>
      </c>
    </row>
    <row r="903" spans="1:24" x14ac:dyDescent="0.3">
      <c r="A903" s="62">
        <v>17</v>
      </c>
      <c r="B903" s="62">
        <v>5</v>
      </c>
      <c r="C903" s="62">
        <v>2026</v>
      </c>
      <c r="D903" s="41" t="str">
        <f t="shared" si="70"/>
        <v xml:space="preserve">محمد عزمي حدائق اكتوبر لوجستيكااكتوبر هاي اس </v>
      </c>
      <c r="E903" s="4">
        <v>4005</v>
      </c>
      <c r="F903" s="41" t="str">
        <f>VLOOKUP(E903,mapping!C:J,2,FALSE)</f>
        <v xml:space="preserve">محمد عزمي </v>
      </c>
      <c r="G903" s="41" t="str">
        <f>IFERROR(VLOOKUP(F903,mapping!$D$3:$J$200,2,FALSE),0)</f>
        <v xml:space="preserve">حدائق اكتوبر </v>
      </c>
      <c r="H903" s="41" t="str">
        <f>IFERROR(VLOOKUP(F903,mapping!$D$3:$J$200,3,FALSE),0)</f>
        <v>لوجستيكا</v>
      </c>
      <c r="I903" s="41" t="str">
        <f>IFERROR(VLOOKUP(F903,mapping!$D$3:$J$200,4,FALSE),0)</f>
        <v xml:space="preserve">اكتوبر </v>
      </c>
      <c r="J903" s="41" t="str">
        <f>IFERROR(VLOOKUP(F903,mapping!$D$3:$J$200,5,FALSE),0)</f>
        <v xml:space="preserve">هاي اس </v>
      </c>
      <c r="K903" s="63">
        <f>IF(W903=mapping!$N$1,IFERROR(VLOOKUP(Table4[[#This Row],[Column1]],mapping!A:L,11,FALSE),0),IF(W903&gt;mapping!$N$1,IFERROR(VLOOKUP(Table4[[#This Row],[Column1]],mapping!A:L,11,FALSE),0),))</f>
        <v>1903</v>
      </c>
      <c r="L903" s="139">
        <v>1</v>
      </c>
      <c r="M903" s="60">
        <f>IF(W903=mapping!$N$1,IFERROR(VLOOKUP(Table4[[#This Row],[Column1]],mapping!A:L,12,FALSE),0),IF(W903&gt;mapping!$N$1,IFERROR(VLOOKUP(Table4[[#This Row],[Column1]],mapping!A:L,12,FALSE),0),0))</f>
        <v>1600</v>
      </c>
      <c r="N903" s="58">
        <f>Table4[[#This Row],[ سعر اليومية ]]*3%*Table4[[#This Row],[عدد الدورات ]]</f>
        <v>57.089999999999996</v>
      </c>
      <c r="O903" s="56">
        <f>Table4[[#This Row],[ سعر اليومية ]]*Table4[[#This Row],[عدد الدورات ]]-N903</f>
        <v>1845.91</v>
      </c>
      <c r="P903" s="194"/>
      <c r="Q903" s="194"/>
      <c r="R903" s="194"/>
      <c r="S903" s="58">
        <f>(Table4[[#This Row],[سعر يومية السائق]]*Table4[[#This Row],[عدد الدورات ]])-SUM(Table4[[#This Row],[سلف ]:[خصم ]])+Table4[[#This Row],[اضافي ]]</f>
        <v>1600</v>
      </c>
      <c r="U903" s="58">
        <f>Table4[[#This Row],[ سعر اليومية ]]*Table4[[#This Row],[عدد الدورات ]]-Table4[[#This Row],[سعر يومية السائق]]*L903</f>
        <v>303</v>
      </c>
      <c r="V903" s="58">
        <f>U903-Table4[[#This Row],[W/H  3%]]</f>
        <v>245.91</v>
      </c>
      <c r="W903" s="66" t="str">
        <f>Table4[[#This Row],[اليوم]]&amp;Table4[[#This Row],[الشهر ]]&amp;Table4[[#This Row],[العام]]</f>
        <v>1752026</v>
      </c>
      <c r="X903" s="66" t="s">
        <v>304</v>
      </c>
    </row>
    <row r="904" spans="1:24" x14ac:dyDescent="0.3">
      <c r="A904" s="62">
        <v>17</v>
      </c>
      <c r="B904" s="62">
        <v>5</v>
      </c>
      <c r="C904" s="62">
        <v>2026</v>
      </c>
      <c r="D904" s="41" t="str">
        <f t="shared" si="70"/>
        <v xml:space="preserve">سعيد كمال م.نصر لوجستيكااكتوبر هاي اس </v>
      </c>
      <c r="E904" s="4">
        <v>4008</v>
      </c>
      <c r="F904" s="41" t="str">
        <f>VLOOKUP(E904,mapping!C:J,2,FALSE)</f>
        <v xml:space="preserve">سعيد كمال </v>
      </c>
      <c r="G904" s="41" t="str">
        <f>IFERROR(VLOOKUP(F904,mapping!$D$3:$J$200,2,FALSE),0)</f>
        <v xml:space="preserve">م.نصر </v>
      </c>
      <c r="H904" s="41" t="str">
        <f>IFERROR(VLOOKUP(F904,mapping!$D$3:$J$200,3,FALSE),0)</f>
        <v>لوجستيكا</v>
      </c>
      <c r="I904" s="41" t="str">
        <f>IFERROR(VLOOKUP(F904,mapping!$D$3:$J$200,4,FALSE),0)</f>
        <v xml:space="preserve">اكتوبر </v>
      </c>
      <c r="J904" s="41" t="str">
        <f>IFERROR(VLOOKUP(F904,mapping!$D$3:$J$200,5,FALSE),0)</f>
        <v xml:space="preserve">هاي اس </v>
      </c>
      <c r="K904" s="63">
        <f>IF(W904=mapping!$N$1,IFERROR(VLOOKUP(Table4[[#This Row],[Column1]],mapping!A:L,11,FALSE),0),IF(W904&gt;mapping!$N$1,IFERROR(VLOOKUP(Table4[[#This Row],[Column1]],mapping!A:L,11,FALSE),0),))</f>
        <v>3367</v>
      </c>
      <c r="L904" s="139">
        <v>1</v>
      </c>
      <c r="M904" s="60">
        <f>IF(W904=mapping!$N$1,IFERROR(VLOOKUP(Table4[[#This Row],[Column1]],mapping!A:L,12,FALSE),0),IF(W904&gt;mapping!$N$1,IFERROR(VLOOKUP(Table4[[#This Row],[Column1]],mapping!A:L,12,FALSE),0),0))</f>
        <v>2600</v>
      </c>
      <c r="N904" s="58">
        <f>Table4[[#This Row],[ سعر اليومية ]]*3%*Table4[[#This Row],[عدد الدورات ]]</f>
        <v>101.00999999999999</v>
      </c>
      <c r="O904" s="56">
        <f>Table4[[#This Row],[ سعر اليومية ]]*Table4[[#This Row],[عدد الدورات ]]-N904</f>
        <v>3265.99</v>
      </c>
      <c r="P904" s="194"/>
      <c r="Q904" s="194"/>
      <c r="R904" s="194"/>
      <c r="S904" s="58">
        <f>(Table4[[#This Row],[سعر يومية السائق]]*Table4[[#This Row],[عدد الدورات ]])-SUM(Table4[[#This Row],[سلف ]:[خصم ]])+Table4[[#This Row],[اضافي ]]</f>
        <v>2600</v>
      </c>
      <c r="U904" s="58">
        <f>Table4[[#This Row],[ سعر اليومية ]]*Table4[[#This Row],[عدد الدورات ]]-Table4[[#This Row],[سعر يومية السائق]]*L904</f>
        <v>767</v>
      </c>
      <c r="V904" s="58">
        <f>U904-Table4[[#This Row],[W/H  3%]]</f>
        <v>665.99</v>
      </c>
      <c r="W904" s="66" t="str">
        <f>Table4[[#This Row],[اليوم]]&amp;Table4[[#This Row],[الشهر ]]&amp;Table4[[#This Row],[العام]]</f>
        <v>1752026</v>
      </c>
      <c r="X904" s="66" t="s">
        <v>304</v>
      </c>
    </row>
    <row r="905" spans="1:24" x14ac:dyDescent="0.3">
      <c r="A905" s="62">
        <v>17</v>
      </c>
      <c r="B905" s="62">
        <v>5</v>
      </c>
      <c r="C905" s="62">
        <v>2026</v>
      </c>
      <c r="D905" s="41" t="str">
        <f t="shared" si="70"/>
        <v>عماد النجار1المرج 2ورديةسعوديالمخاذناتوبيس 28</v>
      </c>
      <c r="E905" s="4">
        <v>5000</v>
      </c>
      <c r="F905" s="41" t="str">
        <f>VLOOKUP(E905,mapping!C:J,2,FALSE)</f>
        <v>عماد النجار1</v>
      </c>
      <c r="G905" s="41" t="str">
        <f>IFERROR(VLOOKUP(F905,mapping!$D$3:$J$200,2,FALSE),0)</f>
        <v>المرج 2وردية</v>
      </c>
      <c r="H905" s="41" t="str">
        <f>IFERROR(VLOOKUP(F905,mapping!$D$3:$J$200,3,FALSE),0)</f>
        <v>سعودي</v>
      </c>
      <c r="I905" s="41" t="str">
        <f>IFERROR(VLOOKUP(F905,mapping!$D$3:$J$200,4,FALSE),0)</f>
        <v>المخاذن</v>
      </c>
      <c r="J905" s="41" t="str">
        <f>IFERROR(VLOOKUP(F905,mapping!$D$3:$J$200,5,FALSE),0)</f>
        <v>اتوبيس 28</v>
      </c>
      <c r="K905" s="63">
        <f>IF(W905=mapping!$N$1,IFERROR(VLOOKUP(Table4[[#This Row],[Column1]],mapping!A:L,11,FALSE),0),IF(W905&gt;mapping!$N$1,IFERROR(VLOOKUP(Table4[[#This Row],[Column1]],mapping!A:L,11,FALSE),0),))</f>
        <v>4119</v>
      </c>
      <c r="L905" s="139">
        <v>1</v>
      </c>
      <c r="M905" s="60">
        <f>IF(W905=mapping!$N$1,IFERROR(VLOOKUP(Table4[[#This Row],[Column1]],mapping!A:L,12,FALSE),0),IF(W905&gt;mapping!$N$1,IFERROR(VLOOKUP(Table4[[#This Row],[Column1]],mapping!A:L,12,FALSE),0),0))</f>
        <v>4800</v>
      </c>
      <c r="N905" s="58">
        <f>Table4[[#This Row],[ سعر اليومية ]]*3%*Table4[[#This Row],[عدد الدورات ]]</f>
        <v>123.57</v>
      </c>
      <c r="O905" s="56">
        <f>Table4[[#This Row],[ سعر اليومية ]]*Table4[[#This Row],[عدد الدورات ]]-N905</f>
        <v>3995.43</v>
      </c>
      <c r="P905" s="194"/>
      <c r="Q905" s="194"/>
      <c r="R905" s="194"/>
      <c r="S905" s="58">
        <f>(Table4[[#This Row],[سعر يومية السائق]]*Table4[[#This Row],[عدد الدورات ]])-SUM(Table4[[#This Row],[سلف ]:[خصم ]])+Table4[[#This Row],[اضافي ]]</f>
        <v>4800</v>
      </c>
      <c r="U905" s="58">
        <f>Table4[[#This Row],[ سعر اليومية ]]*Table4[[#This Row],[عدد الدورات ]]-Table4[[#This Row],[سعر يومية السائق]]*L905</f>
        <v>-681</v>
      </c>
      <c r="V905" s="58">
        <f>U905-Table4[[#This Row],[W/H  3%]]</f>
        <v>-804.56999999999994</v>
      </c>
      <c r="W905" s="66" t="str">
        <f>Table4[[#This Row],[اليوم]]&amp;Table4[[#This Row],[الشهر ]]&amp;Table4[[#This Row],[العام]]</f>
        <v>1752026</v>
      </c>
      <c r="X905" s="66" t="s">
        <v>304</v>
      </c>
    </row>
    <row r="906" spans="1:24" x14ac:dyDescent="0.3">
      <c r="A906" s="62">
        <v>17</v>
      </c>
      <c r="B906" s="62">
        <v>5</v>
      </c>
      <c r="C906" s="62">
        <v>2026</v>
      </c>
      <c r="D906" s="41" t="str">
        <f t="shared" si="70"/>
        <v>عماد النجار2المؤسسة 2ورديةسعوديالمخاذناتوبيس 28</v>
      </c>
      <c r="E906" s="4">
        <v>5001</v>
      </c>
      <c r="F906" s="41" t="str">
        <f>VLOOKUP(E906,mapping!C:J,2,FALSE)</f>
        <v>عماد النجار2</v>
      </c>
      <c r="G906" s="41" t="str">
        <f>IFERROR(VLOOKUP(F906,mapping!$D$3:$J$200,2,FALSE),0)</f>
        <v>المؤسسة 2وردية</v>
      </c>
      <c r="H906" s="41" t="str">
        <f>IFERROR(VLOOKUP(F906,mapping!$D$3:$J$200,3,FALSE),0)</f>
        <v>سعودي</v>
      </c>
      <c r="I906" s="41" t="str">
        <f>IFERROR(VLOOKUP(F906,mapping!$D$3:$J$200,4,FALSE),0)</f>
        <v>المخاذن</v>
      </c>
      <c r="J906" s="41" t="str">
        <f>IFERROR(VLOOKUP(F906,mapping!$D$3:$J$200,5,FALSE),0)</f>
        <v>اتوبيس 28</v>
      </c>
      <c r="K906" s="63">
        <f>IF(W906=mapping!$N$1,IFERROR(VLOOKUP(Table4[[#This Row],[Column1]],mapping!A:L,11,FALSE),0),IF(W906&gt;mapping!$N$1,IFERROR(VLOOKUP(Table4[[#This Row],[Column1]],mapping!A:L,11,FALSE),0),))</f>
        <v>3884</v>
      </c>
      <c r="L906" s="139">
        <v>1</v>
      </c>
      <c r="M906" s="60">
        <f>IF(W906=mapping!$N$1,IFERROR(VLOOKUP(Table4[[#This Row],[Column1]],mapping!A:L,12,FALSE),0),IF(W906&gt;mapping!$N$1,IFERROR(VLOOKUP(Table4[[#This Row],[Column1]],mapping!A:L,12,FALSE),0),0))</f>
        <v>4500</v>
      </c>
      <c r="N906" s="58">
        <f>Table4[[#This Row],[ سعر اليومية ]]*3%*Table4[[#This Row],[عدد الدورات ]]</f>
        <v>116.52</v>
      </c>
      <c r="O906" s="56">
        <f>Table4[[#This Row],[ سعر اليومية ]]*Table4[[#This Row],[عدد الدورات ]]-N906</f>
        <v>3767.48</v>
      </c>
      <c r="P906" s="194"/>
      <c r="Q906" s="194"/>
      <c r="R906" s="194"/>
      <c r="S906" s="58">
        <f>(Table4[[#This Row],[سعر يومية السائق]]*Table4[[#This Row],[عدد الدورات ]])-SUM(Table4[[#This Row],[سلف ]:[خصم ]])+Table4[[#This Row],[اضافي ]]</f>
        <v>4500</v>
      </c>
      <c r="U906" s="58">
        <f>Table4[[#This Row],[ سعر اليومية ]]*Table4[[#This Row],[عدد الدورات ]]-Table4[[#This Row],[سعر يومية السائق]]*L906</f>
        <v>-616</v>
      </c>
      <c r="V906" s="58">
        <f>U906-Table4[[#This Row],[W/H  3%]]</f>
        <v>-732.52</v>
      </c>
      <c r="W906" s="66" t="str">
        <f>Table4[[#This Row],[اليوم]]&amp;Table4[[#This Row],[الشهر ]]&amp;Table4[[#This Row],[العام]]</f>
        <v>1752026</v>
      </c>
      <c r="X906" s="66" t="s">
        <v>304</v>
      </c>
    </row>
    <row r="907" spans="1:24" x14ac:dyDescent="0.3">
      <c r="A907" s="62">
        <v>17</v>
      </c>
      <c r="B907" s="62">
        <v>5</v>
      </c>
      <c r="C907" s="62">
        <v>2026</v>
      </c>
      <c r="D907" s="41" t="str">
        <f t="shared" si="70"/>
        <v>ايمن الفقيالدائري 1ورديةسعوديالمخاذناتوبيس 28</v>
      </c>
      <c r="E907" s="4">
        <v>5031</v>
      </c>
      <c r="F907" s="41" t="str">
        <f>VLOOKUP(E907,mapping!C:J,2,FALSE)</f>
        <v>ايمن الفقي</v>
      </c>
      <c r="G907" s="41" t="str">
        <f>IFERROR(VLOOKUP(F907,mapping!$D$3:$J$200,2,FALSE),0)</f>
        <v>الدائري 1وردية</v>
      </c>
      <c r="H907" s="41" t="str">
        <f>IFERROR(VLOOKUP(F907,mapping!$D$3:$J$200,3,FALSE),0)</f>
        <v>سعودي</v>
      </c>
      <c r="I907" s="41" t="str">
        <f>IFERROR(VLOOKUP(F907,mapping!$D$3:$J$200,4,FALSE),0)</f>
        <v>المخاذن</v>
      </c>
      <c r="J907" s="41" t="str">
        <f>IFERROR(VLOOKUP(F907,mapping!$D$3:$J$200,5,FALSE),0)</f>
        <v>اتوبيس 28</v>
      </c>
      <c r="K907" s="63">
        <f>IF(W907=mapping!$N$1,IFERROR(VLOOKUP(Table4[[#This Row],[Column1]],mapping!A:L,11,FALSE),0),IF(W907&gt;mapping!$N$1,IFERROR(VLOOKUP(Table4[[#This Row],[Column1]],mapping!A:L,11,FALSE),0),))</f>
        <v>2448</v>
      </c>
      <c r="L907" s="139">
        <v>1</v>
      </c>
      <c r="M907" s="60">
        <f>IF(W907=mapping!$N$1,IFERROR(VLOOKUP(Table4[[#This Row],[Column1]],mapping!A:L,12,FALSE),0),IF(W907&gt;mapping!$N$1,IFERROR(VLOOKUP(Table4[[#This Row],[Column1]],mapping!A:L,12,FALSE),0),0))</f>
        <v>2650</v>
      </c>
      <c r="N907" s="58">
        <f>Table4[[#This Row],[ سعر اليومية ]]*3%*Table4[[#This Row],[عدد الدورات ]]</f>
        <v>73.44</v>
      </c>
      <c r="O907" s="56">
        <f>Table4[[#This Row],[ سعر اليومية ]]*Table4[[#This Row],[عدد الدورات ]]-N907</f>
        <v>2374.56</v>
      </c>
      <c r="P907" s="194"/>
      <c r="Q907" s="194"/>
      <c r="R907" s="194"/>
      <c r="S907" s="58">
        <f>(Table4[[#This Row],[سعر يومية السائق]]*Table4[[#This Row],[عدد الدورات ]])-SUM(Table4[[#This Row],[سلف ]:[خصم ]])+Table4[[#This Row],[اضافي ]]</f>
        <v>2650</v>
      </c>
      <c r="U907" s="58">
        <f>Table4[[#This Row],[ سعر اليومية ]]*Table4[[#This Row],[عدد الدورات ]]-Table4[[#This Row],[سعر يومية السائق]]*L907</f>
        <v>-202</v>
      </c>
      <c r="V907" s="58">
        <f>U907-Table4[[#This Row],[W/H  3%]]</f>
        <v>-275.44</v>
      </c>
      <c r="W907" s="66" t="str">
        <f>Table4[[#This Row],[اليوم]]&amp;Table4[[#This Row],[الشهر ]]&amp;Table4[[#This Row],[العام]]</f>
        <v>1752026</v>
      </c>
      <c r="X907" s="66" t="s">
        <v>304</v>
      </c>
    </row>
    <row r="908" spans="1:24" x14ac:dyDescent="0.3">
      <c r="A908" s="62">
        <v>17</v>
      </c>
      <c r="B908" s="62">
        <v>5</v>
      </c>
      <c r="C908" s="62">
        <v>2026</v>
      </c>
      <c r="D908" s="41" t="str">
        <f t="shared" si="70"/>
        <v>عبد الرحمن1الهرم سعوديدريماتوبيس 28</v>
      </c>
      <c r="E908" s="4">
        <v>5003</v>
      </c>
      <c r="F908" s="41" t="str">
        <f>VLOOKUP(E908,mapping!C:J,2,FALSE)</f>
        <v>عبد الرحمن1</v>
      </c>
      <c r="G908" s="41" t="str">
        <f>IFERROR(VLOOKUP(F908,mapping!$D$3:$J$200,2,FALSE),0)</f>
        <v xml:space="preserve">الهرم </v>
      </c>
      <c r="H908" s="41" t="str">
        <f>IFERROR(VLOOKUP(F908,mapping!$D$3:$J$200,3,FALSE),0)</f>
        <v>سعودي</v>
      </c>
      <c r="I908" s="41" t="str">
        <f>IFERROR(VLOOKUP(F908,mapping!$D$3:$J$200,4,FALSE),0)</f>
        <v>دريم</v>
      </c>
      <c r="J908" s="41" t="str">
        <f>IFERROR(VLOOKUP(F908,mapping!$D$3:$J$200,5,FALSE),0)</f>
        <v>اتوبيس 28</v>
      </c>
      <c r="K908" s="63">
        <f>IF(W908=mapping!$N$1,IFERROR(VLOOKUP(Table4[[#This Row],[Column1]],mapping!A:L,11,FALSE),0),IF(W908&gt;mapping!$N$1,IFERROR(VLOOKUP(Table4[[#This Row],[Column1]],mapping!A:L,11,FALSE),0),))</f>
        <v>994</v>
      </c>
      <c r="L908" s="139">
        <v>1</v>
      </c>
      <c r="M908" s="60">
        <f>IF(W908=mapping!$N$1,IFERROR(VLOOKUP(Table4[[#This Row],[Column1]],mapping!A:L,12,FALSE),0),IF(W908&gt;mapping!$N$1,IFERROR(VLOOKUP(Table4[[#This Row],[Column1]],mapping!A:L,12,FALSE),0),0))</f>
        <v>850</v>
      </c>
      <c r="N908" s="58">
        <f>Table4[[#This Row],[ سعر اليومية ]]*3%*Table4[[#This Row],[عدد الدورات ]]</f>
        <v>29.82</v>
      </c>
      <c r="O908" s="56">
        <f>Table4[[#This Row],[ سعر اليومية ]]*Table4[[#This Row],[عدد الدورات ]]-N908</f>
        <v>964.18</v>
      </c>
      <c r="P908" s="194"/>
      <c r="Q908" s="194"/>
      <c r="R908" s="194"/>
      <c r="S908" s="58">
        <f>(Table4[[#This Row],[سعر يومية السائق]]*Table4[[#This Row],[عدد الدورات ]])-SUM(Table4[[#This Row],[سلف ]:[خصم ]])+Table4[[#This Row],[اضافي ]]</f>
        <v>850</v>
      </c>
      <c r="U908" s="58">
        <f>Table4[[#This Row],[ سعر اليومية ]]*Table4[[#This Row],[عدد الدورات ]]-Table4[[#This Row],[سعر يومية السائق]]*L908</f>
        <v>144</v>
      </c>
      <c r="V908" s="58">
        <f>U908-Table4[[#This Row],[W/H  3%]]</f>
        <v>114.18</v>
      </c>
      <c r="W908" s="66" t="str">
        <f>Table4[[#This Row],[اليوم]]&amp;Table4[[#This Row],[الشهر ]]&amp;Table4[[#This Row],[العام]]</f>
        <v>1752026</v>
      </c>
      <c r="X908" s="66" t="s">
        <v>304</v>
      </c>
    </row>
    <row r="909" spans="1:24" x14ac:dyDescent="0.3">
      <c r="A909" s="62">
        <v>17</v>
      </c>
      <c r="B909" s="62">
        <v>5</v>
      </c>
      <c r="C909" s="62">
        <v>2026</v>
      </c>
      <c r="D909" s="41" t="str">
        <f t="shared" si="70"/>
        <v>عبد الرحمن2المؤسسةسعوديدريماتوبيس 28</v>
      </c>
      <c r="E909" s="4">
        <v>5004</v>
      </c>
      <c r="F909" s="41" t="str">
        <f>VLOOKUP(E909,mapping!C:J,2,FALSE)</f>
        <v>عبد الرحمن2</v>
      </c>
      <c r="G909" s="41" t="str">
        <f>IFERROR(VLOOKUP(F909,mapping!$D$3:$J$200,2,FALSE),0)</f>
        <v>المؤسسة</v>
      </c>
      <c r="H909" s="41" t="str">
        <f>IFERROR(VLOOKUP(F909,mapping!$D$3:$J$200,3,FALSE),0)</f>
        <v>سعودي</v>
      </c>
      <c r="I909" s="41" t="str">
        <f>IFERROR(VLOOKUP(F909,mapping!$D$3:$J$200,4,FALSE),0)</f>
        <v>دريم</v>
      </c>
      <c r="J909" s="41" t="str">
        <f>IFERROR(VLOOKUP(F909,mapping!$D$3:$J$200,5,FALSE),0)</f>
        <v>اتوبيس 28</v>
      </c>
      <c r="K909" s="63">
        <f>IF(W909=mapping!$N$1,IFERROR(VLOOKUP(Table4[[#This Row],[Column1]],mapping!A:L,11,FALSE),0),IF(W909&gt;mapping!$N$1,IFERROR(VLOOKUP(Table4[[#This Row],[Column1]],mapping!A:L,11,FALSE),0),))</f>
        <v>994</v>
      </c>
      <c r="L909" s="139">
        <v>1</v>
      </c>
      <c r="M909" s="60">
        <f>IF(W909=mapping!$N$1,IFERROR(VLOOKUP(Table4[[#This Row],[Column1]],mapping!A:L,12,FALSE),0),IF(W909&gt;mapping!$N$1,IFERROR(VLOOKUP(Table4[[#This Row],[Column1]],mapping!A:L,12,FALSE),0),0))</f>
        <v>850</v>
      </c>
      <c r="N909" s="58">
        <f>Table4[[#This Row],[ سعر اليومية ]]*3%*Table4[[#This Row],[عدد الدورات ]]</f>
        <v>29.82</v>
      </c>
      <c r="O909" s="56">
        <f>Table4[[#This Row],[ سعر اليومية ]]*Table4[[#This Row],[عدد الدورات ]]-N909</f>
        <v>964.18</v>
      </c>
      <c r="P909" s="194"/>
      <c r="Q909" s="194"/>
      <c r="R909" s="194"/>
      <c r="S909" s="58">
        <f>(Table4[[#This Row],[سعر يومية السائق]]*Table4[[#This Row],[عدد الدورات ]])-SUM(Table4[[#This Row],[سلف ]:[خصم ]])+Table4[[#This Row],[اضافي ]]</f>
        <v>850</v>
      </c>
      <c r="U909" s="58">
        <f>Table4[[#This Row],[ سعر اليومية ]]*Table4[[#This Row],[عدد الدورات ]]-Table4[[#This Row],[سعر يومية السائق]]*L909</f>
        <v>144</v>
      </c>
      <c r="V909" s="58">
        <f>U909-Table4[[#This Row],[W/H  3%]]</f>
        <v>114.18</v>
      </c>
      <c r="W909" s="66" t="str">
        <f>Table4[[#This Row],[اليوم]]&amp;Table4[[#This Row],[الشهر ]]&amp;Table4[[#This Row],[العام]]</f>
        <v>1752026</v>
      </c>
      <c r="X909" s="66" t="s">
        <v>304</v>
      </c>
    </row>
    <row r="910" spans="1:24" x14ac:dyDescent="0.3">
      <c r="A910" s="62">
        <v>17</v>
      </c>
      <c r="B910" s="62">
        <v>5</v>
      </c>
      <c r="C910" s="62">
        <v>2026</v>
      </c>
      <c r="D910" s="41" t="str">
        <f t="shared" si="70"/>
        <v>فرج 1حلوانسعوديهايد باركاتوبيس 28</v>
      </c>
      <c r="E910" s="4">
        <v>5005</v>
      </c>
      <c r="F910" s="41" t="str">
        <f>VLOOKUP(E910,mapping!C:J,2,FALSE)</f>
        <v>فرج 1</v>
      </c>
      <c r="G910" s="41" t="str">
        <f>IFERROR(VLOOKUP(F910,mapping!$D$3:$J$200,2,FALSE),0)</f>
        <v>حلوان</v>
      </c>
      <c r="H910" s="41" t="str">
        <f>IFERROR(VLOOKUP(F910,mapping!$D$3:$J$200,3,FALSE),0)</f>
        <v>سعودي</v>
      </c>
      <c r="I910" s="41" t="str">
        <f>IFERROR(VLOOKUP(F910,mapping!$D$3:$J$200,4,FALSE),0)</f>
        <v>هايد بارك</v>
      </c>
      <c r="J910" s="41" t="str">
        <f>IFERROR(VLOOKUP(F910,mapping!$D$3:$J$200,5,FALSE),0)</f>
        <v>اتوبيس 28</v>
      </c>
      <c r="K910" s="63">
        <f>IF(W910=mapping!$N$1,IFERROR(VLOOKUP(Table4[[#This Row],[Column1]],mapping!A:L,11,FALSE),0),IF(W910&gt;mapping!$N$1,IFERROR(VLOOKUP(Table4[[#This Row],[Column1]],mapping!A:L,11,FALSE),0),))</f>
        <v>4634</v>
      </c>
      <c r="L910" s="139">
        <v>1</v>
      </c>
      <c r="M910" s="60">
        <f>IF(W910=mapping!$N$1,IFERROR(VLOOKUP(Table4[[#This Row],[Column1]],mapping!A:L,12,FALSE),0),IF(W910&gt;mapping!$N$1,IFERROR(VLOOKUP(Table4[[#This Row],[Column1]],mapping!A:L,12,FALSE),0),0))</f>
        <v>3750</v>
      </c>
      <c r="N910" s="58">
        <f>Table4[[#This Row],[ سعر اليومية ]]*3%*Table4[[#This Row],[عدد الدورات ]]</f>
        <v>139.01999999999998</v>
      </c>
      <c r="O910" s="56">
        <f>Table4[[#This Row],[ سعر اليومية ]]*Table4[[#This Row],[عدد الدورات ]]-N910</f>
        <v>4494.9799999999996</v>
      </c>
      <c r="P910" s="194"/>
      <c r="Q910" s="194"/>
      <c r="R910" s="194"/>
      <c r="S910" s="58">
        <f>(Table4[[#This Row],[سعر يومية السائق]]*Table4[[#This Row],[عدد الدورات ]])-SUM(Table4[[#This Row],[سلف ]:[خصم ]])+Table4[[#This Row],[اضافي ]]</f>
        <v>3750</v>
      </c>
      <c r="U910" s="58">
        <f>Table4[[#This Row],[ سعر اليومية ]]*Table4[[#This Row],[عدد الدورات ]]-Table4[[#This Row],[سعر يومية السائق]]*L910</f>
        <v>884</v>
      </c>
      <c r="V910" s="58">
        <f>U910-Table4[[#This Row],[W/H  3%]]</f>
        <v>744.98</v>
      </c>
      <c r="W910" s="66" t="str">
        <f>Table4[[#This Row],[اليوم]]&amp;Table4[[#This Row],[الشهر ]]&amp;Table4[[#This Row],[العام]]</f>
        <v>1752026</v>
      </c>
      <c r="X910" s="66" t="s">
        <v>304</v>
      </c>
    </row>
    <row r="911" spans="1:24" x14ac:dyDescent="0.3">
      <c r="A911" s="62">
        <v>17</v>
      </c>
      <c r="B911" s="62">
        <v>5</v>
      </c>
      <c r="C911" s="62">
        <v>2026</v>
      </c>
      <c r="D911" s="41" t="str">
        <f t="shared" si="70"/>
        <v>فرج 6حلوان مبيتسعوديهايد باركاتوبيس 28</v>
      </c>
      <c r="E911" s="4">
        <v>5029</v>
      </c>
      <c r="F911" s="41" t="str">
        <f>VLOOKUP(E911,mapping!C:J,2,FALSE)</f>
        <v>فرج 6</v>
      </c>
      <c r="G911" s="41" t="str">
        <f>IFERROR(VLOOKUP(F911,mapping!$D$3:$J$200,2,FALSE),0)</f>
        <v>حلوان مبيت</v>
      </c>
      <c r="H911" s="41" t="str">
        <f>IFERROR(VLOOKUP(F911,mapping!$D$3:$J$200,3,FALSE),0)</f>
        <v>سعودي</v>
      </c>
      <c r="I911" s="41" t="str">
        <f>IFERROR(VLOOKUP(F911,mapping!$D$3:$J$200,4,FALSE),0)</f>
        <v>هايد بارك</v>
      </c>
      <c r="J911" s="41" t="str">
        <f>IFERROR(VLOOKUP(F911,mapping!$D$3:$J$200,5,FALSE),0)</f>
        <v>اتوبيس 28</v>
      </c>
      <c r="K911" s="63">
        <f>IF(W911=mapping!$N$1,IFERROR(VLOOKUP(Table4[[#This Row],[Column1]],mapping!A:L,11,FALSE),0),IF(W911&gt;mapping!$N$1,IFERROR(VLOOKUP(Table4[[#This Row],[Column1]],mapping!A:L,11,FALSE),0),))</f>
        <v>1482</v>
      </c>
      <c r="L911" s="139">
        <v>1</v>
      </c>
      <c r="M911" s="60">
        <f>IF(W911=mapping!$N$1,IFERROR(VLOOKUP(Table4[[#This Row],[Column1]],mapping!A:L,12,FALSE),0),IF(W911&gt;mapping!$N$1,IFERROR(VLOOKUP(Table4[[#This Row],[Column1]],mapping!A:L,12,FALSE),0),0))</f>
        <v>750</v>
      </c>
      <c r="N911" s="58">
        <f>Table4[[#This Row],[ سعر اليومية ]]*3%*Table4[[#This Row],[عدد الدورات ]]</f>
        <v>44.46</v>
      </c>
      <c r="O911" s="56">
        <f>Table4[[#This Row],[ سعر اليومية ]]*Table4[[#This Row],[عدد الدورات ]]-N911</f>
        <v>1437.54</v>
      </c>
      <c r="P911" s="194"/>
      <c r="Q911" s="194"/>
      <c r="R911" s="194"/>
      <c r="S911" s="58">
        <f>(Table4[[#This Row],[سعر يومية السائق]]*Table4[[#This Row],[عدد الدورات ]])-SUM(Table4[[#This Row],[سلف ]:[خصم ]])+Table4[[#This Row],[اضافي ]]</f>
        <v>750</v>
      </c>
      <c r="U911" s="58">
        <f>Table4[[#This Row],[ سعر اليومية ]]*Table4[[#This Row],[عدد الدورات ]]-Table4[[#This Row],[سعر يومية السائق]]*L911</f>
        <v>732</v>
      </c>
      <c r="V911" s="58">
        <f>U911-Table4[[#This Row],[W/H  3%]]</f>
        <v>687.54</v>
      </c>
      <c r="W911" s="66" t="str">
        <f>Table4[[#This Row],[اليوم]]&amp;Table4[[#This Row],[الشهر ]]&amp;Table4[[#This Row],[العام]]</f>
        <v>1752026</v>
      </c>
      <c r="X911" s="66" t="s">
        <v>304</v>
      </c>
    </row>
    <row r="912" spans="1:24" x14ac:dyDescent="0.3">
      <c r="A912" s="62">
        <v>17</v>
      </c>
      <c r="B912" s="62">
        <v>5</v>
      </c>
      <c r="C912" s="62">
        <v>2026</v>
      </c>
      <c r="D912" s="41" t="str">
        <f t="shared" si="70"/>
        <v>ممدوح كيلاني 3القومية سعوديهايد باركميكروباص صيني</v>
      </c>
      <c r="E912" s="4">
        <v>5006</v>
      </c>
      <c r="F912" s="41" t="str">
        <f>VLOOKUP(E912,mapping!C:J,2,FALSE)</f>
        <v>ممدوح كيلاني 3</v>
      </c>
      <c r="G912" s="41" t="str">
        <f>IFERROR(VLOOKUP(F912,mapping!$D$3:$J$200,2,FALSE),0)</f>
        <v xml:space="preserve">القومية </v>
      </c>
      <c r="H912" s="41" t="str">
        <f>IFERROR(VLOOKUP(F912,mapping!$D$3:$J$200,3,FALSE),0)</f>
        <v>سعودي</v>
      </c>
      <c r="I912" s="41" t="str">
        <f>IFERROR(VLOOKUP(F912,mapping!$D$3:$J$200,4,FALSE),0)</f>
        <v>هايد بارك</v>
      </c>
      <c r="J912" s="41" t="str">
        <f>IFERROR(VLOOKUP(F912,mapping!$D$3:$J$200,5,FALSE),0)</f>
        <v>ميكروباص صيني</v>
      </c>
      <c r="K912" s="63">
        <f>IF(W912=mapping!$N$1,IFERROR(VLOOKUP(Table4[[#This Row],[Column1]],mapping!A:L,11,FALSE),0),IF(W912&gt;mapping!$N$1,IFERROR(VLOOKUP(Table4[[#This Row],[Column1]],mapping!A:L,11,FALSE),0),))</f>
        <v>2965</v>
      </c>
      <c r="L912" s="139">
        <v>1</v>
      </c>
      <c r="M912" s="60">
        <f>IF(W912=mapping!$N$1,IFERROR(VLOOKUP(Table4[[#This Row],[Column1]],mapping!A:L,12,FALSE),0),IF(W912&gt;mapping!$N$1,IFERROR(VLOOKUP(Table4[[#This Row],[Column1]],mapping!A:L,12,FALSE),0),0))</f>
        <v>2500</v>
      </c>
      <c r="N912" s="58">
        <f>Table4[[#This Row],[ سعر اليومية ]]*3%*Table4[[#This Row],[عدد الدورات ]]</f>
        <v>88.95</v>
      </c>
      <c r="O912" s="56">
        <f>Table4[[#This Row],[ سعر اليومية ]]*Table4[[#This Row],[عدد الدورات ]]-N912</f>
        <v>2876.05</v>
      </c>
      <c r="P912" s="194"/>
      <c r="Q912" s="194"/>
      <c r="R912" s="194"/>
      <c r="S912" s="58">
        <f>(Table4[[#This Row],[سعر يومية السائق]]*Table4[[#This Row],[عدد الدورات ]])-SUM(Table4[[#This Row],[سلف ]:[خصم ]])+Table4[[#This Row],[اضافي ]]</f>
        <v>2500</v>
      </c>
      <c r="U912" s="58">
        <f>Table4[[#This Row],[ سعر اليومية ]]*Table4[[#This Row],[عدد الدورات ]]-Table4[[#This Row],[سعر يومية السائق]]*L912</f>
        <v>465</v>
      </c>
      <c r="V912" s="58">
        <f>U912-Table4[[#This Row],[W/H  3%]]</f>
        <v>376.05</v>
      </c>
      <c r="W912" s="66" t="str">
        <f>Table4[[#This Row],[اليوم]]&amp;Table4[[#This Row],[الشهر ]]&amp;Table4[[#This Row],[العام]]</f>
        <v>1752026</v>
      </c>
      <c r="X912" s="66" t="s">
        <v>304</v>
      </c>
    </row>
    <row r="913" spans="1:24" x14ac:dyDescent="0.3">
      <c r="A913" s="62">
        <v>17</v>
      </c>
      <c r="B913" s="62">
        <v>5</v>
      </c>
      <c r="C913" s="62">
        <v>2026</v>
      </c>
      <c r="D913" s="41" t="str">
        <f t="shared" si="70"/>
        <v>محمد جمال طوسونالمنيبسعوديهايد باركاتوبيس 28</v>
      </c>
      <c r="E913" s="4">
        <v>5025</v>
      </c>
      <c r="F913" s="41" t="str">
        <f>VLOOKUP(E913,mapping!C:J,2,FALSE)</f>
        <v>محمد جمال طوسون</v>
      </c>
      <c r="G913" s="41" t="str">
        <f>IFERROR(VLOOKUP(F913,mapping!$D$3:$J$200,2,FALSE),0)</f>
        <v>المنيب</v>
      </c>
      <c r="H913" s="41" t="str">
        <f>IFERROR(VLOOKUP(F913,mapping!$D$3:$J$200,3,FALSE),0)</f>
        <v>سعودي</v>
      </c>
      <c r="I913" s="41" t="str">
        <f>IFERROR(VLOOKUP(F913,mapping!$D$3:$J$200,4,FALSE),0)</f>
        <v>هايد بارك</v>
      </c>
      <c r="J913" s="41" t="str">
        <f>IFERROR(VLOOKUP(F913,mapping!$D$3:$J$200,5,FALSE),0)</f>
        <v>اتوبيس 28</v>
      </c>
      <c r="K913" s="63">
        <f>IF(W913=mapping!$N$1,IFERROR(VLOOKUP(Table4[[#This Row],[Column1]],mapping!A:L,11,FALSE),0),IF(W913&gt;mapping!$N$1,IFERROR(VLOOKUP(Table4[[#This Row],[Column1]],mapping!A:L,11,FALSE),0),))</f>
        <v>4634</v>
      </c>
      <c r="L913" s="139">
        <v>1</v>
      </c>
      <c r="M913" s="60">
        <f>IF(W913=mapping!$N$1,IFERROR(VLOOKUP(Table4[[#This Row],[Column1]],mapping!A:L,12,FALSE),0),IF(W913&gt;mapping!$N$1,IFERROR(VLOOKUP(Table4[[#This Row],[Column1]],mapping!A:L,12,FALSE),0),0))</f>
        <v>3800</v>
      </c>
      <c r="N913" s="58">
        <f>Table4[[#This Row],[ سعر اليومية ]]*3%*Table4[[#This Row],[عدد الدورات ]]</f>
        <v>139.01999999999998</v>
      </c>
      <c r="O913" s="56">
        <f>Table4[[#This Row],[ سعر اليومية ]]*Table4[[#This Row],[عدد الدورات ]]-N913</f>
        <v>4494.9799999999996</v>
      </c>
      <c r="P913" s="194"/>
      <c r="Q913" s="194"/>
      <c r="R913" s="194"/>
      <c r="S913" s="58">
        <f>(Table4[[#This Row],[سعر يومية السائق]]*Table4[[#This Row],[عدد الدورات ]])-SUM(Table4[[#This Row],[سلف ]:[خصم ]])+Table4[[#This Row],[اضافي ]]</f>
        <v>3800</v>
      </c>
      <c r="U913" s="58">
        <f>Table4[[#This Row],[ سعر اليومية ]]*Table4[[#This Row],[عدد الدورات ]]-Table4[[#This Row],[سعر يومية السائق]]*L913</f>
        <v>834</v>
      </c>
      <c r="V913" s="58">
        <f>U913-Table4[[#This Row],[W/H  3%]]</f>
        <v>694.98</v>
      </c>
      <c r="W913" s="66" t="str">
        <f>Table4[[#This Row],[اليوم]]&amp;Table4[[#This Row],[الشهر ]]&amp;Table4[[#This Row],[العام]]</f>
        <v>1752026</v>
      </c>
      <c r="X913" s="66" t="s">
        <v>304</v>
      </c>
    </row>
    <row r="914" spans="1:24" x14ac:dyDescent="0.3">
      <c r="A914" s="62">
        <v>17</v>
      </c>
      <c r="B914" s="62">
        <v>5</v>
      </c>
      <c r="C914" s="62">
        <v>2026</v>
      </c>
      <c r="D914" s="41" t="str">
        <f t="shared" si="70"/>
        <v>مصطفي رشدي1المنيب 2 ورديةسعوديميفيداميكروباص صيني</v>
      </c>
      <c r="E914" s="4">
        <v>5007</v>
      </c>
      <c r="F914" s="41" t="str">
        <f>VLOOKUP(E914,mapping!C:J,2,FALSE)</f>
        <v>مصطفي رشدي1</v>
      </c>
      <c r="G914" s="41" t="str">
        <f>IFERROR(VLOOKUP(F914,mapping!$D$3:$J$200,2,FALSE),0)</f>
        <v>المنيب 2 وردية</v>
      </c>
      <c r="H914" s="41" t="str">
        <f>IFERROR(VLOOKUP(F914,mapping!$D$3:$J$200,3,FALSE),0)</f>
        <v>سعودي</v>
      </c>
      <c r="I914" s="41" t="str">
        <f>IFERROR(VLOOKUP(F914,mapping!$D$3:$J$200,4,FALSE),0)</f>
        <v>ميفيدا</v>
      </c>
      <c r="J914" s="41" t="str">
        <f>IFERROR(VLOOKUP(F914,mapping!$D$3:$J$200,5,FALSE),0)</f>
        <v>ميكروباص صيني</v>
      </c>
      <c r="K914" s="63">
        <f>IF(W914=mapping!$N$1,IFERROR(VLOOKUP(Table4[[#This Row],[Column1]],mapping!A:L,11,FALSE),0),IF(W914&gt;mapping!$N$1,IFERROR(VLOOKUP(Table4[[#This Row],[Column1]],mapping!A:L,11,FALSE),0),))</f>
        <v>2965</v>
      </c>
      <c r="L914" s="139">
        <v>1</v>
      </c>
      <c r="M914" s="60">
        <f>IF(W914=mapping!$N$1,IFERROR(VLOOKUP(Table4[[#This Row],[Column1]],mapping!A:L,12,FALSE),0),IF(W914&gt;mapping!$N$1,IFERROR(VLOOKUP(Table4[[#This Row],[Column1]],mapping!A:L,12,FALSE),0),0))</f>
        <v>2150</v>
      </c>
      <c r="N914" s="58">
        <f>Table4[[#This Row],[ سعر اليومية ]]*3%*Table4[[#This Row],[عدد الدورات ]]</f>
        <v>88.95</v>
      </c>
      <c r="O914" s="56">
        <f>Table4[[#This Row],[ سعر اليومية ]]*Table4[[#This Row],[عدد الدورات ]]-N914</f>
        <v>2876.05</v>
      </c>
      <c r="P914" s="194"/>
      <c r="Q914" s="194"/>
      <c r="R914" s="194"/>
      <c r="S914" s="58">
        <f>(Table4[[#This Row],[سعر يومية السائق]]*Table4[[#This Row],[عدد الدورات ]])-SUM(Table4[[#This Row],[سلف ]:[خصم ]])+Table4[[#This Row],[اضافي ]]</f>
        <v>2150</v>
      </c>
      <c r="U914" s="58">
        <f>Table4[[#This Row],[ سعر اليومية ]]*Table4[[#This Row],[عدد الدورات ]]-Table4[[#This Row],[سعر يومية السائق]]*L914</f>
        <v>815</v>
      </c>
      <c r="V914" s="58">
        <f>U914-Table4[[#This Row],[W/H  3%]]</f>
        <v>726.05</v>
      </c>
      <c r="W914" s="66" t="str">
        <f>Table4[[#This Row],[اليوم]]&amp;Table4[[#This Row],[الشهر ]]&amp;Table4[[#This Row],[العام]]</f>
        <v>1752026</v>
      </c>
      <c r="X914" s="66" t="s">
        <v>304</v>
      </c>
    </row>
    <row r="915" spans="1:24" x14ac:dyDescent="0.3">
      <c r="A915" s="62">
        <v>17</v>
      </c>
      <c r="B915" s="62">
        <v>5</v>
      </c>
      <c r="C915" s="62">
        <v>2026</v>
      </c>
      <c r="D915" s="41" t="str">
        <f t="shared" si="70"/>
        <v>فرج 2حلوان 2 ورديةسعوديميفيداميكروباص صيني</v>
      </c>
      <c r="E915" s="4">
        <v>5009</v>
      </c>
      <c r="F915" s="41" t="str">
        <f>VLOOKUP(E915,mapping!C:J,2,FALSE)</f>
        <v>فرج 2</v>
      </c>
      <c r="G915" s="41" t="str">
        <f>IFERROR(VLOOKUP(F915,mapping!$D$3:$J$200,2,FALSE),0)</f>
        <v>حلوان 2 وردية</v>
      </c>
      <c r="H915" s="41" t="str">
        <f>IFERROR(VLOOKUP(F915,mapping!$D$3:$J$200,3,FALSE),0)</f>
        <v>سعودي</v>
      </c>
      <c r="I915" s="41" t="str">
        <f>IFERROR(VLOOKUP(F915,mapping!$D$3:$J$200,4,FALSE),0)</f>
        <v>ميفيدا</v>
      </c>
      <c r="J915" s="41" t="str">
        <f>IFERROR(VLOOKUP(F915,mapping!$D$3:$J$200,5,FALSE),0)</f>
        <v>ميكروباص صيني</v>
      </c>
      <c r="K915" s="63">
        <f>IF(W915=mapping!$N$1,IFERROR(VLOOKUP(Table4[[#This Row],[Column1]],mapping!A:L,11,FALSE),0),IF(W915&gt;mapping!$N$1,IFERROR(VLOOKUP(Table4[[#This Row],[Column1]],mapping!A:L,11,FALSE),0),))</f>
        <v>2965</v>
      </c>
      <c r="L915" s="139">
        <v>1</v>
      </c>
      <c r="M915" s="60">
        <f>IF(W915=mapping!$N$1,IFERROR(VLOOKUP(Table4[[#This Row],[Column1]],mapping!A:L,12,FALSE),0),IF(W915&gt;mapping!$N$1,IFERROR(VLOOKUP(Table4[[#This Row],[Column1]],mapping!A:L,12,FALSE),0),0))</f>
        <v>2250</v>
      </c>
      <c r="N915" s="58">
        <f>Table4[[#This Row],[ سعر اليومية ]]*3%*Table4[[#This Row],[عدد الدورات ]]</f>
        <v>88.95</v>
      </c>
      <c r="O915" s="56">
        <f>Table4[[#This Row],[ سعر اليومية ]]*Table4[[#This Row],[عدد الدورات ]]-N915</f>
        <v>2876.05</v>
      </c>
      <c r="P915" s="194"/>
      <c r="Q915" s="194"/>
      <c r="R915" s="194"/>
      <c r="S915" s="58">
        <f>(Table4[[#This Row],[سعر يومية السائق]]*Table4[[#This Row],[عدد الدورات ]])-SUM(Table4[[#This Row],[سلف ]:[خصم ]])+Table4[[#This Row],[اضافي ]]</f>
        <v>2250</v>
      </c>
      <c r="U915" s="58">
        <f>Table4[[#This Row],[ سعر اليومية ]]*Table4[[#This Row],[عدد الدورات ]]-Table4[[#This Row],[سعر يومية السائق]]*L915</f>
        <v>715</v>
      </c>
      <c r="V915" s="58">
        <f>U915-Table4[[#This Row],[W/H  3%]]</f>
        <v>626.04999999999995</v>
      </c>
      <c r="W915" s="66" t="str">
        <f>Table4[[#This Row],[اليوم]]&amp;Table4[[#This Row],[الشهر ]]&amp;Table4[[#This Row],[العام]]</f>
        <v>1752026</v>
      </c>
      <c r="X915" s="66" t="s">
        <v>304</v>
      </c>
    </row>
    <row r="916" spans="1:24" x14ac:dyDescent="0.3">
      <c r="A916" s="62">
        <v>17</v>
      </c>
      <c r="B916" s="62">
        <v>5</v>
      </c>
      <c r="C916" s="62">
        <v>2026</v>
      </c>
      <c r="D916" s="41" t="str">
        <f t="shared" si="70"/>
        <v>فرج 3حلوان 2 ورديةسعوديالقطاميةاتوبيس 28</v>
      </c>
      <c r="E916" s="4">
        <v>5010</v>
      </c>
      <c r="F916" s="41" t="str">
        <f>VLOOKUP(E916,mapping!C:J,2,FALSE)</f>
        <v>فرج 3</v>
      </c>
      <c r="G916" s="41" t="str">
        <f>IFERROR(VLOOKUP(F916,mapping!$D$3:$J$200,2,FALSE),0)</f>
        <v>حلوان 2 وردية</v>
      </c>
      <c r="H916" s="41" t="str">
        <f>IFERROR(VLOOKUP(F916,mapping!$D$3:$J$200,3,FALSE),0)</f>
        <v>سعودي</v>
      </c>
      <c r="I916" s="41" t="str">
        <f>IFERROR(VLOOKUP(F916,mapping!$D$3:$J$200,4,FALSE),0)</f>
        <v>القطامية</v>
      </c>
      <c r="J916" s="41" t="str">
        <f>IFERROR(VLOOKUP(F916,mapping!$D$3:$J$200,5,FALSE),0)</f>
        <v>اتوبيس 28</v>
      </c>
      <c r="K916" s="63">
        <f>IF(W916=mapping!$N$1,IFERROR(VLOOKUP(Table4[[#This Row],[Column1]],mapping!A:L,11,FALSE),0),IF(W916&gt;mapping!$N$1,IFERROR(VLOOKUP(Table4[[#This Row],[Column1]],mapping!A:L,11,FALSE),0),))</f>
        <v>3415</v>
      </c>
      <c r="L916" s="139">
        <v>1</v>
      </c>
      <c r="M916" s="60">
        <f>IF(W916=mapping!$N$1,IFERROR(VLOOKUP(Table4[[#This Row],[Column1]],mapping!A:L,12,FALSE),0),IF(W916&gt;mapping!$N$1,IFERROR(VLOOKUP(Table4[[#This Row],[Column1]],mapping!A:L,12,FALSE),0),0))</f>
        <v>3400</v>
      </c>
      <c r="N916" s="58">
        <f>Table4[[#This Row],[ سعر اليومية ]]*3%*Table4[[#This Row],[عدد الدورات ]]</f>
        <v>102.45</v>
      </c>
      <c r="O916" s="56">
        <f>Table4[[#This Row],[ سعر اليومية ]]*Table4[[#This Row],[عدد الدورات ]]-N916</f>
        <v>3312.55</v>
      </c>
      <c r="P916" s="194"/>
      <c r="Q916" s="194"/>
      <c r="R916" s="194"/>
      <c r="S916" s="58">
        <f>(Table4[[#This Row],[سعر يومية السائق]]*Table4[[#This Row],[عدد الدورات ]])-SUM(Table4[[#This Row],[سلف ]:[خصم ]])+Table4[[#This Row],[اضافي ]]</f>
        <v>3400</v>
      </c>
      <c r="U916" s="58">
        <f>Table4[[#This Row],[ سعر اليومية ]]*Table4[[#This Row],[عدد الدورات ]]-Table4[[#This Row],[سعر يومية السائق]]*L916</f>
        <v>15</v>
      </c>
      <c r="V916" s="58">
        <f>U916-Table4[[#This Row],[W/H  3%]]</f>
        <v>-87.45</v>
      </c>
      <c r="W916" s="66" t="str">
        <f>Table4[[#This Row],[اليوم]]&amp;Table4[[#This Row],[الشهر ]]&amp;Table4[[#This Row],[العام]]</f>
        <v>1752026</v>
      </c>
      <c r="X916" s="66" t="s">
        <v>304</v>
      </c>
    </row>
    <row r="917" spans="1:24" x14ac:dyDescent="0.3">
      <c r="A917" s="62">
        <v>17</v>
      </c>
      <c r="B917" s="62">
        <v>5</v>
      </c>
      <c r="C917" s="62">
        <v>2026</v>
      </c>
      <c r="D917" s="41" t="str">
        <f t="shared" si="70"/>
        <v>فرج 4مايو ورديةسعوديالقطاميةميكروباص</v>
      </c>
      <c r="E917" s="4">
        <v>5011</v>
      </c>
      <c r="F917" s="41" t="str">
        <f>VLOOKUP(E917,mapping!C:J,2,FALSE)</f>
        <v>فرج 4</v>
      </c>
      <c r="G917" s="41" t="str">
        <f>IFERROR(VLOOKUP(F917,mapping!$D$3:$J$200,2,FALSE),0)</f>
        <v>مايو وردية</v>
      </c>
      <c r="H917" s="41" t="str">
        <f>IFERROR(VLOOKUP(F917,mapping!$D$3:$J$200,3,FALSE),0)</f>
        <v>سعودي</v>
      </c>
      <c r="I917" s="41" t="str">
        <f>IFERROR(VLOOKUP(F917,mapping!$D$3:$J$200,4,FALSE),0)</f>
        <v>القطامية</v>
      </c>
      <c r="J917" s="41" t="str">
        <f>IFERROR(VLOOKUP(F917,mapping!$D$3:$J$200,5,FALSE),0)</f>
        <v>ميكروباص</v>
      </c>
      <c r="K917" s="63">
        <f>IF(W917=mapping!$N$1,IFERROR(VLOOKUP(Table4[[#This Row],[Column1]],mapping!A:L,11,FALSE),0),IF(W917&gt;mapping!$N$1,IFERROR(VLOOKUP(Table4[[#This Row],[Column1]],mapping!A:L,11,FALSE),0),))</f>
        <v>1222</v>
      </c>
      <c r="L917" s="139">
        <v>1</v>
      </c>
      <c r="M917" s="60">
        <f>IF(W917=mapping!$N$1,IFERROR(VLOOKUP(Table4[[#This Row],[Column1]],mapping!A:L,12,FALSE),0),IF(W917&gt;mapping!$N$1,IFERROR(VLOOKUP(Table4[[#This Row],[Column1]],mapping!A:L,12,FALSE),0),0))</f>
        <v>1180</v>
      </c>
      <c r="N917" s="58">
        <f>Table4[[#This Row],[ سعر اليومية ]]*3%*Table4[[#This Row],[عدد الدورات ]]</f>
        <v>36.659999999999997</v>
      </c>
      <c r="O917" s="56">
        <f>Table4[[#This Row],[ سعر اليومية ]]*Table4[[#This Row],[عدد الدورات ]]-N917</f>
        <v>1185.3399999999999</v>
      </c>
      <c r="P917" s="194"/>
      <c r="Q917" s="194"/>
      <c r="R917" s="194"/>
      <c r="S917" s="58">
        <f>(Table4[[#This Row],[سعر يومية السائق]]*Table4[[#This Row],[عدد الدورات ]])-SUM(Table4[[#This Row],[سلف ]:[خصم ]])+Table4[[#This Row],[اضافي ]]</f>
        <v>1180</v>
      </c>
      <c r="U917" s="58">
        <f>Table4[[#This Row],[ سعر اليومية ]]*Table4[[#This Row],[عدد الدورات ]]-Table4[[#This Row],[سعر يومية السائق]]*L917</f>
        <v>42</v>
      </c>
      <c r="V917" s="58">
        <f>U917-Table4[[#This Row],[W/H  3%]]</f>
        <v>5.3400000000000034</v>
      </c>
      <c r="W917" s="66" t="str">
        <f>Table4[[#This Row],[اليوم]]&amp;Table4[[#This Row],[الشهر ]]&amp;Table4[[#This Row],[العام]]</f>
        <v>1752026</v>
      </c>
      <c r="X917" s="66" t="s">
        <v>304</v>
      </c>
    </row>
    <row r="918" spans="1:24" x14ac:dyDescent="0.3">
      <c r="A918" s="62">
        <v>17</v>
      </c>
      <c r="B918" s="62">
        <v>5</v>
      </c>
      <c r="C918" s="62">
        <v>2026</v>
      </c>
      <c r="D918" s="41" t="str">
        <f t="shared" si="70"/>
        <v>مصطفي رشدي3المنيب5شفتسعوديالقطاميةاتوبيس 28</v>
      </c>
      <c r="E918" s="4">
        <v>5012</v>
      </c>
      <c r="F918" s="41" t="str">
        <f>VLOOKUP(E918,mapping!C:J,2,FALSE)</f>
        <v>مصطفي رشدي3</v>
      </c>
      <c r="G918" s="41" t="str">
        <f>IFERROR(VLOOKUP(F918,mapping!$D$3:$J$200,2,FALSE),0)</f>
        <v>المنيب5شفت</v>
      </c>
      <c r="H918" s="41" t="str">
        <f>IFERROR(VLOOKUP(F918,mapping!$D$3:$J$200,3,FALSE),0)</f>
        <v>سعودي</v>
      </c>
      <c r="I918" s="41" t="str">
        <f>IFERROR(VLOOKUP(F918,mapping!$D$3:$J$200,4,FALSE),0)</f>
        <v>القطامية</v>
      </c>
      <c r="J918" s="41" t="str">
        <f>IFERROR(VLOOKUP(F918,mapping!$D$3:$J$200,5,FALSE),0)</f>
        <v>اتوبيس 28</v>
      </c>
      <c r="K918" s="63">
        <f>IF(W918=mapping!$N$1,IFERROR(VLOOKUP(Table4[[#This Row],[Column1]],mapping!A:L,11,FALSE),0),IF(W918&gt;mapping!$N$1,IFERROR(VLOOKUP(Table4[[#This Row],[Column1]],mapping!A:L,11,FALSE),0),))</f>
        <v>2649</v>
      </c>
      <c r="L918" s="139">
        <v>1</v>
      </c>
      <c r="M918" s="60">
        <f>IF(W918=mapping!$N$1,IFERROR(VLOOKUP(Table4[[#This Row],[Column1]],mapping!A:L,12,FALSE),0),IF(W918&gt;mapping!$N$1,IFERROR(VLOOKUP(Table4[[#This Row],[Column1]],mapping!A:L,12,FALSE),0),0))</f>
        <v>2060</v>
      </c>
      <c r="N918" s="58">
        <f>Table4[[#This Row],[ سعر اليومية ]]*3%*Table4[[#This Row],[عدد الدورات ]]</f>
        <v>79.47</v>
      </c>
      <c r="O918" s="56">
        <f>Table4[[#This Row],[ سعر اليومية ]]*Table4[[#This Row],[عدد الدورات ]]-N918</f>
        <v>2569.5300000000002</v>
      </c>
      <c r="P918" s="194"/>
      <c r="Q918" s="194"/>
      <c r="R918" s="194"/>
      <c r="S918" s="58">
        <f>(Table4[[#This Row],[سعر يومية السائق]]*Table4[[#This Row],[عدد الدورات ]])-SUM(Table4[[#This Row],[سلف ]:[خصم ]])+Table4[[#This Row],[اضافي ]]</f>
        <v>2060</v>
      </c>
      <c r="U918" s="58">
        <f>Table4[[#This Row],[ سعر اليومية ]]*Table4[[#This Row],[عدد الدورات ]]-Table4[[#This Row],[سعر يومية السائق]]*L918</f>
        <v>589</v>
      </c>
      <c r="V918" s="58">
        <f>U918-Table4[[#This Row],[W/H  3%]]</f>
        <v>509.53</v>
      </c>
      <c r="W918" s="66" t="str">
        <f>Table4[[#This Row],[اليوم]]&amp;Table4[[#This Row],[الشهر ]]&amp;Table4[[#This Row],[العام]]</f>
        <v>1752026</v>
      </c>
      <c r="X918" s="66" t="s">
        <v>304</v>
      </c>
    </row>
    <row r="919" spans="1:24" x14ac:dyDescent="0.3">
      <c r="A919" s="62">
        <v>17</v>
      </c>
      <c r="B919" s="62">
        <v>5</v>
      </c>
      <c r="C919" s="62">
        <v>2026</v>
      </c>
      <c r="D919" s="41" t="str">
        <f t="shared" si="70"/>
        <v>مصطفي رشدي4المنيب Wصباحيةسعوديالقطاميةاتوبيس 28</v>
      </c>
      <c r="E919" s="4">
        <v>5013</v>
      </c>
      <c r="F919" s="41" t="str">
        <f>VLOOKUP(E919,mapping!C:J,2,FALSE)</f>
        <v>مصطفي رشدي4</v>
      </c>
      <c r="G919" s="41" t="str">
        <f>IFERROR(VLOOKUP(F919,mapping!$D$3:$J$200,2,FALSE),0)</f>
        <v>المنيب Wصباحية</v>
      </c>
      <c r="H919" s="41" t="str">
        <f>IFERROR(VLOOKUP(F919,mapping!$D$3:$J$200,3,FALSE),0)</f>
        <v>سعودي</v>
      </c>
      <c r="I919" s="41" t="str">
        <f>IFERROR(VLOOKUP(F919,mapping!$D$3:$J$200,4,FALSE),0)</f>
        <v>القطامية</v>
      </c>
      <c r="J919" s="41" t="str">
        <f>IFERROR(VLOOKUP(F919,mapping!$D$3:$J$200,5,FALSE),0)</f>
        <v>اتوبيس 28</v>
      </c>
      <c r="K919" s="63">
        <f>IF(W919=mapping!$N$1,IFERROR(VLOOKUP(Table4[[#This Row],[Column1]],mapping!A:L,11,FALSE),0),IF(W919&gt;mapping!$N$1,IFERROR(VLOOKUP(Table4[[#This Row],[Column1]],mapping!A:L,11,FALSE),0),))</f>
        <v>1059</v>
      </c>
      <c r="L919" s="139">
        <v>1</v>
      </c>
      <c r="M919" s="60">
        <f>IF(W919=mapping!$N$1,IFERROR(VLOOKUP(Table4[[#This Row],[Column1]],mapping!A:L,12,FALSE),0),IF(W919&gt;mapping!$N$1,IFERROR(VLOOKUP(Table4[[#This Row],[Column1]],mapping!A:L,12,FALSE),0),0))</f>
        <v>1000</v>
      </c>
      <c r="N919" s="58">
        <f>Table4[[#This Row],[ سعر اليومية ]]*3%*Table4[[#This Row],[عدد الدورات ]]</f>
        <v>31.77</v>
      </c>
      <c r="O919" s="56">
        <f>Table4[[#This Row],[ سعر اليومية ]]*Table4[[#This Row],[عدد الدورات ]]-N919</f>
        <v>1027.23</v>
      </c>
      <c r="P919" s="194"/>
      <c r="Q919" s="194"/>
      <c r="R919" s="194"/>
      <c r="S919" s="58">
        <f>(Table4[[#This Row],[سعر يومية السائق]]*Table4[[#This Row],[عدد الدورات ]])-SUM(Table4[[#This Row],[سلف ]:[خصم ]])+Table4[[#This Row],[اضافي ]]</f>
        <v>1000</v>
      </c>
      <c r="U919" s="58">
        <f>Table4[[#This Row],[ سعر اليومية ]]*Table4[[#This Row],[عدد الدورات ]]-Table4[[#This Row],[سعر يومية السائق]]*L919</f>
        <v>59</v>
      </c>
      <c r="V919" s="58">
        <f>U919-Table4[[#This Row],[W/H  3%]]</f>
        <v>27.23</v>
      </c>
      <c r="W919" s="66" t="str">
        <f>Table4[[#This Row],[اليوم]]&amp;Table4[[#This Row],[الشهر ]]&amp;Table4[[#This Row],[العام]]</f>
        <v>1752026</v>
      </c>
      <c r="X919" s="66" t="s">
        <v>304</v>
      </c>
    </row>
    <row r="920" spans="1:24" x14ac:dyDescent="0.3">
      <c r="A920" s="62">
        <v>17</v>
      </c>
      <c r="B920" s="62">
        <v>5</v>
      </c>
      <c r="C920" s="62">
        <v>2026</v>
      </c>
      <c r="D920" s="41" t="str">
        <f t="shared" si="70"/>
        <v>مصطفي رشدي5صقر 2 ورديةسعوديالقطاميةاتوبيس 28</v>
      </c>
      <c r="E920" s="4">
        <v>5014</v>
      </c>
      <c r="F920" s="41" t="str">
        <f>VLOOKUP(E920,mapping!C:J,2,FALSE)</f>
        <v>مصطفي رشدي5</v>
      </c>
      <c r="G920" s="41" t="str">
        <f>IFERROR(VLOOKUP(F920,mapping!$D$3:$J$200,2,FALSE),0)</f>
        <v>صقر 2 وردية</v>
      </c>
      <c r="H920" s="41" t="str">
        <f>IFERROR(VLOOKUP(F920,mapping!$D$3:$J$200,3,FALSE),0)</f>
        <v>سعودي</v>
      </c>
      <c r="I920" s="41" t="str">
        <f>IFERROR(VLOOKUP(F920,mapping!$D$3:$J$200,4,FALSE),0)</f>
        <v>القطامية</v>
      </c>
      <c r="J920" s="41" t="str">
        <f>IFERROR(VLOOKUP(F920,mapping!$D$3:$J$200,5,FALSE),0)</f>
        <v>اتوبيس 28</v>
      </c>
      <c r="K920" s="63">
        <f>IF(W920=mapping!$N$1,IFERROR(VLOOKUP(Table4[[#This Row],[Column1]],mapping!A:L,11,FALSE),0),IF(W920&gt;mapping!$N$1,IFERROR(VLOOKUP(Table4[[#This Row],[Column1]],mapping!A:L,11,FALSE),0),))</f>
        <v>2120</v>
      </c>
      <c r="L920" s="139">
        <v>1</v>
      </c>
      <c r="M920" s="60">
        <f>IF(W920=mapping!$N$1,IFERROR(VLOOKUP(Table4[[#This Row],[Column1]],mapping!A:L,12,FALSE),0),IF(W920&gt;mapping!$N$1,IFERROR(VLOOKUP(Table4[[#This Row],[Column1]],mapping!A:L,12,FALSE),0),0))</f>
        <v>1780</v>
      </c>
      <c r="N920" s="58">
        <f>Table4[[#This Row],[ سعر اليومية ]]*3%*Table4[[#This Row],[عدد الدورات ]]</f>
        <v>63.599999999999994</v>
      </c>
      <c r="O920" s="56">
        <f>Table4[[#This Row],[ سعر اليومية ]]*Table4[[#This Row],[عدد الدورات ]]-N920</f>
        <v>2056.4</v>
      </c>
      <c r="P920" s="194"/>
      <c r="Q920" s="194"/>
      <c r="R920" s="194"/>
      <c r="S920" s="58">
        <f>(Table4[[#This Row],[سعر يومية السائق]]*Table4[[#This Row],[عدد الدورات ]])-SUM(Table4[[#This Row],[سلف ]:[خصم ]])+Table4[[#This Row],[اضافي ]]</f>
        <v>1780</v>
      </c>
      <c r="U920" s="58">
        <f>Table4[[#This Row],[ سعر اليومية ]]*Table4[[#This Row],[عدد الدورات ]]-Table4[[#This Row],[سعر يومية السائق]]*L920</f>
        <v>340</v>
      </c>
      <c r="V920" s="58">
        <f>U920-Table4[[#This Row],[W/H  3%]]</f>
        <v>276.39999999999998</v>
      </c>
      <c r="W920" s="66" t="str">
        <f>Table4[[#This Row],[اليوم]]&amp;Table4[[#This Row],[الشهر ]]&amp;Table4[[#This Row],[العام]]</f>
        <v>1752026</v>
      </c>
      <c r="X920" s="66" t="s">
        <v>304</v>
      </c>
    </row>
    <row r="921" spans="1:24" x14ac:dyDescent="0.3">
      <c r="A921" s="62">
        <v>17</v>
      </c>
      <c r="B921" s="62">
        <v>5</v>
      </c>
      <c r="C921" s="62">
        <v>2026</v>
      </c>
      <c r="D921" s="41" t="str">
        <f t="shared" si="70"/>
        <v>مصطفي رشدي6المنيب 2 ورديةسعوديالقطاميةاتوبيس 28</v>
      </c>
      <c r="E921" s="4">
        <v>5027</v>
      </c>
      <c r="F921" s="41" t="str">
        <f>VLOOKUP(E921,mapping!C:J,2,FALSE)</f>
        <v>مصطفي رشدي6</v>
      </c>
      <c r="G921" s="41" t="str">
        <f>IFERROR(VLOOKUP(F921,mapping!$D$3:$J$200,2,FALSE),0)</f>
        <v>المنيب 2 وردية</v>
      </c>
      <c r="H921" s="41" t="str">
        <f>IFERROR(VLOOKUP(F921,mapping!$D$3:$J$200,3,FALSE),0)</f>
        <v>سعودي</v>
      </c>
      <c r="I921" s="41" t="str">
        <f>IFERROR(VLOOKUP(F921,mapping!$D$3:$J$200,4,FALSE),0)</f>
        <v>القطامية</v>
      </c>
      <c r="J921" s="41" t="str">
        <f>IFERROR(VLOOKUP(F921,mapping!$D$3:$J$200,5,FALSE),0)</f>
        <v>اتوبيس 28</v>
      </c>
      <c r="K921" s="63">
        <f>IF(W921=mapping!$N$1,IFERROR(VLOOKUP(Table4[[#This Row],[Column1]],mapping!A:L,11,FALSE),0),IF(W921&gt;mapping!$N$1,IFERROR(VLOOKUP(Table4[[#This Row],[Column1]],mapping!A:L,11,FALSE),0),))</f>
        <v>3944</v>
      </c>
      <c r="L921" s="139">
        <v>1</v>
      </c>
      <c r="M921" s="60">
        <f>IF(W921=mapping!$N$1,IFERROR(VLOOKUP(Table4[[#This Row],[Column1]],mapping!A:L,12,FALSE),0),IF(W921&gt;mapping!$N$1,IFERROR(VLOOKUP(Table4[[#This Row],[Column1]],mapping!A:L,12,FALSE),0),0))</f>
        <v>3600</v>
      </c>
      <c r="N921" s="58">
        <f>Table4[[#This Row],[ سعر اليومية ]]*3%*Table4[[#This Row],[عدد الدورات ]]</f>
        <v>118.32</v>
      </c>
      <c r="O921" s="56">
        <f>Table4[[#This Row],[ سعر اليومية ]]*Table4[[#This Row],[عدد الدورات ]]-N921</f>
        <v>3825.68</v>
      </c>
      <c r="P921" s="194"/>
      <c r="Q921" s="194"/>
      <c r="R921" s="194"/>
      <c r="S921" s="58">
        <f>(Table4[[#This Row],[سعر يومية السائق]]*Table4[[#This Row],[عدد الدورات ]])-SUM(Table4[[#This Row],[سلف ]:[خصم ]])+Table4[[#This Row],[اضافي ]]</f>
        <v>3600</v>
      </c>
      <c r="U921" s="58">
        <f>Table4[[#This Row],[ سعر اليومية ]]*Table4[[#This Row],[عدد الدورات ]]-Table4[[#This Row],[سعر يومية السائق]]*L921</f>
        <v>344</v>
      </c>
      <c r="V921" s="58">
        <f>U921-Table4[[#This Row],[W/H  3%]]</f>
        <v>225.68</v>
      </c>
      <c r="W921" s="66" t="str">
        <f>Table4[[#This Row],[اليوم]]&amp;Table4[[#This Row],[الشهر ]]&amp;Table4[[#This Row],[العام]]</f>
        <v>1752026</v>
      </c>
      <c r="X921" s="66" t="s">
        <v>304</v>
      </c>
    </row>
    <row r="922" spans="1:24" x14ac:dyDescent="0.3">
      <c r="A922" s="62">
        <v>17</v>
      </c>
      <c r="B922" s="62">
        <v>5</v>
      </c>
      <c r="C922" s="62">
        <v>2026</v>
      </c>
      <c r="D922" s="41" t="str">
        <f t="shared" si="70"/>
        <v>كرم ترك 1قليوب 2 ورديةسعوديالقطاميةاتوبيس 28</v>
      </c>
      <c r="E922" s="4">
        <v>5015</v>
      </c>
      <c r="F922" s="41" t="str">
        <f>VLOOKUP(E922,mapping!C:J,2,FALSE)</f>
        <v>كرم ترك 1</v>
      </c>
      <c r="G922" s="41" t="str">
        <f>IFERROR(VLOOKUP(F922,mapping!$D$3:$J$200,2,FALSE),0)</f>
        <v>قليوب 2 وردية</v>
      </c>
      <c r="H922" s="41" t="str">
        <f>IFERROR(VLOOKUP(F922,mapping!$D$3:$J$200,3,FALSE),0)</f>
        <v>سعودي</v>
      </c>
      <c r="I922" s="41" t="str">
        <f>IFERROR(VLOOKUP(F922,mapping!$D$3:$J$200,4,FALSE),0)</f>
        <v>القطامية</v>
      </c>
      <c r="J922" s="41" t="str">
        <f>IFERROR(VLOOKUP(F922,mapping!$D$3:$J$200,5,FALSE),0)</f>
        <v>اتوبيس 28</v>
      </c>
      <c r="K922" s="63">
        <f>IF(W922=mapping!$N$1,IFERROR(VLOOKUP(Table4[[#This Row],[Column1]],mapping!A:L,11,FALSE),0),IF(W922&gt;mapping!$N$1,IFERROR(VLOOKUP(Table4[[#This Row],[Column1]],mapping!A:L,11,FALSE),0),))</f>
        <v>3959</v>
      </c>
      <c r="L922" s="139">
        <v>1</v>
      </c>
      <c r="M922" s="60">
        <f>IF(W922=mapping!$N$1,IFERROR(VLOOKUP(Table4[[#This Row],[Column1]],mapping!A:L,12,FALSE),0),IF(W922&gt;mapping!$N$1,IFERROR(VLOOKUP(Table4[[#This Row],[Column1]],mapping!A:L,12,FALSE),0),0))</f>
        <v>4200</v>
      </c>
      <c r="N922" s="58">
        <f>Table4[[#This Row],[ سعر اليومية ]]*3%*Table4[[#This Row],[عدد الدورات ]]</f>
        <v>118.77</v>
      </c>
      <c r="O922" s="56">
        <f>Table4[[#This Row],[ سعر اليومية ]]*Table4[[#This Row],[عدد الدورات ]]-N922</f>
        <v>3840.23</v>
      </c>
      <c r="P922" s="194"/>
      <c r="Q922" s="194"/>
      <c r="R922" s="194"/>
      <c r="S922" s="58">
        <f>(Table4[[#This Row],[سعر يومية السائق]]*Table4[[#This Row],[عدد الدورات ]])-SUM(Table4[[#This Row],[سلف ]:[خصم ]])+Table4[[#This Row],[اضافي ]]</f>
        <v>4200</v>
      </c>
      <c r="U922" s="58">
        <f>Table4[[#This Row],[ سعر اليومية ]]*Table4[[#This Row],[عدد الدورات ]]-Table4[[#This Row],[سعر يومية السائق]]*L922</f>
        <v>-241</v>
      </c>
      <c r="V922" s="58">
        <f>U922-Table4[[#This Row],[W/H  3%]]</f>
        <v>-359.77</v>
      </c>
      <c r="W922" s="66" t="str">
        <f>Table4[[#This Row],[اليوم]]&amp;Table4[[#This Row],[الشهر ]]&amp;Table4[[#This Row],[العام]]</f>
        <v>1752026</v>
      </c>
      <c r="X922" s="66" t="s">
        <v>304</v>
      </c>
    </row>
    <row r="923" spans="1:24" x14ac:dyDescent="0.3">
      <c r="A923" s="62">
        <v>17</v>
      </c>
      <c r="B923" s="62">
        <v>5</v>
      </c>
      <c r="C923" s="62">
        <v>2026</v>
      </c>
      <c r="D923" s="41" t="str">
        <f t="shared" si="70"/>
        <v>كرم ترك 2قليوب 2 ورديةسعوديمدينتي اتوبيس 28</v>
      </c>
      <c r="E923" s="4">
        <v>5017</v>
      </c>
      <c r="F923" s="41" t="str">
        <f>VLOOKUP(E923,mapping!C:J,2,FALSE)</f>
        <v>كرم ترك 2</v>
      </c>
      <c r="G923" s="41" t="str">
        <f>IFERROR(VLOOKUP(F923,mapping!$D$3:$J$200,2,FALSE),0)</f>
        <v>قليوب 2 وردية</v>
      </c>
      <c r="H923" s="41" t="str">
        <f>IFERROR(VLOOKUP(F923,mapping!$D$3:$J$200,3,FALSE),0)</f>
        <v>سعودي</v>
      </c>
      <c r="I923" s="41" t="str">
        <f>IFERROR(VLOOKUP(F923,mapping!$D$3:$J$200,4,FALSE),0)</f>
        <v xml:space="preserve">مدينتي </v>
      </c>
      <c r="J923" s="41" t="str">
        <f>IFERROR(VLOOKUP(F923,mapping!$D$3:$J$200,5,FALSE),0)</f>
        <v>اتوبيس 28</v>
      </c>
      <c r="K923" s="63">
        <f>IF(W923=mapping!$N$1,IFERROR(VLOOKUP(Table4[[#This Row],[Column1]],mapping!A:L,11,FALSE),0),IF(W923&gt;mapping!$N$1,IFERROR(VLOOKUP(Table4[[#This Row],[Column1]],mapping!A:L,11,FALSE),0),))</f>
        <v>4634</v>
      </c>
      <c r="L923" s="139">
        <v>1</v>
      </c>
      <c r="M923" s="60">
        <f>IF(W923=mapping!$N$1,IFERROR(VLOOKUP(Table4[[#This Row],[Column1]],mapping!A:L,12,FALSE),0),IF(W923&gt;mapping!$N$1,IFERROR(VLOOKUP(Table4[[#This Row],[Column1]],mapping!A:L,12,FALSE),0),0))</f>
        <v>4150</v>
      </c>
      <c r="N923" s="58">
        <f>Table4[[#This Row],[ سعر اليومية ]]*3%*Table4[[#This Row],[عدد الدورات ]]</f>
        <v>139.01999999999998</v>
      </c>
      <c r="O923" s="56">
        <f>Table4[[#This Row],[ سعر اليومية ]]*Table4[[#This Row],[عدد الدورات ]]-N923</f>
        <v>4494.9799999999996</v>
      </c>
      <c r="P923" s="194"/>
      <c r="Q923" s="194"/>
      <c r="R923" s="194"/>
      <c r="S923" s="58">
        <f>(Table4[[#This Row],[سعر يومية السائق]]*Table4[[#This Row],[عدد الدورات ]])-SUM(Table4[[#This Row],[سلف ]:[خصم ]])+Table4[[#This Row],[اضافي ]]</f>
        <v>4150</v>
      </c>
      <c r="U923" s="58">
        <f>Table4[[#This Row],[ سعر اليومية ]]*Table4[[#This Row],[عدد الدورات ]]-Table4[[#This Row],[سعر يومية السائق]]*L923</f>
        <v>484</v>
      </c>
      <c r="V923" s="58">
        <f>U923-Table4[[#This Row],[W/H  3%]]</f>
        <v>344.98</v>
      </c>
      <c r="W923" s="66" t="str">
        <f>Table4[[#This Row],[اليوم]]&amp;Table4[[#This Row],[الشهر ]]&amp;Table4[[#This Row],[العام]]</f>
        <v>1752026</v>
      </c>
      <c r="X923" s="66" t="s">
        <v>304</v>
      </c>
    </row>
    <row r="924" spans="1:24" x14ac:dyDescent="0.3">
      <c r="A924" s="62">
        <v>17</v>
      </c>
      <c r="B924" s="62">
        <v>5</v>
      </c>
      <c r="C924" s="62">
        <v>2026</v>
      </c>
      <c r="D924" s="41" t="str">
        <f t="shared" si="70"/>
        <v>كرم ترك 3قليوب 1 ورديةسعوديمدينتي اتوبيس 28</v>
      </c>
      <c r="E924" s="4">
        <v>5018</v>
      </c>
      <c r="F924" s="41" t="str">
        <f>VLOOKUP(E924,mapping!C:J,2,FALSE)</f>
        <v>كرم ترك 3</v>
      </c>
      <c r="G924" s="41" t="str">
        <f>IFERROR(VLOOKUP(F924,mapping!$D$3:$J$200,2,FALSE),0)</f>
        <v>قليوب 1 وردية</v>
      </c>
      <c r="H924" s="41" t="str">
        <f>IFERROR(VLOOKUP(F924,mapping!$D$3:$J$200,3,FALSE),0)</f>
        <v>سعودي</v>
      </c>
      <c r="I924" s="41" t="str">
        <f>IFERROR(VLOOKUP(F924,mapping!$D$3:$J$200,4,FALSE),0)</f>
        <v xml:space="preserve">مدينتي </v>
      </c>
      <c r="J924" s="41" t="str">
        <f>IFERROR(VLOOKUP(F924,mapping!$D$3:$J$200,5,FALSE),0)</f>
        <v>اتوبيس 28</v>
      </c>
      <c r="K924" s="63">
        <f>IF(W924=mapping!$N$1,IFERROR(VLOOKUP(Table4[[#This Row],[Column1]],mapping!A:L,11,FALSE),0),IF(W924&gt;mapping!$N$1,IFERROR(VLOOKUP(Table4[[#This Row],[Column1]],mapping!A:L,11,FALSE),0),))</f>
        <v>4634</v>
      </c>
      <c r="L924" s="139">
        <v>1</v>
      </c>
      <c r="M924" s="60">
        <f>IF(W924=mapping!$N$1,IFERROR(VLOOKUP(Table4[[#This Row],[Column1]],mapping!A:L,12,FALSE),0),IF(W924&gt;mapping!$N$1,IFERROR(VLOOKUP(Table4[[#This Row],[Column1]],mapping!A:L,12,FALSE),0),0))</f>
        <v>4000</v>
      </c>
      <c r="N924" s="58">
        <f>Table4[[#This Row],[ سعر اليومية ]]*3%*Table4[[#This Row],[عدد الدورات ]]</f>
        <v>139.01999999999998</v>
      </c>
      <c r="O924" s="56">
        <f>Table4[[#This Row],[ سعر اليومية ]]*Table4[[#This Row],[عدد الدورات ]]-N924</f>
        <v>4494.9799999999996</v>
      </c>
      <c r="P924" s="194"/>
      <c r="Q924" s="194"/>
      <c r="R924" s="194"/>
      <c r="S924" s="58">
        <f>(Table4[[#This Row],[سعر يومية السائق]]*Table4[[#This Row],[عدد الدورات ]])-SUM(Table4[[#This Row],[سلف ]:[خصم ]])+Table4[[#This Row],[اضافي ]]</f>
        <v>4000</v>
      </c>
      <c r="U924" s="58">
        <f>Table4[[#This Row],[ سعر اليومية ]]*Table4[[#This Row],[عدد الدورات ]]-Table4[[#This Row],[سعر يومية السائق]]*L924</f>
        <v>634</v>
      </c>
      <c r="V924" s="58">
        <f>U924-Table4[[#This Row],[W/H  3%]]</f>
        <v>494.98</v>
      </c>
      <c r="W924" s="66" t="str">
        <f>Table4[[#This Row],[اليوم]]&amp;Table4[[#This Row],[الشهر ]]&amp;Table4[[#This Row],[العام]]</f>
        <v>1752026</v>
      </c>
      <c r="X924" s="66" t="s">
        <v>304</v>
      </c>
    </row>
    <row r="925" spans="1:24" x14ac:dyDescent="0.3">
      <c r="A925" s="62">
        <v>17</v>
      </c>
      <c r="B925" s="62">
        <v>5</v>
      </c>
      <c r="C925" s="62">
        <v>2026</v>
      </c>
      <c r="D925" s="41" t="str">
        <f t="shared" si="70"/>
        <v>كرم ترك 4عدلي منصور شفتسعوديمدينتي اتوبيس 28</v>
      </c>
      <c r="E925" s="4">
        <v>5019</v>
      </c>
      <c r="F925" s="41" t="str">
        <f>VLOOKUP(E925,mapping!C:J,2,FALSE)</f>
        <v>كرم ترك 4</v>
      </c>
      <c r="G925" s="41" t="str">
        <f>IFERROR(VLOOKUP(F925,mapping!$D$3:$J$200,2,FALSE),0)</f>
        <v>عدلي منصور شفت</v>
      </c>
      <c r="H925" s="41" t="str">
        <f>IFERROR(VLOOKUP(F925,mapping!$D$3:$J$200,3,FALSE),0)</f>
        <v>سعودي</v>
      </c>
      <c r="I925" s="41" t="str">
        <f>IFERROR(VLOOKUP(F925,mapping!$D$3:$J$200,4,FALSE),0)</f>
        <v xml:space="preserve">مدينتي </v>
      </c>
      <c r="J925" s="41" t="str">
        <f>IFERROR(VLOOKUP(F925,mapping!$D$3:$J$200,5,FALSE),0)</f>
        <v>اتوبيس 28</v>
      </c>
      <c r="K925" s="63">
        <f>IF(W925=mapping!$N$1,IFERROR(VLOOKUP(Table4[[#This Row],[Column1]],mapping!A:L,11,FALSE),0),IF(W925&gt;mapping!$N$1,IFERROR(VLOOKUP(Table4[[#This Row],[Column1]],mapping!A:L,11,FALSE),0),))</f>
        <v>741</v>
      </c>
      <c r="L925" s="139">
        <v>1</v>
      </c>
      <c r="M925" s="60">
        <f>IF(W925=mapping!$N$1,IFERROR(VLOOKUP(Table4[[#This Row],[Column1]],mapping!A:L,12,FALSE),0),IF(W925&gt;mapping!$N$1,IFERROR(VLOOKUP(Table4[[#This Row],[Column1]],mapping!A:L,12,FALSE),0),0))</f>
        <v>500</v>
      </c>
      <c r="N925" s="58">
        <f>Table4[[#This Row],[ سعر اليومية ]]*3%*Table4[[#This Row],[عدد الدورات ]]</f>
        <v>22.23</v>
      </c>
      <c r="O925" s="56">
        <f>Table4[[#This Row],[ سعر اليومية ]]*Table4[[#This Row],[عدد الدورات ]]-N925</f>
        <v>718.77</v>
      </c>
      <c r="P925" s="194"/>
      <c r="Q925" s="194"/>
      <c r="R925" s="194"/>
      <c r="S925" s="58">
        <f>(Table4[[#This Row],[سعر يومية السائق]]*Table4[[#This Row],[عدد الدورات ]])-SUM(Table4[[#This Row],[سلف ]:[خصم ]])+Table4[[#This Row],[اضافي ]]</f>
        <v>500</v>
      </c>
      <c r="U925" s="58">
        <f>Table4[[#This Row],[ سعر اليومية ]]*Table4[[#This Row],[عدد الدورات ]]-Table4[[#This Row],[سعر يومية السائق]]*L925</f>
        <v>241</v>
      </c>
      <c r="V925" s="58">
        <f>U925-Table4[[#This Row],[W/H  3%]]</f>
        <v>218.77</v>
      </c>
      <c r="W925" s="66" t="str">
        <f>Table4[[#This Row],[اليوم]]&amp;Table4[[#This Row],[الشهر ]]&amp;Table4[[#This Row],[العام]]</f>
        <v>1752026</v>
      </c>
      <c r="X925" s="66" t="s">
        <v>304</v>
      </c>
    </row>
    <row r="926" spans="1:24" x14ac:dyDescent="0.3">
      <c r="A926" s="62">
        <v>17</v>
      </c>
      <c r="B926" s="62">
        <v>5</v>
      </c>
      <c r="C926" s="62">
        <v>2026</v>
      </c>
      <c r="D926" s="41" t="str">
        <f t="shared" si="70"/>
        <v>عماد النجار 4قليوب بيتوينسعوديمدينتي اتوبيس 28</v>
      </c>
      <c r="E926" s="4">
        <v>5020</v>
      </c>
      <c r="F926" s="41" t="str">
        <f>VLOOKUP(E926,mapping!C:J,2,FALSE)</f>
        <v>عماد النجار 4</v>
      </c>
      <c r="G926" s="41" t="str">
        <f>IFERROR(VLOOKUP(F926,mapping!$D$3:$J$200,2,FALSE),0)</f>
        <v>قليوب بيتوين</v>
      </c>
      <c r="H926" s="41" t="str">
        <f>IFERROR(VLOOKUP(F926,mapping!$D$3:$J$200,3,FALSE),0)</f>
        <v>سعودي</v>
      </c>
      <c r="I926" s="41" t="str">
        <f>IFERROR(VLOOKUP(F926,mapping!$D$3:$J$200,4,FALSE),0)</f>
        <v xml:space="preserve">مدينتي </v>
      </c>
      <c r="J926" s="41" t="str">
        <f>IFERROR(VLOOKUP(F926,mapping!$D$3:$J$200,5,FALSE),0)</f>
        <v>اتوبيس 28</v>
      </c>
      <c r="K926" s="63">
        <f>IF(W926=mapping!$N$1,IFERROR(VLOOKUP(Table4[[#This Row],[Column1]],mapping!A:L,11,FALSE),0),IF(W926&gt;mapping!$N$1,IFERROR(VLOOKUP(Table4[[#This Row],[Column1]],mapping!A:L,11,FALSE),0),))</f>
        <v>1482</v>
      </c>
      <c r="L926" s="139">
        <v>1</v>
      </c>
      <c r="M926" s="60">
        <f>IF(W926=mapping!$N$1,IFERROR(VLOOKUP(Table4[[#This Row],[Column1]],mapping!A:L,12,FALSE),0),IF(W926&gt;mapping!$N$1,IFERROR(VLOOKUP(Table4[[#This Row],[Column1]],mapping!A:L,12,FALSE),0),0))</f>
        <v>1400</v>
      </c>
      <c r="N926" s="58">
        <f>Table4[[#This Row],[ سعر اليومية ]]*3%*Table4[[#This Row],[عدد الدورات ]]</f>
        <v>44.46</v>
      </c>
      <c r="O926" s="56">
        <f>Table4[[#This Row],[ سعر اليومية ]]*Table4[[#This Row],[عدد الدورات ]]-N926</f>
        <v>1437.54</v>
      </c>
      <c r="P926" s="194"/>
      <c r="Q926" s="194"/>
      <c r="R926" s="194"/>
      <c r="S926" s="58">
        <f>(Table4[[#This Row],[سعر يومية السائق]]*Table4[[#This Row],[عدد الدورات ]])-SUM(Table4[[#This Row],[سلف ]:[خصم ]])+Table4[[#This Row],[اضافي ]]</f>
        <v>1400</v>
      </c>
      <c r="U926" s="58">
        <f>Table4[[#This Row],[ سعر اليومية ]]*Table4[[#This Row],[عدد الدورات ]]-Table4[[#This Row],[سعر يومية السائق]]*L926</f>
        <v>82</v>
      </c>
      <c r="V926" s="58">
        <f>U926-Table4[[#This Row],[W/H  3%]]</f>
        <v>37.54</v>
      </c>
      <c r="W926" s="66" t="str">
        <f>Table4[[#This Row],[اليوم]]&amp;Table4[[#This Row],[الشهر ]]&amp;Table4[[#This Row],[العام]]</f>
        <v>1752026</v>
      </c>
      <c r="X926" s="66" t="s">
        <v>304</v>
      </c>
    </row>
    <row r="927" spans="1:24" x14ac:dyDescent="0.3">
      <c r="A927" s="62">
        <v>17</v>
      </c>
      <c r="B927" s="62">
        <v>5</v>
      </c>
      <c r="C927" s="62">
        <v>2026</v>
      </c>
      <c r="D927" s="41" t="str">
        <f t="shared" si="70"/>
        <v>ممدوح كيلاني6المنيب 1 وردية سعوديمدينتي ميكروباص صيني</v>
      </c>
      <c r="E927" s="4">
        <v>5021</v>
      </c>
      <c r="F927" s="41" t="str">
        <f>VLOOKUP(E927,mapping!C:J,2,FALSE)</f>
        <v>ممدوح كيلاني6</v>
      </c>
      <c r="G927" s="41" t="str">
        <f>IFERROR(VLOOKUP(F927,mapping!$D$3:$J$200,2,FALSE),0)</f>
        <v xml:space="preserve">المنيب 1 وردية </v>
      </c>
      <c r="H927" s="41" t="str">
        <f>IFERROR(VLOOKUP(F927,mapping!$D$3:$J$200,3,FALSE),0)</f>
        <v>سعودي</v>
      </c>
      <c r="I927" s="41" t="str">
        <f>IFERROR(VLOOKUP(F927,mapping!$D$3:$J$200,4,FALSE),0)</f>
        <v xml:space="preserve">مدينتي </v>
      </c>
      <c r="J927" s="41" t="str">
        <f>IFERROR(VLOOKUP(F927,mapping!$D$3:$J$200,5,FALSE),0)</f>
        <v>ميكروباص صيني</v>
      </c>
      <c r="K927" s="63">
        <f>IF(W927=mapping!$N$1,IFERROR(VLOOKUP(Table4[[#This Row],[Column1]],mapping!A:L,11,FALSE),0),IF(W927&gt;mapping!$N$1,IFERROR(VLOOKUP(Table4[[#This Row],[Column1]],mapping!A:L,11,FALSE),0),))</f>
        <v>1482</v>
      </c>
      <c r="L927" s="139">
        <v>1</v>
      </c>
      <c r="M927" s="60">
        <f>IF(W927=mapping!$N$1,IFERROR(VLOOKUP(Table4[[#This Row],[Column1]],mapping!A:L,12,FALSE),0),IF(W927&gt;mapping!$N$1,IFERROR(VLOOKUP(Table4[[#This Row],[Column1]],mapping!A:L,12,FALSE),0),0))</f>
        <v>1350</v>
      </c>
      <c r="N927" s="58">
        <f>Table4[[#This Row],[ سعر اليومية ]]*3%*Table4[[#This Row],[عدد الدورات ]]</f>
        <v>44.46</v>
      </c>
      <c r="O927" s="56">
        <f>Table4[[#This Row],[ سعر اليومية ]]*Table4[[#This Row],[عدد الدورات ]]-N927</f>
        <v>1437.54</v>
      </c>
      <c r="P927" s="194"/>
      <c r="Q927" s="194"/>
      <c r="R927" s="194"/>
      <c r="S927" s="58">
        <f>(Table4[[#This Row],[سعر يومية السائق]]*Table4[[#This Row],[عدد الدورات ]])-SUM(Table4[[#This Row],[سلف ]:[خصم ]])+Table4[[#This Row],[اضافي ]]</f>
        <v>1350</v>
      </c>
      <c r="U927" s="58">
        <f>Table4[[#This Row],[ سعر اليومية ]]*Table4[[#This Row],[عدد الدورات ]]-Table4[[#This Row],[سعر يومية السائق]]*L927</f>
        <v>132</v>
      </c>
      <c r="V927" s="58">
        <f>U927-Table4[[#This Row],[W/H  3%]]</f>
        <v>87.539999999999992</v>
      </c>
      <c r="W927" s="66" t="str">
        <f>Table4[[#This Row],[اليوم]]&amp;Table4[[#This Row],[الشهر ]]&amp;Table4[[#This Row],[العام]]</f>
        <v>1752026</v>
      </c>
      <c r="X927" s="66" t="s">
        <v>304</v>
      </c>
    </row>
    <row r="928" spans="1:24" x14ac:dyDescent="0.3">
      <c r="A928" s="62">
        <v>17</v>
      </c>
      <c r="B928" s="62">
        <v>5</v>
      </c>
      <c r="C928" s="62">
        <v>2026</v>
      </c>
      <c r="D928" s="41" t="str">
        <f t="shared" si="70"/>
        <v>ممدوح كيلاني4المنيب 2 وردية سعوديمدينتي ميكروباص صيني</v>
      </c>
      <c r="E928" s="4">
        <v>5022</v>
      </c>
      <c r="F928" s="41" t="str">
        <f>VLOOKUP(E928,mapping!C:J,2,FALSE)</f>
        <v>ممدوح كيلاني4</v>
      </c>
      <c r="G928" s="41" t="str">
        <f>IFERROR(VLOOKUP(F928,mapping!$D$3:$J$200,2,FALSE),0)</f>
        <v xml:space="preserve">المنيب 2 وردية </v>
      </c>
      <c r="H928" s="41" t="str">
        <f>IFERROR(VLOOKUP(F928,mapping!$D$3:$J$200,3,FALSE),0)</f>
        <v>سعودي</v>
      </c>
      <c r="I928" s="41" t="str">
        <f>IFERROR(VLOOKUP(F928,mapping!$D$3:$J$200,4,FALSE),0)</f>
        <v xml:space="preserve">مدينتي </v>
      </c>
      <c r="J928" s="41" t="str">
        <f>IFERROR(VLOOKUP(F928,mapping!$D$3:$J$200,5,FALSE),0)</f>
        <v>ميكروباص صيني</v>
      </c>
      <c r="K928" s="63">
        <f>IF(W928=mapping!$N$1,IFERROR(VLOOKUP(Table4[[#This Row],[Column1]],mapping!A:L,11,FALSE),0),IF(W928&gt;mapping!$N$1,IFERROR(VLOOKUP(Table4[[#This Row],[Column1]],mapping!A:L,11,FALSE),0),))</f>
        <v>2965</v>
      </c>
      <c r="L928" s="139">
        <v>1</v>
      </c>
      <c r="M928" s="60">
        <f>IF(W928=mapping!$N$1,IFERROR(VLOOKUP(Table4[[#This Row],[Column1]],mapping!A:L,12,FALSE),0),IF(W928&gt;mapping!$N$1,IFERROR(VLOOKUP(Table4[[#This Row],[Column1]],mapping!A:L,12,FALSE),0),0))</f>
        <v>2600</v>
      </c>
      <c r="N928" s="58">
        <f>Table4[[#This Row],[ سعر اليومية ]]*3%*Table4[[#This Row],[عدد الدورات ]]</f>
        <v>88.95</v>
      </c>
      <c r="O928" s="56">
        <f>Table4[[#This Row],[ سعر اليومية ]]*Table4[[#This Row],[عدد الدورات ]]-N928</f>
        <v>2876.05</v>
      </c>
      <c r="P928" s="194"/>
      <c r="Q928" s="194"/>
      <c r="R928" s="194"/>
      <c r="S928" s="58">
        <f>(Table4[[#This Row],[سعر يومية السائق]]*Table4[[#This Row],[عدد الدورات ]])-SUM(Table4[[#This Row],[سلف ]:[خصم ]])+Table4[[#This Row],[اضافي ]]</f>
        <v>2600</v>
      </c>
      <c r="U928" s="58">
        <f>Table4[[#This Row],[ سعر اليومية ]]*Table4[[#This Row],[عدد الدورات ]]-Table4[[#This Row],[سعر يومية السائق]]*L928</f>
        <v>365</v>
      </c>
      <c r="V928" s="58">
        <f>U928-Table4[[#This Row],[W/H  3%]]</f>
        <v>276.05</v>
      </c>
      <c r="W928" s="66" t="str">
        <f>Table4[[#This Row],[اليوم]]&amp;Table4[[#This Row],[الشهر ]]&amp;Table4[[#This Row],[العام]]</f>
        <v>1752026</v>
      </c>
      <c r="X928" s="66" t="s">
        <v>304</v>
      </c>
    </row>
    <row r="929" spans="1:24" x14ac:dyDescent="0.3">
      <c r="A929" s="62">
        <v>17</v>
      </c>
      <c r="B929" s="62">
        <v>5</v>
      </c>
      <c r="C929" s="62">
        <v>2026</v>
      </c>
      <c r="D929" s="41" t="str">
        <f t="shared" si="70"/>
        <v>فرج 5حلوان 2 ورديةسعوديمدينتي اتوبيس 28</v>
      </c>
      <c r="E929" s="4">
        <v>5023</v>
      </c>
      <c r="F929" s="41" t="str">
        <f>VLOOKUP(E929,mapping!C:J,2,FALSE)</f>
        <v>فرج 5</v>
      </c>
      <c r="G929" s="41" t="str">
        <f>IFERROR(VLOOKUP(F929,mapping!$D$3:$J$200,2,FALSE),0)</f>
        <v>حلوان 2 وردية</v>
      </c>
      <c r="H929" s="41" t="str">
        <f>IFERROR(VLOOKUP(F929,mapping!$D$3:$J$200,3,FALSE),0)</f>
        <v>سعودي</v>
      </c>
      <c r="I929" s="41" t="str">
        <f>IFERROR(VLOOKUP(F929,mapping!$D$3:$J$200,4,FALSE),0)</f>
        <v xml:space="preserve">مدينتي </v>
      </c>
      <c r="J929" s="41" t="str">
        <f>IFERROR(VLOOKUP(F929,mapping!$D$3:$J$200,5,FALSE),0)</f>
        <v>اتوبيس 28</v>
      </c>
      <c r="K929" s="63">
        <f>IF(W929=mapping!$N$1,IFERROR(VLOOKUP(Table4[[#This Row],[Column1]],mapping!A:L,11,FALSE),0),IF(W929&gt;mapping!$N$1,IFERROR(VLOOKUP(Table4[[#This Row],[Column1]],mapping!A:L,11,FALSE),0),))</f>
        <v>4634</v>
      </c>
      <c r="L929" s="139">
        <v>1</v>
      </c>
      <c r="M929" s="60">
        <f>IF(W929=mapping!$N$1,IFERROR(VLOOKUP(Table4[[#This Row],[Column1]],mapping!A:L,12,FALSE),0),IF(W929&gt;mapping!$N$1,IFERROR(VLOOKUP(Table4[[#This Row],[Column1]],mapping!A:L,12,FALSE),0),0))</f>
        <v>4100</v>
      </c>
      <c r="N929" s="58">
        <f>Table4[[#This Row],[ سعر اليومية ]]*3%*Table4[[#This Row],[عدد الدورات ]]</f>
        <v>139.01999999999998</v>
      </c>
      <c r="O929" s="56">
        <f>Table4[[#This Row],[ سعر اليومية ]]*Table4[[#This Row],[عدد الدورات ]]-N929</f>
        <v>4494.9799999999996</v>
      </c>
      <c r="P929" s="194"/>
      <c r="Q929" s="194"/>
      <c r="R929" s="194"/>
      <c r="S929" s="58">
        <f>(Table4[[#This Row],[سعر يومية السائق]]*Table4[[#This Row],[عدد الدورات ]])-SUM(Table4[[#This Row],[سلف ]:[خصم ]])+Table4[[#This Row],[اضافي ]]</f>
        <v>4100</v>
      </c>
      <c r="U929" s="58">
        <f>Table4[[#This Row],[ سعر اليومية ]]*Table4[[#This Row],[عدد الدورات ]]-Table4[[#This Row],[سعر يومية السائق]]*L929</f>
        <v>534</v>
      </c>
      <c r="V929" s="58">
        <f>U929-Table4[[#This Row],[W/H  3%]]</f>
        <v>394.98</v>
      </c>
      <c r="W929" s="66" t="str">
        <f>Table4[[#This Row],[اليوم]]&amp;Table4[[#This Row],[الشهر ]]&amp;Table4[[#This Row],[العام]]</f>
        <v>1752026</v>
      </c>
      <c r="X929" s="66" t="s">
        <v>304</v>
      </c>
    </row>
    <row r="930" spans="1:24" x14ac:dyDescent="0.3">
      <c r="A930" s="62">
        <v>17</v>
      </c>
      <c r="B930" s="62">
        <v>5</v>
      </c>
      <c r="C930" s="62">
        <v>2026</v>
      </c>
      <c r="D930" s="41" t="str">
        <f t="shared" si="70"/>
        <v>سيد الحاويالحلميةسعوديمدينتي اتوبيس 28</v>
      </c>
      <c r="E930" s="4">
        <v>5024</v>
      </c>
      <c r="F930" s="41" t="str">
        <f>VLOOKUP(E930,mapping!C:J,2,FALSE)</f>
        <v>سيد الحاوي</v>
      </c>
      <c r="G930" s="41" t="str">
        <f>IFERROR(VLOOKUP(F930,mapping!$D$3:$J$200,2,FALSE),0)</f>
        <v>الحلمية</v>
      </c>
      <c r="H930" s="41" t="str">
        <f>IFERROR(VLOOKUP(F930,mapping!$D$3:$J$200,3,FALSE),0)</f>
        <v>سعودي</v>
      </c>
      <c r="I930" s="41" t="str">
        <f>IFERROR(VLOOKUP(F930,mapping!$D$3:$J$200,4,FALSE),0)</f>
        <v xml:space="preserve">مدينتي </v>
      </c>
      <c r="J930" s="41" t="str">
        <f>IFERROR(VLOOKUP(F930,mapping!$D$3:$J$200,5,FALSE),0)</f>
        <v>اتوبيس 28</v>
      </c>
      <c r="K930" s="63">
        <f>IF(W930=mapping!$N$1,IFERROR(VLOOKUP(Table4[[#This Row],[Column1]],mapping!A:L,11,FALSE),0),IF(W930&gt;mapping!$N$1,IFERROR(VLOOKUP(Table4[[#This Row],[Column1]],mapping!A:L,11,FALSE),0),))</f>
        <v>4634</v>
      </c>
      <c r="L930" s="139">
        <v>1</v>
      </c>
      <c r="M930" s="60">
        <f>IF(W930=mapping!$N$1,IFERROR(VLOOKUP(Table4[[#This Row],[Column1]],mapping!A:L,12,FALSE),0),IF(W930&gt;mapping!$N$1,IFERROR(VLOOKUP(Table4[[#This Row],[Column1]],mapping!A:L,12,FALSE),0),0))</f>
        <v>3750</v>
      </c>
      <c r="N930" s="58">
        <f>Table4[[#This Row],[ سعر اليومية ]]*3%*Table4[[#This Row],[عدد الدورات ]]</f>
        <v>139.01999999999998</v>
      </c>
      <c r="O930" s="56">
        <f>Table4[[#This Row],[ سعر اليومية ]]*Table4[[#This Row],[عدد الدورات ]]-N930</f>
        <v>4494.9799999999996</v>
      </c>
      <c r="P930" s="194"/>
      <c r="Q930" s="194"/>
      <c r="R930" s="194"/>
      <c r="S930" s="58">
        <f>(Table4[[#This Row],[سعر يومية السائق]]*Table4[[#This Row],[عدد الدورات ]])-SUM(Table4[[#This Row],[سلف ]:[خصم ]])+Table4[[#This Row],[اضافي ]]</f>
        <v>3750</v>
      </c>
      <c r="U930" s="58">
        <f>Table4[[#This Row],[ سعر اليومية ]]*Table4[[#This Row],[عدد الدورات ]]-Table4[[#This Row],[سعر يومية السائق]]*L930</f>
        <v>884</v>
      </c>
      <c r="V930" s="58">
        <f>U930-Table4[[#This Row],[W/H  3%]]</f>
        <v>744.98</v>
      </c>
      <c r="W930" s="66" t="str">
        <f>Table4[[#This Row],[اليوم]]&amp;Table4[[#This Row],[الشهر ]]&amp;Table4[[#This Row],[العام]]</f>
        <v>1752026</v>
      </c>
      <c r="X930" s="66" t="s">
        <v>304</v>
      </c>
    </row>
    <row r="931" spans="1:24" x14ac:dyDescent="0.3">
      <c r="A931" s="62">
        <v>17</v>
      </c>
      <c r="B931" s="62">
        <v>5</v>
      </c>
      <c r="C931" s="62">
        <v>2026</v>
      </c>
      <c r="D931" s="41" t="str">
        <f t="shared" si="70"/>
        <v>سيد الحاوي 2عدلي منصور سعوديمدينتي اتوبيس 28</v>
      </c>
      <c r="E931" s="4">
        <v>5028</v>
      </c>
      <c r="F931" s="41" t="str">
        <f>VLOOKUP(E931,mapping!C:J,2,FALSE)</f>
        <v>سيد الحاوي 2</v>
      </c>
      <c r="G931" s="41" t="str">
        <f>IFERROR(VLOOKUP(F931,mapping!$D$3:$J$200,2,FALSE),0)</f>
        <v xml:space="preserve">عدلي منصور </v>
      </c>
      <c r="H931" s="41" t="str">
        <f>IFERROR(VLOOKUP(F931,mapping!$D$3:$J$200,3,FALSE),0)</f>
        <v>سعودي</v>
      </c>
      <c r="I931" s="41" t="str">
        <f>IFERROR(VLOOKUP(F931,mapping!$D$3:$J$200,4,FALSE),0)</f>
        <v xml:space="preserve">مدينتي </v>
      </c>
      <c r="J931" s="41" t="str">
        <f>IFERROR(VLOOKUP(F931,mapping!$D$3:$J$200,5,FALSE),0)</f>
        <v>اتوبيس 28</v>
      </c>
      <c r="K931" s="63">
        <f>IF(W931=mapping!$N$1,IFERROR(VLOOKUP(Table4[[#This Row],[Column1]],mapping!A:L,11,FALSE),0),IF(W931&gt;mapping!$N$1,IFERROR(VLOOKUP(Table4[[#This Row],[Column1]],mapping!A:L,11,FALSE),0),))</f>
        <v>741</v>
      </c>
      <c r="L931" s="139">
        <v>1</v>
      </c>
      <c r="M931" s="60">
        <f>IF(W931=mapping!$N$1,IFERROR(VLOOKUP(Table4[[#This Row],[Column1]],mapping!A:L,12,FALSE),0),IF(W931&gt;mapping!$N$1,IFERROR(VLOOKUP(Table4[[#This Row],[Column1]],mapping!A:L,12,FALSE),0),0))</f>
        <v>550</v>
      </c>
      <c r="N931" s="58">
        <f>Table4[[#This Row],[ سعر اليومية ]]*3%*Table4[[#This Row],[عدد الدورات ]]</f>
        <v>22.23</v>
      </c>
      <c r="O931" s="56">
        <f>Table4[[#This Row],[ سعر اليومية ]]*Table4[[#This Row],[عدد الدورات ]]-N931</f>
        <v>718.77</v>
      </c>
      <c r="P931" s="194"/>
      <c r="Q931" s="194"/>
      <c r="R931" s="194"/>
      <c r="S931" s="58">
        <f>(Table4[[#This Row],[سعر يومية السائق]]*Table4[[#This Row],[عدد الدورات ]])-SUM(Table4[[#This Row],[سلف ]:[خصم ]])+Table4[[#This Row],[اضافي ]]</f>
        <v>550</v>
      </c>
      <c r="U931" s="58">
        <f>Table4[[#This Row],[ سعر اليومية ]]*Table4[[#This Row],[عدد الدورات ]]-Table4[[#This Row],[سعر يومية السائق]]*L931</f>
        <v>191</v>
      </c>
      <c r="V931" s="58">
        <f>U931-Table4[[#This Row],[W/H  3%]]</f>
        <v>168.77</v>
      </c>
      <c r="W931" s="66" t="str">
        <f>Table4[[#This Row],[اليوم]]&amp;Table4[[#This Row],[الشهر ]]&amp;Table4[[#This Row],[العام]]</f>
        <v>1752026</v>
      </c>
      <c r="X931" s="66" t="s">
        <v>304</v>
      </c>
    </row>
    <row r="932" spans="1:24" s="123" customFormat="1" x14ac:dyDescent="0.3">
      <c r="D932" s="123" t="e">
        <f t="shared" si="70"/>
        <v>#N/A</v>
      </c>
      <c r="E932" s="201"/>
      <c r="F932" s="123" t="e">
        <f>VLOOKUP(E932,mapping!C:J,2,FALSE)</f>
        <v>#N/A</v>
      </c>
      <c r="G932" s="123">
        <f>IFERROR(VLOOKUP(F932,mapping!$D$3:$J$200,2,FALSE),0)</f>
        <v>0</v>
      </c>
      <c r="H932" s="123">
        <f>IFERROR(VLOOKUP(F932,mapping!$D$3:$J$200,3,FALSE),0)</f>
        <v>0</v>
      </c>
      <c r="I932" s="123">
        <f>IFERROR(VLOOKUP(F932,mapping!$D$3:$J$200,4,FALSE),0)</f>
        <v>0</v>
      </c>
      <c r="J932" s="123">
        <f>IFERROR(VLOOKUP(F932,mapping!$D$3:$J$200,5,FALSE),0)</f>
        <v>0</v>
      </c>
      <c r="K932" s="124">
        <f>IF(W932=mapping!$N$1,IFERROR(VLOOKUP(Table4[[#This Row],[Column1]],mapping!A:L,11,FALSE),0),IF(W932&gt;mapping!$N$1,IFERROR(VLOOKUP(Table4[[#This Row],[Column1]],mapping!A:L,11,FALSE),0),))</f>
        <v>0</v>
      </c>
      <c r="L932" s="140"/>
      <c r="M932" s="124">
        <f>IF(W932=mapping!$N$1,IFERROR(VLOOKUP(Table4[[#This Row],[Column1]],mapping!A:L,12,FALSE),0),IF(W932&gt;mapping!$N$1,IFERROR(VLOOKUP(Table4[[#This Row],[Column1]],mapping!A:L,12,FALSE),0),0))</f>
        <v>0</v>
      </c>
      <c r="N932" s="125">
        <f>Table4[[#This Row],[ سعر اليومية ]]*3%*Table4[[#This Row],[عدد الدورات ]]</f>
        <v>0</v>
      </c>
      <c r="O932" s="126">
        <f>Table4[[#This Row],[ سعر اليومية ]]*Table4[[#This Row],[عدد الدورات ]]-N932</f>
        <v>0</v>
      </c>
      <c r="P932" s="195"/>
      <c r="Q932" s="195"/>
      <c r="R932" s="195"/>
      <c r="S932" s="125">
        <f>(Table4[[#This Row],[سعر يومية السائق]]*Table4[[#This Row],[عدد الدورات ]])-SUM(Table4[[#This Row],[سلف ]:[خصم ]])+Table4[[#This Row],[اضافي ]]</f>
        <v>0</v>
      </c>
      <c r="U932" s="125">
        <f>Table4[[#This Row],[ سعر اليومية ]]*Table4[[#This Row],[عدد الدورات ]]-Table4[[#This Row],[سعر يومية السائق]]*L932</f>
        <v>0</v>
      </c>
      <c r="V932" s="125">
        <f>U932-Table4[[#This Row],[W/H  3%]]</f>
        <v>0</v>
      </c>
      <c r="W932" s="127" t="str">
        <f>Table4[[#This Row],[اليوم]]&amp;Table4[[#This Row],[الشهر ]]&amp;Table4[[#This Row],[العام]]</f>
        <v/>
      </c>
      <c r="X932" s="127" t="s">
        <v>304</v>
      </c>
    </row>
    <row r="933" spans="1:24" x14ac:dyDescent="0.3">
      <c r="A933" s="62">
        <v>18</v>
      </c>
      <c r="B933" s="62">
        <v>5</v>
      </c>
      <c r="C933" s="62">
        <v>2026</v>
      </c>
      <c r="D933" s="41" t="str">
        <f t="shared" si="70"/>
        <v>مصطفي قليوبقليوب FIRST STARTم.نصر ميكروباص صيني</v>
      </c>
      <c r="E933" s="4">
        <v>1000</v>
      </c>
      <c r="F933" s="41" t="str">
        <f>VLOOKUP(E933,mapping!C:J,2,FALSE)</f>
        <v>مصطفي قليوب</v>
      </c>
      <c r="G933" s="41" t="str">
        <f>IFERROR(VLOOKUP(F933,mapping!$D$3:$J$200,2,FALSE),0)</f>
        <v xml:space="preserve">قليوب </v>
      </c>
      <c r="H933" s="41" t="str">
        <f>IFERROR(VLOOKUP(F933,mapping!$D$3:$J$200,3,FALSE),0)</f>
        <v>FIRST START</v>
      </c>
      <c r="I933" s="41" t="str">
        <f>IFERROR(VLOOKUP(F933,mapping!$D$3:$J$200,4,FALSE),0)</f>
        <v xml:space="preserve">م.نصر </v>
      </c>
      <c r="J933" s="41" t="str">
        <f>IFERROR(VLOOKUP(F933,mapping!$D$3:$J$200,5,FALSE),0)</f>
        <v>ميكروباص صيني</v>
      </c>
      <c r="K933" s="63">
        <f>IF(W933=mapping!$N$1,IFERROR(VLOOKUP(Table4[[#This Row],[Column1]],mapping!A:L,11,FALSE),0),IF(W933&gt;mapping!$N$1,IFERROR(VLOOKUP(Table4[[#This Row],[Column1]],mapping!A:L,11,FALSE),0),))</f>
        <v>1250</v>
      </c>
      <c r="L933" s="139">
        <v>1</v>
      </c>
      <c r="M933" s="60">
        <f>IF(W933=mapping!$N$1,IFERROR(VLOOKUP(Table4[[#This Row],[Column1]],mapping!A:L,12,FALSE),0),IF(W933&gt;mapping!$N$1,IFERROR(VLOOKUP(Table4[[#This Row],[Column1]],mapping!A:L,12,FALSE),0),0))</f>
        <v>1200</v>
      </c>
      <c r="N933" s="58">
        <f>Table4[[#This Row],[ سعر اليومية ]]*3%*Table4[[#This Row],[عدد الدورات ]]</f>
        <v>37.5</v>
      </c>
      <c r="O933" s="56">
        <f>Table4[[#This Row],[ سعر اليومية ]]*Table4[[#This Row],[عدد الدورات ]]-N933</f>
        <v>1212.5</v>
      </c>
      <c r="P933" s="194"/>
      <c r="Q933" s="194"/>
      <c r="R933" s="194"/>
      <c r="S933" s="58">
        <f>(Table4[[#This Row],[سعر يومية السائق]]*Table4[[#This Row],[عدد الدورات ]])-SUM(Table4[[#This Row],[سلف ]:[خصم ]])+Table4[[#This Row],[اضافي ]]</f>
        <v>1200</v>
      </c>
      <c r="U933" s="58">
        <f>Table4[[#This Row],[ سعر اليومية ]]*Table4[[#This Row],[عدد الدورات ]]-Table4[[#This Row],[سعر يومية السائق]]*L933</f>
        <v>50</v>
      </c>
      <c r="V933" s="58">
        <f>U933-Table4[[#This Row],[W/H  3%]]</f>
        <v>12.5</v>
      </c>
      <c r="W933" s="66" t="str">
        <f>Table4[[#This Row],[اليوم]]&amp;Table4[[#This Row],[الشهر ]]&amp;Table4[[#This Row],[العام]]</f>
        <v>1852026</v>
      </c>
      <c r="X933" s="66" t="s">
        <v>304</v>
      </c>
    </row>
    <row r="934" spans="1:24" x14ac:dyDescent="0.3">
      <c r="A934" s="62">
        <v>18</v>
      </c>
      <c r="B934" s="62">
        <v>5</v>
      </c>
      <c r="C934" s="62">
        <v>2026</v>
      </c>
      <c r="D934" s="41" t="str">
        <f t="shared" si="70"/>
        <v>عمرو برعي الجراجFLITCH AND GRAINالتجمع ميكروباص صيني</v>
      </c>
      <c r="E934" s="4">
        <v>2000</v>
      </c>
      <c r="F934" s="41" t="str">
        <f>VLOOKUP(E934,mapping!C:J,2,FALSE)</f>
        <v xml:space="preserve">عمرو برعي </v>
      </c>
      <c r="G934" s="41" t="str">
        <f>IFERROR(VLOOKUP(F934,mapping!$D$3:$J$200,2,FALSE),0)</f>
        <v>الجراج</v>
      </c>
      <c r="H934" s="41" t="str">
        <f>IFERROR(VLOOKUP(F934,mapping!$D$3:$J$200,3,FALSE),0)</f>
        <v>FLITCH AND GRAIN</v>
      </c>
      <c r="I934" s="41" t="str">
        <f>IFERROR(VLOOKUP(F934,mapping!$D$3:$J$200,4,FALSE),0)</f>
        <v xml:space="preserve">التجمع </v>
      </c>
      <c r="J934" s="41" t="str">
        <f>IFERROR(VLOOKUP(F934,mapping!$D$3:$J$200,5,FALSE),0)</f>
        <v>ميكروباص صيني</v>
      </c>
      <c r="K934" s="63">
        <f>IF(W934=mapping!$N$1,IFERROR(VLOOKUP(Table4[[#This Row],[Column1]],mapping!A:L,11,FALSE),0),IF(W934&gt;mapping!$N$1,IFERROR(VLOOKUP(Table4[[#This Row],[Column1]],mapping!A:L,11,FALSE),0),))</f>
        <v>1300</v>
      </c>
      <c r="L934" s="139">
        <v>1</v>
      </c>
      <c r="M934" s="60">
        <f>IF(W934=mapping!$N$1,IFERROR(VLOOKUP(Table4[[#This Row],[Column1]],mapping!A:L,12,FALSE),0),IF(W934&gt;mapping!$N$1,IFERROR(VLOOKUP(Table4[[#This Row],[Column1]],mapping!A:L,12,FALSE),0),0))</f>
        <v>1050</v>
      </c>
      <c r="N934" s="58">
        <f>Table4[[#This Row],[ سعر اليومية ]]*3%*Table4[[#This Row],[عدد الدورات ]]</f>
        <v>39</v>
      </c>
      <c r="O934" s="56">
        <f>Table4[[#This Row],[ سعر اليومية ]]*Table4[[#This Row],[عدد الدورات ]]-N934</f>
        <v>1261</v>
      </c>
      <c r="P934" s="194"/>
      <c r="Q934" s="194"/>
      <c r="R934" s="194"/>
      <c r="S934" s="58">
        <f>(Table4[[#This Row],[سعر يومية السائق]]*Table4[[#This Row],[عدد الدورات ]])-SUM(Table4[[#This Row],[سلف ]:[خصم ]])+Table4[[#This Row],[اضافي ]]</f>
        <v>1050</v>
      </c>
      <c r="U934" s="58">
        <f>Table4[[#This Row],[ سعر اليومية ]]*Table4[[#This Row],[عدد الدورات ]]-Table4[[#This Row],[سعر يومية السائق]]*L934</f>
        <v>250</v>
      </c>
      <c r="V934" s="58">
        <f>U934-Table4[[#This Row],[W/H  3%]]</f>
        <v>211</v>
      </c>
      <c r="W934" s="66" t="str">
        <f>Table4[[#This Row],[اليوم]]&amp;Table4[[#This Row],[الشهر ]]&amp;Table4[[#This Row],[العام]]</f>
        <v>1852026</v>
      </c>
      <c r="X934" s="66" t="s">
        <v>304</v>
      </c>
    </row>
    <row r="935" spans="1:24" x14ac:dyDescent="0.3">
      <c r="A935" s="62">
        <v>18</v>
      </c>
      <c r="B935" s="62">
        <v>5</v>
      </c>
      <c r="C935" s="62">
        <v>2026</v>
      </c>
      <c r="D935" s="41" t="str">
        <f t="shared" si="70"/>
        <v>مصطفي الف مسكنالف مسكن 3 ورديةنجمة هليوبوليسالتجمع اتوبيس 28</v>
      </c>
      <c r="E935" s="4">
        <v>3000</v>
      </c>
      <c r="F935" s="41" t="str">
        <f>VLOOKUP(E935,mapping!C:J,2,FALSE)</f>
        <v>مصطفي الف مسكن</v>
      </c>
      <c r="G935" s="41" t="str">
        <f>IFERROR(VLOOKUP(F935,mapping!$D$3:$J$200,2,FALSE),0)</f>
        <v>الف مسكن 3 وردية</v>
      </c>
      <c r="H935" s="41" t="str">
        <f>IFERROR(VLOOKUP(F935,mapping!$D$3:$J$200,3,FALSE),0)</f>
        <v>نجمة هليوبوليس</v>
      </c>
      <c r="I935" s="41" t="str">
        <f>IFERROR(VLOOKUP(F935,mapping!$D$3:$J$200,4,FALSE),0)</f>
        <v xml:space="preserve">التجمع </v>
      </c>
      <c r="J935" s="41" t="str">
        <f>IFERROR(VLOOKUP(F935,mapping!$D$3:$J$200,5,FALSE),0)</f>
        <v>اتوبيس 28</v>
      </c>
      <c r="K935" s="63">
        <f>IF(W935=mapping!$N$1,IFERROR(VLOOKUP(Table4[[#This Row],[Column1]],mapping!A:L,11,FALSE),0),IF(W935&gt;mapping!$N$1,IFERROR(VLOOKUP(Table4[[#This Row],[Column1]],mapping!A:L,11,FALSE),0),))</f>
        <v>4297</v>
      </c>
      <c r="L935" s="139">
        <v>1</v>
      </c>
      <c r="M935" s="60">
        <f>IF(W935=mapping!$N$1,IFERROR(VLOOKUP(Table4[[#This Row],[Column1]],mapping!A:L,12,FALSE),0),IF(W935&gt;mapping!$N$1,IFERROR(VLOOKUP(Table4[[#This Row],[Column1]],mapping!A:L,12,FALSE),0),0))</f>
        <v>3800</v>
      </c>
      <c r="N935" s="58">
        <f>Table4[[#This Row],[ سعر اليومية ]]*3%*Table4[[#This Row],[عدد الدورات ]]</f>
        <v>128.91</v>
      </c>
      <c r="O935" s="56">
        <f>Table4[[#This Row],[ سعر اليومية ]]*Table4[[#This Row],[عدد الدورات ]]-N935</f>
        <v>4168.09</v>
      </c>
      <c r="P935" s="194"/>
      <c r="Q935" s="194"/>
      <c r="R935" s="194"/>
      <c r="S935" s="58">
        <f>(Table4[[#This Row],[سعر يومية السائق]]*Table4[[#This Row],[عدد الدورات ]])-SUM(Table4[[#This Row],[سلف ]:[خصم ]])+Table4[[#This Row],[اضافي ]]</f>
        <v>3800</v>
      </c>
      <c r="U935" s="58">
        <f>Table4[[#This Row],[ سعر اليومية ]]*Table4[[#This Row],[عدد الدورات ]]-Table4[[#This Row],[سعر يومية السائق]]*L935</f>
        <v>497</v>
      </c>
      <c r="V935" s="58">
        <f>U935-Table4[[#This Row],[W/H  3%]]</f>
        <v>368.09000000000003</v>
      </c>
      <c r="W935" s="66" t="str">
        <f>Table4[[#This Row],[اليوم]]&amp;Table4[[#This Row],[الشهر ]]&amp;Table4[[#This Row],[العام]]</f>
        <v>1852026</v>
      </c>
      <c r="X935" s="66" t="s">
        <v>304</v>
      </c>
    </row>
    <row r="936" spans="1:24" x14ac:dyDescent="0.3">
      <c r="A936" s="62">
        <v>18</v>
      </c>
      <c r="B936" s="62">
        <v>5</v>
      </c>
      <c r="C936" s="62">
        <v>2026</v>
      </c>
      <c r="D936" s="41" t="str">
        <f t="shared" si="70"/>
        <v>ممدوح كيلاني1قليوب 3 وردية نجمة هليوبوليسالتجمع اتوبيس 28</v>
      </c>
      <c r="E936" s="4">
        <v>3002</v>
      </c>
      <c r="F936" s="41" t="str">
        <f>VLOOKUP(E936,mapping!C:J,2,FALSE)</f>
        <v>ممدوح كيلاني1</v>
      </c>
      <c r="G936" s="41" t="str">
        <f>IFERROR(VLOOKUP(F936,mapping!$D$3:$J$200,2,FALSE),0)</f>
        <v xml:space="preserve">قليوب 3 وردية </v>
      </c>
      <c r="H936" s="41" t="str">
        <f>IFERROR(VLOOKUP(F936,mapping!$D$3:$J$200,3,FALSE),0)</f>
        <v>نجمة هليوبوليس</v>
      </c>
      <c r="I936" s="41" t="str">
        <f>IFERROR(VLOOKUP(F936,mapping!$D$3:$J$200,4,FALSE),0)</f>
        <v xml:space="preserve">التجمع </v>
      </c>
      <c r="J936" s="41" t="str">
        <f>IFERROR(VLOOKUP(F936,mapping!$D$3:$J$200,5,FALSE),0)</f>
        <v>اتوبيس 28</v>
      </c>
      <c r="K936" s="63">
        <f>IF(W936=mapping!$N$1,IFERROR(VLOOKUP(Table4[[#This Row],[Column1]],mapping!A:L,11,FALSE),0),IF(W936&gt;mapping!$N$1,IFERROR(VLOOKUP(Table4[[#This Row],[Column1]],mapping!A:L,11,FALSE),0),))</f>
        <v>4297</v>
      </c>
      <c r="L936" s="139">
        <v>1</v>
      </c>
      <c r="M936" s="60">
        <f>IF(W936=mapping!$N$1,IFERROR(VLOOKUP(Table4[[#This Row],[Column1]],mapping!A:L,12,FALSE),0),IF(W936&gt;mapping!$N$1,IFERROR(VLOOKUP(Table4[[#This Row],[Column1]],mapping!A:L,12,FALSE),0),0))</f>
        <v>3900</v>
      </c>
      <c r="N936" s="58">
        <f>Table4[[#This Row],[ سعر اليومية ]]*3%*Table4[[#This Row],[عدد الدورات ]]</f>
        <v>128.91</v>
      </c>
      <c r="O936" s="56">
        <f>Table4[[#This Row],[ سعر اليومية ]]*Table4[[#This Row],[عدد الدورات ]]-N936</f>
        <v>4168.09</v>
      </c>
      <c r="P936" s="194"/>
      <c r="Q936" s="194"/>
      <c r="R936" s="194"/>
      <c r="S936" s="58">
        <f>(Table4[[#This Row],[سعر يومية السائق]]*Table4[[#This Row],[عدد الدورات ]])-SUM(Table4[[#This Row],[سلف ]:[خصم ]])+Table4[[#This Row],[اضافي ]]</f>
        <v>3900</v>
      </c>
      <c r="U936" s="58">
        <f>Table4[[#This Row],[ سعر اليومية ]]*Table4[[#This Row],[عدد الدورات ]]-Table4[[#This Row],[سعر يومية السائق]]*L936</f>
        <v>397</v>
      </c>
      <c r="V936" s="58">
        <f>U936-Table4[[#This Row],[W/H  3%]]</f>
        <v>268.09000000000003</v>
      </c>
      <c r="W936" s="66" t="str">
        <f>Table4[[#This Row],[اليوم]]&amp;Table4[[#This Row],[الشهر ]]&amp;Table4[[#This Row],[العام]]</f>
        <v>1852026</v>
      </c>
      <c r="X936" s="66" t="s">
        <v>304</v>
      </c>
    </row>
    <row r="937" spans="1:24" x14ac:dyDescent="0.3">
      <c r="A937" s="62">
        <v>18</v>
      </c>
      <c r="B937" s="62">
        <v>5</v>
      </c>
      <c r="C937" s="62">
        <v>2026</v>
      </c>
      <c r="D937" s="41" t="str">
        <f t="shared" si="70"/>
        <v>ممدوح كيلاني3المنيب 3وردية نجمة هليوبوليسالتجمع ميكروباص</v>
      </c>
      <c r="E937" s="4">
        <v>3004</v>
      </c>
      <c r="F937" s="41" t="str">
        <f>VLOOKUP(E937,mapping!C:J,2,FALSE)</f>
        <v>ممدوح كيلاني3</v>
      </c>
      <c r="G937" s="41" t="str">
        <f>IFERROR(VLOOKUP(F937,mapping!$D$3:$J$200,2,FALSE),0)</f>
        <v xml:space="preserve">المنيب 3وردية </v>
      </c>
      <c r="H937" s="41" t="str">
        <f>IFERROR(VLOOKUP(F937,mapping!$D$3:$J$200,3,FALSE),0)</f>
        <v>نجمة هليوبوليس</v>
      </c>
      <c r="I937" s="41" t="str">
        <f>IFERROR(VLOOKUP(F937,mapping!$D$3:$J$200,4,FALSE),0)</f>
        <v xml:space="preserve">التجمع </v>
      </c>
      <c r="J937" s="41" t="str">
        <f>IFERROR(VLOOKUP(F937,mapping!$D$3:$J$200,5,FALSE),0)</f>
        <v>ميكروباص</v>
      </c>
      <c r="K937" s="63">
        <f>IF(W937=mapping!$N$1,IFERROR(VLOOKUP(Table4[[#This Row],[Column1]],mapping!A:L,11,FALSE),0),IF(W937&gt;mapping!$N$1,IFERROR(VLOOKUP(Table4[[#This Row],[Column1]],mapping!A:L,11,FALSE),0),))</f>
        <v>3600</v>
      </c>
      <c r="L937" s="139">
        <v>1</v>
      </c>
      <c r="M937" s="60">
        <f>IF(W937=mapping!$N$1,IFERROR(VLOOKUP(Table4[[#This Row],[Column1]],mapping!A:L,12,FALSE),0),IF(W937&gt;mapping!$N$1,IFERROR(VLOOKUP(Table4[[#This Row],[Column1]],mapping!A:L,12,FALSE),0),0))</f>
        <v>2700</v>
      </c>
      <c r="N937" s="58">
        <f>Table4[[#This Row],[ سعر اليومية ]]*3%*Table4[[#This Row],[عدد الدورات ]]</f>
        <v>108</v>
      </c>
      <c r="O937" s="56">
        <f>Table4[[#This Row],[ سعر اليومية ]]*Table4[[#This Row],[عدد الدورات ]]-N937</f>
        <v>3492</v>
      </c>
      <c r="P937" s="194"/>
      <c r="Q937" s="194"/>
      <c r="R937" s="194"/>
      <c r="S937" s="58">
        <f>(Table4[[#This Row],[سعر يومية السائق]]*Table4[[#This Row],[عدد الدورات ]])-SUM(Table4[[#This Row],[سلف ]:[خصم ]])+Table4[[#This Row],[اضافي ]]</f>
        <v>2700</v>
      </c>
      <c r="U937" s="58">
        <f>Table4[[#This Row],[ سعر اليومية ]]*Table4[[#This Row],[عدد الدورات ]]-Table4[[#This Row],[سعر يومية السائق]]*L937</f>
        <v>900</v>
      </c>
      <c r="V937" s="58">
        <f>U937-Table4[[#This Row],[W/H  3%]]</f>
        <v>792</v>
      </c>
      <c r="W937" s="66" t="str">
        <f>Table4[[#This Row],[اليوم]]&amp;Table4[[#This Row],[الشهر ]]&amp;Table4[[#This Row],[العام]]</f>
        <v>1852026</v>
      </c>
      <c r="X937" s="66" t="s">
        <v>304</v>
      </c>
    </row>
    <row r="938" spans="1:24" x14ac:dyDescent="0.3">
      <c r="A938" s="62">
        <v>18</v>
      </c>
      <c r="B938" s="62">
        <v>5</v>
      </c>
      <c r="C938" s="62">
        <v>2026</v>
      </c>
      <c r="D938" s="41" t="str">
        <f t="shared" si="70"/>
        <v>بكرقليوب 1 ورديةنجمة هليوبوليسالتجمع ميكروباص</v>
      </c>
      <c r="E938" s="4">
        <v>3005</v>
      </c>
      <c r="F938" s="41" t="str">
        <f>VLOOKUP(E938,mapping!C:J,2,FALSE)</f>
        <v>بكر</v>
      </c>
      <c r="G938" s="41" t="str">
        <f>IFERROR(VLOOKUP(F938,mapping!$D$3:$J$200,2,FALSE),0)</f>
        <v>قليوب 1 وردية</v>
      </c>
      <c r="H938" s="41" t="str">
        <f>IFERROR(VLOOKUP(F938,mapping!$D$3:$J$200,3,FALSE),0)</f>
        <v>نجمة هليوبوليس</v>
      </c>
      <c r="I938" s="41" t="str">
        <f>IFERROR(VLOOKUP(F938,mapping!$D$3:$J$200,4,FALSE),0)</f>
        <v xml:space="preserve">التجمع </v>
      </c>
      <c r="J938" s="41" t="str">
        <f>IFERROR(VLOOKUP(F938,mapping!$D$3:$J$200,5,FALSE),0)</f>
        <v>ميكروباص</v>
      </c>
      <c r="K938" s="63">
        <f>IF(W938=mapping!$N$1,IFERROR(VLOOKUP(Table4[[#This Row],[Column1]],mapping!A:L,11,FALSE),0),IF(W938&gt;mapping!$N$1,IFERROR(VLOOKUP(Table4[[#This Row],[Column1]],mapping!A:L,11,FALSE),0),))</f>
        <v>1400</v>
      </c>
      <c r="L938" s="139">
        <v>1</v>
      </c>
      <c r="M938" s="60">
        <f>IF(W938=mapping!$N$1,IFERROR(VLOOKUP(Table4[[#This Row],[Column1]],mapping!A:L,12,FALSE),0),IF(W938&gt;mapping!$N$1,IFERROR(VLOOKUP(Table4[[#This Row],[Column1]],mapping!A:L,12,FALSE),0),0))</f>
        <v>1200</v>
      </c>
      <c r="N938" s="58">
        <f>Table4[[#This Row],[ سعر اليومية ]]*3%*Table4[[#This Row],[عدد الدورات ]]</f>
        <v>42</v>
      </c>
      <c r="O938" s="56">
        <f>Table4[[#This Row],[ سعر اليومية ]]*Table4[[#This Row],[عدد الدورات ]]-N938</f>
        <v>1358</v>
      </c>
      <c r="P938" s="194"/>
      <c r="Q938" s="194"/>
      <c r="R938" s="194"/>
      <c r="S938" s="58">
        <f>(Table4[[#This Row],[سعر يومية السائق]]*Table4[[#This Row],[عدد الدورات ]])-SUM(Table4[[#This Row],[سلف ]:[خصم ]])+Table4[[#This Row],[اضافي ]]</f>
        <v>1200</v>
      </c>
      <c r="U938" s="58">
        <f>Table4[[#This Row],[ سعر اليومية ]]*Table4[[#This Row],[عدد الدورات ]]-Table4[[#This Row],[سعر يومية السائق]]*L938</f>
        <v>200</v>
      </c>
      <c r="V938" s="58">
        <f>U938-Table4[[#This Row],[W/H  3%]]</f>
        <v>158</v>
      </c>
      <c r="W938" s="66" t="str">
        <f>Table4[[#This Row],[اليوم]]&amp;Table4[[#This Row],[الشهر ]]&amp;Table4[[#This Row],[العام]]</f>
        <v>1852026</v>
      </c>
      <c r="X938" s="66" t="s">
        <v>304</v>
      </c>
    </row>
    <row r="939" spans="1:24" x14ac:dyDescent="0.3">
      <c r="A939" s="62">
        <v>18</v>
      </c>
      <c r="B939" s="62">
        <v>5</v>
      </c>
      <c r="C939" s="62">
        <v>2026</v>
      </c>
      <c r="D939" s="41" t="str">
        <f t="shared" si="70"/>
        <v xml:space="preserve">رجب سلامة 1المرج لوجستيكااكتوبر هاي اس </v>
      </c>
      <c r="E939" s="4">
        <v>4000</v>
      </c>
      <c r="F939" s="41" t="str">
        <f>VLOOKUP(E939,mapping!C:J,2,FALSE)</f>
        <v>رجب سلامة 1</v>
      </c>
      <c r="G939" s="41" t="str">
        <f>IFERROR(VLOOKUP(F939,mapping!$D$3:$J$200,2,FALSE),0)</f>
        <v xml:space="preserve">المرج </v>
      </c>
      <c r="H939" s="41" t="str">
        <f>IFERROR(VLOOKUP(F939,mapping!$D$3:$J$200,3,FALSE),0)</f>
        <v>لوجستيكا</v>
      </c>
      <c r="I939" s="41" t="str">
        <f>IFERROR(VLOOKUP(F939,mapping!$D$3:$J$200,4,FALSE),0)</f>
        <v xml:space="preserve">اكتوبر </v>
      </c>
      <c r="J939" s="41" t="str">
        <f>IFERROR(VLOOKUP(F939,mapping!$D$3:$J$200,5,FALSE),0)</f>
        <v xml:space="preserve">هاي اس </v>
      </c>
      <c r="K939" s="63">
        <f>IF(W939=mapping!$N$1,IFERROR(VLOOKUP(Table4[[#This Row],[Column1]],mapping!A:L,11,FALSE),0),IF(W939&gt;mapping!$N$1,IFERROR(VLOOKUP(Table4[[#This Row],[Column1]],mapping!A:L,11,FALSE),0),))</f>
        <v>2195</v>
      </c>
      <c r="L939" s="139">
        <v>1</v>
      </c>
      <c r="M939" s="60">
        <f>IF(W939=mapping!$N$1,IFERROR(VLOOKUP(Table4[[#This Row],[Column1]],mapping!A:L,12,FALSE),0),IF(W939&gt;mapping!$N$1,IFERROR(VLOOKUP(Table4[[#This Row],[Column1]],mapping!A:L,12,FALSE),0),0))</f>
        <v>2000</v>
      </c>
      <c r="N939" s="58">
        <f>Table4[[#This Row],[ سعر اليومية ]]*3%*Table4[[#This Row],[عدد الدورات ]]</f>
        <v>65.849999999999994</v>
      </c>
      <c r="O939" s="56">
        <f>Table4[[#This Row],[ سعر اليومية ]]*Table4[[#This Row],[عدد الدورات ]]-N939</f>
        <v>2129.15</v>
      </c>
      <c r="P939" s="194"/>
      <c r="Q939" s="194"/>
      <c r="R939" s="194"/>
      <c r="S939" s="58">
        <f>(Table4[[#This Row],[سعر يومية السائق]]*Table4[[#This Row],[عدد الدورات ]])-SUM(Table4[[#This Row],[سلف ]:[خصم ]])+Table4[[#This Row],[اضافي ]]</f>
        <v>2000</v>
      </c>
      <c r="U939" s="58">
        <f>Table4[[#This Row],[ سعر اليومية ]]*Table4[[#This Row],[عدد الدورات ]]-Table4[[#This Row],[سعر يومية السائق]]*L939</f>
        <v>195</v>
      </c>
      <c r="V939" s="58">
        <f>U939-Table4[[#This Row],[W/H  3%]]</f>
        <v>129.15</v>
      </c>
      <c r="W939" s="66" t="str">
        <f>Table4[[#This Row],[اليوم]]&amp;Table4[[#This Row],[الشهر ]]&amp;Table4[[#This Row],[العام]]</f>
        <v>1852026</v>
      </c>
      <c r="X939" s="66" t="s">
        <v>304</v>
      </c>
    </row>
    <row r="940" spans="1:24" x14ac:dyDescent="0.3">
      <c r="A940" s="62">
        <v>18</v>
      </c>
      <c r="B940" s="62">
        <v>5</v>
      </c>
      <c r="C940" s="62">
        <v>2026</v>
      </c>
      <c r="D940" s="41" t="str">
        <f t="shared" si="70"/>
        <v xml:space="preserve">رجب سلامة 2 نكلا حضورلوجستيكااكتوبر هاي اس </v>
      </c>
      <c r="E940" s="4">
        <v>4004</v>
      </c>
      <c r="F940" s="41" t="str">
        <f>VLOOKUP(E940,mapping!C:J,2,FALSE)</f>
        <v xml:space="preserve">رجب سلامة 2 </v>
      </c>
      <c r="G940" s="41" t="str">
        <f>IFERROR(VLOOKUP(F940,mapping!$D$3:$J$200,2,FALSE),0)</f>
        <v>نكلا حضور</v>
      </c>
      <c r="H940" s="41" t="str">
        <f>IFERROR(VLOOKUP(F940,mapping!$D$3:$J$200,3,FALSE),0)</f>
        <v>لوجستيكا</v>
      </c>
      <c r="I940" s="41" t="str">
        <f>IFERROR(VLOOKUP(F940,mapping!$D$3:$J$200,4,FALSE),0)</f>
        <v xml:space="preserve">اكتوبر </v>
      </c>
      <c r="J940" s="41" t="str">
        <f>IFERROR(VLOOKUP(F940,mapping!$D$3:$J$200,5,FALSE),0)</f>
        <v xml:space="preserve">هاي اس </v>
      </c>
      <c r="K940" s="63">
        <f>IF(W940=mapping!$N$1,IFERROR(VLOOKUP(Table4[[#This Row],[Column1]],mapping!A:L,11,FALSE),0),IF(W940&gt;mapping!$N$1,IFERROR(VLOOKUP(Table4[[#This Row],[Column1]],mapping!A:L,11,FALSE),0),))</f>
        <v>1024</v>
      </c>
      <c r="L940" s="139">
        <v>1</v>
      </c>
      <c r="M940" s="60">
        <f>IF(W940=mapping!$N$1,IFERROR(VLOOKUP(Table4[[#This Row],[Column1]],mapping!A:L,12,FALSE),0),IF(W940&gt;mapping!$N$1,IFERROR(VLOOKUP(Table4[[#This Row],[Column1]],mapping!A:L,12,FALSE),0),0))</f>
        <v>1000</v>
      </c>
      <c r="N940" s="58">
        <f>Table4[[#This Row],[ سعر اليومية ]]*3%*Table4[[#This Row],[عدد الدورات ]]</f>
        <v>30.72</v>
      </c>
      <c r="O940" s="56">
        <f>Table4[[#This Row],[ سعر اليومية ]]*Table4[[#This Row],[عدد الدورات ]]-N940</f>
        <v>993.28</v>
      </c>
      <c r="P940" s="194"/>
      <c r="Q940" s="194"/>
      <c r="R940" s="194"/>
      <c r="S940" s="58">
        <f>(Table4[[#This Row],[سعر يومية السائق]]*Table4[[#This Row],[عدد الدورات ]])-SUM(Table4[[#This Row],[سلف ]:[خصم ]])+Table4[[#This Row],[اضافي ]]</f>
        <v>1000</v>
      </c>
      <c r="U940" s="58">
        <f>Table4[[#This Row],[ سعر اليومية ]]*Table4[[#This Row],[عدد الدورات ]]-Table4[[#This Row],[سعر يومية السائق]]*L940</f>
        <v>24</v>
      </c>
      <c r="V940" s="58">
        <f>U940-Table4[[#This Row],[W/H  3%]]</f>
        <v>-6.7199999999999989</v>
      </c>
      <c r="W940" s="66" t="str">
        <f>Table4[[#This Row],[اليوم]]&amp;Table4[[#This Row],[الشهر ]]&amp;Table4[[#This Row],[العام]]</f>
        <v>1852026</v>
      </c>
      <c r="X940" s="66" t="s">
        <v>304</v>
      </c>
    </row>
    <row r="941" spans="1:24" x14ac:dyDescent="0.3">
      <c r="A941" s="62">
        <v>18</v>
      </c>
      <c r="B941" s="62">
        <v>5</v>
      </c>
      <c r="C941" s="62">
        <v>2026</v>
      </c>
      <c r="D941" s="41" t="str">
        <f t="shared" si="70"/>
        <v xml:space="preserve">احمد السيدالمنيب 3وردية لوجستيكااكتوبر هاي اس </v>
      </c>
      <c r="E941" s="4">
        <v>4001</v>
      </c>
      <c r="F941" s="41" t="str">
        <f>VLOOKUP(E941,mapping!C:J,2,FALSE)</f>
        <v>احمد السيد</v>
      </c>
      <c r="G941" s="41" t="str">
        <f>IFERROR(VLOOKUP(F941,mapping!$D$3:$J$200,2,FALSE),0)</f>
        <v xml:space="preserve">المنيب 3وردية </v>
      </c>
      <c r="H941" s="41" t="str">
        <f>IFERROR(VLOOKUP(F941,mapping!$D$3:$J$200,3,FALSE),0)</f>
        <v>لوجستيكا</v>
      </c>
      <c r="I941" s="41" t="str">
        <f>IFERROR(VLOOKUP(F941,mapping!$D$3:$J$200,4,FALSE),0)</f>
        <v xml:space="preserve">اكتوبر </v>
      </c>
      <c r="J941" s="41" t="str">
        <f>IFERROR(VLOOKUP(F941,mapping!$D$3:$J$200,5,FALSE),0)</f>
        <v xml:space="preserve">هاي اس </v>
      </c>
      <c r="K941" s="63">
        <f>IF(W941=mapping!$N$1,IFERROR(VLOOKUP(Table4[[#This Row],[Column1]],mapping!A:L,11,FALSE),0),IF(W941&gt;mapping!$N$1,IFERROR(VLOOKUP(Table4[[#This Row],[Column1]],mapping!A:L,11,FALSE),0),))</f>
        <v>4831</v>
      </c>
      <c r="L941" s="139">
        <v>1</v>
      </c>
      <c r="M941" s="60">
        <f>IF(W941=mapping!$N$1,IFERROR(VLOOKUP(Table4[[#This Row],[Column1]],mapping!A:L,12,FALSE),0),IF(W941&gt;mapping!$N$1,IFERROR(VLOOKUP(Table4[[#This Row],[Column1]],mapping!A:L,12,FALSE),0),0))</f>
        <v>4000</v>
      </c>
      <c r="N941" s="58">
        <f>Table4[[#This Row],[ سعر اليومية ]]*3%*Table4[[#This Row],[عدد الدورات ]]</f>
        <v>144.93</v>
      </c>
      <c r="O941" s="56">
        <f>Table4[[#This Row],[ سعر اليومية ]]*Table4[[#This Row],[عدد الدورات ]]-N941</f>
        <v>4686.07</v>
      </c>
      <c r="P941" s="194"/>
      <c r="Q941" s="194"/>
      <c r="R941" s="194"/>
      <c r="S941" s="58">
        <f>(Table4[[#This Row],[سعر يومية السائق]]*Table4[[#This Row],[عدد الدورات ]])-SUM(Table4[[#This Row],[سلف ]:[خصم ]])+Table4[[#This Row],[اضافي ]]</f>
        <v>4000</v>
      </c>
      <c r="U941" s="58">
        <f>Table4[[#This Row],[ سعر اليومية ]]*Table4[[#This Row],[عدد الدورات ]]-Table4[[#This Row],[سعر يومية السائق]]*L941</f>
        <v>831</v>
      </c>
      <c r="V941" s="58">
        <f>U941-Table4[[#This Row],[W/H  3%]]</f>
        <v>686.06999999999994</v>
      </c>
      <c r="W941" s="66" t="str">
        <f>Table4[[#This Row],[اليوم]]&amp;Table4[[#This Row],[الشهر ]]&amp;Table4[[#This Row],[العام]]</f>
        <v>1852026</v>
      </c>
      <c r="X941" s="66" t="s">
        <v>304</v>
      </c>
    </row>
    <row r="942" spans="1:24" x14ac:dyDescent="0.3">
      <c r="A942" s="62">
        <v>18</v>
      </c>
      <c r="B942" s="62">
        <v>5</v>
      </c>
      <c r="C942" s="62">
        <v>2026</v>
      </c>
      <c r="D942" s="41" t="str">
        <f t="shared" si="70"/>
        <v xml:space="preserve">حسام سعيد1القناطر 3 ورديةلوجستيكااكتوبر هاي اس </v>
      </c>
      <c r="E942" s="4">
        <v>4002</v>
      </c>
      <c r="F942" s="41" t="str">
        <f>VLOOKUP(E942,mapping!C:J,2,FALSE)</f>
        <v>حسام سعيد1</v>
      </c>
      <c r="G942" s="41" t="str">
        <f>IFERROR(VLOOKUP(F942,mapping!$D$3:$J$200,2,FALSE),0)</f>
        <v>القناطر 3 وردية</v>
      </c>
      <c r="H942" s="41" t="str">
        <f>IFERROR(VLOOKUP(F942,mapping!$D$3:$J$200,3,FALSE),0)</f>
        <v>لوجستيكا</v>
      </c>
      <c r="I942" s="41" t="str">
        <f>IFERROR(VLOOKUP(F942,mapping!$D$3:$J$200,4,FALSE),0)</f>
        <v xml:space="preserve">اكتوبر </v>
      </c>
      <c r="J942" s="41" t="str">
        <f>IFERROR(VLOOKUP(F942,mapping!$D$3:$J$200,5,FALSE),0)</f>
        <v xml:space="preserve">هاي اس </v>
      </c>
      <c r="K942" s="63">
        <f>IF(W942=mapping!$N$1,IFERROR(VLOOKUP(Table4[[#This Row],[Column1]],mapping!A:L,11,FALSE),0),IF(W942&gt;mapping!$N$1,IFERROR(VLOOKUP(Table4[[#This Row],[Column1]],mapping!A:L,11,FALSE),0),))</f>
        <v>4391</v>
      </c>
      <c r="L942" s="139">
        <v>1</v>
      </c>
      <c r="M942" s="60">
        <f>IF(W942=mapping!$N$1,IFERROR(VLOOKUP(Table4[[#This Row],[Column1]],mapping!A:L,12,FALSE),0),IF(W942&gt;mapping!$N$1,IFERROR(VLOOKUP(Table4[[#This Row],[Column1]],mapping!A:L,12,FALSE),0),0))</f>
        <v>3400</v>
      </c>
      <c r="N942" s="58">
        <f>Table4[[#This Row],[ سعر اليومية ]]*3%*Table4[[#This Row],[عدد الدورات ]]</f>
        <v>131.72999999999999</v>
      </c>
      <c r="O942" s="56">
        <f>Table4[[#This Row],[ سعر اليومية ]]*Table4[[#This Row],[عدد الدورات ]]-N942</f>
        <v>4259.2700000000004</v>
      </c>
      <c r="P942" s="194"/>
      <c r="Q942" s="194"/>
      <c r="R942" s="194"/>
      <c r="S942" s="58">
        <f>(Table4[[#This Row],[سعر يومية السائق]]*Table4[[#This Row],[عدد الدورات ]])-SUM(Table4[[#This Row],[سلف ]:[خصم ]])+Table4[[#This Row],[اضافي ]]</f>
        <v>3400</v>
      </c>
      <c r="U942" s="58">
        <f>Table4[[#This Row],[ سعر اليومية ]]*Table4[[#This Row],[عدد الدورات ]]-Table4[[#This Row],[سعر يومية السائق]]*L942</f>
        <v>991</v>
      </c>
      <c r="V942" s="58">
        <f>U942-Table4[[#This Row],[W/H  3%]]</f>
        <v>859.27</v>
      </c>
      <c r="W942" s="66" t="str">
        <f>Table4[[#This Row],[اليوم]]&amp;Table4[[#This Row],[الشهر ]]&amp;Table4[[#This Row],[العام]]</f>
        <v>1852026</v>
      </c>
      <c r="X942" s="66" t="s">
        <v>304</v>
      </c>
    </row>
    <row r="943" spans="1:24" x14ac:dyDescent="0.3">
      <c r="A943" s="62">
        <v>18</v>
      </c>
      <c r="B943" s="62">
        <v>5</v>
      </c>
      <c r="C943" s="62">
        <v>2026</v>
      </c>
      <c r="D943" s="41" t="str">
        <f t="shared" si="70"/>
        <v xml:space="preserve">حسام سعيد 2نكلا انصرافلوجستيكااكتوبر هاي اس </v>
      </c>
      <c r="E943" s="4">
        <v>4003</v>
      </c>
      <c r="F943" s="41" t="str">
        <f>VLOOKUP(E943,mapping!C:J,2,FALSE)</f>
        <v>حسام سعيد 2</v>
      </c>
      <c r="G943" s="41" t="str">
        <f>IFERROR(VLOOKUP(F943,mapping!$D$3:$J$200,2,FALSE),0)</f>
        <v>نكلا انصراف</v>
      </c>
      <c r="H943" s="41" t="str">
        <f>IFERROR(VLOOKUP(F943,mapping!$D$3:$J$200,3,FALSE),0)</f>
        <v>لوجستيكا</v>
      </c>
      <c r="I943" s="41" t="str">
        <f>IFERROR(VLOOKUP(F943,mapping!$D$3:$J$200,4,FALSE),0)</f>
        <v xml:space="preserve">اكتوبر </v>
      </c>
      <c r="J943" s="41" t="str">
        <f>IFERROR(VLOOKUP(F943,mapping!$D$3:$J$200,5,FALSE),0)</f>
        <v xml:space="preserve">هاي اس </v>
      </c>
      <c r="K943" s="63">
        <f>IF(W943=mapping!$N$1,IFERROR(VLOOKUP(Table4[[#This Row],[Column1]],mapping!A:L,11,FALSE),0),IF(W943&gt;mapping!$N$1,IFERROR(VLOOKUP(Table4[[#This Row],[Column1]],mapping!A:L,11,FALSE),0),))</f>
        <v>1024</v>
      </c>
      <c r="L943" s="139">
        <v>1</v>
      </c>
      <c r="M943" s="60">
        <f>IF(W943=mapping!$N$1,IFERROR(VLOOKUP(Table4[[#This Row],[Column1]],mapping!A:L,12,FALSE),0),IF(W943&gt;mapping!$N$1,IFERROR(VLOOKUP(Table4[[#This Row],[Column1]],mapping!A:L,12,FALSE),0),0))</f>
        <v>900</v>
      </c>
      <c r="N943" s="58">
        <f>Table4[[#This Row],[ سعر اليومية ]]*3%*Table4[[#This Row],[عدد الدورات ]]</f>
        <v>30.72</v>
      </c>
      <c r="O943" s="56">
        <f>Table4[[#This Row],[ سعر اليومية ]]*Table4[[#This Row],[عدد الدورات ]]-N943</f>
        <v>993.28</v>
      </c>
      <c r="P943" s="194"/>
      <c r="Q943" s="194"/>
      <c r="R943" s="194"/>
      <c r="S943" s="58">
        <f>(Table4[[#This Row],[سعر يومية السائق]]*Table4[[#This Row],[عدد الدورات ]])-SUM(Table4[[#This Row],[سلف ]:[خصم ]])+Table4[[#This Row],[اضافي ]]</f>
        <v>900</v>
      </c>
      <c r="U943" s="58">
        <f>Table4[[#This Row],[ سعر اليومية ]]*Table4[[#This Row],[عدد الدورات ]]-Table4[[#This Row],[سعر يومية السائق]]*L943</f>
        <v>124</v>
      </c>
      <c r="V943" s="58">
        <f>U943-Table4[[#This Row],[W/H  3%]]</f>
        <v>93.28</v>
      </c>
      <c r="W943" s="66" t="str">
        <f>Table4[[#This Row],[اليوم]]&amp;Table4[[#This Row],[الشهر ]]&amp;Table4[[#This Row],[العام]]</f>
        <v>1852026</v>
      </c>
      <c r="X943" s="66" t="s">
        <v>304</v>
      </c>
    </row>
    <row r="944" spans="1:24" x14ac:dyDescent="0.3">
      <c r="A944" s="62">
        <v>18</v>
      </c>
      <c r="B944" s="62">
        <v>5</v>
      </c>
      <c r="C944" s="62">
        <v>2026</v>
      </c>
      <c r="D944" s="41" t="str">
        <f t="shared" si="70"/>
        <v xml:space="preserve">محمد رضا المنوفية لوجستيكااكتوبر هاي اس </v>
      </c>
      <c r="E944" s="4">
        <v>4006</v>
      </c>
      <c r="F944" s="41" t="str">
        <f>VLOOKUP(E944,mapping!C:J,2,FALSE)</f>
        <v xml:space="preserve">محمد رضا </v>
      </c>
      <c r="G944" s="41" t="str">
        <f>IFERROR(VLOOKUP(F944,mapping!$D$3:$J$200,2,FALSE),0)</f>
        <v xml:space="preserve">المنوفية </v>
      </c>
      <c r="H944" s="41" t="str">
        <f>IFERROR(VLOOKUP(F944,mapping!$D$3:$J$200,3,FALSE),0)</f>
        <v>لوجستيكا</v>
      </c>
      <c r="I944" s="41" t="str">
        <f>IFERROR(VLOOKUP(F944,mapping!$D$3:$J$200,4,FALSE),0)</f>
        <v xml:space="preserve">اكتوبر </v>
      </c>
      <c r="J944" s="41" t="str">
        <f>IFERROR(VLOOKUP(F944,mapping!$D$3:$J$200,5,FALSE),0)</f>
        <v xml:space="preserve">هاي اس </v>
      </c>
      <c r="K944" s="63">
        <f>IF(W944=mapping!$N$1,IFERROR(VLOOKUP(Table4[[#This Row],[Column1]],mapping!A:L,11,FALSE),0),IF(W944&gt;mapping!$N$1,IFERROR(VLOOKUP(Table4[[#This Row],[Column1]],mapping!A:L,11,FALSE),0),))</f>
        <v>2634</v>
      </c>
      <c r="L944" s="139">
        <v>1</v>
      </c>
      <c r="M944" s="60">
        <f>IF(W944=mapping!$N$1,IFERROR(VLOOKUP(Table4[[#This Row],[Column1]],mapping!A:L,12,FALSE),0),IF(W944&gt;mapping!$N$1,IFERROR(VLOOKUP(Table4[[#This Row],[Column1]],mapping!A:L,12,FALSE),0),0))</f>
        <v>2150</v>
      </c>
      <c r="N944" s="58">
        <f>Table4[[#This Row],[ سعر اليومية ]]*3%*Table4[[#This Row],[عدد الدورات ]]</f>
        <v>79.02</v>
      </c>
      <c r="O944" s="56">
        <f>Table4[[#This Row],[ سعر اليومية ]]*Table4[[#This Row],[عدد الدورات ]]-N944</f>
        <v>2554.98</v>
      </c>
      <c r="P944" s="194"/>
      <c r="Q944" s="194"/>
      <c r="R944" s="194"/>
      <c r="S944" s="58">
        <f>(Table4[[#This Row],[سعر يومية السائق]]*Table4[[#This Row],[عدد الدورات ]])-SUM(Table4[[#This Row],[سلف ]:[خصم ]])+Table4[[#This Row],[اضافي ]]</f>
        <v>2150</v>
      </c>
      <c r="U944" s="58">
        <f>Table4[[#This Row],[ سعر اليومية ]]*Table4[[#This Row],[عدد الدورات ]]-Table4[[#This Row],[سعر يومية السائق]]*L944</f>
        <v>484</v>
      </c>
      <c r="V944" s="58">
        <f>U944-Table4[[#This Row],[W/H  3%]]</f>
        <v>404.98</v>
      </c>
      <c r="W944" s="66" t="str">
        <f>Table4[[#This Row],[اليوم]]&amp;Table4[[#This Row],[الشهر ]]&amp;Table4[[#This Row],[العام]]</f>
        <v>1852026</v>
      </c>
      <c r="X944" s="66" t="s">
        <v>304</v>
      </c>
    </row>
    <row r="945" spans="1:24" x14ac:dyDescent="0.3">
      <c r="A945" s="62">
        <v>18</v>
      </c>
      <c r="B945" s="62">
        <v>5</v>
      </c>
      <c r="C945" s="62">
        <v>2026</v>
      </c>
      <c r="D945" s="41" t="str">
        <f t="shared" si="70"/>
        <v xml:space="preserve">مصطفي شكيويالجلاتمةلوجستيكااكتوبر كوستر </v>
      </c>
      <c r="E945" s="4">
        <v>4007</v>
      </c>
      <c r="F945" s="41" t="str">
        <f>VLOOKUP(E945,mapping!C:J,2,FALSE)</f>
        <v>مصطفي شكيوي</v>
      </c>
      <c r="G945" s="41" t="str">
        <f>IFERROR(VLOOKUP(F945,mapping!$D$3:$J$200,2,FALSE),0)</f>
        <v>الجلاتمة</v>
      </c>
      <c r="H945" s="41" t="str">
        <f>IFERROR(VLOOKUP(F945,mapping!$D$3:$J$200,3,FALSE),0)</f>
        <v>لوجستيكا</v>
      </c>
      <c r="I945" s="41" t="str">
        <f>IFERROR(VLOOKUP(F945,mapping!$D$3:$J$200,4,FALSE),0)</f>
        <v xml:space="preserve">اكتوبر </v>
      </c>
      <c r="J945" s="41" t="str">
        <f>IFERROR(VLOOKUP(F945,mapping!$D$3:$J$200,5,FALSE),0)</f>
        <v xml:space="preserve">كوستر </v>
      </c>
      <c r="K945" s="63">
        <f>IF(W945=mapping!$N$1,IFERROR(VLOOKUP(Table4[[#This Row],[Column1]],mapping!A:L,11,FALSE),0),IF(W945&gt;mapping!$N$1,IFERROR(VLOOKUP(Table4[[#This Row],[Column1]],mapping!A:L,11,FALSE),0),))</f>
        <v>3220</v>
      </c>
      <c r="L945" s="139">
        <v>1</v>
      </c>
      <c r="M945" s="60">
        <f>IF(W945=mapping!$N$1,IFERROR(VLOOKUP(Table4[[#This Row],[Column1]],mapping!A:L,12,FALSE),0),IF(W945&gt;mapping!$N$1,IFERROR(VLOOKUP(Table4[[#This Row],[Column1]],mapping!A:L,12,FALSE),0),0))</f>
        <v>2750</v>
      </c>
      <c r="N945" s="58">
        <f>Table4[[#This Row],[ سعر اليومية ]]*3%*Table4[[#This Row],[عدد الدورات ]]</f>
        <v>96.6</v>
      </c>
      <c r="O945" s="56">
        <f>Table4[[#This Row],[ سعر اليومية ]]*Table4[[#This Row],[عدد الدورات ]]-N945</f>
        <v>3123.4</v>
      </c>
      <c r="P945" s="194"/>
      <c r="Q945" s="194"/>
      <c r="R945" s="194"/>
      <c r="S945" s="58">
        <f>(Table4[[#This Row],[سعر يومية السائق]]*Table4[[#This Row],[عدد الدورات ]])-SUM(Table4[[#This Row],[سلف ]:[خصم ]])+Table4[[#This Row],[اضافي ]]</f>
        <v>2750</v>
      </c>
      <c r="U945" s="58">
        <f>Table4[[#This Row],[ سعر اليومية ]]*Table4[[#This Row],[عدد الدورات ]]-Table4[[#This Row],[سعر يومية السائق]]*L945</f>
        <v>470</v>
      </c>
      <c r="V945" s="58">
        <f>U945-Table4[[#This Row],[W/H  3%]]</f>
        <v>373.4</v>
      </c>
      <c r="W945" s="66" t="str">
        <f>Table4[[#This Row],[اليوم]]&amp;Table4[[#This Row],[الشهر ]]&amp;Table4[[#This Row],[العام]]</f>
        <v>1852026</v>
      </c>
      <c r="X945" s="66" t="s">
        <v>304</v>
      </c>
    </row>
    <row r="946" spans="1:24" x14ac:dyDescent="0.3">
      <c r="A946" s="62">
        <v>18</v>
      </c>
      <c r="B946" s="62">
        <v>5</v>
      </c>
      <c r="C946" s="62">
        <v>2026</v>
      </c>
      <c r="D946" s="41" t="str">
        <f t="shared" si="70"/>
        <v xml:space="preserve">وديع 1الفيوم 1لوجستيكااكتوبر هاي اس </v>
      </c>
      <c r="E946" s="4">
        <v>4009</v>
      </c>
      <c r="F946" s="41" t="str">
        <f>VLOOKUP(E946,mapping!C:J,2,FALSE)</f>
        <v>وديع 1</v>
      </c>
      <c r="G946" s="41" t="str">
        <f>IFERROR(VLOOKUP(F946,mapping!$D$3:$J$200,2,FALSE),0)</f>
        <v>الفيوم 1</v>
      </c>
      <c r="H946" s="41" t="str">
        <f>IFERROR(VLOOKUP(F946,mapping!$D$3:$J$200,3,FALSE),0)</f>
        <v>لوجستيكا</v>
      </c>
      <c r="I946" s="41" t="str">
        <f>IFERROR(VLOOKUP(F946,mapping!$D$3:$J$200,4,FALSE),0)</f>
        <v xml:space="preserve">اكتوبر </v>
      </c>
      <c r="J946" s="41" t="str">
        <f>IFERROR(VLOOKUP(F946,mapping!$D$3:$J$200,5,FALSE),0)</f>
        <v xml:space="preserve">هاي اس </v>
      </c>
      <c r="K946" s="63">
        <f>IF(W946=mapping!$N$1,IFERROR(VLOOKUP(Table4[[#This Row],[Column1]],mapping!A:L,11,FALSE),0),IF(W946&gt;mapping!$N$1,IFERROR(VLOOKUP(Table4[[#This Row],[Column1]],mapping!A:L,11,FALSE),0),))</f>
        <v>2662</v>
      </c>
      <c r="L946" s="139">
        <v>1</v>
      </c>
      <c r="M946" s="60">
        <f>IF(W946=mapping!$N$1,IFERROR(VLOOKUP(Table4[[#This Row],[Column1]],mapping!A:L,12,FALSE),0),IF(W946&gt;mapping!$N$1,IFERROR(VLOOKUP(Table4[[#This Row],[Column1]],mapping!A:L,12,FALSE),0),0))</f>
        <v>2250</v>
      </c>
      <c r="N946" s="58">
        <f>Table4[[#This Row],[ سعر اليومية ]]*3%*Table4[[#This Row],[عدد الدورات ]]</f>
        <v>79.86</v>
      </c>
      <c r="O946" s="56">
        <f>Table4[[#This Row],[ سعر اليومية ]]*Table4[[#This Row],[عدد الدورات ]]-N946</f>
        <v>2582.14</v>
      </c>
      <c r="P946" s="194"/>
      <c r="Q946" s="194"/>
      <c r="R946" s="194"/>
      <c r="S946" s="58">
        <f>(Table4[[#This Row],[سعر يومية السائق]]*Table4[[#This Row],[عدد الدورات ]])-SUM(Table4[[#This Row],[سلف ]:[خصم ]])+Table4[[#This Row],[اضافي ]]</f>
        <v>2250</v>
      </c>
      <c r="U946" s="58">
        <f>Table4[[#This Row],[ سعر اليومية ]]*Table4[[#This Row],[عدد الدورات ]]-Table4[[#This Row],[سعر يومية السائق]]*L946</f>
        <v>412</v>
      </c>
      <c r="V946" s="58">
        <f>U946-Table4[[#This Row],[W/H  3%]]</f>
        <v>332.14</v>
      </c>
      <c r="W946" s="66" t="str">
        <f>Table4[[#This Row],[اليوم]]&amp;Table4[[#This Row],[الشهر ]]&amp;Table4[[#This Row],[العام]]</f>
        <v>1852026</v>
      </c>
      <c r="X946" s="66" t="s">
        <v>304</v>
      </c>
    </row>
    <row r="947" spans="1:24" x14ac:dyDescent="0.3">
      <c r="A947" s="62">
        <v>18</v>
      </c>
      <c r="B947" s="62">
        <v>5</v>
      </c>
      <c r="C947" s="62">
        <v>2026</v>
      </c>
      <c r="D947" s="41" t="str">
        <f t="shared" si="70"/>
        <v xml:space="preserve">وديع 2الفيوم 2لوجستيكااكتوبر هاي اس </v>
      </c>
      <c r="E947" s="4">
        <v>4010</v>
      </c>
      <c r="F947" s="41" t="str">
        <f>VLOOKUP(E947,mapping!C:J,2,FALSE)</f>
        <v>وديع 2</v>
      </c>
      <c r="G947" s="41" t="str">
        <f>IFERROR(VLOOKUP(F947,mapping!$D$3:$J$200,2,FALSE),0)</f>
        <v>الفيوم 2</v>
      </c>
      <c r="H947" s="41" t="str">
        <f>IFERROR(VLOOKUP(F947,mapping!$D$3:$J$200,3,FALSE),0)</f>
        <v>لوجستيكا</v>
      </c>
      <c r="I947" s="41" t="str">
        <f>IFERROR(VLOOKUP(F947,mapping!$D$3:$J$200,4,FALSE),0)</f>
        <v xml:space="preserve">اكتوبر </v>
      </c>
      <c r="J947" s="41" t="str">
        <f>IFERROR(VLOOKUP(F947,mapping!$D$3:$J$200,5,FALSE),0)</f>
        <v xml:space="preserve">هاي اس </v>
      </c>
      <c r="K947" s="63">
        <f>IF(W947=mapping!$N$1,IFERROR(VLOOKUP(Table4[[#This Row],[Column1]],mapping!A:L,11,FALSE),0),IF(W947&gt;mapping!$N$1,IFERROR(VLOOKUP(Table4[[#This Row],[Column1]],mapping!A:L,11,FALSE),0),))</f>
        <v>2662</v>
      </c>
      <c r="L947" s="139">
        <v>1</v>
      </c>
      <c r="M947" s="60">
        <f>IF(W947=mapping!$N$1,IFERROR(VLOOKUP(Table4[[#This Row],[Column1]],mapping!A:L,12,FALSE),0),IF(W947&gt;mapping!$N$1,IFERROR(VLOOKUP(Table4[[#This Row],[Column1]],mapping!A:L,12,FALSE),0),0))</f>
        <v>2250</v>
      </c>
      <c r="N947" s="58">
        <f>Table4[[#This Row],[ سعر اليومية ]]*3%*Table4[[#This Row],[عدد الدورات ]]</f>
        <v>79.86</v>
      </c>
      <c r="O947" s="56">
        <f>Table4[[#This Row],[ سعر اليومية ]]*Table4[[#This Row],[عدد الدورات ]]-N947</f>
        <v>2582.14</v>
      </c>
      <c r="P947" s="194"/>
      <c r="Q947" s="194"/>
      <c r="R947" s="194"/>
      <c r="S947" s="58">
        <f>(Table4[[#This Row],[سعر يومية السائق]]*Table4[[#This Row],[عدد الدورات ]])-SUM(Table4[[#This Row],[سلف ]:[خصم ]])+Table4[[#This Row],[اضافي ]]</f>
        <v>2250</v>
      </c>
      <c r="U947" s="58">
        <f>Table4[[#This Row],[ سعر اليومية ]]*Table4[[#This Row],[عدد الدورات ]]-Table4[[#This Row],[سعر يومية السائق]]*L947</f>
        <v>412</v>
      </c>
      <c r="V947" s="58">
        <f>U947-Table4[[#This Row],[W/H  3%]]</f>
        <v>332.14</v>
      </c>
      <c r="W947" s="66" t="str">
        <f>Table4[[#This Row],[اليوم]]&amp;Table4[[#This Row],[الشهر ]]&amp;Table4[[#This Row],[العام]]</f>
        <v>1852026</v>
      </c>
      <c r="X947" s="66" t="s">
        <v>304</v>
      </c>
    </row>
    <row r="948" spans="1:24" x14ac:dyDescent="0.3">
      <c r="A948" s="62">
        <v>18</v>
      </c>
      <c r="B948" s="62">
        <v>5</v>
      </c>
      <c r="C948" s="62">
        <v>2026</v>
      </c>
      <c r="D948" s="41" t="str">
        <f t="shared" si="70"/>
        <v xml:space="preserve">احمد عويس المعادي لوجستيكاابورواش هاي اس </v>
      </c>
      <c r="E948" s="4">
        <v>4011</v>
      </c>
      <c r="F948" s="41" t="str">
        <f>VLOOKUP(E948,mapping!C:J,2,FALSE)</f>
        <v xml:space="preserve">احمد عويس </v>
      </c>
      <c r="G948" s="41" t="str">
        <f>IFERROR(VLOOKUP(F948,mapping!$D$3:$J$200,2,FALSE),0)</f>
        <v xml:space="preserve">المعادي </v>
      </c>
      <c r="H948" s="41" t="str">
        <f>IFERROR(VLOOKUP(F948,mapping!$D$3:$J$200,3,FALSE),0)</f>
        <v>لوجستيكا</v>
      </c>
      <c r="I948" s="41" t="str">
        <f>IFERROR(VLOOKUP(F948,mapping!$D$3:$J$200,4,FALSE),0)</f>
        <v xml:space="preserve">ابورواش </v>
      </c>
      <c r="J948" s="41" t="str">
        <f>IFERROR(VLOOKUP(F948,mapping!$D$3:$J$200,5,FALSE),0)</f>
        <v xml:space="preserve">هاي اس </v>
      </c>
      <c r="K948" s="63">
        <f>IF(W948=mapping!$N$1,IFERROR(VLOOKUP(Table4[[#This Row],[Column1]],mapping!A:L,11,FALSE),0),IF(W948&gt;mapping!$N$1,IFERROR(VLOOKUP(Table4[[#This Row],[Column1]],mapping!A:L,11,FALSE),0),))</f>
        <v>2049</v>
      </c>
      <c r="L948" s="139">
        <v>1</v>
      </c>
      <c r="M948" s="60">
        <f>IF(W948=mapping!$N$1,IFERROR(VLOOKUP(Table4[[#This Row],[Column1]],mapping!A:L,12,FALSE),0),IF(W948&gt;mapping!$N$1,IFERROR(VLOOKUP(Table4[[#This Row],[Column1]],mapping!A:L,12,FALSE),0),0))</f>
        <v>1650</v>
      </c>
      <c r="N948" s="58">
        <f>Table4[[#This Row],[ سعر اليومية ]]*3%*Table4[[#This Row],[عدد الدورات ]]</f>
        <v>61.47</v>
      </c>
      <c r="O948" s="56">
        <f>Table4[[#This Row],[ سعر اليومية ]]*Table4[[#This Row],[عدد الدورات ]]-N948</f>
        <v>1987.53</v>
      </c>
      <c r="P948" s="194"/>
      <c r="Q948" s="194"/>
      <c r="R948" s="194"/>
      <c r="S948" s="58">
        <f>(Table4[[#This Row],[سعر يومية السائق]]*Table4[[#This Row],[عدد الدورات ]])-SUM(Table4[[#This Row],[سلف ]:[خصم ]])+Table4[[#This Row],[اضافي ]]</f>
        <v>1650</v>
      </c>
      <c r="U948" s="58">
        <f>Table4[[#This Row],[ سعر اليومية ]]*Table4[[#This Row],[عدد الدورات ]]-Table4[[#This Row],[سعر يومية السائق]]*L948</f>
        <v>399</v>
      </c>
      <c r="V948" s="58">
        <f>U948-Table4[[#This Row],[W/H  3%]]</f>
        <v>337.53</v>
      </c>
      <c r="W948" s="66" t="str">
        <f>Table4[[#This Row],[اليوم]]&amp;Table4[[#This Row],[الشهر ]]&amp;Table4[[#This Row],[العام]]</f>
        <v>1852026</v>
      </c>
      <c r="X948" s="66" t="s">
        <v>304</v>
      </c>
    </row>
    <row r="949" spans="1:24" x14ac:dyDescent="0.3">
      <c r="A949" s="62">
        <v>18</v>
      </c>
      <c r="B949" s="62">
        <v>5</v>
      </c>
      <c r="C949" s="62">
        <v>2026</v>
      </c>
      <c r="D949" s="41" t="str">
        <f t="shared" si="70"/>
        <v>محمد جمال القناطر لوجستيكاابورواش سوزوكي</v>
      </c>
      <c r="E949" s="4">
        <v>4013</v>
      </c>
      <c r="F949" s="41" t="str">
        <f>VLOOKUP(E949,mapping!C:J,2,FALSE)</f>
        <v xml:space="preserve">محمد جمال </v>
      </c>
      <c r="G949" s="41" t="str">
        <f>IFERROR(VLOOKUP(F949,mapping!$D$3:$J$200,2,FALSE),0)</f>
        <v xml:space="preserve">القناطر </v>
      </c>
      <c r="H949" s="41" t="str">
        <f>IFERROR(VLOOKUP(F949,mapping!$D$3:$J$200,3,FALSE),0)</f>
        <v>لوجستيكا</v>
      </c>
      <c r="I949" s="41" t="str">
        <f>IFERROR(VLOOKUP(F949,mapping!$D$3:$J$200,4,FALSE),0)</f>
        <v xml:space="preserve">ابورواش </v>
      </c>
      <c r="J949" s="41" t="str">
        <f>IFERROR(VLOOKUP(F949,mapping!$D$3:$J$200,5,FALSE),0)</f>
        <v>سوزوكي</v>
      </c>
      <c r="K949" s="63">
        <f>IF(W949=mapping!$N$1,IFERROR(VLOOKUP(Table4[[#This Row],[Column1]],mapping!A:L,11,FALSE),0),IF(W949&gt;mapping!$N$1,IFERROR(VLOOKUP(Table4[[#This Row],[Column1]],mapping!A:L,11,FALSE),0),))</f>
        <v>1536</v>
      </c>
      <c r="L949" s="139">
        <v>1</v>
      </c>
      <c r="M949" s="60">
        <f>IF(W949=mapping!$N$1,IFERROR(VLOOKUP(Table4[[#This Row],[Column1]],mapping!A:L,12,FALSE),0),IF(W949&gt;mapping!$N$1,IFERROR(VLOOKUP(Table4[[#This Row],[Column1]],mapping!A:L,12,FALSE),0),0))</f>
        <v>1000</v>
      </c>
      <c r="N949" s="58">
        <f>Table4[[#This Row],[ سعر اليومية ]]*3%*Table4[[#This Row],[عدد الدورات ]]</f>
        <v>46.08</v>
      </c>
      <c r="O949" s="56">
        <f>Table4[[#This Row],[ سعر اليومية ]]*Table4[[#This Row],[عدد الدورات ]]-N949</f>
        <v>1489.92</v>
      </c>
      <c r="P949" s="194"/>
      <c r="Q949" s="194"/>
      <c r="R949" s="194"/>
      <c r="S949" s="58">
        <f>(Table4[[#This Row],[سعر يومية السائق]]*Table4[[#This Row],[عدد الدورات ]])-SUM(Table4[[#This Row],[سلف ]:[خصم ]])+Table4[[#This Row],[اضافي ]]</f>
        <v>1000</v>
      </c>
      <c r="U949" s="58">
        <f>Table4[[#This Row],[ سعر اليومية ]]*Table4[[#This Row],[عدد الدورات ]]-Table4[[#This Row],[سعر يومية السائق]]*L949</f>
        <v>536</v>
      </c>
      <c r="V949" s="58">
        <f>U949-Table4[[#This Row],[W/H  3%]]</f>
        <v>489.92</v>
      </c>
      <c r="W949" s="66" t="str">
        <f>Table4[[#This Row],[اليوم]]&amp;Table4[[#This Row],[الشهر ]]&amp;Table4[[#This Row],[العام]]</f>
        <v>1852026</v>
      </c>
      <c r="X949" s="66" t="s">
        <v>304</v>
      </c>
    </row>
    <row r="950" spans="1:24" x14ac:dyDescent="0.3">
      <c r="A950" s="62">
        <v>18</v>
      </c>
      <c r="B950" s="62">
        <v>5</v>
      </c>
      <c r="C950" s="62">
        <v>2026</v>
      </c>
      <c r="D950" s="41" t="str">
        <f t="shared" si="70"/>
        <v xml:space="preserve">محمد عزمي حدائق اكتوبر لوجستيكااكتوبر هاي اس </v>
      </c>
      <c r="E950" s="4">
        <v>4005</v>
      </c>
      <c r="F950" s="41" t="str">
        <f>VLOOKUP(E950,mapping!C:J,2,FALSE)</f>
        <v xml:space="preserve">محمد عزمي </v>
      </c>
      <c r="G950" s="41" t="str">
        <f>IFERROR(VLOOKUP(F950,mapping!$D$3:$J$200,2,FALSE),0)</f>
        <v xml:space="preserve">حدائق اكتوبر </v>
      </c>
      <c r="H950" s="41" t="str">
        <f>IFERROR(VLOOKUP(F950,mapping!$D$3:$J$200,3,FALSE),0)</f>
        <v>لوجستيكا</v>
      </c>
      <c r="I950" s="41" t="str">
        <f>IFERROR(VLOOKUP(F950,mapping!$D$3:$J$200,4,FALSE),0)</f>
        <v xml:space="preserve">اكتوبر </v>
      </c>
      <c r="J950" s="41" t="str">
        <f>IFERROR(VLOOKUP(F950,mapping!$D$3:$J$200,5,FALSE),0)</f>
        <v xml:space="preserve">هاي اس </v>
      </c>
      <c r="K950" s="63">
        <f>IF(W950=mapping!$N$1,IFERROR(VLOOKUP(Table4[[#This Row],[Column1]],mapping!A:L,11,FALSE),0),IF(W950&gt;mapping!$N$1,IFERROR(VLOOKUP(Table4[[#This Row],[Column1]],mapping!A:L,11,FALSE),0),))</f>
        <v>1903</v>
      </c>
      <c r="L950" s="139">
        <v>1</v>
      </c>
      <c r="M950" s="60">
        <f>IF(W950=mapping!$N$1,IFERROR(VLOOKUP(Table4[[#This Row],[Column1]],mapping!A:L,12,FALSE),0),IF(W950&gt;mapping!$N$1,IFERROR(VLOOKUP(Table4[[#This Row],[Column1]],mapping!A:L,12,FALSE),0),0))</f>
        <v>1600</v>
      </c>
      <c r="N950" s="58">
        <f>Table4[[#This Row],[ سعر اليومية ]]*3%*Table4[[#This Row],[عدد الدورات ]]</f>
        <v>57.089999999999996</v>
      </c>
      <c r="O950" s="56">
        <f>Table4[[#This Row],[ سعر اليومية ]]*Table4[[#This Row],[عدد الدورات ]]-N950</f>
        <v>1845.91</v>
      </c>
      <c r="P950" s="194"/>
      <c r="Q950" s="194"/>
      <c r="R950" s="194"/>
      <c r="S950" s="58">
        <f>(Table4[[#This Row],[سعر يومية السائق]]*Table4[[#This Row],[عدد الدورات ]])-SUM(Table4[[#This Row],[سلف ]:[خصم ]])+Table4[[#This Row],[اضافي ]]</f>
        <v>1600</v>
      </c>
      <c r="U950" s="58">
        <f>Table4[[#This Row],[ سعر اليومية ]]*Table4[[#This Row],[عدد الدورات ]]-Table4[[#This Row],[سعر يومية السائق]]*L950</f>
        <v>303</v>
      </c>
      <c r="V950" s="58">
        <f>U950-Table4[[#This Row],[W/H  3%]]</f>
        <v>245.91</v>
      </c>
      <c r="W950" s="66" t="str">
        <f>Table4[[#This Row],[اليوم]]&amp;Table4[[#This Row],[الشهر ]]&amp;Table4[[#This Row],[العام]]</f>
        <v>1852026</v>
      </c>
      <c r="X950" s="66" t="s">
        <v>304</v>
      </c>
    </row>
    <row r="951" spans="1:24" x14ac:dyDescent="0.3">
      <c r="A951" s="62">
        <v>18</v>
      </c>
      <c r="B951" s="62">
        <v>5</v>
      </c>
      <c r="C951" s="62">
        <v>2026</v>
      </c>
      <c r="D951" s="41" t="str">
        <f t="shared" si="70"/>
        <v xml:space="preserve">سعيد كمال م.نصر لوجستيكااكتوبر هاي اس </v>
      </c>
      <c r="E951" s="4">
        <v>4008</v>
      </c>
      <c r="F951" s="41" t="str">
        <f>VLOOKUP(E951,mapping!C:J,2,FALSE)</f>
        <v xml:space="preserve">سعيد كمال </v>
      </c>
      <c r="G951" s="41" t="str">
        <f>IFERROR(VLOOKUP(F951,mapping!$D$3:$J$200,2,FALSE),0)</f>
        <v xml:space="preserve">م.نصر </v>
      </c>
      <c r="H951" s="41" t="str">
        <f>IFERROR(VLOOKUP(F951,mapping!$D$3:$J$200,3,FALSE),0)</f>
        <v>لوجستيكا</v>
      </c>
      <c r="I951" s="41" t="str">
        <f>IFERROR(VLOOKUP(F951,mapping!$D$3:$J$200,4,FALSE),0)</f>
        <v xml:space="preserve">اكتوبر </v>
      </c>
      <c r="J951" s="41" t="str">
        <f>IFERROR(VLOOKUP(F951,mapping!$D$3:$J$200,5,FALSE),0)</f>
        <v xml:space="preserve">هاي اس </v>
      </c>
      <c r="K951" s="63">
        <f>IF(W951=mapping!$N$1,IFERROR(VLOOKUP(Table4[[#This Row],[Column1]],mapping!A:L,11,FALSE),0),IF(W951&gt;mapping!$N$1,IFERROR(VLOOKUP(Table4[[#This Row],[Column1]],mapping!A:L,11,FALSE),0),))</f>
        <v>3367</v>
      </c>
      <c r="L951" s="139">
        <v>1</v>
      </c>
      <c r="M951" s="60">
        <f>IF(W951=mapping!$N$1,IFERROR(VLOOKUP(Table4[[#This Row],[Column1]],mapping!A:L,12,FALSE),0),IF(W951&gt;mapping!$N$1,IFERROR(VLOOKUP(Table4[[#This Row],[Column1]],mapping!A:L,12,FALSE),0),0))</f>
        <v>2600</v>
      </c>
      <c r="N951" s="58">
        <f>Table4[[#This Row],[ سعر اليومية ]]*3%*Table4[[#This Row],[عدد الدورات ]]</f>
        <v>101.00999999999999</v>
      </c>
      <c r="O951" s="56">
        <f>Table4[[#This Row],[ سعر اليومية ]]*Table4[[#This Row],[عدد الدورات ]]-N951</f>
        <v>3265.99</v>
      </c>
      <c r="P951" s="194"/>
      <c r="Q951" s="194"/>
      <c r="R951" s="194"/>
      <c r="S951" s="58">
        <f>(Table4[[#This Row],[سعر يومية السائق]]*Table4[[#This Row],[عدد الدورات ]])-SUM(Table4[[#This Row],[سلف ]:[خصم ]])+Table4[[#This Row],[اضافي ]]</f>
        <v>2600</v>
      </c>
      <c r="U951" s="58">
        <f>Table4[[#This Row],[ سعر اليومية ]]*Table4[[#This Row],[عدد الدورات ]]-Table4[[#This Row],[سعر يومية السائق]]*L951</f>
        <v>767</v>
      </c>
      <c r="V951" s="58">
        <f>U951-Table4[[#This Row],[W/H  3%]]</f>
        <v>665.99</v>
      </c>
      <c r="W951" s="66" t="str">
        <f>Table4[[#This Row],[اليوم]]&amp;Table4[[#This Row],[الشهر ]]&amp;Table4[[#This Row],[العام]]</f>
        <v>1852026</v>
      </c>
      <c r="X951" s="66" t="s">
        <v>304</v>
      </c>
    </row>
    <row r="952" spans="1:24" x14ac:dyDescent="0.3">
      <c r="A952" s="62">
        <v>18</v>
      </c>
      <c r="B952" s="62">
        <v>5</v>
      </c>
      <c r="C952" s="62">
        <v>2026</v>
      </c>
      <c r="D952" s="41" t="str">
        <f t="shared" si="70"/>
        <v>عماد النجار1المرج 2ورديةسعوديالمخاذناتوبيس 28</v>
      </c>
      <c r="E952" s="4">
        <v>5000</v>
      </c>
      <c r="F952" s="41" t="str">
        <f>VLOOKUP(E952,mapping!C:J,2,FALSE)</f>
        <v>عماد النجار1</v>
      </c>
      <c r="G952" s="41" t="str">
        <f>IFERROR(VLOOKUP(F952,mapping!$D$3:$J$200,2,FALSE),0)</f>
        <v>المرج 2وردية</v>
      </c>
      <c r="H952" s="41" t="str">
        <f>IFERROR(VLOOKUP(F952,mapping!$D$3:$J$200,3,FALSE),0)</f>
        <v>سعودي</v>
      </c>
      <c r="I952" s="41" t="str">
        <f>IFERROR(VLOOKUP(F952,mapping!$D$3:$J$200,4,FALSE),0)</f>
        <v>المخاذن</v>
      </c>
      <c r="J952" s="41" t="str">
        <f>IFERROR(VLOOKUP(F952,mapping!$D$3:$J$200,5,FALSE),0)</f>
        <v>اتوبيس 28</v>
      </c>
      <c r="K952" s="63">
        <f>IF(W952=mapping!$N$1,IFERROR(VLOOKUP(Table4[[#This Row],[Column1]],mapping!A:L,11,FALSE),0),IF(W952&gt;mapping!$N$1,IFERROR(VLOOKUP(Table4[[#This Row],[Column1]],mapping!A:L,11,FALSE),0),))</f>
        <v>4119</v>
      </c>
      <c r="L952" s="139">
        <v>1</v>
      </c>
      <c r="M952" s="60">
        <f>IF(W952=mapping!$N$1,IFERROR(VLOOKUP(Table4[[#This Row],[Column1]],mapping!A:L,12,FALSE),0),IF(W952&gt;mapping!$N$1,IFERROR(VLOOKUP(Table4[[#This Row],[Column1]],mapping!A:L,12,FALSE),0),0))</f>
        <v>4800</v>
      </c>
      <c r="N952" s="58">
        <f>Table4[[#This Row],[ سعر اليومية ]]*3%*Table4[[#This Row],[عدد الدورات ]]</f>
        <v>123.57</v>
      </c>
      <c r="O952" s="56">
        <f>Table4[[#This Row],[ سعر اليومية ]]*Table4[[#This Row],[عدد الدورات ]]-N952</f>
        <v>3995.43</v>
      </c>
      <c r="P952" s="194"/>
      <c r="Q952" s="194"/>
      <c r="R952" s="194"/>
      <c r="S952" s="58">
        <f>(Table4[[#This Row],[سعر يومية السائق]]*Table4[[#This Row],[عدد الدورات ]])-SUM(Table4[[#This Row],[سلف ]:[خصم ]])+Table4[[#This Row],[اضافي ]]</f>
        <v>4800</v>
      </c>
      <c r="U952" s="58">
        <f>Table4[[#This Row],[ سعر اليومية ]]*Table4[[#This Row],[عدد الدورات ]]-Table4[[#This Row],[سعر يومية السائق]]*L952</f>
        <v>-681</v>
      </c>
      <c r="V952" s="58">
        <f>U952-Table4[[#This Row],[W/H  3%]]</f>
        <v>-804.56999999999994</v>
      </c>
      <c r="W952" s="66" t="str">
        <f>Table4[[#This Row],[اليوم]]&amp;Table4[[#This Row],[الشهر ]]&amp;Table4[[#This Row],[العام]]</f>
        <v>1852026</v>
      </c>
      <c r="X952" s="66" t="s">
        <v>304</v>
      </c>
    </row>
    <row r="953" spans="1:24" x14ac:dyDescent="0.3">
      <c r="A953" s="62">
        <v>18</v>
      </c>
      <c r="B953" s="62">
        <v>5</v>
      </c>
      <c r="C953" s="62">
        <v>2026</v>
      </c>
      <c r="D953" s="41" t="str">
        <f t="shared" si="70"/>
        <v>عماد النجار2المؤسسة 2ورديةسعوديالمخاذناتوبيس 28</v>
      </c>
      <c r="E953" s="4">
        <v>5001</v>
      </c>
      <c r="F953" s="41" t="str">
        <f>VLOOKUP(E953,mapping!C:J,2,FALSE)</f>
        <v>عماد النجار2</v>
      </c>
      <c r="G953" s="41" t="str">
        <f>IFERROR(VLOOKUP(F953,mapping!$D$3:$J$200,2,FALSE),0)</f>
        <v>المؤسسة 2وردية</v>
      </c>
      <c r="H953" s="41" t="str">
        <f>IFERROR(VLOOKUP(F953,mapping!$D$3:$J$200,3,FALSE),0)</f>
        <v>سعودي</v>
      </c>
      <c r="I953" s="41" t="str">
        <f>IFERROR(VLOOKUP(F953,mapping!$D$3:$J$200,4,FALSE),0)</f>
        <v>المخاذن</v>
      </c>
      <c r="J953" s="41" t="str">
        <f>IFERROR(VLOOKUP(F953,mapping!$D$3:$J$200,5,FALSE),0)</f>
        <v>اتوبيس 28</v>
      </c>
      <c r="K953" s="63">
        <f>IF(W953=mapping!$N$1,IFERROR(VLOOKUP(Table4[[#This Row],[Column1]],mapping!A:L,11,FALSE),0),IF(W953&gt;mapping!$N$1,IFERROR(VLOOKUP(Table4[[#This Row],[Column1]],mapping!A:L,11,FALSE),0),))</f>
        <v>3884</v>
      </c>
      <c r="L953" s="139">
        <v>1</v>
      </c>
      <c r="M953" s="60">
        <f>IF(W953=mapping!$N$1,IFERROR(VLOOKUP(Table4[[#This Row],[Column1]],mapping!A:L,12,FALSE),0),IF(W953&gt;mapping!$N$1,IFERROR(VLOOKUP(Table4[[#This Row],[Column1]],mapping!A:L,12,FALSE),0),0))</f>
        <v>4500</v>
      </c>
      <c r="N953" s="58">
        <f>Table4[[#This Row],[ سعر اليومية ]]*3%*Table4[[#This Row],[عدد الدورات ]]</f>
        <v>116.52</v>
      </c>
      <c r="O953" s="56">
        <f>Table4[[#This Row],[ سعر اليومية ]]*Table4[[#This Row],[عدد الدورات ]]-N953</f>
        <v>3767.48</v>
      </c>
      <c r="P953" s="194"/>
      <c r="Q953" s="194"/>
      <c r="R953" s="194"/>
      <c r="S953" s="58">
        <f>(Table4[[#This Row],[سعر يومية السائق]]*Table4[[#This Row],[عدد الدورات ]])-SUM(Table4[[#This Row],[سلف ]:[خصم ]])+Table4[[#This Row],[اضافي ]]</f>
        <v>4500</v>
      </c>
      <c r="U953" s="58">
        <f>Table4[[#This Row],[ سعر اليومية ]]*Table4[[#This Row],[عدد الدورات ]]-Table4[[#This Row],[سعر يومية السائق]]*L953</f>
        <v>-616</v>
      </c>
      <c r="V953" s="58">
        <f>U953-Table4[[#This Row],[W/H  3%]]</f>
        <v>-732.52</v>
      </c>
      <c r="W953" s="66" t="str">
        <f>Table4[[#This Row],[اليوم]]&amp;Table4[[#This Row],[الشهر ]]&amp;Table4[[#This Row],[العام]]</f>
        <v>1852026</v>
      </c>
      <c r="X953" s="66" t="s">
        <v>304</v>
      </c>
    </row>
    <row r="954" spans="1:24" x14ac:dyDescent="0.3">
      <c r="A954" s="62">
        <v>18</v>
      </c>
      <c r="B954" s="62">
        <v>5</v>
      </c>
      <c r="C954" s="62">
        <v>2026</v>
      </c>
      <c r="D954" s="41" t="str">
        <f t="shared" si="70"/>
        <v>ايمن الفقيالدائري 1ورديةسعوديالمخاذناتوبيس 28</v>
      </c>
      <c r="E954" s="4">
        <v>5031</v>
      </c>
      <c r="F954" s="41" t="str">
        <f>VLOOKUP(E954,mapping!C:J,2,FALSE)</f>
        <v>ايمن الفقي</v>
      </c>
      <c r="G954" s="41" t="str">
        <f>IFERROR(VLOOKUP(F954,mapping!$D$3:$J$200,2,FALSE),0)</f>
        <v>الدائري 1وردية</v>
      </c>
      <c r="H954" s="41" t="str">
        <f>IFERROR(VLOOKUP(F954,mapping!$D$3:$J$200,3,FALSE),0)</f>
        <v>سعودي</v>
      </c>
      <c r="I954" s="41" t="str">
        <f>IFERROR(VLOOKUP(F954,mapping!$D$3:$J$200,4,FALSE),0)</f>
        <v>المخاذن</v>
      </c>
      <c r="J954" s="41" t="str">
        <f>IFERROR(VLOOKUP(F954,mapping!$D$3:$J$200,5,FALSE),0)</f>
        <v>اتوبيس 28</v>
      </c>
      <c r="K954" s="63">
        <f>IF(W954=mapping!$N$1,IFERROR(VLOOKUP(Table4[[#This Row],[Column1]],mapping!A:L,11,FALSE),0),IF(W954&gt;mapping!$N$1,IFERROR(VLOOKUP(Table4[[#This Row],[Column1]],mapping!A:L,11,FALSE),0),))</f>
        <v>2448</v>
      </c>
      <c r="L954" s="139">
        <v>1</v>
      </c>
      <c r="M954" s="60">
        <f>IF(W954=mapping!$N$1,IFERROR(VLOOKUP(Table4[[#This Row],[Column1]],mapping!A:L,12,FALSE),0),IF(W954&gt;mapping!$N$1,IFERROR(VLOOKUP(Table4[[#This Row],[Column1]],mapping!A:L,12,FALSE),0),0))</f>
        <v>2650</v>
      </c>
      <c r="N954" s="58">
        <f>Table4[[#This Row],[ سعر اليومية ]]*3%*Table4[[#This Row],[عدد الدورات ]]</f>
        <v>73.44</v>
      </c>
      <c r="O954" s="56">
        <f>Table4[[#This Row],[ سعر اليومية ]]*Table4[[#This Row],[عدد الدورات ]]-N954</f>
        <v>2374.56</v>
      </c>
      <c r="P954" s="194"/>
      <c r="Q954" s="194"/>
      <c r="R954" s="194"/>
      <c r="S954" s="58">
        <f>(Table4[[#This Row],[سعر يومية السائق]]*Table4[[#This Row],[عدد الدورات ]])-SUM(Table4[[#This Row],[سلف ]:[خصم ]])+Table4[[#This Row],[اضافي ]]</f>
        <v>2650</v>
      </c>
      <c r="U954" s="58">
        <f>Table4[[#This Row],[ سعر اليومية ]]*Table4[[#This Row],[عدد الدورات ]]-Table4[[#This Row],[سعر يومية السائق]]*L954</f>
        <v>-202</v>
      </c>
      <c r="V954" s="58">
        <f>U954-Table4[[#This Row],[W/H  3%]]</f>
        <v>-275.44</v>
      </c>
      <c r="W954" s="66" t="str">
        <f>Table4[[#This Row],[اليوم]]&amp;Table4[[#This Row],[الشهر ]]&amp;Table4[[#This Row],[العام]]</f>
        <v>1852026</v>
      </c>
      <c r="X954" s="66" t="s">
        <v>304</v>
      </c>
    </row>
    <row r="955" spans="1:24" x14ac:dyDescent="0.3">
      <c r="A955" s="62">
        <v>18</v>
      </c>
      <c r="B955" s="62">
        <v>5</v>
      </c>
      <c r="C955" s="62">
        <v>2026</v>
      </c>
      <c r="D955" s="41" t="str">
        <f t="shared" si="70"/>
        <v>عبد الرحمن1الهرم سعوديدريماتوبيس 28</v>
      </c>
      <c r="E955" s="4">
        <v>5003</v>
      </c>
      <c r="F955" s="41" t="str">
        <f>VLOOKUP(E955,mapping!C:J,2,FALSE)</f>
        <v>عبد الرحمن1</v>
      </c>
      <c r="G955" s="41" t="str">
        <f>IFERROR(VLOOKUP(F955,mapping!$D$3:$J$200,2,FALSE),0)</f>
        <v xml:space="preserve">الهرم </v>
      </c>
      <c r="H955" s="41" t="str">
        <f>IFERROR(VLOOKUP(F955,mapping!$D$3:$J$200,3,FALSE),0)</f>
        <v>سعودي</v>
      </c>
      <c r="I955" s="41" t="str">
        <f>IFERROR(VLOOKUP(F955,mapping!$D$3:$J$200,4,FALSE),0)</f>
        <v>دريم</v>
      </c>
      <c r="J955" s="41" t="str">
        <f>IFERROR(VLOOKUP(F955,mapping!$D$3:$J$200,5,FALSE),0)</f>
        <v>اتوبيس 28</v>
      </c>
      <c r="K955" s="63">
        <f>IF(W955=mapping!$N$1,IFERROR(VLOOKUP(Table4[[#This Row],[Column1]],mapping!A:L,11,FALSE),0),IF(W955&gt;mapping!$N$1,IFERROR(VLOOKUP(Table4[[#This Row],[Column1]],mapping!A:L,11,FALSE),0),))</f>
        <v>994</v>
      </c>
      <c r="L955" s="139">
        <v>1</v>
      </c>
      <c r="M955" s="60">
        <f>IF(W955=mapping!$N$1,IFERROR(VLOOKUP(Table4[[#This Row],[Column1]],mapping!A:L,12,FALSE),0),IF(W955&gt;mapping!$N$1,IFERROR(VLOOKUP(Table4[[#This Row],[Column1]],mapping!A:L,12,FALSE),0),0))</f>
        <v>850</v>
      </c>
      <c r="N955" s="58">
        <f>Table4[[#This Row],[ سعر اليومية ]]*3%*Table4[[#This Row],[عدد الدورات ]]</f>
        <v>29.82</v>
      </c>
      <c r="O955" s="56">
        <f>Table4[[#This Row],[ سعر اليومية ]]*Table4[[#This Row],[عدد الدورات ]]-N955</f>
        <v>964.18</v>
      </c>
      <c r="P955" s="194"/>
      <c r="Q955" s="194"/>
      <c r="R955" s="194"/>
      <c r="S955" s="58">
        <f>(Table4[[#This Row],[سعر يومية السائق]]*Table4[[#This Row],[عدد الدورات ]])-SUM(Table4[[#This Row],[سلف ]:[خصم ]])+Table4[[#This Row],[اضافي ]]</f>
        <v>850</v>
      </c>
      <c r="U955" s="58">
        <f>Table4[[#This Row],[ سعر اليومية ]]*Table4[[#This Row],[عدد الدورات ]]-Table4[[#This Row],[سعر يومية السائق]]*L955</f>
        <v>144</v>
      </c>
      <c r="V955" s="58">
        <f>U955-Table4[[#This Row],[W/H  3%]]</f>
        <v>114.18</v>
      </c>
      <c r="W955" s="66" t="str">
        <f>Table4[[#This Row],[اليوم]]&amp;Table4[[#This Row],[الشهر ]]&amp;Table4[[#This Row],[العام]]</f>
        <v>1852026</v>
      </c>
      <c r="X955" s="66" t="s">
        <v>304</v>
      </c>
    </row>
    <row r="956" spans="1:24" x14ac:dyDescent="0.3">
      <c r="A956" s="62">
        <v>18</v>
      </c>
      <c r="B956" s="62">
        <v>5</v>
      </c>
      <c r="C956" s="62">
        <v>2026</v>
      </c>
      <c r="D956" s="41" t="str">
        <f t="shared" si="70"/>
        <v>عبد الرحمن2المؤسسةسعوديدريماتوبيس 28</v>
      </c>
      <c r="E956" s="4">
        <v>5004</v>
      </c>
      <c r="F956" s="41" t="str">
        <f>VLOOKUP(E956,mapping!C:J,2,FALSE)</f>
        <v>عبد الرحمن2</v>
      </c>
      <c r="G956" s="41" t="str">
        <f>IFERROR(VLOOKUP(F956,mapping!$D$3:$J$200,2,FALSE),0)</f>
        <v>المؤسسة</v>
      </c>
      <c r="H956" s="41" t="str">
        <f>IFERROR(VLOOKUP(F956,mapping!$D$3:$J$200,3,FALSE),0)</f>
        <v>سعودي</v>
      </c>
      <c r="I956" s="41" t="str">
        <f>IFERROR(VLOOKUP(F956,mapping!$D$3:$J$200,4,FALSE),0)</f>
        <v>دريم</v>
      </c>
      <c r="J956" s="41" t="str">
        <f>IFERROR(VLOOKUP(F956,mapping!$D$3:$J$200,5,FALSE),0)</f>
        <v>اتوبيس 28</v>
      </c>
      <c r="K956" s="63">
        <f>IF(W956=mapping!$N$1,IFERROR(VLOOKUP(Table4[[#This Row],[Column1]],mapping!A:L,11,FALSE),0),IF(W956&gt;mapping!$N$1,IFERROR(VLOOKUP(Table4[[#This Row],[Column1]],mapping!A:L,11,FALSE),0),))</f>
        <v>994</v>
      </c>
      <c r="L956" s="139">
        <v>1</v>
      </c>
      <c r="M956" s="60">
        <f>IF(W956=mapping!$N$1,IFERROR(VLOOKUP(Table4[[#This Row],[Column1]],mapping!A:L,12,FALSE),0),IF(W956&gt;mapping!$N$1,IFERROR(VLOOKUP(Table4[[#This Row],[Column1]],mapping!A:L,12,FALSE),0),0))</f>
        <v>850</v>
      </c>
      <c r="N956" s="58">
        <f>Table4[[#This Row],[ سعر اليومية ]]*3%*Table4[[#This Row],[عدد الدورات ]]</f>
        <v>29.82</v>
      </c>
      <c r="O956" s="56">
        <f>Table4[[#This Row],[ سعر اليومية ]]*Table4[[#This Row],[عدد الدورات ]]-N956</f>
        <v>964.18</v>
      </c>
      <c r="P956" s="194"/>
      <c r="Q956" s="194"/>
      <c r="R956" s="194"/>
      <c r="S956" s="58">
        <f>(Table4[[#This Row],[سعر يومية السائق]]*Table4[[#This Row],[عدد الدورات ]])-SUM(Table4[[#This Row],[سلف ]:[خصم ]])+Table4[[#This Row],[اضافي ]]</f>
        <v>850</v>
      </c>
      <c r="U956" s="58">
        <f>Table4[[#This Row],[ سعر اليومية ]]*Table4[[#This Row],[عدد الدورات ]]-Table4[[#This Row],[سعر يومية السائق]]*L956</f>
        <v>144</v>
      </c>
      <c r="V956" s="58">
        <f>U956-Table4[[#This Row],[W/H  3%]]</f>
        <v>114.18</v>
      </c>
      <c r="W956" s="66" t="str">
        <f>Table4[[#This Row],[اليوم]]&amp;Table4[[#This Row],[الشهر ]]&amp;Table4[[#This Row],[العام]]</f>
        <v>1852026</v>
      </c>
      <c r="X956" s="66" t="s">
        <v>304</v>
      </c>
    </row>
    <row r="957" spans="1:24" x14ac:dyDescent="0.3">
      <c r="A957" s="62">
        <v>18</v>
      </c>
      <c r="B957" s="62">
        <v>5</v>
      </c>
      <c r="C957" s="62">
        <v>2026</v>
      </c>
      <c r="D957" s="41" t="str">
        <f t="shared" si="70"/>
        <v>فرج 1حلوانسعوديهايد باركاتوبيس 28</v>
      </c>
      <c r="E957" s="4">
        <v>5005</v>
      </c>
      <c r="F957" s="41" t="str">
        <f>VLOOKUP(E957,mapping!C:J,2,FALSE)</f>
        <v>فرج 1</v>
      </c>
      <c r="G957" s="41" t="str">
        <f>IFERROR(VLOOKUP(F957,mapping!$D$3:$J$200,2,FALSE),0)</f>
        <v>حلوان</v>
      </c>
      <c r="H957" s="41" t="str">
        <f>IFERROR(VLOOKUP(F957,mapping!$D$3:$J$200,3,FALSE),0)</f>
        <v>سعودي</v>
      </c>
      <c r="I957" s="41" t="str">
        <f>IFERROR(VLOOKUP(F957,mapping!$D$3:$J$200,4,FALSE),0)</f>
        <v>هايد بارك</v>
      </c>
      <c r="J957" s="41" t="str">
        <f>IFERROR(VLOOKUP(F957,mapping!$D$3:$J$200,5,FALSE),0)</f>
        <v>اتوبيس 28</v>
      </c>
      <c r="K957" s="63">
        <f>IF(W957=mapping!$N$1,IFERROR(VLOOKUP(Table4[[#This Row],[Column1]],mapping!A:L,11,FALSE),0),IF(W957&gt;mapping!$N$1,IFERROR(VLOOKUP(Table4[[#This Row],[Column1]],mapping!A:L,11,FALSE),0),))</f>
        <v>4634</v>
      </c>
      <c r="L957" s="139">
        <v>1</v>
      </c>
      <c r="M957" s="60">
        <f>IF(W957=mapping!$N$1,IFERROR(VLOOKUP(Table4[[#This Row],[Column1]],mapping!A:L,12,FALSE),0),IF(W957&gt;mapping!$N$1,IFERROR(VLOOKUP(Table4[[#This Row],[Column1]],mapping!A:L,12,FALSE),0),0))</f>
        <v>3750</v>
      </c>
      <c r="N957" s="58">
        <f>Table4[[#This Row],[ سعر اليومية ]]*3%*Table4[[#This Row],[عدد الدورات ]]</f>
        <v>139.01999999999998</v>
      </c>
      <c r="O957" s="56">
        <f>Table4[[#This Row],[ سعر اليومية ]]*Table4[[#This Row],[عدد الدورات ]]-N957</f>
        <v>4494.9799999999996</v>
      </c>
      <c r="P957" s="194"/>
      <c r="Q957" s="194"/>
      <c r="R957" s="194"/>
      <c r="S957" s="58">
        <f>(Table4[[#This Row],[سعر يومية السائق]]*Table4[[#This Row],[عدد الدورات ]])-SUM(Table4[[#This Row],[سلف ]:[خصم ]])+Table4[[#This Row],[اضافي ]]</f>
        <v>3750</v>
      </c>
      <c r="U957" s="58">
        <f>Table4[[#This Row],[ سعر اليومية ]]*Table4[[#This Row],[عدد الدورات ]]-Table4[[#This Row],[سعر يومية السائق]]*L957</f>
        <v>884</v>
      </c>
      <c r="V957" s="58">
        <f>U957-Table4[[#This Row],[W/H  3%]]</f>
        <v>744.98</v>
      </c>
      <c r="W957" s="66" t="str">
        <f>Table4[[#This Row],[اليوم]]&amp;Table4[[#This Row],[الشهر ]]&amp;Table4[[#This Row],[العام]]</f>
        <v>1852026</v>
      </c>
      <c r="X957" s="66" t="s">
        <v>304</v>
      </c>
    </row>
    <row r="958" spans="1:24" x14ac:dyDescent="0.3">
      <c r="A958" s="62">
        <v>18</v>
      </c>
      <c r="B958" s="62">
        <v>5</v>
      </c>
      <c r="C958" s="62">
        <v>2026</v>
      </c>
      <c r="D958" s="41" t="str">
        <f t="shared" si="70"/>
        <v>فرج 6حلوان مبيتسعوديهايد باركاتوبيس 28</v>
      </c>
      <c r="E958" s="4">
        <v>5029</v>
      </c>
      <c r="F958" s="41" t="str">
        <f>VLOOKUP(E958,mapping!C:J,2,FALSE)</f>
        <v>فرج 6</v>
      </c>
      <c r="G958" s="41" t="str">
        <f>IFERROR(VLOOKUP(F958,mapping!$D$3:$J$200,2,FALSE),0)</f>
        <v>حلوان مبيت</v>
      </c>
      <c r="H958" s="41" t="str">
        <f>IFERROR(VLOOKUP(F958,mapping!$D$3:$J$200,3,FALSE),0)</f>
        <v>سعودي</v>
      </c>
      <c r="I958" s="41" t="str">
        <f>IFERROR(VLOOKUP(F958,mapping!$D$3:$J$200,4,FALSE),0)</f>
        <v>هايد بارك</v>
      </c>
      <c r="J958" s="41" t="str">
        <f>IFERROR(VLOOKUP(F958,mapping!$D$3:$J$200,5,FALSE),0)</f>
        <v>اتوبيس 28</v>
      </c>
      <c r="K958" s="63">
        <f>IF(W958=mapping!$N$1,IFERROR(VLOOKUP(Table4[[#This Row],[Column1]],mapping!A:L,11,FALSE),0),IF(W958&gt;mapping!$N$1,IFERROR(VLOOKUP(Table4[[#This Row],[Column1]],mapping!A:L,11,FALSE),0),))</f>
        <v>1482</v>
      </c>
      <c r="L958" s="139">
        <v>1</v>
      </c>
      <c r="M958" s="60">
        <f>IF(W958=mapping!$N$1,IFERROR(VLOOKUP(Table4[[#This Row],[Column1]],mapping!A:L,12,FALSE),0),IF(W958&gt;mapping!$N$1,IFERROR(VLOOKUP(Table4[[#This Row],[Column1]],mapping!A:L,12,FALSE),0),0))</f>
        <v>750</v>
      </c>
      <c r="N958" s="58">
        <f>Table4[[#This Row],[ سعر اليومية ]]*3%*Table4[[#This Row],[عدد الدورات ]]</f>
        <v>44.46</v>
      </c>
      <c r="O958" s="56">
        <f>Table4[[#This Row],[ سعر اليومية ]]*Table4[[#This Row],[عدد الدورات ]]-N958</f>
        <v>1437.54</v>
      </c>
      <c r="P958" s="194"/>
      <c r="Q958" s="194"/>
      <c r="R958" s="194"/>
      <c r="S958" s="58">
        <f>(Table4[[#This Row],[سعر يومية السائق]]*Table4[[#This Row],[عدد الدورات ]])-SUM(Table4[[#This Row],[سلف ]:[خصم ]])+Table4[[#This Row],[اضافي ]]</f>
        <v>750</v>
      </c>
      <c r="U958" s="58">
        <f>Table4[[#This Row],[ سعر اليومية ]]*Table4[[#This Row],[عدد الدورات ]]-Table4[[#This Row],[سعر يومية السائق]]*L958</f>
        <v>732</v>
      </c>
      <c r="V958" s="58">
        <f>U958-Table4[[#This Row],[W/H  3%]]</f>
        <v>687.54</v>
      </c>
      <c r="W958" s="66" t="str">
        <f>Table4[[#This Row],[اليوم]]&amp;Table4[[#This Row],[الشهر ]]&amp;Table4[[#This Row],[العام]]</f>
        <v>1852026</v>
      </c>
      <c r="X958" s="66" t="s">
        <v>304</v>
      </c>
    </row>
    <row r="959" spans="1:24" x14ac:dyDescent="0.3">
      <c r="A959" s="62">
        <v>18</v>
      </c>
      <c r="B959" s="62">
        <v>5</v>
      </c>
      <c r="C959" s="62">
        <v>2026</v>
      </c>
      <c r="D959" s="41" t="str">
        <f t="shared" si="70"/>
        <v>ممدوح كيلاني 3القومية سعوديهايد باركميكروباص صيني</v>
      </c>
      <c r="E959" s="4">
        <v>5006</v>
      </c>
      <c r="F959" s="41" t="str">
        <f>VLOOKUP(E959,mapping!C:J,2,FALSE)</f>
        <v>ممدوح كيلاني 3</v>
      </c>
      <c r="G959" s="41" t="str">
        <f>IFERROR(VLOOKUP(F959,mapping!$D$3:$J$200,2,FALSE),0)</f>
        <v xml:space="preserve">القومية </v>
      </c>
      <c r="H959" s="41" t="str">
        <f>IFERROR(VLOOKUP(F959,mapping!$D$3:$J$200,3,FALSE),0)</f>
        <v>سعودي</v>
      </c>
      <c r="I959" s="41" t="str">
        <f>IFERROR(VLOOKUP(F959,mapping!$D$3:$J$200,4,FALSE),0)</f>
        <v>هايد بارك</v>
      </c>
      <c r="J959" s="41" t="str">
        <f>IFERROR(VLOOKUP(F959,mapping!$D$3:$J$200,5,FALSE),0)</f>
        <v>ميكروباص صيني</v>
      </c>
      <c r="K959" s="63">
        <f>IF(W959=mapping!$N$1,IFERROR(VLOOKUP(Table4[[#This Row],[Column1]],mapping!A:L,11,FALSE),0),IF(W959&gt;mapping!$N$1,IFERROR(VLOOKUP(Table4[[#This Row],[Column1]],mapping!A:L,11,FALSE),0),))</f>
        <v>2965</v>
      </c>
      <c r="L959" s="139">
        <v>1</v>
      </c>
      <c r="M959" s="60">
        <f>IF(W959=mapping!$N$1,IFERROR(VLOOKUP(Table4[[#This Row],[Column1]],mapping!A:L,12,FALSE),0),IF(W959&gt;mapping!$N$1,IFERROR(VLOOKUP(Table4[[#This Row],[Column1]],mapping!A:L,12,FALSE),0),0))</f>
        <v>2500</v>
      </c>
      <c r="N959" s="58">
        <f>Table4[[#This Row],[ سعر اليومية ]]*3%*Table4[[#This Row],[عدد الدورات ]]</f>
        <v>88.95</v>
      </c>
      <c r="O959" s="56">
        <f>Table4[[#This Row],[ سعر اليومية ]]*Table4[[#This Row],[عدد الدورات ]]-N959</f>
        <v>2876.05</v>
      </c>
      <c r="P959" s="194"/>
      <c r="Q959" s="194"/>
      <c r="R959" s="194"/>
      <c r="S959" s="58">
        <f>(Table4[[#This Row],[سعر يومية السائق]]*Table4[[#This Row],[عدد الدورات ]])-SUM(Table4[[#This Row],[سلف ]:[خصم ]])+Table4[[#This Row],[اضافي ]]</f>
        <v>2500</v>
      </c>
      <c r="U959" s="58">
        <f>Table4[[#This Row],[ سعر اليومية ]]*Table4[[#This Row],[عدد الدورات ]]-Table4[[#This Row],[سعر يومية السائق]]*L959</f>
        <v>465</v>
      </c>
      <c r="V959" s="58">
        <f>U959-Table4[[#This Row],[W/H  3%]]</f>
        <v>376.05</v>
      </c>
      <c r="W959" s="66" t="str">
        <f>Table4[[#This Row],[اليوم]]&amp;Table4[[#This Row],[الشهر ]]&amp;Table4[[#This Row],[العام]]</f>
        <v>1852026</v>
      </c>
      <c r="X959" s="66" t="s">
        <v>304</v>
      </c>
    </row>
    <row r="960" spans="1:24" x14ac:dyDescent="0.3">
      <c r="A960" s="62">
        <v>18</v>
      </c>
      <c r="B960" s="62">
        <v>5</v>
      </c>
      <c r="C960" s="62">
        <v>2026</v>
      </c>
      <c r="D960" s="41" t="str">
        <f t="shared" si="70"/>
        <v>محمد جمال طوسونالمنيبسعوديهايد باركاتوبيس 28</v>
      </c>
      <c r="E960" s="4">
        <v>5025</v>
      </c>
      <c r="F960" s="41" t="str">
        <f>VLOOKUP(E960,mapping!C:J,2,FALSE)</f>
        <v>محمد جمال طوسون</v>
      </c>
      <c r="G960" s="41" t="str">
        <f>IFERROR(VLOOKUP(F960,mapping!$D$3:$J$200,2,FALSE),0)</f>
        <v>المنيب</v>
      </c>
      <c r="H960" s="41" t="str">
        <f>IFERROR(VLOOKUP(F960,mapping!$D$3:$J$200,3,FALSE),0)</f>
        <v>سعودي</v>
      </c>
      <c r="I960" s="41" t="str">
        <f>IFERROR(VLOOKUP(F960,mapping!$D$3:$J$200,4,FALSE),0)</f>
        <v>هايد بارك</v>
      </c>
      <c r="J960" s="41" t="str">
        <f>IFERROR(VLOOKUP(F960,mapping!$D$3:$J$200,5,FALSE),0)</f>
        <v>اتوبيس 28</v>
      </c>
      <c r="K960" s="63">
        <f>IF(W960=mapping!$N$1,IFERROR(VLOOKUP(Table4[[#This Row],[Column1]],mapping!A:L,11,FALSE),0),IF(W960&gt;mapping!$N$1,IFERROR(VLOOKUP(Table4[[#This Row],[Column1]],mapping!A:L,11,FALSE),0),))</f>
        <v>4634</v>
      </c>
      <c r="L960" s="139">
        <v>1</v>
      </c>
      <c r="M960" s="60">
        <f>IF(W960=mapping!$N$1,IFERROR(VLOOKUP(Table4[[#This Row],[Column1]],mapping!A:L,12,FALSE),0),IF(W960&gt;mapping!$N$1,IFERROR(VLOOKUP(Table4[[#This Row],[Column1]],mapping!A:L,12,FALSE),0),0))</f>
        <v>3800</v>
      </c>
      <c r="N960" s="58">
        <f>Table4[[#This Row],[ سعر اليومية ]]*3%*Table4[[#This Row],[عدد الدورات ]]</f>
        <v>139.01999999999998</v>
      </c>
      <c r="O960" s="56">
        <f>Table4[[#This Row],[ سعر اليومية ]]*Table4[[#This Row],[عدد الدورات ]]-N960</f>
        <v>4494.9799999999996</v>
      </c>
      <c r="P960" s="194"/>
      <c r="Q960" s="194"/>
      <c r="R960" s="194"/>
      <c r="S960" s="58">
        <f>(Table4[[#This Row],[سعر يومية السائق]]*Table4[[#This Row],[عدد الدورات ]])-SUM(Table4[[#This Row],[سلف ]:[خصم ]])+Table4[[#This Row],[اضافي ]]</f>
        <v>3800</v>
      </c>
      <c r="U960" s="58">
        <f>Table4[[#This Row],[ سعر اليومية ]]*Table4[[#This Row],[عدد الدورات ]]-Table4[[#This Row],[سعر يومية السائق]]*L960</f>
        <v>834</v>
      </c>
      <c r="V960" s="58">
        <f>U960-Table4[[#This Row],[W/H  3%]]</f>
        <v>694.98</v>
      </c>
      <c r="W960" s="66" t="str">
        <f>Table4[[#This Row],[اليوم]]&amp;Table4[[#This Row],[الشهر ]]&amp;Table4[[#This Row],[العام]]</f>
        <v>1852026</v>
      </c>
      <c r="X960" s="66" t="s">
        <v>304</v>
      </c>
    </row>
    <row r="961" spans="1:24" x14ac:dyDescent="0.3">
      <c r="A961" s="62">
        <v>18</v>
      </c>
      <c r="B961" s="62">
        <v>5</v>
      </c>
      <c r="C961" s="62">
        <v>2026</v>
      </c>
      <c r="D961" s="41" t="str">
        <f t="shared" si="70"/>
        <v>مصطفي رشدي1المنيب 2 ورديةسعوديميفيداميكروباص صيني</v>
      </c>
      <c r="E961" s="4">
        <v>5007</v>
      </c>
      <c r="F961" s="41" t="str">
        <f>VLOOKUP(E961,mapping!C:J,2,FALSE)</f>
        <v>مصطفي رشدي1</v>
      </c>
      <c r="G961" s="41" t="str">
        <f>IFERROR(VLOOKUP(F961,mapping!$D$3:$J$200,2,FALSE),0)</f>
        <v>المنيب 2 وردية</v>
      </c>
      <c r="H961" s="41" t="str">
        <f>IFERROR(VLOOKUP(F961,mapping!$D$3:$J$200,3,FALSE),0)</f>
        <v>سعودي</v>
      </c>
      <c r="I961" s="41" t="str">
        <f>IFERROR(VLOOKUP(F961,mapping!$D$3:$J$200,4,FALSE),0)</f>
        <v>ميفيدا</v>
      </c>
      <c r="J961" s="41" t="str">
        <f>IFERROR(VLOOKUP(F961,mapping!$D$3:$J$200,5,FALSE),0)</f>
        <v>ميكروباص صيني</v>
      </c>
      <c r="K961" s="63">
        <f>IF(W961=mapping!$N$1,IFERROR(VLOOKUP(Table4[[#This Row],[Column1]],mapping!A:L,11,FALSE),0),IF(W961&gt;mapping!$N$1,IFERROR(VLOOKUP(Table4[[#This Row],[Column1]],mapping!A:L,11,FALSE),0),))</f>
        <v>2965</v>
      </c>
      <c r="L961" s="139">
        <v>1</v>
      </c>
      <c r="M961" s="60">
        <f>IF(W961=mapping!$N$1,IFERROR(VLOOKUP(Table4[[#This Row],[Column1]],mapping!A:L,12,FALSE),0),IF(W961&gt;mapping!$N$1,IFERROR(VLOOKUP(Table4[[#This Row],[Column1]],mapping!A:L,12,FALSE),0),0))</f>
        <v>2150</v>
      </c>
      <c r="N961" s="58">
        <f>Table4[[#This Row],[ سعر اليومية ]]*3%*Table4[[#This Row],[عدد الدورات ]]</f>
        <v>88.95</v>
      </c>
      <c r="O961" s="56">
        <f>Table4[[#This Row],[ سعر اليومية ]]*Table4[[#This Row],[عدد الدورات ]]-N961</f>
        <v>2876.05</v>
      </c>
      <c r="P961" s="194"/>
      <c r="Q961" s="194"/>
      <c r="R961" s="194"/>
      <c r="S961" s="58">
        <f>(Table4[[#This Row],[سعر يومية السائق]]*Table4[[#This Row],[عدد الدورات ]])-SUM(Table4[[#This Row],[سلف ]:[خصم ]])+Table4[[#This Row],[اضافي ]]</f>
        <v>2150</v>
      </c>
      <c r="U961" s="58">
        <f>Table4[[#This Row],[ سعر اليومية ]]*Table4[[#This Row],[عدد الدورات ]]-Table4[[#This Row],[سعر يومية السائق]]*L961</f>
        <v>815</v>
      </c>
      <c r="V961" s="58">
        <f>U961-Table4[[#This Row],[W/H  3%]]</f>
        <v>726.05</v>
      </c>
      <c r="W961" s="66" t="str">
        <f>Table4[[#This Row],[اليوم]]&amp;Table4[[#This Row],[الشهر ]]&amp;Table4[[#This Row],[العام]]</f>
        <v>1852026</v>
      </c>
      <c r="X961" s="66" t="s">
        <v>304</v>
      </c>
    </row>
    <row r="962" spans="1:24" x14ac:dyDescent="0.3">
      <c r="A962" s="62">
        <v>18</v>
      </c>
      <c r="B962" s="62">
        <v>5</v>
      </c>
      <c r="C962" s="62">
        <v>2026</v>
      </c>
      <c r="D962" s="41" t="str">
        <f t="shared" si="70"/>
        <v>فرج 2حلوان 2 ورديةسعوديميفيداميكروباص صيني</v>
      </c>
      <c r="E962" s="4">
        <v>5009</v>
      </c>
      <c r="F962" s="41" t="str">
        <f>VLOOKUP(E962,mapping!C:J,2,FALSE)</f>
        <v>فرج 2</v>
      </c>
      <c r="G962" s="41" t="str">
        <f>IFERROR(VLOOKUP(F962,mapping!$D$3:$J$200,2,FALSE),0)</f>
        <v>حلوان 2 وردية</v>
      </c>
      <c r="H962" s="41" t="str">
        <f>IFERROR(VLOOKUP(F962,mapping!$D$3:$J$200,3,FALSE),0)</f>
        <v>سعودي</v>
      </c>
      <c r="I962" s="41" t="str">
        <f>IFERROR(VLOOKUP(F962,mapping!$D$3:$J$200,4,FALSE),0)</f>
        <v>ميفيدا</v>
      </c>
      <c r="J962" s="41" t="str">
        <f>IFERROR(VLOOKUP(F962,mapping!$D$3:$J$200,5,FALSE),0)</f>
        <v>ميكروباص صيني</v>
      </c>
      <c r="K962" s="63">
        <f>IF(W962=mapping!$N$1,IFERROR(VLOOKUP(Table4[[#This Row],[Column1]],mapping!A:L,11,FALSE),0),IF(W962&gt;mapping!$N$1,IFERROR(VLOOKUP(Table4[[#This Row],[Column1]],mapping!A:L,11,FALSE),0),))</f>
        <v>2965</v>
      </c>
      <c r="L962" s="139">
        <v>1</v>
      </c>
      <c r="M962" s="60">
        <f>IF(W962=mapping!$N$1,IFERROR(VLOOKUP(Table4[[#This Row],[Column1]],mapping!A:L,12,FALSE),0),IF(W962&gt;mapping!$N$1,IFERROR(VLOOKUP(Table4[[#This Row],[Column1]],mapping!A:L,12,FALSE),0),0))</f>
        <v>2250</v>
      </c>
      <c r="N962" s="58">
        <f>Table4[[#This Row],[ سعر اليومية ]]*3%*Table4[[#This Row],[عدد الدورات ]]</f>
        <v>88.95</v>
      </c>
      <c r="O962" s="56">
        <f>Table4[[#This Row],[ سعر اليومية ]]*Table4[[#This Row],[عدد الدورات ]]-N962</f>
        <v>2876.05</v>
      </c>
      <c r="P962" s="194"/>
      <c r="Q962" s="194"/>
      <c r="R962" s="194"/>
      <c r="S962" s="58">
        <f>(Table4[[#This Row],[سعر يومية السائق]]*Table4[[#This Row],[عدد الدورات ]])-SUM(Table4[[#This Row],[سلف ]:[خصم ]])+Table4[[#This Row],[اضافي ]]</f>
        <v>2250</v>
      </c>
      <c r="U962" s="58">
        <f>Table4[[#This Row],[ سعر اليومية ]]*Table4[[#This Row],[عدد الدورات ]]-Table4[[#This Row],[سعر يومية السائق]]*L962</f>
        <v>715</v>
      </c>
      <c r="V962" s="58">
        <f>U962-Table4[[#This Row],[W/H  3%]]</f>
        <v>626.04999999999995</v>
      </c>
      <c r="W962" s="66" t="str">
        <f>Table4[[#This Row],[اليوم]]&amp;Table4[[#This Row],[الشهر ]]&amp;Table4[[#This Row],[العام]]</f>
        <v>1852026</v>
      </c>
      <c r="X962" s="66" t="s">
        <v>304</v>
      </c>
    </row>
    <row r="963" spans="1:24" x14ac:dyDescent="0.3">
      <c r="A963" s="62">
        <v>18</v>
      </c>
      <c r="B963" s="62">
        <v>5</v>
      </c>
      <c r="C963" s="62">
        <v>2026</v>
      </c>
      <c r="D963" s="41" t="str">
        <f t="shared" si="70"/>
        <v>فرج 3حلوان 2 ورديةسعوديالقطاميةاتوبيس 28</v>
      </c>
      <c r="E963" s="4">
        <v>5010</v>
      </c>
      <c r="F963" s="41" t="str">
        <f>VLOOKUP(E963,mapping!C:J,2,FALSE)</f>
        <v>فرج 3</v>
      </c>
      <c r="G963" s="41" t="str">
        <f>IFERROR(VLOOKUP(F963,mapping!$D$3:$J$200,2,FALSE),0)</f>
        <v>حلوان 2 وردية</v>
      </c>
      <c r="H963" s="41" t="str">
        <f>IFERROR(VLOOKUP(F963,mapping!$D$3:$J$200,3,FALSE),0)</f>
        <v>سعودي</v>
      </c>
      <c r="I963" s="41" t="str">
        <f>IFERROR(VLOOKUP(F963,mapping!$D$3:$J$200,4,FALSE),0)</f>
        <v>القطامية</v>
      </c>
      <c r="J963" s="41" t="str">
        <f>IFERROR(VLOOKUP(F963,mapping!$D$3:$J$200,5,FALSE),0)</f>
        <v>اتوبيس 28</v>
      </c>
      <c r="K963" s="63">
        <f>IF(W963=mapping!$N$1,IFERROR(VLOOKUP(Table4[[#This Row],[Column1]],mapping!A:L,11,FALSE),0),IF(W963&gt;mapping!$N$1,IFERROR(VLOOKUP(Table4[[#This Row],[Column1]],mapping!A:L,11,FALSE),0),))</f>
        <v>3415</v>
      </c>
      <c r="L963" s="139">
        <v>1</v>
      </c>
      <c r="M963" s="60">
        <f>IF(W963=mapping!$N$1,IFERROR(VLOOKUP(Table4[[#This Row],[Column1]],mapping!A:L,12,FALSE),0),IF(W963&gt;mapping!$N$1,IFERROR(VLOOKUP(Table4[[#This Row],[Column1]],mapping!A:L,12,FALSE),0),0))</f>
        <v>3400</v>
      </c>
      <c r="N963" s="58">
        <f>Table4[[#This Row],[ سعر اليومية ]]*3%*Table4[[#This Row],[عدد الدورات ]]</f>
        <v>102.45</v>
      </c>
      <c r="O963" s="56">
        <f>Table4[[#This Row],[ سعر اليومية ]]*Table4[[#This Row],[عدد الدورات ]]-N963</f>
        <v>3312.55</v>
      </c>
      <c r="P963" s="194"/>
      <c r="Q963" s="194"/>
      <c r="R963" s="194"/>
      <c r="S963" s="58">
        <f>(Table4[[#This Row],[سعر يومية السائق]]*Table4[[#This Row],[عدد الدورات ]])-SUM(Table4[[#This Row],[سلف ]:[خصم ]])+Table4[[#This Row],[اضافي ]]</f>
        <v>3400</v>
      </c>
      <c r="U963" s="58">
        <f>Table4[[#This Row],[ سعر اليومية ]]*Table4[[#This Row],[عدد الدورات ]]-Table4[[#This Row],[سعر يومية السائق]]*L963</f>
        <v>15</v>
      </c>
      <c r="V963" s="58">
        <f>U963-Table4[[#This Row],[W/H  3%]]</f>
        <v>-87.45</v>
      </c>
      <c r="W963" s="66" t="str">
        <f>Table4[[#This Row],[اليوم]]&amp;Table4[[#This Row],[الشهر ]]&amp;Table4[[#This Row],[العام]]</f>
        <v>1852026</v>
      </c>
      <c r="X963" s="66" t="s">
        <v>304</v>
      </c>
    </row>
    <row r="964" spans="1:24" x14ac:dyDescent="0.3">
      <c r="A964" s="62">
        <v>18</v>
      </c>
      <c r="B964" s="62">
        <v>5</v>
      </c>
      <c r="C964" s="62">
        <v>2026</v>
      </c>
      <c r="D964" s="41" t="str">
        <f t="shared" si="70"/>
        <v>فرج 4مايو ورديةسعوديالقطاميةميكروباص</v>
      </c>
      <c r="E964" s="4">
        <v>5011</v>
      </c>
      <c r="F964" s="41" t="str">
        <f>VLOOKUP(E964,mapping!C:J,2,FALSE)</f>
        <v>فرج 4</v>
      </c>
      <c r="G964" s="41" t="str">
        <f>IFERROR(VLOOKUP(F964,mapping!$D$3:$J$200,2,FALSE),0)</f>
        <v>مايو وردية</v>
      </c>
      <c r="H964" s="41" t="str">
        <f>IFERROR(VLOOKUP(F964,mapping!$D$3:$J$200,3,FALSE),0)</f>
        <v>سعودي</v>
      </c>
      <c r="I964" s="41" t="str">
        <f>IFERROR(VLOOKUP(F964,mapping!$D$3:$J$200,4,FALSE),0)</f>
        <v>القطامية</v>
      </c>
      <c r="J964" s="41" t="str">
        <f>IFERROR(VLOOKUP(F964,mapping!$D$3:$J$200,5,FALSE),0)</f>
        <v>ميكروباص</v>
      </c>
      <c r="K964" s="63">
        <f>IF(W964=mapping!$N$1,IFERROR(VLOOKUP(Table4[[#This Row],[Column1]],mapping!A:L,11,FALSE),0),IF(W964&gt;mapping!$N$1,IFERROR(VLOOKUP(Table4[[#This Row],[Column1]],mapping!A:L,11,FALSE),0),))</f>
        <v>1222</v>
      </c>
      <c r="L964" s="139">
        <v>1</v>
      </c>
      <c r="M964" s="60">
        <f>IF(W964=mapping!$N$1,IFERROR(VLOOKUP(Table4[[#This Row],[Column1]],mapping!A:L,12,FALSE),0),IF(W964&gt;mapping!$N$1,IFERROR(VLOOKUP(Table4[[#This Row],[Column1]],mapping!A:L,12,FALSE),0),0))</f>
        <v>1180</v>
      </c>
      <c r="N964" s="58">
        <f>Table4[[#This Row],[ سعر اليومية ]]*3%*Table4[[#This Row],[عدد الدورات ]]</f>
        <v>36.659999999999997</v>
      </c>
      <c r="O964" s="56">
        <f>Table4[[#This Row],[ سعر اليومية ]]*Table4[[#This Row],[عدد الدورات ]]-N964</f>
        <v>1185.3399999999999</v>
      </c>
      <c r="P964" s="194"/>
      <c r="Q964" s="194"/>
      <c r="R964" s="194"/>
      <c r="S964" s="58">
        <f>(Table4[[#This Row],[سعر يومية السائق]]*Table4[[#This Row],[عدد الدورات ]])-SUM(Table4[[#This Row],[سلف ]:[خصم ]])+Table4[[#This Row],[اضافي ]]</f>
        <v>1180</v>
      </c>
      <c r="U964" s="58">
        <f>Table4[[#This Row],[ سعر اليومية ]]*Table4[[#This Row],[عدد الدورات ]]-Table4[[#This Row],[سعر يومية السائق]]*L964</f>
        <v>42</v>
      </c>
      <c r="V964" s="58">
        <f>U964-Table4[[#This Row],[W/H  3%]]</f>
        <v>5.3400000000000034</v>
      </c>
      <c r="W964" s="66" t="str">
        <f>Table4[[#This Row],[اليوم]]&amp;Table4[[#This Row],[الشهر ]]&amp;Table4[[#This Row],[العام]]</f>
        <v>1852026</v>
      </c>
      <c r="X964" s="66" t="s">
        <v>304</v>
      </c>
    </row>
    <row r="965" spans="1:24" x14ac:dyDescent="0.3">
      <c r="A965" s="62">
        <v>18</v>
      </c>
      <c r="B965" s="62">
        <v>5</v>
      </c>
      <c r="C965" s="62">
        <v>2026</v>
      </c>
      <c r="D965" s="41" t="str">
        <f t="shared" ref="D965:D981" si="71">F965&amp;G965&amp;H965&amp;I965&amp;J965</f>
        <v>مصطفي رشدي3المنيب5شفتسعوديالقطاميةاتوبيس 28</v>
      </c>
      <c r="E965" s="4">
        <v>5012</v>
      </c>
      <c r="F965" s="41" t="str">
        <f>VLOOKUP(E965,mapping!C:J,2,FALSE)</f>
        <v>مصطفي رشدي3</v>
      </c>
      <c r="G965" s="41" t="str">
        <f>IFERROR(VLOOKUP(F965,mapping!$D$3:$J$200,2,FALSE),0)</f>
        <v>المنيب5شفت</v>
      </c>
      <c r="H965" s="41" t="str">
        <f>IFERROR(VLOOKUP(F965,mapping!$D$3:$J$200,3,FALSE),0)</f>
        <v>سعودي</v>
      </c>
      <c r="I965" s="41" t="str">
        <f>IFERROR(VLOOKUP(F965,mapping!$D$3:$J$200,4,FALSE),0)</f>
        <v>القطامية</v>
      </c>
      <c r="J965" s="41" t="str">
        <f>IFERROR(VLOOKUP(F965,mapping!$D$3:$J$200,5,FALSE),0)</f>
        <v>اتوبيس 28</v>
      </c>
      <c r="K965" s="63">
        <f>IF(W965=mapping!$N$1,IFERROR(VLOOKUP(Table4[[#This Row],[Column1]],mapping!A:L,11,FALSE),0),IF(W965&gt;mapping!$N$1,IFERROR(VLOOKUP(Table4[[#This Row],[Column1]],mapping!A:L,11,FALSE),0),))</f>
        <v>2649</v>
      </c>
      <c r="L965" s="139">
        <v>1</v>
      </c>
      <c r="M965" s="60">
        <f>IF(W965=mapping!$N$1,IFERROR(VLOOKUP(Table4[[#This Row],[Column1]],mapping!A:L,12,FALSE),0),IF(W965&gt;mapping!$N$1,IFERROR(VLOOKUP(Table4[[#This Row],[Column1]],mapping!A:L,12,FALSE),0),0))</f>
        <v>2060</v>
      </c>
      <c r="N965" s="58">
        <f>Table4[[#This Row],[ سعر اليومية ]]*3%*Table4[[#This Row],[عدد الدورات ]]</f>
        <v>79.47</v>
      </c>
      <c r="O965" s="56">
        <f>Table4[[#This Row],[ سعر اليومية ]]*Table4[[#This Row],[عدد الدورات ]]-N965</f>
        <v>2569.5300000000002</v>
      </c>
      <c r="P965" s="194"/>
      <c r="Q965" s="194"/>
      <c r="R965" s="194"/>
      <c r="S965" s="58">
        <f>(Table4[[#This Row],[سعر يومية السائق]]*Table4[[#This Row],[عدد الدورات ]])-SUM(Table4[[#This Row],[سلف ]:[خصم ]])+Table4[[#This Row],[اضافي ]]</f>
        <v>2060</v>
      </c>
      <c r="U965" s="58">
        <f>Table4[[#This Row],[ سعر اليومية ]]*Table4[[#This Row],[عدد الدورات ]]-Table4[[#This Row],[سعر يومية السائق]]*L965</f>
        <v>589</v>
      </c>
      <c r="V965" s="58">
        <f>U965-Table4[[#This Row],[W/H  3%]]</f>
        <v>509.53</v>
      </c>
      <c r="W965" s="66" t="str">
        <f>Table4[[#This Row],[اليوم]]&amp;Table4[[#This Row],[الشهر ]]&amp;Table4[[#This Row],[العام]]</f>
        <v>1852026</v>
      </c>
      <c r="X965" s="66" t="s">
        <v>304</v>
      </c>
    </row>
    <row r="966" spans="1:24" x14ac:dyDescent="0.3">
      <c r="A966" s="62">
        <v>18</v>
      </c>
      <c r="B966" s="62">
        <v>5</v>
      </c>
      <c r="C966" s="62">
        <v>2026</v>
      </c>
      <c r="D966" s="41" t="str">
        <f t="shared" si="71"/>
        <v>مصطفي رشدي4المنيب Wصباحيةسعوديالقطاميةاتوبيس 28</v>
      </c>
      <c r="E966" s="4">
        <v>5013</v>
      </c>
      <c r="F966" s="41" t="str">
        <f>VLOOKUP(E966,mapping!C:J,2,FALSE)</f>
        <v>مصطفي رشدي4</v>
      </c>
      <c r="G966" s="41" t="str">
        <f>IFERROR(VLOOKUP(F966,mapping!$D$3:$J$200,2,FALSE),0)</f>
        <v>المنيب Wصباحية</v>
      </c>
      <c r="H966" s="41" t="str">
        <f>IFERROR(VLOOKUP(F966,mapping!$D$3:$J$200,3,FALSE),0)</f>
        <v>سعودي</v>
      </c>
      <c r="I966" s="41" t="str">
        <f>IFERROR(VLOOKUP(F966,mapping!$D$3:$J$200,4,FALSE),0)</f>
        <v>القطامية</v>
      </c>
      <c r="J966" s="41" t="str">
        <f>IFERROR(VLOOKUP(F966,mapping!$D$3:$J$200,5,FALSE),0)</f>
        <v>اتوبيس 28</v>
      </c>
      <c r="K966" s="63">
        <f>IF(W966=mapping!$N$1,IFERROR(VLOOKUP(Table4[[#This Row],[Column1]],mapping!A:L,11,FALSE),0),IF(W966&gt;mapping!$N$1,IFERROR(VLOOKUP(Table4[[#This Row],[Column1]],mapping!A:L,11,FALSE),0),))</f>
        <v>1059</v>
      </c>
      <c r="L966" s="139">
        <v>1</v>
      </c>
      <c r="M966" s="60">
        <f>IF(W966=mapping!$N$1,IFERROR(VLOOKUP(Table4[[#This Row],[Column1]],mapping!A:L,12,FALSE),0),IF(W966&gt;mapping!$N$1,IFERROR(VLOOKUP(Table4[[#This Row],[Column1]],mapping!A:L,12,FALSE),0),0))</f>
        <v>1000</v>
      </c>
      <c r="N966" s="58">
        <f>Table4[[#This Row],[ سعر اليومية ]]*3%*Table4[[#This Row],[عدد الدورات ]]</f>
        <v>31.77</v>
      </c>
      <c r="O966" s="56">
        <f>Table4[[#This Row],[ سعر اليومية ]]*Table4[[#This Row],[عدد الدورات ]]-N966</f>
        <v>1027.23</v>
      </c>
      <c r="P966" s="194"/>
      <c r="Q966" s="194"/>
      <c r="R966" s="194"/>
      <c r="S966" s="58">
        <f>(Table4[[#This Row],[سعر يومية السائق]]*Table4[[#This Row],[عدد الدورات ]])-SUM(Table4[[#This Row],[سلف ]:[خصم ]])+Table4[[#This Row],[اضافي ]]</f>
        <v>1000</v>
      </c>
      <c r="U966" s="58">
        <f>Table4[[#This Row],[ سعر اليومية ]]*Table4[[#This Row],[عدد الدورات ]]-Table4[[#This Row],[سعر يومية السائق]]*L966</f>
        <v>59</v>
      </c>
      <c r="V966" s="58">
        <f>U966-Table4[[#This Row],[W/H  3%]]</f>
        <v>27.23</v>
      </c>
      <c r="W966" s="66" t="str">
        <f>Table4[[#This Row],[اليوم]]&amp;Table4[[#This Row],[الشهر ]]&amp;Table4[[#This Row],[العام]]</f>
        <v>1852026</v>
      </c>
      <c r="X966" s="66" t="s">
        <v>304</v>
      </c>
    </row>
    <row r="967" spans="1:24" x14ac:dyDescent="0.3">
      <c r="A967" s="62">
        <v>18</v>
      </c>
      <c r="B967" s="62">
        <v>5</v>
      </c>
      <c r="C967" s="62">
        <v>2026</v>
      </c>
      <c r="D967" s="41" t="str">
        <f t="shared" si="71"/>
        <v>مصطفي رشدي5صقر 2 ورديةسعوديالقطاميةاتوبيس 28</v>
      </c>
      <c r="E967" s="4">
        <v>5014</v>
      </c>
      <c r="F967" s="41" t="str">
        <f>VLOOKUP(E967,mapping!C:J,2,FALSE)</f>
        <v>مصطفي رشدي5</v>
      </c>
      <c r="G967" s="41" t="str">
        <f>IFERROR(VLOOKUP(F967,mapping!$D$3:$J$200,2,FALSE),0)</f>
        <v>صقر 2 وردية</v>
      </c>
      <c r="H967" s="41" t="str">
        <f>IFERROR(VLOOKUP(F967,mapping!$D$3:$J$200,3,FALSE),0)</f>
        <v>سعودي</v>
      </c>
      <c r="I967" s="41" t="str">
        <f>IFERROR(VLOOKUP(F967,mapping!$D$3:$J$200,4,FALSE),0)</f>
        <v>القطامية</v>
      </c>
      <c r="J967" s="41" t="str">
        <f>IFERROR(VLOOKUP(F967,mapping!$D$3:$J$200,5,FALSE),0)</f>
        <v>اتوبيس 28</v>
      </c>
      <c r="K967" s="63">
        <f>IF(W967=mapping!$N$1,IFERROR(VLOOKUP(Table4[[#This Row],[Column1]],mapping!A:L,11,FALSE),0),IF(W967&gt;mapping!$N$1,IFERROR(VLOOKUP(Table4[[#This Row],[Column1]],mapping!A:L,11,FALSE),0),))</f>
        <v>2120</v>
      </c>
      <c r="L967" s="139">
        <v>1</v>
      </c>
      <c r="M967" s="60">
        <f>IF(W967=mapping!$N$1,IFERROR(VLOOKUP(Table4[[#This Row],[Column1]],mapping!A:L,12,FALSE),0),IF(W967&gt;mapping!$N$1,IFERROR(VLOOKUP(Table4[[#This Row],[Column1]],mapping!A:L,12,FALSE),0),0))</f>
        <v>1780</v>
      </c>
      <c r="N967" s="58">
        <f>Table4[[#This Row],[ سعر اليومية ]]*3%*Table4[[#This Row],[عدد الدورات ]]</f>
        <v>63.599999999999994</v>
      </c>
      <c r="O967" s="56">
        <f>Table4[[#This Row],[ سعر اليومية ]]*Table4[[#This Row],[عدد الدورات ]]-N967</f>
        <v>2056.4</v>
      </c>
      <c r="P967" s="194"/>
      <c r="Q967" s="194"/>
      <c r="R967" s="194"/>
      <c r="S967" s="58">
        <f>(Table4[[#This Row],[سعر يومية السائق]]*Table4[[#This Row],[عدد الدورات ]])-SUM(Table4[[#This Row],[سلف ]:[خصم ]])+Table4[[#This Row],[اضافي ]]</f>
        <v>1780</v>
      </c>
      <c r="U967" s="58">
        <f>Table4[[#This Row],[ سعر اليومية ]]*Table4[[#This Row],[عدد الدورات ]]-Table4[[#This Row],[سعر يومية السائق]]*L967</f>
        <v>340</v>
      </c>
      <c r="V967" s="58">
        <f>U967-Table4[[#This Row],[W/H  3%]]</f>
        <v>276.39999999999998</v>
      </c>
      <c r="W967" s="66" t="str">
        <f>Table4[[#This Row],[اليوم]]&amp;Table4[[#This Row],[الشهر ]]&amp;Table4[[#This Row],[العام]]</f>
        <v>1852026</v>
      </c>
      <c r="X967" s="66" t="s">
        <v>304</v>
      </c>
    </row>
    <row r="968" spans="1:24" x14ac:dyDescent="0.3">
      <c r="A968" s="62">
        <v>18</v>
      </c>
      <c r="B968" s="62">
        <v>5</v>
      </c>
      <c r="C968" s="62">
        <v>2026</v>
      </c>
      <c r="D968" s="41" t="str">
        <f t="shared" si="71"/>
        <v>مصطفي رشدي6المنيب 2 ورديةسعوديالقطاميةاتوبيس 28</v>
      </c>
      <c r="E968" s="4">
        <v>5027</v>
      </c>
      <c r="F968" s="41" t="str">
        <f>VLOOKUP(E968,mapping!C:J,2,FALSE)</f>
        <v>مصطفي رشدي6</v>
      </c>
      <c r="G968" s="41" t="str">
        <f>IFERROR(VLOOKUP(F968,mapping!$D$3:$J$200,2,FALSE),0)</f>
        <v>المنيب 2 وردية</v>
      </c>
      <c r="H968" s="41" t="str">
        <f>IFERROR(VLOOKUP(F968,mapping!$D$3:$J$200,3,FALSE),0)</f>
        <v>سعودي</v>
      </c>
      <c r="I968" s="41" t="str">
        <f>IFERROR(VLOOKUP(F968,mapping!$D$3:$J$200,4,FALSE),0)</f>
        <v>القطامية</v>
      </c>
      <c r="J968" s="41" t="str">
        <f>IFERROR(VLOOKUP(F968,mapping!$D$3:$J$200,5,FALSE),0)</f>
        <v>اتوبيس 28</v>
      </c>
      <c r="K968" s="63">
        <f>IF(W968=mapping!$N$1,IFERROR(VLOOKUP(Table4[[#This Row],[Column1]],mapping!A:L,11,FALSE),0),IF(W968&gt;mapping!$N$1,IFERROR(VLOOKUP(Table4[[#This Row],[Column1]],mapping!A:L,11,FALSE),0),))</f>
        <v>3944</v>
      </c>
      <c r="L968" s="139">
        <v>1</v>
      </c>
      <c r="M968" s="60">
        <f>IF(W968=mapping!$N$1,IFERROR(VLOOKUP(Table4[[#This Row],[Column1]],mapping!A:L,12,FALSE),0),IF(W968&gt;mapping!$N$1,IFERROR(VLOOKUP(Table4[[#This Row],[Column1]],mapping!A:L,12,FALSE),0),0))</f>
        <v>3600</v>
      </c>
      <c r="N968" s="58">
        <f>Table4[[#This Row],[ سعر اليومية ]]*3%*Table4[[#This Row],[عدد الدورات ]]</f>
        <v>118.32</v>
      </c>
      <c r="O968" s="56">
        <f>Table4[[#This Row],[ سعر اليومية ]]*Table4[[#This Row],[عدد الدورات ]]-N968</f>
        <v>3825.68</v>
      </c>
      <c r="P968" s="194"/>
      <c r="Q968" s="194"/>
      <c r="R968" s="194"/>
      <c r="S968" s="58">
        <f>(Table4[[#This Row],[سعر يومية السائق]]*Table4[[#This Row],[عدد الدورات ]])-SUM(Table4[[#This Row],[سلف ]:[خصم ]])+Table4[[#This Row],[اضافي ]]</f>
        <v>3600</v>
      </c>
      <c r="U968" s="58">
        <f>Table4[[#This Row],[ سعر اليومية ]]*Table4[[#This Row],[عدد الدورات ]]-Table4[[#This Row],[سعر يومية السائق]]*L968</f>
        <v>344</v>
      </c>
      <c r="V968" s="58">
        <f>U968-Table4[[#This Row],[W/H  3%]]</f>
        <v>225.68</v>
      </c>
      <c r="W968" s="66" t="str">
        <f>Table4[[#This Row],[اليوم]]&amp;Table4[[#This Row],[الشهر ]]&amp;Table4[[#This Row],[العام]]</f>
        <v>1852026</v>
      </c>
      <c r="X968" s="66" t="s">
        <v>304</v>
      </c>
    </row>
    <row r="969" spans="1:24" x14ac:dyDescent="0.3">
      <c r="A969" s="62">
        <v>18</v>
      </c>
      <c r="B969" s="62">
        <v>5</v>
      </c>
      <c r="C969" s="62">
        <v>2026</v>
      </c>
      <c r="D969" s="41" t="str">
        <f t="shared" si="71"/>
        <v>كرم ترك 1قليوب 2 ورديةسعوديالقطاميةاتوبيس 28</v>
      </c>
      <c r="E969" s="4">
        <v>5015</v>
      </c>
      <c r="F969" s="41" t="str">
        <f>VLOOKUP(E969,mapping!C:J,2,FALSE)</f>
        <v>كرم ترك 1</v>
      </c>
      <c r="G969" s="41" t="str">
        <f>IFERROR(VLOOKUP(F969,mapping!$D$3:$J$200,2,FALSE),0)</f>
        <v>قليوب 2 وردية</v>
      </c>
      <c r="H969" s="41" t="str">
        <f>IFERROR(VLOOKUP(F969,mapping!$D$3:$J$200,3,FALSE),0)</f>
        <v>سعودي</v>
      </c>
      <c r="I969" s="41" t="str">
        <f>IFERROR(VLOOKUP(F969,mapping!$D$3:$J$200,4,FALSE),0)</f>
        <v>القطامية</v>
      </c>
      <c r="J969" s="41" t="str">
        <f>IFERROR(VLOOKUP(F969,mapping!$D$3:$J$200,5,FALSE),0)</f>
        <v>اتوبيس 28</v>
      </c>
      <c r="K969" s="63">
        <f>IF(W969=mapping!$N$1,IFERROR(VLOOKUP(Table4[[#This Row],[Column1]],mapping!A:L,11,FALSE),0),IF(W969&gt;mapping!$N$1,IFERROR(VLOOKUP(Table4[[#This Row],[Column1]],mapping!A:L,11,FALSE),0),))</f>
        <v>3959</v>
      </c>
      <c r="L969" s="139">
        <v>1</v>
      </c>
      <c r="M969" s="60">
        <f>IF(W969=mapping!$N$1,IFERROR(VLOOKUP(Table4[[#This Row],[Column1]],mapping!A:L,12,FALSE),0),IF(W969&gt;mapping!$N$1,IFERROR(VLOOKUP(Table4[[#This Row],[Column1]],mapping!A:L,12,FALSE),0),0))</f>
        <v>4200</v>
      </c>
      <c r="N969" s="58">
        <f>Table4[[#This Row],[ سعر اليومية ]]*3%*Table4[[#This Row],[عدد الدورات ]]</f>
        <v>118.77</v>
      </c>
      <c r="O969" s="56">
        <f>Table4[[#This Row],[ سعر اليومية ]]*Table4[[#This Row],[عدد الدورات ]]-N969</f>
        <v>3840.23</v>
      </c>
      <c r="P969" s="194"/>
      <c r="Q969" s="194"/>
      <c r="R969" s="194"/>
      <c r="S969" s="58">
        <f>(Table4[[#This Row],[سعر يومية السائق]]*Table4[[#This Row],[عدد الدورات ]])-SUM(Table4[[#This Row],[سلف ]:[خصم ]])+Table4[[#This Row],[اضافي ]]</f>
        <v>4200</v>
      </c>
      <c r="U969" s="58">
        <f>Table4[[#This Row],[ سعر اليومية ]]*Table4[[#This Row],[عدد الدورات ]]-Table4[[#This Row],[سعر يومية السائق]]*L969</f>
        <v>-241</v>
      </c>
      <c r="V969" s="58">
        <f>U969-Table4[[#This Row],[W/H  3%]]</f>
        <v>-359.77</v>
      </c>
      <c r="W969" s="66" t="str">
        <f>Table4[[#This Row],[اليوم]]&amp;Table4[[#This Row],[الشهر ]]&amp;Table4[[#This Row],[العام]]</f>
        <v>1852026</v>
      </c>
      <c r="X969" s="66" t="s">
        <v>304</v>
      </c>
    </row>
    <row r="970" spans="1:24" x14ac:dyDescent="0.3">
      <c r="A970" s="62">
        <v>18</v>
      </c>
      <c r="B970" s="62">
        <v>5</v>
      </c>
      <c r="C970" s="62">
        <v>2026</v>
      </c>
      <c r="D970" s="41" t="str">
        <f t="shared" si="71"/>
        <v>كرم ترك 2قليوب 2 ورديةسعوديمدينتي اتوبيس 28</v>
      </c>
      <c r="E970" s="4">
        <v>5017</v>
      </c>
      <c r="F970" s="41" t="str">
        <f>VLOOKUP(E970,mapping!C:J,2,FALSE)</f>
        <v>كرم ترك 2</v>
      </c>
      <c r="G970" s="41" t="str">
        <f>IFERROR(VLOOKUP(F970,mapping!$D$3:$J$200,2,FALSE),0)</f>
        <v>قليوب 2 وردية</v>
      </c>
      <c r="H970" s="41" t="str">
        <f>IFERROR(VLOOKUP(F970,mapping!$D$3:$J$200,3,FALSE),0)</f>
        <v>سعودي</v>
      </c>
      <c r="I970" s="41" t="str">
        <f>IFERROR(VLOOKUP(F970,mapping!$D$3:$J$200,4,FALSE),0)</f>
        <v xml:space="preserve">مدينتي </v>
      </c>
      <c r="J970" s="41" t="str">
        <f>IFERROR(VLOOKUP(F970,mapping!$D$3:$J$200,5,FALSE),0)</f>
        <v>اتوبيس 28</v>
      </c>
      <c r="K970" s="63">
        <f>IF(W970=mapping!$N$1,IFERROR(VLOOKUP(Table4[[#This Row],[Column1]],mapping!A:L,11,FALSE),0),IF(W970&gt;mapping!$N$1,IFERROR(VLOOKUP(Table4[[#This Row],[Column1]],mapping!A:L,11,FALSE),0),))</f>
        <v>4634</v>
      </c>
      <c r="L970" s="139">
        <v>1</v>
      </c>
      <c r="M970" s="60">
        <f>IF(W970=mapping!$N$1,IFERROR(VLOOKUP(Table4[[#This Row],[Column1]],mapping!A:L,12,FALSE),0),IF(W970&gt;mapping!$N$1,IFERROR(VLOOKUP(Table4[[#This Row],[Column1]],mapping!A:L,12,FALSE),0),0))</f>
        <v>4150</v>
      </c>
      <c r="N970" s="58">
        <f>Table4[[#This Row],[ سعر اليومية ]]*3%*Table4[[#This Row],[عدد الدورات ]]</f>
        <v>139.01999999999998</v>
      </c>
      <c r="O970" s="56">
        <f>Table4[[#This Row],[ سعر اليومية ]]*Table4[[#This Row],[عدد الدورات ]]-N970</f>
        <v>4494.9799999999996</v>
      </c>
      <c r="P970" s="194"/>
      <c r="Q970" s="194"/>
      <c r="R970" s="194"/>
      <c r="S970" s="58">
        <f>(Table4[[#This Row],[سعر يومية السائق]]*Table4[[#This Row],[عدد الدورات ]])-SUM(Table4[[#This Row],[سلف ]:[خصم ]])+Table4[[#This Row],[اضافي ]]</f>
        <v>4150</v>
      </c>
      <c r="U970" s="58">
        <f>Table4[[#This Row],[ سعر اليومية ]]*Table4[[#This Row],[عدد الدورات ]]-Table4[[#This Row],[سعر يومية السائق]]*L970</f>
        <v>484</v>
      </c>
      <c r="V970" s="58">
        <f>U970-Table4[[#This Row],[W/H  3%]]</f>
        <v>344.98</v>
      </c>
      <c r="W970" s="66" t="str">
        <f>Table4[[#This Row],[اليوم]]&amp;Table4[[#This Row],[الشهر ]]&amp;Table4[[#This Row],[العام]]</f>
        <v>1852026</v>
      </c>
      <c r="X970" s="66" t="s">
        <v>304</v>
      </c>
    </row>
    <row r="971" spans="1:24" x14ac:dyDescent="0.3">
      <c r="A971" s="62">
        <v>18</v>
      </c>
      <c r="B971" s="62">
        <v>5</v>
      </c>
      <c r="C971" s="62">
        <v>2026</v>
      </c>
      <c r="D971" s="41" t="str">
        <f t="shared" si="71"/>
        <v>كرم ترك 3قليوب 1 ورديةسعوديمدينتي اتوبيس 28</v>
      </c>
      <c r="E971" s="4">
        <v>5018</v>
      </c>
      <c r="F971" s="41" t="str">
        <f>VLOOKUP(E971,mapping!C:J,2,FALSE)</f>
        <v>كرم ترك 3</v>
      </c>
      <c r="G971" s="41" t="str">
        <f>IFERROR(VLOOKUP(F971,mapping!$D$3:$J$200,2,FALSE),0)</f>
        <v>قليوب 1 وردية</v>
      </c>
      <c r="H971" s="41" t="str">
        <f>IFERROR(VLOOKUP(F971,mapping!$D$3:$J$200,3,FALSE),0)</f>
        <v>سعودي</v>
      </c>
      <c r="I971" s="41" t="str">
        <f>IFERROR(VLOOKUP(F971,mapping!$D$3:$J$200,4,FALSE),0)</f>
        <v xml:space="preserve">مدينتي </v>
      </c>
      <c r="J971" s="41" t="str">
        <f>IFERROR(VLOOKUP(F971,mapping!$D$3:$J$200,5,FALSE),0)</f>
        <v>اتوبيس 28</v>
      </c>
      <c r="K971" s="63">
        <f>IF(W971=mapping!$N$1,IFERROR(VLOOKUP(Table4[[#This Row],[Column1]],mapping!A:L,11,FALSE),0),IF(W971&gt;mapping!$N$1,IFERROR(VLOOKUP(Table4[[#This Row],[Column1]],mapping!A:L,11,FALSE),0),))</f>
        <v>4634</v>
      </c>
      <c r="L971" s="139">
        <v>1</v>
      </c>
      <c r="M971" s="60">
        <f>IF(W971=mapping!$N$1,IFERROR(VLOOKUP(Table4[[#This Row],[Column1]],mapping!A:L,12,FALSE),0),IF(W971&gt;mapping!$N$1,IFERROR(VLOOKUP(Table4[[#This Row],[Column1]],mapping!A:L,12,FALSE),0),0))</f>
        <v>4000</v>
      </c>
      <c r="N971" s="58">
        <f>Table4[[#This Row],[ سعر اليومية ]]*3%*Table4[[#This Row],[عدد الدورات ]]</f>
        <v>139.01999999999998</v>
      </c>
      <c r="O971" s="56">
        <f>Table4[[#This Row],[ سعر اليومية ]]*Table4[[#This Row],[عدد الدورات ]]-N971</f>
        <v>4494.9799999999996</v>
      </c>
      <c r="P971" s="194"/>
      <c r="Q971" s="194"/>
      <c r="R971" s="194"/>
      <c r="S971" s="58">
        <f>(Table4[[#This Row],[سعر يومية السائق]]*Table4[[#This Row],[عدد الدورات ]])-SUM(Table4[[#This Row],[سلف ]:[خصم ]])+Table4[[#This Row],[اضافي ]]</f>
        <v>4000</v>
      </c>
      <c r="U971" s="58">
        <f>Table4[[#This Row],[ سعر اليومية ]]*Table4[[#This Row],[عدد الدورات ]]-Table4[[#This Row],[سعر يومية السائق]]*L971</f>
        <v>634</v>
      </c>
      <c r="V971" s="58">
        <f>U971-Table4[[#This Row],[W/H  3%]]</f>
        <v>494.98</v>
      </c>
      <c r="W971" s="66" t="str">
        <f>Table4[[#This Row],[اليوم]]&amp;Table4[[#This Row],[الشهر ]]&amp;Table4[[#This Row],[العام]]</f>
        <v>1852026</v>
      </c>
      <c r="X971" s="66" t="s">
        <v>304</v>
      </c>
    </row>
    <row r="972" spans="1:24" x14ac:dyDescent="0.3">
      <c r="A972" s="62">
        <v>18</v>
      </c>
      <c r="B972" s="62">
        <v>5</v>
      </c>
      <c r="C972" s="62">
        <v>2026</v>
      </c>
      <c r="D972" s="41" t="str">
        <f t="shared" si="71"/>
        <v>كرم ترك 4عدلي منصور شفتسعوديمدينتي اتوبيس 28</v>
      </c>
      <c r="E972" s="4">
        <v>5019</v>
      </c>
      <c r="F972" s="41" t="str">
        <f>VLOOKUP(E972,mapping!C:J,2,FALSE)</f>
        <v>كرم ترك 4</v>
      </c>
      <c r="G972" s="41" t="str">
        <f>IFERROR(VLOOKUP(F972,mapping!$D$3:$J$200,2,FALSE),0)</f>
        <v>عدلي منصور شفت</v>
      </c>
      <c r="H972" s="41" t="str">
        <f>IFERROR(VLOOKUP(F972,mapping!$D$3:$J$200,3,FALSE),0)</f>
        <v>سعودي</v>
      </c>
      <c r="I972" s="41" t="str">
        <f>IFERROR(VLOOKUP(F972,mapping!$D$3:$J$200,4,FALSE),0)</f>
        <v xml:space="preserve">مدينتي </v>
      </c>
      <c r="J972" s="41" t="str">
        <f>IFERROR(VLOOKUP(F972,mapping!$D$3:$J$200,5,FALSE),0)</f>
        <v>اتوبيس 28</v>
      </c>
      <c r="K972" s="63">
        <f>IF(W972=mapping!$N$1,IFERROR(VLOOKUP(Table4[[#This Row],[Column1]],mapping!A:L,11,FALSE),0),IF(W972&gt;mapping!$N$1,IFERROR(VLOOKUP(Table4[[#This Row],[Column1]],mapping!A:L,11,FALSE),0),))</f>
        <v>741</v>
      </c>
      <c r="L972" s="139">
        <v>1</v>
      </c>
      <c r="M972" s="60">
        <f>IF(W972=mapping!$N$1,IFERROR(VLOOKUP(Table4[[#This Row],[Column1]],mapping!A:L,12,FALSE),0),IF(W972&gt;mapping!$N$1,IFERROR(VLOOKUP(Table4[[#This Row],[Column1]],mapping!A:L,12,FALSE),0),0))</f>
        <v>500</v>
      </c>
      <c r="N972" s="58">
        <f>Table4[[#This Row],[ سعر اليومية ]]*3%*Table4[[#This Row],[عدد الدورات ]]</f>
        <v>22.23</v>
      </c>
      <c r="O972" s="56">
        <f>Table4[[#This Row],[ سعر اليومية ]]*Table4[[#This Row],[عدد الدورات ]]-N972</f>
        <v>718.77</v>
      </c>
      <c r="P972" s="194"/>
      <c r="Q972" s="194"/>
      <c r="R972" s="194"/>
      <c r="S972" s="58">
        <f>(Table4[[#This Row],[سعر يومية السائق]]*Table4[[#This Row],[عدد الدورات ]])-SUM(Table4[[#This Row],[سلف ]:[خصم ]])+Table4[[#This Row],[اضافي ]]</f>
        <v>500</v>
      </c>
      <c r="U972" s="58">
        <f>Table4[[#This Row],[ سعر اليومية ]]*Table4[[#This Row],[عدد الدورات ]]-Table4[[#This Row],[سعر يومية السائق]]*L972</f>
        <v>241</v>
      </c>
      <c r="V972" s="58">
        <f>U972-Table4[[#This Row],[W/H  3%]]</f>
        <v>218.77</v>
      </c>
      <c r="W972" s="66" t="str">
        <f>Table4[[#This Row],[اليوم]]&amp;Table4[[#This Row],[الشهر ]]&amp;Table4[[#This Row],[العام]]</f>
        <v>1852026</v>
      </c>
      <c r="X972" s="66" t="s">
        <v>304</v>
      </c>
    </row>
    <row r="973" spans="1:24" x14ac:dyDescent="0.3">
      <c r="A973" s="62">
        <v>18</v>
      </c>
      <c r="B973" s="62">
        <v>5</v>
      </c>
      <c r="C973" s="62">
        <v>2026</v>
      </c>
      <c r="D973" s="41" t="str">
        <f t="shared" si="71"/>
        <v>عماد النجار 4قليوب بيتوينسعوديمدينتي اتوبيس 28</v>
      </c>
      <c r="E973" s="4">
        <v>5020</v>
      </c>
      <c r="F973" s="41" t="str">
        <f>VLOOKUP(E973,mapping!C:J,2,FALSE)</f>
        <v>عماد النجار 4</v>
      </c>
      <c r="G973" s="41" t="str">
        <f>IFERROR(VLOOKUP(F973,mapping!$D$3:$J$200,2,FALSE),0)</f>
        <v>قليوب بيتوين</v>
      </c>
      <c r="H973" s="41" t="str">
        <f>IFERROR(VLOOKUP(F973,mapping!$D$3:$J$200,3,FALSE),0)</f>
        <v>سعودي</v>
      </c>
      <c r="I973" s="41" t="str">
        <f>IFERROR(VLOOKUP(F973,mapping!$D$3:$J$200,4,FALSE),0)</f>
        <v xml:space="preserve">مدينتي </v>
      </c>
      <c r="J973" s="41" t="str">
        <f>IFERROR(VLOOKUP(F973,mapping!$D$3:$J$200,5,FALSE),0)</f>
        <v>اتوبيس 28</v>
      </c>
      <c r="K973" s="63">
        <f>IF(W973=mapping!$N$1,IFERROR(VLOOKUP(Table4[[#This Row],[Column1]],mapping!A:L,11,FALSE),0),IF(W973&gt;mapping!$N$1,IFERROR(VLOOKUP(Table4[[#This Row],[Column1]],mapping!A:L,11,FALSE),0),))</f>
        <v>1482</v>
      </c>
      <c r="L973" s="139">
        <v>1</v>
      </c>
      <c r="M973" s="60">
        <f>IF(W973=mapping!$N$1,IFERROR(VLOOKUP(Table4[[#This Row],[Column1]],mapping!A:L,12,FALSE),0),IF(W973&gt;mapping!$N$1,IFERROR(VLOOKUP(Table4[[#This Row],[Column1]],mapping!A:L,12,FALSE),0),0))</f>
        <v>1400</v>
      </c>
      <c r="N973" s="58">
        <f>Table4[[#This Row],[ سعر اليومية ]]*3%*Table4[[#This Row],[عدد الدورات ]]</f>
        <v>44.46</v>
      </c>
      <c r="O973" s="56">
        <f>Table4[[#This Row],[ سعر اليومية ]]*Table4[[#This Row],[عدد الدورات ]]-N973</f>
        <v>1437.54</v>
      </c>
      <c r="P973" s="194"/>
      <c r="Q973" s="194"/>
      <c r="R973" s="194"/>
      <c r="S973" s="58">
        <f>(Table4[[#This Row],[سعر يومية السائق]]*Table4[[#This Row],[عدد الدورات ]])-SUM(Table4[[#This Row],[سلف ]:[خصم ]])+Table4[[#This Row],[اضافي ]]</f>
        <v>1400</v>
      </c>
      <c r="U973" s="58">
        <f>Table4[[#This Row],[ سعر اليومية ]]*Table4[[#This Row],[عدد الدورات ]]-Table4[[#This Row],[سعر يومية السائق]]*L973</f>
        <v>82</v>
      </c>
      <c r="V973" s="58">
        <f>U973-Table4[[#This Row],[W/H  3%]]</f>
        <v>37.54</v>
      </c>
      <c r="W973" s="66" t="str">
        <f>Table4[[#This Row],[اليوم]]&amp;Table4[[#This Row],[الشهر ]]&amp;Table4[[#This Row],[العام]]</f>
        <v>1852026</v>
      </c>
      <c r="X973" s="66" t="s">
        <v>304</v>
      </c>
    </row>
    <row r="974" spans="1:24" x14ac:dyDescent="0.3">
      <c r="A974" s="62">
        <v>18</v>
      </c>
      <c r="B974" s="62">
        <v>5</v>
      </c>
      <c r="C974" s="62">
        <v>2026</v>
      </c>
      <c r="D974" s="41" t="str">
        <f t="shared" si="71"/>
        <v>ممدوح كيلاني6المنيب 1 وردية سعوديمدينتي ميكروباص صيني</v>
      </c>
      <c r="E974" s="4">
        <v>5021</v>
      </c>
      <c r="F974" s="41" t="str">
        <f>VLOOKUP(E974,mapping!C:J,2,FALSE)</f>
        <v>ممدوح كيلاني6</v>
      </c>
      <c r="G974" s="41" t="str">
        <f>IFERROR(VLOOKUP(F974,mapping!$D$3:$J$200,2,FALSE),0)</f>
        <v xml:space="preserve">المنيب 1 وردية </v>
      </c>
      <c r="H974" s="41" t="str">
        <f>IFERROR(VLOOKUP(F974,mapping!$D$3:$J$200,3,FALSE),0)</f>
        <v>سعودي</v>
      </c>
      <c r="I974" s="41" t="str">
        <f>IFERROR(VLOOKUP(F974,mapping!$D$3:$J$200,4,FALSE),0)</f>
        <v xml:space="preserve">مدينتي </v>
      </c>
      <c r="J974" s="41" t="str">
        <f>IFERROR(VLOOKUP(F974,mapping!$D$3:$J$200,5,FALSE),0)</f>
        <v>ميكروباص صيني</v>
      </c>
      <c r="K974" s="63">
        <f>IF(W974=mapping!$N$1,IFERROR(VLOOKUP(Table4[[#This Row],[Column1]],mapping!A:L,11,FALSE),0),IF(W974&gt;mapping!$N$1,IFERROR(VLOOKUP(Table4[[#This Row],[Column1]],mapping!A:L,11,FALSE),0),))</f>
        <v>1482</v>
      </c>
      <c r="L974" s="139">
        <v>1</v>
      </c>
      <c r="M974" s="60">
        <f>IF(W974=mapping!$N$1,IFERROR(VLOOKUP(Table4[[#This Row],[Column1]],mapping!A:L,12,FALSE),0),IF(W974&gt;mapping!$N$1,IFERROR(VLOOKUP(Table4[[#This Row],[Column1]],mapping!A:L,12,FALSE),0),0))</f>
        <v>1350</v>
      </c>
      <c r="N974" s="58">
        <f>Table4[[#This Row],[ سعر اليومية ]]*3%*Table4[[#This Row],[عدد الدورات ]]</f>
        <v>44.46</v>
      </c>
      <c r="O974" s="56">
        <f>Table4[[#This Row],[ سعر اليومية ]]*Table4[[#This Row],[عدد الدورات ]]-N974</f>
        <v>1437.54</v>
      </c>
      <c r="P974" s="194"/>
      <c r="Q974" s="194"/>
      <c r="R974" s="194"/>
      <c r="S974" s="58">
        <f>(Table4[[#This Row],[سعر يومية السائق]]*Table4[[#This Row],[عدد الدورات ]])-SUM(Table4[[#This Row],[سلف ]:[خصم ]])+Table4[[#This Row],[اضافي ]]</f>
        <v>1350</v>
      </c>
      <c r="U974" s="58">
        <f>Table4[[#This Row],[ سعر اليومية ]]*Table4[[#This Row],[عدد الدورات ]]-Table4[[#This Row],[سعر يومية السائق]]*L974</f>
        <v>132</v>
      </c>
      <c r="V974" s="58">
        <f>U974-Table4[[#This Row],[W/H  3%]]</f>
        <v>87.539999999999992</v>
      </c>
      <c r="W974" s="66" t="str">
        <f>Table4[[#This Row],[اليوم]]&amp;Table4[[#This Row],[الشهر ]]&amp;Table4[[#This Row],[العام]]</f>
        <v>1852026</v>
      </c>
      <c r="X974" s="66" t="s">
        <v>304</v>
      </c>
    </row>
    <row r="975" spans="1:24" x14ac:dyDescent="0.3">
      <c r="A975" s="62">
        <v>18</v>
      </c>
      <c r="B975" s="62">
        <v>5</v>
      </c>
      <c r="C975" s="62">
        <v>2026</v>
      </c>
      <c r="D975" s="41" t="str">
        <f t="shared" si="71"/>
        <v>ممدوح كيلاني4المنيب 2 وردية سعوديمدينتي ميكروباص صيني</v>
      </c>
      <c r="E975" s="4">
        <v>5022</v>
      </c>
      <c r="F975" s="41" t="str">
        <f>VLOOKUP(E975,mapping!C:J,2,FALSE)</f>
        <v>ممدوح كيلاني4</v>
      </c>
      <c r="G975" s="41" t="str">
        <f>IFERROR(VLOOKUP(F975,mapping!$D$3:$J$200,2,FALSE),0)</f>
        <v xml:space="preserve">المنيب 2 وردية </v>
      </c>
      <c r="H975" s="41" t="str">
        <f>IFERROR(VLOOKUP(F975,mapping!$D$3:$J$200,3,FALSE),0)</f>
        <v>سعودي</v>
      </c>
      <c r="I975" s="41" t="str">
        <f>IFERROR(VLOOKUP(F975,mapping!$D$3:$J$200,4,FALSE),0)</f>
        <v xml:space="preserve">مدينتي </v>
      </c>
      <c r="J975" s="41" t="str">
        <f>IFERROR(VLOOKUP(F975,mapping!$D$3:$J$200,5,FALSE),0)</f>
        <v>ميكروباص صيني</v>
      </c>
      <c r="K975" s="63">
        <f>IF(W975=mapping!$N$1,IFERROR(VLOOKUP(Table4[[#This Row],[Column1]],mapping!A:L,11,FALSE),0),IF(W975&gt;mapping!$N$1,IFERROR(VLOOKUP(Table4[[#This Row],[Column1]],mapping!A:L,11,FALSE),0),))</f>
        <v>2965</v>
      </c>
      <c r="L975" s="139">
        <v>1</v>
      </c>
      <c r="M975" s="60">
        <f>IF(W975=mapping!$N$1,IFERROR(VLOOKUP(Table4[[#This Row],[Column1]],mapping!A:L,12,FALSE),0),IF(W975&gt;mapping!$N$1,IFERROR(VLOOKUP(Table4[[#This Row],[Column1]],mapping!A:L,12,FALSE),0),0))</f>
        <v>2600</v>
      </c>
      <c r="N975" s="58">
        <f>Table4[[#This Row],[ سعر اليومية ]]*3%*Table4[[#This Row],[عدد الدورات ]]</f>
        <v>88.95</v>
      </c>
      <c r="O975" s="56">
        <f>Table4[[#This Row],[ سعر اليومية ]]*Table4[[#This Row],[عدد الدورات ]]-N975</f>
        <v>2876.05</v>
      </c>
      <c r="P975" s="194"/>
      <c r="Q975" s="194"/>
      <c r="R975" s="194"/>
      <c r="S975" s="58">
        <f>(Table4[[#This Row],[سعر يومية السائق]]*Table4[[#This Row],[عدد الدورات ]])-SUM(Table4[[#This Row],[سلف ]:[خصم ]])+Table4[[#This Row],[اضافي ]]</f>
        <v>2600</v>
      </c>
      <c r="U975" s="58">
        <f>Table4[[#This Row],[ سعر اليومية ]]*Table4[[#This Row],[عدد الدورات ]]-Table4[[#This Row],[سعر يومية السائق]]*L975</f>
        <v>365</v>
      </c>
      <c r="V975" s="58">
        <f>U975-Table4[[#This Row],[W/H  3%]]</f>
        <v>276.05</v>
      </c>
      <c r="W975" s="66" t="str">
        <f>Table4[[#This Row],[اليوم]]&amp;Table4[[#This Row],[الشهر ]]&amp;Table4[[#This Row],[العام]]</f>
        <v>1852026</v>
      </c>
      <c r="X975" s="66" t="s">
        <v>304</v>
      </c>
    </row>
    <row r="976" spans="1:24" x14ac:dyDescent="0.3">
      <c r="A976" s="62">
        <v>18</v>
      </c>
      <c r="B976" s="62">
        <v>5</v>
      </c>
      <c r="C976" s="62">
        <v>2026</v>
      </c>
      <c r="D976" s="41" t="str">
        <f t="shared" si="71"/>
        <v>فرج 5حلوان 2 ورديةسعوديمدينتي اتوبيس 28</v>
      </c>
      <c r="E976" s="4">
        <v>5023</v>
      </c>
      <c r="F976" s="41" t="str">
        <f>VLOOKUP(E976,mapping!C:J,2,FALSE)</f>
        <v>فرج 5</v>
      </c>
      <c r="G976" s="41" t="str">
        <f>IFERROR(VLOOKUP(F976,mapping!$D$3:$J$200,2,FALSE),0)</f>
        <v>حلوان 2 وردية</v>
      </c>
      <c r="H976" s="41" t="str">
        <f>IFERROR(VLOOKUP(F976,mapping!$D$3:$J$200,3,FALSE),0)</f>
        <v>سعودي</v>
      </c>
      <c r="I976" s="41" t="str">
        <f>IFERROR(VLOOKUP(F976,mapping!$D$3:$J$200,4,FALSE),0)</f>
        <v xml:space="preserve">مدينتي </v>
      </c>
      <c r="J976" s="41" t="str">
        <f>IFERROR(VLOOKUP(F976,mapping!$D$3:$J$200,5,FALSE),0)</f>
        <v>اتوبيس 28</v>
      </c>
      <c r="K976" s="63">
        <f>IF(W976=mapping!$N$1,IFERROR(VLOOKUP(Table4[[#This Row],[Column1]],mapping!A:L,11,FALSE),0),IF(W976&gt;mapping!$N$1,IFERROR(VLOOKUP(Table4[[#This Row],[Column1]],mapping!A:L,11,FALSE),0),))</f>
        <v>4634</v>
      </c>
      <c r="L976" s="139">
        <v>1</v>
      </c>
      <c r="M976" s="60">
        <f>IF(W976=mapping!$N$1,IFERROR(VLOOKUP(Table4[[#This Row],[Column1]],mapping!A:L,12,FALSE),0),IF(W976&gt;mapping!$N$1,IFERROR(VLOOKUP(Table4[[#This Row],[Column1]],mapping!A:L,12,FALSE),0),0))</f>
        <v>4100</v>
      </c>
      <c r="N976" s="58">
        <f>Table4[[#This Row],[ سعر اليومية ]]*3%*Table4[[#This Row],[عدد الدورات ]]</f>
        <v>139.01999999999998</v>
      </c>
      <c r="O976" s="56">
        <f>Table4[[#This Row],[ سعر اليومية ]]*Table4[[#This Row],[عدد الدورات ]]-N976</f>
        <v>4494.9799999999996</v>
      </c>
      <c r="P976" s="194"/>
      <c r="Q976" s="194"/>
      <c r="R976" s="194"/>
      <c r="S976" s="58">
        <f>(Table4[[#This Row],[سعر يومية السائق]]*Table4[[#This Row],[عدد الدورات ]])-SUM(Table4[[#This Row],[سلف ]:[خصم ]])+Table4[[#This Row],[اضافي ]]</f>
        <v>4100</v>
      </c>
      <c r="U976" s="58">
        <f>Table4[[#This Row],[ سعر اليومية ]]*Table4[[#This Row],[عدد الدورات ]]-Table4[[#This Row],[سعر يومية السائق]]*L976</f>
        <v>534</v>
      </c>
      <c r="V976" s="58">
        <f>U976-Table4[[#This Row],[W/H  3%]]</f>
        <v>394.98</v>
      </c>
      <c r="W976" s="66" t="str">
        <f>Table4[[#This Row],[اليوم]]&amp;Table4[[#This Row],[الشهر ]]&amp;Table4[[#This Row],[العام]]</f>
        <v>1852026</v>
      </c>
      <c r="X976" s="66" t="s">
        <v>304</v>
      </c>
    </row>
    <row r="977" spans="1:24" x14ac:dyDescent="0.3">
      <c r="A977" s="62">
        <v>18</v>
      </c>
      <c r="B977" s="62">
        <v>5</v>
      </c>
      <c r="C977" s="62">
        <v>2026</v>
      </c>
      <c r="D977" s="41" t="str">
        <f t="shared" si="71"/>
        <v>سيد الحاويالحلميةسعوديمدينتي اتوبيس 28</v>
      </c>
      <c r="E977" s="4">
        <v>5024</v>
      </c>
      <c r="F977" s="41" t="str">
        <f>VLOOKUP(E977,mapping!C:J,2,FALSE)</f>
        <v>سيد الحاوي</v>
      </c>
      <c r="G977" s="41" t="str">
        <f>IFERROR(VLOOKUP(F977,mapping!$D$3:$J$200,2,FALSE),0)</f>
        <v>الحلمية</v>
      </c>
      <c r="H977" s="41" t="str">
        <f>IFERROR(VLOOKUP(F977,mapping!$D$3:$J$200,3,FALSE),0)</f>
        <v>سعودي</v>
      </c>
      <c r="I977" s="41" t="str">
        <f>IFERROR(VLOOKUP(F977,mapping!$D$3:$J$200,4,FALSE),0)</f>
        <v xml:space="preserve">مدينتي </v>
      </c>
      <c r="J977" s="41" t="str">
        <f>IFERROR(VLOOKUP(F977,mapping!$D$3:$J$200,5,FALSE),0)</f>
        <v>اتوبيس 28</v>
      </c>
      <c r="K977" s="63">
        <f>IF(W977=mapping!$N$1,IFERROR(VLOOKUP(Table4[[#This Row],[Column1]],mapping!A:L,11,FALSE),0),IF(W977&gt;mapping!$N$1,IFERROR(VLOOKUP(Table4[[#This Row],[Column1]],mapping!A:L,11,FALSE),0),))</f>
        <v>4634</v>
      </c>
      <c r="L977" s="139">
        <v>1</v>
      </c>
      <c r="M977" s="60">
        <f>IF(W977=mapping!$N$1,IFERROR(VLOOKUP(Table4[[#This Row],[Column1]],mapping!A:L,12,FALSE),0),IF(W977&gt;mapping!$N$1,IFERROR(VLOOKUP(Table4[[#This Row],[Column1]],mapping!A:L,12,FALSE),0),0))</f>
        <v>3750</v>
      </c>
      <c r="N977" s="58">
        <f>Table4[[#This Row],[ سعر اليومية ]]*3%*Table4[[#This Row],[عدد الدورات ]]</f>
        <v>139.01999999999998</v>
      </c>
      <c r="O977" s="56">
        <f>Table4[[#This Row],[ سعر اليومية ]]*Table4[[#This Row],[عدد الدورات ]]-N977</f>
        <v>4494.9799999999996</v>
      </c>
      <c r="P977" s="194"/>
      <c r="Q977" s="194"/>
      <c r="R977" s="194"/>
      <c r="S977" s="58">
        <f>(Table4[[#This Row],[سعر يومية السائق]]*Table4[[#This Row],[عدد الدورات ]])-SUM(Table4[[#This Row],[سلف ]:[خصم ]])+Table4[[#This Row],[اضافي ]]</f>
        <v>3750</v>
      </c>
      <c r="U977" s="58">
        <f>Table4[[#This Row],[ سعر اليومية ]]*Table4[[#This Row],[عدد الدورات ]]-Table4[[#This Row],[سعر يومية السائق]]*L977</f>
        <v>884</v>
      </c>
      <c r="V977" s="58">
        <f>U977-Table4[[#This Row],[W/H  3%]]</f>
        <v>744.98</v>
      </c>
      <c r="W977" s="66" t="str">
        <f>Table4[[#This Row],[اليوم]]&amp;Table4[[#This Row],[الشهر ]]&amp;Table4[[#This Row],[العام]]</f>
        <v>1852026</v>
      </c>
      <c r="X977" s="66" t="s">
        <v>304</v>
      </c>
    </row>
    <row r="978" spans="1:24" x14ac:dyDescent="0.3">
      <c r="A978" s="62">
        <v>18</v>
      </c>
      <c r="B978" s="62">
        <v>5</v>
      </c>
      <c r="C978" s="62">
        <v>2026</v>
      </c>
      <c r="D978" s="41" t="str">
        <f t="shared" si="71"/>
        <v>سيد الحاوي 2عدلي منصور سعوديمدينتي اتوبيس 28</v>
      </c>
      <c r="E978" s="4">
        <v>5028</v>
      </c>
      <c r="F978" s="41" t="str">
        <f>VLOOKUP(E978,mapping!C:J,2,FALSE)</f>
        <v>سيد الحاوي 2</v>
      </c>
      <c r="G978" s="41" t="str">
        <f>IFERROR(VLOOKUP(F978,mapping!$D$3:$J$200,2,FALSE),0)</f>
        <v xml:space="preserve">عدلي منصور </v>
      </c>
      <c r="H978" s="41" t="str">
        <f>IFERROR(VLOOKUP(F978,mapping!$D$3:$J$200,3,FALSE),0)</f>
        <v>سعودي</v>
      </c>
      <c r="I978" s="41" t="str">
        <f>IFERROR(VLOOKUP(F978,mapping!$D$3:$J$200,4,FALSE),0)</f>
        <v xml:space="preserve">مدينتي </v>
      </c>
      <c r="J978" s="41" t="str">
        <f>IFERROR(VLOOKUP(F978,mapping!$D$3:$J$200,5,FALSE),0)</f>
        <v>اتوبيس 28</v>
      </c>
      <c r="K978" s="63">
        <f>IF(W978=mapping!$N$1,IFERROR(VLOOKUP(Table4[[#This Row],[Column1]],mapping!A:L,11,FALSE),0),IF(W978&gt;mapping!$N$1,IFERROR(VLOOKUP(Table4[[#This Row],[Column1]],mapping!A:L,11,FALSE),0),))</f>
        <v>741</v>
      </c>
      <c r="L978" s="139">
        <v>1</v>
      </c>
      <c r="M978" s="60">
        <f>IF(W978=mapping!$N$1,IFERROR(VLOOKUP(Table4[[#This Row],[Column1]],mapping!A:L,12,FALSE),0),IF(W978&gt;mapping!$N$1,IFERROR(VLOOKUP(Table4[[#This Row],[Column1]],mapping!A:L,12,FALSE),0),0))</f>
        <v>550</v>
      </c>
      <c r="N978" s="58">
        <f>Table4[[#This Row],[ سعر اليومية ]]*3%*Table4[[#This Row],[عدد الدورات ]]</f>
        <v>22.23</v>
      </c>
      <c r="O978" s="56">
        <f>Table4[[#This Row],[ سعر اليومية ]]*Table4[[#This Row],[عدد الدورات ]]-N978</f>
        <v>718.77</v>
      </c>
      <c r="P978" s="194"/>
      <c r="Q978" s="194"/>
      <c r="R978" s="194"/>
      <c r="S978" s="58">
        <f>(Table4[[#This Row],[سعر يومية السائق]]*Table4[[#This Row],[عدد الدورات ]])-SUM(Table4[[#This Row],[سلف ]:[خصم ]])+Table4[[#This Row],[اضافي ]]</f>
        <v>550</v>
      </c>
      <c r="U978" s="58">
        <f>Table4[[#This Row],[ سعر اليومية ]]*Table4[[#This Row],[عدد الدورات ]]-Table4[[#This Row],[سعر يومية السائق]]*L978</f>
        <v>191</v>
      </c>
      <c r="V978" s="58">
        <f>U978-Table4[[#This Row],[W/H  3%]]</f>
        <v>168.77</v>
      </c>
      <c r="W978" s="66" t="str">
        <f>Table4[[#This Row],[اليوم]]&amp;Table4[[#This Row],[الشهر ]]&amp;Table4[[#This Row],[العام]]</f>
        <v>1852026</v>
      </c>
      <c r="X978" s="66" t="s">
        <v>304</v>
      </c>
    </row>
    <row r="979" spans="1:24" x14ac:dyDescent="0.3">
      <c r="A979" s="177">
        <v>18</v>
      </c>
      <c r="B979" s="177">
        <v>5</v>
      </c>
      <c r="C979" s="177">
        <v>2026</v>
      </c>
      <c r="D979" s="177" t="str">
        <f t="shared" ref="D979" si="72">F979&amp;G979&amp;H979&amp;I979&amp;J979</f>
        <v>عبدو إضافيإضافيلوجستيكاإضافيإضافي</v>
      </c>
      <c r="E979" s="203">
        <v>4019</v>
      </c>
      <c r="F979" s="41" t="str">
        <f>VLOOKUP(E979,mapping!C:J,2,FALSE)</f>
        <v>عبدو إضافي</v>
      </c>
      <c r="G979" s="41" t="str">
        <f>IFERROR(VLOOKUP(F979,mapping!$D$3:$J$200,2,FALSE),0)</f>
        <v>إضافي</v>
      </c>
      <c r="H979" s="41" t="str">
        <f>IFERROR(VLOOKUP(F979,mapping!$D$3:$J$200,3,FALSE),0)</f>
        <v>لوجستيكا</v>
      </c>
      <c r="I979" s="41" t="str">
        <f>IFERROR(VLOOKUP(F979,mapping!$D$3:$J$200,4,FALSE),0)</f>
        <v>إضافي</v>
      </c>
      <c r="J979" s="41" t="str">
        <f>IFERROR(VLOOKUP(F979,mapping!$D$3:$J$200,5,FALSE),0)</f>
        <v>إضافي</v>
      </c>
      <c r="K979" s="63">
        <f>IF(W979=mapping!$N$1,IFERROR(VLOOKUP(Table4[[#This Row],[Column1]],mapping!A:L,11,FALSE),0),IF(W979&gt;mapping!$N$1,IFERROR(VLOOKUP(Table4[[#This Row],[Column1]],mapping!A:L,11,FALSE),0),))</f>
        <v>1</v>
      </c>
      <c r="L979" s="139">
        <v>1</v>
      </c>
      <c r="M979" s="60">
        <f>IF(W979=mapping!$N$1,IFERROR(VLOOKUP(Table4[[#This Row],[Column1]],mapping!A:L,12,FALSE),0),IF(W979&gt;mapping!$N$1,IFERROR(VLOOKUP(Table4[[#This Row],[Column1]],mapping!A:L,12,FALSE),0),0))</f>
        <v>0</v>
      </c>
      <c r="N979" s="58">
        <f>Table4[[#This Row],[ سعر اليومية ]]*3%*Table4[[#This Row],[عدد الدورات ]]</f>
        <v>0.03</v>
      </c>
      <c r="O979" s="56">
        <f>Table4[[#This Row],[ سعر اليومية ]]*Table4[[#This Row],[عدد الدورات ]]-N979</f>
        <v>0.97</v>
      </c>
      <c r="P979" s="194"/>
      <c r="Q979" s="194"/>
      <c r="R979" s="197">
        <v>1100</v>
      </c>
      <c r="S979" s="58">
        <f>(Table4[[#This Row],[سعر يومية السائق]]*Table4[[#This Row],[عدد الدورات ]])-SUM(Table4[[#This Row],[سلف ]:[خصم ]])+Table4[[#This Row],[اضافي ]]</f>
        <v>1100</v>
      </c>
      <c r="U979" s="58">
        <f>Table4[[#This Row],[ سعر اليومية ]]*Table4[[#This Row],[عدد الدورات ]]-Table4[[#This Row],[سعر يومية السائق]]*L979</f>
        <v>1</v>
      </c>
      <c r="V979" s="58">
        <f>U979-Table4[[#This Row],[W/H  3%]]</f>
        <v>0.97</v>
      </c>
      <c r="W979" s="66" t="str">
        <f>Table4[[#This Row],[اليوم]]&amp;Table4[[#This Row],[الشهر ]]&amp;Table4[[#This Row],[العام]]</f>
        <v>1852026</v>
      </c>
      <c r="X979" s="66" t="s">
        <v>304</v>
      </c>
    </row>
    <row r="980" spans="1:24" s="123" customFormat="1" x14ac:dyDescent="0.3">
      <c r="D980" s="123" t="e">
        <f t="shared" si="71"/>
        <v>#N/A</v>
      </c>
      <c r="E980" s="201"/>
      <c r="F980" s="123" t="e">
        <f>VLOOKUP(E980,mapping!C:J,2,FALSE)</f>
        <v>#N/A</v>
      </c>
      <c r="G980" s="123">
        <f>IFERROR(VLOOKUP(F980,mapping!$D$3:$J$200,2,FALSE),0)</f>
        <v>0</v>
      </c>
      <c r="H980" s="123">
        <f>IFERROR(VLOOKUP(F980,mapping!$D$3:$J$200,3,FALSE),0)</f>
        <v>0</v>
      </c>
      <c r="I980" s="123">
        <f>IFERROR(VLOOKUP(F980,mapping!$D$3:$J$200,4,FALSE),0)</f>
        <v>0</v>
      </c>
      <c r="J980" s="123">
        <f>IFERROR(VLOOKUP(F980,mapping!$D$3:$J$200,5,FALSE),0)</f>
        <v>0</v>
      </c>
      <c r="K980" s="124">
        <f>IF(W980=mapping!$N$1,IFERROR(VLOOKUP(Table4[[#This Row],[Column1]],mapping!A:L,11,FALSE),0),IF(W980&gt;mapping!$N$1,IFERROR(VLOOKUP(Table4[[#This Row],[Column1]],mapping!A:L,11,FALSE),0),))</f>
        <v>0</v>
      </c>
      <c r="L980" s="140"/>
      <c r="M980" s="124">
        <f>IF(W980=mapping!$N$1,IFERROR(VLOOKUP(Table4[[#This Row],[Column1]],mapping!A:L,12,FALSE),0),IF(W980&gt;mapping!$N$1,IFERROR(VLOOKUP(Table4[[#This Row],[Column1]],mapping!A:L,12,FALSE),0),0))</f>
        <v>0</v>
      </c>
      <c r="N980" s="125">
        <f>Table4[[#This Row],[ سعر اليومية ]]*3%*Table4[[#This Row],[عدد الدورات ]]</f>
        <v>0</v>
      </c>
      <c r="O980" s="126">
        <f>Table4[[#This Row],[ سعر اليومية ]]*Table4[[#This Row],[عدد الدورات ]]-N980</f>
        <v>0</v>
      </c>
      <c r="P980" s="195"/>
      <c r="Q980" s="195"/>
      <c r="R980" s="195"/>
      <c r="S980" s="125">
        <f>(Table4[[#This Row],[سعر يومية السائق]]*Table4[[#This Row],[عدد الدورات ]])-SUM(Table4[[#This Row],[سلف ]:[خصم ]])+Table4[[#This Row],[اضافي ]]</f>
        <v>0</v>
      </c>
      <c r="U980" s="125">
        <f>Table4[[#This Row],[ سعر اليومية ]]*Table4[[#This Row],[عدد الدورات ]]-Table4[[#This Row],[سعر يومية السائق]]*L980</f>
        <v>0</v>
      </c>
      <c r="V980" s="125">
        <f>U980-Table4[[#This Row],[W/H  3%]]</f>
        <v>0</v>
      </c>
      <c r="W980" s="127" t="str">
        <f>Table4[[#This Row],[اليوم]]&amp;Table4[[#This Row],[الشهر ]]&amp;Table4[[#This Row],[العام]]</f>
        <v/>
      </c>
      <c r="X980" s="127" t="s">
        <v>304</v>
      </c>
    </row>
    <row r="981" spans="1:24" x14ac:dyDescent="0.3">
      <c r="A981" s="62">
        <v>19</v>
      </c>
      <c r="B981" s="62">
        <v>5</v>
      </c>
      <c r="C981" s="62">
        <v>2026</v>
      </c>
      <c r="D981" s="41" t="str">
        <f t="shared" si="71"/>
        <v>مصطفي قليوبقليوب FIRST STARTم.نصر ميكروباص صيني</v>
      </c>
      <c r="E981" s="4">
        <v>1000</v>
      </c>
      <c r="F981" s="41" t="str">
        <f>VLOOKUP(E981,mapping!C:J,2,FALSE)</f>
        <v>مصطفي قليوب</v>
      </c>
      <c r="G981" s="41" t="str">
        <f>IFERROR(VLOOKUP(F981,mapping!$D$3:$J$200,2,FALSE),0)</f>
        <v xml:space="preserve">قليوب </v>
      </c>
      <c r="H981" s="41" t="str">
        <f>IFERROR(VLOOKUP(F981,mapping!$D$3:$J$200,3,FALSE),0)</f>
        <v>FIRST START</v>
      </c>
      <c r="I981" s="41" t="str">
        <f>IFERROR(VLOOKUP(F981,mapping!$D$3:$J$200,4,FALSE),0)</f>
        <v xml:space="preserve">م.نصر </v>
      </c>
      <c r="J981" s="41" t="str">
        <f>IFERROR(VLOOKUP(F981,mapping!$D$3:$J$200,5,FALSE),0)</f>
        <v>ميكروباص صيني</v>
      </c>
      <c r="K981" s="63">
        <f>IF(W981=mapping!$N$1,IFERROR(VLOOKUP(Table4[[#This Row],[Column1]],mapping!A:L,11,FALSE),0),IF(W981&gt;mapping!$N$1,IFERROR(VLOOKUP(Table4[[#This Row],[Column1]],mapping!A:L,11,FALSE),0),))</f>
        <v>1250</v>
      </c>
      <c r="L981" s="139">
        <v>1</v>
      </c>
      <c r="M981" s="60">
        <f>IF(W981=mapping!$N$1,IFERROR(VLOOKUP(Table4[[#This Row],[Column1]],mapping!A:L,12,FALSE),0),IF(W981&gt;mapping!$N$1,IFERROR(VLOOKUP(Table4[[#This Row],[Column1]],mapping!A:L,12,FALSE),0),0))</f>
        <v>1200</v>
      </c>
      <c r="N981" s="58">
        <f>Table4[[#This Row],[ سعر اليومية ]]*3%*Table4[[#This Row],[عدد الدورات ]]</f>
        <v>37.5</v>
      </c>
      <c r="O981" s="56">
        <f>Table4[[#This Row],[ سعر اليومية ]]*Table4[[#This Row],[عدد الدورات ]]-N981</f>
        <v>1212.5</v>
      </c>
      <c r="P981" s="194"/>
      <c r="Q981" s="194"/>
      <c r="R981" s="194"/>
      <c r="S981" s="58">
        <f>(Table4[[#This Row],[سعر يومية السائق]]*Table4[[#This Row],[عدد الدورات ]])-SUM(Table4[[#This Row],[سلف ]:[خصم ]])+Table4[[#This Row],[اضافي ]]</f>
        <v>1200</v>
      </c>
      <c r="U981" s="58">
        <f>Table4[[#This Row],[ سعر اليومية ]]*Table4[[#This Row],[عدد الدورات ]]-Table4[[#This Row],[سعر يومية السائق]]*L981</f>
        <v>50</v>
      </c>
      <c r="V981" s="58">
        <f>U981-Table4[[#This Row],[W/H  3%]]</f>
        <v>12.5</v>
      </c>
      <c r="W981" s="66" t="str">
        <f>Table4[[#This Row],[اليوم]]&amp;Table4[[#This Row],[الشهر ]]&amp;Table4[[#This Row],[العام]]</f>
        <v>1952026</v>
      </c>
      <c r="X981" s="66" t="s">
        <v>304</v>
      </c>
    </row>
    <row r="982" spans="1:24" x14ac:dyDescent="0.3">
      <c r="A982" s="62">
        <v>19</v>
      </c>
      <c r="B982" s="62">
        <v>5</v>
      </c>
      <c r="C982" s="62">
        <v>2026</v>
      </c>
      <c r="D982" s="41" t="str">
        <f t="shared" ref="D982:D1045" si="73">F982&amp;G982&amp;H982&amp;I982&amp;J982</f>
        <v>عمرو برعي الجراجFLITCH AND GRAINالتجمع ميكروباص صيني</v>
      </c>
      <c r="E982" s="4">
        <v>2000</v>
      </c>
      <c r="F982" s="41" t="str">
        <f>VLOOKUP(E982,mapping!C:J,2,FALSE)</f>
        <v xml:space="preserve">عمرو برعي </v>
      </c>
      <c r="G982" s="41" t="str">
        <f>IFERROR(VLOOKUP(F982,mapping!$D$3:$J$200,2,FALSE),0)</f>
        <v>الجراج</v>
      </c>
      <c r="H982" s="41" t="str">
        <f>IFERROR(VLOOKUP(F982,mapping!$D$3:$J$200,3,FALSE),0)</f>
        <v>FLITCH AND GRAIN</v>
      </c>
      <c r="I982" s="41" t="str">
        <f>IFERROR(VLOOKUP(F982,mapping!$D$3:$J$200,4,FALSE),0)</f>
        <v xml:space="preserve">التجمع </v>
      </c>
      <c r="J982" s="41" t="str">
        <f>IFERROR(VLOOKUP(F982,mapping!$D$3:$J$200,5,FALSE),0)</f>
        <v>ميكروباص صيني</v>
      </c>
      <c r="K982" s="63">
        <f>IF(W982=mapping!$N$1,IFERROR(VLOOKUP(Table4[[#This Row],[Column1]],mapping!A:L,11,FALSE),0),IF(W982&gt;mapping!$N$1,IFERROR(VLOOKUP(Table4[[#This Row],[Column1]],mapping!A:L,11,FALSE),0),))</f>
        <v>1300</v>
      </c>
      <c r="L982" s="139">
        <v>1</v>
      </c>
      <c r="M982" s="60">
        <f>IF(W982=mapping!$N$1,IFERROR(VLOOKUP(Table4[[#This Row],[Column1]],mapping!A:L,12,FALSE),0),IF(W982&gt;mapping!$N$1,IFERROR(VLOOKUP(Table4[[#This Row],[Column1]],mapping!A:L,12,FALSE),0),0))</f>
        <v>1050</v>
      </c>
      <c r="N982" s="58">
        <f>Table4[[#This Row],[ سعر اليومية ]]*3%*Table4[[#This Row],[عدد الدورات ]]</f>
        <v>39</v>
      </c>
      <c r="O982" s="56">
        <f>Table4[[#This Row],[ سعر اليومية ]]*Table4[[#This Row],[عدد الدورات ]]-N982</f>
        <v>1261</v>
      </c>
      <c r="P982" s="194"/>
      <c r="Q982" s="194"/>
      <c r="R982" s="194"/>
      <c r="S982" s="58">
        <f>(Table4[[#This Row],[سعر يومية السائق]]*Table4[[#This Row],[عدد الدورات ]])-SUM(Table4[[#This Row],[سلف ]:[خصم ]])+Table4[[#This Row],[اضافي ]]</f>
        <v>1050</v>
      </c>
      <c r="U982" s="58">
        <f>Table4[[#This Row],[ سعر اليومية ]]*Table4[[#This Row],[عدد الدورات ]]-Table4[[#This Row],[سعر يومية السائق]]*L982</f>
        <v>250</v>
      </c>
      <c r="V982" s="58">
        <f>U982-Table4[[#This Row],[W/H  3%]]</f>
        <v>211</v>
      </c>
      <c r="W982" s="66" t="str">
        <f>Table4[[#This Row],[اليوم]]&amp;Table4[[#This Row],[الشهر ]]&amp;Table4[[#This Row],[العام]]</f>
        <v>1952026</v>
      </c>
      <c r="X982" s="66" t="s">
        <v>304</v>
      </c>
    </row>
    <row r="983" spans="1:24" x14ac:dyDescent="0.3">
      <c r="A983" s="62">
        <v>19</v>
      </c>
      <c r="B983" s="62">
        <v>5</v>
      </c>
      <c r="C983" s="62">
        <v>2026</v>
      </c>
      <c r="D983" s="41" t="str">
        <f t="shared" si="73"/>
        <v>مصطفي الف مسكنالف مسكن 3 ورديةنجمة هليوبوليسالتجمع اتوبيس 28</v>
      </c>
      <c r="E983" s="4">
        <v>3000</v>
      </c>
      <c r="F983" s="41" t="str">
        <f>VLOOKUP(E983,mapping!C:J,2,FALSE)</f>
        <v>مصطفي الف مسكن</v>
      </c>
      <c r="G983" s="41" t="str">
        <f>IFERROR(VLOOKUP(F983,mapping!$D$3:$J$200,2,FALSE),0)</f>
        <v>الف مسكن 3 وردية</v>
      </c>
      <c r="H983" s="41" t="str">
        <f>IFERROR(VLOOKUP(F983,mapping!$D$3:$J$200,3,FALSE),0)</f>
        <v>نجمة هليوبوليس</v>
      </c>
      <c r="I983" s="41" t="str">
        <f>IFERROR(VLOOKUP(F983,mapping!$D$3:$J$200,4,FALSE),0)</f>
        <v xml:space="preserve">التجمع </v>
      </c>
      <c r="J983" s="41" t="str">
        <f>IFERROR(VLOOKUP(F983,mapping!$D$3:$J$200,5,FALSE),0)</f>
        <v>اتوبيس 28</v>
      </c>
      <c r="K983" s="63">
        <f>IF(W983=mapping!$N$1,IFERROR(VLOOKUP(Table4[[#This Row],[Column1]],mapping!A:L,11,FALSE),0),IF(W983&gt;mapping!$N$1,IFERROR(VLOOKUP(Table4[[#This Row],[Column1]],mapping!A:L,11,FALSE),0),))</f>
        <v>4297</v>
      </c>
      <c r="L983" s="139">
        <v>1</v>
      </c>
      <c r="M983" s="60">
        <f>IF(W983=mapping!$N$1,IFERROR(VLOOKUP(Table4[[#This Row],[Column1]],mapping!A:L,12,FALSE),0),IF(W983&gt;mapping!$N$1,IFERROR(VLOOKUP(Table4[[#This Row],[Column1]],mapping!A:L,12,FALSE),0),0))</f>
        <v>3800</v>
      </c>
      <c r="N983" s="58">
        <f>Table4[[#This Row],[ سعر اليومية ]]*3%*Table4[[#This Row],[عدد الدورات ]]</f>
        <v>128.91</v>
      </c>
      <c r="O983" s="56">
        <f>Table4[[#This Row],[ سعر اليومية ]]*Table4[[#This Row],[عدد الدورات ]]-N983</f>
        <v>4168.09</v>
      </c>
      <c r="P983" s="194"/>
      <c r="Q983" s="194"/>
      <c r="R983" s="194"/>
      <c r="S983" s="58">
        <f>(Table4[[#This Row],[سعر يومية السائق]]*Table4[[#This Row],[عدد الدورات ]])-SUM(Table4[[#This Row],[سلف ]:[خصم ]])+Table4[[#This Row],[اضافي ]]</f>
        <v>3800</v>
      </c>
      <c r="U983" s="58">
        <f>Table4[[#This Row],[ سعر اليومية ]]*Table4[[#This Row],[عدد الدورات ]]-Table4[[#This Row],[سعر يومية السائق]]*L983</f>
        <v>497</v>
      </c>
      <c r="V983" s="58">
        <f>U983-Table4[[#This Row],[W/H  3%]]</f>
        <v>368.09000000000003</v>
      </c>
      <c r="W983" s="66" t="str">
        <f>Table4[[#This Row],[اليوم]]&amp;Table4[[#This Row],[الشهر ]]&amp;Table4[[#This Row],[العام]]</f>
        <v>1952026</v>
      </c>
      <c r="X983" s="66" t="s">
        <v>304</v>
      </c>
    </row>
    <row r="984" spans="1:24" x14ac:dyDescent="0.3">
      <c r="A984" s="62">
        <v>19</v>
      </c>
      <c r="B984" s="62">
        <v>5</v>
      </c>
      <c r="C984" s="62">
        <v>2026</v>
      </c>
      <c r="D984" s="41" t="str">
        <f t="shared" si="73"/>
        <v>ممدوح كيلاني1قليوب 3 وردية نجمة هليوبوليسالتجمع اتوبيس 28</v>
      </c>
      <c r="E984" s="4">
        <v>3002</v>
      </c>
      <c r="F984" s="41" t="str">
        <f>VLOOKUP(E984,mapping!C:J,2,FALSE)</f>
        <v>ممدوح كيلاني1</v>
      </c>
      <c r="G984" s="41" t="str">
        <f>IFERROR(VLOOKUP(F984,mapping!$D$3:$J$200,2,FALSE),0)</f>
        <v xml:space="preserve">قليوب 3 وردية </v>
      </c>
      <c r="H984" s="41" t="str">
        <f>IFERROR(VLOOKUP(F984,mapping!$D$3:$J$200,3,FALSE),0)</f>
        <v>نجمة هليوبوليس</v>
      </c>
      <c r="I984" s="41" t="str">
        <f>IFERROR(VLOOKUP(F984,mapping!$D$3:$J$200,4,FALSE),0)</f>
        <v xml:space="preserve">التجمع </v>
      </c>
      <c r="J984" s="41" t="str">
        <f>IFERROR(VLOOKUP(F984,mapping!$D$3:$J$200,5,FALSE),0)</f>
        <v>اتوبيس 28</v>
      </c>
      <c r="K984" s="63">
        <f>IF(W984=mapping!$N$1,IFERROR(VLOOKUP(Table4[[#This Row],[Column1]],mapping!A:L,11,FALSE),0),IF(W984&gt;mapping!$N$1,IFERROR(VLOOKUP(Table4[[#This Row],[Column1]],mapping!A:L,11,FALSE),0),))</f>
        <v>4297</v>
      </c>
      <c r="L984" s="139">
        <v>1</v>
      </c>
      <c r="M984" s="60">
        <f>IF(W984=mapping!$N$1,IFERROR(VLOOKUP(Table4[[#This Row],[Column1]],mapping!A:L,12,FALSE),0),IF(W984&gt;mapping!$N$1,IFERROR(VLOOKUP(Table4[[#This Row],[Column1]],mapping!A:L,12,FALSE),0),0))</f>
        <v>3900</v>
      </c>
      <c r="N984" s="58">
        <f>Table4[[#This Row],[ سعر اليومية ]]*3%*Table4[[#This Row],[عدد الدورات ]]</f>
        <v>128.91</v>
      </c>
      <c r="O984" s="56">
        <f>Table4[[#This Row],[ سعر اليومية ]]*Table4[[#This Row],[عدد الدورات ]]-N984</f>
        <v>4168.09</v>
      </c>
      <c r="P984" s="194"/>
      <c r="Q984" s="194"/>
      <c r="R984" s="194"/>
      <c r="S984" s="58">
        <f>(Table4[[#This Row],[سعر يومية السائق]]*Table4[[#This Row],[عدد الدورات ]])-SUM(Table4[[#This Row],[سلف ]:[خصم ]])+Table4[[#This Row],[اضافي ]]</f>
        <v>3900</v>
      </c>
      <c r="U984" s="58">
        <f>Table4[[#This Row],[ سعر اليومية ]]*Table4[[#This Row],[عدد الدورات ]]-Table4[[#This Row],[سعر يومية السائق]]*L984</f>
        <v>397</v>
      </c>
      <c r="V984" s="58">
        <f>U984-Table4[[#This Row],[W/H  3%]]</f>
        <v>268.09000000000003</v>
      </c>
      <c r="W984" s="66" t="str">
        <f>Table4[[#This Row],[اليوم]]&amp;Table4[[#This Row],[الشهر ]]&amp;Table4[[#This Row],[العام]]</f>
        <v>1952026</v>
      </c>
      <c r="X984" s="66" t="s">
        <v>304</v>
      </c>
    </row>
    <row r="985" spans="1:24" x14ac:dyDescent="0.3">
      <c r="A985" s="62">
        <v>19</v>
      </c>
      <c r="B985" s="62">
        <v>5</v>
      </c>
      <c r="C985" s="62">
        <v>2026</v>
      </c>
      <c r="D985" s="41" t="str">
        <f t="shared" si="73"/>
        <v>ممدوح كيلاني3المنيب 3وردية نجمة هليوبوليسالتجمع ميكروباص</v>
      </c>
      <c r="E985" s="4">
        <v>3004</v>
      </c>
      <c r="F985" s="41" t="str">
        <f>VLOOKUP(E985,mapping!C:J,2,FALSE)</f>
        <v>ممدوح كيلاني3</v>
      </c>
      <c r="G985" s="41" t="str">
        <f>IFERROR(VLOOKUP(F985,mapping!$D$3:$J$200,2,FALSE),0)</f>
        <v xml:space="preserve">المنيب 3وردية </v>
      </c>
      <c r="H985" s="41" t="str">
        <f>IFERROR(VLOOKUP(F985,mapping!$D$3:$J$200,3,FALSE),0)</f>
        <v>نجمة هليوبوليس</v>
      </c>
      <c r="I985" s="41" t="str">
        <f>IFERROR(VLOOKUP(F985,mapping!$D$3:$J$200,4,FALSE),0)</f>
        <v xml:space="preserve">التجمع </v>
      </c>
      <c r="J985" s="41" t="str">
        <f>IFERROR(VLOOKUP(F985,mapping!$D$3:$J$200,5,FALSE),0)</f>
        <v>ميكروباص</v>
      </c>
      <c r="K985" s="63">
        <f>IF(W985=mapping!$N$1,IFERROR(VLOOKUP(Table4[[#This Row],[Column1]],mapping!A:L,11,FALSE),0),IF(W985&gt;mapping!$N$1,IFERROR(VLOOKUP(Table4[[#This Row],[Column1]],mapping!A:L,11,FALSE),0),))</f>
        <v>3600</v>
      </c>
      <c r="L985" s="139">
        <v>1</v>
      </c>
      <c r="M985" s="60">
        <f>IF(W985=mapping!$N$1,IFERROR(VLOOKUP(Table4[[#This Row],[Column1]],mapping!A:L,12,FALSE),0),IF(W985&gt;mapping!$N$1,IFERROR(VLOOKUP(Table4[[#This Row],[Column1]],mapping!A:L,12,FALSE),0),0))</f>
        <v>2700</v>
      </c>
      <c r="N985" s="58">
        <f>Table4[[#This Row],[ سعر اليومية ]]*3%*Table4[[#This Row],[عدد الدورات ]]</f>
        <v>108</v>
      </c>
      <c r="O985" s="56">
        <f>Table4[[#This Row],[ سعر اليومية ]]*Table4[[#This Row],[عدد الدورات ]]-N985</f>
        <v>3492</v>
      </c>
      <c r="P985" s="194"/>
      <c r="Q985" s="194"/>
      <c r="R985" s="194"/>
      <c r="S985" s="58">
        <f>(Table4[[#This Row],[سعر يومية السائق]]*Table4[[#This Row],[عدد الدورات ]])-SUM(Table4[[#This Row],[سلف ]:[خصم ]])+Table4[[#This Row],[اضافي ]]</f>
        <v>2700</v>
      </c>
      <c r="U985" s="58">
        <f>Table4[[#This Row],[ سعر اليومية ]]*Table4[[#This Row],[عدد الدورات ]]-Table4[[#This Row],[سعر يومية السائق]]*L985</f>
        <v>900</v>
      </c>
      <c r="V985" s="58">
        <f>U985-Table4[[#This Row],[W/H  3%]]</f>
        <v>792</v>
      </c>
      <c r="W985" s="66" t="str">
        <f>Table4[[#This Row],[اليوم]]&amp;Table4[[#This Row],[الشهر ]]&amp;Table4[[#This Row],[العام]]</f>
        <v>1952026</v>
      </c>
      <c r="X985" s="66" t="s">
        <v>304</v>
      </c>
    </row>
    <row r="986" spans="1:24" x14ac:dyDescent="0.3">
      <c r="A986" s="62">
        <v>19</v>
      </c>
      <c r="B986" s="62">
        <v>5</v>
      </c>
      <c r="C986" s="62">
        <v>2026</v>
      </c>
      <c r="D986" s="41" t="str">
        <f t="shared" si="73"/>
        <v>بكرقليوب 1 ورديةنجمة هليوبوليسالتجمع ميكروباص</v>
      </c>
      <c r="E986" s="4">
        <v>3005</v>
      </c>
      <c r="F986" s="41" t="str">
        <f>VLOOKUP(E986,mapping!C:J,2,FALSE)</f>
        <v>بكر</v>
      </c>
      <c r="G986" s="41" t="str">
        <f>IFERROR(VLOOKUP(F986,mapping!$D$3:$J$200,2,FALSE),0)</f>
        <v>قليوب 1 وردية</v>
      </c>
      <c r="H986" s="41" t="str">
        <f>IFERROR(VLOOKUP(F986,mapping!$D$3:$J$200,3,FALSE),0)</f>
        <v>نجمة هليوبوليس</v>
      </c>
      <c r="I986" s="41" t="str">
        <f>IFERROR(VLOOKUP(F986,mapping!$D$3:$J$200,4,FALSE),0)</f>
        <v xml:space="preserve">التجمع </v>
      </c>
      <c r="J986" s="41" t="str">
        <f>IFERROR(VLOOKUP(F986,mapping!$D$3:$J$200,5,FALSE),0)</f>
        <v>ميكروباص</v>
      </c>
      <c r="K986" s="63">
        <f>IF(W986=mapping!$N$1,IFERROR(VLOOKUP(Table4[[#This Row],[Column1]],mapping!A:L,11,FALSE),0),IF(W986&gt;mapping!$N$1,IFERROR(VLOOKUP(Table4[[#This Row],[Column1]],mapping!A:L,11,FALSE),0),))</f>
        <v>1400</v>
      </c>
      <c r="L986" s="139">
        <v>1</v>
      </c>
      <c r="M986" s="60">
        <f>IF(W986=mapping!$N$1,IFERROR(VLOOKUP(Table4[[#This Row],[Column1]],mapping!A:L,12,FALSE),0),IF(W986&gt;mapping!$N$1,IFERROR(VLOOKUP(Table4[[#This Row],[Column1]],mapping!A:L,12,FALSE),0),0))</f>
        <v>1200</v>
      </c>
      <c r="N986" s="58">
        <f>Table4[[#This Row],[ سعر اليومية ]]*3%*Table4[[#This Row],[عدد الدورات ]]</f>
        <v>42</v>
      </c>
      <c r="O986" s="56">
        <f>Table4[[#This Row],[ سعر اليومية ]]*Table4[[#This Row],[عدد الدورات ]]-N986</f>
        <v>1358</v>
      </c>
      <c r="P986" s="194"/>
      <c r="Q986" s="194"/>
      <c r="R986" s="194"/>
      <c r="S986" s="58">
        <f>(Table4[[#This Row],[سعر يومية السائق]]*Table4[[#This Row],[عدد الدورات ]])-SUM(Table4[[#This Row],[سلف ]:[خصم ]])+Table4[[#This Row],[اضافي ]]</f>
        <v>1200</v>
      </c>
      <c r="U986" s="58">
        <f>Table4[[#This Row],[ سعر اليومية ]]*Table4[[#This Row],[عدد الدورات ]]-Table4[[#This Row],[سعر يومية السائق]]*L986</f>
        <v>200</v>
      </c>
      <c r="V986" s="58">
        <f>U986-Table4[[#This Row],[W/H  3%]]</f>
        <v>158</v>
      </c>
      <c r="W986" s="66" t="str">
        <f>Table4[[#This Row],[اليوم]]&amp;Table4[[#This Row],[الشهر ]]&amp;Table4[[#This Row],[العام]]</f>
        <v>1952026</v>
      </c>
      <c r="X986" s="66" t="s">
        <v>304</v>
      </c>
    </row>
    <row r="987" spans="1:24" x14ac:dyDescent="0.3">
      <c r="A987" s="62">
        <v>19</v>
      </c>
      <c r="B987" s="62">
        <v>5</v>
      </c>
      <c r="C987" s="62">
        <v>2026</v>
      </c>
      <c r="D987" s="41" t="str">
        <f t="shared" si="73"/>
        <v xml:space="preserve">رجب سلامة 1المرج لوجستيكااكتوبر هاي اس </v>
      </c>
      <c r="E987" s="4">
        <v>4000</v>
      </c>
      <c r="F987" s="41" t="str">
        <f>VLOOKUP(E987,mapping!C:J,2,FALSE)</f>
        <v>رجب سلامة 1</v>
      </c>
      <c r="G987" s="41" t="str">
        <f>IFERROR(VLOOKUP(F987,mapping!$D$3:$J$200,2,FALSE),0)</f>
        <v xml:space="preserve">المرج </v>
      </c>
      <c r="H987" s="41" t="str">
        <f>IFERROR(VLOOKUP(F987,mapping!$D$3:$J$200,3,FALSE),0)</f>
        <v>لوجستيكا</v>
      </c>
      <c r="I987" s="41" t="str">
        <f>IFERROR(VLOOKUP(F987,mapping!$D$3:$J$200,4,FALSE),0)</f>
        <v xml:space="preserve">اكتوبر </v>
      </c>
      <c r="J987" s="41" t="str">
        <f>IFERROR(VLOOKUP(F987,mapping!$D$3:$J$200,5,FALSE),0)</f>
        <v xml:space="preserve">هاي اس </v>
      </c>
      <c r="K987" s="63">
        <f>IF(W987=mapping!$N$1,IFERROR(VLOOKUP(Table4[[#This Row],[Column1]],mapping!A:L,11,FALSE),0),IF(W987&gt;mapping!$N$1,IFERROR(VLOOKUP(Table4[[#This Row],[Column1]],mapping!A:L,11,FALSE),0),))</f>
        <v>2195</v>
      </c>
      <c r="L987" s="139">
        <v>1</v>
      </c>
      <c r="M987" s="60">
        <f>IF(W987=mapping!$N$1,IFERROR(VLOOKUP(Table4[[#This Row],[Column1]],mapping!A:L,12,FALSE),0),IF(W987&gt;mapping!$N$1,IFERROR(VLOOKUP(Table4[[#This Row],[Column1]],mapping!A:L,12,FALSE),0),0))</f>
        <v>2000</v>
      </c>
      <c r="N987" s="58">
        <f>Table4[[#This Row],[ سعر اليومية ]]*3%*Table4[[#This Row],[عدد الدورات ]]</f>
        <v>65.849999999999994</v>
      </c>
      <c r="O987" s="56">
        <f>Table4[[#This Row],[ سعر اليومية ]]*Table4[[#This Row],[عدد الدورات ]]-N987</f>
        <v>2129.15</v>
      </c>
      <c r="P987" s="194"/>
      <c r="Q987" s="194">
        <v>1000</v>
      </c>
      <c r="R987" s="194"/>
      <c r="S987" s="58">
        <f>(Table4[[#This Row],[سعر يومية السائق]]*Table4[[#This Row],[عدد الدورات ]])-SUM(Table4[[#This Row],[سلف ]:[خصم ]])+Table4[[#This Row],[اضافي ]]</f>
        <v>1000</v>
      </c>
      <c r="U987" s="58">
        <f>Table4[[#This Row],[ سعر اليومية ]]*Table4[[#This Row],[عدد الدورات ]]-Table4[[#This Row],[سعر يومية السائق]]*L987</f>
        <v>195</v>
      </c>
      <c r="V987" s="58">
        <f>U987-Table4[[#This Row],[W/H  3%]]</f>
        <v>129.15</v>
      </c>
      <c r="W987" s="66" t="str">
        <f>Table4[[#This Row],[اليوم]]&amp;Table4[[#This Row],[الشهر ]]&amp;Table4[[#This Row],[العام]]</f>
        <v>1952026</v>
      </c>
      <c r="X987" s="66" t="s">
        <v>304</v>
      </c>
    </row>
    <row r="988" spans="1:24" x14ac:dyDescent="0.3">
      <c r="A988" s="62">
        <v>19</v>
      </c>
      <c r="B988" s="62">
        <v>5</v>
      </c>
      <c r="C988" s="62">
        <v>2026</v>
      </c>
      <c r="D988" s="41" t="str">
        <f t="shared" si="73"/>
        <v xml:space="preserve">رجب سلامة 2 نكلا حضورلوجستيكااكتوبر هاي اس </v>
      </c>
      <c r="E988" s="4">
        <v>4004</v>
      </c>
      <c r="F988" s="41" t="str">
        <f>VLOOKUP(E988,mapping!C:J,2,FALSE)</f>
        <v xml:space="preserve">رجب سلامة 2 </v>
      </c>
      <c r="G988" s="41" t="str">
        <f>IFERROR(VLOOKUP(F988,mapping!$D$3:$J$200,2,FALSE),0)</f>
        <v>نكلا حضور</v>
      </c>
      <c r="H988" s="41" t="str">
        <f>IFERROR(VLOOKUP(F988,mapping!$D$3:$J$200,3,FALSE),0)</f>
        <v>لوجستيكا</v>
      </c>
      <c r="I988" s="41" t="str">
        <f>IFERROR(VLOOKUP(F988,mapping!$D$3:$J$200,4,FALSE),0)</f>
        <v xml:space="preserve">اكتوبر </v>
      </c>
      <c r="J988" s="41" t="str">
        <f>IFERROR(VLOOKUP(F988,mapping!$D$3:$J$200,5,FALSE),0)</f>
        <v xml:space="preserve">هاي اس </v>
      </c>
      <c r="K988" s="63">
        <f>IF(W988=mapping!$N$1,IFERROR(VLOOKUP(Table4[[#This Row],[Column1]],mapping!A:L,11,FALSE),0),IF(W988&gt;mapping!$N$1,IFERROR(VLOOKUP(Table4[[#This Row],[Column1]],mapping!A:L,11,FALSE),0),))</f>
        <v>1024</v>
      </c>
      <c r="L988" s="139">
        <v>1</v>
      </c>
      <c r="M988" s="60">
        <f>IF(W988=mapping!$N$1,IFERROR(VLOOKUP(Table4[[#This Row],[Column1]],mapping!A:L,12,FALSE),0),IF(W988&gt;mapping!$N$1,IFERROR(VLOOKUP(Table4[[#This Row],[Column1]],mapping!A:L,12,FALSE),0),0))</f>
        <v>1000</v>
      </c>
      <c r="N988" s="58">
        <f>Table4[[#This Row],[ سعر اليومية ]]*3%*Table4[[#This Row],[عدد الدورات ]]</f>
        <v>30.72</v>
      </c>
      <c r="O988" s="56">
        <f>Table4[[#This Row],[ سعر اليومية ]]*Table4[[#This Row],[عدد الدورات ]]-N988</f>
        <v>993.28</v>
      </c>
      <c r="P988" s="194"/>
      <c r="Q988" s="194"/>
      <c r="R988" s="194"/>
      <c r="S988" s="58">
        <f>(Table4[[#This Row],[سعر يومية السائق]]*Table4[[#This Row],[عدد الدورات ]])-SUM(Table4[[#This Row],[سلف ]:[خصم ]])+Table4[[#This Row],[اضافي ]]</f>
        <v>1000</v>
      </c>
      <c r="U988" s="58">
        <f>Table4[[#This Row],[ سعر اليومية ]]*Table4[[#This Row],[عدد الدورات ]]-Table4[[#This Row],[سعر يومية السائق]]*L988</f>
        <v>24</v>
      </c>
      <c r="V988" s="58">
        <f>U988-Table4[[#This Row],[W/H  3%]]</f>
        <v>-6.7199999999999989</v>
      </c>
      <c r="W988" s="66" t="str">
        <f>Table4[[#This Row],[اليوم]]&amp;Table4[[#This Row],[الشهر ]]&amp;Table4[[#This Row],[العام]]</f>
        <v>1952026</v>
      </c>
      <c r="X988" s="66" t="s">
        <v>304</v>
      </c>
    </row>
    <row r="989" spans="1:24" x14ac:dyDescent="0.3">
      <c r="A989" s="62">
        <v>19</v>
      </c>
      <c r="B989" s="62">
        <v>5</v>
      </c>
      <c r="C989" s="62">
        <v>2026</v>
      </c>
      <c r="D989" s="41" t="str">
        <f t="shared" si="73"/>
        <v xml:space="preserve">احمد السيدالمنيب 3وردية لوجستيكااكتوبر هاي اس </v>
      </c>
      <c r="E989" s="4">
        <v>4001</v>
      </c>
      <c r="F989" s="41" t="str">
        <f>VLOOKUP(E989,mapping!C:J,2,FALSE)</f>
        <v>احمد السيد</v>
      </c>
      <c r="G989" s="41" t="str">
        <f>IFERROR(VLOOKUP(F989,mapping!$D$3:$J$200,2,FALSE),0)</f>
        <v xml:space="preserve">المنيب 3وردية </v>
      </c>
      <c r="H989" s="41" t="str">
        <f>IFERROR(VLOOKUP(F989,mapping!$D$3:$J$200,3,FALSE),0)</f>
        <v>لوجستيكا</v>
      </c>
      <c r="I989" s="41" t="str">
        <f>IFERROR(VLOOKUP(F989,mapping!$D$3:$J$200,4,FALSE),0)</f>
        <v xml:space="preserve">اكتوبر </v>
      </c>
      <c r="J989" s="41" t="str">
        <f>IFERROR(VLOOKUP(F989,mapping!$D$3:$J$200,5,FALSE),0)</f>
        <v xml:space="preserve">هاي اس </v>
      </c>
      <c r="K989" s="63">
        <f>IF(W989=mapping!$N$1,IFERROR(VLOOKUP(Table4[[#This Row],[Column1]],mapping!A:L,11,FALSE),0),IF(W989&gt;mapping!$N$1,IFERROR(VLOOKUP(Table4[[#This Row],[Column1]],mapping!A:L,11,FALSE),0),))</f>
        <v>4831</v>
      </c>
      <c r="L989" s="139">
        <v>1</v>
      </c>
      <c r="M989" s="60">
        <f>IF(W989=mapping!$N$1,IFERROR(VLOOKUP(Table4[[#This Row],[Column1]],mapping!A:L,12,FALSE),0),IF(W989&gt;mapping!$N$1,IFERROR(VLOOKUP(Table4[[#This Row],[Column1]],mapping!A:L,12,FALSE),0),0))</f>
        <v>4000</v>
      </c>
      <c r="N989" s="58">
        <f>Table4[[#This Row],[ سعر اليومية ]]*3%*Table4[[#This Row],[عدد الدورات ]]</f>
        <v>144.93</v>
      </c>
      <c r="O989" s="56">
        <f>Table4[[#This Row],[ سعر اليومية ]]*Table4[[#This Row],[عدد الدورات ]]-N989</f>
        <v>4686.07</v>
      </c>
      <c r="P989" s="194"/>
      <c r="Q989" s="194"/>
      <c r="R989" s="194"/>
      <c r="S989" s="58">
        <f>(Table4[[#This Row],[سعر يومية السائق]]*Table4[[#This Row],[عدد الدورات ]])-SUM(Table4[[#This Row],[سلف ]:[خصم ]])+Table4[[#This Row],[اضافي ]]</f>
        <v>4000</v>
      </c>
      <c r="U989" s="58">
        <f>Table4[[#This Row],[ سعر اليومية ]]*Table4[[#This Row],[عدد الدورات ]]-Table4[[#This Row],[سعر يومية السائق]]*L989</f>
        <v>831</v>
      </c>
      <c r="V989" s="58">
        <f>U989-Table4[[#This Row],[W/H  3%]]</f>
        <v>686.06999999999994</v>
      </c>
      <c r="W989" s="66" t="str">
        <f>Table4[[#This Row],[اليوم]]&amp;Table4[[#This Row],[الشهر ]]&amp;Table4[[#This Row],[العام]]</f>
        <v>1952026</v>
      </c>
      <c r="X989" s="66" t="s">
        <v>304</v>
      </c>
    </row>
    <row r="990" spans="1:24" x14ac:dyDescent="0.3">
      <c r="A990" s="62">
        <v>19</v>
      </c>
      <c r="B990" s="62">
        <v>5</v>
      </c>
      <c r="C990" s="62">
        <v>2026</v>
      </c>
      <c r="D990" s="41" t="str">
        <f t="shared" si="73"/>
        <v xml:space="preserve">حسام سعيد1القناطر 3 ورديةلوجستيكااكتوبر هاي اس </v>
      </c>
      <c r="E990" s="4">
        <v>4002</v>
      </c>
      <c r="F990" s="41" t="str">
        <f>VLOOKUP(E990,mapping!C:J,2,FALSE)</f>
        <v>حسام سعيد1</v>
      </c>
      <c r="G990" s="41" t="str">
        <f>IFERROR(VLOOKUP(F990,mapping!$D$3:$J$200,2,FALSE),0)</f>
        <v>القناطر 3 وردية</v>
      </c>
      <c r="H990" s="41" t="str">
        <f>IFERROR(VLOOKUP(F990,mapping!$D$3:$J$200,3,FALSE),0)</f>
        <v>لوجستيكا</v>
      </c>
      <c r="I990" s="41" t="str">
        <f>IFERROR(VLOOKUP(F990,mapping!$D$3:$J$200,4,FALSE),0)</f>
        <v xml:space="preserve">اكتوبر </v>
      </c>
      <c r="J990" s="41" t="str">
        <f>IFERROR(VLOOKUP(F990,mapping!$D$3:$J$200,5,FALSE),0)</f>
        <v xml:space="preserve">هاي اس </v>
      </c>
      <c r="K990" s="63">
        <f>IF(W990=mapping!$N$1,IFERROR(VLOOKUP(Table4[[#This Row],[Column1]],mapping!A:L,11,FALSE),0),IF(W990&gt;mapping!$N$1,IFERROR(VLOOKUP(Table4[[#This Row],[Column1]],mapping!A:L,11,FALSE),0),))</f>
        <v>4391</v>
      </c>
      <c r="L990" s="139">
        <v>1</v>
      </c>
      <c r="M990" s="60">
        <f>IF(W990=mapping!$N$1,IFERROR(VLOOKUP(Table4[[#This Row],[Column1]],mapping!A:L,12,FALSE),0),IF(W990&gt;mapping!$N$1,IFERROR(VLOOKUP(Table4[[#This Row],[Column1]],mapping!A:L,12,FALSE),0),0))</f>
        <v>3400</v>
      </c>
      <c r="N990" s="58">
        <f>Table4[[#This Row],[ سعر اليومية ]]*3%*Table4[[#This Row],[عدد الدورات ]]</f>
        <v>131.72999999999999</v>
      </c>
      <c r="O990" s="56">
        <f>Table4[[#This Row],[ سعر اليومية ]]*Table4[[#This Row],[عدد الدورات ]]-N990</f>
        <v>4259.2700000000004</v>
      </c>
      <c r="P990" s="194"/>
      <c r="Q990" s="194"/>
      <c r="R990" s="194"/>
      <c r="S990" s="58">
        <f>(Table4[[#This Row],[سعر يومية السائق]]*Table4[[#This Row],[عدد الدورات ]])-SUM(Table4[[#This Row],[سلف ]:[خصم ]])+Table4[[#This Row],[اضافي ]]</f>
        <v>3400</v>
      </c>
      <c r="U990" s="58">
        <f>Table4[[#This Row],[ سعر اليومية ]]*Table4[[#This Row],[عدد الدورات ]]-Table4[[#This Row],[سعر يومية السائق]]*L990</f>
        <v>991</v>
      </c>
      <c r="V990" s="58">
        <f>U990-Table4[[#This Row],[W/H  3%]]</f>
        <v>859.27</v>
      </c>
      <c r="W990" s="66" t="str">
        <f>Table4[[#This Row],[اليوم]]&amp;Table4[[#This Row],[الشهر ]]&amp;Table4[[#This Row],[العام]]</f>
        <v>1952026</v>
      </c>
      <c r="X990" s="66" t="s">
        <v>304</v>
      </c>
    </row>
    <row r="991" spans="1:24" x14ac:dyDescent="0.3">
      <c r="A991" s="62">
        <v>19</v>
      </c>
      <c r="B991" s="62">
        <v>5</v>
      </c>
      <c r="C991" s="62">
        <v>2026</v>
      </c>
      <c r="D991" s="41" t="str">
        <f t="shared" si="73"/>
        <v xml:space="preserve">حسام سعيد 2نكلا انصرافلوجستيكااكتوبر هاي اس </v>
      </c>
      <c r="E991" s="4">
        <v>4003</v>
      </c>
      <c r="F991" s="41" t="str">
        <f>VLOOKUP(E991,mapping!C:J,2,FALSE)</f>
        <v>حسام سعيد 2</v>
      </c>
      <c r="G991" s="41" t="str">
        <f>IFERROR(VLOOKUP(F991,mapping!$D$3:$J$200,2,FALSE),0)</f>
        <v>نكلا انصراف</v>
      </c>
      <c r="H991" s="41" t="str">
        <f>IFERROR(VLOOKUP(F991,mapping!$D$3:$J$200,3,FALSE),0)</f>
        <v>لوجستيكا</v>
      </c>
      <c r="I991" s="41" t="str">
        <f>IFERROR(VLOOKUP(F991,mapping!$D$3:$J$200,4,FALSE),0)</f>
        <v xml:space="preserve">اكتوبر </v>
      </c>
      <c r="J991" s="41" t="str">
        <f>IFERROR(VLOOKUP(F991,mapping!$D$3:$J$200,5,FALSE),0)</f>
        <v xml:space="preserve">هاي اس </v>
      </c>
      <c r="K991" s="63">
        <f>IF(W991=mapping!$N$1,IFERROR(VLOOKUP(Table4[[#This Row],[Column1]],mapping!A:L,11,FALSE),0),IF(W991&gt;mapping!$N$1,IFERROR(VLOOKUP(Table4[[#This Row],[Column1]],mapping!A:L,11,FALSE),0),))</f>
        <v>1024</v>
      </c>
      <c r="L991" s="139">
        <v>1</v>
      </c>
      <c r="M991" s="60">
        <f>IF(W991=mapping!$N$1,IFERROR(VLOOKUP(Table4[[#This Row],[Column1]],mapping!A:L,12,FALSE),0),IF(W991&gt;mapping!$N$1,IFERROR(VLOOKUP(Table4[[#This Row],[Column1]],mapping!A:L,12,FALSE),0),0))</f>
        <v>900</v>
      </c>
      <c r="N991" s="58">
        <f>Table4[[#This Row],[ سعر اليومية ]]*3%*Table4[[#This Row],[عدد الدورات ]]</f>
        <v>30.72</v>
      </c>
      <c r="O991" s="56">
        <f>Table4[[#This Row],[ سعر اليومية ]]*Table4[[#This Row],[عدد الدورات ]]-N991</f>
        <v>993.28</v>
      </c>
      <c r="P991" s="194"/>
      <c r="Q991" s="194"/>
      <c r="R991" s="194"/>
      <c r="S991" s="58">
        <f>(Table4[[#This Row],[سعر يومية السائق]]*Table4[[#This Row],[عدد الدورات ]])-SUM(Table4[[#This Row],[سلف ]:[خصم ]])+Table4[[#This Row],[اضافي ]]</f>
        <v>900</v>
      </c>
      <c r="U991" s="58">
        <f>Table4[[#This Row],[ سعر اليومية ]]*Table4[[#This Row],[عدد الدورات ]]-Table4[[#This Row],[سعر يومية السائق]]*L991</f>
        <v>124</v>
      </c>
      <c r="V991" s="58">
        <f>U991-Table4[[#This Row],[W/H  3%]]</f>
        <v>93.28</v>
      </c>
      <c r="W991" s="66" t="str">
        <f>Table4[[#This Row],[اليوم]]&amp;Table4[[#This Row],[الشهر ]]&amp;Table4[[#This Row],[العام]]</f>
        <v>1952026</v>
      </c>
      <c r="X991" s="66" t="s">
        <v>304</v>
      </c>
    </row>
    <row r="992" spans="1:24" x14ac:dyDescent="0.3">
      <c r="A992" s="62">
        <v>19</v>
      </c>
      <c r="B992" s="62">
        <v>5</v>
      </c>
      <c r="C992" s="62">
        <v>2026</v>
      </c>
      <c r="D992" s="41" t="str">
        <f t="shared" si="73"/>
        <v xml:space="preserve">محمد رضا المنوفية لوجستيكااكتوبر هاي اس </v>
      </c>
      <c r="E992" s="4">
        <v>4006</v>
      </c>
      <c r="F992" s="41" t="str">
        <f>VLOOKUP(E992,mapping!C:J,2,FALSE)</f>
        <v xml:space="preserve">محمد رضا </v>
      </c>
      <c r="G992" s="41" t="str">
        <f>IFERROR(VLOOKUP(F992,mapping!$D$3:$J$200,2,FALSE),0)</f>
        <v xml:space="preserve">المنوفية </v>
      </c>
      <c r="H992" s="41" t="str">
        <f>IFERROR(VLOOKUP(F992,mapping!$D$3:$J$200,3,FALSE),0)</f>
        <v>لوجستيكا</v>
      </c>
      <c r="I992" s="41" t="str">
        <f>IFERROR(VLOOKUP(F992,mapping!$D$3:$J$200,4,FALSE),0)</f>
        <v xml:space="preserve">اكتوبر </v>
      </c>
      <c r="J992" s="41" t="str">
        <f>IFERROR(VLOOKUP(F992,mapping!$D$3:$J$200,5,FALSE),0)</f>
        <v xml:space="preserve">هاي اس </v>
      </c>
      <c r="K992" s="63">
        <f>IF(W992=mapping!$N$1,IFERROR(VLOOKUP(Table4[[#This Row],[Column1]],mapping!A:L,11,FALSE),0),IF(W992&gt;mapping!$N$1,IFERROR(VLOOKUP(Table4[[#This Row],[Column1]],mapping!A:L,11,FALSE),0),))</f>
        <v>2634</v>
      </c>
      <c r="L992" s="139">
        <v>1</v>
      </c>
      <c r="M992" s="60">
        <f>IF(W992=mapping!$N$1,IFERROR(VLOOKUP(Table4[[#This Row],[Column1]],mapping!A:L,12,FALSE),0),IF(W992&gt;mapping!$N$1,IFERROR(VLOOKUP(Table4[[#This Row],[Column1]],mapping!A:L,12,FALSE),0),0))</f>
        <v>2150</v>
      </c>
      <c r="N992" s="58">
        <f>Table4[[#This Row],[ سعر اليومية ]]*3%*Table4[[#This Row],[عدد الدورات ]]</f>
        <v>79.02</v>
      </c>
      <c r="O992" s="56">
        <f>Table4[[#This Row],[ سعر اليومية ]]*Table4[[#This Row],[عدد الدورات ]]-N992</f>
        <v>2554.98</v>
      </c>
      <c r="P992" s="194"/>
      <c r="Q992" s="194"/>
      <c r="R992" s="194"/>
      <c r="S992" s="58">
        <f>(Table4[[#This Row],[سعر يومية السائق]]*Table4[[#This Row],[عدد الدورات ]])-SUM(Table4[[#This Row],[سلف ]:[خصم ]])+Table4[[#This Row],[اضافي ]]</f>
        <v>2150</v>
      </c>
      <c r="U992" s="58">
        <f>Table4[[#This Row],[ سعر اليومية ]]*Table4[[#This Row],[عدد الدورات ]]-Table4[[#This Row],[سعر يومية السائق]]*L992</f>
        <v>484</v>
      </c>
      <c r="V992" s="58">
        <f>U992-Table4[[#This Row],[W/H  3%]]</f>
        <v>404.98</v>
      </c>
      <c r="W992" s="66" t="str">
        <f>Table4[[#This Row],[اليوم]]&amp;Table4[[#This Row],[الشهر ]]&amp;Table4[[#This Row],[العام]]</f>
        <v>1952026</v>
      </c>
      <c r="X992" s="66" t="s">
        <v>304</v>
      </c>
    </row>
    <row r="993" spans="1:24" x14ac:dyDescent="0.3">
      <c r="A993" s="62">
        <v>19</v>
      </c>
      <c r="B993" s="62">
        <v>5</v>
      </c>
      <c r="C993" s="62">
        <v>2026</v>
      </c>
      <c r="D993" s="41" t="str">
        <f t="shared" si="73"/>
        <v xml:space="preserve">مصطفي شكيويالجلاتمةلوجستيكااكتوبر كوستر </v>
      </c>
      <c r="E993" s="4">
        <v>4007</v>
      </c>
      <c r="F993" s="41" t="str">
        <f>VLOOKUP(E993,mapping!C:J,2,FALSE)</f>
        <v>مصطفي شكيوي</v>
      </c>
      <c r="G993" s="41" t="str">
        <f>IFERROR(VLOOKUP(F993,mapping!$D$3:$J$200,2,FALSE),0)</f>
        <v>الجلاتمة</v>
      </c>
      <c r="H993" s="41" t="str">
        <f>IFERROR(VLOOKUP(F993,mapping!$D$3:$J$200,3,FALSE),0)</f>
        <v>لوجستيكا</v>
      </c>
      <c r="I993" s="41" t="str">
        <f>IFERROR(VLOOKUP(F993,mapping!$D$3:$J$200,4,FALSE),0)</f>
        <v xml:space="preserve">اكتوبر </v>
      </c>
      <c r="J993" s="41" t="str">
        <f>IFERROR(VLOOKUP(F993,mapping!$D$3:$J$200,5,FALSE),0)</f>
        <v xml:space="preserve">كوستر </v>
      </c>
      <c r="K993" s="63">
        <f>IF(W993=mapping!$N$1,IFERROR(VLOOKUP(Table4[[#This Row],[Column1]],mapping!A:L,11,FALSE),0),IF(W993&gt;mapping!$N$1,IFERROR(VLOOKUP(Table4[[#This Row],[Column1]],mapping!A:L,11,FALSE),0),))</f>
        <v>3220</v>
      </c>
      <c r="L993" s="139">
        <v>1</v>
      </c>
      <c r="M993" s="60">
        <f>IF(W993=mapping!$N$1,IFERROR(VLOOKUP(Table4[[#This Row],[Column1]],mapping!A:L,12,FALSE),0),IF(W993&gt;mapping!$N$1,IFERROR(VLOOKUP(Table4[[#This Row],[Column1]],mapping!A:L,12,FALSE),0),0))</f>
        <v>2750</v>
      </c>
      <c r="N993" s="58">
        <f>Table4[[#This Row],[ سعر اليومية ]]*3%*Table4[[#This Row],[عدد الدورات ]]</f>
        <v>96.6</v>
      </c>
      <c r="O993" s="56">
        <f>Table4[[#This Row],[ سعر اليومية ]]*Table4[[#This Row],[عدد الدورات ]]-N993</f>
        <v>3123.4</v>
      </c>
      <c r="P993" s="194"/>
      <c r="Q993" s="194"/>
      <c r="R993" s="194"/>
      <c r="S993" s="58">
        <f>(Table4[[#This Row],[سعر يومية السائق]]*Table4[[#This Row],[عدد الدورات ]])-SUM(Table4[[#This Row],[سلف ]:[خصم ]])+Table4[[#This Row],[اضافي ]]</f>
        <v>2750</v>
      </c>
      <c r="U993" s="58">
        <f>Table4[[#This Row],[ سعر اليومية ]]*Table4[[#This Row],[عدد الدورات ]]-Table4[[#This Row],[سعر يومية السائق]]*L993</f>
        <v>470</v>
      </c>
      <c r="V993" s="58">
        <f>U993-Table4[[#This Row],[W/H  3%]]</f>
        <v>373.4</v>
      </c>
      <c r="W993" s="66" t="str">
        <f>Table4[[#This Row],[اليوم]]&amp;Table4[[#This Row],[الشهر ]]&amp;Table4[[#This Row],[العام]]</f>
        <v>1952026</v>
      </c>
      <c r="X993" s="66" t="s">
        <v>304</v>
      </c>
    </row>
    <row r="994" spans="1:24" x14ac:dyDescent="0.3">
      <c r="A994" s="62">
        <v>19</v>
      </c>
      <c r="B994" s="62">
        <v>5</v>
      </c>
      <c r="C994" s="62">
        <v>2026</v>
      </c>
      <c r="D994" s="41" t="str">
        <f t="shared" si="73"/>
        <v xml:space="preserve">وديع 1الفيوم 1لوجستيكااكتوبر هاي اس </v>
      </c>
      <c r="E994" s="4">
        <v>4009</v>
      </c>
      <c r="F994" s="41" t="str">
        <f>VLOOKUP(E994,mapping!C:J,2,FALSE)</f>
        <v>وديع 1</v>
      </c>
      <c r="G994" s="41" t="str">
        <f>IFERROR(VLOOKUP(F994,mapping!$D$3:$J$200,2,FALSE),0)</f>
        <v>الفيوم 1</v>
      </c>
      <c r="H994" s="41" t="str">
        <f>IFERROR(VLOOKUP(F994,mapping!$D$3:$J$200,3,FALSE),0)</f>
        <v>لوجستيكا</v>
      </c>
      <c r="I994" s="41" t="str">
        <f>IFERROR(VLOOKUP(F994,mapping!$D$3:$J$200,4,FALSE),0)</f>
        <v xml:space="preserve">اكتوبر </v>
      </c>
      <c r="J994" s="41" t="str">
        <f>IFERROR(VLOOKUP(F994,mapping!$D$3:$J$200,5,FALSE),0)</f>
        <v xml:space="preserve">هاي اس </v>
      </c>
      <c r="K994" s="63">
        <f>IF(W994=mapping!$N$1,IFERROR(VLOOKUP(Table4[[#This Row],[Column1]],mapping!A:L,11,FALSE),0),IF(W994&gt;mapping!$N$1,IFERROR(VLOOKUP(Table4[[#This Row],[Column1]],mapping!A:L,11,FALSE),0),))</f>
        <v>2662</v>
      </c>
      <c r="L994" s="139">
        <v>1</v>
      </c>
      <c r="M994" s="60">
        <f>IF(W994=mapping!$N$1,IFERROR(VLOOKUP(Table4[[#This Row],[Column1]],mapping!A:L,12,FALSE),0),IF(W994&gt;mapping!$N$1,IFERROR(VLOOKUP(Table4[[#This Row],[Column1]],mapping!A:L,12,FALSE),0),0))</f>
        <v>2250</v>
      </c>
      <c r="N994" s="58">
        <f>Table4[[#This Row],[ سعر اليومية ]]*3%*Table4[[#This Row],[عدد الدورات ]]</f>
        <v>79.86</v>
      </c>
      <c r="O994" s="56">
        <f>Table4[[#This Row],[ سعر اليومية ]]*Table4[[#This Row],[عدد الدورات ]]-N994</f>
        <v>2582.14</v>
      </c>
      <c r="P994" s="194"/>
      <c r="Q994" s="194"/>
      <c r="R994" s="194"/>
      <c r="S994" s="58">
        <f>(Table4[[#This Row],[سعر يومية السائق]]*Table4[[#This Row],[عدد الدورات ]])-SUM(Table4[[#This Row],[سلف ]:[خصم ]])+Table4[[#This Row],[اضافي ]]</f>
        <v>2250</v>
      </c>
      <c r="U994" s="58">
        <f>Table4[[#This Row],[ سعر اليومية ]]*Table4[[#This Row],[عدد الدورات ]]-Table4[[#This Row],[سعر يومية السائق]]*L994</f>
        <v>412</v>
      </c>
      <c r="V994" s="58">
        <f>U994-Table4[[#This Row],[W/H  3%]]</f>
        <v>332.14</v>
      </c>
      <c r="W994" s="66" t="str">
        <f>Table4[[#This Row],[اليوم]]&amp;Table4[[#This Row],[الشهر ]]&amp;Table4[[#This Row],[العام]]</f>
        <v>1952026</v>
      </c>
      <c r="X994" s="66" t="s">
        <v>304</v>
      </c>
    </row>
    <row r="995" spans="1:24" x14ac:dyDescent="0.3">
      <c r="A995" s="62">
        <v>19</v>
      </c>
      <c r="B995" s="62">
        <v>5</v>
      </c>
      <c r="C995" s="62">
        <v>2026</v>
      </c>
      <c r="D995" s="41" t="str">
        <f t="shared" si="73"/>
        <v xml:space="preserve">وديع 2الفيوم 2لوجستيكااكتوبر هاي اس </v>
      </c>
      <c r="E995" s="4">
        <v>4010</v>
      </c>
      <c r="F995" s="41" t="str">
        <f>VLOOKUP(E995,mapping!C:J,2,FALSE)</f>
        <v>وديع 2</v>
      </c>
      <c r="G995" s="41" t="str">
        <f>IFERROR(VLOOKUP(F995,mapping!$D$3:$J$200,2,FALSE),0)</f>
        <v>الفيوم 2</v>
      </c>
      <c r="H995" s="41" t="str">
        <f>IFERROR(VLOOKUP(F995,mapping!$D$3:$J$200,3,FALSE),0)</f>
        <v>لوجستيكا</v>
      </c>
      <c r="I995" s="41" t="str">
        <f>IFERROR(VLOOKUP(F995,mapping!$D$3:$J$200,4,FALSE),0)</f>
        <v xml:space="preserve">اكتوبر </v>
      </c>
      <c r="J995" s="41" t="str">
        <f>IFERROR(VLOOKUP(F995,mapping!$D$3:$J$200,5,FALSE),0)</f>
        <v xml:space="preserve">هاي اس </v>
      </c>
      <c r="K995" s="63">
        <f>IF(W995=mapping!$N$1,IFERROR(VLOOKUP(Table4[[#This Row],[Column1]],mapping!A:L,11,FALSE),0),IF(W995&gt;mapping!$N$1,IFERROR(VLOOKUP(Table4[[#This Row],[Column1]],mapping!A:L,11,FALSE),0),))</f>
        <v>2662</v>
      </c>
      <c r="L995" s="139">
        <v>1</v>
      </c>
      <c r="M995" s="60">
        <f>IF(W995=mapping!$N$1,IFERROR(VLOOKUP(Table4[[#This Row],[Column1]],mapping!A:L,12,FALSE),0),IF(W995&gt;mapping!$N$1,IFERROR(VLOOKUP(Table4[[#This Row],[Column1]],mapping!A:L,12,FALSE),0),0))</f>
        <v>2250</v>
      </c>
      <c r="N995" s="58">
        <f>Table4[[#This Row],[ سعر اليومية ]]*3%*Table4[[#This Row],[عدد الدورات ]]</f>
        <v>79.86</v>
      </c>
      <c r="O995" s="56">
        <f>Table4[[#This Row],[ سعر اليومية ]]*Table4[[#This Row],[عدد الدورات ]]-N995</f>
        <v>2582.14</v>
      </c>
      <c r="P995" s="194"/>
      <c r="Q995" s="194"/>
      <c r="R995" s="194"/>
      <c r="S995" s="58">
        <f>(Table4[[#This Row],[سعر يومية السائق]]*Table4[[#This Row],[عدد الدورات ]])-SUM(Table4[[#This Row],[سلف ]:[خصم ]])+Table4[[#This Row],[اضافي ]]</f>
        <v>2250</v>
      </c>
      <c r="U995" s="58">
        <f>Table4[[#This Row],[ سعر اليومية ]]*Table4[[#This Row],[عدد الدورات ]]-Table4[[#This Row],[سعر يومية السائق]]*L995</f>
        <v>412</v>
      </c>
      <c r="V995" s="58">
        <f>U995-Table4[[#This Row],[W/H  3%]]</f>
        <v>332.14</v>
      </c>
      <c r="W995" s="66" t="str">
        <f>Table4[[#This Row],[اليوم]]&amp;Table4[[#This Row],[الشهر ]]&amp;Table4[[#This Row],[العام]]</f>
        <v>1952026</v>
      </c>
      <c r="X995" s="66" t="s">
        <v>304</v>
      </c>
    </row>
    <row r="996" spans="1:24" x14ac:dyDescent="0.3">
      <c r="A996" s="62">
        <v>19</v>
      </c>
      <c r="B996" s="62">
        <v>5</v>
      </c>
      <c r="C996" s="62">
        <v>2026</v>
      </c>
      <c r="D996" s="41" t="str">
        <f t="shared" si="73"/>
        <v xml:space="preserve">احمد عويس المعادي لوجستيكاابورواش هاي اس </v>
      </c>
      <c r="E996" s="4">
        <v>4011</v>
      </c>
      <c r="F996" s="41" t="str">
        <f>VLOOKUP(E996,mapping!C:J,2,FALSE)</f>
        <v xml:space="preserve">احمد عويس </v>
      </c>
      <c r="G996" s="41" t="str">
        <f>IFERROR(VLOOKUP(F996,mapping!$D$3:$J$200,2,FALSE),0)</f>
        <v xml:space="preserve">المعادي </v>
      </c>
      <c r="H996" s="41" t="str">
        <f>IFERROR(VLOOKUP(F996,mapping!$D$3:$J$200,3,FALSE),0)</f>
        <v>لوجستيكا</v>
      </c>
      <c r="I996" s="41" t="str">
        <f>IFERROR(VLOOKUP(F996,mapping!$D$3:$J$200,4,FALSE),0)</f>
        <v xml:space="preserve">ابورواش </v>
      </c>
      <c r="J996" s="41" t="str">
        <f>IFERROR(VLOOKUP(F996,mapping!$D$3:$J$200,5,FALSE),0)</f>
        <v xml:space="preserve">هاي اس </v>
      </c>
      <c r="K996" s="63">
        <f>IF(W996=mapping!$N$1,IFERROR(VLOOKUP(Table4[[#This Row],[Column1]],mapping!A:L,11,FALSE),0),IF(W996&gt;mapping!$N$1,IFERROR(VLOOKUP(Table4[[#This Row],[Column1]],mapping!A:L,11,FALSE),0),))</f>
        <v>2049</v>
      </c>
      <c r="L996" s="139">
        <v>1</v>
      </c>
      <c r="M996" s="60">
        <f>IF(W996=mapping!$N$1,IFERROR(VLOOKUP(Table4[[#This Row],[Column1]],mapping!A:L,12,FALSE),0),IF(W996&gt;mapping!$N$1,IFERROR(VLOOKUP(Table4[[#This Row],[Column1]],mapping!A:L,12,FALSE),0),0))</f>
        <v>1650</v>
      </c>
      <c r="N996" s="58">
        <f>Table4[[#This Row],[ سعر اليومية ]]*3%*Table4[[#This Row],[عدد الدورات ]]</f>
        <v>61.47</v>
      </c>
      <c r="O996" s="56">
        <f>Table4[[#This Row],[ سعر اليومية ]]*Table4[[#This Row],[عدد الدورات ]]-N996</f>
        <v>1987.53</v>
      </c>
      <c r="P996" s="194"/>
      <c r="Q996" s="194"/>
      <c r="R996" s="194"/>
      <c r="S996" s="58">
        <f>(Table4[[#This Row],[سعر يومية السائق]]*Table4[[#This Row],[عدد الدورات ]])-SUM(Table4[[#This Row],[سلف ]:[خصم ]])+Table4[[#This Row],[اضافي ]]</f>
        <v>1650</v>
      </c>
      <c r="U996" s="58">
        <f>Table4[[#This Row],[ سعر اليومية ]]*Table4[[#This Row],[عدد الدورات ]]-Table4[[#This Row],[سعر يومية السائق]]*L996</f>
        <v>399</v>
      </c>
      <c r="V996" s="58">
        <f>U996-Table4[[#This Row],[W/H  3%]]</f>
        <v>337.53</v>
      </c>
      <c r="W996" s="66" t="str">
        <f>Table4[[#This Row],[اليوم]]&amp;Table4[[#This Row],[الشهر ]]&amp;Table4[[#This Row],[العام]]</f>
        <v>1952026</v>
      </c>
      <c r="X996" s="66" t="s">
        <v>304</v>
      </c>
    </row>
    <row r="997" spans="1:24" x14ac:dyDescent="0.3">
      <c r="A997" s="62">
        <v>19</v>
      </c>
      <c r="B997" s="62">
        <v>5</v>
      </c>
      <c r="C997" s="62">
        <v>2026</v>
      </c>
      <c r="D997" s="41" t="str">
        <f t="shared" si="73"/>
        <v>محمد جمال القناطر لوجستيكاابورواش سوزوكي</v>
      </c>
      <c r="E997" s="4">
        <v>4013</v>
      </c>
      <c r="F997" s="41" t="str">
        <f>VLOOKUP(E997,mapping!C:J,2,FALSE)</f>
        <v xml:space="preserve">محمد جمال </v>
      </c>
      <c r="G997" s="41" t="str">
        <f>IFERROR(VLOOKUP(F997,mapping!$D$3:$J$200,2,FALSE),0)</f>
        <v xml:space="preserve">القناطر </v>
      </c>
      <c r="H997" s="41" t="str">
        <f>IFERROR(VLOOKUP(F997,mapping!$D$3:$J$200,3,FALSE),0)</f>
        <v>لوجستيكا</v>
      </c>
      <c r="I997" s="41" t="str">
        <f>IFERROR(VLOOKUP(F997,mapping!$D$3:$J$200,4,FALSE),0)</f>
        <v xml:space="preserve">ابورواش </v>
      </c>
      <c r="J997" s="41" t="str">
        <f>IFERROR(VLOOKUP(F997,mapping!$D$3:$J$200,5,FALSE),0)</f>
        <v>سوزوكي</v>
      </c>
      <c r="K997" s="63">
        <f>IF(W997=mapping!$N$1,IFERROR(VLOOKUP(Table4[[#This Row],[Column1]],mapping!A:L,11,FALSE),0),IF(W997&gt;mapping!$N$1,IFERROR(VLOOKUP(Table4[[#This Row],[Column1]],mapping!A:L,11,FALSE),0),))</f>
        <v>1536</v>
      </c>
      <c r="L997" s="139">
        <v>1</v>
      </c>
      <c r="M997" s="60">
        <f>IF(W997=mapping!$N$1,IFERROR(VLOOKUP(Table4[[#This Row],[Column1]],mapping!A:L,12,FALSE),0),IF(W997&gt;mapping!$N$1,IFERROR(VLOOKUP(Table4[[#This Row],[Column1]],mapping!A:L,12,FALSE),0),0))</f>
        <v>1000</v>
      </c>
      <c r="N997" s="58">
        <f>Table4[[#This Row],[ سعر اليومية ]]*3%*Table4[[#This Row],[عدد الدورات ]]</f>
        <v>46.08</v>
      </c>
      <c r="O997" s="56">
        <f>Table4[[#This Row],[ سعر اليومية ]]*Table4[[#This Row],[عدد الدورات ]]-N997</f>
        <v>1489.92</v>
      </c>
      <c r="P997" s="194"/>
      <c r="Q997" s="194"/>
      <c r="R997" s="194"/>
      <c r="S997" s="58">
        <f>(Table4[[#This Row],[سعر يومية السائق]]*Table4[[#This Row],[عدد الدورات ]])-SUM(Table4[[#This Row],[سلف ]:[خصم ]])+Table4[[#This Row],[اضافي ]]</f>
        <v>1000</v>
      </c>
      <c r="U997" s="58">
        <f>Table4[[#This Row],[ سعر اليومية ]]*Table4[[#This Row],[عدد الدورات ]]-Table4[[#This Row],[سعر يومية السائق]]*L997</f>
        <v>536</v>
      </c>
      <c r="V997" s="58">
        <f>U997-Table4[[#This Row],[W/H  3%]]</f>
        <v>489.92</v>
      </c>
      <c r="W997" s="66" t="str">
        <f>Table4[[#This Row],[اليوم]]&amp;Table4[[#This Row],[الشهر ]]&amp;Table4[[#This Row],[العام]]</f>
        <v>1952026</v>
      </c>
      <c r="X997" s="66" t="s">
        <v>304</v>
      </c>
    </row>
    <row r="998" spans="1:24" x14ac:dyDescent="0.3">
      <c r="A998" s="62">
        <v>19</v>
      </c>
      <c r="B998" s="62">
        <v>5</v>
      </c>
      <c r="C998" s="62">
        <v>2026</v>
      </c>
      <c r="D998" s="41" t="str">
        <f t="shared" si="73"/>
        <v xml:space="preserve">محمد عزمي حدائق اكتوبر لوجستيكااكتوبر هاي اس </v>
      </c>
      <c r="E998" s="4">
        <v>4005</v>
      </c>
      <c r="F998" s="41" t="str">
        <f>VLOOKUP(E998,mapping!C:J,2,FALSE)</f>
        <v xml:space="preserve">محمد عزمي </v>
      </c>
      <c r="G998" s="41" t="str">
        <f>IFERROR(VLOOKUP(F998,mapping!$D$3:$J$200,2,FALSE),0)</f>
        <v xml:space="preserve">حدائق اكتوبر </v>
      </c>
      <c r="H998" s="41" t="str">
        <f>IFERROR(VLOOKUP(F998,mapping!$D$3:$J$200,3,FALSE),0)</f>
        <v>لوجستيكا</v>
      </c>
      <c r="I998" s="41" t="str">
        <f>IFERROR(VLOOKUP(F998,mapping!$D$3:$J$200,4,FALSE),0)</f>
        <v xml:space="preserve">اكتوبر </v>
      </c>
      <c r="J998" s="41" t="str">
        <f>IFERROR(VLOOKUP(F998,mapping!$D$3:$J$200,5,FALSE),0)</f>
        <v xml:space="preserve">هاي اس </v>
      </c>
      <c r="K998" s="63">
        <f>IF(W998=mapping!$N$1,IFERROR(VLOOKUP(Table4[[#This Row],[Column1]],mapping!A:L,11,FALSE),0),IF(W998&gt;mapping!$N$1,IFERROR(VLOOKUP(Table4[[#This Row],[Column1]],mapping!A:L,11,FALSE),0),))</f>
        <v>1903</v>
      </c>
      <c r="L998" s="139">
        <v>1</v>
      </c>
      <c r="M998" s="60">
        <f>IF(W998=mapping!$N$1,IFERROR(VLOOKUP(Table4[[#This Row],[Column1]],mapping!A:L,12,FALSE),0),IF(W998&gt;mapping!$N$1,IFERROR(VLOOKUP(Table4[[#This Row],[Column1]],mapping!A:L,12,FALSE),0),0))</f>
        <v>1600</v>
      </c>
      <c r="N998" s="58">
        <f>Table4[[#This Row],[ سعر اليومية ]]*3%*Table4[[#This Row],[عدد الدورات ]]</f>
        <v>57.089999999999996</v>
      </c>
      <c r="O998" s="56">
        <f>Table4[[#This Row],[ سعر اليومية ]]*Table4[[#This Row],[عدد الدورات ]]-N998</f>
        <v>1845.91</v>
      </c>
      <c r="P998" s="194"/>
      <c r="Q998" s="194"/>
      <c r="R998" s="194"/>
      <c r="S998" s="58">
        <f>(Table4[[#This Row],[سعر يومية السائق]]*Table4[[#This Row],[عدد الدورات ]])-SUM(Table4[[#This Row],[سلف ]:[خصم ]])+Table4[[#This Row],[اضافي ]]</f>
        <v>1600</v>
      </c>
      <c r="U998" s="58">
        <f>Table4[[#This Row],[ سعر اليومية ]]*Table4[[#This Row],[عدد الدورات ]]-Table4[[#This Row],[سعر يومية السائق]]*L998</f>
        <v>303</v>
      </c>
      <c r="V998" s="58">
        <f>U998-Table4[[#This Row],[W/H  3%]]</f>
        <v>245.91</v>
      </c>
      <c r="W998" s="66" t="str">
        <f>Table4[[#This Row],[اليوم]]&amp;Table4[[#This Row],[الشهر ]]&amp;Table4[[#This Row],[العام]]</f>
        <v>1952026</v>
      </c>
      <c r="X998" s="66" t="s">
        <v>304</v>
      </c>
    </row>
    <row r="999" spans="1:24" x14ac:dyDescent="0.3">
      <c r="A999" s="62">
        <v>19</v>
      </c>
      <c r="B999" s="62">
        <v>5</v>
      </c>
      <c r="C999" s="62">
        <v>2026</v>
      </c>
      <c r="D999" s="41" t="str">
        <f t="shared" si="73"/>
        <v xml:space="preserve">سعيد كمال م.نصر لوجستيكااكتوبر هاي اس </v>
      </c>
      <c r="E999" s="4">
        <v>4008</v>
      </c>
      <c r="F999" s="41" t="str">
        <f>VLOOKUP(E999,mapping!C:J,2,FALSE)</f>
        <v xml:space="preserve">سعيد كمال </v>
      </c>
      <c r="G999" s="41" t="str">
        <f>IFERROR(VLOOKUP(F999,mapping!$D$3:$J$200,2,FALSE),0)</f>
        <v xml:space="preserve">م.نصر </v>
      </c>
      <c r="H999" s="41" t="str">
        <f>IFERROR(VLOOKUP(F999,mapping!$D$3:$J$200,3,FALSE),0)</f>
        <v>لوجستيكا</v>
      </c>
      <c r="I999" s="41" t="str">
        <f>IFERROR(VLOOKUP(F999,mapping!$D$3:$J$200,4,FALSE),0)</f>
        <v xml:space="preserve">اكتوبر </v>
      </c>
      <c r="J999" s="41" t="str">
        <f>IFERROR(VLOOKUP(F999,mapping!$D$3:$J$200,5,FALSE),0)</f>
        <v xml:space="preserve">هاي اس </v>
      </c>
      <c r="K999" s="63">
        <f>IF(W999=mapping!$N$1,IFERROR(VLOOKUP(Table4[[#This Row],[Column1]],mapping!A:L,11,FALSE),0),IF(W999&gt;mapping!$N$1,IFERROR(VLOOKUP(Table4[[#This Row],[Column1]],mapping!A:L,11,FALSE),0),))</f>
        <v>3367</v>
      </c>
      <c r="L999" s="139">
        <v>1</v>
      </c>
      <c r="M999" s="60">
        <f>IF(W999=mapping!$N$1,IFERROR(VLOOKUP(Table4[[#This Row],[Column1]],mapping!A:L,12,FALSE),0),IF(W999&gt;mapping!$N$1,IFERROR(VLOOKUP(Table4[[#This Row],[Column1]],mapping!A:L,12,FALSE),0),0))</f>
        <v>2600</v>
      </c>
      <c r="N999" s="58">
        <f>Table4[[#This Row],[ سعر اليومية ]]*3%*Table4[[#This Row],[عدد الدورات ]]</f>
        <v>101.00999999999999</v>
      </c>
      <c r="O999" s="56">
        <f>Table4[[#This Row],[ سعر اليومية ]]*Table4[[#This Row],[عدد الدورات ]]-N999</f>
        <v>3265.99</v>
      </c>
      <c r="P999" s="194"/>
      <c r="Q999" s="194"/>
      <c r="R999" s="194"/>
      <c r="S999" s="58">
        <f>(Table4[[#This Row],[سعر يومية السائق]]*Table4[[#This Row],[عدد الدورات ]])-SUM(Table4[[#This Row],[سلف ]:[خصم ]])+Table4[[#This Row],[اضافي ]]</f>
        <v>2600</v>
      </c>
      <c r="U999" s="58">
        <f>Table4[[#This Row],[ سعر اليومية ]]*Table4[[#This Row],[عدد الدورات ]]-Table4[[#This Row],[سعر يومية السائق]]*L999</f>
        <v>767</v>
      </c>
      <c r="V999" s="58">
        <f>U999-Table4[[#This Row],[W/H  3%]]</f>
        <v>665.99</v>
      </c>
      <c r="W999" s="66" t="str">
        <f>Table4[[#This Row],[اليوم]]&amp;Table4[[#This Row],[الشهر ]]&amp;Table4[[#This Row],[العام]]</f>
        <v>1952026</v>
      </c>
      <c r="X999" s="66" t="s">
        <v>304</v>
      </c>
    </row>
    <row r="1000" spans="1:24" x14ac:dyDescent="0.3">
      <c r="A1000" s="62">
        <v>19</v>
      </c>
      <c r="B1000" s="62">
        <v>5</v>
      </c>
      <c r="C1000" s="62">
        <v>2026</v>
      </c>
      <c r="D1000" s="41" t="str">
        <f t="shared" si="73"/>
        <v>عماد النجار1المرج 2ورديةسعوديالمخاذناتوبيس 28</v>
      </c>
      <c r="E1000" s="4">
        <v>5000</v>
      </c>
      <c r="F1000" s="41" t="str">
        <f>VLOOKUP(E1000,mapping!C:J,2,FALSE)</f>
        <v>عماد النجار1</v>
      </c>
      <c r="G1000" s="41" t="str">
        <f>IFERROR(VLOOKUP(F1000,mapping!$D$3:$J$200,2,FALSE),0)</f>
        <v>المرج 2وردية</v>
      </c>
      <c r="H1000" s="41" t="str">
        <f>IFERROR(VLOOKUP(F1000,mapping!$D$3:$J$200,3,FALSE),0)</f>
        <v>سعودي</v>
      </c>
      <c r="I1000" s="41" t="str">
        <f>IFERROR(VLOOKUP(F1000,mapping!$D$3:$J$200,4,FALSE),0)</f>
        <v>المخاذن</v>
      </c>
      <c r="J1000" s="41" t="str">
        <f>IFERROR(VLOOKUP(F1000,mapping!$D$3:$J$200,5,FALSE),0)</f>
        <v>اتوبيس 28</v>
      </c>
      <c r="K1000" s="63">
        <f>IF(W1000=mapping!$N$1,IFERROR(VLOOKUP(Table4[[#This Row],[Column1]],mapping!A:L,11,FALSE),0),IF(W1000&gt;mapping!$N$1,IFERROR(VLOOKUP(Table4[[#This Row],[Column1]],mapping!A:L,11,FALSE),0),))</f>
        <v>4119</v>
      </c>
      <c r="L1000" s="139">
        <v>1</v>
      </c>
      <c r="M1000" s="60">
        <f>IF(W1000=mapping!$N$1,IFERROR(VLOOKUP(Table4[[#This Row],[Column1]],mapping!A:L,12,FALSE),0),IF(W1000&gt;mapping!$N$1,IFERROR(VLOOKUP(Table4[[#This Row],[Column1]],mapping!A:L,12,FALSE),0),0))</f>
        <v>4800</v>
      </c>
      <c r="N1000" s="58">
        <f>Table4[[#This Row],[ سعر اليومية ]]*3%*Table4[[#This Row],[عدد الدورات ]]</f>
        <v>123.57</v>
      </c>
      <c r="O1000" s="56">
        <f>Table4[[#This Row],[ سعر اليومية ]]*Table4[[#This Row],[عدد الدورات ]]-N1000</f>
        <v>3995.43</v>
      </c>
      <c r="P1000" s="194"/>
      <c r="Q1000" s="194"/>
      <c r="R1000" s="194"/>
      <c r="S1000" s="58">
        <f>(Table4[[#This Row],[سعر يومية السائق]]*Table4[[#This Row],[عدد الدورات ]])-SUM(Table4[[#This Row],[سلف ]:[خصم ]])+Table4[[#This Row],[اضافي ]]</f>
        <v>4800</v>
      </c>
      <c r="U1000" s="58">
        <f>Table4[[#This Row],[ سعر اليومية ]]*Table4[[#This Row],[عدد الدورات ]]-Table4[[#This Row],[سعر يومية السائق]]*L1000</f>
        <v>-681</v>
      </c>
      <c r="V1000" s="58">
        <f>U1000-Table4[[#This Row],[W/H  3%]]</f>
        <v>-804.56999999999994</v>
      </c>
      <c r="W1000" s="66" t="str">
        <f>Table4[[#This Row],[اليوم]]&amp;Table4[[#This Row],[الشهر ]]&amp;Table4[[#This Row],[العام]]</f>
        <v>1952026</v>
      </c>
      <c r="X1000" s="66" t="s">
        <v>304</v>
      </c>
    </row>
    <row r="1001" spans="1:24" x14ac:dyDescent="0.3">
      <c r="A1001" s="62">
        <v>19</v>
      </c>
      <c r="B1001" s="62">
        <v>5</v>
      </c>
      <c r="C1001" s="62">
        <v>2026</v>
      </c>
      <c r="D1001" s="41" t="str">
        <f t="shared" si="73"/>
        <v>عماد النجار2المؤسسة 2ورديةسعوديالمخاذناتوبيس 28</v>
      </c>
      <c r="E1001" s="4">
        <v>5001</v>
      </c>
      <c r="F1001" s="41" t="str">
        <f>VLOOKUP(E1001,mapping!C:J,2,FALSE)</f>
        <v>عماد النجار2</v>
      </c>
      <c r="G1001" s="41" t="str">
        <f>IFERROR(VLOOKUP(F1001,mapping!$D$3:$J$200,2,FALSE),0)</f>
        <v>المؤسسة 2وردية</v>
      </c>
      <c r="H1001" s="41" t="str">
        <f>IFERROR(VLOOKUP(F1001,mapping!$D$3:$J$200,3,FALSE),0)</f>
        <v>سعودي</v>
      </c>
      <c r="I1001" s="41" t="str">
        <f>IFERROR(VLOOKUP(F1001,mapping!$D$3:$J$200,4,FALSE),0)</f>
        <v>المخاذن</v>
      </c>
      <c r="J1001" s="41" t="str">
        <f>IFERROR(VLOOKUP(F1001,mapping!$D$3:$J$200,5,FALSE),0)</f>
        <v>اتوبيس 28</v>
      </c>
      <c r="K1001" s="63">
        <f>IF(W1001=mapping!$N$1,IFERROR(VLOOKUP(Table4[[#This Row],[Column1]],mapping!A:L,11,FALSE),0),IF(W1001&gt;mapping!$N$1,IFERROR(VLOOKUP(Table4[[#This Row],[Column1]],mapping!A:L,11,FALSE),0),))</f>
        <v>3884</v>
      </c>
      <c r="L1001" s="139">
        <v>1</v>
      </c>
      <c r="M1001" s="60">
        <f>IF(W1001=mapping!$N$1,IFERROR(VLOOKUP(Table4[[#This Row],[Column1]],mapping!A:L,12,FALSE),0),IF(W1001&gt;mapping!$N$1,IFERROR(VLOOKUP(Table4[[#This Row],[Column1]],mapping!A:L,12,FALSE),0),0))</f>
        <v>4500</v>
      </c>
      <c r="N1001" s="58">
        <f>Table4[[#This Row],[ سعر اليومية ]]*3%*Table4[[#This Row],[عدد الدورات ]]</f>
        <v>116.52</v>
      </c>
      <c r="O1001" s="56">
        <f>Table4[[#This Row],[ سعر اليومية ]]*Table4[[#This Row],[عدد الدورات ]]-N1001</f>
        <v>3767.48</v>
      </c>
      <c r="P1001" s="194"/>
      <c r="Q1001" s="194"/>
      <c r="R1001" s="194"/>
      <c r="S1001" s="58">
        <f>(Table4[[#This Row],[سعر يومية السائق]]*Table4[[#This Row],[عدد الدورات ]])-SUM(Table4[[#This Row],[سلف ]:[خصم ]])+Table4[[#This Row],[اضافي ]]</f>
        <v>4500</v>
      </c>
      <c r="U1001" s="58">
        <f>Table4[[#This Row],[ سعر اليومية ]]*Table4[[#This Row],[عدد الدورات ]]-Table4[[#This Row],[سعر يومية السائق]]*L1001</f>
        <v>-616</v>
      </c>
      <c r="V1001" s="58">
        <f>U1001-Table4[[#This Row],[W/H  3%]]</f>
        <v>-732.52</v>
      </c>
      <c r="W1001" s="66" t="str">
        <f>Table4[[#This Row],[اليوم]]&amp;Table4[[#This Row],[الشهر ]]&amp;Table4[[#This Row],[العام]]</f>
        <v>1952026</v>
      </c>
      <c r="X1001" s="66" t="s">
        <v>304</v>
      </c>
    </row>
    <row r="1002" spans="1:24" x14ac:dyDescent="0.3">
      <c r="A1002" s="62">
        <v>19</v>
      </c>
      <c r="B1002" s="62">
        <v>5</v>
      </c>
      <c r="C1002" s="62">
        <v>2026</v>
      </c>
      <c r="D1002" s="41" t="str">
        <f t="shared" si="73"/>
        <v>ايمن الفقيالدائري 1ورديةسعوديالمخاذناتوبيس 28</v>
      </c>
      <c r="E1002" s="4">
        <v>5031</v>
      </c>
      <c r="F1002" s="41" t="str">
        <f>VLOOKUP(E1002,mapping!C:J,2,FALSE)</f>
        <v>ايمن الفقي</v>
      </c>
      <c r="G1002" s="41" t="str">
        <f>IFERROR(VLOOKUP(F1002,mapping!$D$3:$J$200,2,FALSE),0)</f>
        <v>الدائري 1وردية</v>
      </c>
      <c r="H1002" s="41" t="str">
        <f>IFERROR(VLOOKUP(F1002,mapping!$D$3:$J$200,3,FALSE),0)</f>
        <v>سعودي</v>
      </c>
      <c r="I1002" s="41" t="str">
        <f>IFERROR(VLOOKUP(F1002,mapping!$D$3:$J$200,4,FALSE),0)</f>
        <v>المخاذن</v>
      </c>
      <c r="J1002" s="41" t="str">
        <f>IFERROR(VLOOKUP(F1002,mapping!$D$3:$J$200,5,FALSE),0)</f>
        <v>اتوبيس 28</v>
      </c>
      <c r="K1002" s="63">
        <f>IF(W1002=mapping!$N$1,IFERROR(VLOOKUP(Table4[[#This Row],[Column1]],mapping!A:L,11,FALSE),0),IF(W1002&gt;mapping!$N$1,IFERROR(VLOOKUP(Table4[[#This Row],[Column1]],mapping!A:L,11,FALSE),0),))</f>
        <v>2448</v>
      </c>
      <c r="L1002" s="139">
        <v>1</v>
      </c>
      <c r="M1002" s="60">
        <f>IF(W1002=mapping!$N$1,IFERROR(VLOOKUP(Table4[[#This Row],[Column1]],mapping!A:L,12,FALSE),0),IF(W1002&gt;mapping!$N$1,IFERROR(VLOOKUP(Table4[[#This Row],[Column1]],mapping!A:L,12,FALSE),0),0))</f>
        <v>2650</v>
      </c>
      <c r="N1002" s="58">
        <f>Table4[[#This Row],[ سعر اليومية ]]*3%*Table4[[#This Row],[عدد الدورات ]]</f>
        <v>73.44</v>
      </c>
      <c r="O1002" s="56">
        <f>Table4[[#This Row],[ سعر اليومية ]]*Table4[[#This Row],[عدد الدورات ]]-N1002</f>
        <v>2374.56</v>
      </c>
      <c r="P1002" s="194"/>
      <c r="Q1002" s="194"/>
      <c r="R1002" s="194"/>
      <c r="S1002" s="58">
        <f>(Table4[[#This Row],[سعر يومية السائق]]*Table4[[#This Row],[عدد الدورات ]])-SUM(Table4[[#This Row],[سلف ]:[خصم ]])+Table4[[#This Row],[اضافي ]]</f>
        <v>2650</v>
      </c>
      <c r="U1002" s="58">
        <f>Table4[[#This Row],[ سعر اليومية ]]*Table4[[#This Row],[عدد الدورات ]]-Table4[[#This Row],[سعر يومية السائق]]*L1002</f>
        <v>-202</v>
      </c>
      <c r="V1002" s="58">
        <f>U1002-Table4[[#This Row],[W/H  3%]]</f>
        <v>-275.44</v>
      </c>
      <c r="W1002" s="66" t="str">
        <f>Table4[[#This Row],[اليوم]]&amp;Table4[[#This Row],[الشهر ]]&amp;Table4[[#This Row],[العام]]</f>
        <v>1952026</v>
      </c>
      <c r="X1002" s="66" t="s">
        <v>304</v>
      </c>
    </row>
    <row r="1003" spans="1:24" x14ac:dyDescent="0.3">
      <c r="A1003" s="62">
        <v>19</v>
      </c>
      <c r="B1003" s="62">
        <v>5</v>
      </c>
      <c r="C1003" s="62">
        <v>2026</v>
      </c>
      <c r="D1003" s="41" t="str">
        <f t="shared" si="73"/>
        <v>عبد الرحمن1الهرم سعوديدريماتوبيس 28</v>
      </c>
      <c r="E1003" s="4">
        <v>5003</v>
      </c>
      <c r="F1003" s="41" t="str">
        <f>VLOOKUP(E1003,mapping!C:J,2,FALSE)</f>
        <v>عبد الرحمن1</v>
      </c>
      <c r="G1003" s="41" t="str">
        <f>IFERROR(VLOOKUP(F1003,mapping!$D$3:$J$200,2,FALSE),0)</f>
        <v xml:space="preserve">الهرم </v>
      </c>
      <c r="H1003" s="41" t="str">
        <f>IFERROR(VLOOKUP(F1003,mapping!$D$3:$J$200,3,FALSE),0)</f>
        <v>سعودي</v>
      </c>
      <c r="I1003" s="41" t="str">
        <f>IFERROR(VLOOKUP(F1003,mapping!$D$3:$J$200,4,FALSE),0)</f>
        <v>دريم</v>
      </c>
      <c r="J1003" s="41" t="str">
        <f>IFERROR(VLOOKUP(F1003,mapping!$D$3:$J$200,5,FALSE),0)</f>
        <v>اتوبيس 28</v>
      </c>
      <c r="K1003" s="63">
        <f>IF(W1003=mapping!$N$1,IFERROR(VLOOKUP(Table4[[#This Row],[Column1]],mapping!A:L,11,FALSE),0),IF(W1003&gt;mapping!$N$1,IFERROR(VLOOKUP(Table4[[#This Row],[Column1]],mapping!A:L,11,FALSE),0),))</f>
        <v>994</v>
      </c>
      <c r="L1003" s="139">
        <v>1</v>
      </c>
      <c r="M1003" s="60">
        <f>IF(W1003=mapping!$N$1,IFERROR(VLOOKUP(Table4[[#This Row],[Column1]],mapping!A:L,12,FALSE),0),IF(W1003&gt;mapping!$N$1,IFERROR(VLOOKUP(Table4[[#This Row],[Column1]],mapping!A:L,12,FALSE),0),0))</f>
        <v>850</v>
      </c>
      <c r="N1003" s="58">
        <f>Table4[[#This Row],[ سعر اليومية ]]*3%*Table4[[#This Row],[عدد الدورات ]]</f>
        <v>29.82</v>
      </c>
      <c r="O1003" s="56">
        <f>Table4[[#This Row],[ سعر اليومية ]]*Table4[[#This Row],[عدد الدورات ]]-N1003</f>
        <v>964.18</v>
      </c>
      <c r="P1003" s="194"/>
      <c r="Q1003" s="194"/>
      <c r="R1003" s="194"/>
      <c r="S1003" s="58">
        <f>(Table4[[#This Row],[سعر يومية السائق]]*Table4[[#This Row],[عدد الدورات ]])-SUM(Table4[[#This Row],[سلف ]:[خصم ]])+Table4[[#This Row],[اضافي ]]</f>
        <v>850</v>
      </c>
      <c r="U1003" s="58">
        <f>Table4[[#This Row],[ سعر اليومية ]]*Table4[[#This Row],[عدد الدورات ]]-Table4[[#This Row],[سعر يومية السائق]]*L1003</f>
        <v>144</v>
      </c>
      <c r="V1003" s="58">
        <f>U1003-Table4[[#This Row],[W/H  3%]]</f>
        <v>114.18</v>
      </c>
      <c r="W1003" s="66" t="str">
        <f>Table4[[#This Row],[اليوم]]&amp;Table4[[#This Row],[الشهر ]]&amp;Table4[[#This Row],[العام]]</f>
        <v>1952026</v>
      </c>
      <c r="X1003" s="66" t="s">
        <v>304</v>
      </c>
    </row>
    <row r="1004" spans="1:24" x14ac:dyDescent="0.3">
      <c r="A1004" s="62">
        <v>19</v>
      </c>
      <c r="B1004" s="62">
        <v>5</v>
      </c>
      <c r="C1004" s="62">
        <v>2026</v>
      </c>
      <c r="D1004" s="41" t="str">
        <f t="shared" si="73"/>
        <v>عبد الرحمن2المؤسسةسعوديدريماتوبيس 28</v>
      </c>
      <c r="E1004" s="4">
        <v>5004</v>
      </c>
      <c r="F1004" s="41" t="str">
        <f>VLOOKUP(E1004,mapping!C:J,2,FALSE)</f>
        <v>عبد الرحمن2</v>
      </c>
      <c r="G1004" s="41" t="str">
        <f>IFERROR(VLOOKUP(F1004,mapping!$D$3:$J$200,2,FALSE),0)</f>
        <v>المؤسسة</v>
      </c>
      <c r="H1004" s="41" t="str">
        <f>IFERROR(VLOOKUP(F1004,mapping!$D$3:$J$200,3,FALSE),0)</f>
        <v>سعودي</v>
      </c>
      <c r="I1004" s="41" t="str">
        <f>IFERROR(VLOOKUP(F1004,mapping!$D$3:$J$200,4,FALSE),0)</f>
        <v>دريم</v>
      </c>
      <c r="J1004" s="41" t="str">
        <f>IFERROR(VLOOKUP(F1004,mapping!$D$3:$J$200,5,FALSE),0)</f>
        <v>اتوبيس 28</v>
      </c>
      <c r="K1004" s="63">
        <f>IF(W1004=mapping!$N$1,IFERROR(VLOOKUP(Table4[[#This Row],[Column1]],mapping!A:L,11,FALSE),0),IF(W1004&gt;mapping!$N$1,IFERROR(VLOOKUP(Table4[[#This Row],[Column1]],mapping!A:L,11,FALSE),0),))</f>
        <v>994</v>
      </c>
      <c r="L1004" s="139">
        <v>1</v>
      </c>
      <c r="M1004" s="60">
        <f>IF(W1004=mapping!$N$1,IFERROR(VLOOKUP(Table4[[#This Row],[Column1]],mapping!A:L,12,FALSE),0),IF(W1004&gt;mapping!$N$1,IFERROR(VLOOKUP(Table4[[#This Row],[Column1]],mapping!A:L,12,FALSE),0),0))</f>
        <v>850</v>
      </c>
      <c r="N1004" s="58">
        <f>Table4[[#This Row],[ سعر اليومية ]]*3%*Table4[[#This Row],[عدد الدورات ]]</f>
        <v>29.82</v>
      </c>
      <c r="O1004" s="56">
        <f>Table4[[#This Row],[ سعر اليومية ]]*Table4[[#This Row],[عدد الدورات ]]-N1004</f>
        <v>964.18</v>
      </c>
      <c r="P1004" s="194"/>
      <c r="Q1004" s="194"/>
      <c r="R1004" s="194"/>
      <c r="S1004" s="58">
        <f>(Table4[[#This Row],[سعر يومية السائق]]*Table4[[#This Row],[عدد الدورات ]])-SUM(Table4[[#This Row],[سلف ]:[خصم ]])+Table4[[#This Row],[اضافي ]]</f>
        <v>850</v>
      </c>
      <c r="U1004" s="58">
        <f>Table4[[#This Row],[ سعر اليومية ]]*Table4[[#This Row],[عدد الدورات ]]-Table4[[#This Row],[سعر يومية السائق]]*L1004</f>
        <v>144</v>
      </c>
      <c r="V1004" s="58">
        <f>U1004-Table4[[#This Row],[W/H  3%]]</f>
        <v>114.18</v>
      </c>
      <c r="W1004" s="66" t="str">
        <f>Table4[[#This Row],[اليوم]]&amp;Table4[[#This Row],[الشهر ]]&amp;Table4[[#This Row],[العام]]</f>
        <v>1952026</v>
      </c>
      <c r="X1004" s="66" t="s">
        <v>304</v>
      </c>
    </row>
    <row r="1005" spans="1:24" x14ac:dyDescent="0.3">
      <c r="A1005" s="62">
        <v>19</v>
      </c>
      <c r="B1005" s="62">
        <v>5</v>
      </c>
      <c r="C1005" s="62">
        <v>2026</v>
      </c>
      <c r="D1005" s="41" t="str">
        <f t="shared" si="73"/>
        <v>فرج 1حلوانسعوديهايد باركاتوبيس 28</v>
      </c>
      <c r="E1005" s="4">
        <v>5005</v>
      </c>
      <c r="F1005" s="41" t="str">
        <f>VLOOKUP(E1005,mapping!C:J,2,FALSE)</f>
        <v>فرج 1</v>
      </c>
      <c r="G1005" s="41" t="str">
        <f>IFERROR(VLOOKUP(F1005,mapping!$D$3:$J$200,2,FALSE),0)</f>
        <v>حلوان</v>
      </c>
      <c r="H1005" s="41" t="str">
        <f>IFERROR(VLOOKUP(F1005,mapping!$D$3:$J$200,3,FALSE),0)</f>
        <v>سعودي</v>
      </c>
      <c r="I1005" s="41" t="str">
        <f>IFERROR(VLOOKUP(F1005,mapping!$D$3:$J$200,4,FALSE),0)</f>
        <v>هايد بارك</v>
      </c>
      <c r="J1005" s="41" t="str">
        <f>IFERROR(VLOOKUP(F1005,mapping!$D$3:$J$200,5,FALSE),0)</f>
        <v>اتوبيس 28</v>
      </c>
      <c r="K1005" s="63">
        <f>IF(W1005=mapping!$N$1,IFERROR(VLOOKUP(Table4[[#This Row],[Column1]],mapping!A:L,11,FALSE),0),IF(W1005&gt;mapping!$N$1,IFERROR(VLOOKUP(Table4[[#This Row],[Column1]],mapping!A:L,11,FALSE),0),))</f>
        <v>4634</v>
      </c>
      <c r="L1005" s="139">
        <v>1</v>
      </c>
      <c r="M1005" s="60">
        <f>IF(W1005=mapping!$N$1,IFERROR(VLOOKUP(Table4[[#This Row],[Column1]],mapping!A:L,12,FALSE),0),IF(W1005&gt;mapping!$N$1,IFERROR(VLOOKUP(Table4[[#This Row],[Column1]],mapping!A:L,12,FALSE),0),0))</f>
        <v>3750</v>
      </c>
      <c r="N1005" s="58">
        <f>Table4[[#This Row],[ سعر اليومية ]]*3%*Table4[[#This Row],[عدد الدورات ]]</f>
        <v>139.01999999999998</v>
      </c>
      <c r="O1005" s="56">
        <f>Table4[[#This Row],[ سعر اليومية ]]*Table4[[#This Row],[عدد الدورات ]]-N1005</f>
        <v>4494.9799999999996</v>
      </c>
      <c r="P1005" s="194"/>
      <c r="Q1005" s="194"/>
      <c r="R1005" s="194"/>
      <c r="S1005" s="58">
        <f>(Table4[[#This Row],[سعر يومية السائق]]*Table4[[#This Row],[عدد الدورات ]])-SUM(Table4[[#This Row],[سلف ]:[خصم ]])+Table4[[#This Row],[اضافي ]]</f>
        <v>3750</v>
      </c>
      <c r="U1005" s="58">
        <f>Table4[[#This Row],[ سعر اليومية ]]*Table4[[#This Row],[عدد الدورات ]]-Table4[[#This Row],[سعر يومية السائق]]*L1005</f>
        <v>884</v>
      </c>
      <c r="V1005" s="58">
        <f>U1005-Table4[[#This Row],[W/H  3%]]</f>
        <v>744.98</v>
      </c>
      <c r="W1005" s="66" t="str">
        <f>Table4[[#This Row],[اليوم]]&amp;Table4[[#This Row],[الشهر ]]&amp;Table4[[#This Row],[العام]]</f>
        <v>1952026</v>
      </c>
      <c r="X1005" s="66" t="s">
        <v>304</v>
      </c>
    </row>
    <row r="1006" spans="1:24" x14ac:dyDescent="0.3">
      <c r="A1006" s="62">
        <v>19</v>
      </c>
      <c r="B1006" s="62">
        <v>5</v>
      </c>
      <c r="C1006" s="62">
        <v>2026</v>
      </c>
      <c r="D1006" s="41" t="str">
        <f t="shared" si="73"/>
        <v>فرج 6حلوان مبيتسعوديهايد باركاتوبيس 28</v>
      </c>
      <c r="E1006" s="4">
        <v>5029</v>
      </c>
      <c r="F1006" s="41" t="str">
        <f>VLOOKUP(E1006,mapping!C:J,2,FALSE)</f>
        <v>فرج 6</v>
      </c>
      <c r="G1006" s="41" t="str">
        <f>IFERROR(VLOOKUP(F1006,mapping!$D$3:$J$200,2,FALSE),0)</f>
        <v>حلوان مبيت</v>
      </c>
      <c r="H1006" s="41" t="str">
        <f>IFERROR(VLOOKUP(F1006,mapping!$D$3:$J$200,3,FALSE),0)</f>
        <v>سعودي</v>
      </c>
      <c r="I1006" s="41" t="str">
        <f>IFERROR(VLOOKUP(F1006,mapping!$D$3:$J$200,4,FALSE),0)</f>
        <v>هايد بارك</v>
      </c>
      <c r="J1006" s="41" t="str">
        <f>IFERROR(VLOOKUP(F1006,mapping!$D$3:$J$200,5,FALSE),0)</f>
        <v>اتوبيس 28</v>
      </c>
      <c r="K1006" s="63">
        <f>IF(W1006=mapping!$N$1,IFERROR(VLOOKUP(Table4[[#This Row],[Column1]],mapping!A:L,11,FALSE),0),IF(W1006&gt;mapping!$N$1,IFERROR(VLOOKUP(Table4[[#This Row],[Column1]],mapping!A:L,11,FALSE),0),))</f>
        <v>1482</v>
      </c>
      <c r="L1006" s="139">
        <v>1</v>
      </c>
      <c r="M1006" s="60">
        <f>IF(W1006=mapping!$N$1,IFERROR(VLOOKUP(Table4[[#This Row],[Column1]],mapping!A:L,12,FALSE),0),IF(W1006&gt;mapping!$N$1,IFERROR(VLOOKUP(Table4[[#This Row],[Column1]],mapping!A:L,12,FALSE),0),0))</f>
        <v>750</v>
      </c>
      <c r="N1006" s="58">
        <f>Table4[[#This Row],[ سعر اليومية ]]*3%*Table4[[#This Row],[عدد الدورات ]]</f>
        <v>44.46</v>
      </c>
      <c r="O1006" s="56">
        <f>Table4[[#This Row],[ سعر اليومية ]]*Table4[[#This Row],[عدد الدورات ]]-N1006</f>
        <v>1437.54</v>
      </c>
      <c r="P1006" s="194"/>
      <c r="Q1006" s="194"/>
      <c r="R1006" s="194"/>
      <c r="S1006" s="58">
        <f>(Table4[[#This Row],[سعر يومية السائق]]*Table4[[#This Row],[عدد الدورات ]])-SUM(Table4[[#This Row],[سلف ]:[خصم ]])+Table4[[#This Row],[اضافي ]]</f>
        <v>750</v>
      </c>
      <c r="U1006" s="58">
        <f>Table4[[#This Row],[ سعر اليومية ]]*Table4[[#This Row],[عدد الدورات ]]-Table4[[#This Row],[سعر يومية السائق]]*L1006</f>
        <v>732</v>
      </c>
      <c r="V1006" s="58">
        <f>U1006-Table4[[#This Row],[W/H  3%]]</f>
        <v>687.54</v>
      </c>
      <c r="W1006" s="66" t="str">
        <f>Table4[[#This Row],[اليوم]]&amp;Table4[[#This Row],[الشهر ]]&amp;Table4[[#This Row],[العام]]</f>
        <v>1952026</v>
      </c>
      <c r="X1006" s="66" t="s">
        <v>304</v>
      </c>
    </row>
    <row r="1007" spans="1:24" x14ac:dyDescent="0.3">
      <c r="A1007" s="62">
        <v>19</v>
      </c>
      <c r="B1007" s="62">
        <v>5</v>
      </c>
      <c r="C1007" s="62">
        <v>2026</v>
      </c>
      <c r="D1007" s="41" t="str">
        <f t="shared" si="73"/>
        <v>ممدوح كيلاني 3القومية سعوديهايد باركميكروباص صيني</v>
      </c>
      <c r="E1007" s="4">
        <v>5006</v>
      </c>
      <c r="F1007" s="41" t="str">
        <f>VLOOKUP(E1007,mapping!C:J,2,FALSE)</f>
        <v>ممدوح كيلاني 3</v>
      </c>
      <c r="G1007" s="41" t="str">
        <f>IFERROR(VLOOKUP(F1007,mapping!$D$3:$J$200,2,FALSE),0)</f>
        <v xml:space="preserve">القومية </v>
      </c>
      <c r="H1007" s="41" t="str">
        <f>IFERROR(VLOOKUP(F1007,mapping!$D$3:$J$200,3,FALSE),0)</f>
        <v>سعودي</v>
      </c>
      <c r="I1007" s="41" t="str">
        <f>IFERROR(VLOOKUP(F1007,mapping!$D$3:$J$200,4,FALSE),0)</f>
        <v>هايد بارك</v>
      </c>
      <c r="J1007" s="41" t="str">
        <f>IFERROR(VLOOKUP(F1007,mapping!$D$3:$J$200,5,FALSE),0)</f>
        <v>ميكروباص صيني</v>
      </c>
      <c r="K1007" s="63">
        <f>IF(W1007=mapping!$N$1,IFERROR(VLOOKUP(Table4[[#This Row],[Column1]],mapping!A:L,11,FALSE),0),IF(W1007&gt;mapping!$N$1,IFERROR(VLOOKUP(Table4[[#This Row],[Column1]],mapping!A:L,11,FALSE),0),))</f>
        <v>2965</v>
      </c>
      <c r="L1007" s="139">
        <v>1</v>
      </c>
      <c r="M1007" s="60">
        <f>IF(W1007=mapping!$N$1,IFERROR(VLOOKUP(Table4[[#This Row],[Column1]],mapping!A:L,12,FALSE),0),IF(W1007&gt;mapping!$N$1,IFERROR(VLOOKUP(Table4[[#This Row],[Column1]],mapping!A:L,12,FALSE),0),0))</f>
        <v>2500</v>
      </c>
      <c r="N1007" s="58">
        <f>Table4[[#This Row],[ سعر اليومية ]]*3%*Table4[[#This Row],[عدد الدورات ]]</f>
        <v>88.95</v>
      </c>
      <c r="O1007" s="56">
        <f>Table4[[#This Row],[ سعر اليومية ]]*Table4[[#This Row],[عدد الدورات ]]-N1007</f>
        <v>2876.05</v>
      </c>
      <c r="P1007" s="194"/>
      <c r="Q1007" s="194"/>
      <c r="R1007" s="194"/>
      <c r="S1007" s="58">
        <f>(Table4[[#This Row],[سعر يومية السائق]]*Table4[[#This Row],[عدد الدورات ]])-SUM(Table4[[#This Row],[سلف ]:[خصم ]])+Table4[[#This Row],[اضافي ]]</f>
        <v>2500</v>
      </c>
      <c r="U1007" s="58">
        <f>Table4[[#This Row],[ سعر اليومية ]]*Table4[[#This Row],[عدد الدورات ]]-Table4[[#This Row],[سعر يومية السائق]]*L1007</f>
        <v>465</v>
      </c>
      <c r="V1007" s="58">
        <f>U1007-Table4[[#This Row],[W/H  3%]]</f>
        <v>376.05</v>
      </c>
      <c r="W1007" s="66" t="str">
        <f>Table4[[#This Row],[اليوم]]&amp;Table4[[#This Row],[الشهر ]]&amp;Table4[[#This Row],[العام]]</f>
        <v>1952026</v>
      </c>
      <c r="X1007" s="66" t="s">
        <v>304</v>
      </c>
    </row>
    <row r="1008" spans="1:24" x14ac:dyDescent="0.3">
      <c r="A1008" s="62">
        <v>19</v>
      </c>
      <c r="B1008" s="62">
        <v>5</v>
      </c>
      <c r="C1008" s="62">
        <v>2026</v>
      </c>
      <c r="D1008" s="41" t="str">
        <f t="shared" si="73"/>
        <v>محمد جمال طوسونالمنيبسعوديهايد باركاتوبيس 28</v>
      </c>
      <c r="E1008" s="4">
        <v>5025</v>
      </c>
      <c r="F1008" s="41" t="str">
        <f>VLOOKUP(E1008,mapping!C:J,2,FALSE)</f>
        <v>محمد جمال طوسون</v>
      </c>
      <c r="G1008" s="41" t="str">
        <f>IFERROR(VLOOKUP(F1008,mapping!$D$3:$J$200,2,FALSE),0)</f>
        <v>المنيب</v>
      </c>
      <c r="H1008" s="41" t="str">
        <f>IFERROR(VLOOKUP(F1008,mapping!$D$3:$J$200,3,FALSE),0)</f>
        <v>سعودي</v>
      </c>
      <c r="I1008" s="41" t="str">
        <f>IFERROR(VLOOKUP(F1008,mapping!$D$3:$J$200,4,FALSE),0)</f>
        <v>هايد بارك</v>
      </c>
      <c r="J1008" s="41" t="str">
        <f>IFERROR(VLOOKUP(F1008,mapping!$D$3:$J$200,5,FALSE),0)</f>
        <v>اتوبيس 28</v>
      </c>
      <c r="K1008" s="63">
        <f>IF(W1008=mapping!$N$1,IFERROR(VLOOKUP(Table4[[#This Row],[Column1]],mapping!A:L,11,FALSE),0),IF(W1008&gt;mapping!$N$1,IFERROR(VLOOKUP(Table4[[#This Row],[Column1]],mapping!A:L,11,FALSE),0),))</f>
        <v>4634</v>
      </c>
      <c r="L1008" s="139">
        <v>1</v>
      </c>
      <c r="M1008" s="60">
        <f>IF(W1008=mapping!$N$1,IFERROR(VLOOKUP(Table4[[#This Row],[Column1]],mapping!A:L,12,FALSE),0),IF(W1008&gt;mapping!$N$1,IFERROR(VLOOKUP(Table4[[#This Row],[Column1]],mapping!A:L,12,FALSE),0),0))</f>
        <v>3800</v>
      </c>
      <c r="N1008" s="58">
        <f>Table4[[#This Row],[ سعر اليومية ]]*3%*Table4[[#This Row],[عدد الدورات ]]</f>
        <v>139.01999999999998</v>
      </c>
      <c r="O1008" s="56">
        <f>Table4[[#This Row],[ سعر اليومية ]]*Table4[[#This Row],[عدد الدورات ]]-N1008</f>
        <v>4494.9799999999996</v>
      </c>
      <c r="P1008" s="194"/>
      <c r="Q1008" s="194"/>
      <c r="R1008" s="194"/>
      <c r="S1008" s="58">
        <f>(Table4[[#This Row],[سعر يومية السائق]]*Table4[[#This Row],[عدد الدورات ]])-SUM(Table4[[#This Row],[سلف ]:[خصم ]])+Table4[[#This Row],[اضافي ]]</f>
        <v>3800</v>
      </c>
      <c r="U1008" s="58">
        <f>Table4[[#This Row],[ سعر اليومية ]]*Table4[[#This Row],[عدد الدورات ]]-Table4[[#This Row],[سعر يومية السائق]]*L1008</f>
        <v>834</v>
      </c>
      <c r="V1008" s="58">
        <f>U1008-Table4[[#This Row],[W/H  3%]]</f>
        <v>694.98</v>
      </c>
      <c r="W1008" s="66" t="str">
        <f>Table4[[#This Row],[اليوم]]&amp;Table4[[#This Row],[الشهر ]]&amp;Table4[[#This Row],[العام]]</f>
        <v>1952026</v>
      </c>
      <c r="X1008" s="66" t="s">
        <v>304</v>
      </c>
    </row>
    <row r="1009" spans="1:24" x14ac:dyDescent="0.3">
      <c r="A1009" s="62">
        <v>19</v>
      </c>
      <c r="B1009" s="62">
        <v>5</v>
      </c>
      <c r="C1009" s="62">
        <v>2026</v>
      </c>
      <c r="D1009" s="41" t="str">
        <f t="shared" si="73"/>
        <v>مصطفي رشدي1المنيب 2 ورديةسعوديميفيداميكروباص صيني</v>
      </c>
      <c r="E1009" s="4">
        <v>5007</v>
      </c>
      <c r="F1009" s="41" t="str">
        <f>VLOOKUP(E1009,mapping!C:J,2,FALSE)</f>
        <v>مصطفي رشدي1</v>
      </c>
      <c r="G1009" s="41" t="str">
        <f>IFERROR(VLOOKUP(F1009,mapping!$D$3:$J$200,2,FALSE),0)</f>
        <v>المنيب 2 وردية</v>
      </c>
      <c r="H1009" s="41" t="str">
        <f>IFERROR(VLOOKUP(F1009,mapping!$D$3:$J$200,3,FALSE),0)</f>
        <v>سعودي</v>
      </c>
      <c r="I1009" s="41" t="str">
        <f>IFERROR(VLOOKUP(F1009,mapping!$D$3:$J$200,4,FALSE),0)</f>
        <v>ميفيدا</v>
      </c>
      <c r="J1009" s="41" t="str">
        <f>IFERROR(VLOOKUP(F1009,mapping!$D$3:$J$200,5,FALSE),0)</f>
        <v>ميكروباص صيني</v>
      </c>
      <c r="K1009" s="63">
        <f>IF(W1009=mapping!$N$1,IFERROR(VLOOKUP(Table4[[#This Row],[Column1]],mapping!A:L,11,FALSE),0),IF(W1009&gt;mapping!$N$1,IFERROR(VLOOKUP(Table4[[#This Row],[Column1]],mapping!A:L,11,FALSE),0),))</f>
        <v>2965</v>
      </c>
      <c r="L1009" s="139">
        <v>1</v>
      </c>
      <c r="M1009" s="60">
        <f>IF(W1009=mapping!$N$1,IFERROR(VLOOKUP(Table4[[#This Row],[Column1]],mapping!A:L,12,FALSE),0),IF(W1009&gt;mapping!$N$1,IFERROR(VLOOKUP(Table4[[#This Row],[Column1]],mapping!A:L,12,FALSE),0),0))</f>
        <v>2150</v>
      </c>
      <c r="N1009" s="58">
        <f>Table4[[#This Row],[ سعر اليومية ]]*3%*Table4[[#This Row],[عدد الدورات ]]</f>
        <v>88.95</v>
      </c>
      <c r="O1009" s="56">
        <f>Table4[[#This Row],[ سعر اليومية ]]*Table4[[#This Row],[عدد الدورات ]]-N1009</f>
        <v>2876.05</v>
      </c>
      <c r="P1009" s="194"/>
      <c r="Q1009" s="194"/>
      <c r="R1009" s="194"/>
      <c r="S1009" s="58">
        <f>(Table4[[#This Row],[سعر يومية السائق]]*Table4[[#This Row],[عدد الدورات ]])-SUM(Table4[[#This Row],[سلف ]:[خصم ]])+Table4[[#This Row],[اضافي ]]</f>
        <v>2150</v>
      </c>
      <c r="U1009" s="58">
        <f>Table4[[#This Row],[ سعر اليومية ]]*Table4[[#This Row],[عدد الدورات ]]-Table4[[#This Row],[سعر يومية السائق]]*L1009</f>
        <v>815</v>
      </c>
      <c r="V1009" s="58">
        <f>U1009-Table4[[#This Row],[W/H  3%]]</f>
        <v>726.05</v>
      </c>
      <c r="W1009" s="66" t="str">
        <f>Table4[[#This Row],[اليوم]]&amp;Table4[[#This Row],[الشهر ]]&amp;Table4[[#This Row],[العام]]</f>
        <v>1952026</v>
      </c>
      <c r="X1009" s="66" t="s">
        <v>304</v>
      </c>
    </row>
    <row r="1010" spans="1:24" x14ac:dyDescent="0.3">
      <c r="A1010" s="62">
        <v>19</v>
      </c>
      <c r="B1010" s="62">
        <v>5</v>
      </c>
      <c r="C1010" s="62">
        <v>2026</v>
      </c>
      <c r="D1010" s="41" t="str">
        <f t="shared" si="73"/>
        <v>فرج 2حلوان 2 ورديةسعوديميفيداميكروباص صيني</v>
      </c>
      <c r="E1010" s="4">
        <v>5009</v>
      </c>
      <c r="F1010" s="41" t="str">
        <f>VLOOKUP(E1010,mapping!C:J,2,FALSE)</f>
        <v>فرج 2</v>
      </c>
      <c r="G1010" s="41" t="str">
        <f>IFERROR(VLOOKUP(F1010,mapping!$D$3:$J$200,2,FALSE),0)</f>
        <v>حلوان 2 وردية</v>
      </c>
      <c r="H1010" s="41" t="str">
        <f>IFERROR(VLOOKUP(F1010,mapping!$D$3:$J$200,3,FALSE),0)</f>
        <v>سعودي</v>
      </c>
      <c r="I1010" s="41" t="str">
        <f>IFERROR(VLOOKUP(F1010,mapping!$D$3:$J$200,4,FALSE),0)</f>
        <v>ميفيدا</v>
      </c>
      <c r="J1010" s="41" t="str">
        <f>IFERROR(VLOOKUP(F1010,mapping!$D$3:$J$200,5,FALSE),0)</f>
        <v>ميكروباص صيني</v>
      </c>
      <c r="K1010" s="63">
        <f>IF(W1010=mapping!$N$1,IFERROR(VLOOKUP(Table4[[#This Row],[Column1]],mapping!A:L,11,FALSE),0),IF(W1010&gt;mapping!$N$1,IFERROR(VLOOKUP(Table4[[#This Row],[Column1]],mapping!A:L,11,FALSE),0),))</f>
        <v>2965</v>
      </c>
      <c r="L1010" s="139">
        <v>1</v>
      </c>
      <c r="M1010" s="60">
        <f>IF(W1010=mapping!$N$1,IFERROR(VLOOKUP(Table4[[#This Row],[Column1]],mapping!A:L,12,FALSE),0),IF(W1010&gt;mapping!$N$1,IFERROR(VLOOKUP(Table4[[#This Row],[Column1]],mapping!A:L,12,FALSE),0),0))</f>
        <v>2250</v>
      </c>
      <c r="N1010" s="58">
        <f>Table4[[#This Row],[ سعر اليومية ]]*3%*Table4[[#This Row],[عدد الدورات ]]</f>
        <v>88.95</v>
      </c>
      <c r="O1010" s="56">
        <f>Table4[[#This Row],[ سعر اليومية ]]*Table4[[#This Row],[عدد الدورات ]]-N1010</f>
        <v>2876.05</v>
      </c>
      <c r="P1010" s="194"/>
      <c r="Q1010" s="194"/>
      <c r="R1010" s="194"/>
      <c r="S1010" s="58">
        <f>(Table4[[#This Row],[سعر يومية السائق]]*Table4[[#This Row],[عدد الدورات ]])-SUM(Table4[[#This Row],[سلف ]:[خصم ]])+Table4[[#This Row],[اضافي ]]</f>
        <v>2250</v>
      </c>
      <c r="U1010" s="58">
        <f>Table4[[#This Row],[ سعر اليومية ]]*Table4[[#This Row],[عدد الدورات ]]-Table4[[#This Row],[سعر يومية السائق]]*L1010</f>
        <v>715</v>
      </c>
      <c r="V1010" s="58">
        <f>U1010-Table4[[#This Row],[W/H  3%]]</f>
        <v>626.04999999999995</v>
      </c>
      <c r="W1010" s="66" t="str">
        <f>Table4[[#This Row],[اليوم]]&amp;Table4[[#This Row],[الشهر ]]&amp;Table4[[#This Row],[العام]]</f>
        <v>1952026</v>
      </c>
      <c r="X1010" s="66" t="s">
        <v>304</v>
      </c>
    </row>
    <row r="1011" spans="1:24" x14ac:dyDescent="0.3">
      <c r="A1011" s="62">
        <v>19</v>
      </c>
      <c r="B1011" s="62">
        <v>5</v>
      </c>
      <c r="C1011" s="62">
        <v>2026</v>
      </c>
      <c r="D1011" s="41" t="str">
        <f t="shared" si="73"/>
        <v>فرج 3حلوان 2 ورديةسعوديالقطاميةاتوبيس 28</v>
      </c>
      <c r="E1011" s="4">
        <v>5010</v>
      </c>
      <c r="F1011" s="41" t="str">
        <f>VLOOKUP(E1011,mapping!C:J,2,FALSE)</f>
        <v>فرج 3</v>
      </c>
      <c r="G1011" s="41" t="str">
        <f>IFERROR(VLOOKUP(F1011,mapping!$D$3:$J$200,2,FALSE),0)</f>
        <v>حلوان 2 وردية</v>
      </c>
      <c r="H1011" s="41" t="str">
        <f>IFERROR(VLOOKUP(F1011,mapping!$D$3:$J$200,3,FALSE),0)</f>
        <v>سعودي</v>
      </c>
      <c r="I1011" s="41" t="str">
        <f>IFERROR(VLOOKUP(F1011,mapping!$D$3:$J$200,4,FALSE),0)</f>
        <v>القطامية</v>
      </c>
      <c r="J1011" s="41" t="str">
        <f>IFERROR(VLOOKUP(F1011,mapping!$D$3:$J$200,5,FALSE),0)</f>
        <v>اتوبيس 28</v>
      </c>
      <c r="K1011" s="63">
        <f>IF(W1011=mapping!$N$1,IFERROR(VLOOKUP(Table4[[#This Row],[Column1]],mapping!A:L,11,FALSE),0),IF(W1011&gt;mapping!$N$1,IFERROR(VLOOKUP(Table4[[#This Row],[Column1]],mapping!A:L,11,FALSE),0),))</f>
        <v>3415</v>
      </c>
      <c r="L1011" s="139">
        <v>1</v>
      </c>
      <c r="M1011" s="60">
        <f>IF(W1011=mapping!$N$1,IFERROR(VLOOKUP(Table4[[#This Row],[Column1]],mapping!A:L,12,FALSE),0),IF(W1011&gt;mapping!$N$1,IFERROR(VLOOKUP(Table4[[#This Row],[Column1]],mapping!A:L,12,FALSE),0),0))</f>
        <v>3400</v>
      </c>
      <c r="N1011" s="58">
        <f>Table4[[#This Row],[ سعر اليومية ]]*3%*Table4[[#This Row],[عدد الدورات ]]</f>
        <v>102.45</v>
      </c>
      <c r="O1011" s="56">
        <f>Table4[[#This Row],[ سعر اليومية ]]*Table4[[#This Row],[عدد الدورات ]]-N1011</f>
        <v>3312.55</v>
      </c>
      <c r="P1011" s="194"/>
      <c r="Q1011" s="194"/>
      <c r="R1011" s="194"/>
      <c r="S1011" s="58">
        <f>(Table4[[#This Row],[سعر يومية السائق]]*Table4[[#This Row],[عدد الدورات ]])-SUM(Table4[[#This Row],[سلف ]:[خصم ]])+Table4[[#This Row],[اضافي ]]</f>
        <v>3400</v>
      </c>
      <c r="U1011" s="58">
        <f>Table4[[#This Row],[ سعر اليومية ]]*Table4[[#This Row],[عدد الدورات ]]-Table4[[#This Row],[سعر يومية السائق]]*L1011</f>
        <v>15</v>
      </c>
      <c r="V1011" s="58">
        <f>U1011-Table4[[#This Row],[W/H  3%]]</f>
        <v>-87.45</v>
      </c>
      <c r="W1011" s="66" t="str">
        <f>Table4[[#This Row],[اليوم]]&amp;Table4[[#This Row],[الشهر ]]&amp;Table4[[#This Row],[العام]]</f>
        <v>1952026</v>
      </c>
      <c r="X1011" s="66" t="s">
        <v>304</v>
      </c>
    </row>
    <row r="1012" spans="1:24" x14ac:dyDescent="0.3">
      <c r="A1012" s="62">
        <v>19</v>
      </c>
      <c r="B1012" s="62">
        <v>5</v>
      </c>
      <c r="C1012" s="62">
        <v>2026</v>
      </c>
      <c r="D1012" s="41" t="str">
        <f t="shared" si="73"/>
        <v>فرج 4مايو ورديةسعوديالقطاميةميكروباص</v>
      </c>
      <c r="E1012" s="4">
        <v>5011</v>
      </c>
      <c r="F1012" s="41" t="str">
        <f>VLOOKUP(E1012,mapping!C:J,2,FALSE)</f>
        <v>فرج 4</v>
      </c>
      <c r="G1012" s="41" t="str">
        <f>IFERROR(VLOOKUP(F1012,mapping!$D$3:$J$200,2,FALSE),0)</f>
        <v>مايو وردية</v>
      </c>
      <c r="H1012" s="41" t="str">
        <f>IFERROR(VLOOKUP(F1012,mapping!$D$3:$J$200,3,FALSE),0)</f>
        <v>سعودي</v>
      </c>
      <c r="I1012" s="41" t="str">
        <f>IFERROR(VLOOKUP(F1012,mapping!$D$3:$J$200,4,FALSE),0)</f>
        <v>القطامية</v>
      </c>
      <c r="J1012" s="41" t="str">
        <f>IFERROR(VLOOKUP(F1012,mapping!$D$3:$J$200,5,FALSE),0)</f>
        <v>ميكروباص</v>
      </c>
      <c r="K1012" s="63">
        <f>IF(W1012=mapping!$N$1,IFERROR(VLOOKUP(Table4[[#This Row],[Column1]],mapping!A:L,11,FALSE),0),IF(W1012&gt;mapping!$N$1,IFERROR(VLOOKUP(Table4[[#This Row],[Column1]],mapping!A:L,11,FALSE),0),))</f>
        <v>1222</v>
      </c>
      <c r="L1012" s="139">
        <v>1</v>
      </c>
      <c r="M1012" s="60">
        <f>IF(W1012=mapping!$N$1,IFERROR(VLOOKUP(Table4[[#This Row],[Column1]],mapping!A:L,12,FALSE),0),IF(W1012&gt;mapping!$N$1,IFERROR(VLOOKUP(Table4[[#This Row],[Column1]],mapping!A:L,12,FALSE),0),0))</f>
        <v>1180</v>
      </c>
      <c r="N1012" s="58">
        <f>Table4[[#This Row],[ سعر اليومية ]]*3%*Table4[[#This Row],[عدد الدورات ]]</f>
        <v>36.659999999999997</v>
      </c>
      <c r="O1012" s="56">
        <f>Table4[[#This Row],[ سعر اليومية ]]*Table4[[#This Row],[عدد الدورات ]]-N1012</f>
        <v>1185.3399999999999</v>
      </c>
      <c r="P1012" s="194"/>
      <c r="Q1012" s="194"/>
      <c r="R1012" s="194"/>
      <c r="S1012" s="58">
        <f>(Table4[[#This Row],[سعر يومية السائق]]*Table4[[#This Row],[عدد الدورات ]])-SUM(Table4[[#This Row],[سلف ]:[خصم ]])+Table4[[#This Row],[اضافي ]]</f>
        <v>1180</v>
      </c>
      <c r="U1012" s="58">
        <f>Table4[[#This Row],[ سعر اليومية ]]*Table4[[#This Row],[عدد الدورات ]]-Table4[[#This Row],[سعر يومية السائق]]*L1012</f>
        <v>42</v>
      </c>
      <c r="V1012" s="58">
        <f>U1012-Table4[[#This Row],[W/H  3%]]</f>
        <v>5.3400000000000034</v>
      </c>
      <c r="W1012" s="66" t="str">
        <f>Table4[[#This Row],[اليوم]]&amp;Table4[[#This Row],[الشهر ]]&amp;Table4[[#This Row],[العام]]</f>
        <v>1952026</v>
      </c>
      <c r="X1012" s="66" t="s">
        <v>304</v>
      </c>
    </row>
    <row r="1013" spans="1:24" x14ac:dyDescent="0.3">
      <c r="A1013" s="62">
        <v>19</v>
      </c>
      <c r="B1013" s="62">
        <v>5</v>
      </c>
      <c r="C1013" s="62">
        <v>2026</v>
      </c>
      <c r="D1013" s="41" t="str">
        <f t="shared" si="73"/>
        <v>مصطفي رشدي3المنيب5شفتسعوديالقطاميةاتوبيس 28</v>
      </c>
      <c r="E1013" s="4">
        <v>5012</v>
      </c>
      <c r="F1013" s="41" t="str">
        <f>VLOOKUP(E1013,mapping!C:J,2,FALSE)</f>
        <v>مصطفي رشدي3</v>
      </c>
      <c r="G1013" s="41" t="str">
        <f>IFERROR(VLOOKUP(F1013,mapping!$D$3:$J$200,2,FALSE),0)</f>
        <v>المنيب5شفت</v>
      </c>
      <c r="H1013" s="41" t="str">
        <f>IFERROR(VLOOKUP(F1013,mapping!$D$3:$J$200,3,FALSE),0)</f>
        <v>سعودي</v>
      </c>
      <c r="I1013" s="41" t="str">
        <f>IFERROR(VLOOKUP(F1013,mapping!$D$3:$J$200,4,FALSE),0)</f>
        <v>القطامية</v>
      </c>
      <c r="J1013" s="41" t="str">
        <f>IFERROR(VLOOKUP(F1013,mapping!$D$3:$J$200,5,FALSE),0)</f>
        <v>اتوبيس 28</v>
      </c>
      <c r="K1013" s="63">
        <f>IF(W1013=mapping!$N$1,IFERROR(VLOOKUP(Table4[[#This Row],[Column1]],mapping!A:L,11,FALSE),0),IF(W1013&gt;mapping!$N$1,IFERROR(VLOOKUP(Table4[[#This Row],[Column1]],mapping!A:L,11,FALSE),0),))</f>
        <v>2649</v>
      </c>
      <c r="L1013" s="139">
        <v>1</v>
      </c>
      <c r="M1013" s="60">
        <f>IF(W1013=mapping!$N$1,IFERROR(VLOOKUP(Table4[[#This Row],[Column1]],mapping!A:L,12,FALSE),0),IF(W1013&gt;mapping!$N$1,IFERROR(VLOOKUP(Table4[[#This Row],[Column1]],mapping!A:L,12,FALSE),0),0))</f>
        <v>2060</v>
      </c>
      <c r="N1013" s="58">
        <f>Table4[[#This Row],[ سعر اليومية ]]*3%*Table4[[#This Row],[عدد الدورات ]]</f>
        <v>79.47</v>
      </c>
      <c r="O1013" s="56">
        <f>Table4[[#This Row],[ سعر اليومية ]]*Table4[[#This Row],[عدد الدورات ]]-N1013</f>
        <v>2569.5300000000002</v>
      </c>
      <c r="P1013" s="194"/>
      <c r="Q1013" s="194"/>
      <c r="R1013" s="194"/>
      <c r="S1013" s="58">
        <f>(Table4[[#This Row],[سعر يومية السائق]]*Table4[[#This Row],[عدد الدورات ]])-SUM(Table4[[#This Row],[سلف ]:[خصم ]])+Table4[[#This Row],[اضافي ]]</f>
        <v>2060</v>
      </c>
      <c r="U1013" s="58">
        <f>Table4[[#This Row],[ سعر اليومية ]]*Table4[[#This Row],[عدد الدورات ]]-Table4[[#This Row],[سعر يومية السائق]]*L1013</f>
        <v>589</v>
      </c>
      <c r="V1013" s="58">
        <f>U1013-Table4[[#This Row],[W/H  3%]]</f>
        <v>509.53</v>
      </c>
      <c r="W1013" s="66" t="str">
        <f>Table4[[#This Row],[اليوم]]&amp;Table4[[#This Row],[الشهر ]]&amp;Table4[[#This Row],[العام]]</f>
        <v>1952026</v>
      </c>
      <c r="X1013" s="66" t="s">
        <v>304</v>
      </c>
    </row>
    <row r="1014" spans="1:24" x14ac:dyDescent="0.3">
      <c r="A1014" s="62">
        <v>19</v>
      </c>
      <c r="B1014" s="62">
        <v>5</v>
      </c>
      <c r="C1014" s="62">
        <v>2026</v>
      </c>
      <c r="D1014" s="41" t="str">
        <f t="shared" si="73"/>
        <v>مصطفي رشدي4المنيب Wصباحيةسعوديالقطاميةاتوبيس 28</v>
      </c>
      <c r="E1014" s="4">
        <v>5013</v>
      </c>
      <c r="F1014" s="41" t="str">
        <f>VLOOKUP(E1014,mapping!C:J,2,FALSE)</f>
        <v>مصطفي رشدي4</v>
      </c>
      <c r="G1014" s="41" t="str">
        <f>IFERROR(VLOOKUP(F1014,mapping!$D$3:$J$200,2,FALSE),0)</f>
        <v>المنيب Wصباحية</v>
      </c>
      <c r="H1014" s="41" t="str">
        <f>IFERROR(VLOOKUP(F1014,mapping!$D$3:$J$200,3,FALSE),0)</f>
        <v>سعودي</v>
      </c>
      <c r="I1014" s="41" t="str">
        <f>IFERROR(VLOOKUP(F1014,mapping!$D$3:$J$200,4,FALSE),0)</f>
        <v>القطامية</v>
      </c>
      <c r="J1014" s="41" t="str">
        <f>IFERROR(VLOOKUP(F1014,mapping!$D$3:$J$200,5,FALSE),0)</f>
        <v>اتوبيس 28</v>
      </c>
      <c r="K1014" s="63">
        <f>IF(W1014=mapping!$N$1,IFERROR(VLOOKUP(Table4[[#This Row],[Column1]],mapping!A:L,11,FALSE),0),IF(W1014&gt;mapping!$N$1,IFERROR(VLOOKUP(Table4[[#This Row],[Column1]],mapping!A:L,11,FALSE),0),))</f>
        <v>1059</v>
      </c>
      <c r="L1014" s="139">
        <v>1</v>
      </c>
      <c r="M1014" s="60">
        <f>IF(W1014=mapping!$N$1,IFERROR(VLOOKUP(Table4[[#This Row],[Column1]],mapping!A:L,12,FALSE),0),IF(W1014&gt;mapping!$N$1,IFERROR(VLOOKUP(Table4[[#This Row],[Column1]],mapping!A:L,12,FALSE),0),0))</f>
        <v>1000</v>
      </c>
      <c r="N1014" s="58">
        <f>Table4[[#This Row],[ سعر اليومية ]]*3%*Table4[[#This Row],[عدد الدورات ]]</f>
        <v>31.77</v>
      </c>
      <c r="O1014" s="56">
        <f>Table4[[#This Row],[ سعر اليومية ]]*Table4[[#This Row],[عدد الدورات ]]-N1014</f>
        <v>1027.23</v>
      </c>
      <c r="P1014" s="194"/>
      <c r="Q1014" s="194"/>
      <c r="R1014" s="194"/>
      <c r="S1014" s="58">
        <f>(Table4[[#This Row],[سعر يومية السائق]]*Table4[[#This Row],[عدد الدورات ]])-SUM(Table4[[#This Row],[سلف ]:[خصم ]])+Table4[[#This Row],[اضافي ]]</f>
        <v>1000</v>
      </c>
      <c r="U1014" s="58">
        <f>Table4[[#This Row],[ سعر اليومية ]]*Table4[[#This Row],[عدد الدورات ]]-Table4[[#This Row],[سعر يومية السائق]]*L1014</f>
        <v>59</v>
      </c>
      <c r="V1014" s="58">
        <f>U1014-Table4[[#This Row],[W/H  3%]]</f>
        <v>27.23</v>
      </c>
      <c r="W1014" s="66" t="str">
        <f>Table4[[#This Row],[اليوم]]&amp;Table4[[#This Row],[الشهر ]]&amp;Table4[[#This Row],[العام]]</f>
        <v>1952026</v>
      </c>
      <c r="X1014" s="66" t="s">
        <v>304</v>
      </c>
    </row>
    <row r="1015" spans="1:24" x14ac:dyDescent="0.3">
      <c r="A1015" s="62">
        <v>19</v>
      </c>
      <c r="B1015" s="62">
        <v>5</v>
      </c>
      <c r="C1015" s="62">
        <v>2026</v>
      </c>
      <c r="D1015" s="41" t="str">
        <f t="shared" si="73"/>
        <v>مصطفي رشدي5صقر 2 ورديةسعوديالقطاميةاتوبيس 28</v>
      </c>
      <c r="E1015" s="4">
        <v>5014</v>
      </c>
      <c r="F1015" s="41" t="str">
        <f>VLOOKUP(E1015,mapping!C:J,2,FALSE)</f>
        <v>مصطفي رشدي5</v>
      </c>
      <c r="G1015" s="41" t="str">
        <f>IFERROR(VLOOKUP(F1015,mapping!$D$3:$J$200,2,FALSE),0)</f>
        <v>صقر 2 وردية</v>
      </c>
      <c r="H1015" s="41" t="str">
        <f>IFERROR(VLOOKUP(F1015,mapping!$D$3:$J$200,3,FALSE),0)</f>
        <v>سعودي</v>
      </c>
      <c r="I1015" s="41" t="str">
        <f>IFERROR(VLOOKUP(F1015,mapping!$D$3:$J$200,4,FALSE),0)</f>
        <v>القطامية</v>
      </c>
      <c r="J1015" s="41" t="str">
        <f>IFERROR(VLOOKUP(F1015,mapping!$D$3:$J$200,5,FALSE),0)</f>
        <v>اتوبيس 28</v>
      </c>
      <c r="K1015" s="63">
        <f>IF(W1015=mapping!$N$1,IFERROR(VLOOKUP(Table4[[#This Row],[Column1]],mapping!A:L,11,FALSE),0),IF(W1015&gt;mapping!$N$1,IFERROR(VLOOKUP(Table4[[#This Row],[Column1]],mapping!A:L,11,FALSE),0),))</f>
        <v>2120</v>
      </c>
      <c r="L1015" s="139">
        <v>1</v>
      </c>
      <c r="M1015" s="60">
        <f>IF(W1015=mapping!$N$1,IFERROR(VLOOKUP(Table4[[#This Row],[Column1]],mapping!A:L,12,FALSE),0),IF(W1015&gt;mapping!$N$1,IFERROR(VLOOKUP(Table4[[#This Row],[Column1]],mapping!A:L,12,FALSE),0),0))</f>
        <v>1780</v>
      </c>
      <c r="N1015" s="58">
        <f>Table4[[#This Row],[ سعر اليومية ]]*3%*Table4[[#This Row],[عدد الدورات ]]</f>
        <v>63.599999999999994</v>
      </c>
      <c r="O1015" s="56">
        <f>Table4[[#This Row],[ سعر اليومية ]]*Table4[[#This Row],[عدد الدورات ]]-N1015</f>
        <v>2056.4</v>
      </c>
      <c r="P1015" s="194"/>
      <c r="Q1015" s="194"/>
      <c r="R1015" s="194"/>
      <c r="S1015" s="58">
        <f>(Table4[[#This Row],[سعر يومية السائق]]*Table4[[#This Row],[عدد الدورات ]])-SUM(Table4[[#This Row],[سلف ]:[خصم ]])+Table4[[#This Row],[اضافي ]]</f>
        <v>1780</v>
      </c>
      <c r="U1015" s="58">
        <f>Table4[[#This Row],[ سعر اليومية ]]*Table4[[#This Row],[عدد الدورات ]]-Table4[[#This Row],[سعر يومية السائق]]*L1015</f>
        <v>340</v>
      </c>
      <c r="V1015" s="58">
        <f>U1015-Table4[[#This Row],[W/H  3%]]</f>
        <v>276.39999999999998</v>
      </c>
      <c r="W1015" s="66" t="str">
        <f>Table4[[#This Row],[اليوم]]&amp;Table4[[#This Row],[الشهر ]]&amp;Table4[[#This Row],[العام]]</f>
        <v>1952026</v>
      </c>
      <c r="X1015" s="66" t="s">
        <v>304</v>
      </c>
    </row>
    <row r="1016" spans="1:24" x14ac:dyDescent="0.3">
      <c r="A1016" s="62">
        <v>19</v>
      </c>
      <c r="B1016" s="62">
        <v>5</v>
      </c>
      <c r="C1016" s="62">
        <v>2026</v>
      </c>
      <c r="D1016" s="41" t="str">
        <f t="shared" si="73"/>
        <v>مصطفي رشدي6المنيب 2 ورديةسعوديالقطاميةاتوبيس 28</v>
      </c>
      <c r="E1016" s="4">
        <v>5027</v>
      </c>
      <c r="F1016" s="41" t="str">
        <f>VLOOKUP(E1016,mapping!C:J,2,FALSE)</f>
        <v>مصطفي رشدي6</v>
      </c>
      <c r="G1016" s="41" t="str">
        <f>IFERROR(VLOOKUP(F1016,mapping!$D$3:$J$200,2,FALSE),0)</f>
        <v>المنيب 2 وردية</v>
      </c>
      <c r="H1016" s="41" t="str">
        <f>IFERROR(VLOOKUP(F1016,mapping!$D$3:$J$200,3,FALSE),0)</f>
        <v>سعودي</v>
      </c>
      <c r="I1016" s="41" t="str">
        <f>IFERROR(VLOOKUP(F1016,mapping!$D$3:$J$200,4,FALSE),0)</f>
        <v>القطامية</v>
      </c>
      <c r="J1016" s="41" t="str">
        <f>IFERROR(VLOOKUP(F1016,mapping!$D$3:$J$200,5,FALSE),0)</f>
        <v>اتوبيس 28</v>
      </c>
      <c r="K1016" s="63">
        <f>IF(W1016=mapping!$N$1,IFERROR(VLOOKUP(Table4[[#This Row],[Column1]],mapping!A:L,11,FALSE),0),IF(W1016&gt;mapping!$N$1,IFERROR(VLOOKUP(Table4[[#This Row],[Column1]],mapping!A:L,11,FALSE),0),))</f>
        <v>3944</v>
      </c>
      <c r="L1016" s="139">
        <v>1</v>
      </c>
      <c r="M1016" s="60">
        <f>IF(W1016=mapping!$N$1,IFERROR(VLOOKUP(Table4[[#This Row],[Column1]],mapping!A:L,12,FALSE),0),IF(W1016&gt;mapping!$N$1,IFERROR(VLOOKUP(Table4[[#This Row],[Column1]],mapping!A:L,12,FALSE),0),0))</f>
        <v>3600</v>
      </c>
      <c r="N1016" s="58">
        <f>Table4[[#This Row],[ سعر اليومية ]]*3%*Table4[[#This Row],[عدد الدورات ]]</f>
        <v>118.32</v>
      </c>
      <c r="O1016" s="56">
        <f>Table4[[#This Row],[ سعر اليومية ]]*Table4[[#This Row],[عدد الدورات ]]-N1016</f>
        <v>3825.68</v>
      </c>
      <c r="P1016" s="194"/>
      <c r="Q1016" s="194"/>
      <c r="R1016" s="194"/>
      <c r="S1016" s="58">
        <f>(Table4[[#This Row],[سعر يومية السائق]]*Table4[[#This Row],[عدد الدورات ]])-SUM(Table4[[#This Row],[سلف ]:[خصم ]])+Table4[[#This Row],[اضافي ]]</f>
        <v>3600</v>
      </c>
      <c r="U1016" s="58">
        <f>Table4[[#This Row],[ سعر اليومية ]]*Table4[[#This Row],[عدد الدورات ]]-Table4[[#This Row],[سعر يومية السائق]]*L1016</f>
        <v>344</v>
      </c>
      <c r="V1016" s="58">
        <f>U1016-Table4[[#This Row],[W/H  3%]]</f>
        <v>225.68</v>
      </c>
      <c r="W1016" s="66" t="str">
        <f>Table4[[#This Row],[اليوم]]&amp;Table4[[#This Row],[الشهر ]]&amp;Table4[[#This Row],[العام]]</f>
        <v>1952026</v>
      </c>
      <c r="X1016" s="66" t="s">
        <v>304</v>
      </c>
    </row>
    <row r="1017" spans="1:24" x14ac:dyDescent="0.3">
      <c r="A1017" s="62">
        <v>19</v>
      </c>
      <c r="B1017" s="62">
        <v>5</v>
      </c>
      <c r="C1017" s="62">
        <v>2026</v>
      </c>
      <c r="D1017" s="41" t="str">
        <f t="shared" si="73"/>
        <v>كرم ترك 1قليوب 2 ورديةسعوديالقطاميةاتوبيس 28</v>
      </c>
      <c r="E1017" s="4">
        <v>5015</v>
      </c>
      <c r="F1017" s="41" t="str">
        <f>VLOOKUP(E1017,mapping!C:J,2,FALSE)</f>
        <v>كرم ترك 1</v>
      </c>
      <c r="G1017" s="41" t="str">
        <f>IFERROR(VLOOKUP(F1017,mapping!$D$3:$J$200,2,FALSE),0)</f>
        <v>قليوب 2 وردية</v>
      </c>
      <c r="H1017" s="41" t="str">
        <f>IFERROR(VLOOKUP(F1017,mapping!$D$3:$J$200,3,FALSE),0)</f>
        <v>سعودي</v>
      </c>
      <c r="I1017" s="41" t="str">
        <f>IFERROR(VLOOKUP(F1017,mapping!$D$3:$J$200,4,FALSE),0)</f>
        <v>القطامية</v>
      </c>
      <c r="J1017" s="41" t="str">
        <f>IFERROR(VLOOKUP(F1017,mapping!$D$3:$J$200,5,FALSE),0)</f>
        <v>اتوبيس 28</v>
      </c>
      <c r="K1017" s="63">
        <f>IF(W1017=mapping!$N$1,IFERROR(VLOOKUP(Table4[[#This Row],[Column1]],mapping!A:L,11,FALSE),0),IF(W1017&gt;mapping!$N$1,IFERROR(VLOOKUP(Table4[[#This Row],[Column1]],mapping!A:L,11,FALSE),0),))</f>
        <v>3959</v>
      </c>
      <c r="L1017" s="139">
        <v>1</v>
      </c>
      <c r="M1017" s="60">
        <f>IF(W1017=mapping!$N$1,IFERROR(VLOOKUP(Table4[[#This Row],[Column1]],mapping!A:L,12,FALSE),0),IF(W1017&gt;mapping!$N$1,IFERROR(VLOOKUP(Table4[[#This Row],[Column1]],mapping!A:L,12,FALSE),0),0))</f>
        <v>4200</v>
      </c>
      <c r="N1017" s="58">
        <f>Table4[[#This Row],[ سعر اليومية ]]*3%*Table4[[#This Row],[عدد الدورات ]]</f>
        <v>118.77</v>
      </c>
      <c r="O1017" s="56">
        <f>Table4[[#This Row],[ سعر اليومية ]]*Table4[[#This Row],[عدد الدورات ]]-N1017</f>
        <v>3840.23</v>
      </c>
      <c r="P1017" s="194"/>
      <c r="Q1017" s="194"/>
      <c r="R1017" s="194"/>
      <c r="S1017" s="58">
        <f>(Table4[[#This Row],[سعر يومية السائق]]*Table4[[#This Row],[عدد الدورات ]])-SUM(Table4[[#This Row],[سلف ]:[خصم ]])+Table4[[#This Row],[اضافي ]]</f>
        <v>4200</v>
      </c>
      <c r="U1017" s="58">
        <f>Table4[[#This Row],[ سعر اليومية ]]*Table4[[#This Row],[عدد الدورات ]]-Table4[[#This Row],[سعر يومية السائق]]*L1017</f>
        <v>-241</v>
      </c>
      <c r="V1017" s="58">
        <f>U1017-Table4[[#This Row],[W/H  3%]]</f>
        <v>-359.77</v>
      </c>
      <c r="W1017" s="66" t="str">
        <f>Table4[[#This Row],[اليوم]]&amp;Table4[[#This Row],[الشهر ]]&amp;Table4[[#This Row],[العام]]</f>
        <v>1952026</v>
      </c>
      <c r="X1017" s="66" t="s">
        <v>304</v>
      </c>
    </row>
    <row r="1018" spans="1:24" x14ac:dyDescent="0.3">
      <c r="A1018" s="62">
        <v>19</v>
      </c>
      <c r="B1018" s="62">
        <v>5</v>
      </c>
      <c r="C1018" s="62">
        <v>2026</v>
      </c>
      <c r="D1018" s="41" t="str">
        <f t="shared" si="73"/>
        <v>كرم ترك 2قليوب 2 ورديةسعوديمدينتي اتوبيس 28</v>
      </c>
      <c r="E1018" s="4">
        <v>5017</v>
      </c>
      <c r="F1018" s="41" t="str">
        <f>VLOOKUP(E1018,mapping!C:J,2,FALSE)</f>
        <v>كرم ترك 2</v>
      </c>
      <c r="G1018" s="41" t="str">
        <f>IFERROR(VLOOKUP(F1018,mapping!$D$3:$J$200,2,FALSE),0)</f>
        <v>قليوب 2 وردية</v>
      </c>
      <c r="H1018" s="41" t="str">
        <f>IFERROR(VLOOKUP(F1018,mapping!$D$3:$J$200,3,FALSE),0)</f>
        <v>سعودي</v>
      </c>
      <c r="I1018" s="41" t="str">
        <f>IFERROR(VLOOKUP(F1018,mapping!$D$3:$J$200,4,FALSE),0)</f>
        <v xml:space="preserve">مدينتي </v>
      </c>
      <c r="J1018" s="41" t="str">
        <f>IFERROR(VLOOKUP(F1018,mapping!$D$3:$J$200,5,FALSE),0)</f>
        <v>اتوبيس 28</v>
      </c>
      <c r="K1018" s="63">
        <f>IF(W1018=mapping!$N$1,IFERROR(VLOOKUP(Table4[[#This Row],[Column1]],mapping!A:L,11,FALSE),0),IF(W1018&gt;mapping!$N$1,IFERROR(VLOOKUP(Table4[[#This Row],[Column1]],mapping!A:L,11,FALSE),0),))</f>
        <v>4634</v>
      </c>
      <c r="L1018" s="139">
        <v>1</v>
      </c>
      <c r="M1018" s="60">
        <f>IF(W1018=mapping!$N$1,IFERROR(VLOOKUP(Table4[[#This Row],[Column1]],mapping!A:L,12,FALSE),0),IF(W1018&gt;mapping!$N$1,IFERROR(VLOOKUP(Table4[[#This Row],[Column1]],mapping!A:L,12,FALSE),0),0))</f>
        <v>4150</v>
      </c>
      <c r="N1018" s="58">
        <f>Table4[[#This Row],[ سعر اليومية ]]*3%*Table4[[#This Row],[عدد الدورات ]]</f>
        <v>139.01999999999998</v>
      </c>
      <c r="O1018" s="56">
        <f>Table4[[#This Row],[ سعر اليومية ]]*Table4[[#This Row],[عدد الدورات ]]-N1018</f>
        <v>4494.9799999999996</v>
      </c>
      <c r="P1018" s="194"/>
      <c r="Q1018" s="194"/>
      <c r="R1018" s="194"/>
      <c r="S1018" s="58">
        <f>(Table4[[#This Row],[سعر يومية السائق]]*Table4[[#This Row],[عدد الدورات ]])-SUM(Table4[[#This Row],[سلف ]:[خصم ]])+Table4[[#This Row],[اضافي ]]</f>
        <v>4150</v>
      </c>
      <c r="U1018" s="58">
        <f>Table4[[#This Row],[ سعر اليومية ]]*Table4[[#This Row],[عدد الدورات ]]-Table4[[#This Row],[سعر يومية السائق]]*L1018</f>
        <v>484</v>
      </c>
      <c r="V1018" s="58">
        <f>U1018-Table4[[#This Row],[W/H  3%]]</f>
        <v>344.98</v>
      </c>
      <c r="W1018" s="66" t="str">
        <f>Table4[[#This Row],[اليوم]]&amp;Table4[[#This Row],[الشهر ]]&amp;Table4[[#This Row],[العام]]</f>
        <v>1952026</v>
      </c>
      <c r="X1018" s="66" t="s">
        <v>304</v>
      </c>
    </row>
    <row r="1019" spans="1:24" x14ac:dyDescent="0.3">
      <c r="A1019" s="62">
        <v>19</v>
      </c>
      <c r="B1019" s="62">
        <v>5</v>
      </c>
      <c r="C1019" s="62">
        <v>2026</v>
      </c>
      <c r="D1019" s="41" t="str">
        <f t="shared" si="73"/>
        <v>كرم ترك 3قليوب 1 ورديةسعوديمدينتي اتوبيس 28</v>
      </c>
      <c r="E1019" s="4">
        <v>5018</v>
      </c>
      <c r="F1019" s="41" t="str">
        <f>VLOOKUP(E1019,mapping!C:J,2,FALSE)</f>
        <v>كرم ترك 3</v>
      </c>
      <c r="G1019" s="41" t="str">
        <f>IFERROR(VLOOKUP(F1019,mapping!$D$3:$J$200,2,FALSE),0)</f>
        <v>قليوب 1 وردية</v>
      </c>
      <c r="H1019" s="41" t="str">
        <f>IFERROR(VLOOKUP(F1019,mapping!$D$3:$J$200,3,FALSE),0)</f>
        <v>سعودي</v>
      </c>
      <c r="I1019" s="41" t="str">
        <f>IFERROR(VLOOKUP(F1019,mapping!$D$3:$J$200,4,FALSE),0)</f>
        <v xml:space="preserve">مدينتي </v>
      </c>
      <c r="J1019" s="41" t="str">
        <f>IFERROR(VLOOKUP(F1019,mapping!$D$3:$J$200,5,FALSE),0)</f>
        <v>اتوبيس 28</v>
      </c>
      <c r="K1019" s="63">
        <f>IF(W1019=mapping!$N$1,IFERROR(VLOOKUP(Table4[[#This Row],[Column1]],mapping!A:L,11,FALSE),0),IF(W1019&gt;mapping!$N$1,IFERROR(VLOOKUP(Table4[[#This Row],[Column1]],mapping!A:L,11,FALSE),0),))</f>
        <v>4634</v>
      </c>
      <c r="L1019" s="139">
        <v>1</v>
      </c>
      <c r="M1019" s="60">
        <f>IF(W1019=mapping!$N$1,IFERROR(VLOOKUP(Table4[[#This Row],[Column1]],mapping!A:L,12,FALSE),0),IF(W1019&gt;mapping!$N$1,IFERROR(VLOOKUP(Table4[[#This Row],[Column1]],mapping!A:L,12,FALSE),0),0))</f>
        <v>4000</v>
      </c>
      <c r="N1019" s="58">
        <f>Table4[[#This Row],[ سعر اليومية ]]*3%*Table4[[#This Row],[عدد الدورات ]]</f>
        <v>139.01999999999998</v>
      </c>
      <c r="O1019" s="56">
        <f>Table4[[#This Row],[ سعر اليومية ]]*Table4[[#This Row],[عدد الدورات ]]-N1019</f>
        <v>4494.9799999999996</v>
      </c>
      <c r="P1019" s="194"/>
      <c r="Q1019" s="194"/>
      <c r="R1019" s="194"/>
      <c r="S1019" s="58">
        <f>(Table4[[#This Row],[سعر يومية السائق]]*Table4[[#This Row],[عدد الدورات ]])-SUM(Table4[[#This Row],[سلف ]:[خصم ]])+Table4[[#This Row],[اضافي ]]</f>
        <v>4000</v>
      </c>
      <c r="U1019" s="58">
        <f>Table4[[#This Row],[ سعر اليومية ]]*Table4[[#This Row],[عدد الدورات ]]-Table4[[#This Row],[سعر يومية السائق]]*L1019</f>
        <v>634</v>
      </c>
      <c r="V1019" s="58">
        <f>U1019-Table4[[#This Row],[W/H  3%]]</f>
        <v>494.98</v>
      </c>
      <c r="W1019" s="66" t="str">
        <f>Table4[[#This Row],[اليوم]]&amp;Table4[[#This Row],[الشهر ]]&amp;Table4[[#This Row],[العام]]</f>
        <v>1952026</v>
      </c>
      <c r="X1019" s="66" t="s">
        <v>304</v>
      </c>
    </row>
    <row r="1020" spans="1:24" x14ac:dyDescent="0.3">
      <c r="A1020" s="62">
        <v>19</v>
      </c>
      <c r="B1020" s="62">
        <v>5</v>
      </c>
      <c r="C1020" s="62">
        <v>2026</v>
      </c>
      <c r="D1020" s="41" t="str">
        <f t="shared" si="73"/>
        <v>كرم ترك 4عدلي منصور شفتسعوديمدينتي اتوبيس 28</v>
      </c>
      <c r="E1020" s="4">
        <v>5019</v>
      </c>
      <c r="F1020" s="41" t="str">
        <f>VLOOKUP(E1020,mapping!C:J,2,FALSE)</f>
        <v>كرم ترك 4</v>
      </c>
      <c r="G1020" s="41" t="str">
        <f>IFERROR(VLOOKUP(F1020,mapping!$D$3:$J$200,2,FALSE),0)</f>
        <v>عدلي منصور شفت</v>
      </c>
      <c r="H1020" s="41" t="str">
        <f>IFERROR(VLOOKUP(F1020,mapping!$D$3:$J$200,3,FALSE),0)</f>
        <v>سعودي</v>
      </c>
      <c r="I1020" s="41" t="str">
        <f>IFERROR(VLOOKUP(F1020,mapping!$D$3:$J$200,4,FALSE),0)</f>
        <v xml:space="preserve">مدينتي </v>
      </c>
      <c r="J1020" s="41" t="str">
        <f>IFERROR(VLOOKUP(F1020,mapping!$D$3:$J$200,5,FALSE),0)</f>
        <v>اتوبيس 28</v>
      </c>
      <c r="K1020" s="63">
        <f>IF(W1020=mapping!$N$1,IFERROR(VLOOKUP(Table4[[#This Row],[Column1]],mapping!A:L,11,FALSE),0),IF(W1020&gt;mapping!$N$1,IFERROR(VLOOKUP(Table4[[#This Row],[Column1]],mapping!A:L,11,FALSE),0),))</f>
        <v>741</v>
      </c>
      <c r="L1020" s="139">
        <v>1</v>
      </c>
      <c r="M1020" s="60">
        <f>IF(W1020=mapping!$N$1,IFERROR(VLOOKUP(Table4[[#This Row],[Column1]],mapping!A:L,12,FALSE),0),IF(W1020&gt;mapping!$N$1,IFERROR(VLOOKUP(Table4[[#This Row],[Column1]],mapping!A:L,12,FALSE),0),0))</f>
        <v>500</v>
      </c>
      <c r="N1020" s="58">
        <f>Table4[[#This Row],[ سعر اليومية ]]*3%*Table4[[#This Row],[عدد الدورات ]]</f>
        <v>22.23</v>
      </c>
      <c r="O1020" s="56">
        <f>Table4[[#This Row],[ سعر اليومية ]]*Table4[[#This Row],[عدد الدورات ]]-N1020</f>
        <v>718.77</v>
      </c>
      <c r="P1020" s="194"/>
      <c r="Q1020" s="194"/>
      <c r="R1020" s="194"/>
      <c r="S1020" s="58">
        <f>(Table4[[#This Row],[سعر يومية السائق]]*Table4[[#This Row],[عدد الدورات ]])-SUM(Table4[[#This Row],[سلف ]:[خصم ]])+Table4[[#This Row],[اضافي ]]</f>
        <v>500</v>
      </c>
      <c r="U1020" s="58">
        <f>Table4[[#This Row],[ سعر اليومية ]]*Table4[[#This Row],[عدد الدورات ]]-Table4[[#This Row],[سعر يومية السائق]]*L1020</f>
        <v>241</v>
      </c>
      <c r="V1020" s="58">
        <f>U1020-Table4[[#This Row],[W/H  3%]]</f>
        <v>218.77</v>
      </c>
      <c r="W1020" s="66" t="str">
        <f>Table4[[#This Row],[اليوم]]&amp;Table4[[#This Row],[الشهر ]]&amp;Table4[[#This Row],[العام]]</f>
        <v>1952026</v>
      </c>
      <c r="X1020" s="66" t="s">
        <v>304</v>
      </c>
    </row>
    <row r="1021" spans="1:24" x14ac:dyDescent="0.3">
      <c r="A1021" s="62">
        <v>19</v>
      </c>
      <c r="B1021" s="62">
        <v>5</v>
      </c>
      <c r="C1021" s="62">
        <v>2026</v>
      </c>
      <c r="D1021" s="41" t="str">
        <f t="shared" si="73"/>
        <v>عماد النجار 4قليوب بيتوينسعوديمدينتي اتوبيس 28</v>
      </c>
      <c r="E1021" s="4">
        <v>5020</v>
      </c>
      <c r="F1021" s="41" t="str">
        <f>VLOOKUP(E1021,mapping!C:J,2,FALSE)</f>
        <v>عماد النجار 4</v>
      </c>
      <c r="G1021" s="41" t="str">
        <f>IFERROR(VLOOKUP(F1021,mapping!$D$3:$J$200,2,FALSE),0)</f>
        <v>قليوب بيتوين</v>
      </c>
      <c r="H1021" s="41" t="str">
        <f>IFERROR(VLOOKUP(F1021,mapping!$D$3:$J$200,3,FALSE),0)</f>
        <v>سعودي</v>
      </c>
      <c r="I1021" s="41" t="str">
        <f>IFERROR(VLOOKUP(F1021,mapping!$D$3:$J$200,4,FALSE),0)</f>
        <v xml:space="preserve">مدينتي </v>
      </c>
      <c r="J1021" s="41" t="str">
        <f>IFERROR(VLOOKUP(F1021,mapping!$D$3:$J$200,5,FALSE),0)</f>
        <v>اتوبيس 28</v>
      </c>
      <c r="K1021" s="63">
        <f>IF(W1021=mapping!$N$1,IFERROR(VLOOKUP(Table4[[#This Row],[Column1]],mapping!A:L,11,FALSE),0),IF(W1021&gt;mapping!$N$1,IFERROR(VLOOKUP(Table4[[#This Row],[Column1]],mapping!A:L,11,FALSE),0),))</f>
        <v>1482</v>
      </c>
      <c r="L1021" s="139">
        <v>1</v>
      </c>
      <c r="M1021" s="60">
        <f>IF(W1021=mapping!$N$1,IFERROR(VLOOKUP(Table4[[#This Row],[Column1]],mapping!A:L,12,FALSE),0),IF(W1021&gt;mapping!$N$1,IFERROR(VLOOKUP(Table4[[#This Row],[Column1]],mapping!A:L,12,FALSE),0),0))</f>
        <v>1400</v>
      </c>
      <c r="N1021" s="58">
        <f>Table4[[#This Row],[ سعر اليومية ]]*3%*Table4[[#This Row],[عدد الدورات ]]</f>
        <v>44.46</v>
      </c>
      <c r="O1021" s="56">
        <f>Table4[[#This Row],[ سعر اليومية ]]*Table4[[#This Row],[عدد الدورات ]]-N1021</f>
        <v>1437.54</v>
      </c>
      <c r="P1021" s="194"/>
      <c r="Q1021" s="194"/>
      <c r="R1021" s="194"/>
      <c r="S1021" s="58">
        <f>(Table4[[#This Row],[سعر يومية السائق]]*Table4[[#This Row],[عدد الدورات ]])-SUM(Table4[[#This Row],[سلف ]:[خصم ]])+Table4[[#This Row],[اضافي ]]</f>
        <v>1400</v>
      </c>
      <c r="U1021" s="58">
        <f>Table4[[#This Row],[ سعر اليومية ]]*Table4[[#This Row],[عدد الدورات ]]-Table4[[#This Row],[سعر يومية السائق]]*L1021</f>
        <v>82</v>
      </c>
      <c r="V1021" s="58">
        <f>U1021-Table4[[#This Row],[W/H  3%]]</f>
        <v>37.54</v>
      </c>
      <c r="W1021" s="66" t="str">
        <f>Table4[[#This Row],[اليوم]]&amp;Table4[[#This Row],[الشهر ]]&amp;Table4[[#This Row],[العام]]</f>
        <v>1952026</v>
      </c>
      <c r="X1021" s="66" t="s">
        <v>304</v>
      </c>
    </row>
    <row r="1022" spans="1:24" x14ac:dyDescent="0.3">
      <c r="A1022" s="62">
        <v>19</v>
      </c>
      <c r="B1022" s="62">
        <v>5</v>
      </c>
      <c r="C1022" s="62">
        <v>2026</v>
      </c>
      <c r="D1022" s="41" t="str">
        <f t="shared" si="73"/>
        <v>ممدوح كيلاني6المنيب 1 وردية سعوديمدينتي ميكروباص صيني</v>
      </c>
      <c r="E1022" s="4">
        <v>5021</v>
      </c>
      <c r="F1022" s="41" t="str">
        <f>VLOOKUP(E1022,mapping!C:J,2,FALSE)</f>
        <v>ممدوح كيلاني6</v>
      </c>
      <c r="G1022" s="41" t="str">
        <f>IFERROR(VLOOKUP(F1022,mapping!$D$3:$J$200,2,FALSE),0)</f>
        <v xml:space="preserve">المنيب 1 وردية </v>
      </c>
      <c r="H1022" s="41" t="str">
        <f>IFERROR(VLOOKUP(F1022,mapping!$D$3:$J$200,3,FALSE),0)</f>
        <v>سعودي</v>
      </c>
      <c r="I1022" s="41" t="str">
        <f>IFERROR(VLOOKUP(F1022,mapping!$D$3:$J$200,4,FALSE),0)</f>
        <v xml:space="preserve">مدينتي </v>
      </c>
      <c r="J1022" s="41" t="str">
        <f>IFERROR(VLOOKUP(F1022,mapping!$D$3:$J$200,5,FALSE),0)</f>
        <v>ميكروباص صيني</v>
      </c>
      <c r="K1022" s="63">
        <f>IF(W1022=mapping!$N$1,IFERROR(VLOOKUP(Table4[[#This Row],[Column1]],mapping!A:L,11,FALSE),0),IF(W1022&gt;mapping!$N$1,IFERROR(VLOOKUP(Table4[[#This Row],[Column1]],mapping!A:L,11,FALSE),0),))</f>
        <v>1482</v>
      </c>
      <c r="L1022" s="139">
        <v>1</v>
      </c>
      <c r="M1022" s="60">
        <f>IF(W1022=mapping!$N$1,IFERROR(VLOOKUP(Table4[[#This Row],[Column1]],mapping!A:L,12,FALSE),0),IF(W1022&gt;mapping!$N$1,IFERROR(VLOOKUP(Table4[[#This Row],[Column1]],mapping!A:L,12,FALSE),0),0))</f>
        <v>1350</v>
      </c>
      <c r="N1022" s="58">
        <f>Table4[[#This Row],[ سعر اليومية ]]*3%*Table4[[#This Row],[عدد الدورات ]]</f>
        <v>44.46</v>
      </c>
      <c r="O1022" s="56">
        <f>Table4[[#This Row],[ سعر اليومية ]]*Table4[[#This Row],[عدد الدورات ]]-N1022</f>
        <v>1437.54</v>
      </c>
      <c r="P1022" s="194"/>
      <c r="Q1022" s="194"/>
      <c r="R1022" s="194"/>
      <c r="S1022" s="58">
        <f>(Table4[[#This Row],[سعر يومية السائق]]*Table4[[#This Row],[عدد الدورات ]])-SUM(Table4[[#This Row],[سلف ]:[خصم ]])+Table4[[#This Row],[اضافي ]]</f>
        <v>1350</v>
      </c>
      <c r="U1022" s="58">
        <f>Table4[[#This Row],[ سعر اليومية ]]*Table4[[#This Row],[عدد الدورات ]]-Table4[[#This Row],[سعر يومية السائق]]*L1022</f>
        <v>132</v>
      </c>
      <c r="V1022" s="58">
        <f>U1022-Table4[[#This Row],[W/H  3%]]</f>
        <v>87.539999999999992</v>
      </c>
      <c r="W1022" s="66" t="str">
        <f>Table4[[#This Row],[اليوم]]&amp;Table4[[#This Row],[الشهر ]]&amp;Table4[[#This Row],[العام]]</f>
        <v>1952026</v>
      </c>
      <c r="X1022" s="66" t="s">
        <v>304</v>
      </c>
    </row>
    <row r="1023" spans="1:24" x14ac:dyDescent="0.3">
      <c r="A1023" s="62">
        <v>19</v>
      </c>
      <c r="B1023" s="62">
        <v>5</v>
      </c>
      <c r="C1023" s="62">
        <v>2026</v>
      </c>
      <c r="D1023" s="41" t="str">
        <f t="shared" si="73"/>
        <v>ممدوح كيلاني4المنيب 2 وردية سعوديمدينتي ميكروباص صيني</v>
      </c>
      <c r="E1023" s="4">
        <v>5022</v>
      </c>
      <c r="F1023" s="41" t="str">
        <f>VLOOKUP(E1023,mapping!C:J,2,FALSE)</f>
        <v>ممدوح كيلاني4</v>
      </c>
      <c r="G1023" s="41" t="str">
        <f>IFERROR(VLOOKUP(F1023,mapping!$D$3:$J$200,2,FALSE),0)</f>
        <v xml:space="preserve">المنيب 2 وردية </v>
      </c>
      <c r="H1023" s="41" t="str">
        <f>IFERROR(VLOOKUP(F1023,mapping!$D$3:$J$200,3,FALSE),0)</f>
        <v>سعودي</v>
      </c>
      <c r="I1023" s="41" t="str">
        <f>IFERROR(VLOOKUP(F1023,mapping!$D$3:$J$200,4,FALSE),0)</f>
        <v xml:space="preserve">مدينتي </v>
      </c>
      <c r="J1023" s="41" t="str">
        <f>IFERROR(VLOOKUP(F1023,mapping!$D$3:$J$200,5,FALSE),0)</f>
        <v>ميكروباص صيني</v>
      </c>
      <c r="K1023" s="63">
        <f>IF(W1023=mapping!$N$1,IFERROR(VLOOKUP(Table4[[#This Row],[Column1]],mapping!A:L,11,FALSE),0),IF(W1023&gt;mapping!$N$1,IFERROR(VLOOKUP(Table4[[#This Row],[Column1]],mapping!A:L,11,FALSE),0),))</f>
        <v>2965</v>
      </c>
      <c r="L1023" s="139">
        <v>1</v>
      </c>
      <c r="M1023" s="60">
        <f>IF(W1023=mapping!$N$1,IFERROR(VLOOKUP(Table4[[#This Row],[Column1]],mapping!A:L,12,FALSE),0),IF(W1023&gt;mapping!$N$1,IFERROR(VLOOKUP(Table4[[#This Row],[Column1]],mapping!A:L,12,FALSE),0),0))</f>
        <v>2600</v>
      </c>
      <c r="N1023" s="58">
        <f>Table4[[#This Row],[ سعر اليومية ]]*3%*Table4[[#This Row],[عدد الدورات ]]</f>
        <v>88.95</v>
      </c>
      <c r="O1023" s="56">
        <f>Table4[[#This Row],[ سعر اليومية ]]*Table4[[#This Row],[عدد الدورات ]]-N1023</f>
        <v>2876.05</v>
      </c>
      <c r="P1023" s="194"/>
      <c r="Q1023" s="194"/>
      <c r="R1023" s="194"/>
      <c r="S1023" s="58">
        <f>(Table4[[#This Row],[سعر يومية السائق]]*Table4[[#This Row],[عدد الدورات ]])-SUM(Table4[[#This Row],[سلف ]:[خصم ]])+Table4[[#This Row],[اضافي ]]</f>
        <v>2600</v>
      </c>
      <c r="U1023" s="58">
        <f>Table4[[#This Row],[ سعر اليومية ]]*Table4[[#This Row],[عدد الدورات ]]-Table4[[#This Row],[سعر يومية السائق]]*L1023</f>
        <v>365</v>
      </c>
      <c r="V1023" s="58">
        <f>U1023-Table4[[#This Row],[W/H  3%]]</f>
        <v>276.05</v>
      </c>
      <c r="W1023" s="66" t="str">
        <f>Table4[[#This Row],[اليوم]]&amp;Table4[[#This Row],[الشهر ]]&amp;Table4[[#This Row],[العام]]</f>
        <v>1952026</v>
      </c>
      <c r="X1023" s="66" t="s">
        <v>304</v>
      </c>
    </row>
    <row r="1024" spans="1:24" x14ac:dyDescent="0.3">
      <c r="A1024" s="62">
        <v>19</v>
      </c>
      <c r="B1024" s="62">
        <v>5</v>
      </c>
      <c r="C1024" s="62">
        <v>2026</v>
      </c>
      <c r="D1024" s="41" t="str">
        <f t="shared" si="73"/>
        <v>فرج 5حلوان 2 ورديةسعوديمدينتي اتوبيس 28</v>
      </c>
      <c r="E1024" s="4">
        <v>5023</v>
      </c>
      <c r="F1024" s="41" t="str">
        <f>VLOOKUP(E1024,mapping!C:J,2,FALSE)</f>
        <v>فرج 5</v>
      </c>
      <c r="G1024" s="41" t="str">
        <f>IFERROR(VLOOKUP(F1024,mapping!$D$3:$J$200,2,FALSE),0)</f>
        <v>حلوان 2 وردية</v>
      </c>
      <c r="H1024" s="41" t="str">
        <f>IFERROR(VLOOKUP(F1024,mapping!$D$3:$J$200,3,FALSE),0)</f>
        <v>سعودي</v>
      </c>
      <c r="I1024" s="41" t="str">
        <f>IFERROR(VLOOKUP(F1024,mapping!$D$3:$J$200,4,FALSE),0)</f>
        <v xml:space="preserve">مدينتي </v>
      </c>
      <c r="J1024" s="41" t="str">
        <f>IFERROR(VLOOKUP(F1024,mapping!$D$3:$J$200,5,FALSE),0)</f>
        <v>اتوبيس 28</v>
      </c>
      <c r="K1024" s="63">
        <f>IF(W1024=mapping!$N$1,IFERROR(VLOOKUP(Table4[[#This Row],[Column1]],mapping!A:L,11,FALSE),0),IF(W1024&gt;mapping!$N$1,IFERROR(VLOOKUP(Table4[[#This Row],[Column1]],mapping!A:L,11,FALSE),0),))</f>
        <v>4634</v>
      </c>
      <c r="L1024" s="139">
        <v>1</v>
      </c>
      <c r="M1024" s="60">
        <f>IF(W1024=mapping!$N$1,IFERROR(VLOOKUP(Table4[[#This Row],[Column1]],mapping!A:L,12,FALSE),0),IF(W1024&gt;mapping!$N$1,IFERROR(VLOOKUP(Table4[[#This Row],[Column1]],mapping!A:L,12,FALSE),0),0))</f>
        <v>4100</v>
      </c>
      <c r="N1024" s="58">
        <f>Table4[[#This Row],[ سعر اليومية ]]*3%*Table4[[#This Row],[عدد الدورات ]]</f>
        <v>139.01999999999998</v>
      </c>
      <c r="O1024" s="56">
        <f>Table4[[#This Row],[ سعر اليومية ]]*Table4[[#This Row],[عدد الدورات ]]-N1024</f>
        <v>4494.9799999999996</v>
      </c>
      <c r="P1024" s="194"/>
      <c r="Q1024" s="194"/>
      <c r="R1024" s="194"/>
      <c r="S1024" s="58">
        <f>(Table4[[#This Row],[سعر يومية السائق]]*Table4[[#This Row],[عدد الدورات ]])-SUM(Table4[[#This Row],[سلف ]:[خصم ]])+Table4[[#This Row],[اضافي ]]</f>
        <v>4100</v>
      </c>
      <c r="U1024" s="58">
        <f>Table4[[#This Row],[ سعر اليومية ]]*Table4[[#This Row],[عدد الدورات ]]-Table4[[#This Row],[سعر يومية السائق]]*L1024</f>
        <v>534</v>
      </c>
      <c r="V1024" s="58">
        <f>U1024-Table4[[#This Row],[W/H  3%]]</f>
        <v>394.98</v>
      </c>
      <c r="W1024" s="66" t="str">
        <f>Table4[[#This Row],[اليوم]]&amp;Table4[[#This Row],[الشهر ]]&amp;Table4[[#This Row],[العام]]</f>
        <v>1952026</v>
      </c>
      <c r="X1024" s="66" t="s">
        <v>304</v>
      </c>
    </row>
    <row r="1025" spans="1:24" x14ac:dyDescent="0.3">
      <c r="A1025" s="62">
        <v>19</v>
      </c>
      <c r="B1025" s="62">
        <v>5</v>
      </c>
      <c r="C1025" s="62">
        <v>2026</v>
      </c>
      <c r="D1025" s="41" t="str">
        <f t="shared" si="73"/>
        <v>سيد الحاويالحلميةسعوديمدينتي اتوبيس 28</v>
      </c>
      <c r="E1025" s="4">
        <v>5024</v>
      </c>
      <c r="F1025" s="41" t="str">
        <f>VLOOKUP(E1025,mapping!C:J,2,FALSE)</f>
        <v>سيد الحاوي</v>
      </c>
      <c r="G1025" s="41" t="str">
        <f>IFERROR(VLOOKUP(F1025,mapping!$D$3:$J$200,2,FALSE),0)</f>
        <v>الحلمية</v>
      </c>
      <c r="H1025" s="41" t="str">
        <f>IFERROR(VLOOKUP(F1025,mapping!$D$3:$J$200,3,FALSE),0)</f>
        <v>سعودي</v>
      </c>
      <c r="I1025" s="41" t="str">
        <f>IFERROR(VLOOKUP(F1025,mapping!$D$3:$J$200,4,FALSE),0)</f>
        <v xml:space="preserve">مدينتي </v>
      </c>
      <c r="J1025" s="41" t="str">
        <f>IFERROR(VLOOKUP(F1025,mapping!$D$3:$J$200,5,FALSE),0)</f>
        <v>اتوبيس 28</v>
      </c>
      <c r="K1025" s="63">
        <f>IF(W1025=mapping!$N$1,IFERROR(VLOOKUP(Table4[[#This Row],[Column1]],mapping!A:L,11,FALSE),0),IF(W1025&gt;mapping!$N$1,IFERROR(VLOOKUP(Table4[[#This Row],[Column1]],mapping!A:L,11,FALSE),0),))</f>
        <v>4634</v>
      </c>
      <c r="L1025" s="139">
        <v>1</v>
      </c>
      <c r="M1025" s="60">
        <f>IF(W1025=mapping!$N$1,IFERROR(VLOOKUP(Table4[[#This Row],[Column1]],mapping!A:L,12,FALSE),0),IF(W1025&gt;mapping!$N$1,IFERROR(VLOOKUP(Table4[[#This Row],[Column1]],mapping!A:L,12,FALSE),0),0))</f>
        <v>3750</v>
      </c>
      <c r="N1025" s="58">
        <f>Table4[[#This Row],[ سعر اليومية ]]*3%*Table4[[#This Row],[عدد الدورات ]]</f>
        <v>139.01999999999998</v>
      </c>
      <c r="O1025" s="56">
        <f>Table4[[#This Row],[ سعر اليومية ]]*Table4[[#This Row],[عدد الدورات ]]-N1025</f>
        <v>4494.9799999999996</v>
      </c>
      <c r="P1025" s="194"/>
      <c r="Q1025" s="194"/>
      <c r="R1025" s="194"/>
      <c r="S1025" s="58">
        <f>(Table4[[#This Row],[سعر يومية السائق]]*Table4[[#This Row],[عدد الدورات ]])-SUM(Table4[[#This Row],[سلف ]:[خصم ]])+Table4[[#This Row],[اضافي ]]</f>
        <v>3750</v>
      </c>
      <c r="U1025" s="58">
        <f>Table4[[#This Row],[ سعر اليومية ]]*Table4[[#This Row],[عدد الدورات ]]-Table4[[#This Row],[سعر يومية السائق]]*L1025</f>
        <v>884</v>
      </c>
      <c r="V1025" s="58">
        <f>U1025-Table4[[#This Row],[W/H  3%]]</f>
        <v>744.98</v>
      </c>
      <c r="W1025" s="66" t="str">
        <f>Table4[[#This Row],[اليوم]]&amp;Table4[[#This Row],[الشهر ]]&amp;Table4[[#This Row],[العام]]</f>
        <v>1952026</v>
      </c>
      <c r="X1025" s="66" t="s">
        <v>304</v>
      </c>
    </row>
    <row r="1026" spans="1:24" x14ac:dyDescent="0.3">
      <c r="A1026" s="62">
        <v>19</v>
      </c>
      <c r="B1026" s="62">
        <v>5</v>
      </c>
      <c r="C1026" s="62">
        <v>2026</v>
      </c>
      <c r="D1026" s="41" t="str">
        <f t="shared" si="73"/>
        <v>سيد الحاوي 2عدلي منصور سعوديمدينتي اتوبيس 28</v>
      </c>
      <c r="E1026" s="4">
        <v>5028</v>
      </c>
      <c r="F1026" s="41" t="str">
        <f>VLOOKUP(E1026,mapping!C:J,2,FALSE)</f>
        <v>سيد الحاوي 2</v>
      </c>
      <c r="G1026" s="41" t="str">
        <f>IFERROR(VLOOKUP(F1026,mapping!$D$3:$J$200,2,FALSE),0)</f>
        <v xml:space="preserve">عدلي منصور </v>
      </c>
      <c r="H1026" s="41" t="str">
        <f>IFERROR(VLOOKUP(F1026,mapping!$D$3:$J$200,3,FALSE),0)</f>
        <v>سعودي</v>
      </c>
      <c r="I1026" s="41" t="str">
        <f>IFERROR(VLOOKUP(F1026,mapping!$D$3:$J$200,4,FALSE),0)</f>
        <v xml:space="preserve">مدينتي </v>
      </c>
      <c r="J1026" s="41" t="str">
        <f>IFERROR(VLOOKUP(F1026,mapping!$D$3:$J$200,5,FALSE),0)</f>
        <v>اتوبيس 28</v>
      </c>
      <c r="K1026" s="63">
        <f>IF(W1026=mapping!$N$1,IFERROR(VLOOKUP(Table4[[#This Row],[Column1]],mapping!A:L,11,FALSE),0),IF(W1026&gt;mapping!$N$1,IFERROR(VLOOKUP(Table4[[#This Row],[Column1]],mapping!A:L,11,FALSE),0),))</f>
        <v>741</v>
      </c>
      <c r="L1026" s="139">
        <v>1</v>
      </c>
      <c r="M1026" s="60">
        <f>IF(W1026=mapping!$N$1,IFERROR(VLOOKUP(Table4[[#This Row],[Column1]],mapping!A:L,12,FALSE),0),IF(W1026&gt;mapping!$N$1,IFERROR(VLOOKUP(Table4[[#This Row],[Column1]],mapping!A:L,12,FALSE),0),0))</f>
        <v>550</v>
      </c>
      <c r="N1026" s="58">
        <f>Table4[[#This Row],[ سعر اليومية ]]*3%*Table4[[#This Row],[عدد الدورات ]]</f>
        <v>22.23</v>
      </c>
      <c r="O1026" s="56">
        <f>Table4[[#This Row],[ سعر اليومية ]]*Table4[[#This Row],[عدد الدورات ]]-N1026</f>
        <v>718.77</v>
      </c>
      <c r="P1026" s="194"/>
      <c r="Q1026" s="194"/>
      <c r="R1026" s="194"/>
      <c r="S1026" s="58">
        <f>(Table4[[#This Row],[سعر يومية السائق]]*Table4[[#This Row],[عدد الدورات ]])-SUM(Table4[[#This Row],[سلف ]:[خصم ]])+Table4[[#This Row],[اضافي ]]</f>
        <v>550</v>
      </c>
      <c r="U1026" s="58">
        <f>Table4[[#This Row],[ سعر اليومية ]]*Table4[[#This Row],[عدد الدورات ]]-Table4[[#This Row],[سعر يومية السائق]]*L1026</f>
        <v>191</v>
      </c>
      <c r="V1026" s="58">
        <f>U1026-Table4[[#This Row],[W/H  3%]]</f>
        <v>168.77</v>
      </c>
      <c r="W1026" s="66" t="str">
        <f>Table4[[#This Row],[اليوم]]&amp;Table4[[#This Row],[الشهر ]]&amp;Table4[[#This Row],[العام]]</f>
        <v>1952026</v>
      </c>
      <c r="X1026" s="66" t="s">
        <v>304</v>
      </c>
    </row>
    <row r="1027" spans="1:24" s="123" customFormat="1" x14ac:dyDescent="0.3">
      <c r="D1027" s="123" t="e">
        <f t="shared" si="73"/>
        <v>#N/A</v>
      </c>
      <c r="E1027" s="201"/>
      <c r="F1027" s="123" t="e">
        <f>VLOOKUP(E1027,mapping!C:J,2,FALSE)</f>
        <v>#N/A</v>
      </c>
      <c r="G1027" s="123">
        <f>IFERROR(VLOOKUP(F1027,mapping!$D$3:$J$200,2,FALSE),0)</f>
        <v>0</v>
      </c>
      <c r="H1027" s="123">
        <f>IFERROR(VLOOKUP(F1027,mapping!$D$3:$J$200,3,FALSE),0)</f>
        <v>0</v>
      </c>
      <c r="I1027" s="123">
        <f>IFERROR(VLOOKUP(F1027,mapping!$D$3:$J$200,4,FALSE),0)</f>
        <v>0</v>
      </c>
      <c r="J1027" s="123">
        <f>IFERROR(VLOOKUP(F1027,mapping!$D$3:$J$200,5,FALSE),0)</f>
        <v>0</v>
      </c>
      <c r="K1027" s="124">
        <f>IF(W1027=mapping!$N$1,IFERROR(VLOOKUP(Table4[[#This Row],[Column1]],mapping!A:L,11,FALSE),0),IF(W1027&gt;mapping!$N$1,IFERROR(VLOOKUP(Table4[[#This Row],[Column1]],mapping!A:L,11,FALSE),0),))</f>
        <v>0</v>
      </c>
      <c r="L1027" s="140"/>
      <c r="M1027" s="124">
        <f>IF(W1027=mapping!$N$1,IFERROR(VLOOKUP(Table4[[#This Row],[Column1]],mapping!A:L,12,FALSE),0),IF(W1027&gt;mapping!$N$1,IFERROR(VLOOKUP(Table4[[#This Row],[Column1]],mapping!A:L,12,FALSE),0),0))</f>
        <v>0</v>
      </c>
      <c r="N1027" s="125">
        <f>Table4[[#This Row],[ سعر اليومية ]]*3%*Table4[[#This Row],[عدد الدورات ]]</f>
        <v>0</v>
      </c>
      <c r="O1027" s="126">
        <f>Table4[[#This Row],[ سعر اليومية ]]*Table4[[#This Row],[عدد الدورات ]]-N1027</f>
        <v>0</v>
      </c>
      <c r="P1027" s="195"/>
      <c r="Q1027" s="195"/>
      <c r="R1027" s="195"/>
      <c r="S1027" s="125">
        <f>(Table4[[#This Row],[سعر يومية السائق]]*Table4[[#This Row],[عدد الدورات ]])-SUM(Table4[[#This Row],[سلف ]:[خصم ]])+Table4[[#This Row],[اضافي ]]</f>
        <v>0</v>
      </c>
      <c r="U1027" s="125">
        <f>Table4[[#This Row],[ سعر اليومية ]]*Table4[[#This Row],[عدد الدورات ]]-Table4[[#This Row],[سعر يومية السائق]]*L1027</f>
        <v>0</v>
      </c>
      <c r="V1027" s="125">
        <f>U1027-Table4[[#This Row],[W/H  3%]]</f>
        <v>0</v>
      </c>
      <c r="W1027" s="127" t="str">
        <f>Table4[[#This Row],[اليوم]]&amp;Table4[[#This Row],[الشهر ]]&amp;Table4[[#This Row],[العام]]</f>
        <v/>
      </c>
      <c r="X1027" s="127" t="s">
        <v>304</v>
      </c>
    </row>
    <row r="1028" spans="1:24" x14ac:dyDescent="0.3">
      <c r="A1028" s="62">
        <v>20</v>
      </c>
      <c r="B1028" s="62">
        <v>5</v>
      </c>
      <c r="C1028" s="62">
        <v>2026</v>
      </c>
      <c r="D1028" s="41" t="str">
        <f t="shared" si="73"/>
        <v>مصطفي قليوبقليوب FIRST STARTم.نصر ميكروباص صيني</v>
      </c>
      <c r="E1028" s="4">
        <v>1000</v>
      </c>
      <c r="F1028" s="41" t="str">
        <f>VLOOKUP(E1028,mapping!C:J,2,FALSE)</f>
        <v>مصطفي قليوب</v>
      </c>
      <c r="G1028" s="41" t="str">
        <f>IFERROR(VLOOKUP(F1028,mapping!$D$3:$J$200,2,FALSE),0)</f>
        <v xml:space="preserve">قليوب </v>
      </c>
      <c r="H1028" s="41" t="str">
        <f>IFERROR(VLOOKUP(F1028,mapping!$D$3:$J$200,3,FALSE),0)</f>
        <v>FIRST START</v>
      </c>
      <c r="I1028" s="41" t="str">
        <f>IFERROR(VLOOKUP(F1028,mapping!$D$3:$J$200,4,FALSE),0)</f>
        <v xml:space="preserve">م.نصر </v>
      </c>
      <c r="J1028" s="41" t="str">
        <f>IFERROR(VLOOKUP(F1028,mapping!$D$3:$J$200,5,FALSE),0)</f>
        <v>ميكروباص صيني</v>
      </c>
      <c r="K1028" s="63">
        <f>IF(W1028=mapping!$N$1,IFERROR(VLOOKUP(Table4[[#This Row],[Column1]],mapping!A:L,11,FALSE),0),IF(W1028&gt;mapping!$N$1,IFERROR(VLOOKUP(Table4[[#This Row],[Column1]],mapping!A:L,11,FALSE),0),))</f>
        <v>1250</v>
      </c>
      <c r="L1028" s="139">
        <v>1</v>
      </c>
      <c r="M1028" s="60">
        <f>IF(W1028=mapping!$N$1,IFERROR(VLOOKUP(Table4[[#This Row],[Column1]],mapping!A:L,12,FALSE),0),IF(W1028&gt;mapping!$N$1,IFERROR(VLOOKUP(Table4[[#This Row],[Column1]],mapping!A:L,12,FALSE),0),0))</f>
        <v>1200</v>
      </c>
      <c r="N1028" s="58">
        <f>Table4[[#This Row],[ سعر اليومية ]]*3%*Table4[[#This Row],[عدد الدورات ]]</f>
        <v>37.5</v>
      </c>
      <c r="O1028" s="56">
        <f>Table4[[#This Row],[ سعر اليومية ]]*Table4[[#This Row],[عدد الدورات ]]-N1028</f>
        <v>1212.5</v>
      </c>
      <c r="P1028" s="194"/>
      <c r="Q1028" s="194"/>
      <c r="R1028" s="194"/>
      <c r="S1028" s="58">
        <f>(Table4[[#This Row],[سعر يومية السائق]]*Table4[[#This Row],[عدد الدورات ]])-SUM(Table4[[#This Row],[سلف ]:[خصم ]])+Table4[[#This Row],[اضافي ]]</f>
        <v>1200</v>
      </c>
      <c r="U1028" s="58">
        <f>Table4[[#This Row],[ سعر اليومية ]]*Table4[[#This Row],[عدد الدورات ]]-Table4[[#This Row],[سعر يومية السائق]]*L1028</f>
        <v>50</v>
      </c>
      <c r="V1028" s="58">
        <f>U1028-Table4[[#This Row],[W/H  3%]]</f>
        <v>12.5</v>
      </c>
      <c r="W1028" s="66" t="str">
        <f>Table4[[#This Row],[اليوم]]&amp;Table4[[#This Row],[الشهر ]]&amp;Table4[[#This Row],[العام]]</f>
        <v>2052026</v>
      </c>
      <c r="X1028" s="66" t="s">
        <v>304</v>
      </c>
    </row>
    <row r="1029" spans="1:24" x14ac:dyDescent="0.3">
      <c r="A1029" s="62">
        <v>20</v>
      </c>
      <c r="B1029" s="62">
        <v>5</v>
      </c>
      <c r="C1029" s="62">
        <v>2026</v>
      </c>
      <c r="D1029" s="41" t="str">
        <f t="shared" si="73"/>
        <v>عمرو برعي الجراجFLITCH AND GRAINالتجمع ميكروباص صيني</v>
      </c>
      <c r="E1029" s="4">
        <v>2000</v>
      </c>
      <c r="F1029" s="41" t="str">
        <f>VLOOKUP(E1029,mapping!C:J,2,FALSE)</f>
        <v xml:space="preserve">عمرو برعي </v>
      </c>
      <c r="G1029" s="41" t="str">
        <f>IFERROR(VLOOKUP(F1029,mapping!$D$3:$J$200,2,FALSE),0)</f>
        <v>الجراج</v>
      </c>
      <c r="H1029" s="41" t="str">
        <f>IFERROR(VLOOKUP(F1029,mapping!$D$3:$J$200,3,FALSE),0)</f>
        <v>FLITCH AND GRAIN</v>
      </c>
      <c r="I1029" s="41" t="str">
        <f>IFERROR(VLOOKUP(F1029,mapping!$D$3:$J$200,4,FALSE),0)</f>
        <v xml:space="preserve">التجمع </v>
      </c>
      <c r="J1029" s="41" t="str">
        <f>IFERROR(VLOOKUP(F1029,mapping!$D$3:$J$200,5,FALSE),0)</f>
        <v>ميكروباص صيني</v>
      </c>
      <c r="K1029" s="63">
        <f>IF(W1029=mapping!$N$1,IFERROR(VLOOKUP(Table4[[#This Row],[Column1]],mapping!A:L,11,FALSE),0),IF(W1029&gt;mapping!$N$1,IFERROR(VLOOKUP(Table4[[#This Row],[Column1]],mapping!A:L,11,FALSE),0),))</f>
        <v>1300</v>
      </c>
      <c r="L1029" s="139">
        <v>1</v>
      </c>
      <c r="M1029" s="60">
        <f>IF(W1029=mapping!$N$1,IFERROR(VLOOKUP(Table4[[#This Row],[Column1]],mapping!A:L,12,FALSE),0),IF(W1029&gt;mapping!$N$1,IFERROR(VLOOKUP(Table4[[#This Row],[Column1]],mapping!A:L,12,FALSE),0),0))</f>
        <v>1050</v>
      </c>
      <c r="N1029" s="58">
        <f>Table4[[#This Row],[ سعر اليومية ]]*3%*Table4[[#This Row],[عدد الدورات ]]</f>
        <v>39</v>
      </c>
      <c r="O1029" s="56">
        <f>Table4[[#This Row],[ سعر اليومية ]]*Table4[[#This Row],[عدد الدورات ]]-N1029</f>
        <v>1261</v>
      </c>
      <c r="P1029" s="194"/>
      <c r="Q1029" s="194"/>
      <c r="R1029" s="194"/>
      <c r="S1029" s="58">
        <f>(Table4[[#This Row],[سعر يومية السائق]]*Table4[[#This Row],[عدد الدورات ]])-SUM(Table4[[#This Row],[سلف ]:[خصم ]])+Table4[[#This Row],[اضافي ]]</f>
        <v>1050</v>
      </c>
      <c r="U1029" s="58">
        <f>Table4[[#This Row],[ سعر اليومية ]]*Table4[[#This Row],[عدد الدورات ]]-Table4[[#This Row],[سعر يومية السائق]]*L1029</f>
        <v>250</v>
      </c>
      <c r="V1029" s="58">
        <f>U1029-Table4[[#This Row],[W/H  3%]]</f>
        <v>211</v>
      </c>
      <c r="W1029" s="66" t="str">
        <f>Table4[[#This Row],[اليوم]]&amp;Table4[[#This Row],[الشهر ]]&amp;Table4[[#This Row],[العام]]</f>
        <v>2052026</v>
      </c>
      <c r="X1029" s="66" t="s">
        <v>304</v>
      </c>
    </row>
    <row r="1030" spans="1:24" x14ac:dyDescent="0.3">
      <c r="A1030" s="62">
        <v>20</v>
      </c>
      <c r="B1030" s="62">
        <v>5</v>
      </c>
      <c r="C1030" s="62">
        <v>2026</v>
      </c>
      <c r="D1030" s="41" t="str">
        <f t="shared" si="73"/>
        <v>مصطفي الف مسكنالف مسكن 3 ورديةنجمة هليوبوليسالتجمع اتوبيس 28</v>
      </c>
      <c r="E1030" s="4">
        <v>3000</v>
      </c>
      <c r="F1030" s="41" t="str">
        <f>VLOOKUP(E1030,mapping!C:J,2,FALSE)</f>
        <v>مصطفي الف مسكن</v>
      </c>
      <c r="G1030" s="41" t="str">
        <f>IFERROR(VLOOKUP(F1030,mapping!$D$3:$J$200,2,FALSE),0)</f>
        <v>الف مسكن 3 وردية</v>
      </c>
      <c r="H1030" s="41" t="str">
        <f>IFERROR(VLOOKUP(F1030,mapping!$D$3:$J$200,3,FALSE),0)</f>
        <v>نجمة هليوبوليس</v>
      </c>
      <c r="I1030" s="41" t="str">
        <f>IFERROR(VLOOKUP(F1030,mapping!$D$3:$J$200,4,FALSE),0)</f>
        <v xml:space="preserve">التجمع </v>
      </c>
      <c r="J1030" s="41" t="str">
        <f>IFERROR(VLOOKUP(F1030,mapping!$D$3:$J$200,5,FALSE),0)</f>
        <v>اتوبيس 28</v>
      </c>
      <c r="K1030" s="63">
        <f>IF(W1030=mapping!$N$1,IFERROR(VLOOKUP(Table4[[#This Row],[Column1]],mapping!A:L,11,FALSE),0),IF(W1030&gt;mapping!$N$1,IFERROR(VLOOKUP(Table4[[#This Row],[Column1]],mapping!A:L,11,FALSE),0),))</f>
        <v>4297</v>
      </c>
      <c r="L1030" s="139">
        <v>1</v>
      </c>
      <c r="M1030" s="60">
        <f>IF(W1030=mapping!$N$1,IFERROR(VLOOKUP(Table4[[#This Row],[Column1]],mapping!A:L,12,FALSE),0),IF(W1030&gt;mapping!$N$1,IFERROR(VLOOKUP(Table4[[#This Row],[Column1]],mapping!A:L,12,FALSE),0),0))</f>
        <v>3800</v>
      </c>
      <c r="N1030" s="58">
        <f>Table4[[#This Row],[ سعر اليومية ]]*3%*Table4[[#This Row],[عدد الدورات ]]</f>
        <v>128.91</v>
      </c>
      <c r="O1030" s="56">
        <f>Table4[[#This Row],[ سعر اليومية ]]*Table4[[#This Row],[عدد الدورات ]]-N1030</f>
        <v>4168.09</v>
      </c>
      <c r="P1030" s="194"/>
      <c r="Q1030" s="194"/>
      <c r="R1030" s="194"/>
      <c r="S1030" s="58">
        <f>(Table4[[#This Row],[سعر يومية السائق]]*Table4[[#This Row],[عدد الدورات ]])-SUM(Table4[[#This Row],[سلف ]:[خصم ]])+Table4[[#This Row],[اضافي ]]</f>
        <v>3800</v>
      </c>
      <c r="U1030" s="58">
        <f>Table4[[#This Row],[ سعر اليومية ]]*Table4[[#This Row],[عدد الدورات ]]-Table4[[#This Row],[سعر يومية السائق]]*L1030</f>
        <v>497</v>
      </c>
      <c r="V1030" s="58">
        <f>U1030-Table4[[#This Row],[W/H  3%]]</f>
        <v>368.09000000000003</v>
      </c>
      <c r="W1030" s="66" t="str">
        <f>Table4[[#This Row],[اليوم]]&amp;Table4[[#This Row],[الشهر ]]&amp;Table4[[#This Row],[العام]]</f>
        <v>2052026</v>
      </c>
      <c r="X1030" s="66" t="s">
        <v>304</v>
      </c>
    </row>
    <row r="1031" spans="1:24" x14ac:dyDescent="0.3">
      <c r="A1031" s="62">
        <v>20</v>
      </c>
      <c r="B1031" s="62">
        <v>5</v>
      </c>
      <c r="C1031" s="62">
        <v>2026</v>
      </c>
      <c r="D1031" s="41" t="str">
        <f t="shared" si="73"/>
        <v>ممدوح كيلاني1قليوب 3 وردية نجمة هليوبوليسالتجمع اتوبيس 28</v>
      </c>
      <c r="E1031" s="4">
        <v>3002</v>
      </c>
      <c r="F1031" s="41" t="str">
        <f>VLOOKUP(E1031,mapping!C:J,2,FALSE)</f>
        <v>ممدوح كيلاني1</v>
      </c>
      <c r="G1031" s="41" t="str">
        <f>IFERROR(VLOOKUP(F1031,mapping!$D$3:$J$200,2,FALSE),0)</f>
        <v xml:space="preserve">قليوب 3 وردية </v>
      </c>
      <c r="H1031" s="41" t="str">
        <f>IFERROR(VLOOKUP(F1031,mapping!$D$3:$J$200,3,FALSE),0)</f>
        <v>نجمة هليوبوليس</v>
      </c>
      <c r="I1031" s="41" t="str">
        <f>IFERROR(VLOOKUP(F1031,mapping!$D$3:$J$200,4,FALSE),0)</f>
        <v xml:space="preserve">التجمع </v>
      </c>
      <c r="J1031" s="41" t="str">
        <f>IFERROR(VLOOKUP(F1031,mapping!$D$3:$J$200,5,FALSE),0)</f>
        <v>اتوبيس 28</v>
      </c>
      <c r="K1031" s="63">
        <f>IF(W1031=mapping!$N$1,IFERROR(VLOOKUP(Table4[[#This Row],[Column1]],mapping!A:L,11,FALSE),0),IF(W1031&gt;mapping!$N$1,IFERROR(VLOOKUP(Table4[[#This Row],[Column1]],mapping!A:L,11,FALSE),0),))</f>
        <v>4297</v>
      </c>
      <c r="L1031" s="139">
        <v>1</v>
      </c>
      <c r="M1031" s="60">
        <f>IF(W1031=mapping!$N$1,IFERROR(VLOOKUP(Table4[[#This Row],[Column1]],mapping!A:L,12,FALSE),0),IF(W1031&gt;mapping!$N$1,IFERROR(VLOOKUP(Table4[[#This Row],[Column1]],mapping!A:L,12,FALSE),0),0))</f>
        <v>3900</v>
      </c>
      <c r="N1031" s="58">
        <f>Table4[[#This Row],[ سعر اليومية ]]*3%*Table4[[#This Row],[عدد الدورات ]]</f>
        <v>128.91</v>
      </c>
      <c r="O1031" s="56">
        <f>Table4[[#This Row],[ سعر اليومية ]]*Table4[[#This Row],[عدد الدورات ]]-N1031</f>
        <v>4168.09</v>
      </c>
      <c r="P1031" s="194"/>
      <c r="Q1031" s="194"/>
      <c r="R1031" s="194"/>
      <c r="S1031" s="58">
        <f>(Table4[[#This Row],[سعر يومية السائق]]*Table4[[#This Row],[عدد الدورات ]])-SUM(Table4[[#This Row],[سلف ]:[خصم ]])+Table4[[#This Row],[اضافي ]]</f>
        <v>3900</v>
      </c>
      <c r="U1031" s="58">
        <f>Table4[[#This Row],[ سعر اليومية ]]*Table4[[#This Row],[عدد الدورات ]]-Table4[[#This Row],[سعر يومية السائق]]*L1031</f>
        <v>397</v>
      </c>
      <c r="V1031" s="58">
        <f>U1031-Table4[[#This Row],[W/H  3%]]</f>
        <v>268.09000000000003</v>
      </c>
      <c r="W1031" s="66" t="str">
        <f>Table4[[#This Row],[اليوم]]&amp;Table4[[#This Row],[الشهر ]]&amp;Table4[[#This Row],[العام]]</f>
        <v>2052026</v>
      </c>
      <c r="X1031" s="66" t="s">
        <v>304</v>
      </c>
    </row>
    <row r="1032" spans="1:24" x14ac:dyDescent="0.3">
      <c r="A1032" s="62">
        <v>20</v>
      </c>
      <c r="B1032" s="62">
        <v>5</v>
      </c>
      <c r="C1032" s="62">
        <v>2026</v>
      </c>
      <c r="D1032" s="41" t="str">
        <f t="shared" si="73"/>
        <v>ممدوح كيلاني3المنيب 3وردية نجمة هليوبوليسالتجمع ميكروباص</v>
      </c>
      <c r="E1032" s="4">
        <v>3004</v>
      </c>
      <c r="F1032" s="41" t="str">
        <f>VLOOKUP(E1032,mapping!C:J,2,FALSE)</f>
        <v>ممدوح كيلاني3</v>
      </c>
      <c r="G1032" s="41" t="str">
        <f>IFERROR(VLOOKUP(F1032,mapping!$D$3:$J$200,2,FALSE),0)</f>
        <v xml:space="preserve">المنيب 3وردية </v>
      </c>
      <c r="H1032" s="41" t="str">
        <f>IFERROR(VLOOKUP(F1032,mapping!$D$3:$J$200,3,FALSE),0)</f>
        <v>نجمة هليوبوليس</v>
      </c>
      <c r="I1032" s="41" t="str">
        <f>IFERROR(VLOOKUP(F1032,mapping!$D$3:$J$200,4,FALSE),0)</f>
        <v xml:space="preserve">التجمع </v>
      </c>
      <c r="J1032" s="41" t="str">
        <f>IFERROR(VLOOKUP(F1032,mapping!$D$3:$J$200,5,FALSE),0)</f>
        <v>ميكروباص</v>
      </c>
      <c r="K1032" s="63">
        <f>IF(W1032=mapping!$N$1,IFERROR(VLOOKUP(Table4[[#This Row],[Column1]],mapping!A:L,11,FALSE),0),IF(W1032&gt;mapping!$N$1,IFERROR(VLOOKUP(Table4[[#This Row],[Column1]],mapping!A:L,11,FALSE),0),))</f>
        <v>3600</v>
      </c>
      <c r="L1032" s="139">
        <v>1</v>
      </c>
      <c r="M1032" s="60">
        <f>IF(W1032=mapping!$N$1,IFERROR(VLOOKUP(Table4[[#This Row],[Column1]],mapping!A:L,12,FALSE),0),IF(W1032&gt;mapping!$N$1,IFERROR(VLOOKUP(Table4[[#This Row],[Column1]],mapping!A:L,12,FALSE),0),0))</f>
        <v>2700</v>
      </c>
      <c r="N1032" s="58">
        <f>Table4[[#This Row],[ سعر اليومية ]]*3%*Table4[[#This Row],[عدد الدورات ]]</f>
        <v>108</v>
      </c>
      <c r="O1032" s="56">
        <f>Table4[[#This Row],[ سعر اليومية ]]*Table4[[#This Row],[عدد الدورات ]]-N1032</f>
        <v>3492</v>
      </c>
      <c r="P1032" s="194"/>
      <c r="Q1032" s="194"/>
      <c r="R1032" s="194"/>
      <c r="S1032" s="58">
        <f>(Table4[[#This Row],[سعر يومية السائق]]*Table4[[#This Row],[عدد الدورات ]])-SUM(Table4[[#This Row],[سلف ]:[خصم ]])+Table4[[#This Row],[اضافي ]]</f>
        <v>2700</v>
      </c>
      <c r="U1032" s="58">
        <f>Table4[[#This Row],[ سعر اليومية ]]*Table4[[#This Row],[عدد الدورات ]]-Table4[[#This Row],[سعر يومية السائق]]*L1032</f>
        <v>900</v>
      </c>
      <c r="V1032" s="58">
        <f>U1032-Table4[[#This Row],[W/H  3%]]</f>
        <v>792</v>
      </c>
      <c r="W1032" s="66" t="str">
        <f>Table4[[#This Row],[اليوم]]&amp;Table4[[#This Row],[الشهر ]]&amp;Table4[[#This Row],[العام]]</f>
        <v>2052026</v>
      </c>
      <c r="X1032" s="66" t="s">
        <v>304</v>
      </c>
    </row>
    <row r="1033" spans="1:24" x14ac:dyDescent="0.3">
      <c r="A1033" s="62">
        <v>20</v>
      </c>
      <c r="B1033" s="62">
        <v>5</v>
      </c>
      <c r="C1033" s="62">
        <v>2026</v>
      </c>
      <c r="D1033" s="41" t="str">
        <f t="shared" si="73"/>
        <v>بكرقليوب 1 ورديةنجمة هليوبوليسالتجمع ميكروباص</v>
      </c>
      <c r="E1033" s="4">
        <v>3005</v>
      </c>
      <c r="F1033" s="41" t="str">
        <f>VLOOKUP(E1033,mapping!C:J,2,FALSE)</f>
        <v>بكر</v>
      </c>
      <c r="G1033" s="41" t="str">
        <f>IFERROR(VLOOKUP(F1033,mapping!$D$3:$J$200,2,FALSE),0)</f>
        <v>قليوب 1 وردية</v>
      </c>
      <c r="H1033" s="41" t="str">
        <f>IFERROR(VLOOKUP(F1033,mapping!$D$3:$J$200,3,FALSE),0)</f>
        <v>نجمة هليوبوليس</v>
      </c>
      <c r="I1033" s="41" t="str">
        <f>IFERROR(VLOOKUP(F1033,mapping!$D$3:$J$200,4,FALSE),0)</f>
        <v xml:space="preserve">التجمع </v>
      </c>
      <c r="J1033" s="41" t="str">
        <f>IFERROR(VLOOKUP(F1033,mapping!$D$3:$J$200,5,FALSE),0)</f>
        <v>ميكروباص</v>
      </c>
      <c r="K1033" s="63">
        <f>IF(W1033=mapping!$N$1,IFERROR(VLOOKUP(Table4[[#This Row],[Column1]],mapping!A:L,11,FALSE),0),IF(W1033&gt;mapping!$N$1,IFERROR(VLOOKUP(Table4[[#This Row],[Column1]],mapping!A:L,11,FALSE),0),))</f>
        <v>1400</v>
      </c>
      <c r="L1033" s="139">
        <v>1</v>
      </c>
      <c r="M1033" s="60">
        <f>IF(W1033=mapping!$N$1,IFERROR(VLOOKUP(Table4[[#This Row],[Column1]],mapping!A:L,12,FALSE),0),IF(W1033&gt;mapping!$N$1,IFERROR(VLOOKUP(Table4[[#This Row],[Column1]],mapping!A:L,12,FALSE),0),0))</f>
        <v>1200</v>
      </c>
      <c r="N1033" s="58">
        <f>Table4[[#This Row],[ سعر اليومية ]]*3%*Table4[[#This Row],[عدد الدورات ]]</f>
        <v>42</v>
      </c>
      <c r="O1033" s="56">
        <f>Table4[[#This Row],[ سعر اليومية ]]*Table4[[#This Row],[عدد الدورات ]]-N1033</f>
        <v>1358</v>
      </c>
      <c r="P1033" s="194"/>
      <c r="Q1033" s="194"/>
      <c r="R1033" s="194"/>
      <c r="S1033" s="58">
        <f>(Table4[[#This Row],[سعر يومية السائق]]*Table4[[#This Row],[عدد الدورات ]])-SUM(Table4[[#This Row],[سلف ]:[خصم ]])+Table4[[#This Row],[اضافي ]]</f>
        <v>1200</v>
      </c>
      <c r="U1033" s="58">
        <f>Table4[[#This Row],[ سعر اليومية ]]*Table4[[#This Row],[عدد الدورات ]]-Table4[[#This Row],[سعر يومية السائق]]*L1033</f>
        <v>200</v>
      </c>
      <c r="V1033" s="58">
        <f>U1033-Table4[[#This Row],[W/H  3%]]</f>
        <v>158</v>
      </c>
      <c r="W1033" s="66" t="str">
        <f>Table4[[#This Row],[اليوم]]&amp;Table4[[#This Row],[الشهر ]]&amp;Table4[[#This Row],[العام]]</f>
        <v>2052026</v>
      </c>
      <c r="X1033" s="66" t="s">
        <v>304</v>
      </c>
    </row>
    <row r="1034" spans="1:24" x14ac:dyDescent="0.3">
      <c r="A1034" s="62">
        <v>20</v>
      </c>
      <c r="B1034" s="62">
        <v>5</v>
      </c>
      <c r="C1034" s="62">
        <v>2026</v>
      </c>
      <c r="D1034" s="41" t="str">
        <f t="shared" si="73"/>
        <v xml:space="preserve">رجب سلامة 1المرج لوجستيكااكتوبر هاي اس </v>
      </c>
      <c r="E1034" s="4">
        <v>4000</v>
      </c>
      <c r="F1034" s="41" t="str">
        <f>VLOOKUP(E1034,mapping!C:J,2,FALSE)</f>
        <v>رجب سلامة 1</v>
      </c>
      <c r="G1034" s="41" t="str">
        <f>IFERROR(VLOOKUP(F1034,mapping!$D$3:$J$200,2,FALSE),0)</f>
        <v xml:space="preserve">المرج </v>
      </c>
      <c r="H1034" s="41" t="str">
        <f>IFERROR(VLOOKUP(F1034,mapping!$D$3:$J$200,3,FALSE),0)</f>
        <v>لوجستيكا</v>
      </c>
      <c r="I1034" s="41" t="str">
        <f>IFERROR(VLOOKUP(F1034,mapping!$D$3:$J$200,4,FALSE),0)</f>
        <v xml:space="preserve">اكتوبر </v>
      </c>
      <c r="J1034" s="41" t="str">
        <f>IFERROR(VLOOKUP(F1034,mapping!$D$3:$J$200,5,FALSE),0)</f>
        <v xml:space="preserve">هاي اس </v>
      </c>
      <c r="K1034" s="63">
        <f>IF(W1034=mapping!$N$1,IFERROR(VLOOKUP(Table4[[#This Row],[Column1]],mapping!A:L,11,FALSE),0),IF(W1034&gt;mapping!$N$1,IFERROR(VLOOKUP(Table4[[#This Row],[Column1]],mapping!A:L,11,FALSE),0),))</f>
        <v>2195</v>
      </c>
      <c r="L1034" s="139">
        <v>1</v>
      </c>
      <c r="M1034" s="60">
        <f>IF(W1034=mapping!$N$1,IFERROR(VLOOKUP(Table4[[#This Row],[Column1]],mapping!A:L,12,FALSE),0),IF(W1034&gt;mapping!$N$1,IFERROR(VLOOKUP(Table4[[#This Row],[Column1]],mapping!A:L,12,FALSE),0),0))</f>
        <v>2000</v>
      </c>
      <c r="N1034" s="58">
        <f>Table4[[#This Row],[ سعر اليومية ]]*3%*Table4[[#This Row],[عدد الدورات ]]</f>
        <v>65.849999999999994</v>
      </c>
      <c r="O1034" s="56">
        <f>Table4[[#This Row],[ سعر اليومية ]]*Table4[[#This Row],[عدد الدورات ]]-N1034</f>
        <v>2129.15</v>
      </c>
      <c r="P1034" s="194"/>
      <c r="Q1034" s="194"/>
      <c r="R1034" s="194"/>
      <c r="S1034" s="58">
        <f>(Table4[[#This Row],[سعر يومية السائق]]*Table4[[#This Row],[عدد الدورات ]])-SUM(Table4[[#This Row],[سلف ]:[خصم ]])+Table4[[#This Row],[اضافي ]]</f>
        <v>2000</v>
      </c>
      <c r="U1034" s="58">
        <f>Table4[[#This Row],[ سعر اليومية ]]*Table4[[#This Row],[عدد الدورات ]]-Table4[[#This Row],[سعر يومية السائق]]*L1034</f>
        <v>195</v>
      </c>
      <c r="V1034" s="58">
        <f>U1034-Table4[[#This Row],[W/H  3%]]</f>
        <v>129.15</v>
      </c>
      <c r="W1034" s="66" t="str">
        <f>Table4[[#This Row],[اليوم]]&amp;Table4[[#This Row],[الشهر ]]&amp;Table4[[#This Row],[العام]]</f>
        <v>2052026</v>
      </c>
      <c r="X1034" s="66" t="s">
        <v>304</v>
      </c>
    </row>
    <row r="1035" spans="1:24" x14ac:dyDescent="0.3">
      <c r="A1035" s="62">
        <v>20</v>
      </c>
      <c r="B1035" s="62">
        <v>5</v>
      </c>
      <c r="C1035" s="62">
        <v>2026</v>
      </c>
      <c r="D1035" s="41" t="str">
        <f t="shared" si="73"/>
        <v xml:space="preserve">رجب سلامة 2 نكلا حضورلوجستيكااكتوبر هاي اس </v>
      </c>
      <c r="E1035" s="4">
        <v>4004</v>
      </c>
      <c r="F1035" s="41" t="str">
        <f>VLOOKUP(E1035,mapping!C:J,2,FALSE)</f>
        <v xml:space="preserve">رجب سلامة 2 </v>
      </c>
      <c r="G1035" s="41" t="str">
        <f>IFERROR(VLOOKUP(F1035,mapping!$D$3:$J$200,2,FALSE),0)</f>
        <v>نكلا حضور</v>
      </c>
      <c r="H1035" s="41" t="str">
        <f>IFERROR(VLOOKUP(F1035,mapping!$D$3:$J$200,3,FALSE),0)</f>
        <v>لوجستيكا</v>
      </c>
      <c r="I1035" s="41" t="str">
        <f>IFERROR(VLOOKUP(F1035,mapping!$D$3:$J$200,4,FALSE),0)</f>
        <v xml:space="preserve">اكتوبر </v>
      </c>
      <c r="J1035" s="41" t="str">
        <f>IFERROR(VLOOKUP(F1035,mapping!$D$3:$J$200,5,FALSE),0)</f>
        <v xml:space="preserve">هاي اس </v>
      </c>
      <c r="K1035" s="63">
        <f>IF(W1035=mapping!$N$1,IFERROR(VLOOKUP(Table4[[#This Row],[Column1]],mapping!A:L,11,FALSE),0),IF(W1035&gt;mapping!$N$1,IFERROR(VLOOKUP(Table4[[#This Row],[Column1]],mapping!A:L,11,FALSE),0),))</f>
        <v>1024</v>
      </c>
      <c r="L1035" s="139">
        <v>1</v>
      </c>
      <c r="M1035" s="60">
        <f>IF(W1035=mapping!$N$1,IFERROR(VLOOKUP(Table4[[#This Row],[Column1]],mapping!A:L,12,FALSE),0),IF(W1035&gt;mapping!$N$1,IFERROR(VLOOKUP(Table4[[#This Row],[Column1]],mapping!A:L,12,FALSE),0),0))</f>
        <v>1000</v>
      </c>
      <c r="N1035" s="58">
        <f>Table4[[#This Row],[ سعر اليومية ]]*3%*Table4[[#This Row],[عدد الدورات ]]</f>
        <v>30.72</v>
      </c>
      <c r="O1035" s="56">
        <f>Table4[[#This Row],[ سعر اليومية ]]*Table4[[#This Row],[عدد الدورات ]]-N1035</f>
        <v>993.28</v>
      </c>
      <c r="P1035" s="194"/>
      <c r="Q1035" s="194"/>
      <c r="R1035" s="194"/>
      <c r="S1035" s="58">
        <f>(Table4[[#This Row],[سعر يومية السائق]]*Table4[[#This Row],[عدد الدورات ]])-SUM(Table4[[#This Row],[سلف ]:[خصم ]])+Table4[[#This Row],[اضافي ]]</f>
        <v>1000</v>
      </c>
      <c r="U1035" s="58">
        <f>Table4[[#This Row],[ سعر اليومية ]]*Table4[[#This Row],[عدد الدورات ]]-Table4[[#This Row],[سعر يومية السائق]]*L1035</f>
        <v>24</v>
      </c>
      <c r="V1035" s="58">
        <f>U1035-Table4[[#This Row],[W/H  3%]]</f>
        <v>-6.7199999999999989</v>
      </c>
      <c r="W1035" s="66" t="str">
        <f>Table4[[#This Row],[اليوم]]&amp;Table4[[#This Row],[الشهر ]]&amp;Table4[[#This Row],[العام]]</f>
        <v>2052026</v>
      </c>
      <c r="X1035" s="66" t="s">
        <v>304</v>
      </c>
    </row>
    <row r="1036" spans="1:24" x14ac:dyDescent="0.3">
      <c r="A1036" s="62">
        <v>20</v>
      </c>
      <c r="B1036" s="62">
        <v>5</v>
      </c>
      <c r="C1036" s="62">
        <v>2026</v>
      </c>
      <c r="D1036" s="41" t="str">
        <f t="shared" si="73"/>
        <v xml:space="preserve">احمد السيدالمنيب 3وردية لوجستيكااكتوبر هاي اس </v>
      </c>
      <c r="E1036" s="4">
        <v>4001</v>
      </c>
      <c r="F1036" s="41" t="str">
        <f>VLOOKUP(E1036,mapping!C:J,2,FALSE)</f>
        <v>احمد السيد</v>
      </c>
      <c r="G1036" s="41" t="str">
        <f>IFERROR(VLOOKUP(F1036,mapping!$D$3:$J$200,2,FALSE),0)</f>
        <v xml:space="preserve">المنيب 3وردية </v>
      </c>
      <c r="H1036" s="41" t="str">
        <f>IFERROR(VLOOKUP(F1036,mapping!$D$3:$J$200,3,FALSE),0)</f>
        <v>لوجستيكا</v>
      </c>
      <c r="I1036" s="41" t="str">
        <f>IFERROR(VLOOKUP(F1036,mapping!$D$3:$J$200,4,FALSE),0)</f>
        <v xml:space="preserve">اكتوبر </v>
      </c>
      <c r="J1036" s="41" t="str">
        <f>IFERROR(VLOOKUP(F1036,mapping!$D$3:$J$200,5,FALSE),0)</f>
        <v xml:space="preserve">هاي اس </v>
      </c>
      <c r="K1036" s="63">
        <f>IF(W1036=mapping!$N$1,IFERROR(VLOOKUP(Table4[[#This Row],[Column1]],mapping!A:L,11,FALSE),0),IF(W1036&gt;mapping!$N$1,IFERROR(VLOOKUP(Table4[[#This Row],[Column1]],mapping!A:L,11,FALSE),0),))</f>
        <v>4831</v>
      </c>
      <c r="L1036" s="139">
        <v>1</v>
      </c>
      <c r="M1036" s="60">
        <f>IF(W1036=mapping!$N$1,IFERROR(VLOOKUP(Table4[[#This Row],[Column1]],mapping!A:L,12,FALSE),0),IF(W1036&gt;mapping!$N$1,IFERROR(VLOOKUP(Table4[[#This Row],[Column1]],mapping!A:L,12,FALSE),0),0))</f>
        <v>4000</v>
      </c>
      <c r="N1036" s="58">
        <f>Table4[[#This Row],[ سعر اليومية ]]*3%*Table4[[#This Row],[عدد الدورات ]]</f>
        <v>144.93</v>
      </c>
      <c r="O1036" s="56">
        <f>Table4[[#This Row],[ سعر اليومية ]]*Table4[[#This Row],[عدد الدورات ]]-N1036</f>
        <v>4686.07</v>
      </c>
      <c r="P1036" s="194"/>
      <c r="Q1036" s="194"/>
      <c r="R1036" s="194"/>
      <c r="S1036" s="58">
        <f>(Table4[[#This Row],[سعر يومية السائق]]*Table4[[#This Row],[عدد الدورات ]])-SUM(Table4[[#This Row],[سلف ]:[خصم ]])+Table4[[#This Row],[اضافي ]]</f>
        <v>4000</v>
      </c>
      <c r="U1036" s="58">
        <f>Table4[[#This Row],[ سعر اليومية ]]*Table4[[#This Row],[عدد الدورات ]]-Table4[[#This Row],[سعر يومية السائق]]*L1036</f>
        <v>831</v>
      </c>
      <c r="V1036" s="58">
        <f>U1036-Table4[[#This Row],[W/H  3%]]</f>
        <v>686.06999999999994</v>
      </c>
      <c r="W1036" s="66" t="str">
        <f>Table4[[#This Row],[اليوم]]&amp;Table4[[#This Row],[الشهر ]]&amp;Table4[[#This Row],[العام]]</f>
        <v>2052026</v>
      </c>
      <c r="X1036" s="66" t="s">
        <v>304</v>
      </c>
    </row>
    <row r="1037" spans="1:24" x14ac:dyDescent="0.3">
      <c r="A1037" s="62">
        <v>20</v>
      </c>
      <c r="B1037" s="62">
        <v>5</v>
      </c>
      <c r="C1037" s="62">
        <v>2026</v>
      </c>
      <c r="D1037" s="41" t="str">
        <f t="shared" si="73"/>
        <v xml:space="preserve">حسام سعيد1القناطر 3 ورديةلوجستيكااكتوبر هاي اس </v>
      </c>
      <c r="E1037" s="4">
        <v>4002</v>
      </c>
      <c r="F1037" s="41" t="str">
        <f>VLOOKUP(E1037,mapping!C:J,2,FALSE)</f>
        <v>حسام سعيد1</v>
      </c>
      <c r="G1037" s="41" t="str">
        <f>IFERROR(VLOOKUP(F1037,mapping!$D$3:$J$200,2,FALSE),0)</f>
        <v>القناطر 3 وردية</v>
      </c>
      <c r="H1037" s="41" t="str">
        <f>IFERROR(VLOOKUP(F1037,mapping!$D$3:$J$200,3,FALSE),0)</f>
        <v>لوجستيكا</v>
      </c>
      <c r="I1037" s="41" t="str">
        <f>IFERROR(VLOOKUP(F1037,mapping!$D$3:$J$200,4,FALSE),0)</f>
        <v xml:space="preserve">اكتوبر </v>
      </c>
      <c r="J1037" s="41" t="str">
        <f>IFERROR(VLOOKUP(F1037,mapping!$D$3:$J$200,5,FALSE),0)</f>
        <v xml:space="preserve">هاي اس </v>
      </c>
      <c r="K1037" s="63">
        <f>IF(W1037=mapping!$N$1,IFERROR(VLOOKUP(Table4[[#This Row],[Column1]],mapping!A:L,11,FALSE),0),IF(W1037&gt;mapping!$N$1,IFERROR(VLOOKUP(Table4[[#This Row],[Column1]],mapping!A:L,11,FALSE),0),))</f>
        <v>4391</v>
      </c>
      <c r="L1037" s="139">
        <v>1</v>
      </c>
      <c r="M1037" s="60">
        <f>IF(W1037=mapping!$N$1,IFERROR(VLOOKUP(Table4[[#This Row],[Column1]],mapping!A:L,12,FALSE),0),IF(W1037&gt;mapping!$N$1,IFERROR(VLOOKUP(Table4[[#This Row],[Column1]],mapping!A:L,12,FALSE),0),0))</f>
        <v>3400</v>
      </c>
      <c r="N1037" s="58">
        <f>Table4[[#This Row],[ سعر اليومية ]]*3%*Table4[[#This Row],[عدد الدورات ]]</f>
        <v>131.72999999999999</v>
      </c>
      <c r="O1037" s="56">
        <f>Table4[[#This Row],[ سعر اليومية ]]*Table4[[#This Row],[عدد الدورات ]]-N1037</f>
        <v>4259.2700000000004</v>
      </c>
      <c r="P1037" s="194"/>
      <c r="Q1037" s="194"/>
      <c r="R1037" s="194"/>
      <c r="S1037" s="58">
        <f>(Table4[[#This Row],[سعر يومية السائق]]*Table4[[#This Row],[عدد الدورات ]])-SUM(Table4[[#This Row],[سلف ]:[خصم ]])+Table4[[#This Row],[اضافي ]]</f>
        <v>3400</v>
      </c>
      <c r="U1037" s="58">
        <f>Table4[[#This Row],[ سعر اليومية ]]*Table4[[#This Row],[عدد الدورات ]]-Table4[[#This Row],[سعر يومية السائق]]*L1037</f>
        <v>991</v>
      </c>
      <c r="V1037" s="58">
        <f>U1037-Table4[[#This Row],[W/H  3%]]</f>
        <v>859.27</v>
      </c>
      <c r="W1037" s="66" t="str">
        <f>Table4[[#This Row],[اليوم]]&amp;Table4[[#This Row],[الشهر ]]&amp;Table4[[#This Row],[العام]]</f>
        <v>2052026</v>
      </c>
      <c r="X1037" s="66" t="s">
        <v>304</v>
      </c>
    </row>
    <row r="1038" spans="1:24" x14ac:dyDescent="0.3">
      <c r="A1038" s="62">
        <v>20</v>
      </c>
      <c r="B1038" s="62">
        <v>5</v>
      </c>
      <c r="C1038" s="62">
        <v>2026</v>
      </c>
      <c r="D1038" s="41" t="str">
        <f t="shared" si="73"/>
        <v xml:space="preserve">حسام سعيد 2نكلا انصرافلوجستيكااكتوبر هاي اس </v>
      </c>
      <c r="E1038" s="4">
        <v>4003</v>
      </c>
      <c r="F1038" s="41" t="str">
        <f>VLOOKUP(E1038,mapping!C:J,2,FALSE)</f>
        <v>حسام سعيد 2</v>
      </c>
      <c r="G1038" s="41" t="str">
        <f>IFERROR(VLOOKUP(F1038,mapping!$D$3:$J$200,2,FALSE),0)</f>
        <v>نكلا انصراف</v>
      </c>
      <c r="H1038" s="41" t="str">
        <f>IFERROR(VLOOKUP(F1038,mapping!$D$3:$J$200,3,FALSE),0)</f>
        <v>لوجستيكا</v>
      </c>
      <c r="I1038" s="41" t="str">
        <f>IFERROR(VLOOKUP(F1038,mapping!$D$3:$J$200,4,FALSE),0)</f>
        <v xml:space="preserve">اكتوبر </v>
      </c>
      <c r="J1038" s="41" t="str">
        <f>IFERROR(VLOOKUP(F1038,mapping!$D$3:$J$200,5,FALSE),0)</f>
        <v xml:space="preserve">هاي اس </v>
      </c>
      <c r="K1038" s="63">
        <f>IF(W1038=mapping!$N$1,IFERROR(VLOOKUP(Table4[[#This Row],[Column1]],mapping!A:L,11,FALSE),0),IF(W1038&gt;mapping!$N$1,IFERROR(VLOOKUP(Table4[[#This Row],[Column1]],mapping!A:L,11,FALSE),0),))</f>
        <v>1024</v>
      </c>
      <c r="L1038" s="139">
        <v>1</v>
      </c>
      <c r="M1038" s="60">
        <f>IF(W1038=mapping!$N$1,IFERROR(VLOOKUP(Table4[[#This Row],[Column1]],mapping!A:L,12,FALSE),0),IF(W1038&gt;mapping!$N$1,IFERROR(VLOOKUP(Table4[[#This Row],[Column1]],mapping!A:L,12,FALSE),0),0))</f>
        <v>900</v>
      </c>
      <c r="N1038" s="58">
        <f>Table4[[#This Row],[ سعر اليومية ]]*3%*Table4[[#This Row],[عدد الدورات ]]</f>
        <v>30.72</v>
      </c>
      <c r="O1038" s="56">
        <f>Table4[[#This Row],[ سعر اليومية ]]*Table4[[#This Row],[عدد الدورات ]]-N1038</f>
        <v>993.28</v>
      </c>
      <c r="P1038" s="194"/>
      <c r="Q1038" s="194"/>
      <c r="R1038" s="194"/>
      <c r="S1038" s="58">
        <f>(Table4[[#This Row],[سعر يومية السائق]]*Table4[[#This Row],[عدد الدورات ]])-SUM(Table4[[#This Row],[سلف ]:[خصم ]])+Table4[[#This Row],[اضافي ]]</f>
        <v>900</v>
      </c>
      <c r="U1038" s="58">
        <f>Table4[[#This Row],[ سعر اليومية ]]*Table4[[#This Row],[عدد الدورات ]]-Table4[[#This Row],[سعر يومية السائق]]*L1038</f>
        <v>124</v>
      </c>
      <c r="V1038" s="58">
        <f>U1038-Table4[[#This Row],[W/H  3%]]</f>
        <v>93.28</v>
      </c>
      <c r="W1038" s="66" t="str">
        <f>Table4[[#This Row],[اليوم]]&amp;Table4[[#This Row],[الشهر ]]&amp;Table4[[#This Row],[العام]]</f>
        <v>2052026</v>
      </c>
      <c r="X1038" s="66" t="s">
        <v>304</v>
      </c>
    </row>
    <row r="1039" spans="1:24" x14ac:dyDescent="0.3">
      <c r="A1039" s="62">
        <v>20</v>
      </c>
      <c r="B1039" s="62">
        <v>5</v>
      </c>
      <c r="C1039" s="62">
        <v>2026</v>
      </c>
      <c r="D1039" s="41" t="str">
        <f t="shared" si="73"/>
        <v xml:space="preserve">محمد رضا المنوفية لوجستيكااكتوبر هاي اس </v>
      </c>
      <c r="E1039" s="4">
        <v>4006</v>
      </c>
      <c r="F1039" s="41" t="str">
        <f>VLOOKUP(E1039,mapping!C:J,2,FALSE)</f>
        <v xml:space="preserve">محمد رضا </v>
      </c>
      <c r="G1039" s="41" t="str">
        <f>IFERROR(VLOOKUP(F1039,mapping!$D$3:$J$200,2,FALSE),0)</f>
        <v xml:space="preserve">المنوفية </v>
      </c>
      <c r="H1039" s="41" t="str">
        <f>IFERROR(VLOOKUP(F1039,mapping!$D$3:$J$200,3,FALSE),0)</f>
        <v>لوجستيكا</v>
      </c>
      <c r="I1039" s="41" t="str">
        <f>IFERROR(VLOOKUP(F1039,mapping!$D$3:$J$200,4,FALSE),0)</f>
        <v xml:space="preserve">اكتوبر </v>
      </c>
      <c r="J1039" s="41" t="str">
        <f>IFERROR(VLOOKUP(F1039,mapping!$D$3:$J$200,5,FALSE),0)</f>
        <v xml:space="preserve">هاي اس </v>
      </c>
      <c r="K1039" s="63">
        <f>IF(W1039=mapping!$N$1,IFERROR(VLOOKUP(Table4[[#This Row],[Column1]],mapping!A:L,11,FALSE),0),IF(W1039&gt;mapping!$N$1,IFERROR(VLOOKUP(Table4[[#This Row],[Column1]],mapping!A:L,11,FALSE),0),))</f>
        <v>2634</v>
      </c>
      <c r="L1039" s="139">
        <v>1</v>
      </c>
      <c r="M1039" s="60">
        <f>IF(W1039=mapping!$N$1,IFERROR(VLOOKUP(Table4[[#This Row],[Column1]],mapping!A:L,12,FALSE),0),IF(W1039&gt;mapping!$N$1,IFERROR(VLOOKUP(Table4[[#This Row],[Column1]],mapping!A:L,12,FALSE),0),0))</f>
        <v>2150</v>
      </c>
      <c r="N1039" s="58">
        <f>Table4[[#This Row],[ سعر اليومية ]]*3%*Table4[[#This Row],[عدد الدورات ]]</f>
        <v>79.02</v>
      </c>
      <c r="O1039" s="56">
        <f>Table4[[#This Row],[ سعر اليومية ]]*Table4[[#This Row],[عدد الدورات ]]-N1039</f>
        <v>2554.98</v>
      </c>
      <c r="P1039" s="194"/>
      <c r="Q1039" s="194"/>
      <c r="R1039" s="194"/>
      <c r="S1039" s="58">
        <f>(Table4[[#This Row],[سعر يومية السائق]]*Table4[[#This Row],[عدد الدورات ]])-SUM(Table4[[#This Row],[سلف ]:[خصم ]])+Table4[[#This Row],[اضافي ]]</f>
        <v>2150</v>
      </c>
      <c r="U1039" s="58">
        <f>Table4[[#This Row],[ سعر اليومية ]]*Table4[[#This Row],[عدد الدورات ]]-Table4[[#This Row],[سعر يومية السائق]]*L1039</f>
        <v>484</v>
      </c>
      <c r="V1039" s="58">
        <f>U1039-Table4[[#This Row],[W/H  3%]]</f>
        <v>404.98</v>
      </c>
      <c r="W1039" s="66" t="str">
        <f>Table4[[#This Row],[اليوم]]&amp;Table4[[#This Row],[الشهر ]]&amp;Table4[[#This Row],[العام]]</f>
        <v>2052026</v>
      </c>
      <c r="X1039" s="66" t="s">
        <v>304</v>
      </c>
    </row>
    <row r="1040" spans="1:24" x14ac:dyDescent="0.3">
      <c r="A1040" s="62">
        <v>20</v>
      </c>
      <c r="B1040" s="62">
        <v>5</v>
      </c>
      <c r="C1040" s="62">
        <v>2026</v>
      </c>
      <c r="D1040" s="41" t="str">
        <f t="shared" si="73"/>
        <v xml:space="preserve">مصطفي شكيويالجلاتمةلوجستيكااكتوبر كوستر </v>
      </c>
      <c r="E1040" s="4">
        <v>4007</v>
      </c>
      <c r="F1040" s="41" t="str">
        <f>VLOOKUP(E1040,mapping!C:J,2,FALSE)</f>
        <v>مصطفي شكيوي</v>
      </c>
      <c r="G1040" s="41" t="str">
        <f>IFERROR(VLOOKUP(F1040,mapping!$D$3:$J$200,2,FALSE),0)</f>
        <v>الجلاتمة</v>
      </c>
      <c r="H1040" s="41" t="str">
        <f>IFERROR(VLOOKUP(F1040,mapping!$D$3:$J$200,3,FALSE),0)</f>
        <v>لوجستيكا</v>
      </c>
      <c r="I1040" s="41" t="str">
        <f>IFERROR(VLOOKUP(F1040,mapping!$D$3:$J$200,4,FALSE),0)</f>
        <v xml:space="preserve">اكتوبر </v>
      </c>
      <c r="J1040" s="41" t="str">
        <f>IFERROR(VLOOKUP(F1040,mapping!$D$3:$J$200,5,FALSE),0)</f>
        <v xml:space="preserve">كوستر </v>
      </c>
      <c r="K1040" s="63">
        <f>IF(W1040=mapping!$N$1,IFERROR(VLOOKUP(Table4[[#This Row],[Column1]],mapping!A:L,11,FALSE),0),IF(W1040&gt;mapping!$N$1,IFERROR(VLOOKUP(Table4[[#This Row],[Column1]],mapping!A:L,11,FALSE),0),))</f>
        <v>3220</v>
      </c>
      <c r="L1040" s="139">
        <v>1</v>
      </c>
      <c r="M1040" s="60">
        <f>IF(W1040=mapping!$N$1,IFERROR(VLOOKUP(Table4[[#This Row],[Column1]],mapping!A:L,12,FALSE),0),IF(W1040&gt;mapping!$N$1,IFERROR(VLOOKUP(Table4[[#This Row],[Column1]],mapping!A:L,12,FALSE),0),0))</f>
        <v>2750</v>
      </c>
      <c r="N1040" s="58">
        <f>Table4[[#This Row],[ سعر اليومية ]]*3%*Table4[[#This Row],[عدد الدورات ]]</f>
        <v>96.6</v>
      </c>
      <c r="O1040" s="56">
        <f>Table4[[#This Row],[ سعر اليومية ]]*Table4[[#This Row],[عدد الدورات ]]-N1040</f>
        <v>3123.4</v>
      </c>
      <c r="P1040" s="194"/>
      <c r="Q1040" s="194"/>
      <c r="R1040" s="194"/>
      <c r="S1040" s="58">
        <f>(Table4[[#This Row],[سعر يومية السائق]]*Table4[[#This Row],[عدد الدورات ]])-SUM(Table4[[#This Row],[سلف ]:[خصم ]])+Table4[[#This Row],[اضافي ]]</f>
        <v>2750</v>
      </c>
      <c r="U1040" s="58">
        <f>Table4[[#This Row],[ سعر اليومية ]]*Table4[[#This Row],[عدد الدورات ]]-Table4[[#This Row],[سعر يومية السائق]]*L1040</f>
        <v>470</v>
      </c>
      <c r="V1040" s="58">
        <f>U1040-Table4[[#This Row],[W/H  3%]]</f>
        <v>373.4</v>
      </c>
      <c r="W1040" s="66" t="str">
        <f>Table4[[#This Row],[اليوم]]&amp;Table4[[#This Row],[الشهر ]]&amp;Table4[[#This Row],[العام]]</f>
        <v>2052026</v>
      </c>
      <c r="X1040" s="66" t="s">
        <v>304</v>
      </c>
    </row>
    <row r="1041" spans="1:24" x14ac:dyDescent="0.3">
      <c r="A1041" s="62">
        <v>20</v>
      </c>
      <c r="B1041" s="62">
        <v>5</v>
      </c>
      <c r="C1041" s="62">
        <v>2026</v>
      </c>
      <c r="D1041" s="41" t="str">
        <f t="shared" si="73"/>
        <v xml:space="preserve">وديع 1الفيوم 1لوجستيكااكتوبر هاي اس </v>
      </c>
      <c r="E1041" s="4">
        <v>4009</v>
      </c>
      <c r="F1041" s="41" t="str">
        <f>VLOOKUP(E1041,mapping!C:J,2,FALSE)</f>
        <v>وديع 1</v>
      </c>
      <c r="G1041" s="41" t="str">
        <f>IFERROR(VLOOKUP(F1041,mapping!$D$3:$J$200,2,FALSE),0)</f>
        <v>الفيوم 1</v>
      </c>
      <c r="H1041" s="41" t="str">
        <f>IFERROR(VLOOKUP(F1041,mapping!$D$3:$J$200,3,FALSE),0)</f>
        <v>لوجستيكا</v>
      </c>
      <c r="I1041" s="41" t="str">
        <f>IFERROR(VLOOKUP(F1041,mapping!$D$3:$J$200,4,FALSE),0)</f>
        <v xml:space="preserve">اكتوبر </v>
      </c>
      <c r="J1041" s="41" t="str">
        <f>IFERROR(VLOOKUP(F1041,mapping!$D$3:$J$200,5,FALSE),0)</f>
        <v xml:space="preserve">هاي اس </v>
      </c>
      <c r="K1041" s="63">
        <f>IF(W1041=mapping!$N$1,IFERROR(VLOOKUP(Table4[[#This Row],[Column1]],mapping!A:L,11,FALSE),0),IF(W1041&gt;mapping!$N$1,IFERROR(VLOOKUP(Table4[[#This Row],[Column1]],mapping!A:L,11,FALSE),0),))</f>
        <v>2662</v>
      </c>
      <c r="L1041" s="139">
        <v>1</v>
      </c>
      <c r="M1041" s="60">
        <f>IF(W1041=mapping!$N$1,IFERROR(VLOOKUP(Table4[[#This Row],[Column1]],mapping!A:L,12,FALSE),0),IF(W1041&gt;mapping!$N$1,IFERROR(VLOOKUP(Table4[[#This Row],[Column1]],mapping!A:L,12,FALSE),0),0))</f>
        <v>2250</v>
      </c>
      <c r="N1041" s="58">
        <f>Table4[[#This Row],[ سعر اليومية ]]*3%*Table4[[#This Row],[عدد الدورات ]]</f>
        <v>79.86</v>
      </c>
      <c r="O1041" s="56">
        <f>Table4[[#This Row],[ سعر اليومية ]]*Table4[[#This Row],[عدد الدورات ]]-N1041</f>
        <v>2582.14</v>
      </c>
      <c r="P1041" s="194"/>
      <c r="Q1041" s="194"/>
      <c r="R1041" s="194"/>
      <c r="S1041" s="58">
        <f>(Table4[[#This Row],[سعر يومية السائق]]*Table4[[#This Row],[عدد الدورات ]])-SUM(Table4[[#This Row],[سلف ]:[خصم ]])+Table4[[#This Row],[اضافي ]]</f>
        <v>2250</v>
      </c>
      <c r="U1041" s="58">
        <f>Table4[[#This Row],[ سعر اليومية ]]*Table4[[#This Row],[عدد الدورات ]]-Table4[[#This Row],[سعر يومية السائق]]*L1041</f>
        <v>412</v>
      </c>
      <c r="V1041" s="58">
        <f>U1041-Table4[[#This Row],[W/H  3%]]</f>
        <v>332.14</v>
      </c>
      <c r="W1041" s="66" t="str">
        <f>Table4[[#This Row],[اليوم]]&amp;Table4[[#This Row],[الشهر ]]&amp;Table4[[#This Row],[العام]]</f>
        <v>2052026</v>
      </c>
      <c r="X1041" s="66" t="s">
        <v>304</v>
      </c>
    </row>
    <row r="1042" spans="1:24" x14ac:dyDescent="0.3">
      <c r="A1042" s="62">
        <v>20</v>
      </c>
      <c r="B1042" s="62">
        <v>5</v>
      </c>
      <c r="C1042" s="62">
        <v>2026</v>
      </c>
      <c r="D1042" s="41" t="str">
        <f t="shared" si="73"/>
        <v xml:space="preserve">وديع 2الفيوم 2لوجستيكااكتوبر هاي اس </v>
      </c>
      <c r="E1042" s="4">
        <v>4010</v>
      </c>
      <c r="F1042" s="41" t="str">
        <f>VLOOKUP(E1042,mapping!C:J,2,FALSE)</f>
        <v>وديع 2</v>
      </c>
      <c r="G1042" s="41" t="str">
        <f>IFERROR(VLOOKUP(F1042,mapping!$D$3:$J$200,2,FALSE),0)</f>
        <v>الفيوم 2</v>
      </c>
      <c r="H1042" s="41" t="str">
        <f>IFERROR(VLOOKUP(F1042,mapping!$D$3:$J$200,3,FALSE),0)</f>
        <v>لوجستيكا</v>
      </c>
      <c r="I1042" s="41" t="str">
        <f>IFERROR(VLOOKUP(F1042,mapping!$D$3:$J$200,4,FALSE),0)</f>
        <v xml:space="preserve">اكتوبر </v>
      </c>
      <c r="J1042" s="41" t="str">
        <f>IFERROR(VLOOKUP(F1042,mapping!$D$3:$J$200,5,FALSE),0)</f>
        <v xml:space="preserve">هاي اس </v>
      </c>
      <c r="K1042" s="63">
        <f>IF(W1042=mapping!$N$1,IFERROR(VLOOKUP(Table4[[#This Row],[Column1]],mapping!A:L,11,FALSE),0),IF(W1042&gt;mapping!$N$1,IFERROR(VLOOKUP(Table4[[#This Row],[Column1]],mapping!A:L,11,FALSE),0),))</f>
        <v>2662</v>
      </c>
      <c r="L1042" s="139">
        <v>1</v>
      </c>
      <c r="M1042" s="60">
        <f>IF(W1042=mapping!$N$1,IFERROR(VLOOKUP(Table4[[#This Row],[Column1]],mapping!A:L,12,FALSE),0),IF(W1042&gt;mapping!$N$1,IFERROR(VLOOKUP(Table4[[#This Row],[Column1]],mapping!A:L,12,FALSE),0),0))</f>
        <v>2250</v>
      </c>
      <c r="N1042" s="58">
        <f>Table4[[#This Row],[ سعر اليومية ]]*3%*Table4[[#This Row],[عدد الدورات ]]</f>
        <v>79.86</v>
      </c>
      <c r="O1042" s="56">
        <f>Table4[[#This Row],[ سعر اليومية ]]*Table4[[#This Row],[عدد الدورات ]]-N1042</f>
        <v>2582.14</v>
      </c>
      <c r="P1042" s="194"/>
      <c r="Q1042" s="194"/>
      <c r="R1042" s="194"/>
      <c r="S1042" s="58">
        <f>(Table4[[#This Row],[سعر يومية السائق]]*Table4[[#This Row],[عدد الدورات ]])-SUM(Table4[[#This Row],[سلف ]:[خصم ]])+Table4[[#This Row],[اضافي ]]</f>
        <v>2250</v>
      </c>
      <c r="U1042" s="58">
        <f>Table4[[#This Row],[ سعر اليومية ]]*Table4[[#This Row],[عدد الدورات ]]-Table4[[#This Row],[سعر يومية السائق]]*L1042</f>
        <v>412</v>
      </c>
      <c r="V1042" s="58">
        <f>U1042-Table4[[#This Row],[W/H  3%]]</f>
        <v>332.14</v>
      </c>
      <c r="W1042" s="66" t="str">
        <f>Table4[[#This Row],[اليوم]]&amp;Table4[[#This Row],[الشهر ]]&amp;Table4[[#This Row],[العام]]</f>
        <v>2052026</v>
      </c>
      <c r="X1042" s="66" t="s">
        <v>304</v>
      </c>
    </row>
    <row r="1043" spans="1:24" x14ac:dyDescent="0.3">
      <c r="A1043" s="62">
        <v>20</v>
      </c>
      <c r="B1043" s="62">
        <v>5</v>
      </c>
      <c r="C1043" s="62">
        <v>2026</v>
      </c>
      <c r="D1043" s="41" t="str">
        <f t="shared" si="73"/>
        <v xml:space="preserve">احمد عويس المعادي لوجستيكاابورواش هاي اس </v>
      </c>
      <c r="E1043" s="4">
        <v>4011</v>
      </c>
      <c r="F1043" s="41" t="str">
        <f>VLOOKUP(E1043,mapping!C:J,2,FALSE)</f>
        <v xml:space="preserve">احمد عويس </v>
      </c>
      <c r="G1043" s="41" t="str">
        <f>IFERROR(VLOOKUP(F1043,mapping!$D$3:$J$200,2,FALSE),0)</f>
        <v xml:space="preserve">المعادي </v>
      </c>
      <c r="H1043" s="41" t="str">
        <f>IFERROR(VLOOKUP(F1043,mapping!$D$3:$J$200,3,FALSE),0)</f>
        <v>لوجستيكا</v>
      </c>
      <c r="I1043" s="41" t="str">
        <f>IFERROR(VLOOKUP(F1043,mapping!$D$3:$J$200,4,FALSE),0)</f>
        <v xml:space="preserve">ابورواش </v>
      </c>
      <c r="J1043" s="41" t="str">
        <f>IFERROR(VLOOKUP(F1043,mapping!$D$3:$J$200,5,FALSE),0)</f>
        <v xml:space="preserve">هاي اس </v>
      </c>
      <c r="K1043" s="63">
        <f>IF(W1043=mapping!$N$1,IFERROR(VLOOKUP(Table4[[#This Row],[Column1]],mapping!A:L,11,FALSE),0),IF(W1043&gt;mapping!$N$1,IFERROR(VLOOKUP(Table4[[#This Row],[Column1]],mapping!A:L,11,FALSE),0),))</f>
        <v>2049</v>
      </c>
      <c r="L1043" s="139">
        <v>1</v>
      </c>
      <c r="M1043" s="60">
        <f>IF(W1043=mapping!$N$1,IFERROR(VLOOKUP(Table4[[#This Row],[Column1]],mapping!A:L,12,FALSE),0),IF(W1043&gt;mapping!$N$1,IFERROR(VLOOKUP(Table4[[#This Row],[Column1]],mapping!A:L,12,FALSE),0),0))</f>
        <v>1650</v>
      </c>
      <c r="N1043" s="58">
        <f>Table4[[#This Row],[ سعر اليومية ]]*3%*Table4[[#This Row],[عدد الدورات ]]</f>
        <v>61.47</v>
      </c>
      <c r="O1043" s="56">
        <f>Table4[[#This Row],[ سعر اليومية ]]*Table4[[#This Row],[عدد الدورات ]]-N1043</f>
        <v>1987.53</v>
      </c>
      <c r="P1043" s="194"/>
      <c r="Q1043" s="194"/>
      <c r="R1043" s="194"/>
      <c r="S1043" s="58">
        <f>(Table4[[#This Row],[سعر يومية السائق]]*Table4[[#This Row],[عدد الدورات ]])-SUM(Table4[[#This Row],[سلف ]:[خصم ]])+Table4[[#This Row],[اضافي ]]</f>
        <v>1650</v>
      </c>
      <c r="U1043" s="58">
        <f>Table4[[#This Row],[ سعر اليومية ]]*Table4[[#This Row],[عدد الدورات ]]-Table4[[#This Row],[سعر يومية السائق]]*L1043</f>
        <v>399</v>
      </c>
      <c r="V1043" s="58">
        <f>U1043-Table4[[#This Row],[W/H  3%]]</f>
        <v>337.53</v>
      </c>
      <c r="W1043" s="66" t="str">
        <f>Table4[[#This Row],[اليوم]]&amp;Table4[[#This Row],[الشهر ]]&amp;Table4[[#This Row],[العام]]</f>
        <v>2052026</v>
      </c>
      <c r="X1043" s="66" t="s">
        <v>304</v>
      </c>
    </row>
    <row r="1044" spans="1:24" x14ac:dyDescent="0.3">
      <c r="A1044" s="62">
        <v>20</v>
      </c>
      <c r="B1044" s="62">
        <v>5</v>
      </c>
      <c r="C1044" s="62">
        <v>2026</v>
      </c>
      <c r="D1044" s="41" t="str">
        <f t="shared" si="73"/>
        <v>محمد جمال القناطر لوجستيكاابورواش سوزوكي</v>
      </c>
      <c r="E1044" s="4">
        <v>4013</v>
      </c>
      <c r="F1044" s="41" t="str">
        <f>VLOOKUP(E1044,mapping!C:J,2,FALSE)</f>
        <v xml:space="preserve">محمد جمال </v>
      </c>
      <c r="G1044" s="41" t="str">
        <f>IFERROR(VLOOKUP(F1044,mapping!$D$3:$J$200,2,FALSE),0)</f>
        <v xml:space="preserve">القناطر </v>
      </c>
      <c r="H1044" s="41" t="str">
        <f>IFERROR(VLOOKUP(F1044,mapping!$D$3:$J$200,3,FALSE),0)</f>
        <v>لوجستيكا</v>
      </c>
      <c r="I1044" s="41" t="str">
        <f>IFERROR(VLOOKUP(F1044,mapping!$D$3:$J$200,4,FALSE),0)</f>
        <v xml:space="preserve">ابورواش </v>
      </c>
      <c r="J1044" s="41" t="str">
        <f>IFERROR(VLOOKUP(F1044,mapping!$D$3:$J$200,5,FALSE),0)</f>
        <v>سوزوكي</v>
      </c>
      <c r="K1044" s="63">
        <f>IF(W1044=mapping!$N$1,IFERROR(VLOOKUP(Table4[[#This Row],[Column1]],mapping!A:L,11,FALSE),0),IF(W1044&gt;mapping!$N$1,IFERROR(VLOOKUP(Table4[[#This Row],[Column1]],mapping!A:L,11,FALSE),0),))</f>
        <v>1536</v>
      </c>
      <c r="L1044" s="139">
        <v>1</v>
      </c>
      <c r="M1044" s="60">
        <f>IF(W1044=mapping!$N$1,IFERROR(VLOOKUP(Table4[[#This Row],[Column1]],mapping!A:L,12,FALSE),0),IF(W1044&gt;mapping!$N$1,IFERROR(VLOOKUP(Table4[[#This Row],[Column1]],mapping!A:L,12,FALSE),0),0))</f>
        <v>1000</v>
      </c>
      <c r="N1044" s="58">
        <f>Table4[[#This Row],[ سعر اليومية ]]*3%*Table4[[#This Row],[عدد الدورات ]]</f>
        <v>46.08</v>
      </c>
      <c r="O1044" s="56">
        <f>Table4[[#This Row],[ سعر اليومية ]]*Table4[[#This Row],[عدد الدورات ]]-N1044</f>
        <v>1489.92</v>
      </c>
      <c r="P1044" s="194"/>
      <c r="Q1044" s="194"/>
      <c r="R1044" s="194"/>
      <c r="S1044" s="58">
        <f>(Table4[[#This Row],[سعر يومية السائق]]*Table4[[#This Row],[عدد الدورات ]])-SUM(Table4[[#This Row],[سلف ]:[خصم ]])+Table4[[#This Row],[اضافي ]]</f>
        <v>1000</v>
      </c>
      <c r="U1044" s="58">
        <f>Table4[[#This Row],[ سعر اليومية ]]*Table4[[#This Row],[عدد الدورات ]]-Table4[[#This Row],[سعر يومية السائق]]*L1044</f>
        <v>536</v>
      </c>
      <c r="V1044" s="58">
        <f>U1044-Table4[[#This Row],[W/H  3%]]</f>
        <v>489.92</v>
      </c>
      <c r="W1044" s="66" t="str">
        <f>Table4[[#This Row],[اليوم]]&amp;Table4[[#This Row],[الشهر ]]&amp;Table4[[#This Row],[العام]]</f>
        <v>2052026</v>
      </c>
      <c r="X1044" s="66" t="s">
        <v>304</v>
      </c>
    </row>
    <row r="1045" spans="1:24" x14ac:dyDescent="0.3">
      <c r="A1045" s="62">
        <v>20</v>
      </c>
      <c r="B1045" s="62">
        <v>5</v>
      </c>
      <c r="C1045" s="62">
        <v>2026</v>
      </c>
      <c r="D1045" s="41" t="str">
        <f t="shared" si="73"/>
        <v xml:space="preserve">محمد عزمي حدائق اكتوبر لوجستيكااكتوبر هاي اس </v>
      </c>
      <c r="E1045" s="4">
        <v>4005</v>
      </c>
      <c r="F1045" s="41" t="str">
        <f>VLOOKUP(E1045,mapping!C:J,2,FALSE)</f>
        <v xml:space="preserve">محمد عزمي </v>
      </c>
      <c r="G1045" s="41" t="str">
        <f>IFERROR(VLOOKUP(F1045,mapping!$D$3:$J$200,2,FALSE),0)</f>
        <v xml:space="preserve">حدائق اكتوبر </v>
      </c>
      <c r="H1045" s="41" t="str">
        <f>IFERROR(VLOOKUP(F1045,mapping!$D$3:$J$200,3,FALSE),0)</f>
        <v>لوجستيكا</v>
      </c>
      <c r="I1045" s="41" t="str">
        <f>IFERROR(VLOOKUP(F1045,mapping!$D$3:$J$200,4,FALSE),0)</f>
        <v xml:space="preserve">اكتوبر </v>
      </c>
      <c r="J1045" s="41" t="str">
        <f>IFERROR(VLOOKUP(F1045,mapping!$D$3:$J$200,5,FALSE),0)</f>
        <v xml:space="preserve">هاي اس </v>
      </c>
      <c r="K1045" s="63">
        <f>IF(W1045=mapping!$N$1,IFERROR(VLOOKUP(Table4[[#This Row],[Column1]],mapping!A:L,11,FALSE),0),IF(W1045&gt;mapping!$N$1,IFERROR(VLOOKUP(Table4[[#This Row],[Column1]],mapping!A:L,11,FALSE),0),))</f>
        <v>1903</v>
      </c>
      <c r="L1045" s="139">
        <v>1</v>
      </c>
      <c r="M1045" s="60">
        <f>IF(W1045=mapping!$N$1,IFERROR(VLOOKUP(Table4[[#This Row],[Column1]],mapping!A:L,12,FALSE),0),IF(W1045&gt;mapping!$N$1,IFERROR(VLOOKUP(Table4[[#This Row],[Column1]],mapping!A:L,12,FALSE),0),0))</f>
        <v>1600</v>
      </c>
      <c r="N1045" s="58">
        <f>Table4[[#This Row],[ سعر اليومية ]]*3%*Table4[[#This Row],[عدد الدورات ]]</f>
        <v>57.089999999999996</v>
      </c>
      <c r="O1045" s="56">
        <f>Table4[[#This Row],[ سعر اليومية ]]*Table4[[#This Row],[عدد الدورات ]]-N1045</f>
        <v>1845.91</v>
      </c>
      <c r="P1045" s="194"/>
      <c r="Q1045" s="194"/>
      <c r="R1045" s="194"/>
      <c r="S1045" s="58">
        <f>(Table4[[#This Row],[سعر يومية السائق]]*Table4[[#This Row],[عدد الدورات ]])-SUM(Table4[[#This Row],[سلف ]:[خصم ]])+Table4[[#This Row],[اضافي ]]</f>
        <v>1600</v>
      </c>
      <c r="U1045" s="58">
        <f>Table4[[#This Row],[ سعر اليومية ]]*Table4[[#This Row],[عدد الدورات ]]-Table4[[#This Row],[سعر يومية السائق]]*L1045</f>
        <v>303</v>
      </c>
      <c r="V1045" s="58">
        <f>U1045-Table4[[#This Row],[W/H  3%]]</f>
        <v>245.91</v>
      </c>
      <c r="W1045" s="66" t="str">
        <f>Table4[[#This Row],[اليوم]]&amp;Table4[[#This Row],[الشهر ]]&amp;Table4[[#This Row],[العام]]</f>
        <v>2052026</v>
      </c>
      <c r="X1045" s="66" t="s">
        <v>304</v>
      </c>
    </row>
    <row r="1046" spans="1:24" x14ac:dyDescent="0.3">
      <c r="A1046" s="62">
        <v>20</v>
      </c>
      <c r="B1046" s="62">
        <v>5</v>
      </c>
      <c r="C1046" s="62">
        <v>2026</v>
      </c>
      <c r="D1046" s="41" t="str">
        <f t="shared" ref="D1046:D1108" si="74">F1046&amp;G1046&amp;H1046&amp;I1046&amp;J1046</f>
        <v xml:space="preserve">سعيد كمال م.نصر لوجستيكااكتوبر هاي اس </v>
      </c>
      <c r="E1046" s="4">
        <v>4008</v>
      </c>
      <c r="F1046" s="41" t="str">
        <f>VLOOKUP(E1046,mapping!C:J,2,FALSE)</f>
        <v xml:space="preserve">سعيد كمال </v>
      </c>
      <c r="G1046" s="41" t="str">
        <f>IFERROR(VLOOKUP(F1046,mapping!$D$3:$J$200,2,FALSE),0)</f>
        <v xml:space="preserve">م.نصر </v>
      </c>
      <c r="H1046" s="41" t="str">
        <f>IFERROR(VLOOKUP(F1046,mapping!$D$3:$J$200,3,FALSE),0)</f>
        <v>لوجستيكا</v>
      </c>
      <c r="I1046" s="41" t="str">
        <f>IFERROR(VLOOKUP(F1046,mapping!$D$3:$J$200,4,FALSE),0)</f>
        <v xml:space="preserve">اكتوبر </v>
      </c>
      <c r="J1046" s="41" t="str">
        <f>IFERROR(VLOOKUP(F1046,mapping!$D$3:$J$200,5,FALSE),0)</f>
        <v xml:space="preserve">هاي اس </v>
      </c>
      <c r="K1046" s="63">
        <f>IF(W1046=mapping!$N$1,IFERROR(VLOOKUP(Table4[[#This Row],[Column1]],mapping!A:L,11,FALSE),0),IF(W1046&gt;mapping!$N$1,IFERROR(VLOOKUP(Table4[[#This Row],[Column1]],mapping!A:L,11,FALSE),0),))</f>
        <v>3367</v>
      </c>
      <c r="L1046" s="139">
        <v>1</v>
      </c>
      <c r="M1046" s="60">
        <f>IF(W1046=mapping!$N$1,IFERROR(VLOOKUP(Table4[[#This Row],[Column1]],mapping!A:L,12,FALSE),0),IF(W1046&gt;mapping!$N$1,IFERROR(VLOOKUP(Table4[[#This Row],[Column1]],mapping!A:L,12,FALSE),0),0))</f>
        <v>2600</v>
      </c>
      <c r="N1046" s="58">
        <f>Table4[[#This Row],[ سعر اليومية ]]*3%*Table4[[#This Row],[عدد الدورات ]]</f>
        <v>101.00999999999999</v>
      </c>
      <c r="O1046" s="56">
        <f>Table4[[#This Row],[ سعر اليومية ]]*Table4[[#This Row],[عدد الدورات ]]-N1046</f>
        <v>3265.99</v>
      </c>
      <c r="P1046" s="194"/>
      <c r="Q1046" s="194"/>
      <c r="R1046" s="194"/>
      <c r="S1046" s="58">
        <f>(Table4[[#This Row],[سعر يومية السائق]]*Table4[[#This Row],[عدد الدورات ]])-SUM(Table4[[#This Row],[سلف ]:[خصم ]])+Table4[[#This Row],[اضافي ]]</f>
        <v>2600</v>
      </c>
      <c r="U1046" s="58">
        <f>Table4[[#This Row],[ سعر اليومية ]]*Table4[[#This Row],[عدد الدورات ]]-Table4[[#This Row],[سعر يومية السائق]]*L1046</f>
        <v>767</v>
      </c>
      <c r="V1046" s="58">
        <f>U1046-Table4[[#This Row],[W/H  3%]]</f>
        <v>665.99</v>
      </c>
      <c r="W1046" s="66" t="str">
        <f>Table4[[#This Row],[اليوم]]&amp;Table4[[#This Row],[الشهر ]]&amp;Table4[[#This Row],[العام]]</f>
        <v>2052026</v>
      </c>
      <c r="X1046" s="66" t="s">
        <v>304</v>
      </c>
    </row>
    <row r="1047" spans="1:24" x14ac:dyDescent="0.3">
      <c r="A1047" s="62">
        <v>20</v>
      </c>
      <c r="B1047" s="62">
        <v>5</v>
      </c>
      <c r="C1047" s="62">
        <v>2026</v>
      </c>
      <c r="D1047" s="41" t="str">
        <f t="shared" si="74"/>
        <v>عماد النجار1المرج 2ورديةسعوديالمخاذناتوبيس 28</v>
      </c>
      <c r="E1047" s="4">
        <v>5000</v>
      </c>
      <c r="F1047" s="41" t="str">
        <f>VLOOKUP(E1047,mapping!C:J,2,FALSE)</f>
        <v>عماد النجار1</v>
      </c>
      <c r="G1047" s="41" t="str">
        <f>IFERROR(VLOOKUP(F1047,mapping!$D$3:$J$200,2,FALSE),0)</f>
        <v>المرج 2وردية</v>
      </c>
      <c r="H1047" s="41" t="str">
        <f>IFERROR(VLOOKUP(F1047,mapping!$D$3:$J$200,3,FALSE),0)</f>
        <v>سعودي</v>
      </c>
      <c r="I1047" s="41" t="str">
        <f>IFERROR(VLOOKUP(F1047,mapping!$D$3:$J$200,4,FALSE),0)</f>
        <v>المخاذن</v>
      </c>
      <c r="J1047" s="41" t="str">
        <f>IFERROR(VLOOKUP(F1047,mapping!$D$3:$J$200,5,FALSE),0)</f>
        <v>اتوبيس 28</v>
      </c>
      <c r="K1047" s="63">
        <f>IF(W1047=mapping!$N$1,IFERROR(VLOOKUP(Table4[[#This Row],[Column1]],mapping!A:L,11,FALSE),0),IF(W1047&gt;mapping!$N$1,IFERROR(VLOOKUP(Table4[[#This Row],[Column1]],mapping!A:L,11,FALSE),0),))</f>
        <v>4119</v>
      </c>
      <c r="L1047" s="139">
        <v>1</v>
      </c>
      <c r="M1047" s="60">
        <f>IF(W1047=mapping!$N$1,IFERROR(VLOOKUP(Table4[[#This Row],[Column1]],mapping!A:L,12,FALSE),0),IF(W1047&gt;mapping!$N$1,IFERROR(VLOOKUP(Table4[[#This Row],[Column1]],mapping!A:L,12,FALSE),0),0))</f>
        <v>4800</v>
      </c>
      <c r="N1047" s="58">
        <f>Table4[[#This Row],[ سعر اليومية ]]*3%*Table4[[#This Row],[عدد الدورات ]]</f>
        <v>123.57</v>
      </c>
      <c r="O1047" s="56">
        <f>Table4[[#This Row],[ سعر اليومية ]]*Table4[[#This Row],[عدد الدورات ]]-N1047</f>
        <v>3995.43</v>
      </c>
      <c r="P1047" s="194"/>
      <c r="Q1047" s="194"/>
      <c r="R1047" s="194"/>
      <c r="S1047" s="58">
        <f>(Table4[[#This Row],[سعر يومية السائق]]*Table4[[#This Row],[عدد الدورات ]])-SUM(Table4[[#This Row],[سلف ]:[خصم ]])+Table4[[#This Row],[اضافي ]]</f>
        <v>4800</v>
      </c>
      <c r="U1047" s="58">
        <f>Table4[[#This Row],[ سعر اليومية ]]*Table4[[#This Row],[عدد الدورات ]]-Table4[[#This Row],[سعر يومية السائق]]*L1047</f>
        <v>-681</v>
      </c>
      <c r="V1047" s="58">
        <f>U1047-Table4[[#This Row],[W/H  3%]]</f>
        <v>-804.56999999999994</v>
      </c>
      <c r="W1047" s="66" t="str">
        <f>Table4[[#This Row],[اليوم]]&amp;Table4[[#This Row],[الشهر ]]&amp;Table4[[#This Row],[العام]]</f>
        <v>2052026</v>
      </c>
      <c r="X1047" s="66" t="s">
        <v>304</v>
      </c>
    </row>
    <row r="1048" spans="1:24" x14ac:dyDescent="0.3">
      <c r="A1048" s="62">
        <v>20</v>
      </c>
      <c r="B1048" s="62">
        <v>5</v>
      </c>
      <c r="C1048" s="62">
        <v>2026</v>
      </c>
      <c r="D1048" s="41" t="str">
        <f t="shared" si="74"/>
        <v>عماد النجار2المؤسسة 2ورديةسعوديالمخاذناتوبيس 28</v>
      </c>
      <c r="E1048" s="4">
        <v>5001</v>
      </c>
      <c r="F1048" s="41" t="str">
        <f>VLOOKUP(E1048,mapping!C:J,2,FALSE)</f>
        <v>عماد النجار2</v>
      </c>
      <c r="G1048" s="41" t="str">
        <f>IFERROR(VLOOKUP(F1048,mapping!$D$3:$J$200,2,FALSE),0)</f>
        <v>المؤسسة 2وردية</v>
      </c>
      <c r="H1048" s="41" t="str">
        <f>IFERROR(VLOOKUP(F1048,mapping!$D$3:$J$200,3,FALSE),0)</f>
        <v>سعودي</v>
      </c>
      <c r="I1048" s="41" t="str">
        <f>IFERROR(VLOOKUP(F1048,mapping!$D$3:$J$200,4,FALSE),0)</f>
        <v>المخاذن</v>
      </c>
      <c r="J1048" s="41" t="str">
        <f>IFERROR(VLOOKUP(F1048,mapping!$D$3:$J$200,5,FALSE),0)</f>
        <v>اتوبيس 28</v>
      </c>
      <c r="K1048" s="63">
        <f>IF(W1048=mapping!$N$1,IFERROR(VLOOKUP(Table4[[#This Row],[Column1]],mapping!A:L,11,FALSE),0),IF(W1048&gt;mapping!$N$1,IFERROR(VLOOKUP(Table4[[#This Row],[Column1]],mapping!A:L,11,FALSE),0),))</f>
        <v>3884</v>
      </c>
      <c r="L1048" s="139">
        <v>1</v>
      </c>
      <c r="M1048" s="60">
        <f>IF(W1048=mapping!$N$1,IFERROR(VLOOKUP(Table4[[#This Row],[Column1]],mapping!A:L,12,FALSE),0),IF(W1048&gt;mapping!$N$1,IFERROR(VLOOKUP(Table4[[#This Row],[Column1]],mapping!A:L,12,FALSE),0),0))</f>
        <v>4500</v>
      </c>
      <c r="N1048" s="58">
        <f>Table4[[#This Row],[ سعر اليومية ]]*3%*Table4[[#This Row],[عدد الدورات ]]</f>
        <v>116.52</v>
      </c>
      <c r="O1048" s="56">
        <f>Table4[[#This Row],[ سعر اليومية ]]*Table4[[#This Row],[عدد الدورات ]]-N1048</f>
        <v>3767.48</v>
      </c>
      <c r="P1048" s="194"/>
      <c r="Q1048" s="194"/>
      <c r="R1048" s="194"/>
      <c r="S1048" s="58">
        <f>(Table4[[#This Row],[سعر يومية السائق]]*Table4[[#This Row],[عدد الدورات ]])-SUM(Table4[[#This Row],[سلف ]:[خصم ]])+Table4[[#This Row],[اضافي ]]</f>
        <v>4500</v>
      </c>
      <c r="U1048" s="58">
        <f>Table4[[#This Row],[ سعر اليومية ]]*Table4[[#This Row],[عدد الدورات ]]-Table4[[#This Row],[سعر يومية السائق]]*L1048</f>
        <v>-616</v>
      </c>
      <c r="V1048" s="58">
        <f>U1048-Table4[[#This Row],[W/H  3%]]</f>
        <v>-732.52</v>
      </c>
      <c r="W1048" s="66" t="str">
        <f>Table4[[#This Row],[اليوم]]&amp;Table4[[#This Row],[الشهر ]]&amp;Table4[[#This Row],[العام]]</f>
        <v>2052026</v>
      </c>
      <c r="X1048" s="66" t="s">
        <v>304</v>
      </c>
    </row>
    <row r="1049" spans="1:24" x14ac:dyDescent="0.3">
      <c r="A1049" s="62">
        <v>20</v>
      </c>
      <c r="B1049" s="62">
        <v>5</v>
      </c>
      <c r="C1049" s="62">
        <v>2026</v>
      </c>
      <c r="D1049" s="41" t="str">
        <f t="shared" si="74"/>
        <v>ايمن الفقيالدائري 1ورديةسعوديالمخاذناتوبيس 28</v>
      </c>
      <c r="E1049" s="4">
        <v>5031</v>
      </c>
      <c r="F1049" s="41" t="str">
        <f>VLOOKUP(E1049,mapping!C:J,2,FALSE)</f>
        <v>ايمن الفقي</v>
      </c>
      <c r="G1049" s="41" t="str">
        <f>IFERROR(VLOOKUP(F1049,mapping!$D$3:$J$200,2,FALSE),0)</f>
        <v>الدائري 1وردية</v>
      </c>
      <c r="H1049" s="41" t="str">
        <f>IFERROR(VLOOKUP(F1049,mapping!$D$3:$J$200,3,FALSE),0)</f>
        <v>سعودي</v>
      </c>
      <c r="I1049" s="41" t="str">
        <f>IFERROR(VLOOKUP(F1049,mapping!$D$3:$J$200,4,FALSE),0)</f>
        <v>المخاذن</v>
      </c>
      <c r="J1049" s="41" t="str">
        <f>IFERROR(VLOOKUP(F1049,mapping!$D$3:$J$200,5,FALSE),0)</f>
        <v>اتوبيس 28</v>
      </c>
      <c r="K1049" s="63">
        <f>IF(W1049=mapping!$N$1,IFERROR(VLOOKUP(Table4[[#This Row],[Column1]],mapping!A:L,11,FALSE),0),IF(W1049&gt;mapping!$N$1,IFERROR(VLOOKUP(Table4[[#This Row],[Column1]],mapping!A:L,11,FALSE),0),))</f>
        <v>2448</v>
      </c>
      <c r="L1049" s="139">
        <v>1</v>
      </c>
      <c r="M1049" s="60">
        <f>IF(W1049=mapping!$N$1,IFERROR(VLOOKUP(Table4[[#This Row],[Column1]],mapping!A:L,12,FALSE),0),IF(W1049&gt;mapping!$N$1,IFERROR(VLOOKUP(Table4[[#This Row],[Column1]],mapping!A:L,12,FALSE),0),0))</f>
        <v>2650</v>
      </c>
      <c r="N1049" s="58">
        <f>Table4[[#This Row],[ سعر اليومية ]]*3%*Table4[[#This Row],[عدد الدورات ]]</f>
        <v>73.44</v>
      </c>
      <c r="O1049" s="56">
        <f>Table4[[#This Row],[ سعر اليومية ]]*Table4[[#This Row],[عدد الدورات ]]-N1049</f>
        <v>2374.56</v>
      </c>
      <c r="P1049" s="194"/>
      <c r="Q1049" s="194"/>
      <c r="R1049" s="194"/>
      <c r="S1049" s="58">
        <f>(Table4[[#This Row],[سعر يومية السائق]]*Table4[[#This Row],[عدد الدورات ]])-SUM(Table4[[#This Row],[سلف ]:[خصم ]])+Table4[[#This Row],[اضافي ]]</f>
        <v>2650</v>
      </c>
      <c r="U1049" s="58">
        <f>Table4[[#This Row],[ سعر اليومية ]]*Table4[[#This Row],[عدد الدورات ]]-Table4[[#This Row],[سعر يومية السائق]]*L1049</f>
        <v>-202</v>
      </c>
      <c r="V1049" s="58">
        <f>U1049-Table4[[#This Row],[W/H  3%]]</f>
        <v>-275.44</v>
      </c>
      <c r="W1049" s="66" t="str">
        <f>Table4[[#This Row],[اليوم]]&amp;Table4[[#This Row],[الشهر ]]&amp;Table4[[#This Row],[العام]]</f>
        <v>2052026</v>
      </c>
      <c r="X1049" s="66" t="s">
        <v>304</v>
      </c>
    </row>
    <row r="1050" spans="1:24" x14ac:dyDescent="0.3">
      <c r="A1050" s="62">
        <v>20</v>
      </c>
      <c r="B1050" s="62">
        <v>5</v>
      </c>
      <c r="C1050" s="62">
        <v>2026</v>
      </c>
      <c r="D1050" s="41" t="str">
        <f t="shared" si="74"/>
        <v>عبد الرحمن1الهرم سعوديدريماتوبيس 28</v>
      </c>
      <c r="E1050" s="4">
        <v>5003</v>
      </c>
      <c r="F1050" s="41" t="str">
        <f>VLOOKUP(E1050,mapping!C:J,2,FALSE)</f>
        <v>عبد الرحمن1</v>
      </c>
      <c r="G1050" s="41" t="str">
        <f>IFERROR(VLOOKUP(F1050,mapping!$D$3:$J$200,2,FALSE),0)</f>
        <v xml:space="preserve">الهرم </v>
      </c>
      <c r="H1050" s="41" t="str">
        <f>IFERROR(VLOOKUP(F1050,mapping!$D$3:$J$200,3,FALSE),0)</f>
        <v>سعودي</v>
      </c>
      <c r="I1050" s="41" t="str">
        <f>IFERROR(VLOOKUP(F1050,mapping!$D$3:$J$200,4,FALSE),0)</f>
        <v>دريم</v>
      </c>
      <c r="J1050" s="41" t="str">
        <f>IFERROR(VLOOKUP(F1050,mapping!$D$3:$J$200,5,FALSE),0)</f>
        <v>اتوبيس 28</v>
      </c>
      <c r="K1050" s="63">
        <f>IF(W1050=mapping!$N$1,IFERROR(VLOOKUP(Table4[[#This Row],[Column1]],mapping!A:L,11,FALSE),0),IF(W1050&gt;mapping!$N$1,IFERROR(VLOOKUP(Table4[[#This Row],[Column1]],mapping!A:L,11,FALSE),0),))</f>
        <v>994</v>
      </c>
      <c r="L1050" s="139">
        <v>1</v>
      </c>
      <c r="M1050" s="60">
        <f>IF(W1050=mapping!$N$1,IFERROR(VLOOKUP(Table4[[#This Row],[Column1]],mapping!A:L,12,FALSE),0),IF(W1050&gt;mapping!$N$1,IFERROR(VLOOKUP(Table4[[#This Row],[Column1]],mapping!A:L,12,FALSE),0),0))</f>
        <v>850</v>
      </c>
      <c r="N1050" s="58">
        <f>Table4[[#This Row],[ سعر اليومية ]]*3%*Table4[[#This Row],[عدد الدورات ]]</f>
        <v>29.82</v>
      </c>
      <c r="O1050" s="56">
        <f>Table4[[#This Row],[ سعر اليومية ]]*Table4[[#This Row],[عدد الدورات ]]-N1050</f>
        <v>964.18</v>
      </c>
      <c r="P1050" s="194"/>
      <c r="Q1050" s="194"/>
      <c r="R1050" s="194"/>
      <c r="S1050" s="58">
        <f>(Table4[[#This Row],[سعر يومية السائق]]*Table4[[#This Row],[عدد الدورات ]])-SUM(Table4[[#This Row],[سلف ]:[خصم ]])+Table4[[#This Row],[اضافي ]]</f>
        <v>850</v>
      </c>
      <c r="U1050" s="58">
        <f>Table4[[#This Row],[ سعر اليومية ]]*Table4[[#This Row],[عدد الدورات ]]-Table4[[#This Row],[سعر يومية السائق]]*L1050</f>
        <v>144</v>
      </c>
      <c r="V1050" s="58">
        <f>U1050-Table4[[#This Row],[W/H  3%]]</f>
        <v>114.18</v>
      </c>
      <c r="W1050" s="66" t="str">
        <f>Table4[[#This Row],[اليوم]]&amp;Table4[[#This Row],[الشهر ]]&amp;Table4[[#This Row],[العام]]</f>
        <v>2052026</v>
      </c>
      <c r="X1050" s="66" t="s">
        <v>304</v>
      </c>
    </row>
    <row r="1051" spans="1:24" x14ac:dyDescent="0.3">
      <c r="A1051" s="62">
        <v>20</v>
      </c>
      <c r="B1051" s="62">
        <v>5</v>
      </c>
      <c r="C1051" s="62">
        <v>2026</v>
      </c>
      <c r="D1051" s="41" t="str">
        <f t="shared" si="74"/>
        <v>عبد الرحمن2المؤسسةسعوديدريماتوبيس 28</v>
      </c>
      <c r="E1051" s="4">
        <v>5004</v>
      </c>
      <c r="F1051" s="41" t="str">
        <f>VLOOKUP(E1051,mapping!C:J,2,FALSE)</f>
        <v>عبد الرحمن2</v>
      </c>
      <c r="G1051" s="41" t="str">
        <f>IFERROR(VLOOKUP(F1051,mapping!$D$3:$J$200,2,FALSE),0)</f>
        <v>المؤسسة</v>
      </c>
      <c r="H1051" s="41" t="str">
        <f>IFERROR(VLOOKUP(F1051,mapping!$D$3:$J$200,3,FALSE),0)</f>
        <v>سعودي</v>
      </c>
      <c r="I1051" s="41" t="str">
        <f>IFERROR(VLOOKUP(F1051,mapping!$D$3:$J$200,4,FALSE),0)</f>
        <v>دريم</v>
      </c>
      <c r="J1051" s="41" t="str">
        <f>IFERROR(VLOOKUP(F1051,mapping!$D$3:$J$200,5,FALSE),0)</f>
        <v>اتوبيس 28</v>
      </c>
      <c r="K1051" s="63">
        <f>IF(W1051=mapping!$N$1,IFERROR(VLOOKUP(Table4[[#This Row],[Column1]],mapping!A:L,11,FALSE),0),IF(W1051&gt;mapping!$N$1,IFERROR(VLOOKUP(Table4[[#This Row],[Column1]],mapping!A:L,11,FALSE),0),))</f>
        <v>994</v>
      </c>
      <c r="L1051" s="139">
        <v>1</v>
      </c>
      <c r="M1051" s="60">
        <f>IF(W1051=mapping!$N$1,IFERROR(VLOOKUP(Table4[[#This Row],[Column1]],mapping!A:L,12,FALSE),0),IF(W1051&gt;mapping!$N$1,IFERROR(VLOOKUP(Table4[[#This Row],[Column1]],mapping!A:L,12,FALSE),0),0))</f>
        <v>850</v>
      </c>
      <c r="N1051" s="58">
        <f>Table4[[#This Row],[ سعر اليومية ]]*3%*Table4[[#This Row],[عدد الدورات ]]</f>
        <v>29.82</v>
      </c>
      <c r="O1051" s="56">
        <f>Table4[[#This Row],[ سعر اليومية ]]*Table4[[#This Row],[عدد الدورات ]]-N1051</f>
        <v>964.18</v>
      </c>
      <c r="P1051" s="194"/>
      <c r="Q1051" s="194"/>
      <c r="R1051" s="194"/>
      <c r="S1051" s="58">
        <f>(Table4[[#This Row],[سعر يومية السائق]]*Table4[[#This Row],[عدد الدورات ]])-SUM(Table4[[#This Row],[سلف ]:[خصم ]])+Table4[[#This Row],[اضافي ]]</f>
        <v>850</v>
      </c>
      <c r="U1051" s="58">
        <f>Table4[[#This Row],[ سعر اليومية ]]*Table4[[#This Row],[عدد الدورات ]]-Table4[[#This Row],[سعر يومية السائق]]*L1051</f>
        <v>144</v>
      </c>
      <c r="V1051" s="58">
        <f>U1051-Table4[[#This Row],[W/H  3%]]</f>
        <v>114.18</v>
      </c>
      <c r="W1051" s="66" t="str">
        <f>Table4[[#This Row],[اليوم]]&amp;Table4[[#This Row],[الشهر ]]&amp;Table4[[#This Row],[العام]]</f>
        <v>2052026</v>
      </c>
      <c r="X1051" s="66" t="s">
        <v>304</v>
      </c>
    </row>
    <row r="1052" spans="1:24" x14ac:dyDescent="0.3">
      <c r="A1052" s="62">
        <v>20</v>
      </c>
      <c r="B1052" s="62">
        <v>5</v>
      </c>
      <c r="C1052" s="62">
        <v>2026</v>
      </c>
      <c r="D1052" s="41" t="str">
        <f t="shared" si="74"/>
        <v>فرج 1حلوانسعوديهايد باركاتوبيس 28</v>
      </c>
      <c r="E1052" s="4">
        <v>5005</v>
      </c>
      <c r="F1052" s="41" t="str">
        <f>VLOOKUP(E1052,mapping!C:J,2,FALSE)</f>
        <v>فرج 1</v>
      </c>
      <c r="G1052" s="41" t="str">
        <f>IFERROR(VLOOKUP(F1052,mapping!$D$3:$J$200,2,FALSE),0)</f>
        <v>حلوان</v>
      </c>
      <c r="H1052" s="41" t="str">
        <f>IFERROR(VLOOKUP(F1052,mapping!$D$3:$J$200,3,FALSE),0)</f>
        <v>سعودي</v>
      </c>
      <c r="I1052" s="41" t="str">
        <f>IFERROR(VLOOKUP(F1052,mapping!$D$3:$J$200,4,FALSE),0)</f>
        <v>هايد بارك</v>
      </c>
      <c r="J1052" s="41" t="str">
        <f>IFERROR(VLOOKUP(F1052,mapping!$D$3:$J$200,5,FALSE),0)</f>
        <v>اتوبيس 28</v>
      </c>
      <c r="K1052" s="63">
        <f>IF(W1052=mapping!$N$1,IFERROR(VLOOKUP(Table4[[#This Row],[Column1]],mapping!A:L,11,FALSE),0),IF(W1052&gt;mapping!$N$1,IFERROR(VLOOKUP(Table4[[#This Row],[Column1]],mapping!A:L,11,FALSE),0),))</f>
        <v>4634</v>
      </c>
      <c r="L1052" s="139">
        <v>1</v>
      </c>
      <c r="M1052" s="60">
        <f>IF(W1052=mapping!$N$1,IFERROR(VLOOKUP(Table4[[#This Row],[Column1]],mapping!A:L,12,FALSE),0),IF(W1052&gt;mapping!$N$1,IFERROR(VLOOKUP(Table4[[#This Row],[Column1]],mapping!A:L,12,FALSE),0),0))</f>
        <v>3750</v>
      </c>
      <c r="N1052" s="58">
        <f>Table4[[#This Row],[ سعر اليومية ]]*3%*Table4[[#This Row],[عدد الدورات ]]</f>
        <v>139.01999999999998</v>
      </c>
      <c r="O1052" s="56">
        <f>Table4[[#This Row],[ سعر اليومية ]]*Table4[[#This Row],[عدد الدورات ]]-N1052</f>
        <v>4494.9799999999996</v>
      </c>
      <c r="P1052" s="194"/>
      <c r="Q1052" s="194"/>
      <c r="R1052" s="194"/>
      <c r="S1052" s="58">
        <f>(Table4[[#This Row],[سعر يومية السائق]]*Table4[[#This Row],[عدد الدورات ]])-SUM(Table4[[#This Row],[سلف ]:[خصم ]])+Table4[[#This Row],[اضافي ]]</f>
        <v>3750</v>
      </c>
      <c r="U1052" s="58">
        <f>Table4[[#This Row],[ سعر اليومية ]]*Table4[[#This Row],[عدد الدورات ]]-Table4[[#This Row],[سعر يومية السائق]]*L1052</f>
        <v>884</v>
      </c>
      <c r="V1052" s="58">
        <f>U1052-Table4[[#This Row],[W/H  3%]]</f>
        <v>744.98</v>
      </c>
      <c r="W1052" s="66" t="str">
        <f>Table4[[#This Row],[اليوم]]&amp;Table4[[#This Row],[الشهر ]]&amp;Table4[[#This Row],[العام]]</f>
        <v>2052026</v>
      </c>
      <c r="X1052" s="66" t="s">
        <v>304</v>
      </c>
    </row>
    <row r="1053" spans="1:24" x14ac:dyDescent="0.3">
      <c r="A1053" s="62">
        <v>20</v>
      </c>
      <c r="B1053" s="62">
        <v>5</v>
      </c>
      <c r="C1053" s="62">
        <v>2026</v>
      </c>
      <c r="D1053" s="41" t="str">
        <f t="shared" si="74"/>
        <v>فرج 6حلوان مبيتسعوديهايد باركاتوبيس 28</v>
      </c>
      <c r="E1053" s="4">
        <v>5029</v>
      </c>
      <c r="F1053" s="41" t="str">
        <f>VLOOKUP(E1053,mapping!C:J,2,FALSE)</f>
        <v>فرج 6</v>
      </c>
      <c r="G1053" s="41" t="str">
        <f>IFERROR(VLOOKUP(F1053,mapping!$D$3:$J$200,2,FALSE),0)</f>
        <v>حلوان مبيت</v>
      </c>
      <c r="H1053" s="41" t="str">
        <f>IFERROR(VLOOKUP(F1053,mapping!$D$3:$J$200,3,FALSE),0)</f>
        <v>سعودي</v>
      </c>
      <c r="I1053" s="41" t="str">
        <f>IFERROR(VLOOKUP(F1053,mapping!$D$3:$J$200,4,FALSE),0)</f>
        <v>هايد بارك</v>
      </c>
      <c r="J1053" s="41" t="str">
        <f>IFERROR(VLOOKUP(F1053,mapping!$D$3:$J$200,5,FALSE),0)</f>
        <v>اتوبيس 28</v>
      </c>
      <c r="K1053" s="63">
        <f>IF(W1053=mapping!$N$1,IFERROR(VLOOKUP(Table4[[#This Row],[Column1]],mapping!A:L,11,FALSE),0),IF(W1053&gt;mapping!$N$1,IFERROR(VLOOKUP(Table4[[#This Row],[Column1]],mapping!A:L,11,FALSE),0),))</f>
        <v>1482</v>
      </c>
      <c r="L1053" s="139">
        <v>1</v>
      </c>
      <c r="M1053" s="60">
        <f>IF(W1053=mapping!$N$1,IFERROR(VLOOKUP(Table4[[#This Row],[Column1]],mapping!A:L,12,FALSE),0),IF(W1053&gt;mapping!$N$1,IFERROR(VLOOKUP(Table4[[#This Row],[Column1]],mapping!A:L,12,FALSE),0),0))</f>
        <v>750</v>
      </c>
      <c r="N1053" s="58">
        <f>Table4[[#This Row],[ سعر اليومية ]]*3%*Table4[[#This Row],[عدد الدورات ]]</f>
        <v>44.46</v>
      </c>
      <c r="O1053" s="56">
        <f>Table4[[#This Row],[ سعر اليومية ]]*Table4[[#This Row],[عدد الدورات ]]-N1053</f>
        <v>1437.54</v>
      </c>
      <c r="P1053" s="194"/>
      <c r="Q1053" s="194"/>
      <c r="R1053" s="194"/>
      <c r="S1053" s="58">
        <f>(Table4[[#This Row],[سعر يومية السائق]]*Table4[[#This Row],[عدد الدورات ]])-SUM(Table4[[#This Row],[سلف ]:[خصم ]])+Table4[[#This Row],[اضافي ]]</f>
        <v>750</v>
      </c>
      <c r="U1053" s="58">
        <f>Table4[[#This Row],[ سعر اليومية ]]*Table4[[#This Row],[عدد الدورات ]]-Table4[[#This Row],[سعر يومية السائق]]*L1053</f>
        <v>732</v>
      </c>
      <c r="V1053" s="58">
        <f>U1053-Table4[[#This Row],[W/H  3%]]</f>
        <v>687.54</v>
      </c>
      <c r="W1053" s="66" t="str">
        <f>Table4[[#This Row],[اليوم]]&amp;Table4[[#This Row],[الشهر ]]&amp;Table4[[#This Row],[العام]]</f>
        <v>2052026</v>
      </c>
      <c r="X1053" s="66" t="s">
        <v>304</v>
      </c>
    </row>
    <row r="1054" spans="1:24" x14ac:dyDescent="0.3">
      <c r="A1054" s="62">
        <v>20</v>
      </c>
      <c r="B1054" s="62">
        <v>5</v>
      </c>
      <c r="C1054" s="62">
        <v>2026</v>
      </c>
      <c r="D1054" s="41" t="str">
        <f t="shared" si="74"/>
        <v>ممدوح كيلاني 3القومية سعوديهايد باركميكروباص صيني</v>
      </c>
      <c r="E1054" s="4">
        <v>5006</v>
      </c>
      <c r="F1054" s="41" t="str">
        <f>VLOOKUP(E1054,mapping!C:J,2,FALSE)</f>
        <v>ممدوح كيلاني 3</v>
      </c>
      <c r="G1054" s="41" t="str">
        <f>IFERROR(VLOOKUP(F1054,mapping!$D$3:$J$200,2,FALSE),0)</f>
        <v xml:space="preserve">القومية </v>
      </c>
      <c r="H1054" s="41" t="str">
        <f>IFERROR(VLOOKUP(F1054,mapping!$D$3:$J$200,3,FALSE),0)</f>
        <v>سعودي</v>
      </c>
      <c r="I1054" s="41" t="str">
        <f>IFERROR(VLOOKUP(F1054,mapping!$D$3:$J$200,4,FALSE),0)</f>
        <v>هايد بارك</v>
      </c>
      <c r="J1054" s="41" t="str">
        <f>IFERROR(VLOOKUP(F1054,mapping!$D$3:$J$200,5,FALSE),0)</f>
        <v>ميكروباص صيني</v>
      </c>
      <c r="K1054" s="63">
        <f>IF(W1054=mapping!$N$1,IFERROR(VLOOKUP(Table4[[#This Row],[Column1]],mapping!A:L,11,FALSE),0),IF(W1054&gt;mapping!$N$1,IFERROR(VLOOKUP(Table4[[#This Row],[Column1]],mapping!A:L,11,FALSE),0),))</f>
        <v>2965</v>
      </c>
      <c r="L1054" s="139">
        <v>1</v>
      </c>
      <c r="M1054" s="60">
        <f>IF(W1054=mapping!$N$1,IFERROR(VLOOKUP(Table4[[#This Row],[Column1]],mapping!A:L,12,FALSE),0),IF(W1054&gt;mapping!$N$1,IFERROR(VLOOKUP(Table4[[#This Row],[Column1]],mapping!A:L,12,FALSE),0),0))</f>
        <v>2500</v>
      </c>
      <c r="N1054" s="58">
        <f>Table4[[#This Row],[ سعر اليومية ]]*3%*Table4[[#This Row],[عدد الدورات ]]</f>
        <v>88.95</v>
      </c>
      <c r="O1054" s="56">
        <f>Table4[[#This Row],[ سعر اليومية ]]*Table4[[#This Row],[عدد الدورات ]]-N1054</f>
        <v>2876.05</v>
      </c>
      <c r="P1054" s="194"/>
      <c r="Q1054" s="194"/>
      <c r="R1054" s="194"/>
      <c r="S1054" s="58">
        <f>(Table4[[#This Row],[سعر يومية السائق]]*Table4[[#This Row],[عدد الدورات ]])-SUM(Table4[[#This Row],[سلف ]:[خصم ]])+Table4[[#This Row],[اضافي ]]</f>
        <v>2500</v>
      </c>
      <c r="U1054" s="58">
        <f>Table4[[#This Row],[ سعر اليومية ]]*Table4[[#This Row],[عدد الدورات ]]-Table4[[#This Row],[سعر يومية السائق]]*L1054</f>
        <v>465</v>
      </c>
      <c r="V1054" s="58">
        <f>U1054-Table4[[#This Row],[W/H  3%]]</f>
        <v>376.05</v>
      </c>
      <c r="W1054" s="66" t="str">
        <f>Table4[[#This Row],[اليوم]]&amp;Table4[[#This Row],[الشهر ]]&amp;Table4[[#This Row],[العام]]</f>
        <v>2052026</v>
      </c>
      <c r="X1054" s="66" t="s">
        <v>304</v>
      </c>
    </row>
    <row r="1055" spans="1:24" x14ac:dyDescent="0.3">
      <c r="A1055" s="62">
        <v>20</v>
      </c>
      <c r="B1055" s="62">
        <v>5</v>
      </c>
      <c r="C1055" s="62">
        <v>2026</v>
      </c>
      <c r="D1055" s="41" t="str">
        <f t="shared" si="74"/>
        <v>محمد جمال طوسونالمنيبسعوديهايد باركاتوبيس 28</v>
      </c>
      <c r="E1055" s="4">
        <v>5025</v>
      </c>
      <c r="F1055" s="41" t="str">
        <f>VLOOKUP(E1055,mapping!C:J,2,FALSE)</f>
        <v>محمد جمال طوسون</v>
      </c>
      <c r="G1055" s="41" t="str">
        <f>IFERROR(VLOOKUP(F1055,mapping!$D$3:$J$200,2,FALSE),0)</f>
        <v>المنيب</v>
      </c>
      <c r="H1055" s="41" t="str">
        <f>IFERROR(VLOOKUP(F1055,mapping!$D$3:$J$200,3,FALSE),0)</f>
        <v>سعودي</v>
      </c>
      <c r="I1055" s="41" t="str">
        <f>IFERROR(VLOOKUP(F1055,mapping!$D$3:$J$200,4,FALSE),0)</f>
        <v>هايد بارك</v>
      </c>
      <c r="J1055" s="41" t="str">
        <f>IFERROR(VLOOKUP(F1055,mapping!$D$3:$J$200,5,FALSE),0)</f>
        <v>اتوبيس 28</v>
      </c>
      <c r="K1055" s="63">
        <f>IF(W1055=mapping!$N$1,IFERROR(VLOOKUP(Table4[[#This Row],[Column1]],mapping!A:L,11,FALSE),0),IF(W1055&gt;mapping!$N$1,IFERROR(VLOOKUP(Table4[[#This Row],[Column1]],mapping!A:L,11,FALSE),0),))</f>
        <v>4634</v>
      </c>
      <c r="L1055" s="139">
        <v>1</v>
      </c>
      <c r="M1055" s="60">
        <f>IF(W1055=mapping!$N$1,IFERROR(VLOOKUP(Table4[[#This Row],[Column1]],mapping!A:L,12,FALSE),0),IF(W1055&gt;mapping!$N$1,IFERROR(VLOOKUP(Table4[[#This Row],[Column1]],mapping!A:L,12,FALSE),0),0))</f>
        <v>3800</v>
      </c>
      <c r="N1055" s="58">
        <f>Table4[[#This Row],[ سعر اليومية ]]*3%*Table4[[#This Row],[عدد الدورات ]]</f>
        <v>139.01999999999998</v>
      </c>
      <c r="O1055" s="56">
        <f>Table4[[#This Row],[ سعر اليومية ]]*Table4[[#This Row],[عدد الدورات ]]-N1055</f>
        <v>4494.9799999999996</v>
      </c>
      <c r="P1055" s="194"/>
      <c r="Q1055" s="194"/>
      <c r="R1055" s="194"/>
      <c r="S1055" s="58">
        <f>(Table4[[#This Row],[سعر يومية السائق]]*Table4[[#This Row],[عدد الدورات ]])-SUM(Table4[[#This Row],[سلف ]:[خصم ]])+Table4[[#This Row],[اضافي ]]</f>
        <v>3800</v>
      </c>
      <c r="U1055" s="58">
        <f>Table4[[#This Row],[ سعر اليومية ]]*Table4[[#This Row],[عدد الدورات ]]-Table4[[#This Row],[سعر يومية السائق]]*L1055</f>
        <v>834</v>
      </c>
      <c r="V1055" s="58">
        <f>U1055-Table4[[#This Row],[W/H  3%]]</f>
        <v>694.98</v>
      </c>
      <c r="W1055" s="66" t="str">
        <f>Table4[[#This Row],[اليوم]]&amp;Table4[[#This Row],[الشهر ]]&amp;Table4[[#This Row],[العام]]</f>
        <v>2052026</v>
      </c>
      <c r="X1055" s="66" t="s">
        <v>304</v>
      </c>
    </row>
    <row r="1056" spans="1:24" x14ac:dyDescent="0.3">
      <c r="A1056" s="62">
        <v>20</v>
      </c>
      <c r="B1056" s="62">
        <v>5</v>
      </c>
      <c r="C1056" s="62">
        <v>2026</v>
      </c>
      <c r="D1056" s="41" t="str">
        <f t="shared" si="74"/>
        <v>مصطفي رشدي1المنيب 2 ورديةسعوديميفيداميكروباص صيني</v>
      </c>
      <c r="E1056" s="4">
        <v>5007</v>
      </c>
      <c r="F1056" s="41" t="str">
        <f>VLOOKUP(E1056,mapping!C:J,2,FALSE)</f>
        <v>مصطفي رشدي1</v>
      </c>
      <c r="G1056" s="41" t="str">
        <f>IFERROR(VLOOKUP(F1056,mapping!$D$3:$J$200,2,FALSE),0)</f>
        <v>المنيب 2 وردية</v>
      </c>
      <c r="H1056" s="41" t="str">
        <f>IFERROR(VLOOKUP(F1056,mapping!$D$3:$J$200,3,FALSE),0)</f>
        <v>سعودي</v>
      </c>
      <c r="I1056" s="41" t="str">
        <f>IFERROR(VLOOKUP(F1056,mapping!$D$3:$J$200,4,FALSE),0)</f>
        <v>ميفيدا</v>
      </c>
      <c r="J1056" s="41" t="str">
        <f>IFERROR(VLOOKUP(F1056,mapping!$D$3:$J$200,5,FALSE),0)</f>
        <v>ميكروباص صيني</v>
      </c>
      <c r="K1056" s="63">
        <f>IF(W1056=mapping!$N$1,IFERROR(VLOOKUP(Table4[[#This Row],[Column1]],mapping!A:L,11,FALSE),0),IF(W1056&gt;mapping!$N$1,IFERROR(VLOOKUP(Table4[[#This Row],[Column1]],mapping!A:L,11,FALSE),0),))</f>
        <v>2965</v>
      </c>
      <c r="L1056" s="139">
        <v>1</v>
      </c>
      <c r="M1056" s="60">
        <f>IF(W1056=mapping!$N$1,IFERROR(VLOOKUP(Table4[[#This Row],[Column1]],mapping!A:L,12,FALSE),0),IF(W1056&gt;mapping!$N$1,IFERROR(VLOOKUP(Table4[[#This Row],[Column1]],mapping!A:L,12,FALSE),0),0))</f>
        <v>2150</v>
      </c>
      <c r="N1056" s="58">
        <f>Table4[[#This Row],[ سعر اليومية ]]*3%*Table4[[#This Row],[عدد الدورات ]]</f>
        <v>88.95</v>
      </c>
      <c r="O1056" s="56">
        <f>Table4[[#This Row],[ سعر اليومية ]]*Table4[[#This Row],[عدد الدورات ]]-N1056</f>
        <v>2876.05</v>
      </c>
      <c r="P1056" s="194"/>
      <c r="Q1056" s="194"/>
      <c r="R1056" s="194"/>
      <c r="S1056" s="58">
        <f>(Table4[[#This Row],[سعر يومية السائق]]*Table4[[#This Row],[عدد الدورات ]])-SUM(Table4[[#This Row],[سلف ]:[خصم ]])+Table4[[#This Row],[اضافي ]]</f>
        <v>2150</v>
      </c>
      <c r="U1056" s="58">
        <f>Table4[[#This Row],[ سعر اليومية ]]*Table4[[#This Row],[عدد الدورات ]]-Table4[[#This Row],[سعر يومية السائق]]*L1056</f>
        <v>815</v>
      </c>
      <c r="V1056" s="58">
        <f>U1056-Table4[[#This Row],[W/H  3%]]</f>
        <v>726.05</v>
      </c>
      <c r="W1056" s="66" t="str">
        <f>Table4[[#This Row],[اليوم]]&amp;Table4[[#This Row],[الشهر ]]&amp;Table4[[#This Row],[العام]]</f>
        <v>2052026</v>
      </c>
      <c r="X1056" s="66" t="s">
        <v>304</v>
      </c>
    </row>
    <row r="1057" spans="1:24" x14ac:dyDescent="0.3">
      <c r="A1057" s="62">
        <v>20</v>
      </c>
      <c r="B1057" s="62">
        <v>5</v>
      </c>
      <c r="C1057" s="62">
        <v>2026</v>
      </c>
      <c r="D1057" s="41" t="str">
        <f t="shared" si="74"/>
        <v>فرج 2حلوان 2 ورديةسعوديميفيداميكروباص صيني</v>
      </c>
      <c r="E1057" s="4">
        <v>5009</v>
      </c>
      <c r="F1057" s="41" t="str">
        <f>VLOOKUP(E1057,mapping!C:J,2,FALSE)</f>
        <v>فرج 2</v>
      </c>
      <c r="G1057" s="41" t="str">
        <f>IFERROR(VLOOKUP(F1057,mapping!$D$3:$J$200,2,FALSE),0)</f>
        <v>حلوان 2 وردية</v>
      </c>
      <c r="H1057" s="41" t="str">
        <f>IFERROR(VLOOKUP(F1057,mapping!$D$3:$J$200,3,FALSE),0)</f>
        <v>سعودي</v>
      </c>
      <c r="I1057" s="41" t="str">
        <f>IFERROR(VLOOKUP(F1057,mapping!$D$3:$J$200,4,FALSE),0)</f>
        <v>ميفيدا</v>
      </c>
      <c r="J1057" s="41" t="str">
        <f>IFERROR(VLOOKUP(F1057,mapping!$D$3:$J$200,5,FALSE),0)</f>
        <v>ميكروباص صيني</v>
      </c>
      <c r="K1057" s="63">
        <f>IF(W1057=mapping!$N$1,IFERROR(VLOOKUP(Table4[[#This Row],[Column1]],mapping!A:L,11,FALSE),0),IF(W1057&gt;mapping!$N$1,IFERROR(VLOOKUP(Table4[[#This Row],[Column1]],mapping!A:L,11,FALSE),0),))</f>
        <v>2965</v>
      </c>
      <c r="L1057" s="139">
        <v>1</v>
      </c>
      <c r="M1057" s="60">
        <f>IF(W1057=mapping!$N$1,IFERROR(VLOOKUP(Table4[[#This Row],[Column1]],mapping!A:L,12,FALSE),0),IF(W1057&gt;mapping!$N$1,IFERROR(VLOOKUP(Table4[[#This Row],[Column1]],mapping!A:L,12,FALSE),0),0))</f>
        <v>2250</v>
      </c>
      <c r="N1057" s="58">
        <f>Table4[[#This Row],[ سعر اليومية ]]*3%*Table4[[#This Row],[عدد الدورات ]]</f>
        <v>88.95</v>
      </c>
      <c r="O1057" s="56">
        <f>Table4[[#This Row],[ سعر اليومية ]]*Table4[[#This Row],[عدد الدورات ]]-N1057</f>
        <v>2876.05</v>
      </c>
      <c r="P1057" s="194"/>
      <c r="Q1057" s="194"/>
      <c r="R1057" s="194"/>
      <c r="S1057" s="58">
        <f>(Table4[[#This Row],[سعر يومية السائق]]*Table4[[#This Row],[عدد الدورات ]])-SUM(Table4[[#This Row],[سلف ]:[خصم ]])+Table4[[#This Row],[اضافي ]]</f>
        <v>2250</v>
      </c>
      <c r="U1057" s="58">
        <f>Table4[[#This Row],[ سعر اليومية ]]*Table4[[#This Row],[عدد الدورات ]]-Table4[[#This Row],[سعر يومية السائق]]*L1057</f>
        <v>715</v>
      </c>
      <c r="V1057" s="58">
        <f>U1057-Table4[[#This Row],[W/H  3%]]</f>
        <v>626.04999999999995</v>
      </c>
      <c r="W1057" s="66" t="str">
        <f>Table4[[#This Row],[اليوم]]&amp;Table4[[#This Row],[الشهر ]]&amp;Table4[[#This Row],[العام]]</f>
        <v>2052026</v>
      </c>
      <c r="X1057" s="66" t="s">
        <v>304</v>
      </c>
    </row>
    <row r="1058" spans="1:24" x14ac:dyDescent="0.3">
      <c r="A1058" s="62">
        <v>20</v>
      </c>
      <c r="B1058" s="62">
        <v>5</v>
      </c>
      <c r="C1058" s="62">
        <v>2026</v>
      </c>
      <c r="D1058" s="41" t="str">
        <f t="shared" si="74"/>
        <v>فرج 3حلوان 2 ورديةسعوديالقطاميةاتوبيس 28</v>
      </c>
      <c r="E1058" s="4">
        <v>5010</v>
      </c>
      <c r="F1058" s="41" t="str">
        <f>VLOOKUP(E1058,mapping!C:J,2,FALSE)</f>
        <v>فرج 3</v>
      </c>
      <c r="G1058" s="41" t="str">
        <f>IFERROR(VLOOKUP(F1058,mapping!$D$3:$J$200,2,FALSE),0)</f>
        <v>حلوان 2 وردية</v>
      </c>
      <c r="H1058" s="41" t="str">
        <f>IFERROR(VLOOKUP(F1058,mapping!$D$3:$J$200,3,FALSE),0)</f>
        <v>سعودي</v>
      </c>
      <c r="I1058" s="41" t="str">
        <f>IFERROR(VLOOKUP(F1058,mapping!$D$3:$J$200,4,FALSE),0)</f>
        <v>القطامية</v>
      </c>
      <c r="J1058" s="41" t="str">
        <f>IFERROR(VLOOKUP(F1058,mapping!$D$3:$J$200,5,FALSE),0)</f>
        <v>اتوبيس 28</v>
      </c>
      <c r="K1058" s="63">
        <f>IF(W1058=mapping!$N$1,IFERROR(VLOOKUP(Table4[[#This Row],[Column1]],mapping!A:L,11,FALSE),0),IF(W1058&gt;mapping!$N$1,IFERROR(VLOOKUP(Table4[[#This Row],[Column1]],mapping!A:L,11,FALSE),0),))</f>
        <v>3415</v>
      </c>
      <c r="L1058" s="139">
        <v>1</v>
      </c>
      <c r="M1058" s="60">
        <f>IF(W1058=mapping!$N$1,IFERROR(VLOOKUP(Table4[[#This Row],[Column1]],mapping!A:L,12,FALSE),0),IF(W1058&gt;mapping!$N$1,IFERROR(VLOOKUP(Table4[[#This Row],[Column1]],mapping!A:L,12,FALSE),0),0))</f>
        <v>3400</v>
      </c>
      <c r="N1058" s="58">
        <f>Table4[[#This Row],[ سعر اليومية ]]*3%*Table4[[#This Row],[عدد الدورات ]]</f>
        <v>102.45</v>
      </c>
      <c r="O1058" s="56">
        <f>Table4[[#This Row],[ سعر اليومية ]]*Table4[[#This Row],[عدد الدورات ]]-N1058</f>
        <v>3312.55</v>
      </c>
      <c r="P1058" s="194"/>
      <c r="Q1058" s="194"/>
      <c r="R1058" s="194"/>
      <c r="S1058" s="58">
        <f>(Table4[[#This Row],[سعر يومية السائق]]*Table4[[#This Row],[عدد الدورات ]])-SUM(Table4[[#This Row],[سلف ]:[خصم ]])+Table4[[#This Row],[اضافي ]]</f>
        <v>3400</v>
      </c>
      <c r="U1058" s="58">
        <f>Table4[[#This Row],[ سعر اليومية ]]*Table4[[#This Row],[عدد الدورات ]]-Table4[[#This Row],[سعر يومية السائق]]*L1058</f>
        <v>15</v>
      </c>
      <c r="V1058" s="58">
        <f>U1058-Table4[[#This Row],[W/H  3%]]</f>
        <v>-87.45</v>
      </c>
      <c r="W1058" s="66" t="str">
        <f>Table4[[#This Row],[اليوم]]&amp;Table4[[#This Row],[الشهر ]]&amp;Table4[[#This Row],[العام]]</f>
        <v>2052026</v>
      </c>
      <c r="X1058" s="66" t="s">
        <v>304</v>
      </c>
    </row>
    <row r="1059" spans="1:24" x14ac:dyDescent="0.3">
      <c r="A1059" s="62">
        <v>20</v>
      </c>
      <c r="B1059" s="62">
        <v>5</v>
      </c>
      <c r="C1059" s="62">
        <v>2026</v>
      </c>
      <c r="D1059" s="41" t="str">
        <f t="shared" si="74"/>
        <v>فرج 4مايو ورديةسعوديالقطاميةميكروباص</v>
      </c>
      <c r="E1059" s="4">
        <v>5011</v>
      </c>
      <c r="F1059" s="41" t="str">
        <f>VLOOKUP(E1059,mapping!C:J,2,FALSE)</f>
        <v>فرج 4</v>
      </c>
      <c r="G1059" s="41" t="str">
        <f>IFERROR(VLOOKUP(F1059,mapping!$D$3:$J$200,2,FALSE),0)</f>
        <v>مايو وردية</v>
      </c>
      <c r="H1059" s="41" t="str">
        <f>IFERROR(VLOOKUP(F1059,mapping!$D$3:$J$200,3,FALSE),0)</f>
        <v>سعودي</v>
      </c>
      <c r="I1059" s="41" t="str">
        <f>IFERROR(VLOOKUP(F1059,mapping!$D$3:$J$200,4,FALSE),0)</f>
        <v>القطامية</v>
      </c>
      <c r="J1059" s="41" t="str">
        <f>IFERROR(VLOOKUP(F1059,mapping!$D$3:$J$200,5,FALSE),0)</f>
        <v>ميكروباص</v>
      </c>
      <c r="K1059" s="63">
        <f>IF(W1059=mapping!$N$1,IFERROR(VLOOKUP(Table4[[#This Row],[Column1]],mapping!A:L,11,FALSE),0),IF(W1059&gt;mapping!$N$1,IFERROR(VLOOKUP(Table4[[#This Row],[Column1]],mapping!A:L,11,FALSE),0),))</f>
        <v>1222</v>
      </c>
      <c r="L1059" s="139">
        <v>1</v>
      </c>
      <c r="M1059" s="60">
        <f>IF(W1059=mapping!$N$1,IFERROR(VLOOKUP(Table4[[#This Row],[Column1]],mapping!A:L,12,FALSE),0),IF(W1059&gt;mapping!$N$1,IFERROR(VLOOKUP(Table4[[#This Row],[Column1]],mapping!A:L,12,FALSE),0),0))</f>
        <v>1180</v>
      </c>
      <c r="N1059" s="58">
        <f>Table4[[#This Row],[ سعر اليومية ]]*3%*Table4[[#This Row],[عدد الدورات ]]</f>
        <v>36.659999999999997</v>
      </c>
      <c r="O1059" s="56">
        <f>Table4[[#This Row],[ سعر اليومية ]]*Table4[[#This Row],[عدد الدورات ]]-N1059</f>
        <v>1185.3399999999999</v>
      </c>
      <c r="P1059" s="194"/>
      <c r="Q1059" s="194"/>
      <c r="R1059" s="194"/>
      <c r="S1059" s="58">
        <f>(Table4[[#This Row],[سعر يومية السائق]]*Table4[[#This Row],[عدد الدورات ]])-SUM(Table4[[#This Row],[سلف ]:[خصم ]])+Table4[[#This Row],[اضافي ]]</f>
        <v>1180</v>
      </c>
      <c r="U1059" s="58">
        <f>Table4[[#This Row],[ سعر اليومية ]]*Table4[[#This Row],[عدد الدورات ]]-Table4[[#This Row],[سعر يومية السائق]]*L1059</f>
        <v>42</v>
      </c>
      <c r="V1059" s="58">
        <f>U1059-Table4[[#This Row],[W/H  3%]]</f>
        <v>5.3400000000000034</v>
      </c>
      <c r="W1059" s="66" t="str">
        <f>Table4[[#This Row],[اليوم]]&amp;Table4[[#This Row],[الشهر ]]&amp;Table4[[#This Row],[العام]]</f>
        <v>2052026</v>
      </c>
      <c r="X1059" s="66" t="s">
        <v>304</v>
      </c>
    </row>
    <row r="1060" spans="1:24" x14ac:dyDescent="0.3">
      <c r="A1060" s="62">
        <v>20</v>
      </c>
      <c r="B1060" s="62">
        <v>5</v>
      </c>
      <c r="C1060" s="62">
        <v>2026</v>
      </c>
      <c r="D1060" s="41" t="str">
        <f t="shared" si="74"/>
        <v>مصطفي رشدي3المنيب5شفتسعوديالقطاميةاتوبيس 28</v>
      </c>
      <c r="E1060" s="4">
        <v>5012</v>
      </c>
      <c r="F1060" s="41" t="str">
        <f>VLOOKUP(E1060,mapping!C:J,2,FALSE)</f>
        <v>مصطفي رشدي3</v>
      </c>
      <c r="G1060" s="41" t="str">
        <f>IFERROR(VLOOKUP(F1060,mapping!$D$3:$J$200,2,FALSE),0)</f>
        <v>المنيب5شفت</v>
      </c>
      <c r="H1060" s="41" t="str">
        <f>IFERROR(VLOOKUP(F1060,mapping!$D$3:$J$200,3,FALSE),0)</f>
        <v>سعودي</v>
      </c>
      <c r="I1060" s="41" t="str">
        <f>IFERROR(VLOOKUP(F1060,mapping!$D$3:$J$200,4,FALSE),0)</f>
        <v>القطامية</v>
      </c>
      <c r="J1060" s="41" t="str">
        <f>IFERROR(VLOOKUP(F1060,mapping!$D$3:$J$200,5,FALSE),0)</f>
        <v>اتوبيس 28</v>
      </c>
      <c r="K1060" s="63">
        <f>IF(W1060=mapping!$N$1,IFERROR(VLOOKUP(Table4[[#This Row],[Column1]],mapping!A:L,11,FALSE),0),IF(W1060&gt;mapping!$N$1,IFERROR(VLOOKUP(Table4[[#This Row],[Column1]],mapping!A:L,11,FALSE),0),))</f>
        <v>2649</v>
      </c>
      <c r="L1060" s="139">
        <v>1</v>
      </c>
      <c r="M1060" s="60">
        <f>IF(W1060=mapping!$N$1,IFERROR(VLOOKUP(Table4[[#This Row],[Column1]],mapping!A:L,12,FALSE),0),IF(W1060&gt;mapping!$N$1,IFERROR(VLOOKUP(Table4[[#This Row],[Column1]],mapping!A:L,12,FALSE),0),0))</f>
        <v>2060</v>
      </c>
      <c r="N1060" s="58">
        <f>Table4[[#This Row],[ سعر اليومية ]]*3%*Table4[[#This Row],[عدد الدورات ]]</f>
        <v>79.47</v>
      </c>
      <c r="O1060" s="56">
        <f>Table4[[#This Row],[ سعر اليومية ]]*Table4[[#This Row],[عدد الدورات ]]-N1060</f>
        <v>2569.5300000000002</v>
      </c>
      <c r="P1060" s="194"/>
      <c r="Q1060" s="194"/>
      <c r="R1060" s="194"/>
      <c r="S1060" s="58">
        <f>(Table4[[#This Row],[سعر يومية السائق]]*Table4[[#This Row],[عدد الدورات ]])-SUM(Table4[[#This Row],[سلف ]:[خصم ]])+Table4[[#This Row],[اضافي ]]</f>
        <v>2060</v>
      </c>
      <c r="U1060" s="58">
        <f>Table4[[#This Row],[ سعر اليومية ]]*Table4[[#This Row],[عدد الدورات ]]-Table4[[#This Row],[سعر يومية السائق]]*L1060</f>
        <v>589</v>
      </c>
      <c r="V1060" s="58">
        <f>U1060-Table4[[#This Row],[W/H  3%]]</f>
        <v>509.53</v>
      </c>
      <c r="W1060" s="66" t="str">
        <f>Table4[[#This Row],[اليوم]]&amp;Table4[[#This Row],[الشهر ]]&amp;Table4[[#This Row],[العام]]</f>
        <v>2052026</v>
      </c>
      <c r="X1060" s="66" t="s">
        <v>304</v>
      </c>
    </row>
    <row r="1061" spans="1:24" x14ac:dyDescent="0.3">
      <c r="A1061" s="62">
        <v>20</v>
      </c>
      <c r="B1061" s="62">
        <v>5</v>
      </c>
      <c r="C1061" s="62">
        <v>2026</v>
      </c>
      <c r="D1061" s="41" t="str">
        <f t="shared" si="74"/>
        <v>مصطفي رشدي4المنيب Wصباحيةسعوديالقطاميةاتوبيس 28</v>
      </c>
      <c r="E1061" s="4">
        <v>5013</v>
      </c>
      <c r="F1061" s="41" t="str">
        <f>VLOOKUP(E1061,mapping!C:J,2,FALSE)</f>
        <v>مصطفي رشدي4</v>
      </c>
      <c r="G1061" s="41" t="str">
        <f>IFERROR(VLOOKUP(F1061,mapping!$D$3:$J$200,2,FALSE),0)</f>
        <v>المنيب Wصباحية</v>
      </c>
      <c r="H1061" s="41" t="str">
        <f>IFERROR(VLOOKUP(F1061,mapping!$D$3:$J$200,3,FALSE),0)</f>
        <v>سعودي</v>
      </c>
      <c r="I1061" s="41" t="str">
        <f>IFERROR(VLOOKUP(F1061,mapping!$D$3:$J$200,4,FALSE),0)</f>
        <v>القطامية</v>
      </c>
      <c r="J1061" s="41" t="str">
        <f>IFERROR(VLOOKUP(F1061,mapping!$D$3:$J$200,5,FALSE),0)</f>
        <v>اتوبيس 28</v>
      </c>
      <c r="K1061" s="63">
        <f>IF(W1061=mapping!$N$1,IFERROR(VLOOKUP(Table4[[#This Row],[Column1]],mapping!A:L,11,FALSE),0),IF(W1061&gt;mapping!$N$1,IFERROR(VLOOKUP(Table4[[#This Row],[Column1]],mapping!A:L,11,FALSE),0),))</f>
        <v>1059</v>
      </c>
      <c r="L1061" s="139">
        <v>1</v>
      </c>
      <c r="M1061" s="60">
        <f>IF(W1061=mapping!$N$1,IFERROR(VLOOKUP(Table4[[#This Row],[Column1]],mapping!A:L,12,FALSE),0),IF(W1061&gt;mapping!$N$1,IFERROR(VLOOKUP(Table4[[#This Row],[Column1]],mapping!A:L,12,FALSE),0),0))</f>
        <v>1000</v>
      </c>
      <c r="N1061" s="58">
        <f>Table4[[#This Row],[ سعر اليومية ]]*3%*Table4[[#This Row],[عدد الدورات ]]</f>
        <v>31.77</v>
      </c>
      <c r="O1061" s="56">
        <f>Table4[[#This Row],[ سعر اليومية ]]*Table4[[#This Row],[عدد الدورات ]]-N1061</f>
        <v>1027.23</v>
      </c>
      <c r="P1061" s="194"/>
      <c r="Q1061" s="194"/>
      <c r="R1061" s="194"/>
      <c r="S1061" s="58">
        <f>(Table4[[#This Row],[سعر يومية السائق]]*Table4[[#This Row],[عدد الدورات ]])-SUM(Table4[[#This Row],[سلف ]:[خصم ]])+Table4[[#This Row],[اضافي ]]</f>
        <v>1000</v>
      </c>
      <c r="U1061" s="58">
        <f>Table4[[#This Row],[ سعر اليومية ]]*Table4[[#This Row],[عدد الدورات ]]-Table4[[#This Row],[سعر يومية السائق]]*L1061</f>
        <v>59</v>
      </c>
      <c r="V1061" s="58">
        <f>U1061-Table4[[#This Row],[W/H  3%]]</f>
        <v>27.23</v>
      </c>
      <c r="W1061" s="66" t="str">
        <f>Table4[[#This Row],[اليوم]]&amp;Table4[[#This Row],[الشهر ]]&amp;Table4[[#This Row],[العام]]</f>
        <v>2052026</v>
      </c>
      <c r="X1061" s="66" t="s">
        <v>304</v>
      </c>
    </row>
    <row r="1062" spans="1:24" x14ac:dyDescent="0.3">
      <c r="A1062" s="62">
        <v>20</v>
      </c>
      <c r="B1062" s="62">
        <v>5</v>
      </c>
      <c r="C1062" s="62">
        <v>2026</v>
      </c>
      <c r="D1062" s="41" t="str">
        <f t="shared" si="74"/>
        <v>مصطفي رشدي5صقر 2 ورديةسعوديالقطاميةاتوبيس 28</v>
      </c>
      <c r="E1062" s="4">
        <v>5014</v>
      </c>
      <c r="F1062" s="41" t="str">
        <f>VLOOKUP(E1062,mapping!C:J,2,FALSE)</f>
        <v>مصطفي رشدي5</v>
      </c>
      <c r="G1062" s="41" t="str">
        <f>IFERROR(VLOOKUP(F1062,mapping!$D$3:$J$200,2,FALSE),0)</f>
        <v>صقر 2 وردية</v>
      </c>
      <c r="H1062" s="41" t="str">
        <f>IFERROR(VLOOKUP(F1062,mapping!$D$3:$J$200,3,FALSE),0)</f>
        <v>سعودي</v>
      </c>
      <c r="I1062" s="41" t="str">
        <f>IFERROR(VLOOKUP(F1062,mapping!$D$3:$J$200,4,FALSE),0)</f>
        <v>القطامية</v>
      </c>
      <c r="J1062" s="41" t="str">
        <f>IFERROR(VLOOKUP(F1062,mapping!$D$3:$J$200,5,FALSE),0)</f>
        <v>اتوبيس 28</v>
      </c>
      <c r="K1062" s="63">
        <f>IF(W1062=mapping!$N$1,IFERROR(VLOOKUP(Table4[[#This Row],[Column1]],mapping!A:L,11,FALSE),0),IF(W1062&gt;mapping!$N$1,IFERROR(VLOOKUP(Table4[[#This Row],[Column1]],mapping!A:L,11,FALSE),0),))</f>
        <v>2120</v>
      </c>
      <c r="L1062" s="139">
        <v>1</v>
      </c>
      <c r="M1062" s="60">
        <f>IF(W1062=mapping!$N$1,IFERROR(VLOOKUP(Table4[[#This Row],[Column1]],mapping!A:L,12,FALSE),0),IF(W1062&gt;mapping!$N$1,IFERROR(VLOOKUP(Table4[[#This Row],[Column1]],mapping!A:L,12,FALSE),0),0))</f>
        <v>1780</v>
      </c>
      <c r="N1062" s="58">
        <f>Table4[[#This Row],[ سعر اليومية ]]*3%*Table4[[#This Row],[عدد الدورات ]]</f>
        <v>63.599999999999994</v>
      </c>
      <c r="O1062" s="56">
        <f>Table4[[#This Row],[ سعر اليومية ]]*Table4[[#This Row],[عدد الدورات ]]-N1062</f>
        <v>2056.4</v>
      </c>
      <c r="P1062" s="194"/>
      <c r="Q1062" s="194"/>
      <c r="R1062" s="194"/>
      <c r="S1062" s="58">
        <f>(Table4[[#This Row],[سعر يومية السائق]]*Table4[[#This Row],[عدد الدورات ]])-SUM(Table4[[#This Row],[سلف ]:[خصم ]])+Table4[[#This Row],[اضافي ]]</f>
        <v>1780</v>
      </c>
      <c r="U1062" s="58">
        <f>Table4[[#This Row],[ سعر اليومية ]]*Table4[[#This Row],[عدد الدورات ]]-Table4[[#This Row],[سعر يومية السائق]]*L1062</f>
        <v>340</v>
      </c>
      <c r="V1062" s="58">
        <f>U1062-Table4[[#This Row],[W/H  3%]]</f>
        <v>276.39999999999998</v>
      </c>
      <c r="W1062" s="66" t="str">
        <f>Table4[[#This Row],[اليوم]]&amp;Table4[[#This Row],[الشهر ]]&amp;Table4[[#This Row],[العام]]</f>
        <v>2052026</v>
      </c>
      <c r="X1062" s="66" t="s">
        <v>304</v>
      </c>
    </row>
    <row r="1063" spans="1:24" x14ac:dyDescent="0.3">
      <c r="A1063" s="62">
        <v>20</v>
      </c>
      <c r="B1063" s="62">
        <v>5</v>
      </c>
      <c r="C1063" s="62">
        <v>2026</v>
      </c>
      <c r="D1063" s="41" t="str">
        <f t="shared" si="74"/>
        <v>مصطفي رشدي6المنيب 2 ورديةسعوديالقطاميةاتوبيس 28</v>
      </c>
      <c r="E1063" s="4">
        <v>5027</v>
      </c>
      <c r="F1063" s="41" t="str">
        <f>VLOOKUP(E1063,mapping!C:J,2,FALSE)</f>
        <v>مصطفي رشدي6</v>
      </c>
      <c r="G1063" s="41" t="str">
        <f>IFERROR(VLOOKUP(F1063,mapping!$D$3:$J$200,2,FALSE),0)</f>
        <v>المنيب 2 وردية</v>
      </c>
      <c r="H1063" s="41" t="str">
        <f>IFERROR(VLOOKUP(F1063,mapping!$D$3:$J$200,3,FALSE),0)</f>
        <v>سعودي</v>
      </c>
      <c r="I1063" s="41" t="str">
        <f>IFERROR(VLOOKUP(F1063,mapping!$D$3:$J$200,4,FALSE),0)</f>
        <v>القطامية</v>
      </c>
      <c r="J1063" s="41" t="str">
        <f>IFERROR(VLOOKUP(F1063,mapping!$D$3:$J$200,5,FALSE),0)</f>
        <v>اتوبيس 28</v>
      </c>
      <c r="K1063" s="63">
        <f>IF(W1063=mapping!$N$1,IFERROR(VLOOKUP(Table4[[#This Row],[Column1]],mapping!A:L,11,FALSE),0),IF(W1063&gt;mapping!$N$1,IFERROR(VLOOKUP(Table4[[#This Row],[Column1]],mapping!A:L,11,FALSE),0),))</f>
        <v>3944</v>
      </c>
      <c r="L1063" s="139">
        <v>1</v>
      </c>
      <c r="M1063" s="60">
        <f>IF(W1063=mapping!$N$1,IFERROR(VLOOKUP(Table4[[#This Row],[Column1]],mapping!A:L,12,FALSE),0),IF(W1063&gt;mapping!$N$1,IFERROR(VLOOKUP(Table4[[#This Row],[Column1]],mapping!A:L,12,FALSE),0),0))</f>
        <v>3600</v>
      </c>
      <c r="N1063" s="58">
        <f>Table4[[#This Row],[ سعر اليومية ]]*3%*Table4[[#This Row],[عدد الدورات ]]</f>
        <v>118.32</v>
      </c>
      <c r="O1063" s="56">
        <f>Table4[[#This Row],[ سعر اليومية ]]*Table4[[#This Row],[عدد الدورات ]]-N1063</f>
        <v>3825.68</v>
      </c>
      <c r="P1063" s="194"/>
      <c r="Q1063" s="194"/>
      <c r="R1063" s="194"/>
      <c r="S1063" s="58">
        <f>(Table4[[#This Row],[سعر يومية السائق]]*Table4[[#This Row],[عدد الدورات ]])-SUM(Table4[[#This Row],[سلف ]:[خصم ]])+Table4[[#This Row],[اضافي ]]</f>
        <v>3600</v>
      </c>
      <c r="U1063" s="58">
        <f>Table4[[#This Row],[ سعر اليومية ]]*Table4[[#This Row],[عدد الدورات ]]-Table4[[#This Row],[سعر يومية السائق]]*L1063</f>
        <v>344</v>
      </c>
      <c r="V1063" s="58">
        <f>U1063-Table4[[#This Row],[W/H  3%]]</f>
        <v>225.68</v>
      </c>
      <c r="W1063" s="66" t="str">
        <f>Table4[[#This Row],[اليوم]]&amp;Table4[[#This Row],[الشهر ]]&amp;Table4[[#This Row],[العام]]</f>
        <v>2052026</v>
      </c>
      <c r="X1063" s="66" t="s">
        <v>304</v>
      </c>
    </row>
    <row r="1064" spans="1:24" x14ac:dyDescent="0.3">
      <c r="A1064" s="62">
        <v>20</v>
      </c>
      <c r="B1064" s="62">
        <v>5</v>
      </c>
      <c r="C1064" s="62">
        <v>2026</v>
      </c>
      <c r="D1064" s="41" t="str">
        <f t="shared" si="74"/>
        <v>كرم ترك 1قليوب 2 ورديةسعوديالقطاميةاتوبيس 28</v>
      </c>
      <c r="E1064" s="4">
        <v>5015</v>
      </c>
      <c r="F1064" s="41" t="str">
        <f>VLOOKUP(E1064,mapping!C:J,2,FALSE)</f>
        <v>كرم ترك 1</v>
      </c>
      <c r="G1064" s="41" t="str">
        <f>IFERROR(VLOOKUP(F1064,mapping!$D$3:$J$200,2,FALSE),0)</f>
        <v>قليوب 2 وردية</v>
      </c>
      <c r="H1064" s="41" t="str">
        <f>IFERROR(VLOOKUP(F1064,mapping!$D$3:$J$200,3,FALSE),0)</f>
        <v>سعودي</v>
      </c>
      <c r="I1064" s="41" t="str">
        <f>IFERROR(VLOOKUP(F1064,mapping!$D$3:$J$200,4,FALSE),0)</f>
        <v>القطامية</v>
      </c>
      <c r="J1064" s="41" t="str">
        <f>IFERROR(VLOOKUP(F1064,mapping!$D$3:$J$200,5,FALSE),0)</f>
        <v>اتوبيس 28</v>
      </c>
      <c r="K1064" s="63">
        <f>IF(W1064=mapping!$N$1,IFERROR(VLOOKUP(Table4[[#This Row],[Column1]],mapping!A:L,11,FALSE),0),IF(W1064&gt;mapping!$N$1,IFERROR(VLOOKUP(Table4[[#This Row],[Column1]],mapping!A:L,11,FALSE),0),))</f>
        <v>3959</v>
      </c>
      <c r="L1064" s="139">
        <v>1</v>
      </c>
      <c r="M1064" s="60">
        <f>IF(W1064=mapping!$N$1,IFERROR(VLOOKUP(Table4[[#This Row],[Column1]],mapping!A:L,12,FALSE),0),IF(W1064&gt;mapping!$N$1,IFERROR(VLOOKUP(Table4[[#This Row],[Column1]],mapping!A:L,12,FALSE),0),0))</f>
        <v>4200</v>
      </c>
      <c r="N1064" s="58">
        <f>Table4[[#This Row],[ سعر اليومية ]]*3%*Table4[[#This Row],[عدد الدورات ]]</f>
        <v>118.77</v>
      </c>
      <c r="O1064" s="56">
        <f>Table4[[#This Row],[ سعر اليومية ]]*Table4[[#This Row],[عدد الدورات ]]-N1064</f>
        <v>3840.23</v>
      </c>
      <c r="P1064" s="194"/>
      <c r="Q1064" s="194"/>
      <c r="R1064" s="194"/>
      <c r="S1064" s="58">
        <f>(Table4[[#This Row],[سعر يومية السائق]]*Table4[[#This Row],[عدد الدورات ]])-SUM(Table4[[#This Row],[سلف ]:[خصم ]])+Table4[[#This Row],[اضافي ]]</f>
        <v>4200</v>
      </c>
      <c r="U1064" s="58">
        <f>Table4[[#This Row],[ سعر اليومية ]]*Table4[[#This Row],[عدد الدورات ]]-Table4[[#This Row],[سعر يومية السائق]]*L1064</f>
        <v>-241</v>
      </c>
      <c r="V1064" s="58">
        <f>U1064-Table4[[#This Row],[W/H  3%]]</f>
        <v>-359.77</v>
      </c>
      <c r="W1064" s="66" t="str">
        <f>Table4[[#This Row],[اليوم]]&amp;Table4[[#This Row],[الشهر ]]&amp;Table4[[#This Row],[العام]]</f>
        <v>2052026</v>
      </c>
      <c r="X1064" s="66" t="s">
        <v>304</v>
      </c>
    </row>
    <row r="1065" spans="1:24" x14ac:dyDescent="0.3">
      <c r="A1065" s="62">
        <v>20</v>
      </c>
      <c r="B1065" s="62">
        <v>5</v>
      </c>
      <c r="C1065" s="62">
        <v>2026</v>
      </c>
      <c r="D1065" s="41" t="str">
        <f t="shared" si="74"/>
        <v>كرم ترك 3قليوب 1 ورديةسعوديمدينتي اتوبيس 28</v>
      </c>
      <c r="E1065" s="4">
        <v>5018</v>
      </c>
      <c r="F1065" s="41" t="str">
        <f>VLOOKUP(E1065,mapping!C:J,2,FALSE)</f>
        <v>كرم ترك 3</v>
      </c>
      <c r="G1065" s="41" t="str">
        <f>IFERROR(VLOOKUP(F1065,mapping!$D$3:$J$200,2,FALSE),0)</f>
        <v>قليوب 1 وردية</v>
      </c>
      <c r="H1065" s="41" t="str">
        <f>IFERROR(VLOOKUP(F1065,mapping!$D$3:$J$200,3,FALSE),0)</f>
        <v>سعودي</v>
      </c>
      <c r="I1065" s="41" t="str">
        <f>IFERROR(VLOOKUP(F1065,mapping!$D$3:$J$200,4,FALSE),0)</f>
        <v xml:space="preserve">مدينتي </v>
      </c>
      <c r="J1065" s="41" t="str">
        <f>IFERROR(VLOOKUP(F1065,mapping!$D$3:$J$200,5,FALSE),0)</f>
        <v>اتوبيس 28</v>
      </c>
      <c r="K1065" s="63">
        <f>IF(W1065=mapping!$N$1,IFERROR(VLOOKUP(Table4[[#This Row],[Column1]],mapping!A:L,11,FALSE),0),IF(W1065&gt;mapping!$N$1,IFERROR(VLOOKUP(Table4[[#This Row],[Column1]],mapping!A:L,11,FALSE),0),))</f>
        <v>4634</v>
      </c>
      <c r="L1065" s="139">
        <v>1</v>
      </c>
      <c r="M1065" s="60">
        <f>IF(W1065=mapping!$N$1,IFERROR(VLOOKUP(Table4[[#This Row],[Column1]],mapping!A:L,12,FALSE),0),IF(W1065&gt;mapping!$N$1,IFERROR(VLOOKUP(Table4[[#This Row],[Column1]],mapping!A:L,12,FALSE),0),0))</f>
        <v>4000</v>
      </c>
      <c r="N1065" s="58">
        <f>Table4[[#This Row],[ سعر اليومية ]]*3%*Table4[[#This Row],[عدد الدورات ]]</f>
        <v>139.01999999999998</v>
      </c>
      <c r="O1065" s="56">
        <f>Table4[[#This Row],[ سعر اليومية ]]*Table4[[#This Row],[عدد الدورات ]]-N1065</f>
        <v>4494.9799999999996</v>
      </c>
      <c r="P1065" s="194"/>
      <c r="Q1065" s="194"/>
      <c r="R1065" s="194"/>
      <c r="S1065" s="58">
        <f>(Table4[[#This Row],[سعر يومية السائق]]*Table4[[#This Row],[عدد الدورات ]])-SUM(Table4[[#This Row],[سلف ]:[خصم ]])+Table4[[#This Row],[اضافي ]]</f>
        <v>4000</v>
      </c>
      <c r="U1065" s="58">
        <f>Table4[[#This Row],[ سعر اليومية ]]*Table4[[#This Row],[عدد الدورات ]]-Table4[[#This Row],[سعر يومية السائق]]*L1065</f>
        <v>634</v>
      </c>
      <c r="V1065" s="58">
        <f>U1065-Table4[[#This Row],[W/H  3%]]</f>
        <v>494.98</v>
      </c>
      <c r="W1065" s="66" t="str">
        <f>Table4[[#This Row],[اليوم]]&amp;Table4[[#This Row],[الشهر ]]&amp;Table4[[#This Row],[العام]]</f>
        <v>2052026</v>
      </c>
      <c r="X1065" s="66" t="s">
        <v>304</v>
      </c>
    </row>
    <row r="1066" spans="1:24" x14ac:dyDescent="0.3">
      <c r="A1066" s="62">
        <v>20</v>
      </c>
      <c r="B1066" s="62">
        <v>5</v>
      </c>
      <c r="C1066" s="62">
        <v>2026</v>
      </c>
      <c r="D1066" s="41" t="str">
        <f t="shared" si="74"/>
        <v>كرم ترك 4عدلي منصور شفتسعوديمدينتي اتوبيس 28</v>
      </c>
      <c r="E1066" s="4">
        <v>5019</v>
      </c>
      <c r="F1066" s="41" t="str">
        <f>VLOOKUP(E1066,mapping!C:J,2,FALSE)</f>
        <v>كرم ترك 4</v>
      </c>
      <c r="G1066" s="41" t="str">
        <f>IFERROR(VLOOKUP(F1066,mapping!$D$3:$J$200,2,FALSE),0)</f>
        <v>عدلي منصور شفت</v>
      </c>
      <c r="H1066" s="41" t="str">
        <f>IFERROR(VLOOKUP(F1066,mapping!$D$3:$J$200,3,FALSE),0)</f>
        <v>سعودي</v>
      </c>
      <c r="I1066" s="41" t="str">
        <f>IFERROR(VLOOKUP(F1066,mapping!$D$3:$J$200,4,FALSE),0)</f>
        <v xml:space="preserve">مدينتي </v>
      </c>
      <c r="J1066" s="41" t="str">
        <f>IFERROR(VLOOKUP(F1066,mapping!$D$3:$J$200,5,FALSE),0)</f>
        <v>اتوبيس 28</v>
      </c>
      <c r="K1066" s="63">
        <f>IF(W1066=mapping!$N$1,IFERROR(VLOOKUP(Table4[[#This Row],[Column1]],mapping!A:L,11,FALSE),0),IF(W1066&gt;mapping!$N$1,IFERROR(VLOOKUP(Table4[[#This Row],[Column1]],mapping!A:L,11,FALSE),0),))</f>
        <v>741</v>
      </c>
      <c r="L1066" s="139">
        <v>1</v>
      </c>
      <c r="M1066" s="60">
        <f>IF(W1066=mapping!$N$1,IFERROR(VLOOKUP(Table4[[#This Row],[Column1]],mapping!A:L,12,FALSE),0),IF(W1066&gt;mapping!$N$1,IFERROR(VLOOKUP(Table4[[#This Row],[Column1]],mapping!A:L,12,FALSE),0),0))</f>
        <v>500</v>
      </c>
      <c r="N1066" s="58">
        <f>Table4[[#This Row],[ سعر اليومية ]]*3%*Table4[[#This Row],[عدد الدورات ]]</f>
        <v>22.23</v>
      </c>
      <c r="O1066" s="56">
        <f>Table4[[#This Row],[ سعر اليومية ]]*Table4[[#This Row],[عدد الدورات ]]-N1066</f>
        <v>718.77</v>
      </c>
      <c r="P1066" s="194"/>
      <c r="Q1066" s="194"/>
      <c r="R1066" s="194"/>
      <c r="S1066" s="58">
        <f>(Table4[[#This Row],[سعر يومية السائق]]*Table4[[#This Row],[عدد الدورات ]])-SUM(Table4[[#This Row],[سلف ]:[خصم ]])+Table4[[#This Row],[اضافي ]]</f>
        <v>500</v>
      </c>
      <c r="U1066" s="58">
        <f>Table4[[#This Row],[ سعر اليومية ]]*Table4[[#This Row],[عدد الدورات ]]-Table4[[#This Row],[سعر يومية السائق]]*L1066</f>
        <v>241</v>
      </c>
      <c r="V1066" s="58">
        <f>U1066-Table4[[#This Row],[W/H  3%]]</f>
        <v>218.77</v>
      </c>
      <c r="W1066" s="66" t="str">
        <f>Table4[[#This Row],[اليوم]]&amp;Table4[[#This Row],[الشهر ]]&amp;Table4[[#This Row],[العام]]</f>
        <v>2052026</v>
      </c>
      <c r="X1066" s="66" t="s">
        <v>304</v>
      </c>
    </row>
    <row r="1067" spans="1:24" x14ac:dyDescent="0.3">
      <c r="A1067" s="62">
        <v>20</v>
      </c>
      <c r="B1067" s="62">
        <v>5</v>
      </c>
      <c r="C1067" s="62">
        <v>2026</v>
      </c>
      <c r="D1067" s="41" t="str">
        <f t="shared" si="74"/>
        <v>عماد النجار 4قليوب بيتوينسعوديمدينتي اتوبيس 28</v>
      </c>
      <c r="E1067" s="4">
        <v>5020</v>
      </c>
      <c r="F1067" s="41" t="str">
        <f>VLOOKUP(E1067,mapping!C:J,2,FALSE)</f>
        <v>عماد النجار 4</v>
      </c>
      <c r="G1067" s="41" t="str">
        <f>IFERROR(VLOOKUP(F1067,mapping!$D$3:$J$200,2,FALSE),0)</f>
        <v>قليوب بيتوين</v>
      </c>
      <c r="H1067" s="41" t="str">
        <f>IFERROR(VLOOKUP(F1067,mapping!$D$3:$J$200,3,FALSE),0)</f>
        <v>سعودي</v>
      </c>
      <c r="I1067" s="41" t="str">
        <f>IFERROR(VLOOKUP(F1067,mapping!$D$3:$J$200,4,FALSE),0)</f>
        <v xml:space="preserve">مدينتي </v>
      </c>
      <c r="J1067" s="41" t="str">
        <f>IFERROR(VLOOKUP(F1067,mapping!$D$3:$J$200,5,FALSE),0)</f>
        <v>اتوبيس 28</v>
      </c>
      <c r="K1067" s="63">
        <f>IF(W1067=mapping!$N$1,IFERROR(VLOOKUP(Table4[[#This Row],[Column1]],mapping!A:L,11,FALSE),0),IF(W1067&gt;mapping!$N$1,IFERROR(VLOOKUP(Table4[[#This Row],[Column1]],mapping!A:L,11,FALSE),0),))</f>
        <v>1482</v>
      </c>
      <c r="L1067" s="139">
        <v>1</v>
      </c>
      <c r="M1067" s="60">
        <f>IF(W1067=mapping!$N$1,IFERROR(VLOOKUP(Table4[[#This Row],[Column1]],mapping!A:L,12,FALSE),0),IF(W1067&gt;mapping!$N$1,IFERROR(VLOOKUP(Table4[[#This Row],[Column1]],mapping!A:L,12,FALSE),0),0))</f>
        <v>1400</v>
      </c>
      <c r="N1067" s="58">
        <f>Table4[[#This Row],[ سعر اليومية ]]*3%*Table4[[#This Row],[عدد الدورات ]]</f>
        <v>44.46</v>
      </c>
      <c r="O1067" s="56">
        <f>Table4[[#This Row],[ سعر اليومية ]]*Table4[[#This Row],[عدد الدورات ]]-N1067</f>
        <v>1437.54</v>
      </c>
      <c r="P1067" s="194"/>
      <c r="Q1067" s="194"/>
      <c r="R1067" s="194"/>
      <c r="S1067" s="58">
        <f>(Table4[[#This Row],[سعر يومية السائق]]*Table4[[#This Row],[عدد الدورات ]])-SUM(Table4[[#This Row],[سلف ]:[خصم ]])+Table4[[#This Row],[اضافي ]]</f>
        <v>1400</v>
      </c>
      <c r="U1067" s="58">
        <f>Table4[[#This Row],[ سعر اليومية ]]*Table4[[#This Row],[عدد الدورات ]]-Table4[[#This Row],[سعر يومية السائق]]*L1067</f>
        <v>82</v>
      </c>
      <c r="V1067" s="58">
        <f>U1067-Table4[[#This Row],[W/H  3%]]</f>
        <v>37.54</v>
      </c>
      <c r="W1067" s="66" t="str">
        <f>Table4[[#This Row],[اليوم]]&amp;Table4[[#This Row],[الشهر ]]&amp;Table4[[#This Row],[العام]]</f>
        <v>2052026</v>
      </c>
      <c r="X1067" s="66" t="s">
        <v>304</v>
      </c>
    </row>
    <row r="1068" spans="1:24" x14ac:dyDescent="0.3">
      <c r="A1068" s="62">
        <v>20</v>
      </c>
      <c r="B1068" s="62">
        <v>5</v>
      </c>
      <c r="C1068" s="62">
        <v>2026</v>
      </c>
      <c r="D1068" s="41" t="str">
        <f t="shared" si="74"/>
        <v>ممدوح كيلاني6المنيب 1 وردية سعوديمدينتي ميكروباص صيني</v>
      </c>
      <c r="E1068" s="4">
        <v>5021</v>
      </c>
      <c r="F1068" s="41" t="str">
        <f>VLOOKUP(E1068,mapping!C:J,2,FALSE)</f>
        <v>ممدوح كيلاني6</v>
      </c>
      <c r="G1068" s="41" t="str">
        <f>IFERROR(VLOOKUP(F1068,mapping!$D$3:$J$200,2,FALSE),0)</f>
        <v xml:space="preserve">المنيب 1 وردية </v>
      </c>
      <c r="H1068" s="41" t="str">
        <f>IFERROR(VLOOKUP(F1068,mapping!$D$3:$J$200,3,FALSE),0)</f>
        <v>سعودي</v>
      </c>
      <c r="I1068" s="41" t="str">
        <f>IFERROR(VLOOKUP(F1068,mapping!$D$3:$J$200,4,FALSE),0)</f>
        <v xml:space="preserve">مدينتي </v>
      </c>
      <c r="J1068" s="41" t="str">
        <f>IFERROR(VLOOKUP(F1068,mapping!$D$3:$J$200,5,FALSE),0)</f>
        <v>ميكروباص صيني</v>
      </c>
      <c r="K1068" s="63">
        <f>IF(W1068=mapping!$N$1,IFERROR(VLOOKUP(Table4[[#This Row],[Column1]],mapping!A:L,11,FALSE),0),IF(W1068&gt;mapping!$N$1,IFERROR(VLOOKUP(Table4[[#This Row],[Column1]],mapping!A:L,11,FALSE),0),))</f>
        <v>1482</v>
      </c>
      <c r="L1068" s="139">
        <v>1</v>
      </c>
      <c r="M1068" s="60">
        <f>IF(W1068=mapping!$N$1,IFERROR(VLOOKUP(Table4[[#This Row],[Column1]],mapping!A:L,12,FALSE),0),IF(W1068&gt;mapping!$N$1,IFERROR(VLOOKUP(Table4[[#This Row],[Column1]],mapping!A:L,12,FALSE),0),0))</f>
        <v>1350</v>
      </c>
      <c r="N1068" s="58">
        <f>Table4[[#This Row],[ سعر اليومية ]]*3%*Table4[[#This Row],[عدد الدورات ]]</f>
        <v>44.46</v>
      </c>
      <c r="O1068" s="56">
        <f>Table4[[#This Row],[ سعر اليومية ]]*Table4[[#This Row],[عدد الدورات ]]-N1068</f>
        <v>1437.54</v>
      </c>
      <c r="P1068" s="194"/>
      <c r="Q1068" s="194"/>
      <c r="R1068" s="194"/>
      <c r="S1068" s="58">
        <f>(Table4[[#This Row],[سعر يومية السائق]]*Table4[[#This Row],[عدد الدورات ]])-SUM(Table4[[#This Row],[سلف ]:[خصم ]])+Table4[[#This Row],[اضافي ]]</f>
        <v>1350</v>
      </c>
      <c r="U1068" s="58">
        <f>Table4[[#This Row],[ سعر اليومية ]]*Table4[[#This Row],[عدد الدورات ]]-Table4[[#This Row],[سعر يومية السائق]]*L1068</f>
        <v>132</v>
      </c>
      <c r="V1068" s="58">
        <f>U1068-Table4[[#This Row],[W/H  3%]]</f>
        <v>87.539999999999992</v>
      </c>
      <c r="W1068" s="66" t="str">
        <f>Table4[[#This Row],[اليوم]]&amp;Table4[[#This Row],[الشهر ]]&amp;Table4[[#This Row],[العام]]</f>
        <v>2052026</v>
      </c>
      <c r="X1068" s="66" t="s">
        <v>304</v>
      </c>
    </row>
    <row r="1069" spans="1:24" x14ac:dyDescent="0.3">
      <c r="A1069" s="62">
        <v>20</v>
      </c>
      <c r="B1069" s="62">
        <v>5</v>
      </c>
      <c r="C1069" s="62">
        <v>2026</v>
      </c>
      <c r="D1069" s="41" t="str">
        <f t="shared" si="74"/>
        <v>ممدوح كيلاني4المنيب 2 وردية سعوديمدينتي ميكروباص صيني</v>
      </c>
      <c r="E1069" s="4">
        <v>5022</v>
      </c>
      <c r="F1069" s="41" t="str">
        <f>VLOOKUP(E1069,mapping!C:J,2,FALSE)</f>
        <v>ممدوح كيلاني4</v>
      </c>
      <c r="G1069" s="41" t="str">
        <f>IFERROR(VLOOKUP(F1069,mapping!$D$3:$J$200,2,FALSE),0)</f>
        <v xml:space="preserve">المنيب 2 وردية </v>
      </c>
      <c r="H1069" s="41" t="str">
        <f>IFERROR(VLOOKUP(F1069,mapping!$D$3:$J$200,3,FALSE),0)</f>
        <v>سعودي</v>
      </c>
      <c r="I1069" s="41" t="str">
        <f>IFERROR(VLOOKUP(F1069,mapping!$D$3:$J$200,4,FALSE),0)</f>
        <v xml:space="preserve">مدينتي </v>
      </c>
      <c r="J1069" s="41" t="str">
        <f>IFERROR(VLOOKUP(F1069,mapping!$D$3:$J$200,5,FALSE),0)</f>
        <v>ميكروباص صيني</v>
      </c>
      <c r="K1069" s="63">
        <f>IF(W1069=mapping!$N$1,IFERROR(VLOOKUP(Table4[[#This Row],[Column1]],mapping!A:L,11,FALSE),0),IF(W1069&gt;mapping!$N$1,IFERROR(VLOOKUP(Table4[[#This Row],[Column1]],mapping!A:L,11,FALSE),0),))</f>
        <v>2965</v>
      </c>
      <c r="L1069" s="139">
        <v>1</v>
      </c>
      <c r="M1069" s="60">
        <f>IF(W1069=mapping!$N$1,IFERROR(VLOOKUP(Table4[[#This Row],[Column1]],mapping!A:L,12,FALSE),0),IF(W1069&gt;mapping!$N$1,IFERROR(VLOOKUP(Table4[[#This Row],[Column1]],mapping!A:L,12,FALSE),0),0))</f>
        <v>2600</v>
      </c>
      <c r="N1069" s="58">
        <f>Table4[[#This Row],[ سعر اليومية ]]*3%*Table4[[#This Row],[عدد الدورات ]]</f>
        <v>88.95</v>
      </c>
      <c r="O1069" s="56">
        <f>Table4[[#This Row],[ سعر اليومية ]]*Table4[[#This Row],[عدد الدورات ]]-N1069</f>
        <v>2876.05</v>
      </c>
      <c r="P1069" s="194"/>
      <c r="Q1069" s="194"/>
      <c r="R1069" s="194"/>
      <c r="S1069" s="58">
        <f>(Table4[[#This Row],[سعر يومية السائق]]*Table4[[#This Row],[عدد الدورات ]])-SUM(Table4[[#This Row],[سلف ]:[خصم ]])+Table4[[#This Row],[اضافي ]]</f>
        <v>2600</v>
      </c>
      <c r="U1069" s="58">
        <f>Table4[[#This Row],[ سعر اليومية ]]*Table4[[#This Row],[عدد الدورات ]]-Table4[[#This Row],[سعر يومية السائق]]*L1069</f>
        <v>365</v>
      </c>
      <c r="V1069" s="58">
        <f>U1069-Table4[[#This Row],[W/H  3%]]</f>
        <v>276.05</v>
      </c>
      <c r="W1069" s="66" t="str">
        <f>Table4[[#This Row],[اليوم]]&amp;Table4[[#This Row],[الشهر ]]&amp;Table4[[#This Row],[العام]]</f>
        <v>2052026</v>
      </c>
      <c r="X1069" s="66" t="s">
        <v>304</v>
      </c>
    </row>
    <row r="1070" spans="1:24" x14ac:dyDescent="0.3">
      <c r="A1070" s="62">
        <v>20</v>
      </c>
      <c r="B1070" s="62">
        <v>5</v>
      </c>
      <c r="C1070" s="62">
        <v>2026</v>
      </c>
      <c r="D1070" s="41" t="str">
        <f t="shared" si="74"/>
        <v>فرج 5حلوان 2 ورديةسعوديمدينتي اتوبيس 28</v>
      </c>
      <c r="E1070" s="4">
        <v>5023</v>
      </c>
      <c r="F1070" s="41" t="str">
        <f>VLOOKUP(E1070,mapping!C:J,2,FALSE)</f>
        <v>فرج 5</v>
      </c>
      <c r="G1070" s="41" t="str">
        <f>IFERROR(VLOOKUP(F1070,mapping!$D$3:$J$200,2,FALSE),0)</f>
        <v>حلوان 2 وردية</v>
      </c>
      <c r="H1070" s="41" t="str">
        <f>IFERROR(VLOOKUP(F1070,mapping!$D$3:$J$200,3,FALSE),0)</f>
        <v>سعودي</v>
      </c>
      <c r="I1070" s="41" t="str">
        <f>IFERROR(VLOOKUP(F1070,mapping!$D$3:$J$200,4,FALSE),0)</f>
        <v xml:space="preserve">مدينتي </v>
      </c>
      <c r="J1070" s="41" t="str">
        <f>IFERROR(VLOOKUP(F1070,mapping!$D$3:$J$200,5,FALSE),0)</f>
        <v>اتوبيس 28</v>
      </c>
      <c r="K1070" s="63">
        <f>IF(W1070=mapping!$N$1,IFERROR(VLOOKUP(Table4[[#This Row],[Column1]],mapping!A:L,11,FALSE),0),IF(W1070&gt;mapping!$N$1,IFERROR(VLOOKUP(Table4[[#This Row],[Column1]],mapping!A:L,11,FALSE),0),))</f>
        <v>4634</v>
      </c>
      <c r="L1070" s="139">
        <v>1</v>
      </c>
      <c r="M1070" s="60">
        <f>IF(W1070=mapping!$N$1,IFERROR(VLOOKUP(Table4[[#This Row],[Column1]],mapping!A:L,12,FALSE),0),IF(W1070&gt;mapping!$N$1,IFERROR(VLOOKUP(Table4[[#This Row],[Column1]],mapping!A:L,12,FALSE),0),0))</f>
        <v>4100</v>
      </c>
      <c r="N1070" s="58">
        <f>Table4[[#This Row],[ سعر اليومية ]]*3%*Table4[[#This Row],[عدد الدورات ]]</f>
        <v>139.01999999999998</v>
      </c>
      <c r="O1070" s="56">
        <f>Table4[[#This Row],[ سعر اليومية ]]*Table4[[#This Row],[عدد الدورات ]]-N1070</f>
        <v>4494.9799999999996</v>
      </c>
      <c r="P1070" s="194"/>
      <c r="Q1070" s="194"/>
      <c r="R1070" s="194"/>
      <c r="S1070" s="58">
        <f>(Table4[[#This Row],[سعر يومية السائق]]*Table4[[#This Row],[عدد الدورات ]])-SUM(Table4[[#This Row],[سلف ]:[خصم ]])+Table4[[#This Row],[اضافي ]]</f>
        <v>4100</v>
      </c>
      <c r="U1070" s="58">
        <f>Table4[[#This Row],[ سعر اليومية ]]*Table4[[#This Row],[عدد الدورات ]]-Table4[[#This Row],[سعر يومية السائق]]*L1070</f>
        <v>534</v>
      </c>
      <c r="V1070" s="58">
        <f>U1070-Table4[[#This Row],[W/H  3%]]</f>
        <v>394.98</v>
      </c>
      <c r="W1070" s="66" t="str">
        <f>Table4[[#This Row],[اليوم]]&amp;Table4[[#This Row],[الشهر ]]&amp;Table4[[#This Row],[العام]]</f>
        <v>2052026</v>
      </c>
      <c r="X1070" s="66" t="s">
        <v>304</v>
      </c>
    </row>
    <row r="1071" spans="1:24" x14ac:dyDescent="0.3">
      <c r="A1071" s="62">
        <v>20</v>
      </c>
      <c r="B1071" s="62">
        <v>5</v>
      </c>
      <c r="C1071" s="62">
        <v>2026</v>
      </c>
      <c r="D1071" s="41" t="str">
        <f t="shared" si="74"/>
        <v>سيد الحاويالحلميةسعوديمدينتي اتوبيس 28</v>
      </c>
      <c r="E1071" s="4">
        <v>5024</v>
      </c>
      <c r="F1071" s="41" t="str">
        <f>VLOOKUP(E1071,mapping!C:J,2,FALSE)</f>
        <v>سيد الحاوي</v>
      </c>
      <c r="G1071" s="41" t="str">
        <f>IFERROR(VLOOKUP(F1071,mapping!$D$3:$J$200,2,FALSE),0)</f>
        <v>الحلمية</v>
      </c>
      <c r="H1071" s="41" t="str">
        <f>IFERROR(VLOOKUP(F1071,mapping!$D$3:$J$200,3,FALSE),0)</f>
        <v>سعودي</v>
      </c>
      <c r="I1071" s="41" t="str">
        <f>IFERROR(VLOOKUP(F1071,mapping!$D$3:$J$200,4,FALSE),0)</f>
        <v xml:space="preserve">مدينتي </v>
      </c>
      <c r="J1071" s="41" t="str">
        <f>IFERROR(VLOOKUP(F1071,mapping!$D$3:$J$200,5,FALSE),0)</f>
        <v>اتوبيس 28</v>
      </c>
      <c r="K1071" s="63">
        <f>IF(W1071=mapping!$N$1,IFERROR(VLOOKUP(Table4[[#This Row],[Column1]],mapping!A:L,11,FALSE),0),IF(W1071&gt;mapping!$N$1,IFERROR(VLOOKUP(Table4[[#This Row],[Column1]],mapping!A:L,11,FALSE),0),))</f>
        <v>4634</v>
      </c>
      <c r="L1071" s="139">
        <v>1</v>
      </c>
      <c r="M1071" s="60">
        <f>IF(W1071=mapping!$N$1,IFERROR(VLOOKUP(Table4[[#This Row],[Column1]],mapping!A:L,12,FALSE),0),IF(W1071&gt;mapping!$N$1,IFERROR(VLOOKUP(Table4[[#This Row],[Column1]],mapping!A:L,12,FALSE),0),0))</f>
        <v>3750</v>
      </c>
      <c r="N1071" s="58">
        <f>Table4[[#This Row],[ سعر اليومية ]]*3%*Table4[[#This Row],[عدد الدورات ]]</f>
        <v>139.01999999999998</v>
      </c>
      <c r="O1071" s="56">
        <f>Table4[[#This Row],[ سعر اليومية ]]*Table4[[#This Row],[عدد الدورات ]]-N1071</f>
        <v>4494.9799999999996</v>
      </c>
      <c r="P1071" s="194"/>
      <c r="Q1071" s="194"/>
      <c r="R1071" s="194"/>
      <c r="S1071" s="58">
        <f>(Table4[[#This Row],[سعر يومية السائق]]*Table4[[#This Row],[عدد الدورات ]])-SUM(Table4[[#This Row],[سلف ]:[خصم ]])+Table4[[#This Row],[اضافي ]]</f>
        <v>3750</v>
      </c>
      <c r="U1071" s="58">
        <f>Table4[[#This Row],[ سعر اليومية ]]*Table4[[#This Row],[عدد الدورات ]]-Table4[[#This Row],[سعر يومية السائق]]*L1071</f>
        <v>884</v>
      </c>
      <c r="V1071" s="58">
        <f>U1071-Table4[[#This Row],[W/H  3%]]</f>
        <v>744.98</v>
      </c>
      <c r="W1071" s="66" t="str">
        <f>Table4[[#This Row],[اليوم]]&amp;Table4[[#This Row],[الشهر ]]&amp;Table4[[#This Row],[العام]]</f>
        <v>2052026</v>
      </c>
      <c r="X1071" s="66" t="s">
        <v>304</v>
      </c>
    </row>
    <row r="1072" spans="1:24" x14ac:dyDescent="0.3">
      <c r="A1072" s="62">
        <v>20</v>
      </c>
      <c r="B1072" s="62">
        <v>5</v>
      </c>
      <c r="C1072" s="62">
        <v>2026</v>
      </c>
      <c r="D1072" s="41" t="str">
        <f t="shared" si="74"/>
        <v>سيد الحاوي 2عدلي منصور سعوديمدينتي اتوبيس 28</v>
      </c>
      <c r="E1072" s="4">
        <v>5028</v>
      </c>
      <c r="F1072" s="41" t="str">
        <f>VLOOKUP(E1072,mapping!C:J,2,FALSE)</f>
        <v>سيد الحاوي 2</v>
      </c>
      <c r="G1072" s="41" t="str">
        <f>IFERROR(VLOOKUP(F1072,mapping!$D$3:$J$200,2,FALSE),0)</f>
        <v xml:space="preserve">عدلي منصور </v>
      </c>
      <c r="H1072" s="41" t="str">
        <f>IFERROR(VLOOKUP(F1072,mapping!$D$3:$J$200,3,FALSE),0)</f>
        <v>سعودي</v>
      </c>
      <c r="I1072" s="41" t="str">
        <f>IFERROR(VLOOKUP(F1072,mapping!$D$3:$J$200,4,FALSE),0)</f>
        <v xml:space="preserve">مدينتي </v>
      </c>
      <c r="J1072" s="41" t="str">
        <f>IFERROR(VLOOKUP(F1072,mapping!$D$3:$J$200,5,FALSE),0)</f>
        <v>اتوبيس 28</v>
      </c>
      <c r="K1072" s="63">
        <f>IF(W1072=mapping!$N$1,IFERROR(VLOOKUP(Table4[[#This Row],[Column1]],mapping!A:L,11,FALSE),0),IF(W1072&gt;mapping!$N$1,IFERROR(VLOOKUP(Table4[[#This Row],[Column1]],mapping!A:L,11,FALSE),0),))</f>
        <v>741</v>
      </c>
      <c r="L1072" s="139">
        <v>1</v>
      </c>
      <c r="M1072" s="60">
        <f>IF(W1072=mapping!$N$1,IFERROR(VLOOKUP(Table4[[#This Row],[Column1]],mapping!A:L,12,FALSE),0),IF(W1072&gt;mapping!$N$1,IFERROR(VLOOKUP(Table4[[#This Row],[Column1]],mapping!A:L,12,FALSE),0),0))</f>
        <v>550</v>
      </c>
      <c r="N1072" s="58">
        <f>Table4[[#This Row],[ سعر اليومية ]]*3%*Table4[[#This Row],[عدد الدورات ]]</f>
        <v>22.23</v>
      </c>
      <c r="O1072" s="56">
        <f>Table4[[#This Row],[ سعر اليومية ]]*Table4[[#This Row],[عدد الدورات ]]-N1072</f>
        <v>718.77</v>
      </c>
      <c r="P1072" s="194"/>
      <c r="Q1072" s="194"/>
      <c r="R1072" s="194"/>
      <c r="S1072" s="58">
        <f>(Table4[[#This Row],[سعر يومية السائق]]*Table4[[#This Row],[عدد الدورات ]])-SUM(Table4[[#This Row],[سلف ]:[خصم ]])+Table4[[#This Row],[اضافي ]]</f>
        <v>550</v>
      </c>
      <c r="U1072" s="58">
        <f>Table4[[#This Row],[ سعر اليومية ]]*Table4[[#This Row],[عدد الدورات ]]-Table4[[#This Row],[سعر يومية السائق]]*L1072</f>
        <v>191</v>
      </c>
      <c r="V1072" s="58">
        <f>U1072-Table4[[#This Row],[W/H  3%]]</f>
        <v>168.77</v>
      </c>
      <c r="W1072" s="66" t="str">
        <f>Table4[[#This Row],[اليوم]]&amp;Table4[[#This Row],[الشهر ]]&amp;Table4[[#This Row],[العام]]</f>
        <v>2052026</v>
      </c>
      <c r="X1072" s="66" t="s">
        <v>304</v>
      </c>
    </row>
    <row r="1073" spans="1:24" s="123" customFormat="1" x14ac:dyDescent="0.3">
      <c r="D1073" s="123" t="e">
        <f t="shared" si="74"/>
        <v>#N/A</v>
      </c>
      <c r="E1073" s="201"/>
      <c r="F1073" s="123" t="e">
        <f>VLOOKUP(E1073,mapping!C:J,2,FALSE)</f>
        <v>#N/A</v>
      </c>
      <c r="G1073" s="123">
        <f>IFERROR(VLOOKUP(F1073,mapping!$D$3:$J$200,2,FALSE),0)</f>
        <v>0</v>
      </c>
      <c r="H1073" s="123">
        <f>IFERROR(VLOOKUP(F1073,mapping!$D$3:$J$200,3,FALSE),0)</f>
        <v>0</v>
      </c>
      <c r="I1073" s="123">
        <f>IFERROR(VLOOKUP(F1073,mapping!$D$3:$J$200,4,FALSE),0)</f>
        <v>0</v>
      </c>
      <c r="J1073" s="123">
        <f>IFERROR(VLOOKUP(F1073,mapping!$D$3:$J$200,5,FALSE),0)</f>
        <v>0</v>
      </c>
      <c r="K1073" s="124">
        <f>IF(W1073=mapping!$N$1,IFERROR(VLOOKUP(Table4[[#This Row],[Column1]],mapping!A:L,11,FALSE),0),IF(W1073&gt;mapping!$N$1,IFERROR(VLOOKUP(Table4[[#This Row],[Column1]],mapping!A:L,11,FALSE),0),))</f>
        <v>0</v>
      </c>
      <c r="L1073" s="140"/>
      <c r="M1073" s="124">
        <f>IF(W1073=mapping!$N$1,IFERROR(VLOOKUP(Table4[[#This Row],[Column1]],mapping!A:L,12,FALSE),0),IF(W1073&gt;mapping!$N$1,IFERROR(VLOOKUP(Table4[[#This Row],[Column1]],mapping!A:L,12,FALSE),0),0))</f>
        <v>0</v>
      </c>
      <c r="N1073" s="125">
        <f>Table4[[#This Row],[ سعر اليومية ]]*3%*Table4[[#This Row],[عدد الدورات ]]</f>
        <v>0</v>
      </c>
      <c r="O1073" s="126">
        <f>Table4[[#This Row],[ سعر اليومية ]]*Table4[[#This Row],[عدد الدورات ]]-N1073</f>
        <v>0</v>
      </c>
      <c r="P1073" s="195"/>
      <c r="Q1073" s="195"/>
      <c r="R1073" s="195"/>
      <c r="S1073" s="125">
        <f>(Table4[[#This Row],[سعر يومية السائق]]*Table4[[#This Row],[عدد الدورات ]])-SUM(Table4[[#This Row],[سلف ]:[خصم ]])+Table4[[#This Row],[اضافي ]]</f>
        <v>0</v>
      </c>
      <c r="U1073" s="125">
        <f>Table4[[#This Row],[ سعر اليومية ]]*Table4[[#This Row],[عدد الدورات ]]-Table4[[#This Row],[سعر يومية السائق]]*L1073</f>
        <v>0</v>
      </c>
      <c r="V1073" s="125">
        <f>U1073-Table4[[#This Row],[W/H  3%]]</f>
        <v>0</v>
      </c>
      <c r="W1073" s="127" t="str">
        <f>Table4[[#This Row],[اليوم]]&amp;Table4[[#This Row],[الشهر ]]&amp;Table4[[#This Row],[العام]]</f>
        <v/>
      </c>
      <c r="X1073" s="127" t="s">
        <v>304</v>
      </c>
    </row>
    <row r="1074" spans="1:24" x14ac:dyDescent="0.3">
      <c r="A1074" s="62">
        <v>21</v>
      </c>
      <c r="B1074" s="62">
        <v>5</v>
      </c>
      <c r="C1074" s="62">
        <v>2026</v>
      </c>
      <c r="D1074" s="41" t="str">
        <f t="shared" si="74"/>
        <v>مصطفي قليوبقليوب FIRST STARTم.نصر ميكروباص صيني</v>
      </c>
      <c r="E1074" s="4">
        <v>1000</v>
      </c>
      <c r="F1074" s="41" t="str">
        <f>VLOOKUP(E1074,mapping!C:J,2,FALSE)</f>
        <v>مصطفي قليوب</v>
      </c>
      <c r="G1074" s="41" t="str">
        <f>IFERROR(VLOOKUP(F1074,mapping!$D$3:$J$200,2,FALSE),0)</f>
        <v xml:space="preserve">قليوب </v>
      </c>
      <c r="H1074" s="41" t="str">
        <f>IFERROR(VLOOKUP(F1074,mapping!$D$3:$J$200,3,FALSE),0)</f>
        <v>FIRST START</v>
      </c>
      <c r="I1074" s="41" t="str">
        <f>IFERROR(VLOOKUP(F1074,mapping!$D$3:$J$200,4,FALSE),0)</f>
        <v xml:space="preserve">م.نصر </v>
      </c>
      <c r="J1074" s="41" t="str">
        <f>IFERROR(VLOOKUP(F1074,mapping!$D$3:$J$200,5,FALSE),0)</f>
        <v>ميكروباص صيني</v>
      </c>
      <c r="K1074" s="63">
        <f>IF(W1074=mapping!$N$1,IFERROR(VLOOKUP(Table4[[#This Row],[Column1]],mapping!A:L,11,FALSE),0),IF(W1074&gt;mapping!$N$1,IFERROR(VLOOKUP(Table4[[#This Row],[Column1]],mapping!A:L,11,FALSE),0),))</f>
        <v>1250</v>
      </c>
      <c r="L1074" s="139">
        <v>1</v>
      </c>
      <c r="M1074" s="60">
        <f>IF(W1074=mapping!$N$1,IFERROR(VLOOKUP(Table4[[#This Row],[Column1]],mapping!A:L,12,FALSE),0),IF(W1074&gt;mapping!$N$1,IFERROR(VLOOKUP(Table4[[#This Row],[Column1]],mapping!A:L,12,FALSE),0),0))</f>
        <v>1200</v>
      </c>
      <c r="N1074" s="58">
        <f>Table4[[#This Row],[ سعر اليومية ]]*3%*Table4[[#This Row],[عدد الدورات ]]</f>
        <v>37.5</v>
      </c>
      <c r="O1074" s="56">
        <f>Table4[[#This Row],[ سعر اليومية ]]*Table4[[#This Row],[عدد الدورات ]]-N1074</f>
        <v>1212.5</v>
      </c>
      <c r="P1074" s="194"/>
      <c r="Q1074" s="194"/>
      <c r="R1074" s="194"/>
      <c r="S1074" s="58">
        <f>(Table4[[#This Row],[سعر يومية السائق]]*Table4[[#This Row],[عدد الدورات ]])-SUM(Table4[[#This Row],[سلف ]:[خصم ]])+Table4[[#This Row],[اضافي ]]</f>
        <v>1200</v>
      </c>
      <c r="U1074" s="58">
        <f>Table4[[#This Row],[ سعر اليومية ]]*Table4[[#This Row],[عدد الدورات ]]-Table4[[#This Row],[سعر يومية السائق]]*L1074</f>
        <v>50</v>
      </c>
      <c r="V1074" s="58">
        <f>U1074-Table4[[#This Row],[W/H  3%]]</f>
        <v>12.5</v>
      </c>
      <c r="W1074" s="66" t="str">
        <f>Table4[[#This Row],[اليوم]]&amp;Table4[[#This Row],[الشهر ]]&amp;Table4[[#This Row],[العام]]</f>
        <v>2152026</v>
      </c>
      <c r="X1074" s="66" t="s">
        <v>304</v>
      </c>
    </row>
    <row r="1075" spans="1:24" x14ac:dyDescent="0.3">
      <c r="A1075" s="62">
        <v>21</v>
      </c>
      <c r="B1075" s="62">
        <v>5</v>
      </c>
      <c r="C1075" s="62">
        <v>2026</v>
      </c>
      <c r="D1075" s="41" t="str">
        <f t="shared" si="74"/>
        <v>عمرو برعي الجراجFLITCH AND GRAINالتجمع ميكروباص صيني</v>
      </c>
      <c r="E1075" s="4">
        <v>2000</v>
      </c>
      <c r="F1075" s="41" t="str">
        <f>VLOOKUP(E1075,mapping!C:J,2,FALSE)</f>
        <v xml:space="preserve">عمرو برعي </v>
      </c>
      <c r="G1075" s="41" t="str">
        <f>IFERROR(VLOOKUP(F1075,mapping!$D$3:$J$200,2,FALSE),0)</f>
        <v>الجراج</v>
      </c>
      <c r="H1075" s="41" t="str">
        <f>IFERROR(VLOOKUP(F1075,mapping!$D$3:$J$200,3,FALSE),0)</f>
        <v>FLITCH AND GRAIN</v>
      </c>
      <c r="I1075" s="41" t="str">
        <f>IFERROR(VLOOKUP(F1075,mapping!$D$3:$J$200,4,FALSE),0)</f>
        <v xml:space="preserve">التجمع </v>
      </c>
      <c r="J1075" s="41" t="str">
        <f>IFERROR(VLOOKUP(F1075,mapping!$D$3:$J$200,5,FALSE),0)</f>
        <v>ميكروباص صيني</v>
      </c>
      <c r="K1075" s="63">
        <f>IF(W1075=mapping!$N$1,IFERROR(VLOOKUP(Table4[[#This Row],[Column1]],mapping!A:L,11,FALSE),0),IF(W1075&gt;mapping!$N$1,IFERROR(VLOOKUP(Table4[[#This Row],[Column1]],mapping!A:L,11,FALSE),0),))</f>
        <v>1300</v>
      </c>
      <c r="L1075" s="139">
        <v>1</v>
      </c>
      <c r="M1075" s="60">
        <f>IF(W1075=mapping!$N$1,IFERROR(VLOOKUP(Table4[[#This Row],[Column1]],mapping!A:L,12,FALSE),0),IF(W1075&gt;mapping!$N$1,IFERROR(VLOOKUP(Table4[[#This Row],[Column1]],mapping!A:L,12,FALSE),0),0))</f>
        <v>1050</v>
      </c>
      <c r="N1075" s="58">
        <f>Table4[[#This Row],[ سعر اليومية ]]*3%*Table4[[#This Row],[عدد الدورات ]]</f>
        <v>39</v>
      </c>
      <c r="O1075" s="56">
        <f>Table4[[#This Row],[ سعر اليومية ]]*Table4[[#This Row],[عدد الدورات ]]-N1075</f>
        <v>1261</v>
      </c>
      <c r="P1075" s="194"/>
      <c r="Q1075" s="194"/>
      <c r="R1075" s="194"/>
      <c r="S1075" s="58">
        <f>(Table4[[#This Row],[سعر يومية السائق]]*Table4[[#This Row],[عدد الدورات ]])-SUM(Table4[[#This Row],[سلف ]:[خصم ]])+Table4[[#This Row],[اضافي ]]</f>
        <v>1050</v>
      </c>
      <c r="U1075" s="58">
        <f>Table4[[#This Row],[ سعر اليومية ]]*Table4[[#This Row],[عدد الدورات ]]-Table4[[#This Row],[سعر يومية السائق]]*L1075</f>
        <v>250</v>
      </c>
      <c r="V1075" s="58">
        <f>U1075-Table4[[#This Row],[W/H  3%]]</f>
        <v>211</v>
      </c>
      <c r="W1075" s="66" t="str">
        <f>Table4[[#This Row],[اليوم]]&amp;Table4[[#This Row],[الشهر ]]&amp;Table4[[#This Row],[العام]]</f>
        <v>2152026</v>
      </c>
      <c r="X1075" s="66" t="s">
        <v>304</v>
      </c>
    </row>
    <row r="1076" spans="1:24" x14ac:dyDescent="0.3">
      <c r="A1076" s="62">
        <v>21</v>
      </c>
      <c r="B1076" s="62">
        <v>5</v>
      </c>
      <c r="C1076" s="62">
        <v>2026</v>
      </c>
      <c r="D1076" s="41" t="str">
        <f t="shared" si="74"/>
        <v>مصطفي الف مسكنالف مسكن 3 ورديةنجمة هليوبوليسالتجمع اتوبيس 28</v>
      </c>
      <c r="E1076" s="4">
        <v>3000</v>
      </c>
      <c r="F1076" s="41" t="str">
        <f>VLOOKUP(E1076,mapping!C:J,2,FALSE)</f>
        <v>مصطفي الف مسكن</v>
      </c>
      <c r="G1076" s="41" t="str">
        <f>IFERROR(VLOOKUP(F1076,mapping!$D$3:$J$200,2,FALSE),0)</f>
        <v>الف مسكن 3 وردية</v>
      </c>
      <c r="H1076" s="41" t="str">
        <f>IFERROR(VLOOKUP(F1076,mapping!$D$3:$J$200,3,FALSE),0)</f>
        <v>نجمة هليوبوليس</v>
      </c>
      <c r="I1076" s="41" t="str">
        <f>IFERROR(VLOOKUP(F1076,mapping!$D$3:$J$200,4,FALSE),0)</f>
        <v xml:space="preserve">التجمع </v>
      </c>
      <c r="J1076" s="41" t="str">
        <f>IFERROR(VLOOKUP(F1076,mapping!$D$3:$J$200,5,FALSE),0)</f>
        <v>اتوبيس 28</v>
      </c>
      <c r="K1076" s="63">
        <f>IF(W1076=mapping!$N$1,IFERROR(VLOOKUP(Table4[[#This Row],[Column1]],mapping!A:L,11,FALSE),0),IF(W1076&gt;mapping!$N$1,IFERROR(VLOOKUP(Table4[[#This Row],[Column1]],mapping!A:L,11,FALSE),0),))</f>
        <v>4297</v>
      </c>
      <c r="L1076" s="139">
        <v>1</v>
      </c>
      <c r="M1076" s="60">
        <f>IF(W1076=mapping!$N$1,IFERROR(VLOOKUP(Table4[[#This Row],[Column1]],mapping!A:L,12,FALSE),0),IF(W1076&gt;mapping!$N$1,IFERROR(VLOOKUP(Table4[[#This Row],[Column1]],mapping!A:L,12,FALSE),0),0))</f>
        <v>3800</v>
      </c>
      <c r="N1076" s="58">
        <f>Table4[[#This Row],[ سعر اليومية ]]*3%*Table4[[#This Row],[عدد الدورات ]]</f>
        <v>128.91</v>
      </c>
      <c r="O1076" s="56">
        <f>Table4[[#This Row],[ سعر اليومية ]]*Table4[[#This Row],[عدد الدورات ]]-N1076</f>
        <v>4168.09</v>
      </c>
      <c r="P1076" s="194"/>
      <c r="Q1076" s="194"/>
      <c r="R1076" s="194"/>
      <c r="S1076" s="58">
        <f>(Table4[[#This Row],[سعر يومية السائق]]*Table4[[#This Row],[عدد الدورات ]])-SUM(Table4[[#This Row],[سلف ]:[خصم ]])+Table4[[#This Row],[اضافي ]]</f>
        <v>3800</v>
      </c>
      <c r="U1076" s="58">
        <f>Table4[[#This Row],[ سعر اليومية ]]*Table4[[#This Row],[عدد الدورات ]]-Table4[[#This Row],[سعر يومية السائق]]*L1076</f>
        <v>497</v>
      </c>
      <c r="V1076" s="58">
        <f>U1076-Table4[[#This Row],[W/H  3%]]</f>
        <v>368.09000000000003</v>
      </c>
      <c r="W1076" s="66" t="str">
        <f>Table4[[#This Row],[اليوم]]&amp;Table4[[#This Row],[الشهر ]]&amp;Table4[[#This Row],[العام]]</f>
        <v>2152026</v>
      </c>
      <c r="X1076" s="66" t="s">
        <v>304</v>
      </c>
    </row>
    <row r="1077" spans="1:24" x14ac:dyDescent="0.3">
      <c r="A1077" s="62">
        <v>21</v>
      </c>
      <c r="B1077" s="62">
        <v>5</v>
      </c>
      <c r="C1077" s="62">
        <v>2026</v>
      </c>
      <c r="D1077" s="41" t="str">
        <f t="shared" si="74"/>
        <v>ممدوح كيلاني1قليوب 3 وردية نجمة هليوبوليسالتجمع اتوبيس 28</v>
      </c>
      <c r="E1077" s="4">
        <v>3002</v>
      </c>
      <c r="F1077" s="41" t="str">
        <f>VLOOKUP(E1077,mapping!C:J,2,FALSE)</f>
        <v>ممدوح كيلاني1</v>
      </c>
      <c r="G1077" s="41" t="str">
        <f>IFERROR(VLOOKUP(F1077,mapping!$D$3:$J$200,2,FALSE),0)</f>
        <v xml:space="preserve">قليوب 3 وردية </v>
      </c>
      <c r="H1077" s="41" t="str">
        <f>IFERROR(VLOOKUP(F1077,mapping!$D$3:$J$200,3,FALSE),0)</f>
        <v>نجمة هليوبوليس</v>
      </c>
      <c r="I1077" s="41" t="str">
        <f>IFERROR(VLOOKUP(F1077,mapping!$D$3:$J$200,4,FALSE),0)</f>
        <v xml:space="preserve">التجمع </v>
      </c>
      <c r="J1077" s="41" t="str">
        <f>IFERROR(VLOOKUP(F1077,mapping!$D$3:$J$200,5,FALSE),0)</f>
        <v>اتوبيس 28</v>
      </c>
      <c r="K1077" s="63">
        <f>IF(W1077=mapping!$N$1,IFERROR(VLOOKUP(Table4[[#This Row],[Column1]],mapping!A:L,11,FALSE),0),IF(W1077&gt;mapping!$N$1,IFERROR(VLOOKUP(Table4[[#This Row],[Column1]],mapping!A:L,11,FALSE),0),))</f>
        <v>4297</v>
      </c>
      <c r="L1077" s="139">
        <v>1</v>
      </c>
      <c r="M1077" s="60">
        <f>IF(W1077=mapping!$N$1,IFERROR(VLOOKUP(Table4[[#This Row],[Column1]],mapping!A:L,12,FALSE),0),IF(W1077&gt;mapping!$N$1,IFERROR(VLOOKUP(Table4[[#This Row],[Column1]],mapping!A:L,12,FALSE),0),0))</f>
        <v>3900</v>
      </c>
      <c r="N1077" s="58">
        <f>Table4[[#This Row],[ سعر اليومية ]]*3%*Table4[[#This Row],[عدد الدورات ]]</f>
        <v>128.91</v>
      </c>
      <c r="O1077" s="56">
        <f>Table4[[#This Row],[ سعر اليومية ]]*Table4[[#This Row],[عدد الدورات ]]-N1077</f>
        <v>4168.09</v>
      </c>
      <c r="P1077" s="194"/>
      <c r="Q1077" s="194"/>
      <c r="R1077" s="194"/>
      <c r="S1077" s="58">
        <f>(Table4[[#This Row],[سعر يومية السائق]]*Table4[[#This Row],[عدد الدورات ]])-SUM(Table4[[#This Row],[سلف ]:[خصم ]])+Table4[[#This Row],[اضافي ]]</f>
        <v>3900</v>
      </c>
      <c r="U1077" s="58">
        <f>Table4[[#This Row],[ سعر اليومية ]]*Table4[[#This Row],[عدد الدورات ]]-Table4[[#This Row],[سعر يومية السائق]]*L1077</f>
        <v>397</v>
      </c>
      <c r="V1077" s="58">
        <f>U1077-Table4[[#This Row],[W/H  3%]]</f>
        <v>268.09000000000003</v>
      </c>
      <c r="W1077" s="66" t="str">
        <f>Table4[[#This Row],[اليوم]]&amp;Table4[[#This Row],[الشهر ]]&amp;Table4[[#This Row],[العام]]</f>
        <v>2152026</v>
      </c>
      <c r="X1077" s="66" t="s">
        <v>304</v>
      </c>
    </row>
    <row r="1078" spans="1:24" x14ac:dyDescent="0.3">
      <c r="A1078" s="62">
        <v>21</v>
      </c>
      <c r="B1078" s="62">
        <v>5</v>
      </c>
      <c r="C1078" s="62">
        <v>2026</v>
      </c>
      <c r="D1078" s="41" t="str">
        <f t="shared" si="74"/>
        <v>ممدوح كيلاني3المنيب 3وردية نجمة هليوبوليسالتجمع ميكروباص</v>
      </c>
      <c r="E1078" s="4">
        <v>3004</v>
      </c>
      <c r="F1078" s="41" t="str">
        <f>VLOOKUP(E1078,mapping!C:J,2,FALSE)</f>
        <v>ممدوح كيلاني3</v>
      </c>
      <c r="G1078" s="41" t="str">
        <f>IFERROR(VLOOKUP(F1078,mapping!$D$3:$J$200,2,FALSE),0)</f>
        <v xml:space="preserve">المنيب 3وردية </v>
      </c>
      <c r="H1078" s="41" t="str">
        <f>IFERROR(VLOOKUP(F1078,mapping!$D$3:$J$200,3,FALSE),0)</f>
        <v>نجمة هليوبوليس</v>
      </c>
      <c r="I1078" s="41" t="str">
        <f>IFERROR(VLOOKUP(F1078,mapping!$D$3:$J$200,4,FALSE),0)</f>
        <v xml:space="preserve">التجمع </v>
      </c>
      <c r="J1078" s="41" t="str">
        <f>IFERROR(VLOOKUP(F1078,mapping!$D$3:$J$200,5,FALSE),0)</f>
        <v>ميكروباص</v>
      </c>
      <c r="K1078" s="63">
        <f>IF(W1078=mapping!$N$1,IFERROR(VLOOKUP(Table4[[#This Row],[Column1]],mapping!A:L,11,FALSE),0),IF(W1078&gt;mapping!$N$1,IFERROR(VLOOKUP(Table4[[#This Row],[Column1]],mapping!A:L,11,FALSE),0),))</f>
        <v>3600</v>
      </c>
      <c r="L1078" s="139">
        <v>1</v>
      </c>
      <c r="M1078" s="60">
        <f>IF(W1078=mapping!$N$1,IFERROR(VLOOKUP(Table4[[#This Row],[Column1]],mapping!A:L,12,FALSE),0),IF(W1078&gt;mapping!$N$1,IFERROR(VLOOKUP(Table4[[#This Row],[Column1]],mapping!A:L,12,FALSE),0),0))</f>
        <v>2700</v>
      </c>
      <c r="N1078" s="58">
        <f>Table4[[#This Row],[ سعر اليومية ]]*3%*Table4[[#This Row],[عدد الدورات ]]</f>
        <v>108</v>
      </c>
      <c r="O1078" s="56">
        <f>Table4[[#This Row],[ سعر اليومية ]]*Table4[[#This Row],[عدد الدورات ]]-N1078</f>
        <v>3492</v>
      </c>
      <c r="P1078" s="194"/>
      <c r="Q1078" s="194"/>
      <c r="R1078" s="194"/>
      <c r="S1078" s="58">
        <f>(Table4[[#This Row],[سعر يومية السائق]]*Table4[[#This Row],[عدد الدورات ]])-SUM(Table4[[#This Row],[سلف ]:[خصم ]])+Table4[[#This Row],[اضافي ]]</f>
        <v>2700</v>
      </c>
      <c r="U1078" s="58">
        <f>Table4[[#This Row],[ سعر اليومية ]]*Table4[[#This Row],[عدد الدورات ]]-Table4[[#This Row],[سعر يومية السائق]]*L1078</f>
        <v>900</v>
      </c>
      <c r="V1078" s="58">
        <f>U1078-Table4[[#This Row],[W/H  3%]]</f>
        <v>792</v>
      </c>
      <c r="W1078" s="66" t="str">
        <f>Table4[[#This Row],[اليوم]]&amp;Table4[[#This Row],[الشهر ]]&amp;Table4[[#This Row],[العام]]</f>
        <v>2152026</v>
      </c>
      <c r="X1078" s="66" t="s">
        <v>304</v>
      </c>
    </row>
    <row r="1079" spans="1:24" x14ac:dyDescent="0.3">
      <c r="A1079" s="62">
        <v>21</v>
      </c>
      <c r="B1079" s="62">
        <v>5</v>
      </c>
      <c r="C1079" s="62">
        <v>2026</v>
      </c>
      <c r="D1079" s="41" t="str">
        <f t="shared" si="74"/>
        <v>بكرقليوب 1 ورديةنجمة هليوبوليسالتجمع ميكروباص</v>
      </c>
      <c r="E1079" s="4">
        <v>3005</v>
      </c>
      <c r="F1079" s="41" t="str">
        <f>VLOOKUP(E1079,mapping!C:J,2,FALSE)</f>
        <v>بكر</v>
      </c>
      <c r="G1079" s="41" t="str">
        <f>IFERROR(VLOOKUP(F1079,mapping!$D$3:$J$200,2,FALSE),0)</f>
        <v>قليوب 1 وردية</v>
      </c>
      <c r="H1079" s="41" t="str">
        <f>IFERROR(VLOOKUP(F1079,mapping!$D$3:$J$200,3,FALSE),0)</f>
        <v>نجمة هليوبوليس</v>
      </c>
      <c r="I1079" s="41" t="str">
        <f>IFERROR(VLOOKUP(F1079,mapping!$D$3:$J$200,4,FALSE),0)</f>
        <v xml:space="preserve">التجمع </v>
      </c>
      <c r="J1079" s="41" t="str">
        <f>IFERROR(VLOOKUP(F1079,mapping!$D$3:$J$200,5,FALSE),0)</f>
        <v>ميكروباص</v>
      </c>
      <c r="K1079" s="63">
        <f>IF(W1079=mapping!$N$1,IFERROR(VLOOKUP(Table4[[#This Row],[Column1]],mapping!A:L,11,FALSE),0),IF(W1079&gt;mapping!$N$1,IFERROR(VLOOKUP(Table4[[#This Row],[Column1]],mapping!A:L,11,FALSE),0),))</f>
        <v>1400</v>
      </c>
      <c r="L1079" s="139">
        <v>1</v>
      </c>
      <c r="M1079" s="60">
        <f>IF(W1079=mapping!$N$1,IFERROR(VLOOKUP(Table4[[#This Row],[Column1]],mapping!A:L,12,FALSE),0),IF(W1079&gt;mapping!$N$1,IFERROR(VLOOKUP(Table4[[#This Row],[Column1]],mapping!A:L,12,FALSE),0),0))</f>
        <v>1200</v>
      </c>
      <c r="N1079" s="58">
        <f>Table4[[#This Row],[ سعر اليومية ]]*3%*Table4[[#This Row],[عدد الدورات ]]</f>
        <v>42</v>
      </c>
      <c r="O1079" s="56">
        <f>Table4[[#This Row],[ سعر اليومية ]]*Table4[[#This Row],[عدد الدورات ]]-N1079</f>
        <v>1358</v>
      </c>
      <c r="P1079" s="194"/>
      <c r="Q1079" s="194"/>
      <c r="R1079" s="194"/>
      <c r="S1079" s="58">
        <f>(Table4[[#This Row],[سعر يومية السائق]]*Table4[[#This Row],[عدد الدورات ]])-SUM(Table4[[#This Row],[سلف ]:[خصم ]])+Table4[[#This Row],[اضافي ]]</f>
        <v>1200</v>
      </c>
      <c r="U1079" s="58">
        <f>Table4[[#This Row],[ سعر اليومية ]]*Table4[[#This Row],[عدد الدورات ]]-Table4[[#This Row],[سعر يومية السائق]]*L1079</f>
        <v>200</v>
      </c>
      <c r="V1079" s="58">
        <f>U1079-Table4[[#This Row],[W/H  3%]]</f>
        <v>158</v>
      </c>
      <c r="W1079" s="66" t="str">
        <f>Table4[[#This Row],[اليوم]]&amp;Table4[[#This Row],[الشهر ]]&amp;Table4[[#This Row],[العام]]</f>
        <v>2152026</v>
      </c>
      <c r="X1079" s="66" t="s">
        <v>304</v>
      </c>
    </row>
    <row r="1080" spans="1:24" x14ac:dyDescent="0.3">
      <c r="A1080" s="62">
        <v>21</v>
      </c>
      <c r="B1080" s="62">
        <v>5</v>
      </c>
      <c r="C1080" s="62">
        <v>2026</v>
      </c>
      <c r="D1080" s="41" t="str">
        <f t="shared" si="74"/>
        <v xml:space="preserve">رجب سلامة 1المرج لوجستيكااكتوبر هاي اس </v>
      </c>
      <c r="E1080" s="4">
        <v>4000</v>
      </c>
      <c r="F1080" s="41" t="str">
        <f>VLOOKUP(E1080,mapping!C:J,2,FALSE)</f>
        <v>رجب سلامة 1</v>
      </c>
      <c r="G1080" s="41" t="str">
        <f>IFERROR(VLOOKUP(F1080,mapping!$D$3:$J$200,2,FALSE),0)</f>
        <v xml:space="preserve">المرج </v>
      </c>
      <c r="H1080" s="41" t="str">
        <f>IFERROR(VLOOKUP(F1080,mapping!$D$3:$J$200,3,FALSE),0)</f>
        <v>لوجستيكا</v>
      </c>
      <c r="I1080" s="41" t="str">
        <f>IFERROR(VLOOKUP(F1080,mapping!$D$3:$J$200,4,FALSE),0)</f>
        <v xml:space="preserve">اكتوبر </v>
      </c>
      <c r="J1080" s="41" t="str">
        <f>IFERROR(VLOOKUP(F1080,mapping!$D$3:$J$200,5,FALSE),0)</f>
        <v xml:space="preserve">هاي اس </v>
      </c>
      <c r="K1080" s="63">
        <f>IF(W1080=mapping!$N$1,IFERROR(VLOOKUP(Table4[[#This Row],[Column1]],mapping!A:L,11,FALSE),0),IF(W1080&gt;mapping!$N$1,IFERROR(VLOOKUP(Table4[[#This Row],[Column1]],mapping!A:L,11,FALSE),0),))</f>
        <v>2195</v>
      </c>
      <c r="L1080" s="139">
        <v>1</v>
      </c>
      <c r="M1080" s="60">
        <f>IF(W1080=mapping!$N$1,IFERROR(VLOOKUP(Table4[[#This Row],[Column1]],mapping!A:L,12,FALSE),0),IF(W1080&gt;mapping!$N$1,IFERROR(VLOOKUP(Table4[[#This Row],[Column1]],mapping!A:L,12,FALSE),0),0))</f>
        <v>2000</v>
      </c>
      <c r="N1080" s="58">
        <f>Table4[[#This Row],[ سعر اليومية ]]*3%*Table4[[#This Row],[عدد الدورات ]]</f>
        <v>65.849999999999994</v>
      </c>
      <c r="O1080" s="56">
        <f>Table4[[#This Row],[ سعر اليومية ]]*Table4[[#This Row],[عدد الدورات ]]-N1080</f>
        <v>2129.15</v>
      </c>
      <c r="P1080" s="194"/>
      <c r="Q1080" s="194"/>
      <c r="R1080" s="194"/>
      <c r="S1080" s="58">
        <f>(Table4[[#This Row],[سعر يومية السائق]]*Table4[[#This Row],[عدد الدورات ]])-SUM(Table4[[#This Row],[سلف ]:[خصم ]])+Table4[[#This Row],[اضافي ]]</f>
        <v>2000</v>
      </c>
      <c r="U1080" s="58">
        <f>Table4[[#This Row],[ سعر اليومية ]]*Table4[[#This Row],[عدد الدورات ]]-Table4[[#This Row],[سعر يومية السائق]]*L1080</f>
        <v>195</v>
      </c>
      <c r="V1080" s="58">
        <f>U1080-Table4[[#This Row],[W/H  3%]]</f>
        <v>129.15</v>
      </c>
      <c r="W1080" s="66" t="str">
        <f>Table4[[#This Row],[اليوم]]&amp;Table4[[#This Row],[الشهر ]]&amp;Table4[[#This Row],[العام]]</f>
        <v>2152026</v>
      </c>
      <c r="X1080" s="66" t="s">
        <v>304</v>
      </c>
    </row>
    <row r="1081" spans="1:24" x14ac:dyDescent="0.3">
      <c r="A1081" s="62">
        <v>21</v>
      </c>
      <c r="B1081" s="62">
        <v>5</v>
      </c>
      <c r="C1081" s="62">
        <v>2026</v>
      </c>
      <c r="D1081" s="41" t="str">
        <f t="shared" si="74"/>
        <v xml:space="preserve">رجب سلامة 2 نكلا حضورلوجستيكااكتوبر هاي اس </v>
      </c>
      <c r="E1081" s="4">
        <v>4004</v>
      </c>
      <c r="F1081" s="41" t="str">
        <f>VLOOKUP(E1081,mapping!C:J,2,FALSE)</f>
        <v xml:space="preserve">رجب سلامة 2 </v>
      </c>
      <c r="G1081" s="41" t="str">
        <f>IFERROR(VLOOKUP(F1081,mapping!$D$3:$J$200,2,FALSE),0)</f>
        <v>نكلا حضور</v>
      </c>
      <c r="H1081" s="41" t="str">
        <f>IFERROR(VLOOKUP(F1081,mapping!$D$3:$J$200,3,FALSE),0)</f>
        <v>لوجستيكا</v>
      </c>
      <c r="I1081" s="41" t="str">
        <f>IFERROR(VLOOKUP(F1081,mapping!$D$3:$J$200,4,FALSE),0)</f>
        <v xml:space="preserve">اكتوبر </v>
      </c>
      <c r="J1081" s="41" t="str">
        <f>IFERROR(VLOOKUP(F1081,mapping!$D$3:$J$200,5,FALSE),0)</f>
        <v xml:space="preserve">هاي اس </v>
      </c>
      <c r="K1081" s="63">
        <f>IF(W1081=mapping!$N$1,IFERROR(VLOOKUP(Table4[[#This Row],[Column1]],mapping!A:L,11,FALSE),0),IF(W1081&gt;mapping!$N$1,IFERROR(VLOOKUP(Table4[[#This Row],[Column1]],mapping!A:L,11,FALSE),0),))</f>
        <v>1024</v>
      </c>
      <c r="L1081" s="139">
        <v>1</v>
      </c>
      <c r="M1081" s="60">
        <f>IF(W1081=mapping!$N$1,IFERROR(VLOOKUP(Table4[[#This Row],[Column1]],mapping!A:L,12,FALSE),0),IF(W1081&gt;mapping!$N$1,IFERROR(VLOOKUP(Table4[[#This Row],[Column1]],mapping!A:L,12,FALSE),0),0))</f>
        <v>1000</v>
      </c>
      <c r="N1081" s="58">
        <f>Table4[[#This Row],[ سعر اليومية ]]*3%*Table4[[#This Row],[عدد الدورات ]]</f>
        <v>30.72</v>
      </c>
      <c r="O1081" s="56">
        <f>Table4[[#This Row],[ سعر اليومية ]]*Table4[[#This Row],[عدد الدورات ]]-N1081</f>
        <v>993.28</v>
      </c>
      <c r="P1081" s="194"/>
      <c r="Q1081" s="194"/>
      <c r="R1081" s="194"/>
      <c r="S1081" s="58">
        <f>(Table4[[#This Row],[سعر يومية السائق]]*Table4[[#This Row],[عدد الدورات ]])-SUM(Table4[[#This Row],[سلف ]:[خصم ]])+Table4[[#This Row],[اضافي ]]</f>
        <v>1000</v>
      </c>
      <c r="U1081" s="58">
        <f>Table4[[#This Row],[ سعر اليومية ]]*Table4[[#This Row],[عدد الدورات ]]-Table4[[#This Row],[سعر يومية السائق]]*L1081</f>
        <v>24</v>
      </c>
      <c r="V1081" s="58">
        <f>U1081-Table4[[#This Row],[W/H  3%]]</f>
        <v>-6.7199999999999989</v>
      </c>
      <c r="W1081" s="66" t="str">
        <f>Table4[[#This Row],[اليوم]]&amp;Table4[[#This Row],[الشهر ]]&amp;Table4[[#This Row],[العام]]</f>
        <v>2152026</v>
      </c>
      <c r="X1081" s="66" t="s">
        <v>304</v>
      </c>
    </row>
    <row r="1082" spans="1:24" x14ac:dyDescent="0.3">
      <c r="A1082" s="62">
        <v>21</v>
      </c>
      <c r="B1082" s="62">
        <v>5</v>
      </c>
      <c r="C1082" s="62">
        <v>2026</v>
      </c>
      <c r="D1082" s="41" t="str">
        <f t="shared" si="74"/>
        <v xml:space="preserve">احمد السيدالمنيب 3وردية لوجستيكااكتوبر هاي اس </v>
      </c>
      <c r="E1082" s="4">
        <v>4001</v>
      </c>
      <c r="F1082" s="41" t="str">
        <f>VLOOKUP(E1082,mapping!C:J,2,FALSE)</f>
        <v>احمد السيد</v>
      </c>
      <c r="G1082" s="41" t="str">
        <f>IFERROR(VLOOKUP(F1082,mapping!$D$3:$J$200,2,FALSE),0)</f>
        <v xml:space="preserve">المنيب 3وردية </v>
      </c>
      <c r="H1082" s="41" t="str">
        <f>IFERROR(VLOOKUP(F1082,mapping!$D$3:$J$200,3,FALSE),0)</f>
        <v>لوجستيكا</v>
      </c>
      <c r="I1082" s="41" t="str">
        <f>IFERROR(VLOOKUP(F1082,mapping!$D$3:$J$200,4,FALSE),0)</f>
        <v xml:space="preserve">اكتوبر </v>
      </c>
      <c r="J1082" s="41" t="str">
        <f>IFERROR(VLOOKUP(F1082,mapping!$D$3:$J$200,5,FALSE),0)</f>
        <v xml:space="preserve">هاي اس </v>
      </c>
      <c r="K1082" s="63">
        <f>IF(W1082=mapping!$N$1,IFERROR(VLOOKUP(Table4[[#This Row],[Column1]],mapping!A:L,11,FALSE),0),IF(W1082&gt;mapping!$N$1,IFERROR(VLOOKUP(Table4[[#This Row],[Column1]],mapping!A:L,11,FALSE),0),))</f>
        <v>4831</v>
      </c>
      <c r="L1082" s="139">
        <v>1</v>
      </c>
      <c r="M1082" s="60">
        <f>IF(W1082=mapping!$N$1,IFERROR(VLOOKUP(Table4[[#This Row],[Column1]],mapping!A:L,12,FALSE),0),IF(W1082&gt;mapping!$N$1,IFERROR(VLOOKUP(Table4[[#This Row],[Column1]],mapping!A:L,12,FALSE),0),0))</f>
        <v>4000</v>
      </c>
      <c r="N1082" s="58">
        <f>Table4[[#This Row],[ سعر اليومية ]]*3%*Table4[[#This Row],[عدد الدورات ]]</f>
        <v>144.93</v>
      </c>
      <c r="O1082" s="56">
        <f>Table4[[#This Row],[ سعر اليومية ]]*Table4[[#This Row],[عدد الدورات ]]-N1082</f>
        <v>4686.07</v>
      </c>
      <c r="P1082" s="194"/>
      <c r="Q1082" s="194"/>
      <c r="R1082" s="194"/>
      <c r="S1082" s="58">
        <f>(Table4[[#This Row],[سعر يومية السائق]]*Table4[[#This Row],[عدد الدورات ]])-SUM(Table4[[#This Row],[سلف ]:[خصم ]])+Table4[[#This Row],[اضافي ]]</f>
        <v>4000</v>
      </c>
      <c r="U1082" s="58">
        <f>Table4[[#This Row],[ سعر اليومية ]]*Table4[[#This Row],[عدد الدورات ]]-Table4[[#This Row],[سعر يومية السائق]]*L1082</f>
        <v>831</v>
      </c>
      <c r="V1082" s="58">
        <f>U1082-Table4[[#This Row],[W/H  3%]]</f>
        <v>686.06999999999994</v>
      </c>
      <c r="W1082" s="66" t="str">
        <f>Table4[[#This Row],[اليوم]]&amp;Table4[[#This Row],[الشهر ]]&amp;Table4[[#This Row],[العام]]</f>
        <v>2152026</v>
      </c>
      <c r="X1082" s="66" t="s">
        <v>304</v>
      </c>
    </row>
    <row r="1083" spans="1:24" x14ac:dyDescent="0.3">
      <c r="A1083" s="62">
        <v>21</v>
      </c>
      <c r="B1083" s="62">
        <v>5</v>
      </c>
      <c r="C1083" s="62">
        <v>2026</v>
      </c>
      <c r="D1083" s="41" t="str">
        <f t="shared" si="74"/>
        <v xml:space="preserve">حسام سعيد1القناطر 3 ورديةلوجستيكااكتوبر هاي اس </v>
      </c>
      <c r="E1083" s="4">
        <v>4002</v>
      </c>
      <c r="F1083" s="41" t="str">
        <f>VLOOKUP(E1083,mapping!C:J,2,FALSE)</f>
        <v>حسام سعيد1</v>
      </c>
      <c r="G1083" s="41" t="str">
        <f>IFERROR(VLOOKUP(F1083,mapping!$D$3:$J$200,2,FALSE),0)</f>
        <v>القناطر 3 وردية</v>
      </c>
      <c r="H1083" s="41" t="str">
        <f>IFERROR(VLOOKUP(F1083,mapping!$D$3:$J$200,3,FALSE),0)</f>
        <v>لوجستيكا</v>
      </c>
      <c r="I1083" s="41" t="str">
        <f>IFERROR(VLOOKUP(F1083,mapping!$D$3:$J$200,4,FALSE),0)</f>
        <v xml:space="preserve">اكتوبر </v>
      </c>
      <c r="J1083" s="41" t="str">
        <f>IFERROR(VLOOKUP(F1083,mapping!$D$3:$J$200,5,FALSE),0)</f>
        <v xml:space="preserve">هاي اس </v>
      </c>
      <c r="K1083" s="63">
        <f>IF(W1083=mapping!$N$1,IFERROR(VLOOKUP(Table4[[#This Row],[Column1]],mapping!A:L,11,FALSE),0),IF(W1083&gt;mapping!$N$1,IFERROR(VLOOKUP(Table4[[#This Row],[Column1]],mapping!A:L,11,FALSE),0),))</f>
        <v>4391</v>
      </c>
      <c r="L1083" s="139">
        <v>1</v>
      </c>
      <c r="M1083" s="60">
        <f>IF(W1083=mapping!$N$1,IFERROR(VLOOKUP(Table4[[#This Row],[Column1]],mapping!A:L,12,FALSE),0),IF(W1083&gt;mapping!$N$1,IFERROR(VLOOKUP(Table4[[#This Row],[Column1]],mapping!A:L,12,FALSE),0),0))</f>
        <v>3400</v>
      </c>
      <c r="N1083" s="58">
        <f>Table4[[#This Row],[ سعر اليومية ]]*3%*Table4[[#This Row],[عدد الدورات ]]</f>
        <v>131.72999999999999</v>
      </c>
      <c r="O1083" s="56">
        <f>Table4[[#This Row],[ سعر اليومية ]]*Table4[[#This Row],[عدد الدورات ]]-N1083</f>
        <v>4259.2700000000004</v>
      </c>
      <c r="P1083" s="194"/>
      <c r="Q1083" s="194"/>
      <c r="R1083" s="194"/>
      <c r="S1083" s="58">
        <f>(Table4[[#This Row],[سعر يومية السائق]]*Table4[[#This Row],[عدد الدورات ]])-SUM(Table4[[#This Row],[سلف ]:[خصم ]])+Table4[[#This Row],[اضافي ]]</f>
        <v>3400</v>
      </c>
      <c r="U1083" s="58">
        <f>Table4[[#This Row],[ سعر اليومية ]]*Table4[[#This Row],[عدد الدورات ]]-Table4[[#This Row],[سعر يومية السائق]]*L1083</f>
        <v>991</v>
      </c>
      <c r="V1083" s="58">
        <f>U1083-Table4[[#This Row],[W/H  3%]]</f>
        <v>859.27</v>
      </c>
      <c r="W1083" s="66" t="str">
        <f>Table4[[#This Row],[اليوم]]&amp;Table4[[#This Row],[الشهر ]]&amp;Table4[[#This Row],[العام]]</f>
        <v>2152026</v>
      </c>
      <c r="X1083" s="66" t="s">
        <v>304</v>
      </c>
    </row>
    <row r="1084" spans="1:24" x14ac:dyDescent="0.3">
      <c r="A1084" s="62">
        <v>21</v>
      </c>
      <c r="B1084" s="62">
        <v>5</v>
      </c>
      <c r="C1084" s="62">
        <v>2026</v>
      </c>
      <c r="D1084" s="41" t="str">
        <f t="shared" si="74"/>
        <v xml:space="preserve">حسام سعيد 2نكلا انصرافلوجستيكااكتوبر هاي اس </v>
      </c>
      <c r="E1084" s="4">
        <v>4003</v>
      </c>
      <c r="F1084" s="41" t="str">
        <f>VLOOKUP(E1084,mapping!C:J,2,FALSE)</f>
        <v>حسام سعيد 2</v>
      </c>
      <c r="G1084" s="41" t="str">
        <f>IFERROR(VLOOKUP(F1084,mapping!$D$3:$J$200,2,FALSE),0)</f>
        <v>نكلا انصراف</v>
      </c>
      <c r="H1084" s="41" t="str">
        <f>IFERROR(VLOOKUP(F1084,mapping!$D$3:$J$200,3,FALSE),0)</f>
        <v>لوجستيكا</v>
      </c>
      <c r="I1084" s="41" t="str">
        <f>IFERROR(VLOOKUP(F1084,mapping!$D$3:$J$200,4,FALSE),0)</f>
        <v xml:space="preserve">اكتوبر </v>
      </c>
      <c r="J1084" s="41" t="str">
        <f>IFERROR(VLOOKUP(F1084,mapping!$D$3:$J$200,5,FALSE),0)</f>
        <v xml:space="preserve">هاي اس </v>
      </c>
      <c r="K1084" s="63">
        <f>IF(W1084=mapping!$N$1,IFERROR(VLOOKUP(Table4[[#This Row],[Column1]],mapping!A:L,11,FALSE),0),IF(W1084&gt;mapping!$N$1,IFERROR(VLOOKUP(Table4[[#This Row],[Column1]],mapping!A:L,11,FALSE),0),))</f>
        <v>1024</v>
      </c>
      <c r="L1084" s="139">
        <v>1</v>
      </c>
      <c r="M1084" s="60">
        <f>IF(W1084=mapping!$N$1,IFERROR(VLOOKUP(Table4[[#This Row],[Column1]],mapping!A:L,12,FALSE),0),IF(W1084&gt;mapping!$N$1,IFERROR(VLOOKUP(Table4[[#This Row],[Column1]],mapping!A:L,12,FALSE),0),0))</f>
        <v>900</v>
      </c>
      <c r="N1084" s="58">
        <f>Table4[[#This Row],[ سعر اليومية ]]*3%*Table4[[#This Row],[عدد الدورات ]]</f>
        <v>30.72</v>
      </c>
      <c r="O1084" s="56">
        <f>Table4[[#This Row],[ سعر اليومية ]]*Table4[[#This Row],[عدد الدورات ]]-N1084</f>
        <v>993.28</v>
      </c>
      <c r="P1084" s="194"/>
      <c r="Q1084" s="194"/>
      <c r="R1084" s="194"/>
      <c r="S1084" s="58">
        <f>(Table4[[#This Row],[سعر يومية السائق]]*Table4[[#This Row],[عدد الدورات ]])-SUM(Table4[[#This Row],[سلف ]:[خصم ]])+Table4[[#This Row],[اضافي ]]</f>
        <v>900</v>
      </c>
      <c r="U1084" s="58">
        <f>Table4[[#This Row],[ سعر اليومية ]]*Table4[[#This Row],[عدد الدورات ]]-Table4[[#This Row],[سعر يومية السائق]]*L1084</f>
        <v>124</v>
      </c>
      <c r="V1084" s="58">
        <f>U1084-Table4[[#This Row],[W/H  3%]]</f>
        <v>93.28</v>
      </c>
      <c r="W1084" s="66" t="str">
        <f>Table4[[#This Row],[اليوم]]&amp;Table4[[#This Row],[الشهر ]]&amp;Table4[[#This Row],[العام]]</f>
        <v>2152026</v>
      </c>
      <c r="X1084" s="66" t="s">
        <v>304</v>
      </c>
    </row>
    <row r="1085" spans="1:24" x14ac:dyDescent="0.3">
      <c r="A1085" s="62">
        <v>21</v>
      </c>
      <c r="B1085" s="62">
        <v>5</v>
      </c>
      <c r="C1085" s="62">
        <v>2026</v>
      </c>
      <c r="D1085" s="41" t="str">
        <f t="shared" si="74"/>
        <v xml:space="preserve">محمد رضا المنوفية لوجستيكااكتوبر هاي اس </v>
      </c>
      <c r="E1085" s="4">
        <v>4006</v>
      </c>
      <c r="F1085" s="41" t="str">
        <f>VLOOKUP(E1085,mapping!C:J,2,FALSE)</f>
        <v xml:space="preserve">محمد رضا </v>
      </c>
      <c r="G1085" s="41" t="str">
        <f>IFERROR(VLOOKUP(F1085,mapping!$D$3:$J$200,2,FALSE),0)</f>
        <v xml:space="preserve">المنوفية </v>
      </c>
      <c r="H1085" s="41" t="str">
        <f>IFERROR(VLOOKUP(F1085,mapping!$D$3:$J$200,3,FALSE),0)</f>
        <v>لوجستيكا</v>
      </c>
      <c r="I1085" s="41" t="str">
        <f>IFERROR(VLOOKUP(F1085,mapping!$D$3:$J$200,4,FALSE),0)</f>
        <v xml:space="preserve">اكتوبر </v>
      </c>
      <c r="J1085" s="41" t="str">
        <f>IFERROR(VLOOKUP(F1085,mapping!$D$3:$J$200,5,FALSE),0)</f>
        <v xml:space="preserve">هاي اس </v>
      </c>
      <c r="K1085" s="63">
        <f>IF(W1085=mapping!$N$1,IFERROR(VLOOKUP(Table4[[#This Row],[Column1]],mapping!A:L,11,FALSE),0),IF(W1085&gt;mapping!$N$1,IFERROR(VLOOKUP(Table4[[#This Row],[Column1]],mapping!A:L,11,FALSE),0),))</f>
        <v>2634</v>
      </c>
      <c r="L1085" s="139">
        <v>1</v>
      </c>
      <c r="M1085" s="60">
        <f>IF(W1085=mapping!$N$1,IFERROR(VLOOKUP(Table4[[#This Row],[Column1]],mapping!A:L,12,FALSE),0),IF(W1085&gt;mapping!$N$1,IFERROR(VLOOKUP(Table4[[#This Row],[Column1]],mapping!A:L,12,FALSE),0),0))</f>
        <v>2150</v>
      </c>
      <c r="N1085" s="58">
        <f>Table4[[#This Row],[ سعر اليومية ]]*3%*Table4[[#This Row],[عدد الدورات ]]</f>
        <v>79.02</v>
      </c>
      <c r="O1085" s="56">
        <f>Table4[[#This Row],[ سعر اليومية ]]*Table4[[#This Row],[عدد الدورات ]]-N1085</f>
        <v>2554.98</v>
      </c>
      <c r="P1085" s="194"/>
      <c r="Q1085" s="194"/>
      <c r="R1085" s="194"/>
      <c r="S1085" s="58">
        <f>(Table4[[#This Row],[سعر يومية السائق]]*Table4[[#This Row],[عدد الدورات ]])-SUM(Table4[[#This Row],[سلف ]:[خصم ]])+Table4[[#This Row],[اضافي ]]</f>
        <v>2150</v>
      </c>
      <c r="U1085" s="58">
        <f>Table4[[#This Row],[ سعر اليومية ]]*Table4[[#This Row],[عدد الدورات ]]-Table4[[#This Row],[سعر يومية السائق]]*L1085</f>
        <v>484</v>
      </c>
      <c r="V1085" s="58">
        <f>U1085-Table4[[#This Row],[W/H  3%]]</f>
        <v>404.98</v>
      </c>
      <c r="W1085" s="66" t="str">
        <f>Table4[[#This Row],[اليوم]]&amp;Table4[[#This Row],[الشهر ]]&amp;Table4[[#This Row],[العام]]</f>
        <v>2152026</v>
      </c>
      <c r="X1085" s="66" t="s">
        <v>304</v>
      </c>
    </row>
    <row r="1086" spans="1:24" x14ac:dyDescent="0.3">
      <c r="A1086" s="62">
        <v>21</v>
      </c>
      <c r="B1086" s="62">
        <v>5</v>
      </c>
      <c r="C1086" s="62">
        <v>2026</v>
      </c>
      <c r="D1086" s="41" t="str">
        <f t="shared" si="74"/>
        <v xml:space="preserve">مصطفي شكيويالجلاتمةلوجستيكااكتوبر كوستر </v>
      </c>
      <c r="E1086" s="4">
        <v>4007</v>
      </c>
      <c r="F1086" s="41" t="str">
        <f>VLOOKUP(E1086,mapping!C:J,2,FALSE)</f>
        <v>مصطفي شكيوي</v>
      </c>
      <c r="G1086" s="41" t="str">
        <f>IFERROR(VLOOKUP(F1086,mapping!$D$3:$J$200,2,FALSE),0)</f>
        <v>الجلاتمة</v>
      </c>
      <c r="H1086" s="41" t="str">
        <f>IFERROR(VLOOKUP(F1086,mapping!$D$3:$J$200,3,FALSE),0)</f>
        <v>لوجستيكا</v>
      </c>
      <c r="I1086" s="41" t="str">
        <f>IFERROR(VLOOKUP(F1086,mapping!$D$3:$J$200,4,FALSE),0)</f>
        <v xml:space="preserve">اكتوبر </v>
      </c>
      <c r="J1086" s="41" t="str">
        <f>IFERROR(VLOOKUP(F1086,mapping!$D$3:$J$200,5,FALSE),0)</f>
        <v xml:space="preserve">كوستر </v>
      </c>
      <c r="K1086" s="63">
        <f>IF(W1086=mapping!$N$1,IFERROR(VLOOKUP(Table4[[#This Row],[Column1]],mapping!A:L,11,FALSE),0),IF(W1086&gt;mapping!$N$1,IFERROR(VLOOKUP(Table4[[#This Row],[Column1]],mapping!A:L,11,FALSE),0),))</f>
        <v>3220</v>
      </c>
      <c r="L1086" s="139">
        <v>1</v>
      </c>
      <c r="M1086" s="60">
        <f>IF(W1086=mapping!$N$1,IFERROR(VLOOKUP(Table4[[#This Row],[Column1]],mapping!A:L,12,FALSE),0),IF(W1086&gt;mapping!$N$1,IFERROR(VLOOKUP(Table4[[#This Row],[Column1]],mapping!A:L,12,FALSE),0),0))</f>
        <v>2750</v>
      </c>
      <c r="N1086" s="58">
        <f>Table4[[#This Row],[ سعر اليومية ]]*3%*Table4[[#This Row],[عدد الدورات ]]</f>
        <v>96.6</v>
      </c>
      <c r="O1086" s="56">
        <f>Table4[[#This Row],[ سعر اليومية ]]*Table4[[#This Row],[عدد الدورات ]]-N1086</f>
        <v>3123.4</v>
      </c>
      <c r="P1086" s="194"/>
      <c r="Q1086" s="194"/>
      <c r="R1086" s="194"/>
      <c r="S1086" s="58">
        <f>(Table4[[#This Row],[سعر يومية السائق]]*Table4[[#This Row],[عدد الدورات ]])-SUM(Table4[[#This Row],[سلف ]:[خصم ]])+Table4[[#This Row],[اضافي ]]</f>
        <v>2750</v>
      </c>
      <c r="U1086" s="58">
        <f>Table4[[#This Row],[ سعر اليومية ]]*Table4[[#This Row],[عدد الدورات ]]-Table4[[#This Row],[سعر يومية السائق]]*L1086</f>
        <v>470</v>
      </c>
      <c r="V1086" s="58">
        <f>U1086-Table4[[#This Row],[W/H  3%]]</f>
        <v>373.4</v>
      </c>
      <c r="W1086" s="66" t="str">
        <f>Table4[[#This Row],[اليوم]]&amp;Table4[[#This Row],[الشهر ]]&amp;Table4[[#This Row],[العام]]</f>
        <v>2152026</v>
      </c>
      <c r="X1086" s="66" t="s">
        <v>304</v>
      </c>
    </row>
    <row r="1087" spans="1:24" x14ac:dyDescent="0.3">
      <c r="A1087" s="62">
        <v>21</v>
      </c>
      <c r="B1087" s="62">
        <v>5</v>
      </c>
      <c r="C1087" s="62">
        <v>2026</v>
      </c>
      <c r="D1087" s="41" t="str">
        <f t="shared" si="74"/>
        <v xml:space="preserve">وديع 1الفيوم 1لوجستيكااكتوبر هاي اس </v>
      </c>
      <c r="E1087" s="4">
        <v>4009</v>
      </c>
      <c r="F1087" s="41" t="str">
        <f>VLOOKUP(E1087,mapping!C:J,2,FALSE)</f>
        <v>وديع 1</v>
      </c>
      <c r="G1087" s="41" t="str">
        <f>IFERROR(VLOOKUP(F1087,mapping!$D$3:$J$200,2,FALSE),0)</f>
        <v>الفيوم 1</v>
      </c>
      <c r="H1087" s="41" t="str">
        <f>IFERROR(VLOOKUP(F1087,mapping!$D$3:$J$200,3,FALSE),0)</f>
        <v>لوجستيكا</v>
      </c>
      <c r="I1087" s="41" t="str">
        <f>IFERROR(VLOOKUP(F1087,mapping!$D$3:$J$200,4,FALSE),0)</f>
        <v xml:space="preserve">اكتوبر </v>
      </c>
      <c r="J1087" s="41" t="str">
        <f>IFERROR(VLOOKUP(F1087,mapping!$D$3:$J$200,5,FALSE),0)</f>
        <v xml:space="preserve">هاي اس </v>
      </c>
      <c r="K1087" s="63">
        <f>IF(W1087=mapping!$N$1,IFERROR(VLOOKUP(Table4[[#This Row],[Column1]],mapping!A:L,11,FALSE),0),IF(W1087&gt;mapping!$N$1,IFERROR(VLOOKUP(Table4[[#This Row],[Column1]],mapping!A:L,11,FALSE),0),))</f>
        <v>2662</v>
      </c>
      <c r="L1087" s="139">
        <v>1</v>
      </c>
      <c r="M1087" s="60">
        <f>IF(W1087=mapping!$N$1,IFERROR(VLOOKUP(Table4[[#This Row],[Column1]],mapping!A:L,12,FALSE),0),IF(W1087&gt;mapping!$N$1,IFERROR(VLOOKUP(Table4[[#This Row],[Column1]],mapping!A:L,12,FALSE),0),0))</f>
        <v>2250</v>
      </c>
      <c r="N1087" s="58">
        <f>Table4[[#This Row],[ سعر اليومية ]]*3%*Table4[[#This Row],[عدد الدورات ]]</f>
        <v>79.86</v>
      </c>
      <c r="O1087" s="56">
        <f>Table4[[#This Row],[ سعر اليومية ]]*Table4[[#This Row],[عدد الدورات ]]-N1087</f>
        <v>2582.14</v>
      </c>
      <c r="P1087" s="194"/>
      <c r="Q1087" s="194"/>
      <c r="R1087" s="194"/>
      <c r="S1087" s="58">
        <f>(Table4[[#This Row],[سعر يومية السائق]]*Table4[[#This Row],[عدد الدورات ]])-SUM(Table4[[#This Row],[سلف ]:[خصم ]])+Table4[[#This Row],[اضافي ]]</f>
        <v>2250</v>
      </c>
      <c r="U1087" s="58">
        <f>Table4[[#This Row],[ سعر اليومية ]]*Table4[[#This Row],[عدد الدورات ]]-Table4[[#This Row],[سعر يومية السائق]]*L1087</f>
        <v>412</v>
      </c>
      <c r="V1087" s="58">
        <f>U1087-Table4[[#This Row],[W/H  3%]]</f>
        <v>332.14</v>
      </c>
      <c r="W1087" s="66" t="str">
        <f>Table4[[#This Row],[اليوم]]&amp;Table4[[#This Row],[الشهر ]]&amp;Table4[[#This Row],[العام]]</f>
        <v>2152026</v>
      </c>
      <c r="X1087" s="66" t="s">
        <v>304</v>
      </c>
    </row>
    <row r="1088" spans="1:24" x14ac:dyDescent="0.3">
      <c r="A1088" s="62">
        <v>21</v>
      </c>
      <c r="B1088" s="62">
        <v>5</v>
      </c>
      <c r="C1088" s="62">
        <v>2026</v>
      </c>
      <c r="D1088" s="41" t="str">
        <f t="shared" si="74"/>
        <v xml:space="preserve">وديع 2الفيوم 2لوجستيكااكتوبر هاي اس </v>
      </c>
      <c r="E1088" s="4">
        <v>4010</v>
      </c>
      <c r="F1088" s="41" t="str">
        <f>VLOOKUP(E1088,mapping!C:J,2,FALSE)</f>
        <v>وديع 2</v>
      </c>
      <c r="G1088" s="41" t="str">
        <f>IFERROR(VLOOKUP(F1088,mapping!$D$3:$J$200,2,FALSE),0)</f>
        <v>الفيوم 2</v>
      </c>
      <c r="H1088" s="41" t="str">
        <f>IFERROR(VLOOKUP(F1088,mapping!$D$3:$J$200,3,FALSE),0)</f>
        <v>لوجستيكا</v>
      </c>
      <c r="I1088" s="41" t="str">
        <f>IFERROR(VLOOKUP(F1088,mapping!$D$3:$J$200,4,FALSE),0)</f>
        <v xml:space="preserve">اكتوبر </v>
      </c>
      <c r="J1088" s="41" t="str">
        <f>IFERROR(VLOOKUP(F1088,mapping!$D$3:$J$200,5,FALSE),0)</f>
        <v xml:space="preserve">هاي اس </v>
      </c>
      <c r="K1088" s="63">
        <f>IF(W1088=mapping!$N$1,IFERROR(VLOOKUP(Table4[[#This Row],[Column1]],mapping!A:L,11,FALSE),0),IF(W1088&gt;mapping!$N$1,IFERROR(VLOOKUP(Table4[[#This Row],[Column1]],mapping!A:L,11,FALSE),0),))</f>
        <v>2662</v>
      </c>
      <c r="L1088" s="139">
        <v>1</v>
      </c>
      <c r="M1088" s="60">
        <f>IF(W1088=mapping!$N$1,IFERROR(VLOOKUP(Table4[[#This Row],[Column1]],mapping!A:L,12,FALSE),0),IF(W1088&gt;mapping!$N$1,IFERROR(VLOOKUP(Table4[[#This Row],[Column1]],mapping!A:L,12,FALSE),0),0))</f>
        <v>2250</v>
      </c>
      <c r="N1088" s="58">
        <f>Table4[[#This Row],[ سعر اليومية ]]*3%*Table4[[#This Row],[عدد الدورات ]]</f>
        <v>79.86</v>
      </c>
      <c r="O1088" s="56">
        <f>Table4[[#This Row],[ سعر اليومية ]]*Table4[[#This Row],[عدد الدورات ]]-N1088</f>
        <v>2582.14</v>
      </c>
      <c r="P1088" s="194"/>
      <c r="Q1088" s="194"/>
      <c r="R1088" s="194"/>
      <c r="S1088" s="58">
        <f>(Table4[[#This Row],[سعر يومية السائق]]*Table4[[#This Row],[عدد الدورات ]])-SUM(Table4[[#This Row],[سلف ]:[خصم ]])+Table4[[#This Row],[اضافي ]]</f>
        <v>2250</v>
      </c>
      <c r="U1088" s="58">
        <f>Table4[[#This Row],[ سعر اليومية ]]*Table4[[#This Row],[عدد الدورات ]]-Table4[[#This Row],[سعر يومية السائق]]*L1088</f>
        <v>412</v>
      </c>
      <c r="V1088" s="58">
        <f>U1088-Table4[[#This Row],[W/H  3%]]</f>
        <v>332.14</v>
      </c>
      <c r="W1088" s="66" t="str">
        <f>Table4[[#This Row],[اليوم]]&amp;Table4[[#This Row],[الشهر ]]&amp;Table4[[#This Row],[العام]]</f>
        <v>2152026</v>
      </c>
      <c r="X1088" s="66" t="s">
        <v>304</v>
      </c>
    </row>
    <row r="1089" spans="1:24" x14ac:dyDescent="0.3">
      <c r="A1089" s="62">
        <v>21</v>
      </c>
      <c r="B1089" s="62">
        <v>5</v>
      </c>
      <c r="C1089" s="62">
        <v>2026</v>
      </c>
      <c r="D1089" s="41" t="str">
        <f t="shared" si="74"/>
        <v xml:space="preserve">احمد عويس المعادي لوجستيكاابورواش هاي اس </v>
      </c>
      <c r="E1089" s="4">
        <v>4011</v>
      </c>
      <c r="F1089" s="41" t="str">
        <f>VLOOKUP(E1089,mapping!C:J,2,FALSE)</f>
        <v xml:space="preserve">احمد عويس </v>
      </c>
      <c r="G1089" s="41" t="str">
        <f>IFERROR(VLOOKUP(F1089,mapping!$D$3:$J$200,2,FALSE),0)</f>
        <v xml:space="preserve">المعادي </v>
      </c>
      <c r="H1089" s="41" t="str">
        <f>IFERROR(VLOOKUP(F1089,mapping!$D$3:$J$200,3,FALSE),0)</f>
        <v>لوجستيكا</v>
      </c>
      <c r="I1089" s="41" t="str">
        <f>IFERROR(VLOOKUP(F1089,mapping!$D$3:$J$200,4,FALSE),0)</f>
        <v xml:space="preserve">ابورواش </v>
      </c>
      <c r="J1089" s="41" t="str">
        <f>IFERROR(VLOOKUP(F1089,mapping!$D$3:$J$200,5,FALSE),0)</f>
        <v xml:space="preserve">هاي اس </v>
      </c>
      <c r="K1089" s="63">
        <f>IF(W1089=mapping!$N$1,IFERROR(VLOOKUP(Table4[[#This Row],[Column1]],mapping!A:L,11,FALSE),0),IF(W1089&gt;mapping!$N$1,IFERROR(VLOOKUP(Table4[[#This Row],[Column1]],mapping!A:L,11,FALSE),0),))</f>
        <v>2049</v>
      </c>
      <c r="L1089" s="139">
        <v>1</v>
      </c>
      <c r="M1089" s="60">
        <f>IF(W1089=mapping!$N$1,IFERROR(VLOOKUP(Table4[[#This Row],[Column1]],mapping!A:L,12,FALSE),0),IF(W1089&gt;mapping!$N$1,IFERROR(VLOOKUP(Table4[[#This Row],[Column1]],mapping!A:L,12,FALSE),0),0))</f>
        <v>1650</v>
      </c>
      <c r="N1089" s="58">
        <f>Table4[[#This Row],[ سعر اليومية ]]*3%*Table4[[#This Row],[عدد الدورات ]]</f>
        <v>61.47</v>
      </c>
      <c r="O1089" s="56">
        <f>Table4[[#This Row],[ سعر اليومية ]]*Table4[[#This Row],[عدد الدورات ]]-N1089</f>
        <v>1987.53</v>
      </c>
      <c r="P1089" s="194"/>
      <c r="Q1089" s="194"/>
      <c r="R1089" s="194"/>
      <c r="S1089" s="58">
        <f>(Table4[[#This Row],[سعر يومية السائق]]*Table4[[#This Row],[عدد الدورات ]])-SUM(Table4[[#This Row],[سلف ]:[خصم ]])+Table4[[#This Row],[اضافي ]]</f>
        <v>1650</v>
      </c>
      <c r="U1089" s="58">
        <f>Table4[[#This Row],[ سعر اليومية ]]*Table4[[#This Row],[عدد الدورات ]]-Table4[[#This Row],[سعر يومية السائق]]*L1089</f>
        <v>399</v>
      </c>
      <c r="V1089" s="58">
        <f>U1089-Table4[[#This Row],[W/H  3%]]</f>
        <v>337.53</v>
      </c>
      <c r="W1089" s="66" t="str">
        <f>Table4[[#This Row],[اليوم]]&amp;Table4[[#This Row],[الشهر ]]&amp;Table4[[#This Row],[العام]]</f>
        <v>2152026</v>
      </c>
      <c r="X1089" s="66" t="s">
        <v>304</v>
      </c>
    </row>
    <row r="1090" spans="1:24" x14ac:dyDescent="0.3">
      <c r="A1090" s="62">
        <v>21</v>
      </c>
      <c r="B1090" s="62">
        <v>5</v>
      </c>
      <c r="C1090" s="62">
        <v>2026</v>
      </c>
      <c r="D1090" s="41" t="str">
        <f t="shared" si="74"/>
        <v>محمد جمال القناطر لوجستيكاابورواش سوزوكي</v>
      </c>
      <c r="E1090" s="4">
        <v>4013</v>
      </c>
      <c r="F1090" s="41" t="str">
        <f>VLOOKUP(E1090,mapping!C:J,2,FALSE)</f>
        <v xml:space="preserve">محمد جمال </v>
      </c>
      <c r="G1090" s="41" t="str">
        <f>IFERROR(VLOOKUP(F1090,mapping!$D$3:$J$200,2,FALSE),0)</f>
        <v xml:space="preserve">القناطر </v>
      </c>
      <c r="H1090" s="41" t="str">
        <f>IFERROR(VLOOKUP(F1090,mapping!$D$3:$J$200,3,FALSE),0)</f>
        <v>لوجستيكا</v>
      </c>
      <c r="I1090" s="41" t="str">
        <f>IFERROR(VLOOKUP(F1090,mapping!$D$3:$J$200,4,FALSE),0)</f>
        <v xml:space="preserve">ابورواش </v>
      </c>
      <c r="J1090" s="41" t="str">
        <f>IFERROR(VLOOKUP(F1090,mapping!$D$3:$J$200,5,FALSE),0)</f>
        <v>سوزوكي</v>
      </c>
      <c r="K1090" s="63">
        <f>IF(W1090=mapping!$N$1,IFERROR(VLOOKUP(Table4[[#This Row],[Column1]],mapping!A:L,11,FALSE),0),IF(W1090&gt;mapping!$N$1,IFERROR(VLOOKUP(Table4[[#This Row],[Column1]],mapping!A:L,11,FALSE),0),))</f>
        <v>1536</v>
      </c>
      <c r="L1090" s="139">
        <v>1</v>
      </c>
      <c r="M1090" s="60">
        <f>IF(W1090=mapping!$N$1,IFERROR(VLOOKUP(Table4[[#This Row],[Column1]],mapping!A:L,12,FALSE),0),IF(W1090&gt;mapping!$N$1,IFERROR(VLOOKUP(Table4[[#This Row],[Column1]],mapping!A:L,12,FALSE),0),0))</f>
        <v>1000</v>
      </c>
      <c r="N1090" s="58">
        <f>Table4[[#This Row],[ سعر اليومية ]]*3%*Table4[[#This Row],[عدد الدورات ]]</f>
        <v>46.08</v>
      </c>
      <c r="O1090" s="56">
        <f>Table4[[#This Row],[ سعر اليومية ]]*Table4[[#This Row],[عدد الدورات ]]-N1090</f>
        <v>1489.92</v>
      </c>
      <c r="P1090" s="194"/>
      <c r="Q1090" s="194"/>
      <c r="R1090" s="194"/>
      <c r="S1090" s="58">
        <f>(Table4[[#This Row],[سعر يومية السائق]]*Table4[[#This Row],[عدد الدورات ]])-SUM(Table4[[#This Row],[سلف ]:[خصم ]])+Table4[[#This Row],[اضافي ]]</f>
        <v>1000</v>
      </c>
      <c r="U1090" s="58">
        <f>Table4[[#This Row],[ سعر اليومية ]]*Table4[[#This Row],[عدد الدورات ]]-Table4[[#This Row],[سعر يومية السائق]]*L1090</f>
        <v>536</v>
      </c>
      <c r="V1090" s="58">
        <f>U1090-Table4[[#This Row],[W/H  3%]]</f>
        <v>489.92</v>
      </c>
      <c r="W1090" s="66" t="str">
        <f>Table4[[#This Row],[اليوم]]&amp;Table4[[#This Row],[الشهر ]]&amp;Table4[[#This Row],[العام]]</f>
        <v>2152026</v>
      </c>
      <c r="X1090" s="66" t="s">
        <v>304</v>
      </c>
    </row>
    <row r="1091" spans="1:24" x14ac:dyDescent="0.3">
      <c r="A1091" s="62">
        <v>21</v>
      </c>
      <c r="B1091" s="62">
        <v>5</v>
      </c>
      <c r="C1091" s="62">
        <v>2026</v>
      </c>
      <c r="D1091" s="41" t="str">
        <f t="shared" si="74"/>
        <v xml:space="preserve">محمد عزمي حدائق اكتوبر لوجستيكااكتوبر هاي اس </v>
      </c>
      <c r="E1091" s="4">
        <v>4005</v>
      </c>
      <c r="F1091" s="41" t="str">
        <f>VLOOKUP(E1091,mapping!C:J,2,FALSE)</f>
        <v xml:space="preserve">محمد عزمي </v>
      </c>
      <c r="G1091" s="41" t="str">
        <f>IFERROR(VLOOKUP(F1091,mapping!$D$3:$J$200,2,FALSE),0)</f>
        <v xml:space="preserve">حدائق اكتوبر </v>
      </c>
      <c r="H1091" s="41" t="str">
        <f>IFERROR(VLOOKUP(F1091,mapping!$D$3:$J$200,3,FALSE),0)</f>
        <v>لوجستيكا</v>
      </c>
      <c r="I1091" s="41" t="str">
        <f>IFERROR(VLOOKUP(F1091,mapping!$D$3:$J$200,4,FALSE),0)</f>
        <v xml:space="preserve">اكتوبر </v>
      </c>
      <c r="J1091" s="41" t="str">
        <f>IFERROR(VLOOKUP(F1091,mapping!$D$3:$J$200,5,FALSE),0)</f>
        <v xml:space="preserve">هاي اس </v>
      </c>
      <c r="K1091" s="63">
        <f>IF(W1091=mapping!$N$1,IFERROR(VLOOKUP(Table4[[#This Row],[Column1]],mapping!A:L,11,FALSE),0),IF(W1091&gt;mapping!$N$1,IFERROR(VLOOKUP(Table4[[#This Row],[Column1]],mapping!A:L,11,FALSE),0),))</f>
        <v>1903</v>
      </c>
      <c r="L1091" s="139">
        <v>1</v>
      </c>
      <c r="M1091" s="60">
        <f>IF(W1091=mapping!$N$1,IFERROR(VLOOKUP(Table4[[#This Row],[Column1]],mapping!A:L,12,FALSE),0),IF(W1091&gt;mapping!$N$1,IFERROR(VLOOKUP(Table4[[#This Row],[Column1]],mapping!A:L,12,FALSE),0),0))</f>
        <v>1600</v>
      </c>
      <c r="N1091" s="58">
        <f>Table4[[#This Row],[ سعر اليومية ]]*3%*Table4[[#This Row],[عدد الدورات ]]</f>
        <v>57.089999999999996</v>
      </c>
      <c r="O1091" s="56">
        <f>Table4[[#This Row],[ سعر اليومية ]]*Table4[[#This Row],[عدد الدورات ]]-N1091</f>
        <v>1845.91</v>
      </c>
      <c r="P1091" s="194"/>
      <c r="Q1091" s="194"/>
      <c r="R1091" s="194"/>
      <c r="S1091" s="58">
        <f>(Table4[[#This Row],[سعر يومية السائق]]*Table4[[#This Row],[عدد الدورات ]])-SUM(Table4[[#This Row],[سلف ]:[خصم ]])+Table4[[#This Row],[اضافي ]]</f>
        <v>1600</v>
      </c>
      <c r="U1091" s="58">
        <f>Table4[[#This Row],[ سعر اليومية ]]*Table4[[#This Row],[عدد الدورات ]]-Table4[[#This Row],[سعر يومية السائق]]*L1091</f>
        <v>303</v>
      </c>
      <c r="V1091" s="58">
        <f>U1091-Table4[[#This Row],[W/H  3%]]</f>
        <v>245.91</v>
      </c>
      <c r="W1091" s="66" t="str">
        <f>Table4[[#This Row],[اليوم]]&amp;Table4[[#This Row],[الشهر ]]&amp;Table4[[#This Row],[العام]]</f>
        <v>2152026</v>
      </c>
      <c r="X1091" s="66" t="s">
        <v>304</v>
      </c>
    </row>
    <row r="1092" spans="1:24" x14ac:dyDescent="0.3">
      <c r="A1092" s="62">
        <v>21</v>
      </c>
      <c r="B1092" s="62">
        <v>5</v>
      </c>
      <c r="C1092" s="62">
        <v>2026</v>
      </c>
      <c r="D1092" s="41" t="str">
        <f t="shared" si="74"/>
        <v xml:space="preserve">سعيد كمال م.نصر لوجستيكااكتوبر هاي اس </v>
      </c>
      <c r="E1092" s="4">
        <v>4008</v>
      </c>
      <c r="F1092" s="41" t="str">
        <f>VLOOKUP(E1092,mapping!C:J,2,FALSE)</f>
        <v xml:space="preserve">سعيد كمال </v>
      </c>
      <c r="G1092" s="41" t="str">
        <f>IFERROR(VLOOKUP(F1092,mapping!$D$3:$J$200,2,FALSE),0)</f>
        <v xml:space="preserve">م.نصر </v>
      </c>
      <c r="H1092" s="41" t="str">
        <f>IFERROR(VLOOKUP(F1092,mapping!$D$3:$J$200,3,FALSE),0)</f>
        <v>لوجستيكا</v>
      </c>
      <c r="I1092" s="41" t="str">
        <f>IFERROR(VLOOKUP(F1092,mapping!$D$3:$J$200,4,FALSE),0)</f>
        <v xml:space="preserve">اكتوبر </v>
      </c>
      <c r="J1092" s="41" t="str">
        <f>IFERROR(VLOOKUP(F1092,mapping!$D$3:$J$200,5,FALSE),0)</f>
        <v xml:space="preserve">هاي اس </v>
      </c>
      <c r="K1092" s="63">
        <f>IF(W1092=mapping!$N$1,IFERROR(VLOOKUP(Table4[[#This Row],[Column1]],mapping!A:L,11,FALSE),0),IF(W1092&gt;mapping!$N$1,IFERROR(VLOOKUP(Table4[[#This Row],[Column1]],mapping!A:L,11,FALSE),0),))</f>
        <v>3367</v>
      </c>
      <c r="L1092" s="139">
        <v>1</v>
      </c>
      <c r="M1092" s="60">
        <f>IF(W1092=mapping!$N$1,IFERROR(VLOOKUP(Table4[[#This Row],[Column1]],mapping!A:L,12,FALSE),0),IF(W1092&gt;mapping!$N$1,IFERROR(VLOOKUP(Table4[[#This Row],[Column1]],mapping!A:L,12,FALSE),0),0))</f>
        <v>2600</v>
      </c>
      <c r="N1092" s="58">
        <f>Table4[[#This Row],[ سعر اليومية ]]*3%*Table4[[#This Row],[عدد الدورات ]]</f>
        <v>101.00999999999999</v>
      </c>
      <c r="O1092" s="56">
        <f>Table4[[#This Row],[ سعر اليومية ]]*Table4[[#This Row],[عدد الدورات ]]-N1092</f>
        <v>3265.99</v>
      </c>
      <c r="P1092" s="194"/>
      <c r="Q1092" s="194"/>
      <c r="R1092" s="194"/>
      <c r="S1092" s="58">
        <f>(Table4[[#This Row],[سعر يومية السائق]]*Table4[[#This Row],[عدد الدورات ]])-SUM(Table4[[#This Row],[سلف ]:[خصم ]])+Table4[[#This Row],[اضافي ]]</f>
        <v>2600</v>
      </c>
      <c r="U1092" s="58">
        <f>Table4[[#This Row],[ سعر اليومية ]]*Table4[[#This Row],[عدد الدورات ]]-Table4[[#This Row],[سعر يومية السائق]]*L1092</f>
        <v>767</v>
      </c>
      <c r="V1092" s="58">
        <f>U1092-Table4[[#This Row],[W/H  3%]]</f>
        <v>665.99</v>
      </c>
      <c r="W1092" s="66" t="str">
        <f>Table4[[#This Row],[اليوم]]&amp;Table4[[#This Row],[الشهر ]]&amp;Table4[[#This Row],[العام]]</f>
        <v>2152026</v>
      </c>
      <c r="X1092" s="66" t="s">
        <v>304</v>
      </c>
    </row>
    <row r="1093" spans="1:24" x14ac:dyDescent="0.3">
      <c r="A1093" s="62">
        <v>21</v>
      </c>
      <c r="B1093" s="62">
        <v>5</v>
      </c>
      <c r="C1093" s="62">
        <v>2026</v>
      </c>
      <c r="D1093" s="41" t="str">
        <f t="shared" si="74"/>
        <v>عماد النجار1المرج 2ورديةسعوديالمخاذناتوبيس 28</v>
      </c>
      <c r="E1093" s="4">
        <v>5000</v>
      </c>
      <c r="F1093" s="41" t="str">
        <f>VLOOKUP(E1093,mapping!C:J,2,FALSE)</f>
        <v>عماد النجار1</v>
      </c>
      <c r="G1093" s="41" t="str">
        <f>IFERROR(VLOOKUP(F1093,mapping!$D$3:$J$200,2,FALSE),0)</f>
        <v>المرج 2وردية</v>
      </c>
      <c r="H1093" s="41" t="str">
        <f>IFERROR(VLOOKUP(F1093,mapping!$D$3:$J$200,3,FALSE),0)</f>
        <v>سعودي</v>
      </c>
      <c r="I1093" s="41" t="str">
        <f>IFERROR(VLOOKUP(F1093,mapping!$D$3:$J$200,4,FALSE),0)</f>
        <v>المخاذن</v>
      </c>
      <c r="J1093" s="41" t="str">
        <f>IFERROR(VLOOKUP(F1093,mapping!$D$3:$J$200,5,FALSE),0)</f>
        <v>اتوبيس 28</v>
      </c>
      <c r="K1093" s="63">
        <f>IF(W1093=mapping!$N$1,IFERROR(VLOOKUP(Table4[[#This Row],[Column1]],mapping!A:L,11,FALSE),0),IF(W1093&gt;mapping!$N$1,IFERROR(VLOOKUP(Table4[[#This Row],[Column1]],mapping!A:L,11,FALSE),0),))</f>
        <v>4119</v>
      </c>
      <c r="L1093" s="139">
        <v>1</v>
      </c>
      <c r="M1093" s="60">
        <f>IF(W1093=mapping!$N$1,IFERROR(VLOOKUP(Table4[[#This Row],[Column1]],mapping!A:L,12,FALSE),0),IF(W1093&gt;mapping!$N$1,IFERROR(VLOOKUP(Table4[[#This Row],[Column1]],mapping!A:L,12,FALSE),0),0))</f>
        <v>4800</v>
      </c>
      <c r="N1093" s="58">
        <f>Table4[[#This Row],[ سعر اليومية ]]*3%*Table4[[#This Row],[عدد الدورات ]]</f>
        <v>123.57</v>
      </c>
      <c r="O1093" s="56">
        <f>Table4[[#This Row],[ سعر اليومية ]]*Table4[[#This Row],[عدد الدورات ]]-N1093</f>
        <v>3995.43</v>
      </c>
      <c r="P1093" s="194"/>
      <c r="Q1093" s="194"/>
      <c r="R1093" s="194"/>
      <c r="S1093" s="58">
        <f>(Table4[[#This Row],[سعر يومية السائق]]*Table4[[#This Row],[عدد الدورات ]])-SUM(Table4[[#This Row],[سلف ]:[خصم ]])+Table4[[#This Row],[اضافي ]]</f>
        <v>4800</v>
      </c>
      <c r="U1093" s="58">
        <f>Table4[[#This Row],[ سعر اليومية ]]*Table4[[#This Row],[عدد الدورات ]]-Table4[[#This Row],[سعر يومية السائق]]*L1093</f>
        <v>-681</v>
      </c>
      <c r="V1093" s="58">
        <f>U1093-Table4[[#This Row],[W/H  3%]]</f>
        <v>-804.56999999999994</v>
      </c>
      <c r="W1093" s="66" t="str">
        <f>Table4[[#This Row],[اليوم]]&amp;Table4[[#This Row],[الشهر ]]&amp;Table4[[#This Row],[العام]]</f>
        <v>2152026</v>
      </c>
      <c r="X1093" s="66" t="s">
        <v>304</v>
      </c>
    </row>
    <row r="1094" spans="1:24" x14ac:dyDescent="0.3">
      <c r="A1094" s="62">
        <v>21</v>
      </c>
      <c r="B1094" s="62">
        <v>5</v>
      </c>
      <c r="C1094" s="62">
        <v>2026</v>
      </c>
      <c r="D1094" s="41" t="str">
        <f t="shared" si="74"/>
        <v>عماد النجار2المؤسسة 2ورديةسعوديالمخاذناتوبيس 28</v>
      </c>
      <c r="E1094" s="4">
        <v>5001</v>
      </c>
      <c r="F1094" s="41" t="str">
        <f>VLOOKUP(E1094,mapping!C:J,2,FALSE)</f>
        <v>عماد النجار2</v>
      </c>
      <c r="G1094" s="41" t="str">
        <f>IFERROR(VLOOKUP(F1094,mapping!$D$3:$J$200,2,FALSE),0)</f>
        <v>المؤسسة 2وردية</v>
      </c>
      <c r="H1094" s="41" t="str">
        <f>IFERROR(VLOOKUP(F1094,mapping!$D$3:$J$200,3,FALSE),0)</f>
        <v>سعودي</v>
      </c>
      <c r="I1094" s="41" t="str">
        <f>IFERROR(VLOOKUP(F1094,mapping!$D$3:$J$200,4,FALSE),0)</f>
        <v>المخاذن</v>
      </c>
      <c r="J1094" s="41" t="str">
        <f>IFERROR(VLOOKUP(F1094,mapping!$D$3:$J$200,5,FALSE),0)</f>
        <v>اتوبيس 28</v>
      </c>
      <c r="K1094" s="63">
        <f>IF(W1094=mapping!$N$1,IFERROR(VLOOKUP(Table4[[#This Row],[Column1]],mapping!A:L,11,FALSE),0),IF(W1094&gt;mapping!$N$1,IFERROR(VLOOKUP(Table4[[#This Row],[Column1]],mapping!A:L,11,FALSE),0),))</f>
        <v>3884</v>
      </c>
      <c r="L1094" s="139">
        <v>1</v>
      </c>
      <c r="M1094" s="60">
        <f>IF(W1094=mapping!$N$1,IFERROR(VLOOKUP(Table4[[#This Row],[Column1]],mapping!A:L,12,FALSE),0),IF(W1094&gt;mapping!$N$1,IFERROR(VLOOKUP(Table4[[#This Row],[Column1]],mapping!A:L,12,FALSE),0),0))</f>
        <v>4500</v>
      </c>
      <c r="N1094" s="58">
        <f>Table4[[#This Row],[ سعر اليومية ]]*3%*Table4[[#This Row],[عدد الدورات ]]</f>
        <v>116.52</v>
      </c>
      <c r="O1094" s="56">
        <f>Table4[[#This Row],[ سعر اليومية ]]*Table4[[#This Row],[عدد الدورات ]]-N1094</f>
        <v>3767.48</v>
      </c>
      <c r="P1094" s="194"/>
      <c r="Q1094" s="194"/>
      <c r="R1094" s="194"/>
      <c r="S1094" s="58">
        <f>(Table4[[#This Row],[سعر يومية السائق]]*Table4[[#This Row],[عدد الدورات ]])-SUM(Table4[[#This Row],[سلف ]:[خصم ]])+Table4[[#This Row],[اضافي ]]</f>
        <v>4500</v>
      </c>
      <c r="U1094" s="58">
        <f>Table4[[#This Row],[ سعر اليومية ]]*Table4[[#This Row],[عدد الدورات ]]-Table4[[#This Row],[سعر يومية السائق]]*L1094</f>
        <v>-616</v>
      </c>
      <c r="V1094" s="58">
        <f>U1094-Table4[[#This Row],[W/H  3%]]</f>
        <v>-732.52</v>
      </c>
      <c r="W1094" s="66" t="str">
        <f>Table4[[#This Row],[اليوم]]&amp;Table4[[#This Row],[الشهر ]]&amp;Table4[[#This Row],[العام]]</f>
        <v>2152026</v>
      </c>
      <c r="X1094" s="66" t="s">
        <v>304</v>
      </c>
    </row>
    <row r="1095" spans="1:24" x14ac:dyDescent="0.3">
      <c r="A1095" s="62">
        <v>21</v>
      </c>
      <c r="B1095" s="62">
        <v>5</v>
      </c>
      <c r="C1095" s="62">
        <v>2026</v>
      </c>
      <c r="D1095" s="41" t="str">
        <f t="shared" si="74"/>
        <v>ايمن الفقيالدائري 1ورديةسعوديالمخاذناتوبيس 28</v>
      </c>
      <c r="E1095" s="4">
        <v>5031</v>
      </c>
      <c r="F1095" s="41" t="str">
        <f>VLOOKUP(E1095,mapping!C:J,2,FALSE)</f>
        <v>ايمن الفقي</v>
      </c>
      <c r="G1095" s="41" t="str">
        <f>IFERROR(VLOOKUP(F1095,mapping!$D$3:$J$200,2,FALSE),0)</f>
        <v>الدائري 1وردية</v>
      </c>
      <c r="H1095" s="41" t="str">
        <f>IFERROR(VLOOKUP(F1095,mapping!$D$3:$J$200,3,FALSE),0)</f>
        <v>سعودي</v>
      </c>
      <c r="I1095" s="41" t="str">
        <f>IFERROR(VLOOKUP(F1095,mapping!$D$3:$J$200,4,FALSE),0)</f>
        <v>المخاذن</v>
      </c>
      <c r="J1095" s="41" t="str">
        <f>IFERROR(VLOOKUP(F1095,mapping!$D$3:$J$200,5,FALSE),0)</f>
        <v>اتوبيس 28</v>
      </c>
      <c r="K1095" s="63">
        <f>IF(W1095=mapping!$N$1,IFERROR(VLOOKUP(Table4[[#This Row],[Column1]],mapping!A:L,11,FALSE),0),IF(W1095&gt;mapping!$N$1,IFERROR(VLOOKUP(Table4[[#This Row],[Column1]],mapping!A:L,11,FALSE),0),))</f>
        <v>2448</v>
      </c>
      <c r="L1095" s="139">
        <v>1</v>
      </c>
      <c r="M1095" s="60">
        <f>IF(W1095=mapping!$N$1,IFERROR(VLOOKUP(Table4[[#This Row],[Column1]],mapping!A:L,12,FALSE),0),IF(W1095&gt;mapping!$N$1,IFERROR(VLOOKUP(Table4[[#This Row],[Column1]],mapping!A:L,12,FALSE),0),0))</f>
        <v>2650</v>
      </c>
      <c r="N1095" s="58">
        <f>Table4[[#This Row],[ سعر اليومية ]]*3%*Table4[[#This Row],[عدد الدورات ]]</f>
        <v>73.44</v>
      </c>
      <c r="O1095" s="56">
        <f>Table4[[#This Row],[ سعر اليومية ]]*Table4[[#This Row],[عدد الدورات ]]-N1095</f>
        <v>2374.56</v>
      </c>
      <c r="P1095" s="194">
        <v>14000</v>
      </c>
      <c r="Q1095" s="194"/>
      <c r="R1095" s="194"/>
      <c r="S1095" s="58">
        <f>(Table4[[#This Row],[سعر يومية السائق]]*Table4[[#This Row],[عدد الدورات ]])-SUM(Table4[[#This Row],[سلف ]:[خصم ]])+Table4[[#This Row],[اضافي ]]</f>
        <v>-11350</v>
      </c>
      <c r="U1095" s="58">
        <f>Table4[[#This Row],[ سعر اليومية ]]*Table4[[#This Row],[عدد الدورات ]]-Table4[[#This Row],[سعر يومية السائق]]*L1095</f>
        <v>-202</v>
      </c>
      <c r="V1095" s="58">
        <f>U1095-Table4[[#This Row],[W/H  3%]]</f>
        <v>-275.44</v>
      </c>
      <c r="W1095" s="66" t="str">
        <f>Table4[[#This Row],[اليوم]]&amp;Table4[[#This Row],[الشهر ]]&amp;Table4[[#This Row],[العام]]</f>
        <v>2152026</v>
      </c>
      <c r="X1095" s="66" t="s">
        <v>304</v>
      </c>
    </row>
    <row r="1096" spans="1:24" x14ac:dyDescent="0.3">
      <c r="A1096" s="62">
        <v>21</v>
      </c>
      <c r="B1096" s="62">
        <v>5</v>
      </c>
      <c r="C1096" s="62">
        <v>2026</v>
      </c>
      <c r="D1096" s="41" t="str">
        <f t="shared" si="74"/>
        <v>عبد الرحمن1الهرم سعوديدريماتوبيس 28</v>
      </c>
      <c r="E1096" s="4">
        <v>5003</v>
      </c>
      <c r="F1096" s="41" t="str">
        <f>VLOOKUP(E1096,mapping!C:J,2,FALSE)</f>
        <v>عبد الرحمن1</v>
      </c>
      <c r="G1096" s="41" t="str">
        <f>IFERROR(VLOOKUP(F1096,mapping!$D$3:$J$200,2,FALSE),0)</f>
        <v xml:space="preserve">الهرم </v>
      </c>
      <c r="H1096" s="41" t="str">
        <f>IFERROR(VLOOKUP(F1096,mapping!$D$3:$J$200,3,FALSE),0)</f>
        <v>سعودي</v>
      </c>
      <c r="I1096" s="41" t="str">
        <f>IFERROR(VLOOKUP(F1096,mapping!$D$3:$J$200,4,FALSE),0)</f>
        <v>دريم</v>
      </c>
      <c r="J1096" s="41" t="str">
        <f>IFERROR(VLOOKUP(F1096,mapping!$D$3:$J$200,5,FALSE),0)</f>
        <v>اتوبيس 28</v>
      </c>
      <c r="K1096" s="63">
        <f>IF(W1096=mapping!$N$1,IFERROR(VLOOKUP(Table4[[#This Row],[Column1]],mapping!A:L,11,FALSE),0),IF(W1096&gt;mapping!$N$1,IFERROR(VLOOKUP(Table4[[#This Row],[Column1]],mapping!A:L,11,FALSE),0),))</f>
        <v>994</v>
      </c>
      <c r="L1096" s="139">
        <v>1</v>
      </c>
      <c r="M1096" s="60">
        <f>IF(W1096=mapping!$N$1,IFERROR(VLOOKUP(Table4[[#This Row],[Column1]],mapping!A:L,12,FALSE),0),IF(W1096&gt;mapping!$N$1,IFERROR(VLOOKUP(Table4[[#This Row],[Column1]],mapping!A:L,12,FALSE),0),0))</f>
        <v>850</v>
      </c>
      <c r="N1096" s="58">
        <f>Table4[[#This Row],[ سعر اليومية ]]*3%*Table4[[#This Row],[عدد الدورات ]]</f>
        <v>29.82</v>
      </c>
      <c r="O1096" s="56">
        <f>Table4[[#This Row],[ سعر اليومية ]]*Table4[[#This Row],[عدد الدورات ]]-N1096</f>
        <v>964.18</v>
      </c>
      <c r="P1096" s="194"/>
      <c r="Q1096" s="194"/>
      <c r="R1096" s="194"/>
      <c r="S1096" s="58">
        <f>(Table4[[#This Row],[سعر يومية السائق]]*Table4[[#This Row],[عدد الدورات ]])-SUM(Table4[[#This Row],[سلف ]:[خصم ]])+Table4[[#This Row],[اضافي ]]</f>
        <v>850</v>
      </c>
      <c r="U1096" s="58">
        <f>Table4[[#This Row],[ سعر اليومية ]]*Table4[[#This Row],[عدد الدورات ]]-Table4[[#This Row],[سعر يومية السائق]]*L1096</f>
        <v>144</v>
      </c>
      <c r="V1096" s="58">
        <f>U1096-Table4[[#This Row],[W/H  3%]]</f>
        <v>114.18</v>
      </c>
      <c r="W1096" s="66" t="str">
        <f>Table4[[#This Row],[اليوم]]&amp;Table4[[#This Row],[الشهر ]]&amp;Table4[[#This Row],[العام]]</f>
        <v>2152026</v>
      </c>
      <c r="X1096" s="66" t="s">
        <v>304</v>
      </c>
    </row>
    <row r="1097" spans="1:24" x14ac:dyDescent="0.3">
      <c r="A1097" s="62">
        <v>21</v>
      </c>
      <c r="B1097" s="62">
        <v>5</v>
      </c>
      <c r="C1097" s="62">
        <v>2026</v>
      </c>
      <c r="D1097" s="41" t="str">
        <f t="shared" si="74"/>
        <v>عبد الرحمن2المؤسسةسعوديدريماتوبيس 28</v>
      </c>
      <c r="E1097" s="4">
        <v>5004</v>
      </c>
      <c r="F1097" s="41" t="str">
        <f>VLOOKUP(E1097,mapping!C:J,2,FALSE)</f>
        <v>عبد الرحمن2</v>
      </c>
      <c r="G1097" s="41" t="str">
        <f>IFERROR(VLOOKUP(F1097,mapping!$D$3:$J$200,2,FALSE),0)</f>
        <v>المؤسسة</v>
      </c>
      <c r="H1097" s="41" t="str">
        <f>IFERROR(VLOOKUP(F1097,mapping!$D$3:$J$200,3,FALSE),0)</f>
        <v>سعودي</v>
      </c>
      <c r="I1097" s="41" t="str">
        <f>IFERROR(VLOOKUP(F1097,mapping!$D$3:$J$200,4,FALSE),0)</f>
        <v>دريم</v>
      </c>
      <c r="J1097" s="41" t="str">
        <f>IFERROR(VLOOKUP(F1097,mapping!$D$3:$J$200,5,FALSE),0)</f>
        <v>اتوبيس 28</v>
      </c>
      <c r="K1097" s="63">
        <f>IF(W1097=mapping!$N$1,IFERROR(VLOOKUP(Table4[[#This Row],[Column1]],mapping!A:L,11,FALSE),0),IF(W1097&gt;mapping!$N$1,IFERROR(VLOOKUP(Table4[[#This Row],[Column1]],mapping!A:L,11,FALSE),0),))</f>
        <v>994</v>
      </c>
      <c r="L1097" s="139">
        <v>1</v>
      </c>
      <c r="M1097" s="60">
        <f>IF(W1097=mapping!$N$1,IFERROR(VLOOKUP(Table4[[#This Row],[Column1]],mapping!A:L,12,FALSE),0),IF(W1097&gt;mapping!$N$1,IFERROR(VLOOKUP(Table4[[#This Row],[Column1]],mapping!A:L,12,FALSE),0),0))</f>
        <v>850</v>
      </c>
      <c r="N1097" s="58">
        <f>Table4[[#This Row],[ سعر اليومية ]]*3%*Table4[[#This Row],[عدد الدورات ]]</f>
        <v>29.82</v>
      </c>
      <c r="O1097" s="56">
        <f>Table4[[#This Row],[ سعر اليومية ]]*Table4[[#This Row],[عدد الدورات ]]-N1097</f>
        <v>964.18</v>
      </c>
      <c r="P1097" s="194"/>
      <c r="Q1097" s="194"/>
      <c r="R1097" s="194"/>
      <c r="S1097" s="58">
        <f>(Table4[[#This Row],[سعر يومية السائق]]*Table4[[#This Row],[عدد الدورات ]])-SUM(Table4[[#This Row],[سلف ]:[خصم ]])+Table4[[#This Row],[اضافي ]]</f>
        <v>850</v>
      </c>
      <c r="U1097" s="58">
        <f>Table4[[#This Row],[ سعر اليومية ]]*Table4[[#This Row],[عدد الدورات ]]-Table4[[#This Row],[سعر يومية السائق]]*L1097</f>
        <v>144</v>
      </c>
      <c r="V1097" s="58">
        <f>U1097-Table4[[#This Row],[W/H  3%]]</f>
        <v>114.18</v>
      </c>
      <c r="W1097" s="66" t="str">
        <f>Table4[[#This Row],[اليوم]]&amp;Table4[[#This Row],[الشهر ]]&amp;Table4[[#This Row],[العام]]</f>
        <v>2152026</v>
      </c>
      <c r="X1097" s="66" t="s">
        <v>304</v>
      </c>
    </row>
    <row r="1098" spans="1:24" x14ac:dyDescent="0.3">
      <c r="A1098" s="62">
        <v>21</v>
      </c>
      <c r="B1098" s="62">
        <v>5</v>
      </c>
      <c r="C1098" s="62">
        <v>2026</v>
      </c>
      <c r="D1098" s="41" t="str">
        <f t="shared" si="74"/>
        <v>فرج 1حلوانسعوديهايد باركاتوبيس 28</v>
      </c>
      <c r="E1098" s="4">
        <v>5005</v>
      </c>
      <c r="F1098" s="41" t="str">
        <f>VLOOKUP(E1098,mapping!C:J,2,FALSE)</f>
        <v>فرج 1</v>
      </c>
      <c r="G1098" s="41" t="str">
        <f>IFERROR(VLOOKUP(F1098,mapping!$D$3:$J$200,2,FALSE),0)</f>
        <v>حلوان</v>
      </c>
      <c r="H1098" s="41" t="str">
        <f>IFERROR(VLOOKUP(F1098,mapping!$D$3:$J$200,3,FALSE),0)</f>
        <v>سعودي</v>
      </c>
      <c r="I1098" s="41" t="str">
        <f>IFERROR(VLOOKUP(F1098,mapping!$D$3:$J$200,4,FALSE),0)</f>
        <v>هايد بارك</v>
      </c>
      <c r="J1098" s="41" t="str">
        <f>IFERROR(VLOOKUP(F1098,mapping!$D$3:$J$200,5,FALSE),0)</f>
        <v>اتوبيس 28</v>
      </c>
      <c r="K1098" s="63">
        <f>IF(W1098=mapping!$N$1,IFERROR(VLOOKUP(Table4[[#This Row],[Column1]],mapping!A:L,11,FALSE),0),IF(W1098&gt;mapping!$N$1,IFERROR(VLOOKUP(Table4[[#This Row],[Column1]],mapping!A:L,11,FALSE),0),))</f>
        <v>4634</v>
      </c>
      <c r="L1098" s="139">
        <v>1</v>
      </c>
      <c r="M1098" s="60">
        <f>IF(W1098=mapping!$N$1,IFERROR(VLOOKUP(Table4[[#This Row],[Column1]],mapping!A:L,12,FALSE),0),IF(W1098&gt;mapping!$N$1,IFERROR(VLOOKUP(Table4[[#This Row],[Column1]],mapping!A:L,12,FALSE),0),0))</f>
        <v>3750</v>
      </c>
      <c r="N1098" s="58">
        <f>Table4[[#This Row],[ سعر اليومية ]]*3%*Table4[[#This Row],[عدد الدورات ]]</f>
        <v>139.01999999999998</v>
      </c>
      <c r="O1098" s="56">
        <f>Table4[[#This Row],[ سعر اليومية ]]*Table4[[#This Row],[عدد الدورات ]]-N1098</f>
        <v>4494.9799999999996</v>
      </c>
      <c r="P1098" s="194"/>
      <c r="Q1098" s="194"/>
      <c r="R1098" s="194"/>
      <c r="S1098" s="58">
        <f>(Table4[[#This Row],[سعر يومية السائق]]*Table4[[#This Row],[عدد الدورات ]])-SUM(Table4[[#This Row],[سلف ]:[خصم ]])+Table4[[#This Row],[اضافي ]]</f>
        <v>3750</v>
      </c>
      <c r="U1098" s="58">
        <f>Table4[[#This Row],[ سعر اليومية ]]*Table4[[#This Row],[عدد الدورات ]]-Table4[[#This Row],[سعر يومية السائق]]*L1098</f>
        <v>884</v>
      </c>
      <c r="V1098" s="58">
        <f>U1098-Table4[[#This Row],[W/H  3%]]</f>
        <v>744.98</v>
      </c>
      <c r="W1098" s="66" t="str">
        <f>Table4[[#This Row],[اليوم]]&amp;Table4[[#This Row],[الشهر ]]&amp;Table4[[#This Row],[العام]]</f>
        <v>2152026</v>
      </c>
      <c r="X1098" s="66" t="s">
        <v>304</v>
      </c>
    </row>
    <row r="1099" spans="1:24" x14ac:dyDescent="0.3">
      <c r="A1099" s="62">
        <v>21</v>
      </c>
      <c r="B1099" s="62">
        <v>5</v>
      </c>
      <c r="C1099" s="62">
        <v>2026</v>
      </c>
      <c r="D1099" s="41" t="str">
        <f t="shared" si="74"/>
        <v>فرج 6حلوان مبيتسعوديهايد باركاتوبيس 28</v>
      </c>
      <c r="E1099" s="4">
        <v>5029</v>
      </c>
      <c r="F1099" s="41" t="str">
        <f>VLOOKUP(E1099,mapping!C:J,2,FALSE)</f>
        <v>فرج 6</v>
      </c>
      <c r="G1099" s="41" t="str">
        <f>IFERROR(VLOOKUP(F1099,mapping!$D$3:$J$200,2,FALSE),0)</f>
        <v>حلوان مبيت</v>
      </c>
      <c r="H1099" s="41" t="str">
        <f>IFERROR(VLOOKUP(F1099,mapping!$D$3:$J$200,3,FALSE),0)</f>
        <v>سعودي</v>
      </c>
      <c r="I1099" s="41" t="str">
        <f>IFERROR(VLOOKUP(F1099,mapping!$D$3:$J$200,4,FALSE),0)</f>
        <v>هايد بارك</v>
      </c>
      <c r="J1099" s="41" t="str">
        <f>IFERROR(VLOOKUP(F1099,mapping!$D$3:$J$200,5,FALSE),0)</f>
        <v>اتوبيس 28</v>
      </c>
      <c r="K1099" s="63">
        <f>IF(W1099=mapping!$N$1,IFERROR(VLOOKUP(Table4[[#This Row],[Column1]],mapping!A:L,11,FALSE),0),IF(W1099&gt;mapping!$N$1,IFERROR(VLOOKUP(Table4[[#This Row],[Column1]],mapping!A:L,11,FALSE),0),))</f>
        <v>1482</v>
      </c>
      <c r="L1099" s="139">
        <v>1</v>
      </c>
      <c r="M1099" s="60">
        <f>IF(W1099=mapping!$N$1,IFERROR(VLOOKUP(Table4[[#This Row],[Column1]],mapping!A:L,12,FALSE),0),IF(W1099&gt;mapping!$N$1,IFERROR(VLOOKUP(Table4[[#This Row],[Column1]],mapping!A:L,12,FALSE),0),0))</f>
        <v>750</v>
      </c>
      <c r="N1099" s="58">
        <f>Table4[[#This Row],[ سعر اليومية ]]*3%*Table4[[#This Row],[عدد الدورات ]]</f>
        <v>44.46</v>
      </c>
      <c r="O1099" s="56">
        <f>Table4[[#This Row],[ سعر اليومية ]]*Table4[[#This Row],[عدد الدورات ]]-N1099</f>
        <v>1437.54</v>
      </c>
      <c r="P1099" s="194"/>
      <c r="Q1099" s="194"/>
      <c r="R1099" s="194"/>
      <c r="S1099" s="58">
        <f>(Table4[[#This Row],[سعر يومية السائق]]*Table4[[#This Row],[عدد الدورات ]])-SUM(Table4[[#This Row],[سلف ]:[خصم ]])+Table4[[#This Row],[اضافي ]]</f>
        <v>750</v>
      </c>
      <c r="U1099" s="58">
        <f>Table4[[#This Row],[ سعر اليومية ]]*Table4[[#This Row],[عدد الدورات ]]-Table4[[#This Row],[سعر يومية السائق]]*L1099</f>
        <v>732</v>
      </c>
      <c r="V1099" s="58">
        <f>U1099-Table4[[#This Row],[W/H  3%]]</f>
        <v>687.54</v>
      </c>
      <c r="W1099" s="66" t="str">
        <f>Table4[[#This Row],[اليوم]]&amp;Table4[[#This Row],[الشهر ]]&amp;Table4[[#This Row],[العام]]</f>
        <v>2152026</v>
      </c>
      <c r="X1099" s="66" t="s">
        <v>304</v>
      </c>
    </row>
    <row r="1100" spans="1:24" x14ac:dyDescent="0.3">
      <c r="A1100" s="62">
        <v>21</v>
      </c>
      <c r="B1100" s="62">
        <v>5</v>
      </c>
      <c r="C1100" s="62">
        <v>2026</v>
      </c>
      <c r="D1100" s="41" t="str">
        <f t="shared" si="74"/>
        <v>ممدوح كيلاني 3القومية سعوديهايد باركميكروباص صيني</v>
      </c>
      <c r="E1100" s="4">
        <v>5006</v>
      </c>
      <c r="F1100" s="41" t="str">
        <f>VLOOKUP(E1100,mapping!C:J,2,FALSE)</f>
        <v>ممدوح كيلاني 3</v>
      </c>
      <c r="G1100" s="41" t="str">
        <f>IFERROR(VLOOKUP(F1100,mapping!$D$3:$J$200,2,FALSE),0)</f>
        <v xml:space="preserve">القومية </v>
      </c>
      <c r="H1100" s="41" t="str">
        <f>IFERROR(VLOOKUP(F1100,mapping!$D$3:$J$200,3,FALSE),0)</f>
        <v>سعودي</v>
      </c>
      <c r="I1100" s="41" t="str">
        <f>IFERROR(VLOOKUP(F1100,mapping!$D$3:$J$200,4,FALSE),0)</f>
        <v>هايد بارك</v>
      </c>
      <c r="J1100" s="41" t="str">
        <f>IFERROR(VLOOKUP(F1100,mapping!$D$3:$J$200,5,FALSE),0)</f>
        <v>ميكروباص صيني</v>
      </c>
      <c r="K1100" s="63">
        <f>IF(W1100=mapping!$N$1,IFERROR(VLOOKUP(Table4[[#This Row],[Column1]],mapping!A:L,11,FALSE),0),IF(W1100&gt;mapping!$N$1,IFERROR(VLOOKUP(Table4[[#This Row],[Column1]],mapping!A:L,11,FALSE),0),))</f>
        <v>2965</v>
      </c>
      <c r="L1100" s="139">
        <v>1</v>
      </c>
      <c r="M1100" s="60">
        <f>IF(W1100=mapping!$N$1,IFERROR(VLOOKUP(Table4[[#This Row],[Column1]],mapping!A:L,12,FALSE),0),IF(W1100&gt;mapping!$N$1,IFERROR(VLOOKUP(Table4[[#This Row],[Column1]],mapping!A:L,12,FALSE),0),0))</f>
        <v>2500</v>
      </c>
      <c r="N1100" s="58">
        <f>Table4[[#This Row],[ سعر اليومية ]]*3%*Table4[[#This Row],[عدد الدورات ]]</f>
        <v>88.95</v>
      </c>
      <c r="O1100" s="56">
        <f>Table4[[#This Row],[ سعر اليومية ]]*Table4[[#This Row],[عدد الدورات ]]-N1100</f>
        <v>2876.05</v>
      </c>
      <c r="P1100" s="194"/>
      <c r="Q1100" s="194"/>
      <c r="R1100" s="194"/>
      <c r="S1100" s="58">
        <f>(Table4[[#This Row],[سعر يومية السائق]]*Table4[[#This Row],[عدد الدورات ]])-SUM(Table4[[#This Row],[سلف ]:[خصم ]])+Table4[[#This Row],[اضافي ]]</f>
        <v>2500</v>
      </c>
      <c r="U1100" s="58">
        <f>Table4[[#This Row],[ سعر اليومية ]]*Table4[[#This Row],[عدد الدورات ]]-Table4[[#This Row],[سعر يومية السائق]]*L1100</f>
        <v>465</v>
      </c>
      <c r="V1100" s="58">
        <f>U1100-Table4[[#This Row],[W/H  3%]]</f>
        <v>376.05</v>
      </c>
      <c r="W1100" s="66" t="str">
        <f>Table4[[#This Row],[اليوم]]&amp;Table4[[#This Row],[الشهر ]]&amp;Table4[[#This Row],[العام]]</f>
        <v>2152026</v>
      </c>
      <c r="X1100" s="66" t="s">
        <v>304</v>
      </c>
    </row>
    <row r="1101" spans="1:24" x14ac:dyDescent="0.3">
      <c r="A1101" s="62">
        <v>21</v>
      </c>
      <c r="B1101" s="62">
        <v>5</v>
      </c>
      <c r="C1101" s="62">
        <v>2026</v>
      </c>
      <c r="D1101" s="41" t="str">
        <f t="shared" si="74"/>
        <v>محمد جمال طوسونالمنيبسعوديهايد باركاتوبيس 28</v>
      </c>
      <c r="E1101" s="4">
        <v>5025</v>
      </c>
      <c r="F1101" s="41" t="str">
        <f>VLOOKUP(E1101,mapping!C:J,2,FALSE)</f>
        <v>محمد جمال طوسون</v>
      </c>
      <c r="G1101" s="41" t="str">
        <f>IFERROR(VLOOKUP(F1101,mapping!$D$3:$J$200,2,FALSE),0)</f>
        <v>المنيب</v>
      </c>
      <c r="H1101" s="41" t="str">
        <f>IFERROR(VLOOKUP(F1101,mapping!$D$3:$J$200,3,FALSE),0)</f>
        <v>سعودي</v>
      </c>
      <c r="I1101" s="41" t="str">
        <f>IFERROR(VLOOKUP(F1101,mapping!$D$3:$J$200,4,FALSE),0)</f>
        <v>هايد بارك</v>
      </c>
      <c r="J1101" s="41" t="str">
        <f>IFERROR(VLOOKUP(F1101,mapping!$D$3:$J$200,5,FALSE),0)</f>
        <v>اتوبيس 28</v>
      </c>
      <c r="K1101" s="63">
        <f>IF(W1101=mapping!$N$1,IFERROR(VLOOKUP(Table4[[#This Row],[Column1]],mapping!A:L,11,FALSE),0),IF(W1101&gt;mapping!$N$1,IFERROR(VLOOKUP(Table4[[#This Row],[Column1]],mapping!A:L,11,FALSE),0),))</f>
        <v>4634</v>
      </c>
      <c r="L1101" s="139">
        <v>1</v>
      </c>
      <c r="M1101" s="60">
        <f>IF(W1101=mapping!$N$1,IFERROR(VLOOKUP(Table4[[#This Row],[Column1]],mapping!A:L,12,FALSE),0),IF(W1101&gt;mapping!$N$1,IFERROR(VLOOKUP(Table4[[#This Row],[Column1]],mapping!A:L,12,FALSE),0),0))</f>
        <v>3800</v>
      </c>
      <c r="N1101" s="58">
        <f>Table4[[#This Row],[ سعر اليومية ]]*3%*Table4[[#This Row],[عدد الدورات ]]</f>
        <v>139.01999999999998</v>
      </c>
      <c r="O1101" s="56">
        <f>Table4[[#This Row],[ سعر اليومية ]]*Table4[[#This Row],[عدد الدورات ]]-N1101</f>
        <v>4494.9799999999996</v>
      </c>
      <c r="P1101" s="194"/>
      <c r="Q1101" s="194"/>
      <c r="R1101" s="194"/>
      <c r="S1101" s="58">
        <f>(Table4[[#This Row],[سعر يومية السائق]]*Table4[[#This Row],[عدد الدورات ]])-SUM(Table4[[#This Row],[سلف ]:[خصم ]])+Table4[[#This Row],[اضافي ]]</f>
        <v>3800</v>
      </c>
      <c r="U1101" s="58">
        <f>Table4[[#This Row],[ سعر اليومية ]]*Table4[[#This Row],[عدد الدورات ]]-Table4[[#This Row],[سعر يومية السائق]]*L1101</f>
        <v>834</v>
      </c>
      <c r="V1101" s="58">
        <f>U1101-Table4[[#This Row],[W/H  3%]]</f>
        <v>694.98</v>
      </c>
      <c r="W1101" s="66" t="str">
        <f>Table4[[#This Row],[اليوم]]&amp;Table4[[#This Row],[الشهر ]]&amp;Table4[[#This Row],[العام]]</f>
        <v>2152026</v>
      </c>
      <c r="X1101" s="66" t="s">
        <v>304</v>
      </c>
    </row>
    <row r="1102" spans="1:24" x14ac:dyDescent="0.3">
      <c r="A1102" s="62">
        <v>21</v>
      </c>
      <c r="B1102" s="62">
        <v>5</v>
      </c>
      <c r="C1102" s="62">
        <v>2026</v>
      </c>
      <c r="D1102" s="41" t="str">
        <f t="shared" si="74"/>
        <v>مصطفي رشدي1المنيب 2 ورديةسعوديميفيداميكروباص صيني</v>
      </c>
      <c r="E1102" s="4">
        <v>5007</v>
      </c>
      <c r="F1102" s="41" t="str">
        <f>VLOOKUP(E1102,mapping!C:J,2,FALSE)</f>
        <v>مصطفي رشدي1</v>
      </c>
      <c r="G1102" s="41" t="str">
        <f>IFERROR(VLOOKUP(F1102,mapping!$D$3:$J$200,2,FALSE),0)</f>
        <v>المنيب 2 وردية</v>
      </c>
      <c r="H1102" s="41" t="str">
        <f>IFERROR(VLOOKUP(F1102,mapping!$D$3:$J$200,3,FALSE),0)</f>
        <v>سعودي</v>
      </c>
      <c r="I1102" s="41" t="str">
        <f>IFERROR(VLOOKUP(F1102,mapping!$D$3:$J$200,4,FALSE),0)</f>
        <v>ميفيدا</v>
      </c>
      <c r="J1102" s="41" t="str">
        <f>IFERROR(VLOOKUP(F1102,mapping!$D$3:$J$200,5,FALSE),0)</f>
        <v>ميكروباص صيني</v>
      </c>
      <c r="K1102" s="63">
        <f>IF(W1102=mapping!$N$1,IFERROR(VLOOKUP(Table4[[#This Row],[Column1]],mapping!A:L,11,FALSE),0),IF(W1102&gt;mapping!$N$1,IFERROR(VLOOKUP(Table4[[#This Row],[Column1]],mapping!A:L,11,FALSE),0),))</f>
        <v>2965</v>
      </c>
      <c r="L1102" s="139">
        <v>1</v>
      </c>
      <c r="M1102" s="60">
        <f>IF(W1102=mapping!$N$1,IFERROR(VLOOKUP(Table4[[#This Row],[Column1]],mapping!A:L,12,FALSE),0),IF(W1102&gt;mapping!$N$1,IFERROR(VLOOKUP(Table4[[#This Row],[Column1]],mapping!A:L,12,FALSE),0),0))</f>
        <v>2150</v>
      </c>
      <c r="N1102" s="58">
        <f>Table4[[#This Row],[ سعر اليومية ]]*3%*Table4[[#This Row],[عدد الدورات ]]</f>
        <v>88.95</v>
      </c>
      <c r="O1102" s="56">
        <f>Table4[[#This Row],[ سعر اليومية ]]*Table4[[#This Row],[عدد الدورات ]]-N1102</f>
        <v>2876.05</v>
      </c>
      <c r="P1102" s="194"/>
      <c r="Q1102" s="194"/>
      <c r="R1102" s="194"/>
      <c r="S1102" s="58">
        <f>(Table4[[#This Row],[سعر يومية السائق]]*Table4[[#This Row],[عدد الدورات ]])-SUM(Table4[[#This Row],[سلف ]:[خصم ]])+Table4[[#This Row],[اضافي ]]</f>
        <v>2150</v>
      </c>
      <c r="U1102" s="58">
        <f>Table4[[#This Row],[ سعر اليومية ]]*Table4[[#This Row],[عدد الدورات ]]-Table4[[#This Row],[سعر يومية السائق]]*L1102</f>
        <v>815</v>
      </c>
      <c r="V1102" s="58">
        <f>U1102-Table4[[#This Row],[W/H  3%]]</f>
        <v>726.05</v>
      </c>
      <c r="W1102" s="66" t="str">
        <f>Table4[[#This Row],[اليوم]]&amp;Table4[[#This Row],[الشهر ]]&amp;Table4[[#This Row],[العام]]</f>
        <v>2152026</v>
      </c>
      <c r="X1102" s="66" t="s">
        <v>304</v>
      </c>
    </row>
    <row r="1103" spans="1:24" x14ac:dyDescent="0.3">
      <c r="A1103" s="62">
        <v>21</v>
      </c>
      <c r="B1103" s="62">
        <v>5</v>
      </c>
      <c r="C1103" s="62">
        <v>2026</v>
      </c>
      <c r="D1103" s="41" t="str">
        <f t="shared" si="74"/>
        <v>فرج 2حلوان 2 ورديةسعوديميفيداميكروباص صيني</v>
      </c>
      <c r="E1103" s="4">
        <v>5009</v>
      </c>
      <c r="F1103" s="41" t="str">
        <f>VLOOKUP(E1103,mapping!C:J,2,FALSE)</f>
        <v>فرج 2</v>
      </c>
      <c r="G1103" s="41" t="str">
        <f>IFERROR(VLOOKUP(F1103,mapping!$D$3:$J$200,2,FALSE),0)</f>
        <v>حلوان 2 وردية</v>
      </c>
      <c r="H1103" s="41" t="str">
        <f>IFERROR(VLOOKUP(F1103,mapping!$D$3:$J$200,3,FALSE),0)</f>
        <v>سعودي</v>
      </c>
      <c r="I1103" s="41" t="str">
        <f>IFERROR(VLOOKUP(F1103,mapping!$D$3:$J$200,4,FALSE),0)</f>
        <v>ميفيدا</v>
      </c>
      <c r="J1103" s="41" t="str">
        <f>IFERROR(VLOOKUP(F1103,mapping!$D$3:$J$200,5,FALSE),0)</f>
        <v>ميكروباص صيني</v>
      </c>
      <c r="K1103" s="63">
        <f>IF(W1103=mapping!$N$1,IFERROR(VLOOKUP(Table4[[#This Row],[Column1]],mapping!A:L,11,FALSE),0),IF(W1103&gt;mapping!$N$1,IFERROR(VLOOKUP(Table4[[#This Row],[Column1]],mapping!A:L,11,FALSE),0),))</f>
        <v>2965</v>
      </c>
      <c r="L1103" s="139">
        <v>1</v>
      </c>
      <c r="M1103" s="60">
        <f>IF(W1103=mapping!$N$1,IFERROR(VLOOKUP(Table4[[#This Row],[Column1]],mapping!A:L,12,FALSE),0),IF(W1103&gt;mapping!$N$1,IFERROR(VLOOKUP(Table4[[#This Row],[Column1]],mapping!A:L,12,FALSE),0),0))</f>
        <v>2250</v>
      </c>
      <c r="N1103" s="58">
        <f>Table4[[#This Row],[ سعر اليومية ]]*3%*Table4[[#This Row],[عدد الدورات ]]</f>
        <v>88.95</v>
      </c>
      <c r="O1103" s="56">
        <f>Table4[[#This Row],[ سعر اليومية ]]*Table4[[#This Row],[عدد الدورات ]]-N1103</f>
        <v>2876.05</v>
      </c>
      <c r="P1103" s="194"/>
      <c r="Q1103" s="194"/>
      <c r="R1103" s="194"/>
      <c r="S1103" s="58">
        <f>(Table4[[#This Row],[سعر يومية السائق]]*Table4[[#This Row],[عدد الدورات ]])-SUM(Table4[[#This Row],[سلف ]:[خصم ]])+Table4[[#This Row],[اضافي ]]</f>
        <v>2250</v>
      </c>
      <c r="U1103" s="58">
        <f>Table4[[#This Row],[ سعر اليومية ]]*Table4[[#This Row],[عدد الدورات ]]-Table4[[#This Row],[سعر يومية السائق]]*L1103</f>
        <v>715</v>
      </c>
      <c r="V1103" s="58">
        <f>U1103-Table4[[#This Row],[W/H  3%]]</f>
        <v>626.04999999999995</v>
      </c>
      <c r="W1103" s="66" t="str">
        <f>Table4[[#This Row],[اليوم]]&amp;Table4[[#This Row],[الشهر ]]&amp;Table4[[#This Row],[العام]]</f>
        <v>2152026</v>
      </c>
      <c r="X1103" s="66" t="s">
        <v>304</v>
      </c>
    </row>
    <row r="1104" spans="1:24" x14ac:dyDescent="0.3">
      <c r="A1104" s="62">
        <v>21</v>
      </c>
      <c r="B1104" s="62">
        <v>5</v>
      </c>
      <c r="C1104" s="62">
        <v>2026</v>
      </c>
      <c r="D1104" s="41" t="str">
        <f t="shared" si="74"/>
        <v>فرج 3حلوان 2 ورديةسعوديالقطاميةاتوبيس 28</v>
      </c>
      <c r="E1104" s="4">
        <v>5010</v>
      </c>
      <c r="F1104" s="41" t="str">
        <f>VLOOKUP(E1104,mapping!C:J,2,FALSE)</f>
        <v>فرج 3</v>
      </c>
      <c r="G1104" s="41" t="str">
        <f>IFERROR(VLOOKUP(F1104,mapping!$D$3:$J$200,2,FALSE),0)</f>
        <v>حلوان 2 وردية</v>
      </c>
      <c r="H1104" s="41" t="str">
        <f>IFERROR(VLOOKUP(F1104,mapping!$D$3:$J$200,3,FALSE),0)</f>
        <v>سعودي</v>
      </c>
      <c r="I1104" s="41" t="str">
        <f>IFERROR(VLOOKUP(F1104,mapping!$D$3:$J$200,4,FALSE),0)</f>
        <v>القطامية</v>
      </c>
      <c r="J1104" s="41" t="str">
        <f>IFERROR(VLOOKUP(F1104,mapping!$D$3:$J$200,5,FALSE),0)</f>
        <v>اتوبيس 28</v>
      </c>
      <c r="K1104" s="63">
        <f>IF(W1104=mapping!$N$1,IFERROR(VLOOKUP(Table4[[#This Row],[Column1]],mapping!A:L,11,FALSE),0),IF(W1104&gt;mapping!$N$1,IFERROR(VLOOKUP(Table4[[#This Row],[Column1]],mapping!A:L,11,FALSE),0),))</f>
        <v>3415</v>
      </c>
      <c r="L1104" s="139">
        <v>1</v>
      </c>
      <c r="M1104" s="60">
        <f>IF(W1104=mapping!$N$1,IFERROR(VLOOKUP(Table4[[#This Row],[Column1]],mapping!A:L,12,FALSE),0),IF(W1104&gt;mapping!$N$1,IFERROR(VLOOKUP(Table4[[#This Row],[Column1]],mapping!A:L,12,FALSE),0),0))</f>
        <v>3400</v>
      </c>
      <c r="N1104" s="58">
        <f>Table4[[#This Row],[ سعر اليومية ]]*3%*Table4[[#This Row],[عدد الدورات ]]</f>
        <v>102.45</v>
      </c>
      <c r="O1104" s="56">
        <f>Table4[[#This Row],[ سعر اليومية ]]*Table4[[#This Row],[عدد الدورات ]]-N1104</f>
        <v>3312.55</v>
      </c>
      <c r="P1104" s="194"/>
      <c r="Q1104" s="194"/>
      <c r="R1104" s="194"/>
      <c r="S1104" s="58">
        <f>(Table4[[#This Row],[سعر يومية السائق]]*Table4[[#This Row],[عدد الدورات ]])-SUM(Table4[[#This Row],[سلف ]:[خصم ]])+Table4[[#This Row],[اضافي ]]</f>
        <v>3400</v>
      </c>
      <c r="U1104" s="58">
        <f>Table4[[#This Row],[ سعر اليومية ]]*Table4[[#This Row],[عدد الدورات ]]-Table4[[#This Row],[سعر يومية السائق]]*L1104</f>
        <v>15</v>
      </c>
      <c r="V1104" s="58">
        <f>U1104-Table4[[#This Row],[W/H  3%]]</f>
        <v>-87.45</v>
      </c>
      <c r="W1104" s="66" t="str">
        <f>Table4[[#This Row],[اليوم]]&amp;Table4[[#This Row],[الشهر ]]&amp;Table4[[#This Row],[العام]]</f>
        <v>2152026</v>
      </c>
      <c r="X1104" s="66" t="s">
        <v>304</v>
      </c>
    </row>
    <row r="1105" spans="1:24" x14ac:dyDescent="0.3">
      <c r="A1105" s="62">
        <v>21</v>
      </c>
      <c r="B1105" s="62">
        <v>5</v>
      </c>
      <c r="C1105" s="62">
        <v>2026</v>
      </c>
      <c r="D1105" s="41" t="str">
        <f t="shared" si="74"/>
        <v>فرج 4مايو ورديةسعوديالقطاميةميكروباص</v>
      </c>
      <c r="E1105" s="4">
        <v>5011</v>
      </c>
      <c r="F1105" s="41" t="str">
        <f>VLOOKUP(E1105,mapping!C:J,2,FALSE)</f>
        <v>فرج 4</v>
      </c>
      <c r="G1105" s="41" t="str">
        <f>IFERROR(VLOOKUP(F1105,mapping!$D$3:$J$200,2,FALSE),0)</f>
        <v>مايو وردية</v>
      </c>
      <c r="H1105" s="41" t="str">
        <f>IFERROR(VLOOKUP(F1105,mapping!$D$3:$J$200,3,FALSE),0)</f>
        <v>سعودي</v>
      </c>
      <c r="I1105" s="41" t="str">
        <f>IFERROR(VLOOKUP(F1105,mapping!$D$3:$J$200,4,FALSE),0)</f>
        <v>القطامية</v>
      </c>
      <c r="J1105" s="41" t="str">
        <f>IFERROR(VLOOKUP(F1105,mapping!$D$3:$J$200,5,FALSE),0)</f>
        <v>ميكروباص</v>
      </c>
      <c r="K1105" s="63">
        <f>IF(W1105=mapping!$N$1,IFERROR(VLOOKUP(Table4[[#This Row],[Column1]],mapping!A:L,11,FALSE),0),IF(W1105&gt;mapping!$N$1,IFERROR(VLOOKUP(Table4[[#This Row],[Column1]],mapping!A:L,11,FALSE),0),))</f>
        <v>1222</v>
      </c>
      <c r="L1105" s="139">
        <v>1</v>
      </c>
      <c r="M1105" s="60">
        <f>IF(W1105=mapping!$N$1,IFERROR(VLOOKUP(Table4[[#This Row],[Column1]],mapping!A:L,12,FALSE),0),IF(W1105&gt;mapping!$N$1,IFERROR(VLOOKUP(Table4[[#This Row],[Column1]],mapping!A:L,12,FALSE),0),0))</f>
        <v>1180</v>
      </c>
      <c r="N1105" s="58">
        <f>Table4[[#This Row],[ سعر اليومية ]]*3%*Table4[[#This Row],[عدد الدورات ]]</f>
        <v>36.659999999999997</v>
      </c>
      <c r="O1105" s="56">
        <f>Table4[[#This Row],[ سعر اليومية ]]*Table4[[#This Row],[عدد الدورات ]]-N1105</f>
        <v>1185.3399999999999</v>
      </c>
      <c r="P1105" s="194"/>
      <c r="Q1105" s="194"/>
      <c r="R1105" s="194"/>
      <c r="S1105" s="58">
        <f>(Table4[[#This Row],[سعر يومية السائق]]*Table4[[#This Row],[عدد الدورات ]])-SUM(Table4[[#This Row],[سلف ]:[خصم ]])+Table4[[#This Row],[اضافي ]]</f>
        <v>1180</v>
      </c>
      <c r="U1105" s="58">
        <f>Table4[[#This Row],[ سعر اليومية ]]*Table4[[#This Row],[عدد الدورات ]]-Table4[[#This Row],[سعر يومية السائق]]*L1105</f>
        <v>42</v>
      </c>
      <c r="V1105" s="58">
        <f>U1105-Table4[[#This Row],[W/H  3%]]</f>
        <v>5.3400000000000034</v>
      </c>
      <c r="W1105" s="66" t="str">
        <f>Table4[[#This Row],[اليوم]]&amp;Table4[[#This Row],[الشهر ]]&amp;Table4[[#This Row],[العام]]</f>
        <v>2152026</v>
      </c>
      <c r="X1105" s="66" t="s">
        <v>304</v>
      </c>
    </row>
    <row r="1106" spans="1:24" x14ac:dyDescent="0.3">
      <c r="A1106" s="62">
        <v>21</v>
      </c>
      <c r="B1106" s="62">
        <v>5</v>
      </c>
      <c r="C1106" s="62">
        <v>2026</v>
      </c>
      <c r="D1106" s="41" t="str">
        <f t="shared" si="74"/>
        <v>مصطفي رشدي3المنيب5شفتسعوديالقطاميةاتوبيس 28</v>
      </c>
      <c r="E1106" s="4">
        <v>5012</v>
      </c>
      <c r="F1106" s="41" t="str">
        <f>VLOOKUP(E1106,mapping!C:J,2,FALSE)</f>
        <v>مصطفي رشدي3</v>
      </c>
      <c r="G1106" s="41" t="str">
        <f>IFERROR(VLOOKUP(F1106,mapping!$D$3:$J$200,2,FALSE),0)</f>
        <v>المنيب5شفت</v>
      </c>
      <c r="H1106" s="41" t="str">
        <f>IFERROR(VLOOKUP(F1106,mapping!$D$3:$J$200,3,FALSE),0)</f>
        <v>سعودي</v>
      </c>
      <c r="I1106" s="41" t="str">
        <f>IFERROR(VLOOKUP(F1106,mapping!$D$3:$J$200,4,FALSE),0)</f>
        <v>القطامية</v>
      </c>
      <c r="J1106" s="41" t="str">
        <f>IFERROR(VLOOKUP(F1106,mapping!$D$3:$J$200,5,FALSE),0)</f>
        <v>اتوبيس 28</v>
      </c>
      <c r="K1106" s="63">
        <f>IF(W1106=mapping!$N$1,IFERROR(VLOOKUP(Table4[[#This Row],[Column1]],mapping!A:L,11,FALSE),0),IF(W1106&gt;mapping!$N$1,IFERROR(VLOOKUP(Table4[[#This Row],[Column1]],mapping!A:L,11,FALSE),0),))</f>
        <v>2649</v>
      </c>
      <c r="L1106" s="139">
        <v>1</v>
      </c>
      <c r="M1106" s="60">
        <f>IF(W1106=mapping!$N$1,IFERROR(VLOOKUP(Table4[[#This Row],[Column1]],mapping!A:L,12,FALSE),0),IF(W1106&gt;mapping!$N$1,IFERROR(VLOOKUP(Table4[[#This Row],[Column1]],mapping!A:L,12,FALSE),0),0))</f>
        <v>2060</v>
      </c>
      <c r="N1106" s="58">
        <f>Table4[[#This Row],[ سعر اليومية ]]*3%*Table4[[#This Row],[عدد الدورات ]]</f>
        <v>79.47</v>
      </c>
      <c r="O1106" s="56">
        <f>Table4[[#This Row],[ سعر اليومية ]]*Table4[[#This Row],[عدد الدورات ]]-N1106</f>
        <v>2569.5300000000002</v>
      </c>
      <c r="P1106" s="194"/>
      <c r="Q1106" s="194"/>
      <c r="R1106" s="194"/>
      <c r="S1106" s="58">
        <f>(Table4[[#This Row],[سعر يومية السائق]]*Table4[[#This Row],[عدد الدورات ]])-SUM(Table4[[#This Row],[سلف ]:[خصم ]])+Table4[[#This Row],[اضافي ]]</f>
        <v>2060</v>
      </c>
      <c r="U1106" s="58">
        <f>Table4[[#This Row],[ سعر اليومية ]]*Table4[[#This Row],[عدد الدورات ]]-Table4[[#This Row],[سعر يومية السائق]]*L1106</f>
        <v>589</v>
      </c>
      <c r="V1106" s="58">
        <f>U1106-Table4[[#This Row],[W/H  3%]]</f>
        <v>509.53</v>
      </c>
      <c r="W1106" s="66" t="str">
        <f>Table4[[#This Row],[اليوم]]&amp;Table4[[#This Row],[الشهر ]]&amp;Table4[[#This Row],[العام]]</f>
        <v>2152026</v>
      </c>
      <c r="X1106" s="66" t="s">
        <v>304</v>
      </c>
    </row>
    <row r="1107" spans="1:24" x14ac:dyDescent="0.3">
      <c r="A1107" s="62">
        <v>21</v>
      </c>
      <c r="B1107" s="62">
        <v>5</v>
      </c>
      <c r="C1107" s="62">
        <v>2026</v>
      </c>
      <c r="D1107" s="41" t="str">
        <f t="shared" si="74"/>
        <v>مصطفي رشدي4المنيب Wصباحيةسعوديالقطاميةاتوبيس 28</v>
      </c>
      <c r="E1107" s="4">
        <v>5013</v>
      </c>
      <c r="F1107" s="41" t="str">
        <f>VLOOKUP(E1107,mapping!C:J,2,FALSE)</f>
        <v>مصطفي رشدي4</v>
      </c>
      <c r="G1107" s="41" t="str">
        <f>IFERROR(VLOOKUP(F1107,mapping!$D$3:$J$200,2,FALSE),0)</f>
        <v>المنيب Wصباحية</v>
      </c>
      <c r="H1107" s="41" t="str">
        <f>IFERROR(VLOOKUP(F1107,mapping!$D$3:$J$200,3,FALSE),0)</f>
        <v>سعودي</v>
      </c>
      <c r="I1107" s="41" t="str">
        <f>IFERROR(VLOOKUP(F1107,mapping!$D$3:$J$200,4,FALSE),0)</f>
        <v>القطامية</v>
      </c>
      <c r="J1107" s="41" t="str">
        <f>IFERROR(VLOOKUP(F1107,mapping!$D$3:$J$200,5,FALSE),0)</f>
        <v>اتوبيس 28</v>
      </c>
      <c r="K1107" s="63">
        <f>IF(W1107=mapping!$N$1,IFERROR(VLOOKUP(Table4[[#This Row],[Column1]],mapping!A:L,11,FALSE),0),IF(W1107&gt;mapping!$N$1,IFERROR(VLOOKUP(Table4[[#This Row],[Column1]],mapping!A:L,11,FALSE),0),))</f>
        <v>1059</v>
      </c>
      <c r="L1107" s="139">
        <v>1</v>
      </c>
      <c r="M1107" s="60">
        <f>IF(W1107=mapping!$N$1,IFERROR(VLOOKUP(Table4[[#This Row],[Column1]],mapping!A:L,12,FALSE),0),IF(W1107&gt;mapping!$N$1,IFERROR(VLOOKUP(Table4[[#This Row],[Column1]],mapping!A:L,12,FALSE),0),0))</f>
        <v>1000</v>
      </c>
      <c r="N1107" s="58">
        <f>Table4[[#This Row],[ سعر اليومية ]]*3%*Table4[[#This Row],[عدد الدورات ]]</f>
        <v>31.77</v>
      </c>
      <c r="O1107" s="56">
        <f>Table4[[#This Row],[ سعر اليومية ]]*Table4[[#This Row],[عدد الدورات ]]-N1107</f>
        <v>1027.23</v>
      </c>
      <c r="P1107" s="194"/>
      <c r="Q1107" s="194"/>
      <c r="R1107" s="194"/>
      <c r="S1107" s="58">
        <f>(Table4[[#This Row],[سعر يومية السائق]]*Table4[[#This Row],[عدد الدورات ]])-SUM(Table4[[#This Row],[سلف ]:[خصم ]])+Table4[[#This Row],[اضافي ]]</f>
        <v>1000</v>
      </c>
      <c r="U1107" s="58">
        <f>Table4[[#This Row],[ سعر اليومية ]]*Table4[[#This Row],[عدد الدورات ]]-Table4[[#This Row],[سعر يومية السائق]]*L1107</f>
        <v>59</v>
      </c>
      <c r="V1107" s="58">
        <f>U1107-Table4[[#This Row],[W/H  3%]]</f>
        <v>27.23</v>
      </c>
      <c r="W1107" s="66" t="str">
        <f>Table4[[#This Row],[اليوم]]&amp;Table4[[#This Row],[الشهر ]]&amp;Table4[[#This Row],[العام]]</f>
        <v>2152026</v>
      </c>
      <c r="X1107" s="66" t="s">
        <v>304</v>
      </c>
    </row>
    <row r="1108" spans="1:24" x14ac:dyDescent="0.3">
      <c r="A1108" s="62">
        <v>21</v>
      </c>
      <c r="B1108" s="62">
        <v>5</v>
      </c>
      <c r="C1108" s="62">
        <v>2026</v>
      </c>
      <c r="D1108" s="41" t="str">
        <f t="shared" si="74"/>
        <v>مصطفي رشدي5صقر 2 ورديةسعوديالقطاميةاتوبيس 28</v>
      </c>
      <c r="E1108" s="4">
        <v>5014</v>
      </c>
      <c r="F1108" s="41" t="str">
        <f>VLOOKUP(E1108,mapping!C:J,2,FALSE)</f>
        <v>مصطفي رشدي5</v>
      </c>
      <c r="G1108" s="41" t="str">
        <f>IFERROR(VLOOKUP(F1108,mapping!$D$3:$J$200,2,FALSE),0)</f>
        <v>صقر 2 وردية</v>
      </c>
      <c r="H1108" s="41" t="str">
        <f>IFERROR(VLOOKUP(F1108,mapping!$D$3:$J$200,3,FALSE),0)</f>
        <v>سعودي</v>
      </c>
      <c r="I1108" s="41" t="str">
        <f>IFERROR(VLOOKUP(F1108,mapping!$D$3:$J$200,4,FALSE),0)</f>
        <v>القطامية</v>
      </c>
      <c r="J1108" s="41" t="str">
        <f>IFERROR(VLOOKUP(F1108,mapping!$D$3:$J$200,5,FALSE),0)</f>
        <v>اتوبيس 28</v>
      </c>
      <c r="K1108" s="63">
        <f>IF(W1108=mapping!$N$1,IFERROR(VLOOKUP(Table4[[#This Row],[Column1]],mapping!A:L,11,FALSE),0),IF(W1108&gt;mapping!$N$1,IFERROR(VLOOKUP(Table4[[#This Row],[Column1]],mapping!A:L,11,FALSE),0),))</f>
        <v>2120</v>
      </c>
      <c r="L1108" s="139">
        <v>1</v>
      </c>
      <c r="M1108" s="60">
        <f>IF(W1108=mapping!$N$1,IFERROR(VLOOKUP(Table4[[#This Row],[Column1]],mapping!A:L,12,FALSE),0),IF(W1108&gt;mapping!$N$1,IFERROR(VLOOKUP(Table4[[#This Row],[Column1]],mapping!A:L,12,FALSE),0),0))</f>
        <v>1780</v>
      </c>
      <c r="N1108" s="58">
        <f>Table4[[#This Row],[ سعر اليومية ]]*3%*Table4[[#This Row],[عدد الدورات ]]</f>
        <v>63.599999999999994</v>
      </c>
      <c r="O1108" s="56">
        <f>Table4[[#This Row],[ سعر اليومية ]]*Table4[[#This Row],[عدد الدورات ]]-N1108</f>
        <v>2056.4</v>
      </c>
      <c r="P1108" s="194"/>
      <c r="Q1108" s="194"/>
      <c r="R1108" s="194"/>
      <c r="S1108" s="58">
        <f>(Table4[[#This Row],[سعر يومية السائق]]*Table4[[#This Row],[عدد الدورات ]])-SUM(Table4[[#This Row],[سلف ]:[خصم ]])+Table4[[#This Row],[اضافي ]]</f>
        <v>1780</v>
      </c>
      <c r="U1108" s="58">
        <f>Table4[[#This Row],[ سعر اليومية ]]*Table4[[#This Row],[عدد الدورات ]]-Table4[[#This Row],[سعر يومية السائق]]*L1108</f>
        <v>340</v>
      </c>
      <c r="V1108" s="58">
        <f>U1108-Table4[[#This Row],[W/H  3%]]</f>
        <v>276.39999999999998</v>
      </c>
      <c r="W1108" s="66" t="str">
        <f>Table4[[#This Row],[اليوم]]&amp;Table4[[#This Row],[الشهر ]]&amp;Table4[[#This Row],[العام]]</f>
        <v>2152026</v>
      </c>
      <c r="X1108" s="66" t="s">
        <v>304</v>
      </c>
    </row>
    <row r="1109" spans="1:24" x14ac:dyDescent="0.3">
      <c r="A1109" s="62">
        <v>21</v>
      </c>
      <c r="B1109" s="62">
        <v>5</v>
      </c>
      <c r="C1109" s="62">
        <v>2026</v>
      </c>
      <c r="D1109" s="41" t="str">
        <f t="shared" ref="D1109:D1152" si="75">F1109&amp;G1109&amp;H1109&amp;I1109&amp;J1109</f>
        <v>مصطفي رشدي6المنيب 2 ورديةسعوديالقطاميةاتوبيس 28</v>
      </c>
      <c r="E1109" s="4">
        <v>5027</v>
      </c>
      <c r="F1109" s="41" t="str">
        <f>VLOOKUP(E1109,mapping!C:J,2,FALSE)</f>
        <v>مصطفي رشدي6</v>
      </c>
      <c r="G1109" s="41" t="str">
        <f>IFERROR(VLOOKUP(F1109,mapping!$D$3:$J$200,2,FALSE),0)</f>
        <v>المنيب 2 وردية</v>
      </c>
      <c r="H1109" s="41" t="str">
        <f>IFERROR(VLOOKUP(F1109,mapping!$D$3:$J$200,3,FALSE),0)</f>
        <v>سعودي</v>
      </c>
      <c r="I1109" s="41" t="str">
        <f>IFERROR(VLOOKUP(F1109,mapping!$D$3:$J$200,4,FALSE),0)</f>
        <v>القطامية</v>
      </c>
      <c r="J1109" s="41" t="str">
        <f>IFERROR(VLOOKUP(F1109,mapping!$D$3:$J$200,5,FALSE),0)</f>
        <v>اتوبيس 28</v>
      </c>
      <c r="K1109" s="63">
        <f>IF(W1109=mapping!$N$1,IFERROR(VLOOKUP(Table4[[#This Row],[Column1]],mapping!A:L,11,FALSE),0),IF(W1109&gt;mapping!$N$1,IFERROR(VLOOKUP(Table4[[#This Row],[Column1]],mapping!A:L,11,FALSE),0),))</f>
        <v>3944</v>
      </c>
      <c r="L1109" s="139">
        <v>1</v>
      </c>
      <c r="M1109" s="60">
        <f>IF(W1109=mapping!$N$1,IFERROR(VLOOKUP(Table4[[#This Row],[Column1]],mapping!A:L,12,FALSE),0),IF(W1109&gt;mapping!$N$1,IFERROR(VLOOKUP(Table4[[#This Row],[Column1]],mapping!A:L,12,FALSE),0),0))</f>
        <v>3600</v>
      </c>
      <c r="N1109" s="58">
        <f>Table4[[#This Row],[ سعر اليومية ]]*3%*Table4[[#This Row],[عدد الدورات ]]</f>
        <v>118.32</v>
      </c>
      <c r="O1109" s="56">
        <f>Table4[[#This Row],[ سعر اليومية ]]*Table4[[#This Row],[عدد الدورات ]]-N1109</f>
        <v>3825.68</v>
      </c>
      <c r="P1109" s="194"/>
      <c r="Q1109" s="194"/>
      <c r="R1109" s="194"/>
      <c r="S1109" s="58">
        <f>(Table4[[#This Row],[سعر يومية السائق]]*Table4[[#This Row],[عدد الدورات ]])-SUM(Table4[[#This Row],[سلف ]:[خصم ]])+Table4[[#This Row],[اضافي ]]</f>
        <v>3600</v>
      </c>
      <c r="U1109" s="58">
        <f>Table4[[#This Row],[ سعر اليومية ]]*Table4[[#This Row],[عدد الدورات ]]-Table4[[#This Row],[سعر يومية السائق]]*L1109</f>
        <v>344</v>
      </c>
      <c r="V1109" s="58">
        <f>U1109-Table4[[#This Row],[W/H  3%]]</f>
        <v>225.68</v>
      </c>
      <c r="W1109" s="66" t="str">
        <f>Table4[[#This Row],[اليوم]]&amp;Table4[[#This Row],[الشهر ]]&amp;Table4[[#This Row],[العام]]</f>
        <v>2152026</v>
      </c>
      <c r="X1109" s="66" t="s">
        <v>304</v>
      </c>
    </row>
    <row r="1110" spans="1:24" x14ac:dyDescent="0.3">
      <c r="A1110" s="62">
        <v>21</v>
      </c>
      <c r="B1110" s="62">
        <v>5</v>
      </c>
      <c r="C1110" s="62">
        <v>2026</v>
      </c>
      <c r="D1110" s="41" t="str">
        <f t="shared" si="75"/>
        <v>كرم ترك 1قليوب 2 ورديةسعوديالقطاميةاتوبيس 28</v>
      </c>
      <c r="E1110" s="4">
        <v>5015</v>
      </c>
      <c r="F1110" s="41" t="str">
        <f>VLOOKUP(E1110,mapping!C:J,2,FALSE)</f>
        <v>كرم ترك 1</v>
      </c>
      <c r="G1110" s="41" t="str">
        <f>IFERROR(VLOOKUP(F1110,mapping!$D$3:$J$200,2,FALSE),0)</f>
        <v>قليوب 2 وردية</v>
      </c>
      <c r="H1110" s="41" t="str">
        <f>IFERROR(VLOOKUP(F1110,mapping!$D$3:$J$200,3,FALSE),0)</f>
        <v>سعودي</v>
      </c>
      <c r="I1110" s="41" t="str">
        <f>IFERROR(VLOOKUP(F1110,mapping!$D$3:$J$200,4,FALSE),0)</f>
        <v>القطامية</v>
      </c>
      <c r="J1110" s="41" t="str">
        <f>IFERROR(VLOOKUP(F1110,mapping!$D$3:$J$200,5,FALSE),0)</f>
        <v>اتوبيس 28</v>
      </c>
      <c r="K1110" s="63">
        <f>IF(W1110=mapping!$N$1,IFERROR(VLOOKUP(Table4[[#This Row],[Column1]],mapping!A:L,11,FALSE),0),IF(W1110&gt;mapping!$N$1,IFERROR(VLOOKUP(Table4[[#This Row],[Column1]],mapping!A:L,11,FALSE),0),))</f>
        <v>3959</v>
      </c>
      <c r="L1110" s="139">
        <v>1</v>
      </c>
      <c r="M1110" s="60">
        <f>IF(W1110=mapping!$N$1,IFERROR(VLOOKUP(Table4[[#This Row],[Column1]],mapping!A:L,12,FALSE),0),IF(W1110&gt;mapping!$N$1,IFERROR(VLOOKUP(Table4[[#This Row],[Column1]],mapping!A:L,12,FALSE),0),0))</f>
        <v>4200</v>
      </c>
      <c r="N1110" s="58">
        <f>Table4[[#This Row],[ سعر اليومية ]]*3%*Table4[[#This Row],[عدد الدورات ]]</f>
        <v>118.77</v>
      </c>
      <c r="O1110" s="56">
        <f>Table4[[#This Row],[ سعر اليومية ]]*Table4[[#This Row],[عدد الدورات ]]-N1110</f>
        <v>3840.23</v>
      </c>
      <c r="P1110" s="194"/>
      <c r="Q1110" s="194"/>
      <c r="R1110" s="194"/>
      <c r="S1110" s="58">
        <f>(Table4[[#This Row],[سعر يومية السائق]]*Table4[[#This Row],[عدد الدورات ]])-SUM(Table4[[#This Row],[سلف ]:[خصم ]])+Table4[[#This Row],[اضافي ]]</f>
        <v>4200</v>
      </c>
      <c r="U1110" s="58">
        <f>Table4[[#This Row],[ سعر اليومية ]]*Table4[[#This Row],[عدد الدورات ]]-Table4[[#This Row],[سعر يومية السائق]]*L1110</f>
        <v>-241</v>
      </c>
      <c r="V1110" s="58">
        <f>U1110-Table4[[#This Row],[W/H  3%]]</f>
        <v>-359.77</v>
      </c>
      <c r="W1110" s="66" t="str">
        <f>Table4[[#This Row],[اليوم]]&amp;Table4[[#This Row],[الشهر ]]&amp;Table4[[#This Row],[العام]]</f>
        <v>2152026</v>
      </c>
      <c r="X1110" s="66" t="s">
        <v>304</v>
      </c>
    </row>
    <row r="1111" spans="1:24" x14ac:dyDescent="0.3">
      <c r="A1111" s="62">
        <v>21</v>
      </c>
      <c r="B1111" s="62">
        <v>5</v>
      </c>
      <c r="C1111" s="62">
        <v>2026</v>
      </c>
      <c r="D1111" s="41" t="str">
        <f t="shared" si="75"/>
        <v>كرم ترك 2قليوب 2 ورديةسعوديمدينتي اتوبيس 28</v>
      </c>
      <c r="E1111" s="4">
        <v>5017</v>
      </c>
      <c r="F1111" s="41" t="str">
        <f>VLOOKUP(E1111,mapping!C:J,2,FALSE)</f>
        <v>كرم ترك 2</v>
      </c>
      <c r="G1111" s="41" t="str">
        <f>IFERROR(VLOOKUP(F1111,mapping!$D$3:$J$200,2,FALSE),0)</f>
        <v>قليوب 2 وردية</v>
      </c>
      <c r="H1111" s="41" t="str">
        <f>IFERROR(VLOOKUP(F1111,mapping!$D$3:$J$200,3,FALSE),0)</f>
        <v>سعودي</v>
      </c>
      <c r="I1111" s="41" t="str">
        <f>IFERROR(VLOOKUP(F1111,mapping!$D$3:$J$200,4,FALSE),0)</f>
        <v xml:space="preserve">مدينتي </v>
      </c>
      <c r="J1111" s="41" t="str">
        <f>IFERROR(VLOOKUP(F1111,mapping!$D$3:$J$200,5,FALSE),0)</f>
        <v>اتوبيس 28</v>
      </c>
      <c r="K1111" s="63">
        <f>IF(W1111=mapping!$N$1,IFERROR(VLOOKUP(Table4[[#This Row],[Column1]],mapping!A:L,11,FALSE),0),IF(W1111&gt;mapping!$N$1,IFERROR(VLOOKUP(Table4[[#This Row],[Column1]],mapping!A:L,11,FALSE),0),))</f>
        <v>4634</v>
      </c>
      <c r="L1111" s="139">
        <v>1</v>
      </c>
      <c r="M1111" s="60">
        <f>IF(W1111=mapping!$N$1,IFERROR(VLOOKUP(Table4[[#This Row],[Column1]],mapping!A:L,12,FALSE),0),IF(W1111&gt;mapping!$N$1,IFERROR(VLOOKUP(Table4[[#This Row],[Column1]],mapping!A:L,12,FALSE),0),0))</f>
        <v>4150</v>
      </c>
      <c r="N1111" s="58">
        <f>Table4[[#This Row],[ سعر اليومية ]]*3%*Table4[[#This Row],[عدد الدورات ]]</f>
        <v>139.01999999999998</v>
      </c>
      <c r="O1111" s="56">
        <f>Table4[[#This Row],[ سعر اليومية ]]*Table4[[#This Row],[عدد الدورات ]]-N1111</f>
        <v>4494.9799999999996</v>
      </c>
      <c r="P1111" s="194"/>
      <c r="Q1111" s="194"/>
      <c r="R1111" s="194"/>
      <c r="S1111" s="58">
        <f>(Table4[[#This Row],[سعر يومية السائق]]*Table4[[#This Row],[عدد الدورات ]])-SUM(Table4[[#This Row],[سلف ]:[خصم ]])+Table4[[#This Row],[اضافي ]]</f>
        <v>4150</v>
      </c>
      <c r="U1111" s="58">
        <f>Table4[[#This Row],[ سعر اليومية ]]*Table4[[#This Row],[عدد الدورات ]]-Table4[[#This Row],[سعر يومية السائق]]*L1111</f>
        <v>484</v>
      </c>
      <c r="V1111" s="58">
        <f>U1111-Table4[[#This Row],[W/H  3%]]</f>
        <v>344.98</v>
      </c>
      <c r="W1111" s="66" t="str">
        <f>Table4[[#This Row],[اليوم]]&amp;Table4[[#This Row],[الشهر ]]&amp;Table4[[#This Row],[العام]]</f>
        <v>2152026</v>
      </c>
      <c r="X1111" s="66" t="s">
        <v>304</v>
      </c>
    </row>
    <row r="1112" spans="1:24" x14ac:dyDescent="0.3">
      <c r="A1112" s="62">
        <v>21</v>
      </c>
      <c r="B1112" s="62">
        <v>5</v>
      </c>
      <c r="C1112" s="62">
        <v>2026</v>
      </c>
      <c r="D1112" s="41" t="str">
        <f t="shared" si="75"/>
        <v>كرم ترك 3قليوب 1 ورديةسعوديمدينتي اتوبيس 28</v>
      </c>
      <c r="E1112" s="4">
        <v>5018</v>
      </c>
      <c r="F1112" s="41" t="str">
        <f>VLOOKUP(E1112,mapping!C:J,2,FALSE)</f>
        <v>كرم ترك 3</v>
      </c>
      <c r="G1112" s="41" t="str">
        <f>IFERROR(VLOOKUP(F1112,mapping!$D$3:$J$200,2,FALSE),0)</f>
        <v>قليوب 1 وردية</v>
      </c>
      <c r="H1112" s="41" t="str">
        <f>IFERROR(VLOOKUP(F1112,mapping!$D$3:$J$200,3,FALSE),0)</f>
        <v>سعودي</v>
      </c>
      <c r="I1112" s="41" t="str">
        <f>IFERROR(VLOOKUP(F1112,mapping!$D$3:$J$200,4,FALSE),0)</f>
        <v xml:space="preserve">مدينتي </v>
      </c>
      <c r="J1112" s="41" t="str">
        <f>IFERROR(VLOOKUP(F1112,mapping!$D$3:$J$200,5,FALSE),0)</f>
        <v>اتوبيس 28</v>
      </c>
      <c r="K1112" s="63">
        <f>IF(W1112=mapping!$N$1,IFERROR(VLOOKUP(Table4[[#This Row],[Column1]],mapping!A:L,11,FALSE),0),IF(W1112&gt;mapping!$N$1,IFERROR(VLOOKUP(Table4[[#This Row],[Column1]],mapping!A:L,11,FALSE),0),))</f>
        <v>4634</v>
      </c>
      <c r="L1112" s="139">
        <v>1</v>
      </c>
      <c r="M1112" s="60">
        <f>IF(W1112=mapping!$N$1,IFERROR(VLOOKUP(Table4[[#This Row],[Column1]],mapping!A:L,12,FALSE),0),IF(W1112&gt;mapping!$N$1,IFERROR(VLOOKUP(Table4[[#This Row],[Column1]],mapping!A:L,12,FALSE),0),0))</f>
        <v>4000</v>
      </c>
      <c r="N1112" s="58">
        <f>Table4[[#This Row],[ سعر اليومية ]]*3%*Table4[[#This Row],[عدد الدورات ]]</f>
        <v>139.01999999999998</v>
      </c>
      <c r="O1112" s="56">
        <f>Table4[[#This Row],[ سعر اليومية ]]*Table4[[#This Row],[عدد الدورات ]]-N1112</f>
        <v>4494.9799999999996</v>
      </c>
      <c r="P1112" s="194"/>
      <c r="Q1112" s="194"/>
      <c r="R1112" s="194"/>
      <c r="S1112" s="58">
        <f>(Table4[[#This Row],[سعر يومية السائق]]*Table4[[#This Row],[عدد الدورات ]])-SUM(Table4[[#This Row],[سلف ]:[خصم ]])+Table4[[#This Row],[اضافي ]]</f>
        <v>4000</v>
      </c>
      <c r="U1112" s="58">
        <f>Table4[[#This Row],[ سعر اليومية ]]*Table4[[#This Row],[عدد الدورات ]]-Table4[[#This Row],[سعر يومية السائق]]*L1112</f>
        <v>634</v>
      </c>
      <c r="V1112" s="58">
        <f>U1112-Table4[[#This Row],[W/H  3%]]</f>
        <v>494.98</v>
      </c>
      <c r="W1112" s="66" t="str">
        <f>Table4[[#This Row],[اليوم]]&amp;Table4[[#This Row],[الشهر ]]&amp;Table4[[#This Row],[العام]]</f>
        <v>2152026</v>
      </c>
      <c r="X1112" s="66" t="s">
        <v>304</v>
      </c>
    </row>
    <row r="1113" spans="1:24" x14ac:dyDescent="0.3">
      <c r="A1113" s="62">
        <v>21</v>
      </c>
      <c r="B1113" s="62">
        <v>5</v>
      </c>
      <c r="C1113" s="62">
        <v>2026</v>
      </c>
      <c r="D1113" s="41" t="str">
        <f t="shared" si="75"/>
        <v>كرم ترك 4عدلي منصور شفتسعوديمدينتي اتوبيس 28</v>
      </c>
      <c r="E1113" s="4">
        <v>5019</v>
      </c>
      <c r="F1113" s="41" t="str">
        <f>VLOOKUP(E1113,mapping!C:J,2,FALSE)</f>
        <v>كرم ترك 4</v>
      </c>
      <c r="G1113" s="41" t="str">
        <f>IFERROR(VLOOKUP(F1113,mapping!$D$3:$J$200,2,FALSE),0)</f>
        <v>عدلي منصور شفت</v>
      </c>
      <c r="H1113" s="41" t="str">
        <f>IFERROR(VLOOKUP(F1113,mapping!$D$3:$J$200,3,FALSE),0)</f>
        <v>سعودي</v>
      </c>
      <c r="I1113" s="41" t="str">
        <f>IFERROR(VLOOKUP(F1113,mapping!$D$3:$J$200,4,FALSE),0)</f>
        <v xml:space="preserve">مدينتي </v>
      </c>
      <c r="J1113" s="41" t="str">
        <f>IFERROR(VLOOKUP(F1113,mapping!$D$3:$J$200,5,FALSE),0)</f>
        <v>اتوبيس 28</v>
      </c>
      <c r="K1113" s="63">
        <f>IF(W1113=mapping!$N$1,IFERROR(VLOOKUP(Table4[[#This Row],[Column1]],mapping!A:L,11,FALSE),0),IF(W1113&gt;mapping!$N$1,IFERROR(VLOOKUP(Table4[[#This Row],[Column1]],mapping!A:L,11,FALSE),0),))</f>
        <v>741</v>
      </c>
      <c r="L1113" s="139">
        <v>1</v>
      </c>
      <c r="M1113" s="60">
        <f>IF(W1113=mapping!$N$1,IFERROR(VLOOKUP(Table4[[#This Row],[Column1]],mapping!A:L,12,FALSE),0),IF(W1113&gt;mapping!$N$1,IFERROR(VLOOKUP(Table4[[#This Row],[Column1]],mapping!A:L,12,FALSE),0),0))</f>
        <v>500</v>
      </c>
      <c r="N1113" s="58">
        <f>Table4[[#This Row],[ سعر اليومية ]]*3%*Table4[[#This Row],[عدد الدورات ]]</f>
        <v>22.23</v>
      </c>
      <c r="O1113" s="56">
        <f>Table4[[#This Row],[ سعر اليومية ]]*Table4[[#This Row],[عدد الدورات ]]-N1113</f>
        <v>718.77</v>
      </c>
      <c r="P1113" s="194"/>
      <c r="Q1113" s="194"/>
      <c r="R1113" s="194"/>
      <c r="S1113" s="58">
        <f>(Table4[[#This Row],[سعر يومية السائق]]*Table4[[#This Row],[عدد الدورات ]])-SUM(Table4[[#This Row],[سلف ]:[خصم ]])+Table4[[#This Row],[اضافي ]]</f>
        <v>500</v>
      </c>
      <c r="U1113" s="58">
        <f>Table4[[#This Row],[ سعر اليومية ]]*Table4[[#This Row],[عدد الدورات ]]-Table4[[#This Row],[سعر يومية السائق]]*L1113</f>
        <v>241</v>
      </c>
      <c r="V1113" s="58">
        <f>U1113-Table4[[#This Row],[W/H  3%]]</f>
        <v>218.77</v>
      </c>
      <c r="W1113" s="66" t="str">
        <f>Table4[[#This Row],[اليوم]]&amp;Table4[[#This Row],[الشهر ]]&amp;Table4[[#This Row],[العام]]</f>
        <v>2152026</v>
      </c>
      <c r="X1113" s="66" t="s">
        <v>304</v>
      </c>
    </row>
    <row r="1114" spans="1:24" x14ac:dyDescent="0.3">
      <c r="A1114" s="62">
        <v>21</v>
      </c>
      <c r="B1114" s="62">
        <v>5</v>
      </c>
      <c r="C1114" s="62">
        <v>2026</v>
      </c>
      <c r="D1114" s="41" t="str">
        <f t="shared" si="75"/>
        <v>عماد النجار 4قليوب بيتوينسعوديمدينتي اتوبيس 28</v>
      </c>
      <c r="E1114" s="4">
        <v>5020</v>
      </c>
      <c r="F1114" s="41" t="str">
        <f>VLOOKUP(E1114,mapping!C:J,2,FALSE)</f>
        <v>عماد النجار 4</v>
      </c>
      <c r="G1114" s="41" t="str">
        <f>IFERROR(VLOOKUP(F1114,mapping!$D$3:$J$200,2,FALSE),0)</f>
        <v>قليوب بيتوين</v>
      </c>
      <c r="H1114" s="41" t="str">
        <f>IFERROR(VLOOKUP(F1114,mapping!$D$3:$J$200,3,FALSE),0)</f>
        <v>سعودي</v>
      </c>
      <c r="I1114" s="41" t="str">
        <f>IFERROR(VLOOKUP(F1114,mapping!$D$3:$J$200,4,FALSE),0)</f>
        <v xml:space="preserve">مدينتي </v>
      </c>
      <c r="J1114" s="41" t="str">
        <f>IFERROR(VLOOKUP(F1114,mapping!$D$3:$J$200,5,FALSE),0)</f>
        <v>اتوبيس 28</v>
      </c>
      <c r="K1114" s="63">
        <f>IF(W1114=mapping!$N$1,IFERROR(VLOOKUP(Table4[[#This Row],[Column1]],mapping!A:L,11,FALSE),0),IF(W1114&gt;mapping!$N$1,IFERROR(VLOOKUP(Table4[[#This Row],[Column1]],mapping!A:L,11,FALSE),0),))</f>
        <v>1482</v>
      </c>
      <c r="L1114" s="139">
        <v>1</v>
      </c>
      <c r="M1114" s="60">
        <f>IF(W1114=mapping!$N$1,IFERROR(VLOOKUP(Table4[[#This Row],[Column1]],mapping!A:L,12,FALSE),0),IF(W1114&gt;mapping!$N$1,IFERROR(VLOOKUP(Table4[[#This Row],[Column1]],mapping!A:L,12,FALSE),0),0))</f>
        <v>1400</v>
      </c>
      <c r="N1114" s="58">
        <f>Table4[[#This Row],[ سعر اليومية ]]*3%*Table4[[#This Row],[عدد الدورات ]]</f>
        <v>44.46</v>
      </c>
      <c r="O1114" s="56">
        <f>Table4[[#This Row],[ سعر اليومية ]]*Table4[[#This Row],[عدد الدورات ]]-N1114</f>
        <v>1437.54</v>
      </c>
      <c r="P1114" s="194"/>
      <c r="Q1114" s="194"/>
      <c r="R1114" s="194"/>
      <c r="S1114" s="58">
        <f>(Table4[[#This Row],[سعر يومية السائق]]*Table4[[#This Row],[عدد الدورات ]])-SUM(Table4[[#This Row],[سلف ]:[خصم ]])+Table4[[#This Row],[اضافي ]]</f>
        <v>1400</v>
      </c>
      <c r="U1114" s="58">
        <f>Table4[[#This Row],[ سعر اليومية ]]*Table4[[#This Row],[عدد الدورات ]]-Table4[[#This Row],[سعر يومية السائق]]*L1114</f>
        <v>82</v>
      </c>
      <c r="V1114" s="58">
        <f>U1114-Table4[[#This Row],[W/H  3%]]</f>
        <v>37.54</v>
      </c>
      <c r="W1114" s="66" t="str">
        <f>Table4[[#This Row],[اليوم]]&amp;Table4[[#This Row],[الشهر ]]&amp;Table4[[#This Row],[العام]]</f>
        <v>2152026</v>
      </c>
      <c r="X1114" s="66" t="s">
        <v>304</v>
      </c>
    </row>
    <row r="1115" spans="1:24" x14ac:dyDescent="0.3">
      <c r="A1115" s="62">
        <v>21</v>
      </c>
      <c r="B1115" s="62">
        <v>5</v>
      </c>
      <c r="C1115" s="62">
        <v>2026</v>
      </c>
      <c r="D1115" s="41" t="str">
        <f t="shared" si="75"/>
        <v>ممدوح كيلاني6المنيب 1 وردية سعوديمدينتي ميكروباص صيني</v>
      </c>
      <c r="E1115" s="4">
        <v>5021</v>
      </c>
      <c r="F1115" s="41" t="str">
        <f>VLOOKUP(E1115,mapping!C:J,2,FALSE)</f>
        <v>ممدوح كيلاني6</v>
      </c>
      <c r="G1115" s="41" t="str">
        <f>IFERROR(VLOOKUP(F1115,mapping!$D$3:$J$200,2,FALSE),0)</f>
        <v xml:space="preserve">المنيب 1 وردية </v>
      </c>
      <c r="H1115" s="41" t="str">
        <f>IFERROR(VLOOKUP(F1115,mapping!$D$3:$J$200,3,FALSE),0)</f>
        <v>سعودي</v>
      </c>
      <c r="I1115" s="41" t="str">
        <f>IFERROR(VLOOKUP(F1115,mapping!$D$3:$J$200,4,FALSE),0)</f>
        <v xml:space="preserve">مدينتي </v>
      </c>
      <c r="J1115" s="41" t="str">
        <f>IFERROR(VLOOKUP(F1115,mapping!$D$3:$J$200,5,FALSE),0)</f>
        <v>ميكروباص صيني</v>
      </c>
      <c r="K1115" s="63">
        <f>IF(W1115=mapping!$N$1,IFERROR(VLOOKUP(Table4[[#This Row],[Column1]],mapping!A:L,11,FALSE),0),IF(W1115&gt;mapping!$N$1,IFERROR(VLOOKUP(Table4[[#This Row],[Column1]],mapping!A:L,11,FALSE),0),))</f>
        <v>1482</v>
      </c>
      <c r="L1115" s="139">
        <v>1</v>
      </c>
      <c r="M1115" s="60">
        <f>IF(W1115=mapping!$N$1,IFERROR(VLOOKUP(Table4[[#This Row],[Column1]],mapping!A:L,12,FALSE),0),IF(W1115&gt;mapping!$N$1,IFERROR(VLOOKUP(Table4[[#This Row],[Column1]],mapping!A:L,12,FALSE),0),0))</f>
        <v>1350</v>
      </c>
      <c r="N1115" s="58">
        <f>Table4[[#This Row],[ سعر اليومية ]]*3%*Table4[[#This Row],[عدد الدورات ]]</f>
        <v>44.46</v>
      </c>
      <c r="O1115" s="56">
        <f>Table4[[#This Row],[ سعر اليومية ]]*Table4[[#This Row],[عدد الدورات ]]-N1115</f>
        <v>1437.54</v>
      </c>
      <c r="P1115" s="194"/>
      <c r="Q1115" s="194"/>
      <c r="R1115" s="194"/>
      <c r="S1115" s="58">
        <f>(Table4[[#This Row],[سعر يومية السائق]]*Table4[[#This Row],[عدد الدورات ]])-SUM(Table4[[#This Row],[سلف ]:[خصم ]])+Table4[[#This Row],[اضافي ]]</f>
        <v>1350</v>
      </c>
      <c r="U1115" s="58">
        <f>Table4[[#This Row],[ سعر اليومية ]]*Table4[[#This Row],[عدد الدورات ]]-Table4[[#This Row],[سعر يومية السائق]]*L1115</f>
        <v>132</v>
      </c>
      <c r="V1115" s="58">
        <f>U1115-Table4[[#This Row],[W/H  3%]]</f>
        <v>87.539999999999992</v>
      </c>
      <c r="W1115" s="66" t="str">
        <f>Table4[[#This Row],[اليوم]]&amp;Table4[[#This Row],[الشهر ]]&amp;Table4[[#This Row],[العام]]</f>
        <v>2152026</v>
      </c>
      <c r="X1115" s="66" t="s">
        <v>304</v>
      </c>
    </row>
    <row r="1116" spans="1:24" x14ac:dyDescent="0.3">
      <c r="A1116" s="62">
        <v>21</v>
      </c>
      <c r="B1116" s="62">
        <v>5</v>
      </c>
      <c r="C1116" s="62">
        <v>2026</v>
      </c>
      <c r="D1116" s="41" t="str">
        <f t="shared" si="75"/>
        <v>ممدوح كيلاني4المنيب 2 وردية سعوديمدينتي ميكروباص صيني</v>
      </c>
      <c r="E1116" s="4">
        <v>5022</v>
      </c>
      <c r="F1116" s="41" t="str">
        <f>VLOOKUP(E1116,mapping!C:J,2,FALSE)</f>
        <v>ممدوح كيلاني4</v>
      </c>
      <c r="G1116" s="41" t="str">
        <f>IFERROR(VLOOKUP(F1116,mapping!$D$3:$J$200,2,FALSE),0)</f>
        <v xml:space="preserve">المنيب 2 وردية </v>
      </c>
      <c r="H1116" s="41" t="str">
        <f>IFERROR(VLOOKUP(F1116,mapping!$D$3:$J$200,3,FALSE),0)</f>
        <v>سعودي</v>
      </c>
      <c r="I1116" s="41" t="str">
        <f>IFERROR(VLOOKUP(F1116,mapping!$D$3:$J$200,4,FALSE),0)</f>
        <v xml:space="preserve">مدينتي </v>
      </c>
      <c r="J1116" s="41" t="str">
        <f>IFERROR(VLOOKUP(F1116,mapping!$D$3:$J$200,5,FALSE),0)</f>
        <v>ميكروباص صيني</v>
      </c>
      <c r="K1116" s="63">
        <f>IF(W1116=mapping!$N$1,IFERROR(VLOOKUP(Table4[[#This Row],[Column1]],mapping!A:L,11,FALSE),0),IF(W1116&gt;mapping!$N$1,IFERROR(VLOOKUP(Table4[[#This Row],[Column1]],mapping!A:L,11,FALSE),0),))</f>
        <v>2965</v>
      </c>
      <c r="L1116" s="139">
        <v>1</v>
      </c>
      <c r="M1116" s="60">
        <f>IF(W1116=mapping!$N$1,IFERROR(VLOOKUP(Table4[[#This Row],[Column1]],mapping!A:L,12,FALSE),0),IF(W1116&gt;mapping!$N$1,IFERROR(VLOOKUP(Table4[[#This Row],[Column1]],mapping!A:L,12,FALSE),0),0))</f>
        <v>2600</v>
      </c>
      <c r="N1116" s="58">
        <f>Table4[[#This Row],[ سعر اليومية ]]*3%*Table4[[#This Row],[عدد الدورات ]]</f>
        <v>88.95</v>
      </c>
      <c r="O1116" s="56">
        <f>Table4[[#This Row],[ سعر اليومية ]]*Table4[[#This Row],[عدد الدورات ]]-N1116</f>
        <v>2876.05</v>
      </c>
      <c r="P1116" s="194"/>
      <c r="Q1116" s="194"/>
      <c r="R1116" s="194"/>
      <c r="S1116" s="58">
        <f>(Table4[[#This Row],[سعر يومية السائق]]*Table4[[#This Row],[عدد الدورات ]])-SUM(Table4[[#This Row],[سلف ]:[خصم ]])+Table4[[#This Row],[اضافي ]]</f>
        <v>2600</v>
      </c>
      <c r="U1116" s="58">
        <f>Table4[[#This Row],[ سعر اليومية ]]*Table4[[#This Row],[عدد الدورات ]]-Table4[[#This Row],[سعر يومية السائق]]*L1116</f>
        <v>365</v>
      </c>
      <c r="V1116" s="58">
        <f>U1116-Table4[[#This Row],[W/H  3%]]</f>
        <v>276.05</v>
      </c>
      <c r="W1116" s="66" t="str">
        <f>Table4[[#This Row],[اليوم]]&amp;Table4[[#This Row],[الشهر ]]&amp;Table4[[#This Row],[العام]]</f>
        <v>2152026</v>
      </c>
      <c r="X1116" s="66" t="s">
        <v>304</v>
      </c>
    </row>
    <row r="1117" spans="1:24" x14ac:dyDescent="0.3">
      <c r="A1117" s="62">
        <v>21</v>
      </c>
      <c r="B1117" s="62">
        <v>5</v>
      </c>
      <c r="C1117" s="62">
        <v>2026</v>
      </c>
      <c r="D1117" s="41" t="str">
        <f t="shared" si="75"/>
        <v>فرج 5حلوان 2 ورديةسعوديمدينتي اتوبيس 28</v>
      </c>
      <c r="E1117" s="4">
        <v>5023</v>
      </c>
      <c r="F1117" s="41" t="str">
        <f>VLOOKUP(E1117,mapping!C:J,2,FALSE)</f>
        <v>فرج 5</v>
      </c>
      <c r="G1117" s="41" t="str">
        <f>IFERROR(VLOOKUP(F1117,mapping!$D$3:$J$200,2,FALSE),0)</f>
        <v>حلوان 2 وردية</v>
      </c>
      <c r="H1117" s="41" t="str">
        <f>IFERROR(VLOOKUP(F1117,mapping!$D$3:$J$200,3,FALSE),0)</f>
        <v>سعودي</v>
      </c>
      <c r="I1117" s="41" t="str">
        <f>IFERROR(VLOOKUP(F1117,mapping!$D$3:$J$200,4,FALSE),0)</f>
        <v xml:space="preserve">مدينتي </v>
      </c>
      <c r="J1117" s="41" t="str">
        <f>IFERROR(VLOOKUP(F1117,mapping!$D$3:$J$200,5,FALSE),0)</f>
        <v>اتوبيس 28</v>
      </c>
      <c r="K1117" s="63">
        <f>IF(W1117=mapping!$N$1,IFERROR(VLOOKUP(Table4[[#This Row],[Column1]],mapping!A:L,11,FALSE),0),IF(W1117&gt;mapping!$N$1,IFERROR(VLOOKUP(Table4[[#This Row],[Column1]],mapping!A:L,11,FALSE),0),))</f>
        <v>4634</v>
      </c>
      <c r="L1117" s="139">
        <v>1</v>
      </c>
      <c r="M1117" s="60">
        <f>IF(W1117=mapping!$N$1,IFERROR(VLOOKUP(Table4[[#This Row],[Column1]],mapping!A:L,12,FALSE),0),IF(W1117&gt;mapping!$N$1,IFERROR(VLOOKUP(Table4[[#This Row],[Column1]],mapping!A:L,12,FALSE),0),0))</f>
        <v>4100</v>
      </c>
      <c r="N1117" s="58">
        <f>Table4[[#This Row],[ سعر اليومية ]]*3%*Table4[[#This Row],[عدد الدورات ]]</f>
        <v>139.01999999999998</v>
      </c>
      <c r="O1117" s="56">
        <f>Table4[[#This Row],[ سعر اليومية ]]*Table4[[#This Row],[عدد الدورات ]]-N1117</f>
        <v>4494.9799999999996</v>
      </c>
      <c r="P1117" s="194"/>
      <c r="Q1117" s="194"/>
      <c r="R1117" s="194"/>
      <c r="S1117" s="58">
        <f>(Table4[[#This Row],[سعر يومية السائق]]*Table4[[#This Row],[عدد الدورات ]])-SUM(Table4[[#This Row],[سلف ]:[خصم ]])+Table4[[#This Row],[اضافي ]]</f>
        <v>4100</v>
      </c>
      <c r="U1117" s="58">
        <f>Table4[[#This Row],[ سعر اليومية ]]*Table4[[#This Row],[عدد الدورات ]]-Table4[[#This Row],[سعر يومية السائق]]*L1117</f>
        <v>534</v>
      </c>
      <c r="V1117" s="58">
        <f>U1117-Table4[[#This Row],[W/H  3%]]</f>
        <v>394.98</v>
      </c>
      <c r="W1117" s="66" t="str">
        <f>Table4[[#This Row],[اليوم]]&amp;Table4[[#This Row],[الشهر ]]&amp;Table4[[#This Row],[العام]]</f>
        <v>2152026</v>
      </c>
      <c r="X1117" s="66" t="s">
        <v>304</v>
      </c>
    </row>
    <row r="1118" spans="1:24" x14ac:dyDescent="0.3">
      <c r="A1118" s="62">
        <v>21</v>
      </c>
      <c r="B1118" s="62">
        <v>5</v>
      </c>
      <c r="C1118" s="62">
        <v>2026</v>
      </c>
      <c r="D1118" s="41" t="str">
        <f t="shared" si="75"/>
        <v>سيد الحاويالحلميةسعوديمدينتي اتوبيس 28</v>
      </c>
      <c r="E1118" s="4">
        <v>5024</v>
      </c>
      <c r="F1118" s="41" t="str">
        <f>VLOOKUP(E1118,mapping!C:J,2,FALSE)</f>
        <v>سيد الحاوي</v>
      </c>
      <c r="G1118" s="41" t="str">
        <f>IFERROR(VLOOKUP(F1118,mapping!$D$3:$J$200,2,FALSE),0)</f>
        <v>الحلمية</v>
      </c>
      <c r="H1118" s="41" t="str">
        <f>IFERROR(VLOOKUP(F1118,mapping!$D$3:$J$200,3,FALSE),0)</f>
        <v>سعودي</v>
      </c>
      <c r="I1118" s="41" t="str">
        <f>IFERROR(VLOOKUP(F1118,mapping!$D$3:$J$200,4,FALSE),0)</f>
        <v xml:space="preserve">مدينتي </v>
      </c>
      <c r="J1118" s="41" t="str">
        <f>IFERROR(VLOOKUP(F1118,mapping!$D$3:$J$200,5,FALSE),0)</f>
        <v>اتوبيس 28</v>
      </c>
      <c r="K1118" s="63">
        <f>IF(W1118=mapping!$N$1,IFERROR(VLOOKUP(Table4[[#This Row],[Column1]],mapping!A:L,11,FALSE),0),IF(W1118&gt;mapping!$N$1,IFERROR(VLOOKUP(Table4[[#This Row],[Column1]],mapping!A:L,11,FALSE),0),))</f>
        <v>4634</v>
      </c>
      <c r="L1118" s="139">
        <v>1</v>
      </c>
      <c r="M1118" s="60">
        <f>IF(W1118=mapping!$N$1,IFERROR(VLOOKUP(Table4[[#This Row],[Column1]],mapping!A:L,12,FALSE),0),IF(W1118&gt;mapping!$N$1,IFERROR(VLOOKUP(Table4[[#This Row],[Column1]],mapping!A:L,12,FALSE),0),0))</f>
        <v>3750</v>
      </c>
      <c r="N1118" s="58">
        <f>Table4[[#This Row],[ سعر اليومية ]]*3%*Table4[[#This Row],[عدد الدورات ]]</f>
        <v>139.01999999999998</v>
      </c>
      <c r="O1118" s="56">
        <f>Table4[[#This Row],[ سعر اليومية ]]*Table4[[#This Row],[عدد الدورات ]]-N1118</f>
        <v>4494.9799999999996</v>
      </c>
      <c r="P1118" s="194"/>
      <c r="Q1118" s="194"/>
      <c r="R1118" s="194"/>
      <c r="S1118" s="58">
        <f>(Table4[[#This Row],[سعر يومية السائق]]*Table4[[#This Row],[عدد الدورات ]])-SUM(Table4[[#This Row],[سلف ]:[خصم ]])+Table4[[#This Row],[اضافي ]]</f>
        <v>3750</v>
      </c>
      <c r="U1118" s="58">
        <f>Table4[[#This Row],[ سعر اليومية ]]*Table4[[#This Row],[عدد الدورات ]]-Table4[[#This Row],[سعر يومية السائق]]*L1118</f>
        <v>884</v>
      </c>
      <c r="V1118" s="58">
        <f>U1118-Table4[[#This Row],[W/H  3%]]</f>
        <v>744.98</v>
      </c>
      <c r="W1118" s="66" t="str">
        <f>Table4[[#This Row],[اليوم]]&amp;Table4[[#This Row],[الشهر ]]&amp;Table4[[#This Row],[العام]]</f>
        <v>2152026</v>
      </c>
      <c r="X1118" s="66" t="s">
        <v>304</v>
      </c>
    </row>
    <row r="1119" spans="1:24" x14ac:dyDescent="0.3">
      <c r="A1119" s="62">
        <v>21</v>
      </c>
      <c r="B1119" s="62">
        <v>5</v>
      </c>
      <c r="C1119" s="62">
        <v>2026</v>
      </c>
      <c r="D1119" s="41" t="str">
        <f t="shared" si="75"/>
        <v>سيد الحاوي 2عدلي منصور سعوديمدينتي اتوبيس 28</v>
      </c>
      <c r="E1119" s="4">
        <v>5028</v>
      </c>
      <c r="F1119" s="41" t="str">
        <f>VLOOKUP(E1119,mapping!C:J,2,FALSE)</f>
        <v>سيد الحاوي 2</v>
      </c>
      <c r="G1119" s="41" t="str">
        <f>IFERROR(VLOOKUP(F1119,mapping!$D$3:$J$200,2,FALSE),0)</f>
        <v xml:space="preserve">عدلي منصور </v>
      </c>
      <c r="H1119" s="41" t="str">
        <f>IFERROR(VLOOKUP(F1119,mapping!$D$3:$J$200,3,FALSE),0)</f>
        <v>سعودي</v>
      </c>
      <c r="I1119" s="41" t="str">
        <f>IFERROR(VLOOKUP(F1119,mapping!$D$3:$J$200,4,FALSE),0)</f>
        <v xml:space="preserve">مدينتي </v>
      </c>
      <c r="J1119" s="41" t="str">
        <f>IFERROR(VLOOKUP(F1119,mapping!$D$3:$J$200,5,FALSE),0)</f>
        <v>اتوبيس 28</v>
      </c>
      <c r="K1119" s="63">
        <f>IF(W1119=mapping!$N$1,IFERROR(VLOOKUP(Table4[[#This Row],[Column1]],mapping!A:L,11,FALSE),0),IF(W1119&gt;mapping!$N$1,IFERROR(VLOOKUP(Table4[[#This Row],[Column1]],mapping!A:L,11,FALSE),0),))</f>
        <v>741</v>
      </c>
      <c r="L1119" s="139">
        <v>1</v>
      </c>
      <c r="M1119" s="60">
        <f>IF(W1119=mapping!$N$1,IFERROR(VLOOKUP(Table4[[#This Row],[Column1]],mapping!A:L,12,FALSE),0),IF(W1119&gt;mapping!$N$1,IFERROR(VLOOKUP(Table4[[#This Row],[Column1]],mapping!A:L,12,FALSE),0),0))</f>
        <v>550</v>
      </c>
      <c r="N1119" s="58">
        <f>Table4[[#This Row],[ سعر اليومية ]]*3%*Table4[[#This Row],[عدد الدورات ]]</f>
        <v>22.23</v>
      </c>
      <c r="O1119" s="56">
        <f>Table4[[#This Row],[ سعر اليومية ]]*Table4[[#This Row],[عدد الدورات ]]-N1119</f>
        <v>718.77</v>
      </c>
      <c r="P1119" s="194"/>
      <c r="Q1119" s="194"/>
      <c r="R1119" s="194"/>
      <c r="S1119" s="58">
        <f>(Table4[[#This Row],[سعر يومية السائق]]*Table4[[#This Row],[عدد الدورات ]])-SUM(Table4[[#This Row],[سلف ]:[خصم ]])+Table4[[#This Row],[اضافي ]]</f>
        <v>550</v>
      </c>
      <c r="U1119" s="58">
        <f>Table4[[#This Row],[ سعر اليومية ]]*Table4[[#This Row],[عدد الدورات ]]-Table4[[#This Row],[سعر يومية السائق]]*L1119</f>
        <v>191</v>
      </c>
      <c r="V1119" s="58">
        <f>U1119-Table4[[#This Row],[W/H  3%]]</f>
        <v>168.77</v>
      </c>
      <c r="W1119" s="66" t="str">
        <f>Table4[[#This Row],[اليوم]]&amp;Table4[[#This Row],[الشهر ]]&amp;Table4[[#This Row],[العام]]</f>
        <v>2152026</v>
      </c>
      <c r="X1119" s="66" t="s">
        <v>304</v>
      </c>
    </row>
    <row r="1120" spans="1:24" x14ac:dyDescent="0.3">
      <c r="A1120" s="177">
        <v>21</v>
      </c>
      <c r="B1120" s="177">
        <v>5</v>
      </c>
      <c r="C1120" s="177">
        <v>2026</v>
      </c>
      <c r="D1120" s="177" t="str">
        <f t="shared" ref="D1120" si="76">F1120&amp;G1120&amp;H1120&amp;I1120&amp;J1120</f>
        <v>احمد محمود إضافيإضافيلوجستيكاإضافيإضافي</v>
      </c>
      <c r="E1120" s="203">
        <v>4017</v>
      </c>
      <c r="F1120" s="41" t="str">
        <f>VLOOKUP(E1120,mapping!C:J,2,FALSE)</f>
        <v>احمد محمود إضافي</v>
      </c>
      <c r="G1120" s="41" t="str">
        <f>IFERROR(VLOOKUP(F1120,mapping!$D$3:$J$200,2,FALSE),0)</f>
        <v>إضافي</v>
      </c>
      <c r="H1120" s="41" t="str">
        <f>IFERROR(VLOOKUP(F1120,mapping!$D$3:$J$200,3,FALSE),0)</f>
        <v>لوجستيكا</v>
      </c>
      <c r="I1120" s="41" t="str">
        <f>IFERROR(VLOOKUP(F1120,mapping!$D$3:$J$200,4,FALSE),0)</f>
        <v>إضافي</v>
      </c>
      <c r="J1120" s="41" t="str">
        <f>IFERROR(VLOOKUP(F1120,mapping!$D$3:$J$200,5,FALSE),0)</f>
        <v>إضافي</v>
      </c>
      <c r="K1120" s="63">
        <f>IF(W1120=mapping!$N$1,IFERROR(VLOOKUP(Table4[[#This Row],[Column1]],mapping!A:L,11,FALSE),0),IF(W1120&gt;mapping!$N$1,IFERROR(VLOOKUP(Table4[[#This Row],[Column1]],mapping!A:L,11,FALSE),0),))</f>
        <v>1</v>
      </c>
      <c r="L1120" s="139">
        <v>1</v>
      </c>
      <c r="M1120" s="60">
        <f>IF(W1120=mapping!$N$1,IFERROR(VLOOKUP(Table4[[#This Row],[Column1]],mapping!A:L,12,FALSE),0),IF(W1120&gt;mapping!$N$1,IFERROR(VLOOKUP(Table4[[#This Row],[Column1]],mapping!A:L,12,FALSE),0),0))</f>
        <v>0</v>
      </c>
      <c r="N1120" s="58">
        <f>Table4[[#This Row],[ سعر اليومية ]]*3%*Table4[[#This Row],[عدد الدورات ]]</f>
        <v>0.03</v>
      </c>
      <c r="O1120" s="56">
        <f>Table4[[#This Row],[ سعر اليومية ]]*Table4[[#This Row],[عدد الدورات ]]-N1120</f>
        <v>0.97</v>
      </c>
      <c r="P1120" s="194"/>
      <c r="Q1120" s="194"/>
      <c r="R1120" s="197">
        <v>1100</v>
      </c>
      <c r="S1120" s="58">
        <f>(Table4[[#This Row],[سعر يومية السائق]]*Table4[[#This Row],[عدد الدورات ]])-SUM(Table4[[#This Row],[سلف ]:[خصم ]])+Table4[[#This Row],[اضافي ]]</f>
        <v>1100</v>
      </c>
      <c r="U1120" s="58">
        <f>Table4[[#This Row],[ سعر اليومية ]]*Table4[[#This Row],[عدد الدورات ]]-Table4[[#This Row],[سعر يومية السائق]]*L1120</f>
        <v>1</v>
      </c>
      <c r="V1120" s="58">
        <f>U1120-Table4[[#This Row],[W/H  3%]]</f>
        <v>0.97</v>
      </c>
      <c r="W1120" s="66" t="str">
        <f>Table4[[#This Row],[اليوم]]&amp;Table4[[#This Row],[الشهر ]]&amp;Table4[[#This Row],[العام]]</f>
        <v>2152026</v>
      </c>
      <c r="X1120" s="66" t="s">
        <v>304</v>
      </c>
    </row>
    <row r="1121" spans="1:24" s="123" customFormat="1" x14ac:dyDescent="0.3">
      <c r="D1121" s="123" t="e">
        <f t="shared" si="75"/>
        <v>#N/A</v>
      </c>
      <c r="E1121" s="201"/>
      <c r="F1121" s="123" t="e">
        <f>VLOOKUP(E1121,mapping!C:J,2,FALSE)</f>
        <v>#N/A</v>
      </c>
      <c r="G1121" s="123">
        <f>IFERROR(VLOOKUP(F1121,mapping!$D$3:$J$200,2,FALSE),0)</f>
        <v>0</v>
      </c>
      <c r="H1121" s="123">
        <f>IFERROR(VLOOKUP(F1121,mapping!$D$3:$J$200,3,FALSE),0)</f>
        <v>0</v>
      </c>
      <c r="I1121" s="123">
        <f>IFERROR(VLOOKUP(F1121,mapping!$D$3:$J$200,4,FALSE),0)</f>
        <v>0</v>
      </c>
      <c r="J1121" s="123">
        <f>IFERROR(VLOOKUP(F1121,mapping!$D$3:$J$200,5,FALSE),0)</f>
        <v>0</v>
      </c>
      <c r="K1121" s="124">
        <f>IF(W1121=mapping!$N$1,IFERROR(VLOOKUP(Table4[[#This Row],[Column1]],mapping!A:L,11,FALSE),0),IF(W1121&gt;mapping!$N$1,IFERROR(VLOOKUP(Table4[[#This Row],[Column1]],mapping!A:L,11,FALSE),0),))</f>
        <v>0</v>
      </c>
      <c r="L1121" s="140"/>
      <c r="M1121" s="124">
        <f>IF(W1121=mapping!$N$1,IFERROR(VLOOKUP(Table4[[#This Row],[Column1]],mapping!A:L,12,FALSE),0),IF(W1121&gt;mapping!$N$1,IFERROR(VLOOKUP(Table4[[#This Row],[Column1]],mapping!A:L,12,FALSE),0),0))</f>
        <v>0</v>
      </c>
      <c r="N1121" s="125">
        <f>Table4[[#This Row],[ سعر اليومية ]]*3%*Table4[[#This Row],[عدد الدورات ]]</f>
        <v>0</v>
      </c>
      <c r="O1121" s="126">
        <f>Table4[[#This Row],[ سعر اليومية ]]*Table4[[#This Row],[عدد الدورات ]]-N1121</f>
        <v>0</v>
      </c>
      <c r="P1121" s="195"/>
      <c r="Q1121" s="195"/>
      <c r="R1121" s="195"/>
      <c r="S1121" s="125">
        <f>(Table4[[#This Row],[سعر يومية السائق]]*Table4[[#This Row],[عدد الدورات ]])-SUM(Table4[[#This Row],[سلف ]:[خصم ]])+Table4[[#This Row],[اضافي ]]</f>
        <v>0</v>
      </c>
      <c r="U1121" s="125">
        <f>Table4[[#This Row],[ سعر اليومية ]]*Table4[[#This Row],[عدد الدورات ]]-Table4[[#This Row],[سعر يومية السائق]]*L1121</f>
        <v>0</v>
      </c>
      <c r="V1121" s="125">
        <f>U1121-Table4[[#This Row],[W/H  3%]]</f>
        <v>0</v>
      </c>
      <c r="W1121" s="127" t="str">
        <f>Table4[[#This Row],[اليوم]]&amp;Table4[[#This Row],[الشهر ]]&amp;Table4[[#This Row],[العام]]</f>
        <v/>
      </c>
      <c r="X1121" s="127" t="s">
        <v>304</v>
      </c>
    </row>
    <row r="1122" spans="1:24" x14ac:dyDescent="0.3">
      <c r="A1122" s="62">
        <v>22</v>
      </c>
      <c r="B1122" s="62">
        <v>5</v>
      </c>
      <c r="C1122" s="62">
        <v>2026</v>
      </c>
      <c r="D1122" s="41" t="str">
        <f t="shared" si="75"/>
        <v>مصطفي الف مسكنالف مسكن 3 ورديةنجمة هليوبوليسالتجمع اتوبيس 28</v>
      </c>
      <c r="E1122" s="4">
        <v>3000</v>
      </c>
      <c r="F1122" s="41" t="str">
        <f>VLOOKUP(E1122,mapping!C:J,2,FALSE)</f>
        <v>مصطفي الف مسكن</v>
      </c>
      <c r="G1122" s="41" t="str">
        <f>IFERROR(VLOOKUP(F1122,mapping!$D$3:$J$200,2,FALSE),0)</f>
        <v>الف مسكن 3 وردية</v>
      </c>
      <c r="H1122" s="41" t="str">
        <f>IFERROR(VLOOKUP(F1122,mapping!$D$3:$J$200,3,FALSE),0)</f>
        <v>نجمة هليوبوليس</v>
      </c>
      <c r="I1122" s="41" t="str">
        <f>IFERROR(VLOOKUP(F1122,mapping!$D$3:$J$200,4,FALSE),0)</f>
        <v xml:space="preserve">التجمع </v>
      </c>
      <c r="J1122" s="41" t="str">
        <f>IFERROR(VLOOKUP(F1122,mapping!$D$3:$J$200,5,FALSE),0)</f>
        <v>اتوبيس 28</v>
      </c>
      <c r="K1122" s="63">
        <f>IF(W1122=mapping!$N$1,IFERROR(VLOOKUP(Table4[[#This Row],[Column1]],mapping!A:L,11,FALSE),0),IF(W1122&gt;mapping!$N$1,IFERROR(VLOOKUP(Table4[[#This Row],[Column1]],mapping!A:L,11,FALSE),0),))</f>
        <v>4297</v>
      </c>
      <c r="L1122" s="139">
        <v>1</v>
      </c>
      <c r="M1122" s="60">
        <f>IF(W1122=mapping!$N$1,IFERROR(VLOOKUP(Table4[[#This Row],[Column1]],mapping!A:L,12,FALSE),0),IF(W1122&gt;mapping!$N$1,IFERROR(VLOOKUP(Table4[[#This Row],[Column1]],mapping!A:L,12,FALSE),0),0))</f>
        <v>3800</v>
      </c>
      <c r="N1122" s="58">
        <f>Table4[[#This Row],[ سعر اليومية ]]*3%*Table4[[#This Row],[عدد الدورات ]]</f>
        <v>128.91</v>
      </c>
      <c r="O1122" s="56">
        <f>Table4[[#This Row],[ سعر اليومية ]]*Table4[[#This Row],[عدد الدورات ]]-N1122</f>
        <v>4168.09</v>
      </c>
      <c r="P1122" s="194"/>
      <c r="Q1122" s="194"/>
      <c r="R1122" s="194"/>
      <c r="S1122" s="58">
        <f>(Table4[[#This Row],[سعر يومية السائق]]*Table4[[#This Row],[عدد الدورات ]])-SUM(Table4[[#This Row],[سلف ]:[خصم ]])+Table4[[#This Row],[اضافي ]]</f>
        <v>3800</v>
      </c>
      <c r="U1122" s="58">
        <f>Table4[[#This Row],[ سعر اليومية ]]*Table4[[#This Row],[عدد الدورات ]]-Table4[[#This Row],[سعر يومية السائق]]*L1122</f>
        <v>497</v>
      </c>
      <c r="V1122" s="58">
        <f>U1122-Table4[[#This Row],[W/H  3%]]</f>
        <v>368.09000000000003</v>
      </c>
      <c r="W1122" s="66" t="str">
        <f>Table4[[#This Row],[اليوم]]&amp;Table4[[#This Row],[الشهر ]]&amp;Table4[[#This Row],[العام]]</f>
        <v>2252026</v>
      </c>
      <c r="X1122" s="66" t="s">
        <v>304</v>
      </c>
    </row>
    <row r="1123" spans="1:24" x14ac:dyDescent="0.3">
      <c r="A1123" s="62">
        <v>22</v>
      </c>
      <c r="B1123" s="62">
        <v>5</v>
      </c>
      <c r="C1123" s="62">
        <v>2026</v>
      </c>
      <c r="D1123" s="41" t="str">
        <f t="shared" si="75"/>
        <v>ممدوح كيلاني1قليوب 3 وردية نجمة هليوبوليسالتجمع اتوبيس 28</v>
      </c>
      <c r="E1123" s="4">
        <v>3002</v>
      </c>
      <c r="F1123" s="41" t="str">
        <f>VLOOKUP(E1123,mapping!C:J,2,FALSE)</f>
        <v>ممدوح كيلاني1</v>
      </c>
      <c r="G1123" s="41" t="str">
        <f>IFERROR(VLOOKUP(F1123,mapping!$D$3:$J$200,2,FALSE),0)</f>
        <v xml:space="preserve">قليوب 3 وردية </v>
      </c>
      <c r="H1123" s="41" t="str">
        <f>IFERROR(VLOOKUP(F1123,mapping!$D$3:$J$200,3,FALSE),0)</f>
        <v>نجمة هليوبوليس</v>
      </c>
      <c r="I1123" s="41" t="str">
        <f>IFERROR(VLOOKUP(F1123,mapping!$D$3:$J$200,4,FALSE),0)</f>
        <v xml:space="preserve">التجمع </v>
      </c>
      <c r="J1123" s="41" t="str">
        <f>IFERROR(VLOOKUP(F1123,mapping!$D$3:$J$200,5,FALSE),0)</f>
        <v>اتوبيس 28</v>
      </c>
      <c r="K1123" s="63">
        <f>IF(W1123=mapping!$N$1,IFERROR(VLOOKUP(Table4[[#This Row],[Column1]],mapping!A:L,11,FALSE),0),IF(W1123&gt;mapping!$N$1,IFERROR(VLOOKUP(Table4[[#This Row],[Column1]],mapping!A:L,11,FALSE),0),))</f>
        <v>4297</v>
      </c>
      <c r="L1123" s="139">
        <v>1</v>
      </c>
      <c r="M1123" s="60">
        <f>IF(W1123=mapping!$N$1,IFERROR(VLOOKUP(Table4[[#This Row],[Column1]],mapping!A:L,12,FALSE),0),IF(W1123&gt;mapping!$N$1,IFERROR(VLOOKUP(Table4[[#This Row],[Column1]],mapping!A:L,12,FALSE),0),0))</f>
        <v>3900</v>
      </c>
      <c r="N1123" s="58">
        <f>Table4[[#This Row],[ سعر اليومية ]]*3%*Table4[[#This Row],[عدد الدورات ]]</f>
        <v>128.91</v>
      </c>
      <c r="O1123" s="56">
        <f>Table4[[#This Row],[ سعر اليومية ]]*Table4[[#This Row],[عدد الدورات ]]-N1123</f>
        <v>4168.09</v>
      </c>
      <c r="P1123" s="194"/>
      <c r="Q1123" s="194"/>
      <c r="R1123" s="194"/>
      <c r="S1123" s="58">
        <f>(Table4[[#This Row],[سعر يومية السائق]]*Table4[[#This Row],[عدد الدورات ]])-SUM(Table4[[#This Row],[سلف ]:[خصم ]])+Table4[[#This Row],[اضافي ]]</f>
        <v>3900</v>
      </c>
      <c r="U1123" s="58">
        <f>Table4[[#This Row],[ سعر اليومية ]]*Table4[[#This Row],[عدد الدورات ]]-Table4[[#This Row],[سعر يومية السائق]]*L1123</f>
        <v>397</v>
      </c>
      <c r="V1123" s="58">
        <f>U1123-Table4[[#This Row],[W/H  3%]]</f>
        <v>268.09000000000003</v>
      </c>
      <c r="W1123" s="66" t="str">
        <f>Table4[[#This Row],[اليوم]]&amp;Table4[[#This Row],[الشهر ]]&amp;Table4[[#This Row],[العام]]</f>
        <v>2252026</v>
      </c>
      <c r="X1123" s="66" t="s">
        <v>304</v>
      </c>
    </row>
    <row r="1124" spans="1:24" x14ac:dyDescent="0.3">
      <c r="A1124" s="62">
        <v>22</v>
      </c>
      <c r="B1124" s="62">
        <v>5</v>
      </c>
      <c r="C1124" s="62">
        <v>2026</v>
      </c>
      <c r="D1124" s="41" t="str">
        <f t="shared" si="75"/>
        <v>ممدوح كيلاني3المنيب 3وردية نجمة هليوبوليسالتجمع ميكروباص</v>
      </c>
      <c r="E1124" s="4">
        <v>3004</v>
      </c>
      <c r="F1124" s="41" t="str">
        <f>VLOOKUP(E1124,mapping!C:J,2,FALSE)</f>
        <v>ممدوح كيلاني3</v>
      </c>
      <c r="G1124" s="41" t="str">
        <f>IFERROR(VLOOKUP(F1124,mapping!$D$3:$J$200,2,FALSE),0)</f>
        <v xml:space="preserve">المنيب 3وردية </v>
      </c>
      <c r="H1124" s="41" t="str">
        <f>IFERROR(VLOOKUP(F1124,mapping!$D$3:$J$200,3,FALSE),0)</f>
        <v>نجمة هليوبوليس</v>
      </c>
      <c r="I1124" s="41" t="str">
        <f>IFERROR(VLOOKUP(F1124,mapping!$D$3:$J$200,4,FALSE),0)</f>
        <v xml:space="preserve">التجمع </v>
      </c>
      <c r="J1124" s="41" t="str">
        <f>IFERROR(VLOOKUP(F1124,mapping!$D$3:$J$200,5,FALSE),0)</f>
        <v>ميكروباص</v>
      </c>
      <c r="K1124" s="63">
        <f>IF(W1124=mapping!$N$1,IFERROR(VLOOKUP(Table4[[#This Row],[Column1]],mapping!A:L,11,FALSE),0),IF(W1124&gt;mapping!$N$1,IFERROR(VLOOKUP(Table4[[#This Row],[Column1]],mapping!A:L,11,FALSE),0),))</f>
        <v>3600</v>
      </c>
      <c r="L1124" s="139">
        <v>1</v>
      </c>
      <c r="M1124" s="60">
        <f>IF(W1124=mapping!$N$1,IFERROR(VLOOKUP(Table4[[#This Row],[Column1]],mapping!A:L,12,FALSE),0),IF(W1124&gt;mapping!$N$1,IFERROR(VLOOKUP(Table4[[#This Row],[Column1]],mapping!A:L,12,FALSE),0),0))</f>
        <v>2700</v>
      </c>
      <c r="N1124" s="58">
        <f>Table4[[#This Row],[ سعر اليومية ]]*3%*Table4[[#This Row],[عدد الدورات ]]</f>
        <v>108</v>
      </c>
      <c r="O1124" s="56">
        <f>Table4[[#This Row],[ سعر اليومية ]]*Table4[[#This Row],[عدد الدورات ]]-N1124</f>
        <v>3492</v>
      </c>
      <c r="P1124" s="194"/>
      <c r="Q1124" s="194"/>
      <c r="R1124" s="194"/>
      <c r="S1124" s="58">
        <f>(Table4[[#This Row],[سعر يومية السائق]]*Table4[[#This Row],[عدد الدورات ]])-SUM(Table4[[#This Row],[سلف ]:[خصم ]])+Table4[[#This Row],[اضافي ]]</f>
        <v>2700</v>
      </c>
      <c r="U1124" s="58">
        <f>Table4[[#This Row],[ سعر اليومية ]]*Table4[[#This Row],[عدد الدورات ]]-Table4[[#This Row],[سعر يومية السائق]]*L1124</f>
        <v>900</v>
      </c>
      <c r="V1124" s="58">
        <f>U1124-Table4[[#This Row],[W/H  3%]]</f>
        <v>792</v>
      </c>
      <c r="W1124" s="66" t="str">
        <f>Table4[[#This Row],[اليوم]]&amp;Table4[[#This Row],[الشهر ]]&amp;Table4[[#This Row],[العام]]</f>
        <v>2252026</v>
      </c>
      <c r="X1124" s="66" t="s">
        <v>304</v>
      </c>
    </row>
    <row r="1125" spans="1:24" x14ac:dyDescent="0.3">
      <c r="A1125" s="62">
        <v>22</v>
      </c>
      <c r="B1125" s="62">
        <v>5</v>
      </c>
      <c r="C1125" s="62">
        <v>2026</v>
      </c>
      <c r="D1125" s="41" t="str">
        <f t="shared" ref="D1125" si="77">F1125&amp;G1125&amp;H1125&amp;I1125&amp;J1125</f>
        <v>بكرقليوب 1 ورديةنجمة هليوبوليسالتجمع ميكروباص</v>
      </c>
      <c r="E1125" s="4">
        <v>3005</v>
      </c>
      <c r="F1125" s="41" t="str">
        <f>VLOOKUP(E1125,mapping!C:J,2,FALSE)</f>
        <v>بكر</v>
      </c>
      <c r="G1125" s="41" t="str">
        <f>IFERROR(VLOOKUP(F1125,mapping!$D$3:$J$200,2,FALSE),0)</f>
        <v>قليوب 1 وردية</v>
      </c>
      <c r="H1125" s="41" t="str">
        <f>IFERROR(VLOOKUP(F1125,mapping!$D$3:$J$200,3,FALSE),0)</f>
        <v>نجمة هليوبوليس</v>
      </c>
      <c r="I1125" s="41" t="str">
        <f>IFERROR(VLOOKUP(F1125,mapping!$D$3:$J$200,4,FALSE),0)</f>
        <v xml:space="preserve">التجمع </v>
      </c>
      <c r="J1125" s="41" t="str">
        <f>IFERROR(VLOOKUP(F1125,mapping!$D$3:$J$200,5,FALSE),0)</f>
        <v>ميكروباص</v>
      </c>
      <c r="K1125" s="63">
        <f>IF(W1125=mapping!$N$1,IFERROR(VLOOKUP(Table4[[#This Row],[Column1]],mapping!A:L,11,FALSE),0),IF(W1125&gt;mapping!$N$1,IFERROR(VLOOKUP(Table4[[#This Row],[Column1]],mapping!A:L,11,FALSE),0),))</f>
        <v>1400</v>
      </c>
      <c r="L1125" s="139">
        <v>1</v>
      </c>
      <c r="M1125" s="60">
        <f>IF(W1125=mapping!$N$1,IFERROR(VLOOKUP(Table4[[#This Row],[Column1]],mapping!A:L,12,FALSE),0),IF(W1125&gt;mapping!$N$1,IFERROR(VLOOKUP(Table4[[#This Row],[Column1]],mapping!A:L,12,FALSE),0),0))</f>
        <v>1200</v>
      </c>
      <c r="N1125" s="58">
        <f>Table4[[#This Row],[ سعر اليومية ]]*3%*Table4[[#This Row],[عدد الدورات ]]</f>
        <v>42</v>
      </c>
      <c r="O1125" s="56">
        <f>Table4[[#This Row],[ سعر اليومية ]]*Table4[[#This Row],[عدد الدورات ]]-N1125</f>
        <v>1358</v>
      </c>
      <c r="P1125" s="194"/>
      <c r="Q1125" s="194"/>
      <c r="R1125" s="194"/>
      <c r="S1125" s="58">
        <f>(Table4[[#This Row],[سعر يومية السائق]]*Table4[[#This Row],[عدد الدورات ]])-SUM(Table4[[#This Row],[سلف ]:[خصم ]])+Table4[[#This Row],[اضافي ]]</f>
        <v>1200</v>
      </c>
      <c r="U1125" s="58">
        <f>Table4[[#This Row],[ سعر اليومية ]]*Table4[[#This Row],[عدد الدورات ]]-Table4[[#This Row],[سعر يومية السائق]]*L1125</f>
        <v>200</v>
      </c>
      <c r="V1125" s="58">
        <f>U1125-Table4[[#This Row],[W/H  3%]]</f>
        <v>158</v>
      </c>
      <c r="W1125" s="66" t="str">
        <f>Table4[[#This Row],[اليوم]]&amp;Table4[[#This Row],[الشهر ]]&amp;Table4[[#This Row],[العام]]</f>
        <v>2252026</v>
      </c>
      <c r="X1125" s="66" t="s">
        <v>304</v>
      </c>
    </row>
    <row r="1126" spans="1:24" x14ac:dyDescent="0.3">
      <c r="A1126" s="62">
        <v>22</v>
      </c>
      <c r="B1126" s="62">
        <v>5</v>
      </c>
      <c r="C1126" s="62">
        <v>2026</v>
      </c>
      <c r="D1126" s="41" t="str">
        <f t="shared" si="75"/>
        <v>عبد الرحمن1الهرم سعوديدريماتوبيس 28</v>
      </c>
      <c r="E1126" s="4">
        <v>5003</v>
      </c>
      <c r="F1126" s="41" t="str">
        <f>VLOOKUP(E1126,mapping!C:J,2,FALSE)</f>
        <v>عبد الرحمن1</v>
      </c>
      <c r="G1126" s="41" t="str">
        <f>IFERROR(VLOOKUP(F1126,mapping!$D$3:$J$200,2,FALSE),0)</f>
        <v xml:space="preserve">الهرم </v>
      </c>
      <c r="H1126" s="41" t="str">
        <f>IFERROR(VLOOKUP(F1126,mapping!$D$3:$J$200,3,FALSE),0)</f>
        <v>سعودي</v>
      </c>
      <c r="I1126" s="41" t="str">
        <f>IFERROR(VLOOKUP(F1126,mapping!$D$3:$J$200,4,FALSE),0)</f>
        <v>دريم</v>
      </c>
      <c r="J1126" s="41" t="str">
        <f>IFERROR(VLOOKUP(F1126,mapping!$D$3:$J$200,5,FALSE),0)</f>
        <v>اتوبيس 28</v>
      </c>
      <c r="K1126" s="63">
        <f>IF(W1126=mapping!$N$1,IFERROR(VLOOKUP(Table4[[#This Row],[Column1]],mapping!A:L,11,FALSE),0),IF(W1126&gt;mapping!$N$1,IFERROR(VLOOKUP(Table4[[#This Row],[Column1]],mapping!A:L,11,FALSE),0),))</f>
        <v>994</v>
      </c>
      <c r="L1126" s="139">
        <v>1</v>
      </c>
      <c r="M1126" s="60">
        <f>IF(W1126=mapping!$N$1,IFERROR(VLOOKUP(Table4[[#This Row],[Column1]],mapping!A:L,12,FALSE),0),IF(W1126&gt;mapping!$N$1,IFERROR(VLOOKUP(Table4[[#This Row],[Column1]],mapping!A:L,12,FALSE),0),0))</f>
        <v>850</v>
      </c>
      <c r="N1126" s="58">
        <f>Table4[[#This Row],[ سعر اليومية ]]*3%*Table4[[#This Row],[عدد الدورات ]]</f>
        <v>29.82</v>
      </c>
      <c r="O1126" s="56">
        <f>Table4[[#This Row],[ سعر اليومية ]]*Table4[[#This Row],[عدد الدورات ]]-N1126</f>
        <v>964.18</v>
      </c>
      <c r="P1126" s="194"/>
      <c r="Q1126" s="194"/>
      <c r="R1126" s="194"/>
      <c r="S1126" s="58">
        <f>(Table4[[#This Row],[سعر يومية السائق]]*Table4[[#This Row],[عدد الدورات ]])-SUM(Table4[[#This Row],[سلف ]:[خصم ]])+Table4[[#This Row],[اضافي ]]</f>
        <v>850</v>
      </c>
      <c r="U1126" s="58">
        <f>Table4[[#This Row],[ سعر اليومية ]]*Table4[[#This Row],[عدد الدورات ]]-Table4[[#This Row],[سعر يومية السائق]]*L1126</f>
        <v>144</v>
      </c>
      <c r="V1126" s="58">
        <f>U1126-Table4[[#This Row],[W/H  3%]]</f>
        <v>114.18</v>
      </c>
      <c r="W1126" s="66" t="str">
        <f>Table4[[#This Row],[اليوم]]&amp;Table4[[#This Row],[الشهر ]]&amp;Table4[[#This Row],[العام]]</f>
        <v>2252026</v>
      </c>
      <c r="X1126" s="66" t="s">
        <v>304</v>
      </c>
    </row>
    <row r="1127" spans="1:24" x14ac:dyDescent="0.3">
      <c r="A1127" s="62">
        <v>22</v>
      </c>
      <c r="B1127" s="62">
        <v>5</v>
      </c>
      <c r="C1127" s="62">
        <v>2026</v>
      </c>
      <c r="D1127" s="41" t="str">
        <f t="shared" si="75"/>
        <v>عبد الرحمن2المؤسسةسعوديدريماتوبيس 28</v>
      </c>
      <c r="E1127" s="4">
        <v>5004</v>
      </c>
      <c r="F1127" s="41" t="str">
        <f>VLOOKUP(E1127,mapping!C:J,2,FALSE)</f>
        <v>عبد الرحمن2</v>
      </c>
      <c r="G1127" s="41" t="str">
        <f>IFERROR(VLOOKUP(F1127,mapping!$D$3:$J$200,2,FALSE),0)</f>
        <v>المؤسسة</v>
      </c>
      <c r="H1127" s="41" t="str">
        <f>IFERROR(VLOOKUP(F1127,mapping!$D$3:$J$200,3,FALSE),0)</f>
        <v>سعودي</v>
      </c>
      <c r="I1127" s="41" t="str">
        <f>IFERROR(VLOOKUP(F1127,mapping!$D$3:$J$200,4,FALSE),0)</f>
        <v>دريم</v>
      </c>
      <c r="J1127" s="41" t="str">
        <f>IFERROR(VLOOKUP(F1127,mapping!$D$3:$J$200,5,FALSE),0)</f>
        <v>اتوبيس 28</v>
      </c>
      <c r="K1127" s="63">
        <f>IF(W1127=mapping!$N$1,IFERROR(VLOOKUP(Table4[[#This Row],[Column1]],mapping!A:L,11,FALSE),0),IF(W1127&gt;mapping!$N$1,IFERROR(VLOOKUP(Table4[[#This Row],[Column1]],mapping!A:L,11,FALSE),0),))</f>
        <v>994</v>
      </c>
      <c r="L1127" s="139">
        <v>1</v>
      </c>
      <c r="M1127" s="60">
        <f>IF(W1127=mapping!$N$1,IFERROR(VLOOKUP(Table4[[#This Row],[Column1]],mapping!A:L,12,FALSE),0),IF(W1127&gt;mapping!$N$1,IFERROR(VLOOKUP(Table4[[#This Row],[Column1]],mapping!A:L,12,FALSE),0),0))</f>
        <v>850</v>
      </c>
      <c r="N1127" s="58">
        <f>Table4[[#This Row],[ سعر اليومية ]]*3%*Table4[[#This Row],[عدد الدورات ]]</f>
        <v>29.82</v>
      </c>
      <c r="O1127" s="56">
        <f>Table4[[#This Row],[ سعر اليومية ]]*Table4[[#This Row],[عدد الدورات ]]-N1127</f>
        <v>964.18</v>
      </c>
      <c r="P1127" s="194"/>
      <c r="Q1127" s="194"/>
      <c r="R1127" s="194"/>
      <c r="S1127" s="58">
        <f>(Table4[[#This Row],[سعر يومية السائق]]*Table4[[#This Row],[عدد الدورات ]])-SUM(Table4[[#This Row],[سلف ]:[خصم ]])+Table4[[#This Row],[اضافي ]]</f>
        <v>850</v>
      </c>
      <c r="U1127" s="58">
        <f>Table4[[#This Row],[ سعر اليومية ]]*Table4[[#This Row],[عدد الدورات ]]-Table4[[#This Row],[سعر يومية السائق]]*L1127</f>
        <v>144</v>
      </c>
      <c r="V1127" s="58">
        <f>U1127-Table4[[#This Row],[W/H  3%]]</f>
        <v>114.18</v>
      </c>
      <c r="W1127" s="66" t="str">
        <f>Table4[[#This Row],[اليوم]]&amp;Table4[[#This Row],[الشهر ]]&amp;Table4[[#This Row],[العام]]</f>
        <v>2252026</v>
      </c>
      <c r="X1127" s="66" t="s">
        <v>304</v>
      </c>
    </row>
    <row r="1128" spans="1:24" x14ac:dyDescent="0.3">
      <c r="A1128" s="62">
        <v>22</v>
      </c>
      <c r="B1128" s="62">
        <v>5</v>
      </c>
      <c r="C1128" s="62">
        <v>2026</v>
      </c>
      <c r="D1128" s="41" t="str">
        <f t="shared" si="75"/>
        <v>فرج 1حلوانسعوديهايد باركاتوبيس 28</v>
      </c>
      <c r="E1128" s="4">
        <v>5005</v>
      </c>
      <c r="F1128" s="41" t="str">
        <f>VLOOKUP(E1128,mapping!C:J,2,FALSE)</f>
        <v>فرج 1</v>
      </c>
      <c r="G1128" s="41" t="str">
        <f>IFERROR(VLOOKUP(F1128,mapping!$D$3:$J$200,2,FALSE),0)</f>
        <v>حلوان</v>
      </c>
      <c r="H1128" s="41" t="str">
        <f>IFERROR(VLOOKUP(F1128,mapping!$D$3:$J$200,3,FALSE),0)</f>
        <v>سعودي</v>
      </c>
      <c r="I1128" s="41" t="str">
        <f>IFERROR(VLOOKUP(F1128,mapping!$D$3:$J$200,4,FALSE),0)</f>
        <v>هايد بارك</v>
      </c>
      <c r="J1128" s="41" t="str">
        <f>IFERROR(VLOOKUP(F1128,mapping!$D$3:$J$200,5,FALSE),0)</f>
        <v>اتوبيس 28</v>
      </c>
      <c r="K1128" s="63">
        <f>IF(W1128=mapping!$N$1,IFERROR(VLOOKUP(Table4[[#This Row],[Column1]],mapping!A:L,11,FALSE),0),IF(W1128&gt;mapping!$N$1,IFERROR(VLOOKUP(Table4[[#This Row],[Column1]],mapping!A:L,11,FALSE),0),))</f>
        <v>4634</v>
      </c>
      <c r="L1128" s="139">
        <v>1</v>
      </c>
      <c r="M1128" s="60">
        <f>IF(W1128=mapping!$N$1,IFERROR(VLOOKUP(Table4[[#This Row],[Column1]],mapping!A:L,12,FALSE),0),IF(W1128&gt;mapping!$N$1,IFERROR(VLOOKUP(Table4[[#This Row],[Column1]],mapping!A:L,12,FALSE),0),0))</f>
        <v>3750</v>
      </c>
      <c r="N1128" s="58">
        <f>Table4[[#This Row],[ سعر اليومية ]]*3%*Table4[[#This Row],[عدد الدورات ]]</f>
        <v>139.01999999999998</v>
      </c>
      <c r="O1128" s="56">
        <f>Table4[[#This Row],[ سعر اليومية ]]*Table4[[#This Row],[عدد الدورات ]]-N1128</f>
        <v>4494.9799999999996</v>
      </c>
      <c r="P1128" s="194"/>
      <c r="Q1128" s="194"/>
      <c r="R1128" s="194"/>
      <c r="S1128" s="58">
        <f>(Table4[[#This Row],[سعر يومية السائق]]*Table4[[#This Row],[عدد الدورات ]])-SUM(Table4[[#This Row],[سلف ]:[خصم ]])+Table4[[#This Row],[اضافي ]]</f>
        <v>3750</v>
      </c>
      <c r="U1128" s="58">
        <f>Table4[[#This Row],[ سعر اليومية ]]*Table4[[#This Row],[عدد الدورات ]]-Table4[[#This Row],[سعر يومية السائق]]*L1128</f>
        <v>884</v>
      </c>
      <c r="V1128" s="58">
        <f>U1128-Table4[[#This Row],[W/H  3%]]</f>
        <v>744.98</v>
      </c>
      <c r="W1128" s="66" t="str">
        <f>Table4[[#This Row],[اليوم]]&amp;Table4[[#This Row],[الشهر ]]&amp;Table4[[#This Row],[العام]]</f>
        <v>2252026</v>
      </c>
      <c r="X1128" s="66" t="s">
        <v>304</v>
      </c>
    </row>
    <row r="1129" spans="1:24" x14ac:dyDescent="0.3">
      <c r="A1129" s="62">
        <v>22</v>
      </c>
      <c r="B1129" s="62">
        <v>5</v>
      </c>
      <c r="C1129" s="62">
        <v>2026</v>
      </c>
      <c r="D1129" s="41" t="str">
        <f t="shared" si="75"/>
        <v>فرج 6حلوان مبيتسعوديهايد باركاتوبيس 28</v>
      </c>
      <c r="E1129" s="4">
        <v>5029</v>
      </c>
      <c r="F1129" s="41" t="str">
        <f>VLOOKUP(E1129,mapping!C:J,2,FALSE)</f>
        <v>فرج 6</v>
      </c>
      <c r="G1129" s="41" t="str">
        <f>IFERROR(VLOOKUP(F1129,mapping!$D$3:$J$200,2,FALSE),0)</f>
        <v>حلوان مبيت</v>
      </c>
      <c r="H1129" s="41" t="str">
        <f>IFERROR(VLOOKUP(F1129,mapping!$D$3:$J$200,3,FALSE),0)</f>
        <v>سعودي</v>
      </c>
      <c r="I1129" s="41" t="str">
        <f>IFERROR(VLOOKUP(F1129,mapping!$D$3:$J$200,4,FALSE),0)</f>
        <v>هايد بارك</v>
      </c>
      <c r="J1129" s="41" t="str">
        <f>IFERROR(VLOOKUP(F1129,mapping!$D$3:$J$200,5,FALSE),0)</f>
        <v>اتوبيس 28</v>
      </c>
      <c r="K1129" s="63">
        <f>IF(W1129=mapping!$N$1,IFERROR(VLOOKUP(Table4[[#This Row],[Column1]],mapping!A:L,11,FALSE),0),IF(W1129&gt;mapping!$N$1,IFERROR(VLOOKUP(Table4[[#This Row],[Column1]],mapping!A:L,11,FALSE),0),))</f>
        <v>1482</v>
      </c>
      <c r="L1129" s="139">
        <v>1</v>
      </c>
      <c r="M1129" s="60">
        <f>IF(W1129=mapping!$N$1,IFERROR(VLOOKUP(Table4[[#This Row],[Column1]],mapping!A:L,12,FALSE),0),IF(W1129&gt;mapping!$N$1,IFERROR(VLOOKUP(Table4[[#This Row],[Column1]],mapping!A:L,12,FALSE),0),0))</f>
        <v>750</v>
      </c>
      <c r="N1129" s="58">
        <f>Table4[[#This Row],[ سعر اليومية ]]*3%*Table4[[#This Row],[عدد الدورات ]]</f>
        <v>44.46</v>
      </c>
      <c r="O1129" s="56">
        <f>Table4[[#This Row],[ سعر اليومية ]]*Table4[[#This Row],[عدد الدورات ]]-N1129</f>
        <v>1437.54</v>
      </c>
      <c r="P1129" s="194"/>
      <c r="Q1129" s="194"/>
      <c r="R1129" s="194"/>
      <c r="S1129" s="58">
        <f>(Table4[[#This Row],[سعر يومية السائق]]*Table4[[#This Row],[عدد الدورات ]])-SUM(Table4[[#This Row],[سلف ]:[خصم ]])+Table4[[#This Row],[اضافي ]]</f>
        <v>750</v>
      </c>
      <c r="U1129" s="58">
        <f>Table4[[#This Row],[ سعر اليومية ]]*Table4[[#This Row],[عدد الدورات ]]-Table4[[#This Row],[سعر يومية السائق]]*L1129</f>
        <v>732</v>
      </c>
      <c r="V1129" s="58">
        <f>U1129-Table4[[#This Row],[W/H  3%]]</f>
        <v>687.54</v>
      </c>
      <c r="W1129" s="66" t="str">
        <f>Table4[[#This Row],[اليوم]]&amp;Table4[[#This Row],[الشهر ]]&amp;Table4[[#This Row],[العام]]</f>
        <v>2252026</v>
      </c>
      <c r="X1129" s="66" t="s">
        <v>304</v>
      </c>
    </row>
    <row r="1130" spans="1:24" x14ac:dyDescent="0.3">
      <c r="A1130" s="62">
        <v>22</v>
      </c>
      <c r="B1130" s="62">
        <v>5</v>
      </c>
      <c r="C1130" s="62">
        <v>2026</v>
      </c>
      <c r="D1130" s="41" t="str">
        <f t="shared" si="75"/>
        <v>ممدوح كيلاني 3القومية سعوديهايد باركميكروباص صيني</v>
      </c>
      <c r="E1130" s="4">
        <v>5006</v>
      </c>
      <c r="F1130" s="41" t="str">
        <f>VLOOKUP(E1130,mapping!C:J,2,FALSE)</f>
        <v>ممدوح كيلاني 3</v>
      </c>
      <c r="G1130" s="41" t="str">
        <f>IFERROR(VLOOKUP(F1130,mapping!$D$3:$J$200,2,FALSE),0)</f>
        <v xml:space="preserve">القومية </v>
      </c>
      <c r="H1130" s="41" t="str">
        <f>IFERROR(VLOOKUP(F1130,mapping!$D$3:$J$200,3,FALSE),0)</f>
        <v>سعودي</v>
      </c>
      <c r="I1130" s="41" t="str">
        <f>IFERROR(VLOOKUP(F1130,mapping!$D$3:$J$200,4,FALSE),0)</f>
        <v>هايد بارك</v>
      </c>
      <c r="J1130" s="41" t="str">
        <f>IFERROR(VLOOKUP(F1130,mapping!$D$3:$J$200,5,FALSE),0)</f>
        <v>ميكروباص صيني</v>
      </c>
      <c r="K1130" s="63">
        <f>IF(W1130=mapping!$N$1,IFERROR(VLOOKUP(Table4[[#This Row],[Column1]],mapping!A:L,11,FALSE),0),IF(W1130&gt;mapping!$N$1,IFERROR(VLOOKUP(Table4[[#This Row],[Column1]],mapping!A:L,11,FALSE),0),))</f>
        <v>2965</v>
      </c>
      <c r="L1130" s="139">
        <v>1</v>
      </c>
      <c r="M1130" s="60">
        <f>IF(W1130=mapping!$N$1,IFERROR(VLOOKUP(Table4[[#This Row],[Column1]],mapping!A:L,12,FALSE),0),IF(W1130&gt;mapping!$N$1,IFERROR(VLOOKUP(Table4[[#This Row],[Column1]],mapping!A:L,12,FALSE),0),0))</f>
        <v>2500</v>
      </c>
      <c r="N1130" s="58">
        <f>Table4[[#This Row],[ سعر اليومية ]]*3%*Table4[[#This Row],[عدد الدورات ]]</f>
        <v>88.95</v>
      </c>
      <c r="O1130" s="56">
        <f>Table4[[#This Row],[ سعر اليومية ]]*Table4[[#This Row],[عدد الدورات ]]-N1130</f>
        <v>2876.05</v>
      </c>
      <c r="P1130" s="194"/>
      <c r="Q1130" s="194"/>
      <c r="R1130" s="194"/>
      <c r="S1130" s="58">
        <f>(Table4[[#This Row],[سعر يومية السائق]]*Table4[[#This Row],[عدد الدورات ]])-SUM(Table4[[#This Row],[سلف ]:[خصم ]])+Table4[[#This Row],[اضافي ]]</f>
        <v>2500</v>
      </c>
      <c r="U1130" s="58">
        <f>Table4[[#This Row],[ سعر اليومية ]]*Table4[[#This Row],[عدد الدورات ]]-Table4[[#This Row],[سعر يومية السائق]]*L1130</f>
        <v>465</v>
      </c>
      <c r="V1130" s="58">
        <f>U1130-Table4[[#This Row],[W/H  3%]]</f>
        <v>376.05</v>
      </c>
      <c r="W1130" s="66" t="str">
        <f>Table4[[#This Row],[اليوم]]&amp;Table4[[#This Row],[الشهر ]]&amp;Table4[[#This Row],[العام]]</f>
        <v>2252026</v>
      </c>
      <c r="X1130" s="66" t="s">
        <v>304</v>
      </c>
    </row>
    <row r="1131" spans="1:24" x14ac:dyDescent="0.3">
      <c r="A1131" s="62">
        <v>22</v>
      </c>
      <c r="B1131" s="62">
        <v>5</v>
      </c>
      <c r="C1131" s="62">
        <v>2026</v>
      </c>
      <c r="D1131" s="41" t="str">
        <f t="shared" si="75"/>
        <v>محمد جمال طوسونالمنيبسعوديهايد باركاتوبيس 28</v>
      </c>
      <c r="E1131" s="4">
        <v>5025</v>
      </c>
      <c r="F1131" s="41" t="str">
        <f>VLOOKUP(E1131,mapping!C:J,2,FALSE)</f>
        <v>محمد جمال طوسون</v>
      </c>
      <c r="G1131" s="41" t="str">
        <f>IFERROR(VLOOKUP(F1131,mapping!$D$3:$J$200,2,FALSE),0)</f>
        <v>المنيب</v>
      </c>
      <c r="H1131" s="41" t="str">
        <f>IFERROR(VLOOKUP(F1131,mapping!$D$3:$J$200,3,FALSE),0)</f>
        <v>سعودي</v>
      </c>
      <c r="I1131" s="41" t="str">
        <f>IFERROR(VLOOKUP(F1131,mapping!$D$3:$J$200,4,FALSE),0)</f>
        <v>هايد بارك</v>
      </c>
      <c r="J1131" s="41" t="str">
        <f>IFERROR(VLOOKUP(F1131,mapping!$D$3:$J$200,5,FALSE),0)</f>
        <v>اتوبيس 28</v>
      </c>
      <c r="K1131" s="63">
        <f>IF(W1131=mapping!$N$1,IFERROR(VLOOKUP(Table4[[#This Row],[Column1]],mapping!A:L,11,FALSE),0),IF(W1131&gt;mapping!$N$1,IFERROR(VLOOKUP(Table4[[#This Row],[Column1]],mapping!A:L,11,FALSE),0),))</f>
        <v>4634</v>
      </c>
      <c r="L1131" s="139">
        <v>1</v>
      </c>
      <c r="M1131" s="60">
        <f>IF(W1131=mapping!$N$1,IFERROR(VLOOKUP(Table4[[#This Row],[Column1]],mapping!A:L,12,FALSE),0),IF(W1131&gt;mapping!$N$1,IFERROR(VLOOKUP(Table4[[#This Row],[Column1]],mapping!A:L,12,FALSE),0),0))</f>
        <v>3800</v>
      </c>
      <c r="N1131" s="58">
        <f>Table4[[#This Row],[ سعر اليومية ]]*3%*Table4[[#This Row],[عدد الدورات ]]</f>
        <v>139.01999999999998</v>
      </c>
      <c r="O1131" s="56">
        <f>Table4[[#This Row],[ سعر اليومية ]]*Table4[[#This Row],[عدد الدورات ]]-N1131</f>
        <v>4494.9799999999996</v>
      </c>
      <c r="P1131" s="194"/>
      <c r="Q1131" s="194"/>
      <c r="R1131" s="194"/>
      <c r="S1131" s="58">
        <f>(Table4[[#This Row],[سعر يومية السائق]]*Table4[[#This Row],[عدد الدورات ]])-SUM(Table4[[#This Row],[سلف ]:[خصم ]])+Table4[[#This Row],[اضافي ]]</f>
        <v>3800</v>
      </c>
      <c r="U1131" s="58">
        <f>Table4[[#This Row],[ سعر اليومية ]]*Table4[[#This Row],[عدد الدورات ]]-Table4[[#This Row],[سعر يومية السائق]]*L1131</f>
        <v>834</v>
      </c>
      <c r="V1131" s="58">
        <f>U1131-Table4[[#This Row],[W/H  3%]]</f>
        <v>694.98</v>
      </c>
      <c r="W1131" s="66" t="str">
        <f>Table4[[#This Row],[اليوم]]&amp;Table4[[#This Row],[الشهر ]]&amp;Table4[[#This Row],[العام]]</f>
        <v>2252026</v>
      </c>
      <c r="X1131" s="66" t="s">
        <v>304</v>
      </c>
    </row>
    <row r="1132" spans="1:24" x14ac:dyDescent="0.3">
      <c r="A1132" s="62">
        <v>22</v>
      </c>
      <c r="B1132" s="62">
        <v>5</v>
      </c>
      <c r="C1132" s="62">
        <v>2026</v>
      </c>
      <c r="D1132" s="41" t="str">
        <f t="shared" si="75"/>
        <v>مصطفي رشدي1المنيب 2 ورديةسعوديميفيداميكروباص صيني</v>
      </c>
      <c r="E1132" s="4">
        <v>5007</v>
      </c>
      <c r="F1132" s="41" t="str">
        <f>VLOOKUP(E1132,mapping!C:J,2,FALSE)</f>
        <v>مصطفي رشدي1</v>
      </c>
      <c r="G1132" s="41" t="str">
        <f>IFERROR(VLOOKUP(F1132,mapping!$D$3:$J$200,2,FALSE),0)</f>
        <v>المنيب 2 وردية</v>
      </c>
      <c r="H1132" s="41" t="str">
        <f>IFERROR(VLOOKUP(F1132,mapping!$D$3:$J$200,3,FALSE),0)</f>
        <v>سعودي</v>
      </c>
      <c r="I1132" s="41" t="str">
        <f>IFERROR(VLOOKUP(F1132,mapping!$D$3:$J$200,4,FALSE),0)</f>
        <v>ميفيدا</v>
      </c>
      <c r="J1132" s="41" t="str">
        <f>IFERROR(VLOOKUP(F1132,mapping!$D$3:$J$200,5,FALSE),0)</f>
        <v>ميكروباص صيني</v>
      </c>
      <c r="K1132" s="63">
        <f>IF(W1132=mapping!$N$1,IFERROR(VLOOKUP(Table4[[#This Row],[Column1]],mapping!A:L,11,FALSE),0),IF(W1132&gt;mapping!$N$1,IFERROR(VLOOKUP(Table4[[#This Row],[Column1]],mapping!A:L,11,FALSE),0),))</f>
        <v>2965</v>
      </c>
      <c r="L1132" s="139">
        <v>1</v>
      </c>
      <c r="M1132" s="60">
        <f>IF(W1132=mapping!$N$1,IFERROR(VLOOKUP(Table4[[#This Row],[Column1]],mapping!A:L,12,FALSE),0),IF(W1132&gt;mapping!$N$1,IFERROR(VLOOKUP(Table4[[#This Row],[Column1]],mapping!A:L,12,FALSE),0),0))</f>
        <v>2150</v>
      </c>
      <c r="N1132" s="58">
        <f>Table4[[#This Row],[ سعر اليومية ]]*3%*Table4[[#This Row],[عدد الدورات ]]</f>
        <v>88.95</v>
      </c>
      <c r="O1132" s="56">
        <f>Table4[[#This Row],[ سعر اليومية ]]*Table4[[#This Row],[عدد الدورات ]]-N1132</f>
        <v>2876.05</v>
      </c>
      <c r="P1132" s="194"/>
      <c r="Q1132" s="194"/>
      <c r="R1132" s="194"/>
      <c r="S1132" s="58">
        <f>(Table4[[#This Row],[سعر يومية السائق]]*Table4[[#This Row],[عدد الدورات ]])-SUM(Table4[[#This Row],[سلف ]:[خصم ]])+Table4[[#This Row],[اضافي ]]</f>
        <v>2150</v>
      </c>
      <c r="U1132" s="58">
        <f>Table4[[#This Row],[ سعر اليومية ]]*Table4[[#This Row],[عدد الدورات ]]-Table4[[#This Row],[سعر يومية السائق]]*L1132</f>
        <v>815</v>
      </c>
      <c r="V1132" s="58">
        <f>U1132-Table4[[#This Row],[W/H  3%]]</f>
        <v>726.05</v>
      </c>
      <c r="W1132" s="66" t="str">
        <f>Table4[[#This Row],[اليوم]]&amp;Table4[[#This Row],[الشهر ]]&amp;Table4[[#This Row],[العام]]</f>
        <v>2252026</v>
      </c>
      <c r="X1132" s="66" t="s">
        <v>304</v>
      </c>
    </row>
    <row r="1133" spans="1:24" x14ac:dyDescent="0.3">
      <c r="A1133" s="62">
        <v>22</v>
      </c>
      <c r="B1133" s="62">
        <v>5</v>
      </c>
      <c r="C1133" s="62">
        <v>2026</v>
      </c>
      <c r="D1133" s="41" t="str">
        <f t="shared" si="75"/>
        <v>فرج 2حلوان 2 ورديةسعوديميفيداميكروباص صيني</v>
      </c>
      <c r="E1133" s="4">
        <v>5009</v>
      </c>
      <c r="F1133" s="41" t="str">
        <f>VLOOKUP(E1133,mapping!C:J,2,FALSE)</f>
        <v>فرج 2</v>
      </c>
      <c r="G1133" s="41" t="str">
        <f>IFERROR(VLOOKUP(F1133,mapping!$D$3:$J$200,2,FALSE),0)</f>
        <v>حلوان 2 وردية</v>
      </c>
      <c r="H1133" s="41" t="str">
        <f>IFERROR(VLOOKUP(F1133,mapping!$D$3:$J$200,3,FALSE),0)</f>
        <v>سعودي</v>
      </c>
      <c r="I1133" s="41" t="str">
        <f>IFERROR(VLOOKUP(F1133,mapping!$D$3:$J$200,4,FALSE),0)</f>
        <v>ميفيدا</v>
      </c>
      <c r="J1133" s="41" t="str">
        <f>IFERROR(VLOOKUP(F1133,mapping!$D$3:$J$200,5,FALSE),0)</f>
        <v>ميكروباص صيني</v>
      </c>
      <c r="K1133" s="63">
        <f>IF(W1133=mapping!$N$1,IFERROR(VLOOKUP(Table4[[#This Row],[Column1]],mapping!A:L,11,FALSE),0),IF(W1133&gt;mapping!$N$1,IFERROR(VLOOKUP(Table4[[#This Row],[Column1]],mapping!A:L,11,FALSE),0),))</f>
        <v>2965</v>
      </c>
      <c r="L1133" s="139">
        <v>1</v>
      </c>
      <c r="M1133" s="60">
        <f>IF(W1133=mapping!$N$1,IFERROR(VLOOKUP(Table4[[#This Row],[Column1]],mapping!A:L,12,FALSE),0),IF(W1133&gt;mapping!$N$1,IFERROR(VLOOKUP(Table4[[#This Row],[Column1]],mapping!A:L,12,FALSE),0),0))</f>
        <v>2250</v>
      </c>
      <c r="N1133" s="58">
        <f>Table4[[#This Row],[ سعر اليومية ]]*3%*Table4[[#This Row],[عدد الدورات ]]</f>
        <v>88.95</v>
      </c>
      <c r="O1133" s="56">
        <f>Table4[[#This Row],[ سعر اليومية ]]*Table4[[#This Row],[عدد الدورات ]]-N1133</f>
        <v>2876.05</v>
      </c>
      <c r="P1133" s="194"/>
      <c r="Q1133" s="194"/>
      <c r="R1133" s="194"/>
      <c r="S1133" s="58">
        <f>(Table4[[#This Row],[سعر يومية السائق]]*Table4[[#This Row],[عدد الدورات ]])-SUM(Table4[[#This Row],[سلف ]:[خصم ]])+Table4[[#This Row],[اضافي ]]</f>
        <v>2250</v>
      </c>
      <c r="U1133" s="58">
        <f>Table4[[#This Row],[ سعر اليومية ]]*Table4[[#This Row],[عدد الدورات ]]-Table4[[#This Row],[سعر يومية السائق]]*L1133</f>
        <v>715</v>
      </c>
      <c r="V1133" s="58">
        <f>U1133-Table4[[#This Row],[W/H  3%]]</f>
        <v>626.04999999999995</v>
      </c>
      <c r="W1133" s="66" t="str">
        <f>Table4[[#This Row],[اليوم]]&amp;Table4[[#This Row],[الشهر ]]&amp;Table4[[#This Row],[العام]]</f>
        <v>2252026</v>
      </c>
      <c r="X1133" s="66" t="s">
        <v>304</v>
      </c>
    </row>
    <row r="1134" spans="1:24" x14ac:dyDescent="0.3">
      <c r="A1134" s="62">
        <v>22</v>
      </c>
      <c r="B1134" s="62">
        <v>5</v>
      </c>
      <c r="C1134" s="62">
        <v>2026</v>
      </c>
      <c r="D1134" s="41" t="str">
        <f t="shared" si="75"/>
        <v>فرج 3حلوان 2 ورديةسعوديالقطاميةاتوبيس 28</v>
      </c>
      <c r="E1134" s="4">
        <v>5010</v>
      </c>
      <c r="F1134" s="41" t="str">
        <f>VLOOKUP(E1134,mapping!C:J,2,FALSE)</f>
        <v>فرج 3</v>
      </c>
      <c r="G1134" s="41" t="str">
        <f>IFERROR(VLOOKUP(F1134,mapping!$D$3:$J$200,2,FALSE),0)</f>
        <v>حلوان 2 وردية</v>
      </c>
      <c r="H1134" s="41" t="str">
        <f>IFERROR(VLOOKUP(F1134,mapping!$D$3:$J$200,3,FALSE),0)</f>
        <v>سعودي</v>
      </c>
      <c r="I1134" s="41" t="str">
        <f>IFERROR(VLOOKUP(F1134,mapping!$D$3:$J$200,4,FALSE),0)</f>
        <v>القطامية</v>
      </c>
      <c r="J1134" s="41" t="str">
        <f>IFERROR(VLOOKUP(F1134,mapping!$D$3:$J$200,5,FALSE),0)</f>
        <v>اتوبيس 28</v>
      </c>
      <c r="K1134" s="63">
        <f>IF(W1134=mapping!$N$1,IFERROR(VLOOKUP(Table4[[#This Row],[Column1]],mapping!A:L,11,FALSE),0),IF(W1134&gt;mapping!$N$1,IFERROR(VLOOKUP(Table4[[#This Row],[Column1]],mapping!A:L,11,FALSE),0),))</f>
        <v>3415</v>
      </c>
      <c r="L1134" s="139">
        <v>1</v>
      </c>
      <c r="M1134" s="60">
        <f>IF(W1134=mapping!$N$1,IFERROR(VLOOKUP(Table4[[#This Row],[Column1]],mapping!A:L,12,FALSE),0),IF(W1134&gt;mapping!$N$1,IFERROR(VLOOKUP(Table4[[#This Row],[Column1]],mapping!A:L,12,FALSE),0),0))</f>
        <v>3400</v>
      </c>
      <c r="N1134" s="58">
        <f>Table4[[#This Row],[ سعر اليومية ]]*3%*Table4[[#This Row],[عدد الدورات ]]</f>
        <v>102.45</v>
      </c>
      <c r="O1134" s="56">
        <f>Table4[[#This Row],[ سعر اليومية ]]*Table4[[#This Row],[عدد الدورات ]]-N1134</f>
        <v>3312.55</v>
      </c>
      <c r="P1134" s="194"/>
      <c r="Q1134" s="194"/>
      <c r="R1134" s="194"/>
      <c r="S1134" s="58">
        <f>(Table4[[#This Row],[سعر يومية السائق]]*Table4[[#This Row],[عدد الدورات ]])-SUM(Table4[[#This Row],[سلف ]:[خصم ]])+Table4[[#This Row],[اضافي ]]</f>
        <v>3400</v>
      </c>
      <c r="U1134" s="58">
        <f>Table4[[#This Row],[ سعر اليومية ]]*Table4[[#This Row],[عدد الدورات ]]-Table4[[#This Row],[سعر يومية السائق]]*L1134</f>
        <v>15</v>
      </c>
      <c r="V1134" s="58">
        <f>U1134-Table4[[#This Row],[W/H  3%]]</f>
        <v>-87.45</v>
      </c>
      <c r="W1134" s="66" t="str">
        <f>Table4[[#This Row],[اليوم]]&amp;Table4[[#This Row],[الشهر ]]&amp;Table4[[#This Row],[العام]]</f>
        <v>2252026</v>
      </c>
      <c r="X1134" s="66" t="s">
        <v>304</v>
      </c>
    </row>
    <row r="1135" spans="1:24" x14ac:dyDescent="0.3">
      <c r="A1135" s="62">
        <v>22</v>
      </c>
      <c r="B1135" s="62">
        <v>5</v>
      </c>
      <c r="C1135" s="62">
        <v>2026</v>
      </c>
      <c r="D1135" s="41" t="str">
        <f t="shared" si="75"/>
        <v>فرج 4مايو ورديةسعوديالقطاميةميكروباص</v>
      </c>
      <c r="E1135" s="4">
        <v>5011</v>
      </c>
      <c r="F1135" s="41" t="str">
        <f>VLOOKUP(E1135,mapping!C:J,2,FALSE)</f>
        <v>فرج 4</v>
      </c>
      <c r="G1135" s="41" t="str">
        <f>IFERROR(VLOOKUP(F1135,mapping!$D$3:$J$200,2,FALSE),0)</f>
        <v>مايو وردية</v>
      </c>
      <c r="H1135" s="41" t="str">
        <f>IFERROR(VLOOKUP(F1135,mapping!$D$3:$J$200,3,FALSE),0)</f>
        <v>سعودي</v>
      </c>
      <c r="I1135" s="41" t="str">
        <f>IFERROR(VLOOKUP(F1135,mapping!$D$3:$J$200,4,FALSE),0)</f>
        <v>القطامية</v>
      </c>
      <c r="J1135" s="41" t="str">
        <f>IFERROR(VLOOKUP(F1135,mapping!$D$3:$J$200,5,FALSE),0)</f>
        <v>ميكروباص</v>
      </c>
      <c r="K1135" s="63">
        <f>IF(W1135=mapping!$N$1,IFERROR(VLOOKUP(Table4[[#This Row],[Column1]],mapping!A:L,11,FALSE),0),IF(W1135&gt;mapping!$N$1,IFERROR(VLOOKUP(Table4[[#This Row],[Column1]],mapping!A:L,11,FALSE),0),))</f>
        <v>1222</v>
      </c>
      <c r="L1135" s="139">
        <v>1</v>
      </c>
      <c r="M1135" s="60">
        <f>IF(W1135=mapping!$N$1,IFERROR(VLOOKUP(Table4[[#This Row],[Column1]],mapping!A:L,12,FALSE),0),IF(W1135&gt;mapping!$N$1,IFERROR(VLOOKUP(Table4[[#This Row],[Column1]],mapping!A:L,12,FALSE),0),0))</f>
        <v>1180</v>
      </c>
      <c r="N1135" s="58">
        <f>Table4[[#This Row],[ سعر اليومية ]]*3%*Table4[[#This Row],[عدد الدورات ]]</f>
        <v>36.659999999999997</v>
      </c>
      <c r="O1135" s="56">
        <f>Table4[[#This Row],[ سعر اليومية ]]*Table4[[#This Row],[عدد الدورات ]]-N1135</f>
        <v>1185.3399999999999</v>
      </c>
      <c r="P1135" s="194"/>
      <c r="Q1135" s="194"/>
      <c r="R1135" s="194"/>
      <c r="S1135" s="58">
        <f>(Table4[[#This Row],[سعر يومية السائق]]*Table4[[#This Row],[عدد الدورات ]])-SUM(Table4[[#This Row],[سلف ]:[خصم ]])+Table4[[#This Row],[اضافي ]]</f>
        <v>1180</v>
      </c>
      <c r="U1135" s="58">
        <f>Table4[[#This Row],[ سعر اليومية ]]*Table4[[#This Row],[عدد الدورات ]]-Table4[[#This Row],[سعر يومية السائق]]*L1135</f>
        <v>42</v>
      </c>
      <c r="V1135" s="58">
        <f>U1135-Table4[[#This Row],[W/H  3%]]</f>
        <v>5.3400000000000034</v>
      </c>
      <c r="W1135" s="66" t="str">
        <f>Table4[[#This Row],[اليوم]]&amp;Table4[[#This Row],[الشهر ]]&amp;Table4[[#This Row],[العام]]</f>
        <v>2252026</v>
      </c>
      <c r="X1135" s="66" t="s">
        <v>304</v>
      </c>
    </row>
    <row r="1136" spans="1:24" x14ac:dyDescent="0.3">
      <c r="A1136" s="62">
        <v>22</v>
      </c>
      <c r="B1136" s="62">
        <v>5</v>
      </c>
      <c r="C1136" s="62">
        <v>2026</v>
      </c>
      <c r="D1136" s="41" t="str">
        <f t="shared" si="75"/>
        <v>مصطفي رشدي3المنيب5شفتسعوديالقطاميةاتوبيس 28</v>
      </c>
      <c r="E1136" s="4">
        <v>5012</v>
      </c>
      <c r="F1136" s="41" t="str">
        <f>VLOOKUP(E1136,mapping!C:J,2,FALSE)</f>
        <v>مصطفي رشدي3</v>
      </c>
      <c r="G1136" s="41" t="str">
        <f>IFERROR(VLOOKUP(F1136,mapping!$D$3:$J$200,2,FALSE),0)</f>
        <v>المنيب5شفت</v>
      </c>
      <c r="H1136" s="41" t="str">
        <f>IFERROR(VLOOKUP(F1136,mapping!$D$3:$J$200,3,FALSE),0)</f>
        <v>سعودي</v>
      </c>
      <c r="I1136" s="41" t="str">
        <f>IFERROR(VLOOKUP(F1136,mapping!$D$3:$J$200,4,FALSE),0)</f>
        <v>القطامية</v>
      </c>
      <c r="J1136" s="41" t="str">
        <f>IFERROR(VLOOKUP(F1136,mapping!$D$3:$J$200,5,FALSE),0)</f>
        <v>اتوبيس 28</v>
      </c>
      <c r="K1136" s="63">
        <f>IF(W1136=mapping!$N$1,IFERROR(VLOOKUP(Table4[[#This Row],[Column1]],mapping!A:L,11,FALSE),0),IF(W1136&gt;mapping!$N$1,IFERROR(VLOOKUP(Table4[[#This Row],[Column1]],mapping!A:L,11,FALSE),0),))</f>
        <v>2649</v>
      </c>
      <c r="L1136" s="139">
        <v>1</v>
      </c>
      <c r="M1136" s="60">
        <f>IF(W1136=mapping!$N$1,IFERROR(VLOOKUP(Table4[[#This Row],[Column1]],mapping!A:L,12,FALSE),0),IF(W1136&gt;mapping!$N$1,IFERROR(VLOOKUP(Table4[[#This Row],[Column1]],mapping!A:L,12,FALSE),0),0))</f>
        <v>2060</v>
      </c>
      <c r="N1136" s="58">
        <f>Table4[[#This Row],[ سعر اليومية ]]*3%*Table4[[#This Row],[عدد الدورات ]]</f>
        <v>79.47</v>
      </c>
      <c r="O1136" s="56">
        <f>Table4[[#This Row],[ سعر اليومية ]]*Table4[[#This Row],[عدد الدورات ]]-N1136</f>
        <v>2569.5300000000002</v>
      </c>
      <c r="P1136" s="194"/>
      <c r="Q1136" s="194"/>
      <c r="R1136" s="194"/>
      <c r="S1136" s="58">
        <f>(Table4[[#This Row],[سعر يومية السائق]]*Table4[[#This Row],[عدد الدورات ]])-SUM(Table4[[#This Row],[سلف ]:[خصم ]])+Table4[[#This Row],[اضافي ]]</f>
        <v>2060</v>
      </c>
      <c r="U1136" s="58">
        <f>Table4[[#This Row],[ سعر اليومية ]]*Table4[[#This Row],[عدد الدورات ]]-Table4[[#This Row],[سعر يومية السائق]]*L1136</f>
        <v>589</v>
      </c>
      <c r="V1136" s="58">
        <f>U1136-Table4[[#This Row],[W/H  3%]]</f>
        <v>509.53</v>
      </c>
      <c r="W1136" s="66" t="str">
        <f>Table4[[#This Row],[اليوم]]&amp;Table4[[#This Row],[الشهر ]]&amp;Table4[[#This Row],[العام]]</f>
        <v>2252026</v>
      </c>
      <c r="X1136" s="66" t="s">
        <v>304</v>
      </c>
    </row>
    <row r="1137" spans="1:24" x14ac:dyDescent="0.3">
      <c r="A1137" s="62">
        <v>22</v>
      </c>
      <c r="B1137" s="62">
        <v>5</v>
      </c>
      <c r="C1137" s="62">
        <v>2026</v>
      </c>
      <c r="D1137" s="41" t="str">
        <f t="shared" si="75"/>
        <v>مصطفي رشدي4المنيب Wصباحيةسعوديالقطاميةاتوبيس 28</v>
      </c>
      <c r="E1137" s="4">
        <v>5013</v>
      </c>
      <c r="F1137" s="41" t="str">
        <f>VLOOKUP(E1137,mapping!C:J,2,FALSE)</f>
        <v>مصطفي رشدي4</v>
      </c>
      <c r="G1137" s="41" t="str">
        <f>IFERROR(VLOOKUP(F1137,mapping!$D$3:$J$200,2,FALSE),0)</f>
        <v>المنيب Wصباحية</v>
      </c>
      <c r="H1137" s="41" t="str">
        <f>IFERROR(VLOOKUP(F1137,mapping!$D$3:$J$200,3,FALSE),0)</f>
        <v>سعودي</v>
      </c>
      <c r="I1137" s="41" t="str">
        <f>IFERROR(VLOOKUP(F1137,mapping!$D$3:$J$200,4,FALSE),0)</f>
        <v>القطامية</v>
      </c>
      <c r="J1137" s="41" t="str">
        <f>IFERROR(VLOOKUP(F1137,mapping!$D$3:$J$200,5,FALSE),0)</f>
        <v>اتوبيس 28</v>
      </c>
      <c r="K1137" s="63">
        <f>IF(W1137=mapping!$N$1,IFERROR(VLOOKUP(Table4[[#This Row],[Column1]],mapping!A:L,11,FALSE),0),IF(W1137&gt;mapping!$N$1,IFERROR(VLOOKUP(Table4[[#This Row],[Column1]],mapping!A:L,11,FALSE),0),))</f>
        <v>1059</v>
      </c>
      <c r="L1137" s="139">
        <v>1</v>
      </c>
      <c r="M1137" s="60">
        <f>IF(W1137=mapping!$N$1,IFERROR(VLOOKUP(Table4[[#This Row],[Column1]],mapping!A:L,12,FALSE),0),IF(W1137&gt;mapping!$N$1,IFERROR(VLOOKUP(Table4[[#This Row],[Column1]],mapping!A:L,12,FALSE),0),0))</f>
        <v>1000</v>
      </c>
      <c r="N1137" s="58">
        <f>Table4[[#This Row],[ سعر اليومية ]]*3%*Table4[[#This Row],[عدد الدورات ]]</f>
        <v>31.77</v>
      </c>
      <c r="O1137" s="56">
        <f>Table4[[#This Row],[ سعر اليومية ]]*Table4[[#This Row],[عدد الدورات ]]-N1137</f>
        <v>1027.23</v>
      </c>
      <c r="P1137" s="194"/>
      <c r="Q1137" s="194"/>
      <c r="R1137" s="194"/>
      <c r="S1137" s="58">
        <f>(Table4[[#This Row],[سعر يومية السائق]]*Table4[[#This Row],[عدد الدورات ]])-SUM(Table4[[#This Row],[سلف ]:[خصم ]])+Table4[[#This Row],[اضافي ]]</f>
        <v>1000</v>
      </c>
      <c r="U1137" s="58">
        <f>Table4[[#This Row],[ سعر اليومية ]]*Table4[[#This Row],[عدد الدورات ]]-Table4[[#This Row],[سعر يومية السائق]]*L1137</f>
        <v>59</v>
      </c>
      <c r="V1137" s="58">
        <f>U1137-Table4[[#This Row],[W/H  3%]]</f>
        <v>27.23</v>
      </c>
      <c r="W1137" s="66" t="str">
        <f>Table4[[#This Row],[اليوم]]&amp;Table4[[#This Row],[الشهر ]]&amp;Table4[[#This Row],[العام]]</f>
        <v>2252026</v>
      </c>
      <c r="X1137" s="66" t="s">
        <v>304</v>
      </c>
    </row>
    <row r="1138" spans="1:24" x14ac:dyDescent="0.3">
      <c r="A1138" s="62">
        <v>22</v>
      </c>
      <c r="B1138" s="62">
        <v>5</v>
      </c>
      <c r="C1138" s="62">
        <v>2026</v>
      </c>
      <c r="D1138" s="41" t="str">
        <f t="shared" si="75"/>
        <v>مصطفي رشدي5صقر 2 ورديةسعوديالقطاميةاتوبيس 28</v>
      </c>
      <c r="E1138" s="4">
        <v>5014</v>
      </c>
      <c r="F1138" s="41" t="str">
        <f>VLOOKUP(E1138,mapping!C:J,2,FALSE)</f>
        <v>مصطفي رشدي5</v>
      </c>
      <c r="G1138" s="41" t="str">
        <f>IFERROR(VLOOKUP(F1138,mapping!$D$3:$J$200,2,FALSE),0)</f>
        <v>صقر 2 وردية</v>
      </c>
      <c r="H1138" s="41" t="str">
        <f>IFERROR(VLOOKUP(F1138,mapping!$D$3:$J$200,3,FALSE),0)</f>
        <v>سعودي</v>
      </c>
      <c r="I1138" s="41" t="str">
        <f>IFERROR(VLOOKUP(F1138,mapping!$D$3:$J$200,4,FALSE),0)</f>
        <v>القطامية</v>
      </c>
      <c r="J1138" s="41" t="str">
        <f>IFERROR(VLOOKUP(F1138,mapping!$D$3:$J$200,5,FALSE),0)</f>
        <v>اتوبيس 28</v>
      </c>
      <c r="K1138" s="63">
        <f>IF(W1138=mapping!$N$1,IFERROR(VLOOKUP(Table4[[#This Row],[Column1]],mapping!A:L,11,FALSE),0),IF(W1138&gt;mapping!$N$1,IFERROR(VLOOKUP(Table4[[#This Row],[Column1]],mapping!A:L,11,FALSE),0),))</f>
        <v>2120</v>
      </c>
      <c r="L1138" s="139">
        <v>1</v>
      </c>
      <c r="M1138" s="60">
        <f>IF(W1138=mapping!$N$1,IFERROR(VLOOKUP(Table4[[#This Row],[Column1]],mapping!A:L,12,FALSE),0),IF(W1138&gt;mapping!$N$1,IFERROR(VLOOKUP(Table4[[#This Row],[Column1]],mapping!A:L,12,FALSE),0),0))</f>
        <v>1780</v>
      </c>
      <c r="N1138" s="58">
        <f>Table4[[#This Row],[ سعر اليومية ]]*3%*Table4[[#This Row],[عدد الدورات ]]</f>
        <v>63.599999999999994</v>
      </c>
      <c r="O1138" s="56">
        <f>Table4[[#This Row],[ سعر اليومية ]]*Table4[[#This Row],[عدد الدورات ]]-N1138</f>
        <v>2056.4</v>
      </c>
      <c r="P1138" s="194"/>
      <c r="Q1138" s="194"/>
      <c r="R1138" s="194"/>
      <c r="S1138" s="58">
        <f>(Table4[[#This Row],[سعر يومية السائق]]*Table4[[#This Row],[عدد الدورات ]])-SUM(Table4[[#This Row],[سلف ]:[خصم ]])+Table4[[#This Row],[اضافي ]]</f>
        <v>1780</v>
      </c>
      <c r="U1138" s="58">
        <f>Table4[[#This Row],[ سعر اليومية ]]*Table4[[#This Row],[عدد الدورات ]]-Table4[[#This Row],[سعر يومية السائق]]*L1138</f>
        <v>340</v>
      </c>
      <c r="V1138" s="58">
        <f>U1138-Table4[[#This Row],[W/H  3%]]</f>
        <v>276.39999999999998</v>
      </c>
      <c r="W1138" s="66" t="str">
        <f>Table4[[#This Row],[اليوم]]&amp;Table4[[#This Row],[الشهر ]]&amp;Table4[[#This Row],[العام]]</f>
        <v>2252026</v>
      </c>
      <c r="X1138" s="66" t="s">
        <v>304</v>
      </c>
    </row>
    <row r="1139" spans="1:24" x14ac:dyDescent="0.3">
      <c r="A1139" s="62">
        <v>22</v>
      </c>
      <c r="B1139" s="62">
        <v>5</v>
      </c>
      <c r="C1139" s="62">
        <v>2026</v>
      </c>
      <c r="D1139" s="41" t="str">
        <f t="shared" si="75"/>
        <v>مصطفي رشدي6المنيب 2 ورديةسعوديالقطاميةاتوبيس 28</v>
      </c>
      <c r="E1139" s="4">
        <v>5027</v>
      </c>
      <c r="F1139" s="41" t="str">
        <f>VLOOKUP(E1139,mapping!C:J,2,FALSE)</f>
        <v>مصطفي رشدي6</v>
      </c>
      <c r="G1139" s="41" t="str">
        <f>IFERROR(VLOOKUP(F1139,mapping!$D$3:$J$200,2,FALSE),0)</f>
        <v>المنيب 2 وردية</v>
      </c>
      <c r="H1139" s="41" t="str">
        <f>IFERROR(VLOOKUP(F1139,mapping!$D$3:$J$200,3,FALSE),0)</f>
        <v>سعودي</v>
      </c>
      <c r="I1139" s="41" t="str">
        <f>IFERROR(VLOOKUP(F1139,mapping!$D$3:$J$200,4,FALSE),0)</f>
        <v>القطامية</v>
      </c>
      <c r="J1139" s="41" t="str">
        <f>IFERROR(VLOOKUP(F1139,mapping!$D$3:$J$200,5,FALSE),0)</f>
        <v>اتوبيس 28</v>
      </c>
      <c r="K1139" s="63">
        <f>IF(W1139=mapping!$N$1,IFERROR(VLOOKUP(Table4[[#This Row],[Column1]],mapping!A:L,11,FALSE),0),IF(W1139&gt;mapping!$N$1,IFERROR(VLOOKUP(Table4[[#This Row],[Column1]],mapping!A:L,11,FALSE),0),))</f>
        <v>3944</v>
      </c>
      <c r="L1139" s="139">
        <v>1</v>
      </c>
      <c r="M1139" s="60">
        <f>IF(W1139=mapping!$N$1,IFERROR(VLOOKUP(Table4[[#This Row],[Column1]],mapping!A:L,12,FALSE),0),IF(W1139&gt;mapping!$N$1,IFERROR(VLOOKUP(Table4[[#This Row],[Column1]],mapping!A:L,12,FALSE),0),0))</f>
        <v>3600</v>
      </c>
      <c r="N1139" s="58">
        <f>Table4[[#This Row],[ سعر اليومية ]]*3%*Table4[[#This Row],[عدد الدورات ]]</f>
        <v>118.32</v>
      </c>
      <c r="O1139" s="56">
        <f>Table4[[#This Row],[ سعر اليومية ]]*Table4[[#This Row],[عدد الدورات ]]-N1139</f>
        <v>3825.68</v>
      </c>
      <c r="P1139" s="194"/>
      <c r="Q1139" s="194"/>
      <c r="R1139" s="194"/>
      <c r="S1139" s="58">
        <f>(Table4[[#This Row],[سعر يومية السائق]]*Table4[[#This Row],[عدد الدورات ]])-SUM(Table4[[#This Row],[سلف ]:[خصم ]])+Table4[[#This Row],[اضافي ]]</f>
        <v>3600</v>
      </c>
      <c r="U1139" s="58">
        <f>Table4[[#This Row],[ سعر اليومية ]]*Table4[[#This Row],[عدد الدورات ]]-Table4[[#This Row],[سعر يومية السائق]]*L1139</f>
        <v>344</v>
      </c>
      <c r="V1139" s="58">
        <f>U1139-Table4[[#This Row],[W/H  3%]]</f>
        <v>225.68</v>
      </c>
      <c r="W1139" s="66" t="str">
        <f>Table4[[#This Row],[اليوم]]&amp;Table4[[#This Row],[الشهر ]]&amp;Table4[[#This Row],[العام]]</f>
        <v>2252026</v>
      </c>
      <c r="X1139" s="66" t="s">
        <v>304</v>
      </c>
    </row>
    <row r="1140" spans="1:24" x14ac:dyDescent="0.3">
      <c r="A1140" s="62">
        <v>22</v>
      </c>
      <c r="B1140" s="62">
        <v>5</v>
      </c>
      <c r="C1140" s="62">
        <v>2026</v>
      </c>
      <c r="D1140" s="41" t="str">
        <f t="shared" si="75"/>
        <v>كرم ترك 1قليوب 2 ورديةسعوديالقطاميةاتوبيس 28</v>
      </c>
      <c r="E1140" s="4">
        <v>5015</v>
      </c>
      <c r="F1140" s="41" t="str">
        <f>VLOOKUP(E1140,mapping!C:J,2,FALSE)</f>
        <v>كرم ترك 1</v>
      </c>
      <c r="G1140" s="41" t="str">
        <f>IFERROR(VLOOKUP(F1140,mapping!$D$3:$J$200,2,FALSE),0)</f>
        <v>قليوب 2 وردية</v>
      </c>
      <c r="H1140" s="41" t="str">
        <f>IFERROR(VLOOKUP(F1140,mapping!$D$3:$J$200,3,FALSE),0)</f>
        <v>سعودي</v>
      </c>
      <c r="I1140" s="41" t="str">
        <f>IFERROR(VLOOKUP(F1140,mapping!$D$3:$J$200,4,FALSE),0)</f>
        <v>القطامية</v>
      </c>
      <c r="J1140" s="41" t="str">
        <f>IFERROR(VLOOKUP(F1140,mapping!$D$3:$J$200,5,FALSE),0)</f>
        <v>اتوبيس 28</v>
      </c>
      <c r="K1140" s="63">
        <f>IF(W1140=mapping!$N$1,IFERROR(VLOOKUP(Table4[[#This Row],[Column1]],mapping!A:L,11,FALSE),0),IF(W1140&gt;mapping!$N$1,IFERROR(VLOOKUP(Table4[[#This Row],[Column1]],mapping!A:L,11,FALSE),0),))</f>
        <v>3959</v>
      </c>
      <c r="L1140" s="139">
        <v>1</v>
      </c>
      <c r="M1140" s="60">
        <f>IF(W1140=mapping!$N$1,IFERROR(VLOOKUP(Table4[[#This Row],[Column1]],mapping!A:L,12,FALSE),0),IF(W1140&gt;mapping!$N$1,IFERROR(VLOOKUP(Table4[[#This Row],[Column1]],mapping!A:L,12,FALSE),0),0))</f>
        <v>4200</v>
      </c>
      <c r="N1140" s="58">
        <f>Table4[[#This Row],[ سعر اليومية ]]*3%*Table4[[#This Row],[عدد الدورات ]]</f>
        <v>118.77</v>
      </c>
      <c r="O1140" s="56">
        <f>Table4[[#This Row],[ سعر اليومية ]]*Table4[[#This Row],[عدد الدورات ]]-N1140</f>
        <v>3840.23</v>
      </c>
      <c r="P1140" s="194"/>
      <c r="Q1140" s="194"/>
      <c r="R1140" s="194"/>
      <c r="S1140" s="58">
        <f>(Table4[[#This Row],[سعر يومية السائق]]*Table4[[#This Row],[عدد الدورات ]])-SUM(Table4[[#This Row],[سلف ]:[خصم ]])+Table4[[#This Row],[اضافي ]]</f>
        <v>4200</v>
      </c>
      <c r="U1140" s="58">
        <f>Table4[[#This Row],[ سعر اليومية ]]*Table4[[#This Row],[عدد الدورات ]]-Table4[[#This Row],[سعر يومية السائق]]*L1140</f>
        <v>-241</v>
      </c>
      <c r="V1140" s="58">
        <f>U1140-Table4[[#This Row],[W/H  3%]]</f>
        <v>-359.77</v>
      </c>
      <c r="W1140" s="66" t="str">
        <f>Table4[[#This Row],[اليوم]]&amp;Table4[[#This Row],[الشهر ]]&amp;Table4[[#This Row],[العام]]</f>
        <v>2252026</v>
      </c>
      <c r="X1140" s="66" t="s">
        <v>304</v>
      </c>
    </row>
    <row r="1141" spans="1:24" x14ac:dyDescent="0.3">
      <c r="A1141" s="62">
        <v>22</v>
      </c>
      <c r="B1141" s="62">
        <v>5</v>
      </c>
      <c r="C1141" s="62">
        <v>2026</v>
      </c>
      <c r="D1141" s="41" t="str">
        <f t="shared" si="75"/>
        <v>كرم ترك 3قليوب 1 ورديةسعوديمدينتي اتوبيس 28</v>
      </c>
      <c r="E1141" s="4">
        <v>5018</v>
      </c>
      <c r="F1141" s="41" t="str">
        <f>VLOOKUP(E1141,mapping!C:J,2,FALSE)</f>
        <v>كرم ترك 3</v>
      </c>
      <c r="G1141" s="41" t="str">
        <f>IFERROR(VLOOKUP(F1141,mapping!$D$3:$J$200,2,FALSE),0)</f>
        <v>قليوب 1 وردية</v>
      </c>
      <c r="H1141" s="41" t="str">
        <f>IFERROR(VLOOKUP(F1141,mapping!$D$3:$J$200,3,FALSE),0)</f>
        <v>سعودي</v>
      </c>
      <c r="I1141" s="41" t="str">
        <f>IFERROR(VLOOKUP(F1141,mapping!$D$3:$J$200,4,FALSE),0)</f>
        <v xml:space="preserve">مدينتي </v>
      </c>
      <c r="J1141" s="41" t="str">
        <f>IFERROR(VLOOKUP(F1141,mapping!$D$3:$J$200,5,FALSE),0)</f>
        <v>اتوبيس 28</v>
      </c>
      <c r="K1141" s="63">
        <f>IF(W1141=mapping!$N$1,IFERROR(VLOOKUP(Table4[[#This Row],[Column1]],mapping!A:L,11,FALSE),0),IF(W1141&gt;mapping!$N$1,IFERROR(VLOOKUP(Table4[[#This Row],[Column1]],mapping!A:L,11,FALSE),0),))</f>
        <v>4634</v>
      </c>
      <c r="L1141" s="139">
        <v>1</v>
      </c>
      <c r="M1141" s="60">
        <f>IF(W1141=mapping!$N$1,IFERROR(VLOOKUP(Table4[[#This Row],[Column1]],mapping!A:L,12,FALSE),0),IF(W1141&gt;mapping!$N$1,IFERROR(VLOOKUP(Table4[[#This Row],[Column1]],mapping!A:L,12,FALSE),0),0))</f>
        <v>4000</v>
      </c>
      <c r="N1141" s="58">
        <f>Table4[[#This Row],[ سعر اليومية ]]*3%*Table4[[#This Row],[عدد الدورات ]]</f>
        <v>139.01999999999998</v>
      </c>
      <c r="O1141" s="56">
        <f>Table4[[#This Row],[ سعر اليومية ]]*Table4[[#This Row],[عدد الدورات ]]-N1141</f>
        <v>4494.9799999999996</v>
      </c>
      <c r="P1141" s="194"/>
      <c r="Q1141" s="194"/>
      <c r="R1141" s="194"/>
      <c r="S1141" s="58">
        <f>(Table4[[#This Row],[سعر يومية السائق]]*Table4[[#This Row],[عدد الدورات ]])-SUM(Table4[[#This Row],[سلف ]:[خصم ]])+Table4[[#This Row],[اضافي ]]</f>
        <v>4000</v>
      </c>
      <c r="U1141" s="58">
        <f>Table4[[#This Row],[ سعر اليومية ]]*Table4[[#This Row],[عدد الدورات ]]-Table4[[#This Row],[سعر يومية السائق]]*L1141</f>
        <v>634</v>
      </c>
      <c r="V1141" s="58">
        <f>U1141-Table4[[#This Row],[W/H  3%]]</f>
        <v>494.98</v>
      </c>
      <c r="W1141" s="66" t="str">
        <f>Table4[[#This Row],[اليوم]]&amp;Table4[[#This Row],[الشهر ]]&amp;Table4[[#This Row],[العام]]</f>
        <v>2252026</v>
      </c>
      <c r="X1141" s="66" t="s">
        <v>304</v>
      </c>
    </row>
    <row r="1142" spans="1:24" x14ac:dyDescent="0.3">
      <c r="A1142" s="62">
        <v>22</v>
      </c>
      <c r="B1142" s="62">
        <v>5</v>
      </c>
      <c r="C1142" s="62">
        <v>2026</v>
      </c>
      <c r="D1142" s="41" t="str">
        <f t="shared" si="75"/>
        <v>كرم ترك 4عدلي منصور شفتسعوديمدينتي اتوبيس 28</v>
      </c>
      <c r="E1142" s="4">
        <v>5019</v>
      </c>
      <c r="F1142" s="41" t="str">
        <f>VLOOKUP(E1142,mapping!C:J,2,FALSE)</f>
        <v>كرم ترك 4</v>
      </c>
      <c r="G1142" s="41" t="str">
        <f>IFERROR(VLOOKUP(F1142,mapping!$D$3:$J$200,2,FALSE),0)</f>
        <v>عدلي منصور شفت</v>
      </c>
      <c r="H1142" s="41" t="str">
        <f>IFERROR(VLOOKUP(F1142,mapping!$D$3:$J$200,3,FALSE),0)</f>
        <v>سعودي</v>
      </c>
      <c r="I1142" s="41" t="str">
        <f>IFERROR(VLOOKUP(F1142,mapping!$D$3:$J$200,4,FALSE),0)</f>
        <v xml:space="preserve">مدينتي </v>
      </c>
      <c r="J1142" s="41" t="str">
        <f>IFERROR(VLOOKUP(F1142,mapping!$D$3:$J$200,5,FALSE),0)</f>
        <v>اتوبيس 28</v>
      </c>
      <c r="K1142" s="63">
        <f>IF(W1142=mapping!$N$1,IFERROR(VLOOKUP(Table4[[#This Row],[Column1]],mapping!A:L,11,FALSE),0),IF(W1142&gt;mapping!$N$1,IFERROR(VLOOKUP(Table4[[#This Row],[Column1]],mapping!A:L,11,FALSE),0),))</f>
        <v>741</v>
      </c>
      <c r="L1142" s="139">
        <v>1</v>
      </c>
      <c r="M1142" s="60">
        <f>IF(W1142=mapping!$N$1,IFERROR(VLOOKUP(Table4[[#This Row],[Column1]],mapping!A:L,12,FALSE),0),IF(W1142&gt;mapping!$N$1,IFERROR(VLOOKUP(Table4[[#This Row],[Column1]],mapping!A:L,12,FALSE),0),0))</f>
        <v>500</v>
      </c>
      <c r="N1142" s="58">
        <f>Table4[[#This Row],[ سعر اليومية ]]*3%*Table4[[#This Row],[عدد الدورات ]]</f>
        <v>22.23</v>
      </c>
      <c r="O1142" s="56">
        <f>Table4[[#This Row],[ سعر اليومية ]]*Table4[[#This Row],[عدد الدورات ]]-N1142</f>
        <v>718.77</v>
      </c>
      <c r="P1142" s="194"/>
      <c r="Q1142" s="194"/>
      <c r="R1142" s="194"/>
      <c r="S1142" s="58">
        <f>(Table4[[#This Row],[سعر يومية السائق]]*Table4[[#This Row],[عدد الدورات ]])-SUM(Table4[[#This Row],[سلف ]:[خصم ]])+Table4[[#This Row],[اضافي ]]</f>
        <v>500</v>
      </c>
      <c r="U1142" s="58">
        <f>Table4[[#This Row],[ سعر اليومية ]]*Table4[[#This Row],[عدد الدورات ]]-Table4[[#This Row],[سعر يومية السائق]]*L1142</f>
        <v>241</v>
      </c>
      <c r="V1142" s="58">
        <f>U1142-Table4[[#This Row],[W/H  3%]]</f>
        <v>218.77</v>
      </c>
      <c r="W1142" s="66" t="str">
        <f>Table4[[#This Row],[اليوم]]&amp;Table4[[#This Row],[الشهر ]]&amp;Table4[[#This Row],[العام]]</f>
        <v>2252026</v>
      </c>
      <c r="X1142" s="66" t="s">
        <v>304</v>
      </c>
    </row>
    <row r="1143" spans="1:24" x14ac:dyDescent="0.3">
      <c r="A1143" s="62">
        <v>22</v>
      </c>
      <c r="B1143" s="62">
        <v>5</v>
      </c>
      <c r="C1143" s="62">
        <v>2026</v>
      </c>
      <c r="D1143" s="41" t="str">
        <f t="shared" si="75"/>
        <v>عماد النجار 4قليوب بيتوينسعوديمدينتي اتوبيس 28</v>
      </c>
      <c r="E1143" s="4">
        <v>5020</v>
      </c>
      <c r="F1143" s="41" t="str">
        <f>VLOOKUP(E1143,mapping!C:J,2,FALSE)</f>
        <v>عماد النجار 4</v>
      </c>
      <c r="G1143" s="41" t="str">
        <f>IFERROR(VLOOKUP(F1143,mapping!$D$3:$J$200,2,FALSE),0)</f>
        <v>قليوب بيتوين</v>
      </c>
      <c r="H1143" s="41" t="str">
        <f>IFERROR(VLOOKUP(F1143,mapping!$D$3:$J$200,3,FALSE),0)</f>
        <v>سعودي</v>
      </c>
      <c r="I1143" s="41" t="str">
        <f>IFERROR(VLOOKUP(F1143,mapping!$D$3:$J$200,4,FALSE),0)</f>
        <v xml:space="preserve">مدينتي </v>
      </c>
      <c r="J1143" s="41" t="str">
        <f>IFERROR(VLOOKUP(F1143,mapping!$D$3:$J$200,5,FALSE),0)</f>
        <v>اتوبيس 28</v>
      </c>
      <c r="K1143" s="63">
        <f>IF(W1143=mapping!$N$1,IFERROR(VLOOKUP(Table4[[#This Row],[Column1]],mapping!A:L,11,FALSE),0),IF(W1143&gt;mapping!$N$1,IFERROR(VLOOKUP(Table4[[#This Row],[Column1]],mapping!A:L,11,FALSE),0),))</f>
        <v>1482</v>
      </c>
      <c r="L1143" s="139">
        <v>1</v>
      </c>
      <c r="M1143" s="60">
        <f>IF(W1143=mapping!$N$1,IFERROR(VLOOKUP(Table4[[#This Row],[Column1]],mapping!A:L,12,FALSE),0),IF(W1143&gt;mapping!$N$1,IFERROR(VLOOKUP(Table4[[#This Row],[Column1]],mapping!A:L,12,FALSE),0),0))</f>
        <v>1400</v>
      </c>
      <c r="N1143" s="58">
        <f>Table4[[#This Row],[ سعر اليومية ]]*3%*Table4[[#This Row],[عدد الدورات ]]</f>
        <v>44.46</v>
      </c>
      <c r="O1143" s="56">
        <f>Table4[[#This Row],[ سعر اليومية ]]*Table4[[#This Row],[عدد الدورات ]]-N1143</f>
        <v>1437.54</v>
      </c>
      <c r="P1143" s="194"/>
      <c r="Q1143" s="194"/>
      <c r="R1143" s="194"/>
      <c r="S1143" s="58">
        <f>(Table4[[#This Row],[سعر يومية السائق]]*Table4[[#This Row],[عدد الدورات ]])-SUM(Table4[[#This Row],[سلف ]:[خصم ]])+Table4[[#This Row],[اضافي ]]</f>
        <v>1400</v>
      </c>
      <c r="U1143" s="58">
        <f>Table4[[#This Row],[ سعر اليومية ]]*Table4[[#This Row],[عدد الدورات ]]-Table4[[#This Row],[سعر يومية السائق]]*L1143</f>
        <v>82</v>
      </c>
      <c r="V1143" s="58">
        <f>U1143-Table4[[#This Row],[W/H  3%]]</f>
        <v>37.54</v>
      </c>
      <c r="W1143" s="66" t="str">
        <f>Table4[[#This Row],[اليوم]]&amp;Table4[[#This Row],[الشهر ]]&amp;Table4[[#This Row],[العام]]</f>
        <v>2252026</v>
      </c>
      <c r="X1143" s="66" t="s">
        <v>304</v>
      </c>
    </row>
    <row r="1144" spans="1:24" x14ac:dyDescent="0.3">
      <c r="A1144" s="62">
        <v>22</v>
      </c>
      <c r="B1144" s="62">
        <v>5</v>
      </c>
      <c r="C1144" s="62">
        <v>2026</v>
      </c>
      <c r="D1144" s="41" t="str">
        <f t="shared" si="75"/>
        <v>ممدوح كيلاني6المنيب 1 وردية سعوديمدينتي ميكروباص صيني</v>
      </c>
      <c r="E1144" s="4">
        <v>5021</v>
      </c>
      <c r="F1144" s="41" t="str">
        <f>VLOOKUP(E1144,mapping!C:J,2,FALSE)</f>
        <v>ممدوح كيلاني6</v>
      </c>
      <c r="G1144" s="41" t="str">
        <f>IFERROR(VLOOKUP(F1144,mapping!$D$3:$J$200,2,FALSE),0)</f>
        <v xml:space="preserve">المنيب 1 وردية </v>
      </c>
      <c r="H1144" s="41" t="str">
        <f>IFERROR(VLOOKUP(F1144,mapping!$D$3:$J$200,3,FALSE),0)</f>
        <v>سعودي</v>
      </c>
      <c r="I1144" s="41" t="str">
        <f>IFERROR(VLOOKUP(F1144,mapping!$D$3:$J$200,4,FALSE),0)</f>
        <v xml:space="preserve">مدينتي </v>
      </c>
      <c r="J1144" s="41" t="str">
        <f>IFERROR(VLOOKUP(F1144,mapping!$D$3:$J$200,5,FALSE),0)</f>
        <v>ميكروباص صيني</v>
      </c>
      <c r="K1144" s="63">
        <f>IF(W1144=mapping!$N$1,IFERROR(VLOOKUP(Table4[[#This Row],[Column1]],mapping!A:L,11,FALSE),0),IF(W1144&gt;mapping!$N$1,IFERROR(VLOOKUP(Table4[[#This Row],[Column1]],mapping!A:L,11,FALSE),0),))</f>
        <v>1482</v>
      </c>
      <c r="L1144" s="139">
        <v>1</v>
      </c>
      <c r="M1144" s="60">
        <f>IF(W1144=mapping!$N$1,IFERROR(VLOOKUP(Table4[[#This Row],[Column1]],mapping!A:L,12,FALSE),0),IF(W1144&gt;mapping!$N$1,IFERROR(VLOOKUP(Table4[[#This Row],[Column1]],mapping!A:L,12,FALSE),0),0))</f>
        <v>1350</v>
      </c>
      <c r="N1144" s="58">
        <f>Table4[[#This Row],[ سعر اليومية ]]*3%*Table4[[#This Row],[عدد الدورات ]]</f>
        <v>44.46</v>
      </c>
      <c r="O1144" s="56">
        <f>Table4[[#This Row],[ سعر اليومية ]]*Table4[[#This Row],[عدد الدورات ]]-N1144</f>
        <v>1437.54</v>
      </c>
      <c r="P1144" s="194"/>
      <c r="Q1144" s="194"/>
      <c r="R1144" s="194"/>
      <c r="S1144" s="58">
        <f>(Table4[[#This Row],[سعر يومية السائق]]*Table4[[#This Row],[عدد الدورات ]])-SUM(Table4[[#This Row],[سلف ]:[خصم ]])+Table4[[#This Row],[اضافي ]]</f>
        <v>1350</v>
      </c>
      <c r="U1144" s="58">
        <f>Table4[[#This Row],[ سعر اليومية ]]*Table4[[#This Row],[عدد الدورات ]]-Table4[[#This Row],[سعر يومية السائق]]*L1144</f>
        <v>132</v>
      </c>
      <c r="V1144" s="58">
        <f>U1144-Table4[[#This Row],[W/H  3%]]</f>
        <v>87.539999999999992</v>
      </c>
      <c r="W1144" s="66" t="str">
        <f>Table4[[#This Row],[اليوم]]&amp;Table4[[#This Row],[الشهر ]]&amp;Table4[[#This Row],[العام]]</f>
        <v>2252026</v>
      </c>
      <c r="X1144" s="66" t="s">
        <v>304</v>
      </c>
    </row>
    <row r="1145" spans="1:24" x14ac:dyDescent="0.3">
      <c r="A1145" s="62">
        <v>22</v>
      </c>
      <c r="B1145" s="62">
        <v>5</v>
      </c>
      <c r="C1145" s="62">
        <v>2026</v>
      </c>
      <c r="D1145" s="41" t="str">
        <f t="shared" si="75"/>
        <v>ممدوح كيلاني4المنيب 2 وردية سعوديمدينتي ميكروباص صيني</v>
      </c>
      <c r="E1145" s="4">
        <v>5022</v>
      </c>
      <c r="F1145" s="41" t="str">
        <f>VLOOKUP(E1145,mapping!C:J,2,FALSE)</f>
        <v>ممدوح كيلاني4</v>
      </c>
      <c r="G1145" s="41" t="str">
        <f>IFERROR(VLOOKUP(F1145,mapping!$D$3:$J$200,2,FALSE),0)</f>
        <v xml:space="preserve">المنيب 2 وردية </v>
      </c>
      <c r="H1145" s="41" t="str">
        <f>IFERROR(VLOOKUP(F1145,mapping!$D$3:$J$200,3,FALSE),0)</f>
        <v>سعودي</v>
      </c>
      <c r="I1145" s="41" t="str">
        <f>IFERROR(VLOOKUP(F1145,mapping!$D$3:$J$200,4,FALSE),0)</f>
        <v xml:space="preserve">مدينتي </v>
      </c>
      <c r="J1145" s="41" t="str">
        <f>IFERROR(VLOOKUP(F1145,mapping!$D$3:$J$200,5,FALSE),0)</f>
        <v>ميكروباص صيني</v>
      </c>
      <c r="K1145" s="63">
        <f>IF(W1145=mapping!$N$1,IFERROR(VLOOKUP(Table4[[#This Row],[Column1]],mapping!A:L,11,FALSE),0),IF(W1145&gt;mapping!$N$1,IFERROR(VLOOKUP(Table4[[#This Row],[Column1]],mapping!A:L,11,FALSE),0),))</f>
        <v>2965</v>
      </c>
      <c r="L1145" s="139">
        <v>1</v>
      </c>
      <c r="M1145" s="60">
        <f>IF(W1145=mapping!$N$1,IFERROR(VLOOKUP(Table4[[#This Row],[Column1]],mapping!A:L,12,FALSE),0),IF(W1145&gt;mapping!$N$1,IFERROR(VLOOKUP(Table4[[#This Row],[Column1]],mapping!A:L,12,FALSE),0),0))</f>
        <v>2600</v>
      </c>
      <c r="N1145" s="58">
        <f>Table4[[#This Row],[ سعر اليومية ]]*3%*Table4[[#This Row],[عدد الدورات ]]</f>
        <v>88.95</v>
      </c>
      <c r="O1145" s="56">
        <f>Table4[[#This Row],[ سعر اليومية ]]*Table4[[#This Row],[عدد الدورات ]]-N1145</f>
        <v>2876.05</v>
      </c>
      <c r="P1145" s="194"/>
      <c r="Q1145" s="194"/>
      <c r="R1145" s="194"/>
      <c r="S1145" s="58">
        <f>(Table4[[#This Row],[سعر يومية السائق]]*Table4[[#This Row],[عدد الدورات ]])-SUM(Table4[[#This Row],[سلف ]:[خصم ]])+Table4[[#This Row],[اضافي ]]</f>
        <v>2600</v>
      </c>
      <c r="U1145" s="58">
        <f>Table4[[#This Row],[ سعر اليومية ]]*Table4[[#This Row],[عدد الدورات ]]-Table4[[#This Row],[سعر يومية السائق]]*L1145</f>
        <v>365</v>
      </c>
      <c r="V1145" s="58">
        <f>U1145-Table4[[#This Row],[W/H  3%]]</f>
        <v>276.05</v>
      </c>
      <c r="W1145" s="66" t="str">
        <f>Table4[[#This Row],[اليوم]]&amp;Table4[[#This Row],[الشهر ]]&amp;Table4[[#This Row],[العام]]</f>
        <v>2252026</v>
      </c>
      <c r="X1145" s="66" t="s">
        <v>304</v>
      </c>
    </row>
    <row r="1146" spans="1:24" x14ac:dyDescent="0.3">
      <c r="A1146" s="62">
        <v>22</v>
      </c>
      <c r="B1146" s="62">
        <v>5</v>
      </c>
      <c r="C1146" s="62">
        <v>2026</v>
      </c>
      <c r="D1146" s="41" t="str">
        <f t="shared" si="75"/>
        <v>فرج 5حلوان 2 ورديةسعوديمدينتي اتوبيس 28</v>
      </c>
      <c r="E1146" s="4">
        <v>5023</v>
      </c>
      <c r="F1146" s="41" t="str">
        <f>VLOOKUP(E1146,mapping!C:J,2,FALSE)</f>
        <v>فرج 5</v>
      </c>
      <c r="G1146" s="41" t="str">
        <f>IFERROR(VLOOKUP(F1146,mapping!$D$3:$J$200,2,FALSE),0)</f>
        <v>حلوان 2 وردية</v>
      </c>
      <c r="H1146" s="41" t="str">
        <f>IFERROR(VLOOKUP(F1146,mapping!$D$3:$J$200,3,FALSE),0)</f>
        <v>سعودي</v>
      </c>
      <c r="I1146" s="41" t="str">
        <f>IFERROR(VLOOKUP(F1146,mapping!$D$3:$J$200,4,FALSE),0)</f>
        <v xml:space="preserve">مدينتي </v>
      </c>
      <c r="J1146" s="41" t="str">
        <f>IFERROR(VLOOKUP(F1146,mapping!$D$3:$J$200,5,FALSE),0)</f>
        <v>اتوبيس 28</v>
      </c>
      <c r="K1146" s="63">
        <f>IF(W1146=mapping!$N$1,IFERROR(VLOOKUP(Table4[[#This Row],[Column1]],mapping!A:L,11,FALSE),0),IF(W1146&gt;mapping!$N$1,IFERROR(VLOOKUP(Table4[[#This Row],[Column1]],mapping!A:L,11,FALSE),0),))</f>
        <v>4634</v>
      </c>
      <c r="L1146" s="139">
        <v>1</v>
      </c>
      <c r="M1146" s="60">
        <f>IF(W1146=mapping!$N$1,IFERROR(VLOOKUP(Table4[[#This Row],[Column1]],mapping!A:L,12,FALSE),0),IF(W1146&gt;mapping!$N$1,IFERROR(VLOOKUP(Table4[[#This Row],[Column1]],mapping!A:L,12,FALSE),0),0))</f>
        <v>4100</v>
      </c>
      <c r="N1146" s="58">
        <f>Table4[[#This Row],[ سعر اليومية ]]*3%*Table4[[#This Row],[عدد الدورات ]]</f>
        <v>139.01999999999998</v>
      </c>
      <c r="O1146" s="56">
        <f>Table4[[#This Row],[ سعر اليومية ]]*Table4[[#This Row],[عدد الدورات ]]-N1146</f>
        <v>4494.9799999999996</v>
      </c>
      <c r="P1146" s="194"/>
      <c r="Q1146" s="194"/>
      <c r="R1146" s="194"/>
      <c r="S1146" s="58">
        <f>(Table4[[#This Row],[سعر يومية السائق]]*Table4[[#This Row],[عدد الدورات ]])-SUM(Table4[[#This Row],[سلف ]:[خصم ]])+Table4[[#This Row],[اضافي ]]</f>
        <v>4100</v>
      </c>
      <c r="U1146" s="58">
        <f>Table4[[#This Row],[ سعر اليومية ]]*Table4[[#This Row],[عدد الدورات ]]-Table4[[#This Row],[سعر يومية السائق]]*L1146</f>
        <v>534</v>
      </c>
      <c r="V1146" s="58">
        <f>U1146-Table4[[#This Row],[W/H  3%]]</f>
        <v>394.98</v>
      </c>
      <c r="W1146" s="66" t="str">
        <f>Table4[[#This Row],[اليوم]]&amp;Table4[[#This Row],[الشهر ]]&amp;Table4[[#This Row],[العام]]</f>
        <v>2252026</v>
      </c>
      <c r="X1146" s="66" t="s">
        <v>304</v>
      </c>
    </row>
    <row r="1147" spans="1:24" x14ac:dyDescent="0.3">
      <c r="A1147" s="62">
        <v>22</v>
      </c>
      <c r="B1147" s="62">
        <v>5</v>
      </c>
      <c r="C1147" s="62">
        <v>2026</v>
      </c>
      <c r="D1147" s="41" t="str">
        <f t="shared" si="75"/>
        <v>سيد الحاويالحلميةسعوديمدينتي اتوبيس 28</v>
      </c>
      <c r="E1147" s="4">
        <v>5024</v>
      </c>
      <c r="F1147" s="41" t="str">
        <f>VLOOKUP(E1147,mapping!C:J,2,FALSE)</f>
        <v>سيد الحاوي</v>
      </c>
      <c r="G1147" s="41" t="str">
        <f>IFERROR(VLOOKUP(F1147,mapping!$D$3:$J$200,2,FALSE),0)</f>
        <v>الحلمية</v>
      </c>
      <c r="H1147" s="41" t="str">
        <f>IFERROR(VLOOKUP(F1147,mapping!$D$3:$J$200,3,FALSE),0)</f>
        <v>سعودي</v>
      </c>
      <c r="I1147" s="41" t="str">
        <f>IFERROR(VLOOKUP(F1147,mapping!$D$3:$J$200,4,FALSE),0)</f>
        <v xml:space="preserve">مدينتي </v>
      </c>
      <c r="J1147" s="41" t="str">
        <f>IFERROR(VLOOKUP(F1147,mapping!$D$3:$J$200,5,FALSE),0)</f>
        <v>اتوبيس 28</v>
      </c>
      <c r="K1147" s="63">
        <f>IF(W1147=mapping!$N$1,IFERROR(VLOOKUP(Table4[[#This Row],[Column1]],mapping!A:L,11,FALSE),0),IF(W1147&gt;mapping!$N$1,IFERROR(VLOOKUP(Table4[[#This Row],[Column1]],mapping!A:L,11,FALSE),0),))</f>
        <v>4634</v>
      </c>
      <c r="L1147" s="139">
        <v>1</v>
      </c>
      <c r="M1147" s="60">
        <f>IF(W1147=mapping!$N$1,IFERROR(VLOOKUP(Table4[[#This Row],[Column1]],mapping!A:L,12,FALSE),0),IF(W1147&gt;mapping!$N$1,IFERROR(VLOOKUP(Table4[[#This Row],[Column1]],mapping!A:L,12,FALSE),0),0))</f>
        <v>3750</v>
      </c>
      <c r="N1147" s="58">
        <f>Table4[[#This Row],[ سعر اليومية ]]*3%*Table4[[#This Row],[عدد الدورات ]]</f>
        <v>139.01999999999998</v>
      </c>
      <c r="O1147" s="56">
        <f>Table4[[#This Row],[ سعر اليومية ]]*Table4[[#This Row],[عدد الدورات ]]-N1147</f>
        <v>4494.9799999999996</v>
      </c>
      <c r="P1147" s="194"/>
      <c r="Q1147" s="194"/>
      <c r="R1147" s="194"/>
      <c r="S1147" s="58">
        <f>(Table4[[#This Row],[سعر يومية السائق]]*Table4[[#This Row],[عدد الدورات ]])-SUM(Table4[[#This Row],[سلف ]:[خصم ]])+Table4[[#This Row],[اضافي ]]</f>
        <v>3750</v>
      </c>
      <c r="U1147" s="58">
        <f>Table4[[#This Row],[ سعر اليومية ]]*Table4[[#This Row],[عدد الدورات ]]-Table4[[#This Row],[سعر يومية السائق]]*L1147</f>
        <v>884</v>
      </c>
      <c r="V1147" s="58">
        <f>U1147-Table4[[#This Row],[W/H  3%]]</f>
        <v>744.98</v>
      </c>
      <c r="W1147" s="66" t="str">
        <f>Table4[[#This Row],[اليوم]]&amp;Table4[[#This Row],[الشهر ]]&amp;Table4[[#This Row],[العام]]</f>
        <v>2252026</v>
      </c>
      <c r="X1147" s="66" t="s">
        <v>304</v>
      </c>
    </row>
    <row r="1148" spans="1:24" x14ac:dyDescent="0.3">
      <c r="A1148" s="62">
        <v>22</v>
      </c>
      <c r="B1148" s="62">
        <v>5</v>
      </c>
      <c r="C1148" s="62">
        <v>2026</v>
      </c>
      <c r="D1148" s="41" t="str">
        <f t="shared" si="75"/>
        <v>سيد الحاوي 2عدلي منصور سعوديمدينتي اتوبيس 28</v>
      </c>
      <c r="E1148" s="4">
        <v>5028</v>
      </c>
      <c r="F1148" s="41" t="str">
        <f>VLOOKUP(E1148,mapping!C:J,2,FALSE)</f>
        <v>سيد الحاوي 2</v>
      </c>
      <c r="G1148" s="41" t="str">
        <f>IFERROR(VLOOKUP(F1148,mapping!$D$3:$J$200,2,FALSE),0)</f>
        <v xml:space="preserve">عدلي منصور </v>
      </c>
      <c r="H1148" s="41" t="str">
        <f>IFERROR(VLOOKUP(F1148,mapping!$D$3:$J$200,3,FALSE),0)</f>
        <v>سعودي</v>
      </c>
      <c r="I1148" s="41" t="str">
        <f>IFERROR(VLOOKUP(F1148,mapping!$D$3:$J$200,4,FALSE),0)</f>
        <v xml:space="preserve">مدينتي </v>
      </c>
      <c r="J1148" s="41" t="str">
        <f>IFERROR(VLOOKUP(F1148,mapping!$D$3:$J$200,5,FALSE),0)</f>
        <v>اتوبيس 28</v>
      </c>
      <c r="K1148" s="63">
        <f>IF(W1148=mapping!$N$1,IFERROR(VLOOKUP(Table4[[#This Row],[Column1]],mapping!A:L,11,FALSE),0),IF(W1148&gt;mapping!$N$1,IFERROR(VLOOKUP(Table4[[#This Row],[Column1]],mapping!A:L,11,FALSE),0),))</f>
        <v>741</v>
      </c>
      <c r="L1148" s="139">
        <v>1</v>
      </c>
      <c r="M1148" s="60">
        <f>IF(W1148=mapping!$N$1,IFERROR(VLOOKUP(Table4[[#This Row],[Column1]],mapping!A:L,12,FALSE),0),IF(W1148&gt;mapping!$N$1,IFERROR(VLOOKUP(Table4[[#This Row],[Column1]],mapping!A:L,12,FALSE),0),0))</f>
        <v>550</v>
      </c>
      <c r="N1148" s="58">
        <f>Table4[[#This Row],[ سعر اليومية ]]*3%*Table4[[#This Row],[عدد الدورات ]]</f>
        <v>22.23</v>
      </c>
      <c r="O1148" s="56">
        <f>Table4[[#This Row],[ سعر اليومية ]]*Table4[[#This Row],[عدد الدورات ]]-N1148</f>
        <v>718.77</v>
      </c>
      <c r="P1148" s="194"/>
      <c r="Q1148" s="194"/>
      <c r="R1148" s="194"/>
      <c r="S1148" s="58">
        <f>(Table4[[#This Row],[سعر يومية السائق]]*Table4[[#This Row],[عدد الدورات ]])-SUM(Table4[[#This Row],[سلف ]:[خصم ]])+Table4[[#This Row],[اضافي ]]</f>
        <v>550</v>
      </c>
      <c r="U1148" s="58">
        <f>Table4[[#This Row],[ سعر اليومية ]]*Table4[[#This Row],[عدد الدورات ]]-Table4[[#This Row],[سعر يومية السائق]]*L1148</f>
        <v>191</v>
      </c>
      <c r="V1148" s="58">
        <f>U1148-Table4[[#This Row],[W/H  3%]]</f>
        <v>168.77</v>
      </c>
      <c r="W1148" s="66" t="str">
        <f>Table4[[#This Row],[اليوم]]&amp;Table4[[#This Row],[الشهر ]]&amp;Table4[[#This Row],[العام]]</f>
        <v>2252026</v>
      </c>
      <c r="X1148" s="66" t="s">
        <v>304</v>
      </c>
    </row>
    <row r="1149" spans="1:24" x14ac:dyDescent="0.3">
      <c r="A1149" s="177">
        <v>22</v>
      </c>
      <c r="B1149" s="177">
        <v>5</v>
      </c>
      <c r="C1149" s="177">
        <v>2026</v>
      </c>
      <c r="D1149" s="177" t="str">
        <f>F1149&amp;G1149&amp;H1149&amp;I1149&amp;J1149</f>
        <v>سامي إضافيإضافيلوجستيكاإضافيإضافي</v>
      </c>
      <c r="E1149" s="203">
        <v>4018</v>
      </c>
      <c r="F1149" s="41" t="str">
        <f>VLOOKUP(E1149,mapping!C:J,2,FALSE)</f>
        <v>سامي إضافي</v>
      </c>
      <c r="G1149" s="41" t="str">
        <f>IFERROR(VLOOKUP(F1149,mapping!$D$3:$J$200,2,FALSE),0)</f>
        <v>إضافي</v>
      </c>
      <c r="H1149" s="41" t="str">
        <f>IFERROR(VLOOKUP(F1149,mapping!$D$3:$J$200,3,FALSE),0)</f>
        <v>لوجستيكا</v>
      </c>
      <c r="I1149" s="41" t="str">
        <f>IFERROR(VLOOKUP(F1149,mapping!$D$3:$J$200,4,FALSE),0)</f>
        <v>إضافي</v>
      </c>
      <c r="J1149" s="41" t="str">
        <f>IFERROR(VLOOKUP(F1149,mapping!$D$3:$J$200,5,FALSE),0)</f>
        <v>إضافي</v>
      </c>
      <c r="K1149" s="63">
        <f>IF(W1149=mapping!$N$1,IFERROR(VLOOKUP(Table4[[#This Row],[Column1]],mapping!A:L,11,FALSE),0),IF(W1149&gt;mapping!$N$1,IFERROR(VLOOKUP(Table4[[#This Row],[Column1]],mapping!A:L,11,FALSE),0),))</f>
        <v>1</v>
      </c>
      <c r="L1149" s="139">
        <v>1</v>
      </c>
      <c r="M1149" s="60">
        <f>IF(W1149=mapping!$N$1,IFERROR(VLOOKUP(Table4[[#This Row],[Column1]],mapping!A:L,12,FALSE),0),IF(W1149&gt;mapping!$N$1,IFERROR(VLOOKUP(Table4[[#This Row],[Column1]],mapping!A:L,12,FALSE),0),0))</f>
        <v>0</v>
      </c>
      <c r="N1149" s="58">
        <f>Table4[[#This Row],[ سعر اليومية ]]*3%*Table4[[#This Row],[عدد الدورات ]]</f>
        <v>0.03</v>
      </c>
      <c r="O1149" s="56">
        <f>Table4[[#This Row],[ سعر اليومية ]]*Table4[[#This Row],[عدد الدورات ]]-N1149</f>
        <v>0.97</v>
      </c>
      <c r="P1149" s="194"/>
      <c r="Q1149" s="194"/>
      <c r="R1149" s="197">
        <v>2000</v>
      </c>
      <c r="S1149" s="58">
        <f>(Table4[[#This Row],[سعر يومية السائق]]*Table4[[#This Row],[عدد الدورات ]])-SUM(Table4[[#This Row],[سلف ]:[خصم ]])+Table4[[#This Row],[اضافي ]]</f>
        <v>2000</v>
      </c>
      <c r="T1149" s="41" t="s">
        <v>425</v>
      </c>
      <c r="U1149" s="58">
        <f>Table4[[#This Row],[ سعر اليومية ]]*Table4[[#This Row],[عدد الدورات ]]-Table4[[#This Row],[سعر يومية السائق]]*L1149</f>
        <v>1</v>
      </c>
      <c r="V1149" s="58">
        <f>U1149-Table4[[#This Row],[W/H  3%]]</f>
        <v>0.97</v>
      </c>
      <c r="W1149" s="66" t="str">
        <f>Table4[[#This Row],[اليوم]]&amp;Table4[[#This Row],[الشهر ]]&amp;Table4[[#This Row],[العام]]</f>
        <v>2252026</v>
      </c>
      <c r="X1149" s="66" t="s">
        <v>304</v>
      </c>
    </row>
    <row r="1150" spans="1:24" x14ac:dyDescent="0.3">
      <c r="A1150" s="177">
        <v>22</v>
      </c>
      <c r="B1150" s="177">
        <v>5</v>
      </c>
      <c r="C1150" s="177">
        <v>2026</v>
      </c>
      <c r="D1150" s="177" t="str">
        <f>F1150&amp;G1150&amp;H1150&amp;I1150&amp;J1150</f>
        <v>احمد محمود إضافيإضافيلوجستيكاإضافيإضافي</v>
      </c>
      <c r="E1150" s="203">
        <v>4017</v>
      </c>
      <c r="F1150" s="41" t="str">
        <f>VLOOKUP(E1150,mapping!C:J,2,FALSE)</f>
        <v>احمد محمود إضافي</v>
      </c>
      <c r="G1150" s="41" t="str">
        <f>IFERROR(VLOOKUP(F1150,mapping!$D$3:$J$200,2,FALSE),0)</f>
        <v>إضافي</v>
      </c>
      <c r="H1150" s="41" t="str">
        <f>IFERROR(VLOOKUP(F1150,mapping!$D$3:$J$200,3,FALSE),0)</f>
        <v>لوجستيكا</v>
      </c>
      <c r="I1150" s="41" t="str">
        <f>IFERROR(VLOOKUP(F1150,mapping!$D$3:$J$200,4,FALSE),0)</f>
        <v>إضافي</v>
      </c>
      <c r="J1150" s="41" t="str">
        <f>IFERROR(VLOOKUP(F1150,mapping!$D$3:$J$200,5,FALSE),0)</f>
        <v>إضافي</v>
      </c>
      <c r="K1150" s="63">
        <f>IF(W1150=mapping!$N$1,IFERROR(VLOOKUP(Table4[[#This Row],[Column1]],mapping!A:L,11,FALSE),0),IF(W1150&gt;mapping!$N$1,IFERROR(VLOOKUP(Table4[[#This Row],[Column1]],mapping!A:L,11,FALSE),0),))</f>
        <v>1</v>
      </c>
      <c r="L1150" s="139">
        <v>1</v>
      </c>
      <c r="M1150" s="60">
        <f>IF(W1150=mapping!$N$1,IFERROR(VLOOKUP(Table4[[#This Row],[Column1]],mapping!A:L,12,FALSE),0),IF(W1150&gt;mapping!$N$1,IFERROR(VLOOKUP(Table4[[#This Row],[Column1]],mapping!A:L,12,FALSE),0),0))</f>
        <v>0</v>
      </c>
      <c r="N1150" s="58">
        <f>Table4[[#This Row],[ سعر اليومية ]]*3%*Table4[[#This Row],[عدد الدورات ]]</f>
        <v>0.03</v>
      </c>
      <c r="O1150" s="56">
        <f>Table4[[#This Row],[ سعر اليومية ]]*Table4[[#This Row],[عدد الدورات ]]-N1150</f>
        <v>0.97</v>
      </c>
      <c r="P1150" s="194"/>
      <c r="Q1150" s="194"/>
      <c r="R1150" s="197">
        <v>2000</v>
      </c>
      <c r="S1150" s="58">
        <f>(Table4[[#This Row],[سعر يومية السائق]]*Table4[[#This Row],[عدد الدورات ]])-SUM(Table4[[#This Row],[سلف ]:[خصم ]])+Table4[[#This Row],[اضافي ]]</f>
        <v>2000</v>
      </c>
      <c r="T1150" s="41" t="s">
        <v>426</v>
      </c>
      <c r="U1150" s="58">
        <f>Table4[[#This Row],[ سعر اليومية ]]*Table4[[#This Row],[عدد الدورات ]]-Table4[[#This Row],[سعر يومية السائق]]*L1150</f>
        <v>1</v>
      </c>
      <c r="V1150" s="58">
        <f>U1150-Table4[[#This Row],[W/H  3%]]</f>
        <v>0.97</v>
      </c>
      <c r="W1150" s="66" t="str">
        <f>Table4[[#This Row],[اليوم]]&amp;Table4[[#This Row],[الشهر ]]&amp;Table4[[#This Row],[العام]]</f>
        <v>2252026</v>
      </c>
      <c r="X1150" s="66" t="s">
        <v>304</v>
      </c>
    </row>
    <row r="1151" spans="1:24" x14ac:dyDescent="0.3">
      <c r="A1151" s="177">
        <v>22</v>
      </c>
      <c r="B1151" s="177">
        <v>5</v>
      </c>
      <c r="C1151" s="177">
        <v>2026</v>
      </c>
      <c r="D1151" s="177" t="str">
        <f>F1151&amp;G1151&amp;H1151&amp;I1151&amp;J1151</f>
        <v>احمد السيد إضافيإضافيلوجستيكاإضافيإضافي</v>
      </c>
      <c r="E1151" s="203">
        <v>4020</v>
      </c>
      <c r="F1151" s="41" t="str">
        <f>VLOOKUP(E1151,mapping!C:J,2,FALSE)</f>
        <v>احمد السيد إضافي</v>
      </c>
      <c r="G1151" s="41" t="str">
        <f>IFERROR(VLOOKUP(F1151,mapping!$D$3:$J$200,2,FALSE),0)</f>
        <v>إضافي</v>
      </c>
      <c r="H1151" s="41" t="str">
        <f>IFERROR(VLOOKUP(F1151,mapping!$D$3:$J$200,3,FALSE),0)</f>
        <v>لوجستيكا</v>
      </c>
      <c r="I1151" s="41" t="str">
        <f>IFERROR(VLOOKUP(F1151,mapping!$D$3:$J$200,4,FALSE),0)</f>
        <v>إضافي</v>
      </c>
      <c r="J1151" s="41" t="str">
        <f>IFERROR(VLOOKUP(F1151,mapping!$D$3:$J$200,5,FALSE),0)</f>
        <v>إضافي</v>
      </c>
      <c r="K1151" s="63">
        <f>IF(W1151=mapping!$N$1,IFERROR(VLOOKUP(Table4[[#This Row],[Column1]],mapping!A:L,11,FALSE),0),IF(W1151&gt;mapping!$N$1,IFERROR(VLOOKUP(Table4[[#This Row],[Column1]],mapping!A:L,11,FALSE),0),))</f>
        <v>1</v>
      </c>
      <c r="L1151" s="139">
        <v>1</v>
      </c>
      <c r="M1151" s="60">
        <f>IF(W1151=mapping!$N$1,IFERROR(VLOOKUP(Table4[[#This Row],[Column1]],mapping!A:L,12,FALSE),0),IF(W1151&gt;mapping!$N$1,IFERROR(VLOOKUP(Table4[[#This Row],[Column1]],mapping!A:L,12,FALSE),0),0))</f>
        <v>0</v>
      </c>
      <c r="N1151" s="58">
        <f>Table4[[#This Row],[ سعر اليومية ]]*3%*Table4[[#This Row],[عدد الدورات ]]</f>
        <v>0.03</v>
      </c>
      <c r="O1151" s="56">
        <f>Table4[[#This Row],[ سعر اليومية ]]*Table4[[#This Row],[عدد الدورات ]]-N1151</f>
        <v>0.97</v>
      </c>
      <c r="P1151" s="194"/>
      <c r="Q1151" s="194"/>
      <c r="R1151" s="197">
        <v>2700</v>
      </c>
      <c r="S1151" s="58">
        <f>(Table4[[#This Row],[سعر يومية السائق]]*Table4[[#This Row],[عدد الدورات ]])-SUM(Table4[[#This Row],[سلف ]:[خصم ]])+Table4[[#This Row],[اضافي ]]</f>
        <v>2700</v>
      </c>
      <c r="T1151" s="41" t="s">
        <v>425</v>
      </c>
      <c r="U1151" s="58">
        <f>Table4[[#This Row],[ سعر اليومية ]]*Table4[[#This Row],[عدد الدورات ]]-Table4[[#This Row],[سعر يومية السائق]]*L1151</f>
        <v>1</v>
      </c>
      <c r="V1151" s="58">
        <f>U1151-Table4[[#This Row],[W/H  3%]]</f>
        <v>0.97</v>
      </c>
      <c r="W1151" s="66" t="str">
        <f>Table4[[#This Row],[اليوم]]&amp;Table4[[#This Row],[الشهر ]]&amp;Table4[[#This Row],[العام]]</f>
        <v>2252026</v>
      </c>
      <c r="X1151" s="66" t="s">
        <v>304</v>
      </c>
    </row>
    <row r="1152" spans="1:24" x14ac:dyDescent="0.3">
      <c r="A1152" s="177">
        <v>22</v>
      </c>
      <c r="B1152" s="177">
        <v>5</v>
      </c>
      <c r="C1152" s="177">
        <v>2026</v>
      </c>
      <c r="D1152" s="177" t="str">
        <f t="shared" si="75"/>
        <v>حسام سعيد إضافيإضافيلوجستيكاإضافيإضافي</v>
      </c>
      <c r="E1152" s="203">
        <v>4015</v>
      </c>
      <c r="F1152" s="41" t="str">
        <f>VLOOKUP(E1152,mapping!C:J,2,FALSE)</f>
        <v>حسام سعيد إضافي</v>
      </c>
      <c r="G1152" s="41" t="str">
        <f>IFERROR(VLOOKUP(F1152,mapping!$D$3:$J$200,2,FALSE),0)</f>
        <v>إضافي</v>
      </c>
      <c r="H1152" s="41" t="str">
        <f>IFERROR(VLOOKUP(F1152,mapping!$D$3:$J$200,3,FALSE),0)</f>
        <v>لوجستيكا</v>
      </c>
      <c r="I1152" s="41" t="str">
        <f>IFERROR(VLOOKUP(F1152,mapping!$D$3:$J$200,4,FALSE),0)</f>
        <v>إضافي</v>
      </c>
      <c r="J1152" s="41" t="str">
        <f>IFERROR(VLOOKUP(F1152,mapping!$D$3:$J$200,5,FALSE),0)</f>
        <v>إضافي</v>
      </c>
      <c r="K1152" s="63">
        <f>IF(W1152=mapping!$N$1,IFERROR(VLOOKUP(Table4[[#This Row],[Column1]],mapping!A:L,11,FALSE),0),IF(W1152&gt;mapping!$N$1,IFERROR(VLOOKUP(Table4[[#This Row],[Column1]],mapping!A:L,11,FALSE),0),))</f>
        <v>1</v>
      </c>
      <c r="L1152" s="139">
        <v>1</v>
      </c>
      <c r="M1152" s="60">
        <f>IF(W1152=mapping!$N$1,IFERROR(VLOOKUP(Table4[[#This Row],[Column1]],mapping!A:L,12,FALSE),0),IF(W1152&gt;mapping!$N$1,IFERROR(VLOOKUP(Table4[[#This Row],[Column1]],mapping!A:L,12,FALSE),0),0))</f>
        <v>0</v>
      </c>
      <c r="N1152" s="58">
        <f>Table4[[#This Row],[ سعر اليومية ]]*3%*Table4[[#This Row],[عدد الدورات ]]</f>
        <v>0.03</v>
      </c>
      <c r="O1152" s="56">
        <f>Table4[[#This Row],[ سعر اليومية ]]*Table4[[#This Row],[عدد الدورات ]]-N1152</f>
        <v>0.97</v>
      </c>
      <c r="P1152" s="194"/>
      <c r="Q1152" s="194"/>
      <c r="R1152" s="197">
        <v>4600</v>
      </c>
      <c r="S1152" s="58">
        <f>(Table4[[#This Row],[سعر يومية السائق]]*Table4[[#This Row],[عدد الدورات ]])-SUM(Table4[[#This Row],[سلف ]:[خصم ]])+Table4[[#This Row],[اضافي ]]</f>
        <v>4600</v>
      </c>
      <c r="T1152" s="41" t="s">
        <v>424</v>
      </c>
      <c r="U1152" s="58">
        <f>Table4[[#This Row],[ سعر اليومية ]]*Table4[[#This Row],[عدد الدورات ]]-Table4[[#This Row],[سعر يومية السائق]]*L1152</f>
        <v>1</v>
      </c>
      <c r="V1152" s="58">
        <f>U1152-Table4[[#This Row],[W/H  3%]]</f>
        <v>0.97</v>
      </c>
      <c r="W1152" s="66" t="str">
        <f>Table4[[#This Row],[اليوم]]&amp;Table4[[#This Row],[الشهر ]]&amp;Table4[[#This Row],[العام]]</f>
        <v>2252026</v>
      </c>
      <c r="X1152" s="66" t="s">
        <v>304</v>
      </c>
    </row>
    <row r="1153" spans="1:24" x14ac:dyDescent="0.3">
      <c r="A1153" s="177">
        <v>22</v>
      </c>
      <c r="B1153" s="177">
        <v>5</v>
      </c>
      <c r="C1153" s="177">
        <v>2026</v>
      </c>
      <c r="D1153" s="177" t="str">
        <f t="shared" ref="D1153:D1154" si="78">F1153&amp;G1153&amp;H1153&amp;I1153&amp;J1153</f>
        <v>حسام سعيد إضافيإضافيلوجستيكاإضافيإضافي</v>
      </c>
      <c r="E1153" s="203">
        <v>4015</v>
      </c>
      <c r="F1153" s="41" t="str">
        <f>VLOOKUP(E1153,mapping!C:J,2,FALSE)</f>
        <v>حسام سعيد إضافي</v>
      </c>
      <c r="G1153" s="41" t="str">
        <f>IFERROR(VLOOKUP(F1153,mapping!$D$3:$J$200,2,FALSE),0)</f>
        <v>إضافي</v>
      </c>
      <c r="H1153" s="41" t="str">
        <f>IFERROR(VLOOKUP(F1153,mapping!$D$3:$J$200,3,FALSE),0)</f>
        <v>لوجستيكا</v>
      </c>
      <c r="I1153" s="41" t="str">
        <f>IFERROR(VLOOKUP(F1153,mapping!$D$3:$J$200,4,FALSE),0)</f>
        <v>إضافي</v>
      </c>
      <c r="J1153" s="41" t="str">
        <f>IFERROR(VLOOKUP(F1153,mapping!$D$3:$J$200,5,FALSE),0)</f>
        <v>إضافي</v>
      </c>
      <c r="K1153" s="63">
        <f>IF(W1153=mapping!$N$1,IFERROR(VLOOKUP(Table4[[#This Row],[Column1]],mapping!A:L,11,FALSE),0),IF(W1153&gt;mapping!$N$1,IFERROR(VLOOKUP(Table4[[#This Row],[Column1]],mapping!A:L,11,FALSE),0),))</f>
        <v>1</v>
      </c>
      <c r="L1153" s="139">
        <v>1</v>
      </c>
      <c r="M1153" s="60">
        <f>IF(W1153=mapping!$N$1,IFERROR(VLOOKUP(Table4[[#This Row],[Column1]],mapping!A:L,12,FALSE),0),IF(W1153&gt;mapping!$N$1,IFERROR(VLOOKUP(Table4[[#This Row],[Column1]],mapping!A:L,12,FALSE),0),0))</f>
        <v>0</v>
      </c>
      <c r="N1153" s="58">
        <f>Table4[[#This Row],[ سعر اليومية ]]*3%*Table4[[#This Row],[عدد الدورات ]]</f>
        <v>0.03</v>
      </c>
      <c r="O1153" s="56">
        <f>Table4[[#This Row],[ سعر اليومية ]]*Table4[[#This Row],[عدد الدورات ]]-N1153</f>
        <v>0.97</v>
      </c>
      <c r="P1153" s="194"/>
      <c r="Q1153" s="194"/>
      <c r="R1153" s="197">
        <v>2100</v>
      </c>
      <c r="S1153" s="58">
        <f>(Table4[[#This Row],[سعر يومية السائق]]*Table4[[#This Row],[عدد الدورات ]])-SUM(Table4[[#This Row],[سلف ]:[خصم ]])+Table4[[#This Row],[اضافي ]]</f>
        <v>2100</v>
      </c>
      <c r="T1153" s="41" t="s">
        <v>423</v>
      </c>
      <c r="U1153" s="58">
        <f>Table4[[#This Row],[ سعر اليومية ]]*Table4[[#This Row],[عدد الدورات ]]-Table4[[#This Row],[سعر يومية السائق]]*L1153</f>
        <v>1</v>
      </c>
      <c r="V1153" s="58">
        <f>U1153-Table4[[#This Row],[W/H  3%]]</f>
        <v>0.97</v>
      </c>
      <c r="W1153" s="66" t="str">
        <f>Table4[[#This Row],[اليوم]]&amp;Table4[[#This Row],[الشهر ]]&amp;Table4[[#This Row],[العام]]</f>
        <v>2252026</v>
      </c>
      <c r="X1153" s="66" t="s">
        <v>304</v>
      </c>
    </row>
    <row r="1154" spans="1:24" x14ac:dyDescent="0.3">
      <c r="A1154" s="177">
        <v>22</v>
      </c>
      <c r="B1154" s="177">
        <v>5</v>
      </c>
      <c r="C1154" s="177">
        <v>2026</v>
      </c>
      <c r="D1154" s="177" t="str">
        <f t="shared" si="78"/>
        <v>حسام سعيد إضافيإضافيلوجستيكاإضافيإضافي</v>
      </c>
      <c r="E1154" s="203">
        <v>4015</v>
      </c>
      <c r="F1154" s="41" t="str">
        <f>VLOOKUP(E1154,mapping!C:J,2,FALSE)</f>
        <v>حسام سعيد إضافي</v>
      </c>
      <c r="G1154" s="41" t="str">
        <f>IFERROR(VLOOKUP(F1154,mapping!$D$3:$J$200,2,FALSE),0)</f>
        <v>إضافي</v>
      </c>
      <c r="H1154" s="41" t="str">
        <f>IFERROR(VLOOKUP(F1154,mapping!$D$3:$J$200,3,FALSE),0)</f>
        <v>لوجستيكا</v>
      </c>
      <c r="I1154" s="41" t="str">
        <f>IFERROR(VLOOKUP(F1154,mapping!$D$3:$J$200,4,FALSE),0)</f>
        <v>إضافي</v>
      </c>
      <c r="J1154" s="41" t="str">
        <f>IFERROR(VLOOKUP(F1154,mapping!$D$3:$J$200,5,FALSE),0)</f>
        <v>إضافي</v>
      </c>
      <c r="K1154" s="63">
        <f>IF(W1154=mapping!$N$1,IFERROR(VLOOKUP(Table4[[#This Row],[Column1]],mapping!A:L,11,FALSE),0),IF(W1154&gt;mapping!$N$1,IFERROR(VLOOKUP(Table4[[#This Row],[Column1]],mapping!A:L,11,FALSE),0),))</f>
        <v>1</v>
      </c>
      <c r="L1154" s="139">
        <v>1</v>
      </c>
      <c r="M1154" s="60">
        <f>IF(W1154=mapping!$N$1,IFERROR(VLOOKUP(Table4[[#This Row],[Column1]],mapping!A:L,12,FALSE),0),IF(W1154&gt;mapping!$N$1,IFERROR(VLOOKUP(Table4[[#This Row],[Column1]],mapping!A:L,12,FALSE),0),0))</f>
        <v>0</v>
      </c>
      <c r="N1154" s="58">
        <f>Table4[[#This Row],[ سعر اليومية ]]*3%*Table4[[#This Row],[عدد الدورات ]]</f>
        <v>0.03</v>
      </c>
      <c r="O1154" s="56">
        <f>Table4[[#This Row],[ سعر اليومية ]]*Table4[[#This Row],[عدد الدورات ]]-N1154</f>
        <v>0.97</v>
      </c>
      <c r="P1154" s="194"/>
      <c r="Q1154" s="194"/>
      <c r="R1154" s="197">
        <v>3400</v>
      </c>
      <c r="S1154" s="58">
        <f>(Table4[[#This Row],[سعر يومية السائق]]*Table4[[#This Row],[عدد الدورات ]])-SUM(Table4[[#This Row],[سلف ]:[خصم ]])+Table4[[#This Row],[اضافي ]]</f>
        <v>3400</v>
      </c>
      <c r="T1154" s="41" t="s">
        <v>446</v>
      </c>
      <c r="U1154" s="58">
        <f>Table4[[#This Row],[ سعر اليومية ]]*Table4[[#This Row],[عدد الدورات ]]-Table4[[#This Row],[سعر يومية السائق]]*L1154</f>
        <v>1</v>
      </c>
      <c r="V1154" s="58">
        <f>U1154-Table4[[#This Row],[W/H  3%]]</f>
        <v>0.97</v>
      </c>
      <c r="W1154" s="66" t="str">
        <f>Table4[[#This Row],[اليوم]]&amp;Table4[[#This Row],[الشهر ]]&amp;Table4[[#This Row],[العام]]</f>
        <v>2252026</v>
      </c>
      <c r="X1154" s="66" t="s">
        <v>304</v>
      </c>
    </row>
    <row r="1155" spans="1:24" s="123" customFormat="1" x14ac:dyDescent="0.3">
      <c r="D1155" s="123" t="e">
        <f t="shared" ref="D1155:D1198" si="79">F1155&amp;G1155&amp;H1155&amp;I1155&amp;J1155</f>
        <v>#N/A</v>
      </c>
      <c r="E1155" s="201"/>
      <c r="F1155" s="123" t="e">
        <f>VLOOKUP(E1155,mapping!C:J,2,FALSE)</f>
        <v>#N/A</v>
      </c>
      <c r="G1155" s="123">
        <f>IFERROR(VLOOKUP(F1155,mapping!$D$3:$J$200,2,FALSE),0)</f>
        <v>0</v>
      </c>
      <c r="H1155" s="123">
        <f>IFERROR(VLOOKUP(F1155,mapping!$D$3:$J$200,3,FALSE),0)</f>
        <v>0</v>
      </c>
      <c r="I1155" s="123">
        <f>IFERROR(VLOOKUP(F1155,mapping!$D$3:$J$200,4,FALSE),0)</f>
        <v>0</v>
      </c>
      <c r="J1155" s="123">
        <f>IFERROR(VLOOKUP(F1155,mapping!$D$3:$J$200,5,FALSE),0)</f>
        <v>0</v>
      </c>
      <c r="K1155" s="124">
        <f>IF(W1155=mapping!$N$1,IFERROR(VLOOKUP(Table4[[#This Row],[Column1]],mapping!A:L,11,FALSE),0),IF(W1155&gt;mapping!$N$1,IFERROR(VLOOKUP(Table4[[#This Row],[Column1]],mapping!A:L,11,FALSE),0),))</f>
        <v>0</v>
      </c>
      <c r="L1155" s="140"/>
      <c r="M1155" s="124">
        <f>IF(W1155=mapping!$N$1,IFERROR(VLOOKUP(Table4[[#This Row],[Column1]],mapping!A:L,12,FALSE),0),IF(W1155&gt;mapping!$N$1,IFERROR(VLOOKUP(Table4[[#This Row],[Column1]],mapping!A:L,12,FALSE),0),0))</f>
        <v>0</v>
      </c>
      <c r="N1155" s="125">
        <f>Table4[[#This Row],[ سعر اليومية ]]*3%*Table4[[#This Row],[عدد الدورات ]]</f>
        <v>0</v>
      </c>
      <c r="O1155" s="126">
        <f>Table4[[#This Row],[ سعر اليومية ]]*Table4[[#This Row],[عدد الدورات ]]-N1155</f>
        <v>0</v>
      </c>
      <c r="P1155" s="195"/>
      <c r="Q1155" s="195"/>
      <c r="R1155" s="195"/>
      <c r="S1155" s="125">
        <f>(Table4[[#This Row],[سعر يومية السائق]]*Table4[[#This Row],[عدد الدورات ]])-SUM(Table4[[#This Row],[سلف ]:[خصم ]])+Table4[[#This Row],[اضافي ]]</f>
        <v>0</v>
      </c>
      <c r="U1155" s="125">
        <f>Table4[[#This Row],[ سعر اليومية ]]*Table4[[#This Row],[عدد الدورات ]]-Table4[[#This Row],[سعر يومية السائق]]*L1155</f>
        <v>0</v>
      </c>
      <c r="V1155" s="125">
        <f>U1155-Table4[[#This Row],[W/H  3%]]</f>
        <v>0</v>
      </c>
      <c r="W1155" s="127" t="str">
        <f>Table4[[#This Row],[اليوم]]&amp;Table4[[#This Row],[الشهر ]]&amp;Table4[[#This Row],[العام]]</f>
        <v/>
      </c>
      <c r="X1155" s="127" t="s">
        <v>304</v>
      </c>
    </row>
    <row r="1156" spans="1:24" x14ac:dyDescent="0.3">
      <c r="A1156" s="62">
        <v>23</v>
      </c>
      <c r="B1156" s="62">
        <v>5</v>
      </c>
      <c r="C1156" s="62">
        <v>2026</v>
      </c>
      <c r="D1156" s="41" t="str">
        <f t="shared" si="79"/>
        <v>مصطفي قليوبقليوب FIRST STARTم.نصر ميكروباص صيني</v>
      </c>
      <c r="E1156" s="4">
        <v>1000</v>
      </c>
      <c r="F1156" s="41" t="str">
        <f>VLOOKUP(E1156,mapping!C:J,2,FALSE)</f>
        <v>مصطفي قليوب</v>
      </c>
      <c r="G1156" s="41" t="str">
        <f>IFERROR(VLOOKUP(F1156,mapping!$D$3:$J$200,2,FALSE),0)</f>
        <v xml:space="preserve">قليوب </v>
      </c>
      <c r="H1156" s="41" t="str">
        <f>IFERROR(VLOOKUP(F1156,mapping!$D$3:$J$200,3,FALSE),0)</f>
        <v>FIRST START</v>
      </c>
      <c r="I1156" s="41" t="str">
        <f>IFERROR(VLOOKUP(F1156,mapping!$D$3:$J$200,4,FALSE),0)</f>
        <v xml:space="preserve">م.نصر </v>
      </c>
      <c r="J1156" s="41" t="str">
        <f>IFERROR(VLOOKUP(F1156,mapping!$D$3:$J$200,5,FALSE),0)</f>
        <v>ميكروباص صيني</v>
      </c>
      <c r="K1156" s="63">
        <f>IF(W1156=mapping!$N$1,IFERROR(VLOOKUP(Table4[[#This Row],[Column1]],mapping!A:L,11,FALSE),0),IF(W1156&gt;mapping!$N$1,IFERROR(VLOOKUP(Table4[[#This Row],[Column1]],mapping!A:L,11,FALSE),0),))</f>
        <v>1250</v>
      </c>
      <c r="L1156" s="139">
        <v>1</v>
      </c>
      <c r="M1156" s="60">
        <f>IF(W1156=mapping!$N$1,IFERROR(VLOOKUP(Table4[[#This Row],[Column1]],mapping!A:L,12,FALSE),0),IF(W1156&gt;mapping!$N$1,IFERROR(VLOOKUP(Table4[[#This Row],[Column1]],mapping!A:L,12,FALSE),0),0))</f>
        <v>1200</v>
      </c>
      <c r="N1156" s="58">
        <f>Table4[[#This Row],[ سعر اليومية ]]*3%*Table4[[#This Row],[عدد الدورات ]]</f>
        <v>37.5</v>
      </c>
      <c r="O1156" s="56">
        <f>Table4[[#This Row],[ سعر اليومية ]]*Table4[[#This Row],[عدد الدورات ]]-N1156</f>
        <v>1212.5</v>
      </c>
      <c r="P1156" s="194"/>
      <c r="Q1156" s="194"/>
      <c r="R1156" s="194"/>
      <c r="S1156" s="58">
        <f>(Table4[[#This Row],[سعر يومية السائق]]*Table4[[#This Row],[عدد الدورات ]])-SUM(Table4[[#This Row],[سلف ]:[خصم ]])+Table4[[#This Row],[اضافي ]]</f>
        <v>1200</v>
      </c>
      <c r="U1156" s="58">
        <f>Table4[[#This Row],[ سعر اليومية ]]*Table4[[#This Row],[عدد الدورات ]]-Table4[[#This Row],[سعر يومية السائق]]*L1156</f>
        <v>50</v>
      </c>
      <c r="V1156" s="58">
        <f>U1156-Table4[[#This Row],[W/H  3%]]</f>
        <v>12.5</v>
      </c>
      <c r="W1156" s="66" t="str">
        <f>Table4[[#This Row],[اليوم]]&amp;Table4[[#This Row],[الشهر ]]&amp;Table4[[#This Row],[العام]]</f>
        <v>2352026</v>
      </c>
      <c r="X1156" s="66" t="s">
        <v>304</v>
      </c>
    </row>
    <row r="1157" spans="1:24" x14ac:dyDescent="0.3">
      <c r="A1157" s="62">
        <v>23</v>
      </c>
      <c r="B1157" s="62">
        <v>5</v>
      </c>
      <c r="C1157" s="62">
        <v>2026</v>
      </c>
      <c r="D1157" s="41" t="str">
        <f t="shared" si="79"/>
        <v>عمرو برعي الجراجFLITCH AND GRAINالتجمع ميكروباص صيني</v>
      </c>
      <c r="E1157" s="4">
        <v>2000</v>
      </c>
      <c r="F1157" s="41" t="str">
        <f>VLOOKUP(E1157,mapping!C:J,2,FALSE)</f>
        <v xml:space="preserve">عمرو برعي </v>
      </c>
      <c r="G1157" s="41" t="str">
        <f>IFERROR(VLOOKUP(F1157,mapping!$D$3:$J$200,2,FALSE),0)</f>
        <v>الجراج</v>
      </c>
      <c r="H1157" s="41" t="str">
        <f>IFERROR(VLOOKUP(F1157,mapping!$D$3:$J$200,3,FALSE),0)</f>
        <v>FLITCH AND GRAIN</v>
      </c>
      <c r="I1157" s="41" t="str">
        <f>IFERROR(VLOOKUP(F1157,mapping!$D$3:$J$200,4,FALSE),0)</f>
        <v xml:space="preserve">التجمع </v>
      </c>
      <c r="J1157" s="41" t="str">
        <f>IFERROR(VLOOKUP(F1157,mapping!$D$3:$J$200,5,FALSE),0)</f>
        <v>ميكروباص صيني</v>
      </c>
      <c r="K1157" s="63">
        <f>IF(W1157=mapping!$N$1,IFERROR(VLOOKUP(Table4[[#This Row],[Column1]],mapping!A:L,11,FALSE),0),IF(W1157&gt;mapping!$N$1,IFERROR(VLOOKUP(Table4[[#This Row],[Column1]],mapping!A:L,11,FALSE),0),))</f>
        <v>1300</v>
      </c>
      <c r="L1157" s="139">
        <v>1</v>
      </c>
      <c r="M1157" s="60">
        <f>IF(W1157=mapping!$N$1,IFERROR(VLOOKUP(Table4[[#This Row],[Column1]],mapping!A:L,12,FALSE),0),IF(W1157&gt;mapping!$N$1,IFERROR(VLOOKUP(Table4[[#This Row],[Column1]],mapping!A:L,12,FALSE),0),0))</f>
        <v>1050</v>
      </c>
      <c r="N1157" s="58">
        <f>Table4[[#This Row],[ سعر اليومية ]]*3%*Table4[[#This Row],[عدد الدورات ]]</f>
        <v>39</v>
      </c>
      <c r="O1157" s="56">
        <f>Table4[[#This Row],[ سعر اليومية ]]*Table4[[#This Row],[عدد الدورات ]]-N1157</f>
        <v>1261</v>
      </c>
      <c r="P1157" s="194"/>
      <c r="Q1157" s="194"/>
      <c r="R1157" s="194"/>
      <c r="S1157" s="58">
        <f>(Table4[[#This Row],[سعر يومية السائق]]*Table4[[#This Row],[عدد الدورات ]])-SUM(Table4[[#This Row],[سلف ]:[خصم ]])+Table4[[#This Row],[اضافي ]]</f>
        <v>1050</v>
      </c>
      <c r="U1157" s="58">
        <f>Table4[[#This Row],[ سعر اليومية ]]*Table4[[#This Row],[عدد الدورات ]]-Table4[[#This Row],[سعر يومية السائق]]*L1157</f>
        <v>250</v>
      </c>
      <c r="V1157" s="58">
        <f>U1157-Table4[[#This Row],[W/H  3%]]</f>
        <v>211</v>
      </c>
      <c r="W1157" s="66" t="str">
        <f>Table4[[#This Row],[اليوم]]&amp;Table4[[#This Row],[الشهر ]]&amp;Table4[[#This Row],[العام]]</f>
        <v>2352026</v>
      </c>
      <c r="X1157" s="66" t="s">
        <v>304</v>
      </c>
    </row>
    <row r="1158" spans="1:24" x14ac:dyDescent="0.3">
      <c r="A1158" s="62">
        <v>23</v>
      </c>
      <c r="B1158" s="62">
        <v>5</v>
      </c>
      <c r="C1158" s="62">
        <v>2026</v>
      </c>
      <c r="D1158" s="41" t="str">
        <f t="shared" si="79"/>
        <v>مصطفي الف مسكنالف مسكن 3 ورديةنجمة هليوبوليسالتجمع اتوبيس 28</v>
      </c>
      <c r="E1158" s="4">
        <v>3000</v>
      </c>
      <c r="F1158" s="41" t="str">
        <f>VLOOKUP(E1158,mapping!C:J,2,FALSE)</f>
        <v>مصطفي الف مسكن</v>
      </c>
      <c r="G1158" s="41" t="str">
        <f>IFERROR(VLOOKUP(F1158,mapping!$D$3:$J$200,2,FALSE),0)</f>
        <v>الف مسكن 3 وردية</v>
      </c>
      <c r="H1158" s="41" t="str">
        <f>IFERROR(VLOOKUP(F1158,mapping!$D$3:$J$200,3,FALSE),0)</f>
        <v>نجمة هليوبوليس</v>
      </c>
      <c r="I1158" s="41" t="str">
        <f>IFERROR(VLOOKUP(F1158,mapping!$D$3:$J$200,4,FALSE),0)</f>
        <v xml:space="preserve">التجمع </v>
      </c>
      <c r="J1158" s="41" t="str">
        <f>IFERROR(VLOOKUP(F1158,mapping!$D$3:$J$200,5,FALSE),0)</f>
        <v>اتوبيس 28</v>
      </c>
      <c r="K1158" s="63">
        <f>IF(W1158=mapping!$N$1,IFERROR(VLOOKUP(Table4[[#This Row],[Column1]],mapping!A:L,11,FALSE),0),IF(W1158&gt;mapping!$N$1,IFERROR(VLOOKUP(Table4[[#This Row],[Column1]],mapping!A:L,11,FALSE),0),))</f>
        <v>4297</v>
      </c>
      <c r="L1158" s="139">
        <v>1</v>
      </c>
      <c r="M1158" s="60">
        <f>IF(W1158=mapping!$N$1,IFERROR(VLOOKUP(Table4[[#This Row],[Column1]],mapping!A:L,12,FALSE),0),IF(W1158&gt;mapping!$N$1,IFERROR(VLOOKUP(Table4[[#This Row],[Column1]],mapping!A:L,12,FALSE),0),0))</f>
        <v>3800</v>
      </c>
      <c r="N1158" s="58">
        <f>Table4[[#This Row],[ سعر اليومية ]]*3%*Table4[[#This Row],[عدد الدورات ]]</f>
        <v>128.91</v>
      </c>
      <c r="O1158" s="56">
        <f>Table4[[#This Row],[ سعر اليومية ]]*Table4[[#This Row],[عدد الدورات ]]-N1158</f>
        <v>4168.09</v>
      </c>
      <c r="P1158" s="194"/>
      <c r="Q1158" s="194"/>
      <c r="R1158" s="194"/>
      <c r="S1158" s="58">
        <f>(Table4[[#This Row],[سعر يومية السائق]]*Table4[[#This Row],[عدد الدورات ]])-SUM(Table4[[#This Row],[سلف ]:[خصم ]])+Table4[[#This Row],[اضافي ]]</f>
        <v>3800</v>
      </c>
      <c r="U1158" s="58">
        <f>Table4[[#This Row],[ سعر اليومية ]]*Table4[[#This Row],[عدد الدورات ]]-Table4[[#This Row],[سعر يومية السائق]]*L1158</f>
        <v>497</v>
      </c>
      <c r="V1158" s="58">
        <f>U1158-Table4[[#This Row],[W/H  3%]]</f>
        <v>368.09000000000003</v>
      </c>
      <c r="W1158" s="66" t="str">
        <f>Table4[[#This Row],[اليوم]]&amp;Table4[[#This Row],[الشهر ]]&amp;Table4[[#This Row],[العام]]</f>
        <v>2352026</v>
      </c>
      <c r="X1158" s="66" t="s">
        <v>304</v>
      </c>
    </row>
    <row r="1159" spans="1:24" x14ac:dyDescent="0.3">
      <c r="A1159" s="62">
        <v>23</v>
      </c>
      <c r="B1159" s="62">
        <v>5</v>
      </c>
      <c r="C1159" s="62">
        <v>2026</v>
      </c>
      <c r="D1159" s="41" t="str">
        <f t="shared" si="79"/>
        <v>ممدوح كيلاني1قليوب 3 وردية نجمة هليوبوليسالتجمع اتوبيس 28</v>
      </c>
      <c r="E1159" s="4">
        <v>3002</v>
      </c>
      <c r="F1159" s="41" t="str">
        <f>VLOOKUP(E1159,mapping!C:J,2,FALSE)</f>
        <v>ممدوح كيلاني1</v>
      </c>
      <c r="G1159" s="41" t="str">
        <f>IFERROR(VLOOKUP(F1159,mapping!$D$3:$J$200,2,FALSE),0)</f>
        <v xml:space="preserve">قليوب 3 وردية </v>
      </c>
      <c r="H1159" s="41" t="str">
        <f>IFERROR(VLOOKUP(F1159,mapping!$D$3:$J$200,3,FALSE),0)</f>
        <v>نجمة هليوبوليس</v>
      </c>
      <c r="I1159" s="41" t="str">
        <f>IFERROR(VLOOKUP(F1159,mapping!$D$3:$J$200,4,FALSE),0)</f>
        <v xml:space="preserve">التجمع </v>
      </c>
      <c r="J1159" s="41" t="str">
        <f>IFERROR(VLOOKUP(F1159,mapping!$D$3:$J$200,5,FALSE),0)</f>
        <v>اتوبيس 28</v>
      </c>
      <c r="K1159" s="63">
        <f>IF(W1159=mapping!$N$1,IFERROR(VLOOKUP(Table4[[#This Row],[Column1]],mapping!A:L,11,FALSE),0),IF(W1159&gt;mapping!$N$1,IFERROR(VLOOKUP(Table4[[#This Row],[Column1]],mapping!A:L,11,FALSE),0),))</f>
        <v>4297</v>
      </c>
      <c r="L1159" s="139">
        <v>1</v>
      </c>
      <c r="M1159" s="60">
        <f>IF(W1159=mapping!$N$1,IFERROR(VLOOKUP(Table4[[#This Row],[Column1]],mapping!A:L,12,FALSE),0),IF(W1159&gt;mapping!$N$1,IFERROR(VLOOKUP(Table4[[#This Row],[Column1]],mapping!A:L,12,FALSE),0),0))</f>
        <v>3900</v>
      </c>
      <c r="N1159" s="58">
        <f>Table4[[#This Row],[ سعر اليومية ]]*3%*Table4[[#This Row],[عدد الدورات ]]</f>
        <v>128.91</v>
      </c>
      <c r="O1159" s="56">
        <f>Table4[[#This Row],[ سعر اليومية ]]*Table4[[#This Row],[عدد الدورات ]]-N1159</f>
        <v>4168.09</v>
      </c>
      <c r="P1159" s="194"/>
      <c r="Q1159" s="194"/>
      <c r="R1159" s="194"/>
      <c r="S1159" s="58">
        <f>(Table4[[#This Row],[سعر يومية السائق]]*Table4[[#This Row],[عدد الدورات ]])-SUM(Table4[[#This Row],[سلف ]:[خصم ]])+Table4[[#This Row],[اضافي ]]</f>
        <v>3900</v>
      </c>
      <c r="U1159" s="58">
        <f>Table4[[#This Row],[ سعر اليومية ]]*Table4[[#This Row],[عدد الدورات ]]-Table4[[#This Row],[سعر يومية السائق]]*L1159</f>
        <v>397</v>
      </c>
      <c r="V1159" s="58">
        <f>U1159-Table4[[#This Row],[W/H  3%]]</f>
        <v>268.09000000000003</v>
      </c>
      <c r="W1159" s="66" t="str">
        <f>Table4[[#This Row],[اليوم]]&amp;Table4[[#This Row],[الشهر ]]&amp;Table4[[#This Row],[العام]]</f>
        <v>2352026</v>
      </c>
      <c r="X1159" s="66" t="s">
        <v>304</v>
      </c>
    </row>
    <row r="1160" spans="1:24" x14ac:dyDescent="0.3">
      <c r="A1160" s="62">
        <v>23</v>
      </c>
      <c r="B1160" s="62">
        <v>5</v>
      </c>
      <c r="C1160" s="62">
        <v>2026</v>
      </c>
      <c r="D1160" s="41" t="str">
        <f t="shared" si="79"/>
        <v>ممدوح كيلاني3المنيب 3وردية نجمة هليوبوليسالتجمع ميكروباص</v>
      </c>
      <c r="E1160" s="4">
        <v>3004</v>
      </c>
      <c r="F1160" s="41" t="str">
        <f>VLOOKUP(E1160,mapping!C:J,2,FALSE)</f>
        <v>ممدوح كيلاني3</v>
      </c>
      <c r="G1160" s="41" t="str">
        <f>IFERROR(VLOOKUP(F1160,mapping!$D$3:$J$200,2,FALSE),0)</f>
        <v xml:space="preserve">المنيب 3وردية </v>
      </c>
      <c r="H1160" s="41" t="str">
        <f>IFERROR(VLOOKUP(F1160,mapping!$D$3:$J$200,3,FALSE),0)</f>
        <v>نجمة هليوبوليس</v>
      </c>
      <c r="I1160" s="41" t="str">
        <f>IFERROR(VLOOKUP(F1160,mapping!$D$3:$J$200,4,FALSE),0)</f>
        <v xml:space="preserve">التجمع </v>
      </c>
      <c r="J1160" s="41" t="str">
        <f>IFERROR(VLOOKUP(F1160,mapping!$D$3:$J$200,5,FALSE),0)</f>
        <v>ميكروباص</v>
      </c>
      <c r="K1160" s="63">
        <f>IF(W1160=mapping!$N$1,IFERROR(VLOOKUP(Table4[[#This Row],[Column1]],mapping!A:L,11,FALSE),0),IF(W1160&gt;mapping!$N$1,IFERROR(VLOOKUP(Table4[[#This Row],[Column1]],mapping!A:L,11,FALSE),0),))</f>
        <v>3600</v>
      </c>
      <c r="L1160" s="139">
        <v>1</v>
      </c>
      <c r="M1160" s="60">
        <f>IF(W1160=mapping!$N$1,IFERROR(VLOOKUP(Table4[[#This Row],[Column1]],mapping!A:L,12,FALSE),0),IF(W1160&gt;mapping!$N$1,IFERROR(VLOOKUP(Table4[[#This Row],[Column1]],mapping!A:L,12,FALSE),0),0))</f>
        <v>2700</v>
      </c>
      <c r="N1160" s="58">
        <f>Table4[[#This Row],[ سعر اليومية ]]*3%*Table4[[#This Row],[عدد الدورات ]]</f>
        <v>108</v>
      </c>
      <c r="O1160" s="56">
        <f>Table4[[#This Row],[ سعر اليومية ]]*Table4[[#This Row],[عدد الدورات ]]-N1160</f>
        <v>3492</v>
      </c>
      <c r="P1160" s="194"/>
      <c r="Q1160" s="194"/>
      <c r="R1160" s="194"/>
      <c r="S1160" s="58">
        <f>(Table4[[#This Row],[سعر يومية السائق]]*Table4[[#This Row],[عدد الدورات ]])-SUM(Table4[[#This Row],[سلف ]:[خصم ]])+Table4[[#This Row],[اضافي ]]</f>
        <v>2700</v>
      </c>
      <c r="U1160" s="58">
        <f>Table4[[#This Row],[ سعر اليومية ]]*Table4[[#This Row],[عدد الدورات ]]-Table4[[#This Row],[سعر يومية السائق]]*L1160</f>
        <v>900</v>
      </c>
      <c r="V1160" s="58">
        <f>U1160-Table4[[#This Row],[W/H  3%]]</f>
        <v>792</v>
      </c>
      <c r="W1160" s="66" t="str">
        <f>Table4[[#This Row],[اليوم]]&amp;Table4[[#This Row],[الشهر ]]&amp;Table4[[#This Row],[العام]]</f>
        <v>2352026</v>
      </c>
      <c r="X1160" s="66" t="s">
        <v>304</v>
      </c>
    </row>
    <row r="1161" spans="1:24" x14ac:dyDescent="0.3">
      <c r="A1161" s="62">
        <v>23</v>
      </c>
      <c r="B1161" s="62">
        <v>5</v>
      </c>
      <c r="C1161" s="62">
        <v>2026</v>
      </c>
      <c r="D1161" s="41" t="str">
        <f t="shared" si="79"/>
        <v>بكرقليوب 1 ورديةنجمة هليوبوليسالتجمع ميكروباص</v>
      </c>
      <c r="E1161" s="4">
        <v>3005</v>
      </c>
      <c r="F1161" s="41" t="str">
        <f>VLOOKUP(E1161,mapping!C:J,2,FALSE)</f>
        <v>بكر</v>
      </c>
      <c r="G1161" s="41" t="str">
        <f>IFERROR(VLOOKUP(F1161,mapping!$D$3:$J$200,2,FALSE),0)</f>
        <v>قليوب 1 وردية</v>
      </c>
      <c r="H1161" s="41" t="str">
        <f>IFERROR(VLOOKUP(F1161,mapping!$D$3:$J$200,3,FALSE),0)</f>
        <v>نجمة هليوبوليس</v>
      </c>
      <c r="I1161" s="41" t="str">
        <f>IFERROR(VLOOKUP(F1161,mapping!$D$3:$J$200,4,FALSE),0)</f>
        <v xml:space="preserve">التجمع </v>
      </c>
      <c r="J1161" s="41" t="str">
        <f>IFERROR(VLOOKUP(F1161,mapping!$D$3:$J$200,5,FALSE),0)</f>
        <v>ميكروباص</v>
      </c>
      <c r="K1161" s="63">
        <f>IF(W1161=mapping!$N$1,IFERROR(VLOOKUP(Table4[[#This Row],[Column1]],mapping!A:L,11,FALSE),0),IF(W1161&gt;mapping!$N$1,IFERROR(VLOOKUP(Table4[[#This Row],[Column1]],mapping!A:L,11,FALSE),0),))</f>
        <v>1400</v>
      </c>
      <c r="L1161" s="139">
        <v>1</v>
      </c>
      <c r="M1161" s="60">
        <f>IF(W1161=mapping!$N$1,IFERROR(VLOOKUP(Table4[[#This Row],[Column1]],mapping!A:L,12,FALSE),0),IF(W1161&gt;mapping!$N$1,IFERROR(VLOOKUP(Table4[[#This Row],[Column1]],mapping!A:L,12,FALSE),0),0))</f>
        <v>1200</v>
      </c>
      <c r="N1161" s="58">
        <f>Table4[[#This Row],[ سعر اليومية ]]*3%*Table4[[#This Row],[عدد الدورات ]]</f>
        <v>42</v>
      </c>
      <c r="O1161" s="56">
        <f>Table4[[#This Row],[ سعر اليومية ]]*Table4[[#This Row],[عدد الدورات ]]-N1161</f>
        <v>1358</v>
      </c>
      <c r="P1161" s="194"/>
      <c r="Q1161" s="194"/>
      <c r="R1161" s="194"/>
      <c r="S1161" s="58">
        <f>(Table4[[#This Row],[سعر يومية السائق]]*Table4[[#This Row],[عدد الدورات ]])-SUM(Table4[[#This Row],[سلف ]:[خصم ]])+Table4[[#This Row],[اضافي ]]</f>
        <v>1200</v>
      </c>
      <c r="U1161" s="58">
        <f>Table4[[#This Row],[ سعر اليومية ]]*Table4[[#This Row],[عدد الدورات ]]-Table4[[#This Row],[سعر يومية السائق]]*L1161</f>
        <v>200</v>
      </c>
      <c r="V1161" s="58">
        <f>U1161-Table4[[#This Row],[W/H  3%]]</f>
        <v>158</v>
      </c>
      <c r="W1161" s="66" t="str">
        <f>Table4[[#This Row],[اليوم]]&amp;Table4[[#This Row],[الشهر ]]&amp;Table4[[#This Row],[العام]]</f>
        <v>2352026</v>
      </c>
      <c r="X1161" s="66" t="s">
        <v>304</v>
      </c>
    </row>
    <row r="1162" spans="1:24" x14ac:dyDescent="0.3">
      <c r="A1162" s="62">
        <v>23</v>
      </c>
      <c r="B1162" s="62">
        <v>5</v>
      </c>
      <c r="C1162" s="62">
        <v>2026</v>
      </c>
      <c r="D1162" s="41" t="str">
        <f t="shared" si="79"/>
        <v xml:space="preserve">رجب سلامة 1المرج لوجستيكااكتوبر هاي اس </v>
      </c>
      <c r="E1162" s="4">
        <v>4000</v>
      </c>
      <c r="F1162" s="41" t="str">
        <f>VLOOKUP(E1162,mapping!C:J,2,FALSE)</f>
        <v>رجب سلامة 1</v>
      </c>
      <c r="G1162" s="41" t="str">
        <f>IFERROR(VLOOKUP(F1162,mapping!$D$3:$J$200,2,FALSE),0)</f>
        <v xml:space="preserve">المرج </v>
      </c>
      <c r="H1162" s="41" t="str">
        <f>IFERROR(VLOOKUP(F1162,mapping!$D$3:$J$200,3,FALSE),0)</f>
        <v>لوجستيكا</v>
      </c>
      <c r="I1162" s="41" t="str">
        <f>IFERROR(VLOOKUP(F1162,mapping!$D$3:$J$200,4,FALSE),0)</f>
        <v xml:space="preserve">اكتوبر </v>
      </c>
      <c r="J1162" s="41" t="str">
        <f>IFERROR(VLOOKUP(F1162,mapping!$D$3:$J$200,5,FALSE),0)</f>
        <v xml:space="preserve">هاي اس </v>
      </c>
      <c r="K1162" s="63">
        <f>IF(W1162=mapping!$N$1,IFERROR(VLOOKUP(Table4[[#This Row],[Column1]],mapping!A:L,11,FALSE),0),IF(W1162&gt;mapping!$N$1,IFERROR(VLOOKUP(Table4[[#This Row],[Column1]],mapping!A:L,11,FALSE),0),))</f>
        <v>2195</v>
      </c>
      <c r="L1162" s="139">
        <v>1</v>
      </c>
      <c r="M1162" s="60">
        <f>IF(W1162=mapping!$N$1,IFERROR(VLOOKUP(Table4[[#This Row],[Column1]],mapping!A:L,12,FALSE),0),IF(W1162&gt;mapping!$N$1,IFERROR(VLOOKUP(Table4[[#This Row],[Column1]],mapping!A:L,12,FALSE),0),0))</f>
        <v>2000</v>
      </c>
      <c r="N1162" s="58">
        <f>Table4[[#This Row],[ سعر اليومية ]]*3%*Table4[[#This Row],[عدد الدورات ]]</f>
        <v>65.849999999999994</v>
      </c>
      <c r="O1162" s="56">
        <f>Table4[[#This Row],[ سعر اليومية ]]*Table4[[#This Row],[عدد الدورات ]]-N1162</f>
        <v>2129.15</v>
      </c>
      <c r="P1162" s="194"/>
      <c r="Q1162" s="194"/>
      <c r="R1162" s="194"/>
      <c r="S1162" s="58">
        <f>(Table4[[#This Row],[سعر يومية السائق]]*Table4[[#This Row],[عدد الدورات ]])-SUM(Table4[[#This Row],[سلف ]:[خصم ]])+Table4[[#This Row],[اضافي ]]</f>
        <v>2000</v>
      </c>
      <c r="U1162" s="58">
        <f>Table4[[#This Row],[ سعر اليومية ]]*Table4[[#This Row],[عدد الدورات ]]-Table4[[#This Row],[سعر يومية السائق]]*L1162</f>
        <v>195</v>
      </c>
      <c r="V1162" s="58">
        <f>U1162-Table4[[#This Row],[W/H  3%]]</f>
        <v>129.15</v>
      </c>
      <c r="W1162" s="66" t="str">
        <f>Table4[[#This Row],[اليوم]]&amp;Table4[[#This Row],[الشهر ]]&amp;Table4[[#This Row],[العام]]</f>
        <v>2352026</v>
      </c>
      <c r="X1162" s="66" t="s">
        <v>304</v>
      </c>
    </row>
    <row r="1163" spans="1:24" x14ac:dyDescent="0.3">
      <c r="A1163" s="62">
        <v>23</v>
      </c>
      <c r="B1163" s="62">
        <v>5</v>
      </c>
      <c r="C1163" s="62">
        <v>2026</v>
      </c>
      <c r="D1163" s="41" t="str">
        <f t="shared" si="79"/>
        <v xml:space="preserve">رجب سلامة 2 نكلا حضورلوجستيكااكتوبر هاي اس </v>
      </c>
      <c r="E1163" s="4">
        <v>4004</v>
      </c>
      <c r="F1163" s="41" t="str">
        <f>VLOOKUP(E1163,mapping!C:J,2,FALSE)</f>
        <v xml:space="preserve">رجب سلامة 2 </v>
      </c>
      <c r="G1163" s="41" t="str">
        <f>IFERROR(VLOOKUP(F1163,mapping!$D$3:$J$200,2,FALSE),0)</f>
        <v>نكلا حضور</v>
      </c>
      <c r="H1163" s="41" t="str">
        <f>IFERROR(VLOOKUP(F1163,mapping!$D$3:$J$200,3,FALSE),0)</f>
        <v>لوجستيكا</v>
      </c>
      <c r="I1163" s="41" t="str">
        <f>IFERROR(VLOOKUP(F1163,mapping!$D$3:$J$200,4,FALSE),0)</f>
        <v xml:space="preserve">اكتوبر </v>
      </c>
      <c r="J1163" s="41" t="str">
        <f>IFERROR(VLOOKUP(F1163,mapping!$D$3:$J$200,5,FALSE),0)</f>
        <v xml:space="preserve">هاي اس </v>
      </c>
      <c r="K1163" s="63">
        <f>IF(W1163=mapping!$N$1,IFERROR(VLOOKUP(Table4[[#This Row],[Column1]],mapping!A:L,11,FALSE),0),IF(W1163&gt;mapping!$N$1,IFERROR(VLOOKUP(Table4[[#This Row],[Column1]],mapping!A:L,11,FALSE),0),))</f>
        <v>1024</v>
      </c>
      <c r="L1163" s="139">
        <v>1</v>
      </c>
      <c r="M1163" s="60">
        <f>IF(W1163=mapping!$N$1,IFERROR(VLOOKUP(Table4[[#This Row],[Column1]],mapping!A:L,12,FALSE),0),IF(W1163&gt;mapping!$N$1,IFERROR(VLOOKUP(Table4[[#This Row],[Column1]],mapping!A:L,12,FALSE),0),0))</f>
        <v>1000</v>
      </c>
      <c r="N1163" s="58">
        <f>Table4[[#This Row],[ سعر اليومية ]]*3%*Table4[[#This Row],[عدد الدورات ]]</f>
        <v>30.72</v>
      </c>
      <c r="O1163" s="56">
        <f>Table4[[#This Row],[ سعر اليومية ]]*Table4[[#This Row],[عدد الدورات ]]-N1163</f>
        <v>993.28</v>
      </c>
      <c r="P1163" s="194"/>
      <c r="Q1163" s="194"/>
      <c r="R1163" s="194"/>
      <c r="S1163" s="58">
        <f>(Table4[[#This Row],[سعر يومية السائق]]*Table4[[#This Row],[عدد الدورات ]])-SUM(Table4[[#This Row],[سلف ]:[خصم ]])+Table4[[#This Row],[اضافي ]]</f>
        <v>1000</v>
      </c>
      <c r="U1163" s="58">
        <f>Table4[[#This Row],[ سعر اليومية ]]*Table4[[#This Row],[عدد الدورات ]]-Table4[[#This Row],[سعر يومية السائق]]*L1163</f>
        <v>24</v>
      </c>
      <c r="V1163" s="58">
        <f>U1163-Table4[[#This Row],[W/H  3%]]</f>
        <v>-6.7199999999999989</v>
      </c>
      <c r="W1163" s="66" t="str">
        <f>Table4[[#This Row],[اليوم]]&amp;Table4[[#This Row],[الشهر ]]&amp;Table4[[#This Row],[العام]]</f>
        <v>2352026</v>
      </c>
      <c r="X1163" s="66" t="s">
        <v>304</v>
      </c>
    </row>
    <row r="1164" spans="1:24" x14ac:dyDescent="0.3">
      <c r="A1164" s="62">
        <v>23</v>
      </c>
      <c r="B1164" s="62">
        <v>5</v>
      </c>
      <c r="C1164" s="62">
        <v>2026</v>
      </c>
      <c r="D1164" s="41" t="str">
        <f t="shared" si="79"/>
        <v xml:space="preserve">احمد السيدالمنيب 3وردية لوجستيكااكتوبر هاي اس </v>
      </c>
      <c r="E1164" s="4">
        <v>4001</v>
      </c>
      <c r="F1164" s="41" t="str">
        <f>VLOOKUP(E1164,mapping!C:J,2,FALSE)</f>
        <v>احمد السيد</v>
      </c>
      <c r="G1164" s="41" t="str">
        <f>IFERROR(VLOOKUP(F1164,mapping!$D$3:$J$200,2,FALSE),0)</f>
        <v xml:space="preserve">المنيب 3وردية </v>
      </c>
      <c r="H1164" s="41" t="str">
        <f>IFERROR(VLOOKUP(F1164,mapping!$D$3:$J$200,3,FALSE),0)</f>
        <v>لوجستيكا</v>
      </c>
      <c r="I1164" s="41" t="str">
        <f>IFERROR(VLOOKUP(F1164,mapping!$D$3:$J$200,4,FALSE),0)</f>
        <v xml:space="preserve">اكتوبر </v>
      </c>
      <c r="J1164" s="41" t="str">
        <f>IFERROR(VLOOKUP(F1164,mapping!$D$3:$J$200,5,FALSE),0)</f>
        <v xml:space="preserve">هاي اس </v>
      </c>
      <c r="K1164" s="63">
        <f>IF(W1164=mapping!$N$1,IFERROR(VLOOKUP(Table4[[#This Row],[Column1]],mapping!A:L,11,FALSE),0),IF(W1164&gt;mapping!$N$1,IFERROR(VLOOKUP(Table4[[#This Row],[Column1]],mapping!A:L,11,FALSE),0),))</f>
        <v>4831</v>
      </c>
      <c r="L1164" s="139">
        <v>1</v>
      </c>
      <c r="M1164" s="60">
        <f>IF(W1164=mapping!$N$1,IFERROR(VLOOKUP(Table4[[#This Row],[Column1]],mapping!A:L,12,FALSE),0),IF(W1164&gt;mapping!$N$1,IFERROR(VLOOKUP(Table4[[#This Row],[Column1]],mapping!A:L,12,FALSE),0),0))</f>
        <v>4000</v>
      </c>
      <c r="N1164" s="58">
        <f>Table4[[#This Row],[ سعر اليومية ]]*3%*Table4[[#This Row],[عدد الدورات ]]</f>
        <v>144.93</v>
      </c>
      <c r="O1164" s="56">
        <f>Table4[[#This Row],[ سعر اليومية ]]*Table4[[#This Row],[عدد الدورات ]]-N1164</f>
        <v>4686.07</v>
      </c>
      <c r="P1164" s="194"/>
      <c r="Q1164" s="194"/>
      <c r="R1164" s="194"/>
      <c r="S1164" s="58">
        <f>(Table4[[#This Row],[سعر يومية السائق]]*Table4[[#This Row],[عدد الدورات ]])-SUM(Table4[[#This Row],[سلف ]:[خصم ]])+Table4[[#This Row],[اضافي ]]</f>
        <v>4000</v>
      </c>
      <c r="U1164" s="58">
        <f>Table4[[#This Row],[ سعر اليومية ]]*Table4[[#This Row],[عدد الدورات ]]-Table4[[#This Row],[سعر يومية السائق]]*L1164</f>
        <v>831</v>
      </c>
      <c r="V1164" s="58">
        <f>U1164-Table4[[#This Row],[W/H  3%]]</f>
        <v>686.06999999999994</v>
      </c>
      <c r="W1164" s="66" t="str">
        <f>Table4[[#This Row],[اليوم]]&amp;Table4[[#This Row],[الشهر ]]&amp;Table4[[#This Row],[العام]]</f>
        <v>2352026</v>
      </c>
      <c r="X1164" s="66" t="s">
        <v>304</v>
      </c>
    </row>
    <row r="1165" spans="1:24" x14ac:dyDescent="0.3">
      <c r="A1165" s="62">
        <v>23</v>
      </c>
      <c r="B1165" s="62">
        <v>5</v>
      </c>
      <c r="C1165" s="62">
        <v>2026</v>
      </c>
      <c r="D1165" s="41" t="str">
        <f t="shared" si="79"/>
        <v xml:space="preserve">حسام سعيد1القناطر 3 ورديةلوجستيكااكتوبر هاي اس </v>
      </c>
      <c r="E1165" s="4">
        <v>4002</v>
      </c>
      <c r="F1165" s="41" t="str">
        <f>VLOOKUP(E1165,mapping!C:J,2,FALSE)</f>
        <v>حسام سعيد1</v>
      </c>
      <c r="G1165" s="41" t="str">
        <f>IFERROR(VLOOKUP(F1165,mapping!$D$3:$J$200,2,FALSE),0)</f>
        <v>القناطر 3 وردية</v>
      </c>
      <c r="H1165" s="41" t="str">
        <f>IFERROR(VLOOKUP(F1165,mapping!$D$3:$J$200,3,FALSE),0)</f>
        <v>لوجستيكا</v>
      </c>
      <c r="I1165" s="41" t="str">
        <f>IFERROR(VLOOKUP(F1165,mapping!$D$3:$J$200,4,FALSE),0)</f>
        <v xml:space="preserve">اكتوبر </v>
      </c>
      <c r="J1165" s="41" t="str">
        <f>IFERROR(VLOOKUP(F1165,mapping!$D$3:$J$200,5,FALSE),0)</f>
        <v xml:space="preserve">هاي اس </v>
      </c>
      <c r="K1165" s="63">
        <f>IF(W1165=mapping!$N$1,IFERROR(VLOOKUP(Table4[[#This Row],[Column1]],mapping!A:L,11,FALSE),0),IF(W1165&gt;mapping!$N$1,IFERROR(VLOOKUP(Table4[[#This Row],[Column1]],mapping!A:L,11,FALSE),0),))</f>
        <v>4391</v>
      </c>
      <c r="L1165" s="139">
        <v>1</v>
      </c>
      <c r="M1165" s="60">
        <f>IF(W1165=mapping!$N$1,IFERROR(VLOOKUP(Table4[[#This Row],[Column1]],mapping!A:L,12,FALSE),0),IF(W1165&gt;mapping!$N$1,IFERROR(VLOOKUP(Table4[[#This Row],[Column1]],mapping!A:L,12,FALSE),0),0))</f>
        <v>3400</v>
      </c>
      <c r="N1165" s="58">
        <f>Table4[[#This Row],[ سعر اليومية ]]*3%*Table4[[#This Row],[عدد الدورات ]]</f>
        <v>131.72999999999999</v>
      </c>
      <c r="O1165" s="56">
        <f>Table4[[#This Row],[ سعر اليومية ]]*Table4[[#This Row],[عدد الدورات ]]-N1165</f>
        <v>4259.2700000000004</v>
      </c>
      <c r="P1165" s="194"/>
      <c r="Q1165" s="194"/>
      <c r="R1165" s="194"/>
      <c r="S1165" s="58">
        <f>(Table4[[#This Row],[سعر يومية السائق]]*Table4[[#This Row],[عدد الدورات ]])-SUM(Table4[[#This Row],[سلف ]:[خصم ]])+Table4[[#This Row],[اضافي ]]</f>
        <v>3400</v>
      </c>
      <c r="U1165" s="58">
        <f>Table4[[#This Row],[ سعر اليومية ]]*Table4[[#This Row],[عدد الدورات ]]-Table4[[#This Row],[سعر يومية السائق]]*L1165</f>
        <v>991</v>
      </c>
      <c r="V1165" s="58">
        <f>U1165-Table4[[#This Row],[W/H  3%]]</f>
        <v>859.27</v>
      </c>
      <c r="W1165" s="66" t="str">
        <f>Table4[[#This Row],[اليوم]]&amp;Table4[[#This Row],[الشهر ]]&amp;Table4[[#This Row],[العام]]</f>
        <v>2352026</v>
      </c>
      <c r="X1165" s="66" t="s">
        <v>304</v>
      </c>
    </row>
    <row r="1166" spans="1:24" x14ac:dyDescent="0.3">
      <c r="A1166" s="62">
        <v>23</v>
      </c>
      <c r="B1166" s="62">
        <v>5</v>
      </c>
      <c r="C1166" s="62">
        <v>2026</v>
      </c>
      <c r="D1166" s="41" t="str">
        <f t="shared" si="79"/>
        <v xml:space="preserve">حسام سعيد 2نكلا انصرافلوجستيكااكتوبر هاي اس </v>
      </c>
      <c r="E1166" s="4">
        <v>4003</v>
      </c>
      <c r="F1166" s="41" t="str">
        <f>VLOOKUP(E1166,mapping!C:J,2,FALSE)</f>
        <v>حسام سعيد 2</v>
      </c>
      <c r="G1166" s="41" t="str">
        <f>IFERROR(VLOOKUP(F1166,mapping!$D$3:$J$200,2,FALSE),0)</f>
        <v>نكلا انصراف</v>
      </c>
      <c r="H1166" s="41" t="str">
        <f>IFERROR(VLOOKUP(F1166,mapping!$D$3:$J$200,3,FALSE),0)</f>
        <v>لوجستيكا</v>
      </c>
      <c r="I1166" s="41" t="str">
        <f>IFERROR(VLOOKUP(F1166,mapping!$D$3:$J$200,4,FALSE),0)</f>
        <v xml:space="preserve">اكتوبر </v>
      </c>
      <c r="J1166" s="41" t="str">
        <f>IFERROR(VLOOKUP(F1166,mapping!$D$3:$J$200,5,FALSE),0)</f>
        <v xml:space="preserve">هاي اس </v>
      </c>
      <c r="K1166" s="63">
        <f>IF(W1166=mapping!$N$1,IFERROR(VLOOKUP(Table4[[#This Row],[Column1]],mapping!A:L,11,FALSE),0),IF(W1166&gt;mapping!$N$1,IFERROR(VLOOKUP(Table4[[#This Row],[Column1]],mapping!A:L,11,FALSE),0),))</f>
        <v>1024</v>
      </c>
      <c r="L1166" s="139">
        <v>1</v>
      </c>
      <c r="M1166" s="60">
        <f>IF(W1166=mapping!$N$1,IFERROR(VLOOKUP(Table4[[#This Row],[Column1]],mapping!A:L,12,FALSE),0),IF(W1166&gt;mapping!$N$1,IFERROR(VLOOKUP(Table4[[#This Row],[Column1]],mapping!A:L,12,FALSE),0),0))</f>
        <v>900</v>
      </c>
      <c r="N1166" s="58">
        <f>Table4[[#This Row],[ سعر اليومية ]]*3%*Table4[[#This Row],[عدد الدورات ]]</f>
        <v>30.72</v>
      </c>
      <c r="O1166" s="56">
        <f>Table4[[#This Row],[ سعر اليومية ]]*Table4[[#This Row],[عدد الدورات ]]-N1166</f>
        <v>993.28</v>
      </c>
      <c r="P1166" s="194"/>
      <c r="Q1166" s="194"/>
      <c r="R1166" s="194"/>
      <c r="S1166" s="58">
        <f>(Table4[[#This Row],[سعر يومية السائق]]*Table4[[#This Row],[عدد الدورات ]])-SUM(Table4[[#This Row],[سلف ]:[خصم ]])+Table4[[#This Row],[اضافي ]]</f>
        <v>900</v>
      </c>
      <c r="U1166" s="58">
        <f>Table4[[#This Row],[ سعر اليومية ]]*Table4[[#This Row],[عدد الدورات ]]-Table4[[#This Row],[سعر يومية السائق]]*L1166</f>
        <v>124</v>
      </c>
      <c r="V1166" s="58">
        <f>U1166-Table4[[#This Row],[W/H  3%]]</f>
        <v>93.28</v>
      </c>
      <c r="W1166" s="66" t="str">
        <f>Table4[[#This Row],[اليوم]]&amp;Table4[[#This Row],[الشهر ]]&amp;Table4[[#This Row],[العام]]</f>
        <v>2352026</v>
      </c>
      <c r="X1166" s="66" t="s">
        <v>304</v>
      </c>
    </row>
    <row r="1167" spans="1:24" x14ac:dyDescent="0.3">
      <c r="A1167" s="62">
        <v>23</v>
      </c>
      <c r="B1167" s="62">
        <v>5</v>
      </c>
      <c r="C1167" s="62">
        <v>2026</v>
      </c>
      <c r="D1167" s="41" t="str">
        <f t="shared" si="79"/>
        <v xml:space="preserve">محمد رضا المنوفية لوجستيكااكتوبر هاي اس </v>
      </c>
      <c r="E1167" s="4">
        <v>4006</v>
      </c>
      <c r="F1167" s="41" t="str">
        <f>VLOOKUP(E1167,mapping!C:J,2,FALSE)</f>
        <v xml:space="preserve">محمد رضا </v>
      </c>
      <c r="G1167" s="41" t="str">
        <f>IFERROR(VLOOKUP(F1167,mapping!$D$3:$J$200,2,FALSE),0)</f>
        <v xml:space="preserve">المنوفية </v>
      </c>
      <c r="H1167" s="41" t="str">
        <f>IFERROR(VLOOKUP(F1167,mapping!$D$3:$J$200,3,FALSE),0)</f>
        <v>لوجستيكا</v>
      </c>
      <c r="I1167" s="41" t="str">
        <f>IFERROR(VLOOKUP(F1167,mapping!$D$3:$J$200,4,FALSE),0)</f>
        <v xml:space="preserve">اكتوبر </v>
      </c>
      <c r="J1167" s="41" t="str">
        <f>IFERROR(VLOOKUP(F1167,mapping!$D$3:$J$200,5,FALSE),0)</f>
        <v xml:space="preserve">هاي اس </v>
      </c>
      <c r="K1167" s="63">
        <f>IF(W1167=mapping!$N$1,IFERROR(VLOOKUP(Table4[[#This Row],[Column1]],mapping!A:L,11,FALSE),0),IF(W1167&gt;mapping!$N$1,IFERROR(VLOOKUP(Table4[[#This Row],[Column1]],mapping!A:L,11,FALSE),0),))</f>
        <v>2634</v>
      </c>
      <c r="L1167" s="139">
        <v>1</v>
      </c>
      <c r="M1167" s="60">
        <f>IF(W1167=mapping!$N$1,IFERROR(VLOOKUP(Table4[[#This Row],[Column1]],mapping!A:L,12,FALSE),0),IF(W1167&gt;mapping!$N$1,IFERROR(VLOOKUP(Table4[[#This Row],[Column1]],mapping!A:L,12,FALSE),0),0))</f>
        <v>2150</v>
      </c>
      <c r="N1167" s="58">
        <f>Table4[[#This Row],[ سعر اليومية ]]*3%*Table4[[#This Row],[عدد الدورات ]]</f>
        <v>79.02</v>
      </c>
      <c r="O1167" s="56">
        <f>Table4[[#This Row],[ سعر اليومية ]]*Table4[[#This Row],[عدد الدورات ]]-N1167</f>
        <v>2554.98</v>
      </c>
      <c r="P1167" s="194"/>
      <c r="Q1167" s="194"/>
      <c r="R1167" s="194"/>
      <c r="S1167" s="58">
        <f>(Table4[[#This Row],[سعر يومية السائق]]*Table4[[#This Row],[عدد الدورات ]])-SUM(Table4[[#This Row],[سلف ]:[خصم ]])+Table4[[#This Row],[اضافي ]]</f>
        <v>2150</v>
      </c>
      <c r="U1167" s="58">
        <f>Table4[[#This Row],[ سعر اليومية ]]*Table4[[#This Row],[عدد الدورات ]]-Table4[[#This Row],[سعر يومية السائق]]*L1167</f>
        <v>484</v>
      </c>
      <c r="V1167" s="58">
        <f>U1167-Table4[[#This Row],[W/H  3%]]</f>
        <v>404.98</v>
      </c>
      <c r="W1167" s="66" t="str">
        <f>Table4[[#This Row],[اليوم]]&amp;Table4[[#This Row],[الشهر ]]&amp;Table4[[#This Row],[العام]]</f>
        <v>2352026</v>
      </c>
      <c r="X1167" s="66" t="s">
        <v>304</v>
      </c>
    </row>
    <row r="1168" spans="1:24" x14ac:dyDescent="0.3">
      <c r="A1168" s="62">
        <v>23</v>
      </c>
      <c r="B1168" s="62">
        <v>5</v>
      </c>
      <c r="C1168" s="62">
        <v>2026</v>
      </c>
      <c r="D1168" s="41" t="str">
        <f t="shared" si="79"/>
        <v xml:space="preserve">مصطفي شكيويالجلاتمةلوجستيكااكتوبر كوستر </v>
      </c>
      <c r="E1168" s="4">
        <v>4007</v>
      </c>
      <c r="F1168" s="41" t="str">
        <f>VLOOKUP(E1168,mapping!C:J,2,FALSE)</f>
        <v>مصطفي شكيوي</v>
      </c>
      <c r="G1168" s="41" t="str">
        <f>IFERROR(VLOOKUP(F1168,mapping!$D$3:$J$200,2,FALSE),0)</f>
        <v>الجلاتمة</v>
      </c>
      <c r="H1168" s="41" t="str">
        <f>IFERROR(VLOOKUP(F1168,mapping!$D$3:$J$200,3,FALSE),0)</f>
        <v>لوجستيكا</v>
      </c>
      <c r="I1168" s="41" t="str">
        <f>IFERROR(VLOOKUP(F1168,mapping!$D$3:$J$200,4,FALSE),0)</f>
        <v xml:space="preserve">اكتوبر </v>
      </c>
      <c r="J1168" s="41" t="str">
        <f>IFERROR(VLOOKUP(F1168,mapping!$D$3:$J$200,5,FALSE),0)</f>
        <v xml:space="preserve">كوستر </v>
      </c>
      <c r="K1168" s="63">
        <f>IF(W1168=mapping!$N$1,IFERROR(VLOOKUP(Table4[[#This Row],[Column1]],mapping!A:L,11,FALSE),0),IF(W1168&gt;mapping!$N$1,IFERROR(VLOOKUP(Table4[[#This Row],[Column1]],mapping!A:L,11,FALSE),0),))</f>
        <v>3220</v>
      </c>
      <c r="L1168" s="139">
        <v>1</v>
      </c>
      <c r="M1168" s="60">
        <f>IF(W1168=mapping!$N$1,IFERROR(VLOOKUP(Table4[[#This Row],[Column1]],mapping!A:L,12,FALSE),0),IF(W1168&gt;mapping!$N$1,IFERROR(VLOOKUP(Table4[[#This Row],[Column1]],mapping!A:L,12,FALSE),0),0))</f>
        <v>2750</v>
      </c>
      <c r="N1168" s="58">
        <f>Table4[[#This Row],[ سعر اليومية ]]*3%*Table4[[#This Row],[عدد الدورات ]]</f>
        <v>96.6</v>
      </c>
      <c r="O1168" s="56">
        <f>Table4[[#This Row],[ سعر اليومية ]]*Table4[[#This Row],[عدد الدورات ]]-N1168</f>
        <v>3123.4</v>
      </c>
      <c r="P1168" s="194"/>
      <c r="Q1168" s="194"/>
      <c r="R1168" s="194"/>
      <c r="S1168" s="58">
        <f>(Table4[[#This Row],[سعر يومية السائق]]*Table4[[#This Row],[عدد الدورات ]])-SUM(Table4[[#This Row],[سلف ]:[خصم ]])+Table4[[#This Row],[اضافي ]]</f>
        <v>2750</v>
      </c>
      <c r="U1168" s="58">
        <f>Table4[[#This Row],[ سعر اليومية ]]*Table4[[#This Row],[عدد الدورات ]]-Table4[[#This Row],[سعر يومية السائق]]*L1168</f>
        <v>470</v>
      </c>
      <c r="V1168" s="58">
        <f>U1168-Table4[[#This Row],[W/H  3%]]</f>
        <v>373.4</v>
      </c>
      <c r="W1168" s="66" t="str">
        <f>Table4[[#This Row],[اليوم]]&amp;Table4[[#This Row],[الشهر ]]&amp;Table4[[#This Row],[العام]]</f>
        <v>2352026</v>
      </c>
      <c r="X1168" s="66" t="s">
        <v>304</v>
      </c>
    </row>
    <row r="1169" spans="1:24" x14ac:dyDescent="0.3">
      <c r="A1169" s="62">
        <v>23</v>
      </c>
      <c r="B1169" s="62">
        <v>5</v>
      </c>
      <c r="C1169" s="62">
        <v>2026</v>
      </c>
      <c r="D1169" s="41" t="str">
        <f t="shared" si="79"/>
        <v xml:space="preserve">وديع 1الفيوم 1لوجستيكااكتوبر هاي اس </v>
      </c>
      <c r="E1169" s="4">
        <v>4009</v>
      </c>
      <c r="F1169" s="41" t="str">
        <f>VLOOKUP(E1169,mapping!C:J,2,FALSE)</f>
        <v>وديع 1</v>
      </c>
      <c r="G1169" s="41" t="str">
        <f>IFERROR(VLOOKUP(F1169,mapping!$D$3:$J$200,2,FALSE),0)</f>
        <v>الفيوم 1</v>
      </c>
      <c r="H1169" s="41" t="str">
        <f>IFERROR(VLOOKUP(F1169,mapping!$D$3:$J$200,3,FALSE),0)</f>
        <v>لوجستيكا</v>
      </c>
      <c r="I1169" s="41" t="str">
        <f>IFERROR(VLOOKUP(F1169,mapping!$D$3:$J$200,4,FALSE),0)</f>
        <v xml:space="preserve">اكتوبر </v>
      </c>
      <c r="J1169" s="41" t="str">
        <f>IFERROR(VLOOKUP(F1169,mapping!$D$3:$J$200,5,FALSE),0)</f>
        <v xml:space="preserve">هاي اس </v>
      </c>
      <c r="K1169" s="63">
        <f>IF(W1169=mapping!$N$1,IFERROR(VLOOKUP(Table4[[#This Row],[Column1]],mapping!A:L,11,FALSE),0),IF(W1169&gt;mapping!$N$1,IFERROR(VLOOKUP(Table4[[#This Row],[Column1]],mapping!A:L,11,FALSE),0),))</f>
        <v>2662</v>
      </c>
      <c r="L1169" s="139">
        <v>1</v>
      </c>
      <c r="M1169" s="60">
        <f>IF(W1169=mapping!$N$1,IFERROR(VLOOKUP(Table4[[#This Row],[Column1]],mapping!A:L,12,FALSE),0),IF(W1169&gt;mapping!$N$1,IFERROR(VLOOKUP(Table4[[#This Row],[Column1]],mapping!A:L,12,FALSE),0),0))</f>
        <v>2250</v>
      </c>
      <c r="N1169" s="58">
        <f>Table4[[#This Row],[ سعر اليومية ]]*3%*Table4[[#This Row],[عدد الدورات ]]</f>
        <v>79.86</v>
      </c>
      <c r="O1169" s="56">
        <f>Table4[[#This Row],[ سعر اليومية ]]*Table4[[#This Row],[عدد الدورات ]]-N1169</f>
        <v>2582.14</v>
      </c>
      <c r="P1169" s="194"/>
      <c r="Q1169" s="194"/>
      <c r="R1169" s="194"/>
      <c r="S1169" s="58">
        <f>(Table4[[#This Row],[سعر يومية السائق]]*Table4[[#This Row],[عدد الدورات ]])-SUM(Table4[[#This Row],[سلف ]:[خصم ]])+Table4[[#This Row],[اضافي ]]</f>
        <v>2250</v>
      </c>
      <c r="U1169" s="58">
        <f>Table4[[#This Row],[ سعر اليومية ]]*Table4[[#This Row],[عدد الدورات ]]-Table4[[#This Row],[سعر يومية السائق]]*L1169</f>
        <v>412</v>
      </c>
      <c r="V1169" s="58">
        <f>U1169-Table4[[#This Row],[W/H  3%]]</f>
        <v>332.14</v>
      </c>
      <c r="W1169" s="66" t="str">
        <f>Table4[[#This Row],[اليوم]]&amp;Table4[[#This Row],[الشهر ]]&amp;Table4[[#This Row],[العام]]</f>
        <v>2352026</v>
      </c>
      <c r="X1169" s="66" t="s">
        <v>304</v>
      </c>
    </row>
    <row r="1170" spans="1:24" x14ac:dyDescent="0.3">
      <c r="A1170" s="62">
        <v>23</v>
      </c>
      <c r="B1170" s="62">
        <v>5</v>
      </c>
      <c r="C1170" s="62">
        <v>2026</v>
      </c>
      <c r="D1170" s="41" t="str">
        <f t="shared" si="79"/>
        <v xml:space="preserve">وديع 2الفيوم 2لوجستيكااكتوبر هاي اس </v>
      </c>
      <c r="E1170" s="4">
        <v>4010</v>
      </c>
      <c r="F1170" s="41" t="str">
        <f>VLOOKUP(E1170,mapping!C:J,2,FALSE)</f>
        <v>وديع 2</v>
      </c>
      <c r="G1170" s="41" t="str">
        <f>IFERROR(VLOOKUP(F1170,mapping!$D$3:$J$200,2,FALSE),0)</f>
        <v>الفيوم 2</v>
      </c>
      <c r="H1170" s="41" t="str">
        <f>IFERROR(VLOOKUP(F1170,mapping!$D$3:$J$200,3,FALSE),0)</f>
        <v>لوجستيكا</v>
      </c>
      <c r="I1170" s="41" t="str">
        <f>IFERROR(VLOOKUP(F1170,mapping!$D$3:$J$200,4,FALSE),0)</f>
        <v xml:space="preserve">اكتوبر </v>
      </c>
      <c r="J1170" s="41" t="str">
        <f>IFERROR(VLOOKUP(F1170,mapping!$D$3:$J$200,5,FALSE),0)</f>
        <v xml:space="preserve">هاي اس </v>
      </c>
      <c r="K1170" s="63">
        <f>IF(W1170=mapping!$N$1,IFERROR(VLOOKUP(Table4[[#This Row],[Column1]],mapping!A:L,11,FALSE),0),IF(W1170&gt;mapping!$N$1,IFERROR(VLOOKUP(Table4[[#This Row],[Column1]],mapping!A:L,11,FALSE),0),))</f>
        <v>2662</v>
      </c>
      <c r="L1170" s="139">
        <v>1</v>
      </c>
      <c r="M1170" s="60">
        <f>IF(W1170=mapping!$N$1,IFERROR(VLOOKUP(Table4[[#This Row],[Column1]],mapping!A:L,12,FALSE),0),IF(W1170&gt;mapping!$N$1,IFERROR(VLOOKUP(Table4[[#This Row],[Column1]],mapping!A:L,12,FALSE),0),0))</f>
        <v>2250</v>
      </c>
      <c r="N1170" s="58">
        <f>Table4[[#This Row],[ سعر اليومية ]]*3%*Table4[[#This Row],[عدد الدورات ]]</f>
        <v>79.86</v>
      </c>
      <c r="O1170" s="56">
        <f>Table4[[#This Row],[ سعر اليومية ]]*Table4[[#This Row],[عدد الدورات ]]-N1170</f>
        <v>2582.14</v>
      </c>
      <c r="P1170" s="194"/>
      <c r="Q1170" s="194"/>
      <c r="R1170" s="194"/>
      <c r="S1170" s="58">
        <f>(Table4[[#This Row],[سعر يومية السائق]]*Table4[[#This Row],[عدد الدورات ]])-SUM(Table4[[#This Row],[سلف ]:[خصم ]])+Table4[[#This Row],[اضافي ]]</f>
        <v>2250</v>
      </c>
      <c r="U1170" s="58">
        <f>Table4[[#This Row],[ سعر اليومية ]]*Table4[[#This Row],[عدد الدورات ]]-Table4[[#This Row],[سعر يومية السائق]]*L1170</f>
        <v>412</v>
      </c>
      <c r="V1170" s="58">
        <f>U1170-Table4[[#This Row],[W/H  3%]]</f>
        <v>332.14</v>
      </c>
      <c r="W1170" s="66" t="str">
        <f>Table4[[#This Row],[اليوم]]&amp;Table4[[#This Row],[الشهر ]]&amp;Table4[[#This Row],[العام]]</f>
        <v>2352026</v>
      </c>
      <c r="X1170" s="66" t="s">
        <v>304</v>
      </c>
    </row>
    <row r="1171" spans="1:24" x14ac:dyDescent="0.3">
      <c r="A1171" s="62">
        <v>23</v>
      </c>
      <c r="B1171" s="62">
        <v>5</v>
      </c>
      <c r="C1171" s="62">
        <v>2026</v>
      </c>
      <c r="D1171" s="41" t="str">
        <f t="shared" si="79"/>
        <v xml:space="preserve">احمد عويس المعادي لوجستيكاابورواش هاي اس </v>
      </c>
      <c r="E1171" s="4">
        <v>4011</v>
      </c>
      <c r="F1171" s="41" t="str">
        <f>VLOOKUP(E1171,mapping!C:J,2,FALSE)</f>
        <v xml:space="preserve">احمد عويس </v>
      </c>
      <c r="G1171" s="41" t="str">
        <f>IFERROR(VLOOKUP(F1171,mapping!$D$3:$J$200,2,FALSE),0)</f>
        <v xml:space="preserve">المعادي </v>
      </c>
      <c r="H1171" s="41" t="str">
        <f>IFERROR(VLOOKUP(F1171,mapping!$D$3:$J$200,3,FALSE),0)</f>
        <v>لوجستيكا</v>
      </c>
      <c r="I1171" s="41" t="str">
        <f>IFERROR(VLOOKUP(F1171,mapping!$D$3:$J$200,4,FALSE),0)</f>
        <v xml:space="preserve">ابورواش </v>
      </c>
      <c r="J1171" s="41" t="str">
        <f>IFERROR(VLOOKUP(F1171,mapping!$D$3:$J$200,5,FALSE),0)</f>
        <v xml:space="preserve">هاي اس </v>
      </c>
      <c r="K1171" s="63">
        <f>IF(W1171=mapping!$N$1,IFERROR(VLOOKUP(Table4[[#This Row],[Column1]],mapping!A:L,11,FALSE),0),IF(W1171&gt;mapping!$N$1,IFERROR(VLOOKUP(Table4[[#This Row],[Column1]],mapping!A:L,11,FALSE),0),))</f>
        <v>2049</v>
      </c>
      <c r="L1171" s="139">
        <v>1</v>
      </c>
      <c r="M1171" s="60">
        <f>IF(W1171=mapping!$N$1,IFERROR(VLOOKUP(Table4[[#This Row],[Column1]],mapping!A:L,12,FALSE),0),IF(W1171&gt;mapping!$N$1,IFERROR(VLOOKUP(Table4[[#This Row],[Column1]],mapping!A:L,12,FALSE),0),0))</f>
        <v>1650</v>
      </c>
      <c r="N1171" s="58">
        <f>Table4[[#This Row],[ سعر اليومية ]]*3%*Table4[[#This Row],[عدد الدورات ]]</f>
        <v>61.47</v>
      </c>
      <c r="O1171" s="56">
        <f>Table4[[#This Row],[ سعر اليومية ]]*Table4[[#This Row],[عدد الدورات ]]-N1171</f>
        <v>1987.53</v>
      </c>
      <c r="P1171" s="194"/>
      <c r="Q1171" s="194"/>
      <c r="R1171" s="194"/>
      <c r="S1171" s="58">
        <f>(Table4[[#This Row],[سعر يومية السائق]]*Table4[[#This Row],[عدد الدورات ]])-SUM(Table4[[#This Row],[سلف ]:[خصم ]])+Table4[[#This Row],[اضافي ]]</f>
        <v>1650</v>
      </c>
      <c r="U1171" s="58">
        <f>Table4[[#This Row],[ سعر اليومية ]]*Table4[[#This Row],[عدد الدورات ]]-Table4[[#This Row],[سعر يومية السائق]]*L1171</f>
        <v>399</v>
      </c>
      <c r="V1171" s="58">
        <f>U1171-Table4[[#This Row],[W/H  3%]]</f>
        <v>337.53</v>
      </c>
      <c r="W1171" s="66" t="str">
        <f>Table4[[#This Row],[اليوم]]&amp;Table4[[#This Row],[الشهر ]]&amp;Table4[[#This Row],[العام]]</f>
        <v>2352026</v>
      </c>
      <c r="X1171" s="66" t="s">
        <v>304</v>
      </c>
    </row>
    <row r="1172" spans="1:24" x14ac:dyDescent="0.3">
      <c r="A1172" s="62">
        <v>23</v>
      </c>
      <c r="B1172" s="62">
        <v>5</v>
      </c>
      <c r="C1172" s="62">
        <v>2026</v>
      </c>
      <c r="D1172" s="41" t="str">
        <f t="shared" si="79"/>
        <v>محمد جمال القناطر لوجستيكاابورواش سوزوكي</v>
      </c>
      <c r="E1172" s="4">
        <v>4013</v>
      </c>
      <c r="F1172" s="41" t="str">
        <f>VLOOKUP(E1172,mapping!C:J,2,FALSE)</f>
        <v xml:space="preserve">محمد جمال </v>
      </c>
      <c r="G1172" s="41" t="str">
        <f>IFERROR(VLOOKUP(F1172,mapping!$D$3:$J$200,2,FALSE),0)</f>
        <v xml:space="preserve">القناطر </v>
      </c>
      <c r="H1172" s="41" t="str">
        <f>IFERROR(VLOOKUP(F1172,mapping!$D$3:$J$200,3,FALSE),0)</f>
        <v>لوجستيكا</v>
      </c>
      <c r="I1172" s="41" t="str">
        <f>IFERROR(VLOOKUP(F1172,mapping!$D$3:$J$200,4,FALSE),0)</f>
        <v xml:space="preserve">ابورواش </v>
      </c>
      <c r="J1172" s="41" t="str">
        <f>IFERROR(VLOOKUP(F1172,mapping!$D$3:$J$200,5,FALSE),0)</f>
        <v>سوزوكي</v>
      </c>
      <c r="K1172" s="63">
        <f>IF(W1172=mapping!$N$1,IFERROR(VLOOKUP(Table4[[#This Row],[Column1]],mapping!A:L,11,FALSE),0),IF(W1172&gt;mapping!$N$1,IFERROR(VLOOKUP(Table4[[#This Row],[Column1]],mapping!A:L,11,FALSE),0),))</f>
        <v>1536</v>
      </c>
      <c r="L1172" s="139">
        <v>1</v>
      </c>
      <c r="M1172" s="60">
        <f>IF(W1172=mapping!$N$1,IFERROR(VLOOKUP(Table4[[#This Row],[Column1]],mapping!A:L,12,FALSE),0),IF(W1172&gt;mapping!$N$1,IFERROR(VLOOKUP(Table4[[#This Row],[Column1]],mapping!A:L,12,FALSE),0),0))</f>
        <v>1000</v>
      </c>
      <c r="N1172" s="58">
        <f>Table4[[#This Row],[ سعر اليومية ]]*3%*Table4[[#This Row],[عدد الدورات ]]</f>
        <v>46.08</v>
      </c>
      <c r="O1172" s="56">
        <f>Table4[[#This Row],[ سعر اليومية ]]*Table4[[#This Row],[عدد الدورات ]]-N1172</f>
        <v>1489.92</v>
      </c>
      <c r="P1172" s="194"/>
      <c r="Q1172" s="194"/>
      <c r="R1172" s="194"/>
      <c r="S1172" s="58">
        <f>(Table4[[#This Row],[سعر يومية السائق]]*Table4[[#This Row],[عدد الدورات ]])-SUM(Table4[[#This Row],[سلف ]:[خصم ]])+Table4[[#This Row],[اضافي ]]</f>
        <v>1000</v>
      </c>
      <c r="U1172" s="58">
        <f>Table4[[#This Row],[ سعر اليومية ]]*Table4[[#This Row],[عدد الدورات ]]-Table4[[#This Row],[سعر يومية السائق]]*L1172</f>
        <v>536</v>
      </c>
      <c r="V1172" s="58">
        <f>U1172-Table4[[#This Row],[W/H  3%]]</f>
        <v>489.92</v>
      </c>
      <c r="W1172" s="66" t="str">
        <f>Table4[[#This Row],[اليوم]]&amp;Table4[[#This Row],[الشهر ]]&amp;Table4[[#This Row],[العام]]</f>
        <v>2352026</v>
      </c>
      <c r="X1172" s="66" t="s">
        <v>304</v>
      </c>
    </row>
    <row r="1173" spans="1:24" x14ac:dyDescent="0.3">
      <c r="A1173" s="62">
        <v>23</v>
      </c>
      <c r="B1173" s="62">
        <v>5</v>
      </c>
      <c r="C1173" s="62">
        <v>2026</v>
      </c>
      <c r="D1173" s="41" t="str">
        <f t="shared" si="79"/>
        <v>عماد النجار1المرج 2ورديةسعوديالمخاذناتوبيس 28</v>
      </c>
      <c r="E1173" s="4">
        <v>5000</v>
      </c>
      <c r="F1173" s="41" t="str">
        <f>VLOOKUP(E1173,mapping!C:J,2,FALSE)</f>
        <v>عماد النجار1</v>
      </c>
      <c r="G1173" s="41" t="str">
        <f>IFERROR(VLOOKUP(F1173,mapping!$D$3:$J$200,2,FALSE),0)</f>
        <v>المرج 2وردية</v>
      </c>
      <c r="H1173" s="41" t="str">
        <f>IFERROR(VLOOKUP(F1173,mapping!$D$3:$J$200,3,FALSE),0)</f>
        <v>سعودي</v>
      </c>
      <c r="I1173" s="41" t="str">
        <f>IFERROR(VLOOKUP(F1173,mapping!$D$3:$J$200,4,FALSE),0)</f>
        <v>المخاذن</v>
      </c>
      <c r="J1173" s="41" t="str">
        <f>IFERROR(VLOOKUP(F1173,mapping!$D$3:$J$200,5,FALSE),0)</f>
        <v>اتوبيس 28</v>
      </c>
      <c r="K1173" s="63">
        <f>IF(W1173=mapping!$N$1,IFERROR(VLOOKUP(Table4[[#This Row],[Column1]],mapping!A:L,11,FALSE),0),IF(W1173&gt;mapping!$N$1,IFERROR(VLOOKUP(Table4[[#This Row],[Column1]],mapping!A:L,11,FALSE),0),))</f>
        <v>4119</v>
      </c>
      <c r="L1173" s="139">
        <v>1</v>
      </c>
      <c r="M1173" s="60">
        <f>IF(W1173=mapping!$N$1,IFERROR(VLOOKUP(Table4[[#This Row],[Column1]],mapping!A:L,12,FALSE),0),IF(W1173&gt;mapping!$N$1,IFERROR(VLOOKUP(Table4[[#This Row],[Column1]],mapping!A:L,12,FALSE),0),0))</f>
        <v>4800</v>
      </c>
      <c r="N1173" s="58">
        <f>Table4[[#This Row],[ سعر اليومية ]]*3%*Table4[[#This Row],[عدد الدورات ]]</f>
        <v>123.57</v>
      </c>
      <c r="O1173" s="56">
        <f>Table4[[#This Row],[ سعر اليومية ]]*Table4[[#This Row],[عدد الدورات ]]-N1173</f>
        <v>3995.43</v>
      </c>
      <c r="P1173" s="194"/>
      <c r="Q1173" s="194"/>
      <c r="R1173" s="194"/>
      <c r="S1173" s="58">
        <f>(Table4[[#This Row],[سعر يومية السائق]]*Table4[[#This Row],[عدد الدورات ]])-SUM(Table4[[#This Row],[سلف ]:[خصم ]])+Table4[[#This Row],[اضافي ]]</f>
        <v>4800</v>
      </c>
      <c r="U1173" s="58">
        <f>Table4[[#This Row],[ سعر اليومية ]]*Table4[[#This Row],[عدد الدورات ]]-Table4[[#This Row],[سعر يومية السائق]]*L1173</f>
        <v>-681</v>
      </c>
      <c r="V1173" s="58">
        <f>U1173-Table4[[#This Row],[W/H  3%]]</f>
        <v>-804.56999999999994</v>
      </c>
      <c r="W1173" s="66" t="str">
        <f>Table4[[#This Row],[اليوم]]&amp;Table4[[#This Row],[الشهر ]]&amp;Table4[[#This Row],[العام]]</f>
        <v>2352026</v>
      </c>
      <c r="X1173" s="66" t="s">
        <v>304</v>
      </c>
    </row>
    <row r="1174" spans="1:24" x14ac:dyDescent="0.3">
      <c r="A1174" s="62">
        <v>23</v>
      </c>
      <c r="B1174" s="62">
        <v>5</v>
      </c>
      <c r="C1174" s="62">
        <v>2026</v>
      </c>
      <c r="D1174" s="41" t="str">
        <f t="shared" si="79"/>
        <v>عماد النجار2المؤسسة 2ورديةسعوديالمخاذناتوبيس 28</v>
      </c>
      <c r="E1174" s="4">
        <v>5001</v>
      </c>
      <c r="F1174" s="41" t="str">
        <f>VLOOKUP(E1174,mapping!C:J,2,FALSE)</f>
        <v>عماد النجار2</v>
      </c>
      <c r="G1174" s="41" t="str">
        <f>IFERROR(VLOOKUP(F1174,mapping!$D$3:$J$200,2,FALSE),0)</f>
        <v>المؤسسة 2وردية</v>
      </c>
      <c r="H1174" s="41" t="str">
        <f>IFERROR(VLOOKUP(F1174,mapping!$D$3:$J$200,3,FALSE),0)</f>
        <v>سعودي</v>
      </c>
      <c r="I1174" s="41" t="str">
        <f>IFERROR(VLOOKUP(F1174,mapping!$D$3:$J$200,4,FALSE),0)</f>
        <v>المخاذن</v>
      </c>
      <c r="J1174" s="41" t="str">
        <f>IFERROR(VLOOKUP(F1174,mapping!$D$3:$J$200,5,FALSE),0)</f>
        <v>اتوبيس 28</v>
      </c>
      <c r="K1174" s="63">
        <f>IF(W1174=mapping!$N$1,IFERROR(VLOOKUP(Table4[[#This Row],[Column1]],mapping!A:L,11,FALSE),0),IF(W1174&gt;mapping!$N$1,IFERROR(VLOOKUP(Table4[[#This Row],[Column1]],mapping!A:L,11,FALSE),0),))</f>
        <v>3884</v>
      </c>
      <c r="L1174" s="139">
        <v>1</v>
      </c>
      <c r="M1174" s="60">
        <f>IF(W1174=mapping!$N$1,IFERROR(VLOOKUP(Table4[[#This Row],[Column1]],mapping!A:L,12,FALSE),0),IF(W1174&gt;mapping!$N$1,IFERROR(VLOOKUP(Table4[[#This Row],[Column1]],mapping!A:L,12,FALSE),0),0))</f>
        <v>4500</v>
      </c>
      <c r="N1174" s="58">
        <f>Table4[[#This Row],[ سعر اليومية ]]*3%*Table4[[#This Row],[عدد الدورات ]]</f>
        <v>116.52</v>
      </c>
      <c r="O1174" s="56">
        <f>Table4[[#This Row],[ سعر اليومية ]]*Table4[[#This Row],[عدد الدورات ]]-N1174</f>
        <v>3767.48</v>
      </c>
      <c r="P1174" s="194"/>
      <c r="Q1174" s="194"/>
      <c r="R1174" s="194"/>
      <c r="S1174" s="58">
        <f>(Table4[[#This Row],[سعر يومية السائق]]*Table4[[#This Row],[عدد الدورات ]])-SUM(Table4[[#This Row],[سلف ]:[خصم ]])+Table4[[#This Row],[اضافي ]]</f>
        <v>4500</v>
      </c>
      <c r="U1174" s="58">
        <f>Table4[[#This Row],[ سعر اليومية ]]*Table4[[#This Row],[عدد الدورات ]]-Table4[[#This Row],[سعر يومية السائق]]*L1174</f>
        <v>-616</v>
      </c>
      <c r="V1174" s="58">
        <f>U1174-Table4[[#This Row],[W/H  3%]]</f>
        <v>-732.52</v>
      </c>
      <c r="W1174" s="66" t="str">
        <f>Table4[[#This Row],[اليوم]]&amp;Table4[[#This Row],[الشهر ]]&amp;Table4[[#This Row],[العام]]</f>
        <v>2352026</v>
      </c>
      <c r="X1174" s="66" t="s">
        <v>304</v>
      </c>
    </row>
    <row r="1175" spans="1:24" x14ac:dyDescent="0.3">
      <c r="A1175" s="62">
        <v>23</v>
      </c>
      <c r="B1175" s="62">
        <v>5</v>
      </c>
      <c r="C1175" s="62">
        <v>2026</v>
      </c>
      <c r="D1175" s="41" t="str">
        <f t="shared" si="79"/>
        <v>طه1الدائري 1ورديةسعوديالمخاذناتوبيس 28</v>
      </c>
      <c r="E1175" s="4">
        <v>5030</v>
      </c>
      <c r="F1175" s="41" t="str">
        <f>VLOOKUP(E1175,mapping!C:J,2,FALSE)</f>
        <v>طه1</v>
      </c>
      <c r="G1175" s="41" t="str">
        <f>IFERROR(VLOOKUP(F1175,mapping!$D$3:$J$200,2,FALSE),0)</f>
        <v>الدائري 1وردية</v>
      </c>
      <c r="H1175" s="41" t="str">
        <f>IFERROR(VLOOKUP(F1175,mapping!$D$3:$J$200,3,FALSE),0)</f>
        <v>سعودي</v>
      </c>
      <c r="I1175" s="41" t="str">
        <f>IFERROR(VLOOKUP(F1175,mapping!$D$3:$J$200,4,FALSE),0)</f>
        <v>المخاذن</v>
      </c>
      <c r="J1175" s="41" t="str">
        <f>IFERROR(VLOOKUP(F1175,mapping!$D$3:$J$200,5,FALSE),0)</f>
        <v>اتوبيس 28</v>
      </c>
      <c r="K1175" s="63">
        <f>IF(W1175=mapping!$N$1,IFERROR(VLOOKUP(Table4[[#This Row],[Column1]],mapping!A:L,11,FALSE),0),IF(W1175&gt;mapping!$N$1,IFERROR(VLOOKUP(Table4[[#This Row],[Column1]],mapping!A:L,11,FALSE),0),))</f>
        <v>2448</v>
      </c>
      <c r="L1175" s="139">
        <v>1</v>
      </c>
      <c r="M1175" s="60">
        <f>IF(W1175=mapping!$N$1,IFERROR(VLOOKUP(Table4[[#This Row],[Column1]],mapping!A:L,12,FALSE),0),IF(W1175&gt;mapping!$N$1,IFERROR(VLOOKUP(Table4[[#This Row],[Column1]],mapping!A:L,12,FALSE),0),0))</f>
        <v>2750</v>
      </c>
      <c r="N1175" s="58">
        <f>Table4[[#This Row],[ سعر اليومية ]]*3%*Table4[[#This Row],[عدد الدورات ]]</f>
        <v>73.44</v>
      </c>
      <c r="O1175" s="56">
        <f>Table4[[#This Row],[ سعر اليومية ]]*Table4[[#This Row],[عدد الدورات ]]-N1175</f>
        <v>2374.56</v>
      </c>
      <c r="P1175" s="194"/>
      <c r="Q1175" s="194"/>
      <c r="R1175" s="194"/>
      <c r="S1175" s="58">
        <f>(Table4[[#This Row],[سعر يومية السائق]]*Table4[[#This Row],[عدد الدورات ]])-SUM(Table4[[#This Row],[سلف ]:[خصم ]])+Table4[[#This Row],[اضافي ]]</f>
        <v>2750</v>
      </c>
      <c r="U1175" s="58">
        <f>Table4[[#This Row],[ سعر اليومية ]]*Table4[[#This Row],[عدد الدورات ]]-Table4[[#This Row],[سعر يومية السائق]]*L1175</f>
        <v>-302</v>
      </c>
      <c r="V1175" s="58">
        <f>U1175-Table4[[#This Row],[W/H  3%]]</f>
        <v>-375.44</v>
      </c>
      <c r="W1175" s="66" t="str">
        <f>Table4[[#This Row],[اليوم]]&amp;Table4[[#This Row],[الشهر ]]&amp;Table4[[#This Row],[العام]]</f>
        <v>2352026</v>
      </c>
      <c r="X1175" s="66" t="s">
        <v>304</v>
      </c>
    </row>
    <row r="1176" spans="1:24" x14ac:dyDescent="0.3">
      <c r="A1176" s="62">
        <v>23</v>
      </c>
      <c r="B1176" s="62">
        <v>5</v>
      </c>
      <c r="C1176" s="62">
        <v>2026</v>
      </c>
      <c r="D1176" s="41" t="str">
        <f t="shared" si="79"/>
        <v>عبد الرحمن1الهرم سعوديدريماتوبيس 28</v>
      </c>
      <c r="E1176" s="4">
        <v>5003</v>
      </c>
      <c r="F1176" s="41" t="str">
        <f>VLOOKUP(E1176,mapping!C:J,2,FALSE)</f>
        <v>عبد الرحمن1</v>
      </c>
      <c r="G1176" s="41" t="str">
        <f>IFERROR(VLOOKUP(F1176,mapping!$D$3:$J$200,2,FALSE),0)</f>
        <v xml:space="preserve">الهرم </v>
      </c>
      <c r="H1176" s="41" t="str">
        <f>IFERROR(VLOOKUP(F1176,mapping!$D$3:$J$200,3,FALSE),0)</f>
        <v>سعودي</v>
      </c>
      <c r="I1176" s="41" t="str">
        <f>IFERROR(VLOOKUP(F1176,mapping!$D$3:$J$200,4,FALSE),0)</f>
        <v>دريم</v>
      </c>
      <c r="J1176" s="41" t="str">
        <f>IFERROR(VLOOKUP(F1176,mapping!$D$3:$J$200,5,FALSE),0)</f>
        <v>اتوبيس 28</v>
      </c>
      <c r="K1176" s="63">
        <f>IF(W1176=mapping!$N$1,IFERROR(VLOOKUP(Table4[[#This Row],[Column1]],mapping!A:L,11,FALSE),0),IF(W1176&gt;mapping!$N$1,IFERROR(VLOOKUP(Table4[[#This Row],[Column1]],mapping!A:L,11,FALSE),0),))</f>
        <v>994</v>
      </c>
      <c r="L1176" s="139">
        <v>1</v>
      </c>
      <c r="M1176" s="60">
        <f>IF(W1176=mapping!$N$1,IFERROR(VLOOKUP(Table4[[#This Row],[Column1]],mapping!A:L,12,FALSE),0),IF(W1176&gt;mapping!$N$1,IFERROR(VLOOKUP(Table4[[#This Row],[Column1]],mapping!A:L,12,FALSE),0),0))</f>
        <v>850</v>
      </c>
      <c r="N1176" s="58">
        <f>Table4[[#This Row],[ سعر اليومية ]]*3%*Table4[[#This Row],[عدد الدورات ]]</f>
        <v>29.82</v>
      </c>
      <c r="O1176" s="56">
        <f>Table4[[#This Row],[ سعر اليومية ]]*Table4[[#This Row],[عدد الدورات ]]-N1176</f>
        <v>964.18</v>
      </c>
      <c r="P1176" s="194"/>
      <c r="Q1176" s="194"/>
      <c r="R1176" s="194"/>
      <c r="S1176" s="58">
        <f>(Table4[[#This Row],[سعر يومية السائق]]*Table4[[#This Row],[عدد الدورات ]])-SUM(Table4[[#This Row],[سلف ]:[خصم ]])+Table4[[#This Row],[اضافي ]]</f>
        <v>850</v>
      </c>
      <c r="U1176" s="58">
        <f>Table4[[#This Row],[ سعر اليومية ]]*Table4[[#This Row],[عدد الدورات ]]-Table4[[#This Row],[سعر يومية السائق]]*L1176</f>
        <v>144</v>
      </c>
      <c r="V1176" s="58">
        <f>U1176-Table4[[#This Row],[W/H  3%]]</f>
        <v>114.18</v>
      </c>
      <c r="W1176" s="66" t="str">
        <f>Table4[[#This Row],[اليوم]]&amp;Table4[[#This Row],[الشهر ]]&amp;Table4[[#This Row],[العام]]</f>
        <v>2352026</v>
      </c>
      <c r="X1176" s="66" t="s">
        <v>304</v>
      </c>
    </row>
    <row r="1177" spans="1:24" x14ac:dyDescent="0.3">
      <c r="A1177" s="62">
        <v>23</v>
      </c>
      <c r="B1177" s="62">
        <v>5</v>
      </c>
      <c r="C1177" s="62">
        <v>2026</v>
      </c>
      <c r="D1177" s="41" t="str">
        <f t="shared" si="79"/>
        <v>عبد الرحمن2المؤسسةسعوديدريماتوبيس 28</v>
      </c>
      <c r="E1177" s="4">
        <v>5004</v>
      </c>
      <c r="F1177" s="41" t="str">
        <f>VLOOKUP(E1177,mapping!C:J,2,FALSE)</f>
        <v>عبد الرحمن2</v>
      </c>
      <c r="G1177" s="41" t="str">
        <f>IFERROR(VLOOKUP(F1177,mapping!$D$3:$J$200,2,FALSE),0)</f>
        <v>المؤسسة</v>
      </c>
      <c r="H1177" s="41" t="str">
        <f>IFERROR(VLOOKUP(F1177,mapping!$D$3:$J$200,3,FALSE),0)</f>
        <v>سعودي</v>
      </c>
      <c r="I1177" s="41" t="str">
        <f>IFERROR(VLOOKUP(F1177,mapping!$D$3:$J$200,4,FALSE),0)</f>
        <v>دريم</v>
      </c>
      <c r="J1177" s="41" t="str">
        <f>IFERROR(VLOOKUP(F1177,mapping!$D$3:$J$200,5,FALSE),0)</f>
        <v>اتوبيس 28</v>
      </c>
      <c r="K1177" s="63">
        <f>IF(W1177=mapping!$N$1,IFERROR(VLOOKUP(Table4[[#This Row],[Column1]],mapping!A:L,11,FALSE),0),IF(W1177&gt;mapping!$N$1,IFERROR(VLOOKUP(Table4[[#This Row],[Column1]],mapping!A:L,11,FALSE),0),))</f>
        <v>994</v>
      </c>
      <c r="L1177" s="139">
        <v>1</v>
      </c>
      <c r="M1177" s="60">
        <f>IF(W1177=mapping!$N$1,IFERROR(VLOOKUP(Table4[[#This Row],[Column1]],mapping!A:L,12,FALSE),0),IF(W1177&gt;mapping!$N$1,IFERROR(VLOOKUP(Table4[[#This Row],[Column1]],mapping!A:L,12,FALSE),0),0))</f>
        <v>850</v>
      </c>
      <c r="N1177" s="58">
        <f>Table4[[#This Row],[ سعر اليومية ]]*3%*Table4[[#This Row],[عدد الدورات ]]</f>
        <v>29.82</v>
      </c>
      <c r="O1177" s="56">
        <f>Table4[[#This Row],[ سعر اليومية ]]*Table4[[#This Row],[عدد الدورات ]]-N1177</f>
        <v>964.18</v>
      </c>
      <c r="P1177" s="194"/>
      <c r="Q1177" s="194"/>
      <c r="R1177" s="194"/>
      <c r="S1177" s="58">
        <f>(Table4[[#This Row],[سعر يومية السائق]]*Table4[[#This Row],[عدد الدورات ]])-SUM(Table4[[#This Row],[سلف ]:[خصم ]])+Table4[[#This Row],[اضافي ]]</f>
        <v>850</v>
      </c>
      <c r="U1177" s="58">
        <f>Table4[[#This Row],[ سعر اليومية ]]*Table4[[#This Row],[عدد الدورات ]]-Table4[[#This Row],[سعر يومية السائق]]*L1177</f>
        <v>144</v>
      </c>
      <c r="V1177" s="58">
        <f>U1177-Table4[[#This Row],[W/H  3%]]</f>
        <v>114.18</v>
      </c>
      <c r="W1177" s="66" t="str">
        <f>Table4[[#This Row],[اليوم]]&amp;Table4[[#This Row],[الشهر ]]&amp;Table4[[#This Row],[العام]]</f>
        <v>2352026</v>
      </c>
      <c r="X1177" s="66" t="s">
        <v>304</v>
      </c>
    </row>
    <row r="1178" spans="1:24" x14ac:dyDescent="0.3">
      <c r="A1178" s="62">
        <v>23</v>
      </c>
      <c r="B1178" s="62">
        <v>5</v>
      </c>
      <c r="C1178" s="62">
        <v>2026</v>
      </c>
      <c r="D1178" s="41" t="str">
        <f t="shared" si="79"/>
        <v>فرج 1حلوانسعوديهايد باركاتوبيس 28</v>
      </c>
      <c r="E1178" s="4">
        <v>5005</v>
      </c>
      <c r="F1178" s="41" t="str">
        <f>VLOOKUP(E1178,mapping!C:J,2,FALSE)</f>
        <v>فرج 1</v>
      </c>
      <c r="G1178" s="41" t="str">
        <f>IFERROR(VLOOKUP(F1178,mapping!$D$3:$J$200,2,FALSE),0)</f>
        <v>حلوان</v>
      </c>
      <c r="H1178" s="41" t="str">
        <f>IFERROR(VLOOKUP(F1178,mapping!$D$3:$J$200,3,FALSE),0)</f>
        <v>سعودي</v>
      </c>
      <c r="I1178" s="41" t="str">
        <f>IFERROR(VLOOKUP(F1178,mapping!$D$3:$J$200,4,FALSE),0)</f>
        <v>هايد بارك</v>
      </c>
      <c r="J1178" s="41" t="str">
        <f>IFERROR(VLOOKUP(F1178,mapping!$D$3:$J$200,5,FALSE),0)</f>
        <v>اتوبيس 28</v>
      </c>
      <c r="K1178" s="63">
        <f>IF(W1178=mapping!$N$1,IFERROR(VLOOKUP(Table4[[#This Row],[Column1]],mapping!A:L,11,FALSE),0),IF(W1178&gt;mapping!$N$1,IFERROR(VLOOKUP(Table4[[#This Row],[Column1]],mapping!A:L,11,FALSE),0),))</f>
        <v>4634</v>
      </c>
      <c r="L1178" s="139">
        <v>1</v>
      </c>
      <c r="M1178" s="60">
        <f>IF(W1178=mapping!$N$1,IFERROR(VLOOKUP(Table4[[#This Row],[Column1]],mapping!A:L,12,FALSE),0),IF(W1178&gt;mapping!$N$1,IFERROR(VLOOKUP(Table4[[#This Row],[Column1]],mapping!A:L,12,FALSE),0),0))</f>
        <v>3750</v>
      </c>
      <c r="N1178" s="58">
        <f>Table4[[#This Row],[ سعر اليومية ]]*3%*Table4[[#This Row],[عدد الدورات ]]</f>
        <v>139.01999999999998</v>
      </c>
      <c r="O1178" s="56">
        <f>Table4[[#This Row],[ سعر اليومية ]]*Table4[[#This Row],[عدد الدورات ]]-N1178</f>
        <v>4494.9799999999996</v>
      </c>
      <c r="P1178" s="194"/>
      <c r="Q1178" s="194"/>
      <c r="R1178" s="194"/>
      <c r="S1178" s="58">
        <f>(Table4[[#This Row],[سعر يومية السائق]]*Table4[[#This Row],[عدد الدورات ]])-SUM(Table4[[#This Row],[سلف ]:[خصم ]])+Table4[[#This Row],[اضافي ]]</f>
        <v>3750</v>
      </c>
      <c r="U1178" s="58">
        <f>Table4[[#This Row],[ سعر اليومية ]]*Table4[[#This Row],[عدد الدورات ]]-Table4[[#This Row],[سعر يومية السائق]]*L1178</f>
        <v>884</v>
      </c>
      <c r="V1178" s="58">
        <f>U1178-Table4[[#This Row],[W/H  3%]]</f>
        <v>744.98</v>
      </c>
      <c r="W1178" s="66" t="str">
        <f>Table4[[#This Row],[اليوم]]&amp;Table4[[#This Row],[الشهر ]]&amp;Table4[[#This Row],[العام]]</f>
        <v>2352026</v>
      </c>
      <c r="X1178" s="66" t="s">
        <v>304</v>
      </c>
    </row>
    <row r="1179" spans="1:24" x14ac:dyDescent="0.3">
      <c r="A1179" s="62">
        <v>23</v>
      </c>
      <c r="B1179" s="62">
        <v>5</v>
      </c>
      <c r="C1179" s="62">
        <v>2026</v>
      </c>
      <c r="D1179" s="41" t="str">
        <f t="shared" si="79"/>
        <v>فرج 6حلوان مبيتسعوديهايد باركاتوبيس 28</v>
      </c>
      <c r="E1179" s="4">
        <v>5029</v>
      </c>
      <c r="F1179" s="41" t="str">
        <f>VLOOKUP(E1179,mapping!C:J,2,FALSE)</f>
        <v>فرج 6</v>
      </c>
      <c r="G1179" s="41" t="str">
        <f>IFERROR(VLOOKUP(F1179,mapping!$D$3:$J$200,2,FALSE),0)</f>
        <v>حلوان مبيت</v>
      </c>
      <c r="H1179" s="41" t="str">
        <f>IFERROR(VLOOKUP(F1179,mapping!$D$3:$J$200,3,FALSE),0)</f>
        <v>سعودي</v>
      </c>
      <c r="I1179" s="41" t="str">
        <f>IFERROR(VLOOKUP(F1179,mapping!$D$3:$J$200,4,FALSE),0)</f>
        <v>هايد بارك</v>
      </c>
      <c r="J1179" s="41" t="str">
        <f>IFERROR(VLOOKUP(F1179,mapping!$D$3:$J$200,5,FALSE),0)</f>
        <v>اتوبيس 28</v>
      </c>
      <c r="K1179" s="63">
        <f>IF(W1179=mapping!$N$1,IFERROR(VLOOKUP(Table4[[#This Row],[Column1]],mapping!A:L,11,FALSE),0),IF(W1179&gt;mapping!$N$1,IFERROR(VLOOKUP(Table4[[#This Row],[Column1]],mapping!A:L,11,FALSE),0),))</f>
        <v>1482</v>
      </c>
      <c r="L1179" s="139">
        <v>1</v>
      </c>
      <c r="M1179" s="60">
        <f>IF(W1179=mapping!$N$1,IFERROR(VLOOKUP(Table4[[#This Row],[Column1]],mapping!A:L,12,FALSE),0),IF(W1179&gt;mapping!$N$1,IFERROR(VLOOKUP(Table4[[#This Row],[Column1]],mapping!A:L,12,FALSE),0),0))</f>
        <v>750</v>
      </c>
      <c r="N1179" s="58">
        <f>Table4[[#This Row],[ سعر اليومية ]]*3%*Table4[[#This Row],[عدد الدورات ]]</f>
        <v>44.46</v>
      </c>
      <c r="O1179" s="56">
        <f>Table4[[#This Row],[ سعر اليومية ]]*Table4[[#This Row],[عدد الدورات ]]-N1179</f>
        <v>1437.54</v>
      </c>
      <c r="P1179" s="194"/>
      <c r="Q1179" s="194"/>
      <c r="R1179" s="194"/>
      <c r="S1179" s="58">
        <f>(Table4[[#This Row],[سعر يومية السائق]]*Table4[[#This Row],[عدد الدورات ]])-SUM(Table4[[#This Row],[سلف ]:[خصم ]])+Table4[[#This Row],[اضافي ]]</f>
        <v>750</v>
      </c>
      <c r="U1179" s="58">
        <f>Table4[[#This Row],[ سعر اليومية ]]*Table4[[#This Row],[عدد الدورات ]]-Table4[[#This Row],[سعر يومية السائق]]*L1179</f>
        <v>732</v>
      </c>
      <c r="V1179" s="58">
        <f>U1179-Table4[[#This Row],[W/H  3%]]</f>
        <v>687.54</v>
      </c>
      <c r="W1179" s="66" t="str">
        <f>Table4[[#This Row],[اليوم]]&amp;Table4[[#This Row],[الشهر ]]&amp;Table4[[#This Row],[العام]]</f>
        <v>2352026</v>
      </c>
      <c r="X1179" s="66" t="s">
        <v>304</v>
      </c>
    </row>
    <row r="1180" spans="1:24" x14ac:dyDescent="0.3">
      <c r="A1180" s="62">
        <v>23</v>
      </c>
      <c r="B1180" s="62">
        <v>5</v>
      </c>
      <c r="C1180" s="62">
        <v>2026</v>
      </c>
      <c r="D1180" s="41" t="str">
        <f t="shared" si="79"/>
        <v>ممدوح كيلاني 3القومية سعوديهايد باركميكروباص صيني</v>
      </c>
      <c r="E1180" s="4">
        <v>5006</v>
      </c>
      <c r="F1180" s="41" t="str">
        <f>VLOOKUP(E1180,mapping!C:J,2,FALSE)</f>
        <v>ممدوح كيلاني 3</v>
      </c>
      <c r="G1180" s="41" t="str">
        <f>IFERROR(VLOOKUP(F1180,mapping!$D$3:$J$200,2,FALSE),0)</f>
        <v xml:space="preserve">القومية </v>
      </c>
      <c r="H1180" s="41" t="str">
        <f>IFERROR(VLOOKUP(F1180,mapping!$D$3:$J$200,3,FALSE),0)</f>
        <v>سعودي</v>
      </c>
      <c r="I1180" s="41" t="str">
        <f>IFERROR(VLOOKUP(F1180,mapping!$D$3:$J$200,4,FALSE),0)</f>
        <v>هايد بارك</v>
      </c>
      <c r="J1180" s="41" t="str">
        <f>IFERROR(VLOOKUP(F1180,mapping!$D$3:$J$200,5,FALSE),0)</f>
        <v>ميكروباص صيني</v>
      </c>
      <c r="K1180" s="63">
        <f>IF(W1180=mapping!$N$1,IFERROR(VLOOKUP(Table4[[#This Row],[Column1]],mapping!A:L,11,FALSE),0),IF(W1180&gt;mapping!$N$1,IFERROR(VLOOKUP(Table4[[#This Row],[Column1]],mapping!A:L,11,FALSE),0),))</f>
        <v>2965</v>
      </c>
      <c r="L1180" s="139">
        <v>1</v>
      </c>
      <c r="M1180" s="60">
        <f>IF(W1180=mapping!$N$1,IFERROR(VLOOKUP(Table4[[#This Row],[Column1]],mapping!A:L,12,FALSE),0),IF(W1180&gt;mapping!$N$1,IFERROR(VLOOKUP(Table4[[#This Row],[Column1]],mapping!A:L,12,FALSE),0),0))</f>
        <v>2500</v>
      </c>
      <c r="N1180" s="58">
        <f>Table4[[#This Row],[ سعر اليومية ]]*3%*Table4[[#This Row],[عدد الدورات ]]</f>
        <v>88.95</v>
      </c>
      <c r="O1180" s="56">
        <f>Table4[[#This Row],[ سعر اليومية ]]*Table4[[#This Row],[عدد الدورات ]]-N1180</f>
        <v>2876.05</v>
      </c>
      <c r="P1180" s="194"/>
      <c r="Q1180" s="194"/>
      <c r="R1180" s="194"/>
      <c r="S1180" s="58">
        <f>(Table4[[#This Row],[سعر يومية السائق]]*Table4[[#This Row],[عدد الدورات ]])-SUM(Table4[[#This Row],[سلف ]:[خصم ]])+Table4[[#This Row],[اضافي ]]</f>
        <v>2500</v>
      </c>
      <c r="U1180" s="58">
        <f>Table4[[#This Row],[ سعر اليومية ]]*Table4[[#This Row],[عدد الدورات ]]-Table4[[#This Row],[سعر يومية السائق]]*L1180</f>
        <v>465</v>
      </c>
      <c r="V1180" s="58">
        <f>U1180-Table4[[#This Row],[W/H  3%]]</f>
        <v>376.05</v>
      </c>
      <c r="W1180" s="66" t="str">
        <f>Table4[[#This Row],[اليوم]]&amp;Table4[[#This Row],[الشهر ]]&amp;Table4[[#This Row],[العام]]</f>
        <v>2352026</v>
      </c>
      <c r="X1180" s="66" t="s">
        <v>304</v>
      </c>
    </row>
    <row r="1181" spans="1:24" x14ac:dyDescent="0.3">
      <c r="A1181" s="62">
        <v>23</v>
      </c>
      <c r="B1181" s="62">
        <v>5</v>
      </c>
      <c r="C1181" s="62">
        <v>2026</v>
      </c>
      <c r="D1181" s="41" t="str">
        <f t="shared" si="79"/>
        <v>محمد جمال طوسونالمنيبسعوديهايد باركاتوبيس 28</v>
      </c>
      <c r="E1181" s="4">
        <v>5025</v>
      </c>
      <c r="F1181" s="41" t="str">
        <f>VLOOKUP(E1181,mapping!C:J,2,FALSE)</f>
        <v>محمد جمال طوسون</v>
      </c>
      <c r="G1181" s="41" t="str">
        <f>IFERROR(VLOOKUP(F1181,mapping!$D$3:$J$200,2,FALSE),0)</f>
        <v>المنيب</v>
      </c>
      <c r="H1181" s="41" t="str">
        <f>IFERROR(VLOOKUP(F1181,mapping!$D$3:$J$200,3,FALSE),0)</f>
        <v>سعودي</v>
      </c>
      <c r="I1181" s="41" t="str">
        <f>IFERROR(VLOOKUP(F1181,mapping!$D$3:$J$200,4,FALSE),0)</f>
        <v>هايد بارك</v>
      </c>
      <c r="J1181" s="41" t="str">
        <f>IFERROR(VLOOKUP(F1181,mapping!$D$3:$J$200,5,FALSE),0)</f>
        <v>اتوبيس 28</v>
      </c>
      <c r="K1181" s="63">
        <f>IF(W1181=mapping!$N$1,IFERROR(VLOOKUP(Table4[[#This Row],[Column1]],mapping!A:L,11,FALSE),0),IF(W1181&gt;mapping!$N$1,IFERROR(VLOOKUP(Table4[[#This Row],[Column1]],mapping!A:L,11,FALSE),0),))</f>
        <v>4634</v>
      </c>
      <c r="L1181" s="139">
        <v>1</v>
      </c>
      <c r="M1181" s="60">
        <f>IF(W1181=mapping!$N$1,IFERROR(VLOOKUP(Table4[[#This Row],[Column1]],mapping!A:L,12,FALSE),0),IF(W1181&gt;mapping!$N$1,IFERROR(VLOOKUP(Table4[[#This Row],[Column1]],mapping!A:L,12,FALSE),0),0))</f>
        <v>3800</v>
      </c>
      <c r="N1181" s="58">
        <f>Table4[[#This Row],[ سعر اليومية ]]*3%*Table4[[#This Row],[عدد الدورات ]]</f>
        <v>139.01999999999998</v>
      </c>
      <c r="O1181" s="56">
        <f>Table4[[#This Row],[ سعر اليومية ]]*Table4[[#This Row],[عدد الدورات ]]-N1181</f>
        <v>4494.9799999999996</v>
      </c>
      <c r="P1181" s="194"/>
      <c r="Q1181" s="194"/>
      <c r="R1181" s="194"/>
      <c r="S1181" s="58">
        <f>(Table4[[#This Row],[سعر يومية السائق]]*Table4[[#This Row],[عدد الدورات ]])-SUM(Table4[[#This Row],[سلف ]:[خصم ]])+Table4[[#This Row],[اضافي ]]</f>
        <v>3800</v>
      </c>
      <c r="U1181" s="58">
        <f>Table4[[#This Row],[ سعر اليومية ]]*Table4[[#This Row],[عدد الدورات ]]-Table4[[#This Row],[سعر يومية السائق]]*L1181</f>
        <v>834</v>
      </c>
      <c r="V1181" s="58">
        <f>U1181-Table4[[#This Row],[W/H  3%]]</f>
        <v>694.98</v>
      </c>
      <c r="W1181" s="66" t="str">
        <f>Table4[[#This Row],[اليوم]]&amp;Table4[[#This Row],[الشهر ]]&amp;Table4[[#This Row],[العام]]</f>
        <v>2352026</v>
      </c>
      <c r="X1181" s="66" t="s">
        <v>304</v>
      </c>
    </row>
    <row r="1182" spans="1:24" x14ac:dyDescent="0.3">
      <c r="A1182" s="62">
        <v>23</v>
      </c>
      <c r="B1182" s="62">
        <v>5</v>
      </c>
      <c r="C1182" s="62">
        <v>2026</v>
      </c>
      <c r="D1182" s="41" t="str">
        <f t="shared" si="79"/>
        <v>مصطفي رشدي1المنيب 2 ورديةسعوديميفيداميكروباص صيني</v>
      </c>
      <c r="E1182" s="4">
        <v>5007</v>
      </c>
      <c r="F1182" s="41" t="str">
        <f>VLOOKUP(E1182,mapping!C:J,2,FALSE)</f>
        <v>مصطفي رشدي1</v>
      </c>
      <c r="G1182" s="41" t="str">
        <f>IFERROR(VLOOKUP(F1182,mapping!$D$3:$J$200,2,FALSE),0)</f>
        <v>المنيب 2 وردية</v>
      </c>
      <c r="H1182" s="41" t="str">
        <f>IFERROR(VLOOKUP(F1182,mapping!$D$3:$J$200,3,FALSE),0)</f>
        <v>سعودي</v>
      </c>
      <c r="I1182" s="41" t="str">
        <f>IFERROR(VLOOKUP(F1182,mapping!$D$3:$J$200,4,FALSE),0)</f>
        <v>ميفيدا</v>
      </c>
      <c r="J1182" s="41" t="str">
        <f>IFERROR(VLOOKUP(F1182,mapping!$D$3:$J$200,5,FALSE),0)</f>
        <v>ميكروباص صيني</v>
      </c>
      <c r="K1182" s="63">
        <f>IF(W1182=mapping!$N$1,IFERROR(VLOOKUP(Table4[[#This Row],[Column1]],mapping!A:L,11,FALSE),0),IF(W1182&gt;mapping!$N$1,IFERROR(VLOOKUP(Table4[[#This Row],[Column1]],mapping!A:L,11,FALSE),0),))</f>
        <v>2965</v>
      </c>
      <c r="L1182" s="139">
        <v>1</v>
      </c>
      <c r="M1182" s="60">
        <f>IF(W1182=mapping!$N$1,IFERROR(VLOOKUP(Table4[[#This Row],[Column1]],mapping!A:L,12,FALSE),0),IF(W1182&gt;mapping!$N$1,IFERROR(VLOOKUP(Table4[[#This Row],[Column1]],mapping!A:L,12,FALSE),0),0))</f>
        <v>2150</v>
      </c>
      <c r="N1182" s="58">
        <f>Table4[[#This Row],[ سعر اليومية ]]*3%*Table4[[#This Row],[عدد الدورات ]]</f>
        <v>88.95</v>
      </c>
      <c r="O1182" s="56">
        <f>Table4[[#This Row],[ سعر اليومية ]]*Table4[[#This Row],[عدد الدورات ]]-N1182</f>
        <v>2876.05</v>
      </c>
      <c r="P1182" s="194"/>
      <c r="Q1182" s="194"/>
      <c r="R1182" s="194"/>
      <c r="S1182" s="58">
        <f>(Table4[[#This Row],[سعر يومية السائق]]*Table4[[#This Row],[عدد الدورات ]])-SUM(Table4[[#This Row],[سلف ]:[خصم ]])+Table4[[#This Row],[اضافي ]]</f>
        <v>2150</v>
      </c>
      <c r="U1182" s="58">
        <f>Table4[[#This Row],[ سعر اليومية ]]*Table4[[#This Row],[عدد الدورات ]]-Table4[[#This Row],[سعر يومية السائق]]*L1182</f>
        <v>815</v>
      </c>
      <c r="V1182" s="58">
        <f>U1182-Table4[[#This Row],[W/H  3%]]</f>
        <v>726.05</v>
      </c>
      <c r="W1182" s="66" t="str">
        <f>Table4[[#This Row],[اليوم]]&amp;Table4[[#This Row],[الشهر ]]&amp;Table4[[#This Row],[العام]]</f>
        <v>2352026</v>
      </c>
      <c r="X1182" s="66" t="s">
        <v>304</v>
      </c>
    </row>
    <row r="1183" spans="1:24" x14ac:dyDescent="0.3">
      <c r="A1183" s="62">
        <v>23</v>
      </c>
      <c r="B1183" s="62">
        <v>5</v>
      </c>
      <c r="C1183" s="62">
        <v>2026</v>
      </c>
      <c r="D1183" s="41" t="str">
        <f t="shared" si="79"/>
        <v>فرج 2حلوان 2 ورديةسعوديميفيداميكروباص صيني</v>
      </c>
      <c r="E1183" s="4">
        <v>5009</v>
      </c>
      <c r="F1183" s="41" t="str">
        <f>VLOOKUP(E1183,mapping!C:J,2,FALSE)</f>
        <v>فرج 2</v>
      </c>
      <c r="G1183" s="41" t="str">
        <f>IFERROR(VLOOKUP(F1183,mapping!$D$3:$J$200,2,FALSE),0)</f>
        <v>حلوان 2 وردية</v>
      </c>
      <c r="H1183" s="41" t="str">
        <f>IFERROR(VLOOKUP(F1183,mapping!$D$3:$J$200,3,FALSE),0)</f>
        <v>سعودي</v>
      </c>
      <c r="I1183" s="41" t="str">
        <f>IFERROR(VLOOKUP(F1183,mapping!$D$3:$J$200,4,FALSE),0)</f>
        <v>ميفيدا</v>
      </c>
      <c r="J1183" s="41" t="str">
        <f>IFERROR(VLOOKUP(F1183,mapping!$D$3:$J$200,5,FALSE),0)</f>
        <v>ميكروباص صيني</v>
      </c>
      <c r="K1183" s="63">
        <f>IF(W1183=mapping!$N$1,IFERROR(VLOOKUP(Table4[[#This Row],[Column1]],mapping!A:L,11,FALSE),0),IF(W1183&gt;mapping!$N$1,IFERROR(VLOOKUP(Table4[[#This Row],[Column1]],mapping!A:L,11,FALSE),0),))</f>
        <v>2965</v>
      </c>
      <c r="L1183" s="139">
        <v>1</v>
      </c>
      <c r="M1183" s="60">
        <f>IF(W1183=mapping!$N$1,IFERROR(VLOOKUP(Table4[[#This Row],[Column1]],mapping!A:L,12,FALSE),0),IF(W1183&gt;mapping!$N$1,IFERROR(VLOOKUP(Table4[[#This Row],[Column1]],mapping!A:L,12,FALSE),0),0))</f>
        <v>2250</v>
      </c>
      <c r="N1183" s="58">
        <f>Table4[[#This Row],[ سعر اليومية ]]*3%*Table4[[#This Row],[عدد الدورات ]]</f>
        <v>88.95</v>
      </c>
      <c r="O1183" s="56">
        <f>Table4[[#This Row],[ سعر اليومية ]]*Table4[[#This Row],[عدد الدورات ]]-N1183</f>
        <v>2876.05</v>
      </c>
      <c r="P1183" s="194"/>
      <c r="Q1183" s="194"/>
      <c r="R1183" s="194"/>
      <c r="S1183" s="58">
        <f>(Table4[[#This Row],[سعر يومية السائق]]*Table4[[#This Row],[عدد الدورات ]])-SUM(Table4[[#This Row],[سلف ]:[خصم ]])+Table4[[#This Row],[اضافي ]]</f>
        <v>2250</v>
      </c>
      <c r="U1183" s="58">
        <f>Table4[[#This Row],[ سعر اليومية ]]*Table4[[#This Row],[عدد الدورات ]]-Table4[[#This Row],[سعر يومية السائق]]*L1183</f>
        <v>715</v>
      </c>
      <c r="V1183" s="58">
        <f>U1183-Table4[[#This Row],[W/H  3%]]</f>
        <v>626.04999999999995</v>
      </c>
      <c r="W1183" s="66" t="str">
        <f>Table4[[#This Row],[اليوم]]&amp;Table4[[#This Row],[الشهر ]]&amp;Table4[[#This Row],[العام]]</f>
        <v>2352026</v>
      </c>
      <c r="X1183" s="66" t="s">
        <v>304</v>
      </c>
    </row>
    <row r="1184" spans="1:24" x14ac:dyDescent="0.3">
      <c r="A1184" s="62">
        <v>23</v>
      </c>
      <c r="B1184" s="62">
        <v>5</v>
      </c>
      <c r="C1184" s="62">
        <v>2026</v>
      </c>
      <c r="D1184" s="41" t="str">
        <f t="shared" si="79"/>
        <v>فرج 3حلوان 2 ورديةسعوديالقطاميةاتوبيس 28</v>
      </c>
      <c r="E1184" s="4">
        <v>5010</v>
      </c>
      <c r="F1184" s="41" t="str">
        <f>VLOOKUP(E1184,mapping!C:J,2,FALSE)</f>
        <v>فرج 3</v>
      </c>
      <c r="G1184" s="41" t="str">
        <f>IFERROR(VLOOKUP(F1184,mapping!$D$3:$J$200,2,FALSE),0)</f>
        <v>حلوان 2 وردية</v>
      </c>
      <c r="H1184" s="41" t="str">
        <f>IFERROR(VLOOKUP(F1184,mapping!$D$3:$J$200,3,FALSE),0)</f>
        <v>سعودي</v>
      </c>
      <c r="I1184" s="41" t="str">
        <f>IFERROR(VLOOKUP(F1184,mapping!$D$3:$J$200,4,FALSE),0)</f>
        <v>القطامية</v>
      </c>
      <c r="J1184" s="41" t="str">
        <f>IFERROR(VLOOKUP(F1184,mapping!$D$3:$J$200,5,FALSE),0)</f>
        <v>اتوبيس 28</v>
      </c>
      <c r="K1184" s="63">
        <f>IF(W1184=mapping!$N$1,IFERROR(VLOOKUP(Table4[[#This Row],[Column1]],mapping!A:L,11,FALSE),0),IF(W1184&gt;mapping!$N$1,IFERROR(VLOOKUP(Table4[[#This Row],[Column1]],mapping!A:L,11,FALSE),0),))</f>
        <v>3415</v>
      </c>
      <c r="L1184" s="139">
        <v>1</v>
      </c>
      <c r="M1184" s="60">
        <f>IF(W1184=mapping!$N$1,IFERROR(VLOOKUP(Table4[[#This Row],[Column1]],mapping!A:L,12,FALSE),0),IF(W1184&gt;mapping!$N$1,IFERROR(VLOOKUP(Table4[[#This Row],[Column1]],mapping!A:L,12,FALSE),0),0))</f>
        <v>3400</v>
      </c>
      <c r="N1184" s="58">
        <f>Table4[[#This Row],[ سعر اليومية ]]*3%*Table4[[#This Row],[عدد الدورات ]]</f>
        <v>102.45</v>
      </c>
      <c r="O1184" s="56">
        <f>Table4[[#This Row],[ سعر اليومية ]]*Table4[[#This Row],[عدد الدورات ]]-N1184</f>
        <v>3312.55</v>
      </c>
      <c r="P1184" s="194"/>
      <c r="Q1184" s="194"/>
      <c r="R1184" s="194"/>
      <c r="S1184" s="58">
        <f>(Table4[[#This Row],[سعر يومية السائق]]*Table4[[#This Row],[عدد الدورات ]])-SUM(Table4[[#This Row],[سلف ]:[خصم ]])+Table4[[#This Row],[اضافي ]]</f>
        <v>3400</v>
      </c>
      <c r="U1184" s="58">
        <f>Table4[[#This Row],[ سعر اليومية ]]*Table4[[#This Row],[عدد الدورات ]]-Table4[[#This Row],[سعر يومية السائق]]*L1184</f>
        <v>15</v>
      </c>
      <c r="V1184" s="58">
        <f>U1184-Table4[[#This Row],[W/H  3%]]</f>
        <v>-87.45</v>
      </c>
      <c r="W1184" s="66" t="str">
        <f>Table4[[#This Row],[اليوم]]&amp;Table4[[#This Row],[الشهر ]]&amp;Table4[[#This Row],[العام]]</f>
        <v>2352026</v>
      </c>
      <c r="X1184" s="66" t="s">
        <v>304</v>
      </c>
    </row>
    <row r="1185" spans="1:24" x14ac:dyDescent="0.3">
      <c r="A1185" s="62">
        <v>23</v>
      </c>
      <c r="B1185" s="62">
        <v>5</v>
      </c>
      <c r="C1185" s="62">
        <v>2026</v>
      </c>
      <c r="D1185" s="41" t="str">
        <f t="shared" si="79"/>
        <v>فرج 4مايو ورديةسعوديالقطاميةميكروباص</v>
      </c>
      <c r="E1185" s="4">
        <v>5011</v>
      </c>
      <c r="F1185" s="41" t="str">
        <f>VLOOKUP(E1185,mapping!C:J,2,FALSE)</f>
        <v>فرج 4</v>
      </c>
      <c r="G1185" s="41" t="str">
        <f>IFERROR(VLOOKUP(F1185,mapping!$D$3:$J$200,2,FALSE),0)</f>
        <v>مايو وردية</v>
      </c>
      <c r="H1185" s="41" t="str">
        <f>IFERROR(VLOOKUP(F1185,mapping!$D$3:$J$200,3,FALSE),0)</f>
        <v>سعودي</v>
      </c>
      <c r="I1185" s="41" t="str">
        <f>IFERROR(VLOOKUP(F1185,mapping!$D$3:$J$200,4,FALSE),0)</f>
        <v>القطامية</v>
      </c>
      <c r="J1185" s="41" t="str">
        <f>IFERROR(VLOOKUP(F1185,mapping!$D$3:$J$200,5,FALSE),0)</f>
        <v>ميكروباص</v>
      </c>
      <c r="K1185" s="63">
        <f>IF(W1185=mapping!$N$1,IFERROR(VLOOKUP(Table4[[#This Row],[Column1]],mapping!A:L,11,FALSE),0),IF(W1185&gt;mapping!$N$1,IFERROR(VLOOKUP(Table4[[#This Row],[Column1]],mapping!A:L,11,FALSE),0),))</f>
        <v>1222</v>
      </c>
      <c r="L1185" s="139">
        <v>1</v>
      </c>
      <c r="M1185" s="60">
        <f>IF(W1185=mapping!$N$1,IFERROR(VLOOKUP(Table4[[#This Row],[Column1]],mapping!A:L,12,FALSE),0),IF(W1185&gt;mapping!$N$1,IFERROR(VLOOKUP(Table4[[#This Row],[Column1]],mapping!A:L,12,FALSE),0),0))</f>
        <v>1180</v>
      </c>
      <c r="N1185" s="58">
        <f>Table4[[#This Row],[ سعر اليومية ]]*3%*Table4[[#This Row],[عدد الدورات ]]</f>
        <v>36.659999999999997</v>
      </c>
      <c r="O1185" s="56">
        <f>Table4[[#This Row],[ سعر اليومية ]]*Table4[[#This Row],[عدد الدورات ]]-N1185</f>
        <v>1185.3399999999999</v>
      </c>
      <c r="P1185" s="194"/>
      <c r="Q1185" s="194"/>
      <c r="R1185" s="194"/>
      <c r="S1185" s="58">
        <f>(Table4[[#This Row],[سعر يومية السائق]]*Table4[[#This Row],[عدد الدورات ]])-SUM(Table4[[#This Row],[سلف ]:[خصم ]])+Table4[[#This Row],[اضافي ]]</f>
        <v>1180</v>
      </c>
      <c r="U1185" s="58">
        <f>Table4[[#This Row],[ سعر اليومية ]]*Table4[[#This Row],[عدد الدورات ]]-Table4[[#This Row],[سعر يومية السائق]]*L1185</f>
        <v>42</v>
      </c>
      <c r="V1185" s="58">
        <f>U1185-Table4[[#This Row],[W/H  3%]]</f>
        <v>5.3400000000000034</v>
      </c>
      <c r="W1185" s="66" t="str">
        <f>Table4[[#This Row],[اليوم]]&amp;Table4[[#This Row],[الشهر ]]&amp;Table4[[#This Row],[العام]]</f>
        <v>2352026</v>
      </c>
      <c r="X1185" s="66" t="s">
        <v>304</v>
      </c>
    </row>
    <row r="1186" spans="1:24" x14ac:dyDescent="0.3">
      <c r="A1186" s="62">
        <v>23</v>
      </c>
      <c r="B1186" s="62">
        <v>5</v>
      </c>
      <c r="C1186" s="62">
        <v>2026</v>
      </c>
      <c r="D1186" s="41" t="str">
        <f t="shared" si="79"/>
        <v>مصطفي رشدي3المنيب5شفتسعوديالقطاميةاتوبيس 28</v>
      </c>
      <c r="E1186" s="4">
        <v>5012</v>
      </c>
      <c r="F1186" s="41" t="str">
        <f>VLOOKUP(E1186,mapping!C:J,2,FALSE)</f>
        <v>مصطفي رشدي3</v>
      </c>
      <c r="G1186" s="41" t="str">
        <f>IFERROR(VLOOKUP(F1186,mapping!$D$3:$J$200,2,FALSE),0)</f>
        <v>المنيب5شفت</v>
      </c>
      <c r="H1186" s="41" t="str">
        <f>IFERROR(VLOOKUP(F1186,mapping!$D$3:$J$200,3,FALSE),0)</f>
        <v>سعودي</v>
      </c>
      <c r="I1186" s="41" t="str">
        <f>IFERROR(VLOOKUP(F1186,mapping!$D$3:$J$200,4,FALSE),0)</f>
        <v>القطامية</v>
      </c>
      <c r="J1186" s="41" t="str">
        <f>IFERROR(VLOOKUP(F1186,mapping!$D$3:$J$200,5,FALSE),0)</f>
        <v>اتوبيس 28</v>
      </c>
      <c r="K1186" s="63">
        <f>IF(W1186=mapping!$N$1,IFERROR(VLOOKUP(Table4[[#This Row],[Column1]],mapping!A:L,11,FALSE),0),IF(W1186&gt;mapping!$N$1,IFERROR(VLOOKUP(Table4[[#This Row],[Column1]],mapping!A:L,11,FALSE),0),))</f>
        <v>2649</v>
      </c>
      <c r="L1186" s="139">
        <v>1</v>
      </c>
      <c r="M1186" s="60">
        <f>IF(W1186=mapping!$N$1,IFERROR(VLOOKUP(Table4[[#This Row],[Column1]],mapping!A:L,12,FALSE),0),IF(W1186&gt;mapping!$N$1,IFERROR(VLOOKUP(Table4[[#This Row],[Column1]],mapping!A:L,12,FALSE),0),0))</f>
        <v>2060</v>
      </c>
      <c r="N1186" s="58">
        <f>Table4[[#This Row],[ سعر اليومية ]]*3%*Table4[[#This Row],[عدد الدورات ]]</f>
        <v>79.47</v>
      </c>
      <c r="O1186" s="56">
        <f>Table4[[#This Row],[ سعر اليومية ]]*Table4[[#This Row],[عدد الدورات ]]-N1186</f>
        <v>2569.5300000000002</v>
      </c>
      <c r="P1186" s="194"/>
      <c r="Q1186" s="194"/>
      <c r="R1186" s="194"/>
      <c r="S1186" s="58">
        <f>(Table4[[#This Row],[سعر يومية السائق]]*Table4[[#This Row],[عدد الدورات ]])-SUM(Table4[[#This Row],[سلف ]:[خصم ]])+Table4[[#This Row],[اضافي ]]</f>
        <v>2060</v>
      </c>
      <c r="U1186" s="58">
        <f>Table4[[#This Row],[ سعر اليومية ]]*Table4[[#This Row],[عدد الدورات ]]-Table4[[#This Row],[سعر يومية السائق]]*L1186</f>
        <v>589</v>
      </c>
      <c r="V1186" s="58">
        <f>U1186-Table4[[#This Row],[W/H  3%]]</f>
        <v>509.53</v>
      </c>
      <c r="W1186" s="66" t="str">
        <f>Table4[[#This Row],[اليوم]]&amp;Table4[[#This Row],[الشهر ]]&amp;Table4[[#This Row],[العام]]</f>
        <v>2352026</v>
      </c>
      <c r="X1186" s="66" t="s">
        <v>304</v>
      </c>
    </row>
    <row r="1187" spans="1:24" x14ac:dyDescent="0.3">
      <c r="A1187" s="62">
        <v>23</v>
      </c>
      <c r="B1187" s="62">
        <v>5</v>
      </c>
      <c r="C1187" s="62">
        <v>2026</v>
      </c>
      <c r="D1187" s="41" t="str">
        <f t="shared" si="79"/>
        <v>مصطفي رشدي4المنيب Wصباحيةسعوديالقطاميةاتوبيس 28</v>
      </c>
      <c r="E1187" s="4">
        <v>5013</v>
      </c>
      <c r="F1187" s="41" t="str">
        <f>VLOOKUP(E1187,mapping!C:J,2,FALSE)</f>
        <v>مصطفي رشدي4</v>
      </c>
      <c r="G1187" s="41" t="str">
        <f>IFERROR(VLOOKUP(F1187,mapping!$D$3:$J$200,2,FALSE),0)</f>
        <v>المنيب Wصباحية</v>
      </c>
      <c r="H1187" s="41" t="str">
        <f>IFERROR(VLOOKUP(F1187,mapping!$D$3:$J$200,3,FALSE),0)</f>
        <v>سعودي</v>
      </c>
      <c r="I1187" s="41" t="str">
        <f>IFERROR(VLOOKUP(F1187,mapping!$D$3:$J$200,4,FALSE),0)</f>
        <v>القطامية</v>
      </c>
      <c r="J1187" s="41" t="str">
        <f>IFERROR(VLOOKUP(F1187,mapping!$D$3:$J$200,5,FALSE),0)</f>
        <v>اتوبيس 28</v>
      </c>
      <c r="K1187" s="63">
        <f>IF(W1187=mapping!$N$1,IFERROR(VLOOKUP(Table4[[#This Row],[Column1]],mapping!A:L,11,FALSE),0),IF(W1187&gt;mapping!$N$1,IFERROR(VLOOKUP(Table4[[#This Row],[Column1]],mapping!A:L,11,FALSE),0),))</f>
        <v>1059</v>
      </c>
      <c r="L1187" s="139">
        <v>1</v>
      </c>
      <c r="M1187" s="60">
        <f>IF(W1187=mapping!$N$1,IFERROR(VLOOKUP(Table4[[#This Row],[Column1]],mapping!A:L,12,FALSE),0),IF(W1187&gt;mapping!$N$1,IFERROR(VLOOKUP(Table4[[#This Row],[Column1]],mapping!A:L,12,FALSE),0),0))</f>
        <v>1000</v>
      </c>
      <c r="N1187" s="58">
        <f>Table4[[#This Row],[ سعر اليومية ]]*3%*Table4[[#This Row],[عدد الدورات ]]</f>
        <v>31.77</v>
      </c>
      <c r="O1187" s="56">
        <f>Table4[[#This Row],[ سعر اليومية ]]*Table4[[#This Row],[عدد الدورات ]]-N1187</f>
        <v>1027.23</v>
      </c>
      <c r="P1187" s="194"/>
      <c r="Q1187" s="194"/>
      <c r="R1187" s="194"/>
      <c r="S1187" s="58">
        <f>(Table4[[#This Row],[سعر يومية السائق]]*Table4[[#This Row],[عدد الدورات ]])-SUM(Table4[[#This Row],[سلف ]:[خصم ]])+Table4[[#This Row],[اضافي ]]</f>
        <v>1000</v>
      </c>
      <c r="U1187" s="58">
        <f>Table4[[#This Row],[ سعر اليومية ]]*Table4[[#This Row],[عدد الدورات ]]-Table4[[#This Row],[سعر يومية السائق]]*L1187</f>
        <v>59</v>
      </c>
      <c r="V1187" s="58">
        <f>U1187-Table4[[#This Row],[W/H  3%]]</f>
        <v>27.23</v>
      </c>
      <c r="W1187" s="66" t="str">
        <f>Table4[[#This Row],[اليوم]]&amp;Table4[[#This Row],[الشهر ]]&amp;Table4[[#This Row],[العام]]</f>
        <v>2352026</v>
      </c>
      <c r="X1187" s="66" t="s">
        <v>304</v>
      </c>
    </row>
    <row r="1188" spans="1:24" x14ac:dyDescent="0.3">
      <c r="A1188" s="62">
        <v>23</v>
      </c>
      <c r="B1188" s="62">
        <v>5</v>
      </c>
      <c r="C1188" s="62">
        <v>2026</v>
      </c>
      <c r="D1188" s="41" t="str">
        <f t="shared" si="79"/>
        <v>مصطفي رشدي5صقر 2 ورديةسعوديالقطاميةاتوبيس 28</v>
      </c>
      <c r="E1188" s="4">
        <v>5014</v>
      </c>
      <c r="F1188" s="41" t="str">
        <f>VLOOKUP(E1188,mapping!C:J,2,FALSE)</f>
        <v>مصطفي رشدي5</v>
      </c>
      <c r="G1188" s="41" t="str">
        <f>IFERROR(VLOOKUP(F1188,mapping!$D$3:$J$200,2,FALSE),0)</f>
        <v>صقر 2 وردية</v>
      </c>
      <c r="H1188" s="41" t="str">
        <f>IFERROR(VLOOKUP(F1188,mapping!$D$3:$J$200,3,FALSE),0)</f>
        <v>سعودي</v>
      </c>
      <c r="I1188" s="41" t="str">
        <f>IFERROR(VLOOKUP(F1188,mapping!$D$3:$J$200,4,FALSE),0)</f>
        <v>القطامية</v>
      </c>
      <c r="J1188" s="41" t="str">
        <f>IFERROR(VLOOKUP(F1188,mapping!$D$3:$J$200,5,FALSE),0)</f>
        <v>اتوبيس 28</v>
      </c>
      <c r="K1188" s="63">
        <f>IF(W1188=mapping!$N$1,IFERROR(VLOOKUP(Table4[[#This Row],[Column1]],mapping!A:L,11,FALSE),0),IF(W1188&gt;mapping!$N$1,IFERROR(VLOOKUP(Table4[[#This Row],[Column1]],mapping!A:L,11,FALSE),0),))</f>
        <v>2120</v>
      </c>
      <c r="L1188" s="139">
        <v>1</v>
      </c>
      <c r="M1188" s="60">
        <f>IF(W1188=mapping!$N$1,IFERROR(VLOOKUP(Table4[[#This Row],[Column1]],mapping!A:L,12,FALSE),0),IF(W1188&gt;mapping!$N$1,IFERROR(VLOOKUP(Table4[[#This Row],[Column1]],mapping!A:L,12,FALSE),0),0))</f>
        <v>1780</v>
      </c>
      <c r="N1188" s="58">
        <f>Table4[[#This Row],[ سعر اليومية ]]*3%*Table4[[#This Row],[عدد الدورات ]]</f>
        <v>63.599999999999994</v>
      </c>
      <c r="O1188" s="56">
        <f>Table4[[#This Row],[ سعر اليومية ]]*Table4[[#This Row],[عدد الدورات ]]-N1188</f>
        <v>2056.4</v>
      </c>
      <c r="P1188" s="194"/>
      <c r="Q1188" s="194"/>
      <c r="R1188" s="194"/>
      <c r="S1188" s="58">
        <f>(Table4[[#This Row],[سعر يومية السائق]]*Table4[[#This Row],[عدد الدورات ]])-SUM(Table4[[#This Row],[سلف ]:[خصم ]])+Table4[[#This Row],[اضافي ]]</f>
        <v>1780</v>
      </c>
      <c r="U1188" s="58">
        <f>Table4[[#This Row],[ سعر اليومية ]]*Table4[[#This Row],[عدد الدورات ]]-Table4[[#This Row],[سعر يومية السائق]]*L1188</f>
        <v>340</v>
      </c>
      <c r="V1188" s="58">
        <f>U1188-Table4[[#This Row],[W/H  3%]]</f>
        <v>276.39999999999998</v>
      </c>
      <c r="W1188" s="66" t="str">
        <f>Table4[[#This Row],[اليوم]]&amp;Table4[[#This Row],[الشهر ]]&amp;Table4[[#This Row],[العام]]</f>
        <v>2352026</v>
      </c>
      <c r="X1188" s="66" t="s">
        <v>304</v>
      </c>
    </row>
    <row r="1189" spans="1:24" x14ac:dyDescent="0.3">
      <c r="A1189" s="62">
        <v>23</v>
      </c>
      <c r="B1189" s="62">
        <v>5</v>
      </c>
      <c r="C1189" s="62">
        <v>2026</v>
      </c>
      <c r="D1189" s="41" t="str">
        <f t="shared" si="79"/>
        <v>مصطفي رشدي6المنيب 2 ورديةسعوديالقطاميةاتوبيس 28</v>
      </c>
      <c r="E1189" s="4">
        <v>5027</v>
      </c>
      <c r="F1189" s="41" t="str">
        <f>VLOOKUP(E1189,mapping!C:J,2,FALSE)</f>
        <v>مصطفي رشدي6</v>
      </c>
      <c r="G1189" s="41" t="str">
        <f>IFERROR(VLOOKUP(F1189,mapping!$D$3:$J$200,2,FALSE),0)</f>
        <v>المنيب 2 وردية</v>
      </c>
      <c r="H1189" s="41" t="str">
        <f>IFERROR(VLOOKUP(F1189,mapping!$D$3:$J$200,3,FALSE),0)</f>
        <v>سعودي</v>
      </c>
      <c r="I1189" s="41" t="str">
        <f>IFERROR(VLOOKUP(F1189,mapping!$D$3:$J$200,4,FALSE),0)</f>
        <v>القطامية</v>
      </c>
      <c r="J1189" s="41" t="str">
        <f>IFERROR(VLOOKUP(F1189,mapping!$D$3:$J$200,5,FALSE),0)</f>
        <v>اتوبيس 28</v>
      </c>
      <c r="K1189" s="63">
        <f>IF(W1189=mapping!$N$1,IFERROR(VLOOKUP(Table4[[#This Row],[Column1]],mapping!A:L,11,FALSE),0),IF(W1189&gt;mapping!$N$1,IFERROR(VLOOKUP(Table4[[#This Row],[Column1]],mapping!A:L,11,FALSE),0),))</f>
        <v>3944</v>
      </c>
      <c r="L1189" s="139">
        <v>1</v>
      </c>
      <c r="M1189" s="60">
        <f>IF(W1189=mapping!$N$1,IFERROR(VLOOKUP(Table4[[#This Row],[Column1]],mapping!A:L,12,FALSE),0),IF(W1189&gt;mapping!$N$1,IFERROR(VLOOKUP(Table4[[#This Row],[Column1]],mapping!A:L,12,FALSE),0),0))</f>
        <v>3600</v>
      </c>
      <c r="N1189" s="58">
        <f>Table4[[#This Row],[ سعر اليومية ]]*3%*Table4[[#This Row],[عدد الدورات ]]</f>
        <v>118.32</v>
      </c>
      <c r="O1189" s="56">
        <f>Table4[[#This Row],[ سعر اليومية ]]*Table4[[#This Row],[عدد الدورات ]]-N1189</f>
        <v>3825.68</v>
      </c>
      <c r="P1189" s="194"/>
      <c r="Q1189" s="194"/>
      <c r="R1189" s="194"/>
      <c r="S1189" s="58">
        <f>(Table4[[#This Row],[سعر يومية السائق]]*Table4[[#This Row],[عدد الدورات ]])-SUM(Table4[[#This Row],[سلف ]:[خصم ]])+Table4[[#This Row],[اضافي ]]</f>
        <v>3600</v>
      </c>
      <c r="U1189" s="58">
        <f>Table4[[#This Row],[ سعر اليومية ]]*Table4[[#This Row],[عدد الدورات ]]-Table4[[#This Row],[سعر يومية السائق]]*L1189</f>
        <v>344</v>
      </c>
      <c r="V1189" s="58">
        <f>U1189-Table4[[#This Row],[W/H  3%]]</f>
        <v>225.68</v>
      </c>
      <c r="W1189" s="66" t="str">
        <f>Table4[[#This Row],[اليوم]]&amp;Table4[[#This Row],[الشهر ]]&amp;Table4[[#This Row],[العام]]</f>
        <v>2352026</v>
      </c>
      <c r="X1189" s="66" t="s">
        <v>304</v>
      </c>
    </row>
    <row r="1190" spans="1:24" x14ac:dyDescent="0.3">
      <c r="A1190" s="62">
        <v>23</v>
      </c>
      <c r="B1190" s="62">
        <v>5</v>
      </c>
      <c r="C1190" s="62">
        <v>2026</v>
      </c>
      <c r="D1190" s="41" t="str">
        <f t="shared" si="79"/>
        <v>كرم ترك 1قليوب 2 ورديةسعوديالقطاميةاتوبيس 28</v>
      </c>
      <c r="E1190" s="4">
        <v>5015</v>
      </c>
      <c r="F1190" s="41" t="str">
        <f>VLOOKUP(E1190,mapping!C:J,2,FALSE)</f>
        <v>كرم ترك 1</v>
      </c>
      <c r="G1190" s="41" t="str">
        <f>IFERROR(VLOOKUP(F1190,mapping!$D$3:$J$200,2,FALSE),0)</f>
        <v>قليوب 2 وردية</v>
      </c>
      <c r="H1190" s="41" t="str">
        <f>IFERROR(VLOOKUP(F1190,mapping!$D$3:$J$200,3,FALSE),0)</f>
        <v>سعودي</v>
      </c>
      <c r="I1190" s="41" t="str">
        <f>IFERROR(VLOOKUP(F1190,mapping!$D$3:$J$200,4,FALSE),0)</f>
        <v>القطامية</v>
      </c>
      <c r="J1190" s="41" t="str">
        <f>IFERROR(VLOOKUP(F1190,mapping!$D$3:$J$200,5,FALSE),0)</f>
        <v>اتوبيس 28</v>
      </c>
      <c r="K1190" s="63">
        <f>IF(W1190=mapping!$N$1,IFERROR(VLOOKUP(Table4[[#This Row],[Column1]],mapping!A:L,11,FALSE),0),IF(W1190&gt;mapping!$N$1,IFERROR(VLOOKUP(Table4[[#This Row],[Column1]],mapping!A:L,11,FALSE),0),))</f>
        <v>3959</v>
      </c>
      <c r="L1190" s="139">
        <v>1</v>
      </c>
      <c r="M1190" s="60">
        <f>IF(W1190=mapping!$N$1,IFERROR(VLOOKUP(Table4[[#This Row],[Column1]],mapping!A:L,12,FALSE),0),IF(W1190&gt;mapping!$N$1,IFERROR(VLOOKUP(Table4[[#This Row],[Column1]],mapping!A:L,12,FALSE),0),0))</f>
        <v>4200</v>
      </c>
      <c r="N1190" s="58">
        <f>Table4[[#This Row],[ سعر اليومية ]]*3%*Table4[[#This Row],[عدد الدورات ]]</f>
        <v>118.77</v>
      </c>
      <c r="O1190" s="56">
        <f>Table4[[#This Row],[ سعر اليومية ]]*Table4[[#This Row],[عدد الدورات ]]-N1190</f>
        <v>3840.23</v>
      </c>
      <c r="P1190" s="194"/>
      <c r="Q1190" s="194"/>
      <c r="R1190" s="194"/>
      <c r="S1190" s="58">
        <f>(Table4[[#This Row],[سعر يومية السائق]]*Table4[[#This Row],[عدد الدورات ]])-SUM(Table4[[#This Row],[سلف ]:[خصم ]])+Table4[[#This Row],[اضافي ]]</f>
        <v>4200</v>
      </c>
      <c r="U1190" s="58">
        <f>Table4[[#This Row],[ سعر اليومية ]]*Table4[[#This Row],[عدد الدورات ]]-Table4[[#This Row],[سعر يومية السائق]]*L1190</f>
        <v>-241</v>
      </c>
      <c r="V1190" s="58">
        <f>U1190-Table4[[#This Row],[W/H  3%]]</f>
        <v>-359.77</v>
      </c>
      <c r="W1190" s="66" t="str">
        <f>Table4[[#This Row],[اليوم]]&amp;Table4[[#This Row],[الشهر ]]&amp;Table4[[#This Row],[العام]]</f>
        <v>2352026</v>
      </c>
      <c r="X1190" s="66" t="s">
        <v>304</v>
      </c>
    </row>
    <row r="1191" spans="1:24" x14ac:dyDescent="0.3">
      <c r="A1191" s="62">
        <v>23</v>
      </c>
      <c r="B1191" s="62">
        <v>5</v>
      </c>
      <c r="C1191" s="62">
        <v>2026</v>
      </c>
      <c r="D1191" s="41" t="str">
        <f t="shared" si="79"/>
        <v>كرم ترك 2قليوب 2 ورديةسعوديمدينتي اتوبيس 28</v>
      </c>
      <c r="E1191" s="4">
        <v>5017</v>
      </c>
      <c r="F1191" s="41" t="str">
        <f>VLOOKUP(E1191,mapping!C:J,2,FALSE)</f>
        <v>كرم ترك 2</v>
      </c>
      <c r="G1191" s="41" t="str">
        <f>IFERROR(VLOOKUP(F1191,mapping!$D$3:$J$200,2,FALSE),0)</f>
        <v>قليوب 2 وردية</v>
      </c>
      <c r="H1191" s="41" t="str">
        <f>IFERROR(VLOOKUP(F1191,mapping!$D$3:$J$200,3,FALSE),0)</f>
        <v>سعودي</v>
      </c>
      <c r="I1191" s="41" t="str">
        <f>IFERROR(VLOOKUP(F1191,mapping!$D$3:$J$200,4,FALSE),0)</f>
        <v xml:space="preserve">مدينتي </v>
      </c>
      <c r="J1191" s="41" t="str">
        <f>IFERROR(VLOOKUP(F1191,mapping!$D$3:$J$200,5,FALSE),0)</f>
        <v>اتوبيس 28</v>
      </c>
      <c r="K1191" s="63">
        <f>IF(W1191=mapping!$N$1,IFERROR(VLOOKUP(Table4[[#This Row],[Column1]],mapping!A:L,11,FALSE),0),IF(W1191&gt;mapping!$N$1,IFERROR(VLOOKUP(Table4[[#This Row],[Column1]],mapping!A:L,11,FALSE),0),))</f>
        <v>4634</v>
      </c>
      <c r="L1191" s="139">
        <v>1</v>
      </c>
      <c r="M1191" s="60">
        <f>IF(W1191=mapping!$N$1,IFERROR(VLOOKUP(Table4[[#This Row],[Column1]],mapping!A:L,12,FALSE),0),IF(W1191&gt;mapping!$N$1,IFERROR(VLOOKUP(Table4[[#This Row],[Column1]],mapping!A:L,12,FALSE),0),0))</f>
        <v>4150</v>
      </c>
      <c r="N1191" s="58">
        <f>Table4[[#This Row],[ سعر اليومية ]]*3%*Table4[[#This Row],[عدد الدورات ]]</f>
        <v>139.01999999999998</v>
      </c>
      <c r="O1191" s="56">
        <f>Table4[[#This Row],[ سعر اليومية ]]*Table4[[#This Row],[عدد الدورات ]]-N1191</f>
        <v>4494.9799999999996</v>
      </c>
      <c r="P1191" s="194"/>
      <c r="Q1191" s="194"/>
      <c r="R1191" s="194"/>
      <c r="S1191" s="58">
        <f>(Table4[[#This Row],[سعر يومية السائق]]*Table4[[#This Row],[عدد الدورات ]])-SUM(Table4[[#This Row],[سلف ]:[خصم ]])+Table4[[#This Row],[اضافي ]]</f>
        <v>4150</v>
      </c>
      <c r="U1191" s="58">
        <f>Table4[[#This Row],[ سعر اليومية ]]*Table4[[#This Row],[عدد الدورات ]]-Table4[[#This Row],[سعر يومية السائق]]*L1191</f>
        <v>484</v>
      </c>
      <c r="V1191" s="58">
        <f>U1191-Table4[[#This Row],[W/H  3%]]</f>
        <v>344.98</v>
      </c>
      <c r="W1191" s="66" t="str">
        <f>Table4[[#This Row],[اليوم]]&amp;Table4[[#This Row],[الشهر ]]&amp;Table4[[#This Row],[العام]]</f>
        <v>2352026</v>
      </c>
      <c r="X1191" s="66" t="s">
        <v>304</v>
      </c>
    </row>
    <row r="1192" spans="1:24" x14ac:dyDescent="0.3">
      <c r="A1192" s="62">
        <v>23</v>
      </c>
      <c r="B1192" s="62">
        <v>5</v>
      </c>
      <c r="C1192" s="62">
        <v>2026</v>
      </c>
      <c r="D1192" s="41" t="str">
        <f t="shared" si="79"/>
        <v>كرم ترك 3قليوب 1 ورديةسعوديمدينتي اتوبيس 28</v>
      </c>
      <c r="E1192" s="4">
        <v>5018</v>
      </c>
      <c r="F1192" s="41" t="str">
        <f>VLOOKUP(E1192,mapping!C:J,2,FALSE)</f>
        <v>كرم ترك 3</v>
      </c>
      <c r="G1192" s="41" t="str">
        <f>IFERROR(VLOOKUP(F1192,mapping!$D$3:$J$200,2,FALSE),0)</f>
        <v>قليوب 1 وردية</v>
      </c>
      <c r="H1192" s="41" t="str">
        <f>IFERROR(VLOOKUP(F1192,mapping!$D$3:$J$200,3,FALSE),0)</f>
        <v>سعودي</v>
      </c>
      <c r="I1192" s="41" t="str">
        <f>IFERROR(VLOOKUP(F1192,mapping!$D$3:$J$200,4,FALSE),0)</f>
        <v xml:space="preserve">مدينتي </v>
      </c>
      <c r="J1192" s="41" t="str">
        <f>IFERROR(VLOOKUP(F1192,mapping!$D$3:$J$200,5,FALSE),0)</f>
        <v>اتوبيس 28</v>
      </c>
      <c r="K1192" s="63">
        <f>IF(W1192=mapping!$N$1,IFERROR(VLOOKUP(Table4[[#This Row],[Column1]],mapping!A:L,11,FALSE),0),IF(W1192&gt;mapping!$N$1,IFERROR(VLOOKUP(Table4[[#This Row],[Column1]],mapping!A:L,11,FALSE),0),))</f>
        <v>4634</v>
      </c>
      <c r="L1192" s="139">
        <v>1</v>
      </c>
      <c r="M1192" s="60">
        <f>IF(W1192=mapping!$N$1,IFERROR(VLOOKUP(Table4[[#This Row],[Column1]],mapping!A:L,12,FALSE),0),IF(W1192&gt;mapping!$N$1,IFERROR(VLOOKUP(Table4[[#This Row],[Column1]],mapping!A:L,12,FALSE),0),0))</f>
        <v>4000</v>
      </c>
      <c r="N1192" s="58">
        <f>Table4[[#This Row],[ سعر اليومية ]]*3%*Table4[[#This Row],[عدد الدورات ]]</f>
        <v>139.01999999999998</v>
      </c>
      <c r="O1192" s="56">
        <f>Table4[[#This Row],[ سعر اليومية ]]*Table4[[#This Row],[عدد الدورات ]]-N1192</f>
        <v>4494.9799999999996</v>
      </c>
      <c r="P1192" s="194"/>
      <c r="Q1192" s="194"/>
      <c r="R1192" s="194"/>
      <c r="S1192" s="58">
        <f>(Table4[[#This Row],[سعر يومية السائق]]*Table4[[#This Row],[عدد الدورات ]])-SUM(Table4[[#This Row],[سلف ]:[خصم ]])+Table4[[#This Row],[اضافي ]]</f>
        <v>4000</v>
      </c>
      <c r="U1192" s="58">
        <f>Table4[[#This Row],[ سعر اليومية ]]*Table4[[#This Row],[عدد الدورات ]]-Table4[[#This Row],[سعر يومية السائق]]*L1192</f>
        <v>634</v>
      </c>
      <c r="V1192" s="58">
        <f>U1192-Table4[[#This Row],[W/H  3%]]</f>
        <v>494.98</v>
      </c>
      <c r="W1192" s="66" t="str">
        <f>Table4[[#This Row],[اليوم]]&amp;Table4[[#This Row],[الشهر ]]&amp;Table4[[#This Row],[العام]]</f>
        <v>2352026</v>
      </c>
      <c r="X1192" s="66" t="s">
        <v>304</v>
      </c>
    </row>
    <row r="1193" spans="1:24" x14ac:dyDescent="0.3">
      <c r="A1193" s="62">
        <v>23</v>
      </c>
      <c r="B1193" s="62">
        <v>5</v>
      </c>
      <c r="C1193" s="62">
        <v>2026</v>
      </c>
      <c r="D1193" s="41" t="str">
        <f t="shared" si="79"/>
        <v>كرم ترك 4عدلي منصور شفتسعوديمدينتي اتوبيس 28</v>
      </c>
      <c r="E1193" s="4">
        <v>5019</v>
      </c>
      <c r="F1193" s="41" t="str">
        <f>VLOOKUP(E1193,mapping!C:J,2,FALSE)</f>
        <v>كرم ترك 4</v>
      </c>
      <c r="G1193" s="41" t="str">
        <f>IFERROR(VLOOKUP(F1193,mapping!$D$3:$J$200,2,FALSE),0)</f>
        <v>عدلي منصور شفت</v>
      </c>
      <c r="H1193" s="41" t="str">
        <f>IFERROR(VLOOKUP(F1193,mapping!$D$3:$J$200,3,FALSE),0)</f>
        <v>سعودي</v>
      </c>
      <c r="I1193" s="41" t="str">
        <f>IFERROR(VLOOKUP(F1193,mapping!$D$3:$J$200,4,FALSE),0)</f>
        <v xml:space="preserve">مدينتي </v>
      </c>
      <c r="J1193" s="41" t="str">
        <f>IFERROR(VLOOKUP(F1193,mapping!$D$3:$J$200,5,FALSE),0)</f>
        <v>اتوبيس 28</v>
      </c>
      <c r="K1193" s="63">
        <f>IF(W1193=mapping!$N$1,IFERROR(VLOOKUP(Table4[[#This Row],[Column1]],mapping!A:L,11,FALSE),0),IF(W1193&gt;mapping!$N$1,IFERROR(VLOOKUP(Table4[[#This Row],[Column1]],mapping!A:L,11,FALSE),0),))</f>
        <v>741</v>
      </c>
      <c r="L1193" s="139">
        <v>1</v>
      </c>
      <c r="M1193" s="60">
        <f>IF(W1193=mapping!$N$1,IFERROR(VLOOKUP(Table4[[#This Row],[Column1]],mapping!A:L,12,FALSE),0),IF(W1193&gt;mapping!$N$1,IFERROR(VLOOKUP(Table4[[#This Row],[Column1]],mapping!A:L,12,FALSE),0),0))</f>
        <v>500</v>
      </c>
      <c r="N1193" s="58">
        <f>Table4[[#This Row],[ سعر اليومية ]]*3%*Table4[[#This Row],[عدد الدورات ]]</f>
        <v>22.23</v>
      </c>
      <c r="O1193" s="56">
        <f>Table4[[#This Row],[ سعر اليومية ]]*Table4[[#This Row],[عدد الدورات ]]-N1193</f>
        <v>718.77</v>
      </c>
      <c r="P1193" s="194"/>
      <c r="Q1193" s="194"/>
      <c r="R1193" s="194"/>
      <c r="S1193" s="58">
        <f>(Table4[[#This Row],[سعر يومية السائق]]*Table4[[#This Row],[عدد الدورات ]])-SUM(Table4[[#This Row],[سلف ]:[خصم ]])+Table4[[#This Row],[اضافي ]]</f>
        <v>500</v>
      </c>
      <c r="U1193" s="58">
        <f>Table4[[#This Row],[ سعر اليومية ]]*Table4[[#This Row],[عدد الدورات ]]-Table4[[#This Row],[سعر يومية السائق]]*L1193</f>
        <v>241</v>
      </c>
      <c r="V1193" s="58">
        <f>U1193-Table4[[#This Row],[W/H  3%]]</f>
        <v>218.77</v>
      </c>
      <c r="W1193" s="66" t="str">
        <f>Table4[[#This Row],[اليوم]]&amp;Table4[[#This Row],[الشهر ]]&amp;Table4[[#This Row],[العام]]</f>
        <v>2352026</v>
      </c>
      <c r="X1193" s="66" t="s">
        <v>304</v>
      </c>
    </row>
    <row r="1194" spans="1:24" x14ac:dyDescent="0.3">
      <c r="A1194" s="62">
        <v>23</v>
      </c>
      <c r="B1194" s="62">
        <v>5</v>
      </c>
      <c r="C1194" s="62">
        <v>2026</v>
      </c>
      <c r="D1194" s="41" t="str">
        <f t="shared" si="79"/>
        <v>عماد النجار 4قليوب بيتوينسعوديمدينتي اتوبيس 28</v>
      </c>
      <c r="E1194" s="4">
        <v>5020</v>
      </c>
      <c r="F1194" s="41" t="str">
        <f>VLOOKUP(E1194,mapping!C:J,2,FALSE)</f>
        <v>عماد النجار 4</v>
      </c>
      <c r="G1194" s="41" t="str">
        <f>IFERROR(VLOOKUP(F1194,mapping!$D$3:$J$200,2,FALSE),0)</f>
        <v>قليوب بيتوين</v>
      </c>
      <c r="H1194" s="41" t="str">
        <f>IFERROR(VLOOKUP(F1194,mapping!$D$3:$J$200,3,FALSE),0)</f>
        <v>سعودي</v>
      </c>
      <c r="I1194" s="41" t="str">
        <f>IFERROR(VLOOKUP(F1194,mapping!$D$3:$J$200,4,FALSE),0)</f>
        <v xml:space="preserve">مدينتي </v>
      </c>
      <c r="J1194" s="41" t="str">
        <f>IFERROR(VLOOKUP(F1194,mapping!$D$3:$J$200,5,FALSE),0)</f>
        <v>اتوبيس 28</v>
      </c>
      <c r="K1194" s="63">
        <f>IF(W1194=mapping!$N$1,IFERROR(VLOOKUP(Table4[[#This Row],[Column1]],mapping!A:L,11,FALSE),0),IF(W1194&gt;mapping!$N$1,IFERROR(VLOOKUP(Table4[[#This Row],[Column1]],mapping!A:L,11,FALSE),0),))</f>
        <v>1482</v>
      </c>
      <c r="L1194" s="139">
        <v>1</v>
      </c>
      <c r="M1194" s="60">
        <f>IF(W1194=mapping!$N$1,IFERROR(VLOOKUP(Table4[[#This Row],[Column1]],mapping!A:L,12,FALSE),0),IF(W1194&gt;mapping!$N$1,IFERROR(VLOOKUP(Table4[[#This Row],[Column1]],mapping!A:L,12,FALSE),0),0))</f>
        <v>1400</v>
      </c>
      <c r="N1194" s="58">
        <f>Table4[[#This Row],[ سعر اليومية ]]*3%*Table4[[#This Row],[عدد الدورات ]]</f>
        <v>44.46</v>
      </c>
      <c r="O1194" s="56">
        <f>Table4[[#This Row],[ سعر اليومية ]]*Table4[[#This Row],[عدد الدورات ]]-N1194</f>
        <v>1437.54</v>
      </c>
      <c r="P1194" s="194"/>
      <c r="Q1194" s="194"/>
      <c r="R1194" s="194"/>
      <c r="S1194" s="58">
        <f>(Table4[[#This Row],[سعر يومية السائق]]*Table4[[#This Row],[عدد الدورات ]])-SUM(Table4[[#This Row],[سلف ]:[خصم ]])+Table4[[#This Row],[اضافي ]]</f>
        <v>1400</v>
      </c>
      <c r="U1194" s="58">
        <f>Table4[[#This Row],[ سعر اليومية ]]*Table4[[#This Row],[عدد الدورات ]]-Table4[[#This Row],[سعر يومية السائق]]*L1194</f>
        <v>82</v>
      </c>
      <c r="V1194" s="58">
        <f>U1194-Table4[[#This Row],[W/H  3%]]</f>
        <v>37.54</v>
      </c>
      <c r="W1194" s="66" t="str">
        <f>Table4[[#This Row],[اليوم]]&amp;Table4[[#This Row],[الشهر ]]&amp;Table4[[#This Row],[العام]]</f>
        <v>2352026</v>
      </c>
      <c r="X1194" s="66" t="s">
        <v>304</v>
      </c>
    </row>
    <row r="1195" spans="1:24" x14ac:dyDescent="0.3">
      <c r="A1195" s="62">
        <v>23</v>
      </c>
      <c r="B1195" s="62">
        <v>5</v>
      </c>
      <c r="C1195" s="62">
        <v>2026</v>
      </c>
      <c r="D1195" s="41" t="str">
        <f t="shared" si="79"/>
        <v>ممدوح كيلاني4المنيب 2 وردية سعوديمدينتي ميكروباص صيني</v>
      </c>
      <c r="E1195" s="4">
        <v>5022</v>
      </c>
      <c r="F1195" s="41" t="str">
        <f>VLOOKUP(E1195,mapping!C:J,2,FALSE)</f>
        <v>ممدوح كيلاني4</v>
      </c>
      <c r="G1195" s="41" t="str">
        <f>IFERROR(VLOOKUP(F1195,mapping!$D$3:$J$200,2,FALSE),0)</f>
        <v xml:space="preserve">المنيب 2 وردية </v>
      </c>
      <c r="H1195" s="41" t="str">
        <f>IFERROR(VLOOKUP(F1195,mapping!$D$3:$J$200,3,FALSE),0)</f>
        <v>سعودي</v>
      </c>
      <c r="I1195" s="41" t="str">
        <f>IFERROR(VLOOKUP(F1195,mapping!$D$3:$J$200,4,FALSE),0)</f>
        <v xml:space="preserve">مدينتي </v>
      </c>
      <c r="J1195" s="41" t="str">
        <f>IFERROR(VLOOKUP(F1195,mapping!$D$3:$J$200,5,FALSE),0)</f>
        <v>ميكروباص صيني</v>
      </c>
      <c r="K1195" s="63">
        <f>IF(W1195=mapping!$N$1,IFERROR(VLOOKUP(Table4[[#This Row],[Column1]],mapping!A:L,11,FALSE),0),IF(W1195&gt;mapping!$N$1,IFERROR(VLOOKUP(Table4[[#This Row],[Column1]],mapping!A:L,11,FALSE),0),))</f>
        <v>2965</v>
      </c>
      <c r="L1195" s="139">
        <v>1</v>
      </c>
      <c r="M1195" s="60">
        <f>IF(W1195=mapping!$N$1,IFERROR(VLOOKUP(Table4[[#This Row],[Column1]],mapping!A:L,12,FALSE),0),IF(W1195&gt;mapping!$N$1,IFERROR(VLOOKUP(Table4[[#This Row],[Column1]],mapping!A:L,12,FALSE),0),0))</f>
        <v>2600</v>
      </c>
      <c r="N1195" s="58">
        <f>Table4[[#This Row],[ سعر اليومية ]]*3%*Table4[[#This Row],[عدد الدورات ]]</f>
        <v>88.95</v>
      </c>
      <c r="O1195" s="56">
        <f>Table4[[#This Row],[ سعر اليومية ]]*Table4[[#This Row],[عدد الدورات ]]-N1195</f>
        <v>2876.05</v>
      </c>
      <c r="P1195" s="194"/>
      <c r="Q1195" s="194"/>
      <c r="R1195" s="194"/>
      <c r="S1195" s="58">
        <f>(Table4[[#This Row],[سعر يومية السائق]]*Table4[[#This Row],[عدد الدورات ]])-SUM(Table4[[#This Row],[سلف ]:[خصم ]])+Table4[[#This Row],[اضافي ]]</f>
        <v>2600</v>
      </c>
      <c r="U1195" s="58">
        <f>Table4[[#This Row],[ سعر اليومية ]]*Table4[[#This Row],[عدد الدورات ]]-Table4[[#This Row],[سعر يومية السائق]]*L1195</f>
        <v>365</v>
      </c>
      <c r="V1195" s="58">
        <f>U1195-Table4[[#This Row],[W/H  3%]]</f>
        <v>276.05</v>
      </c>
      <c r="W1195" s="66" t="str">
        <f>Table4[[#This Row],[اليوم]]&amp;Table4[[#This Row],[الشهر ]]&amp;Table4[[#This Row],[العام]]</f>
        <v>2352026</v>
      </c>
      <c r="X1195" s="66" t="s">
        <v>304</v>
      </c>
    </row>
    <row r="1196" spans="1:24" x14ac:dyDescent="0.3">
      <c r="A1196" s="62">
        <v>23</v>
      </c>
      <c r="B1196" s="62">
        <v>5</v>
      </c>
      <c r="C1196" s="62">
        <v>2026</v>
      </c>
      <c r="D1196" s="41" t="str">
        <f t="shared" si="79"/>
        <v>فرج 5حلوان 2 ورديةسعوديمدينتي اتوبيس 28</v>
      </c>
      <c r="E1196" s="4">
        <v>5023</v>
      </c>
      <c r="F1196" s="41" t="str">
        <f>VLOOKUP(E1196,mapping!C:J,2,FALSE)</f>
        <v>فرج 5</v>
      </c>
      <c r="G1196" s="41" t="str">
        <f>IFERROR(VLOOKUP(F1196,mapping!$D$3:$J$200,2,FALSE),0)</f>
        <v>حلوان 2 وردية</v>
      </c>
      <c r="H1196" s="41" t="str">
        <f>IFERROR(VLOOKUP(F1196,mapping!$D$3:$J$200,3,FALSE),0)</f>
        <v>سعودي</v>
      </c>
      <c r="I1196" s="41" t="str">
        <f>IFERROR(VLOOKUP(F1196,mapping!$D$3:$J$200,4,FALSE),0)</f>
        <v xml:space="preserve">مدينتي </v>
      </c>
      <c r="J1196" s="41" t="str">
        <f>IFERROR(VLOOKUP(F1196,mapping!$D$3:$J$200,5,FALSE),0)</f>
        <v>اتوبيس 28</v>
      </c>
      <c r="K1196" s="63">
        <f>IF(W1196=mapping!$N$1,IFERROR(VLOOKUP(Table4[[#This Row],[Column1]],mapping!A:L,11,FALSE),0),IF(W1196&gt;mapping!$N$1,IFERROR(VLOOKUP(Table4[[#This Row],[Column1]],mapping!A:L,11,FALSE),0),))</f>
        <v>4634</v>
      </c>
      <c r="L1196" s="139">
        <v>1</v>
      </c>
      <c r="M1196" s="60">
        <f>IF(W1196=mapping!$N$1,IFERROR(VLOOKUP(Table4[[#This Row],[Column1]],mapping!A:L,12,FALSE),0),IF(W1196&gt;mapping!$N$1,IFERROR(VLOOKUP(Table4[[#This Row],[Column1]],mapping!A:L,12,FALSE),0),0))</f>
        <v>4100</v>
      </c>
      <c r="N1196" s="58">
        <f>Table4[[#This Row],[ سعر اليومية ]]*3%*Table4[[#This Row],[عدد الدورات ]]</f>
        <v>139.01999999999998</v>
      </c>
      <c r="O1196" s="56">
        <f>Table4[[#This Row],[ سعر اليومية ]]*Table4[[#This Row],[عدد الدورات ]]-N1196</f>
        <v>4494.9799999999996</v>
      </c>
      <c r="P1196" s="194"/>
      <c r="Q1196" s="194"/>
      <c r="R1196" s="194"/>
      <c r="S1196" s="58">
        <f>(Table4[[#This Row],[سعر يومية السائق]]*Table4[[#This Row],[عدد الدورات ]])-SUM(Table4[[#This Row],[سلف ]:[خصم ]])+Table4[[#This Row],[اضافي ]]</f>
        <v>4100</v>
      </c>
      <c r="U1196" s="58">
        <f>Table4[[#This Row],[ سعر اليومية ]]*Table4[[#This Row],[عدد الدورات ]]-Table4[[#This Row],[سعر يومية السائق]]*L1196</f>
        <v>534</v>
      </c>
      <c r="V1196" s="58">
        <f>U1196-Table4[[#This Row],[W/H  3%]]</f>
        <v>394.98</v>
      </c>
      <c r="W1196" s="66" t="str">
        <f>Table4[[#This Row],[اليوم]]&amp;Table4[[#This Row],[الشهر ]]&amp;Table4[[#This Row],[العام]]</f>
        <v>2352026</v>
      </c>
      <c r="X1196" s="66" t="s">
        <v>304</v>
      </c>
    </row>
    <row r="1197" spans="1:24" x14ac:dyDescent="0.3">
      <c r="A1197" s="62">
        <v>23</v>
      </c>
      <c r="B1197" s="62">
        <v>5</v>
      </c>
      <c r="C1197" s="62">
        <v>2026</v>
      </c>
      <c r="D1197" s="41" t="str">
        <f t="shared" si="79"/>
        <v>سيد الحاويالحلميةسعوديمدينتي اتوبيس 28</v>
      </c>
      <c r="E1197" s="4">
        <v>5024</v>
      </c>
      <c r="F1197" s="41" t="str">
        <f>VLOOKUP(E1197,mapping!C:J,2,FALSE)</f>
        <v>سيد الحاوي</v>
      </c>
      <c r="G1197" s="41" t="str">
        <f>IFERROR(VLOOKUP(F1197,mapping!$D$3:$J$200,2,FALSE),0)</f>
        <v>الحلمية</v>
      </c>
      <c r="H1197" s="41" t="str">
        <f>IFERROR(VLOOKUP(F1197,mapping!$D$3:$J$200,3,FALSE),0)</f>
        <v>سعودي</v>
      </c>
      <c r="I1197" s="41" t="str">
        <f>IFERROR(VLOOKUP(F1197,mapping!$D$3:$J$200,4,FALSE),0)</f>
        <v xml:space="preserve">مدينتي </v>
      </c>
      <c r="J1197" s="41" t="str">
        <f>IFERROR(VLOOKUP(F1197,mapping!$D$3:$J$200,5,FALSE),0)</f>
        <v>اتوبيس 28</v>
      </c>
      <c r="K1197" s="63">
        <f>IF(W1197=mapping!$N$1,IFERROR(VLOOKUP(Table4[[#This Row],[Column1]],mapping!A:L,11,FALSE),0),IF(W1197&gt;mapping!$N$1,IFERROR(VLOOKUP(Table4[[#This Row],[Column1]],mapping!A:L,11,FALSE),0),))</f>
        <v>4634</v>
      </c>
      <c r="L1197" s="139">
        <v>1</v>
      </c>
      <c r="M1197" s="60">
        <f>IF(W1197=mapping!$N$1,IFERROR(VLOOKUP(Table4[[#This Row],[Column1]],mapping!A:L,12,FALSE),0),IF(W1197&gt;mapping!$N$1,IFERROR(VLOOKUP(Table4[[#This Row],[Column1]],mapping!A:L,12,FALSE),0),0))</f>
        <v>3750</v>
      </c>
      <c r="N1197" s="58">
        <f>Table4[[#This Row],[ سعر اليومية ]]*3%*Table4[[#This Row],[عدد الدورات ]]</f>
        <v>139.01999999999998</v>
      </c>
      <c r="O1197" s="56">
        <f>Table4[[#This Row],[ سعر اليومية ]]*Table4[[#This Row],[عدد الدورات ]]-N1197</f>
        <v>4494.9799999999996</v>
      </c>
      <c r="P1197" s="194"/>
      <c r="Q1197" s="194"/>
      <c r="R1197" s="194"/>
      <c r="S1197" s="58">
        <f>(Table4[[#This Row],[سعر يومية السائق]]*Table4[[#This Row],[عدد الدورات ]])-SUM(Table4[[#This Row],[سلف ]:[خصم ]])+Table4[[#This Row],[اضافي ]]</f>
        <v>3750</v>
      </c>
      <c r="U1197" s="58">
        <f>Table4[[#This Row],[ سعر اليومية ]]*Table4[[#This Row],[عدد الدورات ]]-Table4[[#This Row],[سعر يومية السائق]]*L1197</f>
        <v>884</v>
      </c>
      <c r="V1197" s="58">
        <f>U1197-Table4[[#This Row],[W/H  3%]]</f>
        <v>744.98</v>
      </c>
      <c r="W1197" s="66" t="str">
        <f>Table4[[#This Row],[اليوم]]&amp;Table4[[#This Row],[الشهر ]]&amp;Table4[[#This Row],[العام]]</f>
        <v>2352026</v>
      </c>
      <c r="X1197" s="66" t="s">
        <v>304</v>
      </c>
    </row>
    <row r="1198" spans="1:24" x14ac:dyDescent="0.3">
      <c r="A1198" s="62">
        <v>23</v>
      </c>
      <c r="B1198" s="62">
        <v>5</v>
      </c>
      <c r="C1198" s="62">
        <v>2026</v>
      </c>
      <c r="D1198" s="41" t="str">
        <f t="shared" si="79"/>
        <v>سيد الحاوي 2عدلي منصور سعوديمدينتي اتوبيس 28</v>
      </c>
      <c r="E1198" s="4">
        <v>5028</v>
      </c>
      <c r="F1198" s="41" t="str">
        <f>VLOOKUP(E1198,mapping!C:J,2,FALSE)</f>
        <v>سيد الحاوي 2</v>
      </c>
      <c r="G1198" s="41" t="str">
        <f>IFERROR(VLOOKUP(F1198,mapping!$D$3:$J$200,2,FALSE),0)</f>
        <v xml:space="preserve">عدلي منصور </v>
      </c>
      <c r="H1198" s="41" t="str">
        <f>IFERROR(VLOOKUP(F1198,mapping!$D$3:$J$200,3,FALSE),0)</f>
        <v>سعودي</v>
      </c>
      <c r="I1198" s="41" t="str">
        <f>IFERROR(VLOOKUP(F1198,mapping!$D$3:$J$200,4,FALSE),0)</f>
        <v xml:space="preserve">مدينتي </v>
      </c>
      <c r="J1198" s="41" t="str">
        <f>IFERROR(VLOOKUP(F1198,mapping!$D$3:$J$200,5,FALSE),0)</f>
        <v>اتوبيس 28</v>
      </c>
      <c r="K1198" s="63">
        <f>IF(W1198=mapping!$N$1,IFERROR(VLOOKUP(Table4[[#This Row],[Column1]],mapping!A:L,11,FALSE),0),IF(W1198&gt;mapping!$N$1,IFERROR(VLOOKUP(Table4[[#This Row],[Column1]],mapping!A:L,11,FALSE),0),))</f>
        <v>741</v>
      </c>
      <c r="L1198" s="139">
        <v>1</v>
      </c>
      <c r="M1198" s="60">
        <f>IF(W1198=mapping!$N$1,IFERROR(VLOOKUP(Table4[[#This Row],[Column1]],mapping!A:L,12,FALSE),0),IF(W1198&gt;mapping!$N$1,IFERROR(VLOOKUP(Table4[[#This Row],[Column1]],mapping!A:L,12,FALSE),0),0))</f>
        <v>550</v>
      </c>
      <c r="N1198" s="58">
        <f>Table4[[#This Row],[ سعر اليومية ]]*3%*Table4[[#This Row],[عدد الدورات ]]</f>
        <v>22.23</v>
      </c>
      <c r="O1198" s="56">
        <f>Table4[[#This Row],[ سعر اليومية ]]*Table4[[#This Row],[عدد الدورات ]]-N1198</f>
        <v>718.77</v>
      </c>
      <c r="P1198" s="194"/>
      <c r="Q1198" s="194"/>
      <c r="R1198" s="194"/>
      <c r="S1198" s="58">
        <f>(Table4[[#This Row],[سعر يومية السائق]]*Table4[[#This Row],[عدد الدورات ]])-SUM(Table4[[#This Row],[سلف ]:[خصم ]])+Table4[[#This Row],[اضافي ]]</f>
        <v>550</v>
      </c>
      <c r="U1198" s="58">
        <f>Table4[[#This Row],[ سعر اليومية ]]*Table4[[#This Row],[عدد الدورات ]]-Table4[[#This Row],[سعر يومية السائق]]*L1198</f>
        <v>191</v>
      </c>
      <c r="V1198" s="58">
        <f>U1198-Table4[[#This Row],[W/H  3%]]</f>
        <v>168.77</v>
      </c>
      <c r="W1198" s="66" t="str">
        <f>Table4[[#This Row],[اليوم]]&amp;Table4[[#This Row],[الشهر ]]&amp;Table4[[#This Row],[العام]]</f>
        <v>2352026</v>
      </c>
      <c r="X1198" s="66" t="s">
        <v>304</v>
      </c>
    </row>
    <row r="1199" spans="1:24" s="123" customFormat="1" x14ac:dyDescent="0.3">
      <c r="D1199" s="123" t="e">
        <f t="shared" ref="D1199:D1259" si="80">F1199&amp;G1199&amp;H1199&amp;I1199&amp;J1199</f>
        <v>#N/A</v>
      </c>
      <c r="E1199" s="201"/>
      <c r="F1199" s="123" t="e">
        <f>VLOOKUP(E1199,mapping!C:J,2,FALSE)</f>
        <v>#N/A</v>
      </c>
      <c r="G1199" s="123">
        <f>IFERROR(VLOOKUP(F1199,mapping!$D$3:$J$200,2,FALSE),0)</f>
        <v>0</v>
      </c>
      <c r="H1199" s="123">
        <f>IFERROR(VLOOKUP(F1199,mapping!$D$3:$J$200,3,FALSE),0)</f>
        <v>0</v>
      </c>
      <c r="I1199" s="123">
        <f>IFERROR(VLOOKUP(F1199,mapping!$D$3:$J$200,4,FALSE),0)</f>
        <v>0</v>
      </c>
      <c r="J1199" s="123">
        <f>IFERROR(VLOOKUP(F1199,mapping!$D$3:$J$200,5,FALSE),0)</f>
        <v>0</v>
      </c>
      <c r="K1199" s="124">
        <f>IF(W1199=mapping!$N$1,IFERROR(VLOOKUP(Table4[[#This Row],[Column1]],mapping!A:L,11,FALSE),0),IF(W1199&gt;mapping!$N$1,IFERROR(VLOOKUP(Table4[[#This Row],[Column1]],mapping!A:L,11,FALSE),0),))</f>
        <v>0</v>
      </c>
      <c r="L1199" s="140"/>
      <c r="M1199" s="124">
        <f>IF(W1199=mapping!$N$1,IFERROR(VLOOKUP(Table4[[#This Row],[Column1]],mapping!A:L,12,FALSE),0),IF(W1199&gt;mapping!$N$1,IFERROR(VLOOKUP(Table4[[#This Row],[Column1]],mapping!A:L,12,FALSE),0),0))</f>
        <v>0</v>
      </c>
      <c r="N1199" s="125">
        <f>Table4[[#This Row],[ سعر اليومية ]]*3%*Table4[[#This Row],[عدد الدورات ]]</f>
        <v>0</v>
      </c>
      <c r="O1199" s="126">
        <f>Table4[[#This Row],[ سعر اليومية ]]*Table4[[#This Row],[عدد الدورات ]]-N1199</f>
        <v>0</v>
      </c>
      <c r="P1199" s="195"/>
      <c r="Q1199" s="195"/>
      <c r="R1199" s="195"/>
      <c r="S1199" s="125">
        <f>(Table4[[#This Row],[سعر يومية السائق]]*Table4[[#This Row],[عدد الدورات ]])-SUM(Table4[[#This Row],[سلف ]:[خصم ]])+Table4[[#This Row],[اضافي ]]</f>
        <v>0</v>
      </c>
      <c r="U1199" s="125">
        <f>Table4[[#This Row],[ سعر اليومية ]]*Table4[[#This Row],[عدد الدورات ]]-Table4[[#This Row],[سعر يومية السائق]]*L1199</f>
        <v>0</v>
      </c>
      <c r="V1199" s="125">
        <f>U1199-Table4[[#This Row],[W/H  3%]]</f>
        <v>0</v>
      </c>
      <c r="W1199" s="127" t="str">
        <f>Table4[[#This Row],[اليوم]]&amp;Table4[[#This Row],[الشهر ]]&amp;Table4[[#This Row],[العام]]</f>
        <v/>
      </c>
      <c r="X1199" s="127" t="s">
        <v>304</v>
      </c>
    </row>
    <row r="1200" spans="1:24" x14ac:dyDescent="0.3">
      <c r="A1200" s="62">
        <v>24</v>
      </c>
      <c r="B1200" s="62">
        <v>5</v>
      </c>
      <c r="C1200" s="62">
        <v>2026</v>
      </c>
      <c r="D1200" s="41" t="str">
        <f t="shared" si="80"/>
        <v>مصطفي قليوبقليوب FIRST STARTم.نصر ميكروباص صيني</v>
      </c>
      <c r="E1200" s="4">
        <v>1000</v>
      </c>
      <c r="F1200" s="41" t="str">
        <f>VLOOKUP(E1200,mapping!C:J,2,FALSE)</f>
        <v>مصطفي قليوب</v>
      </c>
      <c r="G1200" s="41" t="str">
        <f>IFERROR(VLOOKUP(F1200,mapping!$D$3:$J$200,2,FALSE),0)</f>
        <v xml:space="preserve">قليوب </v>
      </c>
      <c r="H1200" s="41" t="str">
        <f>IFERROR(VLOOKUP(F1200,mapping!$D$3:$J$200,3,FALSE),0)</f>
        <v>FIRST START</v>
      </c>
      <c r="I1200" s="41" t="str">
        <f>IFERROR(VLOOKUP(F1200,mapping!$D$3:$J$200,4,FALSE),0)</f>
        <v xml:space="preserve">م.نصر </v>
      </c>
      <c r="J1200" s="41" t="str">
        <f>IFERROR(VLOOKUP(F1200,mapping!$D$3:$J$200,5,FALSE),0)</f>
        <v>ميكروباص صيني</v>
      </c>
      <c r="K1200" s="63">
        <f>IF(W1200=mapping!$N$1,IFERROR(VLOOKUP(Table4[[#This Row],[Column1]],mapping!A:L,11,FALSE),0),IF(W1200&gt;mapping!$N$1,IFERROR(VLOOKUP(Table4[[#This Row],[Column1]],mapping!A:L,11,FALSE),0),))</f>
        <v>1250</v>
      </c>
      <c r="L1200" s="139">
        <v>1</v>
      </c>
      <c r="M1200" s="60">
        <f>IF(W1200=mapping!$N$1,IFERROR(VLOOKUP(Table4[[#This Row],[Column1]],mapping!A:L,12,FALSE),0),IF(W1200&gt;mapping!$N$1,IFERROR(VLOOKUP(Table4[[#This Row],[Column1]],mapping!A:L,12,FALSE),0),0))</f>
        <v>1200</v>
      </c>
      <c r="N1200" s="58">
        <f>Table4[[#This Row],[ سعر اليومية ]]*3%*Table4[[#This Row],[عدد الدورات ]]</f>
        <v>37.5</v>
      </c>
      <c r="O1200" s="56">
        <f>Table4[[#This Row],[ سعر اليومية ]]*Table4[[#This Row],[عدد الدورات ]]-N1200</f>
        <v>1212.5</v>
      </c>
      <c r="P1200" s="194"/>
      <c r="Q1200" s="194"/>
      <c r="R1200" s="194"/>
      <c r="S1200" s="58">
        <f>(Table4[[#This Row],[سعر يومية السائق]]*Table4[[#This Row],[عدد الدورات ]])-SUM(Table4[[#This Row],[سلف ]:[خصم ]])+Table4[[#This Row],[اضافي ]]</f>
        <v>1200</v>
      </c>
      <c r="U1200" s="58">
        <f>Table4[[#This Row],[ سعر اليومية ]]*Table4[[#This Row],[عدد الدورات ]]-Table4[[#This Row],[سعر يومية السائق]]*L1200</f>
        <v>50</v>
      </c>
      <c r="V1200" s="58">
        <f>U1200-Table4[[#This Row],[W/H  3%]]</f>
        <v>12.5</v>
      </c>
      <c r="W1200" s="66" t="str">
        <f>Table4[[#This Row],[اليوم]]&amp;Table4[[#This Row],[الشهر ]]&amp;Table4[[#This Row],[العام]]</f>
        <v>2452026</v>
      </c>
      <c r="X1200" s="66" t="s">
        <v>304</v>
      </c>
    </row>
    <row r="1201" spans="1:24" x14ac:dyDescent="0.3">
      <c r="A1201" s="62">
        <v>24</v>
      </c>
      <c r="B1201" s="62">
        <v>5</v>
      </c>
      <c r="C1201" s="62">
        <v>2026</v>
      </c>
      <c r="D1201" s="41" t="str">
        <f t="shared" si="80"/>
        <v>عمرو برعي الجراجFLITCH AND GRAINالتجمع ميكروباص صيني</v>
      </c>
      <c r="E1201" s="4">
        <v>2000</v>
      </c>
      <c r="F1201" s="41" t="str">
        <f>VLOOKUP(E1201,mapping!C:J,2,FALSE)</f>
        <v xml:space="preserve">عمرو برعي </v>
      </c>
      <c r="G1201" s="41" t="str">
        <f>IFERROR(VLOOKUP(F1201,mapping!$D$3:$J$200,2,FALSE),0)</f>
        <v>الجراج</v>
      </c>
      <c r="H1201" s="41" t="str">
        <f>IFERROR(VLOOKUP(F1201,mapping!$D$3:$J$200,3,FALSE),0)</f>
        <v>FLITCH AND GRAIN</v>
      </c>
      <c r="I1201" s="41" t="str">
        <f>IFERROR(VLOOKUP(F1201,mapping!$D$3:$J$200,4,FALSE),0)</f>
        <v xml:space="preserve">التجمع </v>
      </c>
      <c r="J1201" s="41" t="str">
        <f>IFERROR(VLOOKUP(F1201,mapping!$D$3:$J$200,5,FALSE),0)</f>
        <v>ميكروباص صيني</v>
      </c>
      <c r="K1201" s="63">
        <f>IF(W1201=mapping!$N$1,IFERROR(VLOOKUP(Table4[[#This Row],[Column1]],mapping!A:L,11,FALSE),0),IF(W1201&gt;mapping!$N$1,IFERROR(VLOOKUP(Table4[[#This Row],[Column1]],mapping!A:L,11,FALSE),0),))</f>
        <v>1300</v>
      </c>
      <c r="L1201" s="139">
        <v>1</v>
      </c>
      <c r="M1201" s="60">
        <f>IF(W1201=mapping!$N$1,IFERROR(VLOOKUP(Table4[[#This Row],[Column1]],mapping!A:L,12,FALSE),0),IF(W1201&gt;mapping!$N$1,IFERROR(VLOOKUP(Table4[[#This Row],[Column1]],mapping!A:L,12,FALSE),0),0))</f>
        <v>1050</v>
      </c>
      <c r="N1201" s="58">
        <f>Table4[[#This Row],[ سعر اليومية ]]*3%*Table4[[#This Row],[عدد الدورات ]]</f>
        <v>39</v>
      </c>
      <c r="O1201" s="56">
        <f>Table4[[#This Row],[ سعر اليومية ]]*Table4[[#This Row],[عدد الدورات ]]-N1201</f>
        <v>1261</v>
      </c>
      <c r="P1201" s="194"/>
      <c r="Q1201" s="194"/>
      <c r="R1201" s="194"/>
      <c r="S1201" s="58">
        <f>(Table4[[#This Row],[سعر يومية السائق]]*Table4[[#This Row],[عدد الدورات ]])-SUM(Table4[[#This Row],[سلف ]:[خصم ]])+Table4[[#This Row],[اضافي ]]</f>
        <v>1050</v>
      </c>
      <c r="U1201" s="58">
        <f>Table4[[#This Row],[ سعر اليومية ]]*Table4[[#This Row],[عدد الدورات ]]-Table4[[#This Row],[سعر يومية السائق]]*L1201</f>
        <v>250</v>
      </c>
      <c r="V1201" s="58">
        <f>U1201-Table4[[#This Row],[W/H  3%]]</f>
        <v>211</v>
      </c>
      <c r="W1201" s="66" t="str">
        <f>Table4[[#This Row],[اليوم]]&amp;Table4[[#This Row],[الشهر ]]&amp;Table4[[#This Row],[العام]]</f>
        <v>2452026</v>
      </c>
      <c r="X1201" s="66" t="s">
        <v>304</v>
      </c>
    </row>
    <row r="1202" spans="1:24" x14ac:dyDescent="0.3">
      <c r="A1202" s="62">
        <v>24</v>
      </c>
      <c r="B1202" s="62">
        <v>5</v>
      </c>
      <c r="C1202" s="62">
        <v>2026</v>
      </c>
      <c r="D1202" s="41" t="str">
        <f t="shared" si="80"/>
        <v>مصطفي الف مسكنالف مسكن 3 ورديةنجمة هليوبوليسالتجمع اتوبيس 28</v>
      </c>
      <c r="E1202" s="4">
        <v>3000</v>
      </c>
      <c r="F1202" s="41" t="str">
        <f>VLOOKUP(E1202,mapping!C:J,2,FALSE)</f>
        <v>مصطفي الف مسكن</v>
      </c>
      <c r="G1202" s="41" t="str">
        <f>IFERROR(VLOOKUP(F1202,mapping!$D$3:$J$200,2,FALSE),0)</f>
        <v>الف مسكن 3 وردية</v>
      </c>
      <c r="H1202" s="41" t="str">
        <f>IFERROR(VLOOKUP(F1202,mapping!$D$3:$J$200,3,FALSE),0)</f>
        <v>نجمة هليوبوليس</v>
      </c>
      <c r="I1202" s="41" t="str">
        <f>IFERROR(VLOOKUP(F1202,mapping!$D$3:$J$200,4,FALSE),0)</f>
        <v xml:space="preserve">التجمع </v>
      </c>
      <c r="J1202" s="41" t="str">
        <f>IFERROR(VLOOKUP(F1202,mapping!$D$3:$J$200,5,FALSE),0)</f>
        <v>اتوبيس 28</v>
      </c>
      <c r="K1202" s="63">
        <f>IF(W1202=mapping!$N$1,IFERROR(VLOOKUP(Table4[[#This Row],[Column1]],mapping!A:L,11,FALSE),0),IF(W1202&gt;mapping!$N$1,IFERROR(VLOOKUP(Table4[[#This Row],[Column1]],mapping!A:L,11,FALSE),0),))</f>
        <v>4297</v>
      </c>
      <c r="L1202" s="139">
        <v>1</v>
      </c>
      <c r="M1202" s="60">
        <f>IF(W1202=mapping!$N$1,IFERROR(VLOOKUP(Table4[[#This Row],[Column1]],mapping!A:L,12,FALSE),0),IF(W1202&gt;mapping!$N$1,IFERROR(VLOOKUP(Table4[[#This Row],[Column1]],mapping!A:L,12,FALSE),0),0))</f>
        <v>3800</v>
      </c>
      <c r="N1202" s="58">
        <f>Table4[[#This Row],[ سعر اليومية ]]*3%*Table4[[#This Row],[عدد الدورات ]]</f>
        <v>128.91</v>
      </c>
      <c r="O1202" s="56">
        <f>Table4[[#This Row],[ سعر اليومية ]]*Table4[[#This Row],[عدد الدورات ]]-N1202</f>
        <v>4168.09</v>
      </c>
      <c r="P1202" s="194"/>
      <c r="Q1202" s="194"/>
      <c r="R1202" s="194"/>
      <c r="S1202" s="58">
        <f>(Table4[[#This Row],[سعر يومية السائق]]*Table4[[#This Row],[عدد الدورات ]])-SUM(Table4[[#This Row],[سلف ]:[خصم ]])+Table4[[#This Row],[اضافي ]]</f>
        <v>3800</v>
      </c>
      <c r="U1202" s="58">
        <f>Table4[[#This Row],[ سعر اليومية ]]*Table4[[#This Row],[عدد الدورات ]]-Table4[[#This Row],[سعر يومية السائق]]*L1202</f>
        <v>497</v>
      </c>
      <c r="V1202" s="58">
        <f>U1202-Table4[[#This Row],[W/H  3%]]</f>
        <v>368.09000000000003</v>
      </c>
      <c r="W1202" s="66" t="str">
        <f>Table4[[#This Row],[اليوم]]&amp;Table4[[#This Row],[الشهر ]]&amp;Table4[[#This Row],[العام]]</f>
        <v>2452026</v>
      </c>
      <c r="X1202" s="66" t="s">
        <v>304</v>
      </c>
    </row>
    <row r="1203" spans="1:24" x14ac:dyDescent="0.3">
      <c r="A1203" s="62">
        <v>24</v>
      </c>
      <c r="B1203" s="62">
        <v>5</v>
      </c>
      <c r="C1203" s="62">
        <v>2026</v>
      </c>
      <c r="D1203" s="41" t="str">
        <f t="shared" si="80"/>
        <v>ممدوح كيلاني1قليوب 3 وردية نجمة هليوبوليسالتجمع اتوبيس 28</v>
      </c>
      <c r="E1203" s="4">
        <v>3002</v>
      </c>
      <c r="F1203" s="41" t="str">
        <f>VLOOKUP(E1203,mapping!C:J,2,FALSE)</f>
        <v>ممدوح كيلاني1</v>
      </c>
      <c r="G1203" s="41" t="str">
        <f>IFERROR(VLOOKUP(F1203,mapping!$D$3:$J$200,2,FALSE),0)</f>
        <v xml:space="preserve">قليوب 3 وردية </v>
      </c>
      <c r="H1203" s="41" t="str">
        <f>IFERROR(VLOOKUP(F1203,mapping!$D$3:$J$200,3,FALSE),0)</f>
        <v>نجمة هليوبوليس</v>
      </c>
      <c r="I1203" s="41" t="str">
        <f>IFERROR(VLOOKUP(F1203,mapping!$D$3:$J$200,4,FALSE),0)</f>
        <v xml:space="preserve">التجمع </v>
      </c>
      <c r="J1203" s="41" t="str">
        <f>IFERROR(VLOOKUP(F1203,mapping!$D$3:$J$200,5,FALSE),0)</f>
        <v>اتوبيس 28</v>
      </c>
      <c r="K1203" s="63">
        <f>IF(W1203=mapping!$N$1,IFERROR(VLOOKUP(Table4[[#This Row],[Column1]],mapping!A:L,11,FALSE),0),IF(W1203&gt;mapping!$N$1,IFERROR(VLOOKUP(Table4[[#This Row],[Column1]],mapping!A:L,11,FALSE),0),))</f>
        <v>4297</v>
      </c>
      <c r="L1203" s="139">
        <v>1</v>
      </c>
      <c r="M1203" s="60">
        <f>IF(W1203=mapping!$N$1,IFERROR(VLOOKUP(Table4[[#This Row],[Column1]],mapping!A:L,12,FALSE),0),IF(W1203&gt;mapping!$N$1,IFERROR(VLOOKUP(Table4[[#This Row],[Column1]],mapping!A:L,12,FALSE),0),0))</f>
        <v>3900</v>
      </c>
      <c r="N1203" s="58">
        <f>Table4[[#This Row],[ سعر اليومية ]]*3%*Table4[[#This Row],[عدد الدورات ]]</f>
        <v>128.91</v>
      </c>
      <c r="O1203" s="56">
        <f>Table4[[#This Row],[ سعر اليومية ]]*Table4[[#This Row],[عدد الدورات ]]-N1203</f>
        <v>4168.09</v>
      </c>
      <c r="P1203" s="194"/>
      <c r="Q1203" s="194"/>
      <c r="R1203" s="194"/>
      <c r="S1203" s="58">
        <f>(Table4[[#This Row],[سعر يومية السائق]]*Table4[[#This Row],[عدد الدورات ]])-SUM(Table4[[#This Row],[سلف ]:[خصم ]])+Table4[[#This Row],[اضافي ]]</f>
        <v>3900</v>
      </c>
      <c r="U1203" s="58">
        <f>Table4[[#This Row],[ سعر اليومية ]]*Table4[[#This Row],[عدد الدورات ]]-Table4[[#This Row],[سعر يومية السائق]]*L1203</f>
        <v>397</v>
      </c>
      <c r="V1203" s="58">
        <f>U1203-Table4[[#This Row],[W/H  3%]]</f>
        <v>268.09000000000003</v>
      </c>
      <c r="W1203" s="66" t="str">
        <f>Table4[[#This Row],[اليوم]]&amp;Table4[[#This Row],[الشهر ]]&amp;Table4[[#This Row],[العام]]</f>
        <v>2452026</v>
      </c>
      <c r="X1203" s="66" t="s">
        <v>304</v>
      </c>
    </row>
    <row r="1204" spans="1:24" x14ac:dyDescent="0.3">
      <c r="A1204" s="62">
        <v>24</v>
      </c>
      <c r="B1204" s="62">
        <v>5</v>
      </c>
      <c r="C1204" s="62">
        <v>2026</v>
      </c>
      <c r="D1204" s="41" t="str">
        <f t="shared" si="80"/>
        <v>ممدوح كيلاني3المنيب 3وردية نجمة هليوبوليسالتجمع ميكروباص</v>
      </c>
      <c r="E1204" s="4">
        <v>3004</v>
      </c>
      <c r="F1204" s="41" t="str">
        <f>VLOOKUP(E1204,mapping!C:J,2,FALSE)</f>
        <v>ممدوح كيلاني3</v>
      </c>
      <c r="G1204" s="41" t="str">
        <f>IFERROR(VLOOKUP(F1204,mapping!$D$3:$J$200,2,FALSE),0)</f>
        <v xml:space="preserve">المنيب 3وردية </v>
      </c>
      <c r="H1204" s="41" t="str">
        <f>IFERROR(VLOOKUP(F1204,mapping!$D$3:$J$200,3,FALSE),0)</f>
        <v>نجمة هليوبوليس</v>
      </c>
      <c r="I1204" s="41" t="str">
        <f>IFERROR(VLOOKUP(F1204,mapping!$D$3:$J$200,4,FALSE),0)</f>
        <v xml:space="preserve">التجمع </v>
      </c>
      <c r="J1204" s="41" t="str">
        <f>IFERROR(VLOOKUP(F1204,mapping!$D$3:$J$200,5,FALSE),0)</f>
        <v>ميكروباص</v>
      </c>
      <c r="K1204" s="63">
        <f>IF(W1204=mapping!$N$1,IFERROR(VLOOKUP(Table4[[#This Row],[Column1]],mapping!A:L,11,FALSE),0),IF(W1204&gt;mapping!$N$1,IFERROR(VLOOKUP(Table4[[#This Row],[Column1]],mapping!A:L,11,FALSE),0),))</f>
        <v>3600</v>
      </c>
      <c r="L1204" s="139">
        <v>1</v>
      </c>
      <c r="M1204" s="60">
        <f>IF(W1204=mapping!$N$1,IFERROR(VLOOKUP(Table4[[#This Row],[Column1]],mapping!A:L,12,FALSE),0),IF(W1204&gt;mapping!$N$1,IFERROR(VLOOKUP(Table4[[#This Row],[Column1]],mapping!A:L,12,FALSE),0),0))</f>
        <v>2700</v>
      </c>
      <c r="N1204" s="58">
        <f>Table4[[#This Row],[ سعر اليومية ]]*3%*Table4[[#This Row],[عدد الدورات ]]</f>
        <v>108</v>
      </c>
      <c r="O1204" s="56">
        <f>Table4[[#This Row],[ سعر اليومية ]]*Table4[[#This Row],[عدد الدورات ]]-N1204</f>
        <v>3492</v>
      </c>
      <c r="P1204" s="194"/>
      <c r="Q1204" s="194"/>
      <c r="R1204" s="194"/>
      <c r="S1204" s="58">
        <f>(Table4[[#This Row],[سعر يومية السائق]]*Table4[[#This Row],[عدد الدورات ]])-SUM(Table4[[#This Row],[سلف ]:[خصم ]])+Table4[[#This Row],[اضافي ]]</f>
        <v>2700</v>
      </c>
      <c r="U1204" s="58">
        <f>Table4[[#This Row],[ سعر اليومية ]]*Table4[[#This Row],[عدد الدورات ]]-Table4[[#This Row],[سعر يومية السائق]]*L1204</f>
        <v>900</v>
      </c>
      <c r="V1204" s="58">
        <f>U1204-Table4[[#This Row],[W/H  3%]]</f>
        <v>792</v>
      </c>
      <c r="W1204" s="66" t="str">
        <f>Table4[[#This Row],[اليوم]]&amp;Table4[[#This Row],[الشهر ]]&amp;Table4[[#This Row],[العام]]</f>
        <v>2452026</v>
      </c>
      <c r="X1204" s="66" t="s">
        <v>304</v>
      </c>
    </row>
    <row r="1205" spans="1:24" x14ac:dyDescent="0.3">
      <c r="A1205" s="62">
        <v>24</v>
      </c>
      <c r="B1205" s="62">
        <v>5</v>
      </c>
      <c r="C1205" s="62">
        <v>2026</v>
      </c>
      <c r="D1205" s="41" t="str">
        <f t="shared" si="80"/>
        <v>بكرقليوب 1 ورديةنجمة هليوبوليسالتجمع ميكروباص</v>
      </c>
      <c r="E1205" s="4">
        <v>3005</v>
      </c>
      <c r="F1205" s="41" t="str">
        <f>VLOOKUP(E1205,mapping!C:J,2,FALSE)</f>
        <v>بكر</v>
      </c>
      <c r="G1205" s="41" t="str">
        <f>IFERROR(VLOOKUP(F1205,mapping!$D$3:$J$200,2,FALSE),0)</f>
        <v>قليوب 1 وردية</v>
      </c>
      <c r="H1205" s="41" t="str">
        <f>IFERROR(VLOOKUP(F1205,mapping!$D$3:$J$200,3,FALSE),0)</f>
        <v>نجمة هليوبوليس</v>
      </c>
      <c r="I1205" s="41" t="str">
        <f>IFERROR(VLOOKUP(F1205,mapping!$D$3:$J$200,4,FALSE),0)</f>
        <v xml:space="preserve">التجمع </v>
      </c>
      <c r="J1205" s="41" t="str">
        <f>IFERROR(VLOOKUP(F1205,mapping!$D$3:$J$200,5,FALSE),0)</f>
        <v>ميكروباص</v>
      </c>
      <c r="K1205" s="63">
        <f>IF(W1205=mapping!$N$1,IFERROR(VLOOKUP(Table4[[#This Row],[Column1]],mapping!A:L,11,FALSE),0),IF(W1205&gt;mapping!$N$1,IFERROR(VLOOKUP(Table4[[#This Row],[Column1]],mapping!A:L,11,FALSE),0),))</f>
        <v>1400</v>
      </c>
      <c r="L1205" s="139">
        <v>1</v>
      </c>
      <c r="M1205" s="60">
        <f>IF(W1205=mapping!$N$1,IFERROR(VLOOKUP(Table4[[#This Row],[Column1]],mapping!A:L,12,FALSE),0),IF(W1205&gt;mapping!$N$1,IFERROR(VLOOKUP(Table4[[#This Row],[Column1]],mapping!A:L,12,FALSE),0),0))</f>
        <v>1200</v>
      </c>
      <c r="N1205" s="58">
        <f>Table4[[#This Row],[ سعر اليومية ]]*3%*Table4[[#This Row],[عدد الدورات ]]</f>
        <v>42</v>
      </c>
      <c r="O1205" s="56">
        <f>Table4[[#This Row],[ سعر اليومية ]]*Table4[[#This Row],[عدد الدورات ]]-N1205</f>
        <v>1358</v>
      </c>
      <c r="P1205" s="194"/>
      <c r="Q1205" s="194"/>
      <c r="R1205" s="194"/>
      <c r="S1205" s="58">
        <f>(Table4[[#This Row],[سعر يومية السائق]]*Table4[[#This Row],[عدد الدورات ]])-SUM(Table4[[#This Row],[سلف ]:[خصم ]])+Table4[[#This Row],[اضافي ]]</f>
        <v>1200</v>
      </c>
      <c r="U1205" s="58">
        <f>Table4[[#This Row],[ سعر اليومية ]]*Table4[[#This Row],[عدد الدورات ]]-Table4[[#This Row],[سعر يومية السائق]]*L1205</f>
        <v>200</v>
      </c>
      <c r="V1205" s="58">
        <f>U1205-Table4[[#This Row],[W/H  3%]]</f>
        <v>158</v>
      </c>
      <c r="W1205" s="66" t="str">
        <f>Table4[[#This Row],[اليوم]]&amp;Table4[[#This Row],[الشهر ]]&amp;Table4[[#This Row],[العام]]</f>
        <v>2452026</v>
      </c>
      <c r="X1205" s="66" t="s">
        <v>304</v>
      </c>
    </row>
    <row r="1206" spans="1:24" x14ac:dyDescent="0.3">
      <c r="A1206" s="62">
        <v>24</v>
      </c>
      <c r="B1206" s="62">
        <v>5</v>
      </c>
      <c r="C1206" s="62">
        <v>2026</v>
      </c>
      <c r="D1206" s="41" t="str">
        <f t="shared" si="80"/>
        <v xml:space="preserve">رجب سلامة 1المرج لوجستيكااكتوبر هاي اس </v>
      </c>
      <c r="E1206" s="4">
        <v>4000</v>
      </c>
      <c r="F1206" s="41" t="str">
        <f>VLOOKUP(E1206,mapping!C:J,2,FALSE)</f>
        <v>رجب سلامة 1</v>
      </c>
      <c r="G1206" s="41" t="str">
        <f>IFERROR(VLOOKUP(F1206,mapping!$D$3:$J$200,2,FALSE),0)</f>
        <v xml:space="preserve">المرج </v>
      </c>
      <c r="H1206" s="41" t="str">
        <f>IFERROR(VLOOKUP(F1206,mapping!$D$3:$J$200,3,FALSE),0)</f>
        <v>لوجستيكا</v>
      </c>
      <c r="I1206" s="41" t="str">
        <f>IFERROR(VLOOKUP(F1206,mapping!$D$3:$J$200,4,FALSE),0)</f>
        <v xml:space="preserve">اكتوبر </v>
      </c>
      <c r="J1206" s="41" t="str">
        <f>IFERROR(VLOOKUP(F1206,mapping!$D$3:$J$200,5,FALSE),0)</f>
        <v xml:space="preserve">هاي اس </v>
      </c>
      <c r="K1206" s="63">
        <f>IF(W1206=mapping!$N$1,IFERROR(VLOOKUP(Table4[[#This Row],[Column1]],mapping!A:L,11,FALSE),0),IF(W1206&gt;mapping!$N$1,IFERROR(VLOOKUP(Table4[[#This Row],[Column1]],mapping!A:L,11,FALSE),0),))</f>
        <v>2195</v>
      </c>
      <c r="L1206" s="139">
        <v>1</v>
      </c>
      <c r="M1206" s="60">
        <f>IF(W1206=mapping!$N$1,IFERROR(VLOOKUP(Table4[[#This Row],[Column1]],mapping!A:L,12,FALSE),0),IF(W1206&gt;mapping!$N$1,IFERROR(VLOOKUP(Table4[[#This Row],[Column1]],mapping!A:L,12,FALSE),0),0))</f>
        <v>2000</v>
      </c>
      <c r="N1206" s="58">
        <f>Table4[[#This Row],[ سعر اليومية ]]*3%*Table4[[#This Row],[عدد الدورات ]]</f>
        <v>65.849999999999994</v>
      </c>
      <c r="O1206" s="56">
        <f>Table4[[#This Row],[ سعر اليومية ]]*Table4[[#This Row],[عدد الدورات ]]-N1206</f>
        <v>2129.15</v>
      </c>
      <c r="P1206" s="194"/>
      <c r="Q1206" s="194"/>
      <c r="R1206" s="194"/>
      <c r="S1206" s="58">
        <f>(Table4[[#This Row],[سعر يومية السائق]]*Table4[[#This Row],[عدد الدورات ]])-SUM(Table4[[#This Row],[سلف ]:[خصم ]])+Table4[[#This Row],[اضافي ]]</f>
        <v>2000</v>
      </c>
      <c r="U1206" s="58">
        <f>Table4[[#This Row],[ سعر اليومية ]]*Table4[[#This Row],[عدد الدورات ]]-Table4[[#This Row],[سعر يومية السائق]]*L1206</f>
        <v>195</v>
      </c>
      <c r="V1206" s="58">
        <f>U1206-Table4[[#This Row],[W/H  3%]]</f>
        <v>129.15</v>
      </c>
      <c r="W1206" s="66" t="str">
        <f>Table4[[#This Row],[اليوم]]&amp;Table4[[#This Row],[الشهر ]]&amp;Table4[[#This Row],[العام]]</f>
        <v>2452026</v>
      </c>
      <c r="X1206" s="66" t="s">
        <v>304</v>
      </c>
    </row>
    <row r="1207" spans="1:24" x14ac:dyDescent="0.3">
      <c r="A1207" s="62">
        <v>24</v>
      </c>
      <c r="B1207" s="62">
        <v>5</v>
      </c>
      <c r="C1207" s="62">
        <v>2026</v>
      </c>
      <c r="D1207" s="41" t="str">
        <f t="shared" si="80"/>
        <v xml:space="preserve">رجب سلامة 2 نكلا حضورلوجستيكااكتوبر هاي اس </v>
      </c>
      <c r="E1207" s="4">
        <v>4004</v>
      </c>
      <c r="F1207" s="41" t="str">
        <f>VLOOKUP(E1207,mapping!C:J,2,FALSE)</f>
        <v xml:space="preserve">رجب سلامة 2 </v>
      </c>
      <c r="G1207" s="41" t="str">
        <f>IFERROR(VLOOKUP(F1207,mapping!$D$3:$J$200,2,FALSE),0)</f>
        <v>نكلا حضور</v>
      </c>
      <c r="H1207" s="41" t="str">
        <f>IFERROR(VLOOKUP(F1207,mapping!$D$3:$J$200,3,FALSE),0)</f>
        <v>لوجستيكا</v>
      </c>
      <c r="I1207" s="41" t="str">
        <f>IFERROR(VLOOKUP(F1207,mapping!$D$3:$J$200,4,FALSE),0)</f>
        <v xml:space="preserve">اكتوبر </v>
      </c>
      <c r="J1207" s="41" t="str">
        <f>IFERROR(VLOOKUP(F1207,mapping!$D$3:$J$200,5,FALSE),0)</f>
        <v xml:space="preserve">هاي اس </v>
      </c>
      <c r="K1207" s="63">
        <f>IF(W1207=mapping!$N$1,IFERROR(VLOOKUP(Table4[[#This Row],[Column1]],mapping!A:L,11,FALSE),0),IF(W1207&gt;mapping!$N$1,IFERROR(VLOOKUP(Table4[[#This Row],[Column1]],mapping!A:L,11,FALSE),0),))</f>
        <v>1024</v>
      </c>
      <c r="L1207" s="139">
        <v>1</v>
      </c>
      <c r="M1207" s="60">
        <f>IF(W1207=mapping!$N$1,IFERROR(VLOOKUP(Table4[[#This Row],[Column1]],mapping!A:L,12,FALSE),0),IF(W1207&gt;mapping!$N$1,IFERROR(VLOOKUP(Table4[[#This Row],[Column1]],mapping!A:L,12,FALSE),0),0))</f>
        <v>1000</v>
      </c>
      <c r="N1207" s="58">
        <f>Table4[[#This Row],[ سعر اليومية ]]*3%*Table4[[#This Row],[عدد الدورات ]]</f>
        <v>30.72</v>
      </c>
      <c r="O1207" s="56">
        <f>Table4[[#This Row],[ سعر اليومية ]]*Table4[[#This Row],[عدد الدورات ]]-N1207</f>
        <v>993.28</v>
      </c>
      <c r="P1207" s="194"/>
      <c r="Q1207" s="194"/>
      <c r="R1207" s="194"/>
      <c r="S1207" s="58">
        <f>(Table4[[#This Row],[سعر يومية السائق]]*Table4[[#This Row],[عدد الدورات ]])-SUM(Table4[[#This Row],[سلف ]:[خصم ]])+Table4[[#This Row],[اضافي ]]</f>
        <v>1000</v>
      </c>
      <c r="U1207" s="58">
        <f>Table4[[#This Row],[ سعر اليومية ]]*Table4[[#This Row],[عدد الدورات ]]-Table4[[#This Row],[سعر يومية السائق]]*L1207</f>
        <v>24</v>
      </c>
      <c r="V1207" s="58">
        <f>U1207-Table4[[#This Row],[W/H  3%]]</f>
        <v>-6.7199999999999989</v>
      </c>
      <c r="W1207" s="66" t="str">
        <f>Table4[[#This Row],[اليوم]]&amp;Table4[[#This Row],[الشهر ]]&amp;Table4[[#This Row],[العام]]</f>
        <v>2452026</v>
      </c>
      <c r="X1207" s="66" t="s">
        <v>304</v>
      </c>
    </row>
    <row r="1208" spans="1:24" x14ac:dyDescent="0.3">
      <c r="A1208" s="62">
        <v>24</v>
      </c>
      <c r="B1208" s="62">
        <v>5</v>
      </c>
      <c r="C1208" s="62">
        <v>2026</v>
      </c>
      <c r="D1208" s="41" t="str">
        <f t="shared" si="80"/>
        <v xml:space="preserve">احمد السيدالمنيب 3وردية لوجستيكااكتوبر هاي اس </v>
      </c>
      <c r="E1208" s="4">
        <v>4001</v>
      </c>
      <c r="F1208" s="41" t="str">
        <f>VLOOKUP(E1208,mapping!C:J,2,FALSE)</f>
        <v>احمد السيد</v>
      </c>
      <c r="G1208" s="41" t="str">
        <f>IFERROR(VLOOKUP(F1208,mapping!$D$3:$J$200,2,FALSE),0)</f>
        <v xml:space="preserve">المنيب 3وردية </v>
      </c>
      <c r="H1208" s="41" t="str">
        <f>IFERROR(VLOOKUP(F1208,mapping!$D$3:$J$200,3,FALSE),0)</f>
        <v>لوجستيكا</v>
      </c>
      <c r="I1208" s="41" t="str">
        <f>IFERROR(VLOOKUP(F1208,mapping!$D$3:$J$200,4,FALSE),0)</f>
        <v xml:space="preserve">اكتوبر </v>
      </c>
      <c r="J1208" s="41" t="str">
        <f>IFERROR(VLOOKUP(F1208,mapping!$D$3:$J$200,5,FALSE),0)</f>
        <v xml:space="preserve">هاي اس </v>
      </c>
      <c r="K1208" s="63">
        <f>IF(W1208=mapping!$N$1,IFERROR(VLOOKUP(Table4[[#This Row],[Column1]],mapping!A:L,11,FALSE),0),IF(W1208&gt;mapping!$N$1,IFERROR(VLOOKUP(Table4[[#This Row],[Column1]],mapping!A:L,11,FALSE),0),))</f>
        <v>4831</v>
      </c>
      <c r="L1208" s="139">
        <v>1</v>
      </c>
      <c r="M1208" s="60">
        <f>IF(W1208=mapping!$N$1,IFERROR(VLOOKUP(Table4[[#This Row],[Column1]],mapping!A:L,12,FALSE),0),IF(W1208&gt;mapping!$N$1,IFERROR(VLOOKUP(Table4[[#This Row],[Column1]],mapping!A:L,12,FALSE),0),0))</f>
        <v>4000</v>
      </c>
      <c r="N1208" s="58">
        <f>Table4[[#This Row],[ سعر اليومية ]]*3%*Table4[[#This Row],[عدد الدورات ]]</f>
        <v>144.93</v>
      </c>
      <c r="O1208" s="56">
        <f>Table4[[#This Row],[ سعر اليومية ]]*Table4[[#This Row],[عدد الدورات ]]-N1208</f>
        <v>4686.07</v>
      </c>
      <c r="P1208" s="194"/>
      <c r="Q1208" s="194"/>
      <c r="R1208" s="194"/>
      <c r="S1208" s="58">
        <f>(Table4[[#This Row],[سعر يومية السائق]]*Table4[[#This Row],[عدد الدورات ]])-SUM(Table4[[#This Row],[سلف ]:[خصم ]])+Table4[[#This Row],[اضافي ]]</f>
        <v>4000</v>
      </c>
      <c r="U1208" s="58">
        <f>Table4[[#This Row],[ سعر اليومية ]]*Table4[[#This Row],[عدد الدورات ]]-Table4[[#This Row],[سعر يومية السائق]]*L1208</f>
        <v>831</v>
      </c>
      <c r="V1208" s="58">
        <f>U1208-Table4[[#This Row],[W/H  3%]]</f>
        <v>686.06999999999994</v>
      </c>
      <c r="W1208" s="66" t="str">
        <f>Table4[[#This Row],[اليوم]]&amp;Table4[[#This Row],[الشهر ]]&amp;Table4[[#This Row],[العام]]</f>
        <v>2452026</v>
      </c>
      <c r="X1208" s="66" t="s">
        <v>304</v>
      </c>
    </row>
    <row r="1209" spans="1:24" x14ac:dyDescent="0.3">
      <c r="A1209" s="62">
        <v>24</v>
      </c>
      <c r="B1209" s="62">
        <v>5</v>
      </c>
      <c r="C1209" s="62">
        <v>2026</v>
      </c>
      <c r="D1209" s="41" t="str">
        <f t="shared" si="80"/>
        <v xml:space="preserve">حسام سعيد1القناطر 3 ورديةلوجستيكااكتوبر هاي اس </v>
      </c>
      <c r="E1209" s="4">
        <v>4002</v>
      </c>
      <c r="F1209" s="41" t="str">
        <f>VLOOKUP(E1209,mapping!C:J,2,FALSE)</f>
        <v>حسام سعيد1</v>
      </c>
      <c r="G1209" s="41" t="str">
        <f>IFERROR(VLOOKUP(F1209,mapping!$D$3:$J$200,2,FALSE),0)</f>
        <v>القناطر 3 وردية</v>
      </c>
      <c r="H1209" s="41" t="str">
        <f>IFERROR(VLOOKUP(F1209,mapping!$D$3:$J$200,3,FALSE),0)</f>
        <v>لوجستيكا</v>
      </c>
      <c r="I1209" s="41" t="str">
        <f>IFERROR(VLOOKUP(F1209,mapping!$D$3:$J$200,4,FALSE),0)</f>
        <v xml:space="preserve">اكتوبر </v>
      </c>
      <c r="J1209" s="41" t="str">
        <f>IFERROR(VLOOKUP(F1209,mapping!$D$3:$J$200,5,FALSE),0)</f>
        <v xml:space="preserve">هاي اس </v>
      </c>
      <c r="K1209" s="63">
        <f>IF(W1209=mapping!$N$1,IFERROR(VLOOKUP(Table4[[#This Row],[Column1]],mapping!A:L,11,FALSE),0),IF(W1209&gt;mapping!$N$1,IFERROR(VLOOKUP(Table4[[#This Row],[Column1]],mapping!A:L,11,FALSE),0),))</f>
        <v>4391</v>
      </c>
      <c r="L1209" s="139">
        <v>1</v>
      </c>
      <c r="M1209" s="60">
        <f>IF(W1209=mapping!$N$1,IFERROR(VLOOKUP(Table4[[#This Row],[Column1]],mapping!A:L,12,FALSE),0),IF(W1209&gt;mapping!$N$1,IFERROR(VLOOKUP(Table4[[#This Row],[Column1]],mapping!A:L,12,FALSE),0),0))</f>
        <v>3400</v>
      </c>
      <c r="N1209" s="58">
        <f>Table4[[#This Row],[ سعر اليومية ]]*3%*Table4[[#This Row],[عدد الدورات ]]</f>
        <v>131.72999999999999</v>
      </c>
      <c r="O1209" s="56">
        <f>Table4[[#This Row],[ سعر اليومية ]]*Table4[[#This Row],[عدد الدورات ]]-N1209</f>
        <v>4259.2700000000004</v>
      </c>
      <c r="P1209" s="194"/>
      <c r="Q1209" s="194"/>
      <c r="R1209" s="194"/>
      <c r="S1209" s="58">
        <f>(Table4[[#This Row],[سعر يومية السائق]]*Table4[[#This Row],[عدد الدورات ]])-SUM(Table4[[#This Row],[سلف ]:[خصم ]])+Table4[[#This Row],[اضافي ]]</f>
        <v>3400</v>
      </c>
      <c r="U1209" s="58">
        <f>Table4[[#This Row],[ سعر اليومية ]]*Table4[[#This Row],[عدد الدورات ]]-Table4[[#This Row],[سعر يومية السائق]]*L1209</f>
        <v>991</v>
      </c>
      <c r="V1209" s="58">
        <f>U1209-Table4[[#This Row],[W/H  3%]]</f>
        <v>859.27</v>
      </c>
      <c r="W1209" s="66" t="str">
        <f>Table4[[#This Row],[اليوم]]&amp;Table4[[#This Row],[الشهر ]]&amp;Table4[[#This Row],[العام]]</f>
        <v>2452026</v>
      </c>
      <c r="X1209" s="66" t="s">
        <v>304</v>
      </c>
    </row>
    <row r="1210" spans="1:24" x14ac:dyDescent="0.3">
      <c r="A1210" s="62">
        <v>24</v>
      </c>
      <c r="B1210" s="62">
        <v>5</v>
      </c>
      <c r="C1210" s="62">
        <v>2026</v>
      </c>
      <c r="D1210" s="41" t="str">
        <f t="shared" si="80"/>
        <v xml:space="preserve">حسام سعيد 2نكلا انصرافلوجستيكااكتوبر هاي اس </v>
      </c>
      <c r="E1210" s="4">
        <v>4003</v>
      </c>
      <c r="F1210" s="41" t="str">
        <f>VLOOKUP(E1210,mapping!C:J,2,FALSE)</f>
        <v>حسام سعيد 2</v>
      </c>
      <c r="G1210" s="41" t="str">
        <f>IFERROR(VLOOKUP(F1210,mapping!$D$3:$J$200,2,FALSE),0)</f>
        <v>نكلا انصراف</v>
      </c>
      <c r="H1210" s="41" t="str">
        <f>IFERROR(VLOOKUP(F1210,mapping!$D$3:$J$200,3,FALSE),0)</f>
        <v>لوجستيكا</v>
      </c>
      <c r="I1210" s="41" t="str">
        <f>IFERROR(VLOOKUP(F1210,mapping!$D$3:$J$200,4,FALSE),0)</f>
        <v xml:space="preserve">اكتوبر </v>
      </c>
      <c r="J1210" s="41" t="str">
        <f>IFERROR(VLOOKUP(F1210,mapping!$D$3:$J$200,5,FALSE),0)</f>
        <v xml:space="preserve">هاي اس </v>
      </c>
      <c r="K1210" s="63">
        <f>IF(W1210=mapping!$N$1,IFERROR(VLOOKUP(Table4[[#This Row],[Column1]],mapping!A:L,11,FALSE),0),IF(W1210&gt;mapping!$N$1,IFERROR(VLOOKUP(Table4[[#This Row],[Column1]],mapping!A:L,11,FALSE),0),))</f>
        <v>1024</v>
      </c>
      <c r="L1210" s="139">
        <v>1</v>
      </c>
      <c r="M1210" s="60">
        <f>IF(W1210=mapping!$N$1,IFERROR(VLOOKUP(Table4[[#This Row],[Column1]],mapping!A:L,12,FALSE),0),IF(W1210&gt;mapping!$N$1,IFERROR(VLOOKUP(Table4[[#This Row],[Column1]],mapping!A:L,12,FALSE),0),0))</f>
        <v>900</v>
      </c>
      <c r="N1210" s="58">
        <f>Table4[[#This Row],[ سعر اليومية ]]*3%*Table4[[#This Row],[عدد الدورات ]]</f>
        <v>30.72</v>
      </c>
      <c r="O1210" s="56">
        <f>Table4[[#This Row],[ سعر اليومية ]]*Table4[[#This Row],[عدد الدورات ]]-N1210</f>
        <v>993.28</v>
      </c>
      <c r="P1210" s="194"/>
      <c r="Q1210" s="194"/>
      <c r="R1210" s="194"/>
      <c r="S1210" s="58">
        <f>(Table4[[#This Row],[سعر يومية السائق]]*Table4[[#This Row],[عدد الدورات ]])-SUM(Table4[[#This Row],[سلف ]:[خصم ]])+Table4[[#This Row],[اضافي ]]</f>
        <v>900</v>
      </c>
      <c r="U1210" s="58">
        <f>Table4[[#This Row],[ سعر اليومية ]]*Table4[[#This Row],[عدد الدورات ]]-Table4[[#This Row],[سعر يومية السائق]]*L1210</f>
        <v>124</v>
      </c>
      <c r="V1210" s="58">
        <f>U1210-Table4[[#This Row],[W/H  3%]]</f>
        <v>93.28</v>
      </c>
      <c r="W1210" s="66" t="str">
        <f>Table4[[#This Row],[اليوم]]&amp;Table4[[#This Row],[الشهر ]]&amp;Table4[[#This Row],[العام]]</f>
        <v>2452026</v>
      </c>
      <c r="X1210" s="66" t="s">
        <v>304</v>
      </c>
    </row>
    <row r="1211" spans="1:24" x14ac:dyDescent="0.3">
      <c r="A1211" s="62">
        <v>24</v>
      </c>
      <c r="B1211" s="62">
        <v>5</v>
      </c>
      <c r="C1211" s="62">
        <v>2026</v>
      </c>
      <c r="D1211" s="41" t="str">
        <f t="shared" si="80"/>
        <v xml:space="preserve">محمد رضا المنوفية لوجستيكااكتوبر هاي اس </v>
      </c>
      <c r="E1211" s="4">
        <v>4006</v>
      </c>
      <c r="F1211" s="41" t="str">
        <f>VLOOKUP(E1211,mapping!C:J,2,FALSE)</f>
        <v xml:space="preserve">محمد رضا </v>
      </c>
      <c r="G1211" s="41" t="str">
        <f>IFERROR(VLOOKUP(F1211,mapping!$D$3:$J$200,2,FALSE),0)</f>
        <v xml:space="preserve">المنوفية </v>
      </c>
      <c r="H1211" s="41" t="str">
        <f>IFERROR(VLOOKUP(F1211,mapping!$D$3:$J$200,3,FALSE),0)</f>
        <v>لوجستيكا</v>
      </c>
      <c r="I1211" s="41" t="str">
        <f>IFERROR(VLOOKUP(F1211,mapping!$D$3:$J$200,4,FALSE),0)</f>
        <v xml:space="preserve">اكتوبر </v>
      </c>
      <c r="J1211" s="41" t="str">
        <f>IFERROR(VLOOKUP(F1211,mapping!$D$3:$J$200,5,FALSE),0)</f>
        <v xml:space="preserve">هاي اس </v>
      </c>
      <c r="K1211" s="63">
        <f>IF(W1211=mapping!$N$1,IFERROR(VLOOKUP(Table4[[#This Row],[Column1]],mapping!A:L,11,FALSE),0),IF(W1211&gt;mapping!$N$1,IFERROR(VLOOKUP(Table4[[#This Row],[Column1]],mapping!A:L,11,FALSE),0),))</f>
        <v>2634</v>
      </c>
      <c r="L1211" s="139">
        <v>1</v>
      </c>
      <c r="M1211" s="60">
        <f>IF(W1211=mapping!$N$1,IFERROR(VLOOKUP(Table4[[#This Row],[Column1]],mapping!A:L,12,FALSE),0),IF(W1211&gt;mapping!$N$1,IFERROR(VLOOKUP(Table4[[#This Row],[Column1]],mapping!A:L,12,FALSE),0),0))</f>
        <v>2150</v>
      </c>
      <c r="N1211" s="58">
        <f>Table4[[#This Row],[ سعر اليومية ]]*3%*Table4[[#This Row],[عدد الدورات ]]</f>
        <v>79.02</v>
      </c>
      <c r="O1211" s="56">
        <f>Table4[[#This Row],[ سعر اليومية ]]*Table4[[#This Row],[عدد الدورات ]]-N1211</f>
        <v>2554.98</v>
      </c>
      <c r="P1211" s="194"/>
      <c r="Q1211" s="194"/>
      <c r="R1211" s="194"/>
      <c r="S1211" s="58">
        <f>(Table4[[#This Row],[سعر يومية السائق]]*Table4[[#This Row],[عدد الدورات ]])-SUM(Table4[[#This Row],[سلف ]:[خصم ]])+Table4[[#This Row],[اضافي ]]</f>
        <v>2150</v>
      </c>
      <c r="U1211" s="58">
        <f>Table4[[#This Row],[ سعر اليومية ]]*Table4[[#This Row],[عدد الدورات ]]-Table4[[#This Row],[سعر يومية السائق]]*L1211</f>
        <v>484</v>
      </c>
      <c r="V1211" s="58">
        <f>U1211-Table4[[#This Row],[W/H  3%]]</f>
        <v>404.98</v>
      </c>
      <c r="W1211" s="66" t="str">
        <f>Table4[[#This Row],[اليوم]]&amp;Table4[[#This Row],[الشهر ]]&amp;Table4[[#This Row],[العام]]</f>
        <v>2452026</v>
      </c>
      <c r="X1211" s="66" t="s">
        <v>304</v>
      </c>
    </row>
    <row r="1212" spans="1:24" x14ac:dyDescent="0.3">
      <c r="A1212" s="62">
        <v>24</v>
      </c>
      <c r="B1212" s="62">
        <v>5</v>
      </c>
      <c r="C1212" s="62">
        <v>2026</v>
      </c>
      <c r="D1212" s="41" t="str">
        <f t="shared" si="80"/>
        <v xml:space="preserve">مصطفي شكيويالجلاتمةلوجستيكااكتوبر كوستر </v>
      </c>
      <c r="E1212" s="4">
        <v>4007</v>
      </c>
      <c r="F1212" s="41" t="str">
        <f>VLOOKUP(E1212,mapping!C:J,2,FALSE)</f>
        <v>مصطفي شكيوي</v>
      </c>
      <c r="G1212" s="41" t="str">
        <f>IFERROR(VLOOKUP(F1212,mapping!$D$3:$J$200,2,FALSE),0)</f>
        <v>الجلاتمة</v>
      </c>
      <c r="H1212" s="41" t="str">
        <f>IFERROR(VLOOKUP(F1212,mapping!$D$3:$J$200,3,FALSE),0)</f>
        <v>لوجستيكا</v>
      </c>
      <c r="I1212" s="41" t="str">
        <f>IFERROR(VLOOKUP(F1212,mapping!$D$3:$J$200,4,FALSE),0)</f>
        <v xml:space="preserve">اكتوبر </v>
      </c>
      <c r="J1212" s="41" t="str">
        <f>IFERROR(VLOOKUP(F1212,mapping!$D$3:$J$200,5,FALSE),0)</f>
        <v xml:space="preserve">كوستر </v>
      </c>
      <c r="K1212" s="63">
        <f>IF(W1212=mapping!$N$1,IFERROR(VLOOKUP(Table4[[#This Row],[Column1]],mapping!A:L,11,FALSE),0),IF(W1212&gt;mapping!$N$1,IFERROR(VLOOKUP(Table4[[#This Row],[Column1]],mapping!A:L,11,FALSE),0),))</f>
        <v>3220</v>
      </c>
      <c r="L1212" s="139">
        <v>1</v>
      </c>
      <c r="M1212" s="60">
        <f>IF(W1212=mapping!$N$1,IFERROR(VLOOKUP(Table4[[#This Row],[Column1]],mapping!A:L,12,FALSE),0),IF(W1212&gt;mapping!$N$1,IFERROR(VLOOKUP(Table4[[#This Row],[Column1]],mapping!A:L,12,FALSE),0),0))</f>
        <v>2750</v>
      </c>
      <c r="N1212" s="58">
        <f>Table4[[#This Row],[ سعر اليومية ]]*3%*Table4[[#This Row],[عدد الدورات ]]</f>
        <v>96.6</v>
      </c>
      <c r="O1212" s="56">
        <f>Table4[[#This Row],[ سعر اليومية ]]*Table4[[#This Row],[عدد الدورات ]]-N1212</f>
        <v>3123.4</v>
      </c>
      <c r="P1212" s="194"/>
      <c r="Q1212" s="194"/>
      <c r="R1212" s="194"/>
      <c r="S1212" s="58">
        <f>(Table4[[#This Row],[سعر يومية السائق]]*Table4[[#This Row],[عدد الدورات ]])-SUM(Table4[[#This Row],[سلف ]:[خصم ]])+Table4[[#This Row],[اضافي ]]</f>
        <v>2750</v>
      </c>
      <c r="U1212" s="58">
        <f>Table4[[#This Row],[ سعر اليومية ]]*Table4[[#This Row],[عدد الدورات ]]-Table4[[#This Row],[سعر يومية السائق]]*L1212</f>
        <v>470</v>
      </c>
      <c r="V1212" s="58">
        <f>U1212-Table4[[#This Row],[W/H  3%]]</f>
        <v>373.4</v>
      </c>
      <c r="W1212" s="66" t="str">
        <f>Table4[[#This Row],[اليوم]]&amp;Table4[[#This Row],[الشهر ]]&amp;Table4[[#This Row],[العام]]</f>
        <v>2452026</v>
      </c>
      <c r="X1212" s="66" t="s">
        <v>304</v>
      </c>
    </row>
    <row r="1213" spans="1:24" x14ac:dyDescent="0.3">
      <c r="A1213" s="62">
        <v>24</v>
      </c>
      <c r="B1213" s="62">
        <v>5</v>
      </c>
      <c r="C1213" s="62">
        <v>2026</v>
      </c>
      <c r="D1213" s="41" t="str">
        <f t="shared" si="80"/>
        <v xml:space="preserve">وديع 1الفيوم 1لوجستيكااكتوبر هاي اس </v>
      </c>
      <c r="E1213" s="4">
        <v>4009</v>
      </c>
      <c r="F1213" s="41" t="str">
        <f>VLOOKUP(E1213,mapping!C:J,2,FALSE)</f>
        <v>وديع 1</v>
      </c>
      <c r="G1213" s="41" t="str">
        <f>IFERROR(VLOOKUP(F1213,mapping!$D$3:$J$200,2,FALSE),0)</f>
        <v>الفيوم 1</v>
      </c>
      <c r="H1213" s="41" t="str">
        <f>IFERROR(VLOOKUP(F1213,mapping!$D$3:$J$200,3,FALSE),0)</f>
        <v>لوجستيكا</v>
      </c>
      <c r="I1213" s="41" t="str">
        <f>IFERROR(VLOOKUP(F1213,mapping!$D$3:$J$200,4,FALSE),0)</f>
        <v xml:space="preserve">اكتوبر </v>
      </c>
      <c r="J1213" s="41" t="str">
        <f>IFERROR(VLOOKUP(F1213,mapping!$D$3:$J$200,5,FALSE),0)</f>
        <v xml:space="preserve">هاي اس </v>
      </c>
      <c r="K1213" s="63">
        <f>IF(W1213=mapping!$N$1,IFERROR(VLOOKUP(Table4[[#This Row],[Column1]],mapping!A:L,11,FALSE),0),IF(W1213&gt;mapping!$N$1,IFERROR(VLOOKUP(Table4[[#This Row],[Column1]],mapping!A:L,11,FALSE),0),))</f>
        <v>2662</v>
      </c>
      <c r="L1213" s="139">
        <v>1</v>
      </c>
      <c r="M1213" s="60">
        <f>IF(W1213=mapping!$N$1,IFERROR(VLOOKUP(Table4[[#This Row],[Column1]],mapping!A:L,12,FALSE),0),IF(W1213&gt;mapping!$N$1,IFERROR(VLOOKUP(Table4[[#This Row],[Column1]],mapping!A:L,12,FALSE),0),0))</f>
        <v>2250</v>
      </c>
      <c r="N1213" s="58">
        <f>Table4[[#This Row],[ سعر اليومية ]]*3%*Table4[[#This Row],[عدد الدورات ]]</f>
        <v>79.86</v>
      </c>
      <c r="O1213" s="56">
        <f>Table4[[#This Row],[ سعر اليومية ]]*Table4[[#This Row],[عدد الدورات ]]-N1213</f>
        <v>2582.14</v>
      </c>
      <c r="P1213" s="194"/>
      <c r="Q1213" s="194"/>
      <c r="R1213" s="194"/>
      <c r="S1213" s="58">
        <f>(Table4[[#This Row],[سعر يومية السائق]]*Table4[[#This Row],[عدد الدورات ]])-SUM(Table4[[#This Row],[سلف ]:[خصم ]])+Table4[[#This Row],[اضافي ]]</f>
        <v>2250</v>
      </c>
      <c r="U1213" s="58">
        <f>Table4[[#This Row],[ سعر اليومية ]]*Table4[[#This Row],[عدد الدورات ]]-Table4[[#This Row],[سعر يومية السائق]]*L1213</f>
        <v>412</v>
      </c>
      <c r="V1213" s="58">
        <f>U1213-Table4[[#This Row],[W/H  3%]]</f>
        <v>332.14</v>
      </c>
      <c r="W1213" s="66" t="str">
        <f>Table4[[#This Row],[اليوم]]&amp;Table4[[#This Row],[الشهر ]]&amp;Table4[[#This Row],[العام]]</f>
        <v>2452026</v>
      </c>
      <c r="X1213" s="66" t="s">
        <v>304</v>
      </c>
    </row>
    <row r="1214" spans="1:24" x14ac:dyDescent="0.3">
      <c r="A1214" s="62">
        <v>24</v>
      </c>
      <c r="B1214" s="62">
        <v>5</v>
      </c>
      <c r="C1214" s="62">
        <v>2026</v>
      </c>
      <c r="D1214" s="41" t="str">
        <f t="shared" si="80"/>
        <v xml:space="preserve">وديع 2الفيوم 2لوجستيكااكتوبر هاي اس </v>
      </c>
      <c r="E1214" s="4">
        <v>4010</v>
      </c>
      <c r="F1214" s="41" t="str">
        <f>VLOOKUP(E1214,mapping!C:J,2,FALSE)</f>
        <v>وديع 2</v>
      </c>
      <c r="G1214" s="41" t="str">
        <f>IFERROR(VLOOKUP(F1214,mapping!$D$3:$J$200,2,FALSE),0)</f>
        <v>الفيوم 2</v>
      </c>
      <c r="H1214" s="41" t="str">
        <f>IFERROR(VLOOKUP(F1214,mapping!$D$3:$J$200,3,FALSE),0)</f>
        <v>لوجستيكا</v>
      </c>
      <c r="I1214" s="41" t="str">
        <f>IFERROR(VLOOKUP(F1214,mapping!$D$3:$J$200,4,FALSE),0)</f>
        <v xml:space="preserve">اكتوبر </v>
      </c>
      <c r="J1214" s="41" t="str">
        <f>IFERROR(VLOOKUP(F1214,mapping!$D$3:$J$200,5,FALSE),0)</f>
        <v xml:space="preserve">هاي اس </v>
      </c>
      <c r="K1214" s="63">
        <f>IF(W1214=mapping!$N$1,IFERROR(VLOOKUP(Table4[[#This Row],[Column1]],mapping!A:L,11,FALSE),0),IF(W1214&gt;mapping!$N$1,IFERROR(VLOOKUP(Table4[[#This Row],[Column1]],mapping!A:L,11,FALSE),0),))</f>
        <v>2662</v>
      </c>
      <c r="L1214" s="139">
        <v>1</v>
      </c>
      <c r="M1214" s="60">
        <f>IF(W1214=mapping!$N$1,IFERROR(VLOOKUP(Table4[[#This Row],[Column1]],mapping!A:L,12,FALSE),0),IF(W1214&gt;mapping!$N$1,IFERROR(VLOOKUP(Table4[[#This Row],[Column1]],mapping!A:L,12,FALSE),0),0))</f>
        <v>2250</v>
      </c>
      <c r="N1214" s="58">
        <f>Table4[[#This Row],[ سعر اليومية ]]*3%*Table4[[#This Row],[عدد الدورات ]]</f>
        <v>79.86</v>
      </c>
      <c r="O1214" s="56">
        <f>Table4[[#This Row],[ سعر اليومية ]]*Table4[[#This Row],[عدد الدورات ]]-N1214</f>
        <v>2582.14</v>
      </c>
      <c r="P1214" s="194"/>
      <c r="Q1214" s="194"/>
      <c r="R1214" s="194"/>
      <c r="S1214" s="58">
        <f>(Table4[[#This Row],[سعر يومية السائق]]*Table4[[#This Row],[عدد الدورات ]])-SUM(Table4[[#This Row],[سلف ]:[خصم ]])+Table4[[#This Row],[اضافي ]]</f>
        <v>2250</v>
      </c>
      <c r="U1214" s="58">
        <f>Table4[[#This Row],[ سعر اليومية ]]*Table4[[#This Row],[عدد الدورات ]]-Table4[[#This Row],[سعر يومية السائق]]*L1214</f>
        <v>412</v>
      </c>
      <c r="V1214" s="58">
        <f>U1214-Table4[[#This Row],[W/H  3%]]</f>
        <v>332.14</v>
      </c>
      <c r="W1214" s="66" t="str">
        <f>Table4[[#This Row],[اليوم]]&amp;Table4[[#This Row],[الشهر ]]&amp;Table4[[#This Row],[العام]]</f>
        <v>2452026</v>
      </c>
      <c r="X1214" s="66" t="s">
        <v>304</v>
      </c>
    </row>
    <row r="1215" spans="1:24" x14ac:dyDescent="0.3">
      <c r="A1215" s="62">
        <v>24</v>
      </c>
      <c r="B1215" s="62">
        <v>5</v>
      </c>
      <c r="C1215" s="62">
        <v>2026</v>
      </c>
      <c r="D1215" s="41" t="str">
        <f t="shared" si="80"/>
        <v xml:space="preserve">احمد عويس المعادي لوجستيكاابورواش هاي اس </v>
      </c>
      <c r="E1215" s="4">
        <v>4011</v>
      </c>
      <c r="F1215" s="41" t="str">
        <f>VLOOKUP(E1215,mapping!C:J,2,FALSE)</f>
        <v xml:space="preserve">احمد عويس </v>
      </c>
      <c r="G1215" s="41" t="str">
        <f>IFERROR(VLOOKUP(F1215,mapping!$D$3:$J$200,2,FALSE),0)</f>
        <v xml:space="preserve">المعادي </v>
      </c>
      <c r="H1215" s="41" t="str">
        <f>IFERROR(VLOOKUP(F1215,mapping!$D$3:$J$200,3,FALSE),0)</f>
        <v>لوجستيكا</v>
      </c>
      <c r="I1215" s="41" t="str">
        <f>IFERROR(VLOOKUP(F1215,mapping!$D$3:$J$200,4,FALSE),0)</f>
        <v xml:space="preserve">ابورواش </v>
      </c>
      <c r="J1215" s="41" t="str">
        <f>IFERROR(VLOOKUP(F1215,mapping!$D$3:$J$200,5,FALSE),0)</f>
        <v xml:space="preserve">هاي اس </v>
      </c>
      <c r="K1215" s="63">
        <f>IF(W1215=mapping!$N$1,IFERROR(VLOOKUP(Table4[[#This Row],[Column1]],mapping!A:L,11,FALSE),0),IF(W1215&gt;mapping!$N$1,IFERROR(VLOOKUP(Table4[[#This Row],[Column1]],mapping!A:L,11,FALSE),0),))</f>
        <v>2049</v>
      </c>
      <c r="L1215" s="139">
        <v>1</v>
      </c>
      <c r="M1215" s="60">
        <f>IF(W1215=mapping!$N$1,IFERROR(VLOOKUP(Table4[[#This Row],[Column1]],mapping!A:L,12,FALSE),0),IF(W1215&gt;mapping!$N$1,IFERROR(VLOOKUP(Table4[[#This Row],[Column1]],mapping!A:L,12,FALSE),0),0))</f>
        <v>1650</v>
      </c>
      <c r="N1215" s="58">
        <f>Table4[[#This Row],[ سعر اليومية ]]*3%*Table4[[#This Row],[عدد الدورات ]]</f>
        <v>61.47</v>
      </c>
      <c r="O1215" s="56">
        <f>Table4[[#This Row],[ سعر اليومية ]]*Table4[[#This Row],[عدد الدورات ]]-N1215</f>
        <v>1987.53</v>
      </c>
      <c r="P1215" s="194"/>
      <c r="Q1215" s="194"/>
      <c r="R1215" s="194"/>
      <c r="S1215" s="58">
        <f>(Table4[[#This Row],[سعر يومية السائق]]*Table4[[#This Row],[عدد الدورات ]])-SUM(Table4[[#This Row],[سلف ]:[خصم ]])+Table4[[#This Row],[اضافي ]]</f>
        <v>1650</v>
      </c>
      <c r="U1215" s="58">
        <f>Table4[[#This Row],[ سعر اليومية ]]*Table4[[#This Row],[عدد الدورات ]]-Table4[[#This Row],[سعر يومية السائق]]*L1215</f>
        <v>399</v>
      </c>
      <c r="V1215" s="58">
        <f>U1215-Table4[[#This Row],[W/H  3%]]</f>
        <v>337.53</v>
      </c>
      <c r="W1215" s="66" t="str">
        <f>Table4[[#This Row],[اليوم]]&amp;Table4[[#This Row],[الشهر ]]&amp;Table4[[#This Row],[العام]]</f>
        <v>2452026</v>
      </c>
      <c r="X1215" s="66" t="s">
        <v>304</v>
      </c>
    </row>
    <row r="1216" spans="1:24" x14ac:dyDescent="0.3">
      <c r="A1216" s="62">
        <v>24</v>
      </c>
      <c r="B1216" s="62">
        <v>5</v>
      </c>
      <c r="C1216" s="62">
        <v>2026</v>
      </c>
      <c r="D1216" s="41" t="str">
        <f t="shared" si="80"/>
        <v>محمد جمال القناطر لوجستيكاابورواش سوزوكي</v>
      </c>
      <c r="E1216" s="4">
        <v>4013</v>
      </c>
      <c r="F1216" s="41" t="str">
        <f>VLOOKUP(E1216,mapping!C:J,2,FALSE)</f>
        <v xml:space="preserve">محمد جمال </v>
      </c>
      <c r="G1216" s="41" t="str">
        <f>IFERROR(VLOOKUP(F1216,mapping!$D$3:$J$200,2,FALSE),0)</f>
        <v xml:space="preserve">القناطر </v>
      </c>
      <c r="H1216" s="41" t="str">
        <f>IFERROR(VLOOKUP(F1216,mapping!$D$3:$J$200,3,FALSE),0)</f>
        <v>لوجستيكا</v>
      </c>
      <c r="I1216" s="41" t="str">
        <f>IFERROR(VLOOKUP(F1216,mapping!$D$3:$J$200,4,FALSE),0)</f>
        <v xml:space="preserve">ابورواش </v>
      </c>
      <c r="J1216" s="41" t="str">
        <f>IFERROR(VLOOKUP(F1216,mapping!$D$3:$J$200,5,FALSE),0)</f>
        <v>سوزوكي</v>
      </c>
      <c r="K1216" s="63">
        <f>IF(W1216=mapping!$N$1,IFERROR(VLOOKUP(Table4[[#This Row],[Column1]],mapping!A:L,11,FALSE),0),IF(W1216&gt;mapping!$N$1,IFERROR(VLOOKUP(Table4[[#This Row],[Column1]],mapping!A:L,11,FALSE),0),))</f>
        <v>1536</v>
      </c>
      <c r="L1216" s="139">
        <v>1</v>
      </c>
      <c r="M1216" s="60">
        <f>IF(W1216=mapping!$N$1,IFERROR(VLOOKUP(Table4[[#This Row],[Column1]],mapping!A:L,12,FALSE),0),IF(W1216&gt;mapping!$N$1,IFERROR(VLOOKUP(Table4[[#This Row],[Column1]],mapping!A:L,12,FALSE),0),0))</f>
        <v>1000</v>
      </c>
      <c r="N1216" s="58">
        <f>Table4[[#This Row],[ سعر اليومية ]]*3%*Table4[[#This Row],[عدد الدورات ]]</f>
        <v>46.08</v>
      </c>
      <c r="O1216" s="56">
        <f>Table4[[#This Row],[ سعر اليومية ]]*Table4[[#This Row],[عدد الدورات ]]-N1216</f>
        <v>1489.92</v>
      </c>
      <c r="P1216" s="194"/>
      <c r="Q1216" s="194"/>
      <c r="R1216" s="194"/>
      <c r="S1216" s="58">
        <f>(Table4[[#This Row],[سعر يومية السائق]]*Table4[[#This Row],[عدد الدورات ]])-SUM(Table4[[#This Row],[سلف ]:[خصم ]])+Table4[[#This Row],[اضافي ]]</f>
        <v>1000</v>
      </c>
      <c r="U1216" s="58">
        <f>Table4[[#This Row],[ سعر اليومية ]]*Table4[[#This Row],[عدد الدورات ]]-Table4[[#This Row],[سعر يومية السائق]]*L1216</f>
        <v>536</v>
      </c>
      <c r="V1216" s="58">
        <f>U1216-Table4[[#This Row],[W/H  3%]]</f>
        <v>489.92</v>
      </c>
      <c r="W1216" s="66" t="str">
        <f>Table4[[#This Row],[اليوم]]&amp;Table4[[#This Row],[الشهر ]]&amp;Table4[[#This Row],[العام]]</f>
        <v>2452026</v>
      </c>
      <c r="X1216" s="66" t="s">
        <v>304</v>
      </c>
    </row>
    <row r="1217" spans="1:24" x14ac:dyDescent="0.3">
      <c r="A1217" s="62">
        <v>24</v>
      </c>
      <c r="B1217" s="62">
        <v>5</v>
      </c>
      <c r="C1217" s="62">
        <v>2026</v>
      </c>
      <c r="D1217" s="41" t="str">
        <f t="shared" ref="D1217:D1218" si="81">F1217&amp;G1217&amp;H1217&amp;I1217&amp;J1217</f>
        <v xml:space="preserve">محمد عزمي حدائق اكتوبر لوجستيكااكتوبر هاي اس </v>
      </c>
      <c r="E1217" s="4">
        <v>4005</v>
      </c>
      <c r="F1217" s="41" t="str">
        <f>VLOOKUP(E1217,mapping!C:J,2,FALSE)</f>
        <v xml:space="preserve">محمد عزمي </v>
      </c>
      <c r="G1217" s="41" t="str">
        <f>IFERROR(VLOOKUP(F1217,mapping!$D$3:$J$200,2,FALSE),0)</f>
        <v xml:space="preserve">حدائق اكتوبر </v>
      </c>
      <c r="H1217" s="41" t="str">
        <f>IFERROR(VLOOKUP(F1217,mapping!$D$3:$J$200,3,FALSE),0)</f>
        <v>لوجستيكا</v>
      </c>
      <c r="I1217" s="41" t="str">
        <f>IFERROR(VLOOKUP(F1217,mapping!$D$3:$J$200,4,FALSE),0)</f>
        <v xml:space="preserve">اكتوبر </v>
      </c>
      <c r="J1217" s="41" t="str">
        <f>IFERROR(VLOOKUP(F1217,mapping!$D$3:$J$200,5,FALSE),0)</f>
        <v xml:space="preserve">هاي اس </v>
      </c>
      <c r="K1217" s="63">
        <f>IF(W1217=mapping!$N$1,IFERROR(VLOOKUP(Table4[[#This Row],[Column1]],mapping!A:L,11,FALSE),0),IF(W1217&gt;mapping!$N$1,IFERROR(VLOOKUP(Table4[[#This Row],[Column1]],mapping!A:L,11,FALSE),0),))</f>
        <v>1903</v>
      </c>
      <c r="L1217" s="139">
        <v>1</v>
      </c>
      <c r="M1217" s="60">
        <f>IF(W1217=mapping!$N$1,IFERROR(VLOOKUP(Table4[[#This Row],[Column1]],mapping!A:L,12,FALSE),0),IF(W1217&gt;mapping!$N$1,IFERROR(VLOOKUP(Table4[[#This Row],[Column1]],mapping!A:L,12,FALSE),0),0))</f>
        <v>1600</v>
      </c>
      <c r="N1217" s="58">
        <f>Table4[[#This Row],[ سعر اليومية ]]*3%*Table4[[#This Row],[عدد الدورات ]]</f>
        <v>57.089999999999996</v>
      </c>
      <c r="O1217" s="56">
        <f>Table4[[#This Row],[ سعر اليومية ]]*Table4[[#This Row],[عدد الدورات ]]-N1217</f>
        <v>1845.91</v>
      </c>
      <c r="P1217" s="194"/>
      <c r="Q1217" s="194"/>
      <c r="R1217" s="194"/>
      <c r="S1217" s="58">
        <f>(Table4[[#This Row],[سعر يومية السائق]]*Table4[[#This Row],[عدد الدورات ]])-SUM(Table4[[#This Row],[سلف ]:[خصم ]])+Table4[[#This Row],[اضافي ]]</f>
        <v>1600</v>
      </c>
      <c r="U1217" s="58">
        <f>Table4[[#This Row],[ سعر اليومية ]]*Table4[[#This Row],[عدد الدورات ]]-Table4[[#This Row],[سعر يومية السائق]]*L1217</f>
        <v>303</v>
      </c>
      <c r="V1217" s="58">
        <f>U1217-Table4[[#This Row],[W/H  3%]]</f>
        <v>245.91</v>
      </c>
      <c r="W1217" s="66" t="str">
        <f>Table4[[#This Row],[اليوم]]&amp;Table4[[#This Row],[الشهر ]]&amp;Table4[[#This Row],[العام]]</f>
        <v>2452026</v>
      </c>
      <c r="X1217" s="66" t="s">
        <v>304</v>
      </c>
    </row>
    <row r="1218" spans="1:24" x14ac:dyDescent="0.3">
      <c r="A1218" s="62">
        <v>24</v>
      </c>
      <c r="B1218" s="62">
        <v>5</v>
      </c>
      <c r="C1218" s="62">
        <v>2026</v>
      </c>
      <c r="D1218" s="41" t="str">
        <f t="shared" si="81"/>
        <v xml:space="preserve">سعيد كمال م.نصر لوجستيكااكتوبر هاي اس </v>
      </c>
      <c r="E1218" s="4">
        <v>4008</v>
      </c>
      <c r="F1218" s="41" t="str">
        <f>VLOOKUP(E1218,mapping!C:J,2,FALSE)</f>
        <v xml:space="preserve">سعيد كمال </v>
      </c>
      <c r="G1218" s="41" t="str">
        <f>IFERROR(VLOOKUP(F1218,mapping!$D$3:$J$200,2,FALSE),0)</f>
        <v xml:space="preserve">م.نصر </v>
      </c>
      <c r="H1218" s="41" t="str">
        <f>IFERROR(VLOOKUP(F1218,mapping!$D$3:$J$200,3,FALSE),0)</f>
        <v>لوجستيكا</v>
      </c>
      <c r="I1218" s="41" t="str">
        <f>IFERROR(VLOOKUP(F1218,mapping!$D$3:$J$200,4,FALSE),0)</f>
        <v xml:space="preserve">اكتوبر </v>
      </c>
      <c r="J1218" s="41" t="str">
        <f>IFERROR(VLOOKUP(F1218,mapping!$D$3:$J$200,5,FALSE),0)</f>
        <v xml:space="preserve">هاي اس </v>
      </c>
      <c r="K1218" s="63">
        <f>IF(W1218=mapping!$N$1,IFERROR(VLOOKUP(Table4[[#This Row],[Column1]],mapping!A:L,11,FALSE),0),IF(W1218&gt;mapping!$N$1,IFERROR(VLOOKUP(Table4[[#This Row],[Column1]],mapping!A:L,11,FALSE),0),))</f>
        <v>3367</v>
      </c>
      <c r="L1218" s="139">
        <v>1</v>
      </c>
      <c r="M1218" s="60">
        <f>IF(W1218=mapping!$N$1,IFERROR(VLOOKUP(Table4[[#This Row],[Column1]],mapping!A:L,12,FALSE),0),IF(W1218&gt;mapping!$N$1,IFERROR(VLOOKUP(Table4[[#This Row],[Column1]],mapping!A:L,12,FALSE),0),0))</f>
        <v>2600</v>
      </c>
      <c r="N1218" s="58">
        <f>Table4[[#This Row],[ سعر اليومية ]]*3%*Table4[[#This Row],[عدد الدورات ]]</f>
        <v>101.00999999999999</v>
      </c>
      <c r="O1218" s="56">
        <f>Table4[[#This Row],[ سعر اليومية ]]*Table4[[#This Row],[عدد الدورات ]]-N1218</f>
        <v>3265.99</v>
      </c>
      <c r="P1218" s="194"/>
      <c r="Q1218" s="194"/>
      <c r="R1218" s="194"/>
      <c r="S1218" s="58">
        <f>(Table4[[#This Row],[سعر يومية السائق]]*Table4[[#This Row],[عدد الدورات ]])-SUM(Table4[[#This Row],[سلف ]:[خصم ]])+Table4[[#This Row],[اضافي ]]</f>
        <v>2600</v>
      </c>
      <c r="U1218" s="58">
        <f>Table4[[#This Row],[ سعر اليومية ]]*Table4[[#This Row],[عدد الدورات ]]-Table4[[#This Row],[سعر يومية السائق]]*L1218</f>
        <v>767</v>
      </c>
      <c r="V1218" s="58">
        <f>U1218-Table4[[#This Row],[W/H  3%]]</f>
        <v>665.99</v>
      </c>
      <c r="W1218" s="66" t="str">
        <f>Table4[[#This Row],[اليوم]]&amp;Table4[[#This Row],[الشهر ]]&amp;Table4[[#This Row],[العام]]</f>
        <v>2452026</v>
      </c>
      <c r="X1218" s="66" t="s">
        <v>304</v>
      </c>
    </row>
    <row r="1219" spans="1:24" x14ac:dyDescent="0.3">
      <c r="A1219" s="62">
        <v>24</v>
      </c>
      <c r="B1219" s="62">
        <v>5</v>
      </c>
      <c r="C1219" s="62">
        <v>2026</v>
      </c>
      <c r="D1219" s="41" t="str">
        <f t="shared" si="80"/>
        <v>عماد النجار1المرج 2ورديةسعوديالمخاذناتوبيس 28</v>
      </c>
      <c r="E1219" s="4">
        <v>5000</v>
      </c>
      <c r="F1219" s="41" t="str">
        <f>VLOOKUP(E1219,mapping!C:J,2,FALSE)</f>
        <v>عماد النجار1</v>
      </c>
      <c r="G1219" s="41" t="str">
        <f>IFERROR(VLOOKUP(F1219,mapping!$D$3:$J$200,2,FALSE),0)</f>
        <v>المرج 2وردية</v>
      </c>
      <c r="H1219" s="41" t="str">
        <f>IFERROR(VLOOKUP(F1219,mapping!$D$3:$J$200,3,FALSE),0)</f>
        <v>سعودي</v>
      </c>
      <c r="I1219" s="41" t="str">
        <f>IFERROR(VLOOKUP(F1219,mapping!$D$3:$J$200,4,FALSE),0)</f>
        <v>المخاذن</v>
      </c>
      <c r="J1219" s="41" t="str">
        <f>IFERROR(VLOOKUP(F1219,mapping!$D$3:$J$200,5,FALSE),0)</f>
        <v>اتوبيس 28</v>
      </c>
      <c r="K1219" s="63">
        <f>IF(W1219=mapping!$N$1,IFERROR(VLOOKUP(Table4[[#This Row],[Column1]],mapping!A:L,11,FALSE),0),IF(W1219&gt;mapping!$N$1,IFERROR(VLOOKUP(Table4[[#This Row],[Column1]],mapping!A:L,11,FALSE),0),))</f>
        <v>4119</v>
      </c>
      <c r="L1219" s="139">
        <v>1</v>
      </c>
      <c r="M1219" s="60">
        <f>IF(W1219=mapping!$N$1,IFERROR(VLOOKUP(Table4[[#This Row],[Column1]],mapping!A:L,12,FALSE),0),IF(W1219&gt;mapping!$N$1,IFERROR(VLOOKUP(Table4[[#This Row],[Column1]],mapping!A:L,12,FALSE),0),0))</f>
        <v>4800</v>
      </c>
      <c r="N1219" s="58">
        <f>Table4[[#This Row],[ سعر اليومية ]]*3%*Table4[[#This Row],[عدد الدورات ]]</f>
        <v>123.57</v>
      </c>
      <c r="O1219" s="56">
        <f>Table4[[#This Row],[ سعر اليومية ]]*Table4[[#This Row],[عدد الدورات ]]-N1219</f>
        <v>3995.43</v>
      </c>
      <c r="P1219" s="194"/>
      <c r="Q1219" s="194"/>
      <c r="R1219" s="194"/>
      <c r="S1219" s="58">
        <f>(Table4[[#This Row],[سعر يومية السائق]]*Table4[[#This Row],[عدد الدورات ]])-SUM(Table4[[#This Row],[سلف ]:[خصم ]])+Table4[[#This Row],[اضافي ]]</f>
        <v>4800</v>
      </c>
      <c r="U1219" s="58">
        <f>Table4[[#This Row],[ سعر اليومية ]]*Table4[[#This Row],[عدد الدورات ]]-Table4[[#This Row],[سعر يومية السائق]]*L1219</f>
        <v>-681</v>
      </c>
      <c r="V1219" s="58">
        <f>U1219-Table4[[#This Row],[W/H  3%]]</f>
        <v>-804.56999999999994</v>
      </c>
      <c r="W1219" s="66" t="str">
        <f>Table4[[#This Row],[اليوم]]&amp;Table4[[#This Row],[الشهر ]]&amp;Table4[[#This Row],[العام]]</f>
        <v>2452026</v>
      </c>
      <c r="X1219" s="66" t="s">
        <v>304</v>
      </c>
    </row>
    <row r="1220" spans="1:24" x14ac:dyDescent="0.3">
      <c r="A1220" s="62">
        <v>24</v>
      </c>
      <c r="B1220" s="62">
        <v>5</v>
      </c>
      <c r="C1220" s="62">
        <v>2026</v>
      </c>
      <c r="D1220" s="41" t="str">
        <f t="shared" si="80"/>
        <v>عماد النجار2المؤسسة 2ورديةسعوديالمخاذناتوبيس 28</v>
      </c>
      <c r="E1220" s="4">
        <v>5001</v>
      </c>
      <c r="F1220" s="41" t="str">
        <f>VLOOKUP(E1220,mapping!C:J,2,FALSE)</f>
        <v>عماد النجار2</v>
      </c>
      <c r="G1220" s="41" t="str">
        <f>IFERROR(VLOOKUP(F1220,mapping!$D$3:$J$200,2,FALSE),0)</f>
        <v>المؤسسة 2وردية</v>
      </c>
      <c r="H1220" s="41" t="str">
        <f>IFERROR(VLOOKUP(F1220,mapping!$D$3:$J$200,3,FALSE),0)</f>
        <v>سعودي</v>
      </c>
      <c r="I1220" s="41" t="str">
        <f>IFERROR(VLOOKUP(F1220,mapping!$D$3:$J$200,4,FALSE),0)</f>
        <v>المخاذن</v>
      </c>
      <c r="J1220" s="41" t="str">
        <f>IFERROR(VLOOKUP(F1220,mapping!$D$3:$J$200,5,FALSE),0)</f>
        <v>اتوبيس 28</v>
      </c>
      <c r="K1220" s="63">
        <f>IF(W1220=mapping!$N$1,IFERROR(VLOOKUP(Table4[[#This Row],[Column1]],mapping!A:L,11,FALSE),0),IF(W1220&gt;mapping!$N$1,IFERROR(VLOOKUP(Table4[[#This Row],[Column1]],mapping!A:L,11,FALSE),0),))</f>
        <v>3884</v>
      </c>
      <c r="L1220" s="139">
        <v>1</v>
      </c>
      <c r="M1220" s="60">
        <f>IF(W1220=mapping!$N$1,IFERROR(VLOOKUP(Table4[[#This Row],[Column1]],mapping!A:L,12,FALSE),0),IF(W1220&gt;mapping!$N$1,IFERROR(VLOOKUP(Table4[[#This Row],[Column1]],mapping!A:L,12,FALSE),0),0))</f>
        <v>4500</v>
      </c>
      <c r="N1220" s="58">
        <f>Table4[[#This Row],[ سعر اليومية ]]*3%*Table4[[#This Row],[عدد الدورات ]]</f>
        <v>116.52</v>
      </c>
      <c r="O1220" s="56">
        <f>Table4[[#This Row],[ سعر اليومية ]]*Table4[[#This Row],[عدد الدورات ]]-N1220</f>
        <v>3767.48</v>
      </c>
      <c r="P1220" s="194"/>
      <c r="Q1220" s="194"/>
      <c r="R1220" s="194"/>
      <c r="S1220" s="58">
        <f>(Table4[[#This Row],[سعر يومية السائق]]*Table4[[#This Row],[عدد الدورات ]])-SUM(Table4[[#This Row],[سلف ]:[خصم ]])+Table4[[#This Row],[اضافي ]]</f>
        <v>4500</v>
      </c>
      <c r="U1220" s="58">
        <f>Table4[[#This Row],[ سعر اليومية ]]*Table4[[#This Row],[عدد الدورات ]]-Table4[[#This Row],[سعر يومية السائق]]*L1220</f>
        <v>-616</v>
      </c>
      <c r="V1220" s="58">
        <f>U1220-Table4[[#This Row],[W/H  3%]]</f>
        <v>-732.52</v>
      </c>
      <c r="W1220" s="66" t="str">
        <f>Table4[[#This Row],[اليوم]]&amp;Table4[[#This Row],[الشهر ]]&amp;Table4[[#This Row],[العام]]</f>
        <v>2452026</v>
      </c>
      <c r="X1220" s="66" t="s">
        <v>304</v>
      </c>
    </row>
    <row r="1221" spans="1:24" x14ac:dyDescent="0.3">
      <c r="A1221" s="62">
        <v>24</v>
      </c>
      <c r="B1221" s="62">
        <v>5</v>
      </c>
      <c r="C1221" s="62">
        <v>2026</v>
      </c>
      <c r="D1221" s="41" t="str">
        <f t="shared" si="80"/>
        <v>طه1الدائري 1ورديةسعوديالمخاذناتوبيس 28</v>
      </c>
      <c r="E1221" s="4">
        <v>5030</v>
      </c>
      <c r="F1221" s="41" t="str">
        <f>VLOOKUP(E1221,mapping!C:J,2,FALSE)</f>
        <v>طه1</v>
      </c>
      <c r="G1221" s="41" t="str">
        <f>IFERROR(VLOOKUP(F1221,mapping!$D$3:$J$200,2,FALSE),0)</f>
        <v>الدائري 1وردية</v>
      </c>
      <c r="H1221" s="41" t="str">
        <f>IFERROR(VLOOKUP(F1221,mapping!$D$3:$J$200,3,FALSE),0)</f>
        <v>سعودي</v>
      </c>
      <c r="I1221" s="41" t="str">
        <f>IFERROR(VLOOKUP(F1221,mapping!$D$3:$J$200,4,FALSE),0)</f>
        <v>المخاذن</v>
      </c>
      <c r="J1221" s="41" t="str">
        <f>IFERROR(VLOOKUP(F1221,mapping!$D$3:$J$200,5,FALSE),0)</f>
        <v>اتوبيس 28</v>
      </c>
      <c r="K1221" s="63">
        <f>IF(W1221=mapping!$N$1,IFERROR(VLOOKUP(Table4[[#This Row],[Column1]],mapping!A:L,11,FALSE),0),IF(W1221&gt;mapping!$N$1,IFERROR(VLOOKUP(Table4[[#This Row],[Column1]],mapping!A:L,11,FALSE),0),))</f>
        <v>2448</v>
      </c>
      <c r="L1221" s="139">
        <v>1</v>
      </c>
      <c r="M1221" s="60">
        <f>IF(W1221=mapping!$N$1,IFERROR(VLOOKUP(Table4[[#This Row],[Column1]],mapping!A:L,12,FALSE),0),IF(W1221&gt;mapping!$N$1,IFERROR(VLOOKUP(Table4[[#This Row],[Column1]],mapping!A:L,12,FALSE),0),0))</f>
        <v>2750</v>
      </c>
      <c r="N1221" s="58">
        <f>Table4[[#This Row],[ سعر اليومية ]]*3%*Table4[[#This Row],[عدد الدورات ]]</f>
        <v>73.44</v>
      </c>
      <c r="O1221" s="56">
        <f>Table4[[#This Row],[ سعر اليومية ]]*Table4[[#This Row],[عدد الدورات ]]-N1221</f>
        <v>2374.56</v>
      </c>
      <c r="P1221" s="194"/>
      <c r="Q1221" s="194"/>
      <c r="R1221" s="194"/>
      <c r="S1221" s="58">
        <f>(Table4[[#This Row],[سعر يومية السائق]]*Table4[[#This Row],[عدد الدورات ]])-SUM(Table4[[#This Row],[سلف ]:[خصم ]])+Table4[[#This Row],[اضافي ]]</f>
        <v>2750</v>
      </c>
      <c r="U1221" s="58">
        <f>Table4[[#This Row],[ سعر اليومية ]]*Table4[[#This Row],[عدد الدورات ]]-Table4[[#This Row],[سعر يومية السائق]]*L1221</f>
        <v>-302</v>
      </c>
      <c r="V1221" s="58">
        <f>U1221-Table4[[#This Row],[W/H  3%]]</f>
        <v>-375.44</v>
      </c>
      <c r="W1221" s="66" t="str">
        <f>Table4[[#This Row],[اليوم]]&amp;Table4[[#This Row],[الشهر ]]&amp;Table4[[#This Row],[العام]]</f>
        <v>2452026</v>
      </c>
      <c r="X1221" s="66" t="s">
        <v>304</v>
      </c>
    </row>
    <row r="1222" spans="1:24" x14ac:dyDescent="0.3">
      <c r="A1222" s="62">
        <v>24</v>
      </c>
      <c r="B1222" s="62">
        <v>5</v>
      </c>
      <c r="C1222" s="62">
        <v>2026</v>
      </c>
      <c r="D1222" s="41" t="str">
        <f t="shared" si="80"/>
        <v>عبد الرحمن1الهرم سعوديدريماتوبيس 28</v>
      </c>
      <c r="E1222" s="4">
        <v>5003</v>
      </c>
      <c r="F1222" s="41" t="str">
        <f>VLOOKUP(E1222,mapping!C:J,2,FALSE)</f>
        <v>عبد الرحمن1</v>
      </c>
      <c r="G1222" s="41" t="str">
        <f>IFERROR(VLOOKUP(F1222,mapping!$D$3:$J$200,2,FALSE),0)</f>
        <v xml:space="preserve">الهرم </v>
      </c>
      <c r="H1222" s="41" t="str">
        <f>IFERROR(VLOOKUP(F1222,mapping!$D$3:$J$200,3,FALSE),0)</f>
        <v>سعودي</v>
      </c>
      <c r="I1222" s="41" t="str">
        <f>IFERROR(VLOOKUP(F1222,mapping!$D$3:$J$200,4,FALSE),0)</f>
        <v>دريم</v>
      </c>
      <c r="J1222" s="41" t="str">
        <f>IFERROR(VLOOKUP(F1222,mapping!$D$3:$J$200,5,FALSE),0)</f>
        <v>اتوبيس 28</v>
      </c>
      <c r="K1222" s="63">
        <f>IF(W1222=mapping!$N$1,IFERROR(VLOOKUP(Table4[[#This Row],[Column1]],mapping!A:L,11,FALSE),0),IF(W1222&gt;mapping!$N$1,IFERROR(VLOOKUP(Table4[[#This Row],[Column1]],mapping!A:L,11,FALSE),0),))</f>
        <v>994</v>
      </c>
      <c r="L1222" s="139">
        <v>1</v>
      </c>
      <c r="M1222" s="60">
        <f>IF(W1222=mapping!$N$1,IFERROR(VLOOKUP(Table4[[#This Row],[Column1]],mapping!A:L,12,FALSE),0),IF(W1222&gt;mapping!$N$1,IFERROR(VLOOKUP(Table4[[#This Row],[Column1]],mapping!A:L,12,FALSE),0),0))</f>
        <v>850</v>
      </c>
      <c r="N1222" s="58">
        <f>Table4[[#This Row],[ سعر اليومية ]]*3%*Table4[[#This Row],[عدد الدورات ]]</f>
        <v>29.82</v>
      </c>
      <c r="O1222" s="56">
        <f>Table4[[#This Row],[ سعر اليومية ]]*Table4[[#This Row],[عدد الدورات ]]-N1222</f>
        <v>964.18</v>
      </c>
      <c r="P1222" s="194"/>
      <c r="Q1222" s="194"/>
      <c r="R1222" s="194"/>
      <c r="S1222" s="58">
        <f>(Table4[[#This Row],[سعر يومية السائق]]*Table4[[#This Row],[عدد الدورات ]])-SUM(Table4[[#This Row],[سلف ]:[خصم ]])+Table4[[#This Row],[اضافي ]]</f>
        <v>850</v>
      </c>
      <c r="U1222" s="58">
        <f>Table4[[#This Row],[ سعر اليومية ]]*Table4[[#This Row],[عدد الدورات ]]-Table4[[#This Row],[سعر يومية السائق]]*L1222</f>
        <v>144</v>
      </c>
      <c r="V1222" s="58">
        <f>U1222-Table4[[#This Row],[W/H  3%]]</f>
        <v>114.18</v>
      </c>
      <c r="W1222" s="66" t="str">
        <f>Table4[[#This Row],[اليوم]]&amp;Table4[[#This Row],[الشهر ]]&amp;Table4[[#This Row],[العام]]</f>
        <v>2452026</v>
      </c>
      <c r="X1222" s="66" t="s">
        <v>304</v>
      </c>
    </row>
    <row r="1223" spans="1:24" x14ac:dyDescent="0.3">
      <c r="A1223" s="62">
        <v>24</v>
      </c>
      <c r="B1223" s="62">
        <v>5</v>
      </c>
      <c r="C1223" s="62">
        <v>2026</v>
      </c>
      <c r="D1223" s="41" t="str">
        <f t="shared" si="80"/>
        <v>عبد الرحمن2المؤسسةسعوديدريماتوبيس 28</v>
      </c>
      <c r="E1223" s="4">
        <v>5004</v>
      </c>
      <c r="F1223" s="41" t="str">
        <f>VLOOKUP(E1223,mapping!C:J,2,FALSE)</f>
        <v>عبد الرحمن2</v>
      </c>
      <c r="G1223" s="41" t="str">
        <f>IFERROR(VLOOKUP(F1223,mapping!$D$3:$J$200,2,FALSE),0)</f>
        <v>المؤسسة</v>
      </c>
      <c r="H1223" s="41" t="str">
        <f>IFERROR(VLOOKUP(F1223,mapping!$D$3:$J$200,3,FALSE),0)</f>
        <v>سعودي</v>
      </c>
      <c r="I1223" s="41" t="str">
        <f>IFERROR(VLOOKUP(F1223,mapping!$D$3:$J$200,4,FALSE),0)</f>
        <v>دريم</v>
      </c>
      <c r="J1223" s="41" t="str">
        <f>IFERROR(VLOOKUP(F1223,mapping!$D$3:$J$200,5,FALSE),0)</f>
        <v>اتوبيس 28</v>
      </c>
      <c r="K1223" s="63">
        <f>IF(W1223=mapping!$N$1,IFERROR(VLOOKUP(Table4[[#This Row],[Column1]],mapping!A:L,11,FALSE),0),IF(W1223&gt;mapping!$N$1,IFERROR(VLOOKUP(Table4[[#This Row],[Column1]],mapping!A:L,11,FALSE),0),))</f>
        <v>994</v>
      </c>
      <c r="L1223" s="139">
        <v>1</v>
      </c>
      <c r="M1223" s="60">
        <f>IF(W1223=mapping!$N$1,IFERROR(VLOOKUP(Table4[[#This Row],[Column1]],mapping!A:L,12,FALSE),0),IF(W1223&gt;mapping!$N$1,IFERROR(VLOOKUP(Table4[[#This Row],[Column1]],mapping!A:L,12,FALSE),0),0))</f>
        <v>850</v>
      </c>
      <c r="N1223" s="58">
        <f>Table4[[#This Row],[ سعر اليومية ]]*3%*Table4[[#This Row],[عدد الدورات ]]</f>
        <v>29.82</v>
      </c>
      <c r="O1223" s="56">
        <f>Table4[[#This Row],[ سعر اليومية ]]*Table4[[#This Row],[عدد الدورات ]]-N1223</f>
        <v>964.18</v>
      </c>
      <c r="P1223" s="194"/>
      <c r="Q1223" s="194"/>
      <c r="R1223" s="194"/>
      <c r="S1223" s="58">
        <f>(Table4[[#This Row],[سعر يومية السائق]]*Table4[[#This Row],[عدد الدورات ]])-SUM(Table4[[#This Row],[سلف ]:[خصم ]])+Table4[[#This Row],[اضافي ]]</f>
        <v>850</v>
      </c>
      <c r="U1223" s="58">
        <f>Table4[[#This Row],[ سعر اليومية ]]*Table4[[#This Row],[عدد الدورات ]]-Table4[[#This Row],[سعر يومية السائق]]*L1223</f>
        <v>144</v>
      </c>
      <c r="V1223" s="58">
        <f>U1223-Table4[[#This Row],[W/H  3%]]</f>
        <v>114.18</v>
      </c>
      <c r="W1223" s="66" t="str">
        <f>Table4[[#This Row],[اليوم]]&amp;Table4[[#This Row],[الشهر ]]&amp;Table4[[#This Row],[العام]]</f>
        <v>2452026</v>
      </c>
      <c r="X1223" s="66" t="s">
        <v>304</v>
      </c>
    </row>
    <row r="1224" spans="1:24" x14ac:dyDescent="0.3">
      <c r="A1224" s="62">
        <v>24</v>
      </c>
      <c r="B1224" s="62">
        <v>5</v>
      </c>
      <c r="C1224" s="62">
        <v>2026</v>
      </c>
      <c r="D1224" s="41" t="str">
        <f t="shared" si="80"/>
        <v>فرج 1حلوانسعوديهايد باركاتوبيس 28</v>
      </c>
      <c r="E1224" s="4">
        <v>5005</v>
      </c>
      <c r="F1224" s="41" t="str">
        <f>VLOOKUP(E1224,mapping!C:J,2,FALSE)</f>
        <v>فرج 1</v>
      </c>
      <c r="G1224" s="41" t="str">
        <f>IFERROR(VLOOKUP(F1224,mapping!$D$3:$J$200,2,FALSE),0)</f>
        <v>حلوان</v>
      </c>
      <c r="H1224" s="41" t="str">
        <f>IFERROR(VLOOKUP(F1224,mapping!$D$3:$J$200,3,FALSE),0)</f>
        <v>سعودي</v>
      </c>
      <c r="I1224" s="41" t="str">
        <f>IFERROR(VLOOKUP(F1224,mapping!$D$3:$J$200,4,FALSE),0)</f>
        <v>هايد بارك</v>
      </c>
      <c r="J1224" s="41" t="str">
        <f>IFERROR(VLOOKUP(F1224,mapping!$D$3:$J$200,5,FALSE),0)</f>
        <v>اتوبيس 28</v>
      </c>
      <c r="K1224" s="63">
        <f>IF(W1224=mapping!$N$1,IFERROR(VLOOKUP(Table4[[#This Row],[Column1]],mapping!A:L,11,FALSE),0),IF(W1224&gt;mapping!$N$1,IFERROR(VLOOKUP(Table4[[#This Row],[Column1]],mapping!A:L,11,FALSE),0),))</f>
        <v>4634</v>
      </c>
      <c r="L1224" s="139">
        <v>1</v>
      </c>
      <c r="M1224" s="60">
        <f>IF(W1224=mapping!$N$1,IFERROR(VLOOKUP(Table4[[#This Row],[Column1]],mapping!A:L,12,FALSE),0),IF(W1224&gt;mapping!$N$1,IFERROR(VLOOKUP(Table4[[#This Row],[Column1]],mapping!A:L,12,FALSE),0),0))</f>
        <v>3750</v>
      </c>
      <c r="N1224" s="58">
        <f>Table4[[#This Row],[ سعر اليومية ]]*3%*Table4[[#This Row],[عدد الدورات ]]</f>
        <v>139.01999999999998</v>
      </c>
      <c r="O1224" s="56">
        <f>Table4[[#This Row],[ سعر اليومية ]]*Table4[[#This Row],[عدد الدورات ]]-N1224</f>
        <v>4494.9799999999996</v>
      </c>
      <c r="P1224" s="194"/>
      <c r="Q1224" s="194"/>
      <c r="R1224" s="194"/>
      <c r="S1224" s="58">
        <f>(Table4[[#This Row],[سعر يومية السائق]]*Table4[[#This Row],[عدد الدورات ]])-SUM(Table4[[#This Row],[سلف ]:[خصم ]])+Table4[[#This Row],[اضافي ]]</f>
        <v>3750</v>
      </c>
      <c r="U1224" s="58">
        <f>Table4[[#This Row],[ سعر اليومية ]]*Table4[[#This Row],[عدد الدورات ]]-Table4[[#This Row],[سعر يومية السائق]]*L1224</f>
        <v>884</v>
      </c>
      <c r="V1224" s="58">
        <f>U1224-Table4[[#This Row],[W/H  3%]]</f>
        <v>744.98</v>
      </c>
      <c r="W1224" s="66" t="str">
        <f>Table4[[#This Row],[اليوم]]&amp;Table4[[#This Row],[الشهر ]]&amp;Table4[[#This Row],[العام]]</f>
        <v>2452026</v>
      </c>
      <c r="X1224" s="66" t="s">
        <v>304</v>
      </c>
    </row>
    <row r="1225" spans="1:24" x14ac:dyDescent="0.3">
      <c r="A1225" s="62">
        <v>24</v>
      </c>
      <c r="B1225" s="62">
        <v>5</v>
      </c>
      <c r="C1225" s="62">
        <v>2026</v>
      </c>
      <c r="D1225" s="41" t="str">
        <f t="shared" si="80"/>
        <v>فرج 6حلوان مبيتسعوديهايد باركاتوبيس 28</v>
      </c>
      <c r="E1225" s="4">
        <v>5029</v>
      </c>
      <c r="F1225" s="41" t="str">
        <f>VLOOKUP(E1225,mapping!C:J,2,FALSE)</f>
        <v>فرج 6</v>
      </c>
      <c r="G1225" s="41" t="str">
        <f>IFERROR(VLOOKUP(F1225,mapping!$D$3:$J$200,2,FALSE),0)</f>
        <v>حلوان مبيت</v>
      </c>
      <c r="H1225" s="41" t="str">
        <f>IFERROR(VLOOKUP(F1225,mapping!$D$3:$J$200,3,FALSE),0)</f>
        <v>سعودي</v>
      </c>
      <c r="I1225" s="41" t="str">
        <f>IFERROR(VLOOKUP(F1225,mapping!$D$3:$J$200,4,FALSE),0)</f>
        <v>هايد بارك</v>
      </c>
      <c r="J1225" s="41" t="str">
        <f>IFERROR(VLOOKUP(F1225,mapping!$D$3:$J$200,5,FALSE),0)</f>
        <v>اتوبيس 28</v>
      </c>
      <c r="K1225" s="63">
        <f>IF(W1225=mapping!$N$1,IFERROR(VLOOKUP(Table4[[#This Row],[Column1]],mapping!A:L,11,FALSE),0),IF(W1225&gt;mapping!$N$1,IFERROR(VLOOKUP(Table4[[#This Row],[Column1]],mapping!A:L,11,FALSE),0),))</f>
        <v>1482</v>
      </c>
      <c r="L1225" s="139">
        <v>1</v>
      </c>
      <c r="M1225" s="60">
        <f>IF(W1225=mapping!$N$1,IFERROR(VLOOKUP(Table4[[#This Row],[Column1]],mapping!A:L,12,FALSE),0),IF(W1225&gt;mapping!$N$1,IFERROR(VLOOKUP(Table4[[#This Row],[Column1]],mapping!A:L,12,FALSE),0),0))</f>
        <v>750</v>
      </c>
      <c r="N1225" s="58">
        <f>Table4[[#This Row],[ سعر اليومية ]]*3%*Table4[[#This Row],[عدد الدورات ]]</f>
        <v>44.46</v>
      </c>
      <c r="O1225" s="56">
        <f>Table4[[#This Row],[ سعر اليومية ]]*Table4[[#This Row],[عدد الدورات ]]-N1225</f>
        <v>1437.54</v>
      </c>
      <c r="P1225" s="194"/>
      <c r="Q1225" s="194"/>
      <c r="R1225" s="194"/>
      <c r="S1225" s="58">
        <f>(Table4[[#This Row],[سعر يومية السائق]]*Table4[[#This Row],[عدد الدورات ]])-SUM(Table4[[#This Row],[سلف ]:[خصم ]])+Table4[[#This Row],[اضافي ]]</f>
        <v>750</v>
      </c>
      <c r="U1225" s="58">
        <f>Table4[[#This Row],[ سعر اليومية ]]*Table4[[#This Row],[عدد الدورات ]]-Table4[[#This Row],[سعر يومية السائق]]*L1225</f>
        <v>732</v>
      </c>
      <c r="V1225" s="58">
        <f>U1225-Table4[[#This Row],[W/H  3%]]</f>
        <v>687.54</v>
      </c>
      <c r="W1225" s="66" t="str">
        <f>Table4[[#This Row],[اليوم]]&amp;Table4[[#This Row],[الشهر ]]&amp;Table4[[#This Row],[العام]]</f>
        <v>2452026</v>
      </c>
      <c r="X1225" s="66" t="s">
        <v>304</v>
      </c>
    </row>
    <row r="1226" spans="1:24" x14ac:dyDescent="0.3">
      <c r="A1226" s="62">
        <v>24</v>
      </c>
      <c r="B1226" s="62">
        <v>5</v>
      </c>
      <c r="C1226" s="62">
        <v>2026</v>
      </c>
      <c r="D1226" s="41" t="str">
        <f t="shared" si="80"/>
        <v>ممدوح كيلاني 3القومية سعوديهايد باركميكروباص صيني</v>
      </c>
      <c r="E1226" s="4">
        <v>5006</v>
      </c>
      <c r="F1226" s="41" t="str">
        <f>VLOOKUP(E1226,mapping!C:J,2,FALSE)</f>
        <v>ممدوح كيلاني 3</v>
      </c>
      <c r="G1226" s="41" t="str">
        <f>IFERROR(VLOOKUP(F1226,mapping!$D$3:$J$200,2,FALSE),0)</f>
        <v xml:space="preserve">القومية </v>
      </c>
      <c r="H1226" s="41" t="str">
        <f>IFERROR(VLOOKUP(F1226,mapping!$D$3:$J$200,3,FALSE),0)</f>
        <v>سعودي</v>
      </c>
      <c r="I1226" s="41" t="str">
        <f>IFERROR(VLOOKUP(F1226,mapping!$D$3:$J$200,4,FALSE),0)</f>
        <v>هايد بارك</v>
      </c>
      <c r="J1226" s="41" t="str">
        <f>IFERROR(VLOOKUP(F1226,mapping!$D$3:$J$200,5,FALSE),0)</f>
        <v>ميكروباص صيني</v>
      </c>
      <c r="K1226" s="63">
        <f>IF(W1226=mapping!$N$1,IFERROR(VLOOKUP(Table4[[#This Row],[Column1]],mapping!A:L,11,FALSE),0),IF(W1226&gt;mapping!$N$1,IFERROR(VLOOKUP(Table4[[#This Row],[Column1]],mapping!A:L,11,FALSE),0),))</f>
        <v>2965</v>
      </c>
      <c r="L1226" s="139">
        <v>1</v>
      </c>
      <c r="M1226" s="60">
        <f>IF(W1226=mapping!$N$1,IFERROR(VLOOKUP(Table4[[#This Row],[Column1]],mapping!A:L,12,FALSE),0),IF(W1226&gt;mapping!$N$1,IFERROR(VLOOKUP(Table4[[#This Row],[Column1]],mapping!A:L,12,FALSE),0),0))</f>
        <v>2500</v>
      </c>
      <c r="N1226" s="58">
        <f>Table4[[#This Row],[ سعر اليومية ]]*3%*Table4[[#This Row],[عدد الدورات ]]</f>
        <v>88.95</v>
      </c>
      <c r="O1226" s="56">
        <f>Table4[[#This Row],[ سعر اليومية ]]*Table4[[#This Row],[عدد الدورات ]]-N1226</f>
        <v>2876.05</v>
      </c>
      <c r="P1226" s="194"/>
      <c r="Q1226" s="194"/>
      <c r="R1226" s="194"/>
      <c r="S1226" s="58">
        <f>(Table4[[#This Row],[سعر يومية السائق]]*Table4[[#This Row],[عدد الدورات ]])-SUM(Table4[[#This Row],[سلف ]:[خصم ]])+Table4[[#This Row],[اضافي ]]</f>
        <v>2500</v>
      </c>
      <c r="U1226" s="58">
        <f>Table4[[#This Row],[ سعر اليومية ]]*Table4[[#This Row],[عدد الدورات ]]-Table4[[#This Row],[سعر يومية السائق]]*L1226</f>
        <v>465</v>
      </c>
      <c r="V1226" s="58">
        <f>U1226-Table4[[#This Row],[W/H  3%]]</f>
        <v>376.05</v>
      </c>
      <c r="W1226" s="66" t="str">
        <f>Table4[[#This Row],[اليوم]]&amp;Table4[[#This Row],[الشهر ]]&amp;Table4[[#This Row],[العام]]</f>
        <v>2452026</v>
      </c>
      <c r="X1226" s="66" t="s">
        <v>304</v>
      </c>
    </row>
    <row r="1227" spans="1:24" x14ac:dyDescent="0.3">
      <c r="A1227" s="62">
        <v>24</v>
      </c>
      <c r="B1227" s="62">
        <v>5</v>
      </c>
      <c r="C1227" s="62">
        <v>2026</v>
      </c>
      <c r="D1227" s="41" t="str">
        <f t="shared" si="80"/>
        <v>محمد جمال طوسونالمنيبسعوديهايد باركاتوبيس 28</v>
      </c>
      <c r="E1227" s="4">
        <v>5025</v>
      </c>
      <c r="F1227" s="41" t="str">
        <f>VLOOKUP(E1227,mapping!C:J,2,FALSE)</f>
        <v>محمد جمال طوسون</v>
      </c>
      <c r="G1227" s="41" t="str">
        <f>IFERROR(VLOOKUP(F1227,mapping!$D$3:$J$200,2,FALSE),0)</f>
        <v>المنيب</v>
      </c>
      <c r="H1227" s="41" t="str">
        <f>IFERROR(VLOOKUP(F1227,mapping!$D$3:$J$200,3,FALSE),0)</f>
        <v>سعودي</v>
      </c>
      <c r="I1227" s="41" t="str">
        <f>IFERROR(VLOOKUP(F1227,mapping!$D$3:$J$200,4,FALSE),0)</f>
        <v>هايد بارك</v>
      </c>
      <c r="J1227" s="41" t="str">
        <f>IFERROR(VLOOKUP(F1227,mapping!$D$3:$J$200,5,FALSE),0)</f>
        <v>اتوبيس 28</v>
      </c>
      <c r="K1227" s="63">
        <f>IF(W1227=mapping!$N$1,IFERROR(VLOOKUP(Table4[[#This Row],[Column1]],mapping!A:L,11,FALSE),0),IF(W1227&gt;mapping!$N$1,IFERROR(VLOOKUP(Table4[[#This Row],[Column1]],mapping!A:L,11,FALSE),0),))</f>
        <v>4634</v>
      </c>
      <c r="L1227" s="139">
        <v>1</v>
      </c>
      <c r="M1227" s="60">
        <f>IF(W1227=mapping!$N$1,IFERROR(VLOOKUP(Table4[[#This Row],[Column1]],mapping!A:L,12,FALSE),0),IF(W1227&gt;mapping!$N$1,IFERROR(VLOOKUP(Table4[[#This Row],[Column1]],mapping!A:L,12,FALSE),0),0))</f>
        <v>3800</v>
      </c>
      <c r="N1227" s="58">
        <f>Table4[[#This Row],[ سعر اليومية ]]*3%*Table4[[#This Row],[عدد الدورات ]]</f>
        <v>139.01999999999998</v>
      </c>
      <c r="O1227" s="56">
        <f>Table4[[#This Row],[ سعر اليومية ]]*Table4[[#This Row],[عدد الدورات ]]-N1227</f>
        <v>4494.9799999999996</v>
      </c>
      <c r="P1227" s="194"/>
      <c r="Q1227" s="194"/>
      <c r="R1227" s="194"/>
      <c r="S1227" s="58">
        <f>(Table4[[#This Row],[سعر يومية السائق]]*Table4[[#This Row],[عدد الدورات ]])-SUM(Table4[[#This Row],[سلف ]:[خصم ]])+Table4[[#This Row],[اضافي ]]</f>
        <v>3800</v>
      </c>
      <c r="U1227" s="58">
        <f>Table4[[#This Row],[ سعر اليومية ]]*Table4[[#This Row],[عدد الدورات ]]-Table4[[#This Row],[سعر يومية السائق]]*L1227</f>
        <v>834</v>
      </c>
      <c r="V1227" s="58">
        <f>U1227-Table4[[#This Row],[W/H  3%]]</f>
        <v>694.98</v>
      </c>
      <c r="W1227" s="66" t="str">
        <f>Table4[[#This Row],[اليوم]]&amp;Table4[[#This Row],[الشهر ]]&amp;Table4[[#This Row],[العام]]</f>
        <v>2452026</v>
      </c>
      <c r="X1227" s="66" t="s">
        <v>304</v>
      </c>
    </row>
    <row r="1228" spans="1:24" x14ac:dyDescent="0.3">
      <c r="A1228" s="62">
        <v>24</v>
      </c>
      <c r="B1228" s="62">
        <v>5</v>
      </c>
      <c r="C1228" s="62">
        <v>2026</v>
      </c>
      <c r="D1228" s="41" t="str">
        <f t="shared" si="80"/>
        <v>مصطفي رشدي1المنيب 2 ورديةسعوديميفيداميكروباص صيني</v>
      </c>
      <c r="E1228" s="4">
        <v>5007</v>
      </c>
      <c r="F1228" s="41" t="str">
        <f>VLOOKUP(E1228,mapping!C:J,2,FALSE)</f>
        <v>مصطفي رشدي1</v>
      </c>
      <c r="G1228" s="41" t="str">
        <f>IFERROR(VLOOKUP(F1228,mapping!$D$3:$J$200,2,FALSE),0)</f>
        <v>المنيب 2 وردية</v>
      </c>
      <c r="H1228" s="41" t="str">
        <f>IFERROR(VLOOKUP(F1228,mapping!$D$3:$J$200,3,FALSE),0)</f>
        <v>سعودي</v>
      </c>
      <c r="I1228" s="41" t="str">
        <f>IFERROR(VLOOKUP(F1228,mapping!$D$3:$J$200,4,FALSE),0)</f>
        <v>ميفيدا</v>
      </c>
      <c r="J1228" s="41" t="str">
        <f>IFERROR(VLOOKUP(F1228,mapping!$D$3:$J$200,5,FALSE),0)</f>
        <v>ميكروباص صيني</v>
      </c>
      <c r="K1228" s="63">
        <f>IF(W1228=mapping!$N$1,IFERROR(VLOOKUP(Table4[[#This Row],[Column1]],mapping!A:L,11,FALSE),0),IF(W1228&gt;mapping!$N$1,IFERROR(VLOOKUP(Table4[[#This Row],[Column1]],mapping!A:L,11,FALSE),0),))</f>
        <v>2965</v>
      </c>
      <c r="L1228" s="139">
        <v>1</v>
      </c>
      <c r="M1228" s="60">
        <f>IF(W1228=mapping!$N$1,IFERROR(VLOOKUP(Table4[[#This Row],[Column1]],mapping!A:L,12,FALSE),0),IF(W1228&gt;mapping!$N$1,IFERROR(VLOOKUP(Table4[[#This Row],[Column1]],mapping!A:L,12,FALSE),0),0))</f>
        <v>2150</v>
      </c>
      <c r="N1228" s="58">
        <f>Table4[[#This Row],[ سعر اليومية ]]*3%*Table4[[#This Row],[عدد الدورات ]]</f>
        <v>88.95</v>
      </c>
      <c r="O1228" s="56">
        <f>Table4[[#This Row],[ سعر اليومية ]]*Table4[[#This Row],[عدد الدورات ]]-N1228</f>
        <v>2876.05</v>
      </c>
      <c r="P1228" s="194"/>
      <c r="Q1228" s="194"/>
      <c r="R1228" s="194"/>
      <c r="S1228" s="58">
        <f>(Table4[[#This Row],[سعر يومية السائق]]*Table4[[#This Row],[عدد الدورات ]])-SUM(Table4[[#This Row],[سلف ]:[خصم ]])+Table4[[#This Row],[اضافي ]]</f>
        <v>2150</v>
      </c>
      <c r="U1228" s="58">
        <f>Table4[[#This Row],[ سعر اليومية ]]*Table4[[#This Row],[عدد الدورات ]]-Table4[[#This Row],[سعر يومية السائق]]*L1228</f>
        <v>815</v>
      </c>
      <c r="V1228" s="58">
        <f>U1228-Table4[[#This Row],[W/H  3%]]</f>
        <v>726.05</v>
      </c>
      <c r="W1228" s="66" t="str">
        <f>Table4[[#This Row],[اليوم]]&amp;Table4[[#This Row],[الشهر ]]&amp;Table4[[#This Row],[العام]]</f>
        <v>2452026</v>
      </c>
      <c r="X1228" s="66" t="s">
        <v>304</v>
      </c>
    </row>
    <row r="1229" spans="1:24" x14ac:dyDescent="0.3">
      <c r="A1229" s="62">
        <v>24</v>
      </c>
      <c r="B1229" s="62">
        <v>5</v>
      </c>
      <c r="C1229" s="62">
        <v>2026</v>
      </c>
      <c r="D1229" s="41" t="str">
        <f t="shared" si="80"/>
        <v>فرج 2حلوان 2 ورديةسعوديميفيداميكروباص صيني</v>
      </c>
      <c r="E1229" s="4">
        <v>5009</v>
      </c>
      <c r="F1229" s="41" t="str">
        <f>VLOOKUP(E1229,mapping!C:J,2,FALSE)</f>
        <v>فرج 2</v>
      </c>
      <c r="G1229" s="41" t="str">
        <f>IFERROR(VLOOKUP(F1229,mapping!$D$3:$J$200,2,FALSE),0)</f>
        <v>حلوان 2 وردية</v>
      </c>
      <c r="H1229" s="41" t="str">
        <f>IFERROR(VLOOKUP(F1229,mapping!$D$3:$J$200,3,FALSE),0)</f>
        <v>سعودي</v>
      </c>
      <c r="I1229" s="41" t="str">
        <f>IFERROR(VLOOKUP(F1229,mapping!$D$3:$J$200,4,FALSE),0)</f>
        <v>ميفيدا</v>
      </c>
      <c r="J1229" s="41" t="str">
        <f>IFERROR(VLOOKUP(F1229,mapping!$D$3:$J$200,5,FALSE),0)</f>
        <v>ميكروباص صيني</v>
      </c>
      <c r="K1229" s="63">
        <f>IF(W1229=mapping!$N$1,IFERROR(VLOOKUP(Table4[[#This Row],[Column1]],mapping!A:L,11,FALSE),0),IF(W1229&gt;mapping!$N$1,IFERROR(VLOOKUP(Table4[[#This Row],[Column1]],mapping!A:L,11,FALSE),0),))</f>
        <v>2965</v>
      </c>
      <c r="L1229" s="139">
        <v>1</v>
      </c>
      <c r="M1229" s="60">
        <f>IF(W1229=mapping!$N$1,IFERROR(VLOOKUP(Table4[[#This Row],[Column1]],mapping!A:L,12,FALSE),0),IF(W1229&gt;mapping!$N$1,IFERROR(VLOOKUP(Table4[[#This Row],[Column1]],mapping!A:L,12,FALSE),0),0))</f>
        <v>2250</v>
      </c>
      <c r="N1229" s="58">
        <f>Table4[[#This Row],[ سعر اليومية ]]*3%*Table4[[#This Row],[عدد الدورات ]]</f>
        <v>88.95</v>
      </c>
      <c r="O1229" s="56">
        <f>Table4[[#This Row],[ سعر اليومية ]]*Table4[[#This Row],[عدد الدورات ]]-N1229</f>
        <v>2876.05</v>
      </c>
      <c r="P1229" s="194"/>
      <c r="Q1229" s="194"/>
      <c r="R1229" s="194"/>
      <c r="S1229" s="58">
        <f>(Table4[[#This Row],[سعر يومية السائق]]*Table4[[#This Row],[عدد الدورات ]])-SUM(Table4[[#This Row],[سلف ]:[خصم ]])+Table4[[#This Row],[اضافي ]]</f>
        <v>2250</v>
      </c>
      <c r="U1229" s="58">
        <f>Table4[[#This Row],[ سعر اليومية ]]*Table4[[#This Row],[عدد الدورات ]]-Table4[[#This Row],[سعر يومية السائق]]*L1229</f>
        <v>715</v>
      </c>
      <c r="V1229" s="58">
        <f>U1229-Table4[[#This Row],[W/H  3%]]</f>
        <v>626.04999999999995</v>
      </c>
      <c r="W1229" s="66" t="str">
        <f>Table4[[#This Row],[اليوم]]&amp;Table4[[#This Row],[الشهر ]]&amp;Table4[[#This Row],[العام]]</f>
        <v>2452026</v>
      </c>
      <c r="X1229" s="66" t="s">
        <v>304</v>
      </c>
    </row>
    <row r="1230" spans="1:24" x14ac:dyDescent="0.3">
      <c r="A1230" s="62">
        <v>24</v>
      </c>
      <c r="B1230" s="62">
        <v>5</v>
      </c>
      <c r="C1230" s="62">
        <v>2026</v>
      </c>
      <c r="D1230" s="41" t="str">
        <f t="shared" si="80"/>
        <v>فرج 3حلوان 2 ورديةسعوديالقطاميةاتوبيس 28</v>
      </c>
      <c r="E1230" s="4">
        <v>5010</v>
      </c>
      <c r="F1230" s="41" t="str">
        <f>VLOOKUP(E1230,mapping!C:J,2,FALSE)</f>
        <v>فرج 3</v>
      </c>
      <c r="G1230" s="41" t="str">
        <f>IFERROR(VLOOKUP(F1230,mapping!$D$3:$J$200,2,FALSE),0)</f>
        <v>حلوان 2 وردية</v>
      </c>
      <c r="H1230" s="41" t="str">
        <f>IFERROR(VLOOKUP(F1230,mapping!$D$3:$J$200,3,FALSE),0)</f>
        <v>سعودي</v>
      </c>
      <c r="I1230" s="41" t="str">
        <f>IFERROR(VLOOKUP(F1230,mapping!$D$3:$J$200,4,FALSE),0)</f>
        <v>القطامية</v>
      </c>
      <c r="J1230" s="41" t="str">
        <f>IFERROR(VLOOKUP(F1230,mapping!$D$3:$J$200,5,FALSE),0)</f>
        <v>اتوبيس 28</v>
      </c>
      <c r="K1230" s="63">
        <f>IF(W1230=mapping!$N$1,IFERROR(VLOOKUP(Table4[[#This Row],[Column1]],mapping!A:L,11,FALSE),0),IF(W1230&gt;mapping!$N$1,IFERROR(VLOOKUP(Table4[[#This Row],[Column1]],mapping!A:L,11,FALSE),0),))</f>
        <v>3415</v>
      </c>
      <c r="L1230" s="139">
        <v>1</v>
      </c>
      <c r="M1230" s="60">
        <f>IF(W1230=mapping!$N$1,IFERROR(VLOOKUP(Table4[[#This Row],[Column1]],mapping!A:L,12,FALSE),0),IF(W1230&gt;mapping!$N$1,IFERROR(VLOOKUP(Table4[[#This Row],[Column1]],mapping!A:L,12,FALSE),0),0))</f>
        <v>3400</v>
      </c>
      <c r="N1230" s="58">
        <f>Table4[[#This Row],[ سعر اليومية ]]*3%*Table4[[#This Row],[عدد الدورات ]]</f>
        <v>102.45</v>
      </c>
      <c r="O1230" s="56">
        <f>Table4[[#This Row],[ سعر اليومية ]]*Table4[[#This Row],[عدد الدورات ]]-N1230</f>
        <v>3312.55</v>
      </c>
      <c r="P1230" s="194"/>
      <c r="Q1230" s="194"/>
      <c r="R1230" s="194"/>
      <c r="S1230" s="58">
        <f>(Table4[[#This Row],[سعر يومية السائق]]*Table4[[#This Row],[عدد الدورات ]])-SUM(Table4[[#This Row],[سلف ]:[خصم ]])+Table4[[#This Row],[اضافي ]]</f>
        <v>3400</v>
      </c>
      <c r="U1230" s="58">
        <f>Table4[[#This Row],[ سعر اليومية ]]*Table4[[#This Row],[عدد الدورات ]]-Table4[[#This Row],[سعر يومية السائق]]*L1230</f>
        <v>15</v>
      </c>
      <c r="V1230" s="58">
        <f>U1230-Table4[[#This Row],[W/H  3%]]</f>
        <v>-87.45</v>
      </c>
      <c r="W1230" s="66" t="str">
        <f>Table4[[#This Row],[اليوم]]&amp;Table4[[#This Row],[الشهر ]]&amp;Table4[[#This Row],[العام]]</f>
        <v>2452026</v>
      </c>
      <c r="X1230" s="66" t="s">
        <v>304</v>
      </c>
    </row>
    <row r="1231" spans="1:24" x14ac:dyDescent="0.3">
      <c r="A1231" s="62">
        <v>24</v>
      </c>
      <c r="B1231" s="62">
        <v>5</v>
      </c>
      <c r="C1231" s="62">
        <v>2026</v>
      </c>
      <c r="D1231" s="41" t="str">
        <f t="shared" si="80"/>
        <v>فرج 4مايو ورديةسعوديالقطاميةميكروباص</v>
      </c>
      <c r="E1231" s="4">
        <v>5011</v>
      </c>
      <c r="F1231" s="41" t="str">
        <f>VLOOKUP(E1231,mapping!C:J,2,FALSE)</f>
        <v>فرج 4</v>
      </c>
      <c r="G1231" s="41" t="str">
        <f>IFERROR(VLOOKUP(F1231,mapping!$D$3:$J$200,2,FALSE),0)</f>
        <v>مايو وردية</v>
      </c>
      <c r="H1231" s="41" t="str">
        <f>IFERROR(VLOOKUP(F1231,mapping!$D$3:$J$200,3,FALSE),0)</f>
        <v>سعودي</v>
      </c>
      <c r="I1231" s="41" t="str">
        <f>IFERROR(VLOOKUP(F1231,mapping!$D$3:$J$200,4,FALSE),0)</f>
        <v>القطامية</v>
      </c>
      <c r="J1231" s="41" t="str">
        <f>IFERROR(VLOOKUP(F1231,mapping!$D$3:$J$200,5,FALSE),0)</f>
        <v>ميكروباص</v>
      </c>
      <c r="K1231" s="63">
        <f>IF(W1231=mapping!$N$1,IFERROR(VLOOKUP(Table4[[#This Row],[Column1]],mapping!A:L,11,FALSE),0),IF(W1231&gt;mapping!$N$1,IFERROR(VLOOKUP(Table4[[#This Row],[Column1]],mapping!A:L,11,FALSE),0),))</f>
        <v>1222</v>
      </c>
      <c r="L1231" s="139">
        <v>1</v>
      </c>
      <c r="M1231" s="60">
        <f>IF(W1231=mapping!$N$1,IFERROR(VLOOKUP(Table4[[#This Row],[Column1]],mapping!A:L,12,FALSE),0),IF(W1231&gt;mapping!$N$1,IFERROR(VLOOKUP(Table4[[#This Row],[Column1]],mapping!A:L,12,FALSE),0),0))</f>
        <v>1180</v>
      </c>
      <c r="N1231" s="58">
        <f>Table4[[#This Row],[ سعر اليومية ]]*3%*Table4[[#This Row],[عدد الدورات ]]</f>
        <v>36.659999999999997</v>
      </c>
      <c r="O1231" s="56">
        <f>Table4[[#This Row],[ سعر اليومية ]]*Table4[[#This Row],[عدد الدورات ]]-N1231</f>
        <v>1185.3399999999999</v>
      </c>
      <c r="P1231" s="194"/>
      <c r="Q1231" s="194"/>
      <c r="R1231" s="194"/>
      <c r="S1231" s="58">
        <f>(Table4[[#This Row],[سعر يومية السائق]]*Table4[[#This Row],[عدد الدورات ]])-SUM(Table4[[#This Row],[سلف ]:[خصم ]])+Table4[[#This Row],[اضافي ]]</f>
        <v>1180</v>
      </c>
      <c r="U1231" s="58">
        <f>Table4[[#This Row],[ سعر اليومية ]]*Table4[[#This Row],[عدد الدورات ]]-Table4[[#This Row],[سعر يومية السائق]]*L1231</f>
        <v>42</v>
      </c>
      <c r="V1231" s="58">
        <f>U1231-Table4[[#This Row],[W/H  3%]]</f>
        <v>5.3400000000000034</v>
      </c>
      <c r="W1231" s="66" t="str">
        <f>Table4[[#This Row],[اليوم]]&amp;Table4[[#This Row],[الشهر ]]&amp;Table4[[#This Row],[العام]]</f>
        <v>2452026</v>
      </c>
      <c r="X1231" s="66" t="s">
        <v>304</v>
      </c>
    </row>
    <row r="1232" spans="1:24" x14ac:dyDescent="0.3">
      <c r="A1232" s="62">
        <v>24</v>
      </c>
      <c r="B1232" s="62">
        <v>5</v>
      </c>
      <c r="C1232" s="62">
        <v>2026</v>
      </c>
      <c r="D1232" s="41" t="str">
        <f t="shared" si="80"/>
        <v>مصطفي رشدي3المنيب5شفتسعوديالقطاميةاتوبيس 28</v>
      </c>
      <c r="E1232" s="4">
        <v>5012</v>
      </c>
      <c r="F1232" s="41" t="str">
        <f>VLOOKUP(E1232,mapping!C:J,2,FALSE)</f>
        <v>مصطفي رشدي3</v>
      </c>
      <c r="G1232" s="41" t="str">
        <f>IFERROR(VLOOKUP(F1232,mapping!$D$3:$J$200,2,FALSE),0)</f>
        <v>المنيب5شفت</v>
      </c>
      <c r="H1232" s="41" t="str">
        <f>IFERROR(VLOOKUP(F1232,mapping!$D$3:$J$200,3,FALSE),0)</f>
        <v>سعودي</v>
      </c>
      <c r="I1232" s="41" t="str">
        <f>IFERROR(VLOOKUP(F1232,mapping!$D$3:$J$200,4,FALSE),0)</f>
        <v>القطامية</v>
      </c>
      <c r="J1232" s="41" t="str">
        <f>IFERROR(VLOOKUP(F1232,mapping!$D$3:$J$200,5,FALSE),0)</f>
        <v>اتوبيس 28</v>
      </c>
      <c r="K1232" s="63">
        <f>IF(W1232=mapping!$N$1,IFERROR(VLOOKUP(Table4[[#This Row],[Column1]],mapping!A:L,11,FALSE),0),IF(W1232&gt;mapping!$N$1,IFERROR(VLOOKUP(Table4[[#This Row],[Column1]],mapping!A:L,11,FALSE),0),))</f>
        <v>2649</v>
      </c>
      <c r="L1232" s="139">
        <v>1</v>
      </c>
      <c r="M1232" s="60">
        <f>IF(W1232=mapping!$N$1,IFERROR(VLOOKUP(Table4[[#This Row],[Column1]],mapping!A:L,12,FALSE),0),IF(W1232&gt;mapping!$N$1,IFERROR(VLOOKUP(Table4[[#This Row],[Column1]],mapping!A:L,12,FALSE),0),0))</f>
        <v>2060</v>
      </c>
      <c r="N1232" s="58">
        <f>Table4[[#This Row],[ سعر اليومية ]]*3%*Table4[[#This Row],[عدد الدورات ]]</f>
        <v>79.47</v>
      </c>
      <c r="O1232" s="56">
        <f>Table4[[#This Row],[ سعر اليومية ]]*Table4[[#This Row],[عدد الدورات ]]-N1232</f>
        <v>2569.5300000000002</v>
      </c>
      <c r="P1232" s="194"/>
      <c r="Q1232" s="194"/>
      <c r="R1232" s="194"/>
      <c r="S1232" s="58">
        <f>(Table4[[#This Row],[سعر يومية السائق]]*Table4[[#This Row],[عدد الدورات ]])-SUM(Table4[[#This Row],[سلف ]:[خصم ]])+Table4[[#This Row],[اضافي ]]</f>
        <v>2060</v>
      </c>
      <c r="U1232" s="58">
        <f>Table4[[#This Row],[ سعر اليومية ]]*Table4[[#This Row],[عدد الدورات ]]-Table4[[#This Row],[سعر يومية السائق]]*L1232</f>
        <v>589</v>
      </c>
      <c r="V1232" s="58">
        <f>U1232-Table4[[#This Row],[W/H  3%]]</f>
        <v>509.53</v>
      </c>
      <c r="W1232" s="66" t="str">
        <f>Table4[[#This Row],[اليوم]]&amp;Table4[[#This Row],[الشهر ]]&amp;Table4[[#This Row],[العام]]</f>
        <v>2452026</v>
      </c>
      <c r="X1232" s="66" t="s">
        <v>304</v>
      </c>
    </row>
    <row r="1233" spans="1:24" x14ac:dyDescent="0.3">
      <c r="A1233" s="62">
        <v>24</v>
      </c>
      <c r="B1233" s="62">
        <v>5</v>
      </c>
      <c r="C1233" s="62">
        <v>2026</v>
      </c>
      <c r="D1233" s="41" t="str">
        <f t="shared" si="80"/>
        <v>مصطفي رشدي4المنيب Wصباحيةسعوديالقطاميةاتوبيس 28</v>
      </c>
      <c r="E1233" s="4">
        <v>5013</v>
      </c>
      <c r="F1233" s="41" t="str">
        <f>VLOOKUP(E1233,mapping!C:J,2,FALSE)</f>
        <v>مصطفي رشدي4</v>
      </c>
      <c r="G1233" s="41" t="str">
        <f>IFERROR(VLOOKUP(F1233,mapping!$D$3:$J$200,2,FALSE),0)</f>
        <v>المنيب Wصباحية</v>
      </c>
      <c r="H1233" s="41" t="str">
        <f>IFERROR(VLOOKUP(F1233,mapping!$D$3:$J$200,3,FALSE),0)</f>
        <v>سعودي</v>
      </c>
      <c r="I1233" s="41" t="str">
        <f>IFERROR(VLOOKUP(F1233,mapping!$D$3:$J$200,4,FALSE),0)</f>
        <v>القطامية</v>
      </c>
      <c r="J1233" s="41" t="str">
        <f>IFERROR(VLOOKUP(F1233,mapping!$D$3:$J$200,5,FALSE),0)</f>
        <v>اتوبيس 28</v>
      </c>
      <c r="K1233" s="63">
        <f>IF(W1233=mapping!$N$1,IFERROR(VLOOKUP(Table4[[#This Row],[Column1]],mapping!A:L,11,FALSE),0),IF(W1233&gt;mapping!$N$1,IFERROR(VLOOKUP(Table4[[#This Row],[Column1]],mapping!A:L,11,FALSE),0),))</f>
        <v>1059</v>
      </c>
      <c r="L1233" s="139">
        <v>1</v>
      </c>
      <c r="M1233" s="60">
        <f>IF(W1233=mapping!$N$1,IFERROR(VLOOKUP(Table4[[#This Row],[Column1]],mapping!A:L,12,FALSE),0),IF(W1233&gt;mapping!$N$1,IFERROR(VLOOKUP(Table4[[#This Row],[Column1]],mapping!A:L,12,FALSE),0),0))</f>
        <v>1000</v>
      </c>
      <c r="N1233" s="58">
        <f>Table4[[#This Row],[ سعر اليومية ]]*3%*Table4[[#This Row],[عدد الدورات ]]</f>
        <v>31.77</v>
      </c>
      <c r="O1233" s="56">
        <f>Table4[[#This Row],[ سعر اليومية ]]*Table4[[#This Row],[عدد الدورات ]]-N1233</f>
        <v>1027.23</v>
      </c>
      <c r="P1233" s="194"/>
      <c r="Q1233" s="194"/>
      <c r="R1233" s="194"/>
      <c r="S1233" s="58">
        <f>(Table4[[#This Row],[سعر يومية السائق]]*Table4[[#This Row],[عدد الدورات ]])-SUM(Table4[[#This Row],[سلف ]:[خصم ]])+Table4[[#This Row],[اضافي ]]</f>
        <v>1000</v>
      </c>
      <c r="U1233" s="58">
        <f>Table4[[#This Row],[ سعر اليومية ]]*Table4[[#This Row],[عدد الدورات ]]-Table4[[#This Row],[سعر يومية السائق]]*L1233</f>
        <v>59</v>
      </c>
      <c r="V1233" s="58">
        <f>U1233-Table4[[#This Row],[W/H  3%]]</f>
        <v>27.23</v>
      </c>
      <c r="W1233" s="66" t="str">
        <f>Table4[[#This Row],[اليوم]]&amp;Table4[[#This Row],[الشهر ]]&amp;Table4[[#This Row],[العام]]</f>
        <v>2452026</v>
      </c>
      <c r="X1233" s="66" t="s">
        <v>304</v>
      </c>
    </row>
    <row r="1234" spans="1:24" x14ac:dyDescent="0.3">
      <c r="A1234" s="62">
        <v>24</v>
      </c>
      <c r="B1234" s="62">
        <v>5</v>
      </c>
      <c r="C1234" s="62">
        <v>2026</v>
      </c>
      <c r="D1234" s="41" t="str">
        <f t="shared" si="80"/>
        <v>مصطفي رشدي5صقر 2 ورديةسعوديالقطاميةاتوبيس 28</v>
      </c>
      <c r="E1234" s="4">
        <v>5014</v>
      </c>
      <c r="F1234" s="41" t="str">
        <f>VLOOKUP(E1234,mapping!C:J,2,FALSE)</f>
        <v>مصطفي رشدي5</v>
      </c>
      <c r="G1234" s="41" t="str">
        <f>IFERROR(VLOOKUP(F1234,mapping!$D$3:$J$200,2,FALSE),0)</f>
        <v>صقر 2 وردية</v>
      </c>
      <c r="H1234" s="41" t="str">
        <f>IFERROR(VLOOKUP(F1234,mapping!$D$3:$J$200,3,FALSE),0)</f>
        <v>سعودي</v>
      </c>
      <c r="I1234" s="41" t="str">
        <f>IFERROR(VLOOKUP(F1234,mapping!$D$3:$J$200,4,FALSE),0)</f>
        <v>القطامية</v>
      </c>
      <c r="J1234" s="41" t="str">
        <f>IFERROR(VLOOKUP(F1234,mapping!$D$3:$J$200,5,FALSE),0)</f>
        <v>اتوبيس 28</v>
      </c>
      <c r="K1234" s="63">
        <f>IF(W1234=mapping!$N$1,IFERROR(VLOOKUP(Table4[[#This Row],[Column1]],mapping!A:L,11,FALSE),0),IF(W1234&gt;mapping!$N$1,IFERROR(VLOOKUP(Table4[[#This Row],[Column1]],mapping!A:L,11,FALSE),0),))</f>
        <v>2120</v>
      </c>
      <c r="L1234" s="139">
        <v>1</v>
      </c>
      <c r="M1234" s="60">
        <f>IF(W1234=mapping!$N$1,IFERROR(VLOOKUP(Table4[[#This Row],[Column1]],mapping!A:L,12,FALSE),0),IF(W1234&gt;mapping!$N$1,IFERROR(VLOOKUP(Table4[[#This Row],[Column1]],mapping!A:L,12,FALSE),0),0))</f>
        <v>1780</v>
      </c>
      <c r="N1234" s="58">
        <f>Table4[[#This Row],[ سعر اليومية ]]*3%*Table4[[#This Row],[عدد الدورات ]]</f>
        <v>63.599999999999994</v>
      </c>
      <c r="O1234" s="56">
        <f>Table4[[#This Row],[ سعر اليومية ]]*Table4[[#This Row],[عدد الدورات ]]-N1234</f>
        <v>2056.4</v>
      </c>
      <c r="P1234" s="194"/>
      <c r="Q1234" s="194"/>
      <c r="R1234" s="194"/>
      <c r="S1234" s="58">
        <f>(Table4[[#This Row],[سعر يومية السائق]]*Table4[[#This Row],[عدد الدورات ]])-SUM(Table4[[#This Row],[سلف ]:[خصم ]])+Table4[[#This Row],[اضافي ]]</f>
        <v>1780</v>
      </c>
      <c r="U1234" s="58">
        <f>Table4[[#This Row],[ سعر اليومية ]]*Table4[[#This Row],[عدد الدورات ]]-Table4[[#This Row],[سعر يومية السائق]]*L1234</f>
        <v>340</v>
      </c>
      <c r="V1234" s="58">
        <f>U1234-Table4[[#This Row],[W/H  3%]]</f>
        <v>276.39999999999998</v>
      </c>
      <c r="W1234" s="66" t="str">
        <f>Table4[[#This Row],[اليوم]]&amp;Table4[[#This Row],[الشهر ]]&amp;Table4[[#This Row],[العام]]</f>
        <v>2452026</v>
      </c>
      <c r="X1234" s="66" t="s">
        <v>304</v>
      </c>
    </row>
    <row r="1235" spans="1:24" x14ac:dyDescent="0.3">
      <c r="A1235" s="62">
        <v>24</v>
      </c>
      <c r="B1235" s="62">
        <v>5</v>
      </c>
      <c r="C1235" s="62">
        <v>2026</v>
      </c>
      <c r="D1235" s="41" t="str">
        <f t="shared" si="80"/>
        <v>مصطفي رشدي6المنيب 2 ورديةسعوديالقطاميةاتوبيس 28</v>
      </c>
      <c r="E1235" s="4">
        <v>5027</v>
      </c>
      <c r="F1235" s="41" t="str">
        <f>VLOOKUP(E1235,mapping!C:J,2,FALSE)</f>
        <v>مصطفي رشدي6</v>
      </c>
      <c r="G1235" s="41" t="str">
        <f>IFERROR(VLOOKUP(F1235,mapping!$D$3:$J$200,2,FALSE),0)</f>
        <v>المنيب 2 وردية</v>
      </c>
      <c r="H1235" s="41" t="str">
        <f>IFERROR(VLOOKUP(F1235,mapping!$D$3:$J$200,3,FALSE),0)</f>
        <v>سعودي</v>
      </c>
      <c r="I1235" s="41" t="str">
        <f>IFERROR(VLOOKUP(F1235,mapping!$D$3:$J$200,4,FALSE),0)</f>
        <v>القطامية</v>
      </c>
      <c r="J1235" s="41" t="str">
        <f>IFERROR(VLOOKUP(F1235,mapping!$D$3:$J$200,5,FALSE),0)</f>
        <v>اتوبيس 28</v>
      </c>
      <c r="K1235" s="63">
        <f>IF(W1235=mapping!$N$1,IFERROR(VLOOKUP(Table4[[#This Row],[Column1]],mapping!A:L,11,FALSE),0),IF(W1235&gt;mapping!$N$1,IFERROR(VLOOKUP(Table4[[#This Row],[Column1]],mapping!A:L,11,FALSE),0),))</f>
        <v>3944</v>
      </c>
      <c r="L1235" s="139">
        <v>1</v>
      </c>
      <c r="M1235" s="60">
        <f>IF(W1235=mapping!$N$1,IFERROR(VLOOKUP(Table4[[#This Row],[Column1]],mapping!A:L,12,FALSE),0),IF(W1235&gt;mapping!$N$1,IFERROR(VLOOKUP(Table4[[#This Row],[Column1]],mapping!A:L,12,FALSE),0),0))</f>
        <v>3600</v>
      </c>
      <c r="N1235" s="58">
        <f>Table4[[#This Row],[ سعر اليومية ]]*3%*Table4[[#This Row],[عدد الدورات ]]</f>
        <v>118.32</v>
      </c>
      <c r="O1235" s="56">
        <f>Table4[[#This Row],[ سعر اليومية ]]*Table4[[#This Row],[عدد الدورات ]]-N1235</f>
        <v>3825.68</v>
      </c>
      <c r="P1235" s="194"/>
      <c r="Q1235" s="194"/>
      <c r="R1235" s="194"/>
      <c r="S1235" s="58">
        <f>(Table4[[#This Row],[سعر يومية السائق]]*Table4[[#This Row],[عدد الدورات ]])-SUM(Table4[[#This Row],[سلف ]:[خصم ]])+Table4[[#This Row],[اضافي ]]</f>
        <v>3600</v>
      </c>
      <c r="U1235" s="58">
        <f>Table4[[#This Row],[ سعر اليومية ]]*Table4[[#This Row],[عدد الدورات ]]-Table4[[#This Row],[سعر يومية السائق]]*L1235</f>
        <v>344</v>
      </c>
      <c r="V1235" s="58">
        <f>U1235-Table4[[#This Row],[W/H  3%]]</f>
        <v>225.68</v>
      </c>
      <c r="W1235" s="66" t="str">
        <f>Table4[[#This Row],[اليوم]]&amp;Table4[[#This Row],[الشهر ]]&amp;Table4[[#This Row],[العام]]</f>
        <v>2452026</v>
      </c>
      <c r="X1235" s="66" t="s">
        <v>304</v>
      </c>
    </row>
    <row r="1236" spans="1:24" x14ac:dyDescent="0.3">
      <c r="A1236" s="62">
        <v>24</v>
      </c>
      <c r="B1236" s="62">
        <v>5</v>
      </c>
      <c r="C1236" s="62">
        <v>2026</v>
      </c>
      <c r="D1236" s="41" t="str">
        <f t="shared" ref="D1236" si="82">F1236&amp;G1236&amp;H1236&amp;I1236&amp;J1236</f>
        <v>كرم ترك 1قليوب 2 ورديةسعوديالقطاميةاتوبيس 28</v>
      </c>
      <c r="E1236" s="4">
        <v>5015</v>
      </c>
      <c r="F1236" s="41" t="str">
        <f>VLOOKUP(E1236,mapping!C:J,2,FALSE)</f>
        <v>كرم ترك 1</v>
      </c>
      <c r="G1236" s="41" t="str">
        <f>IFERROR(VLOOKUP(F1236,mapping!$D$3:$J$200,2,FALSE),0)</f>
        <v>قليوب 2 وردية</v>
      </c>
      <c r="H1236" s="41" t="str">
        <f>IFERROR(VLOOKUP(F1236,mapping!$D$3:$J$200,3,FALSE),0)</f>
        <v>سعودي</v>
      </c>
      <c r="I1236" s="41" t="str">
        <f>IFERROR(VLOOKUP(F1236,mapping!$D$3:$J$200,4,FALSE),0)</f>
        <v>القطامية</v>
      </c>
      <c r="J1236" s="41" t="str">
        <f>IFERROR(VLOOKUP(F1236,mapping!$D$3:$J$200,5,FALSE),0)</f>
        <v>اتوبيس 28</v>
      </c>
      <c r="K1236" s="63">
        <f>IF(W1236=mapping!$N$1,IFERROR(VLOOKUP(Table4[[#This Row],[Column1]],mapping!A:L,11,FALSE),0),IF(W1236&gt;mapping!$N$1,IFERROR(VLOOKUP(Table4[[#This Row],[Column1]],mapping!A:L,11,FALSE),0),))</f>
        <v>3959</v>
      </c>
      <c r="L1236" s="139">
        <v>1</v>
      </c>
      <c r="M1236" s="60">
        <f>IF(W1236=mapping!$N$1,IFERROR(VLOOKUP(Table4[[#This Row],[Column1]],mapping!A:L,12,FALSE),0),IF(W1236&gt;mapping!$N$1,IFERROR(VLOOKUP(Table4[[#This Row],[Column1]],mapping!A:L,12,FALSE),0),0))</f>
        <v>4200</v>
      </c>
      <c r="N1236" s="58">
        <f>Table4[[#This Row],[ سعر اليومية ]]*3%*Table4[[#This Row],[عدد الدورات ]]</f>
        <v>118.77</v>
      </c>
      <c r="O1236" s="56">
        <f>Table4[[#This Row],[ سعر اليومية ]]*Table4[[#This Row],[عدد الدورات ]]-N1236</f>
        <v>3840.23</v>
      </c>
      <c r="P1236" s="194"/>
      <c r="Q1236" s="194"/>
      <c r="R1236" s="194"/>
      <c r="S1236" s="58">
        <f>(Table4[[#This Row],[سعر يومية السائق]]*Table4[[#This Row],[عدد الدورات ]])-SUM(Table4[[#This Row],[سلف ]:[خصم ]])+Table4[[#This Row],[اضافي ]]</f>
        <v>4200</v>
      </c>
      <c r="U1236" s="58">
        <f>Table4[[#This Row],[ سعر اليومية ]]*Table4[[#This Row],[عدد الدورات ]]-Table4[[#This Row],[سعر يومية السائق]]*L1236</f>
        <v>-241</v>
      </c>
      <c r="V1236" s="58">
        <f>U1236-Table4[[#This Row],[W/H  3%]]</f>
        <v>-359.77</v>
      </c>
      <c r="W1236" s="66" t="str">
        <f>Table4[[#This Row],[اليوم]]&amp;Table4[[#This Row],[الشهر ]]&amp;Table4[[#This Row],[العام]]</f>
        <v>2452026</v>
      </c>
      <c r="X1236" s="66" t="s">
        <v>304</v>
      </c>
    </row>
    <row r="1237" spans="1:24" x14ac:dyDescent="0.3">
      <c r="A1237" s="62">
        <v>24</v>
      </c>
      <c r="B1237" s="62">
        <v>5</v>
      </c>
      <c r="C1237" s="62">
        <v>2026</v>
      </c>
      <c r="D1237" s="41" t="str">
        <f t="shared" si="80"/>
        <v>كرم ترك 2قليوب 2 ورديةسعوديمدينتي اتوبيس 28</v>
      </c>
      <c r="E1237" s="4">
        <v>5017</v>
      </c>
      <c r="F1237" s="41" t="str">
        <f>VLOOKUP(E1237,mapping!C:J,2,FALSE)</f>
        <v>كرم ترك 2</v>
      </c>
      <c r="G1237" s="41" t="str">
        <f>IFERROR(VLOOKUP(F1237,mapping!$D$3:$J$200,2,FALSE),0)</f>
        <v>قليوب 2 وردية</v>
      </c>
      <c r="H1237" s="41" t="str">
        <f>IFERROR(VLOOKUP(F1237,mapping!$D$3:$J$200,3,FALSE),0)</f>
        <v>سعودي</v>
      </c>
      <c r="I1237" s="41" t="str">
        <f>IFERROR(VLOOKUP(F1237,mapping!$D$3:$J$200,4,FALSE),0)</f>
        <v xml:space="preserve">مدينتي </v>
      </c>
      <c r="J1237" s="41" t="str">
        <f>IFERROR(VLOOKUP(F1237,mapping!$D$3:$J$200,5,FALSE),0)</f>
        <v>اتوبيس 28</v>
      </c>
      <c r="K1237" s="63">
        <f>IF(W1237=mapping!$N$1,IFERROR(VLOOKUP(Table4[[#This Row],[Column1]],mapping!A:L,11,FALSE),0),IF(W1237&gt;mapping!$N$1,IFERROR(VLOOKUP(Table4[[#This Row],[Column1]],mapping!A:L,11,FALSE),0),))</f>
        <v>4634</v>
      </c>
      <c r="L1237" s="139">
        <v>1</v>
      </c>
      <c r="M1237" s="60">
        <f>IF(W1237=mapping!$N$1,IFERROR(VLOOKUP(Table4[[#This Row],[Column1]],mapping!A:L,12,FALSE),0),IF(W1237&gt;mapping!$N$1,IFERROR(VLOOKUP(Table4[[#This Row],[Column1]],mapping!A:L,12,FALSE),0),0))</f>
        <v>4150</v>
      </c>
      <c r="N1237" s="58">
        <f>Table4[[#This Row],[ سعر اليومية ]]*3%*Table4[[#This Row],[عدد الدورات ]]</f>
        <v>139.01999999999998</v>
      </c>
      <c r="O1237" s="56">
        <f>Table4[[#This Row],[ سعر اليومية ]]*Table4[[#This Row],[عدد الدورات ]]-N1237</f>
        <v>4494.9799999999996</v>
      </c>
      <c r="P1237" s="194"/>
      <c r="Q1237" s="194"/>
      <c r="R1237" s="194"/>
      <c r="S1237" s="58">
        <f>(Table4[[#This Row],[سعر يومية السائق]]*Table4[[#This Row],[عدد الدورات ]])-SUM(Table4[[#This Row],[سلف ]:[خصم ]])+Table4[[#This Row],[اضافي ]]</f>
        <v>4150</v>
      </c>
      <c r="U1237" s="58">
        <f>Table4[[#This Row],[ سعر اليومية ]]*Table4[[#This Row],[عدد الدورات ]]-Table4[[#This Row],[سعر يومية السائق]]*L1237</f>
        <v>484</v>
      </c>
      <c r="V1237" s="58">
        <f>U1237-Table4[[#This Row],[W/H  3%]]</f>
        <v>344.98</v>
      </c>
      <c r="W1237" s="66" t="str">
        <f>Table4[[#This Row],[اليوم]]&amp;Table4[[#This Row],[الشهر ]]&amp;Table4[[#This Row],[العام]]</f>
        <v>2452026</v>
      </c>
      <c r="X1237" s="66" t="s">
        <v>304</v>
      </c>
    </row>
    <row r="1238" spans="1:24" x14ac:dyDescent="0.3">
      <c r="A1238" s="62">
        <v>24</v>
      </c>
      <c r="B1238" s="62">
        <v>5</v>
      </c>
      <c r="C1238" s="62">
        <v>2026</v>
      </c>
      <c r="D1238" s="41" t="str">
        <f t="shared" si="80"/>
        <v>كرم ترك 3قليوب 1 ورديةسعوديمدينتي اتوبيس 28</v>
      </c>
      <c r="E1238" s="4">
        <v>5018</v>
      </c>
      <c r="F1238" s="41" t="str">
        <f>VLOOKUP(E1238,mapping!C:J,2,FALSE)</f>
        <v>كرم ترك 3</v>
      </c>
      <c r="G1238" s="41" t="str">
        <f>IFERROR(VLOOKUP(F1238,mapping!$D$3:$J$200,2,FALSE),0)</f>
        <v>قليوب 1 وردية</v>
      </c>
      <c r="H1238" s="41" t="str">
        <f>IFERROR(VLOOKUP(F1238,mapping!$D$3:$J$200,3,FALSE),0)</f>
        <v>سعودي</v>
      </c>
      <c r="I1238" s="41" t="str">
        <f>IFERROR(VLOOKUP(F1238,mapping!$D$3:$J$200,4,FALSE),0)</f>
        <v xml:space="preserve">مدينتي </v>
      </c>
      <c r="J1238" s="41" t="str">
        <f>IFERROR(VLOOKUP(F1238,mapping!$D$3:$J$200,5,FALSE),0)</f>
        <v>اتوبيس 28</v>
      </c>
      <c r="K1238" s="63">
        <f>IF(W1238=mapping!$N$1,IFERROR(VLOOKUP(Table4[[#This Row],[Column1]],mapping!A:L,11,FALSE),0),IF(W1238&gt;mapping!$N$1,IFERROR(VLOOKUP(Table4[[#This Row],[Column1]],mapping!A:L,11,FALSE),0),))</f>
        <v>4634</v>
      </c>
      <c r="L1238" s="139">
        <v>1</v>
      </c>
      <c r="M1238" s="60">
        <f>IF(W1238=mapping!$N$1,IFERROR(VLOOKUP(Table4[[#This Row],[Column1]],mapping!A:L,12,FALSE),0),IF(W1238&gt;mapping!$N$1,IFERROR(VLOOKUP(Table4[[#This Row],[Column1]],mapping!A:L,12,FALSE),0),0))</f>
        <v>4000</v>
      </c>
      <c r="N1238" s="58">
        <f>Table4[[#This Row],[ سعر اليومية ]]*3%*Table4[[#This Row],[عدد الدورات ]]</f>
        <v>139.01999999999998</v>
      </c>
      <c r="O1238" s="56">
        <f>Table4[[#This Row],[ سعر اليومية ]]*Table4[[#This Row],[عدد الدورات ]]-N1238</f>
        <v>4494.9799999999996</v>
      </c>
      <c r="P1238" s="194"/>
      <c r="Q1238" s="194"/>
      <c r="R1238" s="194"/>
      <c r="S1238" s="58">
        <f>(Table4[[#This Row],[سعر يومية السائق]]*Table4[[#This Row],[عدد الدورات ]])-SUM(Table4[[#This Row],[سلف ]:[خصم ]])+Table4[[#This Row],[اضافي ]]</f>
        <v>4000</v>
      </c>
      <c r="U1238" s="58">
        <f>Table4[[#This Row],[ سعر اليومية ]]*Table4[[#This Row],[عدد الدورات ]]-Table4[[#This Row],[سعر يومية السائق]]*L1238</f>
        <v>634</v>
      </c>
      <c r="V1238" s="58">
        <f>U1238-Table4[[#This Row],[W/H  3%]]</f>
        <v>494.98</v>
      </c>
      <c r="W1238" s="66" t="str">
        <f>Table4[[#This Row],[اليوم]]&amp;Table4[[#This Row],[الشهر ]]&amp;Table4[[#This Row],[العام]]</f>
        <v>2452026</v>
      </c>
      <c r="X1238" s="66" t="s">
        <v>304</v>
      </c>
    </row>
    <row r="1239" spans="1:24" x14ac:dyDescent="0.3">
      <c r="A1239" s="62">
        <v>24</v>
      </c>
      <c r="B1239" s="62">
        <v>5</v>
      </c>
      <c r="C1239" s="62">
        <v>2026</v>
      </c>
      <c r="D1239" s="41" t="str">
        <f t="shared" si="80"/>
        <v>كرم ترك 4عدلي منصور شفتسعوديمدينتي اتوبيس 28</v>
      </c>
      <c r="E1239" s="4">
        <v>5019</v>
      </c>
      <c r="F1239" s="41" t="str">
        <f>VLOOKUP(E1239,mapping!C:J,2,FALSE)</f>
        <v>كرم ترك 4</v>
      </c>
      <c r="G1239" s="41" t="str">
        <f>IFERROR(VLOOKUP(F1239,mapping!$D$3:$J$200,2,FALSE),0)</f>
        <v>عدلي منصور شفت</v>
      </c>
      <c r="H1239" s="41" t="str">
        <f>IFERROR(VLOOKUP(F1239,mapping!$D$3:$J$200,3,FALSE),0)</f>
        <v>سعودي</v>
      </c>
      <c r="I1239" s="41" t="str">
        <f>IFERROR(VLOOKUP(F1239,mapping!$D$3:$J$200,4,FALSE),0)</f>
        <v xml:space="preserve">مدينتي </v>
      </c>
      <c r="J1239" s="41" t="str">
        <f>IFERROR(VLOOKUP(F1239,mapping!$D$3:$J$200,5,FALSE),0)</f>
        <v>اتوبيس 28</v>
      </c>
      <c r="K1239" s="63">
        <f>IF(W1239=mapping!$N$1,IFERROR(VLOOKUP(Table4[[#This Row],[Column1]],mapping!A:L,11,FALSE),0),IF(W1239&gt;mapping!$N$1,IFERROR(VLOOKUP(Table4[[#This Row],[Column1]],mapping!A:L,11,FALSE),0),))</f>
        <v>741</v>
      </c>
      <c r="L1239" s="139">
        <v>1</v>
      </c>
      <c r="M1239" s="60">
        <f>IF(W1239=mapping!$N$1,IFERROR(VLOOKUP(Table4[[#This Row],[Column1]],mapping!A:L,12,FALSE),0),IF(W1239&gt;mapping!$N$1,IFERROR(VLOOKUP(Table4[[#This Row],[Column1]],mapping!A:L,12,FALSE),0),0))</f>
        <v>500</v>
      </c>
      <c r="N1239" s="58">
        <f>Table4[[#This Row],[ سعر اليومية ]]*3%*Table4[[#This Row],[عدد الدورات ]]</f>
        <v>22.23</v>
      </c>
      <c r="O1239" s="56">
        <f>Table4[[#This Row],[ سعر اليومية ]]*Table4[[#This Row],[عدد الدورات ]]-N1239</f>
        <v>718.77</v>
      </c>
      <c r="P1239" s="194"/>
      <c r="Q1239" s="194"/>
      <c r="R1239" s="194"/>
      <c r="S1239" s="58">
        <f>(Table4[[#This Row],[سعر يومية السائق]]*Table4[[#This Row],[عدد الدورات ]])-SUM(Table4[[#This Row],[سلف ]:[خصم ]])+Table4[[#This Row],[اضافي ]]</f>
        <v>500</v>
      </c>
      <c r="U1239" s="58">
        <f>Table4[[#This Row],[ سعر اليومية ]]*Table4[[#This Row],[عدد الدورات ]]-Table4[[#This Row],[سعر يومية السائق]]*L1239</f>
        <v>241</v>
      </c>
      <c r="V1239" s="58">
        <f>U1239-Table4[[#This Row],[W/H  3%]]</f>
        <v>218.77</v>
      </c>
      <c r="W1239" s="66" t="str">
        <f>Table4[[#This Row],[اليوم]]&amp;Table4[[#This Row],[الشهر ]]&amp;Table4[[#This Row],[العام]]</f>
        <v>2452026</v>
      </c>
      <c r="X1239" s="66" t="s">
        <v>304</v>
      </c>
    </row>
    <row r="1240" spans="1:24" x14ac:dyDescent="0.3">
      <c r="A1240" s="62">
        <v>24</v>
      </c>
      <c r="B1240" s="62">
        <v>5</v>
      </c>
      <c r="C1240" s="62">
        <v>2026</v>
      </c>
      <c r="D1240" s="41" t="str">
        <f t="shared" si="80"/>
        <v>عماد النجار 4قليوب بيتوينسعوديمدينتي اتوبيس 28</v>
      </c>
      <c r="E1240" s="4">
        <v>5020</v>
      </c>
      <c r="F1240" s="41" t="str">
        <f>VLOOKUP(E1240,mapping!C:J,2,FALSE)</f>
        <v>عماد النجار 4</v>
      </c>
      <c r="G1240" s="41" t="str">
        <f>IFERROR(VLOOKUP(F1240,mapping!$D$3:$J$200,2,FALSE),0)</f>
        <v>قليوب بيتوين</v>
      </c>
      <c r="H1240" s="41" t="str">
        <f>IFERROR(VLOOKUP(F1240,mapping!$D$3:$J$200,3,FALSE),0)</f>
        <v>سعودي</v>
      </c>
      <c r="I1240" s="41" t="str">
        <f>IFERROR(VLOOKUP(F1240,mapping!$D$3:$J$200,4,FALSE),0)</f>
        <v xml:space="preserve">مدينتي </v>
      </c>
      <c r="J1240" s="41" t="str">
        <f>IFERROR(VLOOKUP(F1240,mapping!$D$3:$J$200,5,FALSE),0)</f>
        <v>اتوبيس 28</v>
      </c>
      <c r="K1240" s="63">
        <f>IF(W1240=mapping!$N$1,IFERROR(VLOOKUP(Table4[[#This Row],[Column1]],mapping!A:L,11,FALSE),0),IF(W1240&gt;mapping!$N$1,IFERROR(VLOOKUP(Table4[[#This Row],[Column1]],mapping!A:L,11,FALSE),0),))</f>
        <v>1482</v>
      </c>
      <c r="L1240" s="139">
        <v>1</v>
      </c>
      <c r="M1240" s="60">
        <f>IF(W1240=mapping!$N$1,IFERROR(VLOOKUP(Table4[[#This Row],[Column1]],mapping!A:L,12,FALSE),0),IF(W1240&gt;mapping!$N$1,IFERROR(VLOOKUP(Table4[[#This Row],[Column1]],mapping!A:L,12,FALSE),0),0))</f>
        <v>1400</v>
      </c>
      <c r="N1240" s="58">
        <f>Table4[[#This Row],[ سعر اليومية ]]*3%*Table4[[#This Row],[عدد الدورات ]]</f>
        <v>44.46</v>
      </c>
      <c r="O1240" s="56">
        <f>Table4[[#This Row],[ سعر اليومية ]]*Table4[[#This Row],[عدد الدورات ]]-N1240</f>
        <v>1437.54</v>
      </c>
      <c r="P1240" s="194"/>
      <c r="Q1240" s="194"/>
      <c r="R1240" s="194"/>
      <c r="S1240" s="58">
        <f>(Table4[[#This Row],[سعر يومية السائق]]*Table4[[#This Row],[عدد الدورات ]])-SUM(Table4[[#This Row],[سلف ]:[خصم ]])+Table4[[#This Row],[اضافي ]]</f>
        <v>1400</v>
      </c>
      <c r="U1240" s="58">
        <f>Table4[[#This Row],[ سعر اليومية ]]*Table4[[#This Row],[عدد الدورات ]]-Table4[[#This Row],[سعر يومية السائق]]*L1240</f>
        <v>82</v>
      </c>
      <c r="V1240" s="58">
        <f>U1240-Table4[[#This Row],[W/H  3%]]</f>
        <v>37.54</v>
      </c>
      <c r="W1240" s="66" t="str">
        <f>Table4[[#This Row],[اليوم]]&amp;Table4[[#This Row],[الشهر ]]&amp;Table4[[#This Row],[العام]]</f>
        <v>2452026</v>
      </c>
      <c r="X1240" s="66" t="s">
        <v>304</v>
      </c>
    </row>
    <row r="1241" spans="1:24" x14ac:dyDescent="0.3">
      <c r="A1241" s="62">
        <v>24</v>
      </c>
      <c r="B1241" s="62">
        <v>5</v>
      </c>
      <c r="C1241" s="62">
        <v>2026</v>
      </c>
      <c r="D1241" s="41" t="str">
        <f t="shared" si="80"/>
        <v>ممدوح كيلاني4المنيب 2 وردية سعوديمدينتي ميكروباص صيني</v>
      </c>
      <c r="E1241" s="4">
        <v>5022</v>
      </c>
      <c r="F1241" s="41" t="str">
        <f>VLOOKUP(E1241,mapping!C:J,2,FALSE)</f>
        <v>ممدوح كيلاني4</v>
      </c>
      <c r="G1241" s="41" t="str">
        <f>IFERROR(VLOOKUP(F1241,mapping!$D$3:$J$200,2,FALSE),0)</f>
        <v xml:space="preserve">المنيب 2 وردية </v>
      </c>
      <c r="H1241" s="41" t="str">
        <f>IFERROR(VLOOKUP(F1241,mapping!$D$3:$J$200,3,FALSE),0)</f>
        <v>سعودي</v>
      </c>
      <c r="I1241" s="41" t="str">
        <f>IFERROR(VLOOKUP(F1241,mapping!$D$3:$J$200,4,FALSE),0)</f>
        <v xml:space="preserve">مدينتي </v>
      </c>
      <c r="J1241" s="41" t="str">
        <f>IFERROR(VLOOKUP(F1241,mapping!$D$3:$J$200,5,FALSE),0)</f>
        <v>ميكروباص صيني</v>
      </c>
      <c r="K1241" s="63">
        <f>IF(W1241=mapping!$N$1,IFERROR(VLOOKUP(Table4[[#This Row],[Column1]],mapping!A:L,11,FALSE),0),IF(W1241&gt;mapping!$N$1,IFERROR(VLOOKUP(Table4[[#This Row],[Column1]],mapping!A:L,11,FALSE),0),))</f>
        <v>2965</v>
      </c>
      <c r="L1241" s="139">
        <v>1</v>
      </c>
      <c r="M1241" s="60">
        <f>IF(W1241=mapping!$N$1,IFERROR(VLOOKUP(Table4[[#This Row],[Column1]],mapping!A:L,12,FALSE),0),IF(W1241&gt;mapping!$N$1,IFERROR(VLOOKUP(Table4[[#This Row],[Column1]],mapping!A:L,12,FALSE),0),0))</f>
        <v>2600</v>
      </c>
      <c r="N1241" s="58">
        <f>Table4[[#This Row],[ سعر اليومية ]]*3%*Table4[[#This Row],[عدد الدورات ]]</f>
        <v>88.95</v>
      </c>
      <c r="O1241" s="56">
        <f>Table4[[#This Row],[ سعر اليومية ]]*Table4[[#This Row],[عدد الدورات ]]-N1241</f>
        <v>2876.05</v>
      </c>
      <c r="P1241" s="194"/>
      <c r="Q1241" s="194"/>
      <c r="R1241" s="194"/>
      <c r="S1241" s="58">
        <f>(Table4[[#This Row],[سعر يومية السائق]]*Table4[[#This Row],[عدد الدورات ]])-SUM(Table4[[#This Row],[سلف ]:[خصم ]])+Table4[[#This Row],[اضافي ]]</f>
        <v>2600</v>
      </c>
      <c r="U1241" s="58">
        <f>Table4[[#This Row],[ سعر اليومية ]]*Table4[[#This Row],[عدد الدورات ]]-Table4[[#This Row],[سعر يومية السائق]]*L1241</f>
        <v>365</v>
      </c>
      <c r="V1241" s="58">
        <f>U1241-Table4[[#This Row],[W/H  3%]]</f>
        <v>276.05</v>
      </c>
      <c r="W1241" s="66" t="str">
        <f>Table4[[#This Row],[اليوم]]&amp;Table4[[#This Row],[الشهر ]]&amp;Table4[[#This Row],[العام]]</f>
        <v>2452026</v>
      </c>
      <c r="X1241" s="66" t="s">
        <v>304</v>
      </c>
    </row>
    <row r="1242" spans="1:24" x14ac:dyDescent="0.3">
      <c r="A1242" s="62">
        <v>24</v>
      </c>
      <c r="B1242" s="62">
        <v>5</v>
      </c>
      <c r="C1242" s="62">
        <v>2026</v>
      </c>
      <c r="D1242" s="41" t="str">
        <f t="shared" si="80"/>
        <v>فرج 5حلوان 2 ورديةسعوديمدينتي اتوبيس 28</v>
      </c>
      <c r="E1242" s="4">
        <v>5023</v>
      </c>
      <c r="F1242" s="41" t="str">
        <f>VLOOKUP(E1242,mapping!C:J,2,FALSE)</f>
        <v>فرج 5</v>
      </c>
      <c r="G1242" s="41" t="str">
        <f>IFERROR(VLOOKUP(F1242,mapping!$D$3:$J$200,2,FALSE),0)</f>
        <v>حلوان 2 وردية</v>
      </c>
      <c r="H1242" s="41" t="str">
        <f>IFERROR(VLOOKUP(F1242,mapping!$D$3:$J$200,3,FALSE),0)</f>
        <v>سعودي</v>
      </c>
      <c r="I1242" s="41" t="str">
        <f>IFERROR(VLOOKUP(F1242,mapping!$D$3:$J$200,4,FALSE),0)</f>
        <v xml:space="preserve">مدينتي </v>
      </c>
      <c r="J1242" s="41" t="str">
        <f>IFERROR(VLOOKUP(F1242,mapping!$D$3:$J$200,5,FALSE),0)</f>
        <v>اتوبيس 28</v>
      </c>
      <c r="K1242" s="63">
        <f>IF(W1242=mapping!$N$1,IFERROR(VLOOKUP(Table4[[#This Row],[Column1]],mapping!A:L,11,FALSE),0),IF(W1242&gt;mapping!$N$1,IFERROR(VLOOKUP(Table4[[#This Row],[Column1]],mapping!A:L,11,FALSE),0),))</f>
        <v>4634</v>
      </c>
      <c r="L1242" s="139">
        <v>1</v>
      </c>
      <c r="M1242" s="60">
        <f>IF(W1242=mapping!$N$1,IFERROR(VLOOKUP(Table4[[#This Row],[Column1]],mapping!A:L,12,FALSE),0),IF(W1242&gt;mapping!$N$1,IFERROR(VLOOKUP(Table4[[#This Row],[Column1]],mapping!A:L,12,FALSE),0),0))</f>
        <v>4100</v>
      </c>
      <c r="N1242" s="58">
        <f>Table4[[#This Row],[ سعر اليومية ]]*3%*Table4[[#This Row],[عدد الدورات ]]</f>
        <v>139.01999999999998</v>
      </c>
      <c r="O1242" s="56">
        <f>Table4[[#This Row],[ سعر اليومية ]]*Table4[[#This Row],[عدد الدورات ]]-N1242</f>
        <v>4494.9799999999996</v>
      </c>
      <c r="P1242" s="194"/>
      <c r="Q1242" s="194"/>
      <c r="R1242" s="194"/>
      <c r="S1242" s="58">
        <f>(Table4[[#This Row],[سعر يومية السائق]]*Table4[[#This Row],[عدد الدورات ]])-SUM(Table4[[#This Row],[سلف ]:[خصم ]])+Table4[[#This Row],[اضافي ]]</f>
        <v>4100</v>
      </c>
      <c r="U1242" s="58">
        <f>Table4[[#This Row],[ سعر اليومية ]]*Table4[[#This Row],[عدد الدورات ]]-Table4[[#This Row],[سعر يومية السائق]]*L1242</f>
        <v>534</v>
      </c>
      <c r="V1242" s="58">
        <f>U1242-Table4[[#This Row],[W/H  3%]]</f>
        <v>394.98</v>
      </c>
      <c r="W1242" s="66" t="str">
        <f>Table4[[#This Row],[اليوم]]&amp;Table4[[#This Row],[الشهر ]]&amp;Table4[[#This Row],[العام]]</f>
        <v>2452026</v>
      </c>
      <c r="X1242" s="66" t="s">
        <v>304</v>
      </c>
    </row>
    <row r="1243" spans="1:24" x14ac:dyDescent="0.3">
      <c r="A1243" s="62">
        <v>24</v>
      </c>
      <c r="B1243" s="62">
        <v>5</v>
      </c>
      <c r="C1243" s="62">
        <v>2026</v>
      </c>
      <c r="D1243" s="41" t="str">
        <f t="shared" si="80"/>
        <v>سيد الحاويالحلميةسعوديمدينتي اتوبيس 28</v>
      </c>
      <c r="E1243" s="4">
        <v>5024</v>
      </c>
      <c r="F1243" s="41" t="str">
        <f>VLOOKUP(E1243,mapping!C:J,2,FALSE)</f>
        <v>سيد الحاوي</v>
      </c>
      <c r="G1243" s="41" t="str">
        <f>IFERROR(VLOOKUP(F1243,mapping!$D$3:$J$200,2,FALSE),0)</f>
        <v>الحلمية</v>
      </c>
      <c r="H1243" s="41" t="str">
        <f>IFERROR(VLOOKUP(F1243,mapping!$D$3:$J$200,3,FALSE),0)</f>
        <v>سعودي</v>
      </c>
      <c r="I1243" s="41" t="str">
        <f>IFERROR(VLOOKUP(F1243,mapping!$D$3:$J$200,4,FALSE),0)</f>
        <v xml:space="preserve">مدينتي </v>
      </c>
      <c r="J1243" s="41" t="str">
        <f>IFERROR(VLOOKUP(F1243,mapping!$D$3:$J$200,5,FALSE),0)</f>
        <v>اتوبيس 28</v>
      </c>
      <c r="K1243" s="63">
        <f>IF(W1243=mapping!$N$1,IFERROR(VLOOKUP(Table4[[#This Row],[Column1]],mapping!A:L,11,FALSE),0),IF(W1243&gt;mapping!$N$1,IFERROR(VLOOKUP(Table4[[#This Row],[Column1]],mapping!A:L,11,FALSE),0),))</f>
        <v>4634</v>
      </c>
      <c r="L1243" s="139">
        <v>1</v>
      </c>
      <c r="M1243" s="60">
        <f>IF(W1243=mapping!$N$1,IFERROR(VLOOKUP(Table4[[#This Row],[Column1]],mapping!A:L,12,FALSE),0),IF(W1243&gt;mapping!$N$1,IFERROR(VLOOKUP(Table4[[#This Row],[Column1]],mapping!A:L,12,FALSE),0),0))</f>
        <v>3750</v>
      </c>
      <c r="N1243" s="58">
        <f>Table4[[#This Row],[ سعر اليومية ]]*3%*Table4[[#This Row],[عدد الدورات ]]</f>
        <v>139.01999999999998</v>
      </c>
      <c r="O1243" s="56">
        <f>Table4[[#This Row],[ سعر اليومية ]]*Table4[[#This Row],[عدد الدورات ]]-N1243</f>
        <v>4494.9799999999996</v>
      </c>
      <c r="P1243" s="194"/>
      <c r="Q1243" s="194"/>
      <c r="R1243" s="194"/>
      <c r="S1243" s="58">
        <f>(Table4[[#This Row],[سعر يومية السائق]]*Table4[[#This Row],[عدد الدورات ]])-SUM(Table4[[#This Row],[سلف ]:[خصم ]])+Table4[[#This Row],[اضافي ]]</f>
        <v>3750</v>
      </c>
      <c r="U1243" s="58">
        <f>Table4[[#This Row],[ سعر اليومية ]]*Table4[[#This Row],[عدد الدورات ]]-Table4[[#This Row],[سعر يومية السائق]]*L1243</f>
        <v>884</v>
      </c>
      <c r="V1243" s="58">
        <f>U1243-Table4[[#This Row],[W/H  3%]]</f>
        <v>744.98</v>
      </c>
      <c r="W1243" s="66" t="str">
        <f>Table4[[#This Row],[اليوم]]&amp;Table4[[#This Row],[الشهر ]]&amp;Table4[[#This Row],[العام]]</f>
        <v>2452026</v>
      </c>
      <c r="X1243" s="66" t="s">
        <v>304</v>
      </c>
    </row>
    <row r="1244" spans="1:24" x14ac:dyDescent="0.3">
      <c r="A1244" s="62">
        <v>24</v>
      </c>
      <c r="B1244" s="62">
        <v>5</v>
      </c>
      <c r="C1244" s="62">
        <v>2026</v>
      </c>
      <c r="D1244" s="41" t="str">
        <f t="shared" si="80"/>
        <v>سيد الحاوي 2عدلي منصور سعوديمدينتي اتوبيس 28</v>
      </c>
      <c r="E1244" s="4">
        <v>5028</v>
      </c>
      <c r="F1244" s="41" t="str">
        <f>VLOOKUP(E1244,mapping!C:J,2,FALSE)</f>
        <v>سيد الحاوي 2</v>
      </c>
      <c r="G1244" s="41" t="str">
        <f>IFERROR(VLOOKUP(F1244,mapping!$D$3:$J$200,2,FALSE),0)</f>
        <v xml:space="preserve">عدلي منصور </v>
      </c>
      <c r="H1244" s="41" t="str">
        <f>IFERROR(VLOOKUP(F1244,mapping!$D$3:$J$200,3,FALSE),0)</f>
        <v>سعودي</v>
      </c>
      <c r="I1244" s="41" t="str">
        <f>IFERROR(VLOOKUP(F1244,mapping!$D$3:$J$200,4,FALSE),0)</f>
        <v xml:space="preserve">مدينتي </v>
      </c>
      <c r="J1244" s="41" t="str">
        <f>IFERROR(VLOOKUP(F1244,mapping!$D$3:$J$200,5,FALSE),0)</f>
        <v>اتوبيس 28</v>
      </c>
      <c r="K1244" s="63">
        <f>IF(W1244=mapping!$N$1,IFERROR(VLOOKUP(Table4[[#This Row],[Column1]],mapping!A:L,11,FALSE),0),IF(W1244&gt;mapping!$N$1,IFERROR(VLOOKUP(Table4[[#This Row],[Column1]],mapping!A:L,11,FALSE),0),))</f>
        <v>741</v>
      </c>
      <c r="L1244" s="139">
        <v>1</v>
      </c>
      <c r="M1244" s="60">
        <f>IF(W1244=mapping!$N$1,IFERROR(VLOOKUP(Table4[[#This Row],[Column1]],mapping!A:L,12,FALSE),0),IF(W1244&gt;mapping!$N$1,IFERROR(VLOOKUP(Table4[[#This Row],[Column1]],mapping!A:L,12,FALSE),0),0))</f>
        <v>550</v>
      </c>
      <c r="N1244" s="58">
        <f>Table4[[#This Row],[ سعر اليومية ]]*3%*Table4[[#This Row],[عدد الدورات ]]</f>
        <v>22.23</v>
      </c>
      <c r="O1244" s="56">
        <f>Table4[[#This Row],[ سعر اليومية ]]*Table4[[#This Row],[عدد الدورات ]]-N1244</f>
        <v>718.77</v>
      </c>
      <c r="P1244" s="194"/>
      <c r="Q1244" s="194"/>
      <c r="R1244" s="194"/>
      <c r="S1244" s="58">
        <f>(Table4[[#This Row],[سعر يومية السائق]]*Table4[[#This Row],[عدد الدورات ]])-SUM(Table4[[#This Row],[سلف ]:[خصم ]])+Table4[[#This Row],[اضافي ]]</f>
        <v>550</v>
      </c>
      <c r="U1244" s="58">
        <f>Table4[[#This Row],[ سعر اليومية ]]*Table4[[#This Row],[عدد الدورات ]]-Table4[[#This Row],[سعر يومية السائق]]*L1244</f>
        <v>191</v>
      </c>
      <c r="V1244" s="58">
        <f>U1244-Table4[[#This Row],[W/H  3%]]</f>
        <v>168.77</v>
      </c>
      <c r="W1244" s="66" t="str">
        <f>Table4[[#This Row],[اليوم]]&amp;Table4[[#This Row],[الشهر ]]&amp;Table4[[#This Row],[العام]]</f>
        <v>2452026</v>
      </c>
      <c r="X1244" s="66" t="s">
        <v>304</v>
      </c>
    </row>
    <row r="1245" spans="1:24" x14ac:dyDescent="0.3">
      <c r="A1245" s="177">
        <v>24</v>
      </c>
      <c r="B1245" s="177">
        <v>5</v>
      </c>
      <c r="C1245" s="177">
        <v>2026</v>
      </c>
      <c r="D1245" s="177" t="str">
        <f>F1245&amp;G1245&amp;H1245&amp;I1245&amp;J1245</f>
        <v>حسام سعيد إضافيإضافيلوجستيكاإضافيإضافي</v>
      </c>
      <c r="E1245" s="203">
        <v>4015</v>
      </c>
      <c r="F1245" s="41" t="str">
        <f>VLOOKUP(E1245,mapping!C:J,2,FALSE)</f>
        <v>حسام سعيد إضافي</v>
      </c>
      <c r="G1245" s="41" t="str">
        <f>IFERROR(VLOOKUP(F1245,mapping!$D$3:$J$200,2,FALSE),0)</f>
        <v>إضافي</v>
      </c>
      <c r="H1245" s="41" t="str">
        <f>IFERROR(VLOOKUP(F1245,mapping!$D$3:$J$200,3,FALSE),0)</f>
        <v>لوجستيكا</v>
      </c>
      <c r="I1245" s="41" t="str">
        <f>IFERROR(VLOOKUP(F1245,mapping!$D$3:$J$200,4,FALSE),0)</f>
        <v>إضافي</v>
      </c>
      <c r="J1245" s="41" t="str">
        <f>IFERROR(VLOOKUP(F1245,mapping!$D$3:$J$200,5,FALSE),0)</f>
        <v>إضافي</v>
      </c>
      <c r="K1245" s="63">
        <f>IF(W1245=mapping!$N$1,IFERROR(VLOOKUP(Table4[[#This Row],[Column1]],mapping!A:L,11,FALSE),0),IF(W1245&gt;mapping!$N$1,IFERROR(VLOOKUP(Table4[[#This Row],[Column1]],mapping!A:L,11,FALSE),0),))</f>
        <v>1</v>
      </c>
      <c r="L1245" s="139">
        <v>1</v>
      </c>
      <c r="M1245" s="60">
        <f>IF(W1245=mapping!$N$1,IFERROR(VLOOKUP(Table4[[#This Row],[Column1]],mapping!A:L,12,FALSE),0),IF(W1245&gt;mapping!$N$1,IFERROR(VLOOKUP(Table4[[#This Row],[Column1]],mapping!A:L,12,FALSE),0),0))</f>
        <v>0</v>
      </c>
      <c r="N1245" s="58">
        <f>Table4[[#This Row],[ سعر اليومية ]]*3%*Table4[[#This Row],[عدد الدورات ]]</f>
        <v>0.03</v>
      </c>
      <c r="O1245" s="56">
        <f>Table4[[#This Row],[ سعر اليومية ]]*Table4[[#This Row],[عدد الدورات ]]-N1245</f>
        <v>0.97</v>
      </c>
      <c r="P1245" s="194"/>
      <c r="Q1245" s="194"/>
      <c r="R1245" s="197">
        <v>1100</v>
      </c>
      <c r="S1245" s="58">
        <f>(Table4[[#This Row],[سعر يومية السائق]]*Table4[[#This Row],[عدد الدورات ]])-SUM(Table4[[#This Row],[سلف ]:[خصم ]])+Table4[[#This Row],[اضافي ]]</f>
        <v>1100</v>
      </c>
      <c r="T1245" s="41" t="s">
        <v>427</v>
      </c>
      <c r="U1245" s="58">
        <f>Table4[[#This Row],[ سعر اليومية ]]*Table4[[#This Row],[عدد الدورات ]]-Table4[[#This Row],[سعر يومية السائق]]*L1245</f>
        <v>1</v>
      </c>
      <c r="V1245" s="58">
        <f>U1245-Table4[[#This Row],[W/H  3%]]</f>
        <v>0.97</v>
      </c>
      <c r="W1245" s="66" t="str">
        <f>Table4[[#This Row],[اليوم]]&amp;Table4[[#This Row],[الشهر ]]&amp;Table4[[#This Row],[العام]]</f>
        <v>2452026</v>
      </c>
      <c r="X1245" s="66" t="s">
        <v>304</v>
      </c>
    </row>
    <row r="1246" spans="1:24" s="123" customFormat="1" x14ac:dyDescent="0.3">
      <c r="D1246" s="123" t="e">
        <f t="shared" si="80"/>
        <v>#N/A</v>
      </c>
      <c r="E1246" s="201"/>
      <c r="F1246" s="123" t="e">
        <f>VLOOKUP(E1246,mapping!C:J,2,FALSE)</f>
        <v>#N/A</v>
      </c>
      <c r="G1246" s="123">
        <f>IFERROR(VLOOKUP(F1246,mapping!$D$3:$J$200,2,FALSE),0)</f>
        <v>0</v>
      </c>
      <c r="H1246" s="123">
        <f>IFERROR(VLOOKUP(F1246,mapping!$D$3:$J$200,3,FALSE),0)</f>
        <v>0</v>
      </c>
      <c r="I1246" s="123">
        <f>IFERROR(VLOOKUP(F1246,mapping!$D$3:$J$200,4,FALSE),0)</f>
        <v>0</v>
      </c>
      <c r="J1246" s="123">
        <f>IFERROR(VLOOKUP(F1246,mapping!$D$3:$J$200,5,FALSE),0)</f>
        <v>0</v>
      </c>
      <c r="K1246" s="124">
        <f>IF(W1246=mapping!$N$1,IFERROR(VLOOKUP(Table4[[#This Row],[Column1]],mapping!A:L,11,FALSE),0),IF(W1246&gt;mapping!$N$1,IFERROR(VLOOKUP(Table4[[#This Row],[Column1]],mapping!A:L,11,FALSE),0),))</f>
        <v>0</v>
      </c>
      <c r="L1246" s="140"/>
      <c r="M1246" s="124">
        <f>IF(W1246=mapping!$N$1,IFERROR(VLOOKUP(Table4[[#This Row],[Column1]],mapping!A:L,12,FALSE),0),IF(W1246&gt;mapping!$N$1,IFERROR(VLOOKUP(Table4[[#This Row],[Column1]],mapping!A:L,12,FALSE),0),0))</f>
        <v>0</v>
      </c>
      <c r="N1246" s="125">
        <f>Table4[[#This Row],[ سعر اليومية ]]*3%*Table4[[#This Row],[عدد الدورات ]]</f>
        <v>0</v>
      </c>
      <c r="O1246" s="126">
        <f>Table4[[#This Row],[ سعر اليومية ]]*Table4[[#This Row],[عدد الدورات ]]-N1246</f>
        <v>0</v>
      </c>
      <c r="P1246" s="195"/>
      <c r="Q1246" s="195"/>
      <c r="R1246" s="195"/>
      <c r="S1246" s="125">
        <f>(Table4[[#This Row],[سعر يومية السائق]]*Table4[[#This Row],[عدد الدورات ]])-SUM(Table4[[#This Row],[سلف ]:[خصم ]])+Table4[[#This Row],[اضافي ]]</f>
        <v>0</v>
      </c>
      <c r="U1246" s="125">
        <f>Table4[[#This Row],[ سعر اليومية ]]*Table4[[#This Row],[عدد الدورات ]]-Table4[[#This Row],[سعر يومية السائق]]*L1246</f>
        <v>0</v>
      </c>
      <c r="V1246" s="125">
        <f>U1246-Table4[[#This Row],[W/H  3%]]</f>
        <v>0</v>
      </c>
      <c r="W1246" s="127" t="str">
        <f>Table4[[#This Row],[اليوم]]&amp;Table4[[#This Row],[الشهر ]]&amp;Table4[[#This Row],[العام]]</f>
        <v/>
      </c>
      <c r="X1246" s="127" t="s">
        <v>304</v>
      </c>
    </row>
    <row r="1247" spans="1:24" x14ac:dyDescent="0.3">
      <c r="A1247" s="62">
        <v>25</v>
      </c>
      <c r="B1247" s="62">
        <v>5</v>
      </c>
      <c r="C1247" s="62">
        <v>2026</v>
      </c>
      <c r="D1247" s="41" t="str">
        <f t="shared" si="80"/>
        <v>مصطفي قليوبقليوب FIRST STARTم.نصر ميكروباص صيني</v>
      </c>
      <c r="E1247" s="4">
        <v>1000</v>
      </c>
      <c r="F1247" s="41" t="str">
        <f>VLOOKUP(E1247,mapping!C:J,2,FALSE)</f>
        <v>مصطفي قليوب</v>
      </c>
      <c r="G1247" s="41" t="str">
        <f>IFERROR(VLOOKUP(F1247,mapping!$D$3:$J$200,2,FALSE),0)</f>
        <v xml:space="preserve">قليوب </v>
      </c>
      <c r="H1247" s="41" t="str">
        <f>IFERROR(VLOOKUP(F1247,mapping!$D$3:$J$200,3,FALSE),0)</f>
        <v>FIRST START</v>
      </c>
      <c r="I1247" s="41" t="str">
        <f>IFERROR(VLOOKUP(F1247,mapping!$D$3:$J$200,4,FALSE),0)</f>
        <v xml:space="preserve">م.نصر </v>
      </c>
      <c r="J1247" s="41" t="str">
        <f>IFERROR(VLOOKUP(F1247,mapping!$D$3:$J$200,5,FALSE),0)</f>
        <v>ميكروباص صيني</v>
      </c>
      <c r="K1247" s="63">
        <f>IF(W1247=mapping!$N$1,IFERROR(VLOOKUP(Table4[[#This Row],[Column1]],mapping!A:L,11,FALSE),0),IF(W1247&gt;mapping!$N$1,IFERROR(VLOOKUP(Table4[[#This Row],[Column1]],mapping!A:L,11,FALSE),0),))</f>
        <v>1250</v>
      </c>
      <c r="L1247" s="139">
        <v>1</v>
      </c>
      <c r="M1247" s="60">
        <f>IF(W1247=mapping!$N$1,IFERROR(VLOOKUP(Table4[[#This Row],[Column1]],mapping!A:L,12,FALSE),0),IF(W1247&gt;mapping!$N$1,IFERROR(VLOOKUP(Table4[[#This Row],[Column1]],mapping!A:L,12,FALSE),0),0))</f>
        <v>1200</v>
      </c>
      <c r="N1247" s="58">
        <f>Table4[[#This Row],[ سعر اليومية ]]*3%*Table4[[#This Row],[عدد الدورات ]]</f>
        <v>37.5</v>
      </c>
      <c r="O1247" s="56">
        <f>Table4[[#This Row],[ سعر اليومية ]]*Table4[[#This Row],[عدد الدورات ]]-N1247</f>
        <v>1212.5</v>
      </c>
      <c r="P1247" s="194"/>
      <c r="Q1247" s="194"/>
      <c r="R1247" s="194"/>
      <c r="S1247" s="58">
        <f>(Table4[[#This Row],[سعر يومية السائق]]*Table4[[#This Row],[عدد الدورات ]])-SUM(Table4[[#This Row],[سلف ]:[خصم ]])+Table4[[#This Row],[اضافي ]]</f>
        <v>1200</v>
      </c>
      <c r="U1247" s="58">
        <f>Table4[[#This Row],[ سعر اليومية ]]*Table4[[#This Row],[عدد الدورات ]]-Table4[[#This Row],[سعر يومية السائق]]*L1247</f>
        <v>50</v>
      </c>
      <c r="V1247" s="58">
        <f>U1247-Table4[[#This Row],[W/H  3%]]</f>
        <v>12.5</v>
      </c>
      <c r="W1247" s="66" t="str">
        <f>Table4[[#This Row],[اليوم]]&amp;Table4[[#This Row],[الشهر ]]&amp;Table4[[#This Row],[العام]]</f>
        <v>2552026</v>
      </c>
      <c r="X1247" s="66" t="s">
        <v>304</v>
      </c>
    </row>
    <row r="1248" spans="1:24" x14ac:dyDescent="0.3">
      <c r="A1248" s="62">
        <v>25</v>
      </c>
      <c r="B1248" s="62">
        <v>5</v>
      </c>
      <c r="C1248" s="62">
        <v>2026</v>
      </c>
      <c r="D1248" s="41" t="str">
        <f t="shared" si="80"/>
        <v>عمرو برعي الجراجFLITCH AND GRAINالتجمع ميكروباص صيني</v>
      </c>
      <c r="E1248" s="4">
        <v>2000</v>
      </c>
      <c r="F1248" s="41" t="str">
        <f>VLOOKUP(E1248,mapping!C:J,2,FALSE)</f>
        <v xml:space="preserve">عمرو برعي </v>
      </c>
      <c r="G1248" s="41" t="str">
        <f>IFERROR(VLOOKUP(F1248,mapping!$D$3:$J$200,2,FALSE),0)</f>
        <v>الجراج</v>
      </c>
      <c r="H1248" s="41" t="str">
        <f>IFERROR(VLOOKUP(F1248,mapping!$D$3:$J$200,3,FALSE),0)</f>
        <v>FLITCH AND GRAIN</v>
      </c>
      <c r="I1248" s="41" t="str">
        <f>IFERROR(VLOOKUP(F1248,mapping!$D$3:$J$200,4,FALSE),0)</f>
        <v xml:space="preserve">التجمع </v>
      </c>
      <c r="J1248" s="41" t="str">
        <f>IFERROR(VLOOKUP(F1248,mapping!$D$3:$J$200,5,FALSE),0)</f>
        <v>ميكروباص صيني</v>
      </c>
      <c r="K1248" s="63">
        <f>IF(W1248=mapping!$N$1,IFERROR(VLOOKUP(Table4[[#This Row],[Column1]],mapping!A:L,11,FALSE),0),IF(W1248&gt;mapping!$N$1,IFERROR(VLOOKUP(Table4[[#This Row],[Column1]],mapping!A:L,11,FALSE),0),))</f>
        <v>1300</v>
      </c>
      <c r="L1248" s="139">
        <v>1</v>
      </c>
      <c r="M1248" s="60">
        <f>IF(W1248=mapping!$N$1,IFERROR(VLOOKUP(Table4[[#This Row],[Column1]],mapping!A:L,12,FALSE),0),IF(W1248&gt;mapping!$N$1,IFERROR(VLOOKUP(Table4[[#This Row],[Column1]],mapping!A:L,12,FALSE),0),0))</f>
        <v>1050</v>
      </c>
      <c r="N1248" s="58">
        <f>Table4[[#This Row],[ سعر اليومية ]]*3%*Table4[[#This Row],[عدد الدورات ]]</f>
        <v>39</v>
      </c>
      <c r="O1248" s="56">
        <f>Table4[[#This Row],[ سعر اليومية ]]*Table4[[#This Row],[عدد الدورات ]]-N1248</f>
        <v>1261</v>
      </c>
      <c r="P1248" s="194"/>
      <c r="Q1248" s="194"/>
      <c r="R1248" s="194"/>
      <c r="S1248" s="58">
        <f>(Table4[[#This Row],[سعر يومية السائق]]*Table4[[#This Row],[عدد الدورات ]])-SUM(Table4[[#This Row],[سلف ]:[خصم ]])+Table4[[#This Row],[اضافي ]]</f>
        <v>1050</v>
      </c>
      <c r="U1248" s="58">
        <f>Table4[[#This Row],[ سعر اليومية ]]*Table4[[#This Row],[عدد الدورات ]]-Table4[[#This Row],[سعر يومية السائق]]*L1248</f>
        <v>250</v>
      </c>
      <c r="V1248" s="58">
        <f>U1248-Table4[[#This Row],[W/H  3%]]</f>
        <v>211</v>
      </c>
      <c r="W1248" s="66" t="str">
        <f>Table4[[#This Row],[اليوم]]&amp;Table4[[#This Row],[الشهر ]]&amp;Table4[[#This Row],[العام]]</f>
        <v>2552026</v>
      </c>
      <c r="X1248" s="66" t="s">
        <v>304</v>
      </c>
    </row>
    <row r="1249" spans="1:24" x14ac:dyDescent="0.3">
      <c r="A1249" s="62">
        <v>25</v>
      </c>
      <c r="B1249" s="62">
        <v>5</v>
      </c>
      <c r="C1249" s="62">
        <v>2026</v>
      </c>
      <c r="D1249" s="41" t="str">
        <f t="shared" si="80"/>
        <v>مصطفي الف مسكنالف مسكن 3 ورديةنجمة هليوبوليسالتجمع اتوبيس 28</v>
      </c>
      <c r="E1249" s="4">
        <v>3000</v>
      </c>
      <c r="F1249" s="41" t="str">
        <f>VLOOKUP(E1249,mapping!C:J,2,FALSE)</f>
        <v>مصطفي الف مسكن</v>
      </c>
      <c r="G1249" s="41" t="str">
        <f>IFERROR(VLOOKUP(F1249,mapping!$D$3:$J$200,2,FALSE),0)</f>
        <v>الف مسكن 3 وردية</v>
      </c>
      <c r="H1249" s="41" t="str">
        <f>IFERROR(VLOOKUP(F1249,mapping!$D$3:$J$200,3,FALSE),0)</f>
        <v>نجمة هليوبوليس</v>
      </c>
      <c r="I1249" s="41" t="str">
        <f>IFERROR(VLOOKUP(F1249,mapping!$D$3:$J$200,4,FALSE),0)</f>
        <v xml:space="preserve">التجمع </v>
      </c>
      <c r="J1249" s="41" t="str">
        <f>IFERROR(VLOOKUP(F1249,mapping!$D$3:$J$200,5,FALSE),0)</f>
        <v>اتوبيس 28</v>
      </c>
      <c r="K1249" s="63">
        <f>IF(W1249=mapping!$N$1,IFERROR(VLOOKUP(Table4[[#This Row],[Column1]],mapping!A:L,11,FALSE),0),IF(W1249&gt;mapping!$N$1,IFERROR(VLOOKUP(Table4[[#This Row],[Column1]],mapping!A:L,11,FALSE),0),))</f>
        <v>4297</v>
      </c>
      <c r="L1249" s="139">
        <v>1</v>
      </c>
      <c r="M1249" s="60">
        <f>IF(W1249=mapping!$N$1,IFERROR(VLOOKUP(Table4[[#This Row],[Column1]],mapping!A:L,12,FALSE),0),IF(W1249&gt;mapping!$N$1,IFERROR(VLOOKUP(Table4[[#This Row],[Column1]],mapping!A:L,12,FALSE),0),0))</f>
        <v>3800</v>
      </c>
      <c r="N1249" s="58">
        <f>Table4[[#This Row],[ سعر اليومية ]]*3%*Table4[[#This Row],[عدد الدورات ]]</f>
        <v>128.91</v>
      </c>
      <c r="O1249" s="56">
        <f>Table4[[#This Row],[ سعر اليومية ]]*Table4[[#This Row],[عدد الدورات ]]-N1249</f>
        <v>4168.09</v>
      </c>
      <c r="P1249" s="194"/>
      <c r="Q1249" s="194"/>
      <c r="R1249" s="194"/>
      <c r="S1249" s="58">
        <f>(Table4[[#This Row],[سعر يومية السائق]]*Table4[[#This Row],[عدد الدورات ]])-SUM(Table4[[#This Row],[سلف ]:[خصم ]])+Table4[[#This Row],[اضافي ]]</f>
        <v>3800</v>
      </c>
      <c r="U1249" s="58">
        <f>Table4[[#This Row],[ سعر اليومية ]]*Table4[[#This Row],[عدد الدورات ]]-Table4[[#This Row],[سعر يومية السائق]]*L1249</f>
        <v>497</v>
      </c>
      <c r="V1249" s="58">
        <f>U1249-Table4[[#This Row],[W/H  3%]]</f>
        <v>368.09000000000003</v>
      </c>
      <c r="W1249" s="66" t="str">
        <f>Table4[[#This Row],[اليوم]]&amp;Table4[[#This Row],[الشهر ]]&amp;Table4[[#This Row],[العام]]</f>
        <v>2552026</v>
      </c>
      <c r="X1249" s="66" t="s">
        <v>304</v>
      </c>
    </row>
    <row r="1250" spans="1:24" x14ac:dyDescent="0.3">
      <c r="A1250" s="62">
        <v>25</v>
      </c>
      <c r="B1250" s="62">
        <v>5</v>
      </c>
      <c r="C1250" s="62">
        <v>2026</v>
      </c>
      <c r="D1250" s="41" t="str">
        <f t="shared" si="80"/>
        <v>ممدوح كيلاني1قليوب 3 وردية نجمة هليوبوليسالتجمع اتوبيس 28</v>
      </c>
      <c r="E1250" s="4">
        <v>3002</v>
      </c>
      <c r="F1250" s="41" t="str">
        <f>VLOOKUP(E1250,mapping!C:J,2,FALSE)</f>
        <v>ممدوح كيلاني1</v>
      </c>
      <c r="G1250" s="41" t="str">
        <f>IFERROR(VLOOKUP(F1250,mapping!$D$3:$J$200,2,FALSE),0)</f>
        <v xml:space="preserve">قليوب 3 وردية </v>
      </c>
      <c r="H1250" s="41" t="str">
        <f>IFERROR(VLOOKUP(F1250,mapping!$D$3:$J$200,3,FALSE),0)</f>
        <v>نجمة هليوبوليس</v>
      </c>
      <c r="I1250" s="41" t="str">
        <f>IFERROR(VLOOKUP(F1250,mapping!$D$3:$J$200,4,FALSE),0)</f>
        <v xml:space="preserve">التجمع </v>
      </c>
      <c r="J1250" s="41" t="str">
        <f>IFERROR(VLOOKUP(F1250,mapping!$D$3:$J$200,5,FALSE),0)</f>
        <v>اتوبيس 28</v>
      </c>
      <c r="K1250" s="63">
        <f>IF(W1250=mapping!$N$1,IFERROR(VLOOKUP(Table4[[#This Row],[Column1]],mapping!A:L,11,FALSE),0),IF(W1250&gt;mapping!$N$1,IFERROR(VLOOKUP(Table4[[#This Row],[Column1]],mapping!A:L,11,FALSE),0),))</f>
        <v>4297</v>
      </c>
      <c r="L1250" s="139">
        <v>1</v>
      </c>
      <c r="M1250" s="60">
        <f>IF(W1250=mapping!$N$1,IFERROR(VLOOKUP(Table4[[#This Row],[Column1]],mapping!A:L,12,FALSE),0),IF(W1250&gt;mapping!$N$1,IFERROR(VLOOKUP(Table4[[#This Row],[Column1]],mapping!A:L,12,FALSE),0),0))</f>
        <v>3900</v>
      </c>
      <c r="N1250" s="58">
        <f>Table4[[#This Row],[ سعر اليومية ]]*3%*Table4[[#This Row],[عدد الدورات ]]</f>
        <v>128.91</v>
      </c>
      <c r="O1250" s="56">
        <f>Table4[[#This Row],[ سعر اليومية ]]*Table4[[#This Row],[عدد الدورات ]]-N1250</f>
        <v>4168.09</v>
      </c>
      <c r="P1250" s="194"/>
      <c r="Q1250" s="194"/>
      <c r="R1250" s="194"/>
      <c r="S1250" s="58">
        <f>(Table4[[#This Row],[سعر يومية السائق]]*Table4[[#This Row],[عدد الدورات ]])-SUM(Table4[[#This Row],[سلف ]:[خصم ]])+Table4[[#This Row],[اضافي ]]</f>
        <v>3900</v>
      </c>
      <c r="U1250" s="58">
        <f>Table4[[#This Row],[ سعر اليومية ]]*Table4[[#This Row],[عدد الدورات ]]-Table4[[#This Row],[سعر يومية السائق]]*L1250</f>
        <v>397</v>
      </c>
      <c r="V1250" s="58">
        <f>U1250-Table4[[#This Row],[W/H  3%]]</f>
        <v>268.09000000000003</v>
      </c>
      <c r="W1250" s="66" t="str">
        <f>Table4[[#This Row],[اليوم]]&amp;Table4[[#This Row],[الشهر ]]&amp;Table4[[#This Row],[العام]]</f>
        <v>2552026</v>
      </c>
      <c r="X1250" s="66" t="s">
        <v>304</v>
      </c>
    </row>
    <row r="1251" spans="1:24" x14ac:dyDescent="0.3">
      <c r="A1251" s="62">
        <v>25</v>
      </c>
      <c r="B1251" s="62">
        <v>5</v>
      </c>
      <c r="C1251" s="62">
        <v>2026</v>
      </c>
      <c r="D1251" s="41" t="str">
        <f t="shared" si="80"/>
        <v>ممدوح كيلاني3المنيب 3وردية نجمة هليوبوليسالتجمع ميكروباص</v>
      </c>
      <c r="E1251" s="4">
        <v>3004</v>
      </c>
      <c r="F1251" s="41" t="str">
        <f>VLOOKUP(E1251,mapping!C:J,2,FALSE)</f>
        <v>ممدوح كيلاني3</v>
      </c>
      <c r="G1251" s="41" t="str">
        <f>IFERROR(VLOOKUP(F1251,mapping!$D$3:$J$200,2,FALSE),0)</f>
        <v xml:space="preserve">المنيب 3وردية </v>
      </c>
      <c r="H1251" s="41" t="str">
        <f>IFERROR(VLOOKUP(F1251,mapping!$D$3:$J$200,3,FALSE),0)</f>
        <v>نجمة هليوبوليس</v>
      </c>
      <c r="I1251" s="41" t="str">
        <f>IFERROR(VLOOKUP(F1251,mapping!$D$3:$J$200,4,FALSE),0)</f>
        <v xml:space="preserve">التجمع </v>
      </c>
      <c r="J1251" s="41" t="str">
        <f>IFERROR(VLOOKUP(F1251,mapping!$D$3:$J$200,5,FALSE),0)</f>
        <v>ميكروباص</v>
      </c>
      <c r="K1251" s="63">
        <f>IF(W1251=mapping!$N$1,IFERROR(VLOOKUP(Table4[[#This Row],[Column1]],mapping!A:L,11,FALSE),0),IF(W1251&gt;mapping!$N$1,IFERROR(VLOOKUP(Table4[[#This Row],[Column1]],mapping!A:L,11,FALSE),0),))</f>
        <v>3600</v>
      </c>
      <c r="L1251" s="139">
        <v>1</v>
      </c>
      <c r="M1251" s="60">
        <f>IF(W1251=mapping!$N$1,IFERROR(VLOOKUP(Table4[[#This Row],[Column1]],mapping!A:L,12,FALSE),0),IF(W1251&gt;mapping!$N$1,IFERROR(VLOOKUP(Table4[[#This Row],[Column1]],mapping!A:L,12,FALSE),0),0))</f>
        <v>2700</v>
      </c>
      <c r="N1251" s="58">
        <f>Table4[[#This Row],[ سعر اليومية ]]*3%*Table4[[#This Row],[عدد الدورات ]]</f>
        <v>108</v>
      </c>
      <c r="O1251" s="56">
        <f>Table4[[#This Row],[ سعر اليومية ]]*Table4[[#This Row],[عدد الدورات ]]-N1251</f>
        <v>3492</v>
      </c>
      <c r="P1251" s="194"/>
      <c r="Q1251" s="194"/>
      <c r="R1251" s="194"/>
      <c r="S1251" s="58">
        <f>(Table4[[#This Row],[سعر يومية السائق]]*Table4[[#This Row],[عدد الدورات ]])-SUM(Table4[[#This Row],[سلف ]:[خصم ]])+Table4[[#This Row],[اضافي ]]</f>
        <v>2700</v>
      </c>
      <c r="U1251" s="58">
        <f>Table4[[#This Row],[ سعر اليومية ]]*Table4[[#This Row],[عدد الدورات ]]-Table4[[#This Row],[سعر يومية السائق]]*L1251</f>
        <v>900</v>
      </c>
      <c r="V1251" s="58">
        <f>U1251-Table4[[#This Row],[W/H  3%]]</f>
        <v>792</v>
      </c>
      <c r="W1251" s="66" t="str">
        <f>Table4[[#This Row],[اليوم]]&amp;Table4[[#This Row],[الشهر ]]&amp;Table4[[#This Row],[العام]]</f>
        <v>2552026</v>
      </c>
      <c r="X1251" s="66" t="s">
        <v>304</v>
      </c>
    </row>
    <row r="1252" spans="1:24" x14ac:dyDescent="0.3">
      <c r="A1252" s="62">
        <v>25</v>
      </c>
      <c r="B1252" s="62">
        <v>5</v>
      </c>
      <c r="C1252" s="62">
        <v>2026</v>
      </c>
      <c r="D1252" s="41" t="str">
        <f t="shared" si="80"/>
        <v>بكرقليوب 1 ورديةنجمة هليوبوليسالتجمع ميكروباص</v>
      </c>
      <c r="E1252" s="4">
        <v>3005</v>
      </c>
      <c r="F1252" s="41" t="str">
        <f>VLOOKUP(E1252,mapping!C:J,2,FALSE)</f>
        <v>بكر</v>
      </c>
      <c r="G1252" s="41" t="str">
        <f>IFERROR(VLOOKUP(F1252,mapping!$D$3:$J$200,2,FALSE),0)</f>
        <v>قليوب 1 وردية</v>
      </c>
      <c r="H1252" s="41" t="str">
        <f>IFERROR(VLOOKUP(F1252,mapping!$D$3:$J$200,3,FALSE),0)</f>
        <v>نجمة هليوبوليس</v>
      </c>
      <c r="I1252" s="41" t="str">
        <f>IFERROR(VLOOKUP(F1252,mapping!$D$3:$J$200,4,FALSE),0)</f>
        <v xml:space="preserve">التجمع </v>
      </c>
      <c r="J1252" s="41" t="str">
        <f>IFERROR(VLOOKUP(F1252,mapping!$D$3:$J$200,5,FALSE),0)</f>
        <v>ميكروباص</v>
      </c>
      <c r="K1252" s="63">
        <f>IF(W1252=mapping!$N$1,IFERROR(VLOOKUP(Table4[[#This Row],[Column1]],mapping!A:L,11,FALSE),0),IF(W1252&gt;mapping!$N$1,IFERROR(VLOOKUP(Table4[[#This Row],[Column1]],mapping!A:L,11,FALSE),0),))</f>
        <v>1400</v>
      </c>
      <c r="L1252" s="139">
        <v>1</v>
      </c>
      <c r="M1252" s="60">
        <f>IF(W1252=mapping!$N$1,IFERROR(VLOOKUP(Table4[[#This Row],[Column1]],mapping!A:L,12,FALSE),0),IF(W1252&gt;mapping!$N$1,IFERROR(VLOOKUP(Table4[[#This Row],[Column1]],mapping!A:L,12,FALSE),0),0))</f>
        <v>1200</v>
      </c>
      <c r="N1252" s="58">
        <f>Table4[[#This Row],[ سعر اليومية ]]*3%*Table4[[#This Row],[عدد الدورات ]]</f>
        <v>42</v>
      </c>
      <c r="O1252" s="56">
        <f>Table4[[#This Row],[ سعر اليومية ]]*Table4[[#This Row],[عدد الدورات ]]-N1252</f>
        <v>1358</v>
      </c>
      <c r="P1252" s="194"/>
      <c r="Q1252" s="194"/>
      <c r="R1252" s="194"/>
      <c r="S1252" s="58">
        <f>(Table4[[#This Row],[سعر يومية السائق]]*Table4[[#This Row],[عدد الدورات ]])-SUM(Table4[[#This Row],[سلف ]:[خصم ]])+Table4[[#This Row],[اضافي ]]</f>
        <v>1200</v>
      </c>
      <c r="U1252" s="58">
        <f>Table4[[#This Row],[ سعر اليومية ]]*Table4[[#This Row],[عدد الدورات ]]-Table4[[#This Row],[سعر يومية السائق]]*L1252</f>
        <v>200</v>
      </c>
      <c r="V1252" s="58">
        <f>U1252-Table4[[#This Row],[W/H  3%]]</f>
        <v>158</v>
      </c>
      <c r="W1252" s="66" t="str">
        <f>Table4[[#This Row],[اليوم]]&amp;Table4[[#This Row],[الشهر ]]&amp;Table4[[#This Row],[العام]]</f>
        <v>2552026</v>
      </c>
      <c r="X1252" s="66" t="s">
        <v>304</v>
      </c>
    </row>
    <row r="1253" spans="1:24" x14ac:dyDescent="0.3">
      <c r="A1253" s="62">
        <v>25</v>
      </c>
      <c r="B1253" s="62">
        <v>5</v>
      </c>
      <c r="C1253" s="62">
        <v>2026</v>
      </c>
      <c r="D1253" s="41" t="str">
        <f t="shared" si="80"/>
        <v xml:space="preserve">رجب سلامة 1المرج لوجستيكااكتوبر هاي اس </v>
      </c>
      <c r="E1253" s="4">
        <v>4000</v>
      </c>
      <c r="F1253" s="41" t="str">
        <f>VLOOKUP(E1253,mapping!C:J,2,FALSE)</f>
        <v>رجب سلامة 1</v>
      </c>
      <c r="G1253" s="41" t="str">
        <f>IFERROR(VLOOKUP(F1253,mapping!$D$3:$J$200,2,FALSE),0)</f>
        <v xml:space="preserve">المرج </v>
      </c>
      <c r="H1253" s="41" t="str">
        <f>IFERROR(VLOOKUP(F1253,mapping!$D$3:$J$200,3,FALSE),0)</f>
        <v>لوجستيكا</v>
      </c>
      <c r="I1253" s="41" t="str">
        <f>IFERROR(VLOOKUP(F1253,mapping!$D$3:$J$200,4,FALSE),0)</f>
        <v xml:space="preserve">اكتوبر </v>
      </c>
      <c r="J1253" s="41" t="str">
        <f>IFERROR(VLOOKUP(F1253,mapping!$D$3:$J$200,5,FALSE),0)</f>
        <v xml:space="preserve">هاي اس </v>
      </c>
      <c r="K1253" s="63">
        <f>IF(W1253=mapping!$N$1,IFERROR(VLOOKUP(Table4[[#This Row],[Column1]],mapping!A:L,11,FALSE),0),IF(W1253&gt;mapping!$N$1,IFERROR(VLOOKUP(Table4[[#This Row],[Column1]],mapping!A:L,11,FALSE),0),))</f>
        <v>2195</v>
      </c>
      <c r="L1253" s="139">
        <v>1</v>
      </c>
      <c r="M1253" s="60">
        <f>IF(W1253=mapping!$N$1,IFERROR(VLOOKUP(Table4[[#This Row],[Column1]],mapping!A:L,12,FALSE),0),IF(W1253&gt;mapping!$N$1,IFERROR(VLOOKUP(Table4[[#This Row],[Column1]],mapping!A:L,12,FALSE),0),0))</f>
        <v>2000</v>
      </c>
      <c r="N1253" s="58">
        <f>Table4[[#This Row],[ سعر اليومية ]]*3%*Table4[[#This Row],[عدد الدورات ]]</f>
        <v>65.849999999999994</v>
      </c>
      <c r="O1253" s="56">
        <f>Table4[[#This Row],[ سعر اليومية ]]*Table4[[#This Row],[عدد الدورات ]]-N1253</f>
        <v>2129.15</v>
      </c>
      <c r="P1253" s="194"/>
      <c r="Q1253" s="194">
        <v>10125</v>
      </c>
      <c r="R1253" s="194"/>
      <c r="S1253" s="58">
        <f>(Table4[[#This Row],[سعر يومية السائق]]*Table4[[#This Row],[عدد الدورات ]])-SUM(Table4[[#This Row],[سلف ]:[خصم ]])+Table4[[#This Row],[اضافي ]]</f>
        <v>-8125</v>
      </c>
      <c r="U1253" s="58">
        <f>Table4[[#This Row],[ سعر اليومية ]]*Table4[[#This Row],[عدد الدورات ]]-Table4[[#This Row],[سعر يومية السائق]]*L1253</f>
        <v>195</v>
      </c>
      <c r="V1253" s="58">
        <f>U1253-Table4[[#This Row],[W/H  3%]]</f>
        <v>129.15</v>
      </c>
      <c r="W1253" s="66" t="str">
        <f>Table4[[#This Row],[اليوم]]&amp;Table4[[#This Row],[الشهر ]]&amp;Table4[[#This Row],[العام]]</f>
        <v>2552026</v>
      </c>
      <c r="X1253" s="66" t="s">
        <v>304</v>
      </c>
    </row>
    <row r="1254" spans="1:24" x14ac:dyDescent="0.3">
      <c r="A1254" s="62">
        <v>25</v>
      </c>
      <c r="B1254" s="62">
        <v>5</v>
      </c>
      <c r="C1254" s="62">
        <v>2026</v>
      </c>
      <c r="D1254" s="41" t="str">
        <f t="shared" si="80"/>
        <v xml:space="preserve">رجب سلامة 2 نكلا حضورلوجستيكااكتوبر هاي اس </v>
      </c>
      <c r="E1254" s="4">
        <v>4004</v>
      </c>
      <c r="F1254" s="41" t="str">
        <f>VLOOKUP(E1254,mapping!C:J,2,FALSE)</f>
        <v xml:space="preserve">رجب سلامة 2 </v>
      </c>
      <c r="G1254" s="41" t="str">
        <f>IFERROR(VLOOKUP(F1254,mapping!$D$3:$J$200,2,FALSE),0)</f>
        <v>نكلا حضور</v>
      </c>
      <c r="H1254" s="41" t="str">
        <f>IFERROR(VLOOKUP(F1254,mapping!$D$3:$J$200,3,FALSE),0)</f>
        <v>لوجستيكا</v>
      </c>
      <c r="I1254" s="41" t="str">
        <f>IFERROR(VLOOKUP(F1254,mapping!$D$3:$J$200,4,FALSE),0)</f>
        <v xml:space="preserve">اكتوبر </v>
      </c>
      <c r="J1254" s="41" t="str">
        <f>IFERROR(VLOOKUP(F1254,mapping!$D$3:$J$200,5,FALSE),0)</f>
        <v xml:space="preserve">هاي اس </v>
      </c>
      <c r="K1254" s="63">
        <f>IF(W1254=mapping!$N$1,IFERROR(VLOOKUP(Table4[[#This Row],[Column1]],mapping!A:L,11,FALSE),0),IF(W1254&gt;mapping!$N$1,IFERROR(VLOOKUP(Table4[[#This Row],[Column1]],mapping!A:L,11,FALSE),0),))</f>
        <v>1024</v>
      </c>
      <c r="L1254" s="139">
        <v>1</v>
      </c>
      <c r="M1254" s="60">
        <f>IF(W1254=mapping!$N$1,IFERROR(VLOOKUP(Table4[[#This Row],[Column1]],mapping!A:L,12,FALSE),0),IF(W1254&gt;mapping!$N$1,IFERROR(VLOOKUP(Table4[[#This Row],[Column1]],mapping!A:L,12,FALSE),0),0))</f>
        <v>1000</v>
      </c>
      <c r="N1254" s="58">
        <f>Table4[[#This Row],[ سعر اليومية ]]*3%*Table4[[#This Row],[عدد الدورات ]]</f>
        <v>30.72</v>
      </c>
      <c r="O1254" s="56">
        <f>Table4[[#This Row],[ سعر اليومية ]]*Table4[[#This Row],[عدد الدورات ]]-N1254</f>
        <v>993.28</v>
      </c>
      <c r="P1254" s="194"/>
      <c r="Q1254" s="194"/>
      <c r="R1254" s="194"/>
      <c r="S1254" s="58">
        <f>(Table4[[#This Row],[سعر يومية السائق]]*Table4[[#This Row],[عدد الدورات ]])-SUM(Table4[[#This Row],[سلف ]:[خصم ]])+Table4[[#This Row],[اضافي ]]</f>
        <v>1000</v>
      </c>
      <c r="U1254" s="58">
        <f>Table4[[#This Row],[ سعر اليومية ]]*Table4[[#This Row],[عدد الدورات ]]-Table4[[#This Row],[سعر يومية السائق]]*L1254</f>
        <v>24</v>
      </c>
      <c r="V1254" s="58">
        <f>U1254-Table4[[#This Row],[W/H  3%]]</f>
        <v>-6.7199999999999989</v>
      </c>
      <c r="W1254" s="66" t="str">
        <f>Table4[[#This Row],[اليوم]]&amp;Table4[[#This Row],[الشهر ]]&amp;Table4[[#This Row],[العام]]</f>
        <v>2552026</v>
      </c>
      <c r="X1254" s="66" t="s">
        <v>304</v>
      </c>
    </row>
    <row r="1255" spans="1:24" x14ac:dyDescent="0.3">
      <c r="A1255" s="62">
        <v>25</v>
      </c>
      <c r="B1255" s="62">
        <v>5</v>
      </c>
      <c r="C1255" s="62">
        <v>2026</v>
      </c>
      <c r="D1255" s="41" t="str">
        <f t="shared" si="80"/>
        <v xml:space="preserve">احمد السيدالمنيب 3وردية لوجستيكااكتوبر هاي اس </v>
      </c>
      <c r="E1255" s="4">
        <v>4001</v>
      </c>
      <c r="F1255" s="41" t="str">
        <f>VLOOKUP(E1255,mapping!C:J,2,FALSE)</f>
        <v>احمد السيد</v>
      </c>
      <c r="G1255" s="41" t="str">
        <f>IFERROR(VLOOKUP(F1255,mapping!$D$3:$J$200,2,FALSE),0)</f>
        <v xml:space="preserve">المنيب 3وردية </v>
      </c>
      <c r="H1255" s="41" t="str">
        <f>IFERROR(VLOOKUP(F1255,mapping!$D$3:$J$200,3,FALSE),0)</f>
        <v>لوجستيكا</v>
      </c>
      <c r="I1255" s="41" t="str">
        <f>IFERROR(VLOOKUP(F1255,mapping!$D$3:$J$200,4,FALSE),0)</f>
        <v xml:space="preserve">اكتوبر </v>
      </c>
      <c r="J1255" s="41" t="str">
        <f>IFERROR(VLOOKUP(F1255,mapping!$D$3:$J$200,5,FALSE),0)</f>
        <v xml:space="preserve">هاي اس </v>
      </c>
      <c r="K1255" s="63">
        <f>IF(W1255=mapping!$N$1,IFERROR(VLOOKUP(Table4[[#This Row],[Column1]],mapping!A:L,11,FALSE),0),IF(W1255&gt;mapping!$N$1,IFERROR(VLOOKUP(Table4[[#This Row],[Column1]],mapping!A:L,11,FALSE),0),))</f>
        <v>4831</v>
      </c>
      <c r="L1255" s="139">
        <v>1</v>
      </c>
      <c r="M1255" s="60">
        <f>IF(W1255=mapping!$N$1,IFERROR(VLOOKUP(Table4[[#This Row],[Column1]],mapping!A:L,12,FALSE),0),IF(W1255&gt;mapping!$N$1,IFERROR(VLOOKUP(Table4[[#This Row],[Column1]],mapping!A:L,12,FALSE),0),0))</f>
        <v>4000</v>
      </c>
      <c r="N1255" s="58">
        <f>Table4[[#This Row],[ سعر اليومية ]]*3%*Table4[[#This Row],[عدد الدورات ]]</f>
        <v>144.93</v>
      </c>
      <c r="O1255" s="56">
        <f>Table4[[#This Row],[ سعر اليومية ]]*Table4[[#This Row],[عدد الدورات ]]-N1255</f>
        <v>4686.07</v>
      </c>
      <c r="P1255" s="194"/>
      <c r="Q1255" s="194">
        <v>2000</v>
      </c>
      <c r="R1255" s="194"/>
      <c r="S1255" s="58">
        <f>(Table4[[#This Row],[سعر يومية السائق]]*Table4[[#This Row],[عدد الدورات ]])-SUM(Table4[[#This Row],[سلف ]:[خصم ]])+Table4[[#This Row],[اضافي ]]</f>
        <v>2000</v>
      </c>
      <c r="U1255" s="58">
        <f>Table4[[#This Row],[ سعر اليومية ]]*Table4[[#This Row],[عدد الدورات ]]-Table4[[#This Row],[سعر يومية السائق]]*L1255</f>
        <v>831</v>
      </c>
      <c r="V1255" s="58">
        <f>U1255-Table4[[#This Row],[W/H  3%]]</f>
        <v>686.06999999999994</v>
      </c>
      <c r="W1255" s="66" t="str">
        <f>Table4[[#This Row],[اليوم]]&amp;Table4[[#This Row],[الشهر ]]&amp;Table4[[#This Row],[العام]]</f>
        <v>2552026</v>
      </c>
      <c r="X1255" s="66" t="s">
        <v>304</v>
      </c>
    </row>
    <row r="1256" spans="1:24" x14ac:dyDescent="0.3">
      <c r="A1256" s="62">
        <v>25</v>
      </c>
      <c r="B1256" s="62">
        <v>5</v>
      </c>
      <c r="C1256" s="62">
        <v>2026</v>
      </c>
      <c r="D1256" s="41" t="str">
        <f t="shared" si="80"/>
        <v xml:space="preserve">حسام سعيد1القناطر 3 ورديةلوجستيكااكتوبر هاي اس </v>
      </c>
      <c r="E1256" s="4">
        <v>4002</v>
      </c>
      <c r="F1256" s="41" t="str">
        <f>VLOOKUP(E1256,mapping!C:J,2,FALSE)</f>
        <v>حسام سعيد1</v>
      </c>
      <c r="G1256" s="41" t="str">
        <f>IFERROR(VLOOKUP(F1256,mapping!$D$3:$J$200,2,FALSE),0)</f>
        <v>القناطر 3 وردية</v>
      </c>
      <c r="H1256" s="41" t="str">
        <f>IFERROR(VLOOKUP(F1256,mapping!$D$3:$J$200,3,FALSE),0)</f>
        <v>لوجستيكا</v>
      </c>
      <c r="I1256" s="41" t="str">
        <f>IFERROR(VLOOKUP(F1256,mapping!$D$3:$J$200,4,FALSE),0)</f>
        <v xml:space="preserve">اكتوبر </v>
      </c>
      <c r="J1256" s="41" t="str">
        <f>IFERROR(VLOOKUP(F1256,mapping!$D$3:$J$200,5,FALSE),0)</f>
        <v xml:space="preserve">هاي اس </v>
      </c>
      <c r="K1256" s="63">
        <f>IF(W1256=mapping!$N$1,IFERROR(VLOOKUP(Table4[[#This Row],[Column1]],mapping!A:L,11,FALSE),0),IF(W1256&gt;mapping!$N$1,IFERROR(VLOOKUP(Table4[[#This Row],[Column1]],mapping!A:L,11,FALSE),0),))</f>
        <v>4391</v>
      </c>
      <c r="L1256" s="139">
        <v>1</v>
      </c>
      <c r="M1256" s="60">
        <f>IF(W1256=mapping!$N$1,IFERROR(VLOOKUP(Table4[[#This Row],[Column1]],mapping!A:L,12,FALSE),0),IF(W1256&gt;mapping!$N$1,IFERROR(VLOOKUP(Table4[[#This Row],[Column1]],mapping!A:L,12,FALSE),0),0))</f>
        <v>3400</v>
      </c>
      <c r="N1256" s="58">
        <f>Table4[[#This Row],[ سعر اليومية ]]*3%*Table4[[#This Row],[عدد الدورات ]]</f>
        <v>131.72999999999999</v>
      </c>
      <c r="O1256" s="56">
        <f>Table4[[#This Row],[ سعر اليومية ]]*Table4[[#This Row],[عدد الدورات ]]-N1256</f>
        <v>4259.2700000000004</v>
      </c>
      <c r="P1256" s="194"/>
      <c r="Q1256" s="194"/>
      <c r="R1256" s="194"/>
      <c r="S1256" s="58">
        <f>(Table4[[#This Row],[سعر يومية السائق]]*Table4[[#This Row],[عدد الدورات ]])-SUM(Table4[[#This Row],[سلف ]:[خصم ]])+Table4[[#This Row],[اضافي ]]</f>
        <v>3400</v>
      </c>
      <c r="U1256" s="58">
        <f>Table4[[#This Row],[ سعر اليومية ]]*Table4[[#This Row],[عدد الدورات ]]-Table4[[#This Row],[سعر يومية السائق]]*L1256</f>
        <v>991</v>
      </c>
      <c r="V1256" s="58">
        <f>U1256-Table4[[#This Row],[W/H  3%]]</f>
        <v>859.27</v>
      </c>
      <c r="W1256" s="66" t="str">
        <f>Table4[[#This Row],[اليوم]]&amp;Table4[[#This Row],[الشهر ]]&amp;Table4[[#This Row],[العام]]</f>
        <v>2552026</v>
      </c>
      <c r="X1256" s="66" t="s">
        <v>304</v>
      </c>
    </row>
    <row r="1257" spans="1:24" x14ac:dyDescent="0.3">
      <c r="A1257" s="62">
        <v>25</v>
      </c>
      <c r="B1257" s="62">
        <v>5</v>
      </c>
      <c r="C1257" s="62">
        <v>2026</v>
      </c>
      <c r="D1257" s="41" t="str">
        <f t="shared" si="80"/>
        <v xml:space="preserve">حسام سعيد 2نكلا انصرافلوجستيكااكتوبر هاي اس </v>
      </c>
      <c r="E1257" s="4">
        <v>4003</v>
      </c>
      <c r="F1257" s="41" t="str">
        <f>VLOOKUP(E1257,mapping!C:J,2,FALSE)</f>
        <v>حسام سعيد 2</v>
      </c>
      <c r="G1257" s="41" t="str">
        <f>IFERROR(VLOOKUP(F1257,mapping!$D$3:$J$200,2,FALSE),0)</f>
        <v>نكلا انصراف</v>
      </c>
      <c r="H1257" s="41" t="str">
        <f>IFERROR(VLOOKUP(F1257,mapping!$D$3:$J$200,3,FALSE),0)</f>
        <v>لوجستيكا</v>
      </c>
      <c r="I1257" s="41" t="str">
        <f>IFERROR(VLOOKUP(F1257,mapping!$D$3:$J$200,4,FALSE),0)</f>
        <v xml:space="preserve">اكتوبر </v>
      </c>
      <c r="J1257" s="41" t="str">
        <f>IFERROR(VLOOKUP(F1257,mapping!$D$3:$J$200,5,FALSE),0)</f>
        <v xml:space="preserve">هاي اس </v>
      </c>
      <c r="K1257" s="63">
        <f>IF(W1257=mapping!$N$1,IFERROR(VLOOKUP(Table4[[#This Row],[Column1]],mapping!A:L,11,FALSE),0),IF(W1257&gt;mapping!$N$1,IFERROR(VLOOKUP(Table4[[#This Row],[Column1]],mapping!A:L,11,FALSE),0),))</f>
        <v>1024</v>
      </c>
      <c r="L1257" s="139">
        <v>1</v>
      </c>
      <c r="M1257" s="60">
        <f>IF(W1257=mapping!$N$1,IFERROR(VLOOKUP(Table4[[#This Row],[Column1]],mapping!A:L,12,FALSE),0),IF(W1257&gt;mapping!$N$1,IFERROR(VLOOKUP(Table4[[#This Row],[Column1]],mapping!A:L,12,FALSE),0),0))</f>
        <v>900</v>
      </c>
      <c r="N1257" s="58">
        <f>Table4[[#This Row],[ سعر اليومية ]]*3%*Table4[[#This Row],[عدد الدورات ]]</f>
        <v>30.72</v>
      </c>
      <c r="O1257" s="56">
        <f>Table4[[#This Row],[ سعر اليومية ]]*Table4[[#This Row],[عدد الدورات ]]-N1257</f>
        <v>993.28</v>
      </c>
      <c r="P1257" s="194"/>
      <c r="Q1257" s="194"/>
      <c r="R1257" s="194"/>
      <c r="S1257" s="58">
        <f>(Table4[[#This Row],[سعر يومية السائق]]*Table4[[#This Row],[عدد الدورات ]])-SUM(Table4[[#This Row],[سلف ]:[خصم ]])+Table4[[#This Row],[اضافي ]]</f>
        <v>900</v>
      </c>
      <c r="U1257" s="58">
        <f>Table4[[#This Row],[ سعر اليومية ]]*Table4[[#This Row],[عدد الدورات ]]-Table4[[#This Row],[سعر يومية السائق]]*L1257</f>
        <v>124</v>
      </c>
      <c r="V1257" s="58">
        <f>U1257-Table4[[#This Row],[W/H  3%]]</f>
        <v>93.28</v>
      </c>
      <c r="W1257" s="66" t="str">
        <f>Table4[[#This Row],[اليوم]]&amp;Table4[[#This Row],[الشهر ]]&amp;Table4[[#This Row],[العام]]</f>
        <v>2552026</v>
      </c>
      <c r="X1257" s="66" t="s">
        <v>304</v>
      </c>
    </row>
    <row r="1258" spans="1:24" x14ac:dyDescent="0.3">
      <c r="A1258" s="62">
        <v>25</v>
      </c>
      <c r="B1258" s="62">
        <v>5</v>
      </c>
      <c r="C1258" s="62">
        <v>2026</v>
      </c>
      <c r="D1258" s="41" t="str">
        <f t="shared" si="80"/>
        <v xml:space="preserve">محمد رضا المنوفية لوجستيكااكتوبر هاي اس </v>
      </c>
      <c r="E1258" s="4">
        <v>4006</v>
      </c>
      <c r="F1258" s="41" t="str">
        <f>VLOOKUP(E1258,mapping!C:J,2,FALSE)</f>
        <v xml:space="preserve">محمد رضا </v>
      </c>
      <c r="G1258" s="41" t="str">
        <f>IFERROR(VLOOKUP(F1258,mapping!$D$3:$J$200,2,FALSE),0)</f>
        <v xml:space="preserve">المنوفية </v>
      </c>
      <c r="H1258" s="41" t="str">
        <f>IFERROR(VLOOKUP(F1258,mapping!$D$3:$J$200,3,FALSE),0)</f>
        <v>لوجستيكا</v>
      </c>
      <c r="I1258" s="41" t="str">
        <f>IFERROR(VLOOKUP(F1258,mapping!$D$3:$J$200,4,FALSE),0)</f>
        <v xml:space="preserve">اكتوبر </v>
      </c>
      <c r="J1258" s="41" t="str">
        <f>IFERROR(VLOOKUP(F1258,mapping!$D$3:$J$200,5,FALSE),0)</f>
        <v xml:space="preserve">هاي اس </v>
      </c>
      <c r="K1258" s="63">
        <f>IF(W1258=mapping!$N$1,IFERROR(VLOOKUP(Table4[[#This Row],[Column1]],mapping!A:L,11,FALSE),0),IF(W1258&gt;mapping!$N$1,IFERROR(VLOOKUP(Table4[[#This Row],[Column1]],mapping!A:L,11,FALSE),0),))</f>
        <v>2634</v>
      </c>
      <c r="L1258" s="139">
        <v>1</v>
      </c>
      <c r="M1258" s="60">
        <f>IF(W1258=mapping!$N$1,IFERROR(VLOOKUP(Table4[[#This Row],[Column1]],mapping!A:L,12,FALSE),0),IF(W1258&gt;mapping!$N$1,IFERROR(VLOOKUP(Table4[[#This Row],[Column1]],mapping!A:L,12,FALSE),0),0))</f>
        <v>2150</v>
      </c>
      <c r="N1258" s="58">
        <f>Table4[[#This Row],[ سعر اليومية ]]*3%*Table4[[#This Row],[عدد الدورات ]]</f>
        <v>79.02</v>
      </c>
      <c r="O1258" s="56">
        <f>Table4[[#This Row],[ سعر اليومية ]]*Table4[[#This Row],[عدد الدورات ]]-N1258</f>
        <v>2554.98</v>
      </c>
      <c r="P1258" s="194"/>
      <c r="Q1258" s="194">
        <v>25400</v>
      </c>
      <c r="R1258" s="194">
        <v>975</v>
      </c>
      <c r="S1258" s="58">
        <f>(Table4[[#This Row],[سعر يومية السائق]]*Table4[[#This Row],[عدد الدورات ]])-SUM(Table4[[#This Row],[سلف ]:[خصم ]])+Table4[[#This Row],[اضافي ]]</f>
        <v>-22275</v>
      </c>
      <c r="T1258" s="41" t="s">
        <v>451</v>
      </c>
      <c r="U1258" s="58">
        <f>Table4[[#This Row],[ سعر اليومية ]]*Table4[[#This Row],[عدد الدورات ]]-Table4[[#This Row],[سعر يومية السائق]]*L1258</f>
        <v>484</v>
      </c>
      <c r="V1258" s="58">
        <f>U1258-Table4[[#This Row],[W/H  3%]]</f>
        <v>404.98</v>
      </c>
      <c r="W1258" s="66" t="str">
        <f>Table4[[#This Row],[اليوم]]&amp;Table4[[#This Row],[الشهر ]]&amp;Table4[[#This Row],[العام]]</f>
        <v>2552026</v>
      </c>
      <c r="X1258" s="66" t="s">
        <v>304</v>
      </c>
    </row>
    <row r="1259" spans="1:24" x14ac:dyDescent="0.3">
      <c r="A1259" s="62">
        <v>25</v>
      </c>
      <c r="B1259" s="62">
        <v>5</v>
      </c>
      <c r="C1259" s="62">
        <v>2026</v>
      </c>
      <c r="D1259" s="41" t="str">
        <f t="shared" si="80"/>
        <v xml:space="preserve">مصطفي شكيويالجلاتمةلوجستيكااكتوبر كوستر </v>
      </c>
      <c r="E1259" s="4">
        <v>4007</v>
      </c>
      <c r="F1259" s="41" t="str">
        <f>VLOOKUP(E1259,mapping!C:J,2,FALSE)</f>
        <v>مصطفي شكيوي</v>
      </c>
      <c r="G1259" s="41" t="str">
        <f>IFERROR(VLOOKUP(F1259,mapping!$D$3:$J$200,2,FALSE),0)</f>
        <v>الجلاتمة</v>
      </c>
      <c r="H1259" s="41" t="str">
        <f>IFERROR(VLOOKUP(F1259,mapping!$D$3:$J$200,3,FALSE),0)</f>
        <v>لوجستيكا</v>
      </c>
      <c r="I1259" s="41" t="str">
        <f>IFERROR(VLOOKUP(F1259,mapping!$D$3:$J$200,4,FALSE),0)</f>
        <v xml:space="preserve">اكتوبر </v>
      </c>
      <c r="J1259" s="41" t="str">
        <f>IFERROR(VLOOKUP(F1259,mapping!$D$3:$J$200,5,FALSE),0)</f>
        <v xml:space="preserve">كوستر </v>
      </c>
      <c r="K1259" s="63">
        <f>IF(W1259=mapping!$N$1,IFERROR(VLOOKUP(Table4[[#This Row],[Column1]],mapping!A:L,11,FALSE),0),IF(W1259&gt;mapping!$N$1,IFERROR(VLOOKUP(Table4[[#This Row],[Column1]],mapping!A:L,11,FALSE),0),))</f>
        <v>3220</v>
      </c>
      <c r="L1259" s="139">
        <v>1</v>
      </c>
      <c r="M1259" s="60">
        <f>IF(W1259=mapping!$N$1,IFERROR(VLOOKUP(Table4[[#This Row],[Column1]],mapping!A:L,12,FALSE),0),IF(W1259&gt;mapping!$N$1,IFERROR(VLOOKUP(Table4[[#This Row],[Column1]],mapping!A:L,12,FALSE),0),0))</f>
        <v>2750</v>
      </c>
      <c r="N1259" s="58">
        <f>Table4[[#This Row],[ سعر اليومية ]]*3%*Table4[[#This Row],[عدد الدورات ]]</f>
        <v>96.6</v>
      </c>
      <c r="O1259" s="56">
        <f>Table4[[#This Row],[ سعر اليومية ]]*Table4[[#This Row],[عدد الدورات ]]-N1259</f>
        <v>3123.4</v>
      </c>
      <c r="P1259" s="194"/>
      <c r="Q1259" s="194"/>
      <c r="R1259" s="194"/>
      <c r="S1259" s="58">
        <f>(Table4[[#This Row],[سعر يومية السائق]]*Table4[[#This Row],[عدد الدورات ]])-SUM(Table4[[#This Row],[سلف ]:[خصم ]])+Table4[[#This Row],[اضافي ]]</f>
        <v>2750</v>
      </c>
      <c r="U1259" s="58">
        <f>Table4[[#This Row],[ سعر اليومية ]]*Table4[[#This Row],[عدد الدورات ]]-Table4[[#This Row],[سعر يومية السائق]]*L1259</f>
        <v>470</v>
      </c>
      <c r="V1259" s="58">
        <f>U1259-Table4[[#This Row],[W/H  3%]]</f>
        <v>373.4</v>
      </c>
      <c r="W1259" s="66" t="str">
        <f>Table4[[#This Row],[اليوم]]&amp;Table4[[#This Row],[الشهر ]]&amp;Table4[[#This Row],[العام]]</f>
        <v>2552026</v>
      </c>
      <c r="X1259" s="66" t="s">
        <v>304</v>
      </c>
    </row>
    <row r="1260" spans="1:24" x14ac:dyDescent="0.3">
      <c r="A1260" s="62">
        <v>25</v>
      </c>
      <c r="B1260" s="62">
        <v>5</v>
      </c>
      <c r="C1260" s="62">
        <v>2026</v>
      </c>
      <c r="D1260" s="41" t="str">
        <f t="shared" ref="D1260:D1319" si="83">F1260&amp;G1260&amp;H1260&amp;I1260&amp;J1260</f>
        <v xml:space="preserve">وديع 1الفيوم 1لوجستيكااكتوبر هاي اس </v>
      </c>
      <c r="E1260" s="4">
        <v>4009</v>
      </c>
      <c r="F1260" s="41" t="str">
        <f>VLOOKUP(E1260,mapping!C:J,2,FALSE)</f>
        <v>وديع 1</v>
      </c>
      <c r="G1260" s="41" t="str">
        <f>IFERROR(VLOOKUP(F1260,mapping!$D$3:$J$200,2,FALSE),0)</f>
        <v>الفيوم 1</v>
      </c>
      <c r="H1260" s="41" t="str">
        <f>IFERROR(VLOOKUP(F1260,mapping!$D$3:$J$200,3,FALSE),0)</f>
        <v>لوجستيكا</v>
      </c>
      <c r="I1260" s="41" t="str">
        <f>IFERROR(VLOOKUP(F1260,mapping!$D$3:$J$200,4,FALSE),0)</f>
        <v xml:space="preserve">اكتوبر </v>
      </c>
      <c r="J1260" s="41" t="str">
        <f>IFERROR(VLOOKUP(F1260,mapping!$D$3:$J$200,5,FALSE),0)</f>
        <v xml:space="preserve">هاي اس </v>
      </c>
      <c r="K1260" s="63">
        <f>IF(W1260=mapping!$N$1,IFERROR(VLOOKUP(Table4[[#This Row],[Column1]],mapping!A:L,11,FALSE),0),IF(W1260&gt;mapping!$N$1,IFERROR(VLOOKUP(Table4[[#This Row],[Column1]],mapping!A:L,11,FALSE),0),))</f>
        <v>2662</v>
      </c>
      <c r="L1260" s="139">
        <v>1</v>
      </c>
      <c r="M1260" s="60">
        <f>IF(W1260=mapping!$N$1,IFERROR(VLOOKUP(Table4[[#This Row],[Column1]],mapping!A:L,12,FALSE),0),IF(W1260&gt;mapping!$N$1,IFERROR(VLOOKUP(Table4[[#This Row],[Column1]],mapping!A:L,12,FALSE),0),0))</f>
        <v>2250</v>
      </c>
      <c r="N1260" s="58">
        <f>Table4[[#This Row],[ سعر اليومية ]]*3%*Table4[[#This Row],[عدد الدورات ]]</f>
        <v>79.86</v>
      </c>
      <c r="O1260" s="56">
        <f>Table4[[#This Row],[ سعر اليومية ]]*Table4[[#This Row],[عدد الدورات ]]-N1260</f>
        <v>2582.14</v>
      </c>
      <c r="P1260" s="194"/>
      <c r="Q1260" s="194"/>
      <c r="R1260" s="194"/>
      <c r="S1260" s="58">
        <f>(Table4[[#This Row],[سعر يومية السائق]]*Table4[[#This Row],[عدد الدورات ]])-SUM(Table4[[#This Row],[سلف ]:[خصم ]])+Table4[[#This Row],[اضافي ]]</f>
        <v>2250</v>
      </c>
      <c r="U1260" s="58">
        <f>Table4[[#This Row],[ سعر اليومية ]]*Table4[[#This Row],[عدد الدورات ]]-Table4[[#This Row],[سعر يومية السائق]]*L1260</f>
        <v>412</v>
      </c>
      <c r="V1260" s="58">
        <f>U1260-Table4[[#This Row],[W/H  3%]]</f>
        <v>332.14</v>
      </c>
      <c r="W1260" s="66" t="str">
        <f>Table4[[#This Row],[اليوم]]&amp;Table4[[#This Row],[الشهر ]]&amp;Table4[[#This Row],[العام]]</f>
        <v>2552026</v>
      </c>
      <c r="X1260" s="66" t="s">
        <v>304</v>
      </c>
    </row>
    <row r="1261" spans="1:24" x14ac:dyDescent="0.3">
      <c r="A1261" s="62">
        <v>25</v>
      </c>
      <c r="B1261" s="62">
        <v>5</v>
      </c>
      <c r="C1261" s="62">
        <v>2026</v>
      </c>
      <c r="D1261" s="41" t="str">
        <f t="shared" si="83"/>
        <v xml:space="preserve">وديع 2الفيوم 2لوجستيكااكتوبر هاي اس </v>
      </c>
      <c r="E1261" s="4">
        <v>4010</v>
      </c>
      <c r="F1261" s="41" t="str">
        <f>VLOOKUP(E1261,mapping!C:J,2,FALSE)</f>
        <v>وديع 2</v>
      </c>
      <c r="G1261" s="41" t="str">
        <f>IFERROR(VLOOKUP(F1261,mapping!$D$3:$J$200,2,FALSE),0)</f>
        <v>الفيوم 2</v>
      </c>
      <c r="H1261" s="41" t="str">
        <f>IFERROR(VLOOKUP(F1261,mapping!$D$3:$J$200,3,FALSE),0)</f>
        <v>لوجستيكا</v>
      </c>
      <c r="I1261" s="41" t="str">
        <f>IFERROR(VLOOKUP(F1261,mapping!$D$3:$J$200,4,FALSE),0)</f>
        <v xml:space="preserve">اكتوبر </v>
      </c>
      <c r="J1261" s="41" t="str">
        <f>IFERROR(VLOOKUP(F1261,mapping!$D$3:$J$200,5,FALSE),0)</f>
        <v xml:space="preserve">هاي اس </v>
      </c>
      <c r="K1261" s="63">
        <f>IF(W1261=mapping!$N$1,IFERROR(VLOOKUP(Table4[[#This Row],[Column1]],mapping!A:L,11,FALSE),0),IF(W1261&gt;mapping!$N$1,IFERROR(VLOOKUP(Table4[[#This Row],[Column1]],mapping!A:L,11,FALSE),0),))</f>
        <v>2662</v>
      </c>
      <c r="L1261" s="139">
        <v>1</v>
      </c>
      <c r="M1261" s="60">
        <f>IF(W1261=mapping!$N$1,IFERROR(VLOOKUP(Table4[[#This Row],[Column1]],mapping!A:L,12,FALSE),0),IF(W1261&gt;mapping!$N$1,IFERROR(VLOOKUP(Table4[[#This Row],[Column1]],mapping!A:L,12,FALSE),0),0))</f>
        <v>2250</v>
      </c>
      <c r="N1261" s="58">
        <f>Table4[[#This Row],[ سعر اليومية ]]*3%*Table4[[#This Row],[عدد الدورات ]]</f>
        <v>79.86</v>
      </c>
      <c r="O1261" s="56">
        <f>Table4[[#This Row],[ سعر اليومية ]]*Table4[[#This Row],[عدد الدورات ]]-N1261</f>
        <v>2582.14</v>
      </c>
      <c r="P1261" s="194"/>
      <c r="Q1261" s="194"/>
      <c r="R1261" s="194"/>
      <c r="S1261" s="58">
        <f>(Table4[[#This Row],[سعر يومية السائق]]*Table4[[#This Row],[عدد الدورات ]])-SUM(Table4[[#This Row],[سلف ]:[خصم ]])+Table4[[#This Row],[اضافي ]]</f>
        <v>2250</v>
      </c>
      <c r="U1261" s="58">
        <f>Table4[[#This Row],[ سعر اليومية ]]*Table4[[#This Row],[عدد الدورات ]]-Table4[[#This Row],[سعر يومية السائق]]*L1261</f>
        <v>412</v>
      </c>
      <c r="V1261" s="58">
        <f>U1261-Table4[[#This Row],[W/H  3%]]</f>
        <v>332.14</v>
      </c>
      <c r="W1261" s="66" t="str">
        <f>Table4[[#This Row],[اليوم]]&amp;Table4[[#This Row],[الشهر ]]&amp;Table4[[#This Row],[العام]]</f>
        <v>2552026</v>
      </c>
      <c r="X1261" s="66" t="s">
        <v>304</v>
      </c>
    </row>
    <row r="1262" spans="1:24" x14ac:dyDescent="0.3">
      <c r="A1262" s="62">
        <v>25</v>
      </c>
      <c r="B1262" s="62">
        <v>5</v>
      </c>
      <c r="C1262" s="62">
        <v>2026</v>
      </c>
      <c r="D1262" s="41" t="str">
        <f t="shared" si="83"/>
        <v xml:space="preserve">احمد عويس المعادي لوجستيكاابورواش هاي اس </v>
      </c>
      <c r="E1262" s="4">
        <v>4011</v>
      </c>
      <c r="F1262" s="41" t="str">
        <f>VLOOKUP(E1262,mapping!C:J,2,FALSE)</f>
        <v xml:space="preserve">احمد عويس </v>
      </c>
      <c r="G1262" s="41" t="str">
        <f>IFERROR(VLOOKUP(F1262,mapping!$D$3:$J$200,2,FALSE),0)</f>
        <v xml:space="preserve">المعادي </v>
      </c>
      <c r="H1262" s="41" t="str">
        <f>IFERROR(VLOOKUP(F1262,mapping!$D$3:$J$200,3,FALSE),0)</f>
        <v>لوجستيكا</v>
      </c>
      <c r="I1262" s="41" t="str">
        <f>IFERROR(VLOOKUP(F1262,mapping!$D$3:$J$200,4,FALSE),0)</f>
        <v xml:space="preserve">ابورواش </v>
      </c>
      <c r="J1262" s="41" t="str">
        <f>IFERROR(VLOOKUP(F1262,mapping!$D$3:$J$200,5,FALSE),0)</f>
        <v xml:space="preserve">هاي اس </v>
      </c>
      <c r="K1262" s="63">
        <f>IF(W1262=mapping!$N$1,IFERROR(VLOOKUP(Table4[[#This Row],[Column1]],mapping!A:L,11,FALSE),0),IF(W1262&gt;mapping!$N$1,IFERROR(VLOOKUP(Table4[[#This Row],[Column1]],mapping!A:L,11,FALSE),0),))</f>
        <v>2049</v>
      </c>
      <c r="L1262" s="139">
        <v>1</v>
      </c>
      <c r="M1262" s="60">
        <f>IF(W1262=mapping!$N$1,IFERROR(VLOOKUP(Table4[[#This Row],[Column1]],mapping!A:L,12,FALSE),0),IF(W1262&gt;mapping!$N$1,IFERROR(VLOOKUP(Table4[[#This Row],[Column1]],mapping!A:L,12,FALSE),0),0))</f>
        <v>1650</v>
      </c>
      <c r="N1262" s="58">
        <f>Table4[[#This Row],[ سعر اليومية ]]*3%*Table4[[#This Row],[عدد الدورات ]]</f>
        <v>61.47</v>
      </c>
      <c r="O1262" s="56">
        <f>Table4[[#This Row],[ سعر اليومية ]]*Table4[[#This Row],[عدد الدورات ]]-N1262</f>
        <v>1987.53</v>
      </c>
      <c r="P1262" s="194"/>
      <c r="Q1262" s="194"/>
      <c r="R1262" s="194"/>
      <c r="S1262" s="58">
        <f>(Table4[[#This Row],[سعر يومية السائق]]*Table4[[#This Row],[عدد الدورات ]])-SUM(Table4[[#This Row],[سلف ]:[خصم ]])+Table4[[#This Row],[اضافي ]]</f>
        <v>1650</v>
      </c>
      <c r="U1262" s="58">
        <f>Table4[[#This Row],[ سعر اليومية ]]*Table4[[#This Row],[عدد الدورات ]]-Table4[[#This Row],[سعر يومية السائق]]*L1262</f>
        <v>399</v>
      </c>
      <c r="V1262" s="58">
        <f>U1262-Table4[[#This Row],[W/H  3%]]</f>
        <v>337.53</v>
      </c>
      <c r="W1262" s="66" t="str">
        <f>Table4[[#This Row],[اليوم]]&amp;Table4[[#This Row],[الشهر ]]&amp;Table4[[#This Row],[العام]]</f>
        <v>2552026</v>
      </c>
      <c r="X1262" s="66" t="s">
        <v>304</v>
      </c>
    </row>
    <row r="1263" spans="1:24" x14ac:dyDescent="0.3">
      <c r="A1263" s="62">
        <v>25</v>
      </c>
      <c r="B1263" s="62">
        <v>5</v>
      </c>
      <c r="C1263" s="62">
        <v>2026</v>
      </c>
      <c r="D1263" s="41" t="str">
        <f t="shared" si="83"/>
        <v>محمد جمال القناطر لوجستيكاابورواش سوزوكي</v>
      </c>
      <c r="E1263" s="4">
        <v>4013</v>
      </c>
      <c r="F1263" s="41" t="str">
        <f>VLOOKUP(E1263,mapping!C:J,2,FALSE)</f>
        <v xml:space="preserve">محمد جمال </v>
      </c>
      <c r="G1263" s="41" t="str">
        <f>IFERROR(VLOOKUP(F1263,mapping!$D$3:$J$200,2,FALSE),0)</f>
        <v xml:space="preserve">القناطر </v>
      </c>
      <c r="H1263" s="41" t="str">
        <f>IFERROR(VLOOKUP(F1263,mapping!$D$3:$J$200,3,FALSE),0)</f>
        <v>لوجستيكا</v>
      </c>
      <c r="I1263" s="41" t="str">
        <f>IFERROR(VLOOKUP(F1263,mapping!$D$3:$J$200,4,FALSE),0)</f>
        <v xml:space="preserve">ابورواش </v>
      </c>
      <c r="J1263" s="41" t="str">
        <f>IFERROR(VLOOKUP(F1263,mapping!$D$3:$J$200,5,FALSE),0)</f>
        <v>سوزوكي</v>
      </c>
      <c r="K1263" s="63">
        <f>IF(W1263=mapping!$N$1,IFERROR(VLOOKUP(Table4[[#This Row],[Column1]],mapping!A:L,11,FALSE),0),IF(W1263&gt;mapping!$N$1,IFERROR(VLOOKUP(Table4[[#This Row],[Column1]],mapping!A:L,11,FALSE),0),))</f>
        <v>1536</v>
      </c>
      <c r="L1263" s="139">
        <v>1</v>
      </c>
      <c r="M1263" s="60">
        <f>IF(W1263=mapping!$N$1,IFERROR(VLOOKUP(Table4[[#This Row],[Column1]],mapping!A:L,12,FALSE),0),IF(W1263&gt;mapping!$N$1,IFERROR(VLOOKUP(Table4[[#This Row],[Column1]],mapping!A:L,12,FALSE),0),0))</f>
        <v>1000</v>
      </c>
      <c r="N1263" s="58">
        <f>Table4[[#This Row],[ سعر اليومية ]]*3%*Table4[[#This Row],[عدد الدورات ]]</f>
        <v>46.08</v>
      </c>
      <c r="O1263" s="56">
        <f>Table4[[#This Row],[ سعر اليومية ]]*Table4[[#This Row],[عدد الدورات ]]-N1263</f>
        <v>1489.92</v>
      </c>
      <c r="P1263" s="194"/>
      <c r="Q1263" s="194"/>
      <c r="R1263" s="194"/>
      <c r="S1263" s="58">
        <f>(Table4[[#This Row],[سعر يومية السائق]]*Table4[[#This Row],[عدد الدورات ]])-SUM(Table4[[#This Row],[سلف ]:[خصم ]])+Table4[[#This Row],[اضافي ]]</f>
        <v>1000</v>
      </c>
      <c r="U1263" s="58">
        <f>Table4[[#This Row],[ سعر اليومية ]]*Table4[[#This Row],[عدد الدورات ]]-Table4[[#This Row],[سعر يومية السائق]]*L1263</f>
        <v>536</v>
      </c>
      <c r="V1263" s="58">
        <f>U1263-Table4[[#This Row],[W/H  3%]]</f>
        <v>489.92</v>
      </c>
      <c r="W1263" s="66" t="str">
        <f>Table4[[#This Row],[اليوم]]&amp;Table4[[#This Row],[الشهر ]]&amp;Table4[[#This Row],[العام]]</f>
        <v>2552026</v>
      </c>
      <c r="X1263" s="66" t="s">
        <v>304</v>
      </c>
    </row>
    <row r="1264" spans="1:24" x14ac:dyDescent="0.3">
      <c r="A1264" s="62">
        <v>25</v>
      </c>
      <c r="B1264" s="62">
        <v>5</v>
      </c>
      <c r="C1264" s="62">
        <v>2026</v>
      </c>
      <c r="D1264" s="41" t="str">
        <f t="shared" si="83"/>
        <v xml:space="preserve">محمد عزمي حدائق اكتوبر لوجستيكااكتوبر هاي اس </v>
      </c>
      <c r="E1264" s="4">
        <v>4005</v>
      </c>
      <c r="F1264" s="41" t="str">
        <f>VLOOKUP(E1264,mapping!C:J,2,FALSE)</f>
        <v xml:space="preserve">محمد عزمي </v>
      </c>
      <c r="G1264" s="41" t="str">
        <f>IFERROR(VLOOKUP(F1264,mapping!$D$3:$J$200,2,FALSE),0)</f>
        <v xml:space="preserve">حدائق اكتوبر </v>
      </c>
      <c r="H1264" s="41" t="str">
        <f>IFERROR(VLOOKUP(F1264,mapping!$D$3:$J$200,3,FALSE),0)</f>
        <v>لوجستيكا</v>
      </c>
      <c r="I1264" s="41" t="str">
        <f>IFERROR(VLOOKUP(F1264,mapping!$D$3:$J$200,4,FALSE),0)</f>
        <v xml:space="preserve">اكتوبر </v>
      </c>
      <c r="J1264" s="41" t="str">
        <f>IFERROR(VLOOKUP(F1264,mapping!$D$3:$J$200,5,FALSE),0)</f>
        <v xml:space="preserve">هاي اس </v>
      </c>
      <c r="K1264" s="63">
        <f>IF(W1264=mapping!$N$1,IFERROR(VLOOKUP(Table4[[#This Row],[Column1]],mapping!A:L,11,FALSE),0),IF(W1264&gt;mapping!$N$1,IFERROR(VLOOKUP(Table4[[#This Row],[Column1]],mapping!A:L,11,FALSE),0),))</f>
        <v>1903</v>
      </c>
      <c r="L1264" s="139">
        <v>1</v>
      </c>
      <c r="M1264" s="60">
        <f>IF(W1264=mapping!$N$1,IFERROR(VLOOKUP(Table4[[#This Row],[Column1]],mapping!A:L,12,FALSE),0),IF(W1264&gt;mapping!$N$1,IFERROR(VLOOKUP(Table4[[#This Row],[Column1]],mapping!A:L,12,FALSE),0),0))</f>
        <v>1600</v>
      </c>
      <c r="N1264" s="58">
        <f>Table4[[#This Row],[ سعر اليومية ]]*3%*Table4[[#This Row],[عدد الدورات ]]</f>
        <v>57.089999999999996</v>
      </c>
      <c r="O1264" s="56">
        <f>Table4[[#This Row],[ سعر اليومية ]]*Table4[[#This Row],[عدد الدورات ]]-N1264</f>
        <v>1845.91</v>
      </c>
      <c r="P1264" s="194"/>
      <c r="Q1264" s="194"/>
      <c r="R1264" s="194"/>
      <c r="S1264" s="58">
        <f>(Table4[[#This Row],[سعر يومية السائق]]*Table4[[#This Row],[عدد الدورات ]])-SUM(Table4[[#This Row],[سلف ]:[خصم ]])+Table4[[#This Row],[اضافي ]]</f>
        <v>1600</v>
      </c>
      <c r="U1264" s="58">
        <f>Table4[[#This Row],[ سعر اليومية ]]*Table4[[#This Row],[عدد الدورات ]]-Table4[[#This Row],[سعر يومية السائق]]*L1264</f>
        <v>303</v>
      </c>
      <c r="V1264" s="58">
        <f>U1264-Table4[[#This Row],[W/H  3%]]</f>
        <v>245.91</v>
      </c>
      <c r="W1264" s="66" t="str">
        <f>Table4[[#This Row],[اليوم]]&amp;Table4[[#This Row],[الشهر ]]&amp;Table4[[#This Row],[العام]]</f>
        <v>2552026</v>
      </c>
      <c r="X1264" s="66" t="s">
        <v>304</v>
      </c>
    </row>
    <row r="1265" spans="1:24" x14ac:dyDescent="0.3">
      <c r="A1265" s="62">
        <v>25</v>
      </c>
      <c r="B1265" s="62">
        <v>5</v>
      </c>
      <c r="C1265" s="62">
        <v>2026</v>
      </c>
      <c r="D1265" s="41" t="str">
        <f t="shared" si="83"/>
        <v xml:space="preserve">سعيد كمال م.نصر لوجستيكااكتوبر هاي اس </v>
      </c>
      <c r="E1265" s="4">
        <v>4008</v>
      </c>
      <c r="F1265" s="41" t="str">
        <f>VLOOKUP(E1265,mapping!C:J,2,FALSE)</f>
        <v xml:space="preserve">سعيد كمال </v>
      </c>
      <c r="G1265" s="41" t="str">
        <f>IFERROR(VLOOKUP(F1265,mapping!$D$3:$J$200,2,FALSE),0)</f>
        <v xml:space="preserve">م.نصر </v>
      </c>
      <c r="H1265" s="41" t="str">
        <f>IFERROR(VLOOKUP(F1265,mapping!$D$3:$J$200,3,FALSE),0)</f>
        <v>لوجستيكا</v>
      </c>
      <c r="I1265" s="41" t="str">
        <f>IFERROR(VLOOKUP(F1265,mapping!$D$3:$J$200,4,FALSE),0)</f>
        <v xml:space="preserve">اكتوبر </v>
      </c>
      <c r="J1265" s="41" t="str">
        <f>IFERROR(VLOOKUP(F1265,mapping!$D$3:$J$200,5,FALSE),0)</f>
        <v xml:space="preserve">هاي اس </v>
      </c>
      <c r="K1265" s="63">
        <f>IF(W1265=mapping!$N$1,IFERROR(VLOOKUP(Table4[[#This Row],[Column1]],mapping!A:L,11,FALSE),0),IF(W1265&gt;mapping!$N$1,IFERROR(VLOOKUP(Table4[[#This Row],[Column1]],mapping!A:L,11,FALSE),0),))</f>
        <v>3367</v>
      </c>
      <c r="L1265" s="139">
        <v>1</v>
      </c>
      <c r="M1265" s="60">
        <f>IF(W1265=mapping!$N$1,IFERROR(VLOOKUP(Table4[[#This Row],[Column1]],mapping!A:L,12,FALSE),0),IF(W1265&gt;mapping!$N$1,IFERROR(VLOOKUP(Table4[[#This Row],[Column1]],mapping!A:L,12,FALSE),0),0))</f>
        <v>2600</v>
      </c>
      <c r="N1265" s="58">
        <f>Table4[[#This Row],[ سعر اليومية ]]*3%*Table4[[#This Row],[عدد الدورات ]]</f>
        <v>101.00999999999999</v>
      </c>
      <c r="O1265" s="56">
        <f>Table4[[#This Row],[ سعر اليومية ]]*Table4[[#This Row],[عدد الدورات ]]-N1265</f>
        <v>3265.99</v>
      </c>
      <c r="P1265" s="194"/>
      <c r="Q1265" s="194">
        <v>25000</v>
      </c>
      <c r="R1265" s="194"/>
      <c r="S1265" s="58">
        <f>(Table4[[#This Row],[سعر يومية السائق]]*Table4[[#This Row],[عدد الدورات ]])-SUM(Table4[[#This Row],[سلف ]:[خصم ]])+Table4[[#This Row],[اضافي ]]</f>
        <v>-22400</v>
      </c>
      <c r="U1265" s="58">
        <f>Table4[[#This Row],[ سعر اليومية ]]*Table4[[#This Row],[عدد الدورات ]]-Table4[[#This Row],[سعر يومية السائق]]*L1265</f>
        <v>767</v>
      </c>
      <c r="V1265" s="58">
        <f>U1265-Table4[[#This Row],[W/H  3%]]</f>
        <v>665.99</v>
      </c>
      <c r="W1265" s="66" t="str">
        <f>Table4[[#This Row],[اليوم]]&amp;Table4[[#This Row],[الشهر ]]&amp;Table4[[#This Row],[العام]]</f>
        <v>2552026</v>
      </c>
      <c r="X1265" s="66" t="s">
        <v>304</v>
      </c>
    </row>
    <row r="1266" spans="1:24" x14ac:dyDescent="0.3">
      <c r="A1266" s="62">
        <v>25</v>
      </c>
      <c r="B1266" s="62">
        <v>5</v>
      </c>
      <c r="C1266" s="62">
        <v>2026</v>
      </c>
      <c r="D1266" s="41" t="str">
        <f t="shared" si="83"/>
        <v>عماد النجار1المرج 2ورديةسعوديالمخاذناتوبيس 28</v>
      </c>
      <c r="E1266" s="4">
        <v>5000</v>
      </c>
      <c r="F1266" s="41" t="str">
        <f>VLOOKUP(E1266,mapping!C:J,2,FALSE)</f>
        <v>عماد النجار1</v>
      </c>
      <c r="G1266" s="41" t="str">
        <f>IFERROR(VLOOKUP(F1266,mapping!$D$3:$J$200,2,FALSE),0)</f>
        <v>المرج 2وردية</v>
      </c>
      <c r="H1266" s="41" t="str">
        <f>IFERROR(VLOOKUP(F1266,mapping!$D$3:$J$200,3,FALSE),0)</f>
        <v>سعودي</v>
      </c>
      <c r="I1266" s="41" t="str">
        <f>IFERROR(VLOOKUP(F1266,mapping!$D$3:$J$200,4,FALSE),0)</f>
        <v>المخاذن</v>
      </c>
      <c r="J1266" s="41" t="str">
        <f>IFERROR(VLOOKUP(F1266,mapping!$D$3:$J$200,5,FALSE),0)</f>
        <v>اتوبيس 28</v>
      </c>
      <c r="K1266" s="63">
        <f>IF(W1266=mapping!$N$1,IFERROR(VLOOKUP(Table4[[#This Row],[Column1]],mapping!A:L,11,FALSE),0),IF(W1266&gt;mapping!$N$1,IFERROR(VLOOKUP(Table4[[#This Row],[Column1]],mapping!A:L,11,FALSE),0),))</f>
        <v>4119</v>
      </c>
      <c r="L1266" s="139">
        <v>1</v>
      </c>
      <c r="M1266" s="60">
        <f>IF(W1266=mapping!$N$1,IFERROR(VLOOKUP(Table4[[#This Row],[Column1]],mapping!A:L,12,FALSE),0),IF(W1266&gt;mapping!$N$1,IFERROR(VLOOKUP(Table4[[#This Row],[Column1]],mapping!A:L,12,FALSE),0),0))</f>
        <v>4800</v>
      </c>
      <c r="N1266" s="58">
        <f>Table4[[#This Row],[ سعر اليومية ]]*3%*Table4[[#This Row],[عدد الدورات ]]</f>
        <v>123.57</v>
      </c>
      <c r="O1266" s="56">
        <f>Table4[[#This Row],[ سعر اليومية ]]*Table4[[#This Row],[عدد الدورات ]]-N1266</f>
        <v>3995.43</v>
      </c>
      <c r="P1266" s="194"/>
      <c r="Q1266" s="194"/>
      <c r="R1266" s="194"/>
      <c r="S1266" s="58">
        <f>(Table4[[#This Row],[سعر يومية السائق]]*Table4[[#This Row],[عدد الدورات ]])-SUM(Table4[[#This Row],[سلف ]:[خصم ]])+Table4[[#This Row],[اضافي ]]</f>
        <v>4800</v>
      </c>
      <c r="U1266" s="58">
        <f>Table4[[#This Row],[ سعر اليومية ]]*Table4[[#This Row],[عدد الدورات ]]-Table4[[#This Row],[سعر يومية السائق]]*L1266</f>
        <v>-681</v>
      </c>
      <c r="V1266" s="58">
        <f>U1266-Table4[[#This Row],[W/H  3%]]</f>
        <v>-804.56999999999994</v>
      </c>
      <c r="W1266" s="66" t="str">
        <f>Table4[[#This Row],[اليوم]]&amp;Table4[[#This Row],[الشهر ]]&amp;Table4[[#This Row],[العام]]</f>
        <v>2552026</v>
      </c>
      <c r="X1266" s="66" t="s">
        <v>304</v>
      </c>
    </row>
    <row r="1267" spans="1:24" x14ac:dyDescent="0.3">
      <c r="A1267" s="62">
        <v>25</v>
      </c>
      <c r="B1267" s="62">
        <v>5</v>
      </c>
      <c r="C1267" s="62">
        <v>2026</v>
      </c>
      <c r="D1267" s="41" t="str">
        <f t="shared" si="83"/>
        <v>عماد النجار2المؤسسة 2ورديةسعوديالمخاذناتوبيس 28</v>
      </c>
      <c r="E1267" s="4">
        <v>5001</v>
      </c>
      <c r="F1267" s="41" t="str">
        <f>VLOOKUP(E1267,mapping!C:J,2,FALSE)</f>
        <v>عماد النجار2</v>
      </c>
      <c r="G1267" s="41" t="str">
        <f>IFERROR(VLOOKUP(F1267,mapping!$D$3:$J$200,2,FALSE),0)</f>
        <v>المؤسسة 2وردية</v>
      </c>
      <c r="H1267" s="41" t="str">
        <f>IFERROR(VLOOKUP(F1267,mapping!$D$3:$J$200,3,FALSE),0)</f>
        <v>سعودي</v>
      </c>
      <c r="I1267" s="41" t="str">
        <f>IFERROR(VLOOKUP(F1267,mapping!$D$3:$J$200,4,FALSE),0)</f>
        <v>المخاذن</v>
      </c>
      <c r="J1267" s="41" t="str">
        <f>IFERROR(VLOOKUP(F1267,mapping!$D$3:$J$200,5,FALSE),0)</f>
        <v>اتوبيس 28</v>
      </c>
      <c r="K1267" s="63">
        <f>IF(W1267=mapping!$N$1,IFERROR(VLOOKUP(Table4[[#This Row],[Column1]],mapping!A:L,11,FALSE),0),IF(W1267&gt;mapping!$N$1,IFERROR(VLOOKUP(Table4[[#This Row],[Column1]],mapping!A:L,11,FALSE),0),))</f>
        <v>3884</v>
      </c>
      <c r="L1267" s="139">
        <v>0.5</v>
      </c>
      <c r="M1267" s="60">
        <f>IF(W1267=mapping!$N$1,IFERROR(VLOOKUP(Table4[[#This Row],[Column1]],mapping!A:L,12,FALSE),0),IF(W1267&gt;mapping!$N$1,IFERROR(VLOOKUP(Table4[[#This Row],[Column1]],mapping!A:L,12,FALSE),0),0))</f>
        <v>4500</v>
      </c>
      <c r="N1267" s="58">
        <f>Table4[[#This Row],[ سعر اليومية ]]*3%*Table4[[#This Row],[عدد الدورات ]]</f>
        <v>58.26</v>
      </c>
      <c r="O1267" s="56">
        <f>Table4[[#This Row],[ سعر اليومية ]]*Table4[[#This Row],[عدد الدورات ]]-N1267</f>
        <v>1883.74</v>
      </c>
      <c r="P1267" s="194"/>
      <c r="Q1267" s="194"/>
      <c r="R1267" s="194"/>
      <c r="S1267" s="58">
        <f>(Table4[[#This Row],[سعر يومية السائق]]*Table4[[#This Row],[عدد الدورات ]])-SUM(Table4[[#This Row],[سلف ]:[خصم ]])+Table4[[#This Row],[اضافي ]]</f>
        <v>2250</v>
      </c>
      <c r="U1267" s="58">
        <f>Table4[[#This Row],[ سعر اليومية ]]*Table4[[#This Row],[عدد الدورات ]]-Table4[[#This Row],[سعر يومية السائق]]*L1267</f>
        <v>-308</v>
      </c>
      <c r="V1267" s="58">
        <f>U1267-Table4[[#This Row],[W/H  3%]]</f>
        <v>-366.26</v>
      </c>
      <c r="W1267" s="66" t="str">
        <f>Table4[[#This Row],[اليوم]]&amp;Table4[[#This Row],[الشهر ]]&amp;Table4[[#This Row],[العام]]</f>
        <v>2552026</v>
      </c>
      <c r="X1267" s="66" t="s">
        <v>304</v>
      </c>
    </row>
    <row r="1268" spans="1:24" x14ac:dyDescent="0.3">
      <c r="A1268" s="62">
        <v>25</v>
      </c>
      <c r="B1268" s="62">
        <v>5</v>
      </c>
      <c r="C1268" s="62">
        <v>2026</v>
      </c>
      <c r="D1268" s="41" t="str">
        <f t="shared" si="83"/>
        <v>طه1الدائري 1ورديةسعوديالمخاذناتوبيس 28</v>
      </c>
      <c r="E1268" s="4">
        <v>5030</v>
      </c>
      <c r="F1268" s="41" t="str">
        <f>VLOOKUP(E1268,mapping!C:J,2,FALSE)</f>
        <v>طه1</v>
      </c>
      <c r="G1268" s="41" t="str">
        <f>IFERROR(VLOOKUP(F1268,mapping!$D$3:$J$200,2,FALSE),0)</f>
        <v>الدائري 1وردية</v>
      </c>
      <c r="H1268" s="41" t="str">
        <f>IFERROR(VLOOKUP(F1268,mapping!$D$3:$J$200,3,FALSE),0)</f>
        <v>سعودي</v>
      </c>
      <c r="I1268" s="41" t="str">
        <f>IFERROR(VLOOKUP(F1268,mapping!$D$3:$J$200,4,FALSE),0)</f>
        <v>المخاذن</v>
      </c>
      <c r="J1268" s="41" t="str">
        <f>IFERROR(VLOOKUP(F1268,mapping!$D$3:$J$200,5,FALSE),0)</f>
        <v>اتوبيس 28</v>
      </c>
      <c r="K1268" s="63">
        <f>IF(W1268=mapping!$N$1,IFERROR(VLOOKUP(Table4[[#This Row],[Column1]],mapping!A:L,11,FALSE),0),IF(W1268&gt;mapping!$N$1,IFERROR(VLOOKUP(Table4[[#This Row],[Column1]],mapping!A:L,11,FALSE),0),))</f>
        <v>2448</v>
      </c>
      <c r="L1268" s="139">
        <v>1</v>
      </c>
      <c r="M1268" s="60">
        <f>IF(W1268=mapping!$N$1,IFERROR(VLOOKUP(Table4[[#This Row],[Column1]],mapping!A:L,12,FALSE),0),IF(W1268&gt;mapping!$N$1,IFERROR(VLOOKUP(Table4[[#This Row],[Column1]],mapping!A:L,12,FALSE),0),0))</f>
        <v>2750</v>
      </c>
      <c r="N1268" s="58">
        <f>Table4[[#This Row],[ سعر اليومية ]]*3%*Table4[[#This Row],[عدد الدورات ]]</f>
        <v>73.44</v>
      </c>
      <c r="O1268" s="56">
        <f>Table4[[#This Row],[ سعر اليومية ]]*Table4[[#This Row],[عدد الدورات ]]-N1268</f>
        <v>2374.56</v>
      </c>
      <c r="P1268" s="194"/>
      <c r="Q1268" s="194"/>
      <c r="R1268" s="194"/>
      <c r="S1268" s="58">
        <f>(Table4[[#This Row],[سعر يومية السائق]]*Table4[[#This Row],[عدد الدورات ]])-SUM(Table4[[#This Row],[سلف ]:[خصم ]])+Table4[[#This Row],[اضافي ]]</f>
        <v>2750</v>
      </c>
      <c r="U1268" s="58">
        <f>Table4[[#This Row],[ سعر اليومية ]]*Table4[[#This Row],[عدد الدورات ]]-Table4[[#This Row],[سعر يومية السائق]]*L1268</f>
        <v>-302</v>
      </c>
      <c r="V1268" s="58">
        <f>U1268-Table4[[#This Row],[W/H  3%]]</f>
        <v>-375.44</v>
      </c>
      <c r="W1268" s="66" t="str">
        <f>Table4[[#This Row],[اليوم]]&amp;Table4[[#This Row],[الشهر ]]&amp;Table4[[#This Row],[العام]]</f>
        <v>2552026</v>
      </c>
      <c r="X1268" s="66" t="s">
        <v>304</v>
      </c>
    </row>
    <row r="1269" spans="1:24" x14ac:dyDescent="0.3">
      <c r="A1269" s="62">
        <v>25</v>
      </c>
      <c r="B1269" s="62">
        <v>5</v>
      </c>
      <c r="C1269" s="62">
        <v>2026</v>
      </c>
      <c r="D1269" s="41" t="str">
        <f t="shared" si="83"/>
        <v>عبد الرحمن1الهرم سعوديدريماتوبيس 28</v>
      </c>
      <c r="E1269" s="4">
        <v>5003</v>
      </c>
      <c r="F1269" s="41" t="str">
        <f>VLOOKUP(E1269,mapping!C:J,2,FALSE)</f>
        <v>عبد الرحمن1</v>
      </c>
      <c r="G1269" s="41" t="str">
        <f>IFERROR(VLOOKUP(F1269,mapping!$D$3:$J$200,2,FALSE),0)</f>
        <v xml:space="preserve">الهرم </v>
      </c>
      <c r="H1269" s="41" t="str">
        <f>IFERROR(VLOOKUP(F1269,mapping!$D$3:$J$200,3,FALSE),0)</f>
        <v>سعودي</v>
      </c>
      <c r="I1269" s="41" t="str">
        <f>IFERROR(VLOOKUP(F1269,mapping!$D$3:$J$200,4,FALSE),0)</f>
        <v>دريم</v>
      </c>
      <c r="J1269" s="41" t="str">
        <f>IFERROR(VLOOKUP(F1269,mapping!$D$3:$J$200,5,FALSE),0)</f>
        <v>اتوبيس 28</v>
      </c>
      <c r="K1269" s="63">
        <f>IF(W1269=mapping!$N$1,IFERROR(VLOOKUP(Table4[[#This Row],[Column1]],mapping!A:L,11,FALSE),0),IF(W1269&gt;mapping!$N$1,IFERROR(VLOOKUP(Table4[[#This Row],[Column1]],mapping!A:L,11,FALSE),0),))</f>
        <v>994</v>
      </c>
      <c r="L1269" s="139">
        <v>1</v>
      </c>
      <c r="M1269" s="60">
        <f>IF(W1269=mapping!$N$1,IFERROR(VLOOKUP(Table4[[#This Row],[Column1]],mapping!A:L,12,FALSE),0),IF(W1269&gt;mapping!$N$1,IFERROR(VLOOKUP(Table4[[#This Row],[Column1]],mapping!A:L,12,FALSE),0),0))</f>
        <v>850</v>
      </c>
      <c r="N1269" s="58">
        <f>Table4[[#This Row],[ سعر اليومية ]]*3%*Table4[[#This Row],[عدد الدورات ]]</f>
        <v>29.82</v>
      </c>
      <c r="O1269" s="56">
        <f>Table4[[#This Row],[ سعر اليومية ]]*Table4[[#This Row],[عدد الدورات ]]-N1269</f>
        <v>964.18</v>
      </c>
      <c r="P1269" s="194"/>
      <c r="Q1269" s="194"/>
      <c r="R1269" s="194"/>
      <c r="S1269" s="58">
        <f>(Table4[[#This Row],[سعر يومية السائق]]*Table4[[#This Row],[عدد الدورات ]])-SUM(Table4[[#This Row],[سلف ]:[خصم ]])+Table4[[#This Row],[اضافي ]]</f>
        <v>850</v>
      </c>
      <c r="U1269" s="58">
        <f>Table4[[#This Row],[ سعر اليومية ]]*Table4[[#This Row],[عدد الدورات ]]-Table4[[#This Row],[سعر يومية السائق]]*L1269</f>
        <v>144</v>
      </c>
      <c r="V1269" s="58">
        <f>U1269-Table4[[#This Row],[W/H  3%]]</f>
        <v>114.18</v>
      </c>
      <c r="W1269" s="66" t="str">
        <f>Table4[[#This Row],[اليوم]]&amp;Table4[[#This Row],[الشهر ]]&amp;Table4[[#This Row],[العام]]</f>
        <v>2552026</v>
      </c>
      <c r="X1269" s="66" t="s">
        <v>304</v>
      </c>
    </row>
    <row r="1270" spans="1:24" x14ac:dyDescent="0.3">
      <c r="A1270" s="62">
        <v>25</v>
      </c>
      <c r="B1270" s="62">
        <v>5</v>
      </c>
      <c r="C1270" s="62">
        <v>2026</v>
      </c>
      <c r="D1270" s="41" t="str">
        <f t="shared" si="83"/>
        <v>عبد الرحمن2المؤسسةسعوديدريماتوبيس 28</v>
      </c>
      <c r="E1270" s="4">
        <v>5004</v>
      </c>
      <c r="F1270" s="41" t="str">
        <f>VLOOKUP(E1270,mapping!C:J,2,FALSE)</f>
        <v>عبد الرحمن2</v>
      </c>
      <c r="G1270" s="41" t="str">
        <f>IFERROR(VLOOKUP(F1270,mapping!$D$3:$J$200,2,FALSE),0)</f>
        <v>المؤسسة</v>
      </c>
      <c r="H1270" s="41" t="str">
        <f>IFERROR(VLOOKUP(F1270,mapping!$D$3:$J$200,3,FALSE),0)</f>
        <v>سعودي</v>
      </c>
      <c r="I1270" s="41" t="str">
        <f>IFERROR(VLOOKUP(F1270,mapping!$D$3:$J$200,4,FALSE),0)</f>
        <v>دريم</v>
      </c>
      <c r="J1270" s="41" t="str">
        <f>IFERROR(VLOOKUP(F1270,mapping!$D$3:$J$200,5,FALSE),0)</f>
        <v>اتوبيس 28</v>
      </c>
      <c r="K1270" s="63">
        <f>IF(W1270=mapping!$N$1,IFERROR(VLOOKUP(Table4[[#This Row],[Column1]],mapping!A:L,11,FALSE),0),IF(W1270&gt;mapping!$N$1,IFERROR(VLOOKUP(Table4[[#This Row],[Column1]],mapping!A:L,11,FALSE),0),))</f>
        <v>994</v>
      </c>
      <c r="L1270" s="139">
        <v>1</v>
      </c>
      <c r="M1270" s="60">
        <f>IF(W1270=mapping!$N$1,IFERROR(VLOOKUP(Table4[[#This Row],[Column1]],mapping!A:L,12,FALSE),0),IF(W1270&gt;mapping!$N$1,IFERROR(VLOOKUP(Table4[[#This Row],[Column1]],mapping!A:L,12,FALSE),0),0))</f>
        <v>850</v>
      </c>
      <c r="N1270" s="58">
        <f>Table4[[#This Row],[ سعر اليومية ]]*3%*Table4[[#This Row],[عدد الدورات ]]</f>
        <v>29.82</v>
      </c>
      <c r="O1270" s="56">
        <f>Table4[[#This Row],[ سعر اليومية ]]*Table4[[#This Row],[عدد الدورات ]]-N1270</f>
        <v>964.18</v>
      </c>
      <c r="P1270" s="194"/>
      <c r="Q1270" s="194"/>
      <c r="R1270" s="194"/>
      <c r="S1270" s="58">
        <f>(Table4[[#This Row],[سعر يومية السائق]]*Table4[[#This Row],[عدد الدورات ]])-SUM(Table4[[#This Row],[سلف ]:[خصم ]])+Table4[[#This Row],[اضافي ]]</f>
        <v>850</v>
      </c>
      <c r="U1270" s="58">
        <f>Table4[[#This Row],[ سعر اليومية ]]*Table4[[#This Row],[عدد الدورات ]]-Table4[[#This Row],[سعر يومية السائق]]*L1270</f>
        <v>144</v>
      </c>
      <c r="V1270" s="58">
        <f>U1270-Table4[[#This Row],[W/H  3%]]</f>
        <v>114.18</v>
      </c>
      <c r="W1270" s="66" t="str">
        <f>Table4[[#This Row],[اليوم]]&amp;Table4[[#This Row],[الشهر ]]&amp;Table4[[#This Row],[العام]]</f>
        <v>2552026</v>
      </c>
      <c r="X1270" s="66" t="s">
        <v>304</v>
      </c>
    </row>
    <row r="1271" spans="1:24" x14ac:dyDescent="0.3">
      <c r="A1271" s="62">
        <v>25</v>
      </c>
      <c r="B1271" s="62">
        <v>5</v>
      </c>
      <c r="C1271" s="62">
        <v>2026</v>
      </c>
      <c r="D1271" s="41" t="str">
        <f t="shared" si="83"/>
        <v>فرج 1حلوانسعوديهايد باركاتوبيس 28</v>
      </c>
      <c r="E1271" s="4">
        <v>5005</v>
      </c>
      <c r="F1271" s="41" t="str">
        <f>VLOOKUP(E1271,mapping!C:J,2,FALSE)</f>
        <v>فرج 1</v>
      </c>
      <c r="G1271" s="41" t="str">
        <f>IFERROR(VLOOKUP(F1271,mapping!$D$3:$J$200,2,FALSE),0)</f>
        <v>حلوان</v>
      </c>
      <c r="H1271" s="41" t="str">
        <f>IFERROR(VLOOKUP(F1271,mapping!$D$3:$J$200,3,FALSE),0)</f>
        <v>سعودي</v>
      </c>
      <c r="I1271" s="41" t="str">
        <f>IFERROR(VLOOKUP(F1271,mapping!$D$3:$J$200,4,FALSE),0)</f>
        <v>هايد بارك</v>
      </c>
      <c r="J1271" s="41" t="str">
        <f>IFERROR(VLOOKUP(F1271,mapping!$D$3:$J$200,5,FALSE),0)</f>
        <v>اتوبيس 28</v>
      </c>
      <c r="K1271" s="63">
        <f>IF(W1271=mapping!$N$1,IFERROR(VLOOKUP(Table4[[#This Row],[Column1]],mapping!A:L,11,FALSE),0),IF(W1271&gt;mapping!$N$1,IFERROR(VLOOKUP(Table4[[#This Row],[Column1]],mapping!A:L,11,FALSE),0),))</f>
        <v>4634</v>
      </c>
      <c r="L1271" s="139">
        <v>1</v>
      </c>
      <c r="M1271" s="60">
        <f>IF(W1271=mapping!$N$1,IFERROR(VLOOKUP(Table4[[#This Row],[Column1]],mapping!A:L,12,FALSE),0),IF(W1271&gt;mapping!$N$1,IFERROR(VLOOKUP(Table4[[#This Row],[Column1]],mapping!A:L,12,FALSE),0),0))</f>
        <v>3750</v>
      </c>
      <c r="N1271" s="58">
        <f>Table4[[#This Row],[ سعر اليومية ]]*3%*Table4[[#This Row],[عدد الدورات ]]</f>
        <v>139.01999999999998</v>
      </c>
      <c r="O1271" s="56">
        <f>Table4[[#This Row],[ سعر اليومية ]]*Table4[[#This Row],[عدد الدورات ]]-N1271</f>
        <v>4494.9799999999996</v>
      </c>
      <c r="P1271" s="194"/>
      <c r="Q1271" s="194"/>
      <c r="R1271" s="194"/>
      <c r="S1271" s="58">
        <f>(Table4[[#This Row],[سعر يومية السائق]]*Table4[[#This Row],[عدد الدورات ]])-SUM(Table4[[#This Row],[سلف ]:[خصم ]])+Table4[[#This Row],[اضافي ]]</f>
        <v>3750</v>
      </c>
      <c r="U1271" s="58">
        <f>Table4[[#This Row],[ سعر اليومية ]]*Table4[[#This Row],[عدد الدورات ]]-Table4[[#This Row],[سعر يومية السائق]]*L1271</f>
        <v>884</v>
      </c>
      <c r="V1271" s="58">
        <f>U1271-Table4[[#This Row],[W/H  3%]]</f>
        <v>744.98</v>
      </c>
      <c r="W1271" s="66" t="str">
        <f>Table4[[#This Row],[اليوم]]&amp;Table4[[#This Row],[الشهر ]]&amp;Table4[[#This Row],[العام]]</f>
        <v>2552026</v>
      </c>
      <c r="X1271" s="66" t="s">
        <v>304</v>
      </c>
    </row>
    <row r="1272" spans="1:24" x14ac:dyDescent="0.3">
      <c r="A1272" s="62">
        <v>25</v>
      </c>
      <c r="B1272" s="62">
        <v>5</v>
      </c>
      <c r="C1272" s="62">
        <v>2026</v>
      </c>
      <c r="D1272" s="41" t="str">
        <f t="shared" si="83"/>
        <v>فرج 6حلوان مبيتسعوديهايد باركاتوبيس 28</v>
      </c>
      <c r="E1272" s="4">
        <v>5029</v>
      </c>
      <c r="F1272" s="41" t="str">
        <f>VLOOKUP(E1272,mapping!C:J,2,FALSE)</f>
        <v>فرج 6</v>
      </c>
      <c r="G1272" s="41" t="str">
        <f>IFERROR(VLOOKUP(F1272,mapping!$D$3:$J$200,2,FALSE),0)</f>
        <v>حلوان مبيت</v>
      </c>
      <c r="H1272" s="41" t="str">
        <f>IFERROR(VLOOKUP(F1272,mapping!$D$3:$J$200,3,FALSE),0)</f>
        <v>سعودي</v>
      </c>
      <c r="I1272" s="41" t="str">
        <f>IFERROR(VLOOKUP(F1272,mapping!$D$3:$J$200,4,FALSE),0)</f>
        <v>هايد بارك</v>
      </c>
      <c r="J1272" s="41" t="str">
        <f>IFERROR(VLOOKUP(F1272,mapping!$D$3:$J$200,5,FALSE),0)</f>
        <v>اتوبيس 28</v>
      </c>
      <c r="K1272" s="63">
        <f>IF(W1272=mapping!$N$1,IFERROR(VLOOKUP(Table4[[#This Row],[Column1]],mapping!A:L,11,FALSE),0),IF(W1272&gt;mapping!$N$1,IFERROR(VLOOKUP(Table4[[#This Row],[Column1]],mapping!A:L,11,FALSE),0),))</f>
        <v>1482</v>
      </c>
      <c r="L1272" s="139">
        <v>1</v>
      </c>
      <c r="M1272" s="60">
        <f>IF(W1272=mapping!$N$1,IFERROR(VLOOKUP(Table4[[#This Row],[Column1]],mapping!A:L,12,FALSE),0),IF(W1272&gt;mapping!$N$1,IFERROR(VLOOKUP(Table4[[#This Row],[Column1]],mapping!A:L,12,FALSE),0),0))</f>
        <v>750</v>
      </c>
      <c r="N1272" s="58">
        <f>Table4[[#This Row],[ سعر اليومية ]]*3%*Table4[[#This Row],[عدد الدورات ]]</f>
        <v>44.46</v>
      </c>
      <c r="O1272" s="56">
        <f>Table4[[#This Row],[ سعر اليومية ]]*Table4[[#This Row],[عدد الدورات ]]-N1272</f>
        <v>1437.54</v>
      </c>
      <c r="P1272" s="194"/>
      <c r="Q1272" s="194"/>
      <c r="R1272" s="194"/>
      <c r="S1272" s="58">
        <f>(Table4[[#This Row],[سعر يومية السائق]]*Table4[[#This Row],[عدد الدورات ]])-SUM(Table4[[#This Row],[سلف ]:[خصم ]])+Table4[[#This Row],[اضافي ]]</f>
        <v>750</v>
      </c>
      <c r="U1272" s="58">
        <f>Table4[[#This Row],[ سعر اليومية ]]*Table4[[#This Row],[عدد الدورات ]]-Table4[[#This Row],[سعر يومية السائق]]*L1272</f>
        <v>732</v>
      </c>
      <c r="V1272" s="58">
        <f>U1272-Table4[[#This Row],[W/H  3%]]</f>
        <v>687.54</v>
      </c>
      <c r="W1272" s="66" t="str">
        <f>Table4[[#This Row],[اليوم]]&amp;Table4[[#This Row],[الشهر ]]&amp;Table4[[#This Row],[العام]]</f>
        <v>2552026</v>
      </c>
      <c r="X1272" s="66" t="s">
        <v>304</v>
      </c>
    </row>
    <row r="1273" spans="1:24" x14ac:dyDescent="0.3">
      <c r="A1273" s="62">
        <v>25</v>
      </c>
      <c r="B1273" s="62">
        <v>5</v>
      </c>
      <c r="C1273" s="62">
        <v>2026</v>
      </c>
      <c r="D1273" s="41" t="str">
        <f t="shared" si="83"/>
        <v>ممدوح كيلاني 3القومية سعوديهايد باركميكروباص صيني</v>
      </c>
      <c r="E1273" s="4">
        <v>5006</v>
      </c>
      <c r="F1273" s="41" t="str">
        <f>VLOOKUP(E1273,mapping!C:J,2,FALSE)</f>
        <v>ممدوح كيلاني 3</v>
      </c>
      <c r="G1273" s="41" t="str">
        <f>IFERROR(VLOOKUP(F1273,mapping!$D$3:$J$200,2,FALSE),0)</f>
        <v xml:space="preserve">القومية </v>
      </c>
      <c r="H1273" s="41" t="str">
        <f>IFERROR(VLOOKUP(F1273,mapping!$D$3:$J$200,3,FALSE),0)</f>
        <v>سعودي</v>
      </c>
      <c r="I1273" s="41" t="str">
        <f>IFERROR(VLOOKUP(F1273,mapping!$D$3:$J$200,4,FALSE),0)</f>
        <v>هايد بارك</v>
      </c>
      <c r="J1273" s="41" t="str">
        <f>IFERROR(VLOOKUP(F1273,mapping!$D$3:$J$200,5,FALSE),0)</f>
        <v>ميكروباص صيني</v>
      </c>
      <c r="K1273" s="63">
        <f>IF(W1273=mapping!$N$1,IFERROR(VLOOKUP(Table4[[#This Row],[Column1]],mapping!A:L,11,FALSE),0),IF(W1273&gt;mapping!$N$1,IFERROR(VLOOKUP(Table4[[#This Row],[Column1]],mapping!A:L,11,FALSE),0),))</f>
        <v>2965</v>
      </c>
      <c r="L1273" s="139">
        <v>1</v>
      </c>
      <c r="M1273" s="60">
        <f>IF(W1273=mapping!$N$1,IFERROR(VLOOKUP(Table4[[#This Row],[Column1]],mapping!A:L,12,FALSE),0),IF(W1273&gt;mapping!$N$1,IFERROR(VLOOKUP(Table4[[#This Row],[Column1]],mapping!A:L,12,FALSE),0),0))</f>
        <v>2500</v>
      </c>
      <c r="N1273" s="58">
        <f>Table4[[#This Row],[ سعر اليومية ]]*3%*Table4[[#This Row],[عدد الدورات ]]</f>
        <v>88.95</v>
      </c>
      <c r="O1273" s="56">
        <f>Table4[[#This Row],[ سعر اليومية ]]*Table4[[#This Row],[عدد الدورات ]]-N1273</f>
        <v>2876.05</v>
      </c>
      <c r="P1273" s="194"/>
      <c r="Q1273" s="194"/>
      <c r="R1273" s="194"/>
      <c r="S1273" s="58">
        <f>(Table4[[#This Row],[سعر يومية السائق]]*Table4[[#This Row],[عدد الدورات ]])-SUM(Table4[[#This Row],[سلف ]:[خصم ]])+Table4[[#This Row],[اضافي ]]</f>
        <v>2500</v>
      </c>
      <c r="U1273" s="58">
        <f>Table4[[#This Row],[ سعر اليومية ]]*Table4[[#This Row],[عدد الدورات ]]-Table4[[#This Row],[سعر يومية السائق]]*L1273</f>
        <v>465</v>
      </c>
      <c r="V1273" s="58">
        <f>U1273-Table4[[#This Row],[W/H  3%]]</f>
        <v>376.05</v>
      </c>
      <c r="W1273" s="66" t="str">
        <f>Table4[[#This Row],[اليوم]]&amp;Table4[[#This Row],[الشهر ]]&amp;Table4[[#This Row],[العام]]</f>
        <v>2552026</v>
      </c>
      <c r="X1273" s="66" t="s">
        <v>304</v>
      </c>
    </row>
    <row r="1274" spans="1:24" x14ac:dyDescent="0.3">
      <c r="A1274" s="62">
        <v>25</v>
      </c>
      <c r="B1274" s="62">
        <v>5</v>
      </c>
      <c r="C1274" s="62">
        <v>2026</v>
      </c>
      <c r="D1274" s="41" t="str">
        <f t="shared" si="83"/>
        <v>محمد جمال طوسونالمنيبسعوديهايد باركاتوبيس 28</v>
      </c>
      <c r="E1274" s="4">
        <v>5025</v>
      </c>
      <c r="F1274" s="41" t="str">
        <f>VLOOKUP(E1274,mapping!C:J,2,FALSE)</f>
        <v>محمد جمال طوسون</v>
      </c>
      <c r="G1274" s="41" t="str">
        <f>IFERROR(VLOOKUP(F1274,mapping!$D$3:$J$200,2,FALSE),0)</f>
        <v>المنيب</v>
      </c>
      <c r="H1274" s="41" t="str">
        <f>IFERROR(VLOOKUP(F1274,mapping!$D$3:$J$200,3,FALSE),0)</f>
        <v>سعودي</v>
      </c>
      <c r="I1274" s="41" t="str">
        <f>IFERROR(VLOOKUP(F1274,mapping!$D$3:$J$200,4,FALSE),0)</f>
        <v>هايد بارك</v>
      </c>
      <c r="J1274" s="41" t="str">
        <f>IFERROR(VLOOKUP(F1274,mapping!$D$3:$J$200,5,FALSE),0)</f>
        <v>اتوبيس 28</v>
      </c>
      <c r="K1274" s="63">
        <f>IF(W1274=mapping!$N$1,IFERROR(VLOOKUP(Table4[[#This Row],[Column1]],mapping!A:L,11,FALSE),0),IF(W1274&gt;mapping!$N$1,IFERROR(VLOOKUP(Table4[[#This Row],[Column1]],mapping!A:L,11,FALSE),0),))</f>
        <v>4634</v>
      </c>
      <c r="L1274" s="139">
        <v>1</v>
      </c>
      <c r="M1274" s="60">
        <f>IF(W1274=mapping!$N$1,IFERROR(VLOOKUP(Table4[[#This Row],[Column1]],mapping!A:L,12,FALSE),0),IF(W1274&gt;mapping!$N$1,IFERROR(VLOOKUP(Table4[[#This Row],[Column1]],mapping!A:L,12,FALSE),0),0))</f>
        <v>3800</v>
      </c>
      <c r="N1274" s="58">
        <f>Table4[[#This Row],[ سعر اليومية ]]*3%*Table4[[#This Row],[عدد الدورات ]]</f>
        <v>139.01999999999998</v>
      </c>
      <c r="O1274" s="56">
        <f>Table4[[#This Row],[ سعر اليومية ]]*Table4[[#This Row],[عدد الدورات ]]-N1274</f>
        <v>4494.9799999999996</v>
      </c>
      <c r="P1274" s="194"/>
      <c r="Q1274" s="194"/>
      <c r="R1274" s="194"/>
      <c r="S1274" s="58">
        <f>(Table4[[#This Row],[سعر يومية السائق]]*Table4[[#This Row],[عدد الدورات ]])-SUM(Table4[[#This Row],[سلف ]:[خصم ]])+Table4[[#This Row],[اضافي ]]</f>
        <v>3800</v>
      </c>
      <c r="U1274" s="58">
        <f>Table4[[#This Row],[ سعر اليومية ]]*Table4[[#This Row],[عدد الدورات ]]-Table4[[#This Row],[سعر يومية السائق]]*L1274</f>
        <v>834</v>
      </c>
      <c r="V1274" s="58">
        <f>U1274-Table4[[#This Row],[W/H  3%]]</f>
        <v>694.98</v>
      </c>
      <c r="W1274" s="66" t="str">
        <f>Table4[[#This Row],[اليوم]]&amp;Table4[[#This Row],[الشهر ]]&amp;Table4[[#This Row],[العام]]</f>
        <v>2552026</v>
      </c>
      <c r="X1274" s="66" t="s">
        <v>304</v>
      </c>
    </row>
    <row r="1275" spans="1:24" x14ac:dyDescent="0.3">
      <c r="A1275" s="62">
        <v>25</v>
      </c>
      <c r="B1275" s="62">
        <v>5</v>
      </c>
      <c r="C1275" s="62">
        <v>2026</v>
      </c>
      <c r="D1275" s="41" t="str">
        <f t="shared" si="83"/>
        <v>مصطفي رشدي1المنيب 2 ورديةسعوديميفيداميكروباص صيني</v>
      </c>
      <c r="E1275" s="4">
        <v>5007</v>
      </c>
      <c r="F1275" s="41" t="str">
        <f>VLOOKUP(E1275,mapping!C:J,2,FALSE)</f>
        <v>مصطفي رشدي1</v>
      </c>
      <c r="G1275" s="41" t="str">
        <f>IFERROR(VLOOKUP(F1275,mapping!$D$3:$J$200,2,FALSE),0)</f>
        <v>المنيب 2 وردية</v>
      </c>
      <c r="H1275" s="41" t="str">
        <f>IFERROR(VLOOKUP(F1275,mapping!$D$3:$J$200,3,FALSE),0)</f>
        <v>سعودي</v>
      </c>
      <c r="I1275" s="41" t="str">
        <f>IFERROR(VLOOKUP(F1275,mapping!$D$3:$J$200,4,FALSE),0)</f>
        <v>ميفيدا</v>
      </c>
      <c r="J1275" s="41" t="str">
        <f>IFERROR(VLOOKUP(F1275,mapping!$D$3:$J$200,5,FALSE),0)</f>
        <v>ميكروباص صيني</v>
      </c>
      <c r="K1275" s="63">
        <f>IF(W1275=mapping!$N$1,IFERROR(VLOOKUP(Table4[[#This Row],[Column1]],mapping!A:L,11,FALSE),0),IF(W1275&gt;mapping!$N$1,IFERROR(VLOOKUP(Table4[[#This Row],[Column1]],mapping!A:L,11,FALSE),0),))</f>
        <v>2965</v>
      </c>
      <c r="L1275" s="139">
        <v>1</v>
      </c>
      <c r="M1275" s="60">
        <f>IF(W1275=mapping!$N$1,IFERROR(VLOOKUP(Table4[[#This Row],[Column1]],mapping!A:L,12,FALSE),0),IF(W1275&gt;mapping!$N$1,IFERROR(VLOOKUP(Table4[[#This Row],[Column1]],mapping!A:L,12,FALSE),0),0))</f>
        <v>2150</v>
      </c>
      <c r="N1275" s="58">
        <f>Table4[[#This Row],[ سعر اليومية ]]*3%*Table4[[#This Row],[عدد الدورات ]]</f>
        <v>88.95</v>
      </c>
      <c r="O1275" s="56">
        <f>Table4[[#This Row],[ سعر اليومية ]]*Table4[[#This Row],[عدد الدورات ]]-N1275</f>
        <v>2876.05</v>
      </c>
      <c r="P1275" s="194"/>
      <c r="Q1275" s="194"/>
      <c r="R1275" s="194"/>
      <c r="S1275" s="58">
        <f>(Table4[[#This Row],[سعر يومية السائق]]*Table4[[#This Row],[عدد الدورات ]])-SUM(Table4[[#This Row],[سلف ]:[خصم ]])+Table4[[#This Row],[اضافي ]]</f>
        <v>2150</v>
      </c>
      <c r="U1275" s="58">
        <f>Table4[[#This Row],[ سعر اليومية ]]*Table4[[#This Row],[عدد الدورات ]]-Table4[[#This Row],[سعر يومية السائق]]*L1275</f>
        <v>815</v>
      </c>
      <c r="V1275" s="58">
        <f>U1275-Table4[[#This Row],[W/H  3%]]</f>
        <v>726.05</v>
      </c>
      <c r="W1275" s="66" t="str">
        <f>Table4[[#This Row],[اليوم]]&amp;Table4[[#This Row],[الشهر ]]&amp;Table4[[#This Row],[العام]]</f>
        <v>2552026</v>
      </c>
      <c r="X1275" s="66" t="s">
        <v>304</v>
      </c>
    </row>
    <row r="1276" spans="1:24" x14ac:dyDescent="0.3">
      <c r="A1276" s="62">
        <v>25</v>
      </c>
      <c r="B1276" s="62">
        <v>5</v>
      </c>
      <c r="C1276" s="62">
        <v>2026</v>
      </c>
      <c r="D1276" s="41" t="str">
        <f t="shared" si="83"/>
        <v>فرج 2حلوان 2 ورديةسعوديميفيداميكروباص صيني</v>
      </c>
      <c r="E1276" s="4">
        <v>5009</v>
      </c>
      <c r="F1276" s="41" t="str">
        <f>VLOOKUP(E1276,mapping!C:J,2,FALSE)</f>
        <v>فرج 2</v>
      </c>
      <c r="G1276" s="41" t="str">
        <f>IFERROR(VLOOKUP(F1276,mapping!$D$3:$J$200,2,FALSE),0)</f>
        <v>حلوان 2 وردية</v>
      </c>
      <c r="H1276" s="41" t="str">
        <f>IFERROR(VLOOKUP(F1276,mapping!$D$3:$J$200,3,FALSE),0)</f>
        <v>سعودي</v>
      </c>
      <c r="I1276" s="41" t="str">
        <f>IFERROR(VLOOKUP(F1276,mapping!$D$3:$J$200,4,FALSE),0)</f>
        <v>ميفيدا</v>
      </c>
      <c r="J1276" s="41" t="str">
        <f>IFERROR(VLOOKUP(F1276,mapping!$D$3:$J$200,5,FALSE),0)</f>
        <v>ميكروباص صيني</v>
      </c>
      <c r="K1276" s="63">
        <f>IF(W1276=mapping!$N$1,IFERROR(VLOOKUP(Table4[[#This Row],[Column1]],mapping!A:L,11,FALSE),0),IF(W1276&gt;mapping!$N$1,IFERROR(VLOOKUP(Table4[[#This Row],[Column1]],mapping!A:L,11,FALSE),0),))</f>
        <v>2965</v>
      </c>
      <c r="L1276" s="139">
        <v>1</v>
      </c>
      <c r="M1276" s="60">
        <f>IF(W1276=mapping!$N$1,IFERROR(VLOOKUP(Table4[[#This Row],[Column1]],mapping!A:L,12,FALSE),0),IF(W1276&gt;mapping!$N$1,IFERROR(VLOOKUP(Table4[[#This Row],[Column1]],mapping!A:L,12,FALSE),0),0))</f>
        <v>2250</v>
      </c>
      <c r="N1276" s="58">
        <f>Table4[[#This Row],[ سعر اليومية ]]*3%*Table4[[#This Row],[عدد الدورات ]]</f>
        <v>88.95</v>
      </c>
      <c r="O1276" s="56">
        <f>Table4[[#This Row],[ سعر اليومية ]]*Table4[[#This Row],[عدد الدورات ]]-N1276</f>
        <v>2876.05</v>
      </c>
      <c r="P1276" s="194"/>
      <c r="Q1276" s="194"/>
      <c r="R1276" s="194"/>
      <c r="S1276" s="58">
        <f>(Table4[[#This Row],[سعر يومية السائق]]*Table4[[#This Row],[عدد الدورات ]])-SUM(Table4[[#This Row],[سلف ]:[خصم ]])+Table4[[#This Row],[اضافي ]]</f>
        <v>2250</v>
      </c>
      <c r="U1276" s="58">
        <f>Table4[[#This Row],[ سعر اليومية ]]*Table4[[#This Row],[عدد الدورات ]]-Table4[[#This Row],[سعر يومية السائق]]*L1276</f>
        <v>715</v>
      </c>
      <c r="V1276" s="58">
        <f>U1276-Table4[[#This Row],[W/H  3%]]</f>
        <v>626.04999999999995</v>
      </c>
      <c r="W1276" s="66" t="str">
        <f>Table4[[#This Row],[اليوم]]&amp;Table4[[#This Row],[الشهر ]]&amp;Table4[[#This Row],[العام]]</f>
        <v>2552026</v>
      </c>
      <c r="X1276" s="66" t="s">
        <v>304</v>
      </c>
    </row>
    <row r="1277" spans="1:24" x14ac:dyDescent="0.3">
      <c r="A1277" s="62">
        <v>25</v>
      </c>
      <c r="B1277" s="62">
        <v>5</v>
      </c>
      <c r="C1277" s="62">
        <v>2026</v>
      </c>
      <c r="D1277" s="41" t="str">
        <f t="shared" si="83"/>
        <v>فرج 3حلوان 2 ورديةسعوديالقطاميةاتوبيس 28</v>
      </c>
      <c r="E1277" s="4">
        <v>5010</v>
      </c>
      <c r="F1277" s="41" t="str">
        <f>VLOOKUP(E1277,mapping!C:J,2,FALSE)</f>
        <v>فرج 3</v>
      </c>
      <c r="G1277" s="41" t="str">
        <f>IFERROR(VLOOKUP(F1277,mapping!$D$3:$J$200,2,FALSE),0)</f>
        <v>حلوان 2 وردية</v>
      </c>
      <c r="H1277" s="41" t="str">
        <f>IFERROR(VLOOKUP(F1277,mapping!$D$3:$J$200,3,FALSE),0)</f>
        <v>سعودي</v>
      </c>
      <c r="I1277" s="41" t="str">
        <f>IFERROR(VLOOKUP(F1277,mapping!$D$3:$J$200,4,FALSE),0)</f>
        <v>القطامية</v>
      </c>
      <c r="J1277" s="41" t="str">
        <f>IFERROR(VLOOKUP(F1277,mapping!$D$3:$J$200,5,FALSE),0)</f>
        <v>اتوبيس 28</v>
      </c>
      <c r="K1277" s="63">
        <f>IF(W1277=mapping!$N$1,IFERROR(VLOOKUP(Table4[[#This Row],[Column1]],mapping!A:L,11,FALSE),0),IF(W1277&gt;mapping!$N$1,IFERROR(VLOOKUP(Table4[[#This Row],[Column1]],mapping!A:L,11,FALSE),0),))</f>
        <v>3415</v>
      </c>
      <c r="L1277" s="139">
        <v>1</v>
      </c>
      <c r="M1277" s="60">
        <f>IF(W1277=mapping!$N$1,IFERROR(VLOOKUP(Table4[[#This Row],[Column1]],mapping!A:L,12,FALSE),0),IF(W1277&gt;mapping!$N$1,IFERROR(VLOOKUP(Table4[[#This Row],[Column1]],mapping!A:L,12,FALSE),0),0))</f>
        <v>3400</v>
      </c>
      <c r="N1277" s="58">
        <f>Table4[[#This Row],[ سعر اليومية ]]*3%*Table4[[#This Row],[عدد الدورات ]]</f>
        <v>102.45</v>
      </c>
      <c r="O1277" s="56">
        <f>Table4[[#This Row],[ سعر اليومية ]]*Table4[[#This Row],[عدد الدورات ]]-N1277</f>
        <v>3312.55</v>
      </c>
      <c r="P1277" s="194"/>
      <c r="Q1277" s="194"/>
      <c r="R1277" s="194"/>
      <c r="S1277" s="58">
        <f>(Table4[[#This Row],[سعر يومية السائق]]*Table4[[#This Row],[عدد الدورات ]])-SUM(Table4[[#This Row],[سلف ]:[خصم ]])+Table4[[#This Row],[اضافي ]]</f>
        <v>3400</v>
      </c>
      <c r="U1277" s="58">
        <f>Table4[[#This Row],[ سعر اليومية ]]*Table4[[#This Row],[عدد الدورات ]]-Table4[[#This Row],[سعر يومية السائق]]*L1277</f>
        <v>15</v>
      </c>
      <c r="V1277" s="58">
        <f>U1277-Table4[[#This Row],[W/H  3%]]</f>
        <v>-87.45</v>
      </c>
      <c r="W1277" s="66" t="str">
        <f>Table4[[#This Row],[اليوم]]&amp;Table4[[#This Row],[الشهر ]]&amp;Table4[[#This Row],[العام]]</f>
        <v>2552026</v>
      </c>
      <c r="X1277" s="66" t="s">
        <v>304</v>
      </c>
    </row>
    <row r="1278" spans="1:24" x14ac:dyDescent="0.3">
      <c r="A1278" s="62">
        <v>25</v>
      </c>
      <c r="B1278" s="62">
        <v>5</v>
      </c>
      <c r="C1278" s="62">
        <v>2026</v>
      </c>
      <c r="D1278" s="41" t="str">
        <f t="shared" si="83"/>
        <v>فرج 4مايو ورديةسعوديالقطاميةميكروباص</v>
      </c>
      <c r="E1278" s="4">
        <v>5011</v>
      </c>
      <c r="F1278" s="41" t="str">
        <f>VLOOKUP(E1278,mapping!C:J,2,FALSE)</f>
        <v>فرج 4</v>
      </c>
      <c r="G1278" s="41" t="str">
        <f>IFERROR(VLOOKUP(F1278,mapping!$D$3:$J$200,2,FALSE),0)</f>
        <v>مايو وردية</v>
      </c>
      <c r="H1278" s="41" t="str">
        <f>IFERROR(VLOOKUP(F1278,mapping!$D$3:$J$200,3,FALSE),0)</f>
        <v>سعودي</v>
      </c>
      <c r="I1278" s="41" t="str">
        <f>IFERROR(VLOOKUP(F1278,mapping!$D$3:$J$200,4,FALSE),0)</f>
        <v>القطامية</v>
      </c>
      <c r="J1278" s="41" t="str">
        <f>IFERROR(VLOOKUP(F1278,mapping!$D$3:$J$200,5,FALSE),0)</f>
        <v>ميكروباص</v>
      </c>
      <c r="K1278" s="63">
        <f>IF(W1278=mapping!$N$1,IFERROR(VLOOKUP(Table4[[#This Row],[Column1]],mapping!A:L,11,FALSE),0),IF(W1278&gt;mapping!$N$1,IFERROR(VLOOKUP(Table4[[#This Row],[Column1]],mapping!A:L,11,FALSE),0),))</f>
        <v>1222</v>
      </c>
      <c r="L1278" s="139">
        <v>1</v>
      </c>
      <c r="M1278" s="60">
        <f>IF(W1278=mapping!$N$1,IFERROR(VLOOKUP(Table4[[#This Row],[Column1]],mapping!A:L,12,FALSE),0),IF(W1278&gt;mapping!$N$1,IFERROR(VLOOKUP(Table4[[#This Row],[Column1]],mapping!A:L,12,FALSE),0),0))</f>
        <v>1180</v>
      </c>
      <c r="N1278" s="58">
        <f>Table4[[#This Row],[ سعر اليومية ]]*3%*Table4[[#This Row],[عدد الدورات ]]</f>
        <v>36.659999999999997</v>
      </c>
      <c r="O1278" s="56">
        <f>Table4[[#This Row],[ سعر اليومية ]]*Table4[[#This Row],[عدد الدورات ]]-N1278</f>
        <v>1185.3399999999999</v>
      </c>
      <c r="P1278" s="194"/>
      <c r="Q1278" s="194"/>
      <c r="R1278" s="194"/>
      <c r="S1278" s="58">
        <f>(Table4[[#This Row],[سعر يومية السائق]]*Table4[[#This Row],[عدد الدورات ]])-SUM(Table4[[#This Row],[سلف ]:[خصم ]])+Table4[[#This Row],[اضافي ]]</f>
        <v>1180</v>
      </c>
      <c r="U1278" s="58">
        <f>Table4[[#This Row],[ سعر اليومية ]]*Table4[[#This Row],[عدد الدورات ]]-Table4[[#This Row],[سعر يومية السائق]]*L1278</f>
        <v>42</v>
      </c>
      <c r="V1278" s="58">
        <f>U1278-Table4[[#This Row],[W/H  3%]]</f>
        <v>5.3400000000000034</v>
      </c>
      <c r="W1278" s="66" t="str">
        <f>Table4[[#This Row],[اليوم]]&amp;Table4[[#This Row],[الشهر ]]&amp;Table4[[#This Row],[العام]]</f>
        <v>2552026</v>
      </c>
      <c r="X1278" s="66" t="s">
        <v>304</v>
      </c>
    </row>
    <row r="1279" spans="1:24" x14ac:dyDescent="0.3">
      <c r="A1279" s="62">
        <v>25</v>
      </c>
      <c r="B1279" s="62">
        <v>5</v>
      </c>
      <c r="C1279" s="62">
        <v>2026</v>
      </c>
      <c r="D1279" s="41" t="str">
        <f t="shared" si="83"/>
        <v>مصطفي رشدي3المنيب5شفتسعوديالقطاميةاتوبيس 28</v>
      </c>
      <c r="E1279" s="4">
        <v>5012</v>
      </c>
      <c r="F1279" s="41" t="str">
        <f>VLOOKUP(E1279,mapping!C:J,2,FALSE)</f>
        <v>مصطفي رشدي3</v>
      </c>
      <c r="G1279" s="41" t="str">
        <f>IFERROR(VLOOKUP(F1279,mapping!$D$3:$J$200,2,FALSE),0)</f>
        <v>المنيب5شفت</v>
      </c>
      <c r="H1279" s="41" t="str">
        <f>IFERROR(VLOOKUP(F1279,mapping!$D$3:$J$200,3,FALSE),0)</f>
        <v>سعودي</v>
      </c>
      <c r="I1279" s="41" t="str">
        <f>IFERROR(VLOOKUP(F1279,mapping!$D$3:$J$200,4,FALSE),0)</f>
        <v>القطامية</v>
      </c>
      <c r="J1279" s="41" t="str">
        <f>IFERROR(VLOOKUP(F1279,mapping!$D$3:$J$200,5,FALSE),0)</f>
        <v>اتوبيس 28</v>
      </c>
      <c r="K1279" s="63">
        <f>IF(W1279=mapping!$N$1,IFERROR(VLOOKUP(Table4[[#This Row],[Column1]],mapping!A:L,11,FALSE),0),IF(W1279&gt;mapping!$N$1,IFERROR(VLOOKUP(Table4[[#This Row],[Column1]],mapping!A:L,11,FALSE),0),))</f>
        <v>2649</v>
      </c>
      <c r="L1279" s="139">
        <v>1</v>
      </c>
      <c r="M1279" s="60">
        <f>IF(W1279=mapping!$N$1,IFERROR(VLOOKUP(Table4[[#This Row],[Column1]],mapping!A:L,12,FALSE),0),IF(W1279&gt;mapping!$N$1,IFERROR(VLOOKUP(Table4[[#This Row],[Column1]],mapping!A:L,12,FALSE),0),0))</f>
        <v>2060</v>
      </c>
      <c r="N1279" s="58">
        <f>Table4[[#This Row],[ سعر اليومية ]]*3%*Table4[[#This Row],[عدد الدورات ]]</f>
        <v>79.47</v>
      </c>
      <c r="O1279" s="56">
        <f>Table4[[#This Row],[ سعر اليومية ]]*Table4[[#This Row],[عدد الدورات ]]-N1279</f>
        <v>2569.5300000000002</v>
      </c>
      <c r="P1279" s="194"/>
      <c r="Q1279" s="194"/>
      <c r="R1279" s="194"/>
      <c r="S1279" s="58">
        <f>(Table4[[#This Row],[سعر يومية السائق]]*Table4[[#This Row],[عدد الدورات ]])-SUM(Table4[[#This Row],[سلف ]:[خصم ]])+Table4[[#This Row],[اضافي ]]</f>
        <v>2060</v>
      </c>
      <c r="U1279" s="58">
        <f>Table4[[#This Row],[ سعر اليومية ]]*Table4[[#This Row],[عدد الدورات ]]-Table4[[#This Row],[سعر يومية السائق]]*L1279</f>
        <v>589</v>
      </c>
      <c r="V1279" s="58">
        <f>U1279-Table4[[#This Row],[W/H  3%]]</f>
        <v>509.53</v>
      </c>
      <c r="W1279" s="66" t="str">
        <f>Table4[[#This Row],[اليوم]]&amp;Table4[[#This Row],[الشهر ]]&amp;Table4[[#This Row],[العام]]</f>
        <v>2552026</v>
      </c>
      <c r="X1279" s="66" t="s">
        <v>304</v>
      </c>
    </row>
    <row r="1280" spans="1:24" x14ac:dyDescent="0.3">
      <c r="A1280" s="62">
        <v>25</v>
      </c>
      <c r="B1280" s="62">
        <v>5</v>
      </c>
      <c r="C1280" s="62">
        <v>2026</v>
      </c>
      <c r="D1280" s="41" t="str">
        <f t="shared" si="83"/>
        <v>مصطفي رشدي4المنيب Wصباحيةسعوديالقطاميةاتوبيس 28</v>
      </c>
      <c r="E1280" s="4">
        <v>5013</v>
      </c>
      <c r="F1280" s="41" t="str">
        <f>VLOOKUP(E1280,mapping!C:J,2,FALSE)</f>
        <v>مصطفي رشدي4</v>
      </c>
      <c r="G1280" s="41" t="str">
        <f>IFERROR(VLOOKUP(F1280,mapping!$D$3:$J$200,2,FALSE),0)</f>
        <v>المنيب Wصباحية</v>
      </c>
      <c r="H1280" s="41" t="str">
        <f>IFERROR(VLOOKUP(F1280,mapping!$D$3:$J$200,3,FALSE),0)</f>
        <v>سعودي</v>
      </c>
      <c r="I1280" s="41" t="str">
        <f>IFERROR(VLOOKUP(F1280,mapping!$D$3:$J$200,4,FALSE),0)</f>
        <v>القطامية</v>
      </c>
      <c r="J1280" s="41" t="str">
        <f>IFERROR(VLOOKUP(F1280,mapping!$D$3:$J$200,5,FALSE),0)</f>
        <v>اتوبيس 28</v>
      </c>
      <c r="K1280" s="63">
        <f>IF(W1280=mapping!$N$1,IFERROR(VLOOKUP(Table4[[#This Row],[Column1]],mapping!A:L,11,FALSE),0),IF(W1280&gt;mapping!$N$1,IFERROR(VLOOKUP(Table4[[#This Row],[Column1]],mapping!A:L,11,FALSE),0),))</f>
        <v>1059</v>
      </c>
      <c r="L1280" s="139">
        <v>1</v>
      </c>
      <c r="M1280" s="60">
        <f>IF(W1280=mapping!$N$1,IFERROR(VLOOKUP(Table4[[#This Row],[Column1]],mapping!A:L,12,FALSE),0),IF(W1280&gt;mapping!$N$1,IFERROR(VLOOKUP(Table4[[#This Row],[Column1]],mapping!A:L,12,FALSE),0),0))</f>
        <v>1000</v>
      </c>
      <c r="N1280" s="58">
        <f>Table4[[#This Row],[ سعر اليومية ]]*3%*Table4[[#This Row],[عدد الدورات ]]</f>
        <v>31.77</v>
      </c>
      <c r="O1280" s="56">
        <f>Table4[[#This Row],[ سعر اليومية ]]*Table4[[#This Row],[عدد الدورات ]]-N1280</f>
        <v>1027.23</v>
      </c>
      <c r="P1280" s="194"/>
      <c r="Q1280" s="194"/>
      <c r="R1280" s="194"/>
      <c r="S1280" s="58">
        <f>(Table4[[#This Row],[سعر يومية السائق]]*Table4[[#This Row],[عدد الدورات ]])-SUM(Table4[[#This Row],[سلف ]:[خصم ]])+Table4[[#This Row],[اضافي ]]</f>
        <v>1000</v>
      </c>
      <c r="U1280" s="58">
        <f>Table4[[#This Row],[ سعر اليومية ]]*Table4[[#This Row],[عدد الدورات ]]-Table4[[#This Row],[سعر يومية السائق]]*L1280</f>
        <v>59</v>
      </c>
      <c r="V1280" s="58">
        <f>U1280-Table4[[#This Row],[W/H  3%]]</f>
        <v>27.23</v>
      </c>
      <c r="W1280" s="66" t="str">
        <f>Table4[[#This Row],[اليوم]]&amp;Table4[[#This Row],[الشهر ]]&amp;Table4[[#This Row],[العام]]</f>
        <v>2552026</v>
      </c>
      <c r="X1280" s="66" t="s">
        <v>304</v>
      </c>
    </row>
    <row r="1281" spans="1:24" x14ac:dyDescent="0.3">
      <c r="A1281" s="62">
        <v>25</v>
      </c>
      <c r="B1281" s="62">
        <v>5</v>
      </c>
      <c r="C1281" s="62">
        <v>2026</v>
      </c>
      <c r="D1281" s="41" t="str">
        <f t="shared" si="83"/>
        <v>مصطفي رشدي5صقر 2 ورديةسعوديالقطاميةاتوبيس 28</v>
      </c>
      <c r="E1281" s="4">
        <v>5014</v>
      </c>
      <c r="F1281" s="41" t="str">
        <f>VLOOKUP(E1281,mapping!C:J,2,FALSE)</f>
        <v>مصطفي رشدي5</v>
      </c>
      <c r="G1281" s="41" t="str">
        <f>IFERROR(VLOOKUP(F1281,mapping!$D$3:$J$200,2,FALSE),0)</f>
        <v>صقر 2 وردية</v>
      </c>
      <c r="H1281" s="41" t="str">
        <f>IFERROR(VLOOKUP(F1281,mapping!$D$3:$J$200,3,FALSE),0)</f>
        <v>سعودي</v>
      </c>
      <c r="I1281" s="41" t="str">
        <f>IFERROR(VLOOKUP(F1281,mapping!$D$3:$J$200,4,FALSE),0)</f>
        <v>القطامية</v>
      </c>
      <c r="J1281" s="41" t="str">
        <f>IFERROR(VLOOKUP(F1281,mapping!$D$3:$J$200,5,FALSE),0)</f>
        <v>اتوبيس 28</v>
      </c>
      <c r="K1281" s="63">
        <f>IF(W1281=mapping!$N$1,IFERROR(VLOOKUP(Table4[[#This Row],[Column1]],mapping!A:L,11,FALSE),0),IF(W1281&gt;mapping!$N$1,IFERROR(VLOOKUP(Table4[[#This Row],[Column1]],mapping!A:L,11,FALSE),0),))</f>
        <v>2120</v>
      </c>
      <c r="L1281" s="139">
        <v>1</v>
      </c>
      <c r="M1281" s="60">
        <f>IF(W1281=mapping!$N$1,IFERROR(VLOOKUP(Table4[[#This Row],[Column1]],mapping!A:L,12,FALSE),0),IF(W1281&gt;mapping!$N$1,IFERROR(VLOOKUP(Table4[[#This Row],[Column1]],mapping!A:L,12,FALSE),0),0))</f>
        <v>1780</v>
      </c>
      <c r="N1281" s="58">
        <f>Table4[[#This Row],[ سعر اليومية ]]*3%*Table4[[#This Row],[عدد الدورات ]]</f>
        <v>63.599999999999994</v>
      </c>
      <c r="O1281" s="56">
        <f>Table4[[#This Row],[ سعر اليومية ]]*Table4[[#This Row],[عدد الدورات ]]-N1281</f>
        <v>2056.4</v>
      </c>
      <c r="P1281" s="194"/>
      <c r="Q1281" s="194"/>
      <c r="R1281" s="194"/>
      <c r="S1281" s="58">
        <f>(Table4[[#This Row],[سعر يومية السائق]]*Table4[[#This Row],[عدد الدورات ]])-SUM(Table4[[#This Row],[سلف ]:[خصم ]])+Table4[[#This Row],[اضافي ]]</f>
        <v>1780</v>
      </c>
      <c r="U1281" s="58">
        <f>Table4[[#This Row],[ سعر اليومية ]]*Table4[[#This Row],[عدد الدورات ]]-Table4[[#This Row],[سعر يومية السائق]]*L1281</f>
        <v>340</v>
      </c>
      <c r="V1281" s="58">
        <f>U1281-Table4[[#This Row],[W/H  3%]]</f>
        <v>276.39999999999998</v>
      </c>
      <c r="W1281" s="66" t="str">
        <f>Table4[[#This Row],[اليوم]]&amp;Table4[[#This Row],[الشهر ]]&amp;Table4[[#This Row],[العام]]</f>
        <v>2552026</v>
      </c>
      <c r="X1281" s="66" t="s">
        <v>304</v>
      </c>
    </row>
    <row r="1282" spans="1:24" x14ac:dyDescent="0.3">
      <c r="A1282" s="62">
        <v>25</v>
      </c>
      <c r="B1282" s="62">
        <v>5</v>
      </c>
      <c r="C1282" s="62">
        <v>2026</v>
      </c>
      <c r="D1282" s="41" t="str">
        <f t="shared" si="83"/>
        <v>مصطفي رشدي6المنيب 2 ورديةسعوديالقطاميةاتوبيس 28</v>
      </c>
      <c r="E1282" s="4">
        <v>5027</v>
      </c>
      <c r="F1282" s="41" t="str">
        <f>VLOOKUP(E1282,mapping!C:J,2,FALSE)</f>
        <v>مصطفي رشدي6</v>
      </c>
      <c r="G1282" s="41" t="str">
        <f>IFERROR(VLOOKUP(F1282,mapping!$D$3:$J$200,2,FALSE),0)</f>
        <v>المنيب 2 وردية</v>
      </c>
      <c r="H1282" s="41" t="str">
        <f>IFERROR(VLOOKUP(F1282,mapping!$D$3:$J$200,3,FALSE),0)</f>
        <v>سعودي</v>
      </c>
      <c r="I1282" s="41" t="str">
        <f>IFERROR(VLOOKUP(F1282,mapping!$D$3:$J$200,4,FALSE),0)</f>
        <v>القطامية</v>
      </c>
      <c r="J1282" s="41" t="str">
        <f>IFERROR(VLOOKUP(F1282,mapping!$D$3:$J$200,5,FALSE),0)</f>
        <v>اتوبيس 28</v>
      </c>
      <c r="K1282" s="63">
        <f>IF(W1282=mapping!$N$1,IFERROR(VLOOKUP(Table4[[#This Row],[Column1]],mapping!A:L,11,FALSE),0),IF(W1282&gt;mapping!$N$1,IFERROR(VLOOKUP(Table4[[#This Row],[Column1]],mapping!A:L,11,FALSE),0),))</f>
        <v>3944</v>
      </c>
      <c r="L1282" s="139">
        <v>1</v>
      </c>
      <c r="M1282" s="60">
        <f>IF(W1282=mapping!$N$1,IFERROR(VLOOKUP(Table4[[#This Row],[Column1]],mapping!A:L,12,FALSE),0),IF(W1282&gt;mapping!$N$1,IFERROR(VLOOKUP(Table4[[#This Row],[Column1]],mapping!A:L,12,FALSE),0),0))</f>
        <v>3600</v>
      </c>
      <c r="N1282" s="58">
        <f>Table4[[#This Row],[ سعر اليومية ]]*3%*Table4[[#This Row],[عدد الدورات ]]</f>
        <v>118.32</v>
      </c>
      <c r="O1282" s="56">
        <f>Table4[[#This Row],[ سعر اليومية ]]*Table4[[#This Row],[عدد الدورات ]]-N1282</f>
        <v>3825.68</v>
      </c>
      <c r="P1282" s="194"/>
      <c r="Q1282" s="194"/>
      <c r="R1282" s="194"/>
      <c r="S1282" s="58">
        <f>(Table4[[#This Row],[سعر يومية السائق]]*Table4[[#This Row],[عدد الدورات ]])-SUM(Table4[[#This Row],[سلف ]:[خصم ]])+Table4[[#This Row],[اضافي ]]</f>
        <v>3600</v>
      </c>
      <c r="U1282" s="58">
        <f>Table4[[#This Row],[ سعر اليومية ]]*Table4[[#This Row],[عدد الدورات ]]-Table4[[#This Row],[سعر يومية السائق]]*L1282</f>
        <v>344</v>
      </c>
      <c r="V1282" s="58">
        <f>U1282-Table4[[#This Row],[W/H  3%]]</f>
        <v>225.68</v>
      </c>
      <c r="W1282" s="66" t="str">
        <f>Table4[[#This Row],[اليوم]]&amp;Table4[[#This Row],[الشهر ]]&amp;Table4[[#This Row],[العام]]</f>
        <v>2552026</v>
      </c>
      <c r="X1282" s="66" t="s">
        <v>304</v>
      </c>
    </row>
    <row r="1283" spans="1:24" x14ac:dyDescent="0.3">
      <c r="A1283" s="62">
        <v>25</v>
      </c>
      <c r="B1283" s="62">
        <v>5</v>
      </c>
      <c r="C1283" s="62">
        <v>2026</v>
      </c>
      <c r="D1283" s="41" t="str">
        <f t="shared" si="83"/>
        <v>كرم ترك 1قليوب 2 ورديةسعوديالقطاميةاتوبيس 28</v>
      </c>
      <c r="E1283" s="4">
        <v>5015</v>
      </c>
      <c r="F1283" s="41" t="str">
        <f>VLOOKUP(E1283,mapping!C:J,2,FALSE)</f>
        <v>كرم ترك 1</v>
      </c>
      <c r="G1283" s="41" t="str">
        <f>IFERROR(VLOOKUP(F1283,mapping!$D$3:$J$200,2,FALSE),0)</f>
        <v>قليوب 2 وردية</v>
      </c>
      <c r="H1283" s="41" t="str">
        <f>IFERROR(VLOOKUP(F1283,mapping!$D$3:$J$200,3,FALSE),0)</f>
        <v>سعودي</v>
      </c>
      <c r="I1283" s="41" t="str">
        <f>IFERROR(VLOOKUP(F1283,mapping!$D$3:$J$200,4,FALSE),0)</f>
        <v>القطامية</v>
      </c>
      <c r="J1283" s="41" t="str">
        <f>IFERROR(VLOOKUP(F1283,mapping!$D$3:$J$200,5,FALSE),0)</f>
        <v>اتوبيس 28</v>
      </c>
      <c r="K1283" s="63">
        <f>IF(W1283=mapping!$N$1,IFERROR(VLOOKUP(Table4[[#This Row],[Column1]],mapping!A:L,11,FALSE),0),IF(W1283&gt;mapping!$N$1,IFERROR(VLOOKUP(Table4[[#This Row],[Column1]],mapping!A:L,11,FALSE),0),))</f>
        <v>3959</v>
      </c>
      <c r="L1283" s="139">
        <v>1</v>
      </c>
      <c r="M1283" s="60">
        <f>IF(W1283=mapping!$N$1,IFERROR(VLOOKUP(Table4[[#This Row],[Column1]],mapping!A:L,12,FALSE),0),IF(W1283&gt;mapping!$N$1,IFERROR(VLOOKUP(Table4[[#This Row],[Column1]],mapping!A:L,12,FALSE),0),0))</f>
        <v>4200</v>
      </c>
      <c r="N1283" s="58">
        <f>Table4[[#This Row],[ سعر اليومية ]]*3%*Table4[[#This Row],[عدد الدورات ]]</f>
        <v>118.77</v>
      </c>
      <c r="O1283" s="56">
        <f>Table4[[#This Row],[ سعر اليومية ]]*Table4[[#This Row],[عدد الدورات ]]-N1283</f>
        <v>3840.23</v>
      </c>
      <c r="P1283" s="194"/>
      <c r="Q1283" s="194"/>
      <c r="R1283" s="194"/>
      <c r="S1283" s="58">
        <f>(Table4[[#This Row],[سعر يومية السائق]]*Table4[[#This Row],[عدد الدورات ]])-SUM(Table4[[#This Row],[سلف ]:[خصم ]])+Table4[[#This Row],[اضافي ]]</f>
        <v>4200</v>
      </c>
      <c r="U1283" s="58">
        <f>Table4[[#This Row],[ سعر اليومية ]]*Table4[[#This Row],[عدد الدورات ]]-Table4[[#This Row],[سعر يومية السائق]]*L1283</f>
        <v>-241</v>
      </c>
      <c r="V1283" s="58">
        <f>U1283-Table4[[#This Row],[W/H  3%]]</f>
        <v>-359.77</v>
      </c>
      <c r="W1283" s="66" t="str">
        <f>Table4[[#This Row],[اليوم]]&amp;Table4[[#This Row],[الشهر ]]&amp;Table4[[#This Row],[العام]]</f>
        <v>2552026</v>
      </c>
      <c r="X1283" s="66" t="s">
        <v>304</v>
      </c>
    </row>
    <row r="1284" spans="1:24" x14ac:dyDescent="0.3">
      <c r="A1284" s="62">
        <v>25</v>
      </c>
      <c r="B1284" s="62">
        <v>5</v>
      </c>
      <c r="C1284" s="62">
        <v>2026</v>
      </c>
      <c r="D1284" s="41" t="str">
        <f t="shared" si="83"/>
        <v>كرم ترك 2قليوب 2 ورديةسعوديمدينتي اتوبيس 28</v>
      </c>
      <c r="E1284" s="4">
        <v>5017</v>
      </c>
      <c r="F1284" s="41" t="str">
        <f>VLOOKUP(E1284,mapping!C:J,2,FALSE)</f>
        <v>كرم ترك 2</v>
      </c>
      <c r="G1284" s="41" t="str">
        <f>IFERROR(VLOOKUP(F1284,mapping!$D$3:$J$200,2,FALSE),0)</f>
        <v>قليوب 2 وردية</v>
      </c>
      <c r="H1284" s="41" t="str">
        <f>IFERROR(VLOOKUP(F1284,mapping!$D$3:$J$200,3,FALSE),0)</f>
        <v>سعودي</v>
      </c>
      <c r="I1284" s="41" t="str">
        <f>IFERROR(VLOOKUP(F1284,mapping!$D$3:$J$200,4,FALSE),0)</f>
        <v xml:space="preserve">مدينتي </v>
      </c>
      <c r="J1284" s="41" t="str">
        <f>IFERROR(VLOOKUP(F1284,mapping!$D$3:$J$200,5,FALSE),0)</f>
        <v>اتوبيس 28</v>
      </c>
      <c r="K1284" s="63">
        <f>IF(W1284=mapping!$N$1,IFERROR(VLOOKUP(Table4[[#This Row],[Column1]],mapping!A:L,11,FALSE),0),IF(W1284&gt;mapping!$N$1,IFERROR(VLOOKUP(Table4[[#This Row],[Column1]],mapping!A:L,11,FALSE),0),))</f>
        <v>4634</v>
      </c>
      <c r="L1284" s="139">
        <v>1</v>
      </c>
      <c r="M1284" s="60">
        <f>IF(W1284=mapping!$N$1,IFERROR(VLOOKUP(Table4[[#This Row],[Column1]],mapping!A:L,12,FALSE),0),IF(W1284&gt;mapping!$N$1,IFERROR(VLOOKUP(Table4[[#This Row],[Column1]],mapping!A:L,12,FALSE),0),0))</f>
        <v>4150</v>
      </c>
      <c r="N1284" s="58">
        <f>Table4[[#This Row],[ سعر اليومية ]]*3%*Table4[[#This Row],[عدد الدورات ]]</f>
        <v>139.01999999999998</v>
      </c>
      <c r="O1284" s="56">
        <f>Table4[[#This Row],[ سعر اليومية ]]*Table4[[#This Row],[عدد الدورات ]]-N1284</f>
        <v>4494.9799999999996</v>
      </c>
      <c r="P1284" s="194"/>
      <c r="Q1284" s="194"/>
      <c r="R1284" s="194"/>
      <c r="S1284" s="58">
        <f>(Table4[[#This Row],[سعر يومية السائق]]*Table4[[#This Row],[عدد الدورات ]])-SUM(Table4[[#This Row],[سلف ]:[خصم ]])+Table4[[#This Row],[اضافي ]]</f>
        <v>4150</v>
      </c>
      <c r="U1284" s="58">
        <f>Table4[[#This Row],[ سعر اليومية ]]*Table4[[#This Row],[عدد الدورات ]]-Table4[[#This Row],[سعر يومية السائق]]*L1284</f>
        <v>484</v>
      </c>
      <c r="V1284" s="58">
        <f>U1284-Table4[[#This Row],[W/H  3%]]</f>
        <v>344.98</v>
      </c>
      <c r="W1284" s="66" t="str">
        <f>Table4[[#This Row],[اليوم]]&amp;Table4[[#This Row],[الشهر ]]&amp;Table4[[#This Row],[العام]]</f>
        <v>2552026</v>
      </c>
      <c r="X1284" s="66" t="s">
        <v>304</v>
      </c>
    </row>
    <row r="1285" spans="1:24" x14ac:dyDescent="0.3">
      <c r="A1285" s="62">
        <v>25</v>
      </c>
      <c r="B1285" s="62">
        <v>5</v>
      </c>
      <c r="C1285" s="62">
        <v>2026</v>
      </c>
      <c r="D1285" s="41" t="str">
        <f t="shared" si="83"/>
        <v>كرم ترك 3قليوب 1 ورديةسعوديمدينتي اتوبيس 28</v>
      </c>
      <c r="E1285" s="4">
        <v>5018</v>
      </c>
      <c r="F1285" s="41" t="str">
        <f>VLOOKUP(E1285,mapping!C:J,2,FALSE)</f>
        <v>كرم ترك 3</v>
      </c>
      <c r="G1285" s="41" t="str">
        <f>IFERROR(VLOOKUP(F1285,mapping!$D$3:$J$200,2,FALSE),0)</f>
        <v>قليوب 1 وردية</v>
      </c>
      <c r="H1285" s="41" t="str">
        <f>IFERROR(VLOOKUP(F1285,mapping!$D$3:$J$200,3,FALSE),0)</f>
        <v>سعودي</v>
      </c>
      <c r="I1285" s="41" t="str">
        <f>IFERROR(VLOOKUP(F1285,mapping!$D$3:$J$200,4,FALSE),0)</f>
        <v xml:space="preserve">مدينتي </v>
      </c>
      <c r="J1285" s="41" t="str">
        <f>IFERROR(VLOOKUP(F1285,mapping!$D$3:$J$200,5,FALSE),0)</f>
        <v>اتوبيس 28</v>
      </c>
      <c r="K1285" s="63">
        <f>IF(W1285=mapping!$N$1,IFERROR(VLOOKUP(Table4[[#This Row],[Column1]],mapping!A:L,11,FALSE),0),IF(W1285&gt;mapping!$N$1,IFERROR(VLOOKUP(Table4[[#This Row],[Column1]],mapping!A:L,11,FALSE),0),))</f>
        <v>4634</v>
      </c>
      <c r="L1285" s="139">
        <v>1</v>
      </c>
      <c r="M1285" s="60">
        <f>IF(W1285=mapping!$N$1,IFERROR(VLOOKUP(Table4[[#This Row],[Column1]],mapping!A:L,12,FALSE),0),IF(W1285&gt;mapping!$N$1,IFERROR(VLOOKUP(Table4[[#This Row],[Column1]],mapping!A:L,12,FALSE),0),0))</f>
        <v>4000</v>
      </c>
      <c r="N1285" s="58">
        <f>Table4[[#This Row],[ سعر اليومية ]]*3%*Table4[[#This Row],[عدد الدورات ]]</f>
        <v>139.01999999999998</v>
      </c>
      <c r="O1285" s="56">
        <f>Table4[[#This Row],[ سعر اليومية ]]*Table4[[#This Row],[عدد الدورات ]]-N1285</f>
        <v>4494.9799999999996</v>
      </c>
      <c r="P1285" s="194"/>
      <c r="Q1285" s="194"/>
      <c r="R1285" s="194"/>
      <c r="S1285" s="58">
        <f>(Table4[[#This Row],[سعر يومية السائق]]*Table4[[#This Row],[عدد الدورات ]])-SUM(Table4[[#This Row],[سلف ]:[خصم ]])+Table4[[#This Row],[اضافي ]]</f>
        <v>4000</v>
      </c>
      <c r="U1285" s="58">
        <f>Table4[[#This Row],[ سعر اليومية ]]*Table4[[#This Row],[عدد الدورات ]]-Table4[[#This Row],[سعر يومية السائق]]*L1285</f>
        <v>634</v>
      </c>
      <c r="V1285" s="58">
        <f>U1285-Table4[[#This Row],[W/H  3%]]</f>
        <v>494.98</v>
      </c>
      <c r="W1285" s="66" t="str">
        <f>Table4[[#This Row],[اليوم]]&amp;Table4[[#This Row],[الشهر ]]&amp;Table4[[#This Row],[العام]]</f>
        <v>2552026</v>
      </c>
      <c r="X1285" s="66" t="s">
        <v>304</v>
      </c>
    </row>
    <row r="1286" spans="1:24" x14ac:dyDescent="0.3">
      <c r="A1286" s="62">
        <v>25</v>
      </c>
      <c r="B1286" s="62">
        <v>5</v>
      </c>
      <c r="C1286" s="62">
        <v>2026</v>
      </c>
      <c r="D1286" s="41" t="str">
        <f t="shared" si="83"/>
        <v>كرم ترك 4عدلي منصور شفتسعوديمدينتي اتوبيس 28</v>
      </c>
      <c r="E1286" s="4">
        <v>5019</v>
      </c>
      <c r="F1286" s="41" t="str">
        <f>VLOOKUP(E1286,mapping!C:J,2,FALSE)</f>
        <v>كرم ترك 4</v>
      </c>
      <c r="G1286" s="41" t="str">
        <f>IFERROR(VLOOKUP(F1286,mapping!$D$3:$J$200,2,FALSE),0)</f>
        <v>عدلي منصور شفت</v>
      </c>
      <c r="H1286" s="41" t="str">
        <f>IFERROR(VLOOKUP(F1286,mapping!$D$3:$J$200,3,FALSE),0)</f>
        <v>سعودي</v>
      </c>
      <c r="I1286" s="41" t="str">
        <f>IFERROR(VLOOKUP(F1286,mapping!$D$3:$J$200,4,FALSE),0)</f>
        <v xml:space="preserve">مدينتي </v>
      </c>
      <c r="J1286" s="41" t="str">
        <f>IFERROR(VLOOKUP(F1286,mapping!$D$3:$J$200,5,FALSE),0)</f>
        <v>اتوبيس 28</v>
      </c>
      <c r="K1286" s="63">
        <f>IF(W1286=mapping!$N$1,IFERROR(VLOOKUP(Table4[[#This Row],[Column1]],mapping!A:L,11,FALSE),0),IF(W1286&gt;mapping!$N$1,IFERROR(VLOOKUP(Table4[[#This Row],[Column1]],mapping!A:L,11,FALSE),0),))</f>
        <v>741</v>
      </c>
      <c r="L1286" s="139">
        <v>1</v>
      </c>
      <c r="M1286" s="60">
        <f>IF(W1286=mapping!$N$1,IFERROR(VLOOKUP(Table4[[#This Row],[Column1]],mapping!A:L,12,FALSE),0),IF(W1286&gt;mapping!$N$1,IFERROR(VLOOKUP(Table4[[#This Row],[Column1]],mapping!A:L,12,FALSE),0),0))</f>
        <v>500</v>
      </c>
      <c r="N1286" s="58">
        <f>Table4[[#This Row],[ سعر اليومية ]]*3%*Table4[[#This Row],[عدد الدورات ]]</f>
        <v>22.23</v>
      </c>
      <c r="O1286" s="56">
        <f>Table4[[#This Row],[ سعر اليومية ]]*Table4[[#This Row],[عدد الدورات ]]-N1286</f>
        <v>718.77</v>
      </c>
      <c r="P1286" s="194"/>
      <c r="Q1286" s="194"/>
      <c r="R1286" s="194"/>
      <c r="S1286" s="58">
        <f>(Table4[[#This Row],[سعر يومية السائق]]*Table4[[#This Row],[عدد الدورات ]])-SUM(Table4[[#This Row],[سلف ]:[خصم ]])+Table4[[#This Row],[اضافي ]]</f>
        <v>500</v>
      </c>
      <c r="U1286" s="58">
        <f>Table4[[#This Row],[ سعر اليومية ]]*Table4[[#This Row],[عدد الدورات ]]-Table4[[#This Row],[سعر يومية السائق]]*L1286</f>
        <v>241</v>
      </c>
      <c r="V1286" s="58">
        <f>U1286-Table4[[#This Row],[W/H  3%]]</f>
        <v>218.77</v>
      </c>
      <c r="W1286" s="66" t="str">
        <f>Table4[[#This Row],[اليوم]]&amp;Table4[[#This Row],[الشهر ]]&amp;Table4[[#This Row],[العام]]</f>
        <v>2552026</v>
      </c>
      <c r="X1286" s="66" t="s">
        <v>304</v>
      </c>
    </row>
    <row r="1287" spans="1:24" x14ac:dyDescent="0.3">
      <c r="A1287" s="62">
        <v>25</v>
      </c>
      <c r="B1287" s="62">
        <v>5</v>
      </c>
      <c r="C1287" s="62">
        <v>2026</v>
      </c>
      <c r="D1287" s="41" t="str">
        <f t="shared" si="83"/>
        <v>عماد النجار 4قليوب بيتوينسعوديمدينتي اتوبيس 28</v>
      </c>
      <c r="E1287" s="4">
        <v>5020</v>
      </c>
      <c r="F1287" s="41" t="str">
        <f>VLOOKUP(E1287,mapping!C:J,2,FALSE)</f>
        <v>عماد النجار 4</v>
      </c>
      <c r="G1287" s="41" t="str">
        <f>IFERROR(VLOOKUP(F1287,mapping!$D$3:$J$200,2,FALSE),0)</f>
        <v>قليوب بيتوين</v>
      </c>
      <c r="H1287" s="41" t="str">
        <f>IFERROR(VLOOKUP(F1287,mapping!$D$3:$J$200,3,FALSE),0)</f>
        <v>سعودي</v>
      </c>
      <c r="I1287" s="41" t="str">
        <f>IFERROR(VLOOKUP(F1287,mapping!$D$3:$J$200,4,FALSE),0)</f>
        <v xml:space="preserve">مدينتي </v>
      </c>
      <c r="J1287" s="41" t="str">
        <f>IFERROR(VLOOKUP(F1287,mapping!$D$3:$J$200,5,FALSE),0)</f>
        <v>اتوبيس 28</v>
      </c>
      <c r="K1287" s="63">
        <f>IF(W1287=mapping!$N$1,IFERROR(VLOOKUP(Table4[[#This Row],[Column1]],mapping!A:L,11,FALSE),0),IF(W1287&gt;mapping!$N$1,IFERROR(VLOOKUP(Table4[[#This Row],[Column1]],mapping!A:L,11,FALSE),0),))</f>
        <v>1482</v>
      </c>
      <c r="L1287" s="139">
        <v>1</v>
      </c>
      <c r="M1287" s="60">
        <f>IF(W1287=mapping!$N$1,IFERROR(VLOOKUP(Table4[[#This Row],[Column1]],mapping!A:L,12,FALSE),0),IF(W1287&gt;mapping!$N$1,IFERROR(VLOOKUP(Table4[[#This Row],[Column1]],mapping!A:L,12,FALSE),0),0))</f>
        <v>1400</v>
      </c>
      <c r="N1287" s="58">
        <f>Table4[[#This Row],[ سعر اليومية ]]*3%*Table4[[#This Row],[عدد الدورات ]]</f>
        <v>44.46</v>
      </c>
      <c r="O1287" s="56">
        <f>Table4[[#This Row],[ سعر اليومية ]]*Table4[[#This Row],[عدد الدورات ]]-N1287</f>
        <v>1437.54</v>
      </c>
      <c r="P1287" s="194"/>
      <c r="Q1287" s="194"/>
      <c r="R1287" s="194"/>
      <c r="S1287" s="58">
        <f>(Table4[[#This Row],[سعر يومية السائق]]*Table4[[#This Row],[عدد الدورات ]])-SUM(Table4[[#This Row],[سلف ]:[خصم ]])+Table4[[#This Row],[اضافي ]]</f>
        <v>1400</v>
      </c>
      <c r="U1287" s="58">
        <f>Table4[[#This Row],[ سعر اليومية ]]*Table4[[#This Row],[عدد الدورات ]]-Table4[[#This Row],[سعر يومية السائق]]*L1287</f>
        <v>82</v>
      </c>
      <c r="V1287" s="58">
        <f>U1287-Table4[[#This Row],[W/H  3%]]</f>
        <v>37.54</v>
      </c>
      <c r="W1287" s="66" t="str">
        <f>Table4[[#This Row],[اليوم]]&amp;Table4[[#This Row],[الشهر ]]&amp;Table4[[#This Row],[العام]]</f>
        <v>2552026</v>
      </c>
      <c r="X1287" s="66" t="s">
        <v>304</v>
      </c>
    </row>
    <row r="1288" spans="1:24" x14ac:dyDescent="0.3">
      <c r="A1288" s="62">
        <v>25</v>
      </c>
      <c r="B1288" s="62">
        <v>5</v>
      </c>
      <c r="C1288" s="62">
        <v>2026</v>
      </c>
      <c r="D1288" s="41" t="str">
        <f t="shared" si="83"/>
        <v>ممدوح كيلاني6المنيب 1 وردية سعوديمدينتي ميكروباص صيني</v>
      </c>
      <c r="E1288" s="4">
        <v>5021</v>
      </c>
      <c r="F1288" s="41" t="str">
        <f>VLOOKUP(E1288,mapping!C:J,2,FALSE)</f>
        <v>ممدوح كيلاني6</v>
      </c>
      <c r="G1288" s="41" t="str">
        <f>IFERROR(VLOOKUP(F1288,mapping!$D$3:$J$200,2,FALSE),0)</f>
        <v xml:space="preserve">المنيب 1 وردية </v>
      </c>
      <c r="H1288" s="41" t="str">
        <f>IFERROR(VLOOKUP(F1288,mapping!$D$3:$J$200,3,FALSE),0)</f>
        <v>سعودي</v>
      </c>
      <c r="I1288" s="41" t="str">
        <f>IFERROR(VLOOKUP(F1288,mapping!$D$3:$J$200,4,FALSE),0)</f>
        <v xml:space="preserve">مدينتي </v>
      </c>
      <c r="J1288" s="41" t="str">
        <f>IFERROR(VLOOKUP(F1288,mapping!$D$3:$J$200,5,FALSE),0)</f>
        <v>ميكروباص صيني</v>
      </c>
      <c r="K1288" s="63">
        <f>IF(W1288=mapping!$N$1,IFERROR(VLOOKUP(Table4[[#This Row],[Column1]],mapping!A:L,11,FALSE),0),IF(W1288&gt;mapping!$N$1,IFERROR(VLOOKUP(Table4[[#This Row],[Column1]],mapping!A:L,11,FALSE),0),))</f>
        <v>1482</v>
      </c>
      <c r="L1288" s="139">
        <v>1</v>
      </c>
      <c r="M1288" s="60">
        <f>IF(W1288=mapping!$N$1,IFERROR(VLOOKUP(Table4[[#This Row],[Column1]],mapping!A:L,12,FALSE),0),IF(W1288&gt;mapping!$N$1,IFERROR(VLOOKUP(Table4[[#This Row],[Column1]],mapping!A:L,12,FALSE),0),0))</f>
        <v>1350</v>
      </c>
      <c r="N1288" s="58">
        <f>Table4[[#This Row],[ سعر اليومية ]]*3%*Table4[[#This Row],[عدد الدورات ]]</f>
        <v>44.46</v>
      </c>
      <c r="O1288" s="56">
        <f>Table4[[#This Row],[ سعر اليومية ]]*Table4[[#This Row],[عدد الدورات ]]-N1288</f>
        <v>1437.54</v>
      </c>
      <c r="P1288" s="194"/>
      <c r="Q1288" s="194"/>
      <c r="R1288" s="194"/>
      <c r="S1288" s="58">
        <f>(Table4[[#This Row],[سعر يومية السائق]]*Table4[[#This Row],[عدد الدورات ]])-SUM(Table4[[#This Row],[سلف ]:[خصم ]])+Table4[[#This Row],[اضافي ]]</f>
        <v>1350</v>
      </c>
      <c r="U1288" s="58">
        <f>Table4[[#This Row],[ سعر اليومية ]]*Table4[[#This Row],[عدد الدورات ]]-Table4[[#This Row],[سعر يومية السائق]]*L1288</f>
        <v>132</v>
      </c>
      <c r="V1288" s="58">
        <f>U1288-Table4[[#This Row],[W/H  3%]]</f>
        <v>87.539999999999992</v>
      </c>
      <c r="W1288" s="66" t="str">
        <f>Table4[[#This Row],[اليوم]]&amp;Table4[[#This Row],[الشهر ]]&amp;Table4[[#This Row],[العام]]</f>
        <v>2552026</v>
      </c>
      <c r="X1288" s="66" t="s">
        <v>304</v>
      </c>
    </row>
    <row r="1289" spans="1:24" x14ac:dyDescent="0.3">
      <c r="A1289" s="62">
        <v>25</v>
      </c>
      <c r="B1289" s="62">
        <v>5</v>
      </c>
      <c r="C1289" s="62">
        <v>2026</v>
      </c>
      <c r="D1289" s="41" t="str">
        <f t="shared" si="83"/>
        <v>ممدوح كيلاني4المنيب 2 وردية سعوديمدينتي ميكروباص صيني</v>
      </c>
      <c r="E1289" s="4">
        <v>5022</v>
      </c>
      <c r="F1289" s="41" t="str">
        <f>VLOOKUP(E1289,mapping!C:J,2,FALSE)</f>
        <v>ممدوح كيلاني4</v>
      </c>
      <c r="G1289" s="41" t="str">
        <f>IFERROR(VLOOKUP(F1289,mapping!$D$3:$J$200,2,FALSE),0)</f>
        <v xml:space="preserve">المنيب 2 وردية </v>
      </c>
      <c r="H1289" s="41" t="str">
        <f>IFERROR(VLOOKUP(F1289,mapping!$D$3:$J$200,3,FALSE),0)</f>
        <v>سعودي</v>
      </c>
      <c r="I1289" s="41" t="str">
        <f>IFERROR(VLOOKUP(F1289,mapping!$D$3:$J$200,4,FALSE),0)</f>
        <v xml:space="preserve">مدينتي </v>
      </c>
      <c r="J1289" s="41" t="str">
        <f>IFERROR(VLOOKUP(F1289,mapping!$D$3:$J$200,5,FALSE),0)</f>
        <v>ميكروباص صيني</v>
      </c>
      <c r="K1289" s="63">
        <f>IF(W1289=mapping!$N$1,IFERROR(VLOOKUP(Table4[[#This Row],[Column1]],mapping!A:L,11,FALSE),0),IF(W1289&gt;mapping!$N$1,IFERROR(VLOOKUP(Table4[[#This Row],[Column1]],mapping!A:L,11,FALSE),0),))</f>
        <v>2965</v>
      </c>
      <c r="L1289" s="139">
        <v>1</v>
      </c>
      <c r="M1289" s="60">
        <f>IF(W1289=mapping!$N$1,IFERROR(VLOOKUP(Table4[[#This Row],[Column1]],mapping!A:L,12,FALSE),0),IF(W1289&gt;mapping!$N$1,IFERROR(VLOOKUP(Table4[[#This Row],[Column1]],mapping!A:L,12,FALSE),0),0))</f>
        <v>2600</v>
      </c>
      <c r="N1289" s="58">
        <f>Table4[[#This Row],[ سعر اليومية ]]*3%*Table4[[#This Row],[عدد الدورات ]]</f>
        <v>88.95</v>
      </c>
      <c r="O1289" s="56">
        <f>Table4[[#This Row],[ سعر اليومية ]]*Table4[[#This Row],[عدد الدورات ]]-N1289</f>
        <v>2876.05</v>
      </c>
      <c r="P1289" s="194"/>
      <c r="Q1289" s="194"/>
      <c r="R1289" s="194"/>
      <c r="S1289" s="58">
        <f>(Table4[[#This Row],[سعر يومية السائق]]*Table4[[#This Row],[عدد الدورات ]])-SUM(Table4[[#This Row],[سلف ]:[خصم ]])+Table4[[#This Row],[اضافي ]]</f>
        <v>2600</v>
      </c>
      <c r="U1289" s="58">
        <f>Table4[[#This Row],[ سعر اليومية ]]*Table4[[#This Row],[عدد الدورات ]]-Table4[[#This Row],[سعر يومية السائق]]*L1289</f>
        <v>365</v>
      </c>
      <c r="V1289" s="58">
        <f>U1289-Table4[[#This Row],[W/H  3%]]</f>
        <v>276.05</v>
      </c>
      <c r="W1289" s="66" t="str">
        <f>Table4[[#This Row],[اليوم]]&amp;Table4[[#This Row],[الشهر ]]&amp;Table4[[#This Row],[العام]]</f>
        <v>2552026</v>
      </c>
      <c r="X1289" s="66" t="s">
        <v>304</v>
      </c>
    </row>
    <row r="1290" spans="1:24" x14ac:dyDescent="0.3">
      <c r="A1290" s="62">
        <v>25</v>
      </c>
      <c r="B1290" s="62">
        <v>5</v>
      </c>
      <c r="C1290" s="62">
        <v>2026</v>
      </c>
      <c r="D1290" s="41" t="str">
        <f t="shared" si="83"/>
        <v>فرج 5حلوان 2 ورديةسعوديمدينتي اتوبيس 28</v>
      </c>
      <c r="E1290" s="4">
        <v>5023</v>
      </c>
      <c r="F1290" s="41" t="str">
        <f>VLOOKUP(E1290,mapping!C:J,2,FALSE)</f>
        <v>فرج 5</v>
      </c>
      <c r="G1290" s="41" t="str">
        <f>IFERROR(VLOOKUP(F1290,mapping!$D$3:$J$200,2,FALSE),0)</f>
        <v>حلوان 2 وردية</v>
      </c>
      <c r="H1290" s="41" t="str">
        <f>IFERROR(VLOOKUP(F1290,mapping!$D$3:$J$200,3,FALSE),0)</f>
        <v>سعودي</v>
      </c>
      <c r="I1290" s="41" t="str">
        <f>IFERROR(VLOOKUP(F1290,mapping!$D$3:$J$200,4,FALSE),0)</f>
        <v xml:space="preserve">مدينتي </v>
      </c>
      <c r="J1290" s="41" t="str">
        <f>IFERROR(VLOOKUP(F1290,mapping!$D$3:$J$200,5,FALSE),0)</f>
        <v>اتوبيس 28</v>
      </c>
      <c r="K1290" s="63">
        <f>IF(W1290=mapping!$N$1,IFERROR(VLOOKUP(Table4[[#This Row],[Column1]],mapping!A:L,11,FALSE),0),IF(W1290&gt;mapping!$N$1,IFERROR(VLOOKUP(Table4[[#This Row],[Column1]],mapping!A:L,11,FALSE),0),))</f>
        <v>4634</v>
      </c>
      <c r="L1290" s="139">
        <v>1</v>
      </c>
      <c r="M1290" s="60">
        <f>IF(W1290=mapping!$N$1,IFERROR(VLOOKUP(Table4[[#This Row],[Column1]],mapping!A:L,12,FALSE),0),IF(W1290&gt;mapping!$N$1,IFERROR(VLOOKUP(Table4[[#This Row],[Column1]],mapping!A:L,12,FALSE),0),0))</f>
        <v>4100</v>
      </c>
      <c r="N1290" s="58">
        <f>Table4[[#This Row],[ سعر اليومية ]]*3%*Table4[[#This Row],[عدد الدورات ]]</f>
        <v>139.01999999999998</v>
      </c>
      <c r="O1290" s="56">
        <f>Table4[[#This Row],[ سعر اليومية ]]*Table4[[#This Row],[عدد الدورات ]]-N1290</f>
        <v>4494.9799999999996</v>
      </c>
      <c r="P1290" s="194"/>
      <c r="Q1290" s="194"/>
      <c r="R1290" s="194"/>
      <c r="S1290" s="58">
        <f>(Table4[[#This Row],[سعر يومية السائق]]*Table4[[#This Row],[عدد الدورات ]])-SUM(Table4[[#This Row],[سلف ]:[خصم ]])+Table4[[#This Row],[اضافي ]]</f>
        <v>4100</v>
      </c>
      <c r="U1290" s="58">
        <f>Table4[[#This Row],[ سعر اليومية ]]*Table4[[#This Row],[عدد الدورات ]]-Table4[[#This Row],[سعر يومية السائق]]*L1290</f>
        <v>534</v>
      </c>
      <c r="V1290" s="58">
        <f>U1290-Table4[[#This Row],[W/H  3%]]</f>
        <v>394.98</v>
      </c>
      <c r="W1290" s="66" t="str">
        <f>Table4[[#This Row],[اليوم]]&amp;Table4[[#This Row],[الشهر ]]&amp;Table4[[#This Row],[العام]]</f>
        <v>2552026</v>
      </c>
      <c r="X1290" s="66" t="s">
        <v>304</v>
      </c>
    </row>
    <row r="1291" spans="1:24" x14ac:dyDescent="0.3">
      <c r="A1291" s="62">
        <v>25</v>
      </c>
      <c r="B1291" s="62">
        <v>5</v>
      </c>
      <c r="C1291" s="62">
        <v>2026</v>
      </c>
      <c r="D1291" s="41" t="str">
        <f t="shared" si="83"/>
        <v>سيد الحاويالحلميةسعوديمدينتي اتوبيس 28</v>
      </c>
      <c r="E1291" s="4">
        <v>5024</v>
      </c>
      <c r="F1291" s="41" t="str">
        <f>VLOOKUP(E1291,mapping!C:J,2,FALSE)</f>
        <v>سيد الحاوي</v>
      </c>
      <c r="G1291" s="41" t="str">
        <f>IFERROR(VLOOKUP(F1291,mapping!$D$3:$J$200,2,FALSE),0)</f>
        <v>الحلمية</v>
      </c>
      <c r="H1291" s="41" t="str">
        <f>IFERROR(VLOOKUP(F1291,mapping!$D$3:$J$200,3,FALSE),0)</f>
        <v>سعودي</v>
      </c>
      <c r="I1291" s="41" t="str">
        <f>IFERROR(VLOOKUP(F1291,mapping!$D$3:$J$200,4,FALSE),0)</f>
        <v xml:space="preserve">مدينتي </v>
      </c>
      <c r="J1291" s="41" t="str">
        <f>IFERROR(VLOOKUP(F1291,mapping!$D$3:$J$200,5,FALSE),0)</f>
        <v>اتوبيس 28</v>
      </c>
      <c r="K1291" s="63">
        <f>IF(W1291=mapping!$N$1,IFERROR(VLOOKUP(Table4[[#This Row],[Column1]],mapping!A:L,11,FALSE),0),IF(W1291&gt;mapping!$N$1,IFERROR(VLOOKUP(Table4[[#This Row],[Column1]],mapping!A:L,11,FALSE),0),))</f>
        <v>4634</v>
      </c>
      <c r="L1291" s="139">
        <v>1</v>
      </c>
      <c r="M1291" s="60">
        <f>IF(W1291=mapping!$N$1,IFERROR(VLOOKUP(Table4[[#This Row],[Column1]],mapping!A:L,12,FALSE),0),IF(W1291&gt;mapping!$N$1,IFERROR(VLOOKUP(Table4[[#This Row],[Column1]],mapping!A:L,12,FALSE),0),0))</f>
        <v>3750</v>
      </c>
      <c r="N1291" s="58">
        <f>Table4[[#This Row],[ سعر اليومية ]]*3%*Table4[[#This Row],[عدد الدورات ]]</f>
        <v>139.01999999999998</v>
      </c>
      <c r="O1291" s="56">
        <f>Table4[[#This Row],[ سعر اليومية ]]*Table4[[#This Row],[عدد الدورات ]]-N1291</f>
        <v>4494.9799999999996</v>
      </c>
      <c r="P1291" s="194"/>
      <c r="Q1291" s="194"/>
      <c r="R1291" s="194"/>
      <c r="S1291" s="58">
        <f>(Table4[[#This Row],[سعر يومية السائق]]*Table4[[#This Row],[عدد الدورات ]])-SUM(Table4[[#This Row],[سلف ]:[خصم ]])+Table4[[#This Row],[اضافي ]]</f>
        <v>3750</v>
      </c>
      <c r="U1291" s="58">
        <f>Table4[[#This Row],[ سعر اليومية ]]*Table4[[#This Row],[عدد الدورات ]]-Table4[[#This Row],[سعر يومية السائق]]*L1291</f>
        <v>884</v>
      </c>
      <c r="V1291" s="58">
        <f>U1291-Table4[[#This Row],[W/H  3%]]</f>
        <v>744.98</v>
      </c>
      <c r="W1291" s="66" t="str">
        <f>Table4[[#This Row],[اليوم]]&amp;Table4[[#This Row],[الشهر ]]&amp;Table4[[#This Row],[العام]]</f>
        <v>2552026</v>
      </c>
      <c r="X1291" s="66" t="s">
        <v>304</v>
      </c>
    </row>
    <row r="1292" spans="1:24" x14ac:dyDescent="0.3">
      <c r="A1292" s="62">
        <v>25</v>
      </c>
      <c r="B1292" s="62">
        <v>5</v>
      </c>
      <c r="C1292" s="62">
        <v>2026</v>
      </c>
      <c r="D1292" s="41" t="str">
        <f t="shared" si="83"/>
        <v>سيد الحاوي 2عدلي منصور سعوديمدينتي اتوبيس 28</v>
      </c>
      <c r="E1292" s="4">
        <v>5028</v>
      </c>
      <c r="F1292" s="41" t="str">
        <f>VLOOKUP(E1292,mapping!C:J,2,FALSE)</f>
        <v>سيد الحاوي 2</v>
      </c>
      <c r="G1292" s="41" t="str">
        <f>IFERROR(VLOOKUP(F1292,mapping!$D$3:$J$200,2,FALSE),0)</f>
        <v xml:space="preserve">عدلي منصور </v>
      </c>
      <c r="H1292" s="41" t="str">
        <f>IFERROR(VLOOKUP(F1292,mapping!$D$3:$J$200,3,FALSE),0)</f>
        <v>سعودي</v>
      </c>
      <c r="I1292" s="41" t="str">
        <f>IFERROR(VLOOKUP(F1292,mapping!$D$3:$J$200,4,FALSE),0)</f>
        <v xml:space="preserve">مدينتي </v>
      </c>
      <c r="J1292" s="41" t="str">
        <f>IFERROR(VLOOKUP(F1292,mapping!$D$3:$J$200,5,FALSE),0)</f>
        <v>اتوبيس 28</v>
      </c>
      <c r="K1292" s="63">
        <f>IF(W1292=mapping!$N$1,IFERROR(VLOOKUP(Table4[[#This Row],[Column1]],mapping!A:L,11,FALSE),0),IF(W1292&gt;mapping!$N$1,IFERROR(VLOOKUP(Table4[[#This Row],[Column1]],mapping!A:L,11,FALSE),0),))</f>
        <v>741</v>
      </c>
      <c r="L1292" s="139">
        <v>1</v>
      </c>
      <c r="M1292" s="60">
        <f>IF(W1292=mapping!$N$1,IFERROR(VLOOKUP(Table4[[#This Row],[Column1]],mapping!A:L,12,FALSE),0),IF(W1292&gt;mapping!$N$1,IFERROR(VLOOKUP(Table4[[#This Row],[Column1]],mapping!A:L,12,FALSE),0),0))</f>
        <v>550</v>
      </c>
      <c r="N1292" s="58">
        <f>Table4[[#This Row],[ سعر اليومية ]]*3%*Table4[[#This Row],[عدد الدورات ]]</f>
        <v>22.23</v>
      </c>
      <c r="O1292" s="56">
        <f>Table4[[#This Row],[ سعر اليومية ]]*Table4[[#This Row],[عدد الدورات ]]-N1292</f>
        <v>718.77</v>
      </c>
      <c r="P1292" s="194"/>
      <c r="Q1292" s="194"/>
      <c r="R1292" s="194"/>
      <c r="S1292" s="58">
        <f>(Table4[[#This Row],[سعر يومية السائق]]*Table4[[#This Row],[عدد الدورات ]])-SUM(Table4[[#This Row],[سلف ]:[خصم ]])+Table4[[#This Row],[اضافي ]]</f>
        <v>550</v>
      </c>
      <c r="U1292" s="58">
        <f>Table4[[#This Row],[ سعر اليومية ]]*Table4[[#This Row],[عدد الدورات ]]-Table4[[#This Row],[سعر يومية السائق]]*L1292</f>
        <v>191</v>
      </c>
      <c r="V1292" s="58">
        <f>U1292-Table4[[#This Row],[W/H  3%]]</f>
        <v>168.77</v>
      </c>
      <c r="W1292" s="66" t="str">
        <f>Table4[[#This Row],[اليوم]]&amp;Table4[[#This Row],[الشهر ]]&amp;Table4[[#This Row],[العام]]</f>
        <v>2552026</v>
      </c>
      <c r="X1292" s="66" t="s">
        <v>304</v>
      </c>
    </row>
    <row r="1293" spans="1:24" x14ac:dyDescent="0.3">
      <c r="A1293" s="177">
        <v>25</v>
      </c>
      <c r="B1293" s="177">
        <v>5</v>
      </c>
      <c r="C1293" s="177">
        <v>2026</v>
      </c>
      <c r="D1293" s="177" t="str">
        <f>F1293&amp;G1293&amp;H1293&amp;I1293&amp;J1293</f>
        <v>حسام سعيد إضافيإضافيلوجستيكاإضافيإضافي</v>
      </c>
      <c r="E1293" s="203">
        <v>4015</v>
      </c>
      <c r="F1293" s="177" t="str">
        <f>VLOOKUP(E1293,mapping!C:J,2,FALSE)</f>
        <v>حسام سعيد إضافي</v>
      </c>
      <c r="G1293" s="41" t="str">
        <f>IFERROR(VLOOKUP(F1293,mapping!$D$3:$J$200,2,FALSE),0)</f>
        <v>إضافي</v>
      </c>
      <c r="H1293" s="41" t="str">
        <f>IFERROR(VLOOKUP(F1293,mapping!$D$3:$J$200,3,FALSE),0)</f>
        <v>لوجستيكا</v>
      </c>
      <c r="I1293" s="41" t="str">
        <f>IFERROR(VLOOKUP(F1293,mapping!$D$3:$J$200,4,FALSE),0)</f>
        <v>إضافي</v>
      </c>
      <c r="J1293" s="41" t="str">
        <f>IFERROR(VLOOKUP(F1293,mapping!$D$3:$J$200,5,FALSE),0)</f>
        <v>إضافي</v>
      </c>
      <c r="K1293" s="63">
        <f>IF(W1293=mapping!$N$1,IFERROR(VLOOKUP(Table4[[#This Row],[Column1]],mapping!A:L,11,FALSE),0),IF(W1293&gt;mapping!$N$1,IFERROR(VLOOKUP(Table4[[#This Row],[Column1]],mapping!A:L,11,FALSE),0),))</f>
        <v>1</v>
      </c>
      <c r="L1293" s="139">
        <v>1</v>
      </c>
      <c r="M1293" s="60">
        <f>IF(W1293=mapping!$N$1,IFERROR(VLOOKUP(Table4[[#This Row],[Column1]],mapping!A:L,12,FALSE),0),IF(W1293&gt;mapping!$N$1,IFERROR(VLOOKUP(Table4[[#This Row],[Column1]],mapping!A:L,12,FALSE),0),0))</f>
        <v>0</v>
      </c>
      <c r="N1293" s="58">
        <f>Table4[[#This Row],[ سعر اليومية ]]*3%*Table4[[#This Row],[عدد الدورات ]]</f>
        <v>0.03</v>
      </c>
      <c r="O1293" s="56">
        <f>Table4[[#This Row],[ سعر اليومية ]]*Table4[[#This Row],[عدد الدورات ]]-N1293</f>
        <v>0.97</v>
      </c>
      <c r="P1293" s="194"/>
      <c r="Q1293" s="194"/>
      <c r="R1293" s="197">
        <v>1100</v>
      </c>
      <c r="S1293" s="58">
        <f>(Table4[[#This Row],[سعر يومية السائق]]*Table4[[#This Row],[عدد الدورات ]])-SUM(Table4[[#This Row],[سلف ]:[خصم ]])+Table4[[#This Row],[اضافي ]]</f>
        <v>1100</v>
      </c>
      <c r="T1293" s="41" t="s">
        <v>428</v>
      </c>
      <c r="U1293" s="58">
        <f>Table4[[#This Row],[ سعر اليومية ]]*Table4[[#This Row],[عدد الدورات ]]-Table4[[#This Row],[سعر يومية السائق]]*L1293</f>
        <v>1</v>
      </c>
      <c r="V1293" s="58">
        <f>U1293-Table4[[#This Row],[W/H  3%]]</f>
        <v>0.97</v>
      </c>
      <c r="W1293" s="66" t="str">
        <f>Table4[[#This Row],[اليوم]]&amp;Table4[[#This Row],[الشهر ]]&amp;Table4[[#This Row],[العام]]</f>
        <v>2552026</v>
      </c>
      <c r="X1293" s="66" t="s">
        <v>304</v>
      </c>
    </row>
    <row r="1294" spans="1:24" x14ac:dyDescent="0.3">
      <c r="A1294" s="177">
        <v>25</v>
      </c>
      <c r="B1294" s="177">
        <v>5</v>
      </c>
      <c r="C1294" s="177">
        <v>2026</v>
      </c>
      <c r="D1294" s="177" t="str">
        <f>F1294&amp;G1294&amp;H1294&amp;I1294&amp;J1294</f>
        <v>حسام سعيد إضافيإضافيلوجستيكاإضافيإضافي</v>
      </c>
      <c r="E1294" s="203">
        <v>4015</v>
      </c>
      <c r="F1294" s="177" t="str">
        <f>VLOOKUP(E1294,mapping!C:J,2,FALSE)</f>
        <v>حسام سعيد إضافي</v>
      </c>
      <c r="G1294" s="41" t="str">
        <f>IFERROR(VLOOKUP(F1294,mapping!$D$3:$J$200,2,FALSE),0)</f>
        <v>إضافي</v>
      </c>
      <c r="H1294" s="41" t="str">
        <f>IFERROR(VLOOKUP(F1294,mapping!$D$3:$J$200,3,FALSE),0)</f>
        <v>لوجستيكا</v>
      </c>
      <c r="I1294" s="41" t="str">
        <f>IFERROR(VLOOKUP(F1294,mapping!$D$3:$J$200,4,FALSE),0)</f>
        <v>إضافي</v>
      </c>
      <c r="J1294" s="41" t="str">
        <f>IFERROR(VLOOKUP(F1294,mapping!$D$3:$J$200,5,FALSE),0)</f>
        <v>إضافي</v>
      </c>
      <c r="K1294" s="63">
        <f>IF(W1294=mapping!$N$1,IFERROR(VLOOKUP(Table4[[#This Row],[Column1]],mapping!A:L,11,FALSE),0),IF(W1294&gt;mapping!$N$1,IFERROR(VLOOKUP(Table4[[#This Row],[Column1]],mapping!A:L,11,FALSE),0),))</f>
        <v>1</v>
      </c>
      <c r="L1294" s="139">
        <v>1</v>
      </c>
      <c r="M1294" s="60">
        <f>IF(W1294=mapping!$N$1,IFERROR(VLOOKUP(Table4[[#This Row],[Column1]],mapping!A:L,12,FALSE),0),IF(W1294&gt;mapping!$N$1,IFERROR(VLOOKUP(Table4[[#This Row],[Column1]],mapping!A:L,12,FALSE),0),0))</f>
        <v>0</v>
      </c>
      <c r="N1294" s="58">
        <f>Table4[[#This Row],[ سعر اليومية ]]*3%*Table4[[#This Row],[عدد الدورات ]]</f>
        <v>0.03</v>
      </c>
      <c r="O1294" s="56">
        <f>Table4[[#This Row],[ سعر اليومية ]]*Table4[[#This Row],[عدد الدورات ]]-N1294</f>
        <v>0.97</v>
      </c>
      <c r="P1294" s="194"/>
      <c r="Q1294" s="194"/>
      <c r="R1294" s="197"/>
      <c r="S1294" s="58">
        <f>(Table4[[#This Row],[سعر يومية السائق]]*Table4[[#This Row],[عدد الدورات ]])-SUM(Table4[[#This Row],[سلف ]:[خصم ]])+Table4[[#This Row],[اضافي ]]</f>
        <v>0</v>
      </c>
      <c r="T1294" s="41" t="s">
        <v>429</v>
      </c>
      <c r="U1294" s="58">
        <f>Table4[[#This Row],[ سعر اليومية ]]*Table4[[#This Row],[عدد الدورات ]]-Table4[[#This Row],[سعر يومية السائق]]*L1294</f>
        <v>1</v>
      </c>
      <c r="V1294" s="58">
        <f>U1294-Table4[[#This Row],[W/H  3%]]</f>
        <v>0.97</v>
      </c>
      <c r="W1294" s="66" t="str">
        <f>Table4[[#This Row],[اليوم]]&amp;Table4[[#This Row],[الشهر ]]&amp;Table4[[#This Row],[العام]]</f>
        <v>2552026</v>
      </c>
      <c r="X1294" s="66" t="s">
        <v>304</v>
      </c>
    </row>
    <row r="1295" spans="1:24" s="123" customFormat="1" x14ac:dyDescent="0.3">
      <c r="D1295" s="123" t="e">
        <f t="shared" si="83"/>
        <v>#N/A</v>
      </c>
      <c r="E1295" s="201"/>
      <c r="F1295" s="123" t="e">
        <f>VLOOKUP(E1295,mapping!C:J,2,FALSE)</f>
        <v>#N/A</v>
      </c>
      <c r="G1295" s="123">
        <f>IFERROR(VLOOKUP(F1295,mapping!$D$3:$J$200,2,FALSE),0)</f>
        <v>0</v>
      </c>
      <c r="H1295" s="123">
        <f>IFERROR(VLOOKUP(F1295,mapping!$D$3:$J$200,3,FALSE),0)</f>
        <v>0</v>
      </c>
      <c r="I1295" s="123">
        <f>IFERROR(VLOOKUP(F1295,mapping!$D$3:$J$200,4,FALSE),0)</f>
        <v>0</v>
      </c>
      <c r="J1295" s="123">
        <f>IFERROR(VLOOKUP(F1295,mapping!$D$3:$J$200,5,FALSE),0)</f>
        <v>0</v>
      </c>
      <c r="K1295" s="124">
        <f>IF(W1295=mapping!$N$1,IFERROR(VLOOKUP(Table4[[#This Row],[Column1]],mapping!A:L,11,FALSE),0),IF(W1295&gt;mapping!$N$1,IFERROR(VLOOKUP(Table4[[#This Row],[Column1]],mapping!A:L,11,FALSE),0),))</f>
        <v>0</v>
      </c>
      <c r="L1295" s="140"/>
      <c r="M1295" s="124">
        <f>IF(W1295=mapping!$N$1,IFERROR(VLOOKUP(Table4[[#This Row],[Column1]],mapping!A:L,12,FALSE),0),IF(W1295&gt;mapping!$N$1,IFERROR(VLOOKUP(Table4[[#This Row],[Column1]],mapping!A:L,12,FALSE),0),0))</f>
        <v>0</v>
      </c>
      <c r="N1295" s="125">
        <f>Table4[[#This Row],[ سعر اليومية ]]*3%*Table4[[#This Row],[عدد الدورات ]]</f>
        <v>0</v>
      </c>
      <c r="O1295" s="126">
        <f>Table4[[#This Row],[ سعر اليومية ]]*Table4[[#This Row],[عدد الدورات ]]-N1295</f>
        <v>0</v>
      </c>
      <c r="P1295" s="195"/>
      <c r="Q1295" s="195"/>
      <c r="R1295" s="195"/>
      <c r="S1295" s="125">
        <f>(Table4[[#This Row],[سعر يومية السائق]]*Table4[[#This Row],[عدد الدورات ]])-SUM(Table4[[#This Row],[سلف ]:[خصم ]])+Table4[[#This Row],[اضافي ]]</f>
        <v>0</v>
      </c>
      <c r="U1295" s="125">
        <f>Table4[[#This Row],[ سعر اليومية ]]*Table4[[#This Row],[عدد الدورات ]]-Table4[[#This Row],[سعر يومية السائق]]*L1295</f>
        <v>0</v>
      </c>
      <c r="V1295" s="125">
        <f>U1295-Table4[[#This Row],[W/H  3%]]</f>
        <v>0</v>
      </c>
      <c r="W1295" s="127" t="str">
        <f>Table4[[#This Row],[اليوم]]&amp;Table4[[#This Row],[الشهر ]]&amp;Table4[[#This Row],[العام]]</f>
        <v/>
      </c>
      <c r="X1295" s="127" t="s">
        <v>304</v>
      </c>
    </row>
    <row r="1296" spans="1:24" x14ac:dyDescent="0.3">
      <c r="A1296" s="62">
        <v>26</v>
      </c>
      <c r="B1296" s="62">
        <v>5</v>
      </c>
      <c r="C1296" s="62">
        <v>2026</v>
      </c>
      <c r="D1296" s="41" t="str">
        <f t="shared" si="83"/>
        <v>مصطفي الف مسكنالف مسكن 3 ورديةنجمة هليوبوليسالتجمع اتوبيس 28</v>
      </c>
      <c r="E1296" s="4">
        <v>3000</v>
      </c>
      <c r="F1296" s="41" t="str">
        <f>VLOOKUP(E1296,mapping!C:J,2,FALSE)</f>
        <v>مصطفي الف مسكن</v>
      </c>
      <c r="G1296" s="41" t="str">
        <f>IFERROR(VLOOKUP(F1296,mapping!$D$3:$J$200,2,FALSE),0)</f>
        <v>الف مسكن 3 وردية</v>
      </c>
      <c r="H1296" s="41" t="str">
        <f>IFERROR(VLOOKUP(F1296,mapping!$D$3:$J$200,3,FALSE),0)</f>
        <v>نجمة هليوبوليس</v>
      </c>
      <c r="I1296" s="41" t="str">
        <f>IFERROR(VLOOKUP(F1296,mapping!$D$3:$J$200,4,FALSE),0)</f>
        <v xml:space="preserve">التجمع </v>
      </c>
      <c r="J1296" s="41" t="str">
        <f>IFERROR(VLOOKUP(F1296,mapping!$D$3:$J$200,5,FALSE),0)</f>
        <v>اتوبيس 28</v>
      </c>
      <c r="K1296" s="63">
        <f>IF(W1296=mapping!$N$1,IFERROR(VLOOKUP(Table4[[#This Row],[Column1]],mapping!A:L,11,FALSE),0),IF(W1296&gt;mapping!$N$1,IFERROR(VLOOKUP(Table4[[#This Row],[Column1]],mapping!A:L,11,FALSE),0),))</f>
        <v>4297</v>
      </c>
      <c r="L1296" s="139">
        <v>1</v>
      </c>
      <c r="M1296" s="60">
        <f>IF(W1296=mapping!$N$1,IFERROR(VLOOKUP(Table4[[#This Row],[Column1]],mapping!A:L,12,FALSE),0),IF(W1296&gt;mapping!$N$1,IFERROR(VLOOKUP(Table4[[#This Row],[Column1]],mapping!A:L,12,FALSE),0),0))</f>
        <v>3800</v>
      </c>
      <c r="N1296" s="58">
        <f>Table4[[#This Row],[ سعر اليومية ]]*3%*Table4[[#This Row],[عدد الدورات ]]</f>
        <v>128.91</v>
      </c>
      <c r="O1296" s="56">
        <f>Table4[[#This Row],[ سعر اليومية ]]*Table4[[#This Row],[عدد الدورات ]]-N1296</f>
        <v>4168.09</v>
      </c>
      <c r="P1296" s="194"/>
      <c r="Q1296" s="194"/>
      <c r="R1296" s="194"/>
      <c r="S1296" s="58">
        <f>(Table4[[#This Row],[سعر يومية السائق]]*Table4[[#This Row],[عدد الدورات ]])-SUM(Table4[[#This Row],[سلف ]:[خصم ]])+Table4[[#This Row],[اضافي ]]</f>
        <v>3800</v>
      </c>
      <c r="U1296" s="58">
        <f>Table4[[#This Row],[ سعر اليومية ]]*Table4[[#This Row],[عدد الدورات ]]-Table4[[#This Row],[سعر يومية السائق]]*L1296</f>
        <v>497</v>
      </c>
      <c r="V1296" s="58">
        <f>U1296-Table4[[#This Row],[W/H  3%]]</f>
        <v>368.09000000000003</v>
      </c>
      <c r="W1296" s="66" t="str">
        <f>Table4[[#This Row],[اليوم]]&amp;Table4[[#This Row],[الشهر ]]&amp;Table4[[#This Row],[العام]]</f>
        <v>2652026</v>
      </c>
      <c r="X1296" s="66" t="s">
        <v>304</v>
      </c>
    </row>
    <row r="1297" spans="1:24" x14ac:dyDescent="0.3">
      <c r="A1297" s="62">
        <v>26</v>
      </c>
      <c r="B1297" s="62">
        <v>5</v>
      </c>
      <c r="C1297" s="62">
        <v>2026</v>
      </c>
      <c r="D1297" s="41" t="str">
        <f t="shared" si="83"/>
        <v>ممدوح كيلاني1قليوب 3 وردية نجمة هليوبوليسالتجمع اتوبيس 28</v>
      </c>
      <c r="E1297" s="4">
        <v>3002</v>
      </c>
      <c r="F1297" s="41" t="str">
        <f>VLOOKUP(E1297,mapping!C:J,2,FALSE)</f>
        <v>ممدوح كيلاني1</v>
      </c>
      <c r="G1297" s="41" t="str">
        <f>IFERROR(VLOOKUP(F1297,mapping!$D$3:$J$200,2,FALSE),0)</f>
        <v xml:space="preserve">قليوب 3 وردية </v>
      </c>
      <c r="H1297" s="41" t="str">
        <f>IFERROR(VLOOKUP(F1297,mapping!$D$3:$J$200,3,FALSE),0)</f>
        <v>نجمة هليوبوليس</v>
      </c>
      <c r="I1297" s="41" t="str">
        <f>IFERROR(VLOOKUP(F1297,mapping!$D$3:$J$200,4,FALSE),0)</f>
        <v xml:space="preserve">التجمع </v>
      </c>
      <c r="J1297" s="41" t="str">
        <f>IFERROR(VLOOKUP(F1297,mapping!$D$3:$J$200,5,FALSE),0)</f>
        <v>اتوبيس 28</v>
      </c>
      <c r="K1297" s="63">
        <f>IF(W1297=mapping!$N$1,IFERROR(VLOOKUP(Table4[[#This Row],[Column1]],mapping!A:L,11,FALSE),0),IF(W1297&gt;mapping!$N$1,IFERROR(VLOOKUP(Table4[[#This Row],[Column1]],mapping!A:L,11,FALSE),0),))</f>
        <v>4297</v>
      </c>
      <c r="L1297" s="139">
        <v>1</v>
      </c>
      <c r="M1297" s="60">
        <f>IF(W1297=mapping!$N$1,IFERROR(VLOOKUP(Table4[[#This Row],[Column1]],mapping!A:L,12,FALSE),0),IF(W1297&gt;mapping!$N$1,IFERROR(VLOOKUP(Table4[[#This Row],[Column1]],mapping!A:L,12,FALSE),0),0))</f>
        <v>3900</v>
      </c>
      <c r="N1297" s="58">
        <f>Table4[[#This Row],[ سعر اليومية ]]*3%*Table4[[#This Row],[عدد الدورات ]]</f>
        <v>128.91</v>
      </c>
      <c r="O1297" s="56">
        <f>Table4[[#This Row],[ سعر اليومية ]]*Table4[[#This Row],[عدد الدورات ]]-N1297</f>
        <v>4168.09</v>
      </c>
      <c r="P1297" s="194"/>
      <c r="Q1297" s="194"/>
      <c r="R1297" s="194"/>
      <c r="S1297" s="58">
        <f>(Table4[[#This Row],[سعر يومية السائق]]*Table4[[#This Row],[عدد الدورات ]])-SUM(Table4[[#This Row],[سلف ]:[خصم ]])+Table4[[#This Row],[اضافي ]]</f>
        <v>3900</v>
      </c>
      <c r="U1297" s="58">
        <f>Table4[[#This Row],[ سعر اليومية ]]*Table4[[#This Row],[عدد الدورات ]]-Table4[[#This Row],[سعر يومية السائق]]*L1297</f>
        <v>397</v>
      </c>
      <c r="V1297" s="58">
        <f>U1297-Table4[[#This Row],[W/H  3%]]</f>
        <v>268.09000000000003</v>
      </c>
      <c r="W1297" s="66" t="str">
        <f>Table4[[#This Row],[اليوم]]&amp;Table4[[#This Row],[الشهر ]]&amp;Table4[[#This Row],[العام]]</f>
        <v>2652026</v>
      </c>
      <c r="X1297" s="66" t="s">
        <v>304</v>
      </c>
    </row>
    <row r="1298" spans="1:24" x14ac:dyDescent="0.3">
      <c r="A1298" s="62">
        <v>26</v>
      </c>
      <c r="B1298" s="62">
        <v>5</v>
      </c>
      <c r="C1298" s="62">
        <v>2026</v>
      </c>
      <c r="D1298" s="41" t="str">
        <f t="shared" si="83"/>
        <v>ممدوح كيلاني3المنيب 3وردية نجمة هليوبوليسالتجمع ميكروباص</v>
      </c>
      <c r="E1298" s="4">
        <v>3004</v>
      </c>
      <c r="F1298" s="41" t="str">
        <f>VLOOKUP(E1298,mapping!C:J,2,FALSE)</f>
        <v>ممدوح كيلاني3</v>
      </c>
      <c r="G1298" s="41" t="str">
        <f>IFERROR(VLOOKUP(F1298,mapping!$D$3:$J$200,2,FALSE),0)</f>
        <v xml:space="preserve">المنيب 3وردية </v>
      </c>
      <c r="H1298" s="41" t="str">
        <f>IFERROR(VLOOKUP(F1298,mapping!$D$3:$J$200,3,FALSE),0)</f>
        <v>نجمة هليوبوليس</v>
      </c>
      <c r="I1298" s="41" t="str">
        <f>IFERROR(VLOOKUP(F1298,mapping!$D$3:$J$200,4,FALSE),0)</f>
        <v xml:space="preserve">التجمع </v>
      </c>
      <c r="J1298" s="41" t="str">
        <f>IFERROR(VLOOKUP(F1298,mapping!$D$3:$J$200,5,FALSE),0)</f>
        <v>ميكروباص</v>
      </c>
      <c r="K1298" s="63">
        <f>IF(W1298=mapping!$N$1,IFERROR(VLOOKUP(Table4[[#This Row],[Column1]],mapping!A:L,11,FALSE),0),IF(W1298&gt;mapping!$N$1,IFERROR(VLOOKUP(Table4[[#This Row],[Column1]],mapping!A:L,11,FALSE),0),))</f>
        <v>3600</v>
      </c>
      <c r="L1298" s="139">
        <v>1</v>
      </c>
      <c r="M1298" s="60">
        <f>IF(W1298=mapping!$N$1,IFERROR(VLOOKUP(Table4[[#This Row],[Column1]],mapping!A:L,12,FALSE),0),IF(W1298&gt;mapping!$N$1,IFERROR(VLOOKUP(Table4[[#This Row],[Column1]],mapping!A:L,12,FALSE),0),0))</f>
        <v>2700</v>
      </c>
      <c r="N1298" s="58">
        <f>Table4[[#This Row],[ سعر اليومية ]]*3%*Table4[[#This Row],[عدد الدورات ]]</f>
        <v>108</v>
      </c>
      <c r="O1298" s="56">
        <f>Table4[[#This Row],[ سعر اليومية ]]*Table4[[#This Row],[عدد الدورات ]]-N1298</f>
        <v>3492</v>
      </c>
      <c r="P1298" s="194"/>
      <c r="Q1298" s="194"/>
      <c r="R1298" s="194"/>
      <c r="S1298" s="58">
        <f>(Table4[[#This Row],[سعر يومية السائق]]*Table4[[#This Row],[عدد الدورات ]])-SUM(Table4[[#This Row],[سلف ]:[خصم ]])+Table4[[#This Row],[اضافي ]]</f>
        <v>2700</v>
      </c>
      <c r="U1298" s="58">
        <f>Table4[[#This Row],[ سعر اليومية ]]*Table4[[#This Row],[عدد الدورات ]]-Table4[[#This Row],[سعر يومية السائق]]*L1298</f>
        <v>900</v>
      </c>
      <c r="V1298" s="58">
        <f>U1298-Table4[[#This Row],[W/H  3%]]</f>
        <v>792</v>
      </c>
      <c r="W1298" s="66" t="str">
        <f>Table4[[#This Row],[اليوم]]&amp;Table4[[#This Row],[الشهر ]]&amp;Table4[[#This Row],[العام]]</f>
        <v>2652026</v>
      </c>
      <c r="X1298" s="66" t="s">
        <v>304</v>
      </c>
    </row>
    <row r="1299" spans="1:24" x14ac:dyDescent="0.3">
      <c r="A1299" s="62">
        <v>26</v>
      </c>
      <c r="B1299" s="62">
        <v>5</v>
      </c>
      <c r="C1299" s="62">
        <v>2026</v>
      </c>
      <c r="D1299" s="41" t="str">
        <f t="shared" si="83"/>
        <v>بكرقليوب 1 ورديةنجمة هليوبوليسالتجمع ميكروباص</v>
      </c>
      <c r="E1299" s="4">
        <v>3005</v>
      </c>
      <c r="F1299" s="41" t="str">
        <f>VLOOKUP(E1299,mapping!C:J,2,FALSE)</f>
        <v>بكر</v>
      </c>
      <c r="G1299" s="41" t="str">
        <f>IFERROR(VLOOKUP(F1299,mapping!$D$3:$J$200,2,FALSE),0)</f>
        <v>قليوب 1 وردية</v>
      </c>
      <c r="H1299" s="41" t="str">
        <f>IFERROR(VLOOKUP(F1299,mapping!$D$3:$J$200,3,FALSE),0)</f>
        <v>نجمة هليوبوليس</v>
      </c>
      <c r="I1299" s="41" t="str">
        <f>IFERROR(VLOOKUP(F1299,mapping!$D$3:$J$200,4,FALSE),0)</f>
        <v xml:space="preserve">التجمع </v>
      </c>
      <c r="J1299" s="41" t="str">
        <f>IFERROR(VLOOKUP(F1299,mapping!$D$3:$J$200,5,FALSE),0)</f>
        <v>ميكروباص</v>
      </c>
      <c r="K1299" s="63">
        <f>IF(W1299=mapping!$N$1,IFERROR(VLOOKUP(Table4[[#This Row],[Column1]],mapping!A:L,11,FALSE),0),IF(W1299&gt;mapping!$N$1,IFERROR(VLOOKUP(Table4[[#This Row],[Column1]],mapping!A:L,11,FALSE),0),))</f>
        <v>1400</v>
      </c>
      <c r="L1299" s="139">
        <v>1</v>
      </c>
      <c r="M1299" s="60">
        <f>IF(W1299=mapping!$N$1,IFERROR(VLOOKUP(Table4[[#This Row],[Column1]],mapping!A:L,12,FALSE),0),IF(W1299&gt;mapping!$N$1,IFERROR(VLOOKUP(Table4[[#This Row],[Column1]],mapping!A:L,12,FALSE),0),0))</f>
        <v>1200</v>
      </c>
      <c r="N1299" s="58">
        <f>Table4[[#This Row],[ سعر اليومية ]]*3%*Table4[[#This Row],[عدد الدورات ]]</f>
        <v>42</v>
      </c>
      <c r="O1299" s="56">
        <f>Table4[[#This Row],[ سعر اليومية ]]*Table4[[#This Row],[عدد الدورات ]]-N1299</f>
        <v>1358</v>
      </c>
      <c r="P1299" s="194"/>
      <c r="Q1299" s="194"/>
      <c r="R1299" s="194"/>
      <c r="S1299" s="58">
        <f>(Table4[[#This Row],[سعر يومية السائق]]*Table4[[#This Row],[عدد الدورات ]])-SUM(Table4[[#This Row],[سلف ]:[خصم ]])+Table4[[#This Row],[اضافي ]]</f>
        <v>1200</v>
      </c>
      <c r="U1299" s="58">
        <f>Table4[[#This Row],[ سعر اليومية ]]*Table4[[#This Row],[عدد الدورات ]]-Table4[[#This Row],[سعر يومية السائق]]*L1299</f>
        <v>200</v>
      </c>
      <c r="V1299" s="58">
        <f>U1299-Table4[[#This Row],[W/H  3%]]</f>
        <v>158</v>
      </c>
      <c r="W1299" s="66" t="str">
        <f>Table4[[#This Row],[اليوم]]&amp;Table4[[#This Row],[الشهر ]]&amp;Table4[[#This Row],[العام]]</f>
        <v>2652026</v>
      </c>
      <c r="X1299" s="66" t="s">
        <v>304</v>
      </c>
    </row>
    <row r="1300" spans="1:24" x14ac:dyDescent="0.3">
      <c r="A1300" s="62">
        <v>26</v>
      </c>
      <c r="B1300" s="62">
        <v>5</v>
      </c>
      <c r="C1300" s="62">
        <v>2026</v>
      </c>
      <c r="D1300" s="41" t="str">
        <f t="shared" si="83"/>
        <v>عماد النجار1المرج 2ورديةسعوديالمخاذناتوبيس 28</v>
      </c>
      <c r="E1300" s="4">
        <v>5000</v>
      </c>
      <c r="F1300" s="41" t="str">
        <f>VLOOKUP(E1300,mapping!C:J,2,FALSE)</f>
        <v>عماد النجار1</v>
      </c>
      <c r="G1300" s="41" t="str">
        <f>IFERROR(VLOOKUP(F1300,mapping!$D$3:$J$200,2,FALSE),0)</f>
        <v>المرج 2وردية</v>
      </c>
      <c r="H1300" s="41" t="str">
        <f>IFERROR(VLOOKUP(F1300,mapping!$D$3:$J$200,3,FALSE),0)</f>
        <v>سعودي</v>
      </c>
      <c r="I1300" s="41" t="str">
        <f>IFERROR(VLOOKUP(F1300,mapping!$D$3:$J$200,4,FALSE),0)</f>
        <v>المخاذن</v>
      </c>
      <c r="J1300" s="41" t="str">
        <f>IFERROR(VLOOKUP(F1300,mapping!$D$3:$J$200,5,FALSE),0)</f>
        <v>اتوبيس 28</v>
      </c>
      <c r="K1300" s="63">
        <f>IF(W1300=mapping!$N$1,IFERROR(VLOOKUP(Table4[[#This Row],[Column1]],mapping!A:L,11,FALSE),0),IF(W1300&gt;mapping!$N$1,IFERROR(VLOOKUP(Table4[[#This Row],[Column1]],mapping!A:L,11,FALSE),0),))</f>
        <v>4119</v>
      </c>
      <c r="L1300" s="139">
        <v>1</v>
      </c>
      <c r="M1300" s="60">
        <f>IF(W1300=mapping!$N$1,IFERROR(VLOOKUP(Table4[[#This Row],[Column1]],mapping!A:L,12,FALSE),0),IF(W1300&gt;mapping!$N$1,IFERROR(VLOOKUP(Table4[[#This Row],[Column1]],mapping!A:L,12,FALSE),0),0))</f>
        <v>4800</v>
      </c>
      <c r="N1300" s="58">
        <f>Table4[[#This Row],[ سعر اليومية ]]*3%*Table4[[#This Row],[عدد الدورات ]]</f>
        <v>123.57</v>
      </c>
      <c r="O1300" s="56">
        <f>Table4[[#This Row],[ سعر اليومية ]]*Table4[[#This Row],[عدد الدورات ]]-N1300</f>
        <v>3995.43</v>
      </c>
      <c r="P1300" s="194"/>
      <c r="Q1300" s="194"/>
      <c r="R1300" s="194"/>
      <c r="S1300" s="58">
        <f>(Table4[[#This Row],[سعر يومية السائق]]*Table4[[#This Row],[عدد الدورات ]])-SUM(Table4[[#This Row],[سلف ]:[خصم ]])+Table4[[#This Row],[اضافي ]]</f>
        <v>4800</v>
      </c>
      <c r="U1300" s="58">
        <f>Table4[[#This Row],[ سعر اليومية ]]*Table4[[#This Row],[عدد الدورات ]]-Table4[[#This Row],[سعر يومية السائق]]*L1300</f>
        <v>-681</v>
      </c>
      <c r="V1300" s="58">
        <f>U1300-Table4[[#This Row],[W/H  3%]]</f>
        <v>-804.56999999999994</v>
      </c>
      <c r="W1300" s="66" t="str">
        <f>Table4[[#This Row],[اليوم]]&amp;Table4[[#This Row],[الشهر ]]&amp;Table4[[#This Row],[العام]]</f>
        <v>2652026</v>
      </c>
      <c r="X1300" s="66" t="s">
        <v>304</v>
      </c>
    </row>
    <row r="1301" spans="1:24" x14ac:dyDescent="0.3">
      <c r="A1301" s="62">
        <v>26</v>
      </c>
      <c r="B1301" s="62">
        <v>5</v>
      </c>
      <c r="C1301" s="62">
        <v>2026</v>
      </c>
      <c r="D1301" s="41" t="str">
        <f t="shared" si="83"/>
        <v>طه1الدائري 1ورديةسعوديالمخاذناتوبيس 28</v>
      </c>
      <c r="E1301" s="4">
        <v>5030</v>
      </c>
      <c r="F1301" s="41" t="str">
        <f>VLOOKUP(E1301,mapping!C:J,2,FALSE)</f>
        <v>طه1</v>
      </c>
      <c r="G1301" s="41" t="str">
        <f>IFERROR(VLOOKUP(F1301,mapping!$D$3:$J$200,2,FALSE),0)</f>
        <v>الدائري 1وردية</v>
      </c>
      <c r="H1301" s="41" t="str">
        <f>IFERROR(VLOOKUP(F1301,mapping!$D$3:$J$200,3,FALSE),0)</f>
        <v>سعودي</v>
      </c>
      <c r="I1301" s="41" t="str">
        <f>IFERROR(VLOOKUP(F1301,mapping!$D$3:$J$200,4,FALSE),0)</f>
        <v>المخاذن</v>
      </c>
      <c r="J1301" s="41" t="str">
        <f>IFERROR(VLOOKUP(F1301,mapping!$D$3:$J$200,5,FALSE),0)</f>
        <v>اتوبيس 28</v>
      </c>
      <c r="K1301" s="63">
        <f>IF(W1301=mapping!$N$1,IFERROR(VLOOKUP(Table4[[#This Row],[Column1]],mapping!A:L,11,FALSE),0),IF(W1301&gt;mapping!$N$1,IFERROR(VLOOKUP(Table4[[#This Row],[Column1]],mapping!A:L,11,FALSE),0),))</f>
        <v>2448</v>
      </c>
      <c r="L1301" s="139">
        <v>1</v>
      </c>
      <c r="M1301" s="60">
        <f>IF(W1301=mapping!$N$1,IFERROR(VLOOKUP(Table4[[#This Row],[Column1]],mapping!A:L,12,FALSE),0),IF(W1301&gt;mapping!$N$1,IFERROR(VLOOKUP(Table4[[#This Row],[Column1]],mapping!A:L,12,FALSE),0),0))</f>
        <v>2750</v>
      </c>
      <c r="N1301" s="58">
        <f>Table4[[#This Row],[ سعر اليومية ]]*3%*Table4[[#This Row],[عدد الدورات ]]</f>
        <v>73.44</v>
      </c>
      <c r="O1301" s="56">
        <f>Table4[[#This Row],[ سعر اليومية ]]*Table4[[#This Row],[عدد الدورات ]]-N1301</f>
        <v>2374.56</v>
      </c>
      <c r="P1301" s="194"/>
      <c r="Q1301" s="194"/>
      <c r="R1301" s="194"/>
      <c r="S1301" s="58">
        <f>(Table4[[#This Row],[سعر يومية السائق]]*Table4[[#This Row],[عدد الدورات ]])-SUM(Table4[[#This Row],[سلف ]:[خصم ]])+Table4[[#This Row],[اضافي ]]</f>
        <v>2750</v>
      </c>
      <c r="U1301" s="58">
        <f>Table4[[#This Row],[ سعر اليومية ]]*Table4[[#This Row],[عدد الدورات ]]-Table4[[#This Row],[سعر يومية السائق]]*L1301</f>
        <v>-302</v>
      </c>
      <c r="V1301" s="58">
        <f>U1301-Table4[[#This Row],[W/H  3%]]</f>
        <v>-375.44</v>
      </c>
      <c r="W1301" s="66" t="str">
        <f>Table4[[#This Row],[اليوم]]&amp;Table4[[#This Row],[الشهر ]]&amp;Table4[[#This Row],[العام]]</f>
        <v>2652026</v>
      </c>
      <c r="X1301" s="66" t="s">
        <v>304</v>
      </c>
    </row>
    <row r="1302" spans="1:24" x14ac:dyDescent="0.3">
      <c r="A1302" s="62">
        <v>26</v>
      </c>
      <c r="B1302" s="62">
        <v>5</v>
      </c>
      <c r="C1302" s="62">
        <v>2026</v>
      </c>
      <c r="D1302" s="41" t="str">
        <f t="shared" si="83"/>
        <v>عبد الرحمن1الهرم سعوديدريماتوبيس 28</v>
      </c>
      <c r="E1302" s="4">
        <v>5003</v>
      </c>
      <c r="F1302" s="41" t="str">
        <f>VLOOKUP(E1302,mapping!C:J,2,FALSE)</f>
        <v>عبد الرحمن1</v>
      </c>
      <c r="G1302" s="41" t="str">
        <f>IFERROR(VLOOKUP(F1302,mapping!$D$3:$J$200,2,FALSE),0)</f>
        <v xml:space="preserve">الهرم </v>
      </c>
      <c r="H1302" s="41" t="str">
        <f>IFERROR(VLOOKUP(F1302,mapping!$D$3:$J$200,3,FALSE),0)</f>
        <v>سعودي</v>
      </c>
      <c r="I1302" s="41" t="str">
        <f>IFERROR(VLOOKUP(F1302,mapping!$D$3:$J$200,4,FALSE),0)</f>
        <v>دريم</v>
      </c>
      <c r="J1302" s="41" t="str">
        <f>IFERROR(VLOOKUP(F1302,mapping!$D$3:$J$200,5,FALSE),0)</f>
        <v>اتوبيس 28</v>
      </c>
      <c r="K1302" s="63">
        <f>IF(W1302=mapping!$N$1,IFERROR(VLOOKUP(Table4[[#This Row],[Column1]],mapping!A:L,11,FALSE),0),IF(W1302&gt;mapping!$N$1,IFERROR(VLOOKUP(Table4[[#This Row],[Column1]],mapping!A:L,11,FALSE),0),))</f>
        <v>994</v>
      </c>
      <c r="L1302" s="139">
        <v>1</v>
      </c>
      <c r="M1302" s="60">
        <f>IF(W1302=mapping!$N$1,IFERROR(VLOOKUP(Table4[[#This Row],[Column1]],mapping!A:L,12,FALSE),0),IF(W1302&gt;mapping!$N$1,IFERROR(VLOOKUP(Table4[[#This Row],[Column1]],mapping!A:L,12,FALSE),0),0))</f>
        <v>850</v>
      </c>
      <c r="N1302" s="58">
        <f>Table4[[#This Row],[ سعر اليومية ]]*3%*Table4[[#This Row],[عدد الدورات ]]</f>
        <v>29.82</v>
      </c>
      <c r="O1302" s="56">
        <f>Table4[[#This Row],[ سعر اليومية ]]*Table4[[#This Row],[عدد الدورات ]]-N1302</f>
        <v>964.18</v>
      </c>
      <c r="P1302" s="194"/>
      <c r="Q1302" s="194"/>
      <c r="R1302" s="194"/>
      <c r="S1302" s="58">
        <f>(Table4[[#This Row],[سعر يومية السائق]]*Table4[[#This Row],[عدد الدورات ]])-SUM(Table4[[#This Row],[سلف ]:[خصم ]])+Table4[[#This Row],[اضافي ]]</f>
        <v>850</v>
      </c>
      <c r="U1302" s="58">
        <f>Table4[[#This Row],[ سعر اليومية ]]*Table4[[#This Row],[عدد الدورات ]]-Table4[[#This Row],[سعر يومية السائق]]*L1302</f>
        <v>144</v>
      </c>
      <c r="V1302" s="58">
        <f>U1302-Table4[[#This Row],[W/H  3%]]</f>
        <v>114.18</v>
      </c>
      <c r="W1302" s="66" t="str">
        <f>Table4[[#This Row],[اليوم]]&amp;Table4[[#This Row],[الشهر ]]&amp;Table4[[#This Row],[العام]]</f>
        <v>2652026</v>
      </c>
      <c r="X1302" s="66" t="s">
        <v>304</v>
      </c>
    </row>
    <row r="1303" spans="1:24" x14ac:dyDescent="0.3">
      <c r="A1303" s="62">
        <v>26</v>
      </c>
      <c r="B1303" s="62">
        <v>5</v>
      </c>
      <c r="C1303" s="62">
        <v>2026</v>
      </c>
      <c r="D1303" s="41" t="str">
        <f t="shared" si="83"/>
        <v>عبد الرحمن2المؤسسةسعوديدريماتوبيس 28</v>
      </c>
      <c r="E1303" s="4">
        <v>5004</v>
      </c>
      <c r="F1303" s="41" t="str">
        <f>VLOOKUP(E1303,mapping!C:J,2,FALSE)</f>
        <v>عبد الرحمن2</v>
      </c>
      <c r="G1303" s="41" t="str">
        <f>IFERROR(VLOOKUP(F1303,mapping!$D$3:$J$200,2,FALSE),0)</f>
        <v>المؤسسة</v>
      </c>
      <c r="H1303" s="41" t="str">
        <f>IFERROR(VLOOKUP(F1303,mapping!$D$3:$J$200,3,FALSE),0)</f>
        <v>سعودي</v>
      </c>
      <c r="I1303" s="41" t="str">
        <f>IFERROR(VLOOKUP(F1303,mapping!$D$3:$J$200,4,FALSE),0)</f>
        <v>دريم</v>
      </c>
      <c r="J1303" s="41" t="str">
        <f>IFERROR(VLOOKUP(F1303,mapping!$D$3:$J$200,5,FALSE),0)</f>
        <v>اتوبيس 28</v>
      </c>
      <c r="K1303" s="63">
        <f>IF(W1303=mapping!$N$1,IFERROR(VLOOKUP(Table4[[#This Row],[Column1]],mapping!A:L,11,FALSE),0),IF(W1303&gt;mapping!$N$1,IFERROR(VLOOKUP(Table4[[#This Row],[Column1]],mapping!A:L,11,FALSE),0),))</f>
        <v>994</v>
      </c>
      <c r="L1303" s="139">
        <v>1</v>
      </c>
      <c r="M1303" s="60">
        <f>IF(W1303=mapping!$N$1,IFERROR(VLOOKUP(Table4[[#This Row],[Column1]],mapping!A:L,12,FALSE),0),IF(W1303&gt;mapping!$N$1,IFERROR(VLOOKUP(Table4[[#This Row],[Column1]],mapping!A:L,12,FALSE),0),0))</f>
        <v>850</v>
      </c>
      <c r="N1303" s="58">
        <f>Table4[[#This Row],[ سعر اليومية ]]*3%*Table4[[#This Row],[عدد الدورات ]]</f>
        <v>29.82</v>
      </c>
      <c r="O1303" s="56">
        <f>Table4[[#This Row],[ سعر اليومية ]]*Table4[[#This Row],[عدد الدورات ]]-N1303</f>
        <v>964.18</v>
      </c>
      <c r="P1303" s="194"/>
      <c r="Q1303" s="194"/>
      <c r="R1303" s="194"/>
      <c r="S1303" s="58">
        <f>(Table4[[#This Row],[سعر يومية السائق]]*Table4[[#This Row],[عدد الدورات ]])-SUM(Table4[[#This Row],[سلف ]:[خصم ]])+Table4[[#This Row],[اضافي ]]</f>
        <v>850</v>
      </c>
      <c r="U1303" s="58">
        <f>Table4[[#This Row],[ سعر اليومية ]]*Table4[[#This Row],[عدد الدورات ]]-Table4[[#This Row],[سعر يومية السائق]]*L1303</f>
        <v>144</v>
      </c>
      <c r="V1303" s="58">
        <f>U1303-Table4[[#This Row],[W/H  3%]]</f>
        <v>114.18</v>
      </c>
      <c r="W1303" s="66" t="str">
        <f>Table4[[#This Row],[اليوم]]&amp;Table4[[#This Row],[الشهر ]]&amp;Table4[[#This Row],[العام]]</f>
        <v>2652026</v>
      </c>
      <c r="X1303" s="66" t="s">
        <v>304</v>
      </c>
    </row>
    <row r="1304" spans="1:24" x14ac:dyDescent="0.3">
      <c r="A1304" s="62">
        <v>26</v>
      </c>
      <c r="B1304" s="62">
        <v>5</v>
      </c>
      <c r="C1304" s="62">
        <v>2026</v>
      </c>
      <c r="D1304" s="41" t="str">
        <f t="shared" si="83"/>
        <v>فرج 1حلوانسعوديهايد باركاتوبيس 28</v>
      </c>
      <c r="E1304" s="4">
        <v>5005</v>
      </c>
      <c r="F1304" s="41" t="str">
        <f>VLOOKUP(E1304,mapping!C:J,2,FALSE)</f>
        <v>فرج 1</v>
      </c>
      <c r="G1304" s="41" t="str">
        <f>IFERROR(VLOOKUP(F1304,mapping!$D$3:$J$200,2,FALSE),0)</f>
        <v>حلوان</v>
      </c>
      <c r="H1304" s="41" t="str">
        <f>IFERROR(VLOOKUP(F1304,mapping!$D$3:$J$200,3,FALSE),0)</f>
        <v>سعودي</v>
      </c>
      <c r="I1304" s="41" t="str">
        <f>IFERROR(VLOOKUP(F1304,mapping!$D$3:$J$200,4,FALSE),0)</f>
        <v>هايد بارك</v>
      </c>
      <c r="J1304" s="41" t="str">
        <f>IFERROR(VLOOKUP(F1304,mapping!$D$3:$J$200,5,FALSE),0)</f>
        <v>اتوبيس 28</v>
      </c>
      <c r="K1304" s="63">
        <f>IF(W1304=mapping!$N$1,IFERROR(VLOOKUP(Table4[[#This Row],[Column1]],mapping!A:L,11,FALSE),0),IF(W1304&gt;mapping!$N$1,IFERROR(VLOOKUP(Table4[[#This Row],[Column1]],mapping!A:L,11,FALSE),0),))</f>
        <v>4634</v>
      </c>
      <c r="L1304" s="139">
        <v>1</v>
      </c>
      <c r="M1304" s="60">
        <f>IF(W1304=mapping!$N$1,IFERROR(VLOOKUP(Table4[[#This Row],[Column1]],mapping!A:L,12,FALSE),0),IF(W1304&gt;mapping!$N$1,IFERROR(VLOOKUP(Table4[[#This Row],[Column1]],mapping!A:L,12,FALSE),0),0))</f>
        <v>3750</v>
      </c>
      <c r="N1304" s="58">
        <f>Table4[[#This Row],[ سعر اليومية ]]*3%*Table4[[#This Row],[عدد الدورات ]]</f>
        <v>139.01999999999998</v>
      </c>
      <c r="O1304" s="56">
        <f>Table4[[#This Row],[ سعر اليومية ]]*Table4[[#This Row],[عدد الدورات ]]-N1304</f>
        <v>4494.9799999999996</v>
      </c>
      <c r="P1304" s="194"/>
      <c r="Q1304" s="194"/>
      <c r="R1304" s="194"/>
      <c r="S1304" s="58">
        <f>(Table4[[#This Row],[سعر يومية السائق]]*Table4[[#This Row],[عدد الدورات ]])-SUM(Table4[[#This Row],[سلف ]:[خصم ]])+Table4[[#This Row],[اضافي ]]</f>
        <v>3750</v>
      </c>
      <c r="U1304" s="58">
        <f>Table4[[#This Row],[ سعر اليومية ]]*Table4[[#This Row],[عدد الدورات ]]-Table4[[#This Row],[سعر يومية السائق]]*L1304</f>
        <v>884</v>
      </c>
      <c r="V1304" s="58">
        <f>U1304-Table4[[#This Row],[W/H  3%]]</f>
        <v>744.98</v>
      </c>
      <c r="W1304" s="66" t="str">
        <f>Table4[[#This Row],[اليوم]]&amp;Table4[[#This Row],[الشهر ]]&amp;Table4[[#This Row],[العام]]</f>
        <v>2652026</v>
      </c>
      <c r="X1304" s="66" t="s">
        <v>304</v>
      </c>
    </row>
    <row r="1305" spans="1:24" x14ac:dyDescent="0.3">
      <c r="A1305" s="62">
        <v>26</v>
      </c>
      <c r="B1305" s="62">
        <v>5</v>
      </c>
      <c r="C1305" s="62">
        <v>2026</v>
      </c>
      <c r="D1305" s="41" t="str">
        <f t="shared" si="83"/>
        <v>ممدوح كيلاني 3القومية سعوديهايد باركميكروباص صيني</v>
      </c>
      <c r="E1305" s="4">
        <v>5006</v>
      </c>
      <c r="F1305" s="41" t="str">
        <f>VLOOKUP(E1305,mapping!C:J,2,FALSE)</f>
        <v>ممدوح كيلاني 3</v>
      </c>
      <c r="G1305" s="41" t="str">
        <f>IFERROR(VLOOKUP(F1305,mapping!$D$3:$J$200,2,FALSE),0)</f>
        <v xml:space="preserve">القومية </v>
      </c>
      <c r="H1305" s="41" t="str">
        <f>IFERROR(VLOOKUP(F1305,mapping!$D$3:$J$200,3,FALSE),0)</f>
        <v>سعودي</v>
      </c>
      <c r="I1305" s="41" t="str">
        <f>IFERROR(VLOOKUP(F1305,mapping!$D$3:$J$200,4,FALSE),0)</f>
        <v>هايد بارك</v>
      </c>
      <c r="J1305" s="41" t="str">
        <f>IFERROR(VLOOKUP(F1305,mapping!$D$3:$J$200,5,FALSE),0)</f>
        <v>ميكروباص صيني</v>
      </c>
      <c r="K1305" s="63">
        <f>IF(W1305=mapping!$N$1,IFERROR(VLOOKUP(Table4[[#This Row],[Column1]],mapping!A:L,11,FALSE),0),IF(W1305&gt;mapping!$N$1,IFERROR(VLOOKUP(Table4[[#This Row],[Column1]],mapping!A:L,11,FALSE),0),))</f>
        <v>2965</v>
      </c>
      <c r="L1305" s="139">
        <v>1</v>
      </c>
      <c r="M1305" s="60">
        <f>IF(W1305=mapping!$N$1,IFERROR(VLOOKUP(Table4[[#This Row],[Column1]],mapping!A:L,12,FALSE),0),IF(W1305&gt;mapping!$N$1,IFERROR(VLOOKUP(Table4[[#This Row],[Column1]],mapping!A:L,12,FALSE),0),0))</f>
        <v>2500</v>
      </c>
      <c r="N1305" s="58">
        <f>Table4[[#This Row],[ سعر اليومية ]]*3%*Table4[[#This Row],[عدد الدورات ]]</f>
        <v>88.95</v>
      </c>
      <c r="O1305" s="56">
        <f>Table4[[#This Row],[ سعر اليومية ]]*Table4[[#This Row],[عدد الدورات ]]-N1305</f>
        <v>2876.05</v>
      </c>
      <c r="P1305" s="194"/>
      <c r="Q1305" s="194"/>
      <c r="R1305" s="194"/>
      <c r="S1305" s="58">
        <f>(Table4[[#This Row],[سعر يومية السائق]]*Table4[[#This Row],[عدد الدورات ]])-SUM(Table4[[#This Row],[سلف ]:[خصم ]])+Table4[[#This Row],[اضافي ]]</f>
        <v>2500</v>
      </c>
      <c r="U1305" s="58">
        <f>Table4[[#This Row],[ سعر اليومية ]]*Table4[[#This Row],[عدد الدورات ]]-Table4[[#This Row],[سعر يومية السائق]]*L1305</f>
        <v>465</v>
      </c>
      <c r="V1305" s="58">
        <f>U1305-Table4[[#This Row],[W/H  3%]]</f>
        <v>376.05</v>
      </c>
      <c r="W1305" s="66" t="str">
        <f>Table4[[#This Row],[اليوم]]&amp;Table4[[#This Row],[الشهر ]]&amp;Table4[[#This Row],[العام]]</f>
        <v>2652026</v>
      </c>
      <c r="X1305" s="66" t="s">
        <v>304</v>
      </c>
    </row>
    <row r="1306" spans="1:24" x14ac:dyDescent="0.3">
      <c r="A1306" s="62">
        <v>26</v>
      </c>
      <c r="B1306" s="62">
        <v>5</v>
      </c>
      <c r="C1306" s="62">
        <v>2026</v>
      </c>
      <c r="D1306" s="41" t="str">
        <f t="shared" si="83"/>
        <v>محمد جمال طوسونالمنيبسعوديهايد باركاتوبيس 28</v>
      </c>
      <c r="E1306" s="4">
        <v>5025</v>
      </c>
      <c r="F1306" s="41" t="str">
        <f>VLOOKUP(E1306,mapping!C:J,2,FALSE)</f>
        <v>محمد جمال طوسون</v>
      </c>
      <c r="G1306" s="41" t="str">
        <f>IFERROR(VLOOKUP(F1306,mapping!$D$3:$J$200,2,FALSE),0)</f>
        <v>المنيب</v>
      </c>
      <c r="H1306" s="41" t="str">
        <f>IFERROR(VLOOKUP(F1306,mapping!$D$3:$J$200,3,FALSE),0)</f>
        <v>سعودي</v>
      </c>
      <c r="I1306" s="41" t="str">
        <f>IFERROR(VLOOKUP(F1306,mapping!$D$3:$J$200,4,FALSE),0)</f>
        <v>هايد بارك</v>
      </c>
      <c r="J1306" s="41" t="str">
        <f>IFERROR(VLOOKUP(F1306,mapping!$D$3:$J$200,5,FALSE),0)</f>
        <v>اتوبيس 28</v>
      </c>
      <c r="K1306" s="63">
        <f>IF(W1306=mapping!$N$1,IFERROR(VLOOKUP(Table4[[#This Row],[Column1]],mapping!A:L,11,FALSE),0),IF(W1306&gt;mapping!$N$1,IFERROR(VLOOKUP(Table4[[#This Row],[Column1]],mapping!A:L,11,FALSE),0),))</f>
        <v>4634</v>
      </c>
      <c r="L1306" s="139">
        <v>1</v>
      </c>
      <c r="M1306" s="60">
        <f>IF(W1306=mapping!$N$1,IFERROR(VLOOKUP(Table4[[#This Row],[Column1]],mapping!A:L,12,FALSE),0),IF(W1306&gt;mapping!$N$1,IFERROR(VLOOKUP(Table4[[#This Row],[Column1]],mapping!A:L,12,FALSE),0),0))</f>
        <v>3800</v>
      </c>
      <c r="N1306" s="58">
        <f>Table4[[#This Row],[ سعر اليومية ]]*3%*Table4[[#This Row],[عدد الدورات ]]</f>
        <v>139.01999999999998</v>
      </c>
      <c r="O1306" s="56">
        <f>Table4[[#This Row],[ سعر اليومية ]]*Table4[[#This Row],[عدد الدورات ]]-N1306</f>
        <v>4494.9799999999996</v>
      </c>
      <c r="P1306" s="194"/>
      <c r="Q1306" s="194"/>
      <c r="R1306" s="194"/>
      <c r="S1306" s="58">
        <f>(Table4[[#This Row],[سعر يومية السائق]]*Table4[[#This Row],[عدد الدورات ]])-SUM(Table4[[#This Row],[سلف ]:[خصم ]])+Table4[[#This Row],[اضافي ]]</f>
        <v>3800</v>
      </c>
      <c r="U1306" s="58">
        <f>Table4[[#This Row],[ سعر اليومية ]]*Table4[[#This Row],[عدد الدورات ]]-Table4[[#This Row],[سعر يومية السائق]]*L1306</f>
        <v>834</v>
      </c>
      <c r="V1306" s="58">
        <f>U1306-Table4[[#This Row],[W/H  3%]]</f>
        <v>694.98</v>
      </c>
      <c r="W1306" s="66" t="str">
        <f>Table4[[#This Row],[اليوم]]&amp;Table4[[#This Row],[الشهر ]]&amp;Table4[[#This Row],[العام]]</f>
        <v>2652026</v>
      </c>
      <c r="X1306" s="66" t="s">
        <v>304</v>
      </c>
    </row>
    <row r="1307" spans="1:24" x14ac:dyDescent="0.3">
      <c r="A1307" s="62">
        <v>26</v>
      </c>
      <c r="B1307" s="62">
        <v>5</v>
      </c>
      <c r="C1307" s="62">
        <v>2026</v>
      </c>
      <c r="D1307" s="41" t="str">
        <f t="shared" si="83"/>
        <v>مصطفي رشدي1المنيب 2 ورديةسعوديميفيداميكروباص صيني</v>
      </c>
      <c r="E1307" s="4">
        <v>5007</v>
      </c>
      <c r="F1307" s="41" t="str">
        <f>VLOOKUP(E1307,mapping!C:J,2,FALSE)</f>
        <v>مصطفي رشدي1</v>
      </c>
      <c r="G1307" s="41" t="str">
        <f>IFERROR(VLOOKUP(F1307,mapping!$D$3:$J$200,2,FALSE),0)</f>
        <v>المنيب 2 وردية</v>
      </c>
      <c r="H1307" s="41" t="str">
        <f>IFERROR(VLOOKUP(F1307,mapping!$D$3:$J$200,3,FALSE),0)</f>
        <v>سعودي</v>
      </c>
      <c r="I1307" s="41" t="str">
        <f>IFERROR(VLOOKUP(F1307,mapping!$D$3:$J$200,4,FALSE),0)</f>
        <v>ميفيدا</v>
      </c>
      <c r="J1307" s="41" t="str">
        <f>IFERROR(VLOOKUP(F1307,mapping!$D$3:$J$200,5,FALSE),0)</f>
        <v>ميكروباص صيني</v>
      </c>
      <c r="K1307" s="63">
        <f>IF(W1307=mapping!$N$1,IFERROR(VLOOKUP(Table4[[#This Row],[Column1]],mapping!A:L,11,FALSE),0),IF(W1307&gt;mapping!$N$1,IFERROR(VLOOKUP(Table4[[#This Row],[Column1]],mapping!A:L,11,FALSE),0),))</f>
        <v>2965</v>
      </c>
      <c r="L1307" s="139">
        <v>1</v>
      </c>
      <c r="M1307" s="60">
        <f>IF(W1307=mapping!$N$1,IFERROR(VLOOKUP(Table4[[#This Row],[Column1]],mapping!A:L,12,FALSE),0),IF(W1307&gt;mapping!$N$1,IFERROR(VLOOKUP(Table4[[#This Row],[Column1]],mapping!A:L,12,FALSE),0),0))</f>
        <v>2150</v>
      </c>
      <c r="N1307" s="58">
        <f>Table4[[#This Row],[ سعر اليومية ]]*3%*Table4[[#This Row],[عدد الدورات ]]</f>
        <v>88.95</v>
      </c>
      <c r="O1307" s="56">
        <f>Table4[[#This Row],[ سعر اليومية ]]*Table4[[#This Row],[عدد الدورات ]]-N1307</f>
        <v>2876.05</v>
      </c>
      <c r="P1307" s="194"/>
      <c r="Q1307" s="194"/>
      <c r="R1307" s="194"/>
      <c r="S1307" s="58">
        <f>(Table4[[#This Row],[سعر يومية السائق]]*Table4[[#This Row],[عدد الدورات ]])-SUM(Table4[[#This Row],[سلف ]:[خصم ]])+Table4[[#This Row],[اضافي ]]</f>
        <v>2150</v>
      </c>
      <c r="U1307" s="58">
        <f>Table4[[#This Row],[ سعر اليومية ]]*Table4[[#This Row],[عدد الدورات ]]-Table4[[#This Row],[سعر يومية السائق]]*L1307</f>
        <v>815</v>
      </c>
      <c r="V1307" s="58">
        <f>U1307-Table4[[#This Row],[W/H  3%]]</f>
        <v>726.05</v>
      </c>
      <c r="W1307" s="66" t="str">
        <f>Table4[[#This Row],[اليوم]]&amp;Table4[[#This Row],[الشهر ]]&amp;Table4[[#This Row],[العام]]</f>
        <v>2652026</v>
      </c>
      <c r="X1307" s="66" t="s">
        <v>304</v>
      </c>
    </row>
    <row r="1308" spans="1:24" x14ac:dyDescent="0.3">
      <c r="A1308" s="62">
        <v>26</v>
      </c>
      <c r="B1308" s="62">
        <v>5</v>
      </c>
      <c r="C1308" s="62">
        <v>2026</v>
      </c>
      <c r="D1308" s="41" t="str">
        <f t="shared" si="83"/>
        <v>فرج 2حلوان 2 ورديةسعوديميفيداميكروباص صيني</v>
      </c>
      <c r="E1308" s="4">
        <v>5009</v>
      </c>
      <c r="F1308" s="41" t="str">
        <f>VLOOKUP(E1308,mapping!C:J,2,FALSE)</f>
        <v>فرج 2</v>
      </c>
      <c r="G1308" s="41" t="str">
        <f>IFERROR(VLOOKUP(F1308,mapping!$D$3:$J$200,2,FALSE),0)</f>
        <v>حلوان 2 وردية</v>
      </c>
      <c r="H1308" s="41" t="str">
        <f>IFERROR(VLOOKUP(F1308,mapping!$D$3:$J$200,3,FALSE),0)</f>
        <v>سعودي</v>
      </c>
      <c r="I1308" s="41" t="str">
        <f>IFERROR(VLOOKUP(F1308,mapping!$D$3:$J$200,4,FALSE),0)</f>
        <v>ميفيدا</v>
      </c>
      <c r="J1308" s="41" t="str">
        <f>IFERROR(VLOOKUP(F1308,mapping!$D$3:$J$200,5,FALSE),0)</f>
        <v>ميكروباص صيني</v>
      </c>
      <c r="K1308" s="63">
        <f>IF(W1308=mapping!$N$1,IFERROR(VLOOKUP(Table4[[#This Row],[Column1]],mapping!A:L,11,FALSE),0),IF(W1308&gt;mapping!$N$1,IFERROR(VLOOKUP(Table4[[#This Row],[Column1]],mapping!A:L,11,FALSE),0),))</f>
        <v>2965</v>
      </c>
      <c r="L1308" s="139">
        <v>1</v>
      </c>
      <c r="M1308" s="60">
        <f>IF(W1308=mapping!$N$1,IFERROR(VLOOKUP(Table4[[#This Row],[Column1]],mapping!A:L,12,FALSE),0),IF(W1308&gt;mapping!$N$1,IFERROR(VLOOKUP(Table4[[#This Row],[Column1]],mapping!A:L,12,FALSE),0),0))</f>
        <v>2250</v>
      </c>
      <c r="N1308" s="58">
        <f>Table4[[#This Row],[ سعر اليومية ]]*3%*Table4[[#This Row],[عدد الدورات ]]</f>
        <v>88.95</v>
      </c>
      <c r="O1308" s="56">
        <f>Table4[[#This Row],[ سعر اليومية ]]*Table4[[#This Row],[عدد الدورات ]]-N1308</f>
        <v>2876.05</v>
      </c>
      <c r="P1308" s="194"/>
      <c r="Q1308" s="194"/>
      <c r="R1308" s="194"/>
      <c r="S1308" s="58">
        <f>(Table4[[#This Row],[سعر يومية السائق]]*Table4[[#This Row],[عدد الدورات ]])-SUM(Table4[[#This Row],[سلف ]:[خصم ]])+Table4[[#This Row],[اضافي ]]</f>
        <v>2250</v>
      </c>
      <c r="U1308" s="58">
        <f>Table4[[#This Row],[ سعر اليومية ]]*Table4[[#This Row],[عدد الدورات ]]-Table4[[#This Row],[سعر يومية السائق]]*L1308</f>
        <v>715</v>
      </c>
      <c r="V1308" s="58">
        <f>U1308-Table4[[#This Row],[W/H  3%]]</f>
        <v>626.04999999999995</v>
      </c>
      <c r="W1308" s="66" t="str">
        <f>Table4[[#This Row],[اليوم]]&amp;Table4[[#This Row],[الشهر ]]&amp;Table4[[#This Row],[العام]]</f>
        <v>2652026</v>
      </c>
      <c r="X1308" s="66" t="s">
        <v>304</v>
      </c>
    </row>
    <row r="1309" spans="1:24" x14ac:dyDescent="0.3">
      <c r="A1309" s="62">
        <v>26</v>
      </c>
      <c r="B1309" s="62">
        <v>5</v>
      </c>
      <c r="C1309" s="62">
        <v>2026</v>
      </c>
      <c r="D1309" s="41" t="str">
        <f t="shared" si="83"/>
        <v>فرج 3حلوان 2 ورديةسعوديالقطاميةاتوبيس 28</v>
      </c>
      <c r="E1309" s="4">
        <v>5010</v>
      </c>
      <c r="F1309" s="41" t="str">
        <f>VLOOKUP(E1309,mapping!C:J,2,FALSE)</f>
        <v>فرج 3</v>
      </c>
      <c r="G1309" s="41" t="str">
        <f>IFERROR(VLOOKUP(F1309,mapping!$D$3:$J$200,2,FALSE),0)</f>
        <v>حلوان 2 وردية</v>
      </c>
      <c r="H1309" s="41" t="str">
        <f>IFERROR(VLOOKUP(F1309,mapping!$D$3:$J$200,3,FALSE),0)</f>
        <v>سعودي</v>
      </c>
      <c r="I1309" s="41" t="str">
        <f>IFERROR(VLOOKUP(F1309,mapping!$D$3:$J$200,4,FALSE),0)</f>
        <v>القطامية</v>
      </c>
      <c r="J1309" s="41" t="str">
        <f>IFERROR(VLOOKUP(F1309,mapping!$D$3:$J$200,5,FALSE),0)</f>
        <v>اتوبيس 28</v>
      </c>
      <c r="K1309" s="63">
        <f>IF(W1309=mapping!$N$1,IFERROR(VLOOKUP(Table4[[#This Row],[Column1]],mapping!A:L,11,FALSE),0),IF(W1309&gt;mapping!$N$1,IFERROR(VLOOKUP(Table4[[#This Row],[Column1]],mapping!A:L,11,FALSE),0),))</f>
        <v>3415</v>
      </c>
      <c r="L1309" s="139">
        <v>1</v>
      </c>
      <c r="M1309" s="60">
        <f>IF(W1309=mapping!$N$1,IFERROR(VLOOKUP(Table4[[#This Row],[Column1]],mapping!A:L,12,FALSE),0),IF(W1309&gt;mapping!$N$1,IFERROR(VLOOKUP(Table4[[#This Row],[Column1]],mapping!A:L,12,FALSE),0),0))</f>
        <v>3400</v>
      </c>
      <c r="N1309" s="58">
        <f>Table4[[#This Row],[ سعر اليومية ]]*3%*Table4[[#This Row],[عدد الدورات ]]</f>
        <v>102.45</v>
      </c>
      <c r="O1309" s="56">
        <f>Table4[[#This Row],[ سعر اليومية ]]*Table4[[#This Row],[عدد الدورات ]]-N1309</f>
        <v>3312.55</v>
      </c>
      <c r="P1309" s="194"/>
      <c r="Q1309" s="194"/>
      <c r="R1309" s="194"/>
      <c r="S1309" s="58">
        <f>(Table4[[#This Row],[سعر يومية السائق]]*Table4[[#This Row],[عدد الدورات ]])-SUM(Table4[[#This Row],[سلف ]:[خصم ]])+Table4[[#This Row],[اضافي ]]</f>
        <v>3400</v>
      </c>
      <c r="U1309" s="58">
        <f>Table4[[#This Row],[ سعر اليومية ]]*Table4[[#This Row],[عدد الدورات ]]-Table4[[#This Row],[سعر يومية السائق]]*L1309</f>
        <v>15</v>
      </c>
      <c r="V1309" s="58">
        <f>U1309-Table4[[#This Row],[W/H  3%]]</f>
        <v>-87.45</v>
      </c>
      <c r="W1309" s="66" t="str">
        <f>Table4[[#This Row],[اليوم]]&amp;Table4[[#This Row],[الشهر ]]&amp;Table4[[#This Row],[العام]]</f>
        <v>2652026</v>
      </c>
      <c r="X1309" s="66" t="s">
        <v>304</v>
      </c>
    </row>
    <row r="1310" spans="1:24" x14ac:dyDescent="0.3">
      <c r="A1310" s="62">
        <v>26</v>
      </c>
      <c r="B1310" s="62">
        <v>5</v>
      </c>
      <c r="C1310" s="62">
        <v>2026</v>
      </c>
      <c r="D1310" s="41" t="str">
        <f t="shared" si="83"/>
        <v>فرج 4مايو ورديةسعوديالقطاميةميكروباص</v>
      </c>
      <c r="E1310" s="4">
        <v>5011</v>
      </c>
      <c r="F1310" s="41" t="str">
        <f>VLOOKUP(E1310,mapping!C:J,2,FALSE)</f>
        <v>فرج 4</v>
      </c>
      <c r="G1310" s="41" t="str">
        <f>IFERROR(VLOOKUP(F1310,mapping!$D$3:$J$200,2,FALSE),0)</f>
        <v>مايو وردية</v>
      </c>
      <c r="H1310" s="41" t="str">
        <f>IFERROR(VLOOKUP(F1310,mapping!$D$3:$J$200,3,FALSE),0)</f>
        <v>سعودي</v>
      </c>
      <c r="I1310" s="41" t="str">
        <f>IFERROR(VLOOKUP(F1310,mapping!$D$3:$J$200,4,FALSE),0)</f>
        <v>القطامية</v>
      </c>
      <c r="J1310" s="41" t="str">
        <f>IFERROR(VLOOKUP(F1310,mapping!$D$3:$J$200,5,FALSE),0)</f>
        <v>ميكروباص</v>
      </c>
      <c r="K1310" s="63">
        <f>IF(W1310=mapping!$N$1,IFERROR(VLOOKUP(Table4[[#This Row],[Column1]],mapping!A:L,11,FALSE),0),IF(W1310&gt;mapping!$N$1,IFERROR(VLOOKUP(Table4[[#This Row],[Column1]],mapping!A:L,11,FALSE),0),))</f>
        <v>1222</v>
      </c>
      <c r="L1310" s="139">
        <v>1</v>
      </c>
      <c r="M1310" s="60">
        <f>IF(W1310=mapping!$N$1,IFERROR(VLOOKUP(Table4[[#This Row],[Column1]],mapping!A:L,12,FALSE),0),IF(W1310&gt;mapping!$N$1,IFERROR(VLOOKUP(Table4[[#This Row],[Column1]],mapping!A:L,12,FALSE),0),0))</f>
        <v>1180</v>
      </c>
      <c r="N1310" s="58">
        <f>Table4[[#This Row],[ سعر اليومية ]]*3%*Table4[[#This Row],[عدد الدورات ]]</f>
        <v>36.659999999999997</v>
      </c>
      <c r="O1310" s="56">
        <f>Table4[[#This Row],[ سعر اليومية ]]*Table4[[#This Row],[عدد الدورات ]]-N1310</f>
        <v>1185.3399999999999</v>
      </c>
      <c r="P1310" s="194"/>
      <c r="Q1310" s="194"/>
      <c r="R1310" s="194"/>
      <c r="S1310" s="58">
        <f>(Table4[[#This Row],[سعر يومية السائق]]*Table4[[#This Row],[عدد الدورات ]])-SUM(Table4[[#This Row],[سلف ]:[خصم ]])+Table4[[#This Row],[اضافي ]]</f>
        <v>1180</v>
      </c>
      <c r="U1310" s="58">
        <f>Table4[[#This Row],[ سعر اليومية ]]*Table4[[#This Row],[عدد الدورات ]]-Table4[[#This Row],[سعر يومية السائق]]*L1310</f>
        <v>42</v>
      </c>
      <c r="V1310" s="58">
        <f>U1310-Table4[[#This Row],[W/H  3%]]</f>
        <v>5.3400000000000034</v>
      </c>
      <c r="W1310" s="66" t="str">
        <f>Table4[[#This Row],[اليوم]]&amp;Table4[[#This Row],[الشهر ]]&amp;Table4[[#This Row],[العام]]</f>
        <v>2652026</v>
      </c>
      <c r="X1310" s="66" t="s">
        <v>304</v>
      </c>
    </row>
    <row r="1311" spans="1:24" x14ac:dyDescent="0.3">
      <c r="A1311" s="62">
        <v>26</v>
      </c>
      <c r="B1311" s="62">
        <v>5</v>
      </c>
      <c r="C1311" s="62">
        <v>2026</v>
      </c>
      <c r="D1311" s="41" t="str">
        <f t="shared" si="83"/>
        <v>مصطفي رشدي3المنيب5شفتسعوديالقطاميةاتوبيس 28</v>
      </c>
      <c r="E1311" s="4">
        <v>5012</v>
      </c>
      <c r="F1311" s="41" t="str">
        <f>VLOOKUP(E1311,mapping!C:J,2,FALSE)</f>
        <v>مصطفي رشدي3</v>
      </c>
      <c r="G1311" s="41" t="str">
        <f>IFERROR(VLOOKUP(F1311,mapping!$D$3:$J$200,2,FALSE),0)</f>
        <v>المنيب5شفت</v>
      </c>
      <c r="H1311" s="41" t="str">
        <f>IFERROR(VLOOKUP(F1311,mapping!$D$3:$J$200,3,FALSE),0)</f>
        <v>سعودي</v>
      </c>
      <c r="I1311" s="41" t="str">
        <f>IFERROR(VLOOKUP(F1311,mapping!$D$3:$J$200,4,FALSE),0)</f>
        <v>القطامية</v>
      </c>
      <c r="J1311" s="41" t="str">
        <f>IFERROR(VLOOKUP(F1311,mapping!$D$3:$J$200,5,FALSE),0)</f>
        <v>اتوبيس 28</v>
      </c>
      <c r="K1311" s="63">
        <f>IF(W1311=mapping!$N$1,IFERROR(VLOOKUP(Table4[[#This Row],[Column1]],mapping!A:L,11,FALSE),0),IF(W1311&gt;mapping!$N$1,IFERROR(VLOOKUP(Table4[[#This Row],[Column1]],mapping!A:L,11,FALSE),0),))</f>
        <v>2649</v>
      </c>
      <c r="L1311" s="139">
        <v>1</v>
      </c>
      <c r="M1311" s="60">
        <f>IF(W1311=mapping!$N$1,IFERROR(VLOOKUP(Table4[[#This Row],[Column1]],mapping!A:L,12,FALSE),0),IF(W1311&gt;mapping!$N$1,IFERROR(VLOOKUP(Table4[[#This Row],[Column1]],mapping!A:L,12,FALSE),0),0))</f>
        <v>2060</v>
      </c>
      <c r="N1311" s="58">
        <f>Table4[[#This Row],[ سعر اليومية ]]*3%*Table4[[#This Row],[عدد الدورات ]]</f>
        <v>79.47</v>
      </c>
      <c r="O1311" s="56">
        <f>Table4[[#This Row],[ سعر اليومية ]]*Table4[[#This Row],[عدد الدورات ]]-N1311</f>
        <v>2569.5300000000002</v>
      </c>
      <c r="P1311" s="194"/>
      <c r="Q1311" s="194"/>
      <c r="R1311" s="194"/>
      <c r="S1311" s="58">
        <f>(Table4[[#This Row],[سعر يومية السائق]]*Table4[[#This Row],[عدد الدورات ]])-SUM(Table4[[#This Row],[سلف ]:[خصم ]])+Table4[[#This Row],[اضافي ]]</f>
        <v>2060</v>
      </c>
      <c r="U1311" s="58">
        <f>Table4[[#This Row],[ سعر اليومية ]]*Table4[[#This Row],[عدد الدورات ]]-Table4[[#This Row],[سعر يومية السائق]]*L1311</f>
        <v>589</v>
      </c>
      <c r="V1311" s="58">
        <f>U1311-Table4[[#This Row],[W/H  3%]]</f>
        <v>509.53</v>
      </c>
      <c r="W1311" s="66" t="str">
        <f>Table4[[#This Row],[اليوم]]&amp;Table4[[#This Row],[الشهر ]]&amp;Table4[[#This Row],[العام]]</f>
        <v>2652026</v>
      </c>
      <c r="X1311" s="66" t="s">
        <v>304</v>
      </c>
    </row>
    <row r="1312" spans="1:24" x14ac:dyDescent="0.3">
      <c r="A1312" s="62">
        <v>26</v>
      </c>
      <c r="B1312" s="62">
        <v>5</v>
      </c>
      <c r="C1312" s="62">
        <v>2026</v>
      </c>
      <c r="D1312" s="41" t="str">
        <f t="shared" si="83"/>
        <v>مصطفي رشدي4المنيب Wصباحيةسعوديالقطاميةاتوبيس 28</v>
      </c>
      <c r="E1312" s="4">
        <v>5013</v>
      </c>
      <c r="F1312" s="41" t="str">
        <f>VLOOKUP(E1312,mapping!C:J,2,FALSE)</f>
        <v>مصطفي رشدي4</v>
      </c>
      <c r="G1312" s="41" t="str">
        <f>IFERROR(VLOOKUP(F1312,mapping!$D$3:$J$200,2,FALSE),0)</f>
        <v>المنيب Wصباحية</v>
      </c>
      <c r="H1312" s="41" t="str">
        <f>IFERROR(VLOOKUP(F1312,mapping!$D$3:$J$200,3,FALSE),0)</f>
        <v>سعودي</v>
      </c>
      <c r="I1312" s="41" t="str">
        <f>IFERROR(VLOOKUP(F1312,mapping!$D$3:$J$200,4,FALSE),0)</f>
        <v>القطامية</v>
      </c>
      <c r="J1312" s="41" t="str">
        <f>IFERROR(VLOOKUP(F1312,mapping!$D$3:$J$200,5,FALSE),0)</f>
        <v>اتوبيس 28</v>
      </c>
      <c r="K1312" s="63">
        <f>IF(W1312=mapping!$N$1,IFERROR(VLOOKUP(Table4[[#This Row],[Column1]],mapping!A:L,11,FALSE),0),IF(W1312&gt;mapping!$N$1,IFERROR(VLOOKUP(Table4[[#This Row],[Column1]],mapping!A:L,11,FALSE),0),))</f>
        <v>1059</v>
      </c>
      <c r="L1312" s="139">
        <v>1</v>
      </c>
      <c r="M1312" s="60">
        <f>IF(W1312=mapping!$N$1,IFERROR(VLOOKUP(Table4[[#This Row],[Column1]],mapping!A:L,12,FALSE),0),IF(W1312&gt;mapping!$N$1,IFERROR(VLOOKUP(Table4[[#This Row],[Column1]],mapping!A:L,12,FALSE),0),0))</f>
        <v>1000</v>
      </c>
      <c r="N1312" s="58">
        <f>Table4[[#This Row],[ سعر اليومية ]]*3%*Table4[[#This Row],[عدد الدورات ]]</f>
        <v>31.77</v>
      </c>
      <c r="O1312" s="56">
        <f>Table4[[#This Row],[ سعر اليومية ]]*Table4[[#This Row],[عدد الدورات ]]-N1312</f>
        <v>1027.23</v>
      </c>
      <c r="P1312" s="194"/>
      <c r="Q1312" s="194"/>
      <c r="R1312" s="194"/>
      <c r="S1312" s="58">
        <f>(Table4[[#This Row],[سعر يومية السائق]]*Table4[[#This Row],[عدد الدورات ]])-SUM(Table4[[#This Row],[سلف ]:[خصم ]])+Table4[[#This Row],[اضافي ]]</f>
        <v>1000</v>
      </c>
      <c r="U1312" s="58">
        <f>Table4[[#This Row],[ سعر اليومية ]]*Table4[[#This Row],[عدد الدورات ]]-Table4[[#This Row],[سعر يومية السائق]]*L1312</f>
        <v>59</v>
      </c>
      <c r="V1312" s="58">
        <f>U1312-Table4[[#This Row],[W/H  3%]]</f>
        <v>27.23</v>
      </c>
      <c r="W1312" s="66" t="str">
        <f>Table4[[#This Row],[اليوم]]&amp;Table4[[#This Row],[الشهر ]]&amp;Table4[[#This Row],[العام]]</f>
        <v>2652026</v>
      </c>
      <c r="X1312" s="66" t="s">
        <v>304</v>
      </c>
    </row>
    <row r="1313" spans="1:24" x14ac:dyDescent="0.3">
      <c r="A1313" s="62">
        <v>26</v>
      </c>
      <c r="B1313" s="62">
        <v>5</v>
      </c>
      <c r="C1313" s="62">
        <v>2026</v>
      </c>
      <c r="D1313" s="41" t="str">
        <f t="shared" si="83"/>
        <v>مصطفي رشدي5صقر 2 ورديةسعوديالقطاميةاتوبيس 28</v>
      </c>
      <c r="E1313" s="4">
        <v>5014</v>
      </c>
      <c r="F1313" s="41" t="str">
        <f>VLOOKUP(E1313,mapping!C:J,2,FALSE)</f>
        <v>مصطفي رشدي5</v>
      </c>
      <c r="G1313" s="41" t="str">
        <f>IFERROR(VLOOKUP(F1313,mapping!$D$3:$J$200,2,FALSE),0)</f>
        <v>صقر 2 وردية</v>
      </c>
      <c r="H1313" s="41" t="str">
        <f>IFERROR(VLOOKUP(F1313,mapping!$D$3:$J$200,3,FALSE),0)</f>
        <v>سعودي</v>
      </c>
      <c r="I1313" s="41" t="str">
        <f>IFERROR(VLOOKUP(F1313,mapping!$D$3:$J$200,4,FALSE),0)</f>
        <v>القطامية</v>
      </c>
      <c r="J1313" s="41" t="str">
        <f>IFERROR(VLOOKUP(F1313,mapping!$D$3:$J$200,5,FALSE),0)</f>
        <v>اتوبيس 28</v>
      </c>
      <c r="K1313" s="63">
        <f>IF(W1313=mapping!$N$1,IFERROR(VLOOKUP(Table4[[#This Row],[Column1]],mapping!A:L,11,FALSE),0),IF(W1313&gt;mapping!$N$1,IFERROR(VLOOKUP(Table4[[#This Row],[Column1]],mapping!A:L,11,FALSE),0),))</f>
        <v>2120</v>
      </c>
      <c r="L1313" s="139">
        <v>1</v>
      </c>
      <c r="M1313" s="60">
        <f>IF(W1313=mapping!$N$1,IFERROR(VLOOKUP(Table4[[#This Row],[Column1]],mapping!A:L,12,FALSE),0),IF(W1313&gt;mapping!$N$1,IFERROR(VLOOKUP(Table4[[#This Row],[Column1]],mapping!A:L,12,FALSE),0),0))</f>
        <v>1780</v>
      </c>
      <c r="N1313" s="58">
        <f>Table4[[#This Row],[ سعر اليومية ]]*3%*Table4[[#This Row],[عدد الدورات ]]</f>
        <v>63.599999999999994</v>
      </c>
      <c r="O1313" s="56">
        <f>Table4[[#This Row],[ سعر اليومية ]]*Table4[[#This Row],[عدد الدورات ]]-N1313</f>
        <v>2056.4</v>
      </c>
      <c r="P1313" s="194"/>
      <c r="Q1313" s="194"/>
      <c r="R1313" s="194"/>
      <c r="S1313" s="58">
        <f>(Table4[[#This Row],[سعر يومية السائق]]*Table4[[#This Row],[عدد الدورات ]])-SUM(Table4[[#This Row],[سلف ]:[خصم ]])+Table4[[#This Row],[اضافي ]]</f>
        <v>1780</v>
      </c>
      <c r="U1313" s="58">
        <f>Table4[[#This Row],[ سعر اليومية ]]*Table4[[#This Row],[عدد الدورات ]]-Table4[[#This Row],[سعر يومية السائق]]*L1313</f>
        <v>340</v>
      </c>
      <c r="V1313" s="58">
        <f>U1313-Table4[[#This Row],[W/H  3%]]</f>
        <v>276.39999999999998</v>
      </c>
      <c r="W1313" s="66" t="str">
        <f>Table4[[#This Row],[اليوم]]&amp;Table4[[#This Row],[الشهر ]]&amp;Table4[[#This Row],[العام]]</f>
        <v>2652026</v>
      </c>
      <c r="X1313" s="66" t="s">
        <v>304</v>
      </c>
    </row>
    <row r="1314" spans="1:24" x14ac:dyDescent="0.3">
      <c r="A1314" s="62">
        <v>26</v>
      </c>
      <c r="B1314" s="62">
        <v>5</v>
      </c>
      <c r="C1314" s="62">
        <v>2026</v>
      </c>
      <c r="D1314" s="41" t="str">
        <f t="shared" si="83"/>
        <v>مصطفي رشدي6المنيب 2 ورديةسعوديالقطاميةاتوبيس 28</v>
      </c>
      <c r="E1314" s="4">
        <v>5027</v>
      </c>
      <c r="F1314" s="41" t="str">
        <f>VLOOKUP(E1314,mapping!C:J,2,FALSE)</f>
        <v>مصطفي رشدي6</v>
      </c>
      <c r="G1314" s="41" t="str">
        <f>IFERROR(VLOOKUP(F1314,mapping!$D$3:$J$200,2,FALSE),0)</f>
        <v>المنيب 2 وردية</v>
      </c>
      <c r="H1314" s="41" t="str">
        <f>IFERROR(VLOOKUP(F1314,mapping!$D$3:$J$200,3,FALSE),0)</f>
        <v>سعودي</v>
      </c>
      <c r="I1314" s="41" t="str">
        <f>IFERROR(VLOOKUP(F1314,mapping!$D$3:$J$200,4,FALSE),0)</f>
        <v>القطامية</v>
      </c>
      <c r="J1314" s="41" t="str">
        <f>IFERROR(VLOOKUP(F1314,mapping!$D$3:$J$200,5,FALSE),0)</f>
        <v>اتوبيس 28</v>
      </c>
      <c r="K1314" s="63">
        <f>IF(W1314=mapping!$N$1,IFERROR(VLOOKUP(Table4[[#This Row],[Column1]],mapping!A:L,11,FALSE),0),IF(W1314&gt;mapping!$N$1,IFERROR(VLOOKUP(Table4[[#This Row],[Column1]],mapping!A:L,11,FALSE),0),))</f>
        <v>3944</v>
      </c>
      <c r="L1314" s="139">
        <v>1</v>
      </c>
      <c r="M1314" s="60">
        <f>IF(W1314=mapping!$N$1,IFERROR(VLOOKUP(Table4[[#This Row],[Column1]],mapping!A:L,12,FALSE),0),IF(W1314&gt;mapping!$N$1,IFERROR(VLOOKUP(Table4[[#This Row],[Column1]],mapping!A:L,12,FALSE),0),0))</f>
        <v>3600</v>
      </c>
      <c r="N1314" s="58">
        <f>Table4[[#This Row],[ سعر اليومية ]]*3%*Table4[[#This Row],[عدد الدورات ]]</f>
        <v>118.32</v>
      </c>
      <c r="O1314" s="56">
        <f>Table4[[#This Row],[ سعر اليومية ]]*Table4[[#This Row],[عدد الدورات ]]-N1314</f>
        <v>3825.68</v>
      </c>
      <c r="P1314" s="194"/>
      <c r="Q1314" s="194"/>
      <c r="R1314" s="194"/>
      <c r="S1314" s="58">
        <f>(Table4[[#This Row],[سعر يومية السائق]]*Table4[[#This Row],[عدد الدورات ]])-SUM(Table4[[#This Row],[سلف ]:[خصم ]])+Table4[[#This Row],[اضافي ]]</f>
        <v>3600</v>
      </c>
      <c r="U1314" s="58">
        <f>Table4[[#This Row],[ سعر اليومية ]]*Table4[[#This Row],[عدد الدورات ]]-Table4[[#This Row],[سعر يومية السائق]]*L1314</f>
        <v>344</v>
      </c>
      <c r="V1314" s="58">
        <f>U1314-Table4[[#This Row],[W/H  3%]]</f>
        <v>225.68</v>
      </c>
      <c r="W1314" s="66" t="str">
        <f>Table4[[#This Row],[اليوم]]&amp;Table4[[#This Row],[الشهر ]]&amp;Table4[[#This Row],[العام]]</f>
        <v>2652026</v>
      </c>
      <c r="X1314" s="66" t="s">
        <v>304</v>
      </c>
    </row>
    <row r="1315" spans="1:24" x14ac:dyDescent="0.3">
      <c r="A1315" s="62">
        <v>26</v>
      </c>
      <c r="B1315" s="62">
        <v>5</v>
      </c>
      <c r="C1315" s="62">
        <v>2026</v>
      </c>
      <c r="D1315" s="41" t="str">
        <f t="shared" si="83"/>
        <v>كرم ترك 1قليوب 2 ورديةسعوديالقطاميةاتوبيس 28</v>
      </c>
      <c r="E1315" s="4">
        <v>5015</v>
      </c>
      <c r="F1315" s="41" t="str">
        <f>VLOOKUP(E1315,mapping!C:J,2,FALSE)</f>
        <v>كرم ترك 1</v>
      </c>
      <c r="G1315" s="41" t="str">
        <f>IFERROR(VLOOKUP(F1315,mapping!$D$3:$J$200,2,FALSE),0)</f>
        <v>قليوب 2 وردية</v>
      </c>
      <c r="H1315" s="41" t="str">
        <f>IFERROR(VLOOKUP(F1315,mapping!$D$3:$J$200,3,FALSE),0)</f>
        <v>سعودي</v>
      </c>
      <c r="I1315" s="41" t="str">
        <f>IFERROR(VLOOKUP(F1315,mapping!$D$3:$J$200,4,FALSE),0)</f>
        <v>القطامية</v>
      </c>
      <c r="J1315" s="41" t="str">
        <f>IFERROR(VLOOKUP(F1315,mapping!$D$3:$J$200,5,FALSE),0)</f>
        <v>اتوبيس 28</v>
      </c>
      <c r="K1315" s="63">
        <f>IF(W1315=mapping!$N$1,IFERROR(VLOOKUP(Table4[[#This Row],[Column1]],mapping!A:L,11,FALSE),0),IF(W1315&gt;mapping!$N$1,IFERROR(VLOOKUP(Table4[[#This Row],[Column1]],mapping!A:L,11,FALSE),0),))</f>
        <v>3959</v>
      </c>
      <c r="L1315" s="139">
        <v>1</v>
      </c>
      <c r="M1315" s="60">
        <f>IF(W1315=mapping!$N$1,IFERROR(VLOOKUP(Table4[[#This Row],[Column1]],mapping!A:L,12,FALSE),0),IF(W1315&gt;mapping!$N$1,IFERROR(VLOOKUP(Table4[[#This Row],[Column1]],mapping!A:L,12,FALSE),0),0))</f>
        <v>4200</v>
      </c>
      <c r="N1315" s="58">
        <f>Table4[[#This Row],[ سعر اليومية ]]*3%*Table4[[#This Row],[عدد الدورات ]]</f>
        <v>118.77</v>
      </c>
      <c r="O1315" s="56">
        <f>Table4[[#This Row],[ سعر اليومية ]]*Table4[[#This Row],[عدد الدورات ]]-N1315</f>
        <v>3840.23</v>
      </c>
      <c r="P1315" s="194"/>
      <c r="Q1315" s="194"/>
      <c r="R1315" s="194"/>
      <c r="S1315" s="58">
        <f>(Table4[[#This Row],[سعر يومية السائق]]*Table4[[#This Row],[عدد الدورات ]])-SUM(Table4[[#This Row],[سلف ]:[خصم ]])+Table4[[#This Row],[اضافي ]]</f>
        <v>4200</v>
      </c>
      <c r="U1315" s="58">
        <f>Table4[[#This Row],[ سعر اليومية ]]*Table4[[#This Row],[عدد الدورات ]]-Table4[[#This Row],[سعر يومية السائق]]*L1315</f>
        <v>-241</v>
      </c>
      <c r="V1315" s="58">
        <f>U1315-Table4[[#This Row],[W/H  3%]]</f>
        <v>-359.77</v>
      </c>
      <c r="W1315" s="66" t="str">
        <f>Table4[[#This Row],[اليوم]]&amp;Table4[[#This Row],[الشهر ]]&amp;Table4[[#This Row],[العام]]</f>
        <v>2652026</v>
      </c>
      <c r="X1315" s="66" t="s">
        <v>304</v>
      </c>
    </row>
    <row r="1316" spans="1:24" x14ac:dyDescent="0.3">
      <c r="A1316" s="62">
        <v>26</v>
      </c>
      <c r="B1316" s="62">
        <v>5</v>
      </c>
      <c r="C1316" s="62">
        <v>2026</v>
      </c>
      <c r="D1316" s="41" t="str">
        <f t="shared" si="83"/>
        <v>كرم ترك 2قليوب 2 ورديةسعوديمدينتي اتوبيس 28</v>
      </c>
      <c r="E1316" s="4">
        <v>5017</v>
      </c>
      <c r="F1316" s="41" t="str">
        <f>VLOOKUP(E1316,mapping!C:J,2,FALSE)</f>
        <v>كرم ترك 2</v>
      </c>
      <c r="G1316" s="41" t="str">
        <f>IFERROR(VLOOKUP(F1316,mapping!$D$3:$J$200,2,FALSE),0)</f>
        <v>قليوب 2 وردية</v>
      </c>
      <c r="H1316" s="41" t="str">
        <f>IFERROR(VLOOKUP(F1316,mapping!$D$3:$J$200,3,FALSE),0)</f>
        <v>سعودي</v>
      </c>
      <c r="I1316" s="41" t="str">
        <f>IFERROR(VLOOKUP(F1316,mapping!$D$3:$J$200,4,FALSE),0)</f>
        <v xml:space="preserve">مدينتي </v>
      </c>
      <c r="J1316" s="41" t="str">
        <f>IFERROR(VLOOKUP(F1316,mapping!$D$3:$J$200,5,FALSE),0)</f>
        <v>اتوبيس 28</v>
      </c>
      <c r="K1316" s="63">
        <f>IF(W1316=mapping!$N$1,IFERROR(VLOOKUP(Table4[[#This Row],[Column1]],mapping!A:L,11,FALSE),0),IF(W1316&gt;mapping!$N$1,IFERROR(VLOOKUP(Table4[[#This Row],[Column1]],mapping!A:L,11,FALSE),0),))</f>
        <v>4634</v>
      </c>
      <c r="L1316" s="139">
        <v>1</v>
      </c>
      <c r="M1316" s="60">
        <f>IF(W1316=mapping!$N$1,IFERROR(VLOOKUP(Table4[[#This Row],[Column1]],mapping!A:L,12,FALSE),0),IF(W1316&gt;mapping!$N$1,IFERROR(VLOOKUP(Table4[[#This Row],[Column1]],mapping!A:L,12,FALSE),0),0))</f>
        <v>4150</v>
      </c>
      <c r="N1316" s="58">
        <f>Table4[[#This Row],[ سعر اليومية ]]*3%*Table4[[#This Row],[عدد الدورات ]]</f>
        <v>139.01999999999998</v>
      </c>
      <c r="O1316" s="56">
        <f>Table4[[#This Row],[ سعر اليومية ]]*Table4[[#This Row],[عدد الدورات ]]-N1316</f>
        <v>4494.9799999999996</v>
      </c>
      <c r="P1316" s="194"/>
      <c r="Q1316" s="194"/>
      <c r="R1316" s="194"/>
      <c r="S1316" s="58">
        <f>(Table4[[#This Row],[سعر يومية السائق]]*Table4[[#This Row],[عدد الدورات ]])-SUM(Table4[[#This Row],[سلف ]:[خصم ]])+Table4[[#This Row],[اضافي ]]</f>
        <v>4150</v>
      </c>
      <c r="U1316" s="58">
        <f>Table4[[#This Row],[ سعر اليومية ]]*Table4[[#This Row],[عدد الدورات ]]-Table4[[#This Row],[سعر يومية السائق]]*L1316</f>
        <v>484</v>
      </c>
      <c r="V1316" s="58">
        <f>U1316-Table4[[#This Row],[W/H  3%]]</f>
        <v>344.98</v>
      </c>
      <c r="W1316" s="66" t="str">
        <f>Table4[[#This Row],[اليوم]]&amp;Table4[[#This Row],[الشهر ]]&amp;Table4[[#This Row],[العام]]</f>
        <v>2652026</v>
      </c>
      <c r="X1316" s="66" t="s">
        <v>304</v>
      </c>
    </row>
    <row r="1317" spans="1:24" x14ac:dyDescent="0.3">
      <c r="A1317" s="62">
        <v>26</v>
      </c>
      <c r="B1317" s="62">
        <v>5</v>
      </c>
      <c r="C1317" s="62">
        <v>2026</v>
      </c>
      <c r="D1317" s="41" t="str">
        <f t="shared" si="83"/>
        <v>كرم ترك 3قليوب 1 ورديةسعوديمدينتي اتوبيس 28</v>
      </c>
      <c r="E1317" s="4">
        <v>5018</v>
      </c>
      <c r="F1317" s="41" t="str">
        <f>VLOOKUP(E1317,mapping!C:J,2,FALSE)</f>
        <v>كرم ترك 3</v>
      </c>
      <c r="G1317" s="41" t="str">
        <f>IFERROR(VLOOKUP(F1317,mapping!$D$3:$J$200,2,FALSE),0)</f>
        <v>قليوب 1 وردية</v>
      </c>
      <c r="H1317" s="41" t="str">
        <f>IFERROR(VLOOKUP(F1317,mapping!$D$3:$J$200,3,FALSE),0)</f>
        <v>سعودي</v>
      </c>
      <c r="I1317" s="41" t="str">
        <f>IFERROR(VLOOKUP(F1317,mapping!$D$3:$J$200,4,FALSE),0)</f>
        <v xml:space="preserve">مدينتي </v>
      </c>
      <c r="J1317" s="41" t="str">
        <f>IFERROR(VLOOKUP(F1317,mapping!$D$3:$J$200,5,FALSE),0)</f>
        <v>اتوبيس 28</v>
      </c>
      <c r="K1317" s="63">
        <f>IF(W1317=mapping!$N$1,IFERROR(VLOOKUP(Table4[[#This Row],[Column1]],mapping!A:L,11,FALSE),0),IF(W1317&gt;mapping!$N$1,IFERROR(VLOOKUP(Table4[[#This Row],[Column1]],mapping!A:L,11,FALSE),0),))</f>
        <v>4634</v>
      </c>
      <c r="L1317" s="139">
        <v>1</v>
      </c>
      <c r="M1317" s="60">
        <f>IF(W1317=mapping!$N$1,IFERROR(VLOOKUP(Table4[[#This Row],[Column1]],mapping!A:L,12,FALSE),0),IF(W1317&gt;mapping!$N$1,IFERROR(VLOOKUP(Table4[[#This Row],[Column1]],mapping!A:L,12,FALSE),0),0))</f>
        <v>4000</v>
      </c>
      <c r="N1317" s="58">
        <f>Table4[[#This Row],[ سعر اليومية ]]*3%*Table4[[#This Row],[عدد الدورات ]]</f>
        <v>139.01999999999998</v>
      </c>
      <c r="O1317" s="56">
        <f>Table4[[#This Row],[ سعر اليومية ]]*Table4[[#This Row],[عدد الدورات ]]-N1317</f>
        <v>4494.9799999999996</v>
      </c>
      <c r="P1317" s="194"/>
      <c r="Q1317" s="194"/>
      <c r="R1317" s="194"/>
      <c r="S1317" s="58">
        <f>(Table4[[#This Row],[سعر يومية السائق]]*Table4[[#This Row],[عدد الدورات ]])-SUM(Table4[[#This Row],[سلف ]:[خصم ]])+Table4[[#This Row],[اضافي ]]</f>
        <v>4000</v>
      </c>
      <c r="U1317" s="58">
        <f>Table4[[#This Row],[ سعر اليومية ]]*Table4[[#This Row],[عدد الدورات ]]-Table4[[#This Row],[سعر يومية السائق]]*L1317</f>
        <v>634</v>
      </c>
      <c r="V1317" s="58">
        <f>U1317-Table4[[#This Row],[W/H  3%]]</f>
        <v>494.98</v>
      </c>
      <c r="W1317" s="66" t="str">
        <f>Table4[[#This Row],[اليوم]]&amp;Table4[[#This Row],[الشهر ]]&amp;Table4[[#This Row],[العام]]</f>
        <v>2652026</v>
      </c>
      <c r="X1317" s="66" t="s">
        <v>304</v>
      </c>
    </row>
    <row r="1318" spans="1:24" x14ac:dyDescent="0.3">
      <c r="A1318" s="62">
        <v>26</v>
      </c>
      <c r="B1318" s="62">
        <v>5</v>
      </c>
      <c r="C1318" s="62">
        <v>2026</v>
      </c>
      <c r="D1318" s="41" t="str">
        <f t="shared" si="83"/>
        <v>كرم ترك 4عدلي منصور شفتسعوديمدينتي اتوبيس 28</v>
      </c>
      <c r="E1318" s="4">
        <v>5019</v>
      </c>
      <c r="F1318" s="41" t="str">
        <f>VLOOKUP(E1318,mapping!C:J,2,FALSE)</f>
        <v>كرم ترك 4</v>
      </c>
      <c r="G1318" s="41" t="str">
        <f>IFERROR(VLOOKUP(F1318,mapping!$D$3:$J$200,2,FALSE),0)</f>
        <v>عدلي منصور شفت</v>
      </c>
      <c r="H1318" s="41" t="str">
        <f>IFERROR(VLOOKUP(F1318,mapping!$D$3:$J$200,3,FALSE),0)</f>
        <v>سعودي</v>
      </c>
      <c r="I1318" s="41" t="str">
        <f>IFERROR(VLOOKUP(F1318,mapping!$D$3:$J$200,4,FALSE),0)</f>
        <v xml:space="preserve">مدينتي </v>
      </c>
      <c r="J1318" s="41" t="str">
        <f>IFERROR(VLOOKUP(F1318,mapping!$D$3:$J$200,5,FALSE),0)</f>
        <v>اتوبيس 28</v>
      </c>
      <c r="K1318" s="63">
        <f>IF(W1318=mapping!$N$1,IFERROR(VLOOKUP(Table4[[#This Row],[Column1]],mapping!A:L,11,FALSE),0),IF(W1318&gt;mapping!$N$1,IFERROR(VLOOKUP(Table4[[#This Row],[Column1]],mapping!A:L,11,FALSE),0),))</f>
        <v>741</v>
      </c>
      <c r="L1318" s="139">
        <v>1</v>
      </c>
      <c r="M1318" s="60">
        <f>IF(W1318=mapping!$N$1,IFERROR(VLOOKUP(Table4[[#This Row],[Column1]],mapping!A:L,12,FALSE),0),IF(W1318&gt;mapping!$N$1,IFERROR(VLOOKUP(Table4[[#This Row],[Column1]],mapping!A:L,12,FALSE),0),0))</f>
        <v>500</v>
      </c>
      <c r="N1318" s="58">
        <f>Table4[[#This Row],[ سعر اليومية ]]*3%*Table4[[#This Row],[عدد الدورات ]]</f>
        <v>22.23</v>
      </c>
      <c r="O1318" s="56">
        <f>Table4[[#This Row],[ سعر اليومية ]]*Table4[[#This Row],[عدد الدورات ]]-N1318</f>
        <v>718.77</v>
      </c>
      <c r="P1318" s="194"/>
      <c r="Q1318" s="194"/>
      <c r="R1318" s="194"/>
      <c r="S1318" s="58">
        <f>(Table4[[#This Row],[سعر يومية السائق]]*Table4[[#This Row],[عدد الدورات ]])-SUM(Table4[[#This Row],[سلف ]:[خصم ]])+Table4[[#This Row],[اضافي ]]</f>
        <v>500</v>
      </c>
      <c r="U1318" s="58">
        <f>Table4[[#This Row],[ سعر اليومية ]]*Table4[[#This Row],[عدد الدورات ]]-Table4[[#This Row],[سعر يومية السائق]]*L1318</f>
        <v>241</v>
      </c>
      <c r="V1318" s="58">
        <f>U1318-Table4[[#This Row],[W/H  3%]]</f>
        <v>218.77</v>
      </c>
      <c r="W1318" s="66" t="str">
        <f>Table4[[#This Row],[اليوم]]&amp;Table4[[#This Row],[الشهر ]]&amp;Table4[[#This Row],[العام]]</f>
        <v>2652026</v>
      </c>
      <c r="X1318" s="66" t="s">
        <v>304</v>
      </c>
    </row>
    <row r="1319" spans="1:24" x14ac:dyDescent="0.3">
      <c r="A1319" s="62">
        <v>26</v>
      </c>
      <c r="B1319" s="62">
        <v>5</v>
      </c>
      <c r="C1319" s="62">
        <v>2026</v>
      </c>
      <c r="D1319" s="41" t="str">
        <f t="shared" si="83"/>
        <v>عماد النجار 4قليوب بيتوينسعوديمدينتي اتوبيس 28</v>
      </c>
      <c r="E1319" s="4">
        <v>5020</v>
      </c>
      <c r="F1319" s="41" t="str">
        <f>VLOOKUP(E1319,mapping!C:J,2,FALSE)</f>
        <v>عماد النجار 4</v>
      </c>
      <c r="G1319" s="41" t="str">
        <f>IFERROR(VLOOKUP(F1319,mapping!$D$3:$J$200,2,FALSE),0)</f>
        <v>قليوب بيتوين</v>
      </c>
      <c r="H1319" s="41" t="str">
        <f>IFERROR(VLOOKUP(F1319,mapping!$D$3:$J$200,3,FALSE),0)</f>
        <v>سعودي</v>
      </c>
      <c r="I1319" s="41" t="str">
        <f>IFERROR(VLOOKUP(F1319,mapping!$D$3:$J$200,4,FALSE),0)</f>
        <v xml:space="preserve">مدينتي </v>
      </c>
      <c r="J1319" s="41" t="str">
        <f>IFERROR(VLOOKUP(F1319,mapping!$D$3:$J$200,5,FALSE),0)</f>
        <v>اتوبيس 28</v>
      </c>
      <c r="K1319" s="63">
        <f>IF(W1319=mapping!$N$1,IFERROR(VLOOKUP(Table4[[#This Row],[Column1]],mapping!A:L,11,FALSE),0),IF(W1319&gt;mapping!$N$1,IFERROR(VLOOKUP(Table4[[#This Row],[Column1]],mapping!A:L,11,FALSE),0),))</f>
        <v>1482</v>
      </c>
      <c r="L1319" s="139">
        <v>1</v>
      </c>
      <c r="M1319" s="60">
        <f>IF(W1319=mapping!$N$1,IFERROR(VLOOKUP(Table4[[#This Row],[Column1]],mapping!A:L,12,FALSE),0),IF(W1319&gt;mapping!$N$1,IFERROR(VLOOKUP(Table4[[#This Row],[Column1]],mapping!A:L,12,FALSE),0),0))</f>
        <v>1400</v>
      </c>
      <c r="N1319" s="58">
        <f>Table4[[#This Row],[ سعر اليومية ]]*3%*Table4[[#This Row],[عدد الدورات ]]</f>
        <v>44.46</v>
      </c>
      <c r="O1319" s="56">
        <f>Table4[[#This Row],[ سعر اليومية ]]*Table4[[#This Row],[عدد الدورات ]]-N1319</f>
        <v>1437.54</v>
      </c>
      <c r="P1319" s="194"/>
      <c r="Q1319" s="194"/>
      <c r="R1319" s="194"/>
      <c r="S1319" s="58">
        <f>(Table4[[#This Row],[سعر يومية السائق]]*Table4[[#This Row],[عدد الدورات ]])-SUM(Table4[[#This Row],[سلف ]:[خصم ]])+Table4[[#This Row],[اضافي ]]</f>
        <v>1400</v>
      </c>
      <c r="U1319" s="58">
        <f>Table4[[#This Row],[ سعر اليومية ]]*Table4[[#This Row],[عدد الدورات ]]-Table4[[#This Row],[سعر يومية السائق]]*L1319</f>
        <v>82</v>
      </c>
      <c r="V1319" s="58">
        <f>U1319-Table4[[#This Row],[W/H  3%]]</f>
        <v>37.54</v>
      </c>
      <c r="W1319" s="66" t="str">
        <f>Table4[[#This Row],[اليوم]]&amp;Table4[[#This Row],[الشهر ]]&amp;Table4[[#This Row],[العام]]</f>
        <v>2652026</v>
      </c>
      <c r="X1319" s="66" t="s">
        <v>304</v>
      </c>
    </row>
    <row r="1320" spans="1:24" x14ac:dyDescent="0.3">
      <c r="A1320" s="62">
        <v>26</v>
      </c>
      <c r="B1320" s="62">
        <v>5</v>
      </c>
      <c r="C1320" s="62">
        <v>2026</v>
      </c>
      <c r="D1320" s="41" t="str">
        <f t="shared" ref="D1320:D1377" si="84">F1320&amp;G1320&amp;H1320&amp;I1320&amp;J1320</f>
        <v>ممدوح كيلاني4المنيب 2 وردية سعوديمدينتي ميكروباص صيني</v>
      </c>
      <c r="E1320" s="4">
        <v>5022</v>
      </c>
      <c r="F1320" s="41" t="str">
        <f>VLOOKUP(E1320,mapping!C:J,2,FALSE)</f>
        <v>ممدوح كيلاني4</v>
      </c>
      <c r="G1320" s="41" t="str">
        <f>IFERROR(VLOOKUP(F1320,mapping!$D$3:$J$200,2,FALSE),0)</f>
        <v xml:space="preserve">المنيب 2 وردية </v>
      </c>
      <c r="H1320" s="41" t="str">
        <f>IFERROR(VLOOKUP(F1320,mapping!$D$3:$J$200,3,FALSE),0)</f>
        <v>سعودي</v>
      </c>
      <c r="I1320" s="41" t="str">
        <f>IFERROR(VLOOKUP(F1320,mapping!$D$3:$J$200,4,FALSE),0)</f>
        <v xml:space="preserve">مدينتي </v>
      </c>
      <c r="J1320" s="41" t="str">
        <f>IFERROR(VLOOKUP(F1320,mapping!$D$3:$J$200,5,FALSE),0)</f>
        <v>ميكروباص صيني</v>
      </c>
      <c r="K1320" s="63">
        <f>IF(W1320=mapping!$N$1,IFERROR(VLOOKUP(Table4[[#This Row],[Column1]],mapping!A:L,11,FALSE),0),IF(W1320&gt;mapping!$N$1,IFERROR(VLOOKUP(Table4[[#This Row],[Column1]],mapping!A:L,11,FALSE),0),))</f>
        <v>2965</v>
      </c>
      <c r="L1320" s="139">
        <v>1</v>
      </c>
      <c r="M1320" s="60">
        <f>IF(W1320=mapping!$N$1,IFERROR(VLOOKUP(Table4[[#This Row],[Column1]],mapping!A:L,12,FALSE),0),IF(W1320&gt;mapping!$N$1,IFERROR(VLOOKUP(Table4[[#This Row],[Column1]],mapping!A:L,12,FALSE),0),0))</f>
        <v>2600</v>
      </c>
      <c r="N1320" s="58">
        <f>Table4[[#This Row],[ سعر اليومية ]]*3%*Table4[[#This Row],[عدد الدورات ]]</f>
        <v>88.95</v>
      </c>
      <c r="O1320" s="56">
        <f>Table4[[#This Row],[ سعر اليومية ]]*Table4[[#This Row],[عدد الدورات ]]-N1320</f>
        <v>2876.05</v>
      </c>
      <c r="P1320" s="194"/>
      <c r="Q1320" s="194"/>
      <c r="R1320" s="194"/>
      <c r="S1320" s="58">
        <f>(Table4[[#This Row],[سعر يومية السائق]]*Table4[[#This Row],[عدد الدورات ]])-SUM(Table4[[#This Row],[سلف ]:[خصم ]])+Table4[[#This Row],[اضافي ]]</f>
        <v>2600</v>
      </c>
      <c r="U1320" s="58">
        <f>Table4[[#This Row],[ سعر اليومية ]]*Table4[[#This Row],[عدد الدورات ]]-Table4[[#This Row],[سعر يومية السائق]]*L1320</f>
        <v>365</v>
      </c>
      <c r="V1320" s="58">
        <f>U1320-Table4[[#This Row],[W/H  3%]]</f>
        <v>276.05</v>
      </c>
      <c r="W1320" s="66" t="str">
        <f>Table4[[#This Row],[اليوم]]&amp;Table4[[#This Row],[الشهر ]]&amp;Table4[[#This Row],[العام]]</f>
        <v>2652026</v>
      </c>
      <c r="X1320" s="66" t="s">
        <v>304</v>
      </c>
    </row>
    <row r="1321" spans="1:24" x14ac:dyDescent="0.3">
      <c r="A1321" s="62">
        <v>26</v>
      </c>
      <c r="B1321" s="62">
        <v>5</v>
      </c>
      <c r="C1321" s="62">
        <v>2026</v>
      </c>
      <c r="D1321" s="41" t="str">
        <f t="shared" si="84"/>
        <v>فرج 5حلوان 2 ورديةسعوديمدينتي اتوبيس 28</v>
      </c>
      <c r="E1321" s="4">
        <v>5023</v>
      </c>
      <c r="F1321" s="41" t="str">
        <f>VLOOKUP(E1321,mapping!C:J,2,FALSE)</f>
        <v>فرج 5</v>
      </c>
      <c r="G1321" s="41" t="str">
        <f>IFERROR(VLOOKUP(F1321,mapping!$D$3:$J$200,2,FALSE),0)</f>
        <v>حلوان 2 وردية</v>
      </c>
      <c r="H1321" s="41" t="str">
        <f>IFERROR(VLOOKUP(F1321,mapping!$D$3:$J$200,3,FALSE),0)</f>
        <v>سعودي</v>
      </c>
      <c r="I1321" s="41" t="str">
        <f>IFERROR(VLOOKUP(F1321,mapping!$D$3:$J$200,4,FALSE),0)</f>
        <v xml:space="preserve">مدينتي </v>
      </c>
      <c r="J1321" s="41" t="str">
        <f>IFERROR(VLOOKUP(F1321,mapping!$D$3:$J$200,5,FALSE),0)</f>
        <v>اتوبيس 28</v>
      </c>
      <c r="K1321" s="63">
        <f>IF(W1321=mapping!$N$1,IFERROR(VLOOKUP(Table4[[#This Row],[Column1]],mapping!A:L,11,FALSE),0),IF(W1321&gt;mapping!$N$1,IFERROR(VLOOKUP(Table4[[#This Row],[Column1]],mapping!A:L,11,FALSE),0),))</f>
        <v>4634</v>
      </c>
      <c r="L1321" s="139">
        <v>1</v>
      </c>
      <c r="M1321" s="60">
        <f>IF(W1321=mapping!$N$1,IFERROR(VLOOKUP(Table4[[#This Row],[Column1]],mapping!A:L,12,FALSE),0),IF(W1321&gt;mapping!$N$1,IFERROR(VLOOKUP(Table4[[#This Row],[Column1]],mapping!A:L,12,FALSE),0),0))</f>
        <v>4100</v>
      </c>
      <c r="N1321" s="58">
        <f>Table4[[#This Row],[ سعر اليومية ]]*3%*Table4[[#This Row],[عدد الدورات ]]</f>
        <v>139.01999999999998</v>
      </c>
      <c r="O1321" s="56">
        <f>Table4[[#This Row],[ سعر اليومية ]]*Table4[[#This Row],[عدد الدورات ]]-N1321</f>
        <v>4494.9799999999996</v>
      </c>
      <c r="P1321" s="194"/>
      <c r="Q1321" s="194"/>
      <c r="R1321" s="194"/>
      <c r="S1321" s="58">
        <f>(Table4[[#This Row],[سعر يومية السائق]]*Table4[[#This Row],[عدد الدورات ]])-SUM(Table4[[#This Row],[سلف ]:[خصم ]])+Table4[[#This Row],[اضافي ]]</f>
        <v>4100</v>
      </c>
      <c r="U1321" s="58">
        <f>Table4[[#This Row],[ سعر اليومية ]]*Table4[[#This Row],[عدد الدورات ]]-Table4[[#This Row],[سعر يومية السائق]]*L1321</f>
        <v>534</v>
      </c>
      <c r="V1321" s="58">
        <f>U1321-Table4[[#This Row],[W/H  3%]]</f>
        <v>394.98</v>
      </c>
      <c r="W1321" s="66" t="str">
        <f>Table4[[#This Row],[اليوم]]&amp;Table4[[#This Row],[الشهر ]]&amp;Table4[[#This Row],[العام]]</f>
        <v>2652026</v>
      </c>
      <c r="X1321" s="66" t="s">
        <v>304</v>
      </c>
    </row>
    <row r="1322" spans="1:24" x14ac:dyDescent="0.3">
      <c r="A1322" s="62">
        <v>26</v>
      </c>
      <c r="B1322" s="62">
        <v>5</v>
      </c>
      <c r="C1322" s="62">
        <v>2026</v>
      </c>
      <c r="D1322" s="41" t="str">
        <f t="shared" si="84"/>
        <v>سيد الحاويالحلميةسعوديمدينتي اتوبيس 28</v>
      </c>
      <c r="E1322" s="4">
        <v>5024</v>
      </c>
      <c r="F1322" s="41" t="str">
        <f>VLOOKUP(E1322,mapping!C:J,2,FALSE)</f>
        <v>سيد الحاوي</v>
      </c>
      <c r="G1322" s="41" t="str">
        <f>IFERROR(VLOOKUP(F1322,mapping!$D$3:$J$200,2,FALSE),0)</f>
        <v>الحلمية</v>
      </c>
      <c r="H1322" s="41" t="str">
        <f>IFERROR(VLOOKUP(F1322,mapping!$D$3:$J$200,3,FALSE),0)</f>
        <v>سعودي</v>
      </c>
      <c r="I1322" s="41" t="str">
        <f>IFERROR(VLOOKUP(F1322,mapping!$D$3:$J$200,4,FALSE),0)</f>
        <v xml:space="preserve">مدينتي </v>
      </c>
      <c r="J1322" s="41" t="str">
        <f>IFERROR(VLOOKUP(F1322,mapping!$D$3:$J$200,5,FALSE),0)</f>
        <v>اتوبيس 28</v>
      </c>
      <c r="K1322" s="63">
        <f>IF(W1322=mapping!$N$1,IFERROR(VLOOKUP(Table4[[#This Row],[Column1]],mapping!A:L,11,FALSE),0),IF(W1322&gt;mapping!$N$1,IFERROR(VLOOKUP(Table4[[#This Row],[Column1]],mapping!A:L,11,FALSE),0),))</f>
        <v>4634</v>
      </c>
      <c r="L1322" s="139">
        <v>1</v>
      </c>
      <c r="M1322" s="60">
        <f>IF(W1322=mapping!$N$1,IFERROR(VLOOKUP(Table4[[#This Row],[Column1]],mapping!A:L,12,FALSE),0),IF(W1322&gt;mapping!$N$1,IFERROR(VLOOKUP(Table4[[#This Row],[Column1]],mapping!A:L,12,FALSE),0),0))</f>
        <v>3750</v>
      </c>
      <c r="N1322" s="58">
        <f>Table4[[#This Row],[ سعر اليومية ]]*3%*Table4[[#This Row],[عدد الدورات ]]</f>
        <v>139.01999999999998</v>
      </c>
      <c r="O1322" s="56">
        <f>Table4[[#This Row],[ سعر اليومية ]]*Table4[[#This Row],[عدد الدورات ]]-N1322</f>
        <v>4494.9799999999996</v>
      </c>
      <c r="P1322" s="194"/>
      <c r="Q1322" s="194"/>
      <c r="R1322" s="194"/>
      <c r="S1322" s="58">
        <f>(Table4[[#This Row],[سعر يومية السائق]]*Table4[[#This Row],[عدد الدورات ]])-SUM(Table4[[#This Row],[سلف ]:[خصم ]])+Table4[[#This Row],[اضافي ]]</f>
        <v>3750</v>
      </c>
      <c r="U1322" s="58">
        <f>Table4[[#This Row],[ سعر اليومية ]]*Table4[[#This Row],[عدد الدورات ]]-Table4[[#This Row],[سعر يومية السائق]]*L1322</f>
        <v>884</v>
      </c>
      <c r="V1322" s="58">
        <f>U1322-Table4[[#This Row],[W/H  3%]]</f>
        <v>744.98</v>
      </c>
      <c r="W1322" s="66" t="str">
        <f>Table4[[#This Row],[اليوم]]&amp;Table4[[#This Row],[الشهر ]]&amp;Table4[[#This Row],[العام]]</f>
        <v>2652026</v>
      </c>
      <c r="X1322" s="66" t="s">
        <v>304</v>
      </c>
    </row>
    <row r="1323" spans="1:24" x14ac:dyDescent="0.3">
      <c r="A1323" s="62">
        <v>26</v>
      </c>
      <c r="B1323" s="62">
        <v>5</v>
      </c>
      <c r="C1323" s="62">
        <v>2026</v>
      </c>
      <c r="D1323" s="41" t="str">
        <f t="shared" si="84"/>
        <v>سيد الحاوي 2عدلي منصور سعوديمدينتي اتوبيس 28</v>
      </c>
      <c r="E1323" s="4">
        <v>5028</v>
      </c>
      <c r="F1323" s="41" t="str">
        <f>VLOOKUP(E1323,mapping!C:J,2,FALSE)</f>
        <v>سيد الحاوي 2</v>
      </c>
      <c r="G1323" s="41" t="str">
        <f>IFERROR(VLOOKUP(F1323,mapping!$D$3:$J$200,2,FALSE),0)</f>
        <v xml:space="preserve">عدلي منصور </v>
      </c>
      <c r="H1323" s="41" t="str">
        <f>IFERROR(VLOOKUP(F1323,mapping!$D$3:$J$200,3,FALSE),0)</f>
        <v>سعودي</v>
      </c>
      <c r="I1323" s="41" t="str">
        <f>IFERROR(VLOOKUP(F1323,mapping!$D$3:$J$200,4,FALSE),0)</f>
        <v xml:space="preserve">مدينتي </v>
      </c>
      <c r="J1323" s="41" t="str">
        <f>IFERROR(VLOOKUP(F1323,mapping!$D$3:$J$200,5,FALSE),0)</f>
        <v>اتوبيس 28</v>
      </c>
      <c r="K1323" s="63">
        <f>IF(W1323=mapping!$N$1,IFERROR(VLOOKUP(Table4[[#This Row],[Column1]],mapping!A:L,11,FALSE),0),IF(W1323&gt;mapping!$N$1,IFERROR(VLOOKUP(Table4[[#This Row],[Column1]],mapping!A:L,11,FALSE),0),))</f>
        <v>741</v>
      </c>
      <c r="L1323" s="139">
        <v>1</v>
      </c>
      <c r="M1323" s="60">
        <f>IF(W1323=mapping!$N$1,IFERROR(VLOOKUP(Table4[[#This Row],[Column1]],mapping!A:L,12,FALSE),0),IF(W1323&gt;mapping!$N$1,IFERROR(VLOOKUP(Table4[[#This Row],[Column1]],mapping!A:L,12,FALSE),0),0))</f>
        <v>550</v>
      </c>
      <c r="N1323" s="58">
        <f>Table4[[#This Row],[ سعر اليومية ]]*3%*Table4[[#This Row],[عدد الدورات ]]</f>
        <v>22.23</v>
      </c>
      <c r="O1323" s="56">
        <f>Table4[[#This Row],[ سعر اليومية ]]*Table4[[#This Row],[عدد الدورات ]]-N1323</f>
        <v>718.77</v>
      </c>
      <c r="P1323" s="194"/>
      <c r="Q1323" s="194"/>
      <c r="R1323" s="194"/>
      <c r="S1323" s="58">
        <f>(Table4[[#This Row],[سعر يومية السائق]]*Table4[[#This Row],[عدد الدورات ]])-SUM(Table4[[#This Row],[سلف ]:[خصم ]])+Table4[[#This Row],[اضافي ]]</f>
        <v>550</v>
      </c>
      <c r="U1323" s="58">
        <f>Table4[[#This Row],[ سعر اليومية ]]*Table4[[#This Row],[عدد الدورات ]]-Table4[[#This Row],[سعر يومية السائق]]*L1323</f>
        <v>191</v>
      </c>
      <c r="V1323" s="58">
        <f>U1323-Table4[[#This Row],[W/H  3%]]</f>
        <v>168.77</v>
      </c>
      <c r="W1323" s="66" t="str">
        <f>Table4[[#This Row],[اليوم]]&amp;Table4[[#This Row],[الشهر ]]&amp;Table4[[#This Row],[العام]]</f>
        <v>2652026</v>
      </c>
      <c r="X1323" s="66" t="s">
        <v>304</v>
      </c>
    </row>
    <row r="1324" spans="1:24" ht="14.5" customHeight="1" x14ac:dyDescent="0.3">
      <c r="A1324" s="177">
        <v>26</v>
      </c>
      <c r="B1324" s="177">
        <v>5</v>
      </c>
      <c r="C1324" s="177">
        <v>2026</v>
      </c>
      <c r="D1324" s="177" t="str">
        <f t="shared" si="84"/>
        <v>حسام سعيد إضافيإضافيلوجستيكاإضافيإضافي</v>
      </c>
      <c r="E1324" s="203">
        <v>4015</v>
      </c>
      <c r="F1324" s="177" t="str">
        <f>VLOOKUP(E1324,mapping!C:J,2,FALSE)</f>
        <v>حسام سعيد إضافي</v>
      </c>
      <c r="G1324" s="41" t="str">
        <f>IFERROR(VLOOKUP(F1324,mapping!$D$3:$J$200,2,FALSE),0)</f>
        <v>إضافي</v>
      </c>
      <c r="H1324" s="41" t="str">
        <f>IFERROR(VLOOKUP(F1324,mapping!$D$3:$J$200,3,FALSE),0)</f>
        <v>لوجستيكا</v>
      </c>
      <c r="I1324" s="41" t="str">
        <f>IFERROR(VLOOKUP(F1324,mapping!$D$3:$J$200,4,FALSE),0)</f>
        <v>إضافي</v>
      </c>
      <c r="J1324" s="41" t="str">
        <f>IFERROR(VLOOKUP(F1324,mapping!$D$3:$J$200,5,FALSE),0)</f>
        <v>إضافي</v>
      </c>
      <c r="K1324" s="63">
        <f>IF(W1324=mapping!$N$1,IFERROR(VLOOKUP(Table4[[#This Row],[Column1]],mapping!A:L,11,FALSE),0),IF(W1324&gt;mapping!$N$1,IFERROR(VLOOKUP(Table4[[#This Row],[Column1]],mapping!A:L,11,FALSE),0),))</f>
        <v>1</v>
      </c>
      <c r="L1324" s="139">
        <v>1</v>
      </c>
      <c r="M1324" s="60">
        <f>IF(W1324=mapping!$N$1,IFERROR(VLOOKUP(Table4[[#This Row],[Column1]],mapping!A:L,12,FALSE),0),IF(W1324&gt;mapping!$N$1,IFERROR(VLOOKUP(Table4[[#This Row],[Column1]],mapping!A:L,12,FALSE),0),0))</f>
        <v>0</v>
      </c>
      <c r="N1324" s="58">
        <f>Table4[[#This Row],[ سعر اليومية ]]*3%*Table4[[#This Row],[عدد الدورات ]]</f>
        <v>0.03</v>
      </c>
      <c r="O1324" s="56">
        <f>Table4[[#This Row],[ سعر اليومية ]]*Table4[[#This Row],[عدد الدورات ]]-N1324</f>
        <v>0.97</v>
      </c>
      <c r="P1324" s="194"/>
      <c r="Q1324" s="194"/>
      <c r="R1324" s="197">
        <v>3500</v>
      </c>
      <c r="S1324" s="58">
        <f>(Table4[[#This Row],[سعر يومية السائق]]*Table4[[#This Row],[عدد الدورات ]])-SUM(Table4[[#This Row],[سلف ]:[خصم ]])+Table4[[#This Row],[اضافي ]]</f>
        <v>3500</v>
      </c>
      <c r="T1324" s="41" t="s">
        <v>430</v>
      </c>
      <c r="U1324" s="58">
        <f>Table4[[#This Row],[ سعر اليومية ]]*Table4[[#This Row],[عدد الدورات ]]-Table4[[#This Row],[سعر يومية السائق]]*L1324</f>
        <v>1</v>
      </c>
      <c r="V1324" s="58">
        <f>U1324-Table4[[#This Row],[W/H  3%]]</f>
        <v>0.97</v>
      </c>
      <c r="W1324" s="66" t="str">
        <f>Table4[[#This Row],[اليوم]]&amp;Table4[[#This Row],[الشهر ]]&amp;Table4[[#This Row],[العام]]</f>
        <v>2652026</v>
      </c>
      <c r="X1324" s="66" t="s">
        <v>304</v>
      </c>
    </row>
    <row r="1325" spans="1:24" ht="14.5" customHeight="1" x14ac:dyDescent="0.3">
      <c r="A1325" s="177">
        <v>26</v>
      </c>
      <c r="B1325" s="177">
        <v>5</v>
      </c>
      <c r="C1325" s="177">
        <v>2026</v>
      </c>
      <c r="D1325" s="177" t="str">
        <f t="shared" ref="D1325" si="85">F1325&amp;G1325&amp;H1325&amp;I1325&amp;J1325</f>
        <v>حسام سعيد إضافيإضافيلوجستيكاإضافيإضافي</v>
      </c>
      <c r="E1325" s="203">
        <v>4015</v>
      </c>
      <c r="F1325" s="177" t="str">
        <f>VLOOKUP(E1325,mapping!C:J,2,FALSE)</f>
        <v>حسام سعيد إضافي</v>
      </c>
      <c r="G1325" s="41" t="str">
        <f>IFERROR(VLOOKUP(F1325,mapping!$D$3:$J$200,2,FALSE),0)</f>
        <v>إضافي</v>
      </c>
      <c r="H1325" s="41" t="str">
        <f>IFERROR(VLOOKUP(F1325,mapping!$D$3:$J$200,3,FALSE),0)</f>
        <v>لوجستيكا</v>
      </c>
      <c r="I1325" s="41" t="str">
        <f>IFERROR(VLOOKUP(F1325,mapping!$D$3:$J$200,4,FALSE),0)</f>
        <v>إضافي</v>
      </c>
      <c r="J1325" s="41" t="str">
        <f>IFERROR(VLOOKUP(F1325,mapping!$D$3:$J$200,5,FALSE),0)</f>
        <v>إضافي</v>
      </c>
      <c r="K1325" s="63">
        <f>IF(W1325=mapping!$N$1,IFERROR(VLOOKUP(Table4[[#This Row],[Column1]],mapping!A:L,11,FALSE),0),IF(W1325&gt;mapping!$N$1,IFERROR(VLOOKUP(Table4[[#This Row],[Column1]],mapping!A:L,11,FALSE),0),))</f>
        <v>1</v>
      </c>
      <c r="L1325" s="139">
        <v>1</v>
      </c>
      <c r="M1325" s="60">
        <f>IF(W1325=mapping!$N$1,IFERROR(VLOOKUP(Table4[[#This Row],[Column1]],mapping!A:L,12,FALSE),0),IF(W1325&gt;mapping!$N$1,IFERROR(VLOOKUP(Table4[[#This Row],[Column1]],mapping!A:L,12,FALSE),0),0))</f>
        <v>0</v>
      </c>
      <c r="N1325" s="58">
        <f>Table4[[#This Row],[ سعر اليومية ]]*3%*Table4[[#This Row],[عدد الدورات ]]</f>
        <v>0.03</v>
      </c>
      <c r="O1325" s="56">
        <f>Table4[[#This Row],[ سعر اليومية ]]*Table4[[#This Row],[عدد الدورات ]]-N1325</f>
        <v>0.97</v>
      </c>
      <c r="P1325" s="194"/>
      <c r="Q1325" s="194"/>
      <c r="R1325" s="197">
        <v>1800</v>
      </c>
      <c r="S1325" s="58">
        <f>(Table4[[#This Row],[سعر يومية السائق]]*Table4[[#This Row],[عدد الدورات ]])-SUM(Table4[[#This Row],[سلف ]:[خصم ]])+Table4[[#This Row],[اضافي ]]</f>
        <v>1800</v>
      </c>
      <c r="T1325" s="41" t="s">
        <v>425</v>
      </c>
      <c r="U1325" s="58">
        <f>Table4[[#This Row],[ سعر اليومية ]]*Table4[[#This Row],[عدد الدورات ]]-Table4[[#This Row],[سعر يومية السائق]]*L1325</f>
        <v>1</v>
      </c>
      <c r="V1325" s="58">
        <f>U1325-Table4[[#This Row],[W/H  3%]]</f>
        <v>0.97</v>
      </c>
      <c r="W1325" s="66" t="str">
        <f>Table4[[#This Row],[اليوم]]&amp;Table4[[#This Row],[الشهر ]]&amp;Table4[[#This Row],[العام]]</f>
        <v>2652026</v>
      </c>
      <c r="X1325" s="66" t="s">
        <v>304</v>
      </c>
    </row>
    <row r="1326" spans="1:24" ht="14.5" customHeight="1" x14ac:dyDescent="0.3">
      <c r="A1326" s="177">
        <v>26</v>
      </c>
      <c r="B1326" s="177">
        <v>5</v>
      </c>
      <c r="C1326" s="177">
        <v>2026</v>
      </c>
      <c r="D1326" s="177" t="str">
        <f t="shared" ref="D1326" si="86">F1326&amp;G1326&amp;H1326&amp;I1326&amp;J1326</f>
        <v>احمد السيد إضافيإضافيلوجستيكاإضافيإضافي</v>
      </c>
      <c r="E1326" s="203">
        <v>4020</v>
      </c>
      <c r="F1326" s="177" t="str">
        <f>VLOOKUP(E1326,mapping!C:J,2,FALSE)</f>
        <v>احمد السيد إضافي</v>
      </c>
      <c r="G1326" s="41" t="str">
        <f>IFERROR(VLOOKUP(F1326,mapping!$D$3:$J$200,2,FALSE),0)</f>
        <v>إضافي</v>
      </c>
      <c r="H1326" s="41" t="str">
        <f>IFERROR(VLOOKUP(F1326,mapping!$D$3:$J$200,3,FALSE),0)</f>
        <v>لوجستيكا</v>
      </c>
      <c r="I1326" s="41" t="str">
        <f>IFERROR(VLOOKUP(F1326,mapping!$D$3:$J$200,4,FALSE),0)</f>
        <v>إضافي</v>
      </c>
      <c r="J1326" s="41" t="str">
        <f>IFERROR(VLOOKUP(F1326,mapping!$D$3:$J$200,5,FALSE),0)</f>
        <v>إضافي</v>
      </c>
      <c r="K1326" s="63">
        <f>IF(W1326=mapping!$N$1,IFERROR(VLOOKUP(Table4[[#This Row],[Column1]],mapping!A:L,11,FALSE),0),IF(W1326&gt;mapping!$N$1,IFERROR(VLOOKUP(Table4[[#This Row],[Column1]],mapping!A:L,11,FALSE),0),))</f>
        <v>1</v>
      </c>
      <c r="L1326" s="139">
        <v>1</v>
      </c>
      <c r="M1326" s="60">
        <f>IF(W1326=mapping!$N$1,IFERROR(VLOOKUP(Table4[[#This Row],[Column1]],mapping!A:L,12,FALSE),0),IF(W1326&gt;mapping!$N$1,IFERROR(VLOOKUP(Table4[[#This Row],[Column1]],mapping!A:L,12,FALSE),0),0))</f>
        <v>0</v>
      </c>
      <c r="N1326" s="58">
        <f>Table4[[#This Row],[ سعر اليومية ]]*3%*Table4[[#This Row],[عدد الدورات ]]</f>
        <v>0.03</v>
      </c>
      <c r="O1326" s="56">
        <f>Table4[[#This Row],[ سعر اليومية ]]*Table4[[#This Row],[عدد الدورات ]]-N1326</f>
        <v>0.97</v>
      </c>
      <c r="P1326" s="194"/>
      <c r="Q1326" s="194"/>
      <c r="R1326" s="197">
        <v>1800</v>
      </c>
      <c r="S1326" s="58">
        <f>(Table4[[#This Row],[سعر يومية السائق]]*Table4[[#This Row],[عدد الدورات ]])-SUM(Table4[[#This Row],[سلف ]:[خصم ]])+Table4[[#This Row],[اضافي ]]</f>
        <v>1800</v>
      </c>
      <c r="T1326" s="41" t="s">
        <v>431</v>
      </c>
      <c r="U1326" s="58">
        <f>Table4[[#This Row],[ سعر اليومية ]]*Table4[[#This Row],[عدد الدورات ]]-Table4[[#This Row],[سعر يومية السائق]]*L1326</f>
        <v>1</v>
      </c>
      <c r="V1326" s="58">
        <f>U1326-Table4[[#This Row],[W/H  3%]]</f>
        <v>0.97</v>
      </c>
      <c r="W1326" s="66" t="str">
        <f>Table4[[#This Row],[اليوم]]&amp;Table4[[#This Row],[الشهر ]]&amp;Table4[[#This Row],[العام]]</f>
        <v>2652026</v>
      </c>
      <c r="X1326" s="66" t="s">
        <v>304</v>
      </c>
    </row>
    <row r="1327" spans="1:24" s="123" customFormat="1" x14ac:dyDescent="0.3">
      <c r="D1327" s="123" t="e">
        <f t="shared" si="84"/>
        <v>#N/A</v>
      </c>
      <c r="E1327" s="201"/>
      <c r="F1327" s="123" t="e">
        <f>VLOOKUP(E1327,mapping!C:J,2,FALSE)</f>
        <v>#N/A</v>
      </c>
      <c r="G1327" s="123">
        <f>IFERROR(VLOOKUP(F1327,mapping!$D$3:$J$200,2,FALSE),0)</f>
        <v>0</v>
      </c>
      <c r="H1327" s="123">
        <f>IFERROR(VLOOKUP(F1327,mapping!$D$3:$J$200,3,FALSE),0)</f>
        <v>0</v>
      </c>
      <c r="I1327" s="123">
        <f>IFERROR(VLOOKUP(F1327,mapping!$D$3:$J$200,4,FALSE),0)</f>
        <v>0</v>
      </c>
      <c r="J1327" s="123">
        <f>IFERROR(VLOOKUP(F1327,mapping!$D$3:$J$200,5,FALSE),0)</f>
        <v>0</v>
      </c>
      <c r="K1327" s="124">
        <f>IF(W1327=mapping!$N$1,IFERROR(VLOOKUP(Table4[[#This Row],[Column1]],mapping!A:L,11,FALSE),0),IF(W1327&gt;mapping!$N$1,IFERROR(VLOOKUP(Table4[[#This Row],[Column1]],mapping!A:L,11,FALSE),0),))</f>
        <v>0</v>
      </c>
      <c r="L1327" s="140"/>
      <c r="M1327" s="124">
        <f>IF(W1327=mapping!$N$1,IFERROR(VLOOKUP(Table4[[#This Row],[Column1]],mapping!A:L,12,FALSE),0),IF(W1327&gt;mapping!$N$1,IFERROR(VLOOKUP(Table4[[#This Row],[Column1]],mapping!A:L,12,FALSE),0),0))</f>
        <v>0</v>
      </c>
      <c r="N1327" s="125">
        <f>Table4[[#This Row],[ سعر اليومية ]]*3%*Table4[[#This Row],[عدد الدورات ]]</f>
        <v>0</v>
      </c>
      <c r="O1327" s="126">
        <f>Table4[[#This Row],[ سعر اليومية ]]*Table4[[#This Row],[عدد الدورات ]]-N1327</f>
        <v>0</v>
      </c>
      <c r="P1327" s="195"/>
      <c r="Q1327" s="195"/>
      <c r="R1327" s="195"/>
      <c r="S1327" s="125">
        <f>(Table4[[#This Row],[سعر يومية السائق]]*Table4[[#This Row],[عدد الدورات ]])-SUM(Table4[[#This Row],[سلف ]:[خصم ]])+Table4[[#This Row],[اضافي ]]</f>
        <v>0</v>
      </c>
      <c r="U1327" s="125">
        <f>Table4[[#This Row],[ سعر اليومية ]]*Table4[[#This Row],[عدد الدورات ]]-Table4[[#This Row],[سعر يومية السائق]]*L1327</f>
        <v>0</v>
      </c>
      <c r="V1327" s="125">
        <f>U1327-Table4[[#This Row],[W/H  3%]]</f>
        <v>0</v>
      </c>
      <c r="W1327" s="127" t="str">
        <f>Table4[[#This Row],[اليوم]]&amp;Table4[[#This Row],[الشهر ]]&amp;Table4[[#This Row],[العام]]</f>
        <v/>
      </c>
      <c r="X1327" s="127" t="s">
        <v>304</v>
      </c>
    </row>
    <row r="1328" spans="1:24" x14ac:dyDescent="0.3">
      <c r="A1328" s="62">
        <v>27</v>
      </c>
      <c r="B1328" s="62">
        <v>5</v>
      </c>
      <c r="C1328" s="62">
        <v>2026</v>
      </c>
      <c r="D1328" s="41" t="str">
        <f t="shared" si="84"/>
        <v>مصطفي الف مسكنالف مسكن 3 ورديةنجمة هليوبوليسالتجمع اتوبيس 28</v>
      </c>
      <c r="E1328" s="4">
        <v>3000</v>
      </c>
      <c r="F1328" s="41" t="str">
        <f>VLOOKUP(E1328,mapping!C:J,2,FALSE)</f>
        <v>مصطفي الف مسكن</v>
      </c>
      <c r="G1328" s="41" t="str">
        <f>IFERROR(VLOOKUP(F1328,mapping!$D$3:$J$200,2,FALSE),0)</f>
        <v>الف مسكن 3 وردية</v>
      </c>
      <c r="H1328" s="41" t="str">
        <f>IFERROR(VLOOKUP(F1328,mapping!$D$3:$J$200,3,FALSE),0)</f>
        <v>نجمة هليوبوليس</v>
      </c>
      <c r="I1328" s="41" t="str">
        <f>IFERROR(VLOOKUP(F1328,mapping!$D$3:$J$200,4,FALSE),0)</f>
        <v xml:space="preserve">التجمع </v>
      </c>
      <c r="J1328" s="41" t="str">
        <f>IFERROR(VLOOKUP(F1328,mapping!$D$3:$J$200,5,FALSE),0)</f>
        <v>اتوبيس 28</v>
      </c>
      <c r="K1328" s="63">
        <f>IF(W1328=mapping!$N$1,IFERROR(VLOOKUP(Table4[[#This Row],[Column1]],mapping!A:L,11,FALSE),0),IF(W1328&gt;mapping!$N$1,IFERROR(VLOOKUP(Table4[[#This Row],[Column1]],mapping!A:L,11,FALSE),0),))</f>
        <v>4297</v>
      </c>
      <c r="L1328" s="139">
        <v>1</v>
      </c>
      <c r="M1328" s="60">
        <f>IF(W1328=mapping!$N$1,IFERROR(VLOOKUP(Table4[[#This Row],[Column1]],mapping!A:L,12,FALSE),0),IF(W1328&gt;mapping!$N$1,IFERROR(VLOOKUP(Table4[[#This Row],[Column1]],mapping!A:L,12,FALSE),0),0))</f>
        <v>3800</v>
      </c>
      <c r="N1328" s="58">
        <f>Table4[[#This Row],[ سعر اليومية ]]*3%*Table4[[#This Row],[عدد الدورات ]]</f>
        <v>128.91</v>
      </c>
      <c r="O1328" s="56">
        <f>Table4[[#This Row],[ سعر اليومية ]]*Table4[[#This Row],[عدد الدورات ]]-N1328</f>
        <v>4168.09</v>
      </c>
      <c r="P1328" s="194"/>
      <c r="Q1328" s="194"/>
      <c r="R1328" s="194"/>
      <c r="S1328" s="58">
        <f>(Table4[[#This Row],[سعر يومية السائق]]*Table4[[#This Row],[عدد الدورات ]])-SUM(Table4[[#This Row],[سلف ]:[خصم ]])+Table4[[#This Row],[اضافي ]]</f>
        <v>3800</v>
      </c>
      <c r="U1328" s="58">
        <f>Table4[[#This Row],[ سعر اليومية ]]*Table4[[#This Row],[عدد الدورات ]]-Table4[[#This Row],[سعر يومية السائق]]*L1328</f>
        <v>497</v>
      </c>
      <c r="V1328" s="58">
        <f>U1328-Table4[[#This Row],[W/H  3%]]</f>
        <v>368.09000000000003</v>
      </c>
      <c r="W1328" s="66" t="str">
        <f>Table4[[#This Row],[اليوم]]&amp;Table4[[#This Row],[الشهر ]]&amp;Table4[[#This Row],[العام]]</f>
        <v>2752026</v>
      </c>
      <c r="X1328" s="66" t="s">
        <v>304</v>
      </c>
    </row>
    <row r="1329" spans="1:24" x14ac:dyDescent="0.3">
      <c r="A1329" s="62">
        <v>27</v>
      </c>
      <c r="B1329" s="62">
        <v>5</v>
      </c>
      <c r="C1329" s="62">
        <v>2026</v>
      </c>
      <c r="D1329" s="41" t="str">
        <f t="shared" si="84"/>
        <v>ممدوح كيلاني1قليوب 3 وردية نجمة هليوبوليسالتجمع اتوبيس 28</v>
      </c>
      <c r="E1329" s="4">
        <v>3002</v>
      </c>
      <c r="F1329" s="41" t="str">
        <f>VLOOKUP(E1329,mapping!C:J,2,FALSE)</f>
        <v>ممدوح كيلاني1</v>
      </c>
      <c r="G1329" s="41" t="str">
        <f>IFERROR(VLOOKUP(F1329,mapping!$D$3:$J$200,2,FALSE),0)</f>
        <v xml:space="preserve">قليوب 3 وردية </v>
      </c>
      <c r="H1329" s="41" t="str">
        <f>IFERROR(VLOOKUP(F1329,mapping!$D$3:$J$200,3,FALSE),0)</f>
        <v>نجمة هليوبوليس</v>
      </c>
      <c r="I1329" s="41" t="str">
        <f>IFERROR(VLOOKUP(F1329,mapping!$D$3:$J$200,4,FALSE),0)</f>
        <v xml:space="preserve">التجمع </v>
      </c>
      <c r="J1329" s="41" t="str">
        <f>IFERROR(VLOOKUP(F1329,mapping!$D$3:$J$200,5,FALSE),0)</f>
        <v>اتوبيس 28</v>
      </c>
      <c r="K1329" s="63">
        <f>IF(W1329=mapping!$N$1,IFERROR(VLOOKUP(Table4[[#This Row],[Column1]],mapping!A:L,11,FALSE),0),IF(W1329&gt;mapping!$N$1,IFERROR(VLOOKUP(Table4[[#This Row],[Column1]],mapping!A:L,11,FALSE),0),))</f>
        <v>4297</v>
      </c>
      <c r="L1329" s="139">
        <v>1</v>
      </c>
      <c r="M1329" s="60">
        <f>IF(W1329=mapping!$N$1,IFERROR(VLOOKUP(Table4[[#This Row],[Column1]],mapping!A:L,12,FALSE),0),IF(W1329&gt;mapping!$N$1,IFERROR(VLOOKUP(Table4[[#This Row],[Column1]],mapping!A:L,12,FALSE),0),0))</f>
        <v>3900</v>
      </c>
      <c r="N1329" s="58">
        <f>Table4[[#This Row],[ سعر اليومية ]]*3%*Table4[[#This Row],[عدد الدورات ]]</f>
        <v>128.91</v>
      </c>
      <c r="O1329" s="56">
        <f>Table4[[#This Row],[ سعر اليومية ]]*Table4[[#This Row],[عدد الدورات ]]-N1329</f>
        <v>4168.09</v>
      </c>
      <c r="P1329" s="194"/>
      <c r="Q1329" s="194"/>
      <c r="R1329" s="194"/>
      <c r="S1329" s="58">
        <f>(Table4[[#This Row],[سعر يومية السائق]]*Table4[[#This Row],[عدد الدورات ]])-SUM(Table4[[#This Row],[سلف ]:[خصم ]])+Table4[[#This Row],[اضافي ]]</f>
        <v>3900</v>
      </c>
      <c r="U1329" s="58">
        <f>Table4[[#This Row],[ سعر اليومية ]]*Table4[[#This Row],[عدد الدورات ]]-Table4[[#This Row],[سعر يومية السائق]]*L1329</f>
        <v>397</v>
      </c>
      <c r="V1329" s="58">
        <f>U1329-Table4[[#This Row],[W/H  3%]]</f>
        <v>268.09000000000003</v>
      </c>
      <c r="W1329" s="66" t="str">
        <f>Table4[[#This Row],[اليوم]]&amp;Table4[[#This Row],[الشهر ]]&amp;Table4[[#This Row],[العام]]</f>
        <v>2752026</v>
      </c>
      <c r="X1329" s="66" t="s">
        <v>304</v>
      </c>
    </row>
    <row r="1330" spans="1:24" x14ac:dyDescent="0.3">
      <c r="A1330" s="62">
        <v>27</v>
      </c>
      <c r="B1330" s="62">
        <v>5</v>
      </c>
      <c r="C1330" s="62">
        <v>2026</v>
      </c>
      <c r="D1330" s="41" t="str">
        <f t="shared" si="84"/>
        <v>ممدوح كيلاني3المنيب 3وردية نجمة هليوبوليسالتجمع ميكروباص</v>
      </c>
      <c r="E1330" s="4">
        <v>3004</v>
      </c>
      <c r="F1330" s="41" t="str">
        <f>VLOOKUP(E1330,mapping!C:J,2,FALSE)</f>
        <v>ممدوح كيلاني3</v>
      </c>
      <c r="G1330" s="41" t="str">
        <f>IFERROR(VLOOKUP(F1330,mapping!$D$3:$J$200,2,FALSE),0)</f>
        <v xml:space="preserve">المنيب 3وردية </v>
      </c>
      <c r="H1330" s="41" t="str">
        <f>IFERROR(VLOOKUP(F1330,mapping!$D$3:$J$200,3,FALSE),0)</f>
        <v>نجمة هليوبوليس</v>
      </c>
      <c r="I1330" s="41" t="str">
        <f>IFERROR(VLOOKUP(F1330,mapping!$D$3:$J$200,4,FALSE),0)</f>
        <v xml:space="preserve">التجمع </v>
      </c>
      <c r="J1330" s="41" t="str">
        <f>IFERROR(VLOOKUP(F1330,mapping!$D$3:$J$200,5,FALSE),0)</f>
        <v>ميكروباص</v>
      </c>
      <c r="K1330" s="63">
        <f>IF(W1330=mapping!$N$1,IFERROR(VLOOKUP(Table4[[#This Row],[Column1]],mapping!A:L,11,FALSE),0),IF(W1330&gt;mapping!$N$1,IFERROR(VLOOKUP(Table4[[#This Row],[Column1]],mapping!A:L,11,FALSE),0),))</f>
        <v>3600</v>
      </c>
      <c r="L1330" s="139">
        <v>1</v>
      </c>
      <c r="M1330" s="60">
        <f>IF(W1330=mapping!$N$1,IFERROR(VLOOKUP(Table4[[#This Row],[Column1]],mapping!A:L,12,FALSE),0),IF(W1330&gt;mapping!$N$1,IFERROR(VLOOKUP(Table4[[#This Row],[Column1]],mapping!A:L,12,FALSE),0),0))</f>
        <v>2700</v>
      </c>
      <c r="N1330" s="58">
        <f>Table4[[#This Row],[ سعر اليومية ]]*3%*Table4[[#This Row],[عدد الدورات ]]</f>
        <v>108</v>
      </c>
      <c r="O1330" s="56">
        <f>Table4[[#This Row],[ سعر اليومية ]]*Table4[[#This Row],[عدد الدورات ]]-N1330</f>
        <v>3492</v>
      </c>
      <c r="P1330" s="194"/>
      <c r="Q1330" s="194"/>
      <c r="R1330" s="194"/>
      <c r="S1330" s="58">
        <f>(Table4[[#This Row],[سعر يومية السائق]]*Table4[[#This Row],[عدد الدورات ]])-SUM(Table4[[#This Row],[سلف ]:[خصم ]])+Table4[[#This Row],[اضافي ]]</f>
        <v>2700</v>
      </c>
      <c r="U1330" s="58">
        <f>Table4[[#This Row],[ سعر اليومية ]]*Table4[[#This Row],[عدد الدورات ]]-Table4[[#This Row],[سعر يومية السائق]]*L1330</f>
        <v>900</v>
      </c>
      <c r="V1330" s="58">
        <f>U1330-Table4[[#This Row],[W/H  3%]]</f>
        <v>792</v>
      </c>
      <c r="W1330" s="66" t="str">
        <f>Table4[[#This Row],[اليوم]]&amp;Table4[[#This Row],[الشهر ]]&amp;Table4[[#This Row],[العام]]</f>
        <v>2752026</v>
      </c>
      <c r="X1330" s="66" t="s">
        <v>304</v>
      </c>
    </row>
    <row r="1331" spans="1:24" x14ac:dyDescent="0.3">
      <c r="A1331" s="62">
        <v>27</v>
      </c>
      <c r="B1331" s="62">
        <v>5</v>
      </c>
      <c r="C1331" s="62">
        <v>2026</v>
      </c>
      <c r="D1331" s="41" t="str">
        <f t="shared" si="84"/>
        <v>عماد النجار1المرج 2ورديةسعوديالمخاذناتوبيس 28</v>
      </c>
      <c r="E1331" s="4">
        <v>5000</v>
      </c>
      <c r="F1331" s="41" t="str">
        <f>VLOOKUP(E1331,mapping!C:J,2,FALSE)</f>
        <v>عماد النجار1</v>
      </c>
      <c r="G1331" s="41" t="str">
        <f>IFERROR(VLOOKUP(F1331,mapping!$D$3:$J$200,2,FALSE),0)</f>
        <v>المرج 2وردية</v>
      </c>
      <c r="H1331" s="41" t="str">
        <f>IFERROR(VLOOKUP(F1331,mapping!$D$3:$J$200,3,FALSE),0)</f>
        <v>سعودي</v>
      </c>
      <c r="I1331" s="41" t="str">
        <f>IFERROR(VLOOKUP(F1331,mapping!$D$3:$J$200,4,FALSE),0)</f>
        <v>المخاذن</v>
      </c>
      <c r="J1331" s="41" t="str">
        <f>IFERROR(VLOOKUP(F1331,mapping!$D$3:$J$200,5,FALSE),0)</f>
        <v>اتوبيس 28</v>
      </c>
      <c r="K1331" s="63">
        <f>IF(W1331=mapping!$N$1,IFERROR(VLOOKUP(Table4[[#This Row],[Column1]],mapping!A:L,11,FALSE),0),IF(W1331&gt;mapping!$N$1,IFERROR(VLOOKUP(Table4[[#This Row],[Column1]],mapping!A:L,11,FALSE),0),))</f>
        <v>4119</v>
      </c>
      <c r="L1331" s="139">
        <v>1</v>
      </c>
      <c r="M1331" s="60">
        <f>IF(W1331=mapping!$N$1,IFERROR(VLOOKUP(Table4[[#This Row],[Column1]],mapping!A:L,12,FALSE),0),IF(W1331&gt;mapping!$N$1,IFERROR(VLOOKUP(Table4[[#This Row],[Column1]],mapping!A:L,12,FALSE),0),0))</f>
        <v>4800</v>
      </c>
      <c r="N1331" s="58">
        <f>Table4[[#This Row],[ سعر اليومية ]]*3%*Table4[[#This Row],[عدد الدورات ]]</f>
        <v>123.57</v>
      </c>
      <c r="O1331" s="56">
        <f>Table4[[#This Row],[ سعر اليومية ]]*Table4[[#This Row],[عدد الدورات ]]-N1331</f>
        <v>3995.43</v>
      </c>
      <c r="P1331" s="194"/>
      <c r="Q1331" s="194"/>
      <c r="R1331" s="194"/>
      <c r="S1331" s="58">
        <f>(Table4[[#This Row],[سعر يومية السائق]]*Table4[[#This Row],[عدد الدورات ]])-SUM(Table4[[#This Row],[سلف ]:[خصم ]])+Table4[[#This Row],[اضافي ]]</f>
        <v>4800</v>
      </c>
      <c r="U1331" s="58">
        <f>Table4[[#This Row],[ سعر اليومية ]]*Table4[[#This Row],[عدد الدورات ]]-Table4[[#This Row],[سعر يومية السائق]]*L1331</f>
        <v>-681</v>
      </c>
      <c r="V1331" s="58">
        <f>U1331-Table4[[#This Row],[W/H  3%]]</f>
        <v>-804.56999999999994</v>
      </c>
      <c r="W1331" s="66" t="str">
        <f>Table4[[#This Row],[اليوم]]&amp;Table4[[#This Row],[الشهر ]]&amp;Table4[[#This Row],[العام]]</f>
        <v>2752026</v>
      </c>
      <c r="X1331" s="66" t="s">
        <v>304</v>
      </c>
    </row>
    <row r="1332" spans="1:24" x14ac:dyDescent="0.3">
      <c r="A1332" s="62">
        <v>27</v>
      </c>
      <c r="B1332" s="62">
        <v>5</v>
      </c>
      <c r="C1332" s="62">
        <v>2026</v>
      </c>
      <c r="D1332" s="41" t="str">
        <f t="shared" si="84"/>
        <v>طه1الدائري 1ورديةسعوديالمخاذناتوبيس 28</v>
      </c>
      <c r="E1332" s="4">
        <v>5030</v>
      </c>
      <c r="F1332" s="41" t="str">
        <f>VLOOKUP(E1332,mapping!C:J,2,FALSE)</f>
        <v>طه1</v>
      </c>
      <c r="G1332" s="41" t="str">
        <f>IFERROR(VLOOKUP(F1332,mapping!$D$3:$J$200,2,FALSE),0)</f>
        <v>الدائري 1وردية</v>
      </c>
      <c r="H1332" s="41" t="str">
        <f>IFERROR(VLOOKUP(F1332,mapping!$D$3:$J$200,3,FALSE),0)</f>
        <v>سعودي</v>
      </c>
      <c r="I1332" s="41" t="str">
        <f>IFERROR(VLOOKUP(F1332,mapping!$D$3:$J$200,4,FALSE),0)</f>
        <v>المخاذن</v>
      </c>
      <c r="J1332" s="41" t="str">
        <f>IFERROR(VLOOKUP(F1332,mapping!$D$3:$J$200,5,FALSE),0)</f>
        <v>اتوبيس 28</v>
      </c>
      <c r="K1332" s="63">
        <f>IF(W1332=mapping!$N$1,IFERROR(VLOOKUP(Table4[[#This Row],[Column1]],mapping!A:L,11,FALSE),0),IF(W1332&gt;mapping!$N$1,IFERROR(VLOOKUP(Table4[[#This Row],[Column1]],mapping!A:L,11,FALSE),0),))</f>
        <v>2448</v>
      </c>
      <c r="L1332" s="139">
        <v>1</v>
      </c>
      <c r="M1332" s="60">
        <f>IF(W1332=mapping!$N$1,IFERROR(VLOOKUP(Table4[[#This Row],[Column1]],mapping!A:L,12,FALSE),0),IF(W1332&gt;mapping!$N$1,IFERROR(VLOOKUP(Table4[[#This Row],[Column1]],mapping!A:L,12,FALSE),0),0))</f>
        <v>2750</v>
      </c>
      <c r="N1332" s="58">
        <f>Table4[[#This Row],[ سعر اليومية ]]*3%*Table4[[#This Row],[عدد الدورات ]]</f>
        <v>73.44</v>
      </c>
      <c r="O1332" s="56">
        <f>Table4[[#This Row],[ سعر اليومية ]]*Table4[[#This Row],[عدد الدورات ]]-N1332</f>
        <v>2374.56</v>
      </c>
      <c r="P1332" s="194"/>
      <c r="Q1332" s="194"/>
      <c r="R1332" s="194"/>
      <c r="S1332" s="58">
        <f>(Table4[[#This Row],[سعر يومية السائق]]*Table4[[#This Row],[عدد الدورات ]])-SUM(Table4[[#This Row],[سلف ]:[خصم ]])+Table4[[#This Row],[اضافي ]]</f>
        <v>2750</v>
      </c>
      <c r="U1332" s="58">
        <f>Table4[[#This Row],[ سعر اليومية ]]*Table4[[#This Row],[عدد الدورات ]]-Table4[[#This Row],[سعر يومية السائق]]*L1332</f>
        <v>-302</v>
      </c>
      <c r="V1332" s="58">
        <f>U1332-Table4[[#This Row],[W/H  3%]]</f>
        <v>-375.44</v>
      </c>
      <c r="W1332" s="66" t="str">
        <f>Table4[[#This Row],[اليوم]]&amp;Table4[[#This Row],[الشهر ]]&amp;Table4[[#This Row],[العام]]</f>
        <v>2752026</v>
      </c>
      <c r="X1332" s="66" t="s">
        <v>304</v>
      </c>
    </row>
    <row r="1333" spans="1:24" x14ac:dyDescent="0.3">
      <c r="A1333" s="62">
        <v>27</v>
      </c>
      <c r="B1333" s="62">
        <v>5</v>
      </c>
      <c r="C1333" s="62">
        <v>2026</v>
      </c>
      <c r="D1333" s="41" t="str">
        <f t="shared" si="84"/>
        <v>عبد الرحمن1الهرم سعوديدريماتوبيس 28</v>
      </c>
      <c r="E1333" s="4">
        <v>5003</v>
      </c>
      <c r="F1333" s="41" t="str">
        <f>VLOOKUP(E1333,mapping!C:J,2,FALSE)</f>
        <v>عبد الرحمن1</v>
      </c>
      <c r="G1333" s="41" t="str">
        <f>IFERROR(VLOOKUP(F1333,mapping!$D$3:$J$200,2,FALSE),0)</f>
        <v xml:space="preserve">الهرم </v>
      </c>
      <c r="H1333" s="41" t="str">
        <f>IFERROR(VLOOKUP(F1333,mapping!$D$3:$J$200,3,FALSE),0)</f>
        <v>سعودي</v>
      </c>
      <c r="I1333" s="41" t="str">
        <f>IFERROR(VLOOKUP(F1333,mapping!$D$3:$J$200,4,FALSE),0)</f>
        <v>دريم</v>
      </c>
      <c r="J1333" s="41" t="str">
        <f>IFERROR(VLOOKUP(F1333,mapping!$D$3:$J$200,5,FALSE),0)</f>
        <v>اتوبيس 28</v>
      </c>
      <c r="K1333" s="63">
        <f>IF(W1333=mapping!$N$1,IFERROR(VLOOKUP(Table4[[#This Row],[Column1]],mapping!A:L,11,FALSE),0),IF(W1333&gt;mapping!$N$1,IFERROR(VLOOKUP(Table4[[#This Row],[Column1]],mapping!A:L,11,FALSE),0),))</f>
        <v>994</v>
      </c>
      <c r="L1333" s="139">
        <v>1</v>
      </c>
      <c r="M1333" s="60">
        <f>IF(W1333=mapping!$N$1,IFERROR(VLOOKUP(Table4[[#This Row],[Column1]],mapping!A:L,12,FALSE),0),IF(W1333&gt;mapping!$N$1,IFERROR(VLOOKUP(Table4[[#This Row],[Column1]],mapping!A:L,12,FALSE),0),0))</f>
        <v>850</v>
      </c>
      <c r="N1333" s="58">
        <f>Table4[[#This Row],[ سعر اليومية ]]*3%*Table4[[#This Row],[عدد الدورات ]]</f>
        <v>29.82</v>
      </c>
      <c r="O1333" s="56">
        <f>Table4[[#This Row],[ سعر اليومية ]]*Table4[[#This Row],[عدد الدورات ]]-N1333</f>
        <v>964.18</v>
      </c>
      <c r="P1333" s="194"/>
      <c r="Q1333" s="194"/>
      <c r="R1333" s="194"/>
      <c r="S1333" s="58">
        <f>(Table4[[#This Row],[سعر يومية السائق]]*Table4[[#This Row],[عدد الدورات ]])-SUM(Table4[[#This Row],[سلف ]:[خصم ]])+Table4[[#This Row],[اضافي ]]</f>
        <v>850</v>
      </c>
      <c r="U1333" s="58">
        <f>Table4[[#This Row],[ سعر اليومية ]]*Table4[[#This Row],[عدد الدورات ]]-Table4[[#This Row],[سعر يومية السائق]]*L1333</f>
        <v>144</v>
      </c>
      <c r="V1333" s="58">
        <f>U1333-Table4[[#This Row],[W/H  3%]]</f>
        <v>114.18</v>
      </c>
      <c r="W1333" s="66" t="str">
        <f>Table4[[#This Row],[اليوم]]&amp;Table4[[#This Row],[الشهر ]]&amp;Table4[[#This Row],[العام]]</f>
        <v>2752026</v>
      </c>
      <c r="X1333" s="66" t="s">
        <v>304</v>
      </c>
    </row>
    <row r="1334" spans="1:24" x14ac:dyDescent="0.3">
      <c r="A1334" s="62">
        <v>27</v>
      </c>
      <c r="B1334" s="62">
        <v>5</v>
      </c>
      <c r="C1334" s="62">
        <v>2026</v>
      </c>
      <c r="D1334" s="41" t="str">
        <f t="shared" si="84"/>
        <v>عبد الرحمن2المؤسسةسعوديدريماتوبيس 28</v>
      </c>
      <c r="E1334" s="4">
        <v>5004</v>
      </c>
      <c r="F1334" s="41" t="str">
        <f>VLOOKUP(E1334,mapping!C:J,2,FALSE)</f>
        <v>عبد الرحمن2</v>
      </c>
      <c r="G1334" s="41" t="str">
        <f>IFERROR(VLOOKUP(F1334,mapping!$D$3:$J$200,2,FALSE),0)</f>
        <v>المؤسسة</v>
      </c>
      <c r="H1334" s="41" t="str">
        <f>IFERROR(VLOOKUP(F1334,mapping!$D$3:$J$200,3,FALSE),0)</f>
        <v>سعودي</v>
      </c>
      <c r="I1334" s="41" t="str">
        <f>IFERROR(VLOOKUP(F1334,mapping!$D$3:$J$200,4,FALSE),0)</f>
        <v>دريم</v>
      </c>
      <c r="J1334" s="41" t="str">
        <f>IFERROR(VLOOKUP(F1334,mapping!$D$3:$J$200,5,FALSE),0)</f>
        <v>اتوبيس 28</v>
      </c>
      <c r="K1334" s="63">
        <f>IF(W1334=mapping!$N$1,IFERROR(VLOOKUP(Table4[[#This Row],[Column1]],mapping!A:L,11,FALSE),0),IF(W1334&gt;mapping!$N$1,IFERROR(VLOOKUP(Table4[[#This Row],[Column1]],mapping!A:L,11,FALSE),0),))</f>
        <v>994</v>
      </c>
      <c r="L1334" s="139">
        <v>1</v>
      </c>
      <c r="M1334" s="60">
        <f>IF(W1334=mapping!$N$1,IFERROR(VLOOKUP(Table4[[#This Row],[Column1]],mapping!A:L,12,FALSE),0),IF(W1334&gt;mapping!$N$1,IFERROR(VLOOKUP(Table4[[#This Row],[Column1]],mapping!A:L,12,FALSE),0),0))</f>
        <v>850</v>
      </c>
      <c r="N1334" s="58">
        <f>Table4[[#This Row],[ سعر اليومية ]]*3%*Table4[[#This Row],[عدد الدورات ]]</f>
        <v>29.82</v>
      </c>
      <c r="O1334" s="56">
        <f>Table4[[#This Row],[ سعر اليومية ]]*Table4[[#This Row],[عدد الدورات ]]-N1334</f>
        <v>964.18</v>
      </c>
      <c r="P1334" s="194"/>
      <c r="Q1334" s="194"/>
      <c r="R1334" s="194"/>
      <c r="S1334" s="58">
        <f>(Table4[[#This Row],[سعر يومية السائق]]*Table4[[#This Row],[عدد الدورات ]])-SUM(Table4[[#This Row],[سلف ]:[خصم ]])+Table4[[#This Row],[اضافي ]]</f>
        <v>850</v>
      </c>
      <c r="U1334" s="58">
        <f>Table4[[#This Row],[ سعر اليومية ]]*Table4[[#This Row],[عدد الدورات ]]-Table4[[#This Row],[سعر يومية السائق]]*L1334</f>
        <v>144</v>
      </c>
      <c r="V1334" s="58">
        <f>U1334-Table4[[#This Row],[W/H  3%]]</f>
        <v>114.18</v>
      </c>
      <c r="W1334" s="66" t="str">
        <f>Table4[[#This Row],[اليوم]]&amp;Table4[[#This Row],[الشهر ]]&amp;Table4[[#This Row],[العام]]</f>
        <v>2752026</v>
      </c>
      <c r="X1334" s="66" t="s">
        <v>304</v>
      </c>
    </row>
    <row r="1335" spans="1:24" x14ac:dyDescent="0.3">
      <c r="A1335" s="62">
        <v>27</v>
      </c>
      <c r="B1335" s="62">
        <v>5</v>
      </c>
      <c r="C1335" s="62">
        <v>2026</v>
      </c>
      <c r="D1335" s="41" t="str">
        <f t="shared" si="84"/>
        <v>فرج 1حلوانسعوديهايد باركاتوبيس 28</v>
      </c>
      <c r="E1335" s="4">
        <v>5005</v>
      </c>
      <c r="F1335" s="41" t="str">
        <f>VLOOKUP(E1335,mapping!C:J,2,FALSE)</f>
        <v>فرج 1</v>
      </c>
      <c r="G1335" s="41" t="str">
        <f>IFERROR(VLOOKUP(F1335,mapping!$D$3:$J$200,2,FALSE),0)</f>
        <v>حلوان</v>
      </c>
      <c r="H1335" s="41" t="str">
        <f>IFERROR(VLOOKUP(F1335,mapping!$D$3:$J$200,3,FALSE),0)</f>
        <v>سعودي</v>
      </c>
      <c r="I1335" s="41" t="str">
        <f>IFERROR(VLOOKUP(F1335,mapping!$D$3:$J$200,4,FALSE),0)</f>
        <v>هايد بارك</v>
      </c>
      <c r="J1335" s="41" t="str">
        <f>IFERROR(VLOOKUP(F1335,mapping!$D$3:$J$200,5,FALSE),0)</f>
        <v>اتوبيس 28</v>
      </c>
      <c r="K1335" s="63">
        <f>IF(W1335=mapping!$N$1,IFERROR(VLOOKUP(Table4[[#This Row],[Column1]],mapping!A:L,11,FALSE),0),IF(W1335&gt;mapping!$N$1,IFERROR(VLOOKUP(Table4[[#This Row],[Column1]],mapping!A:L,11,FALSE),0),))</f>
        <v>4634</v>
      </c>
      <c r="L1335" s="139">
        <v>1</v>
      </c>
      <c r="M1335" s="60">
        <f>IF(W1335=mapping!$N$1,IFERROR(VLOOKUP(Table4[[#This Row],[Column1]],mapping!A:L,12,FALSE),0),IF(W1335&gt;mapping!$N$1,IFERROR(VLOOKUP(Table4[[#This Row],[Column1]],mapping!A:L,12,FALSE),0),0))</f>
        <v>3750</v>
      </c>
      <c r="N1335" s="58">
        <f>Table4[[#This Row],[ سعر اليومية ]]*3%*Table4[[#This Row],[عدد الدورات ]]</f>
        <v>139.01999999999998</v>
      </c>
      <c r="O1335" s="56">
        <f>Table4[[#This Row],[ سعر اليومية ]]*Table4[[#This Row],[عدد الدورات ]]-N1335</f>
        <v>4494.9799999999996</v>
      </c>
      <c r="P1335" s="194"/>
      <c r="Q1335" s="194"/>
      <c r="R1335" s="194"/>
      <c r="S1335" s="58">
        <f>(Table4[[#This Row],[سعر يومية السائق]]*Table4[[#This Row],[عدد الدورات ]])-SUM(Table4[[#This Row],[سلف ]:[خصم ]])+Table4[[#This Row],[اضافي ]]</f>
        <v>3750</v>
      </c>
      <c r="U1335" s="58">
        <f>Table4[[#This Row],[ سعر اليومية ]]*Table4[[#This Row],[عدد الدورات ]]-Table4[[#This Row],[سعر يومية السائق]]*L1335</f>
        <v>884</v>
      </c>
      <c r="V1335" s="58">
        <f>U1335-Table4[[#This Row],[W/H  3%]]</f>
        <v>744.98</v>
      </c>
      <c r="W1335" s="66" t="str">
        <f>Table4[[#This Row],[اليوم]]&amp;Table4[[#This Row],[الشهر ]]&amp;Table4[[#This Row],[العام]]</f>
        <v>2752026</v>
      </c>
      <c r="X1335" s="66" t="s">
        <v>304</v>
      </c>
    </row>
    <row r="1336" spans="1:24" x14ac:dyDescent="0.3">
      <c r="A1336" s="62">
        <v>27</v>
      </c>
      <c r="B1336" s="62">
        <v>5</v>
      </c>
      <c r="C1336" s="62">
        <v>2026</v>
      </c>
      <c r="D1336" s="41" t="str">
        <f t="shared" si="84"/>
        <v>ممدوح كيلاني 3القومية سعوديهايد باركميكروباص صيني</v>
      </c>
      <c r="E1336" s="4">
        <v>5006</v>
      </c>
      <c r="F1336" s="41" t="str">
        <f>VLOOKUP(E1336,mapping!C:J,2,FALSE)</f>
        <v>ممدوح كيلاني 3</v>
      </c>
      <c r="G1336" s="41" t="str">
        <f>IFERROR(VLOOKUP(F1336,mapping!$D$3:$J$200,2,FALSE),0)</f>
        <v xml:space="preserve">القومية </v>
      </c>
      <c r="H1336" s="41" t="str">
        <f>IFERROR(VLOOKUP(F1336,mapping!$D$3:$J$200,3,FALSE),0)</f>
        <v>سعودي</v>
      </c>
      <c r="I1336" s="41" t="str">
        <f>IFERROR(VLOOKUP(F1336,mapping!$D$3:$J$200,4,FALSE),0)</f>
        <v>هايد بارك</v>
      </c>
      <c r="J1336" s="41" t="str">
        <f>IFERROR(VLOOKUP(F1336,mapping!$D$3:$J$200,5,FALSE),0)</f>
        <v>ميكروباص صيني</v>
      </c>
      <c r="K1336" s="63">
        <f>IF(W1336=mapping!$N$1,IFERROR(VLOOKUP(Table4[[#This Row],[Column1]],mapping!A:L,11,FALSE),0),IF(W1336&gt;mapping!$N$1,IFERROR(VLOOKUP(Table4[[#This Row],[Column1]],mapping!A:L,11,FALSE),0),))</f>
        <v>2965</v>
      </c>
      <c r="L1336" s="139">
        <v>1</v>
      </c>
      <c r="M1336" s="60">
        <f>IF(W1336=mapping!$N$1,IFERROR(VLOOKUP(Table4[[#This Row],[Column1]],mapping!A:L,12,FALSE),0),IF(W1336&gt;mapping!$N$1,IFERROR(VLOOKUP(Table4[[#This Row],[Column1]],mapping!A:L,12,FALSE),0),0))</f>
        <v>2500</v>
      </c>
      <c r="N1336" s="58">
        <f>Table4[[#This Row],[ سعر اليومية ]]*3%*Table4[[#This Row],[عدد الدورات ]]</f>
        <v>88.95</v>
      </c>
      <c r="O1336" s="56">
        <f>Table4[[#This Row],[ سعر اليومية ]]*Table4[[#This Row],[عدد الدورات ]]-N1336</f>
        <v>2876.05</v>
      </c>
      <c r="P1336" s="194"/>
      <c r="Q1336" s="194"/>
      <c r="R1336" s="194"/>
      <c r="S1336" s="58">
        <f>(Table4[[#This Row],[سعر يومية السائق]]*Table4[[#This Row],[عدد الدورات ]])-SUM(Table4[[#This Row],[سلف ]:[خصم ]])+Table4[[#This Row],[اضافي ]]</f>
        <v>2500</v>
      </c>
      <c r="U1336" s="58">
        <f>Table4[[#This Row],[ سعر اليومية ]]*Table4[[#This Row],[عدد الدورات ]]-Table4[[#This Row],[سعر يومية السائق]]*L1336</f>
        <v>465</v>
      </c>
      <c r="V1336" s="58">
        <f>U1336-Table4[[#This Row],[W/H  3%]]</f>
        <v>376.05</v>
      </c>
      <c r="W1336" s="66" t="str">
        <f>Table4[[#This Row],[اليوم]]&amp;Table4[[#This Row],[الشهر ]]&amp;Table4[[#This Row],[العام]]</f>
        <v>2752026</v>
      </c>
      <c r="X1336" s="66" t="s">
        <v>304</v>
      </c>
    </row>
    <row r="1337" spans="1:24" x14ac:dyDescent="0.3">
      <c r="A1337" s="62">
        <v>27</v>
      </c>
      <c r="B1337" s="62">
        <v>5</v>
      </c>
      <c r="C1337" s="62">
        <v>2026</v>
      </c>
      <c r="D1337" s="41" t="str">
        <f t="shared" si="84"/>
        <v>محمد جمال طوسونالمنيبسعوديهايد باركاتوبيس 28</v>
      </c>
      <c r="E1337" s="4">
        <v>5025</v>
      </c>
      <c r="F1337" s="41" t="str">
        <f>VLOOKUP(E1337,mapping!C:J,2,FALSE)</f>
        <v>محمد جمال طوسون</v>
      </c>
      <c r="G1337" s="41" t="str">
        <f>IFERROR(VLOOKUP(F1337,mapping!$D$3:$J$200,2,FALSE),0)</f>
        <v>المنيب</v>
      </c>
      <c r="H1337" s="41" t="str">
        <f>IFERROR(VLOOKUP(F1337,mapping!$D$3:$J$200,3,FALSE),0)</f>
        <v>سعودي</v>
      </c>
      <c r="I1337" s="41" t="str">
        <f>IFERROR(VLOOKUP(F1337,mapping!$D$3:$J$200,4,FALSE),0)</f>
        <v>هايد بارك</v>
      </c>
      <c r="J1337" s="41" t="str">
        <f>IFERROR(VLOOKUP(F1337,mapping!$D$3:$J$200,5,FALSE),0)</f>
        <v>اتوبيس 28</v>
      </c>
      <c r="K1337" s="63">
        <f>IF(W1337=mapping!$N$1,IFERROR(VLOOKUP(Table4[[#This Row],[Column1]],mapping!A:L,11,FALSE),0),IF(W1337&gt;mapping!$N$1,IFERROR(VLOOKUP(Table4[[#This Row],[Column1]],mapping!A:L,11,FALSE),0),))</f>
        <v>4634</v>
      </c>
      <c r="L1337" s="139">
        <v>1</v>
      </c>
      <c r="M1337" s="60">
        <f>IF(W1337=mapping!$N$1,IFERROR(VLOOKUP(Table4[[#This Row],[Column1]],mapping!A:L,12,FALSE),0),IF(W1337&gt;mapping!$N$1,IFERROR(VLOOKUP(Table4[[#This Row],[Column1]],mapping!A:L,12,FALSE),0),0))</f>
        <v>3800</v>
      </c>
      <c r="N1337" s="58">
        <f>Table4[[#This Row],[ سعر اليومية ]]*3%*Table4[[#This Row],[عدد الدورات ]]</f>
        <v>139.01999999999998</v>
      </c>
      <c r="O1337" s="56">
        <f>Table4[[#This Row],[ سعر اليومية ]]*Table4[[#This Row],[عدد الدورات ]]-N1337</f>
        <v>4494.9799999999996</v>
      </c>
      <c r="P1337" s="194"/>
      <c r="Q1337" s="194"/>
      <c r="R1337" s="194"/>
      <c r="S1337" s="58">
        <f>(Table4[[#This Row],[سعر يومية السائق]]*Table4[[#This Row],[عدد الدورات ]])-SUM(Table4[[#This Row],[سلف ]:[خصم ]])+Table4[[#This Row],[اضافي ]]</f>
        <v>3800</v>
      </c>
      <c r="U1337" s="58">
        <f>Table4[[#This Row],[ سعر اليومية ]]*Table4[[#This Row],[عدد الدورات ]]-Table4[[#This Row],[سعر يومية السائق]]*L1337</f>
        <v>834</v>
      </c>
      <c r="V1337" s="58">
        <f>U1337-Table4[[#This Row],[W/H  3%]]</f>
        <v>694.98</v>
      </c>
      <c r="W1337" s="66" t="str">
        <f>Table4[[#This Row],[اليوم]]&amp;Table4[[#This Row],[الشهر ]]&amp;Table4[[#This Row],[العام]]</f>
        <v>2752026</v>
      </c>
      <c r="X1337" s="66" t="s">
        <v>304</v>
      </c>
    </row>
    <row r="1338" spans="1:24" x14ac:dyDescent="0.3">
      <c r="A1338" s="62">
        <v>27</v>
      </c>
      <c r="B1338" s="62">
        <v>5</v>
      </c>
      <c r="C1338" s="62">
        <v>2026</v>
      </c>
      <c r="D1338" s="41" t="str">
        <f t="shared" si="84"/>
        <v>مصطفي رشدي1المنيب 2 ورديةسعوديميفيداميكروباص صيني</v>
      </c>
      <c r="E1338" s="4">
        <v>5007</v>
      </c>
      <c r="F1338" s="41" t="str">
        <f>VLOOKUP(E1338,mapping!C:J,2,FALSE)</f>
        <v>مصطفي رشدي1</v>
      </c>
      <c r="G1338" s="41" t="str">
        <f>IFERROR(VLOOKUP(F1338,mapping!$D$3:$J$200,2,FALSE),0)</f>
        <v>المنيب 2 وردية</v>
      </c>
      <c r="H1338" s="41" t="str">
        <f>IFERROR(VLOOKUP(F1338,mapping!$D$3:$J$200,3,FALSE),0)</f>
        <v>سعودي</v>
      </c>
      <c r="I1338" s="41" t="str">
        <f>IFERROR(VLOOKUP(F1338,mapping!$D$3:$J$200,4,FALSE),0)</f>
        <v>ميفيدا</v>
      </c>
      <c r="J1338" s="41" t="str">
        <f>IFERROR(VLOOKUP(F1338,mapping!$D$3:$J$200,5,FALSE),0)</f>
        <v>ميكروباص صيني</v>
      </c>
      <c r="K1338" s="63">
        <f>IF(W1338=mapping!$N$1,IFERROR(VLOOKUP(Table4[[#This Row],[Column1]],mapping!A:L,11,FALSE),0),IF(W1338&gt;mapping!$N$1,IFERROR(VLOOKUP(Table4[[#This Row],[Column1]],mapping!A:L,11,FALSE),0),))</f>
        <v>2965</v>
      </c>
      <c r="L1338" s="139">
        <v>1</v>
      </c>
      <c r="M1338" s="60">
        <f>IF(W1338=mapping!$N$1,IFERROR(VLOOKUP(Table4[[#This Row],[Column1]],mapping!A:L,12,FALSE),0),IF(W1338&gt;mapping!$N$1,IFERROR(VLOOKUP(Table4[[#This Row],[Column1]],mapping!A:L,12,FALSE),0),0))</f>
        <v>2150</v>
      </c>
      <c r="N1338" s="58">
        <f>Table4[[#This Row],[ سعر اليومية ]]*3%*Table4[[#This Row],[عدد الدورات ]]</f>
        <v>88.95</v>
      </c>
      <c r="O1338" s="56">
        <f>Table4[[#This Row],[ سعر اليومية ]]*Table4[[#This Row],[عدد الدورات ]]-N1338</f>
        <v>2876.05</v>
      </c>
      <c r="P1338" s="194"/>
      <c r="Q1338" s="194"/>
      <c r="R1338" s="194"/>
      <c r="S1338" s="58">
        <f>(Table4[[#This Row],[سعر يومية السائق]]*Table4[[#This Row],[عدد الدورات ]])-SUM(Table4[[#This Row],[سلف ]:[خصم ]])+Table4[[#This Row],[اضافي ]]</f>
        <v>2150</v>
      </c>
      <c r="U1338" s="58">
        <f>Table4[[#This Row],[ سعر اليومية ]]*Table4[[#This Row],[عدد الدورات ]]-Table4[[#This Row],[سعر يومية السائق]]*L1338</f>
        <v>815</v>
      </c>
      <c r="V1338" s="58">
        <f>U1338-Table4[[#This Row],[W/H  3%]]</f>
        <v>726.05</v>
      </c>
      <c r="W1338" s="66" t="str">
        <f>Table4[[#This Row],[اليوم]]&amp;Table4[[#This Row],[الشهر ]]&amp;Table4[[#This Row],[العام]]</f>
        <v>2752026</v>
      </c>
      <c r="X1338" s="66" t="s">
        <v>304</v>
      </c>
    </row>
    <row r="1339" spans="1:24" x14ac:dyDescent="0.3">
      <c r="A1339" s="62">
        <v>27</v>
      </c>
      <c r="B1339" s="62">
        <v>5</v>
      </c>
      <c r="C1339" s="62">
        <v>2026</v>
      </c>
      <c r="D1339" s="41" t="str">
        <f t="shared" si="84"/>
        <v>فرج 2حلوان 2 ورديةسعوديميفيداميكروباص صيني</v>
      </c>
      <c r="E1339" s="4">
        <v>5009</v>
      </c>
      <c r="F1339" s="41" t="str">
        <f>VLOOKUP(E1339,mapping!C:J,2,FALSE)</f>
        <v>فرج 2</v>
      </c>
      <c r="G1339" s="41" t="str">
        <f>IFERROR(VLOOKUP(F1339,mapping!$D$3:$J$200,2,FALSE),0)</f>
        <v>حلوان 2 وردية</v>
      </c>
      <c r="H1339" s="41" t="str">
        <f>IFERROR(VLOOKUP(F1339,mapping!$D$3:$J$200,3,FALSE),0)</f>
        <v>سعودي</v>
      </c>
      <c r="I1339" s="41" t="str">
        <f>IFERROR(VLOOKUP(F1339,mapping!$D$3:$J$200,4,FALSE),0)</f>
        <v>ميفيدا</v>
      </c>
      <c r="J1339" s="41" t="str">
        <f>IFERROR(VLOOKUP(F1339,mapping!$D$3:$J$200,5,FALSE),0)</f>
        <v>ميكروباص صيني</v>
      </c>
      <c r="K1339" s="63">
        <f>IF(W1339=mapping!$N$1,IFERROR(VLOOKUP(Table4[[#This Row],[Column1]],mapping!A:L,11,FALSE),0),IF(W1339&gt;mapping!$N$1,IFERROR(VLOOKUP(Table4[[#This Row],[Column1]],mapping!A:L,11,FALSE),0),))</f>
        <v>2965</v>
      </c>
      <c r="L1339" s="139">
        <v>1</v>
      </c>
      <c r="M1339" s="60">
        <f>IF(W1339=mapping!$N$1,IFERROR(VLOOKUP(Table4[[#This Row],[Column1]],mapping!A:L,12,FALSE),0),IF(W1339&gt;mapping!$N$1,IFERROR(VLOOKUP(Table4[[#This Row],[Column1]],mapping!A:L,12,FALSE),0),0))</f>
        <v>2250</v>
      </c>
      <c r="N1339" s="58">
        <f>Table4[[#This Row],[ سعر اليومية ]]*3%*Table4[[#This Row],[عدد الدورات ]]</f>
        <v>88.95</v>
      </c>
      <c r="O1339" s="56">
        <f>Table4[[#This Row],[ سعر اليومية ]]*Table4[[#This Row],[عدد الدورات ]]-N1339</f>
        <v>2876.05</v>
      </c>
      <c r="P1339" s="194"/>
      <c r="Q1339" s="194"/>
      <c r="R1339" s="194"/>
      <c r="S1339" s="58">
        <f>(Table4[[#This Row],[سعر يومية السائق]]*Table4[[#This Row],[عدد الدورات ]])-SUM(Table4[[#This Row],[سلف ]:[خصم ]])+Table4[[#This Row],[اضافي ]]</f>
        <v>2250</v>
      </c>
      <c r="U1339" s="58">
        <f>Table4[[#This Row],[ سعر اليومية ]]*Table4[[#This Row],[عدد الدورات ]]-Table4[[#This Row],[سعر يومية السائق]]*L1339</f>
        <v>715</v>
      </c>
      <c r="V1339" s="58">
        <f>U1339-Table4[[#This Row],[W/H  3%]]</f>
        <v>626.04999999999995</v>
      </c>
      <c r="W1339" s="66" t="str">
        <f>Table4[[#This Row],[اليوم]]&amp;Table4[[#This Row],[الشهر ]]&amp;Table4[[#This Row],[العام]]</f>
        <v>2752026</v>
      </c>
      <c r="X1339" s="66" t="s">
        <v>304</v>
      </c>
    </row>
    <row r="1340" spans="1:24" x14ac:dyDescent="0.3">
      <c r="A1340" s="62">
        <v>27</v>
      </c>
      <c r="B1340" s="62">
        <v>5</v>
      </c>
      <c r="C1340" s="62">
        <v>2026</v>
      </c>
      <c r="D1340" s="41" t="str">
        <f t="shared" si="84"/>
        <v>فرج 3حلوان 2 ورديةسعوديالقطاميةاتوبيس 28</v>
      </c>
      <c r="E1340" s="4">
        <v>5010</v>
      </c>
      <c r="F1340" s="41" t="str">
        <f>VLOOKUP(E1340,mapping!C:J,2,FALSE)</f>
        <v>فرج 3</v>
      </c>
      <c r="G1340" s="41" t="str">
        <f>IFERROR(VLOOKUP(F1340,mapping!$D$3:$J$200,2,FALSE),0)</f>
        <v>حلوان 2 وردية</v>
      </c>
      <c r="H1340" s="41" t="str">
        <f>IFERROR(VLOOKUP(F1340,mapping!$D$3:$J$200,3,FALSE),0)</f>
        <v>سعودي</v>
      </c>
      <c r="I1340" s="41" t="str">
        <f>IFERROR(VLOOKUP(F1340,mapping!$D$3:$J$200,4,FALSE),0)</f>
        <v>القطامية</v>
      </c>
      <c r="J1340" s="41" t="str">
        <f>IFERROR(VLOOKUP(F1340,mapping!$D$3:$J$200,5,FALSE),0)</f>
        <v>اتوبيس 28</v>
      </c>
      <c r="K1340" s="63">
        <f>IF(W1340=mapping!$N$1,IFERROR(VLOOKUP(Table4[[#This Row],[Column1]],mapping!A:L,11,FALSE),0),IF(W1340&gt;mapping!$N$1,IFERROR(VLOOKUP(Table4[[#This Row],[Column1]],mapping!A:L,11,FALSE),0),))</f>
        <v>3415</v>
      </c>
      <c r="L1340" s="139">
        <v>1</v>
      </c>
      <c r="M1340" s="60">
        <f>IF(W1340=mapping!$N$1,IFERROR(VLOOKUP(Table4[[#This Row],[Column1]],mapping!A:L,12,FALSE),0),IF(W1340&gt;mapping!$N$1,IFERROR(VLOOKUP(Table4[[#This Row],[Column1]],mapping!A:L,12,FALSE),0),0))</f>
        <v>3400</v>
      </c>
      <c r="N1340" s="58">
        <f>Table4[[#This Row],[ سعر اليومية ]]*3%*Table4[[#This Row],[عدد الدورات ]]</f>
        <v>102.45</v>
      </c>
      <c r="O1340" s="56">
        <f>Table4[[#This Row],[ سعر اليومية ]]*Table4[[#This Row],[عدد الدورات ]]-N1340</f>
        <v>3312.55</v>
      </c>
      <c r="P1340" s="194"/>
      <c r="Q1340" s="194"/>
      <c r="R1340" s="194"/>
      <c r="S1340" s="58">
        <f>(Table4[[#This Row],[سعر يومية السائق]]*Table4[[#This Row],[عدد الدورات ]])-SUM(Table4[[#This Row],[سلف ]:[خصم ]])+Table4[[#This Row],[اضافي ]]</f>
        <v>3400</v>
      </c>
      <c r="U1340" s="58">
        <f>Table4[[#This Row],[ سعر اليومية ]]*Table4[[#This Row],[عدد الدورات ]]-Table4[[#This Row],[سعر يومية السائق]]*L1340</f>
        <v>15</v>
      </c>
      <c r="V1340" s="58">
        <f>U1340-Table4[[#This Row],[W/H  3%]]</f>
        <v>-87.45</v>
      </c>
      <c r="W1340" s="66" t="str">
        <f>Table4[[#This Row],[اليوم]]&amp;Table4[[#This Row],[الشهر ]]&amp;Table4[[#This Row],[العام]]</f>
        <v>2752026</v>
      </c>
      <c r="X1340" s="66" t="s">
        <v>304</v>
      </c>
    </row>
    <row r="1341" spans="1:24" x14ac:dyDescent="0.3">
      <c r="A1341" s="62">
        <v>27</v>
      </c>
      <c r="B1341" s="62">
        <v>5</v>
      </c>
      <c r="C1341" s="62">
        <v>2026</v>
      </c>
      <c r="D1341" s="41" t="str">
        <f t="shared" si="84"/>
        <v>فرج 4مايو ورديةسعوديالقطاميةميكروباص</v>
      </c>
      <c r="E1341" s="4">
        <v>5011</v>
      </c>
      <c r="F1341" s="41" t="str">
        <f>VLOOKUP(E1341,mapping!C:J,2,FALSE)</f>
        <v>فرج 4</v>
      </c>
      <c r="G1341" s="41" t="str">
        <f>IFERROR(VLOOKUP(F1341,mapping!$D$3:$J$200,2,FALSE),0)</f>
        <v>مايو وردية</v>
      </c>
      <c r="H1341" s="41" t="str">
        <f>IFERROR(VLOOKUP(F1341,mapping!$D$3:$J$200,3,FALSE),0)</f>
        <v>سعودي</v>
      </c>
      <c r="I1341" s="41" t="str">
        <f>IFERROR(VLOOKUP(F1341,mapping!$D$3:$J$200,4,FALSE),0)</f>
        <v>القطامية</v>
      </c>
      <c r="J1341" s="41" t="str">
        <f>IFERROR(VLOOKUP(F1341,mapping!$D$3:$J$200,5,FALSE),0)</f>
        <v>ميكروباص</v>
      </c>
      <c r="K1341" s="63">
        <f>IF(W1341=mapping!$N$1,IFERROR(VLOOKUP(Table4[[#This Row],[Column1]],mapping!A:L,11,FALSE),0),IF(W1341&gt;mapping!$N$1,IFERROR(VLOOKUP(Table4[[#This Row],[Column1]],mapping!A:L,11,FALSE),0),))</f>
        <v>1222</v>
      </c>
      <c r="L1341" s="139">
        <v>1</v>
      </c>
      <c r="M1341" s="60">
        <f>IF(W1341=mapping!$N$1,IFERROR(VLOOKUP(Table4[[#This Row],[Column1]],mapping!A:L,12,FALSE),0),IF(W1341&gt;mapping!$N$1,IFERROR(VLOOKUP(Table4[[#This Row],[Column1]],mapping!A:L,12,FALSE),0),0))</f>
        <v>1180</v>
      </c>
      <c r="N1341" s="58">
        <f>Table4[[#This Row],[ سعر اليومية ]]*3%*Table4[[#This Row],[عدد الدورات ]]</f>
        <v>36.659999999999997</v>
      </c>
      <c r="O1341" s="56">
        <f>Table4[[#This Row],[ سعر اليومية ]]*Table4[[#This Row],[عدد الدورات ]]-N1341</f>
        <v>1185.3399999999999</v>
      </c>
      <c r="P1341" s="194"/>
      <c r="Q1341" s="194"/>
      <c r="R1341" s="194"/>
      <c r="S1341" s="58">
        <f>(Table4[[#This Row],[سعر يومية السائق]]*Table4[[#This Row],[عدد الدورات ]])-SUM(Table4[[#This Row],[سلف ]:[خصم ]])+Table4[[#This Row],[اضافي ]]</f>
        <v>1180</v>
      </c>
      <c r="U1341" s="58">
        <f>Table4[[#This Row],[ سعر اليومية ]]*Table4[[#This Row],[عدد الدورات ]]-Table4[[#This Row],[سعر يومية السائق]]*L1341</f>
        <v>42</v>
      </c>
      <c r="V1341" s="58">
        <f>U1341-Table4[[#This Row],[W/H  3%]]</f>
        <v>5.3400000000000034</v>
      </c>
      <c r="W1341" s="66" t="str">
        <f>Table4[[#This Row],[اليوم]]&amp;Table4[[#This Row],[الشهر ]]&amp;Table4[[#This Row],[العام]]</f>
        <v>2752026</v>
      </c>
      <c r="X1341" s="66" t="s">
        <v>304</v>
      </c>
    </row>
    <row r="1342" spans="1:24" x14ac:dyDescent="0.3">
      <c r="A1342" s="62">
        <v>27</v>
      </c>
      <c r="B1342" s="62">
        <v>5</v>
      </c>
      <c r="C1342" s="62">
        <v>2026</v>
      </c>
      <c r="D1342" s="41" t="str">
        <f t="shared" si="84"/>
        <v>مصطفي رشدي3المنيب5شفتسعوديالقطاميةاتوبيس 28</v>
      </c>
      <c r="E1342" s="4">
        <v>5012</v>
      </c>
      <c r="F1342" s="41" t="str">
        <f>VLOOKUP(E1342,mapping!C:J,2,FALSE)</f>
        <v>مصطفي رشدي3</v>
      </c>
      <c r="G1342" s="41" t="str">
        <f>IFERROR(VLOOKUP(F1342,mapping!$D$3:$J$200,2,FALSE),0)</f>
        <v>المنيب5شفت</v>
      </c>
      <c r="H1342" s="41" t="str">
        <f>IFERROR(VLOOKUP(F1342,mapping!$D$3:$J$200,3,FALSE),0)</f>
        <v>سعودي</v>
      </c>
      <c r="I1342" s="41" t="str">
        <f>IFERROR(VLOOKUP(F1342,mapping!$D$3:$J$200,4,FALSE),0)</f>
        <v>القطامية</v>
      </c>
      <c r="J1342" s="41" t="str">
        <f>IFERROR(VLOOKUP(F1342,mapping!$D$3:$J$200,5,FALSE),0)</f>
        <v>اتوبيس 28</v>
      </c>
      <c r="K1342" s="63">
        <f>IF(W1342=mapping!$N$1,IFERROR(VLOOKUP(Table4[[#This Row],[Column1]],mapping!A:L,11,FALSE),0),IF(W1342&gt;mapping!$N$1,IFERROR(VLOOKUP(Table4[[#This Row],[Column1]],mapping!A:L,11,FALSE),0),))</f>
        <v>2649</v>
      </c>
      <c r="L1342" s="139">
        <v>1</v>
      </c>
      <c r="M1342" s="60">
        <f>IF(W1342=mapping!$N$1,IFERROR(VLOOKUP(Table4[[#This Row],[Column1]],mapping!A:L,12,FALSE),0),IF(W1342&gt;mapping!$N$1,IFERROR(VLOOKUP(Table4[[#This Row],[Column1]],mapping!A:L,12,FALSE),0),0))</f>
        <v>2060</v>
      </c>
      <c r="N1342" s="58">
        <f>Table4[[#This Row],[ سعر اليومية ]]*3%*Table4[[#This Row],[عدد الدورات ]]</f>
        <v>79.47</v>
      </c>
      <c r="O1342" s="56">
        <f>Table4[[#This Row],[ سعر اليومية ]]*Table4[[#This Row],[عدد الدورات ]]-N1342</f>
        <v>2569.5300000000002</v>
      </c>
      <c r="P1342" s="194"/>
      <c r="Q1342" s="194"/>
      <c r="R1342" s="194"/>
      <c r="S1342" s="58">
        <f>(Table4[[#This Row],[سعر يومية السائق]]*Table4[[#This Row],[عدد الدورات ]])-SUM(Table4[[#This Row],[سلف ]:[خصم ]])+Table4[[#This Row],[اضافي ]]</f>
        <v>2060</v>
      </c>
      <c r="U1342" s="58">
        <f>Table4[[#This Row],[ سعر اليومية ]]*Table4[[#This Row],[عدد الدورات ]]-Table4[[#This Row],[سعر يومية السائق]]*L1342</f>
        <v>589</v>
      </c>
      <c r="V1342" s="58">
        <f>U1342-Table4[[#This Row],[W/H  3%]]</f>
        <v>509.53</v>
      </c>
      <c r="W1342" s="66" t="str">
        <f>Table4[[#This Row],[اليوم]]&amp;Table4[[#This Row],[الشهر ]]&amp;Table4[[#This Row],[العام]]</f>
        <v>2752026</v>
      </c>
      <c r="X1342" s="66" t="s">
        <v>304</v>
      </c>
    </row>
    <row r="1343" spans="1:24" x14ac:dyDescent="0.3">
      <c r="A1343" s="62">
        <v>27</v>
      </c>
      <c r="B1343" s="62">
        <v>5</v>
      </c>
      <c r="C1343" s="62">
        <v>2026</v>
      </c>
      <c r="D1343" s="41" t="str">
        <f t="shared" si="84"/>
        <v>مصطفي رشدي4المنيب Wصباحيةسعوديالقطاميةاتوبيس 28</v>
      </c>
      <c r="E1343" s="4">
        <v>5013</v>
      </c>
      <c r="F1343" s="41" t="str">
        <f>VLOOKUP(E1343,mapping!C:J,2,FALSE)</f>
        <v>مصطفي رشدي4</v>
      </c>
      <c r="G1343" s="41" t="str">
        <f>IFERROR(VLOOKUP(F1343,mapping!$D$3:$J$200,2,FALSE),0)</f>
        <v>المنيب Wصباحية</v>
      </c>
      <c r="H1343" s="41" t="str">
        <f>IFERROR(VLOOKUP(F1343,mapping!$D$3:$J$200,3,FALSE),0)</f>
        <v>سعودي</v>
      </c>
      <c r="I1343" s="41" t="str">
        <f>IFERROR(VLOOKUP(F1343,mapping!$D$3:$J$200,4,FALSE),0)</f>
        <v>القطامية</v>
      </c>
      <c r="J1343" s="41" t="str">
        <f>IFERROR(VLOOKUP(F1343,mapping!$D$3:$J$200,5,FALSE),0)</f>
        <v>اتوبيس 28</v>
      </c>
      <c r="K1343" s="63">
        <f>IF(W1343=mapping!$N$1,IFERROR(VLOOKUP(Table4[[#This Row],[Column1]],mapping!A:L,11,FALSE),0),IF(W1343&gt;mapping!$N$1,IFERROR(VLOOKUP(Table4[[#This Row],[Column1]],mapping!A:L,11,FALSE),0),))</f>
        <v>1059</v>
      </c>
      <c r="L1343" s="139">
        <v>1</v>
      </c>
      <c r="M1343" s="60">
        <f>IF(W1343=mapping!$N$1,IFERROR(VLOOKUP(Table4[[#This Row],[Column1]],mapping!A:L,12,FALSE),0),IF(W1343&gt;mapping!$N$1,IFERROR(VLOOKUP(Table4[[#This Row],[Column1]],mapping!A:L,12,FALSE),0),0))</f>
        <v>1000</v>
      </c>
      <c r="N1343" s="58">
        <f>Table4[[#This Row],[ سعر اليومية ]]*3%*Table4[[#This Row],[عدد الدورات ]]</f>
        <v>31.77</v>
      </c>
      <c r="O1343" s="56">
        <f>Table4[[#This Row],[ سعر اليومية ]]*Table4[[#This Row],[عدد الدورات ]]-N1343</f>
        <v>1027.23</v>
      </c>
      <c r="P1343" s="194"/>
      <c r="Q1343" s="194"/>
      <c r="R1343" s="194"/>
      <c r="S1343" s="58">
        <f>(Table4[[#This Row],[سعر يومية السائق]]*Table4[[#This Row],[عدد الدورات ]])-SUM(Table4[[#This Row],[سلف ]:[خصم ]])+Table4[[#This Row],[اضافي ]]</f>
        <v>1000</v>
      </c>
      <c r="U1343" s="58">
        <f>Table4[[#This Row],[ سعر اليومية ]]*Table4[[#This Row],[عدد الدورات ]]-Table4[[#This Row],[سعر يومية السائق]]*L1343</f>
        <v>59</v>
      </c>
      <c r="V1343" s="58">
        <f>U1343-Table4[[#This Row],[W/H  3%]]</f>
        <v>27.23</v>
      </c>
      <c r="W1343" s="66" t="str">
        <f>Table4[[#This Row],[اليوم]]&amp;Table4[[#This Row],[الشهر ]]&amp;Table4[[#This Row],[العام]]</f>
        <v>2752026</v>
      </c>
      <c r="X1343" s="66" t="s">
        <v>304</v>
      </c>
    </row>
    <row r="1344" spans="1:24" x14ac:dyDescent="0.3">
      <c r="A1344" s="62">
        <v>27</v>
      </c>
      <c r="B1344" s="62">
        <v>5</v>
      </c>
      <c r="C1344" s="62">
        <v>2026</v>
      </c>
      <c r="D1344" s="41" t="str">
        <f t="shared" si="84"/>
        <v>مصطفي رشدي5صقر 2 ورديةسعوديالقطاميةاتوبيس 28</v>
      </c>
      <c r="E1344" s="4">
        <v>5014</v>
      </c>
      <c r="F1344" s="41" t="str">
        <f>VLOOKUP(E1344,mapping!C:J,2,FALSE)</f>
        <v>مصطفي رشدي5</v>
      </c>
      <c r="G1344" s="41" t="str">
        <f>IFERROR(VLOOKUP(F1344,mapping!$D$3:$J$200,2,FALSE),0)</f>
        <v>صقر 2 وردية</v>
      </c>
      <c r="H1344" s="41" t="str">
        <f>IFERROR(VLOOKUP(F1344,mapping!$D$3:$J$200,3,FALSE),0)</f>
        <v>سعودي</v>
      </c>
      <c r="I1344" s="41" t="str">
        <f>IFERROR(VLOOKUP(F1344,mapping!$D$3:$J$200,4,FALSE),0)</f>
        <v>القطامية</v>
      </c>
      <c r="J1344" s="41" t="str">
        <f>IFERROR(VLOOKUP(F1344,mapping!$D$3:$J$200,5,FALSE),0)</f>
        <v>اتوبيس 28</v>
      </c>
      <c r="K1344" s="63">
        <f>IF(W1344=mapping!$N$1,IFERROR(VLOOKUP(Table4[[#This Row],[Column1]],mapping!A:L,11,FALSE),0),IF(W1344&gt;mapping!$N$1,IFERROR(VLOOKUP(Table4[[#This Row],[Column1]],mapping!A:L,11,FALSE),0),))</f>
        <v>2120</v>
      </c>
      <c r="L1344" s="139">
        <v>1</v>
      </c>
      <c r="M1344" s="60">
        <f>IF(W1344=mapping!$N$1,IFERROR(VLOOKUP(Table4[[#This Row],[Column1]],mapping!A:L,12,FALSE),0),IF(W1344&gt;mapping!$N$1,IFERROR(VLOOKUP(Table4[[#This Row],[Column1]],mapping!A:L,12,FALSE),0),0))</f>
        <v>1780</v>
      </c>
      <c r="N1344" s="58">
        <f>Table4[[#This Row],[ سعر اليومية ]]*3%*Table4[[#This Row],[عدد الدورات ]]</f>
        <v>63.599999999999994</v>
      </c>
      <c r="O1344" s="56">
        <f>Table4[[#This Row],[ سعر اليومية ]]*Table4[[#This Row],[عدد الدورات ]]-N1344</f>
        <v>2056.4</v>
      </c>
      <c r="P1344" s="194"/>
      <c r="Q1344" s="194"/>
      <c r="R1344" s="194"/>
      <c r="S1344" s="58">
        <f>(Table4[[#This Row],[سعر يومية السائق]]*Table4[[#This Row],[عدد الدورات ]])-SUM(Table4[[#This Row],[سلف ]:[خصم ]])+Table4[[#This Row],[اضافي ]]</f>
        <v>1780</v>
      </c>
      <c r="U1344" s="58">
        <f>Table4[[#This Row],[ سعر اليومية ]]*Table4[[#This Row],[عدد الدورات ]]-Table4[[#This Row],[سعر يومية السائق]]*L1344</f>
        <v>340</v>
      </c>
      <c r="V1344" s="58">
        <f>U1344-Table4[[#This Row],[W/H  3%]]</f>
        <v>276.39999999999998</v>
      </c>
      <c r="W1344" s="66" t="str">
        <f>Table4[[#This Row],[اليوم]]&amp;Table4[[#This Row],[الشهر ]]&amp;Table4[[#This Row],[العام]]</f>
        <v>2752026</v>
      </c>
      <c r="X1344" s="66" t="s">
        <v>304</v>
      </c>
    </row>
    <row r="1345" spans="1:24" x14ac:dyDescent="0.3">
      <c r="A1345" s="62">
        <v>27</v>
      </c>
      <c r="B1345" s="62">
        <v>5</v>
      </c>
      <c r="C1345" s="62">
        <v>2026</v>
      </c>
      <c r="D1345" s="41" t="str">
        <f t="shared" si="84"/>
        <v>مصطفي رشدي6المنيب 2 ورديةسعوديالقطاميةاتوبيس 28</v>
      </c>
      <c r="E1345" s="4">
        <v>5027</v>
      </c>
      <c r="F1345" s="41" t="str">
        <f>VLOOKUP(E1345,mapping!C:J,2,FALSE)</f>
        <v>مصطفي رشدي6</v>
      </c>
      <c r="G1345" s="41" t="str">
        <f>IFERROR(VLOOKUP(F1345,mapping!$D$3:$J$200,2,FALSE),0)</f>
        <v>المنيب 2 وردية</v>
      </c>
      <c r="H1345" s="41" t="str">
        <f>IFERROR(VLOOKUP(F1345,mapping!$D$3:$J$200,3,FALSE),0)</f>
        <v>سعودي</v>
      </c>
      <c r="I1345" s="41" t="str">
        <f>IFERROR(VLOOKUP(F1345,mapping!$D$3:$J$200,4,FALSE),0)</f>
        <v>القطامية</v>
      </c>
      <c r="J1345" s="41" t="str">
        <f>IFERROR(VLOOKUP(F1345,mapping!$D$3:$J$200,5,FALSE),0)</f>
        <v>اتوبيس 28</v>
      </c>
      <c r="K1345" s="63">
        <f>IF(W1345=mapping!$N$1,IFERROR(VLOOKUP(Table4[[#This Row],[Column1]],mapping!A:L,11,FALSE),0),IF(W1345&gt;mapping!$N$1,IFERROR(VLOOKUP(Table4[[#This Row],[Column1]],mapping!A:L,11,FALSE),0),))</f>
        <v>3944</v>
      </c>
      <c r="L1345" s="139">
        <v>1</v>
      </c>
      <c r="M1345" s="60">
        <f>IF(W1345=mapping!$N$1,IFERROR(VLOOKUP(Table4[[#This Row],[Column1]],mapping!A:L,12,FALSE),0),IF(W1345&gt;mapping!$N$1,IFERROR(VLOOKUP(Table4[[#This Row],[Column1]],mapping!A:L,12,FALSE),0),0))</f>
        <v>3600</v>
      </c>
      <c r="N1345" s="58">
        <f>Table4[[#This Row],[ سعر اليومية ]]*3%*Table4[[#This Row],[عدد الدورات ]]</f>
        <v>118.32</v>
      </c>
      <c r="O1345" s="56">
        <f>Table4[[#This Row],[ سعر اليومية ]]*Table4[[#This Row],[عدد الدورات ]]-N1345</f>
        <v>3825.68</v>
      </c>
      <c r="P1345" s="194"/>
      <c r="Q1345" s="194"/>
      <c r="R1345" s="194"/>
      <c r="S1345" s="58">
        <f>(Table4[[#This Row],[سعر يومية السائق]]*Table4[[#This Row],[عدد الدورات ]])-SUM(Table4[[#This Row],[سلف ]:[خصم ]])+Table4[[#This Row],[اضافي ]]</f>
        <v>3600</v>
      </c>
      <c r="U1345" s="58">
        <f>Table4[[#This Row],[ سعر اليومية ]]*Table4[[#This Row],[عدد الدورات ]]-Table4[[#This Row],[سعر يومية السائق]]*L1345</f>
        <v>344</v>
      </c>
      <c r="V1345" s="58">
        <f>U1345-Table4[[#This Row],[W/H  3%]]</f>
        <v>225.68</v>
      </c>
      <c r="W1345" s="66" t="str">
        <f>Table4[[#This Row],[اليوم]]&amp;Table4[[#This Row],[الشهر ]]&amp;Table4[[#This Row],[العام]]</f>
        <v>2752026</v>
      </c>
      <c r="X1345" s="66" t="s">
        <v>304</v>
      </c>
    </row>
    <row r="1346" spans="1:24" x14ac:dyDescent="0.3">
      <c r="A1346" s="62">
        <v>27</v>
      </c>
      <c r="B1346" s="62">
        <v>5</v>
      </c>
      <c r="C1346" s="62">
        <v>2026</v>
      </c>
      <c r="D1346" s="41" t="str">
        <f t="shared" si="84"/>
        <v>كرم ترك 1قليوب 2 ورديةسعوديالقطاميةاتوبيس 28</v>
      </c>
      <c r="E1346" s="4">
        <v>5015</v>
      </c>
      <c r="F1346" s="41" t="str">
        <f>VLOOKUP(E1346,mapping!C:J,2,FALSE)</f>
        <v>كرم ترك 1</v>
      </c>
      <c r="G1346" s="41" t="str">
        <f>IFERROR(VLOOKUP(F1346,mapping!$D$3:$J$200,2,FALSE),0)</f>
        <v>قليوب 2 وردية</v>
      </c>
      <c r="H1346" s="41" t="str">
        <f>IFERROR(VLOOKUP(F1346,mapping!$D$3:$J$200,3,FALSE),0)</f>
        <v>سعودي</v>
      </c>
      <c r="I1346" s="41" t="str">
        <f>IFERROR(VLOOKUP(F1346,mapping!$D$3:$J$200,4,FALSE),0)</f>
        <v>القطامية</v>
      </c>
      <c r="J1346" s="41" t="str">
        <f>IFERROR(VLOOKUP(F1346,mapping!$D$3:$J$200,5,FALSE),0)</f>
        <v>اتوبيس 28</v>
      </c>
      <c r="K1346" s="63">
        <f>IF(W1346=mapping!$N$1,IFERROR(VLOOKUP(Table4[[#This Row],[Column1]],mapping!A:L,11,FALSE),0),IF(W1346&gt;mapping!$N$1,IFERROR(VLOOKUP(Table4[[#This Row],[Column1]],mapping!A:L,11,FALSE),0),))</f>
        <v>3959</v>
      </c>
      <c r="L1346" s="139">
        <v>1</v>
      </c>
      <c r="M1346" s="60">
        <f>IF(W1346=mapping!$N$1,IFERROR(VLOOKUP(Table4[[#This Row],[Column1]],mapping!A:L,12,FALSE),0),IF(W1346&gt;mapping!$N$1,IFERROR(VLOOKUP(Table4[[#This Row],[Column1]],mapping!A:L,12,FALSE),0),0))</f>
        <v>4200</v>
      </c>
      <c r="N1346" s="58">
        <f>Table4[[#This Row],[ سعر اليومية ]]*3%*Table4[[#This Row],[عدد الدورات ]]</f>
        <v>118.77</v>
      </c>
      <c r="O1346" s="56">
        <f>Table4[[#This Row],[ سعر اليومية ]]*Table4[[#This Row],[عدد الدورات ]]-N1346</f>
        <v>3840.23</v>
      </c>
      <c r="P1346" s="194"/>
      <c r="Q1346" s="194"/>
      <c r="R1346" s="194"/>
      <c r="S1346" s="58">
        <f>(Table4[[#This Row],[سعر يومية السائق]]*Table4[[#This Row],[عدد الدورات ]])-SUM(Table4[[#This Row],[سلف ]:[خصم ]])+Table4[[#This Row],[اضافي ]]</f>
        <v>4200</v>
      </c>
      <c r="U1346" s="58">
        <f>Table4[[#This Row],[ سعر اليومية ]]*Table4[[#This Row],[عدد الدورات ]]-Table4[[#This Row],[سعر يومية السائق]]*L1346</f>
        <v>-241</v>
      </c>
      <c r="V1346" s="58">
        <f>U1346-Table4[[#This Row],[W/H  3%]]</f>
        <v>-359.77</v>
      </c>
      <c r="W1346" s="66" t="str">
        <f>Table4[[#This Row],[اليوم]]&amp;Table4[[#This Row],[الشهر ]]&amp;Table4[[#This Row],[العام]]</f>
        <v>2752026</v>
      </c>
      <c r="X1346" s="66" t="s">
        <v>304</v>
      </c>
    </row>
    <row r="1347" spans="1:24" x14ac:dyDescent="0.3">
      <c r="A1347" s="62">
        <v>27</v>
      </c>
      <c r="B1347" s="62">
        <v>5</v>
      </c>
      <c r="C1347" s="62">
        <v>2026</v>
      </c>
      <c r="D1347" s="41" t="str">
        <f t="shared" si="84"/>
        <v>كرم ترك 2قليوب 2 ورديةسعوديمدينتي اتوبيس 28</v>
      </c>
      <c r="E1347" s="4">
        <v>5017</v>
      </c>
      <c r="F1347" s="41" t="str">
        <f>VLOOKUP(E1347,mapping!C:J,2,FALSE)</f>
        <v>كرم ترك 2</v>
      </c>
      <c r="G1347" s="41" t="str">
        <f>IFERROR(VLOOKUP(F1347,mapping!$D$3:$J$200,2,FALSE),0)</f>
        <v>قليوب 2 وردية</v>
      </c>
      <c r="H1347" s="41" t="str">
        <f>IFERROR(VLOOKUP(F1347,mapping!$D$3:$J$200,3,FALSE),0)</f>
        <v>سعودي</v>
      </c>
      <c r="I1347" s="41" t="str">
        <f>IFERROR(VLOOKUP(F1347,mapping!$D$3:$J$200,4,FALSE),0)</f>
        <v xml:space="preserve">مدينتي </v>
      </c>
      <c r="J1347" s="41" t="str">
        <f>IFERROR(VLOOKUP(F1347,mapping!$D$3:$J$200,5,FALSE),0)</f>
        <v>اتوبيس 28</v>
      </c>
      <c r="K1347" s="63">
        <f>IF(W1347=mapping!$N$1,IFERROR(VLOOKUP(Table4[[#This Row],[Column1]],mapping!A:L,11,FALSE),0),IF(W1347&gt;mapping!$N$1,IFERROR(VLOOKUP(Table4[[#This Row],[Column1]],mapping!A:L,11,FALSE),0),))</f>
        <v>4634</v>
      </c>
      <c r="L1347" s="139">
        <v>1</v>
      </c>
      <c r="M1347" s="60">
        <f>IF(W1347=mapping!$N$1,IFERROR(VLOOKUP(Table4[[#This Row],[Column1]],mapping!A:L,12,FALSE),0),IF(W1347&gt;mapping!$N$1,IFERROR(VLOOKUP(Table4[[#This Row],[Column1]],mapping!A:L,12,FALSE),0),0))</f>
        <v>4150</v>
      </c>
      <c r="N1347" s="58">
        <f>Table4[[#This Row],[ سعر اليومية ]]*3%*Table4[[#This Row],[عدد الدورات ]]</f>
        <v>139.01999999999998</v>
      </c>
      <c r="O1347" s="56">
        <f>Table4[[#This Row],[ سعر اليومية ]]*Table4[[#This Row],[عدد الدورات ]]-N1347</f>
        <v>4494.9799999999996</v>
      </c>
      <c r="P1347" s="194"/>
      <c r="Q1347" s="194"/>
      <c r="R1347" s="194"/>
      <c r="S1347" s="58">
        <f>(Table4[[#This Row],[سعر يومية السائق]]*Table4[[#This Row],[عدد الدورات ]])-SUM(Table4[[#This Row],[سلف ]:[خصم ]])+Table4[[#This Row],[اضافي ]]</f>
        <v>4150</v>
      </c>
      <c r="U1347" s="58">
        <f>Table4[[#This Row],[ سعر اليومية ]]*Table4[[#This Row],[عدد الدورات ]]-Table4[[#This Row],[سعر يومية السائق]]*L1347</f>
        <v>484</v>
      </c>
      <c r="V1347" s="58">
        <f>U1347-Table4[[#This Row],[W/H  3%]]</f>
        <v>344.98</v>
      </c>
      <c r="W1347" s="66" t="str">
        <f>Table4[[#This Row],[اليوم]]&amp;Table4[[#This Row],[الشهر ]]&amp;Table4[[#This Row],[العام]]</f>
        <v>2752026</v>
      </c>
      <c r="X1347" s="66" t="s">
        <v>304</v>
      </c>
    </row>
    <row r="1348" spans="1:24" x14ac:dyDescent="0.3">
      <c r="A1348" s="62">
        <v>27</v>
      </c>
      <c r="B1348" s="62">
        <v>5</v>
      </c>
      <c r="C1348" s="62">
        <v>2026</v>
      </c>
      <c r="D1348" s="41" t="str">
        <f t="shared" si="84"/>
        <v>كرم ترك 3قليوب 1 ورديةسعوديمدينتي اتوبيس 28</v>
      </c>
      <c r="E1348" s="4">
        <v>5018</v>
      </c>
      <c r="F1348" s="41" t="str">
        <f>VLOOKUP(E1348,mapping!C:J,2,FALSE)</f>
        <v>كرم ترك 3</v>
      </c>
      <c r="G1348" s="41" t="str">
        <f>IFERROR(VLOOKUP(F1348,mapping!$D$3:$J$200,2,FALSE),0)</f>
        <v>قليوب 1 وردية</v>
      </c>
      <c r="H1348" s="41" t="str">
        <f>IFERROR(VLOOKUP(F1348,mapping!$D$3:$J$200,3,FALSE),0)</f>
        <v>سعودي</v>
      </c>
      <c r="I1348" s="41" t="str">
        <f>IFERROR(VLOOKUP(F1348,mapping!$D$3:$J$200,4,FALSE),0)</f>
        <v xml:space="preserve">مدينتي </v>
      </c>
      <c r="J1348" s="41" t="str">
        <f>IFERROR(VLOOKUP(F1348,mapping!$D$3:$J$200,5,FALSE),0)</f>
        <v>اتوبيس 28</v>
      </c>
      <c r="K1348" s="63">
        <f>IF(W1348=mapping!$N$1,IFERROR(VLOOKUP(Table4[[#This Row],[Column1]],mapping!A:L,11,FALSE),0),IF(W1348&gt;mapping!$N$1,IFERROR(VLOOKUP(Table4[[#This Row],[Column1]],mapping!A:L,11,FALSE),0),))</f>
        <v>4634</v>
      </c>
      <c r="L1348" s="139">
        <v>1</v>
      </c>
      <c r="M1348" s="60">
        <f>IF(W1348=mapping!$N$1,IFERROR(VLOOKUP(Table4[[#This Row],[Column1]],mapping!A:L,12,FALSE),0),IF(W1348&gt;mapping!$N$1,IFERROR(VLOOKUP(Table4[[#This Row],[Column1]],mapping!A:L,12,FALSE),0),0))</f>
        <v>4000</v>
      </c>
      <c r="N1348" s="58">
        <f>Table4[[#This Row],[ سعر اليومية ]]*3%*Table4[[#This Row],[عدد الدورات ]]</f>
        <v>139.01999999999998</v>
      </c>
      <c r="O1348" s="56">
        <f>Table4[[#This Row],[ سعر اليومية ]]*Table4[[#This Row],[عدد الدورات ]]-N1348</f>
        <v>4494.9799999999996</v>
      </c>
      <c r="P1348" s="194"/>
      <c r="Q1348" s="194"/>
      <c r="R1348" s="194"/>
      <c r="S1348" s="58">
        <f>(Table4[[#This Row],[سعر يومية السائق]]*Table4[[#This Row],[عدد الدورات ]])-SUM(Table4[[#This Row],[سلف ]:[خصم ]])+Table4[[#This Row],[اضافي ]]</f>
        <v>4000</v>
      </c>
      <c r="U1348" s="58">
        <f>Table4[[#This Row],[ سعر اليومية ]]*Table4[[#This Row],[عدد الدورات ]]-Table4[[#This Row],[سعر يومية السائق]]*L1348</f>
        <v>634</v>
      </c>
      <c r="V1348" s="58">
        <f>U1348-Table4[[#This Row],[W/H  3%]]</f>
        <v>494.98</v>
      </c>
      <c r="W1348" s="66" t="str">
        <f>Table4[[#This Row],[اليوم]]&amp;Table4[[#This Row],[الشهر ]]&amp;Table4[[#This Row],[العام]]</f>
        <v>2752026</v>
      </c>
      <c r="X1348" s="66" t="s">
        <v>304</v>
      </c>
    </row>
    <row r="1349" spans="1:24" x14ac:dyDescent="0.3">
      <c r="A1349" s="62">
        <v>27</v>
      </c>
      <c r="B1349" s="62">
        <v>5</v>
      </c>
      <c r="C1349" s="62">
        <v>2026</v>
      </c>
      <c r="D1349" s="41" t="str">
        <f t="shared" si="84"/>
        <v>كرم ترك 4عدلي منصور شفتسعوديمدينتي اتوبيس 28</v>
      </c>
      <c r="E1349" s="4">
        <v>5019</v>
      </c>
      <c r="F1349" s="41" t="str">
        <f>VLOOKUP(E1349,mapping!C:J,2,FALSE)</f>
        <v>كرم ترك 4</v>
      </c>
      <c r="G1349" s="41" t="str">
        <f>IFERROR(VLOOKUP(F1349,mapping!$D$3:$J$200,2,FALSE),0)</f>
        <v>عدلي منصور شفت</v>
      </c>
      <c r="H1349" s="41" t="str">
        <f>IFERROR(VLOOKUP(F1349,mapping!$D$3:$J$200,3,FALSE),0)</f>
        <v>سعودي</v>
      </c>
      <c r="I1349" s="41" t="str">
        <f>IFERROR(VLOOKUP(F1349,mapping!$D$3:$J$200,4,FALSE),0)</f>
        <v xml:space="preserve">مدينتي </v>
      </c>
      <c r="J1349" s="41" t="str">
        <f>IFERROR(VLOOKUP(F1349,mapping!$D$3:$J$200,5,FALSE),0)</f>
        <v>اتوبيس 28</v>
      </c>
      <c r="K1349" s="63">
        <f>IF(W1349=mapping!$N$1,IFERROR(VLOOKUP(Table4[[#This Row],[Column1]],mapping!A:L,11,FALSE),0),IF(W1349&gt;mapping!$N$1,IFERROR(VLOOKUP(Table4[[#This Row],[Column1]],mapping!A:L,11,FALSE),0),))</f>
        <v>741</v>
      </c>
      <c r="L1349" s="139">
        <v>1</v>
      </c>
      <c r="M1349" s="60">
        <f>IF(W1349=mapping!$N$1,IFERROR(VLOOKUP(Table4[[#This Row],[Column1]],mapping!A:L,12,FALSE),0),IF(W1349&gt;mapping!$N$1,IFERROR(VLOOKUP(Table4[[#This Row],[Column1]],mapping!A:L,12,FALSE),0),0))</f>
        <v>500</v>
      </c>
      <c r="N1349" s="58">
        <f>Table4[[#This Row],[ سعر اليومية ]]*3%*Table4[[#This Row],[عدد الدورات ]]</f>
        <v>22.23</v>
      </c>
      <c r="O1349" s="56">
        <f>Table4[[#This Row],[ سعر اليومية ]]*Table4[[#This Row],[عدد الدورات ]]-N1349</f>
        <v>718.77</v>
      </c>
      <c r="P1349" s="194"/>
      <c r="Q1349" s="194"/>
      <c r="R1349" s="194"/>
      <c r="S1349" s="58">
        <f>(Table4[[#This Row],[سعر يومية السائق]]*Table4[[#This Row],[عدد الدورات ]])-SUM(Table4[[#This Row],[سلف ]:[خصم ]])+Table4[[#This Row],[اضافي ]]</f>
        <v>500</v>
      </c>
      <c r="U1349" s="58">
        <f>Table4[[#This Row],[ سعر اليومية ]]*Table4[[#This Row],[عدد الدورات ]]-Table4[[#This Row],[سعر يومية السائق]]*L1349</f>
        <v>241</v>
      </c>
      <c r="V1349" s="58">
        <f>U1349-Table4[[#This Row],[W/H  3%]]</f>
        <v>218.77</v>
      </c>
      <c r="W1349" s="66" t="str">
        <f>Table4[[#This Row],[اليوم]]&amp;Table4[[#This Row],[الشهر ]]&amp;Table4[[#This Row],[العام]]</f>
        <v>2752026</v>
      </c>
      <c r="X1349" s="66" t="s">
        <v>304</v>
      </c>
    </row>
    <row r="1350" spans="1:24" x14ac:dyDescent="0.3">
      <c r="A1350" s="62">
        <v>27</v>
      </c>
      <c r="B1350" s="62">
        <v>5</v>
      </c>
      <c r="C1350" s="62">
        <v>2026</v>
      </c>
      <c r="D1350" s="41" t="str">
        <f t="shared" si="84"/>
        <v>عماد النجار 4قليوب بيتوينسعوديمدينتي اتوبيس 28</v>
      </c>
      <c r="E1350" s="4">
        <v>5020</v>
      </c>
      <c r="F1350" s="41" t="str">
        <f>VLOOKUP(E1350,mapping!C:J,2,FALSE)</f>
        <v>عماد النجار 4</v>
      </c>
      <c r="G1350" s="41" t="str">
        <f>IFERROR(VLOOKUP(F1350,mapping!$D$3:$J$200,2,FALSE),0)</f>
        <v>قليوب بيتوين</v>
      </c>
      <c r="H1350" s="41" t="str">
        <f>IFERROR(VLOOKUP(F1350,mapping!$D$3:$J$200,3,FALSE),0)</f>
        <v>سعودي</v>
      </c>
      <c r="I1350" s="41" t="str">
        <f>IFERROR(VLOOKUP(F1350,mapping!$D$3:$J$200,4,FALSE),0)</f>
        <v xml:space="preserve">مدينتي </v>
      </c>
      <c r="J1350" s="41" t="str">
        <f>IFERROR(VLOOKUP(F1350,mapping!$D$3:$J$200,5,FALSE),0)</f>
        <v>اتوبيس 28</v>
      </c>
      <c r="K1350" s="63">
        <f>IF(W1350=mapping!$N$1,IFERROR(VLOOKUP(Table4[[#This Row],[Column1]],mapping!A:L,11,FALSE),0),IF(W1350&gt;mapping!$N$1,IFERROR(VLOOKUP(Table4[[#This Row],[Column1]],mapping!A:L,11,FALSE),0),))</f>
        <v>1482</v>
      </c>
      <c r="L1350" s="139">
        <v>1</v>
      </c>
      <c r="M1350" s="60">
        <f>IF(W1350=mapping!$N$1,IFERROR(VLOOKUP(Table4[[#This Row],[Column1]],mapping!A:L,12,FALSE),0),IF(W1350&gt;mapping!$N$1,IFERROR(VLOOKUP(Table4[[#This Row],[Column1]],mapping!A:L,12,FALSE),0),0))</f>
        <v>1400</v>
      </c>
      <c r="N1350" s="58">
        <f>Table4[[#This Row],[ سعر اليومية ]]*3%*Table4[[#This Row],[عدد الدورات ]]</f>
        <v>44.46</v>
      </c>
      <c r="O1350" s="56">
        <f>Table4[[#This Row],[ سعر اليومية ]]*Table4[[#This Row],[عدد الدورات ]]-N1350</f>
        <v>1437.54</v>
      </c>
      <c r="P1350" s="194"/>
      <c r="Q1350" s="194"/>
      <c r="R1350" s="194"/>
      <c r="S1350" s="58">
        <f>(Table4[[#This Row],[سعر يومية السائق]]*Table4[[#This Row],[عدد الدورات ]])-SUM(Table4[[#This Row],[سلف ]:[خصم ]])+Table4[[#This Row],[اضافي ]]</f>
        <v>1400</v>
      </c>
      <c r="U1350" s="58">
        <f>Table4[[#This Row],[ سعر اليومية ]]*Table4[[#This Row],[عدد الدورات ]]-Table4[[#This Row],[سعر يومية السائق]]*L1350</f>
        <v>82</v>
      </c>
      <c r="V1350" s="58">
        <f>U1350-Table4[[#This Row],[W/H  3%]]</f>
        <v>37.54</v>
      </c>
      <c r="W1350" s="66" t="str">
        <f>Table4[[#This Row],[اليوم]]&amp;Table4[[#This Row],[الشهر ]]&amp;Table4[[#This Row],[العام]]</f>
        <v>2752026</v>
      </c>
      <c r="X1350" s="66" t="s">
        <v>304</v>
      </c>
    </row>
    <row r="1351" spans="1:24" x14ac:dyDescent="0.3">
      <c r="A1351" s="62">
        <v>27</v>
      </c>
      <c r="B1351" s="62">
        <v>5</v>
      </c>
      <c r="C1351" s="62">
        <v>2026</v>
      </c>
      <c r="D1351" s="41" t="str">
        <f t="shared" si="84"/>
        <v>ممدوح كيلاني4المنيب 2 وردية سعوديمدينتي ميكروباص صيني</v>
      </c>
      <c r="E1351" s="4">
        <v>5022</v>
      </c>
      <c r="F1351" s="41" t="str">
        <f>VLOOKUP(E1351,mapping!C:J,2,FALSE)</f>
        <v>ممدوح كيلاني4</v>
      </c>
      <c r="G1351" s="41" t="str">
        <f>IFERROR(VLOOKUP(F1351,mapping!$D$3:$J$200,2,FALSE),0)</f>
        <v xml:space="preserve">المنيب 2 وردية </v>
      </c>
      <c r="H1351" s="41" t="str">
        <f>IFERROR(VLOOKUP(F1351,mapping!$D$3:$J$200,3,FALSE),0)</f>
        <v>سعودي</v>
      </c>
      <c r="I1351" s="41" t="str">
        <f>IFERROR(VLOOKUP(F1351,mapping!$D$3:$J$200,4,FALSE),0)</f>
        <v xml:space="preserve">مدينتي </v>
      </c>
      <c r="J1351" s="41" t="str">
        <f>IFERROR(VLOOKUP(F1351,mapping!$D$3:$J$200,5,FALSE),0)</f>
        <v>ميكروباص صيني</v>
      </c>
      <c r="K1351" s="63">
        <f>IF(W1351=mapping!$N$1,IFERROR(VLOOKUP(Table4[[#This Row],[Column1]],mapping!A:L,11,FALSE),0),IF(W1351&gt;mapping!$N$1,IFERROR(VLOOKUP(Table4[[#This Row],[Column1]],mapping!A:L,11,FALSE),0),))</f>
        <v>2965</v>
      </c>
      <c r="L1351" s="139">
        <v>1</v>
      </c>
      <c r="M1351" s="60">
        <f>IF(W1351=mapping!$N$1,IFERROR(VLOOKUP(Table4[[#This Row],[Column1]],mapping!A:L,12,FALSE),0),IF(W1351&gt;mapping!$N$1,IFERROR(VLOOKUP(Table4[[#This Row],[Column1]],mapping!A:L,12,FALSE),0),0))</f>
        <v>2600</v>
      </c>
      <c r="N1351" s="58">
        <f>Table4[[#This Row],[ سعر اليومية ]]*3%*Table4[[#This Row],[عدد الدورات ]]</f>
        <v>88.95</v>
      </c>
      <c r="O1351" s="56">
        <f>Table4[[#This Row],[ سعر اليومية ]]*Table4[[#This Row],[عدد الدورات ]]-N1351</f>
        <v>2876.05</v>
      </c>
      <c r="P1351" s="194"/>
      <c r="Q1351" s="194"/>
      <c r="R1351" s="194"/>
      <c r="S1351" s="58">
        <f>(Table4[[#This Row],[سعر يومية السائق]]*Table4[[#This Row],[عدد الدورات ]])-SUM(Table4[[#This Row],[سلف ]:[خصم ]])+Table4[[#This Row],[اضافي ]]</f>
        <v>2600</v>
      </c>
      <c r="U1351" s="58">
        <f>Table4[[#This Row],[ سعر اليومية ]]*Table4[[#This Row],[عدد الدورات ]]-Table4[[#This Row],[سعر يومية السائق]]*L1351</f>
        <v>365</v>
      </c>
      <c r="V1351" s="58">
        <f>U1351-Table4[[#This Row],[W/H  3%]]</f>
        <v>276.05</v>
      </c>
      <c r="W1351" s="66" t="str">
        <f>Table4[[#This Row],[اليوم]]&amp;Table4[[#This Row],[الشهر ]]&amp;Table4[[#This Row],[العام]]</f>
        <v>2752026</v>
      </c>
      <c r="X1351" s="66" t="s">
        <v>304</v>
      </c>
    </row>
    <row r="1352" spans="1:24" x14ac:dyDescent="0.3">
      <c r="A1352" s="62">
        <v>27</v>
      </c>
      <c r="B1352" s="62">
        <v>5</v>
      </c>
      <c r="C1352" s="62">
        <v>2026</v>
      </c>
      <c r="D1352" s="41" t="str">
        <f t="shared" si="84"/>
        <v>فرج 5حلوان 2 ورديةسعوديمدينتي اتوبيس 28</v>
      </c>
      <c r="E1352" s="4">
        <v>5023</v>
      </c>
      <c r="F1352" s="41" t="str">
        <f>VLOOKUP(E1352,mapping!C:J,2,FALSE)</f>
        <v>فرج 5</v>
      </c>
      <c r="G1352" s="41" t="str">
        <f>IFERROR(VLOOKUP(F1352,mapping!$D$3:$J$200,2,FALSE),0)</f>
        <v>حلوان 2 وردية</v>
      </c>
      <c r="H1352" s="41" t="str">
        <f>IFERROR(VLOOKUP(F1352,mapping!$D$3:$J$200,3,FALSE),0)</f>
        <v>سعودي</v>
      </c>
      <c r="I1352" s="41" t="str">
        <f>IFERROR(VLOOKUP(F1352,mapping!$D$3:$J$200,4,FALSE),0)</f>
        <v xml:space="preserve">مدينتي </v>
      </c>
      <c r="J1352" s="41" t="str">
        <f>IFERROR(VLOOKUP(F1352,mapping!$D$3:$J$200,5,FALSE),0)</f>
        <v>اتوبيس 28</v>
      </c>
      <c r="K1352" s="63">
        <f>IF(W1352=mapping!$N$1,IFERROR(VLOOKUP(Table4[[#This Row],[Column1]],mapping!A:L,11,FALSE),0),IF(W1352&gt;mapping!$N$1,IFERROR(VLOOKUP(Table4[[#This Row],[Column1]],mapping!A:L,11,FALSE),0),))</f>
        <v>4634</v>
      </c>
      <c r="L1352" s="139">
        <v>1</v>
      </c>
      <c r="M1352" s="60">
        <f>IF(W1352=mapping!$N$1,IFERROR(VLOOKUP(Table4[[#This Row],[Column1]],mapping!A:L,12,FALSE),0),IF(W1352&gt;mapping!$N$1,IFERROR(VLOOKUP(Table4[[#This Row],[Column1]],mapping!A:L,12,FALSE),0),0))</f>
        <v>4100</v>
      </c>
      <c r="N1352" s="58">
        <f>Table4[[#This Row],[ سعر اليومية ]]*3%*Table4[[#This Row],[عدد الدورات ]]</f>
        <v>139.01999999999998</v>
      </c>
      <c r="O1352" s="56">
        <f>Table4[[#This Row],[ سعر اليومية ]]*Table4[[#This Row],[عدد الدورات ]]-N1352</f>
        <v>4494.9799999999996</v>
      </c>
      <c r="P1352" s="194"/>
      <c r="Q1352" s="194"/>
      <c r="R1352" s="194"/>
      <c r="S1352" s="58">
        <f>(Table4[[#This Row],[سعر يومية السائق]]*Table4[[#This Row],[عدد الدورات ]])-SUM(Table4[[#This Row],[سلف ]:[خصم ]])+Table4[[#This Row],[اضافي ]]</f>
        <v>4100</v>
      </c>
      <c r="U1352" s="58">
        <f>Table4[[#This Row],[ سعر اليومية ]]*Table4[[#This Row],[عدد الدورات ]]-Table4[[#This Row],[سعر يومية السائق]]*L1352</f>
        <v>534</v>
      </c>
      <c r="V1352" s="58">
        <f>U1352-Table4[[#This Row],[W/H  3%]]</f>
        <v>394.98</v>
      </c>
      <c r="W1352" s="66" t="str">
        <f>Table4[[#This Row],[اليوم]]&amp;Table4[[#This Row],[الشهر ]]&amp;Table4[[#This Row],[العام]]</f>
        <v>2752026</v>
      </c>
      <c r="X1352" s="66" t="s">
        <v>304</v>
      </c>
    </row>
    <row r="1353" spans="1:24" x14ac:dyDescent="0.3">
      <c r="A1353" s="62">
        <v>27</v>
      </c>
      <c r="B1353" s="62">
        <v>5</v>
      </c>
      <c r="C1353" s="62">
        <v>2026</v>
      </c>
      <c r="D1353" s="41" t="str">
        <f t="shared" si="84"/>
        <v>سيد الحاويالحلميةسعوديمدينتي اتوبيس 28</v>
      </c>
      <c r="E1353" s="4">
        <v>5024</v>
      </c>
      <c r="F1353" s="41" t="str">
        <f>VLOOKUP(E1353,mapping!C:J,2,FALSE)</f>
        <v>سيد الحاوي</v>
      </c>
      <c r="G1353" s="41" t="str">
        <f>IFERROR(VLOOKUP(F1353,mapping!$D$3:$J$200,2,FALSE),0)</f>
        <v>الحلمية</v>
      </c>
      <c r="H1353" s="41" t="str">
        <f>IFERROR(VLOOKUP(F1353,mapping!$D$3:$J$200,3,FALSE),0)</f>
        <v>سعودي</v>
      </c>
      <c r="I1353" s="41" t="str">
        <f>IFERROR(VLOOKUP(F1353,mapping!$D$3:$J$200,4,FALSE),0)</f>
        <v xml:space="preserve">مدينتي </v>
      </c>
      <c r="J1353" s="41" t="str">
        <f>IFERROR(VLOOKUP(F1353,mapping!$D$3:$J$200,5,FALSE),0)</f>
        <v>اتوبيس 28</v>
      </c>
      <c r="K1353" s="63">
        <f>IF(W1353=mapping!$N$1,IFERROR(VLOOKUP(Table4[[#This Row],[Column1]],mapping!A:L,11,FALSE),0),IF(W1353&gt;mapping!$N$1,IFERROR(VLOOKUP(Table4[[#This Row],[Column1]],mapping!A:L,11,FALSE),0),))</f>
        <v>4634</v>
      </c>
      <c r="L1353" s="139">
        <v>1</v>
      </c>
      <c r="M1353" s="60">
        <f>IF(W1353=mapping!$N$1,IFERROR(VLOOKUP(Table4[[#This Row],[Column1]],mapping!A:L,12,FALSE),0),IF(W1353&gt;mapping!$N$1,IFERROR(VLOOKUP(Table4[[#This Row],[Column1]],mapping!A:L,12,FALSE),0),0))</f>
        <v>3750</v>
      </c>
      <c r="N1353" s="58">
        <f>Table4[[#This Row],[ سعر اليومية ]]*3%*Table4[[#This Row],[عدد الدورات ]]</f>
        <v>139.01999999999998</v>
      </c>
      <c r="O1353" s="56">
        <f>Table4[[#This Row],[ سعر اليومية ]]*Table4[[#This Row],[عدد الدورات ]]-N1353</f>
        <v>4494.9799999999996</v>
      </c>
      <c r="P1353" s="194"/>
      <c r="Q1353" s="194"/>
      <c r="R1353" s="194"/>
      <c r="S1353" s="58">
        <f>(Table4[[#This Row],[سعر يومية السائق]]*Table4[[#This Row],[عدد الدورات ]])-SUM(Table4[[#This Row],[سلف ]:[خصم ]])+Table4[[#This Row],[اضافي ]]</f>
        <v>3750</v>
      </c>
      <c r="U1353" s="58">
        <f>Table4[[#This Row],[ سعر اليومية ]]*Table4[[#This Row],[عدد الدورات ]]-Table4[[#This Row],[سعر يومية السائق]]*L1353</f>
        <v>884</v>
      </c>
      <c r="V1353" s="58">
        <f>U1353-Table4[[#This Row],[W/H  3%]]</f>
        <v>744.98</v>
      </c>
      <c r="W1353" s="66" t="str">
        <f>Table4[[#This Row],[اليوم]]&amp;Table4[[#This Row],[الشهر ]]&amp;Table4[[#This Row],[العام]]</f>
        <v>2752026</v>
      </c>
      <c r="X1353" s="66" t="s">
        <v>304</v>
      </c>
    </row>
    <row r="1354" spans="1:24" x14ac:dyDescent="0.3">
      <c r="A1354" s="62">
        <v>27</v>
      </c>
      <c r="B1354" s="62">
        <v>5</v>
      </c>
      <c r="C1354" s="62">
        <v>2026</v>
      </c>
      <c r="D1354" s="41" t="str">
        <f t="shared" si="84"/>
        <v>سيد الحاوي 2عدلي منصور سعوديمدينتي اتوبيس 28</v>
      </c>
      <c r="E1354" s="4">
        <v>5028</v>
      </c>
      <c r="F1354" s="41" t="str">
        <f>VLOOKUP(E1354,mapping!C:J,2,FALSE)</f>
        <v>سيد الحاوي 2</v>
      </c>
      <c r="G1354" s="41" t="str">
        <f>IFERROR(VLOOKUP(F1354,mapping!$D$3:$J$200,2,FALSE),0)</f>
        <v xml:space="preserve">عدلي منصور </v>
      </c>
      <c r="H1354" s="41" t="str">
        <f>IFERROR(VLOOKUP(F1354,mapping!$D$3:$J$200,3,FALSE),0)</f>
        <v>سعودي</v>
      </c>
      <c r="I1354" s="41" t="str">
        <f>IFERROR(VLOOKUP(F1354,mapping!$D$3:$J$200,4,FALSE),0)</f>
        <v xml:space="preserve">مدينتي </v>
      </c>
      <c r="J1354" s="41" t="str">
        <f>IFERROR(VLOOKUP(F1354,mapping!$D$3:$J$200,5,FALSE),0)</f>
        <v>اتوبيس 28</v>
      </c>
      <c r="K1354" s="63">
        <f>IF(W1354=mapping!$N$1,IFERROR(VLOOKUP(Table4[[#This Row],[Column1]],mapping!A:L,11,FALSE),0),IF(W1354&gt;mapping!$N$1,IFERROR(VLOOKUP(Table4[[#This Row],[Column1]],mapping!A:L,11,FALSE),0),))</f>
        <v>741</v>
      </c>
      <c r="L1354" s="139">
        <v>1</v>
      </c>
      <c r="M1354" s="60">
        <f>IF(W1354=mapping!$N$1,IFERROR(VLOOKUP(Table4[[#This Row],[Column1]],mapping!A:L,12,FALSE),0),IF(W1354&gt;mapping!$N$1,IFERROR(VLOOKUP(Table4[[#This Row],[Column1]],mapping!A:L,12,FALSE),0),0))</f>
        <v>550</v>
      </c>
      <c r="N1354" s="58">
        <f>Table4[[#This Row],[ سعر اليومية ]]*3%*Table4[[#This Row],[عدد الدورات ]]</f>
        <v>22.23</v>
      </c>
      <c r="O1354" s="56">
        <f>Table4[[#This Row],[ سعر اليومية ]]*Table4[[#This Row],[عدد الدورات ]]-N1354</f>
        <v>718.77</v>
      </c>
      <c r="P1354" s="194"/>
      <c r="Q1354" s="194"/>
      <c r="R1354" s="194"/>
      <c r="S1354" s="58">
        <f>(Table4[[#This Row],[سعر يومية السائق]]*Table4[[#This Row],[عدد الدورات ]])-SUM(Table4[[#This Row],[سلف ]:[خصم ]])+Table4[[#This Row],[اضافي ]]</f>
        <v>550</v>
      </c>
      <c r="U1354" s="58">
        <f>Table4[[#This Row],[ سعر اليومية ]]*Table4[[#This Row],[عدد الدورات ]]-Table4[[#This Row],[سعر يومية السائق]]*L1354</f>
        <v>191</v>
      </c>
      <c r="V1354" s="58">
        <f>U1354-Table4[[#This Row],[W/H  3%]]</f>
        <v>168.77</v>
      </c>
      <c r="W1354" s="66" t="str">
        <f>Table4[[#This Row],[اليوم]]&amp;Table4[[#This Row],[الشهر ]]&amp;Table4[[#This Row],[العام]]</f>
        <v>2752026</v>
      </c>
      <c r="X1354" s="66" t="s">
        <v>304</v>
      </c>
    </row>
    <row r="1355" spans="1:24" x14ac:dyDescent="0.3">
      <c r="A1355" s="177">
        <v>27</v>
      </c>
      <c r="B1355" s="177">
        <v>5</v>
      </c>
      <c r="C1355" s="177">
        <v>2026</v>
      </c>
      <c r="D1355" s="177" t="str">
        <f t="shared" si="84"/>
        <v>حسام سعيد إضافيإضافيلوجستيكاإضافيإضافي</v>
      </c>
      <c r="E1355" s="203">
        <v>4015</v>
      </c>
      <c r="F1355" s="41" t="str">
        <f>VLOOKUP(E1355,mapping!C:J,2,FALSE)</f>
        <v>حسام سعيد إضافي</v>
      </c>
      <c r="G1355" s="41" t="str">
        <f>IFERROR(VLOOKUP(F1355,mapping!$D$3:$J$200,2,FALSE),0)</f>
        <v>إضافي</v>
      </c>
      <c r="H1355" s="41" t="str">
        <f>IFERROR(VLOOKUP(F1355,mapping!$D$3:$J$200,3,FALSE),0)</f>
        <v>لوجستيكا</v>
      </c>
      <c r="I1355" s="41" t="str">
        <f>IFERROR(VLOOKUP(F1355,mapping!$D$3:$J$200,4,FALSE),0)</f>
        <v>إضافي</v>
      </c>
      <c r="J1355" s="41" t="str">
        <f>IFERROR(VLOOKUP(F1355,mapping!$D$3:$J$200,5,FALSE),0)</f>
        <v>إضافي</v>
      </c>
      <c r="K1355" s="63">
        <f>IF(W1355=mapping!$N$1,IFERROR(VLOOKUP(Table4[[#This Row],[Column1]],mapping!A:L,11,FALSE),0),IF(W1355&gt;mapping!$N$1,IFERROR(VLOOKUP(Table4[[#This Row],[Column1]],mapping!A:L,11,FALSE),0),))</f>
        <v>1</v>
      </c>
      <c r="L1355" s="139">
        <v>1</v>
      </c>
      <c r="M1355" s="60">
        <f>IF(W1355=mapping!$N$1,IFERROR(VLOOKUP(Table4[[#This Row],[Column1]],mapping!A:L,12,FALSE),0),IF(W1355&gt;mapping!$N$1,IFERROR(VLOOKUP(Table4[[#This Row],[Column1]],mapping!A:L,12,FALSE),0),0))</f>
        <v>0</v>
      </c>
      <c r="N1355" s="58">
        <f>Table4[[#This Row],[ سعر اليومية ]]*3%*Table4[[#This Row],[عدد الدورات ]]</f>
        <v>0.03</v>
      </c>
      <c r="O1355" s="56">
        <f>Table4[[#This Row],[ سعر اليومية ]]*Table4[[#This Row],[عدد الدورات ]]-N1355</f>
        <v>0.97</v>
      </c>
      <c r="P1355" s="194"/>
      <c r="Q1355" s="194"/>
      <c r="R1355" s="197">
        <v>4000</v>
      </c>
      <c r="S1355" s="58">
        <f>(Table4[[#This Row],[سعر يومية السائق]]*Table4[[#This Row],[عدد الدورات ]])-SUM(Table4[[#This Row],[سلف ]:[خصم ]])+Table4[[#This Row],[اضافي ]]</f>
        <v>4000</v>
      </c>
      <c r="T1355" s="41" t="s">
        <v>432</v>
      </c>
      <c r="U1355" s="58">
        <f>Table4[[#This Row],[ سعر اليومية ]]*Table4[[#This Row],[عدد الدورات ]]-Table4[[#This Row],[سعر يومية السائق]]*L1355</f>
        <v>1</v>
      </c>
      <c r="V1355" s="58">
        <f>U1355-Table4[[#This Row],[W/H  3%]]</f>
        <v>0.97</v>
      </c>
      <c r="W1355" s="66" t="str">
        <f>Table4[[#This Row],[اليوم]]&amp;Table4[[#This Row],[الشهر ]]&amp;Table4[[#This Row],[العام]]</f>
        <v>2752026</v>
      </c>
      <c r="X1355" s="66" t="s">
        <v>304</v>
      </c>
    </row>
    <row r="1356" spans="1:24" s="123" customFormat="1" x14ac:dyDescent="0.3">
      <c r="D1356" s="123" t="e">
        <f t="shared" si="84"/>
        <v>#N/A</v>
      </c>
      <c r="E1356" s="201"/>
      <c r="F1356" s="123" t="e">
        <f>VLOOKUP(E1356,mapping!C:J,2,FALSE)</f>
        <v>#N/A</v>
      </c>
      <c r="G1356" s="123">
        <f>IFERROR(VLOOKUP(F1356,mapping!$D$3:$J$200,2,FALSE),0)</f>
        <v>0</v>
      </c>
      <c r="H1356" s="123">
        <f>IFERROR(VLOOKUP(F1356,mapping!$D$3:$J$200,3,FALSE),0)</f>
        <v>0</v>
      </c>
      <c r="I1356" s="123">
        <f>IFERROR(VLOOKUP(F1356,mapping!$D$3:$J$200,4,FALSE),0)</f>
        <v>0</v>
      </c>
      <c r="J1356" s="123">
        <f>IFERROR(VLOOKUP(F1356,mapping!$D$3:$J$200,5,FALSE),0)</f>
        <v>0</v>
      </c>
      <c r="K1356" s="124">
        <f>IF(W1356=mapping!$N$1,IFERROR(VLOOKUP(Table4[[#This Row],[Column1]],mapping!A:L,11,FALSE),0),IF(W1356&gt;mapping!$N$1,IFERROR(VLOOKUP(Table4[[#This Row],[Column1]],mapping!A:L,11,FALSE),0),))</f>
        <v>0</v>
      </c>
      <c r="L1356" s="140"/>
      <c r="M1356" s="124">
        <f>IF(W1356=mapping!$N$1,IFERROR(VLOOKUP(Table4[[#This Row],[Column1]],mapping!A:L,12,FALSE),0),IF(W1356&gt;mapping!$N$1,IFERROR(VLOOKUP(Table4[[#This Row],[Column1]],mapping!A:L,12,FALSE),0),0))</f>
        <v>0</v>
      </c>
      <c r="N1356" s="125">
        <f>Table4[[#This Row],[ سعر اليومية ]]*3%*Table4[[#This Row],[عدد الدورات ]]</f>
        <v>0</v>
      </c>
      <c r="O1356" s="126">
        <f>Table4[[#This Row],[ سعر اليومية ]]*Table4[[#This Row],[عدد الدورات ]]-N1356</f>
        <v>0</v>
      </c>
      <c r="P1356" s="195"/>
      <c r="Q1356" s="195"/>
      <c r="R1356" s="195"/>
      <c r="S1356" s="125">
        <f>(Table4[[#This Row],[سعر يومية السائق]]*Table4[[#This Row],[عدد الدورات ]])-SUM(Table4[[#This Row],[سلف ]:[خصم ]])+Table4[[#This Row],[اضافي ]]</f>
        <v>0</v>
      </c>
      <c r="U1356" s="125">
        <f>Table4[[#This Row],[ سعر اليومية ]]*Table4[[#This Row],[عدد الدورات ]]-Table4[[#This Row],[سعر يومية السائق]]*L1356</f>
        <v>0</v>
      </c>
      <c r="V1356" s="125">
        <f>U1356-Table4[[#This Row],[W/H  3%]]</f>
        <v>0</v>
      </c>
      <c r="W1356" s="127" t="str">
        <f>Table4[[#This Row],[اليوم]]&amp;Table4[[#This Row],[الشهر ]]&amp;Table4[[#This Row],[العام]]</f>
        <v/>
      </c>
      <c r="X1356" s="127" t="s">
        <v>304</v>
      </c>
    </row>
    <row r="1357" spans="1:24" x14ac:dyDescent="0.3">
      <c r="A1357" s="62">
        <v>28</v>
      </c>
      <c r="B1357" s="62">
        <v>5</v>
      </c>
      <c r="C1357" s="62">
        <v>2026</v>
      </c>
      <c r="D1357" s="41" t="str">
        <f t="shared" si="84"/>
        <v>مصطفي الف مسكنالف مسكن 3 ورديةنجمة هليوبوليسالتجمع اتوبيس 28</v>
      </c>
      <c r="E1357" s="4">
        <v>3000</v>
      </c>
      <c r="F1357" s="41" t="str">
        <f>VLOOKUP(E1357,mapping!C:J,2,FALSE)</f>
        <v>مصطفي الف مسكن</v>
      </c>
      <c r="G1357" s="41" t="str">
        <f>IFERROR(VLOOKUP(F1357,mapping!$D$3:$J$200,2,FALSE),0)</f>
        <v>الف مسكن 3 وردية</v>
      </c>
      <c r="H1357" s="41" t="str">
        <f>IFERROR(VLOOKUP(F1357,mapping!$D$3:$J$200,3,FALSE),0)</f>
        <v>نجمة هليوبوليس</v>
      </c>
      <c r="I1357" s="41" t="str">
        <f>IFERROR(VLOOKUP(F1357,mapping!$D$3:$J$200,4,FALSE),0)</f>
        <v xml:space="preserve">التجمع </v>
      </c>
      <c r="J1357" s="41" t="str">
        <f>IFERROR(VLOOKUP(F1357,mapping!$D$3:$J$200,5,FALSE),0)</f>
        <v>اتوبيس 28</v>
      </c>
      <c r="K1357" s="63">
        <f>IF(W1357=mapping!$N$1,IFERROR(VLOOKUP(Table4[[#This Row],[Column1]],mapping!A:L,11,FALSE),0),IF(W1357&gt;mapping!$N$1,IFERROR(VLOOKUP(Table4[[#This Row],[Column1]],mapping!A:L,11,FALSE),0),))</f>
        <v>4297</v>
      </c>
      <c r="L1357" s="139">
        <v>1</v>
      </c>
      <c r="M1357" s="60">
        <f>IF(W1357=mapping!$N$1,IFERROR(VLOOKUP(Table4[[#This Row],[Column1]],mapping!A:L,12,FALSE),0),IF(W1357&gt;mapping!$N$1,IFERROR(VLOOKUP(Table4[[#This Row],[Column1]],mapping!A:L,12,FALSE),0),0))</f>
        <v>3800</v>
      </c>
      <c r="N1357" s="58">
        <f>Table4[[#This Row],[ سعر اليومية ]]*3%*Table4[[#This Row],[عدد الدورات ]]</f>
        <v>128.91</v>
      </c>
      <c r="O1357" s="56">
        <f>Table4[[#This Row],[ سعر اليومية ]]*Table4[[#This Row],[عدد الدورات ]]-N1357</f>
        <v>4168.09</v>
      </c>
      <c r="P1357" s="194"/>
      <c r="Q1357" s="194"/>
      <c r="R1357" s="194"/>
      <c r="S1357" s="58">
        <f>(Table4[[#This Row],[سعر يومية السائق]]*Table4[[#This Row],[عدد الدورات ]])-SUM(Table4[[#This Row],[سلف ]:[خصم ]])+Table4[[#This Row],[اضافي ]]</f>
        <v>3800</v>
      </c>
      <c r="U1357" s="58">
        <f>Table4[[#This Row],[ سعر اليومية ]]*Table4[[#This Row],[عدد الدورات ]]-Table4[[#This Row],[سعر يومية السائق]]*L1357</f>
        <v>497</v>
      </c>
      <c r="V1357" s="58">
        <f>U1357-Table4[[#This Row],[W/H  3%]]</f>
        <v>368.09000000000003</v>
      </c>
      <c r="W1357" s="66" t="str">
        <f>Table4[[#This Row],[اليوم]]&amp;Table4[[#This Row],[الشهر ]]&amp;Table4[[#This Row],[العام]]</f>
        <v>2852026</v>
      </c>
      <c r="X1357" s="66" t="s">
        <v>304</v>
      </c>
    </row>
    <row r="1358" spans="1:24" x14ac:dyDescent="0.3">
      <c r="A1358" s="62">
        <v>28</v>
      </c>
      <c r="B1358" s="62">
        <v>5</v>
      </c>
      <c r="C1358" s="62">
        <v>2026</v>
      </c>
      <c r="D1358" s="41" t="str">
        <f t="shared" si="84"/>
        <v>ممدوح كيلاني1قليوب 3 وردية نجمة هليوبوليسالتجمع اتوبيس 28</v>
      </c>
      <c r="E1358" s="4">
        <v>3002</v>
      </c>
      <c r="F1358" s="41" t="str">
        <f>VLOOKUP(E1358,mapping!C:J,2,FALSE)</f>
        <v>ممدوح كيلاني1</v>
      </c>
      <c r="G1358" s="41" t="str">
        <f>IFERROR(VLOOKUP(F1358,mapping!$D$3:$J$200,2,FALSE),0)</f>
        <v xml:space="preserve">قليوب 3 وردية </v>
      </c>
      <c r="H1358" s="41" t="str">
        <f>IFERROR(VLOOKUP(F1358,mapping!$D$3:$J$200,3,FALSE),0)</f>
        <v>نجمة هليوبوليس</v>
      </c>
      <c r="I1358" s="41" t="str">
        <f>IFERROR(VLOOKUP(F1358,mapping!$D$3:$J$200,4,FALSE),0)</f>
        <v xml:space="preserve">التجمع </v>
      </c>
      <c r="J1358" s="41" t="str">
        <f>IFERROR(VLOOKUP(F1358,mapping!$D$3:$J$200,5,FALSE),0)</f>
        <v>اتوبيس 28</v>
      </c>
      <c r="K1358" s="63">
        <f>IF(W1358=mapping!$N$1,IFERROR(VLOOKUP(Table4[[#This Row],[Column1]],mapping!A:L,11,FALSE),0),IF(W1358&gt;mapping!$N$1,IFERROR(VLOOKUP(Table4[[#This Row],[Column1]],mapping!A:L,11,FALSE),0),))</f>
        <v>4297</v>
      </c>
      <c r="L1358" s="139">
        <v>1</v>
      </c>
      <c r="M1358" s="60">
        <f>IF(W1358=mapping!$N$1,IFERROR(VLOOKUP(Table4[[#This Row],[Column1]],mapping!A:L,12,FALSE),0),IF(W1358&gt;mapping!$N$1,IFERROR(VLOOKUP(Table4[[#This Row],[Column1]],mapping!A:L,12,FALSE),0),0))</f>
        <v>3900</v>
      </c>
      <c r="N1358" s="58">
        <f>Table4[[#This Row],[ سعر اليومية ]]*3%*Table4[[#This Row],[عدد الدورات ]]</f>
        <v>128.91</v>
      </c>
      <c r="O1358" s="56">
        <f>Table4[[#This Row],[ سعر اليومية ]]*Table4[[#This Row],[عدد الدورات ]]-N1358</f>
        <v>4168.09</v>
      </c>
      <c r="P1358" s="194"/>
      <c r="Q1358" s="194"/>
      <c r="R1358" s="194"/>
      <c r="S1358" s="58">
        <f>(Table4[[#This Row],[سعر يومية السائق]]*Table4[[#This Row],[عدد الدورات ]])-SUM(Table4[[#This Row],[سلف ]:[خصم ]])+Table4[[#This Row],[اضافي ]]</f>
        <v>3900</v>
      </c>
      <c r="U1358" s="58">
        <f>Table4[[#This Row],[ سعر اليومية ]]*Table4[[#This Row],[عدد الدورات ]]-Table4[[#This Row],[سعر يومية السائق]]*L1358</f>
        <v>397</v>
      </c>
      <c r="V1358" s="58">
        <f>U1358-Table4[[#This Row],[W/H  3%]]</f>
        <v>268.09000000000003</v>
      </c>
      <c r="W1358" s="66" t="str">
        <f>Table4[[#This Row],[اليوم]]&amp;Table4[[#This Row],[الشهر ]]&amp;Table4[[#This Row],[العام]]</f>
        <v>2852026</v>
      </c>
      <c r="X1358" s="66" t="s">
        <v>304</v>
      </c>
    </row>
    <row r="1359" spans="1:24" x14ac:dyDescent="0.3">
      <c r="A1359" s="62">
        <v>28</v>
      </c>
      <c r="B1359" s="62">
        <v>5</v>
      </c>
      <c r="C1359" s="62">
        <v>2026</v>
      </c>
      <c r="D1359" s="41" t="str">
        <f t="shared" si="84"/>
        <v>ممدوح كيلاني3المنيب 3وردية نجمة هليوبوليسالتجمع ميكروباص</v>
      </c>
      <c r="E1359" s="4">
        <v>3004</v>
      </c>
      <c r="F1359" s="41" t="str">
        <f>VLOOKUP(E1359,mapping!C:J,2,FALSE)</f>
        <v>ممدوح كيلاني3</v>
      </c>
      <c r="G1359" s="41" t="str">
        <f>IFERROR(VLOOKUP(F1359,mapping!$D$3:$J$200,2,FALSE),0)</f>
        <v xml:space="preserve">المنيب 3وردية </v>
      </c>
      <c r="H1359" s="41" t="str">
        <f>IFERROR(VLOOKUP(F1359,mapping!$D$3:$J$200,3,FALSE),0)</f>
        <v>نجمة هليوبوليس</v>
      </c>
      <c r="I1359" s="41" t="str">
        <f>IFERROR(VLOOKUP(F1359,mapping!$D$3:$J$200,4,FALSE),0)</f>
        <v xml:space="preserve">التجمع </v>
      </c>
      <c r="J1359" s="41" t="str">
        <f>IFERROR(VLOOKUP(F1359,mapping!$D$3:$J$200,5,FALSE),0)</f>
        <v>ميكروباص</v>
      </c>
      <c r="K1359" s="63">
        <f>IF(W1359=mapping!$N$1,IFERROR(VLOOKUP(Table4[[#This Row],[Column1]],mapping!A:L,11,FALSE),0),IF(W1359&gt;mapping!$N$1,IFERROR(VLOOKUP(Table4[[#This Row],[Column1]],mapping!A:L,11,FALSE),0),))</f>
        <v>3600</v>
      </c>
      <c r="L1359" s="139">
        <v>1</v>
      </c>
      <c r="M1359" s="60">
        <f>IF(W1359=mapping!$N$1,IFERROR(VLOOKUP(Table4[[#This Row],[Column1]],mapping!A:L,12,FALSE),0),IF(W1359&gt;mapping!$N$1,IFERROR(VLOOKUP(Table4[[#This Row],[Column1]],mapping!A:L,12,FALSE),0),0))</f>
        <v>2700</v>
      </c>
      <c r="N1359" s="58">
        <f>Table4[[#This Row],[ سعر اليومية ]]*3%*Table4[[#This Row],[عدد الدورات ]]</f>
        <v>108</v>
      </c>
      <c r="O1359" s="56">
        <f>Table4[[#This Row],[ سعر اليومية ]]*Table4[[#This Row],[عدد الدورات ]]-N1359</f>
        <v>3492</v>
      </c>
      <c r="P1359" s="194"/>
      <c r="Q1359" s="194"/>
      <c r="R1359" s="194"/>
      <c r="S1359" s="58">
        <f>(Table4[[#This Row],[سعر يومية السائق]]*Table4[[#This Row],[عدد الدورات ]])-SUM(Table4[[#This Row],[سلف ]:[خصم ]])+Table4[[#This Row],[اضافي ]]</f>
        <v>2700</v>
      </c>
      <c r="U1359" s="58">
        <f>Table4[[#This Row],[ سعر اليومية ]]*Table4[[#This Row],[عدد الدورات ]]-Table4[[#This Row],[سعر يومية السائق]]*L1359</f>
        <v>900</v>
      </c>
      <c r="V1359" s="58">
        <f>U1359-Table4[[#This Row],[W/H  3%]]</f>
        <v>792</v>
      </c>
      <c r="W1359" s="66" t="str">
        <f>Table4[[#This Row],[اليوم]]&amp;Table4[[#This Row],[الشهر ]]&amp;Table4[[#This Row],[العام]]</f>
        <v>2852026</v>
      </c>
      <c r="X1359" s="66" t="s">
        <v>304</v>
      </c>
    </row>
    <row r="1360" spans="1:24" x14ac:dyDescent="0.3">
      <c r="A1360" s="62">
        <v>28</v>
      </c>
      <c r="B1360" s="62">
        <v>5</v>
      </c>
      <c r="C1360" s="62">
        <v>2026</v>
      </c>
      <c r="D1360" s="41" t="str">
        <f t="shared" si="84"/>
        <v>عماد النجار1المرج 2ورديةسعوديالمخاذناتوبيس 28</v>
      </c>
      <c r="E1360" s="4">
        <v>5000</v>
      </c>
      <c r="F1360" s="41" t="str">
        <f>VLOOKUP(E1360,mapping!C:J,2,FALSE)</f>
        <v>عماد النجار1</v>
      </c>
      <c r="G1360" s="41" t="str">
        <f>IFERROR(VLOOKUP(F1360,mapping!$D$3:$J$200,2,FALSE),0)</f>
        <v>المرج 2وردية</v>
      </c>
      <c r="H1360" s="41" t="str">
        <f>IFERROR(VLOOKUP(F1360,mapping!$D$3:$J$200,3,FALSE),0)</f>
        <v>سعودي</v>
      </c>
      <c r="I1360" s="41" t="str">
        <f>IFERROR(VLOOKUP(F1360,mapping!$D$3:$J$200,4,FALSE),0)</f>
        <v>المخاذن</v>
      </c>
      <c r="J1360" s="41" t="str">
        <f>IFERROR(VLOOKUP(F1360,mapping!$D$3:$J$200,5,FALSE),0)</f>
        <v>اتوبيس 28</v>
      </c>
      <c r="K1360" s="63">
        <f>IF(W1360=mapping!$N$1,IFERROR(VLOOKUP(Table4[[#This Row],[Column1]],mapping!A:L,11,FALSE),0),IF(W1360&gt;mapping!$N$1,IFERROR(VLOOKUP(Table4[[#This Row],[Column1]],mapping!A:L,11,FALSE),0),))</f>
        <v>4119</v>
      </c>
      <c r="L1360" s="139">
        <v>1</v>
      </c>
      <c r="M1360" s="60">
        <f>IF(W1360=mapping!$N$1,IFERROR(VLOOKUP(Table4[[#This Row],[Column1]],mapping!A:L,12,FALSE),0),IF(W1360&gt;mapping!$N$1,IFERROR(VLOOKUP(Table4[[#This Row],[Column1]],mapping!A:L,12,FALSE),0),0))</f>
        <v>4800</v>
      </c>
      <c r="N1360" s="58">
        <f>Table4[[#This Row],[ سعر اليومية ]]*3%*Table4[[#This Row],[عدد الدورات ]]</f>
        <v>123.57</v>
      </c>
      <c r="O1360" s="56">
        <f>Table4[[#This Row],[ سعر اليومية ]]*Table4[[#This Row],[عدد الدورات ]]-N1360</f>
        <v>3995.43</v>
      </c>
      <c r="P1360" s="194"/>
      <c r="Q1360" s="194"/>
      <c r="R1360" s="194"/>
      <c r="S1360" s="58">
        <f>(Table4[[#This Row],[سعر يومية السائق]]*Table4[[#This Row],[عدد الدورات ]])-SUM(Table4[[#This Row],[سلف ]:[خصم ]])+Table4[[#This Row],[اضافي ]]</f>
        <v>4800</v>
      </c>
      <c r="U1360" s="58">
        <f>Table4[[#This Row],[ سعر اليومية ]]*Table4[[#This Row],[عدد الدورات ]]-Table4[[#This Row],[سعر يومية السائق]]*L1360</f>
        <v>-681</v>
      </c>
      <c r="V1360" s="58">
        <f>U1360-Table4[[#This Row],[W/H  3%]]</f>
        <v>-804.56999999999994</v>
      </c>
      <c r="W1360" s="66" t="str">
        <f>Table4[[#This Row],[اليوم]]&amp;Table4[[#This Row],[الشهر ]]&amp;Table4[[#This Row],[العام]]</f>
        <v>2852026</v>
      </c>
      <c r="X1360" s="66" t="s">
        <v>304</v>
      </c>
    </row>
    <row r="1361" spans="1:24" x14ac:dyDescent="0.3">
      <c r="A1361" s="62">
        <v>28</v>
      </c>
      <c r="B1361" s="62">
        <v>5</v>
      </c>
      <c r="C1361" s="62">
        <v>2026</v>
      </c>
      <c r="D1361" s="41" t="str">
        <f t="shared" si="84"/>
        <v>عبد الرحمن1الهرم سعوديدريماتوبيس 28</v>
      </c>
      <c r="E1361" s="4">
        <v>5003</v>
      </c>
      <c r="F1361" s="41" t="str">
        <f>VLOOKUP(E1361,mapping!C:J,2,FALSE)</f>
        <v>عبد الرحمن1</v>
      </c>
      <c r="G1361" s="41" t="str">
        <f>IFERROR(VLOOKUP(F1361,mapping!$D$3:$J$200,2,FALSE),0)</f>
        <v xml:space="preserve">الهرم </v>
      </c>
      <c r="H1361" s="41" t="str">
        <f>IFERROR(VLOOKUP(F1361,mapping!$D$3:$J$200,3,FALSE),0)</f>
        <v>سعودي</v>
      </c>
      <c r="I1361" s="41" t="str">
        <f>IFERROR(VLOOKUP(F1361,mapping!$D$3:$J$200,4,FALSE),0)</f>
        <v>دريم</v>
      </c>
      <c r="J1361" s="41" t="str">
        <f>IFERROR(VLOOKUP(F1361,mapping!$D$3:$J$200,5,FALSE),0)</f>
        <v>اتوبيس 28</v>
      </c>
      <c r="K1361" s="63">
        <f>IF(W1361=mapping!$N$1,IFERROR(VLOOKUP(Table4[[#This Row],[Column1]],mapping!A:L,11,FALSE),0),IF(W1361&gt;mapping!$N$1,IFERROR(VLOOKUP(Table4[[#This Row],[Column1]],mapping!A:L,11,FALSE),0),))</f>
        <v>994</v>
      </c>
      <c r="L1361" s="139">
        <v>1</v>
      </c>
      <c r="M1361" s="60">
        <f>IF(W1361=mapping!$N$1,IFERROR(VLOOKUP(Table4[[#This Row],[Column1]],mapping!A:L,12,FALSE),0),IF(W1361&gt;mapping!$N$1,IFERROR(VLOOKUP(Table4[[#This Row],[Column1]],mapping!A:L,12,FALSE),0),0))</f>
        <v>850</v>
      </c>
      <c r="N1361" s="58">
        <f>Table4[[#This Row],[ سعر اليومية ]]*3%*Table4[[#This Row],[عدد الدورات ]]</f>
        <v>29.82</v>
      </c>
      <c r="O1361" s="56">
        <f>Table4[[#This Row],[ سعر اليومية ]]*Table4[[#This Row],[عدد الدورات ]]-N1361</f>
        <v>964.18</v>
      </c>
      <c r="P1361" s="194"/>
      <c r="Q1361" s="194"/>
      <c r="R1361" s="194"/>
      <c r="S1361" s="58">
        <f>(Table4[[#This Row],[سعر يومية السائق]]*Table4[[#This Row],[عدد الدورات ]])-SUM(Table4[[#This Row],[سلف ]:[خصم ]])+Table4[[#This Row],[اضافي ]]</f>
        <v>850</v>
      </c>
      <c r="U1361" s="58">
        <f>Table4[[#This Row],[ سعر اليومية ]]*Table4[[#This Row],[عدد الدورات ]]-Table4[[#This Row],[سعر يومية السائق]]*L1361</f>
        <v>144</v>
      </c>
      <c r="V1361" s="58">
        <f>U1361-Table4[[#This Row],[W/H  3%]]</f>
        <v>114.18</v>
      </c>
      <c r="W1361" s="66" t="str">
        <f>Table4[[#This Row],[اليوم]]&amp;Table4[[#This Row],[الشهر ]]&amp;Table4[[#This Row],[العام]]</f>
        <v>2852026</v>
      </c>
      <c r="X1361" s="66" t="s">
        <v>304</v>
      </c>
    </row>
    <row r="1362" spans="1:24" x14ac:dyDescent="0.3">
      <c r="A1362" s="62">
        <v>28</v>
      </c>
      <c r="B1362" s="62">
        <v>5</v>
      </c>
      <c r="C1362" s="62">
        <v>2026</v>
      </c>
      <c r="D1362" s="41" t="str">
        <f t="shared" si="84"/>
        <v>عبد الرحمن2المؤسسةسعوديدريماتوبيس 28</v>
      </c>
      <c r="E1362" s="4">
        <v>5004</v>
      </c>
      <c r="F1362" s="41" t="str">
        <f>VLOOKUP(E1362,mapping!C:J,2,FALSE)</f>
        <v>عبد الرحمن2</v>
      </c>
      <c r="G1362" s="41" t="str">
        <f>IFERROR(VLOOKUP(F1362,mapping!$D$3:$J$200,2,FALSE),0)</f>
        <v>المؤسسة</v>
      </c>
      <c r="H1362" s="41" t="str">
        <f>IFERROR(VLOOKUP(F1362,mapping!$D$3:$J$200,3,FALSE),0)</f>
        <v>سعودي</v>
      </c>
      <c r="I1362" s="41" t="str">
        <f>IFERROR(VLOOKUP(F1362,mapping!$D$3:$J$200,4,FALSE),0)</f>
        <v>دريم</v>
      </c>
      <c r="J1362" s="41" t="str">
        <f>IFERROR(VLOOKUP(F1362,mapping!$D$3:$J$200,5,FALSE),0)</f>
        <v>اتوبيس 28</v>
      </c>
      <c r="K1362" s="63">
        <f>IF(W1362=mapping!$N$1,IFERROR(VLOOKUP(Table4[[#This Row],[Column1]],mapping!A:L,11,FALSE),0),IF(W1362&gt;mapping!$N$1,IFERROR(VLOOKUP(Table4[[#This Row],[Column1]],mapping!A:L,11,FALSE),0),))</f>
        <v>994</v>
      </c>
      <c r="L1362" s="139">
        <v>1</v>
      </c>
      <c r="M1362" s="60">
        <f>IF(W1362=mapping!$N$1,IFERROR(VLOOKUP(Table4[[#This Row],[Column1]],mapping!A:L,12,FALSE),0),IF(W1362&gt;mapping!$N$1,IFERROR(VLOOKUP(Table4[[#This Row],[Column1]],mapping!A:L,12,FALSE),0),0))</f>
        <v>850</v>
      </c>
      <c r="N1362" s="58">
        <f>Table4[[#This Row],[ سعر اليومية ]]*3%*Table4[[#This Row],[عدد الدورات ]]</f>
        <v>29.82</v>
      </c>
      <c r="O1362" s="56">
        <f>Table4[[#This Row],[ سعر اليومية ]]*Table4[[#This Row],[عدد الدورات ]]-N1362</f>
        <v>964.18</v>
      </c>
      <c r="P1362" s="194"/>
      <c r="Q1362" s="194"/>
      <c r="R1362" s="194"/>
      <c r="S1362" s="58">
        <f>(Table4[[#This Row],[سعر يومية السائق]]*Table4[[#This Row],[عدد الدورات ]])-SUM(Table4[[#This Row],[سلف ]:[خصم ]])+Table4[[#This Row],[اضافي ]]</f>
        <v>850</v>
      </c>
      <c r="U1362" s="58">
        <f>Table4[[#This Row],[ سعر اليومية ]]*Table4[[#This Row],[عدد الدورات ]]-Table4[[#This Row],[سعر يومية السائق]]*L1362</f>
        <v>144</v>
      </c>
      <c r="V1362" s="58">
        <f>U1362-Table4[[#This Row],[W/H  3%]]</f>
        <v>114.18</v>
      </c>
      <c r="W1362" s="66" t="str">
        <f>Table4[[#This Row],[اليوم]]&amp;Table4[[#This Row],[الشهر ]]&amp;Table4[[#This Row],[العام]]</f>
        <v>2852026</v>
      </c>
      <c r="X1362" s="66" t="s">
        <v>304</v>
      </c>
    </row>
    <row r="1363" spans="1:24" x14ac:dyDescent="0.3">
      <c r="A1363" s="62">
        <v>28</v>
      </c>
      <c r="B1363" s="62">
        <v>5</v>
      </c>
      <c r="C1363" s="62">
        <v>2026</v>
      </c>
      <c r="D1363" s="41" t="str">
        <f t="shared" si="84"/>
        <v>فرج 1حلوانسعوديهايد باركاتوبيس 28</v>
      </c>
      <c r="E1363" s="4">
        <v>5005</v>
      </c>
      <c r="F1363" s="41" t="str">
        <f>VLOOKUP(E1363,mapping!C:J,2,FALSE)</f>
        <v>فرج 1</v>
      </c>
      <c r="G1363" s="41" t="str">
        <f>IFERROR(VLOOKUP(F1363,mapping!$D$3:$J$200,2,FALSE),0)</f>
        <v>حلوان</v>
      </c>
      <c r="H1363" s="41" t="str">
        <f>IFERROR(VLOOKUP(F1363,mapping!$D$3:$J$200,3,FALSE),0)</f>
        <v>سعودي</v>
      </c>
      <c r="I1363" s="41" t="str">
        <f>IFERROR(VLOOKUP(F1363,mapping!$D$3:$J$200,4,FALSE),0)</f>
        <v>هايد بارك</v>
      </c>
      <c r="J1363" s="41" t="str">
        <f>IFERROR(VLOOKUP(F1363,mapping!$D$3:$J$200,5,FALSE),0)</f>
        <v>اتوبيس 28</v>
      </c>
      <c r="K1363" s="63">
        <f>IF(W1363=mapping!$N$1,IFERROR(VLOOKUP(Table4[[#This Row],[Column1]],mapping!A:L,11,FALSE),0),IF(W1363&gt;mapping!$N$1,IFERROR(VLOOKUP(Table4[[#This Row],[Column1]],mapping!A:L,11,FALSE),0),))</f>
        <v>4634</v>
      </c>
      <c r="L1363" s="139">
        <v>1</v>
      </c>
      <c r="M1363" s="60">
        <f>IF(W1363=mapping!$N$1,IFERROR(VLOOKUP(Table4[[#This Row],[Column1]],mapping!A:L,12,FALSE),0),IF(W1363&gt;mapping!$N$1,IFERROR(VLOOKUP(Table4[[#This Row],[Column1]],mapping!A:L,12,FALSE),0),0))</f>
        <v>3750</v>
      </c>
      <c r="N1363" s="58">
        <f>Table4[[#This Row],[ سعر اليومية ]]*3%*Table4[[#This Row],[عدد الدورات ]]</f>
        <v>139.01999999999998</v>
      </c>
      <c r="O1363" s="56">
        <f>Table4[[#This Row],[ سعر اليومية ]]*Table4[[#This Row],[عدد الدورات ]]-N1363</f>
        <v>4494.9799999999996</v>
      </c>
      <c r="P1363" s="194"/>
      <c r="Q1363" s="194"/>
      <c r="R1363" s="194"/>
      <c r="S1363" s="58">
        <f>(Table4[[#This Row],[سعر يومية السائق]]*Table4[[#This Row],[عدد الدورات ]])-SUM(Table4[[#This Row],[سلف ]:[خصم ]])+Table4[[#This Row],[اضافي ]]</f>
        <v>3750</v>
      </c>
      <c r="U1363" s="58">
        <f>Table4[[#This Row],[ سعر اليومية ]]*Table4[[#This Row],[عدد الدورات ]]-Table4[[#This Row],[سعر يومية السائق]]*L1363</f>
        <v>884</v>
      </c>
      <c r="V1363" s="58">
        <f>U1363-Table4[[#This Row],[W/H  3%]]</f>
        <v>744.98</v>
      </c>
      <c r="W1363" s="66" t="str">
        <f>Table4[[#This Row],[اليوم]]&amp;Table4[[#This Row],[الشهر ]]&amp;Table4[[#This Row],[العام]]</f>
        <v>2852026</v>
      </c>
      <c r="X1363" s="66" t="s">
        <v>304</v>
      </c>
    </row>
    <row r="1364" spans="1:24" x14ac:dyDescent="0.3">
      <c r="A1364" s="62">
        <v>28</v>
      </c>
      <c r="B1364" s="62">
        <v>5</v>
      </c>
      <c r="C1364" s="62">
        <v>2026</v>
      </c>
      <c r="D1364" s="41" t="str">
        <f t="shared" si="84"/>
        <v>ممدوح كيلاني 3القومية سعوديهايد باركميكروباص صيني</v>
      </c>
      <c r="E1364" s="4">
        <v>5006</v>
      </c>
      <c r="F1364" s="41" t="str">
        <f>VLOOKUP(E1364,mapping!C:J,2,FALSE)</f>
        <v>ممدوح كيلاني 3</v>
      </c>
      <c r="G1364" s="41" t="str">
        <f>IFERROR(VLOOKUP(F1364,mapping!$D$3:$J$200,2,FALSE),0)</f>
        <v xml:space="preserve">القومية </v>
      </c>
      <c r="H1364" s="41" t="str">
        <f>IFERROR(VLOOKUP(F1364,mapping!$D$3:$J$200,3,FALSE),0)</f>
        <v>سعودي</v>
      </c>
      <c r="I1364" s="41" t="str">
        <f>IFERROR(VLOOKUP(F1364,mapping!$D$3:$J$200,4,FALSE),0)</f>
        <v>هايد بارك</v>
      </c>
      <c r="J1364" s="41" t="str">
        <f>IFERROR(VLOOKUP(F1364,mapping!$D$3:$J$200,5,FALSE),0)</f>
        <v>ميكروباص صيني</v>
      </c>
      <c r="K1364" s="63">
        <f>IF(W1364=mapping!$N$1,IFERROR(VLOOKUP(Table4[[#This Row],[Column1]],mapping!A:L,11,FALSE),0),IF(W1364&gt;mapping!$N$1,IFERROR(VLOOKUP(Table4[[#This Row],[Column1]],mapping!A:L,11,FALSE),0),))</f>
        <v>2965</v>
      </c>
      <c r="L1364" s="139">
        <v>1</v>
      </c>
      <c r="M1364" s="60">
        <f>IF(W1364=mapping!$N$1,IFERROR(VLOOKUP(Table4[[#This Row],[Column1]],mapping!A:L,12,FALSE),0),IF(W1364&gt;mapping!$N$1,IFERROR(VLOOKUP(Table4[[#This Row],[Column1]],mapping!A:L,12,FALSE),0),0))</f>
        <v>2500</v>
      </c>
      <c r="N1364" s="58">
        <f>Table4[[#This Row],[ سعر اليومية ]]*3%*Table4[[#This Row],[عدد الدورات ]]</f>
        <v>88.95</v>
      </c>
      <c r="O1364" s="56">
        <f>Table4[[#This Row],[ سعر اليومية ]]*Table4[[#This Row],[عدد الدورات ]]-N1364</f>
        <v>2876.05</v>
      </c>
      <c r="P1364" s="194"/>
      <c r="Q1364" s="194"/>
      <c r="R1364" s="194"/>
      <c r="S1364" s="58">
        <f>(Table4[[#This Row],[سعر يومية السائق]]*Table4[[#This Row],[عدد الدورات ]])-SUM(Table4[[#This Row],[سلف ]:[خصم ]])+Table4[[#This Row],[اضافي ]]</f>
        <v>2500</v>
      </c>
      <c r="U1364" s="58">
        <f>Table4[[#This Row],[ سعر اليومية ]]*Table4[[#This Row],[عدد الدورات ]]-Table4[[#This Row],[سعر يومية السائق]]*L1364</f>
        <v>465</v>
      </c>
      <c r="V1364" s="58">
        <f>U1364-Table4[[#This Row],[W/H  3%]]</f>
        <v>376.05</v>
      </c>
      <c r="W1364" s="66" t="str">
        <f>Table4[[#This Row],[اليوم]]&amp;Table4[[#This Row],[الشهر ]]&amp;Table4[[#This Row],[العام]]</f>
        <v>2852026</v>
      </c>
      <c r="X1364" s="66" t="s">
        <v>304</v>
      </c>
    </row>
    <row r="1365" spans="1:24" x14ac:dyDescent="0.3">
      <c r="A1365" s="62">
        <v>28</v>
      </c>
      <c r="B1365" s="62">
        <v>5</v>
      </c>
      <c r="C1365" s="62">
        <v>2026</v>
      </c>
      <c r="D1365" s="41" t="str">
        <f t="shared" si="84"/>
        <v>محمد جمال طوسونالمنيبسعوديهايد باركاتوبيس 28</v>
      </c>
      <c r="E1365" s="4">
        <v>5025</v>
      </c>
      <c r="F1365" s="41" t="str">
        <f>VLOOKUP(E1365,mapping!C:J,2,FALSE)</f>
        <v>محمد جمال طوسون</v>
      </c>
      <c r="G1365" s="41" t="str">
        <f>IFERROR(VLOOKUP(F1365,mapping!$D$3:$J$200,2,FALSE),0)</f>
        <v>المنيب</v>
      </c>
      <c r="H1365" s="41" t="str">
        <f>IFERROR(VLOOKUP(F1365,mapping!$D$3:$J$200,3,FALSE),0)</f>
        <v>سعودي</v>
      </c>
      <c r="I1365" s="41" t="str">
        <f>IFERROR(VLOOKUP(F1365,mapping!$D$3:$J$200,4,FALSE),0)</f>
        <v>هايد بارك</v>
      </c>
      <c r="J1365" s="41" t="str">
        <f>IFERROR(VLOOKUP(F1365,mapping!$D$3:$J$200,5,FALSE),0)</f>
        <v>اتوبيس 28</v>
      </c>
      <c r="K1365" s="63">
        <f>IF(W1365=mapping!$N$1,IFERROR(VLOOKUP(Table4[[#This Row],[Column1]],mapping!A:L,11,FALSE),0),IF(W1365&gt;mapping!$N$1,IFERROR(VLOOKUP(Table4[[#This Row],[Column1]],mapping!A:L,11,FALSE),0),))</f>
        <v>4634</v>
      </c>
      <c r="L1365" s="139">
        <v>1</v>
      </c>
      <c r="M1365" s="60">
        <f>IF(W1365=mapping!$N$1,IFERROR(VLOOKUP(Table4[[#This Row],[Column1]],mapping!A:L,12,FALSE),0),IF(W1365&gt;mapping!$N$1,IFERROR(VLOOKUP(Table4[[#This Row],[Column1]],mapping!A:L,12,FALSE),0),0))</f>
        <v>3800</v>
      </c>
      <c r="N1365" s="58">
        <f>Table4[[#This Row],[ سعر اليومية ]]*3%*Table4[[#This Row],[عدد الدورات ]]</f>
        <v>139.01999999999998</v>
      </c>
      <c r="O1365" s="56">
        <f>Table4[[#This Row],[ سعر اليومية ]]*Table4[[#This Row],[عدد الدورات ]]-N1365</f>
        <v>4494.9799999999996</v>
      </c>
      <c r="P1365" s="194"/>
      <c r="Q1365" s="194"/>
      <c r="R1365" s="194"/>
      <c r="S1365" s="58">
        <f>(Table4[[#This Row],[سعر يومية السائق]]*Table4[[#This Row],[عدد الدورات ]])-SUM(Table4[[#This Row],[سلف ]:[خصم ]])+Table4[[#This Row],[اضافي ]]</f>
        <v>3800</v>
      </c>
      <c r="U1365" s="58">
        <f>Table4[[#This Row],[ سعر اليومية ]]*Table4[[#This Row],[عدد الدورات ]]-Table4[[#This Row],[سعر يومية السائق]]*L1365</f>
        <v>834</v>
      </c>
      <c r="V1365" s="58">
        <f>U1365-Table4[[#This Row],[W/H  3%]]</f>
        <v>694.98</v>
      </c>
      <c r="W1365" s="66" t="str">
        <f>Table4[[#This Row],[اليوم]]&amp;Table4[[#This Row],[الشهر ]]&amp;Table4[[#This Row],[العام]]</f>
        <v>2852026</v>
      </c>
      <c r="X1365" s="66" t="s">
        <v>304</v>
      </c>
    </row>
    <row r="1366" spans="1:24" x14ac:dyDescent="0.3">
      <c r="A1366" s="62">
        <v>28</v>
      </c>
      <c r="B1366" s="62">
        <v>5</v>
      </c>
      <c r="C1366" s="62">
        <v>2026</v>
      </c>
      <c r="D1366" s="41" t="str">
        <f t="shared" si="84"/>
        <v>مصطفي رشدي1المنيب 2 ورديةسعوديميفيداميكروباص صيني</v>
      </c>
      <c r="E1366" s="4">
        <v>5007</v>
      </c>
      <c r="F1366" s="41" t="str">
        <f>VLOOKUP(E1366,mapping!C:J,2,FALSE)</f>
        <v>مصطفي رشدي1</v>
      </c>
      <c r="G1366" s="41" t="str">
        <f>IFERROR(VLOOKUP(F1366,mapping!$D$3:$J$200,2,FALSE),0)</f>
        <v>المنيب 2 وردية</v>
      </c>
      <c r="H1366" s="41" t="str">
        <f>IFERROR(VLOOKUP(F1366,mapping!$D$3:$J$200,3,FALSE),0)</f>
        <v>سعودي</v>
      </c>
      <c r="I1366" s="41" t="str">
        <f>IFERROR(VLOOKUP(F1366,mapping!$D$3:$J$200,4,FALSE),0)</f>
        <v>ميفيدا</v>
      </c>
      <c r="J1366" s="41" t="str">
        <f>IFERROR(VLOOKUP(F1366,mapping!$D$3:$J$200,5,FALSE),0)</f>
        <v>ميكروباص صيني</v>
      </c>
      <c r="K1366" s="63">
        <f>IF(W1366=mapping!$N$1,IFERROR(VLOOKUP(Table4[[#This Row],[Column1]],mapping!A:L,11,FALSE),0),IF(W1366&gt;mapping!$N$1,IFERROR(VLOOKUP(Table4[[#This Row],[Column1]],mapping!A:L,11,FALSE),0),))</f>
        <v>2965</v>
      </c>
      <c r="L1366" s="139">
        <v>1</v>
      </c>
      <c r="M1366" s="60">
        <f>IF(W1366=mapping!$N$1,IFERROR(VLOOKUP(Table4[[#This Row],[Column1]],mapping!A:L,12,FALSE),0),IF(W1366&gt;mapping!$N$1,IFERROR(VLOOKUP(Table4[[#This Row],[Column1]],mapping!A:L,12,FALSE),0),0))</f>
        <v>2150</v>
      </c>
      <c r="N1366" s="58">
        <f>Table4[[#This Row],[ سعر اليومية ]]*3%*Table4[[#This Row],[عدد الدورات ]]</f>
        <v>88.95</v>
      </c>
      <c r="O1366" s="56">
        <f>Table4[[#This Row],[ سعر اليومية ]]*Table4[[#This Row],[عدد الدورات ]]-N1366</f>
        <v>2876.05</v>
      </c>
      <c r="P1366" s="194"/>
      <c r="Q1366" s="194"/>
      <c r="R1366" s="194"/>
      <c r="S1366" s="58">
        <f>(Table4[[#This Row],[سعر يومية السائق]]*Table4[[#This Row],[عدد الدورات ]])-SUM(Table4[[#This Row],[سلف ]:[خصم ]])+Table4[[#This Row],[اضافي ]]</f>
        <v>2150</v>
      </c>
      <c r="U1366" s="58">
        <f>Table4[[#This Row],[ سعر اليومية ]]*Table4[[#This Row],[عدد الدورات ]]-Table4[[#This Row],[سعر يومية السائق]]*L1366</f>
        <v>815</v>
      </c>
      <c r="V1366" s="58">
        <f>U1366-Table4[[#This Row],[W/H  3%]]</f>
        <v>726.05</v>
      </c>
      <c r="W1366" s="66" t="str">
        <f>Table4[[#This Row],[اليوم]]&amp;Table4[[#This Row],[الشهر ]]&amp;Table4[[#This Row],[العام]]</f>
        <v>2852026</v>
      </c>
      <c r="X1366" s="66" t="s">
        <v>304</v>
      </c>
    </row>
    <row r="1367" spans="1:24" x14ac:dyDescent="0.3">
      <c r="A1367" s="62">
        <v>28</v>
      </c>
      <c r="B1367" s="62">
        <v>5</v>
      </c>
      <c r="C1367" s="62">
        <v>2026</v>
      </c>
      <c r="D1367" s="41" t="str">
        <f t="shared" si="84"/>
        <v>فرج 2حلوان 2 ورديةسعوديميفيداميكروباص صيني</v>
      </c>
      <c r="E1367" s="4">
        <v>5009</v>
      </c>
      <c r="F1367" s="41" t="str">
        <f>VLOOKUP(E1367,mapping!C:J,2,FALSE)</f>
        <v>فرج 2</v>
      </c>
      <c r="G1367" s="41" t="str">
        <f>IFERROR(VLOOKUP(F1367,mapping!$D$3:$J$200,2,FALSE),0)</f>
        <v>حلوان 2 وردية</v>
      </c>
      <c r="H1367" s="41" t="str">
        <f>IFERROR(VLOOKUP(F1367,mapping!$D$3:$J$200,3,FALSE),0)</f>
        <v>سعودي</v>
      </c>
      <c r="I1367" s="41" t="str">
        <f>IFERROR(VLOOKUP(F1367,mapping!$D$3:$J$200,4,FALSE),0)</f>
        <v>ميفيدا</v>
      </c>
      <c r="J1367" s="41" t="str">
        <f>IFERROR(VLOOKUP(F1367,mapping!$D$3:$J$200,5,FALSE),0)</f>
        <v>ميكروباص صيني</v>
      </c>
      <c r="K1367" s="63">
        <f>IF(W1367=mapping!$N$1,IFERROR(VLOOKUP(Table4[[#This Row],[Column1]],mapping!A:L,11,FALSE),0),IF(W1367&gt;mapping!$N$1,IFERROR(VLOOKUP(Table4[[#This Row],[Column1]],mapping!A:L,11,FALSE),0),))</f>
        <v>2965</v>
      </c>
      <c r="L1367" s="139">
        <v>1</v>
      </c>
      <c r="M1367" s="60">
        <f>IF(W1367=mapping!$N$1,IFERROR(VLOOKUP(Table4[[#This Row],[Column1]],mapping!A:L,12,FALSE),0),IF(W1367&gt;mapping!$N$1,IFERROR(VLOOKUP(Table4[[#This Row],[Column1]],mapping!A:L,12,FALSE),0),0))</f>
        <v>2250</v>
      </c>
      <c r="N1367" s="58">
        <f>Table4[[#This Row],[ سعر اليومية ]]*3%*Table4[[#This Row],[عدد الدورات ]]</f>
        <v>88.95</v>
      </c>
      <c r="O1367" s="56">
        <f>Table4[[#This Row],[ سعر اليومية ]]*Table4[[#This Row],[عدد الدورات ]]-N1367</f>
        <v>2876.05</v>
      </c>
      <c r="P1367" s="194"/>
      <c r="Q1367" s="194"/>
      <c r="R1367" s="194"/>
      <c r="S1367" s="58">
        <f>(Table4[[#This Row],[سعر يومية السائق]]*Table4[[#This Row],[عدد الدورات ]])-SUM(Table4[[#This Row],[سلف ]:[خصم ]])+Table4[[#This Row],[اضافي ]]</f>
        <v>2250</v>
      </c>
      <c r="U1367" s="58">
        <f>Table4[[#This Row],[ سعر اليومية ]]*Table4[[#This Row],[عدد الدورات ]]-Table4[[#This Row],[سعر يومية السائق]]*L1367</f>
        <v>715</v>
      </c>
      <c r="V1367" s="58">
        <f>U1367-Table4[[#This Row],[W/H  3%]]</f>
        <v>626.04999999999995</v>
      </c>
      <c r="W1367" s="66" t="str">
        <f>Table4[[#This Row],[اليوم]]&amp;Table4[[#This Row],[الشهر ]]&amp;Table4[[#This Row],[العام]]</f>
        <v>2852026</v>
      </c>
      <c r="X1367" s="66" t="s">
        <v>304</v>
      </c>
    </row>
    <row r="1368" spans="1:24" x14ac:dyDescent="0.3">
      <c r="A1368" s="62">
        <v>28</v>
      </c>
      <c r="B1368" s="62">
        <v>5</v>
      </c>
      <c r="C1368" s="62">
        <v>2026</v>
      </c>
      <c r="D1368" s="41" t="str">
        <f t="shared" si="84"/>
        <v>فرج 3حلوان 2 ورديةسعوديالقطاميةاتوبيس 28</v>
      </c>
      <c r="E1368" s="4">
        <v>5010</v>
      </c>
      <c r="F1368" s="41" t="str">
        <f>VLOOKUP(E1368,mapping!C:J,2,FALSE)</f>
        <v>فرج 3</v>
      </c>
      <c r="G1368" s="41" t="str">
        <f>IFERROR(VLOOKUP(F1368,mapping!$D$3:$J$200,2,FALSE),0)</f>
        <v>حلوان 2 وردية</v>
      </c>
      <c r="H1368" s="41" t="str">
        <f>IFERROR(VLOOKUP(F1368,mapping!$D$3:$J$200,3,FALSE),0)</f>
        <v>سعودي</v>
      </c>
      <c r="I1368" s="41" t="str">
        <f>IFERROR(VLOOKUP(F1368,mapping!$D$3:$J$200,4,FALSE),0)</f>
        <v>القطامية</v>
      </c>
      <c r="J1368" s="41" t="str">
        <f>IFERROR(VLOOKUP(F1368,mapping!$D$3:$J$200,5,FALSE),0)</f>
        <v>اتوبيس 28</v>
      </c>
      <c r="K1368" s="63">
        <f>IF(W1368=mapping!$N$1,IFERROR(VLOOKUP(Table4[[#This Row],[Column1]],mapping!A:L,11,FALSE),0),IF(W1368&gt;mapping!$N$1,IFERROR(VLOOKUP(Table4[[#This Row],[Column1]],mapping!A:L,11,FALSE),0),))</f>
        <v>3415</v>
      </c>
      <c r="L1368" s="139">
        <v>1</v>
      </c>
      <c r="M1368" s="60">
        <f>IF(W1368=mapping!$N$1,IFERROR(VLOOKUP(Table4[[#This Row],[Column1]],mapping!A:L,12,FALSE),0),IF(W1368&gt;mapping!$N$1,IFERROR(VLOOKUP(Table4[[#This Row],[Column1]],mapping!A:L,12,FALSE),0),0))</f>
        <v>3400</v>
      </c>
      <c r="N1368" s="58">
        <f>Table4[[#This Row],[ سعر اليومية ]]*3%*Table4[[#This Row],[عدد الدورات ]]</f>
        <v>102.45</v>
      </c>
      <c r="O1368" s="56">
        <f>Table4[[#This Row],[ سعر اليومية ]]*Table4[[#This Row],[عدد الدورات ]]-N1368</f>
        <v>3312.55</v>
      </c>
      <c r="P1368" s="194"/>
      <c r="Q1368" s="194"/>
      <c r="R1368" s="194"/>
      <c r="S1368" s="58">
        <f>(Table4[[#This Row],[سعر يومية السائق]]*Table4[[#This Row],[عدد الدورات ]])-SUM(Table4[[#This Row],[سلف ]:[خصم ]])+Table4[[#This Row],[اضافي ]]</f>
        <v>3400</v>
      </c>
      <c r="U1368" s="58">
        <f>Table4[[#This Row],[ سعر اليومية ]]*Table4[[#This Row],[عدد الدورات ]]-Table4[[#This Row],[سعر يومية السائق]]*L1368</f>
        <v>15</v>
      </c>
      <c r="V1368" s="58">
        <f>U1368-Table4[[#This Row],[W/H  3%]]</f>
        <v>-87.45</v>
      </c>
      <c r="W1368" s="66" t="str">
        <f>Table4[[#This Row],[اليوم]]&amp;Table4[[#This Row],[الشهر ]]&amp;Table4[[#This Row],[العام]]</f>
        <v>2852026</v>
      </c>
      <c r="X1368" s="66" t="s">
        <v>304</v>
      </c>
    </row>
    <row r="1369" spans="1:24" x14ac:dyDescent="0.3">
      <c r="A1369" s="62">
        <v>28</v>
      </c>
      <c r="B1369" s="62">
        <v>5</v>
      </c>
      <c r="C1369" s="62">
        <v>2026</v>
      </c>
      <c r="D1369" s="41" t="str">
        <f t="shared" si="84"/>
        <v>فرج 4مايو ورديةسعوديالقطاميةميكروباص</v>
      </c>
      <c r="E1369" s="4">
        <v>5011</v>
      </c>
      <c r="F1369" s="41" t="str">
        <f>VLOOKUP(E1369,mapping!C:J,2,FALSE)</f>
        <v>فرج 4</v>
      </c>
      <c r="G1369" s="41" t="str">
        <f>IFERROR(VLOOKUP(F1369,mapping!$D$3:$J$200,2,FALSE),0)</f>
        <v>مايو وردية</v>
      </c>
      <c r="H1369" s="41" t="str">
        <f>IFERROR(VLOOKUP(F1369,mapping!$D$3:$J$200,3,FALSE),0)</f>
        <v>سعودي</v>
      </c>
      <c r="I1369" s="41" t="str">
        <f>IFERROR(VLOOKUP(F1369,mapping!$D$3:$J$200,4,FALSE),0)</f>
        <v>القطامية</v>
      </c>
      <c r="J1369" s="41" t="str">
        <f>IFERROR(VLOOKUP(F1369,mapping!$D$3:$J$200,5,FALSE),0)</f>
        <v>ميكروباص</v>
      </c>
      <c r="K1369" s="63">
        <f>IF(W1369=mapping!$N$1,IFERROR(VLOOKUP(Table4[[#This Row],[Column1]],mapping!A:L,11,FALSE),0),IF(W1369&gt;mapping!$N$1,IFERROR(VLOOKUP(Table4[[#This Row],[Column1]],mapping!A:L,11,FALSE),0),))</f>
        <v>1222</v>
      </c>
      <c r="L1369" s="139">
        <v>1</v>
      </c>
      <c r="M1369" s="60">
        <f>IF(W1369=mapping!$N$1,IFERROR(VLOOKUP(Table4[[#This Row],[Column1]],mapping!A:L,12,FALSE),0),IF(W1369&gt;mapping!$N$1,IFERROR(VLOOKUP(Table4[[#This Row],[Column1]],mapping!A:L,12,FALSE),0),0))</f>
        <v>1180</v>
      </c>
      <c r="N1369" s="58">
        <f>Table4[[#This Row],[ سعر اليومية ]]*3%*Table4[[#This Row],[عدد الدورات ]]</f>
        <v>36.659999999999997</v>
      </c>
      <c r="O1369" s="56">
        <f>Table4[[#This Row],[ سعر اليومية ]]*Table4[[#This Row],[عدد الدورات ]]-N1369</f>
        <v>1185.3399999999999</v>
      </c>
      <c r="P1369" s="194"/>
      <c r="Q1369" s="194"/>
      <c r="R1369" s="194"/>
      <c r="S1369" s="58">
        <f>(Table4[[#This Row],[سعر يومية السائق]]*Table4[[#This Row],[عدد الدورات ]])-SUM(Table4[[#This Row],[سلف ]:[خصم ]])+Table4[[#This Row],[اضافي ]]</f>
        <v>1180</v>
      </c>
      <c r="U1369" s="58">
        <f>Table4[[#This Row],[ سعر اليومية ]]*Table4[[#This Row],[عدد الدورات ]]-Table4[[#This Row],[سعر يومية السائق]]*L1369</f>
        <v>42</v>
      </c>
      <c r="V1369" s="58">
        <f>U1369-Table4[[#This Row],[W/H  3%]]</f>
        <v>5.3400000000000034</v>
      </c>
      <c r="W1369" s="66" t="str">
        <f>Table4[[#This Row],[اليوم]]&amp;Table4[[#This Row],[الشهر ]]&amp;Table4[[#This Row],[العام]]</f>
        <v>2852026</v>
      </c>
      <c r="X1369" s="66" t="s">
        <v>304</v>
      </c>
    </row>
    <row r="1370" spans="1:24" x14ac:dyDescent="0.3">
      <c r="A1370" s="62">
        <v>28</v>
      </c>
      <c r="B1370" s="62">
        <v>5</v>
      </c>
      <c r="C1370" s="62">
        <v>2026</v>
      </c>
      <c r="D1370" s="41" t="str">
        <f t="shared" si="84"/>
        <v>مصطفي رشدي3المنيب5شفتسعوديالقطاميةاتوبيس 28</v>
      </c>
      <c r="E1370" s="4">
        <v>5012</v>
      </c>
      <c r="F1370" s="41" t="str">
        <f>VLOOKUP(E1370,mapping!C:J,2,FALSE)</f>
        <v>مصطفي رشدي3</v>
      </c>
      <c r="G1370" s="41" t="str">
        <f>IFERROR(VLOOKUP(F1370,mapping!$D$3:$J$200,2,FALSE),0)</f>
        <v>المنيب5شفت</v>
      </c>
      <c r="H1370" s="41" t="str">
        <f>IFERROR(VLOOKUP(F1370,mapping!$D$3:$J$200,3,FALSE),0)</f>
        <v>سعودي</v>
      </c>
      <c r="I1370" s="41" t="str">
        <f>IFERROR(VLOOKUP(F1370,mapping!$D$3:$J$200,4,FALSE),0)</f>
        <v>القطامية</v>
      </c>
      <c r="J1370" s="41" t="str">
        <f>IFERROR(VLOOKUP(F1370,mapping!$D$3:$J$200,5,FALSE),0)</f>
        <v>اتوبيس 28</v>
      </c>
      <c r="K1370" s="63">
        <f>IF(W1370=mapping!$N$1,IFERROR(VLOOKUP(Table4[[#This Row],[Column1]],mapping!A:L,11,FALSE),0),IF(W1370&gt;mapping!$N$1,IFERROR(VLOOKUP(Table4[[#This Row],[Column1]],mapping!A:L,11,FALSE),0),))</f>
        <v>2649</v>
      </c>
      <c r="L1370" s="139">
        <v>1</v>
      </c>
      <c r="M1370" s="60">
        <f>IF(W1370=mapping!$N$1,IFERROR(VLOOKUP(Table4[[#This Row],[Column1]],mapping!A:L,12,FALSE),0),IF(W1370&gt;mapping!$N$1,IFERROR(VLOOKUP(Table4[[#This Row],[Column1]],mapping!A:L,12,FALSE),0),0))</f>
        <v>2060</v>
      </c>
      <c r="N1370" s="58">
        <f>Table4[[#This Row],[ سعر اليومية ]]*3%*Table4[[#This Row],[عدد الدورات ]]</f>
        <v>79.47</v>
      </c>
      <c r="O1370" s="56">
        <f>Table4[[#This Row],[ سعر اليومية ]]*Table4[[#This Row],[عدد الدورات ]]-N1370</f>
        <v>2569.5300000000002</v>
      </c>
      <c r="P1370" s="194"/>
      <c r="Q1370" s="194"/>
      <c r="R1370" s="194"/>
      <c r="S1370" s="58">
        <f>(Table4[[#This Row],[سعر يومية السائق]]*Table4[[#This Row],[عدد الدورات ]])-SUM(Table4[[#This Row],[سلف ]:[خصم ]])+Table4[[#This Row],[اضافي ]]</f>
        <v>2060</v>
      </c>
      <c r="U1370" s="58">
        <f>Table4[[#This Row],[ سعر اليومية ]]*Table4[[#This Row],[عدد الدورات ]]-Table4[[#This Row],[سعر يومية السائق]]*L1370</f>
        <v>589</v>
      </c>
      <c r="V1370" s="58">
        <f>U1370-Table4[[#This Row],[W/H  3%]]</f>
        <v>509.53</v>
      </c>
      <c r="W1370" s="66" t="str">
        <f>Table4[[#This Row],[اليوم]]&amp;Table4[[#This Row],[الشهر ]]&amp;Table4[[#This Row],[العام]]</f>
        <v>2852026</v>
      </c>
      <c r="X1370" s="66" t="s">
        <v>304</v>
      </c>
    </row>
    <row r="1371" spans="1:24" x14ac:dyDescent="0.3">
      <c r="A1371" s="62">
        <v>28</v>
      </c>
      <c r="B1371" s="62">
        <v>5</v>
      </c>
      <c r="C1371" s="62">
        <v>2026</v>
      </c>
      <c r="D1371" s="41" t="str">
        <f t="shared" si="84"/>
        <v>مصطفي رشدي4المنيب Wصباحيةسعوديالقطاميةاتوبيس 28</v>
      </c>
      <c r="E1371" s="4">
        <v>5013</v>
      </c>
      <c r="F1371" s="41" t="str">
        <f>VLOOKUP(E1371,mapping!C:J,2,FALSE)</f>
        <v>مصطفي رشدي4</v>
      </c>
      <c r="G1371" s="41" t="str">
        <f>IFERROR(VLOOKUP(F1371,mapping!$D$3:$J$200,2,FALSE),0)</f>
        <v>المنيب Wصباحية</v>
      </c>
      <c r="H1371" s="41" t="str">
        <f>IFERROR(VLOOKUP(F1371,mapping!$D$3:$J$200,3,FALSE),0)</f>
        <v>سعودي</v>
      </c>
      <c r="I1371" s="41" t="str">
        <f>IFERROR(VLOOKUP(F1371,mapping!$D$3:$J$200,4,FALSE),0)</f>
        <v>القطامية</v>
      </c>
      <c r="J1371" s="41" t="str">
        <f>IFERROR(VLOOKUP(F1371,mapping!$D$3:$J$200,5,FALSE),0)</f>
        <v>اتوبيس 28</v>
      </c>
      <c r="K1371" s="63">
        <f>IF(W1371=mapping!$N$1,IFERROR(VLOOKUP(Table4[[#This Row],[Column1]],mapping!A:L,11,FALSE),0),IF(W1371&gt;mapping!$N$1,IFERROR(VLOOKUP(Table4[[#This Row],[Column1]],mapping!A:L,11,FALSE),0),))</f>
        <v>1059</v>
      </c>
      <c r="L1371" s="139">
        <v>1</v>
      </c>
      <c r="M1371" s="60">
        <f>IF(W1371=mapping!$N$1,IFERROR(VLOOKUP(Table4[[#This Row],[Column1]],mapping!A:L,12,FALSE),0),IF(W1371&gt;mapping!$N$1,IFERROR(VLOOKUP(Table4[[#This Row],[Column1]],mapping!A:L,12,FALSE),0),0))</f>
        <v>1000</v>
      </c>
      <c r="N1371" s="58">
        <f>Table4[[#This Row],[ سعر اليومية ]]*3%*Table4[[#This Row],[عدد الدورات ]]</f>
        <v>31.77</v>
      </c>
      <c r="O1371" s="56">
        <f>Table4[[#This Row],[ سعر اليومية ]]*Table4[[#This Row],[عدد الدورات ]]-N1371</f>
        <v>1027.23</v>
      </c>
      <c r="P1371" s="194"/>
      <c r="Q1371" s="194"/>
      <c r="R1371" s="194"/>
      <c r="S1371" s="58">
        <f>(Table4[[#This Row],[سعر يومية السائق]]*Table4[[#This Row],[عدد الدورات ]])-SUM(Table4[[#This Row],[سلف ]:[خصم ]])+Table4[[#This Row],[اضافي ]]</f>
        <v>1000</v>
      </c>
      <c r="U1371" s="58">
        <f>Table4[[#This Row],[ سعر اليومية ]]*Table4[[#This Row],[عدد الدورات ]]-Table4[[#This Row],[سعر يومية السائق]]*L1371</f>
        <v>59</v>
      </c>
      <c r="V1371" s="58">
        <f>U1371-Table4[[#This Row],[W/H  3%]]</f>
        <v>27.23</v>
      </c>
      <c r="W1371" s="66" t="str">
        <f>Table4[[#This Row],[اليوم]]&amp;Table4[[#This Row],[الشهر ]]&amp;Table4[[#This Row],[العام]]</f>
        <v>2852026</v>
      </c>
      <c r="X1371" s="66" t="s">
        <v>304</v>
      </c>
    </row>
    <row r="1372" spans="1:24" x14ac:dyDescent="0.3">
      <c r="A1372" s="62">
        <v>28</v>
      </c>
      <c r="B1372" s="62">
        <v>5</v>
      </c>
      <c r="C1372" s="62">
        <v>2026</v>
      </c>
      <c r="D1372" s="41" t="str">
        <f t="shared" si="84"/>
        <v>مصطفي رشدي5صقر 2 ورديةسعوديالقطاميةاتوبيس 28</v>
      </c>
      <c r="E1372" s="4">
        <v>5014</v>
      </c>
      <c r="F1372" s="41" t="str">
        <f>VLOOKUP(E1372,mapping!C:J,2,FALSE)</f>
        <v>مصطفي رشدي5</v>
      </c>
      <c r="G1372" s="41" t="str">
        <f>IFERROR(VLOOKUP(F1372,mapping!$D$3:$J$200,2,FALSE),0)</f>
        <v>صقر 2 وردية</v>
      </c>
      <c r="H1372" s="41" t="str">
        <f>IFERROR(VLOOKUP(F1372,mapping!$D$3:$J$200,3,FALSE),0)</f>
        <v>سعودي</v>
      </c>
      <c r="I1372" s="41" t="str">
        <f>IFERROR(VLOOKUP(F1372,mapping!$D$3:$J$200,4,FALSE),0)</f>
        <v>القطامية</v>
      </c>
      <c r="J1372" s="41" t="str">
        <f>IFERROR(VLOOKUP(F1372,mapping!$D$3:$J$200,5,FALSE),0)</f>
        <v>اتوبيس 28</v>
      </c>
      <c r="K1372" s="63">
        <f>IF(W1372=mapping!$N$1,IFERROR(VLOOKUP(Table4[[#This Row],[Column1]],mapping!A:L,11,FALSE),0),IF(W1372&gt;mapping!$N$1,IFERROR(VLOOKUP(Table4[[#This Row],[Column1]],mapping!A:L,11,FALSE),0),))</f>
        <v>2120</v>
      </c>
      <c r="L1372" s="139">
        <v>1</v>
      </c>
      <c r="M1372" s="60">
        <f>IF(W1372=mapping!$N$1,IFERROR(VLOOKUP(Table4[[#This Row],[Column1]],mapping!A:L,12,FALSE),0),IF(W1372&gt;mapping!$N$1,IFERROR(VLOOKUP(Table4[[#This Row],[Column1]],mapping!A:L,12,FALSE),0),0))</f>
        <v>1780</v>
      </c>
      <c r="N1372" s="58">
        <f>Table4[[#This Row],[ سعر اليومية ]]*3%*Table4[[#This Row],[عدد الدورات ]]</f>
        <v>63.599999999999994</v>
      </c>
      <c r="O1372" s="56">
        <f>Table4[[#This Row],[ سعر اليومية ]]*Table4[[#This Row],[عدد الدورات ]]-N1372</f>
        <v>2056.4</v>
      </c>
      <c r="P1372" s="194"/>
      <c r="Q1372" s="194"/>
      <c r="R1372" s="194"/>
      <c r="S1372" s="58">
        <f>(Table4[[#This Row],[سعر يومية السائق]]*Table4[[#This Row],[عدد الدورات ]])-SUM(Table4[[#This Row],[سلف ]:[خصم ]])+Table4[[#This Row],[اضافي ]]</f>
        <v>1780</v>
      </c>
      <c r="U1372" s="58">
        <f>Table4[[#This Row],[ سعر اليومية ]]*Table4[[#This Row],[عدد الدورات ]]-Table4[[#This Row],[سعر يومية السائق]]*L1372</f>
        <v>340</v>
      </c>
      <c r="V1372" s="58">
        <f>U1372-Table4[[#This Row],[W/H  3%]]</f>
        <v>276.39999999999998</v>
      </c>
      <c r="W1372" s="66" t="str">
        <f>Table4[[#This Row],[اليوم]]&amp;Table4[[#This Row],[الشهر ]]&amp;Table4[[#This Row],[العام]]</f>
        <v>2852026</v>
      </c>
      <c r="X1372" s="66" t="s">
        <v>304</v>
      </c>
    </row>
    <row r="1373" spans="1:24" x14ac:dyDescent="0.3">
      <c r="A1373" s="62">
        <v>28</v>
      </c>
      <c r="B1373" s="62">
        <v>5</v>
      </c>
      <c r="C1373" s="62">
        <v>2026</v>
      </c>
      <c r="D1373" s="41" t="str">
        <f t="shared" si="84"/>
        <v>مصطفي رشدي6المنيب 2 ورديةسعوديالقطاميةاتوبيس 28</v>
      </c>
      <c r="E1373" s="4">
        <v>5027</v>
      </c>
      <c r="F1373" s="41" t="str">
        <f>VLOOKUP(E1373,mapping!C:J,2,FALSE)</f>
        <v>مصطفي رشدي6</v>
      </c>
      <c r="G1373" s="41" t="str">
        <f>IFERROR(VLOOKUP(F1373,mapping!$D$3:$J$200,2,FALSE),0)</f>
        <v>المنيب 2 وردية</v>
      </c>
      <c r="H1373" s="41" t="str">
        <f>IFERROR(VLOOKUP(F1373,mapping!$D$3:$J$200,3,FALSE),0)</f>
        <v>سعودي</v>
      </c>
      <c r="I1373" s="41" t="str">
        <f>IFERROR(VLOOKUP(F1373,mapping!$D$3:$J$200,4,FALSE),0)</f>
        <v>القطامية</v>
      </c>
      <c r="J1373" s="41" t="str">
        <f>IFERROR(VLOOKUP(F1373,mapping!$D$3:$J$200,5,FALSE),0)</f>
        <v>اتوبيس 28</v>
      </c>
      <c r="K1373" s="63">
        <f>IF(W1373=mapping!$N$1,IFERROR(VLOOKUP(Table4[[#This Row],[Column1]],mapping!A:L,11,FALSE),0),IF(W1373&gt;mapping!$N$1,IFERROR(VLOOKUP(Table4[[#This Row],[Column1]],mapping!A:L,11,FALSE),0),))</f>
        <v>3944</v>
      </c>
      <c r="L1373" s="139">
        <v>1</v>
      </c>
      <c r="M1373" s="60">
        <f>IF(W1373=mapping!$N$1,IFERROR(VLOOKUP(Table4[[#This Row],[Column1]],mapping!A:L,12,FALSE),0),IF(W1373&gt;mapping!$N$1,IFERROR(VLOOKUP(Table4[[#This Row],[Column1]],mapping!A:L,12,FALSE),0),0))</f>
        <v>3600</v>
      </c>
      <c r="N1373" s="58">
        <f>Table4[[#This Row],[ سعر اليومية ]]*3%*Table4[[#This Row],[عدد الدورات ]]</f>
        <v>118.32</v>
      </c>
      <c r="O1373" s="56">
        <f>Table4[[#This Row],[ سعر اليومية ]]*Table4[[#This Row],[عدد الدورات ]]-N1373</f>
        <v>3825.68</v>
      </c>
      <c r="P1373" s="194"/>
      <c r="Q1373" s="194"/>
      <c r="R1373" s="194"/>
      <c r="S1373" s="58">
        <f>(Table4[[#This Row],[سعر يومية السائق]]*Table4[[#This Row],[عدد الدورات ]])-SUM(Table4[[#This Row],[سلف ]:[خصم ]])+Table4[[#This Row],[اضافي ]]</f>
        <v>3600</v>
      </c>
      <c r="U1373" s="58">
        <f>Table4[[#This Row],[ سعر اليومية ]]*Table4[[#This Row],[عدد الدورات ]]-Table4[[#This Row],[سعر يومية السائق]]*L1373</f>
        <v>344</v>
      </c>
      <c r="V1373" s="58">
        <f>U1373-Table4[[#This Row],[W/H  3%]]</f>
        <v>225.68</v>
      </c>
      <c r="W1373" s="66" t="str">
        <f>Table4[[#This Row],[اليوم]]&amp;Table4[[#This Row],[الشهر ]]&amp;Table4[[#This Row],[العام]]</f>
        <v>2852026</v>
      </c>
      <c r="X1373" s="66" t="s">
        <v>304</v>
      </c>
    </row>
    <row r="1374" spans="1:24" x14ac:dyDescent="0.3">
      <c r="A1374" s="62">
        <v>28</v>
      </c>
      <c r="B1374" s="62">
        <v>5</v>
      </c>
      <c r="C1374" s="62">
        <v>2026</v>
      </c>
      <c r="D1374" s="41" t="str">
        <f t="shared" si="84"/>
        <v>كرم ترك 1قليوب 2 ورديةسعوديالقطاميةاتوبيس 28</v>
      </c>
      <c r="E1374" s="4">
        <v>5015</v>
      </c>
      <c r="F1374" s="41" t="str">
        <f>VLOOKUP(E1374,mapping!C:J,2,FALSE)</f>
        <v>كرم ترك 1</v>
      </c>
      <c r="G1374" s="41" t="str">
        <f>IFERROR(VLOOKUP(F1374,mapping!$D$3:$J$200,2,FALSE),0)</f>
        <v>قليوب 2 وردية</v>
      </c>
      <c r="H1374" s="41" t="str">
        <f>IFERROR(VLOOKUP(F1374,mapping!$D$3:$J$200,3,FALSE),0)</f>
        <v>سعودي</v>
      </c>
      <c r="I1374" s="41" t="str">
        <f>IFERROR(VLOOKUP(F1374,mapping!$D$3:$J$200,4,FALSE),0)</f>
        <v>القطامية</v>
      </c>
      <c r="J1374" s="41" t="str">
        <f>IFERROR(VLOOKUP(F1374,mapping!$D$3:$J$200,5,FALSE),0)</f>
        <v>اتوبيس 28</v>
      </c>
      <c r="K1374" s="63">
        <f>IF(W1374=mapping!$N$1,IFERROR(VLOOKUP(Table4[[#This Row],[Column1]],mapping!A:L,11,FALSE),0),IF(W1374&gt;mapping!$N$1,IFERROR(VLOOKUP(Table4[[#This Row],[Column1]],mapping!A:L,11,FALSE),0),))</f>
        <v>3959</v>
      </c>
      <c r="L1374" s="139">
        <v>1</v>
      </c>
      <c r="M1374" s="60">
        <f>IF(W1374=mapping!$N$1,IFERROR(VLOOKUP(Table4[[#This Row],[Column1]],mapping!A:L,12,FALSE),0),IF(W1374&gt;mapping!$N$1,IFERROR(VLOOKUP(Table4[[#This Row],[Column1]],mapping!A:L,12,FALSE),0),0))</f>
        <v>4200</v>
      </c>
      <c r="N1374" s="58">
        <f>Table4[[#This Row],[ سعر اليومية ]]*3%*Table4[[#This Row],[عدد الدورات ]]</f>
        <v>118.77</v>
      </c>
      <c r="O1374" s="56">
        <f>Table4[[#This Row],[ سعر اليومية ]]*Table4[[#This Row],[عدد الدورات ]]-N1374</f>
        <v>3840.23</v>
      </c>
      <c r="P1374" s="194"/>
      <c r="Q1374" s="194"/>
      <c r="R1374" s="194"/>
      <c r="S1374" s="58">
        <f>(Table4[[#This Row],[سعر يومية السائق]]*Table4[[#This Row],[عدد الدورات ]])-SUM(Table4[[#This Row],[سلف ]:[خصم ]])+Table4[[#This Row],[اضافي ]]</f>
        <v>4200</v>
      </c>
      <c r="U1374" s="58">
        <f>Table4[[#This Row],[ سعر اليومية ]]*Table4[[#This Row],[عدد الدورات ]]-Table4[[#This Row],[سعر يومية السائق]]*L1374</f>
        <v>-241</v>
      </c>
      <c r="V1374" s="58">
        <f>U1374-Table4[[#This Row],[W/H  3%]]</f>
        <v>-359.77</v>
      </c>
      <c r="W1374" s="66" t="str">
        <f>Table4[[#This Row],[اليوم]]&amp;Table4[[#This Row],[الشهر ]]&amp;Table4[[#This Row],[العام]]</f>
        <v>2852026</v>
      </c>
      <c r="X1374" s="66" t="s">
        <v>304</v>
      </c>
    </row>
    <row r="1375" spans="1:24" x14ac:dyDescent="0.3">
      <c r="A1375" s="62">
        <v>28</v>
      </c>
      <c r="B1375" s="62">
        <v>5</v>
      </c>
      <c r="C1375" s="62">
        <v>2026</v>
      </c>
      <c r="D1375" s="41" t="str">
        <f t="shared" si="84"/>
        <v>كرم ترك 3قليوب 1 ورديةسعوديمدينتي اتوبيس 28</v>
      </c>
      <c r="E1375" s="4">
        <v>5018</v>
      </c>
      <c r="F1375" s="41" t="str">
        <f>VLOOKUP(E1375,mapping!C:J,2,FALSE)</f>
        <v>كرم ترك 3</v>
      </c>
      <c r="G1375" s="41" t="str">
        <f>IFERROR(VLOOKUP(F1375,mapping!$D$3:$J$200,2,FALSE),0)</f>
        <v>قليوب 1 وردية</v>
      </c>
      <c r="H1375" s="41" t="str">
        <f>IFERROR(VLOOKUP(F1375,mapping!$D$3:$J$200,3,FALSE),0)</f>
        <v>سعودي</v>
      </c>
      <c r="I1375" s="41" t="str">
        <f>IFERROR(VLOOKUP(F1375,mapping!$D$3:$J$200,4,FALSE),0)</f>
        <v xml:space="preserve">مدينتي </v>
      </c>
      <c r="J1375" s="41" t="str">
        <f>IFERROR(VLOOKUP(F1375,mapping!$D$3:$J$200,5,FALSE),0)</f>
        <v>اتوبيس 28</v>
      </c>
      <c r="K1375" s="63">
        <f>IF(W1375=mapping!$N$1,IFERROR(VLOOKUP(Table4[[#This Row],[Column1]],mapping!A:L,11,FALSE),0),IF(W1375&gt;mapping!$N$1,IFERROR(VLOOKUP(Table4[[#This Row],[Column1]],mapping!A:L,11,FALSE),0),))</f>
        <v>4634</v>
      </c>
      <c r="L1375" s="139">
        <v>1</v>
      </c>
      <c r="M1375" s="60">
        <f>IF(W1375=mapping!$N$1,IFERROR(VLOOKUP(Table4[[#This Row],[Column1]],mapping!A:L,12,FALSE),0),IF(W1375&gt;mapping!$N$1,IFERROR(VLOOKUP(Table4[[#This Row],[Column1]],mapping!A:L,12,FALSE),0),0))</f>
        <v>4000</v>
      </c>
      <c r="N1375" s="58">
        <f>Table4[[#This Row],[ سعر اليومية ]]*3%*Table4[[#This Row],[عدد الدورات ]]</f>
        <v>139.01999999999998</v>
      </c>
      <c r="O1375" s="56">
        <f>Table4[[#This Row],[ سعر اليومية ]]*Table4[[#This Row],[عدد الدورات ]]-N1375</f>
        <v>4494.9799999999996</v>
      </c>
      <c r="P1375" s="194"/>
      <c r="Q1375" s="194"/>
      <c r="R1375" s="194"/>
      <c r="S1375" s="58">
        <f>(Table4[[#This Row],[سعر يومية السائق]]*Table4[[#This Row],[عدد الدورات ]])-SUM(Table4[[#This Row],[سلف ]:[خصم ]])+Table4[[#This Row],[اضافي ]]</f>
        <v>4000</v>
      </c>
      <c r="U1375" s="58">
        <f>Table4[[#This Row],[ سعر اليومية ]]*Table4[[#This Row],[عدد الدورات ]]-Table4[[#This Row],[سعر يومية السائق]]*L1375</f>
        <v>634</v>
      </c>
      <c r="V1375" s="58">
        <f>U1375-Table4[[#This Row],[W/H  3%]]</f>
        <v>494.98</v>
      </c>
      <c r="W1375" s="66" t="str">
        <f>Table4[[#This Row],[اليوم]]&amp;Table4[[#This Row],[الشهر ]]&amp;Table4[[#This Row],[العام]]</f>
        <v>2852026</v>
      </c>
      <c r="X1375" s="66" t="s">
        <v>304</v>
      </c>
    </row>
    <row r="1376" spans="1:24" x14ac:dyDescent="0.3">
      <c r="A1376" s="62">
        <v>28</v>
      </c>
      <c r="B1376" s="62">
        <v>5</v>
      </c>
      <c r="C1376" s="62">
        <v>2026</v>
      </c>
      <c r="D1376" s="41" t="str">
        <f t="shared" si="84"/>
        <v>كرم ترك 4عدلي منصور شفتسعوديمدينتي اتوبيس 28</v>
      </c>
      <c r="E1376" s="4">
        <v>5019</v>
      </c>
      <c r="F1376" s="41" t="str">
        <f>VLOOKUP(E1376,mapping!C:J,2,FALSE)</f>
        <v>كرم ترك 4</v>
      </c>
      <c r="G1376" s="41" t="str">
        <f>IFERROR(VLOOKUP(F1376,mapping!$D$3:$J$200,2,FALSE),0)</f>
        <v>عدلي منصور شفت</v>
      </c>
      <c r="H1376" s="41" t="str">
        <f>IFERROR(VLOOKUP(F1376,mapping!$D$3:$J$200,3,FALSE),0)</f>
        <v>سعودي</v>
      </c>
      <c r="I1376" s="41" t="str">
        <f>IFERROR(VLOOKUP(F1376,mapping!$D$3:$J$200,4,FALSE),0)</f>
        <v xml:space="preserve">مدينتي </v>
      </c>
      <c r="J1376" s="41" t="str">
        <f>IFERROR(VLOOKUP(F1376,mapping!$D$3:$J$200,5,FALSE),0)</f>
        <v>اتوبيس 28</v>
      </c>
      <c r="K1376" s="63">
        <f>IF(W1376=mapping!$N$1,IFERROR(VLOOKUP(Table4[[#This Row],[Column1]],mapping!A:L,11,FALSE),0),IF(W1376&gt;mapping!$N$1,IFERROR(VLOOKUP(Table4[[#This Row],[Column1]],mapping!A:L,11,FALSE),0),))</f>
        <v>741</v>
      </c>
      <c r="L1376" s="139">
        <v>1</v>
      </c>
      <c r="M1376" s="60">
        <f>IF(W1376=mapping!$N$1,IFERROR(VLOOKUP(Table4[[#This Row],[Column1]],mapping!A:L,12,FALSE),0),IF(W1376&gt;mapping!$N$1,IFERROR(VLOOKUP(Table4[[#This Row],[Column1]],mapping!A:L,12,FALSE),0),0))</f>
        <v>500</v>
      </c>
      <c r="N1376" s="58">
        <f>Table4[[#This Row],[ سعر اليومية ]]*3%*Table4[[#This Row],[عدد الدورات ]]</f>
        <v>22.23</v>
      </c>
      <c r="O1376" s="56">
        <f>Table4[[#This Row],[ سعر اليومية ]]*Table4[[#This Row],[عدد الدورات ]]-N1376</f>
        <v>718.77</v>
      </c>
      <c r="P1376" s="194"/>
      <c r="Q1376" s="194"/>
      <c r="R1376" s="194"/>
      <c r="S1376" s="58">
        <f>(Table4[[#This Row],[سعر يومية السائق]]*Table4[[#This Row],[عدد الدورات ]])-SUM(Table4[[#This Row],[سلف ]:[خصم ]])+Table4[[#This Row],[اضافي ]]</f>
        <v>500</v>
      </c>
      <c r="U1376" s="58">
        <f>Table4[[#This Row],[ سعر اليومية ]]*Table4[[#This Row],[عدد الدورات ]]-Table4[[#This Row],[سعر يومية السائق]]*L1376</f>
        <v>241</v>
      </c>
      <c r="V1376" s="58">
        <f>U1376-Table4[[#This Row],[W/H  3%]]</f>
        <v>218.77</v>
      </c>
      <c r="W1376" s="66" t="str">
        <f>Table4[[#This Row],[اليوم]]&amp;Table4[[#This Row],[الشهر ]]&amp;Table4[[#This Row],[العام]]</f>
        <v>2852026</v>
      </c>
      <c r="X1376" s="66" t="s">
        <v>304</v>
      </c>
    </row>
    <row r="1377" spans="1:24" x14ac:dyDescent="0.3">
      <c r="A1377" s="62">
        <v>28</v>
      </c>
      <c r="B1377" s="62">
        <v>5</v>
      </c>
      <c r="C1377" s="62">
        <v>2026</v>
      </c>
      <c r="D1377" s="41" t="str">
        <f t="shared" si="84"/>
        <v>عماد النجار 4قليوب بيتوينسعوديمدينتي اتوبيس 28</v>
      </c>
      <c r="E1377" s="4">
        <v>5020</v>
      </c>
      <c r="F1377" s="41" t="str">
        <f>VLOOKUP(E1377,mapping!C:J,2,FALSE)</f>
        <v>عماد النجار 4</v>
      </c>
      <c r="G1377" s="41" t="str">
        <f>IFERROR(VLOOKUP(F1377,mapping!$D$3:$J$200,2,FALSE),0)</f>
        <v>قليوب بيتوين</v>
      </c>
      <c r="H1377" s="41" t="str">
        <f>IFERROR(VLOOKUP(F1377,mapping!$D$3:$J$200,3,FALSE),0)</f>
        <v>سعودي</v>
      </c>
      <c r="I1377" s="41" t="str">
        <f>IFERROR(VLOOKUP(F1377,mapping!$D$3:$J$200,4,FALSE),0)</f>
        <v xml:space="preserve">مدينتي </v>
      </c>
      <c r="J1377" s="41" t="str">
        <f>IFERROR(VLOOKUP(F1377,mapping!$D$3:$J$200,5,FALSE),0)</f>
        <v>اتوبيس 28</v>
      </c>
      <c r="K1377" s="63">
        <f>IF(W1377=mapping!$N$1,IFERROR(VLOOKUP(Table4[[#This Row],[Column1]],mapping!A:L,11,FALSE),0),IF(W1377&gt;mapping!$N$1,IFERROR(VLOOKUP(Table4[[#This Row],[Column1]],mapping!A:L,11,FALSE),0),))</f>
        <v>1482</v>
      </c>
      <c r="L1377" s="139">
        <v>1</v>
      </c>
      <c r="M1377" s="60">
        <f>IF(W1377=mapping!$N$1,IFERROR(VLOOKUP(Table4[[#This Row],[Column1]],mapping!A:L,12,FALSE),0),IF(W1377&gt;mapping!$N$1,IFERROR(VLOOKUP(Table4[[#This Row],[Column1]],mapping!A:L,12,FALSE),0),0))</f>
        <v>1400</v>
      </c>
      <c r="N1377" s="58">
        <f>Table4[[#This Row],[ سعر اليومية ]]*3%*Table4[[#This Row],[عدد الدورات ]]</f>
        <v>44.46</v>
      </c>
      <c r="O1377" s="56">
        <f>Table4[[#This Row],[ سعر اليومية ]]*Table4[[#This Row],[عدد الدورات ]]-N1377</f>
        <v>1437.54</v>
      </c>
      <c r="P1377" s="194"/>
      <c r="Q1377" s="194"/>
      <c r="R1377" s="194"/>
      <c r="S1377" s="58">
        <f>(Table4[[#This Row],[سعر يومية السائق]]*Table4[[#This Row],[عدد الدورات ]])-SUM(Table4[[#This Row],[سلف ]:[خصم ]])+Table4[[#This Row],[اضافي ]]</f>
        <v>1400</v>
      </c>
      <c r="U1377" s="58">
        <f>Table4[[#This Row],[ سعر اليومية ]]*Table4[[#This Row],[عدد الدورات ]]-Table4[[#This Row],[سعر يومية السائق]]*L1377</f>
        <v>82</v>
      </c>
      <c r="V1377" s="58">
        <f>U1377-Table4[[#This Row],[W/H  3%]]</f>
        <v>37.54</v>
      </c>
      <c r="W1377" s="66" t="str">
        <f>Table4[[#This Row],[اليوم]]&amp;Table4[[#This Row],[الشهر ]]&amp;Table4[[#This Row],[العام]]</f>
        <v>2852026</v>
      </c>
      <c r="X1377" s="66" t="s">
        <v>304</v>
      </c>
    </row>
    <row r="1378" spans="1:24" x14ac:dyDescent="0.3">
      <c r="A1378" s="62">
        <v>28</v>
      </c>
      <c r="B1378" s="62">
        <v>5</v>
      </c>
      <c r="C1378" s="62">
        <v>2026</v>
      </c>
      <c r="D1378" s="41" t="str">
        <f t="shared" ref="D1378:D1440" si="87">F1378&amp;G1378&amp;H1378&amp;I1378&amp;J1378</f>
        <v>ممدوح كيلاني6المنيب 1 وردية سعوديمدينتي ميكروباص صيني</v>
      </c>
      <c r="E1378" s="4">
        <v>5021</v>
      </c>
      <c r="F1378" s="41" t="str">
        <f>VLOOKUP(E1378,mapping!C:J,2,FALSE)</f>
        <v>ممدوح كيلاني6</v>
      </c>
      <c r="G1378" s="41" t="str">
        <f>IFERROR(VLOOKUP(F1378,mapping!$D$3:$J$200,2,FALSE),0)</f>
        <v xml:space="preserve">المنيب 1 وردية </v>
      </c>
      <c r="H1378" s="41" t="str">
        <f>IFERROR(VLOOKUP(F1378,mapping!$D$3:$J$200,3,FALSE),0)</f>
        <v>سعودي</v>
      </c>
      <c r="I1378" s="41" t="str">
        <f>IFERROR(VLOOKUP(F1378,mapping!$D$3:$J$200,4,FALSE),0)</f>
        <v xml:space="preserve">مدينتي </v>
      </c>
      <c r="J1378" s="41" t="str">
        <f>IFERROR(VLOOKUP(F1378,mapping!$D$3:$J$200,5,FALSE),0)</f>
        <v>ميكروباص صيني</v>
      </c>
      <c r="K1378" s="63">
        <f>IF(W1378=mapping!$N$1,IFERROR(VLOOKUP(Table4[[#This Row],[Column1]],mapping!A:L,11,FALSE),0),IF(W1378&gt;mapping!$N$1,IFERROR(VLOOKUP(Table4[[#This Row],[Column1]],mapping!A:L,11,FALSE),0),))</f>
        <v>1482</v>
      </c>
      <c r="L1378" s="139">
        <v>1</v>
      </c>
      <c r="M1378" s="60">
        <f>IF(W1378=mapping!$N$1,IFERROR(VLOOKUP(Table4[[#This Row],[Column1]],mapping!A:L,12,FALSE),0),IF(W1378&gt;mapping!$N$1,IFERROR(VLOOKUP(Table4[[#This Row],[Column1]],mapping!A:L,12,FALSE),0),0))</f>
        <v>1350</v>
      </c>
      <c r="N1378" s="58">
        <f>Table4[[#This Row],[ سعر اليومية ]]*3%*Table4[[#This Row],[عدد الدورات ]]</f>
        <v>44.46</v>
      </c>
      <c r="O1378" s="56">
        <f>Table4[[#This Row],[ سعر اليومية ]]*Table4[[#This Row],[عدد الدورات ]]-N1378</f>
        <v>1437.54</v>
      </c>
      <c r="P1378" s="194"/>
      <c r="Q1378" s="194"/>
      <c r="R1378" s="194"/>
      <c r="S1378" s="58">
        <f>(Table4[[#This Row],[سعر يومية السائق]]*Table4[[#This Row],[عدد الدورات ]])-SUM(Table4[[#This Row],[سلف ]:[خصم ]])+Table4[[#This Row],[اضافي ]]</f>
        <v>1350</v>
      </c>
      <c r="U1378" s="58">
        <f>Table4[[#This Row],[ سعر اليومية ]]*Table4[[#This Row],[عدد الدورات ]]-Table4[[#This Row],[سعر يومية السائق]]*L1378</f>
        <v>132</v>
      </c>
      <c r="V1378" s="58">
        <f>U1378-Table4[[#This Row],[W/H  3%]]</f>
        <v>87.539999999999992</v>
      </c>
      <c r="W1378" s="66" t="str">
        <f>Table4[[#This Row],[اليوم]]&amp;Table4[[#This Row],[الشهر ]]&amp;Table4[[#This Row],[العام]]</f>
        <v>2852026</v>
      </c>
      <c r="X1378" s="66" t="s">
        <v>304</v>
      </c>
    </row>
    <row r="1379" spans="1:24" x14ac:dyDescent="0.3">
      <c r="A1379" s="62">
        <v>28</v>
      </c>
      <c r="B1379" s="62">
        <v>5</v>
      </c>
      <c r="C1379" s="62">
        <v>2026</v>
      </c>
      <c r="D1379" s="41" t="str">
        <f t="shared" si="87"/>
        <v>ممدوح كيلاني4المنيب 2 وردية سعوديمدينتي ميكروباص صيني</v>
      </c>
      <c r="E1379" s="4">
        <v>5022</v>
      </c>
      <c r="F1379" s="41" t="str">
        <f>VLOOKUP(E1379,mapping!C:J,2,FALSE)</f>
        <v>ممدوح كيلاني4</v>
      </c>
      <c r="G1379" s="41" t="str">
        <f>IFERROR(VLOOKUP(F1379,mapping!$D$3:$J$200,2,FALSE),0)</f>
        <v xml:space="preserve">المنيب 2 وردية </v>
      </c>
      <c r="H1379" s="41" t="str">
        <f>IFERROR(VLOOKUP(F1379,mapping!$D$3:$J$200,3,FALSE),0)</f>
        <v>سعودي</v>
      </c>
      <c r="I1379" s="41" t="str">
        <f>IFERROR(VLOOKUP(F1379,mapping!$D$3:$J$200,4,FALSE),0)</f>
        <v xml:space="preserve">مدينتي </v>
      </c>
      <c r="J1379" s="41" t="str">
        <f>IFERROR(VLOOKUP(F1379,mapping!$D$3:$J$200,5,FALSE),0)</f>
        <v>ميكروباص صيني</v>
      </c>
      <c r="K1379" s="63">
        <f>IF(W1379=mapping!$N$1,IFERROR(VLOOKUP(Table4[[#This Row],[Column1]],mapping!A:L,11,FALSE),0),IF(W1379&gt;mapping!$N$1,IFERROR(VLOOKUP(Table4[[#This Row],[Column1]],mapping!A:L,11,FALSE),0),))</f>
        <v>2965</v>
      </c>
      <c r="L1379" s="139">
        <v>1</v>
      </c>
      <c r="M1379" s="60">
        <f>IF(W1379=mapping!$N$1,IFERROR(VLOOKUP(Table4[[#This Row],[Column1]],mapping!A:L,12,FALSE),0),IF(W1379&gt;mapping!$N$1,IFERROR(VLOOKUP(Table4[[#This Row],[Column1]],mapping!A:L,12,FALSE),0),0))</f>
        <v>2600</v>
      </c>
      <c r="N1379" s="58">
        <f>Table4[[#This Row],[ سعر اليومية ]]*3%*Table4[[#This Row],[عدد الدورات ]]</f>
        <v>88.95</v>
      </c>
      <c r="O1379" s="56">
        <f>Table4[[#This Row],[ سعر اليومية ]]*Table4[[#This Row],[عدد الدورات ]]-N1379</f>
        <v>2876.05</v>
      </c>
      <c r="P1379" s="194"/>
      <c r="Q1379" s="194"/>
      <c r="R1379" s="194"/>
      <c r="S1379" s="58">
        <f>(Table4[[#This Row],[سعر يومية السائق]]*Table4[[#This Row],[عدد الدورات ]])-SUM(Table4[[#This Row],[سلف ]:[خصم ]])+Table4[[#This Row],[اضافي ]]</f>
        <v>2600</v>
      </c>
      <c r="U1379" s="58">
        <f>Table4[[#This Row],[ سعر اليومية ]]*Table4[[#This Row],[عدد الدورات ]]-Table4[[#This Row],[سعر يومية السائق]]*L1379</f>
        <v>365</v>
      </c>
      <c r="V1379" s="58">
        <f>U1379-Table4[[#This Row],[W/H  3%]]</f>
        <v>276.05</v>
      </c>
      <c r="W1379" s="66" t="str">
        <f>Table4[[#This Row],[اليوم]]&amp;Table4[[#This Row],[الشهر ]]&amp;Table4[[#This Row],[العام]]</f>
        <v>2852026</v>
      </c>
      <c r="X1379" s="66" t="s">
        <v>304</v>
      </c>
    </row>
    <row r="1380" spans="1:24" x14ac:dyDescent="0.3">
      <c r="A1380" s="62">
        <v>28</v>
      </c>
      <c r="B1380" s="62">
        <v>5</v>
      </c>
      <c r="C1380" s="62">
        <v>2026</v>
      </c>
      <c r="D1380" s="41" t="str">
        <f t="shared" si="87"/>
        <v>فرج 5حلوان 2 ورديةسعوديمدينتي اتوبيس 28</v>
      </c>
      <c r="E1380" s="4">
        <v>5023</v>
      </c>
      <c r="F1380" s="41" t="str">
        <f>VLOOKUP(E1380,mapping!C:J,2,FALSE)</f>
        <v>فرج 5</v>
      </c>
      <c r="G1380" s="41" t="str">
        <f>IFERROR(VLOOKUP(F1380,mapping!$D$3:$J$200,2,FALSE),0)</f>
        <v>حلوان 2 وردية</v>
      </c>
      <c r="H1380" s="41" t="str">
        <f>IFERROR(VLOOKUP(F1380,mapping!$D$3:$J$200,3,FALSE),0)</f>
        <v>سعودي</v>
      </c>
      <c r="I1380" s="41" t="str">
        <f>IFERROR(VLOOKUP(F1380,mapping!$D$3:$J$200,4,FALSE),0)</f>
        <v xml:space="preserve">مدينتي </v>
      </c>
      <c r="J1380" s="41" t="str">
        <f>IFERROR(VLOOKUP(F1380,mapping!$D$3:$J$200,5,FALSE),0)</f>
        <v>اتوبيس 28</v>
      </c>
      <c r="K1380" s="63">
        <f>IF(W1380=mapping!$N$1,IFERROR(VLOOKUP(Table4[[#This Row],[Column1]],mapping!A:L,11,FALSE),0),IF(W1380&gt;mapping!$N$1,IFERROR(VLOOKUP(Table4[[#This Row],[Column1]],mapping!A:L,11,FALSE),0),))</f>
        <v>4634</v>
      </c>
      <c r="L1380" s="139">
        <v>1</v>
      </c>
      <c r="M1380" s="60">
        <f>IF(W1380=mapping!$N$1,IFERROR(VLOOKUP(Table4[[#This Row],[Column1]],mapping!A:L,12,FALSE),0),IF(W1380&gt;mapping!$N$1,IFERROR(VLOOKUP(Table4[[#This Row],[Column1]],mapping!A:L,12,FALSE),0),0))</f>
        <v>4100</v>
      </c>
      <c r="N1380" s="58">
        <f>Table4[[#This Row],[ سعر اليومية ]]*3%*Table4[[#This Row],[عدد الدورات ]]</f>
        <v>139.01999999999998</v>
      </c>
      <c r="O1380" s="56">
        <f>Table4[[#This Row],[ سعر اليومية ]]*Table4[[#This Row],[عدد الدورات ]]-N1380</f>
        <v>4494.9799999999996</v>
      </c>
      <c r="P1380" s="194"/>
      <c r="Q1380" s="194"/>
      <c r="R1380" s="194"/>
      <c r="S1380" s="58">
        <f>(Table4[[#This Row],[سعر يومية السائق]]*Table4[[#This Row],[عدد الدورات ]])-SUM(Table4[[#This Row],[سلف ]:[خصم ]])+Table4[[#This Row],[اضافي ]]</f>
        <v>4100</v>
      </c>
      <c r="U1380" s="58">
        <f>Table4[[#This Row],[ سعر اليومية ]]*Table4[[#This Row],[عدد الدورات ]]-Table4[[#This Row],[سعر يومية السائق]]*L1380</f>
        <v>534</v>
      </c>
      <c r="V1380" s="58">
        <f>U1380-Table4[[#This Row],[W/H  3%]]</f>
        <v>394.98</v>
      </c>
      <c r="W1380" s="66" t="str">
        <f>Table4[[#This Row],[اليوم]]&amp;Table4[[#This Row],[الشهر ]]&amp;Table4[[#This Row],[العام]]</f>
        <v>2852026</v>
      </c>
      <c r="X1380" s="66" t="s">
        <v>304</v>
      </c>
    </row>
    <row r="1381" spans="1:24" x14ac:dyDescent="0.3">
      <c r="A1381" s="62">
        <v>28</v>
      </c>
      <c r="B1381" s="62">
        <v>5</v>
      </c>
      <c r="C1381" s="62">
        <v>2026</v>
      </c>
      <c r="D1381" s="41" t="str">
        <f t="shared" si="87"/>
        <v>سيد الحاويالحلميةسعوديمدينتي اتوبيس 28</v>
      </c>
      <c r="E1381" s="4">
        <v>5024</v>
      </c>
      <c r="F1381" s="41" t="str">
        <f>VLOOKUP(E1381,mapping!C:J,2,FALSE)</f>
        <v>سيد الحاوي</v>
      </c>
      <c r="G1381" s="41" t="str">
        <f>IFERROR(VLOOKUP(F1381,mapping!$D$3:$J$200,2,FALSE),0)</f>
        <v>الحلمية</v>
      </c>
      <c r="H1381" s="41" t="str">
        <f>IFERROR(VLOOKUP(F1381,mapping!$D$3:$J$200,3,FALSE),0)</f>
        <v>سعودي</v>
      </c>
      <c r="I1381" s="41" t="str">
        <f>IFERROR(VLOOKUP(F1381,mapping!$D$3:$J$200,4,FALSE),0)</f>
        <v xml:space="preserve">مدينتي </v>
      </c>
      <c r="J1381" s="41" t="str">
        <f>IFERROR(VLOOKUP(F1381,mapping!$D$3:$J$200,5,FALSE),0)</f>
        <v>اتوبيس 28</v>
      </c>
      <c r="K1381" s="63">
        <f>IF(W1381=mapping!$N$1,IFERROR(VLOOKUP(Table4[[#This Row],[Column1]],mapping!A:L,11,FALSE),0),IF(W1381&gt;mapping!$N$1,IFERROR(VLOOKUP(Table4[[#This Row],[Column1]],mapping!A:L,11,FALSE),0),))</f>
        <v>4634</v>
      </c>
      <c r="L1381" s="139">
        <v>1</v>
      </c>
      <c r="M1381" s="60">
        <f>IF(W1381=mapping!$N$1,IFERROR(VLOOKUP(Table4[[#This Row],[Column1]],mapping!A:L,12,FALSE),0),IF(W1381&gt;mapping!$N$1,IFERROR(VLOOKUP(Table4[[#This Row],[Column1]],mapping!A:L,12,FALSE),0),0))</f>
        <v>3750</v>
      </c>
      <c r="N1381" s="58">
        <f>Table4[[#This Row],[ سعر اليومية ]]*3%*Table4[[#This Row],[عدد الدورات ]]</f>
        <v>139.01999999999998</v>
      </c>
      <c r="O1381" s="56">
        <f>Table4[[#This Row],[ سعر اليومية ]]*Table4[[#This Row],[عدد الدورات ]]-N1381</f>
        <v>4494.9799999999996</v>
      </c>
      <c r="P1381" s="194"/>
      <c r="Q1381" s="194"/>
      <c r="R1381" s="194"/>
      <c r="S1381" s="58">
        <f>(Table4[[#This Row],[سعر يومية السائق]]*Table4[[#This Row],[عدد الدورات ]])-SUM(Table4[[#This Row],[سلف ]:[خصم ]])+Table4[[#This Row],[اضافي ]]</f>
        <v>3750</v>
      </c>
      <c r="U1381" s="58">
        <f>Table4[[#This Row],[ سعر اليومية ]]*Table4[[#This Row],[عدد الدورات ]]-Table4[[#This Row],[سعر يومية السائق]]*L1381</f>
        <v>884</v>
      </c>
      <c r="V1381" s="58">
        <f>U1381-Table4[[#This Row],[W/H  3%]]</f>
        <v>744.98</v>
      </c>
      <c r="W1381" s="66" t="str">
        <f>Table4[[#This Row],[اليوم]]&amp;Table4[[#This Row],[الشهر ]]&amp;Table4[[#This Row],[العام]]</f>
        <v>2852026</v>
      </c>
      <c r="X1381" s="66" t="s">
        <v>304</v>
      </c>
    </row>
    <row r="1382" spans="1:24" x14ac:dyDescent="0.3">
      <c r="A1382" s="62">
        <v>28</v>
      </c>
      <c r="B1382" s="62">
        <v>5</v>
      </c>
      <c r="C1382" s="62">
        <v>2026</v>
      </c>
      <c r="D1382" s="41" t="str">
        <f t="shared" si="87"/>
        <v>سيد الحاوي 2عدلي منصور سعوديمدينتي اتوبيس 28</v>
      </c>
      <c r="E1382" s="4">
        <v>5028</v>
      </c>
      <c r="F1382" s="41" t="str">
        <f>VLOOKUP(E1382,mapping!C:J,2,FALSE)</f>
        <v>سيد الحاوي 2</v>
      </c>
      <c r="G1382" s="41" t="str">
        <f>IFERROR(VLOOKUP(F1382,mapping!$D$3:$J$200,2,FALSE),0)</f>
        <v xml:space="preserve">عدلي منصور </v>
      </c>
      <c r="H1382" s="41" t="str">
        <f>IFERROR(VLOOKUP(F1382,mapping!$D$3:$J$200,3,FALSE),0)</f>
        <v>سعودي</v>
      </c>
      <c r="I1382" s="41" t="str">
        <f>IFERROR(VLOOKUP(F1382,mapping!$D$3:$J$200,4,FALSE),0)</f>
        <v xml:space="preserve">مدينتي </v>
      </c>
      <c r="J1382" s="41" t="str">
        <f>IFERROR(VLOOKUP(F1382,mapping!$D$3:$J$200,5,FALSE),0)</f>
        <v>اتوبيس 28</v>
      </c>
      <c r="K1382" s="63">
        <f>IF(W1382=mapping!$N$1,IFERROR(VLOOKUP(Table4[[#This Row],[Column1]],mapping!A:L,11,FALSE),0),IF(W1382&gt;mapping!$N$1,IFERROR(VLOOKUP(Table4[[#This Row],[Column1]],mapping!A:L,11,FALSE),0),))</f>
        <v>741</v>
      </c>
      <c r="L1382" s="139">
        <v>1</v>
      </c>
      <c r="M1382" s="60">
        <f>IF(W1382=mapping!$N$1,IFERROR(VLOOKUP(Table4[[#This Row],[Column1]],mapping!A:L,12,FALSE),0),IF(W1382&gt;mapping!$N$1,IFERROR(VLOOKUP(Table4[[#This Row],[Column1]],mapping!A:L,12,FALSE),0),0))</f>
        <v>550</v>
      </c>
      <c r="N1382" s="58">
        <f>Table4[[#This Row],[ سعر اليومية ]]*3%*Table4[[#This Row],[عدد الدورات ]]</f>
        <v>22.23</v>
      </c>
      <c r="O1382" s="56">
        <f>Table4[[#This Row],[ سعر اليومية ]]*Table4[[#This Row],[عدد الدورات ]]-N1382</f>
        <v>718.77</v>
      </c>
      <c r="P1382" s="194"/>
      <c r="Q1382" s="194"/>
      <c r="R1382" s="194"/>
      <c r="S1382" s="58">
        <f>(Table4[[#This Row],[سعر يومية السائق]]*Table4[[#This Row],[عدد الدورات ]])-SUM(Table4[[#This Row],[سلف ]:[خصم ]])+Table4[[#This Row],[اضافي ]]</f>
        <v>550</v>
      </c>
      <c r="U1382" s="58">
        <f>Table4[[#This Row],[ سعر اليومية ]]*Table4[[#This Row],[عدد الدورات ]]-Table4[[#This Row],[سعر يومية السائق]]*L1382</f>
        <v>191</v>
      </c>
      <c r="V1382" s="58">
        <f>U1382-Table4[[#This Row],[W/H  3%]]</f>
        <v>168.77</v>
      </c>
      <c r="W1382" s="66" t="str">
        <f>Table4[[#This Row],[اليوم]]&amp;Table4[[#This Row],[الشهر ]]&amp;Table4[[#This Row],[العام]]</f>
        <v>2852026</v>
      </c>
      <c r="X1382" s="66" t="s">
        <v>304</v>
      </c>
    </row>
    <row r="1383" spans="1:24" x14ac:dyDescent="0.3">
      <c r="A1383" s="177">
        <v>28</v>
      </c>
      <c r="B1383" s="177">
        <v>5</v>
      </c>
      <c r="C1383" s="177">
        <v>2026</v>
      </c>
      <c r="D1383" s="177" t="str">
        <f t="shared" ref="D1383:D1385" si="88">F1383&amp;G1383&amp;H1383&amp;I1383&amp;J1383</f>
        <v>حسام سعيد إضافيإضافيلوجستيكاإضافيإضافي</v>
      </c>
      <c r="E1383" s="203">
        <v>4015</v>
      </c>
      <c r="F1383" s="41" t="str">
        <f>VLOOKUP(E1383,mapping!C:J,2,FALSE)</f>
        <v>حسام سعيد إضافي</v>
      </c>
      <c r="G1383" s="41" t="str">
        <f>IFERROR(VLOOKUP(F1383,mapping!$D$3:$J$200,2,FALSE),0)</f>
        <v>إضافي</v>
      </c>
      <c r="H1383" s="41" t="str">
        <f>IFERROR(VLOOKUP(F1383,mapping!$D$3:$J$200,3,FALSE),0)</f>
        <v>لوجستيكا</v>
      </c>
      <c r="I1383" s="41" t="str">
        <f>IFERROR(VLOOKUP(F1383,mapping!$D$3:$J$200,4,FALSE),0)</f>
        <v>إضافي</v>
      </c>
      <c r="J1383" s="41" t="str">
        <f>IFERROR(VLOOKUP(F1383,mapping!$D$3:$J$200,5,FALSE),0)</f>
        <v>إضافي</v>
      </c>
      <c r="K1383" s="63">
        <f>IF(W1383=mapping!$N$1,IFERROR(VLOOKUP(Table4[[#This Row],[Column1]],mapping!A:L,11,FALSE),0),IF(W1383&gt;mapping!$N$1,IFERROR(VLOOKUP(Table4[[#This Row],[Column1]],mapping!A:L,11,FALSE),0),))</f>
        <v>1</v>
      </c>
      <c r="L1383" s="139">
        <v>1</v>
      </c>
      <c r="M1383" s="60">
        <f>IF(W1383=mapping!$N$1,IFERROR(VLOOKUP(Table4[[#This Row],[Column1]],mapping!A:L,12,FALSE),0),IF(W1383&gt;mapping!$N$1,IFERROR(VLOOKUP(Table4[[#This Row],[Column1]],mapping!A:L,12,FALSE),0),0))</f>
        <v>0</v>
      </c>
      <c r="N1383" s="58">
        <f>Table4[[#This Row],[ سعر اليومية ]]*3%*Table4[[#This Row],[عدد الدورات ]]</f>
        <v>0.03</v>
      </c>
      <c r="O1383" s="56">
        <f>Table4[[#This Row],[ سعر اليومية ]]*Table4[[#This Row],[عدد الدورات ]]-N1383</f>
        <v>0.97</v>
      </c>
      <c r="P1383" s="194"/>
      <c r="Q1383" s="194"/>
      <c r="R1383" s="197">
        <v>3000</v>
      </c>
      <c r="S1383" s="58">
        <f>(Table4[[#This Row],[سعر يومية السائق]]*Table4[[#This Row],[عدد الدورات ]])-SUM(Table4[[#This Row],[سلف ]:[خصم ]])+Table4[[#This Row],[اضافي ]]</f>
        <v>3000</v>
      </c>
      <c r="T1383" s="41" t="s">
        <v>432</v>
      </c>
      <c r="U1383" s="58">
        <f>Table4[[#This Row],[ سعر اليومية ]]*Table4[[#This Row],[عدد الدورات ]]-Table4[[#This Row],[سعر يومية السائق]]*L1383</f>
        <v>1</v>
      </c>
      <c r="V1383" s="58">
        <f>U1383-Table4[[#This Row],[W/H  3%]]</f>
        <v>0.97</v>
      </c>
      <c r="W1383" s="66" t="str">
        <f>Table4[[#This Row],[اليوم]]&amp;Table4[[#This Row],[الشهر ]]&amp;Table4[[#This Row],[العام]]</f>
        <v>2852026</v>
      </c>
      <c r="X1383" s="66" t="s">
        <v>304</v>
      </c>
    </row>
    <row r="1384" spans="1:24" x14ac:dyDescent="0.3">
      <c r="A1384" s="177">
        <v>28</v>
      </c>
      <c r="B1384" s="177">
        <v>5</v>
      </c>
      <c r="C1384" s="177">
        <v>2026</v>
      </c>
      <c r="D1384" s="177" t="str">
        <f t="shared" si="88"/>
        <v>حسام سعيد إضافيإضافيلوجستيكاإضافيإضافي</v>
      </c>
      <c r="E1384" s="203">
        <v>4015</v>
      </c>
      <c r="F1384" s="41" t="str">
        <f>VLOOKUP(E1384,mapping!C:J,2,FALSE)</f>
        <v>حسام سعيد إضافي</v>
      </c>
      <c r="G1384" s="41" t="str">
        <f>IFERROR(VLOOKUP(F1384,mapping!$D$3:$J$200,2,FALSE),0)</f>
        <v>إضافي</v>
      </c>
      <c r="H1384" s="41" t="str">
        <f>IFERROR(VLOOKUP(F1384,mapping!$D$3:$J$200,3,FALSE),0)</f>
        <v>لوجستيكا</v>
      </c>
      <c r="I1384" s="41" t="str">
        <f>IFERROR(VLOOKUP(F1384,mapping!$D$3:$J$200,4,FALSE),0)</f>
        <v>إضافي</v>
      </c>
      <c r="J1384" s="41" t="str">
        <f>IFERROR(VLOOKUP(F1384,mapping!$D$3:$J$200,5,FALSE),0)</f>
        <v>إضافي</v>
      </c>
      <c r="K1384" s="63">
        <f>IF(W1384=mapping!$N$1,IFERROR(VLOOKUP(Table4[[#This Row],[Column1]],mapping!A:L,11,FALSE),0),IF(W1384&gt;mapping!$N$1,IFERROR(VLOOKUP(Table4[[#This Row],[Column1]],mapping!A:L,11,FALSE),0),))</f>
        <v>1</v>
      </c>
      <c r="L1384" s="139">
        <v>1</v>
      </c>
      <c r="M1384" s="60">
        <f>IF(W1384=mapping!$N$1,IFERROR(VLOOKUP(Table4[[#This Row],[Column1]],mapping!A:L,12,FALSE),0),IF(W1384&gt;mapping!$N$1,IFERROR(VLOOKUP(Table4[[#This Row],[Column1]],mapping!A:L,12,FALSE),0),0))</f>
        <v>0</v>
      </c>
      <c r="N1384" s="58">
        <f>Table4[[#This Row],[ سعر اليومية ]]*3%*Table4[[#This Row],[عدد الدورات ]]</f>
        <v>0.03</v>
      </c>
      <c r="O1384" s="56">
        <f>Table4[[#This Row],[ سعر اليومية ]]*Table4[[#This Row],[عدد الدورات ]]-N1384</f>
        <v>0.97</v>
      </c>
      <c r="P1384" s="194"/>
      <c r="Q1384" s="194"/>
      <c r="R1384" s="197">
        <v>1800</v>
      </c>
      <c r="S1384" s="58">
        <f>(Table4[[#This Row],[سعر يومية السائق]]*Table4[[#This Row],[عدد الدورات ]])-SUM(Table4[[#This Row],[سلف ]:[خصم ]])+Table4[[#This Row],[اضافي ]]</f>
        <v>1800</v>
      </c>
      <c r="T1384" s="41" t="s">
        <v>431</v>
      </c>
      <c r="U1384" s="58">
        <f>Table4[[#This Row],[ سعر اليومية ]]*Table4[[#This Row],[عدد الدورات ]]-Table4[[#This Row],[سعر يومية السائق]]*L1384</f>
        <v>1</v>
      </c>
      <c r="V1384" s="58">
        <f>U1384-Table4[[#This Row],[W/H  3%]]</f>
        <v>0.97</v>
      </c>
      <c r="W1384" s="66" t="str">
        <f>Table4[[#This Row],[اليوم]]&amp;Table4[[#This Row],[الشهر ]]&amp;Table4[[#This Row],[العام]]</f>
        <v>2852026</v>
      </c>
      <c r="X1384" s="66" t="s">
        <v>304</v>
      </c>
    </row>
    <row r="1385" spans="1:24" x14ac:dyDescent="0.3">
      <c r="A1385" s="177">
        <v>28</v>
      </c>
      <c r="B1385" s="177">
        <v>5</v>
      </c>
      <c r="C1385" s="177">
        <v>2026</v>
      </c>
      <c r="D1385" s="177" t="str">
        <f t="shared" si="88"/>
        <v>إضافيإضافيلوجستيكاإضافيإضافي</v>
      </c>
      <c r="E1385" s="203">
        <v>4021</v>
      </c>
      <c r="F1385" s="41" t="str">
        <f>VLOOKUP(E1385,mapping!C:J,2,FALSE)</f>
        <v>إضافي</v>
      </c>
      <c r="G1385" s="41" t="str">
        <f>IFERROR(VLOOKUP(F1385,mapping!$D$3:$J$200,2,FALSE),0)</f>
        <v>إضافي</v>
      </c>
      <c r="H1385" s="41" t="str">
        <f>IFERROR(VLOOKUP(F1385,mapping!$D$3:$J$200,3,FALSE),0)</f>
        <v>لوجستيكا</v>
      </c>
      <c r="I1385" s="41" t="str">
        <f>IFERROR(VLOOKUP(F1385,mapping!$D$3:$J$200,4,FALSE),0)</f>
        <v>إضافي</v>
      </c>
      <c r="J1385" s="41" t="str">
        <f>IFERROR(VLOOKUP(F1385,mapping!$D$3:$J$200,5,FALSE),0)</f>
        <v>إضافي</v>
      </c>
      <c r="K1385" s="63">
        <f>IF(W1385=mapping!$N$1,IFERROR(VLOOKUP(Table4[[#This Row],[Column1]],mapping!A:L,11,FALSE),0),IF(W1385&gt;mapping!$N$1,IFERROR(VLOOKUP(Table4[[#This Row],[Column1]],mapping!A:L,11,FALSE),0),))</f>
        <v>1</v>
      </c>
      <c r="L1385" s="139">
        <v>1</v>
      </c>
      <c r="M1385" s="60">
        <f>IF(W1385=mapping!$N$1,IFERROR(VLOOKUP(Table4[[#This Row],[Column1]],mapping!A:L,12,FALSE),0),IF(W1385&gt;mapping!$N$1,IFERROR(VLOOKUP(Table4[[#This Row],[Column1]],mapping!A:L,12,FALSE),0),0))</f>
        <v>0</v>
      </c>
      <c r="N1385" s="58">
        <f>Table4[[#This Row],[ سعر اليومية ]]*3%*Table4[[#This Row],[عدد الدورات ]]</f>
        <v>0.03</v>
      </c>
      <c r="O1385" s="56">
        <f>Table4[[#This Row],[ سعر اليومية ]]*Table4[[#This Row],[عدد الدورات ]]-N1385</f>
        <v>0.97</v>
      </c>
      <c r="P1385" s="194"/>
      <c r="Q1385" s="194"/>
      <c r="R1385" s="197">
        <v>2500</v>
      </c>
      <c r="S1385" s="58">
        <f>(Table4[[#This Row],[سعر يومية السائق]]*Table4[[#This Row],[عدد الدورات ]])-SUM(Table4[[#This Row],[سلف ]:[خصم ]])+Table4[[#This Row],[اضافي ]]</f>
        <v>2500</v>
      </c>
      <c r="T1385" s="41" t="s">
        <v>433</v>
      </c>
      <c r="U1385" s="58">
        <f>Table4[[#This Row],[ سعر اليومية ]]*Table4[[#This Row],[عدد الدورات ]]-Table4[[#This Row],[سعر يومية السائق]]*L1385</f>
        <v>1</v>
      </c>
      <c r="V1385" s="58">
        <f>U1385-Table4[[#This Row],[W/H  3%]]</f>
        <v>0.97</v>
      </c>
      <c r="W1385" s="66" t="str">
        <f>Table4[[#This Row],[اليوم]]&amp;Table4[[#This Row],[الشهر ]]&amp;Table4[[#This Row],[العام]]</f>
        <v>2852026</v>
      </c>
      <c r="X1385" s="66" t="s">
        <v>304</v>
      </c>
    </row>
    <row r="1386" spans="1:24" s="123" customFormat="1" x14ac:dyDescent="0.3">
      <c r="D1386" s="123" t="e">
        <f t="shared" si="87"/>
        <v>#N/A</v>
      </c>
      <c r="E1386" s="201"/>
      <c r="F1386" s="123" t="e">
        <f>VLOOKUP(E1386,mapping!C:J,2,FALSE)</f>
        <v>#N/A</v>
      </c>
      <c r="G1386" s="123">
        <f>IFERROR(VLOOKUP(F1386,mapping!$D$3:$J$200,2,FALSE),0)</f>
        <v>0</v>
      </c>
      <c r="H1386" s="123">
        <f>IFERROR(VLOOKUP(F1386,mapping!$D$3:$J$200,3,FALSE),0)</f>
        <v>0</v>
      </c>
      <c r="I1386" s="123">
        <f>IFERROR(VLOOKUP(F1386,mapping!$D$3:$J$200,4,FALSE),0)</f>
        <v>0</v>
      </c>
      <c r="J1386" s="123">
        <f>IFERROR(VLOOKUP(F1386,mapping!$D$3:$J$200,5,FALSE),0)</f>
        <v>0</v>
      </c>
      <c r="K1386" s="124">
        <f>IF(W1386=mapping!$N$1,IFERROR(VLOOKUP(Table4[[#This Row],[Column1]],mapping!A:L,11,FALSE),0),IF(W1386&gt;mapping!$N$1,IFERROR(VLOOKUP(Table4[[#This Row],[Column1]],mapping!A:L,11,FALSE),0),))</f>
        <v>0</v>
      </c>
      <c r="L1386" s="140"/>
      <c r="M1386" s="124">
        <f>IF(W1386=mapping!$N$1,IFERROR(VLOOKUP(Table4[[#This Row],[Column1]],mapping!A:L,12,FALSE),0),IF(W1386&gt;mapping!$N$1,IFERROR(VLOOKUP(Table4[[#This Row],[Column1]],mapping!A:L,12,FALSE),0),0))</f>
        <v>0</v>
      </c>
      <c r="N1386" s="125">
        <f>Table4[[#This Row],[ سعر اليومية ]]*3%*Table4[[#This Row],[عدد الدورات ]]</f>
        <v>0</v>
      </c>
      <c r="O1386" s="126">
        <f>Table4[[#This Row],[ سعر اليومية ]]*Table4[[#This Row],[عدد الدورات ]]-N1386</f>
        <v>0</v>
      </c>
      <c r="P1386" s="195"/>
      <c r="Q1386" s="195"/>
      <c r="R1386" s="195"/>
      <c r="S1386" s="125">
        <f>(Table4[[#This Row],[سعر يومية السائق]]*Table4[[#This Row],[عدد الدورات ]])-SUM(Table4[[#This Row],[سلف ]:[خصم ]])+Table4[[#This Row],[اضافي ]]</f>
        <v>0</v>
      </c>
      <c r="U1386" s="125">
        <f>Table4[[#This Row],[ سعر اليومية ]]*Table4[[#This Row],[عدد الدورات ]]-Table4[[#This Row],[سعر يومية السائق]]*L1386</f>
        <v>0</v>
      </c>
      <c r="V1386" s="125">
        <f>U1386-Table4[[#This Row],[W/H  3%]]</f>
        <v>0</v>
      </c>
      <c r="W1386" s="127" t="str">
        <f>Table4[[#This Row],[اليوم]]&amp;Table4[[#This Row],[الشهر ]]&amp;Table4[[#This Row],[العام]]</f>
        <v/>
      </c>
      <c r="X1386" s="127" t="s">
        <v>304</v>
      </c>
    </row>
    <row r="1387" spans="1:24" x14ac:dyDescent="0.3">
      <c r="A1387" s="62">
        <v>29</v>
      </c>
      <c r="B1387" s="62">
        <v>5</v>
      </c>
      <c r="C1387" s="62">
        <v>2026</v>
      </c>
      <c r="D1387" s="41" t="str">
        <f t="shared" si="87"/>
        <v>مصطفي الف مسكنالف مسكن 3 ورديةنجمة هليوبوليسالتجمع اتوبيس 28</v>
      </c>
      <c r="E1387" s="4">
        <v>3000</v>
      </c>
      <c r="F1387" s="41" t="str">
        <f>VLOOKUP(E1387,mapping!C:J,2,FALSE)</f>
        <v>مصطفي الف مسكن</v>
      </c>
      <c r="G1387" s="41" t="str">
        <f>IFERROR(VLOOKUP(F1387,mapping!$D$3:$J$200,2,FALSE),0)</f>
        <v>الف مسكن 3 وردية</v>
      </c>
      <c r="H1387" s="41" t="str">
        <f>IFERROR(VLOOKUP(F1387,mapping!$D$3:$J$200,3,FALSE),0)</f>
        <v>نجمة هليوبوليس</v>
      </c>
      <c r="I1387" s="41" t="str">
        <f>IFERROR(VLOOKUP(F1387,mapping!$D$3:$J$200,4,FALSE),0)</f>
        <v xml:space="preserve">التجمع </v>
      </c>
      <c r="J1387" s="41" t="str">
        <f>IFERROR(VLOOKUP(F1387,mapping!$D$3:$J$200,5,FALSE),0)</f>
        <v>اتوبيس 28</v>
      </c>
      <c r="K1387" s="63">
        <f>IF(W1387=mapping!$N$1,IFERROR(VLOOKUP(Table4[[#This Row],[Column1]],mapping!A:L,11,FALSE),0),IF(W1387&gt;mapping!$N$1,IFERROR(VLOOKUP(Table4[[#This Row],[Column1]],mapping!A:L,11,FALSE),0),))</f>
        <v>4297</v>
      </c>
      <c r="L1387" s="139">
        <v>1</v>
      </c>
      <c r="M1387" s="60">
        <f>IF(W1387=mapping!$N$1,IFERROR(VLOOKUP(Table4[[#This Row],[Column1]],mapping!A:L,12,FALSE),0),IF(W1387&gt;mapping!$N$1,IFERROR(VLOOKUP(Table4[[#This Row],[Column1]],mapping!A:L,12,FALSE),0),0))</f>
        <v>3800</v>
      </c>
      <c r="N1387" s="58">
        <f>Table4[[#This Row],[ سعر اليومية ]]*3%*Table4[[#This Row],[عدد الدورات ]]</f>
        <v>128.91</v>
      </c>
      <c r="O1387" s="56">
        <f>Table4[[#This Row],[ سعر اليومية ]]*Table4[[#This Row],[عدد الدورات ]]-N1387</f>
        <v>4168.09</v>
      </c>
      <c r="P1387" s="194"/>
      <c r="Q1387" s="194"/>
      <c r="R1387" s="194"/>
      <c r="S1387" s="58">
        <f>(Table4[[#This Row],[سعر يومية السائق]]*Table4[[#This Row],[عدد الدورات ]])-SUM(Table4[[#This Row],[سلف ]:[خصم ]])+Table4[[#This Row],[اضافي ]]</f>
        <v>3800</v>
      </c>
      <c r="U1387" s="58">
        <f>Table4[[#This Row],[ سعر اليومية ]]*Table4[[#This Row],[عدد الدورات ]]-Table4[[#This Row],[سعر يومية السائق]]*L1387</f>
        <v>497</v>
      </c>
      <c r="V1387" s="58">
        <f>U1387-Table4[[#This Row],[W/H  3%]]</f>
        <v>368.09000000000003</v>
      </c>
      <c r="W1387" s="66" t="str">
        <f>Table4[[#This Row],[اليوم]]&amp;Table4[[#This Row],[الشهر ]]&amp;Table4[[#This Row],[العام]]</f>
        <v>2952026</v>
      </c>
      <c r="X1387" s="66" t="s">
        <v>304</v>
      </c>
    </row>
    <row r="1388" spans="1:24" x14ac:dyDescent="0.3">
      <c r="A1388" s="62">
        <v>29</v>
      </c>
      <c r="B1388" s="62">
        <v>5</v>
      </c>
      <c r="C1388" s="62">
        <v>2026</v>
      </c>
      <c r="D1388" s="41" t="str">
        <f t="shared" si="87"/>
        <v>ممدوح كيلاني1قليوب 3 وردية نجمة هليوبوليسالتجمع اتوبيس 28</v>
      </c>
      <c r="E1388" s="4">
        <v>3002</v>
      </c>
      <c r="F1388" s="41" t="str">
        <f>VLOOKUP(E1388,mapping!C:J,2,FALSE)</f>
        <v>ممدوح كيلاني1</v>
      </c>
      <c r="G1388" s="41" t="str">
        <f>IFERROR(VLOOKUP(F1388,mapping!$D$3:$J$200,2,FALSE),0)</f>
        <v xml:space="preserve">قليوب 3 وردية </v>
      </c>
      <c r="H1388" s="41" t="str">
        <f>IFERROR(VLOOKUP(F1388,mapping!$D$3:$J$200,3,FALSE),0)</f>
        <v>نجمة هليوبوليس</v>
      </c>
      <c r="I1388" s="41" t="str">
        <f>IFERROR(VLOOKUP(F1388,mapping!$D$3:$J$200,4,FALSE),0)</f>
        <v xml:space="preserve">التجمع </v>
      </c>
      <c r="J1388" s="41" t="str">
        <f>IFERROR(VLOOKUP(F1388,mapping!$D$3:$J$200,5,FALSE),0)</f>
        <v>اتوبيس 28</v>
      </c>
      <c r="K1388" s="63">
        <f>IF(W1388=mapping!$N$1,IFERROR(VLOOKUP(Table4[[#This Row],[Column1]],mapping!A:L,11,FALSE),0),IF(W1388&gt;mapping!$N$1,IFERROR(VLOOKUP(Table4[[#This Row],[Column1]],mapping!A:L,11,FALSE),0),))</f>
        <v>4297</v>
      </c>
      <c r="L1388" s="139">
        <v>1</v>
      </c>
      <c r="M1388" s="60">
        <f>IF(W1388=mapping!$N$1,IFERROR(VLOOKUP(Table4[[#This Row],[Column1]],mapping!A:L,12,FALSE),0),IF(W1388&gt;mapping!$N$1,IFERROR(VLOOKUP(Table4[[#This Row],[Column1]],mapping!A:L,12,FALSE),0),0))</f>
        <v>3900</v>
      </c>
      <c r="N1388" s="58">
        <f>Table4[[#This Row],[ سعر اليومية ]]*3%*Table4[[#This Row],[عدد الدورات ]]</f>
        <v>128.91</v>
      </c>
      <c r="O1388" s="56">
        <f>Table4[[#This Row],[ سعر اليومية ]]*Table4[[#This Row],[عدد الدورات ]]-N1388</f>
        <v>4168.09</v>
      </c>
      <c r="P1388" s="194"/>
      <c r="Q1388" s="194"/>
      <c r="R1388" s="194"/>
      <c r="S1388" s="58">
        <f>(Table4[[#This Row],[سعر يومية السائق]]*Table4[[#This Row],[عدد الدورات ]])-SUM(Table4[[#This Row],[سلف ]:[خصم ]])+Table4[[#This Row],[اضافي ]]</f>
        <v>3900</v>
      </c>
      <c r="U1388" s="58">
        <f>Table4[[#This Row],[ سعر اليومية ]]*Table4[[#This Row],[عدد الدورات ]]-Table4[[#This Row],[سعر يومية السائق]]*L1388</f>
        <v>397</v>
      </c>
      <c r="V1388" s="58">
        <f>U1388-Table4[[#This Row],[W/H  3%]]</f>
        <v>268.09000000000003</v>
      </c>
      <c r="W1388" s="66" t="str">
        <f>Table4[[#This Row],[اليوم]]&amp;Table4[[#This Row],[الشهر ]]&amp;Table4[[#This Row],[العام]]</f>
        <v>2952026</v>
      </c>
      <c r="X1388" s="66" t="s">
        <v>304</v>
      </c>
    </row>
    <row r="1389" spans="1:24" x14ac:dyDescent="0.3">
      <c r="A1389" s="62">
        <v>29</v>
      </c>
      <c r="B1389" s="62">
        <v>5</v>
      </c>
      <c r="C1389" s="62">
        <v>2026</v>
      </c>
      <c r="D1389" s="41" t="str">
        <f t="shared" si="87"/>
        <v>ممدوح كيلاني3المنيب 3وردية نجمة هليوبوليسالتجمع ميكروباص</v>
      </c>
      <c r="E1389" s="4">
        <v>3004</v>
      </c>
      <c r="F1389" s="41" t="str">
        <f>VLOOKUP(E1389,mapping!C:J,2,FALSE)</f>
        <v>ممدوح كيلاني3</v>
      </c>
      <c r="G1389" s="41" t="str">
        <f>IFERROR(VLOOKUP(F1389,mapping!$D$3:$J$200,2,FALSE),0)</f>
        <v xml:space="preserve">المنيب 3وردية </v>
      </c>
      <c r="H1389" s="41" t="str">
        <f>IFERROR(VLOOKUP(F1389,mapping!$D$3:$J$200,3,FALSE),0)</f>
        <v>نجمة هليوبوليس</v>
      </c>
      <c r="I1389" s="41" t="str">
        <f>IFERROR(VLOOKUP(F1389,mapping!$D$3:$J$200,4,FALSE),0)</f>
        <v xml:space="preserve">التجمع </v>
      </c>
      <c r="J1389" s="41" t="str">
        <f>IFERROR(VLOOKUP(F1389,mapping!$D$3:$J$200,5,FALSE),0)</f>
        <v>ميكروباص</v>
      </c>
      <c r="K1389" s="63">
        <f>IF(W1389=mapping!$N$1,IFERROR(VLOOKUP(Table4[[#This Row],[Column1]],mapping!A:L,11,FALSE),0),IF(W1389&gt;mapping!$N$1,IFERROR(VLOOKUP(Table4[[#This Row],[Column1]],mapping!A:L,11,FALSE),0),))</f>
        <v>3600</v>
      </c>
      <c r="L1389" s="139">
        <v>1</v>
      </c>
      <c r="M1389" s="60">
        <f>IF(W1389=mapping!$N$1,IFERROR(VLOOKUP(Table4[[#This Row],[Column1]],mapping!A:L,12,FALSE),0),IF(W1389&gt;mapping!$N$1,IFERROR(VLOOKUP(Table4[[#This Row],[Column1]],mapping!A:L,12,FALSE),0),0))</f>
        <v>2700</v>
      </c>
      <c r="N1389" s="58">
        <f>Table4[[#This Row],[ سعر اليومية ]]*3%*Table4[[#This Row],[عدد الدورات ]]</f>
        <v>108</v>
      </c>
      <c r="O1389" s="56">
        <f>Table4[[#This Row],[ سعر اليومية ]]*Table4[[#This Row],[عدد الدورات ]]-N1389</f>
        <v>3492</v>
      </c>
      <c r="P1389" s="194"/>
      <c r="Q1389" s="194"/>
      <c r="R1389" s="194"/>
      <c r="S1389" s="58">
        <f>(Table4[[#This Row],[سعر يومية السائق]]*Table4[[#This Row],[عدد الدورات ]])-SUM(Table4[[#This Row],[سلف ]:[خصم ]])+Table4[[#This Row],[اضافي ]]</f>
        <v>2700</v>
      </c>
      <c r="U1389" s="58">
        <f>Table4[[#This Row],[ سعر اليومية ]]*Table4[[#This Row],[عدد الدورات ]]-Table4[[#This Row],[سعر يومية السائق]]*L1389</f>
        <v>900</v>
      </c>
      <c r="V1389" s="58">
        <f>U1389-Table4[[#This Row],[W/H  3%]]</f>
        <v>792</v>
      </c>
      <c r="W1389" s="66" t="str">
        <f>Table4[[#This Row],[اليوم]]&amp;Table4[[#This Row],[الشهر ]]&amp;Table4[[#This Row],[العام]]</f>
        <v>2952026</v>
      </c>
      <c r="X1389" s="66" t="s">
        <v>304</v>
      </c>
    </row>
    <row r="1390" spans="1:24" x14ac:dyDescent="0.3">
      <c r="A1390" s="62">
        <v>29</v>
      </c>
      <c r="B1390" s="62">
        <v>5</v>
      </c>
      <c r="C1390" s="62">
        <v>2026</v>
      </c>
      <c r="D1390" s="41" t="str">
        <f t="shared" si="87"/>
        <v>عماد النجار2المؤسسة 2ورديةسعوديالمخاذناتوبيس 28</v>
      </c>
      <c r="E1390" s="4">
        <v>5001</v>
      </c>
      <c r="F1390" s="41" t="str">
        <f>VLOOKUP(E1390,mapping!C:J,2,FALSE)</f>
        <v>عماد النجار2</v>
      </c>
      <c r="G1390" s="41" t="str">
        <f>IFERROR(VLOOKUP(F1390,mapping!$D$3:$J$200,2,FALSE),0)</f>
        <v>المؤسسة 2وردية</v>
      </c>
      <c r="H1390" s="41" t="str">
        <f>IFERROR(VLOOKUP(F1390,mapping!$D$3:$J$200,3,FALSE),0)</f>
        <v>سعودي</v>
      </c>
      <c r="I1390" s="41" t="str">
        <f>IFERROR(VLOOKUP(F1390,mapping!$D$3:$J$200,4,FALSE),0)</f>
        <v>المخاذن</v>
      </c>
      <c r="J1390" s="41" t="str">
        <f>IFERROR(VLOOKUP(F1390,mapping!$D$3:$J$200,5,FALSE),0)</f>
        <v>اتوبيس 28</v>
      </c>
      <c r="K1390" s="63">
        <f>IF(W1390=mapping!$N$1,IFERROR(VLOOKUP(Table4[[#This Row],[Column1]],mapping!A:L,11,FALSE),0),IF(W1390&gt;mapping!$N$1,IFERROR(VLOOKUP(Table4[[#This Row],[Column1]],mapping!A:L,11,FALSE),0),))</f>
        <v>3884</v>
      </c>
      <c r="L1390" s="139">
        <v>1</v>
      </c>
      <c r="M1390" s="60">
        <f>IF(W1390=mapping!$N$1,IFERROR(VLOOKUP(Table4[[#This Row],[Column1]],mapping!A:L,12,FALSE),0),IF(W1390&gt;mapping!$N$1,IFERROR(VLOOKUP(Table4[[#This Row],[Column1]],mapping!A:L,12,FALSE),0),0))</f>
        <v>4500</v>
      </c>
      <c r="N1390" s="58">
        <f>Table4[[#This Row],[ سعر اليومية ]]*3%*Table4[[#This Row],[عدد الدورات ]]</f>
        <v>116.52</v>
      </c>
      <c r="O1390" s="56">
        <f>Table4[[#This Row],[ سعر اليومية ]]*Table4[[#This Row],[عدد الدورات ]]-N1390</f>
        <v>3767.48</v>
      </c>
      <c r="P1390" s="194"/>
      <c r="Q1390" s="194"/>
      <c r="R1390" s="194"/>
      <c r="S1390" s="58">
        <f>(Table4[[#This Row],[سعر يومية السائق]]*Table4[[#This Row],[عدد الدورات ]])-SUM(Table4[[#This Row],[سلف ]:[خصم ]])+Table4[[#This Row],[اضافي ]]</f>
        <v>4500</v>
      </c>
      <c r="U1390" s="58">
        <f>Table4[[#This Row],[ سعر اليومية ]]*Table4[[#This Row],[عدد الدورات ]]-Table4[[#This Row],[سعر يومية السائق]]*L1390</f>
        <v>-616</v>
      </c>
      <c r="V1390" s="58">
        <f>U1390-Table4[[#This Row],[W/H  3%]]</f>
        <v>-732.52</v>
      </c>
      <c r="W1390" s="66" t="str">
        <f>Table4[[#This Row],[اليوم]]&amp;Table4[[#This Row],[الشهر ]]&amp;Table4[[#This Row],[العام]]</f>
        <v>2952026</v>
      </c>
      <c r="X1390" s="66" t="s">
        <v>304</v>
      </c>
    </row>
    <row r="1391" spans="1:24" x14ac:dyDescent="0.3">
      <c r="A1391" s="62">
        <v>29</v>
      </c>
      <c r="B1391" s="62">
        <v>5</v>
      </c>
      <c r="C1391" s="62">
        <v>2026</v>
      </c>
      <c r="D1391" s="41" t="str">
        <f t="shared" si="87"/>
        <v>عبد الرحمن1الهرم سعوديدريماتوبيس 28</v>
      </c>
      <c r="E1391" s="4">
        <v>5003</v>
      </c>
      <c r="F1391" s="41" t="str">
        <f>VLOOKUP(E1391,mapping!C:J,2,FALSE)</f>
        <v>عبد الرحمن1</v>
      </c>
      <c r="G1391" s="41" t="str">
        <f>IFERROR(VLOOKUP(F1391,mapping!$D$3:$J$200,2,FALSE),0)</f>
        <v xml:space="preserve">الهرم </v>
      </c>
      <c r="H1391" s="41" t="str">
        <f>IFERROR(VLOOKUP(F1391,mapping!$D$3:$J$200,3,FALSE),0)</f>
        <v>سعودي</v>
      </c>
      <c r="I1391" s="41" t="str">
        <f>IFERROR(VLOOKUP(F1391,mapping!$D$3:$J$200,4,FALSE),0)</f>
        <v>دريم</v>
      </c>
      <c r="J1391" s="41" t="str">
        <f>IFERROR(VLOOKUP(F1391,mapping!$D$3:$J$200,5,FALSE),0)</f>
        <v>اتوبيس 28</v>
      </c>
      <c r="K1391" s="63">
        <f>IF(W1391=mapping!$N$1,IFERROR(VLOOKUP(Table4[[#This Row],[Column1]],mapping!A:L,11,FALSE),0),IF(W1391&gt;mapping!$N$1,IFERROR(VLOOKUP(Table4[[#This Row],[Column1]],mapping!A:L,11,FALSE),0),))</f>
        <v>994</v>
      </c>
      <c r="L1391" s="139">
        <v>1</v>
      </c>
      <c r="M1391" s="60">
        <f>IF(W1391=mapping!$N$1,IFERROR(VLOOKUP(Table4[[#This Row],[Column1]],mapping!A:L,12,FALSE),0),IF(W1391&gt;mapping!$N$1,IFERROR(VLOOKUP(Table4[[#This Row],[Column1]],mapping!A:L,12,FALSE),0),0))</f>
        <v>850</v>
      </c>
      <c r="N1391" s="58">
        <f>Table4[[#This Row],[ سعر اليومية ]]*3%*Table4[[#This Row],[عدد الدورات ]]</f>
        <v>29.82</v>
      </c>
      <c r="O1391" s="56">
        <f>Table4[[#This Row],[ سعر اليومية ]]*Table4[[#This Row],[عدد الدورات ]]-N1391</f>
        <v>964.18</v>
      </c>
      <c r="P1391" s="194"/>
      <c r="Q1391" s="194"/>
      <c r="R1391" s="194"/>
      <c r="S1391" s="58">
        <f>(Table4[[#This Row],[سعر يومية السائق]]*Table4[[#This Row],[عدد الدورات ]])-SUM(Table4[[#This Row],[سلف ]:[خصم ]])+Table4[[#This Row],[اضافي ]]</f>
        <v>850</v>
      </c>
      <c r="U1391" s="58">
        <f>Table4[[#This Row],[ سعر اليومية ]]*Table4[[#This Row],[عدد الدورات ]]-Table4[[#This Row],[سعر يومية السائق]]*L1391</f>
        <v>144</v>
      </c>
      <c r="V1391" s="58">
        <f>U1391-Table4[[#This Row],[W/H  3%]]</f>
        <v>114.18</v>
      </c>
      <c r="W1391" s="66" t="str">
        <f>Table4[[#This Row],[اليوم]]&amp;Table4[[#This Row],[الشهر ]]&amp;Table4[[#This Row],[العام]]</f>
        <v>2952026</v>
      </c>
      <c r="X1391" s="66" t="s">
        <v>304</v>
      </c>
    </row>
    <row r="1392" spans="1:24" x14ac:dyDescent="0.3">
      <c r="A1392" s="62">
        <v>29</v>
      </c>
      <c r="B1392" s="62">
        <v>5</v>
      </c>
      <c r="C1392" s="62">
        <v>2026</v>
      </c>
      <c r="D1392" s="41" t="str">
        <f t="shared" si="87"/>
        <v>عبد الرحمن2المؤسسةسعوديدريماتوبيس 28</v>
      </c>
      <c r="E1392" s="4">
        <v>5004</v>
      </c>
      <c r="F1392" s="41" t="str">
        <f>VLOOKUP(E1392,mapping!C:J,2,FALSE)</f>
        <v>عبد الرحمن2</v>
      </c>
      <c r="G1392" s="41" t="str">
        <f>IFERROR(VLOOKUP(F1392,mapping!$D$3:$J$200,2,FALSE),0)</f>
        <v>المؤسسة</v>
      </c>
      <c r="H1392" s="41" t="str">
        <f>IFERROR(VLOOKUP(F1392,mapping!$D$3:$J$200,3,FALSE),0)</f>
        <v>سعودي</v>
      </c>
      <c r="I1392" s="41" t="str">
        <f>IFERROR(VLOOKUP(F1392,mapping!$D$3:$J$200,4,FALSE),0)</f>
        <v>دريم</v>
      </c>
      <c r="J1392" s="41" t="str">
        <f>IFERROR(VLOOKUP(F1392,mapping!$D$3:$J$200,5,FALSE),0)</f>
        <v>اتوبيس 28</v>
      </c>
      <c r="K1392" s="63">
        <f>IF(W1392=mapping!$N$1,IFERROR(VLOOKUP(Table4[[#This Row],[Column1]],mapping!A:L,11,FALSE),0),IF(W1392&gt;mapping!$N$1,IFERROR(VLOOKUP(Table4[[#This Row],[Column1]],mapping!A:L,11,FALSE),0),))</f>
        <v>994</v>
      </c>
      <c r="L1392" s="139">
        <v>1</v>
      </c>
      <c r="M1392" s="60">
        <f>IF(W1392=mapping!$N$1,IFERROR(VLOOKUP(Table4[[#This Row],[Column1]],mapping!A:L,12,FALSE),0),IF(W1392&gt;mapping!$N$1,IFERROR(VLOOKUP(Table4[[#This Row],[Column1]],mapping!A:L,12,FALSE),0),0))</f>
        <v>850</v>
      </c>
      <c r="N1392" s="58">
        <f>Table4[[#This Row],[ سعر اليومية ]]*3%*Table4[[#This Row],[عدد الدورات ]]</f>
        <v>29.82</v>
      </c>
      <c r="O1392" s="56">
        <f>Table4[[#This Row],[ سعر اليومية ]]*Table4[[#This Row],[عدد الدورات ]]-N1392</f>
        <v>964.18</v>
      </c>
      <c r="P1392" s="194"/>
      <c r="Q1392" s="194"/>
      <c r="R1392" s="194"/>
      <c r="S1392" s="58">
        <f>(Table4[[#This Row],[سعر يومية السائق]]*Table4[[#This Row],[عدد الدورات ]])-SUM(Table4[[#This Row],[سلف ]:[خصم ]])+Table4[[#This Row],[اضافي ]]</f>
        <v>850</v>
      </c>
      <c r="U1392" s="58">
        <f>Table4[[#This Row],[ سعر اليومية ]]*Table4[[#This Row],[عدد الدورات ]]-Table4[[#This Row],[سعر يومية السائق]]*L1392</f>
        <v>144</v>
      </c>
      <c r="V1392" s="58">
        <f>U1392-Table4[[#This Row],[W/H  3%]]</f>
        <v>114.18</v>
      </c>
      <c r="W1392" s="66" t="str">
        <f>Table4[[#This Row],[اليوم]]&amp;Table4[[#This Row],[الشهر ]]&amp;Table4[[#This Row],[العام]]</f>
        <v>2952026</v>
      </c>
      <c r="X1392" s="66" t="s">
        <v>304</v>
      </c>
    </row>
    <row r="1393" spans="1:24" x14ac:dyDescent="0.3">
      <c r="A1393" s="62">
        <v>29</v>
      </c>
      <c r="B1393" s="62">
        <v>5</v>
      </c>
      <c r="C1393" s="62">
        <v>2026</v>
      </c>
      <c r="D1393" s="41" t="str">
        <f t="shared" si="87"/>
        <v>فرج 1حلوانسعوديهايد باركاتوبيس 28</v>
      </c>
      <c r="E1393" s="4">
        <v>5005</v>
      </c>
      <c r="F1393" s="41" t="str">
        <f>VLOOKUP(E1393,mapping!C:J,2,FALSE)</f>
        <v>فرج 1</v>
      </c>
      <c r="G1393" s="41" t="str">
        <f>IFERROR(VLOOKUP(F1393,mapping!$D$3:$J$200,2,FALSE),0)</f>
        <v>حلوان</v>
      </c>
      <c r="H1393" s="41" t="str">
        <f>IFERROR(VLOOKUP(F1393,mapping!$D$3:$J$200,3,FALSE),0)</f>
        <v>سعودي</v>
      </c>
      <c r="I1393" s="41" t="str">
        <f>IFERROR(VLOOKUP(F1393,mapping!$D$3:$J$200,4,FALSE),0)</f>
        <v>هايد بارك</v>
      </c>
      <c r="J1393" s="41" t="str">
        <f>IFERROR(VLOOKUP(F1393,mapping!$D$3:$J$200,5,FALSE),0)</f>
        <v>اتوبيس 28</v>
      </c>
      <c r="K1393" s="63">
        <f>IF(W1393=mapping!$N$1,IFERROR(VLOOKUP(Table4[[#This Row],[Column1]],mapping!A:L,11,FALSE),0),IF(W1393&gt;mapping!$N$1,IFERROR(VLOOKUP(Table4[[#This Row],[Column1]],mapping!A:L,11,FALSE),0),))</f>
        <v>4634</v>
      </c>
      <c r="L1393" s="139">
        <v>1</v>
      </c>
      <c r="M1393" s="60">
        <f>IF(W1393=mapping!$N$1,IFERROR(VLOOKUP(Table4[[#This Row],[Column1]],mapping!A:L,12,FALSE),0),IF(W1393&gt;mapping!$N$1,IFERROR(VLOOKUP(Table4[[#This Row],[Column1]],mapping!A:L,12,FALSE),0),0))</f>
        <v>3750</v>
      </c>
      <c r="N1393" s="58">
        <f>Table4[[#This Row],[ سعر اليومية ]]*3%*Table4[[#This Row],[عدد الدورات ]]</f>
        <v>139.01999999999998</v>
      </c>
      <c r="O1393" s="56">
        <f>Table4[[#This Row],[ سعر اليومية ]]*Table4[[#This Row],[عدد الدورات ]]-N1393</f>
        <v>4494.9799999999996</v>
      </c>
      <c r="P1393" s="194"/>
      <c r="Q1393" s="194"/>
      <c r="R1393" s="194"/>
      <c r="S1393" s="58">
        <f>(Table4[[#This Row],[سعر يومية السائق]]*Table4[[#This Row],[عدد الدورات ]])-SUM(Table4[[#This Row],[سلف ]:[خصم ]])+Table4[[#This Row],[اضافي ]]</f>
        <v>3750</v>
      </c>
      <c r="U1393" s="58">
        <f>Table4[[#This Row],[ سعر اليومية ]]*Table4[[#This Row],[عدد الدورات ]]-Table4[[#This Row],[سعر يومية السائق]]*L1393</f>
        <v>884</v>
      </c>
      <c r="V1393" s="58">
        <f>U1393-Table4[[#This Row],[W/H  3%]]</f>
        <v>744.98</v>
      </c>
      <c r="W1393" s="66" t="str">
        <f>Table4[[#This Row],[اليوم]]&amp;Table4[[#This Row],[الشهر ]]&amp;Table4[[#This Row],[العام]]</f>
        <v>2952026</v>
      </c>
      <c r="X1393" s="66" t="s">
        <v>304</v>
      </c>
    </row>
    <row r="1394" spans="1:24" x14ac:dyDescent="0.3">
      <c r="A1394" s="62">
        <v>29</v>
      </c>
      <c r="B1394" s="62">
        <v>5</v>
      </c>
      <c r="C1394" s="62">
        <v>2026</v>
      </c>
      <c r="D1394" s="41" t="str">
        <f t="shared" si="87"/>
        <v>ممدوح كيلاني 3القومية سعوديهايد باركميكروباص صيني</v>
      </c>
      <c r="E1394" s="4">
        <v>5006</v>
      </c>
      <c r="F1394" s="41" t="str">
        <f>VLOOKUP(E1394,mapping!C:J,2,FALSE)</f>
        <v>ممدوح كيلاني 3</v>
      </c>
      <c r="G1394" s="41" t="str">
        <f>IFERROR(VLOOKUP(F1394,mapping!$D$3:$J$200,2,FALSE),0)</f>
        <v xml:space="preserve">القومية </v>
      </c>
      <c r="H1394" s="41" t="str">
        <f>IFERROR(VLOOKUP(F1394,mapping!$D$3:$J$200,3,FALSE),0)</f>
        <v>سعودي</v>
      </c>
      <c r="I1394" s="41" t="str">
        <f>IFERROR(VLOOKUP(F1394,mapping!$D$3:$J$200,4,FALSE),0)</f>
        <v>هايد بارك</v>
      </c>
      <c r="J1394" s="41" t="str">
        <f>IFERROR(VLOOKUP(F1394,mapping!$D$3:$J$200,5,FALSE),0)</f>
        <v>ميكروباص صيني</v>
      </c>
      <c r="K1394" s="63">
        <f>IF(W1394=mapping!$N$1,IFERROR(VLOOKUP(Table4[[#This Row],[Column1]],mapping!A:L,11,FALSE),0),IF(W1394&gt;mapping!$N$1,IFERROR(VLOOKUP(Table4[[#This Row],[Column1]],mapping!A:L,11,FALSE),0),))</f>
        <v>2965</v>
      </c>
      <c r="L1394" s="139">
        <v>1</v>
      </c>
      <c r="M1394" s="60">
        <f>IF(W1394=mapping!$N$1,IFERROR(VLOOKUP(Table4[[#This Row],[Column1]],mapping!A:L,12,FALSE),0),IF(W1394&gt;mapping!$N$1,IFERROR(VLOOKUP(Table4[[#This Row],[Column1]],mapping!A:L,12,FALSE),0),0))</f>
        <v>2500</v>
      </c>
      <c r="N1394" s="58">
        <f>Table4[[#This Row],[ سعر اليومية ]]*3%*Table4[[#This Row],[عدد الدورات ]]</f>
        <v>88.95</v>
      </c>
      <c r="O1394" s="56">
        <f>Table4[[#This Row],[ سعر اليومية ]]*Table4[[#This Row],[عدد الدورات ]]-N1394</f>
        <v>2876.05</v>
      </c>
      <c r="P1394" s="194"/>
      <c r="Q1394" s="194"/>
      <c r="R1394" s="194"/>
      <c r="S1394" s="58">
        <f>(Table4[[#This Row],[سعر يومية السائق]]*Table4[[#This Row],[عدد الدورات ]])-SUM(Table4[[#This Row],[سلف ]:[خصم ]])+Table4[[#This Row],[اضافي ]]</f>
        <v>2500</v>
      </c>
      <c r="U1394" s="58">
        <f>Table4[[#This Row],[ سعر اليومية ]]*Table4[[#This Row],[عدد الدورات ]]-Table4[[#This Row],[سعر يومية السائق]]*L1394</f>
        <v>465</v>
      </c>
      <c r="V1394" s="58">
        <f>U1394-Table4[[#This Row],[W/H  3%]]</f>
        <v>376.05</v>
      </c>
      <c r="W1394" s="66" t="str">
        <f>Table4[[#This Row],[اليوم]]&amp;Table4[[#This Row],[الشهر ]]&amp;Table4[[#This Row],[العام]]</f>
        <v>2952026</v>
      </c>
      <c r="X1394" s="66" t="s">
        <v>304</v>
      </c>
    </row>
    <row r="1395" spans="1:24" x14ac:dyDescent="0.3">
      <c r="A1395" s="62">
        <v>29</v>
      </c>
      <c r="B1395" s="62">
        <v>5</v>
      </c>
      <c r="C1395" s="62">
        <v>2026</v>
      </c>
      <c r="D1395" s="41" t="str">
        <f t="shared" si="87"/>
        <v>محمد جمال طوسونالمنيبسعوديهايد باركاتوبيس 28</v>
      </c>
      <c r="E1395" s="4">
        <v>5025</v>
      </c>
      <c r="F1395" s="41" t="str">
        <f>VLOOKUP(E1395,mapping!C:J,2,FALSE)</f>
        <v>محمد جمال طوسون</v>
      </c>
      <c r="G1395" s="41" t="str">
        <f>IFERROR(VLOOKUP(F1395,mapping!$D$3:$J$200,2,FALSE),0)</f>
        <v>المنيب</v>
      </c>
      <c r="H1395" s="41" t="str">
        <f>IFERROR(VLOOKUP(F1395,mapping!$D$3:$J$200,3,FALSE),0)</f>
        <v>سعودي</v>
      </c>
      <c r="I1395" s="41" t="str">
        <f>IFERROR(VLOOKUP(F1395,mapping!$D$3:$J$200,4,FALSE),0)</f>
        <v>هايد بارك</v>
      </c>
      <c r="J1395" s="41" t="str">
        <f>IFERROR(VLOOKUP(F1395,mapping!$D$3:$J$200,5,FALSE),0)</f>
        <v>اتوبيس 28</v>
      </c>
      <c r="K1395" s="63">
        <f>IF(W1395=mapping!$N$1,IFERROR(VLOOKUP(Table4[[#This Row],[Column1]],mapping!A:L,11,FALSE),0),IF(W1395&gt;mapping!$N$1,IFERROR(VLOOKUP(Table4[[#This Row],[Column1]],mapping!A:L,11,FALSE),0),))</f>
        <v>4634</v>
      </c>
      <c r="L1395" s="139">
        <v>1</v>
      </c>
      <c r="M1395" s="60">
        <f>IF(W1395=mapping!$N$1,IFERROR(VLOOKUP(Table4[[#This Row],[Column1]],mapping!A:L,12,FALSE),0),IF(W1395&gt;mapping!$N$1,IFERROR(VLOOKUP(Table4[[#This Row],[Column1]],mapping!A:L,12,FALSE),0),0))</f>
        <v>3800</v>
      </c>
      <c r="N1395" s="58">
        <f>Table4[[#This Row],[ سعر اليومية ]]*3%*Table4[[#This Row],[عدد الدورات ]]</f>
        <v>139.01999999999998</v>
      </c>
      <c r="O1395" s="56">
        <f>Table4[[#This Row],[ سعر اليومية ]]*Table4[[#This Row],[عدد الدورات ]]-N1395</f>
        <v>4494.9799999999996</v>
      </c>
      <c r="P1395" s="194"/>
      <c r="Q1395" s="194"/>
      <c r="R1395" s="194"/>
      <c r="S1395" s="58">
        <f>(Table4[[#This Row],[سعر يومية السائق]]*Table4[[#This Row],[عدد الدورات ]])-SUM(Table4[[#This Row],[سلف ]:[خصم ]])+Table4[[#This Row],[اضافي ]]</f>
        <v>3800</v>
      </c>
      <c r="U1395" s="58">
        <f>Table4[[#This Row],[ سعر اليومية ]]*Table4[[#This Row],[عدد الدورات ]]-Table4[[#This Row],[سعر يومية السائق]]*L1395</f>
        <v>834</v>
      </c>
      <c r="V1395" s="58">
        <f>U1395-Table4[[#This Row],[W/H  3%]]</f>
        <v>694.98</v>
      </c>
      <c r="W1395" s="66" t="str">
        <f>Table4[[#This Row],[اليوم]]&amp;Table4[[#This Row],[الشهر ]]&amp;Table4[[#This Row],[العام]]</f>
        <v>2952026</v>
      </c>
      <c r="X1395" s="66" t="s">
        <v>304</v>
      </c>
    </row>
    <row r="1396" spans="1:24" x14ac:dyDescent="0.3">
      <c r="A1396" s="62">
        <v>29</v>
      </c>
      <c r="B1396" s="62">
        <v>5</v>
      </c>
      <c r="C1396" s="62">
        <v>2026</v>
      </c>
      <c r="D1396" s="41" t="str">
        <f t="shared" si="87"/>
        <v>مصطفي رشدي1المنيب 2 ورديةسعوديميفيداميكروباص صيني</v>
      </c>
      <c r="E1396" s="4">
        <v>5007</v>
      </c>
      <c r="F1396" s="41" t="str">
        <f>VLOOKUP(E1396,mapping!C:J,2,FALSE)</f>
        <v>مصطفي رشدي1</v>
      </c>
      <c r="G1396" s="41" t="str">
        <f>IFERROR(VLOOKUP(F1396,mapping!$D$3:$J$200,2,FALSE),0)</f>
        <v>المنيب 2 وردية</v>
      </c>
      <c r="H1396" s="41" t="str">
        <f>IFERROR(VLOOKUP(F1396,mapping!$D$3:$J$200,3,FALSE),0)</f>
        <v>سعودي</v>
      </c>
      <c r="I1396" s="41" t="str">
        <f>IFERROR(VLOOKUP(F1396,mapping!$D$3:$J$200,4,FALSE),0)</f>
        <v>ميفيدا</v>
      </c>
      <c r="J1396" s="41" t="str">
        <f>IFERROR(VLOOKUP(F1396,mapping!$D$3:$J$200,5,FALSE),0)</f>
        <v>ميكروباص صيني</v>
      </c>
      <c r="K1396" s="63">
        <f>IF(W1396=mapping!$N$1,IFERROR(VLOOKUP(Table4[[#This Row],[Column1]],mapping!A:L,11,FALSE),0),IF(W1396&gt;mapping!$N$1,IFERROR(VLOOKUP(Table4[[#This Row],[Column1]],mapping!A:L,11,FALSE),0),))</f>
        <v>2965</v>
      </c>
      <c r="L1396" s="139">
        <v>1</v>
      </c>
      <c r="M1396" s="60">
        <f>IF(W1396=mapping!$N$1,IFERROR(VLOOKUP(Table4[[#This Row],[Column1]],mapping!A:L,12,FALSE),0),IF(W1396&gt;mapping!$N$1,IFERROR(VLOOKUP(Table4[[#This Row],[Column1]],mapping!A:L,12,FALSE),0),0))</f>
        <v>2150</v>
      </c>
      <c r="N1396" s="58">
        <f>Table4[[#This Row],[ سعر اليومية ]]*3%*Table4[[#This Row],[عدد الدورات ]]</f>
        <v>88.95</v>
      </c>
      <c r="O1396" s="56">
        <f>Table4[[#This Row],[ سعر اليومية ]]*Table4[[#This Row],[عدد الدورات ]]-N1396</f>
        <v>2876.05</v>
      </c>
      <c r="P1396" s="194"/>
      <c r="Q1396" s="194"/>
      <c r="R1396" s="194"/>
      <c r="S1396" s="58">
        <f>(Table4[[#This Row],[سعر يومية السائق]]*Table4[[#This Row],[عدد الدورات ]])-SUM(Table4[[#This Row],[سلف ]:[خصم ]])+Table4[[#This Row],[اضافي ]]</f>
        <v>2150</v>
      </c>
      <c r="U1396" s="58">
        <f>Table4[[#This Row],[ سعر اليومية ]]*Table4[[#This Row],[عدد الدورات ]]-Table4[[#This Row],[سعر يومية السائق]]*L1396</f>
        <v>815</v>
      </c>
      <c r="V1396" s="58">
        <f>U1396-Table4[[#This Row],[W/H  3%]]</f>
        <v>726.05</v>
      </c>
      <c r="W1396" s="66" t="str">
        <f>Table4[[#This Row],[اليوم]]&amp;Table4[[#This Row],[الشهر ]]&amp;Table4[[#This Row],[العام]]</f>
        <v>2952026</v>
      </c>
      <c r="X1396" s="66" t="s">
        <v>304</v>
      </c>
    </row>
    <row r="1397" spans="1:24" x14ac:dyDescent="0.3">
      <c r="A1397" s="62">
        <v>29</v>
      </c>
      <c r="B1397" s="62">
        <v>5</v>
      </c>
      <c r="C1397" s="62">
        <v>2026</v>
      </c>
      <c r="D1397" s="41" t="str">
        <f t="shared" si="87"/>
        <v>فرج 2حلوان 2 ورديةسعوديميفيداميكروباص صيني</v>
      </c>
      <c r="E1397" s="4">
        <v>5009</v>
      </c>
      <c r="F1397" s="41" t="str">
        <f>VLOOKUP(E1397,mapping!C:J,2,FALSE)</f>
        <v>فرج 2</v>
      </c>
      <c r="G1397" s="41" t="str">
        <f>IFERROR(VLOOKUP(F1397,mapping!$D$3:$J$200,2,FALSE),0)</f>
        <v>حلوان 2 وردية</v>
      </c>
      <c r="H1397" s="41" t="str">
        <f>IFERROR(VLOOKUP(F1397,mapping!$D$3:$J$200,3,FALSE),0)</f>
        <v>سعودي</v>
      </c>
      <c r="I1397" s="41" t="str">
        <f>IFERROR(VLOOKUP(F1397,mapping!$D$3:$J$200,4,FALSE),0)</f>
        <v>ميفيدا</v>
      </c>
      <c r="J1397" s="41" t="str">
        <f>IFERROR(VLOOKUP(F1397,mapping!$D$3:$J$200,5,FALSE),0)</f>
        <v>ميكروباص صيني</v>
      </c>
      <c r="K1397" s="63">
        <f>IF(W1397=mapping!$N$1,IFERROR(VLOOKUP(Table4[[#This Row],[Column1]],mapping!A:L,11,FALSE),0),IF(W1397&gt;mapping!$N$1,IFERROR(VLOOKUP(Table4[[#This Row],[Column1]],mapping!A:L,11,FALSE),0),))</f>
        <v>2965</v>
      </c>
      <c r="L1397" s="139">
        <v>1</v>
      </c>
      <c r="M1397" s="60">
        <f>IF(W1397=mapping!$N$1,IFERROR(VLOOKUP(Table4[[#This Row],[Column1]],mapping!A:L,12,FALSE),0),IF(W1397&gt;mapping!$N$1,IFERROR(VLOOKUP(Table4[[#This Row],[Column1]],mapping!A:L,12,FALSE),0),0))</f>
        <v>2250</v>
      </c>
      <c r="N1397" s="58">
        <f>Table4[[#This Row],[ سعر اليومية ]]*3%*Table4[[#This Row],[عدد الدورات ]]</f>
        <v>88.95</v>
      </c>
      <c r="O1397" s="56">
        <f>Table4[[#This Row],[ سعر اليومية ]]*Table4[[#This Row],[عدد الدورات ]]-N1397</f>
        <v>2876.05</v>
      </c>
      <c r="P1397" s="194"/>
      <c r="Q1397" s="194"/>
      <c r="R1397" s="194"/>
      <c r="S1397" s="58">
        <f>(Table4[[#This Row],[سعر يومية السائق]]*Table4[[#This Row],[عدد الدورات ]])-SUM(Table4[[#This Row],[سلف ]:[خصم ]])+Table4[[#This Row],[اضافي ]]</f>
        <v>2250</v>
      </c>
      <c r="U1397" s="58">
        <f>Table4[[#This Row],[ سعر اليومية ]]*Table4[[#This Row],[عدد الدورات ]]-Table4[[#This Row],[سعر يومية السائق]]*L1397</f>
        <v>715</v>
      </c>
      <c r="V1397" s="58">
        <f>U1397-Table4[[#This Row],[W/H  3%]]</f>
        <v>626.04999999999995</v>
      </c>
      <c r="W1397" s="66" t="str">
        <f>Table4[[#This Row],[اليوم]]&amp;Table4[[#This Row],[الشهر ]]&amp;Table4[[#This Row],[العام]]</f>
        <v>2952026</v>
      </c>
      <c r="X1397" s="66" t="s">
        <v>304</v>
      </c>
    </row>
    <row r="1398" spans="1:24" x14ac:dyDescent="0.3">
      <c r="A1398" s="62">
        <v>29</v>
      </c>
      <c r="B1398" s="62">
        <v>5</v>
      </c>
      <c r="C1398" s="62">
        <v>2026</v>
      </c>
      <c r="D1398" s="41" t="str">
        <f t="shared" si="87"/>
        <v>فرج 3حلوان 2 ورديةسعوديالقطاميةاتوبيس 28</v>
      </c>
      <c r="E1398" s="4">
        <v>5010</v>
      </c>
      <c r="F1398" s="41" t="str">
        <f>VLOOKUP(E1398,mapping!C:J,2,FALSE)</f>
        <v>فرج 3</v>
      </c>
      <c r="G1398" s="41" t="str">
        <f>IFERROR(VLOOKUP(F1398,mapping!$D$3:$J$200,2,FALSE),0)</f>
        <v>حلوان 2 وردية</v>
      </c>
      <c r="H1398" s="41" t="str">
        <f>IFERROR(VLOOKUP(F1398,mapping!$D$3:$J$200,3,FALSE),0)</f>
        <v>سعودي</v>
      </c>
      <c r="I1398" s="41" t="str">
        <f>IFERROR(VLOOKUP(F1398,mapping!$D$3:$J$200,4,FALSE),0)</f>
        <v>القطامية</v>
      </c>
      <c r="J1398" s="41" t="str">
        <f>IFERROR(VLOOKUP(F1398,mapping!$D$3:$J$200,5,FALSE),0)</f>
        <v>اتوبيس 28</v>
      </c>
      <c r="K1398" s="63">
        <f>IF(W1398=mapping!$N$1,IFERROR(VLOOKUP(Table4[[#This Row],[Column1]],mapping!A:L,11,FALSE),0),IF(W1398&gt;mapping!$N$1,IFERROR(VLOOKUP(Table4[[#This Row],[Column1]],mapping!A:L,11,FALSE),0),))</f>
        <v>3415</v>
      </c>
      <c r="L1398" s="139">
        <v>1</v>
      </c>
      <c r="M1398" s="60">
        <f>IF(W1398=mapping!$N$1,IFERROR(VLOOKUP(Table4[[#This Row],[Column1]],mapping!A:L,12,FALSE),0),IF(W1398&gt;mapping!$N$1,IFERROR(VLOOKUP(Table4[[#This Row],[Column1]],mapping!A:L,12,FALSE),0),0))</f>
        <v>3400</v>
      </c>
      <c r="N1398" s="58">
        <f>Table4[[#This Row],[ سعر اليومية ]]*3%*Table4[[#This Row],[عدد الدورات ]]</f>
        <v>102.45</v>
      </c>
      <c r="O1398" s="56">
        <f>Table4[[#This Row],[ سعر اليومية ]]*Table4[[#This Row],[عدد الدورات ]]-N1398</f>
        <v>3312.55</v>
      </c>
      <c r="P1398" s="194"/>
      <c r="Q1398" s="194"/>
      <c r="R1398" s="194"/>
      <c r="S1398" s="58">
        <f>(Table4[[#This Row],[سعر يومية السائق]]*Table4[[#This Row],[عدد الدورات ]])-SUM(Table4[[#This Row],[سلف ]:[خصم ]])+Table4[[#This Row],[اضافي ]]</f>
        <v>3400</v>
      </c>
      <c r="U1398" s="58">
        <f>Table4[[#This Row],[ سعر اليومية ]]*Table4[[#This Row],[عدد الدورات ]]-Table4[[#This Row],[سعر يومية السائق]]*L1398</f>
        <v>15</v>
      </c>
      <c r="V1398" s="58">
        <f>U1398-Table4[[#This Row],[W/H  3%]]</f>
        <v>-87.45</v>
      </c>
      <c r="W1398" s="66" t="str">
        <f>Table4[[#This Row],[اليوم]]&amp;Table4[[#This Row],[الشهر ]]&amp;Table4[[#This Row],[العام]]</f>
        <v>2952026</v>
      </c>
      <c r="X1398" s="66" t="s">
        <v>304</v>
      </c>
    </row>
    <row r="1399" spans="1:24" x14ac:dyDescent="0.3">
      <c r="A1399" s="62">
        <v>29</v>
      </c>
      <c r="B1399" s="62">
        <v>5</v>
      </c>
      <c r="C1399" s="62">
        <v>2026</v>
      </c>
      <c r="D1399" s="41" t="str">
        <f t="shared" si="87"/>
        <v>فرج 4مايو ورديةسعوديالقطاميةميكروباص</v>
      </c>
      <c r="E1399" s="4">
        <v>5011</v>
      </c>
      <c r="F1399" s="41" t="str">
        <f>VLOOKUP(E1399,mapping!C:J,2,FALSE)</f>
        <v>فرج 4</v>
      </c>
      <c r="G1399" s="41" t="str">
        <f>IFERROR(VLOOKUP(F1399,mapping!$D$3:$J$200,2,FALSE),0)</f>
        <v>مايو وردية</v>
      </c>
      <c r="H1399" s="41" t="str">
        <f>IFERROR(VLOOKUP(F1399,mapping!$D$3:$J$200,3,FALSE),0)</f>
        <v>سعودي</v>
      </c>
      <c r="I1399" s="41" t="str">
        <f>IFERROR(VLOOKUP(F1399,mapping!$D$3:$J$200,4,FALSE),0)</f>
        <v>القطامية</v>
      </c>
      <c r="J1399" s="41" t="str">
        <f>IFERROR(VLOOKUP(F1399,mapping!$D$3:$J$200,5,FALSE),0)</f>
        <v>ميكروباص</v>
      </c>
      <c r="K1399" s="63">
        <f>IF(W1399=mapping!$N$1,IFERROR(VLOOKUP(Table4[[#This Row],[Column1]],mapping!A:L,11,FALSE),0),IF(W1399&gt;mapping!$N$1,IFERROR(VLOOKUP(Table4[[#This Row],[Column1]],mapping!A:L,11,FALSE),0),))</f>
        <v>1222</v>
      </c>
      <c r="L1399" s="139">
        <v>1</v>
      </c>
      <c r="M1399" s="60">
        <f>IF(W1399=mapping!$N$1,IFERROR(VLOOKUP(Table4[[#This Row],[Column1]],mapping!A:L,12,FALSE),0),IF(W1399&gt;mapping!$N$1,IFERROR(VLOOKUP(Table4[[#This Row],[Column1]],mapping!A:L,12,FALSE),0),0))</f>
        <v>1180</v>
      </c>
      <c r="N1399" s="58">
        <f>Table4[[#This Row],[ سعر اليومية ]]*3%*Table4[[#This Row],[عدد الدورات ]]</f>
        <v>36.659999999999997</v>
      </c>
      <c r="O1399" s="56">
        <f>Table4[[#This Row],[ سعر اليومية ]]*Table4[[#This Row],[عدد الدورات ]]-N1399</f>
        <v>1185.3399999999999</v>
      </c>
      <c r="P1399" s="194"/>
      <c r="Q1399" s="194"/>
      <c r="R1399" s="194"/>
      <c r="S1399" s="58">
        <f>(Table4[[#This Row],[سعر يومية السائق]]*Table4[[#This Row],[عدد الدورات ]])-SUM(Table4[[#This Row],[سلف ]:[خصم ]])+Table4[[#This Row],[اضافي ]]</f>
        <v>1180</v>
      </c>
      <c r="U1399" s="58">
        <f>Table4[[#This Row],[ سعر اليومية ]]*Table4[[#This Row],[عدد الدورات ]]-Table4[[#This Row],[سعر يومية السائق]]*L1399</f>
        <v>42</v>
      </c>
      <c r="V1399" s="58">
        <f>U1399-Table4[[#This Row],[W/H  3%]]</f>
        <v>5.3400000000000034</v>
      </c>
      <c r="W1399" s="66" t="str">
        <f>Table4[[#This Row],[اليوم]]&amp;Table4[[#This Row],[الشهر ]]&amp;Table4[[#This Row],[العام]]</f>
        <v>2952026</v>
      </c>
      <c r="X1399" s="66" t="s">
        <v>304</v>
      </c>
    </row>
    <row r="1400" spans="1:24" x14ac:dyDescent="0.3">
      <c r="A1400" s="62">
        <v>29</v>
      </c>
      <c r="B1400" s="62">
        <v>5</v>
      </c>
      <c r="C1400" s="62">
        <v>2026</v>
      </c>
      <c r="D1400" s="41" t="str">
        <f t="shared" si="87"/>
        <v>مصطفي رشدي3المنيب5شفتسعوديالقطاميةاتوبيس 28</v>
      </c>
      <c r="E1400" s="4">
        <v>5012</v>
      </c>
      <c r="F1400" s="41" t="str">
        <f>VLOOKUP(E1400,mapping!C:J,2,FALSE)</f>
        <v>مصطفي رشدي3</v>
      </c>
      <c r="G1400" s="41" t="str">
        <f>IFERROR(VLOOKUP(F1400,mapping!$D$3:$J$200,2,FALSE),0)</f>
        <v>المنيب5شفت</v>
      </c>
      <c r="H1400" s="41" t="str">
        <f>IFERROR(VLOOKUP(F1400,mapping!$D$3:$J$200,3,FALSE),0)</f>
        <v>سعودي</v>
      </c>
      <c r="I1400" s="41" t="str">
        <f>IFERROR(VLOOKUP(F1400,mapping!$D$3:$J$200,4,FALSE),0)</f>
        <v>القطامية</v>
      </c>
      <c r="J1400" s="41" t="str">
        <f>IFERROR(VLOOKUP(F1400,mapping!$D$3:$J$200,5,FALSE),0)</f>
        <v>اتوبيس 28</v>
      </c>
      <c r="K1400" s="63">
        <f>IF(W1400=mapping!$N$1,IFERROR(VLOOKUP(Table4[[#This Row],[Column1]],mapping!A:L,11,FALSE),0),IF(W1400&gt;mapping!$N$1,IFERROR(VLOOKUP(Table4[[#This Row],[Column1]],mapping!A:L,11,FALSE),0),))</f>
        <v>2649</v>
      </c>
      <c r="L1400" s="139">
        <v>1</v>
      </c>
      <c r="M1400" s="60">
        <f>IF(W1400=mapping!$N$1,IFERROR(VLOOKUP(Table4[[#This Row],[Column1]],mapping!A:L,12,FALSE),0),IF(W1400&gt;mapping!$N$1,IFERROR(VLOOKUP(Table4[[#This Row],[Column1]],mapping!A:L,12,FALSE),0),0))</f>
        <v>2060</v>
      </c>
      <c r="N1400" s="58">
        <f>Table4[[#This Row],[ سعر اليومية ]]*3%*Table4[[#This Row],[عدد الدورات ]]</f>
        <v>79.47</v>
      </c>
      <c r="O1400" s="56">
        <f>Table4[[#This Row],[ سعر اليومية ]]*Table4[[#This Row],[عدد الدورات ]]-N1400</f>
        <v>2569.5300000000002</v>
      </c>
      <c r="P1400" s="194"/>
      <c r="Q1400" s="194"/>
      <c r="R1400" s="194"/>
      <c r="S1400" s="58">
        <f>(Table4[[#This Row],[سعر يومية السائق]]*Table4[[#This Row],[عدد الدورات ]])-SUM(Table4[[#This Row],[سلف ]:[خصم ]])+Table4[[#This Row],[اضافي ]]</f>
        <v>2060</v>
      </c>
      <c r="U1400" s="58">
        <f>Table4[[#This Row],[ سعر اليومية ]]*Table4[[#This Row],[عدد الدورات ]]-Table4[[#This Row],[سعر يومية السائق]]*L1400</f>
        <v>589</v>
      </c>
      <c r="V1400" s="58">
        <f>U1400-Table4[[#This Row],[W/H  3%]]</f>
        <v>509.53</v>
      </c>
      <c r="W1400" s="66" t="str">
        <f>Table4[[#This Row],[اليوم]]&amp;Table4[[#This Row],[الشهر ]]&amp;Table4[[#This Row],[العام]]</f>
        <v>2952026</v>
      </c>
      <c r="X1400" s="66" t="s">
        <v>304</v>
      </c>
    </row>
    <row r="1401" spans="1:24" x14ac:dyDescent="0.3">
      <c r="A1401" s="62">
        <v>29</v>
      </c>
      <c r="B1401" s="62">
        <v>5</v>
      </c>
      <c r="C1401" s="62">
        <v>2026</v>
      </c>
      <c r="D1401" s="41" t="str">
        <f t="shared" si="87"/>
        <v>مصطفي رشدي4المنيب Wصباحيةسعوديالقطاميةاتوبيس 28</v>
      </c>
      <c r="E1401" s="4">
        <v>5013</v>
      </c>
      <c r="F1401" s="41" t="str">
        <f>VLOOKUP(E1401,mapping!C:J,2,FALSE)</f>
        <v>مصطفي رشدي4</v>
      </c>
      <c r="G1401" s="41" t="str">
        <f>IFERROR(VLOOKUP(F1401,mapping!$D$3:$J$200,2,FALSE),0)</f>
        <v>المنيب Wصباحية</v>
      </c>
      <c r="H1401" s="41" t="str">
        <f>IFERROR(VLOOKUP(F1401,mapping!$D$3:$J$200,3,FALSE),0)</f>
        <v>سعودي</v>
      </c>
      <c r="I1401" s="41" t="str">
        <f>IFERROR(VLOOKUP(F1401,mapping!$D$3:$J$200,4,FALSE),0)</f>
        <v>القطامية</v>
      </c>
      <c r="J1401" s="41" t="str">
        <f>IFERROR(VLOOKUP(F1401,mapping!$D$3:$J$200,5,FALSE),0)</f>
        <v>اتوبيس 28</v>
      </c>
      <c r="K1401" s="63">
        <f>IF(W1401=mapping!$N$1,IFERROR(VLOOKUP(Table4[[#This Row],[Column1]],mapping!A:L,11,FALSE),0),IF(W1401&gt;mapping!$N$1,IFERROR(VLOOKUP(Table4[[#This Row],[Column1]],mapping!A:L,11,FALSE),0),))</f>
        <v>1059</v>
      </c>
      <c r="L1401" s="139">
        <v>1</v>
      </c>
      <c r="M1401" s="60">
        <f>IF(W1401=mapping!$N$1,IFERROR(VLOOKUP(Table4[[#This Row],[Column1]],mapping!A:L,12,FALSE),0),IF(W1401&gt;mapping!$N$1,IFERROR(VLOOKUP(Table4[[#This Row],[Column1]],mapping!A:L,12,FALSE),0),0))</f>
        <v>1000</v>
      </c>
      <c r="N1401" s="58">
        <f>Table4[[#This Row],[ سعر اليومية ]]*3%*Table4[[#This Row],[عدد الدورات ]]</f>
        <v>31.77</v>
      </c>
      <c r="O1401" s="56">
        <f>Table4[[#This Row],[ سعر اليومية ]]*Table4[[#This Row],[عدد الدورات ]]-N1401</f>
        <v>1027.23</v>
      </c>
      <c r="P1401" s="194"/>
      <c r="Q1401" s="194"/>
      <c r="R1401" s="194"/>
      <c r="S1401" s="58">
        <f>(Table4[[#This Row],[سعر يومية السائق]]*Table4[[#This Row],[عدد الدورات ]])-SUM(Table4[[#This Row],[سلف ]:[خصم ]])+Table4[[#This Row],[اضافي ]]</f>
        <v>1000</v>
      </c>
      <c r="U1401" s="58">
        <f>Table4[[#This Row],[ سعر اليومية ]]*Table4[[#This Row],[عدد الدورات ]]-Table4[[#This Row],[سعر يومية السائق]]*L1401</f>
        <v>59</v>
      </c>
      <c r="V1401" s="58">
        <f>U1401-Table4[[#This Row],[W/H  3%]]</f>
        <v>27.23</v>
      </c>
      <c r="W1401" s="66" t="str">
        <f>Table4[[#This Row],[اليوم]]&amp;Table4[[#This Row],[الشهر ]]&amp;Table4[[#This Row],[العام]]</f>
        <v>2952026</v>
      </c>
      <c r="X1401" s="66" t="s">
        <v>304</v>
      </c>
    </row>
    <row r="1402" spans="1:24" x14ac:dyDescent="0.3">
      <c r="A1402" s="62">
        <v>29</v>
      </c>
      <c r="B1402" s="62">
        <v>5</v>
      </c>
      <c r="C1402" s="62">
        <v>2026</v>
      </c>
      <c r="D1402" s="41" t="str">
        <f t="shared" si="87"/>
        <v>مصطفي رشدي5صقر 2 ورديةسعوديالقطاميةاتوبيس 28</v>
      </c>
      <c r="E1402" s="4">
        <v>5014</v>
      </c>
      <c r="F1402" s="41" t="str">
        <f>VLOOKUP(E1402,mapping!C:J,2,FALSE)</f>
        <v>مصطفي رشدي5</v>
      </c>
      <c r="G1402" s="41" t="str">
        <f>IFERROR(VLOOKUP(F1402,mapping!$D$3:$J$200,2,FALSE),0)</f>
        <v>صقر 2 وردية</v>
      </c>
      <c r="H1402" s="41" t="str">
        <f>IFERROR(VLOOKUP(F1402,mapping!$D$3:$J$200,3,FALSE),0)</f>
        <v>سعودي</v>
      </c>
      <c r="I1402" s="41" t="str">
        <f>IFERROR(VLOOKUP(F1402,mapping!$D$3:$J$200,4,FALSE),0)</f>
        <v>القطامية</v>
      </c>
      <c r="J1402" s="41" t="str">
        <f>IFERROR(VLOOKUP(F1402,mapping!$D$3:$J$200,5,FALSE),0)</f>
        <v>اتوبيس 28</v>
      </c>
      <c r="K1402" s="63">
        <f>IF(W1402=mapping!$N$1,IFERROR(VLOOKUP(Table4[[#This Row],[Column1]],mapping!A:L,11,FALSE),0),IF(W1402&gt;mapping!$N$1,IFERROR(VLOOKUP(Table4[[#This Row],[Column1]],mapping!A:L,11,FALSE),0),))</f>
        <v>2120</v>
      </c>
      <c r="L1402" s="139">
        <v>1</v>
      </c>
      <c r="M1402" s="60">
        <f>IF(W1402=mapping!$N$1,IFERROR(VLOOKUP(Table4[[#This Row],[Column1]],mapping!A:L,12,FALSE),0),IF(W1402&gt;mapping!$N$1,IFERROR(VLOOKUP(Table4[[#This Row],[Column1]],mapping!A:L,12,FALSE),0),0))</f>
        <v>1780</v>
      </c>
      <c r="N1402" s="58">
        <f>Table4[[#This Row],[ سعر اليومية ]]*3%*Table4[[#This Row],[عدد الدورات ]]</f>
        <v>63.599999999999994</v>
      </c>
      <c r="O1402" s="56">
        <f>Table4[[#This Row],[ سعر اليومية ]]*Table4[[#This Row],[عدد الدورات ]]-N1402</f>
        <v>2056.4</v>
      </c>
      <c r="P1402" s="194"/>
      <c r="Q1402" s="194"/>
      <c r="R1402" s="194"/>
      <c r="S1402" s="58">
        <f>(Table4[[#This Row],[سعر يومية السائق]]*Table4[[#This Row],[عدد الدورات ]])-SUM(Table4[[#This Row],[سلف ]:[خصم ]])+Table4[[#This Row],[اضافي ]]</f>
        <v>1780</v>
      </c>
      <c r="U1402" s="58">
        <f>Table4[[#This Row],[ سعر اليومية ]]*Table4[[#This Row],[عدد الدورات ]]-Table4[[#This Row],[سعر يومية السائق]]*L1402</f>
        <v>340</v>
      </c>
      <c r="V1402" s="58">
        <f>U1402-Table4[[#This Row],[W/H  3%]]</f>
        <v>276.39999999999998</v>
      </c>
      <c r="W1402" s="66" t="str">
        <f>Table4[[#This Row],[اليوم]]&amp;Table4[[#This Row],[الشهر ]]&amp;Table4[[#This Row],[العام]]</f>
        <v>2952026</v>
      </c>
      <c r="X1402" s="66" t="s">
        <v>304</v>
      </c>
    </row>
    <row r="1403" spans="1:24" x14ac:dyDescent="0.3">
      <c r="A1403" s="62">
        <v>29</v>
      </c>
      <c r="B1403" s="62">
        <v>5</v>
      </c>
      <c r="C1403" s="62">
        <v>2026</v>
      </c>
      <c r="D1403" s="41" t="str">
        <f t="shared" si="87"/>
        <v>مصطفي رشدي6المنيب 2 ورديةسعوديالقطاميةاتوبيس 28</v>
      </c>
      <c r="E1403" s="4">
        <v>5027</v>
      </c>
      <c r="F1403" s="41" t="str">
        <f>VLOOKUP(E1403,mapping!C:J,2,FALSE)</f>
        <v>مصطفي رشدي6</v>
      </c>
      <c r="G1403" s="41" t="str">
        <f>IFERROR(VLOOKUP(F1403,mapping!$D$3:$J$200,2,FALSE),0)</f>
        <v>المنيب 2 وردية</v>
      </c>
      <c r="H1403" s="41" t="str">
        <f>IFERROR(VLOOKUP(F1403,mapping!$D$3:$J$200,3,FALSE),0)</f>
        <v>سعودي</v>
      </c>
      <c r="I1403" s="41" t="str">
        <f>IFERROR(VLOOKUP(F1403,mapping!$D$3:$J$200,4,FALSE),0)</f>
        <v>القطامية</v>
      </c>
      <c r="J1403" s="41" t="str">
        <f>IFERROR(VLOOKUP(F1403,mapping!$D$3:$J$200,5,FALSE),0)</f>
        <v>اتوبيس 28</v>
      </c>
      <c r="K1403" s="63">
        <f>IF(W1403=mapping!$N$1,IFERROR(VLOOKUP(Table4[[#This Row],[Column1]],mapping!A:L,11,FALSE),0),IF(W1403&gt;mapping!$N$1,IFERROR(VLOOKUP(Table4[[#This Row],[Column1]],mapping!A:L,11,FALSE),0),))</f>
        <v>3944</v>
      </c>
      <c r="L1403" s="139">
        <v>1</v>
      </c>
      <c r="M1403" s="60">
        <f>IF(W1403=mapping!$N$1,IFERROR(VLOOKUP(Table4[[#This Row],[Column1]],mapping!A:L,12,FALSE),0),IF(W1403&gt;mapping!$N$1,IFERROR(VLOOKUP(Table4[[#This Row],[Column1]],mapping!A:L,12,FALSE),0),0))</f>
        <v>3600</v>
      </c>
      <c r="N1403" s="58">
        <f>Table4[[#This Row],[ سعر اليومية ]]*3%*Table4[[#This Row],[عدد الدورات ]]</f>
        <v>118.32</v>
      </c>
      <c r="O1403" s="56">
        <f>Table4[[#This Row],[ سعر اليومية ]]*Table4[[#This Row],[عدد الدورات ]]-N1403</f>
        <v>3825.68</v>
      </c>
      <c r="P1403" s="194"/>
      <c r="Q1403" s="194"/>
      <c r="R1403" s="194"/>
      <c r="S1403" s="58">
        <f>(Table4[[#This Row],[سعر يومية السائق]]*Table4[[#This Row],[عدد الدورات ]])-SUM(Table4[[#This Row],[سلف ]:[خصم ]])+Table4[[#This Row],[اضافي ]]</f>
        <v>3600</v>
      </c>
      <c r="U1403" s="58">
        <f>Table4[[#This Row],[ سعر اليومية ]]*Table4[[#This Row],[عدد الدورات ]]-Table4[[#This Row],[سعر يومية السائق]]*L1403</f>
        <v>344</v>
      </c>
      <c r="V1403" s="58">
        <f>U1403-Table4[[#This Row],[W/H  3%]]</f>
        <v>225.68</v>
      </c>
      <c r="W1403" s="66" t="str">
        <f>Table4[[#This Row],[اليوم]]&amp;Table4[[#This Row],[الشهر ]]&amp;Table4[[#This Row],[العام]]</f>
        <v>2952026</v>
      </c>
      <c r="X1403" s="66" t="s">
        <v>304</v>
      </c>
    </row>
    <row r="1404" spans="1:24" x14ac:dyDescent="0.3">
      <c r="A1404" s="62">
        <v>29</v>
      </c>
      <c r="B1404" s="62">
        <v>5</v>
      </c>
      <c r="C1404" s="62">
        <v>2026</v>
      </c>
      <c r="D1404" s="41" t="str">
        <f t="shared" si="87"/>
        <v>كرم ترك 1قليوب 2 ورديةسعوديالقطاميةاتوبيس 28</v>
      </c>
      <c r="E1404" s="4">
        <v>5015</v>
      </c>
      <c r="F1404" s="41" t="str">
        <f>VLOOKUP(E1404,mapping!C:J,2,FALSE)</f>
        <v>كرم ترك 1</v>
      </c>
      <c r="G1404" s="41" t="str">
        <f>IFERROR(VLOOKUP(F1404,mapping!$D$3:$J$200,2,FALSE),0)</f>
        <v>قليوب 2 وردية</v>
      </c>
      <c r="H1404" s="41" t="str">
        <f>IFERROR(VLOOKUP(F1404,mapping!$D$3:$J$200,3,FALSE),0)</f>
        <v>سعودي</v>
      </c>
      <c r="I1404" s="41" t="str">
        <f>IFERROR(VLOOKUP(F1404,mapping!$D$3:$J$200,4,FALSE),0)</f>
        <v>القطامية</v>
      </c>
      <c r="J1404" s="41" t="str">
        <f>IFERROR(VLOOKUP(F1404,mapping!$D$3:$J$200,5,FALSE),0)</f>
        <v>اتوبيس 28</v>
      </c>
      <c r="K1404" s="63">
        <f>IF(W1404=mapping!$N$1,IFERROR(VLOOKUP(Table4[[#This Row],[Column1]],mapping!A:L,11,FALSE),0),IF(W1404&gt;mapping!$N$1,IFERROR(VLOOKUP(Table4[[#This Row],[Column1]],mapping!A:L,11,FALSE),0),))</f>
        <v>3959</v>
      </c>
      <c r="L1404" s="139">
        <v>1</v>
      </c>
      <c r="M1404" s="60">
        <f>IF(W1404=mapping!$N$1,IFERROR(VLOOKUP(Table4[[#This Row],[Column1]],mapping!A:L,12,FALSE),0),IF(W1404&gt;mapping!$N$1,IFERROR(VLOOKUP(Table4[[#This Row],[Column1]],mapping!A:L,12,FALSE),0),0))</f>
        <v>4200</v>
      </c>
      <c r="N1404" s="58">
        <f>Table4[[#This Row],[ سعر اليومية ]]*3%*Table4[[#This Row],[عدد الدورات ]]</f>
        <v>118.77</v>
      </c>
      <c r="O1404" s="56">
        <f>Table4[[#This Row],[ سعر اليومية ]]*Table4[[#This Row],[عدد الدورات ]]-N1404</f>
        <v>3840.23</v>
      </c>
      <c r="P1404" s="194"/>
      <c r="Q1404" s="194"/>
      <c r="R1404" s="194"/>
      <c r="S1404" s="58">
        <f>(Table4[[#This Row],[سعر يومية السائق]]*Table4[[#This Row],[عدد الدورات ]])-SUM(Table4[[#This Row],[سلف ]:[خصم ]])+Table4[[#This Row],[اضافي ]]</f>
        <v>4200</v>
      </c>
      <c r="U1404" s="58">
        <f>Table4[[#This Row],[ سعر اليومية ]]*Table4[[#This Row],[عدد الدورات ]]-Table4[[#This Row],[سعر يومية السائق]]*L1404</f>
        <v>-241</v>
      </c>
      <c r="V1404" s="58">
        <f>U1404-Table4[[#This Row],[W/H  3%]]</f>
        <v>-359.77</v>
      </c>
      <c r="W1404" s="66" t="str">
        <f>Table4[[#This Row],[اليوم]]&amp;Table4[[#This Row],[الشهر ]]&amp;Table4[[#This Row],[العام]]</f>
        <v>2952026</v>
      </c>
      <c r="X1404" s="66" t="s">
        <v>304</v>
      </c>
    </row>
    <row r="1405" spans="1:24" x14ac:dyDescent="0.3">
      <c r="A1405" s="62">
        <v>29</v>
      </c>
      <c r="B1405" s="62">
        <v>5</v>
      </c>
      <c r="C1405" s="62">
        <v>2026</v>
      </c>
      <c r="D1405" s="41" t="str">
        <f t="shared" si="87"/>
        <v>كرم ترك 2قليوب 2 ورديةسعوديمدينتي اتوبيس 28</v>
      </c>
      <c r="E1405" s="4">
        <v>5017</v>
      </c>
      <c r="F1405" s="41" t="str">
        <f>VLOOKUP(E1405,mapping!C:J,2,FALSE)</f>
        <v>كرم ترك 2</v>
      </c>
      <c r="G1405" s="41" t="str">
        <f>IFERROR(VLOOKUP(F1405,mapping!$D$3:$J$200,2,FALSE),0)</f>
        <v>قليوب 2 وردية</v>
      </c>
      <c r="H1405" s="41" t="str">
        <f>IFERROR(VLOOKUP(F1405,mapping!$D$3:$J$200,3,FALSE),0)</f>
        <v>سعودي</v>
      </c>
      <c r="I1405" s="41" t="str">
        <f>IFERROR(VLOOKUP(F1405,mapping!$D$3:$J$200,4,FALSE),0)</f>
        <v xml:space="preserve">مدينتي </v>
      </c>
      <c r="J1405" s="41" t="str">
        <f>IFERROR(VLOOKUP(F1405,mapping!$D$3:$J$200,5,FALSE),0)</f>
        <v>اتوبيس 28</v>
      </c>
      <c r="K1405" s="63">
        <f>IF(W1405=mapping!$N$1,IFERROR(VLOOKUP(Table4[[#This Row],[Column1]],mapping!A:L,11,FALSE),0),IF(W1405&gt;mapping!$N$1,IFERROR(VLOOKUP(Table4[[#This Row],[Column1]],mapping!A:L,11,FALSE),0),))</f>
        <v>4634</v>
      </c>
      <c r="L1405" s="139">
        <v>1</v>
      </c>
      <c r="M1405" s="60">
        <f>IF(W1405=mapping!$N$1,IFERROR(VLOOKUP(Table4[[#This Row],[Column1]],mapping!A:L,12,FALSE),0),IF(W1405&gt;mapping!$N$1,IFERROR(VLOOKUP(Table4[[#This Row],[Column1]],mapping!A:L,12,FALSE),0),0))</f>
        <v>4150</v>
      </c>
      <c r="N1405" s="58">
        <f>Table4[[#This Row],[ سعر اليومية ]]*3%*Table4[[#This Row],[عدد الدورات ]]</f>
        <v>139.01999999999998</v>
      </c>
      <c r="O1405" s="56">
        <f>Table4[[#This Row],[ سعر اليومية ]]*Table4[[#This Row],[عدد الدورات ]]-N1405</f>
        <v>4494.9799999999996</v>
      </c>
      <c r="P1405" s="194"/>
      <c r="Q1405" s="194"/>
      <c r="R1405" s="194"/>
      <c r="S1405" s="58">
        <f>(Table4[[#This Row],[سعر يومية السائق]]*Table4[[#This Row],[عدد الدورات ]])-SUM(Table4[[#This Row],[سلف ]:[خصم ]])+Table4[[#This Row],[اضافي ]]</f>
        <v>4150</v>
      </c>
      <c r="U1405" s="58">
        <f>Table4[[#This Row],[ سعر اليومية ]]*Table4[[#This Row],[عدد الدورات ]]-Table4[[#This Row],[سعر يومية السائق]]*L1405</f>
        <v>484</v>
      </c>
      <c r="V1405" s="58">
        <f>U1405-Table4[[#This Row],[W/H  3%]]</f>
        <v>344.98</v>
      </c>
      <c r="W1405" s="66" t="str">
        <f>Table4[[#This Row],[اليوم]]&amp;Table4[[#This Row],[الشهر ]]&amp;Table4[[#This Row],[العام]]</f>
        <v>2952026</v>
      </c>
      <c r="X1405" s="66" t="s">
        <v>304</v>
      </c>
    </row>
    <row r="1406" spans="1:24" x14ac:dyDescent="0.3">
      <c r="A1406" s="62">
        <v>29</v>
      </c>
      <c r="B1406" s="62">
        <v>5</v>
      </c>
      <c r="C1406" s="62">
        <v>2026</v>
      </c>
      <c r="D1406" s="41" t="str">
        <f t="shared" si="87"/>
        <v>كرم ترك 3قليوب 1 ورديةسعوديمدينتي اتوبيس 28</v>
      </c>
      <c r="E1406" s="4">
        <v>5018</v>
      </c>
      <c r="F1406" s="41" t="str">
        <f>VLOOKUP(E1406,mapping!C:J,2,FALSE)</f>
        <v>كرم ترك 3</v>
      </c>
      <c r="G1406" s="41" t="str">
        <f>IFERROR(VLOOKUP(F1406,mapping!$D$3:$J$200,2,FALSE),0)</f>
        <v>قليوب 1 وردية</v>
      </c>
      <c r="H1406" s="41" t="str">
        <f>IFERROR(VLOOKUP(F1406,mapping!$D$3:$J$200,3,FALSE),0)</f>
        <v>سعودي</v>
      </c>
      <c r="I1406" s="41" t="str">
        <f>IFERROR(VLOOKUP(F1406,mapping!$D$3:$J$200,4,FALSE),0)</f>
        <v xml:space="preserve">مدينتي </v>
      </c>
      <c r="J1406" s="41" t="str">
        <f>IFERROR(VLOOKUP(F1406,mapping!$D$3:$J$200,5,FALSE),0)</f>
        <v>اتوبيس 28</v>
      </c>
      <c r="K1406" s="63">
        <f>IF(W1406=mapping!$N$1,IFERROR(VLOOKUP(Table4[[#This Row],[Column1]],mapping!A:L,11,FALSE),0),IF(W1406&gt;mapping!$N$1,IFERROR(VLOOKUP(Table4[[#This Row],[Column1]],mapping!A:L,11,FALSE),0),))</f>
        <v>4634</v>
      </c>
      <c r="L1406" s="139">
        <v>1</v>
      </c>
      <c r="M1406" s="60">
        <f>IF(W1406=mapping!$N$1,IFERROR(VLOOKUP(Table4[[#This Row],[Column1]],mapping!A:L,12,FALSE),0),IF(W1406&gt;mapping!$N$1,IFERROR(VLOOKUP(Table4[[#This Row],[Column1]],mapping!A:L,12,FALSE),0),0))</f>
        <v>4000</v>
      </c>
      <c r="N1406" s="58">
        <f>Table4[[#This Row],[ سعر اليومية ]]*3%*Table4[[#This Row],[عدد الدورات ]]</f>
        <v>139.01999999999998</v>
      </c>
      <c r="O1406" s="56">
        <f>Table4[[#This Row],[ سعر اليومية ]]*Table4[[#This Row],[عدد الدورات ]]-N1406</f>
        <v>4494.9799999999996</v>
      </c>
      <c r="P1406" s="194"/>
      <c r="Q1406" s="194"/>
      <c r="R1406" s="194"/>
      <c r="S1406" s="58">
        <f>(Table4[[#This Row],[سعر يومية السائق]]*Table4[[#This Row],[عدد الدورات ]])-SUM(Table4[[#This Row],[سلف ]:[خصم ]])+Table4[[#This Row],[اضافي ]]</f>
        <v>4000</v>
      </c>
      <c r="U1406" s="58">
        <f>Table4[[#This Row],[ سعر اليومية ]]*Table4[[#This Row],[عدد الدورات ]]-Table4[[#This Row],[سعر يومية السائق]]*L1406</f>
        <v>634</v>
      </c>
      <c r="V1406" s="58">
        <f>U1406-Table4[[#This Row],[W/H  3%]]</f>
        <v>494.98</v>
      </c>
      <c r="W1406" s="66" t="str">
        <f>Table4[[#This Row],[اليوم]]&amp;Table4[[#This Row],[الشهر ]]&amp;Table4[[#This Row],[العام]]</f>
        <v>2952026</v>
      </c>
      <c r="X1406" s="66" t="s">
        <v>304</v>
      </c>
    </row>
    <row r="1407" spans="1:24" x14ac:dyDescent="0.3">
      <c r="A1407" s="62">
        <v>29</v>
      </c>
      <c r="B1407" s="62">
        <v>5</v>
      </c>
      <c r="C1407" s="62">
        <v>2026</v>
      </c>
      <c r="D1407" s="41" t="str">
        <f t="shared" si="87"/>
        <v>كرم ترك 4عدلي منصور شفتسعوديمدينتي اتوبيس 28</v>
      </c>
      <c r="E1407" s="4">
        <v>5019</v>
      </c>
      <c r="F1407" s="41" t="str">
        <f>VLOOKUP(E1407,mapping!C:J,2,FALSE)</f>
        <v>كرم ترك 4</v>
      </c>
      <c r="G1407" s="41" t="str">
        <f>IFERROR(VLOOKUP(F1407,mapping!$D$3:$J$200,2,FALSE),0)</f>
        <v>عدلي منصور شفت</v>
      </c>
      <c r="H1407" s="41" t="str">
        <f>IFERROR(VLOOKUP(F1407,mapping!$D$3:$J$200,3,FALSE),0)</f>
        <v>سعودي</v>
      </c>
      <c r="I1407" s="41" t="str">
        <f>IFERROR(VLOOKUP(F1407,mapping!$D$3:$J$200,4,FALSE),0)</f>
        <v xml:space="preserve">مدينتي </v>
      </c>
      <c r="J1407" s="41" t="str">
        <f>IFERROR(VLOOKUP(F1407,mapping!$D$3:$J$200,5,FALSE),0)</f>
        <v>اتوبيس 28</v>
      </c>
      <c r="K1407" s="63">
        <f>IF(W1407=mapping!$N$1,IFERROR(VLOOKUP(Table4[[#This Row],[Column1]],mapping!A:L,11,FALSE),0),IF(W1407&gt;mapping!$N$1,IFERROR(VLOOKUP(Table4[[#This Row],[Column1]],mapping!A:L,11,FALSE),0),))</f>
        <v>741</v>
      </c>
      <c r="L1407" s="139">
        <v>1</v>
      </c>
      <c r="M1407" s="60">
        <f>IF(W1407=mapping!$N$1,IFERROR(VLOOKUP(Table4[[#This Row],[Column1]],mapping!A:L,12,FALSE),0),IF(W1407&gt;mapping!$N$1,IFERROR(VLOOKUP(Table4[[#This Row],[Column1]],mapping!A:L,12,FALSE),0),0))</f>
        <v>500</v>
      </c>
      <c r="N1407" s="58">
        <f>Table4[[#This Row],[ سعر اليومية ]]*3%*Table4[[#This Row],[عدد الدورات ]]</f>
        <v>22.23</v>
      </c>
      <c r="O1407" s="56">
        <f>Table4[[#This Row],[ سعر اليومية ]]*Table4[[#This Row],[عدد الدورات ]]-N1407</f>
        <v>718.77</v>
      </c>
      <c r="P1407" s="194"/>
      <c r="Q1407" s="194"/>
      <c r="R1407" s="194"/>
      <c r="S1407" s="58">
        <f>(Table4[[#This Row],[سعر يومية السائق]]*Table4[[#This Row],[عدد الدورات ]])-SUM(Table4[[#This Row],[سلف ]:[خصم ]])+Table4[[#This Row],[اضافي ]]</f>
        <v>500</v>
      </c>
      <c r="U1407" s="58">
        <f>Table4[[#This Row],[ سعر اليومية ]]*Table4[[#This Row],[عدد الدورات ]]-Table4[[#This Row],[سعر يومية السائق]]*L1407</f>
        <v>241</v>
      </c>
      <c r="V1407" s="58">
        <f>U1407-Table4[[#This Row],[W/H  3%]]</f>
        <v>218.77</v>
      </c>
      <c r="W1407" s="66" t="str">
        <f>Table4[[#This Row],[اليوم]]&amp;Table4[[#This Row],[الشهر ]]&amp;Table4[[#This Row],[العام]]</f>
        <v>2952026</v>
      </c>
      <c r="X1407" s="66" t="s">
        <v>304</v>
      </c>
    </row>
    <row r="1408" spans="1:24" x14ac:dyDescent="0.3">
      <c r="A1408" s="62">
        <v>29</v>
      </c>
      <c r="B1408" s="62">
        <v>5</v>
      </c>
      <c r="C1408" s="62">
        <v>2026</v>
      </c>
      <c r="D1408" s="41" t="str">
        <f t="shared" si="87"/>
        <v>عماد النجار 4قليوب بيتوينسعوديمدينتي اتوبيس 28</v>
      </c>
      <c r="E1408" s="4">
        <v>5020</v>
      </c>
      <c r="F1408" s="41" t="str">
        <f>VLOOKUP(E1408,mapping!C:J,2,FALSE)</f>
        <v>عماد النجار 4</v>
      </c>
      <c r="G1408" s="41" t="str">
        <f>IFERROR(VLOOKUP(F1408,mapping!$D$3:$J$200,2,FALSE),0)</f>
        <v>قليوب بيتوين</v>
      </c>
      <c r="H1408" s="41" t="str">
        <f>IFERROR(VLOOKUP(F1408,mapping!$D$3:$J$200,3,FALSE),0)</f>
        <v>سعودي</v>
      </c>
      <c r="I1408" s="41" t="str">
        <f>IFERROR(VLOOKUP(F1408,mapping!$D$3:$J$200,4,FALSE),0)</f>
        <v xml:space="preserve">مدينتي </v>
      </c>
      <c r="J1408" s="41" t="str">
        <f>IFERROR(VLOOKUP(F1408,mapping!$D$3:$J$200,5,FALSE),0)</f>
        <v>اتوبيس 28</v>
      </c>
      <c r="K1408" s="63">
        <f>IF(W1408=mapping!$N$1,IFERROR(VLOOKUP(Table4[[#This Row],[Column1]],mapping!A:L,11,FALSE),0),IF(W1408&gt;mapping!$N$1,IFERROR(VLOOKUP(Table4[[#This Row],[Column1]],mapping!A:L,11,FALSE),0),))</f>
        <v>1482</v>
      </c>
      <c r="L1408" s="139">
        <v>1</v>
      </c>
      <c r="M1408" s="60">
        <f>IF(W1408=mapping!$N$1,IFERROR(VLOOKUP(Table4[[#This Row],[Column1]],mapping!A:L,12,FALSE),0),IF(W1408&gt;mapping!$N$1,IFERROR(VLOOKUP(Table4[[#This Row],[Column1]],mapping!A:L,12,FALSE),0),0))</f>
        <v>1400</v>
      </c>
      <c r="N1408" s="58">
        <f>Table4[[#This Row],[ سعر اليومية ]]*3%*Table4[[#This Row],[عدد الدورات ]]</f>
        <v>44.46</v>
      </c>
      <c r="O1408" s="56">
        <f>Table4[[#This Row],[ سعر اليومية ]]*Table4[[#This Row],[عدد الدورات ]]-N1408</f>
        <v>1437.54</v>
      </c>
      <c r="P1408" s="194"/>
      <c r="Q1408" s="194"/>
      <c r="R1408" s="194"/>
      <c r="S1408" s="58">
        <f>(Table4[[#This Row],[سعر يومية السائق]]*Table4[[#This Row],[عدد الدورات ]])-SUM(Table4[[#This Row],[سلف ]:[خصم ]])+Table4[[#This Row],[اضافي ]]</f>
        <v>1400</v>
      </c>
      <c r="U1408" s="58">
        <f>Table4[[#This Row],[ سعر اليومية ]]*Table4[[#This Row],[عدد الدورات ]]-Table4[[#This Row],[سعر يومية السائق]]*L1408</f>
        <v>82</v>
      </c>
      <c r="V1408" s="58">
        <f>U1408-Table4[[#This Row],[W/H  3%]]</f>
        <v>37.54</v>
      </c>
      <c r="W1408" s="66" t="str">
        <f>Table4[[#This Row],[اليوم]]&amp;Table4[[#This Row],[الشهر ]]&amp;Table4[[#This Row],[العام]]</f>
        <v>2952026</v>
      </c>
      <c r="X1408" s="66" t="s">
        <v>304</v>
      </c>
    </row>
    <row r="1409" spans="1:24" x14ac:dyDescent="0.3">
      <c r="A1409" s="62">
        <v>29</v>
      </c>
      <c r="B1409" s="62">
        <v>5</v>
      </c>
      <c r="C1409" s="62">
        <v>2026</v>
      </c>
      <c r="D1409" s="41" t="str">
        <f t="shared" si="87"/>
        <v>ممدوح كيلاني6المنيب 1 وردية سعوديمدينتي ميكروباص صيني</v>
      </c>
      <c r="E1409" s="4">
        <v>5021</v>
      </c>
      <c r="F1409" s="41" t="str">
        <f>VLOOKUP(E1409,mapping!C:J,2,FALSE)</f>
        <v>ممدوح كيلاني6</v>
      </c>
      <c r="G1409" s="41" t="str">
        <f>IFERROR(VLOOKUP(F1409,mapping!$D$3:$J$200,2,FALSE),0)</f>
        <v xml:space="preserve">المنيب 1 وردية </v>
      </c>
      <c r="H1409" s="41" t="str">
        <f>IFERROR(VLOOKUP(F1409,mapping!$D$3:$J$200,3,FALSE),0)</f>
        <v>سعودي</v>
      </c>
      <c r="I1409" s="41" t="str">
        <f>IFERROR(VLOOKUP(F1409,mapping!$D$3:$J$200,4,FALSE),0)</f>
        <v xml:space="preserve">مدينتي </v>
      </c>
      <c r="J1409" s="41" t="str">
        <f>IFERROR(VLOOKUP(F1409,mapping!$D$3:$J$200,5,FALSE),0)</f>
        <v>ميكروباص صيني</v>
      </c>
      <c r="K1409" s="63">
        <f>IF(W1409=mapping!$N$1,IFERROR(VLOOKUP(Table4[[#This Row],[Column1]],mapping!A:L,11,FALSE),0),IF(W1409&gt;mapping!$N$1,IFERROR(VLOOKUP(Table4[[#This Row],[Column1]],mapping!A:L,11,FALSE),0),))</f>
        <v>1482</v>
      </c>
      <c r="L1409" s="139">
        <v>0.5</v>
      </c>
      <c r="M1409" s="60">
        <f>IF(W1409=mapping!$N$1,IFERROR(VLOOKUP(Table4[[#This Row],[Column1]],mapping!A:L,12,FALSE),0),IF(W1409&gt;mapping!$N$1,IFERROR(VLOOKUP(Table4[[#This Row],[Column1]],mapping!A:L,12,FALSE),0),0))</f>
        <v>1350</v>
      </c>
      <c r="N1409" s="58">
        <f>Table4[[#This Row],[ سعر اليومية ]]*3%*Table4[[#This Row],[عدد الدورات ]]</f>
        <v>22.23</v>
      </c>
      <c r="O1409" s="56">
        <f>Table4[[#This Row],[ سعر اليومية ]]*Table4[[#This Row],[عدد الدورات ]]-N1409</f>
        <v>718.77</v>
      </c>
      <c r="P1409" s="194"/>
      <c r="Q1409" s="194"/>
      <c r="R1409" s="194"/>
      <c r="S1409" s="58">
        <f>(Table4[[#This Row],[سعر يومية السائق]]*Table4[[#This Row],[عدد الدورات ]])-SUM(Table4[[#This Row],[سلف ]:[خصم ]])+Table4[[#This Row],[اضافي ]]</f>
        <v>675</v>
      </c>
      <c r="U1409" s="58">
        <f>Table4[[#This Row],[ سعر اليومية ]]*Table4[[#This Row],[عدد الدورات ]]-Table4[[#This Row],[سعر يومية السائق]]*L1409</f>
        <v>66</v>
      </c>
      <c r="V1409" s="58">
        <f>U1409-Table4[[#This Row],[W/H  3%]]</f>
        <v>43.769999999999996</v>
      </c>
      <c r="W1409" s="66" t="str">
        <f>Table4[[#This Row],[اليوم]]&amp;Table4[[#This Row],[الشهر ]]&amp;Table4[[#This Row],[العام]]</f>
        <v>2952026</v>
      </c>
      <c r="X1409" s="66" t="s">
        <v>304</v>
      </c>
    </row>
    <row r="1410" spans="1:24" x14ac:dyDescent="0.3">
      <c r="A1410" s="62">
        <v>29</v>
      </c>
      <c r="B1410" s="62">
        <v>5</v>
      </c>
      <c r="C1410" s="62">
        <v>2026</v>
      </c>
      <c r="D1410" s="41" t="str">
        <f t="shared" si="87"/>
        <v>ممدوح كيلاني4المنيب 2 وردية سعوديمدينتي ميكروباص صيني</v>
      </c>
      <c r="E1410" s="4">
        <v>5022</v>
      </c>
      <c r="F1410" s="41" t="str">
        <f>VLOOKUP(E1410,mapping!C:J,2,FALSE)</f>
        <v>ممدوح كيلاني4</v>
      </c>
      <c r="G1410" s="41" t="str">
        <f>IFERROR(VLOOKUP(F1410,mapping!$D$3:$J$200,2,FALSE),0)</f>
        <v xml:space="preserve">المنيب 2 وردية </v>
      </c>
      <c r="H1410" s="41" t="str">
        <f>IFERROR(VLOOKUP(F1410,mapping!$D$3:$J$200,3,FALSE),0)</f>
        <v>سعودي</v>
      </c>
      <c r="I1410" s="41" t="str">
        <f>IFERROR(VLOOKUP(F1410,mapping!$D$3:$J$200,4,FALSE),0)</f>
        <v xml:space="preserve">مدينتي </v>
      </c>
      <c r="J1410" s="41" t="str">
        <f>IFERROR(VLOOKUP(F1410,mapping!$D$3:$J$200,5,FALSE),0)</f>
        <v>ميكروباص صيني</v>
      </c>
      <c r="K1410" s="63">
        <f>IF(W1410=mapping!$N$1,IFERROR(VLOOKUP(Table4[[#This Row],[Column1]],mapping!A:L,11,FALSE),0),IF(W1410&gt;mapping!$N$1,IFERROR(VLOOKUP(Table4[[#This Row],[Column1]],mapping!A:L,11,FALSE),0),))</f>
        <v>2965</v>
      </c>
      <c r="L1410" s="139">
        <v>1</v>
      </c>
      <c r="M1410" s="60">
        <f>IF(W1410=mapping!$N$1,IFERROR(VLOOKUP(Table4[[#This Row],[Column1]],mapping!A:L,12,FALSE),0),IF(W1410&gt;mapping!$N$1,IFERROR(VLOOKUP(Table4[[#This Row],[Column1]],mapping!A:L,12,FALSE),0),0))</f>
        <v>2600</v>
      </c>
      <c r="N1410" s="58">
        <f>Table4[[#This Row],[ سعر اليومية ]]*3%*Table4[[#This Row],[عدد الدورات ]]</f>
        <v>88.95</v>
      </c>
      <c r="O1410" s="56">
        <f>Table4[[#This Row],[ سعر اليومية ]]*Table4[[#This Row],[عدد الدورات ]]-N1410</f>
        <v>2876.05</v>
      </c>
      <c r="P1410" s="194"/>
      <c r="Q1410" s="194"/>
      <c r="R1410" s="194"/>
      <c r="S1410" s="58">
        <f>(Table4[[#This Row],[سعر يومية السائق]]*Table4[[#This Row],[عدد الدورات ]])-SUM(Table4[[#This Row],[سلف ]:[خصم ]])+Table4[[#This Row],[اضافي ]]</f>
        <v>2600</v>
      </c>
      <c r="U1410" s="58">
        <f>Table4[[#This Row],[ سعر اليومية ]]*Table4[[#This Row],[عدد الدورات ]]-Table4[[#This Row],[سعر يومية السائق]]*L1410</f>
        <v>365</v>
      </c>
      <c r="V1410" s="58">
        <f>U1410-Table4[[#This Row],[W/H  3%]]</f>
        <v>276.05</v>
      </c>
      <c r="W1410" s="66" t="str">
        <f>Table4[[#This Row],[اليوم]]&amp;Table4[[#This Row],[الشهر ]]&amp;Table4[[#This Row],[العام]]</f>
        <v>2952026</v>
      </c>
      <c r="X1410" s="66" t="s">
        <v>304</v>
      </c>
    </row>
    <row r="1411" spans="1:24" x14ac:dyDescent="0.3">
      <c r="A1411" s="62">
        <v>29</v>
      </c>
      <c r="B1411" s="62">
        <v>5</v>
      </c>
      <c r="C1411" s="62">
        <v>2026</v>
      </c>
      <c r="D1411" s="41" t="str">
        <f t="shared" si="87"/>
        <v>فرج 5حلوان 2 ورديةسعوديمدينتي اتوبيس 28</v>
      </c>
      <c r="E1411" s="4">
        <v>5023</v>
      </c>
      <c r="F1411" s="41" t="str">
        <f>VLOOKUP(E1411,mapping!C:J,2,FALSE)</f>
        <v>فرج 5</v>
      </c>
      <c r="G1411" s="41" t="str">
        <f>IFERROR(VLOOKUP(F1411,mapping!$D$3:$J$200,2,FALSE),0)</f>
        <v>حلوان 2 وردية</v>
      </c>
      <c r="H1411" s="41" t="str">
        <f>IFERROR(VLOOKUP(F1411,mapping!$D$3:$J$200,3,FALSE),0)</f>
        <v>سعودي</v>
      </c>
      <c r="I1411" s="41" t="str">
        <f>IFERROR(VLOOKUP(F1411,mapping!$D$3:$J$200,4,FALSE),0)</f>
        <v xml:space="preserve">مدينتي </v>
      </c>
      <c r="J1411" s="41" t="str">
        <f>IFERROR(VLOOKUP(F1411,mapping!$D$3:$J$200,5,FALSE),0)</f>
        <v>اتوبيس 28</v>
      </c>
      <c r="K1411" s="63">
        <f>IF(W1411=mapping!$N$1,IFERROR(VLOOKUP(Table4[[#This Row],[Column1]],mapping!A:L,11,FALSE),0),IF(W1411&gt;mapping!$N$1,IFERROR(VLOOKUP(Table4[[#This Row],[Column1]],mapping!A:L,11,FALSE),0),))</f>
        <v>4634</v>
      </c>
      <c r="L1411" s="139">
        <v>1</v>
      </c>
      <c r="M1411" s="60">
        <f>IF(W1411=mapping!$N$1,IFERROR(VLOOKUP(Table4[[#This Row],[Column1]],mapping!A:L,12,FALSE),0),IF(W1411&gt;mapping!$N$1,IFERROR(VLOOKUP(Table4[[#This Row],[Column1]],mapping!A:L,12,FALSE),0),0))</f>
        <v>4100</v>
      </c>
      <c r="N1411" s="58">
        <f>Table4[[#This Row],[ سعر اليومية ]]*3%*Table4[[#This Row],[عدد الدورات ]]</f>
        <v>139.01999999999998</v>
      </c>
      <c r="O1411" s="56">
        <f>Table4[[#This Row],[ سعر اليومية ]]*Table4[[#This Row],[عدد الدورات ]]-N1411</f>
        <v>4494.9799999999996</v>
      </c>
      <c r="P1411" s="194"/>
      <c r="Q1411" s="194">
        <v>300</v>
      </c>
      <c r="R1411" s="194"/>
      <c r="S1411" s="58">
        <f>(Table4[[#This Row],[سعر يومية السائق]]*Table4[[#This Row],[عدد الدورات ]])-SUM(Table4[[#This Row],[سلف ]:[خصم ]])+Table4[[#This Row],[اضافي ]]</f>
        <v>3800</v>
      </c>
      <c r="T1411" s="41" t="s">
        <v>435</v>
      </c>
      <c r="U1411" s="58">
        <f>Table4[[#This Row],[ سعر اليومية ]]*Table4[[#This Row],[عدد الدورات ]]-Table4[[#This Row],[سعر يومية السائق]]*L1411</f>
        <v>534</v>
      </c>
      <c r="V1411" s="58">
        <f>U1411-Table4[[#This Row],[W/H  3%]]</f>
        <v>394.98</v>
      </c>
      <c r="W1411" s="66" t="str">
        <f>Table4[[#This Row],[اليوم]]&amp;Table4[[#This Row],[الشهر ]]&amp;Table4[[#This Row],[العام]]</f>
        <v>2952026</v>
      </c>
      <c r="X1411" s="66" t="s">
        <v>304</v>
      </c>
    </row>
    <row r="1412" spans="1:24" x14ac:dyDescent="0.3">
      <c r="A1412" s="62">
        <v>29</v>
      </c>
      <c r="B1412" s="62">
        <v>5</v>
      </c>
      <c r="C1412" s="62">
        <v>2026</v>
      </c>
      <c r="D1412" s="41" t="str">
        <f t="shared" si="87"/>
        <v>سيد الحاويالحلميةسعوديمدينتي اتوبيس 28</v>
      </c>
      <c r="E1412" s="4">
        <v>5024</v>
      </c>
      <c r="F1412" s="41" t="str">
        <f>VLOOKUP(E1412,mapping!C:J,2,FALSE)</f>
        <v>سيد الحاوي</v>
      </c>
      <c r="G1412" s="41" t="str">
        <f>IFERROR(VLOOKUP(F1412,mapping!$D$3:$J$200,2,FALSE),0)</f>
        <v>الحلمية</v>
      </c>
      <c r="H1412" s="41" t="str">
        <f>IFERROR(VLOOKUP(F1412,mapping!$D$3:$J$200,3,FALSE),0)</f>
        <v>سعودي</v>
      </c>
      <c r="I1412" s="41" t="str">
        <f>IFERROR(VLOOKUP(F1412,mapping!$D$3:$J$200,4,FALSE),0)</f>
        <v xml:space="preserve">مدينتي </v>
      </c>
      <c r="J1412" s="41" t="str">
        <f>IFERROR(VLOOKUP(F1412,mapping!$D$3:$J$200,5,FALSE),0)</f>
        <v>اتوبيس 28</v>
      </c>
      <c r="K1412" s="63">
        <f>IF(W1412=mapping!$N$1,IFERROR(VLOOKUP(Table4[[#This Row],[Column1]],mapping!A:L,11,FALSE),0),IF(W1412&gt;mapping!$N$1,IFERROR(VLOOKUP(Table4[[#This Row],[Column1]],mapping!A:L,11,FALSE),0),))</f>
        <v>4634</v>
      </c>
      <c r="L1412" s="139">
        <v>1</v>
      </c>
      <c r="M1412" s="60">
        <f>IF(W1412=mapping!$N$1,IFERROR(VLOOKUP(Table4[[#This Row],[Column1]],mapping!A:L,12,FALSE),0),IF(W1412&gt;mapping!$N$1,IFERROR(VLOOKUP(Table4[[#This Row],[Column1]],mapping!A:L,12,FALSE),0),0))</f>
        <v>3750</v>
      </c>
      <c r="N1412" s="58">
        <f>Table4[[#This Row],[ سعر اليومية ]]*3%*Table4[[#This Row],[عدد الدورات ]]</f>
        <v>139.01999999999998</v>
      </c>
      <c r="O1412" s="56">
        <f>Table4[[#This Row],[ سعر اليومية ]]*Table4[[#This Row],[عدد الدورات ]]-N1412</f>
        <v>4494.9799999999996</v>
      </c>
      <c r="P1412" s="194"/>
      <c r="Q1412" s="194"/>
      <c r="R1412" s="194"/>
      <c r="S1412" s="58">
        <f>(Table4[[#This Row],[سعر يومية السائق]]*Table4[[#This Row],[عدد الدورات ]])-SUM(Table4[[#This Row],[سلف ]:[خصم ]])+Table4[[#This Row],[اضافي ]]</f>
        <v>3750</v>
      </c>
      <c r="U1412" s="58">
        <f>Table4[[#This Row],[ سعر اليومية ]]*Table4[[#This Row],[عدد الدورات ]]-Table4[[#This Row],[سعر يومية السائق]]*L1412</f>
        <v>884</v>
      </c>
      <c r="V1412" s="58">
        <f>U1412-Table4[[#This Row],[W/H  3%]]</f>
        <v>744.98</v>
      </c>
      <c r="W1412" s="66" t="str">
        <f>Table4[[#This Row],[اليوم]]&amp;Table4[[#This Row],[الشهر ]]&amp;Table4[[#This Row],[العام]]</f>
        <v>2952026</v>
      </c>
      <c r="X1412" s="66" t="s">
        <v>304</v>
      </c>
    </row>
    <row r="1413" spans="1:24" x14ac:dyDescent="0.3">
      <c r="A1413" s="62">
        <v>29</v>
      </c>
      <c r="B1413" s="62">
        <v>5</v>
      </c>
      <c r="C1413" s="62">
        <v>2026</v>
      </c>
      <c r="D1413" s="41" t="str">
        <f t="shared" si="87"/>
        <v>سيد الحاوي 2عدلي منصور سعوديمدينتي اتوبيس 28</v>
      </c>
      <c r="E1413" s="4">
        <v>5028</v>
      </c>
      <c r="F1413" s="41" t="str">
        <f>VLOOKUP(E1413,mapping!C:J,2,FALSE)</f>
        <v>سيد الحاوي 2</v>
      </c>
      <c r="G1413" s="41" t="str">
        <f>IFERROR(VLOOKUP(F1413,mapping!$D$3:$J$200,2,FALSE),0)</f>
        <v xml:space="preserve">عدلي منصور </v>
      </c>
      <c r="H1413" s="41" t="str">
        <f>IFERROR(VLOOKUP(F1413,mapping!$D$3:$J$200,3,FALSE),0)</f>
        <v>سعودي</v>
      </c>
      <c r="I1413" s="41" t="str">
        <f>IFERROR(VLOOKUP(F1413,mapping!$D$3:$J$200,4,FALSE),0)</f>
        <v xml:space="preserve">مدينتي </v>
      </c>
      <c r="J1413" s="41" t="str">
        <f>IFERROR(VLOOKUP(F1413,mapping!$D$3:$J$200,5,FALSE),0)</f>
        <v>اتوبيس 28</v>
      </c>
      <c r="K1413" s="63">
        <f>IF(W1413=mapping!$N$1,IFERROR(VLOOKUP(Table4[[#This Row],[Column1]],mapping!A:L,11,FALSE),0),IF(W1413&gt;mapping!$N$1,IFERROR(VLOOKUP(Table4[[#This Row],[Column1]],mapping!A:L,11,FALSE),0),))</f>
        <v>741</v>
      </c>
      <c r="L1413" s="139">
        <v>1</v>
      </c>
      <c r="M1413" s="60">
        <f>IF(W1413=mapping!$N$1,IFERROR(VLOOKUP(Table4[[#This Row],[Column1]],mapping!A:L,12,FALSE),0),IF(W1413&gt;mapping!$N$1,IFERROR(VLOOKUP(Table4[[#This Row],[Column1]],mapping!A:L,12,FALSE),0),0))</f>
        <v>550</v>
      </c>
      <c r="N1413" s="58">
        <f>Table4[[#This Row],[ سعر اليومية ]]*3%*Table4[[#This Row],[عدد الدورات ]]</f>
        <v>22.23</v>
      </c>
      <c r="O1413" s="56">
        <f>Table4[[#This Row],[ سعر اليومية ]]*Table4[[#This Row],[عدد الدورات ]]-N1413</f>
        <v>718.77</v>
      </c>
      <c r="P1413" s="194"/>
      <c r="Q1413" s="194"/>
      <c r="R1413" s="194"/>
      <c r="S1413" s="58">
        <f>(Table4[[#This Row],[سعر يومية السائق]]*Table4[[#This Row],[عدد الدورات ]])-SUM(Table4[[#This Row],[سلف ]:[خصم ]])+Table4[[#This Row],[اضافي ]]</f>
        <v>550</v>
      </c>
      <c r="U1413" s="58">
        <f>Table4[[#This Row],[ سعر اليومية ]]*Table4[[#This Row],[عدد الدورات ]]-Table4[[#This Row],[سعر يومية السائق]]*L1413</f>
        <v>191</v>
      </c>
      <c r="V1413" s="58">
        <f>U1413-Table4[[#This Row],[W/H  3%]]</f>
        <v>168.77</v>
      </c>
      <c r="W1413" s="66" t="str">
        <f>Table4[[#This Row],[اليوم]]&amp;Table4[[#This Row],[الشهر ]]&amp;Table4[[#This Row],[العام]]</f>
        <v>2952026</v>
      </c>
      <c r="X1413" s="66" t="s">
        <v>304</v>
      </c>
    </row>
    <row r="1414" spans="1:24" x14ac:dyDescent="0.3">
      <c r="A1414" s="177">
        <v>29</v>
      </c>
      <c r="B1414" s="177">
        <v>5</v>
      </c>
      <c r="C1414" s="177">
        <v>2026</v>
      </c>
      <c r="D1414" s="177" t="str">
        <f t="shared" si="87"/>
        <v>حسام سعيد إضافيإضافيلوجستيكاإضافيإضافي</v>
      </c>
      <c r="E1414" s="203">
        <v>4015</v>
      </c>
      <c r="F1414" s="41" t="str">
        <f>VLOOKUP(E1414,mapping!C:J,2,FALSE)</f>
        <v>حسام سعيد إضافي</v>
      </c>
      <c r="G1414" s="41" t="str">
        <f>IFERROR(VLOOKUP(F1414,mapping!$D$3:$J$200,2,FALSE),0)</f>
        <v>إضافي</v>
      </c>
      <c r="H1414" s="41" t="str">
        <f>IFERROR(VLOOKUP(F1414,mapping!$D$3:$J$200,3,FALSE),0)</f>
        <v>لوجستيكا</v>
      </c>
      <c r="I1414" s="41" t="str">
        <f>IFERROR(VLOOKUP(F1414,mapping!$D$3:$J$200,4,FALSE),0)</f>
        <v>إضافي</v>
      </c>
      <c r="J1414" s="41" t="str">
        <f>IFERROR(VLOOKUP(F1414,mapping!$D$3:$J$200,5,FALSE),0)</f>
        <v>إضافي</v>
      </c>
      <c r="K1414" s="63">
        <f>IF(W1414=mapping!$N$1,IFERROR(VLOOKUP(Table4[[#This Row],[Column1]],mapping!A:L,11,FALSE),0),IF(W1414&gt;mapping!$N$1,IFERROR(VLOOKUP(Table4[[#This Row],[Column1]],mapping!A:L,11,FALSE),0),))</f>
        <v>1</v>
      </c>
      <c r="L1414" s="139">
        <v>1</v>
      </c>
      <c r="M1414" s="60">
        <f>IF(W1414=mapping!$N$1,IFERROR(VLOOKUP(Table4[[#This Row],[Column1]],mapping!A:L,12,FALSE),0),IF(W1414&gt;mapping!$N$1,IFERROR(VLOOKUP(Table4[[#This Row],[Column1]],mapping!A:L,12,FALSE),0),0))</f>
        <v>0</v>
      </c>
      <c r="N1414" s="58">
        <f>Table4[[#This Row],[ سعر اليومية ]]*3%*Table4[[#This Row],[عدد الدورات ]]</f>
        <v>0.03</v>
      </c>
      <c r="O1414" s="56">
        <f>Table4[[#This Row],[ سعر اليومية ]]*Table4[[#This Row],[عدد الدورات ]]-N1414</f>
        <v>0.97</v>
      </c>
      <c r="P1414" s="194"/>
      <c r="Q1414" s="194"/>
      <c r="R1414" s="197">
        <v>2500</v>
      </c>
      <c r="S1414" s="58">
        <f>(Table4[[#This Row],[سعر يومية السائق]]*Table4[[#This Row],[عدد الدورات ]])-SUM(Table4[[#This Row],[سلف ]:[خصم ]])+Table4[[#This Row],[اضافي ]]</f>
        <v>2500</v>
      </c>
      <c r="T1414" s="41" t="s">
        <v>432</v>
      </c>
      <c r="U1414" s="58">
        <f>Table4[[#This Row],[ سعر اليومية ]]*Table4[[#This Row],[عدد الدورات ]]-Table4[[#This Row],[سعر يومية السائق]]*L1414</f>
        <v>1</v>
      </c>
      <c r="V1414" s="58">
        <f>U1414-Table4[[#This Row],[W/H  3%]]</f>
        <v>0.97</v>
      </c>
      <c r="W1414" s="66" t="str">
        <f>Table4[[#This Row],[اليوم]]&amp;Table4[[#This Row],[الشهر ]]&amp;Table4[[#This Row],[العام]]</f>
        <v>2952026</v>
      </c>
      <c r="X1414" s="66" t="s">
        <v>304</v>
      </c>
    </row>
    <row r="1415" spans="1:24" x14ac:dyDescent="0.3">
      <c r="A1415" s="177">
        <v>29</v>
      </c>
      <c r="B1415" s="177">
        <v>5</v>
      </c>
      <c r="C1415" s="177">
        <v>2026</v>
      </c>
      <c r="D1415" s="177" t="str">
        <f t="shared" si="87"/>
        <v>احمد السيد إضافيإضافيلوجستيكاإضافيإضافي</v>
      </c>
      <c r="E1415" s="203">
        <v>4020</v>
      </c>
      <c r="F1415" s="41" t="str">
        <f>VLOOKUP(E1415,mapping!C:J,2,FALSE)</f>
        <v>احمد السيد إضافي</v>
      </c>
      <c r="G1415" s="41" t="str">
        <f>IFERROR(VLOOKUP(F1415,mapping!$D$3:$J$200,2,FALSE),0)</f>
        <v>إضافي</v>
      </c>
      <c r="H1415" s="41" t="str">
        <f>IFERROR(VLOOKUP(F1415,mapping!$D$3:$J$200,3,FALSE),0)</f>
        <v>لوجستيكا</v>
      </c>
      <c r="I1415" s="41" t="str">
        <f>IFERROR(VLOOKUP(F1415,mapping!$D$3:$J$200,4,FALSE),0)</f>
        <v>إضافي</v>
      </c>
      <c r="J1415" s="41" t="str">
        <f>IFERROR(VLOOKUP(F1415,mapping!$D$3:$J$200,5,FALSE),0)</f>
        <v>إضافي</v>
      </c>
      <c r="K1415" s="63">
        <f>IF(W1415=mapping!$N$1,IFERROR(VLOOKUP(Table4[[#This Row],[Column1]],mapping!A:L,11,FALSE),0),IF(W1415&gt;mapping!$N$1,IFERROR(VLOOKUP(Table4[[#This Row],[Column1]],mapping!A:L,11,FALSE),0),))</f>
        <v>1</v>
      </c>
      <c r="L1415" s="139">
        <v>1</v>
      </c>
      <c r="M1415" s="60">
        <f>IF(W1415=mapping!$N$1,IFERROR(VLOOKUP(Table4[[#This Row],[Column1]],mapping!A:L,12,FALSE),0),IF(W1415&gt;mapping!$N$1,IFERROR(VLOOKUP(Table4[[#This Row],[Column1]],mapping!A:L,12,FALSE),0),0))</f>
        <v>0</v>
      </c>
      <c r="N1415" s="58">
        <f>Table4[[#This Row],[ سعر اليومية ]]*3%*Table4[[#This Row],[عدد الدورات ]]</f>
        <v>0.03</v>
      </c>
      <c r="O1415" s="56">
        <f>Table4[[#This Row],[ سعر اليومية ]]*Table4[[#This Row],[عدد الدورات ]]-N1415</f>
        <v>0.97</v>
      </c>
      <c r="P1415" s="194"/>
      <c r="Q1415" s="194"/>
      <c r="R1415" s="197">
        <v>1800</v>
      </c>
      <c r="S1415" s="58">
        <f>(Table4[[#This Row],[سعر يومية السائق]]*Table4[[#This Row],[عدد الدورات ]])-SUM(Table4[[#This Row],[سلف ]:[خصم ]])+Table4[[#This Row],[اضافي ]]</f>
        <v>1800</v>
      </c>
      <c r="T1415" s="41" t="s">
        <v>425</v>
      </c>
      <c r="U1415" s="58">
        <f>Table4[[#This Row],[ سعر اليومية ]]*Table4[[#This Row],[عدد الدورات ]]-Table4[[#This Row],[سعر يومية السائق]]*L1415</f>
        <v>1</v>
      </c>
      <c r="V1415" s="58">
        <f>U1415-Table4[[#This Row],[W/H  3%]]</f>
        <v>0.97</v>
      </c>
      <c r="W1415" s="66" t="str">
        <f>Table4[[#This Row],[اليوم]]&amp;Table4[[#This Row],[الشهر ]]&amp;Table4[[#This Row],[العام]]</f>
        <v>2952026</v>
      </c>
      <c r="X1415" s="66" t="s">
        <v>304</v>
      </c>
    </row>
    <row r="1416" spans="1:24" s="123" customFormat="1" x14ac:dyDescent="0.3">
      <c r="D1416" s="123" t="e">
        <f t="shared" si="87"/>
        <v>#N/A</v>
      </c>
      <c r="E1416" s="201"/>
      <c r="F1416" s="123" t="e">
        <f>VLOOKUP(E1416,mapping!C:J,2,FALSE)</f>
        <v>#N/A</v>
      </c>
      <c r="G1416" s="123">
        <f>IFERROR(VLOOKUP(F1416,mapping!$D$3:$J$200,2,FALSE),0)</f>
        <v>0</v>
      </c>
      <c r="H1416" s="123">
        <f>IFERROR(VLOOKUP(F1416,mapping!$D$3:$J$200,3,FALSE),0)</f>
        <v>0</v>
      </c>
      <c r="I1416" s="123">
        <f>IFERROR(VLOOKUP(F1416,mapping!$D$3:$J$200,4,FALSE),0)</f>
        <v>0</v>
      </c>
      <c r="J1416" s="123">
        <f>IFERROR(VLOOKUP(F1416,mapping!$D$3:$J$200,5,FALSE),0)</f>
        <v>0</v>
      </c>
      <c r="K1416" s="124">
        <f>IF(W1416=mapping!$N$1,IFERROR(VLOOKUP(Table4[[#This Row],[Column1]],mapping!A:L,11,FALSE),0),IF(W1416&gt;mapping!$N$1,IFERROR(VLOOKUP(Table4[[#This Row],[Column1]],mapping!A:L,11,FALSE),0),))</f>
        <v>0</v>
      </c>
      <c r="L1416" s="140"/>
      <c r="M1416" s="124">
        <f>IF(W1416=mapping!$N$1,IFERROR(VLOOKUP(Table4[[#This Row],[Column1]],mapping!A:L,12,FALSE),0),IF(W1416&gt;mapping!$N$1,IFERROR(VLOOKUP(Table4[[#This Row],[Column1]],mapping!A:L,12,FALSE),0),0))</f>
        <v>0</v>
      </c>
      <c r="N1416" s="125">
        <f>Table4[[#This Row],[ سعر اليومية ]]*3%*Table4[[#This Row],[عدد الدورات ]]</f>
        <v>0</v>
      </c>
      <c r="O1416" s="126">
        <f>Table4[[#This Row],[ سعر اليومية ]]*Table4[[#This Row],[عدد الدورات ]]-N1416</f>
        <v>0</v>
      </c>
      <c r="P1416" s="195"/>
      <c r="Q1416" s="195"/>
      <c r="R1416" s="195"/>
      <c r="S1416" s="125">
        <f>(Table4[[#This Row],[سعر يومية السائق]]*Table4[[#This Row],[عدد الدورات ]])-SUM(Table4[[#This Row],[سلف ]:[خصم ]])+Table4[[#This Row],[اضافي ]]</f>
        <v>0</v>
      </c>
      <c r="U1416" s="125">
        <f>Table4[[#This Row],[ سعر اليومية ]]*Table4[[#This Row],[عدد الدورات ]]-Table4[[#This Row],[سعر يومية السائق]]*L1416</f>
        <v>0</v>
      </c>
      <c r="V1416" s="125">
        <f>U1416-Table4[[#This Row],[W/H  3%]]</f>
        <v>0</v>
      </c>
      <c r="W1416" s="127" t="str">
        <f>Table4[[#This Row],[اليوم]]&amp;Table4[[#This Row],[الشهر ]]&amp;Table4[[#This Row],[العام]]</f>
        <v/>
      </c>
      <c r="X1416" s="127" t="s">
        <v>304</v>
      </c>
    </row>
    <row r="1417" spans="1:24" x14ac:dyDescent="0.3">
      <c r="A1417" s="62">
        <v>30</v>
      </c>
      <c r="B1417" s="62">
        <v>5</v>
      </c>
      <c r="C1417" s="62">
        <v>2026</v>
      </c>
      <c r="D1417" s="41" t="str">
        <f t="shared" si="87"/>
        <v>مصطفي الف مسكنالف مسكن 3 ورديةنجمة هليوبوليسالتجمع اتوبيس 28</v>
      </c>
      <c r="E1417" s="4">
        <v>3000</v>
      </c>
      <c r="F1417" s="41" t="str">
        <f>VLOOKUP(E1417,mapping!C:J,2,FALSE)</f>
        <v>مصطفي الف مسكن</v>
      </c>
      <c r="G1417" s="41" t="str">
        <f>IFERROR(VLOOKUP(F1417,mapping!$D$3:$J$200,2,FALSE),0)</f>
        <v>الف مسكن 3 وردية</v>
      </c>
      <c r="H1417" s="41" t="str">
        <f>IFERROR(VLOOKUP(F1417,mapping!$D$3:$J$200,3,FALSE),0)</f>
        <v>نجمة هليوبوليس</v>
      </c>
      <c r="I1417" s="41" t="str">
        <f>IFERROR(VLOOKUP(F1417,mapping!$D$3:$J$200,4,FALSE),0)</f>
        <v xml:space="preserve">التجمع </v>
      </c>
      <c r="J1417" s="41" t="str">
        <f>IFERROR(VLOOKUP(F1417,mapping!$D$3:$J$200,5,FALSE),0)</f>
        <v>اتوبيس 28</v>
      </c>
      <c r="K1417" s="63">
        <f>IF(W1417=mapping!$N$1,IFERROR(VLOOKUP(Table4[[#This Row],[Column1]],mapping!A:L,11,FALSE),0),IF(W1417&gt;mapping!$N$1,IFERROR(VLOOKUP(Table4[[#This Row],[Column1]],mapping!A:L,11,FALSE),0),))</f>
        <v>4297</v>
      </c>
      <c r="L1417" s="139">
        <v>1</v>
      </c>
      <c r="M1417" s="60">
        <f>IF(W1417=mapping!$N$1,IFERROR(VLOOKUP(Table4[[#This Row],[Column1]],mapping!A:L,12,FALSE),0),IF(W1417&gt;mapping!$N$1,IFERROR(VLOOKUP(Table4[[#This Row],[Column1]],mapping!A:L,12,FALSE),0),0))</f>
        <v>3800</v>
      </c>
      <c r="N1417" s="58">
        <f>Table4[[#This Row],[ سعر اليومية ]]*3%*Table4[[#This Row],[عدد الدورات ]]</f>
        <v>128.91</v>
      </c>
      <c r="O1417" s="56">
        <f>Table4[[#This Row],[ سعر اليومية ]]*Table4[[#This Row],[عدد الدورات ]]-N1417</f>
        <v>4168.09</v>
      </c>
      <c r="P1417" s="194">
        <v>500</v>
      </c>
      <c r="Q1417" s="194"/>
      <c r="R1417" s="194"/>
      <c r="S1417" s="58">
        <f>(Table4[[#This Row],[سعر يومية السائق]]*Table4[[#This Row],[عدد الدورات ]])-SUM(Table4[[#This Row],[سلف ]:[خصم ]])+Table4[[#This Row],[اضافي ]]</f>
        <v>3300</v>
      </c>
      <c r="U1417" s="58">
        <f>Table4[[#This Row],[ سعر اليومية ]]*Table4[[#This Row],[عدد الدورات ]]-Table4[[#This Row],[سعر يومية السائق]]*L1417</f>
        <v>497</v>
      </c>
      <c r="V1417" s="58">
        <f>U1417-Table4[[#This Row],[W/H  3%]]</f>
        <v>368.09000000000003</v>
      </c>
      <c r="W1417" s="66" t="str">
        <f>Table4[[#This Row],[اليوم]]&amp;Table4[[#This Row],[الشهر ]]&amp;Table4[[#This Row],[العام]]</f>
        <v>3052026</v>
      </c>
      <c r="X1417" s="66" t="s">
        <v>304</v>
      </c>
    </row>
    <row r="1418" spans="1:24" x14ac:dyDescent="0.3">
      <c r="A1418" s="62">
        <v>30</v>
      </c>
      <c r="B1418" s="62">
        <v>5</v>
      </c>
      <c r="C1418" s="62">
        <v>2026</v>
      </c>
      <c r="D1418" s="41" t="str">
        <f t="shared" si="87"/>
        <v>ممدوح كيلاني1قليوب 3 وردية نجمة هليوبوليسالتجمع اتوبيس 28</v>
      </c>
      <c r="E1418" s="4">
        <v>3002</v>
      </c>
      <c r="F1418" s="41" t="str">
        <f>VLOOKUP(E1418,mapping!C:J,2,FALSE)</f>
        <v>ممدوح كيلاني1</v>
      </c>
      <c r="G1418" s="41" t="str">
        <f>IFERROR(VLOOKUP(F1418,mapping!$D$3:$J$200,2,FALSE),0)</f>
        <v xml:space="preserve">قليوب 3 وردية </v>
      </c>
      <c r="H1418" s="41" t="str">
        <f>IFERROR(VLOOKUP(F1418,mapping!$D$3:$J$200,3,FALSE),0)</f>
        <v>نجمة هليوبوليس</v>
      </c>
      <c r="I1418" s="41" t="str">
        <f>IFERROR(VLOOKUP(F1418,mapping!$D$3:$J$200,4,FALSE),0)</f>
        <v xml:space="preserve">التجمع </v>
      </c>
      <c r="J1418" s="41" t="str">
        <f>IFERROR(VLOOKUP(F1418,mapping!$D$3:$J$200,5,FALSE),0)</f>
        <v>اتوبيس 28</v>
      </c>
      <c r="K1418" s="63">
        <f>IF(W1418=mapping!$N$1,IFERROR(VLOOKUP(Table4[[#This Row],[Column1]],mapping!A:L,11,FALSE),0),IF(W1418&gt;mapping!$N$1,IFERROR(VLOOKUP(Table4[[#This Row],[Column1]],mapping!A:L,11,FALSE),0),))</f>
        <v>4297</v>
      </c>
      <c r="L1418" s="139">
        <v>1</v>
      </c>
      <c r="M1418" s="60">
        <f>IF(W1418=mapping!$N$1,IFERROR(VLOOKUP(Table4[[#This Row],[Column1]],mapping!A:L,12,FALSE),0),IF(W1418&gt;mapping!$N$1,IFERROR(VLOOKUP(Table4[[#This Row],[Column1]],mapping!A:L,12,FALSE),0),0))</f>
        <v>3900</v>
      </c>
      <c r="N1418" s="58">
        <f>Table4[[#This Row],[ سعر اليومية ]]*3%*Table4[[#This Row],[عدد الدورات ]]</f>
        <v>128.91</v>
      </c>
      <c r="O1418" s="56">
        <f>Table4[[#This Row],[ سعر اليومية ]]*Table4[[#This Row],[عدد الدورات ]]-N1418</f>
        <v>4168.09</v>
      </c>
      <c r="P1418" s="194"/>
      <c r="Q1418" s="194"/>
      <c r="R1418" s="194"/>
      <c r="S1418" s="58">
        <f>(Table4[[#This Row],[سعر يومية السائق]]*Table4[[#This Row],[عدد الدورات ]])-SUM(Table4[[#This Row],[سلف ]:[خصم ]])+Table4[[#This Row],[اضافي ]]</f>
        <v>3900</v>
      </c>
      <c r="U1418" s="58">
        <f>Table4[[#This Row],[ سعر اليومية ]]*Table4[[#This Row],[عدد الدورات ]]-Table4[[#This Row],[سعر يومية السائق]]*L1418</f>
        <v>397</v>
      </c>
      <c r="V1418" s="58">
        <f>U1418-Table4[[#This Row],[W/H  3%]]</f>
        <v>268.09000000000003</v>
      </c>
      <c r="W1418" s="66" t="str">
        <f>Table4[[#This Row],[اليوم]]&amp;Table4[[#This Row],[الشهر ]]&amp;Table4[[#This Row],[العام]]</f>
        <v>3052026</v>
      </c>
      <c r="X1418" s="66" t="s">
        <v>304</v>
      </c>
    </row>
    <row r="1419" spans="1:24" x14ac:dyDescent="0.3">
      <c r="A1419" s="62">
        <v>30</v>
      </c>
      <c r="B1419" s="62">
        <v>5</v>
      </c>
      <c r="C1419" s="62">
        <v>2026</v>
      </c>
      <c r="D1419" s="41" t="str">
        <f t="shared" si="87"/>
        <v>ممدوح كيلاني3المنيب 3وردية نجمة هليوبوليسالتجمع ميكروباص</v>
      </c>
      <c r="E1419" s="4">
        <v>3004</v>
      </c>
      <c r="F1419" s="41" t="str">
        <f>VLOOKUP(E1419,mapping!C:J,2,FALSE)</f>
        <v>ممدوح كيلاني3</v>
      </c>
      <c r="G1419" s="41" t="str">
        <f>IFERROR(VLOOKUP(F1419,mapping!$D$3:$J$200,2,FALSE),0)</f>
        <v xml:space="preserve">المنيب 3وردية </v>
      </c>
      <c r="H1419" s="41" t="str">
        <f>IFERROR(VLOOKUP(F1419,mapping!$D$3:$J$200,3,FALSE),0)</f>
        <v>نجمة هليوبوليس</v>
      </c>
      <c r="I1419" s="41" t="str">
        <f>IFERROR(VLOOKUP(F1419,mapping!$D$3:$J$200,4,FALSE),0)</f>
        <v xml:space="preserve">التجمع </v>
      </c>
      <c r="J1419" s="41" t="str">
        <f>IFERROR(VLOOKUP(F1419,mapping!$D$3:$J$200,5,FALSE),0)</f>
        <v>ميكروباص</v>
      </c>
      <c r="K1419" s="63">
        <f>IF(W1419=mapping!$N$1,IFERROR(VLOOKUP(Table4[[#This Row],[Column1]],mapping!A:L,11,FALSE),0),IF(W1419&gt;mapping!$N$1,IFERROR(VLOOKUP(Table4[[#This Row],[Column1]],mapping!A:L,11,FALSE),0),))</f>
        <v>3600</v>
      </c>
      <c r="L1419" s="139">
        <v>1</v>
      </c>
      <c r="M1419" s="60">
        <f>IF(W1419=mapping!$N$1,IFERROR(VLOOKUP(Table4[[#This Row],[Column1]],mapping!A:L,12,FALSE),0),IF(W1419&gt;mapping!$N$1,IFERROR(VLOOKUP(Table4[[#This Row],[Column1]],mapping!A:L,12,FALSE),0),0))</f>
        <v>2700</v>
      </c>
      <c r="N1419" s="58">
        <f>Table4[[#This Row],[ سعر اليومية ]]*3%*Table4[[#This Row],[عدد الدورات ]]</f>
        <v>108</v>
      </c>
      <c r="O1419" s="56">
        <f>Table4[[#This Row],[ سعر اليومية ]]*Table4[[#This Row],[عدد الدورات ]]-N1419</f>
        <v>3492</v>
      </c>
      <c r="P1419" s="194"/>
      <c r="Q1419" s="194"/>
      <c r="R1419" s="194"/>
      <c r="S1419" s="58">
        <f>(Table4[[#This Row],[سعر يومية السائق]]*Table4[[#This Row],[عدد الدورات ]])-SUM(Table4[[#This Row],[سلف ]:[خصم ]])+Table4[[#This Row],[اضافي ]]</f>
        <v>2700</v>
      </c>
      <c r="U1419" s="58">
        <f>Table4[[#This Row],[ سعر اليومية ]]*Table4[[#This Row],[عدد الدورات ]]-Table4[[#This Row],[سعر يومية السائق]]*L1419</f>
        <v>900</v>
      </c>
      <c r="V1419" s="58">
        <f>U1419-Table4[[#This Row],[W/H  3%]]</f>
        <v>792</v>
      </c>
      <c r="W1419" s="66" t="str">
        <f>Table4[[#This Row],[اليوم]]&amp;Table4[[#This Row],[الشهر ]]&amp;Table4[[#This Row],[العام]]</f>
        <v>3052026</v>
      </c>
      <c r="X1419" s="66" t="s">
        <v>304</v>
      </c>
    </row>
    <row r="1420" spans="1:24" x14ac:dyDescent="0.3">
      <c r="A1420" s="62">
        <v>30</v>
      </c>
      <c r="B1420" s="62">
        <v>5</v>
      </c>
      <c r="C1420" s="62">
        <v>2026</v>
      </c>
      <c r="D1420" s="41" t="str">
        <f t="shared" si="87"/>
        <v>عماد النجار1المرج 2ورديةسعوديالمخاذناتوبيس 28</v>
      </c>
      <c r="E1420" s="4">
        <v>5000</v>
      </c>
      <c r="F1420" s="41" t="str">
        <f>VLOOKUP(E1420,mapping!C:J,2,FALSE)</f>
        <v>عماد النجار1</v>
      </c>
      <c r="G1420" s="41" t="str">
        <f>IFERROR(VLOOKUP(F1420,mapping!$D$3:$J$200,2,FALSE),0)</f>
        <v>المرج 2وردية</v>
      </c>
      <c r="H1420" s="41" t="str">
        <f>IFERROR(VLOOKUP(F1420,mapping!$D$3:$J$200,3,FALSE),0)</f>
        <v>سعودي</v>
      </c>
      <c r="I1420" s="41" t="str">
        <f>IFERROR(VLOOKUP(F1420,mapping!$D$3:$J$200,4,FALSE),0)</f>
        <v>المخاذن</v>
      </c>
      <c r="J1420" s="41" t="str">
        <f>IFERROR(VLOOKUP(F1420,mapping!$D$3:$J$200,5,FALSE),0)</f>
        <v>اتوبيس 28</v>
      </c>
      <c r="K1420" s="63">
        <f>IF(W1420=mapping!$N$1,IFERROR(VLOOKUP(Table4[[#This Row],[Column1]],mapping!A:L,11,FALSE),0),IF(W1420&gt;mapping!$N$1,IFERROR(VLOOKUP(Table4[[#This Row],[Column1]],mapping!A:L,11,FALSE),0),))</f>
        <v>4119</v>
      </c>
      <c r="L1420" s="139">
        <v>1</v>
      </c>
      <c r="M1420" s="60">
        <f>IF(W1420=mapping!$N$1,IFERROR(VLOOKUP(Table4[[#This Row],[Column1]],mapping!A:L,12,FALSE),0),IF(W1420&gt;mapping!$N$1,IFERROR(VLOOKUP(Table4[[#This Row],[Column1]],mapping!A:L,12,FALSE),0),0))</f>
        <v>4800</v>
      </c>
      <c r="N1420" s="58">
        <f>Table4[[#This Row],[ سعر اليومية ]]*3%*Table4[[#This Row],[عدد الدورات ]]</f>
        <v>123.57</v>
      </c>
      <c r="O1420" s="56">
        <f>Table4[[#This Row],[ سعر اليومية ]]*Table4[[#This Row],[عدد الدورات ]]-N1420</f>
        <v>3995.43</v>
      </c>
      <c r="P1420" s="194"/>
      <c r="Q1420" s="194"/>
      <c r="R1420" s="194"/>
      <c r="S1420" s="58">
        <f>(Table4[[#This Row],[سعر يومية السائق]]*Table4[[#This Row],[عدد الدورات ]])-SUM(Table4[[#This Row],[سلف ]:[خصم ]])+Table4[[#This Row],[اضافي ]]</f>
        <v>4800</v>
      </c>
      <c r="U1420" s="58">
        <f>Table4[[#This Row],[ سعر اليومية ]]*Table4[[#This Row],[عدد الدورات ]]-Table4[[#This Row],[سعر يومية السائق]]*L1420</f>
        <v>-681</v>
      </c>
      <c r="V1420" s="58">
        <f>U1420-Table4[[#This Row],[W/H  3%]]</f>
        <v>-804.56999999999994</v>
      </c>
      <c r="W1420" s="66" t="str">
        <f>Table4[[#This Row],[اليوم]]&amp;Table4[[#This Row],[الشهر ]]&amp;Table4[[#This Row],[العام]]</f>
        <v>3052026</v>
      </c>
      <c r="X1420" s="66" t="s">
        <v>304</v>
      </c>
    </row>
    <row r="1421" spans="1:24" x14ac:dyDescent="0.3">
      <c r="A1421" s="62">
        <v>30</v>
      </c>
      <c r="B1421" s="62">
        <v>5</v>
      </c>
      <c r="C1421" s="62">
        <v>2026</v>
      </c>
      <c r="D1421" s="41" t="str">
        <f t="shared" si="87"/>
        <v>عماد النجار2المؤسسة 2ورديةسعوديالمخاذناتوبيس 28</v>
      </c>
      <c r="E1421" s="4">
        <v>5001</v>
      </c>
      <c r="F1421" s="41" t="str">
        <f>VLOOKUP(E1421,mapping!C:J,2,FALSE)</f>
        <v>عماد النجار2</v>
      </c>
      <c r="G1421" s="41" t="str">
        <f>IFERROR(VLOOKUP(F1421,mapping!$D$3:$J$200,2,FALSE),0)</f>
        <v>المؤسسة 2وردية</v>
      </c>
      <c r="H1421" s="41" t="str">
        <f>IFERROR(VLOOKUP(F1421,mapping!$D$3:$J$200,3,FALSE),0)</f>
        <v>سعودي</v>
      </c>
      <c r="I1421" s="41" t="str">
        <f>IFERROR(VLOOKUP(F1421,mapping!$D$3:$J$200,4,FALSE),0)</f>
        <v>المخاذن</v>
      </c>
      <c r="J1421" s="41" t="str">
        <f>IFERROR(VLOOKUP(F1421,mapping!$D$3:$J$200,5,FALSE),0)</f>
        <v>اتوبيس 28</v>
      </c>
      <c r="K1421" s="63">
        <f>IF(W1421=mapping!$N$1,IFERROR(VLOOKUP(Table4[[#This Row],[Column1]],mapping!A:L,11,FALSE),0),IF(W1421&gt;mapping!$N$1,IFERROR(VLOOKUP(Table4[[#This Row],[Column1]],mapping!A:L,11,FALSE),0),))</f>
        <v>3884</v>
      </c>
      <c r="L1421" s="139">
        <v>1</v>
      </c>
      <c r="M1421" s="60">
        <f>IF(W1421=mapping!$N$1,IFERROR(VLOOKUP(Table4[[#This Row],[Column1]],mapping!A:L,12,FALSE),0),IF(W1421&gt;mapping!$N$1,IFERROR(VLOOKUP(Table4[[#This Row],[Column1]],mapping!A:L,12,FALSE),0),0))</f>
        <v>4500</v>
      </c>
      <c r="N1421" s="58">
        <f>Table4[[#This Row],[ سعر اليومية ]]*3%*Table4[[#This Row],[عدد الدورات ]]</f>
        <v>116.52</v>
      </c>
      <c r="O1421" s="56">
        <f>Table4[[#This Row],[ سعر اليومية ]]*Table4[[#This Row],[عدد الدورات ]]-N1421</f>
        <v>3767.48</v>
      </c>
      <c r="P1421" s="194"/>
      <c r="Q1421" s="194"/>
      <c r="R1421" s="194"/>
      <c r="S1421" s="58">
        <f>(Table4[[#This Row],[سعر يومية السائق]]*Table4[[#This Row],[عدد الدورات ]])-SUM(Table4[[#This Row],[سلف ]:[خصم ]])+Table4[[#This Row],[اضافي ]]</f>
        <v>4500</v>
      </c>
      <c r="U1421" s="58">
        <f>Table4[[#This Row],[ سعر اليومية ]]*Table4[[#This Row],[عدد الدورات ]]-Table4[[#This Row],[سعر يومية السائق]]*L1421</f>
        <v>-616</v>
      </c>
      <c r="V1421" s="58">
        <f>U1421-Table4[[#This Row],[W/H  3%]]</f>
        <v>-732.52</v>
      </c>
      <c r="W1421" s="66" t="str">
        <f>Table4[[#This Row],[اليوم]]&amp;Table4[[#This Row],[الشهر ]]&amp;Table4[[#This Row],[العام]]</f>
        <v>3052026</v>
      </c>
      <c r="X1421" s="66" t="s">
        <v>304</v>
      </c>
    </row>
    <row r="1422" spans="1:24" x14ac:dyDescent="0.3">
      <c r="A1422" s="62">
        <v>30</v>
      </c>
      <c r="B1422" s="62">
        <v>5</v>
      </c>
      <c r="C1422" s="62">
        <v>2026</v>
      </c>
      <c r="D1422" s="41" t="str">
        <f t="shared" si="87"/>
        <v>عبد الرحمن1الهرم سعوديدريماتوبيس 28</v>
      </c>
      <c r="E1422" s="4">
        <v>5003</v>
      </c>
      <c r="F1422" s="41" t="str">
        <f>VLOOKUP(E1422,mapping!C:J,2,FALSE)</f>
        <v>عبد الرحمن1</v>
      </c>
      <c r="G1422" s="41" t="str">
        <f>IFERROR(VLOOKUP(F1422,mapping!$D$3:$J$200,2,FALSE),0)</f>
        <v xml:space="preserve">الهرم </v>
      </c>
      <c r="H1422" s="41" t="str">
        <f>IFERROR(VLOOKUP(F1422,mapping!$D$3:$J$200,3,FALSE),0)</f>
        <v>سعودي</v>
      </c>
      <c r="I1422" s="41" t="str">
        <f>IFERROR(VLOOKUP(F1422,mapping!$D$3:$J$200,4,FALSE),0)</f>
        <v>دريم</v>
      </c>
      <c r="J1422" s="41" t="str">
        <f>IFERROR(VLOOKUP(F1422,mapping!$D$3:$J$200,5,FALSE),0)</f>
        <v>اتوبيس 28</v>
      </c>
      <c r="K1422" s="63">
        <f>IF(W1422=mapping!$N$1,IFERROR(VLOOKUP(Table4[[#This Row],[Column1]],mapping!A:L,11,FALSE),0),IF(W1422&gt;mapping!$N$1,IFERROR(VLOOKUP(Table4[[#This Row],[Column1]],mapping!A:L,11,FALSE),0),))</f>
        <v>994</v>
      </c>
      <c r="L1422" s="139">
        <v>1</v>
      </c>
      <c r="M1422" s="60">
        <f>IF(W1422=mapping!$N$1,IFERROR(VLOOKUP(Table4[[#This Row],[Column1]],mapping!A:L,12,FALSE),0),IF(W1422&gt;mapping!$N$1,IFERROR(VLOOKUP(Table4[[#This Row],[Column1]],mapping!A:L,12,FALSE),0),0))</f>
        <v>850</v>
      </c>
      <c r="N1422" s="58">
        <f>Table4[[#This Row],[ سعر اليومية ]]*3%*Table4[[#This Row],[عدد الدورات ]]</f>
        <v>29.82</v>
      </c>
      <c r="O1422" s="56">
        <f>Table4[[#This Row],[ سعر اليومية ]]*Table4[[#This Row],[عدد الدورات ]]-N1422</f>
        <v>964.18</v>
      </c>
      <c r="P1422" s="194"/>
      <c r="Q1422" s="194"/>
      <c r="R1422" s="194"/>
      <c r="S1422" s="58">
        <f>(Table4[[#This Row],[سعر يومية السائق]]*Table4[[#This Row],[عدد الدورات ]])-SUM(Table4[[#This Row],[سلف ]:[خصم ]])+Table4[[#This Row],[اضافي ]]</f>
        <v>850</v>
      </c>
      <c r="U1422" s="58">
        <f>Table4[[#This Row],[ سعر اليومية ]]*Table4[[#This Row],[عدد الدورات ]]-Table4[[#This Row],[سعر يومية السائق]]*L1422</f>
        <v>144</v>
      </c>
      <c r="V1422" s="58">
        <f>U1422-Table4[[#This Row],[W/H  3%]]</f>
        <v>114.18</v>
      </c>
      <c r="W1422" s="66" t="str">
        <f>Table4[[#This Row],[اليوم]]&amp;Table4[[#This Row],[الشهر ]]&amp;Table4[[#This Row],[العام]]</f>
        <v>3052026</v>
      </c>
      <c r="X1422" s="66" t="s">
        <v>304</v>
      </c>
    </row>
    <row r="1423" spans="1:24" x14ac:dyDescent="0.3">
      <c r="A1423" s="62">
        <v>30</v>
      </c>
      <c r="B1423" s="62">
        <v>5</v>
      </c>
      <c r="C1423" s="62">
        <v>2026</v>
      </c>
      <c r="D1423" s="41" t="str">
        <f t="shared" si="87"/>
        <v>عبد الرحمن2المؤسسةسعوديدريماتوبيس 28</v>
      </c>
      <c r="E1423" s="4">
        <v>5004</v>
      </c>
      <c r="F1423" s="41" t="str">
        <f>VLOOKUP(E1423,mapping!C:J,2,FALSE)</f>
        <v>عبد الرحمن2</v>
      </c>
      <c r="G1423" s="41" t="str">
        <f>IFERROR(VLOOKUP(F1423,mapping!$D$3:$J$200,2,FALSE),0)</f>
        <v>المؤسسة</v>
      </c>
      <c r="H1423" s="41" t="str">
        <f>IFERROR(VLOOKUP(F1423,mapping!$D$3:$J$200,3,FALSE),0)</f>
        <v>سعودي</v>
      </c>
      <c r="I1423" s="41" t="str">
        <f>IFERROR(VLOOKUP(F1423,mapping!$D$3:$J$200,4,FALSE),0)</f>
        <v>دريم</v>
      </c>
      <c r="J1423" s="41" t="str">
        <f>IFERROR(VLOOKUP(F1423,mapping!$D$3:$J$200,5,FALSE),0)</f>
        <v>اتوبيس 28</v>
      </c>
      <c r="K1423" s="63">
        <f>IF(W1423=mapping!$N$1,IFERROR(VLOOKUP(Table4[[#This Row],[Column1]],mapping!A:L,11,FALSE),0),IF(W1423&gt;mapping!$N$1,IFERROR(VLOOKUP(Table4[[#This Row],[Column1]],mapping!A:L,11,FALSE),0),))</f>
        <v>994</v>
      </c>
      <c r="L1423" s="139">
        <v>1</v>
      </c>
      <c r="M1423" s="60">
        <f>IF(W1423=mapping!$N$1,IFERROR(VLOOKUP(Table4[[#This Row],[Column1]],mapping!A:L,12,FALSE),0),IF(W1423&gt;mapping!$N$1,IFERROR(VLOOKUP(Table4[[#This Row],[Column1]],mapping!A:L,12,FALSE),0),0))</f>
        <v>850</v>
      </c>
      <c r="N1423" s="58">
        <f>Table4[[#This Row],[ سعر اليومية ]]*3%*Table4[[#This Row],[عدد الدورات ]]</f>
        <v>29.82</v>
      </c>
      <c r="O1423" s="56">
        <f>Table4[[#This Row],[ سعر اليومية ]]*Table4[[#This Row],[عدد الدورات ]]-N1423</f>
        <v>964.18</v>
      </c>
      <c r="P1423" s="194"/>
      <c r="Q1423" s="194"/>
      <c r="R1423" s="194"/>
      <c r="S1423" s="58">
        <f>(Table4[[#This Row],[سعر يومية السائق]]*Table4[[#This Row],[عدد الدورات ]])-SUM(Table4[[#This Row],[سلف ]:[خصم ]])+Table4[[#This Row],[اضافي ]]</f>
        <v>850</v>
      </c>
      <c r="U1423" s="58">
        <f>Table4[[#This Row],[ سعر اليومية ]]*Table4[[#This Row],[عدد الدورات ]]-Table4[[#This Row],[سعر يومية السائق]]*L1423</f>
        <v>144</v>
      </c>
      <c r="V1423" s="58">
        <f>U1423-Table4[[#This Row],[W/H  3%]]</f>
        <v>114.18</v>
      </c>
      <c r="W1423" s="66" t="str">
        <f>Table4[[#This Row],[اليوم]]&amp;Table4[[#This Row],[الشهر ]]&amp;Table4[[#This Row],[العام]]</f>
        <v>3052026</v>
      </c>
      <c r="X1423" s="66" t="s">
        <v>304</v>
      </c>
    </row>
    <row r="1424" spans="1:24" x14ac:dyDescent="0.3">
      <c r="A1424" s="62">
        <v>30</v>
      </c>
      <c r="B1424" s="62">
        <v>5</v>
      </c>
      <c r="C1424" s="62">
        <v>2026</v>
      </c>
      <c r="D1424" s="41" t="str">
        <f t="shared" si="87"/>
        <v>فرج 1حلوانسعوديهايد باركاتوبيس 28</v>
      </c>
      <c r="E1424" s="4">
        <v>5005</v>
      </c>
      <c r="F1424" s="41" t="str">
        <f>VLOOKUP(E1424,mapping!C:J,2,FALSE)</f>
        <v>فرج 1</v>
      </c>
      <c r="G1424" s="41" t="str">
        <f>IFERROR(VLOOKUP(F1424,mapping!$D$3:$J$200,2,FALSE),0)</f>
        <v>حلوان</v>
      </c>
      <c r="H1424" s="41" t="str">
        <f>IFERROR(VLOOKUP(F1424,mapping!$D$3:$J$200,3,FALSE),0)</f>
        <v>سعودي</v>
      </c>
      <c r="I1424" s="41" t="str">
        <f>IFERROR(VLOOKUP(F1424,mapping!$D$3:$J$200,4,FALSE),0)</f>
        <v>هايد بارك</v>
      </c>
      <c r="J1424" s="41" t="str">
        <f>IFERROR(VLOOKUP(F1424,mapping!$D$3:$J$200,5,FALSE),0)</f>
        <v>اتوبيس 28</v>
      </c>
      <c r="K1424" s="63">
        <f>IF(W1424=mapping!$N$1,IFERROR(VLOOKUP(Table4[[#This Row],[Column1]],mapping!A:L,11,FALSE),0),IF(W1424&gt;mapping!$N$1,IFERROR(VLOOKUP(Table4[[#This Row],[Column1]],mapping!A:L,11,FALSE),0),))</f>
        <v>4634</v>
      </c>
      <c r="L1424" s="139">
        <v>1</v>
      </c>
      <c r="M1424" s="60">
        <f>IF(W1424=mapping!$N$1,IFERROR(VLOOKUP(Table4[[#This Row],[Column1]],mapping!A:L,12,FALSE),0),IF(W1424&gt;mapping!$N$1,IFERROR(VLOOKUP(Table4[[#This Row],[Column1]],mapping!A:L,12,FALSE),0),0))</f>
        <v>3750</v>
      </c>
      <c r="N1424" s="58">
        <f>Table4[[#This Row],[ سعر اليومية ]]*3%*Table4[[#This Row],[عدد الدورات ]]</f>
        <v>139.01999999999998</v>
      </c>
      <c r="O1424" s="56">
        <f>Table4[[#This Row],[ سعر اليومية ]]*Table4[[#This Row],[عدد الدورات ]]-N1424</f>
        <v>4494.9799999999996</v>
      </c>
      <c r="P1424" s="194"/>
      <c r="Q1424" s="194"/>
      <c r="R1424" s="194"/>
      <c r="S1424" s="58">
        <f>(Table4[[#This Row],[سعر يومية السائق]]*Table4[[#This Row],[عدد الدورات ]])-SUM(Table4[[#This Row],[سلف ]:[خصم ]])+Table4[[#This Row],[اضافي ]]</f>
        <v>3750</v>
      </c>
      <c r="U1424" s="58">
        <f>Table4[[#This Row],[ سعر اليومية ]]*Table4[[#This Row],[عدد الدورات ]]-Table4[[#This Row],[سعر يومية السائق]]*L1424</f>
        <v>884</v>
      </c>
      <c r="V1424" s="58">
        <f>U1424-Table4[[#This Row],[W/H  3%]]</f>
        <v>744.98</v>
      </c>
      <c r="W1424" s="66" t="str">
        <f>Table4[[#This Row],[اليوم]]&amp;Table4[[#This Row],[الشهر ]]&amp;Table4[[#This Row],[العام]]</f>
        <v>3052026</v>
      </c>
      <c r="X1424" s="66" t="s">
        <v>304</v>
      </c>
    </row>
    <row r="1425" spans="1:24" x14ac:dyDescent="0.3">
      <c r="A1425" s="62">
        <v>30</v>
      </c>
      <c r="B1425" s="62">
        <v>5</v>
      </c>
      <c r="C1425" s="62">
        <v>2026</v>
      </c>
      <c r="D1425" s="41" t="str">
        <f t="shared" si="87"/>
        <v>ممدوح كيلاني 3القومية سعوديهايد باركميكروباص صيني</v>
      </c>
      <c r="E1425" s="4">
        <v>5006</v>
      </c>
      <c r="F1425" s="41" t="str">
        <f>VLOOKUP(E1425,mapping!C:J,2,FALSE)</f>
        <v>ممدوح كيلاني 3</v>
      </c>
      <c r="G1425" s="41" t="str">
        <f>IFERROR(VLOOKUP(F1425,mapping!$D$3:$J$200,2,FALSE),0)</f>
        <v xml:space="preserve">القومية </v>
      </c>
      <c r="H1425" s="41" t="str">
        <f>IFERROR(VLOOKUP(F1425,mapping!$D$3:$J$200,3,FALSE),0)</f>
        <v>سعودي</v>
      </c>
      <c r="I1425" s="41" t="str">
        <f>IFERROR(VLOOKUP(F1425,mapping!$D$3:$J$200,4,FALSE),0)</f>
        <v>هايد بارك</v>
      </c>
      <c r="J1425" s="41" t="str">
        <f>IFERROR(VLOOKUP(F1425,mapping!$D$3:$J$200,5,FALSE),0)</f>
        <v>ميكروباص صيني</v>
      </c>
      <c r="K1425" s="63">
        <f>IF(W1425=mapping!$N$1,IFERROR(VLOOKUP(Table4[[#This Row],[Column1]],mapping!A:L,11,FALSE),0),IF(W1425&gt;mapping!$N$1,IFERROR(VLOOKUP(Table4[[#This Row],[Column1]],mapping!A:L,11,FALSE),0),))</f>
        <v>2965</v>
      </c>
      <c r="L1425" s="139">
        <v>1</v>
      </c>
      <c r="M1425" s="60">
        <f>IF(W1425=mapping!$N$1,IFERROR(VLOOKUP(Table4[[#This Row],[Column1]],mapping!A:L,12,FALSE),0),IF(W1425&gt;mapping!$N$1,IFERROR(VLOOKUP(Table4[[#This Row],[Column1]],mapping!A:L,12,FALSE),0),0))</f>
        <v>2500</v>
      </c>
      <c r="N1425" s="58">
        <f>Table4[[#This Row],[ سعر اليومية ]]*3%*Table4[[#This Row],[عدد الدورات ]]</f>
        <v>88.95</v>
      </c>
      <c r="O1425" s="56">
        <f>Table4[[#This Row],[ سعر اليومية ]]*Table4[[#This Row],[عدد الدورات ]]-N1425</f>
        <v>2876.05</v>
      </c>
      <c r="P1425" s="194"/>
      <c r="Q1425" s="194"/>
      <c r="R1425" s="194"/>
      <c r="S1425" s="58">
        <f>(Table4[[#This Row],[سعر يومية السائق]]*Table4[[#This Row],[عدد الدورات ]])-SUM(Table4[[#This Row],[سلف ]:[خصم ]])+Table4[[#This Row],[اضافي ]]</f>
        <v>2500</v>
      </c>
      <c r="U1425" s="58">
        <f>Table4[[#This Row],[ سعر اليومية ]]*Table4[[#This Row],[عدد الدورات ]]-Table4[[#This Row],[سعر يومية السائق]]*L1425</f>
        <v>465</v>
      </c>
      <c r="V1425" s="58">
        <f>U1425-Table4[[#This Row],[W/H  3%]]</f>
        <v>376.05</v>
      </c>
      <c r="W1425" s="66" t="str">
        <f>Table4[[#This Row],[اليوم]]&amp;Table4[[#This Row],[الشهر ]]&amp;Table4[[#This Row],[العام]]</f>
        <v>3052026</v>
      </c>
      <c r="X1425" s="66" t="s">
        <v>304</v>
      </c>
    </row>
    <row r="1426" spans="1:24" x14ac:dyDescent="0.3">
      <c r="A1426" s="62">
        <v>30</v>
      </c>
      <c r="B1426" s="62">
        <v>5</v>
      </c>
      <c r="C1426" s="62">
        <v>2026</v>
      </c>
      <c r="D1426" s="41" t="str">
        <f t="shared" si="87"/>
        <v>محمد جمال طوسونالمنيبسعوديهايد باركاتوبيس 28</v>
      </c>
      <c r="E1426" s="4">
        <v>5025</v>
      </c>
      <c r="F1426" s="41" t="str">
        <f>VLOOKUP(E1426,mapping!C:J,2,FALSE)</f>
        <v>محمد جمال طوسون</v>
      </c>
      <c r="G1426" s="41" t="str">
        <f>IFERROR(VLOOKUP(F1426,mapping!$D$3:$J$200,2,FALSE),0)</f>
        <v>المنيب</v>
      </c>
      <c r="H1426" s="41" t="str">
        <f>IFERROR(VLOOKUP(F1426,mapping!$D$3:$J$200,3,FALSE),0)</f>
        <v>سعودي</v>
      </c>
      <c r="I1426" s="41" t="str">
        <f>IFERROR(VLOOKUP(F1426,mapping!$D$3:$J$200,4,FALSE),0)</f>
        <v>هايد بارك</v>
      </c>
      <c r="J1426" s="41" t="str">
        <f>IFERROR(VLOOKUP(F1426,mapping!$D$3:$J$200,5,FALSE),0)</f>
        <v>اتوبيس 28</v>
      </c>
      <c r="K1426" s="63">
        <f>IF(W1426=mapping!$N$1,IFERROR(VLOOKUP(Table4[[#This Row],[Column1]],mapping!A:L,11,FALSE),0),IF(W1426&gt;mapping!$N$1,IFERROR(VLOOKUP(Table4[[#This Row],[Column1]],mapping!A:L,11,FALSE),0),))</f>
        <v>4634</v>
      </c>
      <c r="L1426" s="139">
        <v>1</v>
      </c>
      <c r="M1426" s="60">
        <f>IF(W1426=mapping!$N$1,IFERROR(VLOOKUP(Table4[[#This Row],[Column1]],mapping!A:L,12,FALSE),0),IF(W1426&gt;mapping!$N$1,IFERROR(VLOOKUP(Table4[[#This Row],[Column1]],mapping!A:L,12,FALSE),0),0))</f>
        <v>3800</v>
      </c>
      <c r="N1426" s="58">
        <f>Table4[[#This Row],[ سعر اليومية ]]*3%*Table4[[#This Row],[عدد الدورات ]]</f>
        <v>139.01999999999998</v>
      </c>
      <c r="O1426" s="56">
        <f>Table4[[#This Row],[ سعر اليومية ]]*Table4[[#This Row],[عدد الدورات ]]-N1426</f>
        <v>4494.9799999999996</v>
      </c>
      <c r="P1426" s="194"/>
      <c r="Q1426" s="194"/>
      <c r="R1426" s="194"/>
      <c r="S1426" s="58">
        <f>(Table4[[#This Row],[سعر يومية السائق]]*Table4[[#This Row],[عدد الدورات ]])-SUM(Table4[[#This Row],[سلف ]:[خصم ]])+Table4[[#This Row],[اضافي ]]</f>
        <v>3800</v>
      </c>
      <c r="U1426" s="58">
        <f>Table4[[#This Row],[ سعر اليومية ]]*Table4[[#This Row],[عدد الدورات ]]-Table4[[#This Row],[سعر يومية السائق]]*L1426</f>
        <v>834</v>
      </c>
      <c r="V1426" s="58">
        <f>U1426-Table4[[#This Row],[W/H  3%]]</f>
        <v>694.98</v>
      </c>
      <c r="W1426" s="66" t="str">
        <f>Table4[[#This Row],[اليوم]]&amp;Table4[[#This Row],[الشهر ]]&amp;Table4[[#This Row],[العام]]</f>
        <v>3052026</v>
      </c>
      <c r="X1426" s="66" t="s">
        <v>304</v>
      </c>
    </row>
    <row r="1427" spans="1:24" x14ac:dyDescent="0.3">
      <c r="A1427" s="62">
        <v>30</v>
      </c>
      <c r="B1427" s="62">
        <v>5</v>
      </c>
      <c r="C1427" s="62">
        <v>2026</v>
      </c>
      <c r="D1427" s="41" t="str">
        <f t="shared" ref="D1427" si="89">F1427&amp;G1427&amp;H1427&amp;I1427&amp;J1427</f>
        <v>فرج 6حلوان مبيتسعوديهايد باركاتوبيس 28</v>
      </c>
      <c r="E1427" s="4">
        <v>5029</v>
      </c>
      <c r="F1427" s="41" t="str">
        <f>VLOOKUP(E1427,mapping!C:J,2,FALSE)</f>
        <v>فرج 6</v>
      </c>
      <c r="G1427" s="41" t="str">
        <f>IFERROR(VLOOKUP(F1427,mapping!$D$3:$J$200,2,FALSE),0)</f>
        <v>حلوان مبيت</v>
      </c>
      <c r="H1427" s="41" t="str">
        <f>IFERROR(VLOOKUP(F1427,mapping!$D$3:$J$200,3,FALSE),0)</f>
        <v>سعودي</v>
      </c>
      <c r="I1427" s="41" t="str">
        <f>IFERROR(VLOOKUP(F1427,mapping!$D$3:$J$200,4,FALSE),0)</f>
        <v>هايد بارك</v>
      </c>
      <c r="J1427" s="41" t="str">
        <f>IFERROR(VLOOKUP(F1427,mapping!$D$3:$J$200,5,FALSE),0)</f>
        <v>اتوبيس 28</v>
      </c>
      <c r="K1427" s="63">
        <f>IF(W1427=mapping!$N$1,IFERROR(VLOOKUP(Table4[[#This Row],[Column1]],mapping!A:L,11,FALSE),0),IF(W1427&gt;mapping!$N$1,IFERROR(VLOOKUP(Table4[[#This Row],[Column1]],mapping!A:L,11,FALSE),0),))</f>
        <v>1482</v>
      </c>
      <c r="L1427" s="139">
        <v>1</v>
      </c>
      <c r="M1427" s="60">
        <f>IF(W1427=mapping!$N$1,IFERROR(VLOOKUP(Table4[[#This Row],[Column1]],mapping!A:L,12,FALSE),0),IF(W1427&gt;mapping!$N$1,IFERROR(VLOOKUP(Table4[[#This Row],[Column1]],mapping!A:L,12,FALSE),0),0))</f>
        <v>750</v>
      </c>
      <c r="N1427" s="58">
        <f>Table4[[#This Row],[ سعر اليومية ]]*3%*Table4[[#This Row],[عدد الدورات ]]</f>
        <v>44.46</v>
      </c>
      <c r="O1427" s="56">
        <f>Table4[[#This Row],[ سعر اليومية ]]*Table4[[#This Row],[عدد الدورات ]]-N1427</f>
        <v>1437.54</v>
      </c>
      <c r="P1427" s="194"/>
      <c r="Q1427" s="194"/>
      <c r="R1427" s="194"/>
      <c r="S1427" s="58">
        <f>(Table4[[#This Row],[سعر يومية السائق]]*Table4[[#This Row],[عدد الدورات ]])-SUM(Table4[[#This Row],[سلف ]:[خصم ]])+Table4[[#This Row],[اضافي ]]</f>
        <v>750</v>
      </c>
      <c r="U1427" s="58">
        <f>Table4[[#This Row],[ سعر اليومية ]]*Table4[[#This Row],[عدد الدورات ]]-Table4[[#This Row],[سعر يومية السائق]]*L1427</f>
        <v>732</v>
      </c>
      <c r="V1427" s="58">
        <f>U1427-Table4[[#This Row],[W/H  3%]]</f>
        <v>687.54</v>
      </c>
      <c r="W1427" s="66" t="str">
        <f>Table4[[#This Row],[اليوم]]&amp;Table4[[#This Row],[الشهر ]]&amp;Table4[[#This Row],[العام]]</f>
        <v>3052026</v>
      </c>
      <c r="X1427" s="66" t="s">
        <v>304</v>
      </c>
    </row>
    <row r="1428" spans="1:24" x14ac:dyDescent="0.3">
      <c r="A1428" s="62">
        <v>30</v>
      </c>
      <c r="B1428" s="62">
        <v>5</v>
      </c>
      <c r="C1428" s="62">
        <v>2026</v>
      </c>
      <c r="D1428" s="41" t="str">
        <f t="shared" si="87"/>
        <v>مصطفي رشدي1المنيب 2 ورديةسعوديميفيداميكروباص صيني</v>
      </c>
      <c r="E1428" s="4">
        <v>5007</v>
      </c>
      <c r="F1428" s="41" t="str">
        <f>VLOOKUP(E1428,mapping!C:J,2,FALSE)</f>
        <v>مصطفي رشدي1</v>
      </c>
      <c r="G1428" s="41" t="str">
        <f>IFERROR(VLOOKUP(F1428,mapping!$D$3:$J$200,2,FALSE),0)</f>
        <v>المنيب 2 وردية</v>
      </c>
      <c r="H1428" s="41" t="str">
        <f>IFERROR(VLOOKUP(F1428,mapping!$D$3:$J$200,3,FALSE),0)</f>
        <v>سعودي</v>
      </c>
      <c r="I1428" s="41" t="str">
        <f>IFERROR(VLOOKUP(F1428,mapping!$D$3:$J$200,4,FALSE),0)</f>
        <v>ميفيدا</v>
      </c>
      <c r="J1428" s="41" t="str">
        <f>IFERROR(VLOOKUP(F1428,mapping!$D$3:$J$200,5,FALSE),0)</f>
        <v>ميكروباص صيني</v>
      </c>
      <c r="K1428" s="63">
        <f>IF(W1428=mapping!$N$1,IFERROR(VLOOKUP(Table4[[#This Row],[Column1]],mapping!A:L,11,FALSE),0),IF(W1428&gt;mapping!$N$1,IFERROR(VLOOKUP(Table4[[#This Row],[Column1]],mapping!A:L,11,FALSE),0),))</f>
        <v>2965</v>
      </c>
      <c r="L1428" s="139">
        <v>1</v>
      </c>
      <c r="M1428" s="60">
        <f>IF(W1428=mapping!$N$1,IFERROR(VLOOKUP(Table4[[#This Row],[Column1]],mapping!A:L,12,FALSE),0),IF(W1428&gt;mapping!$N$1,IFERROR(VLOOKUP(Table4[[#This Row],[Column1]],mapping!A:L,12,FALSE),0),0))</f>
        <v>2150</v>
      </c>
      <c r="N1428" s="58">
        <f>Table4[[#This Row],[ سعر اليومية ]]*3%*Table4[[#This Row],[عدد الدورات ]]</f>
        <v>88.95</v>
      </c>
      <c r="O1428" s="56">
        <f>Table4[[#This Row],[ سعر اليومية ]]*Table4[[#This Row],[عدد الدورات ]]-N1428</f>
        <v>2876.05</v>
      </c>
      <c r="P1428" s="194"/>
      <c r="Q1428" s="194"/>
      <c r="R1428" s="194"/>
      <c r="S1428" s="58">
        <f>(Table4[[#This Row],[سعر يومية السائق]]*Table4[[#This Row],[عدد الدورات ]])-SUM(Table4[[#This Row],[سلف ]:[خصم ]])+Table4[[#This Row],[اضافي ]]</f>
        <v>2150</v>
      </c>
      <c r="U1428" s="58">
        <f>Table4[[#This Row],[ سعر اليومية ]]*Table4[[#This Row],[عدد الدورات ]]-Table4[[#This Row],[سعر يومية السائق]]*L1428</f>
        <v>815</v>
      </c>
      <c r="V1428" s="58">
        <f>U1428-Table4[[#This Row],[W/H  3%]]</f>
        <v>726.05</v>
      </c>
      <c r="W1428" s="66" t="str">
        <f>Table4[[#This Row],[اليوم]]&amp;Table4[[#This Row],[الشهر ]]&amp;Table4[[#This Row],[العام]]</f>
        <v>3052026</v>
      </c>
      <c r="X1428" s="66" t="s">
        <v>304</v>
      </c>
    </row>
    <row r="1429" spans="1:24" x14ac:dyDescent="0.3">
      <c r="A1429" s="62">
        <v>30</v>
      </c>
      <c r="B1429" s="62">
        <v>5</v>
      </c>
      <c r="C1429" s="62">
        <v>2026</v>
      </c>
      <c r="D1429" s="41" t="str">
        <f t="shared" si="87"/>
        <v>فرج 2حلوان 2 ورديةسعوديميفيداميكروباص صيني</v>
      </c>
      <c r="E1429" s="4">
        <v>5009</v>
      </c>
      <c r="F1429" s="41" t="str">
        <f>VLOOKUP(E1429,mapping!C:J,2,FALSE)</f>
        <v>فرج 2</v>
      </c>
      <c r="G1429" s="41" t="str">
        <f>IFERROR(VLOOKUP(F1429,mapping!$D$3:$J$200,2,FALSE),0)</f>
        <v>حلوان 2 وردية</v>
      </c>
      <c r="H1429" s="41" t="str">
        <f>IFERROR(VLOOKUP(F1429,mapping!$D$3:$J$200,3,FALSE),0)</f>
        <v>سعودي</v>
      </c>
      <c r="I1429" s="41" t="str">
        <f>IFERROR(VLOOKUP(F1429,mapping!$D$3:$J$200,4,FALSE),0)</f>
        <v>ميفيدا</v>
      </c>
      <c r="J1429" s="41" t="str">
        <f>IFERROR(VLOOKUP(F1429,mapping!$D$3:$J$200,5,FALSE),0)</f>
        <v>ميكروباص صيني</v>
      </c>
      <c r="K1429" s="63">
        <f>IF(W1429=mapping!$N$1,IFERROR(VLOOKUP(Table4[[#This Row],[Column1]],mapping!A:L,11,FALSE),0),IF(W1429&gt;mapping!$N$1,IFERROR(VLOOKUP(Table4[[#This Row],[Column1]],mapping!A:L,11,FALSE),0),))</f>
        <v>2965</v>
      </c>
      <c r="L1429" s="139">
        <v>1</v>
      </c>
      <c r="M1429" s="60">
        <f>IF(W1429=mapping!$N$1,IFERROR(VLOOKUP(Table4[[#This Row],[Column1]],mapping!A:L,12,FALSE),0),IF(W1429&gt;mapping!$N$1,IFERROR(VLOOKUP(Table4[[#This Row],[Column1]],mapping!A:L,12,FALSE),0),0))</f>
        <v>2250</v>
      </c>
      <c r="N1429" s="58">
        <f>Table4[[#This Row],[ سعر اليومية ]]*3%*Table4[[#This Row],[عدد الدورات ]]</f>
        <v>88.95</v>
      </c>
      <c r="O1429" s="56">
        <f>Table4[[#This Row],[ سعر اليومية ]]*Table4[[#This Row],[عدد الدورات ]]-N1429</f>
        <v>2876.05</v>
      </c>
      <c r="P1429" s="194"/>
      <c r="Q1429" s="194"/>
      <c r="R1429" s="194"/>
      <c r="S1429" s="58">
        <f>(Table4[[#This Row],[سعر يومية السائق]]*Table4[[#This Row],[عدد الدورات ]])-SUM(Table4[[#This Row],[سلف ]:[خصم ]])+Table4[[#This Row],[اضافي ]]</f>
        <v>2250</v>
      </c>
      <c r="U1429" s="58">
        <f>Table4[[#This Row],[ سعر اليومية ]]*Table4[[#This Row],[عدد الدورات ]]-Table4[[#This Row],[سعر يومية السائق]]*L1429</f>
        <v>715</v>
      </c>
      <c r="V1429" s="58">
        <f>U1429-Table4[[#This Row],[W/H  3%]]</f>
        <v>626.04999999999995</v>
      </c>
      <c r="W1429" s="66" t="str">
        <f>Table4[[#This Row],[اليوم]]&amp;Table4[[#This Row],[الشهر ]]&amp;Table4[[#This Row],[العام]]</f>
        <v>3052026</v>
      </c>
      <c r="X1429" s="66" t="s">
        <v>304</v>
      </c>
    </row>
    <row r="1430" spans="1:24" x14ac:dyDescent="0.3">
      <c r="A1430" s="62">
        <v>30</v>
      </c>
      <c r="B1430" s="62">
        <v>5</v>
      </c>
      <c r="C1430" s="62">
        <v>2026</v>
      </c>
      <c r="D1430" s="41" t="str">
        <f t="shared" si="87"/>
        <v>فرج 3حلوان 2 ورديةسعوديالقطاميةاتوبيس 28</v>
      </c>
      <c r="E1430" s="4">
        <v>5010</v>
      </c>
      <c r="F1430" s="41" t="str">
        <f>VLOOKUP(E1430,mapping!C:J,2,FALSE)</f>
        <v>فرج 3</v>
      </c>
      <c r="G1430" s="41" t="str">
        <f>IFERROR(VLOOKUP(F1430,mapping!$D$3:$J$200,2,FALSE),0)</f>
        <v>حلوان 2 وردية</v>
      </c>
      <c r="H1430" s="41" t="str">
        <f>IFERROR(VLOOKUP(F1430,mapping!$D$3:$J$200,3,FALSE),0)</f>
        <v>سعودي</v>
      </c>
      <c r="I1430" s="41" t="str">
        <f>IFERROR(VLOOKUP(F1430,mapping!$D$3:$J$200,4,FALSE),0)</f>
        <v>القطامية</v>
      </c>
      <c r="J1430" s="41" t="str">
        <f>IFERROR(VLOOKUP(F1430,mapping!$D$3:$J$200,5,FALSE),0)</f>
        <v>اتوبيس 28</v>
      </c>
      <c r="K1430" s="63">
        <f>IF(W1430=mapping!$N$1,IFERROR(VLOOKUP(Table4[[#This Row],[Column1]],mapping!A:L,11,FALSE),0),IF(W1430&gt;mapping!$N$1,IFERROR(VLOOKUP(Table4[[#This Row],[Column1]],mapping!A:L,11,FALSE),0),))</f>
        <v>3415</v>
      </c>
      <c r="L1430" s="139">
        <v>1</v>
      </c>
      <c r="M1430" s="60">
        <f>IF(W1430=mapping!$N$1,IFERROR(VLOOKUP(Table4[[#This Row],[Column1]],mapping!A:L,12,FALSE),0),IF(W1430&gt;mapping!$N$1,IFERROR(VLOOKUP(Table4[[#This Row],[Column1]],mapping!A:L,12,FALSE),0),0))</f>
        <v>3400</v>
      </c>
      <c r="N1430" s="58">
        <f>Table4[[#This Row],[ سعر اليومية ]]*3%*Table4[[#This Row],[عدد الدورات ]]</f>
        <v>102.45</v>
      </c>
      <c r="O1430" s="56">
        <f>Table4[[#This Row],[ سعر اليومية ]]*Table4[[#This Row],[عدد الدورات ]]-N1430</f>
        <v>3312.55</v>
      </c>
      <c r="P1430" s="194"/>
      <c r="Q1430" s="194"/>
      <c r="R1430" s="194"/>
      <c r="S1430" s="58">
        <f>(Table4[[#This Row],[سعر يومية السائق]]*Table4[[#This Row],[عدد الدورات ]])-SUM(Table4[[#This Row],[سلف ]:[خصم ]])+Table4[[#This Row],[اضافي ]]</f>
        <v>3400</v>
      </c>
      <c r="U1430" s="58">
        <f>Table4[[#This Row],[ سعر اليومية ]]*Table4[[#This Row],[عدد الدورات ]]-Table4[[#This Row],[سعر يومية السائق]]*L1430</f>
        <v>15</v>
      </c>
      <c r="V1430" s="58">
        <f>U1430-Table4[[#This Row],[W/H  3%]]</f>
        <v>-87.45</v>
      </c>
      <c r="W1430" s="66" t="str">
        <f>Table4[[#This Row],[اليوم]]&amp;Table4[[#This Row],[الشهر ]]&amp;Table4[[#This Row],[العام]]</f>
        <v>3052026</v>
      </c>
      <c r="X1430" s="66" t="s">
        <v>304</v>
      </c>
    </row>
    <row r="1431" spans="1:24" x14ac:dyDescent="0.3">
      <c r="A1431" s="62">
        <v>30</v>
      </c>
      <c r="B1431" s="62">
        <v>5</v>
      </c>
      <c r="C1431" s="62">
        <v>2026</v>
      </c>
      <c r="D1431" s="41" t="str">
        <f t="shared" si="87"/>
        <v>فرج 4مايو ورديةسعوديالقطاميةميكروباص</v>
      </c>
      <c r="E1431" s="4">
        <v>5011</v>
      </c>
      <c r="F1431" s="41" t="str">
        <f>VLOOKUP(E1431,mapping!C:J,2,FALSE)</f>
        <v>فرج 4</v>
      </c>
      <c r="G1431" s="41" t="str">
        <f>IFERROR(VLOOKUP(F1431,mapping!$D$3:$J$200,2,FALSE),0)</f>
        <v>مايو وردية</v>
      </c>
      <c r="H1431" s="41" t="str">
        <f>IFERROR(VLOOKUP(F1431,mapping!$D$3:$J$200,3,FALSE),0)</f>
        <v>سعودي</v>
      </c>
      <c r="I1431" s="41" t="str">
        <f>IFERROR(VLOOKUP(F1431,mapping!$D$3:$J$200,4,FALSE),0)</f>
        <v>القطامية</v>
      </c>
      <c r="J1431" s="41" t="str">
        <f>IFERROR(VLOOKUP(F1431,mapping!$D$3:$J$200,5,FALSE),0)</f>
        <v>ميكروباص</v>
      </c>
      <c r="K1431" s="63">
        <f>IF(W1431=mapping!$N$1,IFERROR(VLOOKUP(Table4[[#This Row],[Column1]],mapping!A:L,11,FALSE),0),IF(W1431&gt;mapping!$N$1,IFERROR(VLOOKUP(Table4[[#This Row],[Column1]],mapping!A:L,11,FALSE),0),))</f>
        <v>1222</v>
      </c>
      <c r="L1431" s="139">
        <v>1</v>
      </c>
      <c r="M1431" s="60">
        <f>IF(W1431=mapping!$N$1,IFERROR(VLOOKUP(Table4[[#This Row],[Column1]],mapping!A:L,12,FALSE),0),IF(W1431&gt;mapping!$N$1,IFERROR(VLOOKUP(Table4[[#This Row],[Column1]],mapping!A:L,12,FALSE),0),0))</f>
        <v>1180</v>
      </c>
      <c r="N1431" s="58">
        <f>Table4[[#This Row],[ سعر اليومية ]]*3%*Table4[[#This Row],[عدد الدورات ]]</f>
        <v>36.659999999999997</v>
      </c>
      <c r="O1431" s="56">
        <f>Table4[[#This Row],[ سعر اليومية ]]*Table4[[#This Row],[عدد الدورات ]]-N1431</f>
        <v>1185.3399999999999</v>
      </c>
      <c r="P1431" s="194"/>
      <c r="Q1431" s="194"/>
      <c r="R1431" s="194"/>
      <c r="S1431" s="58">
        <f>(Table4[[#This Row],[سعر يومية السائق]]*Table4[[#This Row],[عدد الدورات ]])-SUM(Table4[[#This Row],[سلف ]:[خصم ]])+Table4[[#This Row],[اضافي ]]</f>
        <v>1180</v>
      </c>
      <c r="U1431" s="58">
        <f>Table4[[#This Row],[ سعر اليومية ]]*Table4[[#This Row],[عدد الدورات ]]-Table4[[#This Row],[سعر يومية السائق]]*L1431</f>
        <v>42</v>
      </c>
      <c r="V1431" s="58">
        <f>U1431-Table4[[#This Row],[W/H  3%]]</f>
        <v>5.3400000000000034</v>
      </c>
      <c r="W1431" s="66" t="str">
        <f>Table4[[#This Row],[اليوم]]&amp;Table4[[#This Row],[الشهر ]]&amp;Table4[[#This Row],[العام]]</f>
        <v>3052026</v>
      </c>
      <c r="X1431" s="66" t="s">
        <v>304</v>
      </c>
    </row>
    <row r="1432" spans="1:24" x14ac:dyDescent="0.3">
      <c r="A1432" s="62">
        <v>30</v>
      </c>
      <c r="B1432" s="62">
        <v>5</v>
      </c>
      <c r="C1432" s="62">
        <v>2026</v>
      </c>
      <c r="D1432" s="41" t="str">
        <f t="shared" si="87"/>
        <v>مصطفي رشدي3المنيب5شفتسعوديالقطاميةاتوبيس 28</v>
      </c>
      <c r="E1432" s="4">
        <v>5012</v>
      </c>
      <c r="F1432" s="41" t="str">
        <f>VLOOKUP(E1432,mapping!C:J,2,FALSE)</f>
        <v>مصطفي رشدي3</v>
      </c>
      <c r="G1432" s="41" t="str">
        <f>IFERROR(VLOOKUP(F1432,mapping!$D$3:$J$200,2,FALSE),0)</f>
        <v>المنيب5شفت</v>
      </c>
      <c r="H1432" s="41" t="str">
        <f>IFERROR(VLOOKUP(F1432,mapping!$D$3:$J$200,3,FALSE),0)</f>
        <v>سعودي</v>
      </c>
      <c r="I1432" s="41" t="str">
        <f>IFERROR(VLOOKUP(F1432,mapping!$D$3:$J$200,4,FALSE),0)</f>
        <v>القطامية</v>
      </c>
      <c r="J1432" s="41" t="str">
        <f>IFERROR(VLOOKUP(F1432,mapping!$D$3:$J$200,5,FALSE),0)</f>
        <v>اتوبيس 28</v>
      </c>
      <c r="K1432" s="63">
        <f>IF(W1432=mapping!$N$1,IFERROR(VLOOKUP(Table4[[#This Row],[Column1]],mapping!A:L,11,FALSE),0),IF(W1432&gt;mapping!$N$1,IFERROR(VLOOKUP(Table4[[#This Row],[Column1]],mapping!A:L,11,FALSE),0),))</f>
        <v>2649</v>
      </c>
      <c r="L1432" s="139">
        <v>1</v>
      </c>
      <c r="M1432" s="60">
        <f>IF(W1432=mapping!$N$1,IFERROR(VLOOKUP(Table4[[#This Row],[Column1]],mapping!A:L,12,FALSE),0),IF(W1432&gt;mapping!$N$1,IFERROR(VLOOKUP(Table4[[#This Row],[Column1]],mapping!A:L,12,FALSE),0),0))</f>
        <v>2060</v>
      </c>
      <c r="N1432" s="58">
        <f>Table4[[#This Row],[ سعر اليومية ]]*3%*Table4[[#This Row],[عدد الدورات ]]</f>
        <v>79.47</v>
      </c>
      <c r="O1432" s="56">
        <f>Table4[[#This Row],[ سعر اليومية ]]*Table4[[#This Row],[عدد الدورات ]]-N1432</f>
        <v>2569.5300000000002</v>
      </c>
      <c r="P1432" s="194"/>
      <c r="Q1432" s="194"/>
      <c r="R1432" s="194"/>
      <c r="S1432" s="58">
        <f>(Table4[[#This Row],[سعر يومية السائق]]*Table4[[#This Row],[عدد الدورات ]])-SUM(Table4[[#This Row],[سلف ]:[خصم ]])+Table4[[#This Row],[اضافي ]]</f>
        <v>2060</v>
      </c>
      <c r="U1432" s="58">
        <f>Table4[[#This Row],[ سعر اليومية ]]*Table4[[#This Row],[عدد الدورات ]]-Table4[[#This Row],[سعر يومية السائق]]*L1432</f>
        <v>589</v>
      </c>
      <c r="V1432" s="58">
        <f>U1432-Table4[[#This Row],[W/H  3%]]</f>
        <v>509.53</v>
      </c>
      <c r="W1432" s="66" t="str">
        <f>Table4[[#This Row],[اليوم]]&amp;Table4[[#This Row],[الشهر ]]&amp;Table4[[#This Row],[العام]]</f>
        <v>3052026</v>
      </c>
      <c r="X1432" s="66" t="s">
        <v>304</v>
      </c>
    </row>
    <row r="1433" spans="1:24" x14ac:dyDescent="0.3">
      <c r="A1433" s="62">
        <v>30</v>
      </c>
      <c r="B1433" s="62">
        <v>5</v>
      </c>
      <c r="C1433" s="62">
        <v>2026</v>
      </c>
      <c r="D1433" s="41" t="str">
        <f t="shared" si="87"/>
        <v>مصطفي رشدي4المنيب Wصباحيةسعوديالقطاميةاتوبيس 28</v>
      </c>
      <c r="E1433" s="4">
        <v>5013</v>
      </c>
      <c r="F1433" s="41" t="str">
        <f>VLOOKUP(E1433,mapping!C:J,2,FALSE)</f>
        <v>مصطفي رشدي4</v>
      </c>
      <c r="G1433" s="41" t="str">
        <f>IFERROR(VLOOKUP(F1433,mapping!$D$3:$J$200,2,FALSE),0)</f>
        <v>المنيب Wصباحية</v>
      </c>
      <c r="H1433" s="41" t="str">
        <f>IFERROR(VLOOKUP(F1433,mapping!$D$3:$J$200,3,FALSE),0)</f>
        <v>سعودي</v>
      </c>
      <c r="I1433" s="41" t="str">
        <f>IFERROR(VLOOKUP(F1433,mapping!$D$3:$J$200,4,FALSE),0)</f>
        <v>القطامية</v>
      </c>
      <c r="J1433" s="41" t="str">
        <f>IFERROR(VLOOKUP(F1433,mapping!$D$3:$J$200,5,FALSE),0)</f>
        <v>اتوبيس 28</v>
      </c>
      <c r="K1433" s="63">
        <f>IF(W1433=mapping!$N$1,IFERROR(VLOOKUP(Table4[[#This Row],[Column1]],mapping!A:L,11,FALSE),0),IF(W1433&gt;mapping!$N$1,IFERROR(VLOOKUP(Table4[[#This Row],[Column1]],mapping!A:L,11,FALSE),0),))</f>
        <v>1059</v>
      </c>
      <c r="L1433" s="139">
        <v>1</v>
      </c>
      <c r="M1433" s="60">
        <f>IF(W1433=mapping!$N$1,IFERROR(VLOOKUP(Table4[[#This Row],[Column1]],mapping!A:L,12,FALSE),0),IF(W1433&gt;mapping!$N$1,IFERROR(VLOOKUP(Table4[[#This Row],[Column1]],mapping!A:L,12,FALSE),0),0))</f>
        <v>1000</v>
      </c>
      <c r="N1433" s="58">
        <f>Table4[[#This Row],[ سعر اليومية ]]*3%*Table4[[#This Row],[عدد الدورات ]]</f>
        <v>31.77</v>
      </c>
      <c r="O1433" s="56">
        <f>Table4[[#This Row],[ سعر اليومية ]]*Table4[[#This Row],[عدد الدورات ]]-N1433</f>
        <v>1027.23</v>
      </c>
      <c r="P1433" s="194"/>
      <c r="Q1433" s="194"/>
      <c r="R1433" s="194"/>
      <c r="S1433" s="58">
        <f>(Table4[[#This Row],[سعر يومية السائق]]*Table4[[#This Row],[عدد الدورات ]])-SUM(Table4[[#This Row],[سلف ]:[خصم ]])+Table4[[#This Row],[اضافي ]]</f>
        <v>1000</v>
      </c>
      <c r="U1433" s="58">
        <f>Table4[[#This Row],[ سعر اليومية ]]*Table4[[#This Row],[عدد الدورات ]]-Table4[[#This Row],[سعر يومية السائق]]*L1433</f>
        <v>59</v>
      </c>
      <c r="V1433" s="58">
        <f>U1433-Table4[[#This Row],[W/H  3%]]</f>
        <v>27.23</v>
      </c>
      <c r="W1433" s="66" t="str">
        <f>Table4[[#This Row],[اليوم]]&amp;Table4[[#This Row],[الشهر ]]&amp;Table4[[#This Row],[العام]]</f>
        <v>3052026</v>
      </c>
      <c r="X1433" s="66" t="s">
        <v>304</v>
      </c>
    </row>
    <row r="1434" spans="1:24" x14ac:dyDescent="0.3">
      <c r="A1434" s="62">
        <v>30</v>
      </c>
      <c r="B1434" s="62">
        <v>5</v>
      </c>
      <c r="C1434" s="62">
        <v>2026</v>
      </c>
      <c r="D1434" s="41" t="str">
        <f t="shared" si="87"/>
        <v>مصطفي رشدي5صقر 2 ورديةسعوديالقطاميةاتوبيس 28</v>
      </c>
      <c r="E1434" s="4">
        <v>5014</v>
      </c>
      <c r="F1434" s="41" t="str">
        <f>VLOOKUP(E1434,mapping!C:J,2,FALSE)</f>
        <v>مصطفي رشدي5</v>
      </c>
      <c r="G1434" s="41" t="str">
        <f>IFERROR(VLOOKUP(F1434,mapping!$D$3:$J$200,2,FALSE),0)</f>
        <v>صقر 2 وردية</v>
      </c>
      <c r="H1434" s="41" t="str">
        <f>IFERROR(VLOOKUP(F1434,mapping!$D$3:$J$200,3,FALSE),0)</f>
        <v>سعودي</v>
      </c>
      <c r="I1434" s="41" t="str">
        <f>IFERROR(VLOOKUP(F1434,mapping!$D$3:$J$200,4,FALSE),0)</f>
        <v>القطامية</v>
      </c>
      <c r="J1434" s="41" t="str">
        <f>IFERROR(VLOOKUP(F1434,mapping!$D$3:$J$200,5,FALSE),0)</f>
        <v>اتوبيس 28</v>
      </c>
      <c r="K1434" s="63">
        <f>IF(W1434=mapping!$N$1,IFERROR(VLOOKUP(Table4[[#This Row],[Column1]],mapping!A:L,11,FALSE),0),IF(W1434&gt;mapping!$N$1,IFERROR(VLOOKUP(Table4[[#This Row],[Column1]],mapping!A:L,11,FALSE),0),))</f>
        <v>2120</v>
      </c>
      <c r="L1434" s="139">
        <v>1</v>
      </c>
      <c r="M1434" s="60">
        <f>IF(W1434=mapping!$N$1,IFERROR(VLOOKUP(Table4[[#This Row],[Column1]],mapping!A:L,12,FALSE),0),IF(W1434&gt;mapping!$N$1,IFERROR(VLOOKUP(Table4[[#This Row],[Column1]],mapping!A:L,12,FALSE),0),0))</f>
        <v>1780</v>
      </c>
      <c r="N1434" s="58">
        <f>Table4[[#This Row],[ سعر اليومية ]]*3%*Table4[[#This Row],[عدد الدورات ]]</f>
        <v>63.599999999999994</v>
      </c>
      <c r="O1434" s="56">
        <f>Table4[[#This Row],[ سعر اليومية ]]*Table4[[#This Row],[عدد الدورات ]]-N1434</f>
        <v>2056.4</v>
      </c>
      <c r="P1434" s="194"/>
      <c r="Q1434" s="194"/>
      <c r="R1434" s="194"/>
      <c r="S1434" s="58">
        <f>(Table4[[#This Row],[سعر يومية السائق]]*Table4[[#This Row],[عدد الدورات ]])-SUM(Table4[[#This Row],[سلف ]:[خصم ]])+Table4[[#This Row],[اضافي ]]</f>
        <v>1780</v>
      </c>
      <c r="U1434" s="58">
        <f>Table4[[#This Row],[ سعر اليومية ]]*Table4[[#This Row],[عدد الدورات ]]-Table4[[#This Row],[سعر يومية السائق]]*L1434</f>
        <v>340</v>
      </c>
      <c r="V1434" s="58">
        <f>U1434-Table4[[#This Row],[W/H  3%]]</f>
        <v>276.39999999999998</v>
      </c>
      <c r="W1434" s="66" t="str">
        <f>Table4[[#This Row],[اليوم]]&amp;Table4[[#This Row],[الشهر ]]&amp;Table4[[#This Row],[العام]]</f>
        <v>3052026</v>
      </c>
      <c r="X1434" s="66" t="s">
        <v>304</v>
      </c>
    </row>
    <row r="1435" spans="1:24" x14ac:dyDescent="0.3">
      <c r="A1435" s="62">
        <v>30</v>
      </c>
      <c r="B1435" s="62">
        <v>5</v>
      </c>
      <c r="C1435" s="62">
        <v>2026</v>
      </c>
      <c r="D1435" s="41" t="str">
        <f t="shared" si="87"/>
        <v>مصطفي رشدي6المنيب 2 ورديةسعوديالقطاميةاتوبيس 28</v>
      </c>
      <c r="E1435" s="4">
        <v>5027</v>
      </c>
      <c r="F1435" s="41" t="str">
        <f>VLOOKUP(E1435,mapping!C:J,2,FALSE)</f>
        <v>مصطفي رشدي6</v>
      </c>
      <c r="G1435" s="41" t="str">
        <f>IFERROR(VLOOKUP(F1435,mapping!$D$3:$J$200,2,FALSE),0)</f>
        <v>المنيب 2 وردية</v>
      </c>
      <c r="H1435" s="41" t="str">
        <f>IFERROR(VLOOKUP(F1435,mapping!$D$3:$J$200,3,FALSE),0)</f>
        <v>سعودي</v>
      </c>
      <c r="I1435" s="41" t="str">
        <f>IFERROR(VLOOKUP(F1435,mapping!$D$3:$J$200,4,FALSE),0)</f>
        <v>القطامية</v>
      </c>
      <c r="J1435" s="41" t="str">
        <f>IFERROR(VLOOKUP(F1435,mapping!$D$3:$J$200,5,FALSE),0)</f>
        <v>اتوبيس 28</v>
      </c>
      <c r="K1435" s="63">
        <f>IF(W1435=mapping!$N$1,IFERROR(VLOOKUP(Table4[[#This Row],[Column1]],mapping!A:L,11,FALSE),0),IF(W1435&gt;mapping!$N$1,IFERROR(VLOOKUP(Table4[[#This Row],[Column1]],mapping!A:L,11,FALSE),0),))</f>
        <v>3944</v>
      </c>
      <c r="L1435" s="139">
        <v>1</v>
      </c>
      <c r="M1435" s="60">
        <f>IF(W1435=mapping!$N$1,IFERROR(VLOOKUP(Table4[[#This Row],[Column1]],mapping!A:L,12,FALSE),0),IF(W1435&gt;mapping!$N$1,IFERROR(VLOOKUP(Table4[[#This Row],[Column1]],mapping!A:L,12,FALSE),0),0))</f>
        <v>3600</v>
      </c>
      <c r="N1435" s="58">
        <f>Table4[[#This Row],[ سعر اليومية ]]*3%*Table4[[#This Row],[عدد الدورات ]]</f>
        <v>118.32</v>
      </c>
      <c r="O1435" s="56">
        <f>Table4[[#This Row],[ سعر اليومية ]]*Table4[[#This Row],[عدد الدورات ]]-N1435</f>
        <v>3825.68</v>
      </c>
      <c r="P1435" s="194"/>
      <c r="Q1435" s="194"/>
      <c r="R1435" s="194"/>
      <c r="S1435" s="58">
        <f>(Table4[[#This Row],[سعر يومية السائق]]*Table4[[#This Row],[عدد الدورات ]])-SUM(Table4[[#This Row],[سلف ]:[خصم ]])+Table4[[#This Row],[اضافي ]]</f>
        <v>3600</v>
      </c>
      <c r="U1435" s="58">
        <f>Table4[[#This Row],[ سعر اليومية ]]*Table4[[#This Row],[عدد الدورات ]]-Table4[[#This Row],[سعر يومية السائق]]*L1435</f>
        <v>344</v>
      </c>
      <c r="V1435" s="58">
        <f>U1435-Table4[[#This Row],[W/H  3%]]</f>
        <v>225.68</v>
      </c>
      <c r="W1435" s="66" t="str">
        <f>Table4[[#This Row],[اليوم]]&amp;Table4[[#This Row],[الشهر ]]&amp;Table4[[#This Row],[العام]]</f>
        <v>3052026</v>
      </c>
      <c r="X1435" s="66" t="s">
        <v>304</v>
      </c>
    </row>
    <row r="1436" spans="1:24" x14ac:dyDescent="0.3">
      <c r="A1436" s="62">
        <v>30</v>
      </c>
      <c r="B1436" s="62">
        <v>5</v>
      </c>
      <c r="C1436" s="62">
        <v>2026</v>
      </c>
      <c r="D1436" s="41" t="str">
        <f t="shared" si="87"/>
        <v>كرم ترك 1قليوب 2 ورديةسعوديالقطاميةاتوبيس 28</v>
      </c>
      <c r="E1436" s="4">
        <v>5015</v>
      </c>
      <c r="F1436" s="41" t="str">
        <f>VLOOKUP(E1436,mapping!C:J,2,FALSE)</f>
        <v>كرم ترك 1</v>
      </c>
      <c r="G1436" s="41" t="str">
        <f>IFERROR(VLOOKUP(F1436,mapping!$D$3:$J$200,2,FALSE),0)</f>
        <v>قليوب 2 وردية</v>
      </c>
      <c r="H1436" s="41" t="str">
        <f>IFERROR(VLOOKUP(F1436,mapping!$D$3:$J$200,3,FALSE),0)</f>
        <v>سعودي</v>
      </c>
      <c r="I1436" s="41" t="str">
        <f>IFERROR(VLOOKUP(F1436,mapping!$D$3:$J$200,4,FALSE),0)</f>
        <v>القطامية</v>
      </c>
      <c r="J1436" s="41" t="str">
        <f>IFERROR(VLOOKUP(F1436,mapping!$D$3:$J$200,5,FALSE),0)</f>
        <v>اتوبيس 28</v>
      </c>
      <c r="K1436" s="63">
        <f>IF(W1436=mapping!$N$1,IFERROR(VLOOKUP(Table4[[#This Row],[Column1]],mapping!A:L,11,FALSE),0),IF(W1436&gt;mapping!$N$1,IFERROR(VLOOKUP(Table4[[#This Row],[Column1]],mapping!A:L,11,FALSE),0),))</f>
        <v>3959</v>
      </c>
      <c r="L1436" s="139">
        <v>1</v>
      </c>
      <c r="M1436" s="60">
        <f>IF(W1436=mapping!$N$1,IFERROR(VLOOKUP(Table4[[#This Row],[Column1]],mapping!A:L,12,FALSE),0),IF(W1436&gt;mapping!$N$1,IFERROR(VLOOKUP(Table4[[#This Row],[Column1]],mapping!A:L,12,FALSE),0),0))</f>
        <v>4200</v>
      </c>
      <c r="N1436" s="58">
        <f>Table4[[#This Row],[ سعر اليومية ]]*3%*Table4[[#This Row],[عدد الدورات ]]</f>
        <v>118.77</v>
      </c>
      <c r="O1436" s="56">
        <f>Table4[[#This Row],[ سعر اليومية ]]*Table4[[#This Row],[عدد الدورات ]]-N1436</f>
        <v>3840.23</v>
      </c>
      <c r="P1436" s="194"/>
      <c r="Q1436" s="194"/>
      <c r="R1436" s="194"/>
      <c r="S1436" s="58">
        <f>(Table4[[#This Row],[سعر يومية السائق]]*Table4[[#This Row],[عدد الدورات ]])-SUM(Table4[[#This Row],[سلف ]:[خصم ]])+Table4[[#This Row],[اضافي ]]</f>
        <v>4200</v>
      </c>
      <c r="U1436" s="58">
        <f>Table4[[#This Row],[ سعر اليومية ]]*Table4[[#This Row],[عدد الدورات ]]-Table4[[#This Row],[سعر يومية السائق]]*L1436</f>
        <v>-241</v>
      </c>
      <c r="V1436" s="58">
        <f>U1436-Table4[[#This Row],[W/H  3%]]</f>
        <v>-359.77</v>
      </c>
      <c r="W1436" s="66" t="str">
        <f>Table4[[#This Row],[اليوم]]&amp;Table4[[#This Row],[الشهر ]]&amp;Table4[[#This Row],[العام]]</f>
        <v>3052026</v>
      </c>
      <c r="X1436" s="66" t="s">
        <v>304</v>
      </c>
    </row>
    <row r="1437" spans="1:24" x14ac:dyDescent="0.3">
      <c r="A1437" s="62">
        <v>30</v>
      </c>
      <c r="B1437" s="62">
        <v>5</v>
      </c>
      <c r="C1437" s="62">
        <v>2026</v>
      </c>
      <c r="D1437" s="41" t="str">
        <f t="shared" si="87"/>
        <v>كرم ترك 2قليوب 2 ورديةسعوديمدينتي اتوبيس 28</v>
      </c>
      <c r="E1437" s="4">
        <v>5017</v>
      </c>
      <c r="F1437" s="41" t="str">
        <f>VLOOKUP(E1437,mapping!C:J,2,FALSE)</f>
        <v>كرم ترك 2</v>
      </c>
      <c r="G1437" s="41" t="str">
        <f>IFERROR(VLOOKUP(F1437,mapping!$D$3:$J$200,2,FALSE),0)</f>
        <v>قليوب 2 وردية</v>
      </c>
      <c r="H1437" s="41" t="str">
        <f>IFERROR(VLOOKUP(F1437,mapping!$D$3:$J$200,3,FALSE),0)</f>
        <v>سعودي</v>
      </c>
      <c r="I1437" s="41" t="str">
        <f>IFERROR(VLOOKUP(F1437,mapping!$D$3:$J$200,4,FALSE),0)</f>
        <v xml:space="preserve">مدينتي </v>
      </c>
      <c r="J1437" s="41" t="str">
        <f>IFERROR(VLOOKUP(F1437,mapping!$D$3:$J$200,5,FALSE),0)</f>
        <v>اتوبيس 28</v>
      </c>
      <c r="K1437" s="63">
        <f>IF(W1437=mapping!$N$1,IFERROR(VLOOKUP(Table4[[#This Row],[Column1]],mapping!A:L,11,FALSE),0),IF(W1437&gt;mapping!$N$1,IFERROR(VLOOKUP(Table4[[#This Row],[Column1]],mapping!A:L,11,FALSE),0),))</f>
        <v>4634</v>
      </c>
      <c r="L1437" s="139">
        <v>1</v>
      </c>
      <c r="M1437" s="60">
        <f>IF(W1437=mapping!$N$1,IFERROR(VLOOKUP(Table4[[#This Row],[Column1]],mapping!A:L,12,FALSE),0),IF(W1437&gt;mapping!$N$1,IFERROR(VLOOKUP(Table4[[#This Row],[Column1]],mapping!A:L,12,FALSE),0),0))</f>
        <v>4150</v>
      </c>
      <c r="N1437" s="58">
        <f>Table4[[#This Row],[ سعر اليومية ]]*3%*Table4[[#This Row],[عدد الدورات ]]</f>
        <v>139.01999999999998</v>
      </c>
      <c r="O1437" s="56">
        <f>Table4[[#This Row],[ سعر اليومية ]]*Table4[[#This Row],[عدد الدورات ]]-N1437</f>
        <v>4494.9799999999996</v>
      </c>
      <c r="P1437" s="194"/>
      <c r="Q1437" s="194"/>
      <c r="R1437" s="194"/>
      <c r="S1437" s="58">
        <f>(Table4[[#This Row],[سعر يومية السائق]]*Table4[[#This Row],[عدد الدورات ]])-SUM(Table4[[#This Row],[سلف ]:[خصم ]])+Table4[[#This Row],[اضافي ]]</f>
        <v>4150</v>
      </c>
      <c r="U1437" s="58">
        <f>Table4[[#This Row],[ سعر اليومية ]]*Table4[[#This Row],[عدد الدورات ]]-Table4[[#This Row],[سعر يومية السائق]]*L1437</f>
        <v>484</v>
      </c>
      <c r="V1437" s="58">
        <f>U1437-Table4[[#This Row],[W/H  3%]]</f>
        <v>344.98</v>
      </c>
      <c r="W1437" s="66" t="str">
        <f>Table4[[#This Row],[اليوم]]&amp;Table4[[#This Row],[الشهر ]]&amp;Table4[[#This Row],[العام]]</f>
        <v>3052026</v>
      </c>
      <c r="X1437" s="66" t="s">
        <v>304</v>
      </c>
    </row>
    <row r="1438" spans="1:24" x14ac:dyDescent="0.3">
      <c r="A1438" s="62">
        <v>30</v>
      </c>
      <c r="B1438" s="62">
        <v>5</v>
      </c>
      <c r="C1438" s="62">
        <v>2026</v>
      </c>
      <c r="D1438" s="41" t="str">
        <f t="shared" si="87"/>
        <v>كرم ترك 3قليوب 1 ورديةسعوديمدينتي اتوبيس 28</v>
      </c>
      <c r="E1438" s="4">
        <v>5018</v>
      </c>
      <c r="F1438" s="41" t="str">
        <f>VLOOKUP(E1438,mapping!C:J,2,FALSE)</f>
        <v>كرم ترك 3</v>
      </c>
      <c r="G1438" s="41" t="str">
        <f>IFERROR(VLOOKUP(F1438,mapping!$D$3:$J$200,2,FALSE),0)</f>
        <v>قليوب 1 وردية</v>
      </c>
      <c r="H1438" s="41" t="str">
        <f>IFERROR(VLOOKUP(F1438,mapping!$D$3:$J$200,3,FALSE),0)</f>
        <v>سعودي</v>
      </c>
      <c r="I1438" s="41" t="str">
        <f>IFERROR(VLOOKUP(F1438,mapping!$D$3:$J$200,4,FALSE),0)</f>
        <v xml:space="preserve">مدينتي </v>
      </c>
      <c r="J1438" s="41" t="str">
        <f>IFERROR(VLOOKUP(F1438,mapping!$D$3:$J$200,5,FALSE),0)</f>
        <v>اتوبيس 28</v>
      </c>
      <c r="K1438" s="63">
        <f>IF(W1438=mapping!$N$1,IFERROR(VLOOKUP(Table4[[#This Row],[Column1]],mapping!A:L,11,FALSE),0),IF(W1438&gt;mapping!$N$1,IFERROR(VLOOKUP(Table4[[#This Row],[Column1]],mapping!A:L,11,FALSE),0),))</f>
        <v>4634</v>
      </c>
      <c r="L1438" s="139">
        <v>1</v>
      </c>
      <c r="M1438" s="60">
        <f>IF(W1438=mapping!$N$1,IFERROR(VLOOKUP(Table4[[#This Row],[Column1]],mapping!A:L,12,FALSE),0),IF(W1438&gt;mapping!$N$1,IFERROR(VLOOKUP(Table4[[#This Row],[Column1]],mapping!A:L,12,FALSE),0),0))</f>
        <v>4000</v>
      </c>
      <c r="N1438" s="58">
        <f>Table4[[#This Row],[ سعر اليومية ]]*3%*Table4[[#This Row],[عدد الدورات ]]</f>
        <v>139.01999999999998</v>
      </c>
      <c r="O1438" s="56">
        <f>Table4[[#This Row],[ سعر اليومية ]]*Table4[[#This Row],[عدد الدورات ]]-N1438</f>
        <v>4494.9799999999996</v>
      </c>
      <c r="P1438" s="194"/>
      <c r="Q1438" s="194"/>
      <c r="R1438" s="194"/>
      <c r="S1438" s="58">
        <f>(Table4[[#This Row],[سعر يومية السائق]]*Table4[[#This Row],[عدد الدورات ]])-SUM(Table4[[#This Row],[سلف ]:[خصم ]])+Table4[[#This Row],[اضافي ]]</f>
        <v>4000</v>
      </c>
      <c r="U1438" s="58">
        <f>Table4[[#This Row],[ سعر اليومية ]]*Table4[[#This Row],[عدد الدورات ]]-Table4[[#This Row],[سعر يومية السائق]]*L1438</f>
        <v>634</v>
      </c>
      <c r="V1438" s="58">
        <f>U1438-Table4[[#This Row],[W/H  3%]]</f>
        <v>494.98</v>
      </c>
      <c r="W1438" s="66" t="str">
        <f>Table4[[#This Row],[اليوم]]&amp;Table4[[#This Row],[الشهر ]]&amp;Table4[[#This Row],[العام]]</f>
        <v>3052026</v>
      </c>
      <c r="X1438" s="66" t="s">
        <v>304</v>
      </c>
    </row>
    <row r="1439" spans="1:24" x14ac:dyDescent="0.3">
      <c r="A1439" s="62">
        <v>30</v>
      </c>
      <c r="B1439" s="62">
        <v>5</v>
      </c>
      <c r="C1439" s="62">
        <v>2026</v>
      </c>
      <c r="D1439" s="41" t="str">
        <f t="shared" si="87"/>
        <v>كرم ترك 4عدلي منصور شفتسعوديمدينتي اتوبيس 28</v>
      </c>
      <c r="E1439" s="4">
        <v>5019</v>
      </c>
      <c r="F1439" s="41" t="str">
        <f>VLOOKUP(E1439,mapping!C:J,2,FALSE)</f>
        <v>كرم ترك 4</v>
      </c>
      <c r="G1439" s="41" t="str">
        <f>IFERROR(VLOOKUP(F1439,mapping!$D$3:$J$200,2,FALSE),0)</f>
        <v>عدلي منصور شفت</v>
      </c>
      <c r="H1439" s="41" t="str">
        <f>IFERROR(VLOOKUP(F1439,mapping!$D$3:$J$200,3,FALSE),0)</f>
        <v>سعودي</v>
      </c>
      <c r="I1439" s="41" t="str">
        <f>IFERROR(VLOOKUP(F1439,mapping!$D$3:$J$200,4,FALSE),0)</f>
        <v xml:space="preserve">مدينتي </v>
      </c>
      <c r="J1439" s="41" t="str">
        <f>IFERROR(VLOOKUP(F1439,mapping!$D$3:$J$200,5,FALSE),0)</f>
        <v>اتوبيس 28</v>
      </c>
      <c r="K1439" s="63">
        <f>IF(W1439=mapping!$N$1,IFERROR(VLOOKUP(Table4[[#This Row],[Column1]],mapping!A:L,11,FALSE),0),IF(W1439&gt;mapping!$N$1,IFERROR(VLOOKUP(Table4[[#This Row],[Column1]],mapping!A:L,11,FALSE),0),))</f>
        <v>741</v>
      </c>
      <c r="L1439" s="139">
        <v>1</v>
      </c>
      <c r="M1439" s="60">
        <f>IF(W1439=mapping!$N$1,IFERROR(VLOOKUP(Table4[[#This Row],[Column1]],mapping!A:L,12,FALSE),0),IF(W1439&gt;mapping!$N$1,IFERROR(VLOOKUP(Table4[[#This Row],[Column1]],mapping!A:L,12,FALSE),0),0))</f>
        <v>500</v>
      </c>
      <c r="N1439" s="58">
        <f>Table4[[#This Row],[ سعر اليومية ]]*3%*Table4[[#This Row],[عدد الدورات ]]</f>
        <v>22.23</v>
      </c>
      <c r="O1439" s="56">
        <f>Table4[[#This Row],[ سعر اليومية ]]*Table4[[#This Row],[عدد الدورات ]]-N1439</f>
        <v>718.77</v>
      </c>
      <c r="P1439" s="194"/>
      <c r="Q1439" s="194"/>
      <c r="R1439" s="194"/>
      <c r="S1439" s="58">
        <f>(Table4[[#This Row],[سعر يومية السائق]]*Table4[[#This Row],[عدد الدورات ]])-SUM(Table4[[#This Row],[سلف ]:[خصم ]])+Table4[[#This Row],[اضافي ]]</f>
        <v>500</v>
      </c>
      <c r="U1439" s="58">
        <f>Table4[[#This Row],[ سعر اليومية ]]*Table4[[#This Row],[عدد الدورات ]]-Table4[[#This Row],[سعر يومية السائق]]*L1439</f>
        <v>241</v>
      </c>
      <c r="V1439" s="58">
        <f>U1439-Table4[[#This Row],[W/H  3%]]</f>
        <v>218.77</v>
      </c>
      <c r="W1439" s="66" t="str">
        <f>Table4[[#This Row],[اليوم]]&amp;Table4[[#This Row],[الشهر ]]&amp;Table4[[#This Row],[العام]]</f>
        <v>3052026</v>
      </c>
      <c r="X1439" s="66" t="s">
        <v>304</v>
      </c>
    </row>
    <row r="1440" spans="1:24" x14ac:dyDescent="0.3">
      <c r="A1440" s="62">
        <v>30</v>
      </c>
      <c r="B1440" s="62">
        <v>5</v>
      </c>
      <c r="C1440" s="62">
        <v>2026</v>
      </c>
      <c r="D1440" s="41" t="str">
        <f t="shared" si="87"/>
        <v>عماد النجار 4قليوب بيتوينسعوديمدينتي اتوبيس 28</v>
      </c>
      <c r="E1440" s="4">
        <v>5020</v>
      </c>
      <c r="F1440" s="41" t="str">
        <f>VLOOKUP(E1440,mapping!C:J,2,FALSE)</f>
        <v>عماد النجار 4</v>
      </c>
      <c r="G1440" s="41" t="str">
        <f>IFERROR(VLOOKUP(F1440,mapping!$D$3:$J$200,2,FALSE),0)</f>
        <v>قليوب بيتوين</v>
      </c>
      <c r="H1440" s="41" t="str">
        <f>IFERROR(VLOOKUP(F1440,mapping!$D$3:$J$200,3,FALSE),0)</f>
        <v>سعودي</v>
      </c>
      <c r="I1440" s="41" t="str">
        <f>IFERROR(VLOOKUP(F1440,mapping!$D$3:$J$200,4,FALSE),0)</f>
        <v xml:space="preserve">مدينتي </v>
      </c>
      <c r="J1440" s="41" t="str">
        <f>IFERROR(VLOOKUP(F1440,mapping!$D$3:$J$200,5,FALSE),0)</f>
        <v>اتوبيس 28</v>
      </c>
      <c r="K1440" s="63">
        <f>IF(W1440=mapping!$N$1,IFERROR(VLOOKUP(Table4[[#This Row],[Column1]],mapping!A:L,11,FALSE),0),IF(W1440&gt;mapping!$N$1,IFERROR(VLOOKUP(Table4[[#This Row],[Column1]],mapping!A:L,11,FALSE),0),))</f>
        <v>1482</v>
      </c>
      <c r="L1440" s="139">
        <v>1</v>
      </c>
      <c r="M1440" s="60">
        <f>IF(W1440=mapping!$N$1,IFERROR(VLOOKUP(Table4[[#This Row],[Column1]],mapping!A:L,12,FALSE),0),IF(W1440&gt;mapping!$N$1,IFERROR(VLOOKUP(Table4[[#This Row],[Column1]],mapping!A:L,12,FALSE),0),0))</f>
        <v>1400</v>
      </c>
      <c r="N1440" s="58">
        <f>Table4[[#This Row],[ سعر اليومية ]]*3%*Table4[[#This Row],[عدد الدورات ]]</f>
        <v>44.46</v>
      </c>
      <c r="O1440" s="56">
        <f>Table4[[#This Row],[ سعر اليومية ]]*Table4[[#This Row],[عدد الدورات ]]-N1440</f>
        <v>1437.54</v>
      </c>
      <c r="P1440" s="194"/>
      <c r="Q1440" s="194"/>
      <c r="R1440" s="194"/>
      <c r="S1440" s="58">
        <f>(Table4[[#This Row],[سعر يومية السائق]]*Table4[[#This Row],[عدد الدورات ]])-SUM(Table4[[#This Row],[سلف ]:[خصم ]])+Table4[[#This Row],[اضافي ]]</f>
        <v>1400</v>
      </c>
      <c r="U1440" s="58">
        <f>Table4[[#This Row],[ سعر اليومية ]]*Table4[[#This Row],[عدد الدورات ]]-Table4[[#This Row],[سعر يومية السائق]]*L1440</f>
        <v>82</v>
      </c>
      <c r="V1440" s="58">
        <f>U1440-Table4[[#This Row],[W/H  3%]]</f>
        <v>37.54</v>
      </c>
      <c r="W1440" s="66" t="str">
        <f>Table4[[#This Row],[اليوم]]&amp;Table4[[#This Row],[الشهر ]]&amp;Table4[[#This Row],[العام]]</f>
        <v>3052026</v>
      </c>
      <c r="X1440" s="66" t="s">
        <v>304</v>
      </c>
    </row>
    <row r="1441" spans="1:24" x14ac:dyDescent="0.3">
      <c r="A1441" s="62">
        <v>30</v>
      </c>
      <c r="B1441" s="62">
        <v>5</v>
      </c>
      <c r="C1441" s="62">
        <v>2026</v>
      </c>
      <c r="D1441" s="41" t="str">
        <f t="shared" ref="D1441:D1491" si="90">F1441&amp;G1441&amp;H1441&amp;I1441&amp;J1441</f>
        <v>ممدوح كيلاني6المنيب 1 وردية سعوديمدينتي ميكروباص صيني</v>
      </c>
      <c r="E1441" s="4">
        <v>5021</v>
      </c>
      <c r="F1441" s="41" t="str">
        <f>VLOOKUP(E1441,mapping!C:J,2,FALSE)</f>
        <v>ممدوح كيلاني6</v>
      </c>
      <c r="G1441" s="41" t="str">
        <f>IFERROR(VLOOKUP(F1441,mapping!$D$3:$J$200,2,FALSE),0)</f>
        <v xml:space="preserve">المنيب 1 وردية </v>
      </c>
      <c r="H1441" s="41" t="str">
        <f>IFERROR(VLOOKUP(F1441,mapping!$D$3:$J$200,3,FALSE),0)</f>
        <v>سعودي</v>
      </c>
      <c r="I1441" s="41" t="str">
        <f>IFERROR(VLOOKUP(F1441,mapping!$D$3:$J$200,4,FALSE),0)</f>
        <v xml:space="preserve">مدينتي </v>
      </c>
      <c r="J1441" s="41" t="str">
        <f>IFERROR(VLOOKUP(F1441,mapping!$D$3:$J$200,5,FALSE),0)</f>
        <v>ميكروباص صيني</v>
      </c>
      <c r="K1441" s="63">
        <f>IF(W1441=mapping!$N$1,IFERROR(VLOOKUP(Table4[[#This Row],[Column1]],mapping!A:L,11,FALSE),0),IF(W1441&gt;mapping!$N$1,IFERROR(VLOOKUP(Table4[[#This Row],[Column1]],mapping!A:L,11,FALSE),0),))</f>
        <v>1482</v>
      </c>
      <c r="L1441" s="139">
        <v>1</v>
      </c>
      <c r="M1441" s="60">
        <f>IF(W1441=mapping!$N$1,IFERROR(VLOOKUP(Table4[[#This Row],[Column1]],mapping!A:L,12,FALSE),0),IF(W1441&gt;mapping!$N$1,IFERROR(VLOOKUP(Table4[[#This Row],[Column1]],mapping!A:L,12,FALSE),0),0))</f>
        <v>1350</v>
      </c>
      <c r="N1441" s="58">
        <f>Table4[[#This Row],[ سعر اليومية ]]*3%*Table4[[#This Row],[عدد الدورات ]]</f>
        <v>44.46</v>
      </c>
      <c r="O1441" s="56">
        <f>Table4[[#This Row],[ سعر اليومية ]]*Table4[[#This Row],[عدد الدورات ]]-N1441</f>
        <v>1437.54</v>
      </c>
      <c r="P1441" s="194"/>
      <c r="Q1441" s="194"/>
      <c r="R1441" s="194"/>
      <c r="S1441" s="58">
        <f>(Table4[[#This Row],[سعر يومية السائق]]*Table4[[#This Row],[عدد الدورات ]])-SUM(Table4[[#This Row],[سلف ]:[خصم ]])+Table4[[#This Row],[اضافي ]]</f>
        <v>1350</v>
      </c>
      <c r="U1441" s="58">
        <f>Table4[[#This Row],[ سعر اليومية ]]*Table4[[#This Row],[عدد الدورات ]]-Table4[[#This Row],[سعر يومية السائق]]*L1441</f>
        <v>132</v>
      </c>
      <c r="V1441" s="58">
        <f>U1441-Table4[[#This Row],[W/H  3%]]</f>
        <v>87.539999999999992</v>
      </c>
      <c r="W1441" s="66" t="str">
        <f>Table4[[#This Row],[اليوم]]&amp;Table4[[#This Row],[الشهر ]]&amp;Table4[[#This Row],[العام]]</f>
        <v>3052026</v>
      </c>
      <c r="X1441" s="66" t="s">
        <v>304</v>
      </c>
    </row>
    <row r="1442" spans="1:24" x14ac:dyDescent="0.3">
      <c r="A1442" s="62">
        <v>30</v>
      </c>
      <c r="B1442" s="62">
        <v>5</v>
      </c>
      <c r="C1442" s="62">
        <v>2026</v>
      </c>
      <c r="D1442" s="41" t="str">
        <f t="shared" si="90"/>
        <v>ممدوح كيلاني4المنيب 2 وردية سعوديمدينتي ميكروباص صيني</v>
      </c>
      <c r="E1442" s="4">
        <v>5022</v>
      </c>
      <c r="F1442" s="41" t="str">
        <f>VLOOKUP(E1442,mapping!C:J,2,FALSE)</f>
        <v>ممدوح كيلاني4</v>
      </c>
      <c r="G1442" s="41" t="str">
        <f>IFERROR(VLOOKUP(F1442,mapping!$D$3:$J$200,2,FALSE),0)</f>
        <v xml:space="preserve">المنيب 2 وردية </v>
      </c>
      <c r="H1442" s="41" t="str">
        <f>IFERROR(VLOOKUP(F1442,mapping!$D$3:$J$200,3,FALSE),0)</f>
        <v>سعودي</v>
      </c>
      <c r="I1442" s="41" t="str">
        <f>IFERROR(VLOOKUP(F1442,mapping!$D$3:$J$200,4,FALSE),0)</f>
        <v xml:space="preserve">مدينتي </v>
      </c>
      <c r="J1442" s="41" t="str">
        <f>IFERROR(VLOOKUP(F1442,mapping!$D$3:$J$200,5,FALSE),0)</f>
        <v>ميكروباص صيني</v>
      </c>
      <c r="K1442" s="63">
        <f>IF(W1442=mapping!$N$1,IFERROR(VLOOKUP(Table4[[#This Row],[Column1]],mapping!A:L,11,FALSE),0),IF(W1442&gt;mapping!$N$1,IFERROR(VLOOKUP(Table4[[#This Row],[Column1]],mapping!A:L,11,FALSE),0),))</f>
        <v>2965</v>
      </c>
      <c r="L1442" s="139">
        <v>1</v>
      </c>
      <c r="M1442" s="60">
        <f>IF(W1442=mapping!$N$1,IFERROR(VLOOKUP(Table4[[#This Row],[Column1]],mapping!A:L,12,FALSE),0),IF(W1442&gt;mapping!$N$1,IFERROR(VLOOKUP(Table4[[#This Row],[Column1]],mapping!A:L,12,FALSE),0),0))</f>
        <v>2600</v>
      </c>
      <c r="N1442" s="58">
        <f>Table4[[#This Row],[ سعر اليومية ]]*3%*Table4[[#This Row],[عدد الدورات ]]</f>
        <v>88.95</v>
      </c>
      <c r="O1442" s="56">
        <f>Table4[[#This Row],[ سعر اليومية ]]*Table4[[#This Row],[عدد الدورات ]]-N1442</f>
        <v>2876.05</v>
      </c>
      <c r="P1442" s="194"/>
      <c r="Q1442" s="194"/>
      <c r="R1442" s="194"/>
      <c r="S1442" s="58">
        <f>(Table4[[#This Row],[سعر يومية السائق]]*Table4[[#This Row],[عدد الدورات ]])-SUM(Table4[[#This Row],[سلف ]:[خصم ]])+Table4[[#This Row],[اضافي ]]</f>
        <v>2600</v>
      </c>
      <c r="U1442" s="58">
        <f>Table4[[#This Row],[ سعر اليومية ]]*Table4[[#This Row],[عدد الدورات ]]-Table4[[#This Row],[سعر يومية السائق]]*L1442</f>
        <v>365</v>
      </c>
      <c r="V1442" s="58">
        <f>U1442-Table4[[#This Row],[W/H  3%]]</f>
        <v>276.05</v>
      </c>
      <c r="W1442" s="66" t="str">
        <f>Table4[[#This Row],[اليوم]]&amp;Table4[[#This Row],[الشهر ]]&amp;Table4[[#This Row],[العام]]</f>
        <v>3052026</v>
      </c>
      <c r="X1442" s="66" t="s">
        <v>304</v>
      </c>
    </row>
    <row r="1443" spans="1:24" x14ac:dyDescent="0.3">
      <c r="A1443" s="62">
        <v>30</v>
      </c>
      <c r="B1443" s="62">
        <v>5</v>
      </c>
      <c r="C1443" s="62">
        <v>2026</v>
      </c>
      <c r="D1443" s="41" t="str">
        <f t="shared" si="90"/>
        <v>فرج 5حلوان 2 ورديةسعوديمدينتي اتوبيس 28</v>
      </c>
      <c r="E1443" s="4">
        <v>5023</v>
      </c>
      <c r="F1443" s="41" t="str">
        <f>VLOOKUP(E1443,mapping!C:J,2,FALSE)</f>
        <v>فرج 5</v>
      </c>
      <c r="G1443" s="41" t="str">
        <f>IFERROR(VLOOKUP(F1443,mapping!$D$3:$J$200,2,FALSE),0)</f>
        <v>حلوان 2 وردية</v>
      </c>
      <c r="H1443" s="41" t="str">
        <f>IFERROR(VLOOKUP(F1443,mapping!$D$3:$J$200,3,FALSE),0)</f>
        <v>سعودي</v>
      </c>
      <c r="I1443" s="41" t="str">
        <f>IFERROR(VLOOKUP(F1443,mapping!$D$3:$J$200,4,FALSE),0)</f>
        <v xml:space="preserve">مدينتي </v>
      </c>
      <c r="J1443" s="41" t="str">
        <f>IFERROR(VLOOKUP(F1443,mapping!$D$3:$J$200,5,FALSE),0)</f>
        <v>اتوبيس 28</v>
      </c>
      <c r="K1443" s="63">
        <f>IF(W1443=mapping!$N$1,IFERROR(VLOOKUP(Table4[[#This Row],[Column1]],mapping!A:L,11,FALSE),0),IF(W1443&gt;mapping!$N$1,IFERROR(VLOOKUP(Table4[[#This Row],[Column1]],mapping!A:L,11,FALSE),0),))</f>
        <v>4634</v>
      </c>
      <c r="L1443" s="139">
        <v>1</v>
      </c>
      <c r="M1443" s="60">
        <f>IF(W1443=mapping!$N$1,IFERROR(VLOOKUP(Table4[[#This Row],[Column1]],mapping!A:L,12,FALSE),0),IF(W1443&gt;mapping!$N$1,IFERROR(VLOOKUP(Table4[[#This Row],[Column1]],mapping!A:L,12,FALSE),0),0))</f>
        <v>4100</v>
      </c>
      <c r="N1443" s="58">
        <f>Table4[[#This Row],[ سعر اليومية ]]*3%*Table4[[#This Row],[عدد الدورات ]]</f>
        <v>139.01999999999998</v>
      </c>
      <c r="O1443" s="56">
        <f>Table4[[#This Row],[ سعر اليومية ]]*Table4[[#This Row],[عدد الدورات ]]-N1443</f>
        <v>4494.9799999999996</v>
      </c>
      <c r="P1443" s="194"/>
      <c r="Q1443" s="194"/>
      <c r="R1443" s="194"/>
      <c r="S1443" s="58">
        <f>(Table4[[#This Row],[سعر يومية السائق]]*Table4[[#This Row],[عدد الدورات ]])-SUM(Table4[[#This Row],[سلف ]:[خصم ]])+Table4[[#This Row],[اضافي ]]</f>
        <v>4100</v>
      </c>
      <c r="U1443" s="58">
        <f>Table4[[#This Row],[ سعر اليومية ]]*Table4[[#This Row],[عدد الدورات ]]-Table4[[#This Row],[سعر يومية السائق]]*L1443</f>
        <v>534</v>
      </c>
      <c r="V1443" s="58">
        <f>U1443-Table4[[#This Row],[W/H  3%]]</f>
        <v>394.98</v>
      </c>
      <c r="W1443" s="66" t="str">
        <f>Table4[[#This Row],[اليوم]]&amp;Table4[[#This Row],[الشهر ]]&amp;Table4[[#This Row],[العام]]</f>
        <v>3052026</v>
      </c>
      <c r="X1443" s="66" t="s">
        <v>304</v>
      </c>
    </row>
    <row r="1444" spans="1:24" x14ac:dyDescent="0.3">
      <c r="A1444" s="62">
        <v>30</v>
      </c>
      <c r="B1444" s="62">
        <v>5</v>
      </c>
      <c r="C1444" s="62">
        <v>2026</v>
      </c>
      <c r="D1444" s="41" t="str">
        <f t="shared" si="90"/>
        <v>سيد الحاويالحلميةسعوديمدينتي اتوبيس 28</v>
      </c>
      <c r="E1444" s="4">
        <v>5024</v>
      </c>
      <c r="F1444" s="41" t="str">
        <f>VLOOKUP(E1444,mapping!C:J,2,FALSE)</f>
        <v>سيد الحاوي</v>
      </c>
      <c r="G1444" s="41" t="str">
        <f>IFERROR(VLOOKUP(F1444,mapping!$D$3:$J$200,2,FALSE),0)</f>
        <v>الحلمية</v>
      </c>
      <c r="H1444" s="41" t="str">
        <f>IFERROR(VLOOKUP(F1444,mapping!$D$3:$J$200,3,FALSE),0)</f>
        <v>سعودي</v>
      </c>
      <c r="I1444" s="41" t="str">
        <f>IFERROR(VLOOKUP(F1444,mapping!$D$3:$J$200,4,FALSE),0)</f>
        <v xml:space="preserve">مدينتي </v>
      </c>
      <c r="J1444" s="41" t="str">
        <f>IFERROR(VLOOKUP(F1444,mapping!$D$3:$J$200,5,FALSE),0)</f>
        <v>اتوبيس 28</v>
      </c>
      <c r="K1444" s="63">
        <f>IF(W1444=mapping!$N$1,IFERROR(VLOOKUP(Table4[[#This Row],[Column1]],mapping!A:L,11,FALSE),0),IF(W1444&gt;mapping!$N$1,IFERROR(VLOOKUP(Table4[[#This Row],[Column1]],mapping!A:L,11,FALSE),0),))</f>
        <v>4634</v>
      </c>
      <c r="L1444" s="139">
        <v>1</v>
      </c>
      <c r="M1444" s="60">
        <f>IF(W1444=mapping!$N$1,IFERROR(VLOOKUP(Table4[[#This Row],[Column1]],mapping!A:L,12,FALSE),0),IF(W1444&gt;mapping!$N$1,IFERROR(VLOOKUP(Table4[[#This Row],[Column1]],mapping!A:L,12,FALSE),0),0))</f>
        <v>3750</v>
      </c>
      <c r="N1444" s="58">
        <f>Table4[[#This Row],[ سعر اليومية ]]*3%*Table4[[#This Row],[عدد الدورات ]]</f>
        <v>139.01999999999998</v>
      </c>
      <c r="O1444" s="56">
        <f>Table4[[#This Row],[ سعر اليومية ]]*Table4[[#This Row],[عدد الدورات ]]-N1444</f>
        <v>4494.9799999999996</v>
      </c>
      <c r="P1444" s="194"/>
      <c r="Q1444" s="194"/>
      <c r="R1444" s="194"/>
      <c r="S1444" s="58">
        <f>(Table4[[#This Row],[سعر يومية السائق]]*Table4[[#This Row],[عدد الدورات ]])-SUM(Table4[[#This Row],[سلف ]:[خصم ]])+Table4[[#This Row],[اضافي ]]</f>
        <v>3750</v>
      </c>
      <c r="U1444" s="58">
        <f>Table4[[#This Row],[ سعر اليومية ]]*Table4[[#This Row],[عدد الدورات ]]-Table4[[#This Row],[سعر يومية السائق]]*L1444</f>
        <v>884</v>
      </c>
      <c r="V1444" s="58">
        <f>U1444-Table4[[#This Row],[W/H  3%]]</f>
        <v>744.98</v>
      </c>
      <c r="W1444" s="66" t="str">
        <f>Table4[[#This Row],[اليوم]]&amp;Table4[[#This Row],[الشهر ]]&amp;Table4[[#This Row],[العام]]</f>
        <v>3052026</v>
      </c>
      <c r="X1444" s="66" t="s">
        <v>304</v>
      </c>
    </row>
    <row r="1445" spans="1:24" x14ac:dyDescent="0.3">
      <c r="A1445" s="62">
        <v>30</v>
      </c>
      <c r="B1445" s="62">
        <v>5</v>
      </c>
      <c r="C1445" s="62">
        <v>2026</v>
      </c>
      <c r="D1445" s="41" t="str">
        <f t="shared" si="90"/>
        <v>سيد الحاوي 2عدلي منصور سعوديمدينتي اتوبيس 28</v>
      </c>
      <c r="E1445" s="4">
        <v>5028</v>
      </c>
      <c r="F1445" s="41" t="str">
        <f>VLOOKUP(E1445,mapping!C:J,2,FALSE)</f>
        <v>سيد الحاوي 2</v>
      </c>
      <c r="G1445" s="41" t="str">
        <f>IFERROR(VLOOKUP(F1445,mapping!$D$3:$J$200,2,FALSE),0)</f>
        <v xml:space="preserve">عدلي منصور </v>
      </c>
      <c r="H1445" s="41" t="str">
        <f>IFERROR(VLOOKUP(F1445,mapping!$D$3:$J$200,3,FALSE),0)</f>
        <v>سعودي</v>
      </c>
      <c r="I1445" s="41" t="str">
        <f>IFERROR(VLOOKUP(F1445,mapping!$D$3:$J$200,4,FALSE),0)</f>
        <v xml:space="preserve">مدينتي </v>
      </c>
      <c r="J1445" s="41" t="str">
        <f>IFERROR(VLOOKUP(F1445,mapping!$D$3:$J$200,5,FALSE),0)</f>
        <v>اتوبيس 28</v>
      </c>
      <c r="K1445" s="63">
        <f>IF(W1445=mapping!$N$1,IFERROR(VLOOKUP(Table4[[#This Row],[Column1]],mapping!A:L,11,FALSE),0),IF(W1445&gt;mapping!$N$1,IFERROR(VLOOKUP(Table4[[#This Row],[Column1]],mapping!A:L,11,FALSE),0),))</f>
        <v>741</v>
      </c>
      <c r="L1445" s="139">
        <v>1</v>
      </c>
      <c r="M1445" s="60">
        <f>IF(W1445=mapping!$N$1,IFERROR(VLOOKUP(Table4[[#This Row],[Column1]],mapping!A:L,12,FALSE),0),IF(W1445&gt;mapping!$N$1,IFERROR(VLOOKUP(Table4[[#This Row],[Column1]],mapping!A:L,12,FALSE),0),0))</f>
        <v>550</v>
      </c>
      <c r="N1445" s="58">
        <f>Table4[[#This Row],[ سعر اليومية ]]*3%*Table4[[#This Row],[عدد الدورات ]]</f>
        <v>22.23</v>
      </c>
      <c r="O1445" s="56">
        <f>Table4[[#This Row],[ سعر اليومية ]]*Table4[[#This Row],[عدد الدورات ]]-N1445</f>
        <v>718.77</v>
      </c>
      <c r="P1445" s="194"/>
      <c r="Q1445" s="194"/>
      <c r="R1445" s="194"/>
      <c r="S1445" s="58">
        <f>(Table4[[#This Row],[سعر يومية السائق]]*Table4[[#This Row],[عدد الدورات ]])-SUM(Table4[[#This Row],[سلف ]:[خصم ]])+Table4[[#This Row],[اضافي ]]</f>
        <v>550</v>
      </c>
      <c r="U1445" s="58">
        <f>Table4[[#This Row],[ سعر اليومية ]]*Table4[[#This Row],[عدد الدورات ]]-Table4[[#This Row],[سعر يومية السائق]]*L1445</f>
        <v>191</v>
      </c>
      <c r="V1445" s="58">
        <f>U1445-Table4[[#This Row],[W/H  3%]]</f>
        <v>168.77</v>
      </c>
      <c r="W1445" s="66" t="str">
        <f>Table4[[#This Row],[اليوم]]&amp;Table4[[#This Row],[الشهر ]]&amp;Table4[[#This Row],[العام]]</f>
        <v>3052026</v>
      </c>
      <c r="X1445" s="66" t="s">
        <v>304</v>
      </c>
    </row>
    <row r="1446" spans="1:24" x14ac:dyDescent="0.3">
      <c r="A1446" s="177">
        <v>30</v>
      </c>
      <c r="B1446" s="177">
        <v>5</v>
      </c>
      <c r="C1446" s="177">
        <v>2026</v>
      </c>
      <c r="D1446" s="177" t="str">
        <f t="shared" si="90"/>
        <v>حسام سعيد إضافيإضافيلوجستيكاإضافيإضافي</v>
      </c>
      <c r="E1446" s="203">
        <v>4015</v>
      </c>
      <c r="F1446" s="41" t="str">
        <f>VLOOKUP(E1446,mapping!C:J,2,FALSE)</f>
        <v>حسام سعيد إضافي</v>
      </c>
      <c r="G1446" s="41" t="str">
        <f>IFERROR(VLOOKUP(F1446,mapping!$D$3:$J$200,2,FALSE),0)</f>
        <v>إضافي</v>
      </c>
      <c r="H1446" s="41" t="str">
        <f>IFERROR(VLOOKUP(F1446,mapping!$D$3:$J$200,3,FALSE),0)</f>
        <v>لوجستيكا</v>
      </c>
      <c r="I1446" s="41" t="str">
        <f>IFERROR(VLOOKUP(F1446,mapping!$D$3:$J$200,4,FALSE),0)</f>
        <v>إضافي</v>
      </c>
      <c r="J1446" s="41" t="str">
        <f>IFERROR(VLOOKUP(F1446,mapping!$D$3:$J$200,5,FALSE),0)</f>
        <v>إضافي</v>
      </c>
      <c r="K1446" s="63">
        <f>IF(W1446=mapping!$N$1,IFERROR(VLOOKUP(Table4[[#This Row],[Column1]],mapping!A:L,11,FALSE),0),IF(W1446&gt;mapping!$N$1,IFERROR(VLOOKUP(Table4[[#This Row],[Column1]],mapping!A:L,11,FALSE),0),))</f>
        <v>1</v>
      </c>
      <c r="L1446" s="139">
        <v>1</v>
      </c>
      <c r="M1446" s="60">
        <f>IF(W1446=mapping!$N$1,IFERROR(VLOOKUP(Table4[[#This Row],[Column1]],mapping!A:L,12,FALSE),0),IF(W1446&gt;mapping!$N$1,IFERROR(VLOOKUP(Table4[[#This Row],[Column1]],mapping!A:L,12,FALSE),0),0))</f>
        <v>0</v>
      </c>
      <c r="N1446" s="58">
        <f>Table4[[#This Row],[ سعر اليومية ]]*3%*Table4[[#This Row],[عدد الدورات ]]</f>
        <v>0.03</v>
      </c>
      <c r="O1446" s="56">
        <f>Table4[[#This Row],[ سعر اليومية ]]*Table4[[#This Row],[عدد الدورات ]]-N1446</f>
        <v>0.97</v>
      </c>
      <c r="P1446" s="194"/>
      <c r="Q1446" s="194"/>
      <c r="R1446" s="197">
        <v>5000</v>
      </c>
      <c r="S1446" s="58">
        <f>(Table4[[#This Row],[سعر يومية السائق]]*Table4[[#This Row],[عدد الدورات ]])-SUM(Table4[[#This Row],[سلف ]:[خصم ]])+Table4[[#This Row],[اضافي ]]</f>
        <v>5000</v>
      </c>
      <c r="T1446" s="41" t="s">
        <v>438</v>
      </c>
      <c r="U1446" s="58">
        <f>Table4[[#This Row],[ سعر اليومية ]]*Table4[[#This Row],[عدد الدورات ]]-Table4[[#This Row],[سعر يومية السائق]]*L1446</f>
        <v>1</v>
      </c>
      <c r="V1446" s="58">
        <f>U1446-Table4[[#This Row],[W/H  3%]]</f>
        <v>0.97</v>
      </c>
      <c r="W1446" s="66" t="str">
        <f>Table4[[#This Row],[اليوم]]&amp;Table4[[#This Row],[الشهر ]]&amp;Table4[[#This Row],[العام]]</f>
        <v>3052026</v>
      </c>
      <c r="X1446" s="66" t="s">
        <v>304</v>
      </c>
    </row>
    <row r="1447" spans="1:24" x14ac:dyDescent="0.3">
      <c r="A1447" s="177">
        <v>30</v>
      </c>
      <c r="B1447" s="177">
        <v>5</v>
      </c>
      <c r="C1447" s="177">
        <v>2026</v>
      </c>
      <c r="D1447" s="177" t="str">
        <f t="shared" ref="D1447:D1450" si="91">F1447&amp;G1447&amp;H1447&amp;I1447&amp;J1447</f>
        <v>حسام سعيد إضافيإضافيلوجستيكاإضافيإضافي</v>
      </c>
      <c r="E1447" s="203">
        <v>4015</v>
      </c>
      <c r="F1447" s="41" t="str">
        <f>VLOOKUP(E1447,mapping!C:J,2,FALSE)</f>
        <v>حسام سعيد إضافي</v>
      </c>
      <c r="G1447" s="41" t="str">
        <f>IFERROR(VLOOKUP(F1447,mapping!$D$3:$J$200,2,FALSE),0)</f>
        <v>إضافي</v>
      </c>
      <c r="H1447" s="41" t="str">
        <f>IFERROR(VLOOKUP(F1447,mapping!$D$3:$J$200,3,FALSE),0)</f>
        <v>لوجستيكا</v>
      </c>
      <c r="I1447" s="41" t="str">
        <f>IFERROR(VLOOKUP(F1447,mapping!$D$3:$J$200,4,FALSE),0)</f>
        <v>إضافي</v>
      </c>
      <c r="J1447" s="41" t="str">
        <f>IFERROR(VLOOKUP(F1447,mapping!$D$3:$J$200,5,FALSE),0)</f>
        <v>إضافي</v>
      </c>
      <c r="K1447" s="63">
        <f>IF(W1447=mapping!$N$1,IFERROR(VLOOKUP(Table4[[#This Row],[Column1]],mapping!A:L,11,FALSE),0),IF(W1447&gt;mapping!$N$1,IFERROR(VLOOKUP(Table4[[#This Row],[Column1]],mapping!A:L,11,FALSE),0),))</f>
        <v>1</v>
      </c>
      <c r="L1447" s="139">
        <v>1</v>
      </c>
      <c r="M1447" s="60">
        <f>IF(W1447=mapping!$N$1,IFERROR(VLOOKUP(Table4[[#This Row],[Column1]],mapping!A:L,12,FALSE),0),IF(W1447&gt;mapping!$N$1,IFERROR(VLOOKUP(Table4[[#This Row],[Column1]],mapping!A:L,12,FALSE),0),0))</f>
        <v>0</v>
      </c>
      <c r="N1447" s="58">
        <f>Table4[[#This Row],[ سعر اليومية ]]*3%*Table4[[#This Row],[عدد الدورات ]]</f>
        <v>0.03</v>
      </c>
      <c r="O1447" s="56">
        <f>Table4[[#This Row],[ سعر اليومية ]]*Table4[[#This Row],[عدد الدورات ]]-N1447</f>
        <v>0.97</v>
      </c>
      <c r="P1447" s="194"/>
      <c r="Q1447" s="194"/>
      <c r="R1447" s="197">
        <v>1300</v>
      </c>
      <c r="S1447" s="58">
        <f>(Table4[[#This Row],[سعر يومية السائق]]*Table4[[#This Row],[عدد الدورات ]])-SUM(Table4[[#This Row],[سلف ]:[خصم ]])+Table4[[#This Row],[اضافي ]]</f>
        <v>1300</v>
      </c>
      <c r="T1447" s="41" t="s">
        <v>439</v>
      </c>
      <c r="U1447" s="58">
        <f>Table4[[#This Row],[ سعر اليومية ]]*Table4[[#This Row],[عدد الدورات ]]-Table4[[#This Row],[سعر يومية السائق]]*L1447</f>
        <v>1</v>
      </c>
      <c r="V1447" s="58">
        <f>U1447-Table4[[#This Row],[W/H  3%]]</f>
        <v>0.97</v>
      </c>
      <c r="W1447" s="66" t="str">
        <f>Table4[[#This Row],[اليوم]]&amp;Table4[[#This Row],[الشهر ]]&amp;Table4[[#This Row],[العام]]</f>
        <v>3052026</v>
      </c>
      <c r="X1447" s="66" t="s">
        <v>304</v>
      </c>
    </row>
    <row r="1448" spans="1:24" x14ac:dyDescent="0.3">
      <c r="A1448" s="177">
        <v>30</v>
      </c>
      <c r="B1448" s="177">
        <v>5</v>
      </c>
      <c r="C1448" s="177">
        <v>2026</v>
      </c>
      <c r="D1448" s="177" t="str">
        <f t="shared" si="91"/>
        <v>احمد السيد إضافيإضافيلوجستيكاإضافيإضافي</v>
      </c>
      <c r="E1448" s="203">
        <v>4020</v>
      </c>
      <c r="F1448" s="41" t="str">
        <f>VLOOKUP(E1448,mapping!C:J,2,FALSE)</f>
        <v>احمد السيد إضافي</v>
      </c>
      <c r="G1448" s="41" t="str">
        <f>IFERROR(VLOOKUP(F1448,mapping!$D$3:$J$200,2,FALSE),0)</f>
        <v>إضافي</v>
      </c>
      <c r="H1448" s="41" t="str">
        <f>IFERROR(VLOOKUP(F1448,mapping!$D$3:$J$200,3,FALSE),0)</f>
        <v>لوجستيكا</v>
      </c>
      <c r="I1448" s="41" t="str">
        <f>IFERROR(VLOOKUP(F1448,mapping!$D$3:$J$200,4,FALSE),0)</f>
        <v>إضافي</v>
      </c>
      <c r="J1448" s="41" t="str">
        <f>IFERROR(VLOOKUP(F1448,mapping!$D$3:$J$200,5,FALSE),0)</f>
        <v>إضافي</v>
      </c>
      <c r="K1448" s="63">
        <f>IF(W1448=mapping!$N$1,IFERROR(VLOOKUP(Table4[[#This Row],[Column1]],mapping!A:L,11,FALSE),0),IF(W1448&gt;mapping!$N$1,IFERROR(VLOOKUP(Table4[[#This Row],[Column1]],mapping!A:L,11,FALSE),0),))</f>
        <v>1</v>
      </c>
      <c r="L1448" s="139">
        <v>1</v>
      </c>
      <c r="M1448" s="60">
        <f>IF(W1448=mapping!$N$1,IFERROR(VLOOKUP(Table4[[#This Row],[Column1]],mapping!A:L,12,FALSE),0),IF(W1448&gt;mapping!$N$1,IFERROR(VLOOKUP(Table4[[#This Row],[Column1]],mapping!A:L,12,FALSE),0),0))</f>
        <v>0</v>
      </c>
      <c r="N1448" s="58">
        <f>Table4[[#This Row],[ سعر اليومية ]]*3%*Table4[[#This Row],[عدد الدورات ]]</f>
        <v>0.03</v>
      </c>
      <c r="O1448" s="56">
        <f>Table4[[#This Row],[ سعر اليومية ]]*Table4[[#This Row],[عدد الدورات ]]-N1448</f>
        <v>0.97</v>
      </c>
      <c r="P1448" s="194"/>
      <c r="Q1448" s="194"/>
      <c r="R1448" s="197">
        <v>2700</v>
      </c>
      <c r="S1448" s="58">
        <f>(Table4[[#This Row],[سعر يومية السائق]]*Table4[[#This Row],[عدد الدورات ]])-SUM(Table4[[#This Row],[سلف ]:[خصم ]])+Table4[[#This Row],[اضافي ]]</f>
        <v>2700</v>
      </c>
      <c r="T1448" s="41" t="s">
        <v>440</v>
      </c>
      <c r="U1448" s="58">
        <f>Table4[[#This Row],[ سعر اليومية ]]*Table4[[#This Row],[عدد الدورات ]]-Table4[[#This Row],[سعر يومية السائق]]*L1448</f>
        <v>1</v>
      </c>
      <c r="V1448" s="58">
        <f>U1448-Table4[[#This Row],[W/H  3%]]</f>
        <v>0.97</v>
      </c>
      <c r="W1448" s="66" t="str">
        <f>Table4[[#This Row],[اليوم]]&amp;Table4[[#This Row],[الشهر ]]&amp;Table4[[#This Row],[العام]]</f>
        <v>3052026</v>
      </c>
      <c r="X1448" s="66" t="s">
        <v>304</v>
      </c>
    </row>
    <row r="1449" spans="1:24" x14ac:dyDescent="0.3">
      <c r="A1449" s="177">
        <v>30</v>
      </c>
      <c r="B1449" s="177">
        <v>5</v>
      </c>
      <c r="C1449" s="177">
        <v>2026</v>
      </c>
      <c r="D1449" s="177" t="str">
        <f t="shared" si="91"/>
        <v>حسام سعيد إضافيإضافيلوجستيكاإضافيإضافي</v>
      </c>
      <c r="E1449" s="203">
        <v>4015</v>
      </c>
      <c r="F1449" s="41" t="str">
        <f>VLOOKUP(E1449,mapping!C:J,2,FALSE)</f>
        <v>حسام سعيد إضافي</v>
      </c>
      <c r="G1449" s="41" t="str">
        <f>IFERROR(VLOOKUP(F1449,mapping!$D$3:$J$200,2,FALSE),0)</f>
        <v>إضافي</v>
      </c>
      <c r="H1449" s="41" t="str">
        <f>IFERROR(VLOOKUP(F1449,mapping!$D$3:$J$200,3,FALSE),0)</f>
        <v>لوجستيكا</v>
      </c>
      <c r="I1449" s="41" t="str">
        <f>IFERROR(VLOOKUP(F1449,mapping!$D$3:$J$200,4,FALSE),0)</f>
        <v>إضافي</v>
      </c>
      <c r="J1449" s="41" t="str">
        <f>IFERROR(VLOOKUP(F1449,mapping!$D$3:$J$200,5,FALSE),0)</f>
        <v>إضافي</v>
      </c>
      <c r="K1449" s="63">
        <f>IF(W1449=mapping!$N$1,IFERROR(VLOOKUP(Table4[[#This Row],[Column1]],mapping!A:L,11,FALSE),0),IF(W1449&gt;mapping!$N$1,IFERROR(VLOOKUP(Table4[[#This Row],[Column1]],mapping!A:L,11,FALSE),0),))</f>
        <v>1</v>
      </c>
      <c r="L1449" s="139">
        <v>1</v>
      </c>
      <c r="M1449" s="60">
        <f>IF(W1449=mapping!$N$1,IFERROR(VLOOKUP(Table4[[#This Row],[Column1]],mapping!A:L,12,FALSE),0),IF(W1449&gt;mapping!$N$1,IFERROR(VLOOKUP(Table4[[#This Row],[Column1]],mapping!A:L,12,FALSE),0),0))</f>
        <v>0</v>
      </c>
      <c r="N1449" s="58">
        <f>Table4[[#This Row],[ سعر اليومية ]]*3%*Table4[[#This Row],[عدد الدورات ]]</f>
        <v>0.03</v>
      </c>
      <c r="O1449" s="56">
        <f>Table4[[#This Row],[ سعر اليومية ]]*Table4[[#This Row],[عدد الدورات ]]-N1449</f>
        <v>0.97</v>
      </c>
      <c r="P1449" s="194"/>
      <c r="Q1449" s="194"/>
      <c r="R1449" s="197">
        <v>2100</v>
      </c>
      <c r="S1449" s="58">
        <f>(Table4[[#This Row],[سعر يومية السائق]]*Table4[[#This Row],[عدد الدورات ]])-SUM(Table4[[#This Row],[سلف ]:[خصم ]])+Table4[[#This Row],[اضافي ]]</f>
        <v>2100</v>
      </c>
      <c r="T1449" s="41" t="s">
        <v>423</v>
      </c>
      <c r="U1449" s="58">
        <f>Table4[[#This Row],[ سعر اليومية ]]*Table4[[#This Row],[عدد الدورات ]]-Table4[[#This Row],[سعر يومية السائق]]*L1449</f>
        <v>1</v>
      </c>
      <c r="V1449" s="58">
        <f>U1449-Table4[[#This Row],[W/H  3%]]</f>
        <v>0.97</v>
      </c>
      <c r="W1449" s="66" t="str">
        <f>Table4[[#This Row],[اليوم]]&amp;Table4[[#This Row],[الشهر ]]&amp;Table4[[#This Row],[العام]]</f>
        <v>3052026</v>
      </c>
      <c r="X1449" s="66" t="s">
        <v>304</v>
      </c>
    </row>
    <row r="1450" spans="1:24" x14ac:dyDescent="0.3">
      <c r="A1450" s="177">
        <v>30</v>
      </c>
      <c r="B1450" s="177">
        <v>5</v>
      </c>
      <c r="C1450" s="177">
        <v>2026</v>
      </c>
      <c r="D1450" s="177" t="str">
        <f t="shared" si="91"/>
        <v>حسام سعيد إضافيإضافيلوجستيكاإضافيإضافي</v>
      </c>
      <c r="E1450" s="203">
        <v>4015</v>
      </c>
      <c r="F1450" s="41" t="str">
        <f>VLOOKUP(E1450,mapping!C:J,2,FALSE)</f>
        <v>حسام سعيد إضافي</v>
      </c>
      <c r="G1450" s="41" t="str">
        <f>IFERROR(VLOOKUP(F1450,mapping!$D$3:$J$200,2,FALSE),0)</f>
        <v>إضافي</v>
      </c>
      <c r="H1450" s="41" t="str">
        <f>IFERROR(VLOOKUP(F1450,mapping!$D$3:$J$200,3,FALSE),0)</f>
        <v>لوجستيكا</v>
      </c>
      <c r="I1450" s="41" t="str">
        <f>IFERROR(VLOOKUP(F1450,mapping!$D$3:$J$200,4,FALSE),0)</f>
        <v>إضافي</v>
      </c>
      <c r="J1450" s="41" t="str">
        <f>IFERROR(VLOOKUP(F1450,mapping!$D$3:$J$200,5,FALSE),0)</f>
        <v>إضافي</v>
      </c>
      <c r="K1450" s="63">
        <f>IF(W1450=mapping!$N$1,IFERROR(VLOOKUP(Table4[[#This Row],[Column1]],mapping!A:L,11,FALSE),0),IF(W1450&gt;mapping!$N$1,IFERROR(VLOOKUP(Table4[[#This Row],[Column1]],mapping!A:L,11,FALSE),0),))</f>
        <v>1</v>
      </c>
      <c r="L1450" s="139">
        <v>1</v>
      </c>
      <c r="M1450" s="60">
        <f>IF(W1450=mapping!$N$1,IFERROR(VLOOKUP(Table4[[#This Row],[Column1]],mapping!A:L,12,FALSE),0),IF(W1450&gt;mapping!$N$1,IFERROR(VLOOKUP(Table4[[#This Row],[Column1]],mapping!A:L,12,FALSE),0),0))</f>
        <v>0</v>
      </c>
      <c r="N1450" s="58">
        <f>Table4[[#This Row],[ سعر اليومية ]]*3%*Table4[[#This Row],[عدد الدورات ]]</f>
        <v>0.03</v>
      </c>
      <c r="O1450" s="56">
        <f>Table4[[#This Row],[ سعر اليومية ]]*Table4[[#This Row],[عدد الدورات ]]-N1450</f>
        <v>0.97</v>
      </c>
      <c r="P1450" s="194"/>
      <c r="Q1450" s="194"/>
      <c r="R1450" s="197">
        <v>3400</v>
      </c>
      <c r="S1450" s="58">
        <f>(Table4[[#This Row],[سعر يومية السائق]]*Table4[[#This Row],[عدد الدورات ]])-SUM(Table4[[#This Row],[سلف ]:[خصم ]])+Table4[[#This Row],[اضافي ]]</f>
        <v>3400</v>
      </c>
      <c r="T1450" s="41" t="s">
        <v>441</v>
      </c>
      <c r="U1450" s="58">
        <f>Table4[[#This Row],[ سعر اليومية ]]*Table4[[#This Row],[عدد الدورات ]]-Table4[[#This Row],[سعر يومية السائق]]*L1450</f>
        <v>1</v>
      </c>
      <c r="V1450" s="58">
        <f>U1450-Table4[[#This Row],[W/H  3%]]</f>
        <v>0.97</v>
      </c>
      <c r="W1450" s="66" t="str">
        <f>Table4[[#This Row],[اليوم]]&amp;Table4[[#This Row],[الشهر ]]&amp;Table4[[#This Row],[العام]]</f>
        <v>3052026</v>
      </c>
      <c r="X1450" s="66" t="s">
        <v>304</v>
      </c>
    </row>
    <row r="1451" spans="1:24" s="123" customFormat="1" x14ac:dyDescent="0.3">
      <c r="D1451" s="123" t="e">
        <f t="shared" si="90"/>
        <v>#N/A</v>
      </c>
      <c r="E1451" s="201"/>
      <c r="F1451" s="123" t="e">
        <f>VLOOKUP(E1451,mapping!C:J,2,FALSE)</f>
        <v>#N/A</v>
      </c>
      <c r="G1451" s="123">
        <f>IFERROR(VLOOKUP(F1451,mapping!$D$3:$J$200,2,FALSE),0)</f>
        <v>0</v>
      </c>
      <c r="H1451" s="123">
        <f>IFERROR(VLOOKUP(F1451,mapping!$D$3:$J$200,3,FALSE),0)</f>
        <v>0</v>
      </c>
      <c r="I1451" s="123">
        <f>IFERROR(VLOOKUP(F1451,mapping!$D$3:$J$200,4,FALSE),0)</f>
        <v>0</v>
      </c>
      <c r="J1451" s="123">
        <f>IFERROR(VLOOKUP(F1451,mapping!$D$3:$J$200,5,FALSE),0)</f>
        <v>0</v>
      </c>
      <c r="K1451" s="124">
        <f>IF(W1451=mapping!$N$1,IFERROR(VLOOKUP(Table4[[#This Row],[Column1]],mapping!A:L,11,FALSE),0),IF(W1451&gt;mapping!$N$1,IFERROR(VLOOKUP(Table4[[#This Row],[Column1]],mapping!A:L,11,FALSE),0),))</f>
        <v>0</v>
      </c>
      <c r="L1451" s="140"/>
      <c r="M1451" s="124">
        <f>IF(W1451=mapping!$N$1,IFERROR(VLOOKUP(Table4[[#This Row],[Column1]],mapping!A:L,12,FALSE),0),IF(W1451&gt;mapping!$N$1,IFERROR(VLOOKUP(Table4[[#This Row],[Column1]],mapping!A:L,12,FALSE),0),0))</f>
        <v>0</v>
      </c>
      <c r="N1451" s="125">
        <f>Table4[[#This Row],[ سعر اليومية ]]*3%*Table4[[#This Row],[عدد الدورات ]]</f>
        <v>0</v>
      </c>
      <c r="O1451" s="126">
        <f>Table4[[#This Row],[ سعر اليومية ]]*Table4[[#This Row],[عدد الدورات ]]-N1451</f>
        <v>0</v>
      </c>
      <c r="P1451" s="195"/>
      <c r="Q1451" s="195"/>
      <c r="R1451" s="195"/>
      <c r="S1451" s="125">
        <f>(Table4[[#This Row],[سعر يومية السائق]]*Table4[[#This Row],[عدد الدورات ]])-SUM(Table4[[#This Row],[سلف ]:[خصم ]])+Table4[[#This Row],[اضافي ]]</f>
        <v>0</v>
      </c>
      <c r="U1451" s="125">
        <f>Table4[[#This Row],[ سعر اليومية ]]*Table4[[#This Row],[عدد الدورات ]]-Table4[[#This Row],[سعر يومية السائق]]*L1451</f>
        <v>0</v>
      </c>
      <c r="V1451" s="125">
        <f>U1451-Table4[[#This Row],[W/H  3%]]</f>
        <v>0</v>
      </c>
      <c r="W1451" s="127" t="str">
        <f>Table4[[#This Row],[اليوم]]&amp;Table4[[#This Row],[الشهر ]]&amp;Table4[[#This Row],[العام]]</f>
        <v/>
      </c>
      <c r="X1451" s="127" t="s">
        <v>304</v>
      </c>
    </row>
    <row r="1452" spans="1:24" x14ac:dyDescent="0.3">
      <c r="A1452" s="62">
        <v>31</v>
      </c>
      <c r="B1452" s="62">
        <v>5</v>
      </c>
      <c r="C1452" s="62">
        <v>2026</v>
      </c>
      <c r="D1452" s="41" t="str">
        <f t="shared" si="90"/>
        <v>مصطفي الف مسكنالف مسكن 3 ورديةنجمة هليوبوليسالتجمع اتوبيس 28</v>
      </c>
      <c r="E1452" s="4">
        <v>3000</v>
      </c>
      <c r="F1452" s="41" t="str">
        <f>VLOOKUP(E1452,mapping!C:J,2,FALSE)</f>
        <v>مصطفي الف مسكن</v>
      </c>
      <c r="G1452" s="41" t="str">
        <f>IFERROR(VLOOKUP(F1452,mapping!$D$3:$J$200,2,FALSE),0)</f>
        <v>الف مسكن 3 وردية</v>
      </c>
      <c r="H1452" s="41" t="str">
        <f>IFERROR(VLOOKUP(F1452,mapping!$D$3:$J$200,3,FALSE),0)</f>
        <v>نجمة هليوبوليس</v>
      </c>
      <c r="I1452" s="41" t="str">
        <f>IFERROR(VLOOKUP(F1452,mapping!$D$3:$J$200,4,FALSE),0)</f>
        <v xml:space="preserve">التجمع </v>
      </c>
      <c r="J1452" s="41" t="str">
        <f>IFERROR(VLOOKUP(F1452,mapping!$D$3:$J$200,5,FALSE),0)</f>
        <v>اتوبيس 28</v>
      </c>
      <c r="K1452" s="63">
        <f>IF(W1452=mapping!$N$1,IFERROR(VLOOKUP(Table4[[#This Row],[Column1]],mapping!A:L,11,FALSE),0),IF(W1452&gt;mapping!$N$1,IFERROR(VLOOKUP(Table4[[#This Row],[Column1]],mapping!A:L,11,FALSE),0),))</f>
        <v>4297</v>
      </c>
      <c r="L1452" s="139">
        <v>1</v>
      </c>
      <c r="M1452" s="60">
        <f>IF(W1452=mapping!$N$1,IFERROR(VLOOKUP(Table4[[#This Row],[Column1]],mapping!A:L,12,FALSE),0),IF(W1452&gt;mapping!$N$1,IFERROR(VLOOKUP(Table4[[#This Row],[Column1]],mapping!A:L,12,FALSE),0),0))</f>
        <v>3800</v>
      </c>
      <c r="N1452" s="58">
        <f>Table4[[#This Row],[ سعر اليومية ]]*3%*Table4[[#This Row],[عدد الدورات ]]</f>
        <v>128.91</v>
      </c>
      <c r="O1452" s="56">
        <f>Table4[[#This Row],[ سعر اليومية ]]*Table4[[#This Row],[عدد الدورات ]]-N1452</f>
        <v>4168.09</v>
      </c>
      <c r="P1452" s="194">
        <v>1000</v>
      </c>
      <c r="Q1452" s="194"/>
      <c r="R1452" s="194"/>
      <c r="S1452" s="58">
        <f>(Table4[[#This Row],[سعر يومية السائق]]*Table4[[#This Row],[عدد الدورات ]])-SUM(Table4[[#This Row],[سلف ]:[خصم ]])+Table4[[#This Row],[اضافي ]]</f>
        <v>2800</v>
      </c>
      <c r="U1452" s="58">
        <f>Table4[[#This Row],[ سعر اليومية ]]*Table4[[#This Row],[عدد الدورات ]]-Table4[[#This Row],[سعر يومية السائق]]*L1452</f>
        <v>497</v>
      </c>
      <c r="V1452" s="58">
        <f>U1452-Table4[[#This Row],[W/H  3%]]</f>
        <v>368.09000000000003</v>
      </c>
      <c r="W1452" s="66" t="str">
        <f>Table4[[#This Row],[اليوم]]&amp;Table4[[#This Row],[الشهر ]]&amp;Table4[[#This Row],[العام]]</f>
        <v>3152026</v>
      </c>
      <c r="X1452" s="66" t="s">
        <v>304</v>
      </c>
    </row>
    <row r="1453" spans="1:24" x14ac:dyDescent="0.3">
      <c r="A1453" s="62">
        <v>31</v>
      </c>
      <c r="B1453" s="62">
        <v>5</v>
      </c>
      <c r="C1453" s="62">
        <v>2026</v>
      </c>
      <c r="D1453" s="41" t="str">
        <f t="shared" si="90"/>
        <v>ممدوح كيلاني1قليوب 3 وردية نجمة هليوبوليسالتجمع اتوبيس 28</v>
      </c>
      <c r="E1453" s="4">
        <v>3002</v>
      </c>
      <c r="F1453" s="41" t="str">
        <f>VLOOKUP(E1453,mapping!C:J,2,FALSE)</f>
        <v>ممدوح كيلاني1</v>
      </c>
      <c r="G1453" s="41" t="str">
        <f>IFERROR(VLOOKUP(F1453,mapping!$D$3:$J$200,2,FALSE),0)</f>
        <v xml:space="preserve">قليوب 3 وردية </v>
      </c>
      <c r="H1453" s="41" t="str">
        <f>IFERROR(VLOOKUP(F1453,mapping!$D$3:$J$200,3,FALSE),0)</f>
        <v>نجمة هليوبوليس</v>
      </c>
      <c r="I1453" s="41" t="str">
        <f>IFERROR(VLOOKUP(F1453,mapping!$D$3:$J$200,4,FALSE),0)</f>
        <v xml:space="preserve">التجمع </v>
      </c>
      <c r="J1453" s="41" t="str">
        <f>IFERROR(VLOOKUP(F1453,mapping!$D$3:$J$200,5,FALSE),0)</f>
        <v>اتوبيس 28</v>
      </c>
      <c r="K1453" s="63">
        <f>IF(W1453=mapping!$N$1,IFERROR(VLOOKUP(Table4[[#This Row],[Column1]],mapping!A:L,11,FALSE),0),IF(W1453&gt;mapping!$N$1,IFERROR(VLOOKUP(Table4[[#This Row],[Column1]],mapping!A:L,11,FALSE),0),))</f>
        <v>4297</v>
      </c>
      <c r="L1453" s="139">
        <v>1</v>
      </c>
      <c r="M1453" s="60">
        <f>IF(W1453=mapping!$N$1,IFERROR(VLOOKUP(Table4[[#This Row],[Column1]],mapping!A:L,12,FALSE),0),IF(W1453&gt;mapping!$N$1,IFERROR(VLOOKUP(Table4[[#This Row],[Column1]],mapping!A:L,12,FALSE),0),0))</f>
        <v>3900</v>
      </c>
      <c r="N1453" s="58">
        <f>Table4[[#This Row],[ سعر اليومية ]]*3%*Table4[[#This Row],[عدد الدورات ]]</f>
        <v>128.91</v>
      </c>
      <c r="O1453" s="56">
        <f>Table4[[#This Row],[ سعر اليومية ]]*Table4[[#This Row],[عدد الدورات ]]-N1453</f>
        <v>4168.09</v>
      </c>
      <c r="P1453" s="194"/>
      <c r="Q1453" s="194"/>
      <c r="R1453" s="194"/>
      <c r="S1453" s="58">
        <f>(Table4[[#This Row],[سعر يومية السائق]]*Table4[[#This Row],[عدد الدورات ]])-SUM(Table4[[#This Row],[سلف ]:[خصم ]])+Table4[[#This Row],[اضافي ]]</f>
        <v>3900</v>
      </c>
      <c r="U1453" s="58">
        <f>Table4[[#This Row],[ سعر اليومية ]]*Table4[[#This Row],[عدد الدورات ]]-Table4[[#This Row],[سعر يومية السائق]]*L1453</f>
        <v>397</v>
      </c>
      <c r="V1453" s="58">
        <f>U1453-Table4[[#This Row],[W/H  3%]]</f>
        <v>268.09000000000003</v>
      </c>
      <c r="W1453" s="66" t="str">
        <f>Table4[[#This Row],[اليوم]]&amp;Table4[[#This Row],[الشهر ]]&amp;Table4[[#This Row],[العام]]</f>
        <v>3152026</v>
      </c>
      <c r="X1453" s="66" t="s">
        <v>304</v>
      </c>
    </row>
    <row r="1454" spans="1:24" x14ac:dyDescent="0.3">
      <c r="A1454" s="62">
        <v>31</v>
      </c>
      <c r="B1454" s="62">
        <v>5</v>
      </c>
      <c r="C1454" s="62">
        <v>2026</v>
      </c>
      <c r="D1454" s="41" t="str">
        <f t="shared" si="90"/>
        <v>ممدوح كيلاني3المنيب 3وردية نجمة هليوبوليسالتجمع ميكروباص</v>
      </c>
      <c r="E1454" s="4">
        <v>3004</v>
      </c>
      <c r="F1454" s="41" t="str">
        <f>VLOOKUP(E1454,mapping!C:J,2,FALSE)</f>
        <v>ممدوح كيلاني3</v>
      </c>
      <c r="G1454" s="41" t="str">
        <f>IFERROR(VLOOKUP(F1454,mapping!$D$3:$J$200,2,FALSE),0)</f>
        <v xml:space="preserve">المنيب 3وردية </v>
      </c>
      <c r="H1454" s="41" t="str">
        <f>IFERROR(VLOOKUP(F1454,mapping!$D$3:$J$200,3,FALSE),0)</f>
        <v>نجمة هليوبوليس</v>
      </c>
      <c r="I1454" s="41" t="str">
        <f>IFERROR(VLOOKUP(F1454,mapping!$D$3:$J$200,4,FALSE),0)</f>
        <v xml:space="preserve">التجمع </v>
      </c>
      <c r="J1454" s="41" t="str">
        <f>IFERROR(VLOOKUP(F1454,mapping!$D$3:$J$200,5,FALSE),0)</f>
        <v>ميكروباص</v>
      </c>
      <c r="K1454" s="63">
        <f>IF(W1454=mapping!$N$1,IFERROR(VLOOKUP(Table4[[#This Row],[Column1]],mapping!A:L,11,FALSE),0),IF(W1454&gt;mapping!$N$1,IFERROR(VLOOKUP(Table4[[#This Row],[Column1]],mapping!A:L,11,FALSE),0),))</f>
        <v>3600</v>
      </c>
      <c r="L1454" s="139">
        <v>1</v>
      </c>
      <c r="M1454" s="60">
        <f>IF(W1454=mapping!$N$1,IFERROR(VLOOKUP(Table4[[#This Row],[Column1]],mapping!A:L,12,FALSE),0),IF(W1454&gt;mapping!$N$1,IFERROR(VLOOKUP(Table4[[#This Row],[Column1]],mapping!A:L,12,FALSE),0),0))</f>
        <v>2700</v>
      </c>
      <c r="N1454" s="58">
        <f>Table4[[#This Row],[ سعر اليومية ]]*3%*Table4[[#This Row],[عدد الدورات ]]</f>
        <v>108</v>
      </c>
      <c r="O1454" s="56">
        <f>Table4[[#This Row],[ سعر اليومية ]]*Table4[[#This Row],[عدد الدورات ]]-N1454</f>
        <v>3492</v>
      </c>
      <c r="P1454" s="194"/>
      <c r="Q1454" s="194"/>
      <c r="R1454" s="194"/>
      <c r="S1454" s="58">
        <f>(Table4[[#This Row],[سعر يومية السائق]]*Table4[[#This Row],[عدد الدورات ]])-SUM(Table4[[#This Row],[سلف ]:[خصم ]])+Table4[[#This Row],[اضافي ]]</f>
        <v>2700</v>
      </c>
      <c r="U1454" s="58">
        <f>Table4[[#This Row],[ سعر اليومية ]]*Table4[[#This Row],[عدد الدورات ]]-Table4[[#This Row],[سعر يومية السائق]]*L1454</f>
        <v>900</v>
      </c>
      <c r="V1454" s="58">
        <f>U1454-Table4[[#This Row],[W/H  3%]]</f>
        <v>792</v>
      </c>
      <c r="W1454" s="66" t="str">
        <f>Table4[[#This Row],[اليوم]]&amp;Table4[[#This Row],[الشهر ]]&amp;Table4[[#This Row],[العام]]</f>
        <v>3152026</v>
      </c>
      <c r="X1454" s="66" t="s">
        <v>304</v>
      </c>
    </row>
    <row r="1455" spans="1:24" x14ac:dyDescent="0.3">
      <c r="A1455" s="62">
        <v>31</v>
      </c>
      <c r="B1455" s="62">
        <v>5</v>
      </c>
      <c r="C1455" s="62">
        <v>2026</v>
      </c>
      <c r="D1455" s="41" t="str">
        <f t="shared" si="90"/>
        <v>بكرقليوب 1 ورديةنجمة هليوبوليسالتجمع ميكروباص</v>
      </c>
      <c r="E1455" s="4">
        <v>3005</v>
      </c>
      <c r="F1455" s="41" t="str">
        <f>VLOOKUP(E1455,mapping!C:J,2,FALSE)</f>
        <v>بكر</v>
      </c>
      <c r="G1455" s="41" t="str">
        <f>IFERROR(VLOOKUP(F1455,mapping!$D$3:$J$200,2,FALSE),0)</f>
        <v>قليوب 1 وردية</v>
      </c>
      <c r="H1455" s="41" t="str">
        <f>IFERROR(VLOOKUP(F1455,mapping!$D$3:$J$200,3,FALSE),0)</f>
        <v>نجمة هليوبوليس</v>
      </c>
      <c r="I1455" s="41" t="str">
        <f>IFERROR(VLOOKUP(F1455,mapping!$D$3:$J$200,4,FALSE),0)</f>
        <v xml:space="preserve">التجمع </v>
      </c>
      <c r="J1455" s="41" t="str">
        <f>IFERROR(VLOOKUP(F1455,mapping!$D$3:$J$200,5,FALSE),0)</f>
        <v>ميكروباص</v>
      </c>
      <c r="K1455" s="63">
        <f>IF(W1455=mapping!$N$1,IFERROR(VLOOKUP(Table4[[#This Row],[Column1]],mapping!A:L,11,FALSE),0),IF(W1455&gt;mapping!$N$1,IFERROR(VLOOKUP(Table4[[#This Row],[Column1]],mapping!A:L,11,FALSE),0),))</f>
        <v>1400</v>
      </c>
      <c r="L1455" s="139">
        <v>1</v>
      </c>
      <c r="M1455" s="60">
        <f>IF(W1455=mapping!$N$1,IFERROR(VLOOKUP(Table4[[#This Row],[Column1]],mapping!A:L,12,FALSE),0),IF(W1455&gt;mapping!$N$1,IFERROR(VLOOKUP(Table4[[#This Row],[Column1]],mapping!A:L,12,FALSE),0),0))</f>
        <v>1200</v>
      </c>
      <c r="N1455" s="58">
        <f>Table4[[#This Row],[ سعر اليومية ]]*3%*Table4[[#This Row],[عدد الدورات ]]</f>
        <v>42</v>
      </c>
      <c r="O1455" s="56">
        <f>Table4[[#This Row],[ سعر اليومية ]]*Table4[[#This Row],[عدد الدورات ]]-N1455</f>
        <v>1358</v>
      </c>
      <c r="P1455" s="194"/>
      <c r="Q1455" s="194"/>
      <c r="R1455" s="194"/>
      <c r="S1455" s="58">
        <f>(Table4[[#This Row],[سعر يومية السائق]]*Table4[[#This Row],[عدد الدورات ]])-SUM(Table4[[#This Row],[سلف ]:[خصم ]])+Table4[[#This Row],[اضافي ]]</f>
        <v>1200</v>
      </c>
      <c r="U1455" s="58">
        <f>Table4[[#This Row],[ سعر اليومية ]]*Table4[[#This Row],[عدد الدورات ]]-Table4[[#This Row],[سعر يومية السائق]]*L1455</f>
        <v>200</v>
      </c>
      <c r="V1455" s="58">
        <f>U1455-Table4[[#This Row],[W/H  3%]]</f>
        <v>158</v>
      </c>
      <c r="W1455" s="66" t="str">
        <f>Table4[[#This Row],[اليوم]]&amp;Table4[[#This Row],[الشهر ]]&amp;Table4[[#This Row],[العام]]</f>
        <v>3152026</v>
      </c>
      <c r="X1455" s="66" t="s">
        <v>304</v>
      </c>
    </row>
    <row r="1456" spans="1:24" x14ac:dyDescent="0.3">
      <c r="A1456" s="62">
        <v>31</v>
      </c>
      <c r="B1456" s="62">
        <v>5</v>
      </c>
      <c r="C1456" s="62">
        <v>2026</v>
      </c>
      <c r="D1456" s="41" t="str">
        <f t="shared" si="90"/>
        <v>عماد النجار1المرج 2ورديةسعوديالمخاذناتوبيس 28</v>
      </c>
      <c r="E1456" s="4">
        <v>5000</v>
      </c>
      <c r="F1456" s="41" t="str">
        <f>VLOOKUP(E1456,mapping!C:J,2,FALSE)</f>
        <v>عماد النجار1</v>
      </c>
      <c r="G1456" s="41" t="str">
        <f>IFERROR(VLOOKUP(F1456,mapping!$D$3:$J$200,2,FALSE),0)</f>
        <v>المرج 2وردية</v>
      </c>
      <c r="H1456" s="41" t="str">
        <f>IFERROR(VLOOKUP(F1456,mapping!$D$3:$J$200,3,FALSE),0)</f>
        <v>سعودي</v>
      </c>
      <c r="I1456" s="41" t="str">
        <f>IFERROR(VLOOKUP(F1456,mapping!$D$3:$J$200,4,FALSE),0)</f>
        <v>المخاذن</v>
      </c>
      <c r="J1456" s="41" t="str">
        <f>IFERROR(VLOOKUP(F1456,mapping!$D$3:$J$200,5,FALSE),0)</f>
        <v>اتوبيس 28</v>
      </c>
      <c r="K1456" s="63">
        <f>IF(W1456=mapping!$N$1,IFERROR(VLOOKUP(Table4[[#This Row],[Column1]],mapping!A:L,11,FALSE),0),IF(W1456&gt;mapping!$N$1,IFERROR(VLOOKUP(Table4[[#This Row],[Column1]],mapping!A:L,11,FALSE),0),))</f>
        <v>4119</v>
      </c>
      <c r="L1456" s="139">
        <v>1</v>
      </c>
      <c r="M1456" s="60">
        <f>IF(W1456=mapping!$N$1,IFERROR(VLOOKUP(Table4[[#This Row],[Column1]],mapping!A:L,12,FALSE),0),IF(W1456&gt;mapping!$N$1,IFERROR(VLOOKUP(Table4[[#This Row],[Column1]],mapping!A:L,12,FALSE),0),0))</f>
        <v>4800</v>
      </c>
      <c r="N1456" s="58">
        <f>Table4[[#This Row],[ سعر اليومية ]]*3%*Table4[[#This Row],[عدد الدورات ]]</f>
        <v>123.57</v>
      </c>
      <c r="O1456" s="56">
        <f>Table4[[#This Row],[ سعر اليومية ]]*Table4[[#This Row],[عدد الدورات ]]-N1456</f>
        <v>3995.43</v>
      </c>
      <c r="P1456" s="194"/>
      <c r="Q1456" s="194"/>
      <c r="R1456" s="194"/>
      <c r="S1456" s="58">
        <f>(Table4[[#This Row],[سعر يومية السائق]]*Table4[[#This Row],[عدد الدورات ]])-SUM(Table4[[#This Row],[سلف ]:[خصم ]])+Table4[[#This Row],[اضافي ]]</f>
        <v>4800</v>
      </c>
      <c r="U1456" s="58">
        <f>Table4[[#This Row],[ سعر اليومية ]]*Table4[[#This Row],[عدد الدورات ]]-Table4[[#This Row],[سعر يومية السائق]]*L1456</f>
        <v>-681</v>
      </c>
      <c r="V1456" s="58">
        <f>U1456-Table4[[#This Row],[W/H  3%]]</f>
        <v>-804.56999999999994</v>
      </c>
      <c r="W1456" s="66" t="str">
        <f>Table4[[#This Row],[اليوم]]&amp;Table4[[#This Row],[الشهر ]]&amp;Table4[[#This Row],[العام]]</f>
        <v>3152026</v>
      </c>
      <c r="X1456" s="66" t="s">
        <v>304</v>
      </c>
    </row>
    <row r="1457" spans="1:24" x14ac:dyDescent="0.3">
      <c r="A1457" s="62">
        <v>31</v>
      </c>
      <c r="B1457" s="62">
        <v>5</v>
      </c>
      <c r="C1457" s="62">
        <v>2026</v>
      </c>
      <c r="D1457" s="41" t="str">
        <f t="shared" si="90"/>
        <v>عماد النجار2المؤسسة 2ورديةسعوديالمخاذناتوبيس 28</v>
      </c>
      <c r="E1457" s="4">
        <v>5001</v>
      </c>
      <c r="F1457" s="41" t="str">
        <f>VLOOKUP(E1457,mapping!C:J,2,FALSE)</f>
        <v>عماد النجار2</v>
      </c>
      <c r="G1457" s="41" t="str">
        <f>IFERROR(VLOOKUP(F1457,mapping!$D$3:$J$200,2,FALSE),0)</f>
        <v>المؤسسة 2وردية</v>
      </c>
      <c r="H1457" s="41" t="str">
        <f>IFERROR(VLOOKUP(F1457,mapping!$D$3:$J$200,3,FALSE),0)</f>
        <v>سعودي</v>
      </c>
      <c r="I1457" s="41" t="str">
        <f>IFERROR(VLOOKUP(F1457,mapping!$D$3:$J$200,4,FALSE),0)</f>
        <v>المخاذن</v>
      </c>
      <c r="J1457" s="41" t="str">
        <f>IFERROR(VLOOKUP(F1457,mapping!$D$3:$J$200,5,FALSE),0)</f>
        <v>اتوبيس 28</v>
      </c>
      <c r="K1457" s="63">
        <f>IF(W1457=mapping!$N$1,IFERROR(VLOOKUP(Table4[[#This Row],[Column1]],mapping!A:L,11,FALSE),0),IF(W1457&gt;mapping!$N$1,IFERROR(VLOOKUP(Table4[[#This Row],[Column1]],mapping!A:L,11,FALSE),0),))</f>
        <v>3884</v>
      </c>
      <c r="L1457" s="139">
        <v>1</v>
      </c>
      <c r="M1457" s="60">
        <f>IF(W1457=mapping!$N$1,IFERROR(VLOOKUP(Table4[[#This Row],[Column1]],mapping!A:L,12,FALSE),0),IF(W1457&gt;mapping!$N$1,IFERROR(VLOOKUP(Table4[[#This Row],[Column1]],mapping!A:L,12,FALSE),0),0))</f>
        <v>4500</v>
      </c>
      <c r="N1457" s="58">
        <f>Table4[[#This Row],[ سعر اليومية ]]*3%*Table4[[#This Row],[عدد الدورات ]]</f>
        <v>116.52</v>
      </c>
      <c r="O1457" s="56">
        <f>Table4[[#This Row],[ سعر اليومية ]]*Table4[[#This Row],[عدد الدورات ]]-N1457</f>
        <v>3767.48</v>
      </c>
      <c r="P1457" s="194"/>
      <c r="Q1457" s="194"/>
      <c r="R1457" s="194"/>
      <c r="S1457" s="58">
        <f>(Table4[[#This Row],[سعر يومية السائق]]*Table4[[#This Row],[عدد الدورات ]])-SUM(Table4[[#This Row],[سلف ]:[خصم ]])+Table4[[#This Row],[اضافي ]]</f>
        <v>4500</v>
      </c>
      <c r="U1457" s="58">
        <f>Table4[[#This Row],[ سعر اليومية ]]*Table4[[#This Row],[عدد الدورات ]]-Table4[[#This Row],[سعر يومية السائق]]*L1457</f>
        <v>-616</v>
      </c>
      <c r="V1457" s="58">
        <f>U1457-Table4[[#This Row],[W/H  3%]]</f>
        <v>-732.52</v>
      </c>
      <c r="W1457" s="66" t="str">
        <f>Table4[[#This Row],[اليوم]]&amp;Table4[[#This Row],[الشهر ]]&amp;Table4[[#This Row],[العام]]</f>
        <v>3152026</v>
      </c>
      <c r="X1457" s="66" t="s">
        <v>304</v>
      </c>
    </row>
    <row r="1458" spans="1:24" x14ac:dyDescent="0.3">
      <c r="A1458" s="62">
        <v>31</v>
      </c>
      <c r="B1458" s="62">
        <v>5</v>
      </c>
      <c r="C1458" s="62">
        <v>2026</v>
      </c>
      <c r="D1458" s="41" t="str">
        <f t="shared" si="90"/>
        <v>طه1الدائري 1ورديةسعوديالمخاذناتوبيس 28</v>
      </c>
      <c r="E1458" s="4">
        <v>5030</v>
      </c>
      <c r="F1458" s="41" t="str">
        <f>VLOOKUP(E1458,mapping!C:J,2,FALSE)</f>
        <v>طه1</v>
      </c>
      <c r="G1458" s="41" t="str">
        <f>IFERROR(VLOOKUP(F1458,mapping!$D$3:$J$200,2,FALSE),0)</f>
        <v>الدائري 1وردية</v>
      </c>
      <c r="H1458" s="41" t="str">
        <f>IFERROR(VLOOKUP(F1458,mapping!$D$3:$J$200,3,FALSE),0)</f>
        <v>سعودي</v>
      </c>
      <c r="I1458" s="41" t="str">
        <f>IFERROR(VLOOKUP(F1458,mapping!$D$3:$J$200,4,FALSE),0)</f>
        <v>المخاذن</v>
      </c>
      <c r="J1458" s="41" t="str">
        <f>IFERROR(VLOOKUP(F1458,mapping!$D$3:$J$200,5,FALSE),0)</f>
        <v>اتوبيس 28</v>
      </c>
      <c r="K1458" s="63">
        <f>IF(W1458=mapping!$N$1,IFERROR(VLOOKUP(Table4[[#This Row],[Column1]],mapping!A:L,11,FALSE),0),IF(W1458&gt;mapping!$N$1,IFERROR(VLOOKUP(Table4[[#This Row],[Column1]],mapping!A:L,11,FALSE),0),))</f>
        <v>2448</v>
      </c>
      <c r="L1458" s="139">
        <v>1</v>
      </c>
      <c r="M1458" s="60">
        <f>IF(W1458=mapping!$N$1,IFERROR(VLOOKUP(Table4[[#This Row],[Column1]],mapping!A:L,12,FALSE),0),IF(W1458&gt;mapping!$N$1,IFERROR(VLOOKUP(Table4[[#This Row],[Column1]],mapping!A:L,12,FALSE),0),0))</f>
        <v>2750</v>
      </c>
      <c r="N1458" s="58">
        <f>Table4[[#This Row],[ سعر اليومية ]]*3%*Table4[[#This Row],[عدد الدورات ]]</f>
        <v>73.44</v>
      </c>
      <c r="O1458" s="56">
        <f>Table4[[#This Row],[ سعر اليومية ]]*Table4[[#This Row],[عدد الدورات ]]-N1458</f>
        <v>2374.56</v>
      </c>
      <c r="P1458" s="194"/>
      <c r="Q1458" s="194"/>
      <c r="R1458" s="194"/>
      <c r="S1458" s="58">
        <f>(Table4[[#This Row],[سعر يومية السائق]]*Table4[[#This Row],[عدد الدورات ]])-SUM(Table4[[#This Row],[سلف ]:[خصم ]])+Table4[[#This Row],[اضافي ]]</f>
        <v>2750</v>
      </c>
      <c r="U1458" s="58">
        <f>Table4[[#This Row],[ سعر اليومية ]]*Table4[[#This Row],[عدد الدورات ]]-Table4[[#This Row],[سعر يومية السائق]]*L1458</f>
        <v>-302</v>
      </c>
      <c r="V1458" s="58">
        <f>U1458-Table4[[#This Row],[W/H  3%]]</f>
        <v>-375.44</v>
      </c>
      <c r="W1458" s="66" t="str">
        <f>Table4[[#This Row],[اليوم]]&amp;Table4[[#This Row],[الشهر ]]&amp;Table4[[#This Row],[العام]]</f>
        <v>3152026</v>
      </c>
      <c r="X1458" s="66" t="s">
        <v>304</v>
      </c>
    </row>
    <row r="1459" spans="1:24" x14ac:dyDescent="0.3">
      <c r="A1459" s="62">
        <v>31</v>
      </c>
      <c r="B1459" s="62">
        <v>5</v>
      </c>
      <c r="C1459" s="62">
        <v>2026</v>
      </c>
      <c r="D1459" s="41" t="str">
        <f t="shared" si="90"/>
        <v>عبد الرحمن1الهرم سعوديدريماتوبيس 28</v>
      </c>
      <c r="E1459" s="4">
        <v>5003</v>
      </c>
      <c r="F1459" s="41" t="str">
        <f>VLOOKUP(E1459,mapping!C:J,2,FALSE)</f>
        <v>عبد الرحمن1</v>
      </c>
      <c r="G1459" s="41" t="str">
        <f>IFERROR(VLOOKUP(F1459,mapping!$D$3:$J$200,2,FALSE),0)</f>
        <v xml:space="preserve">الهرم </v>
      </c>
      <c r="H1459" s="41" t="str">
        <f>IFERROR(VLOOKUP(F1459,mapping!$D$3:$J$200,3,FALSE),0)</f>
        <v>سعودي</v>
      </c>
      <c r="I1459" s="41" t="str">
        <f>IFERROR(VLOOKUP(F1459,mapping!$D$3:$J$200,4,FALSE),0)</f>
        <v>دريم</v>
      </c>
      <c r="J1459" s="41" t="str">
        <f>IFERROR(VLOOKUP(F1459,mapping!$D$3:$J$200,5,FALSE),0)</f>
        <v>اتوبيس 28</v>
      </c>
      <c r="K1459" s="63">
        <f>IF(W1459=mapping!$N$1,IFERROR(VLOOKUP(Table4[[#This Row],[Column1]],mapping!A:L,11,FALSE),0),IF(W1459&gt;mapping!$N$1,IFERROR(VLOOKUP(Table4[[#This Row],[Column1]],mapping!A:L,11,FALSE),0),))</f>
        <v>994</v>
      </c>
      <c r="L1459" s="139">
        <v>1</v>
      </c>
      <c r="M1459" s="60">
        <f>IF(W1459=mapping!$N$1,IFERROR(VLOOKUP(Table4[[#This Row],[Column1]],mapping!A:L,12,FALSE),0),IF(W1459&gt;mapping!$N$1,IFERROR(VLOOKUP(Table4[[#This Row],[Column1]],mapping!A:L,12,FALSE),0),0))</f>
        <v>850</v>
      </c>
      <c r="N1459" s="58">
        <f>Table4[[#This Row],[ سعر اليومية ]]*3%*Table4[[#This Row],[عدد الدورات ]]</f>
        <v>29.82</v>
      </c>
      <c r="O1459" s="56">
        <f>Table4[[#This Row],[ سعر اليومية ]]*Table4[[#This Row],[عدد الدورات ]]-N1459</f>
        <v>964.18</v>
      </c>
      <c r="P1459" s="194"/>
      <c r="Q1459" s="194"/>
      <c r="R1459" s="194"/>
      <c r="S1459" s="58">
        <f>(Table4[[#This Row],[سعر يومية السائق]]*Table4[[#This Row],[عدد الدورات ]])-SUM(Table4[[#This Row],[سلف ]:[خصم ]])+Table4[[#This Row],[اضافي ]]</f>
        <v>850</v>
      </c>
      <c r="U1459" s="58">
        <f>Table4[[#This Row],[ سعر اليومية ]]*Table4[[#This Row],[عدد الدورات ]]-Table4[[#This Row],[سعر يومية السائق]]*L1459</f>
        <v>144</v>
      </c>
      <c r="V1459" s="58">
        <f>U1459-Table4[[#This Row],[W/H  3%]]</f>
        <v>114.18</v>
      </c>
      <c r="W1459" s="66" t="str">
        <f>Table4[[#This Row],[اليوم]]&amp;Table4[[#This Row],[الشهر ]]&amp;Table4[[#This Row],[العام]]</f>
        <v>3152026</v>
      </c>
      <c r="X1459" s="66" t="s">
        <v>304</v>
      </c>
    </row>
    <row r="1460" spans="1:24" x14ac:dyDescent="0.3">
      <c r="A1460" s="62">
        <v>31</v>
      </c>
      <c r="B1460" s="62">
        <v>5</v>
      </c>
      <c r="C1460" s="62">
        <v>2026</v>
      </c>
      <c r="D1460" s="41" t="str">
        <f t="shared" si="90"/>
        <v>عبد الرحمن2المؤسسةسعوديدريماتوبيس 28</v>
      </c>
      <c r="E1460" s="4">
        <v>5004</v>
      </c>
      <c r="F1460" s="41" t="str">
        <f>VLOOKUP(E1460,mapping!C:J,2,FALSE)</f>
        <v>عبد الرحمن2</v>
      </c>
      <c r="G1460" s="41" t="str">
        <f>IFERROR(VLOOKUP(F1460,mapping!$D$3:$J$200,2,FALSE),0)</f>
        <v>المؤسسة</v>
      </c>
      <c r="H1460" s="41" t="str">
        <f>IFERROR(VLOOKUP(F1460,mapping!$D$3:$J$200,3,FALSE),0)</f>
        <v>سعودي</v>
      </c>
      <c r="I1460" s="41" t="str">
        <f>IFERROR(VLOOKUP(F1460,mapping!$D$3:$J$200,4,FALSE),0)</f>
        <v>دريم</v>
      </c>
      <c r="J1460" s="41" t="str">
        <f>IFERROR(VLOOKUP(F1460,mapping!$D$3:$J$200,5,FALSE),0)</f>
        <v>اتوبيس 28</v>
      </c>
      <c r="K1460" s="63">
        <f>IF(W1460=mapping!$N$1,IFERROR(VLOOKUP(Table4[[#This Row],[Column1]],mapping!A:L,11,FALSE),0),IF(W1460&gt;mapping!$N$1,IFERROR(VLOOKUP(Table4[[#This Row],[Column1]],mapping!A:L,11,FALSE),0),))</f>
        <v>994</v>
      </c>
      <c r="L1460" s="139">
        <v>1</v>
      </c>
      <c r="M1460" s="60">
        <f>IF(W1460=mapping!$N$1,IFERROR(VLOOKUP(Table4[[#This Row],[Column1]],mapping!A:L,12,FALSE),0),IF(W1460&gt;mapping!$N$1,IFERROR(VLOOKUP(Table4[[#This Row],[Column1]],mapping!A:L,12,FALSE),0),0))</f>
        <v>850</v>
      </c>
      <c r="N1460" s="58">
        <f>Table4[[#This Row],[ سعر اليومية ]]*3%*Table4[[#This Row],[عدد الدورات ]]</f>
        <v>29.82</v>
      </c>
      <c r="O1460" s="56">
        <f>Table4[[#This Row],[ سعر اليومية ]]*Table4[[#This Row],[عدد الدورات ]]-N1460</f>
        <v>964.18</v>
      </c>
      <c r="P1460" s="194"/>
      <c r="Q1460" s="194"/>
      <c r="R1460" s="194"/>
      <c r="S1460" s="58">
        <f>(Table4[[#This Row],[سعر يومية السائق]]*Table4[[#This Row],[عدد الدورات ]])-SUM(Table4[[#This Row],[سلف ]:[خصم ]])+Table4[[#This Row],[اضافي ]]</f>
        <v>850</v>
      </c>
      <c r="U1460" s="58">
        <f>Table4[[#This Row],[ سعر اليومية ]]*Table4[[#This Row],[عدد الدورات ]]-Table4[[#This Row],[سعر يومية السائق]]*L1460</f>
        <v>144</v>
      </c>
      <c r="V1460" s="58">
        <f>U1460-Table4[[#This Row],[W/H  3%]]</f>
        <v>114.18</v>
      </c>
      <c r="W1460" s="66" t="str">
        <f>Table4[[#This Row],[اليوم]]&amp;Table4[[#This Row],[الشهر ]]&amp;Table4[[#This Row],[العام]]</f>
        <v>3152026</v>
      </c>
      <c r="X1460" s="66" t="s">
        <v>304</v>
      </c>
    </row>
    <row r="1461" spans="1:24" x14ac:dyDescent="0.3">
      <c r="A1461" s="62">
        <v>31</v>
      </c>
      <c r="B1461" s="62">
        <v>5</v>
      </c>
      <c r="C1461" s="62">
        <v>2026</v>
      </c>
      <c r="D1461" s="41" t="str">
        <f t="shared" si="90"/>
        <v>فرج 1حلوانسعوديهايد باركاتوبيس 28</v>
      </c>
      <c r="E1461" s="4">
        <v>5005</v>
      </c>
      <c r="F1461" s="41" t="str">
        <f>VLOOKUP(E1461,mapping!C:J,2,FALSE)</f>
        <v>فرج 1</v>
      </c>
      <c r="G1461" s="41" t="str">
        <f>IFERROR(VLOOKUP(F1461,mapping!$D$3:$J$200,2,FALSE),0)</f>
        <v>حلوان</v>
      </c>
      <c r="H1461" s="41" t="str">
        <f>IFERROR(VLOOKUP(F1461,mapping!$D$3:$J$200,3,FALSE),0)</f>
        <v>سعودي</v>
      </c>
      <c r="I1461" s="41" t="str">
        <f>IFERROR(VLOOKUP(F1461,mapping!$D$3:$J$200,4,FALSE),0)</f>
        <v>هايد بارك</v>
      </c>
      <c r="J1461" s="41" t="str">
        <f>IFERROR(VLOOKUP(F1461,mapping!$D$3:$J$200,5,FALSE),0)</f>
        <v>اتوبيس 28</v>
      </c>
      <c r="K1461" s="63">
        <f>IF(W1461=mapping!$N$1,IFERROR(VLOOKUP(Table4[[#This Row],[Column1]],mapping!A:L,11,FALSE),0),IF(W1461&gt;mapping!$N$1,IFERROR(VLOOKUP(Table4[[#This Row],[Column1]],mapping!A:L,11,FALSE),0),))</f>
        <v>4634</v>
      </c>
      <c r="L1461" s="139">
        <v>1</v>
      </c>
      <c r="M1461" s="60">
        <f>IF(W1461=mapping!$N$1,IFERROR(VLOOKUP(Table4[[#This Row],[Column1]],mapping!A:L,12,FALSE),0),IF(W1461&gt;mapping!$N$1,IFERROR(VLOOKUP(Table4[[#This Row],[Column1]],mapping!A:L,12,FALSE),0),0))</f>
        <v>3750</v>
      </c>
      <c r="N1461" s="58">
        <f>Table4[[#This Row],[ سعر اليومية ]]*3%*Table4[[#This Row],[عدد الدورات ]]</f>
        <v>139.01999999999998</v>
      </c>
      <c r="O1461" s="56">
        <f>Table4[[#This Row],[ سعر اليومية ]]*Table4[[#This Row],[عدد الدورات ]]-N1461</f>
        <v>4494.9799999999996</v>
      </c>
      <c r="P1461" s="194"/>
      <c r="Q1461" s="194"/>
      <c r="R1461" s="194"/>
      <c r="S1461" s="58">
        <f>(Table4[[#This Row],[سعر يومية السائق]]*Table4[[#This Row],[عدد الدورات ]])-SUM(Table4[[#This Row],[سلف ]:[خصم ]])+Table4[[#This Row],[اضافي ]]</f>
        <v>3750</v>
      </c>
      <c r="U1461" s="58">
        <f>Table4[[#This Row],[ سعر اليومية ]]*Table4[[#This Row],[عدد الدورات ]]-Table4[[#This Row],[سعر يومية السائق]]*L1461</f>
        <v>884</v>
      </c>
      <c r="V1461" s="58">
        <f>U1461-Table4[[#This Row],[W/H  3%]]</f>
        <v>744.98</v>
      </c>
      <c r="W1461" s="66" t="str">
        <f>Table4[[#This Row],[اليوم]]&amp;Table4[[#This Row],[الشهر ]]&amp;Table4[[#This Row],[العام]]</f>
        <v>3152026</v>
      </c>
      <c r="X1461" s="66" t="s">
        <v>304</v>
      </c>
    </row>
    <row r="1462" spans="1:24" x14ac:dyDescent="0.3">
      <c r="A1462" s="62">
        <v>31</v>
      </c>
      <c r="B1462" s="62">
        <v>5</v>
      </c>
      <c r="C1462" s="62">
        <v>2026</v>
      </c>
      <c r="D1462" s="41" t="str">
        <f t="shared" si="90"/>
        <v>ممدوح كيلاني 3القومية سعوديهايد باركميكروباص صيني</v>
      </c>
      <c r="E1462" s="4">
        <v>5006</v>
      </c>
      <c r="F1462" s="41" t="str">
        <f>VLOOKUP(E1462,mapping!C:J,2,FALSE)</f>
        <v>ممدوح كيلاني 3</v>
      </c>
      <c r="G1462" s="41" t="str">
        <f>IFERROR(VLOOKUP(F1462,mapping!$D$3:$J$200,2,FALSE),0)</f>
        <v xml:space="preserve">القومية </v>
      </c>
      <c r="H1462" s="41" t="str">
        <f>IFERROR(VLOOKUP(F1462,mapping!$D$3:$J$200,3,FALSE),0)</f>
        <v>سعودي</v>
      </c>
      <c r="I1462" s="41" t="str">
        <f>IFERROR(VLOOKUP(F1462,mapping!$D$3:$J$200,4,FALSE),0)</f>
        <v>هايد بارك</v>
      </c>
      <c r="J1462" s="41" t="str">
        <f>IFERROR(VLOOKUP(F1462,mapping!$D$3:$J$200,5,FALSE),0)</f>
        <v>ميكروباص صيني</v>
      </c>
      <c r="K1462" s="63">
        <f>IF(W1462=mapping!$N$1,IFERROR(VLOOKUP(Table4[[#This Row],[Column1]],mapping!A:L,11,FALSE),0),IF(W1462&gt;mapping!$N$1,IFERROR(VLOOKUP(Table4[[#This Row],[Column1]],mapping!A:L,11,FALSE),0),))</f>
        <v>2965</v>
      </c>
      <c r="L1462" s="139">
        <v>1</v>
      </c>
      <c r="M1462" s="60">
        <f>IF(W1462=mapping!$N$1,IFERROR(VLOOKUP(Table4[[#This Row],[Column1]],mapping!A:L,12,FALSE),0),IF(W1462&gt;mapping!$N$1,IFERROR(VLOOKUP(Table4[[#This Row],[Column1]],mapping!A:L,12,FALSE),0),0))</f>
        <v>2500</v>
      </c>
      <c r="N1462" s="58">
        <f>Table4[[#This Row],[ سعر اليومية ]]*3%*Table4[[#This Row],[عدد الدورات ]]</f>
        <v>88.95</v>
      </c>
      <c r="O1462" s="56">
        <f>Table4[[#This Row],[ سعر اليومية ]]*Table4[[#This Row],[عدد الدورات ]]-N1462</f>
        <v>2876.05</v>
      </c>
      <c r="P1462" s="194"/>
      <c r="Q1462" s="194"/>
      <c r="R1462" s="194"/>
      <c r="S1462" s="58">
        <f>(Table4[[#This Row],[سعر يومية السائق]]*Table4[[#This Row],[عدد الدورات ]])-SUM(Table4[[#This Row],[سلف ]:[خصم ]])+Table4[[#This Row],[اضافي ]]</f>
        <v>2500</v>
      </c>
      <c r="U1462" s="58">
        <f>Table4[[#This Row],[ سعر اليومية ]]*Table4[[#This Row],[عدد الدورات ]]-Table4[[#This Row],[سعر يومية السائق]]*L1462</f>
        <v>465</v>
      </c>
      <c r="V1462" s="58">
        <f>U1462-Table4[[#This Row],[W/H  3%]]</f>
        <v>376.05</v>
      </c>
      <c r="W1462" s="66" t="str">
        <f>Table4[[#This Row],[اليوم]]&amp;Table4[[#This Row],[الشهر ]]&amp;Table4[[#This Row],[العام]]</f>
        <v>3152026</v>
      </c>
      <c r="X1462" s="66" t="s">
        <v>304</v>
      </c>
    </row>
    <row r="1463" spans="1:24" x14ac:dyDescent="0.3">
      <c r="A1463" s="62">
        <v>31</v>
      </c>
      <c r="B1463" s="62">
        <v>5</v>
      </c>
      <c r="C1463" s="62">
        <v>2026</v>
      </c>
      <c r="D1463" s="41" t="str">
        <f t="shared" ref="D1463" si="92">F1463&amp;G1463&amp;H1463&amp;I1463&amp;J1463</f>
        <v>فرج 6حلوان مبيتسعوديهايد باركاتوبيس 28</v>
      </c>
      <c r="E1463" s="4">
        <v>5029</v>
      </c>
      <c r="F1463" s="41" t="str">
        <f>VLOOKUP(E1463,mapping!C:J,2,FALSE)</f>
        <v>فرج 6</v>
      </c>
      <c r="G1463" s="41" t="str">
        <f>IFERROR(VLOOKUP(F1463,mapping!$D$3:$J$200,2,FALSE),0)</f>
        <v>حلوان مبيت</v>
      </c>
      <c r="H1463" s="41" t="str">
        <f>IFERROR(VLOOKUP(F1463,mapping!$D$3:$J$200,3,FALSE),0)</f>
        <v>سعودي</v>
      </c>
      <c r="I1463" s="41" t="str">
        <f>IFERROR(VLOOKUP(F1463,mapping!$D$3:$J$200,4,FALSE),0)</f>
        <v>هايد بارك</v>
      </c>
      <c r="J1463" s="41" t="str">
        <f>IFERROR(VLOOKUP(F1463,mapping!$D$3:$J$200,5,FALSE),0)</f>
        <v>اتوبيس 28</v>
      </c>
      <c r="K1463" s="63">
        <f>IF(W1463=mapping!$N$1,IFERROR(VLOOKUP(Table4[[#This Row],[Column1]],mapping!A:L,11,FALSE),0),IF(W1463&gt;mapping!$N$1,IFERROR(VLOOKUP(Table4[[#This Row],[Column1]],mapping!A:L,11,FALSE),0),))</f>
        <v>1482</v>
      </c>
      <c r="L1463" s="139">
        <v>1</v>
      </c>
      <c r="M1463" s="60">
        <f>IF(W1463=mapping!$N$1,IFERROR(VLOOKUP(Table4[[#This Row],[Column1]],mapping!A:L,12,FALSE),0),IF(W1463&gt;mapping!$N$1,IFERROR(VLOOKUP(Table4[[#This Row],[Column1]],mapping!A:L,12,FALSE),0),0))</f>
        <v>750</v>
      </c>
      <c r="N1463" s="58">
        <f>Table4[[#This Row],[ سعر اليومية ]]*3%*Table4[[#This Row],[عدد الدورات ]]</f>
        <v>44.46</v>
      </c>
      <c r="O1463" s="56">
        <f>Table4[[#This Row],[ سعر اليومية ]]*Table4[[#This Row],[عدد الدورات ]]-N1463</f>
        <v>1437.54</v>
      </c>
      <c r="P1463" s="194"/>
      <c r="Q1463" s="194"/>
      <c r="R1463" s="194"/>
      <c r="S1463" s="58">
        <f>(Table4[[#This Row],[سعر يومية السائق]]*Table4[[#This Row],[عدد الدورات ]])-SUM(Table4[[#This Row],[سلف ]:[خصم ]])+Table4[[#This Row],[اضافي ]]</f>
        <v>750</v>
      </c>
      <c r="U1463" s="58">
        <f>Table4[[#This Row],[ سعر اليومية ]]*Table4[[#This Row],[عدد الدورات ]]-Table4[[#This Row],[سعر يومية السائق]]*L1463</f>
        <v>732</v>
      </c>
      <c r="V1463" s="58">
        <f>U1463-Table4[[#This Row],[W/H  3%]]</f>
        <v>687.54</v>
      </c>
      <c r="W1463" s="66" t="str">
        <f>Table4[[#This Row],[اليوم]]&amp;Table4[[#This Row],[الشهر ]]&amp;Table4[[#This Row],[العام]]</f>
        <v>3152026</v>
      </c>
      <c r="X1463" s="66" t="s">
        <v>304</v>
      </c>
    </row>
    <row r="1464" spans="1:24" x14ac:dyDescent="0.3">
      <c r="A1464" s="62">
        <v>31</v>
      </c>
      <c r="B1464" s="62">
        <v>5</v>
      </c>
      <c r="C1464" s="62">
        <v>2026</v>
      </c>
      <c r="D1464" s="41" t="str">
        <f t="shared" si="90"/>
        <v>محمد جمال طوسونالمنيبسعوديهايد باركاتوبيس 28</v>
      </c>
      <c r="E1464" s="4">
        <v>5025</v>
      </c>
      <c r="F1464" s="41" t="str">
        <f>VLOOKUP(E1464,mapping!C:J,2,FALSE)</f>
        <v>محمد جمال طوسون</v>
      </c>
      <c r="G1464" s="41" t="str">
        <f>IFERROR(VLOOKUP(F1464,mapping!$D$3:$J$200,2,FALSE),0)</f>
        <v>المنيب</v>
      </c>
      <c r="H1464" s="41" t="str">
        <f>IFERROR(VLOOKUP(F1464,mapping!$D$3:$J$200,3,FALSE),0)</f>
        <v>سعودي</v>
      </c>
      <c r="I1464" s="41" t="str">
        <f>IFERROR(VLOOKUP(F1464,mapping!$D$3:$J$200,4,FALSE),0)</f>
        <v>هايد بارك</v>
      </c>
      <c r="J1464" s="41" t="str">
        <f>IFERROR(VLOOKUP(F1464,mapping!$D$3:$J$200,5,FALSE),0)</f>
        <v>اتوبيس 28</v>
      </c>
      <c r="K1464" s="63">
        <f>IF(W1464=mapping!$N$1,IFERROR(VLOOKUP(Table4[[#This Row],[Column1]],mapping!A:L,11,FALSE),0),IF(W1464&gt;mapping!$N$1,IFERROR(VLOOKUP(Table4[[#This Row],[Column1]],mapping!A:L,11,FALSE),0),))</f>
        <v>4634</v>
      </c>
      <c r="L1464" s="139">
        <v>1</v>
      </c>
      <c r="M1464" s="60">
        <f>IF(W1464=mapping!$N$1,IFERROR(VLOOKUP(Table4[[#This Row],[Column1]],mapping!A:L,12,FALSE),0),IF(W1464&gt;mapping!$N$1,IFERROR(VLOOKUP(Table4[[#This Row],[Column1]],mapping!A:L,12,FALSE),0),0))</f>
        <v>3800</v>
      </c>
      <c r="N1464" s="58">
        <f>Table4[[#This Row],[ سعر اليومية ]]*3%*Table4[[#This Row],[عدد الدورات ]]</f>
        <v>139.01999999999998</v>
      </c>
      <c r="O1464" s="56">
        <f>Table4[[#This Row],[ سعر اليومية ]]*Table4[[#This Row],[عدد الدورات ]]-N1464</f>
        <v>4494.9799999999996</v>
      </c>
      <c r="P1464" s="194"/>
      <c r="Q1464" s="194"/>
      <c r="R1464" s="194"/>
      <c r="S1464" s="58">
        <f>(Table4[[#This Row],[سعر يومية السائق]]*Table4[[#This Row],[عدد الدورات ]])-SUM(Table4[[#This Row],[سلف ]:[خصم ]])+Table4[[#This Row],[اضافي ]]</f>
        <v>3800</v>
      </c>
      <c r="U1464" s="58">
        <f>Table4[[#This Row],[ سعر اليومية ]]*Table4[[#This Row],[عدد الدورات ]]-Table4[[#This Row],[سعر يومية السائق]]*L1464</f>
        <v>834</v>
      </c>
      <c r="V1464" s="58">
        <f>U1464-Table4[[#This Row],[W/H  3%]]</f>
        <v>694.98</v>
      </c>
      <c r="W1464" s="66" t="str">
        <f>Table4[[#This Row],[اليوم]]&amp;Table4[[#This Row],[الشهر ]]&amp;Table4[[#This Row],[العام]]</f>
        <v>3152026</v>
      </c>
      <c r="X1464" s="66" t="s">
        <v>304</v>
      </c>
    </row>
    <row r="1465" spans="1:24" x14ac:dyDescent="0.3">
      <c r="A1465" s="62">
        <v>31</v>
      </c>
      <c r="B1465" s="62">
        <v>5</v>
      </c>
      <c r="C1465" s="62">
        <v>2026</v>
      </c>
      <c r="D1465" s="41" t="str">
        <f t="shared" si="90"/>
        <v>مصطفي رشدي1المنيب 2 ورديةسعوديميفيداميكروباص صيني</v>
      </c>
      <c r="E1465" s="4">
        <v>5007</v>
      </c>
      <c r="F1465" s="41" t="str">
        <f>VLOOKUP(E1465,mapping!C:J,2,FALSE)</f>
        <v>مصطفي رشدي1</v>
      </c>
      <c r="G1465" s="41" t="str">
        <f>IFERROR(VLOOKUP(F1465,mapping!$D$3:$J$200,2,FALSE),0)</f>
        <v>المنيب 2 وردية</v>
      </c>
      <c r="H1465" s="41" t="str">
        <f>IFERROR(VLOOKUP(F1465,mapping!$D$3:$J$200,3,FALSE),0)</f>
        <v>سعودي</v>
      </c>
      <c r="I1465" s="41" t="str">
        <f>IFERROR(VLOOKUP(F1465,mapping!$D$3:$J$200,4,FALSE),0)</f>
        <v>ميفيدا</v>
      </c>
      <c r="J1465" s="41" t="str">
        <f>IFERROR(VLOOKUP(F1465,mapping!$D$3:$J$200,5,FALSE),0)</f>
        <v>ميكروباص صيني</v>
      </c>
      <c r="K1465" s="63">
        <f>IF(W1465=mapping!$N$1,IFERROR(VLOOKUP(Table4[[#This Row],[Column1]],mapping!A:L,11,FALSE),0),IF(W1465&gt;mapping!$N$1,IFERROR(VLOOKUP(Table4[[#This Row],[Column1]],mapping!A:L,11,FALSE),0),))</f>
        <v>2965</v>
      </c>
      <c r="L1465" s="139">
        <v>1</v>
      </c>
      <c r="M1465" s="60">
        <f>IF(W1465=mapping!$N$1,IFERROR(VLOOKUP(Table4[[#This Row],[Column1]],mapping!A:L,12,FALSE),0),IF(W1465&gt;mapping!$N$1,IFERROR(VLOOKUP(Table4[[#This Row],[Column1]],mapping!A:L,12,FALSE),0),0))</f>
        <v>2150</v>
      </c>
      <c r="N1465" s="58">
        <f>Table4[[#This Row],[ سعر اليومية ]]*3%*Table4[[#This Row],[عدد الدورات ]]</f>
        <v>88.95</v>
      </c>
      <c r="O1465" s="56">
        <f>Table4[[#This Row],[ سعر اليومية ]]*Table4[[#This Row],[عدد الدورات ]]-N1465</f>
        <v>2876.05</v>
      </c>
      <c r="P1465" s="194"/>
      <c r="Q1465" s="194"/>
      <c r="R1465" s="194"/>
      <c r="S1465" s="58">
        <f>(Table4[[#This Row],[سعر يومية السائق]]*Table4[[#This Row],[عدد الدورات ]])-SUM(Table4[[#This Row],[سلف ]:[خصم ]])+Table4[[#This Row],[اضافي ]]</f>
        <v>2150</v>
      </c>
      <c r="U1465" s="58">
        <f>Table4[[#This Row],[ سعر اليومية ]]*Table4[[#This Row],[عدد الدورات ]]-Table4[[#This Row],[سعر يومية السائق]]*L1465</f>
        <v>815</v>
      </c>
      <c r="V1465" s="58">
        <f>U1465-Table4[[#This Row],[W/H  3%]]</f>
        <v>726.05</v>
      </c>
      <c r="W1465" s="66" t="str">
        <f>Table4[[#This Row],[اليوم]]&amp;Table4[[#This Row],[الشهر ]]&amp;Table4[[#This Row],[العام]]</f>
        <v>3152026</v>
      </c>
      <c r="X1465" s="66" t="s">
        <v>304</v>
      </c>
    </row>
    <row r="1466" spans="1:24" x14ac:dyDescent="0.3">
      <c r="A1466" s="62">
        <v>31</v>
      </c>
      <c r="B1466" s="62">
        <v>5</v>
      </c>
      <c r="C1466" s="62">
        <v>2026</v>
      </c>
      <c r="D1466" s="41" t="str">
        <f t="shared" si="90"/>
        <v>فرج 2حلوان 2 ورديةسعوديميفيداميكروباص صيني</v>
      </c>
      <c r="E1466" s="4">
        <v>5009</v>
      </c>
      <c r="F1466" s="41" t="str">
        <f>VLOOKUP(E1466,mapping!C:J,2,FALSE)</f>
        <v>فرج 2</v>
      </c>
      <c r="G1466" s="41" t="str">
        <f>IFERROR(VLOOKUP(F1466,mapping!$D$3:$J$200,2,FALSE),0)</f>
        <v>حلوان 2 وردية</v>
      </c>
      <c r="H1466" s="41" t="str">
        <f>IFERROR(VLOOKUP(F1466,mapping!$D$3:$J$200,3,FALSE),0)</f>
        <v>سعودي</v>
      </c>
      <c r="I1466" s="41" t="str">
        <f>IFERROR(VLOOKUP(F1466,mapping!$D$3:$J$200,4,FALSE),0)</f>
        <v>ميفيدا</v>
      </c>
      <c r="J1466" s="41" t="str">
        <f>IFERROR(VLOOKUP(F1466,mapping!$D$3:$J$200,5,FALSE),0)</f>
        <v>ميكروباص صيني</v>
      </c>
      <c r="K1466" s="63">
        <f>IF(W1466=mapping!$N$1,IFERROR(VLOOKUP(Table4[[#This Row],[Column1]],mapping!A:L,11,FALSE),0),IF(W1466&gt;mapping!$N$1,IFERROR(VLOOKUP(Table4[[#This Row],[Column1]],mapping!A:L,11,FALSE),0),))</f>
        <v>2965</v>
      </c>
      <c r="L1466" s="139">
        <v>1</v>
      </c>
      <c r="M1466" s="60">
        <f>IF(W1466=mapping!$N$1,IFERROR(VLOOKUP(Table4[[#This Row],[Column1]],mapping!A:L,12,FALSE),0),IF(W1466&gt;mapping!$N$1,IFERROR(VLOOKUP(Table4[[#This Row],[Column1]],mapping!A:L,12,FALSE),0),0))</f>
        <v>2250</v>
      </c>
      <c r="N1466" s="58">
        <f>Table4[[#This Row],[ سعر اليومية ]]*3%*Table4[[#This Row],[عدد الدورات ]]</f>
        <v>88.95</v>
      </c>
      <c r="O1466" s="56">
        <f>Table4[[#This Row],[ سعر اليومية ]]*Table4[[#This Row],[عدد الدورات ]]-N1466</f>
        <v>2876.05</v>
      </c>
      <c r="P1466" s="194"/>
      <c r="Q1466" s="194"/>
      <c r="R1466" s="194"/>
      <c r="S1466" s="58">
        <f>(Table4[[#This Row],[سعر يومية السائق]]*Table4[[#This Row],[عدد الدورات ]])-SUM(Table4[[#This Row],[سلف ]:[خصم ]])+Table4[[#This Row],[اضافي ]]</f>
        <v>2250</v>
      </c>
      <c r="U1466" s="58">
        <f>Table4[[#This Row],[ سعر اليومية ]]*Table4[[#This Row],[عدد الدورات ]]-Table4[[#This Row],[سعر يومية السائق]]*L1466</f>
        <v>715</v>
      </c>
      <c r="V1466" s="58">
        <f>U1466-Table4[[#This Row],[W/H  3%]]</f>
        <v>626.04999999999995</v>
      </c>
      <c r="W1466" s="66" t="str">
        <f>Table4[[#This Row],[اليوم]]&amp;Table4[[#This Row],[الشهر ]]&amp;Table4[[#This Row],[العام]]</f>
        <v>3152026</v>
      </c>
      <c r="X1466" s="66" t="s">
        <v>304</v>
      </c>
    </row>
    <row r="1467" spans="1:24" x14ac:dyDescent="0.3">
      <c r="A1467" s="62">
        <v>31</v>
      </c>
      <c r="B1467" s="62">
        <v>5</v>
      </c>
      <c r="C1467" s="62">
        <v>2026</v>
      </c>
      <c r="D1467" s="41" t="str">
        <f t="shared" si="90"/>
        <v>فرج 3حلوان 2 ورديةسعوديالقطاميةاتوبيس 28</v>
      </c>
      <c r="E1467" s="4">
        <v>5010</v>
      </c>
      <c r="F1467" s="41" t="str">
        <f>VLOOKUP(E1467,mapping!C:J,2,FALSE)</f>
        <v>فرج 3</v>
      </c>
      <c r="G1467" s="41" t="str">
        <f>IFERROR(VLOOKUP(F1467,mapping!$D$3:$J$200,2,FALSE),0)</f>
        <v>حلوان 2 وردية</v>
      </c>
      <c r="H1467" s="41" t="str">
        <f>IFERROR(VLOOKUP(F1467,mapping!$D$3:$J$200,3,FALSE),0)</f>
        <v>سعودي</v>
      </c>
      <c r="I1467" s="41" t="str">
        <f>IFERROR(VLOOKUP(F1467,mapping!$D$3:$J$200,4,FALSE),0)</f>
        <v>القطامية</v>
      </c>
      <c r="J1467" s="41" t="str">
        <f>IFERROR(VLOOKUP(F1467,mapping!$D$3:$J$200,5,FALSE),0)</f>
        <v>اتوبيس 28</v>
      </c>
      <c r="K1467" s="63">
        <f>IF(W1467=mapping!$N$1,IFERROR(VLOOKUP(Table4[[#This Row],[Column1]],mapping!A:L,11,FALSE),0),IF(W1467&gt;mapping!$N$1,IFERROR(VLOOKUP(Table4[[#This Row],[Column1]],mapping!A:L,11,FALSE),0),))</f>
        <v>3415</v>
      </c>
      <c r="L1467" s="139">
        <v>1</v>
      </c>
      <c r="M1467" s="60">
        <f>IF(W1467=mapping!$N$1,IFERROR(VLOOKUP(Table4[[#This Row],[Column1]],mapping!A:L,12,FALSE),0),IF(W1467&gt;mapping!$N$1,IFERROR(VLOOKUP(Table4[[#This Row],[Column1]],mapping!A:L,12,FALSE),0),0))</f>
        <v>3400</v>
      </c>
      <c r="N1467" s="58">
        <f>Table4[[#This Row],[ سعر اليومية ]]*3%*Table4[[#This Row],[عدد الدورات ]]</f>
        <v>102.45</v>
      </c>
      <c r="O1467" s="56">
        <f>Table4[[#This Row],[ سعر اليومية ]]*Table4[[#This Row],[عدد الدورات ]]-N1467</f>
        <v>3312.55</v>
      </c>
      <c r="P1467" s="194"/>
      <c r="Q1467" s="194"/>
      <c r="R1467" s="194"/>
      <c r="S1467" s="58">
        <f>(Table4[[#This Row],[سعر يومية السائق]]*Table4[[#This Row],[عدد الدورات ]])-SUM(Table4[[#This Row],[سلف ]:[خصم ]])+Table4[[#This Row],[اضافي ]]</f>
        <v>3400</v>
      </c>
      <c r="U1467" s="58">
        <f>Table4[[#This Row],[ سعر اليومية ]]*Table4[[#This Row],[عدد الدورات ]]-Table4[[#This Row],[سعر يومية السائق]]*L1467</f>
        <v>15</v>
      </c>
      <c r="V1467" s="58">
        <f>U1467-Table4[[#This Row],[W/H  3%]]</f>
        <v>-87.45</v>
      </c>
      <c r="W1467" s="66" t="str">
        <f>Table4[[#This Row],[اليوم]]&amp;Table4[[#This Row],[الشهر ]]&amp;Table4[[#This Row],[العام]]</f>
        <v>3152026</v>
      </c>
      <c r="X1467" s="66" t="s">
        <v>304</v>
      </c>
    </row>
    <row r="1468" spans="1:24" x14ac:dyDescent="0.3">
      <c r="A1468" s="62">
        <v>31</v>
      </c>
      <c r="B1468" s="62">
        <v>5</v>
      </c>
      <c r="C1468" s="62">
        <v>2026</v>
      </c>
      <c r="D1468" s="41" t="str">
        <f t="shared" si="90"/>
        <v>فرج 4مايو ورديةسعوديالقطاميةميكروباص</v>
      </c>
      <c r="E1468" s="4">
        <v>5011</v>
      </c>
      <c r="F1468" s="41" t="str">
        <f>VLOOKUP(E1468,mapping!C:J,2,FALSE)</f>
        <v>فرج 4</v>
      </c>
      <c r="G1468" s="41" t="str">
        <f>IFERROR(VLOOKUP(F1468,mapping!$D$3:$J$200,2,FALSE),0)</f>
        <v>مايو وردية</v>
      </c>
      <c r="H1468" s="41" t="str">
        <f>IFERROR(VLOOKUP(F1468,mapping!$D$3:$J$200,3,FALSE),0)</f>
        <v>سعودي</v>
      </c>
      <c r="I1468" s="41" t="str">
        <f>IFERROR(VLOOKUP(F1468,mapping!$D$3:$J$200,4,FALSE),0)</f>
        <v>القطامية</v>
      </c>
      <c r="J1468" s="41" t="str">
        <f>IFERROR(VLOOKUP(F1468,mapping!$D$3:$J$200,5,FALSE),0)</f>
        <v>ميكروباص</v>
      </c>
      <c r="K1468" s="63">
        <f>IF(W1468=mapping!$N$1,IFERROR(VLOOKUP(Table4[[#This Row],[Column1]],mapping!A:L,11,FALSE),0),IF(W1468&gt;mapping!$N$1,IFERROR(VLOOKUP(Table4[[#This Row],[Column1]],mapping!A:L,11,FALSE),0),))</f>
        <v>1222</v>
      </c>
      <c r="L1468" s="139">
        <v>1</v>
      </c>
      <c r="M1468" s="60">
        <f>IF(W1468=mapping!$N$1,IFERROR(VLOOKUP(Table4[[#This Row],[Column1]],mapping!A:L,12,FALSE),0),IF(W1468&gt;mapping!$N$1,IFERROR(VLOOKUP(Table4[[#This Row],[Column1]],mapping!A:L,12,FALSE),0),0))</f>
        <v>1180</v>
      </c>
      <c r="N1468" s="58">
        <f>Table4[[#This Row],[ سعر اليومية ]]*3%*Table4[[#This Row],[عدد الدورات ]]</f>
        <v>36.659999999999997</v>
      </c>
      <c r="O1468" s="56">
        <f>Table4[[#This Row],[ سعر اليومية ]]*Table4[[#This Row],[عدد الدورات ]]-N1468</f>
        <v>1185.3399999999999</v>
      </c>
      <c r="P1468" s="194"/>
      <c r="Q1468" s="194">
        <v>5900</v>
      </c>
      <c r="R1468" s="194"/>
      <c r="S1468" s="58">
        <f>(Table4[[#This Row],[سعر يومية السائق]]*Table4[[#This Row],[عدد الدورات ]])-SUM(Table4[[#This Row],[سلف ]:[خصم ]])+Table4[[#This Row],[اضافي ]]</f>
        <v>-4720</v>
      </c>
      <c r="T1468" s="41" t="s">
        <v>452</v>
      </c>
      <c r="U1468" s="58">
        <f>Table4[[#This Row],[ سعر اليومية ]]*Table4[[#This Row],[عدد الدورات ]]-Table4[[#This Row],[سعر يومية السائق]]*L1468</f>
        <v>42</v>
      </c>
      <c r="V1468" s="58">
        <f>U1468-Table4[[#This Row],[W/H  3%]]</f>
        <v>5.3400000000000034</v>
      </c>
      <c r="W1468" s="66" t="str">
        <f>Table4[[#This Row],[اليوم]]&amp;Table4[[#This Row],[الشهر ]]&amp;Table4[[#This Row],[العام]]</f>
        <v>3152026</v>
      </c>
      <c r="X1468" s="66" t="s">
        <v>304</v>
      </c>
    </row>
    <row r="1469" spans="1:24" x14ac:dyDescent="0.3">
      <c r="A1469" s="62">
        <v>31</v>
      </c>
      <c r="B1469" s="62">
        <v>5</v>
      </c>
      <c r="C1469" s="62">
        <v>2026</v>
      </c>
      <c r="D1469" s="41" t="str">
        <f t="shared" si="90"/>
        <v>مصطفي رشدي3المنيب5شفتسعوديالقطاميةاتوبيس 28</v>
      </c>
      <c r="E1469" s="4">
        <v>5012</v>
      </c>
      <c r="F1469" s="41" t="str">
        <f>VLOOKUP(E1469,mapping!C:J,2,FALSE)</f>
        <v>مصطفي رشدي3</v>
      </c>
      <c r="G1469" s="41" t="str">
        <f>IFERROR(VLOOKUP(F1469,mapping!$D$3:$J$200,2,FALSE),0)</f>
        <v>المنيب5شفت</v>
      </c>
      <c r="H1469" s="41" t="str">
        <f>IFERROR(VLOOKUP(F1469,mapping!$D$3:$J$200,3,FALSE),0)</f>
        <v>سعودي</v>
      </c>
      <c r="I1469" s="41" t="str">
        <f>IFERROR(VLOOKUP(F1469,mapping!$D$3:$J$200,4,FALSE),0)</f>
        <v>القطامية</v>
      </c>
      <c r="J1469" s="41" t="str">
        <f>IFERROR(VLOOKUP(F1469,mapping!$D$3:$J$200,5,FALSE),0)</f>
        <v>اتوبيس 28</v>
      </c>
      <c r="K1469" s="63">
        <f>IF(W1469=mapping!$N$1,IFERROR(VLOOKUP(Table4[[#This Row],[Column1]],mapping!A:L,11,FALSE),0),IF(W1469&gt;mapping!$N$1,IFERROR(VLOOKUP(Table4[[#This Row],[Column1]],mapping!A:L,11,FALSE),0),))</f>
        <v>2649</v>
      </c>
      <c r="L1469" s="139">
        <v>1</v>
      </c>
      <c r="M1469" s="60">
        <f>IF(W1469=mapping!$N$1,IFERROR(VLOOKUP(Table4[[#This Row],[Column1]],mapping!A:L,12,FALSE),0),IF(W1469&gt;mapping!$N$1,IFERROR(VLOOKUP(Table4[[#This Row],[Column1]],mapping!A:L,12,FALSE),0),0))</f>
        <v>2060</v>
      </c>
      <c r="N1469" s="58">
        <f>Table4[[#This Row],[ سعر اليومية ]]*3%*Table4[[#This Row],[عدد الدورات ]]</f>
        <v>79.47</v>
      </c>
      <c r="O1469" s="56">
        <f>Table4[[#This Row],[ سعر اليومية ]]*Table4[[#This Row],[عدد الدورات ]]-N1469</f>
        <v>2569.5300000000002</v>
      </c>
      <c r="P1469" s="194"/>
      <c r="Q1469" s="194"/>
      <c r="R1469" s="194"/>
      <c r="S1469" s="58">
        <f>(Table4[[#This Row],[سعر يومية السائق]]*Table4[[#This Row],[عدد الدورات ]])-SUM(Table4[[#This Row],[سلف ]:[خصم ]])+Table4[[#This Row],[اضافي ]]</f>
        <v>2060</v>
      </c>
      <c r="U1469" s="58">
        <f>Table4[[#This Row],[ سعر اليومية ]]*Table4[[#This Row],[عدد الدورات ]]-Table4[[#This Row],[سعر يومية السائق]]*L1469</f>
        <v>589</v>
      </c>
      <c r="V1469" s="58">
        <f>U1469-Table4[[#This Row],[W/H  3%]]</f>
        <v>509.53</v>
      </c>
      <c r="W1469" s="66" t="str">
        <f>Table4[[#This Row],[اليوم]]&amp;Table4[[#This Row],[الشهر ]]&amp;Table4[[#This Row],[العام]]</f>
        <v>3152026</v>
      </c>
      <c r="X1469" s="66" t="s">
        <v>304</v>
      </c>
    </row>
    <row r="1470" spans="1:24" x14ac:dyDescent="0.3">
      <c r="A1470" s="62">
        <v>31</v>
      </c>
      <c r="B1470" s="62">
        <v>5</v>
      </c>
      <c r="C1470" s="62">
        <v>2026</v>
      </c>
      <c r="D1470" s="41" t="str">
        <f t="shared" si="90"/>
        <v>مصطفي رشدي4المنيب Wصباحيةسعوديالقطاميةاتوبيس 28</v>
      </c>
      <c r="E1470" s="4">
        <v>5013</v>
      </c>
      <c r="F1470" s="41" t="str">
        <f>VLOOKUP(E1470,mapping!C:J,2,FALSE)</f>
        <v>مصطفي رشدي4</v>
      </c>
      <c r="G1470" s="41" t="str">
        <f>IFERROR(VLOOKUP(F1470,mapping!$D$3:$J$200,2,FALSE),0)</f>
        <v>المنيب Wصباحية</v>
      </c>
      <c r="H1470" s="41" t="str">
        <f>IFERROR(VLOOKUP(F1470,mapping!$D$3:$J$200,3,FALSE),0)</f>
        <v>سعودي</v>
      </c>
      <c r="I1470" s="41" t="str">
        <f>IFERROR(VLOOKUP(F1470,mapping!$D$3:$J$200,4,FALSE),0)</f>
        <v>القطامية</v>
      </c>
      <c r="J1470" s="41" t="str">
        <f>IFERROR(VLOOKUP(F1470,mapping!$D$3:$J$200,5,FALSE),0)</f>
        <v>اتوبيس 28</v>
      </c>
      <c r="K1470" s="63">
        <f>IF(W1470=mapping!$N$1,IFERROR(VLOOKUP(Table4[[#This Row],[Column1]],mapping!A:L,11,FALSE),0),IF(W1470&gt;mapping!$N$1,IFERROR(VLOOKUP(Table4[[#This Row],[Column1]],mapping!A:L,11,FALSE),0),))</f>
        <v>1059</v>
      </c>
      <c r="L1470" s="139">
        <v>1</v>
      </c>
      <c r="M1470" s="60">
        <f>IF(W1470=mapping!$N$1,IFERROR(VLOOKUP(Table4[[#This Row],[Column1]],mapping!A:L,12,FALSE),0),IF(W1470&gt;mapping!$N$1,IFERROR(VLOOKUP(Table4[[#This Row],[Column1]],mapping!A:L,12,FALSE),0),0))</f>
        <v>1000</v>
      </c>
      <c r="N1470" s="58">
        <f>Table4[[#This Row],[ سعر اليومية ]]*3%*Table4[[#This Row],[عدد الدورات ]]</f>
        <v>31.77</v>
      </c>
      <c r="O1470" s="56">
        <f>Table4[[#This Row],[ سعر اليومية ]]*Table4[[#This Row],[عدد الدورات ]]-N1470</f>
        <v>1027.23</v>
      </c>
      <c r="P1470" s="194"/>
      <c r="Q1470" s="194">
        <v>3000</v>
      </c>
      <c r="R1470" s="194"/>
      <c r="S1470" s="58">
        <f>(Table4[[#This Row],[سعر يومية السائق]]*Table4[[#This Row],[عدد الدورات ]])-SUM(Table4[[#This Row],[سلف ]:[خصم ]])+Table4[[#This Row],[اضافي ]]</f>
        <v>-2000</v>
      </c>
      <c r="T1470" s="41" t="s">
        <v>453</v>
      </c>
      <c r="U1470" s="58">
        <f>Table4[[#This Row],[ سعر اليومية ]]*Table4[[#This Row],[عدد الدورات ]]-Table4[[#This Row],[سعر يومية السائق]]*L1470</f>
        <v>59</v>
      </c>
      <c r="V1470" s="58">
        <f>U1470-Table4[[#This Row],[W/H  3%]]</f>
        <v>27.23</v>
      </c>
      <c r="W1470" s="66" t="str">
        <f>Table4[[#This Row],[اليوم]]&amp;Table4[[#This Row],[الشهر ]]&amp;Table4[[#This Row],[العام]]</f>
        <v>3152026</v>
      </c>
      <c r="X1470" s="66" t="s">
        <v>304</v>
      </c>
    </row>
    <row r="1471" spans="1:24" x14ac:dyDescent="0.3">
      <c r="A1471" s="62">
        <v>31</v>
      </c>
      <c r="B1471" s="62">
        <v>5</v>
      </c>
      <c r="C1471" s="62">
        <v>2026</v>
      </c>
      <c r="D1471" s="41" t="str">
        <f t="shared" si="90"/>
        <v>مصطفي رشدي5صقر 2 ورديةسعوديالقطاميةاتوبيس 28</v>
      </c>
      <c r="E1471" s="4">
        <v>5014</v>
      </c>
      <c r="F1471" s="41" t="str">
        <f>VLOOKUP(E1471,mapping!C:J,2,FALSE)</f>
        <v>مصطفي رشدي5</v>
      </c>
      <c r="G1471" s="41" t="str">
        <f>IFERROR(VLOOKUP(F1471,mapping!$D$3:$J$200,2,FALSE),0)</f>
        <v>صقر 2 وردية</v>
      </c>
      <c r="H1471" s="41" t="str">
        <f>IFERROR(VLOOKUP(F1471,mapping!$D$3:$J$200,3,FALSE),0)</f>
        <v>سعودي</v>
      </c>
      <c r="I1471" s="41" t="str">
        <f>IFERROR(VLOOKUP(F1471,mapping!$D$3:$J$200,4,FALSE),0)</f>
        <v>القطامية</v>
      </c>
      <c r="J1471" s="41" t="str">
        <f>IFERROR(VLOOKUP(F1471,mapping!$D$3:$J$200,5,FALSE),0)</f>
        <v>اتوبيس 28</v>
      </c>
      <c r="K1471" s="63">
        <f>IF(W1471=mapping!$N$1,IFERROR(VLOOKUP(Table4[[#This Row],[Column1]],mapping!A:L,11,FALSE),0),IF(W1471&gt;mapping!$N$1,IFERROR(VLOOKUP(Table4[[#This Row],[Column1]],mapping!A:L,11,FALSE),0),))</f>
        <v>2120</v>
      </c>
      <c r="L1471" s="139">
        <v>1</v>
      </c>
      <c r="M1471" s="60">
        <f>IF(W1471=mapping!$N$1,IFERROR(VLOOKUP(Table4[[#This Row],[Column1]],mapping!A:L,12,FALSE),0),IF(W1471&gt;mapping!$N$1,IFERROR(VLOOKUP(Table4[[#This Row],[Column1]],mapping!A:L,12,FALSE),0),0))</f>
        <v>1780</v>
      </c>
      <c r="N1471" s="58">
        <f>Table4[[#This Row],[ سعر اليومية ]]*3%*Table4[[#This Row],[عدد الدورات ]]</f>
        <v>63.599999999999994</v>
      </c>
      <c r="O1471" s="56">
        <f>Table4[[#This Row],[ سعر اليومية ]]*Table4[[#This Row],[عدد الدورات ]]-N1471</f>
        <v>2056.4</v>
      </c>
      <c r="P1471" s="194"/>
      <c r="Q1471" s="194"/>
      <c r="R1471" s="194">
        <v>20400</v>
      </c>
      <c r="S1471" s="58">
        <f>(Table4[[#This Row],[سعر يومية السائق]]*Table4[[#This Row],[عدد الدورات ]])-SUM(Table4[[#This Row],[سلف ]:[خصم ]])+Table4[[#This Row],[اضافي ]]</f>
        <v>22180</v>
      </c>
      <c r="T1471" s="41" t="s">
        <v>464</v>
      </c>
      <c r="U1471" s="58">
        <f>Table4[[#This Row],[ سعر اليومية ]]*Table4[[#This Row],[عدد الدورات ]]-Table4[[#This Row],[سعر يومية السائق]]*L1471</f>
        <v>340</v>
      </c>
      <c r="V1471" s="58">
        <f>U1471-Table4[[#This Row],[W/H  3%]]</f>
        <v>276.39999999999998</v>
      </c>
      <c r="W1471" s="66" t="str">
        <f>Table4[[#This Row],[اليوم]]&amp;Table4[[#This Row],[الشهر ]]&amp;Table4[[#This Row],[العام]]</f>
        <v>3152026</v>
      </c>
      <c r="X1471" s="66" t="s">
        <v>304</v>
      </c>
    </row>
    <row r="1472" spans="1:24" x14ac:dyDescent="0.3">
      <c r="A1472" s="62">
        <v>31</v>
      </c>
      <c r="B1472" s="62">
        <v>5</v>
      </c>
      <c r="C1472" s="62">
        <v>2026</v>
      </c>
      <c r="D1472" s="41" t="str">
        <f t="shared" si="90"/>
        <v>مصطفي رشدي6المنيب 2 ورديةسعوديالقطاميةاتوبيس 28</v>
      </c>
      <c r="E1472" s="4">
        <v>5027</v>
      </c>
      <c r="F1472" s="41" t="str">
        <f>VLOOKUP(E1472,mapping!C:J,2,FALSE)</f>
        <v>مصطفي رشدي6</v>
      </c>
      <c r="G1472" s="41" t="str">
        <f>IFERROR(VLOOKUP(F1472,mapping!$D$3:$J$200,2,FALSE),0)</f>
        <v>المنيب 2 وردية</v>
      </c>
      <c r="H1472" s="41" t="str">
        <f>IFERROR(VLOOKUP(F1472,mapping!$D$3:$J$200,3,FALSE),0)</f>
        <v>سعودي</v>
      </c>
      <c r="I1472" s="41" t="str">
        <f>IFERROR(VLOOKUP(F1472,mapping!$D$3:$J$200,4,FALSE),0)</f>
        <v>القطامية</v>
      </c>
      <c r="J1472" s="41" t="str">
        <f>IFERROR(VLOOKUP(F1472,mapping!$D$3:$J$200,5,FALSE),0)</f>
        <v>اتوبيس 28</v>
      </c>
      <c r="K1472" s="63">
        <f>IF(W1472=mapping!$N$1,IFERROR(VLOOKUP(Table4[[#This Row],[Column1]],mapping!A:L,11,FALSE),0),IF(W1472&gt;mapping!$N$1,IFERROR(VLOOKUP(Table4[[#This Row],[Column1]],mapping!A:L,11,FALSE),0),))</f>
        <v>3944</v>
      </c>
      <c r="L1472" s="139">
        <v>1</v>
      </c>
      <c r="M1472" s="60">
        <f>IF(W1472=mapping!$N$1,IFERROR(VLOOKUP(Table4[[#This Row],[Column1]],mapping!A:L,12,FALSE),0),IF(W1472&gt;mapping!$N$1,IFERROR(VLOOKUP(Table4[[#This Row],[Column1]],mapping!A:L,12,FALSE),0),0))</f>
        <v>3600</v>
      </c>
      <c r="N1472" s="58">
        <f>Table4[[#This Row],[ سعر اليومية ]]*3%*Table4[[#This Row],[عدد الدورات ]]</f>
        <v>118.32</v>
      </c>
      <c r="O1472" s="56">
        <f>Table4[[#This Row],[ سعر اليومية ]]*Table4[[#This Row],[عدد الدورات ]]-N1472</f>
        <v>3825.68</v>
      </c>
      <c r="P1472" s="194"/>
      <c r="Q1472" s="194"/>
      <c r="R1472" s="194">
        <v>1100</v>
      </c>
      <c r="S1472" s="58">
        <f>(Table4[[#This Row],[سعر يومية السائق]]*Table4[[#This Row],[عدد الدورات ]])-SUM(Table4[[#This Row],[سلف ]:[خصم ]])+Table4[[#This Row],[اضافي ]]</f>
        <v>4700</v>
      </c>
      <c r="T1472" s="41" t="s">
        <v>478</v>
      </c>
      <c r="U1472" s="58">
        <f>Table4[[#This Row],[ سعر اليومية ]]*Table4[[#This Row],[عدد الدورات ]]-Table4[[#This Row],[سعر يومية السائق]]*L1472</f>
        <v>344</v>
      </c>
      <c r="V1472" s="58">
        <f>U1472-Table4[[#This Row],[W/H  3%]]</f>
        <v>225.68</v>
      </c>
      <c r="W1472" s="66" t="str">
        <f>Table4[[#This Row],[اليوم]]&amp;Table4[[#This Row],[الشهر ]]&amp;Table4[[#This Row],[العام]]</f>
        <v>3152026</v>
      </c>
      <c r="X1472" s="66" t="s">
        <v>304</v>
      </c>
    </row>
    <row r="1473" spans="1:24" x14ac:dyDescent="0.3">
      <c r="A1473" s="62">
        <v>31</v>
      </c>
      <c r="B1473" s="62">
        <v>5</v>
      </c>
      <c r="C1473" s="62">
        <v>2026</v>
      </c>
      <c r="D1473" s="41" t="str">
        <f t="shared" si="90"/>
        <v>كرم ترك 1قليوب 2 ورديةسعوديالقطاميةاتوبيس 28</v>
      </c>
      <c r="E1473" s="4">
        <v>5015</v>
      </c>
      <c r="F1473" s="41" t="str">
        <f>VLOOKUP(E1473,mapping!C:J,2,FALSE)</f>
        <v>كرم ترك 1</v>
      </c>
      <c r="G1473" s="41" t="str">
        <f>IFERROR(VLOOKUP(F1473,mapping!$D$3:$J$200,2,FALSE),0)</f>
        <v>قليوب 2 وردية</v>
      </c>
      <c r="H1473" s="41" t="str">
        <f>IFERROR(VLOOKUP(F1473,mapping!$D$3:$J$200,3,FALSE),0)</f>
        <v>سعودي</v>
      </c>
      <c r="I1473" s="41" t="str">
        <f>IFERROR(VLOOKUP(F1473,mapping!$D$3:$J$200,4,FALSE),0)</f>
        <v>القطامية</v>
      </c>
      <c r="J1473" s="41" t="str">
        <f>IFERROR(VLOOKUP(F1473,mapping!$D$3:$J$200,5,FALSE),0)</f>
        <v>اتوبيس 28</v>
      </c>
      <c r="K1473" s="63">
        <f>IF(W1473=mapping!$N$1,IFERROR(VLOOKUP(Table4[[#This Row],[Column1]],mapping!A:L,11,FALSE),0),IF(W1473&gt;mapping!$N$1,IFERROR(VLOOKUP(Table4[[#This Row],[Column1]],mapping!A:L,11,FALSE),0),))</f>
        <v>3959</v>
      </c>
      <c r="L1473" s="139">
        <v>1</v>
      </c>
      <c r="M1473" s="60">
        <f>IF(W1473=mapping!$N$1,IFERROR(VLOOKUP(Table4[[#This Row],[Column1]],mapping!A:L,12,FALSE),0),IF(W1473&gt;mapping!$N$1,IFERROR(VLOOKUP(Table4[[#This Row],[Column1]],mapping!A:L,12,FALSE),0),0))</f>
        <v>4200</v>
      </c>
      <c r="N1473" s="58">
        <f>Table4[[#This Row],[ سعر اليومية ]]*3%*Table4[[#This Row],[عدد الدورات ]]</f>
        <v>118.77</v>
      </c>
      <c r="O1473" s="56">
        <f>Table4[[#This Row],[ سعر اليومية ]]*Table4[[#This Row],[عدد الدورات ]]-N1473</f>
        <v>3840.23</v>
      </c>
      <c r="P1473" s="194"/>
      <c r="Q1473" s="194"/>
      <c r="R1473" s="194"/>
      <c r="S1473" s="58">
        <f>(Table4[[#This Row],[سعر يومية السائق]]*Table4[[#This Row],[عدد الدورات ]])-SUM(Table4[[#This Row],[سلف ]:[خصم ]])+Table4[[#This Row],[اضافي ]]</f>
        <v>4200</v>
      </c>
      <c r="U1473" s="58">
        <f>Table4[[#This Row],[ سعر اليومية ]]*Table4[[#This Row],[عدد الدورات ]]-Table4[[#This Row],[سعر يومية السائق]]*L1473</f>
        <v>-241</v>
      </c>
      <c r="V1473" s="58">
        <f>U1473-Table4[[#This Row],[W/H  3%]]</f>
        <v>-359.77</v>
      </c>
      <c r="W1473" s="66" t="str">
        <f>Table4[[#This Row],[اليوم]]&amp;Table4[[#This Row],[الشهر ]]&amp;Table4[[#This Row],[العام]]</f>
        <v>3152026</v>
      </c>
      <c r="X1473" s="66" t="s">
        <v>304</v>
      </c>
    </row>
    <row r="1474" spans="1:24" x14ac:dyDescent="0.3">
      <c r="A1474" s="62">
        <v>31</v>
      </c>
      <c r="B1474" s="62">
        <v>5</v>
      </c>
      <c r="C1474" s="62">
        <v>2026</v>
      </c>
      <c r="D1474" s="41" t="str">
        <f t="shared" si="90"/>
        <v>كرم ترك 3قليوب 1 ورديةسعوديمدينتي اتوبيس 28</v>
      </c>
      <c r="E1474" s="4">
        <v>5018</v>
      </c>
      <c r="F1474" s="41" t="str">
        <f>VLOOKUP(E1474,mapping!C:J,2,FALSE)</f>
        <v>كرم ترك 3</v>
      </c>
      <c r="G1474" s="41" t="str">
        <f>IFERROR(VLOOKUP(F1474,mapping!$D$3:$J$200,2,FALSE),0)</f>
        <v>قليوب 1 وردية</v>
      </c>
      <c r="H1474" s="41" t="str">
        <f>IFERROR(VLOOKUP(F1474,mapping!$D$3:$J$200,3,FALSE),0)</f>
        <v>سعودي</v>
      </c>
      <c r="I1474" s="41" t="str">
        <f>IFERROR(VLOOKUP(F1474,mapping!$D$3:$J$200,4,FALSE),0)</f>
        <v xml:space="preserve">مدينتي </v>
      </c>
      <c r="J1474" s="41" t="str">
        <f>IFERROR(VLOOKUP(F1474,mapping!$D$3:$J$200,5,FALSE),0)</f>
        <v>اتوبيس 28</v>
      </c>
      <c r="K1474" s="63">
        <f>IF(W1474=mapping!$N$1,IFERROR(VLOOKUP(Table4[[#This Row],[Column1]],mapping!A:L,11,FALSE),0),IF(W1474&gt;mapping!$N$1,IFERROR(VLOOKUP(Table4[[#This Row],[Column1]],mapping!A:L,11,FALSE),0),))</f>
        <v>4634</v>
      </c>
      <c r="L1474" s="139">
        <v>1</v>
      </c>
      <c r="M1474" s="60">
        <f>IF(W1474=mapping!$N$1,IFERROR(VLOOKUP(Table4[[#This Row],[Column1]],mapping!A:L,12,FALSE),0),IF(W1474&gt;mapping!$N$1,IFERROR(VLOOKUP(Table4[[#This Row],[Column1]],mapping!A:L,12,FALSE),0),0))</f>
        <v>4000</v>
      </c>
      <c r="N1474" s="58">
        <f>Table4[[#This Row],[ سعر اليومية ]]*3%*Table4[[#This Row],[عدد الدورات ]]</f>
        <v>139.01999999999998</v>
      </c>
      <c r="O1474" s="56">
        <f>Table4[[#This Row],[ سعر اليومية ]]*Table4[[#This Row],[عدد الدورات ]]-N1474</f>
        <v>4494.9799999999996</v>
      </c>
      <c r="P1474" s="194"/>
      <c r="Q1474" s="194">
        <v>91600</v>
      </c>
      <c r="R1474" s="194"/>
      <c r="S1474" s="58">
        <f>(Table4[[#This Row],[سعر يومية السائق]]*Table4[[#This Row],[عدد الدورات ]])-SUM(Table4[[#This Row],[سلف ]:[خصم ]])+Table4[[#This Row],[اضافي ]]</f>
        <v>-87600</v>
      </c>
      <c r="T1474" s="41" t="s">
        <v>482</v>
      </c>
      <c r="U1474" s="58">
        <f>Table4[[#This Row],[ سعر اليومية ]]*Table4[[#This Row],[عدد الدورات ]]-Table4[[#This Row],[سعر يومية السائق]]*L1474</f>
        <v>634</v>
      </c>
      <c r="V1474" s="58">
        <f>U1474-Table4[[#This Row],[W/H  3%]]</f>
        <v>494.98</v>
      </c>
      <c r="W1474" s="66" t="str">
        <f>Table4[[#This Row],[اليوم]]&amp;Table4[[#This Row],[الشهر ]]&amp;Table4[[#This Row],[العام]]</f>
        <v>3152026</v>
      </c>
      <c r="X1474" s="66" t="s">
        <v>304</v>
      </c>
    </row>
    <row r="1475" spans="1:24" x14ac:dyDescent="0.3">
      <c r="A1475" s="62">
        <v>31</v>
      </c>
      <c r="B1475" s="62">
        <v>5</v>
      </c>
      <c r="C1475" s="62">
        <v>2026</v>
      </c>
      <c r="D1475" s="41" t="str">
        <f t="shared" si="90"/>
        <v>كرم ترك 4عدلي منصور شفتسعوديمدينتي اتوبيس 28</v>
      </c>
      <c r="E1475" s="4">
        <v>5019</v>
      </c>
      <c r="F1475" s="41" t="str">
        <f>VLOOKUP(E1475,mapping!C:J,2,FALSE)</f>
        <v>كرم ترك 4</v>
      </c>
      <c r="G1475" s="41" t="str">
        <f>IFERROR(VLOOKUP(F1475,mapping!$D$3:$J$200,2,FALSE),0)</f>
        <v>عدلي منصور شفت</v>
      </c>
      <c r="H1475" s="41" t="str">
        <f>IFERROR(VLOOKUP(F1475,mapping!$D$3:$J$200,3,FALSE),0)</f>
        <v>سعودي</v>
      </c>
      <c r="I1475" s="41" t="str">
        <f>IFERROR(VLOOKUP(F1475,mapping!$D$3:$J$200,4,FALSE),0)</f>
        <v xml:space="preserve">مدينتي </v>
      </c>
      <c r="J1475" s="41" t="str">
        <f>IFERROR(VLOOKUP(F1475,mapping!$D$3:$J$200,5,FALSE),0)</f>
        <v>اتوبيس 28</v>
      </c>
      <c r="K1475" s="63">
        <f>IF(W1475=mapping!$N$1,IFERROR(VLOOKUP(Table4[[#This Row],[Column1]],mapping!A:L,11,FALSE),0),IF(W1475&gt;mapping!$N$1,IFERROR(VLOOKUP(Table4[[#This Row],[Column1]],mapping!A:L,11,FALSE),0),))</f>
        <v>741</v>
      </c>
      <c r="L1475" s="139">
        <v>1</v>
      </c>
      <c r="M1475" s="60">
        <f>IF(W1475=mapping!$N$1,IFERROR(VLOOKUP(Table4[[#This Row],[Column1]],mapping!A:L,12,FALSE),0),IF(W1475&gt;mapping!$N$1,IFERROR(VLOOKUP(Table4[[#This Row],[Column1]],mapping!A:L,12,FALSE),0),0))</f>
        <v>500</v>
      </c>
      <c r="N1475" s="58">
        <f>Table4[[#This Row],[ سعر اليومية ]]*3%*Table4[[#This Row],[عدد الدورات ]]</f>
        <v>22.23</v>
      </c>
      <c r="O1475" s="56">
        <f>Table4[[#This Row],[ سعر اليومية ]]*Table4[[#This Row],[عدد الدورات ]]-N1475</f>
        <v>718.77</v>
      </c>
      <c r="P1475" s="194"/>
      <c r="Q1475" s="194"/>
      <c r="R1475" s="194"/>
      <c r="S1475" s="58">
        <f>(Table4[[#This Row],[سعر يومية السائق]]*Table4[[#This Row],[عدد الدورات ]])-SUM(Table4[[#This Row],[سلف ]:[خصم ]])+Table4[[#This Row],[اضافي ]]</f>
        <v>500</v>
      </c>
      <c r="U1475" s="58">
        <f>Table4[[#This Row],[ سعر اليومية ]]*Table4[[#This Row],[عدد الدورات ]]-Table4[[#This Row],[سعر يومية السائق]]*L1475</f>
        <v>241</v>
      </c>
      <c r="V1475" s="58">
        <f>U1475-Table4[[#This Row],[W/H  3%]]</f>
        <v>218.77</v>
      </c>
      <c r="W1475" s="66" t="str">
        <f>Table4[[#This Row],[اليوم]]&amp;Table4[[#This Row],[الشهر ]]&amp;Table4[[#This Row],[العام]]</f>
        <v>3152026</v>
      </c>
      <c r="X1475" s="66" t="s">
        <v>304</v>
      </c>
    </row>
    <row r="1476" spans="1:24" x14ac:dyDescent="0.3">
      <c r="A1476" s="62">
        <v>31</v>
      </c>
      <c r="B1476" s="62">
        <v>5</v>
      </c>
      <c r="C1476" s="62">
        <v>2026</v>
      </c>
      <c r="D1476" s="41" t="str">
        <f t="shared" si="90"/>
        <v>عماد النجار 4قليوب بيتوينسعوديمدينتي اتوبيس 28</v>
      </c>
      <c r="E1476" s="4">
        <v>5020</v>
      </c>
      <c r="F1476" s="41" t="str">
        <f>VLOOKUP(E1476,mapping!C:J,2,FALSE)</f>
        <v>عماد النجار 4</v>
      </c>
      <c r="G1476" s="41" t="str">
        <f>IFERROR(VLOOKUP(F1476,mapping!$D$3:$J$200,2,FALSE),0)</f>
        <v>قليوب بيتوين</v>
      </c>
      <c r="H1476" s="41" t="str">
        <f>IFERROR(VLOOKUP(F1476,mapping!$D$3:$J$200,3,FALSE),0)</f>
        <v>سعودي</v>
      </c>
      <c r="I1476" s="41" t="str">
        <f>IFERROR(VLOOKUP(F1476,mapping!$D$3:$J$200,4,FALSE),0)</f>
        <v xml:space="preserve">مدينتي </v>
      </c>
      <c r="J1476" s="41" t="str">
        <f>IFERROR(VLOOKUP(F1476,mapping!$D$3:$J$200,5,FALSE),0)</f>
        <v>اتوبيس 28</v>
      </c>
      <c r="K1476" s="63">
        <f>IF(W1476=mapping!$N$1,IFERROR(VLOOKUP(Table4[[#This Row],[Column1]],mapping!A:L,11,FALSE),0),IF(W1476&gt;mapping!$N$1,IFERROR(VLOOKUP(Table4[[#This Row],[Column1]],mapping!A:L,11,FALSE),0),))</f>
        <v>1482</v>
      </c>
      <c r="L1476" s="139">
        <v>1</v>
      </c>
      <c r="M1476" s="60">
        <f>IF(W1476=mapping!$N$1,IFERROR(VLOOKUP(Table4[[#This Row],[Column1]],mapping!A:L,12,FALSE),0),IF(W1476&gt;mapping!$N$1,IFERROR(VLOOKUP(Table4[[#This Row],[Column1]],mapping!A:L,12,FALSE),0),0))</f>
        <v>1400</v>
      </c>
      <c r="N1476" s="58">
        <f>Table4[[#This Row],[ سعر اليومية ]]*3%*Table4[[#This Row],[عدد الدورات ]]</f>
        <v>44.46</v>
      </c>
      <c r="O1476" s="56">
        <f>Table4[[#This Row],[ سعر اليومية ]]*Table4[[#This Row],[عدد الدورات ]]-N1476</f>
        <v>1437.54</v>
      </c>
      <c r="P1476" s="194"/>
      <c r="Q1476" s="194"/>
      <c r="R1476" s="194"/>
      <c r="S1476" s="58">
        <f>(Table4[[#This Row],[سعر يومية السائق]]*Table4[[#This Row],[عدد الدورات ]])-SUM(Table4[[#This Row],[سلف ]:[خصم ]])+Table4[[#This Row],[اضافي ]]</f>
        <v>1400</v>
      </c>
      <c r="U1476" s="58">
        <f>Table4[[#This Row],[ سعر اليومية ]]*Table4[[#This Row],[عدد الدورات ]]-Table4[[#This Row],[سعر يومية السائق]]*L1476</f>
        <v>82</v>
      </c>
      <c r="V1476" s="58">
        <f>U1476-Table4[[#This Row],[W/H  3%]]</f>
        <v>37.54</v>
      </c>
      <c r="W1476" s="66" t="str">
        <f>Table4[[#This Row],[اليوم]]&amp;Table4[[#This Row],[الشهر ]]&amp;Table4[[#This Row],[العام]]</f>
        <v>3152026</v>
      </c>
      <c r="X1476" s="66" t="s">
        <v>304</v>
      </c>
    </row>
    <row r="1477" spans="1:24" x14ac:dyDescent="0.3">
      <c r="A1477" s="62">
        <v>31</v>
      </c>
      <c r="B1477" s="62">
        <v>5</v>
      </c>
      <c r="C1477" s="62">
        <v>2026</v>
      </c>
      <c r="D1477" s="41" t="str">
        <f t="shared" si="90"/>
        <v>ممدوح كيلاني6المنيب 1 وردية سعوديمدينتي ميكروباص صيني</v>
      </c>
      <c r="E1477" s="4">
        <v>5021</v>
      </c>
      <c r="F1477" s="41" t="str">
        <f>VLOOKUP(E1477,mapping!C:J,2,FALSE)</f>
        <v>ممدوح كيلاني6</v>
      </c>
      <c r="G1477" s="41" t="str">
        <f>IFERROR(VLOOKUP(F1477,mapping!$D$3:$J$200,2,FALSE),0)</f>
        <v xml:space="preserve">المنيب 1 وردية </v>
      </c>
      <c r="H1477" s="41" t="str">
        <f>IFERROR(VLOOKUP(F1477,mapping!$D$3:$J$200,3,FALSE),0)</f>
        <v>سعودي</v>
      </c>
      <c r="I1477" s="41" t="str">
        <f>IFERROR(VLOOKUP(F1477,mapping!$D$3:$J$200,4,FALSE),0)</f>
        <v xml:space="preserve">مدينتي </v>
      </c>
      <c r="J1477" s="41" t="str">
        <f>IFERROR(VLOOKUP(F1477,mapping!$D$3:$J$200,5,FALSE),0)</f>
        <v>ميكروباص صيني</v>
      </c>
      <c r="K1477" s="63">
        <f>IF(W1477=mapping!$N$1,IFERROR(VLOOKUP(Table4[[#This Row],[Column1]],mapping!A:L,11,FALSE),0),IF(W1477&gt;mapping!$N$1,IFERROR(VLOOKUP(Table4[[#This Row],[Column1]],mapping!A:L,11,FALSE),0),))</f>
        <v>1482</v>
      </c>
      <c r="L1477" s="139">
        <v>1</v>
      </c>
      <c r="M1477" s="60">
        <f>IF(W1477=mapping!$N$1,IFERROR(VLOOKUP(Table4[[#This Row],[Column1]],mapping!A:L,12,FALSE),0),IF(W1477&gt;mapping!$N$1,IFERROR(VLOOKUP(Table4[[#This Row],[Column1]],mapping!A:L,12,FALSE),0),0))</f>
        <v>1350</v>
      </c>
      <c r="N1477" s="58">
        <f>Table4[[#This Row],[ سعر اليومية ]]*3%*Table4[[#This Row],[عدد الدورات ]]</f>
        <v>44.46</v>
      </c>
      <c r="O1477" s="56">
        <f>Table4[[#This Row],[ سعر اليومية ]]*Table4[[#This Row],[عدد الدورات ]]-N1477</f>
        <v>1437.54</v>
      </c>
      <c r="P1477" s="194"/>
      <c r="Q1477" s="194"/>
      <c r="R1477" s="194"/>
      <c r="S1477" s="58">
        <f>(Table4[[#This Row],[سعر يومية السائق]]*Table4[[#This Row],[عدد الدورات ]])-SUM(Table4[[#This Row],[سلف ]:[خصم ]])+Table4[[#This Row],[اضافي ]]</f>
        <v>1350</v>
      </c>
      <c r="U1477" s="58">
        <f>Table4[[#This Row],[ سعر اليومية ]]*Table4[[#This Row],[عدد الدورات ]]-Table4[[#This Row],[سعر يومية السائق]]*L1477</f>
        <v>132</v>
      </c>
      <c r="V1477" s="58">
        <f>U1477-Table4[[#This Row],[W/H  3%]]</f>
        <v>87.539999999999992</v>
      </c>
      <c r="W1477" s="66" t="str">
        <f>Table4[[#This Row],[اليوم]]&amp;Table4[[#This Row],[الشهر ]]&amp;Table4[[#This Row],[العام]]</f>
        <v>3152026</v>
      </c>
      <c r="X1477" s="66" t="s">
        <v>304</v>
      </c>
    </row>
    <row r="1478" spans="1:24" x14ac:dyDescent="0.3">
      <c r="A1478" s="62">
        <v>31</v>
      </c>
      <c r="B1478" s="62">
        <v>5</v>
      </c>
      <c r="C1478" s="62">
        <v>2026</v>
      </c>
      <c r="D1478" s="41" t="str">
        <f t="shared" si="90"/>
        <v>ممدوح كيلاني4المنيب 2 وردية سعوديمدينتي ميكروباص صيني</v>
      </c>
      <c r="E1478" s="4">
        <v>5022</v>
      </c>
      <c r="F1478" s="41" t="str">
        <f>VLOOKUP(E1478,mapping!C:J,2,FALSE)</f>
        <v>ممدوح كيلاني4</v>
      </c>
      <c r="G1478" s="41" t="str">
        <f>IFERROR(VLOOKUP(F1478,mapping!$D$3:$J$200,2,FALSE),0)</f>
        <v xml:space="preserve">المنيب 2 وردية </v>
      </c>
      <c r="H1478" s="41" t="str">
        <f>IFERROR(VLOOKUP(F1478,mapping!$D$3:$J$200,3,FALSE),0)</f>
        <v>سعودي</v>
      </c>
      <c r="I1478" s="41" t="str">
        <f>IFERROR(VLOOKUP(F1478,mapping!$D$3:$J$200,4,FALSE),0)</f>
        <v xml:space="preserve">مدينتي </v>
      </c>
      <c r="J1478" s="41" t="str">
        <f>IFERROR(VLOOKUP(F1478,mapping!$D$3:$J$200,5,FALSE),0)</f>
        <v>ميكروباص صيني</v>
      </c>
      <c r="K1478" s="63">
        <f>IF(W1478=mapping!$N$1,IFERROR(VLOOKUP(Table4[[#This Row],[Column1]],mapping!A:L,11,FALSE),0),IF(W1478&gt;mapping!$N$1,IFERROR(VLOOKUP(Table4[[#This Row],[Column1]],mapping!A:L,11,FALSE),0),))</f>
        <v>2965</v>
      </c>
      <c r="L1478" s="139">
        <v>1</v>
      </c>
      <c r="M1478" s="60">
        <f>IF(W1478=mapping!$N$1,IFERROR(VLOOKUP(Table4[[#This Row],[Column1]],mapping!A:L,12,FALSE),0),IF(W1478&gt;mapping!$N$1,IFERROR(VLOOKUP(Table4[[#This Row],[Column1]],mapping!A:L,12,FALSE),0),0))</f>
        <v>2600</v>
      </c>
      <c r="N1478" s="58">
        <f>Table4[[#This Row],[ سعر اليومية ]]*3%*Table4[[#This Row],[عدد الدورات ]]</f>
        <v>88.95</v>
      </c>
      <c r="O1478" s="56">
        <f>Table4[[#This Row],[ سعر اليومية ]]*Table4[[#This Row],[عدد الدورات ]]-N1478</f>
        <v>2876.05</v>
      </c>
      <c r="P1478" s="194"/>
      <c r="Q1478" s="194"/>
      <c r="R1478" s="194"/>
      <c r="S1478" s="58">
        <f>(Table4[[#This Row],[سعر يومية السائق]]*Table4[[#This Row],[عدد الدورات ]])-SUM(Table4[[#This Row],[سلف ]:[خصم ]])+Table4[[#This Row],[اضافي ]]</f>
        <v>2600</v>
      </c>
      <c r="U1478" s="58">
        <f>Table4[[#This Row],[ سعر اليومية ]]*Table4[[#This Row],[عدد الدورات ]]-Table4[[#This Row],[سعر يومية السائق]]*L1478</f>
        <v>365</v>
      </c>
      <c r="V1478" s="58">
        <f>U1478-Table4[[#This Row],[W/H  3%]]</f>
        <v>276.05</v>
      </c>
      <c r="W1478" s="66" t="str">
        <f>Table4[[#This Row],[اليوم]]&amp;Table4[[#This Row],[الشهر ]]&amp;Table4[[#This Row],[العام]]</f>
        <v>3152026</v>
      </c>
      <c r="X1478" s="66" t="s">
        <v>304</v>
      </c>
    </row>
    <row r="1479" spans="1:24" x14ac:dyDescent="0.3">
      <c r="A1479" s="62">
        <v>31</v>
      </c>
      <c r="B1479" s="62">
        <v>5</v>
      </c>
      <c r="C1479" s="62">
        <v>2026</v>
      </c>
      <c r="D1479" s="41" t="str">
        <f t="shared" si="90"/>
        <v>فرج 5حلوان 2 ورديةسعوديمدينتي اتوبيس 28</v>
      </c>
      <c r="E1479" s="4">
        <v>5023</v>
      </c>
      <c r="F1479" s="41" t="str">
        <f>VLOOKUP(E1479,mapping!C:J,2,FALSE)</f>
        <v>فرج 5</v>
      </c>
      <c r="G1479" s="41" t="str">
        <f>IFERROR(VLOOKUP(F1479,mapping!$D$3:$J$200,2,FALSE),0)</f>
        <v>حلوان 2 وردية</v>
      </c>
      <c r="H1479" s="41" t="str">
        <f>IFERROR(VLOOKUP(F1479,mapping!$D$3:$J$200,3,FALSE),0)</f>
        <v>سعودي</v>
      </c>
      <c r="I1479" s="41" t="str">
        <f>IFERROR(VLOOKUP(F1479,mapping!$D$3:$J$200,4,FALSE),0)</f>
        <v xml:space="preserve">مدينتي </v>
      </c>
      <c r="J1479" s="41" t="str">
        <f>IFERROR(VLOOKUP(F1479,mapping!$D$3:$J$200,5,FALSE),0)</f>
        <v>اتوبيس 28</v>
      </c>
      <c r="K1479" s="63">
        <f>IF(W1479=mapping!$N$1,IFERROR(VLOOKUP(Table4[[#This Row],[Column1]],mapping!A:L,11,FALSE),0),IF(W1479&gt;mapping!$N$1,IFERROR(VLOOKUP(Table4[[#This Row],[Column1]],mapping!A:L,11,FALSE),0),))</f>
        <v>4634</v>
      </c>
      <c r="L1479" s="139">
        <v>1</v>
      </c>
      <c r="M1479" s="60">
        <f>IF(W1479=mapping!$N$1,IFERROR(VLOOKUP(Table4[[#This Row],[Column1]],mapping!A:L,12,FALSE),0),IF(W1479&gt;mapping!$N$1,IFERROR(VLOOKUP(Table4[[#This Row],[Column1]],mapping!A:L,12,FALSE),0),0))</f>
        <v>4100</v>
      </c>
      <c r="N1479" s="58">
        <f>Table4[[#This Row],[ سعر اليومية ]]*3%*Table4[[#This Row],[عدد الدورات ]]</f>
        <v>139.01999999999998</v>
      </c>
      <c r="O1479" s="56">
        <f>Table4[[#This Row],[ سعر اليومية ]]*Table4[[#This Row],[عدد الدورات ]]-N1479</f>
        <v>4494.9799999999996</v>
      </c>
      <c r="P1479" s="194"/>
      <c r="Q1479" s="194"/>
      <c r="R1479" s="194"/>
      <c r="S1479" s="58">
        <f>(Table4[[#This Row],[سعر يومية السائق]]*Table4[[#This Row],[عدد الدورات ]])-SUM(Table4[[#This Row],[سلف ]:[خصم ]])+Table4[[#This Row],[اضافي ]]</f>
        <v>4100</v>
      </c>
      <c r="U1479" s="58">
        <f>Table4[[#This Row],[ سعر اليومية ]]*Table4[[#This Row],[عدد الدورات ]]-Table4[[#This Row],[سعر يومية السائق]]*L1479</f>
        <v>534</v>
      </c>
      <c r="V1479" s="58">
        <f>U1479-Table4[[#This Row],[W/H  3%]]</f>
        <v>394.98</v>
      </c>
      <c r="W1479" s="66" t="str">
        <f>Table4[[#This Row],[اليوم]]&amp;Table4[[#This Row],[الشهر ]]&amp;Table4[[#This Row],[العام]]</f>
        <v>3152026</v>
      </c>
      <c r="X1479" s="66" t="s">
        <v>304</v>
      </c>
    </row>
    <row r="1480" spans="1:24" x14ac:dyDescent="0.3">
      <c r="A1480" s="62">
        <v>31</v>
      </c>
      <c r="B1480" s="62">
        <v>5</v>
      </c>
      <c r="C1480" s="62">
        <v>2026</v>
      </c>
      <c r="D1480" s="41" t="str">
        <f t="shared" si="90"/>
        <v>سيد الحاويالحلميةسعوديمدينتي اتوبيس 28</v>
      </c>
      <c r="E1480" s="4">
        <v>5024</v>
      </c>
      <c r="F1480" s="41" t="str">
        <f>VLOOKUP(E1480,mapping!C:J,2,FALSE)</f>
        <v>سيد الحاوي</v>
      </c>
      <c r="G1480" s="41" t="str">
        <f>IFERROR(VLOOKUP(F1480,mapping!$D$3:$J$200,2,FALSE),0)</f>
        <v>الحلمية</v>
      </c>
      <c r="H1480" s="41" t="str">
        <f>IFERROR(VLOOKUP(F1480,mapping!$D$3:$J$200,3,FALSE),0)</f>
        <v>سعودي</v>
      </c>
      <c r="I1480" s="41" t="str">
        <f>IFERROR(VLOOKUP(F1480,mapping!$D$3:$J$200,4,FALSE),0)</f>
        <v xml:space="preserve">مدينتي </v>
      </c>
      <c r="J1480" s="41" t="str">
        <f>IFERROR(VLOOKUP(F1480,mapping!$D$3:$J$200,5,FALSE),0)</f>
        <v>اتوبيس 28</v>
      </c>
      <c r="K1480" s="63">
        <f>IF(W1480=mapping!$N$1,IFERROR(VLOOKUP(Table4[[#This Row],[Column1]],mapping!A:L,11,FALSE),0),IF(W1480&gt;mapping!$N$1,IFERROR(VLOOKUP(Table4[[#This Row],[Column1]],mapping!A:L,11,FALSE),0),))</f>
        <v>4634</v>
      </c>
      <c r="L1480" s="139">
        <v>1</v>
      </c>
      <c r="M1480" s="60">
        <f>IF(W1480=mapping!$N$1,IFERROR(VLOOKUP(Table4[[#This Row],[Column1]],mapping!A:L,12,FALSE),0),IF(W1480&gt;mapping!$N$1,IFERROR(VLOOKUP(Table4[[#This Row],[Column1]],mapping!A:L,12,FALSE),0),0))</f>
        <v>3750</v>
      </c>
      <c r="N1480" s="58">
        <f>Table4[[#This Row],[ سعر اليومية ]]*3%*Table4[[#This Row],[عدد الدورات ]]</f>
        <v>139.01999999999998</v>
      </c>
      <c r="O1480" s="56">
        <f>Table4[[#This Row],[ سعر اليومية ]]*Table4[[#This Row],[عدد الدورات ]]-N1480</f>
        <v>4494.9799999999996</v>
      </c>
      <c r="P1480" s="194"/>
      <c r="Q1480" s="194"/>
      <c r="R1480" s="194"/>
      <c r="S1480" s="58">
        <f>(Table4[[#This Row],[سعر يومية السائق]]*Table4[[#This Row],[عدد الدورات ]])-SUM(Table4[[#This Row],[سلف ]:[خصم ]])+Table4[[#This Row],[اضافي ]]</f>
        <v>3750</v>
      </c>
      <c r="U1480" s="58">
        <f>Table4[[#This Row],[ سعر اليومية ]]*Table4[[#This Row],[عدد الدورات ]]-Table4[[#This Row],[سعر يومية السائق]]*L1480</f>
        <v>884</v>
      </c>
      <c r="V1480" s="58">
        <f>U1480-Table4[[#This Row],[W/H  3%]]</f>
        <v>744.98</v>
      </c>
      <c r="W1480" s="66" t="str">
        <f>Table4[[#This Row],[اليوم]]&amp;Table4[[#This Row],[الشهر ]]&amp;Table4[[#This Row],[العام]]</f>
        <v>3152026</v>
      </c>
      <c r="X1480" s="66" t="s">
        <v>304</v>
      </c>
    </row>
    <row r="1481" spans="1:24" x14ac:dyDescent="0.3">
      <c r="A1481" s="62">
        <v>31</v>
      </c>
      <c r="B1481" s="62">
        <v>5</v>
      </c>
      <c r="C1481" s="62">
        <v>2026</v>
      </c>
      <c r="D1481" s="41" t="str">
        <f t="shared" si="90"/>
        <v>سيد الحاوي 2عدلي منصور سعوديمدينتي اتوبيس 28</v>
      </c>
      <c r="E1481" s="4">
        <v>5028</v>
      </c>
      <c r="F1481" s="41" t="str">
        <f>VLOOKUP(E1481,mapping!C:J,2,FALSE)</f>
        <v>سيد الحاوي 2</v>
      </c>
      <c r="G1481" s="41" t="str">
        <f>IFERROR(VLOOKUP(F1481,mapping!$D$3:$J$200,2,FALSE),0)</f>
        <v xml:space="preserve">عدلي منصور </v>
      </c>
      <c r="H1481" s="41" t="str">
        <f>IFERROR(VLOOKUP(F1481,mapping!$D$3:$J$200,3,FALSE),0)</f>
        <v>سعودي</v>
      </c>
      <c r="I1481" s="41" t="str">
        <f>IFERROR(VLOOKUP(F1481,mapping!$D$3:$J$200,4,FALSE),0)</f>
        <v xml:space="preserve">مدينتي </v>
      </c>
      <c r="J1481" s="41" t="str">
        <f>IFERROR(VLOOKUP(F1481,mapping!$D$3:$J$200,5,FALSE),0)</f>
        <v>اتوبيس 28</v>
      </c>
      <c r="K1481" s="63">
        <f>IF(W1481=mapping!$N$1,IFERROR(VLOOKUP(Table4[[#This Row],[Column1]],mapping!A:L,11,FALSE),0),IF(W1481&gt;mapping!$N$1,IFERROR(VLOOKUP(Table4[[#This Row],[Column1]],mapping!A:L,11,FALSE),0),))</f>
        <v>741</v>
      </c>
      <c r="L1481" s="139">
        <v>1</v>
      </c>
      <c r="M1481" s="60">
        <f>IF(W1481=mapping!$N$1,IFERROR(VLOOKUP(Table4[[#This Row],[Column1]],mapping!A:L,12,FALSE),0),IF(W1481&gt;mapping!$N$1,IFERROR(VLOOKUP(Table4[[#This Row],[Column1]],mapping!A:L,12,FALSE),0),0))</f>
        <v>550</v>
      </c>
      <c r="N1481" s="58">
        <f>Table4[[#This Row],[ سعر اليومية ]]*3%*Table4[[#This Row],[عدد الدورات ]]</f>
        <v>22.23</v>
      </c>
      <c r="O1481" s="56">
        <f>Table4[[#This Row],[ سعر اليومية ]]*Table4[[#This Row],[عدد الدورات ]]-N1481</f>
        <v>718.77</v>
      </c>
      <c r="P1481" s="194"/>
      <c r="Q1481" s="194"/>
      <c r="R1481" s="194"/>
      <c r="S1481" s="58">
        <f>(Table4[[#This Row],[سعر يومية السائق]]*Table4[[#This Row],[عدد الدورات ]])-SUM(Table4[[#This Row],[سلف ]:[خصم ]])+Table4[[#This Row],[اضافي ]]</f>
        <v>550</v>
      </c>
      <c r="U1481" s="58">
        <f>Table4[[#This Row],[ سعر اليومية ]]*Table4[[#This Row],[عدد الدورات ]]-Table4[[#This Row],[سعر يومية السائق]]*L1481</f>
        <v>191</v>
      </c>
      <c r="V1481" s="58">
        <f>U1481-Table4[[#This Row],[W/H  3%]]</f>
        <v>168.77</v>
      </c>
      <c r="W1481" s="66" t="str">
        <f>Table4[[#This Row],[اليوم]]&amp;Table4[[#This Row],[الشهر ]]&amp;Table4[[#This Row],[العام]]</f>
        <v>3152026</v>
      </c>
      <c r="X1481" s="66" t="s">
        <v>304</v>
      </c>
    </row>
    <row r="1482" spans="1:24" x14ac:dyDescent="0.3">
      <c r="A1482" s="184">
        <v>31</v>
      </c>
      <c r="B1482" s="184">
        <v>5</v>
      </c>
      <c r="C1482" s="184">
        <v>2026</v>
      </c>
      <c r="D1482" s="184" t="str">
        <f t="shared" si="90"/>
        <v>حسام سعيد إضافيإضافيلوجستيكاإضافيإضافي</v>
      </c>
      <c r="E1482" s="204">
        <v>4015</v>
      </c>
      <c r="F1482" s="41" t="str">
        <f>VLOOKUP(E1482,mapping!C:J,2,FALSE)</f>
        <v>حسام سعيد إضافي</v>
      </c>
      <c r="G1482" s="41" t="str">
        <f>IFERROR(VLOOKUP(F1482,mapping!$D$3:$J$200,2,FALSE),0)</f>
        <v>إضافي</v>
      </c>
      <c r="H1482" s="41" t="str">
        <f>IFERROR(VLOOKUP(F1482,mapping!$D$3:$J$200,3,FALSE),0)</f>
        <v>لوجستيكا</v>
      </c>
      <c r="I1482" s="41" t="str">
        <f>IFERROR(VLOOKUP(F1482,mapping!$D$3:$J$200,4,FALSE),0)</f>
        <v>إضافي</v>
      </c>
      <c r="J1482" s="41" t="str">
        <f>IFERROR(VLOOKUP(F1482,mapping!$D$3:$J$200,5,FALSE),0)</f>
        <v>إضافي</v>
      </c>
      <c r="K1482" s="63">
        <f>IF(W1482=mapping!$N$1,IFERROR(VLOOKUP(Table4[[#This Row],[Column1]],mapping!A:L,11,FALSE),0),IF(W1482&gt;mapping!$N$1,IFERROR(VLOOKUP(Table4[[#This Row],[Column1]],mapping!A:L,11,FALSE),0),))</f>
        <v>1</v>
      </c>
      <c r="L1482" s="139">
        <v>1</v>
      </c>
      <c r="M1482" s="60">
        <f>IF(W1482=mapping!$N$1,IFERROR(VLOOKUP(Table4[[#This Row],[Column1]],mapping!A:L,12,FALSE),0),IF(W1482&gt;mapping!$N$1,IFERROR(VLOOKUP(Table4[[#This Row],[Column1]],mapping!A:L,12,FALSE),0),0))</f>
        <v>0</v>
      </c>
      <c r="N1482" s="58">
        <f>Table4[[#This Row],[ سعر اليومية ]]*3%*Table4[[#This Row],[عدد الدورات ]]</f>
        <v>0.03</v>
      </c>
      <c r="O1482" s="56">
        <f>Table4[[#This Row],[ سعر اليومية ]]*Table4[[#This Row],[عدد الدورات ]]-N1482</f>
        <v>0.97</v>
      </c>
      <c r="P1482" s="194"/>
      <c r="Q1482" s="194"/>
      <c r="R1482" s="194">
        <v>4600</v>
      </c>
      <c r="S1482" s="58">
        <f>(Table4[[#This Row],[سعر يومية السائق]]*Table4[[#This Row],[عدد الدورات ]])-SUM(Table4[[#This Row],[سلف ]:[خصم ]])+Table4[[#This Row],[اضافي ]]</f>
        <v>4600</v>
      </c>
      <c r="T1482" s="41" t="s">
        <v>443</v>
      </c>
      <c r="U1482" s="58">
        <f>Table4[[#This Row],[ سعر اليومية ]]*Table4[[#This Row],[عدد الدورات ]]-Table4[[#This Row],[سعر يومية السائق]]*L1482</f>
        <v>1</v>
      </c>
      <c r="V1482" s="58">
        <f>U1482-Table4[[#This Row],[W/H  3%]]</f>
        <v>0.97</v>
      </c>
      <c r="W1482" s="66" t="str">
        <f>Table4[[#This Row],[اليوم]]&amp;Table4[[#This Row],[الشهر ]]&amp;Table4[[#This Row],[العام]]</f>
        <v>3152026</v>
      </c>
      <c r="X1482" s="66" t="s">
        <v>304</v>
      </c>
    </row>
    <row r="1483" spans="1:24" x14ac:dyDescent="0.3">
      <c r="A1483" s="184">
        <v>31</v>
      </c>
      <c r="B1483" s="184">
        <v>5</v>
      </c>
      <c r="C1483" s="184">
        <v>2026</v>
      </c>
      <c r="D1483" s="184" t="str">
        <f t="shared" ref="D1483:D1485" si="93">F1483&amp;G1483&amp;H1483&amp;I1483&amp;J1483</f>
        <v>حسام سعيد إضافيإضافيلوجستيكاإضافيإضافي</v>
      </c>
      <c r="E1483" s="204">
        <v>4015</v>
      </c>
      <c r="F1483" s="41" t="str">
        <f>VLOOKUP(E1483,mapping!C:J,2,FALSE)</f>
        <v>حسام سعيد إضافي</v>
      </c>
      <c r="G1483" s="41" t="str">
        <f>IFERROR(VLOOKUP(F1483,mapping!$D$3:$J$200,2,FALSE),0)</f>
        <v>إضافي</v>
      </c>
      <c r="H1483" s="41" t="str">
        <f>IFERROR(VLOOKUP(F1483,mapping!$D$3:$J$200,3,FALSE),0)</f>
        <v>لوجستيكا</v>
      </c>
      <c r="I1483" s="41" t="str">
        <f>IFERROR(VLOOKUP(F1483,mapping!$D$3:$J$200,4,FALSE),0)</f>
        <v>إضافي</v>
      </c>
      <c r="J1483" s="41" t="str">
        <f>IFERROR(VLOOKUP(F1483,mapping!$D$3:$J$200,5,FALSE),0)</f>
        <v>إضافي</v>
      </c>
      <c r="K1483" s="63">
        <f>IF(W1483=mapping!$N$1,IFERROR(VLOOKUP(Table4[[#This Row],[Column1]],mapping!A:L,11,FALSE),0),IF(W1483&gt;mapping!$N$1,IFERROR(VLOOKUP(Table4[[#This Row],[Column1]],mapping!A:L,11,FALSE),0),))</f>
        <v>1</v>
      </c>
      <c r="L1483" s="139">
        <v>1</v>
      </c>
      <c r="M1483" s="60">
        <f>IF(W1483=mapping!$N$1,IFERROR(VLOOKUP(Table4[[#This Row],[Column1]],mapping!A:L,12,FALSE),0),IF(W1483&gt;mapping!$N$1,IFERROR(VLOOKUP(Table4[[#This Row],[Column1]],mapping!A:L,12,FALSE),0),0))</f>
        <v>0</v>
      </c>
      <c r="N1483" s="58">
        <f>Table4[[#This Row],[ سعر اليومية ]]*3%*Table4[[#This Row],[عدد الدورات ]]</f>
        <v>0.03</v>
      </c>
      <c r="O1483" s="56">
        <f>Table4[[#This Row],[ سعر اليومية ]]*Table4[[#This Row],[عدد الدورات ]]-N1483</f>
        <v>0.97</v>
      </c>
      <c r="P1483" s="194"/>
      <c r="Q1483" s="194"/>
      <c r="R1483" s="194">
        <v>2100</v>
      </c>
      <c r="S1483" s="58">
        <f>(Table4[[#This Row],[سعر يومية السائق]]*Table4[[#This Row],[عدد الدورات ]])-SUM(Table4[[#This Row],[سلف ]:[خصم ]])+Table4[[#This Row],[اضافي ]]</f>
        <v>2100</v>
      </c>
      <c r="T1483" s="41" t="s">
        <v>431</v>
      </c>
      <c r="U1483" s="58">
        <f>Table4[[#This Row],[ سعر اليومية ]]*Table4[[#This Row],[عدد الدورات ]]-Table4[[#This Row],[سعر يومية السائق]]*L1483</f>
        <v>1</v>
      </c>
      <c r="V1483" s="58">
        <f>U1483-Table4[[#This Row],[W/H  3%]]</f>
        <v>0.97</v>
      </c>
      <c r="W1483" s="66" t="str">
        <f>Table4[[#This Row],[اليوم]]&amp;Table4[[#This Row],[الشهر ]]&amp;Table4[[#This Row],[العام]]</f>
        <v>3152026</v>
      </c>
      <c r="X1483" s="66" t="s">
        <v>304</v>
      </c>
    </row>
    <row r="1484" spans="1:24" x14ac:dyDescent="0.3">
      <c r="A1484" s="184">
        <v>31</v>
      </c>
      <c r="B1484" s="184">
        <v>5</v>
      </c>
      <c r="C1484" s="184">
        <v>2026</v>
      </c>
      <c r="D1484" s="184" t="str">
        <f t="shared" si="93"/>
        <v>حسام سعيد إضافيإضافيلوجستيكاإضافيإضافي</v>
      </c>
      <c r="E1484" s="204">
        <v>4015</v>
      </c>
      <c r="F1484" s="41" t="str">
        <f>VLOOKUP(E1484,mapping!C:J,2,FALSE)</f>
        <v>حسام سعيد إضافي</v>
      </c>
      <c r="G1484" s="41" t="str">
        <f>IFERROR(VLOOKUP(F1484,mapping!$D$3:$J$200,2,FALSE),0)</f>
        <v>إضافي</v>
      </c>
      <c r="H1484" s="41" t="str">
        <f>IFERROR(VLOOKUP(F1484,mapping!$D$3:$J$200,3,FALSE),0)</f>
        <v>لوجستيكا</v>
      </c>
      <c r="I1484" s="41" t="str">
        <f>IFERROR(VLOOKUP(F1484,mapping!$D$3:$J$200,4,FALSE),0)</f>
        <v>إضافي</v>
      </c>
      <c r="J1484" s="41" t="str">
        <f>IFERROR(VLOOKUP(F1484,mapping!$D$3:$J$200,5,FALSE),0)</f>
        <v>إضافي</v>
      </c>
      <c r="K1484" s="63">
        <f>IF(W1484=mapping!$N$1,IFERROR(VLOOKUP(Table4[[#This Row],[Column1]],mapping!A:L,11,FALSE),0),IF(W1484&gt;mapping!$N$1,IFERROR(VLOOKUP(Table4[[#This Row],[Column1]],mapping!A:L,11,FALSE),0),))</f>
        <v>1</v>
      </c>
      <c r="L1484" s="139">
        <v>1</v>
      </c>
      <c r="M1484" s="60">
        <f>IF(W1484=mapping!$N$1,IFERROR(VLOOKUP(Table4[[#This Row],[Column1]],mapping!A:L,12,FALSE),0),IF(W1484&gt;mapping!$N$1,IFERROR(VLOOKUP(Table4[[#This Row],[Column1]],mapping!A:L,12,FALSE),0),0))</f>
        <v>0</v>
      </c>
      <c r="N1484" s="58">
        <f>Table4[[#This Row],[ سعر اليومية ]]*3%*Table4[[#This Row],[عدد الدورات ]]</f>
        <v>0.03</v>
      </c>
      <c r="O1484" s="56">
        <f>Table4[[#This Row],[ سعر اليومية ]]*Table4[[#This Row],[عدد الدورات ]]-N1484</f>
        <v>0.97</v>
      </c>
      <c r="P1484" s="194"/>
      <c r="Q1484" s="194"/>
      <c r="R1484" s="194">
        <v>1300</v>
      </c>
      <c r="S1484" s="58">
        <f>(Table4[[#This Row],[سعر يومية السائق]]*Table4[[#This Row],[عدد الدورات ]])-SUM(Table4[[#This Row],[سلف ]:[خصم ]])+Table4[[#This Row],[اضافي ]]</f>
        <v>1300</v>
      </c>
      <c r="T1484" s="41" t="s">
        <v>439</v>
      </c>
      <c r="U1484" s="58">
        <f>Table4[[#This Row],[ سعر اليومية ]]*Table4[[#This Row],[عدد الدورات ]]-Table4[[#This Row],[سعر يومية السائق]]*L1484</f>
        <v>1</v>
      </c>
      <c r="V1484" s="58">
        <f>U1484-Table4[[#This Row],[W/H  3%]]</f>
        <v>0.97</v>
      </c>
      <c r="W1484" s="66" t="str">
        <f>Table4[[#This Row],[اليوم]]&amp;Table4[[#This Row],[الشهر ]]&amp;Table4[[#This Row],[العام]]</f>
        <v>3152026</v>
      </c>
      <c r="X1484" s="66" t="s">
        <v>304</v>
      </c>
    </row>
    <row r="1485" spans="1:24" x14ac:dyDescent="0.3">
      <c r="A1485" s="184">
        <v>31</v>
      </c>
      <c r="B1485" s="184">
        <v>5</v>
      </c>
      <c r="C1485" s="184">
        <v>2026</v>
      </c>
      <c r="D1485" s="184" t="str">
        <f t="shared" si="93"/>
        <v>حسام سعيد إضافيإضافيلوجستيكاإضافيإضافي</v>
      </c>
      <c r="E1485" s="204">
        <v>4015</v>
      </c>
      <c r="F1485" s="41" t="str">
        <f>VLOOKUP(E1485,mapping!C:J,2,FALSE)</f>
        <v>حسام سعيد إضافي</v>
      </c>
      <c r="G1485" s="41" t="str">
        <f>IFERROR(VLOOKUP(F1485,mapping!$D$3:$J$200,2,FALSE),0)</f>
        <v>إضافي</v>
      </c>
      <c r="H1485" s="41" t="str">
        <f>IFERROR(VLOOKUP(F1485,mapping!$D$3:$J$200,3,FALSE),0)</f>
        <v>لوجستيكا</v>
      </c>
      <c r="I1485" s="41" t="str">
        <f>IFERROR(VLOOKUP(F1485,mapping!$D$3:$J$200,4,FALSE),0)</f>
        <v>إضافي</v>
      </c>
      <c r="J1485" s="41" t="str">
        <f>IFERROR(VLOOKUP(F1485,mapping!$D$3:$J$200,5,FALSE),0)</f>
        <v>إضافي</v>
      </c>
      <c r="K1485" s="63">
        <f>IF(W1485=mapping!$N$1,IFERROR(VLOOKUP(Table4[[#This Row],[Column1]],mapping!A:L,11,FALSE),0),IF(W1485&gt;mapping!$N$1,IFERROR(VLOOKUP(Table4[[#This Row],[Column1]],mapping!A:L,11,FALSE),0),))</f>
        <v>1</v>
      </c>
      <c r="L1485" s="139">
        <v>1</v>
      </c>
      <c r="M1485" s="60">
        <f>IF(W1485=mapping!$N$1,IFERROR(VLOOKUP(Table4[[#This Row],[Column1]],mapping!A:L,12,FALSE),0),IF(W1485&gt;mapping!$N$1,IFERROR(VLOOKUP(Table4[[#This Row],[Column1]],mapping!A:L,12,FALSE),0),0))</f>
        <v>0</v>
      </c>
      <c r="N1485" s="58">
        <f>Table4[[#This Row],[ سعر اليومية ]]*3%*Table4[[#This Row],[عدد الدورات ]]</f>
        <v>0.03</v>
      </c>
      <c r="O1485" s="56">
        <f>Table4[[#This Row],[ سعر اليومية ]]*Table4[[#This Row],[عدد الدورات ]]-N1485</f>
        <v>0.97</v>
      </c>
      <c r="P1485" s="194"/>
      <c r="Q1485" s="194"/>
      <c r="R1485" s="194">
        <v>3400</v>
      </c>
      <c r="S1485" s="58">
        <f>(Table4[[#This Row],[سعر يومية السائق]]*Table4[[#This Row],[عدد الدورات ]])-SUM(Table4[[#This Row],[سلف ]:[خصم ]])+Table4[[#This Row],[اضافي ]]</f>
        <v>3400</v>
      </c>
      <c r="T1485" s="41" t="s">
        <v>441</v>
      </c>
      <c r="U1485" s="58">
        <f>Table4[[#This Row],[ سعر اليومية ]]*Table4[[#This Row],[عدد الدورات ]]-Table4[[#This Row],[سعر يومية السائق]]*L1485</f>
        <v>1</v>
      </c>
      <c r="V1485" s="58">
        <f>U1485-Table4[[#This Row],[W/H  3%]]</f>
        <v>0.97</v>
      </c>
      <c r="W1485" s="66" t="str">
        <f>Table4[[#This Row],[اليوم]]&amp;Table4[[#This Row],[الشهر ]]&amp;Table4[[#This Row],[العام]]</f>
        <v>3152026</v>
      </c>
      <c r="X1485" s="66" t="s">
        <v>304</v>
      </c>
    </row>
    <row r="1486" spans="1:24" x14ac:dyDescent="0.3">
      <c r="A1486" s="184">
        <v>31</v>
      </c>
      <c r="B1486" s="184">
        <v>5</v>
      </c>
      <c r="C1486" s="184">
        <v>2026</v>
      </c>
      <c r="D1486" s="184" t="str">
        <f t="shared" si="90"/>
        <v>احمد السيد إضافيإضافيلوجستيكاإضافيإضافي</v>
      </c>
      <c r="E1486" s="204">
        <v>4020</v>
      </c>
      <c r="F1486" s="41" t="str">
        <f>VLOOKUP(E1486,mapping!C:J,2,FALSE)</f>
        <v>احمد السيد إضافي</v>
      </c>
      <c r="G1486" s="41" t="str">
        <f>IFERROR(VLOOKUP(F1486,mapping!$D$3:$J$200,2,FALSE),0)</f>
        <v>إضافي</v>
      </c>
      <c r="H1486" s="41" t="str">
        <f>IFERROR(VLOOKUP(F1486,mapping!$D$3:$J$200,3,FALSE),0)</f>
        <v>لوجستيكا</v>
      </c>
      <c r="I1486" s="41" t="str">
        <f>IFERROR(VLOOKUP(F1486,mapping!$D$3:$J$200,4,FALSE),0)</f>
        <v>إضافي</v>
      </c>
      <c r="J1486" s="41" t="str">
        <f>IFERROR(VLOOKUP(F1486,mapping!$D$3:$J$200,5,FALSE),0)</f>
        <v>إضافي</v>
      </c>
      <c r="K1486" s="63">
        <f>IF(W1486=mapping!$N$1,IFERROR(VLOOKUP(Table4[[#This Row],[Column1]],mapping!A:L,11,FALSE),0),IF(W1486&gt;mapping!$N$1,IFERROR(VLOOKUP(Table4[[#This Row],[Column1]],mapping!A:L,11,FALSE),0),))</f>
        <v>1</v>
      </c>
      <c r="L1486" s="139">
        <v>1</v>
      </c>
      <c r="M1486" s="60">
        <f>IF(W1486=mapping!$N$1,IFERROR(VLOOKUP(Table4[[#This Row],[Column1]],mapping!A:L,12,FALSE),0),IF(W1486&gt;mapping!$N$1,IFERROR(VLOOKUP(Table4[[#This Row],[Column1]],mapping!A:L,12,FALSE),0),0))</f>
        <v>0</v>
      </c>
      <c r="N1486" s="58">
        <f>Table4[[#This Row],[ سعر اليومية ]]*3%*Table4[[#This Row],[عدد الدورات ]]</f>
        <v>0.03</v>
      </c>
      <c r="O1486" s="56">
        <f>Table4[[#This Row],[ سعر اليومية ]]*Table4[[#This Row],[عدد الدورات ]]-N1486</f>
        <v>0.97</v>
      </c>
      <c r="P1486" s="194"/>
      <c r="Q1486" s="194"/>
      <c r="R1486" s="194">
        <v>2700</v>
      </c>
      <c r="S1486" s="58">
        <f>(Table4[[#This Row],[سعر يومية السائق]]*Table4[[#This Row],[عدد الدورات ]])-SUM(Table4[[#This Row],[سلف ]:[خصم ]])+Table4[[#This Row],[اضافي ]]</f>
        <v>2700</v>
      </c>
      <c r="T1486" s="41" t="s">
        <v>440</v>
      </c>
      <c r="U1486" s="58">
        <f>Table4[[#This Row],[ سعر اليومية ]]*Table4[[#This Row],[عدد الدورات ]]-Table4[[#This Row],[سعر يومية السائق]]*L1486</f>
        <v>1</v>
      </c>
      <c r="V1486" s="58">
        <f>U1486-Table4[[#This Row],[W/H  3%]]</f>
        <v>0.97</v>
      </c>
      <c r="W1486" s="66" t="str">
        <f>Table4[[#This Row],[اليوم]]&amp;Table4[[#This Row],[الشهر ]]&amp;Table4[[#This Row],[العام]]</f>
        <v>3152026</v>
      </c>
      <c r="X1486" s="66" t="s">
        <v>304</v>
      </c>
    </row>
    <row r="1487" spans="1:24" s="184" customFormat="1" x14ac:dyDescent="0.3">
      <c r="A1487" s="184">
        <v>31</v>
      </c>
      <c r="B1487" s="184">
        <v>5</v>
      </c>
      <c r="C1487" s="184">
        <v>2026</v>
      </c>
      <c r="D1487" s="184" t="str">
        <f t="shared" si="90"/>
        <v>احمد عويس اضافيالمعادي لوجستيكاابورواش إضافي</v>
      </c>
      <c r="E1487" s="204">
        <v>4012</v>
      </c>
      <c r="F1487" s="184" t="str">
        <f>VLOOKUP(E1487,mapping!C:J,2,FALSE)</f>
        <v>احمد عويس اضافي</v>
      </c>
      <c r="G1487" s="184" t="str">
        <f>IFERROR(VLOOKUP(F1487,mapping!$D$3:$J$200,2,FALSE),0)</f>
        <v xml:space="preserve">المعادي </v>
      </c>
      <c r="H1487" s="184" t="str">
        <f>IFERROR(VLOOKUP(F1487,mapping!$D$3:$J$200,3,FALSE),0)</f>
        <v>لوجستيكا</v>
      </c>
      <c r="I1487" s="184" t="str">
        <f>IFERROR(VLOOKUP(F1487,mapping!$D$3:$J$200,4,FALSE),0)</f>
        <v xml:space="preserve">ابورواش </v>
      </c>
      <c r="J1487" s="184" t="str">
        <f>IFERROR(VLOOKUP(F1487,mapping!$D$3:$J$200,5,FALSE),0)</f>
        <v>إضافي</v>
      </c>
      <c r="K1487" s="185">
        <f>IF(W1487=mapping!$N$1,IFERROR(VLOOKUP(Table4[[#This Row],[Column1]],mapping!A:L,11,FALSE),0),IF(W1487&gt;mapping!$N$1,IFERROR(VLOOKUP(Table4[[#This Row],[Column1]],mapping!A:L,11,FALSE),0),))</f>
        <v>2049</v>
      </c>
      <c r="L1487" s="186">
        <v>12</v>
      </c>
      <c r="M1487" s="185">
        <f>IF(W1487=mapping!$N$1,IFERROR(VLOOKUP(Table4[[#This Row],[Column1]],mapping!A:L,12,FALSE),0),IF(W1487&gt;mapping!$N$1,IFERROR(VLOOKUP(Table4[[#This Row],[Column1]],mapping!A:L,12,FALSE),0),0))</f>
        <v>1800</v>
      </c>
      <c r="N1487" s="187">
        <f>Table4[[#This Row],[ سعر اليومية ]]*3%*Table4[[#This Row],[عدد الدورات ]]</f>
        <v>737.64</v>
      </c>
      <c r="O1487" s="188">
        <f>Table4[[#This Row],[ سعر اليومية ]]*Table4[[#This Row],[عدد الدورات ]]-N1487</f>
        <v>23850.36</v>
      </c>
      <c r="P1487" s="198"/>
      <c r="Q1487" s="198"/>
      <c r="R1487" s="198"/>
      <c r="S1487" s="187">
        <f>(Table4[[#This Row],[سعر يومية السائق]]*Table4[[#This Row],[عدد الدورات ]])-SUM(Table4[[#This Row],[سلف ]:[خصم ]])+Table4[[#This Row],[اضافي ]]</f>
        <v>21600</v>
      </c>
      <c r="T1487" s="184" t="s">
        <v>444</v>
      </c>
      <c r="U1487" s="187">
        <f>Table4[[#This Row],[ سعر اليومية ]]*Table4[[#This Row],[عدد الدورات ]]-Table4[[#This Row],[سعر يومية السائق]]*L1487</f>
        <v>2988</v>
      </c>
      <c r="V1487" s="187">
        <f>U1487-Table4[[#This Row],[W/H  3%]]</f>
        <v>2250.36</v>
      </c>
      <c r="W1487" s="189" t="str">
        <f>Table4[[#This Row],[اليوم]]&amp;Table4[[#This Row],[الشهر ]]&amp;Table4[[#This Row],[العام]]</f>
        <v>3152026</v>
      </c>
      <c r="X1487" s="189" t="s">
        <v>304</v>
      </c>
    </row>
    <row r="1488" spans="1:24" s="184" customFormat="1" x14ac:dyDescent="0.3">
      <c r="A1488" s="184">
        <v>31</v>
      </c>
      <c r="B1488" s="184">
        <v>5</v>
      </c>
      <c r="C1488" s="184">
        <v>2026</v>
      </c>
      <c r="D1488" s="184" t="str">
        <f t="shared" ref="D1488" si="94">F1488&amp;G1488&amp;H1488&amp;I1488&amp;J1488</f>
        <v>محمد جمال إضافيالقناطر لوجستيكاابورواش إضافي</v>
      </c>
      <c r="E1488" s="204">
        <v>4014</v>
      </c>
      <c r="F1488" s="184" t="str">
        <f>VLOOKUP(E1488,mapping!C:J,2,FALSE)</f>
        <v>محمد جمال إضافي</v>
      </c>
      <c r="G1488" s="184" t="str">
        <f>IFERROR(VLOOKUP(F1488,mapping!$D$3:$J$200,2,FALSE),0)</f>
        <v xml:space="preserve">القناطر </v>
      </c>
      <c r="H1488" s="184" t="str">
        <f>IFERROR(VLOOKUP(F1488,mapping!$D$3:$J$200,3,FALSE),0)</f>
        <v>لوجستيكا</v>
      </c>
      <c r="I1488" s="184" t="str">
        <f>IFERROR(VLOOKUP(F1488,mapping!$D$3:$J$200,4,FALSE),0)</f>
        <v xml:space="preserve">ابورواش </v>
      </c>
      <c r="J1488" s="184" t="str">
        <f>IFERROR(VLOOKUP(F1488,mapping!$D$3:$J$200,5,FALSE),0)</f>
        <v>إضافي</v>
      </c>
      <c r="K1488" s="185">
        <f>IF(W1488=mapping!$N$1,IFERROR(VLOOKUP(Table4[[#This Row],[Column1]],mapping!A:L,11,FALSE),0),IF(W1488&gt;mapping!$N$1,IFERROR(VLOOKUP(Table4[[#This Row],[Column1]],mapping!A:L,11,FALSE),0),))</f>
        <v>1536</v>
      </c>
      <c r="L1488" s="186">
        <v>13</v>
      </c>
      <c r="M1488" s="185">
        <f>IF(W1488=mapping!$N$1,IFERROR(VLOOKUP(Table4[[#This Row],[Column1]],mapping!A:L,12,FALSE),0),IF(W1488&gt;mapping!$N$1,IFERROR(VLOOKUP(Table4[[#This Row],[Column1]],mapping!A:L,12,FALSE),0),0))</f>
        <v>1000</v>
      </c>
      <c r="N1488" s="187">
        <f>Table4[[#This Row],[ سعر اليومية ]]*3%*Table4[[#This Row],[عدد الدورات ]]</f>
        <v>599.04</v>
      </c>
      <c r="O1488" s="188">
        <f>Table4[[#This Row],[ سعر اليومية ]]*Table4[[#This Row],[عدد الدورات ]]-N1488</f>
        <v>19368.96</v>
      </c>
      <c r="P1488" s="198"/>
      <c r="Q1488" s="198"/>
      <c r="R1488" s="198"/>
      <c r="S1488" s="187">
        <f>(Table4[[#This Row],[سعر يومية السائق]]*Table4[[#This Row],[عدد الدورات ]])-SUM(Table4[[#This Row],[سلف ]:[خصم ]])+Table4[[#This Row],[اضافي ]]</f>
        <v>13000</v>
      </c>
      <c r="T1488" s="184" t="s">
        <v>444</v>
      </c>
      <c r="U1488" s="187">
        <f>Table4[[#This Row],[ سعر اليومية ]]*Table4[[#This Row],[عدد الدورات ]]-Table4[[#This Row],[سعر يومية السائق]]*L1488</f>
        <v>6968</v>
      </c>
      <c r="V1488" s="187">
        <f>U1488-Table4[[#This Row],[W/H  3%]]</f>
        <v>6368.96</v>
      </c>
      <c r="W1488" s="189" t="str">
        <f>Table4[[#This Row],[اليوم]]&amp;Table4[[#This Row],[الشهر ]]&amp;Table4[[#This Row],[العام]]</f>
        <v>3152026</v>
      </c>
      <c r="X1488" s="189" t="s">
        <v>304</v>
      </c>
    </row>
    <row r="1489" spans="1:24" s="123" customFormat="1" x14ac:dyDescent="0.3">
      <c r="D1489" s="123" t="e">
        <f t="shared" ref="D1489:D1490" si="95">F1489&amp;G1489&amp;H1489&amp;I1489&amp;J1489</f>
        <v>#N/A</v>
      </c>
      <c r="E1489" s="201"/>
      <c r="F1489" s="123" t="e">
        <f>VLOOKUP(E1489,mapping!C:J,2,FALSE)</f>
        <v>#N/A</v>
      </c>
      <c r="G1489" s="123">
        <f>IFERROR(VLOOKUP(F1489,mapping!$D$3:$J$200,2,FALSE),0)</f>
        <v>0</v>
      </c>
      <c r="H1489" s="123">
        <f>IFERROR(VLOOKUP(F1489,mapping!$D$3:$J$200,3,FALSE),0)</f>
        <v>0</v>
      </c>
      <c r="I1489" s="123">
        <f>IFERROR(VLOOKUP(F1489,mapping!$D$3:$J$200,4,FALSE),0)</f>
        <v>0</v>
      </c>
      <c r="J1489" s="123">
        <f>IFERROR(VLOOKUP(F1489,mapping!$D$3:$J$200,5,FALSE),0)</f>
        <v>0</v>
      </c>
      <c r="K1489" s="124">
        <f>IF(W1489=mapping!$N$1,IFERROR(VLOOKUP(Table4[[#This Row],[Column1]],mapping!A:L,11,FALSE),0),IF(W1489&gt;mapping!$N$1,IFERROR(VLOOKUP(Table4[[#This Row],[Column1]],mapping!A:L,11,FALSE),0),))</f>
        <v>0</v>
      </c>
      <c r="L1489" s="140"/>
      <c r="M1489" s="124">
        <f>IF(W1489=mapping!$N$1,IFERROR(VLOOKUP(Table4[[#This Row],[Column1]],mapping!A:L,12,FALSE),0),IF(W1489&gt;mapping!$N$1,IFERROR(VLOOKUP(Table4[[#This Row],[Column1]],mapping!A:L,12,FALSE),0),0))</f>
        <v>0</v>
      </c>
      <c r="N1489" s="125">
        <f>Table4[[#This Row],[ سعر اليومية ]]*3%*Table4[[#This Row],[عدد الدورات ]]</f>
        <v>0</v>
      </c>
      <c r="O1489" s="126">
        <f>Table4[[#This Row],[ سعر اليومية ]]*Table4[[#This Row],[عدد الدورات ]]-N1489</f>
        <v>0</v>
      </c>
      <c r="P1489" s="195"/>
      <c r="Q1489" s="195"/>
      <c r="R1489" s="195"/>
      <c r="S1489" s="125">
        <f>(Table4[[#This Row],[سعر يومية السائق]]*Table4[[#This Row],[عدد الدورات ]])-SUM(Table4[[#This Row],[سلف ]:[خصم ]])+Table4[[#This Row],[اضافي ]]</f>
        <v>0</v>
      </c>
      <c r="U1489" s="125">
        <f>Table4[[#This Row],[ سعر اليومية ]]*Table4[[#This Row],[عدد الدورات ]]-Table4[[#This Row],[سعر يومية السائق]]*L1489</f>
        <v>0</v>
      </c>
      <c r="V1489" s="125">
        <f>U1489-Table4[[#This Row],[W/H  3%]]</f>
        <v>0</v>
      </c>
      <c r="W1489" s="127" t="str">
        <f>Table4[[#This Row],[اليوم]]&amp;Table4[[#This Row],[الشهر ]]&amp;Table4[[#This Row],[العام]]</f>
        <v/>
      </c>
      <c r="X1489" s="127" t="s">
        <v>304</v>
      </c>
    </row>
    <row r="1490" spans="1:24" s="178" customFormat="1" x14ac:dyDescent="0.3">
      <c r="A1490" s="178">
        <v>1</v>
      </c>
      <c r="B1490" s="178">
        <v>6</v>
      </c>
      <c r="C1490" s="178">
        <v>2026</v>
      </c>
      <c r="D1490" s="178" t="str">
        <f t="shared" si="95"/>
        <v>سعيد الصباغ داخلي FIRST STARTالتجمع سوزوكي</v>
      </c>
      <c r="E1490" s="205">
        <v>1001</v>
      </c>
      <c r="F1490" s="178" t="str">
        <f>VLOOKUP(E1490,mapping!C:J,2,FALSE)</f>
        <v xml:space="preserve">سعيد الصباغ </v>
      </c>
      <c r="G1490" s="178" t="str">
        <f>IFERROR(VLOOKUP(F1490,mapping!$D$3:$J$200,2,FALSE),0)</f>
        <v xml:space="preserve">داخلي </v>
      </c>
      <c r="H1490" s="178" t="str">
        <f>IFERROR(VLOOKUP(F1490,mapping!$D$3:$J$200,3,FALSE),0)</f>
        <v>FIRST START</v>
      </c>
      <c r="I1490" s="178" t="str">
        <f>IFERROR(VLOOKUP(F1490,mapping!$D$3:$J$200,4,FALSE),0)</f>
        <v xml:space="preserve">التجمع </v>
      </c>
      <c r="J1490" s="178" t="str">
        <f>IFERROR(VLOOKUP(F1490,mapping!$D$3:$J$200,5,FALSE),0)</f>
        <v>سوزوكي</v>
      </c>
      <c r="K1490" s="179">
        <f>IF(W1490=mapping!$N$1,IFERROR(VLOOKUP(Table4[[#This Row],[Column1]],mapping!A:L,11,FALSE),0),IF(W1490&gt;mapping!$N$1,IFERROR(VLOOKUP(Table4[[#This Row],[Column1]],mapping!A:L,11,FALSE),0),))</f>
        <v>30000</v>
      </c>
      <c r="L1490" s="180">
        <v>1</v>
      </c>
      <c r="M1490" s="179">
        <f>IF(W1490=mapping!$N$1,IFERROR(VLOOKUP(Table4[[#This Row],[Column1]],mapping!A:L,12,FALSE),0),IF(W1490&gt;mapping!$N$1,IFERROR(VLOOKUP(Table4[[#This Row],[Column1]],mapping!A:L,12,FALSE),0),0))</f>
        <v>25500</v>
      </c>
      <c r="N1490" s="181">
        <f>Table4[[#This Row],[ سعر اليومية ]]*3%*Table4[[#This Row],[عدد الدورات ]]</f>
        <v>900</v>
      </c>
      <c r="O1490" s="182">
        <f>Table4[[#This Row],[ سعر اليومية ]]*Table4[[#This Row],[عدد الدورات ]]-N1490</f>
        <v>29100</v>
      </c>
      <c r="P1490" s="199">
        <v>5000</v>
      </c>
      <c r="Q1490" s="199"/>
      <c r="R1490" s="199"/>
      <c r="S1490" s="181">
        <f>(Table4[[#This Row],[سعر يومية السائق]]*Table4[[#This Row],[عدد الدورات ]])-SUM(Table4[[#This Row],[سلف ]:[خصم ]])+Table4[[#This Row],[اضافي ]]</f>
        <v>20500</v>
      </c>
      <c r="U1490" s="181">
        <f>Table4[[#This Row],[ سعر اليومية ]]*Table4[[#This Row],[عدد الدورات ]]-Table4[[#This Row],[سعر يومية السائق]]*L1490</f>
        <v>4500</v>
      </c>
      <c r="V1490" s="181">
        <f>U1490-Table4[[#This Row],[W/H  3%]]</f>
        <v>3600</v>
      </c>
      <c r="W1490" s="183" t="str">
        <f>Table4[[#This Row],[اليوم]]&amp;Table4[[#This Row],[الشهر ]]&amp;Table4[[#This Row],[العام]]</f>
        <v>162026</v>
      </c>
      <c r="X1490" s="183" t="s">
        <v>304</v>
      </c>
    </row>
    <row r="1491" spans="1:24" x14ac:dyDescent="0.3">
      <c r="A1491" s="62">
        <v>1</v>
      </c>
      <c r="B1491" s="62">
        <v>6</v>
      </c>
      <c r="C1491" s="62">
        <v>2026</v>
      </c>
      <c r="D1491" s="41" t="str">
        <f t="shared" si="90"/>
        <v>مصطفي قليوبقليوب FIRST STARTم.نصر ميكروباص صيني</v>
      </c>
      <c r="E1491" s="4">
        <v>1000</v>
      </c>
      <c r="F1491" s="41" t="str">
        <f>VLOOKUP(E1491,mapping!C:J,2,FALSE)</f>
        <v>مصطفي قليوب</v>
      </c>
      <c r="G1491" s="41" t="str">
        <f>IFERROR(VLOOKUP(F1491,mapping!$D$3:$J$200,2,FALSE),0)</f>
        <v xml:space="preserve">قليوب </v>
      </c>
      <c r="H1491" s="41" t="str">
        <f>IFERROR(VLOOKUP(F1491,mapping!$D$3:$J$200,3,FALSE),0)</f>
        <v>FIRST START</v>
      </c>
      <c r="I1491" s="41" t="str">
        <f>IFERROR(VLOOKUP(F1491,mapping!$D$3:$J$200,4,FALSE),0)</f>
        <v xml:space="preserve">م.نصر </v>
      </c>
      <c r="J1491" s="41" t="str">
        <f>IFERROR(VLOOKUP(F1491,mapping!$D$3:$J$200,5,FALSE),0)</f>
        <v>ميكروباص صيني</v>
      </c>
      <c r="K1491" s="63">
        <f>IF(W1491=mapping!$N$1,IFERROR(VLOOKUP(Table4[[#This Row],[Column1]],mapping!A:L,11,FALSE),0),IF(W1491&gt;mapping!$N$1,IFERROR(VLOOKUP(Table4[[#This Row],[Column1]],mapping!A:L,11,FALSE),0),))</f>
        <v>1250</v>
      </c>
      <c r="L1491" s="139">
        <v>1</v>
      </c>
      <c r="M1491" s="60">
        <f>IF(W1491=mapping!$N$1,IFERROR(VLOOKUP(Table4[[#This Row],[Column1]],mapping!A:L,12,FALSE),0),IF(W1491&gt;mapping!$N$1,IFERROR(VLOOKUP(Table4[[#This Row],[Column1]],mapping!A:L,12,FALSE),0),0))</f>
        <v>1200</v>
      </c>
      <c r="N1491" s="58">
        <f>Table4[[#This Row],[ سعر اليومية ]]*3%*Table4[[#This Row],[عدد الدورات ]]</f>
        <v>37.5</v>
      </c>
      <c r="O1491" s="56">
        <f>Table4[[#This Row],[ سعر اليومية ]]*Table4[[#This Row],[عدد الدورات ]]-N1491</f>
        <v>1212.5</v>
      </c>
      <c r="P1491" s="194"/>
      <c r="Q1491" s="194"/>
      <c r="R1491" s="194"/>
      <c r="S1491" s="58">
        <f>(Table4[[#This Row],[سعر يومية السائق]]*Table4[[#This Row],[عدد الدورات ]])-SUM(Table4[[#This Row],[سلف ]:[خصم ]])+Table4[[#This Row],[اضافي ]]</f>
        <v>1200</v>
      </c>
      <c r="U1491" s="58">
        <f>Table4[[#This Row],[ سعر اليومية ]]*Table4[[#This Row],[عدد الدورات ]]-Table4[[#This Row],[سعر يومية السائق]]*L1491</f>
        <v>50</v>
      </c>
      <c r="V1491" s="58">
        <f>U1491-Table4[[#This Row],[W/H  3%]]</f>
        <v>12.5</v>
      </c>
      <c r="W1491" s="66" t="str">
        <f>Table4[[#This Row],[اليوم]]&amp;Table4[[#This Row],[الشهر ]]&amp;Table4[[#This Row],[العام]]</f>
        <v>162026</v>
      </c>
      <c r="X1491" s="66" t="s">
        <v>304</v>
      </c>
    </row>
    <row r="1492" spans="1:24" x14ac:dyDescent="0.3">
      <c r="A1492" s="62">
        <v>1</v>
      </c>
      <c r="B1492" s="62">
        <v>6</v>
      </c>
      <c r="C1492" s="62">
        <v>2026</v>
      </c>
      <c r="D1492" s="41" t="str">
        <f t="shared" ref="D1492:D1584" si="96">F1492&amp;G1492&amp;H1492&amp;I1492&amp;J1492</f>
        <v>عمرو برعي الجراجFLITCH AND GRAINالتجمع ميكروباص صيني</v>
      </c>
      <c r="E1492" s="4">
        <v>2000</v>
      </c>
      <c r="F1492" s="41" t="str">
        <f>VLOOKUP(E1492,mapping!C:J,2,FALSE)</f>
        <v xml:space="preserve">عمرو برعي </v>
      </c>
      <c r="G1492" s="41" t="str">
        <f>IFERROR(VLOOKUP(F1492,mapping!$D$3:$J$200,2,FALSE),0)</f>
        <v>الجراج</v>
      </c>
      <c r="H1492" s="41" t="str">
        <f>IFERROR(VLOOKUP(F1492,mapping!$D$3:$J$200,3,FALSE),0)</f>
        <v>FLITCH AND GRAIN</v>
      </c>
      <c r="I1492" s="41" t="str">
        <f>IFERROR(VLOOKUP(F1492,mapping!$D$3:$J$200,4,FALSE),0)</f>
        <v xml:space="preserve">التجمع </v>
      </c>
      <c r="J1492" s="41" t="str">
        <f>IFERROR(VLOOKUP(F1492,mapping!$D$3:$J$200,5,FALSE),0)</f>
        <v>ميكروباص صيني</v>
      </c>
      <c r="K1492" s="63">
        <f>IF(W1492=mapping!$N$1,IFERROR(VLOOKUP(Table4[[#This Row],[Column1]],mapping!A:L,11,FALSE),0),IF(W1492&gt;mapping!$N$1,IFERROR(VLOOKUP(Table4[[#This Row],[Column1]],mapping!A:L,11,FALSE),0),))</f>
        <v>1300</v>
      </c>
      <c r="L1492" s="139">
        <v>1</v>
      </c>
      <c r="M1492" s="60">
        <f>IF(W1492=mapping!$N$1,IFERROR(VLOOKUP(Table4[[#This Row],[Column1]],mapping!A:L,12,FALSE),0),IF(W1492&gt;mapping!$N$1,IFERROR(VLOOKUP(Table4[[#This Row],[Column1]],mapping!A:L,12,FALSE),0),0))</f>
        <v>1050</v>
      </c>
      <c r="N1492" s="58">
        <f>Table4[[#This Row],[ سعر اليومية ]]*3%*Table4[[#This Row],[عدد الدورات ]]</f>
        <v>39</v>
      </c>
      <c r="O1492" s="56">
        <f>Table4[[#This Row],[ سعر اليومية ]]*Table4[[#This Row],[عدد الدورات ]]-N1492</f>
        <v>1261</v>
      </c>
      <c r="P1492" s="194"/>
      <c r="Q1492" s="194"/>
      <c r="R1492" s="194"/>
      <c r="S1492" s="58">
        <f>(Table4[[#This Row],[سعر يومية السائق]]*Table4[[#This Row],[عدد الدورات ]])-SUM(Table4[[#This Row],[سلف ]:[خصم ]])+Table4[[#This Row],[اضافي ]]</f>
        <v>1050</v>
      </c>
      <c r="U1492" s="58">
        <f>Table4[[#This Row],[ سعر اليومية ]]*Table4[[#This Row],[عدد الدورات ]]-Table4[[#This Row],[سعر يومية السائق]]*L1492</f>
        <v>250</v>
      </c>
      <c r="V1492" s="58">
        <f>U1492-Table4[[#This Row],[W/H  3%]]</f>
        <v>211</v>
      </c>
      <c r="W1492" s="66" t="str">
        <f>Table4[[#This Row],[اليوم]]&amp;Table4[[#This Row],[الشهر ]]&amp;Table4[[#This Row],[العام]]</f>
        <v>162026</v>
      </c>
      <c r="X1492" s="66" t="s">
        <v>304</v>
      </c>
    </row>
    <row r="1493" spans="1:24" x14ac:dyDescent="0.3">
      <c r="A1493" s="62">
        <v>1</v>
      </c>
      <c r="B1493" s="62">
        <v>6</v>
      </c>
      <c r="C1493" s="62">
        <v>2026</v>
      </c>
      <c r="D1493" s="41" t="str">
        <f t="shared" si="96"/>
        <v>مصطفي الف مسكنالف مسكن 3 ورديةنجمة هليوبوليسالتجمع اتوبيس 28</v>
      </c>
      <c r="E1493" s="4">
        <v>3000</v>
      </c>
      <c r="F1493" s="41" t="str">
        <f>VLOOKUP(E1493,mapping!C:J,2,FALSE)</f>
        <v>مصطفي الف مسكن</v>
      </c>
      <c r="G1493" s="41" t="str">
        <f>IFERROR(VLOOKUP(F1493,mapping!$D$3:$J$200,2,FALSE),0)</f>
        <v>الف مسكن 3 وردية</v>
      </c>
      <c r="H1493" s="41" t="str">
        <f>IFERROR(VLOOKUP(F1493,mapping!$D$3:$J$200,3,FALSE),0)</f>
        <v>نجمة هليوبوليس</v>
      </c>
      <c r="I1493" s="41" t="str">
        <f>IFERROR(VLOOKUP(F1493,mapping!$D$3:$J$200,4,FALSE),0)</f>
        <v xml:space="preserve">التجمع </v>
      </c>
      <c r="J1493" s="41" t="str">
        <f>IFERROR(VLOOKUP(F1493,mapping!$D$3:$J$200,5,FALSE),0)</f>
        <v>اتوبيس 28</v>
      </c>
      <c r="K1493" s="63">
        <f>IF(W1493=mapping!$N$1,IFERROR(VLOOKUP(Table4[[#This Row],[Column1]],mapping!A:L,11,FALSE),0),IF(W1493&gt;mapping!$N$1,IFERROR(VLOOKUP(Table4[[#This Row],[Column1]],mapping!A:L,11,FALSE),0),))</f>
        <v>4297</v>
      </c>
      <c r="L1493" s="139">
        <v>1</v>
      </c>
      <c r="M1493" s="60">
        <f>IF(W1493=mapping!$N$1,IFERROR(VLOOKUP(Table4[[#This Row],[Column1]],mapping!A:L,12,FALSE),0),IF(W1493&gt;mapping!$N$1,IFERROR(VLOOKUP(Table4[[#This Row],[Column1]],mapping!A:L,12,FALSE),0),0))</f>
        <v>3800</v>
      </c>
      <c r="N1493" s="58">
        <f>Table4[[#This Row],[ سعر اليومية ]]*3%*Table4[[#This Row],[عدد الدورات ]]</f>
        <v>128.91</v>
      </c>
      <c r="O1493" s="56">
        <f>Table4[[#This Row],[ سعر اليومية ]]*Table4[[#This Row],[عدد الدورات ]]-N1493</f>
        <v>4168.09</v>
      </c>
      <c r="P1493" s="194"/>
      <c r="Q1493" s="194"/>
      <c r="R1493" s="194"/>
      <c r="S1493" s="58">
        <f>(Table4[[#This Row],[سعر يومية السائق]]*Table4[[#This Row],[عدد الدورات ]])-SUM(Table4[[#This Row],[سلف ]:[خصم ]])+Table4[[#This Row],[اضافي ]]</f>
        <v>3800</v>
      </c>
      <c r="U1493" s="58">
        <f>Table4[[#This Row],[ سعر اليومية ]]*Table4[[#This Row],[عدد الدورات ]]-Table4[[#This Row],[سعر يومية السائق]]*L1493</f>
        <v>497</v>
      </c>
      <c r="V1493" s="58">
        <f>U1493-Table4[[#This Row],[W/H  3%]]</f>
        <v>368.09000000000003</v>
      </c>
      <c r="W1493" s="66" t="str">
        <f>Table4[[#This Row],[اليوم]]&amp;Table4[[#This Row],[الشهر ]]&amp;Table4[[#This Row],[العام]]</f>
        <v>162026</v>
      </c>
      <c r="X1493" s="66" t="s">
        <v>304</v>
      </c>
    </row>
    <row r="1494" spans="1:24" x14ac:dyDescent="0.3">
      <c r="A1494" s="62">
        <v>1</v>
      </c>
      <c r="B1494" s="62">
        <v>6</v>
      </c>
      <c r="C1494" s="62">
        <v>2026</v>
      </c>
      <c r="D1494" s="41" t="str">
        <f t="shared" si="96"/>
        <v>ممدوح كيلاني1قليوب 3 وردية نجمة هليوبوليسالتجمع اتوبيس 28</v>
      </c>
      <c r="E1494" s="4">
        <v>3002</v>
      </c>
      <c r="F1494" s="41" t="str">
        <f>VLOOKUP(E1494,mapping!C:J,2,FALSE)</f>
        <v>ممدوح كيلاني1</v>
      </c>
      <c r="G1494" s="41" t="str">
        <f>IFERROR(VLOOKUP(F1494,mapping!$D$3:$J$200,2,FALSE),0)</f>
        <v xml:space="preserve">قليوب 3 وردية </v>
      </c>
      <c r="H1494" s="41" t="str">
        <f>IFERROR(VLOOKUP(F1494,mapping!$D$3:$J$200,3,FALSE),0)</f>
        <v>نجمة هليوبوليس</v>
      </c>
      <c r="I1494" s="41" t="str">
        <f>IFERROR(VLOOKUP(F1494,mapping!$D$3:$J$200,4,FALSE),0)</f>
        <v xml:space="preserve">التجمع </v>
      </c>
      <c r="J1494" s="41" t="str">
        <f>IFERROR(VLOOKUP(F1494,mapping!$D$3:$J$200,5,FALSE),0)</f>
        <v>اتوبيس 28</v>
      </c>
      <c r="K1494" s="63">
        <f>IF(W1494=mapping!$N$1,IFERROR(VLOOKUP(Table4[[#This Row],[Column1]],mapping!A:L,11,FALSE),0),IF(W1494&gt;mapping!$N$1,IFERROR(VLOOKUP(Table4[[#This Row],[Column1]],mapping!A:L,11,FALSE),0),))</f>
        <v>4297</v>
      </c>
      <c r="L1494" s="139">
        <v>1</v>
      </c>
      <c r="M1494" s="60">
        <f>IF(W1494=mapping!$N$1,IFERROR(VLOOKUP(Table4[[#This Row],[Column1]],mapping!A:L,12,FALSE),0),IF(W1494&gt;mapping!$N$1,IFERROR(VLOOKUP(Table4[[#This Row],[Column1]],mapping!A:L,12,FALSE),0),0))</f>
        <v>3900</v>
      </c>
      <c r="N1494" s="58">
        <f>Table4[[#This Row],[ سعر اليومية ]]*3%*Table4[[#This Row],[عدد الدورات ]]</f>
        <v>128.91</v>
      </c>
      <c r="O1494" s="56">
        <f>Table4[[#This Row],[ سعر اليومية ]]*Table4[[#This Row],[عدد الدورات ]]-N1494</f>
        <v>4168.09</v>
      </c>
      <c r="P1494" s="194"/>
      <c r="Q1494" s="194"/>
      <c r="R1494" s="194"/>
      <c r="S1494" s="58">
        <f>(Table4[[#This Row],[سعر يومية السائق]]*Table4[[#This Row],[عدد الدورات ]])-SUM(Table4[[#This Row],[سلف ]:[خصم ]])+Table4[[#This Row],[اضافي ]]</f>
        <v>3900</v>
      </c>
      <c r="U1494" s="58">
        <f>Table4[[#This Row],[ سعر اليومية ]]*Table4[[#This Row],[عدد الدورات ]]-Table4[[#This Row],[سعر يومية السائق]]*L1494</f>
        <v>397</v>
      </c>
      <c r="V1494" s="58">
        <f>U1494-Table4[[#This Row],[W/H  3%]]</f>
        <v>268.09000000000003</v>
      </c>
      <c r="W1494" s="66" t="str">
        <f>Table4[[#This Row],[اليوم]]&amp;Table4[[#This Row],[الشهر ]]&amp;Table4[[#This Row],[العام]]</f>
        <v>162026</v>
      </c>
      <c r="X1494" s="66" t="s">
        <v>304</v>
      </c>
    </row>
    <row r="1495" spans="1:24" x14ac:dyDescent="0.3">
      <c r="A1495" s="62">
        <v>1</v>
      </c>
      <c r="B1495" s="62">
        <v>6</v>
      </c>
      <c r="C1495" s="62">
        <v>2026</v>
      </c>
      <c r="D1495" s="41" t="str">
        <f t="shared" si="96"/>
        <v>ممدوح كيلاني3المنيب 3وردية نجمة هليوبوليسالتجمع ميكروباص</v>
      </c>
      <c r="E1495" s="4">
        <v>3004</v>
      </c>
      <c r="F1495" s="41" t="str">
        <f>VLOOKUP(E1495,mapping!C:J,2,FALSE)</f>
        <v>ممدوح كيلاني3</v>
      </c>
      <c r="G1495" s="41" t="str">
        <f>IFERROR(VLOOKUP(F1495,mapping!$D$3:$J$200,2,FALSE),0)</f>
        <v xml:space="preserve">المنيب 3وردية </v>
      </c>
      <c r="H1495" s="41" t="str">
        <f>IFERROR(VLOOKUP(F1495,mapping!$D$3:$J$200,3,FALSE),0)</f>
        <v>نجمة هليوبوليس</v>
      </c>
      <c r="I1495" s="41" t="str">
        <f>IFERROR(VLOOKUP(F1495,mapping!$D$3:$J$200,4,FALSE),0)</f>
        <v xml:space="preserve">التجمع </v>
      </c>
      <c r="J1495" s="41" t="str">
        <f>IFERROR(VLOOKUP(F1495,mapping!$D$3:$J$200,5,FALSE),0)</f>
        <v>ميكروباص</v>
      </c>
      <c r="K1495" s="63">
        <f>IF(W1495=mapping!$N$1,IFERROR(VLOOKUP(Table4[[#This Row],[Column1]],mapping!A:L,11,FALSE),0),IF(W1495&gt;mapping!$N$1,IFERROR(VLOOKUP(Table4[[#This Row],[Column1]],mapping!A:L,11,FALSE),0),))</f>
        <v>3600</v>
      </c>
      <c r="L1495" s="139">
        <v>1</v>
      </c>
      <c r="M1495" s="60">
        <f>IF(W1495=mapping!$N$1,IFERROR(VLOOKUP(Table4[[#This Row],[Column1]],mapping!A:L,12,FALSE),0),IF(W1495&gt;mapping!$N$1,IFERROR(VLOOKUP(Table4[[#This Row],[Column1]],mapping!A:L,12,FALSE),0),0))</f>
        <v>2700</v>
      </c>
      <c r="N1495" s="58">
        <f>Table4[[#This Row],[ سعر اليومية ]]*3%*Table4[[#This Row],[عدد الدورات ]]</f>
        <v>108</v>
      </c>
      <c r="O1495" s="56">
        <f>Table4[[#This Row],[ سعر اليومية ]]*Table4[[#This Row],[عدد الدورات ]]-N1495</f>
        <v>3492</v>
      </c>
      <c r="P1495" s="194"/>
      <c r="Q1495" s="194"/>
      <c r="R1495" s="194"/>
      <c r="S1495" s="58">
        <f>(Table4[[#This Row],[سعر يومية السائق]]*Table4[[#This Row],[عدد الدورات ]])-SUM(Table4[[#This Row],[سلف ]:[خصم ]])+Table4[[#This Row],[اضافي ]]</f>
        <v>2700</v>
      </c>
      <c r="U1495" s="58">
        <f>Table4[[#This Row],[ سعر اليومية ]]*Table4[[#This Row],[عدد الدورات ]]-Table4[[#This Row],[سعر يومية السائق]]*L1495</f>
        <v>900</v>
      </c>
      <c r="V1495" s="58">
        <f>U1495-Table4[[#This Row],[W/H  3%]]</f>
        <v>792</v>
      </c>
      <c r="W1495" s="66" t="str">
        <f>Table4[[#This Row],[اليوم]]&amp;Table4[[#This Row],[الشهر ]]&amp;Table4[[#This Row],[العام]]</f>
        <v>162026</v>
      </c>
      <c r="X1495" s="66" t="s">
        <v>304</v>
      </c>
    </row>
    <row r="1496" spans="1:24" x14ac:dyDescent="0.3">
      <c r="A1496" s="62">
        <v>1</v>
      </c>
      <c r="B1496" s="62">
        <v>6</v>
      </c>
      <c r="C1496" s="62">
        <v>2026</v>
      </c>
      <c r="D1496" s="41" t="str">
        <f>F1496&amp;G1496&amp;H1496&amp;I1496&amp;J1496</f>
        <v>بكرقليوب 1 ورديةنجمة هليوبوليسالتجمع ميكروباص</v>
      </c>
      <c r="E1496" s="4">
        <v>3005</v>
      </c>
      <c r="F1496" s="41" t="str">
        <f>VLOOKUP(E1496,mapping!C:J,2,FALSE)</f>
        <v>بكر</v>
      </c>
      <c r="G1496" s="41" t="str">
        <f>IFERROR(VLOOKUP(F1496,mapping!$D$3:$J$200,2,FALSE),0)</f>
        <v>قليوب 1 وردية</v>
      </c>
      <c r="H1496" s="41" t="str">
        <f>IFERROR(VLOOKUP(F1496,mapping!$D$3:$J$200,3,FALSE),0)</f>
        <v>نجمة هليوبوليس</v>
      </c>
      <c r="I1496" s="41" t="str">
        <f>IFERROR(VLOOKUP(F1496,mapping!$D$3:$J$200,4,FALSE),0)</f>
        <v xml:space="preserve">التجمع </v>
      </c>
      <c r="J1496" s="41" t="str">
        <f>IFERROR(VLOOKUP(F1496,mapping!$D$3:$J$200,5,FALSE),0)</f>
        <v>ميكروباص</v>
      </c>
      <c r="K1496" s="63">
        <f>IF(W1496=mapping!$N$1,IFERROR(VLOOKUP(Table4[[#This Row],[Column1]],mapping!A:L,11,FALSE),0),IF(W1496&gt;mapping!$N$1,IFERROR(VLOOKUP(Table4[[#This Row],[Column1]],mapping!A:L,11,FALSE),0),))</f>
        <v>1400</v>
      </c>
      <c r="L1496" s="139">
        <v>1</v>
      </c>
      <c r="M1496" s="60">
        <f>IF(W1496=mapping!$N$1,IFERROR(VLOOKUP(Table4[[#This Row],[Column1]],mapping!A:L,12,FALSE),0),IF(W1496&gt;mapping!$N$1,IFERROR(VLOOKUP(Table4[[#This Row],[Column1]],mapping!A:L,12,FALSE),0),0))</f>
        <v>1200</v>
      </c>
      <c r="N1496" s="58">
        <f>Table4[[#This Row],[ سعر اليومية ]]*3%*Table4[[#This Row],[عدد الدورات ]]</f>
        <v>42</v>
      </c>
      <c r="O1496" s="56">
        <f>Table4[[#This Row],[ سعر اليومية ]]*Table4[[#This Row],[عدد الدورات ]]-N1496</f>
        <v>1358</v>
      </c>
      <c r="P1496" s="194"/>
      <c r="Q1496" s="194"/>
      <c r="R1496" s="194"/>
      <c r="S1496" s="58">
        <f>(Table4[[#This Row],[سعر يومية السائق]]*Table4[[#This Row],[عدد الدورات ]])-SUM(Table4[[#This Row],[سلف ]:[خصم ]])+Table4[[#This Row],[اضافي ]]</f>
        <v>1200</v>
      </c>
      <c r="U1496" s="58">
        <f>Table4[[#This Row],[ سعر اليومية ]]*Table4[[#This Row],[عدد الدورات ]]-Table4[[#This Row],[سعر يومية السائق]]*L1496</f>
        <v>200</v>
      </c>
      <c r="V1496" s="58">
        <f>U1496-Table4[[#This Row],[W/H  3%]]</f>
        <v>158</v>
      </c>
      <c r="W1496" s="66" t="str">
        <f>Table4[[#This Row],[اليوم]]&amp;Table4[[#This Row],[الشهر ]]&amp;Table4[[#This Row],[العام]]</f>
        <v>162026</v>
      </c>
      <c r="X1496" s="66" t="s">
        <v>304</v>
      </c>
    </row>
    <row r="1497" spans="1:24" x14ac:dyDescent="0.3">
      <c r="A1497" s="62">
        <v>1</v>
      </c>
      <c r="B1497" s="62">
        <v>6</v>
      </c>
      <c r="C1497" s="62">
        <v>2026</v>
      </c>
      <c r="D1497" s="41" t="str">
        <f t="shared" ref="D1497:D1512" si="97">F1497&amp;G1497&amp;H1497&amp;I1497&amp;J1497</f>
        <v xml:space="preserve">رجب سلامة 1المرج لوجستيكااكتوبر هاي اس </v>
      </c>
      <c r="E1497" s="4">
        <v>4000</v>
      </c>
      <c r="F1497" s="41" t="str">
        <f>VLOOKUP(E1497,mapping!C:J,2,FALSE)</f>
        <v>رجب سلامة 1</v>
      </c>
      <c r="G1497" s="41" t="str">
        <f>IFERROR(VLOOKUP(F1497,mapping!$D$3:$J$200,2,FALSE),0)</f>
        <v xml:space="preserve">المرج </v>
      </c>
      <c r="H1497" s="41" t="str">
        <f>IFERROR(VLOOKUP(F1497,mapping!$D$3:$J$200,3,FALSE),0)</f>
        <v>لوجستيكا</v>
      </c>
      <c r="I1497" s="41" t="str">
        <f>IFERROR(VLOOKUP(F1497,mapping!$D$3:$J$200,4,FALSE),0)</f>
        <v xml:space="preserve">اكتوبر </v>
      </c>
      <c r="J1497" s="41" t="str">
        <f>IFERROR(VLOOKUP(F1497,mapping!$D$3:$J$200,5,FALSE),0)</f>
        <v xml:space="preserve">هاي اس </v>
      </c>
      <c r="K1497" s="63">
        <f>IF(W1497=mapping!$N$1,IFERROR(VLOOKUP(Table4[[#This Row],[Column1]],mapping!A:L,11,FALSE),0),IF(W1497&gt;mapping!$N$1,IFERROR(VLOOKUP(Table4[[#This Row],[Column1]],mapping!A:L,11,FALSE),0),))</f>
        <v>2195</v>
      </c>
      <c r="L1497" s="139">
        <v>1</v>
      </c>
      <c r="M1497" s="60">
        <f>IF(W1497=mapping!$N$1,IFERROR(VLOOKUP(Table4[[#This Row],[Column1]],mapping!A:L,12,FALSE),0),IF(W1497&gt;mapping!$N$1,IFERROR(VLOOKUP(Table4[[#This Row],[Column1]],mapping!A:L,12,FALSE),0),0))</f>
        <v>2000</v>
      </c>
      <c r="N1497" s="58">
        <f>Table4[[#This Row],[ سعر اليومية ]]*3%*Table4[[#This Row],[عدد الدورات ]]</f>
        <v>65.849999999999994</v>
      </c>
      <c r="O1497" s="56">
        <f>Table4[[#This Row],[ سعر اليومية ]]*Table4[[#This Row],[عدد الدورات ]]-N1497</f>
        <v>2129.15</v>
      </c>
      <c r="P1497" s="194"/>
      <c r="Q1497" s="194"/>
      <c r="R1497" s="194"/>
      <c r="S1497" s="58">
        <f>(Table4[[#This Row],[سعر يومية السائق]]*Table4[[#This Row],[عدد الدورات ]])-SUM(Table4[[#This Row],[سلف ]:[خصم ]])+Table4[[#This Row],[اضافي ]]</f>
        <v>2000</v>
      </c>
      <c r="U1497" s="58">
        <f>Table4[[#This Row],[ سعر اليومية ]]*Table4[[#This Row],[عدد الدورات ]]-Table4[[#This Row],[سعر يومية السائق]]*L1497</f>
        <v>195</v>
      </c>
      <c r="V1497" s="58">
        <f>U1497-Table4[[#This Row],[W/H  3%]]</f>
        <v>129.15</v>
      </c>
      <c r="W1497" s="66" t="str">
        <f>Table4[[#This Row],[اليوم]]&amp;Table4[[#This Row],[الشهر ]]&amp;Table4[[#This Row],[العام]]</f>
        <v>162026</v>
      </c>
      <c r="X1497" s="66" t="s">
        <v>304</v>
      </c>
    </row>
    <row r="1498" spans="1:24" x14ac:dyDescent="0.3">
      <c r="A1498" s="62">
        <v>1</v>
      </c>
      <c r="B1498" s="62">
        <v>6</v>
      </c>
      <c r="C1498" s="62">
        <v>2026</v>
      </c>
      <c r="D1498" s="41" t="str">
        <f t="shared" si="97"/>
        <v xml:space="preserve">رجب سلامة 2 نكلا حضورلوجستيكااكتوبر هاي اس </v>
      </c>
      <c r="E1498" s="4">
        <v>4004</v>
      </c>
      <c r="F1498" s="41" t="str">
        <f>VLOOKUP(E1498,mapping!C:J,2,FALSE)</f>
        <v xml:space="preserve">رجب سلامة 2 </v>
      </c>
      <c r="G1498" s="41" t="str">
        <f>IFERROR(VLOOKUP(F1498,mapping!$D$3:$J$200,2,FALSE),0)</f>
        <v>نكلا حضور</v>
      </c>
      <c r="H1498" s="41" t="str">
        <f>IFERROR(VLOOKUP(F1498,mapping!$D$3:$J$200,3,FALSE),0)</f>
        <v>لوجستيكا</v>
      </c>
      <c r="I1498" s="41" t="str">
        <f>IFERROR(VLOOKUP(F1498,mapping!$D$3:$J$200,4,FALSE),0)</f>
        <v xml:space="preserve">اكتوبر </v>
      </c>
      <c r="J1498" s="41" t="str">
        <f>IFERROR(VLOOKUP(F1498,mapping!$D$3:$J$200,5,FALSE),0)</f>
        <v xml:space="preserve">هاي اس </v>
      </c>
      <c r="K1498" s="63">
        <f>IF(W1498=mapping!$N$1,IFERROR(VLOOKUP(Table4[[#This Row],[Column1]],mapping!A:L,11,FALSE),0),IF(W1498&gt;mapping!$N$1,IFERROR(VLOOKUP(Table4[[#This Row],[Column1]],mapping!A:L,11,FALSE),0),))</f>
        <v>1024</v>
      </c>
      <c r="L1498" s="139">
        <v>1</v>
      </c>
      <c r="M1498" s="60">
        <f>IF(W1498=mapping!$N$1,IFERROR(VLOOKUP(Table4[[#This Row],[Column1]],mapping!A:L,12,FALSE),0),IF(W1498&gt;mapping!$N$1,IFERROR(VLOOKUP(Table4[[#This Row],[Column1]],mapping!A:L,12,FALSE),0),0))</f>
        <v>1000</v>
      </c>
      <c r="N1498" s="58">
        <f>Table4[[#This Row],[ سعر اليومية ]]*3%*Table4[[#This Row],[عدد الدورات ]]</f>
        <v>30.72</v>
      </c>
      <c r="O1498" s="56">
        <f>Table4[[#This Row],[ سعر اليومية ]]*Table4[[#This Row],[عدد الدورات ]]-N1498</f>
        <v>993.28</v>
      </c>
      <c r="P1498" s="194"/>
      <c r="Q1498" s="194"/>
      <c r="R1498" s="194"/>
      <c r="S1498" s="58">
        <f>(Table4[[#This Row],[سعر يومية السائق]]*Table4[[#This Row],[عدد الدورات ]])-SUM(Table4[[#This Row],[سلف ]:[خصم ]])+Table4[[#This Row],[اضافي ]]</f>
        <v>1000</v>
      </c>
      <c r="U1498" s="58">
        <f>Table4[[#This Row],[ سعر اليومية ]]*Table4[[#This Row],[عدد الدورات ]]-Table4[[#This Row],[سعر يومية السائق]]*L1498</f>
        <v>24</v>
      </c>
      <c r="V1498" s="58">
        <f>U1498-Table4[[#This Row],[W/H  3%]]</f>
        <v>-6.7199999999999989</v>
      </c>
      <c r="W1498" s="66" t="str">
        <f>Table4[[#This Row],[اليوم]]&amp;Table4[[#This Row],[الشهر ]]&amp;Table4[[#This Row],[العام]]</f>
        <v>162026</v>
      </c>
      <c r="X1498" s="66" t="s">
        <v>304</v>
      </c>
    </row>
    <row r="1499" spans="1:24" x14ac:dyDescent="0.3">
      <c r="A1499" s="62">
        <v>1</v>
      </c>
      <c r="B1499" s="62">
        <v>6</v>
      </c>
      <c r="C1499" s="62">
        <v>2026</v>
      </c>
      <c r="D1499" s="41" t="str">
        <f t="shared" si="97"/>
        <v xml:space="preserve">احمد السيدالمنيب 3وردية لوجستيكااكتوبر هاي اس </v>
      </c>
      <c r="E1499" s="4">
        <v>4001</v>
      </c>
      <c r="F1499" s="41" t="str">
        <f>VLOOKUP(E1499,mapping!C:J,2,FALSE)</f>
        <v>احمد السيد</v>
      </c>
      <c r="G1499" s="41" t="str">
        <f>IFERROR(VLOOKUP(F1499,mapping!$D$3:$J$200,2,FALSE),0)</f>
        <v xml:space="preserve">المنيب 3وردية </v>
      </c>
      <c r="H1499" s="41" t="str">
        <f>IFERROR(VLOOKUP(F1499,mapping!$D$3:$J$200,3,FALSE),0)</f>
        <v>لوجستيكا</v>
      </c>
      <c r="I1499" s="41" t="str">
        <f>IFERROR(VLOOKUP(F1499,mapping!$D$3:$J$200,4,FALSE),0)</f>
        <v xml:space="preserve">اكتوبر </v>
      </c>
      <c r="J1499" s="41" t="str">
        <f>IFERROR(VLOOKUP(F1499,mapping!$D$3:$J$200,5,FALSE),0)</f>
        <v xml:space="preserve">هاي اس </v>
      </c>
      <c r="K1499" s="63">
        <f>IF(W1499=mapping!$N$1,IFERROR(VLOOKUP(Table4[[#This Row],[Column1]],mapping!A:L,11,FALSE),0),IF(W1499&gt;mapping!$N$1,IFERROR(VLOOKUP(Table4[[#This Row],[Column1]],mapping!A:L,11,FALSE),0),))</f>
        <v>4831</v>
      </c>
      <c r="L1499" s="139">
        <v>1</v>
      </c>
      <c r="M1499" s="60">
        <f>IF(W1499=mapping!$N$1,IFERROR(VLOOKUP(Table4[[#This Row],[Column1]],mapping!A:L,12,FALSE),0),IF(W1499&gt;mapping!$N$1,IFERROR(VLOOKUP(Table4[[#This Row],[Column1]],mapping!A:L,12,FALSE),0),0))</f>
        <v>4000</v>
      </c>
      <c r="N1499" s="58">
        <f>Table4[[#This Row],[ سعر اليومية ]]*3%*Table4[[#This Row],[عدد الدورات ]]</f>
        <v>144.93</v>
      </c>
      <c r="O1499" s="56">
        <f>Table4[[#This Row],[ سعر اليومية ]]*Table4[[#This Row],[عدد الدورات ]]-N1499</f>
        <v>4686.07</v>
      </c>
      <c r="P1499" s="194"/>
      <c r="Q1499" s="194"/>
      <c r="R1499" s="194"/>
      <c r="S1499" s="58">
        <f>(Table4[[#This Row],[سعر يومية السائق]]*Table4[[#This Row],[عدد الدورات ]])-SUM(Table4[[#This Row],[سلف ]:[خصم ]])+Table4[[#This Row],[اضافي ]]</f>
        <v>4000</v>
      </c>
      <c r="U1499" s="58">
        <f>Table4[[#This Row],[ سعر اليومية ]]*Table4[[#This Row],[عدد الدورات ]]-Table4[[#This Row],[سعر يومية السائق]]*L1499</f>
        <v>831</v>
      </c>
      <c r="V1499" s="58">
        <f>U1499-Table4[[#This Row],[W/H  3%]]</f>
        <v>686.06999999999994</v>
      </c>
      <c r="W1499" s="66" t="str">
        <f>Table4[[#This Row],[اليوم]]&amp;Table4[[#This Row],[الشهر ]]&amp;Table4[[#This Row],[العام]]</f>
        <v>162026</v>
      </c>
      <c r="X1499" s="66" t="s">
        <v>304</v>
      </c>
    </row>
    <row r="1500" spans="1:24" x14ac:dyDescent="0.3">
      <c r="A1500" s="62">
        <v>1</v>
      </c>
      <c r="B1500" s="62">
        <v>6</v>
      </c>
      <c r="C1500" s="62">
        <v>2026</v>
      </c>
      <c r="D1500" s="41" t="str">
        <f t="shared" si="97"/>
        <v xml:space="preserve">حسام سعيد1القناطر 3 ورديةلوجستيكااكتوبر هاي اس </v>
      </c>
      <c r="E1500" s="4">
        <v>4002</v>
      </c>
      <c r="F1500" s="41" t="str">
        <f>VLOOKUP(E1500,mapping!C:J,2,FALSE)</f>
        <v>حسام سعيد1</v>
      </c>
      <c r="G1500" s="41" t="str">
        <f>IFERROR(VLOOKUP(F1500,mapping!$D$3:$J$200,2,FALSE),0)</f>
        <v>القناطر 3 وردية</v>
      </c>
      <c r="H1500" s="41" t="str">
        <f>IFERROR(VLOOKUP(F1500,mapping!$D$3:$J$200,3,FALSE),0)</f>
        <v>لوجستيكا</v>
      </c>
      <c r="I1500" s="41" t="str">
        <f>IFERROR(VLOOKUP(F1500,mapping!$D$3:$J$200,4,FALSE),0)</f>
        <v xml:space="preserve">اكتوبر </v>
      </c>
      <c r="J1500" s="41" t="str">
        <f>IFERROR(VLOOKUP(F1500,mapping!$D$3:$J$200,5,FALSE),0)</f>
        <v xml:space="preserve">هاي اس </v>
      </c>
      <c r="K1500" s="63">
        <f>IF(W1500=mapping!$N$1,IFERROR(VLOOKUP(Table4[[#This Row],[Column1]],mapping!A:L,11,FALSE),0),IF(W1500&gt;mapping!$N$1,IFERROR(VLOOKUP(Table4[[#This Row],[Column1]],mapping!A:L,11,FALSE),0),))</f>
        <v>4391</v>
      </c>
      <c r="L1500" s="139">
        <v>1</v>
      </c>
      <c r="M1500" s="60">
        <f>IF(W1500=mapping!$N$1,IFERROR(VLOOKUP(Table4[[#This Row],[Column1]],mapping!A:L,12,FALSE),0),IF(W1500&gt;mapping!$N$1,IFERROR(VLOOKUP(Table4[[#This Row],[Column1]],mapping!A:L,12,FALSE),0),0))</f>
        <v>3400</v>
      </c>
      <c r="N1500" s="58">
        <f>Table4[[#This Row],[ سعر اليومية ]]*3%*Table4[[#This Row],[عدد الدورات ]]</f>
        <v>131.72999999999999</v>
      </c>
      <c r="O1500" s="56">
        <f>Table4[[#This Row],[ سعر اليومية ]]*Table4[[#This Row],[عدد الدورات ]]-N1500</f>
        <v>4259.2700000000004</v>
      </c>
      <c r="P1500" s="194"/>
      <c r="Q1500" s="194"/>
      <c r="R1500" s="194"/>
      <c r="S1500" s="58">
        <f>(Table4[[#This Row],[سعر يومية السائق]]*Table4[[#This Row],[عدد الدورات ]])-SUM(Table4[[#This Row],[سلف ]:[خصم ]])+Table4[[#This Row],[اضافي ]]</f>
        <v>3400</v>
      </c>
      <c r="U1500" s="58">
        <f>Table4[[#This Row],[ سعر اليومية ]]*Table4[[#This Row],[عدد الدورات ]]-Table4[[#This Row],[سعر يومية السائق]]*L1500</f>
        <v>991</v>
      </c>
      <c r="V1500" s="58">
        <f>U1500-Table4[[#This Row],[W/H  3%]]</f>
        <v>859.27</v>
      </c>
      <c r="W1500" s="66" t="str">
        <f>Table4[[#This Row],[اليوم]]&amp;Table4[[#This Row],[الشهر ]]&amp;Table4[[#This Row],[العام]]</f>
        <v>162026</v>
      </c>
      <c r="X1500" s="66" t="s">
        <v>304</v>
      </c>
    </row>
    <row r="1501" spans="1:24" x14ac:dyDescent="0.3">
      <c r="A1501" s="62">
        <v>1</v>
      </c>
      <c r="B1501" s="62">
        <v>6</v>
      </c>
      <c r="C1501" s="62">
        <v>2026</v>
      </c>
      <c r="D1501" s="41" t="str">
        <f t="shared" si="97"/>
        <v xml:space="preserve">حسام سعيد 2نكلا انصرافلوجستيكااكتوبر هاي اس </v>
      </c>
      <c r="E1501" s="4">
        <v>4003</v>
      </c>
      <c r="F1501" s="41" t="str">
        <f>VLOOKUP(E1501,mapping!C:J,2,FALSE)</f>
        <v>حسام سعيد 2</v>
      </c>
      <c r="G1501" s="41" t="str">
        <f>IFERROR(VLOOKUP(F1501,mapping!$D$3:$J$200,2,FALSE),0)</f>
        <v>نكلا انصراف</v>
      </c>
      <c r="H1501" s="41" t="str">
        <f>IFERROR(VLOOKUP(F1501,mapping!$D$3:$J$200,3,FALSE),0)</f>
        <v>لوجستيكا</v>
      </c>
      <c r="I1501" s="41" t="str">
        <f>IFERROR(VLOOKUP(F1501,mapping!$D$3:$J$200,4,FALSE),0)</f>
        <v xml:space="preserve">اكتوبر </v>
      </c>
      <c r="J1501" s="41" t="str">
        <f>IFERROR(VLOOKUP(F1501,mapping!$D$3:$J$200,5,FALSE),0)</f>
        <v xml:space="preserve">هاي اس </v>
      </c>
      <c r="K1501" s="63">
        <f>IF(W1501=mapping!$N$1,IFERROR(VLOOKUP(Table4[[#This Row],[Column1]],mapping!A:L,11,FALSE),0),IF(W1501&gt;mapping!$N$1,IFERROR(VLOOKUP(Table4[[#This Row],[Column1]],mapping!A:L,11,FALSE),0),))</f>
        <v>1024</v>
      </c>
      <c r="L1501" s="139">
        <v>1</v>
      </c>
      <c r="M1501" s="60">
        <f>IF(W1501=mapping!$N$1,IFERROR(VLOOKUP(Table4[[#This Row],[Column1]],mapping!A:L,12,FALSE),0),IF(W1501&gt;mapping!$N$1,IFERROR(VLOOKUP(Table4[[#This Row],[Column1]],mapping!A:L,12,FALSE),0),0))</f>
        <v>900</v>
      </c>
      <c r="N1501" s="58">
        <f>Table4[[#This Row],[ سعر اليومية ]]*3%*Table4[[#This Row],[عدد الدورات ]]</f>
        <v>30.72</v>
      </c>
      <c r="O1501" s="56">
        <f>Table4[[#This Row],[ سعر اليومية ]]*Table4[[#This Row],[عدد الدورات ]]-N1501</f>
        <v>993.28</v>
      </c>
      <c r="P1501" s="194"/>
      <c r="Q1501" s="194"/>
      <c r="R1501" s="194"/>
      <c r="S1501" s="58">
        <f>(Table4[[#This Row],[سعر يومية السائق]]*Table4[[#This Row],[عدد الدورات ]])-SUM(Table4[[#This Row],[سلف ]:[خصم ]])+Table4[[#This Row],[اضافي ]]</f>
        <v>900</v>
      </c>
      <c r="U1501" s="58">
        <f>Table4[[#This Row],[ سعر اليومية ]]*Table4[[#This Row],[عدد الدورات ]]-Table4[[#This Row],[سعر يومية السائق]]*L1501</f>
        <v>124</v>
      </c>
      <c r="V1501" s="58">
        <f>U1501-Table4[[#This Row],[W/H  3%]]</f>
        <v>93.28</v>
      </c>
      <c r="W1501" s="66" t="str">
        <f>Table4[[#This Row],[اليوم]]&amp;Table4[[#This Row],[الشهر ]]&amp;Table4[[#This Row],[العام]]</f>
        <v>162026</v>
      </c>
      <c r="X1501" s="66" t="s">
        <v>304</v>
      </c>
    </row>
    <row r="1502" spans="1:24" x14ac:dyDescent="0.3">
      <c r="A1502" s="62">
        <v>1</v>
      </c>
      <c r="B1502" s="62">
        <v>6</v>
      </c>
      <c r="C1502" s="62">
        <v>2026</v>
      </c>
      <c r="D1502" s="41" t="str">
        <f t="shared" si="97"/>
        <v xml:space="preserve">محمد رضا المنوفية لوجستيكااكتوبر هاي اس </v>
      </c>
      <c r="E1502" s="4">
        <v>4006</v>
      </c>
      <c r="F1502" s="41" t="str">
        <f>VLOOKUP(E1502,mapping!C:J,2,FALSE)</f>
        <v xml:space="preserve">محمد رضا </v>
      </c>
      <c r="G1502" s="41" t="str">
        <f>IFERROR(VLOOKUP(F1502,mapping!$D$3:$J$200,2,FALSE),0)</f>
        <v xml:space="preserve">المنوفية </v>
      </c>
      <c r="H1502" s="41" t="str">
        <f>IFERROR(VLOOKUP(F1502,mapping!$D$3:$J$200,3,FALSE),0)</f>
        <v>لوجستيكا</v>
      </c>
      <c r="I1502" s="41" t="str">
        <f>IFERROR(VLOOKUP(F1502,mapping!$D$3:$J$200,4,FALSE),0)</f>
        <v xml:space="preserve">اكتوبر </v>
      </c>
      <c r="J1502" s="41" t="str">
        <f>IFERROR(VLOOKUP(F1502,mapping!$D$3:$J$200,5,FALSE),0)</f>
        <v xml:space="preserve">هاي اس </v>
      </c>
      <c r="K1502" s="63">
        <f>IF(W1502=mapping!$N$1,IFERROR(VLOOKUP(Table4[[#This Row],[Column1]],mapping!A:L,11,FALSE),0),IF(W1502&gt;mapping!$N$1,IFERROR(VLOOKUP(Table4[[#This Row],[Column1]],mapping!A:L,11,FALSE),0),))</f>
        <v>2634</v>
      </c>
      <c r="L1502" s="139">
        <v>1</v>
      </c>
      <c r="M1502" s="60">
        <f>IF(W1502=mapping!$N$1,IFERROR(VLOOKUP(Table4[[#This Row],[Column1]],mapping!A:L,12,FALSE),0),IF(W1502&gt;mapping!$N$1,IFERROR(VLOOKUP(Table4[[#This Row],[Column1]],mapping!A:L,12,FALSE),0),0))</f>
        <v>2150</v>
      </c>
      <c r="N1502" s="58">
        <f>Table4[[#This Row],[ سعر اليومية ]]*3%*Table4[[#This Row],[عدد الدورات ]]</f>
        <v>79.02</v>
      </c>
      <c r="O1502" s="56">
        <f>Table4[[#This Row],[ سعر اليومية ]]*Table4[[#This Row],[عدد الدورات ]]-N1502</f>
        <v>2554.98</v>
      </c>
      <c r="P1502" s="194">
        <v>11550</v>
      </c>
      <c r="Q1502" s="194"/>
      <c r="R1502" s="194"/>
      <c r="S1502" s="58">
        <f>(Table4[[#This Row],[سعر يومية السائق]]*Table4[[#This Row],[عدد الدورات ]])-SUM(Table4[[#This Row],[سلف ]:[خصم ]])+Table4[[#This Row],[اضافي ]]</f>
        <v>-9400</v>
      </c>
      <c r="U1502" s="58">
        <f>Table4[[#This Row],[ سعر اليومية ]]*Table4[[#This Row],[عدد الدورات ]]-Table4[[#This Row],[سعر يومية السائق]]*L1502</f>
        <v>484</v>
      </c>
      <c r="V1502" s="58">
        <f>U1502-Table4[[#This Row],[W/H  3%]]</f>
        <v>404.98</v>
      </c>
      <c r="W1502" s="66" t="str">
        <f>Table4[[#This Row],[اليوم]]&amp;Table4[[#This Row],[الشهر ]]&amp;Table4[[#This Row],[العام]]</f>
        <v>162026</v>
      </c>
      <c r="X1502" s="66" t="s">
        <v>304</v>
      </c>
    </row>
    <row r="1503" spans="1:24" x14ac:dyDescent="0.3">
      <c r="A1503" s="62">
        <v>1</v>
      </c>
      <c r="B1503" s="62">
        <v>6</v>
      </c>
      <c r="C1503" s="62">
        <v>2026</v>
      </c>
      <c r="D1503" s="41" t="str">
        <f t="shared" si="97"/>
        <v xml:space="preserve">مصطفي شكيويالجلاتمةلوجستيكااكتوبر كوستر </v>
      </c>
      <c r="E1503" s="4">
        <v>4007</v>
      </c>
      <c r="F1503" s="41" t="str">
        <f>VLOOKUP(E1503,mapping!C:J,2,FALSE)</f>
        <v>مصطفي شكيوي</v>
      </c>
      <c r="G1503" s="41" t="str">
        <f>IFERROR(VLOOKUP(F1503,mapping!$D$3:$J$200,2,FALSE),0)</f>
        <v>الجلاتمة</v>
      </c>
      <c r="H1503" s="41" t="str">
        <f>IFERROR(VLOOKUP(F1503,mapping!$D$3:$J$200,3,FALSE),0)</f>
        <v>لوجستيكا</v>
      </c>
      <c r="I1503" s="41" t="str">
        <f>IFERROR(VLOOKUP(F1503,mapping!$D$3:$J$200,4,FALSE),0)</f>
        <v xml:space="preserve">اكتوبر </v>
      </c>
      <c r="J1503" s="41" t="str">
        <f>IFERROR(VLOOKUP(F1503,mapping!$D$3:$J$200,5,FALSE),0)</f>
        <v xml:space="preserve">كوستر </v>
      </c>
      <c r="K1503" s="63">
        <f>IF(W1503=mapping!$N$1,IFERROR(VLOOKUP(Table4[[#This Row],[Column1]],mapping!A:L,11,FALSE),0),IF(W1503&gt;mapping!$N$1,IFERROR(VLOOKUP(Table4[[#This Row],[Column1]],mapping!A:L,11,FALSE),0),))</f>
        <v>3220</v>
      </c>
      <c r="L1503" s="139">
        <v>1</v>
      </c>
      <c r="M1503" s="60">
        <f>IF(W1503=mapping!$N$1,IFERROR(VLOOKUP(Table4[[#This Row],[Column1]],mapping!A:L,12,FALSE),0),IF(W1503&gt;mapping!$N$1,IFERROR(VLOOKUP(Table4[[#This Row],[Column1]],mapping!A:L,12,FALSE),0),0))</f>
        <v>2750</v>
      </c>
      <c r="N1503" s="58">
        <f>Table4[[#This Row],[ سعر اليومية ]]*3%*Table4[[#This Row],[عدد الدورات ]]</f>
        <v>96.6</v>
      </c>
      <c r="O1503" s="56">
        <f>Table4[[#This Row],[ سعر اليومية ]]*Table4[[#This Row],[عدد الدورات ]]-N1503</f>
        <v>3123.4</v>
      </c>
      <c r="P1503" s="194"/>
      <c r="Q1503" s="194"/>
      <c r="R1503" s="194"/>
      <c r="S1503" s="58">
        <f>(Table4[[#This Row],[سعر يومية السائق]]*Table4[[#This Row],[عدد الدورات ]])-SUM(Table4[[#This Row],[سلف ]:[خصم ]])+Table4[[#This Row],[اضافي ]]</f>
        <v>2750</v>
      </c>
      <c r="U1503" s="58">
        <f>Table4[[#This Row],[ سعر اليومية ]]*Table4[[#This Row],[عدد الدورات ]]-Table4[[#This Row],[سعر يومية السائق]]*L1503</f>
        <v>470</v>
      </c>
      <c r="V1503" s="58">
        <f>U1503-Table4[[#This Row],[W/H  3%]]</f>
        <v>373.4</v>
      </c>
      <c r="W1503" s="66" t="str">
        <f>Table4[[#This Row],[اليوم]]&amp;Table4[[#This Row],[الشهر ]]&amp;Table4[[#This Row],[العام]]</f>
        <v>162026</v>
      </c>
      <c r="X1503" s="66" t="s">
        <v>304</v>
      </c>
    </row>
    <row r="1504" spans="1:24" x14ac:dyDescent="0.3">
      <c r="A1504" s="62">
        <v>1</v>
      </c>
      <c r="B1504" s="62">
        <v>6</v>
      </c>
      <c r="C1504" s="62">
        <v>2026</v>
      </c>
      <c r="D1504" s="41" t="str">
        <f t="shared" si="97"/>
        <v xml:space="preserve">وديع 1الفيوم 1لوجستيكااكتوبر هاي اس </v>
      </c>
      <c r="E1504" s="4">
        <v>4009</v>
      </c>
      <c r="F1504" s="41" t="str">
        <f>VLOOKUP(E1504,mapping!C:J,2,FALSE)</f>
        <v>وديع 1</v>
      </c>
      <c r="G1504" s="41" t="str">
        <f>IFERROR(VLOOKUP(F1504,mapping!$D$3:$J$200,2,FALSE),0)</f>
        <v>الفيوم 1</v>
      </c>
      <c r="H1504" s="41" t="str">
        <f>IFERROR(VLOOKUP(F1504,mapping!$D$3:$J$200,3,FALSE),0)</f>
        <v>لوجستيكا</v>
      </c>
      <c r="I1504" s="41" t="str">
        <f>IFERROR(VLOOKUP(F1504,mapping!$D$3:$J$200,4,FALSE),0)</f>
        <v xml:space="preserve">اكتوبر </v>
      </c>
      <c r="J1504" s="41" t="str">
        <f>IFERROR(VLOOKUP(F1504,mapping!$D$3:$J$200,5,FALSE),0)</f>
        <v xml:space="preserve">هاي اس </v>
      </c>
      <c r="K1504" s="63">
        <f>IF(W1504=mapping!$N$1,IFERROR(VLOOKUP(Table4[[#This Row],[Column1]],mapping!A:L,11,FALSE),0),IF(W1504&gt;mapping!$N$1,IFERROR(VLOOKUP(Table4[[#This Row],[Column1]],mapping!A:L,11,FALSE),0),))</f>
        <v>2662</v>
      </c>
      <c r="L1504" s="139">
        <v>1</v>
      </c>
      <c r="M1504" s="60">
        <f>IF(W1504=mapping!$N$1,IFERROR(VLOOKUP(Table4[[#This Row],[Column1]],mapping!A:L,12,FALSE),0),IF(W1504&gt;mapping!$N$1,IFERROR(VLOOKUP(Table4[[#This Row],[Column1]],mapping!A:L,12,FALSE),0),0))</f>
        <v>2250</v>
      </c>
      <c r="N1504" s="58">
        <f>Table4[[#This Row],[ سعر اليومية ]]*3%*Table4[[#This Row],[عدد الدورات ]]</f>
        <v>79.86</v>
      </c>
      <c r="O1504" s="56">
        <f>Table4[[#This Row],[ سعر اليومية ]]*Table4[[#This Row],[عدد الدورات ]]-N1504</f>
        <v>2582.14</v>
      </c>
      <c r="P1504" s="194"/>
      <c r="Q1504" s="194"/>
      <c r="R1504" s="194"/>
      <c r="S1504" s="58">
        <f>(Table4[[#This Row],[سعر يومية السائق]]*Table4[[#This Row],[عدد الدورات ]])-SUM(Table4[[#This Row],[سلف ]:[خصم ]])+Table4[[#This Row],[اضافي ]]</f>
        <v>2250</v>
      </c>
      <c r="U1504" s="58">
        <f>Table4[[#This Row],[ سعر اليومية ]]*Table4[[#This Row],[عدد الدورات ]]-Table4[[#This Row],[سعر يومية السائق]]*L1504</f>
        <v>412</v>
      </c>
      <c r="V1504" s="58">
        <f>U1504-Table4[[#This Row],[W/H  3%]]</f>
        <v>332.14</v>
      </c>
      <c r="W1504" s="66" t="str">
        <f>Table4[[#This Row],[اليوم]]&amp;Table4[[#This Row],[الشهر ]]&amp;Table4[[#This Row],[العام]]</f>
        <v>162026</v>
      </c>
      <c r="X1504" s="66" t="s">
        <v>304</v>
      </c>
    </row>
    <row r="1505" spans="1:24" x14ac:dyDescent="0.3">
      <c r="A1505" s="62">
        <v>1</v>
      </c>
      <c r="B1505" s="62">
        <v>6</v>
      </c>
      <c r="C1505" s="62">
        <v>2026</v>
      </c>
      <c r="D1505" s="41" t="str">
        <f t="shared" si="97"/>
        <v xml:space="preserve">وديع 2الفيوم 2لوجستيكااكتوبر هاي اس </v>
      </c>
      <c r="E1505" s="4">
        <v>4010</v>
      </c>
      <c r="F1505" s="41" t="str">
        <f>VLOOKUP(E1505,mapping!C:J,2,FALSE)</f>
        <v>وديع 2</v>
      </c>
      <c r="G1505" s="41" t="str">
        <f>IFERROR(VLOOKUP(F1505,mapping!$D$3:$J$200,2,FALSE),0)</f>
        <v>الفيوم 2</v>
      </c>
      <c r="H1505" s="41" t="str">
        <f>IFERROR(VLOOKUP(F1505,mapping!$D$3:$J$200,3,FALSE),0)</f>
        <v>لوجستيكا</v>
      </c>
      <c r="I1505" s="41" t="str">
        <f>IFERROR(VLOOKUP(F1505,mapping!$D$3:$J$200,4,FALSE),0)</f>
        <v xml:space="preserve">اكتوبر </v>
      </c>
      <c r="J1505" s="41" t="str">
        <f>IFERROR(VLOOKUP(F1505,mapping!$D$3:$J$200,5,FALSE),0)</f>
        <v xml:space="preserve">هاي اس </v>
      </c>
      <c r="K1505" s="63">
        <f>IF(W1505=mapping!$N$1,IFERROR(VLOOKUP(Table4[[#This Row],[Column1]],mapping!A:L,11,FALSE),0),IF(W1505&gt;mapping!$N$1,IFERROR(VLOOKUP(Table4[[#This Row],[Column1]],mapping!A:L,11,FALSE),0),))</f>
        <v>2662</v>
      </c>
      <c r="L1505" s="139">
        <v>1</v>
      </c>
      <c r="M1505" s="60">
        <f>IF(W1505=mapping!$N$1,IFERROR(VLOOKUP(Table4[[#This Row],[Column1]],mapping!A:L,12,FALSE),0),IF(W1505&gt;mapping!$N$1,IFERROR(VLOOKUP(Table4[[#This Row],[Column1]],mapping!A:L,12,FALSE),0),0))</f>
        <v>2250</v>
      </c>
      <c r="N1505" s="58">
        <f>Table4[[#This Row],[ سعر اليومية ]]*3%*Table4[[#This Row],[عدد الدورات ]]</f>
        <v>79.86</v>
      </c>
      <c r="O1505" s="56">
        <f>Table4[[#This Row],[ سعر اليومية ]]*Table4[[#This Row],[عدد الدورات ]]-N1505</f>
        <v>2582.14</v>
      </c>
      <c r="P1505" s="194"/>
      <c r="Q1505" s="194"/>
      <c r="R1505" s="194"/>
      <c r="S1505" s="58">
        <f>(Table4[[#This Row],[سعر يومية السائق]]*Table4[[#This Row],[عدد الدورات ]])-SUM(Table4[[#This Row],[سلف ]:[خصم ]])+Table4[[#This Row],[اضافي ]]</f>
        <v>2250</v>
      </c>
      <c r="U1505" s="58">
        <f>Table4[[#This Row],[ سعر اليومية ]]*Table4[[#This Row],[عدد الدورات ]]-Table4[[#This Row],[سعر يومية السائق]]*L1505</f>
        <v>412</v>
      </c>
      <c r="V1505" s="58">
        <f>U1505-Table4[[#This Row],[W/H  3%]]</f>
        <v>332.14</v>
      </c>
      <c r="W1505" s="66" t="str">
        <f>Table4[[#This Row],[اليوم]]&amp;Table4[[#This Row],[الشهر ]]&amp;Table4[[#This Row],[العام]]</f>
        <v>162026</v>
      </c>
      <c r="X1505" s="66" t="s">
        <v>304</v>
      </c>
    </row>
    <row r="1506" spans="1:24" x14ac:dyDescent="0.3">
      <c r="A1506" s="62">
        <v>1</v>
      </c>
      <c r="B1506" s="62">
        <v>6</v>
      </c>
      <c r="C1506" s="62">
        <v>2026</v>
      </c>
      <c r="D1506" s="41" t="str">
        <f t="shared" si="97"/>
        <v xml:space="preserve">احمد عويس المعادي لوجستيكاابورواش هاي اس </v>
      </c>
      <c r="E1506" s="4">
        <v>4011</v>
      </c>
      <c r="F1506" s="41" t="str">
        <f>VLOOKUP(E1506,mapping!C:J,2,FALSE)</f>
        <v xml:space="preserve">احمد عويس </v>
      </c>
      <c r="G1506" s="41" t="str">
        <f>IFERROR(VLOOKUP(F1506,mapping!$D$3:$J$200,2,FALSE),0)</f>
        <v xml:space="preserve">المعادي </v>
      </c>
      <c r="H1506" s="41" t="str">
        <f>IFERROR(VLOOKUP(F1506,mapping!$D$3:$J$200,3,FALSE),0)</f>
        <v>لوجستيكا</v>
      </c>
      <c r="I1506" s="41" t="str">
        <f>IFERROR(VLOOKUP(F1506,mapping!$D$3:$J$200,4,FALSE),0)</f>
        <v xml:space="preserve">ابورواش </v>
      </c>
      <c r="J1506" s="41" t="str">
        <f>IFERROR(VLOOKUP(F1506,mapping!$D$3:$J$200,5,FALSE),0)</f>
        <v xml:space="preserve">هاي اس </v>
      </c>
      <c r="K1506" s="63">
        <f>IF(W1506=mapping!$N$1,IFERROR(VLOOKUP(Table4[[#This Row],[Column1]],mapping!A:L,11,FALSE),0),IF(W1506&gt;mapping!$N$1,IFERROR(VLOOKUP(Table4[[#This Row],[Column1]],mapping!A:L,11,FALSE),0),))</f>
        <v>2049</v>
      </c>
      <c r="L1506" s="139">
        <v>1</v>
      </c>
      <c r="M1506" s="60">
        <f>IF(W1506=mapping!$N$1,IFERROR(VLOOKUP(Table4[[#This Row],[Column1]],mapping!A:L,12,FALSE),0),IF(W1506&gt;mapping!$N$1,IFERROR(VLOOKUP(Table4[[#This Row],[Column1]],mapping!A:L,12,FALSE),0),0))</f>
        <v>1650</v>
      </c>
      <c r="N1506" s="58">
        <f>Table4[[#This Row],[ سعر اليومية ]]*3%*Table4[[#This Row],[عدد الدورات ]]</f>
        <v>61.47</v>
      </c>
      <c r="O1506" s="56">
        <f>Table4[[#This Row],[ سعر اليومية ]]*Table4[[#This Row],[عدد الدورات ]]-N1506</f>
        <v>1987.53</v>
      </c>
      <c r="P1506" s="194"/>
      <c r="Q1506" s="194"/>
      <c r="R1506" s="194"/>
      <c r="S1506" s="58">
        <f>(Table4[[#This Row],[سعر يومية السائق]]*Table4[[#This Row],[عدد الدورات ]])-SUM(Table4[[#This Row],[سلف ]:[خصم ]])+Table4[[#This Row],[اضافي ]]</f>
        <v>1650</v>
      </c>
      <c r="U1506" s="58">
        <f>Table4[[#This Row],[ سعر اليومية ]]*Table4[[#This Row],[عدد الدورات ]]-Table4[[#This Row],[سعر يومية السائق]]*L1506</f>
        <v>399</v>
      </c>
      <c r="V1506" s="58">
        <f>U1506-Table4[[#This Row],[W/H  3%]]</f>
        <v>337.53</v>
      </c>
      <c r="W1506" s="66" t="str">
        <f>Table4[[#This Row],[اليوم]]&amp;Table4[[#This Row],[الشهر ]]&amp;Table4[[#This Row],[العام]]</f>
        <v>162026</v>
      </c>
      <c r="X1506" s="66" t="s">
        <v>304</v>
      </c>
    </row>
    <row r="1507" spans="1:24" x14ac:dyDescent="0.3">
      <c r="A1507" s="62">
        <v>1</v>
      </c>
      <c r="B1507" s="62">
        <v>6</v>
      </c>
      <c r="C1507" s="62">
        <v>2026</v>
      </c>
      <c r="D1507" s="41" t="str">
        <f t="shared" si="97"/>
        <v>محمد جمال القناطر لوجستيكاابورواش سوزوكي</v>
      </c>
      <c r="E1507" s="4">
        <v>4013</v>
      </c>
      <c r="F1507" s="41" t="str">
        <f>VLOOKUP(E1507,mapping!C:J,2,FALSE)</f>
        <v xml:space="preserve">محمد جمال </v>
      </c>
      <c r="G1507" s="41" t="str">
        <f>IFERROR(VLOOKUP(F1507,mapping!$D$3:$J$200,2,FALSE),0)</f>
        <v xml:space="preserve">القناطر </v>
      </c>
      <c r="H1507" s="41" t="str">
        <f>IFERROR(VLOOKUP(F1507,mapping!$D$3:$J$200,3,FALSE),0)</f>
        <v>لوجستيكا</v>
      </c>
      <c r="I1507" s="41" t="str">
        <f>IFERROR(VLOOKUP(F1507,mapping!$D$3:$J$200,4,FALSE),0)</f>
        <v xml:space="preserve">ابورواش </v>
      </c>
      <c r="J1507" s="41" t="str">
        <f>IFERROR(VLOOKUP(F1507,mapping!$D$3:$J$200,5,FALSE),0)</f>
        <v>سوزوكي</v>
      </c>
      <c r="K1507" s="63">
        <f>IF(W1507=mapping!$N$1,IFERROR(VLOOKUP(Table4[[#This Row],[Column1]],mapping!A:L,11,FALSE),0),IF(W1507&gt;mapping!$N$1,IFERROR(VLOOKUP(Table4[[#This Row],[Column1]],mapping!A:L,11,FALSE),0),))</f>
        <v>1536</v>
      </c>
      <c r="L1507" s="139">
        <v>1</v>
      </c>
      <c r="M1507" s="60">
        <f>IF(W1507=mapping!$N$1,IFERROR(VLOOKUP(Table4[[#This Row],[Column1]],mapping!A:L,12,FALSE),0),IF(W1507&gt;mapping!$N$1,IFERROR(VLOOKUP(Table4[[#This Row],[Column1]],mapping!A:L,12,FALSE),0),0))</f>
        <v>1000</v>
      </c>
      <c r="N1507" s="58">
        <f>Table4[[#This Row],[ سعر اليومية ]]*3%*Table4[[#This Row],[عدد الدورات ]]</f>
        <v>46.08</v>
      </c>
      <c r="O1507" s="56">
        <f>Table4[[#This Row],[ سعر اليومية ]]*Table4[[#This Row],[عدد الدورات ]]-N1507</f>
        <v>1489.92</v>
      </c>
      <c r="P1507" s="194"/>
      <c r="Q1507" s="194"/>
      <c r="R1507" s="194"/>
      <c r="S1507" s="58">
        <f>(Table4[[#This Row],[سعر يومية السائق]]*Table4[[#This Row],[عدد الدورات ]])-SUM(Table4[[#This Row],[سلف ]:[خصم ]])+Table4[[#This Row],[اضافي ]]</f>
        <v>1000</v>
      </c>
      <c r="U1507" s="58">
        <f>Table4[[#This Row],[ سعر اليومية ]]*Table4[[#This Row],[عدد الدورات ]]-Table4[[#This Row],[سعر يومية السائق]]*L1507</f>
        <v>536</v>
      </c>
      <c r="V1507" s="58">
        <f>U1507-Table4[[#This Row],[W/H  3%]]</f>
        <v>489.92</v>
      </c>
      <c r="W1507" s="66" t="str">
        <f>Table4[[#This Row],[اليوم]]&amp;Table4[[#This Row],[الشهر ]]&amp;Table4[[#This Row],[العام]]</f>
        <v>162026</v>
      </c>
      <c r="X1507" s="66" t="s">
        <v>304</v>
      </c>
    </row>
    <row r="1508" spans="1:24" x14ac:dyDescent="0.3">
      <c r="A1508" s="62">
        <v>1</v>
      </c>
      <c r="B1508" s="62">
        <v>6</v>
      </c>
      <c r="C1508" s="62">
        <v>2026</v>
      </c>
      <c r="D1508" s="41" t="str">
        <f t="shared" si="97"/>
        <v xml:space="preserve">محمد عزمي حدائق اكتوبر لوجستيكااكتوبر هاي اس </v>
      </c>
      <c r="E1508" s="4">
        <v>4005</v>
      </c>
      <c r="F1508" s="41" t="str">
        <f>VLOOKUP(E1508,mapping!C:J,2,FALSE)</f>
        <v xml:space="preserve">محمد عزمي </v>
      </c>
      <c r="G1508" s="41" t="str">
        <f>IFERROR(VLOOKUP(F1508,mapping!$D$3:$J$200,2,FALSE),0)</f>
        <v xml:space="preserve">حدائق اكتوبر </v>
      </c>
      <c r="H1508" s="41" t="str">
        <f>IFERROR(VLOOKUP(F1508,mapping!$D$3:$J$200,3,FALSE),0)</f>
        <v>لوجستيكا</v>
      </c>
      <c r="I1508" s="41" t="str">
        <f>IFERROR(VLOOKUP(F1508,mapping!$D$3:$J$200,4,FALSE),0)</f>
        <v xml:space="preserve">اكتوبر </v>
      </c>
      <c r="J1508" s="41" t="str">
        <f>IFERROR(VLOOKUP(F1508,mapping!$D$3:$J$200,5,FALSE),0)</f>
        <v xml:space="preserve">هاي اس </v>
      </c>
      <c r="K1508" s="63">
        <f>IF(W1508=mapping!$N$1,IFERROR(VLOOKUP(Table4[[#This Row],[Column1]],mapping!A:L,11,FALSE),0),IF(W1508&gt;mapping!$N$1,IFERROR(VLOOKUP(Table4[[#This Row],[Column1]],mapping!A:L,11,FALSE),0),))</f>
        <v>1903</v>
      </c>
      <c r="L1508" s="139">
        <v>1</v>
      </c>
      <c r="M1508" s="60">
        <f>IF(W1508=mapping!$N$1,IFERROR(VLOOKUP(Table4[[#This Row],[Column1]],mapping!A:L,12,FALSE),0),IF(W1508&gt;mapping!$N$1,IFERROR(VLOOKUP(Table4[[#This Row],[Column1]],mapping!A:L,12,FALSE),0),0))</f>
        <v>1600</v>
      </c>
      <c r="N1508" s="58">
        <f>Table4[[#This Row],[ سعر اليومية ]]*3%*Table4[[#This Row],[عدد الدورات ]]</f>
        <v>57.089999999999996</v>
      </c>
      <c r="O1508" s="56">
        <f>Table4[[#This Row],[ سعر اليومية ]]*Table4[[#This Row],[عدد الدورات ]]-N1508</f>
        <v>1845.91</v>
      </c>
      <c r="P1508" s="194"/>
      <c r="Q1508" s="194"/>
      <c r="R1508" s="194"/>
      <c r="S1508" s="58">
        <f>(Table4[[#This Row],[سعر يومية السائق]]*Table4[[#This Row],[عدد الدورات ]])-SUM(Table4[[#This Row],[سلف ]:[خصم ]])+Table4[[#This Row],[اضافي ]]</f>
        <v>1600</v>
      </c>
      <c r="U1508" s="58">
        <f>Table4[[#This Row],[ سعر اليومية ]]*Table4[[#This Row],[عدد الدورات ]]-Table4[[#This Row],[سعر يومية السائق]]*L1508</f>
        <v>303</v>
      </c>
      <c r="V1508" s="58">
        <f>U1508-Table4[[#This Row],[W/H  3%]]</f>
        <v>245.91</v>
      </c>
      <c r="W1508" s="66" t="str">
        <f>Table4[[#This Row],[اليوم]]&amp;Table4[[#This Row],[الشهر ]]&amp;Table4[[#This Row],[العام]]</f>
        <v>162026</v>
      </c>
      <c r="X1508" s="66" t="s">
        <v>304</v>
      </c>
    </row>
    <row r="1509" spans="1:24" x14ac:dyDescent="0.3">
      <c r="A1509" s="62">
        <v>1</v>
      </c>
      <c r="B1509" s="62">
        <v>6</v>
      </c>
      <c r="C1509" s="62">
        <v>2026</v>
      </c>
      <c r="D1509" s="41" t="str">
        <f t="shared" si="97"/>
        <v xml:space="preserve">سعيد كمال م.نصر لوجستيكااكتوبر هاي اس </v>
      </c>
      <c r="E1509" s="4">
        <v>4008</v>
      </c>
      <c r="F1509" s="41" t="str">
        <f>VLOOKUP(E1509,mapping!C:J,2,FALSE)</f>
        <v xml:space="preserve">سعيد كمال </v>
      </c>
      <c r="G1509" s="41" t="str">
        <f>IFERROR(VLOOKUP(F1509,mapping!$D$3:$J$200,2,FALSE),0)</f>
        <v xml:space="preserve">م.نصر </v>
      </c>
      <c r="H1509" s="41" t="str">
        <f>IFERROR(VLOOKUP(F1509,mapping!$D$3:$J$200,3,FALSE),0)</f>
        <v>لوجستيكا</v>
      </c>
      <c r="I1509" s="41" t="str">
        <f>IFERROR(VLOOKUP(F1509,mapping!$D$3:$J$200,4,FALSE),0)</f>
        <v xml:space="preserve">اكتوبر </v>
      </c>
      <c r="J1509" s="41" t="str">
        <f>IFERROR(VLOOKUP(F1509,mapping!$D$3:$J$200,5,FALSE),0)</f>
        <v xml:space="preserve">هاي اس </v>
      </c>
      <c r="K1509" s="63">
        <f>IF(W1509=mapping!$N$1,IFERROR(VLOOKUP(Table4[[#This Row],[Column1]],mapping!A:L,11,FALSE),0),IF(W1509&gt;mapping!$N$1,IFERROR(VLOOKUP(Table4[[#This Row],[Column1]],mapping!A:L,11,FALSE),0),))</f>
        <v>3367</v>
      </c>
      <c r="L1509" s="139">
        <v>1</v>
      </c>
      <c r="M1509" s="60">
        <f>IF(W1509=mapping!$N$1,IFERROR(VLOOKUP(Table4[[#This Row],[Column1]],mapping!A:L,12,FALSE),0),IF(W1509&gt;mapping!$N$1,IFERROR(VLOOKUP(Table4[[#This Row],[Column1]],mapping!A:L,12,FALSE),0),0))</f>
        <v>2600</v>
      </c>
      <c r="N1509" s="58">
        <f>Table4[[#This Row],[ سعر اليومية ]]*3%*Table4[[#This Row],[عدد الدورات ]]</f>
        <v>101.00999999999999</v>
      </c>
      <c r="O1509" s="56">
        <f>Table4[[#This Row],[ سعر اليومية ]]*Table4[[#This Row],[عدد الدورات ]]-N1509</f>
        <v>3265.99</v>
      </c>
      <c r="P1509" s="194">
        <v>13250</v>
      </c>
      <c r="Q1509" s="194"/>
      <c r="R1509" s="194"/>
      <c r="S1509" s="58">
        <f>(Table4[[#This Row],[سعر يومية السائق]]*Table4[[#This Row],[عدد الدورات ]])-SUM(Table4[[#This Row],[سلف ]:[خصم ]])+Table4[[#This Row],[اضافي ]]</f>
        <v>-10650</v>
      </c>
      <c r="U1509" s="58">
        <f>Table4[[#This Row],[ سعر اليومية ]]*Table4[[#This Row],[عدد الدورات ]]-Table4[[#This Row],[سعر يومية السائق]]*L1509</f>
        <v>767</v>
      </c>
      <c r="V1509" s="58">
        <f>U1509-Table4[[#This Row],[W/H  3%]]</f>
        <v>665.99</v>
      </c>
      <c r="W1509" s="66" t="str">
        <f>Table4[[#This Row],[اليوم]]&amp;Table4[[#This Row],[الشهر ]]&amp;Table4[[#This Row],[العام]]</f>
        <v>162026</v>
      </c>
      <c r="X1509" s="66" t="s">
        <v>304</v>
      </c>
    </row>
    <row r="1510" spans="1:24" x14ac:dyDescent="0.3">
      <c r="A1510" s="62">
        <v>1</v>
      </c>
      <c r="B1510" s="62">
        <v>6</v>
      </c>
      <c r="C1510" s="62">
        <v>2026</v>
      </c>
      <c r="D1510" s="41" t="str">
        <f t="shared" si="97"/>
        <v>عماد النجار1المرج 2ورديةسعوديالمخاذناتوبيس 28</v>
      </c>
      <c r="E1510" s="4">
        <v>5000</v>
      </c>
      <c r="F1510" s="41" t="str">
        <f>VLOOKUP(E1510,mapping!C:J,2,FALSE)</f>
        <v>عماد النجار1</v>
      </c>
      <c r="G1510" s="41" t="str">
        <f>IFERROR(VLOOKUP(F1510,mapping!$D$3:$J$200,2,FALSE),0)</f>
        <v>المرج 2وردية</v>
      </c>
      <c r="H1510" s="41" t="str">
        <f>IFERROR(VLOOKUP(F1510,mapping!$D$3:$J$200,3,FALSE),0)</f>
        <v>سعودي</v>
      </c>
      <c r="I1510" s="41" t="str">
        <f>IFERROR(VLOOKUP(F1510,mapping!$D$3:$J$200,4,FALSE),0)</f>
        <v>المخاذن</v>
      </c>
      <c r="J1510" s="41" t="str">
        <f>IFERROR(VLOOKUP(F1510,mapping!$D$3:$J$200,5,FALSE),0)</f>
        <v>اتوبيس 28</v>
      </c>
      <c r="K1510" s="63">
        <f>IF(W1510=mapping!$N$1,IFERROR(VLOOKUP(Table4[[#This Row],[Column1]],mapping!A:L,11,FALSE),0),IF(W1510&gt;mapping!$N$1,IFERROR(VLOOKUP(Table4[[#This Row],[Column1]],mapping!A:L,11,FALSE),0),))</f>
        <v>4119</v>
      </c>
      <c r="L1510" s="139">
        <v>1</v>
      </c>
      <c r="M1510" s="60">
        <f>IF(W1510=mapping!$N$1,IFERROR(VLOOKUP(Table4[[#This Row],[Column1]],mapping!A:L,12,FALSE),0),IF(W1510&gt;mapping!$N$1,IFERROR(VLOOKUP(Table4[[#This Row],[Column1]],mapping!A:L,12,FALSE),0),0))</f>
        <v>4800</v>
      </c>
      <c r="N1510" s="58">
        <f>Table4[[#This Row],[ سعر اليومية ]]*3%*Table4[[#This Row],[عدد الدورات ]]</f>
        <v>123.57</v>
      </c>
      <c r="O1510" s="56">
        <f>Table4[[#This Row],[ سعر اليومية ]]*Table4[[#This Row],[عدد الدورات ]]-N1510</f>
        <v>3995.43</v>
      </c>
      <c r="P1510" s="194"/>
      <c r="Q1510" s="194"/>
      <c r="R1510" s="194"/>
      <c r="S1510" s="58">
        <f>(Table4[[#This Row],[سعر يومية السائق]]*Table4[[#This Row],[عدد الدورات ]])-SUM(Table4[[#This Row],[سلف ]:[خصم ]])+Table4[[#This Row],[اضافي ]]</f>
        <v>4800</v>
      </c>
      <c r="U1510" s="58">
        <f>Table4[[#This Row],[ سعر اليومية ]]*Table4[[#This Row],[عدد الدورات ]]-Table4[[#This Row],[سعر يومية السائق]]*L1510</f>
        <v>-681</v>
      </c>
      <c r="V1510" s="58">
        <f>U1510-Table4[[#This Row],[W/H  3%]]</f>
        <v>-804.56999999999994</v>
      </c>
      <c r="W1510" s="66" t="str">
        <f>Table4[[#This Row],[اليوم]]&amp;Table4[[#This Row],[الشهر ]]&amp;Table4[[#This Row],[العام]]</f>
        <v>162026</v>
      </c>
      <c r="X1510" s="66" t="s">
        <v>304</v>
      </c>
    </row>
    <row r="1511" spans="1:24" x14ac:dyDescent="0.3">
      <c r="A1511" s="62">
        <v>1</v>
      </c>
      <c r="B1511" s="62">
        <v>6</v>
      </c>
      <c r="C1511" s="62">
        <v>2026</v>
      </c>
      <c r="D1511" s="41" t="str">
        <f t="shared" si="97"/>
        <v>عماد النجار2المؤسسة 2ورديةسعوديالمخاذناتوبيس 28</v>
      </c>
      <c r="E1511" s="4">
        <v>5001</v>
      </c>
      <c r="F1511" s="41" t="str">
        <f>VLOOKUP(E1511,mapping!C:J,2,FALSE)</f>
        <v>عماد النجار2</v>
      </c>
      <c r="G1511" s="41" t="str">
        <f>IFERROR(VLOOKUP(F1511,mapping!$D$3:$J$200,2,FALSE),0)</f>
        <v>المؤسسة 2وردية</v>
      </c>
      <c r="H1511" s="41" t="str">
        <f>IFERROR(VLOOKUP(F1511,mapping!$D$3:$J$200,3,FALSE),0)</f>
        <v>سعودي</v>
      </c>
      <c r="I1511" s="41" t="str">
        <f>IFERROR(VLOOKUP(F1511,mapping!$D$3:$J$200,4,FALSE),0)</f>
        <v>المخاذن</v>
      </c>
      <c r="J1511" s="41" t="str">
        <f>IFERROR(VLOOKUP(F1511,mapping!$D$3:$J$200,5,FALSE),0)</f>
        <v>اتوبيس 28</v>
      </c>
      <c r="K1511" s="63">
        <f>IF(W1511=mapping!$N$1,IFERROR(VLOOKUP(Table4[[#This Row],[Column1]],mapping!A:L,11,FALSE),0),IF(W1511&gt;mapping!$N$1,IFERROR(VLOOKUP(Table4[[#This Row],[Column1]],mapping!A:L,11,FALSE),0),))</f>
        <v>3884</v>
      </c>
      <c r="L1511" s="139">
        <v>1</v>
      </c>
      <c r="M1511" s="60">
        <f>IF(W1511=mapping!$N$1,IFERROR(VLOOKUP(Table4[[#This Row],[Column1]],mapping!A:L,12,FALSE),0),IF(W1511&gt;mapping!$N$1,IFERROR(VLOOKUP(Table4[[#This Row],[Column1]],mapping!A:L,12,FALSE),0),0))</f>
        <v>4500</v>
      </c>
      <c r="N1511" s="58">
        <f>Table4[[#This Row],[ سعر اليومية ]]*3%*Table4[[#This Row],[عدد الدورات ]]</f>
        <v>116.52</v>
      </c>
      <c r="O1511" s="56">
        <f>Table4[[#This Row],[ سعر اليومية ]]*Table4[[#This Row],[عدد الدورات ]]-N1511</f>
        <v>3767.48</v>
      </c>
      <c r="P1511" s="194"/>
      <c r="Q1511" s="194"/>
      <c r="R1511" s="194"/>
      <c r="S1511" s="58">
        <f>(Table4[[#This Row],[سعر يومية السائق]]*Table4[[#This Row],[عدد الدورات ]])-SUM(Table4[[#This Row],[سلف ]:[خصم ]])+Table4[[#This Row],[اضافي ]]</f>
        <v>4500</v>
      </c>
      <c r="U1511" s="58">
        <f>Table4[[#This Row],[ سعر اليومية ]]*Table4[[#This Row],[عدد الدورات ]]-Table4[[#This Row],[سعر يومية السائق]]*L1511</f>
        <v>-616</v>
      </c>
      <c r="V1511" s="58">
        <f>U1511-Table4[[#This Row],[W/H  3%]]</f>
        <v>-732.52</v>
      </c>
      <c r="W1511" s="66" t="str">
        <f>Table4[[#This Row],[اليوم]]&amp;Table4[[#This Row],[الشهر ]]&amp;Table4[[#This Row],[العام]]</f>
        <v>162026</v>
      </c>
      <c r="X1511" s="66" t="s">
        <v>304</v>
      </c>
    </row>
    <row r="1512" spans="1:24" x14ac:dyDescent="0.3">
      <c r="A1512" s="62">
        <v>1</v>
      </c>
      <c r="B1512" s="62">
        <v>6</v>
      </c>
      <c r="C1512" s="62">
        <v>2026</v>
      </c>
      <c r="D1512" s="41" t="str">
        <f t="shared" si="97"/>
        <v>طه1الدائري 1ورديةسعوديالمخاذناتوبيس 28</v>
      </c>
      <c r="E1512" s="4">
        <v>5030</v>
      </c>
      <c r="F1512" s="41" t="str">
        <f>VLOOKUP(E1512,mapping!C:J,2,FALSE)</f>
        <v>طه1</v>
      </c>
      <c r="G1512" s="41" t="str">
        <f>IFERROR(VLOOKUP(F1512,mapping!$D$3:$J$200,2,FALSE),0)</f>
        <v>الدائري 1وردية</v>
      </c>
      <c r="H1512" s="41" t="str">
        <f>IFERROR(VLOOKUP(F1512,mapping!$D$3:$J$200,3,FALSE),0)</f>
        <v>سعودي</v>
      </c>
      <c r="I1512" s="41" t="str">
        <f>IFERROR(VLOOKUP(F1512,mapping!$D$3:$J$200,4,FALSE),0)</f>
        <v>المخاذن</v>
      </c>
      <c r="J1512" s="41" t="str">
        <f>IFERROR(VLOOKUP(F1512,mapping!$D$3:$J$200,5,FALSE),0)</f>
        <v>اتوبيس 28</v>
      </c>
      <c r="K1512" s="63">
        <f>IF(W1512=mapping!$N$1,IFERROR(VLOOKUP(Table4[[#This Row],[Column1]],mapping!A:L,11,FALSE),0),IF(W1512&gt;mapping!$N$1,IFERROR(VLOOKUP(Table4[[#This Row],[Column1]],mapping!A:L,11,FALSE),0),))</f>
        <v>2448</v>
      </c>
      <c r="L1512" s="139">
        <v>1</v>
      </c>
      <c r="M1512" s="60">
        <f>IF(W1512=mapping!$N$1,IFERROR(VLOOKUP(Table4[[#This Row],[Column1]],mapping!A:L,12,FALSE),0),IF(W1512&gt;mapping!$N$1,IFERROR(VLOOKUP(Table4[[#This Row],[Column1]],mapping!A:L,12,FALSE),0),0))</f>
        <v>2750</v>
      </c>
      <c r="N1512" s="58">
        <f>Table4[[#This Row],[ سعر اليومية ]]*3%*Table4[[#This Row],[عدد الدورات ]]</f>
        <v>73.44</v>
      </c>
      <c r="O1512" s="56">
        <f>Table4[[#This Row],[ سعر اليومية ]]*Table4[[#This Row],[عدد الدورات ]]-N1512</f>
        <v>2374.56</v>
      </c>
      <c r="P1512" s="194"/>
      <c r="Q1512" s="194"/>
      <c r="R1512" s="194"/>
      <c r="S1512" s="58">
        <f>(Table4[[#This Row],[سعر يومية السائق]]*Table4[[#This Row],[عدد الدورات ]])-SUM(Table4[[#This Row],[سلف ]:[خصم ]])+Table4[[#This Row],[اضافي ]]</f>
        <v>2750</v>
      </c>
      <c r="U1512" s="58">
        <f>Table4[[#This Row],[ سعر اليومية ]]*Table4[[#This Row],[عدد الدورات ]]-Table4[[#This Row],[سعر يومية السائق]]*L1512</f>
        <v>-302</v>
      </c>
      <c r="V1512" s="58">
        <f>U1512-Table4[[#This Row],[W/H  3%]]</f>
        <v>-375.44</v>
      </c>
      <c r="W1512" s="66" t="str">
        <f>Table4[[#This Row],[اليوم]]&amp;Table4[[#This Row],[الشهر ]]&amp;Table4[[#This Row],[العام]]</f>
        <v>162026</v>
      </c>
      <c r="X1512" s="66" t="s">
        <v>304</v>
      </c>
    </row>
    <row r="1513" spans="1:24" x14ac:dyDescent="0.3">
      <c r="A1513" s="62">
        <v>1</v>
      </c>
      <c r="B1513" s="62">
        <v>6</v>
      </c>
      <c r="C1513" s="62">
        <v>2026</v>
      </c>
      <c r="D1513" s="41" t="str">
        <f t="shared" si="96"/>
        <v>عبد الرحمن1الهرم سعوديدريماتوبيس 28</v>
      </c>
      <c r="E1513" s="4">
        <v>5003</v>
      </c>
      <c r="F1513" s="41" t="str">
        <f>VLOOKUP(E1513,mapping!C:J,2,FALSE)</f>
        <v>عبد الرحمن1</v>
      </c>
      <c r="G1513" s="41" t="str">
        <f>IFERROR(VLOOKUP(F1513,mapping!$D$3:$J$200,2,FALSE),0)</f>
        <v xml:space="preserve">الهرم </v>
      </c>
      <c r="H1513" s="41" t="str">
        <f>IFERROR(VLOOKUP(F1513,mapping!$D$3:$J$200,3,FALSE),0)</f>
        <v>سعودي</v>
      </c>
      <c r="I1513" s="41" t="str">
        <f>IFERROR(VLOOKUP(F1513,mapping!$D$3:$J$200,4,FALSE),0)</f>
        <v>دريم</v>
      </c>
      <c r="J1513" s="41" t="str">
        <f>IFERROR(VLOOKUP(F1513,mapping!$D$3:$J$200,5,FALSE),0)</f>
        <v>اتوبيس 28</v>
      </c>
      <c r="K1513" s="63">
        <f>IF(W1513=mapping!$N$1,IFERROR(VLOOKUP(Table4[[#This Row],[Column1]],mapping!A:L,11,FALSE),0),IF(W1513&gt;mapping!$N$1,IFERROR(VLOOKUP(Table4[[#This Row],[Column1]],mapping!A:L,11,FALSE),0),))</f>
        <v>994</v>
      </c>
      <c r="L1513" s="139">
        <v>1</v>
      </c>
      <c r="M1513" s="60">
        <f>IF(W1513=mapping!$N$1,IFERROR(VLOOKUP(Table4[[#This Row],[Column1]],mapping!A:L,12,FALSE),0),IF(W1513&gt;mapping!$N$1,IFERROR(VLOOKUP(Table4[[#This Row],[Column1]],mapping!A:L,12,FALSE),0),0))</f>
        <v>850</v>
      </c>
      <c r="N1513" s="58">
        <f>Table4[[#This Row],[ سعر اليومية ]]*3%*Table4[[#This Row],[عدد الدورات ]]</f>
        <v>29.82</v>
      </c>
      <c r="O1513" s="56">
        <f>Table4[[#This Row],[ سعر اليومية ]]*Table4[[#This Row],[عدد الدورات ]]-N1513</f>
        <v>964.18</v>
      </c>
      <c r="P1513" s="194"/>
      <c r="Q1513" s="194"/>
      <c r="R1513" s="194"/>
      <c r="S1513" s="58">
        <f>(Table4[[#This Row],[سعر يومية السائق]]*Table4[[#This Row],[عدد الدورات ]])-SUM(Table4[[#This Row],[سلف ]:[خصم ]])+Table4[[#This Row],[اضافي ]]</f>
        <v>850</v>
      </c>
      <c r="U1513" s="58">
        <f>Table4[[#This Row],[ سعر اليومية ]]*Table4[[#This Row],[عدد الدورات ]]-Table4[[#This Row],[سعر يومية السائق]]*L1513</f>
        <v>144</v>
      </c>
      <c r="V1513" s="58">
        <f>U1513-Table4[[#This Row],[W/H  3%]]</f>
        <v>114.18</v>
      </c>
      <c r="W1513" s="66" t="str">
        <f>Table4[[#This Row],[اليوم]]&amp;Table4[[#This Row],[الشهر ]]&amp;Table4[[#This Row],[العام]]</f>
        <v>162026</v>
      </c>
      <c r="X1513" s="66" t="s">
        <v>304</v>
      </c>
    </row>
    <row r="1514" spans="1:24" x14ac:dyDescent="0.3">
      <c r="A1514" s="62">
        <v>1</v>
      </c>
      <c r="B1514" s="62">
        <v>6</v>
      </c>
      <c r="C1514" s="62">
        <v>2026</v>
      </c>
      <c r="D1514" s="41" t="str">
        <f t="shared" si="96"/>
        <v>عبد الرحمن2المؤسسةسعوديدريماتوبيس 28</v>
      </c>
      <c r="E1514" s="4">
        <v>5004</v>
      </c>
      <c r="F1514" s="41" t="str">
        <f>VLOOKUP(E1514,mapping!C:J,2,FALSE)</f>
        <v>عبد الرحمن2</v>
      </c>
      <c r="G1514" s="41" t="str">
        <f>IFERROR(VLOOKUP(F1514,mapping!$D$3:$J$200,2,FALSE),0)</f>
        <v>المؤسسة</v>
      </c>
      <c r="H1514" s="41" t="str">
        <f>IFERROR(VLOOKUP(F1514,mapping!$D$3:$J$200,3,FALSE),0)</f>
        <v>سعودي</v>
      </c>
      <c r="I1514" s="41" t="str">
        <f>IFERROR(VLOOKUP(F1514,mapping!$D$3:$J$200,4,FALSE),0)</f>
        <v>دريم</v>
      </c>
      <c r="J1514" s="41" t="str">
        <f>IFERROR(VLOOKUP(F1514,mapping!$D$3:$J$200,5,FALSE),0)</f>
        <v>اتوبيس 28</v>
      </c>
      <c r="K1514" s="63">
        <f>IF(W1514=mapping!$N$1,IFERROR(VLOOKUP(Table4[[#This Row],[Column1]],mapping!A:L,11,FALSE),0),IF(W1514&gt;mapping!$N$1,IFERROR(VLOOKUP(Table4[[#This Row],[Column1]],mapping!A:L,11,FALSE),0),))</f>
        <v>994</v>
      </c>
      <c r="L1514" s="139">
        <v>1</v>
      </c>
      <c r="M1514" s="60">
        <f>IF(W1514=mapping!$N$1,IFERROR(VLOOKUP(Table4[[#This Row],[Column1]],mapping!A:L,12,FALSE),0),IF(W1514&gt;mapping!$N$1,IFERROR(VLOOKUP(Table4[[#This Row],[Column1]],mapping!A:L,12,FALSE),0),0))</f>
        <v>850</v>
      </c>
      <c r="N1514" s="58">
        <f>Table4[[#This Row],[ سعر اليومية ]]*3%*Table4[[#This Row],[عدد الدورات ]]</f>
        <v>29.82</v>
      </c>
      <c r="O1514" s="56">
        <f>Table4[[#This Row],[ سعر اليومية ]]*Table4[[#This Row],[عدد الدورات ]]-N1514</f>
        <v>964.18</v>
      </c>
      <c r="P1514" s="194"/>
      <c r="Q1514" s="194"/>
      <c r="R1514" s="194"/>
      <c r="S1514" s="58">
        <f>(Table4[[#This Row],[سعر يومية السائق]]*Table4[[#This Row],[عدد الدورات ]])-SUM(Table4[[#This Row],[سلف ]:[خصم ]])+Table4[[#This Row],[اضافي ]]</f>
        <v>850</v>
      </c>
      <c r="U1514" s="58">
        <f>Table4[[#This Row],[ سعر اليومية ]]*Table4[[#This Row],[عدد الدورات ]]-Table4[[#This Row],[سعر يومية السائق]]*L1514</f>
        <v>144</v>
      </c>
      <c r="V1514" s="58">
        <f>U1514-Table4[[#This Row],[W/H  3%]]</f>
        <v>114.18</v>
      </c>
      <c r="W1514" s="66" t="str">
        <f>Table4[[#This Row],[اليوم]]&amp;Table4[[#This Row],[الشهر ]]&amp;Table4[[#This Row],[العام]]</f>
        <v>162026</v>
      </c>
      <c r="X1514" s="66" t="s">
        <v>304</v>
      </c>
    </row>
    <row r="1515" spans="1:24" x14ac:dyDescent="0.3">
      <c r="A1515" s="62">
        <v>1</v>
      </c>
      <c r="B1515" s="62">
        <v>6</v>
      </c>
      <c r="C1515" s="62">
        <v>2026</v>
      </c>
      <c r="D1515" s="41" t="str">
        <f t="shared" si="96"/>
        <v>فرج 1حلوانسعوديهايد باركاتوبيس 28</v>
      </c>
      <c r="E1515" s="4">
        <v>5005</v>
      </c>
      <c r="F1515" s="41" t="str">
        <f>VLOOKUP(E1515,mapping!C:J,2,FALSE)</f>
        <v>فرج 1</v>
      </c>
      <c r="G1515" s="41" t="str">
        <f>IFERROR(VLOOKUP(F1515,mapping!$D$3:$J$200,2,FALSE),0)</f>
        <v>حلوان</v>
      </c>
      <c r="H1515" s="41" t="str">
        <f>IFERROR(VLOOKUP(F1515,mapping!$D$3:$J$200,3,FALSE),0)</f>
        <v>سعودي</v>
      </c>
      <c r="I1515" s="41" t="str">
        <f>IFERROR(VLOOKUP(F1515,mapping!$D$3:$J$200,4,FALSE),0)</f>
        <v>هايد بارك</v>
      </c>
      <c r="J1515" s="41" t="str">
        <f>IFERROR(VLOOKUP(F1515,mapping!$D$3:$J$200,5,FALSE),0)</f>
        <v>اتوبيس 28</v>
      </c>
      <c r="K1515" s="63">
        <f>IF(W1515=mapping!$N$1,IFERROR(VLOOKUP(Table4[[#This Row],[Column1]],mapping!A:L,11,FALSE),0),IF(W1515&gt;mapping!$N$1,IFERROR(VLOOKUP(Table4[[#This Row],[Column1]],mapping!A:L,11,FALSE),0),))</f>
        <v>4634</v>
      </c>
      <c r="L1515" s="139">
        <v>1</v>
      </c>
      <c r="M1515" s="60">
        <f>IF(W1515=mapping!$N$1,IFERROR(VLOOKUP(Table4[[#This Row],[Column1]],mapping!A:L,12,FALSE),0),IF(W1515&gt;mapping!$N$1,IFERROR(VLOOKUP(Table4[[#This Row],[Column1]],mapping!A:L,12,FALSE),0),0))</f>
        <v>3750</v>
      </c>
      <c r="N1515" s="58">
        <f>Table4[[#This Row],[ سعر اليومية ]]*3%*Table4[[#This Row],[عدد الدورات ]]</f>
        <v>139.01999999999998</v>
      </c>
      <c r="O1515" s="56">
        <f>Table4[[#This Row],[ سعر اليومية ]]*Table4[[#This Row],[عدد الدورات ]]-N1515</f>
        <v>4494.9799999999996</v>
      </c>
      <c r="P1515" s="194"/>
      <c r="Q1515" s="194"/>
      <c r="R1515" s="194"/>
      <c r="S1515" s="58">
        <f>(Table4[[#This Row],[سعر يومية السائق]]*Table4[[#This Row],[عدد الدورات ]])-SUM(Table4[[#This Row],[سلف ]:[خصم ]])+Table4[[#This Row],[اضافي ]]</f>
        <v>3750</v>
      </c>
      <c r="U1515" s="58">
        <f>Table4[[#This Row],[ سعر اليومية ]]*Table4[[#This Row],[عدد الدورات ]]-Table4[[#This Row],[سعر يومية السائق]]*L1515</f>
        <v>884</v>
      </c>
      <c r="V1515" s="58">
        <f>U1515-Table4[[#This Row],[W/H  3%]]</f>
        <v>744.98</v>
      </c>
      <c r="W1515" s="66" t="str">
        <f>Table4[[#This Row],[اليوم]]&amp;Table4[[#This Row],[الشهر ]]&amp;Table4[[#This Row],[العام]]</f>
        <v>162026</v>
      </c>
      <c r="X1515" s="66" t="s">
        <v>304</v>
      </c>
    </row>
    <row r="1516" spans="1:24" x14ac:dyDescent="0.3">
      <c r="A1516" s="62">
        <v>1</v>
      </c>
      <c r="B1516" s="62">
        <v>6</v>
      </c>
      <c r="C1516" s="62">
        <v>2026</v>
      </c>
      <c r="D1516" s="41" t="str">
        <f t="shared" si="96"/>
        <v>فرج 6حلوان مبيتسعوديهايد باركاتوبيس 28</v>
      </c>
      <c r="E1516" s="4">
        <v>5029</v>
      </c>
      <c r="F1516" s="41" t="str">
        <f>VLOOKUP(E1516,mapping!C:J,2,FALSE)</f>
        <v>فرج 6</v>
      </c>
      <c r="G1516" s="41" t="str">
        <f>IFERROR(VLOOKUP(F1516,mapping!$D$3:$J$200,2,FALSE),0)</f>
        <v>حلوان مبيت</v>
      </c>
      <c r="H1516" s="41" t="str">
        <f>IFERROR(VLOOKUP(F1516,mapping!$D$3:$J$200,3,FALSE),0)</f>
        <v>سعودي</v>
      </c>
      <c r="I1516" s="41" t="str">
        <f>IFERROR(VLOOKUP(F1516,mapping!$D$3:$J$200,4,FALSE),0)</f>
        <v>هايد بارك</v>
      </c>
      <c r="J1516" s="41" t="str">
        <f>IFERROR(VLOOKUP(F1516,mapping!$D$3:$J$200,5,FALSE),0)</f>
        <v>اتوبيس 28</v>
      </c>
      <c r="K1516" s="63">
        <f>IF(W1516=mapping!$N$1,IFERROR(VLOOKUP(Table4[[#This Row],[Column1]],mapping!A:L,11,FALSE),0),IF(W1516&gt;mapping!$N$1,IFERROR(VLOOKUP(Table4[[#This Row],[Column1]],mapping!A:L,11,FALSE),0),))</f>
        <v>1482</v>
      </c>
      <c r="L1516" s="139">
        <v>1</v>
      </c>
      <c r="M1516" s="60">
        <f>IF(W1516=mapping!$N$1,IFERROR(VLOOKUP(Table4[[#This Row],[Column1]],mapping!A:L,12,FALSE),0),IF(W1516&gt;mapping!$N$1,IFERROR(VLOOKUP(Table4[[#This Row],[Column1]],mapping!A:L,12,FALSE),0),0))</f>
        <v>750</v>
      </c>
      <c r="N1516" s="58">
        <f>Table4[[#This Row],[ سعر اليومية ]]*3%*Table4[[#This Row],[عدد الدورات ]]</f>
        <v>44.46</v>
      </c>
      <c r="O1516" s="56">
        <f>Table4[[#This Row],[ سعر اليومية ]]*Table4[[#This Row],[عدد الدورات ]]-N1516</f>
        <v>1437.54</v>
      </c>
      <c r="P1516" s="194"/>
      <c r="Q1516" s="194"/>
      <c r="R1516" s="194"/>
      <c r="S1516" s="58">
        <f>(Table4[[#This Row],[سعر يومية السائق]]*Table4[[#This Row],[عدد الدورات ]])-SUM(Table4[[#This Row],[سلف ]:[خصم ]])+Table4[[#This Row],[اضافي ]]</f>
        <v>750</v>
      </c>
      <c r="U1516" s="58">
        <f>Table4[[#This Row],[ سعر اليومية ]]*Table4[[#This Row],[عدد الدورات ]]-Table4[[#This Row],[سعر يومية السائق]]*L1516</f>
        <v>732</v>
      </c>
      <c r="V1516" s="58">
        <f>U1516-Table4[[#This Row],[W/H  3%]]</f>
        <v>687.54</v>
      </c>
      <c r="W1516" s="66" t="str">
        <f>Table4[[#This Row],[اليوم]]&amp;Table4[[#This Row],[الشهر ]]&amp;Table4[[#This Row],[العام]]</f>
        <v>162026</v>
      </c>
      <c r="X1516" s="66" t="s">
        <v>304</v>
      </c>
    </row>
    <row r="1517" spans="1:24" x14ac:dyDescent="0.3">
      <c r="A1517" s="62">
        <v>1</v>
      </c>
      <c r="B1517" s="62">
        <v>6</v>
      </c>
      <c r="C1517" s="62">
        <v>2026</v>
      </c>
      <c r="D1517" s="41" t="str">
        <f t="shared" si="96"/>
        <v>ممدوح كيلاني 3القومية سعوديهايد باركميكروباص صيني</v>
      </c>
      <c r="E1517" s="4">
        <v>5006</v>
      </c>
      <c r="F1517" s="41" t="str">
        <f>VLOOKUP(E1517,mapping!C:J,2,FALSE)</f>
        <v>ممدوح كيلاني 3</v>
      </c>
      <c r="G1517" s="41" t="str">
        <f>IFERROR(VLOOKUP(F1517,mapping!$D$3:$J$200,2,FALSE),0)</f>
        <v xml:space="preserve">القومية </v>
      </c>
      <c r="H1517" s="41" t="str">
        <f>IFERROR(VLOOKUP(F1517,mapping!$D$3:$J$200,3,FALSE),0)</f>
        <v>سعودي</v>
      </c>
      <c r="I1517" s="41" t="str">
        <f>IFERROR(VLOOKUP(F1517,mapping!$D$3:$J$200,4,FALSE),0)</f>
        <v>هايد بارك</v>
      </c>
      <c r="J1517" s="41" t="str">
        <f>IFERROR(VLOOKUP(F1517,mapping!$D$3:$J$200,5,FALSE),0)</f>
        <v>ميكروباص صيني</v>
      </c>
      <c r="K1517" s="63">
        <f>IF(W1517=mapping!$N$1,IFERROR(VLOOKUP(Table4[[#This Row],[Column1]],mapping!A:L,11,FALSE),0),IF(W1517&gt;mapping!$N$1,IFERROR(VLOOKUP(Table4[[#This Row],[Column1]],mapping!A:L,11,FALSE),0),))</f>
        <v>2965</v>
      </c>
      <c r="L1517" s="139">
        <v>1</v>
      </c>
      <c r="M1517" s="60">
        <f>IF(W1517=mapping!$N$1,IFERROR(VLOOKUP(Table4[[#This Row],[Column1]],mapping!A:L,12,FALSE),0),IF(W1517&gt;mapping!$N$1,IFERROR(VLOOKUP(Table4[[#This Row],[Column1]],mapping!A:L,12,FALSE),0),0))</f>
        <v>2500</v>
      </c>
      <c r="N1517" s="58">
        <f>Table4[[#This Row],[ سعر اليومية ]]*3%*Table4[[#This Row],[عدد الدورات ]]</f>
        <v>88.95</v>
      </c>
      <c r="O1517" s="56">
        <f>Table4[[#This Row],[ سعر اليومية ]]*Table4[[#This Row],[عدد الدورات ]]-N1517</f>
        <v>2876.05</v>
      </c>
      <c r="P1517" s="194"/>
      <c r="Q1517" s="194"/>
      <c r="R1517" s="194"/>
      <c r="S1517" s="58">
        <f>(Table4[[#This Row],[سعر يومية السائق]]*Table4[[#This Row],[عدد الدورات ]])-SUM(Table4[[#This Row],[سلف ]:[خصم ]])+Table4[[#This Row],[اضافي ]]</f>
        <v>2500</v>
      </c>
      <c r="U1517" s="58">
        <f>Table4[[#This Row],[ سعر اليومية ]]*Table4[[#This Row],[عدد الدورات ]]-Table4[[#This Row],[سعر يومية السائق]]*L1517</f>
        <v>465</v>
      </c>
      <c r="V1517" s="58">
        <f>U1517-Table4[[#This Row],[W/H  3%]]</f>
        <v>376.05</v>
      </c>
      <c r="W1517" s="66" t="str">
        <f>Table4[[#This Row],[اليوم]]&amp;Table4[[#This Row],[الشهر ]]&amp;Table4[[#This Row],[العام]]</f>
        <v>162026</v>
      </c>
      <c r="X1517" s="66" t="s">
        <v>304</v>
      </c>
    </row>
    <row r="1518" spans="1:24" x14ac:dyDescent="0.3">
      <c r="A1518" s="62">
        <v>1</v>
      </c>
      <c r="B1518" s="62">
        <v>6</v>
      </c>
      <c r="C1518" s="62">
        <v>2026</v>
      </c>
      <c r="D1518" s="41" t="str">
        <f t="shared" si="96"/>
        <v>محمد جمال طوسونالمنيبسعوديهايد باركاتوبيس 28</v>
      </c>
      <c r="E1518" s="4">
        <v>5025</v>
      </c>
      <c r="F1518" s="41" t="str">
        <f>VLOOKUP(E1518,mapping!C:J,2,FALSE)</f>
        <v>محمد جمال طوسون</v>
      </c>
      <c r="G1518" s="41" t="str">
        <f>IFERROR(VLOOKUP(F1518,mapping!$D$3:$J$200,2,FALSE),0)</f>
        <v>المنيب</v>
      </c>
      <c r="H1518" s="41" t="str">
        <f>IFERROR(VLOOKUP(F1518,mapping!$D$3:$J$200,3,FALSE),0)</f>
        <v>سعودي</v>
      </c>
      <c r="I1518" s="41" t="str">
        <f>IFERROR(VLOOKUP(F1518,mapping!$D$3:$J$200,4,FALSE),0)</f>
        <v>هايد بارك</v>
      </c>
      <c r="J1518" s="41" t="str">
        <f>IFERROR(VLOOKUP(F1518,mapping!$D$3:$J$200,5,FALSE),0)</f>
        <v>اتوبيس 28</v>
      </c>
      <c r="K1518" s="63">
        <f>IF(W1518=mapping!$N$1,IFERROR(VLOOKUP(Table4[[#This Row],[Column1]],mapping!A:L,11,FALSE),0),IF(W1518&gt;mapping!$N$1,IFERROR(VLOOKUP(Table4[[#This Row],[Column1]],mapping!A:L,11,FALSE),0),))</f>
        <v>4634</v>
      </c>
      <c r="L1518" s="139">
        <v>1</v>
      </c>
      <c r="M1518" s="60">
        <f>IF(W1518=mapping!$N$1,IFERROR(VLOOKUP(Table4[[#This Row],[Column1]],mapping!A:L,12,FALSE),0),IF(W1518&gt;mapping!$N$1,IFERROR(VLOOKUP(Table4[[#This Row],[Column1]],mapping!A:L,12,FALSE),0),0))</f>
        <v>3800</v>
      </c>
      <c r="N1518" s="58">
        <f>Table4[[#This Row],[ سعر اليومية ]]*3%*Table4[[#This Row],[عدد الدورات ]]</f>
        <v>139.01999999999998</v>
      </c>
      <c r="O1518" s="56">
        <f>Table4[[#This Row],[ سعر اليومية ]]*Table4[[#This Row],[عدد الدورات ]]-N1518</f>
        <v>4494.9799999999996</v>
      </c>
      <c r="P1518" s="194"/>
      <c r="Q1518" s="194"/>
      <c r="R1518" s="194"/>
      <c r="S1518" s="58">
        <f>(Table4[[#This Row],[سعر يومية السائق]]*Table4[[#This Row],[عدد الدورات ]])-SUM(Table4[[#This Row],[سلف ]:[خصم ]])+Table4[[#This Row],[اضافي ]]</f>
        <v>3800</v>
      </c>
      <c r="U1518" s="58">
        <f>Table4[[#This Row],[ سعر اليومية ]]*Table4[[#This Row],[عدد الدورات ]]-Table4[[#This Row],[سعر يومية السائق]]*L1518</f>
        <v>834</v>
      </c>
      <c r="V1518" s="58">
        <f>U1518-Table4[[#This Row],[W/H  3%]]</f>
        <v>694.98</v>
      </c>
      <c r="W1518" s="66" t="str">
        <f>Table4[[#This Row],[اليوم]]&amp;Table4[[#This Row],[الشهر ]]&amp;Table4[[#This Row],[العام]]</f>
        <v>162026</v>
      </c>
      <c r="X1518" s="66" t="s">
        <v>304</v>
      </c>
    </row>
    <row r="1519" spans="1:24" x14ac:dyDescent="0.3">
      <c r="A1519" s="62">
        <v>1</v>
      </c>
      <c r="B1519" s="62">
        <v>6</v>
      </c>
      <c r="C1519" s="62">
        <v>2026</v>
      </c>
      <c r="D1519" s="41" t="str">
        <f t="shared" si="96"/>
        <v>مصطفي رشدي1المنيب 2 ورديةسعوديميفيداميكروباص صيني</v>
      </c>
      <c r="E1519" s="4">
        <v>5007</v>
      </c>
      <c r="F1519" s="41" t="str">
        <f>VLOOKUP(E1519,mapping!C:J,2,FALSE)</f>
        <v>مصطفي رشدي1</v>
      </c>
      <c r="G1519" s="41" t="str">
        <f>IFERROR(VLOOKUP(F1519,mapping!$D$3:$J$200,2,FALSE),0)</f>
        <v>المنيب 2 وردية</v>
      </c>
      <c r="H1519" s="41" t="str">
        <f>IFERROR(VLOOKUP(F1519,mapping!$D$3:$J$200,3,FALSE),0)</f>
        <v>سعودي</v>
      </c>
      <c r="I1519" s="41" t="str">
        <f>IFERROR(VLOOKUP(F1519,mapping!$D$3:$J$200,4,FALSE),0)</f>
        <v>ميفيدا</v>
      </c>
      <c r="J1519" s="41" t="str">
        <f>IFERROR(VLOOKUP(F1519,mapping!$D$3:$J$200,5,FALSE),0)</f>
        <v>ميكروباص صيني</v>
      </c>
      <c r="K1519" s="63">
        <f>IF(W1519=mapping!$N$1,IFERROR(VLOOKUP(Table4[[#This Row],[Column1]],mapping!A:L,11,FALSE),0),IF(W1519&gt;mapping!$N$1,IFERROR(VLOOKUP(Table4[[#This Row],[Column1]],mapping!A:L,11,FALSE),0),))</f>
        <v>2965</v>
      </c>
      <c r="L1519" s="139">
        <v>1</v>
      </c>
      <c r="M1519" s="60">
        <f>IF(W1519=mapping!$N$1,IFERROR(VLOOKUP(Table4[[#This Row],[Column1]],mapping!A:L,12,FALSE),0),IF(W1519&gt;mapping!$N$1,IFERROR(VLOOKUP(Table4[[#This Row],[Column1]],mapping!A:L,12,FALSE),0),0))</f>
        <v>2150</v>
      </c>
      <c r="N1519" s="58">
        <f>Table4[[#This Row],[ سعر اليومية ]]*3%*Table4[[#This Row],[عدد الدورات ]]</f>
        <v>88.95</v>
      </c>
      <c r="O1519" s="56">
        <f>Table4[[#This Row],[ سعر اليومية ]]*Table4[[#This Row],[عدد الدورات ]]-N1519</f>
        <v>2876.05</v>
      </c>
      <c r="P1519" s="194"/>
      <c r="Q1519" s="194"/>
      <c r="R1519" s="194"/>
      <c r="S1519" s="58">
        <f>(Table4[[#This Row],[سعر يومية السائق]]*Table4[[#This Row],[عدد الدورات ]])-SUM(Table4[[#This Row],[سلف ]:[خصم ]])+Table4[[#This Row],[اضافي ]]</f>
        <v>2150</v>
      </c>
      <c r="U1519" s="58">
        <f>Table4[[#This Row],[ سعر اليومية ]]*Table4[[#This Row],[عدد الدورات ]]-Table4[[#This Row],[سعر يومية السائق]]*L1519</f>
        <v>815</v>
      </c>
      <c r="V1519" s="58">
        <f>U1519-Table4[[#This Row],[W/H  3%]]</f>
        <v>726.05</v>
      </c>
      <c r="W1519" s="66" t="str">
        <f>Table4[[#This Row],[اليوم]]&amp;Table4[[#This Row],[الشهر ]]&amp;Table4[[#This Row],[العام]]</f>
        <v>162026</v>
      </c>
      <c r="X1519" s="66" t="s">
        <v>304</v>
      </c>
    </row>
    <row r="1520" spans="1:24" x14ac:dyDescent="0.3">
      <c r="A1520" s="62">
        <v>1</v>
      </c>
      <c r="B1520" s="62">
        <v>6</v>
      </c>
      <c r="C1520" s="62">
        <v>2026</v>
      </c>
      <c r="D1520" s="41" t="str">
        <f t="shared" si="96"/>
        <v>فرج 2حلوان 2 ورديةسعوديميفيداميكروباص صيني</v>
      </c>
      <c r="E1520" s="4">
        <v>5009</v>
      </c>
      <c r="F1520" s="41" t="str">
        <f>VLOOKUP(E1520,mapping!C:J,2,FALSE)</f>
        <v>فرج 2</v>
      </c>
      <c r="G1520" s="41" t="str">
        <f>IFERROR(VLOOKUP(F1520,mapping!$D$3:$J$200,2,FALSE),0)</f>
        <v>حلوان 2 وردية</v>
      </c>
      <c r="H1520" s="41" t="str">
        <f>IFERROR(VLOOKUP(F1520,mapping!$D$3:$J$200,3,FALSE),0)</f>
        <v>سعودي</v>
      </c>
      <c r="I1520" s="41" t="str">
        <f>IFERROR(VLOOKUP(F1520,mapping!$D$3:$J$200,4,FALSE),0)</f>
        <v>ميفيدا</v>
      </c>
      <c r="J1520" s="41" t="str">
        <f>IFERROR(VLOOKUP(F1520,mapping!$D$3:$J$200,5,FALSE),0)</f>
        <v>ميكروباص صيني</v>
      </c>
      <c r="K1520" s="63">
        <f>IF(W1520=mapping!$N$1,IFERROR(VLOOKUP(Table4[[#This Row],[Column1]],mapping!A:L,11,FALSE),0),IF(W1520&gt;mapping!$N$1,IFERROR(VLOOKUP(Table4[[#This Row],[Column1]],mapping!A:L,11,FALSE),0),))</f>
        <v>2965</v>
      </c>
      <c r="L1520" s="139">
        <v>1</v>
      </c>
      <c r="M1520" s="60">
        <f>IF(W1520=mapping!$N$1,IFERROR(VLOOKUP(Table4[[#This Row],[Column1]],mapping!A:L,12,FALSE),0),IF(W1520&gt;mapping!$N$1,IFERROR(VLOOKUP(Table4[[#This Row],[Column1]],mapping!A:L,12,FALSE),0),0))</f>
        <v>2250</v>
      </c>
      <c r="N1520" s="58">
        <f>Table4[[#This Row],[ سعر اليومية ]]*3%*Table4[[#This Row],[عدد الدورات ]]</f>
        <v>88.95</v>
      </c>
      <c r="O1520" s="56">
        <f>Table4[[#This Row],[ سعر اليومية ]]*Table4[[#This Row],[عدد الدورات ]]-N1520</f>
        <v>2876.05</v>
      </c>
      <c r="P1520" s="194"/>
      <c r="Q1520" s="194"/>
      <c r="R1520" s="194"/>
      <c r="S1520" s="58">
        <f>(Table4[[#This Row],[سعر يومية السائق]]*Table4[[#This Row],[عدد الدورات ]])-SUM(Table4[[#This Row],[سلف ]:[خصم ]])+Table4[[#This Row],[اضافي ]]</f>
        <v>2250</v>
      </c>
      <c r="U1520" s="58">
        <f>Table4[[#This Row],[ سعر اليومية ]]*Table4[[#This Row],[عدد الدورات ]]-Table4[[#This Row],[سعر يومية السائق]]*L1520</f>
        <v>715</v>
      </c>
      <c r="V1520" s="58">
        <f>U1520-Table4[[#This Row],[W/H  3%]]</f>
        <v>626.04999999999995</v>
      </c>
      <c r="W1520" s="66" t="str">
        <f>Table4[[#This Row],[اليوم]]&amp;Table4[[#This Row],[الشهر ]]&amp;Table4[[#This Row],[العام]]</f>
        <v>162026</v>
      </c>
      <c r="X1520" s="66" t="s">
        <v>304</v>
      </c>
    </row>
    <row r="1521" spans="1:24" x14ac:dyDescent="0.3">
      <c r="A1521" s="62">
        <v>1</v>
      </c>
      <c r="B1521" s="62">
        <v>6</v>
      </c>
      <c r="C1521" s="62">
        <v>2026</v>
      </c>
      <c r="D1521" s="41" t="str">
        <f t="shared" si="96"/>
        <v>فرج 3حلوان 2 ورديةسعوديالقطاميةاتوبيس 28</v>
      </c>
      <c r="E1521" s="4">
        <v>5010</v>
      </c>
      <c r="F1521" s="41" t="str">
        <f>VLOOKUP(E1521,mapping!C:J,2,FALSE)</f>
        <v>فرج 3</v>
      </c>
      <c r="G1521" s="41" t="str">
        <f>IFERROR(VLOOKUP(F1521,mapping!$D$3:$J$200,2,FALSE),0)</f>
        <v>حلوان 2 وردية</v>
      </c>
      <c r="H1521" s="41" t="str">
        <f>IFERROR(VLOOKUP(F1521,mapping!$D$3:$J$200,3,FALSE),0)</f>
        <v>سعودي</v>
      </c>
      <c r="I1521" s="41" t="str">
        <f>IFERROR(VLOOKUP(F1521,mapping!$D$3:$J$200,4,FALSE),0)</f>
        <v>القطامية</v>
      </c>
      <c r="J1521" s="41" t="str">
        <f>IFERROR(VLOOKUP(F1521,mapping!$D$3:$J$200,5,FALSE),0)</f>
        <v>اتوبيس 28</v>
      </c>
      <c r="K1521" s="63">
        <f>IF(W1521=mapping!$N$1,IFERROR(VLOOKUP(Table4[[#This Row],[Column1]],mapping!A:L,11,FALSE),0),IF(W1521&gt;mapping!$N$1,IFERROR(VLOOKUP(Table4[[#This Row],[Column1]],mapping!A:L,11,FALSE),0),))</f>
        <v>3415</v>
      </c>
      <c r="L1521" s="139">
        <v>1</v>
      </c>
      <c r="M1521" s="60">
        <f>IF(W1521=mapping!$N$1,IFERROR(VLOOKUP(Table4[[#This Row],[Column1]],mapping!A:L,12,FALSE),0),IF(W1521&gt;mapping!$N$1,IFERROR(VLOOKUP(Table4[[#This Row],[Column1]],mapping!A:L,12,FALSE),0),0))</f>
        <v>3400</v>
      </c>
      <c r="N1521" s="58">
        <f>Table4[[#This Row],[ سعر اليومية ]]*3%*Table4[[#This Row],[عدد الدورات ]]</f>
        <v>102.45</v>
      </c>
      <c r="O1521" s="56">
        <f>Table4[[#This Row],[ سعر اليومية ]]*Table4[[#This Row],[عدد الدورات ]]-N1521</f>
        <v>3312.55</v>
      </c>
      <c r="P1521" s="194"/>
      <c r="Q1521" s="194"/>
      <c r="R1521" s="194"/>
      <c r="S1521" s="58">
        <f>(Table4[[#This Row],[سعر يومية السائق]]*Table4[[#This Row],[عدد الدورات ]])-SUM(Table4[[#This Row],[سلف ]:[خصم ]])+Table4[[#This Row],[اضافي ]]</f>
        <v>3400</v>
      </c>
      <c r="U1521" s="58">
        <f>Table4[[#This Row],[ سعر اليومية ]]*Table4[[#This Row],[عدد الدورات ]]-Table4[[#This Row],[سعر يومية السائق]]*L1521</f>
        <v>15</v>
      </c>
      <c r="V1521" s="58">
        <f>U1521-Table4[[#This Row],[W/H  3%]]</f>
        <v>-87.45</v>
      </c>
      <c r="W1521" s="66" t="str">
        <f>Table4[[#This Row],[اليوم]]&amp;Table4[[#This Row],[الشهر ]]&amp;Table4[[#This Row],[العام]]</f>
        <v>162026</v>
      </c>
      <c r="X1521" s="66" t="s">
        <v>304</v>
      </c>
    </row>
    <row r="1522" spans="1:24" x14ac:dyDescent="0.3">
      <c r="A1522" s="62">
        <v>1</v>
      </c>
      <c r="B1522" s="62">
        <v>6</v>
      </c>
      <c r="C1522" s="62">
        <v>2026</v>
      </c>
      <c r="D1522" s="41" t="str">
        <f t="shared" si="96"/>
        <v>فرج 4مايو ورديةسعوديالقطاميةميكروباص</v>
      </c>
      <c r="E1522" s="4">
        <v>5011</v>
      </c>
      <c r="F1522" s="41" t="str">
        <f>VLOOKUP(E1522,mapping!C:J,2,FALSE)</f>
        <v>فرج 4</v>
      </c>
      <c r="G1522" s="41" t="str">
        <f>IFERROR(VLOOKUP(F1522,mapping!$D$3:$J$200,2,FALSE),0)</f>
        <v>مايو وردية</v>
      </c>
      <c r="H1522" s="41" t="str">
        <f>IFERROR(VLOOKUP(F1522,mapping!$D$3:$J$200,3,FALSE),0)</f>
        <v>سعودي</v>
      </c>
      <c r="I1522" s="41" t="str">
        <f>IFERROR(VLOOKUP(F1522,mapping!$D$3:$J$200,4,FALSE),0)</f>
        <v>القطامية</v>
      </c>
      <c r="J1522" s="41" t="str">
        <f>IFERROR(VLOOKUP(F1522,mapping!$D$3:$J$200,5,FALSE),0)</f>
        <v>ميكروباص</v>
      </c>
      <c r="K1522" s="63">
        <f>IF(W1522=mapping!$N$1,IFERROR(VLOOKUP(Table4[[#This Row],[Column1]],mapping!A:L,11,FALSE),0),IF(W1522&gt;mapping!$N$1,IFERROR(VLOOKUP(Table4[[#This Row],[Column1]],mapping!A:L,11,FALSE),0),))</f>
        <v>1222</v>
      </c>
      <c r="L1522" s="139">
        <v>1</v>
      </c>
      <c r="M1522" s="60">
        <f>IF(W1522=mapping!$N$1,IFERROR(VLOOKUP(Table4[[#This Row],[Column1]],mapping!A:L,12,FALSE),0),IF(W1522&gt;mapping!$N$1,IFERROR(VLOOKUP(Table4[[#This Row],[Column1]],mapping!A:L,12,FALSE),0),0))</f>
        <v>1180</v>
      </c>
      <c r="N1522" s="58">
        <f>Table4[[#This Row],[ سعر اليومية ]]*3%*Table4[[#This Row],[عدد الدورات ]]</f>
        <v>36.659999999999997</v>
      </c>
      <c r="O1522" s="56">
        <f>Table4[[#This Row],[ سعر اليومية ]]*Table4[[#This Row],[عدد الدورات ]]-N1522</f>
        <v>1185.3399999999999</v>
      </c>
      <c r="P1522" s="194"/>
      <c r="Q1522" s="194"/>
      <c r="R1522" s="194"/>
      <c r="S1522" s="58">
        <f>(Table4[[#This Row],[سعر يومية السائق]]*Table4[[#This Row],[عدد الدورات ]])-SUM(Table4[[#This Row],[سلف ]:[خصم ]])+Table4[[#This Row],[اضافي ]]</f>
        <v>1180</v>
      </c>
      <c r="U1522" s="58">
        <f>Table4[[#This Row],[ سعر اليومية ]]*Table4[[#This Row],[عدد الدورات ]]-Table4[[#This Row],[سعر يومية السائق]]*L1522</f>
        <v>42</v>
      </c>
      <c r="V1522" s="58">
        <f>U1522-Table4[[#This Row],[W/H  3%]]</f>
        <v>5.3400000000000034</v>
      </c>
      <c r="W1522" s="66" t="str">
        <f>Table4[[#This Row],[اليوم]]&amp;Table4[[#This Row],[الشهر ]]&amp;Table4[[#This Row],[العام]]</f>
        <v>162026</v>
      </c>
      <c r="X1522" s="66" t="s">
        <v>304</v>
      </c>
    </row>
    <row r="1523" spans="1:24" x14ac:dyDescent="0.3">
      <c r="A1523" s="62">
        <v>1</v>
      </c>
      <c r="B1523" s="62">
        <v>6</v>
      </c>
      <c r="C1523" s="62">
        <v>2026</v>
      </c>
      <c r="D1523" s="41" t="str">
        <f t="shared" si="96"/>
        <v>مصطفي رشدي3المنيب5شفتسعوديالقطاميةاتوبيس 28</v>
      </c>
      <c r="E1523" s="4">
        <v>5012</v>
      </c>
      <c r="F1523" s="41" t="str">
        <f>VLOOKUP(E1523,mapping!C:J,2,FALSE)</f>
        <v>مصطفي رشدي3</v>
      </c>
      <c r="G1523" s="41" t="str">
        <f>IFERROR(VLOOKUP(F1523,mapping!$D$3:$J$200,2,FALSE),0)</f>
        <v>المنيب5شفت</v>
      </c>
      <c r="H1523" s="41" t="str">
        <f>IFERROR(VLOOKUP(F1523,mapping!$D$3:$J$200,3,FALSE),0)</f>
        <v>سعودي</v>
      </c>
      <c r="I1523" s="41" t="str">
        <f>IFERROR(VLOOKUP(F1523,mapping!$D$3:$J$200,4,FALSE),0)</f>
        <v>القطامية</v>
      </c>
      <c r="J1523" s="41" t="str">
        <f>IFERROR(VLOOKUP(F1523,mapping!$D$3:$J$200,5,FALSE),0)</f>
        <v>اتوبيس 28</v>
      </c>
      <c r="K1523" s="63">
        <f>IF(W1523=mapping!$N$1,IFERROR(VLOOKUP(Table4[[#This Row],[Column1]],mapping!A:L,11,FALSE),0),IF(W1523&gt;mapping!$N$1,IFERROR(VLOOKUP(Table4[[#This Row],[Column1]],mapping!A:L,11,FALSE),0),))</f>
        <v>2649</v>
      </c>
      <c r="L1523" s="139">
        <v>1</v>
      </c>
      <c r="M1523" s="60">
        <f>IF(W1523=mapping!$N$1,IFERROR(VLOOKUP(Table4[[#This Row],[Column1]],mapping!A:L,12,FALSE),0),IF(W1523&gt;mapping!$N$1,IFERROR(VLOOKUP(Table4[[#This Row],[Column1]],mapping!A:L,12,FALSE),0),0))</f>
        <v>2060</v>
      </c>
      <c r="N1523" s="58">
        <f>Table4[[#This Row],[ سعر اليومية ]]*3%*Table4[[#This Row],[عدد الدورات ]]</f>
        <v>79.47</v>
      </c>
      <c r="O1523" s="56">
        <f>Table4[[#This Row],[ سعر اليومية ]]*Table4[[#This Row],[عدد الدورات ]]-N1523</f>
        <v>2569.5300000000002</v>
      </c>
      <c r="P1523" s="194"/>
      <c r="Q1523" s="194"/>
      <c r="R1523" s="194"/>
      <c r="S1523" s="58">
        <f>(Table4[[#This Row],[سعر يومية السائق]]*Table4[[#This Row],[عدد الدورات ]])-SUM(Table4[[#This Row],[سلف ]:[خصم ]])+Table4[[#This Row],[اضافي ]]</f>
        <v>2060</v>
      </c>
      <c r="U1523" s="58">
        <f>Table4[[#This Row],[ سعر اليومية ]]*Table4[[#This Row],[عدد الدورات ]]-Table4[[#This Row],[سعر يومية السائق]]*L1523</f>
        <v>589</v>
      </c>
      <c r="V1523" s="58">
        <f>U1523-Table4[[#This Row],[W/H  3%]]</f>
        <v>509.53</v>
      </c>
      <c r="W1523" s="66" t="str">
        <f>Table4[[#This Row],[اليوم]]&amp;Table4[[#This Row],[الشهر ]]&amp;Table4[[#This Row],[العام]]</f>
        <v>162026</v>
      </c>
      <c r="X1523" s="66" t="s">
        <v>304</v>
      </c>
    </row>
    <row r="1524" spans="1:24" x14ac:dyDescent="0.3">
      <c r="A1524" s="62">
        <v>1</v>
      </c>
      <c r="B1524" s="62">
        <v>6</v>
      </c>
      <c r="C1524" s="62">
        <v>2026</v>
      </c>
      <c r="D1524" s="41" t="str">
        <f t="shared" si="96"/>
        <v>مصطفي رشدي4المنيب Wصباحيةسعوديالقطاميةاتوبيس 28</v>
      </c>
      <c r="E1524" s="4">
        <v>5013</v>
      </c>
      <c r="F1524" s="41" t="str">
        <f>VLOOKUP(E1524,mapping!C:J,2,FALSE)</f>
        <v>مصطفي رشدي4</v>
      </c>
      <c r="G1524" s="41" t="str">
        <f>IFERROR(VLOOKUP(F1524,mapping!$D$3:$J$200,2,FALSE),0)</f>
        <v>المنيب Wصباحية</v>
      </c>
      <c r="H1524" s="41" t="str">
        <f>IFERROR(VLOOKUP(F1524,mapping!$D$3:$J$200,3,FALSE),0)</f>
        <v>سعودي</v>
      </c>
      <c r="I1524" s="41" t="str">
        <f>IFERROR(VLOOKUP(F1524,mapping!$D$3:$J$200,4,FALSE),0)</f>
        <v>القطامية</v>
      </c>
      <c r="J1524" s="41" t="str">
        <f>IFERROR(VLOOKUP(F1524,mapping!$D$3:$J$200,5,FALSE),0)</f>
        <v>اتوبيس 28</v>
      </c>
      <c r="K1524" s="63">
        <f>IF(W1524=mapping!$N$1,IFERROR(VLOOKUP(Table4[[#This Row],[Column1]],mapping!A:L,11,FALSE),0),IF(W1524&gt;mapping!$N$1,IFERROR(VLOOKUP(Table4[[#This Row],[Column1]],mapping!A:L,11,FALSE),0),))</f>
        <v>1059</v>
      </c>
      <c r="L1524" s="139">
        <v>1</v>
      </c>
      <c r="M1524" s="60">
        <f>IF(W1524=mapping!$N$1,IFERROR(VLOOKUP(Table4[[#This Row],[Column1]],mapping!A:L,12,FALSE),0),IF(W1524&gt;mapping!$N$1,IFERROR(VLOOKUP(Table4[[#This Row],[Column1]],mapping!A:L,12,FALSE),0),0))</f>
        <v>1000</v>
      </c>
      <c r="N1524" s="58">
        <f>Table4[[#This Row],[ سعر اليومية ]]*3%*Table4[[#This Row],[عدد الدورات ]]</f>
        <v>31.77</v>
      </c>
      <c r="O1524" s="56">
        <f>Table4[[#This Row],[ سعر اليومية ]]*Table4[[#This Row],[عدد الدورات ]]-N1524</f>
        <v>1027.23</v>
      </c>
      <c r="P1524" s="194"/>
      <c r="Q1524" s="194"/>
      <c r="R1524" s="194"/>
      <c r="S1524" s="58">
        <f>(Table4[[#This Row],[سعر يومية السائق]]*Table4[[#This Row],[عدد الدورات ]])-SUM(Table4[[#This Row],[سلف ]:[خصم ]])+Table4[[#This Row],[اضافي ]]</f>
        <v>1000</v>
      </c>
      <c r="U1524" s="58">
        <f>Table4[[#This Row],[ سعر اليومية ]]*Table4[[#This Row],[عدد الدورات ]]-Table4[[#This Row],[سعر يومية السائق]]*L1524</f>
        <v>59</v>
      </c>
      <c r="V1524" s="58">
        <f>U1524-Table4[[#This Row],[W/H  3%]]</f>
        <v>27.23</v>
      </c>
      <c r="W1524" s="66" t="str">
        <f>Table4[[#This Row],[اليوم]]&amp;Table4[[#This Row],[الشهر ]]&amp;Table4[[#This Row],[العام]]</f>
        <v>162026</v>
      </c>
      <c r="X1524" s="66" t="s">
        <v>304</v>
      </c>
    </row>
    <row r="1525" spans="1:24" x14ac:dyDescent="0.3">
      <c r="A1525" s="62">
        <v>1</v>
      </c>
      <c r="B1525" s="62">
        <v>6</v>
      </c>
      <c r="C1525" s="62">
        <v>2026</v>
      </c>
      <c r="D1525" s="41" t="str">
        <f t="shared" si="96"/>
        <v>مصطفي رشدي5صقر 2 ورديةسعوديالقطاميةاتوبيس 28</v>
      </c>
      <c r="E1525" s="4">
        <v>5014</v>
      </c>
      <c r="F1525" s="41" t="str">
        <f>VLOOKUP(E1525,mapping!C:J,2,FALSE)</f>
        <v>مصطفي رشدي5</v>
      </c>
      <c r="G1525" s="41" t="str">
        <f>IFERROR(VLOOKUP(F1525,mapping!$D$3:$J$200,2,FALSE),0)</f>
        <v>صقر 2 وردية</v>
      </c>
      <c r="H1525" s="41" t="str">
        <f>IFERROR(VLOOKUP(F1525,mapping!$D$3:$J$200,3,FALSE),0)</f>
        <v>سعودي</v>
      </c>
      <c r="I1525" s="41" t="str">
        <f>IFERROR(VLOOKUP(F1525,mapping!$D$3:$J$200,4,FALSE),0)</f>
        <v>القطامية</v>
      </c>
      <c r="J1525" s="41" t="str">
        <f>IFERROR(VLOOKUP(F1525,mapping!$D$3:$J$200,5,FALSE),0)</f>
        <v>اتوبيس 28</v>
      </c>
      <c r="K1525" s="63">
        <f>IF(W1525=mapping!$N$1,IFERROR(VLOOKUP(Table4[[#This Row],[Column1]],mapping!A:L,11,FALSE),0),IF(W1525&gt;mapping!$N$1,IFERROR(VLOOKUP(Table4[[#This Row],[Column1]],mapping!A:L,11,FALSE),0),))</f>
        <v>2120</v>
      </c>
      <c r="L1525" s="139">
        <v>1</v>
      </c>
      <c r="M1525" s="60">
        <f>IF(W1525=mapping!$N$1,IFERROR(VLOOKUP(Table4[[#This Row],[Column1]],mapping!A:L,12,FALSE),0),IF(W1525&gt;mapping!$N$1,IFERROR(VLOOKUP(Table4[[#This Row],[Column1]],mapping!A:L,12,FALSE),0),0))</f>
        <v>1780</v>
      </c>
      <c r="N1525" s="58">
        <f>Table4[[#This Row],[ سعر اليومية ]]*3%*Table4[[#This Row],[عدد الدورات ]]</f>
        <v>63.599999999999994</v>
      </c>
      <c r="O1525" s="56">
        <f>Table4[[#This Row],[ سعر اليومية ]]*Table4[[#This Row],[عدد الدورات ]]-N1525</f>
        <v>2056.4</v>
      </c>
      <c r="P1525" s="194"/>
      <c r="Q1525" s="194"/>
      <c r="R1525" s="194"/>
      <c r="S1525" s="58">
        <f>(Table4[[#This Row],[سعر يومية السائق]]*Table4[[#This Row],[عدد الدورات ]])-SUM(Table4[[#This Row],[سلف ]:[خصم ]])+Table4[[#This Row],[اضافي ]]</f>
        <v>1780</v>
      </c>
      <c r="U1525" s="58">
        <f>Table4[[#This Row],[ سعر اليومية ]]*Table4[[#This Row],[عدد الدورات ]]-Table4[[#This Row],[سعر يومية السائق]]*L1525</f>
        <v>340</v>
      </c>
      <c r="V1525" s="58">
        <f>U1525-Table4[[#This Row],[W/H  3%]]</f>
        <v>276.39999999999998</v>
      </c>
      <c r="W1525" s="66" t="str">
        <f>Table4[[#This Row],[اليوم]]&amp;Table4[[#This Row],[الشهر ]]&amp;Table4[[#This Row],[العام]]</f>
        <v>162026</v>
      </c>
      <c r="X1525" s="66" t="s">
        <v>304</v>
      </c>
    </row>
    <row r="1526" spans="1:24" x14ac:dyDescent="0.3">
      <c r="A1526" s="62">
        <v>1</v>
      </c>
      <c r="B1526" s="62">
        <v>6</v>
      </c>
      <c r="C1526" s="62">
        <v>2026</v>
      </c>
      <c r="D1526" s="41" t="str">
        <f t="shared" si="96"/>
        <v>مصطفي رشدي6المنيب 2 ورديةسعوديالقطاميةاتوبيس 28</v>
      </c>
      <c r="E1526" s="4">
        <v>5027</v>
      </c>
      <c r="F1526" s="41" t="str">
        <f>VLOOKUP(E1526,mapping!C:J,2,FALSE)</f>
        <v>مصطفي رشدي6</v>
      </c>
      <c r="G1526" s="41" t="str">
        <f>IFERROR(VLOOKUP(F1526,mapping!$D$3:$J$200,2,FALSE),0)</f>
        <v>المنيب 2 وردية</v>
      </c>
      <c r="H1526" s="41" t="str">
        <f>IFERROR(VLOOKUP(F1526,mapping!$D$3:$J$200,3,FALSE),0)</f>
        <v>سعودي</v>
      </c>
      <c r="I1526" s="41" t="str">
        <f>IFERROR(VLOOKUP(F1526,mapping!$D$3:$J$200,4,FALSE),0)</f>
        <v>القطامية</v>
      </c>
      <c r="J1526" s="41" t="str">
        <f>IFERROR(VLOOKUP(F1526,mapping!$D$3:$J$200,5,FALSE),0)</f>
        <v>اتوبيس 28</v>
      </c>
      <c r="K1526" s="63">
        <f>IF(W1526=mapping!$N$1,IFERROR(VLOOKUP(Table4[[#This Row],[Column1]],mapping!A:L,11,FALSE),0),IF(W1526&gt;mapping!$N$1,IFERROR(VLOOKUP(Table4[[#This Row],[Column1]],mapping!A:L,11,FALSE),0),))</f>
        <v>3944</v>
      </c>
      <c r="L1526" s="139">
        <v>1</v>
      </c>
      <c r="M1526" s="60">
        <f>IF(W1526=mapping!$N$1,IFERROR(VLOOKUP(Table4[[#This Row],[Column1]],mapping!A:L,12,FALSE),0),IF(W1526&gt;mapping!$N$1,IFERROR(VLOOKUP(Table4[[#This Row],[Column1]],mapping!A:L,12,FALSE),0),0))</f>
        <v>3600</v>
      </c>
      <c r="N1526" s="58">
        <f>Table4[[#This Row],[ سعر اليومية ]]*3%*Table4[[#This Row],[عدد الدورات ]]</f>
        <v>118.32</v>
      </c>
      <c r="O1526" s="56">
        <f>Table4[[#This Row],[ سعر اليومية ]]*Table4[[#This Row],[عدد الدورات ]]-N1526</f>
        <v>3825.68</v>
      </c>
      <c r="P1526" s="194"/>
      <c r="Q1526" s="194"/>
      <c r="R1526" s="194"/>
      <c r="S1526" s="58">
        <f>(Table4[[#This Row],[سعر يومية السائق]]*Table4[[#This Row],[عدد الدورات ]])-SUM(Table4[[#This Row],[سلف ]:[خصم ]])+Table4[[#This Row],[اضافي ]]</f>
        <v>3600</v>
      </c>
      <c r="U1526" s="58">
        <f>Table4[[#This Row],[ سعر اليومية ]]*Table4[[#This Row],[عدد الدورات ]]-Table4[[#This Row],[سعر يومية السائق]]*L1526</f>
        <v>344</v>
      </c>
      <c r="V1526" s="58">
        <f>U1526-Table4[[#This Row],[W/H  3%]]</f>
        <v>225.68</v>
      </c>
      <c r="W1526" s="66" t="str">
        <f>Table4[[#This Row],[اليوم]]&amp;Table4[[#This Row],[الشهر ]]&amp;Table4[[#This Row],[العام]]</f>
        <v>162026</v>
      </c>
      <c r="X1526" s="66" t="s">
        <v>304</v>
      </c>
    </row>
    <row r="1527" spans="1:24" x14ac:dyDescent="0.3">
      <c r="A1527" s="62">
        <v>1</v>
      </c>
      <c r="B1527" s="62">
        <v>6</v>
      </c>
      <c r="C1527" s="62">
        <v>2026</v>
      </c>
      <c r="D1527" s="41" t="str">
        <f t="shared" si="96"/>
        <v>كرم ترك 1قليوب 2 ورديةسعوديالقطاميةاتوبيس 28</v>
      </c>
      <c r="E1527" s="4">
        <v>5015</v>
      </c>
      <c r="F1527" s="41" t="str">
        <f>VLOOKUP(E1527,mapping!C:J,2,FALSE)</f>
        <v>كرم ترك 1</v>
      </c>
      <c r="G1527" s="41" t="str">
        <f>IFERROR(VLOOKUP(F1527,mapping!$D$3:$J$200,2,FALSE),0)</f>
        <v>قليوب 2 وردية</v>
      </c>
      <c r="H1527" s="41" t="str">
        <f>IFERROR(VLOOKUP(F1527,mapping!$D$3:$J$200,3,FALSE),0)</f>
        <v>سعودي</v>
      </c>
      <c r="I1527" s="41" t="str">
        <f>IFERROR(VLOOKUP(F1527,mapping!$D$3:$J$200,4,FALSE),0)</f>
        <v>القطامية</v>
      </c>
      <c r="J1527" s="41" t="str">
        <f>IFERROR(VLOOKUP(F1527,mapping!$D$3:$J$200,5,FALSE),0)</f>
        <v>اتوبيس 28</v>
      </c>
      <c r="K1527" s="63">
        <f>IF(W1527=mapping!$N$1,IFERROR(VLOOKUP(Table4[[#This Row],[Column1]],mapping!A:L,11,FALSE),0),IF(W1527&gt;mapping!$N$1,IFERROR(VLOOKUP(Table4[[#This Row],[Column1]],mapping!A:L,11,FALSE),0),))</f>
        <v>3959</v>
      </c>
      <c r="L1527" s="139">
        <v>1</v>
      </c>
      <c r="M1527" s="60">
        <f>IF(W1527=mapping!$N$1,IFERROR(VLOOKUP(Table4[[#This Row],[Column1]],mapping!A:L,12,FALSE),0),IF(W1527&gt;mapping!$N$1,IFERROR(VLOOKUP(Table4[[#This Row],[Column1]],mapping!A:L,12,FALSE),0),0))</f>
        <v>4200</v>
      </c>
      <c r="N1527" s="58">
        <f>Table4[[#This Row],[ سعر اليومية ]]*3%*Table4[[#This Row],[عدد الدورات ]]</f>
        <v>118.77</v>
      </c>
      <c r="O1527" s="56">
        <f>Table4[[#This Row],[ سعر اليومية ]]*Table4[[#This Row],[عدد الدورات ]]-N1527</f>
        <v>3840.23</v>
      </c>
      <c r="P1527" s="194"/>
      <c r="Q1527" s="194"/>
      <c r="R1527" s="194"/>
      <c r="S1527" s="58">
        <f>(Table4[[#This Row],[سعر يومية السائق]]*Table4[[#This Row],[عدد الدورات ]])-SUM(Table4[[#This Row],[سلف ]:[خصم ]])+Table4[[#This Row],[اضافي ]]</f>
        <v>4200</v>
      </c>
      <c r="U1527" s="58">
        <f>Table4[[#This Row],[ سعر اليومية ]]*Table4[[#This Row],[عدد الدورات ]]-Table4[[#This Row],[سعر يومية السائق]]*L1527</f>
        <v>-241</v>
      </c>
      <c r="V1527" s="58">
        <f>U1527-Table4[[#This Row],[W/H  3%]]</f>
        <v>-359.77</v>
      </c>
      <c r="W1527" s="66" t="str">
        <f>Table4[[#This Row],[اليوم]]&amp;Table4[[#This Row],[الشهر ]]&amp;Table4[[#This Row],[العام]]</f>
        <v>162026</v>
      </c>
      <c r="X1527" s="66" t="s">
        <v>304</v>
      </c>
    </row>
    <row r="1528" spans="1:24" x14ac:dyDescent="0.3">
      <c r="A1528" s="62">
        <v>1</v>
      </c>
      <c r="B1528" s="62">
        <v>6</v>
      </c>
      <c r="C1528" s="62">
        <v>2026</v>
      </c>
      <c r="D1528" s="41" t="str">
        <f t="shared" si="96"/>
        <v>كرم ترك 2قليوب 2 ورديةسعوديمدينتي اتوبيس 28</v>
      </c>
      <c r="E1528" s="4">
        <v>5017</v>
      </c>
      <c r="F1528" s="41" t="str">
        <f>VLOOKUP(E1528,mapping!C:J,2,FALSE)</f>
        <v>كرم ترك 2</v>
      </c>
      <c r="G1528" s="41" t="str">
        <f>IFERROR(VLOOKUP(F1528,mapping!$D$3:$J$200,2,FALSE),0)</f>
        <v>قليوب 2 وردية</v>
      </c>
      <c r="H1528" s="41" t="str">
        <f>IFERROR(VLOOKUP(F1528,mapping!$D$3:$J$200,3,FALSE),0)</f>
        <v>سعودي</v>
      </c>
      <c r="I1528" s="41" t="str">
        <f>IFERROR(VLOOKUP(F1528,mapping!$D$3:$J$200,4,FALSE),0)</f>
        <v xml:space="preserve">مدينتي </v>
      </c>
      <c r="J1528" s="41" t="str">
        <f>IFERROR(VLOOKUP(F1528,mapping!$D$3:$J$200,5,FALSE),0)</f>
        <v>اتوبيس 28</v>
      </c>
      <c r="K1528" s="63">
        <f>IF(W1528=mapping!$N$1,IFERROR(VLOOKUP(Table4[[#This Row],[Column1]],mapping!A:L,11,FALSE),0),IF(W1528&gt;mapping!$N$1,IFERROR(VLOOKUP(Table4[[#This Row],[Column1]],mapping!A:L,11,FALSE),0),))</f>
        <v>4634</v>
      </c>
      <c r="L1528" s="139">
        <v>1</v>
      </c>
      <c r="M1528" s="60">
        <f>IF(W1528=mapping!$N$1,IFERROR(VLOOKUP(Table4[[#This Row],[Column1]],mapping!A:L,12,FALSE),0),IF(W1528&gt;mapping!$N$1,IFERROR(VLOOKUP(Table4[[#This Row],[Column1]],mapping!A:L,12,FALSE),0),0))</f>
        <v>4150</v>
      </c>
      <c r="N1528" s="58">
        <f>Table4[[#This Row],[ سعر اليومية ]]*3%*Table4[[#This Row],[عدد الدورات ]]</f>
        <v>139.01999999999998</v>
      </c>
      <c r="O1528" s="56">
        <f>Table4[[#This Row],[ سعر اليومية ]]*Table4[[#This Row],[عدد الدورات ]]-N1528</f>
        <v>4494.9799999999996</v>
      </c>
      <c r="P1528" s="194"/>
      <c r="Q1528" s="194"/>
      <c r="R1528" s="194"/>
      <c r="S1528" s="58">
        <f>(Table4[[#This Row],[سعر يومية السائق]]*Table4[[#This Row],[عدد الدورات ]])-SUM(Table4[[#This Row],[سلف ]:[خصم ]])+Table4[[#This Row],[اضافي ]]</f>
        <v>4150</v>
      </c>
      <c r="U1528" s="58">
        <f>Table4[[#This Row],[ سعر اليومية ]]*Table4[[#This Row],[عدد الدورات ]]-Table4[[#This Row],[سعر يومية السائق]]*L1528</f>
        <v>484</v>
      </c>
      <c r="V1528" s="58">
        <f>U1528-Table4[[#This Row],[W/H  3%]]</f>
        <v>344.98</v>
      </c>
      <c r="W1528" s="66" t="str">
        <f>Table4[[#This Row],[اليوم]]&amp;Table4[[#This Row],[الشهر ]]&amp;Table4[[#This Row],[العام]]</f>
        <v>162026</v>
      </c>
      <c r="X1528" s="66" t="s">
        <v>304</v>
      </c>
    </row>
    <row r="1529" spans="1:24" x14ac:dyDescent="0.3">
      <c r="A1529" s="62">
        <v>1</v>
      </c>
      <c r="B1529" s="62">
        <v>6</v>
      </c>
      <c r="C1529" s="62">
        <v>2026</v>
      </c>
      <c r="D1529" s="41" t="str">
        <f t="shared" si="96"/>
        <v>كرم ترك 3قليوب 1 ورديةسعوديمدينتي اتوبيس 28</v>
      </c>
      <c r="E1529" s="4">
        <v>5018</v>
      </c>
      <c r="F1529" s="41" t="str">
        <f>VLOOKUP(E1529,mapping!C:J,2,FALSE)</f>
        <v>كرم ترك 3</v>
      </c>
      <c r="G1529" s="41" t="str">
        <f>IFERROR(VLOOKUP(F1529,mapping!$D$3:$J$200,2,FALSE),0)</f>
        <v>قليوب 1 وردية</v>
      </c>
      <c r="H1529" s="41" t="str">
        <f>IFERROR(VLOOKUP(F1529,mapping!$D$3:$J$200,3,FALSE),0)</f>
        <v>سعودي</v>
      </c>
      <c r="I1529" s="41" t="str">
        <f>IFERROR(VLOOKUP(F1529,mapping!$D$3:$J$200,4,FALSE),0)</f>
        <v xml:space="preserve">مدينتي </v>
      </c>
      <c r="J1529" s="41" t="str">
        <f>IFERROR(VLOOKUP(F1529,mapping!$D$3:$J$200,5,FALSE),0)</f>
        <v>اتوبيس 28</v>
      </c>
      <c r="K1529" s="63">
        <f>IF(W1529=mapping!$N$1,IFERROR(VLOOKUP(Table4[[#This Row],[Column1]],mapping!A:L,11,FALSE),0),IF(W1529&gt;mapping!$N$1,IFERROR(VLOOKUP(Table4[[#This Row],[Column1]],mapping!A:L,11,FALSE),0),))</f>
        <v>4634</v>
      </c>
      <c r="L1529" s="139">
        <v>1</v>
      </c>
      <c r="M1529" s="60">
        <f>IF(W1529=mapping!$N$1,IFERROR(VLOOKUP(Table4[[#This Row],[Column1]],mapping!A:L,12,FALSE),0),IF(W1529&gt;mapping!$N$1,IFERROR(VLOOKUP(Table4[[#This Row],[Column1]],mapping!A:L,12,FALSE),0),0))</f>
        <v>4000</v>
      </c>
      <c r="N1529" s="58">
        <f>Table4[[#This Row],[ سعر اليومية ]]*3%*Table4[[#This Row],[عدد الدورات ]]</f>
        <v>139.01999999999998</v>
      </c>
      <c r="O1529" s="56">
        <f>Table4[[#This Row],[ سعر اليومية ]]*Table4[[#This Row],[عدد الدورات ]]-N1529</f>
        <v>4494.9799999999996</v>
      </c>
      <c r="P1529" s="194"/>
      <c r="Q1529" s="194"/>
      <c r="R1529" s="194"/>
      <c r="S1529" s="58">
        <f>(Table4[[#This Row],[سعر يومية السائق]]*Table4[[#This Row],[عدد الدورات ]])-SUM(Table4[[#This Row],[سلف ]:[خصم ]])+Table4[[#This Row],[اضافي ]]</f>
        <v>4000</v>
      </c>
      <c r="U1529" s="58">
        <f>Table4[[#This Row],[ سعر اليومية ]]*Table4[[#This Row],[عدد الدورات ]]-Table4[[#This Row],[سعر يومية السائق]]*L1529</f>
        <v>634</v>
      </c>
      <c r="V1529" s="58">
        <f>U1529-Table4[[#This Row],[W/H  3%]]</f>
        <v>494.98</v>
      </c>
      <c r="W1529" s="66" t="str">
        <f>Table4[[#This Row],[اليوم]]&amp;Table4[[#This Row],[الشهر ]]&amp;Table4[[#This Row],[العام]]</f>
        <v>162026</v>
      </c>
      <c r="X1529" s="66" t="s">
        <v>304</v>
      </c>
    </row>
    <row r="1530" spans="1:24" x14ac:dyDescent="0.3">
      <c r="A1530" s="62">
        <v>1</v>
      </c>
      <c r="B1530" s="62">
        <v>6</v>
      </c>
      <c r="C1530" s="62">
        <v>2026</v>
      </c>
      <c r="D1530" s="41" t="str">
        <f t="shared" si="96"/>
        <v>كرم ترك 4عدلي منصور شفتسعوديمدينتي اتوبيس 28</v>
      </c>
      <c r="E1530" s="4">
        <v>5019</v>
      </c>
      <c r="F1530" s="41" t="str">
        <f>VLOOKUP(E1530,mapping!C:J,2,FALSE)</f>
        <v>كرم ترك 4</v>
      </c>
      <c r="G1530" s="41" t="str">
        <f>IFERROR(VLOOKUP(F1530,mapping!$D$3:$J$200,2,FALSE),0)</f>
        <v>عدلي منصور شفت</v>
      </c>
      <c r="H1530" s="41" t="str">
        <f>IFERROR(VLOOKUP(F1530,mapping!$D$3:$J$200,3,FALSE),0)</f>
        <v>سعودي</v>
      </c>
      <c r="I1530" s="41" t="str">
        <f>IFERROR(VLOOKUP(F1530,mapping!$D$3:$J$200,4,FALSE),0)</f>
        <v xml:space="preserve">مدينتي </v>
      </c>
      <c r="J1530" s="41" t="str">
        <f>IFERROR(VLOOKUP(F1530,mapping!$D$3:$J$200,5,FALSE),0)</f>
        <v>اتوبيس 28</v>
      </c>
      <c r="K1530" s="63">
        <f>IF(W1530=mapping!$N$1,IFERROR(VLOOKUP(Table4[[#This Row],[Column1]],mapping!A:L,11,FALSE),0),IF(W1530&gt;mapping!$N$1,IFERROR(VLOOKUP(Table4[[#This Row],[Column1]],mapping!A:L,11,FALSE),0),))</f>
        <v>741</v>
      </c>
      <c r="L1530" s="139">
        <v>1</v>
      </c>
      <c r="M1530" s="60">
        <f>IF(W1530=mapping!$N$1,IFERROR(VLOOKUP(Table4[[#This Row],[Column1]],mapping!A:L,12,FALSE),0),IF(W1530&gt;mapping!$N$1,IFERROR(VLOOKUP(Table4[[#This Row],[Column1]],mapping!A:L,12,FALSE),0),0))</f>
        <v>500</v>
      </c>
      <c r="N1530" s="58">
        <f>Table4[[#This Row],[ سعر اليومية ]]*3%*Table4[[#This Row],[عدد الدورات ]]</f>
        <v>22.23</v>
      </c>
      <c r="O1530" s="56">
        <f>Table4[[#This Row],[ سعر اليومية ]]*Table4[[#This Row],[عدد الدورات ]]-N1530</f>
        <v>718.77</v>
      </c>
      <c r="P1530" s="194"/>
      <c r="Q1530" s="194"/>
      <c r="R1530" s="194"/>
      <c r="S1530" s="58">
        <f>(Table4[[#This Row],[سعر يومية السائق]]*Table4[[#This Row],[عدد الدورات ]])-SUM(Table4[[#This Row],[سلف ]:[خصم ]])+Table4[[#This Row],[اضافي ]]</f>
        <v>500</v>
      </c>
      <c r="U1530" s="58">
        <f>Table4[[#This Row],[ سعر اليومية ]]*Table4[[#This Row],[عدد الدورات ]]-Table4[[#This Row],[سعر يومية السائق]]*L1530</f>
        <v>241</v>
      </c>
      <c r="V1530" s="58">
        <f>U1530-Table4[[#This Row],[W/H  3%]]</f>
        <v>218.77</v>
      </c>
      <c r="W1530" s="66" t="str">
        <f>Table4[[#This Row],[اليوم]]&amp;Table4[[#This Row],[الشهر ]]&amp;Table4[[#This Row],[العام]]</f>
        <v>162026</v>
      </c>
      <c r="X1530" s="66" t="s">
        <v>304</v>
      </c>
    </row>
    <row r="1531" spans="1:24" x14ac:dyDescent="0.3">
      <c r="A1531" s="62">
        <v>1</v>
      </c>
      <c r="B1531" s="62">
        <v>6</v>
      </c>
      <c r="C1531" s="62">
        <v>2026</v>
      </c>
      <c r="D1531" s="41" t="str">
        <f t="shared" si="96"/>
        <v>عماد النجار 4قليوب بيتوينسعوديمدينتي اتوبيس 28</v>
      </c>
      <c r="E1531" s="4">
        <v>5020</v>
      </c>
      <c r="F1531" s="41" t="str">
        <f>VLOOKUP(E1531,mapping!C:J,2,FALSE)</f>
        <v>عماد النجار 4</v>
      </c>
      <c r="G1531" s="41" t="str">
        <f>IFERROR(VLOOKUP(F1531,mapping!$D$3:$J$200,2,FALSE),0)</f>
        <v>قليوب بيتوين</v>
      </c>
      <c r="H1531" s="41" t="str">
        <f>IFERROR(VLOOKUP(F1531,mapping!$D$3:$J$200,3,FALSE),0)</f>
        <v>سعودي</v>
      </c>
      <c r="I1531" s="41" t="str">
        <f>IFERROR(VLOOKUP(F1531,mapping!$D$3:$J$200,4,FALSE),0)</f>
        <v xml:space="preserve">مدينتي </v>
      </c>
      <c r="J1531" s="41" t="str">
        <f>IFERROR(VLOOKUP(F1531,mapping!$D$3:$J$200,5,FALSE),0)</f>
        <v>اتوبيس 28</v>
      </c>
      <c r="K1531" s="63">
        <f>IF(W1531=mapping!$N$1,IFERROR(VLOOKUP(Table4[[#This Row],[Column1]],mapping!A:L,11,FALSE),0),IF(W1531&gt;mapping!$N$1,IFERROR(VLOOKUP(Table4[[#This Row],[Column1]],mapping!A:L,11,FALSE),0),))</f>
        <v>1482</v>
      </c>
      <c r="L1531" s="139">
        <v>1</v>
      </c>
      <c r="M1531" s="60">
        <f>IF(W1531=mapping!$N$1,IFERROR(VLOOKUP(Table4[[#This Row],[Column1]],mapping!A:L,12,FALSE),0),IF(W1531&gt;mapping!$N$1,IFERROR(VLOOKUP(Table4[[#This Row],[Column1]],mapping!A:L,12,FALSE),0),0))</f>
        <v>1400</v>
      </c>
      <c r="N1531" s="58">
        <f>Table4[[#This Row],[ سعر اليومية ]]*3%*Table4[[#This Row],[عدد الدورات ]]</f>
        <v>44.46</v>
      </c>
      <c r="O1531" s="56">
        <f>Table4[[#This Row],[ سعر اليومية ]]*Table4[[#This Row],[عدد الدورات ]]-N1531</f>
        <v>1437.54</v>
      </c>
      <c r="P1531" s="194"/>
      <c r="Q1531" s="194"/>
      <c r="R1531" s="194"/>
      <c r="S1531" s="58">
        <f>(Table4[[#This Row],[سعر يومية السائق]]*Table4[[#This Row],[عدد الدورات ]])-SUM(Table4[[#This Row],[سلف ]:[خصم ]])+Table4[[#This Row],[اضافي ]]</f>
        <v>1400</v>
      </c>
      <c r="U1531" s="58">
        <f>Table4[[#This Row],[ سعر اليومية ]]*Table4[[#This Row],[عدد الدورات ]]-Table4[[#This Row],[سعر يومية السائق]]*L1531</f>
        <v>82</v>
      </c>
      <c r="V1531" s="58">
        <f>U1531-Table4[[#This Row],[W/H  3%]]</f>
        <v>37.54</v>
      </c>
      <c r="W1531" s="66" t="str">
        <f>Table4[[#This Row],[اليوم]]&amp;Table4[[#This Row],[الشهر ]]&amp;Table4[[#This Row],[العام]]</f>
        <v>162026</v>
      </c>
      <c r="X1531" s="66" t="s">
        <v>304</v>
      </c>
    </row>
    <row r="1532" spans="1:24" x14ac:dyDescent="0.3">
      <c r="A1532" s="62">
        <v>1</v>
      </c>
      <c r="B1532" s="62">
        <v>6</v>
      </c>
      <c r="C1532" s="62">
        <v>2026</v>
      </c>
      <c r="D1532" s="41" t="str">
        <f t="shared" si="96"/>
        <v>ممدوح كيلاني6المنيب 1 وردية سعوديمدينتي ميكروباص صيني</v>
      </c>
      <c r="E1532" s="4">
        <v>5021</v>
      </c>
      <c r="F1532" s="41" t="str">
        <f>VLOOKUP(E1532,mapping!C:J,2,FALSE)</f>
        <v>ممدوح كيلاني6</v>
      </c>
      <c r="G1532" s="41" t="str">
        <f>IFERROR(VLOOKUP(F1532,mapping!$D$3:$J$200,2,FALSE),0)</f>
        <v xml:space="preserve">المنيب 1 وردية </v>
      </c>
      <c r="H1532" s="41" t="str">
        <f>IFERROR(VLOOKUP(F1532,mapping!$D$3:$J$200,3,FALSE),0)</f>
        <v>سعودي</v>
      </c>
      <c r="I1532" s="41" t="str">
        <f>IFERROR(VLOOKUP(F1532,mapping!$D$3:$J$200,4,FALSE),0)</f>
        <v xml:space="preserve">مدينتي </v>
      </c>
      <c r="J1532" s="41" t="str">
        <f>IFERROR(VLOOKUP(F1532,mapping!$D$3:$J$200,5,FALSE),0)</f>
        <v>ميكروباص صيني</v>
      </c>
      <c r="K1532" s="63">
        <f>IF(W1532=mapping!$N$1,IFERROR(VLOOKUP(Table4[[#This Row],[Column1]],mapping!A:L,11,FALSE),0),IF(W1532&gt;mapping!$N$1,IFERROR(VLOOKUP(Table4[[#This Row],[Column1]],mapping!A:L,11,FALSE),0),))</f>
        <v>1482</v>
      </c>
      <c r="L1532" s="139">
        <v>1</v>
      </c>
      <c r="M1532" s="60">
        <f>IF(W1532=mapping!$N$1,IFERROR(VLOOKUP(Table4[[#This Row],[Column1]],mapping!A:L,12,FALSE),0),IF(W1532&gt;mapping!$N$1,IFERROR(VLOOKUP(Table4[[#This Row],[Column1]],mapping!A:L,12,FALSE),0),0))</f>
        <v>1350</v>
      </c>
      <c r="N1532" s="58">
        <f>Table4[[#This Row],[ سعر اليومية ]]*3%*Table4[[#This Row],[عدد الدورات ]]</f>
        <v>44.46</v>
      </c>
      <c r="O1532" s="56">
        <f>Table4[[#This Row],[ سعر اليومية ]]*Table4[[#This Row],[عدد الدورات ]]-N1532</f>
        <v>1437.54</v>
      </c>
      <c r="P1532" s="194"/>
      <c r="Q1532" s="194"/>
      <c r="R1532" s="194"/>
      <c r="S1532" s="58">
        <f>(Table4[[#This Row],[سعر يومية السائق]]*Table4[[#This Row],[عدد الدورات ]])-SUM(Table4[[#This Row],[سلف ]:[خصم ]])+Table4[[#This Row],[اضافي ]]</f>
        <v>1350</v>
      </c>
      <c r="U1532" s="58">
        <f>Table4[[#This Row],[ سعر اليومية ]]*Table4[[#This Row],[عدد الدورات ]]-Table4[[#This Row],[سعر يومية السائق]]*L1532</f>
        <v>132</v>
      </c>
      <c r="V1532" s="58">
        <f>U1532-Table4[[#This Row],[W/H  3%]]</f>
        <v>87.539999999999992</v>
      </c>
      <c r="W1532" s="66" t="str">
        <f>Table4[[#This Row],[اليوم]]&amp;Table4[[#This Row],[الشهر ]]&amp;Table4[[#This Row],[العام]]</f>
        <v>162026</v>
      </c>
      <c r="X1532" s="66" t="s">
        <v>304</v>
      </c>
    </row>
    <row r="1533" spans="1:24" x14ac:dyDescent="0.3">
      <c r="A1533" s="62">
        <v>1</v>
      </c>
      <c r="B1533" s="62">
        <v>6</v>
      </c>
      <c r="C1533" s="62">
        <v>2026</v>
      </c>
      <c r="D1533" s="41" t="str">
        <f t="shared" si="96"/>
        <v>ممدوح كيلاني4المنيب 2 وردية سعوديمدينتي ميكروباص صيني</v>
      </c>
      <c r="E1533" s="4">
        <v>5022</v>
      </c>
      <c r="F1533" s="41" t="str">
        <f>VLOOKUP(E1533,mapping!C:J,2,FALSE)</f>
        <v>ممدوح كيلاني4</v>
      </c>
      <c r="G1533" s="41" t="str">
        <f>IFERROR(VLOOKUP(F1533,mapping!$D$3:$J$200,2,FALSE),0)</f>
        <v xml:space="preserve">المنيب 2 وردية </v>
      </c>
      <c r="H1533" s="41" t="str">
        <f>IFERROR(VLOOKUP(F1533,mapping!$D$3:$J$200,3,FALSE),0)</f>
        <v>سعودي</v>
      </c>
      <c r="I1533" s="41" t="str">
        <f>IFERROR(VLOOKUP(F1533,mapping!$D$3:$J$200,4,FALSE),0)</f>
        <v xml:space="preserve">مدينتي </v>
      </c>
      <c r="J1533" s="41" t="str">
        <f>IFERROR(VLOOKUP(F1533,mapping!$D$3:$J$200,5,FALSE),0)</f>
        <v>ميكروباص صيني</v>
      </c>
      <c r="K1533" s="63">
        <f>IF(W1533=mapping!$N$1,IFERROR(VLOOKUP(Table4[[#This Row],[Column1]],mapping!A:L,11,FALSE),0),IF(W1533&gt;mapping!$N$1,IFERROR(VLOOKUP(Table4[[#This Row],[Column1]],mapping!A:L,11,FALSE),0),))</f>
        <v>2965</v>
      </c>
      <c r="L1533" s="139">
        <v>1</v>
      </c>
      <c r="M1533" s="60">
        <f>IF(W1533=mapping!$N$1,IFERROR(VLOOKUP(Table4[[#This Row],[Column1]],mapping!A:L,12,FALSE),0),IF(W1533&gt;mapping!$N$1,IFERROR(VLOOKUP(Table4[[#This Row],[Column1]],mapping!A:L,12,FALSE),0),0))</f>
        <v>2600</v>
      </c>
      <c r="N1533" s="58">
        <f>Table4[[#This Row],[ سعر اليومية ]]*3%*Table4[[#This Row],[عدد الدورات ]]</f>
        <v>88.95</v>
      </c>
      <c r="O1533" s="56">
        <f>Table4[[#This Row],[ سعر اليومية ]]*Table4[[#This Row],[عدد الدورات ]]-N1533</f>
        <v>2876.05</v>
      </c>
      <c r="P1533" s="194"/>
      <c r="Q1533" s="194"/>
      <c r="R1533" s="194"/>
      <c r="S1533" s="58">
        <f>(Table4[[#This Row],[سعر يومية السائق]]*Table4[[#This Row],[عدد الدورات ]])-SUM(Table4[[#This Row],[سلف ]:[خصم ]])+Table4[[#This Row],[اضافي ]]</f>
        <v>2600</v>
      </c>
      <c r="U1533" s="58">
        <f>Table4[[#This Row],[ سعر اليومية ]]*Table4[[#This Row],[عدد الدورات ]]-Table4[[#This Row],[سعر يومية السائق]]*L1533</f>
        <v>365</v>
      </c>
      <c r="V1533" s="58">
        <f>U1533-Table4[[#This Row],[W/H  3%]]</f>
        <v>276.05</v>
      </c>
      <c r="W1533" s="66" t="str">
        <f>Table4[[#This Row],[اليوم]]&amp;Table4[[#This Row],[الشهر ]]&amp;Table4[[#This Row],[العام]]</f>
        <v>162026</v>
      </c>
      <c r="X1533" s="66" t="s">
        <v>304</v>
      </c>
    </row>
    <row r="1534" spans="1:24" x14ac:dyDescent="0.3">
      <c r="A1534" s="62">
        <v>1</v>
      </c>
      <c r="B1534" s="62">
        <v>6</v>
      </c>
      <c r="C1534" s="62">
        <v>2026</v>
      </c>
      <c r="D1534" s="41" t="str">
        <f t="shared" si="96"/>
        <v>فرج 5حلوان 2 ورديةسعوديمدينتي اتوبيس 28</v>
      </c>
      <c r="E1534" s="4">
        <v>5023</v>
      </c>
      <c r="F1534" s="41" t="str">
        <f>VLOOKUP(E1534,mapping!C:J,2,FALSE)</f>
        <v>فرج 5</v>
      </c>
      <c r="G1534" s="41" t="str">
        <f>IFERROR(VLOOKUP(F1534,mapping!$D$3:$J$200,2,FALSE),0)</f>
        <v>حلوان 2 وردية</v>
      </c>
      <c r="H1534" s="41" t="str">
        <f>IFERROR(VLOOKUP(F1534,mapping!$D$3:$J$200,3,FALSE),0)</f>
        <v>سعودي</v>
      </c>
      <c r="I1534" s="41" t="str">
        <f>IFERROR(VLOOKUP(F1534,mapping!$D$3:$J$200,4,FALSE),0)</f>
        <v xml:space="preserve">مدينتي </v>
      </c>
      <c r="J1534" s="41" t="str">
        <f>IFERROR(VLOOKUP(F1534,mapping!$D$3:$J$200,5,FALSE),0)</f>
        <v>اتوبيس 28</v>
      </c>
      <c r="K1534" s="63">
        <f>IF(W1534=mapping!$N$1,IFERROR(VLOOKUP(Table4[[#This Row],[Column1]],mapping!A:L,11,FALSE),0),IF(W1534&gt;mapping!$N$1,IFERROR(VLOOKUP(Table4[[#This Row],[Column1]],mapping!A:L,11,FALSE),0),))</f>
        <v>4634</v>
      </c>
      <c r="L1534" s="139">
        <v>1</v>
      </c>
      <c r="M1534" s="60">
        <f>IF(W1534=mapping!$N$1,IFERROR(VLOOKUP(Table4[[#This Row],[Column1]],mapping!A:L,12,FALSE),0),IF(W1534&gt;mapping!$N$1,IFERROR(VLOOKUP(Table4[[#This Row],[Column1]],mapping!A:L,12,FALSE),0),0))</f>
        <v>4100</v>
      </c>
      <c r="N1534" s="58">
        <f>Table4[[#This Row],[ سعر اليومية ]]*3%*Table4[[#This Row],[عدد الدورات ]]</f>
        <v>139.01999999999998</v>
      </c>
      <c r="O1534" s="56">
        <f>Table4[[#This Row],[ سعر اليومية ]]*Table4[[#This Row],[عدد الدورات ]]-N1534</f>
        <v>4494.9799999999996</v>
      </c>
      <c r="P1534" s="194"/>
      <c r="Q1534" s="194"/>
      <c r="R1534" s="194"/>
      <c r="S1534" s="58">
        <f>(Table4[[#This Row],[سعر يومية السائق]]*Table4[[#This Row],[عدد الدورات ]])-SUM(Table4[[#This Row],[سلف ]:[خصم ]])+Table4[[#This Row],[اضافي ]]</f>
        <v>4100</v>
      </c>
      <c r="U1534" s="58">
        <f>Table4[[#This Row],[ سعر اليومية ]]*Table4[[#This Row],[عدد الدورات ]]-Table4[[#This Row],[سعر يومية السائق]]*L1534</f>
        <v>534</v>
      </c>
      <c r="V1534" s="58">
        <f>U1534-Table4[[#This Row],[W/H  3%]]</f>
        <v>394.98</v>
      </c>
      <c r="W1534" s="66" t="str">
        <f>Table4[[#This Row],[اليوم]]&amp;Table4[[#This Row],[الشهر ]]&amp;Table4[[#This Row],[العام]]</f>
        <v>162026</v>
      </c>
      <c r="X1534" s="66" t="s">
        <v>304</v>
      </c>
    </row>
    <row r="1535" spans="1:24" x14ac:dyDescent="0.3">
      <c r="A1535" s="62">
        <v>1</v>
      </c>
      <c r="B1535" s="62">
        <v>6</v>
      </c>
      <c r="C1535" s="62">
        <v>2026</v>
      </c>
      <c r="D1535" s="41" t="str">
        <f t="shared" si="96"/>
        <v>سيد الحاويالحلميةسعوديمدينتي اتوبيس 28</v>
      </c>
      <c r="E1535" s="4">
        <v>5024</v>
      </c>
      <c r="F1535" s="41" t="str">
        <f>VLOOKUP(E1535,mapping!C:J,2,FALSE)</f>
        <v>سيد الحاوي</v>
      </c>
      <c r="G1535" s="41" t="str">
        <f>IFERROR(VLOOKUP(F1535,mapping!$D$3:$J$200,2,FALSE),0)</f>
        <v>الحلمية</v>
      </c>
      <c r="H1535" s="41" t="str">
        <f>IFERROR(VLOOKUP(F1535,mapping!$D$3:$J$200,3,FALSE),0)</f>
        <v>سعودي</v>
      </c>
      <c r="I1535" s="41" t="str">
        <f>IFERROR(VLOOKUP(F1535,mapping!$D$3:$J$200,4,FALSE),0)</f>
        <v xml:space="preserve">مدينتي </v>
      </c>
      <c r="J1535" s="41" t="str">
        <f>IFERROR(VLOOKUP(F1535,mapping!$D$3:$J$200,5,FALSE),0)</f>
        <v>اتوبيس 28</v>
      </c>
      <c r="K1535" s="63">
        <f>IF(W1535=mapping!$N$1,IFERROR(VLOOKUP(Table4[[#This Row],[Column1]],mapping!A:L,11,FALSE),0),IF(W1535&gt;mapping!$N$1,IFERROR(VLOOKUP(Table4[[#This Row],[Column1]],mapping!A:L,11,FALSE),0),))</f>
        <v>4634</v>
      </c>
      <c r="L1535" s="139">
        <v>1</v>
      </c>
      <c r="M1535" s="60">
        <f>IF(W1535=mapping!$N$1,IFERROR(VLOOKUP(Table4[[#This Row],[Column1]],mapping!A:L,12,FALSE),0),IF(W1535&gt;mapping!$N$1,IFERROR(VLOOKUP(Table4[[#This Row],[Column1]],mapping!A:L,12,FALSE),0),0))</f>
        <v>3750</v>
      </c>
      <c r="N1535" s="58">
        <f>Table4[[#This Row],[ سعر اليومية ]]*3%*Table4[[#This Row],[عدد الدورات ]]</f>
        <v>139.01999999999998</v>
      </c>
      <c r="O1535" s="56">
        <f>Table4[[#This Row],[ سعر اليومية ]]*Table4[[#This Row],[عدد الدورات ]]-N1535</f>
        <v>4494.9799999999996</v>
      </c>
      <c r="P1535" s="194"/>
      <c r="Q1535" s="194"/>
      <c r="R1535" s="194"/>
      <c r="S1535" s="58">
        <f>(Table4[[#This Row],[سعر يومية السائق]]*Table4[[#This Row],[عدد الدورات ]])-SUM(Table4[[#This Row],[سلف ]:[خصم ]])+Table4[[#This Row],[اضافي ]]</f>
        <v>3750</v>
      </c>
      <c r="U1535" s="58">
        <f>Table4[[#This Row],[ سعر اليومية ]]*Table4[[#This Row],[عدد الدورات ]]-Table4[[#This Row],[سعر يومية السائق]]*L1535</f>
        <v>884</v>
      </c>
      <c r="V1535" s="58">
        <f>U1535-Table4[[#This Row],[W/H  3%]]</f>
        <v>744.98</v>
      </c>
      <c r="W1535" s="66" t="str">
        <f>Table4[[#This Row],[اليوم]]&amp;Table4[[#This Row],[الشهر ]]&amp;Table4[[#This Row],[العام]]</f>
        <v>162026</v>
      </c>
      <c r="X1535" s="66" t="s">
        <v>304</v>
      </c>
    </row>
    <row r="1536" spans="1:24" x14ac:dyDescent="0.3">
      <c r="A1536" s="62">
        <v>1</v>
      </c>
      <c r="B1536" s="62">
        <v>6</v>
      </c>
      <c r="C1536" s="62">
        <v>2026</v>
      </c>
      <c r="D1536" s="41" t="str">
        <f t="shared" si="96"/>
        <v>سيد الحاوي 2عدلي منصور سعوديمدينتي اتوبيس 28</v>
      </c>
      <c r="E1536" s="4">
        <v>5028</v>
      </c>
      <c r="F1536" s="41" t="str">
        <f>VLOOKUP(E1536,mapping!C:J,2,FALSE)</f>
        <v>سيد الحاوي 2</v>
      </c>
      <c r="G1536" s="41" t="str">
        <f>IFERROR(VLOOKUP(F1536,mapping!$D$3:$J$200,2,FALSE),0)</f>
        <v xml:space="preserve">عدلي منصور </v>
      </c>
      <c r="H1536" s="41" t="str">
        <f>IFERROR(VLOOKUP(F1536,mapping!$D$3:$J$200,3,FALSE),0)</f>
        <v>سعودي</v>
      </c>
      <c r="I1536" s="41" t="str">
        <f>IFERROR(VLOOKUP(F1536,mapping!$D$3:$J$200,4,FALSE),0)</f>
        <v xml:space="preserve">مدينتي </v>
      </c>
      <c r="J1536" s="41" t="str">
        <f>IFERROR(VLOOKUP(F1536,mapping!$D$3:$J$200,5,FALSE),0)</f>
        <v>اتوبيس 28</v>
      </c>
      <c r="K1536" s="63">
        <f>IF(W1536=mapping!$N$1,IFERROR(VLOOKUP(Table4[[#This Row],[Column1]],mapping!A:L,11,FALSE),0),IF(W1536&gt;mapping!$N$1,IFERROR(VLOOKUP(Table4[[#This Row],[Column1]],mapping!A:L,11,FALSE),0),))</f>
        <v>741</v>
      </c>
      <c r="L1536" s="139">
        <v>1</v>
      </c>
      <c r="M1536" s="60">
        <f>IF(W1536=mapping!$N$1,IFERROR(VLOOKUP(Table4[[#This Row],[Column1]],mapping!A:L,12,FALSE),0),IF(W1536&gt;mapping!$N$1,IFERROR(VLOOKUP(Table4[[#This Row],[Column1]],mapping!A:L,12,FALSE),0),0))</f>
        <v>550</v>
      </c>
      <c r="N1536" s="58">
        <f>Table4[[#This Row],[ سعر اليومية ]]*3%*Table4[[#This Row],[عدد الدورات ]]</f>
        <v>22.23</v>
      </c>
      <c r="O1536" s="56">
        <f>Table4[[#This Row],[ سعر اليومية ]]*Table4[[#This Row],[عدد الدورات ]]-N1536</f>
        <v>718.77</v>
      </c>
      <c r="P1536" s="194"/>
      <c r="Q1536" s="194"/>
      <c r="R1536" s="194"/>
      <c r="S1536" s="58">
        <f>(Table4[[#This Row],[سعر يومية السائق]]*Table4[[#This Row],[عدد الدورات ]])-SUM(Table4[[#This Row],[سلف ]:[خصم ]])+Table4[[#This Row],[اضافي ]]</f>
        <v>550</v>
      </c>
      <c r="U1536" s="58">
        <f>Table4[[#This Row],[ سعر اليومية ]]*Table4[[#This Row],[عدد الدورات ]]-Table4[[#This Row],[سعر يومية السائق]]*L1536</f>
        <v>191</v>
      </c>
      <c r="V1536" s="58">
        <f>U1536-Table4[[#This Row],[W/H  3%]]</f>
        <v>168.77</v>
      </c>
      <c r="W1536" s="66" t="str">
        <f>Table4[[#This Row],[اليوم]]&amp;Table4[[#This Row],[الشهر ]]&amp;Table4[[#This Row],[العام]]</f>
        <v>162026</v>
      </c>
      <c r="X1536" s="66" t="s">
        <v>304</v>
      </c>
    </row>
    <row r="1537" spans="1:24" x14ac:dyDescent="0.3">
      <c r="A1537" s="184">
        <v>1</v>
      </c>
      <c r="B1537" s="184">
        <v>6</v>
      </c>
      <c r="C1537" s="184">
        <v>2026</v>
      </c>
      <c r="D1537" s="184" t="str">
        <f t="shared" si="96"/>
        <v>حسام سعيد إضافيإضافيلوجستيكاإضافيإضافي</v>
      </c>
      <c r="E1537" s="204">
        <v>4015</v>
      </c>
      <c r="F1537" s="41" t="str">
        <f>VLOOKUP(E1537,mapping!C:J,2,FALSE)</f>
        <v>حسام سعيد إضافي</v>
      </c>
      <c r="G1537" s="41" t="str">
        <f>IFERROR(VLOOKUP(F1537,mapping!$D$3:$J$200,2,FALSE),0)</f>
        <v>إضافي</v>
      </c>
      <c r="H1537" s="41" t="str">
        <f>IFERROR(VLOOKUP(F1537,mapping!$D$3:$J$200,3,FALSE),0)</f>
        <v>لوجستيكا</v>
      </c>
      <c r="I1537" s="41" t="str">
        <f>IFERROR(VLOOKUP(F1537,mapping!$D$3:$J$200,4,FALSE),0)</f>
        <v>إضافي</v>
      </c>
      <c r="J1537" s="41" t="str">
        <f>IFERROR(VLOOKUP(F1537,mapping!$D$3:$J$200,5,FALSE),0)</f>
        <v>إضافي</v>
      </c>
      <c r="K1537" s="63">
        <f>IF(W1537=mapping!$N$1,IFERROR(VLOOKUP(Table4[[#This Row],[Column1]],mapping!A:L,11,FALSE),0),IF(W1537&gt;mapping!$N$1,IFERROR(VLOOKUP(Table4[[#This Row],[Column1]],mapping!A:L,11,FALSE),0),))</f>
        <v>1</v>
      </c>
      <c r="L1537" s="186">
        <v>1</v>
      </c>
      <c r="M1537" s="60">
        <f>IF(W1537=mapping!$N$1,IFERROR(VLOOKUP(Table4[[#This Row],[Column1]],mapping!A:L,12,FALSE),0),IF(W1537&gt;mapping!$N$1,IFERROR(VLOOKUP(Table4[[#This Row],[Column1]],mapping!A:L,12,FALSE),0),0))</f>
        <v>0</v>
      </c>
      <c r="N1537" s="58">
        <f>Table4[[#This Row],[ سعر اليومية ]]*3%*Table4[[#This Row],[عدد الدورات ]]</f>
        <v>0.03</v>
      </c>
      <c r="O1537" s="56">
        <f>Table4[[#This Row],[ سعر اليومية ]]*Table4[[#This Row],[عدد الدورات ]]-N1537</f>
        <v>0.97</v>
      </c>
      <c r="P1537" s="194"/>
      <c r="Q1537" s="194"/>
      <c r="R1537" s="198">
        <v>1300</v>
      </c>
      <c r="S1537" s="58">
        <f>(Table4[[#This Row],[سعر يومية السائق]]*Table4[[#This Row],[عدد الدورات ]])-SUM(Table4[[#This Row],[سلف ]:[خصم ]])+Table4[[#This Row],[اضافي ]]</f>
        <v>1300</v>
      </c>
      <c r="T1537" s="41" t="s">
        <v>442</v>
      </c>
      <c r="U1537" s="58">
        <f>Table4[[#This Row],[ سعر اليومية ]]*Table4[[#This Row],[عدد الدورات ]]-Table4[[#This Row],[سعر يومية السائق]]*L1537</f>
        <v>1</v>
      </c>
      <c r="V1537" s="58">
        <f>U1537-Table4[[#This Row],[W/H  3%]]</f>
        <v>0.97</v>
      </c>
      <c r="W1537" s="66" t="str">
        <f>Table4[[#This Row],[اليوم]]&amp;Table4[[#This Row],[الشهر ]]&amp;Table4[[#This Row],[العام]]</f>
        <v>162026</v>
      </c>
      <c r="X1537" s="66" t="s">
        <v>304</v>
      </c>
    </row>
    <row r="1538" spans="1:24" x14ac:dyDescent="0.3">
      <c r="A1538" s="184">
        <v>1</v>
      </c>
      <c r="B1538" s="184">
        <v>6</v>
      </c>
      <c r="C1538" s="184">
        <v>2026</v>
      </c>
      <c r="D1538" s="184" t="str">
        <f>F1538&amp;G1538&amp;H1538&amp;I1538&amp;J1538</f>
        <v>محمد جمال إضافيالقناطر لوجستيكاابورواش إضافي</v>
      </c>
      <c r="E1538" s="204">
        <v>4014</v>
      </c>
      <c r="F1538" s="41" t="str">
        <f>VLOOKUP(E1538,mapping!C:J,2,FALSE)</f>
        <v>محمد جمال إضافي</v>
      </c>
      <c r="G1538" s="41" t="str">
        <f>IFERROR(VLOOKUP(F1538,mapping!$D$3:$J$200,2,FALSE),0)</f>
        <v xml:space="preserve">القناطر </v>
      </c>
      <c r="H1538" s="41" t="str">
        <f>IFERROR(VLOOKUP(F1538,mapping!$D$3:$J$200,3,FALSE),0)</f>
        <v>لوجستيكا</v>
      </c>
      <c r="I1538" s="41" t="str">
        <f>IFERROR(VLOOKUP(F1538,mapping!$D$3:$J$200,4,FALSE),0)</f>
        <v xml:space="preserve">ابورواش </v>
      </c>
      <c r="J1538" s="41" t="str">
        <f>IFERROR(VLOOKUP(F1538,mapping!$D$3:$J$200,5,FALSE),0)</f>
        <v>إضافي</v>
      </c>
      <c r="K1538" s="63">
        <f>IF(W1538=mapping!$N$1,IFERROR(VLOOKUP(Table4[[#This Row],[Column1]],mapping!A:L,11,FALSE),0),IF(W1538&gt;mapping!$N$1,IFERROR(VLOOKUP(Table4[[#This Row],[Column1]],mapping!A:L,11,FALSE),0),))</f>
        <v>1536</v>
      </c>
      <c r="L1538" s="186">
        <v>0.5</v>
      </c>
      <c r="M1538" s="60">
        <f>IF(W1538=mapping!$N$1,IFERROR(VLOOKUP(Table4[[#This Row],[Column1]],mapping!A:L,12,FALSE),0),IF(W1538&gt;mapping!$N$1,IFERROR(VLOOKUP(Table4[[#This Row],[Column1]],mapping!A:L,12,FALSE),0),0))</f>
        <v>1000</v>
      </c>
      <c r="N1538" s="58">
        <f>Table4[[#This Row],[ سعر اليومية ]]*3%*Table4[[#This Row],[عدد الدورات ]]</f>
        <v>23.04</v>
      </c>
      <c r="O1538" s="56">
        <f>Table4[[#This Row],[ سعر اليومية ]]*Table4[[#This Row],[عدد الدورات ]]-N1538</f>
        <v>744.96</v>
      </c>
      <c r="P1538" s="194"/>
      <c r="Q1538" s="194"/>
      <c r="R1538" s="198"/>
      <c r="S1538" s="58">
        <f>(Table4[[#This Row],[سعر يومية السائق]]*Table4[[#This Row],[عدد الدورات ]])-SUM(Table4[[#This Row],[سلف ]:[خصم ]])+Table4[[#This Row],[اضافي ]]</f>
        <v>500</v>
      </c>
      <c r="U1538" s="58">
        <f>Table4[[#This Row],[ سعر اليومية ]]*Table4[[#This Row],[عدد الدورات ]]-Table4[[#This Row],[سعر يومية السائق]]*L1538</f>
        <v>268</v>
      </c>
      <c r="V1538" s="58">
        <f>U1538-Table4[[#This Row],[W/H  3%]]</f>
        <v>244.96</v>
      </c>
      <c r="W1538" s="66" t="str">
        <f>Table4[[#This Row],[اليوم]]&amp;Table4[[#This Row],[الشهر ]]&amp;Table4[[#This Row],[العام]]</f>
        <v>162026</v>
      </c>
      <c r="X1538" s="66" t="s">
        <v>304</v>
      </c>
    </row>
    <row r="1539" spans="1:24" s="123" customFormat="1" x14ac:dyDescent="0.3">
      <c r="D1539" s="123" t="e">
        <f t="shared" si="96"/>
        <v>#N/A</v>
      </c>
      <c r="E1539" s="201"/>
      <c r="F1539" s="123" t="e">
        <f>VLOOKUP(E1539,mapping!C:J,2,FALSE)</f>
        <v>#N/A</v>
      </c>
      <c r="G1539" s="123">
        <f>IFERROR(VLOOKUP(F1539,mapping!$D$3:$J$200,2,FALSE),0)</f>
        <v>0</v>
      </c>
      <c r="H1539" s="123">
        <f>IFERROR(VLOOKUP(F1539,mapping!$D$3:$J$200,3,FALSE),0)</f>
        <v>0</v>
      </c>
      <c r="I1539" s="123">
        <f>IFERROR(VLOOKUP(F1539,mapping!$D$3:$J$200,4,FALSE),0)</f>
        <v>0</v>
      </c>
      <c r="J1539" s="123">
        <f>IFERROR(VLOOKUP(F1539,mapping!$D$3:$J$200,5,FALSE),0)</f>
        <v>0</v>
      </c>
      <c r="K1539" s="124">
        <f>IF(W1539=mapping!$N$1,IFERROR(VLOOKUP(Table4[[#This Row],[Column1]],mapping!A:L,11,FALSE),0),IF(W1539&gt;mapping!$N$1,IFERROR(VLOOKUP(Table4[[#This Row],[Column1]],mapping!A:L,11,FALSE),0),))</f>
        <v>0</v>
      </c>
      <c r="L1539" s="140"/>
      <c r="M1539" s="124">
        <f>IF(W1539=mapping!$N$1,IFERROR(VLOOKUP(Table4[[#This Row],[Column1]],mapping!A:L,12,FALSE),0),IF(W1539&gt;mapping!$N$1,IFERROR(VLOOKUP(Table4[[#This Row],[Column1]],mapping!A:L,12,FALSE),0),0))</f>
        <v>0</v>
      </c>
      <c r="N1539" s="125">
        <f>Table4[[#This Row],[ سعر اليومية ]]*3%*Table4[[#This Row],[عدد الدورات ]]</f>
        <v>0</v>
      </c>
      <c r="O1539" s="126">
        <f>Table4[[#This Row],[ سعر اليومية ]]*Table4[[#This Row],[عدد الدورات ]]-N1539</f>
        <v>0</v>
      </c>
      <c r="P1539" s="195"/>
      <c r="Q1539" s="195"/>
      <c r="R1539" s="195"/>
      <c r="S1539" s="125">
        <f>(Table4[[#This Row],[سعر يومية السائق]]*Table4[[#This Row],[عدد الدورات ]])-SUM(Table4[[#This Row],[سلف ]:[خصم ]])+Table4[[#This Row],[اضافي ]]</f>
        <v>0</v>
      </c>
      <c r="U1539" s="125">
        <f>Table4[[#This Row],[ سعر اليومية ]]*Table4[[#This Row],[عدد الدورات ]]-Table4[[#This Row],[سعر يومية السائق]]*L1539</f>
        <v>0</v>
      </c>
      <c r="V1539" s="125">
        <f>U1539-Table4[[#This Row],[W/H  3%]]</f>
        <v>0</v>
      </c>
      <c r="W1539" s="127" t="str">
        <f>Table4[[#This Row],[اليوم]]&amp;Table4[[#This Row],[الشهر ]]&amp;Table4[[#This Row],[العام]]</f>
        <v/>
      </c>
      <c r="X1539" s="127" t="s">
        <v>304</v>
      </c>
    </row>
    <row r="1540" spans="1:24" x14ac:dyDescent="0.3">
      <c r="A1540" s="62">
        <v>2</v>
      </c>
      <c r="B1540" s="62">
        <v>6</v>
      </c>
      <c r="C1540" s="62">
        <v>2026</v>
      </c>
      <c r="D1540" s="41" t="str">
        <f t="shared" si="96"/>
        <v>مصطفي قليوبقليوب FIRST STARTم.نصر ميكروباص صيني</v>
      </c>
      <c r="E1540" s="4">
        <v>1000</v>
      </c>
      <c r="F1540" s="41" t="str">
        <f>VLOOKUP(E1540,mapping!C:J,2,FALSE)</f>
        <v>مصطفي قليوب</v>
      </c>
      <c r="G1540" s="41" t="str">
        <f>IFERROR(VLOOKUP(F1540,mapping!$D$3:$J$200,2,FALSE),0)</f>
        <v xml:space="preserve">قليوب </v>
      </c>
      <c r="H1540" s="41" t="str">
        <f>IFERROR(VLOOKUP(F1540,mapping!$D$3:$J$200,3,FALSE),0)</f>
        <v>FIRST START</v>
      </c>
      <c r="I1540" s="41" t="str">
        <f>IFERROR(VLOOKUP(F1540,mapping!$D$3:$J$200,4,FALSE),0)</f>
        <v xml:space="preserve">م.نصر </v>
      </c>
      <c r="J1540" s="41" t="str">
        <f>IFERROR(VLOOKUP(F1540,mapping!$D$3:$J$200,5,FALSE),0)</f>
        <v>ميكروباص صيني</v>
      </c>
      <c r="K1540" s="63">
        <f>IF(W1540=mapping!$N$1,IFERROR(VLOOKUP(Table4[[#This Row],[Column1]],mapping!A:L,11,FALSE),0),IF(W1540&gt;mapping!$N$1,IFERROR(VLOOKUP(Table4[[#This Row],[Column1]],mapping!A:L,11,FALSE),0),))</f>
        <v>1250</v>
      </c>
      <c r="L1540" s="139">
        <v>1</v>
      </c>
      <c r="M1540" s="60">
        <f>IF(W1540=mapping!$N$1,IFERROR(VLOOKUP(Table4[[#This Row],[Column1]],mapping!A:L,12,FALSE),0),IF(W1540&gt;mapping!$N$1,IFERROR(VLOOKUP(Table4[[#This Row],[Column1]],mapping!A:L,12,FALSE),0),0))</f>
        <v>1200</v>
      </c>
      <c r="N1540" s="58">
        <f>Table4[[#This Row],[ سعر اليومية ]]*3%*Table4[[#This Row],[عدد الدورات ]]</f>
        <v>37.5</v>
      </c>
      <c r="O1540" s="56">
        <f>Table4[[#This Row],[ سعر اليومية ]]*Table4[[#This Row],[عدد الدورات ]]-N1540</f>
        <v>1212.5</v>
      </c>
      <c r="P1540" s="194"/>
      <c r="Q1540" s="194"/>
      <c r="R1540" s="194"/>
      <c r="S1540" s="58">
        <f>(Table4[[#This Row],[سعر يومية السائق]]*Table4[[#This Row],[عدد الدورات ]])-SUM(Table4[[#This Row],[سلف ]:[خصم ]])+Table4[[#This Row],[اضافي ]]</f>
        <v>1200</v>
      </c>
      <c r="U1540" s="58">
        <f>Table4[[#This Row],[ سعر اليومية ]]*Table4[[#This Row],[عدد الدورات ]]-Table4[[#This Row],[سعر يومية السائق]]*L1540</f>
        <v>50</v>
      </c>
      <c r="V1540" s="58">
        <f>U1540-Table4[[#This Row],[W/H  3%]]</f>
        <v>12.5</v>
      </c>
      <c r="W1540" s="66" t="str">
        <f>Table4[[#This Row],[اليوم]]&amp;Table4[[#This Row],[الشهر ]]&amp;Table4[[#This Row],[العام]]</f>
        <v>262026</v>
      </c>
      <c r="X1540" s="66" t="s">
        <v>304</v>
      </c>
    </row>
    <row r="1541" spans="1:24" x14ac:dyDescent="0.3">
      <c r="A1541" s="62">
        <v>2</v>
      </c>
      <c r="B1541" s="62">
        <v>6</v>
      </c>
      <c r="C1541" s="62">
        <v>2026</v>
      </c>
      <c r="D1541" s="41" t="str">
        <f t="shared" si="96"/>
        <v>عمرو برعي الجراجFLITCH AND GRAINالتجمع ميكروباص صيني</v>
      </c>
      <c r="E1541" s="4">
        <v>2000</v>
      </c>
      <c r="F1541" s="41" t="str">
        <f>VLOOKUP(E1541,mapping!C:J,2,FALSE)</f>
        <v xml:space="preserve">عمرو برعي </v>
      </c>
      <c r="G1541" s="41" t="str">
        <f>IFERROR(VLOOKUP(F1541,mapping!$D$3:$J$200,2,FALSE),0)</f>
        <v>الجراج</v>
      </c>
      <c r="H1541" s="41" t="str">
        <f>IFERROR(VLOOKUP(F1541,mapping!$D$3:$J$200,3,FALSE),0)</f>
        <v>FLITCH AND GRAIN</v>
      </c>
      <c r="I1541" s="41" t="str">
        <f>IFERROR(VLOOKUP(F1541,mapping!$D$3:$J$200,4,FALSE),0)</f>
        <v xml:space="preserve">التجمع </v>
      </c>
      <c r="J1541" s="41" t="str">
        <f>IFERROR(VLOOKUP(F1541,mapping!$D$3:$J$200,5,FALSE),0)</f>
        <v>ميكروباص صيني</v>
      </c>
      <c r="K1541" s="63">
        <f>IF(W1541=mapping!$N$1,IFERROR(VLOOKUP(Table4[[#This Row],[Column1]],mapping!A:L,11,FALSE),0),IF(W1541&gt;mapping!$N$1,IFERROR(VLOOKUP(Table4[[#This Row],[Column1]],mapping!A:L,11,FALSE),0),))</f>
        <v>1300</v>
      </c>
      <c r="L1541" s="139">
        <v>1</v>
      </c>
      <c r="M1541" s="60">
        <f>IF(W1541=mapping!$N$1,IFERROR(VLOOKUP(Table4[[#This Row],[Column1]],mapping!A:L,12,FALSE),0),IF(W1541&gt;mapping!$N$1,IFERROR(VLOOKUP(Table4[[#This Row],[Column1]],mapping!A:L,12,FALSE),0),0))</f>
        <v>1050</v>
      </c>
      <c r="N1541" s="58">
        <f>Table4[[#This Row],[ سعر اليومية ]]*3%*Table4[[#This Row],[عدد الدورات ]]</f>
        <v>39</v>
      </c>
      <c r="O1541" s="56">
        <f>Table4[[#This Row],[ سعر اليومية ]]*Table4[[#This Row],[عدد الدورات ]]-N1541</f>
        <v>1261</v>
      </c>
      <c r="P1541" s="194"/>
      <c r="Q1541" s="194"/>
      <c r="R1541" s="194"/>
      <c r="S1541" s="58">
        <f>(Table4[[#This Row],[سعر يومية السائق]]*Table4[[#This Row],[عدد الدورات ]])-SUM(Table4[[#This Row],[سلف ]:[خصم ]])+Table4[[#This Row],[اضافي ]]</f>
        <v>1050</v>
      </c>
      <c r="U1541" s="58">
        <f>Table4[[#This Row],[ سعر اليومية ]]*Table4[[#This Row],[عدد الدورات ]]-Table4[[#This Row],[سعر يومية السائق]]*L1541</f>
        <v>250</v>
      </c>
      <c r="V1541" s="58">
        <f>U1541-Table4[[#This Row],[W/H  3%]]</f>
        <v>211</v>
      </c>
      <c r="W1541" s="66" t="str">
        <f>Table4[[#This Row],[اليوم]]&amp;Table4[[#This Row],[الشهر ]]&amp;Table4[[#This Row],[العام]]</f>
        <v>262026</v>
      </c>
      <c r="X1541" s="66" t="s">
        <v>304</v>
      </c>
    </row>
    <row r="1542" spans="1:24" x14ac:dyDescent="0.3">
      <c r="A1542" s="62">
        <v>2</v>
      </c>
      <c r="B1542" s="62">
        <v>6</v>
      </c>
      <c r="C1542" s="62">
        <v>2026</v>
      </c>
      <c r="D1542" s="41" t="str">
        <f t="shared" si="96"/>
        <v>مصطفي الف مسكنالف مسكن 3 ورديةنجمة هليوبوليسالتجمع اتوبيس 28</v>
      </c>
      <c r="E1542" s="4">
        <v>3000</v>
      </c>
      <c r="F1542" s="41" t="str">
        <f>VLOOKUP(E1542,mapping!C:J,2,FALSE)</f>
        <v>مصطفي الف مسكن</v>
      </c>
      <c r="G1542" s="41" t="str">
        <f>IFERROR(VLOOKUP(F1542,mapping!$D$3:$J$200,2,FALSE),0)</f>
        <v>الف مسكن 3 وردية</v>
      </c>
      <c r="H1542" s="41" t="str">
        <f>IFERROR(VLOOKUP(F1542,mapping!$D$3:$J$200,3,FALSE),0)</f>
        <v>نجمة هليوبوليس</v>
      </c>
      <c r="I1542" s="41" t="str">
        <f>IFERROR(VLOOKUP(F1542,mapping!$D$3:$J$200,4,FALSE),0)</f>
        <v xml:space="preserve">التجمع </v>
      </c>
      <c r="J1542" s="41" t="str">
        <f>IFERROR(VLOOKUP(F1542,mapping!$D$3:$J$200,5,FALSE),0)</f>
        <v>اتوبيس 28</v>
      </c>
      <c r="K1542" s="63">
        <f>IF(W1542=mapping!$N$1,IFERROR(VLOOKUP(Table4[[#This Row],[Column1]],mapping!A:L,11,FALSE),0),IF(W1542&gt;mapping!$N$1,IFERROR(VLOOKUP(Table4[[#This Row],[Column1]],mapping!A:L,11,FALSE),0),))</f>
        <v>4297</v>
      </c>
      <c r="L1542" s="139">
        <v>1</v>
      </c>
      <c r="M1542" s="60">
        <f>IF(W1542=mapping!$N$1,IFERROR(VLOOKUP(Table4[[#This Row],[Column1]],mapping!A:L,12,FALSE),0),IF(W1542&gt;mapping!$N$1,IFERROR(VLOOKUP(Table4[[#This Row],[Column1]],mapping!A:L,12,FALSE),0),0))</f>
        <v>3800</v>
      </c>
      <c r="N1542" s="58">
        <f>Table4[[#This Row],[ سعر اليومية ]]*3%*Table4[[#This Row],[عدد الدورات ]]</f>
        <v>128.91</v>
      </c>
      <c r="O1542" s="56">
        <f>Table4[[#This Row],[ سعر اليومية ]]*Table4[[#This Row],[عدد الدورات ]]-N1542</f>
        <v>4168.09</v>
      </c>
      <c r="P1542" s="194"/>
      <c r="Q1542" s="194"/>
      <c r="R1542" s="194"/>
      <c r="S1542" s="58">
        <f>(Table4[[#This Row],[سعر يومية السائق]]*Table4[[#This Row],[عدد الدورات ]])-SUM(Table4[[#This Row],[سلف ]:[خصم ]])+Table4[[#This Row],[اضافي ]]</f>
        <v>3800</v>
      </c>
      <c r="U1542" s="58">
        <f>Table4[[#This Row],[ سعر اليومية ]]*Table4[[#This Row],[عدد الدورات ]]-Table4[[#This Row],[سعر يومية السائق]]*L1542</f>
        <v>497</v>
      </c>
      <c r="V1542" s="58">
        <f>U1542-Table4[[#This Row],[W/H  3%]]</f>
        <v>368.09000000000003</v>
      </c>
      <c r="W1542" s="66" t="str">
        <f>Table4[[#This Row],[اليوم]]&amp;Table4[[#This Row],[الشهر ]]&amp;Table4[[#This Row],[العام]]</f>
        <v>262026</v>
      </c>
      <c r="X1542" s="66" t="s">
        <v>304</v>
      </c>
    </row>
    <row r="1543" spans="1:24" x14ac:dyDescent="0.3">
      <c r="A1543" s="62">
        <v>2</v>
      </c>
      <c r="B1543" s="62">
        <v>6</v>
      </c>
      <c r="C1543" s="62">
        <v>2026</v>
      </c>
      <c r="D1543" s="41" t="str">
        <f t="shared" si="96"/>
        <v>ممدوح كيلاني1قليوب 3 وردية نجمة هليوبوليسالتجمع اتوبيس 28</v>
      </c>
      <c r="E1543" s="4">
        <v>3002</v>
      </c>
      <c r="F1543" s="41" t="str">
        <f>VLOOKUP(E1543,mapping!C:J,2,FALSE)</f>
        <v>ممدوح كيلاني1</v>
      </c>
      <c r="G1543" s="41" t="str">
        <f>IFERROR(VLOOKUP(F1543,mapping!$D$3:$J$200,2,FALSE),0)</f>
        <v xml:space="preserve">قليوب 3 وردية </v>
      </c>
      <c r="H1543" s="41" t="str">
        <f>IFERROR(VLOOKUP(F1543,mapping!$D$3:$J$200,3,FALSE),0)</f>
        <v>نجمة هليوبوليس</v>
      </c>
      <c r="I1543" s="41" t="str">
        <f>IFERROR(VLOOKUP(F1543,mapping!$D$3:$J$200,4,FALSE),0)</f>
        <v xml:space="preserve">التجمع </v>
      </c>
      <c r="J1543" s="41" t="str">
        <f>IFERROR(VLOOKUP(F1543,mapping!$D$3:$J$200,5,FALSE),0)</f>
        <v>اتوبيس 28</v>
      </c>
      <c r="K1543" s="63">
        <f>IF(W1543=mapping!$N$1,IFERROR(VLOOKUP(Table4[[#This Row],[Column1]],mapping!A:L,11,FALSE),0),IF(W1543&gt;mapping!$N$1,IFERROR(VLOOKUP(Table4[[#This Row],[Column1]],mapping!A:L,11,FALSE),0),))</f>
        <v>4297</v>
      </c>
      <c r="L1543" s="139">
        <v>1</v>
      </c>
      <c r="M1543" s="60">
        <f>IF(W1543=mapping!$N$1,IFERROR(VLOOKUP(Table4[[#This Row],[Column1]],mapping!A:L,12,FALSE),0),IF(W1543&gt;mapping!$N$1,IFERROR(VLOOKUP(Table4[[#This Row],[Column1]],mapping!A:L,12,FALSE),0),0))</f>
        <v>3900</v>
      </c>
      <c r="N1543" s="58">
        <f>Table4[[#This Row],[ سعر اليومية ]]*3%*Table4[[#This Row],[عدد الدورات ]]</f>
        <v>128.91</v>
      </c>
      <c r="O1543" s="56">
        <f>Table4[[#This Row],[ سعر اليومية ]]*Table4[[#This Row],[عدد الدورات ]]-N1543</f>
        <v>4168.09</v>
      </c>
      <c r="P1543" s="194"/>
      <c r="Q1543" s="194"/>
      <c r="R1543" s="194"/>
      <c r="S1543" s="58">
        <f>(Table4[[#This Row],[سعر يومية السائق]]*Table4[[#This Row],[عدد الدورات ]])-SUM(Table4[[#This Row],[سلف ]:[خصم ]])+Table4[[#This Row],[اضافي ]]</f>
        <v>3900</v>
      </c>
      <c r="U1543" s="58">
        <f>Table4[[#This Row],[ سعر اليومية ]]*Table4[[#This Row],[عدد الدورات ]]-Table4[[#This Row],[سعر يومية السائق]]*L1543</f>
        <v>397</v>
      </c>
      <c r="V1543" s="58">
        <f>U1543-Table4[[#This Row],[W/H  3%]]</f>
        <v>268.09000000000003</v>
      </c>
      <c r="W1543" s="66" t="str">
        <f>Table4[[#This Row],[اليوم]]&amp;Table4[[#This Row],[الشهر ]]&amp;Table4[[#This Row],[العام]]</f>
        <v>262026</v>
      </c>
      <c r="X1543" s="66" t="s">
        <v>304</v>
      </c>
    </row>
    <row r="1544" spans="1:24" x14ac:dyDescent="0.3">
      <c r="A1544" s="62">
        <v>2</v>
      </c>
      <c r="B1544" s="62">
        <v>6</v>
      </c>
      <c r="C1544" s="62">
        <v>2026</v>
      </c>
      <c r="D1544" s="41" t="str">
        <f t="shared" si="96"/>
        <v>ممدوح كيلاني3المنيب 3وردية نجمة هليوبوليسالتجمع ميكروباص</v>
      </c>
      <c r="E1544" s="4">
        <v>3004</v>
      </c>
      <c r="F1544" s="41" t="str">
        <f>VLOOKUP(E1544,mapping!C:J,2,FALSE)</f>
        <v>ممدوح كيلاني3</v>
      </c>
      <c r="G1544" s="41" t="str">
        <f>IFERROR(VLOOKUP(F1544,mapping!$D$3:$J$200,2,FALSE),0)</f>
        <v xml:space="preserve">المنيب 3وردية </v>
      </c>
      <c r="H1544" s="41" t="str">
        <f>IFERROR(VLOOKUP(F1544,mapping!$D$3:$J$200,3,FALSE),0)</f>
        <v>نجمة هليوبوليس</v>
      </c>
      <c r="I1544" s="41" t="str">
        <f>IFERROR(VLOOKUP(F1544,mapping!$D$3:$J$200,4,FALSE),0)</f>
        <v xml:space="preserve">التجمع </v>
      </c>
      <c r="J1544" s="41" t="str">
        <f>IFERROR(VLOOKUP(F1544,mapping!$D$3:$J$200,5,FALSE),0)</f>
        <v>ميكروباص</v>
      </c>
      <c r="K1544" s="63">
        <f>IF(W1544=mapping!$N$1,IFERROR(VLOOKUP(Table4[[#This Row],[Column1]],mapping!A:L,11,FALSE),0),IF(W1544&gt;mapping!$N$1,IFERROR(VLOOKUP(Table4[[#This Row],[Column1]],mapping!A:L,11,FALSE),0),))</f>
        <v>3600</v>
      </c>
      <c r="L1544" s="139">
        <v>1</v>
      </c>
      <c r="M1544" s="60">
        <f>IF(W1544=mapping!$N$1,IFERROR(VLOOKUP(Table4[[#This Row],[Column1]],mapping!A:L,12,FALSE),0),IF(W1544&gt;mapping!$N$1,IFERROR(VLOOKUP(Table4[[#This Row],[Column1]],mapping!A:L,12,FALSE),0),0))</f>
        <v>2700</v>
      </c>
      <c r="N1544" s="58">
        <f>Table4[[#This Row],[ سعر اليومية ]]*3%*Table4[[#This Row],[عدد الدورات ]]</f>
        <v>108</v>
      </c>
      <c r="O1544" s="56">
        <f>Table4[[#This Row],[ سعر اليومية ]]*Table4[[#This Row],[عدد الدورات ]]-N1544</f>
        <v>3492</v>
      </c>
      <c r="P1544" s="194"/>
      <c r="Q1544" s="194"/>
      <c r="R1544" s="194"/>
      <c r="S1544" s="58">
        <f>(Table4[[#This Row],[سعر يومية السائق]]*Table4[[#This Row],[عدد الدورات ]])-SUM(Table4[[#This Row],[سلف ]:[خصم ]])+Table4[[#This Row],[اضافي ]]</f>
        <v>2700</v>
      </c>
      <c r="U1544" s="58">
        <f>Table4[[#This Row],[ سعر اليومية ]]*Table4[[#This Row],[عدد الدورات ]]-Table4[[#This Row],[سعر يومية السائق]]*L1544</f>
        <v>900</v>
      </c>
      <c r="V1544" s="58">
        <f>U1544-Table4[[#This Row],[W/H  3%]]</f>
        <v>792</v>
      </c>
      <c r="W1544" s="66" t="str">
        <f>Table4[[#This Row],[اليوم]]&amp;Table4[[#This Row],[الشهر ]]&amp;Table4[[#This Row],[العام]]</f>
        <v>262026</v>
      </c>
      <c r="X1544" s="66" t="s">
        <v>304</v>
      </c>
    </row>
    <row r="1545" spans="1:24" x14ac:dyDescent="0.3">
      <c r="A1545" s="62">
        <v>2</v>
      </c>
      <c r="B1545" s="62">
        <v>6</v>
      </c>
      <c r="C1545" s="62">
        <v>2026</v>
      </c>
      <c r="D1545" s="41" t="str">
        <f t="shared" si="96"/>
        <v>بكرقليوب 1 ورديةنجمة هليوبوليسالتجمع ميكروباص</v>
      </c>
      <c r="E1545" s="4">
        <v>3005</v>
      </c>
      <c r="F1545" s="41" t="str">
        <f>VLOOKUP(E1545,mapping!C:J,2,FALSE)</f>
        <v>بكر</v>
      </c>
      <c r="G1545" s="41" t="str">
        <f>IFERROR(VLOOKUP(F1545,mapping!$D$3:$J$200,2,FALSE),0)</f>
        <v>قليوب 1 وردية</v>
      </c>
      <c r="H1545" s="41" t="str">
        <f>IFERROR(VLOOKUP(F1545,mapping!$D$3:$J$200,3,FALSE),0)</f>
        <v>نجمة هليوبوليس</v>
      </c>
      <c r="I1545" s="41" t="str">
        <f>IFERROR(VLOOKUP(F1545,mapping!$D$3:$J$200,4,FALSE),0)</f>
        <v xml:space="preserve">التجمع </v>
      </c>
      <c r="J1545" s="41" t="str">
        <f>IFERROR(VLOOKUP(F1545,mapping!$D$3:$J$200,5,FALSE),0)</f>
        <v>ميكروباص</v>
      </c>
      <c r="K1545" s="63">
        <f>IF(W1545=mapping!$N$1,IFERROR(VLOOKUP(Table4[[#This Row],[Column1]],mapping!A:L,11,FALSE),0),IF(W1545&gt;mapping!$N$1,IFERROR(VLOOKUP(Table4[[#This Row],[Column1]],mapping!A:L,11,FALSE),0),))</f>
        <v>1400</v>
      </c>
      <c r="L1545" s="139">
        <v>1</v>
      </c>
      <c r="M1545" s="60">
        <f>IF(W1545=mapping!$N$1,IFERROR(VLOOKUP(Table4[[#This Row],[Column1]],mapping!A:L,12,FALSE),0),IF(W1545&gt;mapping!$N$1,IFERROR(VLOOKUP(Table4[[#This Row],[Column1]],mapping!A:L,12,FALSE),0),0))</f>
        <v>1200</v>
      </c>
      <c r="N1545" s="58">
        <f>Table4[[#This Row],[ سعر اليومية ]]*3%*Table4[[#This Row],[عدد الدورات ]]</f>
        <v>42</v>
      </c>
      <c r="O1545" s="56">
        <f>Table4[[#This Row],[ سعر اليومية ]]*Table4[[#This Row],[عدد الدورات ]]-N1545</f>
        <v>1358</v>
      </c>
      <c r="P1545" s="194"/>
      <c r="Q1545" s="194"/>
      <c r="R1545" s="194"/>
      <c r="S1545" s="58">
        <f>(Table4[[#This Row],[سعر يومية السائق]]*Table4[[#This Row],[عدد الدورات ]])-SUM(Table4[[#This Row],[سلف ]:[خصم ]])+Table4[[#This Row],[اضافي ]]</f>
        <v>1200</v>
      </c>
      <c r="U1545" s="58">
        <f>Table4[[#This Row],[ سعر اليومية ]]*Table4[[#This Row],[عدد الدورات ]]-Table4[[#This Row],[سعر يومية السائق]]*L1545</f>
        <v>200</v>
      </c>
      <c r="V1545" s="58">
        <f>U1545-Table4[[#This Row],[W/H  3%]]</f>
        <v>158</v>
      </c>
      <c r="W1545" s="66" t="str">
        <f>Table4[[#This Row],[اليوم]]&amp;Table4[[#This Row],[الشهر ]]&amp;Table4[[#This Row],[العام]]</f>
        <v>262026</v>
      </c>
      <c r="X1545" s="66" t="s">
        <v>304</v>
      </c>
    </row>
    <row r="1546" spans="1:24" x14ac:dyDescent="0.3">
      <c r="A1546" s="62">
        <v>2</v>
      </c>
      <c r="B1546" s="62">
        <v>6</v>
      </c>
      <c r="C1546" s="62">
        <v>2026</v>
      </c>
      <c r="D1546" s="41" t="str">
        <f t="shared" ref="D1546" si="98">F1546&amp;G1546&amp;H1546&amp;I1546&amp;J1546</f>
        <v xml:space="preserve">رجب سلامة 1المرج لوجستيكااكتوبر هاي اس </v>
      </c>
      <c r="E1546" s="4">
        <v>4000</v>
      </c>
      <c r="F1546" s="41" t="str">
        <f>VLOOKUP(E1546,mapping!C:J,2,FALSE)</f>
        <v>رجب سلامة 1</v>
      </c>
      <c r="G1546" s="41" t="str">
        <f>IFERROR(VLOOKUP(F1546,mapping!$D$3:$J$200,2,FALSE),0)</f>
        <v xml:space="preserve">المرج </v>
      </c>
      <c r="H1546" s="41" t="str">
        <f>IFERROR(VLOOKUP(F1546,mapping!$D$3:$J$200,3,FALSE),0)</f>
        <v>لوجستيكا</v>
      </c>
      <c r="I1546" s="41" t="str">
        <f>IFERROR(VLOOKUP(F1546,mapping!$D$3:$J$200,4,FALSE),0)</f>
        <v xml:space="preserve">اكتوبر </v>
      </c>
      <c r="J1546" s="41" t="str">
        <f>IFERROR(VLOOKUP(F1546,mapping!$D$3:$J$200,5,FALSE),0)</f>
        <v xml:space="preserve">هاي اس </v>
      </c>
      <c r="K1546" s="63">
        <f>IF(W1546=mapping!$N$1,IFERROR(VLOOKUP(Table4[[#This Row],[Column1]],mapping!A:L,11,FALSE),0),IF(W1546&gt;mapping!$N$1,IFERROR(VLOOKUP(Table4[[#This Row],[Column1]],mapping!A:L,11,FALSE),0),))</f>
        <v>2195</v>
      </c>
      <c r="L1546" s="139">
        <v>1</v>
      </c>
      <c r="M1546" s="60">
        <f>IF(W1546=mapping!$N$1,IFERROR(VLOOKUP(Table4[[#This Row],[Column1]],mapping!A:L,12,FALSE),0),IF(W1546&gt;mapping!$N$1,IFERROR(VLOOKUP(Table4[[#This Row],[Column1]],mapping!A:L,12,FALSE),0),0))</f>
        <v>2000</v>
      </c>
      <c r="N1546" s="58">
        <f>Table4[[#This Row],[ سعر اليومية ]]*3%*Table4[[#This Row],[عدد الدورات ]]</f>
        <v>65.849999999999994</v>
      </c>
      <c r="O1546" s="56">
        <f>Table4[[#This Row],[ سعر اليومية ]]*Table4[[#This Row],[عدد الدورات ]]-N1546</f>
        <v>2129.15</v>
      </c>
      <c r="P1546" s="194"/>
      <c r="Q1546" s="194"/>
      <c r="R1546" s="194"/>
      <c r="S1546" s="58">
        <f>(Table4[[#This Row],[سعر يومية السائق]]*Table4[[#This Row],[عدد الدورات ]])-SUM(Table4[[#This Row],[سلف ]:[خصم ]])+Table4[[#This Row],[اضافي ]]</f>
        <v>2000</v>
      </c>
      <c r="U1546" s="58">
        <f>Table4[[#This Row],[ سعر اليومية ]]*Table4[[#This Row],[عدد الدورات ]]-Table4[[#This Row],[سعر يومية السائق]]*L1546</f>
        <v>195</v>
      </c>
      <c r="V1546" s="58">
        <f>U1546-Table4[[#This Row],[W/H  3%]]</f>
        <v>129.15</v>
      </c>
      <c r="W1546" s="66" t="str">
        <f>Table4[[#This Row],[اليوم]]&amp;Table4[[#This Row],[الشهر ]]&amp;Table4[[#This Row],[العام]]</f>
        <v>262026</v>
      </c>
      <c r="X1546" s="66" t="s">
        <v>304</v>
      </c>
    </row>
    <row r="1547" spans="1:24" x14ac:dyDescent="0.3">
      <c r="A1547" s="62">
        <v>2</v>
      </c>
      <c r="B1547" s="62">
        <v>6</v>
      </c>
      <c r="C1547" s="62">
        <v>2026</v>
      </c>
      <c r="D1547" s="41" t="str">
        <f t="shared" ref="D1547:D1558" si="99">F1547&amp;G1547&amp;H1547&amp;I1547&amp;J1547</f>
        <v xml:space="preserve">رجب سلامة 2 نكلا حضورلوجستيكااكتوبر هاي اس </v>
      </c>
      <c r="E1547" s="4">
        <v>4004</v>
      </c>
      <c r="F1547" s="41" t="str">
        <f>VLOOKUP(E1547,mapping!C:J,2,FALSE)</f>
        <v xml:space="preserve">رجب سلامة 2 </v>
      </c>
      <c r="G1547" s="41" t="str">
        <f>IFERROR(VLOOKUP(F1547,mapping!$D$3:$J$200,2,FALSE),0)</f>
        <v>نكلا حضور</v>
      </c>
      <c r="H1547" s="41" t="str">
        <f>IFERROR(VLOOKUP(F1547,mapping!$D$3:$J$200,3,FALSE),0)</f>
        <v>لوجستيكا</v>
      </c>
      <c r="I1547" s="41" t="str">
        <f>IFERROR(VLOOKUP(F1547,mapping!$D$3:$J$200,4,FALSE),0)</f>
        <v xml:space="preserve">اكتوبر </v>
      </c>
      <c r="J1547" s="41" t="str">
        <f>IFERROR(VLOOKUP(F1547,mapping!$D$3:$J$200,5,FALSE),0)</f>
        <v xml:space="preserve">هاي اس </v>
      </c>
      <c r="K1547" s="63">
        <f>IF(W1547=mapping!$N$1,IFERROR(VLOOKUP(Table4[[#This Row],[Column1]],mapping!A:L,11,FALSE),0),IF(W1547&gt;mapping!$N$1,IFERROR(VLOOKUP(Table4[[#This Row],[Column1]],mapping!A:L,11,FALSE),0),))</f>
        <v>1024</v>
      </c>
      <c r="L1547" s="139">
        <v>1</v>
      </c>
      <c r="M1547" s="60">
        <f>IF(W1547=mapping!$N$1,IFERROR(VLOOKUP(Table4[[#This Row],[Column1]],mapping!A:L,12,FALSE),0),IF(W1547&gt;mapping!$N$1,IFERROR(VLOOKUP(Table4[[#This Row],[Column1]],mapping!A:L,12,FALSE),0),0))</f>
        <v>1000</v>
      </c>
      <c r="N1547" s="58">
        <f>Table4[[#This Row],[ سعر اليومية ]]*3%*Table4[[#This Row],[عدد الدورات ]]</f>
        <v>30.72</v>
      </c>
      <c r="O1547" s="56">
        <f>Table4[[#This Row],[ سعر اليومية ]]*Table4[[#This Row],[عدد الدورات ]]-N1547</f>
        <v>993.28</v>
      </c>
      <c r="P1547" s="194"/>
      <c r="Q1547" s="194"/>
      <c r="R1547" s="194"/>
      <c r="S1547" s="58">
        <f>(Table4[[#This Row],[سعر يومية السائق]]*Table4[[#This Row],[عدد الدورات ]])-SUM(Table4[[#This Row],[سلف ]:[خصم ]])+Table4[[#This Row],[اضافي ]]</f>
        <v>1000</v>
      </c>
      <c r="U1547" s="58">
        <f>Table4[[#This Row],[ سعر اليومية ]]*Table4[[#This Row],[عدد الدورات ]]-Table4[[#This Row],[سعر يومية السائق]]*L1547</f>
        <v>24</v>
      </c>
      <c r="V1547" s="58">
        <f>U1547-Table4[[#This Row],[W/H  3%]]</f>
        <v>-6.7199999999999989</v>
      </c>
      <c r="W1547" s="66" t="str">
        <f>Table4[[#This Row],[اليوم]]&amp;Table4[[#This Row],[الشهر ]]&amp;Table4[[#This Row],[العام]]</f>
        <v>262026</v>
      </c>
      <c r="X1547" s="66" t="s">
        <v>304</v>
      </c>
    </row>
    <row r="1548" spans="1:24" x14ac:dyDescent="0.3">
      <c r="A1548" s="62">
        <v>2</v>
      </c>
      <c r="B1548" s="62">
        <v>6</v>
      </c>
      <c r="C1548" s="62">
        <v>2026</v>
      </c>
      <c r="D1548" s="41" t="str">
        <f t="shared" si="99"/>
        <v xml:space="preserve">احمد السيدالمنيب 3وردية لوجستيكااكتوبر هاي اس </v>
      </c>
      <c r="E1548" s="4">
        <v>4001</v>
      </c>
      <c r="F1548" s="41" t="str">
        <f>VLOOKUP(E1548,mapping!C:J,2,FALSE)</f>
        <v>احمد السيد</v>
      </c>
      <c r="G1548" s="41" t="str">
        <f>IFERROR(VLOOKUP(F1548,mapping!$D$3:$J$200,2,FALSE),0)</f>
        <v xml:space="preserve">المنيب 3وردية </v>
      </c>
      <c r="H1548" s="41" t="str">
        <f>IFERROR(VLOOKUP(F1548,mapping!$D$3:$J$200,3,FALSE),0)</f>
        <v>لوجستيكا</v>
      </c>
      <c r="I1548" s="41" t="str">
        <f>IFERROR(VLOOKUP(F1548,mapping!$D$3:$J$200,4,FALSE),0)</f>
        <v xml:space="preserve">اكتوبر </v>
      </c>
      <c r="J1548" s="41" t="str">
        <f>IFERROR(VLOOKUP(F1548,mapping!$D$3:$J$200,5,FALSE),0)</f>
        <v xml:space="preserve">هاي اس </v>
      </c>
      <c r="K1548" s="63">
        <f>IF(W1548=mapping!$N$1,IFERROR(VLOOKUP(Table4[[#This Row],[Column1]],mapping!A:L,11,FALSE),0),IF(W1548&gt;mapping!$N$1,IFERROR(VLOOKUP(Table4[[#This Row],[Column1]],mapping!A:L,11,FALSE),0),))</f>
        <v>4831</v>
      </c>
      <c r="L1548" s="139">
        <v>1</v>
      </c>
      <c r="M1548" s="60">
        <f>IF(W1548=mapping!$N$1,IFERROR(VLOOKUP(Table4[[#This Row],[Column1]],mapping!A:L,12,FALSE),0),IF(W1548&gt;mapping!$N$1,IFERROR(VLOOKUP(Table4[[#This Row],[Column1]],mapping!A:L,12,FALSE),0),0))</f>
        <v>4000</v>
      </c>
      <c r="N1548" s="58">
        <f>Table4[[#This Row],[ سعر اليومية ]]*3%*Table4[[#This Row],[عدد الدورات ]]</f>
        <v>144.93</v>
      </c>
      <c r="O1548" s="56">
        <f>Table4[[#This Row],[ سعر اليومية ]]*Table4[[#This Row],[عدد الدورات ]]-N1548</f>
        <v>4686.07</v>
      </c>
      <c r="P1548" s="194"/>
      <c r="Q1548" s="194"/>
      <c r="R1548" s="194"/>
      <c r="S1548" s="58">
        <f>(Table4[[#This Row],[سعر يومية السائق]]*Table4[[#This Row],[عدد الدورات ]])-SUM(Table4[[#This Row],[سلف ]:[خصم ]])+Table4[[#This Row],[اضافي ]]</f>
        <v>4000</v>
      </c>
      <c r="U1548" s="58">
        <f>Table4[[#This Row],[ سعر اليومية ]]*Table4[[#This Row],[عدد الدورات ]]-Table4[[#This Row],[سعر يومية السائق]]*L1548</f>
        <v>831</v>
      </c>
      <c r="V1548" s="58">
        <f>U1548-Table4[[#This Row],[W/H  3%]]</f>
        <v>686.06999999999994</v>
      </c>
      <c r="W1548" s="66" t="str">
        <f>Table4[[#This Row],[اليوم]]&amp;Table4[[#This Row],[الشهر ]]&amp;Table4[[#This Row],[العام]]</f>
        <v>262026</v>
      </c>
      <c r="X1548" s="66" t="s">
        <v>304</v>
      </c>
    </row>
    <row r="1549" spans="1:24" x14ac:dyDescent="0.3">
      <c r="A1549" s="62">
        <v>2</v>
      </c>
      <c r="B1549" s="62">
        <v>6</v>
      </c>
      <c r="C1549" s="62">
        <v>2026</v>
      </c>
      <c r="D1549" s="41" t="str">
        <f t="shared" si="99"/>
        <v xml:space="preserve">حسام سعيد1القناطر 3 ورديةلوجستيكااكتوبر هاي اس </v>
      </c>
      <c r="E1549" s="4">
        <v>4002</v>
      </c>
      <c r="F1549" s="41" t="str">
        <f>VLOOKUP(E1549,mapping!C:J,2,FALSE)</f>
        <v>حسام سعيد1</v>
      </c>
      <c r="G1549" s="41" t="str">
        <f>IFERROR(VLOOKUP(F1549,mapping!$D$3:$J$200,2,FALSE),0)</f>
        <v>القناطر 3 وردية</v>
      </c>
      <c r="H1549" s="41" t="str">
        <f>IFERROR(VLOOKUP(F1549,mapping!$D$3:$J$200,3,FALSE),0)</f>
        <v>لوجستيكا</v>
      </c>
      <c r="I1549" s="41" t="str">
        <f>IFERROR(VLOOKUP(F1549,mapping!$D$3:$J$200,4,FALSE),0)</f>
        <v xml:space="preserve">اكتوبر </v>
      </c>
      <c r="J1549" s="41" t="str">
        <f>IFERROR(VLOOKUP(F1549,mapping!$D$3:$J$200,5,FALSE),0)</f>
        <v xml:space="preserve">هاي اس </v>
      </c>
      <c r="K1549" s="63">
        <f>IF(W1549=mapping!$N$1,IFERROR(VLOOKUP(Table4[[#This Row],[Column1]],mapping!A:L,11,FALSE),0),IF(W1549&gt;mapping!$N$1,IFERROR(VLOOKUP(Table4[[#This Row],[Column1]],mapping!A:L,11,FALSE),0),))</f>
        <v>4391</v>
      </c>
      <c r="L1549" s="139">
        <v>1</v>
      </c>
      <c r="M1549" s="60">
        <f>IF(W1549=mapping!$N$1,IFERROR(VLOOKUP(Table4[[#This Row],[Column1]],mapping!A:L,12,FALSE),0),IF(W1549&gt;mapping!$N$1,IFERROR(VLOOKUP(Table4[[#This Row],[Column1]],mapping!A:L,12,FALSE),0),0))</f>
        <v>3400</v>
      </c>
      <c r="N1549" s="58">
        <f>Table4[[#This Row],[ سعر اليومية ]]*3%*Table4[[#This Row],[عدد الدورات ]]</f>
        <v>131.72999999999999</v>
      </c>
      <c r="O1549" s="56">
        <f>Table4[[#This Row],[ سعر اليومية ]]*Table4[[#This Row],[عدد الدورات ]]-N1549</f>
        <v>4259.2700000000004</v>
      </c>
      <c r="P1549" s="194"/>
      <c r="Q1549" s="194"/>
      <c r="R1549" s="194"/>
      <c r="S1549" s="58">
        <f>(Table4[[#This Row],[سعر يومية السائق]]*Table4[[#This Row],[عدد الدورات ]])-SUM(Table4[[#This Row],[سلف ]:[خصم ]])+Table4[[#This Row],[اضافي ]]</f>
        <v>3400</v>
      </c>
      <c r="U1549" s="58">
        <f>Table4[[#This Row],[ سعر اليومية ]]*Table4[[#This Row],[عدد الدورات ]]-Table4[[#This Row],[سعر يومية السائق]]*L1549</f>
        <v>991</v>
      </c>
      <c r="V1549" s="58">
        <f>U1549-Table4[[#This Row],[W/H  3%]]</f>
        <v>859.27</v>
      </c>
      <c r="W1549" s="66" t="str">
        <f>Table4[[#This Row],[اليوم]]&amp;Table4[[#This Row],[الشهر ]]&amp;Table4[[#This Row],[العام]]</f>
        <v>262026</v>
      </c>
      <c r="X1549" s="66" t="s">
        <v>304</v>
      </c>
    </row>
    <row r="1550" spans="1:24" x14ac:dyDescent="0.3">
      <c r="A1550" s="62">
        <v>2</v>
      </c>
      <c r="B1550" s="62">
        <v>6</v>
      </c>
      <c r="C1550" s="62">
        <v>2026</v>
      </c>
      <c r="D1550" s="41" t="str">
        <f t="shared" si="99"/>
        <v xml:space="preserve">حسام سعيد 2نكلا انصرافلوجستيكااكتوبر هاي اس </v>
      </c>
      <c r="E1550" s="4">
        <v>4003</v>
      </c>
      <c r="F1550" s="41" t="str">
        <f>VLOOKUP(E1550,mapping!C:J,2,FALSE)</f>
        <v>حسام سعيد 2</v>
      </c>
      <c r="G1550" s="41" t="str">
        <f>IFERROR(VLOOKUP(F1550,mapping!$D$3:$J$200,2,FALSE),0)</f>
        <v>نكلا انصراف</v>
      </c>
      <c r="H1550" s="41" t="str">
        <f>IFERROR(VLOOKUP(F1550,mapping!$D$3:$J$200,3,FALSE),0)</f>
        <v>لوجستيكا</v>
      </c>
      <c r="I1550" s="41" t="str">
        <f>IFERROR(VLOOKUP(F1550,mapping!$D$3:$J$200,4,FALSE),0)</f>
        <v xml:space="preserve">اكتوبر </v>
      </c>
      <c r="J1550" s="41" t="str">
        <f>IFERROR(VLOOKUP(F1550,mapping!$D$3:$J$200,5,FALSE),0)</f>
        <v xml:space="preserve">هاي اس </v>
      </c>
      <c r="K1550" s="63">
        <f>IF(W1550=mapping!$N$1,IFERROR(VLOOKUP(Table4[[#This Row],[Column1]],mapping!A:L,11,FALSE),0),IF(W1550&gt;mapping!$N$1,IFERROR(VLOOKUP(Table4[[#This Row],[Column1]],mapping!A:L,11,FALSE),0),))</f>
        <v>1024</v>
      </c>
      <c r="L1550" s="139">
        <v>1</v>
      </c>
      <c r="M1550" s="60">
        <f>IF(W1550=mapping!$N$1,IFERROR(VLOOKUP(Table4[[#This Row],[Column1]],mapping!A:L,12,FALSE),0),IF(W1550&gt;mapping!$N$1,IFERROR(VLOOKUP(Table4[[#This Row],[Column1]],mapping!A:L,12,FALSE),0),0))</f>
        <v>900</v>
      </c>
      <c r="N1550" s="58">
        <f>Table4[[#This Row],[ سعر اليومية ]]*3%*Table4[[#This Row],[عدد الدورات ]]</f>
        <v>30.72</v>
      </c>
      <c r="O1550" s="56">
        <f>Table4[[#This Row],[ سعر اليومية ]]*Table4[[#This Row],[عدد الدورات ]]-N1550</f>
        <v>993.28</v>
      </c>
      <c r="P1550" s="194"/>
      <c r="Q1550" s="194"/>
      <c r="R1550" s="194"/>
      <c r="S1550" s="58">
        <f>(Table4[[#This Row],[سعر يومية السائق]]*Table4[[#This Row],[عدد الدورات ]])-SUM(Table4[[#This Row],[سلف ]:[خصم ]])+Table4[[#This Row],[اضافي ]]</f>
        <v>900</v>
      </c>
      <c r="U1550" s="58">
        <f>Table4[[#This Row],[ سعر اليومية ]]*Table4[[#This Row],[عدد الدورات ]]-Table4[[#This Row],[سعر يومية السائق]]*L1550</f>
        <v>124</v>
      </c>
      <c r="V1550" s="58">
        <f>U1550-Table4[[#This Row],[W/H  3%]]</f>
        <v>93.28</v>
      </c>
      <c r="W1550" s="66" t="str">
        <f>Table4[[#This Row],[اليوم]]&amp;Table4[[#This Row],[الشهر ]]&amp;Table4[[#This Row],[العام]]</f>
        <v>262026</v>
      </c>
      <c r="X1550" s="66" t="s">
        <v>304</v>
      </c>
    </row>
    <row r="1551" spans="1:24" x14ac:dyDescent="0.3">
      <c r="A1551" s="62">
        <v>2</v>
      </c>
      <c r="B1551" s="62">
        <v>6</v>
      </c>
      <c r="C1551" s="62">
        <v>2026</v>
      </c>
      <c r="D1551" s="41" t="str">
        <f t="shared" si="99"/>
        <v xml:space="preserve">محمد رضا المنوفية لوجستيكااكتوبر هاي اس </v>
      </c>
      <c r="E1551" s="4">
        <v>4006</v>
      </c>
      <c r="F1551" s="41" t="str">
        <f>VLOOKUP(E1551,mapping!C:J,2,FALSE)</f>
        <v xml:space="preserve">محمد رضا </v>
      </c>
      <c r="G1551" s="41" t="str">
        <f>IFERROR(VLOOKUP(F1551,mapping!$D$3:$J$200,2,FALSE),0)</f>
        <v xml:space="preserve">المنوفية </v>
      </c>
      <c r="H1551" s="41" t="str">
        <f>IFERROR(VLOOKUP(F1551,mapping!$D$3:$J$200,3,FALSE),0)</f>
        <v>لوجستيكا</v>
      </c>
      <c r="I1551" s="41" t="str">
        <f>IFERROR(VLOOKUP(F1551,mapping!$D$3:$J$200,4,FALSE),0)</f>
        <v xml:space="preserve">اكتوبر </v>
      </c>
      <c r="J1551" s="41" t="str">
        <f>IFERROR(VLOOKUP(F1551,mapping!$D$3:$J$200,5,FALSE),0)</f>
        <v xml:space="preserve">هاي اس </v>
      </c>
      <c r="K1551" s="63">
        <f>IF(W1551=mapping!$N$1,IFERROR(VLOOKUP(Table4[[#This Row],[Column1]],mapping!A:L,11,FALSE),0),IF(W1551&gt;mapping!$N$1,IFERROR(VLOOKUP(Table4[[#This Row],[Column1]],mapping!A:L,11,FALSE),0),))</f>
        <v>2634</v>
      </c>
      <c r="L1551" s="139">
        <v>1</v>
      </c>
      <c r="M1551" s="60">
        <f>IF(W1551=mapping!$N$1,IFERROR(VLOOKUP(Table4[[#This Row],[Column1]],mapping!A:L,12,FALSE),0),IF(W1551&gt;mapping!$N$1,IFERROR(VLOOKUP(Table4[[#This Row],[Column1]],mapping!A:L,12,FALSE),0),0))</f>
        <v>2150</v>
      </c>
      <c r="N1551" s="58">
        <f>Table4[[#This Row],[ سعر اليومية ]]*3%*Table4[[#This Row],[عدد الدورات ]]</f>
        <v>79.02</v>
      </c>
      <c r="O1551" s="56">
        <f>Table4[[#This Row],[ سعر اليومية ]]*Table4[[#This Row],[عدد الدورات ]]-N1551</f>
        <v>2554.98</v>
      </c>
      <c r="P1551" s="194"/>
      <c r="Q1551" s="194"/>
      <c r="R1551" s="194"/>
      <c r="S1551" s="58">
        <f>(Table4[[#This Row],[سعر يومية السائق]]*Table4[[#This Row],[عدد الدورات ]])-SUM(Table4[[#This Row],[سلف ]:[خصم ]])+Table4[[#This Row],[اضافي ]]</f>
        <v>2150</v>
      </c>
      <c r="U1551" s="58">
        <f>Table4[[#This Row],[ سعر اليومية ]]*Table4[[#This Row],[عدد الدورات ]]-Table4[[#This Row],[سعر يومية السائق]]*L1551</f>
        <v>484</v>
      </c>
      <c r="V1551" s="58">
        <f>U1551-Table4[[#This Row],[W/H  3%]]</f>
        <v>404.98</v>
      </c>
      <c r="W1551" s="66" t="str">
        <f>Table4[[#This Row],[اليوم]]&amp;Table4[[#This Row],[الشهر ]]&amp;Table4[[#This Row],[العام]]</f>
        <v>262026</v>
      </c>
      <c r="X1551" s="66" t="s">
        <v>304</v>
      </c>
    </row>
    <row r="1552" spans="1:24" x14ac:dyDescent="0.3">
      <c r="A1552" s="62">
        <v>2</v>
      </c>
      <c r="B1552" s="62">
        <v>6</v>
      </c>
      <c r="C1552" s="62">
        <v>2026</v>
      </c>
      <c r="D1552" s="41" t="str">
        <f t="shared" si="99"/>
        <v xml:space="preserve">مصطفي شكيويالجلاتمةلوجستيكااكتوبر كوستر </v>
      </c>
      <c r="E1552" s="4">
        <v>4007</v>
      </c>
      <c r="F1552" s="41" t="str">
        <f>VLOOKUP(E1552,mapping!C:J,2,FALSE)</f>
        <v>مصطفي شكيوي</v>
      </c>
      <c r="G1552" s="41" t="str">
        <f>IFERROR(VLOOKUP(F1552,mapping!$D$3:$J$200,2,FALSE),0)</f>
        <v>الجلاتمة</v>
      </c>
      <c r="H1552" s="41" t="str">
        <f>IFERROR(VLOOKUP(F1552,mapping!$D$3:$J$200,3,FALSE),0)</f>
        <v>لوجستيكا</v>
      </c>
      <c r="I1552" s="41" t="str">
        <f>IFERROR(VLOOKUP(F1552,mapping!$D$3:$J$200,4,FALSE),0)</f>
        <v xml:space="preserve">اكتوبر </v>
      </c>
      <c r="J1552" s="41" t="str">
        <f>IFERROR(VLOOKUP(F1552,mapping!$D$3:$J$200,5,FALSE),0)</f>
        <v xml:space="preserve">كوستر </v>
      </c>
      <c r="K1552" s="63">
        <f>IF(W1552=mapping!$N$1,IFERROR(VLOOKUP(Table4[[#This Row],[Column1]],mapping!A:L,11,FALSE),0),IF(W1552&gt;mapping!$N$1,IFERROR(VLOOKUP(Table4[[#This Row],[Column1]],mapping!A:L,11,FALSE),0),))</f>
        <v>3220</v>
      </c>
      <c r="L1552" s="139">
        <v>1</v>
      </c>
      <c r="M1552" s="60">
        <f>IF(W1552=mapping!$N$1,IFERROR(VLOOKUP(Table4[[#This Row],[Column1]],mapping!A:L,12,FALSE),0),IF(W1552&gt;mapping!$N$1,IFERROR(VLOOKUP(Table4[[#This Row],[Column1]],mapping!A:L,12,FALSE),0),0))</f>
        <v>2750</v>
      </c>
      <c r="N1552" s="58">
        <f>Table4[[#This Row],[ سعر اليومية ]]*3%*Table4[[#This Row],[عدد الدورات ]]</f>
        <v>96.6</v>
      </c>
      <c r="O1552" s="56">
        <f>Table4[[#This Row],[ سعر اليومية ]]*Table4[[#This Row],[عدد الدورات ]]-N1552</f>
        <v>3123.4</v>
      </c>
      <c r="P1552" s="194"/>
      <c r="Q1552" s="194"/>
      <c r="R1552" s="194"/>
      <c r="S1552" s="58">
        <f>(Table4[[#This Row],[سعر يومية السائق]]*Table4[[#This Row],[عدد الدورات ]])-SUM(Table4[[#This Row],[سلف ]:[خصم ]])+Table4[[#This Row],[اضافي ]]</f>
        <v>2750</v>
      </c>
      <c r="U1552" s="58">
        <f>Table4[[#This Row],[ سعر اليومية ]]*Table4[[#This Row],[عدد الدورات ]]-Table4[[#This Row],[سعر يومية السائق]]*L1552</f>
        <v>470</v>
      </c>
      <c r="V1552" s="58">
        <f>U1552-Table4[[#This Row],[W/H  3%]]</f>
        <v>373.4</v>
      </c>
      <c r="W1552" s="66" t="str">
        <f>Table4[[#This Row],[اليوم]]&amp;Table4[[#This Row],[الشهر ]]&amp;Table4[[#This Row],[العام]]</f>
        <v>262026</v>
      </c>
      <c r="X1552" s="66" t="s">
        <v>304</v>
      </c>
    </row>
    <row r="1553" spans="1:24" x14ac:dyDescent="0.3">
      <c r="A1553" s="62">
        <v>2</v>
      </c>
      <c r="B1553" s="62">
        <v>6</v>
      </c>
      <c r="C1553" s="62">
        <v>2026</v>
      </c>
      <c r="D1553" s="41" t="str">
        <f t="shared" si="99"/>
        <v xml:space="preserve">وديع 1الفيوم 1لوجستيكااكتوبر هاي اس </v>
      </c>
      <c r="E1553" s="4">
        <v>4009</v>
      </c>
      <c r="F1553" s="41" t="str">
        <f>VLOOKUP(E1553,mapping!C:J,2,FALSE)</f>
        <v>وديع 1</v>
      </c>
      <c r="G1553" s="41" t="str">
        <f>IFERROR(VLOOKUP(F1553,mapping!$D$3:$J$200,2,FALSE),0)</f>
        <v>الفيوم 1</v>
      </c>
      <c r="H1553" s="41" t="str">
        <f>IFERROR(VLOOKUP(F1553,mapping!$D$3:$J$200,3,FALSE),0)</f>
        <v>لوجستيكا</v>
      </c>
      <c r="I1553" s="41" t="str">
        <f>IFERROR(VLOOKUP(F1553,mapping!$D$3:$J$200,4,FALSE),0)</f>
        <v xml:space="preserve">اكتوبر </v>
      </c>
      <c r="J1553" s="41" t="str">
        <f>IFERROR(VLOOKUP(F1553,mapping!$D$3:$J$200,5,FALSE),0)</f>
        <v xml:space="preserve">هاي اس </v>
      </c>
      <c r="K1553" s="63">
        <f>IF(W1553=mapping!$N$1,IFERROR(VLOOKUP(Table4[[#This Row],[Column1]],mapping!A:L,11,FALSE),0),IF(W1553&gt;mapping!$N$1,IFERROR(VLOOKUP(Table4[[#This Row],[Column1]],mapping!A:L,11,FALSE),0),))</f>
        <v>2662</v>
      </c>
      <c r="L1553" s="139">
        <v>1</v>
      </c>
      <c r="M1553" s="60">
        <f>IF(W1553=mapping!$N$1,IFERROR(VLOOKUP(Table4[[#This Row],[Column1]],mapping!A:L,12,FALSE),0),IF(W1553&gt;mapping!$N$1,IFERROR(VLOOKUP(Table4[[#This Row],[Column1]],mapping!A:L,12,FALSE),0),0))</f>
        <v>2250</v>
      </c>
      <c r="N1553" s="58">
        <f>Table4[[#This Row],[ سعر اليومية ]]*3%*Table4[[#This Row],[عدد الدورات ]]</f>
        <v>79.86</v>
      </c>
      <c r="O1553" s="56">
        <f>Table4[[#This Row],[ سعر اليومية ]]*Table4[[#This Row],[عدد الدورات ]]-N1553</f>
        <v>2582.14</v>
      </c>
      <c r="P1553" s="194"/>
      <c r="Q1553" s="194"/>
      <c r="R1553" s="194"/>
      <c r="S1553" s="58">
        <f>(Table4[[#This Row],[سعر يومية السائق]]*Table4[[#This Row],[عدد الدورات ]])-SUM(Table4[[#This Row],[سلف ]:[خصم ]])+Table4[[#This Row],[اضافي ]]</f>
        <v>2250</v>
      </c>
      <c r="U1553" s="58">
        <f>Table4[[#This Row],[ سعر اليومية ]]*Table4[[#This Row],[عدد الدورات ]]-Table4[[#This Row],[سعر يومية السائق]]*L1553</f>
        <v>412</v>
      </c>
      <c r="V1553" s="58">
        <f>U1553-Table4[[#This Row],[W/H  3%]]</f>
        <v>332.14</v>
      </c>
      <c r="W1553" s="66" t="str">
        <f>Table4[[#This Row],[اليوم]]&amp;Table4[[#This Row],[الشهر ]]&amp;Table4[[#This Row],[العام]]</f>
        <v>262026</v>
      </c>
      <c r="X1553" s="66" t="s">
        <v>304</v>
      </c>
    </row>
    <row r="1554" spans="1:24" x14ac:dyDescent="0.3">
      <c r="A1554" s="62">
        <v>2</v>
      </c>
      <c r="B1554" s="62">
        <v>6</v>
      </c>
      <c r="C1554" s="62">
        <v>2026</v>
      </c>
      <c r="D1554" s="41" t="str">
        <f t="shared" si="99"/>
        <v xml:space="preserve">وديع 2الفيوم 2لوجستيكااكتوبر هاي اس </v>
      </c>
      <c r="E1554" s="4">
        <v>4010</v>
      </c>
      <c r="F1554" s="41" t="str">
        <f>VLOOKUP(E1554,mapping!C:J,2,FALSE)</f>
        <v>وديع 2</v>
      </c>
      <c r="G1554" s="41" t="str">
        <f>IFERROR(VLOOKUP(F1554,mapping!$D$3:$J$200,2,FALSE),0)</f>
        <v>الفيوم 2</v>
      </c>
      <c r="H1554" s="41" t="str">
        <f>IFERROR(VLOOKUP(F1554,mapping!$D$3:$J$200,3,FALSE),0)</f>
        <v>لوجستيكا</v>
      </c>
      <c r="I1554" s="41" t="str">
        <f>IFERROR(VLOOKUP(F1554,mapping!$D$3:$J$200,4,FALSE),0)</f>
        <v xml:space="preserve">اكتوبر </v>
      </c>
      <c r="J1554" s="41" t="str">
        <f>IFERROR(VLOOKUP(F1554,mapping!$D$3:$J$200,5,FALSE),0)</f>
        <v xml:space="preserve">هاي اس </v>
      </c>
      <c r="K1554" s="63">
        <f>IF(W1554=mapping!$N$1,IFERROR(VLOOKUP(Table4[[#This Row],[Column1]],mapping!A:L,11,FALSE),0),IF(W1554&gt;mapping!$N$1,IFERROR(VLOOKUP(Table4[[#This Row],[Column1]],mapping!A:L,11,FALSE),0),))</f>
        <v>2662</v>
      </c>
      <c r="L1554" s="139">
        <v>1</v>
      </c>
      <c r="M1554" s="60">
        <f>IF(W1554=mapping!$N$1,IFERROR(VLOOKUP(Table4[[#This Row],[Column1]],mapping!A:L,12,FALSE),0),IF(W1554&gt;mapping!$N$1,IFERROR(VLOOKUP(Table4[[#This Row],[Column1]],mapping!A:L,12,FALSE),0),0))</f>
        <v>2250</v>
      </c>
      <c r="N1554" s="58">
        <f>Table4[[#This Row],[ سعر اليومية ]]*3%*Table4[[#This Row],[عدد الدورات ]]</f>
        <v>79.86</v>
      </c>
      <c r="O1554" s="56">
        <f>Table4[[#This Row],[ سعر اليومية ]]*Table4[[#This Row],[عدد الدورات ]]-N1554</f>
        <v>2582.14</v>
      </c>
      <c r="P1554" s="194"/>
      <c r="Q1554" s="194"/>
      <c r="R1554" s="194"/>
      <c r="S1554" s="58">
        <f>(Table4[[#This Row],[سعر يومية السائق]]*Table4[[#This Row],[عدد الدورات ]])-SUM(Table4[[#This Row],[سلف ]:[خصم ]])+Table4[[#This Row],[اضافي ]]</f>
        <v>2250</v>
      </c>
      <c r="U1554" s="58">
        <f>Table4[[#This Row],[ سعر اليومية ]]*Table4[[#This Row],[عدد الدورات ]]-Table4[[#This Row],[سعر يومية السائق]]*L1554</f>
        <v>412</v>
      </c>
      <c r="V1554" s="58">
        <f>U1554-Table4[[#This Row],[W/H  3%]]</f>
        <v>332.14</v>
      </c>
      <c r="W1554" s="66" t="str">
        <f>Table4[[#This Row],[اليوم]]&amp;Table4[[#This Row],[الشهر ]]&amp;Table4[[#This Row],[العام]]</f>
        <v>262026</v>
      </c>
      <c r="X1554" s="66" t="s">
        <v>304</v>
      </c>
    </row>
    <row r="1555" spans="1:24" x14ac:dyDescent="0.3">
      <c r="A1555" s="62">
        <v>2</v>
      </c>
      <c r="B1555" s="62">
        <v>6</v>
      </c>
      <c r="C1555" s="62">
        <v>2026</v>
      </c>
      <c r="D1555" s="41" t="str">
        <f t="shared" si="99"/>
        <v xml:space="preserve">احمد عويس المعادي لوجستيكاابورواش هاي اس </v>
      </c>
      <c r="E1555" s="4">
        <v>4011</v>
      </c>
      <c r="F1555" s="41" t="str">
        <f>VLOOKUP(E1555,mapping!C:J,2,FALSE)</f>
        <v xml:space="preserve">احمد عويس </v>
      </c>
      <c r="G1555" s="41" t="str">
        <f>IFERROR(VLOOKUP(F1555,mapping!$D$3:$J$200,2,FALSE),0)</f>
        <v xml:space="preserve">المعادي </v>
      </c>
      <c r="H1555" s="41" t="str">
        <f>IFERROR(VLOOKUP(F1555,mapping!$D$3:$J$200,3,FALSE),0)</f>
        <v>لوجستيكا</v>
      </c>
      <c r="I1555" s="41" t="str">
        <f>IFERROR(VLOOKUP(F1555,mapping!$D$3:$J$200,4,FALSE),0)</f>
        <v xml:space="preserve">ابورواش </v>
      </c>
      <c r="J1555" s="41" t="str">
        <f>IFERROR(VLOOKUP(F1555,mapping!$D$3:$J$200,5,FALSE),0)</f>
        <v xml:space="preserve">هاي اس </v>
      </c>
      <c r="K1555" s="63">
        <f>IF(W1555=mapping!$N$1,IFERROR(VLOOKUP(Table4[[#This Row],[Column1]],mapping!A:L,11,FALSE),0),IF(W1555&gt;mapping!$N$1,IFERROR(VLOOKUP(Table4[[#This Row],[Column1]],mapping!A:L,11,FALSE),0),))</f>
        <v>2049</v>
      </c>
      <c r="L1555" s="139">
        <v>1</v>
      </c>
      <c r="M1555" s="60">
        <f>IF(W1555=mapping!$N$1,IFERROR(VLOOKUP(Table4[[#This Row],[Column1]],mapping!A:L,12,FALSE),0),IF(W1555&gt;mapping!$N$1,IFERROR(VLOOKUP(Table4[[#This Row],[Column1]],mapping!A:L,12,FALSE),0),0))</f>
        <v>1650</v>
      </c>
      <c r="N1555" s="58">
        <f>Table4[[#This Row],[ سعر اليومية ]]*3%*Table4[[#This Row],[عدد الدورات ]]</f>
        <v>61.47</v>
      </c>
      <c r="O1555" s="56">
        <f>Table4[[#This Row],[ سعر اليومية ]]*Table4[[#This Row],[عدد الدورات ]]-N1555</f>
        <v>1987.53</v>
      </c>
      <c r="P1555" s="194"/>
      <c r="Q1555" s="194"/>
      <c r="R1555" s="194"/>
      <c r="S1555" s="58">
        <f>(Table4[[#This Row],[سعر يومية السائق]]*Table4[[#This Row],[عدد الدورات ]])-SUM(Table4[[#This Row],[سلف ]:[خصم ]])+Table4[[#This Row],[اضافي ]]</f>
        <v>1650</v>
      </c>
      <c r="U1555" s="58">
        <f>Table4[[#This Row],[ سعر اليومية ]]*Table4[[#This Row],[عدد الدورات ]]-Table4[[#This Row],[سعر يومية السائق]]*L1555</f>
        <v>399</v>
      </c>
      <c r="V1555" s="58">
        <f>U1555-Table4[[#This Row],[W/H  3%]]</f>
        <v>337.53</v>
      </c>
      <c r="W1555" s="66" t="str">
        <f>Table4[[#This Row],[اليوم]]&amp;Table4[[#This Row],[الشهر ]]&amp;Table4[[#This Row],[العام]]</f>
        <v>262026</v>
      </c>
      <c r="X1555" s="66" t="s">
        <v>304</v>
      </c>
    </row>
    <row r="1556" spans="1:24" x14ac:dyDescent="0.3">
      <c r="A1556" s="62">
        <v>2</v>
      </c>
      <c r="B1556" s="62">
        <v>6</v>
      </c>
      <c r="C1556" s="62">
        <v>2026</v>
      </c>
      <c r="D1556" s="41" t="str">
        <f t="shared" si="99"/>
        <v>محمد جمال القناطر لوجستيكاابورواش سوزوكي</v>
      </c>
      <c r="E1556" s="4">
        <v>4013</v>
      </c>
      <c r="F1556" s="41" t="str">
        <f>VLOOKUP(E1556,mapping!C:J,2,FALSE)</f>
        <v xml:space="preserve">محمد جمال </v>
      </c>
      <c r="G1556" s="41" t="str">
        <f>IFERROR(VLOOKUP(F1556,mapping!$D$3:$J$200,2,FALSE),0)</f>
        <v xml:space="preserve">القناطر </v>
      </c>
      <c r="H1556" s="41" t="str">
        <f>IFERROR(VLOOKUP(F1556,mapping!$D$3:$J$200,3,FALSE),0)</f>
        <v>لوجستيكا</v>
      </c>
      <c r="I1556" s="41" t="str">
        <f>IFERROR(VLOOKUP(F1556,mapping!$D$3:$J$200,4,FALSE),0)</f>
        <v xml:space="preserve">ابورواش </v>
      </c>
      <c r="J1556" s="41" t="str">
        <f>IFERROR(VLOOKUP(F1556,mapping!$D$3:$J$200,5,FALSE),0)</f>
        <v>سوزوكي</v>
      </c>
      <c r="K1556" s="63">
        <f>IF(W1556=mapping!$N$1,IFERROR(VLOOKUP(Table4[[#This Row],[Column1]],mapping!A:L,11,FALSE),0),IF(W1556&gt;mapping!$N$1,IFERROR(VLOOKUP(Table4[[#This Row],[Column1]],mapping!A:L,11,FALSE),0),))</f>
        <v>1536</v>
      </c>
      <c r="L1556" s="139">
        <v>1</v>
      </c>
      <c r="M1556" s="60">
        <f>IF(W1556=mapping!$N$1,IFERROR(VLOOKUP(Table4[[#This Row],[Column1]],mapping!A:L,12,FALSE),0),IF(W1556&gt;mapping!$N$1,IFERROR(VLOOKUP(Table4[[#This Row],[Column1]],mapping!A:L,12,FALSE),0),0))</f>
        <v>1000</v>
      </c>
      <c r="N1556" s="58">
        <f>Table4[[#This Row],[ سعر اليومية ]]*3%*Table4[[#This Row],[عدد الدورات ]]</f>
        <v>46.08</v>
      </c>
      <c r="O1556" s="56">
        <f>Table4[[#This Row],[ سعر اليومية ]]*Table4[[#This Row],[عدد الدورات ]]-N1556</f>
        <v>1489.92</v>
      </c>
      <c r="P1556" s="194"/>
      <c r="Q1556" s="194"/>
      <c r="R1556" s="194"/>
      <c r="S1556" s="58">
        <f>(Table4[[#This Row],[سعر يومية السائق]]*Table4[[#This Row],[عدد الدورات ]])-SUM(Table4[[#This Row],[سلف ]:[خصم ]])+Table4[[#This Row],[اضافي ]]</f>
        <v>1000</v>
      </c>
      <c r="U1556" s="58">
        <f>Table4[[#This Row],[ سعر اليومية ]]*Table4[[#This Row],[عدد الدورات ]]-Table4[[#This Row],[سعر يومية السائق]]*L1556</f>
        <v>536</v>
      </c>
      <c r="V1556" s="58">
        <f>U1556-Table4[[#This Row],[W/H  3%]]</f>
        <v>489.92</v>
      </c>
      <c r="W1556" s="66" t="str">
        <f>Table4[[#This Row],[اليوم]]&amp;Table4[[#This Row],[الشهر ]]&amp;Table4[[#This Row],[العام]]</f>
        <v>262026</v>
      </c>
      <c r="X1556" s="66" t="s">
        <v>304</v>
      </c>
    </row>
    <row r="1557" spans="1:24" x14ac:dyDescent="0.3">
      <c r="A1557" s="62">
        <v>2</v>
      </c>
      <c r="B1557" s="62">
        <v>6</v>
      </c>
      <c r="C1557" s="62">
        <v>2026</v>
      </c>
      <c r="D1557" s="41" t="str">
        <f t="shared" si="99"/>
        <v xml:space="preserve">محمد عزمي حدائق اكتوبر لوجستيكااكتوبر هاي اس </v>
      </c>
      <c r="E1557" s="4">
        <v>4005</v>
      </c>
      <c r="F1557" s="41" t="str">
        <f>VLOOKUP(E1557,mapping!C:J,2,FALSE)</f>
        <v xml:space="preserve">محمد عزمي </v>
      </c>
      <c r="G1557" s="41" t="str">
        <f>IFERROR(VLOOKUP(F1557,mapping!$D$3:$J$200,2,FALSE),0)</f>
        <v xml:space="preserve">حدائق اكتوبر </v>
      </c>
      <c r="H1557" s="41" t="str">
        <f>IFERROR(VLOOKUP(F1557,mapping!$D$3:$J$200,3,FALSE),0)</f>
        <v>لوجستيكا</v>
      </c>
      <c r="I1557" s="41" t="str">
        <f>IFERROR(VLOOKUP(F1557,mapping!$D$3:$J$200,4,FALSE),0)</f>
        <v xml:space="preserve">اكتوبر </v>
      </c>
      <c r="J1557" s="41" t="str">
        <f>IFERROR(VLOOKUP(F1557,mapping!$D$3:$J$200,5,FALSE),0)</f>
        <v xml:space="preserve">هاي اس </v>
      </c>
      <c r="K1557" s="63">
        <f>IF(W1557=mapping!$N$1,IFERROR(VLOOKUP(Table4[[#This Row],[Column1]],mapping!A:L,11,FALSE),0),IF(W1557&gt;mapping!$N$1,IFERROR(VLOOKUP(Table4[[#This Row],[Column1]],mapping!A:L,11,FALSE),0),))</f>
        <v>1903</v>
      </c>
      <c r="L1557" s="139">
        <v>1</v>
      </c>
      <c r="M1557" s="60">
        <f>IF(W1557=mapping!$N$1,IFERROR(VLOOKUP(Table4[[#This Row],[Column1]],mapping!A:L,12,FALSE),0),IF(W1557&gt;mapping!$N$1,IFERROR(VLOOKUP(Table4[[#This Row],[Column1]],mapping!A:L,12,FALSE),0),0))</f>
        <v>1600</v>
      </c>
      <c r="N1557" s="58">
        <f>Table4[[#This Row],[ سعر اليومية ]]*3%*Table4[[#This Row],[عدد الدورات ]]</f>
        <v>57.089999999999996</v>
      </c>
      <c r="O1557" s="56">
        <f>Table4[[#This Row],[ سعر اليومية ]]*Table4[[#This Row],[عدد الدورات ]]-N1557</f>
        <v>1845.91</v>
      </c>
      <c r="P1557" s="194"/>
      <c r="Q1557" s="194"/>
      <c r="R1557" s="194"/>
      <c r="S1557" s="58">
        <f>(Table4[[#This Row],[سعر يومية السائق]]*Table4[[#This Row],[عدد الدورات ]])-SUM(Table4[[#This Row],[سلف ]:[خصم ]])+Table4[[#This Row],[اضافي ]]</f>
        <v>1600</v>
      </c>
      <c r="U1557" s="58">
        <f>Table4[[#This Row],[ سعر اليومية ]]*Table4[[#This Row],[عدد الدورات ]]-Table4[[#This Row],[سعر يومية السائق]]*L1557</f>
        <v>303</v>
      </c>
      <c r="V1557" s="58">
        <f>U1557-Table4[[#This Row],[W/H  3%]]</f>
        <v>245.91</v>
      </c>
      <c r="W1557" s="66" t="str">
        <f>Table4[[#This Row],[اليوم]]&amp;Table4[[#This Row],[الشهر ]]&amp;Table4[[#This Row],[العام]]</f>
        <v>262026</v>
      </c>
      <c r="X1557" s="66" t="s">
        <v>304</v>
      </c>
    </row>
    <row r="1558" spans="1:24" x14ac:dyDescent="0.3">
      <c r="A1558" s="62">
        <v>2</v>
      </c>
      <c r="B1558" s="62">
        <v>6</v>
      </c>
      <c r="C1558" s="62">
        <v>2026</v>
      </c>
      <c r="D1558" s="41" t="str">
        <f t="shared" si="99"/>
        <v xml:space="preserve">سعيد كمال م.نصر لوجستيكااكتوبر هاي اس </v>
      </c>
      <c r="E1558" s="4">
        <v>4008</v>
      </c>
      <c r="F1558" s="41" t="str">
        <f>VLOOKUP(E1558,mapping!C:J,2,FALSE)</f>
        <v xml:space="preserve">سعيد كمال </v>
      </c>
      <c r="G1558" s="41" t="str">
        <f>IFERROR(VLOOKUP(F1558,mapping!$D$3:$J$200,2,FALSE),0)</f>
        <v xml:space="preserve">م.نصر </v>
      </c>
      <c r="H1558" s="41" t="str">
        <f>IFERROR(VLOOKUP(F1558,mapping!$D$3:$J$200,3,FALSE),0)</f>
        <v>لوجستيكا</v>
      </c>
      <c r="I1558" s="41" t="str">
        <f>IFERROR(VLOOKUP(F1558,mapping!$D$3:$J$200,4,FALSE),0)</f>
        <v xml:space="preserve">اكتوبر </v>
      </c>
      <c r="J1558" s="41" t="str">
        <f>IFERROR(VLOOKUP(F1558,mapping!$D$3:$J$200,5,FALSE),0)</f>
        <v xml:space="preserve">هاي اس </v>
      </c>
      <c r="K1558" s="63">
        <f>IF(W1558=mapping!$N$1,IFERROR(VLOOKUP(Table4[[#This Row],[Column1]],mapping!A:L,11,FALSE),0),IF(W1558&gt;mapping!$N$1,IFERROR(VLOOKUP(Table4[[#This Row],[Column1]],mapping!A:L,11,FALSE),0),))</f>
        <v>3367</v>
      </c>
      <c r="L1558" s="139">
        <v>1</v>
      </c>
      <c r="M1558" s="60">
        <f>IF(W1558=mapping!$N$1,IFERROR(VLOOKUP(Table4[[#This Row],[Column1]],mapping!A:L,12,FALSE),0),IF(W1558&gt;mapping!$N$1,IFERROR(VLOOKUP(Table4[[#This Row],[Column1]],mapping!A:L,12,FALSE),0),0))</f>
        <v>2600</v>
      </c>
      <c r="N1558" s="58">
        <f>Table4[[#This Row],[ سعر اليومية ]]*3%*Table4[[#This Row],[عدد الدورات ]]</f>
        <v>101.00999999999999</v>
      </c>
      <c r="O1558" s="56">
        <f>Table4[[#This Row],[ سعر اليومية ]]*Table4[[#This Row],[عدد الدورات ]]-N1558</f>
        <v>3265.99</v>
      </c>
      <c r="P1558" s="194"/>
      <c r="Q1558" s="194"/>
      <c r="R1558" s="194"/>
      <c r="S1558" s="58">
        <f>(Table4[[#This Row],[سعر يومية السائق]]*Table4[[#This Row],[عدد الدورات ]])-SUM(Table4[[#This Row],[سلف ]:[خصم ]])+Table4[[#This Row],[اضافي ]]</f>
        <v>2600</v>
      </c>
      <c r="U1558" s="58">
        <f>Table4[[#This Row],[ سعر اليومية ]]*Table4[[#This Row],[عدد الدورات ]]-Table4[[#This Row],[سعر يومية السائق]]*L1558</f>
        <v>767</v>
      </c>
      <c r="V1558" s="58">
        <f>U1558-Table4[[#This Row],[W/H  3%]]</f>
        <v>665.99</v>
      </c>
      <c r="W1558" s="66" t="str">
        <f>Table4[[#This Row],[اليوم]]&amp;Table4[[#This Row],[الشهر ]]&amp;Table4[[#This Row],[العام]]</f>
        <v>262026</v>
      </c>
      <c r="X1558" s="66" t="s">
        <v>304</v>
      </c>
    </row>
    <row r="1559" spans="1:24" x14ac:dyDescent="0.3">
      <c r="A1559" s="62">
        <v>2</v>
      </c>
      <c r="B1559" s="62">
        <v>6</v>
      </c>
      <c r="C1559" s="62">
        <v>2026</v>
      </c>
      <c r="D1559" s="41" t="str">
        <f t="shared" si="96"/>
        <v>عماد النجار1المرج 2ورديةسعوديالمخاذناتوبيس 28</v>
      </c>
      <c r="E1559" s="4">
        <v>5000</v>
      </c>
      <c r="F1559" s="41" t="str">
        <f>VLOOKUP(E1559,mapping!C:J,2,FALSE)</f>
        <v>عماد النجار1</v>
      </c>
      <c r="G1559" s="41" t="str">
        <f>IFERROR(VLOOKUP(F1559,mapping!$D$3:$J$200,2,FALSE),0)</f>
        <v>المرج 2وردية</v>
      </c>
      <c r="H1559" s="41" t="str">
        <f>IFERROR(VLOOKUP(F1559,mapping!$D$3:$J$200,3,FALSE),0)</f>
        <v>سعودي</v>
      </c>
      <c r="I1559" s="41" t="str">
        <f>IFERROR(VLOOKUP(F1559,mapping!$D$3:$J$200,4,FALSE),0)</f>
        <v>المخاذن</v>
      </c>
      <c r="J1559" s="41" t="str">
        <f>IFERROR(VLOOKUP(F1559,mapping!$D$3:$J$200,5,FALSE),0)</f>
        <v>اتوبيس 28</v>
      </c>
      <c r="K1559" s="63">
        <f>IF(W1559=mapping!$N$1,IFERROR(VLOOKUP(Table4[[#This Row],[Column1]],mapping!A:L,11,FALSE),0),IF(W1559&gt;mapping!$N$1,IFERROR(VLOOKUP(Table4[[#This Row],[Column1]],mapping!A:L,11,FALSE),0),))</f>
        <v>4119</v>
      </c>
      <c r="L1559" s="139">
        <v>1</v>
      </c>
      <c r="M1559" s="60">
        <f>IF(W1559=mapping!$N$1,IFERROR(VLOOKUP(Table4[[#This Row],[Column1]],mapping!A:L,12,FALSE),0),IF(W1559&gt;mapping!$N$1,IFERROR(VLOOKUP(Table4[[#This Row],[Column1]],mapping!A:L,12,FALSE),0),0))</f>
        <v>4800</v>
      </c>
      <c r="N1559" s="58">
        <f>Table4[[#This Row],[ سعر اليومية ]]*3%*Table4[[#This Row],[عدد الدورات ]]</f>
        <v>123.57</v>
      </c>
      <c r="O1559" s="56">
        <f>Table4[[#This Row],[ سعر اليومية ]]*Table4[[#This Row],[عدد الدورات ]]-N1559</f>
        <v>3995.43</v>
      </c>
      <c r="P1559" s="194"/>
      <c r="Q1559" s="194"/>
      <c r="R1559" s="194"/>
      <c r="S1559" s="58">
        <f>(Table4[[#This Row],[سعر يومية السائق]]*Table4[[#This Row],[عدد الدورات ]])-SUM(Table4[[#This Row],[سلف ]:[خصم ]])+Table4[[#This Row],[اضافي ]]</f>
        <v>4800</v>
      </c>
      <c r="U1559" s="58">
        <f>Table4[[#This Row],[ سعر اليومية ]]*Table4[[#This Row],[عدد الدورات ]]-Table4[[#This Row],[سعر يومية السائق]]*L1559</f>
        <v>-681</v>
      </c>
      <c r="V1559" s="58">
        <f>U1559-Table4[[#This Row],[W/H  3%]]</f>
        <v>-804.56999999999994</v>
      </c>
      <c r="W1559" s="66" t="str">
        <f>Table4[[#This Row],[اليوم]]&amp;Table4[[#This Row],[الشهر ]]&amp;Table4[[#This Row],[العام]]</f>
        <v>262026</v>
      </c>
      <c r="X1559" s="66" t="s">
        <v>304</v>
      </c>
    </row>
    <row r="1560" spans="1:24" x14ac:dyDescent="0.3">
      <c r="A1560" s="62">
        <v>2</v>
      </c>
      <c r="B1560" s="62">
        <v>6</v>
      </c>
      <c r="C1560" s="62">
        <v>2026</v>
      </c>
      <c r="D1560" s="41" t="str">
        <f t="shared" si="96"/>
        <v>عماد النجار2المؤسسة 2ورديةسعوديالمخاذناتوبيس 28</v>
      </c>
      <c r="E1560" s="4">
        <v>5001</v>
      </c>
      <c r="F1560" s="41" t="str">
        <f>VLOOKUP(E1560,mapping!C:J,2,FALSE)</f>
        <v>عماد النجار2</v>
      </c>
      <c r="G1560" s="41" t="str">
        <f>IFERROR(VLOOKUP(F1560,mapping!$D$3:$J$200,2,FALSE),0)</f>
        <v>المؤسسة 2وردية</v>
      </c>
      <c r="H1560" s="41" t="str">
        <f>IFERROR(VLOOKUP(F1560,mapping!$D$3:$J$200,3,FALSE),0)</f>
        <v>سعودي</v>
      </c>
      <c r="I1560" s="41" t="str">
        <f>IFERROR(VLOOKUP(F1560,mapping!$D$3:$J$200,4,FALSE),0)</f>
        <v>المخاذن</v>
      </c>
      <c r="J1560" s="41" t="str">
        <f>IFERROR(VLOOKUP(F1560,mapping!$D$3:$J$200,5,FALSE),0)</f>
        <v>اتوبيس 28</v>
      </c>
      <c r="K1560" s="63">
        <f>IF(W1560=mapping!$N$1,IFERROR(VLOOKUP(Table4[[#This Row],[Column1]],mapping!A:L,11,FALSE),0),IF(W1560&gt;mapping!$N$1,IFERROR(VLOOKUP(Table4[[#This Row],[Column1]],mapping!A:L,11,FALSE),0),))</f>
        <v>3884</v>
      </c>
      <c r="L1560" s="139">
        <v>1</v>
      </c>
      <c r="M1560" s="60">
        <f>IF(W1560=mapping!$N$1,IFERROR(VLOOKUP(Table4[[#This Row],[Column1]],mapping!A:L,12,FALSE),0),IF(W1560&gt;mapping!$N$1,IFERROR(VLOOKUP(Table4[[#This Row],[Column1]],mapping!A:L,12,FALSE),0),0))</f>
        <v>4500</v>
      </c>
      <c r="N1560" s="58">
        <f>Table4[[#This Row],[ سعر اليومية ]]*3%*Table4[[#This Row],[عدد الدورات ]]</f>
        <v>116.52</v>
      </c>
      <c r="O1560" s="56">
        <f>Table4[[#This Row],[ سعر اليومية ]]*Table4[[#This Row],[عدد الدورات ]]-N1560</f>
        <v>3767.48</v>
      </c>
      <c r="P1560" s="194"/>
      <c r="Q1560" s="194"/>
      <c r="R1560" s="194"/>
      <c r="S1560" s="58">
        <f>(Table4[[#This Row],[سعر يومية السائق]]*Table4[[#This Row],[عدد الدورات ]])-SUM(Table4[[#This Row],[سلف ]:[خصم ]])+Table4[[#This Row],[اضافي ]]</f>
        <v>4500</v>
      </c>
      <c r="U1560" s="58">
        <f>Table4[[#This Row],[ سعر اليومية ]]*Table4[[#This Row],[عدد الدورات ]]-Table4[[#This Row],[سعر يومية السائق]]*L1560</f>
        <v>-616</v>
      </c>
      <c r="V1560" s="58">
        <f>U1560-Table4[[#This Row],[W/H  3%]]</f>
        <v>-732.52</v>
      </c>
      <c r="W1560" s="66" t="str">
        <f>Table4[[#This Row],[اليوم]]&amp;Table4[[#This Row],[الشهر ]]&amp;Table4[[#This Row],[العام]]</f>
        <v>262026</v>
      </c>
      <c r="X1560" s="66" t="s">
        <v>304</v>
      </c>
    </row>
    <row r="1561" spans="1:24" x14ac:dyDescent="0.3">
      <c r="A1561" s="62">
        <v>2</v>
      </c>
      <c r="B1561" s="62">
        <v>6</v>
      </c>
      <c r="C1561" s="62">
        <v>2026</v>
      </c>
      <c r="D1561" s="41" t="str">
        <f t="shared" si="96"/>
        <v>طه1الدائري 1ورديةسعوديالمخاذناتوبيس 28</v>
      </c>
      <c r="E1561" s="4">
        <v>5030</v>
      </c>
      <c r="F1561" s="41" t="str">
        <f>VLOOKUP(E1561,mapping!C:J,2,FALSE)</f>
        <v>طه1</v>
      </c>
      <c r="G1561" s="41" t="str">
        <f>IFERROR(VLOOKUP(F1561,mapping!$D$3:$J$200,2,FALSE),0)</f>
        <v>الدائري 1وردية</v>
      </c>
      <c r="H1561" s="41" t="str">
        <f>IFERROR(VLOOKUP(F1561,mapping!$D$3:$J$200,3,FALSE),0)</f>
        <v>سعودي</v>
      </c>
      <c r="I1561" s="41" t="str">
        <f>IFERROR(VLOOKUP(F1561,mapping!$D$3:$J$200,4,FALSE),0)</f>
        <v>المخاذن</v>
      </c>
      <c r="J1561" s="41" t="str">
        <f>IFERROR(VLOOKUP(F1561,mapping!$D$3:$J$200,5,FALSE),0)</f>
        <v>اتوبيس 28</v>
      </c>
      <c r="K1561" s="63">
        <f>IF(W1561=mapping!$N$1,IFERROR(VLOOKUP(Table4[[#This Row],[Column1]],mapping!A:L,11,FALSE),0),IF(W1561&gt;mapping!$N$1,IFERROR(VLOOKUP(Table4[[#This Row],[Column1]],mapping!A:L,11,FALSE),0),))</f>
        <v>2448</v>
      </c>
      <c r="L1561" s="139">
        <v>1</v>
      </c>
      <c r="M1561" s="60">
        <f>IF(W1561=mapping!$N$1,IFERROR(VLOOKUP(Table4[[#This Row],[Column1]],mapping!A:L,12,FALSE),0),IF(W1561&gt;mapping!$N$1,IFERROR(VLOOKUP(Table4[[#This Row],[Column1]],mapping!A:L,12,FALSE),0),0))</f>
        <v>2750</v>
      </c>
      <c r="N1561" s="58">
        <f>Table4[[#This Row],[ سعر اليومية ]]*3%*Table4[[#This Row],[عدد الدورات ]]</f>
        <v>73.44</v>
      </c>
      <c r="O1561" s="56">
        <f>Table4[[#This Row],[ سعر اليومية ]]*Table4[[#This Row],[عدد الدورات ]]-N1561</f>
        <v>2374.56</v>
      </c>
      <c r="P1561" s="194"/>
      <c r="Q1561" s="194"/>
      <c r="R1561" s="194"/>
      <c r="S1561" s="58">
        <f>(Table4[[#This Row],[سعر يومية السائق]]*Table4[[#This Row],[عدد الدورات ]])-SUM(Table4[[#This Row],[سلف ]:[خصم ]])+Table4[[#This Row],[اضافي ]]</f>
        <v>2750</v>
      </c>
      <c r="U1561" s="58">
        <f>Table4[[#This Row],[ سعر اليومية ]]*Table4[[#This Row],[عدد الدورات ]]-Table4[[#This Row],[سعر يومية السائق]]*L1561</f>
        <v>-302</v>
      </c>
      <c r="V1561" s="58">
        <f>U1561-Table4[[#This Row],[W/H  3%]]</f>
        <v>-375.44</v>
      </c>
      <c r="W1561" s="66" t="str">
        <f>Table4[[#This Row],[اليوم]]&amp;Table4[[#This Row],[الشهر ]]&amp;Table4[[#This Row],[العام]]</f>
        <v>262026</v>
      </c>
      <c r="X1561" s="66" t="s">
        <v>304</v>
      </c>
    </row>
    <row r="1562" spans="1:24" x14ac:dyDescent="0.3">
      <c r="A1562" s="62">
        <v>2</v>
      </c>
      <c r="B1562" s="62">
        <v>6</v>
      </c>
      <c r="C1562" s="62">
        <v>2026</v>
      </c>
      <c r="D1562" s="41" t="str">
        <f t="shared" si="96"/>
        <v>عبد الرحمن1الهرم سعوديدريماتوبيس 28</v>
      </c>
      <c r="E1562" s="4">
        <v>5003</v>
      </c>
      <c r="F1562" s="41" t="str">
        <f>VLOOKUP(E1562,mapping!C:J,2,FALSE)</f>
        <v>عبد الرحمن1</v>
      </c>
      <c r="G1562" s="41" t="str">
        <f>IFERROR(VLOOKUP(F1562,mapping!$D$3:$J$200,2,FALSE),0)</f>
        <v xml:space="preserve">الهرم </v>
      </c>
      <c r="H1562" s="41" t="str">
        <f>IFERROR(VLOOKUP(F1562,mapping!$D$3:$J$200,3,FALSE),0)</f>
        <v>سعودي</v>
      </c>
      <c r="I1562" s="41" t="str">
        <f>IFERROR(VLOOKUP(F1562,mapping!$D$3:$J$200,4,FALSE),0)</f>
        <v>دريم</v>
      </c>
      <c r="J1562" s="41" t="str">
        <f>IFERROR(VLOOKUP(F1562,mapping!$D$3:$J$200,5,FALSE),0)</f>
        <v>اتوبيس 28</v>
      </c>
      <c r="K1562" s="63">
        <f>IF(W1562=mapping!$N$1,IFERROR(VLOOKUP(Table4[[#This Row],[Column1]],mapping!A:L,11,FALSE),0),IF(W1562&gt;mapping!$N$1,IFERROR(VLOOKUP(Table4[[#This Row],[Column1]],mapping!A:L,11,FALSE),0),))</f>
        <v>994</v>
      </c>
      <c r="L1562" s="139">
        <v>1</v>
      </c>
      <c r="M1562" s="60">
        <f>IF(W1562=mapping!$N$1,IFERROR(VLOOKUP(Table4[[#This Row],[Column1]],mapping!A:L,12,FALSE),0),IF(W1562&gt;mapping!$N$1,IFERROR(VLOOKUP(Table4[[#This Row],[Column1]],mapping!A:L,12,FALSE),0),0))</f>
        <v>850</v>
      </c>
      <c r="N1562" s="58">
        <f>Table4[[#This Row],[ سعر اليومية ]]*3%*Table4[[#This Row],[عدد الدورات ]]</f>
        <v>29.82</v>
      </c>
      <c r="O1562" s="56">
        <f>Table4[[#This Row],[ سعر اليومية ]]*Table4[[#This Row],[عدد الدورات ]]-N1562</f>
        <v>964.18</v>
      </c>
      <c r="P1562" s="194"/>
      <c r="Q1562" s="194"/>
      <c r="R1562" s="194"/>
      <c r="S1562" s="58">
        <f>(Table4[[#This Row],[سعر يومية السائق]]*Table4[[#This Row],[عدد الدورات ]])-SUM(Table4[[#This Row],[سلف ]:[خصم ]])+Table4[[#This Row],[اضافي ]]</f>
        <v>850</v>
      </c>
      <c r="U1562" s="58">
        <f>Table4[[#This Row],[ سعر اليومية ]]*Table4[[#This Row],[عدد الدورات ]]-Table4[[#This Row],[سعر يومية السائق]]*L1562</f>
        <v>144</v>
      </c>
      <c r="V1562" s="58">
        <f>U1562-Table4[[#This Row],[W/H  3%]]</f>
        <v>114.18</v>
      </c>
      <c r="W1562" s="66" t="str">
        <f>Table4[[#This Row],[اليوم]]&amp;Table4[[#This Row],[الشهر ]]&amp;Table4[[#This Row],[العام]]</f>
        <v>262026</v>
      </c>
      <c r="X1562" s="66" t="s">
        <v>304</v>
      </c>
    </row>
    <row r="1563" spans="1:24" x14ac:dyDescent="0.3">
      <c r="A1563" s="62">
        <v>2</v>
      </c>
      <c r="B1563" s="62">
        <v>6</v>
      </c>
      <c r="C1563" s="62">
        <v>2026</v>
      </c>
      <c r="D1563" s="41" t="str">
        <f t="shared" si="96"/>
        <v>عبد الرحمن2المؤسسةسعوديدريماتوبيس 28</v>
      </c>
      <c r="E1563" s="4">
        <v>5004</v>
      </c>
      <c r="F1563" s="41" t="str">
        <f>VLOOKUP(E1563,mapping!C:J,2,FALSE)</f>
        <v>عبد الرحمن2</v>
      </c>
      <c r="G1563" s="41" t="str">
        <f>IFERROR(VLOOKUP(F1563,mapping!$D$3:$J$200,2,FALSE),0)</f>
        <v>المؤسسة</v>
      </c>
      <c r="H1563" s="41" t="str">
        <f>IFERROR(VLOOKUP(F1563,mapping!$D$3:$J$200,3,FALSE),0)</f>
        <v>سعودي</v>
      </c>
      <c r="I1563" s="41" t="str">
        <f>IFERROR(VLOOKUP(F1563,mapping!$D$3:$J$200,4,FALSE),0)</f>
        <v>دريم</v>
      </c>
      <c r="J1563" s="41" t="str">
        <f>IFERROR(VLOOKUP(F1563,mapping!$D$3:$J$200,5,FALSE),0)</f>
        <v>اتوبيس 28</v>
      </c>
      <c r="K1563" s="63">
        <f>IF(W1563=mapping!$N$1,IFERROR(VLOOKUP(Table4[[#This Row],[Column1]],mapping!A:L,11,FALSE),0),IF(W1563&gt;mapping!$N$1,IFERROR(VLOOKUP(Table4[[#This Row],[Column1]],mapping!A:L,11,FALSE),0),))</f>
        <v>994</v>
      </c>
      <c r="L1563" s="139">
        <v>1</v>
      </c>
      <c r="M1563" s="60">
        <f>IF(W1563=mapping!$N$1,IFERROR(VLOOKUP(Table4[[#This Row],[Column1]],mapping!A:L,12,FALSE),0),IF(W1563&gt;mapping!$N$1,IFERROR(VLOOKUP(Table4[[#This Row],[Column1]],mapping!A:L,12,FALSE),0),0))</f>
        <v>850</v>
      </c>
      <c r="N1563" s="58">
        <f>Table4[[#This Row],[ سعر اليومية ]]*3%*Table4[[#This Row],[عدد الدورات ]]</f>
        <v>29.82</v>
      </c>
      <c r="O1563" s="56">
        <f>Table4[[#This Row],[ سعر اليومية ]]*Table4[[#This Row],[عدد الدورات ]]-N1563</f>
        <v>964.18</v>
      </c>
      <c r="P1563" s="194"/>
      <c r="Q1563" s="194"/>
      <c r="R1563" s="194"/>
      <c r="S1563" s="58">
        <f>(Table4[[#This Row],[سعر يومية السائق]]*Table4[[#This Row],[عدد الدورات ]])-SUM(Table4[[#This Row],[سلف ]:[خصم ]])+Table4[[#This Row],[اضافي ]]</f>
        <v>850</v>
      </c>
      <c r="U1563" s="58">
        <f>Table4[[#This Row],[ سعر اليومية ]]*Table4[[#This Row],[عدد الدورات ]]-Table4[[#This Row],[سعر يومية السائق]]*L1563</f>
        <v>144</v>
      </c>
      <c r="V1563" s="58">
        <f>U1563-Table4[[#This Row],[W/H  3%]]</f>
        <v>114.18</v>
      </c>
      <c r="W1563" s="66" t="str">
        <f>Table4[[#This Row],[اليوم]]&amp;Table4[[#This Row],[الشهر ]]&amp;Table4[[#This Row],[العام]]</f>
        <v>262026</v>
      </c>
      <c r="X1563" s="66" t="s">
        <v>304</v>
      </c>
    </row>
    <row r="1564" spans="1:24" x14ac:dyDescent="0.3">
      <c r="A1564" s="62">
        <v>2</v>
      </c>
      <c r="B1564" s="62">
        <v>6</v>
      </c>
      <c r="C1564" s="62">
        <v>2026</v>
      </c>
      <c r="D1564" s="41" t="str">
        <f t="shared" si="96"/>
        <v>فرج 1حلوانسعوديهايد باركاتوبيس 28</v>
      </c>
      <c r="E1564" s="4">
        <v>5005</v>
      </c>
      <c r="F1564" s="41" t="str">
        <f>VLOOKUP(E1564,mapping!C:J,2,FALSE)</f>
        <v>فرج 1</v>
      </c>
      <c r="G1564" s="41" t="str">
        <f>IFERROR(VLOOKUP(F1564,mapping!$D$3:$J$200,2,FALSE),0)</f>
        <v>حلوان</v>
      </c>
      <c r="H1564" s="41" t="str">
        <f>IFERROR(VLOOKUP(F1564,mapping!$D$3:$J$200,3,FALSE),0)</f>
        <v>سعودي</v>
      </c>
      <c r="I1564" s="41" t="str">
        <f>IFERROR(VLOOKUP(F1564,mapping!$D$3:$J$200,4,FALSE),0)</f>
        <v>هايد بارك</v>
      </c>
      <c r="J1564" s="41" t="str">
        <f>IFERROR(VLOOKUP(F1564,mapping!$D$3:$J$200,5,FALSE),0)</f>
        <v>اتوبيس 28</v>
      </c>
      <c r="K1564" s="63">
        <f>IF(W1564=mapping!$N$1,IFERROR(VLOOKUP(Table4[[#This Row],[Column1]],mapping!A:L,11,FALSE),0),IF(W1564&gt;mapping!$N$1,IFERROR(VLOOKUP(Table4[[#This Row],[Column1]],mapping!A:L,11,FALSE),0),))</f>
        <v>4634</v>
      </c>
      <c r="L1564" s="139">
        <v>1</v>
      </c>
      <c r="M1564" s="60">
        <f>IF(W1564=mapping!$N$1,IFERROR(VLOOKUP(Table4[[#This Row],[Column1]],mapping!A:L,12,FALSE),0),IF(W1564&gt;mapping!$N$1,IFERROR(VLOOKUP(Table4[[#This Row],[Column1]],mapping!A:L,12,FALSE),0),0))</f>
        <v>3750</v>
      </c>
      <c r="N1564" s="58">
        <f>Table4[[#This Row],[ سعر اليومية ]]*3%*Table4[[#This Row],[عدد الدورات ]]</f>
        <v>139.01999999999998</v>
      </c>
      <c r="O1564" s="56">
        <f>Table4[[#This Row],[ سعر اليومية ]]*Table4[[#This Row],[عدد الدورات ]]-N1564</f>
        <v>4494.9799999999996</v>
      </c>
      <c r="P1564" s="194"/>
      <c r="Q1564" s="194"/>
      <c r="R1564" s="194"/>
      <c r="S1564" s="58">
        <f>(Table4[[#This Row],[سعر يومية السائق]]*Table4[[#This Row],[عدد الدورات ]])-SUM(Table4[[#This Row],[سلف ]:[خصم ]])+Table4[[#This Row],[اضافي ]]</f>
        <v>3750</v>
      </c>
      <c r="U1564" s="58">
        <f>Table4[[#This Row],[ سعر اليومية ]]*Table4[[#This Row],[عدد الدورات ]]-Table4[[#This Row],[سعر يومية السائق]]*L1564</f>
        <v>884</v>
      </c>
      <c r="V1564" s="58">
        <f>U1564-Table4[[#This Row],[W/H  3%]]</f>
        <v>744.98</v>
      </c>
      <c r="W1564" s="66" t="str">
        <f>Table4[[#This Row],[اليوم]]&amp;Table4[[#This Row],[الشهر ]]&amp;Table4[[#This Row],[العام]]</f>
        <v>262026</v>
      </c>
      <c r="X1564" s="66" t="s">
        <v>304</v>
      </c>
    </row>
    <row r="1565" spans="1:24" x14ac:dyDescent="0.3">
      <c r="A1565" s="62">
        <v>2</v>
      </c>
      <c r="B1565" s="62">
        <v>6</v>
      </c>
      <c r="C1565" s="62">
        <v>2026</v>
      </c>
      <c r="D1565" s="41" t="str">
        <f t="shared" ref="D1565" si="100">F1565&amp;G1565&amp;H1565&amp;I1565&amp;J1565</f>
        <v>فرج 6حلوان مبيتسعوديهايد باركاتوبيس 28</v>
      </c>
      <c r="E1565" s="4">
        <v>5029</v>
      </c>
      <c r="F1565" s="41" t="str">
        <f>VLOOKUP(E1565,mapping!C:J,2,FALSE)</f>
        <v>فرج 6</v>
      </c>
      <c r="G1565" s="41" t="str">
        <f>IFERROR(VLOOKUP(F1565,mapping!$D$3:$J$200,2,FALSE),0)</f>
        <v>حلوان مبيت</v>
      </c>
      <c r="H1565" s="41" t="str">
        <f>IFERROR(VLOOKUP(F1565,mapping!$D$3:$J$200,3,FALSE),0)</f>
        <v>سعودي</v>
      </c>
      <c r="I1565" s="41" t="str">
        <f>IFERROR(VLOOKUP(F1565,mapping!$D$3:$J$200,4,FALSE),0)</f>
        <v>هايد بارك</v>
      </c>
      <c r="J1565" s="41" t="str">
        <f>IFERROR(VLOOKUP(F1565,mapping!$D$3:$J$200,5,FALSE),0)</f>
        <v>اتوبيس 28</v>
      </c>
      <c r="K1565" s="63">
        <f>IF(W1565=mapping!$N$1,IFERROR(VLOOKUP(Table4[[#This Row],[Column1]],mapping!A:L,11,FALSE),0),IF(W1565&gt;mapping!$N$1,IFERROR(VLOOKUP(Table4[[#This Row],[Column1]],mapping!A:L,11,FALSE),0),))</f>
        <v>1482</v>
      </c>
      <c r="L1565" s="139">
        <v>1</v>
      </c>
      <c r="M1565" s="60">
        <f>IF(W1565=mapping!$N$1,IFERROR(VLOOKUP(Table4[[#This Row],[Column1]],mapping!A:L,12,FALSE),0),IF(W1565&gt;mapping!$N$1,IFERROR(VLOOKUP(Table4[[#This Row],[Column1]],mapping!A:L,12,FALSE),0),0))</f>
        <v>750</v>
      </c>
      <c r="N1565" s="58">
        <f>Table4[[#This Row],[ سعر اليومية ]]*3%*Table4[[#This Row],[عدد الدورات ]]</f>
        <v>44.46</v>
      </c>
      <c r="O1565" s="56">
        <f>Table4[[#This Row],[ سعر اليومية ]]*Table4[[#This Row],[عدد الدورات ]]-N1565</f>
        <v>1437.54</v>
      </c>
      <c r="P1565" s="194"/>
      <c r="Q1565" s="194"/>
      <c r="R1565" s="194"/>
      <c r="S1565" s="58">
        <f>(Table4[[#This Row],[سعر يومية السائق]]*Table4[[#This Row],[عدد الدورات ]])-SUM(Table4[[#This Row],[سلف ]:[خصم ]])+Table4[[#This Row],[اضافي ]]</f>
        <v>750</v>
      </c>
      <c r="U1565" s="58">
        <f>Table4[[#This Row],[ سعر اليومية ]]*Table4[[#This Row],[عدد الدورات ]]-Table4[[#This Row],[سعر يومية السائق]]*L1565</f>
        <v>732</v>
      </c>
      <c r="V1565" s="58">
        <f>U1565-Table4[[#This Row],[W/H  3%]]</f>
        <v>687.54</v>
      </c>
      <c r="W1565" s="66" t="str">
        <f>Table4[[#This Row],[اليوم]]&amp;Table4[[#This Row],[الشهر ]]&amp;Table4[[#This Row],[العام]]</f>
        <v>262026</v>
      </c>
      <c r="X1565" s="66" t="s">
        <v>304</v>
      </c>
    </row>
    <row r="1566" spans="1:24" x14ac:dyDescent="0.3">
      <c r="A1566" s="62">
        <v>2</v>
      </c>
      <c r="B1566" s="62">
        <v>6</v>
      </c>
      <c r="C1566" s="62">
        <v>2026</v>
      </c>
      <c r="D1566" s="41" t="str">
        <f t="shared" si="96"/>
        <v>ممدوح كيلاني 3القومية سعوديهايد باركميكروباص صيني</v>
      </c>
      <c r="E1566" s="4">
        <v>5006</v>
      </c>
      <c r="F1566" s="41" t="str">
        <f>VLOOKUP(E1566,mapping!C:J,2,FALSE)</f>
        <v>ممدوح كيلاني 3</v>
      </c>
      <c r="G1566" s="41" t="str">
        <f>IFERROR(VLOOKUP(F1566,mapping!$D$3:$J$200,2,FALSE),0)</f>
        <v xml:space="preserve">القومية </v>
      </c>
      <c r="H1566" s="41" t="str">
        <f>IFERROR(VLOOKUP(F1566,mapping!$D$3:$J$200,3,FALSE),0)</f>
        <v>سعودي</v>
      </c>
      <c r="I1566" s="41" t="str">
        <f>IFERROR(VLOOKUP(F1566,mapping!$D$3:$J$200,4,FALSE),0)</f>
        <v>هايد بارك</v>
      </c>
      <c r="J1566" s="41" t="str">
        <f>IFERROR(VLOOKUP(F1566,mapping!$D$3:$J$200,5,FALSE),0)</f>
        <v>ميكروباص صيني</v>
      </c>
      <c r="K1566" s="63">
        <f>IF(W1566=mapping!$N$1,IFERROR(VLOOKUP(Table4[[#This Row],[Column1]],mapping!A:L,11,FALSE),0),IF(W1566&gt;mapping!$N$1,IFERROR(VLOOKUP(Table4[[#This Row],[Column1]],mapping!A:L,11,FALSE),0),))</f>
        <v>2965</v>
      </c>
      <c r="L1566" s="139">
        <v>1</v>
      </c>
      <c r="M1566" s="60">
        <f>IF(W1566=mapping!$N$1,IFERROR(VLOOKUP(Table4[[#This Row],[Column1]],mapping!A:L,12,FALSE),0),IF(W1566&gt;mapping!$N$1,IFERROR(VLOOKUP(Table4[[#This Row],[Column1]],mapping!A:L,12,FALSE),0),0))</f>
        <v>2500</v>
      </c>
      <c r="N1566" s="58">
        <f>Table4[[#This Row],[ سعر اليومية ]]*3%*Table4[[#This Row],[عدد الدورات ]]</f>
        <v>88.95</v>
      </c>
      <c r="O1566" s="56">
        <f>Table4[[#This Row],[ سعر اليومية ]]*Table4[[#This Row],[عدد الدورات ]]-N1566</f>
        <v>2876.05</v>
      </c>
      <c r="P1566" s="194"/>
      <c r="Q1566" s="194"/>
      <c r="R1566" s="194"/>
      <c r="S1566" s="58">
        <f>(Table4[[#This Row],[سعر يومية السائق]]*Table4[[#This Row],[عدد الدورات ]])-SUM(Table4[[#This Row],[سلف ]:[خصم ]])+Table4[[#This Row],[اضافي ]]</f>
        <v>2500</v>
      </c>
      <c r="U1566" s="58">
        <f>Table4[[#This Row],[ سعر اليومية ]]*Table4[[#This Row],[عدد الدورات ]]-Table4[[#This Row],[سعر يومية السائق]]*L1566</f>
        <v>465</v>
      </c>
      <c r="V1566" s="58">
        <f>U1566-Table4[[#This Row],[W/H  3%]]</f>
        <v>376.05</v>
      </c>
      <c r="W1566" s="66" t="str">
        <f>Table4[[#This Row],[اليوم]]&amp;Table4[[#This Row],[الشهر ]]&amp;Table4[[#This Row],[العام]]</f>
        <v>262026</v>
      </c>
      <c r="X1566" s="66" t="s">
        <v>304</v>
      </c>
    </row>
    <row r="1567" spans="1:24" x14ac:dyDescent="0.3">
      <c r="A1567" s="62">
        <v>2</v>
      </c>
      <c r="B1567" s="62">
        <v>6</v>
      </c>
      <c r="C1567" s="62">
        <v>2026</v>
      </c>
      <c r="D1567" s="41" t="str">
        <f t="shared" si="96"/>
        <v>محمد جمال طوسونالمنيبسعوديهايد باركاتوبيس 28</v>
      </c>
      <c r="E1567" s="4">
        <v>5025</v>
      </c>
      <c r="F1567" s="41" t="str">
        <f>VLOOKUP(E1567,mapping!C:J,2,FALSE)</f>
        <v>محمد جمال طوسون</v>
      </c>
      <c r="G1567" s="41" t="str">
        <f>IFERROR(VLOOKUP(F1567,mapping!$D$3:$J$200,2,FALSE),0)</f>
        <v>المنيب</v>
      </c>
      <c r="H1567" s="41" t="str">
        <f>IFERROR(VLOOKUP(F1567,mapping!$D$3:$J$200,3,FALSE),0)</f>
        <v>سعودي</v>
      </c>
      <c r="I1567" s="41" t="str">
        <f>IFERROR(VLOOKUP(F1567,mapping!$D$3:$J$200,4,FALSE),0)</f>
        <v>هايد بارك</v>
      </c>
      <c r="J1567" s="41" t="str">
        <f>IFERROR(VLOOKUP(F1567,mapping!$D$3:$J$200,5,FALSE),0)</f>
        <v>اتوبيس 28</v>
      </c>
      <c r="K1567" s="63">
        <f>IF(W1567=mapping!$N$1,IFERROR(VLOOKUP(Table4[[#This Row],[Column1]],mapping!A:L,11,FALSE),0),IF(W1567&gt;mapping!$N$1,IFERROR(VLOOKUP(Table4[[#This Row],[Column1]],mapping!A:L,11,FALSE),0),))</f>
        <v>4634</v>
      </c>
      <c r="L1567" s="139">
        <v>1</v>
      </c>
      <c r="M1567" s="60">
        <f>IF(W1567=mapping!$N$1,IFERROR(VLOOKUP(Table4[[#This Row],[Column1]],mapping!A:L,12,FALSE),0),IF(W1567&gt;mapping!$N$1,IFERROR(VLOOKUP(Table4[[#This Row],[Column1]],mapping!A:L,12,FALSE),0),0))</f>
        <v>3800</v>
      </c>
      <c r="N1567" s="58">
        <f>Table4[[#This Row],[ سعر اليومية ]]*3%*Table4[[#This Row],[عدد الدورات ]]</f>
        <v>139.01999999999998</v>
      </c>
      <c r="O1567" s="56">
        <f>Table4[[#This Row],[ سعر اليومية ]]*Table4[[#This Row],[عدد الدورات ]]-N1567</f>
        <v>4494.9799999999996</v>
      </c>
      <c r="P1567" s="194"/>
      <c r="Q1567" s="194"/>
      <c r="R1567" s="194"/>
      <c r="S1567" s="58">
        <f>(Table4[[#This Row],[سعر يومية السائق]]*Table4[[#This Row],[عدد الدورات ]])-SUM(Table4[[#This Row],[سلف ]:[خصم ]])+Table4[[#This Row],[اضافي ]]</f>
        <v>3800</v>
      </c>
      <c r="U1567" s="58">
        <f>Table4[[#This Row],[ سعر اليومية ]]*Table4[[#This Row],[عدد الدورات ]]-Table4[[#This Row],[سعر يومية السائق]]*L1567</f>
        <v>834</v>
      </c>
      <c r="V1567" s="58">
        <f>U1567-Table4[[#This Row],[W/H  3%]]</f>
        <v>694.98</v>
      </c>
      <c r="W1567" s="66" t="str">
        <f>Table4[[#This Row],[اليوم]]&amp;Table4[[#This Row],[الشهر ]]&amp;Table4[[#This Row],[العام]]</f>
        <v>262026</v>
      </c>
      <c r="X1567" s="66" t="s">
        <v>304</v>
      </c>
    </row>
    <row r="1568" spans="1:24" x14ac:dyDescent="0.3">
      <c r="A1568" s="62">
        <v>2</v>
      </c>
      <c r="B1568" s="62">
        <v>6</v>
      </c>
      <c r="C1568" s="62">
        <v>2026</v>
      </c>
      <c r="D1568" s="41" t="str">
        <f t="shared" si="96"/>
        <v>مصطفي رشدي1المنيب 2 ورديةسعوديميفيداميكروباص صيني</v>
      </c>
      <c r="E1568" s="4">
        <v>5007</v>
      </c>
      <c r="F1568" s="41" t="str">
        <f>VLOOKUP(E1568,mapping!C:J,2,FALSE)</f>
        <v>مصطفي رشدي1</v>
      </c>
      <c r="G1568" s="41" t="str">
        <f>IFERROR(VLOOKUP(F1568,mapping!$D$3:$J$200,2,FALSE),0)</f>
        <v>المنيب 2 وردية</v>
      </c>
      <c r="H1568" s="41" t="str">
        <f>IFERROR(VLOOKUP(F1568,mapping!$D$3:$J$200,3,FALSE),0)</f>
        <v>سعودي</v>
      </c>
      <c r="I1568" s="41" t="str">
        <f>IFERROR(VLOOKUP(F1568,mapping!$D$3:$J$200,4,FALSE),0)</f>
        <v>ميفيدا</v>
      </c>
      <c r="J1568" s="41" t="str">
        <f>IFERROR(VLOOKUP(F1568,mapping!$D$3:$J$200,5,FALSE),0)</f>
        <v>ميكروباص صيني</v>
      </c>
      <c r="K1568" s="63">
        <f>IF(W1568=mapping!$N$1,IFERROR(VLOOKUP(Table4[[#This Row],[Column1]],mapping!A:L,11,FALSE),0),IF(W1568&gt;mapping!$N$1,IFERROR(VLOOKUP(Table4[[#This Row],[Column1]],mapping!A:L,11,FALSE),0),))</f>
        <v>2965</v>
      </c>
      <c r="L1568" s="139">
        <v>1</v>
      </c>
      <c r="M1568" s="60">
        <f>IF(W1568=mapping!$N$1,IFERROR(VLOOKUP(Table4[[#This Row],[Column1]],mapping!A:L,12,FALSE),0),IF(W1568&gt;mapping!$N$1,IFERROR(VLOOKUP(Table4[[#This Row],[Column1]],mapping!A:L,12,FALSE),0),0))</f>
        <v>2150</v>
      </c>
      <c r="N1568" s="58">
        <f>Table4[[#This Row],[ سعر اليومية ]]*3%*Table4[[#This Row],[عدد الدورات ]]</f>
        <v>88.95</v>
      </c>
      <c r="O1568" s="56">
        <f>Table4[[#This Row],[ سعر اليومية ]]*Table4[[#This Row],[عدد الدورات ]]-N1568</f>
        <v>2876.05</v>
      </c>
      <c r="P1568" s="194"/>
      <c r="Q1568" s="194"/>
      <c r="R1568" s="194"/>
      <c r="S1568" s="58">
        <f>(Table4[[#This Row],[سعر يومية السائق]]*Table4[[#This Row],[عدد الدورات ]])-SUM(Table4[[#This Row],[سلف ]:[خصم ]])+Table4[[#This Row],[اضافي ]]</f>
        <v>2150</v>
      </c>
      <c r="U1568" s="58">
        <f>Table4[[#This Row],[ سعر اليومية ]]*Table4[[#This Row],[عدد الدورات ]]-Table4[[#This Row],[سعر يومية السائق]]*L1568</f>
        <v>815</v>
      </c>
      <c r="V1568" s="58">
        <f>U1568-Table4[[#This Row],[W/H  3%]]</f>
        <v>726.05</v>
      </c>
      <c r="W1568" s="66" t="str">
        <f>Table4[[#This Row],[اليوم]]&amp;Table4[[#This Row],[الشهر ]]&amp;Table4[[#This Row],[العام]]</f>
        <v>262026</v>
      </c>
      <c r="X1568" s="66" t="s">
        <v>304</v>
      </c>
    </row>
    <row r="1569" spans="1:24" x14ac:dyDescent="0.3">
      <c r="A1569" s="62">
        <v>2</v>
      </c>
      <c r="B1569" s="62">
        <v>6</v>
      </c>
      <c r="C1569" s="62">
        <v>2026</v>
      </c>
      <c r="D1569" s="41" t="str">
        <f t="shared" si="96"/>
        <v>فرج 2حلوان 2 ورديةسعوديميفيداميكروباص صيني</v>
      </c>
      <c r="E1569" s="4">
        <v>5009</v>
      </c>
      <c r="F1569" s="41" t="str">
        <f>VLOOKUP(E1569,mapping!C:J,2,FALSE)</f>
        <v>فرج 2</v>
      </c>
      <c r="G1569" s="41" t="str">
        <f>IFERROR(VLOOKUP(F1569,mapping!$D$3:$J$200,2,FALSE),0)</f>
        <v>حلوان 2 وردية</v>
      </c>
      <c r="H1569" s="41" t="str">
        <f>IFERROR(VLOOKUP(F1569,mapping!$D$3:$J$200,3,FALSE),0)</f>
        <v>سعودي</v>
      </c>
      <c r="I1569" s="41" t="str">
        <f>IFERROR(VLOOKUP(F1569,mapping!$D$3:$J$200,4,FALSE),0)</f>
        <v>ميفيدا</v>
      </c>
      <c r="J1569" s="41" t="str">
        <f>IFERROR(VLOOKUP(F1569,mapping!$D$3:$J$200,5,FALSE),0)</f>
        <v>ميكروباص صيني</v>
      </c>
      <c r="K1569" s="63">
        <f>IF(W1569=mapping!$N$1,IFERROR(VLOOKUP(Table4[[#This Row],[Column1]],mapping!A:L,11,FALSE),0),IF(W1569&gt;mapping!$N$1,IFERROR(VLOOKUP(Table4[[#This Row],[Column1]],mapping!A:L,11,FALSE),0),))</f>
        <v>2965</v>
      </c>
      <c r="L1569" s="139">
        <v>1</v>
      </c>
      <c r="M1569" s="60">
        <f>IF(W1569=mapping!$N$1,IFERROR(VLOOKUP(Table4[[#This Row],[Column1]],mapping!A:L,12,FALSE),0),IF(W1569&gt;mapping!$N$1,IFERROR(VLOOKUP(Table4[[#This Row],[Column1]],mapping!A:L,12,FALSE),0),0))</f>
        <v>2250</v>
      </c>
      <c r="N1569" s="58">
        <f>Table4[[#This Row],[ سعر اليومية ]]*3%*Table4[[#This Row],[عدد الدورات ]]</f>
        <v>88.95</v>
      </c>
      <c r="O1569" s="56">
        <f>Table4[[#This Row],[ سعر اليومية ]]*Table4[[#This Row],[عدد الدورات ]]-N1569</f>
        <v>2876.05</v>
      </c>
      <c r="P1569" s="194"/>
      <c r="Q1569" s="194"/>
      <c r="R1569" s="194"/>
      <c r="S1569" s="58">
        <f>(Table4[[#This Row],[سعر يومية السائق]]*Table4[[#This Row],[عدد الدورات ]])-SUM(Table4[[#This Row],[سلف ]:[خصم ]])+Table4[[#This Row],[اضافي ]]</f>
        <v>2250</v>
      </c>
      <c r="U1569" s="58">
        <f>Table4[[#This Row],[ سعر اليومية ]]*Table4[[#This Row],[عدد الدورات ]]-Table4[[#This Row],[سعر يومية السائق]]*L1569</f>
        <v>715</v>
      </c>
      <c r="V1569" s="58">
        <f>U1569-Table4[[#This Row],[W/H  3%]]</f>
        <v>626.04999999999995</v>
      </c>
      <c r="W1569" s="66" t="str">
        <f>Table4[[#This Row],[اليوم]]&amp;Table4[[#This Row],[الشهر ]]&amp;Table4[[#This Row],[العام]]</f>
        <v>262026</v>
      </c>
      <c r="X1569" s="66" t="s">
        <v>304</v>
      </c>
    </row>
    <row r="1570" spans="1:24" x14ac:dyDescent="0.3">
      <c r="A1570" s="62">
        <v>2</v>
      </c>
      <c r="B1570" s="62">
        <v>6</v>
      </c>
      <c r="C1570" s="62">
        <v>2026</v>
      </c>
      <c r="D1570" s="41" t="str">
        <f t="shared" si="96"/>
        <v>فرج 3حلوان 2 ورديةسعوديالقطاميةاتوبيس 28</v>
      </c>
      <c r="E1570" s="4">
        <v>5010</v>
      </c>
      <c r="F1570" s="41" t="str">
        <f>VLOOKUP(E1570,mapping!C:J,2,FALSE)</f>
        <v>فرج 3</v>
      </c>
      <c r="G1570" s="41" t="str">
        <f>IFERROR(VLOOKUP(F1570,mapping!$D$3:$J$200,2,FALSE),0)</f>
        <v>حلوان 2 وردية</v>
      </c>
      <c r="H1570" s="41" t="str">
        <f>IFERROR(VLOOKUP(F1570,mapping!$D$3:$J$200,3,FALSE),0)</f>
        <v>سعودي</v>
      </c>
      <c r="I1570" s="41" t="str">
        <f>IFERROR(VLOOKUP(F1570,mapping!$D$3:$J$200,4,FALSE),0)</f>
        <v>القطامية</v>
      </c>
      <c r="J1570" s="41" t="str">
        <f>IFERROR(VLOOKUP(F1570,mapping!$D$3:$J$200,5,FALSE),0)</f>
        <v>اتوبيس 28</v>
      </c>
      <c r="K1570" s="63">
        <f>IF(W1570=mapping!$N$1,IFERROR(VLOOKUP(Table4[[#This Row],[Column1]],mapping!A:L,11,FALSE),0),IF(W1570&gt;mapping!$N$1,IFERROR(VLOOKUP(Table4[[#This Row],[Column1]],mapping!A:L,11,FALSE),0),))</f>
        <v>3415</v>
      </c>
      <c r="L1570" s="139">
        <v>1</v>
      </c>
      <c r="M1570" s="60">
        <f>IF(W1570=mapping!$N$1,IFERROR(VLOOKUP(Table4[[#This Row],[Column1]],mapping!A:L,12,FALSE),0),IF(W1570&gt;mapping!$N$1,IFERROR(VLOOKUP(Table4[[#This Row],[Column1]],mapping!A:L,12,FALSE),0),0))</f>
        <v>3400</v>
      </c>
      <c r="N1570" s="58">
        <f>Table4[[#This Row],[ سعر اليومية ]]*3%*Table4[[#This Row],[عدد الدورات ]]</f>
        <v>102.45</v>
      </c>
      <c r="O1570" s="56">
        <f>Table4[[#This Row],[ سعر اليومية ]]*Table4[[#This Row],[عدد الدورات ]]-N1570</f>
        <v>3312.55</v>
      </c>
      <c r="P1570" s="194"/>
      <c r="Q1570" s="194"/>
      <c r="R1570" s="194"/>
      <c r="S1570" s="58">
        <f>(Table4[[#This Row],[سعر يومية السائق]]*Table4[[#This Row],[عدد الدورات ]])-SUM(Table4[[#This Row],[سلف ]:[خصم ]])+Table4[[#This Row],[اضافي ]]</f>
        <v>3400</v>
      </c>
      <c r="U1570" s="58">
        <f>Table4[[#This Row],[ سعر اليومية ]]*Table4[[#This Row],[عدد الدورات ]]-Table4[[#This Row],[سعر يومية السائق]]*L1570</f>
        <v>15</v>
      </c>
      <c r="V1570" s="58">
        <f>U1570-Table4[[#This Row],[W/H  3%]]</f>
        <v>-87.45</v>
      </c>
      <c r="W1570" s="66" t="str">
        <f>Table4[[#This Row],[اليوم]]&amp;Table4[[#This Row],[الشهر ]]&amp;Table4[[#This Row],[العام]]</f>
        <v>262026</v>
      </c>
      <c r="X1570" s="66" t="s">
        <v>304</v>
      </c>
    </row>
    <row r="1571" spans="1:24" x14ac:dyDescent="0.3">
      <c r="A1571" s="62">
        <v>2</v>
      </c>
      <c r="B1571" s="62">
        <v>6</v>
      </c>
      <c r="C1571" s="62">
        <v>2026</v>
      </c>
      <c r="D1571" s="41" t="str">
        <f t="shared" si="96"/>
        <v>فرج 4مايو ورديةسعوديالقطاميةميكروباص</v>
      </c>
      <c r="E1571" s="4">
        <v>5011</v>
      </c>
      <c r="F1571" s="41" t="str">
        <f>VLOOKUP(E1571,mapping!C:J,2,FALSE)</f>
        <v>فرج 4</v>
      </c>
      <c r="G1571" s="41" t="str">
        <f>IFERROR(VLOOKUP(F1571,mapping!$D$3:$J$200,2,FALSE),0)</f>
        <v>مايو وردية</v>
      </c>
      <c r="H1571" s="41" t="str">
        <f>IFERROR(VLOOKUP(F1571,mapping!$D$3:$J$200,3,FALSE),0)</f>
        <v>سعودي</v>
      </c>
      <c r="I1571" s="41" t="str">
        <f>IFERROR(VLOOKUP(F1571,mapping!$D$3:$J$200,4,FALSE),0)</f>
        <v>القطامية</v>
      </c>
      <c r="J1571" s="41" t="str">
        <f>IFERROR(VLOOKUP(F1571,mapping!$D$3:$J$200,5,FALSE),0)</f>
        <v>ميكروباص</v>
      </c>
      <c r="K1571" s="63">
        <f>IF(W1571=mapping!$N$1,IFERROR(VLOOKUP(Table4[[#This Row],[Column1]],mapping!A:L,11,FALSE),0),IF(W1571&gt;mapping!$N$1,IFERROR(VLOOKUP(Table4[[#This Row],[Column1]],mapping!A:L,11,FALSE),0),))</f>
        <v>1222</v>
      </c>
      <c r="L1571" s="139">
        <v>1</v>
      </c>
      <c r="M1571" s="60">
        <f>IF(W1571=mapping!$N$1,IFERROR(VLOOKUP(Table4[[#This Row],[Column1]],mapping!A:L,12,FALSE),0),IF(W1571&gt;mapping!$N$1,IFERROR(VLOOKUP(Table4[[#This Row],[Column1]],mapping!A:L,12,FALSE),0),0))</f>
        <v>1180</v>
      </c>
      <c r="N1571" s="58">
        <f>Table4[[#This Row],[ سعر اليومية ]]*3%*Table4[[#This Row],[عدد الدورات ]]</f>
        <v>36.659999999999997</v>
      </c>
      <c r="O1571" s="56">
        <f>Table4[[#This Row],[ سعر اليومية ]]*Table4[[#This Row],[عدد الدورات ]]-N1571</f>
        <v>1185.3399999999999</v>
      </c>
      <c r="P1571" s="194"/>
      <c r="Q1571" s="194"/>
      <c r="R1571" s="194"/>
      <c r="S1571" s="58">
        <f>(Table4[[#This Row],[سعر يومية السائق]]*Table4[[#This Row],[عدد الدورات ]])-SUM(Table4[[#This Row],[سلف ]:[خصم ]])+Table4[[#This Row],[اضافي ]]</f>
        <v>1180</v>
      </c>
      <c r="U1571" s="58">
        <f>Table4[[#This Row],[ سعر اليومية ]]*Table4[[#This Row],[عدد الدورات ]]-Table4[[#This Row],[سعر يومية السائق]]*L1571</f>
        <v>42</v>
      </c>
      <c r="V1571" s="58">
        <f>U1571-Table4[[#This Row],[W/H  3%]]</f>
        <v>5.3400000000000034</v>
      </c>
      <c r="W1571" s="66" t="str">
        <f>Table4[[#This Row],[اليوم]]&amp;Table4[[#This Row],[الشهر ]]&amp;Table4[[#This Row],[العام]]</f>
        <v>262026</v>
      </c>
      <c r="X1571" s="66" t="s">
        <v>304</v>
      </c>
    </row>
    <row r="1572" spans="1:24" x14ac:dyDescent="0.3">
      <c r="A1572" s="62">
        <v>2</v>
      </c>
      <c r="B1572" s="62">
        <v>6</v>
      </c>
      <c r="C1572" s="62">
        <v>2026</v>
      </c>
      <c r="D1572" s="41" t="str">
        <f t="shared" si="96"/>
        <v>مصطفي رشدي3المنيب5شفتسعوديالقطاميةاتوبيس 28</v>
      </c>
      <c r="E1572" s="4">
        <v>5012</v>
      </c>
      <c r="F1572" s="41" t="str">
        <f>VLOOKUP(E1572,mapping!C:J,2,FALSE)</f>
        <v>مصطفي رشدي3</v>
      </c>
      <c r="G1572" s="41" t="str">
        <f>IFERROR(VLOOKUP(F1572,mapping!$D$3:$J$200,2,FALSE),0)</f>
        <v>المنيب5شفت</v>
      </c>
      <c r="H1572" s="41" t="str">
        <f>IFERROR(VLOOKUP(F1572,mapping!$D$3:$J$200,3,FALSE),0)</f>
        <v>سعودي</v>
      </c>
      <c r="I1572" s="41" t="str">
        <f>IFERROR(VLOOKUP(F1572,mapping!$D$3:$J$200,4,FALSE),0)</f>
        <v>القطامية</v>
      </c>
      <c r="J1572" s="41" t="str">
        <f>IFERROR(VLOOKUP(F1572,mapping!$D$3:$J$200,5,FALSE),0)</f>
        <v>اتوبيس 28</v>
      </c>
      <c r="K1572" s="63">
        <f>IF(W1572=mapping!$N$1,IFERROR(VLOOKUP(Table4[[#This Row],[Column1]],mapping!A:L,11,FALSE),0),IF(W1572&gt;mapping!$N$1,IFERROR(VLOOKUP(Table4[[#This Row],[Column1]],mapping!A:L,11,FALSE),0),))</f>
        <v>2649</v>
      </c>
      <c r="L1572" s="139">
        <v>1</v>
      </c>
      <c r="M1572" s="60">
        <f>IF(W1572=mapping!$N$1,IFERROR(VLOOKUP(Table4[[#This Row],[Column1]],mapping!A:L,12,FALSE),0),IF(W1572&gt;mapping!$N$1,IFERROR(VLOOKUP(Table4[[#This Row],[Column1]],mapping!A:L,12,FALSE),0),0))</f>
        <v>2060</v>
      </c>
      <c r="N1572" s="58">
        <f>Table4[[#This Row],[ سعر اليومية ]]*3%*Table4[[#This Row],[عدد الدورات ]]</f>
        <v>79.47</v>
      </c>
      <c r="O1572" s="56">
        <f>Table4[[#This Row],[ سعر اليومية ]]*Table4[[#This Row],[عدد الدورات ]]-N1572</f>
        <v>2569.5300000000002</v>
      </c>
      <c r="P1572" s="194"/>
      <c r="Q1572" s="194"/>
      <c r="R1572" s="194"/>
      <c r="S1572" s="58">
        <f>(Table4[[#This Row],[سعر يومية السائق]]*Table4[[#This Row],[عدد الدورات ]])-SUM(Table4[[#This Row],[سلف ]:[خصم ]])+Table4[[#This Row],[اضافي ]]</f>
        <v>2060</v>
      </c>
      <c r="U1572" s="58">
        <f>Table4[[#This Row],[ سعر اليومية ]]*Table4[[#This Row],[عدد الدورات ]]-Table4[[#This Row],[سعر يومية السائق]]*L1572</f>
        <v>589</v>
      </c>
      <c r="V1572" s="58">
        <f>U1572-Table4[[#This Row],[W/H  3%]]</f>
        <v>509.53</v>
      </c>
      <c r="W1572" s="66" t="str">
        <f>Table4[[#This Row],[اليوم]]&amp;Table4[[#This Row],[الشهر ]]&amp;Table4[[#This Row],[العام]]</f>
        <v>262026</v>
      </c>
      <c r="X1572" s="66" t="s">
        <v>304</v>
      </c>
    </row>
    <row r="1573" spans="1:24" x14ac:dyDescent="0.3">
      <c r="A1573" s="62">
        <v>2</v>
      </c>
      <c r="B1573" s="62">
        <v>6</v>
      </c>
      <c r="C1573" s="62">
        <v>2026</v>
      </c>
      <c r="D1573" s="41" t="str">
        <f t="shared" si="96"/>
        <v>مصطفي رشدي4المنيب Wصباحيةسعوديالقطاميةاتوبيس 28</v>
      </c>
      <c r="E1573" s="4">
        <v>5013</v>
      </c>
      <c r="F1573" s="41" t="str">
        <f>VLOOKUP(E1573,mapping!C:J,2,FALSE)</f>
        <v>مصطفي رشدي4</v>
      </c>
      <c r="G1573" s="41" t="str">
        <f>IFERROR(VLOOKUP(F1573,mapping!$D$3:$J$200,2,FALSE),0)</f>
        <v>المنيب Wصباحية</v>
      </c>
      <c r="H1573" s="41" t="str">
        <f>IFERROR(VLOOKUP(F1573,mapping!$D$3:$J$200,3,FALSE),0)</f>
        <v>سعودي</v>
      </c>
      <c r="I1573" s="41" t="str">
        <f>IFERROR(VLOOKUP(F1573,mapping!$D$3:$J$200,4,FALSE),0)</f>
        <v>القطامية</v>
      </c>
      <c r="J1573" s="41" t="str">
        <f>IFERROR(VLOOKUP(F1573,mapping!$D$3:$J$200,5,FALSE),0)</f>
        <v>اتوبيس 28</v>
      </c>
      <c r="K1573" s="63">
        <f>IF(W1573=mapping!$N$1,IFERROR(VLOOKUP(Table4[[#This Row],[Column1]],mapping!A:L,11,FALSE),0),IF(W1573&gt;mapping!$N$1,IFERROR(VLOOKUP(Table4[[#This Row],[Column1]],mapping!A:L,11,FALSE),0),))</f>
        <v>1059</v>
      </c>
      <c r="L1573" s="139">
        <v>1</v>
      </c>
      <c r="M1573" s="60">
        <f>IF(W1573=mapping!$N$1,IFERROR(VLOOKUP(Table4[[#This Row],[Column1]],mapping!A:L,12,FALSE),0),IF(W1573&gt;mapping!$N$1,IFERROR(VLOOKUP(Table4[[#This Row],[Column1]],mapping!A:L,12,FALSE),0),0))</f>
        <v>1000</v>
      </c>
      <c r="N1573" s="58">
        <f>Table4[[#This Row],[ سعر اليومية ]]*3%*Table4[[#This Row],[عدد الدورات ]]</f>
        <v>31.77</v>
      </c>
      <c r="O1573" s="56">
        <f>Table4[[#This Row],[ سعر اليومية ]]*Table4[[#This Row],[عدد الدورات ]]-N1573</f>
        <v>1027.23</v>
      </c>
      <c r="P1573" s="194"/>
      <c r="Q1573" s="194"/>
      <c r="R1573" s="194"/>
      <c r="S1573" s="58">
        <f>(Table4[[#This Row],[سعر يومية السائق]]*Table4[[#This Row],[عدد الدورات ]])-SUM(Table4[[#This Row],[سلف ]:[خصم ]])+Table4[[#This Row],[اضافي ]]</f>
        <v>1000</v>
      </c>
      <c r="U1573" s="58">
        <f>Table4[[#This Row],[ سعر اليومية ]]*Table4[[#This Row],[عدد الدورات ]]-Table4[[#This Row],[سعر يومية السائق]]*L1573</f>
        <v>59</v>
      </c>
      <c r="V1573" s="58">
        <f>U1573-Table4[[#This Row],[W/H  3%]]</f>
        <v>27.23</v>
      </c>
      <c r="W1573" s="66" t="str">
        <f>Table4[[#This Row],[اليوم]]&amp;Table4[[#This Row],[الشهر ]]&amp;Table4[[#This Row],[العام]]</f>
        <v>262026</v>
      </c>
      <c r="X1573" s="66" t="s">
        <v>304</v>
      </c>
    </row>
    <row r="1574" spans="1:24" x14ac:dyDescent="0.3">
      <c r="A1574" s="62">
        <v>2</v>
      </c>
      <c r="B1574" s="62">
        <v>6</v>
      </c>
      <c r="C1574" s="62">
        <v>2026</v>
      </c>
      <c r="D1574" s="41" t="str">
        <f t="shared" si="96"/>
        <v>مصطفي رشدي5صقر 2 ورديةسعوديالقطاميةاتوبيس 28</v>
      </c>
      <c r="E1574" s="4">
        <v>5014</v>
      </c>
      <c r="F1574" s="41" t="str">
        <f>VLOOKUP(E1574,mapping!C:J,2,FALSE)</f>
        <v>مصطفي رشدي5</v>
      </c>
      <c r="G1574" s="41" t="str">
        <f>IFERROR(VLOOKUP(F1574,mapping!$D$3:$J$200,2,FALSE),0)</f>
        <v>صقر 2 وردية</v>
      </c>
      <c r="H1574" s="41" t="str">
        <f>IFERROR(VLOOKUP(F1574,mapping!$D$3:$J$200,3,FALSE),0)</f>
        <v>سعودي</v>
      </c>
      <c r="I1574" s="41" t="str">
        <f>IFERROR(VLOOKUP(F1574,mapping!$D$3:$J$200,4,FALSE),0)</f>
        <v>القطامية</v>
      </c>
      <c r="J1574" s="41" t="str">
        <f>IFERROR(VLOOKUP(F1574,mapping!$D$3:$J$200,5,FALSE),0)</f>
        <v>اتوبيس 28</v>
      </c>
      <c r="K1574" s="63">
        <f>IF(W1574=mapping!$N$1,IFERROR(VLOOKUP(Table4[[#This Row],[Column1]],mapping!A:L,11,FALSE),0),IF(W1574&gt;mapping!$N$1,IFERROR(VLOOKUP(Table4[[#This Row],[Column1]],mapping!A:L,11,FALSE),0),))</f>
        <v>2120</v>
      </c>
      <c r="L1574" s="139">
        <v>1</v>
      </c>
      <c r="M1574" s="60">
        <f>IF(W1574=mapping!$N$1,IFERROR(VLOOKUP(Table4[[#This Row],[Column1]],mapping!A:L,12,FALSE),0),IF(W1574&gt;mapping!$N$1,IFERROR(VLOOKUP(Table4[[#This Row],[Column1]],mapping!A:L,12,FALSE),0),0))</f>
        <v>1780</v>
      </c>
      <c r="N1574" s="58">
        <f>Table4[[#This Row],[ سعر اليومية ]]*3%*Table4[[#This Row],[عدد الدورات ]]</f>
        <v>63.599999999999994</v>
      </c>
      <c r="O1574" s="56">
        <f>Table4[[#This Row],[ سعر اليومية ]]*Table4[[#This Row],[عدد الدورات ]]-N1574</f>
        <v>2056.4</v>
      </c>
      <c r="P1574" s="194"/>
      <c r="Q1574" s="194"/>
      <c r="R1574" s="194"/>
      <c r="S1574" s="58">
        <f>(Table4[[#This Row],[سعر يومية السائق]]*Table4[[#This Row],[عدد الدورات ]])-SUM(Table4[[#This Row],[سلف ]:[خصم ]])+Table4[[#This Row],[اضافي ]]</f>
        <v>1780</v>
      </c>
      <c r="U1574" s="58">
        <f>Table4[[#This Row],[ سعر اليومية ]]*Table4[[#This Row],[عدد الدورات ]]-Table4[[#This Row],[سعر يومية السائق]]*L1574</f>
        <v>340</v>
      </c>
      <c r="V1574" s="58">
        <f>U1574-Table4[[#This Row],[W/H  3%]]</f>
        <v>276.39999999999998</v>
      </c>
      <c r="W1574" s="66" t="str">
        <f>Table4[[#This Row],[اليوم]]&amp;Table4[[#This Row],[الشهر ]]&amp;Table4[[#This Row],[العام]]</f>
        <v>262026</v>
      </c>
      <c r="X1574" s="66" t="s">
        <v>304</v>
      </c>
    </row>
    <row r="1575" spans="1:24" x14ac:dyDescent="0.3">
      <c r="A1575" s="62">
        <v>2</v>
      </c>
      <c r="B1575" s="62">
        <v>6</v>
      </c>
      <c r="C1575" s="62">
        <v>2026</v>
      </c>
      <c r="D1575" s="41" t="str">
        <f t="shared" si="96"/>
        <v>مصطفي رشدي6المنيب 2 ورديةسعوديالقطاميةاتوبيس 28</v>
      </c>
      <c r="E1575" s="4">
        <v>5027</v>
      </c>
      <c r="F1575" s="41" t="str">
        <f>VLOOKUP(E1575,mapping!C:J,2,FALSE)</f>
        <v>مصطفي رشدي6</v>
      </c>
      <c r="G1575" s="41" t="str">
        <f>IFERROR(VLOOKUP(F1575,mapping!$D$3:$J$200,2,FALSE),0)</f>
        <v>المنيب 2 وردية</v>
      </c>
      <c r="H1575" s="41" t="str">
        <f>IFERROR(VLOOKUP(F1575,mapping!$D$3:$J$200,3,FALSE),0)</f>
        <v>سعودي</v>
      </c>
      <c r="I1575" s="41" t="str">
        <f>IFERROR(VLOOKUP(F1575,mapping!$D$3:$J$200,4,FALSE),0)</f>
        <v>القطامية</v>
      </c>
      <c r="J1575" s="41" t="str">
        <f>IFERROR(VLOOKUP(F1575,mapping!$D$3:$J$200,5,FALSE),0)</f>
        <v>اتوبيس 28</v>
      </c>
      <c r="K1575" s="63">
        <f>IF(W1575=mapping!$N$1,IFERROR(VLOOKUP(Table4[[#This Row],[Column1]],mapping!A:L,11,FALSE),0),IF(W1575&gt;mapping!$N$1,IFERROR(VLOOKUP(Table4[[#This Row],[Column1]],mapping!A:L,11,FALSE),0),))</f>
        <v>3944</v>
      </c>
      <c r="L1575" s="139">
        <v>1</v>
      </c>
      <c r="M1575" s="60">
        <f>IF(W1575=mapping!$N$1,IFERROR(VLOOKUP(Table4[[#This Row],[Column1]],mapping!A:L,12,FALSE),0),IF(W1575&gt;mapping!$N$1,IFERROR(VLOOKUP(Table4[[#This Row],[Column1]],mapping!A:L,12,FALSE),0),0))</f>
        <v>3600</v>
      </c>
      <c r="N1575" s="58">
        <f>Table4[[#This Row],[ سعر اليومية ]]*3%*Table4[[#This Row],[عدد الدورات ]]</f>
        <v>118.32</v>
      </c>
      <c r="O1575" s="56">
        <f>Table4[[#This Row],[ سعر اليومية ]]*Table4[[#This Row],[عدد الدورات ]]-N1575</f>
        <v>3825.68</v>
      </c>
      <c r="P1575" s="194"/>
      <c r="Q1575" s="194"/>
      <c r="R1575" s="194"/>
      <c r="S1575" s="58">
        <f>(Table4[[#This Row],[سعر يومية السائق]]*Table4[[#This Row],[عدد الدورات ]])-SUM(Table4[[#This Row],[سلف ]:[خصم ]])+Table4[[#This Row],[اضافي ]]</f>
        <v>3600</v>
      </c>
      <c r="U1575" s="58">
        <f>Table4[[#This Row],[ سعر اليومية ]]*Table4[[#This Row],[عدد الدورات ]]-Table4[[#This Row],[سعر يومية السائق]]*L1575</f>
        <v>344</v>
      </c>
      <c r="V1575" s="58">
        <f>U1575-Table4[[#This Row],[W/H  3%]]</f>
        <v>225.68</v>
      </c>
      <c r="W1575" s="66" t="str">
        <f>Table4[[#This Row],[اليوم]]&amp;Table4[[#This Row],[الشهر ]]&amp;Table4[[#This Row],[العام]]</f>
        <v>262026</v>
      </c>
      <c r="X1575" s="66" t="s">
        <v>304</v>
      </c>
    </row>
    <row r="1576" spans="1:24" x14ac:dyDescent="0.3">
      <c r="A1576" s="62">
        <v>2</v>
      </c>
      <c r="B1576" s="62">
        <v>6</v>
      </c>
      <c r="C1576" s="62">
        <v>2026</v>
      </c>
      <c r="D1576" s="41" t="str">
        <f t="shared" si="96"/>
        <v>كرم ترك 1قليوب 2 ورديةسعوديالقطاميةاتوبيس 28</v>
      </c>
      <c r="E1576" s="4">
        <v>5015</v>
      </c>
      <c r="F1576" s="41" t="str">
        <f>VLOOKUP(E1576,mapping!C:J,2,FALSE)</f>
        <v>كرم ترك 1</v>
      </c>
      <c r="G1576" s="41" t="str">
        <f>IFERROR(VLOOKUP(F1576,mapping!$D$3:$J$200,2,FALSE),0)</f>
        <v>قليوب 2 وردية</v>
      </c>
      <c r="H1576" s="41" t="str">
        <f>IFERROR(VLOOKUP(F1576,mapping!$D$3:$J$200,3,FALSE),0)</f>
        <v>سعودي</v>
      </c>
      <c r="I1576" s="41" t="str">
        <f>IFERROR(VLOOKUP(F1576,mapping!$D$3:$J$200,4,FALSE),0)</f>
        <v>القطامية</v>
      </c>
      <c r="J1576" s="41" t="str">
        <f>IFERROR(VLOOKUP(F1576,mapping!$D$3:$J$200,5,FALSE),0)</f>
        <v>اتوبيس 28</v>
      </c>
      <c r="K1576" s="63">
        <f>IF(W1576=mapping!$N$1,IFERROR(VLOOKUP(Table4[[#This Row],[Column1]],mapping!A:L,11,FALSE),0),IF(W1576&gt;mapping!$N$1,IFERROR(VLOOKUP(Table4[[#This Row],[Column1]],mapping!A:L,11,FALSE),0),))</f>
        <v>3959</v>
      </c>
      <c r="L1576" s="139">
        <v>1</v>
      </c>
      <c r="M1576" s="60">
        <f>IF(W1576=mapping!$N$1,IFERROR(VLOOKUP(Table4[[#This Row],[Column1]],mapping!A:L,12,FALSE),0),IF(W1576&gt;mapping!$N$1,IFERROR(VLOOKUP(Table4[[#This Row],[Column1]],mapping!A:L,12,FALSE),0),0))</f>
        <v>4200</v>
      </c>
      <c r="N1576" s="58">
        <f>Table4[[#This Row],[ سعر اليومية ]]*3%*Table4[[#This Row],[عدد الدورات ]]</f>
        <v>118.77</v>
      </c>
      <c r="O1576" s="56">
        <f>Table4[[#This Row],[ سعر اليومية ]]*Table4[[#This Row],[عدد الدورات ]]-N1576</f>
        <v>3840.23</v>
      </c>
      <c r="P1576" s="194"/>
      <c r="Q1576" s="194"/>
      <c r="R1576" s="194"/>
      <c r="S1576" s="58">
        <f>(Table4[[#This Row],[سعر يومية السائق]]*Table4[[#This Row],[عدد الدورات ]])-SUM(Table4[[#This Row],[سلف ]:[خصم ]])+Table4[[#This Row],[اضافي ]]</f>
        <v>4200</v>
      </c>
      <c r="U1576" s="58">
        <f>Table4[[#This Row],[ سعر اليومية ]]*Table4[[#This Row],[عدد الدورات ]]-Table4[[#This Row],[سعر يومية السائق]]*L1576</f>
        <v>-241</v>
      </c>
      <c r="V1576" s="58">
        <f>U1576-Table4[[#This Row],[W/H  3%]]</f>
        <v>-359.77</v>
      </c>
      <c r="W1576" s="66" t="str">
        <f>Table4[[#This Row],[اليوم]]&amp;Table4[[#This Row],[الشهر ]]&amp;Table4[[#This Row],[العام]]</f>
        <v>262026</v>
      </c>
      <c r="X1576" s="66" t="s">
        <v>304</v>
      </c>
    </row>
    <row r="1577" spans="1:24" x14ac:dyDescent="0.3">
      <c r="A1577" s="62">
        <v>2</v>
      </c>
      <c r="B1577" s="62">
        <v>6</v>
      </c>
      <c r="C1577" s="62">
        <v>2026</v>
      </c>
      <c r="D1577" s="41" t="str">
        <f t="shared" si="96"/>
        <v>كرم ترك 2قليوب 2 ورديةسعوديمدينتي اتوبيس 28</v>
      </c>
      <c r="E1577" s="4">
        <v>5017</v>
      </c>
      <c r="F1577" s="41" t="str">
        <f>VLOOKUP(E1577,mapping!C:J,2,FALSE)</f>
        <v>كرم ترك 2</v>
      </c>
      <c r="G1577" s="41" t="str">
        <f>IFERROR(VLOOKUP(F1577,mapping!$D$3:$J$200,2,FALSE),0)</f>
        <v>قليوب 2 وردية</v>
      </c>
      <c r="H1577" s="41" t="str">
        <f>IFERROR(VLOOKUP(F1577,mapping!$D$3:$J$200,3,FALSE),0)</f>
        <v>سعودي</v>
      </c>
      <c r="I1577" s="41" t="str">
        <f>IFERROR(VLOOKUP(F1577,mapping!$D$3:$J$200,4,FALSE),0)</f>
        <v xml:space="preserve">مدينتي </v>
      </c>
      <c r="J1577" s="41" t="str">
        <f>IFERROR(VLOOKUP(F1577,mapping!$D$3:$J$200,5,FALSE),0)</f>
        <v>اتوبيس 28</v>
      </c>
      <c r="K1577" s="63">
        <f>IF(W1577=mapping!$N$1,IFERROR(VLOOKUP(Table4[[#This Row],[Column1]],mapping!A:L,11,FALSE),0),IF(W1577&gt;mapping!$N$1,IFERROR(VLOOKUP(Table4[[#This Row],[Column1]],mapping!A:L,11,FALSE),0),))</f>
        <v>4634</v>
      </c>
      <c r="L1577" s="139">
        <v>1</v>
      </c>
      <c r="M1577" s="60">
        <f>IF(W1577=mapping!$N$1,IFERROR(VLOOKUP(Table4[[#This Row],[Column1]],mapping!A:L,12,FALSE),0),IF(W1577&gt;mapping!$N$1,IFERROR(VLOOKUP(Table4[[#This Row],[Column1]],mapping!A:L,12,FALSE),0),0))</f>
        <v>4150</v>
      </c>
      <c r="N1577" s="58">
        <f>Table4[[#This Row],[ سعر اليومية ]]*3%*Table4[[#This Row],[عدد الدورات ]]</f>
        <v>139.01999999999998</v>
      </c>
      <c r="O1577" s="56">
        <f>Table4[[#This Row],[ سعر اليومية ]]*Table4[[#This Row],[عدد الدورات ]]-N1577</f>
        <v>4494.9799999999996</v>
      </c>
      <c r="P1577" s="194"/>
      <c r="Q1577" s="194"/>
      <c r="R1577" s="194"/>
      <c r="S1577" s="58">
        <f>(Table4[[#This Row],[سعر يومية السائق]]*Table4[[#This Row],[عدد الدورات ]])-SUM(Table4[[#This Row],[سلف ]:[خصم ]])+Table4[[#This Row],[اضافي ]]</f>
        <v>4150</v>
      </c>
      <c r="U1577" s="58">
        <f>Table4[[#This Row],[ سعر اليومية ]]*Table4[[#This Row],[عدد الدورات ]]-Table4[[#This Row],[سعر يومية السائق]]*L1577</f>
        <v>484</v>
      </c>
      <c r="V1577" s="58">
        <f>U1577-Table4[[#This Row],[W/H  3%]]</f>
        <v>344.98</v>
      </c>
      <c r="W1577" s="66" t="str">
        <f>Table4[[#This Row],[اليوم]]&amp;Table4[[#This Row],[الشهر ]]&amp;Table4[[#This Row],[العام]]</f>
        <v>262026</v>
      </c>
      <c r="X1577" s="66" t="s">
        <v>304</v>
      </c>
    </row>
    <row r="1578" spans="1:24" x14ac:dyDescent="0.3">
      <c r="A1578" s="62">
        <v>2</v>
      </c>
      <c r="B1578" s="62">
        <v>6</v>
      </c>
      <c r="C1578" s="62">
        <v>2026</v>
      </c>
      <c r="D1578" s="41" t="str">
        <f t="shared" si="96"/>
        <v>كرم ترك 3قليوب 1 ورديةسعوديمدينتي اتوبيس 28</v>
      </c>
      <c r="E1578" s="4">
        <v>5018</v>
      </c>
      <c r="F1578" s="41" t="str">
        <f>VLOOKUP(E1578,mapping!C:J,2,FALSE)</f>
        <v>كرم ترك 3</v>
      </c>
      <c r="G1578" s="41" t="str">
        <f>IFERROR(VLOOKUP(F1578,mapping!$D$3:$J$200,2,FALSE),0)</f>
        <v>قليوب 1 وردية</v>
      </c>
      <c r="H1578" s="41" t="str">
        <f>IFERROR(VLOOKUP(F1578,mapping!$D$3:$J$200,3,FALSE),0)</f>
        <v>سعودي</v>
      </c>
      <c r="I1578" s="41" t="str">
        <f>IFERROR(VLOOKUP(F1578,mapping!$D$3:$J$200,4,FALSE),0)</f>
        <v xml:space="preserve">مدينتي </v>
      </c>
      <c r="J1578" s="41" t="str">
        <f>IFERROR(VLOOKUP(F1578,mapping!$D$3:$J$200,5,FALSE),0)</f>
        <v>اتوبيس 28</v>
      </c>
      <c r="K1578" s="63">
        <f>IF(W1578=mapping!$N$1,IFERROR(VLOOKUP(Table4[[#This Row],[Column1]],mapping!A:L,11,FALSE),0),IF(W1578&gt;mapping!$N$1,IFERROR(VLOOKUP(Table4[[#This Row],[Column1]],mapping!A:L,11,FALSE),0),))</f>
        <v>4634</v>
      </c>
      <c r="L1578" s="139">
        <v>1</v>
      </c>
      <c r="M1578" s="60">
        <f>IF(W1578=mapping!$N$1,IFERROR(VLOOKUP(Table4[[#This Row],[Column1]],mapping!A:L,12,FALSE),0),IF(W1578&gt;mapping!$N$1,IFERROR(VLOOKUP(Table4[[#This Row],[Column1]],mapping!A:L,12,FALSE),0),0))</f>
        <v>4000</v>
      </c>
      <c r="N1578" s="58">
        <f>Table4[[#This Row],[ سعر اليومية ]]*3%*Table4[[#This Row],[عدد الدورات ]]</f>
        <v>139.01999999999998</v>
      </c>
      <c r="O1578" s="56">
        <f>Table4[[#This Row],[ سعر اليومية ]]*Table4[[#This Row],[عدد الدورات ]]-N1578</f>
        <v>4494.9799999999996</v>
      </c>
      <c r="P1578" s="194"/>
      <c r="Q1578" s="194"/>
      <c r="R1578" s="194"/>
      <c r="S1578" s="58">
        <f>(Table4[[#This Row],[سعر يومية السائق]]*Table4[[#This Row],[عدد الدورات ]])-SUM(Table4[[#This Row],[سلف ]:[خصم ]])+Table4[[#This Row],[اضافي ]]</f>
        <v>4000</v>
      </c>
      <c r="U1578" s="58">
        <f>Table4[[#This Row],[ سعر اليومية ]]*Table4[[#This Row],[عدد الدورات ]]-Table4[[#This Row],[سعر يومية السائق]]*L1578</f>
        <v>634</v>
      </c>
      <c r="V1578" s="58">
        <f>U1578-Table4[[#This Row],[W/H  3%]]</f>
        <v>494.98</v>
      </c>
      <c r="W1578" s="66" t="str">
        <f>Table4[[#This Row],[اليوم]]&amp;Table4[[#This Row],[الشهر ]]&amp;Table4[[#This Row],[العام]]</f>
        <v>262026</v>
      </c>
      <c r="X1578" s="66" t="s">
        <v>304</v>
      </c>
    </row>
    <row r="1579" spans="1:24" x14ac:dyDescent="0.3">
      <c r="A1579" s="62">
        <v>2</v>
      </c>
      <c r="B1579" s="62">
        <v>6</v>
      </c>
      <c r="C1579" s="62">
        <v>2026</v>
      </c>
      <c r="D1579" s="41" t="str">
        <f t="shared" si="96"/>
        <v>كرم ترك 4عدلي منصور شفتسعوديمدينتي اتوبيس 28</v>
      </c>
      <c r="E1579" s="4">
        <v>5019</v>
      </c>
      <c r="F1579" s="41" t="str">
        <f>VLOOKUP(E1579,mapping!C:J,2,FALSE)</f>
        <v>كرم ترك 4</v>
      </c>
      <c r="G1579" s="41" t="str">
        <f>IFERROR(VLOOKUP(F1579,mapping!$D$3:$J$200,2,FALSE),0)</f>
        <v>عدلي منصور شفت</v>
      </c>
      <c r="H1579" s="41" t="str">
        <f>IFERROR(VLOOKUP(F1579,mapping!$D$3:$J$200,3,FALSE),0)</f>
        <v>سعودي</v>
      </c>
      <c r="I1579" s="41" t="str">
        <f>IFERROR(VLOOKUP(F1579,mapping!$D$3:$J$200,4,FALSE),0)</f>
        <v xml:space="preserve">مدينتي </v>
      </c>
      <c r="J1579" s="41" t="str">
        <f>IFERROR(VLOOKUP(F1579,mapping!$D$3:$J$200,5,FALSE),0)</f>
        <v>اتوبيس 28</v>
      </c>
      <c r="K1579" s="63">
        <f>IF(W1579=mapping!$N$1,IFERROR(VLOOKUP(Table4[[#This Row],[Column1]],mapping!A:L,11,FALSE),0),IF(W1579&gt;mapping!$N$1,IFERROR(VLOOKUP(Table4[[#This Row],[Column1]],mapping!A:L,11,FALSE),0),))</f>
        <v>741</v>
      </c>
      <c r="L1579" s="139">
        <v>1</v>
      </c>
      <c r="M1579" s="60">
        <f>IF(W1579=mapping!$N$1,IFERROR(VLOOKUP(Table4[[#This Row],[Column1]],mapping!A:L,12,FALSE),0),IF(W1579&gt;mapping!$N$1,IFERROR(VLOOKUP(Table4[[#This Row],[Column1]],mapping!A:L,12,FALSE),0),0))</f>
        <v>500</v>
      </c>
      <c r="N1579" s="58">
        <f>Table4[[#This Row],[ سعر اليومية ]]*3%*Table4[[#This Row],[عدد الدورات ]]</f>
        <v>22.23</v>
      </c>
      <c r="O1579" s="56">
        <f>Table4[[#This Row],[ سعر اليومية ]]*Table4[[#This Row],[عدد الدورات ]]-N1579</f>
        <v>718.77</v>
      </c>
      <c r="P1579" s="194"/>
      <c r="Q1579" s="194"/>
      <c r="R1579" s="194"/>
      <c r="S1579" s="58">
        <f>(Table4[[#This Row],[سعر يومية السائق]]*Table4[[#This Row],[عدد الدورات ]])-SUM(Table4[[#This Row],[سلف ]:[خصم ]])+Table4[[#This Row],[اضافي ]]</f>
        <v>500</v>
      </c>
      <c r="U1579" s="58">
        <f>Table4[[#This Row],[ سعر اليومية ]]*Table4[[#This Row],[عدد الدورات ]]-Table4[[#This Row],[سعر يومية السائق]]*L1579</f>
        <v>241</v>
      </c>
      <c r="V1579" s="58">
        <f>U1579-Table4[[#This Row],[W/H  3%]]</f>
        <v>218.77</v>
      </c>
      <c r="W1579" s="66" t="str">
        <f>Table4[[#This Row],[اليوم]]&amp;Table4[[#This Row],[الشهر ]]&amp;Table4[[#This Row],[العام]]</f>
        <v>262026</v>
      </c>
      <c r="X1579" s="66" t="s">
        <v>304</v>
      </c>
    </row>
    <row r="1580" spans="1:24" x14ac:dyDescent="0.3">
      <c r="A1580" s="62">
        <v>2</v>
      </c>
      <c r="B1580" s="62">
        <v>6</v>
      </c>
      <c r="C1580" s="62">
        <v>2026</v>
      </c>
      <c r="D1580" s="41" t="str">
        <f t="shared" si="96"/>
        <v>عماد النجار 4قليوب بيتوينسعوديمدينتي اتوبيس 28</v>
      </c>
      <c r="E1580" s="4">
        <v>5020</v>
      </c>
      <c r="F1580" s="41" t="str">
        <f>VLOOKUP(E1580,mapping!C:J,2,FALSE)</f>
        <v>عماد النجار 4</v>
      </c>
      <c r="G1580" s="41" t="str">
        <f>IFERROR(VLOOKUP(F1580,mapping!$D$3:$J$200,2,FALSE),0)</f>
        <v>قليوب بيتوين</v>
      </c>
      <c r="H1580" s="41" t="str">
        <f>IFERROR(VLOOKUP(F1580,mapping!$D$3:$J$200,3,FALSE),0)</f>
        <v>سعودي</v>
      </c>
      <c r="I1580" s="41" t="str">
        <f>IFERROR(VLOOKUP(F1580,mapping!$D$3:$J$200,4,FALSE),0)</f>
        <v xml:space="preserve">مدينتي </v>
      </c>
      <c r="J1580" s="41" t="str">
        <f>IFERROR(VLOOKUP(F1580,mapping!$D$3:$J$200,5,FALSE),0)</f>
        <v>اتوبيس 28</v>
      </c>
      <c r="K1580" s="63">
        <f>IF(W1580=mapping!$N$1,IFERROR(VLOOKUP(Table4[[#This Row],[Column1]],mapping!A:L,11,FALSE),0),IF(W1580&gt;mapping!$N$1,IFERROR(VLOOKUP(Table4[[#This Row],[Column1]],mapping!A:L,11,FALSE),0),))</f>
        <v>1482</v>
      </c>
      <c r="L1580" s="139">
        <v>1</v>
      </c>
      <c r="M1580" s="60">
        <f>IF(W1580=mapping!$N$1,IFERROR(VLOOKUP(Table4[[#This Row],[Column1]],mapping!A:L,12,FALSE),0),IF(W1580&gt;mapping!$N$1,IFERROR(VLOOKUP(Table4[[#This Row],[Column1]],mapping!A:L,12,FALSE),0),0))</f>
        <v>1400</v>
      </c>
      <c r="N1580" s="58">
        <f>Table4[[#This Row],[ سعر اليومية ]]*3%*Table4[[#This Row],[عدد الدورات ]]</f>
        <v>44.46</v>
      </c>
      <c r="O1580" s="56">
        <f>Table4[[#This Row],[ سعر اليومية ]]*Table4[[#This Row],[عدد الدورات ]]-N1580</f>
        <v>1437.54</v>
      </c>
      <c r="P1580" s="194"/>
      <c r="Q1580" s="194"/>
      <c r="R1580" s="194"/>
      <c r="S1580" s="58">
        <f>(Table4[[#This Row],[سعر يومية السائق]]*Table4[[#This Row],[عدد الدورات ]])-SUM(Table4[[#This Row],[سلف ]:[خصم ]])+Table4[[#This Row],[اضافي ]]</f>
        <v>1400</v>
      </c>
      <c r="U1580" s="58">
        <f>Table4[[#This Row],[ سعر اليومية ]]*Table4[[#This Row],[عدد الدورات ]]-Table4[[#This Row],[سعر يومية السائق]]*L1580</f>
        <v>82</v>
      </c>
      <c r="V1580" s="58">
        <f>U1580-Table4[[#This Row],[W/H  3%]]</f>
        <v>37.54</v>
      </c>
      <c r="W1580" s="66" t="str">
        <f>Table4[[#This Row],[اليوم]]&amp;Table4[[#This Row],[الشهر ]]&amp;Table4[[#This Row],[العام]]</f>
        <v>262026</v>
      </c>
      <c r="X1580" s="66" t="s">
        <v>304</v>
      </c>
    </row>
    <row r="1581" spans="1:24" x14ac:dyDescent="0.3">
      <c r="A1581" s="62">
        <v>2</v>
      </c>
      <c r="B1581" s="62">
        <v>6</v>
      </c>
      <c r="C1581" s="62">
        <v>2026</v>
      </c>
      <c r="D1581" s="41" t="str">
        <f t="shared" si="96"/>
        <v>ممدوح كيلاني6المنيب 1 وردية سعوديمدينتي ميكروباص صيني</v>
      </c>
      <c r="E1581" s="4">
        <v>5021</v>
      </c>
      <c r="F1581" s="41" t="str">
        <f>VLOOKUP(E1581,mapping!C:J,2,FALSE)</f>
        <v>ممدوح كيلاني6</v>
      </c>
      <c r="G1581" s="41" t="str">
        <f>IFERROR(VLOOKUP(F1581,mapping!$D$3:$J$200,2,FALSE),0)</f>
        <v xml:space="preserve">المنيب 1 وردية </v>
      </c>
      <c r="H1581" s="41" t="str">
        <f>IFERROR(VLOOKUP(F1581,mapping!$D$3:$J$200,3,FALSE),0)</f>
        <v>سعودي</v>
      </c>
      <c r="I1581" s="41" t="str">
        <f>IFERROR(VLOOKUP(F1581,mapping!$D$3:$J$200,4,FALSE),0)</f>
        <v xml:space="preserve">مدينتي </v>
      </c>
      <c r="J1581" s="41" t="str">
        <f>IFERROR(VLOOKUP(F1581,mapping!$D$3:$J$200,5,FALSE),0)</f>
        <v>ميكروباص صيني</v>
      </c>
      <c r="K1581" s="63">
        <f>IF(W1581=mapping!$N$1,IFERROR(VLOOKUP(Table4[[#This Row],[Column1]],mapping!A:L,11,FALSE),0),IF(W1581&gt;mapping!$N$1,IFERROR(VLOOKUP(Table4[[#This Row],[Column1]],mapping!A:L,11,FALSE),0),))</f>
        <v>1482</v>
      </c>
      <c r="L1581" s="139">
        <v>1</v>
      </c>
      <c r="M1581" s="60">
        <f>IF(W1581=mapping!$N$1,IFERROR(VLOOKUP(Table4[[#This Row],[Column1]],mapping!A:L,12,FALSE),0),IF(W1581&gt;mapping!$N$1,IFERROR(VLOOKUP(Table4[[#This Row],[Column1]],mapping!A:L,12,FALSE),0),0))</f>
        <v>1350</v>
      </c>
      <c r="N1581" s="58">
        <f>Table4[[#This Row],[ سعر اليومية ]]*3%*Table4[[#This Row],[عدد الدورات ]]</f>
        <v>44.46</v>
      </c>
      <c r="O1581" s="56">
        <f>Table4[[#This Row],[ سعر اليومية ]]*Table4[[#This Row],[عدد الدورات ]]-N1581</f>
        <v>1437.54</v>
      </c>
      <c r="P1581" s="194"/>
      <c r="Q1581" s="194"/>
      <c r="R1581" s="194"/>
      <c r="S1581" s="58">
        <f>(Table4[[#This Row],[سعر يومية السائق]]*Table4[[#This Row],[عدد الدورات ]])-SUM(Table4[[#This Row],[سلف ]:[خصم ]])+Table4[[#This Row],[اضافي ]]</f>
        <v>1350</v>
      </c>
      <c r="U1581" s="58">
        <f>Table4[[#This Row],[ سعر اليومية ]]*Table4[[#This Row],[عدد الدورات ]]-Table4[[#This Row],[سعر يومية السائق]]*L1581</f>
        <v>132</v>
      </c>
      <c r="V1581" s="58">
        <f>U1581-Table4[[#This Row],[W/H  3%]]</f>
        <v>87.539999999999992</v>
      </c>
      <c r="W1581" s="66" t="str">
        <f>Table4[[#This Row],[اليوم]]&amp;Table4[[#This Row],[الشهر ]]&amp;Table4[[#This Row],[العام]]</f>
        <v>262026</v>
      </c>
      <c r="X1581" s="66" t="s">
        <v>304</v>
      </c>
    </row>
    <row r="1582" spans="1:24" x14ac:dyDescent="0.3">
      <c r="A1582" s="62">
        <v>2</v>
      </c>
      <c r="B1582" s="62">
        <v>6</v>
      </c>
      <c r="C1582" s="62">
        <v>2026</v>
      </c>
      <c r="D1582" s="41" t="str">
        <f t="shared" si="96"/>
        <v>ممدوح كيلاني4المنيب 2 وردية سعوديمدينتي ميكروباص صيني</v>
      </c>
      <c r="E1582" s="4">
        <v>5022</v>
      </c>
      <c r="F1582" s="41" t="str">
        <f>VLOOKUP(E1582,mapping!C:J,2,FALSE)</f>
        <v>ممدوح كيلاني4</v>
      </c>
      <c r="G1582" s="41" t="str">
        <f>IFERROR(VLOOKUP(F1582,mapping!$D$3:$J$200,2,FALSE),0)</f>
        <v xml:space="preserve">المنيب 2 وردية </v>
      </c>
      <c r="H1582" s="41" t="str">
        <f>IFERROR(VLOOKUP(F1582,mapping!$D$3:$J$200,3,FALSE),0)</f>
        <v>سعودي</v>
      </c>
      <c r="I1582" s="41" t="str">
        <f>IFERROR(VLOOKUP(F1582,mapping!$D$3:$J$200,4,FALSE),0)</f>
        <v xml:space="preserve">مدينتي </v>
      </c>
      <c r="J1582" s="41" t="str">
        <f>IFERROR(VLOOKUP(F1582,mapping!$D$3:$J$200,5,FALSE),0)</f>
        <v>ميكروباص صيني</v>
      </c>
      <c r="K1582" s="63">
        <f>IF(W1582=mapping!$N$1,IFERROR(VLOOKUP(Table4[[#This Row],[Column1]],mapping!A:L,11,FALSE),0),IF(W1582&gt;mapping!$N$1,IFERROR(VLOOKUP(Table4[[#This Row],[Column1]],mapping!A:L,11,FALSE),0),))</f>
        <v>2965</v>
      </c>
      <c r="L1582" s="139">
        <v>1</v>
      </c>
      <c r="M1582" s="60">
        <f>IF(W1582=mapping!$N$1,IFERROR(VLOOKUP(Table4[[#This Row],[Column1]],mapping!A:L,12,FALSE),0),IF(W1582&gt;mapping!$N$1,IFERROR(VLOOKUP(Table4[[#This Row],[Column1]],mapping!A:L,12,FALSE),0),0))</f>
        <v>2600</v>
      </c>
      <c r="N1582" s="58">
        <f>Table4[[#This Row],[ سعر اليومية ]]*3%*Table4[[#This Row],[عدد الدورات ]]</f>
        <v>88.95</v>
      </c>
      <c r="O1582" s="56">
        <f>Table4[[#This Row],[ سعر اليومية ]]*Table4[[#This Row],[عدد الدورات ]]-N1582</f>
        <v>2876.05</v>
      </c>
      <c r="P1582" s="194"/>
      <c r="Q1582" s="194"/>
      <c r="R1582" s="194"/>
      <c r="S1582" s="58">
        <f>(Table4[[#This Row],[سعر يومية السائق]]*Table4[[#This Row],[عدد الدورات ]])-SUM(Table4[[#This Row],[سلف ]:[خصم ]])+Table4[[#This Row],[اضافي ]]</f>
        <v>2600</v>
      </c>
      <c r="U1582" s="58">
        <f>Table4[[#This Row],[ سعر اليومية ]]*Table4[[#This Row],[عدد الدورات ]]-Table4[[#This Row],[سعر يومية السائق]]*L1582</f>
        <v>365</v>
      </c>
      <c r="V1582" s="58">
        <f>U1582-Table4[[#This Row],[W/H  3%]]</f>
        <v>276.05</v>
      </c>
      <c r="W1582" s="66" t="str">
        <f>Table4[[#This Row],[اليوم]]&amp;Table4[[#This Row],[الشهر ]]&amp;Table4[[#This Row],[العام]]</f>
        <v>262026</v>
      </c>
      <c r="X1582" s="66" t="s">
        <v>304</v>
      </c>
    </row>
    <row r="1583" spans="1:24" x14ac:dyDescent="0.3">
      <c r="A1583" s="62">
        <v>2</v>
      </c>
      <c r="B1583" s="62">
        <v>6</v>
      </c>
      <c r="C1583" s="62">
        <v>2026</v>
      </c>
      <c r="D1583" s="41" t="str">
        <f t="shared" si="96"/>
        <v>فرج 5حلوان 2 ورديةسعوديمدينتي اتوبيس 28</v>
      </c>
      <c r="E1583" s="4">
        <v>5023</v>
      </c>
      <c r="F1583" s="41" t="str">
        <f>VLOOKUP(E1583,mapping!C:J,2,FALSE)</f>
        <v>فرج 5</v>
      </c>
      <c r="G1583" s="41" t="str">
        <f>IFERROR(VLOOKUP(F1583,mapping!$D$3:$J$200,2,FALSE),0)</f>
        <v>حلوان 2 وردية</v>
      </c>
      <c r="H1583" s="41" t="str">
        <f>IFERROR(VLOOKUP(F1583,mapping!$D$3:$J$200,3,FALSE),0)</f>
        <v>سعودي</v>
      </c>
      <c r="I1583" s="41" t="str">
        <f>IFERROR(VLOOKUP(F1583,mapping!$D$3:$J$200,4,FALSE),0)</f>
        <v xml:space="preserve">مدينتي </v>
      </c>
      <c r="J1583" s="41" t="str">
        <f>IFERROR(VLOOKUP(F1583,mapping!$D$3:$J$200,5,FALSE),0)</f>
        <v>اتوبيس 28</v>
      </c>
      <c r="K1583" s="63">
        <f>IF(W1583=mapping!$N$1,IFERROR(VLOOKUP(Table4[[#This Row],[Column1]],mapping!A:L,11,FALSE),0),IF(W1583&gt;mapping!$N$1,IFERROR(VLOOKUP(Table4[[#This Row],[Column1]],mapping!A:L,11,FALSE),0),))</f>
        <v>4634</v>
      </c>
      <c r="L1583" s="139">
        <v>1</v>
      </c>
      <c r="M1583" s="60">
        <f>IF(W1583=mapping!$N$1,IFERROR(VLOOKUP(Table4[[#This Row],[Column1]],mapping!A:L,12,FALSE),0),IF(W1583&gt;mapping!$N$1,IFERROR(VLOOKUP(Table4[[#This Row],[Column1]],mapping!A:L,12,FALSE),0),0))</f>
        <v>4100</v>
      </c>
      <c r="N1583" s="58">
        <f>Table4[[#This Row],[ سعر اليومية ]]*3%*Table4[[#This Row],[عدد الدورات ]]</f>
        <v>139.01999999999998</v>
      </c>
      <c r="O1583" s="56">
        <f>Table4[[#This Row],[ سعر اليومية ]]*Table4[[#This Row],[عدد الدورات ]]-N1583</f>
        <v>4494.9799999999996</v>
      </c>
      <c r="P1583" s="194"/>
      <c r="Q1583" s="194"/>
      <c r="R1583" s="194"/>
      <c r="S1583" s="58">
        <f>(Table4[[#This Row],[سعر يومية السائق]]*Table4[[#This Row],[عدد الدورات ]])-SUM(Table4[[#This Row],[سلف ]:[خصم ]])+Table4[[#This Row],[اضافي ]]</f>
        <v>4100</v>
      </c>
      <c r="U1583" s="58">
        <f>Table4[[#This Row],[ سعر اليومية ]]*Table4[[#This Row],[عدد الدورات ]]-Table4[[#This Row],[سعر يومية السائق]]*L1583</f>
        <v>534</v>
      </c>
      <c r="V1583" s="58">
        <f>U1583-Table4[[#This Row],[W/H  3%]]</f>
        <v>394.98</v>
      </c>
      <c r="W1583" s="66" t="str">
        <f>Table4[[#This Row],[اليوم]]&amp;Table4[[#This Row],[الشهر ]]&amp;Table4[[#This Row],[العام]]</f>
        <v>262026</v>
      </c>
      <c r="X1583" s="66" t="s">
        <v>304</v>
      </c>
    </row>
    <row r="1584" spans="1:24" x14ac:dyDescent="0.3">
      <c r="A1584" s="62">
        <v>2</v>
      </c>
      <c r="B1584" s="62">
        <v>6</v>
      </c>
      <c r="C1584" s="62">
        <v>2026</v>
      </c>
      <c r="D1584" s="41" t="str">
        <f t="shared" si="96"/>
        <v>سيد الحاويالحلميةسعوديمدينتي اتوبيس 28</v>
      </c>
      <c r="E1584" s="4">
        <v>5024</v>
      </c>
      <c r="F1584" s="41" t="str">
        <f>VLOOKUP(E1584,mapping!C:J,2,FALSE)</f>
        <v>سيد الحاوي</v>
      </c>
      <c r="G1584" s="41" t="str">
        <f>IFERROR(VLOOKUP(F1584,mapping!$D$3:$J$200,2,FALSE),0)</f>
        <v>الحلمية</v>
      </c>
      <c r="H1584" s="41" t="str">
        <f>IFERROR(VLOOKUP(F1584,mapping!$D$3:$J$200,3,FALSE),0)</f>
        <v>سعودي</v>
      </c>
      <c r="I1584" s="41" t="str">
        <f>IFERROR(VLOOKUP(F1584,mapping!$D$3:$J$200,4,FALSE),0)</f>
        <v xml:space="preserve">مدينتي </v>
      </c>
      <c r="J1584" s="41" t="str">
        <f>IFERROR(VLOOKUP(F1584,mapping!$D$3:$J$200,5,FALSE),0)</f>
        <v>اتوبيس 28</v>
      </c>
      <c r="K1584" s="63">
        <f>IF(W1584=mapping!$N$1,IFERROR(VLOOKUP(Table4[[#This Row],[Column1]],mapping!A:L,11,FALSE),0),IF(W1584&gt;mapping!$N$1,IFERROR(VLOOKUP(Table4[[#This Row],[Column1]],mapping!A:L,11,FALSE),0),))</f>
        <v>4634</v>
      </c>
      <c r="L1584" s="139">
        <v>1</v>
      </c>
      <c r="M1584" s="60">
        <f>IF(W1584=mapping!$N$1,IFERROR(VLOOKUP(Table4[[#This Row],[Column1]],mapping!A:L,12,FALSE),0),IF(W1584&gt;mapping!$N$1,IFERROR(VLOOKUP(Table4[[#This Row],[Column1]],mapping!A:L,12,FALSE),0),0))</f>
        <v>3750</v>
      </c>
      <c r="N1584" s="58">
        <f>Table4[[#This Row],[ سعر اليومية ]]*3%*Table4[[#This Row],[عدد الدورات ]]</f>
        <v>139.01999999999998</v>
      </c>
      <c r="O1584" s="56">
        <f>Table4[[#This Row],[ سعر اليومية ]]*Table4[[#This Row],[عدد الدورات ]]-N1584</f>
        <v>4494.9799999999996</v>
      </c>
      <c r="P1584" s="194"/>
      <c r="Q1584" s="194"/>
      <c r="R1584" s="194"/>
      <c r="S1584" s="58">
        <f>(Table4[[#This Row],[سعر يومية السائق]]*Table4[[#This Row],[عدد الدورات ]])-SUM(Table4[[#This Row],[سلف ]:[خصم ]])+Table4[[#This Row],[اضافي ]]</f>
        <v>3750</v>
      </c>
      <c r="U1584" s="58">
        <f>Table4[[#This Row],[ سعر اليومية ]]*Table4[[#This Row],[عدد الدورات ]]-Table4[[#This Row],[سعر يومية السائق]]*L1584</f>
        <v>884</v>
      </c>
      <c r="V1584" s="58">
        <f>U1584-Table4[[#This Row],[W/H  3%]]</f>
        <v>744.98</v>
      </c>
      <c r="W1584" s="66" t="str">
        <f>Table4[[#This Row],[اليوم]]&amp;Table4[[#This Row],[الشهر ]]&amp;Table4[[#This Row],[العام]]</f>
        <v>262026</v>
      </c>
      <c r="X1584" s="66" t="s">
        <v>304</v>
      </c>
    </row>
    <row r="1585" spans="1:24" x14ac:dyDescent="0.3">
      <c r="A1585" s="62">
        <v>2</v>
      </c>
      <c r="B1585" s="62">
        <v>6</v>
      </c>
      <c r="C1585" s="62">
        <v>2026</v>
      </c>
      <c r="D1585" s="41" t="str">
        <f t="shared" ref="D1585:D1657" si="101">F1585&amp;G1585&amp;H1585&amp;I1585&amp;J1585</f>
        <v>سيد الحاوي 2عدلي منصور سعوديمدينتي اتوبيس 28</v>
      </c>
      <c r="E1585" s="4">
        <v>5028</v>
      </c>
      <c r="F1585" s="41" t="str">
        <f>VLOOKUP(E1585,mapping!C:J,2,FALSE)</f>
        <v>سيد الحاوي 2</v>
      </c>
      <c r="G1585" s="41" t="str">
        <f>IFERROR(VLOOKUP(F1585,mapping!$D$3:$J$200,2,FALSE),0)</f>
        <v xml:space="preserve">عدلي منصور </v>
      </c>
      <c r="H1585" s="41" t="str">
        <f>IFERROR(VLOOKUP(F1585,mapping!$D$3:$J$200,3,FALSE),0)</f>
        <v>سعودي</v>
      </c>
      <c r="I1585" s="41" t="str">
        <f>IFERROR(VLOOKUP(F1585,mapping!$D$3:$J$200,4,FALSE),0)</f>
        <v xml:space="preserve">مدينتي </v>
      </c>
      <c r="J1585" s="41" t="str">
        <f>IFERROR(VLOOKUP(F1585,mapping!$D$3:$J$200,5,FALSE),0)</f>
        <v>اتوبيس 28</v>
      </c>
      <c r="K1585" s="63">
        <f>IF(W1585=mapping!$N$1,IFERROR(VLOOKUP(Table4[[#This Row],[Column1]],mapping!A:L,11,FALSE),0),IF(W1585&gt;mapping!$N$1,IFERROR(VLOOKUP(Table4[[#This Row],[Column1]],mapping!A:L,11,FALSE),0),))</f>
        <v>741</v>
      </c>
      <c r="L1585" s="139">
        <v>1</v>
      </c>
      <c r="M1585" s="60">
        <f>IF(W1585=mapping!$N$1,IFERROR(VLOOKUP(Table4[[#This Row],[Column1]],mapping!A:L,12,FALSE),0),IF(W1585&gt;mapping!$N$1,IFERROR(VLOOKUP(Table4[[#This Row],[Column1]],mapping!A:L,12,FALSE),0),0))</f>
        <v>550</v>
      </c>
      <c r="N1585" s="58">
        <f>Table4[[#This Row],[ سعر اليومية ]]*3%*Table4[[#This Row],[عدد الدورات ]]</f>
        <v>22.23</v>
      </c>
      <c r="O1585" s="56">
        <f>Table4[[#This Row],[ سعر اليومية ]]*Table4[[#This Row],[عدد الدورات ]]-N1585</f>
        <v>718.77</v>
      </c>
      <c r="P1585" s="194"/>
      <c r="Q1585" s="194"/>
      <c r="R1585" s="194"/>
      <c r="S1585" s="58">
        <f>(Table4[[#This Row],[سعر يومية السائق]]*Table4[[#This Row],[عدد الدورات ]])-SUM(Table4[[#This Row],[سلف ]:[خصم ]])+Table4[[#This Row],[اضافي ]]</f>
        <v>550</v>
      </c>
      <c r="U1585" s="58">
        <f>Table4[[#This Row],[ سعر اليومية ]]*Table4[[#This Row],[عدد الدورات ]]-Table4[[#This Row],[سعر يومية السائق]]*L1585</f>
        <v>191</v>
      </c>
      <c r="V1585" s="58">
        <f>U1585-Table4[[#This Row],[W/H  3%]]</f>
        <v>168.77</v>
      </c>
      <c r="W1585" s="66" t="str">
        <f>Table4[[#This Row],[اليوم]]&amp;Table4[[#This Row],[الشهر ]]&amp;Table4[[#This Row],[العام]]</f>
        <v>262026</v>
      </c>
      <c r="X1585" s="66" t="s">
        <v>304</v>
      </c>
    </row>
    <row r="1586" spans="1:24" x14ac:dyDescent="0.3">
      <c r="A1586" s="184">
        <v>2</v>
      </c>
      <c r="B1586" s="184">
        <v>6</v>
      </c>
      <c r="C1586" s="184">
        <v>2026</v>
      </c>
      <c r="D1586" s="184" t="str">
        <f t="shared" si="101"/>
        <v>احمد عويس اضافيالمعادي لوجستيكاابورواش إضافي</v>
      </c>
      <c r="E1586" s="204">
        <v>4012</v>
      </c>
      <c r="F1586" s="41" t="str">
        <f>VLOOKUP(E1586,mapping!C:J,2,FALSE)</f>
        <v>احمد عويس اضافي</v>
      </c>
      <c r="G1586" s="41" t="str">
        <f>IFERROR(VLOOKUP(F1586,mapping!$D$3:$J$200,2,FALSE),0)</f>
        <v xml:space="preserve">المعادي </v>
      </c>
      <c r="H1586" s="41" t="str">
        <f>IFERROR(VLOOKUP(F1586,mapping!$D$3:$J$200,3,FALSE),0)</f>
        <v>لوجستيكا</v>
      </c>
      <c r="I1586" s="41" t="str">
        <f>IFERROR(VLOOKUP(F1586,mapping!$D$3:$J$200,4,FALSE),0)</f>
        <v xml:space="preserve">ابورواش </v>
      </c>
      <c r="J1586" s="41" t="str">
        <f>IFERROR(VLOOKUP(F1586,mapping!$D$3:$J$200,5,FALSE),0)</f>
        <v>إضافي</v>
      </c>
      <c r="K1586" s="63">
        <f>IF(W1586=mapping!$N$1,IFERROR(VLOOKUP(Table4[[#This Row],[Column1]],mapping!A:L,11,FALSE),0),IF(W1586&gt;mapping!$N$1,IFERROR(VLOOKUP(Table4[[#This Row],[Column1]],mapping!A:L,11,FALSE),0),))</f>
        <v>2049</v>
      </c>
      <c r="L1586" s="186">
        <v>0.5</v>
      </c>
      <c r="M1586" s="60">
        <f>IF(W1586=mapping!$N$1,IFERROR(VLOOKUP(Table4[[#This Row],[Column1]],mapping!A:L,12,FALSE),0),IF(W1586&gt;mapping!$N$1,IFERROR(VLOOKUP(Table4[[#This Row],[Column1]],mapping!A:L,12,FALSE),0),0))</f>
        <v>1800</v>
      </c>
      <c r="N1586" s="58">
        <f>Table4[[#This Row],[ سعر اليومية ]]*3%*Table4[[#This Row],[عدد الدورات ]]</f>
        <v>30.734999999999999</v>
      </c>
      <c r="O1586" s="56">
        <f>Table4[[#This Row],[ سعر اليومية ]]*Table4[[#This Row],[عدد الدورات ]]-N1586</f>
        <v>993.76499999999999</v>
      </c>
      <c r="P1586" s="194"/>
      <c r="Q1586" s="194"/>
      <c r="R1586" s="198"/>
      <c r="S1586" s="58">
        <f>(Table4[[#This Row],[سعر يومية السائق]]*Table4[[#This Row],[عدد الدورات ]])-SUM(Table4[[#This Row],[سلف ]:[خصم ]])+Table4[[#This Row],[اضافي ]]</f>
        <v>900</v>
      </c>
      <c r="T1586" s="41" t="s">
        <v>447</v>
      </c>
      <c r="U1586" s="58">
        <f>Table4[[#This Row],[ سعر اليومية ]]*Table4[[#This Row],[عدد الدورات ]]-Table4[[#This Row],[سعر يومية السائق]]*L1586</f>
        <v>124.5</v>
      </c>
      <c r="V1586" s="58">
        <f>U1586-Table4[[#This Row],[W/H  3%]]</f>
        <v>93.765000000000001</v>
      </c>
      <c r="W1586" s="66" t="str">
        <f>Table4[[#This Row],[اليوم]]&amp;Table4[[#This Row],[الشهر ]]&amp;Table4[[#This Row],[العام]]</f>
        <v>262026</v>
      </c>
      <c r="X1586" s="66" t="s">
        <v>304</v>
      </c>
    </row>
    <row r="1587" spans="1:24" x14ac:dyDescent="0.3">
      <c r="A1587" s="184">
        <v>2</v>
      </c>
      <c r="B1587" s="184">
        <v>6</v>
      </c>
      <c r="C1587" s="184">
        <v>2026</v>
      </c>
      <c r="D1587" s="184" t="str">
        <f>F1587&amp;G1587&amp;H1587&amp;I1587&amp;J1587</f>
        <v>حسام سعيد إضافيإضافيلوجستيكاإضافيإضافي</v>
      </c>
      <c r="E1587" s="204">
        <v>4015</v>
      </c>
      <c r="F1587" s="41" t="str">
        <f>VLOOKUP(E1587,mapping!C:J,2,FALSE)</f>
        <v>حسام سعيد إضافي</v>
      </c>
      <c r="G1587" s="41" t="str">
        <f>IFERROR(VLOOKUP(F1587,mapping!$D$3:$J$200,2,FALSE),0)</f>
        <v>إضافي</v>
      </c>
      <c r="H1587" s="41" t="str">
        <f>IFERROR(VLOOKUP(F1587,mapping!$D$3:$J$200,3,FALSE),0)</f>
        <v>لوجستيكا</v>
      </c>
      <c r="I1587" s="41" t="str">
        <f>IFERROR(VLOOKUP(F1587,mapping!$D$3:$J$200,4,FALSE),0)</f>
        <v>إضافي</v>
      </c>
      <c r="J1587" s="41" t="str">
        <f>IFERROR(VLOOKUP(F1587,mapping!$D$3:$J$200,5,FALSE),0)</f>
        <v>إضافي</v>
      </c>
      <c r="K1587" s="63">
        <f>IF(W1587=mapping!$N$1,IFERROR(VLOOKUP(Table4[[#This Row],[Column1]],mapping!A:L,11,FALSE),0),IF(W1587&gt;mapping!$N$1,IFERROR(VLOOKUP(Table4[[#This Row],[Column1]],mapping!A:L,11,FALSE),0),))</f>
        <v>1</v>
      </c>
      <c r="L1587" s="186">
        <v>1</v>
      </c>
      <c r="M1587" s="60">
        <f>IF(W1587=mapping!$N$1,IFERROR(VLOOKUP(Table4[[#This Row],[Column1]],mapping!A:L,12,FALSE),0),IF(W1587&gt;mapping!$N$1,IFERROR(VLOOKUP(Table4[[#This Row],[Column1]],mapping!A:L,12,FALSE),0),0))</f>
        <v>0</v>
      </c>
      <c r="N1587" s="58">
        <f>Table4[[#This Row],[ سعر اليومية ]]*3%*Table4[[#This Row],[عدد الدورات ]]</f>
        <v>0.03</v>
      </c>
      <c r="O1587" s="56">
        <f>Table4[[#This Row],[ سعر اليومية ]]*Table4[[#This Row],[عدد الدورات ]]-N1587</f>
        <v>0.97</v>
      </c>
      <c r="P1587" s="194"/>
      <c r="Q1587" s="194"/>
      <c r="R1587" s="198">
        <v>1300</v>
      </c>
      <c r="S1587" s="58">
        <f>(Table4[[#This Row],[سعر يومية السائق]]*Table4[[#This Row],[عدد الدورات ]])-SUM(Table4[[#This Row],[سلف ]:[خصم ]])+Table4[[#This Row],[اضافي ]]</f>
        <v>1300</v>
      </c>
      <c r="T1587" s="41" t="s">
        <v>442</v>
      </c>
      <c r="U1587" s="58">
        <f>Table4[[#This Row],[ سعر اليومية ]]*Table4[[#This Row],[عدد الدورات ]]-Table4[[#This Row],[سعر يومية السائق]]*L1587</f>
        <v>1</v>
      </c>
      <c r="V1587" s="58">
        <f>U1587-Table4[[#This Row],[W/H  3%]]</f>
        <v>0.97</v>
      </c>
      <c r="W1587" s="66" t="str">
        <f>Table4[[#This Row],[اليوم]]&amp;Table4[[#This Row],[الشهر ]]&amp;Table4[[#This Row],[العام]]</f>
        <v>262026</v>
      </c>
      <c r="X1587" s="66" t="s">
        <v>304</v>
      </c>
    </row>
    <row r="1588" spans="1:24" x14ac:dyDescent="0.3">
      <c r="A1588" s="184">
        <v>2</v>
      </c>
      <c r="B1588" s="184">
        <v>6</v>
      </c>
      <c r="C1588" s="184">
        <v>2026</v>
      </c>
      <c r="D1588" s="184" t="str">
        <f>F1588&amp;G1588&amp;H1588&amp;I1588&amp;J1588</f>
        <v>حسام سعيد إضافيإضافيلوجستيكاإضافيإضافي</v>
      </c>
      <c r="E1588" s="204">
        <v>4015</v>
      </c>
      <c r="F1588" s="41" t="str">
        <f>VLOOKUP(E1588,mapping!C:J,2,FALSE)</f>
        <v>حسام سعيد إضافي</v>
      </c>
      <c r="G1588" s="41" t="str">
        <f>IFERROR(VLOOKUP(F1588,mapping!$D$3:$J$200,2,FALSE),0)</f>
        <v>إضافي</v>
      </c>
      <c r="H1588" s="41" t="str">
        <f>IFERROR(VLOOKUP(F1588,mapping!$D$3:$J$200,3,FALSE),0)</f>
        <v>لوجستيكا</v>
      </c>
      <c r="I1588" s="41" t="str">
        <f>IFERROR(VLOOKUP(F1588,mapping!$D$3:$J$200,4,FALSE),0)</f>
        <v>إضافي</v>
      </c>
      <c r="J1588" s="41" t="str">
        <f>IFERROR(VLOOKUP(F1588,mapping!$D$3:$J$200,5,FALSE),0)</f>
        <v>إضافي</v>
      </c>
      <c r="K1588" s="63">
        <f>IF(W1588=mapping!$N$1,IFERROR(VLOOKUP(Table4[[#This Row],[Column1]],mapping!A:L,11,FALSE),0),IF(W1588&gt;mapping!$N$1,IFERROR(VLOOKUP(Table4[[#This Row],[Column1]],mapping!A:L,11,FALSE),0),))</f>
        <v>1</v>
      </c>
      <c r="L1588" s="186">
        <v>1</v>
      </c>
      <c r="M1588" s="60">
        <f>IF(W1588=mapping!$N$1,IFERROR(VLOOKUP(Table4[[#This Row],[Column1]],mapping!A:L,12,FALSE),0),IF(W1588&gt;mapping!$N$1,IFERROR(VLOOKUP(Table4[[#This Row],[Column1]],mapping!A:L,12,FALSE),0),0))</f>
        <v>0</v>
      </c>
      <c r="N1588" s="58">
        <f>Table4[[#This Row],[ سعر اليومية ]]*3%*Table4[[#This Row],[عدد الدورات ]]</f>
        <v>0.03</v>
      </c>
      <c r="O1588" s="56">
        <f>Table4[[#This Row],[ سعر اليومية ]]*Table4[[#This Row],[عدد الدورات ]]-N1588</f>
        <v>0.97</v>
      </c>
      <c r="P1588" s="194"/>
      <c r="Q1588" s="194"/>
      <c r="R1588" s="198">
        <v>1100</v>
      </c>
      <c r="S1588" s="58">
        <f>(Table4[[#This Row],[سعر يومية السائق]]*Table4[[#This Row],[عدد الدورات ]])-SUM(Table4[[#This Row],[سلف ]:[خصم ]])+Table4[[#This Row],[اضافي ]]</f>
        <v>1100</v>
      </c>
      <c r="T1588" s="41" t="s">
        <v>445</v>
      </c>
      <c r="U1588" s="58">
        <f>Table4[[#This Row],[ سعر اليومية ]]*Table4[[#This Row],[عدد الدورات ]]-Table4[[#This Row],[سعر يومية السائق]]*L1588</f>
        <v>1</v>
      </c>
      <c r="V1588" s="58">
        <f>U1588-Table4[[#This Row],[W/H  3%]]</f>
        <v>0.97</v>
      </c>
      <c r="W1588" s="66" t="str">
        <f>Table4[[#This Row],[اليوم]]&amp;Table4[[#This Row],[الشهر ]]&amp;Table4[[#This Row],[العام]]</f>
        <v>262026</v>
      </c>
      <c r="X1588" s="66" t="s">
        <v>304</v>
      </c>
    </row>
    <row r="1589" spans="1:24" s="123" customFormat="1" x14ac:dyDescent="0.3">
      <c r="D1589" s="123" t="e">
        <f t="shared" si="101"/>
        <v>#N/A</v>
      </c>
      <c r="E1589" s="201"/>
      <c r="F1589" s="123" t="e">
        <f>VLOOKUP(E1589,mapping!C:J,2,FALSE)</f>
        <v>#N/A</v>
      </c>
      <c r="G1589" s="123">
        <f>IFERROR(VLOOKUP(F1589,mapping!$D$3:$J$200,2,FALSE),0)</f>
        <v>0</v>
      </c>
      <c r="H1589" s="123">
        <f>IFERROR(VLOOKUP(F1589,mapping!$D$3:$J$200,3,FALSE),0)</f>
        <v>0</v>
      </c>
      <c r="I1589" s="123">
        <f>IFERROR(VLOOKUP(F1589,mapping!$D$3:$J$200,4,FALSE),0)</f>
        <v>0</v>
      </c>
      <c r="J1589" s="123">
        <f>IFERROR(VLOOKUP(F1589,mapping!$D$3:$J$200,5,FALSE),0)</f>
        <v>0</v>
      </c>
      <c r="K1589" s="124">
        <f>IF(W1589=mapping!$N$1,IFERROR(VLOOKUP(Table4[[#This Row],[Column1]],mapping!A:L,11,FALSE),0),IF(W1589&gt;mapping!$N$1,IFERROR(VLOOKUP(Table4[[#This Row],[Column1]],mapping!A:L,11,FALSE),0),))</f>
        <v>0</v>
      </c>
      <c r="L1589" s="140"/>
      <c r="M1589" s="124">
        <f>IF(W1589=mapping!$N$1,IFERROR(VLOOKUP(Table4[[#This Row],[Column1]],mapping!A:L,12,FALSE),0),IF(W1589&gt;mapping!$N$1,IFERROR(VLOOKUP(Table4[[#This Row],[Column1]],mapping!A:L,12,FALSE),0),0))</f>
        <v>0</v>
      </c>
      <c r="N1589" s="125">
        <f>Table4[[#This Row],[ سعر اليومية ]]*3%*Table4[[#This Row],[عدد الدورات ]]</f>
        <v>0</v>
      </c>
      <c r="O1589" s="126">
        <f>Table4[[#This Row],[ سعر اليومية ]]*Table4[[#This Row],[عدد الدورات ]]-N1589</f>
        <v>0</v>
      </c>
      <c r="P1589" s="195"/>
      <c r="Q1589" s="195"/>
      <c r="R1589" s="195"/>
      <c r="S1589" s="125">
        <f>(Table4[[#This Row],[سعر يومية السائق]]*Table4[[#This Row],[عدد الدورات ]])-SUM(Table4[[#This Row],[سلف ]:[خصم ]])+Table4[[#This Row],[اضافي ]]</f>
        <v>0</v>
      </c>
      <c r="U1589" s="125">
        <f>Table4[[#This Row],[ سعر اليومية ]]*Table4[[#This Row],[عدد الدورات ]]-Table4[[#This Row],[سعر يومية السائق]]*L1589</f>
        <v>0</v>
      </c>
      <c r="V1589" s="125">
        <f>U1589-Table4[[#This Row],[W/H  3%]]</f>
        <v>0</v>
      </c>
      <c r="W1589" s="127" t="str">
        <f>Table4[[#This Row],[اليوم]]&amp;Table4[[#This Row],[الشهر ]]&amp;Table4[[#This Row],[العام]]</f>
        <v/>
      </c>
      <c r="X1589" s="127" t="s">
        <v>304</v>
      </c>
    </row>
    <row r="1590" spans="1:24" x14ac:dyDescent="0.3">
      <c r="A1590" s="62">
        <v>3</v>
      </c>
      <c r="B1590" s="62">
        <v>6</v>
      </c>
      <c r="C1590" s="62">
        <v>2026</v>
      </c>
      <c r="D1590" s="41" t="str">
        <f t="shared" si="101"/>
        <v>مصطفي قليوبقليوب FIRST STARTم.نصر ميكروباص صيني</v>
      </c>
      <c r="E1590" s="4">
        <v>1000</v>
      </c>
      <c r="F1590" s="41" t="str">
        <f>VLOOKUP(E1590,mapping!C:J,2,FALSE)</f>
        <v>مصطفي قليوب</v>
      </c>
      <c r="G1590" s="41" t="str">
        <f>IFERROR(VLOOKUP(F1590,mapping!$D$3:$J$200,2,FALSE),0)</f>
        <v xml:space="preserve">قليوب </v>
      </c>
      <c r="H1590" s="41" t="str">
        <f>IFERROR(VLOOKUP(F1590,mapping!$D$3:$J$200,3,FALSE),0)</f>
        <v>FIRST START</v>
      </c>
      <c r="I1590" s="41" t="str">
        <f>IFERROR(VLOOKUP(F1590,mapping!$D$3:$J$200,4,FALSE),0)</f>
        <v xml:space="preserve">م.نصر </v>
      </c>
      <c r="J1590" s="41" t="str">
        <f>IFERROR(VLOOKUP(F1590,mapping!$D$3:$J$200,5,FALSE),0)</f>
        <v>ميكروباص صيني</v>
      </c>
      <c r="K1590" s="63">
        <f>IF(W1590=mapping!$N$1,IFERROR(VLOOKUP(Table4[[#This Row],[Column1]],mapping!A:L,11,FALSE),0),IF(W1590&gt;mapping!$N$1,IFERROR(VLOOKUP(Table4[[#This Row],[Column1]],mapping!A:L,11,FALSE),0),))</f>
        <v>1250</v>
      </c>
      <c r="L1590" s="139">
        <v>1</v>
      </c>
      <c r="M1590" s="60">
        <f>IF(W1590=mapping!$N$1,IFERROR(VLOOKUP(Table4[[#This Row],[Column1]],mapping!A:L,12,FALSE),0),IF(W1590&gt;mapping!$N$1,IFERROR(VLOOKUP(Table4[[#This Row],[Column1]],mapping!A:L,12,FALSE),0),0))</f>
        <v>1200</v>
      </c>
      <c r="N1590" s="58">
        <f>Table4[[#This Row],[ سعر اليومية ]]*3%*Table4[[#This Row],[عدد الدورات ]]</f>
        <v>37.5</v>
      </c>
      <c r="O1590" s="56">
        <f>Table4[[#This Row],[ سعر اليومية ]]*Table4[[#This Row],[عدد الدورات ]]-N1590</f>
        <v>1212.5</v>
      </c>
      <c r="P1590" s="194"/>
      <c r="Q1590" s="194"/>
      <c r="R1590" s="194"/>
      <c r="S1590" s="58">
        <f>(Table4[[#This Row],[سعر يومية السائق]]*Table4[[#This Row],[عدد الدورات ]])-SUM(Table4[[#This Row],[سلف ]:[خصم ]])+Table4[[#This Row],[اضافي ]]</f>
        <v>1200</v>
      </c>
      <c r="U1590" s="58">
        <f>Table4[[#This Row],[ سعر اليومية ]]*Table4[[#This Row],[عدد الدورات ]]-Table4[[#This Row],[سعر يومية السائق]]*L1590</f>
        <v>50</v>
      </c>
      <c r="V1590" s="58">
        <f>U1590-Table4[[#This Row],[W/H  3%]]</f>
        <v>12.5</v>
      </c>
      <c r="W1590" s="66" t="str">
        <f>Table4[[#This Row],[اليوم]]&amp;Table4[[#This Row],[الشهر ]]&amp;Table4[[#This Row],[العام]]</f>
        <v>362026</v>
      </c>
      <c r="X1590" s="66" t="s">
        <v>304</v>
      </c>
    </row>
    <row r="1591" spans="1:24" x14ac:dyDescent="0.3">
      <c r="A1591" s="62">
        <v>3</v>
      </c>
      <c r="B1591" s="62">
        <v>6</v>
      </c>
      <c r="C1591" s="62">
        <v>2026</v>
      </c>
      <c r="D1591" s="41" t="str">
        <f t="shared" si="101"/>
        <v>عمرو برعي الجراجFLITCH AND GRAINالتجمع ميكروباص صيني</v>
      </c>
      <c r="E1591" s="4">
        <v>2000</v>
      </c>
      <c r="F1591" s="41" t="str">
        <f>VLOOKUP(E1591,mapping!C:J,2,FALSE)</f>
        <v xml:space="preserve">عمرو برعي </v>
      </c>
      <c r="G1591" s="41" t="str">
        <f>IFERROR(VLOOKUP(F1591,mapping!$D$3:$J$200,2,FALSE),0)</f>
        <v>الجراج</v>
      </c>
      <c r="H1591" s="41" t="str">
        <f>IFERROR(VLOOKUP(F1591,mapping!$D$3:$J$200,3,FALSE),0)</f>
        <v>FLITCH AND GRAIN</v>
      </c>
      <c r="I1591" s="41" t="str">
        <f>IFERROR(VLOOKUP(F1591,mapping!$D$3:$J$200,4,FALSE),0)</f>
        <v xml:space="preserve">التجمع </v>
      </c>
      <c r="J1591" s="41" t="str">
        <f>IFERROR(VLOOKUP(F1591,mapping!$D$3:$J$200,5,FALSE),0)</f>
        <v>ميكروباص صيني</v>
      </c>
      <c r="K1591" s="63">
        <f>IF(W1591=mapping!$N$1,IFERROR(VLOOKUP(Table4[[#This Row],[Column1]],mapping!A:L,11,FALSE),0),IF(W1591&gt;mapping!$N$1,IFERROR(VLOOKUP(Table4[[#This Row],[Column1]],mapping!A:L,11,FALSE),0),))</f>
        <v>1300</v>
      </c>
      <c r="L1591" s="139">
        <v>1</v>
      </c>
      <c r="M1591" s="60">
        <f>IF(W1591=mapping!$N$1,IFERROR(VLOOKUP(Table4[[#This Row],[Column1]],mapping!A:L,12,FALSE),0),IF(W1591&gt;mapping!$N$1,IFERROR(VLOOKUP(Table4[[#This Row],[Column1]],mapping!A:L,12,FALSE),0),0))</f>
        <v>1050</v>
      </c>
      <c r="N1591" s="58">
        <f>Table4[[#This Row],[ سعر اليومية ]]*3%*Table4[[#This Row],[عدد الدورات ]]</f>
        <v>39</v>
      </c>
      <c r="O1591" s="56">
        <f>Table4[[#This Row],[ سعر اليومية ]]*Table4[[#This Row],[عدد الدورات ]]-N1591</f>
        <v>1261</v>
      </c>
      <c r="P1591" s="194"/>
      <c r="Q1591" s="194"/>
      <c r="R1591" s="194"/>
      <c r="S1591" s="58">
        <f>(Table4[[#This Row],[سعر يومية السائق]]*Table4[[#This Row],[عدد الدورات ]])-SUM(Table4[[#This Row],[سلف ]:[خصم ]])+Table4[[#This Row],[اضافي ]]</f>
        <v>1050</v>
      </c>
      <c r="U1591" s="58">
        <f>Table4[[#This Row],[ سعر اليومية ]]*Table4[[#This Row],[عدد الدورات ]]-Table4[[#This Row],[سعر يومية السائق]]*L1591</f>
        <v>250</v>
      </c>
      <c r="V1591" s="58">
        <f>U1591-Table4[[#This Row],[W/H  3%]]</f>
        <v>211</v>
      </c>
      <c r="W1591" s="66" t="str">
        <f>Table4[[#This Row],[اليوم]]&amp;Table4[[#This Row],[الشهر ]]&amp;Table4[[#This Row],[العام]]</f>
        <v>362026</v>
      </c>
      <c r="X1591" s="66" t="s">
        <v>304</v>
      </c>
    </row>
    <row r="1592" spans="1:24" x14ac:dyDescent="0.3">
      <c r="A1592" s="62">
        <v>3</v>
      </c>
      <c r="B1592" s="62">
        <v>6</v>
      </c>
      <c r="C1592" s="62">
        <v>2026</v>
      </c>
      <c r="D1592" s="41" t="str">
        <f t="shared" si="101"/>
        <v>مصطفي الف مسكنالف مسكن 3 ورديةنجمة هليوبوليسالتجمع اتوبيس 28</v>
      </c>
      <c r="E1592" s="4">
        <v>3000</v>
      </c>
      <c r="F1592" s="41" t="str">
        <f>VLOOKUP(E1592,mapping!C:J,2,FALSE)</f>
        <v>مصطفي الف مسكن</v>
      </c>
      <c r="G1592" s="41" t="str">
        <f>IFERROR(VLOOKUP(F1592,mapping!$D$3:$J$200,2,FALSE),0)</f>
        <v>الف مسكن 3 وردية</v>
      </c>
      <c r="H1592" s="41" t="str">
        <f>IFERROR(VLOOKUP(F1592,mapping!$D$3:$J$200,3,FALSE),0)</f>
        <v>نجمة هليوبوليس</v>
      </c>
      <c r="I1592" s="41" t="str">
        <f>IFERROR(VLOOKUP(F1592,mapping!$D$3:$J$200,4,FALSE),0)</f>
        <v xml:space="preserve">التجمع </v>
      </c>
      <c r="J1592" s="41" t="str">
        <f>IFERROR(VLOOKUP(F1592,mapping!$D$3:$J$200,5,FALSE),0)</f>
        <v>اتوبيس 28</v>
      </c>
      <c r="K1592" s="63">
        <f>IF(W1592=mapping!$N$1,IFERROR(VLOOKUP(Table4[[#This Row],[Column1]],mapping!A:L,11,FALSE),0),IF(W1592&gt;mapping!$N$1,IFERROR(VLOOKUP(Table4[[#This Row],[Column1]],mapping!A:L,11,FALSE),0),))</f>
        <v>4297</v>
      </c>
      <c r="L1592" s="139">
        <v>1</v>
      </c>
      <c r="M1592" s="60">
        <f>IF(W1592=mapping!$N$1,IFERROR(VLOOKUP(Table4[[#This Row],[Column1]],mapping!A:L,12,FALSE),0),IF(W1592&gt;mapping!$N$1,IFERROR(VLOOKUP(Table4[[#This Row],[Column1]],mapping!A:L,12,FALSE),0),0))</f>
        <v>3800</v>
      </c>
      <c r="N1592" s="58">
        <f>Table4[[#This Row],[ سعر اليومية ]]*3%*Table4[[#This Row],[عدد الدورات ]]</f>
        <v>128.91</v>
      </c>
      <c r="O1592" s="56">
        <f>Table4[[#This Row],[ سعر اليومية ]]*Table4[[#This Row],[عدد الدورات ]]-N1592</f>
        <v>4168.09</v>
      </c>
      <c r="P1592" s="194"/>
      <c r="Q1592" s="194"/>
      <c r="R1592" s="194"/>
      <c r="S1592" s="58">
        <f>(Table4[[#This Row],[سعر يومية السائق]]*Table4[[#This Row],[عدد الدورات ]])-SUM(Table4[[#This Row],[سلف ]:[خصم ]])+Table4[[#This Row],[اضافي ]]</f>
        <v>3800</v>
      </c>
      <c r="U1592" s="58">
        <f>Table4[[#This Row],[ سعر اليومية ]]*Table4[[#This Row],[عدد الدورات ]]-Table4[[#This Row],[سعر يومية السائق]]*L1592</f>
        <v>497</v>
      </c>
      <c r="V1592" s="58">
        <f>U1592-Table4[[#This Row],[W/H  3%]]</f>
        <v>368.09000000000003</v>
      </c>
      <c r="W1592" s="66" t="str">
        <f>Table4[[#This Row],[اليوم]]&amp;Table4[[#This Row],[الشهر ]]&amp;Table4[[#This Row],[العام]]</f>
        <v>362026</v>
      </c>
      <c r="X1592" s="66" t="s">
        <v>304</v>
      </c>
    </row>
    <row r="1593" spans="1:24" x14ac:dyDescent="0.3">
      <c r="A1593" s="62">
        <v>3</v>
      </c>
      <c r="B1593" s="62">
        <v>6</v>
      </c>
      <c r="C1593" s="62">
        <v>2026</v>
      </c>
      <c r="D1593" s="41" t="str">
        <f t="shared" si="101"/>
        <v>ممدوح كيلاني1قليوب 3 وردية نجمة هليوبوليسالتجمع اتوبيس 28</v>
      </c>
      <c r="E1593" s="4">
        <v>3002</v>
      </c>
      <c r="F1593" s="41" t="str">
        <f>VLOOKUP(E1593,mapping!C:J,2,FALSE)</f>
        <v>ممدوح كيلاني1</v>
      </c>
      <c r="G1593" s="41" t="str">
        <f>IFERROR(VLOOKUP(F1593,mapping!$D$3:$J$200,2,FALSE),0)</f>
        <v xml:space="preserve">قليوب 3 وردية </v>
      </c>
      <c r="H1593" s="41" t="str">
        <f>IFERROR(VLOOKUP(F1593,mapping!$D$3:$J$200,3,FALSE),0)</f>
        <v>نجمة هليوبوليس</v>
      </c>
      <c r="I1593" s="41" t="str">
        <f>IFERROR(VLOOKUP(F1593,mapping!$D$3:$J$200,4,FALSE),0)</f>
        <v xml:space="preserve">التجمع </v>
      </c>
      <c r="J1593" s="41" t="str">
        <f>IFERROR(VLOOKUP(F1593,mapping!$D$3:$J$200,5,FALSE),0)</f>
        <v>اتوبيس 28</v>
      </c>
      <c r="K1593" s="63">
        <f>IF(W1593=mapping!$N$1,IFERROR(VLOOKUP(Table4[[#This Row],[Column1]],mapping!A:L,11,FALSE),0),IF(W1593&gt;mapping!$N$1,IFERROR(VLOOKUP(Table4[[#This Row],[Column1]],mapping!A:L,11,FALSE),0),))</f>
        <v>4297</v>
      </c>
      <c r="L1593" s="139">
        <v>1</v>
      </c>
      <c r="M1593" s="60">
        <f>IF(W1593=mapping!$N$1,IFERROR(VLOOKUP(Table4[[#This Row],[Column1]],mapping!A:L,12,FALSE),0),IF(W1593&gt;mapping!$N$1,IFERROR(VLOOKUP(Table4[[#This Row],[Column1]],mapping!A:L,12,FALSE),0),0))</f>
        <v>3900</v>
      </c>
      <c r="N1593" s="58">
        <f>Table4[[#This Row],[ سعر اليومية ]]*3%*Table4[[#This Row],[عدد الدورات ]]</f>
        <v>128.91</v>
      </c>
      <c r="O1593" s="56">
        <f>Table4[[#This Row],[ سعر اليومية ]]*Table4[[#This Row],[عدد الدورات ]]-N1593</f>
        <v>4168.09</v>
      </c>
      <c r="P1593" s="194"/>
      <c r="Q1593" s="194"/>
      <c r="R1593" s="194"/>
      <c r="S1593" s="58">
        <f>(Table4[[#This Row],[سعر يومية السائق]]*Table4[[#This Row],[عدد الدورات ]])-SUM(Table4[[#This Row],[سلف ]:[خصم ]])+Table4[[#This Row],[اضافي ]]</f>
        <v>3900</v>
      </c>
      <c r="U1593" s="58">
        <f>Table4[[#This Row],[ سعر اليومية ]]*Table4[[#This Row],[عدد الدورات ]]-Table4[[#This Row],[سعر يومية السائق]]*L1593</f>
        <v>397</v>
      </c>
      <c r="V1593" s="58">
        <f>U1593-Table4[[#This Row],[W/H  3%]]</f>
        <v>268.09000000000003</v>
      </c>
      <c r="W1593" s="66" t="str">
        <f>Table4[[#This Row],[اليوم]]&amp;Table4[[#This Row],[الشهر ]]&amp;Table4[[#This Row],[العام]]</f>
        <v>362026</v>
      </c>
      <c r="X1593" s="66" t="s">
        <v>304</v>
      </c>
    </row>
    <row r="1594" spans="1:24" x14ac:dyDescent="0.3">
      <c r="A1594" s="62">
        <v>3</v>
      </c>
      <c r="B1594" s="62">
        <v>6</v>
      </c>
      <c r="C1594" s="62">
        <v>2026</v>
      </c>
      <c r="D1594" s="41" t="str">
        <f t="shared" si="101"/>
        <v>ممدوح كيلاني3المنيب 3وردية نجمة هليوبوليسالتجمع ميكروباص</v>
      </c>
      <c r="E1594" s="4">
        <v>3004</v>
      </c>
      <c r="F1594" s="41" t="str">
        <f>VLOOKUP(E1594,mapping!C:J,2,FALSE)</f>
        <v>ممدوح كيلاني3</v>
      </c>
      <c r="G1594" s="41" t="str">
        <f>IFERROR(VLOOKUP(F1594,mapping!$D$3:$J$200,2,FALSE),0)</f>
        <v xml:space="preserve">المنيب 3وردية </v>
      </c>
      <c r="H1594" s="41" t="str">
        <f>IFERROR(VLOOKUP(F1594,mapping!$D$3:$J$200,3,FALSE),0)</f>
        <v>نجمة هليوبوليس</v>
      </c>
      <c r="I1594" s="41" t="str">
        <f>IFERROR(VLOOKUP(F1594,mapping!$D$3:$J$200,4,FALSE),0)</f>
        <v xml:space="preserve">التجمع </v>
      </c>
      <c r="J1594" s="41" t="str">
        <f>IFERROR(VLOOKUP(F1594,mapping!$D$3:$J$200,5,FALSE),0)</f>
        <v>ميكروباص</v>
      </c>
      <c r="K1594" s="63">
        <f>IF(W1594=mapping!$N$1,IFERROR(VLOOKUP(Table4[[#This Row],[Column1]],mapping!A:L,11,FALSE),0),IF(W1594&gt;mapping!$N$1,IFERROR(VLOOKUP(Table4[[#This Row],[Column1]],mapping!A:L,11,FALSE),0),))</f>
        <v>3600</v>
      </c>
      <c r="L1594" s="139">
        <v>1</v>
      </c>
      <c r="M1594" s="60">
        <f>IF(W1594=mapping!$N$1,IFERROR(VLOOKUP(Table4[[#This Row],[Column1]],mapping!A:L,12,FALSE),0),IF(W1594&gt;mapping!$N$1,IFERROR(VLOOKUP(Table4[[#This Row],[Column1]],mapping!A:L,12,FALSE),0),0))</f>
        <v>2700</v>
      </c>
      <c r="N1594" s="58">
        <f>Table4[[#This Row],[ سعر اليومية ]]*3%*Table4[[#This Row],[عدد الدورات ]]</f>
        <v>108</v>
      </c>
      <c r="O1594" s="56">
        <f>Table4[[#This Row],[ سعر اليومية ]]*Table4[[#This Row],[عدد الدورات ]]-N1594</f>
        <v>3492</v>
      </c>
      <c r="P1594" s="194"/>
      <c r="Q1594" s="194"/>
      <c r="R1594" s="194"/>
      <c r="S1594" s="58">
        <f>(Table4[[#This Row],[سعر يومية السائق]]*Table4[[#This Row],[عدد الدورات ]])-SUM(Table4[[#This Row],[سلف ]:[خصم ]])+Table4[[#This Row],[اضافي ]]</f>
        <v>2700</v>
      </c>
      <c r="U1594" s="58">
        <f>Table4[[#This Row],[ سعر اليومية ]]*Table4[[#This Row],[عدد الدورات ]]-Table4[[#This Row],[سعر يومية السائق]]*L1594</f>
        <v>900</v>
      </c>
      <c r="V1594" s="58">
        <f>U1594-Table4[[#This Row],[W/H  3%]]</f>
        <v>792</v>
      </c>
      <c r="W1594" s="66" t="str">
        <f>Table4[[#This Row],[اليوم]]&amp;Table4[[#This Row],[الشهر ]]&amp;Table4[[#This Row],[العام]]</f>
        <v>362026</v>
      </c>
      <c r="X1594" s="66" t="s">
        <v>304</v>
      </c>
    </row>
    <row r="1595" spans="1:24" x14ac:dyDescent="0.3">
      <c r="A1595" s="62">
        <v>3</v>
      </c>
      <c r="B1595" s="62">
        <v>6</v>
      </c>
      <c r="C1595" s="62">
        <v>2026</v>
      </c>
      <c r="D1595" s="41" t="str">
        <f t="shared" si="101"/>
        <v>بكرقليوب 1 ورديةنجمة هليوبوليسالتجمع ميكروباص</v>
      </c>
      <c r="E1595" s="4">
        <v>3005</v>
      </c>
      <c r="F1595" s="41" t="str">
        <f>VLOOKUP(E1595,mapping!C:J,2,FALSE)</f>
        <v>بكر</v>
      </c>
      <c r="G1595" s="41" t="str">
        <f>IFERROR(VLOOKUP(F1595,mapping!$D$3:$J$200,2,FALSE),0)</f>
        <v>قليوب 1 وردية</v>
      </c>
      <c r="H1595" s="41" t="str">
        <f>IFERROR(VLOOKUP(F1595,mapping!$D$3:$J$200,3,FALSE),0)</f>
        <v>نجمة هليوبوليس</v>
      </c>
      <c r="I1595" s="41" t="str">
        <f>IFERROR(VLOOKUP(F1595,mapping!$D$3:$J$200,4,FALSE),0)</f>
        <v xml:space="preserve">التجمع </v>
      </c>
      <c r="J1595" s="41" t="str">
        <f>IFERROR(VLOOKUP(F1595,mapping!$D$3:$J$200,5,FALSE),0)</f>
        <v>ميكروباص</v>
      </c>
      <c r="K1595" s="63">
        <f>IF(W1595=mapping!$N$1,IFERROR(VLOOKUP(Table4[[#This Row],[Column1]],mapping!A:L,11,FALSE),0),IF(W1595&gt;mapping!$N$1,IFERROR(VLOOKUP(Table4[[#This Row],[Column1]],mapping!A:L,11,FALSE),0),))</f>
        <v>1400</v>
      </c>
      <c r="L1595" s="139">
        <v>1</v>
      </c>
      <c r="M1595" s="60">
        <f>IF(W1595=mapping!$N$1,IFERROR(VLOOKUP(Table4[[#This Row],[Column1]],mapping!A:L,12,FALSE),0),IF(W1595&gt;mapping!$N$1,IFERROR(VLOOKUP(Table4[[#This Row],[Column1]],mapping!A:L,12,FALSE),0),0))</f>
        <v>1200</v>
      </c>
      <c r="N1595" s="58">
        <f>Table4[[#This Row],[ سعر اليومية ]]*3%*Table4[[#This Row],[عدد الدورات ]]</f>
        <v>42</v>
      </c>
      <c r="O1595" s="56">
        <f>Table4[[#This Row],[ سعر اليومية ]]*Table4[[#This Row],[عدد الدورات ]]-N1595</f>
        <v>1358</v>
      </c>
      <c r="P1595" s="194"/>
      <c r="Q1595" s="194"/>
      <c r="R1595" s="194"/>
      <c r="S1595" s="58">
        <f>(Table4[[#This Row],[سعر يومية السائق]]*Table4[[#This Row],[عدد الدورات ]])-SUM(Table4[[#This Row],[سلف ]:[خصم ]])+Table4[[#This Row],[اضافي ]]</f>
        <v>1200</v>
      </c>
      <c r="U1595" s="58">
        <f>Table4[[#This Row],[ سعر اليومية ]]*Table4[[#This Row],[عدد الدورات ]]-Table4[[#This Row],[سعر يومية السائق]]*L1595</f>
        <v>200</v>
      </c>
      <c r="V1595" s="58">
        <f>U1595-Table4[[#This Row],[W/H  3%]]</f>
        <v>158</v>
      </c>
      <c r="W1595" s="66" t="str">
        <f>Table4[[#This Row],[اليوم]]&amp;Table4[[#This Row],[الشهر ]]&amp;Table4[[#This Row],[العام]]</f>
        <v>362026</v>
      </c>
      <c r="X1595" s="66" t="s">
        <v>304</v>
      </c>
    </row>
    <row r="1596" spans="1:24" x14ac:dyDescent="0.3">
      <c r="A1596" s="62">
        <v>3</v>
      </c>
      <c r="B1596" s="62">
        <v>6</v>
      </c>
      <c r="C1596" s="62">
        <v>2026</v>
      </c>
      <c r="D1596" s="41" t="str">
        <f t="shared" ref="D1596" si="102">F1596&amp;G1596&amp;H1596&amp;I1596&amp;J1596</f>
        <v xml:space="preserve">رجب سلامة 1المرج لوجستيكااكتوبر هاي اس </v>
      </c>
      <c r="E1596" s="4">
        <v>4000</v>
      </c>
      <c r="F1596" s="41" t="str">
        <f>VLOOKUP(E1596,mapping!C:J,2,FALSE)</f>
        <v>رجب سلامة 1</v>
      </c>
      <c r="G1596" s="41" t="str">
        <f>IFERROR(VLOOKUP(F1596,mapping!$D$3:$J$200,2,FALSE),0)</f>
        <v xml:space="preserve">المرج </v>
      </c>
      <c r="H1596" s="41" t="str">
        <f>IFERROR(VLOOKUP(F1596,mapping!$D$3:$J$200,3,FALSE),0)</f>
        <v>لوجستيكا</v>
      </c>
      <c r="I1596" s="41" t="str">
        <f>IFERROR(VLOOKUP(F1596,mapping!$D$3:$J$200,4,FALSE),0)</f>
        <v xml:space="preserve">اكتوبر </v>
      </c>
      <c r="J1596" s="41" t="str">
        <f>IFERROR(VLOOKUP(F1596,mapping!$D$3:$J$200,5,FALSE),0)</f>
        <v xml:space="preserve">هاي اس </v>
      </c>
      <c r="K1596" s="63">
        <f>IF(W1596=mapping!$N$1,IFERROR(VLOOKUP(Table4[[#This Row],[Column1]],mapping!A:L,11,FALSE),0),IF(W1596&gt;mapping!$N$1,IFERROR(VLOOKUP(Table4[[#This Row],[Column1]],mapping!A:L,11,FALSE),0),))</f>
        <v>2195</v>
      </c>
      <c r="L1596" s="139">
        <v>1</v>
      </c>
      <c r="M1596" s="60">
        <f>IF(W1596=mapping!$N$1,IFERROR(VLOOKUP(Table4[[#This Row],[Column1]],mapping!A:L,12,FALSE),0),IF(W1596&gt;mapping!$N$1,IFERROR(VLOOKUP(Table4[[#This Row],[Column1]],mapping!A:L,12,FALSE),0),0))</f>
        <v>2000</v>
      </c>
      <c r="N1596" s="58">
        <f>Table4[[#This Row],[ سعر اليومية ]]*3%*Table4[[#This Row],[عدد الدورات ]]</f>
        <v>65.849999999999994</v>
      </c>
      <c r="O1596" s="56">
        <f>Table4[[#This Row],[ سعر اليومية ]]*Table4[[#This Row],[عدد الدورات ]]-N1596</f>
        <v>2129.15</v>
      </c>
      <c r="P1596" s="194"/>
      <c r="Q1596" s="194"/>
      <c r="R1596" s="194"/>
      <c r="S1596" s="58">
        <f>(Table4[[#This Row],[سعر يومية السائق]]*Table4[[#This Row],[عدد الدورات ]])-SUM(Table4[[#This Row],[سلف ]:[خصم ]])+Table4[[#This Row],[اضافي ]]</f>
        <v>2000</v>
      </c>
      <c r="U1596" s="58">
        <f>Table4[[#This Row],[ سعر اليومية ]]*Table4[[#This Row],[عدد الدورات ]]-Table4[[#This Row],[سعر يومية السائق]]*L1596</f>
        <v>195</v>
      </c>
      <c r="V1596" s="58">
        <f>U1596-Table4[[#This Row],[W/H  3%]]</f>
        <v>129.15</v>
      </c>
      <c r="W1596" s="66" t="str">
        <f>Table4[[#This Row],[اليوم]]&amp;Table4[[#This Row],[الشهر ]]&amp;Table4[[#This Row],[العام]]</f>
        <v>362026</v>
      </c>
      <c r="X1596" s="66" t="s">
        <v>304</v>
      </c>
    </row>
    <row r="1597" spans="1:24" x14ac:dyDescent="0.3">
      <c r="A1597" s="62">
        <v>3</v>
      </c>
      <c r="B1597" s="62">
        <v>6</v>
      </c>
      <c r="C1597" s="62">
        <v>2026</v>
      </c>
      <c r="D1597" s="41" t="str">
        <f t="shared" ref="D1597:D1608" si="103">F1597&amp;G1597&amp;H1597&amp;I1597&amp;J1597</f>
        <v xml:space="preserve">رجب سلامة 2 نكلا حضورلوجستيكااكتوبر هاي اس </v>
      </c>
      <c r="E1597" s="4">
        <v>4004</v>
      </c>
      <c r="F1597" s="41" t="str">
        <f>VLOOKUP(E1597,mapping!C:J,2,FALSE)</f>
        <v xml:space="preserve">رجب سلامة 2 </v>
      </c>
      <c r="G1597" s="41" t="str">
        <f>IFERROR(VLOOKUP(F1597,mapping!$D$3:$J$200,2,FALSE),0)</f>
        <v>نكلا حضور</v>
      </c>
      <c r="H1597" s="41" t="str">
        <f>IFERROR(VLOOKUP(F1597,mapping!$D$3:$J$200,3,FALSE),0)</f>
        <v>لوجستيكا</v>
      </c>
      <c r="I1597" s="41" t="str">
        <f>IFERROR(VLOOKUP(F1597,mapping!$D$3:$J$200,4,FALSE),0)</f>
        <v xml:space="preserve">اكتوبر </v>
      </c>
      <c r="J1597" s="41" t="str">
        <f>IFERROR(VLOOKUP(F1597,mapping!$D$3:$J$200,5,FALSE),0)</f>
        <v xml:space="preserve">هاي اس </v>
      </c>
      <c r="K1597" s="63">
        <f>IF(W1597=mapping!$N$1,IFERROR(VLOOKUP(Table4[[#This Row],[Column1]],mapping!A:L,11,FALSE),0),IF(W1597&gt;mapping!$N$1,IFERROR(VLOOKUP(Table4[[#This Row],[Column1]],mapping!A:L,11,FALSE),0),))</f>
        <v>1024</v>
      </c>
      <c r="L1597" s="139">
        <v>1</v>
      </c>
      <c r="M1597" s="60">
        <f>IF(W1597=mapping!$N$1,IFERROR(VLOOKUP(Table4[[#This Row],[Column1]],mapping!A:L,12,FALSE),0),IF(W1597&gt;mapping!$N$1,IFERROR(VLOOKUP(Table4[[#This Row],[Column1]],mapping!A:L,12,FALSE),0),0))</f>
        <v>1000</v>
      </c>
      <c r="N1597" s="58">
        <f>Table4[[#This Row],[ سعر اليومية ]]*3%*Table4[[#This Row],[عدد الدورات ]]</f>
        <v>30.72</v>
      </c>
      <c r="O1597" s="56">
        <f>Table4[[#This Row],[ سعر اليومية ]]*Table4[[#This Row],[عدد الدورات ]]-N1597</f>
        <v>993.28</v>
      </c>
      <c r="P1597" s="194"/>
      <c r="Q1597" s="194"/>
      <c r="R1597" s="194"/>
      <c r="S1597" s="58">
        <f>(Table4[[#This Row],[سعر يومية السائق]]*Table4[[#This Row],[عدد الدورات ]])-SUM(Table4[[#This Row],[سلف ]:[خصم ]])+Table4[[#This Row],[اضافي ]]</f>
        <v>1000</v>
      </c>
      <c r="U1597" s="58">
        <f>Table4[[#This Row],[ سعر اليومية ]]*Table4[[#This Row],[عدد الدورات ]]-Table4[[#This Row],[سعر يومية السائق]]*L1597</f>
        <v>24</v>
      </c>
      <c r="V1597" s="58">
        <f>U1597-Table4[[#This Row],[W/H  3%]]</f>
        <v>-6.7199999999999989</v>
      </c>
      <c r="W1597" s="66" t="str">
        <f>Table4[[#This Row],[اليوم]]&amp;Table4[[#This Row],[الشهر ]]&amp;Table4[[#This Row],[العام]]</f>
        <v>362026</v>
      </c>
      <c r="X1597" s="66" t="s">
        <v>304</v>
      </c>
    </row>
    <row r="1598" spans="1:24" x14ac:dyDescent="0.3">
      <c r="A1598" s="62">
        <v>3</v>
      </c>
      <c r="B1598" s="62">
        <v>6</v>
      </c>
      <c r="C1598" s="62">
        <v>2026</v>
      </c>
      <c r="D1598" s="41" t="str">
        <f t="shared" si="103"/>
        <v xml:space="preserve">احمد السيدالمنيب 3وردية لوجستيكااكتوبر هاي اس </v>
      </c>
      <c r="E1598" s="4">
        <v>4001</v>
      </c>
      <c r="F1598" s="41" t="str">
        <f>VLOOKUP(E1598,mapping!C:J,2,FALSE)</f>
        <v>احمد السيد</v>
      </c>
      <c r="G1598" s="41" t="str">
        <f>IFERROR(VLOOKUP(F1598,mapping!$D$3:$J$200,2,FALSE),0)</f>
        <v xml:space="preserve">المنيب 3وردية </v>
      </c>
      <c r="H1598" s="41" t="str">
        <f>IFERROR(VLOOKUP(F1598,mapping!$D$3:$J$200,3,FALSE),0)</f>
        <v>لوجستيكا</v>
      </c>
      <c r="I1598" s="41" t="str">
        <f>IFERROR(VLOOKUP(F1598,mapping!$D$3:$J$200,4,FALSE),0)</f>
        <v xml:space="preserve">اكتوبر </v>
      </c>
      <c r="J1598" s="41" t="str">
        <f>IFERROR(VLOOKUP(F1598,mapping!$D$3:$J$200,5,FALSE),0)</f>
        <v xml:space="preserve">هاي اس </v>
      </c>
      <c r="K1598" s="63">
        <f>IF(W1598=mapping!$N$1,IFERROR(VLOOKUP(Table4[[#This Row],[Column1]],mapping!A:L,11,FALSE),0),IF(W1598&gt;mapping!$N$1,IFERROR(VLOOKUP(Table4[[#This Row],[Column1]],mapping!A:L,11,FALSE),0),))</f>
        <v>4831</v>
      </c>
      <c r="L1598" s="139">
        <v>1</v>
      </c>
      <c r="M1598" s="60">
        <f>IF(W1598=mapping!$N$1,IFERROR(VLOOKUP(Table4[[#This Row],[Column1]],mapping!A:L,12,FALSE),0),IF(W1598&gt;mapping!$N$1,IFERROR(VLOOKUP(Table4[[#This Row],[Column1]],mapping!A:L,12,FALSE),0),0))</f>
        <v>4000</v>
      </c>
      <c r="N1598" s="58">
        <f>Table4[[#This Row],[ سعر اليومية ]]*3%*Table4[[#This Row],[عدد الدورات ]]</f>
        <v>144.93</v>
      </c>
      <c r="O1598" s="56">
        <f>Table4[[#This Row],[ سعر اليومية ]]*Table4[[#This Row],[عدد الدورات ]]-N1598</f>
        <v>4686.07</v>
      </c>
      <c r="P1598" s="194"/>
      <c r="Q1598" s="194"/>
      <c r="R1598" s="194"/>
      <c r="S1598" s="58">
        <f>(Table4[[#This Row],[سعر يومية السائق]]*Table4[[#This Row],[عدد الدورات ]])-SUM(Table4[[#This Row],[سلف ]:[خصم ]])+Table4[[#This Row],[اضافي ]]</f>
        <v>4000</v>
      </c>
      <c r="U1598" s="58">
        <f>Table4[[#This Row],[ سعر اليومية ]]*Table4[[#This Row],[عدد الدورات ]]-Table4[[#This Row],[سعر يومية السائق]]*L1598</f>
        <v>831</v>
      </c>
      <c r="V1598" s="58">
        <f>U1598-Table4[[#This Row],[W/H  3%]]</f>
        <v>686.06999999999994</v>
      </c>
      <c r="W1598" s="66" t="str">
        <f>Table4[[#This Row],[اليوم]]&amp;Table4[[#This Row],[الشهر ]]&amp;Table4[[#This Row],[العام]]</f>
        <v>362026</v>
      </c>
      <c r="X1598" s="66" t="s">
        <v>304</v>
      </c>
    </row>
    <row r="1599" spans="1:24" x14ac:dyDescent="0.3">
      <c r="A1599" s="62">
        <v>3</v>
      </c>
      <c r="B1599" s="62">
        <v>6</v>
      </c>
      <c r="C1599" s="62">
        <v>2026</v>
      </c>
      <c r="D1599" s="41" t="str">
        <f t="shared" si="103"/>
        <v xml:space="preserve">حسام سعيد1القناطر 3 ورديةلوجستيكااكتوبر هاي اس </v>
      </c>
      <c r="E1599" s="4">
        <v>4002</v>
      </c>
      <c r="F1599" s="41" t="str">
        <f>VLOOKUP(E1599,mapping!C:J,2,FALSE)</f>
        <v>حسام سعيد1</v>
      </c>
      <c r="G1599" s="41" t="str">
        <f>IFERROR(VLOOKUP(F1599,mapping!$D$3:$J$200,2,FALSE),0)</f>
        <v>القناطر 3 وردية</v>
      </c>
      <c r="H1599" s="41" t="str">
        <f>IFERROR(VLOOKUP(F1599,mapping!$D$3:$J$200,3,FALSE),0)</f>
        <v>لوجستيكا</v>
      </c>
      <c r="I1599" s="41" t="str">
        <f>IFERROR(VLOOKUP(F1599,mapping!$D$3:$J$200,4,FALSE),0)</f>
        <v xml:space="preserve">اكتوبر </v>
      </c>
      <c r="J1599" s="41" t="str">
        <f>IFERROR(VLOOKUP(F1599,mapping!$D$3:$J$200,5,FALSE),0)</f>
        <v xml:space="preserve">هاي اس </v>
      </c>
      <c r="K1599" s="63">
        <f>IF(W1599=mapping!$N$1,IFERROR(VLOOKUP(Table4[[#This Row],[Column1]],mapping!A:L,11,FALSE),0),IF(W1599&gt;mapping!$N$1,IFERROR(VLOOKUP(Table4[[#This Row],[Column1]],mapping!A:L,11,FALSE),0),))</f>
        <v>4391</v>
      </c>
      <c r="L1599" s="139">
        <v>1</v>
      </c>
      <c r="M1599" s="60">
        <f>IF(W1599=mapping!$N$1,IFERROR(VLOOKUP(Table4[[#This Row],[Column1]],mapping!A:L,12,FALSE),0),IF(W1599&gt;mapping!$N$1,IFERROR(VLOOKUP(Table4[[#This Row],[Column1]],mapping!A:L,12,FALSE),0),0))</f>
        <v>3400</v>
      </c>
      <c r="N1599" s="58">
        <f>Table4[[#This Row],[ سعر اليومية ]]*3%*Table4[[#This Row],[عدد الدورات ]]</f>
        <v>131.72999999999999</v>
      </c>
      <c r="O1599" s="56">
        <f>Table4[[#This Row],[ سعر اليومية ]]*Table4[[#This Row],[عدد الدورات ]]-N1599</f>
        <v>4259.2700000000004</v>
      </c>
      <c r="P1599" s="194"/>
      <c r="Q1599" s="194"/>
      <c r="R1599" s="194"/>
      <c r="S1599" s="58">
        <f>(Table4[[#This Row],[سعر يومية السائق]]*Table4[[#This Row],[عدد الدورات ]])-SUM(Table4[[#This Row],[سلف ]:[خصم ]])+Table4[[#This Row],[اضافي ]]</f>
        <v>3400</v>
      </c>
      <c r="U1599" s="58">
        <f>Table4[[#This Row],[ سعر اليومية ]]*Table4[[#This Row],[عدد الدورات ]]-Table4[[#This Row],[سعر يومية السائق]]*L1599</f>
        <v>991</v>
      </c>
      <c r="V1599" s="58">
        <f>U1599-Table4[[#This Row],[W/H  3%]]</f>
        <v>859.27</v>
      </c>
      <c r="W1599" s="66" t="str">
        <f>Table4[[#This Row],[اليوم]]&amp;Table4[[#This Row],[الشهر ]]&amp;Table4[[#This Row],[العام]]</f>
        <v>362026</v>
      </c>
      <c r="X1599" s="66" t="s">
        <v>304</v>
      </c>
    </row>
    <row r="1600" spans="1:24" x14ac:dyDescent="0.3">
      <c r="A1600" s="62">
        <v>3</v>
      </c>
      <c r="B1600" s="62">
        <v>6</v>
      </c>
      <c r="C1600" s="62">
        <v>2026</v>
      </c>
      <c r="D1600" s="41" t="str">
        <f t="shared" si="103"/>
        <v xml:space="preserve">حسام سعيد 2نكلا انصرافلوجستيكااكتوبر هاي اس </v>
      </c>
      <c r="E1600" s="4">
        <v>4003</v>
      </c>
      <c r="F1600" s="41" t="str">
        <f>VLOOKUP(E1600,mapping!C:J,2,FALSE)</f>
        <v>حسام سعيد 2</v>
      </c>
      <c r="G1600" s="41" t="str">
        <f>IFERROR(VLOOKUP(F1600,mapping!$D$3:$J$200,2,FALSE),0)</f>
        <v>نكلا انصراف</v>
      </c>
      <c r="H1600" s="41" t="str">
        <f>IFERROR(VLOOKUP(F1600,mapping!$D$3:$J$200,3,FALSE),0)</f>
        <v>لوجستيكا</v>
      </c>
      <c r="I1600" s="41" t="str">
        <f>IFERROR(VLOOKUP(F1600,mapping!$D$3:$J$200,4,FALSE),0)</f>
        <v xml:space="preserve">اكتوبر </v>
      </c>
      <c r="J1600" s="41" t="str">
        <f>IFERROR(VLOOKUP(F1600,mapping!$D$3:$J$200,5,FALSE),0)</f>
        <v xml:space="preserve">هاي اس </v>
      </c>
      <c r="K1600" s="63">
        <f>IF(W1600=mapping!$N$1,IFERROR(VLOOKUP(Table4[[#This Row],[Column1]],mapping!A:L,11,FALSE),0),IF(W1600&gt;mapping!$N$1,IFERROR(VLOOKUP(Table4[[#This Row],[Column1]],mapping!A:L,11,FALSE),0),))</f>
        <v>1024</v>
      </c>
      <c r="L1600" s="139">
        <v>1</v>
      </c>
      <c r="M1600" s="60">
        <f>IF(W1600=mapping!$N$1,IFERROR(VLOOKUP(Table4[[#This Row],[Column1]],mapping!A:L,12,FALSE),0),IF(W1600&gt;mapping!$N$1,IFERROR(VLOOKUP(Table4[[#This Row],[Column1]],mapping!A:L,12,FALSE),0),0))</f>
        <v>900</v>
      </c>
      <c r="N1600" s="58">
        <f>Table4[[#This Row],[ سعر اليومية ]]*3%*Table4[[#This Row],[عدد الدورات ]]</f>
        <v>30.72</v>
      </c>
      <c r="O1600" s="56">
        <f>Table4[[#This Row],[ سعر اليومية ]]*Table4[[#This Row],[عدد الدورات ]]-N1600</f>
        <v>993.28</v>
      </c>
      <c r="P1600" s="194"/>
      <c r="Q1600" s="194"/>
      <c r="R1600" s="194"/>
      <c r="S1600" s="58">
        <f>(Table4[[#This Row],[سعر يومية السائق]]*Table4[[#This Row],[عدد الدورات ]])-SUM(Table4[[#This Row],[سلف ]:[خصم ]])+Table4[[#This Row],[اضافي ]]</f>
        <v>900</v>
      </c>
      <c r="U1600" s="58">
        <f>Table4[[#This Row],[ سعر اليومية ]]*Table4[[#This Row],[عدد الدورات ]]-Table4[[#This Row],[سعر يومية السائق]]*L1600</f>
        <v>124</v>
      </c>
      <c r="V1600" s="58">
        <f>U1600-Table4[[#This Row],[W/H  3%]]</f>
        <v>93.28</v>
      </c>
      <c r="W1600" s="66" t="str">
        <f>Table4[[#This Row],[اليوم]]&amp;Table4[[#This Row],[الشهر ]]&amp;Table4[[#This Row],[العام]]</f>
        <v>362026</v>
      </c>
      <c r="X1600" s="66" t="s">
        <v>304</v>
      </c>
    </row>
    <row r="1601" spans="1:24" x14ac:dyDescent="0.3">
      <c r="A1601" s="62">
        <v>3</v>
      </c>
      <c r="B1601" s="62">
        <v>6</v>
      </c>
      <c r="C1601" s="62">
        <v>2026</v>
      </c>
      <c r="D1601" s="41" t="str">
        <f t="shared" si="103"/>
        <v xml:space="preserve">محمد رضا المنوفية لوجستيكااكتوبر هاي اس </v>
      </c>
      <c r="E1601" s="4">
        <v>4006</v>
      </c>
      <c r="F1601" s="41" t="str">
        <f>VLOOKUP(E1601,mapping!C:J,2,FALSE)</f>
        <v xml:space="preserve">محمد رضا </v>
      </c>
      <c r="G1601" s="41" t="str">
        <f>IFERROR(VLOOKUP(F1601,mapping!$D$3:$J$200,2,FALSE),0)</f>
        <v xml:space="preserve">المنوفية </v>
      </c>
      <c r="H1601" s="41" t="str">
        <f>IFERROR(VLOOKUP(F1601,mapping!$D$3:$J$200,3,FALSE),0)</f>
        <v>لوجستيكا</v>
      </c>
      <c r="I1601" s="41" t="str">
        <f>IFERROR(VLOOKUP(F1601,mapping!$D$3:$J$200,4,FALSE),0)</f>
        <v xml:space="preserve">اكتوبر </v>
      </c>
      <c r="J1601" s="41" t="str">
        <f>IFERROR(VLOOKUP(F1601,mapping!$D$3:$J$200,5,FALSE),0)</f>
        <v xml:space="preserve">هاي اس </v>
      </c>
      <c r="K1601" s="63">
        <f>IF(W1601=mapping!$N$1,IFERROR(VLOOKUP(Table4[[#This Row],[Column1]],mapping!A:L,11,FALSE),0),IF(W1601&gt;mapping!$N$1,IFERROR(VLOOKUP(Table4[[#This Row],[Column1]],mapping!A:L,11,FALSE),0),))</f>
        <v>2634</v>
      </c>
      <c r="L1601" s="139">
        <v>1</v>
      </c>
      <c r="M1601" s="60">
        <f>IF(W1601=mapping!$N$1,IFERROR(VLOOKUP(Table4[[#This Row],[Column1]],mapping!A:L,12,FALSE),0),IF(W1601&gt;mapping!$N$1,IFERROR(VLOOKUP(Table4[[#This Row],[Column1]],mapping!A:L,12,FALSE),0),0))</f>
        <v>2150</v>
      </c>
      <c r="N1601" s="58">
        <f>Table4[[#This Row],[ سعر اليومية ]]*3%*Table4[[#This Row],[عدد الدورات ]]</f>
        <v>79.02</v>
      </c>
      <c r="O1601" s="56">
        <f>Table4[[#This Row],[ سعر اليومية ]]*Table4[[#This Row],[عدد الدورات ]]-N1601</f>
        <v>2554.98</v>
      </c>
      <c r="P1601" s="194"/>
      <c r="Q1601" s="194"/>
      <c r="R1601" s="194"/>
      <c r="S1601" s="58">
        <f>(Table4[[#This Row],[سعر يومية السائق]]*Table4[[#This Row],[عدد الدورات ]])-SUM(Table4[[#This Row],[سلف ]:[خصم ]])+Table4[[#This Row],[اضافي ]]</f>
        <v>2150</v>
      </c>
      <c r="U1601" s="58">
        <f>Table4[[#This Row],[ سعر اليومية ]]*Table4[[#This Row],[عدد الدورات ]]-Table4[[#This Row],[سعر يومية السائق]]*L1601</f>
        <v>484</v>
      </c>
      <c r="V1601" s="58">
        <f>U1601-Table4[[#This Row],[W/H  3%]]</f>
        <v>404.98</v>
      </c>
      <c r="W1601" s="66" t="str">
        <f>Table4[[#This Row],[اليوم]]&amp;Table4[[#This Row],[الشهر ]]&amp;Table4[[#This Row],[العام]]</f>
        <v>362026</v>
      </c>
      <c r="X1601" s="66" t="s">
        <v>304</v>
      </c>
    </row>
    <row r="1602" spans="1:24" x14ac:dyDescent="0.3">
      <c r="A1602" s="62">
        <v>3</v>
      </c>
      <c r="B1602" s="62">
        <v>6</v>
      </c>
      <c r="C1602" s="62">
        <v>2026</v>
      </c>
      <c r="D1602" s="41" t="str">
        <f t="shared" si="103"/>
        <v xml:space="preserve">مصطفي شكيويالجلاتمةلوجستيكااكتوبر كوستر </v>
      </c>
      <c r="E1602" s="4">
        <v>4007</v>
      </c>
      <c r="F1602" s="41" t="str">
        <f>VLOOKUP(E1602,mapping!C:J,2,FALSE)</f>
        <v>مصطفي شكيوي</v>
      </c>
      <c r="G1602" s="41" t="str">
        <f>IFERROR(VLOOKUP(F1602,mapping!$D$3:$J$200,2,FALSE),0)</f>
        <v>الجلاتمة</v>
      </c>
      <c r="H1602" s="41" t="str">
        <f>IFERROR(VLOOKUP(F1602,mapping!$D$3:$J$200,3,FALSE),0)</f>
        <v>لوجستيكا</v>
      </c>
      <c r="I1602" s="41" t="str">
        <f>IFERROR(VLOOKUP(F1602,mapping!$D$3:$J$200,4,FALSE),0)</f>
        <v xml:space="preserve">اكتوبر </v>
      </c>
      <c r="J1602" s="41" t="str">
        <f>IFERROR(VLOOKUP(F1602,mapping!$D$3:$J$200,5,FALSE),0)</f>
        <v xml:space="preserve">كوستر </v>
      </c>
      <c r="K1602" s="63">
        <f>IF(W1602=mapping!$N$1,IFERROR(VLOOKUP(Table4[[#This Row],[Column1]],mapping!A:L,11,FALSE),0),IF(W1602&gt;mapping!$N$1,IFERROR(VLOOKUP(Table4[[#This Row],[Column1]],mapping!A:L,11,FALSE),0),))</f>
        <v>3220</v>
      </c>
      <c r="L1602" s="139">
        <v>1</v>
      </c>
      <c r="M1602" s="60">
        <f>IF(W1602=mapping!$N$1,IFERROR(VLOOKUP(Table4[[#This Row],[Column1]],mapping!A:L,12,FALSE),0),IF(W1602&gt;mapping!$N$1,IFERROR(VLOOKUP(Table4[[#This Row],[Column1]],mapping!A:L,12,FALSE),0),0))</f>
        <v>2750</v>
      </c>
      <c r="N1602" s="58">
        <f>Table4[[#This Row],[ سعر اليومية ]]*3%*Table4[[#This Row],[عدد الدورات ]]</f>
        <v>96.6</v>
      </c>
      <c r="O1602" s="56">
        <f>Table4[[#This Row],[ سعر اليومية ]]*Table4[[#This Row],[عدد الدورات ]]-N1602</f>
        <v>3123.4</v>
      </c>
      <c r="P1602" s="194"/>
      <c r="Q1602" s="194"/>
      <c r="R1602" s="194"/>
      <c r="S1602" s="58">
        <f>(Table4[[#This Row],[سعر يومية السائق]]*Table4[[#This Row],[عدد الدورات ]])-SUM(Table4[[#This Row],[سلف ]:[خصم ]])+Table4[[#This Row],[اضافي ]]</f>
        <v>2750</v>
      </c>
      <c r="U1602" s="58">
        <f>Table4[[#This Row],[ سعر اليومية ]]*Table4[[#This Row],[عدد الدورات ]]-Table4[[#This Row],[سعر يومية السائق]]*L1602</f>
        <v>470</v>
      </c>
      <c r="V1602" s="58">
        <f>U1602-Table4[[#This Row],[W/H  3%]]</f>
        <v>373.4</v>
      </c>
      <c r="W1602" s="66" t="str">
        <f>Table4[[#This Row],[اليوم]]&amp;Table4[[#This Row],[الشهر ]]&amp;Table4[[#This Row],[العام]]</f>
        <v>362026</v>
      </c>
      <c r="X1602" s="66" t="s">
        <v>304</v>
      </c>
    </row>
    <row r="1603" spans="1:24" x14ac:dyDescent="0.3">
      <c r="A1603" s="62">
        <v>3</v>
      </c>
      <c r="B1603" s="62">
        <v>6</v>
      </c>
      <c r="C1603" s="62">
        <v>2026</v>
      </c>
      <c r="D1603" s="41" t="str">
        <f t="shared" si="103"/>
        <v xml:space="preserve">وديع 1الفيوم 1لوجستيكااكتوبر هاي اس </v>
      </c>
      <c r="E1603" s="4">
        <v>4009</v>
      </c>
      <c r="F1603" s="41" t="str">
        <f>VLOOKUP(E1603,mapping!C:J,2,FALSE)</f>
        <v>وديع 1</v>
      </c>
      <c r="G1603" s="41" t="str">
        <f>IFERROR(VLOOKUP(F1603,mapping!$D$3:$J$200,2,FALSE),0)</f>
        <v>الفيوم 1</v>
      </c>
      <c r="H1603" s="41" t="str">
        <f>IFERROR(VLOOKUP(F1603,mapping!$D$3:$J$200,3,FALSE),0)</f>
        <v>لوجستيكا</v>
      </c>
      <c r="I1603" s="41" t="str">
        <f>IFERROR(VLOOKUP(F1603,mapping!$D$3:$J$200,4,FALSE),0)</f>
        <v xml:space="preserve">اكتوبر </v>
      </c>
      <c r="J1603" s="41" t="str">
        <f>IFERROR(VLOOKUP(F1603,mapping!$D$3:$J$200,5,FALSE),0)</f>
        <v xml:space="preserve">هاي اس </v>
      </c>
      <c r="K1603" s="63">
        <f>IF(W1603=mapping!$N$1,IFERROR(VLOOKUP(Table4[[#This Row],[Column1]],mapping!A:L,11,FALSE),0),IF(W1603&gt;mapping!$N$1,IFERROR(VLOOKUP(Table4[[#This Row],[Column1]],mapping!A:L,11,FALSE),0),))</f>
        <v>2662</v>
      </c>
      <c r="L1603" s="139">
        <v>1</v>
      </c>
      <c r="M1603" s="60">
        <f>IF(W1603=mapping!$N$1,IFERROR(VLOOKUP(Table4[[#This Row],[Column1]],mapping!A:L,12,FALSE),0),IF(W1603&gt;mapping!$N$1,IFERROR(VLOOKUP(Table4[[#This Row],[Column1]],mapping!A:L,12,FALSE),0),0))</f>
        <v>2250</v>
      </c>
      <c r="N1603" s="58">
        <f>Table4[[#This Row],[ سعر اليومية ]]*3%*Table4[[#This Row],[عدد الدورات ]]</f>
        <v>79.86</v>
      </c>
      <c r="O1603" s="56">
        <f>Table4[[#This Row],[ سعر اليومية ]]*Table4[[#This Row],[عدد الدورات ]]-N1603</f>
        <v>2582.14</v>
      </c>
      <c r="P1603" s="194"/>
      <c r="Q1603" s="194"/>
      <c r="R1603" s="194"/>
      <c r="S1603" s="58">
        <f>(Table4[[#This Row],[سعر يومية السائق]]*Table4[[#This Row],[عدد الدورات ]])-SUM(Table4[[#This Row],[سلف ]:[خصم ]])+Table4[[#This Row],[اضافي ]]</f>
        <v>2250</v>
      </c>
      <c r="U1603" s="58">
        <f>Table4[[#This Row],[ سعر اليومية ]]*Table4[[#This Row],[عدد الدورات ]]-Table4[[#This Row],[سعر يومية السائق]]*L1603</f>
        <v>412</v>
      </c>
      <c r="V1603" s="58">
        <f>U1603-Table4[[#This Row],[W/H  3%]]</f>
        <v>332.14</v>
      </c>
      <c r="W1603" s="66" t="str">
        <f>Table4[[#This Row],[اليوم]]&amp;Table4[[#This Row],[الشهر ]]&amp;Table4[[#This Row],[العام]]</f>
        <v>362026</v>
      </c>
      <c r="X1603" s="66" t="s">
        <v>304</v>
      </c>
    </row>
    <row r="1604" spans="1:24" x14ac:dyDescent="0.3">
      <c r="A1604" s="62">
        <v>3</v>
      </c>
      <c r="B1604" s="62">
        <v>6</v>
      </c>
      <c r="C1604" s="62">
        <v>2026</v>
      </c>
      <c r="D1604" s="41" t="str">
        <f t="shared" si="103"/>
        <v xml:space="preserve">وديع 2الفيوم 2لوجستيكااكتوبر هاي اس </v>
      </c>
      <c r="E1604" s="4">
        <v>4010</v>
      </c>
      <c r="F1604" s="41" t="str">
        <f>VLOOKUP(E1604,mapping!C:J,2,FALSE)</f>
        <v>وديع 2</v>
      </c>
      <c r="G1604" s="41" t="str">
        <f>IFERROR(VLOOKUP(F1604,mapping!$D$3:$J$200,2,FALSE),0)</f>
        <v>الفيوم 2</v>
      </c>
      <c r="H1604" s="41" t="str">
        <f>IFERROR(VLOOKUP(F1604,mapping!$D$3:$J$200,3,FALSE),0)</f>
        <v>لوجستيكا</v>
      </c>
      <c r="I1604" s="41" t="str">
        <f>IFERROR(VLOOKUP(F1604,mapping!$D$3:$J$200,4,FALSE),0)</f>
        <v xml:space="preserve">اكتوبر </v>
      </c>
      <c r="J1604" s="41" t="str">
        <f>IFERROR(VLOOKUP(F1604,mapping!$D$3:$J$200,5,FALSE),0)</f>
        <v xml:space="preserve">هاي اس </v>
      </c>
      <c r="K1604" s="63">
        <f>IF(W1604=mapping!$N$1,IFERROR(VLOOKUP(Table4[[#This Row],[Column1]],mapping!A:L,11,FALSE),0),IF(W1604&gt;mapping!$N$1,IFERROR(VLOOKUP(Table4[[#This Row],[Column1]],mapping!A:L,11,FALSE),0),))</f>
        <v>2662</v>
      </c>
      <c r="L1604" s="139">
        <v>1</v>
      </c>
      <c r="M1604" s="60">
        <f>IF(W1604=mapping!$N$1,IFERROR(VLOOKUP(Table4[[#This Row],[Column1]],mapping!A:L,12,FALSE),0),IF(W1604&gt;mapping!$N$1,IFERROR(VLOOKUP(Table4[[#This Row],[Column1]],mapping!A:L,12,FALSE),0),0))</f>
        <v>2250</v>
      </c>
      <c r="N1604" s="58">
        <f>Table4[[#This Row],[ سعر اليومية ]]*3%*Table4[[#This Row],[عدد الدورات ]]</f>
        <v>79.86</v>
      </c>
      <c r="O1604" s="56">
        <f>Table4[[#This Row],[ سعر اليومية ]]*Table4[[#This Row],[عدد الدورات ]]-N1604</f>
        <v>2582.14</v>
      </c>
      <c r="P1604" s="194"/>
      <c r="Q1604" s="194"/>
      <c r="R1604" s="194"/>
      <c r="S1604" s="58">
        <f>(Table4[[#This Row],[سعر يومية السائق]]*Table4[[#This Row],[عدد الدورات ]])-SUM(Table4[[#This Row],[سلف ]:[خصم ]])+Table4[[#This Row],[اضافي ]]</f>
        <v>2250</v>
      </c>
      <c r="U1604" s="58">
        <f>Table4[[#This Row],[ سعر اليومية ]]*Table4[[#This Row],[عدد الدورات ]]-Table4[[#This Row],[سعر يومية السائق]]*L1604</f>
        <v>412</v>
      </c>
      <c r="V1604" s="58">
        <f>U1604-Table4[[#This Row],[W/H  3%]]</f>
        <v>332.14</v>
      </c>
      <c r="W1604" s="66" t="str">
        <f>Table4[[#This Row],[اليوم]]&amp;Table4[[#This Row],[الشهر ]]&amp;Table4[[#This Row],[العام]]</f>
        <v>362026</v>
      </c>
      <c r="X1604" s="66" t="s">
        <v>304</v>
      </c>
    </row>
    <row r="1605" spans="1:24" x14ac:dyDescent="0.3">
      <c r="A1605" s="62">
        <v>3</v>
      </c>
      <c r="B1605" s="62">
        <v>6</v>
      </c>
      <c r="C1605" s="62">
        <v>2026</v>
      </c>
      <c r="D1605" s="41" t="str">
        <f t="shared" si="103"/>
        <v xml:space="preserve">احمد عويس المعادي لوجستيكاابورواش هاي اس </v>
      </c>
      <c r="E1605" s="4">
        <v>4011</v>
      </c>
      <c r="F1605" s="41" t="str">
        <f>VLOOKUP(E1605,mapping!C:J,2,FALSE)</f>
        <v xml:space="preserve">احمد عويس </v>
      </c>
      <c r="G1605" s="41" t="str">
        <f>IFERROR(VLOOKUP(F1605,mapping!$D$3:$J$200,2,FALSE),0)</f>
        <v xml:space="preserve">المعادي </v>
      </c>
      <c r="H1605" s="41" t="str">
        <f>IFERROR(VLOOKUP(F1605,mapping!$D$3:$J$200,3,FALSE),0)</f>
        <v>لوجستيكا</v>
      </c>
      <c r="I1605" s="41" t="str">
        <f>IFERROR(VLOOKUP(F1605,mapping!$D$3:$J$200,4,FALSE),0)</f>
        <v xml:space="preserve">ابورواش </v>
      </c>
      <c r="J1605" s="41" t="str">
        <f>IFERROR(VLOOKUP(F1605,mapping!$D$3:$J$200,5,FALSE),0)</f>
        <v xml:space="preserve">هاي اس </v>
      </c>
      <c r="K1605" s="63">
        <f>IF(W1605=mapping!$N$1,IFERROR(VLOOKUP(Table4[[#This Row],[Column1]],mapping!A:L,11,FALSE),0),IF(W1605&gt;mapping!$N$1,IFERROR(VLOOKUP(Table4[[#This Row],[Column1]],mapping!A:L,11,FALSE),0),))</f>
        <v>2049</v>
      </c>
      <c r="L1605" s="139">
        <v>1</v>
      </c>
      <c r="M1605" s="60">
        <f>IF(W1605=mapping!$N$1,IFERROR(VLOOKUP(Table4[[#This Row],[Column1]],mapping!A:L,12,FALSE),0),IF(W1605&gt;mapping!$N$1,IFERROR(VLOOKUP(Table4[[#This Row],[Column1]],mapping!A:L,12,FALSE),0),0))</f>
        <v>1650</v>
      </c>
      <c r="N1605" s="58">
        <f>Table4[[#This Row],[ سعر اليومية ]]*3%*Table4[[#This Row],[عدد الدورات ]]</f>
        <v>61.47</v>
      </c>
      <c r="O1605" s="56">
        <f>Table4[[#This Row],[ سعر اليومية ]]*Table4[[#This Row],[عدد الدورات ]]-N1605</f>
        <v>1987.53</v>
      </c>
      <c r="P1605" s="194"/>
      <c r="Q1605" s="194"/>
      <c r="R1605" s="194"/>
      <c r="S1605" s="58">
        <f>(Table4[[#This Row],[سعر يومية السائق]]*Table4[[#This Row],[عدد الدورات ]])-SUM(Table4[[#This Row],[سلف ]:[خصم ]])+Table4[[#This Row],[اضافي ]]</f>
        <v>1650</v>
      </c>
      <c r="U1605" s="58">
        <f>Table4[[#This Row],[ سعر اليومية ]]*Table4[[#This Row],[عدد الدورات ]]-Table4[[#This Row],[سعر يومية السائق]]*L1605</f>
        <v>399</v>
      </c>
      <c r="V1605" s="58">
        <f>U1605-Table4[[#This Row],[W/H  3%]]</f>
        <v>337.53</v>
      </c>
      <c r="W1605" s="66" t="str">
        <f>Table4[[#This Row],[اليوم]]&amp;Table4[[#This Row],[الشهر ]]&amp;Table4[[#This Row],[العام]]</f>
        <v>362026</v>
      </c>
      <c r="X1605" s="66" t="s">
        <v>304</v>
      </c>
    </row>
    <row r="1606" spans="1:24" x14ac:dyDescent="0.3">
      <c r="A1606" s="62">
        <v>3</v>
      </c>
      <c r="B1606" s="62">
        <v>6</v>
      </c>
      <c r="C1606" s="62">
        <v>2026</v>
      </c>
      <c r="D1606" s="41" t="str">
        <f t="shared" si="103"/>
        <v>محمد جمال القناطر لوجستيكاابورواش سوزوكي</v>
      </c>
      <c r="E1606" s="4">
        <v>4013</v>
      </c>
      <c r="F1606" s="41" t="str">
        <f>VLOOKUP(E1606,mapping!C:J,2,FALSE)</f>
        <v xml:space="preserve">محمد جمال </v>
      </c>
      <c r="G1606" s="41" t="str">
        <f>IFERROR(VLOOKUP(F1606,mapping!$D$3:$J$200,2,FALSE),0)</f>
        <v xml:space="preserve">القناطر </v>
      </c>
      <c r="H1606" s="41" t="str">
        <f>IFERROR(VLOOKUP(F1606,mapping!$D$3:$J$200,3,FALSE),0)</f>
        <v>لوجستيكا</v>
      </c>
      <c r="I1606" s="41" t="str">
        <f>IFERROR(VLOOKUP(F1606,mapping!$D$3:$J$200,4,FALSE),0)</f>
        <v xml:space="preserve">ابورواش </v>
      </c>
      <c r="J1606" s="41" t="str">
        <f>IFERROR(VLOOKUP(F1606,mapping!$D$3:$J$200,5,FALSE),0)</f>
        <v>سوزوكي</v>
      </c>
      <c r="K1606" s="63">
        <f>IF(W1606=mapping!$N$1,IFERROR(VLOOKUP(Table4[[#This Row],[Column1]],mapping!A:L,11,FALSE),0),IF(W1606&gt;mapping!$N$1,IFERROR(VLOOKUP(Table4[[#This Row],[Column1]],mapping!A:L,11,FALSE),0),))</f>
        <v>1536</v>
      </c>
      <c r="L1606" s="139">
        <v>1</v>
      </c>
      <c r="M1606" s="60">
        <f>IF(W1606=mapping!$N$1,IFERROR(VLOOKUP(Table4[[#This Row],[Column1]],mapping!A:L,12,FALSE),0),IF(W1606&gt;mapping!$N$1,IFERROR(VLOOKUP(Table4[[#This Row],[Column1]],mapping!A:L,12,FALSE),0),0))</f>
        <v>1000</v>
      </c>
      <c r="N1606" s="58">
        <f>Table4[[#This Row],[ سعر اليومية ]]*3%*Table4[[#This Row],[عدد الدورات ]]</f>
        <v>46.08</v>
      </c>
      <c r="O1606" s="56">
        <f>Table4[[#This Row],[ سعر اليومية ]]*Table4[[#This Row],[عدد الدورات ]]-N1606</f>
        <v>1489.92</v>
      </c>
      <c r="P1606" s="194"/>
      <c r="Q1606" s="194"/>
      <c r="R1606" s="194"/>
      <c r="S1606" s="58">
        <f>(Table4[[#This Row],[سعر يومية السائق]]*Table4[[#This Row],[عدد الدورات ]])-SUM(Table4[[#This Row],[سلف ]:[خصم ]])+Table4[[#This Row],[اضافي ]]</f>
        <v>1000</v>
      </c>
      <c r="U1606" s="58">
        <f>Table4[[#This Row],[ سعر اليومية ]]*Table4[[#This Row],[عدد الدورات ]]-Table4[[#This Row],[سعر يومية السائق]]*L1606</f>
        <v>536</v>
      </c>
      <c r="V1606" s="58">
        <f>U1606-Table4[[#This Row],[W/H  3%]]</f>
        <v>489.92</v>
      </c>
      <c r="W1606" s="66" t="str">
        <f>Table4[[#This Row],[اليوم]]&amp;Table4[[#This Row],[الشهر ]]&amp;Table4[[#This Row],[العام]]</f>
        <v>362026</v>
      </c>
      <c r="X1606" s="66" t="s">
        <v>304</v>
      </c>
    </row>
    <row r="1607" spans="1:24" x14ac:dyDescent="0.3">
      <c r="A1607" s="62">
        <v>3</v>
      </c>
      <c r="B1607" s="62">
        <v>6</v>
      </c>
      <c r="C1607" s="62">
        <v>2026</v>
      </c>
      <c r="D1607" s="41" t="str">
        <f t="shared" si="103"/>
        <v xml:space="preserve">محمد عزمي حدائق اكتوبر لوجستيكااكتوبر هاي اس </v>
      </c>
      <c r="E1607" s="4">
        <v>4005</v>
      </c>
      <c r="F1607" s="41" t="str">
        <f>VLOOKUP(E1607,mapping!C:J,2,FALSE)</f>
        <v xml:space="preserve">محمد عزمي </v>
      </c>
      <c r="G1607" s="41" t="str">
        <f>IFERROR(VLOOKUP(F1607,mapping!$D$3:$J$200,2,FALSE),0)</f>
        <v xml:space="preserve">حدائق اكتوبر </v>
      </c>
      <c r="H1607" s="41" t="str">
        <f>IFERROR(VLOOKUP(F1607,mapping!$D$3:$J$200,3,FALSE),0)</f>
        <v>لوجستيكا</v>
      </c>
      <c r="I1607" s="41" t="str">
        <f>IFERROR(VLOOKUP(F1607,mapping!$D$3:$J$200,4,FALSE),0)</f>
        <v xml:space="preserve">اكتوبر </v>
      </c>
      <c r="J1607" s="41" t="str">
        <f>IFERROR(VLOOKUP(F1607,mapping!$D$3:$J$200,5,FALSE),0)</f>
        <v xml:space="preserve">هاي اس </v>
      </c>
      <c r="K1607" s="63">
        <f>IF(W1607=mapping!$N$1,IFERROR(VLOOKUP(Table4[[#This Row],[Column1]],mapping!A:L,11,FALSE),0),IF(W1607&gt;mapping!$N$1,IFERROR(VLOOKUP(Table4[[#This Row],[Column1]],mapping!A:L,11,FALSE),0),))</f>
        <v>1903</v>
      </c>
      <c r="L1607" s="139">
        <v>1</v>
      </c>
      <c r="M1607" s="60">
        <f>IF(W1607=mapping!$N$1,IFERROR(VLOOKUP(Table4[[#This Row],[Column1]],mapping!A:L,12,FALSE),0),IF(W1607&gt;mapping!$N$1,IFERROR(VLOOKUP(Table4[[#This Row],[Column1]],mapping!A:L,12,FALSE),0),0))</f>
        <v>1600</v>
      </c>
      <c r="N1607" s="58">
        <f>Table4[[#This Row],[ سعر اليومية ]]*3%*Table4[[#This Row],[عدد الدورات ]]</f>
        <v>57.089999999999996</v>
      </c>
      <c r="O1607" s="56">
        <f>Table4[[#This Row],[ سعر اليومية ]]*Table4[[#This Row],[عدد الدورات ]]-N1607</f>
        <v>1845.91</v>
      </c>
      <c r="P1607" s="194"/>
      <c r="Q1607" s="194"/>
      <c r="R1607" s="194"/>
      <c r="S1607" s="58">
        <f>(Table4[[#This Row],[سعر يومية السائق]]*Table4[[#This Row],[عدد الدورات ]])-SUM(Table4[[#This Row],[سلف ]:[خصم ]])+Table4[[#This Row],[اضافي ]]</f>
        <v>1600</v>
      </c>
      <c r="U1607" s="58">
        <f>Table4[[#This Row],[ سعر اليومية ]]*Table4[[#This Row],[عدد الدورات ]]-Table4[[#This Row],[سعر يومية السائق]]*L1607</f>
        <v>303</v>
      </c>
      <c r="V1607" s="58">
        <f>U1607-Table4[[#This Row],[W/H  3%]]</f>
        <v>245.91</v>
      </c>
      <c r="W1607" s="66" t="str">
        <f>Table4[[#This Row],[اليوم]]&amp;Table4[[#This Row],[الشهر ]]&amp;Table4[[#This Row],[العام]]</f>
        <v>362026</v>
      </c>
      <c r="X1607" s="66" t="s">
        <v>304</v>
      </c>
    </row>
    <row r="1608" spans="1:24" x14ac:dyDescent="0.3">
      <c r="A1608" s="62">
        <v>3</v>
      </c>
      <c r="B1608" s="62">
        <v>6</v>
      </c>
      <c r="C1608" s="62">
        <v>2026</v>
      </c>
      <c r="D1608" s="41" t="str">
        <f t="shared" si="103"/>
        <v xml:space="preserve">سعيد كمال م.نصر لوجستيكااكتوبر هاي اس </v>
      </c>
      <c r="E1608" s="4">
        <v>4008</v>
      </c>
      <c r="F1608" s="41" t="str">
        <f>VLOOKUP(E1608,mapping!C:J,2,FALSE)</f>
        <v xml:space="preserve">سعيد كمال </v>
      </c>
      <c r="G1608" s="41" t="str">
        <f>IFERROR(VLOOKUP(F1608,mapping!$D$3:$J$200,2,FALSE),0)</f>
        <v xml:space="preserve">م.نصر </v>
      </c>
      <c r="H1608" s="41" t="str">
        <f>IFERROR(VLOOKUP(F1608,mapping!$D$3:$J$200,3,FALSE),0)</f>
        <v>لوجستيكا</v>
      </c>
      <c r="I1608" s="41" t="str">
        <f>IFERROR(VLOOKUP(F1608,mapping!$D$3:$J$200,4,FALSE),0)</f>
        <v xml:space="preserve">اكتوبر </v>
      </c>
      <c r="J1608" s="41" t="str">
        <f>IFERROR(VLOOKUP(F1608,mapping!$D$3:$J$200,5,FALSE),0)</f>
        <v xml:space="preserve">هاي اس </v>
      </c>
      <c r="K1608" s="63">
        <f>IF(W1608=mapping!$N$1,IFERROR(VLOOKUP(Table4[[#This Row],[Column1]],mapping!A:L,11,FALSE),0),IF(W1608&gt;mapping!$N$1,IFERROR(VLOOKUP(Table4[[#This Row],[Column1]],mapping!A:L,11,FALSE),0),))</f>
        <v>3367</v>
      </c>
      <c r="L1608" s="139">
        <v>1</v>
      </c>
      <c r="M1608" s="60">
        <f>IF(W1608=mapping!$N$1,IFERROR(VLOOKUP(Table4[[#This Row],[Column1]],mapping!A:L,12,FALSE),0),IF(W1608&gt;mapping!$N$1,IFERROR(VLOOKUP(Table4[[#This Row],[Column1]],mapping!A:L,12,FALSE),0),0))</f>
        <v>2600</v>
      </c>
      <c r="N1608" s="58">
        <f>Table4[[#This Row],[ سعر اليومية ]]*3%*Table4[[#This Row],[عدد الدورات ]]</f>
        <v>101.00999999999999</v>
      </c>
      <c r="O1608" s="56">
        <f>Table4[[#This Row],[ سعر اليومية ]]*Table4[[#This Row],[عدد الدورات ]]-N1608</f>
        <v>3265.99</v>
      </c>
      <c r="P1608" s="194"/>
      <c r="Q1608" s="194"/>
      <c r="R1608" s="194"/>
      <c r="S1608" s="58">
        <f>(Table4[[#This Row],[سعر يومية السائق]]*Table4[[#This Row],[عدد الدورات ]])-SUM(Table4[[#This Row],[سلف ]:[خصم ]])+Table4[[#This Row],[اضافي ]]</f>
        <v>2600</v>
      </c>
      <c r="U1608" s="58">
        <f>Table4[[#This Row],[ سعر اليومية ]]*Table4[[#This Row],[عدد الدورات ]]-Table4[[#This Row],[سعر يومية السائق]]*L1608</f>
        <v>767</v>
      </c>
      <c r="V1608" s="58">
        <f>U1608-Table4[[#This Row],[W/H  3%]]</f>
        <v>665.99</v>
      </c>
      <c r="W1608" s="66" t="str">
        <f>Table4[[#This Row],[اليوم]]&amp;Table4[[#This Row],[الشهر ]]&amp;Table4[[#This Row],[العام]]</f>
        <v>362026</v>
      </c>
      <c r="X1608" s="66" t="s">
        <v>304</v>
      </c>
    </row>
    <row r="1609" spans="1:24" x14ac:dyDescent="0.3">
      <c r="A1609" s="62">
        <v>3</v>
      </c>
      <c r="B1609" s="62">
        <v>6</v>
      </c>
      <c r="C1609" s="62">
        <v>2026</v>
      </c>
      <c r="D1609" s="41" t="str">
        <f t="shared" si="101"/>
        <v>عماد النجار1المرج 2ورديةسعوديالمخاذناتوبيس 28</v>
      </c>
      <c r="E1609" s="4">
        <v>5000</v>
      </c>
      <c r="F1609" s="41" t="str">
        <f>VLOOKUP(E1609,mapping!C:J,2,FALSE)</f>
        <v>عماد النجار1</v>
      </c>
      <c r="G1609" s="41" t="str">
        <f>IFERROR(VLOOKUP(F1609,mapping!$D$3:$J$200,2,FALSE),0)</f>
        <v>المرج 2وردية</v>
      </c>
      <c r="H1609" s="41" t="str">
        <f>IFERROR(VLOOKUP(F1609,mapping!$D$3:$J$200,3,FALSE),0)</f>
        <v>سعودي</v>
      </c>
      <c r="I1609" s="41" t="str">
        <f>IFERROR(VLOOKUP(F1609,mapping!$D$3:$J$200,4,FALSE),0)</f>
        <v>المخاذن</v>
      </c>
      <c r="J1609" s="41" t="str">
        <f>IFERROR(VLOOKUP(F1609,mapping!$D$3:$J$200,5,FALSE),0)</f>
        <v>اتوبيس 28</v>
      </c>
      <c r="K1609" s="63">
        <f>IF(W1609=mapping!$N$1,IFERROR(VLOOKUP(Table4[[#This Row],[Column1]],mapping!A:L,11,FALSE),0),IF(W1609&gt;mapping!$N$1,IFERROR(VLOOKUP(Table4[[#This Row],[Column1]],mapping!A:L,11,FALSE),0),))</f>
        <v>4119</v>
      </c>
      <c r="L1609" s="139">
        <v>1</v>
      </c>
      <c r="M1609" s="60">
        <f>IF(W1609=mapping!$N$1,IFERROR(VLOOKUP(Table4[[#This Row],[Column1]],mapping!A:L,12,FALSE),0),IF(W1609&gt;mapping!$N$1,IFERROR(VLOOKUP(Table4[[#This Row],[Column1]],mapping!A:L,12,FALSE),0),0))</f>
        <v>4800</v>
      </c>
      <c r="N1609" s="58">
        <f>Table4[[#This Row],[ سعر اليومية ]]*3%*Table4[[#This Row],[عدد الدورات ]]</f>
        <v>123.57</v>
      </c>
      <c r="O1609" s="56">
        <f>Table4[[#This Row],[ سعر اليومية ]]*Table4[[#This Row],[عدد الدورات ]]-N1609</f>
        <v>3995.43</v>
      </c>
      <c r="P1609" s="194"/>
      <c r="Q1609" s="194"/>
      <c r="R1609" s="194"/>
      <c r="S1609" s="58">
        <f>(Table4[[#This Row],[سعر يومية السائق]]*Table4[[#This Row],[عدد الدورات ]])-SUM(Table4[[#This Row],[سلف ]:[خصم ]])+Table4[[#This Row],[اضافي ]]</f>
        <v>4800</v>
      </c>
      <c r="U1609" s="58">
        <f>Table4[[#This Row],[ سعر اليومية ]]*Table4[[#This Row],[عدد الدورات ]]-Table4[[#This Row],[سعر يومية السائق]]*L1609</f>
        <v>-681</v>
      </c>
      <c r="V1609" s="58">
        <f>U1609-Table4[[#This Row],[W/H  3%]]</f>
        <v>-804.56999999999994</v>
      </c>
      <c r="W1609" s="66" t="str">
        <f>Table4[[#This Row],[اليوم]]&amp;Table4[[#This Row],[الشهر ]]&amp;Table4[[#This Row],[العام]]</f>
        <v>362026</v>
      </c>
      <c r="X1609" s="66" t="s">
        <v>304</v>
      </c>
    </row>
    <row r="1610" spans="1:24" x14ac:dyDescent="0.3">
      <c r="A1610" s="62">
        <v>3</v>
      </c>
      <c r="B1610" s="62">
        <v>6</v>
      </c>
      <c r="C1610" s="62">
        <v>2026</v>
      </c>
      <c r="D1610" s="41" t="str">
        <f t="shared" si="101"/>
        <v>عماد النجار2المؤسسة 2ورديةسعوديالمخاذناتوبيس 28</v>
      </c>
      <c r="E1610" s="4">
        <v>5001</v>
      </c>
      <c r="F1610" s="41" t="str">
        <f>VLOOKUP(E1610,mapping!C:J,2,FALSE)</f>
        <v>عماد النجار2</v>
      </c>
      <c r="G1610" s="41" t="str">
        <f>IFERROR(VLOOKUP(F1610,mapping!$D$3:$J$200,2,FALSE),0)</f>
        <v>المؤسسة 2وردية</v>
      </c>
      <c r="H1610" s="41" t="str">
        <f>IFERROR(VLOOKUP(F1610,mapping!$D$3:$J$200,3,FALSE),0)</f>
        <v>سعودي</v>
      </c>
      <c r="I1610" s="41" t="str">
        <f>IFERROR(VLOOKUP(F1610,mapping!$D$3:$J$200,4,FALSE),0)</f>
        <v>المخاذن</v>
      </c>
      <c r="J1610" s="41" t="str">
        <f>IFERROR(VLOOKUP(F1610,mapping!$D$3:$J$200,5,FALSE),0)</f>
        <v>اتوبيس 28</v>
      </c>
      <c r="K1610" s="63">
        <f>IF(W1610=mapping!$N$1,IFERROR(VLOOKUP(Table4[[#This Row],[Column1]],mapping!A:L,11,FALSE),0),IF(W1610&gt;mapping!$N$1,IFERROR(VLOOKUP(Table4[[#This Row],[Column1]],mapping!A:L,11,FALSE),0),))</f>
        <v>3884</v>
      </c>
      <c r="L1610" s="139">
        <v>1</v>
      </c>
      <c r="M1610" s="60">
        <f>IF(W1610=mapping!$N$1,IFERROR(VLOOKUP(Table4[[#This Row],[Column1]],mapping!A:L,12,FALSE),0),IF(W1610&gt;mapping!$N$1,IFERROR(VLOOKUP(Table4[[#This Row],[Column1]],mapping!A:L,12,FALSE),0),0))</f>
        <v>4500</v>
      </c>
      <c r="N1610" s="58">
        <f>Table4[[#This Row],[ سعر اليومية ]]*3%*Table4[[#This Row],[عدد الدورات ]]</f>
        <v>116.52</v>
      </c>
      <c r="O1610" s="56">
        <f>Table4[[#This Row],[ سعر اليومية ]]*Table4[[#This Row],[عدد الدورات ]]-N1610</f>
        <v>3767.48</v>
      </c>
      <c r="P1610" s="194"/>
      <c r="Q1610" s="194"/>
      <c r="R1610" s="194"/>
      <c r="S1610" s="58">
        <f>(Table4[[#This Row],[سعر يومية السائق]]*Table4[[#This Row],[عدد الدورات ]])-SUM(Table4[[#This Row],[سلف ]:[خصم ]])+Table4[[#This Row],[اضافي ]]</f>
        <v>4500</v>
      </c>
      <c r="U1610" s="58">
        <f>Table4[[#This Row],[ سعر اليومية ]]*Table4[[#This Row],[عدد الدورات ]]-Table4[[#This Row],[سعر يومية السائق]]*L1610</f>
        <v>-616</v>
      </c>
      <c r="V1610" s="58">
        <f>U1610-Table4[[#This Row],[W/H  3%]]</f>
        <v>-732.52</v>
      </c>
      <c r="W1610" s="66" t="str">
        <f>Table4[[#This Row],[اليوم]]&amp;Table4[[#This Row],[الشهر ]]&amp;Table4[[#This Row],[العام]]</f>
        <v>362026</v>
      </c>
      <c r="X1610" s="66" t="s">
        <v>304</v>
      </c>
    </row>
    <row r="1611" spans="1:24" x14ac:dyDescent="0.3">
      <c r="A1611" s="62">
        <v>3</v>
      </c>
      <c r="B1611" s="62">
        <v>6</v>
      </c>
      <c r="C1611" s="62">
        <v>2026</v>
      </c>
      <c r="D1611" s="41" t="str">
        <f t="shared" si="101"/>
        <v>طه1الدائري 1ورديةسعوديالمخاذناتوبيس 28</v>
      </c>
      <c r="E1611" s="4">
        <v>5030</v>
      </c>
      <c r="F1611" s="41" t="str">
        <f>VLOOKUP(E1611,mapping!C:J,2,FALSE)</f>
        <v>طه1</v>
      </c>
      <c r="G1611" s="41" t="str">
        <f>IFERROR(VLOOKUP(F1611,mapping!$D$3:$J$200,2,FALSE),0)</f>
        <v>الدائري 1وردية</v>
      </c>
      <c r="H1611" s="41" t="str">
        <f>IFERROR(VLOOKUP(F1611,mapping!$D$3:$J$200,3,FALSE),0)</f>
        <v>سعودي</v>
      </c>
      <c r="I1611" s="41" t="str">
        <f>IFERROR(VLOOKUP(F1611,mapping!$D$3:$J$200,4,FALSE),0)</f>
        <v>المخاذن</v>
      </c>
      <c r="J1611" s="41" t="str">
        <f>IFERROR(VLOOKUP(F1611,mapping!$D$3:$J$200,5,FALSE),0)</f>
        <v>اتوبيس 28</v>
      </c>
      <c r="K1611" s="63">
        <f>IF(W1611=mapping!$N$1,IFERROR(VLOOKUP(Table4[[#This Row],[Column1]],mapping!A:L,11,FALSE),0),IF(W1611&gt;mapping!$N$1,IFERROR(VLOOKUP(Table4[[#This Row],[Column1]],mapping!A:L,11,FALSE),0),))</f>
        <v>2448</v>
      </c>
      <c r="L1611" s="139">
        <v>1</v>
      </c>
      <c r="M1611" s="60">
        <f>IF(W1611=mapping!$N$1,IFERROR(VLOOKUP(Table4[[#This Row],[Column1]],mapping!A:L,12,FALSE),0),IF(W1611&gt;mapping!$N$1,IFERROR(VLOOKUP(Table4[[#This Row],[Column1]],mapping!A:L,12,FALSE),0),0))</f>
        <v>2750</v>
      </c>
      <c r="N1611" s="58">
        <f>Table4[[#This Row],[ سعر اليومية ]]*3%*Table4[[#This Row],[عدد الدورات ]]</f>
        <v>73.44</v>
      </c>
      <c r="O1611" s="56">
        <f>Table4[[#This Row],[ سعر اليومية ]]*Table4[[#This Row],[عدد الدورات ]]-N1611</f>
        <v>2374.56</v>
      </c>
      <c r="P1611" s="194"/>
      <c r="Q1611" s="194"/>
      <c r="R1611" s="194"/>
      <c r="S1611" s="58">
        <f>(Table4[[#This Row],[سعر يومية السائق]]*Table4[[#This Row],[عدد الدورات ]])-SUM(Table4[[#This Row],[سلف ]:[خصم ]])+Table4[[#This Row],[اضافي ]]</f>
        <v>2750</v>
      </c>
      <c r="U1611" s="58">
        <f>Table4[[#This Row],[ سعر اليومية ]]*Table4[[#This Row],[عدد الدورات ]]-Table4[[#This Row],[سعر يومية السائق]]*L1611</f>
        <v>-302</v>
      </c>
      <c r="V1611" s="58">
        <f>U1611-Table4[[#This Row],[W/H  3%]]</f>
        <v>-375.44</v>
      </c>
      <c r="W1611" s="66" t="str">
        <f>Table4[[#This Row],[اليوم]]&amp;Table4[[#This Row],[الشهر ]]&amp;Table4[[#This Row],[العام]]</f>
        <v>362026</v>
      </c>
      <c r="X1611" s="66" t="s">
        <v>304</v>
      </c>
    </row>
    <row r="1612" spans="1:24" x14ac:dyDescent="0.3">
      <c r="A1612" s="62">
        <v>3</v>
      </c>
      <c r="B1612" s="62">
        <v>6</v>
      </c>
      <c r="C1612" s="62">
        <v>2026</v>
      </c>
      <c r="D1612" s="41" t="str">
        <f t="shared" si="101"/>
        <v>عبد الرحمن1الهرم سعوديدريماتوبيس 28</v>
      </c>
      <c r="E1612" s="4">
        <v>5003</v>
      </c>
      <c r="F1612" s="41" t="str">
        <f>VLOOKUP(E1612,mapping!C:J,2,FALSE)</f>
        <v>عبد الرحمن1</v>
      </c>
      <c r="G1612" s="41" t="str">
        <f>IFERROR(VLOOKUP(F1612,mapping!$D$3:$J$200,2,FALSE),0)</f>
        <v xml:space="preserve">الهرم </v>
      </c>
      <c r="H1612" s="41" t="str">
        <f>IFERROR(VLOOKUP(F1612,mapping!$D$3:$J$200,3,FALSE),0)</f>
        <v>سعودي</v>
      </c>
      <c r="I1612" s="41" t="str">
        <f>IFERROR(VLOOKUP(F1612,mapping!$D$3:$J$200,4,FALSE),0)</f>
        <v>دريم</v>
      </c>
      <c r="J1612" s="41" t="str">
        <f>IFERROR(VLOOKUP(F1612,mapping!$D$3:$J$200,5,FALSE),0)</f>
        <v>اتوبيس 28</v>
      </c>
      <c r="K1612" s="63">
        <f>IF(W1612=mapping!$N$1,IFERROR(VLOOKUP(Table4[[#This Row],[Column1]],mapping!A:L,11,FALSE),0),IF(W1612&gt;mapping!$N$1,IFERROR(VLOOKUP(Table4[[#This Row],[Column1]],mapping!A:L,11,FALSE),0),))</f>
        <v>994</v>
      </c>
      <c r="L1612" s="139">
        <v>1</v>
      </c>
      <c r="M1612" s="60">
        <f>IF(W1612=mapping!$N$1,IFERROR(VLOOKUP(Table4[[#This Row],[Column1]],mapping!A:L,12,FALSE),0),IF(W1612&gt;mapping!$N$1,IFERROR(VLOOKUP(Table4[[#This Row],[Column1]],mapping!A:L,12,FALSE),0),0))</f>
        <v>850</v>
      </c>
      <c r="N1612" s="58">
        <f>Table4[[#This Row],[ سعر اليومية ]]*3%*Table4[[#This Row],[عدد الدورات ]]</f>
        <v>29.82</v>
      </c>
      <c r="O1612" s="56">
        <f>Table4[[#This Row],[ سعر اليومية ]]*Table4[[#This Row],[عدد الدورات ]]-N1612</f>
        <v>964.18</v>
      </c>
      <c r="P1612" s="194"/>
      <c r="Q1612" s="194"/>
      <c r="R1612" s="194"/>
      <c r="S1612" s="58">
        <f>(Table4[[#This Row],[سعر يومية السائق]]*Table4[[#This Row],[عدد الدورات ]])-SUM(Table4[[#This Row],[سلف ]:[خصم ]])+Table4[[#This Row],[اضافي ]]</f>
        <v>850</v>
      </c>
      <c r="U1612" s="58">
        <f>Table4[[#This Row],[ سعر اليومية ]]*Table4[[#This Row],[عدد الدورات ]]-Table4[[#This Row],[سعر يومية السائق]]*L1612</f>
        <v>144</v>
      </c>
      <c r="V1612" s="58">
        <f>U1612-Table4[[#This Row],[W/H  3%]]</f>
        <v>114.18</v>
      </c>
      <c r="W1612" s="66" t="str">
        <f>Table4[[#This Row],[اليوم]]&amp;Table4[[#This Row],[الشهر ]]&amp;Table4[[#This Row],[العام]]</f>
        <v>362026</v>
      </c>
      <c r="X1612" s="66" t="s">
        <v>304</v>
      </c>
    </row>
    <row r="1613" spans="1:24" x14ac:dyDescent="0.3">
      <c r="A1613" s="62">
        <v>3</v>
      </c>
      <c r="B1613" s="62">
        <v>6</v>
      </c>
      <c r="C1613" s="62">
        <v>2026</v>
      </c>
      <c r="D1613" s="41" t="str">
        <f t="shared" si="101"/>
        <v>عبد الرحمن2المؤسسةسعوديدريماتوبيس 28</v>
      </c>
      <c r="E1613" s="4">
        <v>5004</v>
      </c>
      <c r="F1613" s="41" t="str">
        <f>VLOOKUP(E1613,mapping!C:J,2,FALSE)</f>
        <v>عبد الرحمن2</v>
      </c>
      <c r="G1613" s="41" t="str">
        <f>IFERROR(VLOOKUP(F1613,mapping!$D$3:$J$200,2,FALSE),0)</f>
        <v>المؤسسة</v>
      </c>
      <c r="H1613" s="41" t="str">
        <f>IFERROR(VLOOKUP(F1613,mapping!$D$3:$J$200,3,FALSE),0)</f>
        <v>سعودي</v>
      </c>
      <c r="I1613" s="41" t="str">
        <f>IFERROR(VLOOKUP(F1613,mapping!$D$3:$J$200,4,FALSE),0)</f>
        <v>دريم</v>
      </c>
      <c r="J1613" s="41" t="str">
        <f>IFERROR(VLOOKUP(F1613,mapping!$D$3:$J$200,5,FALSE),0)</f>
        <v>اتوبيس 28</v>
      </c>
      <c r="K1613" s="63">
        <f>IF(W1613=mapping!$N$1,IFERROR(VLOOKUP(Table4[[#This Row],[Column1]],mapping!A:L,11,FALSE),0),IF(W1613&gt;mapping!$N$1,IFERROR(VLOOKUP(Table4[[#This Row],[Column1]],mapping!A:L,11,FALSE),0),))</f>
        <v>994</v>
      </c>
      <c r="L1613" s="139">
        <v>1</v>
      </c>
      <c r="M1613" s="60">
        <f>IF(W1613=mapping!$N$1,IFERROR(VLOOKUP(Table4[[#This Row],[Column1]],mapping!A:L,12,FALSE),0),IF(W1613&gt;mapping!$N$1,IFERROR(VLOOKUP(Table4[[#This Row],[Column1]],mapping!A:L,12,FALSE),0),0))</f>
        <v>850</v>
      </c>
      <c r="N1613" s="58">
        <f>Table4[[#This Row],[ سعر اليومية ]]*3%*Table4[[#This Row],[عدد الدورات ]]</f>
        <v>29.82</v>
      </c>
      <c r="O1613" s="56">
        <f>Table4[[#This Row],[ سعر اليومية ]]*Table4[[#This Row],[عدد الدورات ]]-N1613</f>
        <v>964.18</v>
      </c>
      <c r="P1613" s="194"/>
      <c r="Q1613" s="194"/>
      <c r="R1613" s="194"/>
      <c r="S1613" s="58">
        <f>(Table4[[#This Row],[سعر يومية السائق]]*Table4[[#This Row],[عدد الدورات ]])-SUM(Table4[[#This Row],[سلف ]:[خصم ]])+Table4[[#This Row],[اضافي ]]</f>
        <v>850</v>
      </c>
      <c r="U1613" s="58">
        <f>Table4[[#This Row],[ سعر اليومية ]]*Table4[[#This Row],[عدد الدورات ]]-Table4[[#This Row],[سعر يومية السائق]]*L1613</f>
        <v>144</v>
      </c>
      <c r="V1613" s="58">
        <f>U1613-Table4[[#This Row],[W/H  3%]]</f>
        <v>114.18</v>
      </c>
      <c r="W1613" s="66" t="str">
        <f>Table4[[#This Row],[اليوم]]&amp;Table4[[#This Row],[الشهر ]]&amp;Table4[[#This Row],[العام]]</f>
        <v>362026</v>
      </c>
      <c r="X1613" s="66" t="s">
        <v>304</v>
      </c>
    </row>
    <row r="1614" spans="1:24" x14ac:dyDescent="0.3">
      <c r="A1614" s="62">
        <v>3</v>
      </c>
      <c r="B1614" s="62">
        <v>6</v>
      </c>
      <c r="C1614" s="62">
        <v>2026</v>
      </c>
      <c r="D1614" s="41" t="str">
        <f t="shared" si="101"/>
        <v>فرج 1حلوانسعوديهايد باركاتوبيس 28</v>
      </c>
      <c r="E1614" s="4">
        <v>5005</v>
      </c>
      <c r="F1614" s="41" t="str">
        <f>VLOOKUP(E1614,mapping!C:J,2,FALSE)</f>
        <v>فرج 1</v>
      </c>
      <c r="G1614" s="41" t="str">
        <f>IFERROR(VLOOKUP(F1614,mapping!$D$3:$J$200,2,FALSE),0)</f>
        <v>حلوان</v>
      </c>
      <c r="H1614" s="41" t="str">
        <f>IFERROR(VLOOKUP(F1614,mapping!$D$3:$J$200,3,FALSE),0)</f>
        <v>سعودي</v>
      </c>
      <c r="I1614" s="41" t="str">
        <f>IFERROR(VLOOKUP(F1614,mapping!$D$3:$J$200,4,FALSE),0)</f>
        <v>هايد بارك</v>
      </c>
      <c r="J1614" s="41" t="str">
        <f>IFERROR(VLOOKUP(F1614,mapping!$D$3:$J$200,5,FALSE),0)</f>
        <v>اتوبيس 28</v>
      </c>
      <c r="K1614" s="63">
        <f>IF(W1614=mapping!$N$1,IFERROR(VLOOKUP(Table4[[#This Row],[Column1]],mapping!A:L,11,FALSE),0),IF(W1614&gt;mapping!$N$1,IFERROR(VLOOKUP(Table4[[#This Row],[Column1]],mapping!A:L,11,FALSE),0),))</f>
        <v>4634</v>
      </c>
      <c r="L1614" s="139">
        <v>1</v>
      </c>
      <c r="M1614" s="60">
        <f>IF(W1614=mapping!$N$1,IFERROR(VLOOKUP(Table4[[#This Row],[Column1]],mapping!A:L,12,FALSE),0),IF(W1614&gt;mapping!$N$1,IFERROR(VLOOKUP(Table4[[#This Row],[Column1]],mapping!A:L,12,FALSE),0),0))</f>
        <v>3750</v>
      </c>
      <c r="N1614" s="58">
        <f>Table4[[#This Row],[ سعر اليومية ]]*3%*Table4[[#This Row],[عدد الدورات ]]</f>
        <v>139.01999999999998</v>
      </c>
      <c r="O1614" s="56">
        <f>Table4[[#This Row],[ سعر اليومية ]]*Table4[[#This Row],[عدد الدورات ]]-N1614</f>
        <v>4494.9799999999996</v>
      </c>
      <c r="P1614" s="194"/>
      <c r="Q1614" s="194"/>
      <c r="R1614" s="194"/>
      <c r="S1614" s="58">
        <f>(Table4[[#This Row],[سعر يومية السائق]]*Table4[[#This Row],[عدد الدورات ]])-SUM(Table4[[#This Row],[سلف ]:[خصم ]])+Table4[[#This Row],[اضافي ]]</f>
        <v>3750</v>
      </c>
      <c r="U1614" s="58">
        <f>Table4[[#This Row],[ سعر اليومية ]]*Table4[[#This Row],[عدد الدورات ]]-Table4[[#This Row],[سعر يومية السائق]]*L1614</f>
        <v>884</v>
      </c>
      <c r="V1614" s="58">
        <f>U1614-Table4[[#This Row],[W/H  3%]]</f>
        <v>744.98</v>
      </c>
      <c r="W1614" s="66" t="str">
        <f>Table4[[#This Row],[اليوم]]&amp;Table4[[#This Row],[الشهر ]]&amp;Table4[[#This Row],[العام]]</f>
        <v>362026</v>
      </c>
      <c r="X1614" s="66" t="s">
        <v>304</v>
      </c>
    </row>
    <row r="1615" spans="1:24" x14ac:dyDescent="0.3">
      <c r="A1615" s="62">
        <v>3</v>
      </c>
      <c r="B1615" s="62">
        <v>6</v>
      </c>
      <c r="C1615" s="62">
        <v>2026</v>
      </c>
      <c r="D1615" s="41" t="str">
        <f t="shared" ref="D1615" si="104">F1615&amp;G1615&amp;H1615&amp;I1615&amp;J1615</f>
        <v>فرج 6حلوان مبيتسعوديهايد باركاتوبيس 28</v>
      </c>
      <c r="E1615" s="4">
        <v>5029</v>
      </c>
      <c r="F1615" s="41" t="str">
        <f>VLOOKUP(E1615,mapping!C:J,2,FALSE)</f>
        <v>فرج 6</v>
      </c>
      <c r="G1615" s="41" t="str">
        <f>IFERROR(VLOOKUP(F1615,mapping!$D$3:$J$200,2,FALSE),0)</f>
        <v>حلوان مبيت</v>
      </c>
      <c r="H1615" s="41" t="str">
        <f>IFERROR(VLOOKUP(F1615,mapping!$D$3:$J$200,3,FALSE),0)</f>
        <v>سعودي</v>
      </c>
      <c r="I1615" s="41" t="str">
        <f>IFERROR(VLOOKUP(F1615,mapping!$D$3:$J$200,4,FALSE),0)</f>
        <v>هايد بارك</v>
      </c>
      <c r="J1615" s="41" t="str">
        <f>IFERROR(VLOOKUP(F1615,mapping!$D$3:$J$200,5,FALSE),0)</f>
        <v>اتوبيس 28</v>
      </c>
      <c r="K1615" s="63">
        <f>IF(W1615=mapping!$N$1,IFERROR(VLOOKUP(Table4[[#This Row],[Column1]],mapping!A:L,11,FALSE),0),IF(W1615&gt;mapping!$N$1,IFERROR(VLOOKUP(Table4[[#This Row],[Column1]],mapping!A:L,11,FALSE),0),))</f>
        <v>1482</v>
      </c>
      <c r="L1615" s="139">
        <v>1</v>
      </c>
      <c r="M1615" s="60">
        <f>IF(W1615=mapping!$N$1,IFERROR(VLOOKUP(Table4[[#This Row],[Column1]],mapping!A:L,12,FALSE),0),IF(W1615&gt;mapping!$N$1,IFERROR(VLOOKUP(Table4[[#This Row],[Column1]],mapping!A:L,12,FALSE),0),0))</f>
        <v>750</v>
      </c>
      <c r="N1615" s="58">
        <f>Table4[[#This Row],[ سعر اليومية ]]*3%*Table4[[#This Row],[عدد الدورات ]]</f>
        <v>44.46</v>
      </c>
      <c r="O1615" s="56">
        <f>Table4[[#This Row],[ سعر اليومية ]]*Table4[[#This Row],[عدد الدورات ]]-N1615</f>
        <v>1437.54</v>
      </c>
      <c r="P1615" s="194"/>
      <c r="Q1615" s="194"/>
      <c r="R1615" s="194"/>
      <c r="S1615" s="58">
        <f>(Table4[[#This Row],[سعر يومية السائق]]*Table4[[#This Row],[عدد الدورات ]])-SUM(Table4[[#This Row],[سلف ]:[خصم ]])+Table4[[#This Row],[اضافي ]]</f>
        <v>750</v>
      </c>
      <c r="U1615" s="58">
        <f>Table4[[#This Row],[ سعر اليومية ]]*Table4[[#This Row],[عدد الدورات ]]-Table4[[#This Row],[سعر يومية السائق]]*L1615</f>
        <v>732</v>
      </c>
      <c r="V1615" s="58">
        <f>U1615-Table4[[#This Row],[W/H  3%]]</f>
        <v>687.54</v>
      </c>
      <c r="W1615" s="66" t="str">
        <f>Table4[[#This Row],[اليوم]]&amp;Table4[[#This Row],[الشهر ]]&amp;Table4[[#This Row],[العام]]</f>
        <v>362026</v>
      </c>
      <c r="X1615" s="66" t="s">
        <v>304</v>
      </c>
    </row>
    <row r="1616" spans="1:24" x14ac:dyDescent="0.3">
      <c r="A1616" s="62">
        <v>3</v>
      </c>
      <c r="B1616" s="62">
        <v>6</v>
      </c>
      <c r="C1616" s="62">
        <v>2026</v>
      </c>
      <c r="D1616" s="41" t="str">
        <f t="shared" si="101"/>
        <v>ممدوح كيلاني 3القومية سعوديهايد باركميكروباص صيني</v>
      </c>
      <c r="E1616" s="4">
        <v>5006</v>
      </c>
      <c r="F1616" s="41" t="str">
        <f>VLOOKUP(E1616,mapping!C:J,2,FALSE)</f>
        <v>ممدوح كيلاني 3</v>
      </c>
      <c r="G1616" s="41" t="str">
        <f>IFERROR(VLOOKUP(F1616,mapping!$D$3:$J$200,2,FALSE),0)</f>
        <v xml:space="preserve">القومية </v>
      </c>
      <c r="H1616" s="41" t="str">
        <f>IFERROR(VLOOKUP(F1616,mapping!$D$3:$J$200,3,FALSE),0)</f>
        <v>سعودي</v>
      </c>
      <c r="I1616" s="41" t="str">
        <f>IFERROR(VLOOKUP(F1616,mapping!$D$3:$J$200,4,FALSE),0)</f>
        <v>هايد بارك</v>
      </c>
      <c r="J1616" s="41" t="str">
        <f>IFERROR(VLOOKUP(F1616,mapping!$D$3:$J$200,5,FALSE),0)</f>
        <v>ميكروباص صيني</v>
      </c>
      <c r="K1616" s="63">
        <f>IF(W1616=mapping!$N$1,IFERROR(VLOOKUP(Table4[[#This Row],[Column1]],mapping!A:L,11,FALSE),0),IF(W1616&gt;mapping!$N$1,IFERROR(VLOOKUP(Table4[[#This Row],[Column1]],mapping!A:L,11,FALSE),0),))</f>
        <v>2965</v>
      </c>
      <c r="L1616" s="139">
        <v>1</v>
      </c>
      <c r="M1616" s="60">
        <f>IF(W1616=mapping!$N$1,IFERROR(VLOOKUP(Table4[[#This Row],[Column1]],mapping!A:L,12,FALSE),0),IF(W1616&gt;mapping!$N$1,IFERROR(VLOOKUP(Table4[[#This Row],[Column1]],mapping!A:L,12,FALSE),0),0))</f>
        <v>2500</v>
      </c>
      <c r="N1616" s="58">
        <f>Table4[[#This Row],[ سعر اليومية ]]*3%*Table4[[#This Row],[عدد الدورات ]]</f>
        <v>88.95</v>
      </c>
      <c r="O1616" s="56">
        <f>Table4[[#This Row],[ سعر اليومية ]]*Table4[[#This Row],[عدد الدورات ]]-N1616</f>
        <v>2876.05</v>
      </c>
      <c r="P1616" s="194"/>
      <c r="Q1616" s="194"/>
      <c r="R1616" s="194"/>
      <c r="S1616" s="58">
        <f>(Table4[[#This Row],[سعر يومية السائق]]*Table4[[#This Row],[عدد الدورات ]])-SUM(Table4[[#This Row],[سلف ]:[خصم ]])+Table4[[#This Row],[اضافي ]]</f>
        <v>2500</v>
      </c>
      <c r="U1616" s="58">
        <f>Table4[[#This Row],[ سعر اليومية ]]*Table4[[#This Row],[عدد الدورات ]]-Table4[[#This Row],[سعر يومية السائق]]*L1616</f>
        <v>465</v>
      </c>
      <c r="V1616" s="58">
        <f>U1616-Table4[[#This Row],[W/H  3%]]</f>
        <v>376.05</v>
      </c>
      <c r="W1616" s="66" t="str">
        <f>Table4[[#This Row],[اليوم]]&amp;Table4[[#This Row],[الشهر ]]&amp;Table4[[#This Row],[العام]]</f>
        <v>362026</v>
      </c>
      <c r="X1616" s="66" t="s">
        <v>304</v>
      </c>
    </row>
    <row r="1617" spans="1:24" x14ac:dyDescent="0.3">
      <c r="A1617" s="62">
        <v>3</v>
      </c>
      <c r="B1617" s="62">
        <v>6</v>
      </c>
      <c r="C1617" s="62">
        <v>2026</v>
      </c>
      <c r="D1617" s="41" t="str">
        <f t="shared" si="101"/>
        <v>محمد جمال طوسونالمنيبسعوديهايد باركاتوبيس 28</v>
      </c>
      <c r="E1617" s="4">
        <v>5025</v>
      </c>
      <c r="F1617" s="41" t="str">
        <f>VLOOKUP(E1617,mapping!C:J,2,FALSE)</f>
        <v>محمد جمال طوسون</v>
      </c>
      <c r="G1617" s="41" t="str">
        <f>IFERROR(VLOOKUP(F1617,mapping!$D$3:$J$200,2,FALSE),0)</f>
        <v>المنيب</v>
      </c>
      <c r="H1617" s="41" t="str">
        <f>IFERROR(VLOOKUP(F1617,mapping!$D$3:$J$200,3,FALSE),0)</f>
        <v>سعودي</v>
      </c>
      <c r="I1617" s="41" t="str">
        <f>IFERROR(VLOOKUP(F1617,mapping!$D$3:$J$200,4,FALSE),0)</f>
        <v>هايد بارك</v>
      </c>
      <c r="J1617" s="41" t="str">
        <f>IFERROR(VLOOKUP(F1617,mapping!$D$3:$J$200,5,FALSE),0)</f>
        <v>اتوبيس 28</v>
      </c>
      <c r="K1617" s="63">
        <f>IF(W1617=mapping!$N$1,IFERROR(VLOOKUP(Table4[[#This Row],[Column1]],mapping!A:L,11,FALSE),0),IF(W1617&gt;mapping!$N$1,IFERROR(VLOOKUP(Table4[[#This Row],[Column1]],mapping!A:L,11,FALSE),0),))</f>
        <v>4634</v>
      </c>
      <c r="L1617" s="139">
        <v>1</v>
      </c>
      <c r="M1617" s="60">
        <f>IF(W1617=mapping!$N$1,IFERROR(VLOOKUP(Table4[[#This Row],[Column1]],mapping!A:L,12,FALSE),0),IF(W1617&gt;mapping!$N$1,IFERROR(VLOOKUP(Table4[[#This Row],[Column1]],mapping!A:L,12,FALSE),0),0))</f>
        <v>3800</v>
      </c>
      <c r="N1617" s="58">
        <f>Table4[[#This Row],[ سعر اليومية ]]*3%*Table4[[#This Row],[عدد الدورات ]]</f>
        <v>139.01999999999998</v>
      </c>
      <c r="O1617" s="56">
        <f>Table4[[#This Row],[ سعر اليومية ]]*Table4[[#This Row],[عدد الدورات ]]-N1617</f>
        <v>4494.9799999999996</v>
      </c>
      <c r="P1617" s="194"/>
      <c r="Q1617" s="194"/>
      <c r="R1617" s="194"/>
      <c r="S1617" s="58">
        <f>(Table4[[#This Row],[سعر يومية السائق]]*Table4[[#This Row],[عدد الدورات ]])-SUM(Table4[[#This Row],[سلف ]:[خصم ]])+Table4[[#This Row],[اضافي ]]</f>
        <v>3800</v>
      </c>
      <c r="U1617" s="58">
        <f>Table4[[#This Row],[ سعر اليومية ]]*Table4[[#This Row],[عدد الدورات ]]-Table4[[#This Row],[سعر يومية السائق]]*L1617</f>
        <v>834</v>
      </c>
      <c r="V1617" s="58">
        <f>U1617-Table4[[#This Row],[W/H  3%]]</f>
        <v>694.98</v>
      </c>
      <c r="W1617" s="66" t="str">
        <f>Table4[[#This Row],[اليوم]]&amp;Table4[[#This Row],[الشهر ]]&amp;Table4[[#This Row],[العام]]</f>
        <v>362026</v>
      </c>
      <c r="X1617" s="66" t="s">
        <v>304</v>
      </c>
    </row>
    <row r="1618" spans="1:24" x14ac:dyDescent="0.3">
      <c r="A1618" s="62">
        <v>3</v>
      </c>
      <c r="B1618" s="62">
        <v>6</v>
      </c>
      <c r="C1618" s="62">
        <v>2026</v>
      </c>
      <c r="D1618" s="41" t="str">
        <f t="shared" si="101"/>
        <v>مصطفي رشدي1المنيب 2 ورديةسعوديميفيداميكروباص صيني</v>
      </c>
      <c r="E1618" s="4">
        <v>5007</v>
      </c>
      <c r="F1618" s="41" t="str">
        <f>VLOOKUP(E1618,mapping!C:J,2,FALSE)</f>
        <v>مصطفي رشدي1</v>
      </c>
      <c r="G1618" s="41" t="str">
        <f>IFERROR(VLOOKUP(F1618,mapping!$D$3:$J$200,2,FALSE),0)</f>
        <v>المنيب 2 وردية</v>
      </c>
      <c r="H1618" s="41" t="str">
        <f>IFERROR(VLOOKUP(F1618,mapping!$D$3:$J$200,3,FALSE),0)</f>
        <v>سعودي</v>
      </c>
      <c r="I1618" s="41" t="str">
        <f>IFERROR(VLOOKUP(F1618,mapping!$D$3:$J$200,4,FALSE),0)</f>
        <v>ميفيدا</v>
      </c>
      <c r="J1618" s="41" t="str">
        <f>IFERROR(VLOOKUP(F1618,mapping!$D$3:$J$200,5,FALSE),0)</f>
        <v>ميكروباص صيني</v>
      </c>
      <c r="K1618" s="63">
        <f>IF(W1618=mapping!$N$1,IFERROR(VLOOKUP(Table4[[#This Row],[Column1]],mapping!A:L,11,FALSE),0),IF(W1618&gt;mapping!$N$1,IFERROR(VLOOKUP(Table4[[#This Row],[Column1]],mapping!A:L,11,FALSE),0),))</f>
        <v>2965</v>
      </c>
      <c r="L1618" s="139">
        <v>1</v>
      </c>
      <c r="M1618" s="60">
        <f>IF(W1618=mapping!$N$1,IFERROR(VLOOKUP(Table4[[#This Row],[Column1]],mapping!A:L,12,FALSE),0),IF(W1618&gt;mapping!$N$1,IFERROR(VLOOKUP(Table4[[#This Row],[Column1]],mapping!A:L,12,FALSE),0),0))</f>
        <v>2150</v>
      </c>
      <c r="N1618" s="58">
        <f>Table4[[#This Row],[ سعر اليومية ]]*3%*Table4[[#This Row],[عدد الدورات ]]</f>
        <v>88.95</v>
      </c>
      <c r="O1618" s="56">
        <f>Table4[[#This Row],[ سعر اليومية ]]*Table4[[#This Row],[عدد الدورات ]]-N1618</f>
        <v>2876.05</v>
      </c>
      <c r="P1618" s="194"/>
      <c r="Q1618" s="194"/>
      <c r="R1618" s="194"/>
      <c r="S1618" s="58">
        <f>(Table4[[#This Row],[سعر يومية السائق]]*Table4[[#This Row],[عدد الدورات ]])-SUM(Table4[[#This Row],[سلف ]:[خصم ]])+Table4[[#This Row],[اضافي ]]</f>
        <v>2150</v>
      </c>
      <c r="U1618" s="58">
        <f>Table4[[#This Row],[ سعر اليومية ]]*Table4[[#This Row],[عدد الدورات ]]-Table4[[#This Row],[سعر يومية السائق]]*L1618</f>
        <v>815</v>
      </c>
      <c r="V1618" s="58">
        <f>U1618-Table4[[#This Row],[W/H  3%]]</f>
        <v>726.05</v>
      </c>
      <c r="W1618" s="66" t="str">
        <f>Table4[[#This Row],[اليوم]]&amp;Table4[[#This Row],[الشهر ]]&amp;Table4[[#This Row],[العام]]</f>
        <v>362026</v>
      </c>
      <c r="X1618" s="66" t="s">
        <v>304</v>
      </c>
    </row>
    <row r="1619" spans="1:24" x14ac:dyDescent="0.3">
      <c r="A1619" s="62">
        <v>3</v>
      </c>
      <c r="B1619" s="62">
        <v>6</v>
      </c>
      <c r="C1619" s="62">
        <v>2026</v>
      </c>
      <c r="D1619" s="41" t="str">
        <f t="shared" si="101"/>
        <v>فرج 2حلوان 2 ورديةسعوديميفيداميكروباص صيني</v>
      </c>
      <c r="E1619" s="4">
        <v>5009</v>
      </c>
      <c r="F1619" s="41" t="str">
        <f>VLOOKUP(E1619,mapping!C:J,2,FALSE)</f>
        <v>فرج 2</v>
      </c>
      <c r="G1619" s="41" t="str">
        <f>IFERROR(VLOOKUP(F1619,mapping!$D$3:$J$200,2,FALSE),0)</f>
        <v>حلوان 2 وردية</v>
      </c>
      <c r="H1619" s="41" t="str">
        <f>IFERROR(VLOOKUP(F1619,mapping!$D$3:$J$200,3,FALSE),0)</f>
        <v>سعودي</v>
      </c>
      <c r="I1619" s="41" t="str">
        <f>IFERROR(VLOOKUP(F1619,mapping!$D$3:$J$200,4,FALSE),0)</f>
        <v>ميفيدا</v>
      </c>
      <c r="J1619" s="41" t="str">
        <f>IFERROR(VLOOKUP(F1619,mapping!$D$3:$J$200,5,FALSE),0)</f>
        <v>ميكروباص صيني</v>
      </c>
      <c r="K1619" s="63">
        <f>IF(W1619=mapping!$N$1,IFERROR(VLOOKUP(Table4[[#This Row],[Column1]],mapping!A:L,11,FALSE),0),IF(W1619&gt;mapping!$N$1,IFERROR(VLOOKUP(Table4[[#This Row],[Column1]],mapping!A:L,11,FALSE),0),))</f>
        <v>2965</v>
      </c>
      <c r="L1619" s="139">
        <v>1</v>
      </c>
      <c r="M1619" s="60">
        <f>IF(W1619=mapping!$N$1,IFERROR(VLOOKUP(Table4[[#This Row],[Column1]],mapping!A:L,12,FALSE),0),IF(W1619&gt;mapping!$N$1,IFERROR(VLOOKUP(Table4[[#This Row],[Column1]],mapping!A:L,12,FALSE),0),0))</f>
        <v>2250</v>
      </c>
      <c r="N1619" s="58">
        <f>Table4[[#This Row],[ سعر اليومية ]]*3%*Table4[[#This Row],[عدد الدورات ]]</f>
        <v>88.95</v>
      </c>
      <c r="O1619" s="56">
        <f>Table4[[#This Row],[ سعر اليومية ]]*Table4[[#This Row],[عدد الدورات ]]-N1619</f>
        <v>2876.05</v>
      </c>
      <c r="P1619" s="194"/>
      <c r="Q1619" s="194"/>
      <c r="R1619" s="194"/>
      <c r="S1619" s="58">
        <f>(Table4[[#This Row],[سعر يومية السائق]]*Table4[[#This Row],[عدد الدورات ]])-SUM(Table4[[#This Row],[سلف ]:[خصم ]])+Table4[[#This Row],[اضافي ]]</f>
        <v>2250</v>
      </c>
      <c r="U1619" s="58">
        <f>Table4[[#This Row],[ سعر اليومية ]]*Table4[[#This Row],[عدد الدورات ]]-Table4[[#This Row],[سعر يومية السائق]]*L1619</f>
        <v>715</v>
      </c>
      <c r="V1619" s="58">
        <f>U1619-Table4[[#This Row],[W/H  3%]]</f>
        <v>626.04999999999995</v>
      </c>
      <c r="W1619" s="66" t="str">
        <f>Table4[[#This Row],[اليوم]]&amp;Table4[[#This Row],[الشهر ]]&amp;Table4[[#This Row],[العام]]</f>
        <v>362026</v>
      </c>
      <c r="X1619" s="66" t="s">
        <v>304</v>
      </c>
    </row>
    <row r="1620" spans="1:24" x14ac:dyDescent="0.3">
      <c r="A1620" s="62">
        <v>3</v>
      </c>
      <c r="B1620" s="62">
        <v>6</v>
      </c>
      <c r="C1620" s="62">
        <v>2026</v>
      </c>
      <c r="D1620" s="41" t="str">
        <f t="shared" si="101"/>
        <v>فرج 3حلوان 2 ورديةسعوديالقطاميةاتوبيس 28</v>
      </c>
      <c r="E1620" s="4">
        <v>5010</v>
      </c>
      <c r="F1620" s="41" t="str">
        <f>VLOOKUP(E1620,mapping!C:J,2,FALSE)</f>
        <v>فرج 3</v>
      </c>
      <c r="G1620" s="41" t="str">
        <f>IFERROR(VLOOKUP(F1620,mapping!$D$3:$J$200,2,FALSE),0)</f>
        <v>حلوان 2 وردية</v>
      </c>
      <c r="H1620" s="41" t="str">
        <f>IFERROR(VLOOKUP(F1620,mapping!$D$3:$J$200,3,FALSE),0)</f>
        <v>سعودي</v>
      </c>
      <c r="I1620" s="41" t="str">
        <f>IFERROR(VLOOKUP(F1620,mapping!$D$3:$J$200,4,FALSE),0)</f>
        <v>القطامية</v>
      </c>
      <c r="J1620" s="41" t="str">
        <f>IFERROR(VLOOKUP(F1620,mapping!$D$3:$J$200,5,FALSE),0)</f>
        <v>اتوبيس 28</v>
      </c>
      <c r="K1620" s="63">
        <f>IF(W1620=mapping!$N$1,IFERROR(VLOOKUP(Table4[[#This Row],[Column1]],mapping!A:L,11,FALSE),0),IF(W1620&gt;mapping!$N$1,IFERROR(VLOOKUP(Table4[[#This Row],[Column1]],mapping!A:L,11,FALSE),0),))</f>
        <v>3415</v>
      </c>
      <c r="L1620" s="139">
        <v>1</v>
      </c>
      <c r="M1620" s="60">
        <f>IF(W1620=mapping!$N$1,IFERROR(VLOOKUP(Table4[[#This Row],[Column1]],mapping!A:L,12,FALSE),0),IF(W1620&gt;mapping!$N$1,IFERROR(VLOOKUP(Table4[[#This Row],[Column1]],mapping!A:L,12,FALSE),0),0))</f>
        <v>3400</v>
      </c>
      <c r="N1620" s="58">
        <f>Table4[[#This Row],[ سعر اليومية ]]*3%*Table4[[#This Row],[عدد الدورات ]]</f>
        <v>102.45</v>
      </c>
      <c r="O1620" s="56">
        <f>Table4[[#This Row],[ سعر اليومية ]]*Table4[[#This Row],[عدد الدورات ]]-N1620</f>
        <v>3312.55</v>
      </c>
      <c r="P1620" s="194"/>
      <c r="Q1620" s="194"/>
      <c r="R1620" s="194"/>
      <c r="S1620" s="58">
        <f>(Table4[[#This Row],[سعر يومية السائق]]*Table4[[#This Row],[عدد الدورات ]])-SUM(Table4[[#This Row],[سلف ]:[خصم ]])+Table4[[#This Row],[اضافي ]]</f>
        <v>3400</v>
      </c>
      <c r="U1620" s="58">
        <f>Table4[[#This Row],[ سعر اليومية ]]*Table4[[#This Row],[عدد الدورات ]]-Table4[[#This Row],[سعر يومية السائق]]*L1620</f>
        <v>15</v>
      </c>
      <c r="V1620" s="58">
        <f>U1620-Table4[[#This Row],[W/H  3%]]</f>
        <v>-87.45</v>
      </c>
      <c r="W1620" s="66" t="str">
        <f>Table4[[#This Row],[اليوم]]&amp;Table4[[#This Row],[الشهر ]]&amp;Table4[[#This Row],[العام]]</f>
        <v>362026</v>
      </c>
      <c r="X1620" s="66" t="s">
        <v>304</v>
      </c>
    </row>
    <row r="1621" spans="1:24" x14ac:dyDescent="0.3">
      <c r="A1621" s="62">
        <v>3</v>
      </c>
      <c r="B1621" s="62">
        <v>6</v>
      </c>
      <c r="C1621" s="62">
        <v>2026</v>
      </c>
      <c r="D1621" s="41" t="str">
        <f t="shared" si="101"/>
        <v>فرج 4مايو ورديةسعوديالقطاميةميكروباص</v>
      </c>
      <c r="E1621" s="4">
        <v>5011</v>
      </c>
      <c r="F1621" s="41" t="str">
        <f>VLOOKUP(E1621,mapping!C:J,2,FALSE)</f>
        <v>فرج 4</v>
      </c>
      <c r="G1621" s="41" t="str">
        <f>IFERROR(VLOOKUP(F1621,mapping!$D$3:$J$200,2,FALSE),0)</f>
        <v>مايو وردية</v>
      </c>
      <c r="H1621" s="41" t="str">
        <f>IFERROR(VLOOKUP(F1621,mapping!$D$3:$J$200,3,FALSE),0)</f>
        <v>سعودي</v>
      </c>
      <c r="I1621" s="41" t="str">
        <f>IFERROR(VLOOKUP(F1621,mapping!$D$3:$J$200,4,FALSE),0)</f>
        <v>القطامية</v>
      </c>
      <c r="J1621" s="41" t="str">
        <f>IFERROR(VLOOKUP(F1621,mapping!$D$3:$J$200,5,FALSE),0)</f>
        <v>ميكروباص</v>
      </c>
      <c r="K1621" s="63">
        <f>IF(W1621=mapping!$N$1,IFERROR(VLOOKUP(Table4[[#This Row],[Column1]],mapping!A:L,11,FALSE),0),IF(W1621&gt;mapping!$N$1,IFERROR(VLOOKUP(Table4[[#This Row],[Column1]],mapping!A:L,11,FALSE),0),))</f>
        <v>1222</v>
      </c>
      <c r="L1621" s="139">
        <v>1</v>
      </c>
      <c r="M1621" s="60">
        <f>IF(W1621=mapping!$N$1,IFERROR(VLOOKUP(Table4[[#This Row],[Column1]],mapping!A:L,12,FALSE),0),IF(W1621&gt;mapping!$N$1,IFERROR(VLOOKUP(Table4[[#This Row],[Column1]],mapping!A:L,12,FALSE),0),0))</f>
        <v>1180</v>
      </c>
      <c r="N1621" s="58">
        <f>Table4[[#This Row],[ سعر اليومية ]]*3%*Table4[[#This Row],[عدد الدورات ]]</f>
        <v>36.659999999999997</v>
      </c>
      <c r="O1621" s="56">
        <f>Table4[[#This Row],[ سعر اليومية ]]*Table4[[#This Row],[عدد الدورات ]]-N1621</f>
        <v>1185.3399999999999</v>
      </c>
      <c r="P1621" s="194"/>
      <c r="Q1621" s="194"/>
      <c r="R1621" s="194"/>
      <c r="S1621" s="58">
        <f>(Table4[[#This Row],[سعر يومية السائق]]*Table4[[#This Row],[عدد الدورات ]])-SUM(Table4[[#This Row],[سلف ]:[خصم ]])+Table4[[#This Row],[اضافي ]]</f>
        <v>1180</v>
      </c>
      <c r="U1621" s="58">
        <f>Table4[[#This Row],[ سعر اليومية ]]*Table4[[#This Row],[عدد الدورات ]]-Table4[[#This Row],[سعر يومية السائق]]*L1621</f>
        <v>42</v>
      </c>
      <c r="V1621" s="58">
        <f>U1621-Table4[[#This Row],[W/H  3%]]</f>
        <v>5.3400000000000034</v>
      </c>
      <c r="W1621" s="66" t="str">
        <f>Table4[[#This Row],[اليوم]]&amp;Table4[[#This Row],[الشهر ]]&amp;Table4[[#This Row],[العام]]</f>
        <v>362026</v>
      </c>
      <c r="X1621" s="66" t="s">
        <v>304</v>
      </c>
    </row>
    <row r="1622" spans="1:24" x14ac:dyDescent="0.3">
      <c r="A1622" s="62">
        <v>3</v>
      </c>
      <c r="B1622" s="62">
        <v>6</v>
      </c>
      <c r="C1622" s="62">
        <v>2026</v>
      </c>
      <c r="D1622" s="41" t="str">
        <f t="shared" si="101"/>
        <v>مصطفي رشدي3المنيب5شفتسعوديالقطاميةاتوبيس 28</v>
      </c>
      <c r="E1622" s="4">
        <v>5012</v>
      </c>
      <c r="F1622" s="41" t="str">
        <f>VLOOKUP(E1622,mapping!C:J,2,FALSE)</f>
        <v>مصطفي رشدي3</v>
      </c>
      <c r="G1622" s="41" t="str">
        <f>IFERROR(VLOOKUP(F1622,mapping!$D$3:$J$200,2,FALSE),0)</f>
        <v>المنيب5شفت</v>
      </c>
      <c r="H1622" s="41" t="str">
        <f>IFERROR(VLOOKUP(F1622,mapping!$D$3:$J$200,3,FALSE),0)</f>
        <v>سعودي</v>
      </c>
      <c r="I1622" s="41" t="str">
        <f>IFERROR(VLOOKUP(F1622,mapping!$D$3:$J$200,4,FALSE),0)</f>
        <v>القطامية</v>
      </c>
      <c r="J1622" s="41" t="str">
        <f>IFERROR(VLOOKUP(F1622,mapping!$D$3:$J$200,5,FALSE),0)</f>
        <v>اتوبيس 28</v>
      </c>
      <c r="K1622" s="63">
        <f>IF(W1622=mapping!$N$1,IFERROR(VLOOKUP(Table4[[#This Row],[Column1]],mapping!A:L,11,FALSE),0),IF(W1622&gt;mapping!$N$1,IFERROR(VLOOKUP(Table4[[#This Row],[Column1]],mapping!A:L,11,FALSE),0),))</f>
        <v>2649</v>
      </c>
      <c r="L1622" s="139">
        <v>1</v>
      </c>
      <c r="M1622" s="60">
        <f>IF(W1622=mapping!$N$1,IFERROR(VLOOKUP(Table4[[#This Row],[Column1]],mapping!A:L,12,FALSE),0),IF(W1622&gt;mapping!$N$1,IFERROR(VLOOKUP(Table4[[#This Row],[Column1]],mapping!A:L,12,FALSE),0),0))</f>
        <v>2060</v>
      </c>
      <c r="N1622" s="58">
        <f>Table4[[#This Row],[ سعر اليومية ]]*3%*Table4[[#This Row],[عدد الدورات ]]</f>
        <v>79.47</v>
      </c>
      <c r="O1622" s="56">
        <f>Table4[[#This Row],[ سعر اليومية ]]*Table4[[#This Row],[عدد الدورات ]]-N1622</f>
        <v>2569.5300000000002</v>
      </c>
      <c r="P1622" s="194"/>
      <c r="Q1622" s="194"/>
      <c r="R1622" s="194"/>
      <c r="S1622" s="58">
        <f>(Table4[[#This Row],[سعر يومية السائق]]*Table4[[#This Row],[عدد الدورات ]])-SUM(Table4[[#This Row],[سلف ]:[خصم ]])+Table4[[#This Row],[اضافي ]]</f>
        <v>2060</v>
      </c>
      <c r="U1622" s="58">
        <f>Table4[[#This Row],[ سعر اليومية ]]*Table4[[#This Row],[عدد الدورات ]]-Table4[[#This Row],[سعر يومية السائق]]*L1622</f>
        <v>589</v>
      </c>
      <c r="V1622" s="58">
        <f>U1622-Table4[[#This Row],[W/H  3%]]</f>
        <v>509.53</v>
      </c>
      <c r="W1622" s="66" t="str">
        <f>Table4[[#This Row],[اليوم]]&amp;Table4[[#This Row],[الشهر ]]&amp;Table4[[#This Row],[العام]]</f>
        <v>362026</v>
      </c>
      <c r="X1622" s="66" t="s">
        <v>304</v>
      </c>
    </row>
    <row r="1623" spans="1:24" x14ac:dyDescent="0.3">
      <c r="A1623" s="62">
        <v>3</v>
      </c>
      <c r="B1623" s="62">
        <v>6</v>
      </c>
      <c r="C1623" s="62">
        <v>2026</v>
      </c>
      <c r="D1623" s="41" t="str">
        <f t="shared" si="101"/>
        <v>مصطفي رشدي4المنيب Wصباحيةسعوديالقطاميةاتوبيس 28</v>
      </c>
      <c r="E1623" s="4">
        <v>5013</v>
      </c>
      <c r="F1623" s="41" t="str">
        <f>VLOOKUP(E1623,mapping!C:J,2,FALSE)</f>
        <v>مصطفي رشدي4</v>
      </c>
      <c r="G1623" s="41" t="str">
        <f>IFERROR(VLOOKUP(F1623,mapping!$D$3:$J$200,2,FALSE),0)</f>
        <v>المنيب Wصباحية</v>
      </c>
      <c r="H1623" s="41" t="str">
        <f>IFERROR(VLOOKUP(F1623,mapping!$D$3:$J$200,3,FALSE),0)</f>
        <v>سعودي</v>
      </c>
      <c r="I1623" s="41" t="str">
        <f>IFERROR(VLOOKUP(F1623,mapping!$D$3:$J$200,4,FALSE),0)</f>
        <v>القطامية</v>
      </c>
      <c r="J1623" s="41" t="str">
        <f>IFERROR(VLOOKUP(F1623,mapping!$D$3:$J$200,5,FALSE),0)</f>
        <v>اتوبيس 28</v>
      </c>
      <c r="K1623" s="63">
        <f>IF(W1623=mapping!$N$1,IFERROR(VLOOKUP(Table4[[#This Row],[Column1]],mapping!A:L,11,FALSE),0),IF(W1623&gt;mapping!$N$1,IFERROR(VLOOKUP(Table4[[#This Row],[Column1]],mapping!A:L,11,FALSE),0),))</f>
        <v>1059</v>
      </c>
      <c r="L1623" s="139">
        <v>1</v>
      </c>
      <c r="M1623" s="60">
        <f>IF(W1623=mapping!$N$1,IFERROR(VLOOKUP(Table4[[#This Row],[Column1]],mapping!A:L,12,FALSE),0),IF(W1623&gt;mapping!$N$1,IFERROR(VLOOKUP(Table4[[#This Row],[Column1]],mapping!A:L,12,FALSE),0),0))</f>
        <v>1000</v>
      </c>
      <c r="N1623" s="58">
        <f>Table4[[#This Row],[ سعر اليومية ]]*3%*Table4[[#This Row],[عدد الدورات ]]</f>
        <v>31.77</v>
      </c>
      <c r="O1623" s="56">
        <f>Table4[[#This Row],[ سعر اليومية ]]*Table4[[#This Row],[عدد الدورات ]]-N1623</f>
        <v>1027.23</v>
      </c>
      <c r="P1623" s="194"/>
      <c r="Q1623" s="194"/>
      <c r="R1623" s="194"/>
      <c r="S1623" s="58">
        <f>(Table4[[#This Row],[سعر يومية السائق]]*Table4[[#This Row],[عدد الدورات ]])-SUM(Table4[[#This Row],[سلف ]:[خصم ]])+Table4[[#This Row],[اضافي ]]</f>
        <v>1000</v>
      </c>
      <c r="U1623" s="58">
        <f>Table4[[#This Row],[ سعر اليومية ]]*Table4[[#This Row],[عدد الدورات ]]-Table4[[#This Row],[سعر يومية السائق]]*L1623</f>
        <v>59</v>
      </c>
      <c r="V1623" s="58">
        <f>U1623-Table4[[#This Row],[W/H  3%]]</f>
        <v>27.23</v>
      </c>
      <c r="W1623" s="66" t="str">
        <f>Table4[[#This Row],[اليوم]]&amp;Table4[[#This Row],[الشهر ]]&amp;Table4[[#This Row],[العام]]</f>
        <v>362026</v>
      </c>
      <c r="X1623" s="66" t="s">
        <v>304</v>
      </c>
    </row>
    <row r="1624" spans="1:24" x14ac:dyDescent="0.3">
      <c r="A1624" s="62">
        <v>3</v>
      </c>
      <c r="B1624" s="62">
        <v>6</v>
      </c>
      <c r="C1624" s="62">
        <v>2026</v>
      </c>
      <c r="D1624" s="41" t="str">
        <f t="shared" si="101"/>
        <v>مصطفي رشدي5صقر 2 ورديةسعوديالقطاميةاتوبيس 28</v>
      </c>
      <c r="E1624" s="4">
        <v>5014</v>
      </c>
      <c r="F1624" s="41" t="str">
        <f>VLOOKUP(E1624,mapping!C:J,2,FALSE)</f>
        <v>مصطفي رشدي5</v>
      </c>
      <c r="G1624" s="41" t="str">
        <f>IFERROR(VLOOKUP(F1624,mapping!$D$3:$J$200,2,FALSE),0)</f>
        <v>صقر 2 وردية</v>
      </c>
      <c r="H1624" s="41" t="str">
        <f>IFERROR(VLOOKUP(F1624,mapping!$D$3:$J$200,3,FALSE),0)</f>
        <v>سعودي</v>
      </c>
      <c r="I1624" s="41" t="str">
        <f>IFERROR(VLOOKUP(F1624,mapping!$D$3:$J$200,4,FALSE),0)</f>
        <v>القطامية</v>
      </c>
      <c r="J1624" s="41" t="str">
        <f>IFERROR(VLOOKUP(F1624,mapping!$D$3:$J$200,5,FALSE),0)</f>
        <v>اتوبيس 28</v>
      </c>
      <c r="K1624" s="63">
        <f>IF(W1624=mapping!$N$1,IFERROR(VLOOKUP(Table4[[#This Row],[Column1]],mapping!A:L,11,FALSE),0),IF(W1624&gt;mapping!$N$1,IFERROR(VLOOKUP(Table4[[#This Row],[Column1]],mapping!A:L,11,FALSE),0),))</f>
        <v>2120</v>
      </c>
      <c r="L1624" s="139">
        <v>1</v>
      </c>
      <c r="M1624" s="60">
        <f>IF(W1624=mapping!$N$1,IFERROR(VLOOKUP(Table4[[#This Row],[Column1]],mapping!A:L,12,FALSE),0),IF(W1624&gt;mapping!$N$1,IFERROR(VLOOKUP(Table4[[#This Row],[Column1]],mapping!A:L,12,FALSE),0),0))</f>
        <v>1780</v>
      </c>
      <c r="N1624" s="58">
        <f>Table4[[#This Row],[ سعر اليومية ]]*3%*Table4[[#This Row],[عدد الدورات ]]</f>
        <v>63.599999999999994</v>
      </c>
      <c r="O1624" s="56">
        <f>Table4[[#This Row],[ سعر اليومية ]]*Table4[[#This Row],[عدد الدورات ]]-N1624</f>
        <v>2056.4</v>
      </c>
      <c r="P1624" s="194"/>
      <c r="Q1624" s="194"/>
      <c r="R1624" s="194"/>
      <c r="S1624" s="58">
        <f>(Table4[[#This Row],[سعر يومية السائق]]*Table4[[#This Row],[عدد الدورات ]])-SUM(Table4[[#This Row],[سلف ]:[خصم ]])+Table4[[#This Row],[اضافي ]]</f>
        <v>1780</v>
      </c>
      <c r="U1624" s="58">
        <f>Table4[[#This Row],[ سعر اليومية ]]*Table4[[#This Row],[عدد الدورات ]]-Table4[[#This Row],[سعر يومية السائق]]*L1624</f>
        <v>340</v>
      </c>
      <c r="V1624" s="58">
        <f>U1624-Table4[[#This Row],[W/H  3%]]</f>
        <v>276.39999999999998</v>
      </c>
      <c r="W1624" s="66" t="str">
        <f>Table4[[#This Row],[اليوم]]&amp;Table4[[#This Row],[الشهر ]]&amp;Table4[[#This Row],[العام]]</f>
        <v>362026</v>
      </c>
      <c r="X1624" s="66" t="s">
        <v>304</v>
      </c>
    </row>
    <row r="1625" spans="1:24" x14ac:dyDescent="0.3">
      <c r="A1625" s="62">
        <v>3</v>
      </c>
      <c r="B1625" s="62">
        <v>6</v>
      </c>
      <c r="C1625" s="62">
        <v>2026</v>
      </c>
      <c r="D1625" s="41" t="str">
        <f t="shared" si="101"/>
        <v>مصطفي رشدي6المنيب 2 ورديةسعوديالقطاميةاتوبيس 28</v>
      </c>
      <c r="E1625" s="4">
        <v>5027</v>
      </c>
      <c r="F1625" s="41" t="str">
        <f>VLOOKUP(E1625,mapping!C:J,2,FALSE)</f>
        <v>مصطفي رشدي6</v>
      </c>
      <c r="G1625" s="41" t="str">
        <f>IFERROR(VLOOKUP(F1625,mapping!$D$3:$J$200,2,FALSE),0)</f>
        <v>المنيب 2 وردية</v>
      </c>
      <c r="H1625" s="41" t="str">
        <f>IFERROR(VLOOKUP(F1625,mapping!$D$3:$J$200,3,FALSE),0)</f>
        <v>سعودي</v>
      </c>
      <c r="I1625" s="41" t="str">
        <f>IFERROR(VLOOKUP(F1625,mapping!$D$3:$J$200,4,FALSE),0)</f>
        <v>القطامية</v>
      </c>
      <c r="J1625" s="41" t="str">
        <f>IFERROR(VLOOKUP(F1625,mapping!$D$3:$J$200,5,FALSE),0)</f>
        <v>اتوبيس 28</v>
      </c>
      <c r="K1625" s="63">
        <f>IF(W1625=mapping!$N$1,IFERROR(VLOOKUP(Table4[[#This Row],[Column1]],mapping!A:L,11,FALSE),0),IF(W1625&gt;mapping!$N$1,IFERROR(VLOOKUP(Table4[[#This Row],[Column1]],mapping!A:L,11,FALSE),0),))</f>
        <v>3944</v>
      </c>
      <c r="L1625" s="139">
        <v>1</v>
      </c>
      <c r="M1625" s="60">
        <f>IF(W1625=mapping!$N$1,IFERROR(VLOOKUP(Table4[[#This Row],[Column1]],mapping!A:L,12,FALSE),0),IF(W1625&gt;mapping!$N$1,IFERROR(VLOOKUP(Table4[[#This Row],[Column1]],mapping!A:L,12,FALSE),0),0))</f>
        <v>3600</v>
      </c>
      <c r="N1625" s="58">
        <f>Table4[[#This Row],[ سعر اليومية ]]*3%*Table4[[#This Row],[عدد الدورات ]]</f>
        <v>118.32</v>
      </c>
      <c r="O1625" s="56">
        <f>Table4[[#This Row],[ سعر اليومية ]]*Table4[[#This Row],[عدد الدورات ]]-N1625</f>
        <v>3825.68</v>
      </c>
      <c r="P1625" s="194"/>
      <c r="Q1625" s="194"/>
      <c r="R1625" s="194"/>
      <c r="S1625" s="58">
        <f>(Table4[[#This Row],[سعر يومية السائق]]*Table4[[#This Row],[عدد الدورات ]])-SUM(Table4[[#This Row],[سلف ]:[خصم ]])+Table4[[#This Row],[اضافي ]]</f>
        <v>3600</v>
      </c>
      <c r="U1625" s="58">
        <f>Table4[[#This Row],[ سعر اليومية ]]*Table4[[#This Row],[عدد الدورات ]]-Table4[[#This Row],[سعر يومية السائق]]*L1625</f>
        <v>344</v>
      </c>
      <c r="V1625" s="58">
        <f>U1625-Table4[[#This Row],[W/H  3%]]</f>
        <v>225.68</v>
      </c>
      <c r="W1625" s="66" t="str">
        <f>Table4[[#This Row],[اليوم]]&amp;Table4[[#This Row],[الشهر ]]&amp;Table4[[#This Row],[العام]]</f>
        <v>362026</v>
      </c>
      <c r="X1625" s="66" t="s">
        <v>304</v>
      </c>
    </row>
    <row r="1626" spans="1:24" x14ac:dyDescent="0.3">
      <c r="A1626" s="62">
        <v>3</v>
      </c>
      <c r="B1626" s="62">
        <v>6</v>
      </c>
      <c r="C1626" s="62">
        <v>2026</v>
      </c>
      <c r="D1626" s="41" t="str">
        <f t="shared" si="101"/>
        <v>كرم ترك 1قليوب 2 ورديةسعوديالقطاميةاتوبيس 28</v>
      </c>
      <c r="E1626" s="4">
        <v>5015</v>
      </c>
      <c r="F1626" s="41" t="str">
        <f>VLOOKUP(E1626,mapping!C:J,2,FALSE)</f>
        <v>كرم ترك 1</v>
      </c>
      <c r="G1626" s="41" t="str">
        <f>IFERROR(VLOOKUP(F1626,mapping!$D$3:$J$200,2,FALSE),0)</f>
        <v>قليوب 2 وردية</v>
      </c>
      <c r="H1626" s="41" t="str">
        <f>IFERROR(VLOOKUP(F1626,mapping!$D$3:$J$200,3,FALSE),0)</f>
        <v>سعودي</v>
      </c>
      <c r="I1626" s="41" t="str">
        <f>IFERROR(VLOOKUP(F1626,mapping!$D$3:$J$200,4,FALSE),0)</f>
        <v>القطامية</v>
      </c>
      <c r="J1626" s="41" t="str">
        <f>IFERROR(VLOOKUP(F1626,mapping!$D$3:$J$200,5,FALSE),0)</f>
        <v>اتوبيس 28</v>
      </c>
      <c r="K1626" s="63">
        <f>IF(W1626=mapping!$N$1,IFERROR(VLOOKUP(Table4[[#This Row],[Column1]],mapping!A:L,11,FALSE),0),IF(W1626&gt;mapping!$N$1,IFERROR(VLOOKUP(Table4[[#This Row],[Column1]],mapping!A:L,11,FALSE),0),))</f>
        <v>3959</v>
      </c>
      <c r="L1626" s="139">
        <v>1</v>
      </c>
      <c r="M1626" s="60">
        <f>IF(W1626=mapping!$N$1,IFERROR(VLOOKUP(Table4[[#This Row],[Column1]],mapping!A:L,12,FALSE),0),IF(W1626&gt;mapping!$N$1,IFERROR(VLOOKUP(Table4[[#This Row],[Column1]],mapping!A:L,12,FALSE),0),0))</f>
        <v>4200</v>
      </c>
      <c r="N1626" s="58">
        <f>Table4[[#This Row],[ سعر اليومية ]]*3%*Table4[[#This Row],[عدد الدورات ]]</f>
        <v>118.77</v>
      </c>
      <c r="O1626" s="56">
        <f>Table4[[#This Row],[ سعر اليومية ]]*Table4[[#This Row],[عدد الدورات ]]-N1626</f>
        <v>3840.23</v>
      </c>
      <c r="P1626" s="194"/>
      <c r="Q1626" s="194"/>
      <c r="R1626" s="194"/>
      <c r="S1626" s="58">
        <f>(Table4[[#This Row],[سعر يومية السائق]]*Table4[[#This Row],[عدد الدورات ]])-SUM(Table4[[#This Row],[سلف ]:[خصم ]])+Table4[[#This Row],[اضافي ]]</f>
        <v>4200</v>
      </c>
      <c r="U1626" s="58">
        <f>Table4[[#This Row],[ سعر اليومية ]]*Table4[[#This Row],[عدد الدورات ]]-Table4[[#This Row],[سعر يومية السائق]]*L1626</f>
        <v>-241</v>
      </c>
      <c r="V1626" s="58">
        <f>U1626-Table4[[#This Row],[W/H  3%]]</f>
        <v>-359.77</v>
      </c>
      <c r="W1626" s="66" t="str">
        <f>Table4[[#This Row],[اليوم]]&amp;Table4[[#This Row],[الشهر ]]&amp;Table4[[#This Row],[العام]]</f>
        <v>362026</v>
      </c>
      <c r="X1626" s="66" t="s">
        <v>304</v>
      </c>
    </row>
    <row r="1627" spans="1:24" x14ac:dyDescent="0.3">
      <c r="A1627" s="62">
        <v>3</v>
      </c>
      <c r="B1627" s="62">
        <v>6</v>
      </c>
      <c r="C1627" s="62">
        <v>2026</v>
      </c>
      <c r="D1627" s="41" t="str">
        <f t="shared" si="101"/>
        <v>كرم ترك 2قليوب 2 ورديةسعوديمدينتي اتوبيس 28</v>
      </c>
      <c r="E1627" s="4">
        <v>5017</v>
      </c>
      <c r="F1627" s="41" t="str">
        <f>VLOOKUP(E1627,mapping!C:J,2,FALSE)</f>
        <v>كرم ترك 2</v>
      </c>
      <c r="G1627" s="41" t="str">
        <f>IFERROR(VLOOKUP(F1627,mapping!$D$3:$J$200,2,FALSE),0)</f>
        <v>قليوب 2 وردية</v>
      </c>
      <c r="H1627" s="41" t="str">
        <f>IFERROR(VLOOKUP(F1627,mapping!$D$3:$J$200,3,FALSE),0)</f>
        <v>سعودي</v>
      </c>
      <c r="I1627" s="41" t="str">
        <f>IFERROR(VLOOKUP(F1627,mapping!$D$3:$J$200,4,FALSE),0)</f>
        <v xml:space="preserve">مدينتي </v>
      </c>
      <c r="J1627" s="41" t="str">
        <f>IFERROR(VLOOKUP(F1627,mapping!$D$3:$J$200,5,FALSE),0)</f>
        <v>اتوبيس 28</v>
      </c>
      <c r="K1627" s="63">
        <f>IF(W1627=mapping!$N$1,IFERROR(VLOOKUP(Table4[[#This Row],[Column1]],mapping!A:L,11,FALSE),0),IF(W1627&gt;mapping!$N$1,IFERROR(VLOOKUP(Table4[[#This Row],[Column1]],mapping!A:L,11,FALSE),0),))</f>
        <v>4634</v>
      </c>
      <c r="L1627" s="139">
        <v>1</v>
      </c>
      <c r="M1627" s="60">
        <f>IF(W1627=mapping!$N$1,IFERROR(VLOOKUP(Table4[[#This Row],[Column1]],mapping!A:L,12,FALSE),0),IF(W1627&gt;mapping!$N$1,IFERROR(VLOOKUP(Table4[[#This Row],[Column1]],mapping!A:L,12,FALSE),0),0))</f>
        <v>4150</v>
      </c>
      <c r="N1627" s="58">
        <f>Table4[[#This Row],[ سعر اليومية ]]*3%*Table4[[#This Row],[عدد الدورات ]]</f>
        <v>139.01999999999998</v>
      </c>
      <c r="O1627" s="56">
        <f>Table4[[#This Row],[ سعر اليومية ]]*Table4[[#This Row],[عدد الدورات ]]-N1627</f>
        <v>4494.9799999999996</v>
      </c>
      <c r="P1627" s="194"/>
      <c r="Q1627" s="194"/>
      <c r="R1627" s="194"/>
      <c r="S1627" s="58">
        <f>(Table4[[#This Row],[سعر يومية السائق]]*Table4[[#This Row],[عدد الدورات ]])-SUM(Table4[[#This Row],[سلف ]:[خصم ]])+Table4[[#This Row],[اضافي ]]</f>
        <v>4150</v>
      </c>
      <c r="U1627" s="58">
        <f>Table4[[#This Row],[ سعر اليومية ]]*Table4[[#This Row],[عدد الدورات ]]-Table4[[#This Row],[سعر يومية السائق]]*L1627</f>
        <v>484</v>
      </c>
      <c r="V1627" s="58">
        <f>U1627-Table4[[#This Row],[W/H  3%]]</f>
        <v>344.98</v>
      </c>
      <c r="W1627" s="66" t="str">
        <f>Table4[[#This Row],[اليوم]]&amp;Table4[[#This Row],[الشهر ]]&amp;Table4[[#This Row],[العام]]</f>
        <v>362026</v>
      </c>
      <c r="X1627" s="66" t="s">
        <v>304</v>
      </c>
    </row>
    <row r="1628" spans="1:24" x14ac:dyDescent="0.3">
      <c r="A1628" s="62">
        <v>3</v>
      </c>
      <c r="B1628" s="62">
        <v>6</v>
      </c>
      <c r="C1628" s="62">
        <v>2026</v>
      </c>
      <c r="D1628" s="41" t="str">
        <f t="shared" si="101"/>
        <v>كرم ترك 3قليوب 1 ورديةسعوديمدينتي اتوبيس 28</v>
      </c>
      <c r="E1628" s="4">
        <v>5018</v>
      </c>
      <c r="F1628" s="41" t="str">
        <f>VLOOKUP(E1628,mapping!C:J,2,FALSE)</f>
        <v>كرم ترك 3</v>
      </c>
      <c r="G1628" s="41" t="str">
        <f>IFERROR(VLOOKUP(F1628,mapping!$D$3:$J$200,2,FALSE),0)</f>
        <v>قليوب 1 وردية</v>
      </c>
      <c r="H1628" s="41" t="str">
        <f>IFERROR(VLOOKUP(F1628,mapping!$D$3:$J$200,3,FALSE),0)</f>
        <v>سعودي</v>
      </c>
      <c r="I1628" s="41" t="str">
        <f>IFERROR(VLOOKUP(F1628,mapping!$D$3:$J$200,4,FALSE),0)</f>
        <v xml:space="preserve">مدينتي </v>
      </c>
      <c r="J1628" s="41" t="str">
        <f>IFERROR(VLOOKUP(F1628,mapping!$D$3:$J$200,5,FALSE),0)</f>
        <v>اتوبيس 28</v>
      </c>
      <c r="K1628" s="63">
        <f>IF(W1628=mapping!$N$1,IFERROR(VLOOKUP(Table4[[#This Row],[Column1]],mapping!A:L,11,FALSE),0),IF(W1628&gt;mapping!$N$1,IFERROR(VLOOKUP(Table4[[#This Row],[Column1]],mapping!A:L,11,FALSE),0),))</f>
        <v>4634</v>
      </c>
      <c r="L1628" s="139">
        <v>1</v>
      </c>
      <c r="M1628" s="60">
        <f>IF(W1628=mapping!$N$1,IFERROR(VLOOKUP(Table4[[#This Row],[Column1]],mapping!A:L,12,FALSE),0),IF(W1628&gt;mapping!$N$1,IFERROR(VLOOKUP(Table4[[#This Row],[Column1]],mapping!A:L,12,FALSE),0),0))</f>
        <v>4000</v>
      </c>
      <c r="N1628" s="58">
        <f>Table4[[#This Row],[ سعر اليومية ]]*3%*Table4[[#This Row],[عدد الدورات ]]</f>
        <v>139.01999999999998</v>
      </c>
      <c r="O1628" s="56">
        <f>Table4[[#This Row],[ سعر اليومية ]]*Table4[[#This Row],[عدد الدورات ]]-N1628</f>
        <v>4494.9799999999996</v>
      </c>
      <c r="P1628" s="194"/>
      <c r="Q1628" s="194"/>
      <c r="R1628" s="194"/>
      <c r="S1628" s="58">
        <f>(Table4[[#This Row],[سعر يومية السائق]]*Table4[[#This Row],[عدد الدورات ]])-SUM(Table4[[#This Row],[سلف ]:[خصم ]])+Table4[[#This Row],[اضافي ]]</f>
        <v>4000</v>
      </c>
      <c r="U1628" s="58">
        <f>Table4[[#This Row],[ سعر اليومية ]]*Table4[[#This Row],[عدد الدورات ]]-Table4[[#This Row],[سعر يومية السائق]]*L1628</f>
        <v>634</v>
      </c>
      <c r="V1628" s="58">
        <f>U1628-Table4[[#This Row],[W/H  3%]]</f>
        <v>494.98</v>
      </c>
      <c r="W1628" s="66" t="str">
        <f>Table4[[#This Row],[اليوم]]&amp;Table4[[#This Row],[الشهر ]]&amp;Table4[[#This Row],[العام]]</f>
        <v>362026</v>
      </c>
      <c r="X1628" s="66" t="s">
        <v>304</v>
      </c>
    </row>
    <row r="1629" spans="1:24" x14ac:dyDescent="0.3">
      <c r="A1629" s="62">
        <v>3</v>
      </c>
      <c r="B1629" s="62">
        <v>6</v>
      </c>
      <c r="C1629" s="62">
        <v>2026</v>
      </c>
      <c r="D1629" s="41" t="str">
        <f t="shared" si="101"/>
        <v>كرم ترك 4عدلي منصور شفتسعوديمدينتي اتوبيس 28</v>
      </c>
      <c r="E1629" s="4">
        <v>5019</v>
      </c>
      <c r="F1629" s="41" t="str">
        <f>VLOOKUP(E1629,mapping!C:J,2,FALSE)</f>
        <v>كرم ترك 4</v>
      </c>
      <c r="G1629" s="41" t="str">
        <f>IFERROR(VLOOKUP(F1629,mapping!$D$3:$J$200,2,FALSE),0)</f>
        <v>عدلي منصور شفت</v>
      </c>
      <c r="H1629" s="41" t="str">
        <f>IFERROR(VLOOKUP(F1629,mapping!$D$3:$J$200,3,FALSE),0)</f>
        <v>سعودي</v>
      </c>
      <c r="I1629" s="41" t="str">
        <f>IFERROR(VLOOKUP(F1629,mapping!$D$3:$J$200,4,FALSE),0)</f>
        <v xml:space="preserve">مدينتي </v>
      </c>
      <c r="J1629" s="41" t="str">
        <f>IFERROR(VLOOKUP(F1629,mapping!$D$3:$J$200,5,FALSE),0)</f>
        <v>اتوبيس 28</v>
      </c>
      <c r="K1629" s="63">
        <f>IF(W1629=mapping!$N$1,IFERROR(VLOOKUP(Table4[[#This Row],[Column1]],mapping!A:L,11,FALSE),0),IF(W1629&gt;mapping!$N$1,IFERROR(VLOOKUP(Table4[[#This Row],[Column1]],mapping!A:L,11,FALSE),0),))</f>
        <v>741</v>
      </c>
      <c r="L1629" s="139">
        <v>1</v>
      </c>
      <c r="M1629" s="60">
        <f>IF(W1629=mapping!$N$1,IFERROR(VLOOKUP(Table4[[#This Row],[Column1]],mapping!A:L,12,FALSE),0),IF(W1629&gt;mapping!$N$1,IFERROR(VLOOKUP(Table4[[#This Row],[Column1]],mapping!A:L,12,FALSE),0),0))</f>
        <v>500</v>
      </c>
      <c r="N1629" s="58">
        <f>Table4[[#This Row],[ سعر اليومية ]]*3%*Table4[[#This Row],[عدد الدورات ]]</f>
        <v>22.23</v>
      </c>
      <c r="O1629" s="56">
        <f>Table4[[#This Row],[ سعر اليومية ]]*Table4[[#This Row],[عدد الدورات ]]-N1629</f>
        <v>718.77</v>
      </c>
      <c r="P1629" s="194"/>
      <c r="Q1629" s="194"/>
      <c r="R1629" s="194"/>
      <c r="S1629" s="58">
        <f>(Table4[[#This Row],[سعر يومية السائق]]*Table4[[#This Row],[عدد الدورات ]])-SUM(Table4[[#This Row],[سلف ]:[خصم ]])+Table4[[#This Row],[اضافي ]]</f>
        <v>500</v>
      </c>
      <c r="U1629" s="58">
        <f>Table4[[#This Row],[ سعر اليومية ]]*Table4[[#This Row],[عدد الدورات ]]-Table4[[#This Row],[سعر يومية السائق]]*L1629</f>
        <v>241</v>
      </c>
      <c r="V1629" s="58">
        <f>U1629-Table4[[#This Row],[W/H  3%]]</f>
        <v>218.77</v>
      </c>
      <c r="W1629" s="66" t="str">
        <f>Table4[[#This Row],[اليوم]]&amp;Table4[[#This Row],[الشهر ]]&amp;Table4[[#This Row],[العام]]</f>
        <v>362026</v>
      </c>
      <c r="X1629" s="66" t="s">
        <v>304</v>
      </c>
    </row>
    <row r="1630" spans="1:24" x14ac:dyDescent="0.3">
      <c r="A1630" s="62">
        <v>3</v>
      </c>
      <c r="B1630" s="62">
        <v>6</v>
      </c>
      <c r="C1630" s="62">
        <v>2026</v>
      </c>
      <c r="D1630" s="41" t="str">
        <f t="shared" si="101"/>
        <v>عماد النجار 4قليوب بيتوينسعوديمدينتي اتوبيس 28</v>
      </c>
      <c r="E1630" s="4">
        <v>5020</v>
      </c>
      <c r="F1630" s="41" t="str">
        <f>VLOOKUP(E1630,mapping!C:J,2,FALSE)</f>
        <v>عماد النجار 4</v>
      </c>
      <c r="G1630" s="41" t="str">
        <f>IFERROR(VLOOKUP(F1630,mapping!$D$3:$J$200,2,FALSE),0)</f>
        <v>قليوب بيتوين</v>
      </c>
      <c r="H1630" s="41" t="str">
        <f>IFERROR(VLOOKUP(F1630,mapping!$D$3:$J$200,3,FALSE),0)</f>
        <v>سعودي</v>
      </c>
      <c r="I1630" s="41" t="str">
        <f>IFERROR(VLOOKUP(F1630,mapping!$D$3:$J$200,4,FALSE),0)</f>
        <v xml:space="preserve">مدينتي </v>
      </c>
      <c r="J1630" s="41" t="str">
        <f>IFERROR(VLOOKUP(F1630,mapping!$D$3:$J$200,5,FALSE),0)</f>
        <v>اتوبيس 28</v>
      </c>
      <c r="K1630" s="63">
        <f>IF(W1630=mapping!$N$1,IFERROR(VLOOKUP(Table4[[#This Row],[Column1]],mapping!A:L,11,FALSE),0),IF(W1630&gt;mapping!$N$1,IFERROR(VLOOKUP(Table4[[#This Row],[Column1]],mapping!A:L,11,FALSE),0),))</f>
        <v>1482</v>
      </c>
      <c r="L1630" s="139">
        <v>1</v>
      </c>
      <c r="M1630" s="60">
        <f>IF(W1630=mapping!$N$1,IFERROR(VLOOKUP(Table4[[#This Row],[Column1]],mapping!A:L,12,FALSE),0),IF(W1630&gt;mapping!$N$1,IFERROR(VLOOKUP(Table4[[#This Row],[Column1]],mapping!A:L,12,FALSE),0),0))</f>
        <v>1400</v>
      </c>
      <c r="N1630" s="58">
        <f>Table4[[#This Row],[ سعر اليومية ]]*3%*Table4[[#This Row],[عدد الدورات ]]</f>
        <v>44.46</v>
      </c>
      <c r="O1630" s="56">
        <f>Table4[[#This Row],[ سعر اليومية ]]*Table4[[#This Row],[عدد الدورات ]]-N1630</f>
        <v>1437.54</v>
      </c>
      <c r="P1630" s="194"/>
      <c r="Q1630" s="194"/>
      <c r="R1630" s="194"/>
      <c r="S1630" s="58">
        <f>(Table4[[#This Row],[سعر يومية السائق]]*Table4[[#This Row],[عدد الدورات ]])-SUM(Table4[[#This Row],[سلف ]:[خصم ]])+Table4[[#This Row],[اضافي ]]</f>
        <v>1400</v>
      </c>
      <c r="U1630" s="58">
        <f>Table4[[#This Row],[ سعر اليومية ]]*Table4[[#This Row],[عدد الدورات ]]-Table4[[#This Row],[سعر يومية السائق]]*L1630</f>
        <v>82</v>
      </c>
      <c r="V1630" s="58">
        <f>U1630-Table4[[#This Row],[W/H  3%]]</f>
        <v>37.54</v>
      </c>
      <c r="W1630" s="66" t="str">
        <f>Table4[[#This Row],[اليوم]]&amp;Table4[[#This Row],[الشهر ]]&amp;Table4[[#This Row],[العام]]</f>
        <v>362026</v>
      </c>
      <c r="X1630" s="66" t="s">
        <v>304</v>
      </c>
    </row>
    <row r="1631" spans="1:24" x14ac:dyDescent="0.3">
      <c r="A1631" s="62">
        <v>3</v>
      </c>
      <c r="B1631" s="62">
        <v>6</v>
      </c>
      <c r="C1631" s="62">
        <v>2026</v>
      </c>
      <c r="D1631" s="41" t="str">
        <f t="shared" si="101"/>
        <v>ممدوح كيلاني6المنيب 1 وردية سعوديمدينتي ميكروباص صيني</v>
      </c>
      <c r="E1631" s="4">
        <v>5021</v>
      </c>
      <c r="F1631" s="41" t="str">
        <f>VLOOKUP(E1631,mapping!C:J,2,FALSE)</f>
        <v>ممدوح كيلاني6</v>
      </c>
      <c r="G1631" s="41" t="str">
        <f>IFERROR(VLOOKUP(F1631,mapping!$D$3:$J$200,2,FALSE),0)</f>
        <v xml:space="preserve">المنيب 1 وردية </v>
      </c>
      <c r="H1631" s="41" t="str">
        <f>IFERROR(VLOOKUP(F1631,mapping!$D$3:$J$200,3,FALSE),0)</f>
        <v>سعودي</v>
      </c>
      <c r="I1631" s="41" t="str">
        <f>IFERROR(VLOOKUP(F1631,mapping!$D$3:$J$200,4,FALSE),0)</f>
        <v xml:space="preserve">مدينتي </v>
      </c>
      <c r="J1631" s="41" t="str">
        <f>IFERROR(VLOOKUP(F1631,mapping!$D$3:$J$200,5,FALSE),0)</f>
        <v>ميكروباص صيني</v>
      </c>
      <c r="K1631" s="63">
        <f>IF(W1631=mapping!$N$1,IFERROR(VLOOKUP(Table4[[#This Row],[Column1]],mapping!A:L,11,FALSE),0),IF(W1631&gt;mapping!$N$1,IFERROR(VLOOKUP(Table4[[#This Row],[Column1]],mapping!A:L,11,FALSE),0),))</f>
        <v>1482</v>
      </c>
      <c r="L1631" s="139">
        <v>1</v>
      </c>
      <c r="M1631" s="60">
        <f>IF(W1631=mapping!$N$1,IFERROR(VLOOKUP(Table4[[#This Row],[Column1]],mapping!A:L,12,FALSE),0),IF(W1631&gt;mapping!$N$1,IFERROR(VLOOKUP(Table4[[#This Row],[Column1]],mapping!A:L,12,FALSE),0),0))</f>
        <v>1350</v>
      </c>
      <c r="N1631" s="58">
        <f>Table4[[#This Row],[ سعر اليومية ]]*3%*Table4[[#This Row],[عدد الدورات ]]</f>
        <v>44.46</v>
      </c>
      <c r="O1631" s="56">
        <f>Table4[[#This Row],[ سعر اليومية ]]*Table4[[#This Row],[عدد الدورات ]]-N1631</f>
        <v>1437.54</v>
      </c>
      <c r="P1631" s="194"/>
      <c r="Q1631" s="194"/>
      <c r="R1631" s="194"/>
      <c r="S1631" s="58">
        <f>(Table4[[#This Row],[سعر يومية السائق]]*Table4[[#This Row],[عدد الدورات ]])-SUM(Table4[[#This Row],[سلف ]:[خصم ]])+Table4[[#This Row],[اضافي ]]</f>
        <v>1350</v>
      </c>
      <c r="U1631" s="58">
        <f>Table4[[#This Row],[ سعر اليومية ]]*Table4[[#This Row],[عدد الدورات ]]-Table4[[#This Row],[سعر يومية السائق]]*L1631</f>
        <v>132</v>
      </c>
      <c r="V1631" s="58">
        <f>U1631-Table4[[#This Row],[W/H  3%]]</f>
        <v>87.539999999999992</v>
      </c>
      <c r="W1631" s="66" t="str">
        <f>Table4[[#This Row],[اليوم]]&amp;Table4[[#This Row],[الشهر ]]&amp;Table4[[#This Row],[العام]]</f>
        <v>362026</v>
      </c>
      <c r="X1631" s="66" t="s">
        <v>304</v>
      </c>
    </row>
    <row r="1632" spans="1:24" x14ac:dyDescent="0.3">
      <c r="A1632" s="62">
        <v>3</v>
      </c>
      <c r="B1632" s="62">
        <v>6</v>
      </c>
      <c r="C1632" s="62">
        <v>2026</v>
      </c>
      <c r="D1632" s="41" t="str">
        <f t="shared" si="101"/>
        <v>ممدوح كيلاني4المنيب 2 وردية سعوديمدينتي ميكروباص صيني</v>
      </c>
      <c r="E1632" s="4">
        <v>5022</v>
      </c>
      <c r="F1632" s="41" t="str">
        <f>VLOOKUP(E1632,mapping!C:J,2,FALSE)</f>
        <v>ممدوح كيلاني4</v>
      </c>
      <c r="G1632" s="41" t="str">
        <f>IFERROR(VLOOKUP(F1632,mapping!$D$3:$J$200,2,FALSE),0)</f>
        <v xml:space="preserve">المنيب 2 وردية </v>
      </c>
      <c r="H1632" s="41" t="str">
        <f>IFERROR(VLOOKUP(F1632,mapping!$D$3:$J$200,3,FALSE),0)</f>
        <v>سعودي</v>
      </c>
      <c r="I1632" s="41" t="str">
        <f>IFERROR(VLOOKUP(F1632,mapping!$D$3:$J$200,4,FALSE),0)</f>
        <v xml:space="preserve">مدينتي </v>
      </c>
      <c r="J1632" s="41" t="str">
        <f>IFERROR(VLOOKUP(F1632,mapping!$D$3:$J$200,5,FALSE),0)</f>
        <v>ميكروباص صيني</v>
      </c>
      <c r="K1632" s="63">
        <f>IF(W1632=mapping!$N$1,IFERROR(VLOOKUP(Table4[[#This Row],[Column1]],mapping!A:L,11,FALSE),0),IF(W1632&gt;mapping!$N$1,IFERROR(VLOOKUP(Table4[[#This Row],[Column1]],mapping!A:L,11,FALSE),0),))</f>
        <v>2965</v>
      </c>
      <c r="L1632" s="139">
        <v>1</v>
      </c>
      <c r="M1632" s="60">
        <f>IF(W1632=mapping!$N$1,IFERROR(VLOOKUP(Table4[[#This Row],[Column1]],mapping!A:L,12,FALSE),0),IF(W1632&gt;mapping!$N$1,IFERROR(VLOOKUP(Table4[[#This Row],[Column1]],mapping!A:L,12,FALSE),0),0))</f>
        <v>2600</v>
      </c>
      <c r="N1632" s="58">
        <f>Table4[[#This Row],[ سعر اليومية ]]*3%*Table4[[#This Row],[عدد الدورات ]]</f>
        <v>88.95</v>
      </c>
      <c r="O1632" s="56">
        <f>Table4[[#This Row],[ سعر اليومية ]]*Table4[[#This Row],[عدد الدورات ]]-N1632</f>
        <v>2876.05</v>
      </c>
      <c r="P1632" s="194"/>
      <c r="Q1632" s="194"/>
      <c r="R1632" s="194"/>
      <c r="S1632" s="58">
        <f>(Table4[[#This Row],[سعر يومية السائق]]*Table4[[#This Row],[عدد الدورات ]])-SUM(Table4[[#This Row],[سلف ]:[خصم ]])+Table4[[#This Row],[اضافي ]]</f>
        <v>2600</v>
      </c>
      <c r="U1632" s="58">
        <f>Table4[[#This Row],[ سعر اليومية ]]*Table4[[#This Row],[عدد الدورات ]]-Table4[[#This Row],[سعر يومية السائق]]*L1632</f>
        <v>365</v>
      </c>
      <c r="V1632" s="58">
        <f>U1632-Table4[[#This Row],[W/H  3%]]</f>
        <v>276.05</v>
      </c>
      <c r="W1632" s="66" t="str">
        <f>Table4[[#This Row],[اليوم]]&amp;Table4[[#This Row],[الشهر ]]&amp;Table4[[#This Row],[العام]]</f>
        <v>362026</v>
      </c>
      <c r="X1632" s="66" t="s">
        <v>304</v>
      </c>
    </row>
    <row r="1633" spans="1:24" x14ac:dyDescent="0.3">
      <c r="A1633" s="62">
        <v>3</v>
      </c>
      <c r="B1633" s="62">
        <v>6</v>
      </c>
      <c r="C1633" s="62">
        <v>2026</v>
      </c>
      <c r="D1633" s="41" t="str">
        <f t="shared" si="101"/>
        <v>فرج 5حلوان 2 ورديةسعوديمدينتي اتوبيس 28</v>
      </c>
      <c r="E1633" s="4">
        <v>5023</v>
      </c>
      <c r="F1633" s="41" t="str">
        <f>VLOOKUP(E1633,mapping!C:J,2,FALSE)</f>
        <v>فرج 5</v>
      </c>
      <c r="G1633" s="41" t="str">
        <f>IFERROR(VLOOKUP(F1633,mapping!$D$3:$J$200,2,FALSE),0)</f>
        <v>حلوان 2 وردية</v>
      </c>
      <c r="H1633" s="41" t="str">
        <f>IFERROR(VLOOKUP(F1633,mapping!$D$3:$J$200,3,FALSE),0)</f>
        <v>سعودي</v>
      </c>
      <c r="I1633" s="41" t="str">
        <f>IFERROR(VLOOKUP(F1633,mapping!$D$3:$J$200,4,FALSE),0)</f>
        <v xml:space="preserve">مدينتي </v>
      </c>
      <c r="J1633" s="41" t="str">
        <f>IFERROR(VLOOKUP(F1633,mapping!$D$3:$J$200,5,FALSE),0)</f>
        <v>اتوبيس 28</v>
      </c>
      <c r="K1633" s="63">
        <f>IF(W1633=mapping!$N$1,IFERROR(VLOOKUP(Table4[[#This Row],[Column1]],mapping!A:L,11,FALSE),0),IF(W1633&gt;mapping!$N$1,IFERROR(VLOOKUP(Table4[[#This Row],[Column1]],mapping!A:L,11,FALSE),0),))</f>
        <v>4634</v>
      </c>
      <c r="L1633" s="139">
        <v>1</v>
      </c>
      <c r="M1633" s="60">
        <f>IF(W1633=mapping!$N$1,IFERROR(VLOOKUP(Table4[[#This Row],[Column1]],mapping!A:L,12,FALSE),0),IF(W1633&gt;mapping!$N$1,IFERROR(VLOOKUP(Table4[[#This Row],[Column1]],mapping!A:L,12,FALSE),0),0))</f>
        <v>4100</v>
      </c>
      <c r="N1633" s="58">
        <f>Table4[[#This Row],[ سعر اليومية ]]*3%*Table4[[#This Row],[عدد الدورات ]]</f>
        <v>139.01999999999998</v>
      </c>
      <c r="O1633" s="56">
        <f>Table4[[#This Row],[ سعر اليومية ]]*Table4[[#This Row],[عدد الدورات ]]-N1633</f>
        <v>4494.9799999999996</v>
      </c>
      <c r="P1633" s="194"/>
      <c r="Q1633" s="194"/>
      <c r="R1633" s="194"/>
      <c r="S1633" s="58">
        <f>(Table4[[#This Row],[سعر يومية السائق]]*Table4[[#This Row],[عدد الدورات ]])-SUM(Table4[[#This Row],[سلف ]:[خصم ]])+Table4[[#This Row],[اضافي ]]</f>
        <v>4100</v>
      </c>
      <c r="U1633" s="58">
        <f>Table4[[#This Row],[ سعر اليومية ]]*Table4[[#This Row],[عدد الدورات ]]-Table4[[#This Row],[سعر يومية السائق]]*L1633</f>
        <v>534</v>
      </c>
      <c r="V1633" s="58">
        <f>U1633-Table4[[#This Row],[W/H  3%]]</f>
        <v>394.98</v>
      </c>
      <c r="W1633" s="66" t="str">
        <f>Table4[[#This Row],[اليوم]]&amp;Table4[[#This Row],[الشهر ]]&amp;Table4[[#This Row],[العام]]</f>
        <v>362026</v>
      </c>
      <c r="X1633" s="66" t="s">
        <v>304</v>
      </c>
    </row>
    <row r="1634" spans="1:24" x14ac:dyDescent="0.3">
      <c r="A1634" s="62">
        <v>3</v>
      </c>
      <c r="B1634" s="62">
        <v>6</v>
      </c>
      <c r="C1634" s="62">
        <v>2026</v>
      </c>
      <c r="D1634" s="41" t="str">
        <f t="shared" si="101"/>
        <v>سيد الحاويالحلميةسعوديمدينتي اتوبيس 28</v>
      </c>
      <c r="E1634" s="4">
        <v>5024</v>
      </c>
      <c r="F1634" s="41" t="str">
        <f>VLOOKUP(E1634,mapping!C:J,2,FALSE)</f>
        <v>سيد الحاوي</v>
      </c>
      <c r="G1634" s="41" t="str">
        <f>IFERROR(VLOOKUP(F1634,mapping!$D$3:$J$200,2,FALSE),0)</f>
        <v>الحلمية</v>
      </c>
      <c r="H1634" s="41" t="str">
        <f>IFERROR(VLOOKUP(F1634,mapping!$D$3:$J$200,3,FALSE),0)</f>
        <v>سعودي</v>
      </c>
      <c r="I1634" s="41" t="str">
        <f>IFERROR(VLOOKUP(F1634,mapping!$D$3:$J$200,4,FALSE),0)</f>
        <v xml:space="preserve">مدينتي </v>
      </c>
      <c r="J1634" s="41" t="str">
        <f>IFERROR(VLOOKUP(F1634,mapping!$D$3:$J$200,5,FALSE),0)</f>
        <v>اتوبيس 28</v>
      </c>
      <c r="K1634" s="63">
        <f>IF(W1634=mapping!$N$1,IFERROR(VLOOKUP(Table4[[#This Row],[Column1]],mapping!A:L,11,FALSE),0),IF(W1634&gt;mapping!$N$1,IFERROR(VLOOKUP(Table4[[#This Row],[Column1]],mapping!A:L,11,FALSE),0),))</f>
        <v>4634</v>
      </c>
      <c r="L1634" s="139">
        <v>1</v>
      </c>
      <c r="M1634" s="60">
        <f>IF(W1634=mapping!$N$1,IFERROR(VLOOKUP(Table4[[#This Row],[Column1]],mapping!A:L,12,FALSE),0),IF(W1634&gt;mapping!$N$1,IFERROR(VLOOKUP(Table4[[#This Row],[Column1]],mapping!A:L,12,FALSE),0),0))</f>
        <v>3750</v>
      </c>
      <c r="N1634" s="58">
        <f>Table4[[#This Row],[ سعر اليومية ]]*3%*Table4[[#This Row],[عدد الدورات ]]</f>
        <v>139.01999999999998</v>
      </c>
      <c r="O1634" s="56">
        <f>Table4[[#This Row],[ سعر اليومية ]]*Table4[[#This Row],[عدد الدورات ]]-N1634</f>
        <v>4494.9799999999996</v>
      </c>
      <c r="P1634" s="194"/>
      <c r="Q1634" s="194"/>
      <c r="R1634" s="194"/>
      <c r="S1634" s="58">
        <f>(Table4[[#This Row],[سعر يومية السائق]]*Table4[[#This Row],[عدد الدورات ]])-SUM(Table4[[#This Row],[سلف ]:[خصم ]])+Table4[[#This Row],[اضافي ]]</f>
        <v>3750</v>
      </c>
      <c r="U1634" s="58">
        <f>Table4[[#This Row],[ سعر اليومية ]]*Table4[[#This Row],[عدد الدورات ]]-Table4[[#This Row],[سعر يومية السائق]]*L1634</f>
        <v>884</v>
      </c>
      <c r="V1634" s="58">
        <f>U1634-Table4[[#This Row],[W/H  3%]]</f>
        <v>744.98</v>
      </c>
      <c r="W1634" s="66" t="str">
        <f>Table4[[#This Row],[اليوم]]&amp;Table4[[#This Row],[الشهر ]]&amp;Table4[[#This Row],[العام]]</f>
        <v>362026</v>
      </c>
      <c r="X1634" s="66" t="s">
        <v>304</v>
      </c>
    </row>
    <row r="1635" spans="1:24" x14ac:dyDescent="0.3">
      <c r="A1635" s="62">
        <v>3</v>
      </c>
      <c r="B1635" s="62">
        <v>6</v>
      </c>
      <c r="C1635" s="62">
        <v>2026</v>
      </c>
      <c r="D1635" s="41" t="str">
        <f t="shared" si="101"/>
        <v>سيد الحاوي 2عدلي منصور سعوديمدينتي اتوبيس 28</v>
      </c>
      <c r="E1635" s="4">
        <v>5028</v>
      </c>
      <c r="F1635" s="41" t="str">
        <f>VLOOKUP(E1635,mapping!C:J,2,FALSE)</f>
        <v>سيد الحاوي 2</v>
      </c>
      <c r="G1635" s="41" t="str">
        <f>IFERROR(VLOOKUP(F1635,mapping!$D$3:$J$200,2,FALSE),0)</f>
        <v xml:space="preserve">عدلي منصور </v>
      </c>
      <c r="H1635" s="41" t="str">
        <f>IFERROR(VLOOKUP(F1635,mapping!$D$3:$J$200,3,FALSE),0)</f>
        <v>سعودي</v>
      </c>
      <c r="I1635" s="41" t="str">
        <f>IFERROR(VLOOKUP(F1635,mapping!$D$3:$J$200,4,FALSE),0)</f>
        <v xml:space="preserve">مدينتي </v>
      </c>
      <c r="J1635" s="41" t="str">
        <f>IFERROR(VLOOKUP(F1635,mapping!$D$3:$J$200,5,FALSE),0)</f>
        <v>اتوبيس 28</v>
      </c>
      <c r="K1635" s="63">
        <f>IF(W1635=mapping!$N$1,IFERROR(VLOOKUP(Table4[[#This Row],[Column1]],mapping!A:L,11,FALSE),0),IF(W1635&gt;mapping!$N$1,IFERROR(VLOOKUP(Table4[[#This Row],[Column1]],mapping!A:L,11,FALSE),0),))</f>
        <v>741</v>
      </c>
      <c r="L1635" s="139">
        <v>1</v>
      </c>
      <c r="M1635" s="60">
        <f>IF(W1635=mapping!$N$1,IFERROR(VLOOKUP(Table4[[#This Row],[Column1]],mapping!A:L,12,FALSE),0),IF(W1635&gt;mapping!$N$1,IFERROR(VLOOKUP(Table4[[#This Row],[Column1]],mapping!A:L,12,FALSE),0),0))</f>
        <v>550</v>
      </c>
      <c r="N1635" s="58">
        <f>Table4[[#This Row],[ سعر اليومية ]]*3%*Table4[[#This Row],[عدد الدورات ]]</f>
        <v>22.23</v>
      </c>
      <c r="O1635" s="56">
        <f>Table4[[#This Row],[ سعر اليومية ]]*Table4[[#This Row],[عدد الدورات ]]-N1635</f>
        <v>718.77</v>
      </c>
      <c r="P1635" s="194"/>
      <c r="Q1635" s="194"/>
      <c r="R1635" s="194"/>
      <c r="S1635" s="58">
        <f>(Table4[[#This Row],[سعر يومية السائق]]*Table4[[#This Row],[عدد الدورات ]])-SUM(Table4[[#This Row],[سلف ]:[خصم ]])+Table4[[#This Row],[اضافي ]]</f>
        <v>550</v>
      </c>
      <c r="U1635" s="58">
        <f>Table4[[#This Row],[ سعر اليومية ]]*Table4[[#This Row],[عدد الدورات ]]-Table4[[#This Row],[سعر يومية السائق]]*L1635</f>
        <v>191</v>
      </c>
      <c r="V1635" s="58">
        <f>U1635-Table4[[#This Row],[W/H  3%]]</f>
        <v>168.77</v>
      </c>
      <c r="W1635" s="66" t="str">
        <f>Table4[[#This Row],[اليوم]]&amp;Table4[[#This Row],[الشهر ]]&amp;Table4[[#This Row],[العام]]</f>
        <v>362026</v>
      </c>
      <c r="X1635" s="66" t="s">
        <v>304</v>
      </c>
    </row>
    <row r="1636" spans="1:24" x14ac:dyDescent="0.3">
      <c r="A1636" s="184">
        <v>3</v>
      </c>
      <c r="B1636" s="184">
        <v>6</v>
      </c>
      <c r="C1636" s="184">
        <v>2026</v>
      </c>
      <c r="D1636" s="184" t="str">
        <f t="shared" si="101"/>
        <v>محمد جمال إضافيالقناطر لوجستيكاابورواش إضافي</v>
      </c>
      <c r="E1636" s="204">
        <v>4014</v>
      </c>
      <c r="F1636" s="41" t="str">
        <f>VLOOKUP(E1636,mapping!C:J,2,FALSE)</f>
        <v>محمد جمال إضافي</v>
      </c>
      <c r="G1636" s="41" t="str">
        <f>IFERROR(VLOOKUP(F1636,mapping!$D$3:$J$200,2,FALSE),0)</f>
        <v xml:space="preserve">القناطر </v>
      </c>
      <c r="H1636" s="41" t="str">
        <f>IFERROR(VLOOKUP(F1636,mapping!$D$3:$J$200,3,FALSE),0)</f>
        <v>لوجستيكا</v>
      </c>
      <c r="I1636" s="41" t="str">
        <f>IFERROR(VLOOKUP(F1636,mapping!$D$3:$J$200,4,FALSE),0)</f>
        <v xml:space="preserve">ابورواش </v>
      </c>
      <c r="J1636" s="41" t="str">
        <f>IFERROR(VLOOKUP(F1636,mapping!$D$3:$J$200,5,FALSE),0)</f>
        <v>إضافي</v>
      </c>
      <c r="K1636" s="63">
        <f>IF(W1636=mapping!$N$1,IFERROR(VLOOKUP(Table4[[#This Row],[Column1]],mapping!A:L,11,FALSE),0),IF(W1636&gt;mapping!$N$1,IFERROR(VLOOKUP(Table4[[#This Row],[Column1]],mapping!A:L,11,FALSE),0),))</f>
        <v>1536</v>
      </c>
      <c r="L1636" s="186">
        <v>0.5</v>
      </c>
      <c r="M1636" s="60">
        <f>IF(W1636=mapping!$N$1,IFERROR(VLOOKUP(Table4[[#This Row],[Column1]],mapping!A:L,12,FALSE),0),IF(W1636&gt;mapping!$N$1,IFERROR(VLOOKUP(Table4[[#This Row],[Column1]],mapping!A:L,12,FALSE),0),0))</f>
        <v>1000</v>
      </c>
      <c r="N1636" s="58">
        <f>Table4[[#This Row],[ سعر اليومية ]]*3%*Table4[[#This Row],[عدد الدورات ]]</f>
        <v>23.04</v>
      </c>
      <c r="O1636" s="56">
        <f>Table4[[#This Row],[ سعر اليومية ]]*Table4[[#This Row],[عدد الدورات ]]-N1636</f>
        <v>744.96</v>
      </c>
      <c r="P1636" s="194"/>
      <c r="Q1636" s="194"/>
      <c r="R1636" s="198"/>
      <c r="S1636" s="58">
        <f>(Table4[[#This Row],[سعر يومية السائق]]*Table4[[#This Row],[عدد الدورات ]])-SUM(Table4[[#This Row],[سلف ]:[خصم ]])+Table4[[#This Row],[اضافي ]]</f>
        <v>500</v>
      </c>
      <c r="U1636" s="58">
        <f>Table4[[#This Row],[ سعر اليومية ]]*Table4[[#This Row],[عدد الدورات ]]-Table4[[#This Row],[سعر يومية السائق]]*L1636</f>
        <v>268</v>
      </c>
      <c r="V1636" s="58">
        <f>U1636-Table4[[#This Row],[W/H  3%]]</f>
        <v>244.96</v>
      </c>
      <c r="W1636" s="66" t="str">
        <f>Table4[[#This Row],[اليوم]]&amp;Table4[[#This Row],[الشهر ]]&amp;Table4[[#This Row],[العام]]</f>
        <v>362026</v>
      </c>
      <c r="X1636" s="66" t="s">
        <v>304</v>
      </c>
    </row>
    <row r="1637" spans="1:24" x14ac:dyDescent="0.3">
      <c r="A1637" s="184">
        <v>3</v>
      </c>
      <c r="B1637" s="184">
        <v>6</v>
      </c>
      <c r="C1637" s="184">
        <v>2026</v>
      </c>
      <c r="D1637" s="184" t="str">
        <f>F1637&amp;G1637&amp;H1637&amp;I1637&amp;J1637</f>
        <v>حسام سعيد إضافيإضافيلوجستيكاإضافيإضافي</v>
      </c>
      <c r="E1637" s="204">
        <v>4015</v>
      </c>
      <c r="F1637" s="41" t="str">
        <f>VLOOKUP(E1637,mapping!C:J,2,FALSE)</f>
        <v>حسام سعيد إضافي</v>
      </c>
      <c r="G1637" s="41" t="str">
        <f>IFERROR(VLOOKUP(F1637,mapping!$D$3:$J$200,2,FALSE),0)</f>
        <v>إضافي</v>
      </c>
      <c r="H1637" s="41" t="str">
        <f>IFERROR(VLOOKUP(F1637,mapping!$D$3:$J$200,3,FALSE),0)</f>
        <v>لوجستيكا</v>
      </c>
      <c r="I1637" s="41" t="str">
        <f>IFERROR(VLOOKUP(F1637,mapping!$D$3:$J$200,4,FALSE),0)</f>
        <v>إضافي</v>
      </c>
      <c r="J1637" s="41" t="str">
        <f>IFERROR(VLOOKUP(F1637,mapping!$D$3:$J$200,5,FALSE),0)</f>
        <v>إضافي</v>
      </c>
      <c r="K1637" s="63">
        <f>IF(W1637=mapping!$N$1,IFERROR(VLOOKUP(Table4[[#This Row],[Column1]],mapping!A:L,11,FALSE),0),IF(W1637&gt;mapping!$N$1,IFERROR(VLOOKUP(Table4[[#This Row],[Column1]],mapping!A:L,11,FALSE),0),))</f>
        <v>1</v>
      </c>
      <c r="L1637" s="186">
        <v>1</v>
      </c>
      <c r="M1637" s="60">
        <f>IF(W1637=mapping!$N$1,IFERROR(VLOOKUP(Table4[[#This Row],[Column1]],mapping!A:L,12,FALSE),0),IF(W1637&gt;mapping!$N$1,IFERROR(VLOOKUP(Table4[[#This Row],[Column1]],mapping!A:L,12,FALSE),0),0))</f>
        <v>0</v>
      </c>
      <c r="N1637" s="58">
        <f>Table4[[#This Row],[ سعر اليومية ]]*3%*Table4[[#This Row],[عدد الدورات ]]</f>
        <v>0.03</v>
      </c>
      <c r="O1637" s="56">
        <f>Table4[[#This Row],[ سعر اليومية ]]*Table4[[#This Row],[عدد الدورات ]]-N1637</f>
        <v>0.97</v>
      </c>
      <c r="P1637" s="194"/>
      <c r="Q1637" s="194"/>
      <c r="R1637" s="198">
        <v>1300</v>
      </c>
      <c r="S1637" s="58">
        <f>(Table4[[#This Row],[سعر يومية السائق]]*Table4[[#This Row],[عدد الدورات ]])-SUM(Table4[[#This Row],[سلف ]:[خصم ]])+Table4[[#This Row],[اضافي ]]</f>
        <v>1300</v>
      </c>
      <c r="U1637" s="58">
        <f>Table4[[#This Row],[ سعر اليومية ]]*Table4[[#This Row],[عدد الدورات ]]-Table4[[#This Row],[سعر يومية السائق]]*L1637</f>
        <v>1</v>
      </c>
      <c r="V1637" s="58">
        <f>U1637-Table4[[#This Row],[W/H  3%]]</f>
        <v>0.97</v>
      </c>
      <c r="W1637" s="66" t="str">
        <f>Table4[[#This Row],[اليوم]]&amp;Table4[[#This Row],[الشهر ]]&amp;Table4[[#This Row],[العام]]</f>
        <v>362026</v>
      </c>
      <c r="X1637" s="66" t="s">
        <v>304</v>
      </c>
    </row>
    <row r="1638" spans="1:24" s="123" customFormat="1" x14ac:dyDescent="0.3">
      <c r="D1638" s="123" t="e">
        <f t="shared" si="101"/>
        <v>#N/A</v>
      </c>
      <c r="E1638" s="201"/>
      <c r="F1638" s="123" t="e">
        <f>VLOOKUP(E1638,mapping!C:J,2,FALSE)</f>
        <v>#N/A</v>
      </c>
      <c r="G1638" s="123">
        <f>IFERROR(VLOOKUP(F1638,mapping!$D$3:$J$200,2,FALSE),0)</f>
        <v>0</v>
      </c>
      <c r="H1638" s="123">
        <f>IFERROR(VLOOKUP(F1638,mapping!$D$3:$J$200,3,FALSE),0)</f>
        <v>0</v>
      </c>
      <c r="I1638" s="123">
        <f>IFERROR(VLOOKUP(F1638,mapping!$D$3:$J$200,4,FALSE),0)</f>
        <v>0</v>
      </c>
      <c r="J1638" s="123">
        <f>IFERROR(VLOOKUP(F1638,mapping!$D$3:$J$200,5,FALSE),0)</f>
        <v>0</v>
      </c>
      <c r="K1638" s="124">
        <f>IF(W1638=mapping!$N$1,IFERROR(VLOOKUP(Table4[[#This Row],[Column1]],mapping!A:L,11,FALSE),0),IF(W1638&gt;mapping!$N$1,IFERROR(VLOOKUP(Table4[[#This Row],[Column1]],mapping!A:L,11,FALSE),0),))</f>
        <v>0</v>
      </c>
      <c r="L1638" s="140"/>
      <c r="M1638" s="124">
        <f>IF(W1638=mapping!$N$1,IFERROR(VLOOKUP(Table4[[#This Row],[Column1]],mapping!A:L,12,FALSE),0),IF(W1638&gt;mapping!$N$1,IFERROR(VLOOKUP(Table4[[#This Row],[Column1]],mapping!A:L,12,FALSE),0),0))</f>
        <v>0</v>
      </c>
      <c r="N1638" s="125">
        <f>Table4[[#This Row],[ سعر اليومية ]]*3%*Table4[[#This Row],[عدد الدورات ]]</f>
        <v>0</v>
      </c>
      <c r="O1638" s="126">
        <f>Table4[[#This Row],[ سعر اليومية ]]*Table4[[#This Row],[عدد الدورات ]]-N1638</f>
        <v>0</v>
      </c>
      <c r="P1638" s="195"/>
      <c r="Q1638" s="195"/>
      <c r="R1638" s="195"/>
      <c r="S1638" s="125">
        <f>(Table4[[#This Row],[سعر يومية السائق]]*Table4[[#This Row],[عدد الدورات ]])-SUM(Table4[[#This Row],[سلف ]:[خصم ]])+Table4[[#This Row],[اضافي ]]</f>
        <v>0</v>
      </c>
      <c r="U1638" s="125">
        <f>Table4[[#This Row],[ سعر اليومية ]]*Table4[[#This Row],[عدد الدورات ]]-Table4[[#This Row],[سعر يومية السائق]]*L1638</f>
        <v>0</v>
      </c>
      <c r="V1638" s="125">
        <f>U1638-Table4[[#This Row],[W/H  3%]]</f>
        <v>0</v>
      </c>
      <c r="W1638" s="127" t="str">
        <f>Table4[[#This Row],[اليوم]]&amp;Table4[[#This Row],[الشهر ]]&amp;Table4[[#This Row],[العام]]</f>
        <v/>
      </c>
      <c r="X1638" s="127" t="s">
        <v>304</v>
      </c>
    </row>
    <row r="1639" spans="1:24" x14ac:dyDescent="0.3">
      <c r="A1639" s="62">
        <v>4</v>
      </c>
      <c r="B1639" s="62">
        <v>6</v>
      </c>
      <c r="C1639" s="62">
        <v>2026</v>
      </c>
      <c r="D1639" s="41" t="str">
        <f t="shared" si="101"/>
        <v>مصطفي قليوبقليوب FIRST STARTم.نصر ميكروباص صيني</v>
      </c>
      <c r="E1639" s="4">
        <v>1000</v>
      </c>
      <c r="F1639" s="41" t="str">
        <f>VLOOKUP(E1639,mapping!C:J,2,FALSE)</f>
        <v>مصطفي قليوب</v>
      </c>
      <c r="G1639" s="41" t="str">
        <f>IFERROR(VLOOKUP(F1639,mapping!$D$3:$J$200,2,FALSE),0)</f>
        <v xml:space="preserve">قليوب </v>
      </c>
      <c r="H1639" s="41" t="str">
        <f>IFERROR(VLOOKUP(F1639,mapping!$D$3:$J$200,3,FALSE),0)</f>
        <v>FIRST START</v>
      </c>
      <c r="I1639" s="41" t="str">
        <f>IFERROR(VLOOKUP(F1639,mapping!$D$3:$J$200,4,FALSE),0)</f>
        <v xml:space="preserve">م.نصر </v>
      </c>
      <c r="J1639" s="41" t="str">
        <f>IFERROR(VLOOKUP(F1639,mapping!$D$3:$J$200,5,FALSE),0)</f>
        <v>ميكروباص صيني</v>
      </c>
      <c r="K1639" s="63">
        <f>IF(W1639=mapping!$N$1,IFERROR(VLOOKUP(Table4[[#This Row],[Column1]],mapping!A:L,11,FALSE),0),IF(W1639&gt;mapping!$N$1,IFERROR(VLOOKUP(Table4[[#This Row],[Column1]],mapping!A:L,11,FALSE),0),))</f>
        <v>1250</v>
      </c>
      <c r="L1639" s="139">
        <v>1</v>
      </c>
      <c r="M1639" s="60">
        <f>IF(W1639=mapping!$N$1,IFERROR(VLOOKUP(Table4[[#This Row],[Column1]],mapping!A:L,12,FALSE),0),IF(W1639&gt;mapping!$N$1,IFERROR(VLOOKUP(Table4[[#This Row],[Column1]],mapping!A:L,12,FALSE),0),0))</f>
        <v>1200</v>
      </c>
      <c r="N1639" s="58">
        <f>Table4[[#This Row],[ سعر اليومية ]]*3%*Table4[[#This Row],[عدد الدورات ]]</f>
        <v>37.5</v>
      </c>
      <c r="O1639" s="56">
        <f>Table4[[#This Row],[ سعر اليومية ]]*Table4[[#This Row],[عدد الدورات ]]-N1639</f>
        <v>1212.5</v>
      </c>
      <c r="P1639" s="194"/>
      <c r="Q1639" s="194"/>
      <c r="R1639" s="194"/>
      <c r="S1639" s="58">
        <f>(Table4[[#This Row],[سعر يومية السائق]]*Table4[[#This Row],[عدد الدورات ]])-SUM(Table4[[#This Row],[سلف ]:[خصم ]])+Table4[[#This Row],[اضافي ]]</f>
        <v>1200</v>
      </c>
      <c r="U1639" s="58">
        <f>Table4[[#This Row],[ سعر اليومية ]]*Table4[[#This Row],[عدد الدورات ]]-Table4[[#This Row],[سعر يومية السائق]]*L1639</f>
        <v>50</v>
      </c>
      <c r="V1639" s="58">
        <f>U1639-Table4[[#This Row],[W/H  3%]]</f>
        <v>12.5</v>
      </c>
      <c r="W1639" s="66" t="str">
        <f>Table4[[#This Row],[اليوم]]&amp;Table4[[#This Row],[الشهر ]]&amp;Table4[[#This Row],[العام]]</f>
        <v>462026</v>
      </c>
      <c r="X1639" s="66" t="s">
        <v>304</v>
      </c>
    </row>
    <row r="1640" spans="1:24" x14ac:dyDescent="0.3">
      <c r="A1640" s="62">
        <v>4</v>
      </c>
      <c r="B1640" s="62">
        <v>6</v>
      </c>
      <c r="C1640" s="62">
        <v>2026</v>
      </c>
      <c r="D1640" s="41" t="str">
        <f t="shared" si="101"/>
        <v>عمرو برعي الجراجFLITCH AND GRAINالتجمع ميكروباص صيني</v>
      </c>
      <c r="E1640" s="4">
        <v>2000</v>
      </c>
      <c r="F1640" s="41" t="str">
        <f>VLOOKUP(E1640,mapping!C:J,2,FALSE)</f>
        <v xml:space="preserve">عمرو برعي </v>
      </c>
      <c r="G1640" s="41" t="str">
        <f>IFERROR(VLOOKUP(F1640,mapping!$D$3:$J$200,2,FALSE),0)</f>
        <v>الجراج</v>
      </c>
      <c r="H1640" s="41" t="str">
        <f>IFERROR(VLOOKUP(F1640,mapping!$D$3:$J$200,3,FALSE),0)</f>
        <v>FLITCH AND GRAIN</v>
      </c>
      <c r="I1640" s="41" t="str">
        <f>IFERROR(VLOOKUP(F1640,mapping!$D$3:$J$200,4,FALSE),0)</f>
        <v xml:space="preserve">التجمع </v>
      </c>
      <c r="J1640" s="41" t="str">
        <f>IFERROR(VLOOKUP(F1640,mapping!$D$3:$J$200,5,FALSE),0)</f>
        <v>ميكروباص صيني</v>
      </c>
      <c r="K1640" s="63">
        <f>IF(W1640=mapping!$N$1,IFERROR(VLOOKUP(Table4[[#This Row],[Column1]],mapping!A:L,11,FALSE),0),IF(W1640&gt;mapping!$N$1,IFERROR(VLOOKUP(Table4[[#This Row],[Column1]],mapping!A:L,11,FALSE),0),))</f>
        <v>1300</v>
      </c>
      <c r="L1640" s="139">
        <v>1</v>
      </c>
      <c r="M1640" s="60">
        <f>IF(W1640=mapping!$N$1,IFERROR(VLOOKUP(Table4[[#This Row],[Column1]],mapping!A:L,12,FALSE),0),IF(W1640&gt;mapping!$N$1,IFERROR(VLOOKUP(Table4[[#This Row],[Column1]],mapping!A:L,12,FALSE),0),0))</f>
        <v>1050</v>
      </c>
      <c r="N1640" s="58">
        <f>Table4[[#This Row],[ سعر اليومية ]]*3%*Table4[[#This Row],[عدد الدورات ]]</f>
        <v>39</v>
      </c>
      <c r="O1640" s="56">
        <f>Table4[[#This Row],[ سعر اليومية ]]*Table4[[#This Row],[عدد الدورات ]]-N1640</f>
        <v>1261</v>
      </c>
      <c r="P1640" s="194"/>
      <c r="Q1640" s="194"/>
      <c r="R1640" s="194"/>
      <c r="S1640" s="58">
        <f>(Table4[[#This Row],[سعر يومية السائق]]*Table4[[#This Row],[عدد الدورات ]])-SUM(Table4[[#This Row],[سلف ]:[خصم ]])+Table4[[#This Row],[اضافي ]]</f>
        <v>1050</v>
      </c>
      <c r="U1640" s="58">
        <f>Table4[[#This Row],[ سعر اليومية ]]*Table4[[#This Row],[عدد الدورات ]]-Table4[[#This Row],[سعر يومية السائق]]*L1640</f>
        <v>250</v>
      </c>
      <c r="V1640" s="58">
        <f>U1640-Table4[[#This Row],[W/H  3%]]</f>
        <v>211</v>
      </c>
      <c r="W1640" s="66" t="str">
        <f>Table4[[#This Row],[اليوم]]&amp;Table4[[#This Row],[الشهر ]]&amp;Table4[[#This Row],[العام]]</f>
        <v>462026</v>
      </c>
      <c r="X1640" s="66" t="s">
        <v>304</v>
      </c>
    </row>
    <row r="1641" spans="1:24" x14ac:dyDescent="0.3">
      <c r="A1641" s="62">
        <v>4</v>
      </c>
      <c r="B1641" s="62">
        <v>6</v>
      </c>
      <c r="C1641" s="62">
        <v>2026</v>
      </c>
      <c r="D1641" s="41" t="str">
        <f t="shared" si="101"/>
        <v>مصطفي الف مسكنالف مسكن 3 ورديةنجمة هليوبوليسالتجمع اتوبيس 28</v>
      </c>
      <c r="E1641" s="4">
        <v>3000</v>
      </c>
      <c r="F1641" s="41" t="str">
        <f>VLOOKUP(E1641,mapping!C:J,2,FALSE)</f>
        <v>مصطفي الف مسكن</v>
      </c>
      <c r="G1641" s="41" t="str">
        <f>IFERROR(VLOOKUP(F1641,mapping!$D$3:$J$200,2,FALSE),0)</f>
        <v>الف مسكن 3 وردية</v>
      </c>
      <c r="H1641" s="41" t="str">
        <f>IFERROR(VLOOKUP(F1641,mapping!$D$3:$J$200,3,FALSE),0)</f>
        <v>نجمة هليوبوليس</v>
      </c>
      <c r="I1641" s="41" t="str">
        <f>IFERROR(VLOOKUP(F1641,mapping!$D$3:$J$200,4,FALSE),0)</f>
        <v xml:space="preserve">التجمع </v>
      </c>
      <c r="J1641" s="41" t="str">
        <f>IFERROR(VLOOKUP(F1641,mapping!$D$3:$J$200,5,FALSE),0)</f>
        <v>اتوبيس 28</v>
      </c>
      <c r="K1641" s="63">
        <f>IF(W1641=mapping!$N$1,IFERROR(VLOOKUP(Table4[[#This Row],[Column1]],mapping!A:L,11,FALSE),0),IF(W1641&gt;mapping!$N$1,IFERROR(VLOOKUP(Table4[[#This Row],[Column1]],mapping!A:L,11,FALSE),0),))</f>
        <v>4297</v>
      </c>
      <c r="L1641" s="139">
        <v>1</v>
      </c>
      <c r="M1641" s="60">
        <f>IF(W1641=mapping!$N$1,IFERROR(VLOOKUP(Table4[[#This Row],[Column1]],mapping!A:L,12,FALSE),0),IF(W1641&gt;mapping!$N$1,IFERROR(VLOOKUP(Table4[[#This Row],[Column1]],mapping!A:L,12,FALSE),0),0))</f>
        <v>3800</v>
      </c>
      <c r="N1641" s="58">
        <f>Table4[[#This Row],[ سعر اليومية ]]*3%*Table4[[#This Row],[عدد الدورات ]]</f>
        <v>128.91</v>
      </c>
      <c r="O1641" s="56">
        <f>Table4[[#This Row],[ سعر اليومية ]]*Table4[[#This Row],[عدد الدورات ]]-N1641</f>
        <v>4168.09</v>
      </c>
      <c r="P1641" s="194"/>
      <c r="Q1641" s="194"/>
      <c r="R1641" s="194"/>
      <c r="S1641" s="58">
        <f>(Table4[[#This Row],[سعر يومية السائق]]*Table4[[#This Row],[عدد الدورات ]])-SUM(Table4[[#This Row],[سلف ]:[خصم ]])+Table4[[#This Row],[اضافي ]]</f>
        <v>3800</v>
      </c>
      <c r="U1641" s="58">
        <f>Table4[[#This Row],[ سعر اليومية ]]*Table4[[#This Row],[عدد الدورات ]]-Table4[[#This Row],[سعر يومية السائق]]*L1641</f>
        <v>497</v>
      </c>
      <c r="V1641" s="58">
        <f>U1641-Table4[[#This Row],[W/H  3%]]</f>
        <v>368.09000000000003</v>
      </c>
      <c r="W1641" s="66" t="str">
        <f>Table4[[#This Row],[اليوم]]&amp;Table4[[#This Row],[الشهر ]]&amp;Table4[[#This Row],[العام]]</f>
        <v>462026</v>
      </c>
      <c r="X1641" s="66" t="s">
        <v>304</v>
      </c>
    </row>
    <row r="1642" spans="1:24" x14ac:dyDescent="0.3">
      <c r="A1642" s="62">
        <v>4</v>
      </c>
      <c r="B1642" s="62">
        <v>6</v>
      </c>
      <c r="C1642" s="62">
        <v>2026</v>
      </c>
      <c r="D1642" s="41" t="str">
        <f t="shared" si="101"/>
        <v>ممدوح كيلاني1قليوب 3 وردية نجمة هليوبوليسالتجمع اتوبيس 28</v>
      </c>
      <c r="E1642" s="4">
        <v>3002</v>
      </c>
      <c r="F1642" s="41" t="str">
        <f>VLOOKUP(E1642,mapping!C:J,2,FALSE)</f>
        <v>ممدوح كيلاني1</v>
      </c>
      <c r="G1642" s="41" t="str">
        <f>IFERROR(VLOOKUP(F1642,mapping!$D$3:$J$200,2,FALSE),0)</f>
        <v xml:space="preserve">قليوب 3 وردية </v>
      </c>
      <c r="H1642" s="41" t="str">
        <f>IFERROR(VLOOKUP(F1642,mapping!$D$3:$J$200,3,FALSE),0)</f>
        <v>نجمة هليوبوليس</v>
      </c>
      <c r="I1642" s="41" t="str">
        <f>IFERROR(VLOOKUP(F1642,mapping!$D$3:$J$200,4,FALSE),0)</f>
        <v xml:space="preserve">التجمع </v>
      </c>
      <c r="J1642" s="41" t="str">
        <f>IFERROR(VLOOKUP(F1642,mapping!$D$3:$J$200,5,FALSE),0)</f>
        <v>اتوبيس 28</v>
      </c>
      <c r="K1642" s="63">
        <f>IF(W1642=mapping!$N$1,IFERROR(VLOOKUP(Table4[[#This Row],[Column1]],mapping!A:L,11,FALSE),0),IF(W1642&gt;mapping!$N$1,IFERROR(VLOOKUP(Table4[[#This Row],[Column1]],mapping!A:L,11,FALSE),0),))</f>
        <v>4297</v>
      </c>
      <c r="L1642" s="139">
        <v>1</v>
      </c>
      <c r="M1642" s="60">
        <f>IF(W1642=mapping!$N$1,IFERROR(VLOOKUP(Table4[[#This Row],[Column1]],mapping!A:L,12,FALSE),0),IF(W1642&gt;mapping!$N$1,IFERROR(VLOOKUP(Table4[[#This Row],[Column1]],mapping!A:L,12,FALSE),0),0))</f>
        <v>3900</v>
      </c>
      <c r="N1642" s="58">
        <f>Table4[[#This Row],[ سعر اليومية ]]*3%*Table4[[#This Row],[عدد الدورات ]]</f>
        <v>128.91</v>
      </c>
      <c r="O1642" s="56">
        <f>Table4[[#This Row],[ سعر اليومية ]]*Table4[[#This Row],[عدد الدورات ]]-N1642</f>
        <v>4168.09</v>
      </c>
      <c r="P1642" s="194"/>
      <c r="Q1642" s="194"/>
      <c r="R1642" s="194"/>
      <c r="S1642" s="58">
        <f>(Table4[[#This Row],[سعر يومية السائق]]*Table4[[#This Row],[عدد الدورات ]])-SUM(Table4[[#This Row],[سلف ]:[خصم ]])+Table4[[#This Row],[اضافي ]]</f>
        <v>3900</v>
      </c>
      <c r="U1642" s="58">
        <f>Table4[[#This Row],[ سعر اليومية ]]*Table4[[#This Row],[عدد الدورات ]]-Table4[[#This Row],[سعر يومية السائق]]*L1642</f>
        <v>397</v>
      </c>
      <c r="V1642" s="58">
        <f>U1642-Table4[[#This Row],[W/H  3%]]</f>
        <v>268.09000000000003</v>
      </c>
      <c r="W1642" s="66" t="str">
        <f>Table4[[#This Row],[اليوم]]&amp;Table4[[#This Row],[الشهر ]]&amp;Table4[[#This Row],[العام]]</f>
        <v>462026</v>
      </c>
      <c r="X1642" s="66" t="s">
        <v>304</v>
      </c>
    </row>
    <row r="1643" spans="1:24" x14ac:dyDescent="0.3">
      <c r="A1643" s="62">
        <v>4</v>
      </c>
      <c r="B1643" s="62">
        <v>6</v>
      </c>
      <c r="C1643" s="62">
        <v>2026</v>
      </c>
      <c r="D1643" s="41" t="str">
        <f t="shared" si="101"/>
        <v>ممدوح كيلاني3المنيب 3وردية نجمة هليوبوليسالتجمع ميكروباص</v>
      </c>
      <c r="E1643" s="4">
        <v>3004</v>
      </c>
      <c r="F1643" s="41" t="str">
        <f>VLOOKUP(E1643,mapping!C:J,2,FALSE)</f>
        <v>ممدوح كيلاني3</v>
      </c>
      <c r="G1643" s="41" t="str">
        <f>IFERROR(VLOOKUP(F1643,mapping!$D$3:$J$200,2,FALSE),0)</f>
        <v xml:space="preserve">المنيب 3وردية </v>
      </c>
      <c r="H1643" s="41" t="str">
        <f>IFERROR(VLOOKUP(F1643,mapping!$D$3:$J$200,3,FALSE),0)</f>
        <v>نجمة هليوبوليس</v>
      </c>
      <c r="I1643" s="41" t="str">
        <f>IFERROR(VLOOKUP(F1643,mapping!$D$3:$J$200,4,FALSE),0)</f>
        <v xml:space="preserve">التجمع </v>
      </c>
      <c r="J1643" s="41" t="str">
        <f>IFERROR(VLOOKUP(F1643,mapping!$D$3:$J$200,5,FALSE),0)</f>
        <v>ميكروباص</v>
      </c>
      <c r="K1643" s="63">
        <f>IF(W1643=mapping!$N$1,IFERROR(VLOOKUP(Table4[[#This Row],[Column1]],mapping!A:L,11,FALSE),0),IF(W1643&gt;mapping!$N$1,IFERROR(VLOOKUP(Table4[[#This Row],[Column1]],mapping!A:L,11,FALSE),0),))</f>
        <v>3600</v>
      </c>
      <c r="L1643" s="139">
        <v>1</v>
      </c>
      <c r="M1643" s="60">
        <f>IF(W1643=mapping!$N$1,IFERROR(VLOOKUP(Table4[[#This Row],[Column1]],mapping!A:L,12,FALSE),0),IF(W1643&gt;mapping!$N$1,IFERROR(VLOOKUP(Table4[[#This Row],[Column1]],mapping!A:L,12,FALSE),0),0))</f>
        <v>2700</v>
      </c>
      <c r="N1643" s="58">
        <f>Table4[[#This Row],[ سعر اليومية ]]*3%*Table4[[#This Row],[عدد الدورات ]]</f>
        <v>108</v>
      </c>
      <c r="O1643" s="56">
        <f>Table4[[#This Row],[ سعر اليومية ]]*Table4[[#This Row],[عدد الدورات ]]-N1643</f>
        <v>3492</v>
      </c>
      <c r="P1643" s="194"/>
      <c r="Q1643" s="194"/>
      <c r="R1643" s="194"/>
      <c r="S1643" s="58">
        <f>(Table4[[#This Row],[سعر يومية السائق]]*Table4[[#This Row],[عدد الدورات ]])-SUM(Table4[[#This Row],[سلف ]:[خصم ]])+Table4[[#This Row],[اضافي ]]</f>
        <v>2700</v>
      </c>
      <c r="U1643" s="58">
        <f>Table4[[#This Row],[ سعر اليومية ]]*Table4[[#This Row],[عدد الدورات ]]-Table4[[#This Row],[سعر يومية السائق]]*L1643</f>
        <v>900</v>
      </c>
      <c r="V1643" s="58">
        <f>U1643-Table4[[#This Row],[W/H  3%]]</f>
        <v>792</v>
      </c>
      <c r="W1643" s="66" t="str">
        <f>Table4[[#This Row],[اليوم]]&amp;Table4[[#This Row],[الشهر ]]&amp;Table4[[#This Row],[العام]]</f>
        <v>462026</v>
      </c>
      <c r="X1643" s="66" t="s">
        <v>304</v>
      </c>
    </row>
    <row r="1644" spans="1:24" x14ac:dyDescent="0.3">
      <c r="A1644" s="62">
        <v>4</v>
      </c>
      <c r="B1644" s="62">
        <v>6</v>
      </c>
      <c r="C1644" s="62">
        <v>2026</v>
      </c>
      <c r="D1644" s="41" t="str">
        <f t="shared" si="101"/>
        <v>بكرقليوب 1 ورديةنجمة هليوبوليسالتجمع ميكروباص</v>
      </c>
      <c r="E1644" s="4">
        <v>3005</v>
      </c>
      <c r="F1644" s="41" t="str">
        <f>VLOOKUP(E1644,mapping!C:J,2,FALSE)</f>
        <v>بكر</v>
      </c>
      <c r="G1644" s="41" t="str">
        <f>IFERROR(VLOOKUP(F1644,mapping!$D$3:$J$200,2,FALSE),0)</f>
        <v>قليوب 1 وردية</v>
      </c>
      <c r="H1644" s="41" t="str">
        <f>IFERROR(VLOOKUP(F1644,mapping!$D$3:$J$200,3,FALSE),0)</f>
        <v>نجمة هليوبوليس</v>
      </c>
      <c r="I1644" s="41" t="str">
        <f>IFERROR(VLOOKUP(F1644,mapping!$D$3:$J$200,4,FALSE),0)</f>
        <v xml:space="preserve">التجمع </v>
      </c>
      <c r="J1644" s="41" t="str">
        <f>IFERROR(VLOOKUP(F1644,mapping!$D$3:$J$200,5,FALSE),0)</f>
        <v>ميكروباص</v>
      </c>
      <c r="K1644" s="63">
        <f>IF(W1644=mapping!$N$1,IFERROR(VLOOKUP(Table4[[#This Row],[Column1]],mapping!A:L,11,FALSE),0),IF(W1644&gt;mapping!$N$1,IFERROR(VLOOKUP(Table4[[#This Row],[Column1]],mapping!A:L,11,FALSE),0),))</f>
        <v>1400</v>
      </c>
      <c r="L1644" s="139">
        <v>1</v>
      </c>
      <c r="M1644" s="60">
        <f>IF(W1644=mapping!$N$1,IFERROR(VLOOKUP(Table4[[#This Row],[Column1]],mapping!A:L,12,FALSE),0),IF(W1644&gt;mapping!$N$1,IFERROR(VLOOKUP(Table4[[#This Row],[Column1]],mapping!A:L,12,FALSE),0),0))</f>
        <v>1200</v>
      </c>
      <c r="N1644" s="58">
        <f>Table4[[#This Row],[ سعر اليومية ]]*3%*Table4[[#This Row],[عدد الدورات ]]</f>
        <v>42</v>
      </c>
      <c r="O1644" s="56">
        <f>Table4[[#This Row],[ سعر اليومية ]]*Table4[[#This Row],[عدد الدورات ]]-N1644</f>
        <v>1358</v>
      </c>
      <c r="P1644" s="194"/>
      <c r="Q1644" s="194"/>
      <c r="R1644" s="194"/>
      <c r="S1644" s="58">
        <f>(Table4[[#This Row],[سعر يومية السائق]]*Table4[[#This Row],[عدد الدورات ]])-SUM(Table4[[#This Row],[سلف ]:[خصم ]])+Table4[[#This Row],[اضافي ]]</f>
        <v>1200</v>
      </c>
      <c r="U1644" s="58">
        <f>Table4[[#This Row],[ سعر اليومية ]]*Table4[[#This Row],[عدد الدورات ]]-Table4[[#This Row],[سعر يومية السائق]]*L1644</f>
        <v>200</v>
      </c>
      <c r="V1644" s="58">
        <f>U1644-Table4[[#This Row],[W/H  3%]]</f>
        <v>158</v>
      </c>
      <c r="W1644" s="66" t="str">
        <f>Table4[[#This Row],[اليوم]]&amp;Table4[[#This Row],[الشهر ]]&amp;Table4[[#This Row],[العام]]</f>
        <v>462026</v>
      </c>
      <c r="X1644" s="66" t="s">
        <v>304</v>
      </c>
    </row>
    <row r="1645" spans="1:24" x14ac:dyDescent="0.3">
      <c r="A1645" s="62">
        <v>4</v>
      </c>
      <c r="B1645" s="62">
        <v>6</v>
      </c>
      <c r="C1645" s="62">
        <v>2026</v>
      </c>
      <c r="D1645" s="41" t="str">
        <f t="shared" si="101"/>
        <v xml:space="preserve">رجب سلامة 1المرج لوجستيكااكتوبر هاي اس </v>
      </c>
      <c r="E1645" s="4">
        <v>4000</v>
      </c>
      <c r="F1645" s="41" t="str">
        <f>VLOOKUP(E1645,mapping!C:J,2,FALSE)</f>
        <v>رجب سلامة 1</v>
      </c>
      <c r="G1645" s="41" t="str">
        <f>IFERROR(VLOOKUP(F1645,mapping!$D$3:$J$200,2,FALSE),0)</f>
        <v xml:space="preserve">المرج </v>
      </c>
      <c r="H1645" s="41" t="str">
        <f>IFERROR(VLOOKUP(F1645,mapping!$D$3:$J$200,3,FALSE),0)</f>
        <v>لوجستيكا</v>
      </c>
      <c r="I1645" s="41" t="str">
        <f>IFERROR(VLOOKUP(F1645,mapping!$D$3:$J$200,4,FALSE),0)</f>
        <v xml:space="preserve">اكتوبر </v>
      </c>
      <c r="J1645" s="41" t="str">
        <f>IFERROR(VLOOKUP(F1645,mapping!$D$3:$J$200,5,FALSE),0)</f>
        <v xml:space="preserve">هاي اس </v>
      </c>
      <c r="K1645" s="63">
        <f>IF(W1645=mapping!$N$1,IFERROR(VLOOKUP(Table4[[#This Row],[Column1]],mapping!A:L,11,FALSE),0),IF(W1645&gt;mapping!$N$1,IFERROR(VLOOKUP(Table4[[#This Row],[Column1]],mapping!A:L,11,FALSE),0),))</f>
        <v>2195</v>
      </c>
      <c r="L1645" s="139">
        <v>1</v>
      </c>
      <c r="M1645" s="60">
        <f>IF(W1645=mapping!$N$1,IFERROR(VLOOKUP(Table4[[#This Row],[Column1]],mapping!A:L,12,FALSE),0),IF(W1645&gt;mapping!$N$1,IFERROR(VLOOKUP(Table4[[#This Row],[Column1]],mapping!A:L,12,FALSE),0),0))</f>
        <v>2000</v>
      </c>
      <c r="N1645" s="58">
        <f>Table4[[#This Row],[ سعر اليومية ]]*3%*Table4[[#This Row],[عدد الدورات ]]</f>
        <v>65.849999999999994</v>
      </c>
      <c r="O1645" s="56">
        <f>Table4[[#This Row],[ سعر اليومية ]]*Table4[[#This Row],[عدد الدورات ]]-N1645</f>
        <v>2129.15</v>
      </c>
      <c r="P1645" s="194"/>
      <c r="Q1645" s="194"/>
      <c r="R1645" s="194"/>
      <c r="S1645" s="58">
        <f>(Table4[[#This Row],[سعر يومية السائق]]*Table4[[#This Row],[عدد الدورات ]])-SUM(Table4[[#This Row],[سلف ]:[خصم ]])+Table4[[#This Row],[اضافي ]]</f>
        <v>2000</v>
      </c>
      <c r="U1645" s="58">
        <f>Table4[[#This Row],[ سعر اليومية ]]*Table4[[#This Row],[عدد الدورات ]]-Table4[[#This Row],[سعر يومية السائق]]*L1645</f>
        <v>195</v>
      </c>
      <c r="V1645" s="58">
        <f>U1645-Table4[[#This Row],[W/H  3%]]</f>
        <v>129.15</v>
      </c>
      <c r="W1645" s="66" t="str">
        <f>Table4[[#This Row],[اليوم]]&amp;Table4[[#This Row],[الشهر ]]&amp;Table4[[#This Row],[العام]]</f>
        <v>462026</v>
      </c>
      <c r="X1645" s="66" t="s">
        <v>304</v>
      </c>
    </row>
    <row r="1646" spans="1:24" x14ac:dyDescent="0.3">
      <c r="A1646" s="62">
        <v>4</v>
      </c>
      <c r="B1646" s="62">
        <v>6</v>
      </c>
      <c r="C1646" s="62">
        <v>2026</v>
      </c>
      <c r="D1646" s="41" t="str">
        <f t="shared" si="101"/>
        <v xml:space="preserve">رجب سلامة 2 نكلا حضورلوجستيكااكتوبر هاي اس </v>
      </c>
      <c r="E1646" s="4">
        <v>4004</v>
      </c>
      <c r="F1646" s="41" t="str">
        <f>VLOOKUP(E1646,mapping!C:J,2,FALSE)</f>
        <v xml:space="preserve">رجب سلامة 2 </v>
      </c>
      <c r="G1646" s="41" t="str">
        <f>IFERROR(VLOOKUP(F1646,mapping!$D$3:$J$200,2,FALSE),0)</f>
        <v>نكلا حضور</v>
      </c>
      <c r="H1646" s="41" t="str">
        <f>IFERROR(VLOOKUP(F1646,mapping!$D$3:$J$200,3,FALSE),0)</f>
        <v>لوجستيكا</v>
      </c>
      <c r="I1646" s="41" t="str">
        <f>IFERROR(VLOOKUP(F1646,mapping!$D$3:$J$200,4,FALSE),0)</f>
        <v xml:space="preserve">اكتوبر </v>
      </c>
      <c r="J1646" s="41" t="str">
        <f>IFERROR(VLOOKUP(F1646,mapping!$D$3:$J$200,5,FALSE),0)</f>
        <v xml:space="preserve">هاي اس </v>
      </c>
      <c r="K1646" s="63">
        <f>IF(W1646=mapping!$N$1,IFERROR(VLOOKUP(Table4[[#This Row],[Column1]],mapping!A:L,11,FALSE),0),IF(W1646&gt;mapping!$N$1,IFERROR(VLOOKUP(Table4[[#This Row],[Column1]],mapping!A:L,11,FALSE),0),))</f>
        <v>1024</v>
      </c>
      <c r="L1646" s="139">
        <v>1</v>
      </c>
      <c r="M1646" s="60">
        <f>IF(W1646=mapping!$N$1,IFERROR(VLOOKUP(Table4[[#This Row],[Column1]],mapping!A:L,12,FALSE),0),IF(W1646&gt;mapping!$N$1,IFERROR(VLOOKUP(Table4[[#This Row],[Column1]],mapping!A:L,12,FALSE),0),0))</f>
        <v>1000</v>
      </c>
      <c r="N1646" s="58">
        <f>Table4[[#This Row],[ سعر اليومية ]]*3%*Table4[[#This Row],[عدد الدورات ]]</f>
        <v>30.72</v>
      </c>
      <c r="O1646" s="56">
        <f>Table4[[#This Row],[ سعر اليومية ]]*Table4[[#This Row],[عدد الدورات ]]-N1646</f>
        <v>993.28</v>
      </c>
      <c r="P1646" s="194"/>
      <c r="Q1646" s="194"/>
      <c r="R1646" s="194"/>
      <c r="S1646" s="58">
        <f>(Table4[[#This Row],[سعر يومية السائق]]*Table4[[#This Row],[عدد الدورات ]])-SUM(Table4[[#This Row],[سلف ]:[خصم ]])+Table4[[#This Row],[اضافي ]]</f>
        <v>1000</v>
      </c>
      <c r="U1646" s="58">
        <f>Table4[[#This Row],[ سعر اليومية ]]*Table4[[#This Row],[عدد الدورات ]]-Table4[[#This Row],[سعر يومية السائق]]*L1646</f>
        <v>24</v>
      </c>
      <c r="V1646" s="58">
        <f>U1646-Table4[[#This Row],[W/H  3%]]</f>
        <v>-6.7199999999999989</v>
      </c>
      <c r="W1646" s="66" t="str">
        <f>Table4[[#This Row],[اليوم]]&amp;Table4[[#This Row],[الشهر ]]&amp;Table4[[#This Row],[العام]]</f>
        <v>462026</v>
      </c>
      <c r="X1646" s="66" t="s">
        <v>304</v>
      </c>
    </row>
    <row r="1647" spans="1:24" x14ac:dyDescent="0.3">
      <c r="A1647" s="62">
        <v>4</v>
      </c>
      <c r="B1647" s="62">
        <v>6</v>
      </c>
      <c r="C1647" s="62">
        <v>2026</v>
      </c>
      <c r="D1647" s="41" t="str">
        <f t="shared" si="101"/>
        <v xml:space="preserve">احمد السيدالمنيب 3وردية لوجستيكااكتوبر هاي اس </v>
      </c>
      <c r="E1647" s="4">
        <v>4001</v>
      </c>
      <c r="F1647" s="41" t="str">
        <f>VLOOKUP(E1647,mapping!C:J,2,FALSE)</f>
        <v>احمد السيد</v>
      </c>
      <c r="G1647" s="41" t="str">
        <f>IFERROR(VLOOKUP(F1647,mapping!$D$3:$J$200,2,FALSE),0)</f>
        <v xml:space="preserve">المنيب 3وردية </v>
      </c>
      <c r="H1647" s="41" t="str">
        <f>IFERROR(VLOOKUP(F1647,mapping!$D$3:$J$200,3,FALSE),0)</f>
        <v>لوجستيكا</v>
      </c>
      <c r="I1647" s="41" t="str">
        <f>IFERROR(VLOOKUP(F1647,mapping!$D$3:$J$200,4,FALSE),0)</f>
        <v xml:space="preserve">اكتوبر </v>
      </c>
      <c r="J1647" s="41" t="str">
        <f>IFERROR(VLOOKUP(F1647,mapping!$D$3:$J$200,5,FALSE),0)</f>
        <v xml:space="preserve">هاي اس </v>
      </c>
      <c r="K1647" s="63">
        <f>IF(W1647=mapping!$N$1,IFERROR(VLOOKUP(Table4[[#This Row],[Column1]],mapping!A:L,11,FALSE),0),IF(W1647&gt;mapping!$N$1,IFERROR(VLOOKUP(Table4[[#This Row],[Column1]],mapping!A:L,11,FALSE),0),))</f>
        <v>4831</v>
      </c>
      <c r="L1647" s="139">
        <v>1</v>
      </c>
      <c r="M1647" s="60">
        <f>IF(W1647=mapping!$N$1,IFERROR(VLOOKUP(Table4[[#This Row],[Column1]],mapping!A:L,12,FALSE),0),IF(W1647&gt;mapping!$N$1,IFERROR(VLOOKUP(Table4[[#This Row],[Column1]],mapping!A:L,12,FALSE),0),0))</f>
        <v>4000</v>
      </c>
      <c r="N1647" s="58">
        <f>Table4[[#This Row],[ سعر اليومية ]]*3%*Table4[[#This Row],[عدد الدورات ]]</f>
        <v>144.93</v>
      </c>
      <c r="O1647" s="56">
        <f>Table4[[#This Row],[ سعر اليومية ]]*Table4[[#This Row],[عدد الدورات ]]-N1647</f>
        <v>4686.07</v>
      </c>
      <c r="P1647" s="194"/>
      <c r="Q1647" s="194"/>
      <c r="R1647" s="194"/>
      <c r="S1647" s="58">
        <f>(Table4[[#This Row],[سعر يومية السائق]]*Table4[[#This Row],[عدد الدورات ]])-SUM(Table4[[#This Row],[سلف ]:[خصم ]])+Table4[[#This Row],[اضافي ]]</f>
        <v>4000</v>
      </c>
      <c r="U1647" s="58">
        <f>Table4[[#This Row],[ سعر اليومية ]]*Table4[[#This Row],[عدد الدورات ]]-Table4[[#This Row],[سعر يومية السائق]]*L1647</f>
        <v>831</v>
      </c>
      <c r="V1647" s="58">
        <f>U1647-Table4[[#This Row],[W/H  3%]]</f>
        <v>686.06999999999994</v>
      </c>
      <c r="W1647" s="66" t="str">
        <f>Table4[[#This Row],[اليوم]]&amp;Table4[[#This Row],[الشهر ]]&amp;Table4[[#This Row],[العام]]</f>
        <v>462026</v>
      </c>
      <c r="X1647" s="66" t="s">
        <v>304</v>
      </c>
    </row>
    <row r="1648" spans="1:24" x14ac:dyDescent="0.3">
      <c r="A1648" s="62">
        <v>4</v>
      </c>
      <c r="B1648" s="62">
        <v>6</v>
      </c>
      <c r="C1648" s="62">
        <v>2026</v>
      </c>
      <c r="D1648" s="41" t="str">
        <f t="shared" si="101"/>
        <v xml:space="preserve">حسام سعيد1القناطر 3 ورديةلوجستيكااكتوبر هاي اس </v>
      </c>
      <c r="E1648" s="4">
        <v>4002</v>
      </c>
      <c r="F1648" s="41" t="str">
        <f>VLOOKUP(E1648,mapping!C:J,2,FALSE)</f>
        <v>حسام سعيد1</v>
      </c>
      <c r="G1648" s="41" t="str">
        <f>IFERROR(VLOOKUP(F1648,mapping!$D$3:$J$200,2,FALSE),0)</f>
        <v>القناطر 3 وردية</v>
      </c>
      <c r="H1648" s="41" t="str">
        <f>IFERROR(VLOOKUP(F1648,mapping!$D$3:$J$200,3,FALSE),0)</f>
        <v>لوجستيكا</v>
      </c>
      <c r="I1648" s="41" t="str">
        <f>IFERROR(VLOOKUP(F1648,mapping!$D$3:$J$200,4,FALSE),0)</f>
        <v xml:space="preserve">اكتوبر </v>
      </c>
      <c r="J1648" s="41" t="str">
        <f>IFERROR(VLOOKUP(F1648,mapping!$D$3:$J$200,5,FALSE),0)</f>
        <v xml:space="preserve">هاي اس </v>
      </c>
      <c r="K1648" s="63">
        <f>IF(W1648=mapping!$N$1,IFERROR(VLOOKUP(Table4[[#This Row],[Column1]],mapping!A:L,11,FALSE),0),IF(W1648&gt;mapping!$N$1,IFERROR(VLOOKUP(Table4[[#This Row],[Column1]],mapping!A:L,11,FALSE),0),))</f>
        <v>4391</v>
      </c>
      <c r="L1648" s="139">
        <v>1</v>
      </c>
      <c r="M1648" s="60">
        <f>IF(W1648=mapping!$N$1,IFERROR(VLOOKUP(Table4[[#This Row],[Column1]],mapping!A:L,12,FALSE),0),IF(W1648&gt;mapping!$N$1,IFERROR(VLOOKUP(Table4[[#This Row],[Column1]],mapping!A:L,12,FALSE),0),0))</f>
        <v>3400</v>
      </c>
      <c r="N1648" s="58">
        <f>Table4[[#This Row],[ سعر اليومية ]]*3%*Table4[[#This Row],[عدد الدورات ]]</f>
        <v>131.72999999999999</v>
      </c>
      <c r="O1648" s="56">
        <f>Table4[[#This Row],[ سعر اليومية ]]*Table4[[#This Row],[عدد الدورات ]]-N1648</f>
        <v>4259.2700000000004</v>
      </c>
      <c r="P1648" s="194"/>
      <c r="Q1648" s="194"/>
      <c r="R1648" s="194"/>
      <c r="S1648" s="58">
        <f>(Table4[[#This Row],[سعر يومية السائق]]*Table4[[#This Row],[عدد الدورات ]])-SUM(Table4[[#This Row],[سلف ]:[خصم ]])+Table4[[#This Row],[اضافي ]]</f>
        <v>3400</v>
      </c>
      <c r="U1648" s="58">
        <f>Table4[[#This Row],[ سعر اليومية ]]*Table4[[#This Row],[عدد الدورات ]]-Table4[[#This Row],[سعر يومية السائق]]*L1648</f>
        <v>991</v>
      </c>
      <c r="V1648" s="58">
        <f>U1648-Table4[[#This Row],[W/H  3%]]</f>
        <v>859.27</v>
      </c>
      <c r="W1648" s="66" t="str">
        <f>Table4[[#This Row],[اليوم]]&amp;Table4[[#This Row],[الشهر ]]&amp;Table4[[#This Row],[العام]]</f>
        <v>462026</v>
      </c>
      <c r="X1648" s="66" t="s">
        <v>304</v>
      </c>
    </row>
    <row r="1649" spans="1:24" x14ac:dyDescent="0.3">
      <c r="A1649" s="62">
        <v>4</v>
      </c>
      <c r="B1649" s="62">
        <v>6</v>
      </c>
      <c r="C1649" s="62">
        <v>2026</v>
      </c>
      <c r="D1649" s="41" t="str">
        <f t="shared" si="101"/>
        <v xml:space="preserve">حسام سعيد 2نكلا انصرافلوجستيكااكتوبر هاي اس </v>
      </c>
      <c r="E1649" s="4">
        <v>4003</v>
      </c>
      <c r="F1649" s="41" t="str">
        <f>VLOOKUP(E1649,mapping!C:J,2,FALSE)</f>
        <v>حسام سعيد 2</v>
      </c>
      <c r="G1649" s="41" t="str">
        <f>IFERROR(VLOOKUP(F1649,mapping!$D$3:$J$200,2,FALSE),0)</f>
        <v>نكلا انصراف</v>
      </c>
      <c r="H1649" s="41" t="str">
        <f>IFERROR(VLOOKUP(F1649,mapping!$D$3:$J$200,3,FALSE),0)</f>
        <v>لوجستيكا</v>
      </c>
      <c r="I1649" s="41" t="str">
        <f>IFERROR(VLOOKUP(F1649,mapping!$D$3:$J$200,4,FALSE),0)</f>
        <v xml:space="preserve">اكتوبر </v>
      </c>
      <c r="J1649" s="41" t="str">
        <f>IFERROR(VLOOKUP(F1649,mapping!$D$3:$J$200,5,FALSE),0)</f>
        <v xml:space="preserve">هاي اس </v>
      </c>
      <c r="K1649" s="63">
        <f>IF(W1649=mapping!$N$1,IFERROR(VLOOKUP(Table4[[#This Row],[Column1]],mapping!A:L,11,FALSE),0),IF(W1649&gt;mapping!$N$1,IFERROR(VLOOKUP(Table4[[#This Row],[Column1]],mapping!A:L,11,FALSE),0),))</f>
        <v>1024</v>
      </c>
      <c r="L1649" s="139">
        <v>1</v>
      </c>
      <c r="M1649" s="60">
        <f>IF(W1649=mapping!$N$1,IFERROR(VLOOKUP(Table4[[#This Row],[Column1]],mapping!A:L,12,FALSE),0),IF(W1649&gt;mapping!$N$1,IFERROR(VLOOKUP(Table4[[#This Row],[Column1]],mapping!A:L,12,FALSE),0),0))</f>
        <v>900</v>
      </c>
      <c r="N1649" s="58">
        <f>Table4[[#This Row],[ سعر اليومية ]]*3%*Table4[[#This Row],[عدد الدورات ]]</f>
        <v>30.72</v>
      </c>
      <c r="O1649" s="56">
        <f>Table4[[#This Row],[ سعر اليومية ]]*Table4[[#This Row],[عدد الدورات ]]-N1649</f>
        <v>993.28</v>
      </c>
      <c r="P1649" s="194"/>
      <c r="Q1649" s="194"/>
      <c r="R1649" s="194"/>
      <c r="S1649" s="58">
        <f>(Table4[[#This Row],[سعر يومية السائق]]*Table4[[#This Row],[عدد الدورات ]])-SUM(Table4[[#This Row],[سلف ]:[خصم ]])+Table4[[#This Row],[اضافي ]]</f>
        <v>900</v>
      </c>
      <c r="U1649" s="58">
        <f>Table4[[#This Row],[ سعر اليومية ]]*Table4[[#This Row],[عدد الدورات ]]-Table4[[#This Row],[سعر يومية السائق]]*L1649</f>
        <v>124</v>
      </c>
      <c r="V1649" s="58">
        <f>U1649-Table4[[#This Row],[W/H  3%]]</f>
        <v>93.28</v>
      </c>
      <c r="W1649" s="66" t="str">
        <f>Table4[[#This Row],[اليوم]]&amp;Table4[[#This Row],[الشهر ]]&amp;Table4[[#This Row],[العام]]</f>
        <v>462026</v>
      </c>
      <c r="X1649" s="66" t="s">
        <v>304</v>
      </c>
    </row>
    <row r="1650" spans="1:24" x14ac:dyDescent="0.3">
      <c r="A1650" s="62">
        <v>4</v>
      </c>
      <c r="B1650" s="62">
        <v>6</v>
      </c>
      <c r="C1650" s="62">
        <v>2026</v>
      </c>
      <c r="D1650" s="41" t="str">
        <f t="shared" si="101"/>
        <v xml:space="preserve">محمد رضا المنوفية لوجستيكااكتوبر هاي اس </v>
      </c>
      <c r="E1650" s="4">
        <v>4006</v>
      </c>
      <c r="F1650" s="41" t="str">
        <f>VLOOKUP(E1650,mapping!C:J,2,FALSE)</f>
        <v xml:space="preserve">محمد رضا </v>
      </c>
      <c r="G1650" s="41" t="str">
        <f>IFERROR(VLOOKUP(F1650,mapping!$D$3:$J$200,2,FALSE),0)</f>
        <v xml:space="preserve">المنوفية </v>
      </c>
      <c r="H1650" s="41" t="str">
        <f>IFERROR(VLOOKUP(F1650,mapping!$D$3:$J$200,3,FALSE),0)</f>
        <v>لوجستيكا</v>
      </c>
      <c r="I1650" s="41" t="str">
        <f>IFERROR(VLOOKUP(F1650,mapping!$D$3:$J$200,4,FALSE),0)</f>
        <v xml:space="preserve">اكتوبر </v>
      </c>
      <c r="J1650" s="41" t="str">
        <f>IFERROR(VLOOKUP(F1650,mapping!$D$3:$J$200,5,FALSE),0)</f>
        <v xml:space="preserve">هاي اس </v>
      </c>
      <c r="K1650" s="63">
        <f>IF(W1650=mapping!$N$1,IFERROR(VLOOKUP(Table4[[#This Row],[Column1]],mapping!A:L,11,FALSE),0),IF(W1650&gt;mapping!$N$1,IFERROR(VLOOKUP(Table4[[#This Row],[Column1]],mapping!A:L,11,FALSE),0),))</f>
        <v>2634</v>
      </c>
      <c r="L1650" s="139">
        <v>1</v>
      </c>
      <c r="M1650" s="60">
        <f>IF(W1650=mapping!$N$1,IFERROR(VLOOKUP(Table4[[#This Row],[Column1]],mapping!A:L,12,FALSE),0),IF(W1650&gt;mapping!$N$1,IFERROR(VLOOKUP(Table4[[#This Row],[Column1]],mapping!A:L,12,FALSE),0),0))</f>
        <v>2150</v>
      </c>
      <c r="N1650" s="58">
        <f>Table4[[#This Row],[ سعر اليومية ]]*3%*Table4[[#This Row],[عدد الدورات ]]</f>
        <v>79.02</v>
      </c>
      <c r="O1650" s="56">
        <f>Table4[[#This Row],[ سعر اليومية ]]*Table4[[#This Row],[عدد الدورات ]]-N1650</f>
        <v>2554.98</v>
      </c>
      <c r="P1650" s="194"/>
      <c r="Q1650" s="194"/>
      <c r="R1650" s="194"/>
      <c r="S1650" s="58">
        <f>(Table4[[#This Row],[سعر يومية السائق]]*Table4[[#This Row],[عدد الدورات ]])-SUM(Table4[[#This Row],[سلف ]:[خصم ]])+Table4[[#This Row],[اضافي ]]</f>
        <v>2150</v>
      </c>
      <c r="U1650" s="58">
        <f>Table4[[#This Row],[ سعر اليومية ]]*Table4[[#This Row],[عدد الدورات ]]-Table4[[#This Row],[سعر يومية السائق]]*L1650</f>
        <v>484</v>
      </c>
      <c r="V1650" s="58">
        <f>U1650-Table4[[#This Row],[W/H  3%]]</f>
        <v>404.98</v>
      </c>
      <c r="W1650" s="66" t="str">
        <f>Table4[[#This Row],[اليوم]]&amp;Table4[[#This Row],[الشهر ]]&amp;Table4[[#This Row],[العام]]</f>
        <v>462026</v>
      </c>
      <c r="X1650" s="66" t="s">
        <v>304</v>
      </c>
    </row>
    <row r="1651" spans="1:24" x14ac:dyDescent="0.3">
      <c r="A1651" s="62">
        <v>4</v>
      </c>
      <c r="B1651" s="62">
        <v>6</v>
      </c>
      <c r="C1651" s="62">
        <v>2026</v>
      </c>
      <c r="D1651" s="41" t="str">
        <f t="shared" si="101"/>
        <v xml:space="preserve">مصطفي شكيويالجلاتمةلوجستيكااكتوبر كوستر </v>
      </c>
      <c r="E1651" s="4">
        <v>4007</v>
      </c>
      <c r="F1651" s="41" t="str">
        <f>VLOOKUP(E1651,mapping!C:J,2,FALSE)</f>
        <v>مصطفي شكيوي</v>
      </c>
      <c r="G1651" s="41" t="str">
        <f>IFERROR(VLOOKUP(F1651,mapping!$D$3:$J$200,2,FALSE),0)</f>
        <v>الجلاتمة</v>
      </c>
      <c r="H1651" s="41" t="str">
        <f>IFERROR(VLOOKUP(F1651,mapping!$D$3:$J$200,3,FALSE),0)</f>
        <v>لوجستيكا</v>
      </c>
      <c r="I1651" s="41" t="str">
        <f>IFERROR(VLOOKUP(F1651,mapping!$D$3:$J$200,4,FALSE),0)</f>
        <v xml:space="preserve">اكتوبر </v>
      </c>
      <c r="J1651" s="41" t="str">
        <f>IFERROR(VLOOKUP(F1651,mapping!$D$3:$J$200,5,FALSE),0)</f>
        <v xml:space="preserve">كوستر </v>
      </c>
      <c r="K1651" s="63">
        <f>IF(W1651=mapping!$N$1,IFERROR(VLOOKUP(Table4[[#This Row],[Column1]],mapping!A:L,11,FALSE),0),IF(W1651&gt;mapping!$N$1,IFERROR(VLOOKUP(Table4[[#This Row],[Column1]],mapping!A:L,11,FALSE),0),))</f>
        <v>3220</v>
      </c>
      <c r="L1651" s="139">
        <v>1</v>
      </c>
      <c r="M1651" s="60">
        <f>IF(W1651=mapping!$N$1,IFERROR(VLOOKUP(Table4[[#This Row],[Column1]],mapping!A:L,12,FALSE),0),IF(W1651&gt;mapping!$N$1,IFERROR(VLOOKUP(Table4[[#This Row],[Column1]],mapping!A:L,12,FALSE),0),0))</f>
        <v>2750</v>
      </c>
      <c r="N1651" s="58">
        <f>Table4[[#This Row],[ سعر اليومية ]]*3%*Table4[[#This Row],[عدد الدورات ]]</f>
        <v>96.6</v>
      </c>
      <c r="O1651" s="56">
        <f>Table4[[#This Row],[ سعر اليومية ]]*Table4[[#This Row],[عدد الدورات ]]-N1651</f>
        <v>3123.4</v>
      </c>
      <c r="P1651" s="194"/>
      <c r="Q1651" s="194"/>
      <c r="R1651" s="194"/>
      <c r="S1651" s="58">
        <f>(Table4[[#This Row],[سعر يومية السائق]]*Table4[[#This Row],[عدد الدورات ]])-SUM(Table4[[#This Row],[سلف ]:[خصم ]])+Table4[[#This Row],[اضافي ]]</f>
        <v>2750</v>
      </c>
      <c r="U1651" s="58">
        <f>Table4[[#This Row],[ سعر اليومية ]]*Table4[[#This Row],[عدد الدورات ]]-Table4[[#This Row],[سعر يومية السائق]]*L1651</f>
        <v>470</v>
      </c>
      <c r="V1651" s="58">
        <f>U1651-Table4[[#This Row],[W/H  3%]]</f>
        <v>373.4</v>
      </c>
      <c r="W1651" s="66" t="str">
        <f>Table4[[#This Row],[اليوم]]&amp;Table4[[#This Row],[الشهر ]]&amp;Table4[[#This Row],[العام]]</f>
        <v>462026</v>
      </c>
      <c r="X1651" s="66" t="s">
        <v>304</v>
      </c>
    </row>
    <row r="1652" spans="1:24" x14ac:dyDescent="0.3">
      <c r="A1652" s="62">
        <v>4</v>
      </c>
      <c r="B1652" s="62">
        <v>6</v>
      </c>
      <c r="C1652" s="62">
        <v>2026</v>
      </c>
      <c r="D1652" s="41" t="str">
        <f t="shared" si="101"/>
        <v xml:space="preserve">وديع 1الفيوم 1لوجستيكااكتوبر هاي اس </v>
      </c>
      <c r="E1652" s="4">
        <v>4009</v>
      </c>
      <c r="F1652" s="41" t="str">
        <f>VLOOKUP(E1652,mapping!C:J,2,FALSE)</f>
        <v>وديع 1</v>
      </c>
      <c r="G1652" s="41" t="str">
        <f>IFERROR(VLOOKUP(F1652,mapping!$D$3:$J$200,2,FALSE),0)</f>
        <v>الفيوم 1</v>
      </c>
      <c r="H1652" s="41" t="str">
        <f>IFERROR(VLOOKUP(F1652,mapping!$D$3:$J$200,3,FALSE),0)</f>
        <v>لوجستيكا</v>
      </c>
      <c r="I1652" s="41" t="str">
        <f>IFERROR(VLOOKUP(F1652,mapping!$D$3:$J$200,4,FALSE),0)</f>
        <v xml:space="preserve">اكتوبر </v>
      </c>
      <c r="J1652" s="41" t="str">
        <f>IFERROR(VLOOKUP(F1652,mapping!$D$3:$J$200,5,FALSE),0)</f>
        <v xml:space="preserve">هاي اس </v>
      </c>
      <c r="K1652" s="63">
        <f>IF(W1652=mapping!$N$1,IFERROR(VLOOKUP(Table4[[#This Row],[Column1]],mapping!A:L,11,FALSE),0),IF(W1652&gt;mapping!$N$1,IFERROR(VLOOKUP(Table4[[#This Row],[Column1]],mapping!A:L,11,FALSE),0),))</f>
        <v>2662</v>
      </c>
      <c r="L1652" s="139">
        <v>1</v>
      </c>
      <c r="M1652" s="60">
        <f>IF(W1652=mapping!$N$1,IFERROR(VLOOKUP(Table4[[#This Row],[Column1]],mapping!A:L,12,FALSE),0),IF(W1652&gt;mapping!$N$1,IFERROR(VLOOKUP(Table4[[#This Row],[Column1]],mapping!A:L,12,FALSE),0),0))</f>
        <v>2250</v>
      </c>
      <c r="N1652" s="58">
        <f>Table4[[#This Row],[ سعر اليومية ]]*3%*Table4[[#This Row],[عدد الدورات ]]</f>
        <v>79.86</v>
      </c>
      <c r="O1652" s="56">
        <f>Table4[[#This Row],[ سعر اليومية ]]*Table4[[#This Row],[عدد الدورات ]]-N1652</f>
        <v>2582.14</v>
      </c>
      <c r="P1652" s="194"/>
      <c r="Q1652" s="194"/>
      <c r="R1652" s="194"/>
      <c r="S1652" s="58">
        <f>(Table4[[#This Row],[سعر يومية السائق]]*Table4[[#This Row],[عدد الدورات ]])-SUM(Table4[[#This Row],[سلف ]:[خصم ]])+Table4[[#This Row],[اضافي ]]</f>
        <v>2250</v>
      </c>
      <c r="U1652" s="58">
        <f>Table4[[#This Row],[ سعر اليومية ]]*Table4[[#This Row],[عدد الدورات ]]-Table4[[#This Row],[سعر يومية السائق]]*L1652</f>
        <v>412</v>
      </c>
      <c r="V1652" s="58">
        <f>U1652-Table4[[#This Row],[W/H  3%]]</f>
        <v>332.14</v>
      </c>
      <c r="W1652" s="66" t="str">
        <f>Table4[[#This Row],[اليوم]]&amp;Table4[[#This Row],[الشهر ]]&amp;Table4[[#This Row],[العام]]</f>
        <v>462026</v>
      </c>
      <c r="X1652" s="66" t="s">
        <v>304</v>
      </c>
    </row>
    <row r="1653" spans="1:24" x14ac:dyDescent="0.3">
      <c r="A1653" s="62">
        <v>4</v>
      </c>
      <c r="B1653" s="62">
        <v>6</v>
      </c>
      <c r="C1653" s="62">
        <v>2026</v>
      </c>
      <c r="D1653" s="41" t="str">
        <f t="shared" si="101"/>
        <v xml:space="preserve">وديع 2الفيوم 2لوجستيكااكتوبر هاي اس </v>
      </c>
      <c r="E1653" s="4">
        <v>4010</v>
      </c>
      <c r="F1653" s="41" t="str">
        <f>VLOOKUP(E1653,mapping!C:J,2,FALSE)</f>
        <v>وديع 2</v>
      </c>
      <c r="G1653" s="41" t="str">
        <f>IFERROR(VLOOKUP(F1653,mapping!$D$3:$J$200,2,FALSE),0)</f>
        <v>الفيوم 2</v>
      </c>
      <c r="H1653" s="41" t="str">
        <f>IFERROR(VLOOKUP(F1653,mapping!$D$3:$J$200,3,FALSE),0)</f>
        <v>لوجستيكا</v>
      </c>
      <c r="I1653" s="41" t="str">
        <f>IFERROR(VLOOKUP(F1653,mapping!$D$3:$J$200,4,FALSE),0)</f>
        <v xml:space="preserve">اكتوبر </v>
      </c>
      <c r="J1653" s="41" t="str">
        <f>IFERROR(VLOOKUP(F1653,mapping!$D$3:$J$200,5,FALSE),0)</f>
        <v xml:space="preserve">هاي اس </v>
      </c>
      <c r="K1653" s="63">
        <f>IF(W1653=mapping!$N$1,IFERROR(VLOOKUP(Table4[[#This Row],[Column1]],mapping!A:L,11,FALSE),0),IF(W1653&gt;mapping!$N$1,IFERROR(VLOOKUP(Table4[[#This Row],[Column1]],mapping!A:L,11,FALSE),0),))</f>
        <v>2662</v>
      </c>
      <c r="L1653" s="139">
        <v>1</v>
      </c>
      <c r="M1653" s="60">
        <f>IF(W1653=mapping!$N$1,IFERROR(VLOOKUP(Table4[[#This Row],[Column1]],mapping!A:L,12,FALSE),0),IF(W1653&gt;mapping!$N$1,IFERROR(VLOOKUP(Table4[[#This Row],[Column1]],mapping!A:L,12,FALSE),0),0))</f>
        <v>2250</v>
      </c>
      <c r="N1653" s="58">
        <f>Table4[[#This Row],[ سعر اليومية ]]*3%*Table4[[#This Row],[عدد الدورات ]]</f>
        <v>79.86</v>
      </c>
      <c r="O1653" s="56">
        <f>Table4[[#This Row],[ سعر اليومية ]]*Table4[[#This Row],[عدد الدورات ]]-N1653</f>
        <v>2582.14</v>
      </c>
      <c r="P1653" s="194"/>
      <c r="Q1653" s="194"/>
      <c r="R1653" s="194"/>
      <c r="S1653" s="58">
        <f>(Table4[[#This Row],[سعر يومية السائق]]*Table4[[#This Row],[عدد الدورات ]])-SUM(Table4[[#This Row],[سلف ]:[خصم ]])+Table4[[#This Row],[اضافي ]]</f>
        <v>2250</v>
      </c>
      <c r="U1653" s="58">
        <f>Table4[[#This Row],[ سعر اليومية ]]*Table4[[#This Row],[عدد الدورات ]]-Table4[[#This Row],[سعر يومية السائق]]*L1653</f>
        <v>412</v>
      </c>
      <c r="V1653" s="58">
        <f>U1653-Table4[[#This Row],[W/H  3%]]</f>
        <v>332.14</v>
      </c>
      <c r="W1653" s="66" t="str">
        <f>Table4[[#This Row],[اليوم]]&amp;Table4[[#This Row],[الشهر ]]&amp;Table4[[#This Row],[العام]]</f>
        <v>462026</v>
      </c>
      <c r="X1653" s="66" t="s">
        <v>304</v>
      </c>
    </row>
    <row r="1654" spans="1:24" x14ac:dyDescent="0.3">
      <c r="A1654" s="62">
        <v>4</v>
      </c>
      <c r="B1654" s="62">
        <v>6</v>
      </c>
      <c r="C1654" s="62">
        <v>2026</v>
      </c>
      <c r="D1654" s="41" t="str">
        <f t="shared" si="101"/>
        <v xml:space="preserve">احمد عويس المعادي لوجستيكاابورواش هاي اس </v>
      </c>
      <c r="E1654" s="4">
        <v>4011</v>
      </c>
      <c r="F1654" s="41" t="str">
        <f>VLOOKUP(E1654,mapping!C:J,2,FALSE)</f>
        <v xml:space="preserve">احمد عويس </v>
      </c>
      <c r="G1654" s="41" t="str">
        <f>IFERROR(VLOOKUP(F1654,mapping!$D$3:$J$200,2,FALSE),0)</f>
        <v xml:space="preserve">المعادي </v>
      </c>
      <c r="H1654" s="41" t="str">
        <f>IFERROR(VLOOKUP(F1654,mapping!$D$3:$J$200,3,FALSE),0)</f>
        <v>لوجستيكا</v>
      </c>
      <c r="I1654" s="41" t="str">
        <f>IFERROR(VLOOKUP(F1654,mapping!$D$3:$J$200,4,FALSE),0)</f>
        <v xml:space="preserve">ابورواش </v>
      </c>
      <c r="J1654" s="41" t="str">
        <f>IFERROR(VLOOKUP(F1654,mapping!$D$3:$J$200,5,FALSE),0)</f>
        <v xml:space="preserve">هاي اس </v>
      </c>
      <c r="K1654" s="63">
        <f>IF(W1654=mapping!$N$1,IFERROR(VLOOKUP(Table4[[#This Row],[Column1]],mapping!A:L,11,FALSE),0),IF(W1654&gt;mapping!$N$1,IFERROR(VLOOKUP(Table4[[#This Row],[Column1]],mapping!A:L,11,FALSE),0),))</f>
        <v>2049</v>
      </c>
      <c r="L1654" s="139">
        <v>1</v>
      </c>
      <c r="M1654" s="60">
        <f>IF(W1654=mapping!$N$1,IFERROR(VLOOKUP(Table4[[#This Row],[Column1]],mapping!A:L,12,FALSE),0),IF(W1654&gt;mapping!$N$1,IFERROR(VLOOKUP(Table4[[#This Row],[Column1]],mapping!A:L,12,FALSE),0),0))</f>
        <v>1650</v>
      </c>
      <c r="N1654" s="58">
        <f>Table4[[#This Row],[ سعر اليومية ]]*3%*Table4[[#This Row],[عدد الدورات ]]</f>
        <v>61.47</v>
      </c>
      <c r="O1654" s="56">
        <f>Table4[[#This Row],[ سعر اليومية ]]*Table4[[#This Row],[عدد الدورات ]]-N1654</f>
        <v>1987.53</v>
      </c>
      <c r="P1654" s="194"/>
      <c r="Q1654" s="194"/>
      <c r="R1654" s="194"/>
      <c r="S1654" s="58">
        <f>(Table4[[#This Row],[سعر يومية السائق]]*Table4[[#This Row],[عدد الدورات ]])-SUM(Table4[[#This Row],[سلف ]:[خصم ]])+Table4[[#This Row],[اضافي ]]</f>
        <v>1650</v>
      </c>
      <c r="U1654" s="58">
        <f>Table4[[#This Row],[ سعر اليومية ]]*Table4[[#This Row],[عدد الدورات ]]-Table4[[#This Row],[سعر يومية السائق]]*L1654</f>
        <v>399</v>
      </c>
      <c r="V1654" s="58">
        <f>U1654-Table4[[#This Row],[W/H  3%]]</f>
        <v>337.53</v>
      </c>
      <c r="W1654" s="66" t="str">
        <f>Table4[[#This Row],[اليوم]]&amp;Table4[[#This Row],[الشهر ]]&amp;Table4[[#This Row],[العام]]</f>
        <v>462026</v>
      </c>
      <c r="X1654" s="66" t="s">
        <v>304</v>
      </c>
    </row>
    <row r="1655" spans="1:24" x14ac:dyDescent="0.3">
      <c r="A1655" s="62">
        <v>4</v>
      </c>
      <c r="B1655" s="62">
        <v>6</v>
      </c>
      <c r="C1655" s="62">
        <v>2026</v>
      </c>
      <c r="D1655" s="41" t="str">
        <f t="shared" si="101"/>
        <v>محمد جمال القناطر لوجستيكاابورواش سوزوكي</v>
      </c>
      <c r="E1655" s="4">
        <v>4013</v>
      </c>
      <c r="F1655" s="41" t="str">
        <f>VLOOKUP(E1655,mapping!C:J,2,FALSE)</f>
        <v xml:space="preserve">محمد جمال </v>
      </c>
      <c r="G1655" s="41" t="str">
        <f>IFERROR(VLOOKUP(F1655,mapping!$D$3:$J$200,2,FALSE),0)</f>
        <v xml:space="preserve">القناطر </v>
      </c>
      <c r="H1655" s="41" t="str">
        <f>IFERROR(VLOOKUP(F1655,mapping!$D$3:$J$200,3,FALSE),0)</f>
        <v>لوجستيكا</v>
      </c>
      <c r="I1655" s="41" t="str">
        <f>IFERROR(VLOOKUP(F1655,mapping!$D$3:$J$200,4,FALSE),0)</f>
        <v xml:space="preserve">ابورواش </v>
      </c>
      <c r="J1655" s="41" t="str">
        <f>IFERROR(VLOOKUP(F1655,mapping!$D$3:$J$200,5,FALSE),0)</f>
        <v>سوزوكي</v>
      </c>
      <c r="K1655" s="63">
        <f>IF(W1655=mapping!$N$1,IFERROR(VLOOKUP(Table4[[#This Row],[Column1]],mapping!A:L,11,FALSE),0),IF(W1655&gt;mapping!$N$1,IFERROR(VLOOKUP(Table4[[#This Row],[Column1]],mapping!A:L,11,FALSE),0),))</f>
        <v>1536</v>
      </c>
      <c r="L1655" s="139">
        <v>1</v>
      </c>
      <c r="M1655" s="60">
        <f>IF(W1655=mapping!$N$1,IFERROR(VLOOKUP(Table4[[#This Row],[Column1]],mapping!A:L,12,FALSE),0),IF(W1655&gt;mapping!$N$1,IFERROR(VLOOKUP(Table4[[#This Row],[Column1]],mapping!A:L,12,FALSE),0),0))</f>
        <v>1000</v>
      </c>
      <c r="N1655" s="58">
        <f>Table4[[#This Row],[ سعر اليومية ]]*3%*Table4[[#This Row],[عدد الدورات ]]</f>
        <v>46.08</v>
      </c>
      <c r="O1655" s="56">
        <f>Table4[[#This Row],[ سعر اليومية ]]*Table4[[#This Row],[عدد الدورات ]]-N1655</f>
        <v>1489.92</v>
      </c>
      <c r="P1655" s="194"/>
      <c r="Q1655" s="194"/>
      <c r="R1655" s="194"/>
      <c r="S1655" s="58">
        <f>(Table4[[#This Row],[سعر يومية السائق]]*Table4[[#This Row],[عدد الدورات ]])-SUM(Table4[[#This Row],[سلف ]:[خصم ]])+Table4[[#This Row],[اضافي ]]</f>
        <v>1000</v>
      </c>
      <c r="U1655" s="58">
        <f>Table4[[#This Row],[ سعر اليومية ]]*Table4[[#This Row],[عدد الدورات ]]-Table4[[#This Row],[سعر يومية السائق]]*L1655</f>
        <v>536</v>
      </c>
      <c r="V1655" s="58">
        <f>U1655-Table4[[#This Row],[W/H  3%]]</f>
        <v>489.92</v>
      </c>
      <c r="W1655" s="66" t="str">
        <f>Table4[[#This Row],[اليوم]]&amp;Table4[[#This Row],[الشهر ]]&amp;Table4[[#This Row],[العام]]</f>
        <v>462026</v>
      </c>
      <c r="X1655" s="66" t="s">
        <v>304</v>
      </c>
    </row>
    <row r="1656" spans="1:24" x14ac:dyDescent="0.3">
      <c r="A1656" s="62">
        <v>4</v>
      </c>
      <c r="B1656" s="62">
        <v>6</v>
      </c>
      <c r="C1656" s="62">
        <v>2026</v>
      </c>
      <c r="D1656" s="41" t="str">
        <f t="shared" si="101"/>
        <v xml:space="preserve">محمد عزمي حدائق اكتوبر لوجستيكااكتوبر هاي اس </v>
      </c>
      <c r="E1656" s="4">
        <v>4005</v>
      </c>
      <c r="F1656" s="41" t="str">
        <f>VLOOKUP(E1656,mapping!C:J,2,FALSE)</f>
        <v xml:space="preserve">محمد عزمي </v>
      </c>
      <c r="G1656" s="41" t="str">
        <f>IFERROR(VLOOKUP(F1656,mapping!$D$3:$J$200,2,FALSE),0)</f>
        <v xml:space="preserve">حدائق اكتوبر </v>
      </c>
      <c r="H1656" s="41" t="str">
        <f>IFERROR(VLOOKUP(F1656,mapping!$D$3:$J$200,3,FALSE),0)</f>
        <v>لوجستيكا</v>
      </c>
      <c r="I1656" s="41" t="str">
        <f>IFERROR(VLOOKUP(F1656,mapping!$D$3:$J$200,4,FALSE),0)</f>
        <v xml:space="preserve">اكتوبر </v>
      </c>
      <c r="J1656" s="41" t="str">
        <f>IFERROR(VLOOKUP(F1656,mapping!$D$3:$J$200,5,FALSE),0)</f>
        <v xml:space="preserve">هاي اس </v>
      </c>
      <c r="K1656" s="63">
        <f>IF(W1656=mapping!$N$1,IFERROR(VLOOKUP(Table4[[#This Row],[Column1]],mapping!A:L,11,FALSE),0),IF(W1656&gt;mapping!$N$1,IFERROR(VLOOKUP(Table4[[#This Row],[Column1]],mapping!A:L,11,FALSE),0),))</f>
        <v>1903</v>
      </c>
      <c r="L1656" s="139">
        <v>1</v>
      </c>
      <c r="M1656" s="60">
        <f>IF(W1656=mapping!$N$1,IFERROR(VLOOKUP(Table4[[#This Row],[Column1]],mapping!A:L,12,FALSE),0),IF(W1656&gt;mapping!$N$1,IFERROR(VLOOKUP(Table4[[#This Row],[Column1]],mapping!A:L,12,FALSE),0),0))</f>
        <v>1600</v>
      </c>
      <c r="N1656" s="58">
        <f>Table4[[#This Row],[ سعر اليومية ]]*3%*Table4[[#This Row],[عدد الدورات ]]</f>
        <v>57.089999999999996</v>
      </c>
      <c r="O1656" s="56">
        <f>Table4[[#This Row],[ سعر اليومية ]]*Table4[[#This Row],[عدد الدورات ]]-N1656</f>
        <v>1845.91</v>
      </c>
      <c r="P1656" s="194"/>
      <c r="Q1656" s="194"/>
      <c r="R1656" s="194"/>
      <c r="S1656" s="58">
        <f>(Table4[[#This Row],[سعر يومية السائق]]*Table4[[#This Row],[عدد الدورات ]])-SUM(Table4[[#This Row],[سلف ]:[خصم ]])+Table4[[#This Row],[اضافي ]]</f>
        <v>1600</v>
      </c>
      <c r="U1656" s="58">
        <f>Table4[[#This Row],[ سعر اليومية ]]*Table4[[#This Row],[عدد الدورات ]]-Table4[[#This Row],[سعر يومية السائق]]*L1656</f>
        <v>303</v>
      </c>
      <c r="V1656" s="58">
        <f>U1656-Table4[[#This Row],[W/H  3%]]</f>
        <v>245.91</v>
      </c>
      <c r="W1656" s="66" t="str">
        <f>Table4[[#This Row],[اليوم]]&amp;Table4[[#This Row],[الشهر ]]&amp;Table4[[#This Row],[العام]]</f>
        <v>462026</v>
      </c>
      <c r="X1656" s="66" t="s">
        <v>304</v>
      </c>
    </row>
    <row r="1657" spans="1:24" x14ac:dyDescent="0.3">
      <c r="A1657" s="62">
        <v>4</v>
      </c>
      <c r="B1657" s="62">
        <v>6</v>
      </c>
      <c r="C1657" s="62">
        <v>2026</v>
      </c>
      <c r="D1657" s="41" t="str">
        <f t="shared" si="101"/>
        <v xml:space="preserve">سعيد كمال م.نصر لوجستيكااكتوبر هاي اس </v>
      </c>
      <c r="E1657" s="4">
        <v>4008</v>
      </c>
      <c r="F1657" s="41" t="str">
        <f>VLOOKUP(E1657,mapping!C:J,2,FALSE)</f>
        <v xml:space="preserve">سعيد كمال </v>
      </c>
      <c r="G1657" s="41" t="str">
        <f>IFERROR(VLOOKUP(F1657,mapping!$D$3:$J$200,2,FALSE),0)</f>
        <v xml:space="preserve">م.نصر </v>
      </c>
      <c r="H1657" s="41" t="str">
        <f>IFERROR(VLOOKUP(F1657,mapping!$D$3:$J$200,3,FALSE),0)</f>
        <v>لوجستيكا</v>
      </c>
      <c r="I1657" s="41" t="str">
        <f>IFERROR(VLOOKUP(F1657,mapping!$D$3:$J$200,4,FALSE),0)</f>
        <v xml:space="preserve">اكتوبر </v>
      </c>
      <c r="J1657" s="41" t="str">
        <f>IFERROR(VLOOKUP(F1657,mapping!$D$3:$J$200,5,FALSE),0)</f>
        <v xml:space="preserve">هاي اس </v>
      </c>
      <c r="K1657" s="63">
        <f>IF(W1657=mapping!$N$1,IFERROR(VLOOKUP(Table4[[#This Row],[Column1]],mapping!A:L,11,FALSE),0),IF(W1657&gt;mapping!$N$1,IFERROR(VLOOKUP(Table4[[#This Row],[Column1]],mapping!A:L,11,FALSE),0),))</f>
        <v>3367</v>
      </c>
      <c r="L1657" s="139">
        <v>1</v>
      </c>
      <c r="M1657" s="60">
        <f>IF(W1657=mapping!$N$1,IFERROR(VLOOKUP(Table4[[#This Row],[Column1]],mapping!A:L,12,FALSE),0),IF(W1657&gt;mapping!$N$1,IFERROR(VLOOKUP(Table4[[#This Row],[Column1]],mapping!A:L,12,FALSE),0),0))</f>
        <v>2600</v>
      </c>
      <c r="N1657" s="58">
        <f>Table4[[#This Row],[ سعر اليومية ]]*3%*Table4[[#This Row],[عدد الدورات ]]</f>
        <v>101.00999999999999</v>
      </c>
      <c r="O1657" s="56">
        <f>Table4[[#This Row],[ سعر اليومية ]]*Table4[[#This Row],[عدد الدورات ]]-N1657</f>
        <v>3265.99</v>
      </c>
      <c r="P1657" s="194"/>
      <c r="Q1657" s="194"/>
      <c r="R1657" s="194"/>
      <c r="S1657" s="58">
        <f>(Table4[[#This Row],[سعر يومية السائق]]*Table4[[#This Row],[عدد الدورات ]])-SUM(Table4[[#This Row],[سلف ]:[خصم ]])+Table4[[#This Row],[اضافي ]]</f>
        <v>2600</v>
      </c>
      <c r="U1657" s="58">
        <f>Table4[[#This Row],[ سعر اليومية ]]*Table4[[#This Row],[عدد الدورات ]]-Table4[[#This Row],[سعر يومية السائق]]*L1657</f>
        <v>767</v>
      </c>
      <c r="V1657" s="58">
        <f>U1657-Table4[[#This Row],[W/H  3%]]</f>
        <v>665.99</v>
      </c>
      <c r="W1657" s="66" t="str">
        <f>Table4[[#This Row],[اليوم]]&amp;Table4[[#This Row],[الشهر ]]&amp;Table4[[#This Row],[العام]]</f>
        <v>462026</v>
      </c>
      <c r="X1657" s="66" t="s">
        <v>304</v>
      </c>
    </row>
    <row r="1658" spans="1:24" x14ac:dyDescent="0.3">
      <c r="A1658" s="62">
        <v>4</v>
      </c>
      <c r="B1658" s="62">
        <v>6</v>
      </c>
      <c r="C1658" s="62">
        <v>2026</v>
      </c>
      <c r="D1658" s="41" t="str">
        <f t="shared" ref="D1658:D1718" si="105">F1658&amp;G1658&amp;H1658&amp;I1658&amp;J1658</f>
        <v>عماد النجار1المرج 2ورديةسعوديالمخاذناتوبيس 28</v>
      </c>
      <c r="E1658" s="4">
        <v>5000</v>
      </c>
      <c r="F1658" s="41" t="str">
        <f>VLOOKUP(E1658,mapping!C:J,2,FALSE)</f>
        <v>عماد النجار1</v>
      </c>
      <c r="G1658" s="41" t="str">
        <f>IFERROR(VLOOKUP(F1658,mapping!$D$3:$J$200,2,FALSE),0)</f>
        <v>المرج 2وردية</v>
      </c>
      <c r="H1658" s="41" t="str">
        <f>IFERROR(VLOOKUP(F1658,mapping!$D$3:$J$200,3,FALSE),0)</f>
        <v>سعودي</v>
      </c>
      <c r="I1658" s="41" t="str">
        <f>IFERROR(VLOOKUP(F1658,mapping!$D$3:$J$200,4,FALSE),0)</f>
        <v>المخاذن</v>
      </c>
      <c r="J1658" s="41" t="str">
        <f>IFERROR(VLOOKUP(F1658,mapping!$D$3:$J$200,5,FALSE),0)</f>
        <v>اتوبيس 28</v>
      </c>
      <c r="K1658" s="63">
        <f>IF(W1658=mapping!$N$1,IFERROR(VLOOKUP(Table4[[#This Row],[Column1]],mapping!A:L,11,FALSE),0),IF(W1658&gt;mapping!$N$1,IFERROR(VLOOKUP(Table4[[#This Row],[Column1]],mapping!A:L,11,FALSE),0),))</f>
        <v>4119</v>
      </c>
      <c r="L1658" s="139">
        <v>1</v>
      </c>
      <c r="M1658" s="60">
        <f>IF(W1658=mapping!$N$1,IFERROR(VLOOKUP(Table4[[#This Row],[Column1]],mapping!A:L,12,FALSE),0),IF(W1658&gt;mapping!$N$1,IFERROR(VLOOKUP(Table4[[#This Row],[Column1]],mapping!A:L,12,FALSE),0),0))</f>
        <v>4800</v>
      </c>
      <c r="N1658" s="58">
        <f>Table4[[#This Row],[ سعر اليومية ]]*3%*Table4[[#This Row],[عدد الدورات ]]</f>
        <v>123.57</v>
      </c>
      <c r="O1658" s="56">
        <f>Table4[[#This Row],[ سعر اليومية ]]*Table4[[#This Row],[عدد الدورات ]]-N1658</f>
        <v>3995.43</v>
      </c>
      <c r="P1658" s="194"/>
      <c r="Q1658" s="194"/>
      <c r="R1658" s="194"/>
      <c r="S1658" s="58">
        <f>(Table4[[#This Row],[سعر يومية السائق]]*Table4[[#This Row],[عدد الدورات ]])-SUM(Table4[[#This Row],[سلف ]:[خصم ]])+Table4[[#This Row],[اضافي ]]</f>
        <v>4800</v>
      </c>
      <c r="U1658" s="58">
        <f>Table4[[#This Row],[ سعر اليومية ]]*Table4[[#This Row],[عدد الدورات ]]-Table4[[#This Row],[سعر يومية السائق]]*L1658</f>
        <v>-681</v>
      </c>
      <c r="V1658" s="58">
        <f>U1658-Table4[[#This Row],[W/H  3%]]</f>
        <v>-804.56999999999994</v>
      </c>
      <c r="W1658" s="66" t="str">
        <f>Table4[[#This Row],[اليوم]]&amp;Table4[[#This Row],[الشهر ]]&amp;Table4[[#This Row],[العام]]</f>
        <v>462026</v>
      </c>
      <c r="X1658" s="66" t="s">
        <v>304</v>
      </c>
    </row>
    <row r="1659" spans="1:24" x14ac:dyDescent="0.3">
      <c r="A1659" s="62">
        <v>4</v>
      </c>
      <c r="B1659" s="62">
        <v>6</v>
      </c>
      <c r="C1659" s="62">
        <v>2026</v>
      </c>
      <c r="D1659" s="41" t="str">
        <f t="shared" si="105"/>
        <v>عماد النجار2المؤسسة 2ورديةسعوديالمخاذناتوبيس 28</v>
      </c>
      <c r="E1659" s="4">
        <v>5001</v>
      </c>
      <c r="F1659" s="41" t="str">
        <f>VLOOKUP(E1659,mapping!C:J,2,FALSE)</f>
        <v>عماد النجار2</v>
      </c>
      <c r="G1659" s="41" t="str">
        <f>IFERROR(VLOOKUP(F1659,mapping!$D$3:$J$200,2,FALSE),0)</f>
        <v>المؤسسة 2وردية</v>
      </c>
      <c r="H1659" s="41" t="str">
        <f>IFERROR(VLOOKUP(F1659,mapping!$D$3:$J$200,3,FALSE),0)</f>
        <v>سعودي</v>
      </c>
      <c r="I1659" s="41" t="str">
        <f>IFERROR(VLOOKUP(F1659,mapping!$D$3:$J$200,4,FALSE),0)</f>
        <v>المخاذن</v>
      </c>
      <c r="J1659" s="41" t="str">
        <f>IFERROR(VLOOKUP(F1659,mapping!$D$3:$J$200,5,FALSE),0)</f>
        <v>اتوبيس 28</v>
      </c>
      <c r="K1659" s="63">
        <f>IF(W1659=mapping!$N$1,IFERROR(VLOOKUP(Table4[[#This Row],[Column1]],mapping!A:L,11,FALSE),0),IF(W1659&gt;mapping!$N$1,IFERROR(VLOOKUP(Table4[[#This Row],[Column1]],mapping!A:L,11,FALSE),0),))</f>
        <v>3884</v>
      </c>
      <c r="L1659" s="139">
        <v>1</v>
      </c>
      <c r="M1659" s="60">
        <f>IF(W1659=mapping!$N$1,IFERROR(VLOOKUP(Table4[[#This Row],[Column1]],mapping!A:L,12,FALSE),0),IF(W1659&gt;mapping!$N$1,IFERROR(VLOOKUP(Table4[[#This Row],[Column1]],mapping!A:L,12,FALSE),0),0))</f>
        <v>4500</v>
      </c>
      <c r="N1659" s="58">
        <f>Table4[[#This Row],[ سعر اليومية ]]*3%*Table4[[#This Row],[عدد الدورات ]]</f>
        <v>116.52</v>
      </c>
      <c r="O1659" s="56">
        <f>Table4[[#This Row],[ سعر اليومية ]]*Table4[[#This Row],[عدد الدورات ]]-N1659</f>
        <v>3767.48</v>
      </c>
      <c r="P1659" s="194"/>
      <c r="Q1659" s="194"/>
      <c r="R1659" s="194"/>
      <c r="S1659" s="58">
        <f>(Table4[[#This Row],[سعر يومية السائق]]*Table4[[#This Row],[عدد الدورات ]])-SUM(Table4[[#This Row],[سلف ]:[خصم ]])+Table4[[#This Row],[اضافي ]]</f>
        <v>4500</v>
      </c>
      <c r="U1659" s="58">
        <f>Table4[[#This Row],[ سعر اليومية ]]*Table4[[#This Row],[عدد الدورات ]]-Table4[[#This Row],[سعر يومية السائق]]*L1659</f>
        <v>-616</v>
      </c>
      <c r="V1659" s="58">
        <f>U1659-Table4[[#This Row],[W/H  3%]]</f>
        <v>-732.52</v>
      </c>
      <c r="W1659" s="66" t="str">
        <f>Table4[[#This Row],[اليوم]]&amp;Table4[[#This Row],[الشهر ]]&amp;Table4[[#This Row],[العام]]</f>
        <v>462026</v>
      </c>
      <c r="X1659" s="66" t="s">
        <v>304</v>
      </c>
    </row>
    <row r="1660" spans="1:24" x14ac:dyDescent="0.3">
      <c r="A1660" s="62">
        <v>4</v>
      </c>
      <c r="B1660" s="62">
        <v>6</v>
      </c>
      <c r="C1660" s="62">
        <v>2026</v>
      </c>
      <c r="D1660" s="41" t="str">
        <f t="shared" si="105"/>
        <v>طه1الدائري 1ورديةسعوديالمخاذناتوبيس 28</v>
      </c>
      <c r="E1660" s="4">
        <v>5030</v>
      </c>
      <c r="F1660" s="41" t="str">
        <f>VLOOKUP(E1660,mapping!C:J,2,FALSE)</f>
        <v>طه1</v>
      </c>
      <c r="G1660" s="41" t="str">
        <f>IFERROR(VLOOKUP(F1660,mapping!$D$3:$J$200,2,FALSE),0)</f>
        <v>الدائري 1وردية</v>
      </c>
      <c r="H1660" s="41" t="str">
        <f>IFERROR(VLOOKUP(F1660,mapping!$D$3:$J$200,3,FALSE),0)</f>
        <v>سعودي</v>
      </c>
      <c r="I1660" s="41" t="str">
        <f>IFERROR(VLOOKUP(F1660,mapping!$D$3:$J$200,4,FALSE),0)</f>
        <v>المخاذن</v>
      </c>
      <c r="J1660" s="41" t="str">
        <f>IFERROR(VLOOKUP(F1660,mapping!$D$3:$J$200,5,FALSE),0)</f>
        <v>اتوبيس 28</v>
      </c>
      <c r="K1660" s="63">
        <f>IF(W1660=mapping!$N$1,IFERROR(VLOOKUP(Table4[[#This Row],[Column1]],mapping!A:L,11,FALSE),0),IF(W1660&gt;mapping!$N$1,IFERROR(VLOOKUP(Table4[[#This Row],[Column1]],mapping!A:L,11,FALSE),0),))</f>
        <v>2448</v>
      </c>
      <c r="L1660" s="139">
        <v>1</v>
      </c>
      <c r="M1660" s="60">
        <f>IF(W1660=mapping!$N$1,IFERROR(VLOOKUP(Table4[[#This Row],[Column1]],mapping!A:L,12,FALSE),0),IF(W1660&gt;mapping!$N$1,IFERROR(VLOOKUP(Table4[[#This Row],[Column1]],mapping!A:L,12,FALSE),0),0))</f>
        <v>2750</v>
      </c>
      <c r="N1660" s="58">
        <f>Table4[[#This Row],[ سعر اليومية ]]*3%*Table4[[#This Row],[عدد الدورات ]]</f>
        <v>73.44</v>
      </c>
      <c r="O1660" s="56">
        <f>Table4[[#This Row],[ سعر اليومية ]]*Table4[[#This Row],[عدد الدورات ]]-N1660</f>
        <v>2374.56</v>
      </c>
      <c r="P1660" s="194"/>
      <c r="Q1660" s="194"/>
      <c r="R1660" s="194"/>
      <c r="S1660" s="58">
        <f>(Table4[[#This Row],[سعر يومية السائق]]*Table4[[#This Row],[عدد الدورات ]])-SUM(Table4[[#This Row],[سلف ]:[خصم ]])+Table4[[#This Row],[اضافي ]]</f>
        <v>2750</v>
      </c>
      <c r="U1660" s="58">
        <f>Table4[[#This Row],[ سعر اليومية ]]*Table4[[#This Row],[عدد الدورات ]]-Table4[[#This Row],[سعر يومية السائق]]*L1660</f>
        <v>-302</v>
      </c>
      <c r="V1660" s="58">
        <f>U1660-Table4[[#This Row],[W/H  3%]]</f>
        <v>-375.44</v>
      </c>
      <c r="W1660" s="66" t="str">
        <f>Table4[[#This Row],[اليوم]]&amp;Table4[[#This Row],[الشهر ]]&amp;Table4[[#This Row],[العام]]</f>
        <v>462026</v>
      </c>
      <c r="X1660" s="66" t="s">
        <v>304</v>
      </c>
    </row>
    <row r="1661" spans="1:24" x14ac:dyDescent="0.3">
      <c r="A1661" s="62">
        <v>4</v>
      </c>
      <c r="B1661" s="62">
        <v>6</v>
      </c>
      <c r="C1661" s="62">
        <v>2026</v>
      </c>
      <c r="D1661" s="41" t="str">
        <f t="shared" si="105"/>
        <v>عبد الرحمن1الهرم سعوديدريماتوبيس 28</v>
      </c>
      <c r="E1661" s="4">
        <v>5003</v>
      </c>
      <c r="F1661" s="41" t="str">
        <f>VLOOKUP(E1661,mapping!C:J,2,FALSE)</f>
        <v>عبد الرحمن1</v>
      </c>
      <c r="G1661" s="41" t="str">
        <f>IFERROR(VLOOKUP(F1661,mapping!$D$3:$J$200,2,FALSE),0)</f>
        <v xml:space="preserve">الهرم </v>
      </c>
      <c r="H1661" s="41" t="str">
        <f>IFERROR(VLOOKUP(F1661,mapping!$D$3:$J$200,3,FALSE),0)</f>
        <v>سعودي</v>
      </c>
      <c r="I1661" s="41" t="str">
        <f>IFERROR(VLOOKUP(F1661,mapping!$D$3:$J$200,4,FALSE),0)</f>
        <v>دريم</v>
      </c>
      <c r="J1661" s="41" t="str">
        <f>IFERROR(VLOOKUP(F1661,mapping!$D$3:$J$200,5,FALSE),0)</f>
        <v>اتوبيس 28</v>
      </c>
      <c r="K1661" s="63">
        <f>IF(W1661=mapping!$N$1,IFERROR(VLOOKUP(Table4[[#This Row],[Column1]],mapping!A:L,11,FALSE),0),IF(W1661&gt;mapping!$N$1,IFERROR(VLOOKUP(Table4[[#This Row],[Column1]],mapping!A:L,11,FALSE),0),))</f>
        <v>994</v>
      </c>
      <c r="L1661" s="139">
        <v>1</v>
      </c>
      <c r="M1661" s="60">
        <f>IF(W1661=mapping!$N$1,IFERROR(VLOOKUP(Table4[[#This Row],[Column1]],mapping!A:L,12,FALSE),0),IF(W1661&gt;mapping!$N$1,IFERROR(VLOOKUP(Table4[[#This Row],[Column1]],mapping!A:L,12,FALSE),0),0))</f>
        <v>850</v>
      </c>
      <c r="N1661" s="58">
        <f>Table4[[#This Row],[ سعر اليومية ]]*3%*Table4[[#This Row],[عدد الدورات ]]</f>
        <v>29.82</v>
      </c>
      <c r="O1661" s="56">
        <f>Table4[[#This Row],[ سعر اليومية ]]*Table4[[#This Row],[عدد الدورات ]]-N1661</f>
        <v>964.18</v>
      </c>
      <c r="P1661" s="194"/>
      <c r="Q1661" s="194"/>
      <c r="R1661" s="194"/>
      <c r="S1661" s="58">
        <f>(Table4[[#This Row],[سعر يومية السائق]]*Table4[[#This Row],[عدد الدورات ]])-SUM(Table4[[#This Row],[سلف ]:[خصم ]])+Table4[[#This Row],[اضافي ]]</f>
        <v>850</v>
      </c>
      <c r="U1661" s="58">
        <f>Table4[[#This Row],[ سعر اليومية ]]*Table4[[#This Row],[عدد الدورات ]]-Table4[[#This Row],[سعر يومية السائق]]*L1661</f>
        <v>144</v>
      </c>
      <c r="V1661" s="58">
        <f>U1661-Table4[[#This Row],[W/H  3%]]</f>
        <v>114.18</v>
      </c>
      <c r="W1661" s="66" t="str">
        <f>Table4[[#This Row],[اليوم]]&amp;Table4[[#This Row],[الشهر ]]&amp;Table4[[#This Row],[العام]]</f>
        <v>462026</v>
      </c>
      <c r="X1661" s="66" t="s">
        <v>304</v>
      </c>
    </row>
    <row r="1662" spans="1:24" x14ac:dyDescent="0.3">
      <c r="A1662" s="62">
        <v>4</v>
      </c>
      <c r="B1662" s="62">
        <v>6</v>
      </c>
      <c r="C1662" s="62">
        <v>2026</v>
      </c>
      <c r="D1662" s="41" t="str">
        <f t="shared" si="105"/>
        <v>عبد الرحمن2المؤسسةسعوديدريماتوبيس 28</v>
      </c>
      <c r="E1662" s="4">
        <v>5004</v>
      </c>
      <c r="F1662" s="41" t="str">
        <f>VLOOKUP(E1662,mapping!C:J,2,FALSE)</f>
        <v>عبد الرحمن2</v>
      </c>
      <c r="G1662" s="41" t="str">
        <f>IFERROR(VLOOKUP(F1662,mapping!$D$3:$J$200,2,FALSE),0)</f>
        <v>المؤسسة</v>
      </c>
      <c r="H1662" s="41" t="str">
        <f>IFERROR(VLOOKUP(F1662,mapping!$D$3:$J$200,3,FALSE),0)</f>
        <v>سعودي</v>
      </c>
      <c r="I1662" s="41" t="str">
        <f>IFERROR(VLOOKUP(F1662,mapping!$D$3:$J$200,4,FALSE),0)</f>
        <v>دريم</v>
      </c>
      <c r="J1662" s="41" t="str">
        <f>IFERROR(VLOOKUP(F1662,mapping!$D$3:$J$200,5,FALSE),0)</f>
        <v>اتوبيس 28</v>
      </c>
      <c r="K1662" s="63">
        <f>IF(W1662=mapping!$N$1,IFERROR(VLOOKUP(Table4[[#This Row],[Column1]],mapping!A:L,11,FALSE),0),IF(W1662&gt;mapping!$N$1,IFERROR(VLOOKUP(Table4[[#This Row],[Column1]],mapping!A:L,11,FALSE),0),))</f>
        <v>994</v>
      </c>
      <c r="L1662" s="139">
        <v>1</v>
      </c>
      <c r="M1662" s="60">
        <f>IF(W1662=mapping!$N$1,IFERROR(VLOOKUP(Table4[[#This Row],[Column1]],mapping!A:L,12,FALSE),0),IF(W1662&gt;mapping!$N$1,IFERROR(VLOOKUP(Table4[[#This Row],[Column1]],mapping!A:L,12,FALSE),0),0))</f>
        <v>850</v>
      </c>
      <c r="N1662" s="58">
        <f>Table4[[#This Row],[ سعر اليومية ]]*3%*Table4[[#This Row],[عدد الدورات ]]</f>
        <v>29.82</v>
      </c>
      <c r="O1662" s="56">
        <f>Table4[[#This Row],[ سعر اليومية ]]*Table4[[#This Row],[عدد الدورات ]]-N1662</f>
        <v>964.18</v>
      </c>
      <c r="P1662" s="194"/>
      <c r="Q1662" s="194"/>
      <c r="R1662" s="194"/>
      <c r="S1662" s="58">
        <f>(Table4[[#This Row],[سعر يومية السائق]]*Table4[[#This Row],[عدد الدورات ]])-SUM(Table4[[#This Row],[سلف ]:[خصم ]])+Table4[[#This Row],[اضافي ]]</f>
        <v>850</v>
      </c>
      <c r="U1662" s="58">
        <f>Table4[[#This Row],[ سعر اليومية ]]*Table4[[#This Row],[عدد الدورات ]]-Table4[[#This Row],[سعر يومية السائق]]*L1662</f>
        <v>144</v>
      </c>
      <c r="V1662" s="58">
        <f>U1662-Table4[[#This Row],[W/H  3%]]</f>
        <v>114.18</v>
      </c>
      <c r="W1662" s="66" t="str">
        <f>Table4[[#This Row],[اليوم]]&amp;Table4[[#This Row],[الشهر ]]&amp;Table4[[#This Row],[العام]]</f>
        <v>462026</v>
      </c>
      <c r="X1662" s="66" t="s">
        <v>304</v>
      </c>
    </row>
    <row r="1663" spans="1:24" x14ac:dyDescent="0.3">
      <c r="A1663" s="62">
        <v>4</v>
      </c>
      <c r="B1663" s="62">
        <v>6</v>
      </c>
      <c r="C1663" s="62">
        <v>2026</v>
      </c>
      <c r="D1663" s="41" t="str">
        <f t="shared" si="105"/>
        <v>فرج 1حلوانسعوديهايد باركاتوبيس 28</v>
      </c>
      <c r="E1663" s="4">
        <v>5005</v>
      </c>
      <c r="F1663" s="41" t="str">
        <f>VLOOKUP(E1663,mapping!C:J,2,FALSE)</f>
        <v>فرج 1</v>
      </c>
      <c r="G1663" s="41" t="str">
        <f>IFERROR(VLOOKUP(F1663,mapping!$D$3:$J$200,2,FALSE),0)</f>
        <v>حلوان</v>
      </c>
      <c r="H1663" s="41" t="str">
        <f>IFERROR(VLOOKUP(F1663,mapping!$D$3:$J$200,3,FALSE),0)</f>
        <v>سعودي</v>
      </c>
      <c r="I1663" s="41" t="str">
        <f>IFERROR(VLOOKUP(F1663,mapping!$D$3:$J$200,4,FALSE),0)</f>
        <v>هايد بارك</v>
      </c>
      <c r="J1663" s="41" t="str">
        <f>IFERROR(VLOOKUP(F1663,mapping!$D$3:$J$200,5,FALSE),0)</f>
        <v>اتوبيس 28</v>
      </c>
      <c r="K1663" s="63">
        <f>IF(W1663=mapping!$N$1,IFERROR(VLOOKUP(Table4[[#This Row],[Column1]],mapping!A:L,11,FALSE),0),IF(W1663&gt;mapping!$N$1,IFERROR(VLOOKUP(Table4[[#This Row],[Column1]],mapping!A:L,11,FALSE),0),))</f>
        <v>4634</v>
      </c>
      <c r="L1663" s="139">
        <v>1</v>
      </c>
      <c r="M1663" s="60">
        <f>IF(W1663=mapping!$N$1,IFERROR(VLOOKUP(Table4[[#This Row],[Column1]],mapping!A:L,12,FALSE),0),IF(W1663&gt;mapping!$N$1,IFERROR(VLOOKUP(Table4[[#This Row],[Column1]],mapping!A:L,12,FALSE),0),0))</f>
        <v>3750</v>
      </c>
      <c r="N1663" s="58">
        <f>Table4[[#This Row],[ سعر اليومية ]]*3%*Table4[[#This Row],[عدد الدورات ]]</f>
        <v>139.01999999999998</v>
      </c>
      <c r="O1663" s="56">
        <f>Table4[[#This Row],[ سعر اليومية ]]*Table4[[#This Row],[عدد الدورات ]]-N1663</f>
        <v>4494.9799999999996</v>
      </c>
      <c r="P1663" s="194"/>
      <c r="Q1663" s="194"/>
      <c r="R1663" s="194"/>
      <c r="S1663" s="58">
        <f>(Table4[[#This Row],[سعر يومية السائق]]*Table4[[#This Row],[عدد الدورات ]])-SUM(Table4[[#This Row],[سلف ]:[خصم ]])+Table4[[#This Row],[اضافي ]]</f>
        <v>3750</v>
      </c>
      <c r="U1663" s="58">
        <f>Table4[[#This Row],[ سعر اليومية ]]*Table4[[#This Row],[عدد الدورات ]]-Table4[[#This Row],[سعر يومية السائق]]*L1663</f>
        <v>884</v>
      </c>
      <c r="V1663" s="58">
        <f>U1663-Table4[[#This Row],[W/H  3%]]</f>
        <v>744.98</v>
      </c>
      <c r="W1663" s="66" t="str">
        <f>Table4[[#This Row],[اليوم]]&amp;Table4[[#This Row],[الشهر ]]&amp;Table4[[#This Row],[العام]]</f>
        <v>462026</v>
      </c>
      <c r="X1663" s="66" t="s">
        <v>304</v>
      </c>
    </row>
    <row r="1664" spans="1:24" x14ac:dyDescent="0.3">
      <c r="A1664" s="62">
        <v>4</v>
      </c>
      <c r="B1664" s="62">
        <v>6</v>
      </c>
      <c r="C1664" s="62">
        <v>2026</v>
      </c>
      <c r="D1664" s="41" t="str">
        <f t="shared" si="105"/>
        <v>فرج 6حلوان مبيتسعوديهايد باركاتوبيس 28</v>
      </c>
      <c r="E1664" s="4">
        <v>5029</v>
      </c>
      <c r="F1664" s="41" t="str">
        <f>VLOOKUP(E1664,mapping!C:J,2,FALSE)</f>
        <v>فرج 6</v>
      </c>
      <c r="G1664" s="41" t="str">
        <f>IFERROR(VLOOKUP(F1664,mapping!$D$3:$J$200,2,FALSE),0)</f>
        <v>حلوان مبيت</v>
      </c>
      <c r="H1664" s="41" t="str">
        <f>IFERROR(VLOOKUP(F1664,mapping!$D$3:$J$200,3,FALSE),0)</f>
        <v>سعودي</v>
      </c>
      <c r="I1664" s="41" t="str">
        <f>IFERROR(VLOOKUP(F1664,mapping!$D$3:$J$200,4,FALSE),0)</f>
        <v>هايد بارك</v>
      </c>
      <c r="J1664" s="41" t="str">
        <f>IFERROR(VLOOKUP(F1664,mapping!$D$3:$J$200,5,FALSE),0)</f>
        <v>اتوبيس 28</v>
      </c>
      <c r="K1664" s="63">
        <f>IF(W1664=mapping!$N$1,IFERROR(VLOOKUP(Table4[[#This Row],[Column1]],mapping!A:L,11,FALSE),0),IF(W1664&gt;mapping!$N$1,IFERROR(VLOOKUP(Table4[[#This Row],[Column1]],mapping!A:L,11,FALSE),0),))</f>
        <v>1482</v>
      </c>
      <c r="L1664" s="139">
        <v>1</v>
      </c>
      <c r="M1664" s="60">
        <f>IF(W1664=mapping!$N$1,IFERROR(VLOOKUP(Table4[[#This Row],[Column1]],mapping!A:L,12,FALSE),0),IF(W1664&gt;mapping!$N$1,IFERROR(VLOOKUP(Table4[[#This Row],[Column1]],mapping!A:L,12,FALSE),0),0))</f>
        <v>750</v>
      </c>
      <c r="N1664" s="58">
        <f>Table4[[#This Row],[ سعر اليومية ]]*3%*Table4[[#This Row],[عدد الدورات ]]</f>
        <v>44.46</v>
      </c>
      <c r="O1664" s="56">
        <f>Table4[[#This Row],[ سعر اليومية ]]*Table4[[#This Row],[عدد الدورات ]]-N1664</f>
        <v>1437.54</v>
      </c>
      <c r="P1664" s="194"/>
      <c r="Q1664" s="194"/>
      <c r="R1664" s="194"/>
      <c r="S1664" s="58">
        <f>(Table4[[#This Row],[سعر يومية السائق]]*Table4[[#This Row],[عدد الدورات ]])-SUM(Table4[[#This Row],[سلف ]:[خصم ]])+Table4[[#This Row],[اضافي ]]</f>
        <v>750</v>
      </c>
      <c r="U1664" s="58">
        <f>Table4[[#This Row],[ سعر اليومية ]]*Table4[[#This Row],[عدد الدورات ]]-Table4[[#This Row],[سعر يومية السائق]]*L1664</f>
        <v>732</v>
      </c>
      <c r="V1664" s="58">
        <f>U1664-Table4[[#This Row],[W/H  3%]]</f>
        <v>687.54</v>
      </c>
      <c r="W1664" s="66" t="str">
        <f>Table4[[#This Row],[اليوم]]&amp;Table4[[#This Row],[الشهر ]]&amp;Table4[[#This Row],[العام]]</f>
        <v>462026</v>
      </c>
      <c r="X1664" s="66" t="s">
        <v>304</v>
      </c>
    </row>
    <row r="1665" spans="1:24" x14ac:dyDescent="0.3">
      <c r="A1665" s="62">
        <v>4</v>
      </c>
      <c r="B1665" s="62">
        <v>6</v>
      </c>
      <c r="C1665" s="62">
        <v>2026</v>
      </c>
      <c r="D1665" s="41" t="str">
        <f t="shared" si="105"/>
        <v>ممدوح كيلاني 3القومية سعوديهايد باركميكروباص صيني</v>
      </c>
      <c r="E1665" s="4">
        <v>5006</v>
      </c>
      <c r="F1665" s="41" t="str">
        <f>VLOOKUP(E1665,mapping!C:J,2,FALSE)</f>
        <v>ممدوح كيلاني 3</v>
      </c>
      <c r="G1665" s="41" t="str">
        <f>IFERROR(VLOOKUP(F1665,mapping!$D$3:$J$200,2,FALSE),0)</f>
        <v xml:space="preserve">القومية </v>
      </c>
      <c r="H1665" s="41" t="str">
        <f>IFERROR(VLOOKUP(F1665,mapping!$D$3:$J$200,3,FALSE),0)</f>
        <v>سعودي</v>
      </c>
      <c r="I1665" s="41" t="str">
        <f>IFERROR(VLOOKUP(F1665,mapping!$D$3:$J$200,4,FALSE),0)</f>
        <v>هايد بارك</v>
      </c>
      <c r="J1665" s="41" t="str">
        <f>IFERROR(VLOOKUP(F1665,mapping!$D$3:$J$200,5,FALSE),0)</f>
        <v>ميكروباص صيني</v>
      </c>
      <c r="K1665" s="63">
        <f>IF(W1665=mapping!$N$1,IFERROR(VLOOKUP(Table4[[#This Row],[Column1]],mapping!A:L,11,FALSE),0),IF(W1665&gt;mapping!$N$1,IFERROR(VLOOKUP(Table4[[#This Row],[Column1]],mapping!A:L,11,FALSE),0),))</f>
        <v>2965</v>
      </c>
      <c r="L1665" s="139">
        <v>1</v>
      </c>
      <c r="M1665" s="60">
        <f>IF(W1665=mapping!$N$1,IFERROR(VLOOKUP(Table4[[#This Row],[Column1]],mapping!A:L,12,FALSE),0),IF(W1665&gt;mapping!$N$1,IFERROR(VLOOKUP(Table4[[#This Row],[Column1]],mapping!A:L,12,FALSE),0),0))</f>
        <v>2500</v>
      </c>
      <c r="N1665" s="58">
        <f>Table4[[#This Row],[ سعر اليومية ]]*3%*Table4[[#This Row],[عدد الدورات ]]</f>
        <v>88.95</v>
      </c>
      <c r="O1665" s="56">
        <f>Table4[[#This Row],[ سعر اليومية ]]*Table4[[#This Row],[عدد الدورات ]]-N1665</f>
        <v>2876.05</v>
      </c>
      <c r="P1665" s="194"/>
      <c r="Q1665" s="194"/>
      <c r="R1665" s="194"/>
      <c r="S1665" s="58">
        <f>(Table4[[#This Row],[سعر يومية السائق]]*Table4[[#This Row],[عدد الدورات ]])-SUM(Table4[[#This Row],[سلف ]:[خصم ]])+Table4[[#This Row],[اضافي ]]</f>
        <v>2500</v>
      </c>
      <c r="U1665" s="58">
        <f>Table4[[#This Row],[ سعر اليومية ]]*Table4[[#This Row],[عدد الدورات ]]-Table4[[#This Row],[سعر يومية السائق]]*L1665</f>
        <v>465</v>
      </c>
      <c r="V1665" s="58">
        <f>U1665-Table4[[#This Row],[W/H  3%]]</f>
        <v>376.05</v>
      </c>
      <c r="W1665" s="66" t="str">
        <f>Table4[[#This Row],[اليوم]]&amp;Table4[[#This Row],[الشهر ]]&amp;Table4[[#This Row],[العام]]</f>
        <v>462026</v>
      </c>
      <c r="X1665" s="66" t="s">
        <v>304</v>
      </c>
    </row>
    <row r="1666" spans="1:24" x14ac:dyDescent="0.3">
      <c r="A1666" s="62">
        <v>4</v>
      </c>
      <c r="B1666" s="62">
        <v>6</v>
      </c>
      <c r="C1666" s="62">
        <v>2026</v>
      </c>
      <c r="D1666" s="41" t="str">
        <f t="shared" si="105"/>
        <v>محمد جمال طوسونالمنيبسعوديهايد باركاتوبيس 28</v>
      </c>
      <c r="E1666" s="4">
        <v>5025</v>
      </c>
      <c r="F1666" s="41" t="str">
        <f>VLOOKUP(E1666,mapping!C:J,2,FALSE)</f>
        <v>محمد جمال طوسون</v>
      </c>
      <c r="G1666" s="41" t="str">
        <f>IFERROR(VLOOKUP(F1666,mapping!$D$3:$J$200,2,FALSE),0)</f>
        <v>المنيب</v>
      </c>
      <c r="H1666" s="41" t="str">
        <f>IFERROR(VLOOKUP(F1666,mapping!$D$3:$J$200,3,FALSE),0)</f>
        <v>سعودي</v>
      </c>
      <c r="I1666" s="41" t="str">
        <f>IFERROR(VLOOKUP(F1666,mapping!$D$3:$J$200,4,FALSE),0)</f>
        <v>هايد بارك</v>
      </c>
      <c r="J1666" s="41" t="str">
        <f>IFERROR(VLOOKUP(F1666,mapping!$D$3:$J$200,5,FALSE),0)</f>
        <v>اتوبيس 28</v>
      </c>
      <c r="K1666" s="63">
        <f>IF(W1666=mapping!$N$1,IFERROR(VLOOKUP(Table4[[#This Row],[Column1]],mapping!A:L,11,FALSE),0),IF(W1666&gt;mapping!$N$1,IFERROR(VLOOKUP(Table4[[#This Row],[Column1]],mapping!A:L,11,FALSE),0),))</f>
        <v>4634</v>
      </c>
      <c r="L1666" s="139">
        <v>1</v>
      </c>
      <c r="M1666" s="60">
        <f>IF(W1666=mapping!$N$1,IFERROR(VLOOKUP(Table4[[#This Row],[Column1]],mapping!A:L,12,FALSE),0),IF(W1666&gt;mapping!$N$1,IFERROR(VLOOKUP(Table4[[#This Row],[Column1]],mapping!A:L,12,FALSE),0),0))</f>
        <v>3800</v>
      </c>
      <c r="N1666" s="58">
        <f>Table4[[#This Row],[ سعر اليومية ]]*3%*Table4[[#This Row],[عدد الدورات ]]</f>
        <v>139.01999999999998</v>
      </c>
      <c r="O1666" s="56">
        <f>Table4[[#This Row],[ سعر اليومية ]]*Table4[[#This Row],[عدد الدورات ]]-N1666</f>
        <v>4494.9799999999996</v>
      </c>
      <c r="P1666" s="194"/>
      <c r="Q1666" s="194"/>
      <c r="R1666" s="194"/>
      <c r="S1666" s="58">
        <f>(Table4[[#This Row],[سعر يومية السائق]]*Table4[[#This Row],[عدد الدورات ]])-SUM(Table4[[#This Row],[سلف ]:[خصم ]])+Table4[[#This Row],[اضافي ]]</f>
        <v>3800</v>
      </c>
      <c r="U1666" s="58">
        <f>Table4[[#This Row],[ سعر اليومية ]]*Table4[[#This Row],[عدد الدورات ]]-Table4[[#This Row],[سعر يومية السائق]]*L1666</f>
        <v>834</v>
      </c>
      <c r="V1666" s="58">
        <f>U1666-Table4[[#This Row],[W/H  3%]]</f>
        <v>694.98</v>
      </c>
      <c r="W1666" s="66" t="str">
        <f>Table4[[#This Row],[اليوم]]&amp;Table4[[#This Row],[الشهر ]]&amp;Table4[[#This Row],[العام]]</f>
        <v>462026</v>
      </c>
      <c r="X1666" s="66" t="s">
        <v>304</v>
      </c>
    </row>
    <row r="1667" spans="1:24" x14ac:dyDescent="0.3">
      <c r="A1667" s="62">
        <v>4</v>
      </c>
      <c r="B1667" s="62">
        <v>6</v>
      </c>
      <c r="C1667" s="62">
        <v>2026</v>
      </c>
      <c r="D1667" s="41" t="str">
        <f t="shared" si="105"/>
        <v>مصطفي رشدي1المنيب 2 ورديةسعوديميفيداميكروباص صيني</v>
      </c>
      <c r="E1667" s="4">
        <v>5007</v>
      </c>
      <c r="F1667" s="41" t="str">
        <f>VLOOKUP(E1667,mapping!C:J,2,FALSE)</f>
        <v>مصطفي رشدي1</v>
      </c>
      <c r="G1667" s="41" t="str">
        <f>IFERROR(VLOOKUP(F1667,mapping!$D$3:$J$200,2,FALSE),0)</f>
        <v>المنيب 2 وردية</v>
      </c>
      <c r="H1667" s="41" t="str">
        <f>IFERROR(VLOOKUP(F1667,mapping!$D$3:$J$200,3,FALSE),0)</f>
        <v>سعودي</v>
      </c>
      <c r="I1667" s="41" t="str">
        <f>IFERROR(VLOOKUP(F1667,mapping!$D$3:$J$200,4,FALSE),0)</f>
        <v>ميفيدا</v>
      </c>
      <c r="J1667" s="41" t="str">
        <f>IFERROR(VLOOKUP(F1667,mapping!$D$3:$J$200,5,FALSE),0)</f>
        <v>ميكروباص صيني</v>
      </c>
      <c r="K1667" s="63">
        <f>IF(W1667=mapping!$N$1,IFERROR(VLOOKUP(Table4[[#This Row],[Column1]],mapping!A:L,11,FALSE),0),IF(W1667&gt;mapping!$N$1,IFERROR(VLOOKUP(Table4[[#This Row],[Column1]],mapping!A:L,11,FALSE),0),))</f>
        <v>2965</v>
      </c>
      <c r="L1667" s="139">
        <v>1</v>
      </c>
      <c r="M1667" s="60">
        <f>IF(W1667=mapping!$N$1,IFERROR(VLOOKUP(Table4[[#This Row],[Column1]],mapping!A:L,12,FALSE),0),IF(W1667&gt;mapping!$N$1,IFERROR(VLOOKUP(Table4[[#This Row],[Column1]],mapping!A:L,12,FALSE),0),0))</f>
        <v>2150</v>
      </c>
      <c r="N1667" s="58">
        <f>Table4[[#This Row],[ سعر اليومية ]]*3%*Table4[[#This Row],[عدد الدورات ]]</f>
        <v>88.95</v>
      </c>
      <c r="O1667" s="56">
        <f>Table4[[#This Row],[ سعر اليومية ]]*Table4[[#This Row],[عدد الدورات ]]-N1667</f>
        <v>2876.05</v>
      </c>
      <c r="P1667" s="194"/>
      <c r="Q1667" s="194"/>
      <c r="R1667" s="194"/>
      <c r="S1667" s="58">
        <f>(Table4[[#This Row],[سعر يومية السائق]]*Table4[[#This Row],[عدد الدورات ]])-SUM(Table4[[#This Row],[سلف ]:[خصم ]])+Table4[[#This Row],[اضافي ]]</f>
        <v>2150</v>
      </c>
      <c r="U1667" s="58">
        <f>Table4[[#This Row],[ سعر اليومية ]]*Table4[[#This Row],[عدد الدورات ]]-Table4[[#This Row],[سعر يومية السائق]]*L1667</f>
        <v>815</v>
      </c>
      <c r="V1667" s="58">
        <f>U1667-Table4[[#This Row],[W/H  3%]]</f>
        <v>726.05</v>
      </c>
      <c r="W1667" s="66" t="str">
        <f>Table4[[#This Row],[اليوم]]&amp;Table4[[#This Row],[الشهر ]]&amp;Table4[[#This Row],[العام]]</f>
        <v>462026</v>
      </c>
      <c r="X1667" s="66" t="s">
        <v>304</v>
      </c>
    </row>
    <row r="1668" spans="1:24" x14ac:dyDescent="0.3">
      <c r="A1668" s="62">
        <v>4</v>
      </c>
      <c r="B1668" s="62">
        <v>6</v>
      </c>
      <c r="C1668" s="62">
        <v>2026</v>
      </c>
      <c r="D1668" s="41" t="str">
        <f t="shared" si="105"/>
        <v>فرج 2حلوان 2 ورديةسعوديميفيداميكروباص صيني</v>
      </c>
      <c r="E1668" s="4">
        <v>5009</v>
      </c>
      <c r="F1668" s="41" t="str">
        <f>VLOOKUP(E1668,mapping!C:J,2,FALSE)</f>
        <v>فرج 2</v>
      </c>
      <c r="G1668" s="41" t="str">
        <f>IFERROR(VLOOKUP(F1668,mapping!$D$3:$J$200,2,FALSE),0)</f>
        <v>حلوان 2 وردية</v>
      </c>
      <c r="H1668" s="41" t="str">
        <f>IFERROR(VLOOKUP(F1668,mapping!$D$3:$J$200,3,FALSE),0)</f>
        <v>سعودي</v>
      </c>
      <c r="I1668" s="41" t="str">
        <f>IFERROR(VLOOKUP(F1668,mapping!$D$3:$J$200,4,FALSE),0)</f>
        <v>ميفيدا</v>
      </c>
      <c r="J1668" s="41" t="str">
        <f>IFERROR(VLOOKUP(F1668,mapping!$D$3:$J$200,5,FALSE),0)</f>
        <v>ميكروباص صيني</v>
      </c>
      <c r="K1668" s="63">
        <f>IF(W1668=mapping!$N$1,IFERROR(VLOOKUP(Table4[[#This Row],[Column1]],mapping!A:L,11,FALSE),0),IF(W1668&gt;mapping!$N$1,IFERROR(VLOOKUP(Table4[[#This Row],[Column1]],mapping!A:L,11,FALSE),0),))</f>
        <v>2965</v>
      </c>
      <c r="L1668" s="139">
        <v>1</v>
      </c>
      <c r="M1668" s="60">
        <f>IF(W1668=mapping!$N$1,IFERROR(VLOOKUP(Table4[[#This Row],[Column1]],mapping!A:L,12,FALSE),0),IF(W1668&gt;mapping!$N$1,IFERROR(VLOOKUP(Table4[[#This Row],[Column1]],mapping!A:L,12,FALSE),0),0))</f>
        <v>2250</v>
      </c>
      <c r="N1668" s="58">
        <f>Table4[[#This Row],[ سعر اليومية ]]*3%*Table4[[#This Row],[عدد الدورات ]]</f>
        <v>88.95</v>
      </c>
      <c r="O1668" s="56">
        <f>Table4[[#This Row],[ سعر اليومية ]]*Table4[[#This Row],[عدد الدورات ]]-N1668</f>
        <v>2876.05</v>
      </c>
      <c r="P1668" s="194"/>
      <c r="Q1668" s="194"/>
      <c r="R1668" s="194"/>
      <c r="S1668" s="58">
        <f>(Table4[[#This Row],[سعر يومية السائق]]*Table4[[#This Row],[عدد الدورات ]])-SUM(Table4[[#This Row],[سلف ]:[خصم ]])+Table4[[#This Row],[اضافي ]]</f>
        <v>2250</v>
      </c>
      <c r="U1668" s="58">
        <f>Table4[[#This Row],[ سعر اليومية ]]*Table4[[#This Row],[عدد الدورات ]]-Table4[[#This Row],[سعر يومية السائق]]*L1668</f>
        <v>715</v>
      </c>
      <c r="V1668" s="58">
        <f>U1668-Table4[[#This Row],[W/H  3%]]</f>
        <v>626.04999999999995</v>
      </c>
      <c r="W1668" s="66" t="str">
        <f>Table4[[#This Row],[اليوم]]&amp;Table4[[#This Row],[الشهر ]]&amp;Table4[[#This Row],[العام]]</f>
        <v>462026</v>
      </c>
      <c r="X1668" s="66" t="s">
        <v>304</v>
      </c>
    </row>
    <row r="1669" spans="1:24" x14ac:dyDescent="0.3">
      <c r="A1669" s="62">
        <v>4</v>
      </c>
      <c r="B1669" s="62">
        <v>6</v>
      </c>
      <c r="C1669" s="62">
        <v>2026</v>
      </c>
      <c r="D1669" s="41" t="str">
        <f t="shared" si="105"/>
        <v>فرج 3حلوان 2 ورديةسعوديالقطاميةاتوبيس 28</v>
      </c>
      <c r="E1669" s="4">
        <v>5010</v>
      </c>
      <c r="F1669" s="41" t="str">
        <f>VLOOKUP(E1669,mapping!C:J,2,FALSE)</f>
        <v>فرج 3</v>
      </c>
      <c r="G1669" s="41" t="str">
        <f>IFERROR(VLOOKUP(F1669,mapping!$D$3:$J$200,2,FALSE),0)</f>
        <v>حلوان 2 وردية</v>
      </c>
      <c r="H1669" s="41" t="str">
        <f>IFERROR(VLOOKUP(F1669,mapping!$D$3:$J$200,3,FALSE),0)</f>
        <v>سعودي</v>
      </c>
      <c r="I1669" s="41" t="str">
        <f>IFERROR(VLOOKUP(F1669,mapping!$D$3:$J$200,4,FALSE),0)</f>
        <v>القطامية</v>
      </c>
      <c r="J1669" s="41" t="str">
        <f>IFERROR(VLOOKUP(F1669,mapping!$D$3:$J$200,5,FALSE),0)</f>
        <v>اتوبيس 28</v>
      </c>
      <c r="K1669" s="63">
        <f>IF(W1669=mapping!$N$1,IFERROR(VLOOKUP(Table4[[#This Row],[Column1]],mapping!A:L,11,FALSE),0),IF(W1669&gt;mapping!$N$1,IFERROR(VLOOKUP(Table4[[#This Row],[Column1]],mapping!A:L,11,FALSE),0),))</f>
        <v>3415</v>
      </c>
      <c r="L1669" s="139">
        <v>1</v>
      </c>
      <c r="M1669" s="60">
        <f>IF(W1669=mapping!$N$1,IFERROR(VLOOKUP(Table4[[#This Row],[Column1]],mapping!A:L,12,FALSE),0),IF(W1669&gt;mapping!$N$1,IFERROR(VLOOKUP(Table4[[#This Row],[Column1]],mapping!A:L,12,FALSE),0),0))</f>
        <v>3400</v>
      </c>
      <c r="N1669" s="58">
        <f>Table4[[#This Row],[ سعر اليومية ]]*3%*Table4[[#This Row],[عدد الدورات ]]</f>
        <v>102.45</v>
      </c>
      <c r="O1669" s="56">
        <f>Table4[[#This Row],[ سعر اليومية ]]*Table4[[#This Row],[عدد الدورات ]]-N1669</f>
        <v>3312.55</v>
      </c>
      <c r="P1669" s="194"/>
      <c r="Q1669" s="194"/>
      <c r="R1669" s="194"/>
      <c r="S1669" s="58">
        <f>(Table4[[#This Row],[سعر يومية السائق]]*Table4[[#This Row],[عدد الدورات ]])-SUM(Table4[[#This Row],[سلف ]:[خصم ]])+Table4[[#This Row],[اضافي ]]</f>
        <v>3400</v>
      </c>
      <c r="U1669" s="58">
        <f>Table4[[#This Row],[ سعر اليومية ]]*Table4[[#This Row],[عدد الدورات ]]-Table4[[#This Row],[سعر يومية السائق]]*L1669</f>
        <v>15</v>
      </c>
      <c r="V1669" s="58">
        <f>U1669-Table4[[#This Row],[W/H  3%]]</f>
        <v>-87.45</v>
      </c>
      <c r="W1669" s="66" t="str">
        <f>Table4[[#This Row],[اليوم]]&amp;Table4[[#This Row],[الشهر ]]&amp;Table4[[#This Row],[العام]]</f>
        <v>462026</v>
      </c>
      <c r="X1669" s="66" t="s">
        <v>304</v>
      </c>
    </row>
    <row r="1670" spans="1:24" x14ac:dyDescent="0.3">
      <c r="A1670" s="62">
        <v>4</v>
      </c>
      <c r="B1670" s="62">
        <v>6</v>
      </c>
      <c r="C1670" s="62">
        <v>2026</v>
      </c>
      <c r="D1670" s="41" t="str">
        <f t="shared" si="105"/>
        <v>فرج 4مايو ورديةسعوديالقطاميةميكروباص</v>
      </c>
      <c r="E1670" s="4">
        <v>5011</v>
      </c>
      <c r="F1670" s="41" t="str">
        <f>VLOOKUP(E1670,mapping!C:J,2,FALSE)</f>
        <v>فرج 4</v>
      </c>
      <c r="G1670" s="41" t="str">
        <f>IFERROR(VLOOKUP(F1670,mapping!$D$3:$J$200,2,FALSE),0)</f>
        <v>مايو وردية</v>
      </c>
      <c r="H1670" s="41" t="str">
        <f>IFERROR(VLOOKUP(F1670,mapping!$D$3:$J$200,3,FALSE),0)</f>
        <v>سعودي</v>
      </c>
      <c r="I1670" s="41" t="str">
        <f>IFERROR(VLOOKUP(F1670,mapping!$D$3:$J$200,4,FALSE),0)</f>
        <v>القطامية</v>
      </c>
      <c r="J1670" s="41" t="str">
        <f>IFERROR(VLOOKUP(F1670,mapping!$D$3:$J$200,5,FALSE),0)</f>
        <v>ميكروباص</v>
      </c>
      <c r="K1670" s="63">
        <f>IF(W1670=mapping!$N$1,IFERROR(VLOOKUP(Table4[[#This Row],[Column1]],mapping!A:L,11,FALSE),0),IF(W1670&gt;mapping!$N$1,IFERROR(VLOOKUP(Table4[[#This Row],[Column1]],mapping!A:L,11,FALSE),0),))</f>
        <v>1222</v>
      </c>
      <c r="L1670" s="139">
        <v>1</v>
      </c>
      <c r="M1670" s="60">
        <f>IF(W1670=mapping!$N$1,IFERROR(VLOOKUP(Table4[[#This Row],[Column1]],mapping!A:L,12,FALSE),0),IF(W1670&gt;mapping!$N$1,IFERROR(VLOOKUP(Table4[[#This Row],[Column1]],mapping!A:L,12,FALSE),0),0))</f>
        <v>1180</v>
      </c>
      <c r="N1670" s="58">
        <f>Table4[[#This Row],[ سعر اليومية ]]*3%*Table4[[#This Row],[عدد الدورات ]]</f>
        <v>36.659999999999997</v>
      </c>
      <c r="O1670" s="56">
        <f>Table4[[#This Row],[ سعر اليومية ]]*Table4[[#This Row],[عدد الدورات ]]-N1670</f>
        <v>1185.3399999999999</v>
      </c>
      <c r="P1670" s="194"/>
      <c r="Q1670" s="194"/>
      <c r="R1670" s="194"/>
      <c r="S1670" s="58">
        <f>(Table4[[#This Row],[سعر يومية السائق]]*Table4[[#This Row],[عدد الدورات ]])-SUM(Table4[[#This Row],[سلف ]:[خصم ]])+Table4[[#This Row],[اضافي ]]</f>
        <v>1180</v>
      </c>
      <c r="U1670" s="58">
        <f>Table4[[#This Row],[ سعر اليومية ]]*Table4[[#This Row],[عدد الدورات ]]-Table4[[#This Row],[سعر يومية السائق]]*L1670</f>
        <v>42</v>
      </c>
      <c r="V1670" s="58">
        <f>U1670-Table4[[#This Row],[W/H  3%]]</f>
        <v>5.3400000000000034</v>
      </c>
      <c r="W1670" s="66" t="str">
        <f>Table4[[#This Row],[اليوم]]&amp;Table4[[#This Row],[الشهر ]]&amp;Table4[[#This Row],[العام]]</f>
        <v>462026</v>
      </c>
      <c r="X1670" s="66" t="s">
        <v>304</v>
      </c>
    </row>
    <row r="1671" spans="1:24" x14ac:dyDescent="0.3">
      <c r="A1671" s="62">
        <v>4</v>
      </c>
      <c r="B1671" s="62">
        <v>6</v>
      </c>
      <c r="C1671" s="62">
        <v>2026</v>
      </c>
      <c r="D1671" s="41" t="str">
        <f t="shared" si="105"/>
        <v>مصطفي رشدي3المنيب5شفتسعوديالقطاميةاتوبيس 28</v>
      </c>
      <c r="E1671" s="4">
        <v>5012</v>
      </c>
      <c r="F1671" s="41" t="str">
        <f>VLOOKUP(E1671,mapping!C:J,2,FALSE)</f>
        <v>مصطفي رشدي3</v>
      </c>
      <c r="G1671" s="41" t="str">
        <f>IFERROR(VLOOKUP(F1671,mapping!$D$3:$J$200,2,FALSE),0)</f>
        <v>المنيب5شفت</v>
      </c>
      <c r="H1671" s="41" t="str">
        <f>IFERROR(VLOOKUP(F1671,mapping!$D$3:$J$200,3,FALSE),0)</f>
        <v>سعودي</v>
      </c>
      <c r="I1671" s="41" t="str">
        <f>IFERROR(VLOOKUP(F1671,mapping!$D$3:$J$200,4,FALSE),0)</f>
        <v>القطامية</v>
      </c>
      <c r="J1671" s="41" t="str">
        <f>IFERROR(VLOOKUP(F1671,mapping!$D$3:$J$200,5,FALSE),0)</f>
        <v>اتوبيس 28</v>
      </c>
      <c r="K1671" s="63">
        <f>IF(W1671=mapping!$N$1,IFERROR(VLOOKUP(Table4[[#This Row],[Column1]],mapping!A:L,11,FALSE),0),IF(W1671&gt;mapping!$N$1,IFERROR(VLOOKUP(Table4[[#This Row],[Column1]],mapping!A:L,11,FALSE),0),))</f>
        <v>2649</v>
      </c>
      <c r="L1671" s="139">
        <v>1</v>
      </c>
      <c r="M1671" s="60">
        <f>IF(W1671=mapping!$N$1,IFERROR(VLOOKUP(Table4[[#This Row],[Column1]],mapping!A:L,12,FALSE),0),IF(W1671&gt;mapping!$N$1,IFERROR(VLOOKUP(Table4[[#This Row],[Column1]],mapping!A:L,12,FALSE),0),0))</f>
        <v>2060</v>
      </c>
      <c r="N1671" s="58">
        <f>Table4[[#This Row],[ سعر اليومية ]]*3%*Table4[[#This Row],[عدد الدورات ]]</f>
        <v>79.47</v>
      </c>
      <c r="O1671" s="56">
        <f>Table4[[#This Row],[ سعر اليومية ]]*Table4[[#This Row],[عدد الدورات ]]-N1671</f>
        <v>2569.5300000000002</v>
      </c>
      <c r="P1671" s="194"/>
      <c r="Q1671" s="194"/>
      <c r="R1671" s="194"/>
      <c r="S1671" s="58">
        <f>(Table4[[#This Row],[سعر يومية السائق]]*Table4[[#This Row],[عدد الدورات ]])-SUM(Table4[[#This Row],[سلف ]:[خصم ]])+Table4[[#This Row],[اضافي ]]</f>
        <v>2060</v>
      </c>
      <c r="U1671" s="58">
        <f>Table4[[#This Row],[ سعر اليومية ]]*Table4[[#This Row],[عدد الدورات ]]-Table4[[#This Row],[سعر يومية السائق]]*L1671</f>
        <v>589</v>
      </c>
      <c r="V1671" s="58">
        <f>U1671-Table4[[#This Row],[W/H  3%]]</f>
        <v>509.53</v>
      </c>
      <c r="W1671" s="66" t="str">
        <f>Table4[[#This Row],[اليوم]]&amp;Table4[[#This Row],[الشهر ]]&amp;Table4[[#This Row],[العام]]</f>
        <v>462026</v>
      </c>
      <c r="X1671" s="66" t="s">
        <v>304</v>
      </c>
    </row>
    <row r="1672" spans="1:24" x14ac:dyDescent="0.3">
      <c r="A1672" s="62">
        <v>4</v>
      </c>
      <c r="B1672" s="62">
        <v>6</v>
      </c>
      <c r="C1672" s="62">
        <v>2026</v>
      </c>
      <c r="D1672" s="41" t="str">
        <f t="shared" si="105"/>
        <v>مصطفي رشدي4المنيب Wصباحيةسعوديالقطاميةاتوبيس 28</v>
      </c>
      <c r="E1672" s="4">
        <v>5013</v>
      </c>
      <c r="F1672" s="41" t="str">
        <f>VLOOKUP(E1672,mapping!C:J,2,FALSE)</f>
        <v>مصطفي رشدي4</v>
      </c>
      <c r="G1672" s="41" t="str">
        <f>IFERROR(VLOOKUP(F1672,mapping!$D$3:$J$200,2,FALSE),0)</f>
        <v>المنيب Wصباحية</v>
      </c>
      <c r="H1672" s="41" t="str">
        <f>IFERROR(VLOOKUP(F1672,mapping!$D$3:$J$200,3,FALSE),0)</f>
        <v>سعودي</v>
      </c>
      <c r="I1672" s="41" t="str">
        <f>IFERROR(VLOOKUP(F1672,mapping!$D$3:$J$200,4,FALSE),0)</f>
        <v>القطامية</v>
      </c>
      <c r="J1672" s="41" t="str">
        <f>IFERROR(VLOOKUP(F1672,mapping!$D$3:$J$200,5,FALSE),0)</f>
        <v>اتوبيس 28</v>
      </c>
      <c r="K1672" s="63">
        <f>IF(W1672=mapping!$N$1,IFERROR(VLOOKUP(Table4[[#This Row],[Column1]],mapping!A:L,11,FALSE),0),IF(W1672&gt;mapping!$N$1,IFERROR(VLOOKUP(Table4[[#This Row],[Column1]],mapping!A:L,11,FALSE),0),))</f>
        <v>1059</v>
      </c>
      <c r="L1672" s="139">
        <v>1</v>
      </c>
      <c r="M1672" s="60">
        <f>IF(W1672=mapping!$N$1,IFERROR(VLOOKUP(Table4[[#This Row],[Column1]],mapping!A:L,12,FALSE),0),IF(W1672&gt;mapping!$N$1,IFERROR(VLOOKUP(Table4[[#This Row],[Column1]],mapping!A:L,12,FALSE),0),0))</f>
        <v>1000</v>
      </c>
      <c r="N1672" s="58">
        <f>Table4[[#This Row],[ سعر اليومية ]]*3%*Table4[[#This Row],[عدد الدورات ]]</f>
        <v>31.77</v>
      </c>
      <c r="O1672" s="56">
        <f>Table4[[#This Row],[ سعر اليومية ]]*Table4[[#This Row],[عدد الدورات ]]-N1672</f>
        <v>1027.23</v>
      </c>
      <c r="P1672" s="194"/>
      <c r="Q1672" s="194"/>
      <c r="R1672" s="194"/>
      <c r="S1672" s="58">
        <f>(Table4[[#This Row],[سعر يومية السائق]]*Table4[[#This Row],[عدد الدورات ]])-SUM(Table4[[#This Row],[سلف ]:[خصم ]])+Table4[[#This Row],[اضافي ]]</f>
        <v>1000</v>
      </c>
      <c r="U1672" s="58">
        <f>Table4[[#This Row],[ سعر اليومية ]]*Table4[[#This Row],[عدد الدورات ]]-Table4[[#This Row],[سعر يومية السائق]]*L1672</f>
        <v>59</v>
      </c>
      <c r="V1672" s="58">
        <f>U1672-Table4[[#This Row],[W/H  3%]]</f>
        <v>27.23</v>
      </c>
      <c r="W1672" s="66" t="str">
        <f>Table4[[#This Row],[اليوم]]&amp;Table4[[#This Row],[الشهر ]]&amp;Table4[[#This Row],[العام]]</f>
        <v>462026</v>
      </c>
      <c r="X1672" s="66" t="s">
        <v>304</v>
      </c>
    </row>
    <row r="1673" spans="1:24" x14ac:dyDescent="0.3">
      <c r="A1673" s="62">
        <v>4</v>
      </c>
      <c r="B1673" s="62">
        <v>6</v>
      </c>
      <c r="C1673" s="62">
        <v>2026</v>
      </c>
      <c r="D1673" s="41" t="str">
        <f t="shared" si="105"/>
        <v>مصطفي رشدي5صقر 2 ورديةسعوديالقطاميةاتوبيس 28</v>
      </c>
      <c r="E1673" s="4">
        <v>5014</v>
      </c>
      <c r="F1673" s="41" t="str">
        <f>VLOOKUP(E1673,mapping!C:J,2,FALSE)</f>
        <v>مصطفي رشدي5</v>
      </c>
      <c r="G1673" s="41" t="str">
        <f>IFERROR(VLOOKUP(F1673,mapping!$D$3:$J$200,2,FALSE),0)</f>
        <v>صقر 2 وردية</v>
      </c>
      <c r="H1673" s="41" t="str">
        <f>IFERROR(VLOOKUP(F1673,mapping!$D$3:$J$200,3,FALSE),0)</f>
        <v>سعودي</v>
      </c>
      <c r="I1673" s="41" t="str">
        <f>IFERROR(VLOOKUP(F1673,mapping!$D$3:$J$200,4,FALSE),0)</f>
        <v>القطامية</v>
      </c>
      <c r="J1673" s="41" t="str">
        <f>IFERROR(VLOOKUP(F1673,mapping!$D$3:$J$200,5,FALSE),0)</f>
        <v>اتوبيس 28</v>
      </c>
      <c r="K1673" s="63">
        <f>IF(W1673=mapping!$N$1,IFERROR(VLOOKUP(Table4[[#This Row],[Column1]],mapping!A:L,11,FALSE),0),IF(W1673&gt;mapping!$N$1,IFERROR(VLOOKUP(Table4[[#This Row],[Column1]],mapping!A:L,11,FALSE),0),))</f>
        <v>2120</v>
      </c>
      <c r="L1673" s="139">
        <v>1</v>
      </c>
      <c r="M1673" s="60">
        <f>IF(W1673=mapping!$N$1,IFERROR(VLOOKUP(Table4[[#This Row],[Column1]],mapping!A:L,12,FALSE),0),IF(W1673&gt;mapping!$N$1,IFERROR(VLOOKUP(Table4[[#This Row],[Column1]],mapping!A:L,12,FALSE),0),0))</f>
        <v>1780</v>
      </c>
      <c r="N1673" s="58">
        <f>Table4[[#This Row],[ سعر اليومية ]]*3%*Table4[[#This Row],[عدد الدورات ]]</f>
        <v>63.599999999999994</v>
      </c>
      <c r="O1673" s="56">
        <f>Table4[[#This Row],[ سعر اليومية ]]*Table4[[#This Row],[عدد الدورات ]]-N1673</f>
        <v>2056.4</v>
      </c>
      <c r="P1673" s="194"/>
      <c r="Q1673" s="194"/>
      <c r="R1673" s="194"/>
      <c r="S1673" s="58">
        <f>(Table4[[#This Row],[سعر يومية السائق]]*Table4[[#This Row],[عدد الدورات ]])-SUM(Table4[[#This Row],[سلف ]:[خصم ]])+Table4[[#This Row],[اضافي ]]</f>
        <v>1780</v>
      </c>
      <c r="U1673" s="58">
        <f>Table4[[#This Row],[ سعر اليومية ]]*Table4[[#This Row],[عدد الدورات ]]-Table4[[#This Row],[سعر يومية السائق]]*L1673</f>
        <v>340</v>
      </c>
      <c r="V1673" s="58">
        <f>U1673-Table4[[#This Row],[W/H  3%]]</f>
        <v>276.39999999999998</v>
      </c>
      <c r="W1673" s="66" t="str">
        <f>Table4[[#This Row],[اليوم]]&amp;Table4[[#This Row],[الشهر ]]&amp;Table4[[#This Row],[العام]]</f>
        <v>462026</v>
      </c>
      <c r="X1673" s="66" t="s">
        <v>304</v>
      </c>
    </row>
    <row r="1674" spans="1:24" x14ac:dyDescent="0.3">
      <c r="A1674" s="62">
        <v>4</v>
      </c>
      <c r="B1674" s="62">
        <v>6</v>
      </c>
      <c r="C1674" s="62">
        <v>2026</v>
      </c>
      <c r="D1674" s="41" t="str">
        <f t="shared" si="105"/>
        <v>مصطفي رشدي6المنيب 2 ورديةسعوديالقطاميةاتوبيس 28</v>
      </c>
      <c r="E1674" s="4">
        <v>5027</v>
      </c>
      <c r="F1674" s="41" t="str">
        <f>VLOOKUP(E1674,mapping!C:J,2,FALSE)</f>
        <v>مصطفي رشدي6</v>
      </c>
      <c r="G1674" s="41" t="str">
        <f>IFERROR(VLOOKUP(F1674,mapping!$D$3:$J$200,2,FALSE),0)</f>
        <v>المنيب 2 وردية</v>
      </c>
      <c r="H1674" s="41" t="str">
        <f>IFERROR(VLOOKUP(F1674,mapping!$D$3:$J$200,3,FALSE),0)</f>
        <v>سعودي</v>
      </c>
      <c r="I1674" s="41" t="str">
        <f>IFERROR(VLOOKUP(F1674,mapping!$D$3:$J$200,4,FALSE),0)</f>
        <v>القطامية</v>
      </c>
      <c r="J1674" s="41" t="str">
        <f>IFERROR(VLOOKUP(F1674,mapping!$D$3:$J$200,5,FALSE),0)</f>
        <v>اتوبيس 28</v>
      </c>
      <c r="K1674" s="63">
        <f>IF(W1674=mapping!$N$1,IFERROR(VLOOKUP(Table4[[#This Row],[Column1]],mapping!A:L,11,FALSE),0),IF(W1674&gt;mapping!$N$1,IFERROR(VLOOKUP(Table4[[#This Row],[Column1]],mapping!A:L,11,FALSE),0),))</f>
        <v>3944</v>
      </c>
      <c r="L1674" s="139">
        <v>1</v>
      </c>
      <c r="M1674" s="60">
        <f>IF(W1674=mapping!$N$1,IFERROR(VLOOKUP(Table4[[#This Row],[Column1]],mapping!A:L,12,FALSE),0),IF(W1674&gt;mapping!$N$1,IFERROR(VLOOKUP(Table4[[#This Row],[Column1]],mapping!A:L,12,FALSE),0),0))</f>
        <v>3600</v>
      </c>
      <c r="N1674" s="58">
        <f>Table4[[#This Row],[ سعر اليومية ]]*3%*Table4[[#This Row],[عدد الدورات ]]</f>
        <v>118.32</v>
      </c>
      <c r="O1674" s="56">
        <f>Table4[[#This Row],[ سعر اليومية ]]*Table4[[#This Row],[عدد الدورات ]]-N1674</f>
        <v>3825.68</v>
      </c>
      <c r="P1674" s="194"/>
      <c r="Q1674" s="194"/>
      <c r="R1674" s="194"/>
      <c r="S1674" s="58">
        <f>(Table4[[#This Row],[سعر يومية السائق]]*Table4[[#This Row],[عدد الدورات ]])-SUM(Table4[[#This Row],[سلف ]:[خصم ]])+Table4[[#This Row],[اضافي ]]</f>
        <v>3600</v>
      </c>
      <c r="U1674" s="58">
        <f>Table4[[#This Row],[ سعر اليومية ]]*Table4[[#This Row],[عدد الدورات ]]-Table4[[#This Row],[سعر يومية السائق]]*L1674</f>
        <v>344</v>
      </c>
      <c r="V1674" s="58">
        <f>U1674-Table4[[#This Row],[W/H  3%]]</f>
        <v>225.68</v>
      </c>
      <c r="W1674" s="66" t="str">
        <f>Table4[[#This Row],[اليوم]]&amp;Table4[[#This Row],[الشهر ]]&amp;Table4[[#This Row],[العام]]</f>
        <v>462026</v>
      </c>
      <c r="X1674" s="66" t="s">
        <v>304</v>
      </c>
    </row>
    <row r="1675" spans="1:24" x14ac:dyDescent="0.3">
      <c r="A1675" s="62">
        <v>4</v>
      </c>
      <c r="B1675" s="62">
        <v>6</v>
      </c>
      <c r="C1675" s="62">
        <v>2026</v>
      </c>
      <c r="D1675" s="41" t="str">
        <f t="shared" si="105"/>
        <v>كرم ترك 1قليوب 2 ورديةسعوديالقطاميةاتوبيس 28</v>
      </c>
      <c r="E1675" s="4">
        <v>5015</v>
      </c>
      <c r="F1675" s="41" t="str">
        <f>VLOOKUP(E1675,mapping!C:J,2,FALSE)</f>
        <v>كرم ترك 1</v>
      </c>
      <c r="G1675" s="41" t="str">
        <f>IFERROR(VLOOKUP(F1675,mapping!$D$3:$J$200,2,FALSE),0)</f>
        <v>قليوب 2 وردية</v>
      </c>
      <c r="H1675" s="41" t="str">
        <f>IFERROR(VLOOKUP(F1675,mapping!$D$3:$J$200,3,FALSE),0)</f>
        <v>سعودي</v>
      </c>
      <c r="I1675" s="41" t="str">
        <f>IFERROR(VLOOKUP(F1675,mapping!$D$3:$J$200,4,FALSE),0)</f>
        <v>القطامية</v>
      </c>
      <c r="J1675" s="41" t="str">
        <f>IFERROR(VLOOKUP(F1675,mapping!$D$3:$J$200,5,FALSE),0)</f>
        <v>اتوبيس 28</v>
      </c>
      <c r="K1675" s="63">
        <f>IF(W1675=mapping!$N$1,IFERROR(VLOOKUP(Table4[[#This Row],[Column1]],mapping!A:L,11,FALSE),0),IF(W1675&gt;mapping!$N$1,IFERROR(VLOOKUP(Table4[[#This Row],[Column1]],mapping!A:L,11,FALSE),0),))</f>
        <v>3959</v>
      </c>
      <c r="L1675" s="139">
        <v>1</v>
      </c>
      <c r="M1675" s="60">
        <f>IF(W1675=mapping!$N$1,IFERROR(VLOOKUP(Table4[[#This Row],[Column1]],mapping!A:L,12,FALSE),0),IF(W1675&gt;mapping!$N$1,IFERROR(VLOOKUP(Table4[[#This Row],[Column1]],mapping!A:L,12,FALSE),0),0))</f>
        <v>4200</v>
      </c>
      <c r="N1675" s="58">
        <f>Table4[[#This Row],[ سعر اليومية ]]*3%*Table4[[#This Row],[عدد الدورات ]]</f>
        <v>118.77</v>
      </c>
      <c r="O1675" s="56">
        <f>Table4[[#This Row],[ سعر اليومية ]]*Table4[[#This Row],[عدد الدورات ]]-N1675</f>
        <v>3840.23</v>
      </c>
      <c r="P1675" s="194"/>
      <c r="Q1675" s="194"/>
      <c r="R1675" s="194"/>
      <c r="S1675" s="58">
        <f>(Table4[[#This Row],[سعر يومية السائق]]*Table4[[#This Row],[عدد الدورات ]])-SUM(Table4[[#This Row],[سلف ]:[خصم ]])+Table4[[#This Row],[اضافي ]]</f>
        <v>4200</v>
      </c>
      <c r="U1675" s="58">
        <f>Table4[[#This Row],[ سعر اليومية ]]*Table4[[#This Row],[عدد الدورات ]]-Table4[[#This Row],[سعر يومية السائق]]*L1675</f>
        <v>-241</v>
      </c>
      <c r="V1675" s="58">
        <f>U1675-Table4[[#This Row],[W/H  3%]]</f>
        <v>-359.77</v>
      </c>
      <c r="W1675" s="66" t="str">
        <f>Table4[[#This Row],[اليوم]]&amp;Table4[[#This Row],[الشهر ]]&amp;Table4[[#This Row],[العام]]</f>
        <v>462026</v>
      </c>
      <c r="X1675" s="66" t="s">
        <v>304</v>
      </c>
    </row>
    <row r="1676" spans="1:24" x14ac:dyDescent="0.3">
      <c r="A1676" s="62">
        <v>4</v>
      </c>
      <c r="B1676" s="62">
        <v>6</v>
      </c>
      <c r="C1676" s="62">
        <v>2026</v>
      </c>
      <c r="D1676" s="41" t="str">
        <f t="shared" si="105"/>
        <v>كرم ترك 2قليوب 2 ورديةسعوديمدينتي اتوبيس 28</v>
      </c>
      <c r="E1676" s="4">
        <v>5017</v>
      </c>
      <c r="F1676" s="41" t="str">
        <f>VLOOKUP(E1676,mapping!C:J,2,FALSE)</f>
        <v>كرم ترك 2</v>
      </c>
      <c r="G1676" s="41" t="str">
        <f>IFERROR(VLOOKUP(F1676,mapping!$D$3:$J$200,2,FALSE),0)</f>
        <v>قليوب 2 وردية</v>
      </c>
      <c r="H1676" s="41" t="str">
        <f>IFERROR(VLOOKUP(F1676,mapping!$D$3:$J$200,3,FALSE),0)</f>
        <v>سعودي</v>
      </c>
      <c r="I1676" s="41" t="str">
        <f>IFERROR(VLOOKUP(F1676,mapping!$D$3:$J$200,4,FALSE),0)</f>
        <v xml:space="preserve">مدينتي </v>
      </c>
      <c r="J1676" s="41" t="str">
        <f>IFERROR(VLOOKUP(F1676,mapping!$D$3:$J$200,5,FALSE),0)</f>
        <v>اتوبيس 28</v>
      </c>
      <c r="K1676" s="63">
        <f>IF(W1676=mapping!$N$1,IFERROR(VLOOKUP(Table4[[#This Row],[Column1]],mapping!A:L,11,FALSE),0),IF(W1676&gt;mapping!$N$1,IFERROR(VLOOKUP(Table4[[#This Row],[Column1]],mapping!A:L,11,FALSE),0),))</f>
        <v>4634</v>
      </c>
      <c r="L1676" s="139">
        <v>1</v>
      </c>
      <c r="M1676" s="60">
        <f>IF(W1676=mapping!$N$1,IFERROR(VLOOKUP(Table4[[#This Row],[Column1]],mapping!A:L,12,FALSE),0),IF(W1676&gt;mapping!$N$1,IFERROR(VLOOKUP(Table4[[#This Row],[Column1]],mapping!A:L,12,FALSE),0),0))</f>
        <v>4150</v>
      </c>
      <c r="N1676" s="58">
        <f>Table4[[#This Row],[ سعر اليومية ]]*3%*Table4[[#This Row],[عدد الدورات ]]</f>
        <v>139.01999999999998</v>
      </c>
      <c r="O1676" s="56">
        <f>Table4[[#This Row],[ سعر اليومية ]]*Table4[[#This Row],[عدد الدورات ]]-N1676</f>
        <v>4494.9799999999996</v>
      </c>
      <c r="P1676" s="194"/>
      <c r="Q1676" s="194"/>
      <c r="R1676" s="194"/>
      <c r="S1676" s="58">
        <f>(Table4[[#This Row],[سعر يومية السائق]]*Table4[[#This Row],[عدد الدورات ]])-SUM(Table4[[#This Row],[سلف ]:[خصم ]])+Table4[[#This Row],[اضافي ]]</f>
        <v>4150</v>
      </c>
      <c r="U1676" s="58">
        <f>Table4[[#This Row],[ سعر اليومية ]]*Table4[[#This Row],[عدد الدورات ]]-Table4[[#This Row],[سعر يومية السائق]]*L1676</f>
        <v>484</v>
      </c>
      <c r="V1676" s="58">
        <f>U1676-Table4[[#This Row],[W/H  3%]]</f>
        <v>344.98</v>
      </c>
      <c r="W1676" s="66" t="str">
        <f>Table4[[#This Row],[اليوم]]&amp;Table4[[#This Row],[الشهر ]]&amp;Table4[[#This Row],[العام]]</f>
        <v>462026</v>
      </c>
      <c r="X1676" s="66" t="s">
        <v>304</v>
      </c>
    </row>
    <row r="1677" spans="1:24" x14ac:dyDescent="0.3">
      <c r="A1677" s="62">
        <v>4</v>
      </c>
      <c r="B1677" s="62">
        <v>6</v>
      </c>
      <c r="C1677" s="62">
        <v>2026</v>
      </c>
      <c r="D1677" s="41" t="str">
        <f t="shared" si="105"/>
        <v>كرم ترك 3قليوب 1 ورديةسعوديمدينتي اتوبيس 28</v>
      </c>
      <c r="E1677" s="4">
        <v>5018</v>
      </c>
      <c r="F1677" s="41" t="str">
        <f>VLOOKUP(E1677,mapping!C:J,2,FALSE)</f>
        <v>كرم ترك 3</v>
      </c>
      <c r="G1677" s="41" t="str">
        <f>IFERROR(VLOOKUP(F1677,mapping!$D$3:$J$200,2,FALSE),0)</f>
        <v>قليوب 1 وردية</v>
      </c>
      <c r="H1677" s="41" t="str">
        <f>IFERROR(VLOOKUP(F1677,mapping!$D$3:$J$200,3,FALSE),0)</f>
        <v>سعودي</v>
      </c>
      <c r="I1677" s="41" t="str">
        <f>IFERROR(VLOOKUP(F1677,mapping!$D$3:$J$200,4,FALSE),0)</f>
        <v xml:space="preserve">مدينتي </v>
      </c>
      <c r="J1677" s="41" t="str">
        <f>IFERROR(VLOOKUP(F1677,mapping!$D$3:$J$200,5,FALSE),0)</f>
        <v>اتوبيس 28</v>
      </c>
      <c r="K1677" s="63">
        <f>IF(W1677=mapping!$N$1,IFERROR(VLOOKUP(Table4[[#This Row],[Column1]],mapping!A:L,11,FALSE),0),IF(W1677&gt;mapping!$N$1,IFERROR(VLOOKUP(Table4[[#This Row],[Column1]],mapping!A:L,11,FALSE),0),))</f>
        <v>4634</v>
      </c>
      <c r="L1677" s="139">
        <v>1</v>
      </c>
      <c r="M1677" s="60">
        <f>IF(W1677=mapping!$N$1,IFERROR(VLOOKUP(Table4[[#This Row],[Column1]],mapping!A:L,12,FALSE),0),IF(W1677&gt;mapping!$N$1,IFERROR(VLOOKUP(Table4[[#This Row],[Column1]],mapping!A:L,12,FALSE),0),0))</f>
        <v>4000</v>
      </c>
      <c r="N1677" s="58">
        <f>Table4[[#This Row],[ سعر اليومية ]]*3%*Table4[[#This Row],[عدد الدورات ]]</f>
        <v>139.01999999999998</v>
      </c>
      <c r="O1677" s="56">
        <f>Table4[[#This Row],[ سعر اليومية ]]*Table4[[#This Row],[عدد الدورات ]]-N1677</f>
        <v>4494.9799999999996</v>
      </c>
      <c r="P1677" s="194"/>
      <c r="Q1677" s="194"/>
      <c r="R1677" s="194"/>
      <c r="S1677" s="58">
        <f>(Table4[[#This Row],[سعر يومية السائق]]*Table4[[#This Row],[عدد الدورات ]])-SUM(Table4[[#This Row],[سلف ]:[خصم ]])+Table4[[#This Row],[اضافي ]]</f>
        <v>4000</v>
      </c>
      <c r="U1677" s="58">
        <f>Table4[[#This Row],[ سعر اليومية ]]*Table4[[#This Row],[عدد الدورات ]]-Table4[[#This Row],[سعر يومية السائق]]*L1677</f>
        <v>634</v>
      </c>
      <c r="V1677" s="58">
        <f>U1677-Table4[[#This Row],[W/H  3%]]</f>
        <v>494.98</v>
      </c>
      <c r="W1677" s="66" t="str">
        <f>Table4[[#This Row],[اليوم]]&amp;Table4[[#This Row],[الشهر ]]&amp;Table4[[#This Row],[العام]]</f>
        <v>462026</v>
      </c>
      <c r="X1677" s="66" t="s">
        <v>304</v>
      </c>
    </row>
    <row r="1678" spans="1:24" x14ac:dyDescent="0.3">
      <c r="A1678" s="62">
        <v>4</v>
      </c>
      <c r="B1678" s="62">
        <v>6</v>
      </c>
      <c r="C1678" s="62">
        <v>2026</v>
      </c>
      <c r="D1678" s="41" t="str">
        <f t="shared" si="105"/>
        <v>كرم ترك 4عدلي منصور شفتسعوديمدينتي اتوبيس 28</v>
      </c>
      <c r="E1678" s="4">
        <v>5019</v>
      </c>
      <c r="F1678" s="41" t="str">
        <f>VLOOKUP(E1678,mapping!C:J,2,FALSE)</f>
        <v>كرم ترك 4</v>
      </c>
      <c r="G1678" s="41" t="str">
        <f>IFERROR(VLOOKUP(F1678,mapping!$D$3:$J$200,2,FALSE),0)</f>
        <v>عدلي منصور شفت</v>
      </c>
      <c r="H1678" s="41" t="str">
        <f>IFERROR(VLOOKUP(F1678,mapping!$D$3:$J$200,3,FALSE),0)</f>
        <v>سعودي</v>
      </c>
      <c r="I1678" s="41" t="str">
        <f>IFERROR(VLOOKUP(F1678,mapping!$D$3:$J$200,4,FALSE),0)</f>
        <v xml:space="preserve">مدينتي </v>
      </c>
      <c r="J1678" s="41" t="str">
        <f>IFERROR(VLOOKUP(F1678,mapping!$D$3:$J$200,5,FALSE),0)</f>
        <v>اتوبيس 28</v>
      </c>
      <c r="K1678" s="63">
        <f>IF(W1678=mapping!$N$1,IFERROR(VLOOKUP(Table4[[#This Row],[Column1]],mapping!A:L,11,FALSE),0),IF(W1678&gt;mapping!$N$1,IFERROR(VLOOKUP(Table4[[#This Row],[Column1]],mapping!A:L,11,FALSE),0),))</f>
        <v>741</v>
      </c>
      <c r="L1678" s="139">
        <v>1</v>
      </c>
      <c r="M1678" s="60">
        <f>IF(W1678=mapping!$N$1,IFERROR(VLOOKUP(Table4[[#This Row],[Column1]],mapping!A:L,12,FALSE),0),IF(W1678&gt;mapping!$N$1,IFERROR(VLOOKUP(Table4[[#This Row],[Column1]],mapping!A:L,12,FALSE),0),0))</f>
        <v>500</v>
      </c>
      <c r="N1678" s="58">
        <f>Table4[[#This Row],[ سعر اليومية ]]*3%*Table4[[#This Row],[عدد الدورات ]]</f>
        <v>22.23</v>
      </c>
      <c r="O1678" s="56">
        <f>Table4[[#This Row],[ سعر اليومية ]]*Table4[[#This Row],[عدد الدورات ]]-N1678</f>
        <v>718.77</v>
      </c>
      <c r="P1678" s="194"/>
      <c r="Q1678" s="194"/>
      <c r="R1678" s="194"/>
      <c r="S1678" s="58">
        <f>(Table4[[#This Row],[سعر يومية السائق]]*Table4[[#This Row],[عدد الدورات ]])-SUM(Table4[[#This Row],[سلف ]:[خصم ]])+Table4[[#This Row],[اضافي ]]</f>
        <v>500</v>
      </c>
      <c r="U1678" s="58">
        <f>Table4[[#This Row],[ سعر اليومية ]]*Table4[[#This Row],[عدد الدورات ]]-Table4[[#This Row],[سعر يومية السائق]]*L1678</f>
        <v>241</v>
      </c>
      <c r="V1678" s="58">
        <f>U1678-Table4[[#This Row],[W/H  3%]]</f>
        <v>218.77</v>
      </c>
      <c r="W1678" s="66" t="str">
        <f>Table4[[#This Row],[اليوم]]&amp;Table4[[#This Row],[الشهر ]]&amp;Table4[[#This Row],[العام]]</f>
        <v>462026</v>
      </c>
      <c r="X1678" s="66" t="s">
        <v>304</v>
      </c>
    </row>
    <row r="1679" spans="1:24" x14ac:dyDescent="0.3">
      <c r="A1679" s="62">
        <v>4</v>
      </c>
      <c r="B1679" s="62">
        <v>6</v>
      </c>
      <c r="C1679" s="62">
        <v>2026</v>
      </c>
      <c r="D1679" s="41" t="str">
        <f t="shared" si="105"/>
        <v>عماد النجار 4قليوب بيتوينسعوديمدينتي اتوبيس 28</v>
      </c>
      <c r="E1679" s="4">
        <v>5020</v>
      </c>
      <c r="F1679" s="41" t="str">
        <f>VLOOKUP(E1679,mapping!C:J,2,FALSE)</f>
        <v>عماد النجار 4</v>
      </c>
      <c r="G1679" s="41" t="str">
        <f>IFERROR(VLOOKUP(F1679,mapping!$D$3:$J$200,2,FALSE),0)</f>
        <v>قليوب بيتوين</v>
      </c>
      <c r="H1679" s="41" t="str">
        <f>IFERROR(VLOOKUP(F1679,mapping!$D$3:$J$200,3,FALSE),0)</f>
        <v>سعودي</v>
      </c>
      <c r="I1679" s="41" t="str">
        <f>IFERROR(VLOOKUP(F1679,mapping!$D$3:$J$200,4,FALSE),0)</f>
        <v xml:space="preserve">مدينتي </v>
      </c>
      <c r="J1679" s="41" t="str">
        <f>IFERROR(VLOOKUP(F1679,mapping!$D$3:$J$200,5,FALSE),0)</f>
        <v>اتوبيس 28</v>
      </c>
      <c r="K1679" s="63">
        <f>IF(W1679=mapping!$N$1,IFERROR(VLOOKUP(Table4[[#This Row],[Column1]],mapping!A:L,11,FALSE),0),IF(W1679&gt;mapping!$N$1,IFERROR(VLOOKUP(Table4[[#This Row],[Column1]],mapping!A:L,11,FALSE),0),))</f>
        <v>1482</v>
      </c>
      <c r="L1679" s="139">
        <v>1</v>
      </c>
      <c r="M1679" s="60">
        <f>IF(W1679=mapping!$N$1,IFERROR(VLOOKUP(Table4[[#This Row],[Column1]],mapping!A:L,12,FALSE),0),IF(W1679&gt;mapping!$N$1,IFERROR(VLOOKUP(Table4[[#This Row],[Column1]],mapping!A:L,12,FALSE),0),0))</f>
        <v>1400</v>
      </c>
      <c r="N1679" s="58">
        <f>Table4[[#This Row],[ سعر اليومية ]]*3%*Table4[[#This Row],[عدد الدورات ]]</f>
        <v>44.46</v>
      </c>
      <c r="O1679" s="56">
        <f>Table4[[#This Row],[ سعر اليومية ]]*Table4[[#This Row],[عدد الدورات ]]-N1679</f>
        <v>1437.54</v>
      </c>
      <c r="P1679" s="194"/>
      <c r="Q1679" s="194"/>
      <c r="R1679" s="194"/>
      <c r="S1679" s="58">
        <f>(Table4[[#This Row],[سعر يومية السائق]]*Table4[[#This Row],[عدد الدورات ]])-SUM(Table4[[#This Row],[سلف ]:[خصم ]])+Table4[[#This Row],[اضافي ]]</f>
        <v>1400</v>
      </c>
      <c r="U1679" s="58">
        <f>Table4[[#This Row],[ سعر اليومية ]]*Table4[[#This Row],[عدد الدورات ]]-Table4[[#This Row],[سعر يومية السائق]]*L1679</f>
        <v>82</v>
      </c>
      <c r="V1679" s="58">
        <f>U1679-Table4[[#This Row],[W/H  3%]]</f>
        <v>37.54</v>
      </c>
      <c r="W1679" s="66" t="str">
        <f>Table4[[#This Row],[اليوم]]&amp;Table4[[#This Row],[الشهر ]]&amp;Table4[[#This Row],[العام]]</f>
        <v>462026</v>
      </c>
      <c r="X1679" s="66" t="s">
        <v>304</v>
      </c>
    </row>
    <row r="1680" spans="1:24" x14ac:dyDescent="0.3">
      <c r="A1680" s="62">
        <v>4</v>
      </c>
      <c r="B1680" s="62">
        <v>6</v>
      </c>
      <c r="C1680" s="62">
        <v>2026</v>
      </c>
      <c r="D1680" s="41" t="str">
        <f t="shared" si="105"/>
        <v>ممدوح كيلاني6المنيب 1 وردية سعوديمدينتي ميكروباص صيني</v>
      </c>
      <c r="E1680" s="4">
        <v>5021</v>
      </c>
      <c r="F1680" s="41" t="str">
        <f>VLOOKUP(E1680,mapping!C:J,2,FALSE)</f>
        <v>ممدوح كيلاني6</v>
      </c>
      <c r="G1680" s="41" t="str">
        <f>IFERROR(VLOOKUP(F1680,mapping!$D$3:$J$200,2,FALSE),0)</f>
        <v xml:space="preserve">المنيب 1 وردية </v>
      </c>
      <c r="H1680" s="41" t="str">
        <f>IFERROR(VLOOKUP(F1680,mapping!$D$3:$J$200,3,FALSE),0)</f>
        <v>سعودي</v>
      </c>
      <c r="I1680" s="41" t="str">
        <f>IFERROR(VLOOKUP(F1680,mapping!$D$3:$J$200,4,FALSE),0)</f>
        <v xml:space="preserve">مدينتي </v>
      </c>
      <c r="J1680" s="41" t="str">
        <f>IFERROR(VLOOKUP(F1680,mapping!$D$3:$J$200,5,FALSE),0)</f>
        <v>ميكروباص صيني</v>
      </c>
      <c r="K1680" s="63">
        <f>IF(W1680=mapping!$N$1,IFERROR(VLOOKUP(Table4[[#This Row],[Column1]],mapping!A:L,11,FALSE),0),IF(W1680&gt;mapping!$N$1,IFERROR(VLOOKUP(Table4[[#This Row],[Column1]],mapping!A:L,11,FALSE),0),))</f>
        <v>1482</v>
      </c>
      <c r="L1680" s="139">
        <v>1</v>
      </c>
      <c r="M1680" s="60">
        <f>IF(W1680=mapping!$N$1,IFERROR(VLOOKUP(Table4[[#This Row],[Column1]],mapping!A:L,12,FALSE),0),IF(W1680&gt;mapping!$N$1,IFERROR(VLOOKUP(Table4[[#This Row],[Column1]],mapping!A:L,12,FALSE),0),0))</f>
        <v>1350</v>
      </c>
      <c r="N1680" s="58">
        <f>Table4[[#This Row],[ سعر اليومية ]]*3%*Table4[[#This Row],[عدد الدورات ]]</f>
        <v>44.46</v>
      </c>
      <c r="O1680" s="56">
        <f>Table4[[#This Row],[ سعر اليومية ]]*Table4[[#This Row],[عدد الدورات ]]-N1680</f>
        <v>1437.54</v>
      </c>
      <c r="P1680" s="194"/>
      <c r="Q1680" s="194"/>
      <c r="R1680" s="194"/>
      <c r="S1680" s="58">
        <f>(Table4[[#This Row],[سعر يومية السائق]]*Table4[[#This Row],[عدد الدورات ]])-SUM(Table4[[#This Row],[سلف ]:[خصم ]])+Table4[[#This Row],[اضافي ]]</f>
        <v>1350</v>
      </c>
      <c r="U1680" s="58">
        <f>Table4[[#This Row],[ سعر اليومية ]]*Table4[[#This Row],[عدد الدورات ]]-Table4[[#This Row],[سعر يومية السائق]]*L1680</f>
        <v>132</v>
      </c>
      <c r="V1680" s="58">
        <f>U1680-Table4[[#This Row],[W/H  3%]]</f>
        <v>87.539999999999992</v>
      </c>
      <c r="W1680" s="66" t="str">
        <f>Table4[[#This Row],[اليوم]]&amp;Table4[[#This Row],[الشهر ]]&amp;Table4[[#This Row],[العام]]</f>
        <v>462026</v>
      </c>
      <c r="X1680" s="66" t="s">
        <v>304</v>
      </c>
    </row>
    <row r="1681" spans="1:24" x14ac:dyDescent="0.3">
      <c r="A1681" s="62">
        <v>4</v>
      </c>
      <c r="B1681" s="62">
        <v>6</v>
      </c>
      <c r="C1681" s="62">
        <v>2026</v>
      </c>
      <c r="D1681" s="41" t="str">
        <f t="shared" si="105"/>
        <v>ممدوح كيلاني4المنيب 2 وردية سعوديمدينتي ميكروباص صيني</v>
      </c>
      <c r="E1681" s="4">
        <v>5022</v>
      </c>
      <c r="F1681" s="41" t="str">
        <f>VLOOKUP(E1681,mapping!C:J,2,FALSE)</f>
        <v>ممدوح كيلاني4</v>
      </c>
      <c r="G1681" s="41" t="str">
        <f>IFERROR(VLOOKUP(F1681,mapping!$D$3:$J$200,2,FALSE),0)</f>
        <v xml:space="preserve">المنيب 2 وردية </v>
      </c>
      <c r="H1681" s="41" t="str">
        <f>IFERROR(VLOOKUP(F1681,mapping!$D$3:$J$200,3,FALSE),0)</f>
        <v>سعودي</v>
      </c>
      <c r="I1681" s="41" t="str">
        <f>IFERROR(VLOOKUP(F1681,mapping!$D$3:$J$200,4,FALSE),0)</f>
        <v xml:space="preserve">مدينتي </v>
      </c>
      <c r="J1681" s="41" t="str">
        <f>IFERROR(VLOOKUP(F1681,mapping!$D$3:$J$200,5,FALSE),0)</f>
        <v>ميكروباص صيني</v>
      </c>
      <c r="K1681" s="63">
        <f>IF(W1681=mapping!$N$1,IFERROR(VLOOKUP(Table4[[#This Row],[Column1]],mapping!A:L,11,FALSE),0),IF(W1681&gt;mapping!$N$1,IFERROR(VLOOKUP(Table4[[#This Row],[Column1]],mapping!A:L,11,FALSE),0),))</f>
        <v>2965</v>
      </c>
      <c r="L1681" s="139">
        <v>1</v>
      </c>
      <c r="M1681" s="60">
        <f>IF(W1681=mapping!$N$1,IFERROR(VLOOKUP(Table4[[#This Row],[Column1]],mapping!A:L,12,FALSE),0),IF(W1681&gt;mapping!$N$1,IFERROR(VLOOKUP(Table4[[#This Row],[Column1]],mapping!A:L,12,FALSE),0),0))</f>
        <v>2600</v>
      </c>
      <c r="N1681" s="58">
        <f>Table4[[#This Row],[ سعر اليومية ]]*3%*Table4[[#This Row],[عدد الدورات ]]</f>
        <v>88.95</v>
      </c>
      <c r="O1681" s="56">
        <f>Table4[[#This Row],[ سعر اليومية ]]*Table4[[#This Row],[عدد الدورات ]]-N1681</f>
        <v>2876.05</v>
      </c>
      <c r="P1681" s="194"/>
      <c r="Q1681" s="194"/>
      <c r="R1681" s="194"/>
      <c r="S1681" s="58">
        <f>(Table4[[#This Row],[سعر يومية السائق]]*Table4[[#This Row],[عدد الدورات ]])-SUM(Table4[[#This Row],[سلف ]:[خصم ]])+Table4[[#This Row],[اضافي ]]</f>
        <v>2600</v>
      </c>
      <c r="U1681" s="58">
        <f>Table4[[#This Row],[ سعر اليومية ]]*Table4[[#This Row],[عدد الدورات ]]-Table4[[#This Row],[سعر يومية السائق]]*L1681</f>
        <v>365</v>
      </c>
      <c r="V1681" s="58">
        <f>U1681-Table4[[#This Row],[W/H  3%]]</f>
        <v>276.05</v>
      </c>
      <c r="W1681" s="66" t="str">
        <f>Table4[[#This Row],[اليوم]]&amp;Table4[[#This Row],[الشهر ]]&amp;Table4[[#This Row],[العام]]</f>
        <v>462026</v>
      </c>
      <c r="X1681" s="66" t="s">
        <v>304</v>
      </c>
    </row>
    <row r="1682" spans="1:24" x14ac:dyDescent="0.3">
      <c r="A1682" s="62">
        <v>4</v>
      </c>
      <c r="B1682" s="62">
        <v>6</v>
      </c>
      <c r="C1682" s="62">
        <v>2026</v>
      </c>
      <c r="D1682" s="41" t="str">
        <f t="shared" si="105"/>
        <v>فرج 5حلوان 2 ورديةسعوديمدينتي اتوبيس 28</v>
      </c>
      <c r="E1682" s="4">
        <v>5023</v>
      </c>
      <c r="F1682" s="41" t="str">
        <f>VLOOKUP(E1682,mapping!C:J,2,FALSE)</f>
        <v>فرج 5</v>
      </c>
      <c r="G1682" s="41" t="str">
        <f>IFERROR(VLOOKUP(F1682,mapping!$D$3:$J$200,2,FALSE),0)</f>
        <v>حلوان 2 وردية</v>
      </c>
      <c r="H1682" s="41" t="str">
        <f>IFERROR(VLOOKUP(F1682,mapping!$D$3:$J$200,3,FALSE),0)</f>
        <v>سعودي</v>
      </c>
      <c r="I1682" s="41" t="str">
        <f>IFERROR(VLOOKUP(F1682,mapping!$D$3:$J$200,4,FALSE),0)</f>
        <v xml:space="preserve">مدينتي </v>
      </c>
      <c r="J1682" s="41" t="str">
        <f>IFERROR(VLOOKUP(F1682,mapping!$D$3:$J$200,5,FALSE),0)</f>
        <v>اتوبيس 28</v>
      </c>
      <c r="K1682" s="63">
        <f>IF(W1682=mapping!$N$1,IFERROR(VLOOKUP(Table4[[#This Row],[Column1]],mapping!A:L,11,FALSE),0),IF(W1682&gt;mapping!$N$1,IFERROR(VLOOKUP(Table4[[#This Row],[Column1]],mapping!A:L,11,FALSE),0),))</f>
        <v>4634</v>
      </c>
      <c r="L1682" s="139">
        <v>1</v>
      </c>
      <c r="M1682" s="60">
        <f>IF(W1682=mapping!$N$1,IFERROR(VLOOKUP(Table4[[#This Row],[Column1]],mapping!A:L,12,FALSE),0),IF(W1682&gt;mapping!$N$1,IFERROR(VLOOKUP(Table4[[#This Row],[Column1]],mapping!A:L,12,FALSE),0),0))</f>
        <v>4100</v>
      </c>
      <c r="N1682" s="58">
        <f>Table4[[#This Row],[ سعر اليومية ]]*3%*Table4[[#This Row],[عدد الدورات ]]</f>
        <v>139.01999999999998</v>
      </c>
      <c r="O1682" s="56">
        <f>Table4[[#This Row],[ سعر اليومية ]]*Table4[[#This Row],[عدد الدورات ]]-N1682</f>
        <v>4494.9799999999996</v>
      </c>
      <c r="P1682" s="194"/>
      <c r="Q1682" s="194"/>
      <c r="R1682" s="194"/>
      <c r="S1682" s="58">
        <f>(Table4[[#This Row],[سعر يومية السائق]]*Table4[[#This Row],[عدد الدورات ]])-SUM(Table4[[#This Row],[سلف ]:[خصم ]])+Table4[[#This Row],[اضافي ]]</f>
        <v>4100</v>
      </c>
      <c r="U1682" s="58">
        <f>Table4[[#This Row],[ سعر اليومية ]]*Table4[[#This Row],[عدد الدورات ]]-Table4[[#This Row],[سعر يومية السائق]]*L1682</f>
        <v>534</v>
      </c>
      <c r="V1682" s="58">
        <f>U1682-Table4[[#This Row],[W/H  3%]]</f>
        <v>394.98</v>
      </c>
      <c r="W1682" s="66" t="str">
        <f>Table4[[#This Row],[اليوم]]&amp;Table4[[#This Row],[الشهر ]]&amp;Table4[[#This Row],[العام]]</f>
        <v>462026</v>
      </c>
      <c r="X1682" s="66" t="s">
        <v>304</v>
      </c>
    </row>
    <row r="1683" spans="1:24" x14ac:dyDescent="0.3">
      <c r="A1683" s="62">
        <v>4</v>
      </c>
      <c r="B1683" s="62">
        <v>6</v>
      </c>
      <c r="C1683" s="62">
        <v>2026</v>
      </c>
      <c r="D1683" s="41" t="str">
        <f t="shared" si="105"/>
        <v>سيد الحاويالحلميةسعوديمدينتي اتوبيس 28</v>
      </c>
      <c r="E1683" s="4">
        <v>5024</v>
      </c>
      <c r="F1683" s="41" t="str">
        <f>VLOOKUP(E1683,mapping!C:J,2,FALSE)</f>
        <v>سيد الحاوي</v>
      </c>
      <c r="G1683" s="41" t="str">
        <f>IFERROR(VLOOKUP(F1683,mapping!$D$3:$J$200,2,FALSE),0)</f>
        <v>الحلمية</v>
      </c>
      <c r="H1683" s="41" t="str">
        <f>IFERROR(VLOOKUP(F1683,mapping!$D$3:$J$200,3,FALSE),0)</f>
        <v>سعودي</v>
      </c>
      <c r="I1683" s="41" t="str">
        <f>IFERROR(VLOOKUP(F1683,mapping!$D$3:$J$200,4,FALSE),0)</f>
        <v xml:space="preserve">مدينتي </v>
      </c>
      <c r="J1683" s="41" t="str">
        <f>IFERROR(VLOOKUP(F1683,mapping!$D$3:$J$200,5,FALSE),0)</f>
        <v>اتوبيس 28</v>
      </c>
      <c r="K1683" s="63">
        <f>IF(W1683=mapping!$N$1,IFERROR(VLOOKUP(Table4[[#This Row],[Column1]],mapping!A:L,11,FALSE),0),IF(W1683&gt;mapping!$N$1,IFERROR(VLOOKUP(Table4[[#This Row],[Column1]],mapping!A:L,11,FALSE),0),))</f>
        <v>4634</v>
      </c>
      <c r="L1683" s="139">
        <v>1</v>
      </c>
      <c r="M1683" s="60">
        <f>IF(W1683=mapping!$N$1,IFERROR(VLOOKUP(Table4[[#This Row],[Column1]],mapping!A:L,12,FALSE),0),IF(W1683&gt;mapping!$N$1,IFERROR(VLOOKUP(Table4[[#This Row],[Column1]],mapping!A:L,12,FALSE),0),0))</f>
        <v>3750</v>
      </c>
      <c r="N1683" s="58">
        <f>Table4[[#This Row],[ سعر اليومية ]]*3%*Table4[[#This Row],[عدد الدورات ]]</f>
        <v>139.01999999999998</v>
      </c>
      <c r="O1683" s="56">
        <f>Table4[[#This Row],[ سعر اليومية ]]*Table4[[#This Row],[عدد الدورات ]]-N1683</f>
        <v>4494.9799999999996</v>
      </c>
      <c r="P1683" s="194"/>
      <c r="Q1683" s="194"/>
      <c r="R1683" s="194"/>
      <c r="S1683" s="58">
        <f>(Table4[[#This Row],[سعر يومية السائق]]*Table4[[#This Row],[عدد الدورات ]])-SUM(Table4[[#This Row],[سلف ]:[خصم ]])+Table4[[#This Row],[اضافي ]]</f>
        <v>3750</v>
      </c>
      <c r="U1683" s="58">
        <f>Table4[[#This Row],[ سعر اليومية ]]*Table4[[#This Row],[عدد الدورات ]]-Table4[[#This Row],[سعر يومية السائق]]*L1683</f>
        <v>884</v>
      </c>
      <c r="V1683" s="58">
        <f>U1683-Table4[[#This Row],[W/H  3%]]</f>
        <v>744.98</v>
      </c>
      <c r="W1683" s="66" t="str">
        <f>Table4[[#This Row],[اليوم]]&amp;Table4[[#This Row],[الشهر ]]&amp;Table4[[#This Row],[العام]]</f>
        <v>462026</v>
      </c>
      <c r="X1683" s="66" t="s">
        <v>304</v>
      </c>
    </row>
    <row r="1684" spans="1:24" x14ac:dyDescent="0.3">
      <c r="A1684" s="62">
        <v>4</v>
      </c>
      <c r="B1684" s="62">
        <v>6</v>
      </c>
      <c r="C1684" s="62">
        <v>2026</v>
      </c>
      <c r="D1684" s="41" t="str">
        <f t="shared" si="105"/>
        <v>سيد الحاوي 2عدلي منصور سعوديمدينتي اتوبيس 28</v>
      </c>
      <c r="E1684" s="4">
        <v>5028</v>
      </c>
      <c r="F1684" s="41" t="str">
        <f>VLOOKUP(E1684,mapping!C:J,2,FALSE)</f>
        <v>سيد الحاوي 2</v>
      </c>
      <c r="G1684" s="41" t="str">
        <f>IFERROR(VLOOKUP(F1684,mapping!$D$3:$J$200,2,FALSE),0)</f>
        <v xml:space="preserve">عدلي منصور </v>
      </c>
      <c r="H1684" s="41" t="str">
        <f>IFERROR(VLOOKUP(F1684,mapping!$D$3:$J$200,3,FALSE),0)</f>
        <v>سعودي</v>
      </c>
      <c r="I1684" s="41" t="str">
        <f>IFERROR(VLOOKUP(F1684,mapping!$D$3:$J$200,4,FALSE),0)</f>
        <v xml:space="preserve">مدينتي </v>
      </c>
      <c r="J1684" s="41" t="str">
        <f>IFERROR(VLOOKUP(F1684,mapping!$D$3:$J$200,5,FALSE),0)</f>
        <v>اتوبيس 28</v>
      </c>
      <c r="K1684" s="63">
        <f>IF(W1684=mapping!$N$1,IFERROR(VLOOKUP(Table4[[#This Row],[Column1]],mapping!A:L,11,FALSE),0),IF(W1684&gt;mapping!$N$1,IFERROR(VLOOKUP(Table4[[#This Row],[Column1]],mapping!A:L,11,FALSE),0),))</f>
        <v>741</v>
      </c>
      <c r="L1684" s="139">
        <v>1</v>
      </c>
      <c r="M1684" s="60">
        <f>IF(W1684=mapping!$N$1,IFERROR(VLOOKUP(Table4[[#This Row],[Column1]],mapping!A:L,12,FALSE),0),IF(W1684&gt;mapping!$N$1,IFERROR(VLOOKUP(Table4[[#This Row],[Column1]],mapping!A:L,12,FALSE),0),0))</f>
        <v>550</v>
      </c>
      <c r="N1684" s="58">
        <f>Table4[[#This Row],[ سعر اليومية ]]*3%*Table4[[#This Row],[عدد الدورات ]]</f>
        <v>22.23</v>
      </c>
      <c r="O1684" s="56">
        <f>Table4[[#This Row],[ سعر اليومية ]]*Table4[[#This Row],[عدد الدورات ]]-N1684</f>
        <v>718.77</v>
      </c>
      <c r="P1684" s="194"/>
      <c r="Q1684" s="194"/>
      <c r="R1684" s="194"/>
      <c r="S1684" s="58">
        <f>(Table4[[#This Row],[سعر يومية السائق]]*Table4[[#This Row],[عدد الدورات ]])-SUM(Table4[[#This Row],[سلف ]:[خصم ]])+Table4[[#This Row],[اضافي ]]</f>
        <v>550</v>
      </c>
      <c r="U1684" s="58">
        <f>Table4[[#This Row],[ سعر اليومية ]]*Table4[[#This Row],[عدد الدورات ]]-Table4[[#This Row],[سعر يومية السائق]]*L1684</f>
        <v>191</v>
      </c>
      <c r="V1684" s="58">
        <f>U1684-Table4[[#This Row],[W/H  3%]]</f>
        <v>168.77</v>
      </c>
      <c r="W1684" s="66" t="str">
        <f>Table4[[#This Row],[اليوم]]&amp;Table4[[#This Row],[الشهر ]]&amp;Table4[[#This Row],[العام]]</f>
        <v>462026</v>
      </c>
      <c r="X1684" s="66" t="s">
        <v>304</v>
      </c>
    </row>
    <row r="1685" spans="1:24" x14ac:dyDescent="0.3">
      <c r="A1685" s="184">
        <v>4</v>
      </c>
      <c r="B1685" s="184">
        <v>6</v>
      </c>
      <c r="C1685" s="184">
        <v>2026</v>
      </c>
      <c r="D1685" s="184" t="str">
        <f t="shared" si="105"/>
        <v>احمد عويس اضافيالمعادي لوجستيكاابورواش إضافي</v>
      </c>
      <c r="E1685" s="204">
        <v>4012</v>
      </c>
      <c r="F1685" s="41" t="str">
        <f>VLOOKUP(E1685,mapping!C:J,2,FALSE)</f>
        <v>احمد عويس اضافي</v>
      </c>
      <c r="G1685" s="41" t="str">
        <f>IFERROR(VLOOKUP(F1685,mapping!$D$3:$J$200,2,FALSE),0)</f>
        <v xml:space="preserve">المعادي </v>
      </c>
      <c r="H1685" s="41" t="str">
        <f>IFERROR(VLOOKUP(F1685,mapping!$D$3:$J$200,3,FALSE),0)</f>
        <v>لوجستيكا</v>
      </c>
      <c r="I1685" s="41" t="str">
        <f>IFERROR(VLOOKUP(F1685,mapping!$D$3:$J$200,4,FALSE),0)</f>
        <v xml:space="preserve">ابورواش </v>
      </c>
      <c r="J1685" s="41" t="str">
        <f>IFERROR(VLOOKUP(F1685,mapping!$D$3:$J$200,5,FALSE),0)</f>
        <v>إضافي</v>
      </c>
      <c r="K1685" s="63">
        <f>IF(W1685=mapping!$N$1,IFERROR(VLOOKUP(Table4[[#This Row],[Column1]],mapping!A:L,11,FALSE),0),IF(W1685&gt;mapping!$N$1,IFERROR(VLOOKUP(Table4[[#This Row],[Column1]],mapping!A:L,11,FALSE),0),))</f>
        <v>2049</v>
      </c>
      <c r="L1685" s="186">
        <v>0.5</v>
      </c>
      <c r="M1685" s="60">
        <f>IF(W1685=mapping!$N$1,IFERROR(VLOOKUP(Table4[[#This Row],[Column1]],mapping!A:L,12,FALSE),0),IF(W1685&gt;mapping!$N$1,IFERROR(VLOOKUP(Table4[[#This Row],[Column1]],mapping!A:L,12,FALSE),0),0))</f>
        <v>1800</v>
      </c>
      <c r="N1685" s="58">
        <f>Table4[[#This Row],[ سعر اليومية ]]*3%*Table4[[#This Row],[عدد الدورات ]]</f>
        <v>30.734999999999999</v>
      </c>
      <c r="O1685" s="56">
        <f>Table4[[#This Row],[ سعر اليومية ]]*Table4[[#This Row],[عدد الدورات ]]-N1685</f>
        <v>993.76499999999999</v>
      </c>
      <c r="P1685" s="194"/>
      <c r="Q1685" s="194"/>
      <c r="R1685" s="198"/>
      <c r="S1685" s="58">
        <f>(Table4[[#This Row],[سعر يومية السائق]]*Table4[[#This Row],[عدد الدورات ]])-SUM(Table4[[#This Row],[سلف ]:[خصم ]])+Table4[[#This Row],[اضافي ]]</f>
        <v>900</v>
      </c>
      <c r="T1685" s="41" t="s">
        <v>450</v>
      </c>
      <c r="U1685" s="58">
        <f>Table4[[#This Row],[ سعر اليومية ]]*Table4[[#This Row],[عدد الدورات ]]-Table4[[#This Row],[سعر يومية السائق]]*L1685</f>
        <v>124.5</v>
      </c>
      <c r="V1685" s="58">
        <f>U1685-Table4[[#This Row],[W/H  3%]]</f>
        <v>93.765000000000001</v>
      </c>
      <c r="W1685" s="66" t="str">
        <f>Table4[[#This Row],[اليوم]]&amp;Table4[[#This Row],[الشهر ]]&amp;Table4[[#This Row],[العام]]</f>
        <v>462026</v>
      </c>
      <c r="X1685" s="66" t="s">
        <v>304</v>
      </c>
    </row>
    <row r="1686" spans="1:24" s="123" customFormat="1" x14ac:dyDescent="0.3">
      <c r="D1686" s="123" t="e">
        <f t="shared" si="105"/>
        <v>#N/A</v>
      </c>
      <c r="E1686" s="201"/>
      <c r="F1686" s="123" t="e">
        <f>VLOOKUP(E1686,mapping!C:J,2,FALSE)</f>
        <v>#N/A</v>
      </c>
      <c r="G1686" s="123">
        <f>IFERROR(VLOOKUP(F1686,mapping!$D$3:$J$200,2,FALSE),0)</f>
        <v>0</v>
      </c>
      <c r="H1686" s="123">
        <f>IFERROR(VLOOKUP(F1686,mapping!$D$3:$J$200,3,FALSE),0)</f>
        <v>0</v>
      </c>
      <c r="I1686" s="123">
        <f>IFERROR(VLOOKUP(F1686,mapping!$D$3:$J$200,4,FALSE),0)</f>
        <v>0</v>
      </c>
      <c r="J1686" s="123">
        <f>IFERROR(VLOOKUP(F1686,mapping!$D$3:$J$200,5,FALSE),0)</f>
        <v>0</v>
      </c>
      <c r="K1686" s="124">
        <f>IF(W1686=mapping!$N$1,IFERROR(VLOOKUP(Table4[[#This Row],[Column1]],mapping!A:L,11,FALSE),0),IF(W1686&gt;mapping!$N$1,IFERROR(VLOOKUP(Table4[[#This Row],[Column1]],mapping!A:L,11,FALSE),0),))</f>
        <v>0</v>
      </c>
      <c r="L1686" s="140"/>
      <c r="M1686" s="124">
        <f>IF(W1686=mapping!$N$1,IFERROR(VLOOKUP(Table4[[#This Row],[Column1]],mapping!A:L,12,FALSE),0),IF(W1686&gt;mapping!$N$1,IFERROR(VLOOKUP(Table4[[#This Row],[Column1]],mapping!A:L,12,FALSE),0),0))</f>
        <v>0</v>
      </c>
      <c r="N1686" s="125">
        <f>Table4[[#This Row],[ سعر اليومية ]]*3%*Table4[[#This Row],[عدد الدورات ]]</f>
        <v>0</v>
      </c>
      <c r="O1686" s="126">
        <f>Table4[[#This Row],[ سعر اليومية ]]*Table4[[#This Row],[عدد الدورات ]]-N1686</f>
        <v>0</v>
      </c>
      <c r="P1686" s="195"/>
      <c r="Q1686" s="195"/>
      <c r="R1686" s="195"/>
      <c r="S1686" s="125">
        <f>(Table4[[#This Row],[سعر يومية السائق]]*Table4[[#This Row],[عدد الدورات ]])-SUM(Table4[[#This Row],[سلف ]:[خصم ]])+Table4[[#This Row],[اضافي ]]</f>
        <v>0</v>
      </c>
      <c r="U1686" s="125">
        <f>Table4[[#This Row],[ سعر اليومية ]]*Table4[[#This Row],[عدد الدورات ]]-Table4[[#This Row],[سعر يومية السائق]]*L1686</f>
        <v>0</v>
      </c>
      <c r="V1686" s="125">
        <f>U1686-Table4[[#This Row],[W/H  3%]]</f>
        <v>0</v>
      </c>
      <c r="W1686" s="127" t="str">
        <f>Table4[[#This Row],[اليوم]]&amp;Table4[[#This Row],[الشهر ]]&amp;Table4[[#This Row],[العام]]</f>
        <v/>
      </c>
      <c r="X1686" s="127" t="s">
        <v>304</v>
      </c>
    </row>
    <row r="1687" spans="1:24" x14ac:dyDescent="0.3">
      <c r="A1687" s="62">
        <v>5</v>
      </c>
      <c r="B1687" s="62">
        <v>6</v>
      </c>
      <c r="C1687" s="62">
        <v>2026</v>
      </c>
      <c r="D1687" s="41" t="str">
        <f t="shared" si="105"/>
        <v>مصطفي الف مسكنالف مسكن 3 ورديةنجمة هليوبوليسالتجمع اتوبيس 28</v>
      </c>
      <c r="E1687" s="4">
        <v>3000</v>
      </c>
      <c r="F1687" s="41" t="str">
        <f>VLOOKUP(E1687,mapping!C:J,2,FALSE)</f>
        <v>مصطفي الف مسكن</v>
      </c>
      <c r="G1687" s="41" t="str">
        <f>IFERROR(VLOOKUP(F1687,mapping!$D$3:$J$200,2,FALSE),0)</f>
        <v>الف مسكن 3 وردية</v>
      </c>
      <c r="H1687" s="41" t="str">
        <f>IFERROR(VLOOKUP(F1687,mapping!$D$3:$J$200,3,FALSE),0)</f>
        <v>نجمة هليوبوليس</v>
      </c>
      <c r="I1687" s="41" t="str">
        <f>IFERROR(VLOOKUP(F1687,mapping!$D$3:$J$200,4,FALSE),0)</f>
        <v xml:space="preserve">التجمع </v>
      </c>
      <c r="J1687" s="41" t="str">
        <f>IFERROR(VLOOKUP(F1687,mapping!$D$3:$J$200,5,FALSE),0)</f>
        <v>اتوبيس 28</v>
      </c>
      <c r="K1687" s="63">
        <f>IF(W1687=mapping!$N$1,IFERROR(VLOOKUP(Table4[[#This Row],[Column1]],mapping!A:L,11,FALSE),0),IF(W1687&gt;mapping!$N$1,IFERROR(VLOOKUP(Table4[[#This Row],[Column1]],mapping!A:L,11,FALSE),0),))</f>
        <v>4297</v>
      </c>
      <c r="L1687" s="139">
        <v>1</v>
      </c>
      <c r="M1687" s="60">
        <f>IF(W1687=mapping!$N$1,IFERROR(VLOOKUP(Table4[[#This Row],[Column1]],mapping!A:L,12,FALSE),0),IF(W1687&gt;mapping!$N$1,IFERROR(VLOOKUP(Table4[[#This Row],[Column1]],mapping!A:L,12,FALSE),0),0))</f>
        <v>3800</v>
      </c>
      <c r="N1687" s="58">
        <f>Table4[[#This Row],[ سعر اليومية ]]*3%*Table4[[#This Row],[عدد الدورات ]]</f>
        <v>128.91</v>
      </c>
      <c r="O1687" s="56">
        <f>Table4[[#This Row],[ سعر اليومية ]]*Table4[[#This Row],[عدد الدورات ]]-N1687</f>
        <v>4168.09</v>
      </c>
      <c r="P1687" s="194"/>
      <c r="Q1687" s="194"/>
      <c r="R1687" s="194"/>
      <c r="S1687" s="58">
        <f>(Table4[[#This Row],[سعر يومية السائق]]*Table4[[#This Row],[عدد الدورات ]])-SUM(Table4[[#This Row],[سلف ]:[خصم ]])+Table4[[#This Row],[اضافي ]]</f>
        <v>3800</v>
      </c>
      <c r="U1687" s="58">
        <f>Table4[[#This Row],[ سعر اليومية ]]*Table4[[#This Row],[عدد الدورات ]]-Table4[[#This Row],[سعر يومية السائق]]*L1687</f>
        <v>497</v>
      </c>
      <c r="V1687" s="58">
        <f>U1687-Table4[[#This Row],[W/H  3%]]</f>
        <v>368.09000000000003</v>
      </c>
      <c r="W1687" s="66" t="str">
        <f>Table4[[#This Row],[اليوم]]&amp;Table4[[#This Row],[الشهر ]]&amp;Table4[[#This Row],[العام]]</f>
        <v>562026</v>
      </c>
      <c r="X1687" s="66" t="s">
        <v>304</v>
      </c>
    </row>
    <row r="1688" spans="1:24" x14ac:dyDescent="0.3">
      <c r="A1688" s="62">
        <v>5</v>
      </c>
      <c r="B1688" s="62">
        <v>6</v>
      </c>
      <c r="C1688" s="62">
        <v>2026</v>
      </c>
      <c r="D1688" s="41" t="str">
        <f t="shared" si="105"/>
        <v>ممدوح كيلاني1قليوب 3 وردية نجمة هليوبوليسالتجمع اتوبيس 28</v>
      </c>
      <c r="E1688" s="4">
        <v>3002</v>
      </c>
      <c r="F1688" s="41" t="str">
        <f>VLOOKUP(E1688,mapping!C:J,2,FALSE)</f>
        <v>ممدوح كيلاني1</v>
      </c>
      <c r="G1688" s="41" t="str">
        <f>IFERROR(VLOOKUP(F1688,mapping!$D$3:$J$200,2,FALSE),0)</f>
        <v xml:space="preserve">قليوب 3 وردية </v>
      </c>
      <c r="H1688" s="41" t="str">
        <f>IFERROR(VLOOKUP(F1688,mapping!$D$3:$J$200,3,FALSE),0)</f>
        <v>نجمة هليوبوليس</v>
      </c>
      <c r="I1688" s="41" t="str">
        <f>IFERROR(VLOOKUP(F1688,mapping!$D$3:$J$200,4,FALSE),0)</f>
        <v xml:space="preserve">التجمع </v>
      </c>
      <c r="J1688" s="41" t="str">
        <f>IFERROR(VLOOKUP(F1688,mapping!$D$3:$J$200,5,FALSE),0)</f>
        <v>اتوبيس 28</v>
      </c>
      <c r="K1688" s="63">
        <f>IF(W1688=mapping!$N$1,IFERROR(VLOOKUP(Table4[[#This Row],[Column1]],mapping!A:L,11,FALSE),0),IF(W1688&gt;mapping!$N$1,IFERROR(VLOOKUP(Table4[[#This Row],[Column1]],mapping!A:L,11,FALSE),0),))</f>
        <v>4297</v>
      </c>
      <c r="L1688" s="139">
        <v>1</v>
      </c>
      <c r="M1688" s="60">
        <f>IF(W1688=mapping!$N$1,IFERROR(VLOOKUP(Table4[[#This Row],[Column1]],mapping!A:L,12,FALSE),0),IF(W1688&gt;mapping!$N$1,IFERROR(VLOOKUP(Table4[[#This Row],[Column1]],mapping!A:L,12,FALSE),0),0))</f>
        <v>3900</v>
      </c>
      <c r="N1688" s="58">
        <f>Table4[[#This Row],[ سعر اليومية ]]*3%*Table4[[#This Row],[عدد الدورات ]]</f>
        <v>128.91</v>
      </c>
      <c r="O1688" s="56">
        <f>Table4[[#This Row],[ سعر اليومية ]]*Table4[[#This Row],[عدد الدورات ]]-N1688</f>
        <v>4168.09</v>
      </c>
      <c r="P1688" s="194"/>
      <c r="Q1688" s="194"/>
      <c r="R1688" s="194"/>
      <c r="S1688" s="58">
        <f>(Table4[[#This Row],[سعر يومية السائق]]*Table4[[#This Row],[عدد الدورات ]])-SUM(Table4[[#This Row],[سلف ]:[خصم ]])+Table4[[#This Row],[اضافي ]]</f>
        <v>3900</v>
      </c>
      <c r="U1688" s="58">
        <f>Table4[[#This Row],[ سعر اليومية ]]*Table4[[#This Row],[عدد الدورات ]]-Table4[[#This Row],[سعر يومية السائق]]*L1688</f>
        <v>397</v>
      </c>
      <c r="V1688" s="58">
        <f>U1688-Table4[[#This Row],[W/H  3%]]</f>
        <v>268.09000000000003</v>
      </c>
      <c r="W1688" s="66" t="str">
        <f>Table4[[#This Row],[اليوم]]&amp;Table4[[#This Row],[الشهر ]]&amp;Table4[[#This Row],[العام]]</f>
        <v>562026</v>
      </c>
      <c r="X1688" s="66" t="s">
        <v>304</v>
      </c>
    </row>
    <row r="1689" spans="1:24" x14ac:dyDescent="0.3">
      <c r="A1689" s="62">
        <v>5</v>
      </c>
      <c r="B1689" s="62">
        <v>6</v>
      </c>
      <c r="C1689" s="62">
        <v>2026</v>
      </c>
      <c r="D1689" s="41" t="str">
        <f t="shared" si="105"/>
        <v>ممدوح كيلاني3المنيب 3وردية نجمة هليوبوليسالتجمع ميكروباص</v>
      </c>
      <c r="E1689" s="4">
        <v>3004</v>
      </c>
      <c r="F1689" s="41" t="str">
        <f>VLOOKUP(E1689,mapping!C:J,2,FALSE)</f>
        <v>ممدوح كيلاني3</v>
      </c>
      <c r="G1689" s="41" t="str">
        <f>IFERROR(VLOOKUP(F1689,mapping!$D$3:$J$200,2,FALSE),0)</f>
        <v xml:space="preserve">المنيب 3وردية </v>
      </c>
      <c r="H1689" s="41" t="str">
        <f>IFERROR(VLOOKUP(F1689,mapping!$D$3:$J$200,3,FALSE),0)</f>
        <v>نجمة هليوبوليس</v>
      </c>
      <c r="I1689" s="41" t="str">
        <f>IFERROR(VLOOKUP(F1689,mapping!$D$3:$J$200,4,FALSE),0)</f>
        <v xml:space="preserve">التجمع </v>
      </c>
      <c r="J1689" s="41" t="str">
        <f>IFERROR(VLOOKUP(F1689,mapping!$D$3:$J$200,5,FALSE),0)</f>
        <v>ميكروباص</v>
      </c>
      <c r="K1689" s="63">
        <f>IF(W1689=mapping!$N$1,IFERROR(VLOOKUP(Table4[[#This Row],[Column1]],mapping!A:L,11,FALSE),0),IF(W1689&gt;mapping!$N$1,IFERROR(VLOOKUP(Table4[[#This Row],[Column1]],mapping!A:L,11,FALSE),0),))</f>
        <v>3600</v>
      </c>
      <c r="L1689" s="139">
        <v>1</v>
      </c>
      <c r="M1689" s="60">
        <f>IF(W1689=mapping!$N$1,IFERROR(VLOOKUP(Table4[[#This Row],[Column1]],mapping!A:L,12,FALSE),0),IF(W1689&gt;mapping!$N$1,IFERROR(VLOOKUP(Table4[[#This Row],[Column1]],mapping!A:L,12,FALSE),0),0))</f>
        <v>2700</v>
      </c>
      <c r="N1689" s="58">
        <f>Table4[[#This Row],[ سعر اليومية ]]*3%*Table4[[#This Row],[عدد الدورات ]]</f>
        <v>108</v>
      </c>
      <c r="O1689" s="56">
        <f>Table4[[#This Row],[ سعر اليومية ]]*Table4[[#This Row],[عدد الدورات ]]-N1689</f>
        <v>3492</v>
      </c>
      <c r="P1689" s="194"/>
      <c r="Q1689" s="194"/>
      <c r="R1689" s="194"/>
      <c r="S1689" s="58">
        <f>(Table4[[#This Row],[سعر يومية السائق]]*Table4[[#This Row],[عدد الدورات ]])-SUM(Table4[[#This Row],[سلف ]:[خصم ]])+Table4[[#This Row],[اضافي ]]</f>
        <v>2700</v>
      </c>
      <c r="U1689" s="58">
        <f>Table4[[#This Row],[ سعر اليومية ]]*Table4[[#This Row],[عدد الدورات ]]-Table4[[#This Row],[سعر يومية السائق]]*L1689</f>
        <v>900</v>
      </c>
      <c r="V1689" s="58">
        <f>U1689-Table4[[#This Row],[W/H  3%]]</f>
        <v>792</v>
      </c>
      <c r="W1689" s="66" t="str">
        <f>Table4[[#This Row],[اليوم]]&amp;Table4[[#This Row],[الشهر ]]&amp;Table4[[#This Row],[العام]]</f>
        <v>562026</v>
      </c>
      <c r="X1689" s="66" t="s">
        <v>304</v>
      </c>
    </row>
    <row r="1690" spans="1:24" x14ac:dyDescent="0.3">
      <c r="A1690" s="62">
        <v>5</v>
      </c>
      <c r="B1690" s="62">
        <v>6</v>
      </c>
      <c r="C1690" s="62">
        <v>2026</v>
      </c>
      <c r="D1690" s="41" t="str">
        <f t="shared" si="105"/>
        <v>بكرقليوب 1 ورديةنجمة هليوبوليسالتجمع ميكروباص</v>
      </c>
      <c r="E1690" s="4">
        <v>3005</v>
      </c>
      <c r="F1690" s="41" t="str">
        <f>VLOOKUP(E1690,mapping!C:J,2,FALSE)</f>
        <v>بكر</v>
      </c>
      <c r="G1690" s="41" t="str">
        <f>IFERROR(VLOOKUP(F1690,mapping!$D$3:$J$200,2,FALSE),0)</f>
        <v>قليوب 1 وردية</v>
      </c>
      <c r="H1690" s="41" t="str">
        <f>IFERROR(VLOOKUP(F1690,mapping!$D$3:$J$200,3,FALSE),0)</f>
        <v>نجمة هليوبوليس</v>
      </c>
      <c r="I1690" s="41" t="str">
        <f>IFERROR(VLOOKUP(F1690,mapping!$D$3:$J$200,4,FALSE),0)</f>
        <v xml:space="preserve">التجمع </v>
      </c>
      <c r="J1690" s="41" t="str">
        <f>IFERROR(VLOOKUP(F1690,mapping!$D$3:$J$200,5,FALSE),0)</f>
        <v>ميكروباص</v>
      </c>
      <c r="K1690" s="63">
        <f>IF(W1690=mapping!$N$1,IFERROR(VLOOKUP(Table4[[#This Row],[Column1]],mapping!A:L,11,FALSE),0),IF(W1690&gt;mapping!$N$1,IFERROR(VLOOKUP(Table4[[#This Row],[Column1]],mapping!A:L,11,FALSE),0),))</f>
        <v>1400</v>
      </c>
      <c r="L1690" s="139">
        <v>1</v>
      </c>
      <c r="M1690" s="60">
        <f>IF(W1690=mapping!$N$1,IFERROR(VLOOKUP(Table4[[#This Row],[Column1]],mapping!A:L,12,FALSE),0),IF(W1690&gt;mapping!$N$1,IFERROR(VLOOKUP(Table4[[#This Row],[Column1]],mapping!A:L,12,FALSE),0),0))</f>
        <v>1200</v>
      </c>
      <c r="N1690" s="58">
        <f>Table4[[#This Row],[ سعر اليومية ]]*3%*Table4[[#This Row],[عدد الدورات ]]</f>
        <v>42</v>
      </c>
      <c r="O1690" s="56">
        <f>Table4[[#This Row],[ سعر اليومية ]]*Table4[[#This Row],[عدد الدورات ]]-N1690</f>
        <v>1358</v>
      </c>
      <c r="P1690" s="194"/>
      <c r="Q1690" s="194"/>
      <c r="R1690" s="194"/>
      <c r="S1690" s="58">
        <f>(Table4[[#This Row],[سعر يومية السائق]]*Table4[[#This Row],[عدد الدورات ]])-SUM(Table4[[#This Row],[سلف ]:[خصم ]])+Table4[[#This Row],[اضافي ]]</f>
        <v>1200</v>
      </c>
      <c r="U1690" s="58">
        <f>Table4[[#This Row],[ سعر اليومية ]]*Table4[[#This Row],[عدد الدورات ]]-Table4[[#This Row],[سعر يومية السائق]]*L1690</f>
        <v>200</v>
      </c>
      <c r="V1690" s="58">
        <f>U1690-Table4[[#This Row],[W/H  3%]]</f>
        <v>158</v>
      </c>
      <c r="W1690" s="66" t="str">
        <f>Table4[[#This Row],[اليوم]]&amp;Table4[[#This Row],[الشهر ]]&amp;Table4[[#This Row],[العام]]</f>
        <v>562026</v>
      </c>
      <c r="X1690" s="66" t="s">
        <v>304</v>
      </c>
    </row>
    <row r="1691" spans="1:24" x14ac:dyDescent="0.3">
      <c r="A1691" s="62">
        <v>5</v>
      </c>
      <c r="B1691" s="62">
        <v>6</v>
      </c>
      <c r="C1691" s="62">
        <v>2026</v>
      </c>
      <c r="D1691" s="41" t="str">
        <f t="shared" si="105"/>
        <v>عبد الرحمن1الهرم سعوديدريماتوبيس 28</v>
      </c>
      <c r="E1691" s="4">
        <v>5003</v>
      </c>
      <c r="F1691" s="41" t="str">
        <f>VLOOKUP(E1691,mapping!C:J,2,FALSE)</f>
        <v>عبد الرحمن1</v>
      </c>
      <c r="G1691" s="41" t="str">
        <f>IFERROR(VLOOKUP(F1691,mapping!$D$3:$J$200,2,FALSE),0)</f>
        <v xml:space="preserve">الهرم </v>
      </c>
      <c r="H1691" s="41" t="str">
        <f>IFERROR(VLOOKUP(F1691,mapping!$D$3:$J$200,3,FALSE),0)</f>
        <v>سعودي</v>
      </c>
      <c r="I1691" s="41" t="str">
        <f>IFERROR(VLOOKUP(F1691,mapping!$D$3:$J$200,4,FALSE),0)</f>
        <v>دريم</v>
      </c>
      <c r="J1691" s="41" t="str">
        <f>IFERROR(VLOOKUP(F1691,mapping!$D$3:$J$200,5,FALSE),0)</f>
        <v>اتوبيس 28</v>
      </c>
      <c r="K1691" s="63">
        <f>IF(W1691=mapping!$N$1,IFERROR(VLOOKUP(Table4[[#This Row],[Column1]],mapping!A:L,11,FALSE),0),IF(W1691&gt;mapping!$N$1,IFERROR(VLOOKUP(Table4[[#This Row],[Column1]],mapping!A:L,11,FALSE),0),))</f>
        <v>994</v>
      </c>
      <c r="L1691" s="139">
        <v>1</v>
      </c>
      <c r="M1691" s="60">
        <f>IF(W1691=mapping!$N$1,IFERROR(VLOOKUP(Table4[[#This Row],[Column1]],mapping!A:L,12,FALSE),0),IF(W1691&gt;mapping!$N$1,IFERROR(VLOOKUP(Table4[[#This Row],[Column1]],mapping!A:L,12,FALSE),0),0))</f>
        <v>850</v>
      </c>
      <c r="N1691" s="58">
        <f>Table4[[#This Row],[ سعر اليومية ]]*3%*Table4[[#This Row],[عدد الدورات ]]</f>
        <v>29.82</v>
      </c>
      <c r="O1691" s="56">
        <f>Table4[[#This Row],[ سعر اليومية ]]*Table4[[#This Row],[عدد الدورات ]]-N1691</f>
        <v>964.18</v>
      </c>
      <c r="P1691" s="194"/>
      <c r="Q1691" s="194"/>
      <c r="R1691" s="194"/>
      <c r="S1691" s="58">
        <f>(Table4[[#This Row],[سعر يومية السائق]]*Table4[[#This Row],[عدد الدورات ]])-SUM(Table4[[#This Row],[سلف ]:[خصم ]])+Table4[[#This Row],[اضافي ]]</f>
        <v>850</v>
      </c>
      <c r="U1691" s="58">
        <f>Table4[[#This Row],[ سعر اليومية ]]*Table4[[#This Row],[عدد الدورات ]]-Table4[[#This Row],[سعر يومية السائق]]*L1691</f>
        <v>144</v>
      </c>
      <c r="V1691" s="58">
        <f>U1691-Table4[[#This Row],[W/H  3%]]</f>
        <v>114.18</v>
      </c>
      <c r="W1691" s="66" t="str">
        <f>Table4[[#This Row],[اليوم]]&amp;Table4[[#This Row],[الشهر ]]&amp;Table4[[#This Row],[العام]]</f>
        <v>562026</v>
      </c>
      <c r="X1691" s="66" t="s">
        <v>304</v>
      </c>
    </row>
    <row r="1692" spans="1:24" x14ac:dyDescent="0.3">
      <c r="A1692" s="62">
        <v>5</v>
      </c>
      <c r="B1692" s="62">
        <v>6</v>
      </c>
      <c r="C1692" s="62">
        <v>2026</v>
      </c>
      <c r="D1692" s="41" t="str">
        <f t="shared" si="105"/>
        <v>عبد الرحمن2المؤسسةسعوديدريماتوبيس 28</v>
      </c>
      <c r="E1692" s="4">
        <v>5004</v>
      </c>
      <c r="F1692" s="41" t="str">
        <f>VLOOKUP(E1692,mapping!C:J,2,FALSE)</f>
        <v>عبد الرحمن2</v>
      </c>
      <c r="G1692" s="41" t="str">
        <f>IFERROR(VLOOKUP(F1692,mapping!$D$3:$J$200,2,FALSE),0)</f>
        <v>المؤسسة</v>
      </c>
      <c r="H1692" s="41" t="str">
        <f>IFERROR(VLOOKUP(F1692,mapping!$D$3:$J$200,3,FALSE),0)</f>
        <v>سعودي</v>
      </c>
      <c r="I1692" s="41" t="str">
        <f>IFERROR(VLOOKUP(F1692,mapping!$D$3:$J$200,4,FALSE),0)</f>
        <v>دريم</v>
      </c>
      <c r="J1692" s="41" t="str">
        <f>IFERROR(VLOOKUP(F1692,mapping!$D$3:$J$200,5,FALSE),0)</f>
        <v>اتوبيس 28</v>
      </c>
      <c r="K1692" s="63">
        <f>IF(W1692=mapping!$N$1,IFERROR(VLOOKUP(Table4[[#This Row],[Column1]],mapping!A:L,11,FALSE),0),IF(W1692&gt;mapping!$N$1,IFERROR(VLOOKUP(Table4[[#This Row],[Column1]],mapping!A:L,11,FALSE),0),))</f>
        <v>994</v>
      </c>
      <c r="L1692" s="139">
        <v>1</v>
      </c>
      <c r="M1692" s="60">
        <f>IF(W1692=mapping!$N$1,IFERROR(VLOOKUP(Table4[[#This Row],[Column1]],mapping!A:L,12,FALSE),0),IF(W1692&gt;mapping!$N$1,IFERROR(VLOOKUP(Table4[[#This Row],[Column1]],mapping!A:L,12,FALSE),0),0))</f>
        <v>850</v>
      </c>
      <c r="N1692" s="58">
        <f>Table4[[#This Row],[ سعر اليومية ]]*3%*Table4[[#This Row],[عدد الدورات ]]</f>
        <v>29.82</v>
      </c>
      <c r="O1692" s="56">
        <f>Table4[[#This Row],[ سعر اليومية ]]*Table4[[#This Row],[عدد الدورات ]]-N1692</f>
        <v>964.18</v>
      </c>
      <c r="P1692" s="194"/>
      <c r="Q1692" s="194"/>
      <c r="R1692" s="194"/>
      <c r="S1692" s="58">
        <f>(Table4[[#This Row],[سعر يومية السائق]]*Table4[[#This Row],[عدد الدورات ]])-SUM(Table4[[#This Row],[سلف ]:[خصم ]])+Table4[[#This Row],[اضافي ]]</f>
        <v>850</v>
      </c>
      <c r="U1692" s="58">
        <f>Table4[[#This Row],[ سعر اليومية ]]*Table4[[#This Row],[عدد الدورات ]]-Table4[[#This Row],[سعر يومية السائق]]*L1692</f>
        <v>144</v>
      </c>
      <c r="V1692" s="58">
        <f>U1692-Table4[[#This Row],[W/H  3%]]</f>
        <v>114.18</v>
      </c>
      <c r="W1692" s="66" t="str">
        <f>Table4[[#This Row],[اليوم]]&amp;Table4[[#This Row],[الشهر ]]&amp;Table4[[#This Row],[العام]]</f>
        <v>562026</v>
      </c>
      <c r="X1692" s="66" t="s">
        <v>304</v>
      </c>
    </row>
    <row r="1693" spans="1:24" x14ac:dyDescent="0.3">
      <c r="A1693" s="62">
        <v>5</v>
      </c>
      <c r="B1693" s="62">
        <v>6</v>
      </c>
      <c r="C1693" s="62">
        <v>2026</v>
      </c>
      <c r="D1693" s="41" t="str">
        <f t="shared" si="105"/>
        <v>فرج 1حلوانسعوديهايد باركاتوبيس 28</v>
      </c>
      <c r="E1693" s="4">
        <v>5005</v>
      </c>
      <c r="F1693" s="41" t="str">
        <f>VLOOKUP(E1693,mapping!C:J,2,FALSE)</f>
        <v>فرج 1</v>
      </c>
      <c r="G1693" s="41" t="str">
        <f>IFERROR(VLOOKUP(F1693,mapping!$D$3:$J$200,2,FALSE),0)</f>
        <v>حلوان</v>
      </c>
      <c r="H1693" s="41" t="str">
        <f>IFERROR(VLOOKUP(F1693,mapping!$D$3:$J$200,3,FALSE),0)</f>
        <v>سعودي</v>
      </c>
      <c r="I1693" s="41" t="str">
        <f>IFERROR(VLOOKUP(F1693,mapping!$D$3:$J$200,4,FALSE),0)</f>
        <v>هايد بارك</v>
      </c>
      <c r="J1693" s="41" t="str">
        <f>IFERROR(VLOOKUP(F1693,mapping!$D$3:$J$200,5,FALSE),0)</f>
        <v>اتوبيس 28</v>
      </c>
      <c r="K1693" s="63">
        <f>IF(W1693=mapping!$N$1,IFERROR(VLOOKUP(Table4[[#This Row],[Column1]],mapping!A:L,11,FALSE),0),IF(W1693&gt;mapping!$N$1,IFERROR(VLOOKUP(Table4[[#This Row],[Column1]],mapping!A:L,11,FALSE),0),))</f>
        <v>4634</v>
      </c>
      <c r="L1693" s="139">
        <v>1</v>
      </c>
      <c r="M1693" s="60">
        <f>IF(W1693=mapping!$N$1,IFERROR(VLOOKUP(Table4[[#This Row],[Column1]],mapping!A:L,12,FALSE),0),IF(W1693&gt;mapping!$N$1,IFERROR(VLOOKUP(Table4[[#This Row],[Column1]],mapping!A:L,12,FALSE),0),0))</f>
        <v>3750</v>
      </c>
      <c r="N1693" s="58">
        <f>Table4[[#This Row],[ سعر اليومية ]]*3%*Table4[[#This Row],[عدد الدورات ]]</f>
        <v>139.01999999999998</v>
      </c>
      <c r="O1693" s="56">
        <f>Table4[[#This Row],[ سعر اليومية ]]*Table4[[#This Row],[عدد الدورات ]]-N1693</f>
        <v>4494.9799999999996</v>
      </c>
      <c r="P1693" s="194"/>
      <c r="Q1693" s="194"/>
      <c r="R1693" s="194"/>
      <c r="S1693" s="58">
        <f>(Table4[[#This Row],[سعر يومية السائق]]*Table4[[#This Row],[عدد الدورات ]])-SUM(Table4[[#This Row],[سلف ]:[خصم ]])+Table4[[#This Row],[اضافي ]]</f>
        <v>3750</v>
      </c>
      <c r="U1693" s="58">
        <f>Table4[[#This Row],[ سعر اليومية ]]*Table4[[#This Row],[عدد الدورات ]]-Table4[[#This Row],[سعر يومية السائق]]*L1693</f>
        <v>884</v>
      </c>
      <c r="V1693" s="58">
        <f>U1693-Table4[[#This Row],[W/H  3%]]</f>
        <v>744.98</v>
      </c>
      <c r="W1693" s="66" t="str">
        <f>Table4[[#This Row],[اليوم]]&amp;Table4[[#This Row],[الشهر ]]&amp;Table4[[#This Row],[العام]]</f>
        <v>562026</v>
      </c>
      <c r="X1693" s="66" t="s">
        <v>304</v>
      </c>
    </row>
    <row r="1694" spans="1:24" x14ac:dyDescent="0.3">
      <c r="A1694" s="62">
        <v>5</v>
      </c>
      <c r="B1694" s="62">
        <v>6</v>
      </c>
      <c r="C1694" s="62">
        <v>2026</v>
      </c>
      <c r="D1694" s="41" t="str">
        <f t="shared" si="105"/>
        <v>فرج 6حلوان مبيتسعوديهايد باركاتوبيس 28</v>
      </c>
      <c r="E1694" s="4">
        <v>5029</v>
      </c>
      <c r="F1694" s="41" t="str">
        <f>VLOOKUP(E1694,mapping!C:J,2,FALSE)</f>
        <v>فرج 6</v>
      </c>
      <c r="G1694" s="41" t="str">
        <f>IFERROR(VLOOKUP(F1694,mapping!$D$3:$J$200,2,FALSE),0)</f>
        <v>حلوان مبيت</v>
      </c>
      <c r="H1694" s="41" t="str">
        <f>IFERROR(VLOOKUP(F1694,mapping!$D$3:$J$200,3,FALSE),0)</f>
        <v>سعودي</v>
      </c>
      <c r="I1694" s="41" t="str">
        <f>IFERROR(VLOOKUP(F1694,mapping!$D$3:$J$200,4,FALSE),0)</f>
        <v>هايد بارك</v>
      </c>
      <c r="J1694" s="41" t="str">
        <f>IFERROR(VLOOKUP(F1694,mapping!$D$3:$J$200,5,FALSE),0)</f>
        <v>اتوبيس 28</v>
      </c>
      <c r="K1694" s="63">
        <f>IF(W1694=mapping!$N$1,IFERROR(VLOOKUP(Table4[[#This Row],[Column1]],mapping!A:L,11,FALSE),0),IF(W1694&gt;mapping!$N$1,IFERROR(VLOOKUP(Table4[[#This Row],[Column1]],mapping!A:L,11,FALSE),0),))</f>
        <v>1482</v>
      </c>
      <c r="L1694" s="139">
        <v>1</v>
      </c>
      <c r="M1694" s="60">
        <f>IF(W1694=mapping!$N$1,IFERROR(VLOOKUP(Table4[[#This Row],[Column1]],mapping!A:L,12,FALSE),0),IF(W1694&gt;mapping!$N$1,IFERROR(VLOOKUP(Table4[[#This Row],[Column1]],mapping!A:L,12,FALSE),0),0))</f>
        <v>750</v>
      </c>
      <c r="N1694" s="58">
        <f>Table4[[#This Row],[ سعر اليومية ]]*3%*Table4[[#This Row],[عدد الدورات ]]</f>
        <v>44.46</v>
      </c>
      <c r="O1694" s="56">
        <f>Table4[[#This Row],[ سعر اليومية ]]*Table4[[#This Row],[عدد الدورات ]]-N1694</f>
        <v>1437.54</v>
      </c>
      <c r="P1694" s="194"/>
      <c r="Q1694" s="194"/>
      <c r="R1694" s="194"/>
      <c r="S1694" s="58">
        <f>(Table4[[#This Row],[سعر يومية السائق]]*Table4[[#This Row],[عدد الدورات ]])-SUM(Table4[[#This Row],[سلف ]:[خصم ]])+Table4[[#This Row],[اضافي ]]</f>
        <v>750</v>
      </c>
      <c r="U1694" s="58">
        <f>Table4[[#This Row],[ سعر اليومية ]]*Table4[[#This Row],[عدد الدورات ]]-Table4[[#This Row],[سعر يومية السائق]]*L1694</f>
        <v>732</v>
      </c>
      <c r="V1694" s="58">
        <f>U1694-Table4[[#This Row],[W/H  3%]]</f>
        <v>687.54</v>
      </c>
      <c r="W1694" s="66" t="str">
        <f>Table4[[#This Row],[اليوم]]&amp;Table4[[#This Row],[الشهر ]]&amp;Table4[[#This Row],[العام]]</f>
        <v>562026</v>
      </c>
      <c r="X1694" s="66" t="s">
        <v>304</v>
      </c>
    </row>
    <row r="1695" spans="1:24" x14ac:dyDescent="0.3">
      <c r="A1695" s="62">
        <v>5</v>
      </c>
      <c r="B1695" s="62">
        <v>6</v>
      </c>
      <c r="C1695" s="62">
        <v>2026</v>
      </c>
      <c r="D1695" s="41" t="str">
        <f t="shared" si="105"/>
        <v>ممدوح كيلاني 3القومية سعوديهايد باركميكروباص صيني</v>
      </c>
      <c r="E1695" s="4">
        <v>5006</v>
      </c>
      <c r="F1695" s="41" t="str">
        <f>VLOOKUP(E1695,mapping!C:J,2,FALSE)</f>
        <v>ممدوح كيلاني 3</v>
      </c>
      <c r="G1695" s="41" t="str">
        <f>IFERROR(VLOOKUP(F1695,mapping!$D$3:$J$200,2,FALSE),0)</f>
        <v xml:space="preserve">القومية </v>
      </c>
      <c r="H1695" s="41" t="str">
        <f>IFERROR(VLOOKUP(F1695,mapping!$D$3:$J$200,3,FALSE),0)</f>
        <v>سعودي</v>
      </c>
      <c r="I1695" s="41" t="str">
        <f>IFERROR(VLOOKUP(F1695,mapping!$D$3:$J$200,4,FALSE),0)</f>
        <v>هايد بارك</v>
      </c>
      <c r="J1695" s="41" t="str">
        <f>IFERROR(VLOOKUP(F1695,mapping!$D$3:$J$200,5,FALSE),0)</f>
        <v>ميكروباص صيني</v>
      </c>
      <c r="K1695" s="63">
        <f>IF(W1695=mapping!$N$1,IFERROR(VLOOKUP(Table4[[#This Row],[Column1]],mapping!A:L,11,FALSE),0),IF(W1695&gt;mapping!$N$1,IFERROR(VLOOKUP(Table4[[#This Row],[Column1]],mapping!A:L,11,FALSE),0),))</f>
        <v>2965</v>
      </c>
      <c r="L1695" s="139">
        <v>1</v>
      </c>
      <c r="M1695" s="60">
        <f>IF(W1695=mapping!$N$1,IFERROR(VLOOKUP(Table4[[#This Row],[Column1]],mapping!A:L,12,FALSE),0),IF(W1695&gt;mapping!$N$1,IFERROR(VLOOKUP(Table4[[#This Row],[Column1]],mapping!A:L,12,FALSE),0),0))</f>
        <v>2500</v>
      </c>
      <c r="N1695" s="58">
        <f>Table4[[#This Row],[ سعر اليومية ]]*3%*Table4[[#This Row],[عدد الدورات ]]</f>
        <v>88.95</v>
      </c>
      <c r="O1695" s="56">
        <f>Table4[[#This Row],[ سعر اليومية ]]*Table4[[#This Row],[عدد الدورات ]]-N1695</f>
        <v>2876.05</v>
      </c>
      <c r="P1695" s="194"/>
      <c r="Q1695" s="194"/>
      <c r="R1695" s="194"/>
      <c r="S1695" s="58">
        <f>(Table4[[#This Row],[سعر يومية السائق]]*Table4[[#This Row],[عدد الدورات ]])-SUM(Table4[[#This Row],[سلف ]:[خصم ]])+Table4[[#This Row],[اضافي ]]</f>
        <v>2500</v>
      </c>
      <c r="U1695" s="58">
        <f>Table4[[#This Row],[ سعر اليومية ]]*Table4[[#This Row],[عدد الدورات ]]-Table4[[#This Row],[سعر يومية السائق]]*L1695</f>
        <v>465</v>
      </c>
      <c r="V1695" s="58">
        <f>U1695-Table4[[#This Row],[W/H  3%]]</f>
        <v>376.05</v>
      </c>
      <c r="W1695" s="66" t="str">
        <f>Table4[[#This Row],[اليوم]]&amp;Table4[[#This Row],[الشهر ]]&amp;Table4[[#This Row],[العام]]</f>
        <v>562026</v>
      </c>
      <c r="X1695" s="66" t="s">
        <v>304</v>
      </c>
    </row>
    <row r="1696" spans="1:24" x14ac:dyDescent="0.3">
      <c r="A1696" s="62">
        <v>5</v>
      </c>
      <c r="B1696" s="62">
        <v>6</v>
      </c>
      <c r="C1696" s="62">
        <v>2026</v>
      </c>
      <c r="D1696" s="41" t="str">
        <f t="shared" si="105"/>
        <v>محمد جمال طوسونالمنيبسعوديهايد باركاتوبيس 28</v>
      </c>
      <c r="E1696" s="4">
        <v>5025</v>
      </c>
      <c r="F1696" s="41" t="str">
        <f>VLOOKUP(E1696,mapping!C:J,2,FALSE)</f>
        <v>محمد جمال طوسون</v>
      </c>
      <c r="G1696" s="41" t="str">
        <f>IFERROR(VLOOKUP(F1696,mapping!$D$3:$J$200,2,FALSE),0)</f>
        <v>المنيب</v>
      </c>
      <c r="H1696" s="41" t="str">
        <f>IFERROR(VLOOKUP(F1696,mapping!$D$3:$J$200,3,FALSE),0)</f>
        <v>سعودي</v>
      </c>
      <c r="I1696" s="41" t="str">
        <f>IFERROR(VLOOKUP(F1696,mapping!$D$3:$J$200,4,FALSE),0)</f>
        <v>هايد بارك</v>
      </c>
      <c r="J1696" s="41" t="str">
        <f>IFERROR(VLOOKUP(F1696,mapping!$D$3:$J$200,5,FALSE),0)</f>
        <v>اتوبيس 28</v>
      </c>
      <c r="K1696" s="63">
        <f>IF(W1696=mapping!$N$1,IFERROR(VLOOKUP(Table4[[#This Row],[Column1]],mapping!A:L,11,FALSE),0),IF(W1696&gt;mapping!$N$1,IFERROR(VLOOKUP(Table4[[#This Row],[Column1]],mapping!A:L,11,FALSE),0),))</f>
        <v>4634</v>
      </c>
      <c r="L1696" s="139">
        <v>1</v>
      </c>
      <c r="M1696" s="60">
        <f>IF(W1696=mapping!$N$1,IFERROR(VLOOKUP(Table4[[#This Row],[Column1]],mapping!A:L,12,FALSE),0),IF(W1696&gt;mapping!$N$1,IFERROR(VLOOKUP(Table4[[#This Row],[Column1]],mapping!A:L,12,FALSE),0),0))</f>
        <v>3800</v>
      </c>
      <c r="N1696" s="58">
        <f>Table4[[#This Row],[ سعر اليومية ]]*3%*Table4[[#This Row],[عدد الدورات ]]</f>
        <v>139.01999999999998</v>
      </c>
      <c r="O1696" s="56">
        <f>Table4[[#This Row],[ سعر اليومية ]]*Table4[[#This Row],[عدد الدورات ]]-N1696</f>
        <v>4494.9799999999996</v>
      </c>
      <c r="P1696" s="194"/>
      <c r="Q1696" s="194"/>
      <c r="R1696" s="194"/>
      <c r="S1696" s="58">
        <f>(Table4[[#This Row],[سعر يومية السائق]]*Table4[[#This Row],[عدد الدورات ]])-SUM(Table4[[#This Row],[سلف ]:[خصم ]])+Table4[[#This Row],[اضافي ]]</f>
        <v>3800</v>
      </c>
      <c r="U1696" s="58">
        <f>Table4[[#This Row],[ سعر اليومية ]]*Table4[[#This Row],[عدد الدورات ]]-Table4[[#This Row],[سعر يومية السائق]]*L1696</f>
        <v>834</v>
      </c>
      <c r="V1696" s="58">
        <f>U1696-Table4[[#This Row],[W/H  3%]]</f>
        <v>694.98</v>
      </c>
      <c r="W1696" s="66" t="str">
        <f>Table4[[#This Row],[اليوم]]&amp;Table4[[#This Row],[الشهر ]]&amp;Table4[[#This Row],[العام]]</f>
        <v>562026</v>
      </c>
      <c r="X1696" s="66" t="s">
        <v>304</v>
      </c>
    </row>
    <row r="1697" spans="1:24" x14ac:dyDescent="0.3">
      <c r="A1697" s="62">
        <v>5</v>
      </c>
      <c r="B1697" s="62">
        <v>6</v>
      </c>
      <c r="C1697" s="62">
        <v>2026</v>
      </c>
      <c r="D1697" s="41" t="str">
        <f t="shared" si="105"/>
        <v>مصطفي رشدي1المنيب 2 ورديةسعوديميفيداميكروباص صيني</v>
      </c>
      <c r="E1697" s="4">
        <v>5007</v>
      </c>
      <c r="F1697" s="41" t="str">
        <f>VLOOKUP(E1697,mapping!C:J,2,FALSE)</f>
        <v>مصطفي رشدي1</v>
      </c>
      <c r="G1697" s="41" t="str">
        <f>IFERROR(VLOOKUP(F1697,mapping!$D$3:$J$200,2,FALSE),0)</f>
        <v>المنيب 2 وردية</v>
      </c>
      <c r="H1697" s="41" t="str">
        <f>IFERROR(VLOOKUP(F1697,mapping!$D$3:$J$200,3,FALSE),0)</f>
        <v>سعودي</v>
      </c>
      <c r="I1697" s="41" t="str">
        <f>IFERROR(VLOOKUP(F1697,mapping!$D$3:$J$200,4,FALSE),0)</f>
        <v>ميفيدا</v>
      </c>
      <c r="J1697" s="41" t="str">
        <f>IFERROR(VLOOKUP(F1697,mapping!$D$3:$J$200,5,FALSE),0)</f>
        <v>ميكروباص صيني</v>
      </c>
      <c r="K1697" s="63">
        <f>IF(W1697=mapping!$N$1,IFERROR(VLOOKUP(Table4[[#This Row],[Column1]],mapping!A:L,11,FALSE),0),IF(W1697&gt;mapping!$N$1,IFERROR(VLOOKUP(Table4[[#This Row],[Column1]],mapping!A:L,11,FALSE),0),))</f>
        <v>2965</v>
      </c>
      <c r="L1697" s="139">
        <v>1</v>
      </c>
      <c r="M1697" s="60">
        <f>IF(W1697=mapping!$N$1,IFERROR(VLOOKUP(Table4[[#This Row],[Column1]],mapping!A:L,12,FALSE),0),IF(W1697&gt;mapping!$N$1,IFERROR(VLOOKUP(Table4[[#This Row],[Column1]],mapping!A:L,12,FALSE),0),0))</f>
        <v>2150</v>
      </c>
      <c r="N1697" s="58">
        <f>Table4[[#This Row],[ سعر اليومية ]]*3%*Table4[[#This Row],[عدد الدورات ]]</f>
        <v>88.95</v>
      </c>
      <c r="O1697" s="56">
        <f>Table4[[#This Row],[ سعر اليومية ]]*Table4[[#This Row],[عدد الدورات ]]-N1697</f>
        <v>2876.05</v>
      </c>
      <c r="P1697" s="194"/>
      <c r="Q1697" s="194"/>
      <c r="R1697" s="194"/>
      <c r="S1697" s="58">
        <f>(Table4[[#This Row],[سعر يومية السائق]]*Table4[[#This Row],[عدد الدورات ]])-SUM(Table4[[#This Row],[سلف ]:[خصم ]])+Table4[[#This Row],[اضافي ]]</f>
        <v>2150</v>
      </c>
      <c r="U1697" s="58">
        <f>Table4[[#This Row],[ سعر اليومية ]]*Table4[[#This Row],[عدد الدورات ]]-Table4[[#This Row],[سعر يومية السائق]]*L1697</f>
        <v>815</v>
      </c>
      <c r="V1697" s="58">
        <f>U1697-Table4[[#This Row],[W/H  3%]]</f>
        <v>726.05</v>
      </c>
      <c r="W1697" s="66" t="str">
        <f>Table4[[#This Row],[اليوم]]&amp;Table4[[#This Row],[الشهر ]]&amp;Table4[[#This Row],[العام]]</f>
        <v>562026</v>
      </c>
      <c r="X1697" s="66" t="s">
        <v>304</v>
      </c>
    </row>
    <row r="1698" spans="1:24" x14ac:dyDescent="0.3">
      <c r="A1698" s="62">
        <v>5</v>
      </c>
      <c r="B1698" s="62">
        <v>6</v>
      </c>
      <c r="C1698" s="62">
        <v>2026</v>
      </c>
      <c r="D1698" s="41" t="str">
        <f t="shared" si="105"/>
        <v>فرج 2حلوان 2 ورديةسعوديميفيداميكروباص صيني</v>
      </c>
      <c r="E1698" s="4">
        <v>5009</v>
      </c>
      <c r="F1698" s="41" t="str">
        <f>VLOOKUP(E1698,mapping!C:J,2,FALSE)</f>
        <v>فرج 2</v>
      </c>
      <c r="G1698" s="41" t="str">
        <f>IFERROR(VLOOKUP(F1698,mapping!$D$3:$J$200,2,FALSE),0)</f>
        <v>حلوان 2 وردية</v>
      </c>
      <c r="H1698" s="41" t="str">
        <f>IFERROR(VLOOKUP(F1698,mapping!$D$3:$J$200,3,FALSE),0)</f>
        <v>سعودي</v>
      </c>
      <c r="I1698" s="41" t="str">
        <f>IFERROR(VLOOKUP(F1698,mapping!$D$3:$J$200,4,FALSE),0)</f>
        <v>ميفيدا</v>
      </c>
      <c r="J1698" s="41" t="str">
        <f>IFERROR(VLOOKUP(F1698,mapping!$D$3:$J$200,5,FALSE),0)</f>
        <v>ميكروباص صيني</v>
      </c>
      <c r="K1698" s="63">
        <f>IF(W1698=mapping!$N$1,IFERROR(VLOOKUP(Table4[[#This Row],[Column1]],mapping!A:L,11,FALSE),0),IF(W1698&gt;mapping!$N$1,IFERROR(VLOOKUP(Table4[[#This Row],[Column1]],mapping!A:L,11,FALSE),0),))</f>
        <v>2965</v>
      </c>
      <c r="L1698" s="139">
        <v>1</v>
      </c>
      <c r="M1698" s="60">
        <f>IF(W1698=mapping!$N$1,IFERROR(VLOOKUP(Table4[[#This Row],[Column1]],mapping!A:L,12,FALSE),0),IF(W1698&gt;mapping!$N$1,IFERROR(VLOOKUP(Table4[[#This Row],[Column1]],mapping!A:L,12,FALSE),0),0))</f>
        <v>2250</v>
      </c>
      <c r="N1698" s="58">
        <f>Table4[[#This Row],[ سعر اليومية ]]*3%*Table4[[#This Row],[عدد الدورات ]]</f>
        <v>88.95</v>
      </c>
      <c r="O1698" s="56">
        <f>Table4[[#This Row],[ سعر اليومية ]]*Table4[[#This Row],[عدد الدورات ]]-N1698</f>
        <v>2876.05</v>
      </c>
      <c r="P1698" s="194"/>
      <c r="Q1698" s="194"/>
      <c r="R1698" s="194"/>
      <c r="S1698" s="58">
        <f>(Table4[[#This Row],[سعر يومية السائق]]*Table4[[#This Row],[عدد الدورات ]])-SUM(Table4[[#This Row],[سلف ]:[خصم ]])+Table4[[#This Row],[اضافي ]]</f>
        <v>2250</v>
      </c>
      <c r="U1698" s="58">
        <f>Table4[[#This Row],[ سعر اليومية ]]*Table4[[#This Row],[عدد الدورات ]]-Table4[[#This Row],[سعر يومية السائق]]*L1698</f>
        <v>715</v>
      </c>
      <c r="V1698" s="58">
        <f>U1698-Table4[[#This Row],[W/H  3%]]</f>
        <v>626.04999999999995</v>
      </c>
      <c r="W1698" s="66" t="str">
        <f>Table4[[#This Row],[اليوم]]&amp;Table4[[#This Row],[الشهر ]]&amp;Table4[[#This Row],[العام]]</f>
        <v>562026</v>
      </c>
      <c r="X1698" s="66" t="s">
        <v>304</v>
      </c>
    </row>
    <row r="1699" spans="1:24" x14ac:dyDescent="0.3">
      <c r="A1699" s="62">
        <v>5</v>
      </c>
      <c r="B1699" s="62">
        <v>6</v>
      </c>
      <c r="C1699" s="62">
        <v>2026</v>
      </c>
      <c r="D1699" s="41" t="str">
        <f t="shared" si="105"/>
        <v>فرج 3حلوان 2 ورديةسعوديالقطاميةاتوبيس 28</v>
      </c>
      <c r="E1699" s="4">
        <v>5010</v>
      </c>
      <c r="F1699" s="41" t="str">
        <f>VLOOKUP(E1699,mapping!C:J,2,FALSE)</f>
        <v>فرج 3</v>
      </c>
      <c r="G1699" s="41" t="str">
        <f>IFERROR(VLOOKUP(F1699,mapping!$D$3:$J$200,2,FALSE),0)</f>
        <v>حلوان 2 وردية</v>
      </c>
      <c r="H1699" s="41" t="str">
        <f>IFERROR(VLOOKUP(F1699,mapping!$D$3:$J$200,3,FALSE),0)</f>
        <v>سعودي</v>
      </c>
      <c r="I1699" s="41" t="str">
        <f>IFERROR(VLOOKUP(F1699,mapping!$D$3:$J$200,4,FALSE),0)</f>
        <v>القطامية</v>
      </c>
      <c r="J1699" s="41" t="str">
        <f>IFERROR(VLOOKUP(F1699,mapping!$D$3:$J$200,5,FALSE),0)</f>
        <v>اتوبيس 28</v>
      </c>
      <c r="K1699" s="63">
        <f>IF(W1699=mapping!$N$1,IFERROR(VLOOKUP(Table4[[#This Row],[Column1]],mapping!A:L,11,FALSE),0),IF(W1699&gt;mapping!$N$1,IFERROR(VLOOKUP(Table4[[#This Row],[Column1]],mapping!A:L,11,FALSE),0),))</f>
        <v>3415</v>
      </c>
      <c r="L1699" s="139">
        <v>1</v>
      </c>
      <c r="M1699" s="60">
        <f>IF(W1699=mapping!$N$1,IFERROR(VLOOKUP(Table4[[#This Row],[Column1]],mapping!A:L,12,FALSE),0),IF(W1699&gt;mapping!$N$1,IFERROR(VLOOKUP(Table4[[#This Row],[Column1]],mapping!A:L,12,FALSE),0),0))</f>
        <v>3400</v>
      </c>
      <c r="N1699" s="58">
        <f>Table4[[#This Row],[ سعر اليومية ]]*3%*Table4[[#This Row],[عدد الدورات ]]</f>
        <v>102.45</v>
      </c>
      <c r="O1699" s="56">
        <f>Table4[[#This Row],[ سعر اليومية ]]*Table4[[#This Row],[عدد الدورات ]]-N1699</f>
        <v>3312.55</v>
      </c>
      <c r="P1699" s="194"/>
      <c r="Q1699" s="194"/>
      <c r="R1699" s="194"/>
      <c r="S1699" s="58">
        <f>(Table4[[#This Row],[سعر يومية السائق]]*Table4[[#This Row],[عدد الدورات ]])-SUM(Table4[[#This Row],[سلف ]:[خصم ]])+Table4[[#This Row],[اضافي ]]</f>
        <v>3400</v>
      </c>
      <c r="U1699" s="58">
        <f>Table4[[#This Row],[ سعر اليومية ]]*Table4[[#This Row],[عدد الدورات ]]-Table4[[#This Row],[سعر يومية السائق]]*L1699</f>
        <v>15</v>
      </c>
      <c r="V1699" s="58">
        <f>U1699-Table4[[#This Row],[W/H  3%]]</f>
        <v>-87.45</v>
      </c>
      <c r="W1699" s="66" t="str">
        <f>Table4[[#This Row],[اليوم]]&amp;Table4[[#This Row],[الشهر ]]&amp;Table4[[#This Row],[العام]]</f>
        <v>562026</v>
      </c>
      <c r="X1699" s="66" t="s">
        <v>304</v>
      </c>
    </row>
    <row r="1700" spans="1:24" x14ac:dyDescent="0.3">
      <c r="A1700" s="62">
        <v>5</v>
      </c>
      <c r="B1700" s="62">
        <v>6</v>
      </c>
      <c r="C1700" s="62">
        <v>2026</v>
      </c>
      <c r="D1700" s="41" t="str">
        <f t="shared" si="105"/>
        <v>فرج 4مايو ورديةسعوديالقطاميةميكروباص</v>
      </c>
      <c r="E1700" s="4">
        <v>5011</v>
      </c>
      <c r="F1700" s="41" t="str">
        <f>VLOOKUP(E1700,mapping!C:J,2,FALSE)</f>
        <v>فرج 4</v>
      </c>
      <c r="G1700" s="41" t="str">
        <f>IFERROR(VLOOKUP(F1700,mapping!$D$3:$J$200,2,FALSE),0)</f>
        <v>مايو وردية</v>
      </c>
      <c r="H1700" s="41" t="str">
        <f>IFERROR(VLOOKUP(F1700,mapping!$D$3:$J$200,3,FALSE),0)</f>
        <v>سعودي</v>
      </c>
      <c r="I1700" s="41" t="str">
        <f>IFERROR(VLOOKUP(F1700,mapping!$D$3:$J$200,4,FALSE),0)</f>
        <v>القطامية</v>
      </c>
      <c r="J1700" s="41" t="str">
        <f>IFERROR(VLOOKUP(F1700,mapping!$D$3:$J$200,5,FALSE),0)</f>
        <v>ميكروباص</v>
      </c>
      <c r="K1700" s="63">
        <f>IF(W1700=mapping!$N$1,IFERROR(VLOOKUP(Table4[[#This Row],[Column1]],mapping!A:L,11,FALSE),0),IF(W1700&gt;mapping!$N$1,IFERROR(VLOOKUP(Table4[[#This Row],[Column1]],mapping!A:L,11,FALSE),0),))</f>
        <v>1222</v>
      </c>
      <c r="L1700" s="139">
        <v>1</v>
      </c>
      <c r="M1700" s="60">
        <f>IF(W1700=mapping!$N$1,IFERROR(VLOOKUP(Table4[[#This Row],[Column1]],mapping!A:L,12,FALSE),0),IF(W1700&gt;mapping!$N$1,IFERROR(VLOOKUP(Table4[[#This Row],[Column1]],mapping!A:L,12,FALSE),0),0))</f>
        <v>1180</v>
      </c>
      <c r="N1700" s="58">
        <f>Table4[[#This Row],[ سعر اليومية ]]*3%*Table4[[#This Row],[عدد الدورات ]]</f>
        <v>36.659999999999997</v>
      </c>
      <c r="O1700" s="56">
        <f>Table4[[#This Row],[ سعر اليومية ]]*Table4[[#This Row],[عدد الدورات ]]-N1700</f>
        <v>1185.3399999999999</v>
      </c>
      <c r="P1700" s="194"/>
      <c r="Q1700" s="194"/>
      <c r="R1700" s="194"/>
      <c r="S1700" s="58">
        <f>(Table4[[#This Row],[سعر يومية السائق]]*Table4[[#This Row],[عدد الدورات ]])-SUM(Table4[[#This Row],[سلف ]:[خصم ]])+Table4[[#This Row],[اضافي ]]</f>
        <v>1180</v>
      </c>
      <c r="U1700" s="58">
        <f>Table4[[#This Row],[ سعر اليومية ]]*Table4[[#This Row],[عدد الدورات ]]-Table4[[#This Row],[سعر يومية السائق]]*L1700</f>
        <v>42</v>
      </c>
      <c r="V1700" s="58">
        <f>U1700-Table4[[#This Row],[W/H  3%]]</f>
        <v>5.3400000000000034</v>
      </c>
      <c r="W1700" s="66" t="str">
        <f>Table4[[#This Row],[اليوم]]&amp;Table4[[#This Row],[الشهر ]]&amp;Table4[[#This Row],[العام]]</f>
        <v>562026</v>
      </c>
      <c r="X1700" s="66" t="s">
        <v>304</v>
      </c>
    </row>
    <row r="1701" spans="1:24" x14ac:dyDescent="0.3">
      <c r="A1701" s="62">
        <v>5</v>
      </c>
      <c r="B1701" s="62">
        <v>6</v>
      </c>
      <c r="C1701" s="62">
        <v>2026</v>
      </c>
      <c r="D1701" s="41" t="str">
        <f t="shared" si="105"/>
        <v>مصطفي رشدي3المنيب5شفتسعوديالقطاميةاتوبيس 28</v>
      </c>
      <c r="E1701" s="4">
        <v>5012</v>
      </c>
      <c r="F1701" s="41" t="str">
        <f>VLOOKUP(E1701,mapping!C:J,2,FALSE)</f>
        <v>مصطفي رشدي3</v>
      </c>
      <c r="G1701" s="41" t="str">
        <f>IFERROR(VLOOKUP(F1701,mapping!$D$3:$J$200,2,FALSE),0)</f>
        <v>المنيب5شفت</v>
      </c>
      <c r="H1701" s="41" t="str">
        <f>IFERROR(VLOOKUP(F1701,mapping!$D$3:$J$200,3,FALSE),0)</f>
        <v>سعودي</v>
      </c>
      <c r="I1701" s="41" t="str">
        <f>IFERROR(VLOOKUP(F1701,mapping!$D$3:$J$200,4,FALSE),0)</f>
        <v>القطامية</v>
      </c>
      <c r="J1701" s="41" t="str">
        <f>IFERROR(VLOOKUP(F1701,mapping!$D$3:$J$200,5,FALSE),0)</f>
        <v>اتوبيس 28</v>
      </c>
      <c r="K1701" s="63">
        <f>IF(W1701=mapping!$N$1,IFERROR(VLOOKUP(Table4[[#This Row],[Column1]],mapping!A:L,11,FALSE),0),IF(W1701&gt;mapping!$N$1,IFERROR(VLOOKUP(Table4[[#This Row],[Column1]],mapping!A:L,11,FALSE),0),))</f>
        <v>2649</v>
      </c>
      <c r="L1701" s="139">
        <v>1</v>
      </c>
      <c r="M1701" s="60">
        <f>IF(W1701=mapping!$N$1,IFERROR(VLOOKUP(Table4[[#This Row],[Column1]],mapping!A:L,12,FALSE),0),IF(W1701&gt;mapping!$N$1,IFERROR(VLOOKUP(Table4[[#This Row],[Column1]],mapping!A:L,12,FALSE),0),0))</f>
        <v>2060</v>
      </c>
      <c r="N1701" s="58">
        <f>Table4[[#This Row],[ سعر اليومية ]]*3%*Table4[[#This Row],[عدد الدورات ]]</f>
        <v>79.47</v>
      </c>
      <c r="O1701" s="56">
        <f>Table4[[#This Row],[ سعر اليومية ]]*Table4[[#This Row],[عدد الدورات ]]-N1701</f>
        <v>2569.5300000000002</v>
      </c>
      <c r="P1701" s="194"/>
      <c r="Q1701" s="194"/>
      <c r="R1701" s="194"/>
      <c r="S1701" s="58">
        <f>(Table4[[#This Row],[سعر يومية السائق]]*Table4[[#This Row],[عدد الدورات ]])-SUM(Table4[[#This Row],[سلف ]:[خصم ]])+Table4[[#This Row],[اضافي ]]</f>
        <v>2060</v>
      </c>
      <c r="U1701" s="58">
        <f>Table4[[#This Row],[ سعر اليومية ]]*Table4[[#This Row],[عدد الدورات ]]-Table4[[#This Row],[سعر يومية السائق]]*L1701</f>
        <v>589</v>
      </c>
      <c r="V1701" s="58">
        <f>U1701-Table4[[#This Row],[W/H  3%]]</f>
        <v>509.53</v>
      </c>
      <c r="W1701" s="66" t="str">
        <f>Table4[[#This Row],[اليوم]]&amp;Table4[[#This Row],[الشهر ]]&amp;Table4[[#This Row],[العام]]</f>
        <v>562026</v>
      </c>
      <c r="X1701" s="66" t="s">
        <v>304</v>
      </c>
    </row>
    <row r="1702" spans="1:24" x14ac:dyDescent="0.3">
      <c r="A1702" s="62">
        <v>5</v>
      </c>
      <c r="B1702" s="62">
        <v>6</v>
      </c>
      <c r="C1702" s="62">
        <v>2026</v>
      </c>
      <c r="D1702" s="41" t="str">
        <f t="shared" si="105"/>
        <v>مصطفي رشدي4المنيب Wصباحيةسعوديالقطاميةاتوبيس 28</v>
      </c>
      <c r="E1702" s="4">
        <v>5013</v>
      </c>
      <c r="F1702" s="41" t="str">
        <f>VLOOKUP(E1702,mapping!C:J,2,FALSE)</f>
        <v>مصطفي رشدي4</v>
      </c>
      <c r="G1702" s="41" t="str">
        <f>IFERROR(VLOOKUP(F1702,mapping!$D$3:$J$200,2,FALSE),0)</f>
        <v>المنيب Wصباحية</v>
      </c>
      <c r="H1702" s="41" t="str">
        <f>IFERROR(VLOOKUP(F1702,mapping!$D$3:$J$200,3,FALSE),0)</f>
        <v>سعودي</v>
      </c>
      <c r="I1702" s="41" t="str">
        <f>IFERROR(VLOOKUP(F1702,mapping!$D$3:$J$200,4,FALSE),0)</f>
        <v>القطامية</v>
      </c>
      <c r="J1702" s="41" t="str">
        <f>IFERROR(VLOOKUP(F1702,mapping!$D$3:$J$200,5,FALSE),0)</f>
        <v>اتوبيس 28</v>
      </c>
      <c r="K1702" s="63">
        <f>IF(W1702=mapping!$N$1,IFERROR(VLOOKUP(Table4[[#This Row],[Column1]],mapping!A:L,11,FALSE),0),IF(W1702&gt;mapping!$N$1,IFERROR(VLOOKUP(Table4[[#This Row],[Column1]],mapping!A:L,11,FALSE),0),))</f>
        <v>1059</v>
      </c>
      <c r="L1702" s="139">
        <v>1</v>
      </c>
      <c r="M1702" s="60">
        <f>IF(W1702=mapping!$N$1,IFERROR(VLOOKUP(Table4[[#This Row],[Column1]],mapping!A:L,12,FALSE),0),IF(W1702&gt;mapping!$N$1,IFERROR(VLOOKUP(Table4[[#This Row],[Column1]],mapping!A:L,12,FALSE),0),0))</f>
        <v>1000</v>
      </c>
      <c r="N1702" s="58">
        <f>Table4[[#This Row],[ سعر اليومية ]]*3%*Table4[[#This Row],[عدد الدورات ]]</f>
        <v>31.77</v>
      </c>
      <c r="O1702" s="56">
        <f>Table4[[#This Row],[ سعر اليومية ]]*Table4[[#This Row],[عدد الدورات ]]-N1702</f>
        <v>1027.23</v>
      </c>
      <c r="P1702" s="194"/>
      <c r="Q1702" s="194"/>
      <c r="R1702" s="194"/>
      <c r="S1702" s="58">
        <f>(Table4[[#This Row],[سعر يومية السائق]]*Table4[[#This Row],[عدد الدورات ]])-SUM(Table4[[#This Row],[سلف ]:[خصم ]])+Table4[[#This Row],[اضافي ]]</f>
        <v>1000</v>
      </c>
      <c r="U1702" s="58">
        <f>Table4[[#This Row],[ سعر اليومية ]]*Table4[[#This Row],[عدد الدورات ]]-Table4[[#This Row],[سعر يومية السائق]]*L1702</f>
        <v>59</v>
      </c>
      <c r="V1702" s="58">
        <f>U1702-Table4[[#This Row],[W/H  3%]]</f>
        <v>27.23</v>
      </c>
      <c r="W1702" s="66" t="str">
        <f>Table4[[#This Row],[اليوم]]&amp;Table4[[#This Row],[الشهر ]]&amp;Table4[[#This Row],[العام]]</f>
        <v>562026</v>
      </c>
      <c r="X1702" s="66" t="s">
        <v>304</v>
      </c>
    </row>
    <row r="1703" spans="1:24" x14ac:dyDescent="0.3">
      <c r="A1703" s="62">
        <v>5</v>
      </c>
      <c r="B1703" s="62">
        <v>6</v>
      </c>
      <c r="C1703" s="62">
        <v>2026</v>
      </c>
      <c r="D1703" s="41" t="str">
        <f t="shared" si="105"/>
        <v>مصطفي رشدي5صقر 2 ورديةسعوديالقطاميةاتوبيس 28</v>
      </c>
      <c r="E1703" s="4">
        <v>5014</v>
      </c>
      <c r="F1703" s="41" t="str">
        <f>VLOOKUP(E1703,mapping!C:J,2,FALSE)</f>
        <v>مصطفي رشدي5</v>
      </c>
      <c r="G1703" s="41" t="str">
        <f>IFERROR(VLOOKUP(F1703,mapping!$D$3:$J$200,2,FALSE),0)</f>
        <v>صقر 2 وردية</v>
      </c>
      <c r="H1703" s="41" t="str">
        <f>IFERROR(VLOOKUP(F1703,mapping!$D$3:$J$200,3,FALSE),0)</f>
        <v>سعودي</v>
      </c>
      <c r="I1703" s="41" t="str">
        <f>IFERROR(VLOOKUP(F1703,mapping!$D$3:$J$200,4,FALSE),0)</f>
        <v>القطامية</v>
      </c>
      <c r="J1703" s="41" t="str">
        <f>IFERROR(VLOOKUP(F1703,mapping!$D$3:$J$200,5,FALSE),0)</f>
        <v>اتوبيس 28</v>
      </c>
      <c r="K1703" s="63">
        <f>IF(W1703=mapping!$N$1,IFERROR(VLOOKUP(Table4[[#This Row],[Column1]],mapping!A:L,11,FALSE),0),IF(W1703&gt;mapping!$N$1,IFERROR(VLOOKUP(Table4[[#This Row],[Column1]],mapping!A:L,11,FALSE),0),))</f>
        <v>2120</v>
      </c>
      <c r="L1703" s="139">
        <v>1</v>
      </c>
      <c r="M1703" s="60">
        <f>IF(W1703=mapping!$N$1,IFERROR(VLOOKUP(Table4[[#This Row],[Column1]],mapping!A:L,12,FALSE),0),IF(W1703&gt;mapping!$N$1,IFERROR(VLOOKUP(Table4[[#This Row],[Column1]],mapping!A:L,12,FALSE),0),0))</f>
        <v>1780</v>
      </c>
      <c r="N1703" s="58">
        <f>Table4[[#This Row],[ سعر اليومية ]]*3%*Table4[[#This Row],[عدد الدورات ]]</f>
        <v>63.599999999999994</v>
      </c>
      <c r="O1703" s="56">
        <f>Table4[[#This Row],[ سعر اليومية ]]*Table4[[#This Row],[عدد الدورات ]]-N1703</f>
        <v>2056.4</v>
      </c>
      <c r="P1703" s="194"/>
      <c r="Q1703" s="194"/>
      <c r="R1703" s="194"/>
      <c r="S1703" s="58">
        <f>(Table4[[#This Row],[سعر يومية السائق]]*Table4[[#This Row],[عدد الدورات ]])-SUM(Table4[[#This Row],[سلف ]:[خصم ]])+Table4[[#This Row],[اضافي ]]</f>
        <v>1780</v>
      </c>
      <c r="U1703" s="58">
        <f>Table4[[#This Row],[ سعر اليومية ]]*Table4[[#This Row],[عدد الدورات ]]-Table4[[#This Row],[سعر يومية السائق]]*L1703</f>
        <v>340</v>
      </c>
      <c r="V1703" s="58">
        <f>U1703-Table4[[#This Row],[W/H  3%]]</f>
        <v>276.39999999999998</v>
      </c>
      <c r="W1703" s="66" t="str">
        <f>Table4[[#This Row],[اليوم]]&amp;Table4[[#This Row],[الشهر ]]&amp;Table4[[#This Row],[العام]]</f>
        <v>562026</v>
      </c>
      <c r="X1703" s="66" t="s">
        <v>304</v>
      </c>
    </row>
    <row r="1704" spans="1:24" x14ac:dyDescent="0.3">
      <c r="A1704" s="62">
        <v>5</v>
      </c>
      <c r="B1704" s="62">
        <v>6</v>
      </c>
      <c r="C1704" s="62">
        <v>2026</v>
      </c>
      <c r="D1704" s="41" t="str">
        <f t="shared" si="105"/>
        <v>مصطفي رشدي6المنيب 2 ورديةسعوديالقطاميةاتوبيس 28</v>
      </c>
      <c r="E1704" s="4">
        <v>5027</v>
      </c>
      <c r="F1704" s="41" t="str">
        <f>VLOOKUP(E1704,mapping!C:J,2,FALSE)</f>
        <v>مصطفي رشدي6</v>
      </c>
      <c r="G1704" s="41" t="str">
        <f>IFERROR(VLOOKUP(F1704,mapping!$D$3:$J$200,2,FALSE),0)</f>
        <v>المنيب 2 وردية</v>
      </c>
      <c r="H1704" s="41" t="str">
        <f>IFERROR(VLOOKUP(F1704,mapping!$D$3:$J$200,3,FALSE),0)</f>
        <v>سعودي</v>
      </c>
      <c r="I1704" s="41" t="str">
        <f>IFERROR(VLOOKUP(F1704,mapping!$D$3:$J$200,4,FALSE),0)</f>
        <v>القطامية</v>
      </c>
      <c r="J1704" s="41" t="str">
        <f>IFERROR(VLOOKUP(F1704,mapping!$D$3:$J$200,5,FALSE),0)</f>
        <v>اتوبيس 28</v>
      </c>
      <c r="K1704" s="63">
        <f>IF(W1704=mapping!$N$1,IFERROR(VLOOKUP(Table4[[#This Row],[Column1]],mapping!A:L,11,FALSE),0),IF(W1704&gt;mapping!$N$1,IFERROR(VLOOKUP(Table4[[#This Row],[Column1]],mapping!A:L,11,FALSE),0),))</f>
        <v>3944</v>
      </c>
      <c r="L1704" s="139">
        <v>1</v>
      </c>
      <c r="M1704" s="60">
        <f>IF(W1704=mapping!$N$1,IFERROR(VLOOKUP(Table4[[#This Row],[Column1]],mapping!A:L,12,FALSE),0),IF(W1704&gt;mapping!$N$1,IFERROR(VLOOKUP(Table4[[#This Row],[Column1]],mapping!A:L,12,FALSE),0),0))</f>
        <v>3600</v>
      </c>
      <c r="N1704" s="58">
        <f>Table4[[#This Row],[ سعر اليومية ]]*3%*Table4[[#This Row],[عدد الدورات ]]</f>
        <v>118.32</v>
      </c>
      <c r="O1704" s="56">
        <f>Table4[[#This Row],[ سعر اليومية ]]*Table4[[#This Row],[عدد الدورات ]]-N1704</f>
        <v>3825.68</v>
      </c>
      <c r="P1704" s="194"/>
      <c r="Q1704" s="194"/>
      <c r="R1704" s="194"/>
      <c r="S1704" s="58">
        <f>(Table4[[#This Row],[سعر يومية السائق]]*Table4[[#This Row],[عدد الدورات ]])-SUM(Table4[[#This Row],[سلف ]:[خصم ]])+Table4[[#This Row],[اضافي ]]</f>
        <v>3600</v>
      </c>
      <c r="U1704" s="58">
        <f>Table4[[#This Row],[ سعر اليومية ]]*Table4[[#This Row],[عدد الدورات ]]-Table4[[#This Row],[سعر يومية السائق]]*L1704</f>
        <v>344</v>
      </c>
      <c r="V1704" s="58">
        <f>U1704-Table4[[#This Row],[W/H  3%]]</f>
        <v>225.68</v>
      </c>
      <c r="W1704" s="66" t="str">
        <f>Table4[[#This Row],[اليوم]]&amp;Table4[[#This Row],[الشهر ]]&amp;Table4[[#This Row],[العام]]</f>
        <v>562026</v>
      </c>
      <c r="X1704" s="66" t="s">
        <v>304</v>
      </c>
    </row>
    <row r="1705" spans="1:24" x14ac:dyDescent="0.3">
      <c r="A1705" s="62">
        <v>5</v>
      </c>
      <c r="B1705" s="62">
        <v>6</v>
      </c>
      <c r="C1705" s="62">
        <v>2026</v>
      </c>
      <c r="D1705" s="41" t="str">
        <f t="shared" si="105"/>
        <v>كرم ترك 1قليوب 2 ورديةسعوديالقطاميةاتوبيس 28</v>
      </c>
      <c r="E1705" s="4">
        <v>5015</v>
      </c>
      <c r="F1705" s="41" t="str">
        <f>VLOOKUP(E1705,mapping!C:J,2,FALSE)</f>
        <v>كرم ترك 1</v>
      </c>
      <c r="G1705" s="41" t="str">
        <f>IFERROR(VLOOKUP(F1705,mapping!$D$3:$J$200,2,FALSE),0)</f>
        <v>قليوب 2 وردية</v>
      </c>
      <c r="H1705" s="41" t="str">
        <f>IFERROR(VLOOKUP(F1705,mapping!$D$3:$J$200,3,FALSE),0)</f>
        <v>سعودي</v>
      </c>
      <c r="I1705" s="41" t="str">
        <f>IFERROR(VLOOKUP(F1705,mapping!$D$3:$J$200,4,FALSE),0)</f>
        <v>القطامية</v>
      </c>
      <c r="J1705" s="41" t="str">
        <f>IFERROR(VLOOKUP(F1705,mapping!$D$3:$J$200,5,FALSE),0)</f>
        <v>اتوبيس 28</v>
      </c>
      <c r="K1705" s="63">
        <f>IF(W1705=mapping!$N$1,IFERROR(VLOOKUP(Table4[[#This Row],[Column1]],mapping!A:L,11,FALSE),0),IF(W1705&gt;mapping!$N$1,IFERROR(VLOOKUP(Table4[[#This Row],[Column1]],mapping!A:L,11,FALSE),0),))</f>
        <v>3959</v>
      </c>
      <c r="L1705" s="139">
        <v>1</v>
      </c>
      <c r="M1705" s="60">
        <f>IF(W1705=mapping!$N$1,IFERROR(VLOOKUP(Table4[[#This Row],[Column1]],mapping!A:L,12,FALSE),0),IF(W1705&gt;mapping!$N$1,IFERROR(VLOOKUP(Table4[[#This Row],[Column1]],mapping!A:L,12,FALSE),0),0))</f>
        <v>4200</v>
      </c>
      <c r="N1705" s="58">
        <f>Table4[[#This Row],[ سعر اليومية ]]*3%*Table4[[#This Row],[عدد الدورات ]]</f>
        <v>118.77</v>
      </c>
      <c r="O1705" s="56">
        <f>Table4[[#This Row],[ سعر اليومية ]]*Table4[[#This Row],[عدد الدورات ]]-N1705</f>
        <v>3840.23</v>
      </c>
      <c r="P1705" s="194"/>
      <c r="Q1705" s="194"/>
      <c r="R1705" s="194"/>
      <c r="S1705" s="58">
        <f>(Table4[[#This Row],[سعر يومية السائق]]*Table4[[#This Row],[عدد الدورات ]])-SUM(Table4[[#This Row],[سلف ]:[خصم ]])+Table4[[#This Row],[اضافي ]]</f>
        <v>4200</v>
      </c>
      <c r="U1705" s="58">
        <f>Table4[[#This Row],[ سعر اليومية ]]*Table4[[#This Row],[عدد الدورات ]]-Table4[[#This Row],[سعر يومية السائق]]*L1705</f>
        <v>-241</v>
      </c>
      <c r="V1705" s="58">
        <f>U1705-Table4[[#This Row],[W/H  3%]]</f>
        <v>-359.77</v>
      </c>
      <c r="W1705" s="66" t="str">
        <f>Table4[[#This Row],[اليوم]]&amp;Table4[[#This Row],[الشهر ]]&amp;Table4[[#This Row],[العام]]</f>
        <v>562026</v>
      </c>
      <c r="X1705" s="66" t="s">
        <v>304</v>
      </c>
    </row>
    <row r="1706" spans="1:24" x14ac:dyDescent="0.3">
      <c r="A1706" s="62">
        <v>5</v>
      </c>
      <c r="B1706" s="62">
        <v>6</v>
      </c>
      <c r="C1706" s="62">
        <v>2026</v>
      </c>
      <c r="D1706" s="41" t="str">
        <f t="shared" si="105"/>
        <v>كرم ترك 2قليوب 2 ورديةسعوديمدينتي اتوبيس 28</v>
      </c>
      <c r="E1706" s="4">
        <v>5017</v>
      </c>
      <c r="F1706" s="41" t="str">
        <f>VLOOKUP(E1706,mapping!C:J,2,FALSE)</f>
        <v>كرم ترك 2</v>
      </c>
      <c r="G1706" s="41" t="str">
        <f>IFERROR(VLOOKUP(F1706,mapping!$D$3:$J$200,2,FALSE),0)</f>
        <v>قليوب 2 وردية</v>
      </c>
      <c r="H1706" s="41" t="str">
        <f>IFERROR(VLOOKUP(F1706,mapping!$D$3:$J$200,3,FALSE),0)</f>
        <v>سعودي</v>
      </c>
      <c r="I1706" s="41" t="str">
        <f>IFERROR(VLOOKUP(F1706,mapping!$D$3:$J$200,4,FALSE),0)</f>
        <v xml:space="preserve">مدينتي </v>
      </c>
      <c r="J1706" s="41" t="str">
        <f>IFERROR(VLOOKUP(F1706,mapping!$D$3:$J$200,5,FALSE),0)</f>
        <v>اتوبيس 28</v>
      </c>
      <c r="K1706" s="63">
        <f>IF(W1706=mapping!$N$1,IFERROR(VLOOKUP(Table4[[#This Row],[Column1]],mapping!A:L,11,FALSE),0),IF(W1706&gt;mapping!$N$1,IFERROR(VLOOKUP(Table4[[#This Row],[Column1]],mapping!A:L,11,FALSE),0),))</f>
        <v>4634</v>
      </c>
      <c r="L1706" s="139">
        <v>1</v>
      </c>
      <c r="M1706" s="60">
        <f>IF(W1706=mapping!$N$1,IFERROR(VLOOKUP(Table4[[#This Row],[Column1]],mapping!A:L,12,FALSE),0),IF(W1706&gt;mapping!$N$1,IFERROR(VLOOKUP(Table4[[#This Row],[Column1]],mapping!A:L,12,FALSE),0),0))</f>
        <v>4150</v>
      </c>
      <c r="N1706" s="58">
        <f>Table4[[#This Row],[ سعر اليومية ]]*3%*Table4[[#This Row],[عدد الدورات ]]</f>
        <v>139.01999999999998</v>
      </c>
      <c r="O1706" s="56">
        <f>Table4[[#This Row],[ سعر اليومية ]]*Table4[[#This Row],[عدد الدورات ]]-N1706</f>
        <v>4494.9799999999996</v>
      </c>
      <c r="P1706" s="194"/>
      <c r="Q1706" s="194"/>
      <c r="R1706" s="194"/>
      <c r="S1706" s="58">
        <f>(Table4[[#This Row],[سعر يومية السائق]]*Table4[[#This Row],[عدد الدورات ]])-SUM(Table4[[#This Row],[سلف ]:[خصم ]])+Table4[[#This Row],[اضافي ]]</f>
        <v>4150</v>
      </c>
      <c r="U1706" s="58">
        <f>Table4[[#This Row],[ سعر اليومية ]]*Table4[[#This Row],[عدد الدورات ]]-Table4[[#This Row],[سعر يومية السائق]]*L1706</f>
        <v>484</v>
      </c>
      <c r="V1706" s="58">
        <f>U1706-Table4[[#This Row],[W/H  3%]]</f>
        <v>344.98</v>
      </c>
      <c r="W1706" s="66" t="str">
        <f>Table4[[#This Row],[اليوم]]&amp;Table4[[#This Row],[الشهر ]]&amp;Table4[[#This Row],[العام]]</f>
        <v>562026</v>
      </c>
      <c r="X1706" s="66" t="s">
        <v>304</v>
      </c>
    </row>
    <row r="1707" spans="1:24" x14ac:dyDescent="0.3">
      <c r="A1707" s="62">
        <v>5</v>
      </c>
      <c r="B1707" s="62">
        <v>6</v>
      </c>
      <c r="C1707" s="62">
        <v>2026</v>
      </c>
      <c r="D1707" s="41" t="str">
        <f t="shared" si="105"/>
        <v>كرم ترك 3قليوب 1 ورديةسعوديمدينتي اتوبيس 28</v>
      </c>
      <c r="E1707" s="4">
        <v>5018</v>
      </c>
      <c r="F1707" s="41" t="str">
        <f>VLOOKUP(E1707,mapping!C:J,2,FALSE)</f>
        <v>كرم ترك 3</v>
      </c>
      <c r="G1707" s="41" t="str">
        <f>IFERROR(VLOOKUP(F1707,mapping!$D$3:$J$200,2,FALSE),0)</f>
        <v>قليوب 1 وردية</v>
      </c>
      <c r="H1707" s="41" t="str">
        <f>IFERROR(VLOOKUP(F1707,mapping!$D$3:$J$200,3,FALSE),0)</f>
        <v>سعودي</v>
      </c>
      <c r="I1707" s="41" t="str">
        <f>IFERROR(VLOOKUP(F1707,mapping!$D$3:$J$200,4,FALSE),0)</f>
        <v xml:space="preserve">مدينتي </v>
      </c>
      <c r="J1707" s="41" t="str">
        <f>IFERROR(VLOOKUP(F1707,mapping!$D$3:$J$200,5,FALSE),0)</f>
        <v>اتوبيس 28</v>
      </c>
      <c r="K1707" s="63">
        <f>IF(W1707=mapping!$N$1,IFERROR(VLOOKUP(Table4[[#This Row],[Column1]],mapping!A:L,11,FALSE),0),IF(W1707&gt;mapping!$N$1,IFERROR(VLOOKUP(Table4[[#This Row],[Column1]],mapping!A:L,11,FALSE),0),))</f>
        <v>4634</v>
      </c>
      <c r="L1707" s="139">
        <v>1</v>
      </c>
      <c r="M1707" s="60">
        <f>IF(W1707=mapping!$N$1,IFERROR(VLOOKUP(Table4[[#This Row],[Column1]],mapping!A:L,12,FALSE),0),IF(W1707&gt;mapping!$N$1,IFERROR(VLOOKUP(Table4[[#This Row],[Column1]],mapping!A:L,12,FALSE),0),0))</f>
        <v>4000</v>
      </c>
      <c r="N1707" s="58">
        <f>Table4[[#This Row],[ سعر اليومية ]]*3%*Table4[[#This Row],[عدد الدورات ]]</f>
        <v>139.01999999999998</v>
      </c>
      <c r="O1707" s="56">
        <f>Table4[[#This Row],[ سعر اليومية ]]*Table4[[#This Row],[عدد الدورات ]]-N1707</f>
        <v>4494.9799999999996</v>
      </c>
      <c r="P1707" s="194"/>
      <c r="Q1707" s="194"/>
      <c r="R1707" s="194"/>
      <c r="S1707" s="58">
        <f>(Table4[[#This Row],[سعر يومية السائق]]*Table4[[#This Row],[عدد الدورات ]])-SUM(Table4[[#This Row],[سلف ]:[خصم ]])+Table4[[#This Row],[اضافي ]]</f>
        <v>4000</v>
      </c>
      <c r="U1707" s="58">
        <f>Table4[[#This Row],[ سعر اليومية ]]*Table4[[#This Row],[عدد الدورات ]]-Table4[[#This Row],[سعر يومية السائق]]*L1707</f>
        <v>634</v>
      </c>
      <c r="V1707" s="58">
        <f>U1707-Table4[[#This Row],[W/H  3%]]</f>
        <v>494.98</v>
      </c>
      <c r="W1707" s="66" t="str">
        <f>Table4[[#This Row],[اليوم]]&amp;Table4[[#This Row],[الشهر ]]&amp;Table4[[#This Row],[العام]]</f>
        <v>562026</v>
      </c>
      <c r="X1707" s="66" t="s">
        <v>304</v>
      </c>
    </row>
    <row r="1708" spans="1:24" x14ac:dyDescent="0.3">
      <c r="A1708" s="62">
        <v>5</v>
      </c>
      <c r="B1708" s="62">
        <v>6</v>
      </c>
      <c r="C1708" s="62">
        <v>2026</v>
      </c>
      <c r="D1708" s="41" t="str">
        <f t="shared" si="105"/>
        <v>كرم ترك 4عدلي منصور شفتسعوديمدينتي اتوبيس 28</v>
      </c>
      <c r="E1708" s="4">
        <v>5019</v>
      </c>
      <c r="F1708" s="41" t="str">
        <f>VLOOKUP(E1708,mapping!C:J,2,FALSE)</f>
        <v>كرم ترك 4</v>
      </c>
      <c r="G1708" s="41" t="str">
        <f>IFERROR(VLOOKUP(F1708,mapping!$D$3:$J$200,2,FALSE),0)</f>
        <v>عدلي منصور شفت</v>
      </c>
      <c r="H1708" s="41" t="str">
        <f>IFERROR(VLOOKUP(F1708,mapping!$D$3:$J$200,3,FALSE),0)</f>
        <v>سعودي</v>
      </c>
      <c r="I1708" s="41" t="str">
        <f>IFERROR(VLOOKUP(F1708,mapping!$D$3:$J$200,4,FALSE),0)</f>
        <v xml:space="preserve">مدينتي </v>
      </c>
      <c r="J1708" s="41" t="str">
        <f>IFERROR(VLOOKUP(F1708,mapping!$D$3:$J$200,5,FALSE),0)</f>
        <v>اتوبيس 28</v>
      </c>
      <c r="K1708" s="63">
        <f>IF(W1708=mapping!$N$1,IFERROR(VLOOKUP(Table4[[#This Row],[Column1]],mapping!A:L,11,FALSE),0),IF(W1708&gt;mapping!$N$1,IFERROR(VLOOKUP(Table4[[#This Row],[Column1]],mapping!A:L,11,FALSE),0),))</f>
        <v>741</v>
      </c>
      <c r="L1708" s="139">
        <v>1</v>
      </c>
      <c r="M1708" s="60">
        <f>IF(W1708=mapping!$N$1,IFERROR(VLOOKUP(Table4[[#This Row],[Column1]],mapping!A:L,12,FALSE),0),IF(W1708&gt;mapping!$N$1,IFERROR(VLOOKUP(Table4[[#This Row],[Column1]],mapping!A:L,12,FALSE),0),0))</f>
        <v>500</v>
      </c>
      <c r="N1708" s="58">
        <f>Table4[[#This Row],[ سعر اليومية ]]*3%*Table4[[#This Row],[عدد الدورات ]]</f>
        <v>22.23</v>
      </c>
      <c r="O1708" s="56">
        <f>Table4[[#This Row],[ سعر اليومية ]]*Table4[[#This Row],[عدد الدورات ]]-N1708</f>
        <v>718.77</v>
      </c>
      <c r="P1708" s="194"/>
      <c r="Q1708" s="194"/>
      <c r="R1708" s="194"/>
      <c r="S1708" s="58">
        <f>(Table4[[#This Row],[سعر يومية السائق]]*Table4[[#This Row],[عدد الدورات ]])-SUM(Table4[[#This Row],[سلف ]:[خصم ]])+Table4[[#This Row],[اضافي ]]</f>
        <v>500</v>
      </c>
      <c r="U1708" s="58">
        <f>Table4[[#This Row],[ سعر اليومية ]]*Table4[[#This Row],[عدد الدورات ]]-Table4[[#This Row],[سعر يومية السائق]]*L1708</f>
        <v>241</v>
      </c>
      <c r="V1708" s="58">
        <f>U1708-Table4[[#This Row],[W/H  3%]]</f>
        <v>218.77</v>
      </c>
      <c r="W1708" s="66" t="str">
        <f>Table4[[#This Row],[اليوم]]&amp;Table4[[#This Row],[الشهر ]]&amp;Table4[[#This Row],[العام]]</f>
        <v>562026</v>
      </c>
      <c r="X1708" s="66" t="s">
        <v>304</v>
      </c>
    </row>
    <row r="1709" spans="1:24" x14ac:dyDescent="0.3">
      <c r="A1709" s="62">
        <v>5</v>
      </c>
      <c r="B1709" s="62">
        <v>6</v>
      </c>
      <c r="C1709" s="62">
        <v>2026</v>
      </c>
      <c r="D1709" s="41" t="str">
        <f t="shared" si="105"/>
        <v>عماد النجار 4قليوب بيتوينسعوديمدينتي اتوبيس 28</v>
      </c>
      <c r="E1709" s="4">
        <v>5020</v>
      </c>
      <c r="F1709" s="41" t="str">
        <f>VLOOKUP(E1709,mapping!C:J,2,FALSE)</f>
        <v>عماد النجار 4</v>
      </c>
      <c r="G1709" s="41" t="str">
        <f>IFERROR(VLOOKUP(F1709,mapping!$D$3:$J$200,2,FALSE),0)</f>
        <v>قليوب بيتوين</v>
      </c>
      <c r="H1709" s="41" t="str">
        <f>IFERROR(VLOOKUP(F1709,mapping!$D$3:$J$200,3,FALSE),0)</f>
        <v>سعودي</v>
      </c>
      <c r="I1709" s="41" t="str">
        <f>IFERROR(VLOOKUP(F1709,mapping!$D$3:$J$200,4,FALSE),0)</f>
        <v xml:space="preserve">مدينتي </v>
      </c>
      <c r="J1709" s="41" t="str">
        <f>IFERROR(VLOOKUP(F1709,mapping!$D$3:$J$200,5,FALSE),0)</f>
        <v>اتوبيس 28</v>
      </c>
      <c r="K1709" s="63">
        <f>IF(W1709=mapping!$N$1,IFERROR(VLOOKUP(Table4[[#This Row],[Column1]],mapping!A:L,11,FALSE),0),IF(W1709&gt;mapping!$N$1,IFERROR(VLOOKUP(Table4[[#This Row],[Column1]],mapping!A:L,11,FALSE),0),))</f>
        <v>1482</v>
      </c>
      <c r="L1709" s="139">
        <v>1</v>
      </c>
      <c r="M1709" s="60">
        <f>IF(W1709=mapping!$N$1,IFERROR(VLOOKUP(Table4[[#This Row],[Column1]],mapping!A:L,12,FALSE),0),IF(W1709&gt;mapping!$N$1,IFERROR(VLOOKUP(Table4[[#This Row],[Column1]],mapping!A:L,12,FALSE),0),0))</f>
        <v>1400</v>
      </c>
      <c r="N1709" s="58">
        <f>Table4[[#This Row],[ سعر اليومية ]]*3%*Table4[[#This Row],[عدد الدورات ]]</f>
        <v>44.46</v>
      </c>
      <c r="O1709" s="56">
        <f>Table4[[#This Row],[ سعر اليومية ]]*Table4[[#This Row],[عدد الدورات ]]-N1709</f>
        <v>1437.54</v>
      </c>
      <c r="P1709" s="194"/>
      <c r="Q1709" s="194"/>
      <c r="R1709" s="194"/>
      <c r="S1709" s="58">
        <f>(Table4[[#This Row],[سعر يومية السائق]]*Table4[[#This Row],[عدد الدورات ]])-SUM(Table4[[#This Row],[سلف ]:[خصم ]])+Table4[[#This Row],[اضافي ]]</f>
        <v>1400</v>
      </c>
      <c r="U1709" s="58">
        <f>Table4[[#This Row],[ سعر اليومية ]]*Table4[[#This Row],[عدد الدورات ]]-Table4[[#This Row],[سعر يومية السائق]]*L1709</f>
        <v>82</v>
      </c>
      <c r="V1709" s="58">
        <f>U1709-Table4[[#This Row],[W/H  3%]]</f>
        <v>37.54</v>
      </c>
      <c r="W1709" s="66" t="str">
        <f>Table4[[#This Row],[اليوم]]&amp;Table4[[#This Row],[الشهر ]]&amp;Table4[[#This Row],[العام]]</f>
        <v>562026</v>
      </c>
      <c r="X1709" s="66" t="s">
        <v>304</v>
      </c>
    </row>
    <row r="1710" spans="1:24" x14ac:dyDescent="0.3">
      <c r="A1710" s="62">
        <v>5</v>
      </c>
      <c r="B1710" s="62">
        <v>6</v>
      </c>
      <c r="C1710" s="62">
        <v>2026</v>
      </c>
      <c r="D1710" s="41" t="str">
        <f t="shared" si="105"/>
        <v>ممدوح كيلاني6المنيب 1 وردية سعوديمدينتي ميكروباص صيني</v>
      </c>
      <c r="E1710" s="4">
        <v>5021</v>
      </c>
      <c r="F1710" s="41" t="str">
        <f>VLOOKUP(E1710,mapping!C:J,2,FALSE)</f>
        <v>ممدوح كيلاني6</v>
      </c>
      <c r="G1710" s="41" t="str">
        <f>IFERROR(VLOOKUP(F1710,mapping!$D$3:$J$200,2,FALSE),0)</f>
        <v xml:space="preserve">المنيب 1 وردية </v>
      </c>
      <c r="H1710" s="41" t="str">
        <f>IFERROR(VLOOKUP(F1710,mapping!$D$3:$J$200,3,FALSE),0)</f>
        <v>سعودي</v>
      </c>
      <c r="I1710" s="41" t="str">
        <f>IFERROR(VLOOKUP(F1710,mapping!$D$3:$J$200,4,FALSE),0)</f>
        <v xml:space="preserve">مدينتي </v>
      </c>
      <c r="J1710" s="41" t="str">
        <f>IFERROR(VLOOKUP(F1710,mapping!$D$3:$J$200,5,FALSE),0)</f>
        <v>ميكروباص صيني</v>
      </c>
      <c r="K1710" s="63">
        <f>IF(W1710=mapping!$N$1,IFERROR(VLOOKUP(Table4[[#This Row],[Column1]],mapping!A:L,11,FALSE),0),IF(W1710&gt;mapping!$N$1,IFERROR(VLOOKUP(Table4[[#This Row],[Column1]],mapping!A:L,11,FALSE),0),))</f>
        <v>1482</v>
      </c>
      <c r="L1710" s="139">
        <v>1</v>
      </c>
      <c r="M1710" s="60">
        <f>IF(W1710=mapping!$N$1,IFERROR(VLOOKUP(Table4[[#This Row],[Column1]],mapping!A:L,12,FALSE),0),IF(W1710&gt;mapping!$N$1,IFERROR(VLOOKUP(Table4[[#This Row],[Column1]],mapping!A:L,12,FALSE),0),0))</f>
        <v>1350</v>
      </c>
      <c r="N1710" s="58">
        <f>Table4[[#This Row],[ سعر اليومية ]]*3%*Table4[[#This Row],[عدد الدورات ]]</f>
        <v>44.46</v>
      </c>
      <c r="O1710" s="56">
        <f>Table4[[#This Row],[ سعر اليومية ]]*Table4[[#This Row],[عدد الدورات ]]-N1710</f>
        <v>1437.54</v>
      </c>
      <c r="P1710" s="194"/>
      <c r="Q1710" s="194"/>
      <c r="R1710" s="194"/>
      <c r="S1710" s="58">
        <f>(Table4[[#This Row],[سعر يومية السائق]]*Table4[[#This Row],[عدد الدورات ]])-SUM(Table4[[#This Row],[سلف ]:[خصم ]])+Table4[[#This Row],[اضافي ]]</f>
        <v>1350</v>
      </c>
      <c r="U1710" s="58">
        <f>Table4[[#This Row],[ سعر اليومية ]]*Table4[[#This Row],[عدد الدورات ]]-Table4[[#This Row],[سعر يومية السائق]]*L1710</f>
        <v>132</v>
      </c>
      <c r="V1710" s="58">
        <f>U1710-Table4[[#This Row],[W/H  3%]]</f>
        <v>87.539999999999992</v>
      </c>
      <c r="W1710" s="66" t="str">
        <f>Table4[[#This Row],[اليوم]]&amp;Table4[[#This Row],[الشهر ]]&amp;Table4[[#This Row],[العام]]</f>
        <v>562026</v>
      </c>
      <c r="X1710" s="66" t="s">
        <v>304</v>
      </c>
    </row>
    <row r="1711" spans="1:24" x14ac:dyDescent="0.3">
      <c r="A1711" s="62">
        <v>5</v>
      </c>
      <c r="B1711" s="62">
        <v>6</v>
      </c>
      <c r="C1711" s="62">
        <v>2026</v>
      </c>
      <c r="D1711" s="41" t="str">
        <f t="shared" si="105"/>
        <v>ممدوح كيلاني4المنيب 2 وردية سعوديمدينتي ميكروباص صيني</v>
      </c>
      <c r="E1711" s="4">
        <v>5022</v>
      </c>
      <c r="F1711" s="41" t="str">
        <f>VLOOKUP(E1711,mapping!C:J,2,FALSE)</f>
        <v>ممدوح كيلاني4</v>
      </c>
      <c r="G1711" s="41" t="str">
        <f>IFERROR(VLOOKUP(F1711,mapping!$D$3:$J$200,2,FALSE),0)</f>
        <v xml:space="preserve">المنيب 2 وردية </v>
      </c>
      <c r="H1711" s="41" t="str">
        <f>IFERROR(VLOOKUP(F1711,mapping!$D$3:$J$200,3,FALSE),0)</f>
        <v>سعودي</v>
      </c>
      <c r="I1711" s="41" t="str">
        <f>IFERROR(VLOOKUP(F1711,mapping!$D$3:$J$200,4,FALSE),0)</f>
        <v xml:space="preserve">مدينتي </v>
      </c>
      <c r="J1711" s="41" t="str">
        <f>IFERROR(VLOOKUP(F1711,mapping!$D$3:$J$200,5,FALSE),0)</f>
        <v>ميكروباص صيني</v>
      </c>
      <c r="K1711" s="63">
        <f>IF(W1711=mapping!$N$1,IFERROR(VLOOKUP(Table4[[#This Row],[Column1]],mapping!A:L,11,FALSE),0),IF(W1711&gt;mapping!$N$1,IFERROR(VLOOKUP(Table4[[#This Row],[Column1]],mapping!A:L,11,FALSE),0),))</f>
        <v>2965</v>
      </c>
      <c r="L1711" s="139">
        <v>1</v>
      </c>
      <c r="M1711" s="60">
        <f>IF(W1711=mapping!$N$1,IFERROR(VLOOKUP(Table4[[#This Row],[Column1]],mapping!A:L,12,FALSE),0),IF(W1711&gt;mapping!$N$1,IFERROR(VLOOKUP(Table4[[#This Row],[Column1]],mapping!A:L,12,FALSE),0),0))</f>
        <v>2600</v>
      </c>
      <c r="N1711" s="58">
        <f>Table4[[#This Row],[ سعر اليومية ]]*3%*Table4[[#This Row],[عدد الدورات ]]</f>
        <v>88.95</v>
      </c>
      <c r="O1711" s="56">
        <f>Table4[[#This Row],[ سعر اليومية ]]*Table4[[#This Row],[عدد الدورات ]]-N1711</f>
        <v>2876.05</v>
      </c>
      <c r="P1711" s="194"/>
      <c r="Q1711" s="194"/>
      <c r="R1711" s="194"/>
      <c r="S1711" s="58">
        <f>(Table4[[#This Row],[سعر يومية السائق]]*Table4[[#This Row],[عدد الدورات ]])-SUM(Table4[[#This Row],[سلف ]:[خصم ]])+Table4[[#This Row],[اضافي ]]</f>
        <v>2600</v>
      </c>
      <c r="U1711" s="58">
        <f>Table4[[#This Row],[ سعر اليومية ]]*Table4[[#This Row],[عدد الدورات ]]-Table4[[#This Row],[سعر يومية السائق]]*L1711</f>
        <v>365</v>
      </c>
      <c r="V1711" s="58">
        <f>U1711-Table4[[#This Row],[W/H  3%]]</f>
        <v>276.05</v>
      </c>
      <c r="W1711" s="66" t="str">
        <f>Table4[[#This Row],[اليوم]]&amp;Table4[[#This Row],[الشهر ]]&amp;Table4[[#This Row],[العام]]</f>
        <v>562026</v>
      </c>
      <c r="X1711" s="66" t="s">
        <v>304</v>
      </c>
    </row>
    <row r="1712" spans="1:24" x14ac:dyDescent="0.3">
      <c r="A1712" s="62">
        <v>5</v>
      </c>
      <c r="B1712" s="62">
        <v>6</v>
      </c>
      <c r="C1712" s="62">
        <v>2026</v>
      </c>
      <c r="D1712" s="41" t="str">
        <f t="shared" si="105"/>
        <v>فرج 5حلوان 2 ورديةسعوديمدينتي اتوبيس 28</v>
      </c>
      <c r="E1712" s="4">
        <v>5023</v>
      </c>
      <c r="F1712" s="41" t="str">
        <f>VLOOKUP(E1712,mapping!C:J,2,FALSE)</f>
        <v>فرج 5</v>
      </c>
      <c r="G1712" s="41" t="str">
        <f>IFERROR(VLOOKUP(F1712,mapping!$D$3:$J$200,2,FALSE),0)</f>
        <v>حلوان 2 وردية</v>
      </c>
      <c r="H1712" s="41" t="str">
        <f>IFERROR(VLOOKUP(F1712,mapping!$D$3:$J$200,3,FALSE),0)</f>
        <v>سعودي</v>
      </c>
      <c r="I1712" s="41" t="str">
        <f>IFERROR(VLOOKUP(F1712,mapping!$D$3:$J$200,4,FALSE),0)</f>
        <v xml:space="preserve">مدينتي </v>
      </c>
      <c r="J1712" s="41" t="str">
        <f>IFERROR(VLOOKUP(F1712,mapping!$D$3:$J$200,5,FALSE),0)</f>
        <v>اتوبيس 28</v>
      </c>
      <c r="K1712" s="63">
        <f>IF(W1712=mapping!$N$1,IFERROR(VLOOKUP(Table4[[#This Row],[Column1]],mapping!A:L,11,FALSE),0),IF(W1712&gt;mapping!$N$1,IFERROR(VLOOKUP(Table4[[#This Row],[Column1]],mapping!A:L,11,FALSE),0),))</f>
        <v>4634</v>
      </c>
      <c r="L1712" s="139">
        <v>1</v>
      </c>
      <c r="M1712" s="60">
        <f>IF(W1712=mapping!$N$1,IFERROR(VLOOKUP(Table4[[#This Row],[Column1]],mapping!A:L,12,FALSE),0),IF(W1712&gt;mapping!$N$1,IFERROR(VLOOKUP(Table4[[#This Row],[Column1]],mapping!A:L,12,FALSE),0),0))</f>
        <v>4100</v>
      </c>
      <c r="N1712" s="58">
        <f>Table4[[#This Row],[ سعر اليومية ]]*3%*Table4[[#This Row],[عدد الدورات ]]</f>
        <v>139.01999999999998</v>
      </c>
      <c r="O1712" s="56">
        <f>Table4[[#This Row],[ سعر اليومية ]]*Table4[[#This Row],[عدد الدورات ]]-N1712</f>
        <v>4494.9799999999996</v>
      </c>
      <c r="P1712" s="194"/>
      <c r="Q1712" s="194"/>
      <c r="R1712" s="194"/>
      <c r="S1712" s="58">
        <f>(Table4[[#This Row],[سعر يومية السائق]]*Table4[[#This Row],[عدد الدورات ]])-SUM(Table4[[#This Row],[سلف ]:[خصم ]])+Table4[[#This Row],[اضافي ]]</f>
        <v>4100</v>
      </c>
      <c r="U1712" s="58">
        <f>Table4[[#This Row],[ سعر اليومية ]]*Table4[[#This Row],[عدد الدورات ]]-Table4[[#This Row],[سعر يومية السائق]]*L1712</f>
        <v>534</v>
      </c>
      <c r="V1712" s="58">
        <f>U1712-Table4[[#This Row],[W/H  3%]]</f>
        <v>394.98</v>
      </c>
      <c r="W1712" s="66" t="str">
        <f>Table4[[#This Row],[اليوم]]&amp;Table4[[#This Row],[الشهر ]]&amp;Table4[[#This Row],[العام]]</f>
        <v>562026</v>
      </c>
      <c r="X1712" s="66" t="s">
        <v>304</v>
      </c>
    </row>
    <row r="1713" spans="1:24" x14ac:dyDescent="0.3">
      <c r="A1713" s="62">
        <v>5</v>
      </c>
      <c r="B1713" s="62">
        <v>6</v>
      </c>
      <c r="C1713" s="62">
        <v>2026</v>
      </c>
      <c r="D1713" s="41" t="str">
        <f t="shared" si="105"/>
        <v>سيد الحاويالحلميةسعوديمدينتي اتوبيس 28</v>
      </c>
      <c r="E1713" s="4">
        <v>5024</v>
      </c>
      <c r="F1713" s="41" t="str">
        <f>VLOOKUP(E1713,mapping!C:J,2,FALSE)</f>
        <v>سيد الحاوي</v>
      </c>
      <c r="G1713" s="41" t="str">
        <f>IFERROR(VLOOKUP(F1713,mapping!$D$3:$J$200,2,FALSE),0)</f>
        <v>الحلمية</v>
      </c>
      <c r="H1713" s="41" t="str">
        <f>IFERROR(VLOOKUP(F1713,mapping!$D$3:$J$200,3,FALSE),0)</f>
        <v>سعودي</v>
      </c>
      <c r="I1713" s="41" t="str">
        <f>IFERROR(VLOOKUP(F1713,mapping!$D$3:$J$200,4,FALSE),0)</f>
        <v xml:space="preserve">مدينتي </v>
      </c>
      <c r="J1713" s="41" t="str">
        <f>IFERROR(VLOOKUP(F1713,mapping!$D$3:$J$200,5,FALSE),0)</f>
        <v>اتوبيس 28</v>
      </c>
      <c r="K1713" s="63">
        <f>IF(W1713=mapping!$N$1,IFERROR(VLOOKUP(Table4[[#This Row],[Column1]],mapping!A:L,11,FALSE),0),IF(W1713&gt;mapping!$N$1,IFERROR(VLOOKUP(Table4[[#This Row],[Column1]],mapping!A:L,11,FALSE),0),))</f>
        <v>4634</v>
      </c>
      <c r="L1713" s="139">
        <v>1</v>
      </c>
      <c r="M1713" s="60">
        <f>IF(W1713=mapping!$N$1,IFERROR(VLOOKUP(Table4[[#This Row],[Column1]],mapping!A:L,12,FALSE),0),IF(W1713&gt;mapping!$N$1,IFERROR(VLOOKUP(Table4[[#This Row],[Column1]],mapping!A:L,12,FALSE),0),0))</f>
        <v>3750</v>
      </c>
      <c r="N1713" s="58">
        <f>Table4[[#This Row],[ سعر اليومية ]]*3%*Table4[[#This Row],[عدد الدورات ]]</f>
        <v>139.01999999999998</v>
      </c>
      <c r="O1713" s="56">
        <f>Table4[[#This Row],[ سعر اليومية ]]*Table4[[#This Row],[عدد الدورات ]]-N1713</f>
        <v>4494.9799999999996</v>
      </c>
      <c r="P1713" s="194"/>
      <c r="Q1713" s="194"/>
      <c r="R1713" s="194"/>
      <c r="S1713" s="58">
        <f>(Table4[[#This Row],[سعر يومية السائق]]*Table4[[#This Row],[عدد الدورات ]])-SUM(Table4[[#This Row],[سلف ]:[خصم ]])+Table4[[#This Row],[اضافي ]]</f>
        <v>3750</v>
      </c>
      <c r="U1713" s="58">
        <f>Table4[[#This Row],[ سعر اليومية ]]*Table4[[#This Row],[عدد الدورات ]]-Table4[[#This Row],[سعر يومية السائق]]*L1713</f>
        <v>884</v>
      </c>
      <c r="V1713" s="58">
        <f>U1713-Table4[[#This Row],[W/H  3%]]</f>
        <v>744.98</v>
      </c>
      <c r="W1713" s="66" t="str">
        <f>Table4[[#This Row],[اليوم]]&amp;Table4[[#This Row],[الشهر ]]&amp;Table4[[#This Row],[العام]]</f>
        <v>562026</v>
      </c>
      <c r="X1713" s="66" t="s">
        <v>304</v>
      </c>
    </row>
    <row r="1714" spans="1:24" x14ac:dyDescent="0.3">
      <c r="A1714" s="62">
        <v>5</v>
      </c>
      <c r="B1714" s="62">
        <v>6</v>
      </c>
      <c r="C1714" s="62">
        <v>2026</v>
      </c>
      <c r="D1714" s="41" t="str">
        <f t="shared" si="105"/>
        <v>سيد الحاوي 2عدلي منصور سعوديمدينتي اتوبيس 28</v>
      </c>
      <c r="E1714" s="4">
        <v>5028</v>
      </c>
      <c r="F1714" s="41" t="str">
        <f>VLOOKUP(E1714,mapping!C:J,2,FALSE)</f>
        <v>سيد الحاوي 2</v>
      </c>
      <c r="G1714" s="41" t="str">
        <f>IFERROR(VLOOKUP(F1714,mapping!$D$3:$J$200,2,FALSE),0)</f>
        <v xml:space="preserve">عدلي منصور </v>
      </c>
      <c r="H1714" s="41" t="str">
        <f>IFERROR(VLOOKUP(F1714,mapping!$D$3:$J$200,3,FALSE),0)</f>
        <v>سعودي</v>
      </c>
      <c r="I1714" s="41" t="str">
        <f>IFERROR(VLOOKUP(F1714,mapping!$D$3:$J$200,4,FALSE),0)</f>
        <v xml:space="preserve">مدينتي </v>
      </c>
      <c r="J1714" s="41" t="str">
        <f>IFERROR(VLOOKUP(F1714,mapping!$D$3:$J$200,5,FALSE),0)</f>
        <v>اتوبيس 28</v>
      </c>
      <c r="K1714" s="63">
        <f>IF(W1714=mapping!$N$1,IFERROR(VLOOKUP(Table4[[#This Row],[Column1]],mapping!A:L,11,FALSE),0),IF(W1714&gt;mapping!$N$1,IFERROR(VLOOKUP(Table4[[#This Row],[Column1]],mapping!A:L,11,FALSE),0),))</f>
        <v>741</v>
      </c>
      <c r="L1714" s="139">
        <v>1</v>
      </c>
      <c r="M1714" s="60">
        <f>IF(W1714=mapping!$N$1,IFERROR(VLOOKUP(Table4[[#This Row],[Column1]],mapping!A:L,12,FALSE),0),IF(W1714&gt;mapping!$N$1,IFERROR(VLOOKUP(Table4[[#This Row],[Column1]],mapping!A:L,12,FALSE),0),0))</f>
        <v>550</v>
      </c>
      <c r="N1714" s="58">
        <f>Table4[[#This Row],[ سعر اليومية ]]*3%*Table4[[#This Row],[عدد الدورات ]]</f>
        <v>22.23</v>
      </c>
      <c r="O1714" s="56">
        <f>Table4[[#This Row],[ سعر اليومية ]]*Table4[[#This Row],[عدد الدورات ]]-N1714</f>
        <v>718.77</v>
      </c>
      <c r="P1714" s="194"/>
      <c r="Q1714" s="194"/>
      <c r="R1714" s="194"/>
      <c r="S1714" s="58">
        <f>(Table4[[#This Row],[سعر يومية السائق]]*Table4[[#This Row],[عدد الدورات ]])-SUM(Table4[[#This Row],[سلف ]:[خصم ]])+Table4[[#This Row],[اضافي ]]</f>
        <v>550</v>
      </c>
      <c r="U1714" s="58">
        <f>Table4[[#This Row],[ سعر اليومية ]]*Table4[[#This Row],[عدد الدورات ]]-Table4[[#This Row],[سعر يومية السائق]]*L1714</f>
        <v>191</v>
      </c>
      <c r="V1714" s="58">
        <f>U1714-Table4[[#This Row],[W/H  3%]]</f>
        <v>168.77</v>
      </c>
      <c r="W1714" s="66" t="str">
        <f>Table4[[#This Row],[اليوم]]&amp;Table4[[#This Row],[الشهر ]]&amp;Table4[[#This Row],[العام]]</f>
        <v>562026</v>
      </c>
      <c r="X1714" s="66" t="s">
        <v>304</v>
      </c>
    </row>
    <row r="1715" spans="1:24" x14ac:dyDescent="0.3">
      <c r="A1715" s="184">
        <v>5</v>
      </c>
      <c r="B1715" s="184">
        <v>6</v>
      </c>
      <c r="C1715" s="184">
        <v>2026</v>
      </c>
      <c r="D1715" s="41" t="str">
        <f t="shared" si="105"/>
        <v>احمد عويس اضافيالمعادي لوجستيكاابورواش إضافي</v>
      </c>
      <c r="E1715" s="204">
        <v>4012</v>
      </c>
      <c r="F1715" s="41" t="str">
        <f>VLOOKUP(E1715,mapping!C:J,2,FALSE)</f>
        <v>احمد عويس اضافي</v>
      </c>
      <c r="G1715" s="41" t="str">
        <f>IFERROR(VLOOKUP(F1715,mapping!$D$3:$J$200,2,FALSE),0)</f>
        <v xml:space="preserve">المعادي </v>
      </c>
      <c r="H1715" s="41" t="str">
        <f>IFERROR(VLOOKUP(F1715,mapping!$D$3:$J$200,3,FALSE),0)</f>
        <v>لوجستيكا</v>
      </c>
      <c r="I1715" s="41" t="str">
        <f>IFERROR(VLOOKUP(F1715,mapping!$D$3:$J$200,4,FALSE),0)</f>
        <v xml:space="preserve">ابورواش </v>
      </c>
      <c r="J1715" s="41" t="str">
        <f>IFERROR(VLOOKUP(F1715,mapping!$D$3:$J$200,5,FALSE),0)</f>
        <v>إضافي</v>
      </c>
      <c r="K1715" s="63">
        <f>IF(W1715=mapping!$N$1,IFERROR(VLOOKUP(Table4[[#This Row],[Column1]],mapping!A:L,11,FALSE),0),IF(W1715&gt;mapping!$N$1,IFERROR(VLOOKUP(Table4[[#This Row],[Column1]],mapping!A:L,11,FALSE),0),))</f>
        <v>2049</v>
      </c>
      <c r="L1715" s="186">
        <v>1</v>
      </c>
      <c r="M1715" s="60">
        <f>IF(W1715=mapping!$N$1,IFERROR(VLOOKUP(Table4[[#This Row],[Column1]],mapping!A:L,12,FALSE),0),IF(W1715&gt;mapping!$N$1,IFERROR(VLOOKUP(Table4[[#This Row],[Column1]],mapping!A:L,12,FALSE),0),0))</f>
        <v>1800</v>
      </c>
      <c r="N1715" s="58">
        <f>Table4[[#This Row],[ سعر اليومية ]]*3%*Table4[[#This Row],[عدد الدورات ]]</f>
        <v>61.47</v>
      </c>
      <c r="O1715" s="56">
        <f>Table4[[#This Row],[ سعر اليومية ]]*Table4[[#This Row],[عدد الدورات ]]-N1715</f>
        <v>1987.53</v>
      </c>
      <c r="P1715" s="194"/>
      <c r="Q1715" s="194"/>
      <c r="R1715" s="198"/>
      <c r="S1715" s="58">
        <f>(Table4[[#This Row],[سعر يومية السائق]]*Table4[[#This Row],[عدد الدورات ]])-SUM(Table4[[#This Row],[سلف ]:[خصم ]])+Table4[[#This Row],[اضافي ]]</f>
        <v>1800</v>
      </c>
      <c r="U1715" s="58">
        <f>Table4[[#This Row],[ سعر اليومية ]]*Table4[[#This Row],[عدد الدورات ]]-Table4[[#This Row],[سعر يومية السائق]]*L1715</f>
        <v>249</v>
      </c>
      <c r="V1715" s="58">
        <f>U1715-Table4[[#This Row],[W/H  3%]]</f>
        <v>187.53</v>
      </c>
      <c r="W1715" s="66" t="str">
        <f>Table4[[#This Row],[اليوم]]&amp;Table4[[#This Row],[الشهر ]]&amp;Table4[[#This Row],[العام]]</f>
        <v>562026</v>
      </c>
      <c r="X1715" s="66" t="s">
        <v>304</v>
      </c>
    </row>
    <row r="1716" spans="1:24" x14ac:dyDescent="0.3">
      <c r="A1716" s="184">
        <v>5</v>
      </c>
      <c r="B1716" s="184">
        <v>6</v>
      </c>
      <c r="C1716" s="184">
        <v>2026</v>
      </c>
      <c r="D1716" s="41" t="str">
        <f t="shared" si="105"/>
        <v>محمد جمال إضافيالقناطر لوجستيكاابورواش إضافي</v>
      </c>
      <c r="E1716" s="204">
        <v>4014</v>
      </c>
      <c r="F1716" s="41" t="str">
        <f>VLOOKUP(E1716,mapping!C:J,2,FALSE)</f>
        <v>محمد جمال إضافي</v>
      </c>
      <c r="G1716" s="41" t="str">
        <f>IFERROR(VLOOKUP(F1716,mapping!$D$3:$J$200,2,FALSE),0)</f>
        <v xml:space="preserve">القناطر </v>
      </c>
      <c r="H1716" s="41" t="str">
        <f>IFERROR(VLOOKUP(F1716,mapping!$D$3:$J$200,3,FALSE),0)</f>
        <v>لوجستيكا</v>
      </c>
      <c r="I1716" s="41" t="str">
        <f>IFERROR(VLOOKUP(F1716,mapping!$D$3:$J$200,4,FALSE),0)</f>
        <v xml:space="preserve">ابورواش </v>
      </c>
      <c r="J1716" s="41" t="str">
        <f>IFERROR(VLOOKUP(F1716,mapping!$D$3:$J$200,5,FALSE),0)</f>
        <v>إضافي</v>
      </c>
      <c r="K1716" s="63">
        <f>IF(W1716=mapping!$N$1,IFERROR(VLOOKUP(Table4[[#This Row],[Column1]],mapping!A:L,11,FALSE),0),IF(W1716&gt;mapping!$N$1,IFERROR(VLOOKUP(Table4[[#This Row],[Column1]],mapping!A:L,11,FALSE),0),))</f>
        <v>1536</v>
      </c>
      <c r="L1716" s="186">
        <v>1</v>
      </c>
      <c r="M1716" s="60">
        <f>IF(W1716=mapping!$N$1,IFERROR(VLOOKUP(Table4[[#This Row],[Column1]],mapping!A:L,12,FALSE),0),IF(W1716&gt;mapping!$N$1,IFERROR(VLOOKUP(Table4[[#This Row],[Column1]],mapping!A:L,12,FALSE),0),0))</f>
        <v>1000</v>
      </c>
      <c r="N1716" s="58">
        <f>Table4[[#This Row],[ سعر اليومية ]]*3%*Table4[[#This Row],[عدد الدورات ]]</f>
        <v>46.08</v>
      </c>
      <c r="O1716" s="56">
        <f>Table4[[#This Row],[ سعر اليومية ]]*Table4[[#This Row],[عدد الدورات ]]-N1716</f>
        <v>1489.92</v>
      </c>
      <c r="P1716" s="194"/>
      <c r="Q1716" s="194"/>
      <c r="R1716" s="198"/>
      <c r="S1716" s="58">
        <f>(Table4[[#This Row],[سعر يومية السائق]]*Table4[[#This Row],[عدد الدورات ]])-SUM(Table4[[#This Row],[سلف ]:[خصم ]])+Table4[[#This Row],[اضافي ]]</f>
        <v>1000</v>
      </c>
      <c r="U1716" s="58">
        <f>Table4[[#This Row],[ سعر اليومية ]]*Table4[[#This Row],[عدد الدورات ]]-Table4[[#This Row],[سعر يومية السائق]]*L1716</f>
        <v>536</v>
      </c>
      <c r="V1716" s="58">
        <f>U1716-Table4[[#This Row],[W/H  3%]]</f>
        <v>489.92</v>
      </c>
      <c r="W1716" s="66" t="str">
        <f>Table4[[#This Row],[اليوم]]&amp;Table4[[#This Row],[الشهر ]]&amp;Table4[[#This Row],[العام]]</f>
        <v>562026</v>
      </c>
      <c r="X1716" s="66" t="s">
        <v>304</v>
      </c>
    </row>
    <row r="1717" spans="1:24" x14ac:dyDescent="0.3">
      <c r="A1717" s="184">
        <v>5</v>
      </c>
      <c r="B1717" s="184">
        <v>6</v>
      </c>
      <c r="C1717" s="184">
        <v>2026</v>
      </c>
      <c r="D1717" s="41" t="str">
        <f t="shared" si="105"/>
        <v>حسام سعيد إضافيإضافيلوجستيكاإضافيإضافي</v>
      </c>
      <c r="E1717" s="204">
        <v>4015</v>
      </c>
      <c r="F1717" s="41" t="str">
        <f>VLOOKUP(E1717,mapping!C:J,2,FALSE)</f>
        <v>حسام سعيد إضافي</v>
      </c>
      <c r="G1717" s="41" t="str">
        <f>IFERROR(VLOOKUP(F1717,mapping!$D$3:$J$200,2,FALSE),0)</f>
        <v>إضافي</v>
      </c>
      <c r="H1717" s="41" t="str">
        <f>IFERROR(VLOOKUP(F1717,mapping!$D$3:$J$200,3,FALSE),0)</f>
        <v>لوجستيكا</v>
      </c>
      <c r="I1717" s="41" t="str">
        <f>IFERROR(VLOOKUP(F1717,mapping!$D$3:$J$200,4,FALSE),0)</f>
        <v>إضافي</v>
      </c>
      <c r="J1717" s="41" t="str">
        <f>IFERROR(VLOOKUP(F1717,mapping!$D$3:$J$200,5,FALSE),0)</f>
        <v>إضافي</v>
      </c>
      <c r="K1717" s="63">
        <f>IF(W1717=mapping!$N$1,IFERROR(VLOOKUP(Table4[[#This Row],[Column1]],mapping!A:L,11,FALSE),0),IF(W1717&gt;mapping!$N$1,IFERROR(VLOOKUP(Table4[[#This Row],[Column1]],mapping!A:L,11,FALSE),0),))</f>
        <v>1</v>
      </c>
      <c r="L1717" s="186">
        <v>1</v>
      </c>
      <c r="M1717" s="60">
        <f>IF(W1717=mapping!$N$1,IFERROR(VLOOKUP(Table4[[#This Row],[Column1]],mapping!A:L,12,FALSE),0),IF(W1717&gt;mapping!$N$1,IFERROR(VLOOKUP(Table4[[#This Row],[Column1]],mapping!A:L,12,FALSE),0),0))</f>
        <v>0</v>
      </c>
      <c r="N1717" s="58">
        <f>Table4[[#This Row],[ سعر اليومية ]]*3%*Table4[[#This Row],[عدد الدورات ]]</f>
        <v>0.03</v>
      </c>
      <c r="O1717" s="56">
        <f>Table4[[#This Row],[ سعر اليومية ]]*Table4[[#This Row],[عدد الدورات ]]-N1717</f>
        <v>0.97</v>
      </c>
      <c r="P1717" s="194"/>
      <c r="Q1717" s="194"/>
      <c r="R1717" s="198">
        <v>2600</v>
      </c>
      <c r="S1717" s="58">
        <f>(Table4[[#This Row],[سعر يومية السائق]]*Table4[[#This Row],[عدد الدورات ]])-SUM(Table4[[#This Row],[سلف ]:[خصم ]])+Table4[[#This Row],[اضافي ]]</f>
        <v>2600</v>
      </c>
      <c r="T1717" s="41" t="s">
        <v>457</v>
      </c>
      <c r="U1717" s="58">
        <f>Table4[[#This Row],[ سعر اليومية ]]*Table4[[#This Row],[عدد الدورات ]]-Table4[[#This Row],[سعر يومية السائق]]*L1717</f>
        <v>1</v>
      </c>
      <c r="V1717" s="58">
        <f>U1717-Table4[[#This Row],[W/H  3%]]</f>
        <v>0.97</v>
      </c>
      <c r="W1717" s="66" t="str">
        <f>Table4[[#This Row],[اليوم]]&amp;Table4[[#This Row],[الشهر ]]&amp;Table4[[#This Row],[العام]]</f>
        <v>562026</v>
      </c>
      <c r="X1717" s="66" t="s">
        <v>304</v>
      </c>
    </row>
    <row r="1718" spans="1:24" x14ac:dyDescent="0.3">
      <c r="A1718" s="184">
        <v>5</v>
      </c>
      <c r="B1718" s="184">
        <v>6</v>
      </c>
      <c r="C1718" s="184">
        <v>2026</v>
      </c>
      <c r="D1718" s="41" t="str">
        <f t="shared" si="105"/>
        <v>حسام سعيد إضافيإضافيلوجستيكاإضافيإضافي</v>
      </c>
      <c r="E1718" s="204">
        <v>4015</v>
      </c>
      <c r="F1718" s="41" t="str">
        <f>VLOOKUP(E1718,mapping!C:J,2,FALSE)</f>
        <v>حسام سعيد إضافي</v>
      </c>
      <c r="G1718" s="41" t="str">
        <f>IFERROR(VLOOKUP(F1718,mapping!$D$3:$J$200,2,FALSE),0)</f>
        <v>إضافي</v>
      </c>
      <c r="H1718" s="41" t="str">
        <f>IFERROR(VLOOKUP(F1718,mapping!$D$3:$J$200,3,FALSE),0)</f>
        <v>لوجستيكا</v>
      </c>
      <c r="I1718" s="41" t="str">
        <f>IFERROR(VLOOKUP(F1718,mapping!$D$3:$J$200,4,FALSE),0)</f>
        <v>إضافي</v>
      </c>
      <c r="J1718" s="41" t="str">
        <f>IFERROR(VLOOKUP(F1718,mapping!$D$3:$J$200,5,FALSE),0)</f>
        <v>إضافي</v>
      </c>
      <c r="K1718" s="63">
        <f>IF(W1718=mapping!$N$1,IFERROR(VLOOKUP(Table4[[#This Row],[Column1]],mapping!A:L,11,FALSE),0),IF(W1718&gt;mapping!$N$1,IFERROR(VLOOKUP(Table4[[#This Row],[Column1]],mapping!A:L,11,FALSE),0),))</f>
        <v>1</v>
      </c>
      <c r="L1718" s="186">
        <v>1</v>
      </c>
      <c r="M1718" s="60">
        <f>IF(W1718=mapping!$N$1,IFERROR(VLOOKUP(Table4[[#This Row],[Column1]],mapping!A:L,12,FALSE),0),IF(W1718&gt;mapping!$N$1,IFERROR(VLOOKUP(Table4[[#This Row],[Column1]],mapping!A:L,12,FALSE),0),0))</f>
        <v>0</v>
      </c>
      <c r="N1718" s="58">
        <f>Table4[[#This Row],[ سعر اليومية ]]*3%*Table4[[#This Row],[عدد الدورات ]]</f>
        <v>0.03</v>
      </c>
      <c r="O1718" s="56">
        <f>Table4[[#This Row],[ سعر اليومية ]]*Table4[[#This Row],[عدد الدورات ]]-N1718</f>
        <v>0.97</v>
      </c>
      <c r="P1718" s="194"/>
      <c r="Q1718" s="194"/>
      <c r="R1718" s="198">
        <v>2200</v>
      </c>
      <c r="S1718" s="58">
        <f>(Table4[[#This Row],[سعر يومية السائق]]*Table4[[#This Row],[عدد الدورات ]])-SUM(Table4[[#This Row],[سلف ]:[خصم ]])+Table4[[#This Row],[اضافي ]]</f>
        <v>2200</v>
      </c>
      <c r="T1718" s="41" t="s">
        <v>458</v>
      </c>
      <c r="U1718" s="58">
        <f>Table4[[#This Row],[ سعر اليومية ]]*Table4[[#This Row],[عدد الدورات ]]-Table4[[#This Row],[سعر يومية السائق]]*L1718</f>
        <v>1</v>
      </c>
      <c r="V1718" s="58">
        <f>U1718-Table4[[#This Row],[W/H  3%]]</f>
        <v>0.97</v>
      </c>
      <c r="W1718" s="66" t="str">
        <f>Table4[[#This Row],[اليوم]]&amp;Table4[[#This Row],[الشهر ]]&amp;Table4[[#This Row],[العام]]</f>
        <v>562026</v>
      </c>
      <c r="X1718" s="66" t="s">
        <v>304</v>
      </c>
    </row>
    <row r="1719" spans="1:24" x14ac:dyDescent="0.3">
      <c r="A1719" s="184">
        <v>5</v>
      </c>
      <c r="B1719" s="184">
        <v>6</v>
      </c>
      <c r="C1719" s="184">
        <v>2026</v>
      </c>
      <c r="D1719" s="41" t="str">
        <f t="shared" ref="D1719:D1779" si="106">F1719&amp;G1719&amp;H1719&amp;I1719&amp;J1719</f>
        <v>حسام سعيد إضافيإضافيلوجستيكاإضافيإضافي</v>
      </c>
      <c r="E1719" s="204">
        <v>4015</v>
      </c>
      <c r="F1719" s="41" t="str">
        <f>VLOOKUP(E1719,mapping!C:J,2,FALSE)</f>
        <v>حسام سعيد إضافي</v>
      </c>
      <c r="G1719" s="41" t="str">
        <f>IFERROR(VLOOKUP(F1719,mapping!$D$3:$J$200,2,FALSE),0)</f>
        <v>إضافي</v>
      </c>
      <c r="H1719" s="41" t="str">
        <f>IFERROR(VLOOKUP(F1719,mapping!$D$3:$J$200,3,FALSE),0)</f>
        <v>لوجستيكا</v>
      </c>
      <c r="I1719" s="41" t="str">
        <f>IFERROR(VLOOKUP(F1719,mapping!$D$3:$J$200,4,FALSE),0)</f>
        <v>إضافي</v>
      </c>
      <c r="J1719" s="41" t="str">
        <f>IFERROR(VLOOKUP(F1719,mapping!$D$3:$J$200,5,FALSE),0)</f>
        <v>إضافي</v>
      </c>
      <c r="K1719" s="63">
        <f>IF(W1719=mapping!$N$1,IFERROR(VLOOKUP(Table4[[#This Row],[Column1]],mapping!A:L,11,FALSE),0),IF(W1719&gt;mapping!$N$1,IFERROR(VLOOKUP(Table4[[#This Row],[Column1]],mapping!A:L,11,FALSE),0),))</f>
        <v>1</v>
      </c>
      <c r="L1719" s="186">
        <v>1</v>
      </c>
      <c r="M1719" s="60">
        <f>IF(W1719=mapping!$N$1,IFERROR(VLOOKUP(Table4[[#This Row],[Column1]],mapping!A:L,12,FALSE),0),IF(W1719&gt;mapping!$N$1,IFERROR(VLOOKUP(Table4[[#This Row],[Column1]],mapping!A:L,12,FALSE),0),0))</f>
        <v>0</v>
      </c>
      <c r="N1719" s="58">
        <f>Table4[[#This Row],[ سعر اليومية ]]*3%*Table4[[#This Row],[عدد الدورات ]]</f>
        <v>0.03</v>
      </c>
      <c r="O1719" s="56">
        <f>Table4[[#This Row],[ سعر اليومية ]]*Table4[[#This Row],[عدد الدورات ]]-N1719</f>
        <v>0.97</v>
      </c>
      <c r="P1719" s="194"/>
      <c r="Q1719" s="194"/>
      <c r="R1719" s="198">
        <v>2200</v>
      </c>
      <c r="S1719" s="58">
        <f>(Table4[[#This Row],[سعر يومية السائق]]*Table4[[#This Row],[عدد الدورات ]])-SUM(Table4[[#This Row],[سلف ]:[خصم ]])+Table4[[#This Row],[اضافي ]]</f>
        <v>2200</v>
      </c>
      <c r="T1719" s="41" t="s">
        <v>426</v>
      </c>
      <c r="U1719" s="58">
        <f>Table4[[#This Row],[ سعر اليومية ]]*Table4[[#This Row],[عدد الدورات ]]-Table4[[#This Row],[سعر يومية السائق]]*L1719</f>
        <v>1</v>
      </c>
      <c r="V1719" s="58">
        <f>U1719-Table4[[#This Row],[W/H  3%]]</f>
        <v>0.97</v>
      </c>
      <c r="W1719" s="66" t="str">
        <f>Table4[[#This Row],[اليوم]]&amp;Table4[[#This Row],[الشهر ]]&amp;Table4[[#This Row],[العام]]</f>
        <v>562026</v>
      </c>
      <c r="X1719" s="66" t="s">
        <v>304</v>
      </c>
    </row>
    <row r="1720" spans="1:24" x14ac:dyDescent="0.3">
      <c r="A1720" s="184">
        <v>5</v>
      </c>
      <c r="B1720" s="184">
        <v>6</v>
      </c>
      <c r="C1720" s="184">
        <v>2026</v>
      </c>
      <c r="D1720" s="41" t="str">
        <f t="shared" si="106"/>
        <v>حسام سعيد إضافيإضافيلوجستيكاإضافيإضافي</v>
      </c>
      <c r="E1720" s="204">
        <v>4015</v>
      </c>
      <c r="F1720" s="41" t="str">
        <f>VLOOKUP(E1720,mapping!C:J,2,FALSE)</f>
        <v>حسام سعيد إضافي</v>
      </c>
      <c r="G1720" s="41" t="str">
        <f>IFERROR(VLOOKUP(F1720,mapping!$D$3:$J$200,2,FALSE),0)</f>
        <v>إضافي</v>
      </c>
      <c r="H1720" s="41" t="str">
        <f>IFERROR(VLOOKUP(F1720,mapping!$D$3:$J$200,3,FALSE),0)</f>
        <v>لوجستيكا</v>
      </c>
      <c r="I1720" s="41" t="str">
        <f>IFERROR(VLOOKUP(F1720,mapping!$D$3:$J$200,4,FALSE),0)</f>
        <v>إضافي</v>
      </c>
      <c r="J1720" s="41" t="str">
        <f>IFERROR(VLOOKUP(F1720,mapping!$D$3:$J$200,5,FALSE),0)</f>
        <v>إضافي</v>
      </c>
      <c r="K1720" s="63">
        <f>IF(W1720=mapping!$N$1,IFERROR(VLOOKUP(Table4[[#This Row],[Column1]],mapping!A:L,11,FALSE),0),IF(W1720&gt;mapping!$N$1,IFERROR(VLOOKUP(Table4[[#This Row],[Column1]],mapping!A:L,11,FALSE),0),))</f>
        <v>1</v>
      </c>
      <c r="L1720" s="186">
        <v>1</v>
      </c>
      <c r="M1720" s="60">
        <f>IF(W1720=mapping!$N$1,IFERROR(VLOOKUP(Table4[[#This Row],[Column1]],mapping!A:L,12,FALSE),0),IF(W1720&gt;mapping!$N$1,IFERROR(VLOOKUP(Table4[[#This Row],[Column1]],mapping!A:L,12,FALSE),0),0))</f>
        <v>0</v>
      </c>
      <c r="N1720" s="58">
        <f>Table4[[#This Row],[ سعر اليومية ]]*3%*Table4[[#This Row],[عدد الدورات ]]</f>
        <v>0.03</v>
      </c>
      <c r="O1720" s="56">
        <f>Table4[[#This Row],[ سعر اليومية ]]*Table4[[#This Row],[عدد الدورات ]]-N1720</f>
        <v>0.97</v>
      </c>
      <c r="P1720" s="194"/>
      <c r="Q1720" s="194"/>
      <c r="R1720" s="198">
        <v>3500</v>
      </c>
      <c r="S1720" s="58">
        <f>(Table4[[#This Row],[سعر يومية السائق]]*Table4[[#This Row],[عدد الدورات ]])-SUM(Table4[[#This Row],[سلف ]:[خصم ]])+Table4[[#This Row],[اضافي ]]</f>
        <v>3500</v>
      </c>
      <c r="T1720" s="41" t="s">
        <v>459</v>
      </c>
      <c r="U1720" s="58">
        <f>Table4[[#This Row],[ سعر اليومية ]]*Table4[[#This Row],[عدد الدورات ]]-Table4[[#This Row],[سعر يومية السائق]]*L1720</f>
        <v>1</v>
      </c>
      <c r="V1720" s="58">
        <f>U1720-Table4[[#This Row],[W/H  3%]]</f>
        <v>0.97</v>
      </c>
      <c r="W1720" s="66" t="str">
        <f>Table4[[#This Row],[اليوم]]&amp;Table4[[#This Row],[الشهر ]]&amp;Table4[[#This Row],[العام]]</f>
        <v>562026</v>
      </c>
      <c r="X1720" s="66" t="s">
        <v>304</v>
      </c>
    </row>
    <row r="1721" spans="1:24" x14ac:dyDescent="0.3">
      <c r="A1721" s="184">
        <v>5</v>
      </c>
      <c r="B1721" s="184">
        <v>6</v>
      </c>
      <c r="C1721" s="184">
        <v>2026</v>
      </c>
      <c r="D1721" s="41" t="str">
        <f t="shared" si="106"/>
        <v>احمد السيد إضافيإضافيلوجستيكاإضافيإضافي</v>
      </c>
      <c r="E1721" s="204">
        <v>4020</v>
      </c>
      <c r="F1721" s="41" t="str">
        <f>VLOOKUP(E1721,mapping!C:J,2,FALSE)</f>
        <v>احمد السيد إضافي</v>
      </c>
      <c r="G1721" s="41" t="str">
        <f>IFERROR(VLOOKUP(F1721,mapping!$D$3:$J$200,2,FALSE),0)</f>
        <v>إضافي</v>
      </c>
      <c r="H1721" s="41" t="str">
        <f>IFERROR(VLOOKUP(F1721,mapping!$D$3:$J$200,3,FALSE),0)</f>
        <v>لوجستيكا</v>
      </c>
      <c r="I1721" s="41" t="str">
        <f>IFERROR(VLOOKUP(F1721,mapping!$D$3:$J$200,4,FALSE),0)</f>
        <v>إضافي</v>
      </c>
      <c r="J1721" s="41" t="str">
        <f>IFERROR(VLOOKUP(F1721,mapping!$D$3:$J$200,5,FALSE),0)</f>
        <v>إضافي</v>
      </c>
      <c r="K1721" s="63">
        <f>IF(W1721=mapping!$N$1,IFERROR(VLOOKUP(Table4[[#This Row],[Column1]],mapping!A:L,11,FALSE),0),IF(W1721&gt;mapping!$N$1,IFERROR(VLOOKUP(Table4[[#This Row],[Column1]],mapping!A:L,11,FALSE),0),))</f>
        <v>1</v>
      </c>
      <c r="L1721" s="186">
        <v>1</v>
      </c>
      <c r="M1721" s="60">
        <f>IF(W1721=mapping!$N$1,IFERROR(VLOOKUP(Table4[[#This Row],[Column1]],mapping!A:L,12,FALSE),0),IF(W1721&gt;mapping!$N$1,IFERROR(VLOOKUP(Table4[[#This Row],[Column1]],mapping!A:L,12,FALSE),0),0))</f>
        <v>0</v>
      </c>
      <c r="N1721" s="58">
        <f>Table4[[#This Row],[ سعر اليومية ]]*3%*Table4[[#This Row],[عدد الدورات ]]</f>
        <v>0.03</v>
      </c>
      <c r="O1721" s="56">
        <f>Table4[[#This Row],[ سعر اليومية ]]*Table4[[#This Row],[عدد الدورات ]]-N1721</f>
        <v>0.97</v>
      </c>
      <c r="P1721" s="194"/>
      <c r="Q1721" s="194"/>
      <c r="R1721" s="198">
        <v>2700</v>
      </c>
      <c r="S1721" s="58">
        <f>(Table4[[#This Row],[سعر يومية السائق]]*Table4[[#This Row],[عدد الدورات ]])-SUM(Table4[[#This Row],[سلف ]:[خصم ]])+Table4[[#This Row],[اضافي ]]</f>
        <v>2700</v>
      </c>
      <c r="T1721" s="41" t="s">
        <v>425</v>
      </c>
      <c r="U1721" s="58">
        <f>Table4[[#This Row],[ سعر اليومية ]]*Table4[[#This Row],[عدد الدورات ]]-Table4[[#This Row],[سعر يومية السائق]]*L1721</f>
        <v>1</v>
      </c>
      <c r="V1721" s="58">
        <f>U1721-Table4[[#This Row],[W/H  3%]]</f>
        <v>0.97</v>
      </c>
      <c r="W1721" s="66" t="str">
        <f>Table4[[#This Row],[اليوم]]&amp;Table4[[#This Row],[الشهر ]]&amp;Table4[[#This Row],[العام]]</f>
        <v>562026</v>
      </c>
      <c r="X1721" s="66" t="s">
        <v>304</v>
      </c>
    </row>
    <row r="1722" spans="1:24" x14ac:dyDescent="0.3">
      <c r="A1722" s="184">
        <v>5</v>
      </c>
      <c r="B1722" s="184">
        <v>6</v>
      </c>
      <c r="C1722" s="184">
        <v>2026</v>
      </c>
      <c r="D1722" s="41" t="str">
        <f t="shared" si="106"/>
        <v>محمد رضا إضافيإضافيلوجستيكاإضافيإضافي</v>
      </c>
      <c r="E1722" s="204">
        <v>4022</v>
      </c>
      <c r="F1722" s="41" t="str">
        <f>VLOOKUP(E1722,mapping!C:J,2,FALSE)</f>
        <v>محمد رضا إضافي</v>
      </c>
      <c r="G1722" s="41" t="str">
        <f>IFERROR(VLOOKUP(F1722,mapping!$D$3:$J$200,2,FALSE),0)</f>
        <v>إضافي</v>
      </c>
      <c r="H1722" s="41" t="str">
        <f>IFERROR(VLOOKUP(F1722,mapping!$D$3:$J$200,3,FALSE),0)</f>
        <v>لوجستيكا</v>
      </c>
      <c r="I1722" s="41" t="str">
        <f>IFERROR(VLOOKUP(F1722,mapping!$D$3:$J$200,4,FALSE),0)</f>
        <v>إضافي</v>
      </c>
      <c r="J1722" s="41" t="str">
        <f>IFERROR(VLOOKUP(F1722,mapping!$D$3:$J$200,5,FALSE),0)</f>
        <v>إضافي</v>
      </c>
      <c r="K1722" s="63">
        <f>IF(W1722=mapping!$N$1,IFERROR(VLOOKUP(Table4[[#This Row],[Column1]],mapping!A:L,11,FALSE),0),IF(W1722&gt;mapping!$N$1,IFERROR(VLOOKUP(Table4[[#This Row],[Column1]],mapping!A:L,11,FALSE),0),))</f>
        <v>1</v>
      </c>
      <c r="L1722" s="186">
        <v>1</v>
      </c>
      <c r="M1722" s="60">
        <f>IF(W1722=mapping!$N$1,IFERROR(VLOOKUP(Table4[[#This Row],[Column1]],mapping!A:L,12,FALSE),0),IF(W1722&gt;mapping!$N$1,IFERROR(VLOOKUP(Table4[[#This Row],[Column1]],mapping!A:L,12,FALSE),0),0))</f>
        <v>0</v>
      </c>
      <c r="N1722" s="58">
        <f>Table4[[#This Row],[ سعر اليومية ]]*3%*Table4[[#This Row],[عدد الدورات ]]</f>
        <v>0.03</v>
      </c>
      <c r="O1722" s="56">
        <f>Table4[[#This Row],[ سعر اليومية ]]*Table4[[#This Row],[عدد الدورات ]]-N1722</f>
        <v>0.97</v>
      </c>
      <c r="P1722" s="194"/>
      <c r="Q1722" s="194"/>
      <c r="R1722" s="198">
        <v>2000</v>
      </c>
      <c r="S1722" s="58">
        <f>(Table4[[#This Row],[سعر يومية السائق]]*Table4[[#This Row],[عدد الدورات ]])-SUM(Table4[[#This Row],[سلف ]:[خصم ]])+Table4[[#This Row],[اضافي ]]</f>
        <v>2000</v>
      </c>
      <c r="T1722" s="41" t="s">
        <v>423</v>
      </c>
      <c r="U1722" s="58">
        <f>Table4[[#This Row],[ سعر اليومية ]]*Table4[[#This Row],[عدد الدورات ]]-Table4[[#This Row],[سعر يومية السائق]]*L1722</f>
        <v>1</v>
      </c>
      <c r="V1722" s="58">
        <f>U1722-Table4[[#This Row],[W/H  3%]]</f>
        <v>0.97</v>
      </c>
      <c r="W1722" s="66" t="str">
        <f>Table4[[#This Row],[اليوم]]&amp;Table4[[#This Row],[الشهر ]]&amp;Table4[[#This Row],[العام]]</f>
        <v>562026</v>
      </c>
      <c r="X1722" s="66" t="s">
        <v>304</v>
      </c>
    </row>
    <row r="1723" spans="1:24" s="123" customFormat="1" x14ac:dyDescent="0.3">
      <c r="D1723" s="41" t="e">
        <f t="shared" si="106"/>
        <v>#N/A</v>
      </c>
      <c r="E1723" s="201"/>
      <c r="F1723" s="123" t="e">
        <f>VLOOKUP(E1723,mapping!C:J,2,FALSE)</f>
        <v>#N/A</v>
      </c>
      <c r="G1723" s="123">
        <f>IFERROR(VLOOKUP(F1723,mapping!$D$3:$J$200,2,FALSE),0)</f>
        <v>0</v>
      </c>
      <c r="H1723" s="123">
        <f>IFERROR(VLOOKUP(F1723,mapping!$D$3:$J$200,3,FALSE),0)</f>
        <v>0</v>
      </c>
      <c r="I1723" s="123">
        <f>IFERROR(VLOOKUP(F1723,mapping!$D$3:$J$200,4,FALSE),0)</f>
        <v>0</v>
      </c>
      <c r="J1723" s="123">
        <f>IFERROR(VLOOKUP(F1723,mapping!$D$3:$J$200,5,FALSE),0)</f>
        <v>0</v>
      </c>
      <c r="K1723" s="124">
        <f>IF(W1723=mapping!$N$1,IFERROR(VLOOKUP(Table4[[#This Row],[Column1]],mapping!A:L,11,FALSE),0),IF(W1723&gt;mapping!$N$1,IFERROR(VLOOKUP(Table4[[#This Row],[Column1]],mapping!A:L,11,FALSE),0),))</f>
        <v>0</v>
      </c>
      <c r="L1723" s="140"/>
      <c r="M1723" s="124">
        <f>IF(W1723=mapping!$N$1,IFERROR(VLOOKUP(Table4[[#This Row],[Column1]],mapping!A:L,12,FALSE),0),IF(W1723&gt;mapping!$N$1,IFERROR(VLOOKUP(Table4[[#This Row],[Column1]],mapping!A:L,12,FALSE),0),0))</f>
        <v>0</v>
      </c>
      <c r="N1723" s="58">
        <f>Table4[[#This Row],[ سعر اليومية ]]*3%*Table4[[#This Row],[عدد الدورات ]]</f>
        <v>0</v>
      </c>
      <c r="O1723" s="126">
        <f>Table4[[#This Row],[ سعر اليومية ]]*Table4[[#This Row],[عدد الدورات ]]-N1723</f>
        <v>0</v>
      </c>
      <c r="P1723" s="195"/>
      <c r="Q1723" s="195"/>
      <c r="R1723" s="195"/>
      <c r="S1723" s="125">
        <f>(Table4[[#This Row],[سعر يومية السائق]]*Table4[[#This Row],[عدد الدورات ]])-SUM(Table4[[#This Row],[سلف ]:[خصم ]])+Table4[[#This Row],[اضافي ]]</f>
        <v>0</v>
      </c>
      <c r="U1723" s="125">
        <f>Table4[[#This Row],[ سعر اليومية ]]*Table4[[#This Row],[عدد الدورات ]]-Table4[[#This Row],[سعر يومية السائق]]*L1723</f>
        <v>0</v>
      </c>
      <c r="V1723" s="125">
        <f>U1723-Table4[[#This Row],[W/H  3%]]</f>
        <v>0</v>
      </c>
      <c r="W1723" s="127" t="str">
        <f>Table4[[#This Row],[اليوم]]&amp;Table4[[#This Row],[الشهر ]]&amp;Table4[[#This Row],[العام]]</f>
        <v/>
      </c>
      <c r="X1723" s="127" t="s">
        <v>304</v>
      </c>
    </row>
    <row r="1724" spans="1:24" x14ac:dyDescent="0.3">
      <c r="A1724" s="62">
        <v>6</v>
      </c>
      <c r="B1724" s="62">
        <v>6</v>
      </c>
      <c r="C1724" s="62">
        <v>2026</v>
      </c>
      <c r="D1724" s="41" t="str">
        <f t="shared" si="106"/>
        <v>مصطفي قليوبقليوب FIRST STARTم.نصر ميكروباص صيني</v>
      </c>
      <c r="E1724" s="4">
        <v>1000</v>
      </c>
      <c r="F1724" s="41" t="str">
        <f>VLOOKUP(E1724,mapping!C:J,2,FALSE)</f>
        <v>مصطفي قليوب</v>
      </c>
      <c r="G1724" s="41" t="str">
        <f>IFERROR(VLOOKUP(F1724,mapping!$D$3:$J$200,2,FALSE),0)</f>
        <v xml:space="preserve">قليوب </v>
      </c>
      <c r="H1724" s="41" t="str">
        <f>IFERROR(VLOOKUP(F1724,mapping!$D$3:$J$200,3,FALSE),0)</f>
        <v>FIRST START</v>
      </c>
      <c r="I1724" s="41" t="str">
        <f>IFERROR(VLOOKUP(F1724,mapping!$D$3:$J$200,4,FALSE),0)</f>
        <v xml:space="preserve">م.نصر </v>
      </c>
      <c r="J1724" s="41" t="str">
        <f>IFERROR(VLOOKUP(F1724,mapping!$D$3:$J$200,5,FALSE),0)</f>
        <v>ميكروباص صيني</v>
      </c>
      <c r="K1724" s="63">
        <f>IF(W1724=mapping!$N$1,IFERROR(VLOOKUP(Table4[[#This Row],[Column1]],mapping!A:L,11,FALSE),0),IF(W1724&gt;mapping!$N$1,IFERROR(VLOOKUP(Table4[[#This Row],[Column1]],mapping!A:L,11,FALSE),0),))</f>
        <v>1250</v>
      </c>
      <c r="L1724" s="139">
        <v>1</v>
      </c>
      <c r="M1724" s="60">
        <f>IF(W1724=mapping!$N$1,IFERROR(VLOOKUP(Table4[[#This Row],[Column1]],mapping!A:L,12,FALSE),0),IF(W1724&gt;mapping!$N$1,IFERROR(VLOOKUP(Table4[[#This Row],[Column1]],mapping!A:L,12,FALSE),0),0))</f>
        <v>1200</v>
      </c>
      <c r="N1724" s="58">
        <f>Table4[[#This Row],[ سعر اليومية ]]*3%*Table4[[#This Row],[عدد الدورات ]]</f>
        <v>37.5</v>
      </c>
      <c r="O1724" s="56">
        <f>Table4[[#This Row],[ سعر اليومية ]]*Table4[[#This Row],[عدد الدورات ]]-N1724</f>
        <v>1212.5</v>
      </c>
      <c r="P1724" s="194"/>
      <c r="Q1724" s="194"/>
      <c r="R1724" s="194"/>
      <c r="S1724" s="58">
        <f>(Table4[[#This Row],[سعر يومية السائق]]*Table4[[#This Row],[عدد الدورات ]])-SUM(Table4[[#This Row],[سلف ]:[خصم ]])+Table4[[#This Row],[اضافي ]]</f>
        <v>1200</v>
      </c>
      <c r="U1724" s="58">
        <f>Table4[[#This Row],[ سعر اليومية ]]*Table4[[#This Row],[عدد الدورات ]]-Table4[[#This Row],[سعر يومية السائق]]*L1724</f>
        <v>50</v>
      </c>
      <c r="V1724" s="58">
        <f>U1724-Table4[[#This Row],[W/H  3%]]</f>
        <v>12.5</v>
      </c>
      <c r="W1724" s="66" t="str">
        <f>Table4[[#This Row],[اليوم]]&amp;Table4[[#This Row],[الشهر ]]&amp;Table4[[#This Row],[العام]]</f>
        <v>662026</v>
      </c>
      <c r="X1724" s="66" t="s">
        <v>304</v>
      </c>
    </row>
    <row r="1725" spans="1:24" x14ac:dyDescent="0.3">
      <c r="A1725" s="62">
        <v>6</v>
      </c>
      <c r="B1725" s="62">
        <v>6</v>
      </c>
      <c r="C1725" s="62">
        <v>2026</v>
      </c>
      <c r="D1725" s="41" t="str">
        <f t="shared" si="106"/>
        <v>عمرو برعي الجراجFLITCH AND GRAINالتجمع ميكروباص صيني</v>
      </c>
      <c r="E1725" s="4">
        <v>2000</v>
      </c>
      <c r="F1725" s="41" t="str">
        <f>VLOOKUP(E1725,mapping!C:J,2,FALSE)</f>
        <v xml:space="preserve">عمرو برعي </v>
      </c>
      <c r="G1725" s="41" t="str">
        <f>IFERROR(VLOOKUP(F1725,mapping!$D$3:$J$200,2,FALSE),0)</f>
        <v>الجراج</v>
      </c>
      <c r="H1725" s="41" t="str">
        <f>IFERROR(VLOOKUP(F1725,mapping!$D$3:$J$200,3,FALSE),0)</f>
        <v>FLITCH AND GRAIN</v>
      </c>
      <c r="I1725" s="41" t="str">
        <f>IFERROR(VLOOKUP(F1725,mapping!$D$3:$J$200,4,FALSE),0)</f>
        <v xml:space="preserve">التجمع </v>
      </c>
      <c r="J1725" s="41" t="str">
        <f>IFERROR(VLOOKUP(F1725,mapping!$D$3:$J$200,5,FALSE),0)</f>
        <v>ميكروباص صيني</v>
      </c>
      <c r="K1725" s="63">
        <f>IF(W1725=mapping!$N$1,IFERROR(VLOOKUP(Table4[[#This Row],[Column1]],mapping!A:L,11,FALSE),0),IF(W1725&gt;mapping!$N$1,IFERROR(VLOOKUP(Table4[[#This Row],[Column1]],mapping!A:L,11,FALSE),0),))</f>
        <v>1300</v>
      </c>
      <c r="L1725" s="139">
        <v>1</v>
      </c>
      <c r="M1725" s="60">
        <f>IF(W1725=mapping!$N$1,IFERROR(VLOOKUP(Table4[[#This Row],[Column1]],mapping!A:L,12,FALSE),0),IF(W1725&gt;mapping!$N$1,IFERROR(VLOOKUP(Table4[[#This Row],[Column1]],mapping!A:L,12,FALSE),0),0))</f>
        <v>1050</v>
      </c>
      <c r="N1725" s="58">
        <f>Table4[[#This Row],[ سعر اليومية ]]*3%*Table4[[#This Row],[عدد الدورات ]]</f>
        <v>39</v>
      </c>
      <c r="O1725" s="56">
        <f>Table4[[#This Row],[ سعر اليومية ]]*Table4[[#This Row],[عدد الدورات ]]-N1725</f>
        <v>1261</v>
      </c>
      <c r="P1725" s="194"/>
      <c r="Q1725" s="194"/>
      <c r="R1725" s="194"/>
      <c r="S1725" s="58">
        <f>(Table4[[#This Row],[سعر يومية السائق]]*Table4[[#This Row],[عدد الدورات ]])-SUM(Table4[[#This Row],[سلف ]:[خصم ]])+Table4[[#This Row],[اضافي ]]</f>
        <v>1050</v>
      </c>
      <c r="U1725" s="58">
        <f>Table4[[#This Row],[ سعر اليومية ]]*Table4[[#This Row],[عدد الدورات ]]-Table4[[#This Row],[سعر يومية السائق]]*L1725</f>
        <v>250</v>
      </c>
      <c r="V1725" s="58">
        <f>U1725-Table4[[#This Row],[W/H  3%]]</f>
        <v>211</v>
      </c>
      <c r="W1725" s="66" t="str">
        <f>Table4[[#This Row],[اليوم]]&amp;Table4[[#This Row],[الشهر ]]&amp;Table4[[#This Row],[العام]]</f>
        <v>662026</v>
      </c>
      <c r="X1725" s="66" t="s">
        <v>304</v>
      </c>
    </row>
    <row r="1726" spans="1:24" x14ac:dyDescent="0.3">
      <c r="A1726" s="62">
        <v>6</v>
      </c>
      <c r="B1726" s="62">
        <v>6</v>
      </c>
      <c r="C1726" s="62">
        <v>2026</v>
      </c>
      <c r="D1726" s="41" t="str">
        <f t="shared" si="106"/>
        <v>مصطفي الف مسكنالف مسكن 3 ورديةنجمة هليوبوليسالتجمع اتوبيس 28</v>
      </c>
      <c r="E1726" s="4">
        <v>3000</v>
      </c>
      <c r="F1726" s="41" t="str">
        <f>VLOOKUP(E1726,mapping!C:J,2,FALSE)</f>
        <v>مصطفي الف مسكن</v>
      </c>
      <c r="G1726" s="41" t="str">
        <f>IFERROR(VLOOKUP(F1726,mapping!$D$3:$J$200,2,FALSE),0)</f>
        <v>الف مسكن 3 وردية</v>
      </c>
      <c r="H1726" s="41" t="str">
        <f>IFERROR(VLOOKUP(F1726,mapping!$D$3:$J$200,3,FALSE),0)</f>
        <v>نجمة هليوبوليس</v>
      </c>
      <c r="I1726" s="41" t="str">
        <f>IFERROR(VLOOKUP(F1726,mapping!$D$3:$J$200,4,FALSE),0)</f>
        <v xml:space="preserve">التجمع </v>
      </c>
      <c r="J1726" s="41" t="str">
        <f>IFERROR(VLOOKUP(F1726,mapping!$D$3:$J$200,5,FALSE),0)</f>
        <v>اتوبيس 28</v>
      </c>
      <c r="K1726" s="63">
        <f>IF(W1726=mapping!$N$1,IFERROR(VLOOKUP(Table4[[#This Row],[Column1]],mapping!A:L,11,FALSE),0),IF(W1726&gt;mapping!$N$1,IFERROR(VLOOKUP(Table4[[#This Row],[Column1]],mapping!A:L,11,FALSE),0),))</f>
        <v>4297</v>
      </c>
      <c r="L1726" s="139">
        <v>1</v>
      </c>
      <c r="M1726" s="60">
        <f>IF(W1726=mapping!$N$1,IFERROR(VLOOKUP(Table4[[#This Row],[Column1]],mapping!A:L,12,FALSE),0),IF(W1726&gt;mapping!$N$1,IFERROR(VLOOKUP(Table4[[#This Row],[Column1]],mapping!A:L,12,FALSE),0),0))</f>
        <v>3800</v>
      </c>
      <c r="N1726" s="58">
        <f>Table4[[#This Row],[ سعر اليومية ]]*3%*Table4[[#This Row],[عدد الدورات ]]</f>
        <v>128.91</v>
      </c>
      <c r="O1726" s="56">
        <f>Table4[[#This Row],[ سعر اليومية ]]*Table4[[#This Row],[عدد الدورات ]]-N1726</f>
        <v>4168.09</v>
      </c>
      <c r="P1726" s="194"/>
      <c r="Q1726" s="194"/>
      <c r="R1726" s="194"/>
      <c r="S1726" s="58">
        <f>(Table4[[#This Row],[سعر يومية السائق]]*Table4[[#This Row],[عدد الدورات ]])-SUM(Table4[[#This Row],[سلف ]:[خصم ]])+Table4[[#This Row],[اضافي ]]</f>
        <v>3800</v>
      </c>
      <c r="U1726" s="58">
        <f>Table4[[#This Row],[ سعر اليومية ]]*Table4[[#This Row],[عدد الدورات ]]-Table4[[#This Row],[سعر يومية السائق]]*L1726</f>
        <v>497</v>
      </c>
      <c r="V1726" s="58">
        <f>U1726-Table4[[#This Row],[W/H  3%]]</f>
        <v>368.09000000000003</v>
      </c>
      <c r="W1726" s="66" t="str">
        <f>Table4[[#This Row],[اليوم]]&amp;Table4[[#This Row],[الشهر ]]&amp;Table4[[#This Row],[العام]]</f>
        <v>662026</v>
      </c>
      <c r="X1726" s="66" t="s">
        <v>304</v>
      </c>
    </row>
    <row r="1727" spans="1:24" x14ac:dyDescent="0.3">
      <c r="A1727" s="62">
        <v>6</v>
      </c>
      <c r="B1727" s="62">
        <v>6</v>
      </c>
      <c r="C1727" s="62">
        <v>2026</v>
      </c>
      <c r="D1727" s="41" t="str">
        <f t="shared" si="106"/>
        <v>ممدوح كيلاني1قليوب 3 وردية نجمة هليوبوليسالتجمع اتوبيس 28</v>
      </c>
      <c r="E1727" s="4">
        <v>3002</v>
      </c>
      <c r="F1727" s="41" t="str">
        <f>VLOOKUP(E1727,mapping!C:J,2,FALSE)</f>
        <v>ممدوح كيلاني1</v>
      </c>
      <c r="G1727" s="41" t="str">
        <f>IFERROR(VLOOKUP(F1727,mapping!$D$3:$J$200,2,FALSE),0)</f>
        <v xml:space="preserve">قليوب 3 وردية </v>
      </c>
      <c r="H1727" s="41" t="str">
        <f>IFERROR(VLOOKUP(F1727,mapping!$D$3:$J$200,3,FALSE),0)</f>
        <v>نجمة هليوبوليس</v>
      </c>
      <c r="I1727" s="41" t="str">
        <f>IFERROR(VLOOKUP(F1727,mapping!$D$3:$J$200,4,FALSE),0)</f>
        <v xml:space="preserve">التجمع </v>
      </c>
      <c r="J1727" s="41" t="str">
        <f>IFERROR(VLOOKUP(F1727,mapping!$D$3:$J$200,5,FALSE),0)</f>
        <v>اتوبيس 28</v>
      </c>
      <c r="K1727" s="63">
        <f>IF(W1727=mapping!$N$1,IFERROR(VLOOKUP(Table4[[#This Row],[Column1]],mapping!A:L,11,FALSE),0),IF(W1727&gt;mapping!$N$1,IFERROR(VLOOKUP(Table4[[#This Row],[Column1]],mapping!A:L,11,FALSE),0),))</f>
        <v>4297</v>
      </c>
      <c r="L1727" s="139">
        <v>1</v>
      </c>
      <c r="M1727" s="60">
        <f>IF(W1727=mapping!$N$1,IFERROR(VLOOKUP(Table4[[#This Row],[Column1]],mapping!A:L,12,FALSE),0),IF(W1727&gt;mapping!$N$1,IFERROR(VLOOKUP(Table4[[#This Row],[Column1]],mapping!A:L,12,FALSE),0),0))</f>
        <v>3900</v>
      </c>
      <c r="N1727" s="58">
        <f>Table4[[#This Row],[ سعر اليومية ]]*3%*Table4[[#This Row],[عدد الدورات ]]</f>
        <v>128.91</v>
      </c>
      <c r="O1727" s="56">
        <f>Table4[[#This Row],[ سعر اليومية ]]*Table4[[#This Row],[عدد الدورات ]]-N1727</f>
        <v>4168.09</v>
      </c>
      <c r="P1727" s="194"/>
      <c r="Q1727" s="194"/>
      <c r="R1727" s="194"/>
      <c r="S1727" s="58">
        <f>(Table4[[#This Row],[سعر يومية السائق]]*Table4[[#This Row],[عدد الدورات ]])-SUM(Table4[[#This Row],[سلف ]:[خصم ]])+Table4[[#This Row],[اضافي ]]</f>
        <v>3900</v>
      </c>
      <c r="U1727" s="58">
        <f>Table4[[#This Row],[ سعر اليومية ]]*Table4[[#This Row],[عدد الدورات ]]-Table4[[#This Row],[سعر يومية السائق]]*L1727</f>
        <v>397</v>
      </c>
      <c r="V1727" s="58">
        <f>U1727-Table4[[#This Row],[W/H  3%]]</f>
        <v>268.09000000000003</v>
      </c>
      <c r="W1727" s="66" t="str">
        <f>Table4[[#This Row],[اليوم]]&amp;Table4[[#This Row],[الشهر ]]&amp;Table4[[#This Row],[العام]]</f>
        <v>662026</v>
      </c>
      <c r="X1727" s="66" t="s">
        <v>304</v>
      </c>
    </row>
    <row r="1728" spans="1:24" x14ac:dyDescent="0.3">
      <c r="A1728" s="62">
        <v>6</v>
      </c>
      <c r="B1728" s="62">
        <v>6</v>
      </c>
      <c r="C1728" s="62">
        <v>2026</v>
      </c>
      <c r="D1728" s="41" t="str">
        <f t="shared" si="106"/>
        <v>ممدوح كيلاني3المنيب 3وردية نجمة هليوبوليسالتجمع ميكروباص</v>
      </c>
      <c r="E1728" s="4">
        <v>3004</v>
      </c>
      <c r="F1728" s="41" t="str">
        <f>VLOOKUP(E1728,mapping!C:J,2,FALSE)</f>
        <v>ممدوح كيلاني3</v>
      </c>
      <c r="G1728" s="41" t="str">
        <f>IFERROR(VLOOKUP(F1728,mapping!$D$3:$J$200,2,FALSE),0)</f>
        <v xml:space="preserve">المنيب 3وردية </v>
      </c>
      <c r="H1728" s="41" t="str">
        <f>IFERROR(VLOOKUP(F1728,mapping!$D$3:$J$200,3,FALSE),0)</f>
        <v>نجمة هليوبوليس</v>
      </c>
      <c r="I1728" s="41" t="str">
        <f>IFERROR(VLOOKUP(F1728,mapping!$D$3:$J$200,4,FALSE),0)</f>
        <v xml:space="preserve">التجمع </v>
      </c>
      <c r="J1728" s="41" t="str">
        <f>IFERROR(VLOOKUP(F1728,mapping!$D$3:$J$200,5,FALSE),0)</f>
        <v>ميكروباص</v>
      </c>
      <c r="K1728" s="63">
        <f>IF(W1728=mapping!$N$1,IFERROR(VLOOKUP(Table4[[#This Row],[Column1]],mapping!A:L,11,FALSE),0),IF(W1728&gt;mapping!$N$1,IFERROR(VLOOKUP(Table4[[#This Row],[Column1]],mapping!A:L,11,FALSE),0),))</f>
        <v>3600</v>
      </c>
      <c r="L1728" s="139">
        <v>1</v>
      </c>
      <c r="M1728" s="60">
        <f>IF(W1728=mapping!$N$1,IFERROR(VLOOKUP(Table4[[#This Row],[Column1]],mapping!A:L,12,FALSE),0),IF(W1728&gt;mapping!$N$1,IFERROR(VLOOKUP(Table4[[#This Row],[Column1]],mapping!A:L,12,FALSE),0),0))</f>
        <v>2700</v>
      </c>
      <c r="N1728" s="58">
        <f>Table4[[#This Row],[ سعر اليومية ]]*3%*Table4[[#This Row],[عدد الدورات ]]</f>
        <v>108</v>
      </c>
      <c r="O1728" s="56">
        <f>Table4[[#This Row],[ سعر اليومية ]]*Table4[[#This Row],[عدد الدورات ]]-N1728</f>
        <v>3492</v>
      </c>
      <c r="P1728" s="194"/>
      <c r="Q1728" s="194"/>
      <c r="R1728" s="194"/>
      <c r="S1728" s="58">
        <f>(Table4[[#This Row],[سعر يومية السائق]]*Table4[[#This Row],[عدد الدورات ]])-SUM(Table4[[#This Row],[سلف ]:[خصم ]])+Table4[[#This Row],[اضافي ]]</f>
        <v>2700</v>
      </c>
      <c r="U1728" s="58">
        <f>Table4[[#This Row],[ سعر اليومية ]]*Table4[[#This Row],[عدد الدورات ]]-Table4[[#This Row],[سعر يومية السائق]]*L1728</f>
        <v>900</v>
      </c>
      <c r="V1728" s="58">
        <f>U1728-Table4[[#This Row],[W/H  3%]]</f>
        <v>792</v>
      </c>
      <c r="W1728" s="66" t="str">
        <f>Table4[[#This Row],[اليوم]]&amp;Table4[[#This Row],[الشهر ]]&amp;Table4[[#This Row],[العام]]</f>
        <v>662026</v>
      </c>
      <c r="X1728" s="66" t="s">
        <v>304</v>
      </c>
    </row>
    <row r="1729" spans="1:24" x14ac:dyDescent="0.3">
      <c r="A1729" s="62">
        <v>6</v>
      </c>
      <c r="B1729" s="62">
        <v>6</v>
      </c>
      <c r="C1729" s="62">
        <v>2026</v>
      </c>
      <c r="D1729" s="41" t="str">
        <f t="shared" si="106"/>
        <v>بكرقليوب 1 ورديةنجمة هليوبوليسالتجمع ميكروباص</v>
      </c>
      <c r="E1729" s="4">
        <v>3005</v>
      </c>
      <c r="F1729" s="41" t="str">
        <f>VLOOKUP(E1729,mapping!C:J,2,FALSE)</f>
        <v>بكر</v>
      </c>
      <c r="G1729" s="41" t="str">
        <f>IFERROR(VLOOKUP(F1729,mapping!$D$3:$J$200,2,FALSE),0)</f>
        <v>قليوب 1 وردية</v>
      </c>
      <c r="H1729" s="41" t="str">
        <f>IFERROR(VLOOKUP(F1729,mapping!$D$3:$J$200,3,FALSE),0)</f>
        <v>نجمة هليوبوليس</v>
      </c>
      <c r="I1729" s="41" t="str">
        <f>IFERROR(VLOOKUP(F1729,mapping!$D$3:$J$200,4,FALSE),0)</f>
        <v xml:space="preserve">التجمع </v>
      </c>
      <c r="J1729" s="41" t="str">
        <f>IFERROR(VLOOKUP(F1729,mapping!$D$3:$J$200,5,FALSE),0)</f>
        <v>ميكروباص</v>
      </c>
      <c r="K1729" s="63">
        <f>IF(W1729=mapping!$N$1,IFERROR(VLOOKUP(Table4[[#This Row],[Column1]],mapping!A:L,11,FALSE),0),IF(W1729&gt;mapping!$N$1,IFERROR(VLOOKUP(Table4[[#This Row],[Column1]],mapping!A:L,11,FALSE),0),))</f>
        <v>1400</v>
      </c>
      <c r="L1729" s="139">
        <v>1</v>
      </c>
      <c r="M1729" s="60">
        <f>IF(W1729=mapping!$N$1,IFERROR(VLOOKUP(Table4[[#This Row],[Column1]],mapping!A:L,12,FALSE),0),IF(W1729&gt;mapping!$N$1,IFERROR(VLOOKUP(Table4[[#This Row],[Column1]],mapping!A:L,12,FALSE),0),0))</f>
        <v>1200</v>
      </c>
      <c r="N1729" s="58">
        <f>Table4[[#This Row],[ سعر اليومية ]]*3%*Table4[[#This Row],[عدد الدورات ]]</f>
        <v>42</v>
      </c>
      <c r="O1729" s="56">
        <f>Table4[[#This Row],[ سعر اليومية ]]*Table4[[#This Row],[عدد الدورات ]]-N1729</f>
        <v>1358</v>
      </c>
      <c r="P1729" s="194"/>
      <c r="Q1729" s="194"/>
      <c r="R1729" s="194"/>
      <c r="S1729" s="58">
        <f>(Table4[[#This Row],[سعر يومية السائق]]*Table4[[#This Row],[عدد الدورات ]])-SUM(Table4[[#This Row],[سلف ]:[خصم ]])+Table4[[#This Row],[اضافي ]]</f>
        <v>1200</v>
      </c>
      <c r="U1729" s="58">
        <f>Table4[[#This Row],[ سعر اليومية ]]*Table4[[#This Row],[عدد الدورات ]]-Table4[[#This Row],[سعر يومية السائق]]*L1729</f>
        <v>200</v>
      </c>
      <c r="V1729" s="58">
        <f>U1729-Table4[[#This Row],[W/H  3%]]</f>
        <v>158</v>
      </c>
      <c r="W1729" s="66" t="str">
        <f>Table4[[#This Row],[اليوم]]&amp;Table4[[#This Row],[الشهر ]]&amp;Table4[[#This Row],[العام]]</f>
        <v>662026</v>
      </c>
      <c r="X1729" s="66" t="s">
        <v>304</v>
      </c>
    </row>
    <row r="1730" spans="1:24" x14ac:dyDescent="0.3">
      <c r="A1730" s="62">
        <v>6</v>
      </c>
      <c r="B1730" s="62">
        <v>6</v>
      </c>
      <c r="C1730" s="62">
        <v>2026</v>
      </c>
      <c r="D1730" s="41" t="str">
        <f t="shared" si="106"/>
        <v xml:space="preserve">رجب سلامة 1المرج لوجستيكااكتوبر هاي اس </v>
      </c>
      <c r="E1730" s="4">
        <v>4000</v>
      </c>
      <c r="F1730" s="41" t="str">
        <f>VLOOKUP(E1730,mapping!C:J,2,FALSE)</f>
        <v>رجب سلامة 1</v>
      </c>
      <c r="G1730" s="41" t="str">
        <f>IFERROR(VLOOKUP(F1730,mapping!$D$3:$J$200,2,FALSE),0)</f>
        <v xml:space="preserve">المرج </v>
      </c>
      <c r="H1730" s="41" t="str">
        <f>IFERROR(VLOOKUP(F1730,mapping!$D$3:$J$200,3,FALSE),0)</f>
        <v>لوجستيكا</v>
      </c>
      <c r="I1730" s="41" t="str">
        <f>IFERROR(VLOOKUP(F1730,mapping!$D$3:$J$200,4,FALSE),0)</f>
        <v xml:space="preserve">اكتوبر </v>
      </c>
      <c r="J1730" s="41" t="str">
        <f>IFERROR(VLOOKUP(F1730,mapping!$D$3:$J$200,5,FALSE),0)</f>
        <v xml:space="preserve">هاي اس </v>
      </c>
      <c r="K1730" s="63">
        <f>IF(W1730=mapping!$N$1,IFERROR(VLOOKUP(Table4[[#This Row],[Column1]],mapping!A:L,11,FALSE),0),IF(W1730&gt;mapping!$N$1,IFERROR(VLOOKUP(Table4[[#This Row],[Column1]],mapping!A:L,11,FALSE),0),))</f>
        <v>2195</v>
      </c>
      <c r="L1730" s="139">
        <v>1</v>
      </c>
      <c r="M1730" s="60">
        <f>IF(W1730=mapping!$N$1,IFERROR(VLOOKUP(Table4[[#This Row],[Column1]],mapping!A:L,12,FALSE),0),IF(W1730&gt;mapping!$N$1,IFERROR(VLOOKUP(Table4[[#This Row],[Column1]],mapping!A:L,12,FALSE),0),0))</f>
        <v>2000</v>
      </c>
      <c r="N1730" s="58">
        <f>Table4[[#This Row],[ سعر اليومية ]]*3%*Table4[[#This Row],[عدد الدورات ]]</f>
        <v>65.849999999999994</v>
      </c>
      <c r="O1730" s="56">
        <f>Table4[[#This Row],[ سعر اليومية ]]*Table4[[#This Row],[عدد الدورات ]]-N1730</f>
        <v>2129.15</v>
      </c>
      <c r="P1730" s="194"/>
      <c r="Q1730" s="194"/>
      <c r="R1730" s="194"/>
      <c r="S1730" s="58">
        <f>(Table4[[#This Row],[سعر يومية السائق]]*Table4[[#This Row],[عدد الدورات ]])-SUM(Table4[[#This Row],[سلف ]:[خصم ]])+Table4[[#This Row],[اضافي ]]</f>
        <v>2000</v>
      </c>
      <c r="U1730" s="58">
        <f>Table4[[#This Row],[ سعر اليومية ]]*Table4[[#This Row],[عدد الدورات ]]-Table4[[#This Row],[سعر يومية السائق]]*L1730</f>
        <v>195</v>
      </c>
      <c r="V1730" s="58">
        <f>U1730-Table4[[#This Row],[W/H  3%]]</f>
        <v>129.15</v>
      </c>
      <c r="W1730" s="66" t="str">
        <f>Table4[[#This Row],[اليوم]]&amp;Table4[[#This Row],[الشهر ]]&amp;Table4[[#This Row],[العام]]</f>
        <v>662026</v>
      </c>
      <c r="X1730" s="66" t="s">
        <v>304</v>
      </c>
    </row>
    <row r="1731" spans="1:24" x14ac:dyDescent="0.3">
      <c r="A1731" s="62">
        <v>6</v>
      </c>
      <c r="B1731" s="62">
        <v>6</v>
      </c>
      <c r="C1731" s="62">
        <v>2026</v>
      </c>
      <c r="D1731" s="41" t="str">
        <f t="shared" si="106"/>
        <v xml:space="preserve">رجب سلامة 2 نكلا حضورلوجستيكااكتوبر هاي اس </v>
      </c>
      <c r="E1731" s="4">
        <v>4004</v>
      </c>
      <c r="F1731" s="41" t="str">
        <f>VLOOKUP(E1731,mapping!C:J,2,FALSE)</f>
        <v xml:space="preserve">رجب سلامة 2 </v>
      </c>
      <c r="G1731" s="41" t="str">
        <f>IFERROR(VLOOKUP(F1731,mapping!$D$3:$J$200,2,FALSE),0)</f>
        <v>نكلا حضور</v>
      </c>
      <c r="H1731" s="41" t="str">
        <f>IFERROR(VLOOKUP(F1731,mapping!$D$3:$J$200,3,FALSE),0)</f>
        <v>لوجستيكا</v>
      </c>
      <c r="I1731" s="41" t="str">
        <f>IFERROR(VLOOKUP(F1731,mapping!$D$3:$J$200,4,FALSE),0)</f>
        <v xml:space="preserve">اكتوبر </v>
      </c>
      <c r="J1731" s="41" t="str">
        <f>IFERROR(VLOOKUP(F1731,mapping!$D$3:$J$200,5,FALSE),0)</f>
        <v xml:space="preserve">هاي اس </v>
      </c>
      <c r="K1731" s="63">
        <f>IF(W1731=mapping!$N$1,IFERROR(VLOOKUP(Table4[[#This Row],[Column1]],mapping!A:L,11,FALSE),0),IF(W1731&gt;mapping!$N$1,IFERROR(VLOOKUP(Table4[[#This Row],[Column1]],mapping!A:L,11,FALSE),0),))</f>
        <v>1024</v>
      </c>
      <c r="L1731" s="139">
        <v>1</v>
      </c>
      <c r="M1731" s="60">
        <f>IF(W1731=mapping!$N$1,IFERROR(VLOOKUP(Table4[[#This Row],[Column1]],mapping!A:L,12,FALSE),0),IF(W1731&gt;mapping!$N$1,IFERROR(VLOOKUP(Table4[[#This Row],[Column1]],mapping!A:L,12,FALSE),0),0))</f>
        <v>1000</v>
      </c>
      <c r="N1731" s="58">
        <f>Table4[[#This Row],[ سعر اليومية ]]*3%*Table4[[#This Row],[عدد الدورات ]]</f>
        <v>30.72</v>
      </c>
      <c r="O1731" s="56">
        <f>Table4[[#This Row],[ سعر اليومية ]]*Table4[[#This Row],[عدد الدورات ]]-N1731</f>
        <v>993.28</v>
      </c>
      <c r="P1731" s="194"/>
      <c r="Q1731" s="194"/>
      <c r="R1731" s="194"/>
      <c r="S1731" s="58">
        <f>(Table4[[#This Row],[سعر يومية السائق]]*Table4[[#This Row],[عدد الدورات ]])-SUM(Table4[[#This Row],[سلف ]:[خصم ]])+Table4[[#This Row],[اضافي ]]</f>
        <v>1000</v>
      </c>
      <c r="U1731" s="58">
        <f>Table4[[#This Row],[ سعر اليومية ]]*Table4[[#This Row],[عدد الدورات ]]-Table4[[#This Row],[سعر يومية السائق]]*L1731</f>
        <v>24</v>
      </c>
      <c r="V1731" s="58">
        <f>U1731-Table4[[#This Row],[W/H  3%]]</f>
        <v>-6.7199999999999989</v>
      </c>
      <c r="W1731" s="66" t="str">
        <f>Table4[[#This Row],[اليوم]]&amp;Table4[[#This Row],[الشهر ]]&amp;Table4[[#This Row],[العام]]</f>
        <v>662026</v>
      </c>
      <c r="X1731" s="66" t="s">
        <v>304</v>
      </c>
    </row>
    <row r="1732" spans="1:24" x14ac:dyDescent="0.3">
      <c r="A1732" s="62">
        <v>6</v>
      </c>
      <c r="B1732" s="62">
        <v>6</v>
      </c>
      <c r="C1732" s="62">
        <v>2026</v>
      </c>
      <c r="D1732" s="41" t="str">
        <f t="shared" si="106"/>
        <v xml:space="preserve">احمد السيدالمنيب 3وردية لوجستيكااكتوبر هاي اس </v>
      </c>
      <c r="E1732" s="4">
        <v>4001</v>
      </c>
      <c r="F1732" s="41" t="str">
        <f>VLOOKUP(E1732,mapping!C:J,2,FALSE)</f>
        <v>احمد السيد</v>
      </c>
      <c r="G1732" s="41" t="str">
        <f>IFERROR(VLOOKUP(F1732,mapping!$D$3:$J$200,2,FALSE),0)</f>
        <v xml:space="preserve">المنيب 3وردية </v>
      </c>
      <c r="H1732" s="41" t="str">
        <f>IFERROR(VLOOKUP(F1732,mapping!$D$3:$J$200,3,FALSE),0)</f>
        <v>لوجستيكا</v>
      </c>
      <c r="I1732" s="41" t="str">
        <f>IFERROR(VLOOKUP(F1732,mapping!$D$3:$J$200,4,FALSE),0)</f>
        <v xml:space="preserve">اكتوبر </v>
      </c>
      <c r="J1732" s="41" t="str">
        <f>IFERROR(VLOOKUP(F1732,mapping!$D$3:$J$200,5,FALSE),0)</f>
        <v xml:space="preserve">هاي اس </v>
      </c>
      <c r="K1732" s="63">
        <f>IF(W1732=mapping!$N$1,IFERROR(VLOOKUP(Table4[[#This Row],[Column1]],mapping!A:L,11,FALSE),0),IF(W1732&gt;mapping!$N$1,IFERROR(VLOOKUP(Table4[[#This Row],[Column1]],mapping!A:L,11,FALSE),0),))</f>
        <v>4831</v>
      </c>
      <c r="L1732" s="139">
        <v>1</v>
      </c>
      <c r="M1732" s="60">
        <f>IF(W1732=mapping!$N$1,IFERROR(VLOOKUP(Table4[[#This Row],[Column1]],mapping!A:L,12,FALSE),0),IF(W1732&gt;mapping!$N$1,IFERROR(VLOOKUP(Table4[[#This Row],[Column1]],mapping!A:L,12,FALSE),0),0))</f>
        <v>4000</v>
      </c>
      <c r="N1732" s="58">
        <f>Table4[[#This Row],[ سعر اليومية ]]*3%*Table4[[#This Row],[عدد الدورات ]]</f>
        <v>144.93</v>
      </c>
      <c r="O1732" s="56">
        <f>Table4[[#This Row],[ سعر اليومية ]]*Table4[[#This Row],[عدد الدورات ]]-N1732</f>
        <v>4686.07</v>
      </c>
      <c r="P1732" s="194"/>
      <c r="Q1732" s="194"/>
      <c r="R1732" s="194"/>
      <c r="S1732" s="58">
        <f>(Table4[[#This Row],[سعر يومية السائق]]*Table4[[#This Row],[عدد الدورات ]])-SUM(Table4[[#This Row],[سلف ]:[خصم ]])+Table4[[#This Row],[اضافي ]]</f>
        <v>4000</v>
      </c>
      <c r="U1732" s="58">
        <f>Table4[[#This Row],[ سعر اليومية ]]*Table4[[#This Row],[عدد الدورات ]]-Table4[[#This Row],[سعر يومية السائق]]*L1732</f>
        <v>831</v>
      </c>
      <c r="V1732" s="58">
        <f>U1732-Table4[[#This Row],[W/H  3%]]</f>
        <v>686.06999999999994</v>
      </c>
      <c r="W1732" s="66" t="str">
        <f>Table4[[#This Row],[اليوم]]&amp;Table4[[#This Row],[الشهر ]]&amp;Table4[[#This Row],[العام]]</f>
        <v>662026</v>
      </c>
      <c r="X1732" s="66" t="s">
        <v>304</v>
      </c>
    </row>
    <row r="1733" spans="1:24" x14ac:dyDescent="0.3">
      <c r="A1733" s="62">
        <v>6</v>
      </c>
      <c r="B1733" s="62">
        <v>6</v>
      </c>
      <c r="C1733" s="62">
        <v>2026</v>
      </c>
      <c r="D1733" s="41" t="str">
        <f t="shared" si="106"/>
        <v xml:space="preserve">حسام سعيد1القناطر 3 ورديةلوجستيكااكتوبر هاي اس </v>
      </c>
      <c r="E1733" s="4">
        <v>4002</v>
      </c>
      <c r="F1733" s="41" t="str">
        <f>VLOOKUP(E1733,mapping!C:J,2,FALSE)</f>
        <v>حسام سعيد1</v>
      </c>
      <c r="G1733" s="41" t="str">
        <f>IFERROR(VLOOKUP(F1733,mapping!$D$3:$J$200,2,FALSE),0)</f>
        <v>القناطر 3 وردية</v>
      </c>
      <c r="H1733" s="41" t="str">
        <f>IFERROR(VLOOKUP(F1733,mapping!$D$3:$J$200,3,FALSE),0)</f>
        <v>لوجستيكا</v>
      </c>
      <c r="I1733" s="41" t="str">
        <f>IFERROR(VLOOKUP(F1733,mapping!$D$3:$J$200,4,FALSE),0)</f>
        <v xml:space="preserve">اكتوبر </v>
      </c>
      <c r="J1733" s="41" t="str">
        <f>IFERROR(VLOOKUP(F1733,mapping!$D$3:$J$200,5,FALSE),0)</f>
        <v xml:space="preserve">هاي اس </v>
      </c>
      <c r="K1733" s="63">
        <f>IF(W1733=mapping!$N$1,IFERROR(VLOOKUP(Table4[[#This Row],[Column1]],mapping!A:L,11,FALSE),0),IF(W1733&gt;mapping!$N$1,IFERROR(VLOOKUP(Table4[[#This Row],[Column1]],mapping!A:L,11,FALSE),0),))</f>
        <v>4391</v>
      </c>
      <c r="L1733" s="139">
        <v>1</v>
      </c>
      <c r="M1733" s="60">
        <f>IF(W1733=mapping!$N$1,IFERROR(VLOOKUP(Table4[[#This Row],[Column1]],mapping!A:L,12,FALSE),0),IF(W1733&gt;mapping!$N$1,IFERROR(VLOOKUP(Table4[[#This Row],[Column1]],mapping!A:L,12,FALSE),0),0))</f>
        <v>3400</v>
      </c>
      <c r="N1733" s="58">
        <f>Table4[[#This Row],[ سعر اليومية ]]*3%*Table4[[#This Row],[عدد الدورات ]]</f>
        <v>131.72999999999999</v>
      </c>
      <c r="O1733" s="56">
        <f>Table4[[#This Row],[ سعر اليومية ]]*Table4[[#This Row],[عدد الدورات ]]-N1733</f>
        <v>4259.2700000000004</v>
      </c>
      <c r="P1733" s="194"/>
      <c r="Q1733" s="194"/>
      <c r="R1733" s="194"/>
      <c r="S1733" s="58">
        <f>(Table4[[#This Row],[سعر يومية السائق]]*Table4[[#This Row],[عدد الدورات ]])-SUM(Table4[[#This Row],[سلف ]:[خصم ]])+Table4[[#This Row],[اضافي ]]</f>
        <v>3400</v>
      </c>
      <c r="U1733" s="58">
        <f>Table4[[#This Row],[ سعر اليومية ]]*Table4[[#This Row],[عدد الدورات ]]-Table4[[#This Row],[سعر يومية السائق]]*L1733</f>
        <v>991</v>
      </c>
      <c r="V1733" s="58">
        <f>U1733-Table4[[#This Row],[W/H  3%]]</f>
        <v>859.27</v>
      </c>
      <c r="W1733" s="66" t="str">
        <f>Table4[[#This Row],[اليوم]]&amp;Table4[[#This Row],[الشهر ]]&amp;Table4[[#This Row],[العام]]</f>
        <v>662026</v>
      </c>
      <c r="X1733" s="66" t="s">
        <v>304</v>
      </c>
    </row>
    <row r="1734" spans="1:24" x14ac:dyDescent="0.3">
      <c r="A1734" s="62">
        <v>6</v>
      </c>
      <c r="B1734" s="62">
        <v>6</v>
      </c>
      <c r="C1734" s="62">
        <v>2026</v>
      </c>
      <c r="D1734" s="41" t="str">
        <f t="shared" si="106"/>
        <v xml:space="preserve">حسام سعيد 2نكلا انصرافلوجستيكااكتوبر هاي اس </v>
      </c>
      <c r="E1734" s="4">
        <v>4003</v>
      </c>
      <c r="F1734" s="41" t="str">
        <f>VLOOKUP(E1734,mapping!C:J,2,FALSE)</f>
        <v>حسام سعيد 2</v>
      </c>
      <c r="G1734" s="41" t="str">
        <f>IFERROR(VLOOKUP(F1734,mapping!$D$3:$J$200,2,FALSE),0)</f>
        <v>نكلا انصراف</v>
      </c>
      <c r="H1734" s="41" t="str">
        <f>IFERROR(VLOOKUP(F1734,mapping!$D$3:$J$200,3,FALSE),0)</f>
        <v>لوجستيكا</v>
      </c>
      <c r="I1734" s="41" t="str">
        <f>IFERROR(VLOOKUP(F1734,mapping!$D$3:$J$200,4,FALSE),0)</f>
        <v xml:space="preserve">اكتوبر </v>
      </c>
      <c r="J1734" s="41" t="str">
        <f>IFERROR(VLOOKUP(F1734,mapping!$D$3:$J$200,5,FALSE),0)</f>
        <v xml:space="preserve">هاي اس </v>
      </c>
      <c r="K1734" s="63">
        <f>IF(W1734=mapping!$N$1,IFERROR(VLOOKUP(Table4[[#This Row],[Column1]],mapping!A:L,11,FALSE),0),IF(W1734&gt;mapping!$N$1,IFERROR(VLOOKUP(Table4[[#This Row],[Column1]],mapping!A:L,11,FALSE),0),))</f>
        <v>1024</v>
      </c>
      <c r="L1734" s="139">
        <v>1</v>
      </c>
      <c r="M1734" s="60">
        <f>IF(W1734=mapping!$N$1,IFERROR(VLOOKUP(Table4[[#This Row],[Column1]],mapping!A:L,12,FALSE),0),IF(W1734&gt;mapping!$N$1,IFERROR(VLOOKUP(Table4[[#This Row],[Column1]],mapping!A:L,12,FALSE),0),0))</f>
        <v>900</v>
      </c>
      <c r="N1734" s="58">
        <f>Table4[[#This Row],[ سعر اليومية ]]*3%*Table4[[#This Row],[عدد الدورات ]]</f>
        <v>30.72</v>
      </c>
      <c r="O1734" s="56">
        <f>Table4[[#This Row],[ سعر اليومية ]]*Table4[[#This Row],[عدد الدورات ]]-N1734</f>
        <v>993.28</v>
      </c>
      <c r="P1734" s="194"/>
      <c r="Q1734" s="194"/>
      <c r="R1734" s="194"/>
      <c r="S1734" s="58">
        <f>(Table4[[#This Row],[سعر يومية السائق]]*Table4[[#This Row],[عدد الدورات ]])-SUM(Table4[[#This Row],[سلف ]:[خصم ]])+Table4[[#This Row],[اضافي ]]</f>
        <v>900</v>
      </c>
      <c r="U1734" s="58">
        <f>Table4[[#This Row],[ سعر اليومية ]]*Table4[[#This Row],[عدد الدورات ]]-Table4[[#This Row],[سعر يومية السائق]]*L1734</f>
        <v>124</v>
      </c>
      <c r="V1734" s="58">
        <f>U1734-Table4[[#This Row],[W/H  3%]]</f>
        <v>93.28</v>
      </c>
      <c r="W1734" s="66" t="str">
        <f>Table4[[#This Row],[اليوم]]&amp;Table4[[#This Row],[الشهر ]]&amp;Table4[[#This Row],[العام]]</f>
        <v>662026</v>
      </c>
      <c r="X1734" s="66" t="s">
        <v>304</v>
      </c>
    </row>
    <row r="1735" spans="1:24" x14ac:dyDescent="0.3">
      <c r="A1735" s="62">
        <v>6</v>
      </c>
      <c r="B1735" s="62">
        <v>6</v>
      </c>
      <c r="C1735" s="62">
        <v>2026</v>
      </c>
      <c r="D1735" s="41" t="str">
        <f t="shared" si="106"/>
        <v xml:space="preserve">محمد رضا المنوفية لوجستيكااكتوبر هاي اس </v>
      </c>
      <c r="E1735" s="4">
        <v>4006</v>
      </c>
      <c r="F1735" s="41" t="str">
        <f>VLOOKUP(E1735,mapping!C:J,2,FALSE)</f>
        <v xml:space="preserve">محمد رضا </v>
      </c>
      <c r="G1735" s="41" t="str">
        <f>IFERROR(VLOOKUP(F1735,mapping!$D$3:$J$200,2,FALSE),0)</f>
        <v xml:space="preserve">المنوفية </v>
      </c>
      <c r="H1735" s="41" t="str">
        <f>IFERROR(VLOOKUP(F1735,mapping!$D$3:$J$200,3,FALSE),0)</f>
        <v>لوجستيكا</v>
      </c>
      <c r="I1735" s="41" t="str">
        <f>IFERROR(VLOOKUP(F1735,mapping!$D$3:$J$200,4,FALSE),0)</f>
        <v xml:space="preserve">اكتوبر </v>
      </c>
      <c r="J1735" s="41" t="str">
        <f>IFERROR(VLOOKUP(F1735,mapping!$D$3:$J$200,5,FALSE),0)</f>
        <v xml:space="preserve">هاي اس </v>
      </c>
      <c r="K1735" s="63">
        <f>IF(W1735=mapping!$N$1,IFERROR(VLOOKUP(Table4[[#This Row],[Column1]],mapping!A:L,11,FALSE),0),IF(W1735&gt;mapping!$N$1,IFERROR(VLOOKUP(Table4[[#This Row],[Column1]],mapping!A:L,11,FALSE),0),))</f>
        <v>2634</v>
      </c>
      <c r="L1735" s="139">
        <v>1</v>
      </c>
      <c r="M1735" s="60">
        <f>IF(W1735=mapping!$N$1,IFERROR(VLOOKUP(Table4[[#This Row],[Column1]],mapping!A:L,12,FALSE),0),IF(W1735&gt;mapping!$N$1,IFERROR(VLOOKUP(Table4[[#This Row],[Column1]],mapping!A:L,12,FALSE),0),0))</f>
        <v>2150</v>
      </c>
      <c r="N1735" s="58">
        <f>Table4[[#This Row],[ سعر اليومية ]]*3%*Table4[[#This Row],[عدد الدورات ]]</f>
        <v>79.02</v>
      </c>
      <c r="O1735" s="56">
        <f>Table4[[#This Row],[ سعر اليومية ]]*Table4[[#This Row],[عدد الدورات ]]-N1735</f>
        <v>2554.98</v>
      </c>
      <c r="P1735" s="194"/>
      <c r="Q1735" s="194"/>
      <c r="R1735" s="194"/>
      <c r="S1735" s="58">
        <f>(Table4[[#This Row],[سعر يومية السائق]]*Table4[[#This Row],[عدد الدورات ]])-SUM(Table4[[#This Row],[سلف ]:[خصم ]])+Table4[[#This Row],[اضافي ]]</f>
        <v>2150</v>
      </c>
      <c r="U1735" s="58">
        <f>Table4[[#This Row],[ سعر اليومية ]]*Table4[[#This Row],[عدد الدورات ]]-Table4[[#This Row],[سعر يومية السائق]]*L1735</f>
        <v>484</v>
      </c>
      <c r="V1735" s="58">
        <f>U1735-Table4[[#This Row],[W/H  3%]]</f>
        <v>404.98</v>
      </c>
      <c r="W1735" s="66" t="str">
        <f>Table4[[#This Row],[اليوم]]&amp;Table4[[#This Row],[الشهر ]]&amp;Table4[[#This Row],[العام]]</f>
        <v>662026</v>
      </c>
      <c r="X1735" s="66" t="s">
        <v>304</v>
      </c>
    </row>
    <row r="1736" spans="1:24" x14ac:dyDescent="0.3">
      <c r="A1736" s="62">
        <v>6</v>
      </c>
      <c r="B1736" s="62">
        <v>6</v>
      </c>
      <c r="C1736" s="62">
        <v>2026</v>
      </c>
      <c r="D1736" s="41" t="str">
        <f t="shared" si="106"/>
        <v xml:space="preserve">مصطفي شكيويالجلاتمةلوجستيكااكتوبر كوستر </v>
      </c>
      <c r="E1736" s="4">
        <v>4007</v>
      </c>
      <c r="F1736" s="41" t="str">
        <f>VLOOKUP(E1736,mapping!C:J,2,FALSE)</f>
        <v>مصطفي شكيوي</v>
      </c>
      <c r="G1736" s="41" t="str">
        <f>IFERROR(VLOOKUP(F1736,mapping!$D$3:$J$200,2,FALSE),0)</f>
        <v>الجلاتمة</v>
      </c>
      <c r="H1736" s="41" t="str">
        <f>IFERROR(VLOOKUP(F1736,mapping!$D$3:$J$200,3,FALSE),0)</f>
        <v>لوجستيكا</v>
      </c>
      <c r="I1736" s="41" t="str">
        <f>IFERROR(VLOOKUP(F1736,mapping!$D$3:$J$200,4,FALSE),0)</f>
        <v xml:space="preserve">اكتوبر </v>
      </c>
      <c r="J1736" s="41" t="str">
        <f>IFERROR(VLOOKUP(F1736,mapping!$D$3:$J$200,5,FALSE),0)</f>
        <v xml:space="preserve">كوستر </v>
      </c>
      <c r="K1736" s="63">
        <f>IF(W1736=mapping!$N$1,IFERROR(VLOOKUP(Table4[[#This Row],[Column1]],mapping!A:L,11,FALSE),0),IF(W1736&gt;mapping!$N$1,IFERROR(VLOOKUP(Table4[[#This Row],[Column1]],mapping!A:L,11,FALSE),0),))</f>
        <v>3220</v>
      </c>
      <c r="L1736" s="139">
        <v>1</v>
      </c>
      <c r="M1736" s="60">
        <f>IF(W1736=mapping!$N$1,IFERROR(VLOOKUP(Table4[[#This Row],[Column1]],mapping!A:L,12,FALSE),0),IF(W1736&gt;mapping!$N$1,IFERROR(VLOOKUP(Table4[[#This Row],[Column1]],mapping!A:L,12,FALSE),0),0))</f>
        <v>2750</v>
      </c>
      <c r="N1736" s="58">
        <f>Table4[[#This Row],[ سعر اليومية ]]*3%*Table4[[#This Row],[عدد الدورات ]]</f>
        <v>96.6</v>
      </c>
      <c r="O1736" s="56">
        <f>Table4[[#This Row],[ سعر اليومية ]]*Table4[[#This Row],[عدد الدورات ]]-N1736</f>
        <v>3123.4</v>
      </c>
      <c r="P1736" s="194"/>
      <c r="Q1736" s="194"/>
      <c r="R1736" s="194"/>
      <c r="S1736" s="58">
        <f>(Table4[[#This Row],[سعر يومية السائق]]*Table4[[#This Row],[عدد الدورات ]])-SUM(Table4[[#This Row],[سلف ]:[خصم ]])+Table4[[#This Row],[اضافي ]]</f>
        <v>2750</v>
      </c>
      <c r="U1736" s="58">
        <f>Table4[[#This Row],[ سعر اليومية ]]*Table4[[#This Row],[عدد الدورات ]]-Table4[[#This Row],[سعر يومية السائق]]*L1736</f>
        <v>470</v>
      </c>
      <c r="V1736" s="58">
        <f>U1736-Table4[[#This Row],[W/H  3%]]</f>
        <v>373.4</v>
      </c>
      <c r="W1736" s="66" t="str">
        <f>Table4[[#This Row],[اليوم]]&amp;Table4[[#This Row],[الشهر ]]&amp;Table4[[#This Row],[العام]]</f>
        <v>662026</v>
      </c>
      <c r="X1736" s="66" t="s">
        <v>304</v>
      </c>
    </row>
    <row r="1737" spans="1:24" x14ac:dyDescent="0.3">
      <c r="A1737" s="62">
        <v>6</v>
      </c>
      <c r="B1737" s="62">
        <v>6</v>
      </c>
      <c r="C1737" s="62">
        <v>2026</v>
      </c>
      <c r="D1737" s="41" t="str">
        <f t="shared" si="106"/>
        <v xml:space="preserve">وديع 1الفيوم 1لوجستيكااكتوبر هاي اس </v>
      </c>
      <c r="E1737" s="4">
        <v>4009</v>
      </c>
      <c r="F1737" s="41" t="str">
        <f>VLOOKUP(E1737,mapping!C:J,2,FALSE)</f>
        <v>وديع 1</v>
      </c>
      <c r="G1737" s="41" t="str">
        <f>IFERROR(VLOOKUP(F1737,mapping!$D$3:$J$200,2,FALSE),0)</f>
        <v>الفيوم 1</v>
      </c>
      <c r="H1737" s="41" t="str">
        <f>IFERROR(VLOOKUP(F1737,mapping!$D$3:$J$200,3,FALSE),0)</f>
        <v>لوجستيكا</v>
      </c>
      <c r="I1737" s="41" t="str">
        <f>IFERROR(VLOOKUP(F1737,mapping!$D$3:$J$200,4,FALSE),0)</f>
        <v xml:space="preserve">اكتوبر </v>
      </c>
      <c r="J1737" s="41" t="str">
        <f>IFERROR(VLOOKUP(F1737,mapping!$D$3:$J$200,5,FALSE),0)</f>
        <v xml:space="preserve">هاي اس </v>
      </c>
      <c r="K1737" s="63">
        <f>IF(W1737=mapping!$N$1,IFERROR(VLOOKUP(Table4[[#This Row],[Column1]],mapping!A:L,11,FALSE),0),IF(W1737&gt;mapping!$N$1,IFERROR(VLOOKUP(Table4[[#This Row],[Column1]],mapping!A:L,11,FALSE),0),))</f>
        <v>2662</v>
      </c>
      <c r="L1737" s="139">
        <v>1</v>
      </c>
      <c r="M1737" s="60">
        <f>IF(W1737=mapping!$N$1,IFERROR(VLOOKUP(Table4[[#This Row],[Column1]],mapping!A:L,12,FALSE),0),IF(W1737&gt;mapping!$N$1,IFERROR(VLOOKUP(Table4[[#This Row],[Column1]],mapping!A:L,12,FALSE),0),0))</f>
        <v>2250</v>
      </c>
      <c r="N1737" s="58">
        <f>Table4[[#This Row],[ سعر اليومية ]]*3%*Table4[[#This Row],[عدد الدورات ]]</f>
        <v>79.86</v>
      </c>
      <c r="O1737" s="56">
        <f>Table4[[#This Row],[ سعر اليومية ]]*Table4[[#This Row],[عدد الدورات ]]-N1737</f>
        <v>2582.14</v>
      </c>
      <c r="P1737" s="194"/>
      <c r="Q1737" s="194"/>
      <c r="R1737" s="194"/>
      <c r="S1737" s="58">
        <f>(Table4[[#This Row],[سعر يومية السائق]]*Table4[[#This Row],[عدد الدورات ]])-SUM(Table4[[#This Row],[سلف ]:[خصم ]])+Table4[[#This Row],[اضافي ]]</f>
        <v>2250</v>
      </c>
      <c r="U1737" s="58">
        <f>Table4[[#This Row],[ سعر اليومية ]]*Table4[[#This Row],[عدد الدورات ]]-Table4[[#This Row],[سعر يومية السائق]]*L1737</f>
        <v>412</v>
      </c>
      <c r="V1737" s="58">
        <f>U1737-Table4[[#This Row],[W/H  3%]]</f>
        <v>332.14</v>
      </c>
      <c r="W1737" s="66" t="str">
        <f>Table4[[#This Row],[اليوم]]&amp;Table4[[#This Row],[الشهر ]]&amp;Table4[[#This Row],[العام]]</f>
        <v>662026</v>
      </c>
      <c r="X1737" s="66" t="s">
        <v>304</v>
      </c>
    </row>
    <row r="1738" spans="1:24" x14ac:dyDescent="0.3">
      <c r="A1738" s="62">
        <v>6</v>
      </c>
      <c r="B1738" s="62">
        <v>6</v>
      </c>
      <c r="C1738" s="62">
        <v>2026</v>
      </c>
      <c r="D1738" s="41" t="str">
        <f t="shared" si="106"/>
        <v xml:space="preserve">وديع 2الفيوم 2لوجستيكااكتوبر هاي اس </v>
      </c>
      <c r="E1738" s="4">
        <v>4010</v>
      </c>
      <c r="F1738" s="41" t="str">
        <f>VLOOKUP(E1738,mapping!C:J,2,FALSE)</f>
        <v>وديع 2</v>
      </c>
      <c r="G1738" s="41" t="str">
        <f>IFERROR(VLOOKUP(F1738,mapping!$D$3:$J$200,2,FALSE),0)</f>
        <v>الفيوم 2</v>
      </c>
      <c r="H1738" s="41" t="str">
        <f>IFERROR(VLOOKUP(F1738,mapping!$D$3:$J$200,3,FALSE),0)</f>
        <v>لوجستيكا</v>
      </c>
      <c r="I1738" s="41" t="str">
        <f>IFERROR(VLOOKUP(F1738,mapping!$D$3:$J$200,4,FALSE),0)</f>
        <v xml:space="preserve">اكتوبر </v>
      </c>
      <c r="J1738" s="41" t="str">
        <f>IFERROR(VLOOKUP(F1738,mapping!$D$3:$J$200,5,FALSE),0)</f>
        <v xml:space="preserve">هاي اس </v>
      </c>
      <c r="K1738" s="63">
        <f>IF(W1738=mapping!$N$1,IFERROR(VLOOKUP(Table4[[#This Row],[Column1]],mapping!A:L,11,FALSE),0),IF(W1738&gt;mapping!$N$1,IFERROR(VLOOKUP(Table4[[#This Row],[Column1]],mapping!A:L,11,FALSE),0),))</f>
        <v>2662</v>
      </c>
      <c r="L1738" s="139">
        <v>1</v>
      </c>
      <c r="M1738" s="60">
        <f>IF(W1738=mapping!$N$1,IFERROR(VLOOKUP(Table4[[#This Row],[Column1]],mapping!A:L,12,FALSE),0),IF(W1738&gt;mapping!$N$1,IFERROR(VLOOKUP(Table4[[#This Row],[Column1]],mapping!A:L,12,FALSE),0),0))</f>
        <v>2250</v>
      </c>
      <c r="N1738" s="58">
        <f>Table4[[#This Row],[ سعر اليومية ]]*3%*Table4[[#This Row],[عدد الدورات ]]</f>
        <v>79.86</v>
      </c>
      <c r="O1738" s="56">
        <f>Table4[[#This Row],[ سعر اليومية ]]*Table4[[#This Row],[عدد الدورات ]]-N1738</f>
        <v>2582.14</v>
      </c>
      <c r="P1738" s="194"/>
      <c r="Q1738" s="194"/>
      <c r="R1738" s="194"/>
      <c r="S1738" s="58">
        <f>(Table4[[#This Row],[سعر يومية السائق]]*Table4[[#This Row],[عدد الدورات ]])-SUM(Table4[[#This Row],[سلف ]:[خصم ]])+Table4[[#This Row],[اضافي ]]</f>
        <v>2250</v>
      </c>
      <c r="U1738" s="58">
        <f>Table4[[#This Row],[ سعر اليومية ]]*Table4[[#This Row],[عدد الدورات ]]-Table4[[#This Row],[سعر يومية السائق]]*L1738</f>
        <v>412</v>
      </c>
      <c r="V1738" s="58">
        <f>U1738-Table4[[#This Row],[W/H  3%]]</f>
        <v>332.14</v>
      </c>
      <c r="W1738" s="66" t="str">
        <f>Table4[[#This Row],[اليوم]]&amp;Table4[[#This Row],[الشهر ]]&amp;Table4[[#This Row],[العام]]</f>
        <v>662026</v>
      </c>
      <c r="X1738" s="66" t="s">
        <v>304</v>
      </c>
    </row>
    <row r="1739" spans="1:24" x14ac:dyDescent="0.3">
      <c r="A1739" s="62">
        <v>6</v>
      </c>
      <c r="B1739" s="62">
        <v>6</v>
      </c>
      <c r="C1739" s="62">
        <v>2026</v>
      </c>
      <c r="D1739" s="41" t="str">
        <f t="shared" si="106"/>
        <v xml:space="preserve">احمد عويس المعادي لوجستيكاابورواش هاي اس </v>
      </c>
      <c r="E1739" s="4">
        <v>4011</v>
      </c>
      <c r="F1739" s="41" t="str">
        <f>VLOOKUP(E1739,mapping!C:J,2,FALSE)</f>
        <v xml:space="preserve">احمد عويس </v>
      </c>
      <c r="G1739" s="41" t="str">
        <f>IFERROR(VLOOKUP(F1739,mapping!$D$3:$J$200,2,FALSE),0)</f>
        <v xml:space="preserve">المعادي </v>
      </c>
      <c r="H1739" s="41" t="str">
        <f>IFERROR(VLOOKUP(F1739,mapping!$D$3:$J$200,3,FALSE),0)</f>
        <v>لوجستيكا</v>
      </c>
      <c r="I1739" s="41" t="str">
        <f>IFERROR(VLOOKUP(F1739,mapping!$D$3:$J$200,4,FALSE),0)</f>
        <v xml:space="preserve">ابورواش </v>
      </c>
      <c r="J1739" s="41" t="str">
        <f>IFERROR(VLOOKUP(F1739,mapping!$D$3:$J$200,5,FALSE),0)</f>
        <v xml:space="preserve">هاي اس </v>
      </c>
      <c r="K1739" s="63">
        <f>IF(W1739=mapping!$N$1,IFERROR(VLOOKUP(Table4[[#This Row],[Column1]],mapping!A:L,11,FALSE),0),IF(W1739&gt;mapping!$N$1,IFERROR(VLOOKUP(Table4[[#This Row],[Column1]],mapping!A:L,11,FALSE),0),))</f>
        <v>2049</v>
      </c>
      <c r="L1739" s="139">
        <v>1</v>
      </c>
      <c r="M1739" s="60">
        <f>IF(W1739=mapping!$N$1,IFERROR(VLOOKUP(Table4[[#This Row],[Column1]],mapping!A:L,12,FALSE),0),IF(W1739&gt;mapping!$N$1,IFERROR(VLOOKUP(Table4[[#This Row],[Column1]],mapping!A:L,12,FALSE),0),0))</f>
        <v>1650</v>
      </c>
      <c r="N1739" s="58">
        <f>Table4[[#This Row],[ سعر اليومية ]]*3%*Table4[[#This Row],[عدد الدورات ]]</f>
        <v>61.47</v>
      </c>
      <c r="O1739" s="56">
        <f>Table4[[#This Row],[ سعر اليومية ]]*Table4[[#This Row],[عدد الدورات ]]-N1739</f>
        <v>1987.53</v>
      </c>
      <c r="P1739" s="194"/>
      <c r="Q1739" s="194"/>
      <c r="R1739" s="194"/>
      <c r="S1739" s="58">
        <f>(Table4[[#This Row],[سعر يومية السائق]]*Table4[[#This Row],[عدد الدورات ]])-SUM(Table4[[#This Row],[سلف ]:[خصم ]])+Table4[[#This Row],[اضافي ]]</f>
        <v>1650</v>
      </c>
      <c r="U1739" s="58">
        <f>Table4[[#This Row],[ سعر اليومية ]]*Table4[[#This Row],[عدد الدورات ]]-Table4[[#This Row],[سعر يومية السائق]]*L1739</f>
        <v>399</v>
      </c>
      <c r="V1739" s="58">
        <f>U1739-Table4[[#This Row],[W/H  3%]]</f>
        <v>337.53</v>
      </c>
      <c r="W1739" s="66" t="str">
        <f>Table4[[#This Row],[اليوم]]&amp;Table4[[#This Row],[الشهر ]]&amp;Table4[[#This Row],[العام]]</f>
        <v>662026</v>
      </c>
      <c r="X1739" s="66" t="s">
        <v>304</v>
      </c>
    </row>
    <row r="1740" spans="1:24" x14ac:dyDescent="0.3">
      <c r="A1740" s="62">
        <v>6</v>
      </c>
      <c r="B1740" s="62">
        <v>6</v>
      </c>
      <c r="C1740" s="62">
        <v>2026</v>
      </c>
      <c r="D1740" s="41" t="str">
        <f t="shared" si="106"/>
        <v>محمد جمال القناطر لوجستيكاابورواش سوزوكي</v>
      </c>
      <c r="E1740" s="4">
        <v>4013</v>
      </c>
      <c r="F1740" s="41" t="str">
        <f>VLOOKUP(E1740,mapping!C:J,2,FALSE)</f>
        <v xml:space="preserve">محمد جمال </v>
      </c>
      <c r="G1740" s="41" t="str">
        <f>IFERROR(VLOOKUP(F1740,mapping!$D$3:$J$200,2,FALSE),0)</f>
        <v xml:space="preserve">القناطر </v>
      </c>
      <c r="H1740" s="41" t="str">
        <f>IFERROR(VLOOKUP(F1740,mapping!$D$3:$J$200,3,FALSE),0)</f>
        <v>لوجستيكا</v>
      </c>
      <c r="I1740" s="41" t="str">
        <f>IFERROR(VLOOKUP(F1740,mapping!$D$3:$J$200,4,FALSE),0)</f>
        <v xml:space="preserve">ابورواش </v>
      </c>
      <c r="J1740" s="41" t="str">
        <f>IFERROR(VLOOKUP(F1740,mapping!$D$3:$J$200,5,FALSE),0)</f>
        <v>سوزوكي</v>
      </c>
      <c r="K1740" s="63">
        <f>IF(W1740=mapping!$N$1,IFERROR(VLOOKUP(Table4[[#This Row],[Column1]],mapping!A:L,11,FALSE),0),IF(W1740&gt;mapping!$N$1,IFERROR(VLOOKUP(Table4[[#This Row],[Column1]],mapping!A:L,11,FALSE),0),))</f>
        <v>1536</v>
      </c>
      <c r="L1740" s="139">
        <v>1</v>
      </c>
      <c r="M1740" s="60">
        <f>IF(W1740=mapping!$N$1,IFERROR(VLOOKUP(Table4[[#This Row],[Column1]],mapping!A:L,12,FALSE),0),IF(W1740&gt;mapping!$N$1,IFERROR(VLOOKUP(Table4[[#This Row],[Column1]],mapping!A:L,12,FALSE),0),0))</f>
        <v>1000</v>
      </c>
      <c r="N1740" s="58">
        <f>Table4[[#This Row],[ سعر اليومية ]]*3%*Table4[[#This Row],[عدد الدورات ]]</f>
        <v>46.08</v>
      </c>
      <c r="O1740" s="56">
        <f>Table4[[#This Row],[ سعر اليومية ]]*Table4[[#This Row],[عدد الدورات ]]-N1740</f>
        <v>1489.92</v>
      </c>
      <c r="P1740" s="194"/>
      <c r="Q1740" s="194"/>
      <c r="R1740" s="194"/>
      <c r="S1740" s="58">
        <f>(Table4[[#This Row],[سعر يومية السائق]]*Table4[[#This Row],[عدد الدورات ]])-SUM(Table4[[#This Row],[سلف ]:[خصم ]])+Table4[[#This Row],[اضافي ]]</f>
        <v>1000</v>
      </c>
      <c r="U1740" s="58">
        <f>Table4[[#This Row],[ سعر اليومية ]]*Table4[[#This Row],[عدد الدورات ]]-Table4[[#This Row],[سعر يومية السائق]]*L1740</f>
        <v>536</v>
      </c>
      <c r="V1740" s="58">
        <f>U1740-Table4[[#This Row],[W/H  3%]]</f>
        <v>489.92</v>
      </c>
      <c r="W1740" s="66" t="str">
        <f>Table4[[#This Row],[اليوم]]&amp;Table4[[#This Row],[الشهر ]]&amp;Table4[[#This Row],[العام]]</f>
        <v>662026</v>
      </c>
      <c r="X1740" s="66" t="s">
        <v>304</v>
      </c>
    </row>
    <row r="1741" spans="1:24" x14ac:dyDescent="0.3">
      <c r="A1741" s="62">
        <v>6</v>
      </c>
      <c r="B1741" s="62">
        <v>6</v>
      </c>
      <c r="C1741" s="62">
        <v>2026</v>
      </c>
      <c r="D1741" s="41" t="str">
        <f t="shared" si="106"/>
        <v>عماد النجار1المرج 2ورديةسعوديالمخاذناتوبيس 28</v>
      </c>
      <c r="E1741" s="4">
        <v>5000</v>
      </c>
      <c r="F1741" s="41" t="str">
        <f>VLOOKUP(E1741,mapping!C:J,2,FALSE)</f>
        <v>عماد النجار1</v>
      </c>
      <c r="G1741" s="41" t="str">
        <f>IFERROR(VLOOKUP(F1741,mapping!$D$3:$J$200,2,FALSE),0)</f>
        <v>المرج 2وردية</v>
      </c>
      <c r="H1741" s="41" t="str">
        <f>IFERROR(VLOOKUP(F1741,mapping!$D$3:$J$200,3,FALSE),0)</f>
        <v>سعودي</v>
      </c>
      <c r="I1741" s="41" t="str">
        <f>IFERROR(VLOOKUP(F1741,mapping!$D$3:$J$200,4,FALSE),0)</f>
        <v>المخاذن</v>
      </c>
      <c r="J1741" s="41" t="str">
        <f>IFERROR(VLOOKUP(F1741,mapping!$D$3:$J$200,5,FALSE),0)</f>
        <v>اتوبيس 28</v>
      </c>
      <c r="K1741" s="63">
        <f>IF(W1741=mapping!$N$1,IFERROR(VLOOKUP(Table4[[#This Row],[Column1]],mapping!A:L,11,FALSE),0),IF(W1741&gt;mapping!$N$1,IFERROR(VLOOKUP(Table4[[#This Row],[Column1]],mapping!A:L,11,FALSE),0),))</f>
        <v>4119</v>
      </c>
      <c r="L1741" s="139">
        <v>1</v>
      </c>
      <c r="M1741" s="60">
        <f>IF(W1741=mapping!$N$1,IFERROR(VLOOKUP(Table4[[#This Row],[Column1]],mapping!A:L,12,FALSE),0),IF(W1741&gt;mapping!$N$1,IFERROR(VLOOKUP(Table4[[#This Row],[Column1]],mapping!A:L,12,FALSE),0),0))</f>
        <v>4800</v>
      </c>
      <c r="N1741" s="58">
        <f>Table4[[#This Row],[ سعر اليومية ]]*3%*Table4[[#This Row],[عدد الدورات ]]</f>
        <v>123.57</v>
      </c>
      <c r="O1741" s="56">
        <f>Table4[[#This Row],[ سعر اليومية ]]*Table4[[#This Row],[عدد الدورات ]]-N1741</f>
        <v>3995.43</v>
      </c>
      <c r="P1741" s="194"/>
      <c r="Q1741" s="194"/>
      <c r="R1741" s="194"/>
      <c r="S1741" s="58">
        <f>(Table4[[#This Row],[سعر يومية السائق]]*Table4[[#This Row],[عدد الدورات ]])-SUM(Table4[[#This Row],[سلف ]:[خصم ]])+Table4[[#This Row],[اضافي ]]</f>
        <v>4800</v>
      </c>
      <c r="U1741" s="58">
        <f>Table4[[#This Row],[ سعر اليومية ]]*Table4[[#This Row],[عدد الدورات ]]-Table4[[#This Row],[سعر يومية السائق]]*L1741</f>
        <v>-681</v>
      </c>
      <c r="V1741" s="58">
        <f>U1741-Table4[[#This Row],[W/H  3%]]</f>
        <v>-804.56999999999994</v>
      </c>
      <c r="W1741" s="66" t="str">
        <f>Table4[[#This Row],[اليوم]]&amp;Table4[[#This Row],[الشهر ]]&amp;Table4[[#This Row],[العام]]</f>
        <v>662026</v>
      </c>
      <c r="X1741" s="66" t="s">
        <v>304</v>
      </c>
    </row>
    <row r="1742" spans="1:24" x14ac:dyDescent="0.3">
      <c r="A1742" s="62">
        <v>6</v>
      </c>
      <c r="B1742" s="62">
        <v>6</v>
      </c>
      <c r="C1742" s="62">
        <v>2026</v>
      </c>
      <c r="D1742" s="41" t="str">
        <f t="shared" si="106"/>
        <v>عماد النجار2المؤسسة 2ورديةسعوديالمخاذناتوبيس 28</v>
      </c>
      <c r="E1742" s="4">
        <v>5001</v>
      </c>
      <c r="F1742" s="41" t="str">
        <f>VLOOKUP(E1742,mapping!C:J,2,FALSE)</f>
        <v>عماد النجار2</v>
      </c>
      <c r="G1742" s="41" t="str">
        <f>IFERROR(VLOOKUP(F1742,mapping!$D$3:$J$200,2,FALSE),0)</f>
        <v>المؤسسة 2وردية</v>
      </c>
      <c r="H1742" s="41" t="str">
        <f>IFERROR(VLOOKUP(F1742,mapping!$D$3:$J$200,3,FALSE),0)</f>
        <v>سعودي</v>
      </c>
      <c r="I1742" s="41" t="str">
        <f>IFERROR(VLOOKUP(F1742,mapping!$D$3:$J$200,4,FALSE),0)</f>
        <v>المخاذن</v>
      </c>
      <c r="J1742" s="41" t="str">
        <f>IFERROR(VLOOKUP(F1742,mapping!$D$3:$J$200,5,FALSE),0)</f>
        <v>اتوبيس 28</v>
      </c>
      <c r="K1742" s="63">
        <f>IF(W1742=mapping!$N$1,IFERROR(VLOOKUP(Table4[[#This Row],[Column1]],mapping!A:L,11,FALSE),0),IF(W1742&gt;mapping!$N$1,IFERROR(VLOOKUP(Table4[[#This Row],[Column1]],mapping!A:L,11,FALSE),0),))</f>
        <v>3884</v>
      </c>
      <c r="L1742" s="139">
        <v>1</v>
      </c>
      <c r="M1742" s="60">
        <f>IF(W1742=mapping!$N$1,IFERROR(VLOOKUP(Table4[[#This Row],[Column1]],mapping!A:L,12,FALSE),0),IF(W1742&gt;mapping!$N$1,IFERROR(VLOOKUP(Table4[[#This Row],[Column1]],mapping!A:L,12,FALSE),0),0))</f>
        <v>4500</v>
      </c>
      <c r="N1742" s="58">
        <f>Table4[[#This Row],[ سعر اليومية ]]*3%*Table4[[#This Row],[عدد الدورات ]]</f>
        <v>116.52</v>
      </c>
      <c r="O1742" s="56">
        <f>Table4[[#This Row],[ سعر اليومية ]]*Table4[[#This Row],[عدد الدورات ]]-N1742</f>
        <v>3767.48</v>
      </c>
      <c r="P1742" s="194"/>
      <c r="Q1742" s="194"/>
      <c r="R1742" s="194"/>
      <c r="S1742" s="58">
        <f>(Table4[[#This Row],[سعر يومية السائق]]*Table4[[#This Row],[عدد الدورات ]])-SUM(Table4[[#This Row],[سلف ]:[خصم ]])+Table4[[#This Row],[اضافي ]]</f>
        <v>4500</v>
      </c>
      <c r="U1742" s="58">
        <f>Table4[[#This Row],[ سعر اليومية ]]*Table4[[#This Row],[عدد الدورات ]]-Table4[[#This Row],[سعر يومية السائق]]*L1742</f>
        <v>-616</v>
      </c>
      <c r="V1742" s="58">
        <f>U1742-Table4[[#This Row],[W/H  3%]]</f>
        <v>-732.52</v>
      </c>
      <c r="W1742" s="66" t="str">
        <f>Table4[[#This Row],[اليوم]]&amp;Table4[[#This Row],[الشهر ]]&amp;Table4[[#This Row],[العام]]</f>
        <v>662026</v>
      </c>
      <c r="X1742" s="66" t="s">
        <v>304</v>
      </c>
    </row>
    <row r="1743" spans="1:24" x14ac:dyDescent="0.3">
      <c r="A1743" s="62">
        <v>6</v>
      </c>
      <c r="B1743" s="62">
        <v>6</v>
      </c>
      <c r="C1743" s="62">
        <v>2026</v>
      </c>
      <c r="D1743" s="41" t="str">
        <f t="shared" si="106"/>
        <v>طه1الدائري 1ورديةسعوديالمخاذناتوبيس 28</v>
      </c>
      <c r="E1743" s="4">
        <v>5030</v>
      </c>
      <c r="F1743" s="41" t="str">
        <f>VLOOKUP(E1743,mapping!C:J,2,FALSE)</f>
        <v>طه1</v>
      </c>
      <c r="G1743" s="41" t="str">
        <f>IFERROR(VLOOKUP(F1743,mapping!$D$3:$J$200,2,FALSE),0)</f>
        <v>الدائري 1وردية</v>
      </c>
      <c r="H1743" s="41" t="str">
        <f>IFERROR(VLOOKUP(F1743,mapping!$D$3:$J$200,3,FALSE),0)</f>
        <v>سعودي</v>
      </c>
      <c r="I1743" s="41" t="str">
        <f>IFERROR(VLOOKUP(F1743,mapping!$D$3:$J$200,4,FALSE),0)</f>
        <v>المخاذن</v>
      </c>
      <c r="J1743" s="41" t="str">
        <f>IFERROR(VLOOKUP(F1743,mapping!$D$3:$J$200,5,FALSE),0)</f>
        <v>اتوبيس 28</v>
      </c>
      <c r="K1743" s="63">
        <f>IF(W1743=mapping!$N$1,IFERROR(VLOOKUP(Table4[[#This Row],[Column1]],mapping!A:L,11,FALSE),0),IF(W1743&gt;mapping!$N$1,IFERROR(VLOOKUP(Table4[[#This Row],[Column1]],mapping!A:L,11,FALSE),0),))</f>
        <v>2448</v>
      </c>
      <c r="L1743" s="139">
        <v>1</v>
      </c>
      <c r="M1743" s="60">
        <f>IF(W1743=mapping!$N$1,IFERROR(VLOOKUP(Table4[[#This Row],[Column1]],mapping!A:L,12,FALSE),0),IF(W1743&gt;mapping!$N$1,IFERROR(VLOOKUP(Table4[[#This Row],[Column1]],mapping!A:L,12,FALSE),0),0))</f>
        <v>2750</v>
      </c>
      <c r="N1743" s="58">
        <f>Table4[[#This Row],[ سعر اليومية ]]*3%*Table4[[#This Row],[عدد الدورات ]]</f>
        <v>73.44</v>
      </c>
      <c r="O1743" s="56">
        <f>Table4[[#This Row],[ سعر اليومية ]]*Table4[[#This Row],[عدد الدورات ]]-N1743</f>
        <v>2374.56</v>
      </c>
      <c r="P1743" s="194"/>
      <c r="Q1743" s="194"/>
      <c r="R1743" s="194"/>
      <c r="S1743" s="58">
        <f>(Table4[[#This Row],[سعر يومية السائق]]*Table4[[#This Row],[عدد الدورات ]])-SUM(Table4[[#This Row],[سلف ]:[خصم ]])+Table4[[#This Row],[اضافي ]]</f>
        <v>2750</v>
      </c>
      <c r="U1743" s="58">
        <f>Table4[[#This Row],[ سعر اليومية ]]*Table4[[#This Row],[عدد الدورات ]]-Table4[[#This Row],[سعر يومية السائق]]*L1743</f>
        <v>-302</v>
      </c>
      <c r="V1743" s="58">
        <f>U1743-Table4[[#This Row],[W/H  3%]]</f>
        <v>-375.44</v>
      </c>
      <c r="W1743" s="66" t="str">
        <f>Table4[[#This Row],[اليوم]]&amp;Table4[[#This Row],[الشهر ]]&amp;Table4[[#This Row],[العام]]</f>
        <v>662026</v>
      </c>
      <c r="X1743" s="66" t="s">
        <v>304</v>
      </c>
    </row>
    <row r="1744" spans="1:24" x14ac:dyDescent="0.3">
      <c r="A1744" s="62">
        <v>6</v>
      </c>
      <c r="B1744" s="62">
        <v>6</v>
      </c>
      <c r="C1744" s="62">
        <v>2026</v>
      </c>
      <c r="D1744" s="41" t="str">
        <f t="shared" si="106"/>
        <v>عبد الرحمن1الهرم سعوديدريماتوبيس 28</v>
      </c>
      <c r="E1744" s="4">
        <v>5003</v>
      </c>
      <c r="F1744" s="41" t="str">
        <f>VLOOKUP(E1744,mapping!C:J,2,FALSE)</f>
        <v>عبد الرحمن1</v>
      </c>
      <c r="G1744" s="41" t="str">
        <f>IFERROR(VLOOKUP(F1744,mapping!$D$3:$J$200,2,FALSE),0)</f>
        <v xml:space="preserve">الهرم </v>
      </c>
      <c r="H1744" s="41" t="str">
        <f>IFERROR(VLOOKUP(F1744,mapping!$D$3:$J$200,3,FALSE),0)</f>
        <v>سعودي</v>
      </c>
      <c r="I1744" s="41" t="str">
        <f>IFERROR(VLOOKUP(F1744,mapping!$D$3:$J$200,4,FALSE),0)</f>
        <v>دريم</v>
      </c>
      <c r="J1744" s="41" t="str">
        <f>IFERROR(VLOOKUP(F1744,mapping!$D$3:$J$200,5,FALSE),0)</f>
        <v>اتوبيس 28</v>
      </c>
      <c r="K1744" s="63">
        <f>IF(W1744=mapping!$N$1,IFERROR(VLOOKUP(Table4[[#This Row],[Column1]],mapping!A:L,11,FALSE),0),IF(W1744&gt;mapping!$N$1,IFERROR(VLOOKUP(Table4[[#This Row],[Column1]],mapping!A:L,11,FALSE),0),))</f>
        <v>994</v>
      </c>
      <c r="L1744" s="139">
        <v>1</v>
      </c>
      <c r="M1744" s="60">
        <f>IF(W1744=mapping!$N$1,IFERROR(VLOOKUP(Table4[[#This Row],[Column1]],mapping!A:L,12,FALSE),0),IF(W1744&gt;mapping!$N$1,IFERROR(VLOOKUP(Table4[[#This Row],[Column1]],mapping!A:L,12,FALSE),0),0))</f>
        <v>850</v>
      </c>
      <c r="N1744" s="58">
        <f>Table4[[#This Row],[ سعر اليومية ]]*3%*Table4[[#This Row],[عدد الدورات ]]</f>
        <v>29.82</v>
      </c>
      <c r="O1744" s="56">
        <f>Table4[[#This Row],[ سعر اليومية ]]*Table4[[#This Row],[عدد الدورات ]]-N1744</f>
        <v>964.18</v>
      </c>
      <c r="P1744" s="194"/>
      <c r="Q1744" s="194"/>
      <c r="R1744" s="194"/>
      <c r="S1744" s="58">
        <f>(Table4[[#This Row],[سعر يومية السائق]]*Table4[[#This Row],[عدد الدورات ]])-SUM(Table4[[#This Row],[سلف ]:[خصم ]])+Table4[[#This Row],[اضافي ]]</f>
        <v>850</v>
      </c>
      <c r="U1744" s="58">
        <f>Table4[[#This Row],[ سعر اليومية ]]*Table4[[#This Row],[عدد الدورات ]]-Table4[[#This Row],[سعر يومية السائق]]*L1744</f>
        <v>144</v>
      </c>
      <c r="V1744" s="58">
        <f>U1744-Table4[[#This Row],[W/H  3%]]</f>
        <v>114.18</v>
      </c>
      <c r="W1744" s="66" t="str">
        <f>Table4[[#This Row],[اليوم]]&amp;Table4[[#This Row],[الشهر ]]&amp;Table4[[#This Row],[العام]]</f>
        <v>662026</v>
      </c>
      <c r="X1744" s="66" t="s">
        <v>304</v>
      </c>
    </row>
    <row r="1745" spans="1:24" x14ac:dyDescent="0.3">
      <c r="A1745" s="62">
        <v>6</v>
      </c>
      <c r="B1745" s="62">
        <v>6</v>
      </c>
      <c r="C1745" s="62">
        <v>2026</v>
      </c>
      <c r="D1745" s="41" t="str">
        <f t="shared" si="106"/>
        <v>عبد الرحمن2المؤسسةسعوديدريماتوبيس 28</v>
      </c>
      <c r="E1745" s="4">
        <v>5004</v>
      </c>
      <c r="F1745" s="41" t="str">
        <f>VLOOKUP(E1745,mapping!C:J,2,FALSE)</f>
        <v>عبد الرحمن2</v>
      </c>
      <c r="G1745" s="41" t="str">
        <f>IFERROR(VLOOKUP(F1745,mapping!$D$3:$J$200,2,FALSE),0)</f>
        <v>المؤسسة</v>
      </c>
      <c r="H1745" s="41" t="str">
        <f>IFERROR(VLOOKUP(F1745,mapping!$D$3:$J$200,3,FALSE),0)</f>
        <v>سعودي</v>
      </c>
      <c r="I1745" s="41" t="str">
        <f>IFERROR(VLOOKUP(F1745,mapping!$D$3:$J$200,4,FALSE),0)</f>
        <v>دريم</v>
      </c>
      <c r="J1745" s="41" t="str">
        <f>IFERROR(VLOOKUP(F1745,mapping!$D$3:$J$200,5,FALSE),0)</f>
        <v>اتوبيس 28</v>
      </c>
      <c r="K1745" s="63">
        <f>IF(W1745=mapping!$N$1,IFERROR(VLOOKUP(Table4[[#This Row],[Column1]],mapping!A:L,11,FALSE),0),IF(W1745&gt;mapping!$N$1,IFERROR(VLOOKUP(Table4[[#This Row],[Column1]],mapping!A:L,11,FALSE),0),))</f>
        <v>994</v>
      </c>
      <c r="L1745" s="139">
        <v>1</v>
      </c>
      <c r="M1745" s="60">
        <f>IF(W1745=mapping!$N$1,IFERROR(VLOOKUP(Table4[[#This Row],[Column1]],mapping!A:L,12,FALSE),0),IF(W1745&gt;mapping!$N$1,IFERROR(VLOOKUP(Table4[[#This Row],[Column1]],mapping!A:L,12,FALSE),0),0))</f>
        <v>850</v>
      </c>
      <c r="N1745" s="58">
        <f>Table4[[#This Row],[ سعر اليومية ]]*3%*Table4[[#This Row],[عدد الدورات ]]</f>
        <v>29.82</v>
      </c>
      <c r="O1745" s="56">
        <f>Table4[[#This Row],[ سعر اليومية ]]*Table4[[#This Row],[عدد الدورات ]]-N1745</f>
        <v>964.18</v>
      </c>
      <c r="P1745" s="194"/>
      <c r="Q1745" s="194"/>
      <c r="R1745" s="194"/>
      <c r="S1745" s="58">
        <f>(Table4[[#This Row],[سعر يومية السائق]]*Table4[[#This Row],[عدد الدورات ]])-SUM(Table4[[#This Row],[سلف ]:[خصم ]])+Table4[[#This Row],[اضافي ]]</f>
        <v>850</v>
      </c>
      <c r="U1745" s="58">
        <f>Table4[[#This Row],[ سعر اليومية ]]*Table4[[#This Row],[عدد الدورات ]]-Table4[[#This Row],[سعر يومية السائق]]*L1745</f>
        <v>144</v>
      </c>
      <c r="V1745" s="58">
        <f>U1745-Table4[[#This Row],[W/H  3%]]</f>
        <v>114.18</v>
      </c>
      <c r="W1745" s="66" t="str">
        <f>Table4[[#This Row],[اليوم]]&amp;Table4[[#This Row],[الشهر ]]&amp;Table4[[#This Row],[العام]]</f>
        <v>662026</v>
      </c>
      <c r="X1745" s="66" t="s">
        <v>304</v>
      </c>
    </row>
    <row r="1746" spans="1:24" x14ac:dyDescent="0.3">
      <c r="A1746" s="62">
        <v>6</v>
      </c>
      <c r="B1746" s="62">
        <v>6</v>
      </c>
      <c r="C1746" s="62">
        <v>2026</v>
      </c>
      <c r="D1746" s="41" t="str">
        <f t="shared" si="106"/>
        <v>فرج 1حلوانسعوديهايد باركاتوبيس 28</v>
      </c>
      <c r="E1746" s="4">
        <v>5005</v>
      </c>
      <c r="F1746" s="41" t="str">
        <f>VLOOKUP(E1746,mapping!C:J,2,FALSE)</f>
        <v>فرج 1</v>
      </c>
      <c r="G1746" s="41" t="str">
        <f>IFERROR(VLOOKUP(F1746,mapping!$D$3:$J$200,2,FALSE),0)</f>
        <v>حلوان</v>
      </c>
      <c r="H1746" s="41" t="str">
        <f>IFERROR(VLOOKUP(F1746,mapping!$D$3:$J$200,3,FALSE),0)</f>
        <v>سعودي</v>
      </c>
      <c r="I1746" s="41" t="str">
        <f>IFERROR(VLOOKUP(F1746,mapping!$D$3:$J$200,4,FALSE),0)</f>
        <v>هايد بارك</v>
      </c>
      <c r="J1746" s="41" t="str">
        <f>IFERROR(VLOOKUP(F1746,mapping!$D$3:$J$200,5,FALSE),0)</f>
        <v>اتوبيس 28</v>
      </c>
      <c r="K1746" s="63">
        <f>IF(W1746=mapping!$N$1,IFERROR(VLOOKUP(Table4[[#This Row],[Column1]],mapping!A:L,11,FALSE),0),IF(W1746&gt;mapping!$N$1,IFERROR(VLOOKUP(Table4[[#This Row],[Column1]],mapping!A:L,11,FALSE),0),))</f>
        <v>4634</v>
      </c>
      <c r="L1746" s="139">
        <v>1</v>
      </c>
      <c r="M1746" s="60">
        <f>IF(W1746=mapping!$N$1,IFERROR(VLOOKUP(Table4[[#This Row],[Column1]],mapping!A:L,12,FALSE),0),IF(W1746&gt;mapping!$N$1,IFERROR(VLOOKUP(Table4[[#This Row],[Column1]],mapping!A:L,12,FALSE),0),0))</f>
        <v>3750</v>
      </c>
      <c r="N1746" s="58">
        <f>Table4[[#This Row],[ سعر اليومية ]]*3%*Table4[[#This Row],[عدد الدورات ]]</f>
        <v>139.01999999999998</v>
      </c>
      <c r="O1746" s="56">
        <f>Table4[[#This Row],[ سعر اليومية ]]*Table4[[#This Row],[عدد الدورات ]]-N1746</f>
        <v>4494.9799999999996</v>
      </c>
      <c r="P1746" s="194"/>
      <c r="Q1746" s="194"/>
      <c r="R1746" s="194"/>
      <c r="S1746" s="58">
        <f>(Table4[[#This Row],[سعر يومية السائق]]*Table4[[#This Row],[عدد الدورات ]])-SUM(Table4[[#This Row],[سلف ]:[خصم ]])+Table4[[#This Row],[اضافي ]]</f>
        <v>3750</v>
      </c>
      <c r="U1746" s="58">
        <f>Table4[[#This Row],[ سعر اليومية ]]*Table4[[#This Row],[عدد الدورات ]]-Table4[[#This Row],[سعر يومية السائق]]*L1746</f>
        <v>884</v>
      </c>
      <c r="V1746" s="58">
        <f>U1746-Table4[[#This Row],[W/H  3%]]</f>
        <v>744.98</v>
      </c>
      <c r="W1746" s="66" t="str">
        <f>Table4[[#This Row],[اليوم]]&amp;Table4[[#This Row],[الشهر ]]&amp;Table4[[#This Row],[العام]]</f>
        <v>662026</v>
      </c>
      <c r="X1746" s="66" t="s">
        <v>304</v>
      </c>
    </row>
    <row r="1747" spans="1:24" x14ac:dyDescent="0.3">
      <c r="A1747" s="62">
        <v>6</v>
      </c>
      <c r="B1747" s="62">
        <v>6</v>
      </c>
      <c r="C1747" s="62">
        <v>2026</v>
      </c>
      <c r="D1747" s="41" t="str">
        <f t="shared" si="106"/>
        <v>فرج 6حلوان مبيتسعوديهايد باركاتوبيس 28</v>
      </c>
      <c r="E1747" s="4">
        <v>5029</v>
      </c>
      <c r="F1747" s="41" t="str">
        <f>VLOOKUP(E1747,mapping!C:J,2,FALSE)</f>
        <v>فرج 6</v>
      </c>
      <c r="G1747" s="41" t="str">
        <f>IFERROR(VLOOKUP(F1747,mapping!$D$3:$J$200,2,FALSE),0)</f>
        <v>حلوان مبيت</v>
      </c>
      <c r="H1747" s="41" t="str">
        <f>IFERROR(VLOOKUP(F1747,mapping!$D$3:$J$200,3,FALSE),0)</f>
        <v>سعودي</v>
      </c>
      <c r="I1747" s="41" t="str">
        <f>IFERROR(VLOOKUP(F1747,mapping!$D$3:$J$200,4,FALSE),0)</f>
        <v>هايد بارك</v>
      </c>
      <c r="J1747" s="41" t="str">
        <f>IFERROR(VLOOKUP(F1747,mapping!$D$3:$J$200,5,FALSE),0)</f>
        <v>اتوبيس 28</v>
      </c>
      <c r="K1747" s="63">
        <f>IF(W1747=mapping!$N$1,IFERROR(VLOOKUP(Table4[[#This Row],[Column1]],mapping!A:L,11,FALSE),0),IF(W1747&gt;mapping!$N$1,IFERROR(VLOOKUP(Table4[[#This Row],[Column1]],mapping!A:L,11,FALSE),0),))</f>
        <v>1482</v>
      </c>
      <c r="L1747" s="139">
        <v>1</v>
      </c>
      <c r="M1747" s="60">
        <f>IF(W1747=mapping!$N$1,IFERROR(VLOOKUP(Table4[[#This Row],[Column1]],mapping!A:L,12,FALSE),0),IF(W1747&gt;mapping!$N$1,IFERROR(VLOOKUP(Table4[[#This Row],[Column1]],mapping!A:L,12,FALSE),0),0))</f>
        <v>750</v>
      </c>
      <c r="N1747" s="58">
        <f>Table4[[#This Row],[ سعر اليومية ]]*3%*Table4[[#This Row],[عدد الدورات ]]</f>
        <v>44.46</v>
      </c>
      <c r="O1747" s="56">
        <f>Table4[[#This Row],[ سعر اليومية ]]*Table4[[#This Row],[عدد الدورات ]]-N1747</f>
        <v>1437.54</v>
      </c>
      <c r="P1747" s="194"/>
      <c r="Q1747" s="194"/>
      <c r="R1747" s="194"/>
      <c r="S1747" s="58">
        <f>(Table4[[#This Row],[سعر يومية السائق]]*Table4[[#This Row],[عدد الدورات ]])-SUM(Table4[[#This Row],[سلف ]:[خصم ]])+Table4[[#This Row],[اضافي ]]</f>
        <v>750</v>
      </c>
      <c r="U1747" s="58">
        <f>Table4[[#This Row],[ سعر اليومية ]]*Table4[[#This Row],[عدد الدورات ]]-Table4[[#This Row],[سعر يومية السائق]]*L1747</f>
        <v>732</v>
      </c>
      <c r="V1747" s="58">
        <f>U1747-Table4[[#This Row],[W/H  3%]]</f>
        <v>687.54</v>
      </c>
      <c r="W1747" s="66" t="str">
        <f>Table4[[#This Row],[اليوم]]&amp;Table4[[#This Row],[الشهر ]]&amp;Table4[[#This Row],[العام]]</f>
        <v>662026</v>
      </c>
      <c r="X1747" s="66" t="s">
        <v>304</v>
      </c>
    </row>
    <row r="1748" spans="1:24" x14ac:dyDescent="0.3">
      <c r="A1748" s="62">
        <v>6</v>
      </c>
      <c r="B1748" s="62">
        <v>6</v>
      </c>
      <c r="C1748" s="62">
        <v>2026</v>
      </c>
      <c r="D1748" s="41" t="str">
        <f t="shared" si="106"/>
        <v>ممدوح كيلاني 3القومية سعوديهايد باركميكروباص صيني</v>
      </c>
      <c r="E1748" s="4">
        <v>5006</v>
      </c>
      <c r="F1748" s="41" t="str">
        <f>VLOOKUP(E1748,mapping!C:J,2,FALSE)</f>
        <v>ممدوح كيلاني 3</v>
      </c>
      <c r="G1748" s="41" t="str">
        <f>IFERROR(VLOOKUP(F1748,mapping!$D$3:$J$200,2,FALSE),0)</f>
        <v xml:space="preserve">القومية </v>
      </c>
      <c r="H1748" s="41" t="str">
        <f>IFERROR(VLOOKUP(F1748,mapping!$D$3:$J$200,3,FALSE),0)</f>
        <v>سعودي</v>
      </c>
      <c r="I1748" s="41" t="str">
        <f>IFERROR(VLOOKUP(F1748,mapping!$D$3:$J$200,4,FALSE),0)</f>
        <v>هايد بارك</v>
      </c>
      <c r="J1748" s="41" t="str">
        <f>IFERROR(VLOOKUP(F1748,mapping!$D$3:$J$200,5,FALSE),0)</f>
        <v>ميكروباص صيني</v>
      </c>
      <c r="K1748" s="63">
        <f>IF(W1748=mapping!$N$1,IFERROR(VLOOKUP(Table4[[#This Row],[Column1]],mapping!A:L,11,FALSE),0),IF(W1748&gt;mapping!$N$1,IFERROR(VLOOKUP(Table4[[#This Row],[Column1]],mapping!A:L,11,FALSE),0),))</f>
        <v>2965</v>
      </c>
      <c r="L1748" s="139">
        <v>1</v>
      </c>
      <c r="M1748" s="60">
        <f>IF(W1748=mapping!$N$1,IFERROR(VLOOKUP(Table4[[#This Row],[Column1]],mapping!A:L,12,FALSE),0),IF(W1748&gt;mapping!$N$1,IFERROR(VLOOKUP(Table4[[#This Row],[Column1]],mapping!A:L,12,FALSE),0),0))</f>
        <v>2500</v>
      </c>
      <c r="N1748" s="58">
        <f>Table4[[#This Row],[ سعر اليومية ]]*3%*Table4[[#This Row],[عدد الدورات ]]</f>
        <v>88.95</v>
      </c>
      <c r="O1748" s="56">
        <f>Table4[[#This Row],[ سعر اليومية ]]*Table4[[#This Row],[عدد الدورات ]]-N1748</f>
        <v>2876.05</v>
      </c>
      <c r="P1748" s="194"/>
      <c r="Q1748" s="194"/>
      <c r="R1748" s="194"/>
      <c r="S1748" s="58">
        <f>(Table4[[#This Row],[سعر يومية السائق]]*Table4[[#This Row],[عدد الدورات ]])-SUM(Table4[[#This Row],[سلف ]:[خصم ]])+Table4[[#This Row],[اضافي ]]</f>
        <v>2500</v>
      </c>
      <c r="U1748" s="58">
        <f>Table4[[#This Row],[ سعر اليومية ]]*Table4[[#This Row],[عدد الدورات ]]-Table4[[#This Row],[سعر يومية السائق]]*L1748</f>
        <v>465</v>
      </c>
      <c r="V1748" s="58">
        <f>U1748-Table4[[#This Row],[W/H  3%]]</f>
        <v>376.05</v>
      </c>
      <c r="W1748" s="66" t="str">
        <f>Table4[[#This Row],[اليوم]]&amp;Table4[[#This Row],[الشهر ]]&amp;Table4[[#This Row],[العام]]</f>
        <v>662026</v>
      </c>
      <c r="X1748" s="66" t="s">
        <v>304</v>
      </c>
    </row>
    <row r="1749" spans="1:24" x14ac:dyDescent="0.3">
      <c r="A1749" s="62">
        <v>6</v>
      </c>
      <c r="B1749" s="62">
        <v>6</v>
      </c>
      <c r="C1749" s="62">
        <v>2026</v>
      </c>
      <c r="D1749" s="41" t="str">
        <f t="shared" si="106"/>
        <v>محمد جمال طوسونالمنيبسعوديهايد باركاتوبيس 28</v>
      </c>
      <c r="E1749" s="4">
        <v>5025</v>
      </c>
      <c r="F1749" s="41" t="str">
        <f>VLOOKUP(E1749,mapping!C:J,2,FALSE)</f>
        <v>محمد جمال طوسون</v>
      </c>
      <c r="G1749" s="41" t="str">
        <f>IFERROR(VLOOKUP(F1749,mapping!$D$3:$J$200,2,FALSE),0)</f>
        <v>المنيب</v>
      </c>
      <c r="H1749" s="41" t="str">
        <f>IFERROR(VLOOKUP(F1749,mapping!$D$3:$J$200,3,FALSE),0)</f>
        <v>سعودي</v>
      </c>
      <c r="I1749" s="41" t="str">
        <f>IFERROR(VLOOKUP(F1749,mapping!$D$3:$J$200,4,FALSE),0)</f>
        <v>هايد بارك</v>
      </c>
      <c r="J1749" s="41" t="str">
        <f>IFERROR(VLOOKUP(F1749,mapping!$D$3:$J$200,5,FALSE),0)</f>
        <v>اتوبيس 28</v>
      </c>
      <c r="K1749" s="63">
        <f>IF(W1749=mapping!$N$1,IFERROR(VLOOKUP(Table4[[#This Row],[Column1]],mapping!A:L,11,FALSE),0),IF(W1749&gt;mapping!$N$1,IFERROR(VLOOKUP(Table4[[#This Row],[Column1]],mapping!A:L,11,FALSE),0),))</f>
        <v>4634</v>
      </c>
      <c r="L1749" s="139">
        <v>1</v>
      </c>
      <c r="M1749" s="60">
        <f>IF(W1749=mapping!$N$1,IFERROR(VLOOKUP(Table4[[#This Row],[Column1]],mapping!A:L,12,FALSE),0),IF(W1749&gt;mapping!$N$1,IFERROR(VLOOKUP(Table4[[#This Row],[Column1]],mapping!A:L,12,FALSE),0),0))</f>
        <v>3800</v>
      </c>
      <c r="N1749" s="58">
        <f>Table4[[#This Row],[ سعر اليومية ]]*3%*Table4[[#This Row],[عدد الدورات ]]</f>
        <v>139.01999999999998</v>
      </c>
      <c r="O1749" s="56">
        <f>Table4[[#This Row],[ سعر اليومية ]]*Table4[[#This Row],[عدد الدورات ]]-N1749</f>
        <v>4494.9799999999996</v>
      </c>
      <c r="P1749" s="194"/>
      <c r="Q1749" s="194"/>
      <c r="R1749" s="194"/>
      <c r="S1749" s="58">
        <f>(Table4[[#This Row],[سعر يومية السائق]]*Table4[[#This Row],[عدد الدورات ]])-SUM(Table4[[#This Row],[سلف ]:[خصم ]])+Table4[[#This Row],[اضافي ]]</f>
        <v>3800</v>
      </c>
      <c r="U1749" s="58">
        <f>Table4[[#This Row],[ سعر اليومية ]]*Table4[[#This Row],[عدد الدورات ]]-Table4[[#This Row],[سعر يومية السائق]]*L1749</f>
        <v>834</v>
      </c>
      <c r="V1749" s="58">
        <f>U1749-Table4[[#This Row],[W/H  3%]]</f>
        <v>694.98</v>
      </c>
      <c r="W1749" s="66" t="str">
        <f>Table4[[#This Row],[اليوم]]&amp;Table4[[#This Row],[الشهر ]]&amp;Table4[[#This Row],[العام]]</f>
        <v>662026</v>
      </c>
      <c r="X1749" s="66" t="s">
        <v>304</v>
      </c>
    </row>
    <row r="1750" spans="1:24" x14ac:dyDescent="0.3">
      <c r="A1750" s="62">
        <v>6</v>
      </c>
      <c r="B1750" s="62">
        <v>6</v>
      </c>
      <c r="C1750" s="62">
        <v>2026</v>
      </c>
      <c r="D1750" s="41" t="str">
        <f t="shared" si="106"/>
        <v>مصطفي رشدي1المنيب 2 ورديةسعوديميفيداميكروباص صيني</v>
      </c>
      <c r="E1750" s="4">
        <v>5007</v>
      </c>
      <c r="F1750" s="41" t="str">
        <f>VLOOKUP(E1750,mapping!C:J,2,FALSE)</f>
        <v>مصطفي رشدي1</v>
      </c>
      <c r="G1750" s="41" t="str">
        <f>IFERROR(VLOOKUP(F1750,mapping!$D$3:$J$200,2,FALSE),0)</f>
        <v>المنيب 2 وردية</v>
      </c>
      <c r="H1750" s="41" t="str">
        <f>IFERROR(VLOOKUP(F1750,mapping!$D$3:$J$200,3,FALSE),0)</f>
        <v>سعودي</v>
      </c>
      <c r="I1750" s="41" t="str">
        <f>IFERROR(VLOOKUP(F1750,mapping!$D$3:$J$200,4,FALSE),0)</f>
        <v>ميفيدا</v>
      </c>
      <c r="J1750" s="41" t="str">
        <f>IFERROR(VLOOKUP(F1750,mapping!$D$3:$J$200,5,FALSE),0)</f>
        <v>ميكروباص صيني</v>
      </c>
      <c r="K1750" s="63">
        <f>IF(W1750=mapping!$N$1,IFERROR(VLOOKUP(Table4[[#This Row],[Column1]],mapping!A:L,11,FALSE),0),IF(W1750&gt;mapping!$N$1,IFERROR(VLOOKUP(Table4[[#This Row],[Column1]],mapping!A:L,11,FALSE),0),))</f>
        <v>2965</v>
      </c>
      <c r="L1750" s="139">
        <v>1</v>
      </c>
      <c r="M1750" s="60">
        <f>IF(W1750=mapping!$N$1,IFERROR(VLOOKUP(Table4[[#This Row],[Column1]],mapping!A:L,12,FALSE),0),IF(W1750&gt;mapping!$N$1,IFERROR(VLOOKUP(Table4[[#This Row],[Column1]],mapping!A:L,12,FALSE),0),0))</f>
        <v>2150</v>
      </c>
      <c r="N1750" s="58">
        <f>Table4[[#This Row],[ سعر اليومية ]]*3%*Table4[[#This Row],[عدد الدورات ]]</f>
        <v>88.95</v>
      </c>
      <c r="O1750" s="56">
        <f>Table4[[#This Row],[ سعر اليومية ]]*Table4[[#This Row],[عدد الدورات ]]-N1750</f>
        <v>2876.05</v>
      </c>
      <c r="P1750" s="194"/>
      <c r="Q1750" s="194"/>
      <c r="R1750" s="194"/>
      <c r="S1750" s="58">
        <f>(Table4[[#This Row],[سعر يومية السائق]]*Table4[[#This Row],[عدد الدورات ]])-SUM(Table4[[#This Row],[سلف ]:[خصم ]])+Table4[[#This Row],[اضافي ]]</f>
        <v>2150</v>
      </c>
      <c r="U1750" s="58">
        <f>Table4[[#This Row],[ سعر اليومية ]]*Table4[[#This Row],[عدد الدورات ]]-Table4[[#This Row],[سعر يومية السائق]]*L1750</f>
        <v>815</v>
      </c>
      <c r="V1750" s="58">
        <f>U1750-Table4[[#This Row],[W/H  3%]]</f>
        <v>726.05</v>
      </c>
      <c r="W1750" s="66" t="str">
        <f>Table4[[#This Row],[اليوم]]&amp;Table4[[#This Row],[الشهر ]]&amp;Table4[[#This Row],[العام]]</f>
        <v>662026</v>
      </c>
      <c r="X1750" s="66" t="s">
        <v>304</v>
      </c>
    </row>
    <row r="1751" spans="1:24" x14ac:dyDescent="0.3">
      <c r="A1751" s="62">
        <v>6</v>
      </c>
      <c r="B1751" s="62">
        <v>6</v>
      </c>
      <c r="C1751" s="62">
        <v>2026</v>
      </c>
      <c r="D1751" s="41" t="str">
        <f t="shared" si="106"/>
        <v>فرج 2حلوان 2 ورديةسعوديميفيداميكروباص صيني</v>
      </c>
      <c r="E1751" s="4">
        <v>5009</v>
      </c>
      <c r="F1751" s="41" t="str">
        <f>VLOOKUP(E1751,mapping!C:J,2,FALSE)</f>
        <v>فرج 2</v>
      </c>
      <c r="G1751" s="41" t="str">
        <f>IFERROR(VLOOKUP(F1751,mapping!$D$3:$J$200,2,FALSE),0)</f>
        <v>حلوان 2 وردية</v>
      </c>
      <c r="H1751" s="41" t="str">
        <f>IFERROR(VLOOKUP(F1751,mapping!$D$3:$J$200,3,FALSE),0)</f>
        <v>سعودي</v>
      </c>
      <c r="I1751" s="41" t="str">
        <f>IFERROR(VLOOKUP(F1751,mapping!$D$3:$J$200,4,FALSE),0)</f>
        <v>ميفيدا</v>
      </c>
      <c r="J1751" s="41" t="str">
        <f>IFERROR(VLOOKUP(F1751,mapping!$D$3:$J$200,5,FALSE),0)</f>
        <v>ميكروباص صيني</v>
      </c>
      <c r="K1751" s="63">
        <f>IF(W1751=mapping!$N$1,IFERROR(VLOOKUP(Table4[[#This Row],[Column1]],mapping!A:L,11,FALSE),0),IF(W1751&gt;mapping!$N$1,IFERROR(VLOOKUP(Table4[[#This Row],[Column1]],mapping!A:L,11,FALSE),0),))</f>
        <v>2965</v>
      </c>
      <c r="L1751" s="139">
        <v>1</v>
      </c>
      <c r="M1751" s="60">
        <f>IF(W1751=mapping!$N$1,IFERROR(VLOOKUP(Table4[[#This Row],[Column1]],mapping!A:L,12,FALSE),0),IF(W1751&gt;mapping!$N$1,IFERROR(VLOOKUP(Table4[[#This Row],[Column1]],mapping!A:L,12,FALSE),0),0))</f>
        <v>2250</v>
      </c>
      <c r="N1751" s="58">
        <f>Table4[[#This Row],[ سعر اليومية ]]*3%*Table4[[#This Row],[عدد الدورات ]]</f>
        <v>88.95</v>
      </c>
      <c r="O1751" s="56">
        <f>Table4[[#This Row],[ سعر اليومية ]]*Table4[[#This Row],[عدد الدورات ]]-N1751</f>
        <v>2876.05</v>
      </c>
      <c r="P1751" s="194"/>
      <c r="Q1751" s="194"/>
      <c r="R1751" s="194"/>
      <c r="S1751" s="58">
        <f>(Table4[[#This Row],[سعر يومية السائق]]*Table4[[#This Row],[عدد الدورات ]])-SUM(Table4[[#This Row],[سلف ]:[خصم ]])+Table4[[#This Row],[اضافي ]]</f>
        <v>2250</v>
      </c>
      <c r="U1751" s="58">
        <f>Table4[[#This Row],[ سعر اليومية ]]*Table4[[#This Row],[عدد الدورات ]]-Table4[[#This Row],[سعر يومية السائق]]*L1751</f>
        <v>715</v>
      </c>
      <c r="V1751" s="58">
        <f>U1751-Table4[[#This Row],[W/H  3%]]</f>
        <v>626.04999999999995</v>
      </c>
      <c r="W1751" s="66" t="str">
        <f>Table4[[#This Row],[اليوم]]&amp;Table4[[#This Row],[الشهر ]]&amp;Table4[[#This Row],[العام]]</f>
        <v>662026</v>
      </c>
      <c r="X1751" s="66" t="s">
        <v>304</v>
      </c>
    </row>
    <row r="1752" spans="1:24" x14ac:dyDescent="0.3">
      <c r="A1752" s="62">
        <v>6</v>
      </c>
      <c r="B1752" s="62">
        <v>6</v>
      </c>
      <c r="C1752" s="62">
        <v>2026</v>
      </c>
      <c r="D1752" s="41" t="str">
        <f t="shared" si="106"/>
        <v>فرج 3حلوان 2 ورديةسعوديالقطاميةاتوبيس 28</v>
      </c>
      <c r="E1752" s="4">
        <v>5010</v>
      </c>
      <c r="F1752" s="41" t="str">
        <f>VLOOKUP(E1752,mapping!C:J,2,FALSE)</f>
        <v>فرج 3</v>
      </c>
      <c r="G1752" s="41" t="str">
        <f>IFERROR(VLOOKUP(F1752,mapping!$D$3:$J$200,2,FALSE),0)</f>
        <v>حلوان 2 وردية</v>
      </c>
      <c r="H1752" s="41" t="str">
        <f>IFERROR(VLOOKUP(F1752,mapping!$D$3:$J$200,3,FALSE),0)</f>
        <v>سعودي</v>
      </c>
      <c r="I1752" s="41" t="str">
        <f>IFERROR(VLOOKUP(F1752,mapping!$D$3:$J$200,4,FALSE),0)</f>
        <v>القطامية</v>
      </c>
      <c r="J1752" s="41" t="str">
        <f>IFERROR(VLOOKUP(F1752,mapping!$D$3:$J$200,5,FALSE),0)</f>
        <v>اتوبيس 28</v>
      </c>
      <c r="K1752" s="63">
        <f>IF(W1752=mapping!$N$1,IFERROR(VLOOKUP(Table4[[#This Row],[Column1]],mapping!A:L,11,FALSE),0),IF(W1752&gt;mapping!$N$1,IFERROR(VLOOKUP(Table4[[#This Row],[Column1]],mapping!A:L,11,FALSE),0),))</f>
        <v>3415</v>
      </c>
      <c r="L1752" s="139">
        <v>1</v>
      </c>
      <c r="M1752" s="60">
        <f>IF(W1752=mapping!$N$1,IFERROR(VLOOKUP(Table4[[#This Row],[Column1]],mapping!A:L,12,FALSE),0),IF(W1752&gt;mapping!$N$1,IFERROR(VLOOKUP(Table4[[#This Row],[Column1]],mapping!A:L,12,FALSE),0),0))</f>
        <v>3400</v>
      </c>
      <c r="N1752" s="58">
        <f>Table4[[#This Row],[ سعر اليومية ]]*3%*Table4[[#This Row],[عدد الدورات ]]</f>
        <v>102.45</v>
      </c>
      <c r="O1752" s="56">
        <f>Table4[[#This Row],[ سعر اليومية ]]*Table4[[#This Row],[عدد الدورات ]]-N1752</f>
        <v>3312.55</v>
      </c>
      <c r="P1752" s="194"/>
      <c r="Q1752" s="194"/>
      <c r="R1752" s="194"/>
      <c r="S1752" s="58">
        <f>(Table4[[#This Row],[سعر يومية السائق]]*Table4[[#This Row],[عدد الدورات ]])-SUM(Table4[[#This Row],[سلف ]:[خصم ]])+Table4[[#This Row],[اضافي ]]</f>
        <v>3400</v>
      </c>
      <c r="U1752" s="58">
        <f>Table4[[#This Row],[ سعر اليومية ]]*Table4[[#This Row],[عدد الدورات ]]-Table4[[#This Row],[سعر يومية السائق]]*L1752</f>
        <v>15</v>
      </c>
      <c r="V1752" s="58">
        <f>U1752-Table4[[#This Row],[W/H  3%]]</f>
        <v>-87.45</v>
      </c>
      <c r="W1752" s="66" t="str">
        <f>Table4[[#This Row],[اليوم]]&amp;Table4[[#This Row],[الشهر ]]&amp;Table4[[#This Row],[العام]]</f>
        <v>662026</v>
      </c>
      <c r="X1752" s="66" t="s">
        <v>304</v>
      </c>
    </row>
    <row r="1753" spans="1:24" x14ac:dyDescent="0.3">
      <c r="A1753" s="62">
        <v>6</v>
      </c>
      <c r="B1753" s="62">
        <v>6</v>
      </c>
      <c r="C1753" s="62">
        <v>2026</v>
      </c>
      <c r="D1753" s="41" t="str">
        <f t="shared" si="106"/>
        <v>فرج 4مايو ورديةسعوديالقطاميةميكروباص</v>
      </c>
      <c r="E1753" s="4">
        <v>5011</v>
      </c>
      <c r="F1753" s="41" t="str">
        <f>VLOOKUP(E1753,mapping!C:J,2,FALSE)</f>
        <v>فرج 4</v>
      </c>
      <c r="G1753" s="41" t="str">
        <f>IFERROR(VLOOKUP(F1753,mapping!$D$3:$J$200,2,FALSE),0)</f>
        <v>مايو وردية</v>
      </c>
      <c r="H1753" s="41" t="str">
        <f>IFERROR(VLOOKUP(F1753,mapping!$D$3:$J$200,3,FALSE),0)</f>
        <v>سعودي</v>
      </c>
      <c r="I1753" s="41" t="str">
        <f>IFERROR(VLOOKUP(F1753,mapping!$D$3:$J$200,4,FALSE),0)</f>
        <v>القطامية</v>
      </c>
      <c r="J1753" s="41" t="str">
        <f>IFERROR(VLOOKUP(F1753,mapping!$D$3:$J$200,5,FALSE),0)</f>
        <v>ميكروباص</v>
      </c>
      <c r="K1753" s="63">
        <f>IF(W1753=mapping!$N$1,IFERROR(VLOOKUP(Table4[[#This Row],[Column1]],mapping!A:L,11,FALSE),0),IF(W1753&gt;mapping!$N$1,IFERROR(VLOOKUP(Table4[[#This Row],[Column1]],mapping!A:L,11,FALSE),0),))</f>
        <v>1222</v>
      </c>
      <c r="L1753" s="139">
        <v>1</v>
      </c>
      <c r="M1753" s="60">
        <f>IF(W1753=mapping!$N$1,IFERROR(VLOOKUP(Table4[[#This Row],[Column1]],mapping!A:L,12,FALSE),0),IF(W1753&gt;mapping!$N$1,IFERROR(VLOOKUP(Table4[[#This Row],[Column1]],mapping!A:L,12,FALSE),0),0))</f>
        <v>1180</v>
      </c>
      <c r="N1753" s="58">
        <f>Table4[[#This Row],[ سعر اليومية ]]*3%*Table4[[#This Row],[عدد الدورات ]]</f>
        <v>36.659999999999997</v>
      </c>
      <c r="O1753" s="56">
        <f>Table4[[#This Row],[ سعر اليومية ]]*Table4[[#This Row],[عدد الدورات ]]-N1753</f>
        <v>1185.3399999999999</v>
      </c>
      <c r="P1753" s="194"/>
      <c r="Q1753" s="194"/>
      <c r="R1753" s="194"/>
      <c r="S1753" s="58">
        <f>(Table4[[#This Row],[سعر يومية السائق]]*Table4[[#This Row],[عدد الدورات ]])-SUM(Table4[[#This Row],[سلف ]:[خصم ]])+Table4[[#This Row],[اضافي ]]</f>
        <v>1180</v>
      </c>
      <c r="U1753" s="58">
        <f>Table4[[#This Row],[ سعر اليومية ]]*Table4[[#This Row],[عدد الدورات ]]-Table4[[#This Row],[سعر يومية السائق]]*L1753</f>
        <v>42</v>
      </c>
      <c r="V1753" s="58">
        <f>U1753-Table4[[#This Row],[W/H  3%]]</f>
        <v>5.3400000000000034</v>
      </c>
      <c r="W1753" s="66" t="str">
        <f>Table4[[#This Row],[اليوم]]&amp;Table4[[#This Row],[الشهر ]]&amp;Table4[[#This Row],[العام]]</f>
        <v>662026</v>
      </c>
      <c r="X1753" s="66" t="s">
        <v>304</v>
      </c>
    </row>
    <row r="1754" spans="1:24" x14ac:dyDescent="0.3">
      <c r="A1754" s="62">
        <v>6</v>
      </c>
      <c r="B1754" s="62">
        <v>6</v>
      </c>
      <c r="C1754" s="62">
        <v>2026</v>
      </c>
      <c r="D1754" s="41" t="str">
        <f t="shared" si="106"/>
        <v>مصطفي رشدي3المنيب5شفتسعوديالقطاميةاتوبيس 28</v>
      </c>
      <c r="E1754" s="4">
        <v>5012</v>
      </c>
      <c r="F1754" s="41" t="str">
        <f>VLOOKUP(E1754,mapping!C:J,2,FALSE)</f>
        <v>مصطفي رشدي3</v>
      </c>
      <c r="G1754" s="41" t="str">
        <f>IFERROR(VLOOKUP(F1754,mapping!$D$3:$J$200,2,FALSE),0)</f>
        <v>المنيب5شفت</v>
      </c>
      <c r="H1754" s="41" t="str">
        <f>IFERROR(VLOOKUP(F1754,mapping!$D$3:$J$200,3,FALSE),0)</f>
        <v>سعودي</v>
      </c>
      <c r="I1754" s="41" t="str">
        <f>IFERROR(VLOOKUP(F1754,mapping!$D$3:$J$200,4,FALSE),0)</f>
        <v>القطامية</v>
      </c>
      <c r="J1754" s="41" t="str">
        <f>IFERROR(VLOOKUP(F1754,mapping!$D$3:$J$200,5,FALSE),0)</f>
        <v>اتوبيس 28</v>
      </c>
      <c r="K1754" s="63">
        <f>IF(W1754=mapping!$N$1,IFERROR(VLOOKUP(Table4[[#This Row],[Column1]],mapping!A:L,11,FALSE),0),IF(W1754&gt;mapping!$N$1,IFERROR(VLOOKUP(Table4[[#This Row],[Column1]],mapping!A:L,11,FALSE),0),))</f>
        <v>2649</v>
      </c>
      <c r="L1754" s="139">
        <v>1</v>
      </c>
      <c r="M1754" s="60">
        <f>IF(W1754=mapping!$N$1,IFERROR(VLOOKUP(Table4[[#This Row],[Column1]],mapping!A:L,12,FALSE),0),IF(W1754&gt;mapping!$N$1,IFERROR(VLOOKUP(Table4[[#This Row],[Column1]],mapping!A:L,12,FALSE),0),0))</f>
        <v>2060</v>
      </c>
      <c r="N1754" s="58">
        <f>Table4[[#This Row],[ سعر اليومية ]]*3%*Table4[[#This Row],[عدد الدورات ]]</f>
        <v>79.47</v>
      </c>
      <c r="O1754" s="56">
        <f>Table4[[#This Row],[ سعر اليومية ]]*Table4[[#This Row],[عدد الدورات ]]-N1754</f>
        <v>2569.5300000000002</v>
      </c>
      <c r="P1754" s="194"/>
      <c r="Q1754" s="194"/>
      <c r="R1754" s="194"/>
      <c r="S1754" s="58">
        <f>(Table4[[#This Row],[سعر يومية السائق]]*Table4[[#This Row],[عدد الدورات ]])-SUM(Table4[[#This Row],[سلف ]:[خصم ]])+Table4[[#This Row],[اضافي ]]</f>
        <v>2060</v>
      </c>
      <c r="U1754" s="58">
        <f>Table4[[#This Row],[ سعر اليومية ]]*Table4[[#This Row],[عدد الدورات ]]-Table4[[#This Row],[سعر يومية السائق]]*L1754</f>
        <v>589</v>
      </c>
      <c r="V1754" s="58">
        <f>U1754-Table4[[#This Row],[W/H  3%]]</f>
        <v>509.53</v>
      </c>
      <c r="W1754" s="66" t="str">
        <f>Table4[[#This Row],[اليوم]]&amp;Table4[[#This Row],[الشهر ]]&amp;Table4[[#This Row],[العام]]</f>
        <v>662026</v>
      </c>
      <c r="X1754" s="66" t="s">
        <v>304</v>
      </c>
    </row>
    <row r="1755" spans="1:24" x14ac:dyDescent="0.3">
      <c r="A1755" s="62">
        <v>6</v>
      </c>
      <c r="B1755" s="62">
        <v>6</v>
      </c>
      <c r="C1755" s="62">
        <v>2026</v>
      </c>
      <c r="D1755" s="41" t="str">
        <f t="shared" si="106"/>
        <v>مصطفي رشدي4المنيب Wصباحيةسعوديالقطاميةاتوبيس 28</v>
      </c>
      <c r="E1755" s="4">
        <v>5013</v>
      </c>
      <c r="F1755" s="41" t="str">
        <f>VLOOKUP(E1755,mapping!C:J,2,FALSE)</f>
        <v>مصطفي رشدي4</v>
      </c>
      <c r="G1755" s="41" t="str">
        <f>IFERROR(VLOOKUP(F1755,mapping!$D$3:$J$200,2,FALSE),0)</f>
        <v>المنيب Wصباحية</v>
      </c>
      <c r="H1755" s="41" t="str">
        <f>IFERROR(VLOOKUP(F1755,mapping!$D$3:$J$200,3,FALSE),0)</f>
        <v>سعودي</v>
      </c>
      <c r="I1755" s="41" t="str">
        <f>IFERROR(VLOOKUP(F1755,mapping!$D$3:$J$200,4,FALSE),0)</f>
        <v>القطامية</v>
      </c>
      <c r="J1755" s="41" t="str">
        <f>IFERROR(VLOOKUP(F1755,mapping!$D$3:$J$200,5,FALSE),0)</f>
        <v>اتوبيس 28</v>
      </c>
      <c r="K1755" s="63">
        <f>IF(W1755=mapping!$N$1,IFERROR(VLOOKUP(Table4[[#This Row],[Column1]],mapping!A:L,11,FALSE),0),IF(W1755&gt;mapping!$N$1,IFERROR(VLOOKUP(Table4[[#This Row],[Column1]],mapping!A:L,11,FALSE),0),))</f>
        <v>1059</v>
      </c>
      <c r="L1755" s="139">
        <v>1</v>
      </c>
      <c r="M1755" s="60">
        <f>IF(W1755=mapping!$N$1,IFERROR(VLOOKUP(Table4[[#This Row],[Column1]],mapping!A:L,12,FALSE),0),IF(W1755&gt;mapping!$N$1,IFERROR(VLOOKUP(Table4[[#This Row],[Column1]],mapping!A:L,12,FALSE),0),0))</f>
        <v>1000</v>
      </c>
      <c r="N1755" s="58">
        <f>Table4[[#This Row],[ سعر اليومية ]]*3%*Table4[[#This Row],[عدد الدورات ]]</f>
        <v>31.77</v>
      </c>
      <c r="O1755" s="56">
        <f>Table4[[#This Row],[ سعر اليومية ]]*Table4[[#This Row],[عدد الدورات ]]-N1755</f>
        <v>1027.23</v>
      </c>
      <c r="P1755" s="194"/>
      <c r="Q1755" s="194"/>
      <c r="R1755" s="194"/>
      <c r="S1755" s="58">
        <f>(Table4[[#This Row],[سعر يومية السائق]]*Table4[[#This Row],[عدد الدورات ]])-SUM(Table4[[#This Row],[سلف ]:[خصم ]])+Table4[[#This Row],[اضافي ]]</f>
        <v>1000</v>
      </c>
      <c r="U1755" s="58">
        <f>Table4[[#This Row],[ سعر اليومية ]]*Table4[[#This Row],[عدد الدورات ]]-Table4[[#This Row],[سعر يومية السائق]]*L1755</f>
        <v>59</v>
      </c>
      <c r="V1755" s="58">
        <f>U1755-Table4[[#This Row],[W/H  3%]]</f>
        <v>27.23</v>
      </c>
      <c r="W1755" s="66" t="str">
        <f>Table4[[#This Row],[اليوم]]&amp;Table4[[#This Row],[الشهر ]]&amp;Table4[[#This Row],[العام]]</f>
        <v>662026</v>
      </c>
      <c r="X1755" s="66" t="s">
        <v>304</v>
      </c>
    </row>
    <row r="1756" spans="1:24" x14ac:dyDescent="0.3">
      <c r="A1756" s="62">
        <v>6</v>
      </c>
      <c r="B1756" s="62">
        <v>6</v>
      </c>
      <c r="C1756" s="62">
        <v>2026</v>
      </c>
      <c r="D1756" s="41" t="str">
        <f t="shared" si="106"/>
        <v>مصطفي رشدي5صقر 2 ورديةسعوديالقطاميةاتوبيس 28</v>
      </c>
      <c r="E1756" s="4">
        <v>5014</v>
      </c>
      <c r="F1756" s="41" t="str">
        <f>VLOOKUP(E1756,mapping!C:J,2,FALSE)</f>
        <v>مصطفي رشدي5</v>
      </c>
      <c r="G1756" s="41" t="str">
        <f>IFERROR(VLOOKUP(F1756,mapping!$D$3:$J$200,2,FALSE),0)</f>
        <v>صقر 2 وردية</v>
      </c>
      <c r="H1756" s="41" t="str">
        <f>IFERROR(VLOOKUP(F1756,mapping!$D$3:$J$200,3,FALSE),0)</f>
        <v>سعودي</v>
      </c>
      <c r="I1756" s="41" t="str">
        <f>IFERROR(VLOOKUP(F1756,mapping!$D$3:$J$200,4,FALSE),0)</f>
        <v>القطامية</v>
      </c>
      <c r="J1756" s="41" t="str">
        <f>IFERROR(VLOOKUP(F1756,mapping!$D$3:$J$200,5,FALSE),0)</f>
        <v>اتوبيس 28</v>
      </c>
      <c r="K1756" s="63">
        <f>IF(W1756=mapping!$N$1,IFERROR(VLOOKUP(Table4[[#This Row],[Column1]],mapping!A:L,11,FALSE),0),IF(W1756&gt;mapping!$N$1,IFERROR(VLOOKUP(Table4[[#This Row],[Column1]],mapping!A:L,11,FALSE),0),))</f>
        <v>2120</v>
      </c>
      <c r="L1756" s="139">
        <v>1</v>
      </c>
      <c r="M1756" s="60">
        <f>IF(W1756=mapping!$N$1,IFERROR(VLOOKUP(Table4[[#This Row],[Column1]],mapping!A:L,12,FALSE),0),IF(W1756&gt;mapping!$N$1,IFERROR(VLOOKUP(Table4[[#This Row],[Column1]],mapping!A:L,12,FALSE),0),0))</f>
        <v>1780</v>
      </c>
      <c r="N1756" s="58">
        <f>Table4[[#This Row],[ سعر اليومية ]]*3%*Table4[[#This Row],[عدد الدورات ]]</f>
        <v>63.599999999999994</v>
      </c>
      <c r="O1756" s="56">
        <f>Table4[[#This Row],[ سعر اليومية ]]*Table4[[#This Row],[عدد الدورات ]]-N1756</f>
        <v>2056.4</v>
      </c>
      <c r="P1756" s="194"/>
      <c r="Q1756" s="194"/>
      <c r="R1756" s="194"/>
      <c r="S1756" s="58">
        <f>(Table4[[#This Row],[سعر يومية السائق]]*Table4[[#This Row],[عدد الدورات ]])-SUM(Table4[[#This Row],[سلف ]:[خصم ]])+Table4[[#This Row],[اضافي ]]</f>
        <v>1780</v>
      </c>
      <c r="U1756" s="58">
        <f>Table4[[#This Row],[ سعر اليومية ]]*Table4[[#This Row],[عدد الدورات ]]-Table4[[#This Row],[سعر يومية السائق]]*L1756</f>
        <v>340</v>
      </c>
      <c r="V1756" s="58">
        <f>U1756-Table4[[#This Row],[W/H  3%]]</f>
        <v>276.39999999999998</v>
      </c>
      <c r="W1756" s="66" t="str">
        <f>Table4[[#This Row],[اليوم]]&amp;Table4[[#This Row],[الشهر ]]&amp;Table4[[#This Row],[العام]]</f>
        <v>662026</v>
      </c>
      <c r="X1756" s="66" t="s">
        <v>304</v>
      </c>
    </row>
    <row r="1757" spans="1:24" x14ac:dyDescent="0.3">
      <c r="A1757" s="62">
        <v>6</v>
      </c>
      <c r="B1757" s="62">
        <v>6</v>
      </c>
      <c r="C1757" s="62">
        <v>2026</v>
      </c>
      <c r="D1757" s="41" t="str">
        <f t="shared" si="106"/>
        <v>مصطفي رشدي6المنيب 2 ورديةسعوديالقطاميةاتوبيس 28</v>
      </c>
      <c r="E1757" s="4">
        <v>5027</v>
      </c>
      <c r="F1757" s="41" t="str">
        <f>VLOOKUP(E1757,mapping!C:J,2,FALSE)</f>
        <v>مصطفي رشدي6</v>
      </c>
      <c r="G1757" s="41" t="str">
        <f>IFERROR(VLOOKUP(F1757,mapping!$D$3:$J$200,2,FALSE),0)</f>
        <v>المنيب 2 وردية</v>
      </c>
      <c r="H1757" s="41" t="str">
        <f>IFERROR(VLOOKUP(F1757,mapping!$D$3:$J$200,3,FALSE),0)</f>
        <v>سعودي</v>
      </c>
      <c r="I1757" s="41" t="str">
        <f>IFERROR(VLOOKUP(F1757,mapping!$D$3:$J$200,4,FALSE),0)</f>
        <v>القطامية</v>
      </c>
      <c r="J1757" s="41" t="str">
        <f>IFERROR(VLOOKUP(F1757,mapping!$D$3:$J$200,5,FALSE),0)</f>
        <v>اتوبيس 28</v>
      </c>
      <c r="K1757" s="63">
        <f>IF(W1757=mapping!$N$1,IFERROR(VLOOKUP(Table4[[#This Row],[Column1]],mapping!A:L,11,FALSE),0),IF(W1757&gt;mapping!$N$1,IFERROR(VLOOKUP(Table4[[#This Row],[Column1]],mapping!A:L,11,FALSE),0),))</f>
        <v>3944</v>
      </c>
      <c r="L1757" s="139">
        <v>1</v>
      </c>
      <c r="M1757" s="60">
        <f>IF(W1757=mapping!$N$1,IFERROR(VLOOKUP(Table4[[#This Row],[Column1]],mapping!A:L,12,FALSE),0),IF(W1757&gt;mapping!$N$1,IFERROR(VLOOKUP(Table4[[#This Row],[Column1]],mapping!A:L,12,FALSE),0),0))</f>
        <v>3600</v>
      </c>
      <c r="N1757" s="58">
        <f>Table4[[#This Row],[ سعر اليومية ]]*3%*Table4[[#This Row],[عدد الدورات ]]</f>
        <v>118.32</v>
      </c>
      <c r="O1757" s="56">
        <f>Table4[[#This Row],[ سعر اليومية ]]*Table4[[#This Row],[عدد الدورات ]]-N1757</f>
        <v>3825.68</v>
      </c>
      <c r="P1757" s="194"/>
      <c r="Q1757" s="194"/>
      <c r="R1757" s="194"/>
      <c r="S1757" s="58">
        <f>(Table4[[#This Row],[سعر يومية السائق]]*Table4[[#This Row],[عدد الدورات ]])-SUM(Table4[[#This Row],[سلف ]:[خصم ]])+Table4[[#This Row],[اضافي ]]</f>
        <v>3600</v>
      </c>
      <c r="U1757" s="58">
        <f>Table4[[#This Row],[ سعر اليومية ]]*Table4[[#This Row],[عدد الدورات ]]-Table4[[#This Row],[سعر يومية السائق]]*L1757</f>
        <v>344</v>
      </c>
      <c r="V1757" s="58">
        <f>U1757-Table4[[#This Row],[W/H  3%]]</f>
        <v>225.68</v>
      </c>
      <c r="W1757" s="66" t="str">
        <f>Table4[[#This Row],[اليوم]]&amp;Table4[[#This Row],[الشهر ]]&amp;Table4[[#This Row],[العام]]</f>
        <v>662026</v>
      </c>
      <c r="X1757" s="66" t="s">
        <v>304</v>
      </c>
    </row>
    <row r="1758" spans="1:24" x14ac:dyDescent="0.3">
      <c r="A1758" s="62">
        <v>6</v>
      </c>
      <c r="B1758" s="62">
        <v>6</v>
      </c>
      <c r="C1758" s="62">
        <v>2026</v>
      </c>
      <c r="D1758" s="41" t="str">
        <f t="shared" si="106"/>
        <v>كرم ترك 1قليوب 2 ورديةسعوديالقطاميةاتوبيس 28</v>
      </c>
      <c r="E1758" s="4">
        <v>5015</v>
      </c>
      <c r="F1758" s="41" t="str">
        <f>VLOOKUP(E1758,mapping!C:J,2,FALSE)</f>
        <v>كرم ترك 1</v>
      </c>
      <c r="G1758" s="41" t="str">
        <f>IFERROR(VLOOKUP(F1758,mapping!$D$3:$J$200,2,FALSE),0)</f>
        <v>قليوب 2 وردية</v>
      </c>
      <c r="H1758" s="41" t="str">
        <f>IFERROR(VLOOKUP(F1758,mapping!$D$3:$J$200,3,FALSE),0)</f>
        <v>سعودي</v>
      </c>
      <c r="I1758" s="41" t="str">
        <f>IFERROR(VLOOKUP(F1758,mapping!$D$3:$J$200,4,FALSE),0)</f>
        <v>القطامية</v>
      </c>
      <c r="J1758" s="41" t="str">
        <f>IFERROR(VLOOKUP(F1758,mapping!$D$3:$J$200,5,FALSE),0)</f>
        <v>اتوبيس 28</v>
      </c>
      <c r="K1758" s="63">
        <f>IF(W1758=mapping!$N$1,IFERROR(VLOOKUP(Table4[[#This Row],[Column1]],mapping!A:L,11,FALSE),0),IF(W1758&gt;mapping!$N$1,IFERROR(VLOOKUP(Table4[[#This Row],[Column1]],mapping!A:L,11,FALSE),0),))</f>
        <v>3959</v>
      </c>
      <c r="L1758" s="139">
        <v>1</v>
      </c>
      <c r="M1758" s="60">
        <f>IF(W1758=mapping!$N$1,IFERROR(VLOOKUP(Table4[[#This Row],[Column1]],mapping!A:L,12,FALSE),0),IF(W1758&gt;mapping!$N$1,IFERROR(VLOOKUP(Table4[[#This Row],[Column1]],mapping!A:L,12,FALSE),0),0))</f>
        <v>4200</v>
      </c>
      <c r="N1758" s="58">
        <f>Table4[[#This Row],[ سعر اليومية ]]*3%*Table4[[#This Row],[عدد الدورات ]]</f>
        <v>118.77</v>
      </c>
      <c r="O1758" s="56">
        <f>Table4[[#This Row],[ سعر اليومية ]]*Table4[[#This Row],[عدد الدورات ]]-N1758</f>
        <v>3840.23</v>
      </c>
      <c r="P1758" s="194"/>
      <c r="Q1758" s="194"/>
      <c r="R1758" s="194"/>
      <c r="S1758" s="58">
        <f>(Table4[[#This Row],[سعر يومية السائق]]*Table4[[#This Row],[عدد الدورات ]])-SUM(Table4[[#This Row],[سلف ]:[خصم ]])+Table4[[#This Row],[اضافي ]]</f>
        <v>4200</v>
      </c>
      <c r="U1758" s="58">
        <f>Table4[[#This Row],[ سعر اليومية ]]*Table4[[#This Row],[عدد الدورات ]]-Table4[[#This Row],[سعر يومية السائق]]*L1758</f>
        <v>-241</v>
      </c>
      <c r="V1758" s="58">
        <f>U1758-Table4[[#This Row],[W/H  3%]]</f>
        <v>-359.77</v>
      </c>
      <c r="W1758" s="66" t="str">
        <f>Table4[[#This Row],[اليوم]]&amp;Table4[[#This Row],[الشهر ]]&amp;Table4[[#This Row],[العام]]</f>
        <v>662026</v>
      </c>
      <c r="X1758" s="66" t="s">
        <v>304</v>
      </c>
    </row>
    <row r="1759" spans="1:24" x14ac:dyDescent="0.3">
      <c r="A1759" s="62">
        <v>6</v>
      </c>
      <c r="B1759" s="62">
        <v>6</v>
      </c>
      <c r="C1759" s="62">
        <v>2026</v>
      </c>
      <c r="D1759" s="41" t="str">
        <f t="shared" si="106"/>
        <v>كرم ترك 2قليوب 2 ورديةسعوديمدينتي اتوبيس 28</v>
      </c>
      <c r="E1759" s="4">
        <v>5017</v>
      </c>
      <c r="F1759" s="41" t="str">
        <f>VLOOKUP(E1759,mapping!C:J,2,FALSE)</f>
        <v>كرم ترك 2</v>
      </c>
      <c r="G1759" s="41" t="str">
        <f>IFERROR(VLOOKUP(F1759,mapping!$D$3:$J$200,2,FALSE),0)</f>
        <v>قليوب 2 وردية</v>
      </c>
      <c r="H1759" s="41" t="str">
        <f>IFERROR(VLOOKUP(F1759,mapping!$D$3:$J$200,3,FALSE),0)</f>
        <v>سعودي</v>
      </c>
      <c r="I1759" s="41" t="str">
        <f>IFERROR(VLOOKUP(F1759,mapping!$D$3:$J$200,4,FALSE),0)</f>
        <v xml:space="preserve">مدينتي </v>
      </c>
      <c r="J1759" s="41" t="str">
        <f>IFERROR(VLOOKUP(F1759,mapping!$D$3:$J$200,5,FALSE),0)</f>
        <v>اتوبيس 28</v>
      </c>
      <c r="K1759" s="63">
        <f>IF(W1759=mapping!$N$1,IFERROR(VLOOKUP(Table4[[#This Row],[Column1]],mapping!A:L,11,FALSE),0),IF(W1759&gt;mapping!$N$1,IFERROR(VLOOKUP(Table4[[#This Row],[Column1]],mapping!A:L,11,FALSE),0),))</f>
        <v>4634</v>
      </c>
      <c r="L1759" s="139">
        <v>1</v>
      </c>
      <c r="M1759" s="60">
        <f>IF(W1759=mapping!$N$1,IFERROR(VLOOKUP(Table4[[#This Row],[Column1]],mapping!A:L,12,FALSE),0),IF(W1759&gt;mapping!$N$1,IFERROR(VLOOKUP(Table4[[#This Row],[Column1]],mapping!A:L,12,FALSE),0),0))</f>
        <v>4150</v>
      </c>
      <c r="N1759" s="58">
        <f>Table4[[#This Row],[ سعر اليومية ]]*3%*Table4[[#This Row],[عدد الدورات ]]</f>
        <v>139.01999999999998</v>
      </c>
      <c r="O1759" s="56">
        <f>Table4[[#This Row],[ سعر اليومية ]]*Table4[[#This Row],[عدد الدورات ]]-N1759</f>
        <v>4494.9799999999996</v>
      </c>
      <c r="P1759" s="194"/>
      <c r="Q1759" s="194"/>
      <c r="R1759" s="194"/>
      <c r="S1759" s="58">
        <f>(Table4[[#This Row],[سعر يومية السائق]]*Table4[[#This Row],[عدد الدورات ]])-SUM(Table4[[#This Row],[سلف ]:[خصم ]])+Table4[[#This Row],[اضافي ]]</f>
        <v>4150</v>
      </c>
      <c r="U1759" s="58">
        <f>Table4[[#This Row],[ سعر اليومية ]]*Table4[[#This Row],[عدد الدورات ]]-Table4[[#This Row],[سعر يومية السائق]]*L1759</f>
        <v>484</v>
      </c>
      <c r="V1759" s="58">
        <f>U1759-Table4[[#This Row],[W/H  3%]]</f>
        <v>344.98</v>
      </c>
      <c r="W1759" s="66" t="str">
        <f>Table4[[#This Row],[اليوم]]&amp;Table4[[#This Row],[الشهر ]]&amp;Table4[[#This Row],[العام]]</f>
        <v>662026</v>
      </c>
      <c r="X1759" s="66" t="s">
        <v>304</v>
      </c>
    </row>
    <row r="1760" spans="1:24" x14ac:dyDescent="0.3">
      <c r="A1760" s="62">
        <v>6</v>
      </c>
      <c r="B1760" s="62">
        <v>6</v>
      </c>
      <c r="C1760" s="62">
        <v>2026</v>
      </c>
      <c r="D1760" s="41" t="str">
        <f t="shared" si="106"/>
        <v>كرم ترك 3قليوب 1 ورديةسعوديمدينتي اتوبيس 28</v>
      </c>
      <c r="E1760" s="4">
        <v>5018</v>
      </c>
      <c r="F1760" s="41" t="str">
        <f>VLOOKUP(E1760,mapping!C:J,2,FALSE)</f>
        <v>كرم ترك 3</v>
      </c>
      <c r="G1760" s="41" t="str">
        <f>IFERROR(VLOOKUP(F1760,mapping!$D$3:$J$200,2,FALSE),0)</f>
        <v>قليوب 1 وردية</v>
      </c>
      <c r="H1760" s="41" t="str">
        <f>IFERROR(VLOOKUP(F1760,mapping!$D$3:$J$200,3,FALSE),0)</f>
        <v>سعودي</v>
      </c>
      <c r="I1760" s="41" t="str">
        <f>IFERROR(VLOOKUP(F1760,mapping!$D$3:$J$200,4,FALSE),0)</f>
        <v xml:space="preserve">مدينتي </v>
      </c>
      <c r="J1760" s="41" t="str">
        <f>IFERROR(VLOOKUP(F1760,mapping!$D$3:$J$200,5,FALSE),0)</f>
        <v>اتوبيس 28</v>
      </c>
      <c r="K1760" s="63">
        <f>IF(W1760=mapping!$N$1,IFERROR(VLOOKUP(Table4[[#This Row],[Column1]],mapping!A:L,11,FALSE),0),IF(W1760&gt;mapping!$N$1,IFERROR(VLOOKUP(Table4[[#This Row],[Column1]],mapping!A:L,11,FALSE),0),))</f>
        <v>4634</v>
      </c>
      <c r="L1760" s="139">
        <v>1</v>
      </c>
      <c r="M1760" s="60">
        <f>IF(W1760=mapping!$N$1,IFERROR(VLOOKUP(Table4[[#This Row],[Column1]],mapping!A:L,12,FALSE),0),IF(W1760&gt;mapping!$N$1,IFERROR(VLOOKUP(Table4[[#This Row],[Column1]],mapping!A:L,12,FALSE),0),0))</f>
        <v>4000</v>
      </c>
      <c r="N1760" s="58">
        <f>Table4[[#This Row],[ سعر اليومية ]]*3%*Table4[[#This Row],[عدد الدورات ]]</f>
        <v>139.01999999999998</v>
      </c>
      <c r="O1760" s="56">
        <f>Table4[[#This Row],[ سعر اليومية ]]*Table4[[#This Row],[عدد الدورات ]]-N1760</f>
        <v>4494.9799999999996</v>
      </c>
      <c r="P1760" s="194"/>
      <c r="Q1760" s="194"/>
      <c r="R1760" s="194"/>
      <c r="S1760" s="58">
        <f>(Table4[[#This Row],[سعر يومية السائق]]*Table4[[#This Row],[عدد الدورات ]])-SUM(Table4[[#This Row],[سلف ]:[خصم ]])+Table4[[#This Row],[اضافي ]]</f>
        <v>4000</v>
      </c>
      <c r="U1760" s="58">
        <f>Table4[[#This Row],[ سعر اليومية ]]*Table4[[#This Row],[عدد الدورات ]]-Table4[[#This Row],[سعر يومية السائق]]*L1760</f>
        <v>634</v>
      </c>
      <c r="V1760" s="58">
        <f>U1760-Table4[[#This Row],[W/H  3%]]</f>
        <v>494.98</v>
      </c>
      <c r="W1760" s="66" t="str">
        <f>Table4[[#This Row],[اليوم]]&amp;Table4[[#This Row],[الشهر ]]&amp;Table4[[#This Row],[العام]]</f>
        <v>662026</v>
      </c>
      <c r="X1760" s="66" t="s">
        <v>304</v>
      </c>
    </row>
    <row r="1761" spans="1:24" x14ac:dyDescent="0.3">
      <c r="A1761" s="62">
        <v>6</v>
      </c>
      <c r="B1761" s="62">
        <v>6</v>
      </c>
      <c r="C1761" s="62">
        <v>2026</v>
      </c>
      <c r="D1761" s="41" t="str">
        <f t="shared" si="106"/>
        <v>كرم ترك 4عدلي منصور شفتسعوديمدينتي اتوبيس 28</v>
      </c>
      <c r="E1761" s="4">
        <v>5019</v>
      </c>
      <c r="F1761" s="41" t="str">
        <f>VLOOKUP(E1761,mapping!C:J,2,FALSE)</f>
        <v>كرم ترك 4</v>
      </c>
      <c r="G1761" s="41" t="str">
        <f>IFERROR(VLOOKUP(F1761,mapping!$D$3:$J$200,2,FALSE),0)</f>
        <v>عدلي منصور شفت</v>
      </c>
      <c r="H1761" s="41" t="str">
        <f>IFERROR(VLOOKUP(F1761,mapping!$D$3:$J$200,3,FALSE),0)</f>
        <v>سعودي</v>
      </c>
      <c r="I1761" s="41" t="str">
        <f>IFERROR(VLOOKUP(F1761,mapping!$D$3:$J$200,4,FALSE),0)</f>
        <v xml:space="preserve">مدينتي </v>
      </c>
      <c r="J1761" s="41" t="str">
        <f>IFERROR(VLOOKUP(F1761,mapping!$D$3:$J$200,5,FALSE),0)</f>
        <v>اتوبيس 28</v>
      </c>
      <c r="K1761" s="63">
        <f>IF(W1761=mapping!$N$1,IFERROR(VLOOKUP(Table4[[#This Row],[Column1]],mapping!A:L,11,FALSE),0),IF(W1761&gt;mapping!$N$1,IFERROR(VLOOKUP(Table4[[#This Row],[Column1]],mapping!A:L,11,FALSE),0),))</f>
        <v>741</v>
      </c>
      <c r="L1761" s="139">
        <v>1</v>
      </c>
      <c r="M1761" s="60">
        <f>IF(W1761=mapping!$N$1,IFERROR(VLOOKUP(Table4[[#This Row],[Column1]],mapping!A:L,12,FALSE),0),IF(W1761&gt;mapping!$N$1,IFERROR(VLOOKUP(Table4[[#This Row],[Column1]],mapping!A:L,12,FALSE),0),0))</f>
        <v>500</v>
      </c>
      <c r="N1761" s="58">
        <f>Table4[[#This Row],[ سعر اليومية ]]*3%*Table4[[#This Row],[عدد الدورات ]]</f>
        <v>22.23</v>
      </c>
      <c r="O1761" s="56">
        <f>Table4[[#This Row],[ سعر اليومية ]]*Table4[[#This Row],[عدد الدورات ]]-N1761</f>
        <v>718.77</v>
      </c>
      <c r="P1761" s="194"/>
      <c r="Q1761" s="194"/>
      <c r="R1761" s="194"/>
      <c r="S1761" s="58">
        <f>(Table4[[#This Row],[سعر يومية السائق]]*Table4[[#This Row],[عدد الدورات ]])-SUM(Table4[[#This Row],[سلف ]:[خصم ]])+Table4[[#This Row],[اضافي ]]</f>
        <v>500</v>
      </c>
      <c r="U1761" s="58">
        <f>Table4[[#This Row],[ سعر اليومية ]]*Table4[[#This Row],[عدد الدورات ]]-Table4[[#This Row],[سعر يومية السائق]]*L1761</f>
        <v>241</v>
      </c>
      <c r="V1761" s="58">
        <f>U1761-Table4[[#This Row],[W/H  3%]]</f>
        <v>218.77</v>
      </c>
      <c r="W1761" s="66" t="str">
        <f>Table4[[#This Row],[اليوم]]&amp;Table4[[#This Row],[الشهر ]]&amp;Table4[[#This Row],[العام]]</f>
        <v>662026</v>
      </c>
      <c r="X1761" s="66" t="s">
        <v>304</v>
      </c>
    </row>
    <row r="1762" spans="1:24" x14ac:dyDescent="0.3">
      <c r="A1762" s="62">
        <v>6</v>
      </c>
      <c r="B1762" s="62">
        <v>6</v>
      </c>
      <c r="C1762" s="62">
        <v>2026</v>
      </c>
      <c r="D1762" s="41" t="str">
        <f t="shared" si="106"/>
        <v>عماد النجار 4قليوب بيتوينسعوديمدينتي اتوبيس 28</v>
      </c>
      <c r="E1762" s="4">
        <v>5020</v>
      </c>
      <c r="F1762" s="41" t="str">
        <f>VLOOKUP(E1762,mapping!C:J,2,FALSE)</f>
        <v>عماد النجار 4</v>
      </c>
      <c r="G1762" s="41" t="str">
        <f>IFERROR(VLOOKUP(F1762,mapping!$D$3:$J$200,2,FALSE),0)</f>
        <v>قليوب بيتوين</v>
      </c>
      <c r="H1762" s="41" t="str">
        <f>IFERROR(VLOOKUP(F1762,mapping!$D$3:$J$200,3,FALSE),0)</f>
        <v>سعودي</v>
      </c>
      <c r="I1762" s="41" t="str">
        <f>IFERROR(VLOOKUP(F1762,mapping!$D$3:$J$200,4,FALSE),0)</f>
        <v xml:space="preserve">مدينتي </v>
      </c>
      <c r="J1762" s="41" t="str">
        <f>IFERROR(VLOOKUP(F1762,mapping!$D$3:$J$200,5,FALSE),0)</f>
        <v>اتوبيس 28</v>
      </c>
      <c r="K1762" s="63">
        <f>IF(W1762=mapping!$N$1,IFERROR(VLOOKUP(Table4[[#This Row],[Column1]],mapping!A:L,11,FALSE),0),IF(W1762&gt;mapping!$N$1,IFERROR(VLOOKUP(Table4[[#This Row],[Column1]],mapping!A:L,11,FALSE),0),))</f>
        <v>1482</v>
      </c>
      <c r="L1762" s="139">
        <v>1</v>
      </c>
      <c r="M1762" s="60">
        <f>IF(W1762=mapping!$N$1,IFERROR(VLOOKUP(Table4[[#This Row],[Column1]],mapping!A:L,12,FALSE),0),IF(W1762&gt;mapping!$N$1,IFERROR(VLOOKUP(Table4[[#This Row],[Column1]],mapping!A:L,12,FALSE),0),0))</f>
        <v>1400</v>
      </c>
      <c r="N1762" s="58">
        <f>Table4[[#This Row],[ سعر اليومية ]]*3%*Table4[[#This Row],[عدد الدورات ]]</f>
        <v>44.46</v>
      </c>
      <c r="O1762" s="56">
        <f>Table4[[#This Row],[ سعر اليومية ]]*Table4[[#This Row],[عدد الدورات ]]-N1762</f>
        <v>1437.54</v>
      </c>
      <c r="P1762" s="194"/>
      <c r="Q1762" s="194"/>
      <c r="R1762" s="194"/>
      <c r="S1762" s="58">
        <f>(Table4[[#This Row],[سعر يومية السائق]]*Table4[[#This Row],[عدد الدورات ]])-SUM(Table4[[#This Row],[سلف ]:[خصم ]])+Table4[[#This Row],[اضافي ]]</f>
        <v>1400</v>
      </c>
      <c r="U1762" s="58">
        <f>Table4[[#This Row],[ سعر اليومية ]]*Table4[[#This Row],[عدد الدورات ]]-Table4[[#This Row],[سعر يومية السائق]]*L1762</f>
        <v>82</v>
      </c>
      <c r="V1762" s="58">
        <f>U1762-Table4[[#This Row],[W/H  3%]]</f>
        <v>37.54</v>
      </c>
      <c r="W1762" s="66" t="str">
        <f>Table4[[#This Row],[اليوم]]&amp;Table4[[#This Row],[الشهر ]]&amp;Table4[[#This Row],[العام]]</f>
        <v>662026</v>
      </c>
      <c r="X1762" s="66" t="s">
        <v>304</v>
      </c>
    </row>
    <row r="1763" spans="1:24" x14ac:dyDescent="0.3">
      <c r="A1763" s="62">
        <v>6</v>
      </c>
      <c r="B1763" s="62">
        <v>6</v>
      </c>
      <c r="C1763" s="62">
        <v>2026</v>
      </c>
      <c r="D1763" s="41" t="str">
        <f t="shared" si="106"/>
        <v>ممدوح كيلاني6المنيب 1 وردية سعوديمدينتي ميكروباص صيني</v>
      </c>
      <c r="E1763" s="4">
        <v>5021</v>
      </c>
      <c r="F1763" s="41" t="str">
        <f>VLOOKUP(E1763,mapping!C:J,2,FALSE)</f>
        <v>ممدوح كيلاني6</v>
      </c>
      <c r="G1763" s="41" t="str">
        <f>IFERROR(VLOOKUP(F1763,mapping!$D$3:$J$200,2,FALSE),0)</f>
        <v xml:space="preserve">المنيب 1 وردية </v>
      </c>
      <c r="H1763" s="41" t="str">
        <f>IFERROR(VLOOKUP(F1763,mapping!$D$3:$J$200,3,FALSE),0)</f>
        <v>سعودي</v>
      </c>
      <c r="I1763" s="41" t="str">
        <f>IFERROR(VLOOKUP(F1763,mapping!$D$3:$J$200,4,FALSE),0)</f>
        <v xml:space="preserve">مدينتي </v>
      </c>
      <c r="J1763" s="41" t="str">
        <f>IFERROR(VLOOKUP(F1763,mapping!$D$3:$J$200,5,FALSE),0)</f>
        <v>ميكروباص صيني</v>
      </c>
      <c r="K1763" s="63">
        <f>IF(W1763=mapping!$N$1,IFERROR(VLOOKUP(Table4[[#This Row],[Column1]],mapping!A:L,11,FALSE),0),IF(W1763&gt;mapping!$N$1,IFERROR(VLOOKUP(Table4[[#This Row],[Column1]],mapping!A:L,11,FALSE),0),))</f>
        <v>1482</v>
      </c>
      <c r="L1763" s="139">
        <v>1</v>
      </c>
      <c r="M1763" s="60">
        <f>IF(W1763=mapping!$N$1,IFERROR(VLOOKUP(Table4[[#This Row],[Column1]],mapping!A:L,12,FALSE),0),IF(W1763&gt;mapping!$N$1,IFERROR(VLOOKUP(Table4[[#This Row],[Column1]],mapping!A:L,12,FALSE),0),0))</f>
        <v>1350</v>
      </c>
      <c r="N1763" s="58">
        <f>Table4[[#This Row],[ سعر اليومية ]]*3%*Table4[[#This Row],[عدد الدورات ]]</f>
        <v>44.46</v>
      </c>
      <c r="O1763" s="56">
        <f>Table4[[#This Row],[ سعر اليومية ]]*Table4[[#This Row],[عدد الدورات ]]-N1763</f>
        <v>1437.54</v>
      </c>
      <c r="P1763" s="194"/>
      <c r="Q1763" s="194"/>
      <c r="R1763" s="194"/>
      <c r="S1763" s="58">
        <f>(Table4[[#This Row],[سعر يومية السائق]]*Table4[[#This Row],[عدد الدورات ]])-SUM(Table4[[#This Row],[سلف ]:[خصم ]])+Table4[[#This Row],[اضافي ]]</f>
        <v>1350</v>
      </c>
      <c r="U1763" s="58">
        <f>Table4[[#This Row],[ سعر اليومية ]]*Table4[[#This Row],[عدد الدورات ]]-Table4[[#This Row],[سعر يومية السائق]]*L1763</f>
        <v>132</v>
      </c>
      <c r="V1763" s="58">
        <f>U1763-Table4[[#This Row],[W/H  3%]]</f>
        <v>87.539999999999992</v>
      </c>
      <c r="W1763" s="66" t="str">
        <f>Table4[[#This Row],[اليوم]]&amp;Table4[[#This Row],[الشهر ]]&amp;Table4[[#This Row],[العام]]</f>
        <v>662026</v>
      </c>
      <c r="X1763" s="66" t="s">
        <v>304</v>
      </c>
    </row>
    <row r="1764" spans="1:24" x14ac:dyDescent="0.3">
      <c r="A1764" s="62">
        <v>6</v>
      </c>
      <c r="B1764" s="62">
        <v>6</v>
      </c>
      <c r="C1764" s="62">
        <v>2026</v>
      </c>
      <c r="D1764" s="41" t="str">
        <f t="shared" si="106"/>
        <v>ممدوح كيلاني4المنيب 2 وردية سعوديمدينتي ميكروباص صيني</v>
      </c>
      <c r="E1764" s="4">
        <v>5022</v>
      </c>
      <c r="F1764" s="41" t="str">
        <f>VLOOKUP(E1764,mapping!C:J,2,FALSE)</f>
        <v>ممدوح كيلاني4</v>
      </c>
      <c r="G1764" s="41" t="str">
        <f>IFERROR(VLOOKUP(F1764,mapping!$D$3:$J$200,2,FALSE),0)</f>
        <v xml:space="preserve">المنيب 2 وردية </v>
      </c>
      <c r="H1764" s="41" t="str">
        <f>IFERROR(VLOOKUP(F1764,mapping!$D$3:$J$200,3,FALSE),0)</f>
        <v>سعودي</v>
      </c>
      <c r="I1764" s="41" t="str">
        <f>IFERROR(VLOOKUP(F1764,mapping!$D$3:$J$200,4,FALSE),0)</f>
        <v xml:space="preserve">مدينتي </v>
      </c>
      <c r="J1764" s="41" t="str">
        <f>IFERROR(VLOOKUP(F1764,mapping!$D$3:$J$200,5,FALSE),0)</f>
        <v>ميكروباص صيني</v>
      </c>
      <c r="K1764" s="63">
        <f>IF(W1764=mapping!$N$1,IFERROR(VLOOKUP(Table4[[#This Row],[Column1]],mapping!A:L,11,FALSE),0),IF(W1764&gt;mapping!$N$1,IFERROR(VLOOKUP(Table4[[#This Row],[Column1]],mapping!A:L,11,FALSE),0),))</f>
        <v>2965</v>
      </c>
      <c r="L1764" s="139">
        <v>1</v>
      </c>
      <c r="M1764" s="60">
        <f>IF(W1764=mapping!$N$1,IFERROR(VLOOKUP(Table4[[#This Row],[Column1]],mapping!A:L,12,FALSE),0),IF(W1764&gt;mapping!$N$1,IFERROR(VLOOKUP(Table4[[#This Row],[Column1]],mapping!A:L,12,FALSE),0),0))</f>
        <v>2600</v>
      </c>
      <c r="N1764" s="58">
        <f>Table4[[#This Row],[ سعر اليومية ]]*3%*Table4[[#This Row],[عدد الدورات ]]</f>
        <v>88.95</v>
      </c>
      <c r="O1764" s="56">
        <f>Table4[[#This Row],[ سعر اليومية ]]*Table4[[#This Row],[عدد الدورات ]]-N1764</f>
        <v>2876.05</v>
      </c>
      <c r="P1764" s="194"/>
      <c r="Q1764" s="194"/>
      <c r="R1764" s="194"/>
      <c r="S1764" s="58">
        <f>(Table4[[#This Row],[سعر يومية السائق]]*Table4[[#This Row],[عدد الدورات ]])-SUM(Table4[[#This Row],[سلف ]:[خصم ]])+Table4[[#This Row],[اضافي ]]</f>
        <v>2600</v>
      </c>
      <c r="U1764" s="58">
        <f>Table4[[#This Row],[ سعر اليومية ]]*Table4[[#This Row],[عدد الدورات ]]-Table4[[#This Row],[سعر يومية السائق]]*L1764</f>
        <v>365</v>
      </c>
      <c r="V1764" s="58">
        <f>U1764-Table4[[#This Row],[W/H  3%]]</f>
        <v>276.05</v>
      </c>
      <c r="W1764" s="66" t="str">
        <f>Table4[[#This Row],[اليوم]]&amp;Table4[[#This Row],[الشهر ]]&amp;Table4[[#This Row],[العام]]</f>
        <v>662026</v>
      </c>
      <c r="X1764" s="66" t="s">
        <v>304</v>
      </c>
    </row>
    <row r="1765" spans="1:24" x14ac:dyDescent="0.3">
      <c r="A1765" s="62">
        <v>6</v>
      </c>
      <c r="B1765" s="62">
        <v>6</v>
      </c>
      <c r="C1765" s="62">
        <v>2026</v>
      </c>
      <c r="D1765" s="41" t="str">
        <f t="shared" si="106"/>
        <v>فرج 5حلوان 2 ورديةسعوديمدينتي اتوبيس 28</v>
      </c>
      <c r="E1765" s="4">
        <v>5023</v>
      </c>
      <c r="F1765" s="41" t="str">
        <f>VLOOKUP(E1765,mapping!C:J,2,FALSE)</f>
        <v>فرج 5</v>
      </c>
      <c r="G1765" s="41" t="str">
        <f>IFERROR(VLOOKUP(F1765,mapping!$D$3:$J$200,2,FALSE),0)</f>
        <v>حلوان 2 وردية</v>
      </c>
      <c r="H1765" s="41" t="str">
        <f>IFERROR(VLOOKUP(F1765,mapping!$D$3:$J$200,3,FALSE),0)</f>
        <v>سعودي</v>
      </c>
      <c r="I1765" s="41" t="str">
        <f>IFERROR(VLOOKUP(F1765,mapping!$D$3:$J$200,4,FALSE),0)</f>
        <v xml:space="preserve">مدينتي </v>
      </c>
      <c r="J1765" s="41" t="str">
        <f>IFERROR(VLOOKUP(F1765,mapping!$D$3:$J$200,5,FALSE),0)</f>
        <v>اتوبيس 28</v>
      </c>
      <c r="K1765" s="63">
        <f>IF(W1765=mapping!$N$1,IFERROR(VLOOKUP(Table4[[#This Row],[Column1]],mapping!A:L,11,FALSE),0),IF(W1765&gt;mapping!$N$1,IFERROR(VLOOKUP(Table4[[#This Row],[Column1]],mapping!A:L,11,FALSE),0),))</f>
        <v>4634</v>
      </c>
      <c r="L1765" s="139">
        <v>1</v>
      </c>
      <c r="M1765" s="60">
        <f>IF(W1765=mapping!$N$1,IFERROR(VLOOKUP(Table4[[#This Row],[Column1]],mapping!A:L,12,FALSE),0),IF(W1765&gt;mapping!$N$1,IFERROR(VLOOKUP(Table4[[#This Row],[Column1]],mapping!A:L,12,FALSE),0),0))</f>
        <v>4100</v>
      </c>
      <c r="N1765" s="58">
        <f>Table4[[#This Row],[ سعر اليومية ]]*3%*Table4[[#This Row],[عدد الدورات ]]</f>
        <v>139.01999999999998</v>
      </c>
      <c r="O1765" s="56">
        <f>Table4[[#This Row],[ سعر اليومية ]]*Table4[[#This Row],[عدد الدورات ]]-N1765</f>
        <v>4494.9799999999996</v>
      </c>
      <c r="P1765" s="194"/>
      <c r="Q1765" s="194"/>
      <c r="R1765" s="194"/>
      <c r="S1765" s="58">
        <f>(Table4[[#This Row],[سعر يومية السائق]]*Table4[[#This Row],[عدد الدورات ]])-SUM(Table4[[#This Row],[سلف ]:[خصم ]])+Table4[[#This Row],[اضافي ]]</f>
        <v>4100</v>
      </c>
      <c r="U1765" s="58">
        <f>Table4[[#This Row],[ سعر اليومية ]]*Table4[[#This Row],[عدد الدورات ]]-Table4[[#This Row],[سعر يومية السائق]]*L1765</f>
        <v>534</v>
      </c>
      <c r="V1765" s="58">
        <f>U1765-Table4[[#This Row],[W/H  3%]]</f>
        <v>394.98</v>
      </c>
      <c r="W1765" s="66" t="str">
        <f>Table4[[#This Row],[اليوم]]&amp;Table4[[#This Row],[الشهر ]]&amp;Table4[[#This Row],[العام]]</f>
        <v>662026</v>
      </c>
      <c r="X1765" s="66" t="s">
        <v>304</v>
      </c>
    </row>
    <row r="1766" spans="1:24" x14ac:dyDescent="0.3">
      <c r="A1766" s="62">
        <v>6</v>
      </c>
      <c r="B1766" s="62">
        <v>6</v>
      </c>
      <c r="C1766" s="62">
        <v>2026</v>
      </c>
      <c r="D1766" s="41" t="str">
        <f t="shared" si="106"/>
        <v>سيد الحاويالحلميةسعوديمدينتي اتوبيس 28</v>
      </c>
      <c r="E1766" s="4">
        <v>5024</v>
      </c>
      <c r="F1766" s="41" t="str">
        <f>VLOOKUP(E1766,mapping!C:J,2,FALSE)</f>
        <v>سيد الحاوي</v>
      </c>
      <c r="G1766" s="41" t="str">
        <f>IFERROR(VLOOKUP(F1766,mapping!$D$3:$J$200,2,FALSE),0)</f>
        <v>الحلمية</v>
      </c>
      <c r="H1766" s="41" t="str">
        <f>IFERROR(VLOOKUP(F1766,mapping!$D$3:$J$200,3,FALSE),0)</f>
        <v>سعودي</v>
      </c>
      <c r="I1766" s="41" t="str">
        <f>IFERROR(VLOOKUP(F1766,mapping!$D$3:$J$200,4,FALSE),0)</f>
        <v xml:space="preserve">مدينتي </v>
      </c>
      <c r="J1766" s="41" t="str">
        <f>IFERROR(VLOOKUP(F1766,mapping!$D$3:$J$200,5,FALSE),0)</f>
        <v>اتوبيس 28</v>
      </c>
      <c r="K1766" s="63">
        <f>IF(W1766=mapping!$N$1,IFERROR(VLOOKUP(Table4[[#This Row],[Column1]],mapping!A:L,11,FALSE),0),IF(W1766&gt;mapping!$N$1,IFERROR(VLOOKUP(Table4[[#This Row],[Column1]],mapping!A:L,11,FALSE),0),))</f>
        <v>4634</v>
      </c>
      <c r="L1766" s="139">
        <v>1</v>
      </c>
      <c r="M1766" s="60">
        <f>IF(W1766=mapping!$N$1,IFERROR(VLOOKUP(Table4[[#This Row],[Column1]],mapping!A:L,12,FALSE),0),IF(W1766&gt;mapping!$N$1,IFERROR(VLOOKUP(Table4[[#This Row],[Column1]],mapping!A:L,12,FALSE),0),0))</f>
        <v>3750</v>
      </c>
      <c r="N1766" s="58">
        <f>Table4[[#This Row],[ سعر اليومية ]]*3%*Table4[[#This Row],[عدد الدورات ]]</f>
        <v>139.01999999999998</v>
      </c>
      <c r="O1766" s="56">
        <f>Table4[[#This Row],[ سعر اليومية ]]*Table4[[#This Row],[عدد الدورات ]]-N1766</f>
        <v>4494.9799999999996</v>
      </c>
      <c r="P1766" s="194"/>
      <c r="Q1766" s="194"/>
      <c r="R1766" s="194"/>
      <c r="S1766" s="58">
        <f>(Table4[[#This Row],[سعر يومية السائق]]*Table4[[#This Row],[عدد الدورات ]])-SUM(Table4[[#This Row],[سلف ]:[خصم ]])+Table4[[#This Row],[اضافي ]]</f>
        <v>3750</v>
      </c>
      <c r="U1766" s="58">
        <f>Table4[[#This Row],[ سعر اليومية ]]*Table4[[#This Row],[عدد الدورات ]]-Table4[[#This Row],[سعر يومية السائق]]*L1766</f>
        <v>884</v>
      </c>
      <c r="V1766" s="58">
        <f>U1766-Table4[[#This Row],[W/H  3%]]</f>
        <v>744.98</v>
      </c>
      <c r="W1766" s="66" t="str">
        <f>Table4[[#This Row],[اليوم]]&amp;Table4[[#This Row],[الشهر ]]&amp;Table4[[#This Row],[العام]]</f>
        <v>662026</v>
      </c>
      <c r="X1766" s="66" t="s">
        <v>304</v>
      </c>
    </row>
    <row r="1767" spans="1:24" x14ac:dyDescent="0.3">
      <c r="A1767" s="62">
        <v>6</v>
      </c>
      <c r="B1767" s="62">
        <v>6</v>
      </c>
      <c r="C1767" s="62">
        <v>2026</v>
      </c>
      <c r="D1767" s="41" t="str">
        <f t="shared" si="106"/>
        <v>سيد الحاوي 2عدلي منصور سعوديمدينتي اتوبيس 28</v>
      </c>
      <c r="E1767" s="4">
        <v>5028</v>
      </c>
      <c r="F1767" s="41" t="str">
        <f>VLOOKUP(E1767,mapping!C:J,2,FALSE)</f>
        <v>سيد الحاوي 2</v>
      </c>
      <c r="G1767" s="41" t="str">
        <f>IFERROR(VLOOKUP(F1767,mapping!$D$3:$J$200,2,FALSE),0)</f>
        <v xml:space="preserve">عدلي منصور </v>
      </c>
      <c r="H1767" s="41" t="str">
        <f>IFERROR(VLOOKUP(F1767,mapping!$D$3:$J$200,3,FALSE),0)</f>
        <v>سعودي</v>
      </c>
      <c r="I1767" s="41" t="str">
        <f>IFERROR(VLOOKUP(F1767,mapping!$D$3:$J$200,4,FALSE),0)</f>
        <v xml:space="preserve">مدينتي </v>
      </c>
      <c r="J1767" s="41" t="str">
        <f>IFERROR(VLOOKUP(F1767,mapping!$D$3:$J$200,5,FALSE),0)</f>
        <v>اتوبيس 28</v>
      </c>
      <c r="K1767" s="63">
        <f>IF(W1767=mapping!$N$1,IFERROR(VLOOKUP(Table4[[#This Row],[Column1]],mapping!A:L,11,FALSE),0),IF(W1767&gt;mapping!$N$1,IFERROR(VLOOKUP(Table4[[#This Row],[Column1]],mapping!A:L,11,FALSE),0),))</f>
        <v>741</v>
      </c>
      <c r="L1767" s="139">
        <v>1</v>
      </c>
      <c r="M1767" s="60">
        <f>IF(W1767=mapping!$N$1,IFERROR(VLOOKUP(Table4[[#This Row],[Column1]],mapping!A:L,12,FALSE),0),IF(W1767&gt;mapping!$N$1,IFERROR(VLOOKUP(Table4[[#This Row],[Column1]],mapping!A:L,12,FALSE),0),0))</f>
        <v>550</v>
      </c>
      <c r="N1767" s="58">
        <f>Table4[[#This Row],[ سعر اليومية ]]*3%*Table4[[#This Row],[عدد الدورات ]]</f>
        <v>22.23</v>
      </c>
      <c r="O1767" s="56">
        <f>Table4[[#This Row],[ سعر اليومية ]]*Table4[[#This Row],[عدد الدورات ]]-N1767</f>
        <v>718.77</v>
      </c>
      <c r="P1767" s="194"/>
      <c r="Q1767" s="194"/>
      <c r="R1767" s="194"/>
      <c r="S1767" s="58">
        <f>(Table4[[#This Row],[سعر يومية السائق]]*Table4[[#This Row],[عدد الدورات ]])-SUM(Table4[[#This Row],[سلف ]:[خصم ]])+Table4[[#This Row],[اضافي ]]</f>
        <v>550</v>
      </c>
      <c r="U1767" s="58">
        <f>Table4[[#This Row],[ سعر اليومية ]]*Table4[[#This Row],[عدد الدورات ]]-Table4[[#This Row],[سعر يومية السائق]]*L1767</f>
        <v>191</v>
      </c>
      <c r="V1767" s="58">
        <f>U1767-Table4[[#This Row],[W/H  3%]]</f>
        <v>168.77</v>
      </c>
      <c r="W1767" s="66" t="str">
        <f>Table4[[#This Row],[اليوم]]&amp;Table4[[#This Row],[الشهر ]]&amp;Table4[[#This Row],[العام]]</f>
        <v>662026</v>
      </c>
      <c r="X1767" s="66" t="s">
        <v>304</v>
      </c>
    </row>
    <row r="1768" spans="1:24" x14ac:dyDescent="0.3">
      <c r="A1768" s="184">
        <v>6</v>
      </c>
      <c r="B1768" s="184">
        <v>6</v>
      </c>
      <c r="C1768" s="184">
        <v>2026</v>
      </c>
      <c r="D1768" s="41" t="str">
        <f t="shared" si="106"/>
        <v>احمد عويس اضافيالمعادي لوجستيكاابورواش إضافي</v>
      </c>
      <c r="E1768" s="204">
        <v>4012</v>
      </c>
      <c r="F1768" s="41" t="str">
        <f>VLOOKUP(E1768,mapping!C:J,2,FALSE)</f>
        <v>احمد عويس اضافي</v>
      </c>
      <c r="G1768" s="41" t="str">
        <f>IFERROR(VLOOKUP(F1768,mapping!$D$3:$J$200,2,FALSE),0)</f>
        <v xml:space="preserve">المعادي </v>
      </c>
      <c r="H1768" s="41" t="str">
        <f>IFERROR(VLOOKUP(F1768,mapping!$D$3:$J$200,3,FALSE),0)</f>
        <v>لوجستيكا</v>
      </c>
      <c r="I1768" s="41" t="str">
        <f>IFERROR(VLOOKUP(F1768,mapping!$D$3:$J$200,4,FALSE),0)</f>
        <v xml:space="preserve">ابورواش </v>
      </c>
      <c r="J1768" s="41" t="str">
        <f>IFERROR(VLOOKUP(F1768,mapping!$D$3:$J$200,5,FALSE),0)</f>
        <v>إضافي</v>
      </c>
      <c r="K1768" s="63">
        <f>IF(W1768=mapping!$N$1,IFERROR(VLOOKUP(Table4[[#This Row],[Column1]],mapping!A:L,11,FALSE),0),IF(W1768&gt;mapping!$N$1,IFERROR(VLOOKUP(Table4[[#This Row],[Column1]],mapping!A:L,11,FALSE),0),))</f>
        <v>2049</v>
      </c>
      <c r="L1768" s="186">
        <v>0.5</v>
      </c>
      <c r="M1768" s="60">
        <f>IF(W1768=mapping!$N$1,IFERROR(VLOOKUP(Table4[[#This Row],[Column1]],mapping!A:L,12,FALSE),0),IF(W1768&gt;mapping!$N$1,IFERROR(VLOOKUP(Table4[[#This Row],[Column1]],mapping!A:L,12,FALSE),0),0))</f>
        <v>1800</v>
      </c>
      <c r="N1768" s="58">
        <f>Table4[[#This Row],[ سعر اليومية ]]*3%*Table4[[#This Row],[عدد الدورات ]]</f>
        <v>30.734999999999999</v>
      </c>
      <c r="O1768" s="56">
        <f>Table4[[#This Row],[ سعر اليومية ]]*Table4[[#This Row],[عدد الدورات ]]-N1768</f>
        <v>993.76499999999999</v>
      </c>
      <c r="P1768" s="194"/>
      <c r="Q1768" s="194"/>
      <c r="R1768" s="198"/>
      <c r="S1768" s="58">
        <f>(Table4[[#This Row],[سعر يومية السائق]]*Table4[[#This Row],[عدد الدورات ]])-SUM(Table4[[#This Row],[سلف ]:[خصم ]])+Table4[[#This Row],[اضافي ]]</f>
        <v>900</v>
      </c>
      <c r="U1768" s="58">
        <f>Table4[[#This Row],[ سعر اليومية ]]*Table4[[#This Row],[عدد الدورات ]]-Table4[[#This Row],[سعر يومية السائق]]*L1768</f>
        <v>124.5</v>
      </c>
      <c r="V1768" s="58">
        <f>U1768-Table4[[#This Row],[W/H  3%]]</f>
        <v>93.765000000000001</v>
      </c>
      <c r="W1768" s="66" t="str">
        <f>Table4[[#This Row],[اليوم]]&amp;Table4[[#This Row],[الشهر ]]&amp;Table4[[#This Row],[العام]]</f>
        <v>662026</v>
      </c>
      <c r="X1768" s="66" t="s">
        <v>304</v>
      </c>
    </row>
    <row r="1769" spans="1:24" s="123" customFormat="1" x14ac:dyDescent="0.3">
      <c r="D1769" s="41" t="e">
        <f t="shared" si="106"/>
        <v>#N/A</v>
      </c>
      <c r="E1769" s="201"/>
      <c r="F1769" s="123" t="e">
        <f>VLOOKUP(E1769,mapping!C:J,2,FALSE)</f>
        <v>#N/A</v>
      </c>
      <c r="G1769" s="123">
        <f>IFERROR(VLOOKUP(F1769,mapping!$D$3:$J$200,2,FALSE),0)</f>
        <v>0</v>
      </c>
      <c r="H1769" s="123">
        <f>IFERROR(VLOOKUP(F1769,mapping!$D$3:$J$200,3,FALSE),0)</f>
        <v>0</v>
      </c>
      <c r="I1769" s="123">
        <f>IFERROR(VLOOKUP(F1769,mapping!$D$3:$J$200,4,FALSE),0)</f>
        <v>0</v>
      </c>
      <c r="J1769" s="123">
        <f>IFERROR(VLOOKUP(F1769,mapping!$D$3:$J$200,5,FALSE),0)</f>
        <v>0</v>
      </c>
      <c r="K1769" s="124">
        <f>IF(W1769=mapping!$N$1,IFERROR(VLOOKUP(Table4[[#This Row],[Column1]],mapping!A:L,11,FALSE),0),IF(W1769&gt;mapping!$N$1,IFERROR(VLOOKUP(Table4[[#This Row],[Column1]],mapping!A:L,11,FALSE),0),))</f>
        <v>0</v>
      </c>
      <c r="L1769" s="140"/>
      <c r="M1769" s="124">
        <f>IF(W1769=mapping!$N$1,IFERROR(VLOOKUP(Table4[[#This Row],[Column1]],mapping!A:L,12,FALSE),0),IF(W1769&gt;mapping!$N$1,IFERROR(VLOOKUP(Table4[[#This Row],[Column1]],mapping!A:L,12,FALSE),0),0))</f>
        <v>0</v>
      </c>
      <c r="N1769" s="58">
        <f>Table4[[#This Row],[ سعر اليومية ]]*3%*Table4[[#This Row],[عدد الدورات ]]</f>
        <v>0</v>
      </c>
      <c r="O1769" s="126">
        <f>Table4[[#This Row],[ سعر اليومية ]]*Table4[[#This Row],[عدد الدورات ]]-N1769</f>
        <v>0</v>
      </c>
      <c r="P1769" s="195"/>
      <c r="Q1769" s="195"/>
      <c r="R1769" s="195"/>
      <c r="S1769" s="125">
        <f>(Table4[[#This Row],[سعر يومية السائق]]*Table4[[#This Row],[عدد الدورات ]])-SUM(Table4[[#This Row],[سلف ]:[خصم ]])+Table4[[#This Row],[اضافي ]]</f>
        <v>0</v>
      </c>
      <c r="U1769" s="125">
        <f>Table4[[#This Row],[ سعر اليومية ]]*Table4[[#This Row],[عدد الدورات ]]-Table4[[#This Row],[سعر يومية السائق]]*L1769</f>
        <v>0</v>
      </c>
      <c r="V1769" s="125">
        <f>U1769-Table4[[#This Row],[W/H  3%]]</f>
        <v>0</v>
      </c>
      <c r="W1769" s="127" t="str">
        <f>Table4[[#This Row],[اليوم]]&amp;Table4[[#This Row],[الشهر ]]&amp;Table4[[#This Row],[العام]]</f>
        <v/>
      </c>
      <c r="X1769" s="127" t="s">
        <v>304</v>
      </c>
    </row>
    <row r="1770" spans="1:24" x14ac:dyDescent="0.3">
      <c r="A1770" s="62">
        <v>7</v>
      </c>
      <c r="B1770" s="62">
        <v>6</v>
      </c>
      <c r="C1770" s="62">
        <v>2026</v>
      </c>
      <c r="D1770" s="41" t="str">
        <f t="shared" si="106"/>
        <v>مصطفي قليوبقليوب FIRST STARTم.نصر ميكروباص صيني</v>
      </c>
      <c r="E1770" s="4">
        <v>1000</v>
      </c>
      <c r="F1770" s="41" t="str">
        <f>VLOOKUP(E1770,mapping!C:J,2,FALSE)</f>
        <v>مصطفي قليوب</v>
      </c>
      <c r="G1770" s="41" t="str">
        <f>IFERROR(VLOOKUP(F1770,mapping!$D$3:$J$200,2,FALSE),0)</f>
        <v xml:space="preserve">قليوب </v>
      </c>
      <c r="H1770" s="41" t="str">
        <f>IFERROR(VLOOKUP(F1770,mapping!$D$3:$J$200,3,FALSE),0)</f>
        <v>FIRST START</v>
      </c>
      <c r="I1770" s="41" t="str">
        <f>IFERROR(VLOOKUP(F1770,mapping!$D$3:$J$200,4,FALSE),0)</f>
        <v xml:space="preserve">م.نصر </v>
      </c>
      <c r="J1770" s="41" t="str">
        <f>IFERROR(VLOOKUP(F1770,mapping!$D$3:$J$200,5,FALSE),0)</f>
        <v>ميكروباص صيني</v>
      </c>
      <c r="K1770" s="63">
        <f>IF(W1770=mapping!$N$1,IFERROR(VLOOKUP(Table4[[#This Row],[Column1]],mapping!A:L,11,FALSE),0),IF(W1770&gt;mapping!$N$1,IFERROR(VLOOKUP(Table4[[#This Row],[Column1]],mapping!A:L,11,FALSE),0),))</f>
        <v>1250</v>
      </c>
      <c r="L1770" s="139">
        <v>1</v>
      </c>
      <c r="M1770" s="60">
        <f>IF(W1770=mapping!$N$1,IFERROR(VLOOKUP(Table4[[#This Row],[Column1]],mapping!A:L,12,FALSE),0),IF(W1770&gt;mapping!$N$1,IFERROR(VLOOKUP(Table4[[#This Row],[Column1]],mapping!A:L,12,FALSE),0),0))</f>
        <v>1200</v>
      </c>
      <c r="N1770" s="58">
        <f>Table4[[#This Row],[ سعر اليومية ]]*3%*Table4[[#This Row],[عدد الدورات ]]</f>
        <v>37.5</v>
      </c>
      <c r="O1770" s="56">
        <f>Table4[[#This Row],[ سعر اليومية ]]*Table4[[#This Row],[عدد الدورات ]]-N1770</f>
        <v>1212.5</v>
      </c>
      <c r="P1770" s="194"/>
      <c r="Q1770" s="194"/>
      <c r="R1770" s="194"/>
      <c r="S1770" s="58">
        <f>(Table4[[#This Row],[سعر يومية السائق]]*Table4[[#This Row],[عدد الدورات ]])-SUM(Table4[[#This Row],[سلف ]:[خصم ]])+Table4[[#This Row],[اضافي ]]</f>
        <v>1200</v>
      </c>
      <c r="U1770" s="58">
        <f>Table4[[#This Row],[ سعر اليومية ]]*Table4[[#This Row],[عدد الدورات ]]-Table4[[#This Row],[سعر يومية السائق]]*L1770</f>
        <v>50</v>
      </c>
      <c r="V1770" s="58">
        <f>U1770-Table4[[#This Row],[W/H  3%]]</f>
        <v>12.5</v>
      </c>
      <c r="W1770" s="66" t="str">
        <f>Table4[[#This Row],[اليوم]]&amp;Table4[[#This Row],[الشهر ]]&amp;Table4[[#This Row],[العام]]</f>
        <v>762026</v>
      </c>
      <c r="X1770" s="66" t="s">
        <v>304</v>
      </c>
    </row>
    <row r="1771" spans="1:24" x14ac:dyDescent="0.3">
      <c r="A1771" s="62">
        <v>7</v>
      </c>
      <c r="B1771" s="62">
        <v>6</v>
      </c>
      <c r="C1771" s="62">
        <v>2026</v>
      </c>
      <c r="D1771" s="41" t="str">
        <f t="shared" si="106"/>
        <v>عمرو برعي الجراجFLITCH AND GRAINالتجمع ميكروباص صيني</v>
      </c>
      <c r="E1771" s="4">
        <v>2000</v>
      </c>
      <c r="F1771" s="41" t="str">
        <f>VLOOKUP(E1771,mapping!C:J,2,FALSE)</f>
        <v xml:space="preserve">عمرو برعي </v>
      </c>
      <c r="G1771" s="41" t="str">
        <f>IFERROR(VLOOKUP(F1771,mapping!$D$3:$J$200,2,FALSE),0)</f>
        <v>الجراج</v>
      </c>
      <c r="H1771" s="41" t="str">
        <f>IFERROR(VLOOKUP(F1771,mapping!$D$3:$J$200,3,FALSE),0)</f>
        <v>FLITCH AND GRAIN</v>
      </c>
      <c r="I1771" s="41" t="str">
        <f>IFERROR(VLOOKUP(F1771,mapping!$D$3:$J$200,4,FALSE),0)</f>
        <v xml:space="preserve">التجمع </v>
      </c>
      <c r="J1771" s="41" t="str">
        <f>IFERROR(VLOOKUP(F1771,mapping!$D$3:$J$200,5,FALSE),0)</f>
        <v>ميكروباص صيني</v>
      </c>
      <c r="K1771" s="63">
        <f>IF(W1771=mapping!$N$1,IFERROR(VLOOKUP(Table4[[#This Row],[Column1]],mapping!A:L,11,FALSE),0),IF(W1771&gt;mapping!$N$1,IFERROR(VLOOKUP(Table4[[#This Row],[Column1]],mapping!A:L,11,FALSE),0),))</f>
        <v>1300</v>
      </c>
      <c r="L1771" s="139">
        <v>1</v>
      </c>
      <c r="M1771" s="60">
        <f>IF(W1771=mapping!$N$1,IFERROR(VLOOKUP(Table4[[#This Row],[Column1]],mapping!A:L,12,FALSE),0),IF(W1771&gt;mapping!$N$1,IFERROR(VLOOKUP(Table4[[#This Row],[Column1]],mapping!A:L,12,FALSE),0),0))</f>
        <v>1050</v>
      </c>
      <c r="N1771" s="58">
        <f>Table4[[#This Row],[ سعر اليومية ]]*3%*Table4[[#This Row],[عدد الدورات ]]</f>
        <v>39</v>
      </c>
      <c r="O1771" s="56">
        <f>Table4[[#This Row],[ سعر اليومية ]]*Table4[[#This Row],[عدد الدورات ]]-N1771</f>
        <v>1261</v>
      </c>
      <c r="P1771" s="194"/>
      <c r="Q1771" s="194"/>
      <c r="R1771" s="194"/>
      <c r="S1771" s="58">
        <f>(Table4[[#This Row],[سعر يومية السائق]]*Table4[[#This Row],[عدد الدورات ]])-SUM(Table4[[#This Row],[سلف ]:[خصم ]])+Table4[[#This Row],[اضافي ]]</f>
        <v>1050</v>
      </c>
      <c r="U1771" s="58">
        <f>Table4[[#This Row],[ سعر اليومية ]]*Table4[[#This Row],[عدد الدورات ]]-Table4[[#This Row],[سعر يومية السائق]]*L1771</f>
        <v>250</v>
      </c>
      <c r="V1771" s="58">
        <f>U1771-Table4[[#This Row],[W/H  3%]]</f>
        <v>211</v>
      </c>
      <c r="W1771" s="66" t="str">
        <f>Table4[[#This Row],[اليوم]]&amp;Table4[[#This Row],[الشهر ]]&amp;Table4[[#This Row],[العام]]</f>
        <v>762026</v>
      </c>
      <c r="X1771" s="66" t="s">
        <v>304</v>
      </c>
    </row>
    <row r="1772" spans="1:24" x14ac:dyDescent="0.3">
      <c r="A1772" s="62">
        <v>7</v>
      </c>
      <c r="B1772" s="62">
        <v>6</v>
      </c>
      <c r="C1772" s="62">
        <v>2026</v>
      </c>
      <c r="D1772" s="41" t="str">
        <f t="shared" si="106"/>
        <v>مصطفي الف مسكنالف مسكن 3 ورديةنجمة هليوبوليسالتجمع اتوبيس 28</v>
      </c>
      <c r="E1772" s="4">
        <v>3000</v>
      </c>
      <c r="F1772" s="41" t="str">
        <f>VLOOKUP(E1772,mapping!C:J,2,FALSE)</f>
        <v>مصطفي الف مسكن</v>
      </c>
      <c r="G1772" s="41" t="str">
        <f>IFERROR(VLOOKUP(F1772,mapping!$D$3:$J$200,2,FALSE),0)</f>
        <v>الف مسكن 3 وردية</v>
      </c>
      <c r="H1772" s="41" t="str">
        <f>IFERROR(VLOOKUP(F1772,mapping!$D$3:$J$200,3,FALSE),0)</f>
        <v>نجمة هليوبوليس</v>
      </c>
      <c r="I1772" s="41" t="str">
        <f>IFERROR(VLOOKUP(F1772,mapping!$D$3:$J$200,4,FALSE),0)</f>
        <v xml:space="preserve">التجمع </v>
      </c>
      <c r="J1772" s="41" t="str">
        <f>IFERROR(VLOOKUP(F1772,mapping!$D$3:$J$200,5,FALSE),0)</f>
        <v>اتوبيس 28</v>
      </c>
      <c r="K1772" s="63">
        <f>IF(W1772=mapping!$N$1,IFERROR(VLOOKUP(Table4[[#This Row],[Column1]],mapping!A:L,11,FALSE),0),IF(W1772&gt;mapping!$N$1,IFERROR(VLOOKUP(Table4[[#This Row],[Column1]],mapping!A:L,11,FALSE),0),))</f>
        <v>4297</v>
      </c>
      <c r="L1772" s="139">
        <v>1</v>
      </c>
      <c r="M1772" s="60">
        <f>IF(W1772=mapping!$N$1,IFERROR(VLOOKUP(Table4[[#This Row],[Column1]],mapping!A:L,12,FALSE),0),IF(W1772&gt;mapping!$N$1,IFERROR(VLOOKUP(Table4[[#This Row],[Column1]],mapping!A:L,12,FALSE),0),0))</f>
        <v>3800</v>
      </c>
      <c r="N1772" s="58">
        <f>Table4[[#This Row],[ سعر اليومية ]]*3%*Table4[[#This Row],[عدد الدورات ]]</f>
        <v>128.91</v>
      </c>
      <c r="O1772" s="56">
        <f>Table4[[#This Row],[ سعر اليومية ]]*Table4[[#This Row],[عدد الدورات ]]-N1772</f>
        <v>4168.09</v>
      </c>
      <c r="P1772" s="194"/>
      <c r="Q1772" s="194"/>
      <c r="R1772" s="194"/>
      <c r="S1772" s="58">
        <f>(Table4[[#This Row],[سعر يومية السائق]]*Table4[[#This Row],[عدد الدورات ]])-SUM(Table4[[#This Row],[سلف ]:[خصم ]])+Table4[[#This Row],[اضافي ]]</f>
        <v>3800</v>
      </c>
      <c r="U1772" s="58">
        <f>Table4[[#This Row],[ سعر اليومية ]]*Table4[[#This Row],[عدد الدورات ]]-Table4[[#This Row],[سعر يومية السائق]]*L1772</f>
        <v>497</v>
      </c>
      <c r="V1772" s="58">
        <f>U1772-Table4[[#This Row],[W/H  3%]]</f>
        <v>368.09000000000003</v>
      </c>
      <c r="W1772" s="66" t="str">
        <f>Table4[[#This Row],[اليوم]]&amp;Table4[[#This Row],[الشهر ]]&amp;Table4[[#This Row],[العام]]</f>
        <v>762026</v>
      </c>
      <c r="X1772" s="66" t="s">
        <v>304</v>
      </c>
    </row>
    <row r="1773" spans="1:24" x14ac:dyDescent="0.3">
      <c r="A1773" s="62">
        <v>7</v>
      </c>
      <c r="B1773" s="62">
        <v>6</v>
      </c>
      <c r="C1773" s="62">
        <v>2026</v>
      </c>
      <c r="D1773" s="41" t="str">
        <f t="shared" si="106"/>
        <v>ممدوح كيلاني1قليوب 3 وردية نجمة هليوبوليسالتجمع اتوبيس 28</v>
      </c>
      <c r="E1773" s="4">
        <v>3002</v>
      </c>
      <c r="F1773" s="41" t="str">
        <f>VLOOKUP(E1773,mapping!C:J,2,FALSE)</f>
        <v>ممدوح كيلاني1</v>
      </c>
      <c r="G1773" s="41" t="str">
        <f>IFERROR(VLOOKUP(F1773,mapping!$D$3:$J$200,2,FALSE),0)</f>
        <v xml:space="preserve">قليوب 3 وردية </v>
      </c>
      <c r="H1773" s="41" t="str">
        <f>IFERROR(VLOOKUP(F1773,mapping!$D$3:$J$200,3,FALSE),0)</f>
        <v>نجمة هليوبوليس</v>
      </c>
      <c r="I1773" s="41" t="str">
        <f>IFERROR(VLOOKUP(F1773,mapping!$D$3:$J$200,4,FALSE),0)</f>
        <v xml:space="preserve">التجمع </v>
      </c>
      <c r="J1773" s="41" t="str">
        <f>IFERROR(VLOOKUP(F1773,mapping!$D$3:$J$200,5,FALSE),0)</f>
        <v>اتوبيس 28</v>
      </c>
      <c r="K1773" s="63">
        <f>IF(W1773=mapping!$N$1,IFERROR(VLOOKUP(Table4[[#This Row],[Column1]],mapping!A:L,11,FALSE),0),IF(W1773&gt;mapping!$N$1,IFERROR(VLOOKUP(Table4[[#This Row],[Column1]],mapping!A:L,11,FALSE),0),))</f>
        <v>4297</v>
      </c>
      <c r="L1773" s="139">
        <v>1</v>
      </c>
      <c r="M1773" s="60">
        <f>IF(W1773=mapping!$N$1,IFERROR(VLOOKUP(Table4[[#This Row],[Column1]],mapping!A:L,12,FALSE),0),IF(W1773&gt;mapping!$N$1,IFERROR(VLOOKUP(Table4[[#This Row],[Column1]],mapping!A:L,12,FALSE),0),0))</f>
        <v>3900</v>
      </c>
      <c r="N1773" s="58">
        <f>Table4[[#This Row],[ سعر اليومية ]]*3%*Table4[[#This Row],[عدد الدورات ]]</f>
        <v>128.91</v>
      </c>
      <c r="O1773" s="56">
        <f>Table4[[#This Row],[ سعر اليومية ]]*Table4[[#This Row],[عدد الدورات ]]-N1773</f>
        <v>4168.09</v>
      </c>
      <c r="P1773" s="194"/>
      <c r="Q1773" s="194"/>
      <c r="R1773" s="194"/>
      <c r="S1773" s="58">
        <f>(Table4[[#This Row],[سعر يومية السائق]]*Table4[[#This Row],[عدد الدورات ]])-SUM(Table4[[#This Row],[سلف ]:[خصم ]])+Table4[[#This Row],[اضافي ]]</f>
        <v>3900</v>
      </c>
      <c r="U1773" s="58">
        <f>Table4[[#This Row],[ سعر اليومية ]]*Table4[[#This Row],[عدد الدورات ]]-Table4[[#This Row],[سعر يومية السائق]]*L1773</f>
        <v>397</v>
      </c>
      <c r="V1773" s="58">
        <f>U1773-Table4[[#This Row],[W/H  3%]]</f>
        <v>268.09000000000003</v>
      </c>
      <c r="W1773" s="66" t="str">
        <f>Table4[[#This Row],[اليوم]]&amp;Table4[[#This Row],[الشهر ]]&amp;Table4[[#This Row],[العام]]</f>
        <v>762026</v>
      </c>
      <c r="X1773" s="66" t="s">
        <v>304</v>
      </c>
    </row>
    <row r="1774" spans="1:24" x14ac:dyDescent="0.3">
      <c r="A1774" s="62">
        <v>7</v>
      </c>
      <c r="B1774" s="62">
        <v>6</v>
      </c>
      <c r="C1774" s="62">
        <v>2026</v>
      </c>
      <c r="D1774" s="41" t="str">
        <f t="shared" si="106"/>
        <v>ممدوح كيلاني3المنيب 3وردية نجمة هليوبوليسالتجمع ميكروباص</v>
      </c>
      <c r="E1774" s="4">
        <v>3004</v>
      </c>
      <c r="F1774" s="41" t="str">
        <f>VLOOKUP(E1774,mapping!C:J,2,FALSE)</f>
        <v>ممدوح كيلاني3</v>
      </c>
      <c r="G1774" s="41" t="str">
        <f>IFERROR(VLOOKUP(F1774,mapping!$D$3:$J$200,2,FALSE),0)</f>
        <v xml:space="preserve">المنيب 3وردية </v>
      </c>
      <c r="H1774" s="41" t="str">
        <f>IFERROR(VLOOKUP(F1774,mapping!$D$3:$J$200,3,FALSE),0)</f>
        <v>نجمة هليوبوليس</v>
      </c>
      <c r="I1774" s="41" t="str">
        <f>IFERROR(VLOOKUP(F1774,mapping!$D$3:$J$200,4,FALSE),0)</f>
        <v xml:space="preserve">التجمع </v>
      </c>
      <c r="J1774" s="41" t="str">
        <f>IFERROR(VLOOKUP(F1774,mapping!$D$3:$J$200,5,FALSE),0)</f>
        <v>ميكروباص</v>
      </c>
      <c r="K1774" s="63">
        <f>IF(W1774=mapping!$N$1,IFERROR(VLOOKUP(Table4[[#This Row],[Column1]],mapping!A:L,11,FALSE),0),IF(W1774&gt;mapping!$N$1,IFERROR(VLOOKUP(Table4[[#This Row],[Column1]],mapping!A:L,11,FALSE),0),))</f>
        <v>3600</v>
      </c>
      <c r="L1774" s="139">
        <v>1</v>
      </c>
      <c r="M1774" s="60">
        <f>IF(W1774=mapping!$N$1,IFERROR(VLOOKUP(Table4[[#This Row],[Column1]],mapping!A:L,12,FALSE),0),IF(W1774&gt;mapping!$N$1,IFERROR(VLOOKUP(Table4[[#This Row],[Column1]],mapping!A:L,12,FALSE),0),0))</f>
        <v>2700</v>
      </c>
      <c r="N1774" s="58">
        <f>Table4[[#This Row],[ سعر اليومية ]]*3%*Table4[[#This Row],[عدد الدورات ]]</f>
        <v>108</v>
      </c>
      <c r="O1774" s="56">
        <f>Table4[[#This Row],[ سعر اليومية ]]*Table4[[#This Row],[عدد الدورات ]]-N1774</f>
        <v>3492</v>
      </c>
      <c r="P1774" s="194"/>
      <c r="Q1774" s="194"/>
      <c r="R1774" s="194"/>
      <c r="S1774" s="58">
        <f>(Table4[[#This Row],[سعر يومية السائق]]*Table4[[#This Row],[عدد الدورات ]])-SUM(Table4[[#This Row],[سلف ]:[خصم ]])+Table4[[#This Row],[اضافي ]]</f>
        <v>2700</v>
      </c>
      <c r="U1774" s="58">
        <f>Table4[[#This Row],[ سعر اليومية ]]*Table4[[#This Row],[عدد الدورات ]]-Table4[[#This Row],[سعر يومية السائق]]*L1774</f>
        <v>900</v>
      </c>
      <c r="V1774" s="58">
        <f>U1774-Table4[[#This Row],[W/H  3%]]</f>
        <v>792</v>
      </c>
      <c r="W1774" s="66" t="str">
        <f>Table4[[#This Row],[اليوم]]&amp;Table4[[#This Row],[الشهر ]]&amp;Table4[[#This Row],[العام]]</f>
        <v>762026</v>
      </c>
      <c r="X1774" s="66" t="s">
        <v>304</v>
      </c>
    </row>
    <row r="1775" spans="1:24" x14ac:dyDescent="0.3">
      <c r="A1775" s="62">
        <v>7</v>
      </c>
      <c r="B1775" s="62">
        <v>6</v>
      </c>
      <c r="C1775" s="62">
        <v>2026</v>
      </c>
      <c r="D1775" s="41" t="str">
        <f t="shared" si="106"/>
        <v>بكرقليوب 1 ورديةنجمة هليوبوليسالتجمع ميكروباص</v>
      </c>
      <c r="E1775" s="4">
        <v>3005</v>
      </c>
      <c r="F1775" s="41" t="str">
        <f>VLOOKUP(E1775,mapping!C:J,2,FALSE)</f>
        <v>بكر</v>
      </c>
      <c r="G1775" s="41" t="str">
        <f>IFERROR(VLOOKUP(F1775,mapping!$D$3:$J$200,2,FALSE),0)</f>
        <v>قليوب 1 وردية</v>
      </c>
      <c r="H1775" s="41" t="str">
        <f>IFERROR(VLOOKUP(F1775,mapping!$D$3:$J$200,3,FALSE),0)</f>
        <v>نجمة هليوبوليس</v>
      </c>
      <c r="I1775" s="41" t="str">
        <f>IFERROR(VLOOKUP(F1775,mapping!$D$3:$J$200,4,FALSE),0)</f>
        <v xml:space="preserve">التجمع </v>
      </c>
      <c r="J1775" s="41" t="str">
        <f>IFERROR(VLOOKUP(F1775,mapping!$D$3:$J$200,5,FALSE),0)</f>
        <v>ميكروباص</v>
      </c>
      <c r="K1775" s="63">
        <f>IF(W1775=mapping!$N$1,IFERROR(VLOOKUP(Table4[[#This Row],[Column1]],mapping!A:L,11,FALSE),0),IF(W1775&gt;mapping!$N$1,IFERROR(VLOOKUP(Table4[[#This Row],[Column1]],mapping!A:L,11,FALSE),0),))</f>
        <v>1400</v>
      </c>
      <c r="L1775" s="139">
        <v>1</v>
      </c>
      <c r="M1775" s="60">
        <f>IF(W1775=mapping!$N$1,IFERROR(VLOOKUP(Table4[[#This Row],[Column1]],mapping!A:L,12,FALSE),0),IF(W1775&gt;mapping!$N$1,IFERROR(VLOOKUP(Table4[[#This Row],[Column1]],mapping!A:L,12,FALSE),0),0))</f>
        <v>1200</v>
      </c>
      <c r="N1775" s="58">
        <f>Table4[[#This Row],[ سعر اليومية ]]*3%*Table4[[#This Row],[عدد الدورات ]]</f>
        <v>42</v>
      </c>
      <c r="O1775" s="56">
        <f>Table4[[#This Row],[ سعر اليومية ]]*Table4[[#This Row],[عدد الدورات ]]-N1775</f>
        <v>1358</v>
      </c>
      <c r="P1775" s="194"/>
      <c r="Q1775" s="194"/>
      <c r="R1775" s="194"/>
      <c r="S1775" s="58">
        <f>(Table4[[#This Row],[سعر يومية السائق]]*Table4[[#This Row],[عدد الدورات ]])-SUM(Table4[[#This Row],[سلف ]:[خصم ]])+Table4[[#This Row],[اضافي ]]</f>
        <v>1200</v>
      </c>
      <c r="U1775" s="58">
        <f>Table4[[#This Row],[ سعر اليومية ]]*Table4[[#This Row],[عدد الدورات ]]-Table4[[#This Row],[سعر يومية السائق]]*L1775</f>
        <v>200</v>
      </c>
      <c r="V1775" s="58">
        <f>U1775-Table4[[#This Row],[W/H  3%]]</f>
        <v>158</v>
      </c>
      <c r="W1775" s="66" t="str">
        <f>Table4[[#This Row],[اليوم]]&amp;Table4[[#This Row],[الشهر ]]&amp;Table4[[#This Row],[العام]]</f>
        <v>762026</v>
      </c>
      <c r="X1775" s="66" t="s">
        <v>304</v>
      </c>
    </row>
    <row r="1776" spans="1:24" x14ac:dyDescent="0.3">
      <c r="A1776" s="62">
        <v>7</v>
      </c>
      <c r="B1776" s="62">
        <v>6</v>
      </c>
      <c r="C1776" s="62">
        <v>2026</v>
      </c>
      <c r="D1776" s="41" t="str">
        <f t="shared" si="106"/>
        <v xml:space="preserve">رجب سلامة 1المرج لوجستيكااكتوبر هاي اس </v>
      </c>
      <c r="E1776" s="4">
        <v>4000</v>
      </c>
      <c r="F1776" s="41" t="str">
        <f>VLOOKUP(E1776,mapping!C:J,2,FALSE)</f>
        <v>رجب سلامة 1</v>
      </c>
      <c r="G1776" s="41" t="str">
        <f>IFERROR(VLOOKUP(F1776,mapping!$D$3:$J$200,2,FALSE),0)</f>
        <v xml:space="preserve">المرج </v>
      </c>
      <c r="H1776" s="41" t="str">
        <f>IFERROR(VLOOKUP(F1776,mapping!$D$3:$J$200,3,FALSE),0)</f>
        <v>لوجستيكا</v>
      </c>
      <c r="I1776" s="41" t="str">
        <f>IFERROR(VLOOKUP(F1776,mapping!$D$3:$J$200,4,FALSE),0)</f>
        <v xml:space="preserve">اكتوبر </v>
      </c>
      <c r="J1776" s="41" t="str">
        <f>IFERROR(VLOOKUP(F1776,mapping!$D$3:$J$200,5,FALSE),0)</f>
        <v xml:space="preserve">هاي اس </v>
      </c>
      <c r="K1776" s="63">
        <f>IF(W1776=mapping!$N$1,IFERROR(VLOOKUP(Table4[[#This Row],[Column1]],mapping!A:L,11,FALSE),0),IF(W1776&gt;mapping!$N$1,IFERROR(VLOOKUP(Table4[[#This Row],[Column1]],mapping!A:L,11,FALSE),0),))</f>
        <v>2195</v>
      </c>
      <c r="L1776" s="139">
        <v>1</v>
      </c>
      <c r="M1776" s="60">
        <f>IF(W1776=mapping!$N$1,IFERROR(VLOOKUP(Table4[[#This Row],[Column1]],mapping!A:L,12,FALSE),0),IF(W1776&gt;mapping!$N$1,IFERROR(VLOOKUP(Table4[[#This Row],[Column1]],mapping!A:L,12,FALSE),0),0))</f>
        <v>2000</v>
      </c>
      <c r="N1776" s="58">
        <f>Table4[[#This Row],[ سعر اليومية ]]*3%*Table4[[#This Row],[عدد الدورات ]]</f>
        <v>65.849999999999994</v>
      </c>
      <c r="O1776" s="56">
        <f>Table4[[#This Row],[ سعر اليومية ]]*Table4[[#This Row],[عدد الدورات ]]-N1776</f>
        <v>2129.15</v>
      </c>
      <c r="P1776" s="194"/>
      <c r="Q1776" s="194"/>
      <c r="R1776" s="194"/>
      <c r="S1776" s="58">
        <f>(Table4[[#This Row],[سعر يومية السائق]]*Table4[[#This Row],[عدد الدورات ]])-SUM(Table4[[#This Row],[سلف ]:[خصم ]])+Table4[[#This Row],[اضافي ]]</f>
        <v>2000</v>
      </c>
      <c r="U1776" s="58">
        <f>Table4[[#This Row],[ سعر اليومية ]]*Table4[[#This Row],[عدد الدورات ]]-Table4[[#This Row],[سعر يومية السائق]]*L1776</f>
        <v>195</v>
      </c>
      <c r="V1776" s="58">
        <f>U1776-Table4[[#This Row],[W/H  3%]]</f>
        <v>129.15</v>
      </c>
      <c r="W1776" s="66" t="str">
        <f>Table4[[#This Row],[اليوم]]&amp;Table4[[#This Row],[الشهر ]]&amp;Table4[[#This Row],[العام]]</f>
        <v>762026</v>
      </c>
      <c r="X1776" s="66" t="s">
        <v>304</v>
      </c>
    </row>
    <row r="1777" spans="1:24" x14ac:dyDescent="0.3">
      <c r="A1777" s="62">
        <v>7</v>
      </c>
      <c r="B1777" s="62">
        <v>6</v>
      </c>
      <c r="C1777" s="62">
        <v>2026</v>
      </c>
      <c r="D1777" s="41" t="str">
        <f t="shared" si="106"/>
        <v xml:space="preserve">رجب سلامة 2 نكلا حضورلوجستيكااكتوبر هاي اس </v>
      </c>
      <c r="E1777" s="4">
        <v>4004</v>
      </c>
      <c r="F1777" s="41" t="str">
        <f>VLOOKUP(E1777,mapping!C:J,2,FALSE)</f>
        <v xml:space="preserve">رجب سلامة 2 </v>
      </c>
      <c r="G1777" s="41" t="str">
        <f>IFERROR(VLOOKUP(F1777,mapping!$D$3:$J$200,2,FALSE),0)</f>
        <v>نكلا حضور</v>
      </c>
      <c r="H1777" s="41" t="str">
        <f>IFERROR(VLOOKUP(F1777,mapping!$D$3:$J$200,3,FALSE),0)</f>
        <v>لوجستيكا</v>
      </c>
      <c r="I1777" s="41" t="str">
        <f>IFERROR(VLOOKUP(F1777,mapping!$D$3:$J$200,4,FALSE),0)</f>
        <v xml:space="preserve">اكتوبر </v>
      </c>
      <c r="J1777" s="41" t="str">
        <f>IFERROR(VLOOKUP(F1777,mapping!$D$3:$J$200,5,FALSE),0)</f>
        <v xml:space="preserve">هاي اس </v>
      </c>
      <c r="K1777" s="63">
        <f>IF(W1777=mapping!$N$1,IFERROR(VLOOKUP(Table4[[#This Row],[Column1]],mapping!A:L,11,FALSE),0),IF(W1777&gt;mapping!$N$1,IFERROR(VLOOKUP(Table4[[#This Row],[Column1]],mapping!A:L,11,FALSE),0),))</f>
        <v>1024</v>
      </c>
      <c r="L1777" s="139">
        <v>1</v>
      </c>
      <c r="M1777" s="60">
        <f>IF(W1777=mapping!$N$1,IFERROR(VLOOKUP(Table4[[#This Row],[Column1]],mapping!A:L,12,FALSE),0),IF(W1777&gt;mapping!$N$1,IFERROR(VLOOKUP(Table4[[#This Row],[Column1]],mapping!A:L,12,FALSE),0),0))</f>
        <v>1000</v>
      </c>
      <c r="N1777" s="58">
        <f>Table4[[#This Row],[ سعر اليومية ]]*3%*Table4[[#This Row],[عدد الدورات ]]</f>
        <v>30.72</v>
      </c>
      <c r="O1777" s="56">
        <f>Table4[[#This Row],[ سعر اليومية ]]*Table4[[#This Row],[عدد الدورات ]]-N1777</f>
        <v>993.28</v>
      </c>
      <c r="P1777" s="194"/>
      <c r="Q1777" s="194"/>
      <c r="R1777" s="194"/>
      <c r="S1777" s="58">
        <f>(Table4[[#This Row],[سعر يومية السائق]]*Table4[[#This Row],[عدد الدورات ]])-SUM(Table4[[#This Row],[سلف ]:[خصم ]])+Table4[[#This Row],[اضافي ]]</f>
        <v>1000</v>
      </c>
      <c r="U1777" s="58">
        <f>Table4[[#This Row],[ سعر اليومية ]]*Table4[[#This Row],[عدد الدورات ]]-Table4[[#This Row],[سعر يومية السائق]]*L1777</f>
        <v>24</v>
      </c>
      <c r="V1777" s="58">
        <f>U1777-Table4[[#This Row],[W/H  3%]]</f>
        <v>-6.7199999999999989</v>
      </c>
      <c r="W1777" s="66" t="str">
        <f>Table4[[#This Row],[اليوم]]&amp;Table4[[#This Row],[الشهر ]]&amp;Table4[[#This Row],[العام]]</f>
        <v>762026</v>
      </c>
      <c r="X1777" s="66" t="s">
        <v>304</v>
      </c>
    </row>
    <row r="1778" spans="1:24" x14ac:dyDescent="0.3">
      <c r="A1778" s="62">
        <v>7</v>
      </c>
      <c r="B1778" s="62">
        <v>6</v>
      </c>
      <c r="C1778" s="62">
        <v>2026</v>
      </c>
      <c r="D1778" s="41" t="str">
        <f t="shared" si="106"/>
        <v xml:space="preserve">احمد السيدالمنيب 3وردية لوجستيكااكتوبر هاي اس </v>
      </c>
      <c r="E1778" s="4">
        <v>4001</v>
      </c>
      <c r="F1778" s="41" t="str">
        <f>VLOOKUP(E1778,mapping!C:J,2,FALSE)</f>
        <v>احمد السيد</v>
      </c>
      <c r="G1778" s="41" t="str">
        <f>IFERROR(VLOOKUP(F1778,mapping!$D$3:$J$200,2,FALSE),0)</f>
        <v xml:space="preserve">المنيب 3وردية </v>
      </c>
      <c r="H1778" s="41" t="str">
        <f>IFERROR(VLOOKUP(F1778,mapping!$D$3:$J$200,3,FALSE),0)</f>
        <v>لوجستيكا</v>
      </c>
      <c r="I1778" s="41" t="str">
        <f>IFERROR(VLOOKUP(F1778,mapping!$D$3:$J$200,4,FALSE),0)</f>
        <v xml:space="preserve">اكتوبر </v>
      </c>
      <c r="J1778" s="41" t="str">
        <f>IFERROR(VLOOKUP(F1778,mapping!$D$3:$J$200,5,FALSE),0)</f>
        <v xml:space="preserve">هاي اس </v>
      </c>
      <c r="K1778" s="63">
        <f>IF(W1778=mapping!$N$1,IFERROR(VLOOKUP(Table4[[#This Row],[Column1]],mapping!A:L,11,FALSE),0),IF(W1778&gt;mapping!$N$1,IFERROR(VLOOKUP(Table4[[#This Row],[Column1]],mapping!A:L,11,FALSE),0),))</f>
        <v>4831</v>
      </c>
      <c r="L1778" s="139">
        <v>1</v>
      </c>
      <c r="M1778" s="60">
        <f>IF(W1778=mapping!$N$1,IFERROR(VLOOKUP(Table4[[#This Row],[Column1]],mapping!A:L,12,FALSE),0),IF(W1778&gt;mapping!$N$1,IFERROR(VLOOKUP(Table4[[#This Row],[Column1]],mapping!A:L,12,FALSE),0),0))</f>
        <v>4000</v>
      </c>
      <c r="N1778" s="58">
        <f>Table4[[#This Row],[ سعر اليومية ]]*3%*Table4[[#This Row],[عدد الدورات ]]</f>
        <v>144.93</v>
      </c>
      <c r="O1778" s="56">
        <f>Table4[[#This Row],[ سعر اليومية ]]*Table4[[#This Row],[عدد الدورات ]]-N1778</f>
        <v>4686.07</v>
      </c>
      <c r="P1778" s="194"/>
      <c r="Q1778" s="194"/>
      <c r="R1778" s="194"/>
      <c r="S1778" s="58">
        <f>(Table4[[#This Row],[سعر يومية السائق]]*Table4[[#This Row],[عدد الدورات ]])-SUM(Table4[[#This Row],[سلف ]:[خصم ]])+Table4[[#This Row],[اضافي ]]</f>
        <v>4000</v>
      </c>
      <c r="U1778" s="58">
        <f>Table4[[#This Row],[ سعر اليومية ]]*Table4[[#This Row],[عدد الدورات ]]-Table4[[#This Row],[سعر يومية السائق]]*L1778</f>
        <v>831</v>
      </c>
      <c r="V1778" s="58">
        <f>U1778-Table4[[#This Row],[W/H  3%]]</f>
        <v>686.06999999999994</v>
      </c>
      <c r="W1778" s="66" t="str">
        <f>Table4[[#This Row],[اليوم]]&amp;Table4[[#This Row],[الشهر ]]&amp;Table4[[#This Row],[العام]]</f>
        <v>762026</v>
      </c>
      <c r="X1778" s="66" t="s">
        <v>304</v>
      </c>
    </row>
    <row r="1779" spans="1:24" x14ac:dyDescent="0.3">
      <c r="A1779" s="62">
        <v>7</v>
      </c>
      <c r="B1779" s="62">
        <v>6</v>
      </c>
      <c r="C1779" s="62">
        <v>2026</v>
      </c>
      <c r="D1779" s="41" t="str">
        <f t="shared" si="106"/>
        <v xml:space="preserve">حسام سعيد1القناطر 3 ورديةلوجستيكااكتوبر هاي اس </v>
      </c>
      <c r="E1779" s="4">
        <v>4002</v>
      </c>
      <c r="F1779" s="41" t="str">
        <f>VLOOKUP(E1779,mapping!C:J,2,FALSE)</f>
        <v>حسام سعيد1</v>
      </c>
      <c r="G1779" s="41" t="str">
        <f>IFERROR(VLOOKUP(F1779,mapping!$D$3:$J$200,2,FALSE),0)</f>
        <v>القناطر 3 وردية</v>
      </c>
      <c r="H1779" s="41" t="str">
        <f>IFERROR(VLOOKUP(F1779,mapping!$D$3:$J$200,3,FALSE),0)</f>
        <v>لوجستيكا</v>
      </c>
      <c r="I1779" s="41" t="str">
        <f>IFERROR(VLOOKUP(F1779,mapping!$D$3:$J$200,4,FALSE),0)</f>
        <v xml:space="preserve">اكتوبر </v>
      </c>
      <c r="J1779" s="41" t="str">
        <f>IFERROR(VLOOKUP(F1779,mapping!$D$3:$J$200,5,FALSE),0)</f>
        <v xml:space="preserve">هاي اس </v>
      </c>
      <c r="K1779" s="63">
        <f>IF(W1779=mapping!$N$1,IFERROR(VLOOKUP(Table4[[#This Row],[Column1]],mapping!A:L,11,FALSE),0),IF(W1779&gt;mapping!$N$1,IFERROR(VLOOKUP(Table4[[#This Row],[Column1]],mapping!A:L,11,FALSE),0),))</f>
        <v>4391</v>
      </c>
      <c r="L1779" s="139">
        <v>1</v>
      </c>
      <c r="M1779" s="60">
        <f>IF(W1779=mapping!$N$1,IFERROR(VLOOKUP(Table4[[#This Row],[Column1]],mapping!A:L,12,FALSE),0),IF(W1779&gt;mapping!$N$1,IFERROR(VLOOKUP(Table4[[#This Row],[Column1]],mapping!A:L,12,FALSE),0),0))</f>
        <v>3400</v>
      </c>
      <c r="N1779" s="58">
        <f>Table4[[#This Row],[ سعر اليومية ]]*3%*Table4[[#This Row],[عدد الدورات ]]</f>
        <v>131.72999999999999</v>
      </c>
      <c r="O1779" s="56">
        <f>Table4[[#This Row],[ سعر اليومية ]]*Table4[[#This Row],[عدد الدورات ]]-N1779</f>
        <v>4259.2700000000004</v>
      </c>
      <c r="P1779" s="194"/>
      <c r="Q1779" s="194"/>
      <c r="R1779" s="194"/>
      <c r="S1779" s="58">
        <f>(Table4[[#This Row],[سعر يومية السائق]]*Table4[[#This Row],[عدد الدورات ]])-SUM(Table4[[#This Row],[سلف ]:[خصم ]])+Table4[[#This Row],[اضافي ]]</f>
        <v>3400</v>
      </c>
      <c r="U1779" s="58">
        <f>Table4[[#This Row],[ سعر اليومية ]]*Table4[[#This Row],[عدد الدورات ]]-Table4[[#This Row],[سعر يومية السائق]]*L1779</f>
        <v>991</v>
      </c>
      <c r="V1779" s="58">
        <f>U1779-Table4[[#This Row],[W/H  3%]]</f>
        <v>859.27</v>
      </c>
      <c r="W1779" s="66" t="str">
        <f>Table4[[#This Row],[اليوم]]&amp;Table4[[#This Row],[الشهر ]]&amp;Table4[[#This Row],[العام]]</f>
        <v>762026</v>
      </c>
      <c r="X1779" s="66" t="s">
        <v>304</v>
      </c>
    </row>
    <row r="1780" spans="1:24" x14ac:dyDescent="0.3">
      <c r="A1780" s="62">
        <v>7</v>
      </c>
      <c r="B1780" s="62">
        <v>6</v>
      </c>
      <c r="C1780" s="62">
        <v>2026</v>
      </c>
      <c r="D1780" s="41" t="str">
        <f t="shared" ref="D1780:D1844" si="107">F1780&amp;G1780&amp;H1780&amp;I1780&amp;J1780</f>
        <v xml:space="preserve">حسام سعيد 2نكلا انصرافلوجستيكااكتوبر هاي اس </v>
      </c>
      <c r="E1780" s="4">
        <v>4003</v>
      </c>
      <c r="F1780" s="41" t="str">
        <f>VLOOKUP(E1780,mapping!C:J,2,FALSE)</f>
        <v>حسام سعيد 2</v>
      </c>
      <c r="G1780" s="41" t="str">
        <f>IFERROR(VLOOKUP(F1780,mapping!$D$3:$J$200,2,FALSE),0)</f>
        <v>نكلا انصراف</v>
      </c>
      <c r="H1780" s="41" t="str">
        <f>IFERROR(VLOOKUP(F1780,mapping!$D$3:$J$200,3,FALSE),0)</f>
        <v>لوجستيكا</v>
      </c>
      <c r="I1780" s="41" t="str">
        <f>IFERROR(VLOOKUP(F1780,mapping!$D$3:$J$200,4,FALSE),0)</f>
        <v xml:space="preserve">اكتوبر </v>
      </c>
      <c r="J1780" s="41" t="str">
        <f>IFERROR(VLOOKUP(F1780,mapping!$D$3:$J$200,5,FALSE),0)</f>
        <v xml:space="preserve">هاي اس </v>
      </c>
      <c r="K1780" s="63">
        <f>IF(W1780=mapping!$N$1,IFERROR(VLOOKUP(Table4[[#This Row],[Column1]],mapping!A:L,11,FALSE),0),IF(W1780&gt;mapping!$N$1,IFERROR(VLOOKUP(Table4[[#This Row],[Column1]],mapping!A:L,11,FALSE),0),))</f>
        <v>1024</v>
      </c>
      <c r="L1780" s="139">
        <v>1</v>
      </c>
      <c r="M1780" s="60">
        <f>IF(W1780=mapping!$N$1,IFERROR(VLOOKUP(Table4[[#This Row],[Column1]],mapping!A:L,12,FALSE),0),IF(W1780&gt;mapping!$N$1,IFERROR(VLOOKUP(Table4[[#This Row],[Column1]],mapping!A:L,12,FALSE),0),0))</f>
        <v>900</v>
      </c>
      <c r="N1780" s="58">
        <f>Table4[[#This Row],[ سعر اليومية ]]*3%*Table4[[#This Row],[عدد الدورات ]]</f>
        <v>30.72</v>
      </c>
      <c r="O1780" s="56">
        <f>Table4[[#This Row],[ سعر اليومية ]]*Table4[[#This Row],[عدد الدورات ]]-N1780</f>
        <v>993.28</v>
      </c>
      <c r="P1780" s="194"/>
      <c r="Q1780" s="194"/>
      <c r="R1780" s="194"/>
      <c r="S1780" s="58">
        <f>(Table4[[#This Row],[سعر يومية السائق]]*Table4[[#This Row],[عدد الدورات ]])-SUM(Table4[[#This Row],[سلف ]:[خصم ]])+Table4[[#This Row],[اضافي ]]</f>
        <v>900</v>
      </c>
      <c r="U1780" s="58">
        <f>Table4[[#This Row],[ سعر اليومية ]]*Table4[[#This Row],[عدد الدورات ]]-Table4[[#This Row],[سعر يومية السائق]]*L1780</f>
        <v>124</v>
      </c>
      <c r="V1780" s="58">
        <f>U1780-Table4[[#This Row],[W/H  3%]]</f>
        <v>93.28</v>
      </c>
      <c r="W1780" s="66" t="str">
        <f>Table4[[#This Row],[اليوم]]&amp;Table4[[#This Row],[الشهر ]]&amp;Table4[[#This Row],[العام]]</f>
        <v>762026</v>
      </c>
      <c r="X1780" s="66" t="s">
        <v>304</v>
      </c>
    </row>
    <row r="1781" spans="1:24" x14ac:dyDescent="0.3">
      <c r="A1781" s="62">
        <v>7</v>
      </c>
      <c r="B1781" s="62">
        <v>6</v>
      </c>
      <c r="C1781" s="62">
        <v>2026</v>
      </c>
      <c r="D1781" s="41" t="str">
        <f t="shared" si="107"/>
        <v xml:space="preserve">محمد رضا المنوفية لوجستيكااكتوبر هاي اس </v>
      </c>
      <c r="E1781" s="4">
        <v>4006</v>
      </c>
      <c r="F1781" s="41" t="str">
        <f>VLOOKUP(E1781,mapping!C:J,2,FALSE)</f>
        <v xml:space="preserve">محمد رضا </v>
      </c>
      <c r="G1781" s="41" t="str">
        <f>IFERROR(VLOOKUP(F1781,mapping!$D$3:$J$200,2,FALSE),0)</f>
        <v xml:space="preserve">المنوفية </v>
      </c>
      <c r="H1781" s="41" t="str">
        <f>IFERROR(VLOOKUP(F1781,mapping!$D$3:$J$200,3,FALSE),0)</f>
        <v>لوجستيكا</v>
      </c>
      <c r="I1781" s="41" t="str">
        <f>IFERROR(VLOOKUP(F1781,mapping!$D$3:$J$200,4,FALSE),0)</f>
        <v xml:space="preserve">اكتوبر </v>
      </c>
      <c r="J1781" s="41" t="str">
        <f>IFERROR(VLOOKUP(F1781,mapping!$D$3:$J$200,5,FALSE),0)</f>
        <v xml:space="preserve">هاي اس </v>
      </c>
      <c r="K1781" s="63">
        <f>IF(W1781=mapping!$N$1,IFERROR(VLOOKUP(Table4[[#This Row],[Column1]],mapping!A:L,11,FALSE),0),IF(W1781&gt;mapping!$N$1,IFERROR(VLOOKUP(Table4[[#This Row],[Column1]],mapping!A:L,11,FALSE),0),))</f>
        <v>2634</v>
      </c>
      <c r="L1781" s="139">
        <v>1</v>
      </c>
      <c r="M1781" s="60">
        <f>IF(W1781=mapping!$N$1,IFERROR(VLOOKUP(Table4[[#This Row],[Column1]],mapping!A:L,12,FALSE),0),IF(W1781&gt;mapping!$N$1,IFERROR(VLOOKUP(Table4[[#This Row],[Column1]],mapping!A:L,12,FALSE),0),0))</f>
        <v>2150</v>
      </c>
      <c r="N1781" s="58">
        <f>Table4[[#This Row],[ سعر اليومية ]]*3%*Table4[[#This Row],[عدد الدورات ]]</f>
        <v>79.02</v>
      </c>
      <c r="O1781" s="56">
        <f>Table4[[#This Row],[ سعر اليومية ]]*Table4[[#This Row],[عدد الدورات ]]-N1781</f>
        <v>2554.98</v>
      </c>
      <c r="P1781" s="194"/>
      <c r="Q1781" s="194"/>
      <c r="R1781" s="194"/>
      <c r="S1781" s="58">
        <f>(Table4[[#This Row],[سعر يومية السائق]]*Table4[[#This Row],[عدد الدورات ]])-SUM(Table4[[#This Row],[سلف ]:[خصم ]])+Table4[[#This Row],[اضافي ]]</f>
        <v>2150</v>
      </c>
      <c r="U1781" s="58">
        <f>Table4[[#This Row],[ سعر اليومية ]]*Table4[[#This Row],[عدد الدورات ]]-Table4[[#This Row],[سعر يومية السائق]]*L1781</f>
        <v>484</v>
      </c>
      <c r="V1781" s="58">
        <f>U1781-Table4[[#This Row],[W/H  3%]]</f>
        <v>404.98</v>
      </c>
      <c r="W1781" s="66" t="str">
        <f>Table4[[#This Row],[اليوم]]&amp;Table4[[#This Row],[الشهر ]]&amp;Table4[[#This Row],[العام]]</f>
        <v>762026</v>
      </c>
      <c r="X1781" s="66" t="s">
        <v>304</v>
      </c>
    </row>
    <row r="1782" spans="1:24" x14ac:dyDescent="0.3">
      <c r="A1782" s="62">
        <v>7</v>
      </c>
      <c r="B1782" s="62">
        <v>6</v>
      </c>
      <c r="C1782" s="62">
        <v>2026</v>
      </c>
      <c r="D1782" s="41" t="str">
        <f t="shared" si="107"/>
        <v xml:space="preserve">مصطفي شكيويالجلاتمةلوجستيكااكتوبر كوستر </v>
      </c>
      <c r="E1782" s="4">
        <v>4007</v>
      </c>
      <c r="F1782" s="41" t="str">
        <f>VLOOKUP(E1782,mapping!C:J,2,FALSE)</f>
        <v>مصطفي شكيوي</v>
      </c>
      <c r="G1782" s="41" t="str">
        <f>IFERROR(VLOOKUP(F1782,mapping!$D$3:$J$200,2,FALSE),0)</f>
        <v>الجلاتمة</v>
      </c>
      <c r="H1782" s="41" t="str">
        <f>IFERROR(VLOOKUP(F1782,mapping!$D$3:$J$200,3,FALSE),0)</f>
        <v>لوجستيكا</v>
      </c>
      <c r="I1782" s="41" t="str">
        <f>IFERROR(VLOOKUP(F1782,mapping!$D$3:$J$200,4,FALSE),0)</f>
        <v xml:space="preserve">اكتوبر </v>
      </c>
      <c r="J1782" s="41" t="str">
        <f>IFERROR(VLOOKUP(F1782,mapping!$D$3:$J$200,5,FALSE),0)</f>
        <v xml:space="preserve">كوستر </v>
      </c>
      <c r="K1782" s="63">
        <f>IF(W1782=mapping!$N$1,IFERROR(VLOOKUP(Table4[[#This Row],[Column1]],mapping!A:L,11,FALSE),0),IF(W1782&gt;mapping!$N$1,IFERROR(VLOOKUP(Table4[[#This Row],[Column1]],mapping!A:L,11,FALSE),0),))</f>
        <v>3220</v>
      </c>
      <c r="L1782" s="139">
        <v>1</v>
      </c>
      <c r="M1782" s="60">
        <f>IF(W1782=mapping!$N$1,IFERROR(VLOOKUP(Table4[[#This Row],[Column1]],mapping!A:L,12,FALSE),0),IF(W1782&gt;mapping!$N$1,IFERROR(VLOOKUP(Table4[[#This Row],[Column1]],mapping!A:L,12,FALSE),0),0))</f>
        <v>2750</v>
      </c>
      <c r="N1782" s="58">
        <f>Table4[[#This Row],[ سعر اليومية ]]*3%*Table4[[#This Row],[عدد الدورات ]]</f>
        <v>96.6</v>
      </c>
      <c r="O1782" s="56">
        <f>Table4[[#This Row],[ سعر اليومية ]]*Table4[[#This Row],[عدد الدورات ]]-N1782</f>
        <v>3123.4</v>
      </c>
      <c r="P1782" s="194"/>
      <c r="Q1782" s="194"/>
      <c r="R1782" s="194"/>
      <c r="S1782" s="58">
        <f>(Table4[[#This Row],[سعر يومية السائق]]*Table4[[#This Row],[عدد الدورات ]])-SUM(Table4[[#This Row],[سلف ]:[خصم ]])+Table4[[#This Row],[اضافي ]]</f>
        <v>2750</v>
      </c>
      <c r="U1782" s="58">
        <f>Table4[[#This Row],[ سعر اليومية ]]*Table4[[#This Row],[عدد الدورات ]]-Table4[[#This Row],[سعر يومية السائق]]*L1782</f>
        <v>470</v>
      </c>
      <c r="V1782" s="58">
        <f>U1782-Table4[[#This Row],[W/H  3%]]</f>
        <v>373.4</v>
      </c>
      <c r="W1782" s="66" t="str">
        <f>Table4[[#This Row],[اليوم]]&amp;Table4[[#This Row],[الشهر ]]&amp;Table4[[#This Row],[العام]]</f>
        <v>762026</v>
      </c>
      <c r="X1782" s="66" t="s">
        <v>304</v>
      </c>
    </row>
    <row r="1783" spans="1:24" x14ac:dyDescent="0.3">
      <c r="A1783" s="62">
        <v>7</v>
      </c>
      <c r="B1783" s="62">
        <v>6</v>
      </c>
      <c r="C1783" s="62">
        <v>2026</v>
      </c>
      <c r="D1783" s="41" t="str">
        <f t="shared" si="107"/>
        <v xml:space="preserve">وديع 1الفيوم 1لوجستيكااكتوبر هاي اس </v>
      </c>
      <c r="E1783" s="4">
        <v>4009</v>
      </c>
      <c r="F1783" s="41" t="str">
        <f>VLOOKUP(E1783,mapping!C:J,2,FALSE)</f>
        <v>وديع 1</v>
      </c>
      <c r="G1783" s="41" t="str">
        <f>IFERROR(VLOOKUP(F1783,mapping!$D$3:$J$200,2,FALSE),0)</f>
        <v>الفيوم 1</v>
      </c>
      <c r="H1783" s="41" t="str">
        <f>IFERROR(VLOOKUP(F1783,mapping!$D$3:$J$200,3,FALSE),0)</f>
        <v>لوجستيكا</v>
      </c>
      <c r="I1783" s="41" t="str">
        <f>IFERROR(VLOOKUP(F1783,mapping!$D$3:$J$200,4,FALSE),0)</f>
        <v xml:space="preserve">اكتوبر </v>
      </c>
      <c r="J1783" s="41" t="str">
        <f>IFERROR(VLOOKUP(F1783,mapping!$D$3:$J$200,5,FALSE),0)</f>
        <v xml:space="preserve">هاي اس </v>
      </c>
      <c r="K1783" s="63">
        <f>IF(W1783=mapping!$N$1,IFERROR(VLOOKUP(Table4[[#This Row],[Column1]],mapping!A:L,11,FALSE),0),IF(W1783&gt;mapping!$N$1,IFERROR(VLOOKUP(Table4[[#This Row],[Column1]],mapping!A:L,11,FALSE),0),))</f>
        <v>2662</v>
      </c>
      <c r="L1783" s="139">
        <v>1</v>
      </c>
      <c r="M1783" s="60">
        <f>IF(W1783=mapping!$N$1,IFERROR(VLOOKUP(Table4[[#This Row],[Column1]],mapping!A:L,12,FALSE),0),IF(W1783&gt;mapping!$N$1,IFERROR(VLOOKUP(Table4[[#This Row],[Column1]],mapping!A:L,12,FALSE),0),0))</f>
        <v>2250</v>
      </c>
      <c r="N1783" s="58">
        <f>Table4[[#This Row],[ سعر اليومية ]]*3%*Table4[[#This Row],[عدد الدورات ]]</f>
        <v>79.86</v>
      </c>
      <c r="O1783" s="56">
        <f>Table4[[#This Row],[ سعر اليومية ]]*Table4[[#This Row],[عدد الدورات ]]-N1783</f>
        <v>2582.14</v>
      </c>
      <c r="P1783" s="194"/>
      <c r="Q1783" s="194"/>
      <c r="R1783" s="194"/>
      <c r="S1783" s="58">
        <f>(Table4[[#This Row],[سعر يومية السائق]]*Table4[[#This Row],[عدد الدورات ]])-SUM(Table4[[#This Row],[سلف ]:[خصم ]])+Table4[[#This Row],[اضافي ]]</f>
        <v>2250</v>
      </c>
      <c r="U1783" s="58">
        <f>Table4[[#This Row],[ سعر اليومية ]]*Table4[[#This Row],[عدد الدورات ]]-Table4[[#This Row],[سعر يومية السائق]]*L1783</f>
        <v>412</v>
      </c>
      <c r="V1783" s="58">
        <f>U1783-Table4[[#This Row],[W/H  3%]]</f>
        <v>332.14</v>
      </c>
      <c r="W1783" s="66" t="str">
        <f>Table4[[#This Row],[اليوم]]&amp;Table4[[#This Row],[الشهر ]]&amp;Table4[[#This Row],[العام]]</f>
        <v>762026</v>
      </c>
      <c r="X1783" s="66" t="s">
        <v>304</v>
      </c>
    </row>
    <row r="1784" spans="1:24" x14ac:dyDescent="0.3">
      <c r="A1784" s="62">
        <v>7</v>
      </c>
      <c r="B1784" s="62">
        <v>6</v>
      </c>
      <c r="C1784" s="62">
        <v>2026</v>
      </c>
      <c r="D1784" s="41" t="str">
        <f t="shared" si="107"/>
        <v xml:space="preserve">وديع 2الفيوم 2لوجستيكااكتوبر هاي اس </v>
      </c>
      <c r="E1784" s="4">
        <v>4010</v>
      </c>
      <c r="F1784" s="41" t="str">
        <f>VLOOKUP(E1784,mapping!C:J,2,FALSE)</f>
        <v>وديع 2</v>
      </c>
      <c r="G1784" s="41" t="str">
        <f>IFERROR(VLOOKUP(F1784,mapping!$D$3:$J$200,2,FALSE),0)</f>
        <v>الفيوم 2</v>
      </c>
      <c r="H1784" s="41" t="str">
        <f>IFERROR(VLOOKUP(F1784,mapping!$D$3:$J$200,3,FALSE),0)</f>
        <v>لوجستيكا</v>
      </c>
      <c r="I1784" s="41" t="str">
        <f>IFERROR(VLOOKUP(F1784,mapping!$D$3:$J$200,4,FALSE),0)</f>
        <v xml:space="preserve">اكتوبر </v>
      </c>
      <c r="J1784" s="41" t="str">
        <f>IFERROR(VLOOKUP(F1784,mapping!$D$3:$J$200,5,FALSE),0)</f>
        <v xml:space="preserve">هاي اس </v>
      </c>
      <c r="K1784" s="63">
        <f>IF(W1784=mapping!$N$1,IFERROR(VLOOKUP(Table4[[#This Row],[Column1]],mapping!A:L,11,FALSE),0),IF(W1784&gt;mapping!$N$1,IFERROR(VLOOKUP(Table4[[#This Row],[Column1]],mapping!A:L,11,FALSE),0),))</f>
        <v>2662</v>
      </c>
      <c r="L1784" s="139">
        <v>1</v>
      </c>
      <c r="M1784" s="60">
        <f>IF(W1784=mapping!$N$1,IFERROR(VLOOKUP(Table4[[#This Row],[Column1]],mapping!A:L,12,FALSE),0),IF(W1784&gt;mapping!$N$1,IFERROR(VLOOKUP(Table4[[#This Row],[Column1]],mapping!A:L,12,FALSE),0),0))</f>
        <v>2250</v>
      </c>
      <c r="N1784" s="58">
        <f>Table4[[#This Row],[ سعر اليومية ]]*3%*Table4[[#This Row],[عدد الدورات ]]</f>
        <v>79.86</v>
      </c>
      <c r="O1784" s="56">
        <f>Table4[[#This Row],[ سعر اليومية ]]*Table4[[#This Row],[عدد الدورات ]]-N1784</f>
        <v>2582.14</v>
      </c>
      <c r="P1784" s="194"/>
      <c r="Q1784" s="194"/>
      <c r="R1784" s="194"/>
      <c r="S1784" s="58">
        <f>(Table4[[#This Row],[سعر يومية السائق]]*Table4[[#This Row],[عدد الدورات ]])-SUM(Table4[[#This Row],[سلف ]:[خصم ]])+Table4[[#This Row],[اضافي ]]</f>
        <v>2250</v>
      </c>
      <c r="U1784" s="58">
        <f>Table4[[#This Row],[ سعر اليومية ]]*Table4[[#This Row],[عدد الدورات ]]-Table4[[#This Row],[سعر يومية السائق]]*L1784</f>
        <v>412</v>
      </c>
      <c r="V1784" s="58">
        <f>U1784-Table4[[#This Row],[W/H  3%]]</f>
        <v>332.14</v>
      </c>
      <c r="W1784" s="66" t="str">
        <f>Table4[[#This Row],[اليوم]]&amp;Table4[[#This Row],[الشهر ]]&amp;Table4[[#This Row],[العام]]</f>
        <v>762026</v>
      </c>
      <c r="X1784" s="66" t="s">
        <v>304</v>
      </c>
    </row>
    <row r="1785" spans="1:24" x14ac:dyDescent="0.3">
      <c r="A1785" s="62">
        <v>7</v>
      </c>
      <c r="B1785" s="62">
        <v>6</v>
      </c>
      <c r="C1785" s="62">
        <v>2026</v>
      </c>
      <c r="D1785" s="41" t="str">
        <f t="shared" si="107"/>
        <v xml:space="preserve">احمد عويس المعادي لوجستيكاابورواش هاي اس </v>
      </c>
      <c r="E1785" s="4">
        <v>4011</v>
      </c>
      <c r="F1785" s="41" t="str">
        <f>VLOOKUP(E1785,mapping!C:J,2,FALSE)</f>
        <v xml:space="preserve">احمد عويس </v>
      </c>
      <c r="G1785" s="41" t="str">
        <f>IFERROR(VLOOKUP(F1785,mapping!$D$3:$J$200,2,FALSE),0)</f>
        <v xml:space="preserve">المعادي </v>
      </c>
      <c r="H1785" s="41" t="str">
        <f>IFERROR(VLOOKUP(F1785,mapping!$D$3:$J$200,3,FALSE),0)</f>
        <v>لوجستيكا</v>
      </c>
      <c r="I1785" s="41" t="str">
        <f>IFERROR(VLOOKUP(F1785,mapping!$D$3:$J$200,4,FALSE),0)</f>
        <v xml:space="preserve">ابورواش </v>
      </c>
      <c r="J1785" s="41" t="str">
        <f>IFERROR(VLOOKUP(F1785,mapping!$D$3:$J$200,5,FALSE),0)</f>
        <v xml:space="preserve">هاي اس </v>
      </c>
      <c r="K1785" s="63">
        <f>IF(W1785=mapping!$N$1,IFERROR(VLOOKUP(Table4[[#This Row],[Column1]],mapping!A:L,11,FALSE),0),IF(W1785&gt;mapping!$N$1,IFERROR(VLOOKUP(Table4[[#This Row],[Column1]],mapping!A:L,11,FALSE),0),))</f>
        <v>2049</v>
      </c>
      <c r="L1785" s="139">
        <v>1</v>
      </c>
      <c r="M1785" s="60">
        <f>IF(W1785=mapping!$N$1,IFERROR(VLOOKUP(Table4[[#This Row],[Column1]],mapping!A:L,12,FALSE),0),IF(W1785&gt;mapping!$N$1,IFERROR(VLOOKUP(Table4[[#This Row],[Column1]],mapping!A:L,12,FALSE),0),0))</f>
        <v>1650</v>
      </c>
      <c r="N1785" s="58">
        <f>Table4[[#This Row],[ سعر اليومية ]]*3%*Table4[[#This Row],[عدد الدورات ]]</f>
        <v>61.47</v>
      </c>
      <c r="O1785" s="56">
        <f>Table4[[#This Row],[ سعر اليومية ]]*Table4[[#This Row],[عدد الدورات ]]-N1785</f>
        <v>1987.53</v>
      </c>
      <c r="P1785" s="194"/>
      <c r="Q1785" s="194"/>
      <c r="R1785" s="194"/>
      <c r="S1785" s="58">
        <f>(Table4[[#This Row],[سعر يومية السائق]]*Table4[[#This Row],[عدد الدورات ]])-SUM(Table4[[#This Row],[سلف ]:[خصم ]])+Table4[[#This Row],[اضافي ]]</f>
        <v>1650</v>
      </c>
      <c r="U1785" s="58">
        <f>Table4[[#This Row],[ سعر اليومية ]]*Table4[[#This Row],[عدد الدورات ]]-Table4[[#This Row],[سعر يومية السائق]]*L1785</f>
        <v>399</v>
      </c>
      <c r="V1785" s="58">
        <f>U1785-Table4[[#This Row],[W/H  3%]]</f>
        <v>337.53</v>
      </c>
      <c r="W1785" s="66" t="str">
        <f>Table4[[#This Row],[اليوم]]&amp;Table4[[#This Row],[الشهر ]]&amp;Table4[[#This Row],[العام]]</f>
        <v>762026</v>
      </c>
      <c r="X1785" s="66" t="s">
        <v>304</v>
      </c>
    </row>
    <row r="1786" spans="1:24" x14ac:dyDescent="0.3">
      <c r="A1786" s="62">
        <v>7</v>
      </c>
      <c r="B1786" s="62">
        <v>6</v>
      </c>
      <c r="C1786" s="62">
        <v>2026</v>
      </c>
      <c r="D1786" s="41" t="str">
        <f t="shared" si="107"/>
        <v>محمد جمال القناطر لوجستيكاابورواش سوزوكي</v>
      </c>
      <c r="E1786" s="4">
        <v>4013</v>
      </c>
      <c r="F1786" s="41" t="str">
        <f>VLOOKUP(E1786,mapping!C:J,2,FALSE)</f>
        <v xml:space="preserve">محمد جمال </v>
      </c>
      <c r="G1786" s="41" t="str">
        <f>IFERROR(VLOOKUP(F1786,mapping!$D$3:$J$200,2,FALSE),0)</f>
        <v xml:space="preserve">القناطر </v>
      </c>
      <c r="H1786" s="41" t="str">
        <f>IFERROR(VLOOKUP(F1786,mapping!$D$3:$J$200,3,FALSE),0)</f>
        <v>لوجستيكا</v>
      </c>
      <c r="I1786" s="41" t="str">
        <f>IFERROR(VLOOKUP(F1786,mapping!$D$3:$J$200,4,FALSE),0)</f>
        <v xml:space="preserve">ابورواش </v>
      </c>
      <c r="J1786" s="41" t="str">
        <f>IFERROR(VLOOKUP(F1786,mapping!$D$3:$J$200,5,FALSE),0)</f>
        <v>سوزوكي</v>
      </c>
      <c r="K1786" s="63">
        <f>IF(W1786=mapping!$N$1,IFERROR(VLOOKUP(Table4[[#This Row],[Column1]],mapping!A:L,11,FALSE),0),IF(W1786&gt;mapping!$N$1,IFERROR(VLOOKUP(Table4[[#This Row],[Column1]],mapping!A:L,11,FALSE),0),))</f>
        <v>1536</v>
      </c>
      <c r="L1786" s="139">
        <v>1</v>
      </c>
      <c r="M1786" s="60">
        <f>IF(W1786=mapping!$N$1,IFERROR(VLOOKUP(Table4[[#This Row],[Column1]],mapping!A:L,12,FALSE),0),IF(W1786&gt;mapping!$N$1,IFERROR(VLOOKUP(Table4[[#This Row],[Column1]],mapping!A:L,12,FALSE),0),0))</f>
        <v>1000</v>
      </c>
      <c r="N1786" s="58">
        <f>Table4[[#This Row],[ سعر اليومية ]]*3%*Table4[[#This Row],[عدد الدورات ]]</f>
        <v>46.08</v>
      </c>
      <c r="O1786" s="56">
        <f>Table4[[#This Row],[ سعر اليومية ]]*Table4[[#This Row],[عدد الدورات ]]-N1786</f>
        <v>1489.92</v>
      </c>
      <c r="P1786" s="194"/>
      <c r="Q1786" s="194"/>
      <c r="R1786" s="194"/>
      <c r="S1786" s="58">
        <f>(Table4[[#This Row],[سعر يومية السائق]]*Table4[[#This Row],[عدد الدورات ]])-SUM(Table4[[#This Row],[سلف ]:[خصم ]])+Table4[[#This Row],[اضافي ]]</f>
        <v>1000</v>
      </c>
      <c r="U1786" s="58">
        <f>Table4[[#This Row],[ سعر اليومية ]]*Table4[[#This Row],[عدد الدورات ]]-Table4[[#This Row],[سعر يومية السائق]]*L1786</f>
        <v>536</v>
      </c>
      <c r="V1786" s="58">
        <f>U1786-Table4[[#This Row],[W/H  3%]]</f>
        <v>489.92</v>
      </c>
      <c r="W1786" s="66" t="str">
        <f>Table4[[#This Row],[اليوم]]&amp;Table4[[#This Row],[الشهر ]]&amp;Table4[[#This Row],[العام]]</f>
        <v>762026</v>
      </c>
      <c r="X1786" s="66" t="s">
        <v>304</v>
      </c>
    </row>
    <row r="1787" spans="1:24" x14ac:dyDescent="0.3">
      <c r="A1787" s="62">
        <v>7</v>
      </c>
      <c r="B1787" s="62">
        <v>6</v>
      </c>
      <c r="C1787" s="62">
        <v>2026</v>
      </c>
      <c r="D1787" s="41" t="str">
        <f t="shared" si="107"/>
        <v xml:space="preserve">محمد عزمي حدائق اكتوبر لوجستيكااكتوبر هاي اس </v>
      </c>
      <c r="E1787" s="4">
        <v>4005</v>
      </c>
      <c r="F1787" s="41" t="str">
        <f>VLOOKUP(E1787,mapping!C:J,2,FALSE)</f>
        <v xml:space="preserve">محمد عزمي </v>
      </c>
      <c r="G1787" s="41" t="str">
        <f>IFERROR(VLOOKUP(F1787,mapping!$D$3:$J$200,2,FALSE),0)</f>
        <v xml:space="preserve">حدائق اكتوبر </v>
      </c>
      <c r="H1787" s="41" t="str">
        <f>IFERROR(VLOOKUP(F1787,mapping!$D$3:$J$200,3,FALSE),0)</f>
        <v>لوجستيكا</v>
      </c>
      <c r="I1787" s="41" t="str">
        <f>IFERROR(VLOOKUP(F1787,mapping!$D$3:$J$200,4,FALSE),0)</f>
        <v xml:space="preserve">اكتوبر </v>
      </c>
      <c r="J1787" s="41" t="str">
        <f>IFERROR(VLOOKUP(F1787,mapping!$D$3:$J$200,5,FALSE),0)</f>
        <v xml:space="preserve">هاي اس </v>
      </c>
      <c r="K1787" s="63">
        <f>IF(W1787=mapping!$N$1,IFERROR(VLOOKUP(Table4[[#This Row],[Column1]],mapping!A:L,11,FALSE),0),IF(W1787&gt;mapping!$N$1,IFERROR(VLOOKUP(Table4[[#This Row],[Column1]],mapping!A:L,11,FALSE),0),))</f>
        <v>1903</v>
      </c>
      <c r="L1787" s="139">
        <v>1</v>
      </c>
      <c r="M1787" s="60">
        <f>IF(W1787=mapping!$N$1,IFERROR(VLOOKUP(Table4[[#This Row],[Column1]],mapping!A:L,12,FALSE),0),IF(W1787&gt;mapping!$N$1,IFERROR(VLOOKUP(Table4[[#This Row],[Column1]],mapping!A:L,12,FALSE),0),0))</f>
        <v>1600</v>
      </c>
      <c r="N1787" s="58">
        <f>Table4[[#This Row],[ سعر اليومية ]]*3%*Table4[[#This Row],[عدد الدورات ]]</f>
        <v>57.089999999999996</v>
      </c>
      <c r="O1787" s="56">
        <f>Table4[[#This Row],[ سعر اليومية ]]*Table4[[#This Row],[عدد الدورات ]]-N1787</f>
        <v>1845.91</v>
      </c>
      <c r="P1787" s="194"/>
      <c r="Q1787" s="194"/>
      <c r="R1787" s="194"/>
      <c r="S1787" s="58">
        <f>(Table4[[#This Row],[سعر يومية السائق]]*Table4[[#This Row],[عدد الدورات ]])-SUM(Table4[[#This Row],[سلف ]:[خصم ]])+Table4[[#This Row],[اضافي ]]</f>
        <v>1600</v>
      </c>
      <c r="U1787" s="58">
        <f>Table4[[#This Row],[ سعر اليومية ]]*Table4[[#This Row],[عدد الدورات ]]-Table4[[#This Row],[سعر يومية السائق]]*L1787</f>
        <v>303</v>
      </c>
      <c r="V1787" s="58">
        <f>U1787-Table4[[#This Row],[W/H  3%]]</f>
        <v>245.91</v>
      </c>
      <c r="W1787" s="66" t="str">
        <f>Table4[[#This Row],[اليوم]]&amp;Table4[[#This Row],[الشهر ]]&amp;Table4[[#This Row],[العام]]</f>
        <v>762026</v>
      </c>
      <c r="X1787" s="66" t="s">
        <v>304</v>
      </c>
    </row>
    <row r="1788" spans="1:24" x14ac:dyDescent="0.3">
      <c r="A1788" s="62">
        <v>7</v>
      </c>
      <c r="B1788" s="62">
        <v>6</v>
      </c>
      <c r="C1788" s="62">
        <v>2026</v>
      </c>
      <c r="D1788" s="41" t="str">
        <f t="shared" si="107"/>
        <v xml:space="preserve">سعيد كمال م.نصر لوجستيكااكتوبر هاي اس </v>
      </c>
      <c r="E1788" s="4">
        <v>4008</v>
      </c>
      <c r="F1788" s="41" t="str">
        <f>VLOOKUP(E1788,mapping!C:J,2,FALSE)</f>
        <v xml:space="preserve">سعيد كمال </v>
      </c>
      <c r="G1788" s="41" t="str">
        <f>IFERROR(VLOOKUP(F1788,mapping!$D$3:$J$200,2,FALSE),0)</f>
        <v xml:space="preserve">م.نصر </v>
      </c>
      <c r="H1788" s="41" t="str">
        <f>IFERROR(VLOOKUP(F1788,mapping!$D$3:$J$200,3,FALSE),0)</f>
        <v>لوجستيكا</v>
      </c>
      <c r="I1788" s="41" t="str">
        <f>IFERROR(VLOOKUP(F1788,mapping!$D$3:$J$200,4,FALSE),0)</f>
        <v xml:space="preserve">اكتوبر </v>
      </c>
      <c r="J1788" s="41" t="str">
        <f>IFERROR(VLOOKUP(F1788,mapping!$D$3:$J$200,5,FALSE),0)</f>
        <v xml:space="preserve">هاي اس </v>
      </c>
      <c r="K1788" s="63">
        <f>IF(W1788=mapping!$N$1,IFERROR(VLOOKUP(Table4[[#This Row],[Column1]],mapping!A:L,11,FALSE),0),IF(W1788&gt;mapping!$N$1,IFERROR(VLOOKUP(Table4[[#This Row],[Column1]],mapping!A:L,11,FALSE),0),))</f>
        <v>3367</v>
      </c>
      <c r="L1788" s="139">
        <v>1</v>
      </c>
      <c r="M1788" s="60">
        <f>IF(W1788=mapping!$N$1,IFERROR(VLOOKUP(Table4[[#This Row],[Column1]],mapping!A:L,12,FALSE),0),IF(W1788&gt;mapping!$N$1,IFERROR(VLOOKUP(Table4[[#This Row],[Column1]],mapping!A:L,12,FALSE),0),0))</f>
        <v>2600</v>
      </c>
      <c r="N1788" s="58">
        <f>Table4[[#This Row],[ سعر اليومية ]]*3%*Table4[[#This Row],[عدد الدورات ]]</f>
        <v>101.00999999999999</v>
      </c>
      <c r="O1788" s="56">
        <f>Table4[[#This Row],[ سعر اليومية ]]*Table4[[#This Row],[عدد الدورات ]]-N1788</f>
        <v>3265.99</v>
      </c>
      <c r="P1788" s="194"/>
      <c r="Q1788" s="194"/>
      <c r="R1788" s="194"/>
      <c r="S1788" s="58">
        <f>(Table4[[#This Row],[سعر يومية السائق]]*Table4[[#This Row],[عدد الدورات ]])-SUM(Table4[[#This Row],[سلف ]:[خصم ]])+Table4[[#This Row],[اضافي ]]</f>
        <v>2600</v>
      </c>
      <c r="U1788" s="58">
        <f>Table4[[#This Row],[ سعر اليومية ]]*Table4[[#This Row],[عدد الدورات ]]-Table4[[#This Row],[سعر يومية السائق]]*L1788</f>
        <v>767</v>
      </c>
      <c r="V1788" s="58">
        <f>U1788-Table4[[#This Row],[W/H  3%]]</f>
        <v>665.99</v>
      </c>
      <c r="W1788" s="66" t="str">
        <f>Table4[[#This Row],[اليوم]]&amp;Table4[[#This Row],[الشهر ]]&amp;Table4[[#This Row],[العام]]</f>
        <v>762026</v>
      </c>
      <c r="X1788" s="66" t="s">
        <v>304</v>
      </c>
    </row>
    <row r="1789" spans="1:24" x14ac:dyDescent="0.3">
      <c r="A1789" s="62">
        <v>7</v>
      </c>
      <c r="B1789" s="62">
        <v>6</v>
      </c>
      <c r="C1789" s="62">
        <v>2026</v>
      </c>
      <c r="D1789" s="41" t="str">
        <f t="shared" si="107"/>
        <v>عماد النجار1المرج 2ورديةسعوديالمخاذناتوبيس 28</v>
      </c>
      <c r="E1789" s="4">
        <v>5000</v>
      </c>
      <c r="F1789" s="41" t="str">
        <f>VLOOKUP(E1789,mapping!C:J,2,FALSE)</f>
        <v>عماد النجار1</v>
      </c>
      <c r="G1789" s="41" t="str">
        <f>IFERROR(VLOOKUP(F1789,mapping!$D$3:$J$200,2,FALSE),0)</f>
        <v>المرج 2وردية</v>
      </c>
      <c r="H1789" s="41" t="str">
        <f>IFERROR(VLOOKUP(F1789,mapping!$D$3:$J$200,3,FALSE),0)</f>
        <v>سعودي</v>
      </c>
      <c r="I1789" s="41" t="str">
        <f>IFERROR(VLOOKUP(F1789,mapping!$D$3:$J$200,4,FALSE),0)</f>
        <v>المخاذن</v>
      </c>
      <c r="J1789" s="41" t="str">
        <f>IFERROR(VLOOKUP(F1789,mapping!$D$3:$J$200,5,FALSE),0)</f>
        <v>اتوبيس 28</v>
      </c>
      <c r="K1789" s="63">
        <f>IF(W1789=mapping!$N$1,IFERROR(VLOOKUP(Table4[[#This Row],[Column1]],mapping!A:L,11,FALSE),0),IF(W1789&gt;mapping!$N$1,IFERROR(VLOOKUP(Table4[[#This Row],[Column1]],mapping!A:L,11,FALSE),0),))</f>
        <v>4119</v>
      </c>
      <c r="L1789" s="139">
        <v>1</v>
      </c>
      <c r="M1789" s="60">
        <f>IF(W1789=mapping!$N$1,IFERROR(VLOOKUP(Table4[[#This Row],[Column1]],mapping!A:L,12,FALSE),0),IF(W1789&gt;mapping!$N$1,IFERROR(VLOOKUP(Table4[[#This Row],[Column1]],mapping!A:L,12,FALSE),0),0))</f>
        <v>4800</v>
      </c>
      <c r="N1789" s="58">
        <f>Table4[[#This Row],[ سعر اليومية ]]*3%*Table4[[#This Row],[عدد الدورات ]]</f>
        <v>123.57</v>
      </c>
      <c r="O1789" s="56">
        <f>Table4[[#This Row],[ سعر اليومية ]]*Table4[[#This Row],[عدد الدورات ]]-N1789</f>
        <v>3995.43</v>
      </c>
      <c r="P1789" s="194"/>
      <c r="Q1789" s="194"/>
      <c r="R1789" s="194"/>
      <c r="S1789" s="58">
        <f>(Table4[[#This Row],[سعر يومية السائق]]*Table4[[#This Row],[عدد الدورات ]])-SUM(Table4[[#This Row],[سلف ]:[خصم ]])+Table4[[#This Row],[اضافي ]]</f>
        <v>4800</v>
      </c>
      <c r="U1789" s="58">
        <f>Table4[[#This Row],[ سعر اليومية ]]*Table4[[#This Row],[عدد الدورات ]]-Table4[[#This Row],[سعر يومية السائق]]*L1789</f>
        <v>-681</v>
      </c>
      <c r="V1789" s="58">
        <f>U1789-Table4[[#This Row],[W/H  3%]]</f>
        <v>-804.56999999999994</v>
      </c>
      <c r="W1789" s="66" t="str">
        <f>Table4[[#This Row],[اليوم]]&amp;Table4[[#This Row],[الشهر ]]&amp;Table4[[#This Row],[العام]]</f>
        <v>762026</v>
      </c>
      <c r="X1789" s="66" t="s">
        <v>304</v>
      </c>
    </row>
    <row r="1790" spans="1:24" x14ac:dyDescent="0.3">
      <c r="A1790" s="62">
        <v>7</v>
      </c>
      <c r="B1790" s="62">
        <v>6</v>
      </c>
      <c r="C1790" s="62">
        <v>2026</v>
      </c>
      <c r="D1790" s="41" t="str">
        <f t="shared" si="107"/>
        <v>عماد النجار2المؤسسة 2ورديةسعوديالمخاذناتوبيس 28</v>
      </c>
      <c r="E1790" s="4">
        <v>5001</v>
      </c>
      <c r="F1790" s="41" t="str">
        <f>VLOOKUP(E1790,mapping!C:J,2,FALSE)</f>
        <v>عماد النجار2</v>
      </c>
      <c r="G1790" s="41" t="str">
        <f>IFERROR(VLOOKUP(F1790,mapping!$D$3:$J$200,2,FALSE),0)</f>
        <v>المؤسسة 2وردية</v>
      </c>
      <c r="H1790" s="41" t="str">
        <f>IFERROR(VLOOKUP(F1790,mapping!$D$3:$J$200,3,FALSE),0)</f>
        <v>سعودي</v>
      </c>
      <c r="I1790" s="41" t="str">
        <f>IFERROR(VLOOKUP(F1790,mapping!$D$3:$J$200,4,FALSE),0)</f>
        <v>المخاذن</v>
      </c>
      <c r="J1790" s="41" t="str">
        <f>IFERROR(VLOOKUP(F1790,mapping!$D$3:$J$200,5,FALSE),0)</f>
        <v>اتوبيس 28</v>
      </c>
      <c r="K1790" s="63">
        <f>IF(W1790=mapping!$N$1,IFERROR(VLOOKUP(Table4[[#This Row],[Column1]],mapping!A:L,11,FALSE),0),IF(W1790&gt;mapping!$N$1,IFERROR(VLOOKUP(Table4[[#This Row],[Column1]],mapping!A:L,11,FALSE),0),))</f>
        <v>3884</v>
      </c>
      <c r="L1790" s="139">
        <v>1</v>
      </c>
      <c r="M1790" s="60">
        <f>IF(W1790=mapping!$N$1,IFERROR(VLOOKUP(Table4[[#This Row],[Column1]],mapping!A:L,12,FALSE),0),IF(W1790&gt;mapping!$N$1,IFERROR(VLOOKUP(Table4[[#This Row],[Column1]],mapping!A:L,12,FALSE),0),0))</f>
        <v>4500</v>
      </c>
      <c r="N1790" s="58">
        <f>Table4[[#This Row],[ سعر اليومية ]]*3%*Table4[[#This Row],[عدد الدورات ]]</f>
        <v>116.52</v>
      </c>
      <c r="O1790" s="56">
        <f>Table4[[#This Row],[ سعر اليومية ]]*Table4[[#This Row],[عدد الدورات ]]-N1790</f>
        <v>3767.48</v>
      </c>
      <c r="P1790" s="194"/>
      <c r="Q1790" s="194"/>
      <c r="R1790" s="194"/>
      <c r="S1790" s="58">
        <f>(Table4[[#This Row],[سعر يومية السائق]]*Table4[[#This Row],[عدد الدورات ]])-SUM(Table4[[#This Row],[سلف ]:[خصم ]])+Table4[[#This Row],[اضافي ]]</f>
        <v>4500</v>
      </c>
      <c r="U1790" s="58">
        <f>Table4[[#This Row],[ سعر اليومية ]]*Table4[[#This Row],[عدد الدورات ]]-Table4[[#This Row],[سعر يومية السائق]]*L1790</f>
        <v>-616</v>
      </c>
      <c r="V1790" s="58">
        <f>U1790-Table4[[#This Row],[W/H  3%]]</f>
        <v>-732.52</v>
      </c>
      <c r="W1790" s="66" t="str">
        <f>Table4[[#This Row],[اليوم]]&amp;Table4[[#This Row],[الشهر ]]&amp;Table4[[#This Row],[العام]]</f>
        <v>762026</v>
      </c>
      <c r="X1790" s="66" t="s">
        <v>304</v>
      </c>
    </row>
    <row r="1791" spans="1:24" x14ac:dyDescent="0.3">
      <c r="A1791" s="62">
        <v>7</v>
      </c>
      <c r="B1791" s="62">
        <v>6</v>
      </c>
      <c r="C1791" s="62">
        <v>2026</v>
      </c>
      <c r="D1791" s="41" t="str">
        <f t="shared" si="107"/>
        <v>طه1الدائري 1ورديةسعوديالمخاذناتوبيس 28</v>
      </c>
      <c r="E1791" s="4">
        <v>5030</v>
      </c>
      <c r="F1791" s="41" t="str">
        <f>VLOOKUP(E1791,mapping!C:J,2,FALSE)</f>
        <v>طه1</v>
      </c>
      <c r="G1791" s="41" t="str">
        <f>IFERROR(VLOOKUP(F1791,mapping!$D$3:$J$200,2,FALSE),0)</f>
        <v>الدائري 1وردية</v>
      </c>
      <c r="H1791" s="41" t="str">
        <f>IFERROR(VLOOKUP(F1791,mapping!$D$3:$J$200,3,FALSE),0)</f>
        <v>سعودي</v>
      </c>
      <c r="I1791" s="41" t="str">
        <f>IFERROR(VLOOKUP(F1791,mapping!$D$3:$J$200,4,FALSE),0)</f>
        <v>المخاذن</v>
      </c>
      <c r="J1791" s="41" t="str">
        <f>IFERROR(VLOOKUP(F1791,mapping!$D$3:$J$200,5,FALSE),0)</f>
        <v>اتوبيس 28</v>
      </c>
      <c r="K1791" s="63">
        <f>IF(W1791=mapping!$N$1,IFERROR(VLOOKUP(Table4[[#This Row],[Column1]],mapping!A:L,11,FALSE),0),IF(W1791&gt;mapping!$N$1,IFERROR(VLOOKUP(Table4[[#This Row],[Column1]],mapping!A:L,11,FALSE),0),))</f>
        <v>2448</v>
      </c>
      <c r="L1791" s="139">
        <v>1</v>
      </c>
      <c r="M1791" s="60">
        <f>IF(W1791=mapping!$N$1,IFERROR(VLOOKUP(Table4[[#This Row],[Column1]],mapping!A:L,12,FALSE),0),IF(W1791&gt;mapping!$N$1,IFERROR(VLOOKUP(Table4[[#This Row],[Column1]],mapping!A:L,12,FALSE),0),0))</f>
        <v>2750</v>
      </c>
      <c r="N1791" s="58">
        <f>Table4[[#This Row],[ سعر اليومية ]]*3%*Table4[[#This Row],[عدد الدورات ]]</f>
        <v>73.44</v>
      </c>
      <c r="O1791" s="56">
        <f>Table4[[#This Row],[ سعر اليومية ]]*Table4[[#This Row],[عدد الدورات ]]-N1791</f>
        <v>2374.56</v>
      </c>
      <c r="P1791" s="194"/>
      <c r="Q1791" s="194"/>
      <c r="R1791" s="194"/>
      <c r="S1791" s="58">
        <f>(Table4[[#This Row],[سعر يومية السائق]]*Table4[[#This Row],[عدد الدورات ]])-SUM(Table4[[#This Row],[سلف ]:[خصم ]])+Table4[[#This Row],[اضافي ]]</f>
        <v>2750</v>
      </c>
      <c r="U1791" s="58">
        <f>Table4[[#This Row],[ سعر اليومية ]]*Table4[[#This Row],[عدد الدورات ]]-Table4[[#This Row],[سعر يومية السائق]]*L1791</f>
        <v>-302</v>
      </c>
      <c r="V1791" s="58">
        <f>U1791-Table4[[#This Row],[W/H  3%]]</f>
        <v>-375.44</v>
      </c>
      <c r="W1791" s="66" t="str">
        <f>Table4[[#This Row],[اليوم]]&amp;Table4[[#This Row],[الشهر ]]&amp;Table4[[#This Row],[العام]]</f>
        <v>762026</v>
      </c>
      <c r="X1791" s="66" t="s">
        <v>304</v>
      </c>
    </row>
    <row r="1792" spans="1:24" x14ac:dyDescent="0.3">
      <c r="A1792" s="62">
        <v>7</v>
      </c>
      <c r="B1792" s="62">
        <v>6</v>
      </c>
      <c r="C1792" s="62">
        <v>2026</v>
      </c>
      <c r="D1792" s="41" t="str">
        <f t="shared" si="107"/>
        <v>عبد الرحمن1الهرم سعوديدريماتوبيس 28</v>
      </c>
      <c r="E1792" s="4">
        <v>5003</v>
      </c>
      <c r="F1792" s="41" t="str">
        <f>VLOOKUP(E1792,mapping!C:J,2,FALSE)</f>
        <v>عبد الرحمن1</v>
      </c>
      <c r="G1792" s="41" t="str">
        <f>IFERROR(VLOOKUP(F1792,mapping!$D$3:$J$200,2,FALSE),0)</f>
        <v xml:space="preserve">الهرم </v>
      </c>
      <c r="H1792" s="41" t="str">
        <f>IFERROR(VLOOKUP(F1792,mapping!$D$3:$J$200,3,FALSE),0)</f>
        <v>سعودي</v>
      </c>
      <c r="I1792" s="41" t="str">
        <f>IFERROR(VLOOKUP(F1792,mapping!$D$3:$J$200,4,FALSE),0)</f>
        <v>دريم</v>
      </c>
      <c r="J1792" s="41" t="str">
        <f>IFERROR(VLOOKUP(F1792,mapping!$D$3:$J$200,5,FALSE),0)</f>
        <v>اتوبيس 28</v>
      </c>
      <c r="K1792" s="63">
        <f>IF(W1792=mapping!$N$1,IFERROR(VLOOKUP(Table4[[#This Row],[Column1]],mapping!A:L,11,FALSE),0),IF(W1792&gt;mapping!$N$1,IFERROR(VLOOKUP(Table4[[#This Row],[Column1]],mapping!A:L,11,FALSE),0),))</f>
        <v>994</v>
      </c>
      <c r="L1792" s="139">
        <v>1</v>
      </c>
      <c r="M1792" s="60">
        <f>IF(W1792=mapping!$N$1,IFERROR(VLOOKUP(Table4[[#This Row],[Column1]],mapping!A:L,12,FALSE),0),IF(W1792&gt;mapping!$N$1,IFERROR(VLOOKUP(Table4[[#This Row],[Column1]],mapping!A:L,12,FALSE),0),0))</f>
        <v>850</v>
      </c>
      <c r="N1792" s="58">
        <f>Table4[[#This Row],[ سعر اليومية ]]*3%*Table4[[#This Row],[عدد الدورات ]]</f>
        <v>29.82</v>
      </c>
      <c r="O1792" s="56">
        <f>Table4[[#This Row],[ سعر اليومية ]]*Table4[[#This Row],[عدد الدورات ]]-N1792</f>
        <v>964.18</v>
      </c>
      <c r="P1792" s="194"/>
      <c r="Q1792" s="194"/>
      <c r="R1792" s="194"/>
      <c r="S1792" s="58">
        <f>(Table4[[#This Row],[سعر يومية السائق]]*Table4[[#This Row],[عدد الدورات ]])-SUM(Table4[[#This Row],[سلف ]:[خصم ]])+Table4[[#This Row],[اضافي ]]</f>
        <v>850</v>
      </c>
      <c r="U1792" s="58">
        <f>Table4[[#This Row],[ سعر اليومية ]]*Table4[[#This Row],[عدد الدورات ]]-Table4[[#This Row],[سعر يومية السائق]]*L1792</f>
        <v>144</v>
      </c>
      <c r="V1792" s="58">
        <f>U1792-Table4[[#This Row],[W/H  3%]]</f>
        <v>114.18</v>
      </c>
      <c r="W1792" s="66" t="str">
        <f>Table4[[#This Row],[اليوم]]&amp;Table4[[#This Row],[الشهر ]]&amp;Table4[[#This Row],[العام]]</f>
        <v>762026</v>
      </c>
      <c r="X1792" s="66" t="s">
        <v>304</v>
      </c>
    </row>
    <row r="1793" spans="1:24" x14ac:dyDescent="0.3">
      <c r="A1793" s="62">
        <v>7</v>
      </c>
      <c r="B1793" s="62">
        <v>6</v>
      </c>
      <c r="C1793" s="62">
        <v>2026</v>
      </c>
      <c r="D1793" s="41" t="str">
        <f t="shared" si="107"/>
        <v>عبد الرحمن2المؤسسةسعوديدريماتوبيس 28</v>
      </c>
      <c r="E1793" s="4">
        <v>5004</v>
      </c>
      <c r="F1793" s="41" t="str">
        <f>VLOOKUP(E1793,mapping!C:J,2,FALSE)</f>
        <v>عبد الرحمن2</v>
      </c>
      <c r="G1793" s="41" t="str">
        <f>IFERROR(VLOOKUP(F1793,mapping!$D$3:$J$200,2,FALSE),0)</f>
        <v>المؤسسة</v>
      </c>
      <c r="H1793" s="41" t="str">
        <f>IFERROR(VLOOKUP(F1793,mapping!$D$3:$J$200,3,FALSE),0)</f>
        <v>سعودي</v>
      </c>
      <c r="I1793" s="41" t="str">
        <f>IFERROR(VLOOKUP(F1793,mapping!$D$3:$J$200,4,FALSE),0)</f>
        <v>دريم</v>
      </c>
      <c r="J1793" s="41" t="str">
        <f>IFERROR(VLOOKUP(F1793,mapping!$D$3:$J$200,5,FALSE),0)</f>
        <v>اتوبيس 28</v>
      </c>
      <c r="K1793" s="63">
        <f>IF(W1793=mapping!$N$1,IFERROR(VLOOKUP(Table4[[#This Row],[Column1]],mapping!A:L,11,FALSE),0),IF(W1793&gt;mapping!$N$1,IFERROR(VLOOKUP(Table4[[#This Row],[Column1]],mapping!A:L,11,FALSE),0),))</f>
        <v>994</v>
      </c>
      <c r="L1793" s="139">
        <v>1</v>
      </c>
      <c r="M1793" s="60">
        <f>IF(W1793=mapping!$N$1,IFERROR(VLOOKUP(Table4[[#This Row],[Column1]],mapping!A:L,12,FALSE),0),IF(W1793&gt;mapping!$N$1,IFERROR(VLOOKUP(Table4[[#This Row],[Column1]],mapping!A:L,12,FALSE),0),0))</f>
        <v>850</v>
      </c>
      <c r="N1793" s="58">
        <f>Table4[[#This Row],[ سعر اليومية ]]*3%*Table4[[#This Row],[عدد الدورات ]]</f>
        <v>29.82</v>
      </c>
      <c r="O1793" s="56">
        <f>Table4[[#This Row],[ سعر اليومية ]]*Table4[[#This Row],[عدد الدورات ]]-N1793</f>
        <v>964.18</v>
      </c>
      <c r="P1793" s="194"/>
      <c r="Q1793" s="194"/>
      <c r="R1793" s="194"/>
      <c r="S1793" s="58">
        <f>(Table4[[#This Row],[سعر يومية السائق]]*Table4[[#This Row],[عدد الدورات ]])-SUM(Table4[[#This Row],[سلف ]:[خصم ]])+Table4[[#This Row],[اضافي ]]</f>
        <v>850</v>
      </c>
      <c r="U1793" s="58">
        <f>Table4[[#This Row],[ سعر اليومية ]]*Table4[[#This Row],[عدد الدورات ]]-Table4[[#This Row],[سعر يومية السائق]]*L1793</f>
        <v>144</v>
      </c>
      <c r="V1793" s="58">
        <f>U1793-Table4[[#This Row],[W/H  3%]]</f>
        <v>114.18</v>
      </c>
      <c r="W1793" s="66" t="str">
        <f>Table4[[#This Row],[اليوم]]&amp;Table4[[#This Row],[الشهر ]]&amp;Table4[[#This Row],[العام]]</f>
        <v>762026</v>
      </c>
      <c r="X1793" s="66" t="s">
        <v>304</v>
      </c>
    </row>
    <row r="1794" spans="1:24" x14ac:dyDescent="0.3">
      <c r="A1794" s="62">
        <v>7</v>
      </c>
      <c r="B1794" s="62">
        <v>6</v>
      </c>
      <c r="C1794" s="62">
        <v>2026</v>
      </c>
      <c r="D1794" s="41" t="str">
        <f t="shared" si="107"/>
        <v>فرج 1حلوانسعوديهايد باركاتوبيس 28</v>
      </c>
      <c r="E1794" s="4">
        <v>5005</v>
      </c>
      <c r="F1794" s="41" t="str">
        <f>VLOOKUP(E1794,mapping!C:J,2,FALSE)</f>
        <v>فرج 1</v>
      </c>
      <c r="G1794" s="41" t="str">
        <f>IFERROR(VLOOKUP(F1794,mapping!$D$3:$J$200,2,FALSE),0)</f>
        <v>حلوان</v>
      </c>
      <c r="H1794" s="41" t="str">
        <f>IFERROR(VLOOKUP(F1794,mapping!$D$3:$J$200,3,FALSE),0)</f>
        <v>سعودي</v>
      </c>
      <c r="I1794" s="41" t="str">
        <f>IFERROR(VLOOKUP(F1794,mapping!$D$3:$J$200,4,FALSE),0)</f>
        <v>هايد بارك</v>
      </c>
      <c r="J1794" s="41" t="str">
        <f>IFERROR(VLOOKUP(F1794,mapping!$D$3:$J$200,5,FALSE),0)</f>
        <v>اتوبيس 28</v>
      </c>
      <c r="K1794" s="63">
        <f>IF(W1794=mapping!$N$1,IFERROR(VLOOKUP(Table4[[#This Row],[Column1]],mapping!A:L,11,FALSE),0),IF(W1794&gt;mapping!$N$1,IFERROR(VLOOKUP(Table4[[#This Row],[Column1]],mapping!A:L,11,FALSE),0),))</f>
        <v>4634</v>
      </c>
      <c r="L1794" s="139">
        <v>1</v>
      </c>
      <c r="M1794" s="60">
        <f>IF(W1794=mapping!$N$1,IFERROR(VLOOKUP(Table4[[#This Row],[Column1]],mapping!A:L,12,FALSE),0),IF(W1794&gt;mapping!$N$1,IFERROR(VLOOKUP(Table4[[#This Row],[Column1]],mapping!A:L,12,FALSE),0),0))</f>
        <v>3750</v>
      </c>
      <c r="N1794" s="58">
        <f>Table4[[#This Row],[ سعر اليومية ]]*3%*Table4[[#This Row],[عدد الدورات ]]</f>
        <v>139.01999999999998</v>
      </c>
      <c r="O1794" s="56">
        <f>Table4[[#This Row],[ سعر اليومية ]]*Table4[[#This Row],[عدد الدورات ]]-N1794</f>
        <v>4494.9799999999996</v>
      </c>
      <c r="P1794" s="194"/>
      <c r="Q1794" s="194"/>
      <c r="R1794" s="194"/>
      <c r="S1794" s="58">
        <f>(Table4[[#This Row],[سعر يومية السائق]]*Table4[[#This Row],[عدد الدورات ]])-SUM(Table4[[#This Row],[سلف ]:[خصم ]])+Table4[[#This Row],[اضافي ]]</f>
        <v>3750</v>
      </c>
      <c r="U1794" s="58">
        <f>Table4[[#This Row],[ سعر اليومية ]]*Table4[[#This Row],[عدد الدورات ]]-Table4[[#This Row],[سعر يومية السائق]]*L1794</f>
        <v>884</v>
      </c>
      <c r="V1794" s="58">
        <f>U1794-Table4[[#This Row],[W/H  3%]]</f>
        <v>744.98</v>
      </c>
      <c r="W1794" s="66" t="str">
        <f>Table4[[#This Row],[اليوم]]&amp;Table4[[#This Row],[الشهر ]]&amp;Table4[[#This Row],[العام]]</f>
        <v>762026</v>
      </c>
      <c r="X1794" s="66" t="s">
        <v>304</v>
      </c>
    </row>
    <row r="1795" spans="1:24" x14ac:dyDescent="0.3">
      <c r="A1795" s="62">
        <v>7</v>
      </c>
      <c r="B1795" s="62">
        <v>6</v>
      </c>
      <c r="C1795" s="62">
        <v>2026</v>
      </c>
      <c r="D1795" s="41" t="str">
        <f t="shared" si="107"/>
        <v>فرج 6حلوان مبيتسعوديهايد باركاتوبيس 28</v>
      </c>
      <c r="E1795" s="4">
        <v>5029</v>
      </c>
      <c r="F1795" s="41" t="str">
        <f>VLOOKUP(E1795,mapping!C:J,2,FALSE)</f>
        <v>فرج 6</v>
      </c>
      <c r="G1795" s="41" t="str">
        <f>IFERROR(VLOOKUP(F1795,mapping!$D$3:$J$200,2,FALSE),0)</f>
        <v>حلوان مبيت</v>
      </c>
      <c r="H1795" s="41" t="str">
        <f>IFERROR(VLOOKUP(F1795,mapping!$D$3:$J$200,3,FALSE),0)</f>
        <v>سعودي</v>
      </c>
      <c r="I1795" s="41" t="str">
        <f>IFERROR(VLOOKUP(F1795,mapping!$D$3:$J$200,4,FALSE),0)</f>
        <v>هايد بارك</v>
      </c>
      <c r="J1795" s="41" t="str">
        <f>IFERROR(VLOOKUP(F1795,mapping!$D$3:$J$200,5,FALSE),0)</f>
        <v>اتوبيس 28</v>
      </c>
      <c r="K1795" s="63">
        <f>IF(W1795=mapping!$N$1,IFERROR(VLOOKUP(Table4[[#This Row],[Column1]],mapping!A:L,11,FALSE),0),IF(W1795&gt;mapping!$N$1,IFERROR(VLOOKUP(Table4[[#This Row],[Column1]],mapping!A:L,11,FALSE),0),))</f>
        <v>1482</v>
      </c>
      <c r="L1795" s="139">
        <v>1</v>
      </c>
      <c r="M1795" s="60">
        <f>IF(W1795=mapping!$N$1,IFERROR(VLOOKUP(Table4[[#This Row],[Column1]],mapping!A:L,12,FALSE),0),IF(W1795&gt;mapping!$N$1,IFERROR(VLOOKUP(Table4[[#This Row],[Column1]],mapping!A:L,12,FALSE),0),0))</f>
        <v>750</v>
      </c>
      <c r="N1795" s="58">
        <f>Table4[[#This Row],[ سعر اليومية ]]*3%*Table4[[#This Row],[عدد الدورات ]]</f>
        <v>44.46</v>
      </c>
      <c r="O1795" s="56">
        <f>Table4[[#This Row],[ سعر اليومية ]]*Table4[[#This Row],[عدد الدورات ]]-N1795</f>
        <v>1437.54</v>
      </c>
      <c r="P1795" s="194"/>
      <c r="Q1795" s="194"/>
      <c r="R1795" s="194"/>
      <c r="S1795" s="58">
        <f>(Table4[[#This Row],[سعر يومية السائق]]*Table4[[#This Row],[عدد الدورات ]])-SUM(Table4[[#This Row],[سلف ]:[خصم ]])+Table4[[#This Row],[اضافي ]]</f>
        <v>750</v>
      </c>
      <c r="U1795" s="58">
        <f>Table4[[#This Row],[ سعر اليومية ]]*Table4[[#This Row],[عدد الدورات ]]-Table4[[#This Row],[سعر يومية السائق]]*L1795</f>
        <v>732</v>
      </c>
      <c r="V1795" s="58">
        <f>U1795-Table4[[#This Row],[W/H  3%]]</f>
        <v>687.54</v>
      </c>
      <c r="W1795" s="66" t="str">
        <f>Table4[[#This Row],[اليوم]]&amp;Table4[[#This Row],[الشهر ]]&amp;Table4[[#This Row],[العام]]</f>
        <v>762026</v>
      </c>
      <c r="X1795" s="66" t="s">
        <v>304</v>
      </c>
    </row>
    <row r="1796" spans="1:24" x14ac:dyDescent="0.3">
      <c r="A1796" s="62">
        <v>7</v>
      </c>
      <c r="B1796" s="62">
        <v>6</v>
      </c>
      <c r="C1796" s="62">
        <v>2026</v>
      </c>
      <c r="D1796" s="41" t="str">
        <f t="shared" si="107"/>
        <v>ممدوح كيلاني 3القومية سعوديهايد باركميكروباص صيني</v>
      </c>
      <c r="E1796" s="4">
        <v>5006</v>
      </c>
      <c r="F1796" s="41" t="str">
        <f>VLOOKUP(E1796,mapping!C:J,2,FALSE)</f>
        <v>ممدوح كيلاني 3</v>
      </c>
      <c r="G1796" s="41" t="str">
        <f>IFERROR(VLOOKUP(F1796,mapping!$D$3:$J$200,2,FALSE),0)</f>
        <v xml:space="preserve">القومية </v>
      </c>
      <c r="H1796" s="41" t="str">
        <f>IFERROR(VLOOKUP(F1796,mapping!$D$3:$J$200,3,FALSE),0)</f>
        <v>سعودي</v>
      </c>
      <c r="I1796" s="41" t="str">
        <f>IFERROR(VLOOKUP(F1796,mapping!$D$3:$J$200,4,FALSE),0)</f>
        <v>هايد بارك</v>
      </c>
      <c r="J1796" s="41" t="str">
        <f>IFERROR(VLOOKUP(F1796,mapping!$D$3:$J$200,5,FALSE),0)</f>
        <v>ميكروباص صيني</v>
      </c>
      <c r="K1796" s="63">
        <f>IF(W1796=mapping!$N$1,IFERROR(VLOOKUP(Table4[[#This Row],[Column1]],mapping!A:L,11,FALSE),0),IF(W1796&gt;mapping!$N$1,IFERROR(VLOOKUP(Table4[[#This Row],[Column1]],mapping!A:L,11,FALSE),0),))</f>
        <v>2965</v>
      </c>
      <c r="L1796" s="139">
        <v>1</v>
      </c>
      <c r="M1796" s="60">
        <f>IF(W1796=mapping!$N$1,IFERROR(VLOOKUP(Table4[[#This Row],[Column1]],mapping!A:L,12,FALSE),0),IF(W1796&gt;mapping!$N$1,IFERROR(VLOOKUP(Table4[[#This Row],[Column1]],mapping!A:L,12,FALSE),0),0))</f>
        <v>2500</v>
      </c>
      <c r="N1796" s="58">
        <f>Table4[[#This Row],[ سعر اليومية ]]*3%*Table4[[#This Row],[عدد الدورات ]]</f>
        <v>88.95</v>
      </c>
      <c r="O1796" s="56">
        <f>Table4[[#This Row],[ سعر اليومية ]]*Table4[[#This Row],[عدد الدورات ]]-N1796</f>
        <v>2876.05</v>
      </c>
      <c r="P1796" s="194"/>
      <c r="Q1796" s="194"/>
      <c r="R1796" s="194"/>
      <c r="S1796" s="58">
        <f>(Table4[[#This Row],[سعر يومية السائق]]*Table4[[#This Row],[عدد الدورات ]])-SUM(Table4[[#This Row],[سلف ]:[خصم ]])+Table4[[#This Row],[اضافي ]]</f>
        <v>2500</v>
      </c>
      <c r="U1796" s="58">
        <f>Table4[[#This Row],[ سعر اليومية ]]*Table4[[#This Row],[عدد الدورات ]]-Table4[[#This Row],[سعر يومية السائق]]*L1796</f>
        <v>465</v>
      </c>
      <c r="V1796" s="58">
        <f>U1796-Table4[[#This Row],[W/H  3%]]</f>
        <v>376.05</v>
      </c>
      <c r="W1796" s="66" t="str">
        <f>Table4[[#This Row],[اليوم]]&amp;Table4[[#This Row],[الشهر ]]&amp;Table4[[#This Row],[العام]]</f>
        <v>762026</v>
      </c>
      <c r="X1796" s="66" t="s">
        <v>304</v>
      </c>
    </row>
    <row r="1797" spans="1:24" x14ac:dyDescent="0.3">
      <c r="A1797" s="62">
        <v>7</v>
      </c>
      <c r="B1797" s="62">
        <v>6</v>
      </c>
      <c r="C1797" s="62">
        <v>2026</v>
      </c>
      <c r="D1797" s="41" t="str">
        <f t="shared" si="107"/>
        <v>محمد جمال طوسونالمنيبسعوديهايد باركاتوبيس 28</v>
      </c>
      <c r="E1797" s="4">
        <v>5025</v>
      </c>
      <c r="F1797" s="41" t="str">
        <f>VLOOKUP(E1797,mapping!C:J,2,FALSE)</f>
        <v>محمد جمال طوسون</v>
      </c>
      <c r="G1797" s="41" t="str">
        <f>IFERROR(VLOOKUP(F1797,mapping!$D$3:$J$200,2,FALSE),0)</f>
        <v>المنيب</v>
      </c>
      <c r="H1797" s="41" t="str">
        <f>IFERROR(VLOOKUP(F1797,mapping!$D$3:$J$200,3,FALSE),0)</f>
        <v>سعودي</v>
      </c>
      <c r="I1797" s="41" t="str">
        <f>IFERROR(VLOOKUP(F1797,mapping!$D$3:$J$200,4,FALSE),0)</f>
        <v>هايد بارك</v>
      </c>
      <c r="J1797" s="41" t="str">
        <f>IFERROR(VLOOKUP(F1797,mapping!$D$3:$J$200,5,FALSE),0)</f>
        <v>اتوبيس 28</v>
      </c>
      <c r="K1797" s="63">
        <f>IF(W1797=mapping!$N$1,IFERROR(VLOOKUP(Table4[[#This Row],[Column1]],mapping!A:L,11,FALSE),0),IF(W1797&gt;mapping!$N$1,IFERROR(VLOOKUP(Table4[[#This Row],[Column1]],mapping!A:L,11,FALSE),0),))</f>
        <v>4634</v>
      </c>
      <c r="L1797" s="139">
        <v>1</v>
      </c>
      <c r="M1797" s="60">
        <f>IF(W1797=mapping!$N$1,IFERROR(VLOOKUP(Table4[[#This Row],[Column1]],mapping!A:L,12,FALSE),0),IF(W1797&gt;mapping!$N$1,IFERROR(VLOOKUP(Table4[[#This Row],[Column1]],mapping!A:L,12,FALSE),0),0))</f>
        <v>3800</v>
      </c>
      <c r="N1797" s="58">
        <f>Table4[[#This Row],[ سعر اليومية ]]*3%*Table4[[#This Row],[عدد الدورات ]]</f>
        <v>139.01999999999998</v>
      </c>
      <c r="O1797" s="56">
        <f>Table4[[#This Row],[ سعر اليومية ]]*Table4[[#This Row],[عدد الدورات ]]-N1797</f>
        <v>4494.9799999999996</v>
      </c>
      <c r="P1797" s="194"/>
      <c r="Q1797" s="194"/>
      <c r="R1797" s="194"/>
      <c r="S1797" s="58">
        <f>(Table4[[#This Row],[سعر يومية السائق]]*Table4[[#This Row],[عدد الدورات ]])-SUM(Table4[[#This Row],[سلف ]:[خصم ]])+Table4[[#This Row],[اضافي ]]</f>
        <v>3800</v>
      </c>
      <c r="U1797" s="58">
        <f>Table4[[#This Row],[ سعر اليومية ]]*Table4[[#This Row],[عدد الدورات ]]-Table4[[#This Row],[سعر يومية السائق]]*L1797</f>
        <v>834</v>
      </c>
      <c r="V1797" s="58">
        <f>U1797-Table4[[#This Row],[W/H  3%]]</f>
        <v>694.98</v>
      </c>
      <c r="W1797" s="66" t="str">
        <f>Table4[[#This Row],[اليوم]]&amp;Table4[[#This Row],[الشهر ]]&amp;Table4[[#This Row],[العام]]</f>
        <v>762026</v>
      </c>
      <c r="X1797" s="66" t="s">
        <v>304</v>
      </c>
    </row>
    <row r="1798" spans="1:24" x14ac:dyDescent="0.3">
      <c r="A1798" s="62">
        <v>7</v>
      </c>
      <c r="B1798" s="62">
        <v>6</v>
      </c>
      <c r="C1798" s="62">
        <v>2026</v>
      </c>
      <c r="D1798" s="41" t="str">
        <f t="shared" si="107"/>
        <v>مصطفي رشدي1المنيب 2 ورديةسعوديميفيداميكروباص صيني</v>
      </c>
      <c r="E1798" s="4">
        <v>5007</v>
      </c>
      <c r="F1798" s="41" t="str">
        <f>VLOOKUP(E1798,mapping!C:J,2,FALSE)</f>
        <v>مصطفي رشدي1</v>
      </c>
      <c r="G1798" s="41" t="str">
        <f>IFERROR(VLOOKUP(F1798,mapping!$D$3:$J$200,2,FALSE),0)</f>
        <v>المنيب 2 وردية</v>
      </c>
      <c r="H1798" s="41" t="str">
        <f>IFERROR(VLOOKUP(F1798,mapping!$D$3:$J$200,3,FALSE),0)</f>
        <v>سعودي</v>
      </c>
      <c r="I1798" s="41" t="str">
        <f>IFERROR(VLOOKUP(F1798,mapping!$D$3:$J$200,4,FALSE),0)</f>
        <v>ميفيدا</v>
      </c>
      <c r="J1798" s="41" t="str">
        <f>IFERROR(VLOOKUP(F1798,mapping!$D$3:$J$200,5,FALSE),0)</f>
        <v>ميكروباص صيني</v>
      </c>
      <c r="K1798" s="63">
        <f>IF(W1798=mapping!$N$1,IFERROR(VLOOKUP(Table4[[#This Row],[Column1]],mapping!A:L,11,FALSE),0),IF(W1798&gt;mapping!$N$1,IFERROR(VLOOKUP(Table4[[#This Row],[Column1]],mapping!A:L,11,FALSE),0),))</f>
        <v>2965</v>
      </c>
      <c r="L1798" s="139">
        <v>1</v>
      </c>
      <c r="M1798" s="60">
        <f>IF(W1798=mapping!$N$1,IFERROR(VLOOKUP(Table4[[#This Row],[Column1]],mapping!A:L,12,FALSE),0),IF(W1798&gt;mapping!$N$1,IFERROR(VLOOKUP(Table4[[#This Row],[Column1]],mapping!A:L,12,FALSE),0),0))</f>
        <v>2150</v>
      </c>
      <c r="N1798" s="58">
        <f>Table4[[#This Row],[ سعر اليومية ]]*3%*Table4[[#This Row],[عدد الدورات ]]</f>
        <v>88.95</v>
      </c>
      <c r="O1798" s="56">
        <f>Table4[[#This Row],[ سعر اليومية ]]*Table4[[#This Row],[عدد الدورات ]]-N1798</f>
        <v>2876.05</v>
      </c>
      <c r="P1798" s="194"/>
      <c r="Q1798" s="194"/>
      <c r="R1798" s="194"/>
      <c r="S1798" s="58">
        <f>(Table4[[#This Row],[سعر يومية السائق]]*Table4[[#This Row],[عدد الدورات ]])-SUM(Table4[[#This Row],[سلف ]:[خصم ]])+Table4[[#This Row],[اضافي ]]</f>
        <v>2150</v>
      </c>
      <c r="U1798" s="58">
        <f>Table4[[#This Row],[ سعر اليومية ]]*Table4[[#This Row],[عدد الدورات ]]-Table4[[#This Row],[سعر يومية السائق]]*L1798</f>
        <v>815</v>
      </c>
      <c r="V1798" s="58">
        <f>U1798-Table4[[#This Row],[W/H  3%]]</f>
        <v>726.05</v>
      </c>
      <c r="W1798" s="66" t="str">
        <f>Table4[[#This Row],[اليوم]]&amp;Table4[[#This Row],[الشهر ]]&amp;Table4[[#This Row],[العام]]</f>
        <v>762026</v>
      </c>
      <c r="X1798" s="66" t="s">
        <v>304</v>
      </c>
    </row>
    <row r="1799" spans="1:24" x14ac:dyDescent="0.3">
      <c r="A1799" s="62">
        <v>7</v>
      </c>
      <c r="B1799" s="62">
        <v>6</v>
      </c>
      <c r="C1799" s="62">
        <v>2026</v>
      </c>
      <c r="D1799" s="41" t="str">
        <f t="shared" si="107"/>
        <v>فرج 2حلوان 2 ورديةسعوديميفيداميكروباص صيني</v>
      </c>
      <c r="E1799" s="4">
        <v>5009</v>
      </c>
      <c r="F1799" s="41" t="str">
        <f>VLOOKUP(E1799,mapping!C:J,2,FALSE)</f>
        <v>فرج 2</v>
      </c>
      <c r="G1799" s="41" t="str">
        <f>IFERROR(VLOOKUP(F1799,mapping!$D$3:$J$200,2,FALSE),0)</f>
        <v>حلوان 2 وردية</v>
      </c>
      <c r="H1799" s="41" t="str">
        <f>IFERROR(VLOOKUP(F1799,mapping!$D$3:$J$200,3,FALSE),0)</f>
        <v>سعودي</v>
      </c>
      <c r="I1799" s="41" t="str">
        <f>IFERROR(VLOOKUP(F1799,mapping!$D$3:$J$200,4,FALSE),0)</f>
        <v>ميفيدا</v>
      </c>
      <c r="J1799" s="41" t="str">
        <f>IFERROR(VLOOKUP(F1799,mapping!$D$3:$J$200,5,FALSE),0)</f>
        <v>ميكروباص صيني</v>
      </c>
      <c r="K1799" s="63">
        <f>IF(W1799=mapping!$N$1,IFERROR(VLOOKUP(Table4[[#This Row],[Column1]],mapping!A:L,11,FALSE),0),IF(W1799&gt;mapping!$N$1,IFERROR(VLOOKUP(Table4[[#This Row],[Column1]],mapping!A:L,11,FALSE),0),))</f>
        <v>2965</v>
      </c>
      <c r="L1799" s="139">
        <v>1</v>
      </c>
      <c r="M1799" s="60">
        <f>IF(W1799=mapping!$N$1,IFERROR(VLOOKUP(Table4[[#This Row],[Column1]],mapping!A:L,12,FALSE),0),IF(W1799&gt;mapping!$N$1,IFERROR(VLOOKUP(Table4[[#This Row],[Column1]],mapping!A:L,12,FALSE),0),0))</f>
        <v>2250</v>
      </c>
      <c r="N1799" s="58">
        <f>Table4[[#This Row],[ سعر اليومية ]]*3%*Table4[[#This Row],[عدد الدورات ]]</f>
        <v>88.95</v>
      </c>
      <c r="O1799" s="56">
        <f>Table4[[#This Row],[ سعر اليومية ]]*Table4[[#This Row],[عدد الدورات ]]-N1799</f>
        <v>2876.05</v>
      </c>
      <c r="P1799" s="194"/>
      <c r="Q1799" s="194"/>
      <c r="R1799" s="194"/>
      <c r="S1799" s="58">
        <f>(Table4[[#This Row],[سعر يومية السائق]]*Table4[[#This Row],[عدد الدورات ]])-SUM(Table4[[#This Row],[سلف ]:[خصم ]])+Table4[[#This Row],[اضافي ]]</f>
        <v>2250</v>
      </c>
      <c r="U1799" s="58">
        <f>Table4[[#This Row],[ سعر اليومية ]]*Table4[[#This Row],[عدد الدورات ]]-Table4[[#This Row],[سعر يومية السائق]]*L1799</f>
        <v>715</v>
      </c>
      <c r="V1799" s="58">
        <f>U1799-Table4[[#This Row],[W/H  3%]]</f>
        <v>626.04999999999995</v>
      </c>
      <c r="W1799" s="66" t="str">
        <f>Table4[[#This Row],[اليوم]]&amp;Table4[[#This Row],[الشهر ]]&amp;Table4[[#This Row],[العام]]</f>
        <v>762026</v>
      </c>
      <c r="X1799" s="66" t="s">
        <v>304</v>
      </c>
    </row>
    <row r="1800" spans="1:24" x14ac:dyDescent="0.3">
      <c r="A1800" s="62">
        <v>7</v>
      </c>
      <c r="B1800" s="62">
        <v>6</v>
      </c>
      <c r="C1800" s="62">
        <v>2026</v>
      </c>
      <c r="D1800" s="41" t="str">
        <f t="shared" si="107"/>
        <v>فرج 3حلوان 2 ورديةسعوديالقطاميةاتوبيس 28</v>
      </c>
      <c r="E1800" s="4">
        <v>5010</v>
      </c>
      <c r="F1800" s="41" t="str">
        <f>VLOOKUP(E1800,mapping!C:J,2,FALSE)</f>
        <v>فرج 3</v>
      </c>
      <c r="G1800" s="41" t="str">
        <f>IFERROR(VLOOKUP(F1800,mapping!$D$3:$J$200,2,FALSE),0)</f>
        <v>حلوان 2 وردية</v>
      </c>
      <c r="H1800" s="41" t="str">
        <f>IFERROR(VLOOKUP(F1800,mapping!$D$3:$J$200,3,FALSE),0)</f>
        <v>سعودي</v>
      </c>
      <c r="I1800" s="41" t="str">
        <f>IFERROR(VLOOKUP(F1800,mapping!$D$3:$J$200,4,FALSE),0)</f>
        <v>القطامية</v>
      </c>
      <c r="J1800" s="41" t="str">
        <f>IFERROR(VLOOKUP(F1800,mapping!$D$3:$J$200,5,FALSE),0)</f>
        <v>اتوبيس 28</v>
      </c>
      <c r="K1800" s="63">
        <f>IF(W1800=mapping!$N$1,IFERROR(VLOOKUP(Table4[[#This Row],[Column1]],mapping!A:L,11,FALSE),0),IF(W1800&gt;mapping!$N$1,IFERROR(VLOOKUP(Table4[[#This Row],[Column1]],mapping!A:L,11,FALSE),0),))</f>
        <v>3415</v>
      </c>
      <c r="L1800" s="139">
        <v>1</v>
      </c>
      <c r="M1800" s="60">
        <f>IF(W1800=mapping!$N$1,IFERROR(VLOOKUP(Table4[[#This Row],[Column1]],mapping!A:L,12,FALSE),0),IF(W1800&gt;mapping!$N$1,IFERROR(VLOOKUP(Table4[[#This Row],[Column1]],mapping!A:L,12,FALSE),0),0))</f>
        <v>3400</v>
      </c>
      <c r="N1800" s="58">
        <f>Table4[[#This Row],[ سعر اليومية ]]*3%*Table4[[#This Row],[عدد الدورات ]]</f>
        <v>102.45</v>
      </c>
      <c r="O1800" s="56">
        <f>Table4[[#This Row],[ سعر اليومية ]]*Table4[[#This Row],[عدد الدورات ]]-N1800</f>
        <v>3312.55</v>
      </c>
      <c r="P1800" s="194"/>
      <c r="Q1800" s="194"/>
      <c r="R1800" s="194"/>
      <c r="S1800" s="58">
        <f>(Table4[[#This Row],[سعر يومية السائق]]*Table4[[#This Row],[عدد الدورات ]])-SUM(Table4[[#This Row],[سلف ]:[خصم ]])+Table4[[#This Row],[اضافي ]]</f>
        <v>3400</v>
      </c>
      <c r="U1800" s="58">
        <f>Table4[[#This Row],[ سعر اليومية ]]*Table4[[#This Row],[عدد الدورات ]]-Table4[[#This Row],[سعر يومية السائق]]*L1800</f>
        <v>15</v>
      </c>
      <c r="V1800" s="58">
        <f>U1800-Table4[[#This Row],[W/H  3%]]</f>
        <v>-87.45</v>
      </c>
      <c r="W1800" s="66" t="str">
        <f>Table4[[#This Row],[اليوم]]&amp;Table4[[#This Row],[الشهر ]]&amp;Table4[[#This Row],[العام]]</f>
        <v>762026</v>
      </c>
      <c r="X1800" s="66" t="s">
        <v>304</v>
      </c>
    </row>
    <row r="1801" spans="1:24" x14ac:dyDescent="0.3">
      <c r="A1801" s="62">
        <v>7</v>
      </c>
      <c r="B1801" s="62">
        <v>6</v>
      </c>
      <c r="C1801" s="62">
        <v>2026</v>
      </c>
      <c r="D1801" s="41" t="str">
        <f t="shared" si="107"/>
        <v>فرج 4مايو ورديةسعوديالقطاميةميكروباص</v>
      </c>
      <c r="E1801" s="4">
        <v>5011</v>
      </c>
      <c r="F1801" s="41" t="str">
        <f>VLOOKUP(E1801,mapping!C:J,2,FALSE)</f>
        <v>فرج 4</v>
      </c>
      <c r="G1801" s="41" t="str">
        <f>IFERROR(VLOOKUP(F1801,mapping!$D$3:$J$200,2,FALSE),0)</f>
        <v>مايو وردية</v>
      </c>
      <c r="H1801" s="41" t="str">
        <f>IFERROR(VLOOKUP(F1801,mapping!$D$3:$J$200,3,FALSE),0)</f>
        <v>سعودي</v>
      </c>
      <c r="I1801" s="41" t="str">
        <f>IFERROR(VLOOKUP(F1801,mapping!$D$3:$J$200,4,FALSE),0)</f>
        <v>القطامية</v>
      </c>
      <c r="J1801" s="41" t="str">
        <f>IFERROR(VLOOKUP(F1801,mapping!$D$3:$J$200,5,FALSE),0)</f>
        <v>ميكروباص</v>
      </c>
      <c r="K1801" s="63">
        <f>IF(W1801=mapping!$N$1,IFERROR(VLOOKUP(Table4[[#This Row],[Column1]],mapping!A:L,11,FALSE),0),IF(W1801&gt;mapping!$N$1,IFERROR(VLOOKUP(Table4[[#This Row],[Column1]],mapping!A:L,11,FALSE),0),))</f>
        <v>1222</v>
      </c>
      <c r="L1801" s="139">
        <v>1</v>
      </c>
      <c r="M1801" s="60">
        <f>IF(W1801=mapping!$N$1,IFERROR(VLOOKUP(Table4[[#This Row],[Column1]],mapping!A:L,12,FALSE),0),IF(W1801&gt;mapping!$N$1,IFERROR(VLOOKUP(Table4[[#This Row],[Column1]],mapping!A:L,12,FALSE),0),0))</f>
        <v>1180</v>
      </c>
      <c r="N1801" s="58">
        <f>Table4[[#This Row],[ سعر اليومية ]]*3%*Table4[[#This Row],[عدد الدورات ]]</f>
        <v>36.659999999999997</v>
      </c>
      <c r="O1801" s="56">
        <f>Table4[[#This Row],[ سعر اليومية ]]*Table4[[#This Row],[عدد الدورات ]]-N1801</f>
        <v>1185.3399999999999</v>
      </c>
      <c r="P1801" s="194"/>
      <c r="Q1801" s="194"/>
      <c r="R1801" s="194"/>
      <c r="S1801" s="58">
        <f>(Table4[[#This Row],[سعر يومية السائق]]*Table4[[#This Row],[عدد الدورات ]])-SUM(Table4[[#This Row],[سلف ]:[خصم ]])+Table4[[#This Row],[اضافي ]]</f>
        <v>1180</v>
      </c>
      <c r="U1801" s="58">
        <f>Table4[[#This Row],[ سعر اليومية ]]*Table4[[#This Row],[عدد الدورات ]]-Table4[[#This Row],[سعر يومية السائق]]*L1801</f>
        <v>42</v>
      </c>
      <c r="V1801" s="58">
        <f>U1801-Table4[[#This Row],[W/H  3%]]</f>
        <v>5.3400000000000034</v>
      </c>
      <c r="W1801" s="66" t="str">
        <f>Table4[[#This Row],[اليوم]]&amp;Table4[[#This Row],[الشهر ]]&amp;Table4[[#This Row],[العام]]</f>
        <v>762026</v>
      </c>
      <c r="X1801" s="66" t="s">
        <v>304</v>
      </c>
    </row>
    <row r="1802" spans="1:24" x14ac:dyDescent="0.3">
      <c r="A1802" s="62">
        <v>7</v>
      </c>
      <c r="B1802" s="62">
        <v>6</v>
      </c>
      <c r="C1802" s="62">
        <v>2026</v>
      </c>
      <c r="D1802" s="41" t="str">
        <f t="shared" si="107"/>
        <v>مصطفي رشدي3المنيب5شفتسعوديالقطاميةاتوبيس 28</v>
      </c>
      <c r="E1802" s="4">
        <v>5012</v>
      </c>
      <c r="F1802" s="41" t="str">
        <f>VLOOKUP(E1802,mapping!C:J,2,FALSE)</f>
        <v>مصطفي رشدي3</v>
      </c>
      <c r="G1802" s="41" t="str">
        <f>IFERROR(VLOOKUP(F1802,mapping!$D$3:$J$200,2,FALSE),0)</f>
        <v>المنيب5شفت</v>
      </c>
      <c r="H1802" s="41" t="str">
        <f>IFERROR(VLOOKUP(F1802,mapping!$D$3:$J$200,3,FALSE),0)</f>
        <v>سعودي</v>
      </c>
      <c r="I1802" s="41" t="str">
        <f>IFERROR(VLOOKUP(F1802,mapping!$D$3:$J$200,4,FALSE),0)</f>
        <v>القطامية</v>
      </c>
      <c r="J1802" s="41" t="str">
        <f>IFERROR(VLOOKUP(F1802,mapping!$D$3:$J$200,5,FALSE),0)</f>
        <v>اتوبيس 28</v>
      </c>
      <c r="K1802" s="63">
        <f>IF(W1802=mapping!$N$1,IFERROR(VLOOKUP(Table4[[#This Row],[Column1]],mapping!A:L,11,FALSE),0),IF(W1802&gt;mapping!$N$1,IFERROR(VLOOKUP(Table4[[#This Row],[Column1]],mapping!A:L,11,FALSE),0),))</f>
        <v>2649</v>
      </c>
      <c r="L1802" s="139">
        <v>1</v>
      </c>
      <c r="M1802" s="60">
        <f>IF(W1802=mapping!$N$1,IFERROR(VLOOKUP(Table4[[#This Row],[Column1]],mapping!A:L,12,FALSE),0),IF(W1802&gt;mapping!$N$1,IFERROR(VLOOKUP(Table4[[#This Row],[Column1]],mapping!A:L,12,FALSE),0),0))</f>
        <v>2060</v>
      </c>
      <c r="N1802" s="58">
        <f>Table4[[#This Row],[ سعر اليومية ]]*3%*Table4[[#This Row],[عدد الدورات ]]</f>
        <v>79.47</v>
      </c>
      <c r="O1802" s="56">
        <f>Table4[[#This Row],[ سعر اليومية ]]*Table4[[#This Row],[عدد الدورات ]]-N1802</f>
        <v>2569.5300000000002</v>
      </c>
      <c r="P1802" s="194"/>
      <c r="Q1802" s="194"/>
      <c r="R1802" s="194"/>
      <c r="S1802" s="58">
        <f>(Table4[[#This Row],[سعر يومية السائق]]*Table4[[#This Row],[عدد الدورات ]])-SUM(Table4[[#This Row],[سلف ]:[خصم ]])+Table4[[#This Row],[اضافي ]]</f>
        <v>2060</v>
      </c>
      <c r="U1802" s="58">
        <f>Table4[[#This Row],[ سعر اليومية ]]*Table4[[#This Row],[عدد الدورات ]]-Table4[[#This Row],[سعر يومية السائق]]*L1802</f>
        <v>589</v>
      </c>
      <c r="V1802" s="58">
        <f>U1802-Table4[[#This Row],[W/H  3%]]</f>
        <v>509.53</v>
      </c>
      <c r="W1802" s="66" t="str">
        <f>Table4[[#This Row],[اليوم]]&amp;Table4[[#This Row],[الشهر ]]&amp;Table4[[#This Row],[العام]]</f>
        <v>762026</v>
      </c>
      <c r="X1802" s="66" t="s">
        <v>304</v>
      </c>
    </row>
    <row r="1803" spans="1:24" x14ac:dyDescent="0.3">
      <c r="A1803" s="62">
        <v>7</v>
      </c>
      <c r="B1803" s="62">
        <v>6</v>
      </c>
      <c r="C1803" s="62">
        <v>2026</v>
      </c>
      <c r="D1803" s="41" t="str">
        <f t="shared" si="107"/>
        <v>مصطفي رشدي4المنيب Wصباحيةسعوديالقطاميةاتوبيس 28</v>
      </c>
      <c r="E1803" s="4">
        <v>5013</v>
      </c>
      <c r="F1803" s="41" t="str">
        <f>VLOOKUP(E1803,mapping!C:J,2,FALSE)</f>
        <v>مصطفي رشدي4</v>
      </c>
      <c r="G1803" s="41" t="str">
        <f>IFERROR(VLOOKUP(F1803,mapping!$D$3:$J$200,2,FALSE),0)</f>
        <v>المنيب Wصباحية</v>
      </c>
      <c r="H1803" s="41" t="str">
        <f>IFERROR(VLOOKUP(F1803,mapping!$D$3:$J$200,3,FALSE),0)</f>
        <v>سعودي</v>
      </c>
      <c r="I1803" s="41" t="str">
        <f>IFERROR(VLOOKUP(F1803,mapping!$D$3:$J$200,4,FALSE),0)</f>
        <v>القطامية</v>
      </c>
      <c r="J1803" s="41" t="str">
        <f>IFERROR(VLOOKUP(F1803,mapping!$D$3:$J$200,5,FALSE),0)</f>
        <v>اتوبيس 28</v>
      </c>
      <c r="K1803" s="63">
        <f>IF(W1803=mapping!$N$1,IFERROR(VLOOKUP(Table4[[#This Row],[Column1]],mapping!A:L,11,FALSE),0),IF(W1803&gt;mapping!$N$1,IFERROR(VLOOKUP(Table4[[#This Row],[Column1]],mapping!A:L,11,FALSE),0),))</f>
        <v>1059</v>
      </c>
      <c r="L1803" s="139">
        <v>1</v>
      </c>
      <c r="M1803" s="60">
        <f>IF(W1803=mapping!$N$1,IFERROR(VLOOKUP(Table4[[#This Row],[Column1]],mapping!A:L,12,FALSE),0),IF(W1803&gt;mapping!$N$1,IFERROR(VLOOKUP(Table4[[#This Row],[Column1]],mapping!A:L,12,FALSE),0),0))</f>
        <v>1000</v>
      </c>
      <c r="N1803" s="58">
        <f>Table4[[#This Row],[ سعر اليومية ]]*3%*Table4[[#This Row],[عدد الدورات ]]</f>
        <v>31.77</v>
      </c>
      <c r="O1803" s="56">
        <f>Table4[[#This Row],[ سعر اليومية ]]*Table4[[#This Row],[عدد الدورات ]]-N1803</f>
        <v>1027.23</v>
      </c>
      <c r="P1803" s="194"/>
      <c r="Q1803" s="194"/>
      <c r="R1803" s="194"/>
      <c r="S1803" s="58">
        <f>(Table4[[#This Row],[سعر يومية السائق]]*Table4[[#This Row],[عدد الدورات ]])-SUM(Table4[[#This Row],[سلف ]:[خصم ]])+Table4[[#This Row],[اضافي ]]</f>
        <v>1000</v>
      </c>
      <c r="U1803" s="58">
        <f>Table4[[#This Row],[ سعر اليومية ]]*Table4[[#This Row],[عدد الدورات ]]-Table4[[#This Row],[سعر يومية السائق]]*L1803</f>
        <v>59</v>
      </c>
      <c r="V1803" s="58">
        <f>U1803-Table4[[#This Row],[W/H  3%]]</f>
        <v>27.23</v>
      </c>
      <c r="W1803" s="66" t="str">
        <f>Table4[[#This Row],[اليوم]]&amp;Table4[[#This Row],[الشهر ]]&amp;Table4[[#This Row],[العام]]</f>
        <v>762026</v>
      </c>
      <c r="X1803" s="66" t="s">
        <v>304</v>
      </c>
    </row>
    <row r="1804" spans="1:24" x14ac:dyDescent="0.3">
      <c r="A1804" s="62">
        <v>7</v>
      </c>
      <c r="B1804" s="62">
        <v>6</v>
      </c>
      <c r="C1804" s="62">
        <v>2026</v>
      </c>
      <c r="D1804" s="41" t="str">
        <f t="shared" si="107"/>
        <v>مصطفي رشدي5صقر 2 ورديةسعوديالقطاميةاتوبيس 28</v>
      </c>
      <c r="E1804" s="4">
        <v>5014</v>
      </c>
      <c r="F1804" s="41" t="str">
        <f>VLOOKUP(E1804,mapping!C:J,2,FALSE)</f>
        <v>مصطفي رشدي5</v>
      </c>
      <c r="G1804" s="41" t="str">
        <f>IFERROR(VLOOKUP(F1804,mapping!$D$3:$J$200,2,FALSE),0)</f>
        <v>صقر 2 وردية</v>
      </c>
      <c r="H1804" s="41" t="str">
        <f>IFERROR(VLOOKUP(F1804,mapping!$D$3:$J$200,3,FALSE),0)</f>
        <v>سعودي</v>
      </c>
      <c r="I1804" s="41" t="str">
        <f>IFERROR(VLOOKUP(F1804,mapping!$D$3:$J$200,4,FALSE),0)</f>
        <v>القطامية</v>
      </c>
      <c r="J1804" s="41" t="str">
        <f>IFERROR(VLOOKUP(F1804,mapping!$D$3:$J$200,5,FALSE),0)</f>
        <v>اتوبيس 28</v>
      </c>
      <c r="K1804" s="63">
        <f>IF(W1804=mapping!$N$1,IFERROR(VLOOKUP(Table4[[#This Row],[Column1]],mapping!A:L,11,FALSE),0),IF(W1804&gt;mapping!$N$1,IFERROR(VLOOKUP(Table4[[#This Row],[Column1]],mapping!A:L,11,FALSE),0),))</f>
        <v>2120</v>
      </c>
      <c r="L1804" s="139">
        <v>1</v>
      </c>
      <c r="M1804" s="60">
        <f>IF(W1804=mapping!$N$1,IFERROR(VLOOKUP(Table4[[#This Row],[Column1]],mapping!A:L,12,FALSE),0),IF(W1804&gt;mapping!$N$1,IFERROR(VLOOKUP(Table4[[#This Row],[Column1]],mapping!A:L,12,FALSE),0),0))</f>
        <v>1780</v>
      </c>
      <c r="N1804" s="58">
        <f>Table4[[#This Row],[ سعر اليومية ]]*3%*Table4[[#This Row],[عدد الدورات ]]</f>
        <v>63.599999999999994</v>
      </c>
      <c r="O1804" s="56">
        <f>Table4[[#This Row],[ سعر اليومية ]]*Table4[[#This Row],[عدد الدورات ]]-N1804</f>
        <v>2056.4</v>
      </c>
      <c r="P1804" s="194"/>
      <c r="Q1804" s="194"/>
      <c r="R1804" s="194"/>
      <c r="S1804" s="58">
        <f>(Table4[[#This Row],[سعر يومية السائق]]*Table4[[#This Row],[عدد الدورات ]])-SUM(Table4[[#This Row],[سلف ]:[خصم ]])+Table4[[#This Row],[اضافي ]]</f>
        <v>1780</v>
      </c>
      <c r="U1804" s="58">
        <f>Table4[[#This Row],[ سعر اليومية ]]*Table4[[#This Row],[عدد الدورات ]]-Table4[[#This Row],[سعر يومية السائق]]*L1804</f>
        <v>340</v>
      </c>
      <c r="V1804" s="58">
        <f>U1804-Table4[[#This Row],[W/H  3%]]</f>
        <v>276.39999999999998</v>
      </c>
      <c r="W1804" s="66" t="str">
        <f>Table4[[#This Row],[اليوم]]&amp;Table4[[#This Row],[الشهر ]]&amp;Table4[[#This Row],[العام]]</f>
        <v>762026</v>
      </c>
      <c r="X1804" s="66" t="s">
        <v>304</v>
      </c>
    </row>
    <row r="1805" spans="1:24" x14ac:dyDescent="0.3">
      <c r="A1805" s="62">
        <v>7</v>
      </c>
      <c r="B1805" s="62">
        <v>6</v>
      </c>
      <c r="C1805" s="62">
        <v>2026</v>
      </c>
      <c r="D1805" s="41" t="str">
        <f t="shared" si="107"/>
        <v>مصطفي رشدي6المنيب 2 ورديةسعوديالقطاميةاتوبيس 28</v>
      </c>
      <c r="E1805" s="4">
        <v>5027</v>
      </c>
      <c r="F1805" s="41" t="str">
        <f>VLOOKUP(E1805,mapping!C:J,2,FALSE)</f>
        <v>مصطفي رشدي6</v>
      </c>
      <c r="G1805" s="41" t="str">
        <f>IFERROR(VLOOKUP(F1805,mapping!$D$3:$J$200,2,FALSE),0)</f>
        <v>المنيب 2 وردية</v>
      </c>
      <c r="H1805" s="41" t="str">
        <f>IFERROR(VLOOKUP(F1805,mapping!$D$3:$J$200,3,FALSE),0)</f>
        <v>سعودي</v>
      </c>
      <c r="I1805" s="41" t="str">
        <f>IFERROR(VLOOKUP(F1805,mapping!$D$3:$J$200,4,FALSE),0)</f>
        <v>القطامية</v>
      </c>
      <c r="J1805" s="41" t="str">
        <f>IFERROR(VLOOKUP(F1805,mapping!$D$3:$J$200,5,FALSE),0)</f>
        <v>اتوبيس 28</v>
      </c>
      <c r="K1805" s="63">
        <f>IF(W1805=mapping!$N$1,IFERROR(VLOOKUP(Table4[[#This Row],[Column1]],mapping!A:L,11,FALSE),0),IF(W1805&gt;mapping!$N$1,IFERROR(VLOOKUP(Table4[[#This Row],[Column1]],mapping!A:L,11,FALSE),0),))</f>
        <v>3944</v>
      </c>
      <c r="L1805" s="139">
        <v>1</v>
      </c>
      <c r="M1805" s="60">
        <f>IF(W1805=mapping!$N$1,IFERROR(VLOOKUP(Table4[[#This Row],[Column1]],mapping!A:L,12,FALSE),0),IF(W1805&gt;mapping!$N$1,IFERROR(VLOOKUP(Table4[[#This Row],[Column1]],mapping!A:L,12,FALSE),0),0))</f>
        <v>3600</v>
      </c>
      <c r="N1805" s="58">
        <f>Table4[[#This Row],[ سعر اليومية ]]*3%*Table4[[#This Row],[عدد الدورات ]]</f>
        <v>118.32</v>
      </c>
      <c r="O1805" s="56">
        <f>Table4[[#This Row],[ سعر اليومية ]]*Table4[[#This Row],[عدد الدورات ]]-N1805</f>
        <v>3825.68</v>
      </c>
      <c r="P1805" s="194"/>
      <c r="Q1805" s="194"/>
      <c r="R1805" s="194"/>
      <c r="S1805" s="58">
        <f>(Table4[[#This Row],[سعر يومية السائق]]*Table4[[#This Row],[عدد الدورات ]])-SUM(Table4[[#This Row],[سلف ]:[خصم ]])+Table4[[#This Row],[اضافي ]]</f>
        <v>3600</v>
      </c>
      <c r="U1805" s="58">
        <f>Table4[[#This Row],[ سعر اليومية ]]*Table4[[#This Row],[عدد الدورات ]]-Table4[[#This Row],[سعر يومية السائق]]*L1805</f>
        <v>344</v>
      </c>
      <c r="V1805" s="58">
        <f>U1805-Table4[[#This Row],[W/H  3%]]</f>
        <v>225.68</v>
      </c>
      <c r="W1805" s="66" t="str">
        <f>Table4[[#This Row],[اليوم]]&amp;Table4[[#This Row],[الشهر ]]&amp;Table4[[#This Row],[العام]]</f>
        <v>762026</v>
      </c>
      <c r="X1805" s="66" t="s">
        <v>304</v>
      </c>
    </row>
    <row r="1806" spans="1:24" x14ac:dyDescent="0.3">
      <c r="A1806" s="62">
        <v>7</v>
      </c>
      <c r="B1806" s="62">
        <v>6</v>
      </c>
      <c r="C1806" s="62">
        <v>2026</v>
      </c>
      <c r="D1806" s="41" t="str">
        <f t="shared" si="107"/>
        <v>كرم ترك 1قليوب 2 ورديةسعوديالقطاميةاتوبيس 28</v>
      </c>
      <c r="E1806" s="4">
        <v>5015</v>
      </c>
      <c r="F1806" s="41" t="str">
        <f>VLOOKUP(E1806,mapping!C:J,2,FALSE)</f>
        <v>كرم ترك 1</v>
      </c>
      <c r="G1806" s="41" t="str">
        <f>IFERROR(VLOOKUP(F1806,mapping!$D$3:$J$200,2,FALSE),0)</f>
        <v>قليوب 2 وردية</v>
      </c>
      <c r="H1806" s="41" t="str">
        <f>IFERROR(VLOOKUP(F1806,mapping!$D$3:$J$200,3,FALSE),0)</f>
        <v>سعودي</v>
      </c>
      <c r="I1806" s="41" t="str">
        <f>IFERROR(VLOOKUP(F1806,mapping!$D$3:$J$200,4,FALSE),0)</f>
        <v>القطامية</v>
      </c>
      <c r="J1806" s="41" t="str">
        <f>IFERROR(VLOOKUP(F1806,mapping!$D$3:$J$200,5,FALSE),0)</f>
        <v>اتوبيس 28</v>
      </c>
      <c r="K1806" s="63">
        <f>IF(W1806=mapping!$N$1,IFERROR(VLOOKUP(Table4[[#This Row],[Column1]],mapping!A:L,11,FALSE),0),IF(W1806&gt;mapping!$N$1,IFERROR(VLOOKUP(Table4[[#This Row],[Column1]],mapping!A:L,11,FALSE),0),))</f>
        <v>3959</v>
      </c>
      <c r="L1806" s="139">
        <v>1</v>
      </c>
      <c r="M1806" s="60">
        <f>IF(W1806=mapping!$N$1,IFERROR(VLOOKUP(Table4[[#This Row],[Column1]],mapping!A:L,12,FALSE),0),IF(W1806&gt;mapping!$N$1,IFERROR(VLOOKUP(Table4[[#This Row],[Column1]],mapping!A:L,12,FALSE),0),0))</f>
        <v>4200</v>
      </c>
      <c r="N1806" s="58">
        <f>Table4[[#This Row],[ سعر اليومية ]]*3%*Table4[[#This Row],[عدد الدورات ]]</f>
        <v>118.77</v>
      </c>
      <c r="O1806" s="56">
        <f>Table4[[#This Row],[ سعر اليومية ]]*Table4[[#This Row],[عدد الدورات ]]-N1806</f>
        <v>3840.23</v>
      </c>
      <c r="P1806" s="194"/>
      <c r="Q1806" s="194"/>
      <c r="R1806" s="194"/>
      <c r="S1806" s="58">
        <f>(Table4[[#This Row],[سعر يومية السائق]]*Table4[[#This Row],[عدد الدورات ]])-SUM(Table4[[#This Row],[سلف ]:[خصم ]])+Table4[[#This Row],[اضافي ]]</f>
        <v>4200</v>
      </c>
      <c r="U1806" s="58">
        <f>Table4[[#This Row],[ سعر اليومية ]]*Table4[[#This Row],[عدد الدورات ]]-Table4[[#This Row],[سعر يومية السائق]]*L1806</f>
        <v>-241</v>
      </c>
      <c r="V1806" s="58">
        <f>U1806-Table4[[#This Row],[W/H  3%]]</f>
        <v>-359.77</v>
      </c>
      <c r="W1806" s="66" t="str">
        <f>Table4[[#This Row],[اليوم]]&amp;Table4[[#This Row],[الشهر ]]&amp;Table4[[#This Row],[العام]]</f>
        <v>762026</v>
      </c>
      <c r="X1806" s="66" t="s">
        <v>304</v>
      </c>
    </row>
    <row r="1807" spans="1:24" x14ac:dyDescent="0.3">
      <c r="A1807" s="62">
        <v>7</v>
      </c>
      <c r="B1807" s="62">
        <v>6</v>
      </c>
      <c r="C1807" s="62">
        <v>2026</v>
      </c>
      <c r="D1807" s="41" t="str">
        <f t="shared" si="107"/>
        <v>كرم ترك 2قليوب 2 ورديةسعوديمدينتي اتوبيس 28</v>
      </c>
      <c r="E1807" s="4">
        <v>5017</v>
      </c>
      <c r="F1807" s="41" t="str">
        <f>VLOOKUP(E1807,mapping!C:J,2,FALSE)</f>
        <v>كرم ترك 2</v>
      </c>
      <c r="G1807" s="41" t="str">
        <f>IFERROR(VLOOKUP(F1807,mapping!$D$3:$J$200,2,FALSE),0)</f>
        <v>قليوب 2 وردية</v>
      </c>
      <c r="H1807" s="41" t="str">
        <f>IFERROR(VLOOKUP(F1807,mapping!$D$3:$J$200,3,FALSE),0)</f>
        <v>سعودي</v>
      </c>
      <c r="I1807" s="41" t="str">
        <f>IFERROR(VLOOKUP(F1807,mapping!$D$3:$J$200,4,FALSE),0)</f>
        <v xml:space="preserve">مدينتي </v>
      </c>
      <c r="J1807" s="41" t="str">
        <f>IFERROR(VLOOKUP(F1807,mapping!$D$3:$J$200,5,FALSE),0)</f>
        <v>اتوبيس 28</v>
      </c>
      <c r="K1807" s="63">
        <f>IF(W1807=mapping!$N$1,IFERROR(VLOOKUP(Table4[[#This Row],[Column1]],mapping!A:L,11,FALSE),0),IF(W1807&gt;mapping!$N$1,IFERROR(VLOOKUP(Table4[[#This Row],[Column1]],mapping!A:L,11,FALSE),0),))</f>
        <v>4634</v>
      </c>
      <c r="L1807" s="139">
        <v>1</v>
      </c>
      <c r="M1807" s="60">
        <f>IF(W1807=mapping!$N$1,IFERROR(VLOOKUP(Table4[[#This Row],[Column1]],mapping!A:L,12,FALSE),0),IF(W1807&gt;mapping!$N$1,IFERROR(VLOOKUP(Table4[[#This Row],[Column1]],mapping!A:L,12,FALSE),0),0))</f>
        <v>4150</v>
      </c>
      <c r="N1807" s="58">
        <f>Table4[[#This Row],[ سعر اليومية ]]*3%*Table4[[#This Row],[عدد الدورات ]]</f>
        <v>139.01999999999998</v>
      </c>
      <c r="O1807" s="56">
        <f>Table4[[#This Row],[ سعر اليومية ]]*Table4[[#This Row],[عدد الدورات ]]-N1807</f>
        <v>4494.9799999999996</v>
      </c>
      <c r="P1807" s="194"/>
      <c r="Q1807" s="194"/>
      <c r="R1807" s="194"/>
      <c r="S1807" s="58">
        <f>(Table4[[#This Row],[سعر يومية السائق]]*Table4[[#This Row],[عدد الدورات ]])-SUM(Table4[[#This Row],[سلف ]:[خصم ]])+Table4[[#This Row],[اضافي ]]</f>
        <v>4150</v>
      </c>
      <c r="U1807" s="58">
        <f>Table4[[#This Row],[ سعر اليومية ]]*Table4[[#This Row],[عدد الدورات ]]-Table4[[#This Row],[سعر يومية السائق]]*L1807</f>
        <v>484</v>
      </c>
      <c r="V1807" s="58">
        <f>U1807-Table4[[#This Row],[W/H  3%]]</f>
        <v>344.98</v>
      </c>
      <c r="W1807" s="66" t="str">
        <f>Table4[[#This Row],[اليوم]]&amp;Table4[[#This Row],[الشهر ]]&amp;Table4[[#This Row],[العام]]</f>
        <v>762026</v>
      </c>
      <c r="X1807" s="66" t="s">
        <v>304</v>
      </c>
    </row>
    <row r="1808" spans="1:24" x14ac:dyDescent="0.3">
      <c r="A1808" s="62">
        <v>7</v>
      </c>
      <c r="B1808" s="62">
        <v>6</v>
      </c>
      <c r="C1808" s="62">
        <v>2026</v>
      </c>
      <c r="D1808" s="41" t="str">
        <f t="shared" si="107"/>
        <v>كرم ترك 3قليوب 1 ورديةسعوديمدينتي اتوبيس 28</v>
      </c>
      <c r="E1808" s="4">
        <v>5018</v>
      </c>
      <c r="F1808" s="41" t="str">
        <f>VLOOKUP(E1808,mapping!C:J,2,FALSE)</f>
        <v>كرم ترك 3</v>
      </c>
      <c r="G1808" s="41" t="str">
        <f>IFERROR(VLOOKUP(F1808,mapping!$D$3:$J$200,2,FALSE),0)</f>
        <v>قليوب 1 وردية</v>
      </c>
      <c r="H1808" s="41" t="str">
        <f>IFERROR(VLOOKUP(F1808,mapping!$D$3:$J$200,3,FALSE),0)</f>
        <v>سعودي</v>
      </c>
      <c r="I1808" s="41" t="str">
        <f>IFERROR(VLOOKUP(F1808,mapping!$D$3:$J$200,4,FALSE),0)</f>
        <v xml:space="preserve">مدينتي </v>
      </c>
      <c r="J1808" s="41" t="str">
        <f>IFERROR(VLOOKUP(F1808,mapping!$D$3:$J$200,5,FALSE),0)</f>
        <v>اتوبيس 28</v>
      </c>
      <c r="K1808" s="63">
        <f>IF(W1808=mapping!$N$1,IFERROR(VLOOKUP(Table4[[#This Row],[Column1]],mapping!A:L,11,FALSE),0),IF(W1808&gt;mapping!$N$1,IFERROR(VLOOKUP(Table4[[#This Row],[Column1]],mapping!A:L,11,FALSE),0),))</f>
        <v>4634</v>
      </c>
      <c r="L1808" s="139">
        <v>1</v>
      </c>
      <c r="M1808" s="60">
        <f>IF(W1808=mapping!$N$1,IFERROR(VLOOKUP(Table4[[#This Row],[Column1]],mapping!A:L,12,FALSE),0),IF(W1808&gt;mapping!$N$1,IFERROR(VLOOKUP(Table4[[#This Row],[Column1]],mapping!A:L,12,FALSE),0),0))</f>
        <v>4000</v>
      </c>
      <c r="N1808" s="58">
        <f>Table4[[#This Row],[ سعر اليومية ]]*3%*Table4[[#This Row],[عدد الدورات ]]</f>
        <v>139.01999999999998</v>
      </c>
      <c r="O1808" s="56">
        <f>Table4[[#This Row],[ سعر اليومية ]]*Table4[[#This Row],[عدد الدورات ]]-N1808</f>
        <v>4494.9799999999996</v>
      </c>
      <c r="P1808" s="194"/>
      <c r="Q1808" s="194"/>
      <c r="R1808" s="194"/>
      <c r="S1808" s="58">
        <f>(Table4[[#This Row],[سعر يومية السائق]]*Table4[[#This Row],[عدد الدورات ]])-SUM(Table4[[#This Row],[سلف ]:[خصم ]])+Table4[[#This Row],[اضافي ]]</f>
        <v>4000</v>
      </c>
      <c r="U1808" s="58">
        <f>Table4[[#This Row],[ سعر اليومية ]]*Table4[[#This Row],[عدد الدورات ]]-Table4[[#This Row],[سعر يومية السائق]]*L1808</f>
        <v>634</v>
      </c>
      <c r="V1808" s="58">
        <f>U1808-Table4[[#This Row],[W/H  3%]]</f>
        <v>494.98</v>
      </c>
      <c r="W1808" s="66" t="str">
        <f>Table4[[#This Row],[اليوم]]&amp;Table4[[#This Row],[الشهر ]]&amp;Table4[[#This Row],[العام]]</f>
        <v>762026</v>
      </c>
      <c r="X1808" s="66" t="s">
        <v>304</v>
      </c>
    </row>
    <row r="1809" spans="1:24" x14ac:dyDescent="0.3">
      <c r="A1809" s="62">
        <v>7</v>
      </c>
      <c r="B1809" s="62">
        <v>6</v>
      </c>
      <c r="C1809" s="62">
        <v>2026</v>
      </c>
      <c r="D1809" s="41" t="str">
        <f t="shared" si="107"/>
        <v>كرم ترك 4عدلي منصور شفتسعوديمدينتي اتوبيس 28</v>
      </c>
      <c r="E1809" s="4">
        <v>5019</v>
      </c>
      <c r="F1809" s="41" t="str">
        <f>VLOOKUP(E1809,mapping!C:J,2,FALSE)</f>
        <v>كرم ترك 4</v>
      </c>
      <c r="G1809" s="41" t="str">
        <f>IFERROR(VLOOKUP(F1809,mapping!$D$3:$J$200,2,FALSE),0)</f>
        <v>عدلي منصور شفت</v>
      </c>
      <c r="H1809" s="41" t="str">
        <f>IFERROR(VLOOKUP(F1809,mapping!$D$3:$J$200,3,FALSE),0)</f>
        <v>سعودي</v>
      </c>
      <c r="I1809" s="41" t="str">
        <f>IFERROR(VLOOKUP(F1809,mapping!$D$3:$J$200,4,FALSE),0)</f>
        <v xml:space="preserve">مدينتي </v>
      </c>
      <c r="J1809" s="41" t="str">
        <f>IFERROR(VLOOKUP(F1809,mapping!$D$3:$J$200,5,FALSE),0)</f>
        <v>اتوبيس 28</v>
      </c>
      <c r="K1809" s="63">
        <f>IF(W1809=mapping!$N$1,IFERROR(VLOOKUP(Table4[[#This Row],[Column1]],mapping!A:L,11,FALSE),0),IF(W1809&gt;mapping!$N$1,IFERROR(VLOOKUP(Table4[[#This Row],[Column1]],mapping!A:L,11,FALSE),0),))</f>
        <v>741</v>
      </c>
      <c r="L1809" s="139">
        <v>1</v>
      </c>
      <c r="M1809" s="60">
        <f>IF(W1809=mapping!$N$1,IFERROR(VLOOKUP(Table4[[#This Row],[Column1]],mapping!A:L,12,FALSE),0),IF(W1809&gt;mapping!$N$1,IFERROR(VLOOKUP(Table4[[#This Row],[Column1]],mapping!A:L,12,FALSE),0),0))</f>
        <v>500</v>
      </c>
      <c r="N1809" s="58">
        <f>Table4[[#This Row],[ سعر اليومية ]]*3%*Table4[[#This Row],[عدد الدورات ]]</f>
        <v>22.23</v>
      </c>
      <c r="O1809" s="56">
        <f>Table4[[#This Row],[ سعر اليومية ]]*Table4[[#This Row],[عدد الدورات ]]-N1809</f>
        <v>718.77</v>
      </c>
      <c r="P1809" s="194"/>
      <c r="Q1809" s="194"/>
      <c r="R1809" s="194"/>
      <c r="S1809" s="58">
        <f>(Table4[[#This Row],[سعر يومية السائق]]*Table4[[#This Row],[عدد الدورات ]])-SUM(Table4[[#This Row],[سلف ]:[خصم ]])+Table4[[#This Row],[اضافي ]]</f>
        <v>500</v>
      </c>
      <c r="U1809" s="58">
        <f>Table4[[#This Row],[ سعر اليومية ]]*Table4[[#This Row],[عدد الدورات ]]-Table4[[#This Row],[سعر يومية السائق]]*L1809</f>
        <v>241</v>
      </c>
      <c r="V1809" s="58">
        <f>U1809-Table4[[#This Row],[W/H  3%]]</f>
        <v>218.77</v>
      </c>
      <c r="W1809" s="66" t="str">
        <f>Table4[[#This Row],[اليوم]]&amp;Table4[[#This Row],[الشهر ]]&amp;Table4[[#This Row],[العام]]</f>
        <v>762026</v>
      </c>
      <c r="X1809" s="66" t="s">
        <v>304</v>
      </c>
    </row>
    <row r="1810" spans="1:24" x14ac:dyDescent="0.3">
      <c r="A1810" s="62">
        <v>7</v>
      </c>
      <c r="B1810" s="62">
        <v>6</v>
      </c>
      <c r="C1810" s="62">
        <v>2026</v>
      </c>
      <c r="D1810" s="41" t="str">
        <f t="shared" si="107"/>
        <v>عماد النجار 4قليوب بيتوينسعوديمدينتي اتوبيس 28</v>
      </c>
      <c r="E1810" s="4">
        <v>5020</v>
      </c>
      <c r="F1810" s="41" t="str">
        <f>VLOOKUP(E1810,mapping!C:J,2,FALSE)</f>
        <v>عماد النجار 4</v>
      </c>
      <c r="G1810" s="41" t="str">
        <f>IFERROR(VLOOKUP(F1810,mapping!$D$3:$J$200,2,FALSE),0)</f>
        <v>قليوب بيتوين</v>
      </c>
      <c r="H1810" s="41" t="str">
        <f>IFERROR(VLOOKUP(F1810,mapping!$D$3:$J$200,3,FALSE),0)</f>
        <v>سعودي</v>
      </c>
      <c r="I1810" s="41" t="str">
        <f>IFERROR(VLOOKUP(F1810,mapping!$D$3:$J$200,4,FALSE),0)</f>
        <v xml:space="preserve">مدينتي </v>
      </c>
      <c r="J1810" s="41" t="str">
        <f>IFERROR(VLOOKUP(F1810,mapping!$D$3:$J$200,5,FALSE),0)</f>
        <v>اتوبيس 28</v>
      </c>
      <c r="K1810" s="63">
        <f>IF(W1810=mapping!$N$1,IFERROR(VLOOKUP(Table4[[#This Row],[Column1]],mapping!A:L,11,FALSE),0),IF(W1810&gt;mapping!$N$1,IFERROR(VLOOKUP(Table4[[#This Row],[Column1]],mapping!A:L,11,FALSE),0),))</f>
        <v>1482</v>
      </c>
      <c r="L1810" s="139">
        <v>1</v>
      </c>
      <c r="M1810" s="60">
        <f>IF(W1810=mapping!$N$1,IFERROR(VLOOKUP(Table4[[#This Row],[Column1]],mapping!A:L,12,FALSE),0),IF(W1810&gt;mapping!$N$1,IFERROR(VLOOKUP(Table4[[#This Row],[Column1]],mapping!A:L,12,FALSE),0),0))</f>
        <v>1400</v>
      </c>
      <c r="N1810" s="58">
        <f>Table4[[#This Row],[ سعر اليومية ]]*3%*Table4[[#This Row],[عدد الدورات ]]</f>
        <v>44.46</v>
      </c>
      <c r="O1810" s="56">
        <f>Table4[[#This Row],[ سعر اليومية ]]*Table4[[#This Row],[عدد الدورات ]]-N1810</f>
        <v>1437.54</v>
      </c>
      <c r="P1810" s="194"/>
      <c r="Q1810" s="194"/>
      <c r="R1810" s="194"/>
      <c r="S1810" s="58">
        <f>(Table4[[#This Row],[سعر يومية السائق]]*Table4[[#This Row],[عدد الدورات ]])-SUM(Table4[[#This Row],[سلف ]:[خصم ]])+Table4[[#This Row],[اضافي ]]</f>
        <v>1400</v>
      </c>
      <c r="U1810" s="58">
        <f>Table4[[#This Row],[ سعر اليومية ]]*Table4[[#This Row],[عدد الدورات ]]-Table4[[#This Row],[سعر يومية السائق]]*L1810</f>
        <v>82</v>
      </c>
      <c r="V1810" s="58">
        <f>U1810-Table4[[#This Row],[W/H  3%]]</f>
        <v>37.54</v>
      </c>
      <c r="W1810" s="66" t="str">
        <f>Table4[[#This Row],[اليوم]]&amp;Table4[[#This Row],[الشهر ]]&amp;Table4[[#This Row],[العام]]</f>
        <v>762026</v>
      </c>
      <c r="X1810" s="66" t="s">
        <v>304</v>
      </c>
    </row>
    <row r="1811" spans="1:24" x14ac:dyDescent="0.3">
      <c r="A1811" s="62">
        <v>7</v>
      </c>
      <c r="B1811" s="62">
        <v>6</v>
      </c>
      <c r="C1811" s="62">
        <v>2026</v>
      </c>
      <c r="D1811" s="41" t="str">
        <f t="shared" si="107"/>
        <v>ممدوح كيلاني6المنيب 1 وردية سعوديمدينتي ميكروباص صيني</v>
      </c>
      <c r="E1811" s="4">
        <v>5021</v>
      </c>
      <c r="F1811" s="41" t="str">
        <f>VLOOKUP(E1811,mapping!C:J,2,FALSE)</f>
        <v>ممدوح كيلاني6</v>
      </c>
      <c r="G1811" s="41" t="str">
        <f>IFERROR(VLOOKUP(F1811,mapping!$D$3:$J$200,2,FALSE),0)</f>
        <v xml:space="preserve">المنيب 1 وردية </v>
      </c>
      <c r="H1811" s="41" t="str">
        <f>IFERROR(VLOOKUP(F1811,mapping!$D$3:$J$200,3,FALSE),0)</f>
        <v>سعودي</v>
      </c>
      <c r="I1811" s="41" t="str">
        <f>IFERROR(VLOOKUP(F1811,mapping!$D$3:$J$200,4,FALSE),0)</f>
        <v xml:space="preserve">مدينتي </v>
      </c>
      <c r="J1811" s="41" t="str">
        <f>IFERROR(VLOOKUP(F1811,mapping!$D$3:$J$200,5,FALSE),0)</f>
        <v>ميكروباص صيني</v>
      </c>
      <c r="K1811" s="63">
        <f>IF(W1811=mapping!$N$1,IFERROR(VLOOKUP(Table4[[#This Row],[Column1]],mapping!A:L,11,FALSE),0),IF(W1811&gt;mapping!$N$1,IFERROR(VLOOKUP(Table4[[#This Row],[Column1]],mapping!A:L,11,FALSE),0),))</f>
        <v>1482</v>
      </c>
      <c r="L1811" s="139">
        <v>1</v>
      </c>
      <c r="M1811" s="60">
        <f>IF(W1811=mapping!$N$1,IFERROR(VLOOKUP(Table4[[#This Row],[Column1]],mapping!A:L,12,FALSE),0),IF(W1811&gt;mapping!$N$1,IFERROR(VLOOKUP(Table4[[#This Row],[Column1]],mapping!A:L,12,FALSE),0),0))</f>
        <v>1350</v>
      </c>
      <c r="N1811" s="58">
        <f>Table4[[#This Row],[ سعر اليومية ]]*3%*Table4[[#This Row],[عدد الدورات ]]</f>
        <v>44.46</v>
      </c>
      <c r="O1811" s="56">
        <f>Table4[[#This Row],[ سعر اليومية ]]*Table4[[#This Row],[عدد الدورات ]]-N1811</f>
        <v>1437.54</v>
      </c>
      <c r="P1811" s="194"/>
      <c r="Q1811" s="194"/>
      <c r="R1811" s="194"/>
      <c r="S1811" s="58">
        <f>(Table4[[#This Row],[سعر يومية السائق]]*Table4[[#This Row],[عدد الدورات ]])-SUM(Table4[[#This Row],[سلف ]:[خصم ]])+Table4[[#This Row],[اضافي ]]</f>
        <v>1350</v>
      </c>
      <c r="U1811" s="58">
        <f>Table4[[#This Row],[ سعر اليومية ]]*Table4[[#This Row],[عدد الدورات ]]-Table4[[#This Row],[سعر يومية السائق]]*L1811</f>
        <v>132</v>
      </c>
      <c r="V1811" s="58">
        <f>U1811-Table4[[#This Row],[W/H  3%]]</f>
        <v>87.539999999999992</v>
      </c>
      <c r="W1811" s="66" t="str">
        <f>Table4[[#This Row],[اليوم]]&amp;Table4[[#This Row],[الشهر ]]&amp;Table4[[#This Row],[العام]]</f>
        <v>762026</v>
      </c>
      <c r="X1811" s="66" t="s">
        <v>304</v>
      </c>
    </row>
    <row r="1812" spans="1:24" x14ac:dyDescent="0.3">
      <c r="A1812" s="62">
        <v>7</v>
      </c>
      <c r="B1812" s="62">
        <v>6</v>
      </c>
      <c r="C1812" s="62">
        <v>2026</v>
      </c>
      <c r="D1812" s="41" t="str">
        <f t="shared" si="107"/>
        <v>ممدوح كيلاني4المنيب 2 وردية سعوديمدينتي ميكروباص صيني</v>
      </c>
      <c r="E1812" s="4">
        <v>5022</v>
      </c>
      <c r="F1812" s="41" t="str">
        <f>VLOOKUP(E1812,mapping!C:J,2,FALSE)</f>
        <v>ممدوح كيلاني4</v>
      </c>
      <c r="G1812" s="41" t="str">
        <f>IFERROR(VLOOKUP(F1812,mapping!$D$3:$J$200,2,FALSE),0)</f>
        <v xml:space="preserve">المنيب 2 وردية </v>
      </c>
      <c r="H1812" s="41" t="str">
        <f>IFERROR(VLOOKUP(F1812,mapping!$D$3:$J$200,3,FALSE),0)</f>
        <v>سعودي</v>
      </c>
      <c r="I1812" s="41" t="str">
        <f>IFERROR(VLOOKUP(F1812,mapping!$D$3:$J$200,4,FALSE),0)</f>
        <v xml:space="preserve">مدينتي </v>
      </c>
      <c r="J1812" s="41" t="str">
        <f>IFERROR(VLOOKUP(F1812,mapping!$D$3:$J$200,5,FALSE),0)</f>
        <v>ميكروباص صيني</v>
      </c>
      <c r="K1812" s="63">
        <f>IF(W1812=mapping!$N$1,IFERROR(VLOOKUP(Table4[[#This Row],[Column1]],mapping!A:L,11,FALSE),0),IF(W1812&gt;mapping!$N$1,IFERROR(VLOOKUP(Table4[[#This Row],[Column1]],mapping!A:L,11,FALSE),0),))</f>
        <v>2965</v>
      </c>
      <c r="L1812" s="139">
        <v>1</v>
      </c>
      <c r="M1812" s="60">
        <f>IF(W1812=mapping!$N$1,IFERROR(VLOOKUP(Table4[[#This Row],[Column1]],mapping!A:L,12,FALSE),0),IF(W1812&gt;mapping!$N$1,IFERROR(VLOOKUP(Table4[[#This Row],[Column1]],mapping!A:L,12,FALSE),0),0))</f>
        <v>2600</v>
      </c>
      <c r="N1812" s="58">
        <f>Table4[[#This Row],[ سعر اليومية ]]*3%*Table4[[#This Row],[عدد الدورات ]]</f>
        <v>88.95</v>
      </c>
      <c r="O1812" s="56">
        <f>Table4[[#This Row],[ سعر اليومية ]]*Table4[[#This Row],[عدد الدورات ]]-N1812</f>
        <v>2876.05</v>
      </c>
      <c r="P1812" s="194"/>
      <c r="Q1812" s="194"/>
      <c r="R1812" s="194"/>
      <c r="S1812" s="58">
        <f>(Table4[[#This Row],[سعر يومية السائق]]*Table4[[#This Row],[عدد الدورات ]])-SUM(Table4[[#This Row],[سلف ]:[خصم ]])+Table4[[#This Row],[اضافي ]]</f>
        <v>2600</v>
      </c>
      <c r="U1812" s="58">
        <f>Table4[[#This Row],[ سعر اليومية ]]*Table4[[#This Row],[عدد الدورات ]]-Table4[[#This Row],[سعر يومية السائق]]*L1812</f>
        <v>365</v>
      </c>
      <c r="V1812" s="58">
        <f>U1812-Table4[[#This Row],[W/H  3%]]</f>
        <v>276.05</v>
      </c>
      <c r="W1812" s="66" t="str">
        <f>Table4[[#This Row],[اليوم]]&amp;Table4[[#This Row],[الشهر ]]&amp;Table4[[#This Row],[العام]]</f>
        <v>762026</v>
      </c>
      <c r="X1812" s="66" t="s">
        <v>304</v>
      </c>
    </row>
    <row r="1813" spans="1:24" x14ac:dyDescent="0.3">
      <c r="A1813" s="62">
        <v>7</v>
      </c>
      <c r="B1813" s="62">
        <v>6</v>
      </c>
      <c r="C1813" s="62">
        <v>2026</v>
      </c>
      <c r="D1813" s="41" t="str">
        <f t="shared" si="107"/>
        <v>فرج 5حلوان 2 ورديةسعوديمدينتي اتوبيس 28</v>
      </c>
      <c r="E1813" s="4">
        <v>5023</v>
      </c>
      <c r="F1813" s="41" t="str">
        <f>VLOOKUP(E1813,mapping!C:J,2,FALSE)</f>
        <v>فرج 5</v>
      </c>
      <c r="G1813" s="41" t="str">
        <f>IFERROR(VLOOKUP(F1813,mapping!$D$3:$J$200,2,FALSE),0)</f>
        <v>حلوان 2 وردية</v>
      </c>
      <c r="H1813" s="41" t="str">
        <f>IFERROR(VLOOKUP(F1813,mapping!$D$3:$J$200,3,FALSE),0)</f>
        <v>سعودي</v>
      </c>
      <c r="I1813" s="41" t="str">
        <f>IFERROR(VLOOKUP(F1813,mapping!$D$3:$J$200,4,FALSE),0)</f>
        <v xml:space="preserve">مدينتي </v>
      </c>
      <c r="J1813" s="41" t="str">
        <f>IFERROR(VLOOKUP(F1813,mapping!$D$3:$J$200,5,FALSE),0)</f>
        <v>اتوبيس 28</v>
      </c>
      <c r="K1813" s="63">
        <f>IF(W1813=mapping!$N$1,IFERROR(VLOOKUP(Table4[[#This Row],[Column1]],mapping!A:L,11,FALSE),0),IF(W1813&gt;mapping!$N$1,IFERROR(VLOOKUP(Table4[[#This Row],[Column1]],mapping!A:L,11,FALSE),0),))</f>
        <v>4634</v>
      </c>
      <c r="L1813" s="139">
        <v>1</v>
      </c>
      <c r="M1813" s="60">
        <f>IF(W1813=mapping!$N$1,IFERROR(VLOOKUP(Table4[[#This Row],[Column1]],mapping!A:L,12,FALSE),0),IF(W1813&gt;mapping!$N$1,IFERROR(VLOOKUP(Table4[[#This Row],[Column1]],mapping!A:L,12,FALSE),0),0))</f>
        <v>4100</v>
      </c>
      <c r="N1813" s="58">
        <f>Table4[[#This Row],[ سعر اليومية ]]*3%*Table4[[#This Row],[عدد الدورات ]]</f>
        <v>139.01999999999998</v>
      </c>
      <c r="O1813" s="56">
        <f>Table4[[#This Row],[ سعر اليومية ]]*Table4[[#This Row],[عدد الدورات ]]-N1813</f>
        <v>4494.9799999999996</v>
      </c>
      <c r="P1813" s="194"/>
      <c r="Q1813" s="194"/>
      <c r="R1813" s="194"/>
      <c r="S1813" s="58">
        <f>(Table4[[#This Row],[سعر يومية السائق]]*Table4[[#This Row],[عدد الدورات ]])-SUM(Table4[[#This Row],[سلف ]:[خصم ]])+Table4[[#This Row],[اضافي ]]</f>
        <v>4100</v>
      </c>
      <c r="U1813" s="58">
        <f>Table4[[#This Row],[ سعر اليومية ]]*Table4[[#This Row],[عدد الدورات ]]-Table4[[#This Row],[سعر يومية السائق]]*L1813</f>
        <v>534</v>
      </c>
      <c r="V1813" s="58">
        <f>U1813-Table4[[#This Row],[W/H  3%]]</f>
        <v>394.98</v>
      </c>
      <c r="W1813" s="66" t="str">
        <f>Table4[[#This Row],[اليوم]]&amp;Table4[[#This Row],[الشهر ]]&amp;Table4[[#This Row],[العام]]</f>
        <v>762026</v>
      </c>
      <c r="X1813" s="66" t="s">
        <v>304</v>
      </c>
    </row>
    <row r="1814" spans="1:24" x14ac:dyDescent="0.3">
      <c r="A1814" s="62">
        <v>7</v>
      </c>
      <c r="B1814" s="62">
        <v>6</v>
      </c>
      <c r="C1814" s="62">
        <v>2026</v>
      </c>
      <c r="D1814" s="41" t="str">
        <f t="shared" si="107"/>
        <v>سيد الحاويالحلميةسعوديمدينتي اتوبيس 28</v>
      </c>
      <c r="E1814" s="4">
        <v>5024</v>
      </c>
      <c r="F1814" s="41" t="str">
        <f>VLOOKUP(E1814,mapping!C:J,2,FALSE)</f>
        <v>سيد الحاوي</v>
      </c>
      <c r="G1814" s="41" t="str">
        <f>IFERROR(VLOOKUP(F1814,mapping!$D$3:$J$200,2,FALSE),0)</f>
        <v>الحلمية</v>
      </c>
      <c r="H1814" s="41" t="str">
        <f>IFERROR(VLOOKUP(F1814,mapping!$D$3:$J$200,3,FALSE),0)</f>
        <v>سعودي</v>
      </c>
      <c r="I1814" s="41" t="str">
        <f>IFERROR(VLOOKUP(F1814,mapping!$D$3:$J$200,4,FALSE),0)</f>
        <v xml:space="preserve">مدينتي </v>
      </c>
      <c r="J1814" s="41" t="str">
        <f>IFERROR(VLOOKUP(F1814,mapping!$D$3:$J$200,5,FALSE),0)</f>
        <v>اتوبيس 28</v>
      </c>
      <c r="K1814" s="63">
        <f>IF(W1814=mapping!$N$1,IFERROR(VLOOKUP(Table4[[#This Row],[Column1]],mapping!A:L,11,FALSE),0),IF(W1814&gt;mapping!$N$1,IFERROR(VLOOKUP(Table4[[#This Row],[Column1]],mapping!A:L,11,FALSE),0),))</f>
        <v>4634</v>
      </c>
      <c r="L1814" s="139">
        <v>1</v>
      </c>
      <c r="M1814" s="60">
        <f>IF(W1814=mapping!$N$1,IFERROR(VLOOKUP(Table4[[#This Row],[Column1]],mapping!A:L,12,FALSE),0),IF(W1814&gt;mapping!$N$1,IFERROR(VLOOKUP(Table4[[#This Row],[Column1]],mapping!A:L,12,FALSE),0),0))</f>
        <v>3750</v>
      </c>
      <c r="N1814" s="58">
        <f>Table4[[#This Row],[ سعر اليومية ]]*3%*Table4[[#This Row],[عدد الدورات ]]</f>
        <v>139.01999999999998</v>
      </c>
      <c r="O1814" s="56">
        <f>Table4[[#This Row],[ سعر اليومية ]]*Table4[[#This Row],[عدد الدورات ]]-N1814</f>
        <v>4494.9799999999996</v>
      </c>
      <c r="P1814" s="194"/>
      <c r="Q1814" s="194"/>
      <c r="R1814" s="194"/>
      <c r="S1814" s="58">
        <f>(Table4[[#This Row],[سعر يومية السائق]]*Table4[[#This Row],[عدد الدورات ]])-SUM(Table4[[#This Row],[سلف ]:[خصم ]])+Table4[[#This Row],[اضافي ]]</f>
        <v>3750</v>
      </c>
      <c r="U1814" s="58">
        <f>Table4[[#This Row],[ سعر اليومية ]]*Table4[[#This Row],[عدد الدورات ]]-Table4[[#This Row],[سعر يومية السائق]]*L1814</f>
        <v>884</v>
      </c>
      <c r="V1814" s="58">
        <f>U1814-Table4[[#This Row],[W/H  3%]]</f>
        <v>744.98</v>
      </c>
      <c r="W1814" s="66" t="str">
        <f>Table4[[#This Row],[اليوم]]&amp;Table4[[#This Row],[الشهر ]]&amp;Table4[[#This Row],[العام]]</f>
        <v>762026</v>
      </c>
      <c r="X1814" s="66" t="s">
        <v>304</v>
      </c>
    </row>
    <row r="1815" spans="1:24" x14ac:dyDescent="0.3">
      <c r="A1815" s="62">
        <v>7</v>
      </c>
      <c r="B1815" s="62">
        <v>6</v>
      </c>
      <c r="C1815" s="62">
        <v>2026</v>
      </c>
      <c r="D1815" s="41" t="str">
        <f t="shared" si="107"/>
        <v>سيد الحاوي 2عدلي منصور سعوديمدينتي اتوبيس 28</v>
      </c>
      <c r="E1815" s="4">
        <v>5028</v>
      </c>
      <c r="F1815" s="41" t="str">
        <f>VLOOKUP(E1815,mapping!C:J,2,FALSE)</f>
        <v>سيد الحاوي 2</v>
      </c>
      <c r="G1815" s="41" t="str">
        <f>IFERROR(VLOOKUP(F1815,mapping!$D$3:$J$200,2,FALSE),0)</f>
        <v xml:space="preserve">عدلي منصور </v>
      </c>
      <c r="H1815" s="41" t="str">
        <f>IFERROR(VLOOKUP(F1815,mapping!$D$3:$J$200,3,FALSE),0)</f>
        <v>سعودي</v>
      </c>
      <c r="I1815" s="41" t="str">
        <f>IFERROR(VLOOKUP(F1815,mapping!$D$3:$J$200,4,FALSE),0)</f>
        <v xml:space="preserve">مدينتي </v>
      </c>
      <c r="J1815" s="41" t="str">
        <f>IFERROR(VLOOKUP(F1815,mapping!$D$3:$J$200,5,FALSE),0)</f>
        <v>اتوبيس 28</v>
      </c>
      <c r="K1815" s="63">
        <f>IF(W1815=mapping!$N$1,IFERROR(VLOOKUP(Table4[[#This Row],[Column1]],mapping!A:L,11,FALSE),0),IF(W1815&gt;mapping!$N$1,IFERROR(VLOOKUP(Table4[[#This Row],[Column1]],mapping!A:L,11,FALSE),0),))</f>
        <v>741</v>
      </c>
      <c r="L1815" s="139">
        <v>1</v>
      </c>
      <c r="M1815" s="60">
        <f>IF(W1815=mapping!$N$1,IFERROR(VLOOKUP(Table4[[#This Row],[Column1]],mapping!A:L,12,FALSE),0),IF(W1815&gt;mapping!$N$1,IFERROR(VLOOKUP(Table4[[#This Row],[Column1]],mapping!A:L,12,FALSE),0),0))</f>
        <v>550</v>
      </c>
      <c r="N1815" s="58">
        <f>Table4[[#This Row],[ سعر اليومية ]]*3%*Table4[[#This Row],[عدد الدورات ]]</f>
        <v>22.23</v>
      </c>
      <c r="O1815" s="56">
        <f>Table4[[#This Row],[ سعر اليومية ]]*Table4[[#This Row],[عدد الدورات ]]-N1815</f>
        <v>718.77</v>
      </c>
      <c r="P1815" s="194"/>
      <c r="Q1815" s="194"/>
      <c r="R1815" s="194"/>
      <c r="S1815" s="58">
        <f>(Table4[[#This Row],[سعر يومية السائق]]*Table4[[#This Row],[عدد الدورات ]])-SUM(Table4[[#This Row],[سلف ]:[خصم ]])+Table4[[#This Row],[اضافي ]]</f>
        <v>550</v>
      </c>
      <c r="U1815" s="58">
        <f>Table4[[#This Row],[ سعر اليومية ]]*Table4[[#This Row],[عدد الدورات ]]-Table4[[#This Row],[سعر يومية السائق]]*L1815</f>
        <v>191</v>
      </c>
      <c r="V1815" s="58">
        <f>U1815-Table4[[#This Row],[W/H  3%]]</f>
        <v>168.77</v>
      </c>
      <c r="W1815" s="66" t="str">
        <f>Table4[[#This Row],[اليوم]]&amp;Table4[[#This Row],[الشهر ]]&amp;Table4[[#This Row],[العام]]</f>
        <v>762026</v>
      </c>
      <c r="X1815" s="66" t="s">
        <v>304</v>
      </c>
    </row>
    <row r="1816" spans="1:24" x14ac:dyDescent="0.3">
      <c r="A1816" s="184">
        <v>7</v>
      </c>
      <c r="B1816" s="184">
        <v>6</v>
      </c>
      <c r="C1816" s="184">
        <v>2026</v>
      </c>
      <c r="D1816" s="184" t="str">
        <f t="shared" si="107"/>
        <v>احمد عويس اضافيالمعادي لوجستيكاابورواش إضافي</v>
      </c>
      <c r="E1816" s="204">
        <v>4012</v>
      </c>
      <c r="F1816" s="41" t="str">
        <f>VLOOKUP(E1816,mapping!C:J,2,FALSE)</f>
        <v>احمد عويس اضافي</v>
      </c>
      <c r="G1816" s="41" t="str">
        <f>IFERROR(VLOOKUP(F1816,mapping!$D$3:$J$200,2,FALSE),0)</f>
        <v xml:space="preserve">المعادي </v>
      </c>
      <c r="H1816" s="41" t="str">
        <f>IFERROR(VLOOKUP(F1816,mapping!$D$3:$J$200,3,FALSE),0)</f>
        <v>لوجستيكا</v>
      </c>
      <c r="I1816" s="41" t="str">
        <f>IFERROR(VLOOKUP(F1816,mapping!$D$3:$J$200,4,FALSE),0)</f>
        <v xml:space="preserve">ابورواش </v>
      </c>
      <c r="J1816" s="41" t="str">
        <f>IFERROR(VLOOKUP(F1816,mapping!$D$3:$J$200,5,FALSE),0)</f>
        <v>إضافي</v>
      </c>
      <c r="K1816" s="63">
        <f>IF(W1816=mapping!$N$1,IFERROR(VLOOKUP(Table4[[#This Row],[Column1]],mapping!A:L,11,FALSE),0),IF(W1816&gt;mapping!$N$1,IFERROR(VLOOKUP(Table4[[#This Row],[Column1]],mapping!A:L,11,FALSE),0),))</f>
        <v>2049</v>
      </c>
      <c r="L1816" s="186">
        <v>0.5</v>
      </c>
      <c r="M1816" s="60">
        <f>IF(W1816=mapping!$N$1,IFERROR(VLOOKUP(Table4[[#This Row],[Column1]],mapping!A:L,12,FALSE),0),IF(W1816&gt;mapping!$N$1,IFERROR(VLOOKUP(Table4[[#This Row],[Column1]],mapping!A:L,12,FALSE),0),0))</f>
        <v>1800</v>
      </c>
      <c r="N1816" s="58">
        <f>Table4[[#This Row],[ سعر اليومية ]]*3%*Table4[[#This Row],[عدد الدورات ]]</f>
        <v>30.734999999999999</v>
      </c>
      <c r="O1816" s="56">
        <f>Table4[[#This Row],[ سعر اليومية ]]*Table4[[#This Row],[عدد الدورات ]]-N1816</f>
        <v>993.76499999999999</v>
      </c>
      <c r="P1816" s="194"/>
      <c r="Q1816" s="194"/>
      <c r="R1816" s="198"/>
      <c r="S1816" s="58">
        <f>(Table4[[#This Row],[سعر يومية السائق]]*Table4[[#This Row],[عدد الدورات ]])-SUM(Table4[[#This Row],[سلف ]:[خصم ]])+Table4[[#This Row],[اضافي ]]</f>
        <v>900</v>
      </c>
      <c r="U1816" s="58">
        <f>Table4[[#This Row],[ سعر اليومية ]]*Table4[[#This Row],[عدد الدورات ]]-Table4[[#This Row],[سعر يومية السائق]]*L1816</f>
        <v>124.5</v>
      </c>
      <c r="V1816" s="58">
        <f>U1816-Table4[[#This Row],[W/H  3%]]</f>
        <v>93.765000000000001</v>
      </c>
      <c r="W1816" s="66" t="str">
        <f>Table4[[#This Row],[اليوم]]&amp;Table4[[#This Row],[الشهر ]]&amp;Table4[[#This Row],[العام]]</f>
        <v>762026</v>
      </c>
      <c r="X1816" s="66" t="s">
        <v>304</v>
      </c>
    </row>
    <row r="1817" spans="1:24" x14ac:dyDescent="0.3">
      <c r="A1817" s="184">
        <v>7</v>
      </c>
      <c r="B1817" s="184">
        <v>6</v>
      </c>
      <c r="C1817" s="184">
        <v>2026</v>
      </c>
      <c r="D1817" s="184" t="str">
        <f t="shared" ref="D1817" si="108">F1817&amp;G1817&amp;H1817&amp;I1817&amp;J1817</f>
        <v>حسام سعيد إضافيإضافيلوجستيكاإضافيإضافي</v>
      </c>
      <c r="E1817" s="204">
        <v>4015</v>
      </c>
      <c r="F1817" s="41" t="str">
        <f>VLOOKUP(E1817,mapping!C:J,2,FALSE)</f>
        <v>حسام سعيد إضافي</v>
      </c>
      <c r="G1817" s="41" t="str">
        <f>IFERROR(VLOOKUP(F1817,mapping!$D$3:$J$200,2,FALSE),0)</f>
        <v>إضافي</v>
      </c>
      <c r="H1817" s="41" t="str">
        <f>IFERROR(VLOOKUP(F1817,mapping!$D$3:$J$200,3,FALSE),0)</f>
        <v>لوجستيكا</v>
      </c>
      <c r="I1817" s="41" t="str">
        <f>IFERROR(VLOOKUP(F1817,mapping!$D$3:$J$200,4,FALSE),0)</f>
        <v>إضافي</v>
      </c>
      <c r="J1817" s="41" t="str">
        <f>IFERROR(VLOOKUP(F1817,mapping!$D$3:$J$200,5,FALSE),0)</f>
        <v>إضافي</v>
      </c>
      <c r="K1817" s="63">
        <f>IF(W1817=mapping!$N$1,IFERROR(VLOOKUP(Table4[[#This Row],[Column1]],mapping!A:L,11,FALSE),0),IF(W1817&gt;mapping!$N$1,IFERROR(VLOOKUP(Table4[[#This Row],[Column1]],mapping!A:L,11,FALSE),0),))</f>
        <v>1</v>
      </c>
      <c r="L1817" s="186">
        <v>1</v>
      </c>
      <c r="M1817" s="60">
        <f>IF(W1817=mapping!$N$1,IFERROR(VLOOKUP(Table4[[#This Row],[Column1]],mapping!A:L,12,FALSE),0),IF(W1817&gt;mapping!$N$1,IFERROR(VLOOKUP(Table4[[#This Row],[Column1]],mapping!A:L,12,FALSE),0),0))</f>
        <v>0</v>
      </c>
      <c r="N1817" s="58">
        <f>Table4[[#This Row],[ سعر اليومية ]]*3%*Table4[[#This Row],[عدد الدورات ]]</f>
        <v>0.03</v>
      </c>
      <c r="O1817" s="56">
        <f>Table4[[#This Row],[ سعر اليومية ]]*Table4[[#This Row],[عدد الدورات ]]-N1817</f>
        <v>0.97</v>
      </c>
      <c r="P1817" s="194"/>
      <c r="Q1817" s="194"/>
      <c r="R1817" s="198">
        <v>1300</v>
      </c>
      <c r="S1817" s="58">
        <f>(Table4[[#This Row],[سعر يومية السائق]]*Table4[[#This Row],[عدد الدورات ]])-SUM(Table4[[#This Row],[سلف ]:[خصم ]])+Table4[[#This Row],[اضافي ]]</f>
        <v>1300</v>
      </c>
      <c r="U1817" s="58">
        <f>Table4[[#This Row],[ سعر اليومية ]]*Table4[[#This Row],[عدد الدورات ]]-Table4[[#This Row],[سعر يومية السائق]]*L1817</f>
        <v>1</v>
      </c>
      <c r="V1817" s="58">
        <f>U1817-Table4[[#This Row],[W/H  3%]]</f>
        <v>0.97</v>
      </c>
      <c r="W1817" s="66" t="str">
        <f>Table4[[#This Row],[اليوم]]&amp;Table4[[#This Row],[الشهر ]]&amp;Table4[[#This Row],[العام]]</f>
        <v>762026</v>
      </c>
      <c r="X1817" s="66" t="s">
        <v>304</v>
      </c>
    </row>
    <row r="1818" spans="1:24" s="123" customFormat="1" x14ac:dyDescent="0.3">
      <c r="D1818" s="123" t="e">
        <f t="shared" si="107"/>
        <v>#N/A</v>
      </c>
      <c r="E1818" s="201"/>
      <c r="F1818" s="123" t="e">
        <f>VLOOKUP(E1818,mapping!C:J,2,FALSE)</f>
        <v>#N/A</v>
      </c>
      <c r="G1818" s="123">
        <f>IFERROR(VLOOKUP(F1818,mapping!$D$3:$J$200,2,FALSE),0)</f>
        <v>0</v>
      </c>
      <c r="H1818" s="123">
        <f>IFERROR(VLOOKUP(F1818,mapping!$D$3:$J$200,3,FALSE),0)</f>
        <v>0</v>
      </c>
      <c r="I1818" s="123">
        <f>IFERROR(VLOOKUP(F1818,mapping!$D$3:$J$200,4,FALSE),0)</f>
        <v>0</v>
      </c>
      <c r="J1818" s="123">
        <f>IFERROR(VLOOKUP(F1818,mapping!$D$3:$J$200,5,FALSE),0)</f>
        <v>0</v>
      </c>
      <c r="K1818" s="124">
        <f>IF(W1818=mapping!$N$1,IFERROR(VLOOKUP(Table4[[#This Row],[Column1]],mapping!A:L,11,FALSE),0),IF(W1818&gt;mapping!$N$1,IFERROR(VLOOKUP(Table4[[#This Row],[Column1]],mapping!A:L,11,FALSE),0),))</f>
        <v>0</v>
      </c>
      <c r="L1818" s="140"/>
      <c r="M1818" s="124">
        <f>IF(W1818=mapping!$N$1,IFERROR(VLOOKUP(Table4[[#This Row],[Column1]],mapping!A:L,12,FALSE),0),IF(W1818&gt;mapping!$N$1,IFERROR(VLOOKUP(Table4[[#This Row],[Column1]],mapping!A:L,12,FALSE),0),0))</f>
        <v>0</v>
      </c>
      <c r="N1818" s="125">
        <f>Table4[[#This Row],[ سعر اليومية ]]*3%*Table4[[#This Row],[عدد الدورات ]]</f>
        <v>0</v>
      </c>
      <c r="O1818" s="126">
        <f>Table4[[#This Row],[ سعر اليومية ]]*Table4[[#This Row],[عدد الدورات ]]-N1818</f>
        <v>0</v>
      </c>
      <c r="P1818" s="195"/>
      <c r="Q1818" s="195"/>
      <c r="R1818" s="195"/>
      <c r="S1818" s="125">
        <f>(Table4[[#This Row],[سعر يومية السائق]]*Table4[[#This Row],[عدد الدورات ]])-SUM(Table4[[#This Row],[سلف ]:[خصم ]])+Table4[[#This Row],[اضافي ]]</f>
        <v>0</v>
      </c>
      <c r="U1818" s="125">
        <f>Table4[[#This Row],[ سعر اليومية ]]*Table4[[#This Row],[عدد الدورات ]]-Table4[[#This Row],[سعر يومية السائق]]*L1818</f>
        <v>0</v>
      </c>
      <c r="V1818" s="125">
        <f>U1818-Table4[[#This Row],[W/H  3%]]</f>
        <v>0</v>
      </c>
      <c r="W1818" s="127" t="str">
        <f>Table4[[#This Row],[اليوم]]&amp;Table4[[#This Row],[الشهر ]]&amp;Table4[[#This Row],[العام]]</f>
        <v/>
      </c>
      <c r="X1818" s="127" t="s">
        <v>304</v>
      </c>
    </row>
    <row r="1819" spans="1:24" x14ac:dyDescent="0.3">
      <c r="A1819" s="62">
        <v>8</v>
      </c>
      <c r="B1819" s="62">
        <v>6</v>
      </c>
      <c r="C1819" s="62">
        <v>2026</v>
      </c>
      <c r="D1819" s="41" t="str">
        <f t="shared" si="107"/>
        <v>مصطفي قليوبقليوب FIRST STARTم.نصر ميكروباص صيني</v>
      </c>
      <c r="E1819" s="4">
        <v>1000</v>
      </c>
      <c r="F1819" s="41" t="str">
        <f>VLOOKUP(E1819,mapping!C:J,2,FALSE)</f>
        <v>مصطفي قليوب</v>
      </c>
      <c r="G1819" s="41" t="str">
        <f>IFERROR(VLOOKUP(F1819,mapping!$D$3:$J$200,2,FALSE),0)</f>
        <v xml:space="preserve">قليوب </v>
      </c>
      <c r="H1819" s="41" t="str">
        <f>IFERROR(VLOOKUP(F1819,mapping!$D$3:$J$200,3,FALSE),0)</f>
        <v>FIRST START</v>
      </c>
      <c r="I1819" s="41" t="str">
        <f>IFERROR(VLOOKUP(F1819,mapping!$D$3:$J$200,4,FALSE),0)</f>
        <v xml:space="preserve">م.نصر </v>
      </c>
      <c r="J1819" s="41" t="str">
        <f>IFERROR(VLOOKUP(F1819,mapping!$D$3:$J$200,5,FALSE),0)</f>
        <v>ميكروباص صيني</v>
      </c>
      <c r="K1819" s="63">
        <f>IF(W1819=mapping!$N$1,IFERROR(VLOOKUP(Table4[[#This Row],[Column1]],mapping!A:L,11,FALSE),0),IF(W1819&gt;mapping!$N$1,IFERROR(VLOOKUP(Table4[[#This Row],[Column1]],mapping!A:L,11,FALSE),0),))</f>
        <v>1250</v>
      </c>
      <c r="L1819" s="139">
        <v>1</v>
      </c>
      <c r="M1819" s="60">
        <f>IF(W1819=mapping!$N$1,IFERROR(VLOOKUP(Table4[[#This Row],[Column1]],mapping!A:L,12,FALSE),0),IF(W1819&gt;mapping!$N$1,IFERROR(VLOOKUP(Table4[[#This Row],[Column1]],mapping!A:L,12,FALSE),0),0))</f>
        <v>1200</v>
      </c>
      <c r="N1819" s="58">
        <f>Table4[[#This Row],[ سعر اليومية ]]*3%*Table4[[#This Row],[عدد الدورات ]]</f>
        <v>37.5</v>
      </c>
      <c r="O1819" s="56">
        <f>Table4[[#This Row],[ سعر اليومية ]]*Table4[[#This Row],[عدد الدورات ]]-N1819</f>
        <v>1212.5</v>
      </c>
      <c r="P1819" s="194"/>
      <c r="Q1819" s="194"/>
      <c r="R1819" s="194"/>
      <c r="S1819" s="58">
        <f>(Table4[[#This Row],[سعر يومية السائق]]*Table4[[#This Row],[عدد الدورات ]])-SUM(Table4[[#This Row],[سلف ]:[خصم ]])+Table4[[#This Row],[اضافي ]]</f>
        <v>1200</v>
      </c>
      <c r="U1819" s="58">
        <f>Table4[[#This Row],[ سعر اليومية ]]*Table4[[#This Row],[عدد الدورات ]]-Table4[[#This Row],[سعر يومية السائق]]*L1819</f>
        <v>50</v>
      </c>
      <c r="V1819" s="58">
        <f>U1819-Table4[[#This Row],[W/H  3%]]</f>
        <v>12.5</v>
      </c>
      <c r="W1819" s="66" t="str">
        <f>Table4[[#This Row],[اليوم]]&amp;Table4[[#This Row],[الشهر ]]&amp;Table4[[#This Row],[العام]]</f>
        <v>862026</v>
      </c>
      <c r="X1819" s="66" t="s">
        <v>304</v>
      </c>
    </row>
    <row r="1820" spans="1:24" x14ac:dyDescent="0.3">
      <c r="A1820" s="62">
        <v>8</v>
      </c>
      <c r="B1820" s="62">
        <v>6</v>
      </c>
      <c r="C1820" s="62">
        <v>2026</v>
      </c>
      <c r="D1820" s="41" t="str">
        <f t="shared" si="107"/>
        <v>عمرو برعي الجراجFLITCH AND GRAINالتجمع ميكروباص صيني</v>
      </c>
      <c r="E1820" s="4">
        <v>2000</v>
      </c>
      <c r="F1820" s="41" t="str">
        <f>VLOOKUP(E1820,mapping!C:J,2,FALSE)</f>
        <v xml:space="preserve">عمرو برعي </v>
      </c>
      <c r="G1820" s="41" t="str">
        <f>IFERROR(VLOOKUP(F1820,mapping!$D$3:$J$200,2,FALSE),0)</f>
        <v>الجراج</v>
      </c>
      <c r="H1820" s="41" t="str">
        <f>IFERROR(VLOOKUP(F1820,mapping!$D$3:$J$200,3,FALSE),0)</f>
        <v>FLITCH AND GRAIN</v>
      </c>
      <c r="I1820" s="41" t="str">
        <f>IFERROR(VLOOKUP(F1820,mapping!$D$3:$J$200,4,FALSE),0)</f>
        <v xml:space="preserve">التجمع </v>
      </c>
      <c r="J1820" s="41" t="str">
        <f>IFERROR(VLOOKUP(F1820,mapping!$D$3:$J$200,5,FALSE),0)</f>
        <v>ميكروباص صيني</v>
      </c>
      <c r="K1820" s="63">
        <f>IF(W1820=mapping!$N$1,IFERROR(VLOOKUP(Table4[[#This Row],[Column1]],mapping!A:L,11,FALSE),0),IF(W1820&gt;mapping!$N$1,IFERROR(VLOOKUP(Table4[[#This Row],[Column1]],mapping!A:L,11,FALSE),0),))</f>
        <v>1300</v>
      </c>
      <c r="L1820" s="139">
        <v>1</v>
      </c>
      <c r="M1820" s="60">
        <f>IF(W1820=mapping!$N$1,IFERROR(VLOOKUP(Table4[[#This Row],[Column1]],mapping!A:L,12,FALSE),0),IF(W1820&gt;mapping!$N$1,IFERROR(VLOOKUP(Table4[[#This Row],[Column1]],mapping!A:L,12,FALSE),0),0))</f>
        <v>1050</v>
      </c>
      <c r="N1820" s="58">
        <f>Table4[[#This Row],[ سعر اليومية ]]*3%*Table4[[#This Row],[عدد الدورات ]]</f>
        <v>39</v>
      </c>
      <c r="O1820" s="56">
        <f>Table4[[#This Row],[ سعر اليومية ]]*Table4[[#This Row],[عدد الدورات ]]-N1820</f>
        <v>1261</v>
      </c>
      <c r="P1820" s="194"/>
      <c r="Q1820" s="194"/>
      <c r="R1820" s="194"/>
      <c r="S1820" s="58">
        <f>(Table4[[#This Row],[سعر يومية السائق]]*Table4[[#This Row],[عدد الدورات ]])-SUM(Table4[[#This Row],[سلف ]:[خصم ]])+Table4[[#This Row],[اضافي ]]</f>
        <v>1050</v>
      </c>
      <c r="U1820" s="58">
        <f>Table4[[#This Row],[ سعر اليومية ]]*Table4[[#This Row],[عدد الدورات ]]-Table4[[#This Row],[سعر يومية السائق]]*L1820</f>
        <v>250</v>
      </c>
      <c r="V1820" s="58">
        <f>U1820-Table4[[#This Row],[W/H  3%]]</f>
        <v>211</v>
      </c>
      <c r="W1820" s="66" t="str">
        <f>Table4[[#This Row],[اليوم]]&amp;Table4[[#This Row],[الشهر ]]&amp;Table4[[#This Row],[العام]]</f>
        <v>862026</v>
      </c>
      <c r="X1820" s="66" t="s">
        <v>304</v>
      </c>
    </row>
    <row r="1821" spans="1:24" x14ac:dyDescent="0.3">
      <c r="A1821" s="62">
        <v>8</v>
      </c>
      <c r="B1821" s="62">
        <v>6</v>
      </c>
      <c r="C1821" s="62">
        <v>2026</v>
      </c>
      <c r="D1821" s="41" t="str">
        <f t="shared" si="107"/>
        <v>مصطفي الف مسكنالف مسكن 3 ورديةنجمة هليوبوليسالتجمع اتوبيس 28</v>
      </c>
      <c r="E1821" s="4">
        <v>3000</v>
      </c>
      <c r="F1821" s="41" t="str">
        <f>VLOOKUP(E1821,mapping!C:J,2,FALSE)</f>
        <v>مصطفي الف مسكن</v>
      </c>
      <c r="G1821" s="41" t="str">
        <f>IFERROR(VLOOKUP(F1821,mapping!$D$3:$J$200,2,FALSE),0)</f>
        <v>الف مسكن 3 وردية</v>
      </c>
      <c r="H1821" s="41" t="str">
        <f>IFERROR(VLOOKUP(F1821,mapping!$D$3:$J$200,3,FALSE),0)</f>
        <v>نجمة هليوبوليس</v>
      </c>
      <c r="I1821" s="41" t="str">
        <f>IFERROR(VLOOKUP(F1821,mapping!$D$3:$J$200,4,FALSE),0)</f>
        <v xml:space="preserve">التجمع </v>
      </c>
      <c r="J1821" s="41" t="str">
        <f>IFERROR(VLOOKUP(F1821,mapping!$D$3:$J$200,5,FALSE),0)</f>
        <v>اتوبيس 28</v>
      </c>
      <c r="K1821" s="63">
        <f>IF(W1821=mapping!$N$1,IFERROR(VLOOKUP(Table4[[#This Row],[Column1]],mapping!A:L,11,FALSE),0),IF(W1821&gt;mapping!$N$1,IFERROR(VLOOKUP(Table4[[#This Row],[Column1]],mapping!A:L,11,FALSE),0),))</f>
        <v>4297</v>
      </c>
      <c r="L1821" s="139">
        <v>1</v>
      </c>
      <c r="M1821" s="60">
        <f>IF(W1821=mapping!$N$1,IFERROR(VLOOKUP(Table4[[#This Row],[Column1]],mapping!A:L,12,FALSE),0),IF(W1821&gt;mapping!$N$1,IFERROR(VLOOKUP(Table4[[#This Row],[Column1]],mapping!A:L,12,FALSE),0),0))</f>
        <v>3800</v>
      </c>
      <c r="N1821" s="58">
        <f>Table4[[#This Row],[ سعر اليومية ]]*3%*Table4[[#This Row],[عدد الدورات ]]</f>
        <v>128.91</v>
      </c>
      <c r="O1821" s="56">
        <f>Table4[[#This Row],[ سعر اليومية ]]*Table4[[#This Row],[عدد الدورات ]]-N1821</f>
        <v>4168.09</v>
      </c>
      <c r="P1821" s="194"/>
      <c r="Q1821" s="194"/>
      <c r="R1821" s="194"/>
      <c r="S1821" s="58">
        <f>(Table4[[#This Row],[سعر يومية السائق]]*Table4[[#This Row],[عدد الدورات ]])-SUM(Table4[[#This Row],[سلف ]:[خصم ]])+Table4[[#This Row],[اضافي ]]</f>
        <v>3800</v>
      </c>
      <c r="U1821" s="58">
        <f>Table4[[#This Row],[ سعر اليومية ]]*Table4[[#This Row],[عدد الدورات ]]-Table4[[#This Row],[سعر يومية السائق]]*L1821</f>
        <v>497</v>
      </c>
      <c r="V1821" s="58">
        <f>U1821-Table4[[#This Row],[W/H  3%]]</f>
        <v>368.09000000000003</v>
      </c>
      <c r="W1821" s="66" t="str">
        <f>Table4[[#This Row],[اليوم]]&amp;Table4[[#This Row],[الشهر ]]&amp;Table4[[#This Row],[العام]]</f>
        <v>862026</v>
      </c>
      <c r="X1821" s="66" t="s">
        <v>304</v>
      </c>
    </row>
    <row r="1822" spans="1:24" x14ac:dyDescent="0.3">
      <c r="A1822" s="62">
        <v>8</v>
      </c>
      <c r="B1822" s="62">
        <v>6</v>
      </c>
      <c r="C1822" s="62">
        <v>2026</v>
      </c>
      <c r="D1822" s="41" t="str">
        <f t="shared" si="107"/>
        <v>ممدوح كيلاني1قليوب 3 وردية نجمة هليوبوليسالتجمع اتوبيس 28</v>
      </c>
      <c r="E1822" s="4">
        <v>3002</v>
      </c>
      <c r="F1822" s="41" t="str">
        <f>VLOOKUP(E1822,mapping!C:J,2,FALSE)</f>
        <v>ممدوح كيلاني1</v>
      </c>
      <c r="G1822" s="41" t="str">
        <f>IFERROR(VLOOKUP(F1822,mapping!$D$3:$J$200,2,FALSE),0)</f>
        <v xml:space="preserve">قليوب 3 وردية </v>
      </c>
      <c r="H1822" s="41" t="str">
        <f>IFERROR(VLOOKUP(F1822,mapping!$D$3:$J$200,3,FALSE),0)</f>
        <v>نجمة هليوبوليس</v>
      </c>
      <c r="I1822" s="41" t="str">
        <f>IFERROR(VLOOKUP(F1822,mapping!$D$3:$J$200,4,FALSE),0)</f>
        <v xml:space="preserve">التجمع </v>
      </c>
      <c r="J1822" s="41" t="str">
        <f>IFERROR(VLOOKUP(F1822,mapping!$D$3:$J$200,5,FALSE),0)</f>
        <v>اتوبيس 28</v>
      </c>
      <c r="K1822" s="63">
        <f>IF(W1822=mapping!$N$1,IFERROR(VLOOKUP(Table4[[#This Row],[Column1]],mapping!A:L,11,FALSE),0),IF(W1822&gt;mapping!$N$1,IFERROR(VLOOKUP(Table4[[#This Row],[Column1]],mapping!A:L,11,FALSE),0),))</f>
        <v>4297</v>
      </c>
      <c r="L1822" s="139">
        <v>1</v>
      </c>
      <c r="M1822" s="60">
        <f>IF(W1822=mapping!$N$1,IFERROR(VLOOKUP(Table4[[#This Row],[Column1]],mapping!A:L,12,FALSE),0),IF(W1822&gt;mapping!$N$1,IFERROR(VLOOKUP(Table4[[#This Row],[Column1]],mapping!A:L,12,FALSE),0),0))</f>
        <v>3900</v>
      </c>
      <c r="N1822" s="58">
        <f>Table4[[#This Row],[ سعر اليومية ]]*3%*Table4[[#This Row],[عدد الدورات ]]</f>
        <v>128.91</v>
      </c>
      <c r="O1822" s="56">
        <f>Table4[[#This Row],[ سعر اليومية ]]*Table4[[#This Row],[عدد الدورات ]]-N1822</f>
        <v>4168.09</v>
      </c>
      <c r="P1822" s="194"/>
      <c r="Q1822" s="194"/>
      <c r="R1822" s="194"/>
      <c r="S1822" s="58">
        <f>(Table4[[#This Row],[سعر يومية السائق]]*Table4[[#This Row],[عدد الدورات ]])-SUM(Table4[[#This Row],[سلف ]:[خصم ]])+Table4[[#This Row],[اضافي ]]</f>
        <v>3900</v>
      </c>
      <c r="U1822" s="58">
        <f>Table4[[#This Row],[ سعر اليومية ]]*Table4[[#This Row],[عدد الدورات ]]-Table4[[#This Row],[سعر يومية السائق]]*L1822</f>
        <v>397</v>
      </c>
      <c r="V1822" s="58">
        <f>U1822-Table4[[#This Row],[W/H  3%]]</f>
        <v>268.09000000000003</v>
      </c>
      <c r="W1822" s="66" t="str">
        <f>Table4[[#This Row],[اليوم]]&amp;Table4[[#This Row],[الشهر ]]&amp;Table4[[#This Row],[العام]]</f>
        <v>862026</v>
      </c>
      <c r="X1822" s="66" t="s">
        <v>304</v>
      </c>
    </row>
    <row r="1823" spans="1:24" x14ac:dyDescent="0.3">
      <c r="A1823" s="62">
        <v>8</v>
      </c>
      <c r="B1823" s="62">
        <v>6</v>
      </c>
      <c r="C1823" s="62">
        <v>2026</v>
      </c>
      <c r="D1823" s="41" t="str">
        <f t="shared" si="107"/>
        <v>ممدوح كيلاني3المنيب 3وردية نجمة هليوبوليسالتجمع ميكروباص</v>
      </c>
      <c r="E1823" s="4">
        <v>3004</v>
      </c>
      <c r="F1823" s="41" t="str">
        <f>VLOOKUP(E1823,mapping!C:J,2,FALSE)</f>
        <v>ممدوح كيلاني3</v>
      </c>
      <c r="G1823" s="41" t="str">
        <f>IFERROR(VLOOKUP(F1823,mapping!$D$3:$J$200,2,FALSE),0)</f>
        <v xml:space="preserve">المنيب 3وردية </v>
      </c>
      <c r="H1823" s="41" t="str">
        <f>IFERROR(VLOOKUP(F1823,mapping!$D$3:$J$200,3,FALSE),0)</f>
        <v>نجمة هليوبوليس</v>
      </c>
      <c r="I1823" s="41" t="str">
        <f>IFERROR(VLOOKUP(F1823,mapping!$D$3:$J$200,4,FALSE),0)</f>
        <v xml:space="preserve">التجمع </v>
      </c>
      <c r="J1823" s="41" t="str">
        <f>IFERROR(VLOOKUP(F1823,mapping!$D$3:$J$200,5,FALSE),0)</f>
        <v>ميكروباص</v>
      </c>
      <c r="K1823" s="63">
        <f>IF(W1823=mapping!$N$1,IFERROR(VLOOKUP(Table4[[#This Row],[Column1]],mapping!A:L,11,FALSE),0),IF(W1823&gt;mapping!$N$1,IFERROR(VLOOKUP(Table4[[#This Row],[Column1]],mapping!A:L,11,FALSE),0),))</f>
        <v>3600</v>
      </c>
      <c r="L1823" s="139">
        <v>1</v>
      </c>
      <c r="M1823" s="60">
        <f>IF(W1823=mapping!$N$1,IFERROR(VLOOKUP(Table4[[#This Row],[Column1]],mapping!A:L,12,FALSE),0),IF(W1823&gt;mapping!$N$1,IFERROR(VLOOKUP(Table4[[#This Row],[Column1]],mapping!A:L,12,FALSE),0),0))</f>
        <v>2700</v>
      </c>
      <c r="N1823" s="58">
        <f>Table4[[#This Row],[ سعر اليومية ]]*3%*Table4[[#This Row],[عدد الدورات ]]</f>
        <v>108</v>
      </c>
      <c r="O1823" s="56">
        <f>Table4[[#This Row],[ سعر اليومية ]]*Table4[[#This Row],[عدد الدورات ]]-N1823</f>
        <v>3492</v>
      </c>
      <c r="P1823" s="194"/>
      <c r="Q1823" s="194"/>
      <c r="R1823" s="194"/>
      <c r="S1823" s="58">
        <f>(Table4[[#This Row],[سعر يومية السائق]]*Table4[[#This Row],[عدد الدورات ]])-SUM(Table4[[#This Row],[سلف ]:[خصم ]])+Table4[[#This Row],[اضافي ]]</f>
        <v>2700</v>
      </c>
      <c r="U1823" s="58">
        <f>Table4[[#This Row],[ سعر اليومية ]]*Table4[[#This Row],[عدد الدورات ]]-Table4[[#This Row],[سعر يومية السائق]]*L1823</f>
        <v>900</v>
      </c>
      <c r="V1823" s="58">
        <f>U1823-Table4[[#This Row],[W/H  3%]]</f>
        <v>792</v>
      </c>
      <c r="W1823" s="66" t="str">
        <f>Table4[[#This Row],[اليوم]]&amp;Table4[[#This Row],[الشهر ]]&amp;Table4[[#This Row],[العام]]</f>
        <v>862026</v>
      </c>
      <c r="X1823" s="66" t="s">
        <v>304</v>
      </c>
    </row>
    <row r="1824" spans="1:24" x14ac:dyDescent="0.3">
      <c r="A1824" s="62">
        <v>8</v>
      </c>
      <c r="B1824" s="62">
        <v>6</v>
      </c>
      <c r="C1824" s="62">
        <v>2026</v>
      </c>
      <c r="D1824" s="41" t="str">
        <f t="shared" si="107"/>
        <v>بكرقليوب 1 ورديةنجمة هليوبوليسالتجمع ميكروباص</v>
      </c>
      <c r="E1824" s="4">
        <v>3005</v>
      </c>
      <c r="F1824" s="41" t="str">
        <f>VLOOKUP(E1824,mapping!C:J,2,FALSE)</f>
        <v>بكر</v>
      </c>
      <c r="G1824" s="41" t="str">
        <f>IFERROR(VLOOKUP(F1824,mapping!$D$3:$J$200,2,FALSE),0)</f>
        <v>قليوب 1 وردية</v>
      </c>
      <c r="H1824" s="41" t="str">
        <f>IFERROR(VLOOKUP(F1824,mapping!$D$3:$J$200,3,FALSE),0)</f>
        <v>نجمة هليوبوليس</v>
      </c>
      <c r="I1824" s="41" t="str">
        <f>IFERROR(VLOOKUP(F1824,mapping!$D$3:$J$200,4,FALSE),0)</f>
        <v xml:space="preserve">التجمع </v>
      </c>
      <c r="J1824" s="41" t="str">
        <f>IFERROR(VLOOKUP(F1824,mapping!$D$3:$J$200,5,FALSE),0)</f>
        <v>ميكروباص</v>
      </c>
      <c r="K1824" s="63">
        <f>IF(W1824=mapping!$N$1,IFERROR(VLOOKUP(Table4[[#This Row],[Column1]],mapping!A:L,11,FALSE),0),IF(W1824&gt;mapping!$N$1,IFERROR(VLOOKUP(Table4[[#This Row],[Column1]],mapping!A:L,11,FALSE),0),))</f>
        <v>1400</v>
      </c>
      <c r="L1824" s="139">
        <v>1</v>
      </c>
      <c r="M1824" s="60">
        <f>IF(W1824=mapping!$N$1,IFERROR(VLOOKUP(Table4[[#This Row],[Column1]],mapping!A:L,12,FALSE),0),IF(W1824&gt;mapping!$N$1,IFERROR(VLOOKUP(Table4[[#This Row],[Column1]],mapping!A:L,12,FALSE),0),0))</f>
        <v>1200</v>
      </c>
      <c r="N1824" s="58">
        <f>Table4[[#This Row],[ سعر اليومية ]]*3%*Table4[[#This Row],[عدد الدورات ]]</f>
        <v>42</v>
      </c>
      <c r="O1824" s="56">
        <f>Table4[[#This Row],[ سعر اليومية ]]*Table4[[#This Row],[عدد الدورات ]]-N1824</f>
        <v>1358</v>
      </c>
      <c r="P1824" s="194"/>
      <c r="Q1824" s="194"/>
      <c r="R1824" s="194"/>
      <c r="S1824" s="58">
        <f>(Table4[[#This Row],[سعر يومية السائق]]*Table4[[#This Row],[عدد الدورات ]])-SUM(Table4[[#This Row],[سلف ]:[خصم ]])+Table4[[#This Row],[اضافي ]]</f>
        <v>1200</v>
      </c>
      <c r="U1824" s="58">
        <f>Table4[[#This Row],[ سعر اليومية ]]*Table4[[#This Row],[عدد الدورات ]]-Table4[[#This Row],[سعر يومية السائق]]*L1824</f>
        <v>200</v>
      </c>
      <c r="V1824" s="58">
        <f>U1824-Table4[[#This Row],[W/H  3%]]</f>
        <v>158</v>
      </c>
      <c r="W1824" s="66" t="str">
        <f>Table4[[#This Row],[اليوم]]&amp;Table4[[#This Row],[الشهر ]]&amp;Table4[[#This Row],[العام]]</f>
        <v>862026</v>
      </c>
      <c r="X1824" s="66" t="s">
        <v>304</v>
      </c>
    </row>
    <row r="1825" spans="1:24" x14ac:dyDescent="0.3">
      <c r="A1825" s="62">
        <v>8</v>
      </c>
      <c r="B1825" s="62">
        <v>6</v>
      </c>
      <c r="C1825" s="62">
        <v>2026</v>
      </c>
      <c r="D1825" s="41" t="str">
        <f t="shared" si="107"/>
        <v xml:space="preserve">رجب سلامة 1المرج لوجستيكااكتوبر هاي اس </v>
      </c>
      <c r="E1825" s="4">
        <v>4000</v>
      </c>
      <c r="F1825" s="41" t="str">
        <f>VLOOKUP(E1825,mapping!C:J,2,FALSE)</f>
        <v>رجب سلامة 1</v>
      </c>
      <c r="G1825" s="41" t="str">
        <f>IFERROR(VLOOKUP(F1825,mapping!$D$3:$J$200,2,FALSE),0)</f>
        <v xml:space="preserve">المرج </v>
      </c>
      <c r="H1825" s="41" t="str">
        <f>IFERROR(VLOOKUP(F1825,mapping!$D$3:$J$200,3,FALSE),0)</f>
        <v>لوجستيكا</v>
      </c>
      <c r="I1825" s="41" t="str">
        <f>IFERROR(VLOOKUP(F1825,mapping!$D$3:$J$200,4,FALSE),0)</f>
        <v xml:space="preserve">اكتوبر </v>
      </c>
      <c r="J1825" s="41" t="str">
        <f>IFERROR(VLOOKUP(F1825,mapping!$D$3:$J$200,5,FALSE),0)</f>
        <v xml:space="preserve">هاي اس </v>
      </c>
      <c r="K1825" s="63">
        <f>IF(W1825=mapping!$N$1,IFERROR(VLOOKUP(Table4[[#This Row],[Column1]],mapping!A:L,11,FALSE),0),IF(W1825&gt;mapping!$N$1,IFERROR(VLOOKUP(Table4[[#This Row],[Column1]],mapping!A:L,11,FALSE),0),))</f>
        <v>2195</v>
      </c>
      <c r="L1825" s="139">
        <v>1</v>
      </c>
      <c r="M1825" s="60">
        <f>IF(W1825=mapping!$N$1,IFERROR(VLOOKUP(Table4[[#This Row],[Column1]],mapping!A:L,12,FALSE),0),IF(W1825&gt;mapping!$N$1,IFERROR(VLOOKUP(Table4[[#This Row],[Column1]],mapping!A:L,12,FALSE),0),0))</f>
        <v>2000</v>
      </c>
      <c r="N1825" s="58">
        <f>Table4[[#This Row],[ سعر اليومية ]]*3%*Table4[[#This Row],[عدد الدورات ]]</f>
        <v>65.849999999999994</v>
      </c>
      <c r="O1825" s="56">
        <f>Table4[[#This Row],[ سعر اليومية ]]*Table4[[#This Row],[عدد الدورات ]]-N1825</f>
        <v>2129.15</v>
      </c>
      <c r="P1825" s="194"/>
      <c r="Q1825" s="194"/>
      <c r="R1825" s="194"/>
      <c r="S1825" s="58">
        <f>(Table4[[#This Row],[سعر يومية السائق]]*Table4[[#This Row],[عدد الدورات ]])-SUM(Table4[[#This Row],[سلف ]:[خصم ]])+Table4[[#This Row],[اضافي ]]</f>
        <v>2000</v>
      </c>
      <c r="U1825" s="58">
        <f>Table4[[#This Row],[ سعر اليومية ]]*Table4[[#This Row],[عدد الدورات ]]-Table4[[#This Row],[سعر يومية السائق]]*L1825</f>
        <v>195</v>
      </c>
      <c r="V1825" s="58">
        <f>U1825-Table4[[#This Row],[W/H  3%]]</f>
        <v>129.15</v>
      </c>
      <c r="W1825" s="66" t="str">
        <f>Table4[[#This Row],[اليوم]]&amp;Table4[[#This Row],[الشهر ]]&amp;Table4[[#This Row],[العام]]</f>
        <v>862026</v>
      </c>
      <c r="X1825" s="66" t="s">
        <v>304</v>
      </c>
    </row>
    <row r="1826" spans="1:24" x14ac:dyDescent="0.3">
      <c r="A1826" s="62">
        <v>8</v>
      </c>
      <c r="B1826" s="62">
        <v>6</v>
      </c>
      <c r="C1826" s="62">
        <v>2026</v>
      </c>
      <c r="D1826" s="41" t="str">
        <f t="shared" si="107"/>
        <v xml:space="preserve">رجب سلامة 2 نكلا حضورلوجستيكااكتوبر هاي اس </v>
      </c>
      <c r="E1826" s="4">
        <v>4004</v>
      </c>
      <c r="F1826" s="41" t="str">
        <f>VLOOKUP(E1826,mapping!C:J,2,FALSE)</f>
        <v xml:space="preserve">رجب سلامة 2 </v>
      </c>
      <c r="G1826" s="41" t="str">
        <f>IFERROR(VLOOKUP(F1826,mapping!$D$3:$J$200,2,FALSE),0)</f>
        <v>نكلا حضور</v>
      </c>
      <c r="H1826" s="41" t="str">
        <f>IFERROR(VLOOKUP(F1826,mapping!$D$3:$J$200,3,FALSE),0)</f>
        <v>لوجستيكا</v>
      </c>
      <c r="I1826" s="41" t="str">
        <f>IFERROR(VLOOKUP(F1826,mapping!$D$3:$J$200,4,FALSE),0)</f>
        <v xml:space="preserve">اكتوبر </v>
      </c>
      <c r="J1826" s="41" t="str">
        <f>IFERROR(VLOOKUP(F1826,mapping!$D$3:$J$200,5,FALSE),0)</f>
        <v xml:space="preserve">هاي اس </v>
      </c>
      <c r="K1826" s="63">
        <f>IF(W1826=mapping!$N$1,IFERROR(VLOOKUP(Table4[[#This Row],[Column1]],mapping!A:L,11,FALSE),0),IF(W1826&gt;mapping!$N$1,IFERROR(VLOOKUP(Table4[[#This Row],[Column1]],mapping!A:L,11,FALSE),0),))</f>
        <v>1024</v>
      </c>
      <c r="L1826" s="139">
        <v>1</v>
      </c>
      <c r="M1826" s="60">
        <f>IF(W1826=mapping!$N$1,IFERROR(VLOOKUP(Table4[[#This Row],[Column1]],mapping!A:L,12,FALSE),0),IF(W1826&gt;mapping!$N$1,IFERROR(VLOOKUP(Table4[[#This Row],[Column1]],mapping!A:L,12,FALSE),0),0))</f>
        <v>1000</v>
      </c>
      <c r="N1826" s="58">
        <f>Table4[[#This Row],[ سعر اليومية ]]*3%*Table4[[#This Row],[عدد الدورات ]]</f>
        <v>30.72</v>
      </c>
      <c r="O1826" s="56">
        <f>Table4[[#This Row],[ سعر اليومية ]]*Table4[[#This Row],[عدد الدورات ]]-N1826</f>
        <v>993.28</v>
      </c>
      <c r="P1826" s="194"/>
      <c r="Q1826" s="194"/>
      <c r="R1826" s="194"/>
      <c r="S1826" s="58">
        <f>(Table4[[#This Row],[سعر يومية السائق]]*Table4[[#This Row],[عدد الدورات ]])-SUM(Table4[[#This Row],[سلف ]:[خصم ]])+Table4[[#This Row],[اضافي ]]</f>
        <v>1000</v>
      </c>
      <c r="U1826" s="58">
        <f>Table4[[#This Row],[ سعر اليومية ]]*Table4[[#This Row],[عدد الدورات ]]-Table4[[#This Row],[سعر يومية السائق]]*L1826</f>
        <v>24</v>
      </c>
      <c r="V1826" s="58">
        <f>U1826-Table4[[#This Row],[W/H  3%]]</f>
        <v>-6.7199999999999989</v>
      </c>
      <c r="W1826" s="66" t="str">
        <f>Table4[[#This Row],[اليوم]]&amp;Table4[[#This Row],[الشهر ]]&amp;Table4[[#This Row],[العام]]</f>
        <v>862026</v>
      </c>
      <c r="X1826" s="66" t="s">
        <v>304</v>
      </c>
    </row>
    <row r="1827" spans="1:24" x14ac:dyDescent="0.3">
      <c r="A1827" s="62">
        <v>8</v>
      </c>
      <c r="B1827" s="62">
        <v>6</v>
      </c>
      <c r="C1827" s="62">
        <v>2026</v>
      </c>
      <c r="D1827" s="41" t="str">
        <f t="shared" si="107"/>
        <v xml:space="preserve">احمد السيدالمنيب 3وردية لوجستيكااكتوبر هاي اس </v>
      </c>
      <c r="E1827" s="4">
        <v>4001</v>
      </c>
      <c r="F1827" s="41" t="str">
        <f>VLOOKUP(E1827,mapping!C:J,2,FALSE)</f>
        <v>احمد السيد</v>
      </c>
      <c r="G1827" s="41" t="str">
        <f>IFERROR(VLOOKUP(F1827,mapping!$D$3:$J$200,2,FALSE),0)</f>
        <v xml:space="preserve">المنيب 3وردية </v>
      </c>
      <c r="H1827" s="41" t="str">
        <f>IFERROR(VLOOKUP(F1827,mapping!$D$3:$J$200,3,FALSE),0)</f>
        <v>لوجستيكا</v>
      </c>
      <c r="I1827" s="41" t="str">
        <f>IFERROR(VLOOKUP(F1827,mapping!$D$3:$J$200,4,FALSE),0)</f>
        <v xml:space="preserve">اكتوبر </v>
      </c>
      <c r="J1827" s="41" t="str">
        <f>IFERROR(VLOOKUP(F1827,mapping!$D$3:$J$200,5,FALSE),0)</f>
        <v xml:space="preserve">هاي اس </v>
      </c>
      <c r="K1827" s="63">
        <f>IF(W1827=mapping!$N$1,IFERROR(VLOOKUP(Table4[[#This Row],[Column1]],mapping!A:L,11,FALSE),0),IF(W1827&gt;mapping!$N$1,IFERROR(VLOOKUP(Table4[[#This Row],[Column1]],mapping!A:L,11,FALSE),0),))</f>
        <v>4831</v>
      </c>
      <c r="L1827" s="139">
        <v>1</v>
      </c>
      <c r="M1827" s="60">
        <f>IF(W1827=mapping!$N$1,IFERROR(VLOOKUP(Table4[[#This Row],[Column1]],mapping!A:L,12,FALSE),0),IF(W1827&gt;mapping!$N$1,IFERROR(VLOOKUP(Table4[[#This Row],[Column1]],mapping!A:L,12,FALSE),0),0))</f>
        <v>4000</v>
      </c>
      <c r="N1827" s="58">
        <f>Table4[[#This Row],[ سعر اليومية ]]*3%*Table4[[#This Row],[عدد الدورات ]]</f>
        <v>144.93</v>
      </c>
      <c r="O1827" s="56">
        <f>Table4[[#This Row],[ سعر اليومية ]]*Table4[[#This Row],[عدد الدورات ]]-N1827</f>
        <v>4686.07</v>
      </c>
      <c r="P1827" s="194"/>
      <c r="Q1827" s="194"/>
      <c r="R1827" s="194"/>
      <c r="S1827" s="58">
        <f>(Table4[[#This Row],[سعر يومية السائق]]*Table4[[#This Row],[عدد الدورات ]])-SUM(Table4[[#This Row],[سلف ]:[خصم ]])+Table4[[#This Row],[اضافي ]]</f>
        <v>4000</v>
      </c>
      <c r="U1827" s="58">
        <f>Table4[[#This Row],[ سعر اليومية ]]*Table4[[#This Row],[عدد الدورات ]]-Table4[[#This Row],[سعر يومية السائق]]*L1827</f>
        <v>831</v>
      </c>
      <c r="V1827" s="58">
        <f>U1827-Table4[[#This Row],[W/H  3%]]</f>
        <v>686.06999999999994</v>
      </c>
      <c r="W1827" s="66" t="str">
        <f>Table4[[#This Row],[اليوم]]&amp;Table4[[#This Row],[الشهر ]]&amp;Table4[[#This Row],[العام]]</f>
        <v>862026</v>
      </c>
      <c r="X1827" s="66" t="s">
        <v>304</v>
      </c>
    </row>
    <row r="1828" spans="1:24" x14ac:dyDescent="0.3">
      <c r="A1828" s="62">
        <v>8</v>
      </c>
      <c r="B1828" s="62">
        <v>6</v>
      </c>
      <c r="C1828" s="62">
        <v>2026</v>
      </c>
      <c r="D1828" s="41" t="str">
        <f t="shared" si="107"/>
        <v xml:space="preserve">حسام سعيد1القناطر 3 ورديةلوجستيكااكتوبر هاي اس </v>
      </c>
      <c r="E1828" s="4">
        <v>4002</v>
      </c>
      <c r="F1828" s="41" t="str">
        <f>VLOOKUP(E1828,mapping!C:J,2,FALSE)</f>
        <v>حسام سعيد1</v>
      </c>
      <c r="G1828" s="41" t="str">
        <f>IFERROR(VLOOKUP(F1828,mapping!$D$3:$J$200,2,FALSE),0)</f>
        <v>القناطر 3 وردية</v>
      </c>
      <c r="H1828" s="41" t="str">
        <f>IFERROR(VLOOKUP(F1828,mapping!$D$3:$J$200,3,FALSE),0)</f>
        <v>لوجستيكا</v>
      </c>
      <c r="I1828" s="41" t="str">
        <f>IFERROR(VLOOKUP(F1828,mapping!$D$3:$J$200,4,FALSE),0)</f>
        <v xml:space="preserve">اكتوبر </v>
      </c>
      <c r="J1828" s="41" t="str">
        <f>IFERROR(VLOOKUP(F1828,mapping!$D$3:$J$200,5,FALSE),0)</f>
        <v xml:space="preserve">هاي اس </v>
      </c>
      <c r="K1828" s="63">
        <f>IF(W1828=mapping!$N$1,IFERROR(VLOOKUP(Table4[[#This Row],[Column1]],mapping!A:L,11,FALSE),0),IF(W1828&gt;mapping!$N$1,IFERROR(VLOOKUP(Table4[[#This Row],[Column1]],mapping!A:L,11,FALSE),0),))</f>
        <v>4391</v>
      </c>
      <c r="L1828" s="139">
        <v>1</v>
      </c>
      <c r="M1828" s="60">
        <f>IF(W1828=mapping!$N$1,IFERROR(VLOOKUP(Table4[[#This Row],[Column1]],mapping!A:L,12,FALSE),0),IF(W1828&gt;mapping!$N$1,IFERROR(VLOOKUP(Table4[[#This Row],[Column1]],mapping!A:L,12,FALSE),0),0))</f>
        <v>3400</v>
      </c>
      <c r="N1828" s="58">
        <f>Table4[[#This Row],[ سعر اليومية ]]*3%*Table4[[#This Row],[عدد الدورات ]]</f>
        <v>131.72999999999999</v>
      </c>
      <c r="O1828" s="56">
        <f>Table4[[#This Row],[ سعر اليومية ]]*Table4[[#This Row],[عدد الدورات ]]-N1828</f>
        <v>4259.2700000000004</v>
      </c>
      <c r="P1828" s="194"/>
      <c r="Q1828" s="194"/>
      <c r="R1828" s="194"/>
      <c r="S1828" s="58">
        <f>(Table4[[#This Row],[سعر يومية السائق]]*Table4[[#This Row],[عدد الدورات ]])-SUM(Table4[[#This Row],[سلف ]:[خصم ]])+Table4[[#This Row],[اضافي ]]</f>
        <v>3400</v>
      </c>
      <c r="U1828" s="58">
        <f>Table4[[#This Row],[ سعر اليومية ]]*Table4[[#This Row],[عدد الدورات ]]-Table4[[#This Row],[سعر يومية السائق]]*L1828</f>
        <v>991</v>
      </c>
      <c r="V1828" s="58">
        <f>U1828-Table4[[#This Row],[W/H  3%]]</f>
        <v>859.27</v>
      </c>
      <c r="W1828" s="66" t="str">
        <f>Table4[[#This Row],[اليوم]]&amp;Table4[[#This Row],[الشهر ]]&amp;Table4[[#This Row],[العام]]</f>
        <v>862026</v>
      </c>
      <c r="X1828" s="66" t="s">
        <v>304</v>
      </c>
    </row>
    <row r="1829" spans="1:24" x14ac:dyDescent="0.3">
      <c r="A1829" s="62">
        <v>8</v>
      </c>
      <c r="B1829" s="62">
        <v>6</v>
      </c>
      <c r="C1829" s="62">
        <v>2026</v>
      </c>
      <c r="D1829" s="41" t="str">
        <f t="shared" si="107"/>
        <v xml:space="preserve">حسام سعيد 2نكلا انصرافلوجستيكااكتوبر هاي اس </v>
      </c>
      <c r="E1829" s="4">
        <v>4003</v>
      </c>
      <c r="F1829" s="41" t="str">
        <f>VLOOKUP(E1829,mapping!C:J,2,FALSE)</f>
        <v>حسام سعيد 2</v>
      </c>
      <c r="G1829" s="41" t="str">
        <f>IFERROR(VLOOKUP(F1829,mapping!$D$3:$J$200,2,FALSE),0)</f>
        <v>نكلا انصراف</v>
      </c>
      <c r="H1829" s="41" t="str">
        <f>IFERROR(VLOOKUP(F1829,mapping!$D$3:$J$200,3,FALSE),0)</f>
        <v>لوجستيكا</v>
      </c>
      <c r="I1829" s="41" t="str">
        <f>IFERROR(VLOOKUP(F1829,mapping!$D$3:$J$200,4,FALSE),0)</f>
        <v xml:space="preserve">اكتوبر </v>
      </c>
      <c r="J1829" s="41" t="str">
        <f>IFERROR(VLOOKUP(F1829,mapping!$D$3:$J$200,5,FALSE),0)</f>
        <v xml:space="preserve">هاي اس </v>
      </c>
      <c r="K1829" s="63">
        <f>IF(W1829=mapping!$N$1,IFERROR(VLOOKUP(Table4[[#This Row],[Column1]],mapping!A:L,11,FALSE),0),IF(W1829&gt;mapping!$N$1,IFERROR(VLOOKUP(Table4[[#This Row],[Column1]],mapping!A:L,11,FALSE),0),))</f>
        <v>1024</v>
      </c>
      <c r="L1829" s="139">
        <v>1</v>
      </c>
      <c r="M1829" s="60">
        <f>IF(W1829=mapping!$N$1,IFERROR(VLOOKUP(Table4[[#This Row],[Column1]],mapping!A:L,12,FALSE),0),IF(W1829&gt;mapping!$N$1,IFERROR(VLOOKUP(Table4[[#This Row],[Column1]],mapping!A:L,12,FALSE),0),0))</f>
        <v>900</v>
      </c>
      <c r="N1829" s="58">
        <f>Table4[[#This Row],[ سعر اليومية ]]*3%*Table4[[#This Row],[عدد الدورات ]]</f>
        <v>30.72</v>
      </c>
      <c r="O1829" s="56">
        <f>Table4[[#This Row],[ سعر اليومية ]]*Table4[[#This Row],[عدد الدورات ]]-N1829</f>
        <v>993.28</v>
      </c>
      <c r="P1829" s="194"/>
      <c r="Q1829" s="194"/>
      <c r="R1829" s="194"/>
      <c r="S1829" s="58">
        <f>(Table4[[#This Row],[سعر يومية السائق]]*Table4[[#This Row],[عدد الدورات ]])-SUM(Table4[[#This Row],[سلف ]:[خصم ]])+Table4[[#This Row],[اضافي ]]</f>
        <v>900</v>
      </c>
      <c r="U1829" s="58">
        <f>Table4[[#This Row],[ سعر اليومية ]]*Table4[[#This Row],[عدد الدورات ]]-Table4[[#This Row],[سعر يومية السائق]]*L1829</f>
        <v>124</v>
      </c>
      <c r="V1829" s="58">
        <f>U1829-Table4[[#This Row],[W/H  3%]]</f>
        <v>93.28</v>
      </c>
      <c r="W1829" s="66" t="str">
        <f>Table4[[#This Row],[اليوم]]&amp;Table4[[#This Row],[الشهر ]]&amp;Table4[[#This Row],[العام]]</f>
        <v>862026</v>
      </c>
      <c r="X1829" s="66" t="s">
        <v>304</v>
      </c>
    </row>
    <row r="1830" spans="1:24" x14ac:dyDescent="0.3">
      <c r="A1830" s="62">
        <v>8</v>
      </c>
      <c r="B1830" s="62">
        <v>6</v>
      </c>
      <c r="C1830" s="62">
        <v>2026</v>
      </c>
      <c r="D1830" s="41" t="str">
        <f t="shared" si="107"/>
        <v xml:space="preserve">محمد رضا المنوفية لوجستيكااكتوبر هاي اس </v>
      </c>
      <c r="E1830" s="4">
        <v>4006</v>
      </c>
      <c r="F1830" s="41" t="str">
        <f>VLOOKUP(E1830,mapping!C:J,2,FALSE)</f>
        <v xml:space="preserve">محمد رضا </v>
      </c>
      <c r="G1830" s="41" t="str">
        <f>IFERROR(VLOOKUP(F1830,mapping!$D$3:$J$200,2,FALSE),0)</f>
        <v xml:space="preserve">المنوفية </v>
      </c>
      <c r="H1830" s="41" t="str">
        <f>IFERROR(VLOOKUP(F1830,mapping!$D$3:$J$200,3,FALSE),0)</f>
        <v>لوجستيكا</v>
      </c>
      <c r="I1830" s="41" t="str">
        <f>IFERROR(VLOOKUP(F1830,mapping!$D$3:$J$200,4,FALSE),0)</f>
        <v xml:space="preserve">اكتوبر </v>
      </c>
      <c r="J1830" s="41" t="str">
        <f>IFERROR(VLOOKUP(F1830,mapping!$D$3:$J$200,5,FALSE),0)</f>
        <v xml:space="preserve">هاي اس </v>
      </c>
      <c r="K1830" s="63">
        <f>IF(W1830=mapping!$N$1,IFERROR(VLOOKUP(Table4[[#This Row],[Column1]],mapping!A:L,11,FALSE),0),IF(W1830&gt;mapping!$N$1,IFERROR(VLOOKUP(Table4[[#This Row],[Column1]],mapping!A:L,11,FALSE),0),))</f>
        <v>2634</v>
      </c>
      <c r="L1830" s="139">
        <v>1</v>
      </c>
      <c r="M1830" s="60">
        <f>IF(W1830=mapping!$N$1,IFERROR(VLOOKUP(Table4[[#This Row],[Column1]],mapping!A:L,12,FALSE),0),IF(W1830&gt;mapping!$N$1,IFERROR(VLOOKUP(Table4[[#This Row],[Column1]],mapping!A:L,12,FALSE),0),0))</f>
        <v>2150</v>
      </c>
      <c r="N1830" s="58">
        <f>Table4[[#This Row],[ سعر اليومية ]]*3%*Table4[[#This Row],[عدد الدورات ]]</f>
        <v>79.02</v>
      </c>
      <c r="O1830" s="56">
        <f>Table4[[#This Row],[ سعر اليومية ]]*Table4[[#This Row],[عدد الدورات ]]-N1830</f>
        <v>2554.98</v>
      </c>
      <c r="P1830" s="194"/>
      <c r="Q1830" s="194"/>
      <c r="R1830" s="194"/>
      <c r="S1830" s="58">
        <f>(Table4[[#This Row],[سعر يومية السائق]]*Table4[[#This Row],[عدد الدورات ]])-SUM(Table4[[#This Row],[سلف ]:[خصم ]])+Table4[[#This Row],[اضافي ]]</f>
        <v>2150</v>
      </c>
      <c r="U1830" s="58">
        <f>Table4[[#This Row],[ سعر اليومية ]]*Table4[[#This Row],[عدد الدورات ]]-Table4[[#This Row],[سعر يومية السائق]]*L1830</f>
        <v>484</v>
      </c>
      <c r="V1830" s="58">
        <f>U1830-Table4[[#This Row],[W/H  3%]]</f>
        <v>404.98</v>
      </c>
      <c r="W1830" s="66" t="str">
        <f>Table4[[#This Row],[اليوم]]&amp;Table4[[#This Row],[الشهر ]]&amp;Table4[[#This Row],[العام]]</f>
        <v>862026</v>
      </c>
      <c r="X1830" s="66" t="s">
        <v>304</v>
      </c>
    </row>
    <row r="1831" spans="1:24" x14ac:dyDescent="0.3">
      <c r="A1831" s="62">
        <v>8</v>
      </c>
      <c r="B1831" s="62">
        <v>6</v>
      </c>
      <c r="C1831" s="62">
        <v>2026</v>
      </c>
      <c r="D1831" s="41" t="str">
        <f t="shared" si="107"/>
        <v xml:space="preserve">مصطفي شكيويالجلاتمةلوجستيكااكتوبر كوستر </v>
      </c>
      <c r="E1831" s="4">
        <v>4007</v>
      </c>
      <c r="F1831" s="41" t="str">
        <f>VLOOKUP(E1831,mapping!C:J,2,FALSE)</f>
        <v>مصطفي شكيوي</v>
      </c>
      <c r="G1831" s="41" t="str">
        <f>IFERROR(VLOOKUP(F1831,mapping!$D$3:$J$200,2,FALSE),0)</f>
        <v>الجلاتمة</v>
      </c>
      <c r="H1831" s="41" t="str">
        <f>IFERROR(VLOOKUP(F1831,mapping!$D$3:$J$200,3,FALSE),0)</f>
        <v>لوجستيكا</v>
      </c>
      <c r="I1831" s="41" t="str">
        <f>IFERROR(VLOOKUP(F1831,mapping!$D$3:$J$200,4,FALSE),0)</f>
        <v xml:space="preserve">اكتوبر </v>
      </c>
      <c r="J1831" s="41" t="str">
        <f>IFERROR(VLOOKUP(F1831,mapping!$D$3:$J$200,5,FALSE),0)</f>
        <v xml:space="preserve">كوستر </v>
      </c>
      <c r="K1831" s="63">
        <f>IF(W1831=mapping!$N$1,IFERROR(VLOOKUP(Table4[[#This Row],[Column1]],mapping!A:L,11,FALSE),0),IF(W1831&gt;mapping!$N$1,IFERROR(VLOOKUP(Table4[[#This Row],[Column1]],mapping!A:L,11,FALSE),0),))</f>
        <v>3220</v>
      </c>
      <c r="L1831" s="139">
        <v>1</v>
      </c>
      <c r="M1831" s="60">
        <f>IF(W1831=mapping!$N$1,IFERROR(VLOOKUP(Table4[[#This Row],[Column1]],mapping!A:L,12,FALSE),0),IF(W1831&gt;mapping!$N$1,IFERROR(VLOOKUP(Table4[[#This Row],[Column1]],mapping!A:L,12,FALSE),0),0))</f>
        <v>2750</v>
      </c>
      <c r="N1831" s="58">
        <f>Table4[[#This Row],[ سعر اليومية ]]*3%*Table4[[#This Row],[عدد الدورات ]]</f>
        <v>96.6</v>
      </c>
      <c r="O1831" s="56">
        <f>Table4[[#This Row],[ سعر اليومية ]]*Table4[[#This Row],[عدد الدورات ]]-N1831</f>
        <v>3123.4</v>
      </c>
      <c r="P1831" s="194"/>
      <c r="Q1831" s="194"/>
      <c r="R1831" s="194"/>
      <c r="S1831" s="58">
        <f>(Table4[[#This Row],[سعر يومية السائق]]*Table4[[#This Row],[عدد الدورات ]])-SUM(Table4[[#This Row],[سلف ]:[خصم ]])+Table4[[#This Row],[اضافي ]]</f>
        <v>2750</v>
      </c>
      <c r="U1831" s="58">
        <f>Table4[[#This Row],[ سعر اليومية ]]*Table4[[#This Row],[عدد الدورات ]]-Table4[[#This Row],[سعر يومية السائق]]*L1831</f>
        <v>470</v>
      </c>
      <c r="V1831" s="58">
        <f>U1831-Table4[[#This Row],[W/H  3%]]</f>
        <v>373.4</v>
      </c>
      <c r="W1831" s="66" t="str">
        <f>Table4[[#This Row],[اليوم]]&amp;Table4[[#This Row],[الشهر ]]&amp;Table4[[#This Row],[العام]]</f>
        <v>862026</v>
      </c>
      <c r="X1831" s="66" t="s">
        <v>304</v>
      </c>
    </row>
    <row r="1832" spans="1:24" x14ac:dyDescent="0.3">
      <c r="A1832" s="62">
        <v>8</v>
      </c>
      <c r="B1832" s="62">
        <v>6</v>
      </c>
      <c r="C1832" s="62">
        <v>2026</v>
      </c>
      <c r="D1832" s="41" t="str">
        <f t="shared" si="107"/>
        <v xml:space="preserve">وديع 1الفيوم 1لوجستيكااكتوبر هاي اس </v>
      </c>
      <c r="E1832" s="4">
        <v>4009</v>
      </c>
      <c r="F1832" s="41" t="str">
        <f>VLOOKUP(E1832,mapping!C:J,2,FALSE)</f>
        <v>وديع 1</v>
      </c>
      <c r="G1832" s="41" t="str">
        <f>IFERROR(VLOOKUP(F1832,mapping!$D$3:$J$200,2,FALSE),0)</f>
        <v>الفيوم 1</v>
      </c>
      <c r="H1832" s="41" t="str">
        <f>IFERROR(VLOOKUP(F1832,mapping!$D$3:$J$200,3,FALSE),0)</f>
        <v>لوجستيكا</v>
      </c>
      <c r="I1832" s="41" t="str">
        <f>IFERROR(VLOOKUP(F1832,mapping!$D$3:$J$200,4,FALSE),0)</f>
        <v xml:space="preserve">اكتوبر </v>
      </c>
      <c r="J1832" s="41" t="str">
        <f>IFERROR(VLOOKUP(F1832,mapping!$D$3:$J$200,5,FALSE),0)</f>
        <v xml:space="preserve">هاي اس </v>
      </c>
      <c r="K1832" s="63">
        <f>IF(W1832=mapping!$N$1,IFERROR(VLOOKUP(Table4[[#This Row],[Column1]],mapping!A:L,11,FALSE),0),IF(W1832&gt;mapping!$N$1,IFERROR(VLOOKUP(Table4[[#This Row],[Column1]],mapping!A:L,11,FALSE),0),))</f>
        <v>2662</v>
      </c>
      <c r="L1832" s="139">
        <v>1</v>
      </c>
      <c r="M1832" s="60">
        <f>IF(W1832=mapping!$N$1,IFERROR(VLOOKUP(Table4[[#This Row],[Column1]],mapping!A:L,12,FALSE),0),IF(W1832&gt;mapping!$N$1,IFERROR(VLOOKUP(Table4[[#This Row],[Column1]],mapping!A:L,12,FALSE),0),0))</f>
        <v>2250</v>
      </c>
      <c r="N1832" s="58">
        <f>Table4[[#This Row],[ سعر اليومية ]]*3%*Table4[[#This Row],[عدد الدورات ]]</f>
        <v>79.86</v>
      </c>
      <c r="O1832" s="56">
        <f>Table4[[#This Row],[ سعر اليومية ]]*Table4[[#This Row],[عدد الدورات ]]-N1832</f>
        <v>2582.14</v>
      </c>
      <c r="P1832" s="194"/>
      <c r="Q1832" s="194"/>
      <c r="R1832" s="194"/>
      <c r="S1832" s="58">
        <f>(Table4[[#This Row],[سعر يومية السائق]]*Table4[[#This Row],[عدد الدورات ]])-SUM(Table4[[#This Row],[سلف ]:[خصم ]])+Table4[[#This Row],[اضافي ]]</f>
        <v>2250</v>
      </c>
      <c r="U1832" s="58">
        <f>Table4[[#This Row],[ سعر اليومية ]]*Table4[[#This Row],[عدد الدورات ]]-Table4[[#This Row],[سعر يومية السائق]]*L1832</f>
        <v>412</v>
      </c>
      <c r="V1832" s="58">
        <f>U1832-Table4[[#This Row],[W/H  3%]]</f>
        <v>332.14</v>
      </c>
      <c r="W1832" s="66" t="str">
        <f>Table4[[#This Row],[اليوم]]&amp;Table4[[#This Row],[الشهر ]]&amp;Table4[[#This Row],[العام]]</f>
        <v>862026</v>
      </c>
      <c r="X1832" s="66" t="s">
        <v>304</v>
      </c>
    </row>
    <row r="1833" spans="1:24" x14ac:dyDescent="0.3">
      <c r="A1833" s="62">
        <v>8</v>
      </c>
      <c r="B1833" s="62">
        <v>6</v>
      </c>
      <c r="C1833" s="62">
        <v>2026</v>
      </c>
      <c r="D1833" s="41" t="str">
        <f t="shared" si="107"/>
        <v xml:space="preserve">وديع 2الفيوم 2لوجستيكااكتوبر هاي اس </v>
      </c>
      <c r="E1833" s="4">
        <v>4010</v>
      </c>
      <c r="F1833" s="41" t="str">
        <f>VLOOKUP(E1833,mapping!C:J,2,FALSE)</f>
        <v>وديع 2</v>
      </c>
      <c r="G1833" s="41" t="str">
        <f>IFERROR(VLOOKUP(F1833,mapping!$D$3:$J$200,2,FALSE),0)</f>
        <v>الفيوم 2</v>
      </c>
      <c r="H1833" s="41" t="str">
        <f>IFERROR(VLOOKUP(F1833,mapping!$D$3:$J$200,3,FALSE),0)</f>
        <v>لوجستيكا</v>
      </c>
      <c r="I1833" s="41" t="str">
        <f>IFERROR(VLOOKUP(F1833,mapping!$D$3:$J$200,4,FALSE),0)</f>
        <v xml:space="preserve">اكتوبر </v>
      </c>
      <c r="J1833" s="41" t="str">
        <f>IFERROR(VLOOKUP(F1833,mapping!$D$3:$J$200,5,FALSE),0)</f>
        <v xml:space="preserve">هاي اس </v>
      </c>
      <c r="K1833" s="63">
        <f>IF(W1833=mapping!$N$1,IFERROR(VLOOKUP(Table4[[#This Row],[Column1]],mapping!A:L,11,FALSE),0),IF(W1833&gt;mapping!$N$1,IFERROR(VLOOKUP(Table4[[#This Row],[Column1]],mapping!A:L,11,FALSE),0),))</f>
        <v>2662</v>
      </c>
      <c r="L1833" s="139">
        <v>1</v>
      </c>
      <c r="M1833" s="60">
        <f>IF(W1833=mapping!$N$1,IFERROR(VLOOKUP(Table4[[#This Row],[Column1]],mapping!A:L,12,FALSE),0),IF(W1833&gt;mapping!$N$1,IFERROR(VLOOKUP(Table4[[#This Row],[Column1]],mapping!A:L,12,FALSE),0),0))</f>
        <v>2250</v>
      </c>
      <c r="N1833" s="58">
        <f>Table4[[#This Row],[ سعر اليومية ]]*3%*Table4[[#This Row],[عدد الدورات ]]</f>
        <v>79.86</v>
      </c>
      <c r="O1833" s="56">
        <f>Table4[[#This Row],[ سعر اليومية ]]*Table4[[#This Row],[عدد الدورات ]]-N1833</f>
        <v>2582.14</v>
      </c>
      <c r="P1833" s="194"/>
      <c r="Q1833" s="194"/>
      <c r="R1833" s="194"/>
      <c r="S1833" s="58">
        <f>(Table4[[#This Row],[سعر يومية السائق]]*Table4[[#This Row],[عدد الدورات ]])-SUM(Table4[[#This Row],[سلف ]:[خصم ]])+Table4[[#This Row],[اضافي ]]</f>
        <v>2250</v>
      </c>
      <c r="U1833" s="58">
        <f>Table4[[#This Row],[ سعر اليومية ]]*Table4[[#This Row],[عدد الدورات ]]-Table4[[#This Row],[سعر يومية السائق]]*L1833</f>
        <v>412</v>
      </c>
      <c r="V1833" s="58">
        <f>U1833-Table4[[#This Row],[W/H  3%]]</f>
        <v>332.14</v>
      </c>
      <c r="W1833" s="66" t="str">
        <f>Table4[[#This Row],[اليوم]]&amp;Table4[[#This Row],[الشهر ]]&amp;Table4[[#This Row],[العام]]</f>
        <v>862026</v>
      </c>
      <c r="X1833" s="66" t="s">
        <v>304</v>
      </c>
    </row>
    <row r="1834" spans="1:24" x14ac:dyDescent="0.3">
      <c r="A1834" s="62">
        <v>8</v>
      </c>
      <c r="B1834" s="62">
        <v>6</v>
      </c>
      <c r="C1834" s="62">
        <v>2026</v>
      </c>
      <c r="D1834" s="41" t="str">
        <f t="shared" si="107"/>
        <v xml:space="preserve">احمد عويس المعادي لوجستيكاابورواش هاي اس </v>
      </c>
      <c r="E1834" s="4">
        <v>4011</v>
      </c>
      <c r="F1834" s="41" t="str">
        <f>VLOOKUP(E1834,mapping!C:J,2,FALSE)</f>
        <v xml:space="preserve">احمد عويس </v>
      </c>
      <c r="G1834" s="41" t="str">
        <f>IFERROR(VLOOKUP(F1834,mapping!$D$3:$J$200,2,FALSE),0)</f>
        <v xml:space="preserve">المعادي </v>
      </c>
      <c r="H1834" s="41" t="str">
        <f>IFERROR(VLOOKUP(F1834,mapping!$D$3:$J$200,3,FALSE),0)</f>
        <v>لوجستيكا</v>
      </c>
      <c r="I1834" s="41" t="str">
        <f>IFERROR(VLOOKUP(F1834,mapping!$D$3:$J$200,4,FALSE),0)</f>
        <v xml:space="preserve">ابورواش </v>
      </c>
      <c r="J1834" s="41" t="str">
        <f>IFERROR(VLOOKUP(F1834,mapping!$D$3:$J$200,5,FALSE),0)</f>
        <v xml:space="preserve">هاي اس </v>
      </c>
      <c r="K1834" s="63">
        <f>IF(W1834=mapping!$N$1,IFERROR(VLOOKUP(Table4[[#This Row],[Column1]],mapping!A:L,11,FALSE),0),IF(W1834&gt;mapping!$N$1,IFERROR(VLOOKUP(Table4[[#This Row],[Column1]],mapping!A:L,11,FALSE),0),))</f>
        <v>2049</v>
      </c>
      <c r="L1834" s="139">
        <v>1</v>
      </c>
      <c r="M1834" s="60">
        <f>IF(W1834=mapping!$N$1,IFERROR(VLOOKUP(Table4[[#This Row],[Column1]],mapping!A:L,12,FALSE),0),IF(W1834&gt;mapping!$N$1,IFERROR(VLOOKUP(Table4[[#This Row],[Column1]],mapping!A:L,12,FALSE),0),0))</f>
        <v>1650</v>
      </c>
      <c r="N1834" s="58">
        <f>Table4[[#This Row],[ سعر اليومية ]]*3%*Table4[[#This Row],[عدد الدورات ]]</f>
        <v>61.47</v>
      </c>
      <c r="O1834" s="56">
        <f>Table4[[#This Row],[ سعر اليومية ]]*Table4[[#This Row],[عدد الدورات ]]-N1834</f>
        <v>1987.53</v>
      </c>
      <c r="P1834" s="194"/>
      <c r="Q1834" s="194"/>
      <c r="R1834" s="194"/>
      <c r="S1834" s="58">
        <f>(Table4[[#This Row],[سعر يومية السائق]]*Table4[[#This Row],[عدد الدورات ]])-SUM(Table4[[#This Row],[سلف ]:[خصم ]])+Table4[[#This Row],[اضافي ]]</f>
        <v>1650</v>
      </c>
      <c r="U1834" s="58">
        <f>Table4[[#This Row],[ سعر اليومية ]]*Table4[[#This Row],[عدد الدورات ]]-Table4[[#This Row],[سعر يومية السائق]]*L1834</f>
        <v>399</v>
      </c>
      <c r="V1834" s="58">
        <f>U1834-Table4[[#This Row],[W/H  3%]]</f>
        <v>337.53</v>
      </c>
      <c r="W1834" s="66" t="str">
        <f>Table4[[#This Row],[اليوم]]&amp;Table4[[#This Row],[الشهر ]]&amp;Table4[[#This Row],[العام]]</f>
        <v>862026</v>
      </c>
      <c r="X1834" s="66" t="s">
        <v>304</v>
      </c>
    </row>
    <row r="1835" spans="1:24" x14ac:dyDescent="0.3">
      <c r="A1835" s="62">
        <v>8</v>
      </c>
      <c r="B1835" s="62">
        <v>6</v>
      </c>
      <c r="C1835" s="62">
        <v>2026</v>
      </c>
      <c r="D1835" s="41" t="str">
        <f t="shared" si="107"/>
        <v>محمد جمال القناطر لوجستيكاابورواش سوزوكي</v>
      </c>
      <c r="E1835" s="4">
        <v>4013</v>
      </c>
      <c r="F1835" s="41" t="str">
        <f>VLOOKUP(E1835,mapping!C:J,2,FALSE)</f>
        <v xml:space="preserve">محمد جمال </v>
      </c>
      <c r="G1835" s="41" t="str">
        <f>IFERROR(VLOOKUP(F1835,mapping!$D$3:$J$200,2,FALSE),0)</f>
        <v xml:space="preserve">القناطر </v>
      </c>
      <c r="H1835" s="41" t="str">
        <f>IFERROR(VLOOKUP(F1835,mapping!$D$3:$J$200,3,FALSE),0)</f>
        <v>لوجستيكا</v>
      </c>
      <c r="I1835" s="41" t="str">
        <f>IFERROR(VLOOKUP(F1835,mapping!$D$3:$J$200,4,FALSE),0)</f>
        <v xml:space="preserve">ابورواش </v>
      </c>
      <c r="J1835" s="41" t="str">
        <f>IFERROR(VLOOKUP(F1835,mapping!$D$3:$J$200,5,FALSE),0)</f>
        <v>سوزوكي</v>
      </c>
      <c r="K1835" s="63">
        <f>IF(W1835=mapping!$N$1,IFERROR(VLOOKUP(Table4[[#This Row],[Column1]],mapping!A:L,11,FALSE),0),IF(W1835&gt;mapping!$N$1,IFERROR(VLOOKUP(Table4[[#This Row],[Column1]],mapping!A:L,11,FALSE),0),))</f>
        <v>1536</v>
      </c>
      <c r="L1835" s="139">
        <v>1</v>
      </c>
      <c r="M1835" s="60">
        <f>IF(W1835=mapping!$N$1,IFERROR(VLOOKUP(Table4[[#This Row],[Column1]],mapping!A:L,12,FALSE),0),IF(W1835&gt;mapping!$N$1,IFERROR(VLOOKUP(Table4[[#This Row],[Column1]],mapping!A:L,12,FALSE),0),0))</f>
        <v>1000</v>
      </c>
      <c r="N1835" s="58">
        <f>Table4[[#This Row],[ سعر اليومية ]]*3%*Table4[[#This Row],[عدد الدورات ]]</f>
        <v>46.08</v>
      </c>
      <c r="O1835" s="56">
        <f>Table4[[#This Row],[ سعر اليومية ]]*Table4[[#This Row],[عدد الدورات ]]-N1835</f>
        <v>1489.92</v>
      </c>
      <c r="P1835" s="194"/>
      <c r="Q1835" s="194"/>
      <c r="R1835" s="194"/>
      <c r="S1835" s="58">
        <f>(Table4[[#This Row],[سعر يومية السائق]]*Table4[[#This Row],[عدد الدورات ]])-SUM(Table4[[#This Row],[سلف ]:[خصم ]])+Table4[[#This Row],[اضافي ]]</f>
        <v>1000</v>
      </c>
      <c r="U1835" s="58">
        <f>Table4[[#This Row],[ سعر اليومية ]]*Table4[[#This Row],[عدد الدورات ]]-Table4[[#This Row],[سعر يومية السائق]]*L1835</f>
        <v>536</v>
      </c>
      <c r="V1835" s="58">
        <f>U1835-Table4[[#This Row],[W/H  3%]]</f>
        <v>489.92</v>
      </c>
      <c r="W1835" s="66" t="str">
        <f>Table4[[#This Row],[اليوم]]&amp;Table4[[#This Row],[الشهر ]]&amp;Table4[[#This Row],[العام]]</f>
        <v>862026</v>
      </c>
      <c r="X1835" s="66" t="s">
        <v>304</v>
      </c>
    </row>
    <row r="1836" spans="1:24" x14ac:dyDescent="0.3">
      <c r="A1836" s="62">
        <v>8</v>
      </c>
      <c r="B1836" s="62">
        <v>6</v>
      </c>
      <c r="C1836" s="62">
        <v>2026</v>
      </c>
      <c r="D1836" s="41" t="str">
        <f t="shared" si="107"/>
        <v xml:space="preserve">محمد عزمي حدائق اكتوبر لوجستيكااكتوبر هاي اس </v>
      </c>
      <c r="E1836" s="4">
        <v>4005</v>
      </c>
      <c r="F1836" s="41" t="str">
        <f>VLOOKUP(E1836,mapping!C:J,2,FALSE)</f>
        <v xml:space="preserve">محمد عزمي </v>
      </c>
      <c r="G1836" s="41" t="str">
        <f>IFERROR(VLOOKUP(F1836,mapping!$D$3:$J$200,2,FALSE),0)</f>
        <v xml:space="preserve">حدائق اكتوبر </v>
      </c>
      <c r="H1836" s="41" t="str">
        <f>IFERROR(VLOOKUP(F1836,mapping!$D$3:$J$200,3,FALSE),0)</f>
        <v>لوجستيكا</v>
      </c>
      <c r="I1836" s="41" t="str">
        <f>IFERROR(VLOOKUP(F1836,mapping!$D$3:$J$200,4,FALSE),0)</f>
        <v xml:space="preserve">اكتوبر </v>
      </c>
      <c r="J1836" s="41" t="str">
        <f>IFERROR(VLOOKUP(F1836,mapping!$D$3:$J$200,5,FALSE),0)</f>
        <v xml:space="preserve">هاي اس </v>
      </c>
      <c r="K1836" s="63">
        <f>IF(W1836=mapping!$N$1,IFERROR(VLOOKUP(Table4[[#This Row],[Column1]],mapping!A:L,11,FALSE),0),IF(W1836&gt;mapping!$N$1,IFERROR(VLOOKUP(Table4[[#This Row],[Column1]],mapping!A:L,11,FALSE),0),))</f>
        <v>1903</v>
      </c>
      <c r="L1836" s="139">
        <v>1</v>
      </c>
      <c r="M1836" s="60">
        <f>IF(W1836=mapping!$N$1,IFERROR(VLOOKUP(Table4[[#This Row],[Column1]],mapping!A:L,12,FALSE),0),IF(W1836&gt;mapping!$N$1,IFERROR(VLOOKUP(Table4[[#This Row],[Column1]],mapping!A:L,12,FALSE),0),0))</f>
        <v>1600</v>
      </c>
      <c r="N1836" s="58">
        <f>Table4[[#This Row],[ سعر اليومية ]]*3%*Table4[[#This Row],[عدد الدورات ]]</f>
        <v>57.089999999999996</v>
      </c>
      <c r="O1836" s="56">
        <f>Table4[[#This Row],[ سعر اليومية ]]*Table4[[#This Row],[عدد الدورات ]]-N1836</f>
        <v>1845.91</v>
      </c>
      <c r="P1836" s="194"/>
      <c r="Q1836" s="194"/>
      <c r="R1836" s="194"/>
      <c r="S1836" s="58">
        <f>(Table4[[#This Row],[سعر يومية السائق]]*Table4[[#This Row],[عدد الدورات ]])-SUM(Table4[[#This Row],[سلف ]:[خصم ]])+Table4[[#This Row],[اضافي ]]</f>
        <v>1600</v>
      </c>
      <c r="U1836" s="58">
        <f>Table4[[#This Row],[ سعر اليومية ]]*Table4[[#This Row],[عدد الدورات ]]-Table4[[#This Row],[سعر يومية السائق]]*L1836</f>
        <v>303</v>
      </c>
      <c r="V1836" s="58">
        <f>U1836-Table4[[#This Row],[W/H  3%]]</f>
        <v>245.91</v>
      </c>
      <c r="W1836" s="66" t="str">
        <f>Table4[[#This Row],[اليوم]]&amp;Table4[[#This Row],[الشهر ]]&amp;Table4[[#This Row],[العام]]</f>
        <v>862026</v>
      </c>
      <c r="X1836" s="66" t="s">
        <v>304</v>
      </c>
    </row>
    <row r="1837" spans="1:24" x14ac:dyDescent="0.3">
      <c r="A1837" s="62">
        <v>8</v>
      </c>
      <c r="B1837" s="62">
        <v>6</v>
      </c>
      <c r="C1837" s="62">
        <v>2026</v>
      </c>
      <c r="D1837" s="41" t="str">
        <f t="shared" si="107"/>
        <v xml:space="preserve">سعيد كمال م.نصر لوجستيكااكتوبر هاي اس </v>
      </c>
      <c r="E1837" s="4">
        <v>4008</v>
      </c>
      <c r="F1837" s="41" t="str">
        <f>VLOOKUP(E1837,mapping!C:J,2,FALSE)</f>
        <v xml:space="preserve">سعيد كمال </v>
      </c>
      <c r="G1837" s="41" t="str">
        <f>IFERROR(VLOOKUP(F1837,mapping!$D$3:$J$200,2,FALSE),0)</f>
        <v xml:space="preserve">م.نصر </v>
      </c>
      <c r="H1837" s="41" t="str">
        <f>IFERROR(VLOOKUP(F1837,mapping!$D$3:$J$200,3,FALSE),0)</f>
        <v>لوجستيكا</v>
      </c>
      <c r="I1837" s="41" t="str">
        <f>IFERROR(VLOOKUP(F1837,mapping!$D$3:$J$200,4,FALSE),0)</f>
        <v xml:space="preserve">اكتوبر </v>
      </c>
      <c r="J1837" s="41" t="str">
        <f>IFERROR(VLOOKUP(F1837,mapping!$D$3:$J$200,5,FALSE),0)</f>
        <v xml:space="preserve">هاي اس </v>
      </c>
      <c r="K1837" s="63">
        <f>IF(W1837=mapping!$N$1,IFERROR(VLOOKUP(Table4[[#This Row],[Column1]],mapping!A:L,11,FALSE),0),IF(W1837&gt;mapping!$N$1,IFERROR(VLOOKUP(Table4[[#This Row],[Column1]],mapping!A:L,11,FALSE),0),))</f>
        <v>3367</v>
      </c>
      <c r="L1837" s="139">
        <v>1</v>
      </c>
      <c r="M1837" s="60">
        <f>IF(W1837=mapping!$N$1,IFERROR(VLOOKUP(Table4[[#This Row],[Column1]],mapping!A:L,12,FALSE),0),IF(W1837&gt;mapping!$N$1,IFERROR(VLOOKUP(Table4[[#This Row],[Column1]],mapping!A:L,12,FALSE),0),0))</f>
        <v>2600</v>
      </c>
      <c r="N1837" s="58">
        <f>Table4[[#This Row],[ سعر اليومية ]]*3%*Table4[[#This Row],[عدد الدورات ]]</f>
        <v>101.00999999999999</v>
      </c>
      <c r="O1837" s="56">
        <f>Table4[[#This Row],[ سعر اليومية ]]*Table4[[#This Row],[عدد الدورات ]]-N1837</f>
        <v>3265.99</v>
      </c>
      <c r="P1837" s="194"/>
      <c r="Q1837" s="194"/>
      <c r="R1837" s="194"/>
      <c r="S1837" s="58">
        <f>(Table4[[#This Row],[سعر يومية السائق]]*Table4[[#This Row],[عدد الدورات ]])-SUM(Table4[[#This Row],[سلف ]:[خصم ]])+Table4[[#This Row],[اضافي ]]</f>
        <v>2600</v>
      </c>
      <c r="U1837" s="58">
        <f>Table4[[#This Row],[ سعر اليومية ]]*Table4[[#This Row],[عدد الدورات ]]-Table4[[#This Row],[سعر يومية السائق]]*L1837</f>
        <v>767</v>
      </c>
      <c r="V1837" s="58">
        <f>U1837-Table4[[#This Row],[W/H  3%]]</f>
        <v>665.99</v>
      </c>
      <c r="W1837" s="66" t="str">
        <f>Table4[[#This Row],[اليوم]]&amp;Table4[[#This Row],[الشهر ]]&amp;Table4[[#This Row],[العام]]</f>
        <v>862026</v>
      </c>
      <c r="X1837" s="66" t="s">
        <v>304</v>
      </c>
    </row>
    <row r="1838" spans="1:24" x14ac:dyDescent="0.3">
      <c r="A1838" s="62">
        <v>8</v>
      </c>
      <c r="B1838" s="62">
        <v>6</v>
      </c>
      <c r="C1838" s="62">
        <v>2026</v>
      </c>
      <c r="D1838" s="41" t="str">
        <f t="shared" si="107"/>
        <v>عماد النجار1المرج 2ورديةسعوديالمخاذناتوبيس 28</v>
      </c>
      <c r="E1838" s="4">
        <v>5000</v>
      </c>
      <c r="F1838" s="41" t="str">
        <f>VLOOKUP(E1838,mapping!C:J,2,FALSE)</f>
        <v>عماد النجار1</v>
      </c>
      <c r="G1838" s="41" t="str">
        <f>IFERROR(VLOOKUP(F1838,mapping!$D$3:$J$200,2,FALSE),0)</f>
        <v>المرج 2وردية</v>
      </c>
      <c r="H1838" s="41" t="str">
        <f>IFERROR(VLOOKUP(F1838,mapping!$D$3:$J$200,3,FALSE),0)</f>
        <v>سعودي</v>
      </c>
      <c r="I1838" s="41" t="str">
        <f>IFERROR(VLOOKUP(F1838,mapping!$D$3:$J$200,4,FALSE),0)</f>
        <v>المخاذن</v>
      </c>
      <c r="J1838" s="41" t="str">
        <f>IFERROR(VLOOKUP(F1838,mapping!$D$3:$J$200,5,FALSE),0)</f>
        <v>اتوبيس 28</v>
      </c>
      <c r="K1838" s="63">
        <f>IF(W1838=mapping!$N$1,IFERROR(VLOOKUP(Table4[[#This Row],[Column1]],mapping!A:L,11,FALSE),0),IF(W1838&gt;mapping!$N$1,IFERROR(VLOOKUP(Table4[[#This Row],[Column1]],mapping!A:L,11,FALSE),0),))</f>
        <v>4119</v>
      </c>
      <c r="L1838" s="139">
        <v>1</v>
      </c>
      <c r="M1838" s="60">
        <f>IF(W1838=mapping!$N$1,IFERROR(VLOOKUP(Table4[[#This Row],[Column1]],mapping!A:L,12,FALSE),0),IF(W1838&gt;mapping!$N$1,IFERROR(VLOOKUP(Table4[[#This Row],[Column1]],mapping!A:L,12,FALSE),0),0))</f>
        <v>4800</v>
      </c>
      <c r="N1838" s="58">
        <f>Table4[[#This Row],[ سعر اليومية ]]*3%*Table4[[#This Row],[عدد الدورات ]]</f>
        <v>123.57</v>
      </c>
      <c r="O1838" s="56">
        <f>Table4[[#This Row],[ سعر اليومية ]]*Table4[[#This Row],[عدد الدورات ]]-N1838</f>
        <v>3995.43</v>
      </c>
      <c r="P1838" s="194"/>
      <c r="Q1838" s="194"/>
      <c r="R1838" s="194"/>
      <c r="S1838" s="58">
        <f>(Table4[[#This Row],[سعر يومية السائق]]*Table4[[#This Row],[عدد الدورات ]])-SUM(Table4[[#This Row],[سلف ]:[خصم ]])+Table4[[#This Row],[اضافي ]]</f>
        <v>4800</v>
      </c>
      <c r="U1838" s="58">
        <f>Table4[[#This Row],[ سعر اليومية ]]*Table4[[#This Row],[عدد الدورات ]]-Table4[[#This Row],[سعر يومية السائق]]*L1838</f>
        <v>-681</v>
      </c>
      <c r="V1838" s="58">
        <f>U1838-Table4[[#This Row],[W/H  3%]]</f>
        <v>-804.56999999999994</v>
      </c>
      <c r="W1838" s="66" t="str">
        <f>Table4[[#This Row],[اليوم]]&amp;Table4[[#This Row],[الشهر ]]&amp;Table4[[#This Row],[العام]]</f>
        <v>862026</v>
      </c>
      <c r="X1838" s="66" t="s">
        <v>304</v>
      </c>
    </row>
    <row r="1839" spans="1:24" x14ac:dyDescent="0.3">
      <c r="A1839" s="62">
        <v>8</v>
      </c>
      <c r="B1839" s="62">
        <v>6</v>
      </c>
      <c r="C1839" s="62">
        <v>2026</v>
      </c>
      <c r="D1839" s="41" t="str">
        <f t="shared" si="107"/>
        <v>عماد النجار2المؤسسة 2ورديةسعوديالمخاذناتوبيس 28</v>
      </c>
      <c r="E1839" s="4">
        <v>5001</v>
      </c>
      <c r="F1839" s="41" t="str">
        <f>VLOOKUP(E1839,mapping!C:J,2,FALSE)</f>
        <v>عماد النجار2</v>
      </c>
      <c r="G1839" s="41" t="str">
        <f>IFERROR(VLOOKUP(F1839,mapping!$D$3:$J$200,2,FALSE),0)</f>
        <v>المؤسسة 2وردية</v>
      </c>
      <c r="H1839" s="41" t="str">
        <f>IFERROR(VLOOKUP(F1839,mapping!$D$3:$J$200,3,FALSE),0)</f>
        <v>سعودي</v>
      </c>
      <c r="I1839" s="41" t="str">
        <f>IFERROR(VLOOKUP(F1839,mapping!$D$3:$J$200,4,FALSE),0)</f>
        <v>المخاذن</v>
      </c>
      <c r="J1839" s="41" t="str">
        <f>IFERROR(VLOOKUP(F1839,mapping!$D$3:$J$200,5,FALSE),0)</f>
        <v>اتوبيس 28</v>
      </c>
      <c r="K1839" s="63">
        <f>IF(W1839=mapping!$N$1,IFERROR(VLOOKUP(Table4[[#This Row],[Column1]],mapping!A:L,11,FALSE),0),IF(W1839&gt;mapping!$N$1,IFERROR(VLOOKUP(Table4[[#This Row],[Column1]],mapping!A:L,11,FALSE),0),))</f>
        <v>3884</v>
      </c>
      <c r="L1839" s="139">
        <v>1</v>
      </c>
      <c r="M1839" s="60">
        <f>IF(W1839=mapping!$N$1,IFERROR(VLOOKUP(Table4[[#This Row],[Column1]],mapping!A:L,12,FALSE),0),IF(W1839&gt;mapping!$N$1,IFERROR(VLOOKUP(Table4[[#This Row],[Column1]],mapping!A:L,12,FALSE),0),0))</f>
        <v>4500</v>
      </c>
      <c r="N1839" s="58">
        <f>Table4[[#This Row],[ سعر اليومية ]]*3%*Table4[[#This Row],[عدد الدورات ]]</f>
        <v>116.52</v>
      </c>
      <c r="O1839" s="56">
        <f>Table4[[#This Row],[ سعر اليومية ]]*Table4[[#This Row],[عدد الدورات ]]-N1839</f>
        <v>3767.48</v>
      </c>
      <c r="P1839" s="194"/>
      <c r="Q1839" s="194"/>
      <c r="R1839" s="194"/>
      <c r="S1839" s="58">
        <f>(Table4[[#This Row],[سعر يومية السائق]]*Table4[[#This Row],[عدد الدورات ]])-SUM(Table4[[#This Row],[سلف ]:[خصم ]])+Table4[[#This Row],[اضافي ]]</f>
        <v>4500</v>
      </c>
      <c r="U1839" s="58">
        <f>Table4[[#This Row],[ سعر اليومية ]]*Table4[[#This Row],[عدد الدورات ]]-Table4[[#This Row],[سعر يومية السائق]]*L1839</f>
        <v>-616</v>
      </c>
      <c r="V1839" s="58">
        <f>U1839-Table4[[#This Row],[W/H  3%]]</f>
        <v>-732.52</v>
      </c>
      <c r="W1839" s="66" t="str">
        <f>Table4[[#This Row],[اليوم]]&amp;Table4[[#This Row],[الشهر ]]&amp;Table4[[#This Row],[العام]]</f>
        <v>862026</v>
      </c>
      <c r="X1839" s="66" t="s">
        <v>304</v>
      </c>
    </row>
    <row r="1840" spans="1:24" x14ac:dyDescent="0.3">
      <c r="A1840" s="62">
        <v>8</v>
      </c>
      <c r="B1840" s="62">
        <v>6</v>
      </c>
      <c r="C1840" s="62">
        <v>2026</v>
      </c>
      <c r="D1840" s="41" t="str">
        <f t="shared" si="107"/>
        <v>طه1الدائري 1ورديةسعوديالمخاذناتوبيس 28</v>
      </c>
      <c r="E1840" s="4">
        <v>5030</v>
      </c>
      <c r="F1840" s="41" t="str">
        <f>VLOOKUP(E1840,mapping!C:J,2,FALSE)</f>
        <v>طه1</v>
      </c>
      <c r="G1840" s="41" t="str">
        <f>IFERROR(VLOOKUP(F1840,mapping!$D$3:$J$200,2,FALSE),0)</f>
        <v>الدائري 1وردية</v>
      </c>
      <c r="H1840" s="41" t="str">
        <f>IFERROR(VLOOKUP(F1840,mapping!$D$3:$J$200,3,FALSE),0)</f>
        <v>سعودي</v>
      </c>
      <c r="I1840" s="41" t="str">
        <f>IFERROR(VLOOKUP(F1840,mapping!$D$3:$J$200,4,FALSE),0)</f>
        <v>المخاذن</v>
      </c>
      <c r="J1840" s="41" t="str">
        <f>IFERROR(VLOOKUP(F1840,mapping!$D$3:$J$200,5,FALSE),0)</f>
        <v>اتوبيس 28</v>
      </c>
      <c r="K1840" s="63">
        <f>IF(W1840=mapping!$N$1,IFERROR(VLOOKUP(Table4[[#This Row],[Column1]],mapping!A:L,11,FALSE),0),IF(W1840&gt;mapping!$N$1,IFERROR(VLOOKUP(Table4[[#This Row],[Column1]],mapping!A:L,11,FALSE),0),))</f>
        <v>2448</v>
      </c>
      <c r="L1840" s="139">
        <v>1</v>
      </c>
      <c r="M1840" s="60">
        <f>IF(W1840=mapping!$N$1,IFERROR(VLOOKUP(Table4[[#This Row],[Column1]],mapping!A:L,12,FALSE),0),IF(W1840&gt;mapping!$N$1,IFERROR(VLOOKUP(Table4[[#This Row],[Column1]],mapping!A:L,12,FALSE),0),0))</f>
        <v>2750</v>
      </c>
      <c r="N1840" s="58">
        <f>Table4[[#This Row],[ سعر اليومية ]]*3%*Table4[[#This Row],[عدد الدورات ]]</f>
        <v>73.44</v>
      </c>
      <c r="O1840" s="56">
        <f>Table4[[#This Row],[ سعر اليومية ]]*Table4[[#This Row],[عدد الدورات ]]-N1840</f>
        <v>2374.56</v>
      </c>
      <c r="P1840" s="194"/>
      <c r="Q1840" s="194"/>
      <c r="R1840" s="194"/>
      <c r="S1840" s="58">
        <f>(Table4[[#This Row],[سعر يومية السائق]]*Table4[[#This Row],[عدد الدورات ]])-SUM(Table4[[#This Row],[سلف ]:[خصم ]])+Table4[[#This Row],[اضافي ]]</f>
        <v>2750</v>
      </c>
      <c r="U1840" s="58">
        <f>Table4[[#This Row],[ سعر اليومية ]]*Table4[[#This Row],[عدد الدورات ]]-Table4[[#This Row],[سعر يومية السائق]]*L1840</f>
        <v>-302</v>
      </c>
      <c r="V1840" s="58">
        <f>U1840-Table4[[#This Row],[W/H  3%]]</f>
        <v>-375.44</v>
      </c>
      <c r="W1840" s="66" t="str">
        <f>Table4[[#This Row],[اليوم]]&amp;Table4[[#This Row],[الشهر ]]&amp;Table4[[#This Row],[العام]]</f>
        <v>862026</v>
      </c>
      <c r="X1840" s="66" t="s">
        <v>304</v>
      </c>
    </row>
    <row r="1841" spans="1:24" x14ac:dyDescent="0.3">
      <c r="A1841" s="62">
        <v>8</v>
      </c>
      <c r="B1841" s="62">
        <v>6</v>
      </c>
      <c r="C1841" s="62">
        <v>2026</v>
      </c>
      <c r="D1841" s="41" t="str">
        <f t="shared" si="107"/>
        <v>عبد الرحمن1الهرم سعوديدريماتوبيس 28</v>
      </c>
      <c r="E1841" s="4">
        <v>5003</v>
      </c>
      <c r="F1841" s="41" t="str">
        <f>VLOOKUP(E1841,mapping!C:J,2,FALSE)</f>
        <v>عبد الرحمن1</v>
      </c>
      <c r="G1841" s="41" t="str">
        <f>IFERROR(VLOOKUP(F1841,mapping!$D$3:$J$200,2,FALSE),0)</f>
        <v xml:space="preserve">الهرم </v>
      </c>
      <c r="H1841" s="41" t="str">
        <f>IFERROR(VLOOKUP(F1841,mapping!$D$3:$J$200,3,FALSE),0)</f>
        <v>سعودي</v>
      </c>
      <c r="I1841" s="41" t="str">
        <f>IFERROR(VLOOKUP(F1841,mapping!$D$3:$J$200,4,FALSE),0)</f>
        <v>دريم</v>
      </c>
      <c r="J1841" s="41" t="str">
        <f>IFERROR(VLOOKUP(F1841,mapping!$D$3:$J$200,5,FALSE),0)</f>
        <v>اتوبيس 28</v>
      </c>
      <c r="K1841" s="63">
        <f>IF(W1841=mapping!$N$1,IFERROR(VLOOKUP(Table4[[#This Row],[Column1]],mapping!A:L,11,FALSE),0),IF(W1841&gt;mapping!$N$1,IFERROR(VLOOKUP(Table4[[#This Row],[Column1]],mapping!A:L,11,FALSE),0),))</f>
        <v>994</v>
      </c>
      <c r="L1841" s="139">
        <v>1</v>
      </c>
      <c r="M1841" s="60">
        <f>IF(W1841=mapping!$N$1,IFERROR(VLOOKUP(Table4[[#This Row],[Column1]],mapping!A:L,12,FALSE),0),IF(W1841&gt;mapping!$N$1,IFERROR(VLOOKUP(Table4[[#This Row],[Column1]],mapping!A:L,12,FALSE),0),0))</f>
        <v>850</v>
      </c>
      <c r="N1841" s="58">
        <f>Table4[[#This Row],[ سعر اليومية ]]*3%*Table4[[#This Row],[عدد الدورات ]]</f>
        <v>29.82</v>
      </c>
      <c r="O1841" s="56">
        <f>Table4[[#This Row],[ سعر اليومية ]]*Table4[[#This Row],[عدد الدورات ]]-N1841</f>
        <v>964.18</v>
      </c>
      <c r="P1841" s="194"/>
      <c r="Q1841" s="194"/>
      <c r="R1841" s="194"/>
      <c r="S1841" s="58">
        <f>(Table4[[#This Row],[سعر يومية السائق]]*Table4[[#This Row],[عدد الدورات ]])-SUM(Table4[[#This Row],[سلف ]:[خصم ]])+Table4[[#This Row],[اضافي ]]</f>
        <v>850</v>
      </c>
      <c r="U1841" s="58">
        <f>Table4[[#This Row],[ سعر اليومية ]]*Table4[[#This Row],[عدد الدورات ]]-Table4[[#This Row],[سعر يومية السائق]]*L1841</f>
        <v>144</v>
      </c>
      <c r="V1841" s="58">
        <f>U1841-Table4[[#This Row],[W/H  3%]]</f>
        <v>114.18</v>
      </c>
      <c r="W1841" s="66" t="str">
        <f>Table4[[#This Row],[اليوم]]&amp;Table4[[#This Row],[الشهر ]]&amp;Table4[[#This Row],[العام]]</f>
        <v>862026</v>
      </c>
      <c r="X1841" s="66" t="s">
        <v>304</v>
      </c>
    </row>
    <row r="1842" spans="1:24" x14ac:dyDescent="0.3">
      <c r="A1842" s="62">
        <v>8</v>
      </c>
      <c r="B1842" s="62">
        <v>6</v>
      </c>
      <c r="C1842" s="62">
        <v>2026</v>
      </c>
      <c r="D1842" s="41" t="str">
        <f t="shared" si="107"/>
        <v>عبد الرحمن2المؤسسةسعوديدريماتوبيس 28</v>
      </c>
      <c r="E1842" s="4">
        <v>5004</v>
      </c>
      <c r="F1842" s="41" t="str">
        <f>VLOOKUP(E1842,mapping!C:J,2,FALSE)</f>
        <v>عبد الرحمن2</v>
      </c>
      <c r="G1842" s="41" t="str">
        <f>IFERROR(VLOOKUP(F1842,mapping!$D$3:$J$200,2,FALSE),0)</f>
        <v>المؤسسة</v>
      </c>
      <c r="H1842" s="41" t="str">
        <f>IFERROR(VLOOKUP(F1842,mapping!$D$3:$J$200,3,FALSE),0)</f>
        <v>سعودي</v>
      </c>
      <c r="I1842" s="41" t="str">
        <f>IFERROR(VLOOKUP(F1842,mapping!$D$3:$J$200,4,FALSE),0)</f>
        <v>دريم</v>
      </c>
      <c r="J1842" s="41" t="str">
        <f>IFERROR(VLOOKUP(F1842,mapping!$D$3:$J$200,5,FALSE),0)</f>
        <v>اتوبيس 28</v>
      </c>
      <c r="K1842" s="63">
        <f>IF(W1842=mapping!$N$1,IFERROR(VLOOKUP(Table4[[#This Row],[Column1]],mapping!A:L,11,FALSE),0),IF(W1842&gt;mapping!$N$1,IFERROR(VLOOKUP(Table4[[#This Row],[Column1]],mapping!A:L,11,FALSE),0),))</f>
        <v>994</v>
      </c>
      <c r="L1842" s="139">
        <v>1</v>
      </c>
      <c r="M1842" s="60">
        <f>IF(W1842=mapping!$N$1,IFERROR(VLOOKUP(Table4[[#This Row],[Column1]],mapping!A:L,12,FALSE),0),IF(W1842&gt;mapping!$N$1,IFERROR(VLOOKUP(Table4[[#This Row],[Column1]],mapping!A:L,12,FALSE),0),0))</f>
        <v>850</v>
      </c>
      <c r="N1842" s="58">
        <f>Table4[[#This Row],[ سعر اليومية ]]*3%*Table4[[#This Row],[عدد الدورات ]]</f>
        <v>29.82</v>
      </c>
      <c r="O1842" s="56">
        <f>Table4[[#This Row],[ سعر اليومية ]]*Table4[[#This Row],[عدد الدورات ]]-N1842</f>
        <v>964.18</v>
      </c>
      <c r="P1842" s="194"/>
      <c r="Q1842" s="194"/>
      <c r="R1842" s="194"/>
      <c r="S1842" s="58">
        <f>(Table4[[#This Row],[سعر يومية السائق]]*Table4[[#This Row],[عدد الدورات ]])-SUM(Table4[[#This Row],[سلف ]:[خصم ]])+Table4[[#This Row],[اضافي ]]</f>
        <v>850</v>
      </c>
      <c r="U1842" s="58">
        <f>Table4[[#This Row],[ سعر اليومية ]]*Table4[[#This Row],[عدد الدورات ]]-Table4[[#This Row],[سعر يومية السائق]]*L1842</f>
        <v>144</v>
      </c>
      <c r="V1842" s="58">
        <f>U1842-Table4[[#This Row],[W/H  3%]]</f>
        <v>114.18</v>
      </c>
      <c r="W1842" s="66" t="str">
        <f>Table4[[#This Row],[اليوم]]&amp;Table4[[#This Row],[الشهر ]]&amp;Table4[[#This Row],[العام]]</f>
        <v>862026</v>
      </c>
      <c r="X1842" s="66" t="s">
        <v>304</v>
      </c>
    </row>
    <row r="1843" spans="1:24" x14ac:dyDescent="0.3">
      <c r="A1843" s="62">
        <v>8</v>
      </c>
      <c r="B1843" s="62">
        <v>6</v>
      </c>
      <c r="C1843" s="62">
        <v>2026</v>
      </c>
      <c r="D1843" s="41" t="str">
        <f t="shared" si="107"/>
        <v>فرج 1حلوانسعوديهايد باركاتوبيس 28</v>
      </c>
      <c r="E1843" s="4">
        <v>5005</v>
      </c>
      <c r="F1843" s="41" t="str">
        <f>VLOOKUP(E1843,mapping!C:J,2,FALSE)</f>
        <v>فرج 1</v>
      </c>
      <c r="G1843" s="41" t="str">
        <f>IFERROR(VLOOKUP(F1843,mapping!$D$3:$J$200,2,FALSE),0)</f>
        <v>حلوان</v>
      </c>
      <c r="H1843" s="41" t="str">
        <f>IFERROR(VLOOKUP(F1843,mapping!$D$3:$J$200,3,FALSE),0)</f>
        <v>سعودي</v>
      </c>
      <c r="I1843" s="41" t="str">
        <f>IFERROR(VLOOKUP(F1843,mapping!$D$3:$J$200,4,FALSE),0)</f>
        <v>هايد بارك</v>
      </c>
      <c r="J1843" s="41" t="str">
        <f>IFERROR(VLOOKUP(F1843,mapping!$D$3:$J$200,5,FALSE),0)</f>
        <v>اتوبيس 28</v>
      </c>
      <c r="K1843" s="63">
        <f>IF(W1843=mapping!$N$1,IFERROR(VLOOKUP(Table4[[#This Row],[Column1]],mapping!A:L,11,FALSE),0),IF(W1843&gt;mapping!$N$1,IFERROR(VLOOKUP(Table4[[#This Row],[Column1]],mapping!A:L,11,FALSE),0),))</f>
        <v>4634</v>
      </c>
      <c r="L1843" s="139">
        <v>1</v>
      </c>
      <c r="M1843" s="60">
        <f>IF(W1843=mapping!$N$1,IFERROR(VLOOKUP(Table4[[#This Row],[Column1]],mapping!A:L,12,FALSE),0),IF(W1843&gt;mapping!$N$1,IFERROR(VLOOKUP(Table4[[#This Row],[Column1]],mapping!A:L,12,FALSE),0),0))</f>
        <v>3750</v>
      </c>
      <c r="N1843" s="58">
        <f>Table4[[#This Row],[ سعر اليومية ]]*3%*Table4[[#This Row],[عدد الدورات ]]</f>
        <v>139.01999999999998</v>
      </c>
      <c r="O1843" s="56">
        <f>Table4[[#This Row],[ سعر اليومية ]]*Table4[[#This Row],[عدد الدورات ]]-N1843</f>
        <v>4494.9799999999996</v>
      </c>
      <c r="P1843" s="194"/>
      <c r="Q1843" s="194"/>
      <c r="R1843" s="194"/>
      <c r="S1843" s="58">
        <f>(Table4[[#This Row],[سعر يومية السائق]]*Table4[[#This Row],[عدد الدورات ]])-SUM(Table4[[#This Row],[سلف ]:[خصم ]])+Table4[[#This Row],[اضافي ]]</f>
        <v>3750</v>
      </c>
      <c r="U1843" s="58">
        <f>Table4[[#This Row],[ سعر اليومية ]]*Table4[[#This Row],[عدد الدورات ]]-Table4[[#This Row],[سعر يومية السائق]]*L1843</f>
        <v>884</v>
      </c>
      <c r="V1843" s="58">
        <f>U1843-Table4[[#This Row],[W/H  3%]]</f>
        <v>744.98</v>
      </c>
      <c r="W1843" s="66" t="str">
        <f>Table4[[#This Row],[اليوم]]&amp;Table4[[#This Row],[الشهر ]]&amp;Table4[[#This Row],[العام]]</f>
        <v>862026</v>
      </c>
      <c r="X1843" s="66" t="s">
        <v>304</v>
      </c>
    </row>
    <row r="1844" spans="1:24" x14ac:dyDescent="0.3">
      <c r="A1844" s="62">
        <v>8</v>
      </c>
      <c r="B1844" s="62">
        <v>6</v>
      </c>
      <c r="C1844" s="62">
        <v>2026</v>
      </c>
      <c r="D1844" s="41" t="str">
        <f t="shared" si="107"/>
        <v>فرج 6حلوان مبيتسعوديهايد باركاتوبيس 28</v>
      </c>
      <c r="E1844" s="4">
        <v>5029</v>
      </c>
      <c r="F1844" s="41" t="str">
        <f>VLOOKUP(E1844,mapping!C:J,2,FALSE)</f>
        <v>فرج 6</v>
      </c>
      <c r="G1844" s="41" t="str">
        <f>IFERROR(VLOOKUP(F1844,mapping!$D$3:$J$200,2,FALSE),0)</f>
        <v>حلوان مبيت</v>
      </c>
      <c r="H1844" s="41" t="str">
        <f>IFERROR(VLOOKUP(F1844,mapping!$D$3:$J$200,3,FALSE),0)</f>
        <v>سعودي</v>
      </c>
      <c r="I1844" s="41" t="str">
        <f>IFERROR(VLOOKUP(F1844,mapping!$D$3:$J$200,4,FALSE),0)</f>
        <v>هايد بارك</v>
      </c>
      <c r="J1844" s="41" t="str">
        <f>IFERROR(VLOOKUP(F1844,mapping!$D$3:$J$200,5,FALSE),0)</f>
        <v>اتوبيس 28</v>
      </c>
      <c r="K1844" s="63">
        <f>IF(W1844=mapping!$N$1,IFERROR(VLOOKUP(Table4[[#This Row],[Column1]],mapping!A:L,11,FALSE),0),IF(W1844&gt;mapping!$N$1,IFERROR(VLOOKUP(Table4[[#This Row],[Column1]],mapping!A:L,11,FALSE),0),))</f>
        <v>1482</v>
      </c>
      <c r="L1844" s="139">
        <v>1</v>
      </c>
      <c r="M1844" s="60">
        <f>IF(W1844=mapping!$N$1,IFERROR(VLOOKUP(Table4[[#This Row],[Column1]],mapping!A:L,12,FALSE),0),IF(W1844&gt;mapping!$N$1,IFERROR(VLOOKUP(Table4[[#This Row],[Column1]],mapping!A:L,12,FALSE),0),0))</f>
        <v>750</v>
      </c>
      <c r="N1844" s="58">
        <f>Table4[[#This Row],[ سعر اليومية ]]*3%*Table4[[#This Row],[عدد الدورات ]]</f>
        <v>44.46</v>
      </c>
      <c r="O1844" s="56">
        <f>Table4[[#This Row],[ سعر اليومية ]]*Table4[[#This Row],[عدد الدورات ]]-N1844</f>
        <v>1437.54</v>
      </c>
      <c r="P1844" s="194"/>
      <c r="Q1844" s="194"/>
      <c r="R1844" s="194"/>
      <c r="S1844" s="58">
        <f>(Table4[[#This Row],[سعر يومية السائق]]*Table4[[#This Row],[عدد الدورات ]])-SUM(Table4[[#This Row],[سلف ]:[خصم ]])+Table4[[#This Row],[اضافي ]]</f>
        <v>750</v>
      </c>
      <c r="U1844" s="58">
        <f>Table4[[#This Row],[ سعر اليومية ]]*Table4[[#This Row],[عدد الدورات ]]-Table4[[#This Row],[سعر يومية السائق]]*L1844</f>
        <v>732</v>
      </c>
      <c r="V1844" s="58">
        <f>U1844-Table4[[#This Row],[W/H  3%]]</f>
        <v>687.54</v>
      </c>
      <c r="W1844" s="66" t="str">
        <f>Table4[[#This Row],[اليوم]]&amp;Table4[[#This Row],[الشهر ]]&amp;Table4[[#This Row],[العام]]</f>
        <v>862026</v>
      </c>
      <c r="X1844" s="66" t="s">
        <v>304</v>
      </c>
    </row>
    <row r="1845" spans="1:24" x14ac:dyDescent="0.3">
      <c r="A1845" s="62">
        <v>8</v>
      </c>
      <c r="B1845" s="62">
        <v>6</v>
      </c>
      <c r="C1845" s="62">
        <v>2026</v>
      </c>
      <c r="D1845" s="41" t="str">
        <f t="shared" ref="D1845:D1908" si="109">F1845&amp;G1845&amp;H1845&amp;I1845&amp;J1845</f>
        <v>ممدوح كيلاني 3القومية سعوديهايد باركميكروباص صيني</v>
      </c>
      <c r="E1845" s="4">
        <v>5006</v>
      </c>
      <c r="F1845" s="41" t="str">
        <f>VLOOKUP(E1845,mapping!C:J,2,FALSE)</f>
        <v>ممدوح كيلاني 3</v>
      </c>
      <c r="G1845" s="41" t="str">
        <f>IFERROR(VLOOKUP(F1845,mapping!$D$3:$J$200,2,FALSE),0)</f>
        <v xml:space="preserve">القومية </v>
      </c>
      <c r="H1845" s="41" t="str">
        <f>IFERROR(VLOOKUP(F1845,mapping!$D$3:$J$200,3,FALSE),0)</f>
        <v>سعودي</v>
      </c>
      <c r="I1845" s="41" t="str">
        <f>IFERROR(VLOOKUP(F1845,mapping!$D$3:$J$200,4,FALSE),0)</f>
        <v>هايد بارك</v>
      </c>
      <c r="J1845" s="41" t="str">
        <f>IFERROR(VLOOKUP(F1845,mapping!$D$3:$J$200,5,FALSE),0)</f>
        <v>ميكروباص صيني</v>
      </c>
      <c r="K1845" s="63">
        <f>IF(W1845=mapping!$N$1,IFERROR(VLOOKUP(Table4[[#This Row],[Column1]],mapping!A:L,11,FALSE),0),IF(W1845&gt;mapping!$N$1,IFERROR(VLOOKUP(Table4[[#This Row],[Column1]],mapping!A:L,11,FALSE),0),))</f>
        <v>2965</v>
      </c>
      <c r="L1845" s="139">
        <v>1</v>
      </c>
      <c r="M1845" s="60">
        <f>IF(W1845=mapping!$N$1,IFERROR(VLOOKUP(Table4[[#This Row],[Column1]],mapping!A:L,12,FALSE),0),IF(W1845&gt;mapping!$N$1,IFERROR(VLOOKUP(Table4[[#This Row],[Column1]],mapping!A:L,12,FALSE),0),0))</f>
        <v>2500</v>
      </c>
      <c r="N1845" s="58">
        <f>Table4[[#This Row],[ سعر اليومية ]]*3%*Table4[[#This Row],[عدد الدورات ]]</f>
        <v>88.95</v>
      </c>
      <c r="O1845" s="56">
        <f>Table4[[#This Row],[ سعر اليومية ]]*Table4[[#This Row],[عدد الدورات ]]-N1845</f>
        <v>2876.05</v>
      </c>
      <c r="P1845" s="194"/>
      <c r="Q1845" s="194"/>
      <c r="R1845" s="194"/>
      <c r="S1845" s="58">
        <f>(Table4[[#This Row],[سعر يومية السائق]]*Table4[[#This Row],[عدد الدورات ]])-SUM(Table4[[#This Row],[سلف ]:[خصم ]])+Table4[[#This Row],[اضافي ]]</f>
        <v>2500</v>
      </c>
      <c r="U1845" s="58">
        <f>Table4[[#This Row],[ سعر اليومية ]]*Table4[[#This Row],[عدد الدورات ]]-Table4[[#This Row],[سعر يومية السائق]]*L1845</f>
        <v>465</v>
      </c>
      <c r="V1845" s="58">
        <f>U1845-Table4[[#This Row],[W/H  3%]]</f>
        <v>376.05</v>
      </c>
      <c r="W1845" s="66" t="str">
        <f>Table4[[#This Row],[اليوم]]&amp;Table4[[#This Row],[الشهر ]]&amp;Table4[[#This Row],[العام]]</f>
        <v>862026</v>
      </c>
      <c r="X1845" s="66" t="s">
        <v>304</v>
      </c>
    </row>
    <row r="1846" spans="1:24" x14ac:dyDescent="0.3">
      <c r="A1846" s="62">
        <v>8</v>
      </c>
      <c r="B1846" s="62">
        <v>6</v>
      </c>
      <c r="C1846" s="62">
        <v>2026</v>
      </c>
      <c r="D1846" s="41" t="str">
        <f t="shared" si="109"/>
        <v>محمد جمال طوسونالمنيبسعوديهايد باركاتوبيس 28</v>
      </c>
      <c r="E1846" s="4">
        <v>5025</v>
      </c>
      <c r="F1846" s="41" t="str">
        <f>VLOOKUP(E1846,mapping!C:J,2,FALSE)</f>
        <v>محمد جمال طوسون</v>
      </c>
      <c r="G1846" s="41" t="str">
        <f>IFERROR(VLOOKUP(F1846,mapping!$D$3:$J$200,2,FALSE),0)</f>
        <v>المنيب</v>
      </c>
      <c r="H1846" s="41" t="str">
        <f>IFERROR(VLOOKUP(F1846,mapping!$D$3:$J$200,3,FALSE),0)</f>
        <v>سعودي</v>
      </c>
      <c r="I1846" s="41" t="str">
        <f>IFERROR(VLOOKUP(F1846,mapping!$D$3:$J$200,4,FALSE),0)</f>
        <v>هايد بارك</v>
      </c>
      <c r="J1846" s="41" t="str">
        <f>IFERROR(VLOOKUP(F1846,mapping!$D$3:$J$200,5,FALSE),0)</f>
        <v>اتوبيس 28</v>
      </c>
      <c r="K1846" s="63">
        <f>IF(W1846=mapping!$N$1,IFERROR(VLOOKUP(Table4[[#This Row],[Column1]],mapping!A:L,11,FALSE),0),IF(W1846&gt;mapping!$N$1,IFERROR(VLOOKUP(Table4[[#This Row],[Column1]],mapping!A:L,11,FALSE),0),))</f>
        <v>4634</v>
      </c>
      <c r="L1846" s="139">
        <v>1</v>
      </c>
      <c r="M1846" s="60">
        <f>IF(W1846=mapping!$N$1,IFERROR(VLOOKUP(Table4[[#This Row],[Column1]],mapping!A:L,12,FALSE),0),IF(W1846&gt;mapping!$N$1,IFERROR(VLOOKUP(Table4[[#This Row],[Column1]],mapping!A:L,12,FALSE),0),0))</f>
        <v>3800</v>
      </c>
      <c r="N1846" s="58">
        <f>Table4[[#This Row],[ سعر اليومية ]]*3%*Table4[[#This Row],[عدد الدورات ]]</f>
        <v>139.01999999999998</v>
      </c>
      <c r="O1846" s="56">
        <f>Table4[[#This Row],[ سعر اليومية ]]*Table4[[#This Row],[عدد الدورات ]]-N1846</f>
        <v>4494.9799999999996</v>
      </c>
      <c r="P1846" s="194"/>
      <c r="Q1846" s="194"/>
      <c r="R1846" s="194"/>
      <c r="S1846" s="58">
        <f>(Table4[[#This Row],[سعر يومية السائق]]*Table4[[#This Row],[عدد الدورات ]])-SUM(Table4[[#This Row],[سلف ]:[خصم ]])+Table4[[#This Row],[اضافي ]]</f>
        <v>3800</v>
      </c>
      <c r="U1846" s="58">
        <f>Table4[[#This Row],[ سعر اليومية ]]*Table4[[#This Row],[عدد الدورات ]]-Table4[[#This Row],[سعر يومية السائق]]*L1846</f>
        <v>834</v>
      </c>
      <c r="V1846" s="58">
        <f>U1846-Table4[[#This Row],[W/H  3%]]</f>
        <v>694.98</v>
      </c>
      <c r="W1846" s="66" t="str">
        <f>Table4[[#This Row],[اليوم]]&amp;Table4[[#This Row],[الشهر ]]&amp;Table4[[#This Row],[العام]]</f>
        <v>862026</v>
      </c>
      <c r="X1846" s="66" t="s">
        <v>304</v>
      </c>
    </row>
    <row r="1847" spans="1:24" x14ac:dyDescent="0.3">
      <c r="A1847" s="62">
        <v>8</v>
      </c>
      <c r="B1847" s="62">
        <v>6</v>
      </c>
      <c r="C1847" s="62">
        <v>2026</v>
      </c>
      <c r="D1847" s="41" t="str">
        <f t="shared" si="109"/>
        <v>مصطفي رشدي1المنيب 2 ورديةسعوديميفيداميكروباص صيني</v>
      </c>
      <c r="E1847" s="4">
        <v>5007</v>
      </c>
      <c r="F1847" s="41" t="str">
        <f>VLOOKUP(E1847,mapping!C:J,2,FALSE)</f>
        <v>مصطفي رشدي1</v>
      </c>
      <c r="G1847" s="41" t="str">
        <f>IFERROR(VLOOKUP(F1847,mapping!$D$3:$J$200,2,FALSE),0)</f>
        <v>المنيب 2 وردية</v>
      </c>
      <c r="H1847" s="41" t="str">
        <f>IFERROR(VLOOKUP(F1847,mapping!$D$3:$J$200,3,FALSE),0)</f>
        <v>سعودي</v>
      </c>
      <c r="I1847" s="41" t="str">
        <f>IFERROR(VLOOKUP(F1847,mapping!$D$3:$J$200,4,FALSE),0)</f>
        <v>ميفيدا</v>
      </c>
      <c r="J1847" s="41" t="str">
        <f>IFERROR(VLOOKUP(F1847,mapping!$D$3:$J$200,5,FALSE),0)</f>
        <v>ميكروباص صيني</v>
      </c>
      <c r="K1847" s="63">
        <f>IF(W1847=mapping!$N$1,IFERROR(VLOOKUP(Table4[[#This Row],[Column1]],mapping!A:L,11,FALSE),0),IF(W1847&gt;mapping!$N$1,IFERROR(VLOOKUP(Table4[[#This Row],[Column1]],mapping!A:L,11,FALSE),0),))</f>
        <v>2965</v>
      </c>
      <c r="L1847" s="139">
        <v>1</v>
      </c>
      <c r="M1847" s="60">
        <f>IF(W1847=mapping!$N$1,IFERROR(VLOOKUP(Table4[[#This Row],[Column1]],mapping!A:L,12,FALSE),0),IF(W1847&gt;mapping!$N$1,IFERROR(VLOOKUP(Table4[[#This Row],[Column1]],mapping!A:L,12,FALSE),0),0))</f>
        <v>2150</v>
      </c>
      <c r="N1847" s="58">
        <f>Table4[[#This Row],[ سعر اليومية ]]*3%*Table4[[#This Row],[عدد الدورات ]]</f>
        <v>88.95</v>
      </c>
      <c r="O1847" s="56">
        <f>Table4[[#This Row],[ سعر اليومية ]]*Table4[[#This Row],[عدد الدورات ]]-N1847</f>
        <v>2876.05</v>
      </c>
      <c r="P1847" s="194"/>
      <c r="Q1847" s="194"/>
      <c r="R1847" s="194"/>
      <c r="S1847" s="58">
        <f>(Table4[[#This Row],[سعر يومية السائق]]*Table4[[#This Row],[عدد الدورات ]])-SUM(Table4[[#This Row],[سلف ]:[خصم ]])+Table4[[#This Row],[اضافي ]]</f>
        <v>2150</v>
      </c>
      <c r="U1847" s="58">
        <f>Table4[[#This Row],[ سعر اليومية ]]*Table4[[#This Row],[عدد الدورات ]]-Table4[[#This Row],[سعر يومية السائق]]*L1847</f>
        <v>815</v>
      </c>
      <c r="V1847" s="58">
        <f>U1847-Table4[[#This Row],[W/H  3%]]</f>
        <v>726.05</v>
      </c>
      <c r="W1847" s="66" t="str">
        <f>Table4[[#This Row],[اليوم]]&amp;Table4[[#This Row],[الشهر ]]&amp;Table4[[#This Row],[العام]]</f>
        <v>862026</v>
      </c>
      <c r="X1847" s="66" t="s">
        <v>304</v>
      </c>
    </row>
    <row r="1848" spans="1:24" x14ac:dyDescent="0.3">
      <c r="A1848" s="62">
        <v>8</v>
      </c>
      <c r="B1848" s="62">
        <v>6</v>
      </c>
      <c r="C1848" s="62">
        <v>2026</v>
      </c>
      <c r="D1848" s="41" t="str">
        <f t="shared" si="109"/>
        <v>فرج 2حلوان 2 ورديةسعوديميفيداميكروباص صيني</v>
      </c>
      <c r="E1848" s="4">
        <v>5009</v>
      </c>
      <c r="F1848" s="41" t="str">
        <f>VLOOKUP(E1848,mapping!C:J,2,FALSE)</f>
        <v>فرج 2</v>
      </c>
      <c r="G1848" s="41" t="str">
        <f>IFERROR(VLOOKUP(F1848,mapping!$D$3:$J$200,2,FALSE),0)</f>
        <v>حلوان 2 وردية</v>
      </c>
      <c r="H1848" s="41" t="str">
        <f>IFERROR(VLOOKUP(F1848,mapping!$D$3:$J$200,3,FALSE),0)</f>
        <v>سعودي</v>
      </c>
      <c r="I1848" s="41" t="str">
        <f>IFERROR(VLOOKUP(F1848,mapping!$D$3:$J$200,4,FALSE),0)</f>
        <v>ميفيدا</v>
      </c>
      <c r="J1848" s="41" t="str">
        <f>IFERROR(VLOOKUP(F1848,mapping!$D$3:$J$200,5,FALSE),0)</f>
        <v>ميكروباص صيني</v>
      </c>
      <c r="K1848" s="63">
        <f>IF(W1848=mapping!$N$1,IFERROR(VLOOKUP(Table4[[#This Row],[Column1]],mapping!A:L,11,FALSE),0),IF(W1848&gt;mapping!$N$1,IFERROR(VLOOKUP(Table4[[#This Row],[Column1]],mapping!A:L,11,FALSE),0),))</f>
        <v>2965</v>
      </c>
      <c r="L1848" s="139">
        <v>1</v>
      </c>
      <c r="M1848" s="60">
        <f>IF(W1848=mapping!$N$1,IFERROR(VLOOKUP(Table4[[#This Row],[Column1]],mapping!A:L,12,FALSE),0),IF(W1848&gt;mapping!$N$1,IFERROR(VLOOKUP(Table4[[#This Row],[Column1]],mapping!A:L,12,FALSE),0),0))</f>
        <v>2250</v>
      </c>
      <c r="N1848" s="58">
        <f>Table4[[#This Row],[ سعر اليومية ]]*3%*Table4[[#This Row],[عدد الدورات ]]</f>
        <v>88.95</v>
      </c>
      <c r="O1848" s="56">
        <f>Table4[[#This Row],[ سعر اليومية ]]*Table4[[#This Row],[عدد الدورات ]]-N1848</f>
        <v>2876.05</v>
      </c>
      <c r="P1848" s="194"/>
      <c r="Q1848" s="194"/>
      <c r="R1848" s="194"/>
      <c r="S1848" s="58">
        <f>(Table4[[#This Row],[سعر يومية السائق]]*Table4[[#This Row],[عدد الدورات ]])-SUM(Table4[[#This Row],[سلف ]:[خصم ]])+Table4[[#This Row],[اضافي ]]</f>
        <v>2250</v>
      </c>
      <c r="U1848" s="58">
        <f>Table4[[#This Row],[ سعر اليومية ]]*Table4[[#This Row],[عدد الدورات ]]-Table4[[#This Row],[سعر يومية السائق]]*L1848</f>
        <v>715</v>
      </c>
      <c r="V1848" s="58">
        <f>U1848-Table4[[#This Row],[W/H  3%]]</f>
        <v>626.04999999999995</v>
      </c>
      <c r="W1848" s="66" t="str">
        <f>Table4[[#This Row],[اليوم]]&amp;Table4[[#This Row],[الشهر ]]&amp;Table4[[#This Row],[العام]]</f>
        <v>862026</v>
      </c>
      <c r="X1848" s="66" t="s">
        <v>304</v>
      </c>
    </row>
    <row r="1849" spans="1:24" x14ac:dyDescent="0.3">
      <c r="A1849" s="62">
        <v>8</v>
      </c>
      <c r="B1849" s="62">
        <v>6</v>
      </c>
      <c r="C1849" s="62">
        <v>2026</v>
      </c>
      <c r="D1849" s="41" t="str">
        <f t="shared" si="109"/>
        <v>فرج 3حلوان 2 ورديةسعوديالقطاميةاتوبيس 28</v>
      </c>
      <c r="E1849" s="4">
        <v>5010</v>
      </c>
      <c r="F1849" s="41" t="str">
        <f>VLOOKUP(E1849,mapping!C:J,2,FALSE)</f>
        <v>فرج 3</v>
      </c>
      <c r="G1849" s="41" t="str">
        <f>IFERROR(VLOOKUP(F1849,mapping!$D$3:$J$200,2,FALSE),0)</f>
        <v>حلوان 2 وردية</v>
      </c>
      <c r="H1849" s="41" t="str">
        <f>IFERROR(VLOOKUP(F1849,mapping!$D$3:$J$200,3,FALSE),0)</f>
        <v>سعودي</v>
      </c>
      <c r="I1849" s="41" t="str">
        <f>IFERROR(VLOOKUP(F1849,mapping!$D$3:$J$200,4,FALSE),0)</f>
        <v>القطامية</v>
      </c>
      <c r="J1849" s="41" t="str">
        <f>IFERROR(VLOOKUP(F1849,mapping!$D$3:$J$200,5,FALSE),0)</f>
        <v>اتوبيس 28</v>
      </c>
      <c r="K1849" s="63">
        <f>IF(W1849=mapping!$N$1,IFERROR(VLOOKUP(Table4[[#This Row],[Column1]],mapping!A:L,11,FALSE),0),IF(W1849&gt;mapping!$N$1,IFERROR(VLOOKUP(Table4[[#This Row],[Column1]],mapping!A:L,11,FALSE),0),))</f>
        <v>3415</v>
      </c>
      <c r="L1849" s="139">
        <v>1</v>
      </c>
      <c r="M1849" s="60">
        <f>IF(W1849=mapping!$N$1,IFERROR(VLOOKUP(Table4[[#This Row],[Column1]],mapping!A:L,12,FALSE),0),IF(W1849&gt;mapping!$N$1,IFERROR(VLOOKUP(Table4[[#This Row],[Column1]],mapping!A:L,12,FALSE),0),0))</f>
        <v>3400</v>
      </c>
      <c r="N1849" s="58">
        <f>Table4[[#This Row],[ سعر اليومية ]]*3%*Table4[[#This Row],[عدد الدورات ]]</f>
        <v>102.45</v>
      </c>
      <c r="O1849" s="56">
        <f>Table4[[#This Row],[ سعر اليومية ]]*Table4[[#This Row],[عدد الدورات ]]-N1849</f>
        <v>3312.55</v>
      </c>
      <c r="P1849" s="194"/>
      <c r="Q1849" s="194"/>
      <c r="R1849" s="194"/>
      <c r="S1849" s="58">
        <f>(Table4[[#This Row],[سعر يومية السائق]]*Table4[[#This Row],[عدد الدورات ]])-SUM(Table4[[#This Row],[سلف ]:[خصم ]])+Table4[[#This Row],[اضافي ]]</f>
        <v>3400</v>
      </c>
      <c r="U1849" s="58">
        <f>Table4[[#This Row],[ سعر اليومية ]]*Table4[[#This Row],[عدد الدورات ]]-Table4[[#This Row],[سعر يومية السائق]]*L1849</f>
        <v>15</v>
      </c>
      <c r="V1849" s="58">
        <f>U1849-Table4[[#This Row],[W/H  3%]]</f>
        <v>-87.45</v>
      </c>
      <c r="W1849" s="66" t="str">
        <f>Table4[[#This Row],[اليوم]]&amp;Table4[[#This Row],[الشهر ]]&amp;Table4[[#This Row],[العام]]</f>
        <v>862026</v>
      </c>
      <c r="X1849" s="66" t="s">
        <v>304</v>
      </c>
    </row>
    <row r="1850" spans="1:24" x14ac:dyDescent="0.3">
      <c r="A1850" s="62">
        <v>8</v>
      </c>
      <c r="B1850" s="62">
        <v>6</v>
      </c>
      <c r="C1850" s="62">
        <v>2026</v>
      </c>
      <c r="D1850" s="41" t="str">
        <f t="shared" si="109"/>
        <v>فرج 4مايو ورديةسعوديالقطاميةميكروباص</v>
      </c>
      <c r="E1850" s="4">
        <v>5011</v>
      </c>
      <c r="F1850" s="41" t="str">
        <f>VLOOKUP(E1850,mapping!C:J,2,FALSE)</f>
        <v>فرج 4</v>
      </c>
      <c r="G1850" s="41" t="str">
        <f>IFERROR(VLOOKUP(F1850,mapping!$D$3:$J$200,2,FALSE),0)</f>
        <v>مايو وردية</v>
      </c>
      <c r="H1850" s="41" t="str">
        <f>IFERROR(VLOOKUP(F1850,mapping!$D$3:$J$200,3,FALSE),0)</f>
        <v>سعودي</v>
      </c>
      <c r="I1850" s="41" t="str">
        <f>IFERROR(VLOOKUP(F1850,mapping!$D$3:$J$200,4,FALSE),0)</f>
        <v>القطامية</v>
      </c>
      <c r="J1850" s="41" t="str">
        <f>IFERROR(VLOOKUP(F1850,mapping!$D$3:$J$200,5,FALSE),0)</f>
        <v>ميكروباص</v>
      </c>
      <c r="K1850" s="63">
        <f>IF(W1850=mapping!$N$1,IFERROR(VLOOKUP(Table4[[#This Row],[Column1]],mapping!A:L,11,FALSE),0),IF(W1850&gt;mapping!$N$1,IFERROR(VLOOKUP(Table4[[#This Row],[Column1]],mapping!A:L,11,FALSE),0),))</f>
        <v>1222</v>
      </c>
      <c r="L1850" s="139">
        <v>1</v>
      </c>
      <c r="M1850" s="60">
        <f>IF(W1850=mapping!$N$1,IFERROR(VLOOKUP(Table4[[#This Row],[Column1]],mapping!A:L,12,FALSE),0),IF(W1850&gt;mapping!$N$1,IFERROR(VLOOKUP(Table4[[#This Row],[Column1]],mapping!A:L,12,FALSE),0),0))</f>
        <v>1180</v>
      </c>
      <c r="N1850" s="58">
        <f>Table4[[#This Row],[ سعر اليومية ]]*3%*Table4[[#This Row],[عدد الدورات ]]</f>
        <v>36.659999999999997</v>
      </c>
      <c r="O1850" s="56">
        <f>Table4[[#This Row],[ سعر اليومية ]]*Table4[[#This Row],[عدد الدورات ]]-N1850</f>
        <v>1185.3399999999999</v>
      </c>
      <c r="P1850" s="194"/>
      <c r="Q1850" s="194"/>
      <c r="R1850" s="194"/>
      <c r="S1850" s="58">
        <f>(Table4[[#This Row],[سعر يومية السائق]]*Table4[[#This Row],[عدد الدورات ]])-SUM(Table4[[#This Row],[سلف ]:[خصم ]])+Table4[[#This Row],[اضافي ]]</f>
        <v>1180</v>
      </c>
      <c r="U1850" s="58">
        <f>Table4[[#This Row],[ سعر اليومية ]]*Table4[[#This Row],[عدد الدورات ]]-Table4[[#This Row],[سعر يومية السائق]]*L1850</f>
        <v>42</v>
      </c>
      <c r="V1850" s="58">
        <f>U1850-Table4[[#This Row],[W/H  3%]]</f>
        <v>5.3400000000000034</v>
      </c>
      <c r="W1850" s="66" t="str">
        <f>Table4[[#This Row],[اليوم]]&amp;Table4[[#This Row],[الشهر ]]&amp;Table4[[#This Row],[العام]]</f>
        <v>862026</v>
      </c>
      <c r="X1850" s="66" t="s">
        <v>304</v>
      </c>
    </row>
    <row r="1851" spans="1:24" x14ac:dyDescent="0.3">
      <c r="A1851" s="62">
        <v>8</v>
      </c>
      <c r="B1851" s="62">
        <v>6</v>
      </c>
      <c r="C1851" s="62">
        <v>2026</v>
      </c>
      <c r="D1851" s="41" t="str">
        <f t="shared" si="109"/>
        <v>مصطفي رشدي3المنيب5شفتسعوديالقطاميةاتوبيس 28</v>
      </c>
      <c r="E1851" s="4">
        <v>5012</v>
      </c>
      <c r="F1851" s="41" t="str">
        <f>VLOOKUP(E1851,mapping!C:J,2,FALSE)</f>
        <v>مصطفي رشدي3</v>
      </c>
      <c r="G1851" s="41" t="str">
        <f>IFERROR(VLOOKUP(F1851,mapping!$D$3:$J$200,2,FALSE),0)</f>
        <v>المنيب5شفت</v>
      </c>
      <c r="H1851" s="41" t="str">
        <f>IFERROR(VLOOKUP(F1851,mapping!$D$3:$J$200,3,FALSE),0)</f>
        <v>سعودي</v>
      </c>
      <c r="I1851" s="41" t="str">
        <f>IFERROR(VLOOKUP(F1851,mapping!$D$3:$J$200,4,FALSE),0)</f>
        <v>القطامية</v>
      </c>
      <c r="J1851" s="41" t="str">
        <f>IFERROR(VLOOKUP(F1851,mapping!$D$3:$J$200,5,FALSE),0)</f>
        <v>اتوبيس 28</v>
      </c>
      <c r="K1851" s="63">
        <f>IF(W1851=mapping!$N$1,IFERROR(VLOOKUP(Table4[[#This Row],[Column1]],mapping!A:L,11,FALSE),0),IF(W1851&gt;mapping!$N$1,IFERROR(VLOOKUP(Table4[[#This Row],[Column1]],mapping!A:L,11,FALSE),0),))</f>
        <v>2649</v>
      </c>
      <c r="L1851" s="139">
        <v>1</v>
      </c>
      <c r="M1851" s="60">
        <f>IF(W1851=mapping!$N$1,IFERROR(VLOOKUP(Table4[[#This Row],[Column1]],mapping!A:L,12,FALSE),0),IF(W1851&gt;mapping!$N$1,IFERROR(VLOOKUP(Table4[[#This Row],[Column1]],mapping!A:L,12,FALSE),0),0))</f>
        <v>2060</v>
      </c>
      <c r="N1851" s="58">
        <f>Table4[[#This Row],[ سعر اليومية ]]*3%*Table4[[#This Row],[عدد الدورات ]]</f>
        <v>79.47</v>
      </c>
      <c r="O1851" s="56">
        <f>Table4[[#This Row],[ سعر اليومية ]]*Table4[[#This Row],[عدد الدورات ]]-N1851</f>
        <v>2569.5300000000002</v>
      </c>
      <c r="P1851" s="194"/>
      <c r="Q1851" s="194"/>
      <c r="R1851" s="194"/>
      <c r="S1851" s="58">
        <f>(Table4[[#This Row],[سعر يومية السائق]]*Table4[[#This Row],[عدد الدورات ]])-SUM(Table4[[#This Row],[سلف ]:[خصم ]])+Table4[[#This Row],[اضافي ]]</f>
        <v>2060</v>
      </c>
      <c r="U1851" s="58">
        <f>Table4[[#This Row],[ سعر اليومية ]]*Table4[[#This Row],[عدد الدورات ]]-Table4[[#This Row],[سعر يومية السائق]]*L1851</f>
        <v>589</v>
      </c>
      <c r="V1851" s="58">
        <f>U1851-Table4[[#This Row],[W/H  3%]]</f>
        <v>509.53</v>
      </c>
      <c r="W1851" s="66" t="str">
        <f>Table4[[#This Row],[اليوم]]&amp;Table4[[#This Row],[الشهر ]]&amp;Table4[[#This Row],[العام]]</f>
        <v>862026</v>
      </c>
      <c r="X1851" s="66" t="s">
        <v>304</v>
      </c>
    </row>
    <row r="1852" spans="1:24" x14ac:dyDescent="0.3">
      <c r="A1852" s="62">
        <v>8</v>
      </c>
      <c r="B1852" s="62">
        <v>6</v>
      </c>
      <c r="C1852" s="62">
        <v>2026</v>
      </c>
      <c r="D1852" s="41" t="str">
        <f t="shared" si="109"/>
        <v>مصطفي رشدي4المنيب Wصباحيةسعوديالقطاميةاتوبيس 28</v>
      </c>
      <c r="E1852" s="4">
        <v>5013</v>
      </c>
      <c r="F1852" s="41" t="str">
        <f>VLOOKUP(E1852,mapping!C:J,2,FALSE)</f>
        <v>مصطفي رشدي4</v>
      </c>
      <c r="G1852" s="41" t="str">
        <f>IFERROR(VLOOKUP(F1852,mapping!$D$3:$J$200,2,FALSE),0)</f>
        <v>المنيب Wصباحية</v>
      </c>
      <c r="H1852" s="41" t="str">
        <f>IFERROR(VLOOKUP(F1852,mapping!$D$3:$J$200,3,FALSE),0)</f>
        <v>سعودي</v>
      </c>
      <c r="I1852" s="41" t="str">
        <f>IFERROR(VLOOKUP(F1852,mapping!$D$3:$J$200,4,FALSE),0)</f>
        <v>القطامية</v>
      </c>
      <c r="J1852" s="41" t="str">
        <f>IFERROR(VLOOKUP(F1852,mapping!$D$3:$J$200,5,FALSE),0)</f>
        <v>اتوبيس 28</v>
      </c>
      <c r="K1852" s="63">
        <f>IF(W1852=mapping!$N$1,IFERROR(VLOOKUP(Table4[[#This Row],[Column1]],mapping!A:L,11,FALSE),0),IF(W1852&gt;mapping!$N$1,IFERROR(VLOOKUP(Table4[[#This Row],[Column1]],mapping!A:L,11,FALSE),0),))</f>
        <v>1059</v>
      </c>
      <c r="L1852" s="139">
        <v>1</v>
      </c>
      <c r="M1852" s="60">
        <f>IF(W1852=mapping!$N$1,IFERROR(VLOOKUP(Table4[[#This Row],[Column1]],mapping!A:L,12,FALSE),0),IF(W1852&gt;mapping!$N$1,IFERROR(VLOOKUP(Table4[[#This Row],[Column1]],mapping!A:L,12,FALSE),0),0))</f>
        <v>1000</v>
      </c>
      <c r="N1852" s="58">
        <f>Table4[[#This Row],[ سعر اليومية ]]*3%*Table4[[#This Row],[عدد الدورات ]]</f>
        <v>31.77</v>
      </c>
      <c r="O1852" s="56">
        <f>Table4[[#This Row],[ سعر اليومية ]]*Table4[[#This Row],[عدد الدورات ]]-N1852</f>
        <v>1027.23</v>
      </c>
      <c r="P1852" s="194"/>
      <c r="Q1852" s="194"/>
      <c r="R1852" s="194"/>
      <c r="S1852" s="58">
        <f>(Table4[[#This Row],[سعر يومية السائق]]*Table4[[#This Row],[عدد الدورات ]])-SUM(Table4[[#This Row],[سلف ]:[خصم ]])+Table4[[#This Row],[اضافي ]]</f>
        <v>1000</v>
      </c>
      <c r="U1852" s="58">
        <f>Table4[[#This Row],[ سعر اليومية ]]*Table4[[#This Row],[عدد الدورات ]]-Table4[[#This Row],[سعر يومية السائق]]*L1852</f>
        <v>59</v>
      </c>
      <c r="V1852" s="58">
        <f>U1852-Table4[[#This Row],[W/H  3%]]</f>
        <v>27.23</v>
      </c>
      <c r="W1852" s="66" t="str">
        <f>Table4[[#This Row],[اليوم]]&amp;Table4[[#This Row],[الشهر ]]&amp;Table4[[#This Row],[العام]]</f>
        <v>862026</v>
      </c>
      <c r="X1852" s="66" t="s">
        <v>304</v>
      </c>
    </row>
    <row r="1853" spans="1:24" x14ac:dyDescent="0.3">
      <c r="A1853" s="62">
        <v>8</v>
      </c>
      <c r="B1853" s="62">
        <v>6</v>
      </c>
      <c r="C1853" s="62">
        <v>2026</v>
      </c>
      <c r="D1853" s="41" t="str">
        <f t="shared" si="109"/>
        <v>مصطفي رشدي5صقر 2 ورديةسعوديالقطاميةاتوبيس 28</v>
      </c>
      <c r="E1853" s="4">
        <v>5014</v>
      </c>
      <c r="F1853" s="41" t="str">
        <f>VLOOKUP(E1853,mapping!C:J,2,FALSE)</f>
        <v>مصطفي رشدي5</v>
      </c>
      <c r="G1853" s="41" t="str">
        <f>IFERROR(VLOOKUP(F1853,mapping!$D$3:$J$200,2,FALSE),0)</f>
        <v>صقر 2 وردية</v>
      </c>
      <c r="H1853" s="41" t="str">
        <f>IFERROR(VLOOKUP(F1853,mapping!$D$3:$J$200,3,FALSE),0)</f>
        <v>سعودي</v>
      </c>
      <c r="I1853" s="41" t="str">
        <f>IFERROR(VLOOKUP(F1853,mapping!$D$3:$J$200,4,FALSE),0)</f>
        <v>القطامية</v>
      </c>
      <c r="J1853" s="41" t="str">
        <f>IFERROR(VLOOKUP(F1853,mapping!$D$3:$J$200,5,FALSE),0)</f>
        <v>اتوبيس 28</v>
      </c>
      <c r="K1853" s="63">
        <f>IF(W1853=mapping!$N$1,IFERROR(VLOOKUP(Table4[[#This Row],[Column1]],mapping!A:L,11,FALSE),0),IF(W1853&gt;mapping!$N$1,IFERROR(VLOOKUP(Table4[[#This Row],[Column1]],mapping!A:L,11,FALSE),0),))</f>
        <v>2120</v>
      </c>
      <c r="L1853" s="139">
        <v>1</v>
      </c>
      <c r="M1853" s="60">
        <f>IF(W1853=mapping!$N$1,IFERROR(VLOOKUP(Table4[[#This Row],[Column1]],mapping!A:L,12,FALSE),0),IF(W1853&gt;mapping!$N$1,IFERROR(VLOOKUP(Table4[[#This Row],[Column1]],mapping!A:L,12,FALSE),0),0))</f>
        <v>1780</v>
      </c>
      <c r="N1853" s="58">
        <f>Table4[[#This Row],[ سعر اليومية ]]*3%*Table4[[#This Row],[عدد الدورات ]]</f>
        <v>63.599999999999994</v>
      </c>
      <c r="O1853" s="56">
        <f>Table4[[#This Row],[ سعر اليومية ]]*Table4[[#This Row],[عدد الدورات ]]-N1853</f>
        <v>2056.4</v>
      </c>
      <c r="P1853" s="194"/>
      <c r="Q1853" s="194"/>
      <c r="R1853" s="194"/>
      <c r="S1853" s="58">
        <f>(Table4[[#This Row],[سعر يومية السائق]]*Table4[[#This Row],[عدد الدورات ]])-SUM(Table4[[#This Row],[سلف ]:[خصم ]])+Table4[[#This Row],[اضافي ]]</f>
        <v>1780</v>
      </c>
      <c r="U1853" s="58">
        <f>Table4[[#This Row],[ سعر اليومية ]]*Table4[[#This Row],[عدد الدورات ]]-Table4[[#This Row],[سعر يومية السائق]]*L1853</f>
        <v>340</v>
      </c>
      <c r="V1853" s="58">
        <f>U1853-Table4[[#This Row],[W/H  3%]]</f>
        <v>276.39999999999998</v>
      </c>
      <c r="W1853" s="66" t="str">
        <f>Table4[[#This Row],[اليوم]]&amp;Table4[[#This Row],[الشهر ]]&amp;Table4[[#This Row],[العام]]</f>
        <v>862026</v>
      </c>
      <c r="X1853" s="66" t="s">
        <v>304</v>
      </c>
    </row>
    <row r="1854" spans="1:24" x14ac:dyDescent="0.3">
      <c r="A1854" s="62">
        <v>8</v>
      </c>
      <c r="B1854" s="62">
        <v>6</v>
      </c>
      <c r="C1854" s="62">
        <v>2026</v>
      </c>
      <c r="D1854" s="41" t="str">
        <f t="shared" si="109"/>
        <v>مصطفي رشدي6المنيب 2 ورديةسعوديالقطاميةاتوبيس 28</v>
      </c>
      <c r="E1854" s="4">
        <v>5027</v>
      </c>
      <c r="F1854" s="41" t="str">
        <f>VLOOKUP(E1854,mapping!C:J,2,FALSE)</f>
        <v>مصطفي رشدي6</v>
      </c>
      <c r="G1854" s="41" t="str">
        <f>IFERROR(VLOOKUP(F1854,mapping!$D$3:$J$200,2,FALSE),0)</f>
        <v>المنيب 2 وردية</v>
      </c>
      <c r="H1854" s="41" t="str">
        <f>IFERROR(VLOOKUP(F1854,mapping!$D$3:$J$200,3,FALSE),0)</f>
        <v>سعودي</v>
      </c>
      <c r="I1854" s="41" t="str">
        <f>IFERROR(VLOOKUP(F1854,mapping!$D$3:$J$200,4,FALSE),0)</f>
        <v>القطامية</v>
      </c>
      <c r="J1854" s="41" t="str">
        <f>IFERROR(VLOOKUP(F1854,mapping!$D$3:$J$200,5,FALSE),0)</f>
        <v>اتوبيس 28</v>
      </c>
      <c r="K1854" s="63">
        <f>IF(W1854=mapping!$N$1,IFERROR(VLOOKUP(Table4[[#This Row],[Column1]],mapping!A:L,11,FALSE),0),IF(W1854&gt;mapping!$N$1,IFERROR(VLOOKUP(Table4[[#This Row],[Column1]],mapping!A:L,11,FALSE),0),))</f>
        <v>3944</v>
      </c>
      <c r="L1854" s="139">
        <v>1</v>
      </c>
      <c r="M1854" s="60">
        <f>IF(W1854=mapping!$N$1,IFERROR(VLOOKUP(Table4[[#This Row],[Column1]],mapping!A:L,12,FALSE),0),IF(W1854&gt;mapping!$N$1,IFERROR(VLOOKUP(Table4[[#This Row],[Column1]],mapping!A:L,12,FALSE),0),0))</f>
        <v>3600</v>
      </c>
      <c r="N1854" s="58">
        <f>Table4[[#This Row],[ سعر اليومية ]]*3%*Table4[[#This Row],[عدد الدورات ]]</f>
        <v>118.32</v>
      </c>
      <c r="O1854" s="56">
        <f>Table4[[#This Row],[ سعر اليومية ]]*Table4[[#This Row],[عدد الدورات ]]-N1854</f>
        <v>3825.68</v>
      </c>
      <c r="P1854" s="194"/>
      <c r="Q1854" s="194"/>
      <c r="R1854" s="194"/>
      <c r="S1854" s="58">
        <f>(Table4[[#This Row],[سعر يومية السائق]]*Table4[[#This Row],[عدد الدورات ]])-SUM(Table4[[#This Row],[سلف ]:[خصم ]])+Table4[[#This Row],[اضافي ]]</f>
        <v>3600</v>
      </c>
      <c r="U1854" s="58">
        <f>Table4[[#This Row],[ سعر اليومية ]]*Table4[[#This Row],[عدد الدورات ]]-Table4[[#This Row],[سعر يومية السائق]]*L1854</f>
        <v>344</v>
      </c>
      <c r="V1854" s="58">
        <f>U1854-Table4[[#This Row],[W/H  3%]]</f>
        <v>225.68</v>
      </c>
      <c r="W1854" s="66" t="str">
        <f>Table4[[#This Row],[اليوم]]&amp;Table4[[#This Row],[الشهر ]]&amp;Table4[[#This Row],[العام]]</f>
        <v>862026</v>
      </c>
      <c r="X1854" s="66" t="s">
        <v>304</v>
      </c>
    </row>
    <row r="1855" spans="1:24" x14ac:dyDescent="0.3">
      <c r="A1855" s="62">
        <v>8</v>
      </c>
      <c r="B1855" s="62">
        <v>6</v>
      </c>
      <c r="C1855" s="62">
        <v>2026</v>
      </c>
      <c r="D1855" s="41" t="str">
        <f t="shared" si="109"/>
        <v>كرم ترك 1قليوب 2 ورديةسعوديالقطاميةاتوبيس 28</v>
      </c>
      <c r="E1855" s="4">
        <v>5015</v>
      </c>
      <c r="F1855" s="41" t="str">
        <f>VLOOKUP(E1855,mapping!C:J,2,FALSE)</f>
        <v>كرم ترك 1</v>
      </c>
      <c r="G1855" s="41" t="str">
        <f>IFERROR(VLOOKUP(F1855,mapping!$D$3:$J$200,2,FALSE),0)</f>
        <v>قليوب 2 وردية</v>
      </c>
      <c r="H1855" s="41" t="str">
        <f>IFERROR(VLOOKUP(F1855,mapping!$D$3:$J$200,3,FALSE),0)</f>
        <v>سعودي</v>
      </c>
      <c r="I1855" s="41" t="str">
        <f>IFERROR(VLOOKUP(F1855,mapping!$D$3:$J$200,4,FALSE),0)</f>
        <v>القطامية</v>
      </c>
      <c r="J1855" s="41" t="str">
        <f>IFERROR(VLOOKUP(F1855,mapping!$D$3:$J$200,5,FALSE),0)</f>
        <v>اتوبيس 28</v>
      </c>
      <c r="K1855" s="63">
        <f>IF(W1855=mapping!$N$1,IFERROR(VLOOKUP(Table4[[#This Row],[Column1]],mapping!A:L,11,FALSE),0),IF(W1855&gt;mapping!$N$1,IFERROR(VLOOKUP(Table4[[#This Row],[Column1]],mapping!A:L,11,FALSE),0),))</f>
        <v>3959</v>
      </c>
      <c r="L1855" s="139">
        <v>1</v>
      </c>
      <c r="M1855" s="60">
        <f>IF(W1855=mapping!$N$1,IFERROR(VLOOKUP(Table4[[#This Row],[Column1]],mapping!A:L,12,FALSE),0),IF(W1855&gt;mapping!$N$1,IFERROR(VLOOKUP(Table4[[#This Row],[Column1]],mapping!A:L,12,FALSE),0),0))</f>
        <v>4200</v>
      </c>
      <c r="N1855" s="58">
        <f>Table4[[#This Row],[ سعر اليومية ]]*3%*Table4[[#This Row],[عدد الدورات ]]</f>
        <v>118.77</v>
      </c>
      <c r="O1855" s="56">
        <f>Table4[[#This Row],[ سعر اليومية ]]*Table4[[#This Row],[عدد الدورات ]]-N1855</f>
        <v>3840.23</v>
      </c>
      <c r="P1855" s="194"/>
      <c r="Q1855" s="194"/>
      <c r="R1855" s="194"/>
      <c r="S1855" s="58">
        <f>(Table4[[#This Row],[سعر يومية السائق]]*Table4[[#This Row],[عدد الدورات ]])-SUM(Table4[[#This Row],[سلف ]:[خصم ]])+Table4[[#This Row],[اضافي ]]</f>
        <v>4200</v>
      </c>
      <c r="U1855" s="58">
        <f>Table4[[#This Row],[ سعر اليومية ]]*Table4[[#This Row],[عدد الدورات ]]-Table4[[#This Row],[سعر يومية السائق]]*L1855</f>
        <v>-241</v>
      </c>
      <c r="V1855" s="58">
        <f>U1855-Table4[[#This Row],[W/H  3%]]</f>
        <v>-359.77</v>
      </c>
      <c r="W1855" s="66" t="str">
        <f>Table4[[#This Row],[اليوم]]&amp;Table4[[#This Row],[الشهر ]]&amp;Table4[[#This Row],[العام]]</f>
        <v>862026</v>
      </c>
      <c r="X1855" s="66" t="s">
        <v>304</v>
      </c>
    </row>
    <row r="1856" spans="1:24" x14ac:dyDescent="0.3">
      <c r="A1856" s="62">
        <v>8</v>
      </c>
      <c r="B1856" s="62">
        <v>6</v>
      </c>
      <c r="C1856" s="62">
        <v>2026</v>
      </c>
      <c r="D1856" s="41" t="str">
        <f t="shared" si="109"/>
        <v>كرم ترك 2قليوب 2 ورديةسعوديمدينتي اتوبيس 28</v>
      </c>
      <c r="E1856" s="4">
        <v>5017</v>
      </c>
      <c r="F1856" s="41" t="str">
        <f>VLOOKUP(E1856,mapping!C:J,2,FALSE)</f>
        <v>كرم ترك 2</v>
      </c>
      <c r="G1856" s="41" t="str">
        <f>IFERROR(VLOOKUP(F1856,mapping!$D$3:$J$200,2,FALSE),0)</f>
        <v>قليوب 2 وردية</v>
      </c>
      <c r="H1856" s="41" t="str">
        <f>IFERROR(VLOOKUP(F1856,mapping!$D$3:$J$200,3,FALSE),0)</f>
        <v>سعودي</v>
      </c>
      <c r="I1856" s="41" t="str">
        <f>IFERROR(VLOOKUP(F1856,mapping!$D$3:$J$200,4,FALSE),0)</f>
        <v xml:space="preserve">مدينتي </v>
      </c>
      <c r="J1856" s="41" t="str">
        <f>IFERROR(VLOOKUP(F1856,mapping!$D$3:$J$200,5,FALSE),0)</f>
        <v>اتوبيس 28</v>
      </c>
      <c r="K1856" s="63">
        <f>IF(W1856=mapping!$N$1,IFERROR(VLOOKUP(Table4[[#This Row],[Column1]],mapping!A:L,11,FALSE),0),IF(W1856&gt;mapping!$N$1,IFERROR(VLOOKUP(Table4[[#This Row],[Column1]],mapping!A:L,11,FALSE),0),))</f>
        <v>4634</v>
      </c>
      <c r="L1856" s="139">
        <v>1</v>
      </c>
      <c r="M1856" s="60">
        <f>IF(W1856=mapping!$N$1,IFERROR(VLOOKUP(Table4[[#This Row],[Column1]],mapping!A:L,12,FALSE),0),IF(W1856&gt;mapping!$N$1,IFERROR(VLOOKUP(Table4[[#This Row],[Column1]],mapping!A:L,12,FALSE),0),0))</f>
        <v>4150</v>
      </c>
      <c r="N1856" s="58">
        <f>Table4[[#This Row],[ سعر اليومية ]]*3%*Table4[[#This Row],[عدد الدورات ]]</f>
        <v>139.01999999999998</v>
      </c>
      <c r="O1856" s="56">
        <f>Table4[[#This Row],[ سعر اليومية ]]*Table4[[#This Row],[عدد الدورات ]]-N1856</f>
        <v>4494.9799999999996</v>
      </c>
      <c r="P1856" s="194"/>
      <c r="Q1856" s="194"/>
      <c r="R1856" s="194"/>
      <c r="S1856" s="58">
        <f>(Table4[[#This Row],[سعر يومية السائق]]*Table4[[#This Row],[عدد الدورات ]])-SUM(Table4[[#This Row],[سلف ]:[خصم ]])+Table4[[#This Row],[اضافي ]]</f>
        <v>4150</v>
      </c>
      <c r="U1856" s="58">
        <f>Table4[[#This Row],[ سعر اليومية ]]*Table4[[#This Row],[عدد الدورات ]]-Table4[[#This Row],[سعر يومية السائق]]*L1856</f>
        <v>484</v>
      </c>
      <c r="V1856" s="58">
        <f>U1856-Table4[[#This Row],[W/H  3%]]</f>
        <v>344.98</v>
      </c>
      <c r="W1856" s="66" t="str">
        <f>Table4[[#This Row],[اليوم]]&amp;Table4[[#This Row],[الشهر ]]&amp;Table4[[#This Row],[العام]]</f>
        <v>862026</v>
      </c>
      <c r="X1856" s="66" t="s">
        <v>304</v>
      </c>
    </row>
    <row r="1857" spans="1:24" x14ac:dyDescent="0.3">
      <c r="A1857" s="62">
        <v>8</v>
      </c>
      <c r="B1857" s="62">
        <v>6</v>
      </c>
      <c r="C1857" s="62">
        <v>2026</v>
      </c>
      <c r="D1857" s="41" t="str">
        <f t="shared" si="109"/>
        <v>كرم ترك 3قليوب 1 ورديةسعوديمدينتي اتوبيس 28</v>
      </c>
      <c r="E1857" s="4">
        <v>5018</v>
      </c>
      <c r="F1857" s="41" t="str">
        <f>VLOOKUP(E1857,mapping!C:J,2,FALSE)</f>
        <v>كرم ترك 3</v>
      </c>
      <c r="G1857" s="41" t="str">
        <f>IFERROR(VLOOKUP(F1857,mapping!$D$3:$J$200,2,FALSE),0)</f>
        <v>قليوب 1 وردية</v>
      </c>
      <c r="H1857" s="41" t="str">
        <f>IFERROR(VLOOKUP(F1857,mapping!$D$3:$J$200,3,FALSE),0)</f>
        <v>سعودي</v>
      </c>
      <c r="I1857" s="41" t="str">
        <f>IFERROR(VLOOKUP(F1857,mapping!$D$3:$J$200,4,FALSE),0)</f>
        <v xml:space="preserve">مدينتي </v>
      </c>
      <c r="J1857" s="41" t="str">
        <f>IFERROR(VLOOKUP(F1857,mapping!$D$3:$J$200,5,FALSE),0)</f>
        <v>اتوبيس 28</v>
      </c>
      <c r="K1857" s="63">
        <f>IF(W1857=mapping!$N$1,IFERROR(VLOOKUP(Table4[[#This Row],[Column1]],mapping!A:L,11,FALSE),0),IF(W1857&gt;mapping!$N$1,IFERROR(VLOOKUP(Table4[[#This Row],[Column1]],mapping!A:L,11,FALSE),0),))</f>
        <v>4634</v>
      </c>
      <c r="L1857" s="139">
        <v>1</v>
      </c>
      <c r="M1857" s="60">
        <f>IF(W1857=mapping!$N$1,IFERROR(VLOOKUP(Table4[[#This Row],[Column1]],mapping!A:L,12,FALSE),0),IF(W1857&gt;mapping!$N$1,IFERROR(VLOOKUP(Table4[[#This Row],[Column1]],mapping!A:L,12,FALSE),0),0))</f>
        <v>4000</v>
      </c>
      <c r="N1857" s="58">
        <f>Table4[[#This Row],[ سعر اليومية ]]*3%*Table4[[#This Row],[عدد الدورات ]]</f>
        <v>139.01999999999998</v>
      </c>
      <c r="O1857" s="56">
        <f>Table4[[#This Row],[ سعر اليومية ]]*Table4[[#This Row],[عدد الدورات ]]-N1857</f>
        <v>4494.9799999999996</v>
      </c>
      <c r="P1857" s="194"/>
      <c r="Q1857" s="194"/>
      <c r="R1857" s="194"/>
      <c r="S1857" s="58">
        <f>(Table4[[#This Row],[سعر يومية السائق]]*Table4[[#This Row],[عدد الدورات ]])-SUM(Table4[[#This Row],[سلف ]:[خصم ]])+Table4[[#This Row],[اضافي ]]</f>
        <v>4000</v>
      </c>
      <c r="U1857" s="58">
        <f>Table4[[#This Row],[ سعر اليومية ]]*Table4[[#This Row],[عدد الدورات ]]-Table4[[#This Row],[سعر يومية السائق]]*L1857</f>
        <v>634</v>
      </c>
      <c r="V1857" s="58">
        <f>U1857-Table4[[#This Row],[W/H  3%]]</f>
        <v>494.98</v>
      </c>
      <c r="W1857" s="66" t="str">
        <f>Table4[[#This Row],[اليوم]]&amp;Table4[[#This Row],[الشهر ]]&amp;Table4[[#This Row],[العام]]</f>
        <v>862026</v>
      </c>
      <c r="X1857" s="66" t="s">
        <v>304</v>
      </c>
    </row>
    <row r="1858" spans="1:24" x14ac:dyDescent="0.3">
      <c r="A1858" s="62">
        <v>8</v>
      </c>
      <c r="B1858" s="62">
        <v>6</v>
      </c>
      <c r="C1858" s="62">
        <v>2026</v>
      </c>
      <c r="D1858" s="41" t="str">
        <f t="shared" si="109"/>
        <v>كرم ترك 4عدلي منصور شفتسعوديمدينتي اتوبيس 28</v>
      </c>
      <c r="E1858" s="4">
        <v>5019</v>
      </c>
      <c r="F1858" s="41" t="str">
        <f>VLOOKUP(E1858,mapping!C:J,2,FALSE)</f>
        <v>كرم ترك 4</v>
      </c>
      <c r="G1858" s="41" t="str">
        <f>IFERROR(VLOOKUP(F1858,mapping!$D$3:$J$200,2,FALSE),0)</f>
        <v>عدلي منصور شفت</v>
      </c>
      <c r="H1858" s="41" t="str">
        <f>IFERROR(VLOOKUP(F1858,mapping!$D$3:$J$200,3,FALSE),0)</f>
        <v>سعودي</v>
      </c>
      <c r="I1858" s="41" t="str">
        <f>IFERROR(VLOOKUP(F1858,mapping!$D$3:$J$200,4,FALSE),0)</f>
        <v xml:space="preserve">مدينتي </v>
      </c>
      <c r="J1858" s="41" t="str">
        <f>IFERROR(VLOOKUP(F1858,mapping!$D$3:$J$200,5,FALSE),0)</f>
        <v>اتوبيس 28</v>
      </c>
      <c r="K1858" s="63">
        <f>IF(W1858=mapping!$N$1,IFERROR(VLOOKUP(Table4[[#This Row],[Column1]],mapping!A:L,11,FALSE),0),IF(W1858&gt;mapping!$N$1,IFERROR(VLOOKUP(Table4[[#This Row],[Column1]],mapping!A:L,11,FALSE),0),))</f>
        <v>741</v>
      </c>
      <c r="L1858" s="139">
        <v>1</v>
      </c>
      <c r="M1858" s="60">
        <f>IF(W1858=mapping!$N$1,IFERROR(VLOOKUP(Table4[[#This Row],[Column1]],mapping!A:L,12,FALSE),0),IF(W1858&gt;mapping!$N$1,IFERROR(VLOOKUP(Table4[[#This Row],[Column1]],mapping!A:L,12,FALSE),0),0))</f>
        <v>500</v>
      </c>
      <c r="N1858" s="58">
        <f>Table4[[#This Row],[ سعر اليومية ]]*3%*Table4[[#This Row],[عدد الدورات ]]</f>
        <v>22.23</v>
      </c>
      <c r="O1858" s="56">
        <f>Table4[[#This Row],[ سعر اليومية ]]*Table4[[#This Row],[عدد الدورات ]]-N1858</f>
        <v>718.77</v>
      </c>
      <c r="P1858" s="194"/>
      <c r="Q1858" s="194"/>
      <c r="R1858" s="194"/>
      <c r="S1858" s="58">
        <f>(Table4[[#This Row],[سعر يومية السائق]]*Table4[[#This Row],[عدد الدورات ]])-SUM(Table4[[#This Row],[سلف ]:[خصم ]])+Table4[[#This Row],[اضافي ]]</f>
        <v>500</v>
      </c>
      <c r="U1858" s="58">
        <f>Table4[[#This Row],[ سعر اليومية ]]*Table4[[#This Row],[عدد الدورات ]]-Table4[[#This Row],[سعر يومية السائق]]*L1858</f>
        <v>241</v>
      </c>
      <c r="V1858" s="58">
        <f>U1858-Table4[[#This Row],[W/H  3%]]</f>
        <v>218.77</v>
      </c>
      <c r="W1858" s="66" t="str">
        <f>Table4[[#This Row],[اليوم]]&amp;Table4[[#This Row],[الشهر ]]&amp;Table4[[#This Row],[العام]]</f>
        <v>862026</v>
      </c>
      <c r="X1858" s="66" t="s">
        <v>304</v>
      </c>
    </row>
    <row r="1859" spans="1:24" x14ac:dyDescent="0.3">
      <c r="A1859" s="62">
        <v>8</v>
      </c>
      <c r="B1859" s="62">
        <v>6</v>
      </c>
      <c r="C1859" s="62">
        <v>2026</v>
      </c>
      <c r="D1859" s="41" t="str">
        <f t="shared" si="109"/>
        <v>عماد النجار 4قليوب بيتوينسعوديمدينتي اتوبيس 28</v>
      </c>
      <c r="E1859" s="4">
        <v>5020</v>
      </c>
      <c r="F1859" s="41" t="str">
        <f>VLOOKUP(E1859,mapping!C:J,2,FALSE)</f>
        <v>عماد النجار 4</v>
      </c>
      <c r="G1859" s="41" t="str">
        <f>IFERROR(VLOOKUP(F1859,mapping!$D$3:$J$200,2,FALSE),0)</f>
        <v>قليوب بيتوين</v>
      </c>
      <c r="H1859" s="41" t="str">
        <f>IFERROR(VLOOKUP(F1859,mapping!$D$3:$J$200,3,FALSE),0)</f>
        <v>سعودي</v>
      </c>
      <c r="I1859" s="41" t="str">
        <f>IFERROR(VLOOKUP(F1859,mapping!$D$3:$J$200,4,FALSE),0)</f>
        <v xml:space="preserve">مدينتي </v>
      </c>
      <c r="J1859" s="41" t="str">
        <f>IFERROR(VLOOKUP(F1859,mapping!$D$3:$J$200,5,FALSE),0)</f>
        <v>اتوبيس 28</v>
      </c>
      <c r="K1859" s="63">
        <f>IF(W1859=mapping!$N$1,IFERROR(VLOOKUP(Table4[[#This Row],[Column1]],mapping!A:L,11,FALSE),0),IF(W1859&gt;mapping!$N$1,IFERROR(VLOOKUP(Table4[[#This Row],[Column1]],mapping!A:L,11,FALSE),0),))</f>
        <v>1482</v>
      </c>
      <c r="L1859" s="139">
        <v>1</v>
      </c>
      <c r="M1859" s="60">
        <f>IF(W1859=mapping!$N$1,IFERROR(VLOOKUP(Table4[[#This Row],[Column1]],mapping!A:L,12,FALSE),0),IF(W1859&gt;mapping!$N$1,IFERROR(VLOOKUP(Table4[[#This Row],[Column1]],mapping!A:L,12,FALSE),0),0))</f>
        <v>1400</v>
      </c>
      <c r="N1859" s="58">
        <f>Table4[[#This Row],[ سعر اليومية ]]*3%*Table4[[#This Row],[عدد الدورات ]]</f>
        <v>44.46</v>
      </c>
      <c r="O1859" s="56">
        <f>Table4[[#This Row],[ سعر اليومية ]]*Table4[[#This Row],[عدد الدورات ]]-N1859</f>
        <v>1437.54</v>
      </c>
      <c r="P1859" s="194"/>
      <c r="Q1859" s="194"/>
      <c r="R1859" s="194"/>
      <c r="S1859" s="58">
        <f>(Table4[[#This Row],[سعر يومية السائق]]*Table4[[#This Row],[عدد الدورات ]])-SUM(Table4[[#This Row],[سلف ]:[خصم ]])+Table4[[#This Row],[اضافي ]]</f>
        <v>1400</v>
      </c>
      <c r="U1859" s="58">
        <f>Table4[[#This Row],[ سعر اليومية ]]*Table4[[#This Row],[عدد الدورات ]]-Table4[[#This Row],[سعر يومية السائق]]*L1859</f>
        <v>82</v>
      </c>
      <c r="V1859" s="58">
        <f>U1859-Table4[[#This Row],[W/H  3%]]</f>
        <v>37.54</v>
      </c>
      <c r="W1859" s="66" t="str">
        <f>Table4[[#This Row],[اليوم]]&amp;Table4[[#This Row],[الشهر ]]&amp;Table4[[#This Row],[العام]]</f>
        <v>862026</v>
      </c>
      <c r="X1859" s="66" t="s">
        <v>304</v>
      </c>
    </row>
    <row r="1860" spans="1:24" x14ac:dyDescent="0.3">
      <c r="A1860" s="62">
        <v>8</v>
      </c>
      <c r="B1860" s="62">
        <v>6</v>
      </c>
      <c r="C1860" s="62">
        <v>2026</v>
      </c>
      <c r="D1860" s="41" t="str">
        <f t="shared" si="109"/>
        <v>ممدوح كيلاني6المنيب 1 وردية سعوديمدينتي ميكروباص صيني</v>
      </c>
      <c r="E1860" s="4">
        <v>5021</v>
      </c>
      <c r="F1860" s="41" t="str">
        <f>VLOOKUP(E1860,mapping!C:J,2,FALSE)</f>
        <v>ممدوح كيلاني6</v>
      </c>
      <c r="G1860" s="41" t="str">
        <f>IFERROR(VLOOKUP(F1860,mapping!$D$3:$J$200,2,FALSE),0)</f>
        <v xml:space="preserve">المنيب 1 وردية </v>
      </c>
      <c r="H1860" s="41" t="str">
        <f>IFERROR(VLOOKUP(F1860,mapping!$D$3:$J$200,3,FALSE),0)</f>
        <v>سعودي</v>
      </c>
      <c r="I1860" s="41" t="str">
        <f>IFERROR(VLOOKUP(F1860,mapping!$D$3:$J$200,4,FALSE),0)</f>
        <v xml:space="preserve">مدينتي </v>
      </c>
      <c r="J1860" s="41" t="str">
        <f>IFERROR(VLOOKUP(F1860,mapping!$D$3:$J$200,5,FALSE),0)</f>
        <v>ميكروباص صيني</v>
      </c>
      <c r="K1860" s="63">
        <f>IF(W1860=mapping!$N$1,IFERROR(VLOOKUP(Table4[[#This Row],[Column1]],mapping!A:L,11,FALSE),0),IF(W1860&gt;mapping!$N$1,IFERROR(VLOOKUP(Table4[[#This Row],[Column1]],mapping!A:L,11,FALSE),0),))</f>
        <v>1482</v>
      </c>
      <c r="L1860" s="139">
        <v>1</v>
      </c>
      <c r="M1860" s="60">
        <f>IF(W1860=mapping!$N$1,IFERROR(VLOOKUP(Table4[[#This Row],[Column1]],mapping!A:L,12,FALSE),0),IF(W1860&gt;mapping!$N$1,IFERROR(VLOOKUP(Table4[[#This Row],[Column1]],mapping!A:L,12,FALSE),0),0))</f>
        <v>1350</v>
      </c>
      <c r="N1860" s="58">
        <f>Table4[[#This Row],[ سعر اليومية ]]*3%*Table4[[#This Row],[عدد الدورات ]]</f>
        <v>44.46</v>
      </c>
      <c r="O1860" s="56">
        <f>Table4[[#This Row],[ سعر اليومية ]]*Table4[[#This Row],[عدد الدورات ]]-N1860</f>
        <v>1437.54</v>
      </c>
      <c r="P1860" s="194"/>
      <c r="Q1860" s="194"/>
      <c r="R1860" s="194"/>
      <c r="S1860" s="58">
        <f>(Table4[[#This Row],[سعر يومية السائق]]*Table4[[#This Row],[عدد الدورات ]])-SUM(Table4[[#This Row],[سلف ]:[خصم ]])+Table4[[#This Row],[اضافي ]]</f>
        <v>1350</v>
      </c>
      <c r="U1860" s="58">
        <f>Table4[[#This Row],[ سعر اليومية ]]*Table4[[#This Row],[عدد الدورات ]]-Table4[[#This Row],[سعر يومية السائق]]*L1860</f>
        <v>132</v>
      </c>
      <c r="V1860" s="58">
        <f>U1860-Table4[[#This Row],[W/H  3%]]</f>
        <v>87.539999999999992</v>
      </c>
      <c r="W1860" s="66" t="str">
        <f>Table4[[#This Row],[اليوم]]&amp;Table4[[#This Row],[الشهر ]]&amp;Table4[[#This Row],[العام]]</f>
        <v>862026</v>
      </c>
      <c r="X1860" s="66" t="s">
        <v>304</v>
      </c>
    </row>
    <row r="1861" spans="1:24" x14ac:dyDescent="0.3">
      <c r="A1861" s="62">
        <v>8</v>
      </c>
      <c r="B1861" s="62">
        <v>6</v>
      </c>
      <c r="C1861" s="62">
        <v>2026</v>
      </c>
      <c r="D1861" s="41" t="str">
        <f t="shared" si="109"/>
        <v>ممدوح كيلاني4المنيب 2 وردية سعوديمدينتي ميكروباص صيني</v>
      </c>
      <c r="E1861" s="4">
        <v>5022</v>
      </c>
      <c r="F1861" s="41" t="str">
        <f>VLOOKUP(E1861,mapping!C:J,2,FALSE)</f>
        <v>ممدوح كيلاني4</v>
      </c>
      <c r="G1861" s="41" t="str">
        <f>IFERROR(VLOOKUP(F1861,mapping!$D$3:$J$200,2,FALSE),0)</f>
        <v xml:space="preserve">المنيب 2 وردية </v>
      </c>
      <c r="H1861" s="41" t="str">
        <f>IFERROR(VLOOKUP(F1861,mapping!$D$3:$J$200,3,FALSE),0)</f>
        <v>سعودي</v>
      </c>
      <c r="I1861" s="41" t="str">
        <f>IFERROR(VLOOKUP(F1861,mapping!$D$3:$J$200,4,FALSE),0)</f>
        <v xml:space="preserve">مدينتي </v>
      </c>
      <c r="J1861" s="41" t="str">
        <f>IFERROR(VLOOKUP(F1861,mapping!$D$3:$J$200,5,FALSE),0)</f>
        <v>ميكروباص صيني</v>
      </c>
      <c r="K1861" s="63">
        <f>IF(W1861=mapping!$N$1,IFERROR(VLOOKUP(Table4[[#This Row],[Column1]],mapping!A:L,11,FALSE),0),IF(W1861&gt;mapping!$N$1,IFERROR(VLOOKUP(Table4[[#This Row],[Column1]],mapping!A:L,11,FALSE),0),))</f>
        <v>2965</v>
      </c>
      <c r="L1861" s="139">
        <v>1</v>
      </c>
      <c r="M1861" s="60">
        <f>IF(W1861=mapping!$N$1,IFERROR(VLOOKUP(Table4[[#This Row],[Column1]],mapping!A:L,12,FALSE),0),IF(W1861&gt;mapping!$N$1,IFERROR(VLOOKUP(Table4[[#This Row],[Column1]],mapping!A:L,12,FALSE),0),0))</f>
        <v>2600</v>
      </c>
      <c r="N1861" s="58">
        <f>Table4[[#This Row],[ سعر اليومية ]]*3%*Table4[[#This Row],[عدد الدورات ]]</f>
        <v>88.95</v>
      </c>
      <c r="O1861" s="56">
        <f>Table4[[#This Row],[ سعر اليومية ]]*Table4[[#This Row],[عدد الدورات ]]-N1861</f>
        <v>2876.05</v>
      </c>
      <c r="P1861" s="194"/>
      <c r="Q1861" s="194"/>
      <c r="R1861" s="194"/>
      <c r="S1861" s="58">
        <f>(Table4[[#This Row],[سعر يومية السائق]]*Table4[[#This Row],[عدد الدورات ]])-SUM(Table4[[#This Row],[سلف ]:[خصم ]])+Table4[[#This Row],[اضافي ]]</f>
        <v>2600</v>
      </c>
      <c r="U1861" s="58">
        <f>Table4[[#This Row],[ سعر اليومية ]]*Table4[[#This Row],[عدد الدورات ]]-Table4[[#This Row],[سعر يومية السائق]]*L1861</f>
        <v>365</v>
      </c>
      <c r="V1861" s="58">
        <f>U1861-Table4[[#This Row],[W/H  3%]]</f>
        <v>276.05</v>
      </c>
      <c r="W1861" s="66" t="str">
        <f>Table4[[#This Row],[اليوم]]&amp;Table4[[#This Row],[الشهر ]]&amp;Table4[[#This Row],[العام]]</f>
        <v>862026</v>
      </c>
      <c r="X1861" s="66" t="s">
        <v>304</v>
      </c>
    </row>
    <row r="1862" spans="1:24" x14ac:dyDescent="0.3">
      <c r="A1862" s="62">
        <v>8</v>
      </c>
      <c r="B1862" s="62">
        <v>6</v>
      </c>
      <c r="C1862" s="62">
        <v>2026</v>
      </c>
      <c r="D1862" s="41" t="str">
        <f t="shared" si="109"/>
        <v>فرج 5حلوان 2 ورديةسعوديمدينتي اتوبيس 28</v>
      </c>
      <c r="E1862" s="4">
        <v>5023</v>
      </c>
      <c r="F1862" s="41" t="str">
        <f>VLOOKUP(E1862,mapping!C:J,2,FALSE)</f>
        <v>فرج 5</v>
      </c>
      <c r="G1862" s="41" t="str">
        <f>IFERROR(VLOOKUP(F1862,mapping!$D$3:$J$200,2,FALSE),0)</f>
        <v>حلوان 2 وردية</v>
      </c>
      <c r="H1862" s="41" t="str">
        <f>IFERROR(VLOOKUP(F1862,mapping!$D$3:$J$200,3,FALSE),0)</f>
        <v>سعودي</v>
      </c>
      <c r="I1862" s="41" t="str">
        <f>IFERROR(VLOOKUP(F1862,mapping!$D$3:$J$200,4,FALSE),0)</f>
        <v xml:space="preserve">مدينتي </v>
      </c>
      <c r="J1862" s="41" t="str">
        <f>IFERROR(VLOOKUP(F1862,mapping!$D$3:$J$200,5,FALSE),0)</f>
        <v>اتوبيس 28</v>
      </c>
      <c r="K1862" s="63">
        <f>IF(W1862=mapping!$N$1,IFERROR(VLOOKUP(Table4[[#This Row],[Column1]],mapping!A:L,11,FALSE),0),IF(W1862&gt;mapping!$N$1,IFERROR(VLOOKUP(Table4[[#This Row],[Column1]],mapping!A:L,11,FALSE),0),))</f>
        <v>4634</v>
      </c>
      <c r="L1862" s="139">
        <v>1</v>
      </c>
      <c r="M1862" s="60">
        <f>IF(W1862=mapping!$N$1,IFERROR(VLOOKUP(Table4[[#This Row],[Column1]],mapping!A:L,12,FALSE),0),IF(W1862&gt;mapping!$N$1,IFERROR(VLOOKUP(Table4[[#This Row],[Column1]],mapping!A:L,12,FALSE),0),0))</f>
        <v>4100</v>
      </c>
      <c r="N1862" s="58">
        <f>Table4[[#This Row],[ سعر اليومية ]]*3%*Table4[[#This Row],[عدد الدورات ]]</f>
        <v>139.01999999999998</v>
      </c>
      <c r="O1862" s="56">
        <f>Table4[[#This Row],[ سعر اليومية ]]*Table4[[#This Row],[عدد الدورات ]]-N1862</f>
        <v>4494.9799999999996</v>
      </c>
      <c r="P1862" s="194"/>
      <c r="Q1862" s="194"/>
      <c r="R1862" s="194"/>
      <c r="S1862" s="58">
        <f>(Table4[[#This Row],[سعر يومية السائق]]*Table4[[#This Row],[عدد الدورات ]])-SUM(Table4[[#This Row],[سلف ]:[خصم ]])+Table4[[#This Row],[اضافي ]]</f>
        <v>4100</v>
      </c>
      <c r="U1862" s="58">
        <f>Table4[[#This Row],[ سعر اليومية ]]*Table4[[#This Row],[عدد الدورات ]]-Table4[[#This Row],[سعر يومية السائق]]*L1862</f>
        <v>534</v>
      </c>
      <c r="V1862" s="58">
        <f>U1862-Table4[[#This Row],[W/H  3%]]</f>
        <v>394.98</v>
      </c>
      <c r="W1862" s="66" t="str">
        <f>Table4[[#This Row],[اليوم]]&amp;Table4[[#This Row],[الشهر ]]&amp;Table4[[#This Row],[العام]]</f>
        <v>862026</v>
      </c>
      <c r="X1862" s="66" t="s">
        <v>304</v>
      </c>
    </row>
    <row r="1863" spans="1:24" x14ac:dyDescent="0.3">
      <c r="A1863" s="62">
        <v>8</v>
      </c>
      <c r="B1863" s="62">
        <v>6</v>
      </c>
      <c r="C1863" s="62">
        <v>2026</v>
      </c>
      <c r="D1863" s="41" t="str">
        <f t="shared" si="109"/>
        <v>سيد الحاويالحلميةسعوديمدينتي اتوبيس 28</v>
      </c>
      <c r="E1863" s="4">
        <v>5024</v>
      </c>
      <c r="F1863" s="41" t="str">
        <f>VLOOKUP(E1863,mapping!C:J,2,FALSE)</f>
        <v>سيد الحاوي</v>
      </c>
      <c r="G1863" s="41" t="str">
        <f>IFERROR(VLOOKUP(F1863,mapping!$D$3:$J$200,2,FALSE),0)</f>
        <v>الحلمية</v>
      </c>
      <c r="H1863" s="41" t="str">
        <f>IFERROR(VLOOKUP(F1863,mapping!$D$3:$J$200,3,FALSE),0)</f>
        <v>سعودي</v>
      </c>
      <c r="I1863" s="41" t="str">
        <f>IFERROR(VLOOKUP(F1863,mapping!$D$3:$J$200,4,FALSE),0)</f>
        <v xml:space="preserve">مدينتي </v>
      </c>
      <c r="J1863" s="41" t="str">
        <f>IFERROR(VLOOKUP(F1863,mapping!$D$3:$J$200,5,FALSE),0)</f>
        <v>اتوبيس 28</v>
      </c>
      <c r="K1863" s="63">
        <f>IF(W1863=mapping!$N$1,IFERROR(VLOOKUP(Table4[[#This Row],[Column1]],mapping!A:L,11,FALSE),0),IF(W1863&gt;mapping!$N$1,IFERROR(VLOOKUP(Table4[[#This Row],[Column1]],mapping!A:L,11,FALSE),0),))</f>
        <v>4634</v>
      </c>
      <c r="L1863" s="139">
        <v>1</v>
      </c>
      <c r="M1863" s="60">
        <f>IF(W1863=mapping!$N$1,IFERROR(VLOOKUP(Table4[[#This Row],[Column1]],mapping!A:L,12,FALSE),0),IF(W1863&gt;mapping!$N$1,IFERROR(VLOOKUP(Table4[[#This Row],[Column1]],mapping!A:L,12,FALSE),0),0))</f>
        <v>3750</v>
      </c>
      <c r="N1863" s="58">
        <f>Table4[[#This Row],[ سعر اليومية ]]*3%*Table4[[#This Row],[عدد الدورات ]]</f>
        <v>139.01999999999998</v>
      </c>
      <c r="O1863" s="56">
        <f>Table4[[#This Row],[ سعر اليومية ]]*Table4[[#This Row],[عدد الدورات ]]-N1863</f>
        <v>4494.9799999999996</v>
      </c>
      <c r="P1863" s="194"/>
      <c r="Q1863" s="194"/>
      <c r="R1863" s="194"/>
      <c r="S1863" s="58">
        <f>(Table4[[#This Row],[سعر يومية السائق]]*Table4[[#This Row],[عدد الدورات ]])-SUM(Table4[[#This Row],[سلف ]:[خصم ]])+Table4[[#This Row],[اضافي ]]</f>
        <v>3750</v>
      </c>
      <c r="U1863" s="58">
        <f>Table4[[#This Row],[ سعر اليومية ]]*Table4[[#This Row],[عدد الدورات ]]-Table4[[#This Row],[سعر يومية السائق]]*L1863</f>
        <v>884</v>
      </c>
      <c r="V1863" s="58">
        <f>U1863-Table4[[#This Row],[W/H  3%]]</f>
        <v>744.98</v>
      </c>
      <c r="W1863" s="66" t="str">
        <f>Table4[[#This Row],[اليوم]]&amp;Table4[[#This Row],[الشهر ]]&amp;Table4[[#This Row],[العام]]</f>
        <v>862026</v>
      </c>
      <c r="X1863" s="66" t="s">
        <v>304</v>
      </c>
    </row>
    <row r="1864" spans="1:24" x14ac:dyDescent="0.3">
      <c r="A1864" s="62">
        <v>8</v>
      </c>
      <c r="B1864" s="62">
        <v>6</v>
      </c>
      <c r="C1864" s="62">
        <v>2026</v>
      </c>
      <c r="D1864" s="41" t="str">
        <f t="shared" si="109"/>
        <v>سيد الحاوي 2عدلي منصور سعوديمدينتي اتوبيس 28</v>
      </c>
      <c r="E1864" s="4">
        <v>5028</v>
      </c>
      <c r="F1864" s="41" t="str">
        <f>VLOOKUP(E1864,mapping!C:J,2,FALSE)</f>
        <v>سيد الحاوي 2</v>
      </c>
      <c r="G1864" s="41" t="str">
        <f>IFERROR(VLOOKUP(F1864,mapping!$D$3:$J$200,2,FALSE),0)</f>
        <v xml:space="preserve">عدلي منصور </v>
      </c>
      <c r="H1864" s="41" t="str">
        <f>IFERROR(VLOOKUP(F1864,mapping!$D$3:$J$200,3,FALSE),0)</f>
        <v>سعودي</v>
      </c>
      <c r="I1864" s="41" t="str">
        <f>IFERROR(VLOOKUP(F1864,mapping!$D$3:$J$200,4,FALSE),0)</f>
        <v xml:space="preserve">مدينتي </v>
      </c>
      <c r="J1864" s="41" t="str">
        <f>IFERROR(VLOOKUP(F1864,mapping!$D$3:$J$200,5,FALSE),0)</f>
        <v>اتوبيس 28</v>
      </c>
      <c r="K1864" s="63">
        <f>IF(W1864=mapping!$N$1,IFERROR(VLOOKUP(Table4[[#This Row],[Column1]],mapping!A:L,11,FALSE),0),IF(W1864&gt;mapping!$N$1,IFERROR(VLOOKUP(Table4[[#This Row],[Column1]],mapping!A:L,11,FALSE),0),))</f>
        <v>741</v>
      </c>
      <c r="L1864" s="139">
        <v>1</v>
      </c>
      <c r="M1864" s="60">
        <f>IF(W1864=mapping!$N$1,IFERROR(VLOOKUP(Table4[[#This Row],[Column1]],mapping!A:L,12,FALSE),0),IF(W1864&gt;mapping!$N$1,IFERROR(VLOOKUP(Table4[[#This Row],[Column1]],mapping!A:L,12,FALSE),0),0))</f>
        <v>550</v>
      </c>
      <c r="N1864" s="58">
        <f>Table4[[#This Row],[ سعر اليومية ]]*3%*Table4[[#This Row],[عدد الدورات ]]</f>
        <v>22.23</v>
      </c>
      <c r="O1864" s="56">
        <f>Table4[[#This Row],[ سعر اليومية ]]*Table4[[#This Row],[عدد الدورات ]]-N1864</f>
        <v>718.77</v>
      </c>
      <c r="P1864" s="194"/>
      <c r="Q1864" s="194"/>
      <c r="R1864" s="194"/>
      <c r="S1864" s="58">
        <f>(Table4[[#This Row],[سعر يومية السائق]]*Table4[[#This Row],[عدد الدورات ]])-SUM(Table4[[#This Row],[سلف ]:[خصم ]])+Table4[[#This Row],[اضافي ]]</f>
        <v>550</v>
      </c>
      <c r="U1864" s="58">
        <f>Table4[[#This Row],[ سعر اليومية ]]*Table4[[#This Row],[عدد الدورات ]]-Table4[[#This Row],[سعر يومية السائق]]*L1864</f>
        <v>191</v>
      </c>
      <c r="V1864" s="58">
        <f>U1864-Table4[[#This Row],[W/H  3%]]</f>
        <v>168.77</v>
      </c>
      <c r="W1864" s="66" t="str">
        <f>Table4[[#This Row],[اليوم]]&amp;Table4[[#This Row],[الشهر ]]&amp;Table4[[#This Row],[العام]]</f>
        <v>862026</v>
      </c>
      <c r="X1864" s="66" t="s">
        <v>304</v>
      </c>
    </row>
    <row r="1865" spans="1:24" x14ac:dyDescent="0.3">
      <c r="A1865" s="184">
        <v>8</v>
      </c>
      <c r="B1865" s="184">
        <v>6</v>
      </c>
      <c r="C1865" s="184">
        <v>2026</v>
      </c>
      <c r="D1865" s="184" t="str">
        <f t="shared" si="109"/>
        <v>حسام سعيد إضافيإضافيلوجستيكاإضافيإضافي</v>
      </c>
      <c r="E1865" s="204">
        <v>4015</v>
      </c>
      <c r="F1865" s="41" t="str">
        <f>VLOOKUP(E1865,mapping!C:J,2,FALSE)</f>
        <v>حسام سعيد إضافي</v>
      </c>
      <c r="G1865" s="41" t="str">
        <f>IFERROR(VLOOKUP(F1865,mapping!$D$3:$J$200,2,FALSE),0)</f>
        <v>إضافي</v>
      </c>
      <c r="H1865" s="41" t="str">
        <f>IFERROR(VLOOKUP(F1865,mapping!$D$3:$J$200,3,FALSE),0)</f>
        <v>لوجستيكا</v>
      </c>
      <c r="I1865" s="41" t="str">
        <f>IFERROR(VLOOKUP(F1865,mapping!$D$3:$J$200,4,FALSE),0)</f>
        <v>إضافي</v>
      </c>
      <c r="J1865" s="41" t="str">
        <f>IFERROR(VLOOKUP(F1865,mapping!$D$3:$J$200,5,FALSE),0)</f>
        <v>إضافي</v>
      </c>
      <c r="K1865" s="63">
        <f>IF(W1865=mapping!$N$1,IFERROR(VLOOKUP(Table4[[#This Row],[Column1]],mapping!A:L,11,FALSE),0),IF(W1865&gt;mapping!$N$1,IFERROR(VLOOKUP(Table4[[#This Row],[Column1]],mapping!A:L,11,FALSE),0),))</f>
        <v>1</v>
      </c>
      <c r="L1865" s="186">
        <v>1</v>
      </c>
      <c r="M1865" s="60">
        <f>IF(W1865=mapping!$N$1,IFERROR(VLOOKUP(Table4[[#This Row],[Column1]],mapping!A:L,12,FALSE),0),IF(W1865&gt;mapping!$N$1,IFERROR(VLOOKUP(Table4[[#This Row],[Column1]],mapping!A:L,12,FALSE),0),0))</f>
        <v>0</v>
      </c>
      <c r="N1865" s="58">
        <f>Table4[[#This Row],[ سعر اليومية ]]*3%*Table4[[#This Row],[عدد الدورات ]]</f>
        <v>0.03</v>
      </c>
      <c r="O1865" s="56">
        <f>Table4[[#This Row],[ سعر اليومية ]]*Table4[[#This Row],[عدد الدورات ]]-N1865</f>
        <v>0.97</v>
      </c>
      <c r="P1865" s="194"/>
      <c r="Q1865" s="194"/>
      <c r="R1865" s="198">
        <v>1100</v>
      </c>
      <c r="S1865" s="58">
        <f>(Table4[[#This Row],[سعر يومية السائق]]*Table4[[#This Row],[عدد الدورات ]])-SUM(Table4[[#This Row],[سلف ]:[خصم ]])+Table4[[#This Row],[اضافي ]]</f>
        <v>1100</v>
      </c>
      <c r="T1865" s="41" t="s">
        <v>481</v>
      </c>
      <c r="U1865" s="58">
        <f>Table4[[#This Row],[ سعر اليومية ]]*Table4[[#This Row],[عدد الدورات ]]-Table4[[#This Row],[سعر يومية السائق]]*L1865</f>
        <v>1</v>
      </c>
      <c r="V1865" s="58">
        <f>U1865-Table4[[#This Row],[W/H  3%]]</f>
        <v>0.97</v>
      </c>
      <c r="W1865" s="66" t="str">
        <f>Table4[[#This Row],[اليوم]]&amp;Table4[[#This Row],[الشهر ]]&amp;Table4[[#This Row],[العام]]</f>
        <v>862026</v>
      </c>
      <c r="X1865" s="66" t="s">
        <v>304</v>
      </c>
    </row>
    <row r="1866" spans="1:24" x14ac:dyDescent="0.3">
      <c r="A1866" s="184">
        <v>8</v>
      </c>
      <c r="B1866" s="184">
        <v>6</v>
      </c>
      <c r="C1866" s="184">
        <v>2026</v>
      </c>
      <c r="D1866" s="184" t="str">
        <f t="shared" ref="D1866" si="110">F1866&amp;G1866&amp;H1866&amp;I1866&amp;J1866</f>
        <v>محمد جمال إضافيالقناطر لوجستيكاابورواش إضافي</v>
      </c>
      <c r="E1866" s="204">
        <v>4014</v>
      </c>
      <c r="F1866" s="41" t="str">
        <f>VLOOKUP(E1866,mapping!C:J,2,FALSE)</f>
        <v>محمد جمال إضافي</v>
      </c>
      <c r="G1866" s="41" t="str">
        <f>IFERROR(VLOOKUP(F1866,mapping!$D$3:$J$200,2,FALSE),0)</f>
        <v xml:space="preserve">القناطر </v>
      </c>
      <c r="H1866" s="41" t="str">
        <f>IFERROR(VLOOKUP(F1866,mapping!$D$3:$J$200,3,FALSE),0)</f>
        <v>لوجستيكا</v>
      </c>
      <c r="I1866" s="41" t="str">
        <f>IFERROR(VLOOKUP(F1866,mapping!$D$3:$J$200,4,FALSE),0)</f>
        <v xml:space="preserve">ابورواش </v>
      </c>
      <c r="J1866" s="41" t="str">
        <f>IFERROR(VLOOKUP(F1866,mapping!$D$3:$J$200,5,FALSE),0)</f>
        <v>إضافي</v>
      </c>
      <c r="K1866" s="63">
        <f>IF(W1866=mapping!$N$1,IFERROR(VLOOKUP(Table4[[#This Row],[Column1]],mapping!A:L,11,FALSE),0),IF(W1866&gt;mapping!$N$1,IFERROR(VLOOKUP(Table4[[#This Row],[Column1]],mapping!A:L,11,FALSE),0),))</f>
        <v>1536</v>
      </c>
      <c r="L1866" s="186">
        <v>0.5</v>
      </c>
      <c r="M1866" s="60">
        <f>IF(W1866=mapping!$N$1,IFERROR(VLOOKUP(Table4[[#This Row],[Column1]],mapping!A:L,12,FALSE),0),IF(W1866&gt;mapping!$N$1,IFERROR(VLOOKUP(Table4[[#This Row],[Column1]],mapping!A:L,12,FALSE),0),0))</f>
        <v>1000</v>
      </c>
      <c r="N1866" s="58">
        <f>Table4[[#This Row],[ سعر اليومية ]]*3%*Table4[[#This Row],[عدد الدورات ]]</f>
        <v>23.04</v>
      </c>
      <c r="O1866" s="56">
        <f>Table4[[#This Row],[ سعر اليومية ]]*Table4[[#This Row],[عدد الدورات ]]-N1866</f>
        <v>744.96</v>
      </c>
      <c r="P1866" s="194"/>
      <c r="Q1866" s="194"/>
      <c r="R1866" s="198"/>
      <c r="S1866" s="58">
        <f>(Table4[[#This Row],[سعر يومية السائق]]*Table4[[#This Row],[عدد الدورات ]])-SUM(Table4[[#This Row],[سلف ]:[خصم ]])+Table4[[#This Row],[اضافي ]]</f>
        <v>500</v>
      </c>
      <c r="T1866" s="41" t="s">
        <v>447</v>
      </c>
      <c r="U1866" s="58">
        <f>Table4[[#This Row],[ سعر اليومية ]]*Table4[[#This Row],[عدد الدورات ]]-Table4[[#This Row],[سعر يومية السائق]]*L1866</f>
        <v>268</v>
      </c>
      <c r="V1866" s="58">
        <f>U1866-Table4[[#This Row],[W/H  3%]]</f>
        <v>244.96</v>
      </c>
      <c r="W1866" s="66" t="str">
        <f>Table4[[#This Row],[اليوم]]&amp;Table4[[#This Row],[الشهر ]]&amp;Table4[[#This Row],[العام]]</f>
        <v>862026</v>
      </c>
      <c r="X1866" s="66" t="s">
        <v>304</v>
      </c>
    </row>
    <row r="1867" spans="1:24" s="123" customFormat="1" x14ac:dyDescent="0.3">
      <c r="D1867" s="123" t="e">
        <f t="shared" si="109"/>
        <v>#N/A</v>
      </c>
      <c r="E1867" s="201"/>
      <c r="F1867" s="123" t="e">
        <f>VLOOKUP(E1867,mapping!C:J,2,FALSE)</f>
        <v>#N/A</v>
      </c>
      <c r="G1867" s="123">
        <f>IFERROR(VLOOKUP(F1867,mapping!$D$3:$J$200,2,FALSE),0)</f>
        <v>0</v>
      </c>
      <c r="H1867" s="123">
        <f>IFERROR(VLOOKUP(F1867,mapping!$D$3:$J$200,3,FALSE),0)</f>
        <v>0</v>
      </c>
      <c r="I1867" s="123">
        <f>IFERROR(VLOOKUP(F1867,mapping!$D$3:$J$200,4,FALSE),0)</f>
        <v>0</v>
      </c>
      <c r="J1867" s="123">
        <f>IFERROR(VLOOKUP(F1867,mapping!$D$3:$J$200,5,FALSE),0)</f>
        <v>0</v>
      </c>
      <c r="K1867" s="124">
        <f>IF(W1867=mapping!$N$1,IFERROR(VLOOKUP(Table4[[#This Row],[Column1]],mapping!A:L,11,FALSE),0),IF(W1867&gt;mapping!$N$1,IFERROR(VLOOKUP(Table4[[#This Row],[Column1]],mapping!A:L,11,FALSE),0),))</f>
        <v>0</v>
      </c>
      <c r="L1867" s="140"/>
      <c r="M1867" s="124">
        <f>IF(W1867=mapping!$N$1,IFERROR(VLOOKUP(Table4[[#This Row],[Column1]],mapping!A:L,12,FALSE),0),IF(W1867&gt;mapping!$N$1,IFERROR(VLOOKUP(Table4[[#This Row],[Column1]],mapping!A:L,12,FALSE),0),0))</f>
        <v>0</v>
      </c>
      <c r="N1867" s="125">
        <f>Table4[[#This Row],[ سعر اليومية ]]*3%*Table4[[#This Row],[عدد الدورات ]]</f>
        <v>0</v>
      </c>
      <c r="O1867" s="126">
        <f>Table4[[#This Row],[ سعر اليومية ]]*Table4[[#This Row],[عدد الدورات ]]-N1867</f>
        <v>0</v>
      </c>
      <c r="P1867" s="195"/>
      <c r="Q1867" s="195"/>
      <c r="R1867" s="195"/>
      <c r="S1867" s="125">
        <f>(Table4[[#This Row],[سعر يومية السائق]]*Table4[[#This Row],[عدد الدورات ]])-SUM(Table4[[#This Row],[سلف ]:[خصم ]])+Table4[[#This Row],[اضافي ]]</f>
        <v>0</v>
      </c>
      <c r="U1867" s="125">
        <f>Table4[[#This Row],[ سعر اليومية ]]*Table4[[#This Row],[عدد الدورات ]]-Table4[[#This Row],[سعر يومية السائق]]*L1867</f>
        <v>0</v>
      </c>
      <c r="V1867" s="125">
        <f>U1867-Table4[[#This Row],[W/H  3%]]</f>
        <v>0</v>
      </c>
      <c r="W1867" s="127" t="str">
        <f>Table4[[#This Row],[اليوم]]&amp;Table4[[#This Row],[الشهر ]]&amp;Table4[[#This Row],[العام]]</f>
        <v/>
      </c>
      <c r="X1867" s="127" t="s">
        <v>304</v>
      </c>
    </row>
    <row r="1868" spans="1:24" x14ac:dyDescent="0.3">
      <c r="A1868" s="62">
        <v>9</v>
      </c>
      <c r="B1868" s="62">
        <v>6</v>
      </c>
      <c r="C1868" s="62">
        <v>2026</v>
      </c>
      <c r="D1868" s="41" t="str">
        <f t="shared" si="109"/>
        <v>مصطفي قليوبقليوب FIRST STARTم.نصر ميكروباص صيني</v>
      </c>
      <c r="E1868" s="4">
        <v>1000</v>
      </c>
      <c r="F1868" s="41" t="str">
        <f>VLOOKUP(E1868,mapping!C:J,2,FALSE)</f>
        <v>مصطفي قليوب</v>
      </c>
      <c r="G1868" s="41" t="str">
        <f>IFERROR(VLOOKUP(F1868,mapping!$D$3:$J$200,2,FALSE),0)</f>
        <v xml:space="preserve">قليوب </v>
      </c>
      <c r="H1868" s="41" t="str">
        <f>IFERROR(VLOOKUP(F1868,mapping!$D$3:$J$200,3,FALSE),0)</f>
        <v>FIRST START</v>
      </c>
      <c r="I1868" s="41" t="str">
        <f>IFERROR(VLOOKUP(F1868,mapping!$D$3:$J$200,4,FALSE),0)</f>
        <v xml:space="preserve">م.نصر </v>
      </c>
      <c r="J1868" s="41" t="str">
        <f>IFERROR(VLOOKUP(F1868,mapping!$D$3:$J$200,5,FALSE),0)</f>
        <v>ميكروباص صيني</v>
      </c>
      <c r="K1868" s="63">
        <f>IF(W1868=mapping!$N$1,IFERROR(VLOOKUP(Table4[[#This Row],[Column1]],mapping!A:L,11,FALSE),0),IF(W1868&gt;mapping!$N$1,IFERROR(VLOOKUP(Table4[[#This Row],[Column1]],mapping!A:L,11,FALSE),0),))</f>
        <v>1250</v>
      </c>
      <c r="L1868" s="139">
        <v>1</v>
      </c>
      <c r="M1868" s="60">
        <f>IF(W1868=mapping!$N$1,IFERROR(VLOOKUP(Table4[[#This Row],[Column1]],mapping!A:L,12,FALSE),0),IF(W1868&gt;mapping!$N$1,IFERROR(VLOOKUP(Table4[[#This Row],[Column1]],mapping!A:L,12,FALSE),0),0))</f>
        <v>1200</v>
      </c>
      <c r="N1868" s="58">
        <f>Table4[[#This Row],[ سعر اليومية ]]*3%*Table4[[#This Row],[عدد الدورات ]]</f>
        <v>37.5</v>
      </c>
      <c r="O1868" s="56">
        <f>Table4[[#This Row],[ سعر اليومية ]]*Table4[[#This Row],[عدد الدورات ]]-N1868</f>
        <v>1212.5</v>
      </c>
      <c r="P1868" s="194"/>
      <c r="Q1868" s="194"/>
      <c r="R1868" s="194"/>
      <c r="S1868" s="58">
        <f>(Table4[[#This Row],[سعر يومية السائق]]*Table4[[#This Row],[عدد الدورات ]])-SUM(Table4[[#This Row],[سلف ]:[خصم ]])+Table4[[#This Row],[اضافي ]]</f>
        <v>1200</v>
      </c>
      <c r="U1868" s="58">
        <f>Table4[[#This Row],[ سعر اليومية ]]*Table4[[#This Row],[عدد الدورات ]]-Table4[[#This Row],[سعر يومية السائق]]*L1868</f>
        <v>50</v>
      </c>
      <c r="V1868" s="58">
        <f>U1868-Table4[[#This Row],[W/H  3%]]</f>
        <v>12.5</v>
      </c>
      <c r="W1868" s="66" t="str">
        <f>Table4[[#This Row],[اليوم]]&amp;Table4[[#This Row],[الشهر ]]&amp;Table4[[#This Row],[العام]]</f>
        <v>962026</v>
      </c>
      <c r="X1868" s="66" t="s">
        <v>304</v>
      </c>
    </row>
    <row r="1869" spans="1:24" x14ac:dyDescent="0.3">
      <c r="A1869" s="62">
        <v>9</v>
      </c>
      <c r="B1869" s="62">
        <v>6</v>
      </c>
      <c r="C1869" s="62">
        <v>2026</v>
      </c>
      <c r="D1869" s="41" t="str">
        <f t="shared" si="109"/>
        <v>عمرو برعي الجراجFLITCH AND GRAINالتجمع ميكروباص صيني</v>
      </c>
      <c r="E1869" s="4">
        <v>2000</v>
      </c>
      <c r="F1869" s="41" t="str">
        <f>VLOOKUP(E1869,mapping!C:J,2,FALSE)</f>
        <v xml:space="preserve">عمرو برعي </v>
      </c>
      <c r="G1869" s="41" t="str">
        <f>IFERROR(VLOOKUP(F1869,mapping!$D$3:$J$200,2,FALSE),0)</f>
        <v>الجراج</v>
      </c>
      <c r="H1869" s="41" t="str">
        <f>IFERROR(VLOOKUP(F1869,mapping!$D$3:$J$200,3,FALSE),0)</f>
        <v>FLITCH AND GRAIN</v>
      </c>
      <c r="I1869" s="41" t="str">
        <f>IFERROR(VLOOKUP(F1869,mapping!$D$3:$J$200,4,FALSE),0)</f>
        <v xml:space="preserve">التجمع </v>
      </c>
      <c r="J1869" s="41" t="str">
        <f>IFERROR(VLOOKUP(F1869,mapping!$D$3:$J$200,5,FALSE),0)</f>
        <v>ميكروباص صيني</v>
      </c>
      <c r="K1869" s="63">
        <f>IF(W1869=mapping!$N$1,IFERROR(VLOOKUP(Table4[[#This Row],[Column1]],mapping!A:L,11,FALSE),0),IF(W1869&gt;mapping!$N$1,IFERROR(VLOOKUP(Table4[[#This Row],[Column1]],mapping!A:L,11,FALSE),0),))</f>
        <v>1300</v>
      </c>
      <c r="L1869" s="139">
        <v>1</v>
      </c>
      <c r="M1869" s="60">
        <f>IF(W1869=mapping!$N$1,IFERROR(VLOOKUP(Table4[[#This Row],[Column1]],mapping!A:L,12,FALSE),0),IF(W1869&gt;mapping!$N$1,IFERROR(VLOOKUP(Table4[[#This Row],[Column1]],mapping!A:L,12,FALSE),0),0))</f>
        <v>1050</v>
      </c>
      <c r="N1869" s="58">
        <f>Table4[[#This Row],[ سعر اليومية ]]*3%*Table4[[#This Row],[عدد الدورات ]]</f>
        <v>39</v>
      </c>
      <c r="O1869" s="56">
        <f>Table4[[#This Row],[ سعر اليومية ]]*Table4[[#This Row],[عدد الدورات ]]-N1869</f>
        <v>1261</v>
      </c>
      <c r="P1869" s="194"/>
      <c r="Q1869" s="194"/>
      <c r="R1869" s="194"/>
      <c r="S1869" s="58">
        <f>(Table4[[#This Row],[سعر يومية السائق]]*Table4[[#This Row],[عدد الدورات ]])-SUM(Table4[[#This Row],[سلف ]:[خصم ]])+Table4[[#This Row],[اضافي ]]</f>
        <v>1050</v>
      </c>
      <c r="U1869" s="58">
        <f>Table4[[#This Row],[ سعر اليومية ]]*Table4[[#This Row],[عدد الدورات ]]-Table4[[#This Row],[سعر يومية السائق]]*L1869</f>
        <v>250</v>
      </c>
      <c r="V1869" s="58">
        <f>U1869-Table4[[#This Row],[W/H  3%]]</f>
        <v>211</v>
      </c>
      <c r="W1869" s="66" t="str">
        <f>Table4[[#This Row],[اليوم]]&amp;Table4[[#This Row],[الشهر ]]&amp;Table4[[#This Row],[العام]]</f>
        <v>962026</v>
      </c>
      <c r="X1869" s="66" t="s">
        <v>304</v>
      </c>
    </row>
    <row r="1870" spans="1:24" x14ac:dyDescent="0.3">
      <c r="A1870" s="62">
        <v>9</v>
      </c>
      <c r="B1870" s="62">
        <v>6</v>
      </c>
      <c r="C1870" s="62">
        <v>2026</v>
      </c>
      <c r="D1870" s="41" t="str">
        <f t="shared" si="109"/>
        <v>مصطفي الف مسكنالف مسكن 3 ورديةنجمة هليوبوليسالتجمع اتوبيس 28</v>
      </c>
      <c r="E1870" s="4">
        <v>3000</v>
      </c>
      <c r="F1870" s="41" t="str">
        <f>VLOOKUP(E1870,mapping!C:J,2,FALSE)</f>
        <v>مصطفي الف مسكن</v>
      </c>
      <c r="G1870" s="41" t="str">
        <f>IFERROR(VLOOKUP(F1870,mapping!$D$3:$J$200,2,FALSE),0)</f>
        <v>الف مسكن 3 وردية</v>
      </c>
      <c r="H1870" s="41" t="str">
        <f>IFERROR(VLOOKUP(F1870,mapping!$D$3:$J$200,3,FALSE),0)</f>
        <v>نجمة هليوبوليس</v>
      </c>
      <c r="I1870" s="41" t="str">
        <f>IFERROR(VLOOKUP(F1870,mapping!$D$3:$J$200,4,FALSE),0)</f>
        <v xml:space="preserve">التجمع </v>
      </c>
      <c r="J1870" s="41" t="str">
        <f>IFERROR(VLOOKUP(F1870,mapping!$D$3:$J$200,5,FALSE),0)</f>
        <v>اتوبيس 28</v>
      </c>
      <c r="K1870" s="63">
        <f>IF(W1870=mapping!$N$1,IFERROR(VLOOKUP(Table4[[#This Row],[Column1]],mapping!A:L,11,FALSE),0),IF(W1870&gt;mapping!$N$1,IFERROR(VLOOKUP(Table4[[#This Row],[Column1]],mapping!A:L,11,FALSE),0),))</f>
        <v>4297</v>
      </c>
      <c r="L1870" s="139">
        <v>1</v>
      </c>
      <c r="M1870" s="60">
        <f>IF(W1870=mapping!$N$1,IFERROR(VLOOKUP(Table4[[#This Row],[Column1]],mapping!A:L,12,FALSE),0),IF(W1870&gt;mapping!$N$1,IFERROR(VLOOKUP(Table4[[#This Row],[Column1]],mapping!A:L,12,FALSE),0),0))</f>
        <v>3800</v>
      </c>
      <c r="N1870" s="58">
        <f>Table4[[#This Row],[ سعر اليومية ]]*3%*Table4[[#This Row],[عدد الدورات ]]</f>
        <v>128.91</v>
      </c>
      <c r="O1870" s="56">
        <f>Table4[[#This Row],[ سعر اليومية ]]*Table4[[#This Row],[عدد الدورات ]]-N1870</f>
        <v>4168.09</v>
      </c>
      <c r="P1870" s="194"/>
      <c r="Q1870" s="194"/>
      <c r="R1870" s="194"/>
      <c r="S1870" s="58">
        <f>(Table4[[#This Row],[سعر يومية السائق]]*Table4[[#This Row],[عدد الدورات ]])-SUM(Table4[[#This Row],[سلف ]:[خصم ]])+Table4[[#This Row],[اضافي ]]</f>
        <v>3800</v>
      </c>
      <c r="U1870" s="58">
        <f>Table4[[#This Row],[ سعر اليومية ]]*Table4[[#This Row],[عدد الدورات ]]-Table4[[#This Row],[سعر يومية السائق]]*L1870</f>
        <v>497</v>
      </c>
      <c r="V1870" s="58">
        <f>U1870-Table4[[#This Row],[W/H  3%]]</f>
        <v>368.09000000000003</v>
      </c>
      <c r="W1870" s="66" t="str">
        <f>Table4[[#This Row],[اليوم]]&amp;Table4[[#This Row],[الشهر ]]&amp;Table4[[#This Row],[العام]]</f>
        <v>962026</v>
      </c>
      <c r="X1870" s="66" t="s">
        <v>304</v>
      </c>
    </row>
    <row r="1871" spans="1:24" x14ac:dyDescent="0.3">
      <c r="A1871" s="62">
        <v>9</v>
      </c>
      <c r="B1871" s="62">
        <v>6</v>
      </c>
      <c r="C1871" s="62">
        <v>2026</v>
      </c>
      <c r="D1871" s="41" t="str">
        <f t="shared" si="109"/>
        <v>ممدوح كيلاني1قليوب 3 وردية نجمة هليوبوليسالتجمع اتوبيس 28</v>
      </c>
      <c r="E1871" s="4">
        <v>3002</v>
      </c>
      <c r="F1871" s="41" t="str">
        <f>VLOOKUP(E1871,mapping!C:J,2,FALSE)</f>
        <v>ممدوح كيلاني1</v>
      </c>
      <c r="G1871" s="41" t="str">
        <f>IFERROR(VLOOKUP(F1871,mapping!$D$3:$J$200,2,FALSE),0)</f>
        <v xml:space="preserve">قليوب 3 وردية </v>
      </c>
      <c r="H1871" s="41" t="str">
        <f>IFERROR(VLOOKUP(F1871,mapping!$D$3:$J$200,3,FALSE),0)</f>
        <v>نجمة هليوبوليس</v>
      </c>
      <c r="I1871" s="41" t="str">
        <f>IFERROR(VLOOKUP(F1871,mapping!$D$3:$J$200,4,FALSE),0)</f>
        <v xml:space="preserve">التجمع </v>
      </c>
      <c r="J1871" s="41" t="str">
        <f>IFERROR(VLOOKUP(F1871,mapping!$D$3:$J$200,5,FALSE),0)</f>
        <v>اتوبيس 28</v>
      </c>
      <c r="K1871" s="63">
        <f>IF(W1871=mapping!$N$1,IFERROR(VLOOKUP(Table4[[#This Row],[Column1]],mapping!A:L,11,FALSE),0),IF(W1871&gt;mapping!$N$1,IFERROR(VLOOKUP(Table4[[#This Row],[Column1]],mapping!A:L,11,FALSE),0),))</f>
        <v>4297</v>
      </c>
      <c r="L1871" s="139">
        <v>1</v>
      </c>
      <c r="M1871" s="60">
        <f>IF(W1871=mapping!$N$1,IFERROR(VLOOKUP(Table4[[#This Row],[Column1]],mapping!A:L,12,FALSE),0),IF(W1871&gt;mapping!$N$1,IFERROR(VLOOKUP(Table4[[#This Row],[Column1]],mapping!A:L,12,FALSE),0),0))</f>
        <v>3900</v>
      </c>
      <c r="N1871" s="58">
        <f>Table4[[#This Row],[ سعر اليومية ]]*3%*Table4[[#This Row],[عدد الدورات ]]</f>
        <v>128.91</v>
      </c>
      <c r="O1871" s="56">
        <f>Table4[[#This Row],[ سعر اليومية ]]*Table4[[#This Row],[عدد الدورات ]]-N1871</f>
        <v>4168.09</v>
      </c>
      <c r="P1871" s="194"/>
      <c r="Q1871" s="194"/>
      <c r="R1871" s="194"/>
      <c r="S1871" s="58">
        <f>(Table4[[#This Row],[سعر يومية السائق]]*Table4[[#This Row],[عدد الدورات ]])-SUM(Table4[[#This Row],[سلف ]:[خصم ]])+Table4[[#This Row],[اضافي ]]</f>
        <v>3900</v>
      </c>
      <c r="U1871" s="58">
        <f>Table4[[#This Row],[ سعر اليومية ]]*Table4[[#This Row],[عدد الدورات ]]-Table4[[#This Row],[سعر يومية السائق]]*L1871</f>
        <v>397</v>
      </c>
      <c r="V1871" s="58">
        <f>U1871-Table4[[#This Row],[W/H  3%]]</f>
        <v>268.09000000000003</v>
      </c>
      <c r="W1871" s="66" t="str">
        <f>Table4[[#This Row],[اليوم]]&amp;Table4[[#This Row],[الشهر ]]&amp;Table4[[#This Row],[العام]]</f>
        <v>962026</v>
      </c>
      <c r="X1871" s="66" t="s">
        <v>304</v>
      </c>
    </row>
    <row r="1872" spans="1:24" x14ac:dyDescent="0.3">
      <c r="A1872" s="62">
        <v>9</v>
      </c>
      <c r="B1872" s="62">
        <v>6</v>
      </c>
      <c r="C1872" s="62">
        <v>2026</v>
      </c>
      <c r="D1872" s="41" t="str">
        <f t="shared" si="109"/>
        <v>ممدوح كيلاني3المنيب 3وردية نجمة هليوبوليسالتجمع ميكروباص</v>
      </c>
      <c r="E1872" s="4">
        <v>3004</v>
      </c>
      <c r="F1872" s="41" t="str">
        <f>VLOOKUP(E1872,mapping!C:J,2,FALSE)</f>
        <v>ممدوح كيلاني3</v>
      </c>
      <c r="G1872" s="41" t="str">
        <f>IFERROR(VLOOKUP(F1872,mapping!$D$3:$J$200,2,FALSE),0)</f>
        <v xml:space="preserve">المنيب 3وردية </v>
      </c>
      <c r="H1872" s="41" t="str">
        <f>IFERROR(VLOOKUP(F1872,mapping!$D$3:$J$200,3,FALSE),0)</f>
        <v>نجمة هليوبوليس</v>
      </c>
      <c r="I1872" s="41" t="str">
        <f>IFERROR(VLOOKUP(F1872,mapping!$D$3:$J$200,4,FALSE),0)</f>
        <v xml:space="preserve">التجمع </v>
      </c>
      <c r="J1872" s="41" t="str">
        <f>IFERROR(VLOOKUP(F1872,mapping!$D$3:$J$200,5,FALSE),0)</f>
        <v>ميكروباص</v>
      </c>
      <c r="K1872" s="63">
        <f>IF(W1872=mapping!$N$1,IFERROR(VLOOKUP(Table4[[#This Row],[Column1]],mapping!A:L,11,FALSE),0),IF(W1872&gt;mapping!$N$1,IFERROR(VLOOKUP(Table4[[#This Row],[Column1]],mapping!A:L,11,FALSE),0),))</f>
        <v>3600</v>
      </c>
      <c r="L1872" s="139">
        <v>1</v>
      </c>
      <c r="M1872" s="60">
        <f>IF(W1872=mapping!$N$1,IFERROR(VLOOKUP(Table4[[#This Row],[Column1]],mapping!A:L,12,FALSE),0),IF(W1872&gt;mapping!$N$1,IFERROR(VLOOKUP(Table4[[#This Row],[Column1]],mapping!A:L,12,FALSE),0),0))</f>
        <v>2700</v>
      </c>
      <c r="N1872" s="58">
        <f>Table4[[#This Row],[ سعر اليومية ]]*3%*Table4[[#This Row],[عدد الدورات ]]</f>
        <v>108</v>
      </c>
      <c r="O1872" s="56">
        <f>Table4[[#This Row],[ سعر اليومية ]]*Table4[[#This Row],[عدد الدورات ]]-N1872</f>
        <v>3492</v>
      </c>
      <c r="P1872" s="194"/>
      <c r="Q1872" s="194"/>
      <c r="R1872" s="194"/>
      <c r="S1872" s="58">
        <f>(Table4[[#This Row],[سعر يومية السائق]]*Table4[[#This Row],[عدد الدورات ]])-SUM(Table4[[#This Row],[سلف ]:[خصم ]])+Table4[[#This Row],[اضافي ]]</f>
        <v>2700</v>
      </c>
      <c r="U1872" s="58">
        <f>Table4[[#This Row],[ سعر اليومية ]]*Table4[[#This Row],[عدد الدورات ]]-Table4[[#This Row],[سعر يومية السائق]]*L1872</f>
        <v>900</v>
      </c>
      <c r="V1872" s="58">
        <f>U1872-Table4[[#This Row],[W/H  3%]]</f>
        <v>792</v>
      </c>
      <c r="W1872" s="66" t="str">
        <f>Table4[[#This Row],[اليوم]]&amp;Table4[[#This Row],[الشهر ]]&amp;Table4[[#This Row],[العام]]</f>
        <v>962026</v>
      </c>
      <c r="X1872" s="66" t="s">
        <v>304</v>
      </c>
    </row>
    <row r="1873" spans="1:24" x14ac:dyDescent="0.3">
      <c r="A1873" s="62">
        <v>9</v>
      </c>
      <c r="B1873" s="62">
        <v>6</v>
      </c>
      <c r="C1873" s="62">
        <v>2026</v>
      </c>
      <c r="D1873" s="41" t="str">
        <f t="shared" si="109"/>
        <v>بكرقليوب 1 ورديةنجمة هليوبوليسالتجمع ميكروباص</v>
      </c>
      <c r="E1873" s="4">
        <v>3005</v>
      </c>
      <c r="F1873" s="41" t="str">
        <f>VLOOKUP(E1873,mapping!C:J,2,FALSE)</f>
        <v>بكر</v>
      </c>
      <c r="G1873" s="41" t="str">
        <f>IFERROR(VLOOKUP(F1873,mapping!$D$3:$J$200,2,FALSE),0)</f>
        <v>قليوب 1 وردية</v>
      </c>
      <c r="H1873" s="41" t="str">
        <f>IFERROR(VLOOKUP(F1873,mapping!$D$3:$J$200,3,FALSE),0)</f>
        <v>نجمة هليوبوليس</v>
      </c>
      <c r="I1873" s="41" t="str">
        <f>IFERROR(VLOOKUP(F1873,mapping!$D$3:$J$200,4,FALSE),0)</f>
        <v xml:space="preserve">التجمع </v>
      </c>
      <c r="J1873" s="41" t="str">
        <f>IFERROR(VLOOKUP(F1873,mapping!$D$3:$J$200,5,FALSE),0)</f>
        <v>ميكروباص</v>
      </c>
      <c r="K1873" s="63">
        <f>IF(W1873=mapping!$N$1,IFERROR(VLOOKUP(Table4[[#This Row],[Column1]],mapping!A:L,11,FALSE),0),IF(W1873&gt;mapping!$N$1,IFERROR(VLOOKUP(Table4[[#This Row],[Column1]],mapping!A:L,11,FALSE),0),))</f>
        <v>1400</v>
      </c>
      <c r="L1873" s="139">
        <v>1</v>
      </c>
      <c r="M1873" s="60">
        <f>IF(W1873=mapping!$N$1,IFERROR(VLOOKUP(Table4[[#This Row],[Column1]],mapping!A:L,12,FALSE),0),IF(W1873&gt;mapping!$N$1,IFERROR(VLOOKUP(Table4[[#This Row],[Column1]],mapping!A:L,12,FALSE),0),0))</f>
        <v>1200</v>
      </c>
      <c r="N1873" s="58">
        <f>Table4[[#This Row],[ سعر اليومية ]]*3%*Table4[[#This Row],[عدد الدورات ]]</f>
        <v>42</v>
      </c>
      <c r="O1873" s="56">
        <f>Table4[[#This Row],[ سعر اليومية ]]*Table4[[#This Row],[عدد الدورات ]]-N1873</f>
        <v>1358</v>
      </c>
      <c r="P1873" s="194"/>
      <c r="Q1873" s="194"/>
      <c r="R1873" s="194"/>
      <c r="S1873" s="58">
        <f>(Table4[[#This Row],[سعر يومية السائق]]*Table4[[#This Row],[عدد الدورات ]])-SUM(Table4[[#This Row],[سلف ]:[خصم ]])+Table4[[#This Row],[اضافي ]]</f>
        <v>1200</v>
      </c>
      <c r="U1873" s="58">
        <f>Table4[[#This Row],[ سعر اليومية ]]*Table4[[#This Row],[عدد الدورات ]]-Table4[[#This Row],[سعر يومية السائق]]*L1873</f>
        <v>200</v>
      </c>
      <c r="V1873" s="58">
        <f>U1873-Table4[[#This Row],[W/H  3%]]</f>
        <v>158</v>
      </c>
      <c r="W1873" s="66" t="str">
        <f>Table4[[#This Row],[اليوم]]&amp;Table4[[#This Row],[الشهر ]]&amp;Table4[[#This Row],[العام]]</f>
        <v>962026</v>
      </c>
      <c r="X1873" s="66" t="s">
        <v>304</v>
      </c>
    </row>
    <row r="1874" spans="1:24" x14ac:dyDescent="0.3">
      <c r="A1874" s="62">
        <v>9</v>
      </c>
      <c r="B1874" s="62">
        <v>6</v>
      </c>
      <c r="C1874" s="62">
        <v>2026</v>
      </c>
      <c r="D1874" s="41" t="str">
        <f t="shared" si="109"/>
        <v xml:space="preserve">رجب سلامة 1المرج لوجستيكااكتوبر هاي اس </v>
      </c>
      <c r="E1874" s="4">
        <v>4000</v>
      </c>
      <c r="F1874" s="41" t="str">
        <f>VLOOKUP(E1874,mapping!C:J,2,FALSE)</f>
        <v>رجب سلامة 1</v>
      </c>
      <c r="G1874" s="41" t="str">
        <f>IFERROR(VLOOKUP(F1874,mapping!$D$3:$J$200,2,FALSE),0)</f>
        <v xml:space="preserve">المرج </v>
      </c>
      <c r="H1874" s="41" t="str">
        <f>IFERROR(VLOOKUP(F1874,mapping!$D$3:$J$200,3,FALSE),0)</f>
        <v>لوجستيكا</v>
      </c>
      <c r="I1874" s="41" t="str">
        <f>IFERROR(VLOOKUP(F1874,mapping!$D$3:$J$200,4,FALSE),0)</f>
        <v xml:space="preserve">اكتوبر </v>
      </c>
      <c r="J1874" s="41" t="str">
        <f>IFERROR(VLOOKUP(F1874,mapping!$D$3:$J$200,5,FALSE),0)</f>
        <v xml:space="preserve">هاي اس </v>
      </c>
      <c r="K1874" s="63">
        <f>IF(W1874=mapping!$N$1,IFERROR(VLOOKUP(Table4[[#This Row],[Column1]],mapping!A:L,11,FALSE),0),IF(W1874&gt;mapping!$N$1,IFERROR(VLOOKUP(Table4[[#This Row],[Column1]],mapping!A:L,11,FALSE),0),))</f>
        <v>2195</v>
      </c>
      <c r="L1874" s="139">
        <v>1</v>
      </c>
      <c r="M1874" s="60">
        <f>IF(W1874=mapping!$N$1,IFERROR(VLOOKUP(Table4[[#This Row],[Column1]],mapping!A:L,12,FALSE),0),IF(W1874&gt;mapping!$N$1,IFERROR(VLOOKUP(Table4[[#This Row],[Column1]],mapping!A:L,12,FALSE),0),0))</f>
        <v>2000</v>
      </c>
      <c r="N1874" s="58">
        <f>Table4[[#This Row],[ سعر اليومية ]]*3%*Table4[[#This Row],[عدد الدورات ]]</f>
        <v>65.849999999999994</v>
      </c>
      <c r="O1874" s="56">
        <f>Table4[[#This Row],[ سعر اليومية ]]*Table4[[#This Row],[عدد الدورات ]]-N1874</f>
        <v>2129.15</v>
      </c>
      <c r="P1874" s="194"/>
      <c r="Q1874" s="194"/>
      <c r="R1874" s="194"/>
      <c r="S1874" s="58">
        <f>(Table4[[#This Row],[سعر يومية السائق]]*Table4[[#This Row],[عدد الدورات ]])-SUM(Table4[[#This Row],[سلف ]:[خصم ]])+Table4[[#This Row],[اضافي ]]</f>
        <v>2000</v>
      </c>
      <c r="U1874" s="58">
        <f>Table4[[#This Row],[ سعر اليومية ]]*Table4[[#This Row],[عدد الدورات ]]-Table4[[#This Row],[سعر يومية السائق]]*L1874</f>
        <v>195</v>
      </c>
      <c r="V1874" s="58">
        <f>U1874-Table4[[#This Row],[W/H  3%]]</f>
        <v>129.15</v>
      </c>
      <c r="W1874" s="66" t="str">
        <f>Table4[[#This Row],[اليوم]]&amp;Table4[[#This Row],[الشهر ]]&amp;Table4[[#This Row],[العام]]</f>
        <v>962026</v>
      </c>
      <c r="X1874" s="66" t="s">
        <v>304</v>
      </c>
    </row>
    <row r="1875" spans="1:24" x14ac:dyDescent="0.3">
      <c r="A1875" s="62">
        <v>9</v>
      </c>
      <c r="B1875" s="62">
        <v>6</v>
      </c>
      <c r="C1875" s="62">
        <v>2026</v>
      </c>
      <c r="D1875" s="41" t="str">
        <f t="shared" si="109"/>
        <v xml:space="preserve">رجب سلامة 2 نكلا حضورلوجستيكااكتوبر هاي اس </v>
      </c>
      <c r="E1875" s="4">
        <v>4004</v>
      </c>
      <c r="F1875" s="41" t="str">
        <f>VLOOKUP(E1875,mapping!C:J,2,FALSE)</f>
        <v xml:space="preserve">رجب سلامة 2 </v>
      </c>
      <c r="G1875" s="41" t="str">
        <f>IFERROR(VLOOKUP(F1875,mapping!$D$3:$J$200,2,FALSE),0)</f>
        <v>نكلا حضور</v>
      </c>
      <c r="H1875" s="41" t="str">
        <f>IFERROR(VLOOKUP(F1875,mapping!$D$3:$J$200,3,FALSE),0)</f>
        <v>لوجستيكا</v>
      </c>
      <c r="I1875" s="41" t="str">
        <f>IFERROR(VLOOKUP(F1875,mapping!$D$3:$J$200,4,FALSE),0)</f>
        <v xml:space="preserve">اكتوبر </v>
      </c>
      <c r="J1875" s="41" t="str">
        <f>IFERROR(VLOOKUP(F1875,mapping!$D$3:$J$200,5,FALSE),0)</f>
        <v xml:space="preserve">هاي اس </v>
      </c>
      <c r="K1875" s="63">
        <f>IF(W1875=mapping!$N$1,IFERROR(VLOOKUP(Table4[[#This Row],[Column1]],mapping!A:L,11,FALSE),0),IF(W1875&gt;mapping!$N$1,IFERROR(VLOOKUP(Table4[[#This Row],[Column1]],mapping!A:L,11,FALSE),0),))</f>
        <v>1024</v>
      </c>
      <c r="L1875" s="139">
        <v>1</v>
      </c>
      <c r="M1875" s="60">
        <f>IF(W1875=mapping!$N$1,IFERROR(VLOOKUP(Table4[[#This Row],[Column1]],mapping!A:L,12,FALSE),0),IF(W1875&gt;mapping!$N$1,IFERROR(VLOOKUP(Table4[[#This Row],[Column1]],mapping!A:L,12,FALSE),0),0))</f>
        <v>1000</v>
      </c>
      <c r="N1875" s="58">
        <f>Table4[[#This Row],[ سعر اليومية ]]*3%*Table4[[#This Row],[عدد الدورات ]]</f>
        <v>30.72</v>
      </c>
      <c r="O1875" s="56">
        <f>Table4[[#This Row],[ سعر اليومية ]]*Table4[[#This Row],[عدد الدورات ]]-N1875</f>
        <v>993.28</v>
      </c>
      <c r="P1875" s="194"/>
      <c r="Q1875" s="194"/>
      <c r="R1875" s="194"/>
      <c r="S1875" s="58">
        <f>(Table4[[#This Row],[سعر يومية السائق]]*Table4[[#This Row],[عدد الدورات ]])-SUM(Table4[[#This Row],[سلف ]:[خصم ]])+Table4[[#This Row],[اضافي ]]</f>
        <v>1000</v>
      </c>
      <c r="U1875" s="58">
        <f>Table4[[#This Row],[ سعر اليومية ]]*Table4[[#This Row],[عدد الدورات ]]-Table4[[#This Row],[سعر يومية السائق]]*L1875</f>
        <v>24</v>
      </c>
      <c r="V1875" s="58">
        <f>U1875-Table4[[#This Row],[W/H  3%]]</f>
        <v>-6.7199999999999989</v>
      </c>
      <c r="W1875" s="66" t="str">
        <f>Table4[[#This Row],[اليوم]]&amp;Table4[[#This Row],[الشهر ]]&amp;Table4[[#This Row],[العام]]</f>
        <v>962026</v>
      </c>
      <c r="X1875" s="66" t="s">
        <v>304</v>
      </c>
    </row>
    <row r="1876" spans="1:24" x14ac:dyDescent="0.3">
      <c r="A1876" s="62">
        <v>9</v>
      </c>
      <c r="B1876" s="62">
        <v>6</v>
      </c>
      <c r="C1876" s="62">
        <v>2026</v>
      </c>
      <c r="D1876" s="41" t="str">
        <f t="shared" si="109"/>
        <v xml:space="preserve">احمد السيدالمنيب 3وردية لوجستيكااكتوبر هاي اس </v>
      </c>
      <c r="E1876" s="4">
        <v>4001</v>
      </c>
      <c r="F1876" s="41" t="str">
        <f>VLOOKUP(E1876,mapping!C:J,2,FALSE)</f>
        <v>احمد السيد</v>
      </c>
      <c r="G1876" s="41" t="str">
        <f>IFERROR(VLOOKUP(F1876,mapping!$D$3:$J$200,2,FALSE),0)</f>
        <v xml:space="preserve">المنيب 3وردية </v>
      </c>
      <c r="H1876" s="41" t="str">
        <f>IFERROR(VLOOKUP(F1876,mapping!$D$3:$J$200,3,FALSE),0)</f>
        <v>لوجستيكا</v>
      </c>
      <c r="I1876" s="41" t="str">
        <f>IFERROR(VLOOKUP(F1876,mapping!$D$3:$J$200,4,FALSE),0)</f>
        <v xml:space="preserve">اكتوبر </v>
      </c>
      <c r="J1876" s="41" t="str">
        <f>IFERROR(VLOOKUP(F1876,mapping!$D$3:$J$200,5,FALSE),0)</f>
        <v xml:space="preserve">هاي اس </v>
      </c>
      <c r="K1876" s="63">
        <f>IF(W1876=mapping!$N$1,IFERROR(VLOOKUP(Table4[[#This Row],[Column1]],mapping!A:L,11,FALSE),0),IF(W1876&gt;mapping!$N$1,IFERROR(VLOOKUP(Table4[[#This Row],[Column1]],mapping!A:L,11,FALSE),0),))</f>
        <v>4831</v>
      </c>
      <c r="L1876" s="139">
        <v>1</v>
      </c>
      <c r="M1876" s="60">
        <f>IF(W1876=mapping!$N$1,IFERROR(VLOOKUP(Table4[[#This Row],[Column1]],mapping!A:L,12,FALSE),0),IF(W1876&gt;mapping!$N$1,IFERROR(VLOOKUP(Table4[[#This Row],[Column1]],mapping!A:L,12,FALSE),0),0))</f>
        <v>4000</v>
      </c>
      <c r="N1876" s="58">
        <f>Table4[[#This Row],[ سعر اليومية ]]*3%*Table4[[#This Row],[عدد الدورات ]]</f>
        <v>144.93</v>
      </c>
      <c r="O1876" s="56">
        <f>Table4[[#This Row],[ سعر اليومية ]]*Table4[[#This Row],[عدد الدورات ]]-N1876</f>
        <v>4686.07</v>
      </c>
      <c r="P1876" s="194"/>
      <c r="Q1876" s="194"/>
      <c r="R1876" s="194"/>
      <c r="S1876" s="58">
        <f>(Table4[[#This Row],[سعر يومية السائق]]*Table4[[#This Row],[عدد الدورات ]])-SUM(Table4[[#This Row],[سلف ]:[خصم ]])+Table4[[#This Row],[اضافي ]]</f>
        <v>4000</v>
      </c>
      <c r="U1876" s="58">
        <f>Table4[[#This Row],[ سعر اليومية ]]*Table4[[#This Row],[عدد الدورات ]]-Table4[[#This Row],[سعر يومية السائق]]*L1876</f>
        <v>831</v>
      </c>
      <c r="V1876" s="58">
        <f>U1876-Table4[[#This Row],[W/H  3%]]</f>
        <v>686.06999999999994</v>
      </c>
      <c r="W1876" s="66" t="str">
        <f>Table4[[#This Row],[اليوم]]&amp;Table4[[#This Row],[الشهر ]]&amp;Table4[[#This Row],[العام]]</f>
        <v>962026</v>
      </c>
      <c r="X1876" s="66" t="s">
        <v>304</v>
      </c>
    </row>
    <row r="1877" spans="1:24" x14ac:dyDescent="0.3">
      <c r="A1877" s="62">
        <v>9</v>
      </c>
      <c r="B1877" s="62">
        <v>6</v>
      </c>
      <c r="C1877" s="62">
        <v>2026</v>
      </c>
      <c r="D1877" s="41" t="str">
        <f t="shared" si="109"/>
        <v xml:space="preserve">حسام سعيد1القناطر 3 ورديةلوجستيكااكتوبر هاي اس </v>
      </c>
      <c r="E1877" s="4">
        <v>4002</v>
      </c>
      <c r="F1877" s="41" t="str">
        <f>VLOOKUP(E1877,mapping!C:J,2,FALSE)</f>
        <v>حسام سعيد1</v>
      </c>
      <c r="G1877" s="41" t="str">
        <f>IFERROR(VLOOKUP(F1877,mapping!$D$3:$J$200,2,FALSE),0)</f>
        <v>القناطر 3 وردية</v>
      </c>
      <c r="H1877" s="41" t="str">
        <f>IFERROR(VLOOKUP(F1877,mapping!$D$3:$J$200,3,FALSE),0)</f>
        <v>لوجستيكا</v>
      </c>
      <c r="I1877" s="41" t="str">
        <f>IFERROR(VLOOKUP(F1877,mapping!$D$3:$J$200,4,FALSE),0)</f>
        <v xml:space="preserve">اكتوبر </v>
      </c>
      <c r="J1877" s="41" t="str">
        <f>IFERROR(VLOOKUP(F1877,mapping!$D$3:$J$200,5,FALSE),0)</f>
        <v xml:space="preserve">هاي اس </v>
      </c>
      <c r="K1877" s="63">
        <f>IF(W1877=mapping!$N$1,IFERROR(VLOOKUP(Table4[[#This Row],[Column1]],mapping!A:L,11,FALSE),0),IF(W1877&gt;mapping!$N$1,IFERROR(VLOOKUP(Table4[[#This Row],[Column1]],mapping!A:L,11,FALSE),0),))</f>
        <v>4391</v>
      </c>
      <c r="L1877" s="139">
        <v>1</v>
      </c>
      <c r="M1877" s="60">
        <f>IF(W1877=mapping!$N$1,IFERROR(VLOOKUP(Table4[[#This Row],[Column1]],mapping!A:L,12,FALSE),0),IF(W1877&gt;mapping!$N$1,IFERROR(VLOOKUP(Table4[[#This Row],[Column1]],mapping!A:L,12,FALSE),0),0))</f>
        <v>3400</v>
      </c>
      <c r="N1877" s="58">
        <f>Table4[[#This Row],[ سعر اليومية ]]*3%*Table4[[#This Row],[عدد الدورات ]]</f>
        <v>131.72999999999999</v>
      </c>
      <c r="O1877" s="56">
        <f>Table4[[#This Row],[ سعر اليومية ]]*Table4[[#This Row],[عدد الدورات ]]-N1877</f>
        <v>4259.2700000000004</v>
      </c>
      <c r="P1877" s="194"/>
      <c r="Q1877" s="194"/>
      <c r="R1877" s="194"/>
      <c r="S1877" s="58">
        <f>(Table4[[#This Row],[سعر يومية السائق]]*Table4[[#This Row],[عدد الدورات ]])-SUM(Table4[[#This Row],[سلف ]:[خصم ]])+Table4[[#This Row],[اضافي ]]</f>
        <v>3400</v>
      </c>
      <c r="U1877" s="58">
        <f>Table4[[#This Row],[ سعر اليومية ]]*Table4[[#This Row],[عدد الدورات ]]-Table4[[#This Row],[سعر يومية السائق]]*L1877</f>
        <v>991</v>
      </c>
      <c r="V1877" s="58">
        <f>U1877-Table4[[#This Row],[W/H  3%]]</f>
        <v>859.27</v>
      </c>
      <c r="W1877" s="66" t="str">
        <f>Table4[[#This Row],[اليوم]]&amp;Table4[[#This Row],[الشهر ]]&amp;Table4[[#This Row],[العام]]</f>
        <v>962026</v>
      </c>
      <c r="X1877" s="66" t="s">
        <v>304</v>
      </c>
    </row>
    <row r="1878" spans="1:24" x14ac:dyDescent="0.3">
      <c r="A1878" s="62">
        <v>9</v>
      </c>
      <c r="B1878" s="62">
        <v>6</v>
      </c>
      <c r="C1878" s="62">
        <v>2026</v>
      </c>
      <c r="D1878" s="41" t="str">
        <f t="shared" si="109"/>
        <v xml:space="preserve">حسام سعيد 2نكلا انصرافلوجستيكااكتوبر هاي اس </v>
      </c>
      <c r="E1878" s="4">
        <v>4003</v>
      </c>
      <c r="F1878" s="41" t="str">
        <f>VLOOKUP(E1878,mapping!C:J,2,FALSE)</f>
        <v>حسام سعيد 2</v>
      </c>
      <c r="G1878" s="41" t="str">
        <f>IFERROR(VLOOKUP(F1878,mapping!$D$3:$J$200,2,FALSE),0)</f>
        <v>نكلا انصراف</v>
      </c>
      <c r="H1878" s="41" t="str">
        <f>IFERROR(VLOOKUP(F1878,mapping!$D$3:$J$200,3,FALSE),0)</f>
        <v>لوجستيكا</v>
      </c>
      <c r="I1878" s="41" t="str">
        <f>IFERROR(VLOOKUP(F1878,mapping!$D$3:$J$200,4,FALSE),0)</f>
        <v xml:space="preserve">اكتوبر </v>
      </c>
      <c r="J1878" s="41" t="str">
        <f>IFERROR(VLOOKUP(F1878,mapping!$D$3:$J$200,5,FALSE),0)</f>
        <v xml:space="preserve">هاي اس </v>
      </c>
      <c r="K1878" s="63">
        <f>IF(W1878=mapping!$N$1,IFERROR(VLOOKUP(Table4[[#This Row],[Column1]],mapping!A:L,11,FALSE),0),IF(W1878&gt;mapping!$N$1,IFERROR(VLOOKUP(Table4[[#This Row],[Column1]],mapping!A:L,11,FALSE),0),))</f>
        <v>1024</v>
      </c>
      <c r="L1878" s="139">
        <v>1</v>
      </c>
      <c r="M1878" s="60">
        <f>IF(W1878=mapping!$N$1,IFERROR(VLOOKUP(Table4[[#This Row],[Column1]],mapping!A:L,12,FALSE),0),IF(W1878&gt;mapping!$N$1,IFERROR(VLOOKUP(Table4[[#This Row],[Column1]],mapping!A:L,12,FALSE),0),0))</f>
        <v>900</v>
      </c>
      <c r="N1878" s="58">
        <f>Table4[[#This Row],[ سعر اليومية ]]*3%*Table4[[#This Row],[عدد الدورات ]]</f>
        <v>30.72</v>
      </c>
      <c r="O1878" s="56">
        <f>Table4[[#This Row],[ سعر اليومية ]]*Table4[[#This Row],[عدد الدورات ]]-N1878</f>
        <v>993.28</v>
      </c>
      <c r="P1878" s="194"/>
      <c r="Q1878" s="194"/>
      <c r="R1878" s="194"/>
      <c r="S1878" s="58">
        <f>(Table4[[#This Row],[سعر يومية السائق]]*Table4[[#This Row],[عدد الدورات ]])-SUM(Table4[[#This Row],[سلف ]:[خصم ]])+Table4[[#This Row],[اضافي ]]</f>
        <v>900</v>
      </c>
      <c r="U1878" s="58">
        <f>Table4[[#This Row],[ سعر اليومية ]]*Table4[[#This Row],[عدد الدورات ]]-Table4[[#This Row],[سعر يومية السائق]]*L1878</f>
        <v>124</v>
      </c>
      <c r="V1878" s="58">
        <f>U1878-Table4[[#This Row],[W/H  3%]]</f>
        <v>93.28</v>
      </c>
      <c r="W1878" s="66" t="str">
        <f>Table4[[#This Row],[اليوم]]&amp;Table4[[#This Row],[الشهر ]]&amp;Table4[[#This Row],[العام]]</f>
        <v>962026</v>
      </c>
      <c r="X1878" s="66" t="s">
        <v>304</v>
      </c>
    </row>
    <row r="1879" spans="1:24" x14ac:dyDescent="0.3">
      <c r="A1879" s="62">
        <v>9</v>
      </c>
      <c r="B1879" s="62">
        <v>6</v>
      </c>
      <c r="C1879" s="62">
        <v>2026</v>
      </c>
      <c r="D1879" s="41" t="str">
        <f t="shared" si="109"/>
        <v xml:space="preserve">محمد رضا المنوفية لوجستيكااكتوبر هاي اس </v>
      </c>
      <c r="E1879" s="4">
        <v>4006</v>
      </c>
      <c r="F1879" s="41" t="str">
        <f>VLOOKUP(E1879,mapping!C:J,2,FALSE)</f>
        <v xml:space="preserve">محمد رضا </v>
      </c>
      <c r="G1879" s="41" t="str">
        <f>IFERROR(VLOOKUP(F1879,mapping!$D$3:$J$200,2,FALSE),0)</f>
        <v xml:space="preserve">المنوفية </v>
      </c>
      <c r="H1879" s="41" t="str">
        <f>IFERROR(VLOOKUP(F1879,mapping!$D$3:$J$200,3,FALSE),0)</f>
        <v>لوجستيكا</v>
      </c>
      <c r="I1879" s="41" t="str">
        <f>IFERROR(VLOOKUP(F1879,mapping!$D$3:$J$200,4,FALSE),0)</f>
        <v xml:space="preserve">اكتوبر </v>
      </c>
      <c r="J1879" s="41" t="str">
        <f>IFERROR(VLOOKUP(F1879,mapping!$D$3:$J$200,5,FALSE),0)</f>
        <v xml:space="preserve">هاي اس </v>
      </c>
      <c r="K1879" s="63">
        <f>IF(W1879=mapping!$N$1,IFERROR(VLOOKUP(Table4[[#This Row],[Column1]],mapping!A:L,11,FALSE),0),IF(W1879&gt;mapping!$N$1,IFERROR(VLOOKUP(Table4[[#This Row],[Column1]],mapping!A:L,11,FALSE),0),))</f>
        <v>2634</v>
      </c>
      <c r="L1879" s="139">
        <v>1</v>
      </c>
      <c r="M1879" s="60">
        <f>IF(W1879=mapping!$N$1,IFERROR(VLOOKUP(Table4[[#This Row],[Column1]],mapping!A:L,12,FALSE),0),IF(W1879&gt;mapping!$N$1,IFERROR(VLOOKUP(Table4[[#This Row],[Column1]],mapping!A:L,12,FALSE),0),0))</f>
        <v>2150</v>
      </c>
      <c r="N1879" s="58">
        <f>Table4[[#This Row],[ سعر اليومية ]]*3%*Table4[[#This Row],[عدد الدورات ]]</f>
        <v>79.02</v>
      </c>
      <c r="O1879" s="56">
        <f>Table4[[#This Row],[ سعر اليومية ]]*Table4[[#This Row],[عدد الدورات ]]-N1879</f>
        <v>2554.98</v>
      </c>
      <c r="P1879" s="194"/>
      <c r="Q1879" s="194"/>
      <c r="R1879" s="194"/>
      <c r="S1879" s="58">
        <f>(Table4[[#This Row],[سعر يومية السائق]]*Table4[[#This Row],[عدد الدورات ]])-SUM(Table4[[#This Row],[سلف ]:[خصم ]])+Table4[[#This Row],[اضافي ]]</f>
        <v>2150</v>
      </c>
      <c r="U1879" s="58">
        <f>Table4[[#This Row],[ سعر اليومية ]]*Table4[[#This Row],[عدد الدورات ]]-Table4[[#This Row],[سعر يومية السائق]]*L1879</f>
        <v>484</v>
      </c>
      <c r="V1879" s="58">
        <f>U1879-Table4[[#This Row],[W/H  3%]]</f>
        <v>404.98</v>
      </c>
      <c r="W1879" s="66" t="str">
        <f>Table4[[#This Row],[اليوم]]&amp;Table4[[#This Row],[الشهر ]]&amp;Table4[[#This Row],[العام]]</f>
        <v>962026</v>
      </c>
      <c r="X1879" s="66" t="s">
        <v>304</v>
      </c>
    </row>
    <row r="1880" spans="1:24" x14ac:dyDescent="0.3">
      <c r="A1880" s="62">
        <v>9</v>
      </c>
      <c r="B1880" s="62">
        <v>6</v>
      </c>
      <c r="C1880" s="62">
        <v>2026</v>
      </c>
      <c r="D1880" s="41" t="str">
        <f t="shared" si="109"/>
        <v xml:space="preserve">مصطفي شكيويالجلاتمةلوجستيكااكتوبر كوستر </v>
      </c>
      <c r="E1880" s="4">
        <v>4007</v>
      </c>
      <c r="F1880" s="41" t="str">
        <f>VLOOKUP(E1880,mapping!C:J,2,FALSE)</f>
        <v>مصطفي شكيوي</v>
      </c>
      <c r="G1880" s="41" t="str">
        <f>IFERROR(VLOOKUP(F1880,mapping!$D$3:$J$200,2,FALSE),0)</f>
        <v>الجلاتمة</v>
      </c>
      <c r="H1880" s="41" t="str">
        <f>IFERROR(VLOOKUP(F1880,mapping!$D$3:$J$200,3,FALSE),0)</f>
        <v>لوجستيكا</v>
      </c>
      <c r="I1880" s="41" t="str">
        <f>IFERROR(VLOOKUP(F1880,mapping!$D$3:$J$200,4,FALSE),0)</f>
        <v xml:space="preserve">اكتوبر </v>
      </c>
      <c r="J1880" s="41" t="str">
        <f>IFERROR(VLOOKUP(F1880,mapping!$D$3:$J$200,5,FALSE),0)</f>
        <v xml:space="preserve">كوستر </v>
      </c>
      <c r="K1880" s="63">
        <f>IF(W1880=mapping!$N$1,IFERROR(VLOOKUP(Table4[[#This Row],[Column1]],mapping!A:L,11,FALSE),0),IF(W1880&gt;mapping!$N$1,IFERROR(VLOOKUP(Table4[[#This Row],[Column1]],mapping!A:L,11,FALSE),0),))</f>
        <v>3220</v>
      </c>
      <c r="L1880" s="139">
        <v>1</v>
      </c>
      <c r="M1880" s="60">
        <f>IF(W1880=mapping!$N$1,IFERROR(VLOOKUP(Table4[[#This Row],[Column1]],mapping!A:L,12,FALSE),0),IF(W1880&gt;mapping!$N$1,IFERROR(VLOOKUP(Table4[[#This Row],[Column1]],mapping!A:L,12,FALSE),0),0))</f>
        <v>2750</v>
      </c>
      <c r="N1880" s="58">
        <f>Table4[[#This Row],[ سعر اليومية ]]*3%*Table4[[#This Row],[عدد الدورات ]]</f>
        <v>96.6</v>
      </c>
      <c r="O1880" s="56">
        <f>Table4[[#This Row],[ سعر اليومية ]]*Table4[[#This Row],[عدد الدورات ]]-N1880</f>
        <v>3123.4</v>
      </c>
      <c r="P1880" s="194"/>
      <c r="Q1880" s="194"/>
      <c r="R1880" s="194"/>
      <c r="S1880" s="58">
        <f>(Table4[[#This Row],[سعر يومية السائق]]*Table4[[#This Row],[عدد الدورات ]])-SUM(Table4[[#This Row],[سلف ]:[خصم ]])+Table4[[#This Row],[اضافي ]]</f>
        <v>2750</v>
      </c>
      <c r="U1880" s="58">
        <f>Table4[[#This Row],[ سعر اليومية ]]*Table4[[#This Row],[عدد الدورات ]]-Table4[[#This Row],[سعر يومية السائق]]*L1880</f>
        <v>470</v>
      </c>
      <c r="V1880" s="58">
        <f>U1880-Table4[[#This Row],[W/H  3%]]</f>
        <v>373.4</v>
      </c>
      <c r="W1880" s="66" t="str">
        <f>Table4[[#This Row],[اليوم]]&amp;Table4[[#This Row],[الشهر ]]&amp;Table4[[#This Row],[العام]]</f>
        <v>962026</v>
      </c>
      <c r="X1880" s="66" t="s">
        <v>304</v>
      </c>
    </row>
    <row r="1881" spans="1:24" x14ac:dyDescent="0.3">
      <c r="A1881" s="62">
        <v>9</v>
      </c>
      <c r="B1881" s="62">
        <v>6</v>
      </c>
      <c r="C1881" s="62">
        <v>2026</v>
      </c>
      <c r="D1881" s="41" t="str">
        <f t="shared" si="109"/>
        <v xml:space="preserve">وديع 1الفيوم 1لوجستيكااكتوبر هاي اس </v>
      </c>
      <c r="E1881" s="4">
        <v>4009</v>
      </c>
      <c r="F1881" s="41" t="str">
        <f>VLOOKUP(E1881,mapping!C:J,2,FALSE)</f>
        <v>وديع 1</v>
      </c>
      <c r="G1881" s="41" t="str">
        <f>IFERROR(VLOOKUP(F1881,mapping!$D$3:$J$200,2,FALSE),0)</f>
        <v>الفيوم 1</v>
      </c>
      <c r="H1881" s="41" t="str">
        <f>IFERROR(VLOOKUP(F1881,mapping!$D$3:$J$200,3,FALSE),0)</f>
        <v>لوجستيكا</v>
      </c>
      <c r="I1881" s="41" t="str">
        <f>IFERROR(VLOOKUP(F1881,mapping!$D$3:$J$200,4,FALSE),0)</f>
        <v xml:space="preserve">اكتوبر </v>
      </c>
      <c r="J1881" s="41" t="str">
        <f>IFERROR(VLOOKUP(F1881,mapping!$D$3:$J$200,5,FALSE),0)</f>
        <v xml:space="preserve">هاي اس </v>
      </c>
      <c r="K1881" s="63">
        <f>IF(W1881=mapping!$N$1,IFERROR(VLOOKUP(Table4[[#This Row],[Column1]],mapping!A:L,11,FALSE),0),IF(W1881&gt;mapping!$N$1,IFERROR(VLOOKUP(Table4[[#This Row],[Column1]],mapping!A:L,11,FALSE),0),))</f>
        <v>2662</v>
      </c>
      <c r="L1881" s="139">
        <v>1</v>
      </c>
      <c r="M1881" s="60">
        <f>IF(W1881=mapping!$N$1,IFERROR(VLOOKUP(Table4[[#This Row],[Column1]],mapping!A:L,12,FALSE),0),IF(W1881&gt;mapping!$N$1,IFERROR(VLOOKUP(Table4[[#This Row],[Column1]],mapping!A:L,12,FALSE),0),0))</f>
        <v>2250</v>
      </c>
      <c r="N1881" s="58">
        <f>Table4[[#This Row],[ سعر اليومية ]]*3%*Table4[[#This Row],[عدد الدورات ]]</f>
        <v>79.86</v>
      </c>
      <c r="O1881" s="56">
        <f>Table4[[#This Row],[ سعر اليومية ]]*Table4[[#This Row],[عدد الدورات ]]-N1881</f>
        <v>2582.14</v>
      </c>
      <c r="P1881" s="194"/>
      <c r="Q1881" s="194"/>
      <c r="R1881" s="194"/>
      <c r="S1881" s="58">
        <f>(Table4[[#This Row],[سعر يومية السائق]]*Table4[[#This Row],[عدد الدورات ]])-SUM(Table4[[#This Row],[سلف ]:[خصم ]])+Table4[[#This Row],[اضافي ]]</f>
        <v>2250</v>
      </c>
      <c r="U1881" s="58">
        <f>Table4[[#This Row],[ سعر اليومية ]]*Table4[[#This Row],[عدد الدورات ]]-Table4[[#This Row],[سعر يومية السائق]]*L1881</f>
        <v>412</v>
      </c>
      <c r="V1881" s="58">
        <f>U1881-Table4[[#This Row],[W/H  3%]]</f>
        <v>332.14</v>
      </c>
      <c r="W1881" s="66" t="str">
        <f>Table4[[#This Row],[اليوم]]&amp;Table4[[#This Row],[الشهر ]]&amp;Table4[[#This Row],[العام]]</f>
        <v>962026</v>
      </c>
      <c r="X1881" s="66" t="s">
        <v>304</v>
      </c>
    </row>
    <row r="1882" spans="1:24" x14ac:dyDescent="0.3">
      <c r="A1882" s="62">
        <v>9</v>
      </c>
      <c r="B1882" s="62">
        <v>6</v>
      </c>
      <c r="C1882" s="62">
        <v>2026</v>
      </c>
      <c r="D1882" s="41" t="str">
        <f t="shared" si="109"/>
        <v xml:space="preserve">وديع 2الفيوم 2لوجستيكااكتوبر هاي اس </v>
      </c>
      <c r="E1882" s="4">
        <v>4010</v>
      </c>
      <c r="F1882" s="41" t="str">
        <f>VLOOKUP(E1882,mapping!C:J,2,FALSE)</f>
        <v>وديع 2</v>
      </c>
      <c r="G1882" s="41" t="str">
        <f>IFERROR(VLOOKUP(F1882,mapping!$D$3:$J$200,2,FALSE),0)</f>
        <v>الفيوم 2</v>
      </c>
      <c r="H1882" s="41" t="str">
        <f>IFERROR(VLOOKUP(F1882,mapping!$D$3:$J$200,3,FALSE),0)</f>
        <v>لوجستيكا</v>
      </c>
      <c r="I1882" s="41" t="str">
        <f>IFERROR(VLOOKUP(F1882,mapping!$D$3:$J$200,4,FALSE),0)</f>
        <v xml:space="preserve">اكتوبر </v>
      </c>
      <c r="J1882" s="41" t="str">
        <f>IFERROR(VLOOKUP(F1882,mapping!$D$3:$J$200,5,FALSE),0)</f>
        <v xml:space="preserve">هاي اس </v>
      </c>
      <c r="K1882" s="63">
        <f>IF(W1882=mapping!$N$1,IFERROR(VLOOKUP(Table4[[#This Row],[Column1]],mapping!A:L,11,FALSE),0),IF(W1882&gt;mapping!$N$1,IFERROR(VLOOKUP(Table4[[#This Row],[Column1]],mapping!A:L,11,FALSE),0),))</f>
        <v>2662</v>
      </c>
      <c r="L1882" s="139">
        <v>1</v>
      </c>
      <c r="M1882" s="60">
        <f>IF(W1882=mapping!$N$1,IFERROR(VLOOKUP(Table4[[#This Row],[Column1]],mapping!A:L,12,FALSE),0),IF(W1882&gt;mapping!$N$1,IFERROR(VLOOKUP(Table4[[#This Row],[Column1]],mapping!A:L,12,FALSE),0),0))</f>
        <v>2250</v>
      </c>
      <c r="N1882" s="58">
        <f>Table4[[#This Row],[ سعر اليومية ]]*3%*Table4[[#This Row],[عدد الدورات ]]</f>
        <v>79.86</v>
      </c>
      <c r="O1882" s="56">
        <f>Table4[[#This Row],[ سعر اليومية ]]*Table4[[#This Row],[عدد الدورات ]]-N1882</f>
        <v>2582.14</v>
      </c>
      <c r="P1882" s="194"/>
      <c r="Q1882" s="194"/>
      <c r="R1882" s="194"/>
      <c r="S1882" s="58">
        <f>(Table4[[#This Row],[سعر يومية السائق]]*Table4[[#This Row],[عدد الدورات ]])-SUM(Table4[[#This Row],[سلف ]:[خصم ]])+Table4[[#This Row],[اضافي ]]</f>
        <v>2250</v>
      </c>
      <c r="U1882" s="58">
        <f>Table4[[#This Row],[ سعر اليومية ]]*Table4[[#This Row],[عدد الدورات ]]-Table4[[#This Row],[سعر يومية السائق]]*L1882</f>
        <v>412</v>
      </c>
      <c r="V1882" s="58">
        <f>U1882-Table4[[#This Row],[W/H  3%]]</f>
        <v>332.14</v>
      </c>
      <c r="W1882" s="66" t="str">
        <f>Table4[[#This Row],[اليوم]]&amp;Table4[[#This Row],[الشهر ]]&amp;Table4[[#This Row],[العام]]</f>
        <v>962026</v>
      </c>
      <c r="X1882" s="66" t="s">
        <v>304</v>
      </c>
    </row>
    <row r="1883" spans="1:24" x14ac:dyDescent="0.3">
      <c r="A1883" s="62">
        <v>9</v>
      </c>
      <c r="B1883" s="62">
        <v>6</v>
      </c>
      <c r="C1883" s="62">
        <v>2026</v>
      </c>
      <c r="D1883" s="41" t="str">
        <f t="shared" si="109"/>
        <v xml:space="preserve">احمد عويس المعادي لوجستيكاابورواش هاي اس </v>
      </c>
      <c r="E1883" s="4">
        <v>4011</v>
      </c>
      <c r="F1883" s="41" t="str">
        <f>VLOOKUP(E1883,mapping!C:J,2,FALSE)</f>
        <v xml:space="preserve">احمد عويس </v>
      </c>
      <c r="G1883" s="41" t="str">
        <f>IFERROR(VLOOKUP(F1883,mapping!$D$3:$J$200,2,FALSE),0)</f>
        <v xml:space="preserve">المعادي </v>
      </c>
      <c r="H1883" s="41" t="str">
        <f>IFERROR(VLOOKUP(F1883,mapping!$D$3:$J$200,3,FALSE),0)</f>
        <v>لوجستيكا</v>
      </c>
      <c r="I1883" s="41" t="str">
        <f>IFERROR(VLOOKUP(F1883,mapping!$D$3:$J$200,4,FALSE),0)</f>
        <v xml:space="preserve">ابورواش </v>
      </c>
      <c r="J1883" s="41" t="str">
        <f>IFERROR(VLOOKUP(F1883,mapping!$D$3:$J$200,5,FALSE),0)</f>
        <v xml:space="preserve">هاي اس </v>
      </c>
      <c r="K1883" s="63">
        <f>IF(W1883=mapping!$N$1,IFERROR(VLOOKUP(Table4[[#This Row],[Column1]],mapping!A:L,11,FALSE),0),IF(W1883&gt;mapping!$N$1,IFERROR(VLOOKUP(Table4[[#This Row],[Column1]],mapping!A:L,11,FALSE),0),))</f>
        <v>2049</v>
      </c>
      <c r="L1883" s="139">
        <v>1</v>
      </c>
      <c r="M1883" s="60">
        <f>IF(W1883=mapping!$N$1,IFERROR(VLOOKUP(Table4[[#This Row],[Column1]],mapping!A:L,12,FALSE),0),IF(W1883&gt;mapping!$N$1,IFERROR(VLOOKUP(Table4[[#This Row],[Column1]],mapping!A:L,12,FALSE),0),0))</f>
        <v>1650</v>
      </c>
      <c r="N1883" s="58">
        <f>Table4[[#This Row],[ سعر اليومية ]]*3%*Table4[[#This Row],[عدد الدورات ]]</f>
        <v>61.47</v>
      </c>
      <c r="O1883" s="56">
        <f>Table4[[#This Row],[ سعر اليومية ]]*Table4[[#This Row],[عدد الدورات ]]-N1883</f>
        <v>1987.53</v>
      </c>
      <c r="P1883" s="194"/>
      <c r="Q1883" s="194"/>
      <c r="R1883" s="194"/>
      <c r="S1883" s="58">
        <f>(Table4[[#This Row],[سعر يومية السائق]]*Table4[[#This Row],[عدد الدورات ]])-SUM(Table4[[#This Row],[سلف ]:[خصم ]])+Table4[[#This Row],[اضافي ]]</f>
        <v>1650</v>
      </c>
      <c r="U1883" s="58">
        <f>Table4[[#This Row],[ سعر اليومية ]]*Table4[[#This Row],[عدد الدورات ]]-Table4[[#This Row],[سعر يومية السائق]]*L1883</f>
        <v>399</v>
      </c>
      <c r="V1883" s="58">
        <f>U1883-Table4[[#This Row],[W/H  3%]]</f>
        <v>337.53</v>
      </c>
      <c r="W1883" s="66" t="str">
        <f>Table4[[#This Row],[اليوم]]&amp;Table4[[#This Row],[الشهر ]]&amp;Table4[[#This Row],[العام]]</f>
        <v>962026</v>
      </c>
      <c r="X1883" s="66" t="s">
        <v>304</v>
      </c>
    </row>
    <row r="1884" spans="1:24" x14ac:dyDescent="0.3">
      <c r="A1884" s="62">
        <v>9</v>
      </c>
      <c r="B1884" s="62">
        <v>6</v>
      </c>
      <c r="C1884" s="62">
        <v>2026</v>
      </c>
      <c r="D1884" s="41" t="str">
        <f t="shared" si="109"/>
        <v>محمد جمال القناطر لوجستيكاابورواش سوزوكي</v>
      </c>
      <c r="E1884" s="4">
        <v>4013</v>
      </c>
      <c r="F1884" s="41" t="str">
        <f>VLOOKUP(E1884,mapping!C:J,2,FALSE)</f>
        <v xml:space="preserve">محمد جمال </v>
      </c>
      <c r="G1884" s="41" t="str">
        <f>IFERROR(VLOOKUP(F1884,mapping!$D$3:$J$200,2,FALSE),0)</f>
        <v xml:space="preserve">القناطر </v>
      </c>
      <c r="H1884" s="41" t="str">
        <f>IFERROR(VLOOKUP(F1884,mapping!$D$3:$J$200,3,FALSE),0)</f>
        <v>لوجستيكا</v>
      </c>
      <c r="I1884" s="41" t="str">
        <f>IFERROR(VLOOKUP(F1884,mapping!$D$3:$J$200,4,FALSE),0)</f>
        <v xml:space="preserve">ابورواش </v>
      </c>
      <c r="J1884" s="41" t="str">
        <f>IFERROR(VLOOKUP(F1884,mapping!$D$3:$J$200,5,FALSE),0)</f>
        <v>سوزوكي</v>
      </c>
      <c r="K1884" s="63">
        <f>IF(W1884=mapping!$N$1,IFERROR(VLOOKUP(Table4[[#This Row],[Column1]],mapping!A:L,11,FALSE),0),IF(W1884&gt;mapping!$N$1,IFERROR(VLOOKUP(Table4[[#This Row],[Column1]],mapping!A:L,11,FALSE),0),))</f>
        <v>1536</v>
      </c>
      <c r="L1884" s="139">
        <v>1</v>
      </c>
      <c r="M1884" s="60">
        <f>IF(W1884=mapping!$N$1,IFERROR(VLOOKUP(Table4[[#This Row],[Column1]],mapping!A:L,12,FALSE),0),IF(W1884&gt;mapping!$N$1,IFERROR(VLOOKUP(Table4[[#This Row],[Column1]],mapping!A:L,12,FALSE),0),0))</f>
        <v>1000</v>
      </c>
      <c r="N1884" s="58">
        <f>Table4[[#This Row],[ سعر اليومية ]]*3%*Table4[[#This Row],[عدد الدورات ]]</f>
        <v>46.08</v>
      </c>
      <c r="O1884" s="56">
        <f>Table4[[#This Row],[ سعر اليومية ]]*Table4[[#This Row],[عدد الدورات ]]-N1884</f>
        <v>1489.92</v>
      </c>
      <c r="P1884" s="194"/>
      <c r="Q1884" s="194"/>
      <c r="R1884" s="194"/>
      <c r="S1884" s="58">
        <f>(Table4[[#This Row],[سعر يومية السائق]]*Table4[[#This Row],[عدد الدورات ]])-SUM(Table4[[#This Row],[سلف ]:[خصم ]])+Table4[[#This Row],[اضافي ]]</f>
        <v>1000</v>
      </c>
      <c r="U1884" s="58">
        <f>Table4[[#This Row],[ سعر اليومية ]]*Table4[[#This Row],[عدد الدورات ]]-Table4[[#This Row],[سعر يومية السائق]]*L1884</f>
        <v>536</v>
      </c>
      <c r="V1884" s="58">
        <f>U1884-Table4[[#This Row],[W/H  3%]]</f>
        <v>489.92</v>
      </c>
      <c r="W1884" s="66" t="str">
        <f>Table4[[#This Row],[اليوم]]&amp;Table4[[#This Row],[الشهر ]]&amp;Table4[[#This Row],[العام]]</f>
        <v>962026</v>
      </c>
      <c r="X1884" s="66" t="s">
        <v>304</v>
      </c>
    </row>
    <row r="1885" spans="1:24" x14ac:dyDescent="0.3">
      <c r="A1885" s="62">
        <v>9</v>
      </c>
      <c r="B1885" s="62">
        <v>6</v>
      </c>
      <c r="C1885" s="62">
        <v>2026</v>
      </c>
      <c r="D1885" s="41" t="str">
        <f t="shared" si="109"/>
        <v xml:space="preserve">محمد عزمي حدائق اكتوبر لوجستيكااكتوبر هاي اس </v>
      </c>
      <c r="E1885" s="4">
        <v>4005</v>
      </c>
      <c r="F1885" s="41" t="str">
        <f>VLOOKUP(E1885,mapping!C:J,2,FALSE)</f>
        <v xml:space="preserve">محمد عزمي </v>
      </c>
      <c r="G1885" s="41" t="str">
        <f>IFERROR(VLOOKUP(F1885,mapping!$D$3:$J$200,2,FALSE),0)</f>
        <v xml:space="preserve">حدائق اكتوبر </v>
      </c>
      <c r="H1885" s="41" t="str">
        <f>IFERROR(VLOOKUP(F1885,mapping!$D$3:$J$200,3,FALSE),0)</f>
        <v>لوجستيكا</v>
      </c>
      <c r="I1885" s="41" t="str">
        <f>IFERROR(VLOOKUP(F1885,mapping!$D$3:$J$200,4,FALSE),0)</f>
        <v xml:space="preserve">اكتوبر </v>
      </c>
      <c r="J1885" s="41" t="str">
        <f>IFERROR(VLOOKUP(F1885,mapping!$D$3:$J$200,5,FALSE),0)</f>
        <v xml:space="preserve">هاي اس </v>
      </c>
      <c r="K1885" s="63">
        <f>IF(W1885=mapping!$N$1,IFERROR(VLOOKUP(Table4[[#This Row],[Column1]],mapping!A:L,11,FALSE),0),IF(W1885&gt;mapping!$N$1,IFERROR(VLOOKUP(Table4[[#This Row],[Column1]],mapping!A:L,11,FALSE),0),))</f>
        <v>1903</v>
      </c>
      <c r="L1885" s="139">
        <v>1</v>
      </c>
      <c r="M1885" s="60">
        <f>IF(W1885=mapping!$N$1,IFERROR(VLOOKUP(Table4[[#This Row],[Column1]],mapping!A:L,12,FALSE),0),IF(W1885&gt;mapping!$N$1,IFERROR(VLOOKUP(Table4[[#This Row],[Column1]],mapping!A:L,12,FALSE),0),0))</f>
        <v>1600</v>
      </c>
      <c r="N1885" s="58">
        <f>Table4[[#This Row],[ سعر اليومية ]]*3%*Table4[[#This Row],[عدد الدورات ]]</f>
        <v>57.089999999999996</v>
      </c>
      <c r="O1885" s="56">
        <f>Table4[[#This Row],[ سعر اليومية ]]*Table4[[#This Row],[عدد الدورات ]]-N1885</f>
        <v>1845.91</v>
      </c>
      <c r="P1885" s="194"/>
      <c r="Q1885" s="194"/>
      <c r="R1885" s="194"/>
      <c r="S1885" s="58">
        <f>(Table4[[#This Row],[سعر يومية السائق]]*Table4[[#This Row],[عدد الدورات ]])-SUM(Table4[[#This Row],[سلف ]:[خصم ]])+Table4[[#This Row],[اضافي ]]</f>
        <v>1600</v>
      </c>
      <c r="U1885" s="58">
        <f>Table4[[#This Row],[ سعر اليومية ]]*Table4[[#This Row],[عدد الدورات ]]-Table4[[#This Row],[سعر يومية السائق]]*L1885</f>
        <v>303</v>
      </c>
      <c r="V1885" s="58">
        <f>U1885-Table4[[#This Row],[W/H  3%]]</f>
        <v>245.91</v>
      </c>
      <c r="W1885" s="66" t="str">
        <f>Table4[[#This Row],[اليوم]]&amp;Table4[[#This Row],[الشهر ]]&amp;Table4[[#This Row],[العام]]</f>
        <v>962026</v>
      </c>
      <c r="X1885" s="66" t="s">
        <v>304</v>
      </c>
    </row>
    <row r="1886" spans="1:24" x14ac:dyDescent="0.3">
      <c r="A1886" s="62">
        <v>9</v>
      </c>
      <c r="B1886" s="62">
        <v>6</v>
      </c>
      <c r="C1886" s="62">
        <v>2026</v>
      </c>
      <c r="D1886" s="41" t="str">
        <f t="shared" si="109"/>
        <v xml:space="preserve">سعيد كمال م.نصر لوجستيكااكتوبر هاي اس </v>
      </c>
      <c r="E1886" s="4">
        <v>4008</v>
      </c>
      <c r="F1886" s="41" t="str">
        <f>VLOOKUP(E1886,mapping!C:J,2,FALSE)</f>
        <v xml:space="preserve">سعيد كمال </v>
      </c>
      <c r="G1886" s="41" t="str">
        <f>IFERROR(VLOOKUP(F1886,mapping!$D$3:$J$200,2,FALSE),0)</f>
        <v xml:space="preserve">م.نصر </v>
      </c>
      <c r="H1886" s="41" t="str">
        <f>IFERROR(VLOOKUP(F1886,mapping!$D$3:$J$200,3,FALSE),0)</f>
        <v>لوجستيكا</v>
      </c>
      <c r="I1886" s="41" t="str">
        <f>IFERROR(VLOOKUP(F1886,mapping!$D$3:$J$200,4,FALSE),0)</f>
        <v xml:space="preserve">اكتوبر </v>
      </c>
      <c r="J1886" s="41" t="str">
        <f>IFERROR(VLOOKUP(F1886,mapping!$D$3:$J$200,5,FALSE),0)</f>
        <v xml:space="preserve">هاي اس </v>
      </c>
      <c r="K1886" s="63">
        <f>IF(W1886=mapping!$N$1,IFERROR(VLOOKUP(Table4[[#This Row],[Column1]],mapping!A:L,11,FALSE),0),IF(W1886&gt;mapping!$N$1,IFERROR(VLOOKUP(Table4[[#This Row],[Column1]],mapping!A:L,11,FALSE),0),))</f>
        <v>3367</v>
      </c>
      <c r="L1886" s="139">
        <v>1</v>
      </c>
      <c r="M1886" s="60">
        <f>IF(W1886=mapping!$N$1,IFERROR(VLOOKUP(Table4[[#This Row],[Column1]],mapping!A:L,12,FALSE),0),IF(W1886&gt;mapping!$N$1,IFERROR(VLOOKUP(Table4[[#This Row],[Column1]],mapping!A:L,12,FALSE),0),0))</f>
        <v>2600</v>
      </c>
      <c r="N1886" s="58">
        <f>Table4[[#This Row],[ سعر اليومية ]]*3%*Table4[[#This Row],[عدد الدورات ]]</f>
        <v>101.00999999999999</v>
      </c>
      <c r="O1886" s="56">
        <f>Table4[[#This Row],[ سعر اليومية ]]*Table4[[#This Row],[عدد الدورات ]]-N1886</f>
        <v>3265.99</v>
      </c>
      <c r="P1886" s="194"/>
      <c r="Q1886" s="194"/>
      <c r="R1886" s="194"/>
      <c r="S1886" s="58">
        <f>(Table4[[#This Row],[سعر يومية السائق]]*Table4[[#This Row],[عدد الدورات ]])-SUM(Table4[[#This Row],[سلف ]:[خصم ]])+Table4[[#This Row],[اضافي ]]</f>
        <v>2600</v>
      </c>
      <c r="U1886" s="58">
        <f>Table4[[#This Row],[ سعر اليومية ]]*Table4[[#This Row],[عدد الدورات ]]-Table4[[#This Row],[سعر يومية السائق]]*L1886</f>
        <v>767</v>
      </c>
      <c r="V1886" s="58">
        <f>U1886-Table4[[#This Row],[W/H  3%]]</f>
        <v>665.99</v>
      </c>
      <c r="W1886" s="66" t="str">
        <f>Table4[[#This Row],[اليوم]]&amp;Table4[[#This Row],[الشهر ]]&amp;Table4[[#This Row],[العام]]</f>
        <v>962026</v>
      </c>
      <c r="X1886" s="66" t="s">
        <v>304</v>
      </c>
    </row>
    <row r="1887" spans="1:24" x14ac:dyDescent="0.3">
      <c r="A1887" s="62">
        <v>9</v>
      </c>
      <c r="B1887" s="62">
        <v>6</v>
      </c>
      <c r="C1887" s="62">
        <v>2026</v>
      </c>
      <c r="D1887" s="41" t="str">
        <f t="shared" si="109"/>
        <v>عماد النجار1المرج 2ورديةسعوديالمخاذناتوبيس 28</v>
      </c>
      <c r="E1887" s="4">
        <v>5000</v>
      </c>
      <c r="F1887" s="41" t="str">
        <f>VLOOKUP(E1887,mapping!C:J,2,FALSE)</f>
        <v>عماد النجار1</v>
      </c>
      <c r="G1887" s="41" t="str">
        <f>IFERROR(VLOOKUP(F1887,mapping!$D$3:$J$200,2,FALSE),0)</f>
        <v>المرج 2وردية</v>
      </c>
      <c r="H1887" s="41" t="str">
        <f>IFERROR(VLOOKUP(F1887,mapping!$D$3:$J$200,3,FALSE),0)</f>
        <v>سعودي</v>
      </c>
      <c r="I1887" s="41" t="str">
        <f>IFERROR(VLOOKUP(F1887,mapping!$D$3:$J$200,4,FALSE),0)</f>
        <v>المخاذن</v>
      </c>
      <c r="J1887" s="41" t="str">
        <f>IFERROR(VLOOKUP(F1887,mapping!$D$3:$J$200,5,FALSE),0)</f>
        <v>اتوبيس 28</v>
      </c>
      <c r="K1887" s="63">
        <f>IF(W1887=mapping!$N$1,IFERROR(VLOOKUP(Table4[[#This Row],[Column1]],mapping!A:L,11,FALSE),0),IF(W1887&gt;mapping!$N$1,IFERROR(VLOOKUP(Table4[[#This Row],[Column1]],mapping!A:L,11,FALSE),0),))</f>
        <v>4119</v>
      </c>
      <c r="L1887" s="139">
        <v>1</v>
      </c>
      <c r="M1887" s="60">
        <f>IF(W1887=mapping!$N$1,IFERROR(VLOOKUP(Table4[[#This Row],[Column1]],mapping!A:L,12,FALSE),0),IF(W1887&gt;mapping!$N$1,IFERROR(VLOOKUP(Table4[[#This Row],[Column1]],mapping!A:L,12,FALSE),0),0))</f>
        <v>4800</v>
      </c>
      <c r="N1887" s="58">
        <f>Table4[[#This Row],[ سعر اليومية ]]*3%*Table4[[#This Row],[عدد الدورات ]]</f>
        <v>123.57</v>
      </c>
      <c r="O1887" s="56">
        <f>Table4[[#This Row],[ سعر اليومية ]]*Table4[[#This Row],[عدد الدورات ]]-N1887</f>
        <v>3995.43</v>
      </c>
      <c r="P1887" s="194"/>
      <c r="Q1887" s="194"/>
      <c r="R1887" s="194"/>
      <c r="S1887" s="58">
        <f>(Table4[[#This Row],[سعر يومية السائق]]*Table4[[#This Row],[عدد الدورات ]])-SUM(Table4[[#This Row],[سلف ]:[خصم ]])+Table4[[#This Row],[اضافي ]]</f>
        <v>4800</v>
      </c>
      <c r="U1887" s="58">
        <f>Table4[[#This Row],[ سعر اليومية ]]*Table4[[#This Row],[عدد الدورات ]]-Table4[[#This Row],[سعر يومية السائق]]*L1887</f>
        <v>-681</v>
      </c>
      <c r="V1887" s="58">
        <f>U1887-Table4[[#This Row],[W/H  3%]]</f>
        <v>-804.56999999999994</v>
      </c>
      <c r="W1887" s="66" t="str">
        <f>Table4[[#This Row],[اليوم]]&amp;Table4[[#This Row],[الشهر ]]&amp;Table4[[#This Row],[العام]]</f>
        <v>962026</v>
      </c>
      <c r="X1887" s="66" t="s">
        <v>304</v>
      </c>
    </row>
    <row r="1888" spans="1:24" x14ac:dyDescent="0.3">
      <c r="A1888" s="62">
        <v>9</v>
      </c>
      <c r="B1888" s="62">
        <v>6</v>
      </c>
      <c r="C1888" s="62">
        <v>2026</v>
      </c>
      <c r="D1888" s="41" t="str">
        <f t="shared" si="109"/>
        <v>عماد النجار2المؤسسة 2ورديةسعوديالمخاذناتوبيس 28</v>
      </c>
      <c r="E1888" s="4">
        <v>5001</v>
      </c>
      <c r="F1888" s="41" t="str">
        <f>VLOOKUP(E1888,mapping!C:J,2,FALSE)</f>
        <v>عماد النجار2</v>
      </c>
      <c r="G1888" s="41" t="str">
        <f>IFERROR(VLOOKUP(F1888,mapping!$D$3:$J$200,2,FALSE),0)</f>
        <v>المؤسسة 2وردية</v>
      </c>
      <c r="H1888" s="41" t="str">
        <f>IFERROR(VLOOKUP(F1888,mapping!$D$3:$J$200,3,FALSE),0)</f>
        <v>سعودي</v>
      </c>
      <c r="I1888" s="41" t="str">
        <f>IFERROR(VLOOKUP(F1888,mapping!$D$3:$J$200,4,FALSE),0)</f>
        <v>المخاذن</v>
      </c>
      <c r="J1888" s="41" t="str">
        <f>IFERROR(VLOOKUP(F1888,mapping!$D$3:$J$200,5,FALSE),0)</f>
        <v>اتوبيس 28</v>
      </c>
      <c r="K1888" s="63">
        <f>IF(W1888=mapping!$N$1,IFERROR(VLOOKUP(Table4[[#This Row],[Column1]],mapping!A:L,11,FALSE),0),IF(W1888&gt;mapping!$N$1,IFERROR(VLOOKUP(Table4[[#This Row],[Column1]],mapping!A:L,11,FALSE),0),))</f>
        <v>3884</v>
      </c>
      <c r="L1888" s="139">
        <v>1</v>
      </c>
      <c r="M1888" s="60">
        <f>IF(W1888=mapping!$N$1,IFERROR(VLOOKUP(Table4[[#This Row],[Column1]],mapping!A:L,12,FALSE),0),IF(W1888&gt;mapping!$N$1,IFERROR(VLOOKUP(Table4[[#This Row],[Column1]],mapping!A:L,12,FALSE),0),0))</f>
        <v>4500</v>
      </c>
      <c r="N1888" s="58">
        <f>Table4[[#This Row],[ سعر اليومية ]]*3%*Table4[[#This Row],[عدد الدورات ]]</f>
        <v>116.52</v>
      </c>
      <c r="O1888" s="56">
        <f>Table4[[#This Row],[ سعر اليومية ]]*Table4[[#This Row],[عدد الدورات ]]-N1888</f>
        <v>3767.48</v>
      </c>
      <c r="P1888" s="194"/>
      <c r="Q1888" s="194"/>
      <c r="R1888" s="194"/>
      <c r="S1888" s="58">
        <f>(Table4[[#This Row],[سعر يومية السائق]]*Table4[[#This Row],[عدد الدورات ]])-SUM(Table4[[#This Row],[سلف ]:[خصم ]])+Table4[[#This Row],[اضافي ]]</f>
        <v>4500</v>
      </c>
      <c r="U1888" s="58">
        <f>Table4[[#This Row],[ سعر اليومية ]]*Table4[[#This Row],[عدد الدورات ]]-Table4[[#This Row],[سعر يومية السائق]]*L1888</f>
        <v>-616</v>
      </c>
      <c r="V1888" s="58">
        <f>U1888-Table4[[#This Row],[W/H  3%]]</f>
        <v>-732.52</v>
      </c>
      <c r="W1888" s="66" t="str">
        <f>Table4[[#This Row],[اليوم]]&amp;Table4[[#This Row],[الشهر ]]&amp;Table4[[#This Row],[العام]]</f>
        <v>962026</v>
      </c>
      <c r="X1888" s="66" t="s">
        <v>304</v>
      </c>
    </row>
    <row r="1889" spans="1:24" x14ac:dyDescent="0.3">
      <c r="A1889" s="62">
        <v>9</v>
      </c>
      <c r="B1889" s="62">
        <v>6</v>
      </c>
      <c r="C1889" s="62">
        <v>2026</v>
      </c>
      <c r="D1889" s="41" t="str">
        <f t="shared" si="109"/>
        <v>طه1الدائري 1ورديةسعوديالمخاذناتوبيس 28</v>
      </c>
      <c r="E1889" s="4">
        <v>5030</v>
      </c>
      <c r="F1889" s="41" t="str">
        <f>VLOOKUP(E1889,mapping!C:J,2,FALSE)</f>
        <v>طه1</v>
      </c>
      <c r="G1889" s="41" t="str">
        <f>IFERROR(VLOOKUP(F1889,mapping!$D$3:$J$200,2,FALSE),0)</f>
        <v>الدائري 1وردية</v>
      </c>
      <c r="H1889" s="41" t="str">
        <f>IFERROR(VLOOKUP(F1889,mapping!$D$3:$J$200,3,FALSE),0)</f>
        <v>سعودي</v>
      </c>
      <c r="I1889" s="41" t="str">
        <f>IFERROR(VLOOKUP(F1889,mapping!$D$3:$J$200,4,FALSE),0)</f>
        <v>المخاذن</v>
      </c>
      <c r="J1889" s="41" t="str">
        <f>IFERROR(VLOOKUP(F1889,mapping!$D$3:$J$200,5,FALSE),0)</f>
        <v>اتوبيس 28</v>
      </c>
      <c r="K1889" s="63">
        <f>IF(W1889=mapping!$N$1,IFERROR(VLOOKUP(Table4[[#This Row],[Column1]],mapping!A:L,11,FALSE),0),IF(W1889&gt;mapping!$N$1,IFERROR(VLOOKUP(Table4[[#This Row],[Column1]],mapping!A:L,11,FALSE),0),))</f>
        <v>2448</v>
      </c>
      <c r="L1889" s="139">
        <v>1</v>
      </c>
      <c r="M1889" s="60">
        <f>IF(W1889=mapping!$N$1,IFERROR(VLOOKUP(Table4[[#This Row],[Column1]],mapping!A:L,12,FALSE),0),IF(W1889&gt;mapping!$N$1,IFERROR(VLOOKUP(Table4[[#This Row],[Column1]],mapping!A:L,12,FALSE),0),0))</f>
        <v>2750</v>
      </c>
      <c r="N1889" s="58">
        <f>Table4[[#This Row],[ سعر اليومية ]]*3%*Table4[[#This Row],[عدد الدورات ]]</f>
        <v>73.44</v>
      </c>
      <c r="O1889" s="56">
        <f>Table4[[#This Row],[ سعر اليومية ]]*Table4[[#This Row],[عدد الدورات ]]-N1889</f>
        <v>2374.56</v>
      </c>
      <c r="P1889" s="194"/>
      <c r="Q1889" s="194"/>
      <c r="R1889" s="194"/>
      <c r="S1889" s="58">
        <f>(Table4[[#This Row],[سعر يومية السائق]]*Table4[[#This Row],[عدد الدورات ]])-SUM(Table4[[#This Row],[سلف ]:[خصم ]])+Table4[[#This Row],[اضافي ]]</f>
        <v>2750</v>
      </c>
      <c r="U1889" s="58">
        <f>Table4[[#This Row],[ سعر اليومية ]]*Table4[[#This Row],[عدد الدورات ]]-Table4[[#This Row],[سعر يومية السائق]]*L1889</f>
        <v>-302</v>
      </c>
      <c r="V1889" s="58">
        <f>U1889-Table4[[#This Row],[W/H  3%]]</f>
        <v>-375.44</v>
      </c>
      <c r="W1889" s="66" t="str">
        <f>Table4[[#This Row],[اليوم]]&amp;Table4[[#This Row],[الشهر ]]&amp;Table4[[#This Row],[العام]]</f>
        <v>962026</v>
      </c>
      <c r="X1889" s="66" t="s">
        <v>304</v>
      </c>
    </row>
    <row r="1890" spans="1:24" x14ac:dyDescent="0.3">
      <c r="A1890" s="62">
        <v>9</v>
      </c>
      <c r="B1890" s="62">
        <v>6</v>
      </c>
      <c r="C1890" s="62">
        <v>2026</v>
      </c>
      <c r="D1890" s="41" t="str">
        <f t="shared" si="109"/>
        <v>عبد الرحمن1الهرم سعوديدريماتوبيس 28</v>
      </c>
      <c r="E1890" s="4">
        <v>5003</v>
      </c>
      <c r="F1890" s="41" t="str">
        <f>VLOOKUP(E1890,mapping!C:J,2,FALSE)</f>
        <v>عبد الرحمن1</v>
      </c>
      <c r="G1890" s="41" t="str">
        <f>IFERROR(VLOOKUP(F1890,mapping!$D$3:$J$200,2,FALSE),0)</f>
        <v xml:space="preserve">الهرم </v>
      </c>
      <c r="H1890" s="41" t="str">
        <f>IFERROR(VLOOKUP(F1890,mapping!$D$3:$J$200,3,FALSE),0)</f>
        <v>سعودي</v>
      </c>
      <c r="I1890" s="41" t="str">
        <f>IFERROR(VLOOKUP(F1890,mapping!$D$3:$J$200,4,FALSE),0)</f>
        <v>دريم</v>
      </c>
      <c r="J1890" s="41" t="str">
        <f>IFERROR(VLOOKUP(F1890,mapping!$D$3:$J$200,5,FALSE),0)</f>
        <v>اتوبيس 28</v>
      </c>
      <c r="K1890" s="63">
        <f>IF(W1890=mapping!$N$1,IFERROR(VLOOKUP(Table4[[#This Row],[Column1]],mapping!A:L,11,FALSE),0),IF(W1890&gt;mapping!$N$1,IFERROR(VLOOKUP(Table4[[#This Row],[Column1]],mapping!A:L,11,FALSE),0),))</f>
        <v>994</v>
      </c>
      <c r="L1890" s="139">
        <v>1</v>
      </c>
      <c r="M1890" s="60">
        <f>IF(W1890=mapping!$N$1,IFERROR(VLOOKUP(Table4[[#This Row],[Column1]],mapping!A:L,12,FALSE),0),IF(W1890&gt;mapping!$N$1,IFERROR(VLOOKUP(Table4[[#This Row],[Column1]],mapping!A:L,12,FALSE),0),0))</f>
        <v>850</v>
      </c>
      <c r="N1890" s="58">
        <f>Table4[[#This Row],[ سعر اليومية ]]*3%*Table4[[#This Row],[عدد الدورات ]]</f>
        <v>29.82</v>
      </c>
      <c r="O1890" s="56">
        <f>Table4[[#This Row],[ سعر اليومية ]]*Table4[[#This Row],[عدد الدورات ]]-N1890</f>
        <v>964.18</v>
      </c>
      <c r="P1890" s="194"/>
      <c r="Q1890" s="194"/>
      <c r="R1890" s="194"/>
      <c r="S1890" s="58">
        <f>(Table4[[#This Row],[سعر يومية السائق]]*Table4[[#This Row],[عدد الدورات ]])-SUM(Table4[[#This Row],[سلف ]:[خصم ]])+Table4[[#This Row],[اضافي ]]</f>
        <v>850</v>
      </c>
      <c r="U1890" s="58">
        <f>Table4[[#This Row],[ سعر اليومية ]]*Table4[[#This Row],[عدد الدورات ]]-Table4[[#This Row],[سعر يومية السائق]]*L1890</f>
        <v>144</v>
      </c>
      <c r="V1890" s="58">
        <f>U1890-Table4[[#This Row],[W/H  3%]]</f>
        <v>114.18</v>
      </c>
      <c r="W1890" s="66" t="str">
        <f>Table4[[#This Row],[اليوم]]&amp;Table4[[#This Row],[الشهر ]]&amp;Table4[[#This Row],[العام]]</f>
        <v>962026</v>
      </c>
      <c r="X1890" s="66" t="s">
        <v>304</v>
      </c>
    </row>
    <row r="1891" spans="1:24" x14ac:dyDescent="0.3">
      <c r="A1891" s="62">
        <v>9</v>
      </c>
      <c r="B1891" s="62">
        <v>6</v>
      </c>
      <c r="C1891" s="62">
        <v>2026</v>
      </c>
      <c r="D1891" s="41" t="str">
        <f t="shared" si="109"/>
        <v>عبد الرحمن2المؤسسةسعوديدريماتوبيس 28</v>
      </c>
      <c r="E1891" s="4">
        <v>5004</v>
      </c>
      <c r="F1891" s="41" t="str">
        <f>VLOOKUP(E1891,mapping!C:J,2,FALSE)</f>
        <v>عبد الرحمن2</v>
      </c>
      <c r="G1891" s="41" t="str">
        <f>IFERROR(VLOOKUP(F1891,mapping!$D$3:$J$200,2,FALSE),0)</f>
        <v>المؤسسة</v>
      </c>
      <c r="H1891" s="41" t="str">
        <f>IFERROR(VLOOKUP(F1891,mapping!$D$3:$J$200,3,FALSE),0)</f>
        <v>سعودي</v>
      </c>
      <c r="I1891" s="41" t="str">
        <f>IFERROR(VLOOKUP(F1891,mapping!$D$3:$J$200,4,FALSE),0)</f>
        <v>دريم</v>
      </c>
      <c r="J1891" s="41" t="str">
        <f>IFERROR(VLOOKUP(F1891,mapping!$D$3:$J$200,5,FALSE),0)</f>
        <v>اتوبيس 28</v>
      </c>
      <c r="K1891" s="63">
        <f>IF(W1891=mapping!$N$1,IFERROR(VLOOKUP(Table4[[#This Row],[Column1]],mapping!A:L,11,FALSE),0),IF(W1891&gt;mapping!$N$1,IFERROR(VLOOKUP(Table4[[#This Row],[Column1]],mapping!A:L,11,FALSE),0),))</f>
        <v>994</v>
      </c>
      <c r="L1891" s="139">
        <v>1</v>
      </c>
      <c r="M1891" s="60">
        <f>IF(W1891=mapping!$N$1,IFERROR(VLOOKUP(Table4[[#This Row],[Column1]],mapping!A:L,12,FALSE),0),IF(W1891&gt;mapping!$N$1,IFERROR(VLOOKUP(Table4[[#This Row],[Column1]],mapping!A:L,12,FALSE),0),0))</f>
        <v>850</v>
      </c>
      <c r="N1891" s="58">
        <f>Table4[[#This Row],[ سعر اليومية ]]*3%*Table4[[#This Row],[عدد الدورات ]]</f>
        <v>29.82</v>
      </c>
      <c r="O1891" s="56">
        <f>Table4[[#This Row],[ سعر اليومية ]]*Table4[[#This Row],[عدد الدورات ]]-N1891</f>
        <v>964.18</v>
      </c>
      <c r="P1891" s="194"/>
      <c r="Q1891" s="194"/>
      <c r="R1891" s="194"/>
      <c r="S1891" s="58">
        <f>(Table4[[#This Row],[سعر يومية السائق]]*Table4[[#This Row],[عدد الدورات ]])-SUM(Table4[[#This Row],[سلف ]:[خصم ]])+Table4[[#This Row],[اضافي ]]</f>
        <v>850</v>
      </c>
      <c r="U1891" s="58">
        <f>Table4[[#This Row],[ سعر اليومية ]]*Table4[[#This Row],[عدد الدورات ]]-Table4[[#This Row],[سعر يومية السائق]]*L1891</f>
        <v>144</v>
      </c>
      <c r="V1891" s="58">
        <f>U1891-Table4[[#This Row],[W/H  3%]]</f>
        <v>114.18</v>
      </c>
      <c r="W1891" s="66" t="str">
        <f>Table4[[#This Row],[اليوم]]&amp;Table4[[#This Row],[الشهر ]]&amp;Table4[[#This Row],[العام]]</f>
        <v>962026</v>
      </c>
      <c r="X1891" s="66" t="s">
        <v>304</v>
      </c>
    </row>
    <row r="1892" spans="1:24" x14ac:dyDescent="0.3">
      <c r="A1892" s="62">
        <v>9</v>
      </c>
      <c r="B1892" s="62">
        <v>6</v>
      </c>
      <c r="C1892" s="62">
        <v>2026</v>
      </c>
      <c r="D1892" s="41" t="str">
        <f t="shared" si="109"/>
        <v>فرج 1حلوانسعوديهايد باركاتوبيس 28</v>
      </c>
      <c r="E1892" s="4">
        <v>5005</v>
      </c>
      <c r="F1892" s="41" t="str">
        <f>VLOOKUP(E1892,mapping!C:J,2,FALSE)</f>
        <v>فرج 1</v>
      </c>
      <c r="G1892" s="41" t="str">
        <f>IFERROR(VLOOKUP(F1892,mapping!$D$3:$J$200,2,FALSE),0)</f>
        <v>حلوان</v>
      </c>
      <c r="H1892" s="41" t="str">
        <f>IFERROR(VLOOKUP(F1892,mapping!$D$3:$J$200,3,FALSE),0)</f>
        <v>سعودي</v>
      </c>
      <c r="I1892" s="41" t="str">
        <f>IFERROR(VLOOKUP(F1892,mapping!$D$3:$J$200,4,FALSE),0)</f>
        <v>هايد بارك</v>
      </c>
      <c r="J1892" s="41" t="str">
        <f>IFERROR(VLOOKUP(F1892,mapping!$D$3:$J$200,5,FALSE),0)</f>
        <v>اتوبيس 28</v>
      </c>
      <c r="K1892" s="63">
        <f>IF(W1892=mapping!$N$1,IFERROR(VLOOKUP(Table4[[#This Row],[Column1]],mapping!A:L,11,FALSE),0),IF(W1892&gt;mapping!$N$1,IFERROR(VLOOKUP(Table4[[#This Row],[Column1]],mapping!A:L,11,FALSE),0),))</f>
        <v>4634</v>
      </c>
      <c r="L1892" s="139">
        <v>1</v>
      </c>
      <c r="M1892" s="60">
        <f>IF(W1892=mapping!$N$1,IFERROR(VLOOKUP(Table4[[#This Row],[Column1]],mapping!A:L,12,FALSE),0),IF(W1892&gt;mapping!$N$1,IFERROR(VLOOKUP(Table4[[#This Row],[Column1]],mapping!A:L,12,FALSE),0),0))</f>
        <v>3750</v>
      </c>
      <c r="N1892" s="58">
        <f>Table4[[#This Row],[ سعر اليومية ]]*3%*Table4[[#This Row],[عدد الدورات ]]</f>
        <v>139.01999999999998</v>
      </c>
      <c r="O1892" s="56">
        <f>Table4[[#This Row],[ سعر اليومية ]]*Table4[[#This Row],[عدد الدورات ]]-N1892</f>
        <v>4494.9799999999996</v>
      </c>
      <c r="P1892" s="194"/>
      <c r="Q1892" s="194"/>
      <c r="R1892" s="194"/>
      <c r="S1892" s="58">
        <f>(Table4[[#This Row],[سعر يومية السائق]]*Table4[[#This Row],[عدد الدورات ]])-SUM(Table4[[#This Row],[سلف ]:[خصم ]])+Table4[[#This Row],[اضافي ]]</f>
        <v>3750</v>
      </c>
      <c r="U1892" s="58">
        <f>Table4[[#This Row],[ سعر اليومية ]]*Table4[[#This Row],[عدد الدورات ]]-Table4[[#This Row],[سعر يومية السائق]]*L1892</f>
        <v>884</v>
      </c>
      <c r="V1892" s="58">
        <f>U1892-Table4[[#This Row],[W/H  3%]]</f>
        <v>744.98</v>
      </c>
      <c r="W1892" s="66" t="str">
        <f>Table4[[#This Row],[اليوم]]&amp;Table4[[#This Row],[الشهر ]]&amp;Table4[[#This Row],[العام]]</f>
        <v>962026</v>
      </c>
      <c r="X1892" s="66" t="s">
        <v>304</v>
      </c>
    </row>
    <row r="1893" spans="1:24" x14ac:dyDescent="0.3">
      <c r="A1893" s="62">
        <v>9</v>
      </c>
      <c r="B1893" s="62">
        <v>6</v>
      </c>
      <c r="C1893" s="62">
        <v>2026</v>
      </c>
      <c r="D1893" s="41" t="str">
        <f t="shared" si="109"/>
        <v>فرج 6حلوان مبيتسعوديهايد باركاتوبيس 28</v>
      </c>
      <c r="E1893" s="4">
        <v>5029</v>
      </c>
      <c r="F1893" s="41" t="str">
        <f>VLOOKUP(E1893,mapping!C:J,2,FALSE)</f>
        <v>فرج 6</v>
      </c>
      <c r="G1893" s="41" t="str">
        <f>IFERROR(VLOOKUP(F1893,mapping!$D$3:$J$200,2,FALSE),0)</f>
        <v>حلوان مبيت</v>
      </c>
      <c r="H1893" s="41" t="str">
        <f>IFERROR(VLOOKUP(F1893,mapping!$D$3:$J$200,3,FALSE),0)</f>
        <v>سعودي</v>
      </c>
      <c r="I1893" s="41" t="str">
        <f>IFERROR(VLOOKUP(F1893,mapping!$D$3:$J$200,4,FALSE),0)</f>
        <v>هايد بارك</v>
      </c>
      <c r="J1893" s="41" t="str">
        <f>IFERROR(VLOOKUP(F1893,mapping!$D$3:$J$200,5,FALSE),0)</f>
        <v>اتوبيس 28</v>
      </c>
      <c r="K1893" s="63">
        <f>IF(W1893=mapping!$N$1,IFERROR(VLOOKUP(Table4[[#This Row],[Column1]],mapping!A:L,11,FALSE),0),IF(W1893&gt;mapping!$N$1,IFERROR(VLOOKUP(Table4[[#This Row],[Column1]],mapping!A:L,11,FALSE),0),))</f>
        <v>1482</v>
      </c>
      <c r="L1893" s="139">
        <v>1</v>
      </c>
      <c r="M1893" s="60">
        <f>IF(W1893=mapping!$N$1,IFERROR(VLOOKUP(Table4[[#This Row],[Column1]],mapping!A:L,12,FALSE),0),IF(W1893&gt;mapping!$N$1,IFERROR(VLOOKUP(Table4[[#This Row],[Column1]],mapping!A:L,12,FALSE),0),0))</f>
        <v>750</v>
      </c>
      <c r="N1893" s="58">
        <f>Table4[[#This Row],[ سعر اليومية ]]*3%*Table4[[#This Row],[عدد الدورات ]]</f>
        <v>44.46</v>
      </c>
      <c r="O1893" s="56">
        <f>Table4[[#This Row],[ سعر اليومية ]]*Table4[[#This Row],[عدد الدورات ]]-N1893</f>
        <v>1437.54</v>
      </c>
      <c r="P1893" s="194"/>
      <c r="Q1893" s="194"/>
      <c r="R1893" s="194"/>
      <c r="S1893" s="58">
        <f>(Table4[[#This Row],[سعر يومية السائق]]*Table4[[#This Row],[عدد الدورات ]])-SUM(Table4[[#This Row],[سلف ]:[خصم ]])+Table4[[#This Row],[اضافي ]]</f>
        <v>750</v>
      </c>
      <c r="U1893" s="58">
        <f>Table4[[#This Row],[ سعر اليومية ]]*Table4[[#This Row],[عدد الدورات ]]-Table4[[#This Row],[سعر يومية السائق]]*L1893</f>
        <v>732</v>
      </c>
      <c r="V1893" s="58">
        <f>U1893-Table4[[#This Row],[W/H  3%]]</f>
        <v>687.54</v>
      </c>
      <c r="W1893" s="66" t="str">
        <f>Table4[[#This Row],[اليوم]]&amp;Table4[[#This Row],[الشهر ]]&amp;Table4[[#This Row],[العام]]</f>
        <v>962026</v>
      </c>
      <c r="X1893" s="66" t="s">
        <v>304</v>
      </c>
    </row>
    <row r="1894" spans="1:24" x14ac:dyDescent="0.3">
      <c r="A1894" s="62">
        <v>9</v>
      </c>
      <c r="B1894" s="62">
        <v>6</v>
      </c>
      <c r="C1894" s="62">
        <v>2026</v>
      </c>
      <c r="D1894" s="41" t="str">
        <f t="shared" si="109"/>
        <v>ممدوح كيلاني 3القومية سعوديهايد باركميكروباص صيني</v>
      </c>
      <c r="E1894" s="4">
        <v>5006</v>
      </c>
      <c r="F1894" s="41" t="str">
        <f>VLOOKUP(E1894,mapping!C:J,2,FALSE)</f>
        <v>ممدوح كيلاني 3</v>
      </c>
      <c r="G1894" s="41" t="str">
        <f>IFERROR(VLOOKUP(F1894,mapping!$D$3:$J$200,2,FALSE),0)</f>
        <v xml:space="preserve">القومية </v>
      </c>
      <c r="H1894" s="41" t="str">
        <f>IFERROR(VLOOKUP(F1894,mapping!$D$3:$J$200,3,FALSE),0)</f>
        <v>سعودي</v>
      </c>
      <c r="I1894" s="41" t="str">
        <f>IFERROR(VLOOKUP(F1894,mapping!$D$3:$J$200,4,FALSE),0)</f>
        <v>هايد بارك</v>
      </c>
      <c r="J1894" s="41" t="str">
        <f>IFERROR(VLOOKUP(F1894,mapping!$D$3:$J$200,5,FALSE),0)</f>
        <v>ميكروباص صيني</v>
      </c>
      <c r="K1894" s="63">
        <f>IF(W1894=mapping!$N$1,IFERROR(VLOOKUP(Table4[[#This Row],[Column1]],mapping!A:L,11,FALSE),0),IF(W1894&gt;mapping!$N$1,IFERROR(VLOOKUP(Table4[[#This Row],[Column1]],mapping!A:L,11,FALSE),0),))</f>
        <v>2965</v>
      </c>
      <c r="L1894" s="139">
        <v>1</v>
      </c>
      <c r="M1894" s="60">
        <f>IF(W1894=mapping!$N$1,IFERROR(VLOOKUP(Table4[[#This Row],[Column1]],mapping!A:L,12,FALSE),0),IF(W1894&gt;mapping!$N$1,IFERROR(VLOOKUP(Table4[[#This Row],[Column1]],mapping!A:L,12,FALSE),0),0))</f>
        <v>2500</v>
      </c>
      <c r="N1894" s="58">
        <f>Table4[[#This Row],[ سعر اليومية ]]*3%*Table4[[#This Row],[عدد الدورات ]]</f>
        <v>88.95</v>
      </c>
      <c r="O1894" s="56">
        <f>Table4[[#This Row],[ سعر اليومية ]]*Table4[[#This Row],[عدد الدورات ]]-N1894</f>
        <v>2876.05</v>
      </c>
      <c r="P1894" s="194"/>
      <c r="Q1894" s="194"/>
      <c r="R1894" s="194"/>
      <c r="S1894" s="58">
        <f>(Table4[[#This Row],[سعر يومية السائق]]*Table4[[#This Row],[عدد الدورات ]])-SUM(Table4[[#This Row],[سلف ]:[خصم ]])+Table4[[#This Row],[اضافي ]]</f>
        <v>2500</v>
      </c>
      <c r="U1894" s="58">
        <f>Table4[[#This Row],[ سعر اليومية ]]*Table4[[#This Row],[عدد الدورات ]]-Table4[[#This Row],[سعر يومية السائق]]*L1894</f>
        <v>465</v>
      </c>
      <c r="V1894" s="58">
        <f>U1894-Table4[[#This Row],[W/H  3%]]</f>
        <v>376.05</v>
      </c>
      <c r="W1894" s="66" t="str">
        <f>Table4[[#This Row],[اليوم]]&amp;Table4[[#This Row],[الشهر ]]&amp;Table4[[#This Row],[العام]]</f>
        <v>962026</v>
      </c>
      <c r="X1894" s="66" t="s">
        <v>304</v>
      </c>
    </row>
    <row r="1895" spans="1:24" x14ac:dyDescent="0.3">
      <c r="A1895" s="62">
        <v>9</v>
      </c>
      <c r="B1895" s="62">
        <v>6</v>
      </c>
      <c r="C1895" s="62">
        <v>2026</v>
      </c>
      <c r="D1895" s="41" t="str">
        <f t="shared" si="109"/>
        <v>محمد جمال طوسونالمنيبسعوديهايد باركاتوبيس 28</v>
      </c>
      <c r="E1895" s="4">
        <v>5025</v>
      </c>
      <c r="F1895" s="41" t="str">
        <f>VLOOKUP(E1895,mapping!C:J,2,FALSE)</f>
        <v>محمد جمال طوسون</v>
      </c>
      <c r="G1895" s="41" t="str">
        <f>IFERROR(VLOOKUP(F1895,mapping!$D$3:$J$200,2,FALSE),0)</f>
        <v>المنيب</v>
      </c>
      <c r="H1895" s="41" t="str">
        <f>IFERROR(VLOOKUP(F1895,mapping!$D$3:$J$200,3,FALSE),0)</f>
        <v>سعودي</v>
      </c>
      <c r="I1895" s="41" t="str">
        <f>IFERROR(VLOOKUP(F1895,mapping!$D$3:$J$200,4,FALSE),0)</f>
        <v>هايد بارك</v>
      </c>
      <c r="J1895" s="41" t="str">
        <f>IFERROR(VLOOKUP(F1895,mapping!$D$3:$J$200,5,FALSE),0)</f>
        <v>اتوبيس 28</v>
      </c>
      <c r="K1895" s="63">
        <f>IF(W1895=mapping!$N$1,IFERROR(VLOOKUP(Table4[[#This Row],[Column1]],mapping!A:L,11,FALSE),0),IF(W1895&gt;mapping!$N$1,IFERROR(VLOOKUP(Table4[[#This Row],[Column1]],mapping!A:L,11,FALSE),0),))</f>
        <v>4634</v>
      </c>
      <c r="L1895" s="139">
        <v>1</v>
      </c>
      <c r="M1895" s="60">
        <f>IF(W1895=mapping!$N$1,IFERROR(VLOOKUP(Table4[[#This Row],[Column1]],mapping!A:L,12,FALSE),0),IF(W1895&gt;mapping!$N$1,IFERROR(VLOOKUP(Table4[[#This Row],[Column1]],mapping!A:L,12,FALSE),0),0))</f>
        <v>3800</v>
      </c>
      <c r="N1895" s="58">
        <f>Table4[[#This Row],[ سعر اليومية ]]*3%*Table4[[#This Row],[عدد الدورات ]]</f>
        <v>139.01999999999998</v>
      </c>
      <c r="O1895" s="56">
        <f>Table4[[#This Row],[ سعر اليومية ]]*Table4[[#This Row],[عدد الدورات ]]-N1895</f>
        <v>4494.9799999999996</v>
      </c>
      <c r="P1895" s="194"/>
      <c r="Q1895" s="194"/>
      <c r="R1895" s="194"/>
      <c r="S1895" s="58">
        <f>(Table4[[#This Row],[سعر يومية السائق]]*Table4[[#This Row],[عدد الدورات ]])-SUM(Table4[[#This Row],[سلف ]:[خصم ]])+Table4[[#This Row],[اضافي ]]</f>
        <v>3800</v>
      </c>
      <c r="U1895" s="58">
        <f>Table4[[#This Row],[ سعر اليومية ]]*Table4[[#This Row],[عدد الدورات ]]-Table4[[#This Row],[سعر يومية السائق]]*L1895</f>
        <v>834</v>
      </c>
      <c r="V1895" s="58">
        <f>U1895-Table4[[#This Row],[W/H  3%]]</f>
        <v>694.98</v>
      </c>
      <c r="W1895" s="66" t="str">
        <f>Table4[[#This Row],[اليوم]]&amp;Table4[[#This Row],[الشهر ]]&amp;Table4[[#This Row],[العام]]</f>
        <v>962026</v>
      </c>
      <c r="X1895" s="66" t="s">
        <v>304</v>
      </c>
    </row>
    <row r="1896" spans="1:24" x14ac:dyDescent="0.3">
      <c r="A1896" s="62">
        <v>9</v>
      </c>
      <c r="B1896" s="62">
        <v>6</v>
      </c>
      <c r="C1896" s="62">
        <v>2026</v>
      </c>
      <c r="D1896" s="41" t="str">
        <f t="shared" si="109"/>
        <v>مصطفي رشدي1المنيب 2 ورديةسعوديميفيداميكروباص صيني</v>
      </c>
      <c r="E1896" s="4">
        <v>5007</v>
      </c>
      <c r="F1896" s="41" t="str">
        <f>VLOOKUP(E1896,mapping!C:J,2,FALSE)</f>
        <v>مصطفي رشدي1</v>
      </c>
      <c r="G1896" s="41" t="str">
        <f>IFERROR(VLOOKUP(F1896,mapping!$D$3:$J$200,2,FALSE),0)</f>
        <v>المنيب 2 وردية</v>
      </c>
      <c r="H1896" s="41" t="str">
        <f>IFERROR(VLOOKUP(F1896,mapping!$D$3:$J$200,3,FALSE),0)</f>
        <v>سعودي</v>
      </c>
      <c r="I1896" s="41" t="str">
        <f>IFERROR(VLOOKUP(F1896,mapping!$D$3:$J$200,4,FALSE),0)</f>
        <v>ميفيدا</v>
      </c>
      <c r="J1896" s="41" t="str">
        <f>IFERROR(VLOOKUP(F1896,mapping!$D$3:$J$200,5,FALSE),0)</f>
        <v>ميكروباص صيني</v>
      </c>
      <c r="K1896" s="63">
        <f>IF(W1896=mapping!$N$1,IFERROR(VLOOKUP(Table4[[#This Row],[Column1]],mapping!A:L,11,FALSE),0),IF(W1896&gt;mapping!$N$1,IFERROR(VLOOKUP(Table4[[#This Row],[Column1]],mapping!A:L,11,FALSE),0),))</f>
        <v>2965</v>
      </c>
      <c r="L1896" s="139">
        <v>1</v>
      </c>
      <c r="M1896" s="60">
        <f>IF(W1896=mapping!$N$1,IFERROR(VLOOKUP(Table4[[#This Row],[Column1]],mapping!A:L,12,FALSE),0),IF(W1896&gt;mapping!$N$1,IFERROR(VLOOKUP(Table4[[#This Row],[Column1]],mapping!A:L,12,FALSE),0),0))</f>
        <v>2150</v>
      </c>
      <c r="N1896" s="58">
        <f>Table4[[#This Row],[ سعر اليومية ]]*3%*Table4[[#This Row],[عدد الدورات ]]</f>
        <v>88.95</v>
      </c>
      <c r="O1896" s="56">
        <f>Table4[[#This Row],[ سعر اليومية ]]*Table4[[#This Row],[عدد الدورات ]]-N1896</f>
        <v>2876.05</v>
      </c>
      <c r="P1896" s="194"/>
      <c r="Q1896" s="194"/>
      <c r="R1896" s="194"/>
      <c r="S1896" s="58">
        <f>(Table4[[#This Row],[سعر يومية السائق]]*Table4[[#This Row],[عدد الدورات ]])-SUM(Table4[[#This Row],[سلف ]:[خصم ]])+Table4[[#This Row],[اضافي ]]</f>
        <v>2150</v>
      </c>
      <c r="U1896" s="58">
        <f>Table4[[#This Row],[ سعر اليومية ]]*Table4[[#This Row],[عدد الدورات ]]-Table4[[#This Row],[سعر يومية السائق]]*L1896</f>
        <v>815</v>
      </c>
      <c r="V1896" s="58">
        <f>U1896-Table4[[#This Row],[W/H  3%]]</f>
        <v>726.05</v>
      </c>
      <c r="W1896" s="66" t="str">
        <f>Table4[[#This Row],[اليوم]]&amp;Table4[[#This Row],[الشهر ]]&amp;Table4[[#This Row],[العام]]</f>
        <v>962026</v>
      </c>
      <c r="X1896" s="66" t="s">
        <v>304</v>
      </c>
    </row>
    <row r="1897" spans="1:24" x14ac:dyDescent="0.3">
      <c r="A1897" s="62">
        <v>9</v>
      </c>
      <c r="B1897" s="62">
        <v>6</v>
      </c>
      <c r="C1897" s="62">
        <v>2026</v>
      </c>
      <c r="D1897" s="41" t="str">
        <f t="shared" si="109"/>
        <v>فرج 2حلوان 2 ورديةسعوديميفيداميكروباص صيني</v>
      </c>
      <c r="E1897" s="4">
        <v>5009</v>
      </c>
      <c r="F1897" s="41" t="str">
        <f>VLOOKUP(E1897,mapping!C:J,2,FALSE)</f>
        <v>فرج 2</v>
      </c>
      <c r="G1897" s="41" t="str">
        <f>IFERROR(VLOOKUP(F1897,mapping!$D$3:$J$200,2,FALSE),0)</f>
        <v>حلوان 2 وردية</v>
      </c>
      <c r="H1897" s="41" t="str">
        <f>IFERROR(VLOOKUP(F1897,mapping!$D$3:$J$200,3,FALSE),0)</f>
        <v>سعودي</v>
      </c>
      <c r="I1897" s="41" t="str">
        <f>IFERROR(VLOOKUP(F1897,mapping!$D$3:$J$200,4,FALSE),0)</f>
        <v>ميفيدا</v>
      </c>
      <c r="J1897" s="41" t="str">
        <f>IFERROR(VLOOKUP(F1897,mapping!$D$3:$J$200,5,FALSE),0)</f>
        <v>ميكروباص صيني</v>
      </c>
      <c r="K1897" s="63">
        <f>IF(W1897=mapping!$N$1,IFERROR(VLOOKUP(Table4[[#This Row],[Column1]],mapping!A:L,11,FALSE),0),IF(W1897&gt;mapping!$N$1,IFERROR(VLOOKUP(Table4[[#This Row],[Column1]],mapping!A:L,11,FALSE),0),))</f>
        <v>2965</v>
      </c>
      <c r="L1897" s="139">
        <v>1</v>
      </c>
      <c r="M1897" s="60">
        <f>IF(W1897=mapping!$N$1,IFERROR(VLOOKUP(Table4[[#This Row],[Column1]],mapping!A:L,12,FALSE),0),IF(W1897&gt;mapping!$N$1,IFERROR(VLOOKUP(Table4[[#This Row],[Column1]],mapping!A:L,12,FALSE),0),0))</f>
        <v>2250</v>
      </c>
      <c r="N1897" s="58">
        <f>Table4[[#This Row],[ سعر اليومية ]]*3%*Table4[[#This Row],[عدد الدورات ]]</f>
        <v>88.95</v>
      </c>
      <c r="O1897" s="56">
        <f>Table4[[#This Row],[ سعر اليومية ]]*Table4[[#This Row],[عدد الدورات ]]-N1897</f>
        <v>2876.05</v>
      </c>
      <c r="P1897" s="194"/>
      <c r="Q1897" s="194"/>
      <c r="R1897" s="194"/>
      <c r="S1897" s="58">
        <f>(Table4[[#This Row],[سعر يومية السائق]]*Table4[[#This Row],[عدد الدورات ]])-SUM(Table4[[#This Row],[سلف ]:[خصم ]])+Table4[[#This Row],[اضافي ]]</f>
        <v>2250</v>
      </c>
      <c r="U1897" s="58">
        <f>Table4[[#This Row],[ سعر اليومية ]]*Table4[[#This Row],[عدد الدورات ]]-Table4[[#This Row],[سعر يومية السائق]]*L1897</f>
        <v>715</v>
      </c>
      <c r="V1897" s="58">
        <f>U1897-Table4[[#This Row],[W/H  3%]]</f>
        <v>626.04999999999995</v>
      </c>
      <c r="W1897" s="66" t="str">
        <f>Table4[[#This Row],[اليوم]]&amp;Table4[[#This Row],[الشهر ]]&amp;Table4[[#This Row],[العام]]</f>
        <v>962026</v>
      </c>
      <c r="X1897" s="66" t="s">
        <v>304</v>
      </c>
    </row>
    <row r="1898" spans="1:24" x14ac:dyDescent="0.3">
      <c r="A1898" s="62">
        <v>9</v>
      </c>
      <c r="B1898" s="62">
        <v>6</v>
      </c>
      <c r="C1898" s="62">
        <v>2026</v>
      </c>
      <c r="D1898" s="41" t="str">
        <f t="shared" si="109"/>
        <v>فرج 3حلوان 2 ورديةسعوديالقطاميةاتوبيس 28</v>
      </c>
      <c r="E1898" s="4">
        <v>5010</v>
      </c>
      <c r="F1898" s="41" t="str">
        <f>VLOOKUP(E1898,mapping!C:J,2,FALSE)</f>
        <v>فرج 3</v>
      </c>
      <c r="G1898" s="41" t="str">
        <f>IFERROR(VLOOKUP(F1898,mapping!$D$3:$J$200,2,FALSE),0)</f>
        <v>حلوان 2 وردية</v>
      </c>
      <c r="H1898" s="41" t="str">
        <f>IFERROR(VLOOKUP(F1898,mapping!$D$3:$J$200,3,FALSE),0)</f>
        <v>سعودي</v>
      </c>
      <c r="I1898" s="41" t="str">
        <f>IFERROR(VLOOKUP(F1898,mapping!$D$3:$J$200,4,FALSE),0)</f>
        <v>القطامية</v>
      </c>
      <c r="J1898" s="41" t="str">
        <f>IFERROR(VLOOKUP(F1898,mapping!$D$3:$J$200,5,FALSE),0)</f>
        <v>اتوبيس 28</v>
      </c>
      <c r="K1898" s="63">
        <f>IF(W1898=mapping!$N$1,IFERROR(VLOOKUP(Table4[[#This Row],[Column1]],mapping!A:L,11,FALSE),0),IF(W1898&gt;mapping!$N$1,IFERROR(VLOOKUP(Table4[[#This Row],[Column1]],mapping!A:L,11,FALSE),0),))</f>
        <v>3415</v>
      </c>
      <c r="L1898" s="139">
        <v>1</v>
      </c>
      <c r="M1898" s="60">
        <f>IF(W1898=mapping!$N$1,IFERROR(VLOOKUP(Table4[[#This Row],[Column1]],mapping!A:L,12,FALSE),0),IF(W1898&gt;mapping!$N$1,IFERROR(VLOOKUP(Table4[[#This Row],[Column1]],mapping!A:L,12,FALSE),0),0))</f>
        <v>3400</v>
      </c>
      <c r="N1898" s="58">
        <f>Table4[[#This Row],[ سعر اليومية ]]*3%*Table4[[#This Row],[عدد الدورات ]]</f>
        <v>102.45</v>
      </c>
      <c r="O1898" s="56">
        <f>Table4[[#This Row],[ سعر اليومية ]]*Table4[[#This Row],[عدد الدورات ]]-N1898</f>
        <v>3312.55</v>
      </c>
      <c r="P1898" s="194"/>
      <c r="Q1898" s="194"/>
      <c r="R1898" s="194"/>
      <c r="S1898" s="58">
        <f>(Table4[[#This Row],[سعر يومية السائق]]*Table4[[#This Row],[عدد الدورات ]])-SUM(Table4[[#This Row],[سلف ]:[خصم ]])+Table4[[#This Row],[اضافي ]]</f>
        <v>3400</v>
      </c>
      <c r="U1898" s="58">
        <f>Table4[[#This Row],[ سعر اليومية ]]*Table4[[#This Row],[عدد الدورات ]]-Table4[[#This Row],[سعر يومية السائق]]*L1898</f>
        <v>15</v>
      </c>
      <c r="V1898" s="58">
        <f>U1898-Table4[[#This Row],[W/H  3%]]</f>
        <v>-87.45</v>
      </c>
      <c r="W1898" s="66" t="str">
        <f>Table4[[#This Row],[اليوم]]&amp;Table4[[#This Row],[الشهر ]]&amp;Table4[[#This Row],[العام]]</f>
        <v>962026</v>
      </c>
      <c r="X1898" s="66" t="s">
        <v>304</v>
      </c>
    </row>
    <row r="1899" spans="1:24" x14ac:dyDescent="0.3">
      <c r="A1899" s="62">
        <v>9</v>
      </c>
      <c r="B1899" s="62">
        <v>6</v>
      </c>
      <c r="C1899" s="62">
        <v>2026</v>
      </c>
      <c r="D1899" s="41" t="str">
        <f t="shared" si="109"/>
        <v>فرج 4مايو ورديةسعوديالقطاميةميكروباص</v>
      </c>
      <c r="E1899" s="4">
        <v>5011</v>
      </c>
      <c r="F1899" s="41" t="str">
        <f>VLOOKUP(E1899,mapping!C:J,2,FALSE)</f>
        <v>فرج 4</v>
      </c>
      <c r="G1899" s="41" t="str">
        <f>IFERROR(VLOOKUP(F1899,mapping!$D$3:$J$200,2,FALSE),0)</f>
        <v>مايو وردية</v>
      </c>
      <c r="H1899" s="41" t="str">
        <f>IFERROR(VLOOKUP(F1899,mapping!$D$3:$J$200,3,FALSE),0)</f>
        <v>سعودي</v>
      </c>
      <c r="I1899" s="41" t="str">
        <f>IFERROR(VLOOKUP(F1899,mapping!$D$3:$J$200,4,FALSE),0)</f>
        <v>القطامية</v>
      </c>
      <c r="J1899" s="41" t="str">
        <f>IFERROR(VLOOKUP(F1899,mapping!$D$3:$J$200,5,FALSE),0)</f>
        <v>ميكروباص</v>
      </c>
      <c r="K1899" s="63">
        <f>IF(W1899=mapping!$N$1,IFERROR(VLOOKUP(Table4[[#This Row],[Column1]],mapping!A:L,11,FALSE),0),IF(W1899&gt;mapping!$N$1,IFERROR(VLOOKUP(Table4[[#This Row],[Column1]],mapping!A:L,11,FALSE),0),))</f>
        <v>1222</v>
      </c>
      <c r="L1899" s="139">
        <v>1</v>
      </c>
      <c r="M1899" s="60">
        <f>IF(W1899=mapping!$N$1,IFERROR(VLOOKUP(Table4[[#This Row],[Column1]],mapping!A:L,12,FALSE),0),IF(W1899&gt;mapping!$N$1,IFERROR(VLOOKUP(Table4[[#This Row],[Column1]],mapping!A:L,12,FALSE),0),0))</f>
        <v>1180</v>
      </c>
      <c r="N1899" s="58">
        <f>Table4[[#This Row],[ سعر اليومية ]]*3%*Table4[[#This Row],[عدد الدورات ]]</f>
        <v>36.659999999999997</v>
      </c>
      <c r="O1899" s="56">
        <f>Table4[[#This Row],[ سعر اليومية ]]*Table4[[#This Row],[عدد الدورات ]]-N1899</f>
        <v>1185.3399999999999</v>
      </c>
      <c r="P1899" s="194"/>
      <c r="Q1899" s="194"/>
      <c r="R1899" s="194"/>
      <c r="S1899" s="58">
        <f>(Table4[[#This Row],[سعر يومية السائق]]*Table4[[#This Row],[عدد الدورات ]])-SUM(Table4[[#This Row],[سلف ]:[خصم ]])+Table4[[#This Row],[اضافي ]]</f>
        <v>1180</v>
      </c>
      <c r="U1899" s="58">
        <f>Table4[[#This Row],[ سعر اليومية ]]*Table4[[#This Row],[عدد الدورات ]]-Table4[[#This Row],[سعر يومية السائق]]*L1899</f>
        <v>42</v>
      </c>
      <c r="V1899" s="58">
        <f>U1899-Table4[[#This Row],[W/H  3%]]</f>
        <v>5.3400000000000034</v>
      </c>
      <c r="W1899" s="66" t="str">
        <f>Table4[[#This Row],[اليوم]]&amp;Table4[[#This Row],[الشهر ]]&amp;Table4[[#This Row],[العام]]</f>
        <v>962026</v>
      </c>
      <c r="X1899" s="66" t="s">
        <v>304</v>
      </c>
    </row>
    <row r="1900" spans="1:24" x14ac:dyDescent="0.3">
      <c r="A1900" s="62">
        <v>9</v>
      </c>
      <c r="B1900" s="62">
        <v>6</v>
      </c>
      <c r="C1900" s="62">
        <v>2026</v>
      </c>
      <c r="D1900" s="41" t="str">
        <f t="shared" si="109"/>
        <v>مصطفي رشدي3المنيب5شفتسعوديالقطاميةاتوبيس 28</v>
      </c>
      <c r="E1900" s="4">
        <v>5012</v>
      </c>
      <c r="F1900" s="41" t="str">
        <f>VLOOKUP(E1900,mapping!C:J,2,FALSE)</f>
        <v>مصطفي رشدي3</v>
      </c>
      <c r="G1900" s="41" t="str">
        <f>IFERROR(VLOOKUP(F1900,mapping!$D$3:$J$200,2,FALSE),0)</f>
        <v>المنيب5شفت</v>
      </c>
      <c r="H1900" s="41" t="str">
        <f>IFERROR(VLOOKUP(F1900,mapping!$D$3:$J$200,3,FALSE),0)</f>
        <v>سعودي</v>
      </c>
      <c r="I1900" s="41" t="str">
        <f>IFERROR(VLOOKUP(F1900,mapping!$D$3:$J$200,4,FALSE),0)</f>
        <v>القطامية</v>
      </c>
      <c r="J1900" s="41" t="str">
        <f>IFERROR(VLOOKUP(F1900,mapping!$D$3:$J$200,5,FALSE),0)</f>
        <v>اتوبيس 28</v>
      </c>
      <c r="K1900" s="63">
        <f>IF(W1900=mapping!$N$1,IFERROR(VLOOKUP(Table4[[#This Row],[Column1]],mapping!A:L,11,FALSE),0),IF(W1900&gt;mapping!$N$1,IFERROR(VLOOKUP(Table4[[#This Row],[Column1]],mapping!A:L,11,FALSE),0),))</f>
        <v>2649</v>
      </c>
      <c r="L1900" s="139">
        <v>1</v>
      </c>
      <c r="M1900" s="60">
        <f>IF(W1900=mapping!$N$1,IFERROR(VLOOKUP(Table4[[#This Row],[Column1]],mapping!A:L,12,FALSE),0),IF(W1900&gt;mapping!$N$1,IFERROR(VLOOKUP(Table4[[#This Row],[Column1]],mapping!A:L,12,FALSE),0),0))</f>
        <v>2060</v>
      </c>
      <c r="N1900" s="58">
        <f>Table4[[#This Row],[ سعر اليومية ]]*3%*Table4[[#This Row],[عدد الدورات ]]</f>
        <v>79.47</v>
      </c>
      <c r="O1900" s="56">
        <f>Table4[[#This Row],[ سعر اليومية ]]*Table4[[#This Row],[عدد الدورات ]]-N1900</f>
        <v>2569.5300000000002</v>
      </c>
      <c r="P1900" s="194"/>
      <c r="Q1900" s="194"/>
      <c r="R1900" s="194"/>
      <c r="S1900" s="58">
        <f>(Table4[[#This Row],[سعر يومية السائق]]*Table4[[#This Row],[عدد الدورات ]])-SUM(Table4[[#This Row],[سلف ]:[خصم ]])+Table4[[#This Row],[اضافي ]]</f>
        <v>2060</v>
      </c>
      <c r="U1900" s="58">
        <f>Table4[[#This Row],[ سعر اليومية ]]*Table4[[#This Row],[عدد الدورات ]]-Table4[[#This Row],[سعر يومية السائق]]*L1900</f>
        <v>589</v>
      </c>
      <c r="V1900" s="58">
        <f>U1900-Table4[[#This Row],[W/H  3%]]</f>
        <v>509.53</v>
      </c>
      <c r="W1900" s="66" t="str">
        <f>Table4[[#This Row],[اليوم]]&amp;Table4[[#This Row],[الشهر ]]&amp;Table4[[#This Row],[العام]]</f>
        <v>962026</v>
      </c>
      <c r="X1900" s="66" t="s">
        <v>304</v>
      </c>
    </row>
    <row r="1901" spans="1:24" x14ac:dyDescent="0.3">
      <c r="A1901" s="62">
        <v>9</v>
      </c>
      <c r="B1901" s="62">
        <v>6</v>
      </c>
      <c r="C1901" s="62">
        <v>2026</v>
      </c>
      <c r="D1901" s="41" t="str">
        <f t="shared" si="109"/>
        <v>مصطفي رشدي4المنيب Wصباحيةسعوديالقطاميةاتوبيس 28</v>
      </c>
      <c r="E1901" s="4">
        <v>5013</v>
      </c>
      <c r="F1901" s="41" t="str">
        <f>VLOOKUP(E1901,mapping!C:J,2,FALSE)</f>
        <v>مصطفي رشدي4</v>
      </c>
      <c r="G1901" s="41" t="str">
        <f>IFERROR(VLOOKUP(F1901,mapping!$D$3:$J$200,2,FALSE),0)</f>
        <v>المنيب Wصباحية</v>
      </c>
      <c r="H1901" s="41" t="str">
        <f>IFERROR(VLOOKUP(F1901,mapping!$D$3:$J$200,3,FALSE),0)</f>
        <v>سعودي</v>
      </c>
      <c r="I1901" s="41" t="str">
        <f>IFERROR(VLOOKUP(F1901,mapping!$D$3:$J$200,4,FALSE),0)</f>
        <v>القطامية</v>
      </c>
      <c r="J1901" s="41" t="str">
        <f>IFERROR(VLOOKUP(F1901,mapping!$D$3:$J$200,5,FALSE),0)</f>
        <v>اتوبيس 28</v>
      </c>
      <c r="K1901" s="63">
        <f>IF(W1901=mapping!$N$1,IFERROR(VLOOKUP(Table4[[#This Row],[Column1]],mapping!A:L,11,FALSE),0),IF(W1901&gt;mapping!$N$1,IFERROR(VLOOKUP(Table4[[#This Row],[Column1]],mapping!A:L,11,FALSE),0),))</f>
        <v>1059</v>
      </c>
      <c r="L1901" s="139">
        <v>1</v>
      </c>
      <c r="M1901" s="60">
        <f>IF(W1901=mapping!$N$1,IFERROR(VLOOKUP(Table4[[#This Row],[Column1]],mapping!A:L,12,FALSE),0),IF(W1901&gt;mapping!$N$1,IFERROR(VLOOKUP(Table4[[#This Row],[Column1]],mapping!A:L,12,FALSE),0),0))</f>
        <v>1000</v>
      </c>
      <c r="N1901" s="58">
        <f>Table4[[#This Row],[ سعر اليومية ]]*3%*Table4[[#This Row],[عدد الدورات ]]</f>
        <v>31.77</v>
      </c>
      <c r="O1901" s="56">
        <f>Table4[[#This Row],[ سعر اليومية ]]*Table4[[#This Row],[عدد الدورات ]]-N1901</f>
        <v>1027.23</v>
      </c>
      <c r="P1901" s="194"/>
      <c r="Q1901" s="194"/>
      <c r="R1901" s="194"/>
      <c r="S1901" s="58">
        <f>(Table4[[#This Row],[سعر يومية السائق]]*Table4[[#This Row],[عدد الدورات ]])-SUM(Table4[[#This Row],[سلف ]:[خصم ]])+Table4[[#This Row],[اضافي ]]</f>
        <v>1000</v>
      </c>
      <c r="U1901" s="58">
        <f>Table4[[#This Row],[ سعر اليومية ]]*Table4[[#This Row],[عدد الدورات ]]-Table4[[#This Row],[سعر يومية السائق]]*L1901</f>
        <v>59</v>
      </c>
      <c r="V1901" s="58">
        <f>U1901-Table4[[#This Row],[W/H  3%]]</f>
        <v>27.23</v>
      </c>
      <c r="W1901" s="66" t="str">
        <f>Table4[[#This Row],[اليوم]]&amp;Table4[[#This Row],[الشهر ]]&amp;Table4[[#This Row],[العام]]</f>
        <v>962026</v>
      </c>
      <c r="X1901" s="66" t="s">
        <v>304</v>
      </c>
    </row>
    <row r="1902" spans="1:24" x14ac:dyDescent="0.3">
      <c r="A1902" s="62">
        <v>9</v>
      </c>
      <c r="B1902" s="62">
        <v>6</v>
      </c>
      <c r="C1902" s="62">
        <v>2026</v>
      </c>
      <c r="D1902" s="41" t="str">
        <f t="shared" si="109"/>
        <v>مصطفي رشدي5صقر 2 ورديةسعوديالقطاميةاتوبيس 28</v>
      </c>
      <c r="E1902" s="4">
        <v>5014</v>
      </c>
      <c r="F1902" s="41" t="str">
        <f>VLOOKUP(E1902,mapping!C:J,2,FALSE)</f>
        <v>مصطفي رشدي5</v>
      </c>
      <c r="G1902" s="41" t="str">
        <f>IFERROR(VLOOKUP(F1902,mapping!$D$3:$J$200,2,FALSE),0)</f>
        <v>صقر 2 وردية</v>
      </c>
      <c r="H1902" s="41" t="str">
        <f>IFERROR(VLOOKUP(F1902,mapping!$D$3:$J$200,3,FALSE),0)</f>
        <v>سعودي</v>
      </c>
      <c r="I1902" s="41" t="str">
        <f>IFERROR(VLOOKUP(F1902,mapping!$D$3:$J$200,4,FALSE),0)</f>
        <v>القطامية</v>
      </c>
      <c r="J1902" s="41" t="str">
        <f>IFERROR(VLOOKUP(F1902,mapping!$D$3:$J$200,5,FALSE),0)</f>
        <v>اتوبيس 28</v>
      </c>
      <c r="K1902" s="63">
        <f>IF(W1902=mapping!$N$1,IFERROR(VLOOKUP(Table4[[#This Row],[Column1]],mapping!A:L,11,FALSE),0),IF(W1902&gt;mapping!$N$1,IFERROR(VLOOKUP(Table4[[#This Row],[Column1]],mapping!A:L,11,FALSE),0),))</f>
        <v>2120</v>
      </c>
      <c r="L1902" s="139">
        <v>1</v>
      </c>
      <c r="M1902" s="60">
        <f>IF(W1902=mapping!$N$1,IFERROR(VLOOKUP(Table4[[#This Row],[Column1]],mapping!A:L,12,FALSE),0),IF(W1902&gt;mapping!$N$1,IFERROR(VLOOKUP(Table4[[#This Row],[Column1]],mapping!A:L,12,FALSE),0),0))</f>
        <v>1780</v>
      </c>
      <c r="N1902" s="58">
        <f>Table4[[#This Row],[ سعر اليومية ]]*3%*Table4[[#This Row],[عدد الدورات ]]</f>
        <v>63.599999999999994</v>
      </c>
      <c r="O1902" s="56">
        <f>Table4[[#This Row],[ سعر اليومية ]]*Table4[[#This Row],[عدد الدورات ]]-N1902</f>
        <v>2056.4</v>
      </c>
      <c r="P1902" s="194"/>
      <c r="Q1902" s="194"/>
      <c r="R1902" s="194"/>
      <c r="S1902" s="58">
        <f>(Table4[[#This Row],[سعر يومية السائق]]*Table4[[#This Row],[عدد الدورات ]])-SUM(Table4[[#This Row],[سلف ]:[خصم ]])+Table4[[#This Row],[اضافي ]]</f>
        <v>1780</v>
      </c>
      <c r="U1902" s="58">
        <f>Table4[[#This Row],[ سعر اليومية ]]*Table4[[#This Row],[عدد الدورات ]]-Table4[[#This Row],[سعر يومية السائق]]*L1902</f>
        <v>340</v>
      </c>
      <c r="V1902" s="58">
        <f>U1902-Table4[[#This Row],[W/H  3%]]</f>
        <v>276.39999999999998</v>
      </c>
      <c r="W1902" s="66" t="str">
        <f>Table4[[#This Row],[اليوم]]&amp;Table4[[#This Row],[الشهر ]]&amp;Table4[[#This Row],[العام]]</f>
        <v>962026</v>
      </c>
      <c r="X1902" s="66" t="s">
        <v>304</v>
      </c>
    </row>
    <row r="1903" spans="1:24" x14ac:dyDescent="0.3">
      <c r="A1903" s="62">
        <v>9</v>
      </c>
      <c r="B1903" s="62">
        <v>6</v>
      </c>
      <c r="C1903" s="62">
        <v>2026</v>
      </c>
      <c r="D1903" s="41" t="str">
        <f t="shared" si="109"/>
        <v>مصطفي رشدي6المنيب 2 ورديةسعوديالقطاميةاتوبيس 28</v>
      </c>
      <c r="E1903" s="4">
        <v>5027</v>
      </c>
      <c r="F1903" s="41" t="str">
        <f>VLOOKUP(E1903,mapping!C:J,2,FALSE)</f>
        <v>مصطفي رشدي6</v>
      </c>
      <c r="G1903" s="41" t="str">
        <f>IFERROR(VLOOKUP(F1903,mapping!$D$3:$J$200,2,FALSE),0)</f>
        <v>المنيب 2 وردية</v>
      </c>
      <c r="H1903" s="41" t="str">
        <f>IFERROR(VLOOKUP(F1903,mapping!$D$3:$J$200,3,FALSE),0)</f>
        <v>سعودي</v>
      </c>
      <c r="I1903" s="41" t="str">
        <f>IFERROR(VLOOKUP(F1903,mapping!$D$3:$J$200,4,FALSE),0)</f>
        <v>القطامية</v>
      </c>
      <c r="J1903" s="41" t="str">
        <f>IFERROR(VLOOKUP(F1903,mapping!$D$3:$J$200,5,FALSE),0)</f>
        <v>اتوبيس 28</v>
      </c>
      <c r="K1903" s="63">
        <f>IF(W1903=mapping!$N$1,IFERROR(VLOOKUP(Table4[[#This Row],[Column1]],mapping!A:L,11,FALSE),0),IF(W1903&gt;mapping!$N$1,IFERROR(VLOOKUP(Table4[[#This Row],[Column1]],mapping!A:L,11,FALSE),0),))</f>
        <v>3944</v>
      </c>
      <c r="L1903" s="139">
        <v>1</v>
      </c>
      <c r="M1903" s="60">
        <f>IF(W1903=mapping!$N$1,IFERROR(VLOOKUP(Table4[[#This Row],[Column1]],mapping!A:L,12,FALSE),0),IF(W1903&gt;mapping!$N$1,IFERROR(VLOOKUP(Table4[[#This Row],[Column1]],mapping!A:L,12,FALSE),0),0))</f>
        <v>3600</v>
      </c>
      <c r="N1903" s="58">
        <f>Table4[[#This Row],[ سعر اليومية ]]*3%*Table4[[#This Row],[عدد الدورات ]]</f>
        <v>118.32</v>
      </c>
      <c r="O1903" s="56">
        <f>Table4[[#This Row],[ سعر اليومية ]]*Table4[[#This Row],[عدد الدورات ]]-N1903</f>
        <v>3825.68</v>
      </c>
      <c r="P1903" s="194"/>
      <c r="Q1903" s="194"/>
      <c r="R1903" s="194"/>
      <c r="S1903" s="58">
        <f>(Table4[[#This Row],[سعر يومية السائق]]*Table4[[#This Row],[عدد الدورات ]])-SUM(Table4[[#This Row],[سلف ]:[خصم ]])+Table4[[#This Row],[اضافي ]]</f>
        <v>3600</v>
      </c>
      <c r="U1903" s="58">
        <f>Table4[[#This Row],[ سعر اليومية ]]*Table4[[#This Row],[عدد الدورات ]]-Table4[[#This Row],[سعر يومية السائق]]*L1903</f>
        <v>344</v>
      </c>
      <c r="V1903" s="58">
        <f>U1903-Table4[[#This Row],[W/H  3%]]</f>
        <v>225.68</v>
      </c>
      <c r="W1903" s="66" t="str">
        <f>Table4[[#This Row],[اليوم]]&amp;Table4[[#This Row],[الشهر ]]&amp;Table4[[#This Row],[العام]]</f>
        <v>962026</v>
      </c>
      <c r="X1903" s="66" t="s">
        <v>304</v>
      </c>
    </row>
    <row r="1904" spans="1:24" x14ac:dyDescent="0.3">
      <c r="A1904" s="62">
        <v>9</v>
      </c>
      <c r="B1904" s="62">
        <v>6</v>
      </c>
      <c r="C1904" s="62">
        <v>2026</v>
      </c>
      <c r="D1904" s="41" t="str">
        <f t="shared" si="109"/>
        <v>كرم ترك 1قليوب 2 ورديةسعوديالقطاميةاتوبيس 28</v>
      </c>
      <c r="E1904" s="4">
        <v>5015</v>
      </c>
      <c r="F1904" s="41" t="str">
        <f>VLOOKUP(E1904,mapping!C:J,2,FALSE)</f>
        <v>كرم ترك 1</v>
      </c>
      <c r="G1904" s="41" t="str">
        <f>IFERROR(VLOOKUP(F1904,mapping!$D$3:$J$200,2,FALSE),0)</f>
        <v>قليوب 2 وردية</v>
      </c>
      <c r="H1904" s="41" t="str">
        <f>IFERROR(VLOOKUP(F1904,mapping!$D$3:$J$200,3,FALSE),0)</f>
        <v>سعودي</v>
      </c>
      <c r="I1904" s="41" t="str">
        <f>IFERROR(VLOOKUP(F1904,mapping!$D$3:$J$200,4,FALSE),0)</f>
        <v>القطامية</v>
      </c>
      <c r="J1904" s="41" t="str">
        <f>IFERROR(VLOOKUP(F1904,mapping!$D$3:$J$200,5,FALSE),0)</f>
        <v>اتوبيس 28</v>
      </c>
      <c r="K1904" s="63">
        <f>IF(W1904=mapping!$N$1,IFERROR(VLOOKUP(Table4[[#This Row],[Column1]],mapping!A:L,11,FALSE),0),IF(W1904&gt;mapping!$N$1,IFERROR(VLOOKUP(Table4[[#This Row],[Column1]],mapping!A:L,11,FALSE),0),))</f>
        <v>3959</v>
      </c>
      <c r="L1904" s="139">
        <v>1</v>
      </c>
      <c r="M1904" s="60">
        <f>IF(W1904=mapping!$N$1,IFERROR(VLOOKUP(Table4[[#This Row],[Column1]],mapping!A:L,12,FALSE),0),IF(W1904&gt;mapping!$N$1,IFERROR(VLOOKUP(Table4[[#This Row],[Column1]],mapping!A:L,12,FALSE),0),0))</f>
        <v>4200</v>
      </c>
      <c r="N1904" s="58">
        <f>Table4[[#This Row],[ سعر اليومية ]]*3%*Table4[[#This Row],[عدد الدورات ]]</f>
        <v>118.77</v>
      </c>
      <c r="O1904" s="56">
        <f>Table4[[#This Row],[ سعر اليومية ]]*Table4[[#This Row],[عدد الدورات ]]-N1904</f>
        <v>3840.23</v>
      </c>
      <c r="P1904" s="194"/>
      <c r="Q1904" s="194"/>
      <c r="R1904" s="194"/>
      <c r="S1904" s="58">
        <f>(Table4[[#This Row],[سعر يومية السائق]]*Table4[[#This Row],[عدد الدورات ]])-SUM(Table4[[#This Row],[سلف ]:[خصم ]])+Table4[[#This Row],[اضافي ]]</f>
        <v>4200</v>
      </c>
      <c r="U1904" s="58">
        <f>Table4[[#This Row],[ سعر اليومية ]]*Table4[[#This Row],[عدد الدورات ]]-Table4[[#This Row],[سعر يومية السائق]]*L1904</f>
        <v>-241</v>
      </c>
      <c r="V1904" s="58">
        <f>U1904-Table4[[#This Row],[W/H  3%]]</f>
        <v>-359.77</v>
      </c>
      <c r="W1904" s="66" t="str">
        <f>Table4[[#This Row],[اليوم]]&amp;Table4[[#This Row],[الشهر ]]&amp;Table4[[#This Row],[العام]]</f>
        <v>962026</v>
      </c>
      <c r="X1904" s="66" t="s">
        <v>304</v>
      </c>
    </row>
    <row r="1905" spans="1:24" x14ac:dyDescent="0.3">
      <c r="A1905" s="62">
        <v>9</v>
      </c>
      <c r="B1905" s="62">
        <v>6</v>
      </c>
      <c r="C1905" s="62">
        <v>2026</v>
      </c>
      <c r="D1905" s="41" t="str">
        <f t="shared" si="109"/>
        <v>كرم ترك 2قليوب 2 ورديةسعوديمدينتي اتوبيس 28</v>
      </c>
      <c r="E1905" s="4">
        <v>5017</v>
      </c>
      <c r="F1905" s="41" t="str">
        <f>VLOOKUP(E1905,mapping!C:J,2,FALSE)</f>
        <v>كرم ترك 2</v>
      </c>
      <c r="G1905" s="41" t="str">
        <f>IFERROR(VLOOKUP(F1905,mapping!$D$3:$J$200,2,FALSE),0)</f>
        <v>قليوب 2 وردية</v>
      </c>
      <c r="H1905" s="41" t="str">
        <f>IFERROR(VLOOKUP(F1905,mapping!$D$3:$J$200,3,FALSE),0)</f>
        <v>سعودي</v>
      </c>
      <c r="I1905" s="41" t="str">
        <f>IFERROR(VLOOKUP(F1905,mapping!$D$3:$J$200,4,FALSE),0)</f>
        <v xml:space="preserve">مدينتي </v>
      </c>
      <c r="J1905" s="41" t="str">
        <f>IFERROR(VLOOKUP(F1905,mapping!$D$3:$J$200,5,FALSE),0)</f>
        <v>اتوبيس 28</v>
      </c>
      <c r="K1905" s="63">
        <f>IF(W1905=mapping!$N$1,IFERROR(VLOOKUP(Table4[[#This Row],[Column1]],mapping!A:L,11,FALSE),0),IF(W1905&gt;mapping!$N$1,IFERROR(VLOOKUP(Table4[[#This Row],[Column1]],mapping!A:L,11,FALSE),0),))</f>
        <v>4634</v>
      </c>
      <c r="L1905" s="139">
        <v>1</v>
      </c>
      <c r="M1905" s="60">
        <f>IF(W1905=mapping!$N$1,IFERROR(VLOOKUP(Table4[[#This Row],[Column1]],mapping!A:L,12,FALSE),0),IF(W1905&gt;mapping!$N$1,IFERROR(VLOOKUP(Table4[[#This Row],[Column1]],mapping!A:L,12,FALSE),0),0))</f>
        <v>4150</v>
      </c>
      <c r="N1905" s="58">
        <f>Table4[[#This Row],[ سعر اليومية ]]*3%*Table4[[#This Row],[عدد الدورات ]]</f>
        <v>139.01999999999998</v>
      </c>
      <c r="O1905" s="56">
        <f>Table4[[#This Row],[ سعر اليومية ]]*Table4[[#This Row],[عدد الدورات ]]-N1905</f>
        <v>4494.9799999999996</v>
      </c>
      <c r="P1905" s="194"/>
      <c r="Q1905" s="194"/>
      <c r="R1905" s="194"/>
      <c r="S1905" s="58">
        <f>(Table4[[#This Row],[سعر يومية السائق]]*Table4[[#This Row],[عدد الدورات ]])-SUM(Table4[[#This Row],[سلف ]:[خصم ]])+Table4[[#This Row],[اضافي ]]</f>
        <v>4150</v>
      </c>
      <c r="U1905" s="58">
        <f>Table4[[#This Row],[ سعر اليومية ]]*Table4[[#This Row],[عدد الدورات ]]-Table4[[#This Row],[سعر يومية السائق]]*L1905</f>
        <v>484</v>
      </c>
      <c r="V1905" s="58">
        <f>U1905-Table4[[#This Row],[W/H  3%]]</f>
        <v>344.98</v>
      </c>
      <c r="W1905" s="66" t="str">
        <f>Table4[[#This Row],[اليوم]]&amp;Table4[[#This Row],[الشهر ]]&amp;Table4[[#This Row],[العام]]</f>
        <v>962026</v>
      </c>
      <c r="X1905" s="66" t="s">
        <v>304</v>
      </c>
    </row>
    <row r="1906" spans="1:24" x14ac:dyDescent="0.3">
      <c r="A1906" s="62">
        <v>9</v>
      </c>
      <c r="B1906" s="62">
        <v>6</v>
      </c>
      <c r="C1906" s="62">
        <v>2026</v>
      </c>
      <c r="D1906" s="41" t="str">
        <f t="shared" si="109"/>
        <v>كرم ترك 3قليوب 1 ورديةسعوديمدينتي اتوبيس 28</v>
      </c>
      <c r="E1906" s="4">
        <v>5018</v>
      </c>
      <c r="F1906" s="41" t="str">
        <f>VLOOKUP(E1906,mapping!C:J,2,FALSE)</f>
        <v>كرم ترك 3</v>
      </c>
      <c r="G1906" s="41" t="str">
        <f>IFERROR(VLOOKUP(F1906,mapping!$D$3:$J$200,2,FALSE),0)</f>
        <v>قليوب 1 وردية</v>
      </c>
      <c r="H1906" s="41" t="str">
        <f>IFERROR(VLOOKUP(F1906,mapping!$D$3:$J$200,3,FALSE),0)</f>
        <v>سعودي</v>
      </c>
      <c r="I1906" s="41" t="str">
        <f>IFERROR(VLOOKUP(F1906,mapping!$D$3:$J$200,4,FALSE),0)</f>
        <v xml:space="preserve">مدينتي </v>
      </c>
      <c r="J1906" s="41" t="str">
        <f>IFERROR(VLOOKUP(F1906,mapping!$D$3:$J$200,5,FALSE),0)</f>
        <v>اتوبيس 28</v>
      </c>
      <c r="K1906" s="63">
        <f>IF(W1906=mapping!$N$1,IFERROR(VLOOKUP(Table4[[#This Row],[Column1]],mapping!A:L,11,FALSE),0),IF(W1906&gt;mapping!$N$1,IFERROR(VLOOKUP(Table4[[#This Row],[Column1]],mapping!A:L,11,FALSE),0),))</f>
        <v>4634</v>
      </c>
      <c r="L1906" s="139">
        <v>1</v>
      </c>
      <c r="M1906" s="60">
        <f>IF(W1906=mapping!$N$1,IFERROR(VLOOKUP(Table4[[#This Row],[Column1]],mapping!A:L,12,FALSE),0),IF(W1906&gt;mapping!$N$1,IFERROR(VLOOKUP(Table4[[#This Row],[Column1]],mapping!A:L,12,FALSE),0),0))</f>
        <v>4000</v>
      </c>
      <c r="N1906" s="58">
        <f>Table4[[#This Row],[ سعر اليومية ]]*3%*Table4[[#This Row],[عدد الدورات ]]</f>
        <v>139.01999999999998</v>
      </c>
      <c r="O1906" s="56">
        <f>Table4[[#This Row],[ سعر اليومية ]]*Table4[[#This Row],[عدد الدورات ]]-N1906</f>
        <v>4494.9799999999996</v>
      </c>
      <c r="P1906" s="194"/>
      <c r="Q1906" s="194"/>
      <c r="R1906" s="194"/>
      <c r="S1906" s="58">
        <f>(Table4[[#This Row],[سعر يومية السائق]]*Table4[[#This Row],[عدد الدورات ]])-SUM(Table4[[#This Row],[سلف ]:[خصم ]])+Table4[[#This Row],[اضافي ]]</f>
        <v>4000</v>
      </c>
      <c r="U1906" s="58">
        <f>Table4[[#This Row],[ سعر اليومية ]]*Table4[[#This Row],[عدد الدورات ]]-Table4[[#This Row],[سعر يومية السائق]]*L1906</f>
        <v>634</v>
      </c>
      <c r="V1906" s="58">
        <f>U1906-Table4[[#This Row],[W/H  3%]]</f>
        <v>494.98</v>
      </c>
      <c r="W1906" s="66" t="str">
        <f>Table4[[#This Row],[اليوم]]&amp;Table4[[#This Row],[الشهر ]]&amp;Table4[[#This Row],[العام]]</f>
        <v>962026</v>
      </c>
      <c r="X1906" s="66" t="s">
        <v>304</v>
      </c>
    </row>
    <row r="1907" spans="1:24" x14ac:dyDescent="0.3">
      <c r="A1907" s="62">
        <v>9</v>
      </c>
      <c r="B1907" s="62">
        <v>6</v>
      </c>
      <c r="C1907" s="62">
        <v>2026</v>
      </c>
      <c r="D1907" s="41" t="str">
        <f t="shared" si="109"/>
        <v>كرم ترك 4عدلي منصور شفتسعوديمدينتي اتوبيس 28</v>
      </c>
      <c r="E1907" s="4">
        <v>5019</v>
      </c>
      <c r="F1907" s="41" t="str">
        <f>VLOOKUP(E1907,mapping!C:J,2,FALSE)</f>
        <v>كرم ترك 4</v>
      </c>
      <c r="G1907" s="41" t="str">
        <f>IFERROR(VLOOKUP(F1907,mapping!$D$3:$J$200,2,FALSE),0)</f>
        <v>عدلي منصور شفت</v>
      </c>
      <c r="H1907" s="41" t="str">
        <f>IFERROR(VLOOKUP(F1907,mapping!$D$3:$J$200,3,FALSE),0)</f>
        <v>سعودي</v>
      </c>
      <c r="I1907" s="41" t="str">
        <f>IFERROR(VLOOKUP(F1907,mapping!$D$3:$J$200,4,FALSE),0)</f>
        <v xml:space="preserve">مدينتي </v>
      </c>
      <c r="J1907" s="41" t="str">
        <f>IFERROR(VLOOKUP(F1907,mapping!$D$3:$J$200,5,FALSE),0)</f>
        <v>اتوبيس 28</v>
      </c>
      <c r="K1907" s="63">
        <f>IF(W1907=mapping!$N$1,IFERROR(VLOOKUP(Table4[[#This Row],[Column1]],mapping!A:L,11,FALSE),0),IF(W1907&gt;mapping!$N$1,IFERROR(VLOOKUP(Table4[[#This Row],[Column1]],mapping!A:L,11,FALSE),0),))</f>
        <v>741</v>
      </c>
      <c r="L1907" s="139">
        <v>1</v>
      </c>
      <c r="M1907" s="60">
        <f>IF(W1907=mapping!$N$1,IFERROR(VLOOKUP(Table4[[#This Row],[Column1]],mapping!A:L,12,FALSE),0),IF(W1907&gt;mapping!$N$1,IFERROR(VLOOKUP(Table4[[#This Row],[Column1]],mapping!A:L,12,FALSE),0),0))</f>
        <v>500</v>
      </c>
      <c r="N1907" s="58">
        <f>Table4[[#This Row],[ سعر اليومية ]]*3%*Table4[[#This Row],[عدد الدورات ]]</f>
        <v>22.23</v>
      </c>
      <c r="O1907" s="56">
        <f>Table4[[#This Row],[ سعر اليومية ]]*Table4[[#This Row],[عدد الدورات ]]-N1907</f>
        <v>718.77</v>
      </c>
      <c r="P1907" s="194"/>
      <c r="Q1907" s="194"/>
      <c r="R1907" s="194"/>
      <c r="S1907" s="58">
        <f>(Table4[[#This Row],[سعر يومية السائق]]*Table4[[#This Row],[عدد الدورات ]])-SUM(Table4[[#This Row],[سلف ]:[خصم ]])+Table4[[#This Row],[اضافي ]]</f>
        <v>500</v>
      </c>
      <c r="U1907" s="58">
        <f>Table4[[#This Row],[ سعر اليومية ]]*Table4[[#This Row],[عدد الدورات ]]-Table4[[#This Row],[سعر يومية السائق]]*L1907</f>
        <v>241</v>
      </c>
      <c r="V1907" s="58">
        <f>U1907-Table4[[#This Row],[W/H  3%]]</f>
        <v>218.77</v>
      </c>
      <c r="W1907" s="66" t="str">
        <f>Table4[[#This Row],[اليوم]]&amp;Table4[[#This Row],[الشهر ]]&amp;Table4[[#This Row],[العام]]</f>
        <v>962026</v>
      </c>
      <c r="X1907" s="66" t="s">
        <v>304</v>
      </c>
    </row>
    <row r="1908" spans="1:24" x14ac:dyDescent="0.3">
      <c r="A1908" s="62">
        <v>9</v>
      </c>
      <c r="B1908" s="62">
        <v>6</v>
      </c>
      <c r="C1908" s="62">
        <v>2026</v>
      </c>
      <c r="D1908" s="41" t="str">
        <f t="shared" si="109"/>
        <v>عماد النجار 4قليوب بيتوينسعوديمدينتي اتوبيس 28</v>
      </c>
      <c r="E1908" s="4">
        <v>5020</v>
      </c>
      <c r="F1908" s="41" t="str">
        <f>VLOOKUP(E1908,mapping!C:J,2,FALSE)</f>
        <v>عماد النجار 4</v>
      </c>
      <c r="G1908" s="41" t="str">
        <f>IFERROR(VLOOKUP(F1908,mapping!$D$3:$J$200,2,FALSE),0)</f>
        <v>قليوب بيتوين</v>
      </c>
      <c r="H1908" s="41" t="str">
        <f>IFERROR(VLOOKUP(F1908,mapping!$D$3:$J$200,3,FALSE),0)</f>
        <v>سعودي</v>
      </c>
      <c r="I1908" s="41" t="str">
        <f>IFERROR(VLOOKUP(F1908,mapping!$D$3:$J$200,4,FALSE),0)</f>
        <v xml:space="preserve">مدينتي </v>
      </c>
      <c r="J1908" s="41" t="str">
        <f>IFERROR(VLOOKUP(F1908,mapping!$D$3:$J$200,5,FALSE),0)</f>
        <v>اتوبيس 28</v>
      </c>
      <c r="K1908" s="63">
        <f>IF(W1908=mapping!$N$1,IFERROR(VLOOKUP(Table4[[#This Row],[Column1]],mapping!A:L,11,FALSE),0),IF(W1908&gt;mapping!$N$1,IFERROR(VLOOKUP(Table4[[#This Row],[Column1]],mapping!A:L,11,FALSE),0),))</f>
        <v>1482</v>
      </c>
      <c r="L1908" s="139">
        <v>1</v>
      </c>
      <c r="M1908" s="60">
        <f>IF(W1908=mapping!$N$1,IFERROR(VLOOKUP(Table4[[#This Row],[Column1]],mapping!A:L,12,FALSE),0),IF(W1908&gt;mapping!$N$1,IFERROR(VLOOKUP(Table4[[#This Row],[Column1]],mapping!A:L,12,FALSE),0),0))</f>
        <v>1400</v>
      </c>
      <c r="N1908" s="58">
        <f>Table4[[#This Row],[ سعر اليومية ]]*3%*Table4[[#This Row],[عدد الدورات ]]</f>
        <v>44.46</v>
      </c>
      <c r="O1908" s="56">
        <f>Table4[[#This Row],[ سعر اليومية ]]*Table4[[#This Row],[عدد الدورات ]]-N1908</f>
        <v>1437.54</v>
      </c>
      <c r="P1908" s="194"/>
      <c r="Q1908" s="194"/>
      <c r="R1908" s="194"/>
      <c r="S1908" s="58">
        <f>(Table4[[#This Row],[سعر يومية السائق]]*Table4[[#This Row],[عدد الدورات ]])-SUM(Table4[[#This Row],[سلف ]:[خصم ]])+Table4[[#This Row],[اضافي ]]</f>
        <v>1400</v>
      </c>
      <c r="U1908" s="58">
        <f>Table4[[#This Row],[ سعر اليومية ]]*Table4[[#This Row],[عدد الدورات ]]-Table4[[#This Row],[سعر يومية السائق]]*L1908</f>
        <v>82</v>
      </c>
      <c r="V1908" s="58">
        <f>U1908-Table4[[#This Row],[W/H  3%]]</f>
        <v>37.54</v>
      </c>
      <c r="W1908" s="66" t="str">
        <f>Table4[[#This Row],[اليوم]]&amp;Table4[[#This Row],[الشهر ]]&amp;Table4[[#This Row],[العام]]</f>
        <v>962026</v>
      </c>
      <c r="X1908" s="66" t="s">
        <v>304</v>
      </c>
    </row>
    <row r="1909" spans="1:24" x14ac:dyDescent="0.3">
      <c r="A1909" s="62">
        <v>9</v>
      </c>
      <c r="B1909" s="62">
        <v>6</v>
      </c>
      <c r="C1909" s="62">
        <v>2026</v>
      </c>
      <c r="D1909" s="41" t="str">
        <f t="shared" ref="D1909:D1973" si="111">F1909&amp;G1909&amp;H1909&amp;I1909&amp;J1909</f>
        <v>ممدوح كيلاني6المنيب 1 وردية سعوديمدينتي ميكروباص صيني</v>
      </c>
      <c r="E1909" s="4">
        <v>5021</v>
      </c>
      <c r="F1909" s="41" t="str">
        <f>VLOOKUP(E1909,mapping!C:J,2,FALSE)</f>
        <v>ممدوح كيلاني6</v>
      </c>
      <c r="G1909" s="41" t="str">
        <f>IFERROR(VLOOKUP(F1909,mapping!$D$3:$J$200,2,FALSE),0)</f>
        <v xml:space="preserve">المنيب 1 وردية </v>
      </c>
      <c r="H1909" s="41" t="str">
        <f>IFERROR(VLOOKUP(F1909,mapping!$D$3:$J$200,3,FALSE),0)</f>
        <v>سعودي</v>
      </c>
      <c r="I1909" s="41" t="str">
        <f>IFERROR(VLOOKUP(F1909,mapping!$D$3:$J$200,4,FALSE),0)</f>
        <v xml:space="preserve">مدينتي </v>
      </c>
      <c r="J1909" s="41" t="str">
        <f>IFERROR(VLOOKUP(F1909,mapping!$D$3:$J$200,5,FALSE),0)</f>
        <v>ميكروباص صيني</v>
      </c>
      <c r="K1909" s="63">
        <f>IF(W1909=mapping!$N$1,IFERROR(VLOOKUP(Table4[[#This Row],[Column1]],mapping!A:L,11,FALSE),0),IF(W1909&gt;mapping!$N$1,IFERROR(VLOOKUP(Table4[[#This Row],[Column1]],mapping!A:L,11,FALSE),0),))</f>
        <v>1482</v>
      </c>
      <c r="L1909" s="139">
        <v>1</v>
      </c>
      <c r="M1909" s="60">
        <f>IF(W1909=mapping!$N$1,IFERROR(VLOOKUP(Table4[[#This Row],[Column1]],mapping!A:L,12,FALSE),0),IF(W1909&gt;mapping!$N$1,IFERROR(VLOOKUP(Table4[[#This Row],[Column1]],mapping!A:L,12,FALSE),0),0))</f>
        <v>1350</v>
      </c>
      <c r="N1909" s="58">
        <f>Table4[[#This Row],[ سعر اليومية ]]*3%*Table4[[#This Row],[عدد الدورات ]]</f>
        <v>44.46</v>
      </c>
      <c r="O1909" s="56">
        <f>Table4[[#This Row],[ سعر اليومية ]]*Table4[[#This Row],[عدد الدورات ]]-N1909</f>
        <v>1437.54</v>
      </c>
      <c r="P1909" s="194"/>
      <c r="Q1909" s="194"/>
      <c r="R1909" s="194"/>
      <c r="S1909" s="58">
        <f>(Table4[[#This Row],[سعر يومية السائق]]*Table4[[#This Row],[عدد الدورات ]])-SUM(Table4[[#This Row],[سلف ]:[خصم ]])+Table4[[#This Row],[اضافي ]]</f>
        <v>1350</v>
      </c>
      <c r="U1909" s="58">
        <f>Table4[[#This Row],[ سعر اليومية ]]*Table4[[#This Row],[عدد الدورات ]]-Table4[[#This Row],[سعر يومية السائق]]*L1909</f>
        <v>132</v>
      </c>
      <c r="V1909" s="58">
        <f>U1909-Table4[[#This Row],[W/H  3%]]</f>
        <v>87.539999999999992</v>
      </c>
      <c r="W1909" s="66" t="str">
        <f>Table4[[#This Row],[اليوم]]&amp;Table4[[#This Row],[الشهر ]]&amp;Table4[[#This Row],[العام]]</f>
        <v>962026</v>
      </c>
      <c r="X1909" s="66" t="s">
        <v>304</v>
      </c>
    </row>
    <row r="1910" spans="1:24" x14ac:dyDescent="0.3">
      <c r="A1910" s="62">
        <v>9</v>
      </c>
      <c r="B1910" s="62">
        <v>6</v>
      </c>
      <c r="C1910" s="62">
        <v>2026</v>
      </c>
      <c r="D1910" s="41" t="str">
        <f t="shared" si="111"/>
        <v>ممدوح كيلاني4المنيب 2 وردية سعوديمدينتي ميكروباص صيني</v>
      </c>
      <c r="E1910" s="4">
        <v>5022</v>
      </c>
      <c r="F1910" s="41" t="str">
        <f>VLOOKUP(E1910,mapping!C:J,2,FALSE)</f>
        <v>ممدوح كيلاني4</v>
      </c>
      <c r="G1910" s="41" t="str">
        <f>IFERROR(VLOOKUP(F1910,mapping!$D$3:$J$200,2,FALSE),0)</f>
        <v xml:space="preserve">المنيب 2 وردية </v>
      </c>
      <c r="H1910" s="41" t="str">
        <f>IFERROR(VLOOKUP(F1910,mapping!$D$3:$J$200,3,FALSE),0)</f>
        <v>سعودي</v>
      </c>
      <c r="I1910" s="41" t="str">
        <f>IFERROR(VLOOKUP(F1910,mapping!$D$3:$J$200,4,FALSE),0)</f>
        <v xml:space="preserve">مدينتي </v>
      </c>
      <c r="J1910" s="41" t="str">
        <f>IFERROR(VLOOKUP(F1910,mapping!$D$3:$J$200,5,FALSE),0)</f>
        <v>ميكروباص صيني</v>
      </c>
      <c r="K1910" s="63">
        <f>IF(W1910=mapping!$N$1,IFERROR(VLOOKUP(Table4[[#This Row],[Column1]],mapping!A:L,11,FALSE),0),IF(W1910&gt;mapping!$N$1,IFERROR(VLOOKUP(Table4[[#This Row],[Column1]],mapping!A:L,11,FALSE),0),))</f>
        <v>2965</v>
      </c>
      <c r="L1910" s="139">
        <v>1</v>
      </c>
      <c r="M1910" s="60">
        <f>IF(W1910=mapping!$N$1,IFERROR(VLOOKUP(Table4[[#This Row],[Column1]],mapping!A:L,12,FALSE),0),IF(W1910&gt;mapping!$N$1,IFERROR(VLOOKUP(Table4[[#This Row],[Column1]],mapping!A:L,12,FALSE),0),0))</f>
        <v>2600</v>
      </c>
      <c r="N1910" s="58">
        <f>Table4[[#This Row],[ سعر اليومية ]]*3%*Table4[[#This Row],[عدد الدورات ]]</f>
        <v>88.95</v>
      </c>
      <c r="O1910" s="56">
        <f>Table4[[#This Row],[ سعر اليومية ]]*Table4[[#This Row],[عدد الدورات ]]-N1910</f>
        <v>2876.05</v>
      </c>
      <c r="P1910" s="194"/>
      <c r="Q1910" s="194"/>
      <c r="R1910" s="194"/>
      <c r="S1910" s="58">
        <f>(Table4[[#This Row],[سعر يومية السائق]]*Table4[[#This Row],[عدد الدورات ]])-SUM(Table4[[#This Row],[سلف ]:[خصم ]])+Table4[[#This Row],[اضافي ]]</f>
        <v>2600</v>
      </c>
      <c r="U1910" s="58">
        <f>Table4[[#This Row],[ سعر اليومية ]]*Table4[[#This Row],[عدد الدورات ]]-Table4[[#This Row],[سعر يومية السائق]]*L1910</f>
        <v>365</v>
      </c>
      <c r="V1910" s="58">
        <f>U1910-Table4[[#This Row],[W/H  3%]]</f>
        <v>276.05</v>
      </c>
      <c r="W1910" s="66" t="str">
        <f>Table4[[#This Row],[اليوم]]&amp;Table4[[#This Row],[الشهر ]]&amp;Table4[[#This Row],[العام]]</f>
        <v>962026</v>
      </c>
      <c r="X1910" s="66" t="s">
        <v>304</v>
      </c>
    </row>
    <row r="1911" spans="1:24" x14ac:dyDescent="0.3">
      <c r="A1911" s="62">
        <v>9</v>
      </c>
      <c r="B1911" s="62">
        <v>6</v>
      </c>
      <c r="C1911" s="62">
        <v>2026</v>
      </c>
      <c r="D1911" s="41" t="str">
        <f t="shared" si="111"/>
        <v>فرج 5حلوان 2 ورديةسعوديمدينتي اتوبيس 28</v>
      </c>
      <c r="E1911" s="4">
        <v>5023</v>
      </c>
      <c r="F1911" s="41" t="str">
        <f>VLOOKUP(E1911,mapping!C:J,2,FALSE)</f>
        <v>فرج 5</v>
      </c>
      <c r="G1911" s="41" t="str">
        <f>IFERROR(VLOOKUP(F1911,mapping!$D$3:$J$200,2,FALSE),0)</f>
        <v>حلوان 2 وردية</v>
      </c>
      <c r="H1911" s="41" t="str">
        <f>IFERROR(VLOOKUP(F1911,mapping!$D$3:$J$200,3,FALSE),0)</f>
        <v>سعودي</v>
      </c>
      <c r="I1911" s="41" t="str">
        <f>IFERROR(VLOOKUP(F1911,mapping!$D$3:$J$200,4,FALSE),0)</f>
        <v xml:space="preserve">مدينتي </v>
      </c>
      <c r="J1911" s="41" t="str">
        <f>IFERROR(VLOOKUP(F1911,mapping!$D$3:$J$200,5,FALSE),0)</f>
        <v>اتوبيس 28</v>
      </c>
      <c r="K1911" s="63">
        <f>IF(W1911=mapping!$N$1,IFERROR(VLOOKUP(Table4[[#This Row],[Column1]],mapping!A:L,11,FALSE),0),IF(W1911&gt;mapping!$N$1,IFERROR(VLOOKUP(Table4[[#This Row],[Column1]],mapping!A:L,11,FALSE),0),))</f>
        <v>4634</v>
      </c>
      <c r="L1911" s="139">
        <v>1</v>
      </c>
      <c r="M1911" s="60">
        <f>IF(W1911=mapping!$N$1,IFERROR(VLOOKUP(Table4[[#This Row],[Column1]],mapping!A:L,12,FALSE),0),IF(W1911&gt;mapping!$N$1,IFERROR(VLOOKUP(Table4[[#This Row],[Column1]],mapping!A:L,12,FALSE),0),0))</f>
        <v>4100</v>
      </c>
      <c r="N1911" s="58">
        <f>Table4[[#This Row],[ سعر اليومية ]]*3%*Table4[[#This Row],[عدد الدورات ]]</f>
        <v>139.01999999999998</v>
      </c>
      <c r="O1911" s="56">
        <f>Table4[[#This Row],[ سعر اليومية ]]*Table4[[#This Row],[عدد الدورات ]]-N1911</f>
        <v>4494.9799999999996</v>
      </c>
      <c r="P1911" s="194"/>
      <c r="Q1911" s="194"/>
      <c r="R1911" s="194"/>
      <c r="S1911" s="58">
        <f>(Table4[[#This Row],[سعر يومية السائق]]*Table4[[#This Row],[عدد الدورات ]])-SUM(Table4[[#This Row],[سلف ]:[خصم ]])+Table4[[#This Row],[اضافي ]]</f>
        <v>4100</v>
      </c>
      <c r="U1911" s="58">
        <f>Table4[[#This Row],[ سعر اليومية ]]*Table4[[#This Row],[عدد الدورات ]]-Table4[[#This Row],[سعر يومية السائق]]*L1911</f>
        <v>534</v>
      </c>
      <c r="V1911" s="58">
        <f>U1911-Table4[[#This Row],[W/H  3%]]</f>
        <v>394.98</v>
      </c>
      <c r="W1911" s="66" t="str">
        <f>Table4[[#This Row],[اليوم]]&amp;Table4[[#This Row],[الشهر ]]&amp;Table4[[#This Row],[العام]]</f>
        <v>962026</v>
      </c>
      <c r="X1911" s="66" t="s">
        <v>304</v>
      </c>
    </row>
    <row r="1912" spans="1:24" x14ac:dyDescent="0.3">
      <c r="A1912" s="62">
        <v>9</v>
      </c>
      <c r="B1912" s="62">
        <v>6</v>
      </c>
      <c r="C1912" s="62">
        <v>2026</v>
      </c>
      <c r="D1912" s="41" t="str">
        <f t="shared" si="111"/>
        <v>سيد الحاويالحلميةسعوديمدينتي اتوبيس 28</v>
      </c>
      <c r="E1912" s="4">
        <v>5024</v>
      </c>
      <c r="F1912" s="41" t="str">
        <f>VLOOKUP(E1912,mapping!C:J,2,FALSE)</f>
        <v>سيد الحاوي</v>
      </c>
      <c r="G1912" s="41" t="str">
        <f>IFERROR(VLOOKUP(F1912,mapping!$D$3:$J$200,2,FALSE),0)</f>
        <v>الحلمية</v>
      </c>
      <c r="H1912" s="41" t="str">
        <f>IFERROR(VLOOKUP(F1912,mapping!$D$3:$J$200,3,FALSE),0)</f>
        <v>سعودي</v>
      </c>
      <c r="I1912" s="41" t="str">
        <f>IFERROR(VLOOKUP(F1912,mapping!$D$3:$J$200,4,FALSE),0)</f>
        <v xml:space="preserve">مدينتي </v>
      </c>
      <c r="J1912" s="41" t="str">
        <f>IFERROR(VLOOKUP(F1912,mapping!$D$3:$J$200,5,FALSE),0)</f>
        <v>اتوبيس 28</v>
      </c>
      <c r="K1912" s="63">
        <f>IF(W1912=mapping!$N$1,IFERROR(VLOOKUP(Table4[[#This Row],[Column1]],mapping!A:L,11,FALSE),0),IF(W1912&gt;mapping!$N$1,IFERROR(VLOOKUP(Table4[[#This Row],[Column1]],mapping!A:L,11,FALSE),0),))</f>
        <v>4634</v>
      </c>
      <c r="L1912" s="139">
        <v>1</v>
      </c>
      <c r="M1912" s="60">
        <f>IF(W1912=mapping!$N$1,IFERROR(VLOOKUP(Table4[[#This Row],[Column1]],mapping!A:L,12,FALSE),0),IF(W1912&gt;mapping!$N$1,IFERROR(VLOOKUP(Table4[[#This Row],[Column1]],mapping!A:L,12,FALSE),0),0))</f>
        <v>3750</v>
      </c>
      <c r="N1912" s="58">
        <f>Table4[[#This Row],[ سعر اليومية ]]*3%*Table4[[#This Row],[عدد الدورات ]]</f>
        <v>139.01999999999998</v>
      </c>
      <c r="O1912" s="56">
        <f>Table4[[#This Row],[ سعر اليومية ]]*Table4[[#This Row],[عدد الدورات ]]-N1912</f>
        <v>4494.9799999999996</v>
      </c>
      <c r="P1912" s="194"/>
      <c r="Q1912" s="194"/>
      <c r="R1912" s="194"/>
      <c r="S1912" s="58">
        <f>(Table4[[#This Row],[سعر يومية السائق]]*Table4[[#This Row],[عدد الدورات ]])-SUM(Table4[[#This Row],[سلف ]:[خصم ]])+Table4[[#This Row],[اضافي ]]</f>
        <v>3750</v>
      </c>
      <c r="U1912" s="58">
        <f>Table4[[#This Row],[ سعر اليومية ]]*Table4[[#This Row],[عدد الدورات ]]-Table4[[#This Row],[سعر يومية السائق]]*L1912</f>
        <v>884</v>
      </c>
      <c r="V1912" s="58">
        <f>U1912-Table4[[#This Row],[W/H  3%]]</f>
        <v>744.98</v>
      </c>
      <c r="W1912" s="66" t="str">
        <f>Table4[[#This Row],[اليوم]]&amp;Table4[[#This Row],[الشهر ]]&amp;Table4[[#This Row],[العام]]</f>
        <v>962026</v>
      </c>
      <c r="X1912" s="66" t="s">
        <v>304</v>
      </c>
    </row>
    <row r="1913" spans="1:24" x14ac:dyDescent="0.3">
      <c r="A1913" s="62">
        <v>9</v>
      </c>
      <c r="B1913" s="62">
        <v>6</v>
      </c>
      <c r="C1913" s="62">
        <v>2026</v>
      </c>
      <c r="D1913" s="41" t="str">
        <f t="shared" si="111"/>
        <v>سيد الحاوي 2عدلي منصور سعوديمدينتي اتوبيس 28</v>
      </c>
      <c r="E1913" s="4">
        <v>5028</v>
      </c>
      <c r="F1913" s="41" t="str">
        <f>VLOOKUP(E1913,mapping!C:J,2,FALSE)</f>
        <v>سيد الحاوي 2</v>
      </c>
      <c r="G1913" s="41" t="str">
        <f>IFERROR(VLOOKUP(F1913,mapping!$D$3:$J$200,2,FALSE),0)</f>
        <v xml:space="preserve">عدلي منصور </v>
      </c>
      <c r="H1913" s="41" t="str">
        <f>IFERROR(VLOOKUP(F1913,mapping!$D$3:$J$200,3,FALSE),0)</f>
        <v>سعودي</v>
      </c>
      <c r="I1913" s="41" t="str">
        <f>IFERROR(VLOOKUP(F1913,mapping!$D$3:$J$200,4,FALSE),0)</f>
        <v xml:space="preserve">مدينتي </v>
      </c>
      <c r="J1913" s="41" t="str">
        <f>IFERROR(VLOOKUP(F1913,mapping!$D$3:$J$200,5,FALSE),0)</f>
        <v>اتوبيس 28</v>
      </c>
      <c r="K1913" s="63">
        <f>IF(W1913=mapping!$N$1,IFERROR(VLOOKUP(Table4[[#This Row],[Column1]],mapping!A:L,11,FALSE),0),IF(W1913&gt;mapping!$N$1,IFERROR(VLOOKUP(Table4[[#This Row],[Column1]],mapping!A:L,11,FALSE),0),))</f>
        <v>741</v>
      </c>
      <c r="L1913" s="139">
        <v>1</v>
      </c>
      <c r="M1913" s="60">
        <f>IF(W1913=mapping!$N$1,IFERROR(VLOOKUP(Table4[[#This Row],[Column1]],mapping!A:L,12,FALSE),0),IF(W1913&gt;mapping!$N$1,IFERROR(VLOOKUP(Table4[[#This Row],[Column1]],mapping!A:L,12,FALSE),0),0))</f>
        <v>550</v>
      </c>
      <c r="N1913" s="58">
        <f>Table4[[#This Row],[ سعر اليومية ]]*3%*Table4[[#This Row],[عدد الدورات ]]</f>
        <v>22.23</v>
      </c>
      <c r="O1913" s="56">
        <f>Table4[[#This Row],[ سعر اليومية ]]*Table4[[#This Row],[عدد الدورات ]]-N1913</f>
        <v>718.77</v>
      </c>
      <c r="P1913" s="194"/>
      <c r="Q1913" s="194"/>
      <c r="R1913" s="194"/>
      <c r="S1913" s="58">
        <f>(Table4[[#This Row],[سعر يومية السائق]]*Table4[[#This Row],[عدد الدورات ]])-SUM(Table4[[#This Row],[سلف ]:[خصم ]])+Table4[[#This Row],[اضافي ]]</f>
        <v>550</v>
      </c>
      <c r="U1913" s="58">
        <f>Table4[[#This Row],[ سعر اليومية ]]*Table4[[#This Row],[عدد الدورات ]]-Table4[[#This Row],[سعر يومية السائق]]*L1913</f>
        <v>191</v>
      </c>
      <c r="V1913" s="58">
        <f>U1913-Table4[[#This Row],[W/H  3%]]</f>
        <v>168.77</v>
      </c>
      <c r="W1913" s="66" t="str">
        <f>Table4[[#This Row],[اليوم]]&amp;Table4[[#This Row],[الشهر ]]&amp;Table4[[#This Row],[العام]]</f>
        <v>962026</v>
      </c>
      <c r="X1913" s="66" t="s">
        <v>304</v>
      </c>
    </row>
    <row r="1914" spans="1:24" x14ac:dyDescent="0.3">
      <c r="A1914" s="184">
        <v>9</v>
      </c>
      <c r="B1914" s="184">
        <v>6</v>
      </c>
      <c r="C1914" s="184">
        <v>2026</v>
      </c>
      <c r="D1914" s="184" t="str">
        <f t="shared" si="111"/>
        <v>احمد عويس اضافيالمعادي لوجستيكاابورواش إضافي</v>
      </c>
      <c r="E1914" s="204">
        <v>4012</v>
      </c>
      <c r="F1914" s="41" t="str">
        <f>VLOOKUP(E1914,mapping!C:J,2,FALSE)</f>
        <v>احمد عويس اضافي</v>
      </c>
      <c r="G1914" s="41" t="str">
        <f>IFERROR(VLOOKUP(F1914,mapping!$D$3:$J$200,2,FALSE),0)</f>
        <v xml:space="preserve">المعادي </v>
      </c>
      <c r="H1914" s="41" t="str">
        <f>IFERROR(VLOOKUP(F1914,mapping!$D$3:$J$200,3,FALSE),0)</f>
        <v>لوجستيكا</v>
      </c>
      <c r="I1914" s="41" t="str">
        <f>IFERROR(VLOOKUP(F1914,mapping!$D$3:$J$200,4,FALSE),0)</f>
        <v xml:space="preserve">ابورواش </v>
      </c>
      <c r="J1914" s="41" t="str">
        <f>IFERROR(VLOOKUP(F1914,mapping!$D$3:$J$200,5,FALSE),0)</f>
        <v>إضافي</v>
      </c>
      <c r="K1914" s="63">
        <f>IF(W1914=mapping!$N$1,IFERROR(VLOOKUP(Table4[[#This Row],[Column1]],mapping!A:L,11,FALSE),0),IF(W1914&gt;mapping!$N$1,IFERROR(VLOOKUP(Table4[[#This Row],[Column1]],mapping!A:L,11,FALSE),0),))</f>
        <v>2049</v>
      </c>
      <c r="L1914" s="186">
        <v>0.5</v>
      </c>
      <c r="M1914" s="60">
        <f>IF(W1914=mapping!$N$1,IFERROR(VLOOKUP(Table4[[#This Row],[Column1]],mapping!A:L,12,FALSE),0),IF(W1914&gt;mapping!$N$1,IFERROR(VLOOKUP(Table4[[#This Row],[Column1]],mapping!A:L,12,FALSE),0),0))</f>
        <v>1800</v>
      </c>
      <c r="N1914" s="58">
        <f>Table4[[#This Row],[ سعر اليومية ]]*3%*Table4[[#This Row],[عدد الدورات ]]</f>
        <v>30.734999999999999</v>
      </c>
      <c r="O1914" s="56">
        <f>Table4[[#This Row],[ سعر اليومية ]]*Table4[[#This Row],[عدد الدورات ]]-N1914</f>
        <v>993.76499999999999</v>
      </c>
      <c r="P1914" s="194"/>
      <c r="Q1914" s="194"/>
      <c r="R1914" s="198"/>
      <c r="S1914" s="58">
        <f>(Table4[[#This Row],[سعر يومية السائق]]*Table4[[#This Row],[عدد الدورات ]])-SUM(Table4[[#This Row],[سلف ]:[خصم ]])+Table4[[#This Row],[اضافي ]]</f>
        <v>900</v>
      </c>
      <c r="T1914" s="41" t="s">
        <v>480</v>
      </c>
      <c r="U1914" s="58">
        <f>Table4[[#This Row],[ سعر اليومية ]]*Table4[[#This Row],[عدد الدورات ]]-Table4[[#This Row],[سعر يومية السائق]]*L1914</f>
        <v>124.5</v>
      </c>
      <c r="V1914" s="58">
        <f>U1914-Table4[[#This Row],[W/H  3%]]</f>
        <v>93.765000000000001</v>
      </c>
      <c r="W1914" s="66" t="str">
        <f>Table4[[#This Row],[اليوم]]&amp;Table4[[#This Row],[الشهر ]]&amp;Table4[[#This Row],[العام]]</f>
        <v>962026</v>
      </c>
      <c r="X1914" s="66" t="s">
        <v>304</v>
      </c>
    </row>
    <row r="1915" spans="1:24" x14ac:dyDescent="0.3">
      <c r="A1915" s="184">
        <v>9</v>
      </c>
      <c r="B1915" s="184">
        <v>6</v>
      </c>
      <c r="C1915" s="184">
        <v>2026</v>
      </c>
      <c r="D1915" s="184" t="str">
        <f t="shared" ref="D1915" si="112">F1915&amp;G1915&amp;H1915&amp;I1915&amp;J1915</f>
        <v>حسام سعيد إضافيإضافيلوجستيكاإضافيإضافي</v>
      </c>
      <c r="E1915" s="204">
        <v>4015</v>
      </c>
      <c r="F1915" s="41" t="str">
        <f>VLOOKUP(E1915,mapping!C:J,2,FALSE)</f>
        <v>حسام سعيد إضافي</v>
      </c>
      <c r="G1915" s="41" t="str">
        <f>IFERROR(VLOOKUP(F1915,mapping!$D$3:$J$200,2,FALSE),0)</f>
        <v>إضافي</v>
      </c>
      <c r="H1915" s="41" t="str">
        <f>IFERROR(VLOOKUP(F1915,mapping!$D$3:$J$200,3,FALSE),0)</f>
        <v>لوجستيكا</v>
      </c>
      <c r="I1915" s="41" t="str">
        <f>IFERROR(VLOOKUP(F1915,mapping!$D$3:$J$200,4,FALSE),0)</f>
        <v>إضافي</v>
      </c>
      <c r="J1915" s="41" t="str">
        <f>IFERROR(VLOOKUP(F1915,mapping!$D$3:$J$200,5,FALSE),0)</f>
        <v>إضافي</v>
      </c>
      <c r="K1915" s="63">
        <f>IF(W1915=mapping!$N$1,IFERROR(VLOOKUP(Table4[[#This Row],[Column1]],mapping!A:L,11,FALSE),0),IF(W1915&gt;mapping!$N$1,IFERROR(VLOOKUP(Table4[[#This Row],[Column1]],mapping!A:L,11,FALSE),0),))</f>
        <v>1</v>
      </c>
      <c r="L1915" s="186">
        <v>1</v>
      </c>
      <c r="M1915" s="60">
        <f>IF(W1915=mapping!$N$1,IFERROR(VLOOKUP(Table4[[#This Row],[Column1]],mapping!A:L,12,FALSE),0),IF(W1915&gt;mapping!$N$1,IFERROR(VLOOKUP(Table4[[#This Row],[Column1]],mapping!A:L,12,FALSE),0),0))</f>
        <v>0</v>
      </c>
      <c r="N1915" s="58">
        <f>Table4[[#This Row],[ سعر اليومية ]]*3%*Table4[[#This Row],[عدد الدورات ]]</f>
        <v>0.03</v>
      </c>
      <c r="O1915" s="56">
        <f>Table4[[#This Row],[ سعر اليومية ]]*Table4[[#This Row],[عدد الدورات ]]-N1915</f>
        <v>0.97</v>
      </c>
      <c r="P1915" s="194"/>
      <c r="Q1915" s="194"/>
      <c r="R1915" s="198">
        <v>1100</v>
      </c>
      <c r="S1915" s="58">
        <f>(Table4[[#This Row],[سعر يومية السائق]]*Table4[[#This Row],[عدد الدورات ]])-SUM(Table4[[#This Row],[سلف ]:[خصم ]])+Table4[[#This Row],[اضافي ]]</f>
        <v>1100</v>
      </c>
      <c r="T1915" s="41" t="s">
        <v>445</v>
      </c>
      <c r="U1915" s="58">
        <f>Table4[[#This Row],[ سعر اليومية ]]*Table4[[#This Row],[عدد الدورات ]]-Table4[[#This Row],[سعر يومية السائق]]*L1915</f>
        <v>1</v>
      </c>
      <c r="V1915" s="58">
        <f>U1915-Table4[[#This Row],[W/H  3%]]</f>
        <v>0.97</v>
      </c>
      <c r="W1915" s="66" t="str">
        <f>Table4[[#This Row],[اليوم]]&amp;Table4[[#This Row],[الشهر ]]&amp;Table4[[#This Row],[العام]]</f>
        <v>962026</v>
      </c>
      <c r="X1915" s="66" t="s">
        <v>304</v>
      </c>
    </row>
    <row r="1916" spans="1:24" s="123" customFormat="1" x14ac:dyDescent="0.3">
      <c r="D1916" s="123" t="e">
        <f t="shared" si="111"/>
        <v>#N/A</v>
      </c>
      <c r="E1916" s="201"/>
      <c r="F1916" s="123" t="e">
        <f>VLOOKUP(E1916,mapping!C:J,2,FALSE)</f>
        <v>#N/A</v>
      </c>
      <c r="G1916" s="123">
        <f>IFERROR(VLOOKUP(F1916,mapping!$D$3:$J$200,2,FALSE),0)</f>
        <v>0</v>
      </c>
      <c r="H1916" s="123">
        <f>IFERROR(VLOOKUP(F1916,mapping!$D$3:$J$200,3,FALSE),0)</f>
        <v>0</v>
      </c>
      <c r="I1916" s="123">
        <f>IFERROR(VLOOKUP(F1916,mapping!$D$3:$J$200,4,FALSE),0)</f>
        <v>0</v>
      </c>
      <c r="J1916" s="123">
        <f>IFERROR(VLOOKUP(F1916,mapping!$D$3:$J$200,5,FALSE),0)</f>
        <v>0</v>
      </c>
      <c r="K1916" s="124">
        <f>IF(W1916=mapping!$N$1,IFERROR(VLOOKUP(Table4[[#This Row],[Column1]],mapping!A:L,11,FALSE),0),IF(W1916&gt;mapping!$N$1,IFERROR(VLOOKUP(Table4[[#This Row],[Column1]],mapping!A:L,11,FALSE),0),))</f>
        <v>0</v>
      </c>
      <c r="L1916" s="140"/>
      <c r="M1916" s="124">
        <f>IF(W1916=mapping!$N$1,IFERROR(VLOOKUP(Table4[[#This Row],[Column1]],mapping!A:L,12,FALSE),0),IF(W1916&gt;mapping!$N$1,IFERROR(VLOOKUP(Table4[[#This Row],[Column1]],mapping!A:L,12,FALSE),0),0))</f>
        <v>0</v>
      </c>
      <c r="N1916" s="125">
        <f>Table4[[#This Row],[ سعر اليومية ]]*3%*Table4[[#This Row],[عدد الدورات ]]</f>
        <v>0</v>
      </c>
      <c r="O1916" s="126">
        <f>Table4[[#This Row],[ سعر اليومية ]]*Table4[[#This Row],[عدد الدورات ]]-N1916</f>
        <v>0</v>
      </c>
      <c r="P1916" s="195"/>
      <c r="Q1916" s="195"/>
      <c r="R1916" s="195"/>
      <c r="S1916" s="125">
        <f>(Table4[[#This Row],[سعر يومية السائق]]*Table4[[#This Row],[عدد الدورات ]])-SUM(Table4[[#This Row],[سلف ]:[خصم ]])+Table4[[#This Row],[اضافي ]]</f>
        <v>0</v>
      </c>
      <c r="U1916" s="125">
        <f>Table4[[#This Row],[ سعر اليومية ]]*Table4[[#This Row],[عدد الدورات ]]-Table4[[#This Row],[سعر يومية السائق]]*L1916</f>
        <v>0</v>
      </c>
      <c r="V1916" s="125">
        <f>U1916-Table4[[#This Row],[W/H  3%]]</f>
        <v>0</v>
      </c>
      <c r="W1916" s="127" t="str">
        <f>Table4[[#This Row],[اليوم]]&amp;Table4[[#This Row],[الشهر ]]&amp;Table4[[#This Row],[العام]]</f>
        <v/>
      </c>
      <c r="X1916" s="127" t="s">
        <v>304</v>
      </c>
    </row>
    <row r="1917" spans="1:24" x14ac:dyDescent="0.3">
      <c r="A1917" s="62">
        <v>10</v>
      </c>
      <c r="B1917" s="62">
        <v>6</v>
      </c>
      <c r="C1917" s="62">
        <v>2026</v>
      </c>
      <c r="D1917" s="41" t="str">
        <f t="shared" si="111"/>
        <v>مصطفي قليوبقليوب FIRST STARTم.نصر ميكروباص صيني</v>
      </c>
      <c r="E1917" s="4">
        <v>1000</v>
      </c>
      <c r="F1917" s="41" t="str">
        <f>VLOOKUP(E1917,mapping!C:J,2,FALSE)</f>
        <v>مصطفي قليوب</v>
      </c>
      <c r="G1917" s="41" t="str">
        <f>IFERROR(VLOOKUP(F1917,mapping!$D$3:$J$200,2,FALSE),0)</f>
        <v xml:space="preserve">قليوب </v>
      </c>
      <c r="H1917" s="41" t="str">
        <f>IFERROR(VLOOKUP(F1917,mapping!$D$3:$J$200,3,FALSE),0)</f>
        <v>FIRST START</v>
      </c>
      <c r="I1917" s="41" t="str">
        <f>IFERROR(VLOOKUP(F1917,mapping!$D$3:$J$200,4,FALSE),0)</f>
        <v xml:space="preserve">م.نصر </v>
      </c>
      <c r="J1917" s="41" t="str">
        <f>IFERROR(VLOOKUP(F1917,mapping!$D$3:$J$200,5,FALSE),0)</f>
        <v>ميكروباص صيني</v>
      </c>
      <c r="K1917" s="63">
        <f>IF(W1917=mapping!$N$1,IFERROR(VLOOKUP(Table4[[#This Row],[Column1]],mapping!A:L,11,FALSE),0),IF(W1917&gt;mapping!$N$1,IFERROR(VLOOKUP(Table4[[#This Row],[Column1]],mapping!A:L,11,FALSE),0),))</f>
        <v>1250</v>
      </c>
      <c r="L1917" s="139">
        <v>1</v>
      </c>
      <c r="M1917" s="60">
        <f>IF(W1917=mapping!$N$1,IFERROR(VLOOKUP(Table4[[#This Row],[Column1]],mapping!A:L,12,FALSE),0),IF(W1917&gt;mapping!$N$1,IFERROR(VLOOKUP(Table4[[#This Row],[Column1]],mapping!A:L,12,FALSE),0),0))</f>
        <v>1200</v>
      </c>
      <c r="N1917" s="58">
        <f>Table4[[#This Row],[ سعر اليومية ]]*3%*Table4[[#This Row],[عدد الدورات ]]</f>
        <v>37.5</v>
      </c>
      <c r="O1917" s="56">
        <f>Table4[[#This Row],[ سعر اليومية ]]*Table4[[#This Row],[عدد الدورات ]]-N1917</f>
        <v>1212.5</v>
      </c>
      <c r="P1917" s="194"/>
      <c r="Q1917" s="194"/>
      <c r="R1917" s="194"/>
      <c r="S1917" s="58">
        <f>(Table4[[#This Row],[سعر يومية السائق]]*Table4[[#This Row],[عدد الدورات ]])-SUM(Table4[[#This Row],[سلف ]:[خصم ]])+Table4[[#This Row],[اضافي ]]</f>
        <v>1200</v>
      </c>
      <c r="U1917" s="58">
        <f>Table4[[#This Row],[ سعر اليومية ]]*Table4[[#This Row],[عدد الدورات ]]-Table4[[#This Row],[سعر يومية السائق]]*L1917</f>
        <v>50</v>
      </c>
      <c r="V1917" s="58">
        <f>U1917-Table4[[#This Row],[W/H  3%]]</f>
        <v>12.5</v>
      </c>
      <c r="W1917" s="66" t="str">
        <f>Table4[[#This Row],[اليوم]]&amp;Table4[[#This Row],[الشهر ]]&amp;Table4[[#This Row],[العام]]</f>
        <v>1062026</v>
      </c>
      <c r="X1917" s="66" t="s">
        <v>304</v>
      </c>
    </row>
    <row r="1918" spans="1:24" x14ac:dyDescent="0.3">
      <c r="A1918" s="62">
        <v>10</v>
      </c>
      <c r="B1918" s="62">
        <v>6</v>
      </c>
      <c r="C1918" s="62">
        <v>2026</v>
      </c>
      <c r="D1918" s="41" t="str">
        <f t="shared" si="111"/>
        <v>عمرو برعي الجراجFLITCH AND GRAINالتجمع ميكروباص صيني</v>
      </c>
      <c r="E1918" s="4">
        <v>2000</v>
      </c>
      <c r="F1918" s="41" t="str">
        <f>VLOOKUP(E1918,mapping!C:J,2,FALSE)</f>
        <v xml:space="preserve">عمرو برعي </v>
      </c>
      <c r="G1918" s="41" t="str">
        <f>IFERROR(VLOOKUP(F1918,mapping!$D$3:$J$200,2,FALSE),0)</f>
        <v>الجراج</v>
      </c>
      <c r="H1918" s="41" t="str">
        <f>IFERROR(VLOOKUP(F1918,mapping!$D$3:$J$200,3,FALSE),0)</f>
        <v>FLITCH AND GRAIN</v>
      </c>
      <c r="I1918" s="41" t="str">
        <f>IFERROR(VLOOKUP(F1918,mapping!$D$3:$J$200,4,FALSE),0)</f>
        <v xml:space="preserve">التجمع </v>
      </c>
      <c r="J1918" s="41" t="str">
        <f>IFERROR(VLOOKUP(F1918,mapping!$D$3:$J$200,5,FALSE),0)</f>
        <v>ميكروباص صيني</v>
      </c>
      <c r="K1918" s="63">
        <f>IF(W1918=mapping!$N$1,IFERROR(VLOOKUP(Table4[[#This Row],[Column1]],mapping!A:L,11,FALSE),0),IF(W1918&gt;mapping!$N$1,IFERROR(VLOOKUP(Table4[[#This Row],[Column1]],mapping!A:L,11,FALSE),0),))</f>
        <v>1300</v>
      </c>
      <c r="L1918" s="139">
        <v>1</v>
      </c>
      <c r="M1918" s="60">
        <f>IF(W1918=mapping!$N$1,IFERROR(VLOOKUP(Table4[[#This Row],[Column1]],mapping!A:L,12,FALSE),0),IF(W1918&gt;mapping!$N$1,IFERROR(VLOOKUP(Table4[[#This Row],[Column1]],mapping!A:L,12,FALSE),0),0))</f>
        <v>1050</v>
      </c>
      <c r="N1918" s="58">
        <f>Table4[[#This Row],[ سعر اليومية ]]*3%*Table4[[#This Row],[عدد الدورات ]]</f>
        <v>39</v>
      </c>
      <c r="O1918" s="56">
        <f>Table4[[#This Row],[ سعر اليومية ]]*Table4[[#This Row],[عدد الدورات ]]-N1918</f>
        <v>1261</v>
      </c>
      <c r="P1918" s="194"/>
      <c r="Q1918" s="194"/>
      <c r="R1918" s="194"/>
      <c r="S1918" s="58">
        <f>(Table4[[#This Row],[سعر يومية السائق]]*Table4[[#This Row],[عدد الدورات ]])-SUM(Table4[[#This Row],[سلف ]:[خصم ]])+Table4[[#This Row],[اضافي ]]</f>
        <v>1050</v>
      </c>
      <c r="U1918" s="58">
        <f>Table4[[#This Row],[ سعر اليومية ]]*Table4[[#This Row],[عدد الدورات ]]-Table4[[#This Row],[سعر يومية السائق]]*L1918</f>
        <v>250</v>
      </c>
      <c r="V1918" s="58">
        <f>U1918-Table4[[#This Row],[W/H  3%]]</f>
        <v>211</v>
      </c>
      <c r="W1918" s="66" t="str">
        <f>Table4[[#This Row],[اليوم]]&amp;Table4[[#This Row],[الشهر ]]&amp;Table4[[#This Row],[العام]]</f>
        <v>1062026</v>
      </c>
      <c r="X1918" s="66" t="s">
        <v>304</v>
      </c>
    </row>
    <row r="1919" spans="1:24" x14ac:dyDescent="0.3">
      <c r="A1919" s="62">
        <v>10</v>
      </c>
      <c r="B1919" s="62">
        <v>6</v>
      </c>
      <c r="C1919" s="62">
        <v>2026</v>
      </c>
      <c r="D1919" s="41" t="str">
        <f t="shared" si="111"/>
        <v>مصطفي الف مسكنالف مسكن 3 ورديةنجمة هليوبوليسالتجمع اتوبيس 28</v>
      </c>
      <c r="E1919" s="4">
        <v>3000</v>
      </c>
      <c r="F1919" s="41" t="str">
        <f>VLOOKUP(E1919,mapping!C:J,2,FALSE)</f>
        <v>مصطفي الف مسكن</v>
      </c>
      <c r="G1919" s="41" t="str">
        <f>IFERROR(VLOOKUP(F1919,mapping!$D$3:$J$200,2,FALSE),0)</f>
        <v>الف مسكن 3 وردية</v>
      </c>
      <c r="H1919" s="41" t="str">
        <f>IFERROR(VLOOKUP(F1919,mapping!$D$3:$J$200,3,FALSE),0)</f>
        <v>نجمة هليوبوليس</v>
      </c>
      <c r="I1919" s="41" t="str">
        <f>IFERROR(VLOOKUP(F1919,mapping!$D$3:$J$200,4,FALSE),0)</f>
        <v xml:space="preserve">التجمع </v>
      </c>
      <c r="J1919" s="41" t="str">
        <f>IFERROR(VLOOKUP(F1919,mapping!$D$3:$J$200,5,FALSE),0)</f>
        <v>اتوبيس 28</v>
      </c>
      <c r="K1919" s="63">
        <f>IF(W1919=mapping!$N$1,IFERROR(VLOOKUP(Table4[[#This Row],[Column1]],mapping!A:L,11,FALSE),0),IF(W1919&gt;mapping!$N$1,IFERROR(VLOOKUP(Table4[[#This Row],[Column1]],mapping!A:L,11,FALSE),0),))</f>
        <v>4297</v>
      </c>
      <c r="L1919" s="139">
        <v>1</v>
      </c>
      <c r="M1919" s="60">
        <f>IF(W1919=mapping!$N$1,IFERROR(VLOOKUP(Table4[[#This Row],[Column1]],mapping!A:L,12,FALSE),0),IF(W1919&gt;mapping!$N$1,IFERROR(VLOOKUP(Table4[[#This Row],[Column1]],mapping!A:L,12,FALSE),0),0))</f>
        <v>3800</v>
      </c>
      <c r="N1919" s="58">
        <f>Table4[[#This Row],[ سعر اليومية ]]*3%*Table4[[#This Row],[عدد الدورات ]]</f>
        <v>128.91</v>
      </c>
      <c r="O1919" s="56">
        <f>Table4[[#This Row],[ سعر اليومية ]]*Table4[[#This Row],[عدد الدورات ]]-N1919</f>
        <v>4168.09</v>
      </c>
      <c r="P1919" s="194"/>
      <c r="Q1919" s="194"/>
      <c r="R1919" s="194"/>
      <c r="S1919" s="58">
        <f>(Table4[[#This Row],[سعر يومية السائق]]*Table4[[#This Row],[عدد الدورات ]])-SUM(Table4[[#This Row],[سلف ]:[خصم ]])+Table4[[#This Row],[اضافي ]]</f>
        <v>3800</v>
      </c>
      <c r="U1919" s="58">
        <f>Table4[[#This Row],[ سعر اليومية ]]*Table4[[#This Row],[عدد الدورات ]]-Table4[[#This Row],[سعر يومية السائق]]*L1919</f>
        <v>497</v>
      </c>
      <c r="V1919" s="58">
        <f>U1919-Table4[[#This Row],[W/H  3%]]</f>
        <v>368.09000000000003</v>
      </c>
      <c r="W1919" s="66" t="str">
        <f>Table4[[#This Row],[اليوم]]&amp;Table4[[#This Row],[الشهر ]]&amp;Table4[[#This Row],[العام]]</f>
        <v>1062026</v>
      </c>
      <c r="X1919" s="66" t="s">
        <v>304</v>
      </c>
    </row>
    <row r="1920" spans="1:24" x14ac:dyDescent="0.3">
      <c r="A1920" s="62">
        <v>10</v>
      </c>
      <c r="B1920" s="62">
        <v>6</v>
      </c>
      <c r="C1920" s="62">
        <v>2026</v>
      </c>
      <c r="D1920" s="41" t="str">
        <f t="shared" si="111"/>
        <v>ممدوح كيلاني1قليوب 3 وردية نجمة هليوبوليسالتجمع اتوبيس 28</v>
      </c>
      <c r="E1920" s="4">
        <v>3002</v>
      </c>
      <c r="F1920" s="41" t="str">
        <f>VLOOKUP(E1920,mapping!C:J,2,FALSE)</f>
        <v>ممدوح كيلاني1</v>
      </c>
      <c r="G1920" s="41" t="str">
        <f>IFERROR(VLOOKUP(F1920,mapping!$D$3:$J$200,2,FALSE),0)</f>
        <v xml:space="preserve">قليوب 3 وردية </v>
      </c>
      <c r="H1920" s="41" t="str">
        <f>IFERROR(VLOOKUP(F1920,mapping!$D$3:$J$200,3,FALSE),0)</f>
        <v>نجمة هليوبوليس</v>
      </c>
      <c r="I1920" s="41" t="str">
        <f>IFERROR(VLOOKUP(F1920,mapping!$D$3:$J$200,4,FALSE),0)</f>
        <v xml:space="preserve">التجمع </v>
      </c>
      <c r="J1920" s="41" t="str">
        <f>IFERROR(VLOOKUP(F1920,mapping!$D$3:$J$200,5,FALSE),0)</f>
        <v>اتوبيس 28</v>
      </c>
      <c r="K1920" s="63">
        <f>IF(W1920=mapping!$N$1,IFERROR(VLOOKUP(Table4[[#This Row],[Column1]],mapping!A:L,11,FALSE),0),IF(W1920&gt;mapping!$N$1,IFERROR(VLOOKUP(Table4[[#This Row],[Column1]],mapping!A:L,11,FALSE),0),))</f>
        <v>4297</v>
      </c>
      <c r="L1920" s="139">
        <v>1</v>
      </c>
      <c r="M1920" s="60">
        <f>IF(W1920=mapping!$N$1,IFERROR(VLOOKUP(Table4[[#This Row],[Column1]],mapping!A:L,12,FALSE),0),IF(W1920&gt;mapping!$N$1,IFERROR(VLOOKUP(Table4[[#This Row],[Column1]],mapping!A:L,12,FALSE),0),0))</f>
        <v>3900</v>
      </c>
      <c r="N1920" s="58">
        <f>Table4[[#This Row],[ سعر اليومية ]]*3%*Table4[[#This Row],[عدد الدورات ]]</f>
        <v>128.91</v>
      </c>
      <c r="O1920" s="56">
        <f>Table4[[#This Row],[ سعر اليومية ]]*Table4[[#This Row],[عدد الدورات ]]-N1920</f>
        <v>4168.09</v>
      </c>
      <c r="P1920" s="194"/>
      <c r="Q1920" s="194"/>
      <c r="R1920" s="194"/>
      <c r="S1920" s="58">
        <f>(Table4[[#This Row],[سعر يومية السائق]]*Table4[[#This Row],[عدد الدورات ]])-SUM(Table4[[#This Row],[سلف ]:[خصم ]])+Table4[[#This Row],[اضافي ]]</f>
        <v>3900</v>
      </c>
      <c r="U1920" s="58">
        <f>Table4[[#This Row],[ سعر اليومية ]]*Table4[[#This Row],[عدد الدورات ]]-Table4[[#This Row],[سعر يومية السائق]]*L1920</f>
        <v>397</v>
      </c>
      <c r="V1920" s="58">
        <f>U1920-Table4[[#This Row],[W/H  3%]]</f>
        <v>268.09000000000003</v>
      </c>
      <c r="W1920" s="66" t="str">
        <f>Table4[[#This Row],[اليوم]]&amp;Table4[[#This Row],[الشهر ]]&amp;Table4[[#This Row],[العام]]</f>
        <v>1062026</v>
      </c>
      <c r="X1920" s="66" t="s">
        <v>304</v>
      </c>
    </row>
    <row r="1921" spans="1:24" x14ac:dyDescent="0.3">
      <c r="A1921" s="62">
        <v>10</v>
      </c>
      <c r="B1921" s="62">
        <v>6</v>
      </c>
      <c r="C1921" s="62">
        <v>2026</v>
      </c>
      <c r="D1921" s="41" t="str">
        <f t="shared" si="111"/>
        <v>ممدوح كيلاني3المنيب 3وردية نجمة هليوبوليسالتجمع ميكروباص</v>
      </c>
      <c r="E1921" s="4">
        <v>3004</v>
      </c>
      <c r="F1921" s="41" t="str">
        <f>VLOOKUP(E1921,mapping!C:J,2,FALSE)</f>
        <v>ممدوح كيلاني3</v>
      </c>
      <c r="G1921" s="41" t="str">
        <f>IFERROR(VLOOKUP(F1921,mapping!$D$3:$J$200,2,FALSE),0)</f>
        <v xml:space="preserve">المنيب 3وردية </v>
      </c>
      <c r="H1921" s="41" t="str">
        <f>IFERROR(VLOOKUP(F1921,mapping!$D$3:$J$200,3,FALSE),0)</f>
        <v>نجمة هليوبوليس</v>
      </c>
      <c r="I1921" s="41" t="str">
        <f>IFERROR(VLOOKUP(F1921,mapping!$D$3:$J$200,4,FALSE),0)</f>
        <v xml:space="preserve">التجمع </v>
      </c>
      <c r="J1921" s="41" t="str">
        <f>IFERROR(VLOOKUP(F1921,mapping!$D$3:$J$200,5,FALSE),0)</f>
        <v>ميكروباص</v>
      </c>
      <c r="K1921" s="63">
        <f>IF(W1921=mapping!$N$1,IFERROR(VLOOKUP(Table4[[#This Row],[Column1]],mapping!A:L,11,FALSE),0),IF(W1921&gt;mapping!$N$1,IFERROR(VLOOKUP(Table4[[#This Row],[Column1]],mapping!A:L,11,FALSE),0),))</f>
        <v>3600</v>
      </c>
      <c r="L1921" s="139">
        <v>1</v>
      </c>
      <c r="M1921" s="60">
        <f>IF(W1921=mapping!$N$1,IFERROR(VLOOKUP(Table4[[#This Row],[Column1]],mapping!A:L,12,FALSE),0),IF(W1921&gt;mapping!$N$1,IFERROR(VLOOKUP(Table4[[#This Row],[Column1]],mapping!A:L,12,FALSE),0),0))</f>
        <v>2700</v>
      </c>
      <c r="N1921" s="58">
        <f>Table4[[#This Row],[ سعر اليومية ]]*3%*Table4[[#This Row],[عدد الدورات ]]</f>
        <v>108</v>
      </c>
      <c r="O1921" s="56">
        <f>Table4[[#This Row],[ سعر اليومية ]]*Table4[[#This Row],[عدد الدورات ]]-N1921</f>
        <v>3492</v>
      </c>
      <c r="P1921" s="194"/>
      <c r="Q1921" s="194"/>
      <c r="R1921" s="194"/>
      <c r="S1921" s="58">
        <f>(Table4[[#This Row],[سعر يومية السائق]]*Table4[[#This Row],[عدد الدورات ]])-SUM(Table4[[#This Row],[سلف ]:[خصم ]])+Table4[[#This Row],[اضافي ]]</f>
        <v>2700</v>
      </c>
      <c r="U1921" s="58">
        <f>Table4[[#This Row],[ سعر اليومية ]]*Table4[[#This Row],[عدد الدورات ]]-Table4[[#This Row],[سعر يومية السائق]]*L1921</f>
        <v>900</v>
      </c>
      <c r="V1921" s="58">
        <f>U1921-Table4[[#This Row],[W/H  3%]]</f>
        <v>792</v>
      </c>
      <c r="W1921" s="66" t="str">
        <f>Table4[[#This Row],[اليوم]]&amp;Table4[[#This Row],[الشهر ]]&amp;Table4[[#This Row],[العام]]</f>
        <v>1062026</v>
      </c>
      <c r="X1921" s="66" t="s">
        <v>304</v>
      </c>
    </row>
    <row r="1922" spans="1:24" x14ac:dyDescent="0.3">
      <c r="A1922" s="62">
        <v>10</v>
      </c>
      <c r="B1922" s="62">
        <v>6</v>
      </c>
      <c r="C1922" s="62">
        <v>2026</v>
      </c>
      <c r="D1922" s="41" t="str">
        <f t="shared" si="111"/>
        <v>بكرقليوب 1 ورديةنجمة هليوبوليسالتجمع ميكروباص</v>
      </c>
      <c r="E1922" s="4">
        <v>3005</v>
      </c>
      <c r="F1922" s="41" t="str">
        <f>VLOOKUP(E1922,mapping!C:J,2,FALSE)</f>
        <v>بكر</v>
      </c>
      <c r="G1922" s="41" t="str">
        <f>IFERROR(VLOOKUP(F1922,mapping!$D$3:$J$200,2,FALSE),0)</f>
        <v>قليوب 1 وردية</v>
      </c>
      <c r="H1922" s="41" t="str">
        <f>IFERROR(VLOOKUP(F1922,mapping!$D$3:$J$200,3,FALSE),0)</f>
        <v>نجمة هليوبوليس</v>
      </c>
      <c r="I1922" s="41" t="str">
        <f>IFERROR(VLOOKUP(F1922,mapping!$D$3:$J$200,4,FALSE),0)</f>
        <v xml:space="preserve">التجمع </v>
      </c>
      <c r="J1922" s="41" t="str">
        <f>IFERROR(VLOOKUP(F1922,mapping!$D$3:$J$200,5,FALSE),0)</f>
        <v>ميكروباص</v>
      </c>
      <c r="K1922" s="63">
        <f>IF(W1922=mapping!$N$1,IFERROR(VLOOKUP(Table4[[#This Row],[Column1]],mapping!A:L,11,FALSE),0),IF(W1922&gt;mapping!$N$1,IFERROR(VLOOKUP(Table4[[#This Row],[Column1]],mapping!A:L,11,FALSE),0),))</f>
        <v>1400</v>
      </c>
      <c r="L1922" s="139">
        <v>1</v>
      </c>
      <c r="M1922" s="60">
        <f>IF(W1922=mapping!$N$1,IFERROR(VLOOKUP(Table4[[#This Row],[Column1]],mapping!A:L,12,FALSE),0),IF(W1922&gt;mapping!$N$1,IFERROR(VLOOKUP(Table4[[#This Row],[Column1]],mapping!A:L,12,FALSE),0),0))</f>
        <v>1200</v>
      </c>
      <c r="N1922" s="58">
        <f>Table4[[#This Row],[ سعر اليومية ]]*3%*Table4[[#This Row],[عدد الدورات ]]</f>
        <v>42</v>
      </c>
      <c r="O1922" s="56">
        <f>Table4[[#This Row],[ سعر اليومية ]]*Table4[[#This Row],[عدد الدورات ]]-N1922</f>
        <v>1358</v>
      </c>
      <c r="P1922" s="194"/>
      <c r="Q1922" s="194"/>
      <c r="R1922" s="194"/>
      <c r="S1922" s="58">
        <f>(Table4[[#This Row],[سعر يومية السائق]]*Table4[[#This Row],[عدد الدورات ]])-SUM(Table4[[#This Row],[سلف ]:[خصم ]])+Table4[[#This Row],[اضافي ]]</f>
        <v>1200</v>
      </c>
      <c r="U1922" s="58">
        <f>Table4[[#This Row],[ سعر اليومية ]]*Table4[[#This Row],[عدد الدورات ]]-Table4[[#This Row],[سعر يومية السائق]]*L1922</f>
        <v>200</v>
      </c>
      <c r="V1922" s="58">
        <f>U1922-Table4[[#This Row],[W/H  3%]]</f>
        <v>158</v>
      </c>
      <c r="W1922" s="66" t="str">
        <f>Table4[[#This Row],[اليوم]]&amp;Table4[[#This Row],[الشهر ]]&amp;Table4[[#This Row],[العام]]</f>
        <v>1062026</v>
      </c>
      <c r="X1922" s="66" t="s">
        <v>304</v>
      </c>
    </row>
    <row r="1923" spans="1:24" x14ac:dyDescent="0.3">
      <c r="A1923" s="62">
        <v>10</v>
      </c>
      <c r="B1923" s="62">
        <v>6</v>
      </c>
      <c r="C1923" s="62">
        <v>2026</v>
      </c>
      <c r="D1923" s="41" t="str">
        <f t="shared" si="111"/>
        <v xml:space="preserve">رجب سلامة 1المرج لوجستيكااكتوبر هاي اس </v>
      </c>
      <c r="E1923" s="4">
        <v>4000</v>
      </c>
      <c r="F1923" s="41" t="str">
        <f>VLOOKUP(E1923,mapping!C:J,2,FALSE)</f>
        <v>رجب سلامة 1</v>
      </c>
      <c r="G1923" s="41" t="str">
        <f>IFERROR(VLOOKUP(F1923,mapping!$D$3:$J$200,2,FALSE),0)</f>
        <v xml:space="preserve">المرج </v>
      </c>
      <c r="H1923" s="41" t="str">
        <f>IFERROR(VLOOKUP(F1923,mapping!$D$3:$J$200,3,FALSE),0)</f>
        <v>لوجستيكا</v>
      </c>
      <c r="I1923" s="41" t="str">
        <f>IFERROR(VLOOKUP(F1923,mapping!$D$3:$J$200,4,FALSE),0)</f>
        <v xml:space="preserve">اكتوبر </v>
      </c>
      <c r="J1923" s="41" t="str">
        <f>IFERROR(VLOOKUP(F1923,mapping!$D$3:$J$200,5,FALSE),0)</f>
        <v xml:space="preserve">هاي اس </v>
      </c>
      <c r="K1923" s="63">
        <f>IF(W1923=mapping!$N$1,IFERROR(VLOOKUP(Table4[[#This Row],[Column1]],mapping!A:L,11,FALSE),0),IF(W1923&gt;mapping!$N$1,IFERROR(VLOOKUP(Table4[[#This Row],[Column1]],mapping!A:L,11,FALSE),0),))</f>
        <v>2195</v>
      </c>
      <c r="L1923" s="139">
        <v>1</v>
      </c>
      <c r="M1923" s="60">
        <f>IF(W1923=mapping!$N$1,IFERROR(VLOOKUP(Table4[[#This Row],[Column1]],mapping!A:L,12,FALSE),0),IF(W1923&gt;mapping!$N$1,IFERROR(VLOOKUP(Table4[[#This Row],[Column1]],mapping!A:L,12,FALSE),0),0))</f>
        <v>2000</v>
      </c>
      <c r="N1923" s="58">
        <f>Table4[[#This Row],[ سعر اليومية ]]*3%*Table4[[#This Row],[عدد الدورات ]]</f>
        <v>65.849999999999994</v>
      </c>
      <c r="O1923" s="56">
        <f>Table4[[#This Row],[ سعر اليومية ]]*Table4[[#This Row],[عدد الدورات ]]-N1923</f>
        <v>2129.15</v>
      </c>
      <c r="P1923" s="194"/>
      <c r="Q1923" s="194"/>
      <c r="R1923" s="194"/>
      <c r="S1923" s="58">
        <f>(Table4[[#This Row],[سعر يومية السائق]]*Table4[[#This Row],[عدد الدورات ]])-SUM(Table4[[#This Row],[سلف ]:[خصم ]])+Table4[[#This Row],[اضافي ]]</f>
        <v>2000</v>
      </c>
      <c r="U1923" s="58">
        <f>Table4[[#This Row],[ سعر اليومية ]]*Table4[[#This Row],[عدد الدورات ]]-Table4[[#This Row],[سعر يومية السائق]]*L1923</f>
        <v>195</v>
      </c>
      <c r="V1923" s="58">
        <f>U1923-Table4[[#This Row],[W/H  3%]]</f>
        <v>129.15</v>
      </c>
      <c r="W1923" s="66" t="str">
        <f>Table4[[#This Row],[اليوم]]&amp;Table4[[#This Row],[الشهر ]]&amp;Table4[[#This Row],[العام]]</f>
        <v>1062026</v>
      </c>
      <c r="X1923" s="66" t="s">
        <v>304</v>
      </c>
    </row>
    <row r="1924" spans="1:24" x14ac:dyDescent="0.3">
      <c r="A1924" s="62">
        <v>10</v>
      </c>
      <c r="B1924" s="62">
        <v>6</v>
      </c>
      <c r="C1924" s="62">
        <v>2026</v>
      </c>
      <c r="D1924" s="41" t="str">
        <f t="shared" si="111"/>
        <v xml:space="preserve">رجب سلامة 2 نكلا حضورلوجستيكااكتوبر هاي اس </v>
      </c>
      <c r="E1924" s="4">
        <v>4004</v>
      </c>
      <c r="F1924" s="41" t="str">
        <f>VLOOKUP(E1924,mapping!C:J,2,FALSE)</f>
        <v xml:space="preserve">رجب سلامة 2 </v>
      </c>
      <c r="G1924" s="41" t="str">
        <f>IFERROR(VLOOKUP(F1924,mapping!$D$3:$J$200,2,FALSE),0)</f>
        <v>نكلا حضور</v>
      </c>
      <c r="H1924" s="41" t="str">
        <f>IFERROR(VLOOKUP(F1924,mapping!$D$3:$J$200,3,FALSE),0)</f>
        <v>لوجستيكا</v>
      </c>
      <c r="I1924" s="41" t="str">
        <f>IFERROR(VLOOKUP(F1924,mapping!$D$3:$J$200,4,FALSE),0)</f>
        <v xml:space="preserve">اكتوبر </v>
      </c>
      <c r="J1924" s="41" t="str">
        <f>IFERROR(VLOOKUP(F1924,mapping!$D$3:$J$200,5,FALSE),0)</f>
        <v xml:space="preserve">هاي اس </v>
      </c>
      <c r="K1924" s="63">
        <f>IF(W1924=mapping!$N$1,IFERROR(VLOOKUP(Table4[[#This Row],[Column1]],mapping!A:L,11,FALSE),0),IF(W1924&gt;mapping!$N$1,IFERROR(VLOOKUP(Table4[[#This Row],[Column1]],mapping!A:L,11,FALSE),0),))</f>
        <v>1024</v>
      </c>
      <c r="L1924" s="139">
        <v>1</v>
      </c>
      <c r="M1924" s="60">
        <f>IF(W1924=mapping!$N$1,IFERROR(VLOOKUP(Table4[[#This Row],[Column1]],mapping!A:L,12,FALSE),0),IF(W1924&gt;mapping!$N$1,IFERROR(VLOOKUP(Table4[[#This Row],[Column1]],mapping!A:L,12,FALSE),0),0))</f>
        <v>1000</v>
      </c>
      <c r="N1924" s="58">
        <f>Table4[[#This Row],[ سعر اليومية ]]*3%*Table4[[#This Row],[عدد الدورات ]]</f>
        <v>30.72</v>
      </c>
      <c r="O1924" s="56">
        <f>Table4[[#This Row],[ سعر اليومية ]]*Table4[[#This Row],[عدد الدورات ]]-N1924</f>
        <v>993.28</v>
      </c>
      <c r="P1924" s="194"/>
      <c r="Q1924" s="194"/>
      <c r="R1924" s="194"/>
      <c r="S1924" s="58">
        <f>(Table4[[#This Row],[سعر يومية السائق]]*Table4[[#This Row],[عدد الدورات ]])-SUM(Table4[[#This Row],[سلف ]:[خصم ]])+Table4[[#This Row],[اضافي ]]</f>
        <v>1000</v>
      </c>
      <c r="U1924" s="58">
        <f>Table4[[#This Row],[ سعر اليومية ]]*Table4[[#This Row],[عدد الدورات ]]-Table4[[#This Row],[سعر يومية السائق]]*L1924</f>
        <v>24</v>
      </c>
      <c r="V1924" s="58">
        <f>U1924-Table4[[#This Row],[W/H  3%]]</f>
        <v>-6.7199999999999989</v>
      </c>
      <c r="W1924" s="66" t="str">
        <f>Table4[[#This Row],[اليوم]]&amp;Table4[[#This Row],[الشهر ]]&amp;Table4[[#This Row],[العام]]</f>
        <v>1062026</v>
      </c>
      <c r="X1924" s="66" t="s">
        <v>304</v>
      </c>
    </row>
    <row r="1925" spans="1:24" x14ac:dyDescent="0.3">
      <c r="A1925" s="62">
        <v>10</v>
      </c>
      <c r="B1925" s="62">
        <v>6</v>
      </c>
      <c r="C1925" s="62">
        <v>2026</v>
      </c>
      <c r="D1925" s="41" t="str">
        <f t="shared" si="111"/>
        <v xml:space="preserve">احمد السيدالمنيب 3وردية لوجستيكااكتوبر هاي اس </v>
      </c>
      <c r="E1925" s="4">
        <v>4001</v>
      </c>
      <c r="F1925" s="41" t="str">
        <f>VLOOKUP(E1925,mapping!C:J,2,FALSE)</f>
        <v>احمد السيد</v>
      </c>
      <c r="G1925" s="41" t="str">
        <f>IFERROR(VLOOKUP(F1925,mapping!$D$3:$J$200,2,FALSE),0)</f>
        <v xml:space="preserve">المنيب 3وردية </v>
      </c>
      <c r="H1925" s="41" t="str">
        <f>IFERROR(VLOOKUP(F1925,mapping!$D$3:$J$200,3,FALSE),0)</f>
        <v>لوجستيكا</v>
      </c>
      <c r="I1925" s="41" t="str">
        <f>IFERROR(VLOOKUP(F1925,mapping!$D$3:$J$200,4,FALSE),0)</f>
        <v xml:space="preserve">اكتوبر </v>
      </c>
      <c r="J1925" s="41" t="str">
        <f>IFERROR(VLOOKUP(F1925,mapping!$D$3:$J$200,5,FALSE),0)</f>
        <v xml:space="preserve">هاي اس </v>
      </c>
      <c r="K1925" s="63">
        <f>IF(W1925=mapping!$N$1,IFERROR(VLOOKUP(Table4[[#This Row],[Column1]],mapping!A:L,11,FALSE),0),IF(W1925&gt;mapping!$N$1,IFERROR(VLOOKUP(Table4[[#This Row],[Column1]],mapping!A:L,11,FALSE),0),))</f>
        <v>4831</v>
      </c>
      <c r="L1925" s="139">
        <v>1</v>
      </c>
      <c r="M1925" s="60">
        <f>IF(W1925=mapping!$N$1,IFERROR(VLOOKUP(Table4[[#This Row],[Column1]],mapping!A:L,12,FALSE),0),IF(W1925&gt;mapping!$N$1,IFERROR(VLOOKUP(Table4[[#This Row],[Column1]],mapping!A:L,12,FALSE),0),0))</f>
        <v>4000</v>
      </c>
      <c r="N1925" s="58">
        <f>Table4[[#This Row],[ سعر اليومية ]]*3%*Table4[[#This Row],[عدد الدورات ]]</f>
        <v>144.93</v>
      </c>
      <c r="O1925" s="56">
        <f>Table4[[#This Row],[ سعر اليومية ]]*Table4[[#This Row],[عدد الدورات ]]-N1925</f>
        <v>4686.07</v>
      </c>
      <c r="P1925" s="194"/>
      <c r="Q1925" s="194"/>
      <c r="R1925" s="194"/>
      <c r="S1925" s="58">
        <f>(Table4[[#This Row],[سعر يومية السائق]]*Table4[[#This Row],[عدد الدورات ]])-SUM(Table4[[#This Row],[سلف ]:[خصم ]])+Table4[[#This Row],[اضافي ]]</f>
        <v>4000</v>
      </c>
      <c r="U1925" s="58">
        <f>Table4[[#This Row],[ سعر اليومية ]]*Table4[[#This Row],[عدد الدورات ]]-Table4[[#This Row],[سعر يومية السائق]]*L1925</f>
        <v>831</v>
      </c>
      <c r="V1925" s="58">
        <f>U1925-Table4[[#This Row],[W/H  3%]]</f>
        <v>686.06999999999994</v>
      </c>
      <c r="W1925" s="66" t="str">
        <f>Table4[[#This Row],[اليوم]]&amp;Table4[[#This Row],[الشهر ]]&amp;Table4[[#This Row],[العام]]</f>
        <v>1062026</v>
      </c>
      <c r="X1925" s="66" t="s">
        <v>304</v>
      </c>
    </row>
    <row r="1926" spans="1:24" x14ac:dyDescent="0.3">
      <c r="A1926" s="62">
        <v>10</v>
      </c>
      <c r="B1926" s="62">
        <v>6</v>
      </c>
      <c r="C1926" s="62">
        <v>2026</v>
      </c>
      <c r="D1926" s="41" t="str">
        <f t="shared" si="111"/>
        <v xml:space="preserve">حسام سعيد1القناطر 3 ورديةلوجستيكااكتوبر هاي اس </v>
      </c>
      <c r="E1926" s="4">
        <v>4002</v>
      </c>
      <c r="F1926" s="41" t="str">
        <f>VLOOKUP(E1926,mapping!C:J,2,FALSE)</f>
        <v>حسام سعيد1</v>
      </c>
      <c r="G1926" s="41" t="str">
        <f>IFERROR(VLOOKUP(F1926,mapping!$D$3:$J$200,2,FALSE),0)</f>
        <v>القناطر 3 وردية</v>
      </c>
      <c r="H1926" s="41" t="str">
        <f>IFERROR(VLOOKUP(F1926,mapping!$D$3:$J$200,3,FALSE),0)</f>
        <v>لوجستيكا</v>
      </c>
      <c r="I1926" s="41" t="str">
        <f>IFERROR(VLOOKUP(F1926,mapping!$D$3:$J$200,4,FALSE),0)</f>
        <v xml:space="preserve">اكتوبر </v>
      </c>
      <c r="J1926" s="41" t="str">
        <f>IFERROR(VLOOKUP(F1926,mapping!$D$3:$J$200,5,FALSE),0)</f>
        <v xml:space="preserve">هاي اس </v>
      </c>
      <c r="K1926" s="63">
        <f>IF(W1926=mapping!$N$1,IFERROR(VLOOKUP(Table4[[#This Row],[Column1]],mapping!A:L,11,FALSE),0),IF(W1926&gt;mapping!$N$1,IFERROR(VLOOKUP(Table4[[#This Row],[Column1]],mapping!A:L,11,FALSE),0),))</f>
        <v>4391</v>
      </c>
      <c r="L1926" s="139">
        <v>1</v>
      </c>
      <c r="M1926" s="60">
        <f>IF(W1926=mapping!$N$1,IFERROR(VLOOKUP(Table4[[#This Row],[Column1]],mapping!A:L,12,FALSE),0),IF(W1926&gt;mapping!$N$1,IFERROR(VLOOKUP(Table4[[#This Row],[Column1]],mapping!A:L,12,FALSE),0),0))</f>
        <v>3400</v>
      </c>
      <c r="N1926" s="58">
        <f>Table4[[#This Row],[ سعر اليومية ]]*3%*Table4[[#This Row],[عدد الدورات ]]</f>
        <v>131.72999999999999</v>
      </c>
      <c r="O1926" s="56">
        <f>Table4[[#This Row],[ سعر اليومية ]]*Table4[[#This Row],[عدد الدورات ]]-N1926</f>
        <v>4259.2700000000004</v>
      </c>
      <c r="P1926" s="194"/>
      <c r="Q1926" s="194"/>
      <c r="R1926" s="194"/>
      <c r="S1926" s="58">
        <f>(Table4[[#This Row],[سعر يومية السائق]]*Table4[[#This Row],[عدد الدورات ]])-SUM(Table4[[#This Row],[سلف ]:[خصم ]])+Table4[[#This Row],[اضافي ]]</f>
        <v>3400</v>
      </c>
      <c r="U1926" s="58">
        <f>Table4[[#This Row],[ سعر اليومية ]]*Table4[[#This Row],[عدد الدورات ]]-Table4[[#This Row],[سعر يومية السائق]]*L1926</f>
        <v>991</v>
      </c>
      <c r="V1926" s="58">
        <f>U1926-Table4[[#This Row],[W/H  3%]]</f>
        <v>859.27</v>
      </c>
      <c r="W1926" s="66" t="str">
        <f>Table4[[#This Row],[اليوم]]&amp;Table4[[#This Row],[الشهر ]]&amp;Table4[[#This Row],[العام]]</f>
        <v>1062026</v>
      </c>
      <c r="X1926" s="66" t="s">
        <v>304</v>
      </c>
    </row>
    <row r="1927" spans="1:24" x14ac:dyDescent="0.3">
      <c r="A1927" s="62">
        <v>10</v>
      </c>
      <c r="B1927" s="62">
        <v>6</v>
      </c>
      <c r="C1927" s="62">
        <v>2026</v>
      </c>
      <c r="D1927" s="41" t="str">
        <f t="shared" si="111"/>
        <v xml:space="preserve">حسام سعيد 2نكلا انصرافلوجستيكااكتوبر هاي اس </v>
      </c>
      <c r="E1927" s="4">
        <v>4003</v>
      </c>
      <c r="F1927" s="41" t="str">
        <f>VLOOKUP(E1927,mapping!C:J,2,FALSE)</f>
        <v>حسام سعيد 2</v>
      </c>
      <c r="G1927" s="41" t="str">
        <f>IFERROR(VLOOKUP(F1927,mapping!$D$3:$J$200,2,FALSE),0)</f>
        <v>نكلا انصراف</v>
      </c>
      <c r="H1927" s="41" t="str">
        <f>IFERROR(VLOOKUP(F1927,mapping!$D$3:$J$200,3,FALSE),0)</f>
        <v>لوجستيكا</v>
      </c>
      <c r="I1927" s="41" t="str">
        <f>IFERROR(VLOOKUP(F1927,mapping!$D$3:$J$200,4,FALSE),0)</f>
        <v xml:space="preserve">اكتوبر </v>
      </c>
      <c r="J1927" s="41" t="str">
        <f>IFERROR(VLOOKUP(F1927,mapping!$D$3:$J$200,5,FALSE),0)</f>
        <v xml:space="preserve">هاي اس </v>
      </c>
      <c r="K1927" s="63">
        <f>IF(W1927=mapping!$N$1,IFERROR(VLOOKUP(Table4[[#This Row],[Column1]],mapping!A:L,11,FALSE),0),IF(W1927&gt;mapping!$N$1,IFERROR(VLOOKUP(Table4[[#This Row],[Column1]],mapping!A:L,11,FALSE),0),))</f>
        <v>1024</v>
      </c>
      <c r="L1927" s="139">
        <v>1</v>
      </c>
      <c r="M1927" s="60">
        <f>IF(W1927=mapping!$N$1,IFERROR(VLOOKUP(Table4[[#This Row],[Column1]],mapping!A:L,12,FALSE),0),IF(W1927&gt;mapping!$N$1,IFERROR(VLOOKUP(Table4[[#This Row],[Column1]],mapping!A:L,12,FALSE),0),0))</f>
        <v>900</v>
      </c>
      <c r="N1927" s="58">
        <f>Table4[[#This Row],[ سعر اليومية ]]*3%*Table4[[#This Row],[عدد الدورات ]]</f>
        <v>30.72</v>
      </c>
      <c r="O1927" s="56">
        <f>Table4[[#This Row],[ سعر اليومية ]]*Table4[[#This Row],[عدد الدورات ]]-N1927</f>
        <v>993.28</v>
      </c>
      <c r="P1927" s="194"/>
      <c r="Q1927" s="194"/>
      <c r="R1927" s="194"/>
      <c r="S1927" s="58">
        <f>(Table4[[#This Row],[سعر يومية السائق]]*Table4[[#This Row],[عدد الدورات ]])-SUM(Table4[[#This Row],[سلف ]:[خصم ]])+Table4[[#This Row],[اضافي ]]</f>
        <v>900</v>
      </c>
      <c r="U1927" s="58">
        <f>Table4[[#This Row],[ سعر اليومية ]]*Table4[[#This Row],[عدد الدورات ]]-Table4[[#This Row],[سعر يومية السائق]]*L1927</f>
        <v>124</v>
      </c>
      <c r="V1927" s="58">
        <f>U1927-Table4[[#This Row],[W/H  3%]]</f>
        <v>93.28</v>
      </c>
      <c r="W1927" s="66" t="str">
        <f>Table4[[#This Row],[اليوم]]&amp;Table4[[#This Row],[الشهر ]]&amp;Table4[[#This Row],[العام]]</f>
        <v>1062026</v>
      </c>
      <c r="X1927" s="66" t="s">
        <v>304</v>
      </c>
    </row>
    <row r="1928" spans="1:24" x14ac:dyDescent="0.3">
      <c r="A1928" s="62">
        <v>10</v>
      </c>
      <c r="B1928" s="62">
        <v>6</v>
      </c>
      <c r="C1928" s="62">
        <v>2026</v>
      </c>
      <c r="D1928" s="41" t="str">
        <f t="shared" si="111"/>
        <v xml:space="preserve">محمد رضا المنوفية لوجستيكااكتوبر هاي اس </v>
      </c>
      <c r="E1928" s="4">
        <v>4006</v>
      </c>
      <c r="F1928" s="41" t="str">
        <f>VLOOKUP(E1928,mapping!C:J,2,FALSE)</f>
        <v xml:space="preserve">محمد رضا </v>
      </c>
      <c r="G1928" s="41" t="str">
        <f>IFERROR(VLOOKUP(F1928,mapping!$D$3:$J$200,2,FALSE),0)</f>
        <v xml:space="preserve">المنوفية </v>
      </c>
      <c r="H1928" s="41" t="str">
        <f>IFERROR(VLOOKUP(F1928,mapping!$D$3:$J$200,3,FALSE),0)</f>
        <v>لوجستيكا</v>
      </c>
      <c r="I1928" s="41" t="str">
        <f>IFERROR(VLOOKUP(F1928,mapping!$D$3:$J$200,4,FALSE),0)</f>
        <v xml:space="preserve">اكتوبر </v>
      </c>
      <c r="J1928" s="41" t="str">
        <f>IFERROR(VLOOKUP(F1928,mapping!$D$3:$J$200,5,FALSE),0)</f>
        <v xml:space="preserve">هاي اس </v>
      </c>
      <c r="K1928" s="63">
        <f>IF(W1928=mapping!$N$1,IFERROR(VLOOKUP(Table4[[#This Row],[Column1]],mapping!A:L,11,FALSE),0),IF(W1928&gt;mapping!$N$1,IFERROR(VLOOKUP(Table4[[#This Row],[Column1]],mapping!A:L,11,FALSE),0),))</f>
        <v>2634</v>
      </c>
      <c r="L1928" s="139">
        <v>1</v>
      </c>
      <c r="M1928" s="60">
        <f>IF(W1928=mapping!$N$1,IFERROR(VLOOKUP(Table4[[#This Row],[Column1]],mapping!A:L,12,FALSE),0),IF(W1928&gt;mapping!$N$1,IFERROR(VLOOKUP(Table4[[#This Row],[Column1]],mapping!A:L,12,FALSE),0),0))</f>
        <v>2150</v>
      </c>
      <c r="N1928" s="58">
        <f>Table4[[#This Row],[ سعر اليومية ]]*3%*Table4[[#This Row],[عدد الدورات ]]</f>
        <v>79.02</v>
      </c>
      <c r="O1928" s="56">
        <f>Table4[[#This Row],[ سعر اليومية ]]*Table4[[#This Row],[عدد الدورات ]]-N1928</f>
        <v>2554.98</v>
      </c>
      <c r="P1928" s="194"/>
      <c r="Q1928" s="194"/>
      <c r="R1928" s="194"/>
      <c r="S1928" s="58">
        <f>(Table4[[#This Row],[سعر يومية السائق]]*Table4[[#This Row],[عدد الدورات ]])-SUM(Table4[[#This Row],[سلف ]:[خصم ]])+Table4[[#This Row],[اضافي ]]</f>
        <v>2150</v>
      </c>
      <c r="U1928" s="58">
        <f>Table4[[#This Row],[ سعر اليومية ]]*Table4[[#This Row],[عدد الدورات ]]-Table4[[#This Row],[سعر يومية السائق]]*L1928</f>
        <v>484</v>
      </c>
      <c r="V1928" s="58">
        <f>U1928-Table4[[#This Row],[W/H  3%]]</f>
        <v>404.98</v>
      </c>
      <c r="W1928" s="66" t="str">
        <f>Table4[[#This Row],[اليوم]]&amp;Table4[[#This Row],[الشهر ]]&amp;Table4[[#This Row],[العام]]</f>
        <v>1062026</v>
      </c>
      <c r="X1928" s="66" t="s">
        <v>304</v>
      </c>
    </row>
    <row r="1929" spans="1:24" x14ac:dyDescent="0.3">
      <c r="A1929" s="62">
        <v>10</v>
      </c>
      <c r="B1929" s="62">
        <v>6</v>
      </c>
      <c r="C1929" s="62">
        <v>2026</v>
      </c>
      <c r="D1929" s="41" t="str">
        <f t="shared" si="111"/>
        <v xml:space="preserve">مصطفي شكيويالجلاتمةلوجستيكااكتوبر كوستر </v>
      </c>
      <c r="E1929" s="4">
        <v>4007</v>
      </c>
      <c r="F1929" s="41" t="str">
        <f>VLOOKUP(E1929,mapping!C:J,2,FALSE)</f>
        <v>مصطفي شكيوي</v>
      </c>
      <c r="G1929" s="41" t="str">
        <f>IFERROR(VLOOKUP(F1929,mapping!$D$3:$J$200,2,FALSE),0)</f>
        <v>الجلاتمة</v>
      </c>
      <c r="H1929" s="41" t="str">
        <f>IFERROR(VLOOKUP(F1929,mapping!$D$3:$J$200,3,FALSE),0)</f>
        <v>لوجستيكا</v>
      </c>
      <c r="I1929" s="41" t="str">
        <f>IFERROR(VLOOKUP(F1929,mapping!$D$3:$J$200,4,FALSE),0)</f>
        <v xml:space="preserve">اكتوبر </v>
      </c>
      <c r="J1929" s="41" t="str">
        <f>IFERROR(VLOOKUP(F1929,mapping!$D$3:$J$200,5,FALSE),0)</f>
        <v xml:space="preserve">كوستر </v>
      </c>
      <c r="K1929" s="63">
        <f>IF(W1929=mapping!$N$1,IFERROR(VLOOKUP(Table4[[#This Row],[Column1]],mapping!A:L,11,FALSE),0),IF(W1929&gt;mapping!$N$1,IFERROR(VLOOKUP(Table4[[#This Row],[Column1]],mapping!A:L,11,FALSE),0),))</f>
        <v>3220</v>
      </c>
      <c r="L1929" s="139">
        <v>1</v>
      </c>
      <c r="M1929" s="60">
        <f>IF(W1929=mapping!$N$1,IFERROR(VLOOKUP(Table4[[#This Row],[Column1]],mapping!A:L,12,FALSE),0),IF(W1929&gt;mapping!$N$1,IFERROR(VLOOKUP(Table4[[#This Row],[Column1]],mapping!A:L,12,FALSE),0),0))</f>
        <v>2750</v>
      </c>
      <c r="N1929" s="58">
        <f>Table4[[#This Row],[ سعر اليومية ]]*3%*Table4[[#This Row],[عدد الدورات ]]</f>
        <v>96.6</v>
      </c>
      <c r="O1929" s="56">
        <f>Table4[[#This Row],[ سعر اليومية ]]*Table4[[#This Row],[عدد الدورات ]]-N1929</f>
        <v>3123.4</v>
      </c>
      <c r="P1929" s="194"/>
      <c r="Q1929" s="194"/>
      <c r="R1929" s="194"/>
      <c r="S1929" s="58">
        <f>(Table4[[#This Row],[سعر يومية السائق]]*Table4[[#This Row],[عدد الدورات ]])-SUM(Table4[[#This Row],[سلف ]:[خصم ]])+Table4[[#This Row],[اضافي ]]</f>
        <v>2750</v>
      </c>
      <c r="U1929" s="58">
        <f>Table4[[#This Row],[ سعر اليومية ]]*Table4[[#This Row],[عدد الدورات ]]-Table4[[#This Row],[سعر يومية السائق]]*L1929</f>
        <v>470</v>
      </c>
      <c r="V1929" s="58">
        <f>U1929-Table4[[#This Row],[W/H  3%]]</f>
        <v>373.4</v>
      </c>
      <c r="W1929" s="66" t="str">
        <f>Table4[[#This Row],[اليوم]]&amp;Table4[[#This Row],[الشهر ]]&amp;Table4[[#This Row],[العام]]</f>
        <v>1062026</v>
      </c>
      <c r="X1929" s="66" t="s">
        <v>304</v>
      </c>
    </row>
    <row r="1930" spans="1:24" x14ac:dyDescent="0.3">
      <c r="A1930" s="62">
        <v>10</v>
      </c>
      <c r="B1930" s="62">
        <v>6</v>
      </c>
      <c r="C1930" s="62">
        <v>2026</v>
      </c>
      <c r="D1930" s="41" t="str">
        <f t="shared" si="111"/>
        <v xml:space="preserve">وديع 1الفيوم 1لوجستيكااكتوبر هاي اس </v>
      </c>
      <c r="E1930" s="4">
        <v>4009</v>
      </c>
      <c r="F1930" s="41" t="str">
        <f>VLOOKUP(E1930,mapping!C:J,2,FALSE)</f>
        <v>وديع 1</v>
      </c>
      <c r="G1930" s="41" t="str">
        <f>IFERROR(VLOOKUP(F1930,mapping!$D$3:$J$200,2,FALSE),0)</f>
        <v>الفيوم 1</v>
      </c>
      <c r="H1930" s="41" t="str">
        <f>IFERROR(VLOOKUP(F1930,mapping!$D$3:$J$200,3,FALSE),0)</f>
        <v>لوجستيكا</v>
      </c>
      <c r="I1930" s="41" t="str">
        <f>IFERROR(VLOOKUP(F1930,mapping!$D$3:$J$200,4,FALSE),0)</f>
        <v xml:space="preserve">اكتوبر </v>
      </c>
      <c r="J1930" s="41" t="str">
        <f>IFERROR(VLOOKUP(F1930,mapping!$D$3:$J$200,5,FALSE),0)</f>
        <v xml:space="preserve">هاي اس </v>
      </c>
      <c r="K1930" s="63">
        <f>IF(W1930=mapping!$N$1,IFERROR(VLOOKUP(Table4[[#This Row],[Column1]],mapping!A:L,11,FALSE),0),IF(W1930&gt;mapping!$N$1,IFERROR(VLOOKUP(Table4[[#This Row],[Column1]],mapping!A:L,11,FALSE),0),))</f>
        <v>2662</v>
      </c>
      <c r="L1930" s="139">
        <v>1</v>
      </c>
      <c r="M1930" s="60">
        <f>IF(W1930=mapping!$N$1,IFERROR(VLOOKUP(Table4[[#This Row],[Column1]],mapping!A:L,12,FALSE),0),IF(W1930&gt;mapping!$N$1,IFERROR(VLOOKUP(Table4[[#This Row],[Column1]],mapping!A:L,12,FALSE),0),0))</f>
        <v>2250</v>
      </c>
      <c r="N1930" s="58">
        <f>Table4[[#This Row],[ سعر اليومية ]]*3%*Table4[[#This Row],[عدد الدورات ]]</f>
        <v>79.86</v>
      </c>
      <c r="O1930" s="56">
        <f>Table4[[#This Row],[ سعر اليومية ]]*Table4[[#This Row],[عدد الدورات ]]-N1930</f>
        <v>2582.14</v>
      </c>
      <c r="P1930" s="194"/>
      <c r="Q1930" s="194"/>
      <c r="R1930" s="194"/>
      <c r="S1930" s="58">
        <f>(Table4[[#This Row],[سعر يومية السائق]]*Table4[[#This Row],[عدد الدورات ]])-SUM(Table4[[#This Row],[سلف ]:[خصم ]])+Table4[[#This Row],[اضافي ]]</f>
        <v>2250</v>
      </c>
      <c r="U1930" s="58">
        <f>Table4[[#This Row],[ سعر اليومية ]]*Table4[[#This Row],[عدد الدورات ]]-Table4[[#This Row],[سعر يومية السائق]]*L1930</f>
        <v>412</v>
      </c>
      <c r="V1930" s="58">
        <f>U1930-Table4[[#This Row],[W/H  3%]]</f>
        <v>332.14</v>
      </c>
      <c r="W1930" s="66" t="str">
        <f>Table4[[#This Row],[اليوم]]&amp;Table4[[#This Row],[الشهر ]]&amp;Table4[[#This Row],[العام]]</f>
        <v>1062026</v>
      </c>
      <c r="X1930" s="66" t="s">
        <v>304</v>
      </c>
    </row>
    <row r="1931" spans="1:24" x14ac:dyDescent="0.3">
      <c r="A1931" s="62">
        <v>10</v>
      </c>
      <c r="B1931" s="62">
        <v>6</v>
      </c>
      <c r="C1931" s="62">
        <v>2026</v>
      </c>
      <c r="D1931" s="41" t="str">
        <f t="shared" si="111"/>
        <v xml:space="preserve">وديع 2الفيوم 2لوجستيكااكتوبر هاي اس </v>
      </c>
      <c r="E1931" s="4">
        <v>4010</v>
      </c>
      <c r="F1931" s="41" t="str">
        <f>VLOOKUP(E1931,mapping!C:J,2,FALSE)</f>
        <v>وديع 2</v>
      </c>
      <c r="G1931" s="41" t="str">
        <f>IFERROR(VLOOKUP(F1931,mapping!$D$3:$J$200,2,FALSE),0)</f>
        <v>الفيوم 2</v>
      </c>
      <c r="H1931" s="41" t="str">
        <f>IFERROR(VLOOKUP(F1931,mapping!$D$3:$J$200,3,FALSE),0)</f>
        <v>لوجستيكا</v>
      </c>
      <c r="I1931" s="41" t="str">
        <f>IFERROR(VLOOKUP(F1931,mapping!$D$3:$J$200,4,FALSE),0)</f>
        <v xml:space="preserve">اكتوبر </v>
      </c>
      <c r="J1931" s="41" t="str">
        <f>IFERROR(VLOOKUP(F1931,mapping!$D$3:$J$200,5,FALSE),0)</f>
        <v xml:space="preserve">هاي اس </v>
      </c>
      <c r="K1931" s="63">
        <f>IF(W1931=mapping!$N$1,IFERROR(VLOOKUP(Table4[[#This Row],[Column1]],mapping!A:L,11,FALSE),0),IF(W1931&gt;mapping!$N$1,IFERROR(VLOOKUP(Table4[[#This Row],[Column1]],mapping!A:L,11,FALSE),0),))</f>
        <v>2662</v>
      </c>
      <c r="L1931" s="139">
        <v>1</v>
      </c>
      <c r="M1931" s="60">
        <f>IF(W1931=mapping!$N$1,IFERROR(VLOOKUP(Table4[[#This Row],[Column1]],mapping!A:L,12,FALSE),0),IF(W1931&gt;mapping!$N$1,IFERROR(VLOOKUP(Table4[[#This Row],[Column1]],mapping!A:L,12,FALSE),0),0))</f>
        <v>2250</v>
      </c>
      <c r="N1931" s="58">
        <f>Table4[[#This Row],[ سعر اليومية ]]*3%*Table4[[#This Row],[عدد الدورات ]]</f>
        <v>79.86</v>
      </c>
      <c r="O1931" s="56">
        <f>Table4[[#This Row],[ سعر اليومية ]]*Table4[[#This Row],[عدد الدورات ]]-N1931</f>
        <v>2582.14</v>
      </c>
      <c r="P1931" s="194"/>
      <c r="Q1931" s="194"/>
      <c r="R1931" s="194"/>
      <c r="S1931" s="58">
        <f>(Table4[[#This Row],[سعر يومية السائق]]*Table4[[#This Row],[عدد الدورات ]])-SUM(Table4[[#This Row],[سلف ]:[خصم ]])+Table4[[#This Row],[اضافي ]]</f>
        <v>2250</v>
      </c>
      <c r="U1931" s="58">
        <f>Table4[[#This Row],[ سعر اليومية ]]*Table4[[#This Row],[عدد الدورات ]]-Table4[[#This Row],[سعر يومية السائق]]*L1931</f>
        <v>412</v>
      </c>
      <c r="V1931" s="58">
        <f>U1931-Table4[[#This Row],[W/H  3%]]</f>
        <v>332.14</v>
      </c>
      <c r="W1931" s="66" t="str">
        <f>Table4[[#This Row],[اليوم]]&amp;Table4[[#This Row],[الشهر ]]&amp;Table4[[#This Row],[العام]]</f>
        <v>1062026</v>
      </c>
      <c r="X1931" s="66" t="s">
        <v>304</v>
      </c>
    </row>
    <row r="1932" spans="1:24" x14ac:dyDescent="0.3">
      <c r="A1932" s="62">
        <v>10</v>
      </c>
      <c r="B1932" s="62">
        <v>6</v>
      </c>
      <c r="C1932" s="62">
        <v>2026</v>
      </c>
      <c r="D1932" s="41" t="str">
        <f t="shared" si="111"/>
        <v xml:space="preserve">احمد عويس المعادي لوجستيكاابورواش هاي اس </v>
      </c>
      <c r="E1932" s="4">
        <v>4011</v>
      </c>
      <c r="F1932" s="41" t="str">
        <f>VLOOKUP(E1932,mapping!C:J,2,FALSE)</f>
        <v xml:space="preserve">احمد عويس </v>
      </c>
      <c r="G1932" s="41" t="str">
        <f>IFERROR(VLOOKUP(F1932,mapping!$D$3:$J$200,2,FALSE),0)</f>
        <v xml:space="preserve">المعادي </v>
      </c>
      <c r="H1932" s="41" t="str">
        <f>IFERROR(VLOOKUP(F1932,mapping!$D$3:$J$200,3,FALSE),0)</f>
        <v>لوجستيكا</v>
      </c>
      <c r="I1932" s="41" t="str">
        <f>IFERROR(VLOOKUP(F1932,mapping!$D$3:$J$200,4,FALSE),0)</f>
        <v xml:space="preserve">ابورواش </v>
      </c>
      <c r="J1932" s="41" t="str">
        <f>IFERROR(VLOOKUP(F1932,mapping!$D$3:$J$200,5,FALSE),0)</f>
        <v xml:space="preserve">هاي اس </v>
      </c>
      <c r="K1932" s="63">
        <f>IF(W1932=mapping!$N$1,IFERROR(VLOOKUP(Table4[[#This Row],[Column1]],mapping!A:L,11,FALSE),0),IF(W1932&gt;mapping!$N$1,IFERROR(VLOOKUP(Table4[[#This Row],[Column1]],mapping!A:L,11,FALSE),0),))</f>
        <v>2049</v>
      </c>
      <c r="L1932" s="139">
        <v>1</v>
      </c>
      <c r="M1932" s="60">
        <f>IF(W1932=mapping!$N$1,IFERROR(VLOOKUP(Table4[[#This Row],[Column1]],mapping!A:L,12,FALSE),0),IF(W1932&gt;mapping!$N$1,IFERROR(VLOOKUP(Table4[[#This Row],[Column1]],mapping!A:L,12,FALSE),0),0))</f>
        <v>1650</v>
      </c>
      <c r="N1932" s="58">
        <f>Table4[[#This Row],[ سعر اليومية ]]*3%*Table4[[#This Row],[عدد الدورات ]]</f>
        <v>61.47</v>
      </c>
      <c r="O1932" s="56">
        <f>Table4[[#This Row],[ سعر اليومية ]]*Table4[[#This Row],[عدد الدورات ]]-N1932</f>
        <v>1987.53</v>
      </c>
      <c r="P1932" s="194"/>
      <c r="Q1932" s="194"/>
      <c r="R1932" s="194"/>
      <c r="S1932" s="58">
        <f>(Table4[[#This Row],[سعر يومية السائق]]*Table4[[#This Row],[عدد الدورات ]])-SUM(Table4[[#This Row],[سلف ]:[خصم ]])+Table4[[#This Row],[اضافي ]]</f>
        <v>1650</v>
      </c>
      <c r="U1932" s="58">
        <f>Table4[[#This Row],[ سعر اليومية ]]*Table4[[#This Row],[عدد الدورات ]]-Table4[[#This Row],[سعر يومية السائق]]*L1932</f>
        <v>399</v>
      </c>
      <c r="V1932" s="58">
        <f>U1932-Table4[[#This Row],[W/H  3%]]</f>
        <v>337.53</v>
      </c>
      <c r="W1932" s="66" t="str">
        <f>Table4[[#This Row],[اليوم]]&amp;Table4[[#This Row],[الشهر ]]&amp;Table4[[#This Row],[العام]]</f>
        <v>1062026</v>
      </c>
      <c r="X1932" s="66" t="s">
        <v>304</v>
      </c>
    </row>
    <row r="1933" spans="1:24" x14ac:dyDescent="0.3">
      <c r="A1933" s="62">
        <v>10</v>
      </c>
      <c r="B1933" s="62">
        <v>6</v>
      </c>
      <c r="C1933" s="62">
        <v>2026</v>
      </c>
      <c r="D1933" s="41" t="str">
        <f t="shared" si="111"/>
        <v>محمد جمال القناطر لوجستيكاابورواش سوزوكي</v>
      </c>
      <c r="E1933" s="4">
        <v>4013</v>
      </c>
      <c r="F1933" s="41" t="str">
        <f>VLOOKUP(E1933,mapping!C:J,2,FALSE)</f>
        <v xml:space="preserve">محمد جمال </v>
      </c>
      <c r="G1933" s="41" t="str">
        <f>IFERROR(VLOOKUP(F1933,mapping!$D$3:$J$200,2,FALSE),0)</f>
        <v xml:space="preserve">القناطر </v>
      </c>
      <c r="H1933" s="41" t="str">
        <f>IFERROR(VLOOKUP(F1933,mapping!$D$3:$J$200,3,FALSE),0)</f>
        <v>لوجستيكا</v>
      </c>
      <c r="I1933" s="41" t="str">
        <f>IFERROR(VLOOKUP(F1933,mapping!$D$3:$J$200,4,FALSE),0)</f>
        <v xml:space="preserve">ابورواش </v>
      </c>
      <c r="J1933" s="41" t="str">
        <f>IFERROR(VLOOKUP(F1933,mapping!$D$3:$J$200,5,FALSE),0)</f>
        <v>سوزوكي</v>
      </c>
      <c r="K1933" s="63">
        <f>IF(W1933=mapping!$N$1,IFERROR(VLOOKUP(Table4[[#This Row],[Column1]],mapping!A:L,11,FALSE),0),IF(W1933&gt;mapping!$N$1,IFERROR(VLOOKUP(Table4[[#This Row],[Column1]],mapping!A:L,11,FALSE),0),))</f>
        <v>1536</v>
      </c>
      <c r="L1933" s="139">
        <v>1</v>
      </c>
      <c r="M1933" s="60">
        <f>IF(W1933=mapping!$N$1,IFERROR(VLOOKUP(Table4[[#This Row],[Column1]],mapping!A:L,12,FALSE),0),IF(W1933&gt;mapping!$N$1,IFERROR(VLOOKUP(Table4[[#This Row],[Column1]],mapping!A:L,12,FALSE),0),0))</f>
        <v>1000</v>
      </c>
      <c r="N1933" s="58">
        <f>Table4[[#This Row],[ سعر اليومية ]]*3%*Table4[[#This Row],[عدد الدورات ]]</f>
        <v>46.08</v>
      </c>
      <c r="O1933" s="56">
        <f>Table4[[#This Row],[ سعر اليومية ]]*Table4[[#This Row],[عدد الدورات ]]-N1933</f>
        <v>1489.92</v>
      </c>
      <c r="P1933" s="194"/>
      <c r="Q1933" s="194"/>
      <c r="R1933" s="194"/>
      <c r="S1933" s="58">
        <f>(Table4[[#This Row],[سعر يومية السائق]]*Table4[[#This Row],[عدد الدورات ]])-SUM(Table4[[#This Row],[سلف ]:[خصم ]])+Table4[[#This Row],[اضافي ]]</f>
        <v>1000</v>
      </c>
      <c r="U1933" s="58">
        <f>Table4[[#This Row],[ سعر اليومية ]]*Table4[[#This Row],[عدد الدورات ]]-Table4[[#This Row],[سعر يومية السائق]]*L1933</f>
        <v>536</v>
      </c>
      <c r="V1933" s="58">
        <f>U1933-Table4[[#This Row],[W/H  3%]]</f>
        <v>489.92</v>
      </c>
      <c r="W1933" s="66" t="str">
        <f>Table4[[#This Row],[اليوم]]&amp;Table4[[#This Row],[الشهر ]]&amp;Table4[[#This Row],[العام]]</f>
        <v>1062026</v>
      </c>
      <c r="X1933" s="66" t="s">
        <v>304</v>
      </c>
    </row>
    <row r="1934" spans="1:24" x14ac:dyDescent="0.3">
      <c r="A1934" s="62">
        <v>10</v>
      </c>
      <c r="B1934" s="62">
        <v>6</v>
      </c>
      <c r="C1934" s="62">
        <v>2026</v>
      </c>
      <c r="D1934" s="41" t="str">
        <f t="shared" si="111"/>
        <v xml:space="preserve">محمد عزمي حدائق اكتوبر لوجستيكااكتوبر هاي اس </v>
      </c>
      <c r="E1934" s="4">
        <v>4005</v>
      </c>
      <c r="F1934" s="41" t="str">
        <f>VLOOKUP(E1934,mapping!C:J,2,FALSE)</f>
        <v xml:space="preserve">محمد عزمي </v>
      </c>
      <c r="G1934" s="41" t="str">
        <f>IFERROR(VLOOKUP(F1934,mapping!$D$3:$J$200,2,FALSE),0)</f>
        <v xml:space="preserve">حدائق اكتوبر </v>
      </c>
      <c r="H1934" s="41" t="str">
        <f>IFERROR(VLOOKUP(F1934,mapping!$D$3:$J$200,3,FALSE),0)</f>
        <v>لوجستيكا</v>
      </c>
      <c r="I1934" s="41" t="str">
        <f>IFERROR(VLOOKUP(F1934,mapping!$D$3:$J$200,4,FALSE),0)</f>
        <v xml:space="preserve">اكتوبر </v>
      </c>
      <c r="J1934" s="41" t="str">
        <f>IFERROR(VLOOKUP(F1934,mapping!$D$3:$J$200,5,FALSE),0)</f>
        <v xml:space="preserve">هاي اس </v>
      </c>
      <c r="K1934" s="63">
        <f>IF(W1934=mapping!$N$1,IFERROR(VLOOKUP(Table4[[#This Row],[Column1]],mapping!A:L,11,FALSE),0),IF(W1934&gt;mapping!$N$1,IFERROR(VLOOKUP(Table4[[#This Row],[Column1]],mapping!A:L,11,FALSE),0),))</f>
        <v>1903</v>
      </c>
      <c r="L1934" s="139">
        <v>1</v>
      </c>
      <c r="M1934" s="60">
        <f>IF(W1934=mapping!$N$1,IFERROR(VLOOKUP(Table4[[#This Row],[Column1]],mapping!A:L,12,FALSE),0),IF(W1934&gt;mapping!$N$1,IFERROR(VLOOKUP(Table4[[#This Row],[Column1]],mapping!A:L,12,FALSE),0),0))</f>
        <v>1600</v>
      </c>
      <c r="N1934" s="58">
        <f>Table4[[#This Row],[ سعر اليومية ]]*3%*Table4[[#This Row],[عدد الدورات ]]</f>
        <v>57.089999999999996</v>
      </c>
      <c r="O1934" s="56">
        <f>Table4[[#This Row],[ سعر اليومية ]]*Table4[[#This Row],[عدد الدورات ]]-N1934</f>
        <v>1845.91</v>
      </c>
      <c r="P1934" s="194"/>
      <c r="Q1934" s="194"/>
      <c r="R1934" s="194"/>
      <c r="S1934" s="58">
        <f>(Table4[[#This Row],[سعر يومية السائق]]*Table4[[#This Row],[عدد الدورات ]])-SUM(Table4[[#This Row],[سلف ]:[خصم ]])+Table4[[#This Row],[اضافي ]]</f>
        <v>1600</v>
      </c>
      <c r="U1934" s="58">
        <f>Table4[[#This Row],[ سعر اليومية ]]*Table4[[#This Row],[عدد الدورات ]]-Table4[[#This Row],[سعر يومية السائق]]*L1934</f>
        <v>303</v>
      </c>
      <c r="V1934" s="58">
        <f>U1934-Table4[[#This Row],[W/H  3%]]</f>
        <v>245.91</v>
      </c>
      <c r="W1934" s="66" t="str">
        <f>Table4[[#This Row],[اليوم]]&amp;Table4[[#This Row],[الشهر ]]&amp;Table4[[#This Row],[العام]]</f>
        <v>1062026</v>
      </c>
      <c r="X1934" s="66" t="s">
        <v>304</v>
      </c>
    </row>
    <row r="1935" spans="1:24" x14ac:dyDescent="0.3">
      <c r="A1935" s="62">
        <v>10</v>
      </c>
      <c r="B1935" s="62">
        <v>6</v>
      </c>
      <c r="C1935" s="62">
        <v>2026</v>
      </c>
      <c r="D1935" s="41" t="str">
        <f t="shared" si="111"/>
        <v xml:space="preserve">سعيد كمال م.نصر لوجستيكااكتوبر هاي اس </v>
      </c>
      <c r="E1935" s="4">
        <v>4008</v>
      </c>
      <c r="F1935" s="41" t="str">
        <f>VLOOKUP(E1935,mapping!C:J,2,FALSE)</f>
        <v xml:space="preserve">سعيد كمال </v>
      </c>
      <c r="G1935" s="41" t="str">
        <f>IFERROR(VLOOKUP(F1935,mapping!$D$3:$J$200,2,FALSE),0)</f>
        <v xml:space="preserve">م.نصر </v>
      </c>
      <c r="H1935" s="41" t="str">
        <f>IFERROR(VLOOKUP(F1935,mapping!$D$3:$J$200,3,FALSE),0)</f>
        <v>لوجستيكا</v>
      </c>
      <c r="I1935" s="41" t="str">
        <f>IFERROR(VLOOKUP(F1935,mapping!$D$3:$J$200,4,FALSE),0)</f>
        <v xml:space="preserve">اكتوبر </v>
      </c>
      <c r="J1935" s="41" t="str">
        <f>IFERROR(VLOOKUP(F1935,mapping!$D$3:$J$200,5,FALSE),0)</f>
        <v xml:space="preserve">هاي اس </v>
      </c>
      <c r="K1935" s="63">
        <f>IF(W1935=mapping!$N$1,IFERROR(VLOOKUP(Table4[[#This Row],[Column1]],mapping!A:L,11,FALSE),0),IF(W1935&gt;mapping!$N$1,IFERROR(VLOOKUP(Table4[[#This Row],[Column1]],mapping!A:L,11,FALSE),0),))</f>
        <v>3367</v>
      </c>
      <c r="L1935" s="139">
        <v>1</v>
      </c>
      <c r="M1935" s="60">
        <f>IF(W1935=mapping!$N$1,IFERROR(VLOOKUP(Table4[[#This Row],[Column1]],mapping!A:L,12,FALSE),0),IF(W1935&gt;mapping!$N$1,IFERROR(VLOOKUP(Table4[[#This Row],[Column1]],mapping!A:L,12,FALSE),0),0))</f>
        <v>2600</v>
      </c>
      <c r="N1935" s="58">
        <f>Table4[[#This Row],[ سعر اليومية ]]*3%*Table4[[#This Row],[عدد الدورات ]]</f>
        <v>101.00999999999999</v>
      </c>
      <c r="O1935" s="56">
        <f>Table4[[#This Row],[ سعر اليومية ]]*Table4[[#This Row],[عدد الدورات ]]-N1935</f>
        <v>3265.99</v>
      </c>
      <c r="P1935" s="194"/>
      <c r="Q1935" s="194"/>
      <c r="R1935" s="194"/>
      <c r="S1935" s="58">
        <f>(Table4[[#This Row],[سعر يومية السائق]]*Table4[[#This Row],[عدد الدورات ]])-SUM(Table4[[#This Row],[سلف ]:[خصم ]])+Table4[[#This Row],[اضافي ]]</f>
        <v>2600</v>
      </c>
      <c r="U1935" s="58">
        <f>Table4[[#This Row],[ سعر اليومية ]]*Table4[[#This Row],[عدد الدورات ]]-Table4[[#This Row],[سعر يومية السائق]]*L1935</f>
        <v>767</v>
      </c>
      <c r="V1935" s="58">
        <f>U1935-Table4[[#This Row],[W/H  3%]]</f>
        <v>665.99</v>
      </c>
      <c r="W1935" s="66" t="str">
        <f>Table4[[#This Row],[اليوم]]&amp;Table4[[#This Row],[الشهر ]]&amp;Table4[[#This Row],[العام]]</f>
        <v>1062026</v>
      </c>
      <c r="X1935" s="66" t="s">
        <v>304</v>
      </c>
    </row>
    <row r="1936" spans="1:24" x14ac:dyDescent="0.3">
      <c r="A1936" s="62">
        <v>10</v>
      </c>
      <c r="B1936" s="62">
        <v>6</v>
      </c>
      <c r="C1936" s="62">
        <v>2026</v>
      </c>
      <c r="D1936" s="41" t="str">
        <f t="shared" si="111"/>
        <v>عماد النجار1المرج 2ورديةسعوديالمخاذناتوبيس 28</v>
      </c>
      <c r="E1936" s="4">
        <v>5000</v>
      </c>
      <c r="F1936" s="41" t="str">
        <f>VLOOKUP(E1936,mapping!C:J,2,FALSE)</f>
        <v>عماد النجار1</v>
      </c>
      <c r="G1936" s="41" t="str">
        <f>IFERROR(VLOOKUP(F1936,mapping!$D$3:$J$200,2,FALSE),0)</f>
        <v>المرج 2وردية</v>
      </c>
      <c r="H1936" s="41" t="str">
        <f>IFERROR(VLOOKUP(F1936,mapping!$D$3:$J$200,3,FALSE),0)</f>
        <v>سعودي</v>
      </c>
      <c r="I1936" s="41" t="str">
        <f>IFERROR(VLOOKUP(F1936,mapping!$D$3:$J$200,4,FALSE),0)</f>
        <v>المخاذن</v>
      </c>
      <c r="J1936" s="41" t="str">
        <f>IFERROR(VLOOKUP(F1936,mapping!$D$3:$J$200,5,FALSE),0)</f>
        <v>اتوبيس 28</v>
      </c>
      <c r="K1936" s="63">
        <f>IF(W1936=mapping!$N$1,IFERROR(VLOOKUP(Table4[[#This Row],[Column1]],mapping!A:L,11,FALSE),0),IF(W1936&gt;mapping!$N$1,IFERROR(VLOOKUP(Table4[[#This Row],[Column1]],mapping!A:L,11,FALSE),0),))</f>
        <v>4119</v>
      </c>
      <c r="L1936" s="139">
        <v>1</v>
      </c>
      <c r="M1936" s="60">
        <f>IF(W1936=mapping!$N$1,IFERROR(VLOOKUP(Table4[[#This Row],[Column1]],mapping!A:L,12,FALSE),0),IF(W1936&gt;mapping!$N$1,IFERROR(VLOOKUP(Table4[[#This Row],[Column1]],mapping!A:L,12,FALSE),0),0))</f>
        <v>4800</v>
      </c>
      <c r="N1936" s="58">
        <f>Table4[[#This Row],[ سعر اليومية ]]*3%*Table4[[#This Row],[عدد الدورات ]]</f>
        <v>123.57</v>
      </c>
      <c r="O1936" s="56">
        <f>Table4[[#This Row],[ سعر اليومية ]]*Table4[[#This Row],[عدد الدورات ]]-N1936</f>
        <v>3995.43</v>
      </c>
      <c r="P1936" s="194"/>
      <c r="Q1936" s="194"/>
      <c r="R1936" s="194"/>
      <c r="S1936" s="58">
        <f>(Table4[[#This Row],[سعر يومية السائق]]*Table4[[#This Row],[عدد الدورات ]])-SUM(Table4[[#This Row],[سلف ]:[خصم ]])+Table4[[#This Row],[اضافي ]]</f>
        <v>4800</v>
      </c>
      <c r="U1936" s="58">
        <f>Table4[[#This Row],[ سعر اليومية ]]*Table4[[#This Row],[عدد الدورات ]]-Table4[[#This Row],[سعر يومية السائق]]*L1936</f>
        <v>-681</v>
      </c>
      <c r="V1936" s="58">
        <f>U1936-Table4[[#This Row],[W/H  3%]]</f>
        <v>-804.56999999999994</v>
      </c>
      <c r="W1936" s="66" t="str">
        <f>Table4[[#This Row],[اليوم]]&amp;Table4[[#This Row],[الشهر ]]&amp;Table4[[#This Row],[العام]]</f>
        <v>1062026</v>
      </c>
      <c r="X1936" s="66" t="s">
        <v>304</v>
      </c>
    </row>
    <row r="1937" spans="1:24" x14ac:dyDescent="0.3">
      <c r="A1937" s="62">
        <v>10</v>
      </c>
      <c r="B1937" s="62">
        <v>6</v>
      </c>
      <c r="C1937" s="62">
        <v>2026</v>
      </c>
      <c r="D1937" s="41" t="str">
        <f t="shared" si="111"/>
        <v>عماد النجار2المؤسسة 2ورديةسعوديالمخاذناتوبيس 28</v>
      </c>
      <c r="E1937" s="4">
        <v>5001</v>
      </c>
      <c r="F1937" s="41" t="str">
        <f>VLOOKUP(E1937,mapping!C:J,2,FALSE)</f>
        <v>عماد النجار2</v>
      </c>
      <c r="G1937" s="41" t="str">
        <f>IFERROR(VLOOKUP(F1937,mapping!$D$3:$J$200,2,FALSE),0)</f>
        <v>المؤسسة 2وردية</v>
      </c>
      <c r="H1937" s="41" t="str">
        <f>IFERROR(VLOOKUP(F1937,mapping!$D$3:$J$200,3,FALSE),0)</f>
        <v>سعودي</v>
      </c>
      <c r="I1937" s="41" t="str">
        <f>IFERROR(VLOOKUP(F1937,mapping!$D$3:$J$200,4,FALSE),0)</f>
        <v>المخاذن</v>
      </c>
      <c r="J1937" s="41" t="str">
        <f>IFERROR(VLOOKUP(F1937,mapping!$D$3:$J$200,5,FALSE),0)</f>
        <v>اتوبيس 28</v>
      </c>
      <c r="K1937" s="63">
        <f>IF(W1937=mapping!$N$1,IFERROR(VLOOKUP(Table4[[#This Row],[Column1]],mapping!A:L,11,FALSE),0),IF(W1937&gt;mapping!$N$1,IFERROR(VLOOKUP(Table4[[#This Row],[Column1]],mapping!A:L,11,FALSE),0),))</f>
        <v>3884</v>
      </c>
      <c r="L1937" s="139">
        <v>1</v>
      </c>
      <c r="M1937" s="60">
        <f>IF(W1937=mapping!$N$1,IFERROR(VLOOKUP(Table4[[#This Row],[Column1]],mapping!A:L,12,FALSE),0),IF(W1937&gt;mapping!$N$1,IFERROR(VLOOKUP(Table4[[#This Row],[Column1]],mapping!A:L,12,FALSE),0),0))</f>
        <v>4500</v>
      </c>
      <c r="N1937" s="58">
        <f>Table4[[#This Row],[ سعر اليومية ]]*3%*Table4[[#This Row],[عدد الدورات ]]</f>
        <v>116.52</v>
      </c>
      <c r="O1937" s="56">
        <f>Table4[[#This Row],[ سعر اليومية ]]*Table4[[#This Row],[عدد الدورات ]]-N1937</f>
        <v>3767.48</v>
      </c>
      <c r="P1937" s="194"/>
      <c r="Q1937" s="194"/>
      <c r="R1937" s="194"/>
      <c r="S1937" s="58">
        <f>(Table4[[#This Row],[سعر يومية السائق]]*Table4[[#This Row],[عدد الدورات ]])-SUM(Table4[[#This Row],[سلف ]:[خصم ]])+Table4[[#This Row],[اضافي ]]</f>
        <v>4500</v>
      </c>
      <c r="U1937" s="58">
        <f>Table4[[#This Row],[ سعر اليومية ]]*Table4[[#This Row],[عدد الدورات ]]-Table4[[#This Row],[سعر يومية السائق]]*L1937</f>
        <v>-616</v>
      </c>
      <c r="V1937" s="58">
        <f>U1937-Table4[[#This Row],[W/H  3%]]</f>
        <v>-732.52</v>
      </c>
      <c r="W1937" s="66" t="str">
        <f>Table4[[#This Row],[اليوم]]&amp;Table4[[#This Row],[الشهر ]]&amp;Table4[[#This Row],[العام]]</f>
        <v>1062026</v>
      </c>
      <c r="X1937" s="66" t="s">
        <v>304</v>
      </c>
    </row>
    <row r="1938" spans="1:24" x14ac:dyDescent="0.3">
      <c r="A1938" s="62">
        <v>10</v>
      </c>
      <c r="B1938" s="62">
        <v>6</v>
      </c>
      <c r="C1938" s="62">
        <v>2026</v>
      </c>
      <c r="D1938" s="41" t="str">
        <f t="shared" si="111"/>
        <v>طه1الدائري 1ورديةسعوديالمخاذناتوبيس 28</v>
      </c>
      <c r="E1938" s="4">
        <v>5030</v>
      </c>
      <c r="F1938" s="41" t="str">
        <f>VLOOKUP(E1938,mapping!C:J,2,FALSE)</f>
        <v>طه1</v>
      </c>
      <c r="G1938" s="41" t="str">
        <f>IFERROR(VLOOKUP(F1938,mapping!$D$3:$J$200,2,FALSE),0)</f>
        <v>الدائري 1وردية</v>
      </c>
      <c r="H1938" s="41" t="str">
        <f>IFERROR(VLOOKUP(F1938,mapping!$D$3:$J$200,3,FALSE),0)</f>
        <v>سعودي</v>
      </c>
      <c r="I1938" s="41" t="str">
        <f>IFERROR(VLOOKUP(F1938,mapping!$D$3:$J$200,4,FALSE),0)</f>
        <v>المخاذن</v>
      </c>
      <c r="J1938" s="41" t="str">
        <f>IFERROR(VLOOKUP(F1938,mapping!$D$3:$J$200,5,FALSE),0)</f>
        <v>اتوبيس 28</v>
      </c>
      <c r="K1938" s="63">
        <f>IF(W1938=mapping!$N$1,IFERROR(VLOOKUP(Table4[[#This Row],[Column1]],mapping!A:L,11,FALSE),0),IF(W1938&gt;mapping!$N$1,IFERROR(VLOOKUP(Table4[[#This Row],[Column1]],mapping!A:L,11,FALSE),0),))</f>
        <v>2448</v>
      </c>
      <c r="L1938" s="139">
        <v>1</v>
      </c>
      <c r="M1938" s="60">
        <f>IF(W1938=mapping!$N$1,IFERROR(VLOOKUP(Table4[[#This Row],[Column1]],mapping!A:L,12,FALSE),0),IF(W1938&gt;mapping!$N$1,IFERROR(VLOOKUP(Table4[[#This Row],[Column1]],mapping!A:L,12,FALSE),0),0))</f>
        <v>2750</v>
      </c>
      <c r="N1938" s="58">
        <f>Table4[[#This Row],[ سعر اليومية ]]*3%*Table4[[#This Row],[عدد الدورات ]]</f>
        <v>73.44</v>
      </c>
      <c r="O1938" s="56">
        <f>Table4[[#This Row],[ سعر اليومية ]]*Table4[[#This Row],[عدد الدورات ]]-N1938</f>
        <v>2374.56</v>
      </c>
      <c r="P1938" s="194"/>
      <c r="Q1938" s="194"/>
      <c r="R1938" s="194"/>
      <c r="S1938" s="58">
        <f>(Table4[[#This Row],[سعر يومية السائق]]*Table4[[#This Row],[عدد الدورات ]])-SUM(Table4[[#This Row],[سلف ]:[خصم ]])+Table4[[#This Row],[اضافي ]]</f>
        <v>2750</v>
      </c>
      <c r="U1938" s="58">
        <f>Table4[[#This Row],[ سعر اليومية ]]*Table4[[#This Row],[عدد الدورات ]]-Table4[[#This Row],[سعر يومية السائق]]*L1938</f>
        <v>-302</v>
      </c>
      <c r="V1938" s="58">
        <f>U1938-Table4[[#This Row],[W/H  3%]]</f>
        <v>-375.44</v>
      </c>
      <c r="W1938" s="66" t="str">
        <f>Table4[[#This Row],[اليوم]]&amp;Table4[[#This Row],[الشهر ]]&amp;Table4[[#This Row],[العام]]</f>
        <v>1062026</v>
      </c>
      <c r="X1938" s="66" t="s">
        <v>304</v>
      </c>
    </row>
    <row r="1939" spans="1:24" x14ac:dyDescent="0.3">
      <c r="A1939" s="62">
        <v>10</v>
      </c>
      <c r="B1939" s="62">
        <v>6</v>
      </c>
      <c r="C1939" s="62">
        <v>2026</v>
      </c>
      <c r="D1939" s="41" t="str">
        <f t="shared" si="111"/>
        <v>عبد الرحمن1الهرم سعوديدريماتوبيس 28</v>
      </c>
      <c r="E1939" s="4">
        <v>5003</v>
      </c>
      <c r="F1939" s="41" t="str">
        <f>VLOOKUP(E1939,mapping!C:J,2,FALSE)</f>
        <v>عبد الرحمن1</v>
      </c>
      <c r="G1939" s="41" t="str">
        <f>IFERROR(VLOOKUP(F1939,mapping!$D$3:$J$200,2,FALSE),0)</f>
        <v xml:space="preserve">الهرم </v>
      </c>
      <c r="H1939" s="41" t="str">
        <f>IFERROR(VLOOKUP(F1939,mapping!$D$3:$J$200,3,FALSE),0)</f>
        <v>سعودي</v>
      </c>
      <c r="I1939" s="41" t="str">
        <f>IFERROR(VLOOKUP(F1939,mapping!$D$3:$J$200,4,FALSE),0)</f>
        <v>دريم</v>
      </c>
      <c r="J1939" s="41" t="str">
        <f>IFERROR(VLOOKUP(F1939,mapping!$D$3:$J$200,5,FALSE),0)</f>
        <v>اتوبيس 28</v>
      </c>
      <c r="K1939" s="63">
        <f>IF(W1939=mapping!$N$1,IFERROR(VLOOKUP(Table4[[#This Row],[Column1]],mapping!A:L,11,FALSE),0),IF(W1939&gt;mapping!$N$1,IFERROR(VLOOKUP(Table4[[#This Row],[Column1]],mapping!A:L,11,FALSE),0),))</f>
        <v>994</v>
      </c>
      <c r="L1939" s="139">
        <v>1</v>
      </c>
      <c r="M1939" s="60">
        <f>IF(W1939=mapping!$N$1,IFERROR(VLOOKUP(Table4[[#This Row],[Column1]],mapping!A:L,12,FALSE),0),IF(W1939&gt;mapping!$N$1,IFERROR(VLOOKUP(Table4[[#This Row],[Column1]],mapping!A:L,12,FALSE),0),0))</f>
        <v>850</v>
      </c>
      <c r="N1939" s="58">
        <f>Table4[[#This Row],[ سعر اليومية ]]*3%*Table4[[#This Row],[عدد الدورات ]]</f>
        <v>29.82</v>
      </c>
      <c r="O1939" s="56">
        <f>Table4[[#This Row],[ سعر اليومية ]]*Table4[[#This Row],[عدد الدورات ]]-N1939</f>
        <v>964.18</v>
      </c>
      <c r="P1939" s="194"/>
      <c r="Q1939" s="194"/>
      <c r="R1939" s="194"/>
      <c r="S1939" s="58">
        <f>(Table4[[#This Row],[سعر يومية السائق]]*Table4[[#This Row],[عدد الدورات ]])-SUM(Table4[[#This Row],[سلف ]:[خصم ]])+Table4[[#This Row],[اضافي ]]</f>
        <v>850</v>
      </c>
      <c r="U1939" s="58">
        <f>Table4[[#This Row],[ سعر اليومية ]]*Table4[[#This Row],[عدد الدورات ]]-Table4[[#This Row],[سعر يومية السائق]]*L1939</f>
        <v>144</v>
      </c>
      <c r="V1939" s="58">
        <f>U1939-Table4[[#This Row],[W/H  3%]]</f>
        <v>114.18</v>
      </c>
      <c r="W1939" s="66" t="str">
        <f>Table4[[#This Row],[اليوم]]&amp;Table4[[#This Row],[الشهر ]]&amp;Table4[[#This Row],[العام]]</f>
        <v>1062026</v>
      </c>
      <c r="X1939" s="66" t="s">
        <v>304</v>
      </c>
    </row>
    <row r="1940" spans="1:24" x14ac:dyDescent="0.3">
      <c r="A1940" s="62">
        <v>10</v>
      </c>
      <c r="B1940" s="62">
        <v>6</v>
      </c>
      <c r="C1940" s="62">
        <v>2026</v>
      </c>
      <c r="D1940" s="41" t="str">
        <f t="shared" si="111"/>
        <v>عبد الرحمن2المؤسسةسعوديدريماتوبيس 28</v>
      </c>
      <c r="E1940" s="4">
        <v>5004</v>
      </c>
      <c r="F1940" s="41" t="str">
        <f>VLOOKUP(E1940,mapping!C:J,2,FALSE)</f>
        <v>عبد الرحمن2</v>
      </c>
      <c r="G1940" s="41" t="str">
        <f>IFERROR(VLOOKUP(F1940,mapping!$D$3:$J$200,2,FALSE),0)</f>
        <v>المؤسسة</v>
      </c>
      <c r="H1940" s="41" t="str">
        <f>IFERROR(VLOOKUP(F1940,mapping!$D$3:$J$200,3,FALSE),0)</f>
        <v>سعودي</v>
      </c>
      <c r="I1940" s="41" t="str">
        <f>IFERROR(VLOOKUP(F1940,mapping!$D$3:$J$200,4,FALSE),0)</f>
        <v>دريم</v>
      </c>
      <c r="J1940" s="41" t="str">
        <f>IFERROR(VLOOKUP(F1940,mapping!$D$3:$J$200,5,FALSE),0)</f>
        <v>اتوبيس 28</v>
      </c>
      <c r="K1940" s="63">
        <f>IF(W1940=mapping!$N$1,IFERROR(VLOOKUP(Table4[[#This Row],[Column1]],mapping!A:L,11,FALSE),0),IF(W1940&gt;mapping!$N$1,IFERROR(VLOOKUP(Table4[[#This Row],[Column1]],mapping!A:L,11,FALSE),0),))</f>
        <v>994</v>
      </c>
      <c r="L1940" s="139">
        <v>1</v>
      </c>
      <c r="M1940" s="60">
        <f>IF(W1940=mapping!$N$1,IFERROR(VLOOKUP(Table4[[#This Row],[Column1]],mapping!A:L,12,FALSE),0),IF(W1940&gt;mapping!$N$1,IFERROR(VLOOKUP(Table4[[#This Row],[Column1]],mapping!A:L,12,FALSE),0),0))</f>
        <v>850</v>
      </c>
      <c r="N1940" s="58">
        <f>Table4[[#This Row],[ سعر اليومية ]]*3%*Table4[[#This Row],[عدد الدورات ]]</f>
        <v>29.82</v>
      </c>
      <c r="O1940" s="56">
        <f>Table4[[#This Row],[ سعر اليومية ]]*Table4[[#This Row],[عدد الدورات ]]-N1940</f>
        <v>964.18</v>
      </c>
      <c r="P1940" s="194"/>
      <c r="Q1940" s="194"/>
      <c r="R1940" s="194"/>
      <c r="S1940" s="58">
        <f>(Table4[[#This Row],[سعر يومية السائق]]*Table4[[#This Row],[عدد الدورات ]])-SUM(Table4[[#This Row],[سلف ]:[خصم ]])+Table4[[#This Row],[اضافي ]]</f>
        <v>850</v>
      </c>
      <c r="U1940" s="58">
        <f>Table4[[#This Row],[ سعر اليومية ]]*Table4[[#This Row],[عدد الدورات ]]-Table4[[#This Row],[سعر يومية السائق]]*L1940</f>
        <v>144</v>
      </c>
      <c r="V1940" s="58">
        <f>U1940-Table4[[#This Row],[W/H  3%]]</f>
        <v>114.18</v>
      </c>
      <c r="W1940" s="66" t="str">
        <f>Table4[[#This Row],[اليوم]]&amp;Table4[[#This Row],[الشهر ]]&amp;Table4[[#This Row],[العام]]</f>
        <v>1062026</v>
      </c>
      <c r="X1940" s="66" t="s">
        <v>304</v>
      </c>
    </row>
    <row r="1941" spans="1:24" x14ac:dyDescent="0.3">
      <c r="A1941" s="62">
        <v>10</v>
      </c>
      <c r="B1941" s="62">
        <v>6</v>
      </c>
      <c r="C1941" s="62">
        <v>2026</v>
      </c>
      <c r="D1941" s="41" t="str">
        <f t="shared" si="111"/>
        <v>فرج 1حلوانسعوديهايد باركاتوبيس 28</v>
      </c>
      <c r="E1941" s="4">
        <v>5005</v>
      </c>
      <c r="F1941" s="41" t="str">
        <f>VLOOKUP(E1941,mapping!C:J,2,FALSE)</f>
        <v>فرج 1</v>
      </c>
      <c r="G1941" s="41" t="str">
        <f>IFERROR(VLOOKUP(F1941,mapping!$D$3:$J$200,2,FALSE),0)</f>
        <v>حلوان</v>
      </c>
      <c r="H1941" s="41" t="str">
        <f>IFERROR(VLOOKUP(F1941,mapping!$D$3:$J$200,3,FALSE),0)</f>
        <v>سعودي</v>
      </c>
      <c r="I1941" s="41" t="str">
        <f>IFERROR(VLOOKUP(F1941,mapping!$D$3:$J$200,4,FALSE),0)</f>
        <v>هايد بارك</v>
      </c>
      <c r="J1941" s="41" t="str">
        <f>IFERROR(VLOOKUP(F1941,mapping!$D$3:$J$200,5,FALSE),0)</f>
        <v>اتوبيس 28</v>
      </c>
      <c r="K1941" s="63">
        <f>IF(W1941=mapping!$N$1,IFERROR(VLOOKUP(Table4[[#This Row],[Column1]],mapping!A:L,11,FALSE),0),IF(W1941&gt;mapping!$N$1,IFERROR(VLOOKUP(Table4[[#This Row],[Column1]],mapping!A:L,11,FALSE),0),))</f>
        <v>4634</v>
      </c>
      <c r="L1941" s="139">
        <v>1</v>
      </c>
      <c r="M1941" s="60">
        <f>IF(W1941=mapping!$N$1,IFERROR(VLOOKUP(Table4[[#This Row],[Column1]],mapping!A:L,12,FALSE),0),IF(W1941&gt;mapping!$N$1,IFERROR(VLOOKUP(Table4[[#This Row],[Column1]],mapping!A:L,12,FALSE),0),0))</f>
        <v>3750</v>
      </c>
      <c r="N1941" s="58">
        <f>Table4[[#This Row],[ سعر اليومية ]]*3%*Table4[[#This Row],[عدد الدورات ]]</f>
        <v>139.01999999999998</v>
      </c>
      <c r="O1941" s="56">
        <f>Table4[[#This Row],[ سعر اليومية ]]*Table4[[#This Row],[عدد الدورات ]]-N1941</f>
        <v>4494.9799999999996</v>
      </c>
      <c r="P1941" s="194"/>
      <c r="Q1941" s="194"/>
      <c r="R1941" s="194"/>
      <c r="S1941" s="58">
        <f>(Table4[[#This Row],[سعر يومية السائق]]*Table4[[#This Row],[عدد الدورات ]])-SUM(Table4[[#This Row],[سلف ]:[خصم ]])+Table4[[#This Row],[اضافي ]]</f>
        <v>3750</v>
      </c>
      <c r="U1941" s="58">
        <f>Table4[[#This Row],[ سعر اليومية ]]*Table4[[#This Row],[عدد الدورات ]]-Table4[[#This Row],[سعر يومية السائق]]*L1941</f>
        <v>884</v>
      </c>
      <c r="V1941" s="58">
        <f>U1941-Table4[[#This Row],[W/H  3%]]</f>
        <v>744.98</v>
      </c>
      <c r="W1941" s="66" t="str">
        <f>Table4[[#This Row],[اليوم]]&amp;Table4[[#This Row],[الشهر ]]&amp;Table4[[#This Row],[العام]]</f>
        <v>1062026</v>
      </c>
      <c r="X1941" s="66" t="s">
        <v>304</v>
      </c>
    </row>
    <row r="1942" spans="1:24" x14ac:dyDescent="0.3">
      <c r="A1942" s="62">
        <v>10</v>
      </c>
      <c r="B1942" s="62">
        <v>6</v>
      </c>
      <c r="C1942" s="62">
        <v>2026</v>
      </c>
      <c r="D1942" s="41" t="str">
        <f t="shared" si="111"/>
        <v>فرج 6حلوان مبيتسعوديهايد باركاتوبيس 28</v>
      </c>
      <c r="E1942" s="4">
        <v>5029</v>
      </c>
      <c r="F1942" s="41" t="str">
        <f>VLOOKUP(E1942,mapping!C:J,2,FALSE)</f>
        <v>فرج 6</v>
      </c>
      <c r="G1942" s="41" t="str">
        <f>IFERROR(VLOOKUP(F1942,mapping!$D$3:$J$200,2,FALSE),0)</f>
        <v>حلوان مبيت</v>
      </c>
      <c r="H1942" s="41" t="str">
        <f>IFERROR(VLOOKUP(F1942,mapping!$D$3:$J$200,3,FALSE),0)</f>
        <v>سعودي</v>
      </c>
      <c r="I1942" s="41" t="str">
        <f>IFERROR(VLOOKUP(F1942,mapping!$D$3:$J$200,4,FALSE),0)</f>
        <v>هايد بارك</v>
      </c>
      <c r="J1942" s="41" t="str">
        <f>IFERROR(VLOOKUP(F1942,mapping!$D$3:$J$200,5,FALSE),0)</f>
        <v>اتوبيس 28</v>
      </c>
      <c r="K1942" s="63">
        <f>IF(W1942=mapping!$N$1,IFERROR(VLOOKUP(Table4[[#This Row],[Column1]],mapping!A:L,11,FALSE),0),IF(W1942&gt;mapping!$N$1,IFERROR(VLOOKUP(Table4[[#This Row],[Column1]],mapping!A:L,11,FALSE),0),))</f>
        <v>1482</v>
      </c>
      <c r="L1942" s="139">
        <v>1</v>
      </c>
      <c r="M1942" s="60">
        <f>IF(W1942=mapping!$N$1,IFERROR(VLOOKUP(Table4[[#This Row],[Column1]],mapping!A:L,12,FALSE),0),IF(W1942&gt;mapping!$N$1,IFERROR(VLOOKUP(Table4[[#This Row],[Column1]],mapping!A:L,12,FALSE),0),0))</f>
        <v>750</v>
      </c>
      <c r="N1942" s="58">
        <f>Table4[[#This Row],[ سعر اليومية ]]*3%*Table4[[#This Row],[عدد الدورات ]]</f>
        <v>44.46</v>
      </c>
      <c r="O1942" s="56">
        <f>Table4[[#This Row],[ سعر اليومية ]]*Table4[[#This Row],[عدد الدورات ]]-N1942</f>
        <v>1437.54</v>
      </c>
      <c r="P1942" s="194"/>
      <c r="Q1942" s="194"/>
      <c r="R1942" s="194"/>
      <c r="S1942" s="58">
        <f>(Table4[[#This Row],[سعر يومية السائق]]*Table4[[#This Row],[عدد الدورات ]])-SUM(Table4[[#This Row],[سلف ]:[خصم ]])+Table4[[#This Row],[اضافي ]]</f>
        <v>750</v>
      </c>
      <c r="U1942" s="58">
        <f>Table4[[#This Row],[ سعر اليومية ]]*Table4[[#This Row],[عدد الدورات ]]-Table4[[#This Row],[سعر يومية السائق]]*L1942</f>
        <v>732</v>
      </c>
      <c r="V1942" s="58">
        <f>U1942-Table4[[#This Row],[W/H  3%]]</f>
        <v>687.54</v>
      </c>
      <c r="W1942" s="66" t="str">
        <f>Table4[[#This Row],[اليوم]]&amp;Table4[[#This Row],[الشهر ]]&amp;Table4[[#This Row],[العام]]</f>
        <v>1062026</v>
      </c>
      <c r="X1942" s="66" t="s">
        <v>304</v>
      </c>
    </row>
    <row r="1943" spans="1:24" x14ac:dyDescent="0.3">
      <c r="A1943" s="62">
        <v>10</v>
      </c>
      <c r="B1943" s="62">
        <v>6</v>
      </c>
      <c r="C1943" s="62">
        <v>2026</v>
      </c>
      <c r="D1943" s="41" t="str">
        <f t="shared" si="111"/>
        <v>ممدوح كيلاني 3القومية سعوديهايد باركميكروباص صيني</v>
      </c>
      <c r="E1943" s="4">
        <v>5006</v>
      </c>
      <c r="F1943" s="41" t="str">
        <f>VLOOKUP(E1943,mapping!C:J,2,FALSE)</f>
        <v>ممدوح كيلاني 3</v>
      </c>
      <c r="G1943" s="41" t="str">
        <f>IFERROR(VLOOKUP(F1943,mapping!$D$3:$J$200,2,FALSE),0)</f>
        <v xml:space="preserve">القومية </v>
      </c>
      <c r="H1943" s="41" t="str">
        <f>IFERROR(VLOOKUP(F1943,mapping!$D$3:$J$200,3,FALSE),0)</f>
        <v>سعودي</v>
      </c>
      <c r="I1943" s="41" t="str">
        <f>IFERROR(VLOOKUP(F1943,mapping!$D$3:$J$200,4,FALSE),0)</f>
        <v>هايد بارك</v>
      </c>
      <c r="J1943" s="41" t="str">
        <f>IFERROR(VLOOKUP(F1943,mapping!$D$3:$J$200,5,FALSE),0)</f>
        <v>ميكروباص صيني</v>
      </c>
      <c r="K1943" s="63">
        <f>IF(W1943=mapping!$N$1,IFERROR(VLOOKUP(Table4[[#This Row],[Column1]],mapping!A:L,11,FALSE),0),IF(W1943&gt;mapping!$N$1,IFERROR(VLOOKUP(Table4[[#This Row],[Column1]],mapping!A:L,11,FALSE),0),))</f>
        <v>2965</v>
      </c>
      <c r="L1943" s="139">
        <v>1</v>
      </c>
      <c r="M1943" s="60">
        <f>IF(W1943=mapping!$N$1,IFERROR(VLOOKUP(Table4[[#This Row],[Column1]],mapping!A:L,12,FALSE),0),IF(W1943&gt;mapping!$N$1,IFERROR(VLOOKUP(Table4[[#This Row],[Column1]],mapping!A:L,12,FALSE),0),0))</f>
        <v>2500</v>
      </c>
      <c r="N1943" s="58">
        <f>Table4[[#This Row],[ سعر اليومية ]]*3%*Table4[[#This Row],[عدد الدورات ]]</f>
        <v>88.95</v>
      </c>
      <c r="O1943" s="56">
        <f>Table4[[#This Row],[ سعر اليومية ]]*Table4[[#This Row],[عدد الدورات ]]-N1943</f>
        <v>2876.05</v>
      </c>
      <c r="P1943" s="194"/>
      <c r="Q1943" s="194"/>
      <c r="R1943" s="194"/>
      <c r="S1943" s="58">
        <f>(Table4[[#This Row],[سعر يومية السائق]]*Table4[[#This Row],[عدد الدورات ]])-SUM(Table4[[#This Row],[سلف ]:[خصم ]])+Table4[[#This Row],[اضافي ]]</f>
        <v>2500</v>
      </c>
      <c r="U1943" s="58">
        <f>Table4[[#This Row],[ سعر اليومية ]]*Table4[[#This Row],[عدد الدورات ]]-Table4[[#This Row],[سعر يومية السائق]]*L1943</f>
        <v>465</v>
      </c>
      <c r="V1943" s="58">
        <f>U1943-Table4[[#This Row],[W/H  3%]]</f>
        <v>376.05</v>
      </c>
      <c r="W1943" s="66" t="str">
        <f>Table4[[#This Row],[اليوم]]&amp;Table4[[#This Row],[الشهر ]]&amp;Table4[[#This Row],[العام]]</f>
        <v>1062026</v>
      </c>
      <c r="X1943" s="66" t="s">
        <v>304</v>
      </c>
    </row>
    <row r="1944" spans="1:24" x14ac:dyDescent="0.3">
      <c r="A1944" s="62">
        <v>10</v>
      </c>
      <c r="B1944" s="62">
        <v>6</v>
      </c>
      <c r="C1944" s="62">
        <v>2026</v>
      </c>
      <c r="D1944" s="41" t="str">
        <f t="shared" si="111"/>
        <v>محمد جمال طوسونالمنيبسعوديهايد باركاتوبيس 28</v>
      </c>
      <c r="E1944" s="4">
        <v>5025</v>
      </c>
      <c r="F1944" s="41" t="str">
        <f>VLOOKUP(E1944,mapping!C:J,2,FALSE)</f>
        <v>محمد جمال طوسون</v>
      </c>
      <c r="G1944" s="41" t="str">
        <f>IFERROR(VLOOKUP(F1944,mapping!$D$3:$J$200,2,FALSE),0)</f>
        <v>المنيب</v>
      </c>
      <c r="H1944" s="41" t="str">
        <f>IFERROR(VLOOKUP(F1944,mapping!$D$3:$J$200,3,FALSE),0)</f>
        <v>سعودي</v>
      </c>
      <c r="I1944" s="41" t="str">
        <f>IFERROR(VLOOKUP(F1944,mapping!$D$3:$J$200,4,FALSE),0)</f>
        <v>هايد بارك</v>
      </c>
      <c r="J1944" s="41" t="str">
        <f>IFERROR(VLOOKUP(F1944,mapping!$D$3:$J$200,5,FALSE),0)</f>
        <v>اتوبيس 28</v>
      </c>
      <c r="K1944" s="63">
        <f>IF(W1944=mapping!$N$1,IFERROR(VLOOKUP(Table4[[#This Row],[Column1]],mapping!A:L,11,FALSE),0),IF(W1944&gt;mapping!$N$1,IFERROR(VLOOKUP(Table4[[#This Row],[Column1]],mapping!A:L,11,FALSE),0),))</f>
        <v>4634</v>
      </c>
      <c r="L1944" s="139">
        <v>1</v>
      </c>
      <c r="M1944" s="60">
        <f>IF(W1944=mapping!$N$1,IFERROR(VLOOKUP(Table4[[#This Row],[Column1]],mapping!A:L,12,FALSE),0),IF(W1944&gt;mapping!$N$1,IFERROR(VLOOKUP(Table4[[#This Row],[Column1]],mapping!A:L,12,FALSE),0),0))</f>
        <v>3800</v>
      </c>
      <c r="N1944" s="58">
        <f>Table4[[#This Row],[ سعر اليومية ]]*3%*Table4[[#This Row],[عدد الدورات ]]</f>
        <v>139.01999999999998</v>
      </c>
      <c r="O1944" s="56">
        <f>Table4[[#This Row],[ سعر اليومية ]]*Table4[[#This Row],[عدد الدورات ]]-N1944</f>
        <v>4494.9799999999996</v>
      </c>
      <c r="P1944" s="194"/>
      <c r="Q1944" s="194"/>
      <c r="R1944" s="194"/>
      <c r="S1944" s="58">
        <f>(Table4[[#This Row],[سعر يومية السائق]]*Table4[[#This Row],[عدد الدورات ]])-SUM(Table4[[#This Row],[سلف ]:[خصم ]])+Table4[[#This Row],[اضافي ]]</f>
        <v>3800</v>
      </c>
      <c r="U1944" s="58">
        <f>Table4[[#This Row],[ سعر اليومية ]]*Table4[[#This Row],[عدد الدورات ]]-Table4[[#This Row],[سعر يومية السائق]]*L1944</f>
        <v>834</v>
      </c>
      <c r="V1944" s="58">
        <f>U1944-Table4[[#This Row],[W/H  3%]]</f>
        <v>694.98</v>
      </c>
      <c r="W1944" s="66" t="str">
        <f>Table4[[#This Row],[اليوم]]&amp;Table4[[#This Row],[الشهر ]]&amp;Table4[[#This Row],[العام]]</f>
        <v>1062026</v>
      </c>
      <c r="X1944" s="66" t="s">
        <v>304</v>
      </c>
    </row>
    <row r="1945" spans="1:24" x14ac:dyDescent="0.3">
      <c r="A1945" s="62">
        <v>10</v>
      </c>
      <c r="B1945" s="62">
        <v>6</v>
      </c>
      <c r="C1945" s="62">
        <v>2026</v>
      </c>
      <c r="D1945" s="41" t="str">
        <f t="shared" si="111"/>
        <v>مصطفي رشدي1المنيب 2 ورديةسعوديميفيداميكروباص صيني</v>
      </c>
      <c r="E1945" s="4">
        <v>5007</v>
      </c>
      <c r="F1945" s="41" t="str">
        <f>VLOOKUP(E1945,mapping!C:J,2,FALSE)</f>
        <v>مصطفي رشدي1</v>
      </c>
      <c r="G1945" s="41" t="str">
        <f>IFERROR(VLOOKUP(F1945,mapping!$D$3:$J$200,2,FALSE),0)</f>
        <v>المنيب 2 وردية</v>
      </c>
      <c r="H1945" s="41" t="str">
        <f>IFERROR(VLOOKUP(F1945,mapping!$D$3:$J$200,3,FALSE),0)</f>
        <v>سعودي</v>
      </c>
      <c r="I1945" s="41" t="str">
        <f>IFERROR(VLOOKUP(F1945,mapping!$D$3:$J$200,4,FALSE),0)</f>
        <v>ميفيدا</v>
      </c>
      <c r="J1945" s="41" t="str">
        <f>IFERROR(VLOOKUP(F1945,mapping!$D$3:$J$200,5,FALSE),0)</f>
        <v>ميكروباص صيني</v>
      </c>
      <c r="K1945" s="63">
        <f>IF(W1945=mapping!$N$1,IFERROR(VLOOKUP(Table4[[#This Row],[Column1]],mapping!A:L,11,FALSE),0),IF(W1945&gt;mapping!$N$1,IFERROR(VLOOKUP(Table4[[#This Row],[Column1]],mapping!A:L,11,FALSE),0),))</f>
        <v>2965</v>
      </c>
      <c r="L1945" s="139">
        <v>1</v>
      </c>
      <c r="M1945" s="60">
        <f>IF(W1945=mapping!$N$1,IFERROR(VLOOKUP(Table4[[#This Row],[Column1]],mapping!A:L,12,FALSE),0),IF(W1945&gt;mapping!$N$1,IFERROR(VLOOKUP(Table4[[#This Row],[Column1]],mapping!A:L,12,FALSE),0),0))</f>
        <v>2150</v>
      </c>
      <c r="N1945" s="58">
        <f>Table4[[#This Row],[ سعر اليومية ]]*3%*Table4[[#This Row],[عدد الدورات ]]</f>
        <v>88.95</v>
      </c>
      <c r="O1945" s="56">
        <f>Table4[[#This Row],[ سعر اليومية ]]*Table4[[#This Row],[عدد الدورات ]]-N1945</f>
        <v>2876.05</v>
      </c>
      <c r="P1945" s="194"/>
      <c r="Q1945" s="194"/>
      <c r="R1945" s="194"/>
      <c r="S1945" s="58">
        <f>(Table4[[#This Row],[سعر يومية السائق]]*Table4[[#This Row],[عدد الدورات ]])-SUM(Table4[[#This Row],[سلف ]:[خصم ]])+Table4[[#This Row],[اضافي ]]</f>
        <v>2150</v>
      </c>
      <c r="U1945" s="58">
        <f>Table4[[#This Row],[ سعر اليومية ]]*Table4[[#This Row],[عدد الدورات ]]-Table4[[#This Row],[سعر يومية السائق]]*L1945</f>
        <v>815</v>
      </c>
      <c r="V1945" s="58">
        <f>U1945-Table4[[#This Row],[W/H  3%]]</f>
        <v>726.05</v>
      </c>
      <c r="W1945" s="66" t="str">
        <f>Table4[[#This Row],[اليوم]]&amp;Table4[[#This Row],[الشهر ]]&amp;Table4[[#This Row],[العام]]</f>
        <v>1062026</v>
      </c>
      <c r="X1945" s="66" t="s">
        <v>304</v>
      </c>
    </row>
    <row r="1946" spans="1:24" x14ac:dyDescent="0.3">
      <c r="A1946" s="62">
        <v>10</v>
      </c>
      <c r="B1946" s="62">
        <v>6</v>
      </c>
      <c r="C1946" s="62">
        <v>2026</v>
      </c>
      <c r="D1946" s="41" t="str">
        <f t="shared" si="111"/>
        <v>فرج 2حلوان 2 ورديةسعوديميفيداميكروباص صيني</v>
      </c>
      <c r="E1946" s="4">
        <v>5009</v>
      </c>
      <c r="F1946" s="41" t="str">
        <f>VLOOKUP(E1946,mapping!C:J,2,FALSE)</f>
        <v>فرج 2</v>
      </c>
      <c r="G1946" s="41" t="str">
        <f>IFERROR(VLOOKUP(F1946,mapping!$D$3:$J$200,2,FALSE),0)</f>
        <v>حلوان 2 وردية</v>
      </c>
      <c r="H1946" s="41" t="str">
        <f>IFERROR(VLOOKUP(F1946,mapping!$D$3:$J$200,3,FALSE),0)</f>
        <v>سعودي</v>
      </c>
      <c r="I1946" s="41" t="str">
        <f>IFERROR(VLOOKUP(F1946,mapping!$D$3:$J$200,4,FALSE),0)</f>
        <v>ميفيدا</v>
      </c>
      <c r="J1946" s="41" t="str">
        <f>IFERROR(VLOOKUP(F1946,mapping!$D$3:$J$200,5,FALSE),0)</f>
        <v>ميكروباص صيني</v>
      </c>
      <c r="K1946" s="63">
        <f>IF(W1946=mapping!$N$1,IFERROR(VLOOKUP(Table4[[#This Row],[Column1]],mapping!A:L,11,FALSE),0),IF(W1946&gt;mapping!$N$1,IFERROR(VLOOKUP(Table4[[#This Row],[Column1]],mapping!A:L,11,FALSE),0),))</f>
        <v>2965</v>
      </c>
      <c r="L1946" s="139">
        <v>1</v>
      </c>
      <c r="M1946" s="60">
        <f>IF(W1946=mapping!$N$1,IFERROR(VLOOKUP(Table4[[#This Row],[Column1]],mapping!A:L,12,FALSE),0),IF(W1946&gt;mapping!$N$1,IFERROR(VLOOKUP(Table4[[#This Row],[Column1]],mapping!A:L,12,FALSE),0),0))</f>
        <v>2250</v>
      </c>
      <c r="N1946" s="58">
        <f>Table4[[#This Row],[ سعر اليومية ]]*3%*Table4[[#This Row],[عدد الدورات ]]</f>
        <v>88.95</v>
      </c>
      <c r="O1946" s="56">
        <f>Table4[[#This Row],[ سعر اليومية ]]*Table4[[#This Row],[عدد الدورات ]]-N1946</f>
        <v>2876.05</v>
      </c>
      <c r="P1946" s="194"/>
      <c r="Q1946" s="194"/>
      <c r="R1946" s="194"/>
      <c r="S1946" s="58">
        <f>(Table4[[#This Row],[سعر يومية السائق]]*Table4[[#This Row],[عدد الدورات ]])-SUM(Table4[[#This Row],[سلف ]:[خصم ]])+Table4[[#This Row],[اضافي ]]</f>
        <v>2250</v>
      </c>
      <c r="U1946" s="58">
        <f>Table4[[#This Row],[ سعر اليومية ]]*Table4[[#This Row],[عدد الدورات ]]-Table4[[#This Row],[سعر يومية السائق]]*L1946</f>
        <v>715</v>
      </c>
      <c r="V1946" s="58">
        <f>U1946-Table4[[#This Row],[W/H  3%]]</f>
        <v>626.04999999999995</v>
      </c>
      <c r="W1946" s="66" t="str">
        <f>Table4[[#This Row],[اليوم]]&amp;Table4[[#This Row],[الشهر ]]&amp;Table4[[#This Row],[العام]]</f>
        <v>1062026</v>
      </c>
      <c r="X1946" s="66" t="s">
        <v>304</v>
      </c>
    </row>
    <row r="1947" spans="1:24" x14ac:dyDescent="0.3">
      <c r="A1947" s="62">
        <v>10</v>
      </c>
      <c r="B1947" s="62">
        <v>6</v>
      </c>
      <c r="C1947" s="62">
        <v>2026</v>
      </c>
      <c r="D1947" s="41" t="str">
        <f t="shared" si="111"/>
        <v>فرج 3حلوان 2 ورديةسعوديالقطاميةاتوبيس 28</v>
      </c>
      <c r="E1947" s="4">
        <v>5010</v>
      </c>
      <c r="F1947" s="41" t="str">
        <f>VLOOKUP(E1947,mapping!C:J,2,FALSE)</f>
        <v>فرج 3</v>
      </c>
      <c r="G1947" s="41" t="str">
        <f>IFERROR(VLOOKUP(F1947,mapping!$D$3:$J$200,2,FALSE),0)</f>
        <v>حلوان 2 وردية</v>
      </c>
      <c r="H1947" s="41" t="str">
        <f>IFERROR(VLOOKUP(F1947,mapping!$D$3:$J$200,3,FALSE),0)</f>
        <v>سعودي</v>
      </c>
      <c r="I1947" s="41" t="str">
        <f>IFERROR(VLOOKUP(F1947,mapping!$D$3:$J$200,4,FALSE),0)</f>
        <v>القطامية</v>
      </c>
      <c r="J1947" s="41" t="str">
        <f>IFERROR(VLOOKUP(F1947,mapping!$D$3:$J$200,5,FALSE),0)</f>
        <v>اتوبيس 28</v>
      </c>
      <c r="K1947" s="63">
        <f>IF(W1947=mapping!$N$1,IFERROR(VLOOKUP(Table4[[#This Row],[Column1]],mapping!A:L,11,FALSE),0),IF(W1947&gt;mapping!$N$1,IFERROR(VLOOKUP(Table4[[#This Row],[Column1]],mapping!A:L,11,FALSE),0),))</f>
        <v>3415</v>
      </c>
      <c r="L1947" s="139">
        <v>1</v>
      </c>
      <c r="M1947" s="60">
        <f>IF(W1947=mapping!$N$1,IFERROR(VLOOKUP(Table4[[#This Row],[Column1]],mapping!A:L,12,FALSE),0),IF(W1947&gt;mapping!$N$1,IFERROR(VLOOKUP(Table4[[#This Row],[Column1]],mapping!A:L,12,FALSE),0),0))</f>
        <v>3400</v>
      </c>
      <c r="N1947" s="58">
        <f>Table4[[#This Row],[ سعر اليومية ]]*3%*Table4[[#This Row],[عدد الدورات ]]</f>
        <v>102.45</v>
      </c>
      <c r="O1947" s="56">
        <f>Table4[[#This Row],[ سعر اليومية ]]*Table4[[#This Row],[عدد الدورات ]]-N1947</f>
        <v>3312.55</v>
      </c>
      <c r="P1947" s="194"/>
      <c r="Q1947" s="194"/>
      <c r="R1947" s="194"/>
      <c r="S1947" s="58">
        <f>(Table4[[#This Row],[سعر يومية السائق]]*Table4[[#This Row],[عدد الدورات ]])-SUM(Table4[[#This Row],[سلف ]:[خصم ]])+Table4[[#This Row],[اضافي ]]</f>
        <v>3400</v>
      </c>
      <c r="U1947" s="58">
        <f>Table4[[#This Row],[ سعر اليومية ]]*Table4[[#This Row],[عدد الدورات ]]-Table4[[#This Row],[سعر يومية السائق]]*L1947</f>
        <v>15</v>
      </c>
      <c r="V1947" s="58">
        <f>U1947-Table4[[#This Row],[W/H  3%]]</f>
        <v>-87.45</v>
      </c>
      <c r="W1947" s="66" t="str">
        <f>Table4[[#This Row],[اليوم]]&amp;Table4[[#This Row],[الشهر ]]&amp;Table4[[#This Row],[العام]]</f>
        <v>1062026</v>
      </c>
      <c r="X1947" s="66" t="s">
        <v>304</v>
      </c>
    </row>
    <row r="1948" spans="1:24" x14ac:dyDescent="0.3">
      <c r="A1948" s="62">
        <v>10</v>
      </c>
      <c r="B1948" s="62">
        <v>6</v>
      </c>
      <c r="C1948" s="62">
        <v>2026</v>
      </c>
      <c r="D1948" s="41" t="str">
        <f t="shared" si="111"/>
        <v>فرج 4مايو ورديةسعوديالقطاميةميكروباص</v>
      </c>
      <c r="E1948" s="4">
        <v>5011</v>
      </c>
      <c r="F1948" s="41" t="str">
        <f>VLOOKUP(E1948,mapping!C:J,2,FALSE)</f>
        <v>فرج 4</v>
      </c>
      <c r="G1948" s="41" t="str">
        <f>IFERROR(VLOOKUP(F1948,mapping!$D$3:$J$200,2,FALSE),0)</f>
        <v>مايو وردية</v>
      </c>
      <c r="H1948" s="41" t="str">
        <f>IFERROR(VLOOKUP(F1948,mapping!$D$3:$J$200,3,FALSE),0)</f>
        <v>سعودي</v>
      </c>
      <c r="I1948" s="41" t="str">
        <f>IFERROR(VLOOKUP(F1948,mapping!$D$3:$J$200,4,FALSE),0)</f>
        <v>القطامية</v>
      </c>
      <c r="J1948" s="41" t="str">
        <f>IFERROR(VLOOKUP(F1948,mapping!$D$3:$J$200,5,FALSE),0)</f>
        <v>ميكروباص</v>
      </c>
      <c r="K1948" s="63">
        <f>IF(W1948=mapping!$N$1,IFERROR(VLOOKUP(Table4[[#This Row],[Column1]],mapping!A:L,11,FALSE),0),IF(W1948&gt;mapping!$N$1,IFERROR(VLOOKUP(Table4[[#This Row],[Column1]],mapping!A:L,11,FALSE),0),))</f>
        <v>1222</v>
      </c>
      <c r="L1948" s="139">
        <v>1</v>
      </c>
      <c r="M1948" s="60">
        <f>IF(W1948=mapping!$N$1,IFERROR(VLOOKUP(Table4[[#This Row],[Column1]],mapping!A:L,12,FALSE),0),IF(W1948&gt;mapping!$N$1,IFERROR(VLOOKUP(Table4[[#This Row],[Column1]],mapping!A:L,12,FALSE),0),0))</f>
        <v>1180</v>
      </c>
      <c r="N1948" s="58">
        <f>Table4[[#This Row],[ سعر اليومية ]]*3%*Table4[[#This Row],[عدد الدورات ]]</f>
        <v>36.659999999999997</v>
      </c>
      <c r="O1948" s="56">
        <f>Table4[[#This Row],[ سعر اليومية ]]*Table4[[#This Row],[عدد الدورات ]]-N1948</f>
        <v>1185.3399999999999</v>
      </c>
      <c r="P1948" s="194"/>
      <c r="Q1948" s="194"/>
      <c r="R1948" s="194"/>
      <c r="S1948" s="58">
        <f>(Table4[[#This Row],[سعر يومية السائق]]*Table4[[#This Row],[عدد الدورات ]])-SUM(Table4[[#This Row],[سلف ]:[خصم ]])+Table4[[#This Row],[اضافي ]]</f>
        <v>1180</v>
      </c>
      <c r="U1948" s="58">
        <f>Table4[[#This Row],[ سعر اليومية ]]*Table4[[#This Row],[عدد الدورات ]]-Table4[[#This Row],[سعر يومية السائق]]*L1948</f>
        <v>42</v>
      </c>
      <c r="V1948" s="58">
        <f>U1948-Table4[[#This Row],[W/H  3%]]</f>
        <v>5.3400000000000034</v>
      </c>
      <c r="W1948" s="66" t="str">
        <f>Table4[[#This Row],[اليوم]]&amp;Table4[[#This Row],[الشهر ]]&amp;Table4[[#This Row],[العام]]</f>
        <v>1062026</v>
      </c>
      <c r="X1948" s="66" t="s">
        <v>304</v>
      </c>
    </row>
    <row r="1949" spans="1:24" x14ac:dyDescent="0.3">
      <c r="A1949" s="62">
        <v>10</v>
      </c>
      <c r="B1949" s="62">
        <v>6</v>
      </c>
      <c r="C1949" s="62">
        <v>2026</v>
      </c>
      <c r="D1949" s="41" t="str">
        <f t="shared" si="111"/>
        <v>مصطفي رشدي3المنيب5شفتسعوديالقطاميةاتوبيس 28</v>
      </c>
      <c r="E1949" s="4">
        <v>5012</v>
      </c>
      <c r="F1949" s="41" t="str">
        <f>VLOOKUP(E1949,mapping!C:J,2,FALSE)</f>
        <v>مصطفي رشدي3</v>
      </c>
      <c r="G1949" s="41" t="str">
        <f>IFERROR(VLOOKUP(F1949,mapping!$D$3:$J$200,2,FALSE),0)</f>
        <v>المنيب5شفت</v>
      </c>
      <c r="H1949" s="41" t="str">
        <f>IFERROR(VLOOKUP(F1949,mapping!$D$3:$J$200,3,FALSE),0)</f>
        <v>سعودي</v>
      </c>
      <c r="I1949" s="41" t="str">
        <f>IFERROR(VLOOKUP(F1949,mapping!$D$3:$J$200,4,FALSE),0)</f>
        <v>القطامية</v>
      </c>
      <c r="J1949" s="41" t="str">
        <f>IFERROR(VLOOKUP(F1949,mapping!$D$3:$J$200,5,FALSE),0)</f>
        <v>اتوبيس 28</v>
      </c>
      <c r="K1949" s="63">
        <f>IF(W1949=mapping!$N$1,IFERROR(VLOOKUP(Table4[[#This Row],[Column1]],mapping!A:L,11,FALSE),0),IF(W1949&gt;mapping!$N$1,IFERROR(VLOOKUP(Table4[[#This Row],[Column1]],mapping!A:L,11,FALSE),0),))</f>
        <v>2649</v>
      </c>
      <c r="L1949" s="139">
        <v>1</v>
      </c>
      <c r="M1949" s="60">
        <f>IF(W1949=mapping!$N$1,IFERROR(VLOOKUP(Table4[[#This Row],[Column1]],mapping!A:L,12,FALSE),0),IF(W1949&gt;mapping!$N$1,IFERROR(VLOOKUP(Table4[[#This Row],[Column1]],mapping!A:L,12,FALSE),0),0))</f>
        <v>2060</v>
      </c>
      <c r="N1949" s="58">
        <f>Table4[[#This Row],[ سعر اليومية ]]*3%*Table4[[#This Row],[عدد الدورات ]]</f>
        <v>79.47</v>
      </c>
      <c r="O1949" s="56">
        <f>Table4[[#This Row],[ سعر اليومية ]]*Table4[[#This Row],[عدد الدورات ]]-N1949</f>
        <v>2569.5300000000002</v>
      </c>
      <c r="P1949" s="194"/>
      <c r="Q1949" s="194"/>
      <c r="R1949" s="194"/>
      <c r="S1949" s="58">
        <f>(Table4[[#This Row],[سعر يومية السائق]]*Table4[[#This Row],[عدد الدورات ]])-SUM(Table4[[#This Row],[سلف ]:[خصم ]])+Table4[[#This Row],[اضافي ]]</f>
        <v>2060</v>
      </c>
      <c r="U1949" s="58">
        <f>Table4[[#This Row],[ سعر اليومية ]]*Table4[[#This Row],[عدد الدورات ]]-Table4[[#This Row],[سعر يومية السائق]]*L1949</f>
        <v>589</v>
      </c>
      <c r="V1949" s="58">
        <f>U1949-Table4[[#This Row],[W/H  3%]]</f>
        <v>509.53</v>
      </c>
      <c r="W1949" s="66" t="str">
        <f>Table4[[#This Row],[اليوم]]&amp;Table4[[#This Row],[الشهر ]]&amp;Table4[[#This Row],[العام]]</f>
        <v>1062026</v>
      </c>
      <c r="X1949" s="66" t="s">
        <v>304</v>
      </c>
    </row>
    <row r="1950" spans="1:24" x14ac:dyDescent="0.3">
      <c r="A1950" s="62">
        <v>10</v>
      </c>
      <c r="B1950" s="62">
        <v>6</v>
      </c>
      <c r="C1950" s="62">
        <v>2026</v>
      </c>
      <c r="D1950" s="41" t="str">
        <f t="shared" si="111"/>
        <v>مصطفي رشدي4المنيب Wصباحيةسعوديالقطاميةاتوبيس 28</v>
      </c>
      <c r="E1950" s="4">
        <v>5013</v>
      </c>
      <c r="F1950" s="41" t="str">
        <f>VLOOKUP(E1950,mapping!C:J,2,FALSE)</f>
        <v>مصطفي رشدي4</v>
      </c>
      <c r="G1950" s="41" t="str">
        <f>IFERROR(VLOOKUP(F1950,mapping!$D$3:$J$200,2,FALSE),0)</f>
        <v>المنيب Wصباحية</v>
      </c>
      <c r="H1950" s="41" t="str">
        <f>IFERROR(VLOOKUP(F1950,mapping!$D$3:$J$200,3,FALSE),0)</f>
        <v>سعودي</v>
      </c>
      <c r="I1950" s="41" t="str">
        <f>IFERROR(VLOOKUP(F1950,mapping!$D$3:$J$200,4,FALSE),0)</f>
        <v>القطامية</v>
      </c>
      <c r="J1950" s="41" t="str">
        <f>IFERROR(VLOOKUP(F1950,mapping!$D$3:$J$200,5,FALSE),0)</f>
        <v>اتوبيس 28</v>
      </c>
      <c r="K1950" s="63">
        <f>IF(W1950=mapping!$N$1,IFERROR(VLOOKUP(Table4[[#This Row],[Column1]],mapping!A:L,11,FALSE),0),IF(W1950&gt;mapping!$N$1,IFERROR(VLOOKUP(Table4[[#This Row],[Column1]],mapping!A:L,11,FALSE),0),))</f>
        <v>1059</v>
      </c>
      <c r="L1950" s="139">
        <v>1</v>
      </c>
      <c r="M1950" s="60">
        <f>IF(W1950=mapping!$N$1,IFERROR(VLOOKUP(Table4[[#This Row],[Column1]],mapping!A:L,12,FALSE),0),IF(W1950&gt;mapping!$N$1,IFERROR(VLOOKUP(Table4[[#This Row],[Column1]],mapping!A:L,12,FALSE),0),0))</f>
        <v>1000</v>
      </c>
      <c r="N1950" s="58">
        <f>Table4[[#This Row],[ سعر اليومية ]]*3%*Table4[[#This Row],[عدد الدورات ]]</f>
        <v>31.77</v>
      </c>
      <c r="O1950" s="56">
        <f>Table4[[#This Row],[ سعر اليومية ]]*Table4[[#This Row],[عدد الدورات ]]-N1950</f>
        <v>1027.23</v>
      </c>
      <c r="P1950" s="194"/>
      <c r="Q1950" s="194"/>
      <c r="R1950" s="194"/>
      <c r="S1950" s="58">
        <f>(Table4[[#This Row],[سعر يومية السائق]]*Table4[[#This Row],[عدد الدورات ]])-SUM(Table4[[#This Row],[سلف ]:[خصم ]])+Table4[[#This Row],[اضافي ]]</f>
        <v>1000</v>
      </c>
      <c r="U1950" s="58">
        <f>Table4[[#This Row],[ سعر اليومية ]]*Table4[[#This Row],[عدد الدورات ]]-Table4[[#This Row],[سعر يومية السائق]]*L1950</f>
        <v>59</v>
      </c>
      <c r="V1950" s="58">
        <f>U1950-Table4[[#This Row],[W/H  3%]]</f>
        <v>27.23</v>
      </c>
      <c r="W1950" s="66" t="str">
        <f>Table4[[#This Row],[اليوم]]&amp;Table4[[#This Row],[الشهر ]]&amp;Table4[[#This Row],[العام]]</f>
        <v>1062026</v>
      </c>
      <c r="X1950" s="66" t="s">
        <v>304</v>
      </c>
    </row>
    <row r="1951" spans="1:24" x14ac:dyDescent="0.3">
      <c r="A1951" s="62">
        <v>10</v>
      </c>
      <c r="B1951" s="62">
        <v>6</v>
      </c>
      <c r="C1951" s="62">
        <v>2026</v>
      </c>
      <c r="D1951" s="41" t="str">
        <f t="shared" si="111"/>
        <v>مصطفي رشدي5صقر 2 ورديةسعوديالقطاميةاتوبيس 28</v>
      </c>
      <c r="E1951" s="4">
        <v>5014</v>
      </c>
      <c r="F1951" s="41" t="str">
        <f>VLOOKUP(E1951,mapping!C:J,2,FALSE)</f>
        <v>مصطفي رشدي5</v>
      </c>
      <c r="G1951" s="41" t="str">
        <f>IFERROR(VLOOKUP(F1951,mapping!$D$3:$J$200,2,FALSE),0)</f>
        <v>صقر 2 وردية</v>
      </c>
      <c r="H1951" s="41" t="str">
        <f>IFERROR(VLOOKUP(F1951,mapping!$D$3:$J$200,3,FALSE),0)</f>
        <v>سعودي</v>
      </c>
      <c r="I1951" s="41" t="str">
        <f>IFERROR(VLOOKUP(F1951,mapping!$D$3:$J$200,4,FALSE),0)</f>
        <v>القطامية</v>
      </c>
      <c r="J1951" s="41" t="str">
        <f>IFERROR(VLOOKUP(F1951,mapping!$D$3:$J$200,5,FALSE),0)</f>
        <v>اتوبيس 28</v>
      </c>
      <c r="K1951" s="63">
        <f>IF(W1951=mapping!$N$1,IFERROR(VLOOKUP(Table4[[#This Row],[Column1]],mapping!A:L,11,FALSE),0),IF(W1951&gt;mapping!$N$1,IFERROR(VLOOKUP(Table4[[#This Row],[Column1]],mapping!A:L,11,FALSE),0),))</f>
        <v>2120</v>
      </c>
      <c r="L1951" s="139">
        <v>1</v>
      </c>
      <c r="M1951" s="60">
        <f>IF(W1951=mapping!$N$1,IFERROR(VLOOKUP(Table4[[#This Row],[Column1]],mapping!A:L,12,FALSE),0),IF(W1951&gt;mapping!$N$1,IFERROR(VLOOKUP(Table4[[#This Row],[Column1]],mapping!A:L,12,FALSE),0),0))</f>
        <v>1780</v>
      </c>
      <c r="N1951" s="58">
        <f>Table4[[#This Row],[ سعر اليومية ]]*3%*Table4[[#This Row],[عدد الدورات ]]</f>
        <v>63.599999999999994</v>
      </c>
      <c r="O1951" s="56">
        <f>Table4[[#This Row],[ سعر اليومية ]]*Table4[[#This Row],[عدد الدورات ]]-N1951</f>
        <v>2056.4</v>
      </c>
      <c r="P1951" s="194"/>
      <c r="Q1951" s="194"/>
      <c r="R1951" s="194"/>
      <c r="S1951" s="58">
        <f>(Table4[[#This Row],[سعر يومية السائق]]*Table4[[#This Row],[عدد الدورات ]])-SUM(Table4[[#This Row],[سلف ]:[خصم ]])+Table4[[#This Row],[اضافي ]]</f>
        <v>1780</v>
      </c>
      <c r="U1951" s="58">
        <f>Table4[[#This Row],[ سعر اليومية ]]*Table4[[#This Row],[عدد الدورات ]]-Table4[[#This Row],[سعر يومية السائق]]*L1951</f>
        <v>340</v>
      </c>
      <c r="V1951" s="58">
        <f>U1951-Table4[[#This Row],[W/H  3%]]</f>
        <v>276.39999999999998</v>
      </c>
      <c r="W1951" s="66" t="str">
        <f>Table4[[#This Row],[اليوم]]&amp;Table4[[#This Row],[الشهر ]]&amp;Table4[[#This Row],[العام]]</f>
        <v>1062026</v>
      </c>
      <c r="X1951" s="66" t="s">
        <v>304</v>
      </c>
    </row>
    <row r="1952" spans="1:24" x14ac:dyDescent="0.3">
      <c r="A1952" s="62">
        <v>10</v>
      </c>
      <c r="B1952" s="62">
        <v>6</v>
      </c>
      <c r="C1952" s="62">
        <v>2026</v>
      </c>
      <c r="D1952" s="41" t="str">
        <f t="shared" si="111"/>
        <v>مصطفي رشدي6المنيب 2 ورديةسعوديالقطاميةاتوبيس 28</v>
      </c>
      <c r="E1952" s="4">
        <v>5027</v>
      </c>
      <c r="F1952" s="41" t="str">
        <f>VLOOKUP(E1952,mapping!C:J,2,FALSE)</f>
        <v>مصطفي رشدي6</v>
      </c>
      <c r="G1952" s="41" t="str">
        <f>IFERROR(VLOOKUP(F1952,mapping!$D$3:$J$200,2,FALSE),0)</f>
        <v>المنيب 2 وردية</v>
      </c>
      <c r="H1952" s="41" t="str">
        <f>IFERROR(VLOOKUP(F1952,mapping!$D$3:$J$200,3,FALSE),0)</f>
        <v>سعودي</v>
      </c>
      <c r="I1952" s="41" t="str">
        <f>IFERROR(VLOOKUP(F1952,mapping!$D$3:$J$200,4,FALSE),0)</f>
        <v>القطامية</v>
      </c>
      <c r="J1952" s="41" t="str">
        <f>IFERROR(VLOOKUP(F1952,mapping!$D$3:$J$200,5,FALSE),0)</f>
        <v>اتوبيس 28</v>
      </c>
      <c r="K1952" s="63">
        <f>IF(W1952=mapping!$N$1,IFERROR(VLOOKUP(Table4[[#This Row],[Column1]],mapping!A:L,11,FALSE),0),IF(W1952&gt;mapping!$N$1,IFERROR(VLOOKUP(Table4[[#This Row],[Column1]],mapping!A:L,11,FALSE),0),))</f>
        <v>3944</v>
      </c>
      <c r="L1952" s="139">
        <v>1</v>
      </c>
      <c r="M1952" s="60">
        <f>IF(W1952=mapping!$N$1,IFERROR(VLOOKUP(Table4[[#This Row],[Column1]],mapping!A:L,12,FALSE),0),IF(W1952&gt;mapping!$N$1,IFERROR(VLOOKUP(Table4[[#This Row],[Column1]],mapping!A:L,12,FALSE),0),0))</f>
        <v>3600</v>
      </c>
      <c r="N1952" s="58">
        <f>Table4[[#This Row],[ سعر اليومية ]]*3%*Table4[[#This Row],[عدد الدورات ]]</f>
        <v>118.32</v>
      </c>
      <c r="O1952" s="56">
        <f>Table4[[#This Row],[ سعر اليومية ]]*Table4[[#This Row],[عدد الدورات ]]-N1952</f>
        <v>3825.68</v>
      </c>
      <c r="P1952" s="194"/>
      <c r="Q1952" s="194"/>
      <c r="R1952" s="194"/>
      <c r="S1952" s="58">
        <f>(Table4[[#This Row],[سعر يومية السائق]]*Table4[[#This Row],[عدد الدورات ]])-SUM(Table4[[#This Row],[سلف ]:[خصم ]])+Table4[[#This Row],[اضافي ]]</f>
        <v>3600</v>
      </c>
      <c r="U1952" s="58">
        <f>Table4[[#This Row],[ سعر اليومية ]]*Table4[[#This Row],[عدد الدورات ]]-Table4[[#This Row],[سعر يومية السائق]]*L1952</f>
        <v>344</v>
      </c>
      <c r="V1952" s="58">
        <f>U1952-Table4[[#This Row],[W/H  3%]]</f>
        <v>225.68</v>
      </c>
      <c r="W1952" s="66" t="str">
        <f>Table4[[#This Row],[اليوم]]&amp;Table4[[#This Row],[الشهر ]]&amp;Table4[[#This Row],[العام]]</f>
        <v>1062026</v>
      </c>
      <c r="X1952" s="66" t="s">
        <v>304</v>
      </c>
    </row>
    <row r="1953" spans="1:24" x14ac:dyDescent="0.3">
      <c r="A1953" s="62">
        <v>10</v>
      </c>
      <c r="B1953" s="62">
        <v>6</v>
      </c>
      <c r="C1953" s="62">
        <v>2026</v>
      </c>
      <c r="D1953" s="41" t="str">
        <f t="shared" si="111"/>
        <v>كرم ترك 1قليوب 2 ورديةسعوديالقطاميةاتوبيس 28</v>
      </c>
      <c r="E1953" s="4">
        <v>5015</v>
      </c>
      <c r="F1953" s="41" t="str">
        <f>VLOOKUP(E1953,mapping!C:J,2,FALSE)</f>
        <v>كرم ترك 1</v>
      </c>
      <c r="G1953" s="41" t="str">
        <f>IFERROR(VLOOKUP(F1953,mapping!$D$3:$J$200,2,FALSE),0)</f>
        <v>قليوب 2 وردية</v>
      </c>
      <c r="H1953" s="41" t="str">
        <f>IFERROR(VLOOKUP(F1953,mapping!$D$3:$J$200,3,FALSE),0)</f>
        <v>سعودي</v>
      </c>
      <c r="I1953" s="41" t="str">
        <f>IFERROR(VLOOKUP(F1953,mapping!$D$3:$J$200,4,FALSE),0)</f>
        <v>القطامية</v>
      </c>
      <c r="J1953" s="41" t="str">
        <f>IFERROR(VLOOKUP(F1953,mapping!$D$3:$J$200,5,FALSE),0)</f>
        <v>اتوبيس 28</v>
      </c>
      <c r="K1953" s="63">
        <f>IF(W1953=mapping!$N$1,IFERROR(VLOOKUP(Table4[[#This Row],[Column1]],mapping!A:L,11,FALSE),0),IF(W1953&gt;mapping!$N$1,IFERROR(VLOOKUP(Table4[[#This Row],[Column1]],mapping!A:L,11,FALSE),0),))</f>
        <v>3959</v>
      </c>
      <c r="L1953" s="139">
        <v>1</v>
      </c>
      <c r="M1953" s="60">
        <f>IF(W1953=mapping!$N$1,IFERROR(VLOOKUP(Table4[[#This Row],[Column1]],mapping!A:L,12,FALSE),0),IF(W1953&gt;mapping!$N$1,IFERROR(VLOOKUP(Table4[[#This Row],[Column1]],mapping!A:L,12,FALSE),0),0))</f>
        <v>4200</v>
      </c>
      <c r="N1953" s="58">
        <f>Table4[[#This Row],[ سعر اليومية ]]*3%*Table4[[#This Row],[عدد الدورات ]]</f>
        <v>118.77</v>
      </c>
      <c r="O1953" s="56">
        <f>Table4[[#This Row],[ سعر اليومية ]]*Table4[[#This Row],[عدد الدورات ]]-N1953</f>
        <v>3840.23</v>
      </c>
      <c r="P1953" s="194"/>
      <c r="Q1953" s="194"/>
      <c r="R1953" s="194"/>
      <c r="S1953" s="58">
        <f>(Table4[[#This Row],[سعر يومية السائق]]*Table4[[#This Row],[عدد الدورات ]])-SUM(Table4[[#This Row],[سلف ]:[خصم ]])+Table4[[#This Row],[اضافي ]]</f>
        <v>4200</v>
      </c>
      <c r="U1953" s="58">
        <f>Table4[[#This Row],[ سعر اليومية ]]*Table4[[#This Row],[عدد الدورات ]]-Table4[[#This Row],[سعر يومية السائق]]*L1953</f>
        <v>-241</v>
      </c>
      <c r="V1953" s="58">
        <f>U1953-Table4[[#This Row],[W/H  3%]]</f>
        <v>-359.77</v>
      </c>
      <c r="W1953" s="66" t="str">
        <f>Table4[[#This Row],[اليوم]]&amp;Table4[[#This Row],[الشهر ]]&amp;Table4[[#This Row],[العام]]</f>
        <v>1062026</v>
      </c>
      <c r="X1953" s="66" t="s">
        <v>304</v>
      </c>
    </row>
    <row r="1954" spans="1:24" x14ac:dyDescent="0.3">
      <c r="A1954" s="62">
        <v>10</v>
      </c>
      <c r="B1954" s="62">
        <v>6</v>
      </c>
      <c r="C1954" s="62">
        <v>2026</v>
      </c>
      <c r="D1954" s="41" t="str">
        <f t="shared" si="111"/>
        <v>كرم ترك 2قليوب 2 ورديةسعوديمدينتي اتوبيس 28</v>
      </c>
      <c r="E1954" s="4">
        <v>5017</v>
      </c>
      <c r="F1954" s="41" t="str">
        <f>VLOOKUP(E1954,mapping!C:J,2,FALSE)</f>
        <v>كرم ترك 2</v>
      </c>
      <c r="G1954" s="41" t="str">
        <f>IFERROR(VLOOKUP(F1954,mapping!$D$3:$J$200,2,FALSE),0)</f>
        <v>قليوب 2 وردية</v>
      </c>
      <c r="H1954" s="41" t="str">
        <f>IFERROR(VLOOKUP(F1954,mapping!$D$3:$J$200,3,FALSE),0)</f>
        <v>سعودي</v>
      </c>
      <c r="I1954" s="41" t="str">
        <f>IFERROR(VLOOKUP(F1954,mapping!$D$3:$J$200,4,FALSE),0)</f>
        <v xml:space="preserve">مدينتي </v>
      </c>
      <c r="J1954" s="41" t="str">
        <f>IFERROR(VLOOKUP(F1954,mapping!$D$3:$J$200,5,FALSE),0)</f>
        <v>اتوبيس 28</v>
      </c>
      <c r="K1954" s="63">
        <f>IF(W1954=mapping!$N$1,IFERROR(VLOOKUP(Table4[[#This Row],[Column1]],mapping!A:L,11,FALSE),0),IF(W1954&gt;mapping!$N$1,IFERROR(VLOOKUP(Table4[[#This Row],[Column1]],mapping!A:L,11,FALSE),0),))</f>
        <v>4634</v>
      </c>
      <c r="L1954" s="139">
        <v>1</v>
      </c>
      <c r="M1954" s="60">
        <f>IF(W1954=mapping!$N$1,IFERROR(VLOOKUP(Table4[[#This Row],[Column1]],mapping!A:L,12,FALSE),0),IF(W1954&gt;mapping!$N$1,IFERROR(VLOOKUP(Table4[[#This Row],[Column1]],mapping!A:L,12,FALSE),0),0))</f>
        <v>4150</v>
      </c>
      <c r="N1954" s="58">
        <f>Table4[[#This Row],[ سعر اليومية ]]*3%*Table4[[#This Row],[عدد الدورات ]]</f>
        <v>139.01999999999998</v>
      </c>
      <c r="O1954" s="56">
        <f>Table4[[#This Row],[ سعر اليومية ]]*Table4[[#This Row],[عدد الدورات ]]-N1954</f>
        <v>4494.9799999999996</v>
      </c>
      <c r="P1954" s="194"/>
      <c r="Q1954" s="194"/>
      <c r="R1954" s="194"/>
      <c r="S1954" s="58">
        <f>(Table4[[#This Row],[سعر يومية السائق]]*Table4[[#This Row],[عدد الدورات ]])-SUM(Table4[[#This Row],[سلف ]:[خصم ]])+Table4[[#This Row],[اضافي ]]</f>
        <v>4150</v>
      </c>
      <c r="U1954" s="58">
        <f>Table4[[#This Row],[ سعر اليومية ]]*Table4[[#This Row],[عدد الدورات ]]-Table4[[#This Row],[سعر يومية السائق]]*L1954</f>
        <v>484</v>
      </c>
      <c r="V1954" s="58">
        <f>U1954-Table4[[#This Row],[W/H  3%]]</f>
        <v>344.98</v>
      </c>
      <c r="W1954" s="66" t="str">
        <f>Table4[[#This Row],[اليوم]]&amp;Table4[[#This Row],[الشهر ]]&amp;Table4[[#This Row],[العام]]</f>
        <v>1062026</v>
      </c>
      <c r="X1954" s="66" t="s">
        <v>304</v>
      </c>
    </row>
    <row r="1955" spans="1:24" x14ac:dyDescent="0.3">
      <c r="A1955" s="62">
        <v>10</v>
      </c>
      <c r="B1955" s="62">
        <v>6</v>
      </c>
      <c r="C1955" s="62">
        <v>2026</v>
      </c>
      <c r="D1955" s="41" t="str">
        <f t="shared" si="111"/>
        <v>كرم ترك 3قليوب 1 ورديةسعوديمدينتي اتوبيس 28</v>
      </c>
      <c r="E1955" s="4">
        <v>5018</v>
      </c>
      <c r="F1955" s="41" t="str">
        <f>VLOOKUP(E1955,mapping!C:J,2,FALSE)</f>
        <v>كرم ترك 3</v>
      </c>
      <c r="G1955" s="41" t="str">
        <f>IFERROR(VLOOKUP(F1955,mapping!$D$3:$J$200,2,FALSE),0)</f>
        <v>قليوب 1 وردية</v>
      </c>
      <c r="H1955" s="41" t="str">
        <f>IFERROR(VLOOKUP(F1955,mapping!$D$3:$J$200,3,FALSE),0)</f>
        <v>سعودي</v>
      </c>
      <c r="I1955" s="41" t="str">
        <f>IFERROR(VLOOKUP(F1955,mapping!$D$3:$J$200,4,FALSE),0)</f>
        <v xml:space="preserve">مدينتي </v>
      </c>
      <c r="J1955" s="41" t="str">
        <f>IFERROR(VLOOKUP(F1955,mapping!$D$3:$J$200,5,FALSE),0)</f>
        <v>اتوبيس 28</v>
      </c>
      <c r="K1955" s="63">
        <f>IF(W1955=mapping!$N$1,IFERROR(VLOOKUP(Table4[[#This Row],[Column1]],mapping!A:L,11,FALSE),0),IF(W1955&gt;mapping!$N$1,IFERROR(VLOOKUP(Table4[[#This Row],[Column1]],mapping!A:L,11,FALSE),0),))</f>
        <v>4634</v>
      </c>
      <c r="L1955" s="139">
        <v>1</v>
      </c>
      <c r="M1955" s="60">
        <f>IF(W1955=mapping!$N$1,IFERROR(VLOOKUP(Table4[[#This Row],[Column1]],mapping!A:L,12,FALSE),0),IF(W1955&gt;mapping!$N$1,IFERROR(VLOOKUP(Table4[[#This Row],[Column1]],mapping!A:L,12,FALSE),0),0))</f>
        <v>4000</v>
      </c>
      <c r="N1955" s="58">
        <f>Table4[[#This Row],[ سعر اليومية ]]*3%*Table4[[#This Row],[عدد الدورات ]]</f>
        <v>139.01999999999998</v>
      </c>
      <c r="O1955" s="56">
        <f>Table4[[#This Row],[ سعر اليومية ]]*Table4[[#This Row],[عدد الدورات ]]-N1955</f>
        <v>4494.9799999999996</v>
      </c>
      <c r="P1955" s="194"/>
      <c r="Q1955" s="194"/>
      <c r="R1955" s="194"/>
      <c r="S1955" s="58">
        <f>(Table4[[#This Row],[سعر يومية السائق]]*Table4[[#This Row],[عدد الدورات ]])-SUM(Table4[[#This Row],[سلف ]:[خصم ]])+Table4[[#This Row],[اضافي ]]</f>
        <v>4000</v>
      </c>
      <c r="U1955" s="58">
        <f>Table4[[#This Row],[ سعر اليومية ]]*Table4[[#This Row],[عدد الدورات ]]-Table4[[#This Row],[سعر يومية السائق]]*L1955</f>
        <v>634</v>
      </c>
      <c r="V1955" s="58">
        <f>U1955-Table4[[#This Row],[W/H  3%]]</f>
        <v>494.98</v>
      </c>
      <c r="W1955" s="66" t="str">
        <f>Table4[[#This Row],[اليوم]]&amp;Table4[[#This Row],[الشهر ]]&amp;Table4[[#This Row],[العام]]</f>
        <v>1062026</v>
      </c>
      <c r="X1955" s="66" t="s">
        <v>304</v>
      </c>
    </row>
    <row r="1956" spans="1:24" x14ac:dyDescent="0.3">
      <c r="A1956" s="62">
        <v>10</v>
      </c>
      <c r="B1956" s="62">
        <v>6</v>
      </c>
      <c r="C1956" s="62">
        <v>2026</v>
      </c>
      <c r="D1956" s="41" t="str">
        <f t="shared" si="111"/>
        <v>كرم ترك 4عدلي منصور شفتسعوديمدينتي اتوبيس 28</v>
      </c>
      <c r="E1956" s="4">
        <v>5019</v>
      </c>
      <c r="F1956" s="41" t="str">
        <f>VLOOKUP(E1956,mapping!C:J,2,FALSE)</f>
        <v>كرم ترك 4</v>
      </c>
      <c r="G1956" s="41" t="str">
        <f>IFERROR(VLOOKUP(F1956,mapping!$D$3:$J$200,2,FALSE),0)</f>
        <v>عدلي منصور شفت</v>
      </c>
      <c r="H1956" s="41" t="str">
        <f>IFERROR(VLOOKUP(F1956,mapping!$D$3:$J$200,3,FALSE),0)</f>
        <v>سعودي</v>
      </c>
      <c r="I1956" s="41" t="str">
        <f>IFERROR(VLOOKUP(F1956,mapping!$D$3:$J$200,4,FALSE),0)</f>
        <v xml:space="preserve">مدينتي </v>
      </c>
      <c r="J1956" s="41" t="str">
        <f>IFERROR(VLOOKUP(F1956,mapping!$D$3:$J$200,5,FALSE),0)</f>
        <v>اتوبيس 28</v>
      </c>
      <c r="K1956" s="63">
        <f>IF(W1956=mapping!$N$1,IFERROR(VLOOKUP(Table4[[#This Row],[Column1]],mapping!A:L,11,FALSE),0),IF(W1956&gt;mapping!$N$1,IFERROR(VLOOKUP(Table4[[#This Row],[Column1]],mapping!A:L,11,FALSE),0),))</f>
        <v>741</v>
      </c>
      <c r="L1956" s="139">
        <v>1</v>
      </c>
      <c r="M1956" s="60">
        <f>IF(W1956=mapping!$N$1,IFERROR(VLOOKUP(Table4[[#This Row],[Column1]],mapping!A:L,12,FALSE),0),IF(W1956&gt;mapping!$N$1,IFERROR(VLOOKUP(Table4[[#This Row],[Column1]],mapping!A:L,12,FALSE),0),0))</f>
        <v>500</v>
      </c>
      <c r="N1956" s="58">
        <f>Table4[[#This Row],[ سعر اليومية ]]*3%*Table4[[#This Row],[عدد الدورات ]]</f>
        <v>22.23</v>
      </c>
      <c r="O1956" s="56">
        <f>Table4[[#This Row],[ سعر اليومية ]]*Table4[[#This Row],[عدد الدورات ]]-N1956</f>
        <v>718.77</v>
      </c>
      <c r="P1956" s="194"/>
      <c r="Q1956" s="194"/>
      <c r="R1956" s="194"/>
      <c r="S1956" s="58">
        <f>(Table4[[#This Row],[سعر يومية السائق]]*Table4[[#This Row],[عدد الدورات ]])-SUM(Table4[[#This Row],[سلف ]:[خصم ]])+Table4[[#This Row],[اضافي ]]</f>
        <v>500</v>
      </c>
      <c r="U1956" s="58">
        <f>Table4[[#This Row],[ سعر اليومية ]]*Table4[[#This Row],[عدد الدورات ]]-Table4[[#This Row],[سعر يومية السائق]]*L1956</f>
        <v>241</v>
      </c>
      <c r="V1956" s="58">
        <f>U1956-Table4[[#This Row],[W/H  3%]]</f>
        <v>218.77</v>
      </c>
      <c r="W1956" s="66" t="str">
        <f>Table4[[#This Row],[اليوم]]&amp;Table4[[#This Row],[الشهر ]]&amp;Table4[[#This Row],[العام]]</f>
        <v>1062026</v>
      </c>
      <c r="X1956" s="66" t="s">
        <v>304</v>
      </c>
    </row>
    <row r="1957" spans="1:24" x14ac:dyDescent="0.3">
      <c r="A1957" s="62">
        <v>10</v>
      </c>
      <c r="B1957" s="62">
        <v>6</v>
      </c>
      <c r="C1957" s="62">
        <v>2026</v>
      </c>
      <c r="D1957" s="41" t="str">
        <f t="shared" si="111"/>
        <v>عماد النجار 4قليوب بيتوينسعوديمدينتي اتوبيس 28</v>
      </c>
      <c r="E1957" s="4">
        <v>5020</v>
      </c>
      <c r="F1957" s="41" t="str">
        <f>VLOOKUP(E1957,mapping!C:J,2,FALSE)</f>
        <v>عماد النجار 4</v>
      </c>
      <c r="G1957" s="41" t="str">
        <f>IFERROR(VLOOKUP(F1957,mapping!$D$3:$J$200,2,FALSE),0)</f>
        <v>قليوب بيتوين</v>
      </c>
      <c r="H1957" s="41" t="str">
        <f>IFERROR(VLOOKUP(F1957,mapping!$D$3:$J$200,3,FALSE),0)</f>
        <v>سعودي</v>
      </c>
      <c r="I1957" s="41" t="str">
        <f>IFERROR(VLOOKUP(F1957,mapping!$D$3:$J$200,4,FALSE),0)</f>
        <v xml:space="preserve">مدينتي </v>
      </c>
      <c r="J1957" s="41" t="str">
        <f>IFERROR(VLOOKUP(F1957,mapping!$D$3:$J$200,5,FALSE),0)</f>
        <v>اتوبيس 28</v>
      </c>
      <c r="K1957" s="63">
        <f>IF(W1957=mapping!$N$1,IFERROR(VLOOKUP(Table4[[#This Row],[Column1]],mapping!A:L,11,FALSE),0),IF(W1957&gt;mapping!$N$1,IFERROR(VLOOKUP(Table4[[#This Row],[Column1]],mapping!A:L,11,FALSE),0),))</f>
        <v>1482</v>
      </c>
      <c r="L1957" s="139">
        <v>1</v>
      </c>
      <c r="M1957" s="60">
        <f>IF(W1957=mapping!$N$1,IFERROR(VLOOKUP(Table4[[#This Row],[Column1]],mapping!A:L,12,FALSE),0),IF(W1957&gt;mapping!$N$1,IFERROR(VLOOKUP(Table4[[#This Row],[Column1]],mapping!A:L,12,FALSE),0),0))</f>
        <v>1400</v>
      </c>
      <c r="N1957" s="58">
        <f>Table4[[#This Row],[ سعر اليومية ]]*3%*Table4[[#This Row],[عدد الدورات ]]</f>
        <v>44.46</v>
      </c>
      <c r="O1957" s="56">
        <f>Table4[[#This Row],[ سعر اليومية ]]*Table4[[#This Row],[عدد الدورات ]]-N1957</f>
        <v>1437.54</v>
      </c>
      <c r="P1957" s="194"/>
      <c r="Q1957" s="194"/>
      <c r="R1957" s="194"/>
      <c r="S1957" s="58">
        <f>(Table4[[#This Row],[سعر يومية السائق]]*Table4[[#This Row],[عدد الدورات ]])-SUM(Table4[[#This Row],[سلف ]:[خصم ]])+Table4[[#This Row],[اضافي ]]</f>
        <v>1400</v>
      </c>
      <c r="U1957" s="58">
        <f>Table4[[#This Row],[ سعر اليومية ]]*Table4[[#This Row],[عدد الدورات ]]-Table4[[#This Row],[سعر يومية السائق]]*L1957</f>
        <v>82</v>
      </c>
      <c r="V1957" s="58">
        <f>U1957-Table4[[#This Row],[W/H  3%]]</f>
        <v>37.54</v>
      </c>
      <c r="W1957" s="66" t="str">
        <f>Table4[[#This Row],[اليوم]]&amp;Table4[[#This Row],[الشهر ]]&amp;Table4[[#This Row],[العام]]</f>
        <v>1062026</v>
      </c>
      <c r="X1957" s="66" t="s">
        <v>304</v>
      </c>
    </row>
    <row r="1958" spans="1:24" x14ac:dyDescent="0.3">
      <c r="A1958" s="62">
        <v>10</v>
      </c>
      <c r="B1958" s="62">
        <v>6</v>
      </c>
      <c r="C1958" s="62">
        <v>2026</v>
      </c>
      <c r="D1958" s="41" t="str">
        <f t="shared" si="111"/>
        <v>ممدوح كيلاني6المنيب 1 وردية سعوديمدينتي ميكروباص صيني</v>
      </c>
      <c r="E1958" s="4">
        <v>5021</v>
      </c>
      <c r="F1958" s="41" t="str">
        <f>VLOOKUP(E1958,mapping!C:J,2,FALSE)</f>
        <v>ممدوح كيلاني6</v>
      </c>
      <c r="G1958" s="41" t="str">
        <f>IFERROR(VLOOKUP(F1958,mapping!$D$3:$J$200,2,FALSE),0)</f>
        <v xml:space="preserve">المنيب 1 وردية </v>
      </c>
      <c r="H1958" s="41" t="str">
        <f>IFERROR(VLOOKUP(F1958,mapping!$D$3:$J$200,3,FALSE),0)</f>
        <v>سعودي</v>
      </c>
      <c r="I1958" s="41" t="str">
        <f>IFERROR(VLOOKUP(F1958,mapping!$D$3:$J$200,4,FALSE),0)</f>
        <v xml:space="preserve">مدينتي </v>
      </c>
      <c r="J1958" s="41" t="str">
        <f>IFERROR(VLOOKUP(F1958,mapping!$D$3:$J$200,5,FALSE),0)</f>
        <v>ميكروباص صيني</v>
      </c>
      <c r="K1958" s="63">
        <f>IF(W1958=mapping!$N$1,IFERROR(VLOOKUP(Table4[[#This Row],[Column1]],mapping!A:L,11,FALSE),0),IF(W1958&gt;mapping!$N$1,IFERROR(VLOOKUP(Table4[[#This Row],[Column1]],mapping!A:L,11,FALSE),0),))</f>
        <v>1482</v>
      </c>
      <c r="L1958" s="139">
        <v>1</v>
      </c>
      <c r="M1958" s="60">
        <f>IF(W1958=mapping!$N$1,IFERROR(VLOOKUP(Table4[[#This Row],[Column1]],mapping!A:L,12,FALSE),0),IF(W1958&gt;mapping!$N$1,IFERROR(VLOOKUP(Table4[[#This Row],[Column1]],mapping!A:L,12,FALSE),0),0))</f>
        <v>1350</v>
      </c>
      <c r="N1958" s="58">
        <f>Table4[[#This Row],[ سعر اليومية ]]*3%*Table4[[#This Row],[عدد الدورات ]]</f>
        <v>44.46</v>
      </c>
      <c r="O1958" s="56">
        <f>Table4[[#This Row],[ سعر اليومية ]]*Table4[[#This Row],[عدد الدورات ]]-N1958</f>
        <v>1437.54</v>
      </c>
      <c r="P1958" s="194"/>
      <c r="Q1958" s="194"/>
      <c r="R1958" s="194"/>
      <c r="S1958" s="58">
        <f>(Table4[[#This Row],[سعر يومية السائق]]*Table4[[#This Row],[عدد الدورات ]])-SUM(Table4[[#This Row],[سلف ]:[خصم ]])+Table4[[#This Row],[اضافي ]]</f>
        <v>1350</v>
      </c>
      <c r="U1958" s="58">
        <f>Table4[[#This Row],[ سعر اليومية ]]*Table4[[#This Row],[عدد الدورات ]]-Table4[[#This Row],[سعر يومية السائق]]*L1958</f>
        <v>132</v>
      </c>
      <c r="V1958" s="58">
        <f>U1958-Table4[[#This Row],[W/H  3%]]</f>
        <v>87.539999999999992</v>
      </c>
      <c r="W1958" s="66" t="str">
        <f>Table4[[#This Row],[اليوم]]&amp;Table4[[#This Row],[الشهر ]]&amp;Table4[[#This Row],[العام]]</f>
        <v>1062026</v>
      </c>
      <c r="X1958" s="66" t="s">
        <v>304</v>
      </c>
    </row>
    <row r="1959" spans="1:24" x14ac:dyDescent="0.3">
      <c r="A1959" s="62">
        <v>10</v>
      </c>
      <c r="B1959" s="62">
        <v>6</v>
      </c>
      <c r="C1959" s="62">
        <v>2026</v>
      </c>
      <c r="D1959" s="41" t="str">
        <f t="shared" si="111"/>
        <v>ممدوح كيلاني4المنيب 2 وردية سعوديمدينتي ميكروباص صيني</v>
      </c>
      <c r="E1959" s="4">
        <v>5022</v>
      </c>
      <c r="F1959" s="41" t="str">
        <f>VLOOKUP(E1959,mapping!C:J,2,FALSE)</f>
        <v>ممدوح كيلاني4</v>
      </c>
      <c r="G1959" s="41" t="str">
        <f>IFERROR(VLOOKUP(F1959,mapping!$D$3:$J$200,2,FALSE),0)</f>
        <v xml:space="preserve">المنيب 2 وردية </v>
      </c>
      <c r="H1959" s="41" t="str">
        <f>IFERROR(VLOOKUP(F1959,mapping!$D$3:$J$200,3,FALSE),0)</f>
        <v>سعودي</v>
      </c>
      <c r="I1959" s="41" t="str">
        <f>IFERROR(VLOOKUP(F1959,mapping!$D$3:$J$200,4,FALSE),0)</f>
        <v xml:space="preserve">مدينتي </v>
      </c>
      <c r="J1959" s="41" t="str">
        <f>IFERROR(VLOOKUP(F1959,mapping!$D$3:$J$200,5,FALSE),0)</f>
        <v>ميكروباص صيني</v>
      </c>
      <c r="K1959" s="63">
        <f>IF(W1959=mapping!$N$1,IFERROR(VLOOKUP(Table4[[#This Row],[Column1]],mapping!A:L,11,FALSE),0),IF(W1959&gt;mapping!$N$1,IFERROR(VLOOKUP(Table4[[#This Row],[Column1]],mapping!A:L,11,FALSE),0),))</f>
        <v>2965</v>
      </c>
      <c r="L1959" s="139">
        <v>1</v>
      </c>
      <c r="M1959" s="60">
        <f>IF(W1959=mapping!$N$1,IFERROR(VLOOKUP(Table4[[#This Row],[Column1]],mapping!A:L,12,FALSE),0),IF(W1959&gt;mapping!$N$1,IFERROR(VLOOKUP(Table4[[#This Row],[Column1]],mapping!A:L,12,FALSE),0),0))</f>
        <v>2600</v>
      </c>
      <c r="N1959" s="58">
        <f>Table4[[#This Row],[ سعر اليومية ]]*3%*Table4[[#This Row],[عدد الدورات ]]</f>
        <v>88.95</v>
      </c>
      <c r="O1959" s="56">
        <f>Table4[[#This Row],[ سعر اليومية ]]*Table4[[#This Row],[عدد الدورات ]]-N1959</f>
        <v>2876.05</v>
      </c>
      <c r="P1959" s="194"/>
      <c r="Q1959" s="194"/>
      <c r="R1959" s="194"/>
      <c r="S1959" s="58">
        <f>(Table4[[#This Row],[سعر يومية السائق]]*Table4[[#This Row],[عدد الدورات ]])-SUM(Table4[[#This Row],[سلف ]:[خصم ]])+Table4[[#This Row],[اضافي ]]</f>
        <v>2600</v>
      </c>
      <c r="U1959" s="58">
        <f>Table4[[#This Row],[ سعر اليومية ]]*Table4[[#This Row],[عدد الدورات ]]-Table4[[#This Row],[سعر يومية السائق]]*L1959</f>
        <v>365</v>
      </c>
      <c r="V1959" s="58">
        <f>U1959-Table4[[#This Row],[W/H  3%]]</f>
        <v>276.05</v>
      </c>
      <c r="W1959" s="66" t="str">
        <f>Table4[[#This Row],[اليوم]]&amp;Table4[[#This Row],[الشهر ]]&amp;Table4[[#This Row],[العام]]</f>
        <v>1062026</v>
      </c>
      <c r="X1959" s="66" t="s">
        <v>304</v>
      </c>
    </row>
    <row r="1960" spans="1:24" x14ac:dyDescent="0.3">
      <c r="A1960" s="62">
        <v>10</v>
      </c>
      <c r="B1960" s="62">
        <v>6</v>
      </c>
      <c r="C1960" s="62">
        <v>2026</v>
      </c>
      <c r="D1960" s="41" t="str">
        <f t="shared" si="111"/>
        <v>فرج 5حلوان 2 ورديةسعوديمدينتي اتوبيس 28</v>
      </c>
      <c r="E1960" s="4">
        <v>5023</v>
      </c>
      <c r="F1960" s="41" t="str">
        <f>VLOOKUP(E1960,mapping!C:J,2,FALSE)</f>
        <v>فرج 5</v>
      </c>
      <c r="G1960" s="41" t="str">
        <f>IFERROR(VLOOKUP(F1960,mapping!$D$3:$J$200,2,FALSE),0)</f>
        <v>حلوان 2 وردية</v>
      </c>
      <c r="H1960" s="41" t="str">
        <f>IFERROR(VLOOKUP(F1960,mapping!$D$3:$J$200,3,FALSE),0)</f>
        <v>سعودي</v>
      </c>
      <c r="I1960" s="41" t="str">
        <f>IFERROR(VLOOKUP(F1960,mapping!$D$3:$J$200,4,FALSE),0)</f>
        <v xml:space="preserve">مدينتي </v>
      </c>
      <c r="J1960" s="41" t="str">
        <f>IFERROR(VLOOKUP(F1960,mapping!$D$3:$J$200,5,FALSE),0)</f>
        <v>اتوبيس 28</v>
      </c>
      <c r="K1960" s="63">
        <f>IF(W1960=mapping!$N$1,IFERROR(VLOOKUP(Table4[[#This Row],[Column1]],mapping!A:L,11,FALSE),0),IF(W1960&gt;mapping!$N$1,IFERROR(VLOOKUP(Table4[[#This Row],[Column1]],mapping!A:L,11,FALSE),0),))</f>
        <v>4634</v>
      </c>
      <c r="L1960" s="139">
        <v>1</v>
      </c>
      <c r="M1960" s="60">
        <f>IF(W1960=mapping!$N$1,IFERROR(VLOOKUP(Table4[[#This Row],[Column1]],mapping!A:L,12,FALSE),0),IF(W1960&gt;mapping!$N$1,IFERROR(VLOOKUP(Table4[[#This Row],[Column1]],mapping!A:L,12,FALSE),0),0))</f>
        <v>4100</v>
      </c>
      <c r="N1960" s="58">
        <f>Table4[[#This Row],[ سعر اليومية ]]*3%*Table4[[#This Row],[عدد الدورات ]]</f>
        <v>139.01999999999998</v>
      </c>
      <c r="O1960" s="56">
        <f>Table4[[#This Row],[ سعر اليومية ]]*Table4[[#This Row],[عدد الدورات ]]-N1960</f>
        <v>4494.9799999999996</v>
      </c>
      <c r="P1960" s="194"/>
      <c r="Q1960" s="194"/>
      <c r="R1960" s="194"/>
      <c r="S1960" s="58">
        <f>(Table4[[#This Row],[سعر يومية السائق]]*Table4[[#This Row],[عدد الدورات ]])-SUM(Table4[[#This Row],[سلف ]:[خصم ]])+Table4[[#This Row],[اضافي ]]</f>
        <v>4100</v>
      </c>
      <c r="U1960" s="58">
        <f>Table4[[#This Row],[ سعر اليومية ]]*Table4[[#This Row],[عدد الدورات ]]-Table4[[#This Row],[سعر يومية السائق]]*L1960</f>
        <v>534</v>
      </c>
      <c r="V1960" s="58">
        <f>U1960-Table4[[#This Row],[W/H  3%]]</f>
        <v>394.98</v>
      </c>
      <c r="W1960" s="66" t="str">
        <f>Table4[[#This Row],[اليوم]]&amp;Table4[[#This Row],[الشهر ]]&amp;Table4[[#This Row],[العام]]</f>
        <v>1062026</v>
      </c>
      <c r="X1960" s="66" t="s">
        <v>304</v>
      </c>
    </row>
    <row r="1961" spans="1:24" x14ac:dyDescent="0.3">
      <c r="A1961" s="62">
        <v>10</v>
      </c>
      <c r="B1961" s="62">
        <v>6</v>
      </c>
      <c r="C1961" s="62">
        <v>2026</v>
      </c>
      <c r="D1961" s="41" t="str">
        <f t="shared" si="111"/>
        <v>سيد الحاويالحلميةسعوديمدينتي اتوبيس 28</v>
      </c>
      <c r="E1961" s="4">
        <v>5024</v>
      </c>
      <c r="F1961" s="41" t="str">
        <f>VLOOKUP(E1961,mapping!C:J,2,FALSE)</f>
        <v>سيد الحاوي</v>
      </c>
      <c r="G1961" s="41" t="str">
        <f>IFERROR(VLOOKUP(F1961,mapping!$D$3:$J$200,2,FALSE),0)</f>
        <v>الحلمية</v>
      </c>
      <c r="H1961" s="41" t="str">
        <f>IFERROR(VLOOKUP(F1961,mapping!$D$3:$J$200,3,FALSE),0)</f>
        <v>سعودي</v>
      </c>
      <c r="I1961" s="41" t="str">
        <f>IFERROR(VLOOKUP(F1961,mapping!$D$3:$J$200,4,FALSE),0)</f>
        <v xml:space="preserve">مدينتي </v>
      </c>
      <c r="J1961" s="41" t="str">
        <f>IFERROR(VLOOKUP(F1961,mapping!$D$3:$J$200,5,FALSE),0)</f>
        <v>اتوبيس 28</v>
      </c>
      <c r="K1961" s="63">
        <f>IF(W1961=mapping!$N$1,IFERROR(VLOOKUP(Table4[[#This Row],[Column1]],mapping!A:L,11,FALSE),0),IF(W1961&gt;mapping!$N$1,IFERROR(VLOOKUP(Table4[[#This Row],[Column1]],mapping!A:L,11,FALSE),0),))</f>
        <v>4634</v>
      </c>
      <c r="L1961" s="139">
        <v>1</v>
      </c>
      <c r="M1961" s="60">
        <f>IF(W1961=mapping!$N$1,IFERROR(VLOOKUP(Table4[[#This Row],[Column1]],mapping!A:L,12,FALSE),0),IF(W1961&gt;mapping!$N$1,IFERROR(VLOOKUP(Table4[[#This Row],[Column1]],mapping!A:L,12,FALSE),0),0))</f>
        <v>3750</v>
      </c>
      <c r="N1961" s="58">
        <f>Table4[[#This Row],[ سعر اليومية ]]*3%*Table4[[#This Row],[عدد الدورات ]]</f>
        <v>139.01999999999998</v>
      </c>
      <c r="O1961" s="56">
        <f>Table4[[#This Row],[ سعر اليومية ]]*Table4[[#This Row],[عدد الدورات ]]-N1961</f>
        <v>4494.9799999999996</v>
      </c>
      <c r="P1961" s="194"/>
      <c r="Q1961" s="194"/>
      <c r="R1961" s="194"/>
      <c r="S1961" s="58">
        <f>(Table4[[#This Row],[سعر يومية السائق]]*Table4[[#This Row],[عدد الدورات ]])-SUM(Table4[[#This Row],[سلف ]:[خصم ]])+Table4[[#This Row],[اضافي ]]</f>
        <v>3750</v>
      </c>
      <c r="U1961" s="58">
        <f>Table4[[#This Row],[ سعر اليومية ]]*Table4[[#This Row],[عدد الدورات ]]-Table4[[#This Row],[سعر يومية السائق]]*L1961</f>
        <v>884</v>
      </c>
      <c r="V1961" s="58">
        <f>U1961-Table4[[#This Row],[W/H  3%]]</f>
        <v>744.98</v>
      </c>
      <c r="W1961" s="66" t="str">
        <f>Table4[[#This Row],[اليوم]]&amp;Table4[[#This Row],[الشهر ]]&amp;Table4[[#This Row],[العام]]</f>
        <v>1062026</v>
      </c>
      <c r="X1961" s="66" t="s">
        <v>304</v>
      </c>
    </row>
    <row r="1962" spans="1:24" x14ac:dyDescent="0.3">
      <c r="A1962" s="62">
        <v>10</v>
      </c>
      <c r="B1962" s="62">
        <v>6</v>
      </c>
      <c r="C1962" s="62">
        <v>2026</v>
      </c>
      <c r="D1962" s="41" t="str">
        <f t="shared" si="111"/>
        <v>سيد الحاوي 2عدلي منصور سعوديمدينتي اتوبيس 28</v>
      </c>
      <c r="E1962" s="4">
        <v>5028</v>
      </c>
      <c r="F1962" s="41" t="str">
        <f>VLOOKUP(E1962,mapping!C:J,2,FALSE)</f>
        <v>سيد الحاوي 2</v>
      </c>
      <c r="G1962" s="41" t="str">
        <f>IFERROR(VLOOKUP(F1962,mapping!$D$3:$J$200,2,FALSE),0)</f>
        <v xml:space="preserve">عدلي منصور </v>
      </c>
      <c r="H1962" s="41" t="str">
        <f>IFERROR(VLOOKUP(F1962,mapping!$D$3:$J$200,3,FALSE),0)</f>
        <v>سعودي</v>
      </c>
      <c r="I1962" s="41" t="str">
        <f>IFERROR(VLOOKUP(F1962,mapping!$D$3:$J$200,4,FALSE),0)</f>
        <v xml:space="preserve">مدينتي </v>
      </c>
      <c r="J1962" s="41" t="str">
        <f>IFERROR(VLOOKUP(F1962,mapping!$D$3:$J$200,5,FALSE),0)</f>
        <v>اتوبيس 28</v>
      </c>
      <c r="K1962" s="63">
        <f>IF(W1962=mapping!$N$1,IFERROR(VLOOKUP(Table4[[#This Row],[Column1]],mapping!A:L,11,FALSE),0),IF(W1962&gt;mapping!$N$1,IFERROR(VLOOKUP(Table4[[#This Row],[Column1]],mapping!A:L,11,FALSE),0),))</f>
        <v>741</v>
      </c>
      <c r="L1962" s="139">
        <v>1</v>
      </c>
      <c r="M1962" s="60">
        <f>IF(W1962=mapping!$N$1,IFERROR(VLOOKUP(Table4[[#This Row],[Column1]],mapping!A:L,12,FALSE),0),IF(W1962&gt;mapping!$N$1,IFERROR(VLOOKUP(Table4[[#This Row],[Column1]],mapping!A:L,12,FALSE),0),0))</f>
        <v>550</v>
      </c>
      <c r="N1962" s="58">
        <f>Table4[[#This Row],[ سعر اليومية ]]*3%*Table4[[#This Row],[عدد الدورات ]]</f>
        <v>22.23</v>
      </c>
      <c r="O1962" s="56">
        <f>Table4[[#This Row],[ سعر اليومية ]]*Table4[[#This Row],[عدد الدورات ]]-N1962</f>
        <v>718.77</v>
      </c>
      <c r="P1962" s="194"/>
      <c r="Q1962" s="194"/>
      <c r="R1962" s="194"/>
      <c r="S1962" s="58">
        <f>(Table4[[#This Row],[سعر يومية السائق]]*Table4[[#This Row],[عدد الدورات ]])-SUM(Table4[[#This Row],[سلف ]:[خصم ]])+Table4[[#This Row],[اضافي ]]</f>
        <v>550</v>
      </c>
      <c r="U1962" s="58">
        <f>Table4[[#This Row],[ سعر اليومية ]]*Table4[[#This Row],[عدد الدورات ]]-Table4[[#This Row],[سعر يومية السائق]]*L1962</f>
        <v>191</v>
      </c>
      <c r="V1962" s="58">
        <f>U1962-Table4[[#This Row],[W/H  3%]]</f>
        <v>168.77</v>
      </c>
      <c r="W1962" s="66" t="str">
        <f>Table4[[#This Row],[اليوم]]&amp;Table4[[#This Row],[الشهر ]]&amp;Table4[[#This Row],[العام]]</f>
        <v>1062026</v>
      </c>
      <c r="X1962" s="66" t="s">
        <v>304</v>
      </c>
    </row>
    <row r="1963" spans="1:24" x14ac:dyDescent="0.3">
      <c r="A1963" s="184">
        <v>10</v>
      </c>
      <c r="B1963" s="184">
        <v>6</v>
      </c>
      <c r="C1963" s="184">
        <v>2026</v>
      </c>
      <c r="D1963" s="184" t="str">
        <f t="shared" si="111"/>
        <v>محمد جمال إضافيالقناطر لوجستيكاابورواش إضافي</v>
      </c>
      <c r="E1963" s="204">
        <v>4014</v>
      </c>
      <c r="F1963" s="41" t="str">
        <f>VLOOKUP(E1963,mapping!C:J,2,FALSE)</f>
        <v>محمد جمال إضافي</v>
      </c>
      <c r="G1963" s="41" t="str">
        <f>IFERROR(VLOOKUP(F1963,mapping!$D$3:$J$200,2,FALSE),0)</f>
        <v xml:space="preserve">القناطر </v>
      </c>
      <c r="H1963" s="41" t="str">
        <f>IFERROR(VLOOKUP(F1963,mapping!$D$3:$J$200,3,FALSE),0)</f>
        <v>لوجستيكا</v>
      </c>
      <c r="I1963" s="41" t="str">
        <f>IFERROR(VLOOKUP(F1963,mapping!$D$3:$J$200,4,FALSE),0)</f>
        <v xml:space="preserve">ابورواش </v>
      </c>
      <c r="J1963" s="41" t="str">
        <f>IFERROR(VLOOKUP(F1963,mapping!$D$3:$J$200,5,FALSE),0)</f>
        <v>إضافي</v>
      </c>
      <c r="K1963" s="63">
        <f>IF(W1963=mapping!$N$1,IFERROR(VLOOKUP(Table4[[#This Row],[Column1]],mapping!A:L,11,FALSE),0),IF(W1963&gt;mapping!$N$1,IFERROR(VLOOKUP(Table4[[#This Row],[Column1]],mapping!A:L,11,FALSE),0),))</f>
        <v>1536</v>
      </c>
      <c r="L1963" s="186">
        <v>0.5</v>
      </c>
      <c r="M1963" s="60">
        <f>IF(W1963=mapping!$N$1,IFERROR(VLOOKUP(Table4[[#This Row],[Column1]],mapping!A:L,12,FALSE),0),IF(W1963&gt;mapping!$N$1,IFERROR(VLOOKUP(Table4[[#This Row],[Column1]],mapping!A:L,12,FALSE),0),0))</f>
        <v>1000</v>
      </c>
      <c r="N1963" s="58">
        <f>Table4[[#This Row],[ سعر اليومية ]]*3%*Table4[[#This Row],[عدد الدورات ]]</f>
        <v>23.04</v>
      </c>
      <c r="O1963" s="56">
        <f>Table4[[#This Row],[ سعر اليومية ]]*Table4[[#This Row],[عدد الدورات ]]-N1963</f>
        <v>744.96</v>
      </c>
      <c r="P1963" s="194"/>
      <c r="Q1963" s="194"/>
      <c r="R1963" s="198"/>
      <c r="S1963" s="58">
        <f>(Table4[[#This Row],[سعر يومية السائق]]*Table4[[#This Row],[عدد الدورات ]])-SUM(Table4[[#This Row],[سلف ]:[خصم ]])+Table4[[#This Row],[اضافي ]]</f>
        <v>500</v>
      </c>
      <c r="T1963" s="41" t="s">
        <v>447</v>
      </c>
      <c r="U1963" s="58">
        <f>Table4[[#This Row],[ سعر اليومية ]]*Table4[[#This Row],[عدد الدورات ]]-Table4[[#This Row],[سعر يومية السائق]]*L1963</f>
        <v>268</v>
      </c>
      <c r="V1963" s="58">
        <f>U1963-Table4[[#This Row],[W/H  3%]]</f>
        <v>244.96</v>
      </c>
      <c r="W1963" s="66" t="str">
        <f>Table4[[#This Row],[اليوم]]&amp;Table4[[#This Row],[الشهر ]]&amp;Table4[[#This Row],[العام]]</f>
        <v>1062026</v>
      </c>
      <c r="X1963" s="66" t="s">
        <v>304</v>
      </c>
    </row>
    <row r="1964" spans="1:24" x14ac:dyDescent="0.3">
      <c r="A1964" s="184">
        <v>10</v>
      </c>
      <c r="B1964" s="184">
        <v>6</v>
      </c>
      <c r="C1964" s="184">
        <v>2026</v>
      </c>
      <c r="D1964" s="184" t="e">
        <f t="shared" si="111"/>
        <v>#N/A</v>
      </c>
      <c r="E1964" s="204"/>
      <c r="F1964" s="41" t="e">
        <f>VLOOKUP(E1964,mapping!C:J,2,FALSE)</f>
        <v>#N/A</v>
      </c>
      <c r="G1964" s="41">
        <f>IFERROR(VLOOKUP(F1964,mapping!$D$3:$J$200,2,FALSE),0)</f>
        <v>0</v>
      </c>
      <c r="H1964" s="41">
        <f>IFERROR(VLOOKUP(F1964,mapping!$D$3:$J$200,3,FALSE),0)</f>
        <v>0</v>
      </c>
      <c r="I1964" s="41">
        <f>IFERROR(VLOOKUP(F1964,mapping!$D$3:$J$200,4,FALSE),0)</f>
        <v>0</v>
      </c>
      <c r="J1964" s="41">
        <f>IFERROR(VLOOKUP(F1964,mapping!$D$3:$J$200,5,FALSE),0)</f>
        <v>0</v>
      </c>
      <c r="K1964" s="63">
        <f>IF(W1964=mapping!$N$1,IFERROR(VLOOKUP(Table4[[#This Row],[Column1]],mapping!A:L,11,FALSE),0),IF(W1964&gt;mapping!$N$1,IFERROR(VLOOKUP(Table4[[#This Row],[Column1]],mapping!A:L,11,FALSE),0),))</f>
        <v>0</v>
      </c>
      <c r="L1964" s="186"/>
      <c r="M1964" s="60">
        <f>IF(W1964=mapping!$N$1,IFERROR(VLOOKUP(Table4[[#This Row],[Column1]],mapping!A:L,12,FALSE),0),IF(W1964&gt;mapping!$N$1,IFERROR(VLOOKUP(Table4[[#This Row],[Column1]],mapping!A:L,12,FALSE),0),0))</f>
        <v>0</v>
      </c>
      <c r="N1964" s="58">
        <f>Table4[[#This Row],[ سعر اليومية ]]*3%*Table4[[#This Row],[عدد الدورات ]]</f>
        <v>0</v>
      </c>
      <c r="O1964" s="56">
        <f>Table4[[#This Row],[ سعر اليومية ]]*Table4[[#This Row],[عدد الدورات ]]-N1964</f>
        <v>0</v>
      </c>
      <c r="P1964" s="194"/>
      <c r="Q1964" s="194"/>
      <c r="R1964" s="198"/>
      <c r="S1964" s="58">
        <f>(Table4[[#This Row],[سعر يومية السائق]]*Table4[[#This Row],[عدد الدورات ]])-SUM(Table4[[#This Row],[سلف ]:[خصم ]])+Table4[[#This Row],[اضافي ]]</f>
        <v>0</v>
      </c>
      <c r="U1964" s="58">
        <f>Table4[[#This Row],[ سعر اليومية ]]*Table4[[#This Row],[عدد الدورات ]]-Table4[[#This Row],[سعر يومية السائق]]*L1964</f>
        <v>0</v>
      </c>
      <c r="V1964" s="58">
        <f>U1964-Table4[[#This Row],[W/H  3%]]</f>
        <v>0</v>
      </c>
      <c r="W1964" s="66" t="str">
        <f>Table4[[#This Row],[اليوم]]&amp;Table4[[#This Row],[الشهر ]]&amp;Table4[[#This Row],[العام]]</f>
        <v>1062026</v>
      </c>
      <c r="X1964" s="66" t="s">
        <v>304</v>
      </c>
    </row>
    <row r="1965" spans="1:24" s="123" customFormat="1" x14ac:dyDescent="0.3">
      <c r="D1965" s="123" t="e">
        <f t="shared" si="111"/>
        <v>#N/A</v>
      </c>
      <c r="E1965" s="201"/>
      <c r="F1965" s="123" t="e">
        <f>VLOOKUP(E1965,mapping!C:J,2,FALSE)</f>
        <v>#N/A</v>
      </c>
      <c r="G1965" s="123">
        <f>IFERROR(VLOOKUP(F1965,mapping!$D$3:$J$200,2,FALSE),0)</f>
        <v>0</v>
      </c>
      <c r="H1965" s="123">
        <f>IFERROR(VLOOKUP(F1965,mapping!$D$3:$J$200,3,FALSE),0)</f>
        <v>0</v>
      </c>
      <c r="I1965" s="123">
        <f>IFERROR(VLOOKUP(F1965,mapping!$D$3:$J$200,4,FALSE),0)</f>
        <v>0</v>
      </c>
      <c r="J1965" s="123">
        <f>IFERROR(VLOOKUP(F1965,mapping!$D$3:$J$200,5,FALSE),0)</f>
        <v>0</v>
      </c>
      <c r="K1965" s="124">
        <f>IF(W1965=mapping!$N$1,IFERROR(VLOOKUP(Table4[[#This Row],[Column1]],mapping!A:L,11,FALSE),0),IF(W1965&gt;mapping!$N$1,IFERROR(VLOOKUP(Table4[[#This Row],[Column1]],mapping!A:L,11,FALSE),0),))</f>
        <v>0</v>
      </c>
      <c r="L1965" s="140"/>
      <c r="M1965" s="124">
        <f>IF(W1965=mapping!$N$1,IFERROR(VLOOKUP(Table4[[#This Row],[Column1]],mapping!A:L,12,FALSE),0),IF(W1965&gt;mapping!$N$1,IFERROR(VLOOKUP(Table4[[#This Row],[Column1]],mapping!A:L,12,FALSE),0),0))</f>
        <v>0</v>
      </c>
      <c r="N1965" s="125">
        <f>Table4[[#This Row],[ سعر اليومية ]]*3%*Table4[[#This Row],[عدد الدورات ]]</f>
        <v>0</v>
      </c>
      <c r="O1965" s="126">
        <f>Table4[[#This Row],[ سعر اليومية ]]*Table4[[#This Row],[عدد الدورات ]]-N1965</f>
        <v>0</v>
      </c>
      <c r="P1965" s="195"/>
      <c r="Q1965" s="195"/>
      <c r="R1965" s="195"/>
      <c r="S1965" s="125">
        <f>(Table4[[#This Row],[سعر يومية السائق]]*Table4[[#This Row],[عدد الدورات ]])-SUM(Table4[[#This Row],[سلف ]:[خصم ]])+Table4[[#This Row],[اضافي ]]</f>
        <v>0</v>
      </c>
      <c r="U1965" s="125">
        <f>Table4[[#This Row],[ سعر اليومية ]]*Table4[[#This Row],[عدد الدورات ]]-Table4[[#This Row],[سعر يومية السائق]]*L1965</f>
        <v>0</v>
      </c>
      <c r="V1965" s="125">
        <f>U1965-Table4[[#This Row],[W/H  3%]]</f>
        <v>0</v>
      </c>
      <c r="W1965" s="127" t="str">
        <f>Table4[[#This Row],[اليوم]]&amp;Table4[[#This Row],[الشهر ]]&amp;Table4[[#This Row],[العام]]</f>
        <v/>
      </c>
      <c r="X1965" s="127" t="s">
        <v>304</v>
      </c>
    </row>
    <row r="1966" spans="1:24" x14ac:dyDescent="0.3">
      <c r="A1966" s="62">
        <v>11</v>
      </c>
      <c r="B1966" s="62">
        <v>6</v>
      </c>
      <c r="C1966" s="62">
        <v>2026</v>
      </c>
      <c r="D1966" s="41" t="str">
        <f t="shared" si="111"/>
        <v>مصطفي قليوبقليوب FIRST STARTم.نصر ميكروباص صيني</v>
      </c>
      <c r="E1966" s="4">
        <v>1000</v>
      </c>
      <c r="F1966" s="41" t="str">
        <f>VLOOKUP(E1966,mapping!C:J,2,FALSE)</f>
        <v>مصطفي قليوب</v>
      </c>
      <c r="G1966" s="41" t="str">
        <f>IFERROR(VLOOKUP(F1966,mapping!$D$3:$J$200,2,FALSE),0)</f>
        <v xml:space="preserve">قليوب </v>
      </c>
      <c r="H1966" s="41" t="str">
        <f>IFERROR(VLOOKUP(F1966,mapping!$D$3:$J$200,3,FALSE),0)</f>
        <v>FIRST START</v>
      </c>
      <c r="I1966" s="41" t="str">
        <f>IFERROR(VLOOKUP(F1966,mapping!$D$3:$J$200,4,FALSE),0)</f>
        <v xml:space="preserve">م.نصر </v>
      </c>
      <c r="J1966" s="41" t="str">
        <f>IFERROR(VLOOKUP(F1966,mapping!$D$3:$J$200,5,FALSE),0)</f>
        <v>ميكروباص صيني</v>
      </c>
      <c r="K1966" s="63">
        <f>IF(W1966=mapping!$N$1,IFERROR(VLOOKUP(Table4[[#This Row],[Column1]],mapping!A:L,11,FALSE),0),IF(W1966&gt;mapping!$N$1,IFERROR(VLOOKUP(Table4[[#This Row],[Column1]],mapping!A:L,11,FALSE),0),))</f>
        <v>1250</v>
      </c>
      <c r="L1966" s="139">
        <v>1</v>
      </c>
      <c r="M1966" s="60">
        <f>IF(W1966=mapping!$N$1,IFERROR(VLOOKUP(Table4[[#This Row],[Column1]],mapping!A:L,12,FALSE),0),IF(W1966&gt;mapping!$N$1,IFERROR(VLOOKUP(Table4[[#This Row],[Column1]],mapping!A:L,12,FALSE),0),0))</f>
        <v>1200</v>
      </c>
      <c r="N1966" s="58">
        <f>Table4[[#This Row],[ سعر اليومية ]]*3%*Table4[[#This Row],[عدد الدورات ]]</f>
        <v>37.5</v>
      </c>
      <c r="O1966" s="56">
        <f>Table4[[#This Row],[ سعر اليومية ]]*Table4[[#This Row],[عدد الدورات ]]-N1966</f>
        <v>1212.5</v>
      </c>
      <c r="P1966" s="194"/>
      <c r="Q1966" s="194"/>
      <c r="R1966" s="194"/>
      <c r="S1966" s="58">
        <f>(Table4[[#This Row],[سعر يومية السائق]]*Table4[[#This Row],[عدد الدورات ]])-SUM(Table4[[#This Row],[سلف ]:[خصم ]])+Table4[[#This Row],[اضافي ]]</f>
        <v>1200</v>
      </c>
      <c r="U1966" s="58">
        <f>Table4[[#This Row],[ سعر اليومية ]]*Table4[[#This Row],[عدد الدورات ]]-Table4[[#This Row],[سعر يومية السائق]]*L1966</f>
        <v>50</v>
      </c>
      <c r="V1966" s="58">
        <f>U1966-Table4[[#This Row],[W/H  3%]]</f>
        <v>12.5</v>
      </c>
      <c r="W1966" s="66" t="str">
        <f>Table4[[#This Row],[اليوم]]&amp;Table4[[#This Row],[الشهر ]]&amp;Table4[[#This Row],[العام]]</f>
        <v>1162026</v>
      </c>
      <c r="X1966" s="66" t="s">
        <v>304</v>
      </c>
    </row>
    <row r="1967" spans="1:24" x14ac:dyDescent="0.3">
      <c r="A1967" s="62">
        <v>11</v>
      </c>
      <c r="B1967" s="62">
        <v>6</v>
      </c>
      <c r="C1967" s="62">
        <v>2026</v>
      </c>
      <c r="D1967" s="41" t="str">
        <f t="shared" si="111"/>
        <v>عمرو برعي الجراجFLITCH AND GRAINالتجمع ميكروباص صيني</v>
      </c>
      <c r="E1967" s="4">
        <v>2000</v>
      </c>
      <c r="F1967" s="41" t="str">
        <f>VLOOKUP(E1967,mapping!C:J,2,FALSE)</f>
        <v xml:space="preserve">عمرو برعي </v>
      </c>
      <c r="G1967" s="41" t="str">
        <f>IFERROR(VLOOKUP(F1967,mapping!$D$3:$J$200,2,FALSE),0)</f>
        <v>الجراج</v>
      </c>
      <c r="H1967" s="41" t="str">
        <f>IFERROR(VLOOKUP(F1967,mapping!$D$3:$J$200,3,FALSE),0)</f>
        <v>FLITCH AND GRAIN</v>
      </c>
      <c r="I1967" s="41" t="str">
        <f>IFERROR(VLOOKUP(F1967,mapping!$D$3:$J$200,4,FALSE),0)</f>
        <v xml:space="preserve">التجمع </v>
      </c>
      <c r="J1967" s="41" t="str">
        <f>IFERROR(VLOOKUP(F1967,mapping!$D$3:$J$200,5,FALSE),0)</f>
        <v>ميكروباص صيني</v>
      </c>
      <c r="K1967" s="63">
        <f>IF(W1967=mapping!$N$1,IFERROR(VLOOKUP(Table4[[#This Row],[Column1]],mapping!A:L,11,FALSE),0),IF(W1967&gt;mapping!$N$1,IFERROR(VLOOKUP(Table4[[#This Row],[Column1]],mapping!A:L,11,FALSE),0),))</f>
        <v>1300</v>
      </c>
      <c r="L1967" s="139">
        <v>1</v>
      </c>
      <c r="M1967" s="60">
        <f>IF(W1967=mapping!$N$1,IFERROR(VLOOKUP(Table4[[#This Row],[Column1]],mapping!A:L,12,FALSE),0),IF(W1967&gt;mapping!$N$1,IFERROR(VLOOKUP(Table4[[#This Row],[Column1]],mapping!A:L,12,FALSE),0),0))</f>
        <v>1050</v>
      </c>
      <c r="N1967" s="58">
        <f>Table4[[#This Row],[ سعر اليومية ]]*3%*Table4[[#This Row],[عدد الدورات ]]</f>
        <v>39</v>
      </c>
      <c r="O1967" s="56">
        <f>Table4[[#This Row],[ سعر اليومية ]]*Table4[[#This Row],[عدد الدورات ]]-N1967</f>
        <v>1261</v>
      </c>
      <c r="P1967" s="194"/>
      <c r="Q1967" s="194"/>
      <c r="R1967" s="194"/>
      <c r="S1967" s="58">
        <f>(Table4[[#This Row],[سعر يومية السائق]]*Table4[[#This Row],[عدد الدورات ]])-SUM(Table4[[#This Row],[سلف ]:[خصم ]])+Table4[[#This Row],[اضافي ]]</f>
        <v>1050</v>
      </c>
      <c r="U1967" s="58">
        <f>Table4[[#This Row],[ سعر اليومية ]]*Table4[[#This Row],[عدد الدورات ]]-Table4[[#This Row],[سعر يومية السائق]]*L1967</f>
        <v>250</v>
      </c>
      <c r="V1967" s="58">
        <f>U1967-Table4[[#This Row],[W/H  3%]]</f>
        <v>211</v>
      </c>
      <c r="W1967" s="66" t="str">
        <f>Table4[[#This Row],[اليوم]]&amp;Table4[[#This Row],[الشهر ]]&amp;Table4[[#This Row],[العام]]</f>
        <v>1162026</v>
      </c>
      <c r="X1967" s="66" t="s">
        <v>304</v>
      </c>
    </row>
    <row r="1968" spans="1:24" x14ac:dyDescent="0.3">
      <c r="A1968" s="62">
        <v>11</v>
      </c>
      <c r="B1968" s="62">
        <v>6</v>
      </c>
      <c r="C1968" s="62">
        <v>2026</v>
      </c>
      <c r="D1968" s="41" t="str">
        <f t="shared" si="111"/>
        <v>مصطفي الف مسكنالف مسكن 3 ورديةنجمة هليوبوليسالتجمع اتوبيس 28</v>
      </c>
      <c r="E1968" s="4">
        <v>3000</v>
      </c>
      <c r="F1968" s="41" t="str">
        <f>VLOOKUP(E1968,mapping!C:J,2,FALSE)</f>
        <v>مصطفي الف مسكن</v>
      </c>
      <c r="G1968" s="41" t="str">
        <f>IFERROR(VLOOKUP(F1968,mapping!$D$3:$J$200,2,FALSE),0)</f>
        <v>الف مسكن 3 وردية</v>
      </c>
      <c r="H1968" s="41" t="str">
        <f>IFERROR(VLOOKUP(F1968,mapping!$D$3:$J$200,3,FALSE),0)</f>
        <v>نجمة هليوبوليس</v>
      </c>
      <c r="I1968" s="41" t="str">
        <f>IFERROR(VLOOKUP(F1968,mapping!$D$3:$J$200,4,FALSE),0)</f>
        <v xml:space="preserve">التجمع </v>
      </c>
      <c r="J1968" s="41" t="str">
        <f>IFERROR(VLOOKUP(F1968,mapping!$D$3:$J$200,5,FALSE),0)</f>
        <v>اتوبيس 28</v>
      </c>
      <c r="K1968" s="63">
        <f>IF(W1968=mapping!$N$1,IFERROR(VLOOKUP(Table4[[#This Row],[Column1]],mapping!A:L,11,FALSE),0),IF(W1968&gt;mapping!$N$1,IFERROR(VLOOKUP(Table4[[#This Row],[Column1]],mapping!A:L,11,FALSE),0),))</f>
        <v>4297</v>
      </c>
      <c r="L1968" s="139">
        <v>1</v>
      </c>
      <c r="M1968" s="60">
        <f>IF(W1968=mapping!$N$1,IFERROR(VLOOKUP(Table4[[#This Row],[Column1]],mapping!A:L,12,FALSE),0),IF(W1968&gt;mapping!$N$1,IFERROR(VLOOKUP(Table4[[#This Row],[Column1]],mapping!A:L,12,FALSE),0),0))</f>
        <v>3800</v>
      </c>
      <c r="N1968" s="58">
        <f>Table4[[#This Row],[ سعر اليومية ]]*3%*Table4[[#This Row],[عدد الدورات ]]</f>
        <v>128.91</v>
      </c>
      <c r="O1968" s="56">
        <f>Table4[[#This Row],[ سعر اليومية ]]*Table4[[#This Row],[عدد الدورات ]]-N1968</f>
        <v>4168.09</v>
      </c>
      <c r="P1968" s="194"/>
      <c r="Q1968" s="194"/>
      <c r="R1968" s="194"/>
      <c r="S1968" s="58">
        <f>(Table4[[#This Row],[سعر يومية السائق]]*Table4[[#This Row],[عدد الدورات ]])-SUM(Table4[[#This Row],[سلف ]:[خصم ]])+Table4[[#This Row],[اضافي ]]</f>
        <v>3800</v>
      </c>
      <c r="U1968" s="58">
        <f>Table4[[#This Row],[ سعر اليومية ]]*Table4[[#This Row],[عدد الدورات ]]-Table4[[#This Row],[سعر يومية السائق]]*L1968</f>
        <v>497</v>
      </c>
      <c r="V1968" s="58">
        <f>U1968-Table4[[#This Row],[W/H  3%]]</f>
        <v>368.09000000000003</v>
      </c>
      <c r="W1968" s="66" t="str">
        <f>Table4[[#This Row],[اليوم]]&amp;Table4[[#This Row],[الشهر ]]&amp;Table4[[#This Row],[العام]]</f>
        <v>1162026</v>
      </c>
      <c r="X1968" s="66" t="s">
        <v>304</v>
      </c>
    </row>
    <row r="1969" spans="1:24" x14ac:dyDescent="0.3">
      <c r="A1969" s="62">
        <v>11</v>
      </c>
      <c r="B1969" s="62">
        <v>6</v>
      </c>
      <c r="C1969" s="62">
        <v>2026</v>
      </c>
      <c r="D1969" s="41" t="str">
        <f t="shared" si="111"/>
        <v>ممدوح كيلاني1قليوب 3 وردية نجمة هليوبوليسالتجمع اتوبيس 28</v>
      </c>
      <c r="E1969" s="4">
        <v>3002</v>
      </c>
      <c r="F1969" s="41" t="str">
        <f>VLOOKUP(E1969,mapping!C:J,2,FALSE)</f>
        <v>ممدوح كيلاني1</v>
      </c>
      <c r="G1969" s="41" t="str">
        <f>IFERROR(VLOOKUP(F1969,mapping!$D$3:$J$200,2,FALSE),0)</f>
        <v xml:space="preserve">قليوب 3 وردية </v>
      </c>
      <c r="H1969" s="41" t="str">
        <f>IFERROR(VLOOKUP(F1969,mapping!$D$3:$J$200,3,FALSE),0)</f>
        <v>نجمة هليوبوليس</v>
      </c>
      <c r="I1969" s="41" t="str">
        <f>IFERROR(VLOOKUP(F1969,mapping!$D$3:$J$200,4,FALSE),0)</f>
        <v xml:space="preserve">التجمع </v>
      </c>
      <c r="J1969" s="41" t="str">
        <f>IFERROR(VLOOKUP(F1969,mapping!$D$3:$J$200,5,FALSE),0)</f>
        <v>اتوبيس 28</v>
      </c>
      <c r="K1969" s="63">
        <f>IF(W1969=mapping!$N$1,IFERROR(VLOOKUP(Table4[[#This Row],[Column1]],mapping!A:L,11,FALSE),0),IF(W1969&gt;mapping!$N$1,IFERROR(VLOOKUP(Table4[[#This Row],[Column1]],mapping!A:L,11,FALSE),0),))</f>
        <v>4297</v>
      </c>
      <c r="L1969" s="139">
        <v>1</v>
      </c>
      <c r="M1969" s="60">
        <f>IF(W1969=mapping!$N$1,IFERROR(VLOOKUP(Table4[[#This Row],[Column1]],mapping!A:L,12,FALSE),0),IF(W1969&gt;mapping!$N$1,IFERROR(VLOOKUP(Table4[[#This Row],[Column1]],mapping!A:L,12,FALSE),0),0))</f>
        <v>3900</v>
      </c>
      <c r="N1969" s="58">
        <f>Table4[[#This Row],[ سعر اليومية ]]*3%*Table4[[#This Row],[عدد الدورات ]]</f>
        <v>128.91</v>
      </c>
      <c r="O1969" s="56">
        <f>Table4[[#This Row],[ سعر اليومية ]]*Table4[[#This Row],[عدد الدورات ]]-N1969</f>
        <v>4168.09</v>
      </c>
      <c r="P1969" s="194"/>
      <c r="Q1969" s="194"/>
      <c r="R1969" s="194"/>
      <c r="S1969" s="58">
        <f>(Table4[[#This Row],[سعر يومية السائق]]*Table4[[#This Row],[عدد الدورات ]])-SUM(Table4[[#This Row],[سلف ]:[خصم ]])+Table4[[#This Row],[اضافي ]]</f>
        <v>3900</v>
      </c>
      <c r="U1969" s="58">
        <f>Table4[[#This Row],[ سعر اليومية ]]*Table4[[#This Row],[عدد الدورات ]]-Table4[[#This Row],[سعر يومية السائق]]*L1969</f>
        <v>397</v>
      </c>
      <c r="V1969" s="58">
        <f>U1969-Table4[[#This Row],[W/H  3%]]</f>
        <v>268.09000000000003</v>
      </c>
      <c r="W1969" s="66" t="str">
        <f>Table4[[#This Row],[اليوم]]&amp;Table4[[#This Row],[الشهر ]]&amp;Table4[[#This Row],[العام]]</f>
        <v>1162026</v>
      </c>
      <c r="X1969" s="66" t="s">
        <v>304</v>
      </c>
    </row>
    <row r="1970" spans="1:24" x14ac:dyDescent="0.3">
      <c r="A1970" s="62">
        <v>11</v>
      </c>
      <c r="B1970" s="62">
        <v>6</v>
      </c>
      <c r="C1970" s="62">
        <v>2026</v>
      </c>
      <c r="D1970" s="41" t="str">
        <f t="shared" si="111"/>
        <v>ممدوح كيلاني3المنيب 3وردية نجمة هليوبوليسالتجمع ميكروباص</v>
      </c>
      <c r="E1970" s="4">
        <v>3004</v>
      </c>
      <c r="F1970" s="41" t="str">
        <f>VLOOKUP(E1970,mapping!C:J,2,FALSE)</f>
        <v>ممدوح كيلاني3</v>
      </c>
      <c r="G1970" s="41" t="str">
        <f>IFERROR(VLOOKUP(F1970,mapping!$D$3:$J$200,2,FALSE),0)</f>
        <v xml:space="preserve">المنيب 3وردية </v>
      </c>
      <c r="H1970" s="41" t="str">
        <f>IFERROR(VLOOKUP(F1970,mapping!$D$3:$J$200,3,FALSE),0)</f>
        <v>نجمة هليوبوليس</v>
      </c>
      <c r="I1970" s="41" t="str">
        <f>IFERROR(VLOOKUP(F1970,mapping!$D$3:$J$200,4,FALSE),0)</f>
        <v xml:space="preserve">التجمع </v>
      </c>
      <c r="J1970" s="41" t="str">
        <f>IFERROR(VLOOKUP(F1970,mapping!$D$3:$J$200,5,FALSE),0)</f>
        <v>ميكروباص</v>
      </c>
      <c r="K1970" s="63">
        <f>IF(W1970=mapping!$N$1,IFERROR(VLOOKUP(Table4[[#This Row],[Column1]],mapping!A:L,11,FALSE),0),IF(W1970&gt;mapping!$N$1,IFERROR(VLOOKUP(Table4[[#This Row],[Column1]],mapping!A:L,11,FALSE),0),))</f>
        <v>3600</v>
      </c>
      <c r="L1970" s="139">
        <v>1</v>
      </c>
      <c r="M1970" s="60">
        <f>IF(W1970=mapping!$N$1,IFERROR(VLOOKUP(Table4[[#This Row],[Column1]],mapping!A:L,12,FALSE),0),IF(W1970&gt;mapping!$N$1,IFERROR(VLOOKUP(Table4[[#This Row],[Column1]],mapping!A:L,12,FALSE),0),0))</f>
        <v>2700</v>
      </c>
      <c r="N1970" s="58">
        <f>Table4[[#This Row],[ سعر اليومية ]]*3%*Table4[[#This Row],[عدد الدورات ]]</f>
        <v>108</v>
      </c>
      <c r="O1970" s="56">
        <f>Table4[[#This Row],[ سعر اليومية ]]*Table4[[#This Row],[عدد الدورات ]]-N1970</f>
        <v>3492</v>
      </c>
      <c r="P1970" s="194"/>
      <c r="Q1970" s="194"/>
      <c r="R1970" s="194"/>
      <c r="S1970" s="58">
        <f>(Table4[[#This Row],[سعر يومية السائق]]*Table4[[#This Row],[عدد الدورات ]])-SUM(Table4[[#This Row],[سلف ]:[خصم ]])+Table4[[#This Row],[اضافي ]]</f>
        <v>2700</v>
      </c>
      <c r="U1970" s="58">
        <f>Table4[[#This Row],[ سعر اليومية ]]*Table4[[#This Row],[عدد الدورات ]]-Table4[[#This Row],[سعر يومية السائق]]*L1970</f>
        <v>900</v>
      </c>
      <c r="V1970" s="58">
        <f>U1970-Table4[[#This Row],[W/H  3%]]</f>
        <v>792</v>
      </c>
      <c r="W1970" s="66" t="str">
        <f>Table4[[#This Row],[اليوم]]&amp;Table4[[#This Row],[الشهر ]]&amp;Table4[[#This Row],[العام]]</f>
        <v>1162026</v>
      </c>
      <c r="X1970" s="66" t="s">
        <v>304</v>
      </c>
    </row>
    <row r="1971" spans="1:24" x14ac:dyDescent="0.3">
      <c r="A1971" s="62">
        <v>11</v>
      </c>
      <c r="B1971" s="62">
        <v>6</v>
      </c>
      <c r="C1971" s="62">
        <v>2026</v>
      </c>
      <c r="D1971" s="41" t="str">
        <f t="shared" si="111"/>
        <v>بكرقليوب 1 ورديةنجمة هليوبوليسالتجمع ميكروباص</v>
      </c>
      <c r="E1971" s="4">
        <v>3005</v>
      </c>
      <c r="F1971" s="41" t="str">
        <f>VLOOKUP(E1971,mapping!C:J,2,FALSE)</f>
        <v>بكر</v>
      </c>
      <c r="G1971" s="41" t="str">
        <f>IFERROR(VLOOKUP(F1971,mapping!$D$3:$J$200,2,FALSE),0)</f>
        <v>قليوب 1 وردية</v>
      </c>
      <c r="H1971" s="41" t="str">
        <f>IFERROR(VLOOKUP(F1971,mapping!$D$3:$J$200,3,FALSE),0)</f>
        <v>نجمة هليوبوليس</v>
      </c>
      <c r="I1971" s="41" t="str">
        <f>IFERROR(VLOOKUP(F1971,mapping!$D$3:$J$200,4,FALSE),0)</f>
        <v xml:space="preserve">التجمع </v>
      </c>
      <c r="J1971" s="41" t="str">
        <f>IFERROR(VLOOKUP(F1971,mapping!$D$3:$J$200,5,FALSE),0)</f>
        <v>ميكروباص</v>
      </c>
      <c r="K1971" s="63">
        <f>IF(W1971=mapping!$N$1,IFERROR(VLOOKUP(Table4[[#This Row],[Column1]],mapping!A:L,11,FALSE),0),IF(W1971&gt;mapping!$N$1,IFERROR(VLOOKUP(Table4[[#This Row],[Column1]],mapping!A:L,11,FALSE),0),))</f>
        <v>1400</v>
      </c>
      <c r="L1971" s="139">
        <v>1</v>
      </c>
      <c r="M1971" s="60">
        <f>IF(W1971=mapping!$N$1,IFERROR(VLOOKUP(Table4[[#This Row],[Column1]],mapping!A:L,12,FALSE),0),IF(W1971&gt;mapping!$N$1,IFERROR(VLOOKUP(Table4[[#This Row],[Column1]],mapping!A:L,12,FALSE),0),0))</f>
        <v>1200</v>
      </c>
      <c r="N1971" s="58">
        <f>Table4[[#This Row],[ سعر اليومية ]]*3%*Table4[[#This Row],[عدد الدورات ]]</f>
        <v>42</v>
      </c>
      <c r="O1971" s="56">
        <f>Table4[[#This Row],[ سعر اليومية ]]*Table4[[#This Row],[عدد الدورات ]]-N1971</f>
        <v>1358</v>
      </c>
      <c r="P1971" s="194"/>
      <c r="Q1971" s="194"/>
      <c r="R1971" s="194"/>
      <c r="S1971" s="58">
        <f>(Table4[[#This Row],[سعر يومية السائق]]*Table4[[#This Row],[عدد الدورات ]])-SUM(Table4[[#This Row],[سلف ]:[خصم ]])+Table4[[#This Row],[اضافي ]]</f>
        <v>1200</v>
      </c>
      <c r="U1971" s="58">
        <f>Table4[[#This Row],[ سعر اليومية ]]*Table4[[#This Row],[عدد الدورات ]]-Table4[[#This Row],[سعر يومية السائق]]*L1971</f>
        <v>200</v>
      </c>
      <c r="V1971" s="58">
        <f>U1971-Table4[[#This Row],[W/H  3%]]</f>
        <v>158</v>
      </c>
      <c r="W1971" s="66" t="str">
        <f>Table4[[#This Row],[اليوم]]&amp;Table4[[#This Row],[الشهر ]]&amp;Table4[[#This Row],[العام]]</f>
        <v>1162026</v>
      </c>
      <c r="X1971" s="66" t="s">
        <v>304</v>
      </c>
    </row>
    <row r="1972" spans="1:24" x14ac:dyDescent="0.3">
      <c r="A1972" s="62">
        <v>11</v>
      </c>
      <c r="B1972" s="62">
        <v>6</v>
      </c>
      <c r="C1972" s="62">
        <v>2026</v>
      </c>
      <c r="D1972" s="41" t="str">
        <f t="shared" si="111"/>
        <v xml:space="preserve">رجب سلامة 1المرج لوجستيكااكتوبر هاي اس </v>
      </c>
      <c r="E1972" s="4">
        <v>4000</v>
      </c>
      <c r="F1972" s="41" t="str">
        <f>VLOOKUP(E1972,mapping!C:J,2,FALSE)</f>
        <v>رجب سلامة 1</v>
      </c>
      <c r="G1972" s="41" t="str">
        <f>IFERROR(VLOOKUP(F1972,mapping!$D$3:$J$200,2,FALSE),0)</f>
        <v xml:space="preserve">المرج </v>
      </c>
      <c r="H1972" s="41" t="str">
        <f>IFERROR(VLOOKUP(F1972,mapping!$D$3:$J$200,3,FALSE),0)</f>
        <v>لوجستيكا</v>
      </c>
      <c r="I1972" s="41" t="str">
        <f>IFERROR(VLOOKUP(F1972,mapping!$D$3:$J$200,4,FALSE),0)</f>
        <v xml:space="preserve">اكتوبر </v>
      </c>
      <c r="J1972" s="41" t="str">
        <f>IFERROR(VLOOKUP(F1972,mapping!$D$3:$J$200,5,FALSE),0)</f>
        <v xml:space="preserve">هاي اس </v>
      </c>
      <c r="K1972" s="63">
        <f>IF(W1972=mapping!$N$1,IFERROR(VLOOKUP(Table4[[#This Row],[Column1]],mapping!A:L,11,FALSE),0),IF(W1972&gt;mapping!$N$1,IFERROR(VLOOKUP(Table4[[#This Row],[Column1]],mapping!A:L,11,FALSE),0),))</f>
        <v>2195</v>
      </c>
      <c r="L1972" s="139">
        <v>1</v>
      </c>
      <c r="M1972" s="60">
        <f>IF(W1972=mapping!$N$1,IFERROR(VLOOKUP(Table4[[#This Row],[Column1]],mapping!A:L,12,FALSE),0),IF(W1972&gt;mapping!$N$1,IFERROR(VLOOKUP(Table4[[#This Row],[Column1]],mapping!A:L,12,FALSE),0),0))</f>
        <v>2000</v>
      </c>
      <c r="N1972" s="58">
        <f>Table4[[#This Row],[ سعر اليومية ]]*3%*Table4[[#This Row],[عدد الدورات ]]</f>
        <v>65.849999999999994</v>
      </c>
      <c r="O1972" s="56">
        <f>Table4[[#This Row],[ سعر اليومية ]]*Table4[[#This Row],[عدد الدورات ]]-N1972</f>
        <v>2129.15</v>
      </c>
      <c r="P1972" s="194"/>
      <c r="Q1972" s="194"/>
      <c r="R1972" s="194"/>
      <c r="S1972" s="58">
        <f>(Table4[[#This Row],[سعر يومية السائق]]*Table4[[#This Row],[عدد الدورات ]])-SUM(Table4[[#This Row],[سلف ]:[خصم ]])+Table4[[#This Row],[اضافي ]]</f>
        <v>2000</v>
      </c>
      <c r="U1972" s="58">
        <f>Table4[[#This Row],[ سعر اليومية ]]*Table4[[#This Row],[عدد الدورات ]]-Table4[[#This Row],[سعر يومية السائق]]*L1972</f>
        <v>195</v>
      </c>
      <c r="V1972" s="58">
        <f>U1972-Table4[[#This Row],[W/H  3%]]</f>
        <v>129.15</v>
      </c>
      <c r="W1972" s="66" t="str">
        <f>Table4[[#This Row],[اليوم]]&amp;Table4[[#This Row],[الشهر ]]&amp;Table4[[#This Row],[العام]]</f>
        <v>1162026</v>
      </c>
      <c r="X1972" s="66" t="s">
        <v>304</v>
      </c>
    </row>
    <row r="1973" spans="1:24" x14ac:dyDescent="0.3">
      <c r="A1973" s="62">
        <v>11</v>
      </c>
      <c r="B1973" s="62">
        <v>6</v>
      </c>
      <c r="C1973" s="62">
        <v>2026</v>
      </c>
      <c r="D1973" s="41" t="str">
        <f t="shared" si="111"/>
        <v xml:space="preserve">رجب سلامة 2 نكلا حضورلوجستيكااكتوبر هاي اس </v>
      </c>
      <c r="E1973" s="4">
        <v>4004</v>
      </c>
      <c r="F1973" s="41" t="str">
        <f>VLOOKUP(E1973,mapping!C:J,2,FALSE)</f>
        <v xml:space="preserve">رجب سلامة 2 </v>
      </c>
      <c r="G1973" s="41" t="str">
        <f>IFERROR(VLOOKUP(F1973,mapping!$D$3:$J$200,2,FALSE),0)</f>
        <v>نكلا حضور</v>
      </c>
      <c r="H1973" s="41" t="str">
        <f>IFERROR(VLOOKUP(F1973,mapping!$D$3:$J$200,3,FALSE),0)</f>
        <v>لوجستيكا</v>
      </c>
      <c r="I1973" s="41" t="str">
        <f>IFERROR(VLOOKUP(F1973,mapping!$D$3:$J$200,4,FALSE),0)</f>
        <v xml:space="preserve">اكتوبر </v>
      </c>
      <c r="J1973" s="41" t="str">
        <f>IFERROR(VLOOKUP(F1973,mapping!$D$3:$J$200,5,FALSE),0)</f>
        <v xml:space="preserve">هاي اس </v>
      </c>
      <c r="K1973" s="63">
        <f>IF(W1973=mapping!$N$1,IFERROR(VLOOKUP(Table4[[#This Row],[Column1]],mapping!A:L,11,FALSE),0),IF(W1973&gt;mapping!$N$1,IFERROR(VLOOKUP(Table4[[#This Row],[Column1]],mapping!A:L,11,FALSE),0),))</f>
        <v>1024</v>
      </c>
      <c r="L1973" s="139">
        <v>1</v>
      </c>
      <c r="M1973" s="60">
        <f>IF(W1973=mapping!$N$1,IFERROR(VLOOKUP(Table4[[#This Row],[Column1]],mapping!A:L,12,FALSE),0),IF(W1973&gt;mapping!$N$1,IFERROR(VLOOKUP(Table4[[#This Row],[Column1]],mapping!A:L,12,FALSE),0),0))</f>
        <v>1000</v>
      </c>
      <c r="N1973" s="58">
        <f>Table4[[#This Row],[ سعر اليومية ]]*3%*Table4[[#This Row],[عدد الدورات ]]</f>
        <v>30.72</v>
      </c>
      <c r="O1973" s="56">
        <f>Table4[[#This Row],[ سعر اليومية ]]*Table4[[#This Row],[عدد الدورات ]]-N1973</f>
        <v>993.28</v>
      </c>
      <c r="P1973" s="194"/>
      <c r="Q1973" s="194"/>
      <c r="R1973" s="194"/>
      <c r="S1973" s="58">
        <f>(Table4[[#This Row],[سعر يومية السائق]]*Table4[[#This Row],[عدد الدورات ]])-SUM(Table4[[#This Row],[سلف ]:[خصم ]])+Table4[[#This Row],[اضافي ]]</f>
        <v>1000</v>
      </c>
      <c r="U1973" s="58">
        <f>Table4[[#This Row],[ سعر اليومية ]]*Table4[[#This Row],[عدد الدورات ]]-Table4[[#This Row],[سعر يومية السائق]]*L1973</f>
        <v>24</v>
      </c>
      <c r="V1973" s="58">
        <f>U1973-Table4[[#This Row],[W/H  3%]]</f>
        <v>-6.7199999999999989</v>
      </c>
      <c r="W1973" s="66" t="str">
        <f>Table4[[#This Row],[اليوم]]&amp;Table4[[#This Row],[الشهر ]]&amp;Table4[[#This Row],[العام]]</f>
        <v>1162026</v>
      </c>
      <c r="X1973" s="66" t="s">
        <v>304</v>
      </c>
    </row>
    <row r="1974" spans="1:24" x14ac:dyDescent="0.3">
      <c r="A1974" s="62">
        <v>11</v>
      </c>
      <c r="B1974" s="62">
        <v>6</v>
      </c>
      <c r="C1974" s="62">
        <v>2026</v>
      </c>
      <c r="D1974" s="41" t="str">
        <f t="shared" ref="D1974:D2036" si="113">F1974&amp;G1974&amp;H1974&amp;I1974&amp;J1974</f>
        <v xml:space="preserve">احمد السيدالمنيب 3وردية لوجستيكااكتوبر هاي اس </v>
      </c>
      <c r="E1974" s="4">
        <v>4001</v>
      </c>
      <c r="F1974" s="41" t="str">
        <f>VLOOKUP(E1974,mapping!C:J,2,FALSE)</f>
        <v>احمد السيد</v>
      </c>
      <c r="G1974" s="41" t="str">
        <f>IFERROR(VLOOKUP(F1974,mapping!$D$3:$J$200,2,FALSE),0)</f>
        <v xml:space="preserve">المنيب 3وردية </v>
      </c>
      <c r="H1974" s="41" t="str">
        <f>IFERROR(VLOOKUP(F1974,mapping!$D$3:$J$200,3,FALSE),0)</f>
        <v>لوجستيكا</v>
      </c>
      <c r="I1974" s="41" t="str">
        <f>IFERROR(VLOOKUP(F1974,mapping!$D$3:$J$200,4,FALSE),0)</f>
        <v xml:space="preserve">اكتوبر </v>
      </c>
      <c r="J1974" s="41" t="str">
        <f>IFERROR(VLOOKUP(F1974,mapping!$D$3:$J$200,5,FALSE),0)</f>
        <v xml:space="preserve">هاي اس </v>
      </c>
      <c r="K1974" s="63">
        <f>IF(W1974=mapping!$N$1,IFERROR(VLOOKUP(Table4[[#This Row],[Column1]],mapping!A:L,11,FALSE),0),IF(W1974&gt;mapping!$N$1,IFERROR(VLOOKUP(Table4[[#This Row],[Column1]],mapping!A:L,11,FALSE),0),))</f>
        <v>4831</v>
      </c>
      <c r="L1974" s="139">
        <v>1</v>
      </c>
      <c r="M1974" s="60">
        <f>IF(W1974=mapping!$N$1,IFERROR(VLOOKUP(Table4[[#This Row],[Column1]],mapping!A:L,12,FALSE),0),IF(W1974&gt;mapping!$N$1,IFERROR(VLOOKUP(Table4[[#This Row],[Column1]],mapping!A:L,12,FALSE),0),0))</f>
        <v>4000</v>
      </c>
      <c r="N1974" s="58">
        <f>Table4[[#This Row],[ سعر اليومية ]]*3%*Table4[[#This Row],[عدد الدورات ]]</f>
        <v>144.93</v>
      </c>
      <c r="O1974" s="56">
        <f>Table4[[#This Row],[ سعر اليومية ]]*Table4[[#This Row],[عدد الدورات ]]-N1974</f>
        <v>4686.07</v>
      </c>
      <c r="P1974" s="194"/>
      <c r="Q1974" s="194"/>
      <c r="R1974" s="194"/>
      <c r="S1974" s="58">
        <f>(Table4[[#This Row],[سعر يومية السائق]]*Table4[[#This Row],[عدد الدورات ]])-SUM(Table4[[#This Row],[سلف ]:[خصم ]])+Table4[[#This Row],[اضافي ]]</f>
        <v>4000</v>
      </c>
      <c r="U1974" s="58">
        <f>Table4[[#This Row],[ سعر اليومية ]]*Table4[[#This Row],[عدد الدورات ]]-Table4[[#This Row],[سعر يومية السائق]]*L1974</f>
        <v>831</v>
      </c>
      <c r="V1974" s="58">
        <f>U1974-Table4[[#This Row],[W/H  3%]]</f>
        <v>686.06999999999994</v>
      </c>
      <c r="W1974" s="66" t="str">
        <f>Table4[[#This Row],[اليوم]]&amp;Table4[[#This Row],[الشهر ]]&amp;Table4[[#This Row],[العام]]</f>
        <v>1162026</v>
      </c>
      <c r="X1974" s="66" t="s">
        <v>304</v>
      </c>
    </row>
    <row r="1975" spans="1:24" x14ac:dyDescent="0.3">
      <c r="A1975" s="62">
        <v>11</v>
      </c>
      <c r="B1975" s="62">
        <v>6</v>
      </c>
      <c r="C1975" s="62">
        <v>2026</v>
      </c>
      <c r="D1975" s="41" t="str">
        <f t="shared" si="113"/>
        <v xml:space="preserve">حسام سعيد1القناطر 3 ورديةلوجستيكااكتوبر هاي اس </v>
      </c>
      <c r="E1975" s="4">
        <v>4002</v>
      </c>
      <c r="F1975" s="41" t="str">
        <f>VLOOKUP(E1975,mapping!C:J,2,FALSE)</f>
        <v>حسام سعيد1</v>
      </c>
      <c r="G1975" s="41" t="str">
        <f>IFERROR(VLOOKUP(F1975,mapping!$D$3:$J$200,2,FALSE),0)</f>
        <v>القناطر 3 وردية</v>
      </c>
      <c r="H1975" s="41" t="str">
        <f>IFERROR(VLOOKUP(F1975,mapping!$D$3:$J$200,3,FALSE),0)</f>
        <v>لوجستيكا</v>
      </c>
      <c r="I1975" s="41" t="str">
        <f>IFERROR(VLOOKUP(F1975,mapping!$D$3:$J$200,4,FALSE),0)</f>
        <v xml:space="preserve">اكتوبر </v>
      </c>
      <c r="J1975" s="41" t="str">
        <f>IFERROR(VLOOKUP(F1975,mapping!$D$3:$J$200,5,FALSE),0)</f>
        <v xml:space="preserve">هاي اس </v>
      </c>
      <c r="K1975" s="63">
        <f>IF(W1975=mapping!$N$1,IFERROR(VLOOKUP(Table4[[#This Row],[Column1]],mapping!A:L,11,FALSE),0),IF(W1975&gt;mapping!$N$1,IFERROR(VLOOKUP(Table4[[#This Row],[Column1]],mapping!A:L,11,FALSE),0),))</f>
        <v>4391</v>
      </c>
      <c r="L1975" s="139">
        <v>1</v>
      </c>
      <c r="M1975" s="60">
        <f>IF(W1975=mapping!$N$1,IFERROR(VLOOKUP(Table4[[#This Row],[Column1]],mapping!A:L,12,FALSE),0),IF(W1975&gt;mapping!$N$1,IFERROR(VLOOKUP(Table4[[#This Row],[Column1]],mapping!A:L,12,FALSE),0),0))</f>
        <v>3400</v>
      </c>
      <c r="N1975" s="58">
        <f>Table4[[#This Row],[ سعر اليومية ]]*3%*Table4[[#This Row],[عدد الدورات ]]</f>
        <v>131.72999999999999</v>
      </c>
      <c r="O1975" s="56">
        <f>Table4[[#This Row],[ سعر اليومية ]]*Table4[[#This Row],[عدد الدورات ]]-N1975</f>
        <v>4259.2700000000004</v>
      </c>
      <c r="P1975" s="194"/>
      <c r="Q1975" s="194"/>
      <c r="R1975" s="194"/>
      <c r="S1975" s="58">
        <f>(Table4[[#This Row],[سعر يومية السائق]]*Table4[[#This Row],[عدد الدورات ]])-SUM(Table4[[#This Row],[سلف ]:[خصم ]])+Table4[[#This Row],[اضافي ]]</f>
        <v>3400</v>
      </c>
      <c r="U1975" s="58">
        <f>Table4[[#This Row],[ سعر اليومية ]]*Table4[[#This Row],[عدد الدورات ]]-Table4[[#This Row],[سعر يومية السائق]]*L1975</f>
        <v>991</v>
      </c>
      <c r="V1975" s="58">
        <f>U1975-Table4[[#This Row],[W/H  3%]]</f>
        <v>859.27</v>
      </c>
      <c r="W1975" s="66" t="str">
        <f>Table4[[#This Row],[اليوم]]&amp;Table4[[#This Row],[الشهر ]]&amp;Table4[[#This Row],[العام]]</f>
        <v>1162026</v>
      </c>
      <c r="X1975" s="66" t="s">
        <v>304</v>
      </c>
    </row>
    <row r="1976" spans="1:24" x14ac:dyDescent="0.3">
      <c r="A1976" s="62">
        <v>11</v>
      </c>
      <c r="B1976" s="62">
        <v>6</v>
      </c>
      <c r="C1976" s="62">
        <v>2026</v>
      </c>
      <c r="D1976" s="41" t="str">
        <f t="shared" si="113"/>
        <v xml:space="preserve">حسام سعيد 2نكلا انصرافلوجستيكااكتوبر هاي اس </v>
      </c>
      <c r="E1976" s="4">
        <v>4003</v>
      </c>
      <c r="F1976" s="41" t="str">
        <f>VLOOKUP(E1976,mapping!C:J,2,FALSE)</f>
        <v>حسام سعيد 2</v>
      </c>
      <c r="G1976" s="41" t="str">
        <f>IFERROR(VLOOKUP(F1976,mapping!$D$3:$J$200,2,FALSE),0)</f>
        <v>نكلا انصراف</v>
      </c>
      <c r="H1976" s="41" t="str">
        <f>IFERROR(VLOOKUP(F1976,mapping!$D$3:$J$200,3,FALSE),0)</f>
        <v>لوجستيكا</v>
      </c>
      <c r="I1976" s="41" t="str">
        <f>IFERROR(VLOOKUP(F1976,mapping!$D$3:$J$200,4,FALSE),0)</f>
        <v xml:space="preserve">اكتوبر </v>
      </c>
      <c r="J1976" s="41" t="str">
        <f>IFERROR(VLOOKUP(F1976,mapping!$D$3:$J$200,5,FALSE),0)</f>
        <v xml:space="preserve">هاي اس </v>
      </c>
      <c r="K1976" s="63">
        <f>IF(W1976=mapping!$N$1,IFERROR(VLOOKUP(Table4[[#This Row],[Column1]],mapping!A:L,11,FALSE),0),IF(W1976&gt;mapping!$N$1,IFERROR(VLOOKUP(Table4[[#This Row],[Column1]],mapping!A:L,11,FALSE),0),))</f>
        <v>1024</v>
      </c>
      <c r="L1976" s="139">
        <v>1</v>
      </c>
      <c r="M1976" s="60">
        <f>IF(W1976=mapping!$N$1,IFERROR(VLOOKUP(Table4[[#This Row],[Column1]],mapping!A:L,12,FALSE),0),IF(W1976&gt;mapping!$N$1,IFERROR(VLOOKUP(Table4[[#This Row],[Column1]],mapping!A:L,12,FALSE),0),0))</f>
        <v>900</v>
      </c>
      <c r="N1976" s="58">
        <f>Table4[[#This Row],[ سعر اليومية ]]*3%*Table4[[#This Row],[عدد الدورات ]]</f>
        <v>30.72</v>
      </c>
      <c r="O1976" s="56">
        <f>Table4[[#This Row],[ سعر اليومية ]]*Table4[[#This Row],[عدد الدورات ]]-N1976</f>
        <v>993.28</v>
      </c>
      <c r="P1976" s="194"/>
      <c r="Q1976" s="194"/>
      <c r="R1976" s="194"/>
      <c r="S1976" s="58">
        <f>(Table4[[#This Row],[سعر يومية السائق]]*Table4[[#This Row],[عدد الدورات ]])-SUM(Table4[[#This Row],[سلف ]:[خصم ]])+Table4[[#This Row],[اضافي ]]</f>
        <v>900</v>
      </c>
      <c r="U1976" s="58">
        <f>Table4[[#This Row],[ سعر اليومية ]]*Table4[[#This Row],[عدد الدورات ]]-Table4[[#This Row],[سعر يومية السائق]]*L1976</f>
        <v>124</v>
      </c>
      <c r="V1976" s="58">
        <f>U1976-Table4[[#This Row],[W/H  3%]]</f>
        <v>93.28</v>
      </c>
      <c r="W1976" s="66" t="str">
        <f>Table4[[#This Row],[اليوم]]&amp;Table4[[#This Row],[الشهر ]]&amp;Table4[[#This Row],[العام]]</f>
        <v>1162026</v>
      </c>
      <c r="X1976" s="66" t="s">
        <v>304</v>
      </c>
    </row>
    <row r="1977" spans="1:24" x14ac:dyDescent="0.3">
      <c r="A1977" s="62">
        <v>11</v>
      </c>
      <c r="B1977" s="62">
        <v>6</v>
      </c>
      <c r="C1977" s="62">
        <v>2026</v>
      </c>
      <c r="D1977" s="41" t="str">
        <f t="shared" si="113"/>
        <v xml:space="preserve">محمد رضا المنوفية لوجستيكااكتوبر هاي اس </v>
      </c>
      <c r="E1977" s="4">
        <v>4006</v>
      </c>
      <c r="F1977" s="41" t="str">
        <f>VLOOKUP(E1977,mapping!C:J,2,FALSE)</f>
        <v xml:space="preserve">محمد رضا </v>
      </c>
      <c r="G1977" s="41" t="str">
        <f>IFERROR(VLOOKUP(F1977,mapping!$D$3:$J$200,2,FALSE),0)</f>
        <v xml:space="preserve">المنوفية </v>
      </c>
      <c r="H1977" s="41" t="str">
        <f>IFERROR(VLOOKUP(F1977,mapping!$D$3:$J$200,3,FALSE),0)</f>
        <v>لوجستيكا</v>
      </c>
      <c r="I1977" s="41" t="str">
        <f>IFERROR(VLOOKUP(F1977,mapping!$D$3:$J$200,4,FALSE),0)</f>
        <v xml:space="preserve">اكتوبر </v>
      </c>
      <c r="J1977" s="41" t="str">
        <f>IFERROR(VLOOKUP(F1977,mapping!$D$3:$J$200,5,FALSE),0)</f>
        <v xml:space="preserve">هاي اس </v>
      </c>
      <c r="K1977" s="63">
        <f>IF(W1977=mapping!$N$1,IFERROR(VLOOKUP(Table4[[#This Row],[Column1]],mapping!A:L,11,FALSE),0),IF(W1977&gt;mapping!$N$1,IFERROR(VLOOKUP(Table4[[#This Row],[Column1]],mapping!A:L,11,FALSE),0),))</f>
        <v>2634</v>
      </c>
      <c r="L1977" s="139">
        <v>1</v>
      </c>
      <c r="M1977" s="60">
        <f>IF(W1977=mapping!$N$1,IFERROR(VLOOKUP(Table4[[#This Row],[Column1]],mapping!A:L,12,FALSE),0),IF(W1977&gt;mapping!$N$1,IFERROR(VLOOKUP(Table4[[#This Row],[Column1]],mapping!A:L,12,FALSE),0),0))</f>
        <v>2150</v>
      </c>
      <c r="N1977" s="58">
        <f>Table4[[#This Row],[ سعر اليومية ]]*3%*Table4[[#This Row],[عدد الدورات ]]</f>
        <v>79.02</v>
      </c>
      <c r="O1977" s="56">
        <f>Table4[[#This Row],[ سعر اليومية ]]*Table4[[#This Row],[عدد الدورات ]]-N1977</f>
        <v>2554.98</v>
      </c>
      <c r="P1977" s="194"/>
      <c r="Q1977" s="194"/>
      <c r="R1977" s="194"/>
      <c r="S1977" s="58">
        <f>(Table4[[#This Row],[سعر يومية السائق]]*Table4[[#This Row],[عدد الدورات ]])-SUM(Table4[[#This Row],[سلف ]:[خصم ]])+Table4[[#This Row],[اضافي ]]</f>
        <v>2150</v>
      </c>
      <c r="U1977" s="58">
        <f>Table4[[#This Row],[ سعر اليومية ]]*Table4[[#This Row],[عدد الدورات ]]-Table4[[#This Row],[سعر يومية السائق]]*L1977</f>
        <v>484</v>
      </c>
      <c r="V1977" s="58">
        <f>U1977-Table4[[#This Row],[W/H  3%]]</f>
        <v>404.98</v>
      </c>
      <c r="W1977" s="66" t="str">
        <f>Table4[[#This Row],[اليوم]]&amp;Table4[[#This Row],[الشهر ]]&amp;Table4[[#This Row],[العام]]</f>
        <v>1162026</v>
      </c>
      <c r="X1977" s="66" t="s">
        <v>304</v>
      </c>
    </row>
    <row r="1978" spans="1:24" x14ac:dyDescent="0.3">
      <c r="A1978" s="62">
        <v>11</v>
      </c>
      <c r="B1978" s="62">
        <v>6</v>
      </c>
      <c r="C1978" s="62">
        <v>2026</v>
      </c>
      <c r="D1978" s="41" t="str">
        <f t="shared" si="113"/>
        <v xml:space="preserve">مصطفي شكيويالجلاتمةلوجستيكااكتوبر كوستر </v>
      </c>
      <c r="E1978" s="4">
        <v>4007</v>
      </c>
      <c r="F1978" s="41" t="str">
        <f>VLOOKUP(E1978,mapping!C:J,2,FALSE)</f>
        <v>مصطفي شكيوي</v>
      </c>
      <c r="G1978" s="41" t="str">
        <f>IFERROR(VLOOKUP(F1978,mapping!$D$3:$J$200,2,FALSE),0)</f>
        <v>الجلاتمة</v>
      </c>
      <c r="H1978" s="41" t="str">
        <f>IFERROR(VLOOKUP(F1978,mapping!$D$3:$J$200,3,FALSE),0)</f>
        <v>لوجستيكا</v>
      </c>
      <c r="I1978" s="41" t="str">
        <f>IFERROR(VLOOKUP(F1978,mapping!$D$3:$J$200,4,FALSE),0)</f>
        <v xml:space="preserve">اكتوبر </v>
      </c>
      <c r="J1978" s="41" t="str">
        <f>IFERROR(VLOOKUP(F1978,mapping!$D$3:$J$200,5,FALSE),0)</f>
        <v xml:space="preserve">كوستر </v>
      </c>
      <c r="K1978" s="63">
        <f>IF(W1978=mapping!$N$1,IFERROR(VLOOKUP(Table4[[#This Row],[Column1]],mapping!A:L,11,FALSE),0),IF(W1978&gt;mapping!$N$1,IFERROR(VLOOKUP(Table4[[#This Row],[Column1]],mapping!A:L,11,FALSE),0),))</f>
        <v>3220</v>
      </c>
      <c r="L1978" s="139">
        <v>1</v>
      </c>
      <c r="M1978" s="60">
        <f>IF(W1978=mapping!$N$1,IFERROR(VLOOKUP(Table4[[#This Row],[Column1]],mapping!A:L,12,FALSE),0),IF(W1978&gt;mapping!$N$1,IFERROR(VLOOKUP(Table4[[#This Row],[Column1]],mapping!A:L,12,FALSE),0),0))</f>
        <v>2750</v>
      </c>
      <c r="N1978" s="58">
        <f>Table4[[#This Row],[ سعر اليومية ]]*3%*Table4[[#This Row],[عدد الدورات ]]</f>
        <v>96.6</v>
      </c>
      <c r="O1978" s="56">
        <f>Table4[[#This Row],[ سعر اليومية ]]*Table4[[#This Row],[عدد الدورات ]]-N1978</f>
        <v>3123.4</v>
      </c>
      <c r="P1978" s="194"/>
      <c r="Q1978" s="194"/>
      <c r="R1978" s="194"/>
      <c r="S1978" s="58">
        <f>(Table4[[#This Row],[سعر يومية السائق]]*Table4[[#This Row],[عدد الدورات ]])-SUM(Table4[[#This Row],[سلف ]:[خصم ]])+Table4[[#This Row],[اضافي ]]</f>
        <v>2750</v>
      </c>
      <c r="U1978" s="58">
        <f>Table4[[#This Row],[ سعر اليومية ]]*Table4[[#This Row],[عدد الدورات ]]-Table4[[#This Row],[سعر يومية السائق]]*L1978</f>
        <v>470</v>
      </c>
      <c r="V1978" s="58">
        <f>U1978-Table4[[#This Row],[W/H  3%]]</f>
        <v>373.4</v>
      </c>
      <c r="W1978" s="66" t="str">
        <f>Table4[[#This Row],[اليوم]]&amp;Table4[[#This Row],[الشهر ]]&amp;Table4[[#This Row],[العام]]</f>
        <v>1162026</v>
      </c>
      <c r="X1978" s="66" t="s">
        <v>304</v>
      </c>
    </row>
    <row r="1979" spans="1:24" x14ac:dyDescent="0.3">
      <c r="A1979" s="62">
        <v>11</v>
      </c>
      <c r="B1979" s="62">
        <v>6</v>
      </c>
      <c r="C1979" s="62">
        <v>2026</v>
      </c>
      <c r="D1979" s="41" t="str">
        <f t="shared" si="113"/>
        <v xml:space="preserve">وديع 1الفيوم 1لوجستيكااكتوبر هاي اس </v>
      </c>
      <c r="E1979" s="4">
        <v>4009</v>
      </c>
      <c r="F1979" s="41" t="str">
        <f>VLOOKUP(E1979,mapping!C:J,2,FALSE)</f>
        <v>وديع 1</v>
      </c>
      <c r="G1979" s="41" t="str">
        <f>IFERROR(VLOOKUP(F1979,mapping!$D$3:$J$200,2,FALSE),0)</f>
        <v>الفيوم 1</v>
      </c>
      <c r="H1979" s="41" t="str">
        <f>IFERROR(VLOOKUP(F1979,mapping!$D$3:$J$200,3,FALSE),0)</f>
        <v>لوجستيكا</v>
      </c>
      <c r="I1979" s="41" t="str">
        <f>IFERROR(VLOOKUP(F1979,mapping!$D$3:$J$200,4,FALSE),0)</f>
        <v xml:space="preserve">اكتوبر </v>
      </c>
      <c r="J1979" s="41" t="str">
        <f>IFERROR(VLOOKUP(F1979,mapping!$D$3:$J$200,5,FALSE),0)</f>
        <v xml:space="preserve">هاي اس </v>
      </c>
      <c r="K1979" s="63">
        <f>IF(W1979=mapping!$N$1,IFERROR(VLOOKUP(Table4[[#This Row],[Column1]],mapping!A:L,11,FALSE),0),IF(W1979&gt;mapping!$N$1,IFERROR(VLOOKUP(Table4[[#This Row],[Column1]],mapping!A:L,11,FALSE),0),))</f>
        <v>2662</v>
      </c>
      <c r="L1979" s="139">
        <v>1</v>
      </c>
      <c r="M1979" s="60">
        <f>IF(W1979=mapping!$N$1,IFERROR(VLOOKUP(Table4[[#This Row],[Column1]],mapping!A:L,12,FALSE),0),IF(W1979&gt;mapping!$N$1,IFERROR(VLOOKUP(Table4[[#This Row],[Column1]],mapping!A:L,12,FALSE),0),0))</f>
        <v>2250</v>
      </c>
      <c r="N1979" s="58">
        <f>Table4[[#This Row],[ سعر اليومية ]]*3%*Table4[[#This Row],[عدد الدورات ]]</f>
        <v>79.86</v>
      </c>
      <c r="O1979" s="56">
        <f>Table4[[#This Row],[ سعر اليومية ]]*Table4[[#This Row],[عدد الدورات ]]-N1979</f>
        <v>2582.14</v>
      </c>
      <c r="P1979" s="194"/>
      <c r="Q1979" s="194"/>
      <c r="R1979" s="194"/>
      <c r="S1979" s="58">
        <f>(Table4[[#This Row],[سعر يومية السائق]]*Table4[[#This Row],[عدد الدورات ]])-SUM(Table4[[#This Row],[سلف ]:[خصم ]])+Table4[[#This Row],[اضافي ]]</f>
        <v>2250</v>
      </c>
      <c r="U1979" s="58">
        <f>Table4[[#This Row],[ سعر اليومية ]]*Table4[[#This Row],[عدد الدورات ]]-Table4[[#This Row],[سعر يومية السائق]]*L1979</f>
        <v>412</v>
      </c>
      <c r="V1979" s="58">
        <f>U1979-Table4[[#This Row],[W/H  3%]]</f>
        <v>332.14</v>
      </c>
      <c r="W1979" s="66" t="str">
        <f>Table4[[#This Row],[اليوم]]&amp;Table4[[#This Row],[الشهر ]]&amp;Table4[[#This Row],[العام]]</f>
        <v>1162026</v>
      </c>
      <c r="X1979" s="66" t="s">
        <v>304</v>
      </c>
    </row>
    <row r="1980" spans="1:24" x14ac:dyDescent="0.3">
      <c r="A1980" s="62">
        <v>11</v>
      </c>
      <c r="B1980" s="62">
        <v>6</v>
      </c>
      <c r="C1980" s="62">
        <v>2026</v>
      </c>
      <c r="D1980" s="41" t="str">
        <f t="shared" si="113"/>
        <v xml:space="preserve">وديع 2الفيوم 2لوجستيكااكتوبر هاي اس </v>
      </c>
      <c r="E1980" s="4">
        <v>4010</v>
      </c>
      <c r="F1980" s="41" t="str">
        <f>VLOOKUP(E1980,mapping!C:J,2,FALSE)</f>
        <v>وديع 2</v>
      </c>
      <c r="G1980" s="41" t="str">
        <f>IFERROR(VLOOKUP(F1980,mapping!$D$3:$J$200,2,FALSE),0)</f>
        <v>الفيوم 2</v>
      </c>
      <c r="H1980" s="41" t="str">
        <f>IFERROR(VLOOKUP(F1980,mapping!$D$3:$J$200,3,FALSE),0)</f>
        <v>لوجستيكا</v>
      </c>
      <c r="I1980" s="41" t="str">
        <f>IFERROR(VLOOKUP(F1980,mapping!$D$3:$J$200,4,FALSE),0)</f>
        <v xml:space="preserve">اكتوبر </v>
      </c>
      <c r="J1980" s="41" t="str">
        <f>IFERROR(VLOOKUP(F1980,mapping!$D$3:$J$200,5,FALSE),0)</f>
        <v xml:space="preserve">هاي اس </v>
      </c>
      <c r="K1980" s="63">
        <f>IF(W1980=mapping!$N$1,IFERROR(VLOOKUP(Table4[[#This Row],[Column1]],mapping!A:L,11,FALSE),0),IF(W1980&gt;mapping!$N$1,IFERROR(VLOOKUP(Table4[[#This Row],[Column1]],mapping!A:L,11,FALSE),0),))</f>
        <v>2662</v>
      </c>
      <c r="L1980" s="139">
        <v>1</v>
      </c>
      <c r="M1980" s="60">
        <f>IF(W1980=mapping!$N$1,IFERROR(VLOOKUP(Table4[[#This Row],[Column1]],mapping!A:L,12,FALSE),0),IF(W1980&gt;mapping!$N$1,IFERROR(VLOOKUP(Table4[[#This Row],[Column1]],mapping!A:L,12,FALSE),0),0))</f>
        <v>2250</v>
      </c>
      <c r="N1980" s="58">
        <f>Table4[[#This Row],[ سعر اليومية ]]*3%*Table4[[#This Row],[عدد الدورات ]]</f>
        <v>79.86</v>
      </c>
      <c r="O1980" s="56">
        <f>Table4[[#This Row],[ سعر اليومية ]]*Table4[[#This Row],[عدد الدورات ]]-N1980</f>
        <v>2582.14</v>
      </c>
      <c r="P1980" s="194"/>
      <c r="Q1980" s="194"/>
      <c r="R1980" s="194"/>
      <c r="S1980" s="58">
        <f>(Table4[[#This Row],[سعر يومية السائق]]*Table4[[#This Row],[عدد الدورات ]])-SUM(Table4[[#This Row],[سلف ]:[خصم ]])+Table4[[#This Row],[اضافي ]]</f>
        <v>2250</v>
      </c>
      <c r="U1980" s="58">
        <f>Table4[[#This Row],[ سعر اليومية ]]*Table4[[#This Row],[عدد الدورات ]]-Table4[[#This Row],[سعر يومية السائق]]*L1980</f>
        <v>412</v>
      </c>
      <c r="V1980" s="58">
        <f>U1980-Table4[[#This Row],[W/H  3%]]</f>
        <v>332.14</v>
      </c>
      <c r="W1980" s="66" t="str">
        <f>Table4[[#This Row],[اليوم]]&amp;Table4[[#This Row],[الشهر ]]&amp;Table4[[#This Row],[العام]]</f>
        <v>1162026</v>
      </c>
      <c r="X1980" s="66" t="s">
        <v>304</v>
      </c>
    </row>
    <row r="1981" spans="1:24" x14ac:dyDescent="0.3">
      <c r="A1981" s="62">
        <v>11</v>
      </c>
      <c r="B1981" s="62">
        <v>6</v>
      </c>
      <c r="C1981" s="62">
        <v>2026</v>
      </c>
      <c r="D1981" s="41" t="str">
        <f t="shared" si="113"/>
        <v xml:space="preserve">احمد عويس المعادي لوجستيكاابورواش هاي اس </v>
      </c>
      <c r="E1981" s="4">
        <v>4011</v>
      </c>
      <c r="F1981" s="41" t="str">
        <f>VLOOKUP(E1981,mapping!C:J,2,FALSE)</f>
        <v xml:space="preserve">احمد عويس </v>
      </c>
      <c r="G1981" s="41" t="str">
        <f>IFERROR(VLOOKUP(F1981,mapping!$D$3:$J$200,2,FALSE),0)</f>
        <v xml:space="preserve">المعادي </v>
      </c>
      <c r="H1981" s="41" t="str">
        <f>IFERROR(VLOOKUP(F1981,mapping!$D$3:$J$200,3,FALSE),0)</f>
        <v>لوجستيكا</v>
      </c>
      <c r="I1981" s="41" t="str">
        <f>IFERROR(VLOOKUP(F1981,mapping!$D$3:$J$200,4,FALSE),0)</f>
        <v xml:space="preserve">ابورواش </v>
      </c>
      <c r="J1981" s="41" t="str">
        <f>IFERROR(VLOOKUP(F1981,mapping!$D$3:$J$200,5,FALSE),0)</f>
        <v xml:space="preserve">هاي اس </v>
      </c>
      <c r="K1981" s="63">
        <f>IF(W1981=mapping!$N$1,IFERROR(VLOOKUP(Table4[[#This Row],[Column1]],mapping!A:L,11,FALSE),0),IF(W1981&gt;mapping!$N$1,IFERROR(VLOOKUP(Table4[[#This Row],[Column1]],mapping!A:L,11,FALSE),0),))</f>
        <v>2049</v>
      </c>
      <c r="L1981" s="139">
        <v>1</v>
      </c>
      <c r="M1981" s="60">
        <f>IF(W1981=mapping!$N$1,IFERROR(VLOOKUP(Table4[[#This Row],[Column1]],mapping!A:L,12,FALSE),0),IF(W1981&gt;mapping!$N$1,IFERROR(VLOOKUP(Table4[[#This Row],[Column1]],mapping!A:L,12,FALSE),0),0))</f>
        <v>1650</v>
      </c>
      <c r="N1981" s="58">
        <f>Table4[[#This Row],[ سعر اليومية ]]*3%*Table4[[#This Row],[عدد الدورات ]]</f>
        <v>61.47</v>
      </c>
      <c r="O1981" s="56">
        <f>Table4[[#This Row],[ سعر اليومية ]]*Table4[[#This Row],[عدد الدورات ]]-N1981</f>
        <v>1987.53</v>
      </c>
      <c r="P1981" s="194"/>
      <c r="Q1981" s="194"/>
      <c r="R1981" s="194"/>
      <c r="S1981" s="58">
        <f>(Table4[[#This Row],[سعر يومية السائق]]*Table4[[#This Row],[عدد الدورات ]])-SUM(Table4[[#This Row],[سلف ]:[خصم ]])+Table4[[#This Row],[اضافي ]]</f>
        <v>1650</v>
      </c>
      <c r="U1981" s="58">
        <f>Table4[[#This Row],[ سعر اليومية ]]*Table4[[#This Row],[عدد الدورات ]]-Table4[[#This Row],[سعر يومية السائق]]*L1981</f>
        <v>399</v>
      </c>
      <c r="V1981" s="58">
        <f>U1981-Table4[[#This Row],[W/H  3%]]</f>
        <v>337.53</v>
      </c>
      <c r="W1981" s="66" t="str">
        <f>Table4[[#This Row],[اليوم]]&amp;Table4[[#This Row],[الشهر ]]&amp;Table4[[#This Row],[العام]]</f>
        <v>1162026</v>
      </c>
      <c r="X1981" s="66" t="s">
        <v>304</v>
      </c>
    </row>
    <row r="1982" spans="1:24" x14ac:dyDescent="0.3">
      <c r="A1982" s="62">
        <v>11</v>
      </c>
      <c r="B1982" s="62">
        <v>6</v>
      </c>
      <c r="C1982" s="62">
        <v>2026</v>
      </c>
      <c r="D1982" s="41" t="str">
        <f t="shared" si="113"/>
        <v>محمد جمال القناطر لوجستيكاابورواش سوزوكي</v>
      </c>
      <c r="E1982" s="4">
        <v>4013</v>
      </c>
      <c r="F1982" s="41" t="str">
        <f>VLOOKUP(E1982,mapping!C:J,2,FALSE)</f>
        <v xml:space="preserve">محمد جمال </v>
      </c>
      <c r="G1982" s="41" t="str">
        <f>IFERROR(VLOOKUP(F1982,mapping!$D$3:$J$200,2,FALSE),0)</f>
        <v xml:space="preserve">القناطر </v>
      </c>
      <c r="H1982" s="41" t="str">
        <f>IFERROR(VLOOKUP(F1982,mapping!$D$3:$J$200,3,FALSE),0)</f>
        <v>لوجستيكا</v>
      </c>
      <c r="I1982" s="41" t="str">
        <f>IFERROR(VLOOKUP(F1982,mapping!$D$3:$J$200,4,FALSE),0)</f>
        <v xml:space="preserve">ابورواش </v>
      </c>
      <c r="J1982" s="41" t="str">
        <f>IFERROR(VLOOKUP(F1982,mapping!$D$3:$J$200,5,FALSE),0)</f>
        <v>سوزوكي</v>
      </c>
      <c r="K1982" s="63">
        <f>IF(W1982=mapping!$N$1,IFERROR(VLOOKUP(Table4[[#This Row],[Column1]],mapping!A:L,11,FALSE),0),IF(W1982&gt;mapping!$N$1,IFERROR(VLOOKUP(Table4[[#This Row],[Column1]],mapping!A:L,11,FALSE),0),))</f>
        <v>1536</v>
      </c>
      <c r="L1982" s="139">
        <v>1</v>
      </c>
      <c r="M1982" s="60">
        <f>IF(W1982=mapping!$N$1,IFERROR(VLOOKUP(Table4[[#This Row],[Column1]],mapping!A:L,12,FALSE),0),IF(W1982&gt;mapping!$N$1,IFERROR(VLOOKUP(Table4[[#This Row],[Column1]],mapping!A:L,12,FALSE),0),0))</f>
        <v>1000</v>
      </c>
      <c r="N1982" s="58">
        <f>Table4[[#This Row],[ سعر اليومية ]]*3%*Table4[[#This Row],[عدد الدورات ]]</f>
        <v>46.08</v>
      </c>
      <c r="O1982" s="56">
        <f>Table4[[#This Row],[ سعر اليومية ]]*Table4[[#This Row],[عدد الدورات ]]-N1982</f>
        <v>1489.92</v>
      </c>
      <c r="P1982" s="194"/>
      <c r="Q1982" s="194"/>
      <c r="R1982" s="194"/>
      <c r="S1982" s="58">
        <f>(Table4[[#This Row],[سعر يومية السائق]]*Table4[[#This Row],[عدد الدورات ]])-SUM(Table4[[#This Row],[سلف ]:[خصم ]])+Table4[[#This Row],[اضافي ]]</f>
        <v>1000</v>
      </c>
      <c r="U1982" s="58">
        <f>Table4[[#This Row],[ سعر اليومية ]]*Table4[[#This Row],[عدد الدورات ]]-Table4[[#This Row],[سعر يومية السائق]]*L1982</f>
        <v>536</v>
      </c>
      <c r="V1982" s="58">
        <f>U1982-Table4[[#This Row],[W/H  3%]]</f>
        <v>489.92</v>
      </c>
      <c r="W1982" s="66" t="str">
        <f>Table4[[#This Row],[اليوم]]&amp;Table4[[#This Row],[الشهر ]]&amp;Table4[[#This Row],[العام]]</f>
        <v>1162026</v>
      </c>
      <c r="X1982" s="66" t="s">
        <v>304</v>
      </c>
    </row>
    <row r="1983" spans="1:24" x14ac:dyDescent="0.3">
      <c r="A1983" s="62">
        <v>11</v>
      </c>
      <c r="B1983" s="62">
        <v>6</v>
      </c>
      <c r="C1983" s="62">
        <v>2026</v>
      </c>
      <c r="D1983" s="41" t="str">
        <f t="shared" si="113"/>
        <v xml:space="preserve">محمد عزمي حدائق اكتوبر لوجستيكااكتوبر هاي اس </v>
      </c>
      <c r="E1983" s="4">
        <v>4005</v>
      </c>
      <c r="F1983" s="41" t="str">
        <f>VLOOKUP(E1983,mapping!C:J,2,FALSE)</f>
        <v xml:space="preserve">محمد عزمي </v>
      </c>
      <c r="G1983" s="41" t="str">
        <f>IFERROR(VLOOKUP(F1983,mapping!$D$3:$J$200,2,FALSE),0)</f>
        <v xml:space="preserve">حدائق اكتوبر </v>
      </c>
      <c r="H1983" s="41" t="str">
        <f>IFERROR(VLOOKUP(F1983,mapping!$D$3:$J$200,3,FALSE),0)</f>
        <v>لوجستيكا</v>
      </c>
      <c r="I1983" s="41" t="str">
        <f>IFERROR(VLOOKUP(F1983,mapping!$D$3:$J$200,4,FALSE),0)</f>
        <v xml:space="preserve">اكتوبر </v>
      </c>
      <c r="J1983" s="41" t="str">
        <f>IFERROR(VLOOKUP(F1983,mapping!$D$3:$J$200,5,FALSE),0)</f>
        <v xml:space="preserve">هاي اس </v>
      </c>
      <c r="K1983" s="63">
        <f>IF(W1983=mapping!$N$1,IFERROR(VLOOKUP(Table4[[#This Row],[Column1]],mapping!A:L,11,FALSE),0),IF(W1983&gt;mapping!$N$1,IFERROR(VLOOKUP(Table4[[#This Row],[Column1]],mapping!A:L,11,FALSE),0),))</f>
        <v>1903</v>
      </c>
      <c r="L1983" s="139">
        <v>1</v>
      </c>
      <c r="M1983" s="60">
        <f>IF(W1983=mapping!$N$1,IFERROR(VLOOKUP(Table4[[#This Row],[Column1]],mapping!A:L,12,FALSE),0),IF(W1983&gt;mapping!$N$1,IFERROR(VLOOKUP(Table4[[#This Row],[Column1]],mapping!A:L,12,FALSE),0),0))</f>
        <v>1600</v>
      </c>
      <c r="N1983" s="58">
        <f>Table4[[#This Row],[ سعر اليومية ]]*3%*Table4[[#This Row],[عدد الدورات ]]</f>
        <v>57.089999999999996</v>
      </c>
      <c r="O1983" s="56">
        <f>Table4[[#This Row],[ سعر اليومية ]]*Table4[[#This Row],[عدد الدورات ]]-N1983</f>
        <v>1845.91</v>
      </c>
      <c r="P1983" s="194"/>
      <c r="Q1983" s="194"/>
      <c r="R1983" s="194"/>
      <c r="S1983" s="58">
        <f>(Table4[[#This Row],[سعر يومية السائق]]*Table4[[#This Row],[عدد الدورات ]])-SUM(Table4[[#This Row],[سلف ]:[خصم ]])+Table4[[#This Row],[اضافي ]]</f>
        <v>1600</v>
      </c>
      <c r="U1983" s="58">
        <f>Table4[[#This Row],[ سعر اليومية ]]*Table4[[#This Row],[عدد الدورات ]]-Table4[[#This Row],[سعر يومية السائق]]*L1983</f>
        <v>303</v>
      </c>
      <c r="V1983" s="58">
        <f>U1983-Table4[[#This Row],[W/H  3%]]</f>
        <v>245.91</v>
      </c>
      <c r="W1983" s="66" t="str">
        <f>Table4[[#This Row],[اليوم]]&amp;Table4[[#This Row],[الشهر ]]&amp;Table4[[#This Row],[العام]]</f>
        <v>1162026</v>
      </c>
      <c r="X1983" s="66" t="s">
        <v>304</v>
      </c>
    </row>
    <row r="1984" spans="1:24" x14ac:dyDescent="0.3">
      <c r="A1984" s="62">
        <v>11</v>
      </c>
      <c r="B1984" s="62">
        <v>6</v>
      </c>
      <c r="C1984" s="62">
        <v>2026</v>
      </c>
      <c r="D1984" s="41" t="str">
        <f t="shared" si="113"/>
        <v xml:space="preserve">سعيد كمال م.نصر لوجستيكااكتوبر هاي اس </v>
      </c>
      <c r="E1984" s="4">
        <v>4008</v>
      </c>
      <c r="F1984" s="41" t="str">
        <f>VLOOKUP(E1984,mapping!C:J,2,FALSE)</f>
        <v xml:space="preserve">سعيد كمال </v>
      </c>
      <c r="G1984" s="41" t="str">
        <f>IFERROR(VLOOKUP(F1984,mapping!$D$3:$J$200,2,FALSE),0)</f>
        <v xml:space="preserve">م.نصر </v>
      </c>
      <c r="H1984" s="41" t="str">
        <f>IFERROR(VLOOKUP(F1984,mapping!$D$3:$J$200,3,FALSE),0)</f>
        <v>لوجستيكا</v>
      </c>
      <c r="I1984" s="41" t="str">
        <f>IFERROR(VLOOKUP(F1984,mapping!$D$3:$J$200,4,FALSE),0)</f>
        <v xml:space="preserve">اكتوبر </v>
      </c>
      <c r="J1984" s="41" t="str">
        <f>IFERROR(VLOOKUP(F1984,mapping!$D$3:$J$200,5,FALSE),0)</f>
        <v xml:space="preserve">هاي اس </v>
      </c>
      <c r="K1984" s="63">
        <f>IF(W1984=mapping!$N$1,IFERROR(VLOOKUP(Table4[[#This Row],[Column1]],mapping!A:L,11,FALSE),0),IF(W1984&gt;mapping!$N$1,IFERROR(VLOOKUP(Table4[[#This Row],[Column1]],mapping!A:L,11,FALSE),0),))</f>
        <v>3367</v>
      </c>
      <c r="L1984" s="139">
        <v>1</v>
      </c>
      <c r="M1984" s="60">
        <f>IF(W1984=mapping!$N$1,IFERROR(VLOOKUP(Table4[[#This Row],[Column1]],mapping!A:L,12,FALSE),0),IF(W1984&gt;mapping!$N$1,IFERROR(VLOOKUP(Table4[[#This Row],[Column1]],mapping!A:L,12,FALSE),0),0))</f>
        <v>2600</v>
      </c>
      <c r="N1984" s="58">
        <f>Table4[[#This Row],[ سعر اليومية ]]*3%*Table4[[#This Row],[عدد الدورات ]]</f>
        <v>101.00999999999999</v>
      </c>
      <c r="O1984" s="56">
        <f>Table4[[#This Row],[ سعر اليومية ]]*Table4[[#This Row],[عدد الدورات ]]-N1984</f>
        <v>3265.99</v>
      </c>
      <c r="P1984" s="194"/>
      <c r="Q1984" s="194"/>
      <c r="R1984" s="194"/>
      <c r="S1984" s="58">
        <f>(Table4[[#This Row],[سعر يومية السائق]]*Table4[[#This Row],[عدد الدورات ]])-SUM(Table4[[#This Row],[سلف ]:[خصم ]])+Table4[[#This Row],[اضافي ]]</f>
        <v>2600</v>
      </c>
      <c r="U1984" s="58">
        <f>Table4[[#This Row],[ سعر اليومية ]]*Table4[[#This Row],[عدد الدورات ]]-Table4[[#This Row],[سعر يومية السائق]]*L1984</f>
        <v>767</v>
      </c>
      <c r="V1984" s="58">
        <f>U1984-Table4[[#This Row],[W/H  3%]]</f>
        <v>665.99</v>
      </c>
      <c r="W1984" s="66" t="str">
        <f>Table4[[#This Row],[اليوم]]&amp;Table4[[#This Row],[الشهر ]]&amp;Table4[[#This Row],[العام]]</f>
        <v>1162026</v>
      </c>
      <c r="X1984" s="66" t="s">
        <v>304</v>
      </c>
    </row>
    <row r="1985" spans="1:24" x14ac:dyDescent="0.3">
      <c r="A1985" s="62">
        <v>11</v>
      </c>
      <c r="B1985" s="62">
        <v>6</v>
      </c>
      <c r="C1985" s="62">
        <v>2026</v>
      </c>
      <c r="D1985" s="41" t="str">
        <f t="shared" si="113"/>
        <v>عماد النجار1المرج 2ورديةسعوديالمخاذناتوبيس 28</v>
      </c>
      <c r="E1985" s="4">
        <v>5000</v>
      </c>
      <c r="F1985" s="41" t="str">
        <f>VLOOKUP(E1985,mapping!C:J,2,FALSE)</f>
        <v>عماد النجار1</v>
      </c>
      <c r="G1985" s="41" t="str">
        <f>IFERROR(VLOOKUP(F1985,mapping!$D$3:$J$200,2,FALSE),0)</f>
        <v>المرج 2وردية</v>
      </c>
      <c r="H1985" s="41" t="str">
        <f>IFERROR(VLOOKUP(F1985,mapping!$D$3:$J$200,3,FALSE),0)</f>
        <v>سعودي</v>
      </c>
      <c r="I1985" s="41" t="str">
        <f>IFERROR(VLOOKUP(F1985,mapping!$D$3:$J$200,4,FALSE),0)</f>
        <v>المخاذن</v>
      </c>
      <c r="J1985" s="41" t="str">
        <f>IFERROR(VLOOKUP(F1985,mapping!$D$3:$J$200,5,FALSE),0)</f>
        <v>اتوبيس 28</v>
      </c>
      <c r="K1985" s="63">
        <f>IF(W1985=mapping!$N$1,IFERROR(VLOOKUP(Table4[[#This Row],[Column1]],mapping!A:L,11,FALSE),0),IF(W1985&gt;mapping!$N$1,IFERROR(VLOOKUP(Table4[[#This Row],[Column1]],mapping!A:L,11,FALSE),0),))</f>
        <v>4119</v>
      </c>
      <c r="L1985" s="139">
        <v>1</v>
      </c>
      <c r="M1985" s="60">
        <f>IF(W1985=mapping!$N$1,IFERROR(VLOOKUP(Table4[[#This Row],[Column1]],mapping!A:L,12,FALSE),0),IF(W1985&gt;mapping!$N$1,IFERROR(VLOOKUP(Table4[[#This Row],[Column1]],mapping!A:L,12,FALSE),0),0))</f>
        <v>4800</v>
      </c>
      <c r="N1985" s="58">
        <f>Table4[[#This Row],[ سعر اليومية ]]*3%*Table4[[#This Row],[عدد الدورات ]]</f>
        <v>123.57</v>
      </c>
      <c r="O1985" s="56">
        <f>Table4[[#This Row],[ سعر اليومية ]]*Table4[[#This Row],[عدد الدورات ]]-N1985</f>
        <v>3995.43</v>
      </c>
      <c r="P1985" s="194"/>
      <c r="Q1985" s="194"/>
      <c r="R1985" s="194"/>
      <c r="S1985" s="58">
        <f>(Table4[[#This Row],[سعر يومية السائق]]*Table4[[#This Row],[عدد الدورات ]])-SUM(Table4[[#This Row],[سلف ]:[خصم ]])+Table4[[#This Row],[اضافي ]]</f>
        <v>4800</v>
      </c>
      <c r="U1985" s="58">
        <f>Table4[[#This Row],[ سعر اليومية ]]*Table4[[#This Row],[عدد الدورات ]]-Table4[[#This Row],[سعر يومية السائق]]*L1985</f>
        <v>-681</v>
      </c>
      <c r="V1985" s="58">
        <f>U1985-Table4[[#This Row],[W/H  3%]]</f>
        <v>-804.56999999999994</v>
      </c>
      <c r="W1985" s="66" t="str">
        <f>Table4[[#This Row],[اليوم]]&amp;Table4[[#This Row],[الشهر ]]&amp;Table4[[#This Row],[العام]]</f>
        <v>1162026</v>
      </c>
      <c r="X1985" s="66" t="s">
        <v>304</v>
      </c>
    </row>
    <row r="1986" spans="1:24" x14ac:dyDescent="0.3">
      <c r="A1986" s="62">
        <v>11</v>
      </c>
      <c r="B1986" s="62">
        <v>6</v>
      </c>
      <c r="C1986" s="62">
        <v>2026</v>
      </c>
      <c r="D1986" s="41" t="str">
        <f t="shared" si="113"/>
        <v>عماد النجار2المؤسسة 2ورديةسعوديالمخاذناتوبيس 28</v>
      </c>
      <c r="E1986" s="4">
        <v>5001</v>
      </c>
      <c r="F1986" s="41" t="str">
        <f>VLOOKUP(E1986,mapping!C:J,2,FALSE)</f>
        <v>عماد النجار2</v>
      </c>
      <c r="G1986" s="41" t="str">
        <f>IFERROR(VLOOKUP(F1986,mapping!$D$3:$J$200,2,FALSE),0)</f>
        <v>المؤسسة 2وردية</v>
      </c>
      <c r="H1986" s="41" t="str">
        <f>IFERROR(VLOOKUP(F1986,mapping!$D$3:$J$200,3,FALSE),0)</f>
        <v>سعودي</v>
      </c>
      <c r="I1986" s="41" t="str">
        <f>IFERROR(VLOOKUP(F1986,mapping!$D$3:$J$200,4,FALSE),0)</f>
        <v>المخاذن</v>
      </c>
      <c r="J1986" s="41" t="str">
        <f>IFERROR(VLOOKUP(F1986,mapping!$D$3:$J$200,5,FALSE),0)</f>
        <v>اتوبيس 28</v>
      </c>
      <c r="K1986" s="63">
        <f>IF(W1986=mapping!$N$1,IFERROR(VLOOKUP(Table4[[#This Row],[Column1]],mapping!A:L,11,FALSE),0),IF(W1986&gt;mapping!$N$1,IFERROR(VLOOKUP(Table4[[#This Row],[Column1]],mapping!A:L,11,FALSE),0),))</f>
        <v>3884</v>
      </c>
      <c r="L1986" s="139">
        <v>1</v>
      </c>
      <c r="M1986" s="60">
        <f>IF(W1986=mapping!$N$1,IFERROR(VLOOKUP(Table4[[#This Row],[Column1]],mapping!A:L,12,FALSE),0),IF(W1986&gt;mapping!$N$1,IFERROR(VLOOKUP(Table4[[#This Row],[Column1]],mapping!A:L,12,FALSE),0),0))</f>
        <v>4500</v>
      </c>
      <c r="N1986" s="58">
        <f>Table4[[#This Row],[ سعر اليومية ]]*3%*Table4[[#This Row],[عدد الدورات ]]</f>
        <v>116.52</v>
      </c>
      <c r="O1986" s="56">
        <f>Table4[[#This Row],[ سعر اليومية ]]*Table4[[#This Row],[عدد الدورات ]]-N1986</f>
        <v>3767.48</v>
      </c>
      <c r="P1986" s="194"/>
      <c r="Q1986" s="194"/>
      <c r="R1986" s="194"/>
      <c r="S1986" s="58">
        <f>(Table4[[#This Row],[سعر يومية السائق]]*Table4[[#This Row],[عدد الدورات ]])-SUM(Table4[[#This Row],[سلف ]:[خصم ]])+Table4[[#This Row],[اضافي ]]</f>
        <v>4500</v>
      </c>
      <c r="U1986" s="58">
        <f>Table4[[#This Row],[ سعر اليومية ]]*Table4[[#This Row],[عدد الدورات ]]-Table4[[#This Row],[سعر يومية السائق]]*L1986</f>
        <v>-616</v>
      </c>
      <c r="V1986" s="58">
        <f>U1986-Table4[[#This Row],[W/H  3%]]</f>
        <v>-732.52</v>
      </c>
      <c r="W1986" s="66" t="str">
        <f>Table4[[#This Row],[اليوم]]&amp;Table4[[#This Row],[الشهر ]]&amp;Table4[[#This Row],[العام]]</f>
        <v>1162026</v>
      </c>
      <c r="X1986" s="66" t="s">
        <v>304</v>
      </c>
    </row>
    <row r="1987" spans="1:24" x14ac:dyDescent="0.3">
      <c r="A1987" s="62">
        <v>11</v>
      </c>
      <c r="B1987" s="62">
        <v>6</v>
      </c>
      <c r="C1987" s="62">
        <v>2026</v>
      </c>
      <c r="D1987" s="41" t="str">
        <f t="shared" si="113"/>
        <v>طه1الدائري 1ورديةسعوديالمخاذناتوبيس 28</v>
      </c>
      <c r="E1987" s="4">
        <v>5030</v>
      </c>
      <c r="F1987" s="41" t="str">
        <f>VLOOKUP(E1987,mapping!C:J,2,FALSE)</f>
        <v>طه1</v>
      </c>
      <c r="G1987" s="41" t="str">
        <f>IFERROR(VLOOKUP(F1987,mapping!$D$3:$J$200,2,FALSE),0)</f>
        <v>الدائري 1وردية</v>
      </c>
      <c r="H1987" s="41" t="str">
        <f>IFERROR(VLOOKUP(F1987,mapping!$D$3:$J$200,3,FALSE),0)</f>
        <v>سعودي</v>
      </c>
      <c r="I1987" s="41" t="str">
        <f>IFERROR(VLOOKUP(F1987,mapping!$D$3:$J$200,4,FALSE),0)</f>
        <v>المخاذن</v>
      </c>
      <c r="J1987" s="41" t="str">
        <f>IFERROR(VLOOKUP(F1987,mapping!$D$3:$J$200,5,FALSE),0)</f>
        <v>اتوبيس 28</v>
      </c>
      <c r="K1987" s="63">
        <f>IF(W1987=mapping!$N$1,IFERROR(VLOOKUP(Table4[[#This Row],[Column1]],mapping!A:L,11,FALSE),0),IF(W1987&gt;mapping!$N$1,IFERROR(VLOOKUP(Table4[[#This Row],[Column1]],mapping!A:L,11,FALSE),0),))</f>
        <v>2448</v>
      </c>
      <c r="L1987" s="139">
        <v>1</v>
      </c>
      <c r="M1987" s="60">
        <f>IF(W1987=mapping!$N$1,IFERROR(VLOOKUP(Table4[[#This Row],[Column1]],mapping!A:L,12,FALSE),0),IF(W1987&gt;mapping!$N$1,IFERROR(VLOOKUP(Table4[[#This Row],[Column1]],mapping!A:L,12,FALSE),0),0))</f>
        <v>2750</v>
      </c>
      <c r="N1987" s="58">
        <f>Table4[[#This Row],[ سعر اليومية ]]*3%*Table4[[#This Row],[عدد الدورات ]]</f>
        <v>73.44</v>
      </c>
      <c r="O1987" s="56">
        <f>Table4[[#This Row],[ سعر اليومية ]]*Table4[[#This Row],[عدد الدورات ]]-N1987</f>
        <v>2374.56</v>
      </c>
      <c r="P1987" s="194"/>
      <c r="Q1987" s="194"/>
      <c r="R1987" s="194"/>
      <c r="S1987" s="58">
        <f>(Table4[[#This Row],[سعر يومية السائق]]*Table4[[#This Row],[عدد الدورات ]])-SUM(Table4[[#This Row],[سلف ]:[خصم ]])+Table4[[#This Row],[اضافي ]]</f>
        <v>2750</v>
      </c>
      <c r="U1987" s="58">
        <f>Table4[[#This Row],[ سعر اليومية ]]*Table4[[#This Row],[عدد الدورات ]]-Table4[[#This Row],[سعر يومية السائق]]*L1987</f>
        <v>-302</v>
      </c>
      <c r="V1987" s="58">
        <f>U1987-Table4[[#This Row],[W/H  3%]]</f>
        <v>-375.44</v>
      </c>
      <c r="W1987" s="66" t="str">
        <f>Table4[[#This Row],[اليوم]]&amp;Table4[[#This Row],[الشهر ]]&amp;Table4[[#This Row],[العام]]</f>
        <v>1162026</v>
      </c>
      <c r="X1987" s="66" t="s">
        <v>304</v>
      </c>
    </row>
    <row r="1988" spans="1:24" x14ac:dyDescent="0.3">
      <c r="A1988" s="62">
        <v>11</v>
      </c>
      <c r="B1988" s="62">
        <v>6</v>
      </c>
      <c r="C1988" s="62">
        <v>2026</v>
      </c>
      <c r="D1988" s="41" t="str">
        <f t="shared" si="113"/>
        <v>عبد الرحمن1الهرم سعوديدريماتوبيس 28</v>
      </c>
      <c r="E1988" s="4">
        <v>5003</v>
      </c>
      <c r="F1988" s="41" t="str">
        <f>VLOOKUP(E1988,mapping!C:J,2,FALSE)</f>
        <v>عبد الرحمن1</v>
      </c>
      <c r="G1988" s="41" t="str">
        <f>IFERROR(VLOOKUP(F1988,mapping!$D$3:$J$200,2,FALSE),0)</f>
        <v xml:space="preserve">الهرم </v>
      </c>
      <c r="H1988" s="41" t="str">
        <f>IFERROR(VLOOKUP(F1988,mapping!$D$3:$J$200,3,FALSE),0)</f>
        <v>سعودي</v>
      </c>
      <c r="I1988" s="41" t="str">
        <f>IFERROR(VLOOKUP(F1988,mapping!$D$3:$J$200,4,FALSE),0)</f>
        <v>دريم</v>
      </c>
      <c r="J1988" s="41" t="str">
        <f>IFERROR(VLOOKUP(F1988,mapping!$D$3:$J$200,5,FALSE),0)</f>
        <v>اتوبيس 28</v>
      </c>
      <c r="K1988" s="63">
        <f>IF(W1988=mapping!$N$1,IFERROR(VLOOKUP(Table4[[#This Row],[Column1]],mapping!A:L,11,FALSE),0),IF(W1988&gt;mapping!$N$1,IFERROR(VLOOKUP(Table4[[#This Row],[Column1]],mapping!A:L,11,FALSE),0),))</f>
        <v>994</v>
      </c>
      <c r="L1988" s="139">
        <v>1</v>
      </c>
      <c r="M1988" s="60">
        <f>IF(W1988=mapping!$N$1,IFERROR(VLOOKUP(Table4[[#This Row],[Column1]],mapping!A:L,12,FALSE),0),IF(W1988&gt;mapping!$N$1,IFERROR(VLOOKUP(Table4[[#This Row],[Column1]],mapping!A:L,12,FALSE),0),0))</f>
        <v>850</v>
      </c>
      <c r="N1988" s="58">
        <f>Table4[[#This Row],[ سعر اليومية ]]*3%*Table4[[#This Row],[عدد الدورات ]]</f>
        <v>29.82</v>
      </c>
      <c r="O1988" s="56">
        <f>Table4[[#This Row],[ سعر اليومية ]]*Table4[[#This Row],[عدد الدورات ]]-N1988</f>
        <v>964.18</v>
      </c>
      <c r="P1988" s="194"/>
      <c r="Q1988" s="194"/>
      <c r="R1988" s="194"/>
      <c r="S1988" s="58">
        <f>(Table4[[#This Row],[سعر يومية السائق]]*Table4[[#This Row],[عدد الدورات ]])-SUM(Table4[[#This Row],[سلف ]:[خصم ]])+Table4[[#This Row],[اضافي ]]</f>
        <v>850</v>
      </c>
      <c r="U1988" s="58">
        <f>Table4[[#This Row],[ سعر اليومية ]]*Table4[[#This Row],[عدد الدورات ]]-Table4[[#This Row],[سعر يومية السائق]]*L1988</f>
        <v>144</v>
      </c>
      <c r="V1988" s="58">
        <f>U1988-Table4[[#This Row],[W/H  3%]]</f>
        <v>114.18</v>
      </c>
      <c r="W1988" s="66" t="str">
        <f>Table4[[#This Row],[اليوم]]&amp;Table4[[#This Row],[الشهر ]]&amp;Table4[[#This Row],[العام]]</f>
        <v>1162026</v>
      </c>
      <c r="X1988" s="66" t="s">
        <v>304</v>
      </c>
    </row>
    <row r="1989" spans="1:24" x14ac:dyDescent="0.3">
      <c r="A1989" s="62">
        <v>11</v>
      </c>
      <c r="B1989" s="62">
        <v>6</v>
      </c>
      <c r="C1989" s="62">
        <v>2026</v>
      </c>
      <c r="D1989" s="41" t="str">
        <f t="shared" si="113"/>
        <v>عبد الرحمن2المؤسسةسعوديدريماتوبيس 28</v>
      </c>
      <c r="E1989" s="4">
        <v>5004</v>
      </c>
      <c r="F1989" s="41" t="str">
        <f>VLOOKUP(E1989,mapping!C:J,2,FALSE)</f>
        <v>عبد الرحمن2</v>
      </c>
      <c r="G1989" s="41" t="str">
        <f>IFERROR(VLOOKUP(F1989,mapping!$D$3:$J$200,2,FALSE),0)</f>
        <v>المؤسسة</v>
      </c>
      <c r="H1989" s="41" t="str">
        <f>IFERROR(VLOOKUP(F1989,mapping!$D$3:$J$200,3,FALSE),0)</f>
        <v>سعودي</v>
      </c>
      <c r="I1989" s="41" t="str">
        <f>IFERROR(VLOOKUP(F1989,mapping!$D$3:$J$200,4,FALSE),0)</f>
        <v>دريم</v>
      </c>
      <c r="J1989" s="41" t="str">
        <f>IFERROR(VLOOKUP(F1989,mapping!$D$3:$J$200,5,FALSE),0)</f>
        <v>اتوبيس 28</v>
      </c>
      <c r="K1989" s="63">
        <f>IF(W1989=mapping!$N$1,IFERROR(VLOOKUP(Table4[[#This Row],[Column1]],mapping!A:L,11,FALSE),0),IF(W1989&gt;mapping!$N$1,IFERROR(VLOOKUP(Table4[[#This Row],[Column1]],mapping!A:L,11,FALSE),0),))</f>
        <v>994</v>
      </c>
      <c r="L1989" s="139">
        <v>1</v>
      </c>
      <c r="M1989" s="60">
        <f>IF(W1989=mapping!$N$1,IFERROR(VLOOKUP(Table4[[#This Row],[Column1]],mapping!A:L,12,FALSE),0),IF(W1989&gt;mapping!$N$1,IFERROR(VLOOKUP(Table4[[#This Row],[Column1]],mapping!A:L,12,FALSE),0),0))</f>
        <v>850</v>
      </c>
      <c r="N1989" s="58">
        <f>Table4[[#This Row],[ سعر اليومية ]]*3%*Table4[[#This Row],[عدد الدورات ]]</f>
        <v>29.82</v>
      </c>
      <c r="O1989" s="56">
        <f>Table4[[#This Row],[ سعر اليومية ]]*Table4[[#This Row],[عدد الدورات ]]-N1989</f>
        <v>964.18</v>
      </c>
      <c r="P1989" s="194"/>
      <c r="Q1989" s="194"/>
      <c r="R1989" s="194"/>
      <c r="S1989" s="58">
        <f>(Table4[[#This Row],[سعر يومية السائق]]*Table4[[#This Row],[عدد الدورات ]])-SUM(Table4[[#This Row],[سلف ]:[خصم ]])+Table4[[#This Row],[اضافي ]]</f>
        <v>850</v>
      </c>
      <c r="U1989" s="58">
        <f>Table4[[#This Row],[ سعر اليومية ]]*Table4[[#This Row],[عدد الدورات ]]-Table4[[#This Row],[سعر يومية السائق]]*L1989</f>
        <v>144</v>
      </c>
      <c r="V1989" s="58">
        <f>U1989-Table4[[#This Row],[W/H  3%]]</f>
        <v>114.18</v>
      </c>
      <c r="W1989" s="66" t="str">
        <f>Table4[[#This Row],[اليوم]]&amp;Table4[[#This Row],[الشهر ]]&amp;Table4[[#This Row],[العام]]</f>
        <v>1162026</v>
      </c>
      <c r="X1989" s="66" t="s">
        <v>304</v>
      </c>
    </row>
    <row r="1990" spans="1:24" x14ac:dyDescent="0.3">
      <c r="A1990" s="62">
        <v>11</v>
      </c>
      <c r="B1990" s="62">
        <v>6</v>
      </c>
      <c r="C1990" s="62">
        <v>2026</v>
      </c>
      <c r="D1990" s="41" t="str">
        <f t="shared" si="113"/>
        <v>فرج 1حلوانسعوديهايد باركاتوبيس 28</v>
      </c>
      <c r="E1990" s="4">
        <v>5005</v>
      </c>
      <c r="F1990" s="41" t="str">
        <f>VLOOKUP(E1990,mapping!C:J,2,FALSE)</f>
        <v>فرج 1</v>
      </c>
      <c r="G1990" s="41" t="str">
        <f>IFERROR(VLOOKUP(F1990,mapping!$D$3:$J$200,2,FALSE),0)</f>
        <v>حلوان</v>
      </c>
      <c r="H1990" s="41" t="str">
        <f>IFERROR(VLOOKUP(F1990,mapping!$D$3:$J$200,3,FALSE),0)</f>
        <v>سعودي</v>
      </c>
      <c r="I1990" s="41" t="str">
        <f>IFERROR(VLOOKUP(F1990,mapping!$D$3:$J$200,4,FALSE),0)</f>
        <v>هايد بارك</v>
      </c>
      <c r="J1990" s="41" t="str">
        <f>IFERROR(VLOOKUP(F1990,mapping!$D$3:$J$200,5,FALSE),0)</f>
        <v>اتوبيس 28</v>
      </c>
      <c r="K1990" s="63">
        <f>IF(W1990=mapping!$N$1,IFERROR(VLOOKUP(Table4[[#This Row],[Column1]],mapping!A:L,11,FALSE),0),IF(W1990&gt;mapping!$N$1,IFERROR(VLOOKUP(Table4[[#This Row],[Column1]],mapping!A:L,11,FALSE),0),))</f>
        <v>4634</v>
      </c>
      <c r="L1990" s="139">
        <v>1</v>
      </c>
      <c r="M1990" s="60">
        <f>IF(W1990=mapping!$N$1,IFERROR(VLOOKUP(Table4[[#This Row],[Column1]],mapping!A:L,12,FALSE),0),IF(W1990&gt;mapping!$N$1,IFERROR(VLOOKUP(Table4[[#This Row],[Column1]],mapping!A:L,12,FALSE),0),0))</f>
        <v>3750</v>
      </c>
      <c r="N1990" s="58">
        <f>Table4[[#This Row],[ سعر اليومية ]]*3%*Table4[[#This Row],[عدد الدورات ]]</f>
        <v>139.01999999999998</v>
      </c>
      <c r="O1990" s="56">
        <f>Table4[[#This Row],[ سعر اليومية ]]*Table4[[#This Row],[عدد الدورات ]]-N1990</f>
        <v>4494.9799999999996</v>
      </c>
      <c r="P1990" s="194"/>
      <c r="Q1990" s="194"/>
      <c r="R1990" s="194"/>
      <c r="S1990" s="58">
        <f>(Table4[[#This Row],[سعر يومية السائق]]*Table4[[#This Row],[عدد الدورات ]])-SUM(Table4[[#This Row],[سلف ]:[خصم ]])+Table4[[#This Row],[اضافي ]]</f>
        <v>3750</v>
      </c>
      <c r="U1990" s="58">
        <f>Table4[[#This Row],[ سعر اليومية ]]*Table4[[#This Row],[عدد الدورات ]]-Table4[[#This Row],[سعر يومية السائق]]*L1990</f>
        <v>884</v>
      </c>
      <c r="V1990" s="58">
        <f>U1990-Table4[[#This Row],[W/H  3%]]</f>
        <v>744.98</v>
      </c>
      <c r="W1990" s="66" t="str">
        <f>Table4[[#This Row],[اليوم]]&amp;Table4[[#This Row],[الشهر ]]&amp;Table4[[#This Row],[العام]]</f>
        <v>1162026</v>
      </c>
      <c r="X1990" s="66" t="s">
        <v>304</v>
      </c>
    </row>
    <row r="1991" spans="1:24" x14ac:dyDescent="0.3">
      <c r="A1991" s="62">
        <v>11</v>
      </c>
      <c r="B1991" s="62">
        <v>6</v>
      </c>
      <c r="C1991" s="62">
        <v>2026</v>
      </c>
      <c r="D1991" s="41" t="str">
        <f t="shared" si="113"/>
        <v>فرج 6حلوان مبيتسعوديهايد باركاتوبيس 28</v>
      </c>
      <c r="E1991" s="4">
        <v>5029</v>
      </c>
      <c r="F1991" s="41" t="str">
        <f>VLOOKUP(E1991,mapping!C:J,2,FALSE)</f>
        <v>فرج 6</v>
      </c>
      <c r="G1991" s="41" t="str">
        <f>IFERROR(VLOOKUP(F1991,mapping!$D$3:$J$200,2,FALSE),0)</f>
        <v>حلوان مبيت</v>
      </c>
      <c r="H1991" s="41" t="str">
        <f>IFERROR(VLOOKUP(F1991,mapping!$D$3:$J$200,3,FALSE),0)</f>
        <v>سعودي</v>
      </c>
      <c r="I1991" s="41" t="str">
        <f>IFERROR(VLOOKUP(F1991,mapping!$D$3:$J$200,4,FALSE),0)</f>
        <v>هايد بارك</v>
      </c>
      <c r="J1991" s="41" t="str">
        <f>IFERROR(VLOOKUP(F1991,mapping!$D$3:$J$200,5,FALSE),0)</f>
        <v>اتوبيس 28</v>
      </c>
      <c r="K1991" s="63">
        <f>IF(W1991=mapping!$N$1,IFERROR(VLOOKUP(Table4[[#This Row],[Column1]],mapping!A:L,11,FALSE),0),IF(W1991&gt;mapping!$N$1,IFERROR(VLOOKUP(Table4[[#This Row],[Column1]],mapping!A:L,11,FALSE),0),))</f>
        <v>1482</v>
      </c>
      <c r="L1991" s="139">
        <v>1</v>
      </c>
      <c r="M1991" s="60">
        <f>IF(W1991=mapping!$N$1,IFERROR(VLOOKUP(Table4[[#This Row],[Column1]],mapping!A:L,12,FALSE),0),IF(W1991&gt;mapping!$N$1,IFERROR(VLOOKUP(Table4[[#This Row],[Column1]],mapping!A:L,12,FALSE),0),0))</f>
        <v>750</v>
      </c>
      <c r="N1991" s="58">
        <f>Table4[[#This Row],[ سعر اليومية ]]*3%*Table4[[#This Row],[عدد الدورات ]]</f>
        <v>44.46</v>
      </c>
      <c r="O1991" s="56">
        <f>Table4[[#This Row],[ سعر اليومية ]]*Table4[[#This Row],[عدد الدورات ]]-N1991</f>
        <v>1437.54</v>
      </c>
      <c r="P1991" s="194"/>
      <c r="Q1991" s="194"/>
      <c r="R1991" s="194"/>
      <c r="S1991" s="58">
        <f>(Table4[[#This Row],[سعر يومية السائق]]*Table4[[#This Row],[عدد الدورات ]])-SUM(Table4[[#This Row],[سلف ]:[خصم ]])+Table4[[#This Row],[اضافي ]]</f>
        <v>750</v>
      </c>
      <c r="U1991" s="58">
        <f>Table4[[#This Row],[ سعر اليومية ]]*Table4[[#This Row],[عدد الدورات ]]-Table4[[#This Row],[سعر يومية السائق]]*L1991</f>
        <v>732</v>
      </c>
      <c r="V1991" s="58">
        <f>U1991-Table4[[#This Row],[W/H  3%]]</f>
        <v>687.54</v>
      </c>
      <c r="W1991" s="66" t="str">
        <f>Table4[[#This Row],[اليوم]]&amp;Table4[[#This Row],[الشهر ]]&amp;Table4[[#This Row],[العام]]</f>
        <v>1162026</v>
      </c>
      <c r="X1991" s="66" t="s">
        <v>304</v>
      </c>
    </row>
    <row r="1992" spans="1:24" x14ac:dyDescent="0.3">
      <c r="A1992" s="62">
        <v>11</v>
      </c>
      <c r="B1992" s="62">
        <v>6</v>
      </c>
      <c r="C1992" s="62">
        <v>2026</v>
      </c>
      <c r="D1992" s="41" t="str">
        <f t="shared" si="113"/>
        <v>ممدوح كيلاني 3القومية سعوديهايد باركميكروباص صيني</v>
      </c>
      <c r="E1992" s="4">
        <v>5006</v>
      </c>
      <c r="F1992" s="41" t="str">
        <f>VLOOKUP(E1992,mapping!C:J,2,FALSE)</f>
        <v>ممدوح كيلاني 3</v>
      </c>
      <c r="G1992" s="41" t="str">
        <f>IFERROR(VLOOKUP(F1992,mapping!$D$3:$J$200,2,FALSE),0)</f>
        <v xml:space="preserve">القومية </v>
      </c>
      <c r="H1992" s="41" t="str">
        <f>IFERROR(VLOOKUP(F1992,mapping!$D$3:$J$200,3,FALSE),0)</f>
        <v>سعودي</v>
      </c>
      <c r="I1992" s="41" t="str">
        <f>IFERROR(VLOOKUP(F1992,mapping!$D$3:$J$200,4,FALSE),0)</f>
        <v>هايد بارك</v>
      </c>
      <c r="J1992" s="41" t="str">
        <f>IFERROR(VLOOKUP(F1992,mapping!$D$3:$J$200,5,FALSE),0)</f>
        <v>ميكروباص صيني</v>
      </c>
      <c r="K1992" s="63">
        <f>IF(W1992=mapping!$N$1,IFERROR(VLOOKUP(Table4[[#This Row],[Column1]],mapping!A:L,11,FALSE),0),IF(W1992&gt;mapping!$N$1,IFERROR(VLOOKUP(Table4[[#This Row],[Column1]],mapping!A:L,11,FALSE),0),))</f>
        <v>2965</v>
      </c>
      <c r="L1992" s="139">
        <v>1</v>
      </c>
      <c r="M1992" s="60">
        <f>IF(W1992=mapping!$N$1,IFERROR(VLOOKUP(Table4[[#This Row],[Column1]],mapping!A:L,12,FALSE),0),IF(W1992&gt;mapping!$N$1,IFERROR(VLOOKUP(Table4[[#This Row],[Column1]],mapping!A:L,12,FALSE),0),0))</f>
        <v>2500</v>
      </c>
      <c r="N1992" s="58">
        <f>Table4[[#This Row],[ سعر اليومية ]]*3%*Table4[[#This Row],[عدد الدورات ]]</f>
        <v>88.95</v>
      </c>
      <c r="O1992" s="56">
        <f>Table4[[#This Row],[ سعر اليومية ]]*Table4[[#This Row],[عدد الدورات ]]-N1992</f>
        <v>2876.05</v>
      </c>
      <c r="P1992" s="194"/>
      <c r="Q1992" s="194"/>
      <c r="R1992" s="194"/>
      <c r="S1992" s="58">
        <f>(Table4[[#This Row],[سعر يومية السائق]]*Table4[[#This Row],[عدد الدورات ]])-SUM(Table4[[#This Row],[سلف ]:[خصم ]])+Table4[[#This Row],[اضافي ]]</f>
        <v>2500</v>
      </c>
      <c r="U1992" s="58">
        <f>Table4[[#This Row],[ سعر اليومية ]]*Table4[[#This Row],[عدد الدورات ]]-Table4[[#This Row],[سعر يومية السائق]]*L1992</f>
        <v>465</v>
      </c>
      <c r="V1992" s="58">
        <f>U1992-Table4[[#This Row],[W/H  3%]]</f>
        <v>376.05</v>
      </c>
      <c r="W1992" s="66" t="str">
        <f>Table4[[#This Row],[اليوم]]&amp;Table4[[#This Row],[الشهر ]]&amp;Table4[[#This Row],[العام]]</f>
        <v>1162026</v>
      </c>
      <c r="X1992" s="66" t="s">
        <v>304</v>
      </c>
    </row>
    <row r="1993" spans="1:24" x14ac:dyDescent="0.3">
      <c r="A1993" s="62">
        <v>11</v>
      </c>
      <c r="B1993" s="62">
        <v>6</v>
      </c>
      <c r="C1993" s="62">
        <v>2026</v>
      </c>
      <c r="D1993" s="41" t="str">
        <f t="shared" si="113"/>
        <v>محمد جمال طوسونالمنيبسعوديهايد باركاتوبيس 28</v>
      </c>
      <c r="E1993" s="4">
        <v>5025</v>
      </c>
      <c r="F1993" s="41" t="str">
        <f>VLOOKUP(E1993,mapping!C:J,2,FALSE)</f>
        <v>محمد جمال طوسون</v>
      </c>
      <c r="G1993" s="41" t="str">
        <f>IFERROR(VLOOKUP(F1993,mapping!$D$3:$J$200,2,FALSE),0)</f>
        <v>المنيب</v>
      </c>
      <c r="H1993" s="41" t="str">
        <f>IFERROR(VLOOKUP(F1993,mapping!$D$3:$J$200,3,FALSE),0)</f>
        <v>سعودي</v>
      </c>
      <c r="I1993" s="41" t="str">
        <f>IFERROR(VLOOKUP(F1993,mapping!$D$3:$J$200,4,FALSE),0)</f>
        <v>هايد بارك</v>
      </c>
      <c r="J1993" s="41" t="str">
        <f>IFERROR(VLOOKUP(F1993,mapping!$D$3:$J$200,5,FALSE),0)</f>
        <v>اتوبيس 28</v>
      </c>
      <c r="K1993" s="63">
        <f>IF(W1993=mapping!$N$1,IFERROR(VLOOKUP(Table4[[#This Row],[Column1]],mapping!A:L,11,FALSE),0),IF(W1993&gt;mapping!$N$1,IFERROR(VLOOKUP(Table4[[#This Row],[Column1]],mapping!A:L,11,FALSE),0),))</f>
        <v>4634</v>
      </c>
      <c r="L1993" s="139">
        <v>1</v>
      </c>
      <c r="M1993" s="60">
        <f>IF(W1993=mapping!$N$1,IFERROR(VLOOKUP(Table4[[#This Row],[Column1]],mapping!A:L,12,FALSE),0),IF(W1993&gt;mapping!$N$1,IFERROR(VLOOKUP(Table4[[#This Row],[Column1]],mapping!A:L,12,FALSE),0),0))</f>
        <v>3800</v>
      </c>
      <c r="N1993" s="58">
        <f>Table4[[#This Row],[ سعر اليومية ]]*3%*Table4[[#This Row],[عدد الدورات ]]</f>
        <v>139.01999999999998</v>
      </c>
      <c r="O1993" s="56">
        <f>Table4[[#This Row],[ سعر اليومية ]]*Table4[[#This Row],[عدد الدورات ]]-N1993</f>
        <v>4494.9799999999996</v>
      </c>
      <c r="P1993" s="194"/>
      <c r="Q1993" s="194"/>
      <c r="R1993" s="194"/>
      <c r="S1993" s="58">
        <f>(Table4[[#This Row],[سعر يومية السائق]]*Table4[[#This Row],[عدد الدورات ]])-SUM(Table4[[#This Row],[سلف ]:[خصم ]])+Table4[[#This Row],[اضافي ]]</f>
        <v>3800</v>
      </c>
      <c r="U1993" s="58">
        <f>Table4[[#This Row],[ سعر اليومية ]]*Table4[[#This Row],[عدد الدورات ]]-Table4[[#This Row],[سعر يومية السائق]]*L1993</f>
        <v>834</v>
      </c>
      <c r="V1993" s="58">
        <f>U1993-Table4[[#This Row],[W/H  3%]]</f>
        <v>694.98</v>
      </c>
      <c r="W1993" s="66" t="str">
        <f>Table4[[#This Row],[اليوم]]&amp;Table4[[#This Row],[الشهر ]]&amp;Table4[[#This Row],[العام]]</f>
        <v>1162026</v>
      </c>
      <c r="X1993" s="66" t="s">
        <v>304</v>
      </c>
    </row>
    <row r="1994" spans="1:24" x14ac:dyDescent="0.3">
      <c r="A1994" s="62">
        <v>11</v>
      </c>
      <c r="B1994" s="62">
        <v>6</v>
      </c>
      <c r="C1994" s="62">
        <v>2026</v>
      </c>
      <c r="D1994" s="41" t="str">
        <f t="shared" si="113"/>
        <v>مصطفي رشدي1المنيب 2 ورديةسعوديميفيداميكروباص صيني</v>
      </c>
      <c r="E1994" s="4">
        <v>5007</v>
      </c>
      <c r="F1994" s="41" t="str">
        <f>VLOOKUP(E1994,mapping!C:J,2,FALSE)</f>
        <v>مصطفي رشدي1</v>
      </c>
      <c r="G1994" s="41" t="str">
        <f>IFERROR(VLOOKUP(F1994,mapping!$D$3:$J$200,2,FALSE),0)</f>
        <v>المنيب 2 وردية</v>
      </c>
      <c r="H1994" s="41" t="str">
        <f>IFERROR(VLOOKUP(F1994,mapping!$D$3:$J$200,3,FALSE),0)</f>
        <v>سعودي</v>
      </c>
      <c r="I1994" s="41" t="str">
        <f>IFERROR(VLOOKUP(F1994,mapping!$D$3:$J$200,4,FALSE),0)</f>
        <v>ميفيدا</v>
      </c>
      <c r="J1994" s="41" t="str">
        <f>IFERROR(VLOOKUP(F1994,mapping!$D$3:$J$200,5,FALSE),0)</f>
        <v>ميكروباص صيني</v>
      </c>
      <c r="K1994" s="63">
        <f>IF(W1994=mapping!$N$1,IFERROR(VLOOKUP(Table4[[#This Row],[Column1]],mapping!A:L,11,FALSE),0),IF(W1994&gt;mapping!$N$1,IFERROR(VLOOKUP(Table4[[#This Row],[Column1]],mapping!A:L,11,FALSE),0),))</f>
        <v>2965</v>
      </c>
      <c r="L1994" s="139">
        <v>1</v>
      </c>
      <c r="M1994" s="60">
        <f>IF(W1994=mapping!$N$1,IFERROR(VLOOKUP(Table4[[#This Row],[Column1]],mapping!A:L,12,FALSE),0),IF(W1994&gt;mapping!$N$1,IFERROR(VLOOKUP(Table4[[#This Row],[Column1]],mapping!A:L,12,FALSE),0),0))</f>
        <v>2150</v>
      </c>
      <c r="N1994" s="58">
        <f>Table4[[#This Row],[ سعر اليومية ]]*3%*Table4[[#This Row],[عدد الدورات ]]</f>
        <v>88.95</v>
      </c>
      <c r="O1994" s="56">
        <f>Table4[[#This Row],[ سعر اليومية ]]*Table4[[#This Row],[عدد الدورات ]]-N1994</f>
        <v>2876.05</v>
      </c>
      <c r="P1994" s="194"/>
      <c r="Q1994" s="194"/>
      <c r="R1994" s="194"/>
      <c r="S1994" s="58">
        <f>(Table4[[#This Row],[سعر يومية السائق]]*Table4[[#This Row],[عدد الدورات ]])-SUM(Table4[[#This Row],[سلف ]:[خصم ]])+Table4[[#This Row],[اضافي ]]</f>
        <v>2150</v>
      </c>
      <c r="U1994" s="58">
        <f>Table4[[#This Row],[ سعر اليومية ]]*Table4[[#This Row],[عدد الدورات ]]-Table4[[#This Row],[سعر يومية السائق]]*L1994</f>
        <v>815</v>
      </c>
      <c r="V1994" s="58">
        <f>U1994-Table4[[#This Row],[W/H  3%]]</f>
        <v>726.05</v>
      </c>
      <c r="W1994" s="66" t="str">
        <f>Table4[[#This Row],[اليوم]]&amp;Table4[[#This Row],[الشهر ]]&amp;Table4[[#This Row],[العام]]</f>
        <v>1162026</v>
      </c>
      <c r="X1994" s="66" t="s">
        <v>304</v>
      </c>
    </row>
    <row r="1995" spans="1:24" x14ac:dyDescent="0.3">
      <c r="A1995" s="62">
        <v>11</v>
      </c>
      <c r="B1995" s="62">
        <v>6</v>
      </c>
      <c r="C1995" s="62">
        <v>2026</v>
      </c>
      <c r="D1995" s="41" t="str">
        <f t="shared" si="113"/>
        <v>فرج 2حلوان 2 ورديةسعوديميفيداميكروباص صيني</v>
      </c>
      <c r="E1995" s="4">
        <v>5009</v>
      </c>
      <c r="F1995" s="41" t="str">
        <f>VLOOKUP(E1995,mapping!C:J,2,FALSE)</f>
        <v>فرج 2</v>
      </c>
      <c r="G1995" s="41" t="str">
        <f>IFERROR(VLOOKUP(F1995,mapping!$D$3:$J$200,2,FALSE),0)</f>
        <v>حلوان 2 وردية</v>
      </c>
      <c r="H1995" s="41" t="str">
        <f>IFERROR(VLOOKUP(F1995,mapping!$D$3:$J$200,3,FALSE),0)</f>
        <v>سعودي</v>
      </c>
      <c r="I1995" s="41" t="str">
        <f>IFERROR(VLOOKUP(F1995,mapping!$D$3:$J$200,4,FALSE),0)</f>
        <v>ميفيدا</v>
      </c>
      <c r="J1995" s="41" t="str">
        <f>IFERROR(VLOOKUP(F1995,mapping!$D$3:$J$200,5,FALSE),0)</f>
        <v>ميكروباص صيني</v>
      </c>
      <c r="K1995" s="63">
        <f>IF(W1995=mapping!$N$1,IFERROR(VLOOKUP(Table4[[#This Row],[Column1]],mapping!A:L,11,FALSE),0),IF(W1995&gt;mapping!$N$1,IFERROR(VLOOKUP(Table4[[#This Row],[Column1]],mapping!A:L,11,FALSE),0),))</f>
        <v>2965</v>
      </c>
      <c r="L1995" s="139">
        <v>1</v>
      </c>
      <c r="M1995" s="60">
        <f>IF(W1995=mapping!$N$1,IFERROR(VLOOKUP(Table4[[#This Row],[Column1]],mapping!A:L,12,FALSE),0),IF(W1995&gt;mapping!$N$1,IFERROR(VLOOKUP(Table4[[#This Row],[Column1]],mapping!A:L,12,FALSE),0),0))</f>
        <v>2250</v>
      </c>
      <c r="N1995" s="58">
        <f>Table4[[#This Row],[ سعر اليومية ]]*3%*Table4[[#This Row],[عدد الدورات ]]</f>
        <v>88.95</v>
      </c>
      <c r="O1995" s="56">
        <f>Table4[[#This Row],[ سعر اليومية ]]*Table4[[#This Row],[عدد الدورات ]]-N1995</f>
        <v>2876.05</v>
      </c>
      <c r="P1995" s="194"/>
      <c r="Q1995" s="194"/>
      <c r="R1995" s="194"/>
      <c r="S1995" s="58">
        <f>(Table4[[#This Row],[سعر يومية السائق]]*Table4[[#This Row],[عدد الدورات ]])-SUM(Table4[[#This Row],[سلف ]:[خصم ]])+Table4[[#This Row],[اضافي ]]</f>
        <v>2250</v>
      </c>
      <c r="U1995" s="58">
        <f>Table4[[#This Row],[ سعر اليومية ]]*Table4[[#This Row],[عدد الدورات ]]-Table4[[#This Row],[سعر يومية السائق]]*L1995</f>
        <v>715</v>
      </c>
      <c r="V1995" s="58">
        <f>U1995-Table4[[#This Row],[W/H  3%]]</f>
        <v>626.04999999999995</v>
      </c>
      <c r="W1995" s="66" t="str">
        <f>Table4[[#This Row],[اليوم]]&amp;Table4[[#This Row],[الشهر ]]&amp;Table4[[#This Row],[العام]]</f>
        <v>1162026</v>
      </c>
      <c r="X1995" s="66" t="s">
        <v>304</v>
      </c>
    </row>
    <row r="1996" spans="1:24" x14ac:dyDescent="0.3">
      <c r="A1996" s="62">
        <v>11</v>
      </c>
      <c r="B1996" s="62">
        <v>6</v>
      </c>
      <c r="C1996" s="62">
        <v>2026</v>
      </c>
      <c r="D1996" s="41" t="str">
        <f t="shared" si="113"/>
        <v>فرج 3حلوان 2 ورديةسعوديالقطاميةاتوبيس 28</v>
      </c>
      <c r="E1996" s="4">
        <v>5010</v>
      </c>
      <c r="F1996" s="41" t="str">
        <f>VLOOKUP(E1996,mapping!C:J,2,FALSE)</f>
        <v>فرج 3</v>
      </c>
      <c r="G1996" s="41" t="str">
        <f>IFERROR(VLOOKUP(F1996,mapping!$D$3:$J$200,2,FALSE),0)</f>
        <v>حلوان 2 وردية</v>
      </c>
      <c r="H1996" s="41" t="str">
        <f>IFERROR(VLOOKUP(F1996,mapping!$D$3:$J$200,3,FALSE),0)</f>
        <v>سعودي</v>
      </c>
      <c r="I1996" s="41" t="str">
        <f>IFERROR(VLOOKUP(F1996,mapping!$D$3:$J$200,4,FALSE),0)</f>
        <v>القطامية</v>
      </c>
      <c r="J1996" s="41" t="str">
        <f>IFERROR(VLOOKUP(F1996,mapping!$D$3:$J$200,5,FALSE),0)</f>
        <v>اتوبيس 28</v>
      </c>
      <c r="K1996" s="63">
        <f>IF(W1996=mapping!$N$1,IFERROR(VLOOKUP(Table4[[#This Row],[Column1]],mapping!A:L,11,FALSE),0),IF(W1996&gt;mapping!$N$1,IFERROR(VLOOKUP(Table4[[#This Row],[Column1]],mapping!A:L,11,FALSE),0),))</f>
        <v>3415</v>
      </c>
      <c r="L1996" s="139">
        <v>1</v>
      </c>
      <c r="M1996" s="60">
        <f>IF(W1996=mapping!$N$1,IFERROR(VLOOKUP(Table4[[#This Row],[Column1]],mapping!A:L,12,FALSE),0),IF(W1996&gt;mapping!$N$1,IFERROR(VLOOKUP(Table4[[#This Row],[Column1]],mapping!A:L,12,FALSE),0),0))</f>
        <v>3400</v>
      </c>
      <c r="N1996" s="58">
        <f>Table4[[#This Row],[ سعر اليومية ]]*3%*Table4[[#This Row],[عدد الدورات ]]</f>
        <v>102.45</v>
      </c>
      <c r="O1996" s="56">
        <f>Table4[[#This Row],[ سعر اليومية ]]*Table4[[#This Row],[عدد الدورات ]]-N1996</f>
        <v>3312.55</v>
      </c>
      <c r="P1996" s="194"/>
      <c r="Q1996" s="194"/>
      <c r="R1996" s="194"/>
      <c r="S1996" s="58">
        <f>(Table4[[#This Row],[سعر يومية السائق]]*Table4[[#This Row],[عدد الدورات ]])-SUM(Table4[[#This Row],[سلف ]:[خصم ]])+Table4[[#This Row],[اضافي ]]</f>
        <v>3400</v>
      </c>
      <c r="U1996" s="58">
        <f>Table4[[#This Row],[ سعر اليومية ]]*Table4[[#This Row],[عدد الدورات ]]-Table4[[#This Row],[سعر يومية السائق]]*L1996</f>
        <v>15</v>
      </c>
      <c r="V1996" s="58">
        <f>U1996-Table4[[#This Row],[W/H  3%]]</f>
        <v>-87.45</v>
      </c>
      <c r="W1996" s="66" t="str">
        <f>Table4[[#This Row],[اليوم]]&amp;Table4[[#This Row],[الشهر ]]&amp;Table4[[#This Row],[العام]]</f>
        <v>1162026</v>
      </c>
      <c r="X1996" s="66" t="s">
        <v>304</v>
      </c>
    </row>
    <row r="1997" spans="1:24" x14ac:dyDescent="0.3">
      <c r="A1997" s="62">
        <v>11</v>
      </c>
      <c r="B1997" s="62">
        <v>6</v>
      </c>
      <c r="C1997" s="62">
        <v>2026</v>
      </c>
      <c r="D1997" s="41" t="str">
        <f t="shared" si="113"/>
        <v>فرج 4مايو ورديةسعوديالقطاميةميكروباص</v>
      </c>
      <c r="E1997" s="4">
        <v>5011</v>
      </c>
      <c r="F1997" s="41" t="str">
        <f>VLOOKUP(E1997,mapping!C:J,2,FALSE)</f>
        <v>فرج 4</v>
      </c>
      <c r="G1997" s="41" t="str">
        <f>IFERROR(VLOOKUP(F1997,mapping!$D$3:$J$200,2,FALSE),0)</f>
        <v>مايو وردية</v>
      </c>
      <c r="H1997" s="41" t="str">
        <f>IFERROR(VLOOKUP(F1997,mapping!$D$3:$J$200,3,FALSE),0)</f>
        <v>سعودي</v>
      </c>
      <c r="I1997" s="41" t="str">
        <f>IFERROR(VLOOKUP(F1997,mapping!$D$3:$J$200,4,FALSE),0)</f>
        <v>القطامية</v>
      </c>
      <c r="J1997" s="41" t="str">
        <f>IFERROR(VLOOKUP(F1997,mapping!$D$3:$J$200,5,FALSE),0)</f>
        <v>ميكروباص</v>
      </c>
      <c r="K1997" s="63">
        <f>IF(W1997=mapping!$N$1,IFERROR(VLOOKUP(Table4[[#This Row],[Column1]],mapping!A:L,11,FALSE),0),IF(W1997&gt;mapping!$N$1,IFERROR(VLOOKUP(Table4[[#This Row],[Column1]],mapping!A:L,11,FALSE),0),))</f>
        <v>1222</v>
      </c>
      <c r="L1997" s="139">
        <v>1</v>
      </c>
      <c r="M1997" s="60">
        <f>IF(W1997=mapping!$N$1,IFERROR(VLOOKUP(Table4[[#This Row],[Column1]],mapping!A:L,12,FALSE),0),IF(W1997&gt;mapping!$N$1,IFERROR(VLOOKUP(Table4[[#This Row],[Column1]],mapping!A:L,12,FALSE),0),0))</f>
        <v>1180</v>
      </c>
      <c r="N1997" s="58">
        <f>Table4[[#This Row],[ سعر اليومية ]]*3%*Table4[[#This Row],[عدد الدورات ]]</f>
        <v>36.659999999999997</v>
      </c>
      <c r="O1997" s="56">
        <f>Table4[[#This Row],[ سعر اليومية ]]*Table4[[#This Row],[عدد الدورات ]]-N1997</f>
        <v>1185.3399999999999</v>
      </c>
      <c r="P1997" s="194"/>
      <c r="Q1997" s="194"/>
      <c r="R1997" s="194"/>
      <c r="S1997" s="58">
        <f>(Table4[[#This Row],[سعر يومية السائق]]*Table4[[#This Row],[عدد الدورات ]])-SUM(Table4[[#This Row],[سلف ]:[خصم ]])+Table4[[#This Row],[اضافي ]]</f>
        <v>1180</v>
      </c>
      <c r="U1997" s="58">
        <f>Table4[[#This Row],[ سعر اليومية ]]*Table4[[#This Row],[عدد الدورات ]]-Table4[[#This Row],[سعر يومية السائق]]*L1997</f>
        <v>42</v>
      </c>
      <c r="V1997" s="58">
        <f>U1997-Table4[[#This Row],[W/H  3%]]</f>
        <v>5.3400000000000034</v>
      </c>
      <c r="W1997" s="66" t="str">
        <f>Table4[[#This Row],[اليوم]]&amp;Table4[[#This Row],[الشهر ]]&amp;Table4[[#This Row],[العام]]</f>
        <v>1162026</v>
      </c>
      <c r="X1997" s="66" t="s">
        <v>304</v>
      </c>
    </row>
    <row r="1998" spans="1:24" x14ac:dyDescent="0.3">
      <c r="A1998" s="62">
        <v>11</v>
      </c>
      <c r="B1998" s="62">
        <v>6</v>
      </c>
      <c r="C1998" s="62">
        <v>2026</v>
      </c>
      <c r="D1998" s="41" t="str">
        <f t="shared" si="113"/>
        <v>مصطفي رشدي3المنيب5شفتسعوديالقطاميةاتوبيس 28</v>
      </c>
      <c r="E1998" s="4">
        <v>5012</v>
      </c>
      <c r="F1998" s="41" t="str">
        <f>VLOOKUP(E1998,mapping!C:J,2,FALSE)</f>
        <v>مصطفي رشدي3</v>
      </c>
      <c r="G1998" s="41" t="str">
        <f>IFERROR(VLOOKUP(F1998,mapping!$D$3:$J$200,2,FALSE),0)</f>
        <v>المنيب5شفت</v>
      </c>
      <c r="H1998" s="41" t="str">
        <f>IFERROR(VLOOKUP(F1998,mapping!$D$3:$J$200,3,FALSE),0)</f>
        <v>سعودي</v>
      </c>
      <c r="I1998" s="41" t="str">
        <f>IFERROR(VLOOKUP(F1998,mapping!$D$3:$J$200,4,FALSE),0)</f>
        <v>القطامية</v>
      </c>
      <c r="J1998" s="41" t="str">
        <f>IFERROR(VLOOKUP(F1998,mapping!$D$3:$J$200,5,FALSE),0)</f>
        <v>اتوبيس 28</v>
      </c>
      <c r="K1998" s="63">
        <f>IF(W1998=mapping!$N$1,IFERROR(VLOOKUP(Table4[[#This Row],[Column1]],mapping!A:L,11,FALSE),0),IF(W1998&gt;mapping!$N$1,IFERROR(VLOOKUP(Table4[[#This Row],[Column1]],mapping!A:L,11,FALSE),0),))</f>
        <v>2649</v>
      </c>
      <c r="L1998" s="139">
        <v>1</v>
      </c>
      <c r="M1998" s="60">
        <f>IF(W1998=mapping!$N$1,IFERROR(VLOOKUP(Table4[[#This Row],[Column1]],mapping!A:L,12,FALSE),0),IF(W1998&gt;mapping!$N$1,IFERROR(VLOOKUP(Table4[[#This Row],[Column1]],mapping!A:L,12,FALSE),0),0))</f>
        <v>2060</v>
      </c>
      <c r="N1998" s="58">
        <f>Table4[[#This Row],[ سعر اليومية ]]*3%*Table4[[#This Row],[عدد الدورات ]]</f>
        <v>79.47</v>
      </c>
      <c r="O1998" s="56">
        <f>Table4[[#This Row],[ سعر اليومية ]]*Table4[[#This Row],[عدد الدورات ]]-N1998</f>
        <v>2569.5300000000002</v>
      </c>
      <c r="P1998" s="194"/>
      <c r="Q1998" s="194"/>
      <c r="R1998" s="194"/>
      <c r="S1998" s="58">
        <f>(Table4[[#This Row],[سعر يومية السائق]]*Table4[[#This Row],[عدد الدورات ]])-SUM(Table4[[#This Row],[سلف ]:[خصم ]])+Table4[[#This Row],[اضافي ]]</f>
        <v>2060</v>
      </c>
      <c r="U1998" s="58">
        <f>Table4[[#This Row],[ سعر اليومية ]]*Table4[[#This Row],[عدد الدورات ]]-Table4[[#This Row],[سعر يومية السائق]]*L1998</f>
        <v>589</v>
      </c>
      <c r="V1998" s="58">
        <f>U1998-Table4[[#This Row],[W/H  3%]]</f>
        <v>509.53</v>
      </c>
      <c r="W1998" s="66" t="str">
        <f>Table4[[#This Row],[اليوم]]&amp;Table4[[#This Row],[الشهر ]]&amp;Table4[[#This Row],[العام]]</f>
        <v>1162026</v>
      </c>
      <c r="X1998" s="66" t="s">
        <v>304</v>
      </c>
    </row>
    <row r="1999" spans="1:24" x14ac:dyDescent="0.3">
      <c r="A1999" s="62">
        <v>11</v>
      </c>
      <c r="B1999" s="62">
        <v>6</v>
      </c>
      <c r="C1999" s="62">
        <v>2026</v>
      </c>
      <c r="D1999" s="41" t="str">
        <f t="shared" si="113"/>
        <v>مصطفي رشدي4المنيب Wصباحيةسعوديالقطاميةاتوبيس 28</v>
      </c>
      <c r="E1999" s="4">
        <v>5013</v>
      </c>
      <c r="F1999" s="41" t="str">
        <f>VLOOKUP(E1999,mapping!C:J,2,FALSE)</f>
        <v>مصطفي رشدي4</v>
      </c>
      <c r="G1999" s="41" t="str">
        <f>IFERROR(VLOOKUP(F1999,mapping!$D$3:$J$200,2,FALSE),0)</f>
        <v>المنيب Wصباحية</v>
      </c>
      <c r="H1999" s="41" t="str">
        <f>IFERROR(VLOOKUP(F1999,mapping!$D$3:$J$200,3,FALSE),0)</f>
        <v>سعودي</v>
      </c>
      <c r="I1999" s="41" t="str">
        <f>IFERROR(VLOOKUP(F1999,mapping!$D$3:$J$200,4,FALSE),0)</f>
        <v>القطامية</v>
      </c>
      <c r="J1999" s="41" t="str">
        <f>IFERROR(VLOOKUP(F1999,mapping!$D$3:$J$200,5,FALSE),0)</f>
        <v>اتوبيس 28</v>
      </c>
      <c r="K1999" s="63">
        <f>IF(W1999=mapping!$N$1,IFERROR(VLOOKUP(Table4[[#This Row],[Column1]],mapping!A:L,11,FALSE),0),IF(W1999&gt;mapping!$N$1,IFERROR(VLOOKUP(Table4[[#This Row],[Column1]],mapping!A:L,11,FALSE),0),))</f>
        <v>1059</v>
      </c>
      <c r="L1999" s="139">
        <v>1</v>
      </c>
      <c r="M1999" s="60">
        <f>IF(W1999=mapping!$N$1,IFERROR(VLOOKUP(Table4[[#This Row],[Column1]],mapping!A:L,12,FALSE),0),IF(W1999&gt;mapping!$N$1,IFERROR(VLOOKUP(Table4[[#This Row],[Column1]],mapping!A:L,12,FALSE),0),0))</f>
        <v>1000</v>
      </c>
      <c r="N1999" s="58">
        <f>Table4[[#This Row],[ سعر اليومية ]]*3%*Table4[[#This Row],[عدد الدورات ]]</f>
        <v>31.77</v>
      </c>
      <c r="O1999" s="56">
        <f>Table4[[#This Row],[ سعر اليومية ]]*Table4[[#This Row],[عدد الدورات ]]-N1999</f>
        <v>1027.23</v>
      </c>
      <c r="P1999" s="194"/>
      <c r="Q1999" s="194"/>
      <c r="R1999" s="194"/>
      <c r="S1999" s="58">
        <f>(Table4[[#This Row],[سعر يومية السائق]]*Table4[[#This Row],[عدد الدورات ]])-SUM(Table4[[#This Row],[سلف ]:[خصم ]])+Table4[[#This Row],[اضافي ]]</f>
        <v>1000</v>
      </c>
      <c r="U1999" s="58">
        <f>Table4[[#This Row],[ سعر اليومية ]]*Table4[[#This Row],[عدد الدورات ]]-Table4[[#This Row],[سعر يومية السائق]]*L1999</f>
        <v>59</v>
      </c>
      <c r="V1999" s="58">
        <f>U1999-Table4[[#This Row],[W/H  3%]]</f>
        <v>27.23</v>
      </c>
      <c r="W1999" s="66" t="str">
        <f>Table4[[#This Row],[اليوم]]&amp;Table4[[#This Row],[الشهر ]]&amp;Table4[[#This Row],[العام]]</f>
        <v>1162026</v>
      </c>
      <c r="X1999" s="66" t="s">
        <v>304</v>
      </c>
    </row>
    <row r="2000" spans="1:24" x14ac:dyDescent="0.3">
      <c r="A2000" s="62">
        <v>11</v>
      </c>
      <c r="B2000" s="62">
        <v>6</v>
      </c>
      <c r="C2000" s="62">
        <v>2026</v>
      </c>
      <c r="D2000" s="41" t="str">
        <f t="shared" si="113"/>
        <v>مصطفي رشدي5صقر 2 ورديةسعوديالقطاميةاتوبيس 28</v>
      </c>
      <c r="E2000" s="4">
        <v>5014</v>
      </c>
      <c r="F2000" s="41" t="str">
        <f>VLOOKUP(E2000,mapping!C:J,2,FALSE)</f>
        <v>مصطفي رشدي5</v>
      </c>
      <c r="G2000" s="41" t="str">
        <f>IFERROR(VLOOKUP(F2000,mapping!$D$3:$J$200,2,FALSE),0)</f>
        <v>صقر 2 وردية</v>
      </c>
      <c r="H2000" s="41" t="str">
        <f>IFERROR(VLOOKUP(F2000,mapping!$D$3:$J$200,3,FALSE),0)</f>
        <v>سعودي</v>
      </c>
      <c r="I2000" s="41" t="str">
        <f>IFERROR(VLOOKUP(F2000,mapping!$D$3:$J$200,4,FALSE),0)</f>
        <v>القطامية</v>
      </c>
      <c r="J2000" s="41" t="str">
        <f>IFERROR(VLOOKUP(F2000,mapping!$D$3:$J$200,5,FALSE),0)</f>
        <v>اتوبيس 28</v>
      </c>
      <c r="K2000" s="63">
        <f>IF(W2000=mapping!$N$1,IFERROR(VLOOKUP(Table4[[#This Row],[Column1]],mapping!A:L,11,FALSE),0),IF(W2000&gt;mapping!$N$1,IFERROR(VLOOKUP(Table4[[#This Row],[Column1]],mapping!A:L,11,FALSE),0),))</f>
        <v>2120</v>
      </c>
      <c r="L2000" s="139">
        <v>1</v>
      </c>
      <c r="M2000" s="60">
        <f>IF(W2000=mapping!$N$1,IFERROR(VLOOKUP(Table4[[#This Row],[Column1]],mapping!A:L,12,FALSE),0),IF(W2000&gt;mapping!$N$1,IFERROR(VLOOKUP(Table4[[#This Row],[Column1]],mapping!A:L,12,FALSE),0),0))</f>
        <v>1780</v>
      </c>
      <c r="N2000" s="58">
        <f>Table4[[#This Row],[ سعر اليومية ]]*3%*Table4[[#This Row],[عدد الدورات ]]</f>
        <v>63.599999999999994</v>
      </c>
      <c r="O2000" s="56">
        <f>Table4[[#This Row],[ سعر اليومية ]]*Table4[[#This Row],[عدد الدورات ]]-N2000</f>
        <v>2056.4</v>
      </c>
      <c r="P2000" s="194"/>
      <c r="Q2000" s="194"/>
      <c r="R2000" s="194"/>
      <c r="S2000" s="58">
        <f>(Table4[[#This Row],[سعر يومية السائق]]*Table4[[#This Row],[عدد الدورات ]])-SUM(Table4[[#This Row],[سلف ]:[خصم ]])+Table4[[#This Row],[اضافي ]]</f>
        <v>1780</v>
      </c>
      <c r="U2000" s="58">
        <f>Table4[[#This Row],[ سعر اليومية ]]*Table4[[#This Row],[عدد الدورات ]]-Table4[[#This Row],[سعر يومية السائق]]*L2000</f>
        <v>340</v>
      </c>
      <c r="V2000" s="58">
        <f>U2000-Table4[[#This Row],[W/H  3%]]</f>
        <v>276.39999999999998</v>
      </c>
      <c r="W2000" s="66" t="str">
        <f>Table4[[#This Row],[اليوم]]&amp;Table4[[#This Row],[الشهر ]]&amp;Table4[[#This Row],[العام]]</f>
        <v>1162026</v>
      </c>
      <c r="X2000" s="66" t="s">
        <v>304</v>
      </c>
    </row>
    <row r="2001" spans="1:24" x14ac:dyDescent="0.3">
      <c r="A2001" s="62">
        <v>11</v>
      </c>
      <c r="B2001" s="62">
        <v>6</v>
      </c>
      <c r="C2001" s="62">
        <v>2026</v>
      </c>
      <c r="D2001" s="41" t="str">
        <f t="shared" si="113"/>
        <v>مصطفي رشدي6المنيب 2 ورديةسعوديالقطاميةاتوبيس 28</v>
      </c>
      <c r="E2001" s="4">
        <v>5027</v>
      </c>
      <c r="F2001" s="41" t="str">
        <f>VLOOKUP(E2001,mapping!C:J,2,FALSE)</f>
        <v>مصطفي رشدي6</v>
      </c>
      <c r="G2001" s="41" t="str">
        <f>IFERROR(VLOOKUP(F2001,mapping!$D$3:$J$200,2,FALSE),0)</f>
        <v>المنيب 2 وردية</v>
      </c>
      <c r="H2001" s="41" t="str">
        <f>IFERROR(VLOOKUP(F2001,mapping!$D$3:$J$200,3,FALSE),0)</f>
        <v>سعودي</v>
      </c>
      <c r="I2001" s="41" t="str">
        <f>IFERROR(VLOOKUP(F2001,mapping!$D$3:$J$200,4,FALSE),0)</f>
        <v>القطامية</v>
      </c>
      <c r="J2001" s="41" t="str">
        <f>IFERROR(VLOOKUP(F2001,mapping!$D$3:$J$200,5,FALSE),0)</f>
        <v>اتوبيس 28</v>
      </c>
      <c r="K2001" s="63">
        <f>IF(W2001=mapping!$N$1,IFERROR(VLOOKUP(Table4[[#This Row],[Column1]],mapping!A:L,11,FALSE),0),IF(W2001&gt;mapping!$N$1,IFERROR(VLOOKUP(Table4[[#This Row],[Column1]],mapping!A:L,11,FALSE),0),))</f>
        <v>3944</v>
      </c>
      <c r="L2001" s="139">
        <v>1</v>
      </c>
      <c r="M2001" s="60">
        <f>IF(W2001=mapping!$N$1,IFERROR(VLOOKUP(Table4[[#This Row],[Column1]],mapping!A:L,12,FALSE),0),IF(W2001&gt;mapping!$N$1,IFERROR(VLOOKUP(Table4[[#This Row],[Column1]],mapping!A:L,12,FALSE),0),0))</f>
        <v>3600</v>
      </c>
      <c r="N2001" s="58">
        <f>Table4[[#This Row],[ سعر اليومية ]]*3%*Table4[[#This Row],[عدد الدورات ]]</f>
        <v>118.32</v>
      </c>
      <c r="O2001" s="56">
        <f>Table4[[#This Row],[ سعر اليومية ]]*Table4[[#This Row],[عدد الدورات ]]-N2001</f>
        <v>3825.68</v>
      </c>
      <c r="P2001" s="194"/>
      <c r="Q2001" s="194"/>
      <c r="R2001" s="194"/>
      <c r="S2001" s="58">
        <f>(Table4[[#This Row],[سعر يومية السائق]]*Table4[[#This Row],[عدد الدورات ]])-SUM(Table4[[#This Row],[سلف ]:[خصم ]])+Table4[[#This Row],[اضافي ]]</f>
        <v>3600</v>
      </c>
      <c r="U2001" s="58">
        <f>Table4[[#This Row],[ سعر اليومية ]]*Table4[[#This Row],[عدد الدورات ]]-Table4[[#This Row],[سعر يومية السائق]]*L2001</f>
        <v>344</v>
      </c>
      <c r="V2001" s="58">
        <f>U2001-Table4[[#This Row],[W/H  3%]]</f>
        <v>225.68</v>
      </c>
      <c r="W2001" s="66" t="str">
        <f>Table4[[#This Row],[اليوم]]&amp;Table4[[#This Row],[الشهر ]]&amp;Table4[[#This Row],[العام]]</f>
        <v>1162026</v>
      </c>
      <c r="X2001" s="66" t="s">
        <v>304</v>
      </c>
    </row>
    <row r="2002" spans="1:24" x14ac:dyDescent="0.3">
      <c r="A2002" s="62">
        <v>11</v>
      </c>
      <c r="B2002" s="62">
        <v>6</v>
      </c>
      <c r="C2002" s="62">
        <v>2026</v>
      </c>
      <c r="D2002" s="41" t="str">
        <f t="shared" si="113"/>
        <v>كرم ترك 1قليوب 2 ورديةسعوديالقطاميةاتوبيس 28</v>
      </c>
      <c r="E2002" s="4">
        <v>5015</v>
      </c>
      <c r="F2002" s="41" t="str">
        <f>VLOOKUP(E2002,mapping!C:J,2,FALSE)</f>
        <v>كرم ترك 1</v>
      </c>
      <c r="G2002" s="41" t="str">
        <f>IFERROR(VLOOKUP(F2002,mapping!$D$3:$J$200,2,FALSE),0)</f>
        <v>قليوب 2 وردية</v>
      </c>
      <c r="H2002" s="41" t="str">
        <f>IFERROR(VLOOKUP(F2002,mapping!$D$3:$J$200,3,FALSE),0)</f>
        <v>سعودي</v>
      </c>
      <c r="I2002" s="41" t="str">
        <f>IFERROR(VLOOKUP(F2002,mapping!$D$3:$J$200,4,FALSE),0)</f>
        <v>القطامية</v>
      </c>
      <c r="J2002" s="41" t="str">
        <f>IFERROR(VLOOKUP(F2002,mapping!$D$3:$J$200,5,FALSE),0)</f>
        <v>اتوبيس 28</v>
      </c>
      <c r="K2002" s="63">
        <f>IF(W2002=mapping!$N$1,IFERROR(VLOOKUP(Table4[[#This Row],[Column1]],mapping!A:L,11,FALSE),0),IF(W2002&gt;mapping!$N$1,IFERROR(VLOOKUP(Table4[[#This Row],[Column1]],mapping!A:L,11,FALSE),0),))</f>
        <v>3959</v>
      </c>
      <c r="L2002" s="139">
        <v>1</v>
      </c>
      <c r="M2002" s="60">
        <f>IF(W2002=mapping!$N$1,IFERROR(VLOOKUP(Table4[[#This Row],[Column1]],mapping!A:L,12,FALSE),0),IF(W2002&gt;mapping!$N$1,IFERROR(VLOOKUP(Table4[[#This Row],[Column1]],mapping!A:L,12,FALSE),0),0))</f>
        <v>4200</v>
      </c>
      <c r="N2002" s="58">
        <f>Table4[[#This Row],[ سعر اليومية ]]*3%*Table4[[#This Row],[عدد الدورات ]]</f>
        <v>118.77</v>
      </c>
      <c r="O2002" s="56">
        <f>Table4[[#This Row],[ سعر اليومية ]]*Table4[[#This Row],[عدد الدورات ]]-N2002</f>
        <v>3840.23</v>
      </c>
      <c r="P2002" s="194"/>
      <c r="Q2002" s="194"/>
      <c r="R2002" s="194"/>
      <c r="S2002" s="58">
        <f>(Table4[[#This Row],[سعر يومية السائق]]*Table4[[#This Row],[عدد الدورات ]])-SUM(Table4[[#This Row],[سلف ]:[خصم ]])+Table4[[#This Row],[اضافي ]]</f>
        <v>4200</v>
      </c>
      <c r="U2002" s="58">
        <f>Table4[[#This Row],[ سعر اليومية ]]*Table4[[#This Row],[عدد الدورات ]]-Table4[[#This Row],[سعر يومية السائق]]*L2002</f>
        <v>-241</v>
      </c>
      <c r="V2002" s="58">
        <f>U2002-Table4[[#This Row],[W/H  3%]]</f>
        <v>-359.77</v>
      </c>
      <c r="W2002" s="66" t="str">
        <f>Table4[[#This Row],[اليوم]]&amp;Table4[[#This Row],[الشهر ]]&amp;Table4[[#This Row],[العام]]</f>
        <v>1162026</v>
      </c>
      <c r="X2002" s="66" t="s">
        <v>304</v>
      </c>
    </row>
    <row r="2003" spans="1:24" x14ac:dyDescent="0.3">
      <c r="A2003" s="62">
        <v>11</v>
      </c>
      <c r="B2003" s="62">
        <v>6</v>
      </c>
      <c r="C2003" s="62">
        <v>2026</v>
      </c>
      <c r="D2003" s="41" t="str">
        <f t="shared" si="113"/>
        <v>كرم ترك 2قليوب 2 ورديةسعوديمدينتي اتوبيس 28</v>
      </c>
      <c r="E2003" s="4">
        <v>5017</v>
      </c>
      <c r="F2003" s="41" t="str">
        <f>VLOOKUP(E2003,mapping!C:J,2,FALSE)</f>
        <v>كرم ترك 2</v>
      </c>
      <c r="G2003" s="41" t="str">
        <f>IFERROR(VLOOKUP(F2003,mapping!$D$3:$J$200,2,FALSE),0)</f>
        <v>قليوب 2 وردية</v>
      </c>
      <c r="H2003" s="41" t="str">
        <f>IFERROR(VLOOKUP(F2003,mapping!$D$3:$J$200,3,FALSE),0)</f>
        <v>سعودي</v>
      </c>
      <c r="I2003" s="41" t="str">
        <f>IFERROR(VLOOKUP(F2003,mapping!$D$3:$J$200,4,FALSE),0)</f>
        <v xml:space="preserve">مدينتي </v>
      </c>
      <c r="J2003" s="41" t="str">
        <f>IFERROR(VLOOKUP(F2003,mapping!$D$3:$J$200,5,FALSE),0)</f>
        <v>اتوبيس 28</v>
      </c>
      <c r="K2003" s="63">
        <f>IF(W2003=mapping!$N$1,IFERROR(VLOOKUP(Table4[[#This Row],[Column1]],mapping!A:L,11,FALSE),0),IF(W2003&gt;mapping!$N$1,IFERROR(VLOOKUP(Table4[[#This Row],[Column1]],mapping!A:L,11,FALSE),0),))</f>
        <v>4634</v>
      </c>
      <c r="L2003" s="139">
        <v>1</v>
      </c>
      <c r="M2003" s="60">
        <f>IF(W2003=mapping!$N$1,IFERROR(VLOOKUP(Table4[[#This Row],[Column1]],mapping!A:L,12,FALSE),0),IF(W2003&gt;mapping!$N$1,IFERROR(VLOOKUP(Table4[[#This Row],[Column1]],mapping!A:L,12,FALSE),0),0))</f>
        <v>4150</v>
      </c>
      <c r="N2003" s="58">
        <f>Table4[[#This Row],[ سعر اليومية ]]*3%*Table4[[#This Row],[عدد الدورات ]]</f>
        <v>139.01999999999998</v>
      </c>
      <c r="O2003" s="56">
        <f>Table4[[#This Row],[ سعر اليومية ]]*Table4[[#This Row],[عدد الدورات ]]-N2003</f>
        <v>4494.9799999999996</v>
      </c>
      <c r="P2003" s="194"/>
      <c r="Q2003" s="194"/>
      <c r="R2003" s="194"/>
      <c r="S2003" s="58">
        <f>(Table4[[#This Row],[سعر يومية السائق]]*Table4[[#This Row],[عدد الدورات ]])-SUM(Table4[[#This Row],[سلف ]:[خصم ]])+Table4[[#This Row],[اضافي ]]</f>
        <v>4150</v>
      </c>
      <c r="U2003" s="58">
        <f>Table4[[#This Row],[ سعر اليومية ]]*Table4[[#This Row],[عدد الدورات ]]-Table4[[#This Row],[سعر يومية السائق]]*L2003</f>
        <v>484</v>
      </c>
      <c r="V2003" s="58">
        <f>U2003-Table4[[#This Row],[W/H  3%]]</f>
        <v>344.98</v>
      </c>
      <c r="W2003" s="66" t="str">
        <f>Table4[[#This Row],[اليوم]]&amp;Table4[[#This Row],[الشهر ]]&amp;Table4[[#This Row],[العام]]</f>
        <v>1162026</v>
      </c>
      <c r="X2003" s="66" t="s">
        <v>304</v>
      </c>
    </row>
    <row r="2004" spans="1:24" x14ac:dyDescent="0.3">
      <c r="A2004" s="62">
        <v>11</v>
      </c>
      <c r="B2004" s="62">
        <v>6</v>
      </c>
      <c r="C2004" s="62">
        <v>2026</v>
      </c>
      <c r="D2004" s="41" t="str">
        <f t="shared" si="113"/>
        <v>كرم ترك 3قليوب 1 ورديةسعوديمدينتي اتوبيس 28</v>
      </c>
      <c r="E2004" s="4">
        <v>5018</v>
      </c>
      <c r="F2004" s="41" t="str">
        <f>VLOOKUP(E2004,mapping!C:J,2,FALSE)</f>
        <v>كرم ترك 3</v>
      </c>
      <c r="G2004" s="41" t="str">
        <f>IFERROR(VLOOKUP(F2004,mapping!$D$3:$J$200,2,FALSE),0)</f>
        <v>قليوب 1 وردية</v>
      </c>
      <c r="H2004" s="41" t="str">
        <f>IFERROR(VLOOKUP(F2004,mapping!$D$3:$J$200,3,FALSE),0)</f>
        <v>سعودي</v>
      </c>
      <c r="I2004" s="41" t="str">
        <f>IFERROR(VLOOKUP(F2004,mapping!$D$3:$J$200,4,FALSE),0)</f>
        <v xml:space="preserve">مدينتي </v>
      </c>
      <c r="J2004" s="41" t="str">
        <f>IFERROR(VLOOKUP(F2004,mapping!$D$3:$J$200,5,FALSE),0)</f>
        <v>اتوبيس 28</v>
      </c>
      <c r="K2004" s="63">
        <f>IF(W2004=mapping!$N$1,IFERROR(VLOOKUP(Table4[[#This Row],[Column1]],mapping!A:L,11,FALSE),0),IF(W2004&gt;mapping!$N$1,IFERROR(VLOOKUP(Table4[[#This Row],[Column1]],mapping!A:L,11,FALSE),0),))</f>
        <v>4634</v>
      </c>
      <c r="L2004" s="139">
        <v>1</v>
      </c>
      <c r="M2004" s="60">
        <f>IF(W2004=mapping!$N$1,IFERROR(VLOOKUP(Table4[[#This Row],[Column1]],mapping!A:L,12,FALSE),0),IF(W2004&gt;mapping!$N$1,IFERROR(VLOOKUP(Table4[[#This Row],[Column1]],mapping!A:L,12,FALSE),0),0))</f>
        <v>4000</v>
      </c>
      <c r="N2004" s="58">
        <f>Table4[[#This Row],[ سعر اليومية ]]*3%*Table4[[#This Row],[عدد الدورات ]]</f>
        <v>139.01999999999998</v>
      </c>
      <c r="O2004" s="56">
        <f>Table4[[#This Row],[ سعر اليومية ]]*Table4[[#This Row],[عدد الدورات ]]-N2004</f>
        <v>4494.9799999999996</v>
      </c>
      <c r="P2004" s="194"/>
      <c r="Q2004" s="194"/>
      <c r="R2004" s="194"/>
      <c r="S2004" s="58">
        <f>(Table4[[#This Row],[سعر يومية السائق]]*Table4[[#This Row],[عدد الدورات ]])-SUM(Table4[[#This Row],[سلف ]:[خصم ]])+Table4[[#This Row],[اضافي ]]</f>
        <v>4000</v>
      </c>
      <c r="U2004" s="58">
        <f>Table4[[#This Row],[ سعر اليومية ]]*Table4[[#This Row],[عدد الدورات ]]-Table4[[#This Row],[سعر يومية السائق]]*L2004</f>
        <v>634</v>
      </c>
      <c r="V2004" s="58">
        <f>U2004-Table4[[#This Row],[W/H  3%]]</f>
        <v>494.98</v>
      </c>
      <c r="W2004" s="66" t="str">
        <f>Table4[[#This Row],[اليوم]]&amp;Table4[[#This Row],[الشهر ]]&amp;Table4[[#This Row],[العام]]</f>
        <v>1162026</v>
      </c>
      <c r="X2004" s="66" t="s">
        <v>304</v>
      </c>
    </row>
    <row r="2005" spans="1:24" x14ac:dyDescent="0.3">
      <c r="A2005" s="62">
        <v>11</v>
      </c>
      <c r="B2005" s="62">
        <v>6</v>
      </c>
      <c r="C2005" s="62">
        <v>2026</v>
      </c>
      <c r="D2005" s="41" t="str">
        <f t="shared" si="113"/>
        <v>كرم ترك 4عدلي منصور شفتسعوديمدينتي اتوبيس 28</v>
      </c>
      <c r="E2005" s="4">
        <v>5019</v>
      </c>
      <c r="F2005" s="41" t="str">
        <f>VLOOKUP(E2005,mapping!C:J,2,FALSE)</f>
        <v>كرم ترك 4</v>
      </c>
      <c r="G2005" s="41" t="str">
        <f>IFERROR(VLOOKUP(F2005,mapping!$D$3:$J$200,2,FALSE),0)</f>
        <v>عدلي منصور شفت</v>
      </c>
      <c r="H2005" s="41" t="str">
        <f>IFERROR(VLOOKUP(F2005,mapping!$D$3:$J$200,3,FALSE),0)</f>
        <v>سعودي</v>
      </c>
      <c r="I2005" s="41" t="str">
        <f>IFERROR(VLOOKUP(F2005,mapping!$D$3:$J$200,4,FALSE),0)</f>
        <v xml:space="preserve">مدينتي </v>
      </c>
      <c r="J2005" s="41" t="str">
        <f>IFERROR(VLOOKUP(F2005,mapping!$D$3:$J$200,5,FALSE),0)</f>
        <v>اتوبيس 28</v>
      </c>
      <c r="K2005" s="63">
        <f>IF(W2005=mapping!$N$1,IFERROR(VLOOKUP(Table4[[#This Row],[Column1]],mapping!A:L,11,FALSE),0),IF(W2005&gt;mapping!$N$1,IFERROR(VLOOKUP(Table4[[#This Row],[Column1]],mapping!A:L,11,FALSE),0),))</f>
        <v>741</v>
      </c>
      <c r="L2005" s="139">
        <v>1</v>
      </c>
      <c r="M2005" s="60">
        <f>IF(W2005=mapping!$N$1,IFERROR(VLOOKUP(Table4[[#This Row],[Column1]],mapping!A:L,12,FALSE),0),IF(W2005&gt;mapping!$N$1,IFERROR(VLOOKUP(Table4[[#This Row],[Column1]],mapping!A:L,12,FALSE),0),0))</f>
        <v>500</v>
      </c>
      <c r="N2005" s="58">
        <f>Table4[[#This Row],[ سعر اليومية ]]*3%*Table4[[#This Row],[عدد الدورات ]]</f>
        <v>22.23</v>
      </c>
      <c r="O2005" s="56">
        <f>Table4[[#This Row],[ سعر اليومية ]]*Table4[[#This Row],[عدد الدورات ]]-N2005</f>
        <v>718.77</v>
      </c>
      <c r="P2005" s="194"/>
      <c r="Q2005" s="194"/>
      <c r="R2005" s="194"/>
      <c r="S2005" s="58">
        <f>(Table4[[#This Row],[سعر يومية السائق]]*Table4[[#This Row],[عدد الدورات ]])-SUM(Table4[[#This Row],[سلف ]:[خصم ]])+Table4[[#This Row],[اضافي ]]</f>
        <v>500</v>
      </c>
      <c r="U2005" s="58">
        <f>Table4[[#This Row],[ سعر اليومية ]]*Table4[[#This Row],[عدد الدورات ]]-Table4[[#This Row],[سعر يومية السائق]]*L2005</f>
        <v>241</v>
      </c>
      <c r="V2005" s="58">
        <f>U2005-Table4[[#This Row],[W/H  3%]]</f>
        <v>218.77</v>
      </c>
      <c r="W2005" s="66" t="str">
        <f>Table4[[#This Row],[اليوم]]&amp;Table4[[#This Row],[الشهر ]]&amp;Table4[[#This Row],[العام]]</f>
        <v>1162026</v>
      </c>
      <c r="X2005" s="66" t="s">
        <v>304</v>
      </c>
    </row>
    <row r="2006" spans="1:24" x14ac:dyDescent="0.3">
      <c r="A2006" s="62">
        <v>11</v>
      </c>
      <c r="B2006" s="62">
        <v>6</v>
      </c>
      <c r="C2006" s="62">
        <v>2026</v>
      </c>
      <c r="D2006" s="41" t="str">
        <f t="shared" si="113"/>
        <v>عماد النجار 4قليوب بيتوينسعوديمدينتي اتوبيس 28</v>
      </c>
      <c r="E2006" s="4">
        <v>5020</v>
      </c>
      <c r="F2006" s="41" t="str">
        <f>VLOOKUP(E2006,mapping!C:J,2,FALSE)</f>
        <v>عماد النجار 4</v>
      </c>
      <c r="G2006" s="41" t="str">
        <f>IFERROR(VLOOKUP(F2006,mapping!$D$3:$J$200,2,FALSE),0)</f>
        <v>قليوب بيتوين</v>
      </c>
      <c r="H2006" s="41" t="str">
        <f>IFERROR(VLOOKUP(F2006,mapping!$D$3:$J$200,3,FALSE),0)</f>
        <v>سعودي</v>
      </c>
      <c r="I2006" s="41" t="str">
        <f>IFERROR(VLOOKUP(F2006,mapping!$D$3:$J$200,4,FALSE),0)</f>
        <v xml:space="preserve">مدينتي </v>
      </c>
      <c r="J2006" s="41" t="str">
        <f>IFERROR(VLOOKUP(F2006,mapping!$D$3:$J$200,5,FALSE),0)</f>
        <v>اتوبيس 28</v>
      </c>
      <c r="K2006" s="63">
        <f>IF(W2006=mapping!$N$1,IFERROR(VLOOKUP(Table4[[#This Row],[Column1]],mapping!A:L,11,FALSE),0),IF(W2006&gt;mapping!$N$1,IFERROR(VLOOKUP(Table4[[#This Row],[Column1]],mapping!A:L,11,FALSE),0),))</f>
        <v>1482</v>
      </c>
      <c r="L2006" s="139">
        <v>1</v>
      </c>
      <c r="M2006" s="60">
        <f>IF(W2006=mapping!$N$1,IFERROR(VLOOKUP(Table4[[#This Row],[Column1]],mapping!A:L,12,FALSE),0),IF(W2006&gt;mapping!$N$1,IFERROR(VLOOKUP(Table4[[#This Row],[Column1]],mapping!A:L,12,FALSE),0),0))</f>
        <v>1400</v>
      </c>
      <c r="N2006" s="58">
        <f>Table4[[#This Row],[ سعر اليومية ]]*3%*Table4[[#This Row],[عدد الدورات ]]</f>
        <v>44.46</v>
      </c>
      <c r="O2006" s="56">
        <f>Table4[[#This Row],[ سعر اليومية ]]*Table4[[#This Row],[عدد الدورات ]]-N2006</f>
        <v>1437.54</v>
      </c>
      <c r="P2006" s="194"/>
      <c r="Q2006" s="194"/>
      <c r="R2006" s="194"/>
      <c r="S2006" s="58">
        <f>(Table4[[#This Row],[سعر يومية السائق]]*Table4[[#This Row],[عدد الدورات ]])-SUM(Table4[[#This Row],[سلف ]:[خصم ]])+Table4[[#This Row],[اضافي ]]</f>
        <v>1400</v>
      </c>
      <c r="U2006" s="58">
        <f>Table4[[#This Row],[ سعر اليومية ]]*Table4[[#This Row],[عدد الدورات ]]-Table4[[#This Row],[سعر يومية السائق]]*L2006</f>
        <v>82</v>
      </c>
      <c r="V2006" s="58">
        <f>U2006-Table4[[#This Row],[W/H  3%]]</f>
        <v>37.54</v>
      </c>
      <c r="W2006" s="66" t="str">
        <f>Table4[[#This Row],[اليوم]]&amp;Table4[[#This Row],[الشهر ]]&amp;Table4[[#This Row],[العام]]</f>
        <v>1162026</v>
      </c>
      <c r="X2006" s="66" t="s">
        <v>304</v>
      </c>
    </row>
    <row r="2007" spans="1:24" x14ac:dyDescent="0.3">
      <c r="A2007" s="62">
        <v>11</v>
      </c>
      <c r="B2007" s="62">
        <v>6</v>
      </c>
      <c r="C2007" s="62">
        <v>2026</v>
      </c>
      <c r="D2007" s="41" t="str">
        <f t="shared" si="113"/>
        <v>ممدوح كيلاني6المنيب 1 وردية سعوديمدينتي ميكروباص صيني</v>
      </c>
      <c r="E2007" s="4">
        <v>5021</v>
      </c>
      <c r="F2007" s="41" t="str">
        <f>VLOOKUP(E2007,mapping!C:J,2,FALSE)</f>
        <v>ممدوح كيلاني6</v>
      </c>
      <c r="G2007" s="41" t="str">
        <f>IFERROR(VLOOKUP(F2007,mapping!$D$3:$J$200,2,FALSE),0)</f>
        <v xml:space="preserve">المنيب 1 وردية </v>
      </c>
      <c r="H2007" s="41" t="str">
        <f>IFERROR(VLOOKUP(F2007,mapping!$D$3:$J$200,3,FALSE),0)</f>
        <v>سعودي</v>
      </c>
      <c r="I2007" s="41" t="str">
        <f>IFERROR(VLOOKUP(F2007,mapping!$D$3:$J$200,4,FALSE),0)</f>
        <v xml:space="preserve">مدينتي </v>
      </c>
      <c r="J2007" s="41" t="str">
        <f>IFERROR(VLOOKUP(F2007,mapping!$D$3:$J$200,5,FALSE),0)</f>
        <v>ميكروباص صيني</v>
      </c>
      <c r="K2007" s="63">
        <f>IF(W2007=mapping!$N$1,IFERROR(VLOOKUP(Table4[[#This Row],[Column1]],mapping!A:L,11,FALSE),0),IF(W2007&gt;mapping!$N$1,IFERROR(VLOOKUP(Table4[[#This Row],[Column1]],mapping!A:L,11,FALSE),0),))</f>
        <v>1482</v>
      </c>
      <c r="L2007" s="139">
        <v>1</v>
      </c>
      <c r="M2007" s="60">
        <f>IF(W2007=mapping!$N$1,IFERROR(VLOOKUP(Table4[[#This Row],[Column1]],mapping!A:L,12,FALSE),0),IF(W2007&gt;mapping!$N$1,IFERROR(VLOOKUP(Table4[[#This Row],[Column1]],mapping!A:L,12,FALSE),0),0))</f>
        <v>1350</v>
      </c>
      <c r="N2007" s="58">
        <f>Table4[[#This Row],[ سعر اليومية ]]*3%*Table4[[#This Row],[عدد الدورات ]]</f>
        <v>44.46</v>
      </c>
      <c r="O2007" s="56">
        <f>Table4[[#This Row],[ سعر اليومية ]]*Table4[[#This Row],[عدد الدورات ]]-N2007</f>
        <v>1437.54</v>
      </c>
      <c r="P2007" s="194"/>
      <c r="Q2007" s="194"/>
      <c r="R2007" s="194"/>
      <c r="S2007" s="58">
        <f>(Table4[[#This Row],[سعر يومية السائق]]*Table4[[#This Row],[عدد الدورات ]])-SUM(Table4[[#This Row],[سلف ]:[خصم ]])+Table4[[#This Row],[اضافي ]]</f>
        <v>1350</v>
      </c>
      <c r="U2007" s="58">
        <f>Table4[[#This Row],[ سعر اليومية ]]*Table4[[#This Row],[عدد الدورات ]]-Table4[[#This Row],[سعر يومية السائق]]*L2007</f>
        <v>132</v>
      </c>
      <c r="V2007" s="58">
        <f>U2007-Table4[[#This Row],[W/H  3%]]</f>
        <v>87.539999999999992</v>
      </c>
      <c r="W2007" s="66" t="str">
        <f>Table4[[#This Row],[اليوم]]&amp;Table4[[#This Row],[الشهر ]]&amp;Table4[[#This Row],[العام]]</f>
        <v>1162026</v>
      </c>
      <c r="X2007" s="66" t="s">
        <v>304</v>
      </c>
    </row>
    <row r="2008" spans="1:24" x14ac:dyDescent="0.3">
      <c r="A2008" s="62">
        <v>11</v>
      </c>
      <c r="B2008" s="62">
        <v>6</v>
      </c>
      <c r="C2008" s="62">
        <v>2026</v>
      </c>
      <c r="D2008" s="41" t="str">
        <f t="shared" si="113"/>
        <v>ممدوح كيلاني4المنيب 2 وردية سعوديمدينتي ميكروباص صيني</v>
      </c>
      <c r="E2008" s="4">
        <v>5022</v>
      </c>
      <c r="F2008" s="41" t="str">
        <f>VLOOKUP(E2008,mapping!C:J,2,FALSE)</f>
        <v>ممدوح كيلاني4</v>
      </c>
      <c r="G2008" s="41" t="str">
        <f>IFERROR(VLOOKUP(F2008,mapping!$D$3:$J$200,2,FALSE),0)</f>
        <v xml:space="preserve">المنيب 2 وردية </v>
      </c>
      <c r="H2008" s="41" t="str">
        <f>IFERROR(VLOOKUP(F2008,mapping!$D$3:$J$200,3,FALSE),0)</f>
        <v>سعودي</v>
      </c>
      <c r="I2008" s="41" t="str">
        <f>IFERROR(VLOOKUP(F2008,mapping!$D$3:$J$200,4,FALSE),0)</f>
        <v xml:space="preserve">مدينتي </v>
      </c>
      <c r="J2008" s="41" t="str">
        <f>IFERROR(VLOOKUP(F2008,mapping!$D$3:$J$200,5,FALSE),0)</f>
        <v>ميكروباص صيني</v>
      </c>
      <c r="K2008" s="63">
        <f>IF(W2008=mapping!$N$1,IFERROR(VLOOKUP(Table4[[#This Row],[Column1]],mapping!A:L,11,FALSE),0),IF(W2008&gt;mapping!$N$1,IFERROR(VLOOKUP(Table4[[#This Row],[Column1]],mapping!A:L,11,FALSE),0),))</f>
        <v>2965</v>
      </c>
      <c r="L2008" s="139">
        <v>1</v>
      </c>
      <c r="M2008" s="60">
        <f>IF(W2008=mapping!$N$1,IFERROR(VLOOKUP(Table4[[#This Row],[Column1]],mapping!A:L,12,FALSE),0),IF(W2008&gt;mapping!$N$1,IFERROR(VLOOKUP(Table4[[#This Row],[Column1]],mapping!A:L,12,FALSE),0),0))</f>
        <v>2600</v>
      </c>
      <c r="N2008" s="58">
        <f>Table4[[#This Row],[ سعر اليومية ]]*3%*Table4[[#This Row],[عدد الدورات ]]</f>
        <v>88.95</v>
      </c>
      <c r="O2008" s="56">
        <f>Table4[[#This Row],[ سعر اليومية ]]*Table4[[#This Row],[عدد الدورات ]]-N2008</f>
        <v>2876.05</v>
      </c>
      <c r="P2008" s="194"/>
      <c r="Q2008" s="194"/>
      <c r="R2008" s="194"/>
      <c r="S2008" s="58">
        <f>(Table4[[#This Row],[سعر يومية السائق]]*Table4[[#This Row],[عدد الدورات ]])-SUM(Table4[[#This Row],[سلف ]:[خصم ]])+Table4[[#This Row],[اضافي ]]</f>
        <v>2600</v>
      </c>
      <c r="U2008" s="58">
        <f>Table4[[#This Row],[ سعر اليومية ]]*Table4[[#This Row],[عدد الدورات ]]-Table4[[#This Row],[سعر يومية السائق]]*L2008</f>
        <v>365</v>
      </c>
      <c r="V2008" s="58">
        <f>U2008-Table4[[#This Row],[W/H  3%]]</f>
        <v>276.05</v>
      </c>
      <c r="W2008" s="66" t="str">
        <f>Table4[[#This Row],[اليوم]]&amp;Table4[[#This Row],[الشهر ]]&amp;Table4[[#This Row],[العام]]</f>
        <v>1162026</v>
      </c>
      <c r="X2008" s="66" t="s">
        <v>304</v>
      </c>
    </row>
    <row r="2009" spans="1:24" x14ac:dyDescent="0.3">
      <c r="A2009" s="62">
        <v>11</v>
      </c>
      <c r="B2009" s="62">
        <v>6</v>
      </c>
      <c r="C2009" s="62">
        <v>2026</v>
      </c>
      <c r="D2009" s="41" t="str">
        <f t="shared" si="113"/>
        <v>فرج 5حلوان 2 ورديةسعوديمدينتي اتوبيس 28</v>
      </c>
      <c r="E2009" s="4">
        <v>5023</v>
      </c>
      <c r="F2009" s="41" t="str">
        <f>VLOOKUP(E2009,mapping!C:J,2,FALSE)</f>
        <v>فرج 5</v>
      </c>
      <c r="G2009" s="41" t="str">
        <f>IFERROR(VLOOKUP(F2009,mapping!$D$3:$J$200,2,FALSE),0)</f>
        <v>حلوان 2 وردية</v>
      </c>
      <c r="H2009" s="41" t="str">
        <f>IFERROR(VLOOKUP(F2009,mapping!$D$3:$J$200,3,FALSE),0)</f>
        <v>سعودي</v>
      </c>
      <c r="I2009" s="41" t="str">
        <f>IFERROR(VLOOKUP(F2009,mapping!$D$3:$J$200,4,FALSE),0)</f>
        <v xml:space="preserve">مدينتي </v>
      </c>
      <c r="J2009" s="41" t="str">
        <f>IFERROR(VLOOKUP(F2009,mapping!$D$3:$J$200,5,FALSE),0)</f>
        <v>اتوبيس 28</v>
      </c>
      <c r="K2009" s="63">
        <f>IF(W2009=mapping!$N$1,IFERROR(VLOOKUP(Table4[[#This Row],[Column1]],mapping!A:L,11,FALSE),0),IF(W2009&gt;mapping!$N$1,IFERROR(VLOOKUP(Table4[[#This Row],[Column1]],mapping!A:L,11,FALSE),0),))</f>
        <v>4634</v>
      </c>
      <c r="L2009" s="139">
        <v>1</v>
      </c>
      <c r="M2009" s="60">
        <f>IF(W2009=mapping!$N$1,IFERROR(VLOOKUP(Table4[[#This Row],[Column1]],mapping!A:L,12,FALSE),0),IF(W2009&gt;mapping!$N$1,IFERROR(VLOOKUP(Table4[[#This Row],[Column1]],mapping!A:L,12,FALSE),0),0))</f>
        <v>4100</v>
      </c>
      <c r="N2009" s="58">
        <f>Table4[[#This Row],[ سعر اليومية ]]*3%*Table4[[#This Row],[عدد الدورات ]]</f>
        <v>139.01999999999998</v>
      </c>
      <c r="O2009" s="56">
        <f>Table4[[#This Row],[ سعر اليومية ]]*Table4[[#This Row],[عدد الدورات ]]-N2009</f>
        <v>4494.9799999999996</v>
      </c>
      <c r="P2009" s="194"/>
      <c r="Q2009" s="194"/>
      <c r="R2009" s="194"/>
      <c r="S2009" s="58">
        <f>(Table4[[#This Row],[سعر يومية السائق]]*Table4[[#This Row],[عدد الدورات ]])-SUM(Table4[[#This Row],[سلف ]:[خصم ]])+Table4[[#This Row],[اضافي ]]</f>
        <v>4100</v>
      </c>
      <c r="U2009" s="58">
        <f>Table4[[#This Row],[ سعر اليومية ]]*Table4[[#This Row],[عدد الدورات ]]-Table4[[#This Row],[سعر يومية السائق]]*L2009</f>
        <v>534</v>
      </c>
      <c r="V2009" s="58">
        <f>U2009-Table4[[#This Row],[W/H  3%]]</f>
        <v>394.98</v>
      </c>
      <c r="W2009" s="66" t="str">
        <f>Table4[[#This Row],[اليوم]]&amp;Table4[[#This Row],[الشهر ]]&amp;Table4[[#This Row],[العام]]</f>
        <v>1162026</v>
      </c>
      <c r="X2009" s="66" t="s">
        <v>304</v>
      </c>
    </row>
    <row r="2010" spans="1:24" x14ac:dyDescent="0.3">
      <c r="A2010" s="62">
        <v>11</v>
      </c>
      <c r="B2010" s="62">
        <v>6</v>
      </c>
      <c r="C2010" s="62">
        <v>2026</v>
      </c>
      <c r="D2010" s="41" t="str">
        <f t="shared" si="113"/>
        <v>سيد الحاويالحلميةسعوديمدينتي اتوبيس 28</v>
      </c>
      <c r="E2010" s="4">
        <v>5024</v>
      </c>
      <c r="F2010" s="41" t="str">
        <f>VLOOKUP(E2010,mapping!C:J,2,FALSE)</f>
        <v>سيد الحاوي</v>
      </c>
      <c r="G2010" s="41" t="str">
        <f>IFERROR(VLOOKUP(F2010,mapping!$D$3:$J$200,2,FALSE),0)</f>
        <v>الحلمية</v>
      </c>
      <c r="H2010" s="41" t="str">
        <f>IFERROR(VLOOKUP(F2010,mapping!$D$3:$J$200,3,FALSE),0)</f>
        <v>سعودي</v>
      </c>
      <c r="I2010" s="41" t="str">
        <f>IFERROR(VLOOKUP(F2010,mapping!$D$3:$J$200,4,FALSE),0)</f>
        <v xml:space="preserve">مدينتي </v>
      </c>
      <c r="J2010" s="41" t="str">
        <f>IFERROR(VLOOKUP(F2010,mapping!$D$3:$J$200,5,FALSE),0)</f>
        <v>اتوبيس 28</v>
      </c>
      <c r="K2010" s="63">
        <f>IF(W2010=mapping!$N$1,IFERROR(VLOOKUP(Table4[[#This Row],[Column1]],mapping!A:L,11,FALSE),0),IF(W2010&gt;mapping!$N$1,IFERROR(VLOOKUP(Table4[[#This Row],[Column1]],mapping!A:L,11,FALSE),0),))</f>
        <v>4634</v>
      </c>
      <c r="L2010" s="139">
        <v>1</v>
      </c>
      <c r="M2010" s="60">
        <f>IF(W2010=mapping!$N$1,IFERROR(VLOOKUP(Table4[[#This Row],[Column1]],mapping!A:L,12,FALSE),0),IF(W2010&gt;mapping!$N$1,IFERROR(VLOOKUP(Table4[[#This Row],[Column1]],mapping!A:L,12,FALSE),0),0))</f>
        <v>3750</v>
      </c>
      <c r="N2010" s="58">
        <f>Table4[[#This Row],[ سعر اليومية ]]*3%*Table4[[#This Row],[عدد الدورات ]]</f>
        <v>139.01999999999998</v>
      </c>
      <c r="O2010" s="56">
        <f>Table4[[#This Row],[ سعر اليومية ]]*Table4[[#This Row],[عدد الدورات ]]-N2010</f>
        <v>4494.9799999999996</v>
      </c>
      <c r="P2010" s="194"/>
      <c r="Q2010" s="194"/>
      <c r="R2010" s="194"/>
      <c r="S2010" s="58">
        <f>(Table4[[#This Row],[سعر يومية السائق]]*Table4[[#This Row],[عدد الدورات ]])-SUM(Table4[[#This Row],[سلف ]:[خصم ]])+Table4[[#This Row],[اضافي ]]</f>
        <v>3750</v>
      </c>
      <c r="U2010" s="58">
        <f>Table4[[#This Row],[ سعر اليومية ]]*Table4[[#This Row],[عدد الدورات ]]-Table4[[#This Row],[سعر يومية السائق]]*L2010</f>
        <v>884</v>
      </c>
      <c r="V2010" s="58">
        <f>U2010-Table4[[#This Row],[W/H  3%]]</f>
        <v>744.98</v>
      </c>
      <c r="W2010" s="66" t="str">
        <f>Table4[[#This Row],[اليوم]]&amp;Table4[[#This Row],[الشهر ]]&amp;Table4[[#This Row],[العام]]</f>
        <v>1162026</v>
      </c>
      <c r="X2010" s="66" t="s">
        <v>304</v>
      </c>
    </row>
    <row r="2011" spans="1:24" x14ac:dyDescent="0.3">
      <c r="A2011" s="62">
        <v>11</v>
      </c>
      <c r="B2011" s="62">
        <v>6</v>
      </c>
      <c r="C2011" s="62">
        <v>2026</v>
      </c>
      <c r="D2011" s="41" t="str">
        <f t="shared" si="113"/>
        <v>سيد الحاوي 2عدلي منصور سعوديمدينتي اتوبيس 28</v>
      </c>
      <c r="E2011" s="4">
        <v>5028</v>
      </c>
      <c r="F2011" s="41" t="str">
        <f>VLOOKUP(E2011,mapping!C:J,2,FALSE)</f>
        <v>سيد الحاوي 2</v>
      </c>
      <c r="G2011" s="41" t="str">
        <f>IFERROR(VLOOKUP(F2011,mapping!$D$3:$J$200,2,FALSE),0)</f>
        <v xml:space="preserve">عدلي منصور </v>
      </c>
      <c r="H2011" s="41" t="str">
        <f>IFERROR(VLOOKUP(F2011,mapping!$D$3:$J$200,3,FALSE),0)</f>
        <v>سعودي</v>
      </c>
      <c r="I2011" s="41" t="str">
        <f>IFERROR(VLOOKUP(F2011,mapping!$D$3:$J$200,4,FALSE),0)</f>
        <v xml:space="preserve">مدينتي </v>
      </c>
      <c r="J2011" s="41" t="str">
        <f>IFERROR(VLOOKUP(F2011,mapping!$D$3:$J$200,5,FALSE),0)</f>
        <v>اتوبيس 28</v>
      </c>
      <c r="K2011" s="63">
        <f>IF(W2011=mapping!$N$1,IFERROR(VLOOKUP(Table4[[#This Row],[Column1]],mapping!A:L,11,FALSE),0),IF(W2011&gt;mapping!$N$1,IFERROR(VLOOKUP(Table4[[#This Row],[Column1]],mapping!A:L,11,FALSE),0),))</f>
        <v>741</v>
      </c>
      <c r="L2011" s="139">
        <v>1</v>
      </c>
      <c r="M2011" s="60">
        <f>IF(W2011=mapping!$N$1,IFERROR(VLOOKUP(Table4[[#This Row],[Column1]],mapping!A:L,12,FALSE),0),IF(W2011&gt;mapping!$N$1,IFERROR(VLOOKUP(Table4[[#This Row],[Column1]],mapping!A:L,12,FALSE),0),0))</f>
        <v>550</v>
      </c>
      <c r="N2011" s="58">
        <f>Table4[[#This Row],[ سعر اليومية ]]*3%*Table4[[#This Row],[عدد الدورات ]]</f>
        <v>22.23</v>
      </c>
      <c r="O2011" s="56">
        <f>Table4[[#This Row],[ سعر اليومية ]]*Table4[[#This Row],[عدد الدورات ]]-N2011</f>
        <v>718.77</v>
      </c>
      <c r="P2011" s="194"/>
      <c r="Q2011" s="194"/>
      <c r="R2011" s="194"/>
      <c r="S2011" s="58">
        <f>(Table4[[#This Row],[سعر يومية السائق]]*Table4[[#This Row],[عدد الدورات ]])-SUM(Table4[[#This Row],[سلف ]:[خصم ]])+Table4[[#This Row],[اضافي ]]</f>
        <v>550</v>
      </c>
      <c r="U2011" s="58">
        <f>Table4[[#This Row],[ سعر اليومية ]]*Table4[[#This Row],[عدد الدورات ]]-Table4[[#This Row],[سعر يومية السائق]]*L2011</f>
        <v>191</v>
      </c>
      <c r="V2011" s="58">
        <f>U2011-Table4[[#This Row],[W/H  3%]]</f>
        <v>168.77</v>
      </c>
      <c r="W2011" s="66" t="str">
        <f>Table4[[#This Row],[اليوم]]&amp;Table4[[#This Row],[الشهر ]]&amp;Table4[[#This Row],[العام]]</f>
        <v>1162026</v>
      </c>
      <c r="X2011" s="66" t="s">
        <v>304</v>
      </c>
    </row>
    <row r="2012" spans="1:24" x14ac:dyDescent="0.3">
      <c r="A2012" s="184">
        <v>11</v>
      </c>
      <c r="B2012" s="184">
        <v>6</v>
      </c>
      <c r="C2012" s="184">
        <v>2026</v>
      </c>
      <c r="D2012" s="184" t="str">
        <f t="shared" si="113"/>
        <v>احمد عويس اضافيالمعادي لوجستيكاابورواش إضافي</v>
      </c>
      <c r="E2012" s="204">
        <v>4012</v>
      </c>
      <c r="F2012" s="41" t="str">
        <f>VLOOKUP(E2012,mapping!C:J,2,FALSE)</f>
        <v>احمد عويس اضافي</v>
      </c>
      <c r="G2012" s="41" t="str">
        <f>IFERROR(VLOOKUP(F2012,mapping!$D$3:$J$200,2,FALSE),0)</f>
        <v xml:space="preserve">المعادي </v>
      </c>
      <c r="H2012" s="41" t="str">
        <f>IFERROR(VLOOKUP(F2012,mapping!$D$3:$J$200,3,FALSE),0)</f>
        <v>لوجستيكا</v>
      </c>
      <c r="I2012" s="41" t="str">
        <f>IFERROR(VLOOKUP(F2012,mapping!$D$3:$J$200,4,FALSE),0)</f>
        <v xml:space="preserve">ابورواش </v>
      </c>
      <c r="J2012" s="41" t="str">
        <f>IFERROR(VLOOKUP(F2012,mapping!$D$3:$J$200,5,FALSE),0)</f>
        <v>إضافي</v>
      </c>
      <c r="K2012" s="63">
        <f>IF(W2012=mapping!$N$1,IFERROR(VLOOKUP(Table4[[#This Row],[Column1]],mapping!A:L,11,FALSE),0),IF(W2012&gt;mapping!$N$1,IFERROR(VLOOKUP(Table4[[#This Row],[Column1]],mapping!A:L,11,FALSE),0),))</f>
        <v>2049</v>
      </c>
      <c r="L2012" s="186">
        <v>0.5</v>
      </c>
      <c r="M2012" s="60">
        <f>IF(W2012=mapping!$N$1,IFERROR(VLOOKUP(Table4[[#This Row],[Column1]],mapping!A:L,12,FALSE),0),IF(W2012&gt;mapping!$N$1,IFERROR(VLOOKUP(Table4[[#This Row],[Column1]],mapping!A:L,12,FALSE),0),0))</f>
        <v>1800</v>
      </c>
      <c r="N2012" s="58">
        <f>Table4[[#This Row],[ سعر اليومية ]]*3%*Table4[[#This Row],[عدد الدورات ]]</f>
        <v>30.734999999999999</v>
      </c>
      <c r="O2012" s="56">
        <f>Table4[[#This Row],[ سعر اليومية ]]*Table4[[#This Row],[عدد الدورات ]]-N2012</f>
        <v>993.76499999999999</v>
      </c>
      <c r="P2012" s="194"/>
      <c r="Q2012" s="194"/>
      <c r="R2012" s="198"/>
      <c r="S2012" s="58">
        <f>(Table4[[#This Row],[سعر يومية السائق]]*Table4[[#This Row],[عدد الدورات ]])-SUM(Table4[[#This Row],[سلف ]:[خصم ]])+Table4[[#This Row],[اضافي ]]</f>
        <v>900</v>
      </c>
      <c r="U2012" s="58">
        <f>Table4[[#This Row],[ سعر اليومية ]]*Table4[[#This Row],[عدد الدورات ]]-Table4[[#This Row],[سعر يومية السائق]]*L2012</f>
        <v>124.5</v>
      </c>
      <c r="V2012" s="58">
        <f>U2012-Table4[[#This Row],[W/H  3%]]</f>
        <v>93.765000000000001</v>
      </c>
      <c r="W2012" s="66" t="str">
        <f>Table4[[#This Row],[اليوم]]&amp;Table4[[#This Row],[الشهر ]]&amp;Table4[[#This Row],[العام]]</f>
        <v>1162026</v>
      </c>
      <c r="X2012" s="66" t="s">
        <v>304</v>
      </c>
    </row>
    <row r="2013" spans="1:24" s="123" customFormat="1" x14ac:dyDescent="0.3">
      <c r="D2013" s="123" t="e">
        <f t="shared" si="113"/>
        <v>#N/A</v>
      </c>
      <c r="E2013" s="201"/>
      <c r="F2013" s="123" t="e">
        <f>VLOOKUP(E2013,mapping!C:J,2,FALSE)</f>
        <v>#N/A</v>
      </c>
      <c r="G2013" s="123">
        <f>IFERROR(VLOOKUP(F2013,mapping!$D$3:$J$200,2,FALSE),0)</f>
        <v>0</v>
      </c>
      <c r="H2013" s="123">
        <f>IFERROR(VLOOKUP(F2013,mapping!$D$3:$J$200,3,FALSE),0)</f>
        <v>0</v>
      </c>
      <c r="I2013" s="123">
        <f>IFERROR(VLOOKUP(F2013,mapping!$D$3:$J$200,4,FALSE),0)</f>
        <v>0</v>
      </c>
      <c r="J2013" s="123">
        <f>IFERROR(VLOOKUP(F2013,mapping!$D$3:$J$200,5,FALSE),0)</f>
        <v>0</v>
      </c>
      <c r="K2013" s="124">
        <f>IF(W2013=mapping!$N$1,IFERROR(VLOOKUP(Table4[[#This Row],[Column1]],mapping!A:L,11,FALSE),0),IF(W2013&gt;mapping!$N$1,IFERROR(VLOOKUP(Table4[[#This Row],[Column1]],mapping!A:L,11,FALSE),0),))</f>
        <v>0</v>
      </c>
      <c r="L2013" s="140"/>
      <c r="M2013" s="124">
        <f>IF(W2013=mapping!$N$1,IFERROR(VLOOKUP(Table4[[#This Row],[Column1]],mapping!A:L,12,FALSE),0),IF(W2013&gt;mapping!$N$1,IFERROR(VLOOKUP(Table4[[#This Row],[Column1]],mapping!A:L,12,FALSE),0),0))</f>
        <v>0</v>
      </c>
      <c r="N2013" s="125">
        <f>Table4[[#This Row],[ سعر اليومية ]]*3%*Table4[[#This Row],[عدد الدورات ]]</f>
        <v>0</v>
      </c>
      <c r="O2013" s="126">
        <f>Table4[[#This Row],[ سعر اليومية ]]*Table4[[#This Row],[عدد الدورات ]]-N2013</f>
        <v>0</v>
      </c>
      <c r="P2013" s="195"/>
      <c r="Q2013" s="195"/>
      <c r="R2013" s="195"/>
      <c r="S2013" s="125">
        <f>(Table4[[#This Row],[سعر يومية السائق]]*Table4[[#This Row],[عدد الدورات ]])-SUM(Table4[[#This Row],[سلف ]:[خصم ]])+Table4[[#This Row],[اضافي ]]</f>
        <v>0</v>
      </c>
      <c r="U2013" s="125">
        <f>Table4[[#This Row],[ سعر اليومية ]]*Table4[[#This Row],[عدد الدورات ]]-Table4[[#This Row],[سعر يومية السائق]]*L2013</f>
        <v>0</v>
      </c>
      <c r="V2013" s="125">
        <f>U2013-Table4[[#This Row],[W/H  3%]]</f>
        <v>0</v>
      </c>
      <c r="W2013" s="127" t="str">
        <f>Table4[[#This Row],[اليوم]]&amp;Table4[[#This Row],[الشهر ]]&amp;Table4[[#This Row],[العام]]</f>
        <v/>
      </c>
      <c r="X2013" s="127" t="s">
        <v>304</v>
      </c>
    </row>
    <row r="2014" spans="1:24" x14ac:dyDescent="0.3">
      <c r="A2014" s="62">
        <v>12</v>
      </c>
      <c r="B2014" s="62">
        <v>6</v>
      </c>
      <c r="C2014" s="62">
        <v>2026</v>
      </c>
      <c r="D2014" s="41" t="str">
        <f t="shared" si="113"/>
        <v>مصطفي الف مسكنالف مسكن 3 ورديةنجمة هليوبوليسالتجمع اتوبيس 28</v>
      </c>
      <c r="E2014" s="4">
        <v>3000</v>
      </c>
      <c r="F2014" s="41" t="str">
        <f>VLOOKUP(E2014,mapping!C:J,2,FALSE)</f>
        <v>مصطفي الف مسكن</v>
      </c>
      <c r="G2014" s="41" t="str">
        <f>IFERROR(VLOOKUP(F2014,mapping!$D$3:$J$200,2,FALSE),0)</f>
        <v>الف مسكن 3 وردية</v>
      </c>
      <c r="H2014" s="41" t="str">
        <f>IFERROR(VLOOKUP(F2014,mapping!$D$3:$J$200,3,FALSE),0)</f>
        <v>نجمة هليوبوليس</v>
      </c>
      <c r="I2014" s="41" t="str">
        <f>IFERROR(VLOOKUP(F2014,mapping!$D$3:$J$200,4,FALSE),0)</f>
        <v xml:space="preserve">التجمع </v>
      </c>
      <c r="J2014" s="41" t="str">
        <f>IFERROR(VLOOKUP(F2014,mapping!$D$3:$J$200,5,FALSE),0)</f>
        <v>اتوبيس 28</v>
      </c>
      <c r="K2014" s="63">
        <f>IF(W2014=mapping!$N$1,IFERROR(VLOOKUP(Table4[[#This Row],[Column1]],mapping!A:L,11,FALSE),0),IF(W2014&gt;mapping!$N$1,IFERROR(VLOOKUP(Table4[[#This Row],[Column1]],mapping!A:L,11,FALSE),0),))</f>
        <v>4297</v>
      </c>
      <c r="L2014" s="139">
        <v>1</v>
      </c>
      <c r="M2014" s="60">
        <f>IF(W2014=mapping!$N$1,IFERROR(VLOOKUP(Table4[[#This Row],[Column1]],mapping!A:L,12,FALSE),0),IF(W2014&gt;mapping!$N$1,IFERROR(VLOOKUP(Table4[[#This Row],[Column1]],mapping!A:L,12,FALSE),0),0))</f>
        <v>3800</v>
      </c>
      <c r="N2014" s="58">
        <f>Table4[[#This Row],[ سعر اليومية ]]*3%*Table4[[#This Row],[عدد الدورات ]]</f>
        <v>128.91</v>
      </c>
      <c r="O2014" s="56">
        <f>Table4[[#This Row],[ سعر اليومية ]]*Table4[[#This Row],[عدد الدورات ]]-N2014</f>
        <v>4168.09</v>
      </c>
      <c r="P2014" s="194"/>
      <c r="Q2014" s="194"/>
      <c r="R2014" s="194"/>
      <c r="S2014" s="58">
        <f>(Table4[[#This Row],[سعر يومية السائق]]*Table4[[#This Row],[عدد الدورات ]])-SUM(Table4[[#This Row],[سلف ]:[خصم ]])+Table4[[#This Row],[اضافي ]]</f>
        <v>3800</v>
      </c>
      <c r="U2014" s="58">
        <f>Table4[[#This Row],[ سعر اليومية ]]*Table4[[#This Row],[عدد الدورات ]]-Table4[[#This Row],[سعر يومية السائق]]*L2014</f>
        <v>497</v>
      </c>
      <c r="V2014" s="58">
        <f>U2014-Table4[[#This Row],[W/H  3%]]</f>
        <v>368.09000000000003</v>
      </c>
      <c r="W2014" s="66" t="str">
        <f>Table4[[#This Row],[اليوم]]&amp;Table4[[#This Row],[الشهر ]]&amp;Table4[[#This Row],[العام]]</f>
        <v>1262026</v>
      </c>
      <c r="X2014" s="66" t="s">
        <v>304</v>
      </c>
    </row>
    <row r="2015" spans="1:24" x14ac:dyDescent="0.3">
      <c r="A2015" s="62">
        <v>12</v>
      </c>
      <c r="B2015" s="62">
        <v>6</v>
      </c>
      <c r="C2015" s="62">
        <v>2026</v>
      </c>
      <c r="D2015" s="41" t="str">
        <f t="shared" si="113"/>
        <v>ممدوح كيلاني1قليوب 3 وردية نجمة هليوبوليسالتجمع اتوبيس 28</v>
      </c>
      <c r="E2015" s="4">
        <v>3002</v>
      </c>
      <c r="F2015" s="41" t="str">
        <f>VLOOKUP(E2015,mapping!C:J,2,FALSE)</f>
        <v>ممدوح كيلاني1</v>
      </c>
      <c r="G2015" s="41" t="str">
        <f>IFERROR(VLOOKUP(F2015,mapping!$D$3:$J$200,2,FALSE),0)</f>
        <v xml:space="preserve">قليوب 3 وردية </v>
      </c>
      <c r="H2015" s="41" t="str">
        <f>IFERROR(VLOOKUP(F2015,mapping!$D$3:$J$200,3,FALSE),0)</f>
        <v>نجمة هليوبوليس</v>
      </c>
      <c r="I2015" s="41" t="str">
        <f>IFERROR(VLOOKUP(F2015,mapping!$D$3:$J$200,4,FALSE),0)</f>
        <v xml:space="preserve">التجمع </v>
      </c>
      <c r="J2015" s="41" t="str">
        <f>IFERROR(VLOOKUP(F2015,mapping!$D$3:$J$200,5,FALSE),0)</f>
        <v>اتوبيس 28</v>
      </c>
      <c r="K2015" s="63">
        <f>IF(W2015=mapping!$N$1,IFERROR(VLOOKUP(Table4[[#This Row],[Column1]],mapping!A:L,11,FALSE),0),IF(W2015&gt;mapping!$N$1,IFERROR(VLOOKUP(Table4[[#This Row],[Column1]],mapping!A:L,11,FALSE),0),))</f>
        <v>4297</v>
      </c>
      <c r="L2015" s="139">
        <v>1</v>
      </c>
      <c r="M2015" s="60">
        <f>IF(W2015=mapping!$N$1,IFERROR(VLOOKUP(Table4[[#This Row],[Column1]],mapping!A:L,12,FALSE),0),IF(W2015&gt;mapping!$N$1,IFERROR(VLOOKUP(Table4[[#This Row],[Column1]],mapping!A:L,12,FALSE),0),0))</f>
        <v>3900</v>
      </c>
      <c r="N2015" s="58">
        <f>Table4[[#This Row],[ سعر اليومية ]]*3%*Table4[[#This Row],[عدد الدورات ]]</f>
        <v>128.91</v>
      </c>
      <c r="O2015" s="56">
        <f>Table4[[#This Row],[ سعر اليومية ]]*Table4[[#This Row],[عدد الدورات ]]-N2015</f>
        <v>4168.09</v>
      </c>
      <c r="P2015" s="194"/>
      <c r="Q2015" s="194"/>
      <c r="R2015" s="194"/>
      <c r="S2015" s="58">
        <f>(Table4[[#This Row],[سعر يومية السائق]]*Table4[[#This Row],[عدد الدورات ]])-SUM(Table4[[#This Row],[سلف ]:[خصم ]])+Table4[[#This Row],[اضافي ]]</f>
        <v>3900</v>
      </c>
      <c r="U2015" s="58">
        <f>Table4[[#This Row],[ سعر اليومية ]]*Table4[[#This Row],[عدد الدورات ]]-Table4[[#This Row],[سعر يومية السائق]]*L2015</f>
        <v>397</v>
      </c>
      <c r="V2015" s="58">
        <f>U2015-Table4[[#This Row],[W/H  3%]]</f>
        <v>268.09000000000003</v>
      </c>
      <c r="W2015" s="66" t="str">
        <f>Table4[[#This Row],[اليوم]]&amp;Table4[[#This Row],[الشهر ]]&amp;Table4[[#This Row],[العام]]</f>
        <v>1262026</v>
      </c>
      <c r="X2015" s="66" t="s">
        <v>304</v>
      </c>
    </row>
    <row r="2016" spans="1:24" x14ac:dyDescent="0.3">
      <c r="A2016" s="62">
        <v>12</v>
      </c>
      <c r="B2016" s="62">
        <v>6</v>
      </c>
      <c r="C2016" s="62">
        <v>2026</v>
      </c>
      <c r="D2016" s="41" t="str">
        <f t="shared" si="113"/>
        <v>ممدوح كيلاني3المنيب 3وردية نجمة هليوبوليسالتجمع ميكروباص</v>
      </c>
      <c r="E2016" s="4">
        <v>3004</v>
      </c>
      <c r="F2016" s="41" t="str">
        <f>VLOOKUP(E2016,mapping!C:J,2,FALSE)</f>
        <v>ممدوح كيلاني3</v>
      </c>
      <c r="G2016" s="41" t="str">
        <f>IFERROR(VLOOKUP(F2016,mapping!$D$3:$J$200,2,FALSE),0)</f>
        <v xml:space="preserve">المنيب 3وردية </v>
      </c>
      <c r="H2016" s="41" t="str">
        <f>IFERROR(VLOOKUP(F2016,mapping!$D$3:$J$200,3,FALSE),0)</f>
        <v>نجمة هليوبوليس</v>
      </c>
      <c r="I2016" s="41" t="str">
        <f>IFERROR(VLOOKUP(F2016,mapping!$D$3:$J$200,4,FALSE),0)</f>
        <v xml:space="preserve">التجمع </v>
      </c>
      <c r="J2016" s="41" t="str">
        <f>IFERROR(VLOOKUP(F2016,mapping!$D$3:$J$200,5,FALSE),0)</f>
        <v>ميكروباص</v>
      </c>
      <c r="K2016" s="63">
        <f>IF(W2016=mapping!$N$1,IFERROR(VLOOKUP(Table4[[#This Row],[Column1]],mapping!A:L,11,FALSE),0),IF(W2016&gt;mapping!$N$1,IFERROR(VLOOKUP(Table4[[#This Row],[Column1]],mapping!A:L,11,FALSE),0),))</f>
        <v>3600</v>
      </c>
      <c r="L2016" s="139">
        <v>1</v>
      </c>
      <c r="M2016" s="60">
        <f>IF(W2016=mapping!$N$1,IFERROR(VLOOKUP(Table4[[#This Row],[Column1]],mapping!A:L,12,FALSE),0),IF(W2016&gt;mapping!$N$1,IFERROR(VLOOKUP(Table4[[#This Row],[Column1]],mapping!A:L,12,FALSE),0),0))</f>
        <v>2700</v>
      </c>
      <c r="N2016" s="58">
        <f>Table4[[#This Row],[ سعر اليومية ]]*3%*Table4[[#This Row],[عدد الدورات ]]</f>
        <v>108</v>
      </c>
      <c r="O2016" s="56">
        <f>Table4[[#This Row],[ سعر اليومية ]]*Table4[[#This Row],[عدد الدورات ]]-N2016</f>
        <v>3492</v>
      </c>
      <c r="P2016" s="194"/>
      <c r="Q2016" s="194"/>
      <c r="R2016" s="194"/>
      <c r="S2016" s="58">
        <f>(Table4[[#This Row],[سعر يومية السائق]]*Table4[[#This Row],[عدد الدورات ]])-SUM(Table4[[#This Row],[سلف ]:[خصم ]])+Table4[[#This Row],[اضافي ]]</f>
        <v>2700</v>
      </c>
      <c r="U2016" s="58">
        <f>Table4[[#This Row],[ سعر اليومية ]]*Table4[[#This Row],[عدد الدورات ]]-Table4[[#This Row],[سعر يومية السائق]]*L2016</f>
        <v>900</v>
      </c>
      <c r="V2016" s="58">
        <f>U2016-Table4[[#This Row],[W/H  3%]]</f>
        <v>792</v>
      </c>
      <c r="W2016" s="66" t="str">
        <f>Table4[[#This Row],[اليوم]]&amp;Table4[[#This Row],[الشهر ]]&amp;Table4[[#This Row],[العام]]</f>
        <v>1262026</v>
      </c>
      <c r="X2016" s="66" t="s">
        <v>304</v>
      </c>
    </row>
    <row r="2017" spans="1:24" x14ac:dyDescent="0.3">
      <c r="A2017" s="62">
        <v>12</v>
      </c>
      <c r="B2017" s="62">
        <v>6</v>
      </c>
      <c r="C2017" s="62">
        <v>2026</v>
      </c>
      <c r="D2017" s="41" t="str">
        <f t="shared" si="113"/>
        <v>بكرقليوب 1 ورديةنجمة هليوبوليسالتجمع ميكروباص</v>
      </c>
      <c r="E2017" s="4">
        <v>3005</v>
      </c>
      <c r="F2017" s="41" t="str">
        <f>VLOOKUP(E2017,mapping!C:J,2,FALSE)</f>
        <v>بكر</v>
      </c>
      <c r="G2017" s="41" t="str">
        <f>IFERROR(VLOOKUP(F2017,mapping!$D$3:$J$200,2,FALSE),0)</f>
        <v>قليوب 1 وردية</v>
      </c>
      <c r="H2017" s="41" t="str">
        <f>IFERROR(VLOOKUP(F2017,mapping!$D$3:$J$200,3,FALSE),0)</f>
        <v>نجمة هليوبوليس</v>
      </c>
      <c r="I2017" s="41" t="str">
        <f>IFERROR(VLOOKUP(F2017,mapping!$D$3:$J$200,4,FALSE),0)</f>
        <v xml:space="preserve">التجمع </v>
      </c>
      <c r="J2017" s="41" t="str">
        <f>IFERROR(VLOOKUP(F2017,mapping!$D$3:$J$200,5,FALSE),0)</f>
        <v>ميكروباص</v>
      </c>
      <c r="K2017" s="63">
        <f>IF(W2017=mapping!$N$1,IFERROR(VLOOKUP(Table4[[#This Row],[Column1]],mapping!A:L,11,FALSE),0),IF(W2017&gt;mapping!$N$1,IFERROR(VLOOKUP(Table4[[#This Row],[Column1]],mapping!A:L,11,FALSE),0),))</f>
        <v>1400</v>
      </c>
      <c r="L2017" s="139">
        <v>1</v>
      </c>
      <c r="M2017" s="60">
        <f>IF(W2017=mapping!$N$1,IFERROR(VLOOKUP(Table4[[#This Row],[Column1]],mapping!A:L,12,FALSE),0),IF(W2017&gt;mapping!$N$1,IFERROR(VLOOKUP(Table4[[#This Row],[Column1]],mapping!A:L,12,FALSE),0),0))</f>
        <v>1200</v>
      </c>
      <c r="N2017" s="58">
        <f>Table4[[#This Row],[ سعر اليومية ]]*3%*Table4[[#This Row],[عدد الدورات ]]</f>
        <v>42</v>
      </c>
      <c r="O2017" s="56">
        <f>Table4[[#This Row],[ سعر اليومية ]]*Table4[[#This Row],[عدد الدورات ]]-N2017</f>
        <v>1358</v>
      </c>
      <c r="P2017" s="194"/>
      <c r="Q2017" s="194"/>
      <c r="R2017" s="194"/>
      <c r="S2017" s="58">
        <f>(Table4[[#This Row],[سعر يومية السائق]]*Table4[[#This Row],[عدد الدورات ]])-SUM(Table4[[#This Row],[سلف ]:[خصم ]])+Table4[[#This Row],[اضافي ]]</f>
        <v>1200</v>
      </c>
      <c r="U2017" s="58">
        <f>Table4[[#This Row],[ سعر اليومية ]]*Table4[[#This Row],[عدد الدورات ]]-Table4[[#This Row],[سعر يومية السائق]]*L2017</f>
        <v>200</v>
      </c>
      <c r="V2017" s="58">
        <f>U2017-Table4[[#This Row],[W/H  3%]]</f>
        <v>158</v>
      </c>
      <c r="W2017" s="66" t="str">
        <f>Table4[[#This Row],[اليوم]]&amp;Table4[[#This Row],[الشهر ]]&amp;Table4[[#This Row],[العام]]</f>
        <v>1262026</v>
      </c>
      <c r="X2017" s="66" t="s">
        <v>304</v>
      </c>
    </row>
    <row r="2018" spans="1:24" x14ac:dyDescent="0.3">
      <c r="A2018" s="62">
        <v>12</v>
      </c>
      <c r="B2018" s="62">
        <v>6</v>
      </c>
      <c r="C2018" s="62">
        <v>2026</v>
      </c>
      <c r="D2018" s="41" t="str">
        <f t="shared" si="113"/>
        <v>عبد الرحمن1الهرم سعوديدريماتوبيس 28</v>
      </c>
      <c r="E2018" s="4">
        <v>5003</v>
      </c>
      <c r="F2018" s="41" t="str">
        <f>VLOOKUP(E2018,mapping!C:J,2,FALSE)</f>
        <v>عبد الرحمن1</v>
      </c>
      <c r="G2018" s="41" t="str">
        <f>IFERROR(VLOOKUP(F2018,mapping!$D$3:$J$200,2,FALSE),0)</f>
        <v xml:space="preserve">الهرم </v>
      </c>
      <c r="H2018" s="41" t="str">
        <f>IFERROR(VLOOKUP(F2018,mapping!$D$3:$J$200,3,FALSE),0)</f>
        <v>سعودي</v>
      </c>
      <c r="I2018" s="41" t="str">
        <f>IFERROR(VLOOKUP(F2018,mapping!$D$3:$J$200,4,FALSE),0)</f>
        <v>دريم</v>
      </c>
      <c r="J2018" s="41" t="str">
        <f>IFERROR(VLOOKUP(F2018,mapping!$D$3:$J$200,5,FALSE),0)</f>
        <v>اتوبيس 28</v>
      </c>
      <c r="K2018" s="63">
        <f>IF(W2018=mapping!$N$1,IFERROR(VLOOKUP(Table4[[#This Row],[Column1]],mapping!A:L,11,FALSE),0),IF(W2018&gt;mapping!$N$1,IFERROR(VLOOKUP(Table4[[#This Row],[Column1]],mapping!A:L,11,FALSE),0),))</f>
        <v>994</v>
      </c>
      <c r="L2018" s="139">
        <v>1</v>
      </c>
      <c r="M2018" s="60">
        <f>IF(W2018=mapping!$N$1,IFERROR(VLOOKUP(Table4[[#This Row],[Column1]],mapping!A:L,12,FALSE),0),IF(W2018&gt;mapping!$N$1,IFERROR(VLOOKUP(Table4[[#This Row],[Column1]],mapping!A:L,12,FALSE),0),0))</f>
        <v>850</v>
      </c>
      <c r="N2018" s="58">
        <f>Table4[[#This Row],[ سعر اليومية ]]*3%*Table4[[#This Row],[عدد الدورات ]]</f>
        <v>29.82</v>
      </c>
      <c r="O2018" s="56">
        <f>Table4[[#This Row],[ سعر اليومية ]]*Table4[[#This Row],[عدد الدورات ]]-N2018</f>
        <v>964.18</v>
      </c>
      <c r="P2018" s="194"/>
      <c r="Q2018" s="194"/>
      <c r="R2018" s="194"/>
      <c r="S2018" s="58">
        <f>(Table4[[#This Row],[سعر يومية السائق]]*Table4[[#This Row],[عدد الدورات ]])-SUM(Table4[[#This Row],[سلف ]:[خصم ]])+Table4[[#This Row],[اضافي ]]</f>
        <v>850</v>
      </c>
      <c r="U2018" s="58">
        <f>Table4[[#This Row],[ سعر اليومية ]]*Table4[[#This Row],[عدد الدورات ]]-Table4[[#This Row],[سعر يومية السائق]]*L2018</f>
        <v>144</v>
      </c>
      <c r="V2018" s="58">
        <f>U2018-Table4[[#This Row],[W/H  3%]]</f>
        <v>114.18</v>
      </c>
      <c r="W2018" s="66" t="str">
        <f>Table4[[#This Row],[اليوم]]&amp;Table4[[#This Row],[الشهر ]]&amp;Table4[[#This Row],[العام]]</f>
        <v>1262026</v>
      </c>
      <c r="X2018" s="66" t="s">
        <v>304</v>
      </c>
    </row>
    <row r="2019" spans="1:24" x14ac:dyDescent="0.3">
      <c r="A2019" s="62">
        <v>12</v>
      </c>
      <c r="B2019" s="62">
        <v>6</v>
      </c>
      <c r="C2019" s="62">
        <v>2026</v>
      </c>
      <c r="D2019" s="41" t="str">
        <f t="shared" si="113"/>
        <v>عبد الرحمن2المؤسسةسعوديدريماتوبيس 28</v>
      </c>
      <c r="E2019" s="4">
        <v>5004</v>
      </c>
      <c r="F2019" s="41" t="str">
        <f>VLOOKUP(E2019,mapping!C:J,2,FALSE)</f>
        <v>عبد الرحمن2</v>
      </c>
      <c r="G2019" s="41" t="str">
        <f>IFERROR(VLOOKUP(F2019,mapping!$D$3:$J$200,2,FALSE),0)</f>
        <v>المؤسسة</v>
      </c>
      <c r="H2019" s="41" t="str">
        <f>IFERROR(VLOOKUP(F2019,mapping!$D$3:$J$200,3,FALSE),0)</f>
        <v>سعودي</v>
      </c>
      <c r="I2019" s="41" t="str">
        <f>IFERROR(VLOOKUP(F2019,mapping!$D$3:$J$200,4,FALSE),0)</f>
        <v>دريم</v>
      </c>
      <c r="J2019" s="41" t="str">
        <f>IFERROR(VLOOKUP(F2019,mapping!$D$3:$J$200,5,FALSE),0)</f>
        <v>اتوبيس 28</v>
      </c>
      <c r="K2019" s="63">
        <f>IF(W2019=mapping!$N$1,IFERROR(VLOOKUP(Table4[[#This Row],[Column1]],mapping!A:L,11,FALSE),0),IF(W2019&gt;mapping!$N$1,IFERROR(VLOOKUP(Table4[[#This Row],[Column1]],mapping!A:L,11,FALSE),0),))</f>
        <v>994</v>
      </c>
      <c r="L2019" s="139">
        <v>1</v>
      </c>
      <c r="M2019" s="60">
        <f>IF(W2019=mapping!$N$1,IFERROR(VLOOKUP(Table4[[#This Row],[Column1]],mapping!A:L,12,FALSE),0),IF(W2019&gt;mapping!$N$1,IFERROR(VLOOKUP(Table4[[#This Row],[Column1]],mapping!A:L,12,FALSE),0),0))</f>
        <v>850</v>
      </c>
      <c r="N2019" s="58">
        <f>Table4[[#This Row],[ سعر اليومية ]]*3%*Table4[[#This Row],[عدد الدورات ]]</f>
        <v>29.82</v>
      </c>
      <c r="O2019" s="56">
        <f>Table4[[#This Row],[ سعر اليومية ]]*Table4[[#This Row],[عدد الدورات ]]-N2019</f>
        <v>964.18</v>
      </c>
      <c r="P2019" s="194"/>
      <c r="Q2019" s="194"/>
      <c r="R2019" s="194"/>
      <c r="S2019" s="58">
        <f>(Table4[[#This Row],[سعر يومية السائق]]*Table4[[#This Row],[عدد الدورات ]])-SUM(Table4[[#This Row],[سلف ]:[خصم ]])+Table4[[#This Row],[اضافي ]]</f>
        <v>850</v>
      </c>
      <c r="U2019" s="58">
        <f>Table4[[#This Row],[ سعر اليومية ]]*Table4[[#This Row],[عدد الدورات ]]-Table4[[#This Row],[سعر يومية السائق]]*L2019</f>
        <v>144</v>
      </c>
      <c r="V2019" s="58">
        <f>U2019-Table4[[#This Row],[W/H  3%]]</f>
        <v>114.18</v>
      </c>
      <c r="W2019" s="66" t="str">
        <f>Table4[[#This Row],[اليوم]]&amp;Table4[[#This Row],[الشهر ]]&amp;Table4[[#This Row],[العام]]</f>
        <v>1262026</v>
      </c>
      <c r="X2019" s="66" t="s">
        <v>304</v>
      </c>
    </row>
    <row r="2020" spans="1:24" x14ac:dyDescent="0.3">
      <c r="A2020" s="62">
        <v>12</v>
      </c>
      <c r="B2020" s="62">
        <v>6</v>
      </c>
      <c r="C2020" s="62">
        <v>2026</v>
      </c>
      <c r="D2020" s="41" t="str">
        <f t="shared" si="113"/>
        <v>فرج 1حلوانسعوديهايد باركاتوبيس 28</v>
      </c>
      <c r="E2020" s="4">
        <v>5005</v>
      </c>
      <c r="F2020" s="41" t="str">
        <f>VLOOKUP(E2020,mapping!C:J,2,FALSE)</f>
        <v>فرج 1</v>
      </c>
      <c r="G2020" s="41" t="str">
        <f>IFERROR(VLOOKUP(F2020,mapping!$D$3:$J$200,2,FALSE),0)</f>
        <v>حلوان</v>
      </c>
      <c r="H2020" s="41" t="str">
        <f>IFERROR(VLOOKUP(F2020,mapping!$D$3:$J$200,3,FALSE),0)</f>
        <v>سعودي</v>
      </c>
      <c r="I2020" s="41" t="str">
        <f>IFERROR(VLOOKUP(F2020,mapping!$D$3:$J$200,4,FALSE),0)</f>
        <v>هايد بارك</v>
      </c>
      <c r="J2020" s="41" t="str">
        <f>IFERROR(VLOOKUP(F2020,mapping!$D$3:$J$200,5,FALSE),0)</f>
        <v>اتوبيس 28</v>
      </c>
      <c r="K2020" s="63">
        <f>IF(W2020=mapping!$N$1,IFERROR(VLOOKUP(Table4[[#This Row],[Column1]],mapping!A:L,11,FALSE),0),IF(W2020&gt;mapping!$N$1,IFERROR(VLOOKUP(Table4[[#This Row],[Column1]],mapping!A:L,11,FALSE),0),))</f>
        <v>4634</v>
      </c>
      <c r="L2020" s="139">
        <v>1</v>
      </c>
      <c r="M2020" s="60">
        <f>IF(W2020=mapping!$N$1,IFERROR(VLOOKUP(Table4[[#This Row],[Column1]],mapping!A:L,12,FALSE),0),IF(W2020&gt;mapping!$N$1,IFERROR(VLOOKUP(Table4[[#This Row],[Column1]],mapping!A:L,12,FALSE),0),0))</f>
        <v>3750</v>
      </c>
      <c r="N2020" s="58">
        <f>Table4[[#This Row],[ سعر اليومية ]]*3%*Table4[[#This Row],[عدد الدورات ]]</f>
        <v>139.01999999999998</v>
      </c>
      <c r="O2020" s="56">
        <f>Table4[[#This Row],[ سعر اليومية ]]*Table4[[#This Row],[عدد الدورات ]]-N2020</f>
        <v>4494.9799999999996</v>
      </c>
      <c r="P2020" s="194"/>
      <c r="Q2020" s="194"/>
      <c r="R2020" s="194"/>
      <c r="S2020" s="58">
        <f>(Table4[[#This Row],[سعر يومية السائق]]*Table4[[#This Row],[عدد الدورات ]])-SUM(Table4[[#This Row],[سلف ]:[خصم ]])+Table4[[#This Row],[اضافي ]]</f>
        <v>3750</v>
      </c>
      <c r="U2020" s="58">
        <f>Table4[[#This Row],[ سعر اليومية ]]*Table4[[#This Row],[عدد الدورات ]]-Table4[[#This Row],[سعر يومية السائق]]*L2020</f>
        <v>884</v>
      </c>
      <c r="V2020" s="58">
        <f>U2020-Table4[[#This Row],[W/H  3%]]</f>
        <v>744.98</v>
      </c>
      <c r="W2020" s="66" t="str">
        <f>Table4[[#This Row],[اليوم]]&amp;Table4[[#This Row],[الشهر ]]&amp;Table4[[#This Row],[العام]]</f>
        <v>1262026</v>
      </c>
      <c r="X2020" s="66" t="s">
        <v>304</v>
      </c>
    </row>
    <row r="2021" spans="1:24" x14ac:dyDescent="0.3">
      <c r="A2021" s="62">
        <v>12</v>
      </c>
      <c r="B2021" s="62">
        <v>6</v>
      </c>
      <c r="C2021" s="62">
        <v>2026</v>
      </c>
      <c r="D2021" s="41" t="str">
        <f t="shared" si="113"/>
        <v>فرج 6حلوان مبيتسعوديهايد باركاتوبيس 28</v>
      </c>
      <c r="E2021" s="4">
        <v>5029</v>
      </c>
      <c r="F2021" s="41" t="str">
        <f>VLOOKUP(E2021,mapping!C:J,2,FALSE)</f>
        <v>فرج 6</v>
      </c>
      <c r="G2021" s="41" t="str">
        <f>IFERROR(VLOOKUP(F2021,mapping!$D$3:$J$200,2,FALSE),0)</f>
        <v>حلوان مبيت</v>
      </c>
      <c r="H2021" s="41" t="str">
        <f>IFERROR(VLOOKUP(F2021,mapping!$D$3:$J$200,3,FALSE),0)</f>
        <v>سعودي</v>
      </c>
      <c r="I2021" s="41" t="str">
        <f>IFERROR(VLOOKUP(F2021,mapping!$D$3:$J$200,4,FALSE),0)</f>
        <v>هايد بارك</v>
      </c>
      <c r="J2021" s="41" t="str">
        <f>IFERROR(VLOOKUP(F2021,mapping!$D$3:$J$200,5,FALSE),0)</f>
        <v>اتوبيس 28</v>
      </c>
      <c r="K2021" s="63">
        <f>IF(W2021=mapping!$N$1,IFERROR(VLOOKUP(Table4[[#This Row],[Column1]],mapping!A:L,11,FALSE),0),IF(W2021&gt;mapping!$N$1,IFERROR(VLOOKUP(Table4[[#This Row],[Column1]],mapping!A:L,11,FALSE),0),))</f>
        <v>1482</v>
      </c>
      <c r="L2021" s="139">
        <v>1</v>
      </c>
      <c r="M2021" s="60">
        <f>IF(W2021=mapping!$N$1,IFERROR(VLOOKUP(Table4[[#This Row],[Column1]],mapping!A:L,12,FALSE),0),IF(W2021&gt;mapping!$N$1,IFERROR(VLOOKUP(Table4[[#This Row],[Column1]],mapping!A:L,12,FALSE),0),0))</f>
        <v>750</v>
      </c>
      <c r="N2021" s="58">
        <f>Table4[[#This Row],[ سعر اليومية ]]*3%*Table4[[#This Row],[عدد الدورات ]]</f>
        <v>44.46</v>
      </c>
      <c r="O2021" s="56">
        <f>Table4[[#This Row],[ سعر اليومية ]]*Table4[[#This Row],[عدد الدورات ]]-N2021</f>
        <v>1437.54</v>
      </c>
      <c r="P2021" s="194"/>
      <c r="Q2021" s="194"/>
      <c r="R2021" s="194"/>
      <c r="S2021" s="58">
        <f>(Table4[[#This Row],[سعر يومية السائق]]*Table4[[#This Row],[عدد الدورات ]])-SUM(Table4[[#This Row],[سلف ]:[خصم ]])+Table4[[#This Row],[اضافي ]]</f>
        <v>750</v>
      </c>
      <c r="U2021" s="58">
        <f>Table4[[#This Row],[ سعر اليومية ]]*Table4[[#This Row],[عدد الدورات ]]-Table4[[#This Row],[سعر يومية السائق]]*L2021</f>
        <v>732</v>
      </c>
      <c r="V2021" s="58">
        <f>U2021-Table4[[#This Row],[W/H  3%]]</f>
        <v>687.54</v>
      </c>
      <c r="W2021" s="66" t="str">
        <f>Table4[[#This Row],[اليوم]]&amp;Table4[[#This Row],[الشهر ]]&amp;Table4[[#This Row],[العام]]</f>
        <v>1262026</v>
      </c>
      <c r="X2021" s="66" t="s">
        <v>304</v>
      </c>
    </row>
    <row r="2022" spans="1:24" x14ac:dyDescent="0.3">
      <c r="A2022" s="62">
        <v>12</v>
      </c>
      <c r="B2022" s="62">
        <v>6</v>
      </c>
      <c r="C2022" s="62">
        <v>2026</v>
      </c>
      <c r="D2022" s="41" t="str">
        <f t="shared" si="113"/>
        <v>ممدوح كيلاني 3القومية سعوديهايد باركميكروباص صيني</v>
      </c>
      <c r="E2022" s="4">
        <v>5006</v>
      </c>
      <c r="F2022" s="41" t="str">
        <f>VLOOKUP(E2022,mapping!C:J,2,FALSE)</f>
        <v>ممدوح كيلاني 3</v>
      </c>
      <c r="G2022" s="41" t="str">
        <f>IFERROR(VLOOKUP(F2022,mapping!$D$3:$J$200,2,FALSE),0)</f>
        <v xml:space="preserve">القومية </v>
      </c>
      <c r="H2022" s="41" t="str">
        <f>IFERROR(VLOOKUP(F2022,mapping!$D$3:$J$200,3,FALSE),0)</f>
        <v>سعودي</v>
      </c>
      <c r="I2022" s="41" t="str">
        <f>IFERROR(VLOOKUP(F2022,mapping!$D$3:$J$200,4,FALSE),0)</f>
        <v>هايد بارك</v>
      </c>
      <c r="J2022" s="41" t="str">
        <f>IFERROR(VLOOKUP(F2022,mapping!$D$3:$J$200,5,FALSE),0)</f>
        <v>ميكروباص صيني</v>
      </c>
      <c r="K2022" s="63">
        <f>IF(W2022=mapping!$N$1,IFERROR(VLOOKUP(Table4[[#This Row],[Column1]],mapping!A:L,11,FALSE),0),IF(W2022&gt;mapping!$N$1,IFERROR(VLOOKUP(Table4[[#This Row],[Column1]],mapping!A:L,11,FALSE),0),))</f>
        <v>2965</v>
      </c>
      <c r="L2022" s="139">
        <v>1</v>
      </c>
      <c r="M2022" s="60">
        <f>IF(W2022=mapping!$N$1,IFERROR(VLOOKUP(Table4[[#This Row],[Column1]],mapping!A:L,12,FALSE),0),IF(W2022&gt;mapping!$N$1,IFERROR(VLOOKUP(Table4[[#This Row],[Column1]],mapping!A:L,12,FALSE),0),0))</f>
        <v>2500</v>
      </c>
      <c r="N2022" s="58">
        <f>Table4[[#This Row],[ سعر اليومية ]]*3%*Table4[[#This Row],[عدد الدورات ]]</f>
        <v>88.95</v>
      </c>
      <c r="O2022" s="56">
        <f>Table4[[#This Row],[ سعر اليومية ]]*Table4[[#This Row],[عدد الدورات ]]-N2022</f>
        <v>2876.05</v>
      </c>
      <c r="P2022" s="194"/>
      <c r="Q2022" s="194"/>
      <c r="R2022" s="194"/>
      <c r="S2022" s="58">
        <f>(Table4[[#This Row],[سعر يومية السائق]]*Table4[[#This Row],[عدد الدورات ]])-SUM(Table4[[#This Row],[سلف ]:[خصم ]])+Table4[[#This Row],[اضافي ]]</f>
        <v>2500</v>
      </c>
      <c r="U2022" s="58">
        <f>Table4[[#This Row],[ سعر اليومية ]]*Table4[[#This Row],[عدد الدورات ]]-Table4[[#This Row],[سعر يومية السائق]]*L2022</f>
        <v>465</v>
      </c>
      <c r="V2022" s="58">
        <f>U2022-Table4[[#This Row],[W/H  3%]]</f>
        <v>376.05</v>
      </c>
      <c r="W2022" s="66" t="str">
        <f>Table4[[#This Row],[اليوم]]&amp;Table4[[#This Row],[الشهر ]]&amp;Table4[[#This Row],[العام]]</f>
        <v>1262026</v>
      </c>
      <c r="X2022" s="66" t="s">
        <v>304</v>
      </c>
    </row>
    <row r="2023" spans="1:24" x14ac:dyDescent="0.3">
      <c r="A2023" s="62">
        <v>12</v>
      </c>
      <c r="B2023" s="62">
        <v>6</v>
      </c>
      <c r="C2023" s="62">
        <v>2026</v>
      </c>
      <c r="D2023" s="41" t="str">
        <f t="shared" si="113"/>
        <v>محمد جمال طوسونالمنيبسعوديهايد باركاتوبيس 28</v>
      </c>
      <c r="E2023" s="4">
        <v>5025</v>
      </c>
      <c r="F2023" s="41" t="str">
        <f>VLOOKUP(E2023,mapping!C:J,2,FALSE)</f>
        <v>محمد جمال طوسون</v>
      </c>
      <c r="G2023" s="41" t="str">
        <f>IFERROR(VLOOKUP(F2023,mapping!$D$3:$J$200,2,FALSE),0)</f>
        <v>المنيب</v>
      </c>
      <c r="H2023" s="41" t="str">
        <f>IFERROR(VLOOKUP(F2023,mapping!$D$3:$J$200,3,FALSE),0)</f>
        <v>سعودي</v>
      </c>
      <c r="I2023" s="41" t="str">
        <f>IFERROR(VLOOKUP(F2023,mapping!$D$3:$J$200,4,FALSE),0)</f>
        <v>هايد بارك</v>
      </c>
      <c r="J2023" s="41" t="str">
        <f>IFERROR(VLOOKUP(F2023,mapping!$D$3:$J$200,5,FALSE),0)</f>
        <v>اتوبيس 28</v>
      </c>
      <c r="K2023" s="63">
        <f>IF(W2023=mapping!$N$1,IFERROR(VLOOKUP(Table4[[#This Row],[Column1]],mapping!A:L,11,FALSE),0),IF(W2023&gt;mapping!$N$1,IFERROR(VLOOKUP(Table4[[#This Row],[Column1]],mapping!A:L,11,FALSE),0),))</f>
        <v>4634</v>
      </c>
      <c r="L2023" s="139">
        <v>1</v>
      </c>
      <c r="M2023" s="60">
        <f>IF(W2023=mapping!$N$1,IFERROR(VLOOKUP(Table4[[#This Row],[Column1]],mapping!A:L,12,FALSE),0),IF(W2023&gt;mapping!$N$1,IFERROR(VLOOKUP(Table4[[#This Row],[Column1]],mapping!A:L,12,FALSE),0),0))</f>
        <v>3800</v>
      </c>
      <c r="N2023" s="58">
        <f>Table4[[#This Row],[ سعر اليومية ]]*3%*Table4[[#This Row],[عدد الدورات ]]</f>
        <v>139.01999999999998</v>
      </c>
      <c r="O2023" s="56">
        <f>Table4[[#This Row],[ سعر اليومية ]]*Table4[[#This Row],[عدد الدورات ]]-N2023</f>
        <v>4494.9799999999996</v>
      </c>
      <c r="P2023" s="194"/>
      <c r="Q2023" s="194"/>
      <c r="R2023" s="194"/>
      <c r="S2023" s="58">
        <f>(Table4[[#This Row],[سعر يومية السائق]]*Table4[[#This Row],[عدد الدورات ]])-SUM(Table4[[#This Row],[سلف ]:[خصم ]])+Table4[[#This Row],[اضافي ]]</f>
        <v>3800</v>
      </c>
      <c r="U2023" s="58">
        <f>Table4[[#This Row],[ سعر اليومية ]]*Table4[[#This Row],[عدد الدورات ]]-Table4[[#This Row],[سعر يومية السائق]]*L2023</f>
        <v>834</v>
      </c>
      <c r="V2023" s="58">
        <f>U2023-Table4[[#This Row],[W/H  3%]]</f>
        <v>694.98</v>
      </c>
      <c r="W2023" s="66" t="str">
        <f>Table4[[#This Row],[اليوم]]&amp;Table4[[#This Row],[الشهر ]]&amp;Table4[[#This Row],[العام]]</f>
        <v>1262026</v>
      </c>
      <c r="X2023" s="66" t="s">
        <v>304</v>
      </c>
    </row>
    <row r="2024" spans="1:24" x14ac:dyDescent="0.3">
      <c r="A2024" s="62">
        <v>12</v>
      </c>
      <c r="B2024" s="62">
        <v>6</v>
      </c>
      <c r="C2024" s="62">
        <v>2026</v>
      </c>
      <c r="D2024" s="41" t="str">
        <f t="shared" si="113"/>
        <v>مصطفي رشدي1المنيب 2 ورديةسعوديميفيداميكروباص صيني</v>
      </c>
      <c r="E2024" s="4">
        <v>5007</v>
      </c>
      <c r="F2024" s="41" t="str">
        <f>VLOOKUP(E2024,mapping!C:J,2,FALSE)</f>
        <v>مصطفي رشدي1</v>
      </c>
      <c r="G2024" s="41" t="str">
        <f>IFERROR(VLOOKUP(F2024,mapping!$D$3:$J$200,2,FALSE),0)</f>
        <v>المنيب 2 وردية</v>
      </c>
      <c r="H2024" s="41" t="str">
        <f>IFERROR(VLOOKUP(F2024,mapping!$D$3:$J$200,3,FALSE),0)</f>
        <v>سعودي</v>
      </c>
      <c r="I2024" s="41" t="str">
        <f>IFERROR(VLOOKUP(F2024,mapping!$D$3:$J$200,4,FALSE),0)</f>
        <v>ميفيدا</v>
      </c>
      <c r="J2024" s="41" t="str">
        <f>IFERROR(VLOOKUP(F2024,mapping!$D$3:$J$200,5,FALSE),0)</f>
        <v>ميكروباص صيني</v>
      </c>
      <c r="K2024" s="63">
        <f>IF(W2024=mapping!$N$1,IFERROR(VLOOKUP(Table4[[#This Row],[Column1]],mapping!A:L,11,FALSE),0),IF(W2024&gt;mapping!$N$1,IFERROR(VLOOKUP(Table4[[#This Row],[Column1]],mapping!A:L,11,FALSE),0),))</f>
        <v>2965</v>
      </c>
      <c r="L2024" s="139">
        <v>1</v>
      </c>
      <c r="M2024" s="60">
        <f>IF(W2024=mapping!$N$1,IFERROR(VLOOKUP(Table4[[#This Row],[Column1]],mapping!A:L,12,FALSE),0),IF(W2024&gt;mapping!$N$1,IFERROR(VLOOKUP(Table4[[#This Row],[Column1]],mapping!A:L,12,FALSE),0),0))</f>
        <v>2150</v>
      </c>
      <c r="N2024" s="58">
        <f>Table4[[#This Row],[ سعر اليومية ]]*3%*Table4[[#This Row],[عدد الدورات ]]</f>
        <v>88.95</v>
      </c>
      <c r="O2024" s="56">
        <f>Table4[[#This Row],[ سعر اليومية ]]*Table4[[#This Row],[عدد الدورات ]]-N2024</f>
        <v>2876.05</v>
      </c>
      <c r="P2024" s="194"/>
      <c r="Q2024" s="194"/>
      <c r="R2024" s="194"/>
      <c r="S2024" s="58">
        <f>(Table4[[#This Row],[سعر يومية السائق]]*Table4[[#This Row],[عدد الدورات ]])-SUM(Table4[[#This Row],[سلف ]:[خصم ]])+Table4[[#This Row],[اضافي ]]</f>
        <v>2150</v>
      </c>
      <c r="U2024" s="58">
        <f>Table4[[#This Row],[ سعر اليومية ]]*Table4[[#This Row],[عدد الدورات ]]-Table4[[#This Row],[سعر يومية السائق]]*L2024</f>
        <v>815</v>
      </c>
      <c r="V2024" s="58">
        <f>U2024-Table4[[#This Row],[W/H  3%]]</f>
        <v>726.05</v>
      </c>
      <c r="W2024" s="66" t="str">
        <f>Table4[[#This Row],[اليوم]]&amp;Table4[[#This Row],[الشهر ]]&amp;Table4[[#This Row],[العام]]</f>
        <v>1262026</v>
      </c>
      <c r="X2024" s="66" t="s">
        <v>304</v>
      </c>
    </row>
    <row r="2025" spans="1:24" x14ac:dyDescent="0.3">
      <c r="A2025" s="62">
        <v>12</v>
      </c>
      <c r="B2025" s="62">
        <v>6</v>
      </c>
      <c r="C2025" s="62">
        <v>2026</v>
      </c>
      <c r="D2025" s="41" t="str">
        <f t="shared" si="113"/>
        <v>فرج 2حلوان 2 ورديةسعوديميفيداميكروباص صيني</v>
      </c>
      <c r="E2025" s="4">
        <v>5009</v>
      </c>
      <c r="F2025" s="41" t="str">
        <f>VLOOKUP(E2025,mapping!C:J,2,FALSE)</f>
        <v>فرج 2</v>
      </c>
      <c r="G2025" s="41" t="str">
        <f>IFERROR(VLOOKUP(F2025,mapping!$D$3:$J$200,2,FALSE),0)</f>
        <v>حلوان 2 وردية</v>
      </c>
      <c r="H2025" s="41" t="str">
        <f>IFERROR(VLOOKUP(F2025,mapping!$D$3:$J$200,3,FALSE),0)</f>
        <v>سعودي</v>
      </c>
      <c r="I2025" s="41" t="str">
        <f>IFERROR(VLOOKUP(F2025,mapping!$D$3:$J$200,4,FALSE),0)</f>
        <v>ميفيدا</v>
      </c>
      <c r="J2025" s="41" t="str">
        <f>IFERROR(VLOOKUP(F2025,mapping!$D$3:$J$200,5,FALSE),0)</f>
        <v>ميكروباص صيني</v>
      </c>
      <c r="K2025" s="63">
        <f>IF(W2025=mapping!$N$1,IFERROR(VLOOKUP(Table4[[#This Row],[Column1]],mapping!A:L,11,FALSE),0),IF(W2025&gt;mapping!$N$1,IFERROR(VLOOKUP(Table4[[#This Row],[Column1]],mapping!A:L,11,FALSE),0),))</f>
        <v>2965</v>
      </c>
      <c r="L2025" s="139">
        <v>1</v>
      </c>
      <c r="M2025" s="60">
        <f>IF(W2025=mapping!$N$1,IFERROR(VLOOKUP(Table4[[#This Row],[Column1]],mapping!A:L,12,FALSE),0),IF(W2025&gt;mapping!$N$1,IFERROR(VLOOKUP(Table4[[#This Row],[Column1]],mapping!A:L,12,FALSE),0),0))</f>
        <v>2250</v>
      </c>
      <c r="N2025" s="58">
        <f>Table4[[#This Row],[ سعر اليومية ]]*3%*Table4[[#This Row],[عدد الدورات ]]</f>
        <v>88.95</v>
      </c>
      <c r="O2025" s="56">
        <f>Table4[[#This Row],[ سعر اليومية ]]*Table4[[#This Row],[عدد الدورات ]]-N2025</f>
        <v>2876.05</v>
      </c>
      <c r="P2025" s="194"/>
      <c r="Q2025" s="194"/>
      <c r="R2025" s="194"/>
      <c r="S2025" s="58">
        <f>(Table4[[#This Row],[سعر يومية السائق]]*Table4[[#This Row],[عدد الدورات ]])-SUM(Table4[[#This Row],[سلف ]:[خصم ]])+Table4[[#This Row],[اضافي ]]</f>
        <v>2250</v>
      </c>
      <c r="U2025" s="58">
        <f>Table4[[#This Row],[ سعر اليومية ]]*Table4[[#This Row],[عدد الدورات ]]-Table4[[#This Row],[سعر يومية السائق]]*L2025</f>
        <v>715</v>
      </c>
      <c r="V2025" s="58">
        <f>U2025-Table4[[#This Row],[W/H  3%]]</f>
        <v>626.04999999999995</v>
      </c>
      <c r="W2025" s="66" t="str">
        <f>Table4[[#This Row],[اليوم]]&amp;Table4[[#This Row],[الشهر ]]&amp;Table4[[#This Row],[العام]]</f>
        <v>1262026</v>
      </c>
      <c r="X2025" s="66" t="s">
        <v>304</v>
      </c>
    </row>
    <row r="2026" spans="1:24" x14ac:dyDescent="0.3">
      <c r="A2026" s="62">
        <v>12</v>
      </c>
      <c r="B2026" s="62">
        <v>6</v>
      </c>
      <c r="C2026" s="62">
        <v>2026</v>
      </c>
      <c r="D2026" s="41" t="str">
        <f t="shared" si="113"/>
        <v>فرج 3حلوان 2 ورديةسعوديالقطاميةاتوبيس 28</v>
      </c>
      <c r="E2026" s="4">
        <v>5010</v>
      </c>
      <c r="F2026" s="41" t="str">
        <f>VLOOKUP(E2026,mapping!C:J,2,FALSE)</f>
        <v>فرج 3</v>
      </c>
      <c r="G2026" s="41" t="str">
        <f>IFERROR(VLOOKUP(F2026,mapping!$D$3:$J$200,2,FALSE),0)</f>
        <v>حلوان 2 وردية</v>
      </c>
      <c r="H2026" s="41" t="str">
        <f>IFERROR(VLOOKUP(F2026,mapping!$D$3:$J$200,3,FALSE),0)</f>
        <v>سعودي</v>
      </c>
      <c r="I2026" s="41" t="str">
        <f>IFERROR(VLOOKUP(F2026,mapping!$D$3:$J$200,4,FALSE),0)</f>
        <v>القطامية</v>
      </c>
      <c r="J2026" s="41" t="str">
        <f>IFERROR(VLOOKUP(F2026,mapping!$D$3:$J$200,5,FALSE),0)</f>
        <v>اتوبيس 28</v>
      </c>
      <c r="K2026" s="63">
        <f>IF(W2026=mapping!$N$1,IFERROR(VLOOKUP(Table4[[#This Row],[Column1]],mapping!A:L,11,FALSE),0),IF(W2026&gt;mapping!$N$1,IFERROR(VLOOKUP(Table4[[#This Row],[Column1]],mapping!A:L,11,FALSE),0),))</f>
        <v>3415</v>
      </c>
      <c r="L2026" s="139">
        <v>1</v>
      </c>
      <c r="M2026" s="60">
        <f>IF(W2026=mapping!$N$1,IFERROR(VLOOKUP(Table4[[#This Row],[Column1]],mapping!A:L,12,FALSE),0),IF(W2026&gt;mapping!$N$1,IFERROR(VLOOKUP(Table4[[#This Row],[Column1]],mapping!A:L,12,FALSE),0),0))</f>
        <v>3400</v>
      </c>
      <c r="N2026" s="58">
        <f>Table4[[#This Row],[ سعر اليومية ]]*3%*Table4[[#This Row],[عدد الدورات ]]</f>
        <v>102.45</v>
      </c>
      <c r="O2026" s="56">
        <f>Table4[[#This Row],[ سعر اليومية ]]*Table4[[#This Row],[عدد الدورات ]]-N2026</f>
        <v>3312.55</v>
      </c>
      <c r="P2026" s="194"/>
      <c r="Q2026" s="194"/>
      <c r="R2026" s="194"/>
      <c r="S2026" s="58">
        <f>(Table4[[#This Row],[سعر يومية السائق]]*Table4[[#This Row],[عدد الدورات ]])-SUM(Table4[[#This Row],[سلف ]:[خصم ]])+Table4[[#This Row],[اضافي ]]</f>
        <v>3400</v>
      </c>
      <c r="U2026" s="58">
        <f>Table4[[#This Row],[ سعر اليومية ]]*Table4[[#This Row],[عدد الدورات ]]-Table4[[#This Row],[سعر يومية السائق]]*L2026</f>
        <v>15</v>
      </c>
      <c r="V2026" s="58">
        <f>U2026-Table4[[#This Row],[W/H  3%]]</f>
        <v>-87.45</v>
      </c>
      <c r="W2026" s="66" t="str">
        <f>Table4[[#This Row],[اليوم]]&amp;Table4[[#This Row],[الشهر ]]&amp;Table4[[#This Row],[العام]]</f>
        <v>1262026</v>
      </c>
      <c r="X2026" s="66" t="s">
        <v>304</v>
      </c>
    </row>
    <row r="2027" spans="1:24" x14ac:dyDescent="0.3">
      <c r="A2027" s="62">
        <v>12</v>
      </c>
      <c r="B2027" s="62">
        <v>6</v>
      </c>
      <c r="C2027" s="62">
        <v>2026</v>
      </c>
      <c r="D2027" s="41" t="str">
        <f t="shared" si="113"/>
        <v>فرج 4مايو ورديةسعوديالقطاميةميكروباص</v>
      </c>
      <c r="E2027" s="4">
        <v>5011</v>
      </c>
      <c r="F2027" s="41" t="str">
        <f>VLOOKUP(E2027,mapping!C:J,2,FALSE)</f>
        <v>فرج 4</v>
      </c>
      <c r="G2027" s="41" t="str">
        <f>IFERROR(VLOOKUP(F2027,mapping!$D$3:$J$200,2,FALSE),0)</f>
        <v>مايو وردية</v>
      </c>
      <c r="H2027" s="41" t="str">
        <f>IFERROR(VLOOKUP(F2027,mapping!$D$3:$J$200,3,FALSE),0)</f>
        <v>سعودي</v>
      </c>
      <c r="I2027" s="41" t="str">
        <f>IFERROR(VLOOKUP(F2027,mapping!$D$3:$J$200,4,FALSE),0)</f>
        <v>القطامية</v>
      </c>
      <c r="J2027" s="41" t="str">
        <f>IFERROR(VLOOKUP(F2027,mapping!$D$3:$J$200,5,FALSE),0)</f>
        <v>ميكروباص</v>
      </c>
      <c r="K2027" s="63">
        <f>IF(W2027=mapping!$N$1,IFERROR(VLOOKUP(Table4[[#This Row],[Column1]],mapping!A:L,11,FALSE),0),IF(W2027&gt;mapping!$N$1,IFERROR(VLOOKUP(Table4[[#This Row],[Column1]],mapping!A:L,11,FALSE),0),))</f>
        <v>1222</v>
      </c>
      <c r="L2027" s="139">
        <v>1</v>
      </c>
      <c r="M2027" s="60">
        <f>IF(W2027=mapping!$N$1,IFERROR(VLOOKUP(Table4[[#This Row],[Column1]],mapping!A:L,12,FALSE),0),IF(W2027&gt;mapping!$N$1,IFERROR(VLOOKUP(Table4[[#This Row],[Column1]],mapping!A:L,12,FALSE),0),0))</f>
        <v>1180</v>
      </c>
      <c r="N2027" s="58">
        <f>Table4[[#This Row],[ سعر اليومية ]]*3%*Table4[[#This Row],[عدد الدورات ]]</f>
        <v>36.659999999999997</v>
      </c>
      <c r="O2027" s="56">
        <f>Table4[[#This Row],[ سعر اليومية ]]*Table4[[#This Row],[عدد الدورات ]]-N2027</f>
        <v>1185.3399999999999</v>
      </c>
      <c r="P2027" s="194"/>
      <c r="Q2027" s="194"/>
      <c r="R2027" s="194"/>
      <c r="S2027" s="58">
        <f>(Table4[[#This Row],[سعر يومية السائق]]*Table4[[#This Row],[عدد الدورات ]])-SUM(Table4[[#This Row],[سلف ]:[خصم ]])+Table4[[#This Row],[اضافي ]]</f>
        <v>1180</v>
      </c>
      <c r="U2027" s="58">
        <f>Table4[[#This Row],[ سعر اليومية ]]*Table4[[#This Row],[عدد الدورات ]]-Table4[[#This Row],[سعر يومية السائق]]*L2027</f>
        <v>42</v>
      </c>
      <c r="V2027" s="58">
        <f>U2027-Table4[[#This Row],[W/H  3%]]</f>
        <v>5.3400000000000034</v>
      </c>
      <c r="W2027" s="66" t="str">
        <f>Table4[[#This Row],[اليوم]]&amp;Table4[[#This Row],[الشهر ]]&amp;Table4[[#This Row],[العام]]</f>
        <v>1262026</v>
      </c>
      <c r="X2027" s="66" t="s">
        <v>304</v>
      </c>
    </row>
    <row r="2028" spans="1:24" x14ac:dyDescent="0.3">
      <c r="A2028" s="62">
        <v>12</v>
      </c>
      <c r="B2028" s="62">
        <v>6</v>
      </c>
      <c r="C2028" s="62">
        <v>2026</v>
      </c>
      <c r="D2028" s="41" t="str">
        <f t="shared" si="113"/>
        <v>مصطفي رشدي3المنيب5شفتسعوديالقطاميةاتوبيس 28</v>
      </c>
      <c r="E2028" s="4">
        <v>5012</v>
      </c>
      <c r="F2028" s="41" t="str">
        <f>VLOOKUP(E2028,mapping!C:J,2,FALSE)</f>
        <v>مصطفي رشدي3</v>
      </c>
      <c r="G2028" s="41" t="str">
        <f>IFERROR(VLOOKUP(F2028,mapping!$D$3:$J$200,2,FALSE),0)</f>
        <v>المنيب5شفت</v>
      </c>
      <c r="H2028" s="41" t="str">
        <f>IFERROR(VLOOKUP(F2028,mapping!$D$3:$J$200,3,FALSE),0)</f>
        <v>سعودي</v>
      </c>
      <c r="I2028" s="41" t="str">
        <f>IFERROR(VLOOKUP(F2028,mapping!$D$3:$J$200,4,FALSE),0)</f>
        <v>القطامية</v>
      </c>
      <c r="J2028" s="41" t="str">
        <f>IFERROR(VLOOKUP(F2028,mapping!$D$3:$J$200,5,FALSE),0)</f>
        <v>اتوبيس 28</v>
      </c>
      <c r="K2028" s="63">
        <f>IF(W2028=mapping!$N$1,IFERROR(VLOOKUP(Table4[[#This Row],[Column1]],mapping!A:L,11,FALSE),0),IF(W2028&gt;mapping!$N$1,IFERROR(VLOOKUP(Table4[[#This Row],[Column1]],mapping!A:L,11,FALSE),0),))</f>
        <v>2649</v>
      </c>
      <c r="L2028" s="139">
        <v>1</v>
      </c>
      <c r="M2028" s="60">
        <f>IF(W2028=mapping!$N$1,IFERROR(VLOOKUP(Table4[[#This Row],[Column1]],mapping!A:L,12,FALSE),0),IF(W2028&gt;mapping!$N$1,IFERROR(VLOOKUP(Table4[[#This Row],[Column1]],mapping!A:L,12,FALSE),0),0))</f>
        <v>2060</v>
      </c>
      <c r="N2028" s="58">
        <f>Table4[[#This Row],[ سعر اليومية ]]*3%*Table4[[#This Row],[عدد الدورات ]]</f>
        <v>79.47</v>
      </c>
      <c r="O2028" s="56">
        <f>Table4[[#This Row],[ سعر اليومية ]]*Table4[[#This Row],[عدد الدورات ]]-N2028</f>
        <v>2569.5300000000002</v>
      </c>
      <c r="P2028" s="194"/>
      <c r="Q2028" s="194"/>
      <c r="R2028" s="194"/>
      <c r="S2028" s="58">
        <f>(Table4[[#This Row],[سعر يومية السائق]]*Table4[[#This Row],[عدد الدورات ]])-SUM(Table4[[#This Row],[سلف ]:[خصم ]])+Table4[[#This Row],[اضافي ]]</f>
        <v>2060</v>
      </c>
      <c r="U2028" s="58">
        <f>Table4[[#This Row],[ سعر اليومية ]]*Table4[[#This Row],[عدد الدورات ]]-Table4[[#This Row],[سعر يومية السائق]]*L2028</f>
        <v>589</v>
      </c>
      <c r="V2028" s="58">
        <f>U2028-Table4[[#This Row],[W/H  3%]]</f>
        <v>509.53</v>
      </c>
      <c r="W2028" s="66" t="str">
        <f>Table4[[#This Row],[اليوم]]&amp;Table4[[#This Row],[الشهر ]]&amp;Table4[[#This Row],[العام]]</f>
        <v>1262026</v>
      </c>
      <c r="X2028" s="66" t="s">
        <v>304</v>
      </c>
    </row>
    <row r="2029" spans="1:24" x14ac:dyDescent="0.3">
      <c r="A2029" s="62">
        <v>12</v>
      </c>
      <c r="B2029" s="62">
        <v>6</v>
      </c>
      <c r="C2029" s="62">
        <v>2026</v>
      </c>
      <c r="D2029" s="41" t="str">
        <f t="shared" si="113"/>
        <v>مصطفي رشدي4المنيب Wصباحيةسعوديالقطاميةاتوبيس 28</v>
      </c>
      <c r="E2029" s="4">
        <v>5013</v>
      </c>
      <c r="F2029" s="41" t="str">
        <f>VLOOKUP(E2029,mapping!C:J,2,FALSE)</f>
        <v>مصطفي رشدي4</v>
      </c>
      <c r="G2029" s="41" t="str">
        <f>IFERROR(VLOOKUP(F2029,mapping!$D$3:$J$200,2,FALSE),0)</f>
        <v>المنيب Wصباحية</v>
      </c>
      <c r="H2029" s="41" t="str">
        <f>IFERROR(VLOOKUP(F2029,mapping!$D$3:$J$200,3,FALSE),0)</f>
        <v>سعودي</v>
      </c>
      <c r="I2029" s="41" t="str">
        <f>IFERROR(VLOOKUP(F2029,mapping!$D$3:$J$200,4,FALSE),0)</f>
        <v>القطامية</v>
      </c>
      <c r="J2029" s="41" t="str">
        <f>IFERROR(VLOOKUP(F2029,mapping!$D$3:$J$200,5,FALSE),0)</f>
        <v>اتوبيس 28</v>
      </c>
      <c r="K2029" s="63">
        <f>IF(W2029=mapping!$N$1,IFERROR(VLOOKUP(Table4[[#This Row],[Column1]],mapping!A:L,11,FALSE),0),IF(W2029&gt;mapping!$N$1,IFERROR(VLOOKUP(Table4[[#This Row],[Column1]],mapping!A:L,11,FALSE),0),))</f>
        <v>1059</v>
      </c>
      <c r="L2029" s="139">
        <v>1</v>
      </c>
      <c r="M2029" s="60">
        <f>IF(W2029=mapping!$N$1,IFERROR(VLOOKUP(Table4[[#This Row],[Column1]],mapping!A:L,12,FALSE),0),IF(W2029&gt;mapping!$N$1,IFERROR(VLOOKUP(Table4[[#This Row],[Column1]],mapping!A:L,12,FALSE),0),0))</f>
        <v>1000</v>
      </c>
      <c r="N2029" s="58">
        <f>Table4[[#This Row],[ سعر اليومية ]]*3%*Table4[[#This Row],[عدد الدورات ]]</f>
        <v>31.77</v>
      </c>
      <c r="O2029" s="56">
        <f>Table4[[#This Row],[ سعر اليومية ]]*Table4[[#This Row],[عدد الدورات ]]-N2029</f>
        <v>1027.23</v>
      </c>
      <c r="P2029" s="194"/>
      <c r="Q2029" s="194"/>
      <c r="R2029" s="194"/>
      <c r="S2029" s="58">
        <f>(Table4[[#This Row],[سعر يومية السائق]]*Table4[[#This Row],[عدد الدورات ]])-SUM(Table4[[#This Row],[سلف ]:[خصم ]])+Table4[[#This Row],[اضافي ]]</f>
        <v>1000</v>
      </c>
      <c r="U2029" s="58">
        <f>Table4[[#This Row],[ سعر اليومية ]]*Table4[[#This Row],[عدد الدورات ]]-Table4[[#This Row],[سعر يومية السائق]]*L2029</f>
        <v>59</v>
      </c>
      <c r="V2029" s="58">
        <f>U2029-Table4[[#This Row],[W/H  3%]]</f>
        <v>27.23</v>
      </c>
      <c r="W2029" s="66" t="str">
        <f>Table4[[#This Row],[اليوم]]&amp;Table4[[#This Row],[الشهر ]]&amp;Table4[[#This Row],[العام]]</f>
        <v>1262026</v>
      </c>
      <c r="X2029" s="66" t="s">
        <v>304</v>
      </c>
    </row>
    <row r="2030" spans="1:24" x14ac:dyDescent="0.3">
      <c r="A2030" s="62">
        <v>12</v>
      </c>
      <c r="B2030" s="62">
        <v>6</v>
      </c>
      <c r="C2030" s="62">
        <v>2026</v>
      </c>
      <c r="D2030" s="41" t="str">
        <f t="shared" si="113"/>
        <v>مصطفي رشدي5صقر 2 ورديةسعوديالقطاميةاتوبيس 28</v>
      </c>
      <c r="E2030" s="4">
        <v>5014</v>
      </c>
      <c r="F2030" s="41" t="str">
        <f>VLOOKUP(E2030,mapping!C:J,2,FALSE)</f>
        <v>مصطفي رشدي5</v>
      </c>
      <c r="G2030" s="41" t="str">
        <f>IFERROR(VLOOKUP(F2030,mapping!$D$3:$J$200,2,FALSE),0)</f>
        <v>صقر 2 وردية</v>
      </c>
      <c r="H2030" s="41" t="str">
        <f>IFERROR(VLOOKUP(F2030,mapping!$D$3:$J$200,3,FALSE),0)</f>
        <v>سعودي</v>
      </c>
      <c r="I2030" s="41" t="str">
        <f>IFERROR(VLOOKUP(F2030,mapping!$D$3:$J$200,4,FALSE),0)</f>
        <v>القطامية</v>
      </c>
      <c r="J2030" s="41" t="str">
        <f>IFERROR(VLOOKUP(F2030,mapping!$D$3:$J$200,5,FALSE),0)</f>
        <v>اتوبيس 28</v>
      </c>
      <c r="K2030" s="63">
        <f>IF(W2030=mapping!$N$1,IFERROR(VLOOKUP(Table4[[#This Row],[Column1]],mapping!A:L,11,FALSE),0),IF(W2030&gt;mapping!$N$1,IFERROR(VLOOKUP(Table4[[#This Row],[Column1]],mapping!A:L,11,FALSE),0),))</f>
        <v>2120</v>
      </c>
      <c r="L2030" s="139">
        <v>1</v>
      </c>
      <c r="M2030" s="60">
        <f>IF(W2030=mapping!$N$1,IFERROR(VLOOKUP(Table4[[#This Row],[Column1]],mapping!A:L,12,FALSE),0),IF(W2030&gt;mapping!$N$1,IFERROR(VLOOKUP(Table4[[#This Row],[Column1]],mapping!A:L,12,FALSE),0),0))</f>
        <v>1780</v>
      </c>
      <c r="N2030" s="58">
        <f>Table4[[#This Row],[ سعر اليومية ]]*3%*Table4[[#This Row],[عدد الدورات ]]</f>
        <v>63.599999999999994</v>
      </c>
      <c r="O2030" s="56">
        <f>Table4[[#This Row],[ سعر اليومية ]]*Table4[[#This Row],[عدد الدورات ]]-N2030</f>
        <v>2056.4</v>
      </c>
      <c r="P2030" s="194"/>
      <c r="Q2030" s="194"/>
      <c r="R2030" s="194"/>
      <c r="S2030" s="58">
        <f>(Table4[[#This Row],[سعر يومية السائق]]*Table4[[#This Row],[عدد الدورات ]])-SUM(Table4[[#This Row],[سلف ]:[خصم ]])+Table4[[#This Row],[اضافي ]]</f>
        <v>1780</v>
      </c>
      <c r="U2030" s="58">
        <f>Table4[[#This Row],[ سعر اليومية ]]*Table4[[#This Row],[عدد الدورات ]]-Table4[[#This Row],[سعر يومية السائق]]*L2030</f>
        <v>340</v>
      </c>
      <c r="V2030" s="58">
        <f>U2030-Table4[[#This Row],[W/H  3%]]</f>
        <v>276.39999999999998</v>
      </c>
      <c r="W2030" s="66" t="str">
        <f>Table4[[#This Row],[اليوم]]&amp;Table4[[#This Row],[الشهر ]]&amp;Table4[[#This Row],[العام]]</f>
        <v>1262026</v>
      </c>
      <c r="X2030" s="66" t="s">
        <v>304</v>
      </c>
    </row>
    <row r="2031" spans="1:24" x14ac:dyDescent="0.3">
      <c r="A2031" s="62">
        <v>12</v>
      </c>
      <c r="B2031" s="62">
        <v>6</v>
      </c>
      <c r="C2031" s="62">
        <v>2026</v>
      </c>
      <c r="D2031" s="41" t="str">
        <f t="shared" si="113"/>
        <v>مصطفي رشدي6المنيب 2 ورديةسعوديالقطاميةاتوبيس 28</v>
      </c>
      <c r="E2031" s="4">
        <v>5027</v>
      </c>
      <c r="F2031" s="41" t="str">
        <f>VLOOKUP(E2031,mapping!C:J,2,FALSE)</f>
        <v>مصطفي رشدي6</v>
      </c>
      <c r="G2031" s="41" t="str">
        <f>IFERROR(VLOOKUP(F2031,mapping!$D$3:$J$200,2,FALSE),0)</f>
        <v>المنيب 2 وردية</v>
      </c>
      <c r="H2031" s="41" t="str">
        <f>IFERROR(VLOOKUP(F2031,mapping!$D$3:$J$200,3,FALSE),0)</f>
        <v>سعودي</v>
      </c>
      <c r="I2031" s="41" t="str">
        <f>IFERROR(VLOOKUP(F2031,mapping!$D$3:$J$200,4,FALSE),0)</f>
        <v>القطامية</v>
      </c>
      <c r="J2031" s="41" t="str">
        <f>IFERROR(VLOOKUP(F2031,mapping!$D$3:$J$200,5,FALSE),0)</f>
        <v>اتوبيس 28</v>
      </c>
      <c r="K2031" s="63">
        <f>IF(W2031=mapping!$N$1,IFERROR(VLOOKUP(Table4[[#This Row],[Column1]],mapping!A:L,11,FALSE),0),IF(W2031&gt;mapping!$N$1,IFERROR(VLOOKUP(Table4[[#This Row],[Column1]],mapping!A:L,11,FALSE),0),))</f>
        <v>3944</v>
      </c>
      <c r="L2031" s="139">
        <v>1</v>
      </c>
      <c r="M2031" s="60">
        <f>IF(W2031=mapping!$N$1,IFERROR(VLOOKUP(Table4[[#This Row],[Column1]],mapping!A:L,12,FALSE),0),IF(W2031&gt;mapping!$N$1,IFERROR(VLOOKUP(Table4[[#This Row],[Column1]],mapping!A:L,12,FALSE),0),0))</f>
        <v>3600</v>
      </c>
      <c r="N2031" s="58">
        <f>Table4[[#This Row],[ سعر اليومية ]]*3%*Table4[[#This Row],[عدد الدورات ]]</f>
        <v>118.32</v>
      </c>
      <c r="O2031" s="56">
        <f>Table4[[#This Row],[ سعر اليومية ]]*Table4[[#This Row],[عدد الدورات ]]-N2031</f>
        <v>3825.68</v>
      </c>
      <c r="P2031" s="194"/>
      <c r="Q2031" s="194"/>
      <c r="R2031" s="194"/>
      <c r="S2031" s="58">
        <f>(Table4[[#This Row],[سعر يومية السائق]]*Table4[[#This Row],[عدد الدورات ]])-SUM(Table4[[#This Row],[سلف ]:[خصم ]])+Table4[[#This Row],[اضافي ]]</f>
        <v>3600</v>
      </c>
      <c r="U2031" s="58">
        <f>Table4[[#This Row],[ سعر اليومية ]]*Table4[[#This Row],[عدد الدورات ]]-Table4[[#This Row],[سعر يومية السائق]]*L2031</f>
        <v>344</v>
      </c>
      <c r="V2031" s="58">
        <f>U2031-Table4[[#This Row],[W/H  3%]]</f>
        <v>225.68</v>
      </c>
      <c r="W2031" s="66" t="str">
        <f>Table4[[#This Row],[اليوم]]&amp;Table4[[#This Row],[الشهر ]]&amp;Table4[[#This Row],[العام]]</f>
        <v>1262026</v>
      </c>
      <c r="X2031" s="66" t="s">
        <v>304</v>
      </c>
    </row>
    <row r="2032" spans="1:24" x14ac:dyDescent="0.3">
      <c r="A2032" s="62">
        <v>12</v>
      </c>
      <c r="B2032" s="62">
        <v>6</v>
      </c>
      <c r="C2032" s="62">
        <v>2026</v>
      </c>
      <c r="D2032" s="41" t="str">
        <f t="shared" si="113"/>
        <v>كرم ترك 1قليوب 2 ورديةسعوديالقطاميةاتوبيس 28</v>
      </c>
      <c r="E2032" s="4">
        <v>5015</v>
      </c>
      <c r="F2032" s="41" t="str">
        <f>VLOOKUP(E2032,mapping!C:J,2,FALSE)</f>
        <v>كرم ترك 1</v>
      </c>
      <c r="G2032" s="41" t="str">
        <f>IFERROR(VLOOKUP(F2032,mapping!$D$3:$J$200,2,FALSE),0)</f>
        <v>قليوب 2 وردية</v>
      </c>
      <c r="H2032" s="41" t="str">
        <f>IFERROR(VLOOKUP(F2032,mapping!$D$3:$J$200,3,FALSE),0)</f>
        <v>سعودي</v>
      </c>
      <c r="I2032" s="41" t="str">
        <f>IFERROR(VLOOKUP(F2032,mapping!$D$3:$J$200,4,FALSE),0)</f>
        <v>القطامية</v>
      </c>
      <c r="J2032" s="41" t="str">
        <f>IFERROR(VLOOKUP(F2032,mapping!$D$3:$J$200,5,FALSE),0)</f>
        <v>اتوبيس 28</v>
      </c>
      <c r="K2032" s="63">
        <f>IF(W2032=mapping!$N$1,IFERROR(VLOOKUP(Table4[[#This Row],[Column1]],mapping!A:L,11,FALSE),0),IF(W2032&gt;mapping!$N$1,IFERROR(VLOOKUP(Table4[[#This Row],[Column1]],mapping!A:L,11,FALSE),0),))</f>
        <v>3959</v>
      </c>
      <c r="L2032" s="139">
        <v>1</v>
      </c>
      <c r="M2032" s="60">
        <f>IF(W2032=mapping!$N$1,IFERROR(VLOOKUP(Table4[[#This Row],[Column1]],mapping!A:L,12,FALSE),0),IF(W2032&gt;mapping!$N$1,IFERROR(VLOOKUP(Table4[[#This Row],[Column1]],mapping!A:L,12,FALSE),0),0))</f>
        <v>4200</v>
      </c>
      <c r="N2032" s="58">
        <f>Table4[[#This Row],[ سعر اليومية ]]*3%*Table4[[#This Row],[عدد الدورات ]]</f>
        <v>118.77</v>
      </c>
      <c r="O2032" s="56">
        <f>Table4[[#This Row],[ سعر اليومية ]]*Table4[[#This Row],[عدد الدورات ]]-N2032</f>
        <v>3840.23</v>
      </c>
      <c r="P2032" s="194"/>
      <c r="Q2032" s="194"/>
      <c r="R2032" s="194"/>
      <c r="S2032" s="58">
        <f>(Table4[[#This Row],[سعر يومية السائق]]*Table4[[#This Row],[عدد الدورات ]])-SUM(Table4[[#This Row],[سلف ]:[خصم ]])+Table4[[#This Row],[اضافي ]]</f>
        <v>4200</v>
      </c>
      <c r="U2032" s="58">
        <f>Table4[[#This Row],[ سعر اليومية ]]*Table4[[#This Row],[عدد الدورات ]]-Table4[[#This Row],[سعر يومية السائق]]*L2032</f>
        <v>-241</v>
      </c>
      <c r="V2032" s="58">
        <f>U2032-Table4[[#This Row],[W/H  3%]]</f>
        <v>-359.77</v>
      </c>
      <c r="W2032" s="66" t="str">
        <f>Table4[[#This Row],[اليوم]]&amp;Table4[[#This Row],[الشهر ]]&amp;Table4[[#This Row],[العام]]</f>
        <v>1262026</v>
      </c>
      <c r="X2032" s="66" t="s">
        <v>304</v>
      </c>
    </row>
    <row r="2033" spans="1:24" x14ac:dyDescent="0.3">
      <c r="A2033" s="62">
        <v>12</v>
      </c>
      <c r="B2033" s="62">
        <v>6</v>
      </c>
      <c r="C2033" s="62">
        <v>2026</v>
      </c>
      <c r="D2033" s="41" t="str">
        <f t="shared" si="113"/>
        <v>كرم ترك 2قليوب 2 ورديةسعوديمدينتي اتوبيس 28</v>
      </c>
      <c r="E2033" s="4">
        <v>5017</v>
      </c>
      <c r="F2033" s="41" t="str">
        <f>VLOOKUP(E2033,mapping!C:J,2,FALSE)</f>
        <v>كرم ترك 2</v>
      </c>
      <c r="G2033" s="41" t="str">
        <f>IFERROR(VLOOKUP(F2033,mapping!$D$3:$J$200,2,FALSE),0)</f>
        <v>قليوب 2 وردية</v>
      </c>
      <c r="H2033" s="41" t="str">
        <f>IFERROR(VLOOKUP(F2033,mapping!$D$3:$J$200,3,FALSE),0)</f>
        <v>سعودي</v>
      </c>
      <c r="I2033" s="41" t="str">
        <f>IFERROR(VLOOKUP(F2033,mapping!$D$3:$J$200,4,FALSE),0)</f>
        <v xml:space="preserve">مدينتي </v>
      </c>
      <c r="J2033" s="41" t="str">
        <f>IFERROR(VLOOKUP(F2033,mapping!$D$3:$J$200,5,FALSE),0)</f>
        <v>اتوبيس 28</v>
      </c>
      <c r="K2033" s="63">
        <f>IF(W2033=mapping!$N$1,IFERROR(VLOOKUP(Table4[[#This Row],[Column1]],mapping!A:L,11,FALSE),0),IF(W2033&gt;mapping!$N$1,IFERROR(VLOOKUP(Table4[[#This Row],[Column1]],mapping!A:L,11,FALSE),0),))</f>
        <v>4634</v>
      </c>
      <c r="L2033" s="139">
        <v>1</v>
      </c>
      <c r="M2033" s="60">
        <f>IF(W2033=mapping!$N$1,IFERROR(VLOOKUP(Table4[[#This Row],[Column1]],mapping!A:L,12,FALSE),0),IF(W2033&gt;mapping!$N$1,IFERROR(VLOOKUP(Table4[[#This Row],[Column1]],mapping!A:L,12,FALSE),0),0))</f>
        <v>4150</v>
      </c>
      <c r="N2033" s="58">
        <f>Table4[[#This Row],[ سعر اليومية ]]*3%*Table4[[#This Row],[عدد الدورات ]]</f>
        <v>139.01999999999998</v>
      </c>
      <c r="O2033" s="56">
        <f>Table4[[#This Row],[ سعر اليومية ]]*Table4[[#This Row],[عدد الدورات ]]-N2033</f>
        <v>4494.9799999999996</v>
      </c>
      <c r="P2033" s="194"/>
      <c r="Q2033" s="194"/>
      <c r="R2033" s="194"/>
      <c r="S2033" s="58">
        <f>(Table4[[#This Row],[سعر يومية السائق]]*Table4[[#This Row],[عدد الدورات ]])-SUM(Table4[[#This Row],[سلف ]:[خصم ]])+Table4[[#This Row],[اضافي ]]</f>
        <v>4150</v>
      </c>
      <c r="U2033" s="58">
        <f>Table4[[#This Row],[ سعر اليومية ]]*Table4[[#This Row],[عدد الدورات ]]-Table4[[#This Row],[سعر يومية السائق]]*L2033</f>
        <v>484</v>
      </c>
      <c r="V2033" s="58">
        <f>U2033-Table4[[#This Row],[W/H  3%]]</f>
        <v>344.98</v>
      </c>
      <c r="W2033" s="66" t="str">
        <f>Table4[[#This Row],[اليوم]]&amp;Table4[[#This Row],[الشهر ]]&amp;Table4[[#This Row],[العام]]</f>
        <v>1262026</v>
      </c>
      <c r="X2033" s="66" t="s">
        <v>304</v>
      </c>
    </row>
    <row r="2034" spans="1:24" x14ac:dyDescent="0.3">
      <c r="A2034" s="62">
        <v>12</v>
      </c>
      <c r="B2034" s="62">
        <v>6</v>
      </c>
      <c r="C2034" s="62">
        <v>2026</v>
      </c>
      <c r="D2034" s="41" t="str">
        <f t="shared" si="113"/>
        <v>كرم ترك 3قليوب 1 ورديةسعوديمدينتي اتوبيس 28</v>
      </c>
      <c r="E2034" s="4">
        <v>5018</v>
      </c>
      <c r="F2034" s="41" t="str">
        <f>VLOOKUP(E2034,mapping!C:J,2,FALSE)</f>
        <v>كرم ترك 3</v>
      </c>
      <c r="G2034" s="41" t="str">
        <f>IFERROR(VLOOKUP(F2034,mapping!$D$3:$J$200,2,FALSE),0)</f>
        <v>قليوب 1 وردية</v>
      </c>
      <c r="H2034" s="41" t="str">
        <f>IFERROR(VLOOKUP(F2034,mapping!$D$3:$J$200,3,FALSE),0)</f>
        <v>سعودي</v>
      </c>
      <c r="I2034" s="41" t="str">
        <f>IFERROR(VLOOKUP(F2034,mapping!$D$3:$J$200,4,FALSE),0)</f>
        <v xml:space="preserve">مدينتي </v>
      </c>
      <c r="J2034" s="41" t="str">
        <f>IFERROR(VLOOKUP(F2034,mapping!$D$3:$J$200,5,FALSE),0)</f>
        <v>اتوبيس 28</v>
      </c>
      <c r="K2034" s="63">
        <f>IF(W2034=mapping!$N$1,IFERROR(VLOOKUP(Table4[[#This Row],[Column1]],mapping!A:L,11,FALSE),0),IF(W2034&gt;mapping!$N$1,IFERROR(VLOOKUP(Table4[[#This Row],[Column1]],mapping!A:L,11,FALSE),0),))</f>
        <v>4634</v>
      </c>
      <c r="L2034" s="139">
        <v>1</v>
      </c>
      <c r="M2034" s="60">
        <f>IF(W2034=mapping!$N$1,IFERROR(VLOOKUP(Table4[[#This Row],[Column1]],mapping!A:L,12,FALSE),0),IF(W2034&gt;mapping!$N$1,IFERROR(VLOOKUP(Table4[[#This Row],[Column1]],mapping!A:L,12,FALSE),0),0))</f>
        <v>4000</v>
      </c>
      <c r="N2034" s="58">
        <f>Table4[[#This Row],[ سعر اليومية ]]*3%*Table4[[#This Row],[عدد الدورات ]]</f>
        <v>139.01999999999998</v>
      </c>
      <c r="O2034" s="56">
        <f>Table4[[#This Row],[ سعر اليومية ]]*Table4[[#This Row],[عدد الدورات ]]-N2034</f>
        <v>4494.9799999999996</v>
      </c>
      <c r="P2034" s="194">
        <v>10000</v>
      </c>
      <c r="Q2034" s="194"/>
      <c r="R2034" s="194"/>
      <c r="S2034" s="58">
        <f>(Table4[[#This Row],[سعر يومية السائق]]*Table4[[#This Row],[عدد الدورات ]])-SUM(Table4[[#This Row],[سلف ]:[خصم ]])+Table4[[#This Row],[اضافي ]]</f>
        <v>-6000</v>
      </c>
      <c r="U2034" s="58">
        <f>Table4[[#This Row],[ سعر اليومية ]]*Table4[[#This Row],[عدد الدورات ]]-Table4[[#This Row],[سعر يومية السائق]]*L2034</f>
        <v>634</v>
      </c>
      <c r="V2034" s="58">
        <f>U2034-Table4[[#This Row],[W/H  3%]]</f>
        <v>494.98</v>
      </c>
      <c r="W2034" s="66" t="str">
        <f>Table4[[#This Row],[اليوم]]&amp;Table4[[#This Row],[الشهر ]]&amp;Table4[[#This Row],[العام]]</f>
        <v>1262026</v>
      </c>
      <c r="X2034" s="66" t="s">
        <v>304</v>
      </c>
    </row>
    <row r="2035" spans="1:24" x14ac:dyDescent="0.3">
      <c r="A2035" s="62">
        <v>12</v>
      </c>
      <c r="B2035" s="62">
        <v>6</v>
      </c>
      <c r="C2035" s="62">
        <v>2026</v>
      </c>
      <c r="D2035" s="41" t="str">
        <f t="shared" si="113"/>
        <v>كرم ترك 4عدلي منصور شفتسعوديمدينتي اتوبيس 28</v>
      </c>
      <c r="E2035" s="4">
        <v>5019</v>
      </c>
      <c r="F2035" s="41" t="str">
        <f>VLOOKUP(E2035,mapping!C:J,2,FALSE)</f>
        <v>كرم ترك 4</v>
      </c>
      <c r="G2035" s="41" t="str">
        <f>IFERROR(VLOOKUP(F2035,mapping!$D$3:$J$200,2,FALSE),0)</f>
        <v>عدلي منصور شفت</v>
      </c>
      <c r="H2035" s="41" t="str">
        <f>IFERROR(VLOOKUP(F2035,mapping!$D$3:$J$200,3,FALSE),0)</f>
        <v>سعودي</v>
      </c>
      <c r="I2035" s="41" t="str">
        <f>IFERROR(VLOOKUP(F2035,mapping!$D$3:$J$200,4,FALSE),0)</f>
        <v xml:space="preserve">مدينتي </v>
      </c>
      <c r="J2035" s="41" t="str">
        <f>IFERROR(VLOOKUP(F2035,mapping!$D$3:$J$200,5,FALSE),0)</f>
        <v>اتوبيس 28</v>
      </c>
      <c r="K2035" s="63">
        <f>IF(W2035=mapping!$N$1,IFERROR(VLOOKUP(Table4[[#This Row],[Column1]],mapping!A:L,11,FALSE),0),IF(W2035&gt;mapping!$N$1,IFERROR(VLOOKUP(Table4[[#This Row],[Column1]],mapping!A:L,11,FALSE),0),))</f>
        <v>741</v>
      </c>
      <c r="L2035" s="139">
        <v>1</v>
      </c>
      <c r="M2035" s="60">
        <f>IF(W2035=mapping!$N$1,IFERROR(VLOOKUP(Table4[[#This Row],[Column1]],mapping!A:L,12,FALSE),0),IF(W2035&gt;mapping!$N$1,IFERROR(VLOOKUP(Table4[[#This Row],[Column1]],mapping!A:L,12,FALSE),0),0))</f>
        <v>500</v>
      </c>
      <c r="N2035" s="58">
        <f>Table4[[#This Row],[ سعر اليومية ]]*3%*Table4[[#This Row],[عدد الدورات ]]</f>
        <v>22.23</v>
      </c>
      <c r="O2035" s="56">
        <f>Table4[[#This Row],[ سعر اليومية ]]*Table4[[#This Row],[عدد الدورات ]]-N2035</f>
        <v>718.77</v>
      </c>
      <c r="P2035" s="194"/>
      <c r="Q2035" s="194"/>
      <c r="R2035" s="194"/>
      <c r="S2035" s="58">
        <f>(Table4[[#This Row],[سعر يومية السائق]]*Table4[[#This Row],[عدد الدورات ]])-SUM(Table4[[#This Row],[سلف ]:[خصم ]])+Table4[[#This Row],[اضافي ]]</f>
        <v>500</v>
      </c>
      <c r="U2035" s="58">
        <f>Table4[[#This Row],[ سعر اليومية ]]*Table4[[#This Row],[عدد الدورات ]]-Table4[[#This Row],[سعر يومية السائق]]*L2035</f>
        <v>241</v>
      </c>
      <c r="V2035" s="58">
        <f>U2035-Table4[[#This Row],[W/H  3%]]</f>
        <v>218.77</v>
      </c>
      <c r="W2035" s="66" t="str">
        <f>Table4[[#This Row],[اليوم]]&amp;Table4[[#This Row],[الشهر ]]&amp;Table4[[#This Row],[العام]]</f>
        <v>1262026</v>
      </c>
      <c r="X2035" s="66" t="s">
        <v>304</v>
      </c>
    </row>
    <row r="2036" spans="1:24" x14ac:dyDescent="0.3">
      <c r="A2036" s="62">
        <v>12</v>
      </c>
      <c r="B2036" s="62">
        <v>6</v>
      </c>
      <c r="C2036" s="62">
        <v>2026</v>
      </c>
      <c r="D2036" s="41" t="str">
        <f t="shared" si="113"/>
        <v>عماد النجار 4قليوب بيتوينسعوديمدينتي اتوبيس 28</v>
      </c>
      <c r="E2036" s="4">
        <v>5020</v>
      </c>
      <c r="F2036" s="41" t="str">
        <f>VLOOKUP(E2036,mapping!C:J,2,FALSE)</f>
        <v>عماد النجار 4</v>
      </c>
      <c r="G2036" s="41" t="str">
        <f>IFERROR(VLOOKUP(F2036,mapping!$D$3:$J$200,2,FALSE),0)</f>
        <v>قليوب بيتوين</v>
      </c>
      <c r="H2036" s="41" t="str">
        <f>IFERROR(VLOOKUP(F2036,mapping!$D$3:$J$200,3,FALSE),0)</f>
        <v>سعودي</v>
      </c>
      <c r="I2036" s="41" t="str">
        <f>IFERROR(VLOOKUP(F2036,mapping!$D$3:$J$200,4,FALSE),0)</f>
        <v xml:space="preserve">مدينتي </v>
      </c>
      <c r="J2036" s="41" t="str">
        <f>IFERROR(VLOOKUP(F2036,mapping!$D$3:$J$200,5,FALSE),0)</f>
        <v>اتوبيس 28</v>
      </c>
      <c r="K2036" s="63">
        <f>IF(W2036=mapping!$N$1,IFERROR(VLOOKUP(Table4[[#This Row],[Column1]],mapping!A:L,11,FALSE),0),IF(W2036&gt;mapping!$N$1,IFERROR(VLOOKUP(Table4[[#This Row],[Column1]],mapping!A:L,11,FALSE),0),))</f>
        <v>1482</v>
      </c>
      <c r="L2036" s="139">
        <v>1</v>
      </c>
      <c r="M2036" s="60">
        <f>IF(W2036=mapping!$N$1,IFERROR(VLOOKUP(Table4[[#This Row],[Column1]],mapping!A:L,12,FALSE),0),IF(W2036&gt;mapping!$N$1,IFERROR(VLOOKUP(Table4[[#This Row],[Column1]],mapping!A:L,12,FALSE),0),0))</f>
        <v>1400</v>
      </c>
      <c r="N2036" s="58">
        <f>Table4[[#This Row],[ سعر اليومية ]]*3%*Table4[[#This Row],[عدد الدورات ]]</f>
        <v>44.46</v>
      </c>
      <c r="O2036" s="56">
        <f>Table4[[#This Row],[ سعر اليومية ]]*Table4[[#This Row],[عدد الدورات ]]-N2036</f>
        <v>1437.54</v>
      </c>
      <c r="P2036" s="194"/>
      <c r="Q2036" s="194"/>
      <c r="R2036" s="194"/>
      <c r="S2036" s="58">
        <f>(Table4[[#This Row],[سعر يومية السائق]]*Table4[[#This Row],[عدد الدورات ]])-SUM(Table4[[#This Row],[سلف ]:[خصم ]])+Table4[[#This Row],[اضافي ]]</f>
        <v>1400</v>
      </c>
      <c r="U2036" s="58">
        <f>Table4[[#This Row],[ سعر اليومية ]]*Table4[[#This Row],[عدد الدورات ]]-Table4[[#This Row],[سعر يومية السائق]]*L2036</f>
        <v>82</v>
      </c>
      <c r="V2036" s="58">
        <f>U2036-Table4[[#This Row],[W/H  3%]]</f>
        <v>37.54</v>
      </c>
      <c r="W2036" s="66" t="str">
        <f>Table4[[#This Row],[اليوم]]&amp;Table4[[#This Row],[الشهر ]]&amp;Table4[[#This Row],[العام]]</f>
        <v>1262026</v>
      </c>
      <c r="X2036" s="66" t="s">
        <v>304</v>
      </c>
    </row>
    <row r="2037" spans="1:24" x14ac:dyDescent="0.3">
      <c r="A2037" s="62">
        <v>12</v>
      </c>
      <c r="B2037" s="62">
        <v>6</v>
      </c>
      <c r="C2037" s="62">
        <v>2026</v>
      </c>
      <c r="D2037" s="41" t="str">
        <f t="shared" ref="D2037:D2102" si="114">F2037&amp;G2037&amp;H2037&amp;I2037&amp;J2037</f>
        <v>ممدوح كيلاني6المنيب 1 وردية سعوديمدينتي ميكروباص صيني</v>
      </c>
      <c r="E2037" s="4">
        <v>5021</v>
      </c>
      <c r="F2037" s="41" t="str">
        <f>VLOOKUP(E2037,mapping!C:J,2,FALSE)</f>
        <v>ممدوح كيلاني6</v>
      </c>
      <c r="G2037" s="41" t="str">
        <f>IFERROR(VLOOKUP(F2037,mapping!$D$3:$J$200,2,FALSE),0)</f>
        <v xml:space="preserve">المنيب 1 وردية </v>
      </c>
      <c r="H2037" s="41" t="str">
        <f>IFERROR(VLOOKUP(F2037,mapping!$D$3:$J$200,3,FALSE),0)</f>
        <v>سعودي</v>
      </c>
      <c r="I2037" s="41" t="str">
        <f>IFERROR(VLOOKUP(F2037,mapping!$D$3:$J$200,4,FALSE),0)</f>
        <v xml:space="preserve">مدينتي </v>
      </c>
      <c r="J2037" s="41" t="str">
        <f>IFERROR(VLOOKUP(F2037,mapping!$D$3:$J$200,5,FALSE),0)</f>
        <v>ميكروباص صيني</v>
      </c>
      <c r="K2037" s="63">
        <f>IF(W2037=mapping!$N$1,IFERROR(VLOOKUP(Table4[[#This Row],[Column1]],mapping!A:L,11,FALSE),0),IF(W2037&gt;mapping!$N$1,IFERROR(VLOOKUP(Table4[[#This Row],[Column1]],mapping!A:L,11,FALSE),0),))</f>
        <v>1482</v>
      </c>
      <c r="L2037" s="139">
        <v>1</v>
      </c>
      <c r="M2037" s="60">
        <f>IF(W2037=mapping!$N$1,IFERROR(VLOOKUP(Table4[[#This Row],[Column1]],mapping!A:L,12,FALSE),0),IF(W2037&gt;mapping!$N$1,IFERROR(VLOOKUP(Table4[[#This Row],[Column1]],mapping!A:L,12,FALSE),0),0))</f>
        <v>1350</v>
      </c>
      <c r="N2037" s="58">
        <f>Table4[[#This Row],[ سعر اليومية ]]*3%*Table4[[#This Row],[عدد الدورات ]]</f>
        <v>44.46</v>
      </c>
      <c r="O2037" s="56">
        <f>Table4[[#This Row],[ سعر اليومية ]]*Table4[[#This Row],[عدد الدورات ]]-N2037</f>
        <v>1437.54</v>
      </c>
      <c r="P2037" s="194"/>
      <c r="Q2037" s="194"/>
      <c r="R2037" s="194"/>
      <c r="S2037" s="58">
        <f>(Table4[[#This Row],[سعر يومية السائق]]*Table4[[#This Row],[عدد الدورات ]])-SUM(Table4[[#This Row],[سلف ]:[خصم ]])+Table4[[#This Row],[اضافي ]]</f>
        <v>1350</v>
      </c>
      <c r="U2037" s="58">
        <f>Table4[[#This Row],[ سعر اليومية ]]*Table4[[#This Row],[عدد الدورات ]]-Table4[[#This Row],[سعر يومية السائق]]*L2037</f>
        <v>132</v>
      </c>
      <c r="V2037" s="58">
        <f>U2037-Table4[[#This Row],[W/H  3%]]</f>
        <v>87.539999999999992</v>
      </c>
      <c r="W2037" s="66" t="str">
        <f>Table4[[#This Row],[اليوم]]&amp;Table4[[#This Row],[الشهر ]]&amp;Table4[[#This Row],[العام]]</f>
        <v>1262026</v>
      </c>
      <c r="X2037" s="66" t="s">
        <v>304</v>
      </c>
    </row>
    <row r="2038" spans="1:24" x14ac:dyDescent="0.3">
      <c r="A2038" s="62">
        <v>12</v>
      </c>
      <c r="B2038" s="62">
        <v>6</v>
      </c>
      <c r="C2038" s="62">
        <v>2026</v>
      </c>
      <c r="D2038" s="41" t="str">
        <f t="shared" si="114"/>
        <v>ممدوح كيلاني4المنيب 2 وردية سعوديمدينتي ميكروباص صيني</v>
      </c>
      <c r="E2038" s="4">
        <v>5022</v>
      </c>
      <c r="F2038" s="41" t="str">
        <f>VLOOKUP(E2038,mapping!C:J,2,FALSE)</f>
        <v>ممدوح كيلاني4</v>
      </c>
      <c r="G2038" s="41" t="str">
        <f>IFERROR(VLOOKUP(F2038,mapping!$D$3:$J$200,2,FALSE),0)</f>
        <v xml:space="preserve">المنيب 2 وردية </v>
      </c>
      <c r="H2038" s="41" t="str">
        <f>IFERROR(VLOOKUP(F2038,mapping!$D$3:$J$200,3,FALSE),0)</f>
        <v>سعودي</v>
      </c>
      <c r="I2038" s="41" t="str">
        <f>IFERROR(VLOOKUP(F2038,mapping!$D$3:$J$200,4,FALSE),0)</f>
        <v xml:space="preserve">مدينتي </v>
      </c>
      <c r="J2038" s="41" t="str">
        <f>IFERROR(VLOOKUP(F2038,mapping!$D$3:$J$200,5,FALSE),0)</f>
        <v>ميكروباص صيني</v>
      </c>
      <c r="K2038" s="63">
        <f>IF(W2038=mapping!$N$1,IFERROR(VLOOKUP(Table4[[#This Row],[Column1]],mapping!A:L,11,FALSE),0),IF(W2038&gt;mapping!$N$1,IFERROR(VLOOKUP(Table4[[#This Row],[Column1]],mapping!A:L,11,FALSE),0),))</f>
        <v>2965</v>
      </c>
      <c r="L2038" s="139">
        <v>1</v>
      </c>
      <c r="M2038" s="60">
        <f>IF(W2038=mapping!$N$1,IFERROR(VLOOKUP(Table4[[#This Row],[Column1]],mapping!A:L,12,FALSE),0),IF(W2038&gt;mapping!$N$1,IFERROR(VLOOKUP(Table4[[#This Row],[Column1]],mapping!A:L,12,FALSE),0),0))</f>
        <v>2600</v>
      </c>
      <c r="N2038" s="58">
        <f>Table4[[#This Row],[ سعر اليومية ]]*3%*Table4[[#This Row],[عدد الدورات ]]</f>
        <v>88.95</v>
      </c>
      <c r="O2038" s="56">
        <f>Table4[[#This Row],[ سعر اليومية ]]*Table4[[#This Row],[عدد الدورات ]]-N2038</f>
        <v>2876.05</v>
      </c>
      <c r="P2038" s="194"/>
      <c r="Q2038" s="194"/>
      <c r="R2038" s="194"/>
      <c r="S2038" s="58">
        <f>(Table4[[#This Row],[سعر يومية السائق]]*Table4[[#This Row],[عدد الدورات ]])-SUM(Table4[[#This Row],[سلف ]:[خصم ]])+Table4[[#This Row],[اضافي ]]</f>
        <v>2600</v>
      </c>
      <c r="U2038" s="58">
        <f>Table4[[#This Row],[ سعر اليومية ]]*Table4[[#This Row],[عدد الدورات ]]-Table4[[#This Row],[سعر يومية السائق]]*L2038</f>
        <v>365</v>
      </c>
      <c r="V2038" s="58">
        <f>U2038-Table4[[#This Row],[W/H  3%]]</f>
        <v>276.05</v>
      </c>
      <c r="W2038" s="66" t="str">
        <f>Table4[[#This Row],[اليوم]]&amp;Table4[[#This Row],[الشهر ]]&amp;Table4[[#This Row],[العام]]</f>
        <v>1262026</v>
      </c>
      <c r="X2038" s="66" t="s">
        <v>304</v>
      </c>
    </row>
    <row r="2039" spans="1:24" x14ac:dyDescent="0.3">
      <c r="A2039" s="62">
        <v>12</v>
      </c>
      <c r="B2039" s="62">
        <v>6</v>
      </c>
      <c r="C2039" s="62">
        <v>2026</v>
      </c>
      <c r="D2039" s="41" t="str">
        <f t="shared" si="114"/>
        <v>فرج 5حلوان 2 ورديةسعوديمدينتي اتوبيس 28</v>
      </c>
      <c r="E2039" s="4">
        <v>5023</v>
      </c>
      <c r="F2039" s="41" t="str">
        <f>VLOOKUP(E2039,mapping!C:J,2,FALSE)</f>
        <v>فرج 5</v>
      </c>
      <c r="G2039" s="41" t="str">
        <f>IFERROR(VLOOKUP(F2039,mapping!$D$3:$J$200,2,FALSE),0)</f>
        <v>حلوان 2 وردية</v>
      </c>
      <c r="H2039" s="41" t="str">
        <f>IFERROR(VLOOKUP(F2039,mapping!$D$3:$J$200,3,FALSE),0)</f>
        <v>سعودي</v>
      </c>
      <c r="I2039" s="41" t="str">
        <f>IFERROR(VLOOKUP(F2039,mapping!$D$3:$J$200,4,FALSE),0)</f>
        <v xml:space="preserve">مدينتي </v>
      </c>
      <c r="J2039" s="41" t="str">
        <f>IFERROR(VLOOKUP(F2039,mapping!$D$3:$J$200,5,FALSE),0)</f>
        <v>اتوبيس 28</v>
      </c>
      <c r="K2039" s="63">
        <f>IF(W2039=mapping!$N$1,IFERROR(VLOOKUP(Table4[[#This Row],[Column1]],mapping!A:L,11,FALSE),0),IF(W2039&gt;mapping!$N$1,IFERROR(VLOOKUP(Table4[[#This Row],[Column1]],mapping!A:L,11,FALSE),0),))</f>
        <v>4634</v>
      </c>
      <c r="L2039" s="139">
        <v>1</v>
      </c>
      <c r="M2039" s="60">
        <f>IF(W2039=mapping!$N$1,IFERROR(VLOOKUP(Table4[[#This Row],[Column1]],mapping!A:L,12,FALSE),0),IF(W2039&gt;mapping!$N$1,IFERROR(VLOOKUP(Table4[[#This Row],[Column1]],mapping!A:L,12,FALSE),0),0))</f>
        <v>4100</v>
      </c>
      <c r="N2039" s="58">
        <f>Table4[[#This Row],[ سعر اليومية ]]*3%*Table4[[#This Row],[عدد الدورات ]]</f>
        <v>139.01999999999998</v>
      </c>
      <c r="O2039" s="56">
        <f>Table4[[#This Row],[ سعر اليومية ]]*Table4[[#This Row],[عدد الدورات ]]-N2039</f>
        <v>4494.9799999999996</v>
      </c>
      <c r="P2039" s="194"/>
      <c r="Q2039" s="194"/>
      <c r="R2039" s="194"/>
      <c r="S2039" s="58">
        <f>(Table4[[#This Row],[سعر يومية السائق]]*Table4[[#This Row],[عدد الدورات ]])-SUM(Table4[[#This Row],[سلف ]:[خصم ]])+Table4[[#This Row],[اضافي ]]</f>
        <v>4100</v>
      </c>
      <c r="U2039" s="58">
        <f>Table4[[#This Row],[ سعر اليومية ]]*Table4[[#This Row],[عدد الدورات ]]-Table4[[#This Row],[سعر يومية السائق]]*L2039</f>
        <v>534</v>
      </c>
      <c r="V2039" s="58">
        <f>U2039-Table4[[#This Row],[W/H  3%]]</f>
        <v>394.98</v>
      </c>
      <c r="W2039" s="66" t="str">
        <f>Table4[[#This Row],[اليوم]]&amp;Table4[[#This Row],[الشهر ]]&amp;Table4[[#This Row],[العام]]</f>
        <v>1262026</v>
      </c>
      <c r="X2039" s="66" t="s">
        <v>304</v>
      </c>
    </row>
    <row r="2040" spans="1:24" x14ac:dyDescent="0.3">
      <c r="A2040" s="62">
        <v>12</v>
      </c>
      <c r="B2040" s="62">
        <v>6</v>
      </c>
      <c r="C2040" s="62">
        <v>2026</v>
      </c>
      <c r="D2040" s="41" t="str">
        <f t="shared" si="114"/>
        <v>سيد الحاويالحلميةسعوديمدينتي اتوبيس 28</v>
      </c>
      <c r="E2040" s="4">
        <v>5024</v>
      </c>
      <c r="F2040" s="41" t="str">
        <f>VLOOKUP(E2040,mapping!C:J,2,FALSE)</f>
        <v>سيد الحاوي</v>
      </c>
      <c r="G2040" s="41" t="str">
        <f>IFERROR(VLOOKUP(F2040,mapping!$D$3:$J$200,2,FALSE),0)</f>
        <v>الحلمية</v>
      </c>
      <c r="H2040" s="41" t="str">
        <f>IFERROR(VLOOKUP(F2040,mapping!$D$3:$J$200,3,FALSE),0)</f>
        <v>سعودي</v>
      </c>
      <c r="I2040" s="41" t="str">
        <f>IFERROR(VLOOKUP(F2040,mapping!$D$3:$J$200,4,FALSE),0)</f>
        <v xml:space="preserve">مدينتي </v>
      </c>
      <c r="J2040" s="41" t="str">
        <f>IFERROR(VLOOKUP(F2040,mapping!$D$3:$J$200,5,FALSE),0)</f>
        <v>اتوبيس 28</v>
      </c>
      <c r="K2040" s="63">
        <f>IF(W2040=mapping!$N$1,IFERROR(VLOOKUP(Table4[[#This Row],[Column1]],mapping!A:L,11,FALSE),0),IF(W2040&gt;mapping!$N$1,IFERROR(VLOOKUP(Table4[[#This Row],[Column1]],mapping!A:L,11,FALSE),0),))</f>
        <v>4634</v>
      </c>
      <c r="L2040" s="139">
        <v>1</v>
      </c>
      <c r="M2040" s="60">
        <f>IF(W2040=mapping!$N$1,IFERROR(VLOOKUP(Table4[[#This Row],[Column1]],mapping!A:L,12,FALSE),0),IF(W2040&gt;mapping!$N$1,IFERROR(VLOOKUP(Table4[[#This Row],[Column1]],mapping!A:L,12,FALSE),0),0))</f>
        <v>3750</v>
      </c>
      <c r="N2040" s="58">
        <f>Table4[[#This Row],[ سعر اليومية ]]*3%*Table4[[#This Row],[عدد الدورات ]]</f>
        <v>139.01999999999998</v>
      </c>
      <c r="O2040" s="56">
        <f>Table4[[#This Row],[ سعر اليومية ]]*Table4[[#This Row],[عدد الدورات ]]-N2040</f>
        <v>4494.9799999999996</v>
      </c>
      <c r="P2040" s="194"/>
      <c r="Q2040" s="194"/>
      <c r="R2040" s="194"/>
      <c r="S2040" s="58">
        <f>(Table4[[#This Row],[سعر يومية السائق]]*Table4[[#This Row],[عدد الدورات ]])-SUM(Table4[[#This Row],[سلف ]:[خصم ]])+Table4[[#This Row],[اضافي ]]</f>
        <v>3750</v>
      </c>
      <c r="U2040" s="58">
        <f>Table4[[#This Row],[ سعر اليومية ]]*Table4[[#This Row],[عدد الدورات ]]-Table4[[#This Row],[سعر يومية السائق]]*L2040</f>
        <v>884</v>
      </c>
      <c r="V2040" s="58">
        <f>U2040-Table4[[#This Row],[W/H  3%]]</f>
        <v>744.98</v>
      </c>
      <c r="W2040" s="66" t="str">
        <f>Table4[[#This Row],[اليوم]]&amp;Table4[[#This Row],[الشهر ]]&amp;Table4[[#This Row],[العام]]</f>
        <v>1262026</v>
      </c>
      <c r="X2040" s="66" t="s">
        <v>304</v>
      </c>
    </row>
    <row r="2041" spans="1:24" x14ac:dyDescent="0.3">
      <c r="A2041" s="62">
        <v>12</v>
      </c>
      <c r="B2041" s="62">
        <v>6</v>
      </c>
      <c r="C2041" s="62">
        <v>2026</v>
      </c>
      <c r="D2041" s="41" t="str">
        <f t="shared" si="114"/>
        <v>سيد الحاوي 2عدلي منصور سعوديمدينتي اتوبيس 28</v>
      </c>
      <c r="E2041" s="4">
        <v>5028</v>
      </c>
      <c r="F2041" s="41" t="str">
        <f>VLOOKUP(E2041,mapping!C:J,2,FALSE)</f>
        <v>سيد الحاوي 2</v>
      </c>
      <c r="G2041" s="41" t="str">
        <f>IFERROR(VLOOKUP(F2041,mapping!$D$3:$J$200,2,FALSE),0)</f>
        <v xml:space="preserve">عدلي منصور </v>
      </c>
      <c r="H2041" s="41" t="str">
        <f>IFERROR(VLOOKUP(F2041,mapping!$D$3:$J$200,3,FALSE),0)</f>
        <v>سعودي</v>
      </c>
      <c r="I2041" s="41" t="str">
        <f>IFERROR(VLOOKUP(F2041,mapping!$D$3:$J$200,4,FALSE),0)</f>
        <v xml:space="preserve">مدينتي </v>
      </c>
      <c r="J2041" s="41" t="str">
        <f>IFERROR(VLOOKUP(F2041,mapping!$D$3:$J$200,5,FALSE),0)</f>
        <v>اتوبيس 28</v>
      </c>
      <c r="K2041" s="63">
        <f>IF(W2041=mapping!$N$1,IFERROR(VLOOKUP(Table4[[#This Row],[Column1]],mapping!A:L,11,FALSE),0),IF(W2041&gt;mapping!$N$1,IFERROR(VLOOKUP(Table4[[#This Row],[Column1]],mapping!A:L,11,FALSE),0),))</f>
        <v>741</v>
      </c>
      <c r="L2041" s="139">
        <v>1</v>
      </c>
      <c r="M2041" s="60">
        <f>IF(W2041=mapping!$N$1,IFERROR(VLOOKUP(Table4[[#This Row],[Column1]],mapping!A:L,12,FALSE),0),IF(W2041&gt;mapping!$N$1,IFERROR(VLOOKUP(Table4[[#This Row],[Column1]],mapping!A:L,12,FALSE),0),0))</f>
        <v>550</v>
      </c>
      <c r="N2041" s="58">
        <f>Table4[[#This Row],[ سعر اليومية ]]*3%*Table4[[#This Row],[عدد الدورات ]]</f>
        <v>22.23</v>
      </c>
      <c r="O2041" s="56">
        <f>Table4[[#This Row],[ سعر اليومية ]]*Table4[[#This Row],[عدد الدورات ]]-N2041</f>
        <v>718.77</v>
      </c>
      <c r="P2041" s="194"/>
      <c r="Q2041" s="194"/>
      <c r="R2041" s="194"/>
      <c r="S2041" s="58">
        <f>(Table4[[#This Row],[سعر يومية السائق]]*Table4[[#This Row],[عدد الدورات ]])-SUM(Table4[[#This Row],[سلف ]:[خصم ]])+Table4[[#This Row],[اضافي ]]</f>
        <v>550</v>
      </c>
      <c r="U2041" s="58">
        <f>Table4[[#This Row],[ سعر اليومية ]]*Table4[[#This Row],[عدد الدورات ]]-Table4[[#This Row],[سعر يومية السائق]]*L2041</f>
        <v>191</v>
      </c>
      <c r="V2041" s="58">
        <f>U2041-Table4[[#This Row],[W/H  3%]]</f>
        <v>168.77</v>
      </c>
      <c r="W2041" s="66" t="str">
        <f>Table4[[#This Row],[اليوم]]&amp;Table4[[#This Row],[الشهر ]]&amp;Table4[[#This Row],[العام]]</f>
        <v>1262026</v>
      </c>
      <c r="X2041" s="66" t="s">
        <v>304</v>
      </c>
    </row>
    <row r="2042" spans="1:24" x14ac:dyDescent="0.3">
      <c r="A2042" s="184">
        <v>12</v>
      </c>
      <c r="B2042" s="184">
        <v>6</v>
      </c>
      <c r="C2042" s="184">
        <v>2026</v>
      </c>
      <c r="D2042" s="184" t="str">
        <f t="shared" si="114"/>
        <v>احمد عويس اضافيالمعادي لوجستيكاابورواش إضافي</v>
      </c>
      <c r="E2042" s="204">
        <v>4012</v>
      </c>
      <c r="F2042" s="41" t="str">
        <f>VLOOKUP(E2042,mapping!C:J,2,FALSE)</f>
        <v>احمد عويس اضافي</v>
      </c>
      <c r="G2042" s="41" t="str">
        <f>IFERROR(VLOOKUP(F2042,mapping!$D$3:$J$200,2,FALSE),0)</f>
        <v xml:space="preserve">المعادي </v>
      </c>
      <c r="H2042" s="41" t="str">
        <f>IFERROR(VLOOKUP(F2042,mapping!$D$3:$J$200,3,FALSE),0)</f>
        <v>لوجستيكا</v>
      </c>
      <c r="I2042" s="41" t="str">
        <f>IFERROR(VLOOKUP(F2042,mapping!$D$3:$J$200,4,FALSE),0)</f>
        <v xml:space="preserve">ابورواش </v>
      </c>
      <c r="J2042" s="41" t="str">
        <f>IFERROR(VLOOKUP(F2042,mapping!$D$3:$J$200,5,FALSE),0)</f>
        <v>إضافي</v>
      </c>
      <c r="K2042" s="63">
        <f>IF(W2042=mapping!$N$1,IFERROR(VLOOKUP(Table4[[#This Row],[Column1]],mapping!A:L,11,FALSE),0),IF(W2042&gt;mapping!$N$1,IFERROR(VLOOKUP(Table4[[#This Row],[Column1]],mapping!A:L,11,FALSE),0),))</f>
        <v>2049</v>
      </c>
      <c r="L2042" s="186">
        <v>1</v>
      </c>
      <c r="M2042" s="60">
        <f>IF(W2042=mapping!$N$1,IFERROR(VLOOKUP(Table4[[#This Row],[Column1]],mapping!A:L,12,FALSE),0),IF(W2042&gt;mapping!$N$1,IFERROR(VLOOKUP(Table4[[#This Row],[Column1]],mapping!A:L,12,FALSE),0),0))</f>
        <v>1800</v>
      </c>
      <c r="N2042" s="58">
        <f>Table4[[#This Row],[ سعر اليومية ]]*3%*Table4[[#This Row],[عدد الدورات ]]</f>
        <v>61.47</v>
      </c>
      <c r="O2042" s="56">
        <f>Table4[[#This Row],[ سعر اليومية ]]*Table4[[#This Row],[عدد الدورات ]]-N2042</f>
        <v>1987.53</v>
      </c>
      <c r="P2042" s="194"/>
      <c r="Q2042" s="194"/>
      <c r="R2042" s="198"/>
      <c r="S2042" s="58">
        <f>(Table4[[#This Row],[سعر يومية السائق]]*Table4[[#This Row],[عدد الدورات ]])-SUM(Table4[[#This Row],[سلف ]:[خصم ]])+Table4[[#This Row],[اضافي ]]</f>
        <v>1800</v>
      </c>
      <c r="U2042" s="58">
        <f>Table4[[#This Row],[ سعر اليومية ]]*Table4[[#This Row],[عدد الدورات ]]-Table4[[#This Row],[سعر يومية السائق]]*L2042</f>
        <v>249</v>
      </c>
      <c r="V2042" s="58">
        <f>U2042-Table4[[#This Row],[W/H  3%]]</f>
        <v>187.53</v>
      </c>
      <c r="W2042" s="66" t="str">
        <f>Table4[[#This Row],[اليوم]]&amp;Table4[[#This Row],[الشهر ]]&amp;Table4[[#This Row],[العام]]</f>
        <v>1262026</v>
      </c>
      <c r="X2042" s="66" t="s">
        <v>304</v>
      </c>
    </row>
    <row r="2043" spans="1:24" x14ac:dyDescent="0.3">
      <c r="A2043" s="184">
        <v>12</v>
      </c>
      <c r="B2043" s="184">
        <v>6</v>
      </c>
      <c r="C2043" s="184">
        <v>2026</v>
      </c>
      <c r="D2043" s="184" t="str">
        <f t="shared" si="114"/>
        <v>احمد السيد إضافيإضافيلوجستيكاإضافيإضافي</v>
      </c>
      <c r="E2043" s="204">
        <v>4020</v>
      </c>
      <c r="F2043" s="41" t="str">
        <f>VLOOKUP(E2043,mapping!C:J,2,FALSE)</f>
        <v>احمد السيد إضافي</v>
      </c>
      <c r="G2043" s="41" t="str">
        <f>IFERROR(VLOOKUP(F2043,mapping!$D$3:$J$200,2,FALSE),0)</f>
        <v>إضافي</v>
      </c>
      <c r="H2043" s="41" t="str">
        <f>IFERROR(VLOOKUP(F2043,mapping!$D$3:$J$200,3,FALSE),0)</f>
        <v>لوجستيكا</v>
      </c>
      <c r="I2043" s="41" t="str">
        <f>IFERROR(VLOOKUP(F2043,mapping!$D$3:$J$200,4,FALSE),0)</f>
        <v>إضافي</v>
      </c>
      <c r="J2043" s="41" t="str">
        <f>IFERROR(VLOOKUP(F2043,mapping!$D$3:$J$200,5,FALSE),0)</f>
        <v>إضافي</v>
      </c>
      <c r="K2043" s="63">
        <f>IF(W2043=mapping!$N$1,IFERROR(VLOOKUP(Table4[[#This Row],[Column1]],mapping!A:L,11,FALSE),0),IF(W2043&gt;mapping!$N$1,IFERROR(VLOOKUP(Table4[[#This Row],[Column1]],mapping!A:L,11,FALSE),0),))</f>
        <v>1</v>
      </c>
      <c r="L2043" s="186">
        <v>1</v>
      </c>
      <c r="M2043" s="60">
        <f>IF(W2043=mapping!$N$1,IFERROR(VLOOKUP(Table4[[#This Row],[Column1]],mapping!A:L,12,FALSE),0),IF(W2043&gt;mapping!$N$1,IFERROR(VLOOKUP(Table4[[#This Row],[Column1]],mapping!A:L,12,FALSE),0),0))</f>
        <v>0</v>
      </c>
      <c r="N2043" s="58">
        <f>Table4[[#This Row],[ سعر اليومية ]]*3%*Table4[[#This Row],[عدد الدورات ]]</f>
        <v>0.03</v>
      </c>
      <c r="O2043" s="56">
        <f>Table4[[#This Row],[ سعر اليومية ]]*Table4[[#This Row],[عدد الدورات ]]-N2043</f>
        <v>0.97</v>
      </c>
      <c r="P2043" s="194"/>
      <c r="Q2043" s="194"/>
      <c r="R2043" s="198">
        <v>2700</v>
      </c>
      <c r="S2043" s="58">
        <f>(Table4[[#This Row],[سعر يومية السائق]]*Table4[[#This Row],[عدد الدورات ]])-SUM(Table4[[#This Row],[سلف ]:[خصم ]])+Table4[[#This Row],[اضافي ]]</f>
        <v>2700</v>
      </c>
      <c r="T2043" s="41" t="s">
        <v>425</v>
      </c>
      <c r="U2043" s="58">
        <f>Table4[[#This Row],[ سعر اليومية ]]*Table4[[#This Row],[عدد الدورات ]]-Table4[[#This Row],[سعر يومية السائق]]*L2043</f>
        <v>1</v>
      </c>
      <c r="V2043" s="58">
        <f>U2043-Table4[[#This Row],[W/H  3%]]</f>
        <v>0.97</v>
      </c>
      <c r="W2043" s="66" t="str">
        <f>Table4[[#This Row],[اليوم]]&amp;Table4[[#This Row],[الشهر ]]&amp;Table4[[#This Row],[العام]]</f>
        <v>1262026</v>
      </c>
      <c r="X2043" s="66" t="s">
        <v>304</v>
      </c>
    </row>
    <row r="2044" spans="1:24" x14ac:dyDescent="0.3">
      <c r="A2044" s="184">
        <v>12</v>
      </c>
      <c r="B2044" s="184">
        <v>6</v>
      </c>
      <c r="C2044" s="184">
        <v>2026</v>
      </c>
      <c r="D2044" s="184" t="str">
        <f t="shared" ref="D2044:D2045" si="115">F2044&amp;G2044&amp;H2044&amp;I2044&amp;J2044</f>
        <v>محمد رضا إضافيإضافيلوجستيكاإضافيإضافي</v>
      </c>
      <c r="E2044" s="204">
        <v>4022</v>
      </c>
      <c r="F2044" s="41" t="str">
        <f>VLOOKUP(E2044,mapping!C:J,2,FALSE)</f>
        <v>محمد رضا إضافي</v>
      </c>
      <c r="G2044" s="41" t="str">
        <f>IFERROR(VLOOKUP(F2044,mapping!$D$3:$J$200,2,FALSE),0)</f>
        <v>إضافي</v>
      </c>
      <c r="H2044" s="41" t="str">
        <f>IFERROR(VLOOKUP(F2044,mapping!$D$3:$J$200,3,FALSE),0)</f>
        <v>لوجستيكا</v>
      </c>
      <c r="I2044" s="41" t="str">
        <f>IFERROR(VLOOKUP(F2044,mapping!$D$3:$J$200,4,FALSE),0)</f>
        <v>إضافي</v>
      </c>
      <c r="J2044" s="41" t="str">
        <f>IFERROR(VLOOKUP(F2044,mapping!$D$3:$J$200,5,FALSE),0)</f>
        <v>إضافي</v>
      </c>
      <c r="K2044" s="63">
        <f>IF(W2044=mapping!$N$1,IFERROR(VLOOKUP(Table4[[#This Row],[Column1]],mapping!A:L,11,FALSE),0),IF(W2044&gt;mapping!$N$1,IFERROR(VLOOKUP(Table4[[#This Row],[Column1]],mapping!A:L,11,FALSE),0),))</f>
        <v>1</v>
      </c>
      <c r="L2044" s="186">
        <v>1</v>
      </c>
      <c r="M2044" s="60">
        <f>IF(W2044=mapping!$N$1,IFERROR(VLOOKUP(Table4[[#This Row],[Column1]],mapping!A:L,12,FALSE),0),IF(W2044&gt;mapping!$N$1,IFERROR(VLOOKUP(Table4[[#This Row],[Column1]],mapping!A:L,12,FALSE),0),0))</f>
        <v>0</v>
      </c>
      <c r="N2044" s="58">
        <f>Table4[[#This Row],[ سعر اليومية ]]*3%*Table4[[#This Row],[عدد الدورات ]]</f>
        <v>0.03</v>
      </c>
      <c r="O2044" s="56">
        <f>Table4[[#This Row],[ سعر اليومية ]]*Table4[[#This Row],[عدد الدورات ]]-N2044</f>
        <v>0.97</v>
      </c>
      <c r="P2044" s="194"/>
      <c r="Q2044" s="194"/>
      <c r="R2044" s="198">
        <v>2000</v>
      </c>
      <c r="S2044" s="58">
        <f>(Table4[[#This Row],[سعر يومية السائق]]*Table4[[#This Row],[عدد الدورات ]])-SUM(Table4[[#This Row],[سلف ]:[خصم ]])+Table4[[#This Row],[اضافي ]]</f>
        <v>2000</v>
      </c>
      <c r="T2044" s="41" t="s">
        <v>483</v>
      </c>
      <c r="U2044" s="58">
        <f>Table4[[#This Row],[ سعر اليومية ]]*Table4[[#This Row],[عدد الدورات ]]-Table4[[#This Row],[سعر يومية السائق]]*L2044</f>
        <v>1</v>
      </c>
      <c r="V2044" s="58">
        <f>U2044-Table4[[#This Row],[W/H  3%]]</f>
        <v>0.97</v>
      </c>
      <c r="W2044" s="66" t="str">
        <f>Table4[[#This Row],[اليوم]]&amp;Table4[[#This Row],[الشهر ]]&amp;Table4[[#This Row],[العام]]</f>
        <v>1262026</v>
      </c>
      <c r="X2044" s="66" t="s">
        <v>304</v>
      </c>
    </row>
    <row r="2045" spans="1:24" x14ac:dyDescent="0.3">
      <c r="A2045" s="184">
        <v>12</v>
      </c>
      <c r="B2045" s="184">
        <v>6</v>
      </c>
      <c r="C2045" s="184">
        <v>2026</v>
      </c>
      <c r="D2045" s="184" t="str">
        <f t="shared" si="115"/>
        <v>حسام سعيد إضافيإضافيلوجستيكاإضافيإضافي</v>
      </c>
      <c r="E2045" s="204">
        <v>4015</v>
      </c>
      <c r="F2045" s="41" t="str">
        <f>VLOOKUP(E2045,mapping!C:J,2,FALSE)</f>
        <v>حسام سعيد إضافي</v>
      </c>
      <c r="G2045" s="41" t="str">
        <f>IFERROR(VLOOKUP(F2045,mapping!$D$3:$J$200,2,FALSE),0)</f>
        <v>إضافي</v>
      </c>
      <c r="H2045" s="41" t="str">
        <f>IFERROR(VLOOKUP(F2045,mapping!$D$3:$J$200,3,FALSE),0)</f>
        <v>لوجستيكا</v>
      </c>
      <c r="I2045" s="41" t="str">
        <f>IFERROR(VLOOKUP(F2045,mapping!$D$3:$J$200,4,FALSE),0)</f>
        <v>إضافي</v>
      </c>
      <c r="J2045" s="41" t="str">
        <f>IFERROR(VLOOKUP(F2045,mapping!$D$3:$J$200,5,FALSE),0)</f>
        <v>إضافي</v>
      </c>
      <c r="K2045" s="63">
        <f>IF(W2045=mapping!$N$1,IFERROR(VLOOKUP(Table4[[#This Row],[Column1]],mapping!A:L,11,FALSE),0),IF(W2045&gt;mapping!$N$1,IFERROR(VLOOKUP(Table4[[#This Row],[Column1]],mapping!A:L,11,FALSE),0),))</f>
        <v>1</v>
      </c>
      <c r="L2045" s="186">
        <v>1</v>
      </c>
      <c r="M2045" s="60">
        <f>IF(W2045=mapping!$N$1,IFERROR(VLOOKUP(Table4[[#This Row],[Column1]],mapping!A:L,12,FALSE),0),IF(W2045&gt;mapping!$N$1,IFERROR(VLOOKUP(Table4[[#This Row],[Column1]],mapping!A:L,12,FALSE),0),0))</f>
        <v>0</v>
      </c>
      <c r="N2045" s="58">
        <f>Table4[[#This Row],[ سعر اليومية ]]*3%*Table4[[#This Row],[عدد الدورات ]]</f>
        <v>0.03</v>
      </c>
      <c r="O2045" s="56">
        <f>Table4[[#This Row],[ سعر اليومية ]]*Table4[[#This Row],[عدد الدورات ]]-N2045</f>
        <v>0.97</v>
      </c>
      <c r="P2045" s="194"/>
      <c r="Q2045" s="194"/>
      <c r="R2045" s="198">
        <v>2200</v>
      </c>
      <c r="S2045" s="58">
        <f>(Table4[[#This Row],[سعر يومية السائق]]*Table4[[#This Row],[عدد الدورات ]])-SUM(Table4[[#This Row],[سلف ]:[خصم ]])+Table4[[#This Row],[اضافي ]]</f>
        <v>2200</v>
      </c>
      <c r="T2045" s="41" t="s">
        <v>426</v>
      </c>
      <c r="U2045" s="58">
        <f>Table4[[#This Row],[ سعر اليومية ]]*Table4[[#This Row],[عدد الدورات ]]-Table4[[#This Row],[سعر يومية السائق]]*L2045</f>
        <v>1</v>
      </c>
      <c r="V2045" s="58">
        <f>U2045-Table4[[#This Row],[W/H  3%]]</f>
        <v>0.97</v>
      </c>
      <c r="W2045" s="66" t="str">
        <f>Table4[[#This Row],[اليوم]]&amp;Table4[[#This Row],[الشهر ]]&amp;Table4[[#This Row],[العام]]</f>
        <v>1262026</v>
      </c>
      <c r="X2045" s="66" t="s">
        <v>304</v>
      </c>
    </row>
    <row r="2046" spans="1:24" x14ac:dyDescent="0.3">
      <c r="A2046" s="184">
        <v>12</v>
      </c>
      <c r="B2046" s="184">
        <v>6</v>
      </c>
      <c r="C2046" s="184">
        <v>2026</v>
      </c>
      <c r="D2046" s="184" t="str">
        <f t="shared" si="114"/>
        <v>حسام سعيد إضافيإضافيلوجستيكاإضافيإضافي</v>
      </c>
      <c r="E2046" s="204">
        <v>4015</v>
      </c>
      <c r="F2046" s="41" t="str">
        <f>VLOOKUP(E2046,mapping!C:J,2,FALSE)</f>
        <v>حسام سعيد إضافي</v>
      </c>
      <c r="G2046" s="41" t="str">
        <f>IFERROR(VLOOKUP(F2046,mapping!$D$3:$J$200,2,FALSE),0)</f>
        <v>إضافي</v>
      </c>
      <c r="H2046" s="41" t="str">
        <f>IFERROR(VLOOKUP(F2046,mapping!$D$3:$J$200,3,FALSE),0)</f>
        <v>لوجستيكا</v>
      </c>
      <c r="I2046" s="41" t="str">
        <f>IFERROR(VLOOKUP(F2046,mapping!$D$3:$J$200,4,FALSE),0)</f>
        <v>إضافي</v>
      </c>
      <c r="J2046" s="41" t="str">
        <f>IFERROR(VLOOKUP(F2046,mapping!$D$3:$J$200,5,FALSE),0)</f>
        <v>إضافي</v>
      </c>
      <c r="K2046" s="63">
        <f>IF(W2046=mapping!$N$1,IFERROR(VLOOKUP(Table4[[#This Row],[Column1]],mapping!A:L,11,FALSE),0),IF(W2046&gt;mapping!$N$1,IFERROR(VLOOKUP(Table4[[#This Row],[Column1]],mapping!A:L,11,FALSE),0),))</f>
        <v>1</v>
      </c>
      <c r="L2046" s="186">
        <v>1</v>
      </c>
      <c r="M2046" s="60">
        <f>IF(W2046=mapping!$N$1,IFERROR(VLOOKUP(Table4[[#This Row],[Column1]],mapping!A:L,12,FALSE),0),IF(W2046&gt;mapping!$N$1,IFERROR(VLOOKUP(Table4[[#This Row],[Column1]],mapping!A:L,12,FALSE),0),0))</f>
        <v>0</v>
      </c>
      <c r="N2046" s="58">
        <f>Table4[[#This Row],[ سعر اليومية ]]*3%*Table4[[#This Row],[عدد الدورات ]]</f>
        <v>0.03</v>
      </c>
      <c r="O2046" s="56">
        <f>Table4[[#This Row],[ سعر اليومية ]]*Table4[[#This Row],[عدد الدورات ]]-N2046</f>
        <v>0.97</v>
      </c>
      <c r="P2046" s="194"/>
      <c r="Q2046" s="194"/>
      <c r="R2046" s="198">
        <v>2400</v>
      </c>
      <c r="S2046" s="58">
        <f>(Table4[[#This Row],[سعر يومية السائق]]*Table4[[#This Row],[عدد الدورات ]])-SUM(Table4[[#This Row],[سلف ]:[خصم ]])+Table4[[#This Row],[اضافي ]]</f>
        <v>2400</v>
      </c>
      <c r="T2046" s="41" t="s">
        <v>431</v>
      </c>
      <c r="U2046" s="58">
        <f>Table4[[#This Row],[ سعر اليومية ]]*Table4[[#This Row],[عدد الدورات ]]-Table4[[#This Row],[سعر يومية السائق]]*L2046</f>
        <v>1</v>
      </c>
      <c r="V2046" s="58">
        <f>U2046-Table4[[#This Row],[W/H  3%]]</f>
        <v>0.97</v>
      </c>
      <c r="W2046" s="66" t="str">
        <f>Table4[[#This Row],[اليوم]]&amp;Table4[[#This Row],[الشهر ]]&amp;Table4[[#This Row],[العام]]</f>
        <v>1262026</v>
      </c>
      <c r="X2046" s="66" t="s">
        <v>304</v>
      </c>
    </row>
    <row r="2047" spans="1:24" x14ac:dyDescent="0.3">
      <c r="A2047" s="184">
        <v>12</v>
      </c>
      <c r="B2047" s="184">
        <v>6</v>
      </c>
      <c r="C2047" s="184">
        <v>2026</v>
      </c>
      <c r="D2047" s="184" t="str">
        <f t="shared" si="114"/>
        <v>حسام سعيد إضافيإضافيلوجستيكاإضافيإضافي</v>
      </c>
      <c r="E2047" s="204">
        <v>4015</v>
      </c>
      <c r="F2047" s="41" t="str">
        <f>VLOOKUP(E2047,mapping!C:J,2,FALSE)</f>
        <v>حسام سعيد إضافي</v>
      </c>
      <c r="G2047" s="41" t="str">
        <f>IFERROR(VLOOKUP(F2047,mapping!$D$3:$J$200,2,FALSE),0)</f>
        <v>إضافي</v>
      </c>
      <c r="H2047" s="41" t="str">
        <f>IFERROR(VLOOKUP(F2047,mapping!$D$3:$J$200,3,FALSE),0)</f>
        <v>لوجستيكا</v>
      </c>
      <c r="I2047" s="41" t="str">
        <f>IFERROR(VLOOKUP(F2047,mapping!$D$3:$J$200,4,FALSE),0)</f>
        <v>إضافي</v>
      </c>
      <c r="J2047" s="41" t="str">
        <f>IFERROR(VLOOKUP(F2047,mapping!$D$3:$J$200,5,FALSE),0)</f>
        <v>إضافي</v>
      </c>
      <c r="K2047" s="63">
        <f>IF(W2047=mapping!$N$1,IFERROR(VLOOKUP(Table4[[#This Row],[Column1]],mapping!A:L,11,FALSE),0),IF(W2047&gt;mapping!$N$1,IFERROR(VLOOKUP(Table4[[#This Row],[Column1]],mapping!A:L,11,FALSE),0),))</f>
        <v>1</v>
      </c>
      <c r="L2047" s="186">
        <v>1</v>
      </c>
      <c r="M2047" s="60">
        <f>IF(W2047=mapping!$N$1,IFERROR(VLOOKUP(Table4[[#This Row],[Column1]],mapping!A:L,12,FALSE),0),IF(W2047&gt;mapping!$N$1,IFERROR(VLOOKUP(Table4[[#This Row],[Column1]],mapping!A:L,12,FALSE),0),0))</f>
        <v>0</v>
      </c>
      <c r="N2047" s="58">
        <f>Table4[[#This Row],[ سعر اليومية ]]*3%*Table4[[#This Row],[عدد الدورات ]]</f>
        <v>0.03</v>
      </c>
      <c r="O2047" s="56">
        <f>Table4[[#This Row],[ سعر اليومية ]]*Table4[[#This Row],[عدد الدورات ]]-N2047</f>
        <v>0.97</v>
      </c>
      <c r="P2047" s="194"/>
      <c r="Q2047" s="194"/>
      <c r="R2047" s="198">
        <v>2600</v>
      </c>
      <c r="S2047" s="58">
        <f>(Table4[[#This Row],[سعر يومية السائق]]*Table4[[#This Row],[عدد الدورات ]])-SUM(Table4[[#This Row],[سلف ]:[خصم ]])+Table4[[#This Row],[اضافي ]]</f>
        <v>2600</v>
      </c>
      <c r="T2047" s="41" t="s">
        <v>457</v>
      </c>
      <c r="U2047" s="58">
        <f>Table4[[#This Row],[ سعر اليومية ]]*Table4[[#This Row],[عدد الدورات ]]-Table4[[#This Row],[سعر يومية السائق]]*L2047</f>
        <v>1</v>
      </c>
      <c r="V2047" s="58">
        <f>U2047-Table4[[#This Row],[W/H  3%]]</f>
        <v>0.97</v>
      </c>
      <c r="W2047" s="66" t="str">
        <f>Table4[[#This Row],[اليوم]]&amp;Table4[[#This Row],[الشهر ]]&amp;Table4[[#This Row],[العام]]</f>
        <v>1262026</v>
      </c>
      <c r="X2047" s="66" t="s">
        <v>304</v>
      </c>
    </row>
    <row r="2048" spans="1:24" s="123" customFormat="1" x14ac:dyDescent="0.3">
      <c r="D2048" s="123" t="e">
        <f t="shared" si="114"/>
        <v>#N/A</v>
      </c>
      <c r="E2048" s="201"/>
      <c r="F2048" s="123" t="e">
        <f>VLOOKUP(E2048,mapping!C:J,2,FALSE)</f>
        <v>#N/A</v>
      </c>
      <c r="G2048" s="123">
        <f>IFERROR(VLOOKUP(F2048,mapping!$D$3:$J$200,2,FALSE),0)</f>
        <v>0</v>
      </c>
      <c r="H2048" s="123">
        <f>IFERROR(VLOOKUP(F2048,mapping!$D$3:$J$200,3,FALSE),0)</f>
        <v>0</v>
      </c>
      <c r="I2048" s="123">
        <f>IFERROR(VLOOKUP(F2048,mapping!$D$3:$J$200,4,FALSE),0)</f>
        <v>0</v>
      </c>
      <c r="J2048" s="123">
        <f>IFERROR(VLOOKUP(F2048,mapping!$D$3:$J$200,5,FALSE),0)</f>
        <v>0</v>
      </c>
      <c r="K2048" s="124">
        <f>IF(W2048=mapping!$N$1,IFERROR(VLOOKUP(Table4[[#This Row],[Column1]],mapping!A:L,11,FALSE),0),IF(W2048&gt;mapping!$N$1,IFERROR(VLOOKUP(Table4[[#This Row],[Column1]],mapping!A:L,11,FALSE),0),))</f>
        <v>0</v>
      </c>
      <c r="L2048" s="140"/>
      <c r="M2048" s="124">
        <f>IF(W2048=mapping!$N$1,IFERROR(VLOOKUP(Table4[[#This Row],[Column1]],mapping!A:L,12,FALSE),0),IF(W2048&gt;mapping!$N$1,IFERROR(VLOOKUP(Table4[[#This Row],[Column1]],mapping!A:L,12,FALSE),0),0))</f>
        <v>0</v>
      </c>
      <c r="N2048" s="125">
        <f>Table4[[#This Row],[ سعر اليومية ]]*3%*Table4[[#This Row],[عدد الدورات ]]</f>
        <v>0</v>
      </c>
      <c r="O2048" s="126">
        <f>Table4[[#This Row],[ سعر اليومية ]]*Table4[[#This Row],[عدد الدورات ]]-N2048</f>
        <v>0</v>
      </c>
      <c r="P2048" s="195"/>
      <c r="Q2048" s="195"/>
      <c r="R2048" s="195"/>
      <c r="S2048" s="125">
        <f>(Table4[[#This Row],[سعر يومية السائق]]*Table4[[#This Row],[عدد الدورات ]])-SUM(Table4[[#This Row],[سلف ]:[خصم ]])+Table4[[#This Row],[اضافي ]]</f>
        <v>0</v>
      </c>
      <c r="U2048" s="125">
        <f>Table4[[#This Row],[ سعر اليومية ]]*Table4[[#This Row],[عدد الدورات ]]-Table4[[#This Row],[سعر يومية السائق]]*L2048</f>
        <v>0</v>
      </c>
      <c r="V2048" s="125">
        <f>U2048-Table4[[#This Row],[W/H  3%]]</f>
        <v>0</v>
      </c>
      <c r="W2048" s="127" t="str">
        <f>Table4[[#This Row],[اليوم]]&amp;Table4[[#This Row],[الشهر ]]&amp;Table4[[#This Row],[العام]]</f>
        <v/>
      </c>
      <c r="X2048" s="127" t="s">
        <v>304</v>
      </c>
    </row>
    <row r="2049" spans="1:24" x14ac:dyDescent="0.3">
      <c r="A2049" s="62">
        <v>13</v>
      </c>
      <c r="B2049" s="62">
        <v>6</v>
      </c>
      <c r="C2049" s="62">
        <v>2026</v>
      </c>
      <c r="D2049" s="41" t="str">
        <f t="shared" si="114"/>
        <v>مصطفي قليوبقليوب FIRST STARTم.نصر ميكروباص صيني</v>
      </c>
      <c r="E2049" s="4">
        <v>1000</v>
      </c>
      <c r="F2049" s="41" t="str">
        <f>VLOOKUP(E2049,mapping!C:J,2,FALSE)</f>
        <v>مصطفي قليوب</v>
      </c>
      <c r="G2049" s="41" t="str">
        <f>IFERROR(VLOOKUP(F2049,mapping!$D$3:$J$200,2,FALSE),0)</f>
        <v xml:space="preserve">قليوب </v>
      </c>
      <c r="H2049" s="41" t="str">
        <f>IFERROR(VLOOKUP(F2049,mapping!$D$3:$J$200,3,FALSE),0)</f>
        <v>FIRST START</v>
      </c>
      <c r="I2049" s="41" t="str">
        <f>IFERROR(VLOOKUP(F2049,mapping!$D$3:$J$200,4,FALSE),0)</f>
        <v xml:space="preserve">م.نصر </v>
      </c>
      <c r="J2049" s="41" t="str">
        <f>IFERROR(VLOOKUP(F2049,mapping!$D$3:$J$200,5,FALSE),0)</f>
        <v>ميكروباص صيني</v>
      </c>
      <c r="K2049" s="63">
        <f>IF(W2049=mapping!$N$1,IFERROR(VLOOKUP(Table4[[#This Row],[Column1]],mapping!A:L,11,FALSE),0),IF(W2049&gt;mapping!$N$1,IFERROR(VLOOKUP(Table4[[#This Row],[Column1]],mapping!A:L,11,FALSE),0),))</f>
        <v>1250</v>
      </c>
      <c r="L2049" s="139">
        <v>1</v>
      </c>
      <c r="M2049" s="60">
        <f>IF(W2049=mapping!$N$1,IFERROR(VLOOKUP(Table4[[#This Row],[Column1]],mapping!A:L,12,FALSE),0),IF(W2049&gt;mapping!$N$1,IFERROR(VLOOKUP(Table4[[#This Row],[Column1]],mapping!A:L,12,FALSE),0),0))</f>
        <v>1200</v>
      </c>
      <c r="N2049" s="58">
        <f>Table4[[#This Row],[ سعر اليومية ]]*3%*Table4[[#This Row],[عدد الدورات ]]</f>
        <v>37.5</v>
      </c>
      <c r="O2049" s="56">
        <f>Table4[[#This Row],[ سعر اليومية ]]*Table4[[#This Row],[عدد الدورات ]]-N2049</f>
        <v>1212.5</v>
      </c>
      <c r="P2049" s="194"/>
      <c r="Q2049" s="194"/>
      <c r="R2049" s="194"/>
      <c r="S2049" s="58">
        <f>(Table4[[#This Row],[سعر يومية السائق]]*Table4[[#This Row],[عدد الدورات ]])-SUM(Table4[[#This Row],[سلف ]:[خصم ]])+Table4[[#This Row],[اضافي ]]</f>
        <v>1200</v>
      </c>
      <c r="U2049" s="58">
        <f>Table4[[#This Row],[ سعر اليومية ]]*Table4[[#This Row],[عدد الدورات ]]-Table4[[#This Row],[سعر يومية السائق]]*L2049</f>
        <v>50</v>
      </c>
      <c r="V2049" s="58">
        <f>U2049-Table4[[#This Row],[W/H  3%]]</f>
        <v>12.5</v>
      </c>
      <c r="W2049" s="66" t="str">
        <f>Table4[[#This Row],[اليوم]]&amp;Table4[[#This Row],[الشهر ]]&amp;Table4[[#This Row],[العام]]</f>
        <v>1362026</v>
      </c>
      <c r="X2049" s="66" t="s">
        <v>304</v>
      </c>
    </row>
    <row r="2050" spans="1:24" x14ac:dyDescent="0.3">
      <c r="A2050" s="62">
        <v>13</v>
      </c>
      <c r="B2050" s="62">
        <v>6</v>
      </c>
      <c r="C2050" s="62">
        <v>2026</v>
      </c>
      <c r="D2050" s="41" t="str">
        <f t="shared" si="114"/>
        <v>عمرو برعي الجراجFLITCH AND GRAINالتجمع ميكروباص صيني</v>
      </c>
      <c r="E2050" s="4">
        <v>2000</v>
      </c>
      <c r="F2050" s="41" t="str">
        <f>VLOOKUP(E2050,mapping!C:J,2,FALSE)</f>
        <v xml:space="preserve">عمرو برعي </v>
      </c>
      <c r="G2050" s="41" t="str">
        <f>IFERROR(VLOOKUP(F2050,mapping!$D$3:$J$200,2,FALSE),0)</f>
        <v>الجراج</v>
      </c>
      <c r="H2050" s="41" t="str">
        <f>IFERROR(VLOOKUP(F2050,mapping!$D$3:$J$200,3,FALSE),0)</f>
        <v>FLITCH AND GRAIN</v>
      </c>
      <c r="I2050" s="41" t="str">
        <f>IFERROR(VLOOKUP(F2050,mapping!$D$3:$J$200,4,FALSE),0)</f>
        <v xml:space="preserve">التجمع </v>
      </c>
      <c r="J2050" s="41" t="str">
        <f>IFERROR(VLOOKUP(F2050,mapping!$D$3:$J$200,5,FALSE),0)</f>
        <v>ميكروباص صيني</v>
      </c>
      <c r="K2050" s="63">
        <f>IF(W2050=mapping!$N$1,IFERROR(VLOOKUP(Table4[[#This Row],[Column1]],mapping!A:L,11,FALSE),0),IF(W2050&gt;mapping!$N$1,IFERROR(VLOOKUP(Table4[[#This Row],[Column1]],mapping!A:L,11,FALSE),0),))</f>
        <v>1300</v>
      </c>
      <c r="L2050" s="139">
        <v>1</v>
      </c>
      <c r="M2050" s="60">
        <f>IF(W2050=mapping!$N$1,IFERROR(VLOOKUP(Table4[[#This Row],[Column1]],mapping!A:L,12,FALSE),0),IF(W2050&gt;mapping!$N$1,IFERROR(VLOOKUP(Table4[[#This Row],[Column1]],mapping!A:L,12,FALSE),0),0))</f>
        <v>1050</v>
      </c>
      <c r="N2050" s="58">
        <f>Table4[[#This Row],[ سعر اليومية ]]*3%*Table4[[#This Row],[عدد الدورات ]]</f>
        <v>39</v>
      </c>
      <c r="O2050" s="56">
        <f>Table4[[#This Row],[ سعر اليومية ]]*Table4[[#This Row],[عدد الدورات ]]-N2050</f>
        <v>1261</v>
      </c>
      <c r="P2050" s="194"/>
      <c r="Q2050" s="194"/>
      <c r="R2050" s="194"/>
      <c r="S2050" s="58">
        <f>(Table4[[#This Row],[سعر يومية السائق]]*Table4[[#This Row],[عدد الدورات ]])-SUM(Table4[[#This Row],[سلف ]:[خصم ]])+Table4[[#This Row],[اضافي ]]</f>
        <v>1050</v>
      </c>
      <c r="U2050" s="58">
        <f>Table4[[#This Row],[ سعر اليومية ]]*Table4[[#This Row],[عدد الدورات ]]-Table4[[#This Row],[سعر يومية السائق]]*L2050</f>
        <v>250</v>
      </c>
      <c r="V2050" s="58">
        <f>U2050-Table4[[#This Row],[W/H  3%]]</f>
        <v>211</v>
      </c>
      <c r="W2050" s="66" t="str">
        <f>Table4[[#This Row],[اليوم]]&amp;Table4[[#This Row],[الشهر ]]&amp;Table4[[#This Row],[العام]]</f>
        <v>1362026</v>
      </c>
      <c r="X2050" s="66" t="s">
        <v>304</v>
      </c>
    </row>
    <row r="2051" spans="1:24" x14ac:dyDescent="0.3">
      <c r="A2051" s="62">
        <v>13</v>
      </c>
      <c r="B2051" s="62">
        <v>6</v>
      </c>
      <c r="C2051" s="62">
        <v>2026</v>
      </c>
      <c r="D2051" s="41" t="str">
        <f t="shared" si="114"/>
        <v>مصطفي الف مسكنالف مسكن 3 ورديةنجمة هليوبوليسالتجمع اتوبيس 28</v>
      </c>
      <c r="E2051" s="4">
        <v>3000</v>
      </c>
      <c r="F2051" s="41" t="str">
        <f>VLOOKUP(E2051,mapping!C:J,2,FALSE)</f>
        <v>مصطفي الف مسكن</v>
      </c>
      <c r="G2051" s="41" t="str">
        <f>IFERROR(VLOOKUP(F2051,mapping!$D$3:$J$200,2,FALSE),0)</f>
        <v>الف مسكن 3 وردية</v>
      </c>
      <c r="H2051" s="41" t="str">
        <f>IFERROR(VLOOKUP(F2051,mapping!$D$3:$J$200,3,FALSE),0)</f>
        <v>نجمة هليوبوليس</v>
      </c>
      <c r="I2051" s="41" t="str">
        <f>IFERROR(VLOOKUP(F2051,mapping!$D$3:$J$200,4,FALSE),0)</f>
        <v xml:space="preserve">التجمع </v>
      </c>
      <c r="J2051" s="41" t="str">
        <f>IFERROR(VLOOKUP(F2051,mapping!$D$3:$J$200,5,FALSE),0)</f>
        <v>اتوبيس 28</v>
      </c>
      <c r="K2051" s="63">
        <f>IF(W2051=mapping!$N$1,IFERROR(VLOOKUP(Table4[[#This Row],[Column1]],mapping!A:L,11,FALSE),0),IF(W2051&gt;mapping!$N$1,IFERROR(VLOOKUP(Table4[[#This Row],[Column1]],mapping!A:L,11,FALSE),0),))</f>
        <v>4297</v>
      </c>
      <c r="L2051" s="139">
        <v>1</v>
      </c>
      <c r="M2051" s="60">
        <f>IF(W2051=mapping!$N$1,IFERROR(VLOOKUP(Table4[[#This Row],[Column1]],mapping!A:L,12,FALSE),0),IF(W2051&gt;mapping!$N$1,IFERROR(VLOOKUP(Table4[[#This Row],[Column1]],mapping!A:L,12,FALSE),0),0))</f>
        <v>3800</v>
      </c>
      <c r="N2051" s="58">
        <f>Table4[[#This Row],[ سعر اليومية ]]*3%*Table4[[#This Row],[عدد الدورات ]]</f>
        <v>128.91</v>
      </c>
      <c r="O2051" s="56">
        <f>Table4[[#This Row],[ سعر اليومية ]]*Table4[[#This Row],[عدد الدورات ]]-N2051</f>
        <v>4168.09</v>
      </c>
      <c r="P2051" s="194"/>
      <c r="Q2051" s="194"/>
      <c r="R2051" s="194"/>
      <c r="S2051" s="58">
        <f>(Table4[[#This Row],[سعر يومية السائق]]*Table4[[#This Row],[عدد الدورات ]])-SUM(Table4[[#This Row],[سلف ]:[خصم ]])+Table4[[#This Row],[اضافي ]]</f>
        <v>3800</v>
      </c>
      <c r="U2051" s="58">
        <f>Table4[[#This Row],[ سعر اليومية ]]*Table4[[#This Row],[عدد الدورات ]]-Table4[[#This Row],[سعر يومية السائق]]*L2051</f>
        <v>497</v>
      </c>
      <c r="V2051" s="58">
        <f>U2051-Table4[[#This Row],[W/H  3%]]</f>
        <v>368.09000000000003</v>
      </c>
      <c r="W2051" s="66" t="str">
        <f>Table4[[#This Row],[اليوم]]&amp;Table4[[#This Row],[الشهر ]]&amp;Table4[[#This Row],[العام]]</f>
        <v>1362026</v>
      </c>
      <c r="X2051" s="66" t="s">
        <v>304</v>
      </c>
    </row>
    <row r="2052" spans="1:24" x14ac:dyDescent="0.3">
      <c r="A2052" s="62">
        <v>13</v>
      </c>
      <c r="B2052" s="62">
        <v>6</v>
      </c>
      <c r="C2052" s="62">
        <v>2026</v>
      </c>
      <c r="D2052" s="41" t="str">
        <f t="shared" si="114"/>
        <v>ممدوح كيلاني1قليوب 3 وردية نجمة هليوبوليسالتجمع اتوبيس 28</v>
      </c>
      <c r="E2052" s="4">
        <v>3002</v>
      </c>
      <c r="F2052" s="41" t="str">
        <f>VLOOKUP(E2052,mapping!C:J,2,FALSE)</f>
        <v>ممدوح كيلاني1</v>
      </c>
      <c r="G2052" s="41" t="str">
        <f>IFERROR(VLOOKUP(F2052,mapping!$D$3:$J$200,2,FALSE),0)</f>
        <v xml:space="preserve">قليوب 3 وردية </v>
      </c>
      <c r="H2052" s="41" t="str">
        <f>IFERROR(VLOOKUP(F2052,mapping!$D$3:$J$200,3,FALSE),0)</f>
        <v>نجمة هليوبوليس</v>
      </c>
      <c r="I2052" s="41" t="str">
        <f>IFERROR(VLOOKUP(F2052,mapping!$D$3:$J$200,4,FALSE),0)</f>
        <v xml:space="preserve">التجمع </v>
      </c>
      <c r="J2052" s="41" t="str">
        <f>IFERROR(VLOOKUP(F2052,mapping!$D$3:$J$200,5,FALSE),0)</f>
        <v>اتوبيس 28</v>
      </c>
      <c r="K2052" s="63">
        <f>IF(W2052=mapping!$N$1,IFERROR(VLOOKUP(Table4[[#This Row],[Column1]],mapping!A:L,11,FALSE),0),IF(W2052&gt;mapping!$N$1,IFERROR(VLOOKUP(Table4[[#This Row],[Column1]],mapping!A:L,11,FALSE),0),))</f>
        <v>4297</v>
      </c>
      <c r="L2052" s="139">
        <v>1</v>
      </c>
      <c r="M2052" s="60">
        <f>IF(W2052=mapping!$N$1,IFERROR(VLOOKUP(Table4[[#This Row],[Column1]],mapping!A:L,12,FALSE),0),IF(W2052&gt;mapping!$N$1,IFERROR(VLOOKUP(Table4[[#This Row],[Column1]],mapping!A:L,12,FALSE),0),0))</f>
        <v>3900</v>
      </c>
      <c r="N2052" s="58">
        <f>Table4[[#This Row],[ سعر اليومية ]]*3%*Table4[[#This Row],[عدد الدورات ]]</f>
        <v>128.91</v>
      </c>
      <c r="O2052" s="56">
        <f>Table4[[#This Row],[ سعر اليومية ]]*Table4[[#This Row],[عدد الدورات ]]-N2052</f>
        <v>4168.09</v>
      </c>
      <c r="P2052" s="194"/>
      <c r="Q2052" s="194"/>
      <c r="R2052" s="194"/>
      <c r="S2052" s="58">
        <f>(Table4[[#This Row],[سعر يومية السائق]]*Table4[[#This Row],[عدد الدورات ]])-SUM(Table4[[#This Row],[سلف ]:[خصم ]])+Table4[[#This Row],[اضافي ]]</f>
        <v>3900</v>
      </c>
      <c r="U2052" s="58">
        <f>Table4[[#This Row],[ سعر اليومية ]]*Table4[[#This Row],[عدد الدورات ]]-Table4[[#This Row],[سعر يومية السائق]]*L2052</f>
        <v>397</v>
      </c>
      <c r="V2052" s="58">
        <f>U2052-Table4[[#This Row],[W/H  3%]]</f>
        <v>268.09000000000003</v>
      </c>
      <c r="W2052" s="66" t="str">
        <f>Table4[[#This Row],[اليوم]]&amp;Table4[[#This Row],[الشهر ]]&amp;Table4[[#This Row],[العام]]</f>
        <v>1362026</v>
      </c>
      <c r="X2052" s="66" t="s">
        <v>304</v>
      </c>
    </row>
    <row r="2053" spans="1:24" x14ac:dyDescent="0.3">
      <c r="A2053" s="62">
        <v>13</v>
      </c>
      <c r="B2053" s="62">
        <v>6</v>
      </c>
      <c r="C2053" s="62">
        <v>2026</v>
      </c>
      <c r="D2053" s="41" t="str">
        <f t="shared" si="114"/>
        <v>ممدوح كيلاني3المنيب 3وردية نجمة هليوبوليسالتجمع ميكروباص</v>
      </c>
      <c r="E2053" s="4">
        <v>3004</v>
      </c>
      <c r="F2053" s="41" t="str">
        <f>VLOOKUP(E2053,mapping!C:J,2,FALSE)</f>
        <v>ممدوح كيلاني3</v>
      </c>
      <c r="G2053" s="41" t="str">
        <f>IFERROR(VLOOKUP(F2053,mapping!$D$3:$J$200,2,FALSE),0)</f>
        <v xml:space="preserve">المنيب 3وردية </v>
      </c>
      <c r="H2053" s="41" t="str">
        <f>IFERROR(VLOOKUP(F2053,mapping!$D$3:$J$200,3,FALSE),0)</f>
        <v>نجمة هليوبوليس</v>
      </c>
      <c r="I2053" s="41" t="str">
        <f>IFERROR(VLOOKUP(F2053,mapping!$D$3:$J$200,4,FALSE),0)</f>
        <v xml:space="preserve">التجمع </v>
      </c>
      <c r="J2053" s="41" t="str">
        <f>IFERROR(VLOOKUP(F2053,mapping!$D$3:$J$200,5,FALSE),0)</f>
        <v>ميكروباص</v>
      </c>
      <c r="K2053" s="63">
        <f>IF(W2053=mapping!$N$1,IFERROR(VLOOKUP(Table4[[#This Row],[Column1]],mapping!A:L,11,FALSE),0),IF(W2053&gt;mapping!$N$1,IFERROR(VLOOKUP(Table4[[#This Row],[Column1]],mapping!A:L,11,FALSE),0),))</f>
        <v>3600</v>
      </c>
      <c r="L2053" s="139">
        <v>1</v>
      </c>
      <c r="M2053" s="60">
        <f>IF(W2053=mapping!$N$1,IFERROR(VLOOKUP(Table4[[#This Row],[Column1]],mapping!A:L,12,FALSE),0),IF(W2053&gt;mapping!$N$1,IFERROR(VLOOKUP(Table4[[#This Row],[Column1]],mapping!A:L,12,FALSE),0),0))</f>
        <v>2700</v>
      </c>
      <c r="N2053" s="58">
        <f>Table4[[#This Row],[ سعر اليومية ]]*3%*Table4[[#This Row],[عدد الدورات ]]</f>
        <v>108</v>
      </c>
      <c r="O2053" s="56">
        <f>Table4[[#This Row],[ سعر اليومية ]]*Table4[[#This Row],[عدد الدورات ]]-N2053</f>
        <v>3492</v>
      </c>
      <c r="P2053" s="194"/>
      <c r="Q2053" s="194"/>
      <c r="R2053" s="194"/>
      <c r="S2053" s="58">
        <f>(Table4[[#This Row],[سعر يومية السائق]]*Table4[[#This Row],[عدد الدورات ]])-SUM(Table4[[#This Row],[سلف ]:[خصم ]])+Table4[[#This Row],[اضافي ]]</f>
        <v>2700</v>
      </c>
      <c r="U2053" s="58">
        <f>Table4[[#This Row],[ سعر اليومية ]]*Table4[[#This Row],[عدد الدورات ]]-Table4[[#This Row],[سعر يومية السائق]]*L2053</f>
        <v>900</v>
      </c>
      <c r="V2053" s="58">
        <f>U2053-Table4[[#This Row],[W/H  3%]]</f>
        <v>792</v>
      </c>
      <c r="W2053" s="66" t="str">
        <f>Table4[[#This Row],[اليوم]]&amp;Table4[[#This Row],[الشهر ]]&amp;Table4[[#This Row],[العام]]</f>
        <v>1362026</v>
      </c>
      <c r="X2053" s="66" t="s">
        <v>304</v>
      </c>
    </row>
    <row r="2054" spans="1:24" x14ac:dyDescent="0.3">
      <c r="A2054" s="62">
        <v>13</v>
      </c>
      <c r="B2054" s="62">
        <v>6</v>
      </c>
      <c r="C2054" s="62">
        <v>2026</v>
      </c>
      <c r="D2054" s="41" t="str">
        <f t="shared" si="114"/>
        <v>بكرقليوب 1 ورديةنجمة هليوبوليسالتجمع ميكروباص</v>
      </c>
      <c r="E2054" s="4">
        <v>3005</v>
      </c>
      <c r="F2054" s="41" t="str">
        <f>VLOOKUP(E2054,mapping!C:J,2,FALSE)</f>
        <v>بكر</v>
      </c>
      <c r="G2054" s="41" t="str">
        <f>IFERROR(VLOOKUP(F2054,mapping!$D$3:$J$200,2,FALSE),0)</f>
        <v>قليوب 1 وردية</v>
      </c>
      <c r="H2054" s="41" t="str">
        <f>IFERROR(VLOOKUP(F2054,mapping!$D$3:$J$200,3,FALSE),0)</f>
        <v>نجمة هليوبوليس</v>
      </c>
      <c r="I2054" s="41" t="str">
        <f>IFERROR(VLOOKUP(F2054,mapping!$D$3:$J$200,4,FALSE),0)</f>
        <v xml:space="preserve">التجمع </v>
      </c>
      <c r="J2054" s="41" t="str">
        <f>IFERROR(VLOOKUP(F2054,mapping!$D$3:$J$200,5,FALSE),0)</f>
        <v>ميكروباص</v>
      </c>
      <c r="K2054" s="63">
        <f>IF(W2054=mapping!$N$1,IFERROR(VLOOKUP(Table4[[#This Row],[Column1]],mapping!A:L,11,FALSE),0),IF(W2054&gt;mapping!$N$1,IFERROR(VLOOKUP(Table4[[#This Row],[Column1]],mapping!A:L,11,FALSE),0),))</f>
        <v>1400</v>
      </c>
      <c r="L2054" s="139">
        <v>1</v>
      </c>
      <c r="M2054" s="60">
        <f>IF(W2054=mapping!$N$1,IFERROR(VLOOKUP(Table4[[#This Row],[Column1]],mapping!A:L,12,FALSE),0),IF(W2054&gt;mapping!$N$1,IFERROR(VLOOKUP(Table4[[#This Row],[Column1]],mapping!A:L,12,FALSE),0),0))</f>
        <v>1200</v>
      </c>
      <c r="N2054" s="58">
        <f>Table4[[#This Row],[ سعر اليومية ]]*3%*Table4[[#This Row],[عدد الدورات ]]</f>
        <v>42</v>
      </c>
      <c r="O2054" s="56">
        <f>Table4[[#This Row],[ سعر اليومية ]]*Table4[[#This Row],[عدد الدورات ]]-N2054</f>
        <v>1358</v>
      </c>
      <c r="P2054" s="194"/>
      <c r="Q2054" s="194"/>
      <c r="R2054" s="194"/>
      <c r="S2054" s="58">
        <f>(Table4[[#This Row],[سعر يومية السائق]]*Table4[[#This Row],[عدد الدورات ]])-SUM(Table4[[#This Row],[سلف ]:[خصم ]])+Table4[[#This Row],[اضافي ]]</f>
        <v>1200</v>
      </c>
      <c r="U2054" s="58">
        <f>Table4[[#This Row],[ سعر اليومية ]]*Table4[[#This Row],[عدد الدورات ]]-Table4[[#This Row],[سعر يومية السائق]]*L2054</f>
        <v>200</v>
      </c>
      <c r="V2054" s="58">
        <f>U2054-Table4[[#This Row],[W/H  3%]]</f>
        <v>158</v>
      </c>
      <c r="W2054" s="66" t="str">
        <f>Table4[[#This Row],[اليوم]]&amp;Table4[[#This Row],[الشهر ]]&amp;Table4[[#This Row],[العام]]</f>
        <v>1362026</v>
      </c>
      <c r="X2054" s="66" t="s">
        <v>304</v>
      </c>
    </row>
    <row r="2055" spans="1:24" x14ac:dyDescent="0.3">
      <c r="A2055" s="62">
        <v>13</v>
      </c>
      <c r="B2055" s="62">
        <v>6</v>
      </c>
      <c r="C2055" s="62">
        <v>2026</v>
      </c>
      <c r="D2055" s="41" t="str">
        <f t="shared" si="114"/>
        <v xml:space="preserve">رجب سلامة 1المرج لوجستيكااكتوبر هاي اس </v>
      </c>
      <c r="E2055" s="4">
        <v>4000</v>
      </c>
      <c r="F2055" s="41" t="str">
        <f>VLOOKUP(E2055,mapping!C:J,2,FALSE)</f>
        <v>رجب سلامة 1</v>
      </c>
      <c r="G2055" s="41" t="str">
        <f>IFERROR(VLOOKUP(F2055,mapping!$D$3:$J$200,2,FALSE),0)</f>
        <v xml:space="preserve">المرج </v>
      </c>
      <c r="H2055" s="41" t="str">
        <f>IFERROR(VLOOKUP(F2055,mapping!$D$3:$J$200,3,FALSE),0)</f>
        <v>لوجستيكا</v>
      </c>
      <c r="I2055" s="41" t="str">
        <f>IFERROR(VLOOKUP(F2055,mapping!$D$3:$J$200,4,FALSE),0)</f>
        <v xml:space="preserve">اكتوبر </v>
      </c>
      <c r="J2055" s="41" t="str">
        <f>IFERROR(VLOOKUP(F2055,mapping!$D$3:$J$200,5,FALSE),0)</f>
        <v xml:space="preserve">هاي اس </v>
      </c>
      <c r="K2055" s="63">
        <f>IF(W2055=mapping!$N$1,IFERROR(VLOOKUP(Table4[[#This Row],[Column1]],mapping!A:L,11,FALSE),0),IF(W2055&gt;mapping!$N$1,IFERROR(VLOOKUP(Table4[[#This Row],[Column1]],mapping!A:L,11,FALSE),0),))</f>
        <v>2195</v>
      </c>
      <c r="L2055" s="139">
        <v>1</v>
      </c>
      <c r="M2055" s="60">
        <f>IF(W2055=mapping!$N$1,IFERROR(VLOOKUP(Table4[[#This Row],[Column1]],mapping!A:L,12,FALSE),0),IF(W2055&gt;mapping!$N$1,IFERROR(VLOOKUP(Table4[[#This Row],[Column1]],mapping!A:L,12,FALSE),0),0))</f>
        <v>2000</v>
      </c>
      <c r="N2055" s="58">
        <f>Table4[[#This Row],[ سعر اليومية ]]*3%*Table4[[#This Row],[عدد الدورات ]]</f>
        <v>65.849999999999994</v>
      </c>
      <c r="O2055" s="56">
        <f>Table4[[#This Row],[ سعر اليومية ]]*Table4[[#This Row],[عدد الدورات ]]-N2055</f>
        <v>2129.15</v>
      </c>
      <c r="P2055" s="194"/>
      <c r="Q2055" s="194"/>
      <c r="R2055" s="194"/>
      <c r="S2055" s="58">
        <f>(Table4[[#This Row],[سعر يومية السائق]]*Table4[[#This Row],[عدد الدورات ]])-SUM(Table4[[#This Row],[سلف ]:[خصم ]])+Table4[[#This Row],[اضافي ]]</f>
        <v>2000</v>
      </c>
      <c r="U2055" s="58">
        <f>Table4[[#This Row],[ سعر اليومية ]]*Table4[[#This Row],[عدد الدورات ]]-Table4[[#This Row],[سعر يومية السائق]]*L2055</f>
        <v>195</v>
      </c>
      <c r="V2055" s="58">
        <f>U2055-Table4[[#This Row],[W/H  3%]]</f>
        <v>129.15</v>
      </c>
      <c r="W2055" s="66" t="str">
        <f>Table4[[#This Row],[اليوم]]&amp;Table4[[#This Row],[الشهر ]]&amp;Table4[[#This Row],[العام]]</f>
        <v>1362026</v>
      </c>
      <c r="X2055" s="66" t="s">
        <v>304</v>
      </c>
    </row>
    <row r="2056" spans="1:24" x14ac:dyDescent="0.3">
      <c r="A2056" s="62">
        <v>13</v>
      </c>
      <c r="B2056" s="62">
        <v>6</v>
      </c>
      <c r="C2056" s="62">
        <v>2026</v>
      </c>
      <c r="D2056" s="41" t="str">
        <f t="shared" si="114"/>
        <v xml:space="preserve">رجب سلامة 2 نكلا حضورلوجستيكااكتوبر هاي اس </v>
      </c>
      <c r="E2056" s="4">
        <v>4004</v>
      </c>
      <c r="F2056" s="41" t="str">
        <f>VLOOKUP(E2056,mapping!C:J,2,FALSE)</f>
        <v xml:space="preserve">رجب سلامة 2 </v>
      </c>
      <c r="G2056" s="41" t="str">
        <f>IFERROR(VLOOKUP(F2056,mapping!$D$3:$J$200,2,FALSE),0)</f>
        <v>نكلا حضور</v>
      </c>
      <c r="H2056" s="41" t="str">
        <f>IFERROR(VLOOKUP(F2056,mapping!$D$3:$J$200,3,FALSE),0)</f>
        <v>لوجستيكا</v>
      </c>
      <c r="I2056" s="41" t="str">
        <f>IFERROR(VLOOKUP(F2056,mapping!$D$3:$J$200,4,FALSE),0)</f>
        <v xml:space="preserve">اكتوبر </v>
      </c>
      <c r="J2056" s="41" t="str">
        <f>IFERROR(VLOOKUP(F2056,mapping!$D$3:$J$200,5,FALSE),0)</f>
        <v xml:space="preserve">هاي اس </v>
      </c>
      <c r="K2056" s="63">
        <f>IF(W2056=mapping!$N$1,IFERROR(VLOOKUP(Table4[[#This Row],[Column1]],mapping!A:L,11,FALSE),0),IF(W2056&gt;mapping!$N$1,IFERROR(VLOOKUP(Table4[[#This Row],[Column1]],mapping!A:L,11,FALSE),0),))</f>
        <v>1024</v>
      </c>
      <c r="L2056" s="139">
        <v>1</v>
      </c>
      <c r="M2056" s="60">
        <f>IF(W2056=mapping!$N$1,IFERROR(VLOOKUP(Table4[[#This Row],[Column1]],mapping!A:L,12,FALSE),0),IF(W2056&gt;mapping!$N$1,IFERROR(VLOOKUP(Table4[[#This Row],[Column1]],mapping!A:L,12,FALSE),0),0))</f>
        <v>1000</v>
      </c>
      <c r="N2056" s="58">
        <f>Table4[[#This Row],[ سعر اليومية ]]*3%*Table4[[#This Row],[عدد الدورات ]]</f>
        <v>30.72</v>
      </c>
      <c r="O2056" s="56">
        <f>Table4[[#This Row],[ سعر اليومية ]]*Table4[[#This Row],[عدد الدورات ]]-N2056</f>
        <v>993.28</v>
      </c>
      <c r="P2056" s="194"/>
      <c r="Q2056" s="194"/>
      <c r="R2056" s="194"/>
      <c r="S2056" s="58">
        <f>(Table4[[#This Row],[سعر يومية السائق]]*Table4[[#This Row],[عدد الدورات ]])-SUM(Table4[[#This Row],[سلف ]:[خصم ]])+Table4[[#This Row],[اضافي ]]</f>
        <v>1000</v>
      </c>
      <c r="U2056" s="58">
        <f>Table4[[#This Row],[ سعر اليومية ]]*Table4[[#This Row],[عدد الدورات ]]-Table4[[#This Row],[سعر يومية السائق]]*L2056</f>
        <v>24</v>
      </c>
      <c r="V2056" s="58">
        <f>U2056-Table4[[#This Row],[W/H  3%]]</f>
        <v>-6.7199999999999989</v>
      </c>
      <c r="W2056" s="66" t="str">
        <f>Table4[[#This Row],[اليوم]]&amp;Table4[[#This Row],[الشهر ]]&amp;Table4[[#This Row],[العام]]</f>
        <v>1362026</v>
      </c>
      <c r="X2056" s="66" t="s">
        <v>304</v>
      </c>
    </row>
    <row r="2057" spans="1:24" x14ac:dyDescent="0.3">
      <c r="A2057" s="62">
        <v>13</v>
      </c>
      <c r="B2057" s="62">
        <v>6</v>
      </c>
      <c r="C2057" s="62">
        <v>2026</v>
      </c>
      <c r="D2057" s="41" t="str">
        <f t="shared" si="114"/>
        <v xml:space="preserve">احمد السيدالمنيب 3وردية لوجستيكااكتوبر هاي اس </v>
      </c>
      <c r="E2057" s="4">
        <v>4001</v>
      </c>
      <c r="F2057" s="41" t="str">
        <f>VLOOKUP(E2057,mapping!C:J,2,FALSE)</f>
        <v>احمد السيد</v>
      </c>
      <c r="G2057" s="41" t="str">
        <f>IFERROR(VLOOKUP(F2057,mapping!$D$3:$J$200,2,FALSE),0)</f>
        <v xml:space="preserve">المنيب 3وردية </v>
      </c>
      <c r="H2057" s="41" t="str">
        <f>IFERROR(VLOOKUP(F2057,mapping!$D$3:$J$200,3,FALSE),0)</f>
        <v>لوجستيكا</v>
      </c>
      <c r="I2057" s="41" t="str">
        <f>IFERROR(VLOOKUP(F2057,mapping!$D$3:$J$200,4,FALSE),0)</f>
        <v xml:space="preserve">اكتوبر </v>
      </c>
      <c r="J2057" s="41" t="str">
        <f>IFERROR(VLOOKUP(F2057,mapping!$D$3:$J$200,5,FALSE),0)</f>
        <v xml:space="preserve">هاي اس </v>
      </c>
      <c r="K2057" s="63">
        <f>IF(W2057=mapping!$N$1,IFERROR(VLOOKUP(Table4[[#This Row],[Column1]],mapping!A:L,11,FALSE),0),IF(W2057&gt;mapping!$N$1,IFERROR(VLOOKUP(Table4[[#This Row],[Column1]],mapping!A:L,11,FALSE),0),))</f>
        <v>4831</v>
      </c>
      <c r="L2057" s="139">
        <v>1</v>
      </c>
      <c r="M2057" s="60">
        <f>IF(W2057=mapping!$N$1,IFERROR(VLOOKUP(Table4[[#This Row],[Column1]],mapping!A:L,12,FALSE),0),IF(W2057&gt;mapping!$N$1,IFERROR(VLOOKUP(Table4[[#This Row],[Column1]],mapping!A:L,12,FALSE),0),0))</f>
        <v>4000</v>
      </c>
      <c r="N2057" s="58">
        <f>Table4[[#This Row],[ سعر اليومية ]]*3%*Table4[[#This Row],[عدد الدورات ]]</f>
        <v>144.93</v>
      </c>
      <c r="O2057" s="56">
        <f>Table4[[#This Row],[ سعر اليومية ]]*Table4[[#This Row],[عدد الدورات ]]-N2057</f>
        <v>4686.07</v>
      </c>
      <c r="P2057" s="194"/>
      <c r="Q2057" s="194"/>
      <c r="R2057" s="194"/>
      <c r="S2057" s="58">
        <f>(Table4[[#This Row],[سعر يومية السائق]]*Table4[[#This Row],[عدد الدورات ]])-SUM(Table4[[#This Row],[سلف ]:[خصم ]])+Table4[[#This Row],[اضافي ]]</f>
        <v>4000</v>
      </c>
      <c r="U2057" s="58">
        <f>Table4[[#This Row],[ سعر اليومية ]]*Table4[[#This Row],[عدد الدورات ]]-Table4[[#This Row],[سعر يومية السائق]]*L2057</f>
        <v>831</v>
      </c>
      <c r="V2057" s="58">
        <f>U2057-Table4[[#This Row],[W/H  3%]]</f>
        <v>686.06999999999994</v>
      </c>
      <c r="W2057" s="66" t="str">
        <f>Table4[[#This Row],[اليوم]]&amp;Table4[[#This Row],[الشهر ]]&amp;Table4[[#This Row],[العام]]</f>
        <v>1362026</v>
      </c>
      <c r="X2057" s="66" t="s">
        <v>304</v>
      </c>
    </row>
    <row r="2058" spans="1:24" x14ac:dyDescent="0.3">
      <c r="A2058" s="62">
        <v>13</v>
      </c>
      <c r="B2058" s="62">
        <v>6</v>
      </c>
      <c r="C2058" s="62">
        <v>2026</v>
      </c>
      <c r="D2058" s="41" t="str">
        <f t="shared" si="114"/>
        <v xml:space="preserve">حسام سعيد1القناطر 3 ورديةلوجستيكااكتوبر هاي اس </v>
      </c>
      <c r="E2058" s="4">
        <v>4002</v>
      </c>
      <c r="F2058" s="41" t="str">
        <f>VLOOKUP(E2058,mapping!C:J,2,FALSE)</f>
        <v>حسام سعيد1</v>
      </c>
      <c r="G2058" s="41" t="str">
        <f>IFERROR(VLOOKUP(F2058,mapping!$D$3:$J$200,2,FALSE),0)</f>
        <v>القناطر 3 وردية</v>
      </c>
      <c r="H2058" s="41" t="str">
        <f>IFERROR(VLOOKUP(F2058,mapping!$D$3:$J$200,3,FALSE),0)</f>
        <v>لوجستيكا</v>
      </c>
      <c r="I2058" s="41" t="str">
        <f>IFERROR(VLOOKUP(F2058,mapping!$D$3:$J$200,4,FALSE),0)</f>
        <v xml:space="preserve">اكتوبر </v>
      </c>
      <c r="J2058" s="41" t="str">
        <f>IFERROR(VLOOKUP(F2058,mapping!$D$3:$J$200,5,FALSE),0)</f>
        <v xml:space="preserve">هاي اس </v>
      </c>
      <c r="K2058" s="63">
        <f>IF(W2058=mapping!$N$1,IFERROR(VLOOKUP(Table4[[#This Row],[Column1]],mapping!A:L,11,FALSE),0),IF(W2058&gt;mapping!$N$1,IFERROR(VLOOKUP(Table4[[#This Row],[Column1]],mapping!A:L,11,FALSE),0),))</f>
        <v>4391</v>
      </c>
      <c r="L2058" s="139">
        <v>1</v>
      </c>
      <c r="M2058" s="60">
        <f>IF(W2058=mapping!$N$1,IFERROR(VLOOKUP(Table4[[#This Row],[Column1]],mapping!A:L,12,FALSE),0),IF(W2058&gt;mapping!$N$1,IFERROR(VLOOKUP(Table4[[#This Row],[Column1]],mapping!A:L,12,FALSE),0),0))</f>
        <v>3400</v>
      </c>
      <c r="N2058" s="58">
        <f>Table4[[#This Row],[ سعر اليومية ]]*3%*Table4[[#This Row],[عدد الدورات ]]</f>
        <v>131.72999999999999</v>
      </c>
      <c r="O2058" s="56">
        <f>Table4[[#This Row],[ سعر اليومية ]]*Table4[[#This Row],[عدد الدورات ]]-N2058</f>
        <v>4259.2700000000004</v>
      </c>
      <c r="P2058" s="194"/>
      <c r="Q2058" s="194"/>
      <c r="R2058" s="194"/>
      <c r="S2058" s="58">
        <f>(Table4[[#This Row],[سعر يومية السائق]]*Table4[[#This Row],[عدد الدورات ]])-SUM(Table4[[#This Row],[سلف ]:[خصم ]])+Table4[[#This Row],[اضافي ]]</f>
        <v>3400</v>
      </c>
      <c r="U2058" s="58">
        <f>Table4[[#This Row],[ سعر اليومية ]]*Table4[[#This Row],[عدد الدورات ]]-Table4[[#This Row],[سعر يومية السائق]]*L2058</f>
        <v>991</v>
      </c>
      <c r="V2058" s="58">
        <f>U2058-Table4[[#This Row],[W/H  3%]]</f>
        <v>859.27</v>
      </c>
      <c r="W2058" s="66" t="str">
        <f>Table4[[#This Row],[اليوم]]&amp;Table4[[#This Row],[الشهر ]]&amp;Table4[[#This Row],[العام]]</f>
        <v>1362026</v>
      </c>
      <c r="X2058" s="66" t="s">
        <v>304</v>
      </c>
    </row>
    <row r="2059" spans="1:24" x14ac:dyDescent="0.3">
      <c r="A2059" s="62">
        <v>13</v>
      </c>
      <c r="B2059" s="62">
        <v>6</v>
      </c>
      <c r="C2059" s="62">
        <v>2026</v>
      </c>
      <c r="D2059" s="41" t="str">
        <f t="shared" si="114"/>
        <v xml:space="preserve">حسام سعيد 2نكلا انصرافلوجستيكااكتوبر هاي اس </v>
      </c>
      <c r="E2059" s="4">
        <v>4003</v>
      </c>
      <c r="F2059" s="41" t="str">
        <f>VLOOKUP(E2059,mapping!C:J,2,FALSE)</f>
        <v>حسام سعيد 2</v>
      </c>
      <c r="G2059" s="41" t="str">
        <f>IFERROR(VLOOKUP(F2059,mapping!$D$3:$J$200,2,FALSE),0)</f>
        <v>نكلا انصراف</v>
      </c>
      <c r="H2059" s="41" t="str">
        <f>IFERROR(VLOOKUP(F2059,mapping!$D$3:$J$200,3,FALSE),0)</f>
        <v>لوجستيكا</v>
      </c>
      <c r="I2059" s="41" t="str">
        <f>IFERROR(VLOOKUP(F2059,mapping!$D$3:$J$200,4,FALSE),0)</f>
        <v xml:space="preserve">اكتوبر </v>
      </c>
      <c r="J2059" s="41" t="str">
        <f>IFERROR(VLOOKUP(F2059,mapping!$D$3:$J$200,5,FALSE),0)</f>
        <v xml:space="preserve">هاي اس </v>
      </c>
      <c r="K2059" s="63">
        <f>IF(W2059=mapping!$N$1,IFERROR(VLOOKUP(Table4[[#This Row],[Column1]],mapping!A:L,11,FALSE),0),IF(W2059&gt;mapping!$N$1,IFERROR(VLOOKUP(Table4[[#This Row],[Column1]],mapping!A:L,11,FALSE),0),))</f>
        <v>1024</v>
      </c>
      <c r="L2059" s="139">
        <v>1</v>
      </c>
      <c r="M2059" s="60">
        <f>IF(W2059=mapping!$N$1,IFERROR(VLOOKUP(Table4[[#This Row],[Column1]],mapping!A:L,12,FALSE),0),IF(W2059&gt;mapping!$N$1,IFERROR(VLOOKUP(Table4[[#This Row],[Column1]],mapping!A:L,12,FALSE),0),0))</f>
        <v>900</v>
      </c>
      <c r="N2059" s="58">
        <f>Table4[[#This Row],[ سعر اليومية ]]*3%*Table4[[#This Row],[عدد الدورات ]]</f>
        <v>30.72</v>
      </c>
      <c r="O2059" s="56">
        <f>Table4[[#This Row],[ سعر اليومية ]]*Table4[[#This Row],[عدد الدورات ]]-N2059</f>
        <v>993.28</v>
      </c>
      <c r="P2059" s="194"/>
      <c r="Q2059" s="194"/>
      <c r="R2059" s="194"/>
      <c r="S2059" s="58">
        <f>(Table4[[#This Row],[سعر يومية السائق]]*Table4[[#This Row],[عدد الدورات ]])-SUM(Table4[[#This Row],[سلف ]:[خصم ]])+Table4[[#This Row],[اضافي ]]</f>
        <v>900</v>
      </c>
      <c r="U2059" s="58">
        <f>Table4[[#This Row],[ سعر اليومية ]]*Table4[[#This Row],[عدد الدورات ]]-Table4[[#This Row],[سعر يومية السائق]]*L2059</f>
        <v>124</v>
      </c>
      <c r="V2059" s="58">
        <f>U2059-Table4[[#This Row],[W/H  3%]]</f>
        <v>93.28</v>
      </c>
      <c r="W2059" s="66" t="str">
        <f>Table4[[#This Row],[اليوم]]&amp;Table4[[#This Row],[الشهر ]]&amp;Table4[[#This Row],[العام]]</f>
        <v>1362026</v>
      </c>
      <c r="X2059" s="66" t="s">
        <v>304</v>
      </c>
    </row>
    <row r="2060" spans="1:24" x14ac:dyDescent="0.3">
      <c r="A2060" s="62">
        <v>13</v>
      </c>
      <c r="B2060" s="62">
        <v>6</v>
      </c>
      <c r="C2060" s="62">
        <v>2026</v>
      </c>
      <c r="D2060" s="41" t="str">
        <f t="shared" si="114"/>
        <v xml:space="preserve">محمد رضا المنوفية لوجستيكااكتوبر هاي اس </v>
      </c>
      <c r="E2060" s="4">
        <v>4006</v>
      </c>
      <c r="F2060" s="41" t="str">
        <f>VLOOKUP(E2060,mapping!C:J,2,FALSE)</f>
        <v xml:space="preserve">محمد رضا </v>
      </c>
      <c r="G2060" s="41" t="str">
        <f>IFERROR(VLOOKUP(F2060,mapping!$D$3:$J$200,2,FALSE),0)</f>
        <v xml:space="preserve">المنوفية </v>
      </c>
      <c r="H2060" s="41" t="str">
        <f>IFERROR(VLOOKUP(F2060,mapping!$D$3:$J$200,3,FALSE),0)</f>
        <v>لوجستيكا</v>
      </c>
      <c r="I2060" s="41" t="str">
        <f>IFERROR(VLOOKUP(F2060,mapping!$D$3:$J$200,4,FALSE),0)</f>
        <v xml:space="preserve">اكتوبر </v>
      </c>
      <c r="J2060" s="41" t="str">
        <f>IFERROR(VLOOKUP(F2060,mapping!$D$3:$J$200,5,FALSE),0)</f>
        <v xml:space="preserve">هاي اس </v>
      </c>
      <c r="K2060" s="63">
        <f>IF(W2060=mapping!$N$1,IFERROR(VLOOKUP(Table4[[#This Row],[Column1]],mapping!A:L,11,FALSE),0),IF(W2060&gt;mapping!$N$1,IFERROR(VLOOKUP(Table4[[#This Row],[Column1]],mapping!A:L,11,FALSE),0),))</f>
        <v>2634</v>
      </c>
      <c r="L2060" s="139">
        <v>1</v>
      </c>
      <c r="M2060" s="60">
        <f>IF(W2060=mapping!$N$1,IFERROR(VLOOKUP(Table4[[#This Row],[Column1]],mapping!A:L,12,FALSE),0),IF(W2060&gt;mapping!$N$1,IFERROR(VLOOKUP(Table4[[#This Row],[Column1]],mapping!A:L,12,FALSE),0),0))</f>
        <v>2150</v>
      </c>
      <c r="N2060" s="58">
        <f>Table4[[#This Row],[ سعر اليومية ]]*3%*Table4[[#This Row],[عدد الدورات ]]</f>
        <v>79.02</v>
      </c>
      <c r="O2060" s="56">
        <f>Table4[[#This Row],[ سعر اليومية ]]*Table4[[#This Row],[عدد الدورات ]]-N2060</f>
        <v>2554.98</v>
      </c>
      <c r="P2060" s="194"/>
      <c r="Q2060" s="194"/>
      <c r="R2060" s="194"/>
      <c r="S2060" s="58">
        <f>(Table4[[#This Row],[سعر يومية السائق]]*Table4[[#This Row],[عدد الدورات ]])-SUM(Table4[[#This Row],[سلف ]:[خصم ]])+Table4[[#This Row],[اضافي ]]</f>
        <v>2150</v>
      </c>
      <c r="U2060" s="58">
        <f>Table4[[#This Row],[ سعر اليومية ]]*Table4[[#This Row],[عدد الدورات ]]-Table4[[#This Row],[سعر يومية السائق]]*L2060</f>
        <v>484</v>
      </c>
      <c r="V2060" s="58">
        <f>U2060-Table4[[#This Row],[W/H  3%]]</f>
        <v>404.98</v>
      </c>
      <c r="W2060" s="66" t="str">
        <f>Table4[[#This Row],[اليوم]]&amp;Table4[[#This Row],[الشهر ]]&amp;Table4[[#This Row],[العام]]</f>
        <v>1362026</v>
      </c>
      <c r="X2060" s="66" t="s">
        <v>304</v>
      </c>
    </row>
    <row r="2061" spans="1:24" x14ac:dyDescent="0.3">
      <c r="A2061" s="62">
        <v>13</v>
      </c>
      <c r="B2061" s="62">
        <v>6</v>
      </c>
      <c r="C2061" s="62">
        <v>2026</v>
      </c>
      <c r="D2061" s="41" t="str">
        <f t="shared" si="114"/>
        <v xml:space="preserve">مصطفي شكيويالجلاتمةلوجستيكااكتوبر كوستر </v>
      </c>
      <c r="E2061" s="4">
        <v>4007</v>
      </c>
      <c r="F2061" s="41" t="str">
        <f>VLOOKUP(E2061,mapping!C:J,2,FALSE)</f>
        <v>مصطفي شكيوي</v>
      </c>
      <c r="G2061" s="41" t="str">
        <f>IFERROR(VLOOKUP(F2061,mapping!$D$3:$J$200,2,FALSE),0)</f>
        <v>الجلاتمة</v>
      </c>
      <c r="H2061" s="41" t="str">
        <f>IFERROR(VLOOKUP(F2061,mapping!$D$3:$J$200,3,FALSE),0)</f>
        <v>لوجستيكا</v>
      </c>
      <c r="I2061" s="41" t="str">
        <f>IFERROR(VLOOKUP(F2061,mapping!$D$3:$J$200,4,FALSE),0)</f>
        <v xml:space="preserve">اكتوبر </v>
      </c>
      <c r="J2061" s="41" t="str">
        <f>IFERROR(VLOOKUP(F2061,mapping!$D$3:$J$200,5,FALSE),0)</f>
        <v xml:space="preserve">كوستر </v>
      </c>
      <c r="K2061" s="63">
        <f>IF(W2061=mapping!$N$1,IFERROR(VLOOKUP(Table4[[#This Row],[Column1]],mapping!A:L,11,FALSE),0),IF(W2061&gt;mapping!$N$1,IFERROR(VLOOKUP(Table4[[#This Row],[Column1]],mapping!A:L,11,FALSE),0),))</f>
        <v>3220</v>
      </c>
      <c r="L2061" s="139">
        <v>1</v>
      </c>
      <c r="M2061" s="60">
        <f>IF(W2061=mapping!$N$1,IFERROR(VLOOKUP(Table4[[#This Row],[Column1]],mapping!A:L,12,FALSE),0),IF(W2061&gt;mapping!$N$1,IFERROR(VLOOKUP(Table4[[#This Row],[Column1]],mapping!A:L,12,FALSE),0),0))</f>
        <v>2750</v>
      </c>
      <c r="N2061" s="58">
        <f>Table4[[#This Row],[ سعر اليومية ]]*3%*Table4[[#This Row],[عدد الدورات ]]</f>
        <v>96.6</v>
      </c>
      <c r="O2061" s="56">
        <f>Table4[[#This Row],[ سعر اليومية ]]*Table4[[#This Row],[عدد الدورات ]]-N2061</f>
        <v>3123.4</v>
      </c>
      <c r="P2061" s="194"/>
      <c r="Q2061" s="194"/>
      <c r="R2061" s="194"/>
      <c r="S2061" s="58">
        <f>(Table4[[#This Row],[سعر يومية السائق]]*Table4[[#This Row],[عدد الدورات ]])-SUM(Table4[[#This Row],[سلف ]:[خصم ]])+Table4[[#This Row],[اضافي ]]</f>
        <v>2750</v>
      </c>
      <c r="U2061" s="58">
        <f>Table4[[#This Row],[ سعر اليومية ]]*Table4[[#This Row],[عدد الدورات ]]-Table4[[#This Row],[سعر يومية السائق]]*L2061</f>
        <v>470</v>
      </c>
      <c r="V2061" s="58">
        <f>U2061-Table4[[#This Row],[W/H  3%]]</f>
        <v>373.4</v>
      </c>
      <c r="W2061" s="66" t="str">
        <f>Table4[[#This Row],[اليوم]]&amp;Table4[[#This Row],[الشهر ]]&amp;Table4[[#This Row],[العام]]</f>
        <v>1362026</v>
      </c>
      <c r="X2061" s="66" t="s">
        <v>304</v>
      </c>
    </row>
    <row r="2062" spans="1:24" x14ac:dyDescent="0.3">
      <c r="A2062" s="62">
        <v>13</v>
      </c>
      <c r="B2062" s="62">
        <v>6</v>
      </c>
      <c r="C2062" s="62">
        <v>2026</v>
      </c>
      <c r="D2062" s="41" t="str">
        <f t="shared" si="114"/>
        <v xml:space="preserve">وديع 1الفيوم 1لوجستيكااكتوبر هاي اس </v>
      </c>
      <c r="E2062" s="4">
        <v>4009</v>
      </c>
      <c r="F2062" s="41" t="str">
        <f>VLOOKUP(E2062,mapping!C:J,2,FALSE)</f>
        <v>وديع 1</v>
      </c>
      <c r="G2062" s="41" t="str">
        <f>IFERROR(VLOOKUP(F2062,mapping!$D$3:$J$200,2,FALSE),0)</f>
        <v>الفيوم 1</v>
      </c>
      <c r="H2062" s="41" t="str">
        <f>IFERROR(VLOOKUP(F2062,mapping!$D$3:$J$200,3,FALSE),0)</f>
        <v>لوجستيكا</v>
      </c>
      <c r="I2062" s="41" t="str">
        <f>IFERROR(VLOOKUP(F2062,mapping!$D$3:$J$200,4,FALSE),0)</f>
        <v xml:space="preserve">اكتوبر </v>
      </c>
      <c r="J2062" s="41" t="str">
        <f>IFERROR(VLOOKUP(F2062,mapping!$D$3:$J$200,5,FALSE),0)</f>
        <v xml:space="preserve">هاي اس </v>
      </c>
      <c r="K2062" s="63">
        <f>IF(W2062=mapping!$N$1,IFERROR(VLOOKUP(Table4[[#This Row],[Column1]],mapping!A:L,11,FALSE),0),IF(W2062&gt;mapping!$N$1,IFERROR(VLOOKUP(Table4[[#This Row],[Column1]],mapping!A:L,11,FALSE),0),))</f>
        <v>2662</v>
      </c>
      <c r="L2062" s="139">
        <v>1</v>
      </c>
      <c r="M2062" s="60">
        <f>IF(W2062=mapping!$N$1,IFERROR(VLOOKUP(Table4[[#This Row],[Column1]],mapping!A:L,12,FALSE),0),IF(W2062&gt;mapping!$N$1,IFERROR(VLOOKUP(Table4[[#This Row],[Column1]],mapping!A:L,12,FALSE),0),0))</f>
        <v>2250</v>
      </c>
      <c r="N2062" s="58">
        <f>Table4[[#This Row],[ سعر اليومية ]]*3%*Table4[[#This Row],[عدد الدورات ]]</f>
        <v>79.86</v>
      </c>
      <c r="O2062" s="56">
        <f>Table4[[#This Row],[ سعر اليومية ]]*Table4[[#This Row],[عدد الدورات ]]-N2062</f>
        <v>2582.14</v>
      </c>
      <c r="P2062" s="194"/>
      <c r="Q2062" s="194"/>
      <c r="R2062" s="194"/>
      <c r="S2062" s="58">
        <f>(Table4[[#This Row],[سعر يومية السائق]]*Table4[[#This Row],[عدد الدورات ]])-SUM(Table4[[#This Row],[سلف ]:[خصم ]])+Table4[[#This Row],[اضافي ]]</f>
        <v>2250</v>
      </c>
      <c r="U2062" s="58">
        <f>Table4[[#This Row],[ سعر اليومية ]]*Table4[[#This Row],[عدد الدورات ]]-Table4[[#This Row],[سعر يومية السائق]]*L2062</f>
        <v>412</v>
      </c>
      <c r="V2062" s="58">
        <f>U2062-Table4[[#This Row],[W/H  3%]]</f>
        <v>332.14</v>
      </c>
      <c r="W2062" s="66" t="str">
        <f>Table4[[#This Row],[اليوم]]&amp;Table4[[#This Row],[الشهر ]]&amp;Table4[[#This Row],[العام]]</f>
        <v>1362026</v>
      </c>
      <c r="X2062" s="66" t="s">
        <v>304</v>
      </c>
    </row>
    <row r="2063" spans="1:24" x14ac:dyDescent="0.3">
      <c r="A2063" s="62">
        <v>13</v>
      </c>
      <c r="B2063" s="62">
        <v>6</v>
      </c>
      <c r="C2063" s="62">
        <v>2026</v>
      </c>
      <c r="D2063" s="41" t="str">
        <f t="shared" si="114"/>
        <v xml:space="preserve">وديع 2الفيوم 2لوجستيكااكتوبر هاي اس </v>
      </c>
      <c r="E2063" s="4">
        <v>4010</v>
      </c>
      <c r="F2063" s="41" t="str">
        <f>VLOOKUP(E2063,mapping!C:J,2,FALSE)</f>
        <v>وديع 2</v>
      </c>
      <c r="G2063" s="41" t="str">
        <f>IFERROR(VLOOKUP(F2063,mapping!$D$3:$J$200,2,FALSE),0)</f>
        <v>الفيوم 2</v>
      </c>
      <c r="H2063" s="41" t="str">
        <f>IFERROR(VLOOKUP(F2063,mapping!$D$3:$J$200,3,FALSE),0)</f>
        <v>لوجستيكا</v>
      </c>
      <c r="I2063" s="41" t="str">
        <f>IFERROR(VLOOKUP(F2063,mapping!$D$3:$J$200,4,FALSE),0)</f>
        <v xml:space="preserve">اكتوبر </v>
      </c>
      <c r="J2063" s="41" t="str">
        <f>IFERROR(VLOOKUP(F2063,mapping!$D$3:$J$200,5,FALSE),0)</f>
        <v xml:space="preserve">هاي اس </v>
      </c>
      <c r="K2063" s="63">
        <f>IF(W2063=mapping!$N$1,IFERROR(VLOOKUP(Table4[[#This Row],[Column1]],mapping!A:L,11,FALSE),0),IF(W2063&gt;mapping!$N$1,IFERROR(VLOOKUP(Table4[[#This Row],[Column1]],mapping!A:L,11,FALSE),0),))</f>
        <v>2662</v>
      </c>
      <c r="L2063" s="139">
        <v>1</v>
      </c>
      <c r="M2063" s="60">
        <f>IF(W2063=mapping!$N$1,IFERROR(VLOOKUP(Table4[[#This Row],[Column1]],mapping!A:L,12,FALSE),0),IF(W2063&gt;mapping!$N$1,IFERROR(VLOOKUP(Table4[[#This Row],[Column1]],mapping!A:L,12,FALSE),0),0))</f>
        <v>2250</v>
      </c>
      <c r="N2063" s="58">
        <f>Table4[[#This Row],[ سعر اليومية ]]*3%*Table4[[#This Row],[عدد الدورات ]]</f>
        <v>79.86</v>
      </c>
      <c r="O2063" s="56">
        <f>Table4[[#This Row],[ سعر اليومية ]]*Table4[[#This Row],[عدد الدورات ]]-N2063</f>
        <v>2582.14</v>
      </c>
      <c r="P2063" s="194"/>
      <c r="Q2063" s="194"/>
      <c r="R2063" s="194"/>
      <c r="S2063" s="58">
        <f>(Table4[[#This Row],[سعر يومية السائق]]*Table4[[#This Row],[عدد الدورات ]])-SUM(Table4[[#This Row],[سلف ]:[خصم ]])+Table4[[#This Row],[اضافي ]]</f>
        <v>2250</v>
      </c>
      <c r="U2063" s="58">
        <f>Table4[[#This Row],[ سعر اليومية ]]*Table4[[#This Row],[عدد الدورات ]]-Table4[[#This Row],[سعر يومية السائق]]*L2063</f>
        <v>412</v>
      </c>
      <c r="V2063" s="58">
        <f>U2063-Table4[[#This Row],[W/H  3%]]</f>
        <v>332.14</v>
      </c>
      <c r="W2063" s="66" t="str">
        <f>Table4[[#This Row],[اليوم]]&amp;Table4[[#This Row],[الشهر ]]&amp;Table4[[#This Row],[العام]]</f>
        <v>1362026</v>
      </c>
      <c r="X2063" s="66" t="s">
        <v>304</v>
      </c>
    </row>
    <row r="2064" spans="1:24" x14ac:dyDescent="0.3">
      <c r="A2064" s="62">
        <v>13</v>
      </c>
      <c r="B2064" s="62">
        <v>6</v>
      </c>
      <c r="C2064" s="62">
        <v>2026</v>
      </c>
      <c r="D2064" s="41" t="str">
        <f t="shared" si="114"/>
        <v xml:space="preserve">احمد عويس المعادي لوجستيكاابورواش هاي اس </v>
      </c>
      <c r="E2064" s="4">
        <v>4011</v>
      </c>
      <c r="F2064" s="41" t="str">
        <f>VLOOKUP(E2064,mapping!C:J,2,FALSE)</f>
        <v xml:space="preserve">احمد عويس </v>
      </c>
      <c r="G2064" s="41" t="str">
        <f>IFERROR(VLOOKUP(F2064,mapping!$D$3:$J$200,2,FALSE),0)</f>
        <v xml:space="preserve">المعادي </v>
      </c>
      <c r="H2064" s="41" t="str">
        <f>IFERROR(VLOOKUP(F2064,mapping!$D$3:$J$200,3,FALSE),0)</f>
        <v>لوجستيكا</v>
      </c>
      <c r="I2064" s="41" t="str">
        <f>IFERROR(VLOOKUP(F2064,mapping!$D$3:$J$200,4,FALSE),0)</f>
        <v xml:space="preserve">ابورواش </v>
      </c>
      <c r="J2064" s="41" t="str">
        <f>IFERROR(VLOOKUP(F2064,mapping!$D$3:$J$200,5,FALSE),0)</f>
        <v xml:space="preserve">هاي اس </v>
      </c>
      <c r="K2064" s="63">
        <f>IF(W2064=mapping!$N$1,IFERROR(VLOOKUP(Table4[[#This Row],[Column1]],mapping!A:L,11,FALSE),0),IF(W2064&gt;mapping!$N$1,IFERROR(VLOOKUP(Table4[[#This Row],[Column1]],mapping!A:L,11,FALSE),0),))</f>
        <v>2049</v>
      </c>
      <c r="L2064" s="139">
        <v>1</v>
      </c>
      <c r="M2064" s="60">
        <f>IF(W2064=mapping!$N$1,IFERROR(VLOOKUP(Table4[[#This Row],[Column1]],mapping!A:L,12,FALSE),0),IF(W2064&gt;mapping!$N$1,IFERROR(VLOOKUP(Table4[[#This Row],[Column1]],mapping!A:L,12,FALSE),0),0))</f>
        <v>1650</v>
      </c>
      <c r="N2064" s="58">
        <f>Table4[[#This Row],[ سعر اليومية ]]*3%*Table4[[#This Row],[عدد الدورات ]]</f>
        <v>61.47</v>
      </c>
      <c r="O2064" s="56">
        <f>Table4[[#This Row],[ سعر اليومية ]]*Table4[[#This Row],[عدد الدورات ]]-N2064</f>
        <v>1987.53</v>
      </c>
      <c r="P2064" s="194"/>
      <c r="Q2064" s="194"/>
      <c r="R2064" s="194"/>
      <c r="S2064" s="58">
        <f>(Table4[[#This Row],[سعر يومية السائق]]*Table4[[#This Row],[عدد الدورات ]])-SUM(Table4[[#This Row],[سلف ]:[خصم ]])+Table4[[#This Row],[اضافي ]]</f>
        <v>1650</v>
      </c>
      <c r="U2064" s="58">
        <f>Table4[[#This Row],[ سعر اليومية ]]*Table4[[#This Row],[عدد الدورات ]]-Table4[[#This Row],[سعر يومية السائق]]*L2064</f>
        <v>399</v>
      </c>
      <c r="V2064" s="58">
        <f>U2064-Table4[[#This Row],[W/H  3%]]</f>
        <v>337.53</v>
      </c>
      <c r="W2064" s="66" t="str">
        <f>Table4[[#This Row],[اليوم]]&amp;Table4[[#This Row],[الشهر ]]&amp;Table4[[#This Row],[العام]]</f>
        <v>1362026</v>
      </c>
      <c r="X2064" s="66" t="s">
        <v>304</v>
      </c>
    </row>
    <row r="2065" spans="1:24" x14ac:dyDescent="0.3">
      <c r="A2065" s="62">
        <v>13</v>
      </c>
      <c r="B2065" s="62">
        <v>6</v>
      </c>
      <c r="C2065" s="62">
        <v>2026</v>
      </c>
      <c r="D2065" s="41" t="str">
        <f t="shared" si="114"/>
        <v>محمد جمال القناطر لوجستيكاابورواش سوزوكي</v>
      </c>
      <c r="E2065" s="4">
        <v>4013</v>
      </c>
      <c r="F2065" s="41" t="str">
        <f>VLOOKUP(E2065,mapping!C:J,2,FALSE)</f>
        <v xml:space="preserve">محمد جمال </v>
      </c>
      <c r="G2065" s="41" t="str">
        <f>IFERROR(VLOOKUP(F2065,mapping!$D$3:$J$200,2,FALSE),0)</f>
        <v xml:space="preserve">القناطر </v>
      </c>
      <c r="H2065" s="41" t="str">
        <f>IFERROR(VLOOKUP(F2065,mapping!$D$3:$J$200,3,FALSE),0)</f>
        <v>لوجستيكا</v>
      </c>
      <c r="I2065" s="41" t="str">
        <f>IFERROR(VLOOKUP(F2065,mapping!$D$3:$J$200,4,FALSE),0)</f>
        <v xml:space="preserve">ابورواش </v>
      </c>
      <c r="J2065" s="41" t="str">
        <f>IFERROR(VLOOKUP(F2065,mapping!$D$3:$J$200,5,FALSE),0)</f>
        <v>سوزوكي</v>
      </c>
      <c r="K2065" s="63">
        <f>IF(W2065=mapping!$N$1,IFERROR(VLOOKUP(Table4[[#This Row],[Column1]],mapping!A:L,11,FALSE),0),IF(W2065&gt;mapping!$N$1,IFERROR(VLOOKUP(Table4[[#This Row],[Column1]],mapping!A:L,11,FALSE),0),))</f>
        <v>1536</v>
      </c>
      <c r="L2065" s="139">
        <v>1</v>
      </c>
      <c r="M2065" s="60">
        <f>IF(W2065=mapping!$N$1,IFERROR(VLOOKUP(Table4[[#This Row],[Column1]],mapping!A:L,12,FALSE),0),IF(W2065&gt;mapping!$N$1,IFERROR(VLOOKUP(Table4[[#This Row],[Column1]],mapping!A:L,12,FALSE),0),0))</f>
        <v>1000</v>
      </c>
      <c r="N2065" s="58">
        <f>Table4[[#This Row],[ سعر اليومية ]]*3%*Table4[[#This Row],[عدد الدورات ]]</f>
        <v>46.08</v>
      </c>
      <c r="O2065" s="56">
        <f>Table4[[#This Row],[ سعر اليومية ]]*Table4[[#This Row],[عدد الدورات ]]-N2065</f>
        <v>1489.92</v>
      </c>
      <c r="P2065" s="194"/>
      <c r="Q2065" s="194"/>
      <c r="R2065" s="194"/>
      <c r="S2065" s="58">
        <f>(Table4[[#This Row],[سعر يومية السائق]]*Table4[[#This Row],[عدد الدورات ]])-SUM(Table4[[#This Row],[سلف ]:[خصم ]])+Table4[[#This Row],[اضافي ]]</f>
        <v>1000</v>
      </c>
      <c r="U2065" s="58">
        <f>Table4[[#This Row],[ سعر اليومية ]]*Table4[[#This Row],[عدد الدورات ]]-Table4[[#This Row],[سعر يومية السائق]]*L2065</f>
        <v>536</v>
      </c>
      <c r="V2065" s="58">
        <f>U2065-Table4[[#This Row],[W/H  3%]]</f>
        <v>489.92</v>
      </c>
      <c r="W2065" s="66" t="str">
        <f>Table4[[#This Row],[اليوم]]&amp;Table4[[#This Row],[الشهر ]]&amp;Table4[[#This Row],[العام]]</f>
        <v>1362026</v>
      </c>
      <c r="X2065" s="66" t="s">
        <v>304</v>
      </c>
    </row>
    <row r="2066" spans="1:24" x14ac:dyDescent="0.3">
      <c r="A2066" s="62">
        <v>13</v>
      </c>
      <c r="B2066" s="62">
        <v>6</v>
      </c>
      <c r="C2066" s="62">
        <v>2026</v>
      </c>
      <c r="D2066" s="41" t="str">
        <f t="shared" si="114"/>
        <v>عماد النجار1المرج 2ورديةسعوديالمخاذناتوبيس 28</v>
      </c>
      <c r="E2066" s="4">
        <v>5000</v>
      </c>
      <c r="F2066" s="41" t="str">
        <f>VLOOKUP(E2066,mapping!C:J,2,FALSE)</f>
        <v>عماد النجار1</v>
      </c>
      <c r="G2066" s="41" t="str">
        <f>IFERROR(VLOOKUP(F2066,mapping!$D$3:$J$200,2,FALSE),0)</f>
        <v>المرج 2وردية</v>
      </c>
      <c r="H2066" s="41" t="str">
        <f>IFERROR(VLOOKUP(F2066,mapping!$D$3:$J$200,3,FALSE),0)</f>
        <v>سعودي</v>
      </c>
      <c r="I2066" s="41" t="str">
        <f>IFERROR(VLOOKUP(F2066,mapping!$D$3:$J$200,4,FALSE),0)</f>
        <v>المخاذن</v>
      </c>
      <c r="J2066" s="41" t="str">
        <f>IFERROR(VLOOKUP(F2066,mapping!$D$3:$J$200,5,FALSE),0)</f>
        <v>اتوبيس 28</v>
      </c>
      <c r="K2066" s="63">
        <f>IF(W2066=mapping!$N$1,IFERROR(VLOOKUP(Table4[[#This Row],[Column1]],mapping!A:L,11,FALSE),0),IF(W2066&gt;mapping!$N$1,IFERROR(VLOOKUP(Table4[[#This Row],[Column1]],mapping!A:L,11,FALSE),0),))</f>
        <v>4119</v>
      </c>
      <c r="L2066" s="139">
        <v>1</v>
      </c>
      <c r="M2066" s="60">
        <f>IF(W2066=mapping!$N$1,IFERROR(VLOOKUP(Table4[[#This Row],[Column1]],mapping!A:L,12,FALSE),0),IF(W2066&gt;mapping!$N$1,IFERROR(VLOOKUP(Table4[[#This Row],[Column1]],mapping!A:L,12,FALSE),0),0))</f>
        <v>4800</v>
      </c>
      <c r="N2066" s="58">
        <f>Table4[[#This Row],[ سعر اليومية ]]*3%*Table4[[#This Row],[عدد الدورات ]]</f>
        <v>123.57</v>
      </c>
      <c r="O2066" s="56">
        <f>Table4[[#This Row],[ سعر اليومية ]]*Table4[[#This Row],[عدد الدورات ]]-N2066</f>
        <v>3995.43</v>
      </c>
      <c r="P2066" s="194"/>
      <c r="Q2066" s="194"/>
      <c r="R2066" s="194"/>
      <c r="S2066" s="58">
        <f>(Table4[[#This Row],[سعر يومية السائق]]*Table4[[#This Row],[عدد الدورات ]])-SUM(Table4[[#This Row],[سلف ]:[خصم ]])+Table4[[#This Row],[اضافي ]]</f>
        <v>4800</v>
      </c>
      <c r="U2066" s="58">
        <f>Table4[[#This Row],[ سعر اليومية ]]*Table4[[#This Row],[عدد الدورات ]]-Table4[[#This Row],[سعر يومية السائق]]*L2066</f>
        <v>-681</v>
      </c>
      <c r="V2066" s="58">
        <f>U2066-Table4[[#This Row],[W/H  3%]]</f>
        <v>-804.56999999999994</v>
      </c>
      <c r="W2066" s="66" t="str">
        <f>Table4[[#This Row],[اليوم]]&amp;Table4[[#This Row],[الشهر ]]&amp;Table4[[#This Row],[العام]]</f>
        <v>1362026</v>
      </c>
      <c r="X2066" s="66" t="s">
        <v>304</v>
      </c>
    </row>
    <row r="2067" spans="1:24" x14ac:dyDescent="0.3">
      <c r="A2067" s="62">
        <v>13</v>
      </c>
      <c r="B2067" s="62">
        <v>6</v>
      </c>
      <c r="C2067" s="62">
        <v>2026</v>
      </c>
      <c r="D2067" s="41" t="str">
        <f t="shared" si="114"/>
        <v>عماد النجار2المؤسسة 2ورديةسعوديالمخاذناتوبيس 28</v>
      </c>
      <c r="E2067" s="4">
        <v>5001</v>
      </c>
      <c r="F2067" s="41" t="str">
        <f>VLOOKUP(E2067,mapping!C:J,2,FALSE)</f>
        <v>عماد النجار2</v>
      </c>
      <c r="G2067" s="41" t="str">
        <f>IFERROR(VLOOKUP(F2067,mapping!$D$3:$J$200,2,FALSE),0)</f>
        <v>المؤسسة 2وردية</v>
      </c>
      <c r="H2067" s="41" t="str">
        <f>IFERROR(VLOOKUP(F2067,mapping!$D$3:$J$200,3,FALSE),0)</f>
        <v>سعودي</v>
      </c>
      <c r="I2067" s="41" t="str">
        <f>IFERROR(VLOOKUP(F2067,mapping!$D$3:$J$200,4,FALSE),0)</f>
        <v>المخاذن</v>
      </c>
      <c r="J2067" s="41" t="str">
        <f>IFERROR(VLOOKUP(F2067,mapping!$D$3:$J$200,5,FALSE),0)</f>
        <v>اتوبيس 28</v>
      </c>
      <c r="K2067" s="63">
        <f>IF(W2067=mapping!$N$1,IFERROR(VLOOKUP(Table4[[#This Row],[Column1]],mapping!A:L,11,FALSE),0),IF(W2067&gt;mapping!$N$1,IFERROR(VLOOKUP(Table4[[#This Row],[Column1]],mapping!A:L,11,FALSE),0),))</f>
        <v>3884</v>
      </c>
      <c r="L2067" s="139">
        <v>1</v>
      </c>
      <c r="M2067" s="60">
        <f>IF(W2067=mapping!$N$1,IFERROR(VLOOKUP(Table4[[#This Row],[Column1]],mapping!A:L,12,FALSE),0),IF(W2067&gt;mapping!$N$1,IFERROR(VLOOKUP(Table4[[#This Row],[Column1]],mapping!A:L,12,FALSE),0),0))</f>
        <v>4500</v>
      </c>
      <c r="N2067" s="58">
        <f>Table4[[#This Row],[ سعر اليومية ]]*3%*Table4[[#This Row],[عدد الدورات ]]</f>
        <v>116.52</v>
      </c>
      <c r="O2067" s="56">
        <f>Table4[[#This Row],[ سعر اليومية ]]*Table4[[#This Row],[عدد الدورات ]]-N2067</f>
        <v>3767.48</v>
      </c>
      <c r="P2067" s="194"/>
      <c r="Q2067" s="194"/>
      <c r="R2067" s="194"/>
      <c r="S2067" s="58">
        <f>(Table4[[#This Row],[سعر يومية السائق]]*Table4[[#This Row],[عدد الدورات ]])-SUM(Table4[[#This Row],[سلف ]:[خصم ]])+Table4[[#This Row],[اضافي ]]</f>
        <v>4500</v>
      </c>
      <c r="U2067" s="58">
        <f>Table4[[#This Row],[ سعر اليومية ]]*Table4[[#This Row],[عدد الدورات ]]-Table4[[#This Row],[سعر يومية السائق]]*L2067</f>
        <v>-616</v>
      </c>
      <c r="V2067" s="58">
        <f>U2067-Table4[[#This Row],[W/H  3%]]</f>
        <v>-732.52</v>
      </c>
      <c r="W2067" s="66" t="str">
        <f>Table4[[#This Row],[اليوم]]&amp;Table4[[#This Row],[الشهر ]]&amp;Table4[[#This Row],[العام]]</f>
        <v>1362026</v>
      </c>
      <c r="X2067" s="66" t="s">
        <v>304</v>
      </c>
    </row>
    <row r="2068" spans="1:24" x14ac:dyDescent="0.3">
      <c r="A2068" s="62">
        <v>13</v>
      </c>
      <c r="B2068" s="62">
        <v>6</v>
      </c>
      <c r="C2068" s="62">
        <v>2026</v>
      </c>
      <c r="D2068" s="41" t="str">
        <f t="shared" si="114"/>
        <v>طه1الدائري 1ورديةسعوديالمخاذناتوبيس 28</v>
      </c>
      <c r="E2068" s="4">
        <v>5030</v>
      </c>
      <c r="F2068" s="41" t="str">
        <f>VLOOKUP(E2068,mapping!C:J,2,FALSE)</f>
        <v>طه1</v>
      </c>
      <c r="G2068" s="41" t="str">
        <f>IFERROR(VLOOKUP(F2068,mapping!$D$3:$J$200,2,FALSE),0)</f>
        <v>الدائري 1وردية</v>
      </c>
      <c r="H2068" s="41" t="str">
        <f>IFERROR(VLOOKUP(F2068,mapping!$D$3:$J$200,3,FALSE),0)</f>
        <v>سعودي</v>
      </c>
      <c r="I2068" s="41" t="str">
        <f>IFERROR(VLOOKUP(F2068,mapping!$D$3:$J$200,4,FALSE),0)</f>
        <v>المخاذن</v>
      </c>
      <c r="J2068" s="41" t="str">
        <f>IFERROR(VLOOKUP(F2068,mapping!$D$3:$J$200,5,FALSE),0)</f>
        <v>اتوبيس 28</v>
      </c>
      <c r="K2068" s="63">
        <f>IF(W2068=mapping!$N$1,IFERROR(VLOOKUP(Table4[[#This Row],[Column1]],mapping!A:L,11,FALSE),0),IF(W2068&gt;mapping!$N$1,IFERROR(VLOOKUP(Table4[[#This Row],[Column1]],mapping!A:L,11,FALSE),0),))</f>
        <v>2448</v>
      </c>
      <c r="L2068" s="139">
        <v>1</v>
      </c>
      <c r="M2068" s="60">
        <f>IF(W2068=mapping!$N$1,IFERROR(VLOOKUP(Table4[[#This Row],[Column1]],mapping!A:L,12,FALSE),0),IF(W2068&gt;mapping!$N$1,IFERROR(VLOOKUP(Table4[[#This Row],[Column1]],mapping!A:L,12,FALSE),0),0))</f>
        <v>2750</v>
      </c>
      <c r="N2068" s="58">
        <f>Table4[[#This Row],[ سعر اليومية ]]*3%*Table4[[#This Row],[عدد الدورات ]]</f>
        <v>73.44</v>
      </c>
      <c r="O2068" s="56">
        <f>Table4[[#This Row],[ سعر اليومية ]]*Table4[[#This Row],[عدد الدورات ]]-N2068</f>
        <v>2374.56</v>
      </c>
      <c r="P2068" s="194"/>
      <c r="Q2068" s="194"/>
      <c r="R2068" s="194"/>
      <c r="S2068" s="58">
        <f>(Table4[[#This Row],[سعر يومية السائق]]*Table4[[#This Row],[عدد الدورات ]])-SUM(Table4[[#This Row],[سلف ]:[خصم ]])+Table4[[#This Row],[اضافي ]]</f>
        <v>2750</v>
      </c>
      <c r="U2068" s="58">
        <f>Table4[[#This Row],[ سعر اليومية ]]*Table4[[#This Row],[عدد الدورات ]]-Table4[[#This Row],[سعر يومية السائق]]*L2068</f>
        <v>-302</v>
      </c>
      <c r="V2068" s="58">
        <f>U2068-Table4[[#This Row],[W/H  3%]]</f>
        <v>-375.44</v>
      </c>
      <c r="W2068" s="66" t="str">
        <f>Table4[[#This Row],[اليوم]]&amp;Table4[[#This Row],[الشهر ]]&amp;Table4[[#This Row],[العام]]</f>
        <v>1362026</v>
      </c>
      <c r="X2068" s="66" t="s">
        <v>304</v>
      </c>
    </row>
    <row r="2069" spans="1:24" x14ac:dyDescent="0.3">
      <c r="A2069" s="62">
        <v>13</v>
      </c>
      <c r="B2069" s="62">
        <v>6</v>
      </c>
      <c r="C2069" s="62">
        <v>2026</v>
      </c>
      <c r="D2069" s="41" t="str">
        <f t="shared" si="114"/>
        <v>عبد الرحمن1الهرم سعوديدريماتوبيس 28</v>
      </c>
      <c r="E2069" s="4">
        <v>5003</v>
      </c>
      <c r="F2069" s="41" t="str">
        <f>VLOOKUP(E2069,mapping!C:J,2,FALSE)</f>
        <v>عبد الرحمن1</v>
      </c>
      <c r="G2069" s="41" t="str">
        <f>IFERROR(VLOOKUP(F2069,mapping!$D$3:$J$200,2,FALSE),0)</f>
        <v xml:space="preserve">الهرم </v>
      </c>
      <c r="H2069" s="41" t="str">
        <f>IFERROR(VLOOKUP(F2069,mapping!$D$3:$J$200,3,FALSE),0)</f>
        <v>سعودي</v>
      </c>
      <c r="I2069" s="41" t="str">
        <f>IFERROR(VLOOKUP(F2069,mapping!$D$3:$J$200,4,FALSE),0)</f>
        <v>دريم</v>
      </c>
      <c r="J2069" s="41" t="str">
        <f>IFERROR(VLOOKUP(F2069,mapping!$D$3:$J$200,5,FALSE),0)</f>
        <v>اتوبيس 28</v>
      </c>
      <c r="K2069" s="63">
        <f>IF(W2069=mapping!$N$1,IFERROR(VLOOKUP(Table4[[#This Row],[Column1]],mapping!A:L,11,FALSE),0),IF(W2069&gt;mapping!$N$1,IFERROR(VLOOKUP(Table4[[#This Row],[Column1]],mapping!A:L,11,FALSE),0),))</f>
        <v>994</v>
      </c>
      <c r="L2069" s="139">
        <v>1</v>
      </c>
      <c r="M2069" s="60">
        <f>IF(W2069=mapping!$N$1,IFERROR(VLOOKUP(Table4[[#This Row],[Column1]],mapping!A:L,12,FALSE),0),IF(W2069&gt;mapping!$N$1,IFERROR(VLOOKUP(Table4[[#This Row],[Column1]],mapping!A:L,12,FALSE),0),0))</f>
        <v>850</v>
      </c>
      <c r="N2069" s="58">
        <f>Table4[[#This Row],[ سعر اليومية ]]*3%*Table4[[#This Row],[عدد الدورات ]]</f>
        <v>29.82</v>
      </c>
      <c r="O2069" s="56">
        <f>Table4[[#This Row],[ سعر اليومية ]]*Table4[[#This Row],[عدد الدورات ]]-N2069</f>
        <v>964.18</v>
      </c>
      <c r="P2069" s="194"/>
      <c r="Q2069" s="194"/>
      <c r="R2069" s="194"/>
      <c r="S2069" s="58">
        <f>(Table4[[#This Row],[سعر يومية السائق]]*Table4[[#This Row],[عدد الدورات ]])-SUM(Table4[[#This Row],[سلف ]:[خصم ]])+Table4[[#This Row],[اضافي ]]</f>
        <v>850</v>
      </c>
      <c r="U2069" s="58">
        <f>Table4[[#This Row],[ سعر اليومية ]]*Table4[[#This Row],[عدد الدورات ]]-Table4[[#This Row],[سعر يومية السائق]]*L2069</f>
        <v>144</v>
      </c>
      <c r="V2069" s="58">
        <f>U2069-Table4[[#This Row],[W/H  3%]]</f>
        <v>114.18</v>
      </c>
      <c r="W2069" s="66" t="str">
        <f>Table4[[#This Row],[اليوم]]&amp;Table4[[#This Row],[الشهر ]]&amp;Table4[[#This Row],[العام]]</f>
        <v>1362026</v>
      </c>
      <c r="X2069" s="66" t="s">
        <v>304</v>
      </c>
    </row>
    <row r="2070" spans="1:24" x14ac:dyDescent="0.3">
      <c r="A2070" s="62">
        <v>13</v>
      </c>
      <c r="B2070" s="62">
        <v>6</v>
      </c>
      <c r="C2070" s="62">
        <v>2026</v>
      </c>
      <c r="D2070" s="41" t="str">
        <f t="shared" si="114"/>
        <v>عبد الرحمن2المؤسسةسعوديدريماتوبيس 28</v>
      </c>
      <c r="E2070" s="4">
        <v>5004</v>
      </c>
      <c r="F2070" s="41" t="str">
        <f>VLOOKUP(E2070,mapping!C:J,2,FALSE)</f>
        <v>عبد الرحمن2</v>
      </c>
      <c r="G2070" s="41" t="str">
        <f>IFERROR(VLOOKUP(F2070,mapping!$D$3:$J$200,2,FALSE),0)</f>
        <v>المؤسسة</v>
      </c>
      <c r="H2070" s="41" t="str">
        <f>IFERROR(VLOOKUP(F2070,mapping!$D$3:$J$200,3,FALSE),0)</f>
        <v>سعودي</v>
      </c>
      <c r="I2070" s="41" t="str">
        <f>IFERROR(VLOOKUP(F2070,mapping!$D$3:$J$200,4,FALSE),0)</f>
        <v>دريم</v>
      </c>
      <c r="J2070" s="41" t="str">
        <f>IFERROR(VLOOKUP(F2070,mapping!$D$3:$J$200,5,FALSE),0)</f>
        <v>اتوبيس 28</v>
      </c>
      <c r="K2070" s="63">
        <f>IF(W2070=mapping!$N$1,IFERROR(VLOOKUP(Table4[[#This Row],[Column1]],mapping!A:L,11,FALSE),0),IF(W2070&gt;mapping!$N$1,IFERROR(VLOOKUP(Table4[[#This Row],[Column1]],mapping!A:L,11,FALSE),0),))</f>
        <v>994</v>
      </c>
      <c r="L2070" s="139">
        <v>1</v>
      </c>
      <c r="M2070" s="60">
        <f>IF(W2070=mapping!$N$1,IFERROR(VLOOKUP(Table4[[#This Row],[Column1]],mapping!A:L,12,FALSE),0),IF(W2070&gt;mapping!$N$1,IFERROR(VLOOKUP(Table4[[#This Row],[Column1]],mapping!A:L,12,FALSE),0),0))</f>
        <v>850</v>
      </c>
      <c r="N2070" s="58">
        <f>Table4[[#This Row],[ سعر اليومية ]]*3%*Table4[[#This Row],[عدد الدورات ]]</f>
        <v>29.82</v>
      </c>
      <c r="O2070" s="56">
        <f>Table4[[#This Row],[ سعر اليومية ]]*Table4[[#This Row],[عدد الدورات ]]-N2070</f>
        <v>964.18</v>
      </c>
      <c r="P2070" s="194"/>
      <c r="Q2070" s="194"/>
      <c r="R2070" s="194"/>
      <c r="S2070" s="58">
        <f>(Table4[[#This Row],[سعر يومية السائق]]*Table4[[#This Row],[عدد الدورات ]])-SUM(Table4[[#This Row],[سلف ]:[خصم ]])+Table4[[#This Row],[اضافي ]]</f>
        <v>850</v>
      </c>
      <c r="U2070" s="58">
        <f>Table4[[#This Row],[ سعر اليومية ]]*Table4[[#This Row],[عدد الدورات ]]-Table4[[#This Row],[سعر يومية السائق]]*L2070</f>
        <v>144</v>
      </c>
      <c r="V2070" s="58">
        <f>U2070-Table4[[#This Row],[W/H  3%]]</f>
        <v>114.18</v>
      </c>
      <c r="W2070" s="66" t="str">
        <f>Table4[[#This Row],[اليوم]]&amp;Table4[[#This Row],[الشهر ]]&amp;Table4[[#This Row],[العام]]</f>
        <v>1362026</v>
      </c>
      <c r="X2070" s="66" t="s">
        <v>304</v>
      </c>
    </row>
    <row r="2071" spans="1:24" x14ac:dyDescent="0.3">
      <c r="A2071" s="62">
        <v>13</v>
      </c>
      <c r="B2071" s="62">
        <v>6</v>
      </c>
      <c r="C2071" s="62">
        <v>2026</v>
      </c>
      <c r="D2071" s="41" t="str">
        <f t="shared" si="114"/>
        <v>فرج 1حلوانسعوديهايد باركاتوبيس 28</v>
      </c>
      <c r="E2071" s="4">
        <v>5005</v>
      </c>
      <c r="F2071" s="41" t="str">
        <f>VLOOKUP(E2071,mapping!C:J,2,FALSE)</f>
        <v>فرج 1</v>
      </c>
      <c r="G2071" s="41" t="str">
        <f>IFERROR(VLOOKUP(F2071,mapping!$D$3:$J$200,2,FALSE),0)</f>
        <v>حلوان</v>
      </c>
      <c r="H2071" s="41" t="str">
        <f>IFERROR(VLOOKUP(F2071,mapping!$D$3:$J$200,3,FALSE),0)</f>
        <v>سعودي</v>
      </c>
      <c r="I2071" s="41" t="str">
        <f>IFERROR(VLOOKUP(F2071,mapping!$D$3:$J$200,4,FALSE),0)</f>
        <v>هايد بارك</v>
      </c>
      <c r="J2071" s="41" t="str">
        <f>IFERROR(VLOOKUP(F2071,mapping!$D$3:$J$200,5,FALSE),0)</f>
        <v>اتوبيس 28</v>
      </c>
      <c r="K2071" s="63">
        <f>IF(W2071=mapping!$N$1,IFERROR(VLOOKUP(Table4[[#This Row],[Column1]],mapping!A:L,11,FALSE),0),IF(W2071&gt;mapping!$N$1,IFERROR(VLOOKUP(Table4[[#This Row],[Column1]],mapping!A:L,11,FALSE),0),))</f>
        <v>4634</v>
      </c>
      <c r="L2071" s="139">
        <v>1</v>
      </c>
      <c r="M2071" s="60">
        <f>IF(W2071=mapping!$N$1,IFERROR(VLOOKUP(Table4[[#This Row],[Column1]],mapping!A:L,12,FALSE),0),IF(W2071&gt;mapping!$N$1,IFERROR(VLOOKUP(Table4[[#This Row],[Column1]],mapping!A:L,12,FALSE),0),0))</f>
        <v>3750</v>
      </c>
      <c r="N2071" s="58">
        <f>Table4[[#This Row],[ سعر اليومية ]]*3%*Table4[[#This Row],[عدد الدورات ]]</f>
        <v>139.01999999999998</v>
      </c>
      <c r="O2071" s="56">
        <f>Table4[[#This Row],[ سعر اليومية ]]*Table4[[#This Row],[عدد الدورات ]]-N2071</f>
        <v>4494.9799999999996</v>
      </c>
      <c r="P2071" s="194"/>
      <c r="Q2071" s="194"/>
      <c r="R2071" s="194"/>
      <c r="S2071" s="58">
        <f>(Table4[[#This Row],[سعر يومية السائق]]*Table4[[#This Row],[عدد الدورات ]])-SUM(Table4[[#This Row],[سلف ]:[خصم ]])+Table4[[#This Row],[اضافي ]]</f>
        <v>3750</v>
      </c>
      <c r="U2071" s="58">
        <f>Table4[[#This Row],[ سعر اليومية ]]*Table4[[#This Row],[عدد الدورات ]]-Table4[[#This Row],[سعر يومية السائق]]*L2071</f>
        <v>884</v>
      </c>
      <c r="V2071" s="58">
        <f>U2071-Table4[[#This Row],[W/H  3%]]</f>
        <v>744.98</v>
      </c>
      <c r="W2071" s="66" t="str">
        <f>Table4[[#This Row],[اليوم]]&amp;Table4[[#This Row],[الشهر ]]&amp;Table4[[#This Row],[العام]]</f>
        <v>1362026</v>
      </c>
      <c r="X2071" s="66" t="s">
        <v>304</v>
      </c>
    </row>
    <row r="2072" spans="1:24" x14ac:dyDescent="0.3">
      <c r="A2072" s="62">
        <v>13</v>
      </c>
      <c r="B2072" s="62">
        <v>6</v>
      </c>
      <c r="C2072" s="62">
        <v>2026</v>
      </c>
      <c r="D2072" s="41" t="str">
        <f t="shared" si="114"/>
        <v>فرج 6حلوان مبيتسعوديهايد باركاتوبيس 28</v>
      </c>
      <c r="E2072" s="4">
        <v>5029</v>
      </c>
      <c r="F2072" s="41" t="str">
        <f>VLOOKUP(E2072,mapping!C:J,2,FALSE)</f>
        <v>فرج 6</v>
      </c>
      <c r="G2072" s="41" t="str">
        <f>IFERROR(VLOOKUP(F2072,mapping!$D$3:$J$200,2,FALSE),0)</f>
        <v>حلوان مبيت</v>
      </c>
      <c r="H2072" s="41" t="str">
        <f>IFERROR(VLOOKUP(F2072,mapping!$D$3:$J$200,3,FALSE),0)</f>
        <v>سعودي</v>
      </c>
      <c r="I2072" s="41" t="str">
        <f>IFERROR(VLOOKUP(F2072,mapping!$D$3:$J$200,4,FALSE),0)</f>
        <v>هايد بارك</v>
      </c>
      <c r="J2072" s="41" t="str">
        <f>IFERROR(VLOOKUP(F2072,mapping!$D$3:$J$200,5,FALSE),0)</f>
        <v>اتوبيس 28</v>
      </c>
      <c r="K2072" s="63">
        <f>IF(W2072=mapping!$N$1,IFERROR(VLOOKUP(Table4[[#This Row],[Column1]],mapping!A:L,11,FALSE),0),IF(W2072&gt;mapping!$N$1,IFERROR(VLOOKUP(Table4[[#This Row],[Column1]],mapping!A:L,11,FALSE),0),))</f>
        <v>1482</v>
      </c>
      <c r="L2072" s="139">
        <v>1</v>
      </c>
      <c r="M2072" s="60">
        <f>IF(W2072=mapping!$N$1,IFERROR(VLOOKUP(Table4[[#This Row],[Column1]],mapping!A:L,12,FALSE),0),IF(W2072&gt;mapping!$N$1,IFERROR(VLOOKUP(Table4[[#This Row],[Column1]],mapping!A:L,12,FALSE),0),0))</f>
        <v>750</v>
      </c>
      <c r="N2072" s="58">
        <f>Table4[[#This Row],[ سعر اليومية ]]*3%*Table4[[#This Row],[عدد الدورات ]]</f>
        <v>44.46</v>
      </c>
      <c r="O2072" s="56">
        <f>Table4[[#This Row],[ سعر اليومية ]]*Table4[[#This Row],[عدد الدورات ]]-N2072</f>
        <v>1437.54</v>
      </c>
      <c r="P2072" s="194"/>
      <c r="Q2072" s="194"/>
      <c r="R2072" s="194"/>
      <c r="S2072" s="58">
        <f>(Table4[[#This Row],[سعر يومية السائق]]*Table4[[#This Row],[عدد الدورات ]])-SUM(Table4[[#This Row],[سلف ]:[خصم ]])+Table4[[#This Row],[اضافي ]]</f>
        <v>750</v>
      </c>
      <c r="U2072" s="58">
        <f>Table4[[#This Row],[ سعر اليومية ]]*Table4[[#This Row],[عدد الدورات ]]-Table4[[#This Row],[سعر يومية السائق]]*L2072</f>
        <v>732</v>
      </c>
      <c r="V2072" s="58">
        <f>U2072-Table4[[#This Row],[W/H  3%]]</f>
        <v>687.54</v>
      </c>
      <c r="W2072" s="66" t="str">
        <f>Table4[[#This Row],[اليوم]]&amp;Table4[[#This Row],[الشهر ]]&amp;Table4[[#This Row],[العام]]</f>
        <v>1362026</v>
      </c>
      <c r="X2072" s="66" t="s">
        <v>304</v>
      </c>
    </row>
    <row r="2073" spans="1:24" x14ac:dyDescent="0.3">
      <c r="A2073" s="62">
        <v>13</v>
      </c>
      <c r="B2073" s="62">
        <v>6</v>
      </c>
      <c r="C2073" s="62">
        <v>2026</v>
      </c>
      <c r="D2073" s="41" t="str">
        <f t="shared" si="114"/>
        <v>ممدوح كيلاني 3القومية سعوديهايد باركميكروباص صيني</v>
      </c>
      <c r="E2073" s="4">
        <v>5006</v>
      </c>
      <c r="F2073" s="41" t="str">
        <f>VLOOKUP(E2073,mapping!C:J,2,FALSE)</f>
        <v>ممدوح كيلاني 3</v>
      </c>
      <c r="G2073" s="41" t="str">
        <f>IFERROR(VLOOKUP(F2073,mapping!$D$3:$J$200,2,FALSE),0)</f>
        <v xml:space="preserve">القومية </v>
      </c>
      <c r="H2073" s="41" t="str">
        <f>IFERROR(VLOOKUP(F2073,mapping!$D$3:$J$200,3,FALSE),0)</f>
        <v>سعودي</v>
      </c>
      <c r="I2073" s="41" t="str">
        <f>IFERROR(VLOOKUP(F2073,mapping!$D$3:$J$200,4,FALSE),0)</f>
        <v>هايد بارك</v>
      </c>
      <c r="J2073" s="41" t="str">
        <f>IFERROR(VLOOKUP(F2073,mapping!$D$3:$J$200,5,FALSE),0)</f>
        <v>ميكروباص صيني</v>
      </c>
      <c r="K2073" s="63">
        <f>IF(W2073=mapping!$N$1,IFERROR(VLOOKUP(Table4[[#This Row],[Column1]],mapping!A:L,11,FALSE),0),IF(W2073&gt;mapping!$N$1,IFERROR(VLOOKUP(Table4[[#This Row],[Column1]],mapping!A:L,11,FALSE),0),))</f>
        <v>2965</v>
      </c>
      <c r="L2073" s="139">
        <v>1</v>
      </c>
      <c r="M2073" s="60">
        <f>IF(W2073=mapping!$N$1,IFERROR(VLOOKUP(Table4[[#This Row],[Column1]],mapping!A:L,12,FALSE),0),IF(W2073&gt;mapping!$N$1,IFERROR(VLOOKUP(Table4[[#This Row],[Column1]],mapping!A:L,12,FALSE),0),0))</f>
        <v>2500</v>
      </c>
      <c r="N2073" s="58">
        <f>Table4[[#This Row],[ سعر اليومية ]]*3%*Table4[[#This Row],[عدد الدورات ]]</f>
        <v>88.95</v>
      </c>
      <c r="O2073" s="56">
        <f>Table4[[#This Row],[ سعر اليومية ]]*Table4[[#This Row],[عدد الدورات ]]-N2073</f>
        <v>2876.05</v>
      </c>
      <c r="P2073" s="194"/>
      <c r="Q2073" s="194"/>
      <c r="R2073" s="194"/>
      <c r="S2073" s="58">
        <f>(Table4[[#This Row],[سعر يومية السائق]]*Table4[[#This Row],[عدد الدورات ]])-SUM(Table4[[#This Row],[سلف ]:[خصم ]])+Table4[[#This Row],[اضافي ]]</f>
        <v>2500</v>
      </c>
      <c r="U2073" s="58">
        <f>Table4[[#This Row],[ سعر اليومية ]]*Table4[[#This Row],[عدد الدورات ]]-Table4[[#This Row],[سعر يومية السائق]]*L2073</f>
        <v>465</v>
      </c>
      <c r="V2073" s="58">
        <f>U2073-Table4[[#This Row],[W/H  3%]]</f>
        <v>376.05</v>
      </c>
      <c r="W2073" s="66" t="str">
        <f>Table4[[#This Row],[اليوم]]&amp;Table4[[#This Row],[الشهر ]]&amp;Table4[[#This Row],[العام]]</f>
        <v>1362026</v>
      </c>
      <c r="X2073" s="66" t="s">
        <v>304</v>
      </c>
    </row>
    <row r="2074" spans="1:24" x14ac:dyDescent="0.3">
      <c r="A2074" s="62">
        <v>13</v>
      </c>
      <c r="B2074" s="62">
        <v>6</v>
      </c>
      <c r="C2074" s="62">
        <v>2026</v>
      </c>
      <c r="D2074" s="41" t="str">
        <f t="shared" si="114"/>
        <v>محمد جمال طوسونالمنيبسعوديهايد باركاتوبيس 28</v>
      </c>
      <c r="E2074" s="4">
        <v>5025</v>
      </c>
      <c r="F2074" s="41" t="str">
        <f>VLOOKUP(E2074,mapping!C:J,2,FALSE)</f>
        <v>محمد جمال طوسون</v>
      </c>
      <c r="G2074" s="41" t="str">
        <f>IFERROR(VLOOKUP(F2074,mapping!$D$3:$J$200,2,FALSE),0)</f>
        <v>المنيب</v>
      </c>
      <c r="H2074" s="41" t="str">
        <f>IFERROR(VLOOKUP(F2074,mapping!$D$3:$J$200,3,FALSE),0)</f>
        <v>سعودي</v>
      </c>
      <c r="I2074" s="41" t="str">
        <f>IFERROR(VLOOKUP(F2074,mapping!$D$3:$J$200,4,FALSE),0)</f>
        <v>هايد بارك</v>
      </c>
      <c r="J2074" s="41" t="str">
        <f>IFERROR(VLOOKUP(F2074,mapping!$D$3:$J$200,5,FALSE),0)</f>
        <v>اتوبيس 28</v>
      </c>
      <c r="K2074" s="63">
        <f>IF(W2074=mapping!$N$1,IFERROR(VLOOKUP(Table4[[#This Row],[Column1]],mapping!A:L,11,FALSE),0),IF(W2074&gt;mapping!$N$1,IFERROR(VLOOKUP(Table4[[#This Row],[Column1]],mapping!A:L,11,FALSE),0),))</f>
        <v>4634</v>
      </c>
      <c r="L2074" s="139">
        <v>1</v>
      </c>
      <c r="M2074" s="60">
        <f>IF(W2074=mapping!$N$1,IFERROR(VLOOKUP(Table4[[#This Row],[Column1]],mapping!A:L,12,FALSE),0),IF(W2074&gt;mapping!$N$1,IFERROR(VLOOKUP(Table4[[#This Row],[Column1]],mapping!A:L,12,FALSE),0),0))</f>
        <v>3800</v>
      </c>
      <c r="N2074" s="58">
        <f>Table4[[#This Row],[ سعر اليومية ]]*3%*Table4[[#This Row],[عدد الدورات ]]</f>
        <v>139.01999999999998</v>
      </c>
      <c r="O2074" s="56">
        <f>Table4[[#This Row],[ سعر اليومية ]]*Table4[[#This Row],[عدد الدورات ]]-N2074</f>
        <v>4494.9799999999996</v>
      </c>
      <c r="P2074" s="194"/>
      <c r="Q2074" s="194"/>
      <c r="R2074" s="194"/>
      <c r="S2074" s="58">
        <f>(Table4[[#This Row],[سعر يومية السائق]]*Table4[[#This Row],[عدد الدورات ]])-SUM(Table4[[#This Row],[سلف ]:[خصم ]])+Table4[[#This Row],[اضافي ]]</f>
        <v>3800</v>
      </c>
      <c r="U2074" s="58">
        <f>Table4[[#This Row],[ سعر اليومية ]]*Table4[[#This Row],[عدد الدورات ]]-Table4[[#This Row],[سعر يومية السائق]]*L2074</f>
        <v>834</v>
      </c>
      <c r="V2074" s="58">
        <f>U2074-Table4[[#This Row],[W/H  3%]]</f>
        <v>694.98</v>
      </c>
      <c r="W2074" s="66" t="str">
        <f>Table4[[#This Row],[اليوم]]&amp;Table4[[#This Row],[الشهر ]]&amp;Table4[[#This Row],[العام]]</f>
        <v>1362026</v>
      </c>
      <c r="X2074" s="66" t="s">
        <v>304</v>
      </c>
    </row>
    <row r="2075" spans="1:24" x14ac:dyDescent="0.3">
      <c r="A2075" s="62">
        <v>13</v>
      </c>
      <c r="B2075" s="62">
        <v>6</v>
      </c>
      <c r="C2075" s="62">
        <v>2026</v>
      </c>
      <c r="D2075" s="41" t="str">
        <f t="shared" si="114"/>
        <v>مصطفي رشدي1المنيب 2 ورديةسعوديميفيداميكروباص صيني</v>
      </c>
      <c r="E2075" s="4">
        <v>5007</v>
      </c>
      <c r="F2075" s="41" t="str">
        <f>VLOOKUP(E2075,mapping!C:J,2,FALSE)</f>
        <v>مصطفي رشدي1</v>
      </c>
      <c r="G2075" s="41" t="str">
        <f>IFERROR(VLOOKUP(F2075,mapping!$D$3:$J$200,2,FALSE),0)</f>
        <v>المنيب 2 وردية</v>
      </c>
      <c r="H2075" s="41" t="str">
        <f>IFERROR(VLOOKUP(F2075,mapping!$D$3:$J$200,3,FALSE),0)</f>
        <v>سعودي</v>
      </c>
      <c r="I2075" s="41" t="str">
        <f>IFERROR(VLOOKUP(F2075,mapping!$D$3:$J$200,4,FALSE),0)</f>
        <v>ميفيدا</v>
      </c>
      <c r="J2075" s="41" t="str">
        <f>IFERROR(VLOOKUP(F2075,mapping!$D$3:$J$200,5,FALSE),0)</f>
        <v>ميكروباص صيني</v>
      </c>
      <c r="K2075" s="63">
        <f>IF(W2075=mapping!$N$1,IFERROR(VLOOKUP(Table4[[#This Row],[Column1]],mapping!A:L,11,FALSE),0),IF(W2075&gt;mapping!$N$1,IFERROR(VLOOKUP(Table4[[#This Row],[Column1]],mapping!A:L,11,FALSE),0),))</f>
        <v>2965</v>
      </c>
      <c r="L2075" s="139">
        <v>1</v>
      </c>
      <c r="M2075" s="60">
        <f>IF(W2075=mapping!$N$1,IFERROR(VLOOKUP(Table4[[#This Row],[Column1]],mapping!A:L,12,FALSE),0),IF(W2075&gt;mapping!$N$1,IFERROR(VLOOKUP(Table4[[#This Row],[Column1]],mapping!A:L,12,FALSE),0),0))</f>
        <v>2150</v>
      </c>
      <c r="N2075" s="58">
        <f>Table4[[#This Row],[ سعر اليومية ]]*3%*Table4[[#This Row],[عدد الدورات ]]</f>
        <v>88.95</v>
      </c>
      <c r="O2075" s="56">
        <f>Table4[[#This Row],[ سعر اليومية ]]*Table4[[#This Row],[عدد الدورات ]]-N2075</f>
        <v>2876.05</v>
      </c>
      <c r="P2075" s="194"/>
      <c r="Q2075" s="194"/>
      <c r="R2075" s="194"/>
      <c r="S2075" s="58">
        <f>(Table4[[#This Row],[سعر يومية السائق]]*Table4[[#This Row],[عدد الدورات ]])-SUM(Table4[[#This Row],[سلف ]:[خصم ]])+Table4[[#This Row],[اضافي ]]</f>
        <v>2150</v>
      </c>
      <c r="U2075" s="58">
        <f>Table4[[#This Row],[ سعر اليومية ]]*Table4[[#This Row],[عدد الدورات ]]-Table4[[#This Row],[سعر يومية السائق]]*L2075</f>
        <v>815</v>
      </c>
      <c r="V2075" s="58">
        <f>U2075-Table4[[#This Row],[W/H  3%]]</f>
        <v>726.05</v>
      </c>
      <c r="W2075" s="66" t="str">
        <f>Table4[[#This Row],[اليوم]]&amp;Table4[[#This Row],[الشهر ]]&amp;Table4[[#This Row],[العام]]</f>
        <v>1362026</v>
      </c>
      <c r="X2075" s="66" t="s">
        <v>304</v>
      </c>
    </row>
    <row r="2076" spans="1:24" x14ac:dyDescent="0.3">
      <c r="A2076" s="62">
        <v>13</v>
      </c>
      <c r="B2076" s="62">
        <v>6</v>
      </c>
      <c r="C2076" s="62">
        <v>2026</v>
      </c>
      <c r="D2076" s="41" t="str">
        <f t="shared" si="114"/>
        <v>فرج 2حلوان 2 ورديةسعوديميفيداميكروباص صيني</v>
      </c>
      <c r="E2076" s="4">
        <v>5009</v>
      </c>
      <c r="F2076" s="41" t="str">
        <f>VLOOKUP(E2076,mapping!C:J,2,FALSE)</f>
        <v>فرج 2</v>
      </c>
      <c r="G2076" s="41" t="str">
        <f>IFERROR(VLOOKUP(F2076,mapping!$D$3:$J$200,2,FALSE),0)</f>
        <v>حلوان 2 وردية</v>
      </c>
      <c r="H2076" s="41" t="str">
        <f>IFERROR(VLOOKUP(F2076,mapping!$D$3:$J$200,3,FALSE),0)</f>
        <v>سعودي</v>
      </c>
      <c r="I2076" s="41" t="str">
        <f>IFERROR(VLOOKUP(F2076,mapping!$D$3:$J$200,4,FALSE),0)</f>
        <v>ميفيدا</v>
      </c>
      <c r="J2076" s="41" t="str">
        <f>IFERROR(VLOOKUP(F2076,mapping!$D$3:$J$200,5,FALSE),0)</f>
        <v>ميكروباص صيني</v>
      </c>
      <c r="K2076" s="63">
        <f>IF(W2076=mapping!$N$1,IFERROR(VLOOKUP(Table4[[#This Row],[Column1]],mapping!A:L,11,FALSE),0),IF(W2076&gt;mapping!$N$1,IFERROR(VLOOKUP(Table4[[#This Row],[Column1]],mapping!A:L,11,FALSE),0),))</f>
        <v>2965</v>
      </c>
      <c r="L2076" s="139">
        <v>1</v>
      </c>
      <c r="M2076" s="60">
        <f>IF(W2076=mapping!$N$1,IFERROR(VLOOKUP(Table4[[#This Row],[Column1]],mapping!A:L,12,FALSE),0),IF(W2076&gt;mapping!$N$1,IFERROR(VLOOKUP(Table4[[#This Row],[Column1]],mapping!A:L,12,FALSE),0),0))</f>
        <v>2250</v>
      </c>
      <c r="N2076" s="58">
        <f>Table4[[#This Row],[ سعر اليومية ]]*3%*Table4[[#This Row],[عدد الدورات ]]</f>
        <v>88.95</v>
      </c>
      <c r="O2076" s="56">
        <f>Table4[[#This Row],[ سعر اليومية ]]*Table4[[#This Row],[عدد الدورات ]]-N2076</f>
        <v>2876.05</v>
      </c>
      <c r="P2076" s="194"/>
      <c r="Q2076" s="194"/>
      <c r="R2076" s="194"/>
      <c r="S2076" s="58">
        <f>(Table4[[#This Row],[سعر يومية السائق]]*Table4[[#This Row],[عدد الدورات ]])-SUM(Table4[[#This Row],[سلف ]:[خصم ]])+Table4[[#This Row],[اضافي ]]</f>
        <v>2250</v>
      </c>
      <c r="U2076" s="58">
        <f>Table4[[#This Row],[ سعر اليومية ]]*Table4[[#This Row],[عدد الدورات ]]-Table4[[#This Row],[سعر يومية السائق]]*L2076</f>
        <v>715</v>
      </c>
      <c r="V2076" s="58">
        <f>U2076-Table4[[#This Row],[W/H  3%]]</f>
        <v>626.04999999999995</v>
      </c>
      <c r="W2076" s="66" t="str">
        <f>Table4[[#This Row],[اليوم]]&amp;Table4[[#This Row],[الشهر ]]&amp;Table4[[#This Row],[العام]]</f>
        <v>1362026</v>
      </c>
      <c r="X2076" s="66" t="s">
        <v>304</v>
      </c>
    </row>
    <row r="2077" spans="1:24" x14ac:dyDescent="0.3">
      <c r="A2077" s="62">
        <v>13</v>
      </c>
      <c r="B2077" s="62">
        <v>6</v>
      </c>
      <c r="C2077" s="62">
        <v>2026</v>
      </c>
      <c r="D2077" s="41" t="str">
        <f t="shared" si="114"/>
        <v>فرج 3حلوان 2 ورديةسعوديالقطاميةاتوبيس 28</v>
      </c>
      <c r="E2077" s="4">
        <v>5010</v>
      </c>
      <c r="F2077" s="41" t="str">
        <f>VLOOKUP(E2077,mapping!C:J,2,FALSE)</f>
        <v>فرج 3</v>
      </c>
      <c r="G2077" s="41" t="str">
        <f>IFERROR(VLOOKUP(F2077,mapping!$D$3:$J$200,2,FALSE),0)</f>
        <v>حلوان 2 وردية</v>
      </c>
      <c r="H2077" s="41" t="str">
        <f>IFERROR(VLOOKUP(F2077,mapping!$D$3:$J$200,3,FALSE),0)</f>
        <v>سعودي</v>
      </c>
      <c r="I2077" s="41" t="str">
        <f>IFERROR(VLOOKUP(F2077,mapping!$D$3:$J$200,4,FALSE),0)</f>
        <v>القطامية</v>
      </c>
      <c r="J2077" s="41" t="str">
        <f>IFERROR(VLOOKUP(F2077,mapping!$D$3:$J$200,5,FALSE),0)</f>
        <v>اتوبيس 28</v>
      </c>
      <c r="K2077" s="63">
        <f>IF(W2077=mapping!$N$1,IFERROR(VLOOKUP(Table4[[#This Row],[Column1]],mapping!A:L,11,FALSE),0),IF(W2077&gt;mapping!$N$1,IFERROR(VLOOKUP(Table4[[#This Row],[Column1]],mapping!A:L,11,FALSE),0),))</f>
        <v>3415</v>
      </c>
      <c r="L2077" s="139">
        <v>1</v>
      </c>
      <c r="M2077" s="60">
        <f>IF(W2077=mapping!$N$1,IFERROR(VLOOKUP(Table4[[#This Row],[Column1]],mapping!A:L,12,FALSE),0),IF(W2077&gt;mapping!$N$1,IFERROR(VLOOKUP(Table4[[#This Row],[Column1]],mapping!A:L,12,FALSE),0),0))</f>
        <v>3400</v>
      </c>
      <c r="N2077" s="58">
        <f>Table4[[#This Row],[ سعر اليومية ]]*3%*Table4[[#This Row],[عدد الدورات ]]</f>
        <v>102.45</v>
      </c>
      <c r="O2077" s="56">
        <f>Table4[[#This Row],[ سعر اليومية ]]*Table4[[#This Row],[عدد الدورات ]]-N2077</f>
        <v>3312.55</v>
      </c>
      <c r="P2077" s="194"/>
      <c r="Q2077" s="194"/>
      <c r="R2077" s="194"/>
      <c r="S2077" s="58">
        <f>(Table4[[#This Row],[سعر يومية السائق]]*Table4[[#This Row],[عدد الدورات ]])-SUM(Table4[[#This Row],[سلف ]:[خصم ]])+Table4[[#This Row],[اضافي ]]</f>
        <v>3400</v>
      </c>
      <c r="U2077" s="58">
        <f>Table4[[#This Row],[ سعر اليومية ]]*Table4[[#This Row],[عدد الدورات ]]-Table4[[#This Row],[سعر يومية السائق]]*L2077</f>
        <v>15</v>
      </c>
      <c r="V2077" s="58">
        <f>U2077-Table4[[#This Row],[W/H  3%]]</f>
        <v>-87.45</v>
      </c>
      <c r="W2077" s="66" t="str">
        <f>Table4[[#This Row],[اليوم]]&amp;Table4[[#This Row],[الشهر ]]&amp;Table4[[#This Row],[العام]]</f>
        <v>1362026</v>
      </c>
      <c r="X2077" s="66" t="s">
        <v>304</v>
      </c>
    </row>
    <row r="2078" spans="1:24" x14ac:dyDescent="0.3">
      <c r="A2078" s="62">
        <v>13</v>
      </c>
      <c r="B2078" s="62">
        <v>6</v>
      </c>
      <c r="C2078" s="62">
        <v>2026</v>
      </c>
      <c r="D2078" s="41" t="str">
        <f t="shared" si="114"/>
        <v>فرج 4مايو ورديةسعوديالقطاميةميكروباص</v>
      </c>
      <c r="E2078" s="4">
        <v>5011</v>
      </c>
      <c r="F2078" s="41" t="str">
        <f>VLOOKUP(E2078,mapping!C:J,2,FALSE)</f>
        <v>فرج 4</v>
      </c>
      <c r="G2078" s="41" t="str">
        <f>IFERROR(VLOOKUP(F2078,mapping!$D$3:$J$200,2,FALSE),0)</f>
        <v>مايو وردية</v>
      </c>
      <c r="H2078" s="41" t="str">
        <f>IFERROR(VLOOKUP(F2078,mapping!$D$3:$J$200,3,FALSE),0)</f>
        <v>سعودي</v>
      </c>
      <c r="I2078" s="41" t="str">
        <f>IFERROR(VLOOKUP(F2078,mapping!$D$3:$J$200,4,FALSE),0)</f>
        <v>القطامية</v>
      </c>
      <c r="J2078" s="41" t="str">
        <f>IFERROR(VLOOKUP(F2078,mapping!$D$3:$J$200,5,FALSE),0)</f>
        <v>ميكروباص</v>
      </c>
      <c r="K2078" s="63">
        <f>IF(W2078=mapping!$N$1,IFERROR(VLOOKUP(Table4[[#This Row],[Column1]],mapping!A:L,11,FALSE),0),IF(W2078&gt;mapping!$N$1,IFERROR(VLOOKUP(Table4[[#This Row],[Column1]],mapping!A:L,11,FALSE),0),))</f>
        <v>1222</v>
      </c>
      <c r="L2078" s="139">
        <v>1</v>
      </c>
      <c r="M2078" s="60">
        <f>IF(W2078=mapping!$N$1,IFERROR(VLOOKUP(Table4[[#This Row],[Column1]],mapping!A:L,12,FALSE),0),IF(W2078&gt;mapping!$N$1,IFERROR(VLOOKUP(Table4[[#This Row],[Column1]],mapping!A:L,12,FALSE),0),0))</f>
        <v>1180</v>
      </c>
      <c r="N2078" s="58">
        <f>Table4[[#This Row],[ سعر اليومية ]]*3%*Table4[[#This Row],[عدد الدورات ]]</f>
        <v>36.659999999999997</v>
      </c>
      <c r="O2078" s="56">
        <f>Table4[[#This Row],[ سعر اليومية ]]*Table4[[#This Row],[عدد الدورات ]]-N2078</f>
        <v>1185.3399999999999</v>
      </c>
      <c r="P2078" s="194"/>
      <c r="Q2078" s="194"/>
      <c r="R2078" s="194"/>
      <c r="S2078" s="58">
        <f>(Table4[[#This Row],[سعر يومية السائق]]*Table4[[#This Row],[عدد الدورات ]])-SUM(Table4[[#This Row],[سلف ]:[خصم ]])+Table4[[#This Row],[اضافي ]]</f>
        <v>1180</v>
      </c>
      <c r="U2078" s="58">
        <f>Table4[[#This Row],[ سعر اليومية ]]*Table4[[#This Row],[عدد الدورات ]]-Table4[[#This Row],[سعر يومية السائق]]*L2078</f>
        <v>42</v>
      </c>
      <c r="V2078" s="58">
        <f>U2078-Table4[[#This Row],[W/H  3%]]</f>
        <v>5.3400000000000034</v>
      </c>
      <c r="W2078" s="66" t="str">
        <f>Table4[[#This Row],[اليوم]]&amp;Table4[[#This Row],[الشهر ]]&amp;Table4[[#This Row],[العام]]</f>
        <v>1362026</v>
      </c>
      <c r="X2078" s="66" t="s">
        <v>304</v>
      </c>
    </row>
    <row r="2079" spans="1:24" x14ac:dyDescent="0.3">
      <c r="A2079" s="62">
        <v>13</v>
      </c>
      <c r="B2079" s="62">
        <v>6</v>
      </c>
      <c r="C2079" s="62">
        <v>2026</v>
      </c>
      <c r="D2079" s="41" t="str">
        <f t="shared" si="114"/>
        <v>مصطفي رشدي3المنيب5شفتسعوديالقطاميةاتوبيس 28</v>
      </c>
      <c r="E2079" s="4">
        <v>5012</v>
      </c>
      <c r="F2079" s="41" t="str">
        <f>VLOOKUP(E2079,mapping!C:J,2,FALSE)</f>
        <v>مصطفي رشدي3</v>
      </c>
      <c r="G2079" s="41" t="str">
        <f>IFERROR(VLOOKUP(F2079,mapping!$D$3:$J$200,2,FALSE),0)</f>
        <v>المنيب5شفت</v>
      </c>
      <c r="H2079" s="41" t="str">
        <f>IFERROR(VLOOKUP(F2079,mapping!$D$3:$J$200,3,FALSE),0)</f>
        <v>سعودي</v>
      </c>
      <c r="I2079" s="41" t="str">
        <f>IFERROR(VLOOKUP(F2079,mapping!$D$3:$J$200,4,FALSE),0)</f>
        <v>القطامية</v>
      </c>
      <c r="J2079" s="41" t="str">
        <f>IFERROR(VLOOKUP(F2079,mapping!$D$3:$J$200,5,FALSE),0)</f>
        <v>اتوبيس 28</v>
      </c>
      <c r="K2079" s="63">
        <f>IF(W2079=mapping!$N$1,IFERROR(VLOOKUP(Table4[[#This Row],[Column1]],mapping!A:L,11,FALSE),0),IF(W2079&gt;mapping!$N$1,IFERROR(VLOOKUP(Table4[[#This Row],[Column1]],mapping!A:L,11,FALSE),0),))</f>
        <v>2649</v>
      </c>
      <c r="L2079" s="139">
        <v>1</v>
      </c>
      <c r="M2079" s="60">
        <f>IF(W2079=mapping!$N$1,IFERROR(VLOOKUP(Table4[[#This Row],[Column1]],mapping!A:L,12,FALSE),0),IF(W2079&gt;mapping!$N$1,IFERROR(VLOOKUP(Table4[[#This Row],[Column1]],mapping!A:L,12,FALSE),0),0))</f>
        <v>2060</v>
      </c>
      <c r="N2079" s="58">
        <f>Table4[[#This Row],[ سعر اليومية ]]*3%*Table4[[#This Row],[عدد الدورات ]]</f>
        <v>79.47</v>
      </c>
      <c r="O2079" s="56">
        <f>Table4[[#This Row],[ سعر اليومية ]]*Table4[[#This Row],[عدد الدورات ]]-N2079</f>
        <v>2569.5300000000002</v>
      </c>
      <c r="P2079" s="194"/>
      <c r="Q2079" s="194"/>
      <c r="R2079" s="194"/>
      <c r="S2079" s="58">
        <f>(Table4[[#This Row],[سعر يومية السائق]]*Table4[[#This Row],[عدد الدورات ]])-SUM(Table4[[#This Row],[سلف ]:[خصم ]])+Table4[[#This Row],[اضافي ]]</f>
        <v>2060</v>
      </c>
      <c r="U2079" s="58">
        <f>Table4[[#This Row],[ سعر اليومية ]]*Table4[[#This Row],[عدد الدورات ]]-Table4[[#This Row],[سعر يومية السائق]]*L2079</f>
        <v>589</v>
      </c>
      <c r="V2079" s="58">
        <f>U2079-Table4[[#This Row],[W/H  3%]]</f>
        <v>509.53</v>
      </c>
      <c r="W2079" s="66" t="str">
        <f>Table4[[#This Row],[اليوم]]&amp;Table4[[#This Row],[الشهر ]]&amp;Table4[[#This Row],[العام]]</f>
        <v>1362026</v>
      </c>
      <c r="X2079" s="66" t="s">
        <v>304</v>
      </c>
    </row>
    <row r="2080" spans="1:24" x14ac:dyDescent="0.3">
      <c r="A2080" s="62">
        <v>13</v>
      </c>
      <c r="B2080" s="62">
        <v>6</v>
      </c>
      <c r="C2080" s="62">
        <v>2026</v>
      </c>
      <c r="D2080" s="41" t="str">
        <f t="shared" si="114"/>
        <v>مصطفي رشدي4المنيب Wصباحيةسعوديالقطاميةاتوبيس 28</v>
      </c>
      <c r="E2080" s="4">
        <v>5013</v>
      </c>
      <c r="F2080" s="41" t="str">
        <f>VLOOKUP(E2080,mapping!C:J,2,FALSE)</f>
        <v>مصطفي رشدي4</v>
      </c>
      <c r="G2080" s="41" t="str">
        <f>IFERROR(VLOOKUP(F2080,mapping!$D$3:$J$200,2,FALSE),0)</f>
        <v>المنيب Wصباحية</v>
      </c>
      <c r="H2080" s="41" t="str">
        <f>IFERROR(VLOOKUP(F2080,mapping!$D$3:$J$200,3,FALSE),0)</f>
        <v>سعودي</v>
      </c>
      <c r="I2080" s="41" t="str">
        <f>IFERROR(VLOOKUP(F2080,mapping!$D$3:$J$200,4,FALSE),0)</f>
        <v>القطامية</v>
      </c>
      <c r="J2080" s="41" t="str">
        <f>IFERROR(VLOOKUP(F2080,mapping!$D$3:$J$200,5,FALSE),0)</f>
        <v>اتوبيس 28</v>
      </c>
      <c r="K2080" s="63">
        <f>IF(W2080=mapping!$N$1,IFERROR(VLOOKUP(Table4[[#This Row],[Column1]],mapping!A:L,11,FALSE),0),IF(W2080&gt;mapping!$N$1,IFERROR(VLOOKUP(Table4[[#This Row],[Column1]],mapping!A:L,11,FALSE),0),))</f>
        <v>1059</v>
      </c>
      <c r="L2080" s="139">
        <v>1</v>
      </c>
      <c r="M2080" s="60">
        <f>IF(W2080=mapping!$N$1,IFERROR(VLOOKUP(Table4[[#This Row],[Column1]],mapping!A:L,12,FALSE),0),IF(W2080&gt;mapping!$N$1,IFERROR(VLOOKUP(Table4[[#This Row],[Column1]],mapping!A:L,12,FALSE),0),0))</f>
        <v>1000</v>
      </c>
      <c r="N2080" s="58">
        <f>Table4[[#This Row],[ سعر اليومية ]]*3%*Table4[[#This Row],[عدد الدورات ]]</f>
        <v>31.77</v>
      </c>
      <c r="O2080" s="56">
        <f>Table4[[#This Row],[ سعر اليومية ]]*Table4[[#This Row],[عدد الدورات ]]-N2080</f>
        <v>1027.23</v>
      </c>
      <c r="P2080" s="194"/>
      <c r="Q2080" s="194"/>
      <c r="R2080" s="194"/>
      <c r="S2080" s="58">
        <f>(Table4[[#This Row],[سعر يومية السائق]]*Table4[[#This Row],[عدد الدورات ]])-SUM(Table4[[#This Row],[سلف ]:[خصم ]])+Table4[[#This Row],[اضافي ]]</f>
        <v>1000</v>
      </c>
      <c r="U2080" s="58">
        <f>Table4[[#This Row],[ سعر اليومية ]]*Table4[[#This Row],[عدد الدورات ]]-Table4[[#This Row],[سعر يومية السائق]]*L2080</f>
        <v>59</v>
      </c>
      <c r="V2080" s="58">
        <f>U2080-Table4[[#This Row],[W/H  3%]]</f>
        <v>27.23</v>
      </c>
      <c r="W2080" s="66" t="str">
        <f>Table4[[#This Row],[اليوم]]&amp;Table4[[#This Row],[الشهر ]]&amp;Table4[[#This Row],[العام]]</f>
        <v>1362026</v>
      </c>
      <c r="X2080" s="66" t="s">
        <v>304</v>
      </c>
    </row>
    <row r="2081" spans="1:24" x14ac:dyDescent="0.3">
      <c r="A2081" s="62">
        <v>13</v>
      </c>
      <c r="B2081" s="62">
        <v>6</v>
      </c>
      <c r="C2081" s="62">
        <v>2026</v>
      </c>
      <c r="D2081" s="41" t="str">
        <f t="shared" si="114"/>
        <v>مصطفي رشدي5صقر 2 ورديةسعوديالقطاميةاتوبيس 28</v>
      </c>
      <c r="E2081" s="4">
        <v>5014</v>
      </c>
      <c r="F2081" s="41" t="str">
        <f>VLOOKUP(E2081,mapping!C:J,2,FALSE)</f>
        <v>مصطفي رشدي5</v>
      </c>
      <c r="G2081" s="41" t="str">
        <f>IFERROR(VLOOKUP(F2081,mapping!$D$3:$J$200,2,FALSE),0)</f>
        <v>صقر 2 وردية</v>
      </c>
      <c r="H2081" s="41" t="str">
        <f>IFERROR(VLOOKUP(F2081,mapping!$D$3:$J$200,3,FALSE),0)</f>
        <v>سعودي</v>
      </c>
      <c r="I2081" s="41" t="str">
        <f>IFERROR(VLOOKUP(F2081,mapping!$D$3:$J$200,4,FALSE),0)</f>
        <v>القطامية</v>
      </c>
      <c r="J2081" s="41" t="str">
        <f>IFERROR(VLOOKUP(F2081,mapping!$D$3:$J$200,5,FALSE),0)</f>
        <v>اتوبيس 28</v>
      </c>
      <c r="K2081" s="63">
        <f>IF(W2081=mapping!$N$1,IFERROR(VLOOKUP(Table4[[#This Row],[Column1]],mapping!A:L,11,FALSE),0),IF(W2081&gt;mapping!$N$1,IFERROR(VLOOKUP(Table4[[#This Row],[Column1]],mapping!A:L,11,FALSE),0),))</f>
        <v>2120</v>
      </c>
      <c r="L2081" s="139">
        <v>1</v>
      </c>
      <c r="M2081" s="60">
        <f>IF(W2081=mapping!$N$1,IFERROR(VLOOKUP(Table4[[#This Row],[Column1]],mapping!A:L,12,FALSE),0),IF(W2081&gt;mapping!$N$1,IFERROR(VLOOKUP(Table4[[#This Row],[Column1]],mapping!A:L,12,FALSE),0),0))</f>
        <v>1780</v>
      </c>
      <c r="N2081" s="58">
        <f>Table4[[#This Row],[ سعر اليومية ]]*3%*Table4[[#This Row],[عدد الدورات ]]</f>
        <v>63.599999999999994</v>
      </c>
      <c r="O2081" s="56">
        <f>Table4[[#This Row],[ سعر اليومية ]]*Table4[[#This Row],[عدد الدورات ]]-N2081</f>
        <v>2056.4</v>
      </c>
      <c r="P2081" s="194"/>
      <c r="Q2081" s="194"/>
      <c r="R2081" s="194"/>
      <c r="S2081" s="58">
        <f>(Table4[[#This Row],[سعر يومية السائق]]*Table4[[#This Row],[عدد الدورات ]])-SUM(Table4[[#This Row],[سلف ]:[خصم ]])+Table4[[#This Row],[اضافي ]]</f>
        <v>1780</v>
      </c>
      <c r="U2081" s="58">
        <f>Table4[[#This Row],[ سعر اليومية ]]*Table4[[#This Row],[عدد الدورات ]]-Table4[[#This Row],[سعر يومية السائق]]*L2081</f>
        <v>340</v>
      </c>
      <c r="V2081" s="58">
        <f>U2081-Table4[[#This Row],[W/H  3%]]</f>
        <v>276.39999999999998</v>
      </c>
      <c r="W2081" s="66" t="str">
        <f>Table4[[#This Row],[اليوم]]&amp;Table4[[#This Row],[الشهر ]]&amp;Table4[[#This Row],[العام]]</f>
        <v>1362026</v>
      </c>
      <c r="X2081" s="66" t="s">
        <v>304</v>
      </c>
    </row>
    <row r="2082" spans="1:24" x14ac:dyDescent="0.3">
      <c r="A2082" s="62">
        <v>13</v>
      </c>
      <c r="B2082" s="62">
        <v>6</v>
      </c>
      <c r="C2082" s="62">
        <v>2026</v>
      </c>
      <c r="D2082" s="41" t="str">
        <f t="shared" si="114"/>
        <v>مصطفي رشدي6المنيب 2 ورديةسعوديالقطاميةاتوبيس 28</v>
      </c>
      <c r="E2082" s="4">
        <v>5027</v>
      </c>
      <c r="F2082" s="41" t="str">
        <f>VLOOKUP(E2082,mapping!C:J,2,FALSE)</f>
        <v>مصطفي رشدي6</v>
      </c>
      <c r="G2082" s="41" t="str">
        <f>IFERROR(VLOOKUP(F2082,mapping!$D$3:$J$200,2,FALSE),0)</f>
        <v>المنيب 2 وردية</v>
      </c>
      <c r="H2082" s="41" t="str">
        <f>IFERROR(VLOOKUP(F2082,mapping!$D$3:$J$200,3,FALSE),0)</f>
        <v>سعودي</v>
      </c>
      <c r="I2082" s="41" t="str">
        <f>IFERROR(VLOOKUP(F2082,mapping!$D$3:$J$200,4,FALSE),0)</f>
        <v>القطامية</v>
      </c>
      <c r="J2082" s="41" t="str">
        <f>IFERROR(VLOOKUP(F2082,mapping!$D$3:$J$200,5,FALSE),0)</f>
        <v>اتوبيس 28</v>
      </c>
      <c r="K2082" s="63">
        <f>IF(W2082=mapping!$N$1,IFERROR(VLOOKUP(Table4[[#This Row],[Column1]],mapping!A:L,11,FALSE),0),IF(W2082&gt;mapping!$N$1,IFERROR(VLOOKUP(Table4[[#This Row],[Column1]],mapping!A:L,11,FALSE),0),))</f>
        <v>3944</v>
      </c>
      <c r="L2082" s="139">
        <v>1</v>
      </c>
      <c r="M2082" s="60">
        <f>IF(W2082=mapping!$N$1,IFERROR(VLOOKUP(Table4[[#This Row],[Column1]],mapping!A:L,12,FALSE),0),IF(W2082&gt;mapping!$N$1,IFERROR(VLOOKUP(Table4[[#This Row],[Column1]],mapping!A:L,12,FALSE),0),0))</f>
        <v>3600</v>
      </c>
      <c r="N2082" s="58">
        <f>Table4[[#This Row],[ سعر اليومية ]]*3%*Table4[[#This Row],[عدد الدورات ]]</f>
        <v>118.32</v>
      </c>
      <c r="O2082" s="56">
        <f>Table4[[#This Row],[ سعر اليومية ]]*Table4[[#This Row],[عدد الدورات ]]-N2082</f>
        <v>3825.68</v>
      </c>
      <c r="P2082" s="194"/>
      <c r="Q2082" s="194"/>
      <c r="R2082" s="194"/>
      <c r="S2082" s="58">
        <f>(Table4[[#This Row],[سعر يومية السائق]]*Table4[[#This Row],[عدد الدورات ]])-SUM(Table4[[#This Row],[سلف ]:[خصم ]])+Table4[[#This Row],[اضافي ]]</f>
        <v>3600</v>
      </c>
      <c r="U2082" s="58">
        <f>Table4[[#This Row],[ سعر اليومية ]]*Table4[[#This Row],[عدد الدورات ]]-Table4[[#This Row],[سعر يومية السائق]]*L2082</f>
        <v>344</v>
      </c>
      <c r="V2082" s="58">
        <f>U2082-Table4[[#This Row],[W/H  3%]]</f>
        <v>225.68</v>
      </c>
      <c r="W2082" s="66" t="str">
        <f>Table4[[#This Row],[اليوم]]&amp;Table4[[#This Row],[الشهر ]]&amp;Table4[[#This Row],[العام]]</f>
        <v>1362026</v>
      </c>
      <c r="X2082" s="66" t="s">
        <v>304</v>
      </c>
    </row>
    <row r="2083" spans="1:24" x14ac:dyDescent="0.3">
      <c r="A2083" s="62">
        <v>13</v>
      </c>
      <c r="B2083" s="62">
        <v>6</v>
      </c>
      <c r="C2083" s="62">
        <v>2026</v>
      </c>
      <c r="D2083" s="41" t="str">
        <f t="shared" si="114"/>
        <v>كرم ترك 1قليوب 2 ورديةسعوديالقطاميةاتوبيس 28</v>
      </c>
      <c r="E2083" s="4">
        <v>5015</v>
      </c>
      <c r="F2083" s="41" t="str">
        <f>VLOOKUP(E2083,mapping!C:J,2,FALSE)</f>
        <v>كرم ترك 1</v>
      </c>
      <c r="G2083" s="41" t="str">
        <f>IFERROR(VLOOKUP(F2083,mapping!$D$3:$J$200,2,FALSE),0)</f>
        <v>قليوب 2 وردية</v>
      </c>
      <c r="H2083" s="41" t="str">
        <f>IFERROR(VLOOKUP(F2083,mapping!$D$3:$J$200,3,FALSE),0)</f>
        <v>سعودي</v>
      </c>
      <c r="I2083" s="41" t="str">
        <f>IFERROR(VLOOKUP(F2083,mapping!$D$3:$J$200,4,FALSE),0)</f>
        <v>القطامية</v>
      </c>
      <c r="J2083" s="41" t="str">
        <f>IFERROR(VLOOKUP(F2083,mapping!$D$3:$J$200,5,FALSE),0)</f>
        <v>اتوبيس 28</v>
      </c>
      <c r="K2083" s="63">
        <f>IF(W2083=mapping!$N$1,IFERROR(VLOOKUP(Table4[[#This Row],[Column1]],mapping!A:L,11,FALSE),0),IF(W2083&gt;mapping!$N$1,IFERROR(VLOOKUP(Table4[[#This Row],[Column1]],mapping!A:L,11,FALSE),0),))</f>
        <v>3959</v>
      </c>
      <c r="L2083" s="139">
        <v>1</v>
      </c>
      <c r="M2083" s="60">
        <f>IF(W2083=mapping!$N$1,IFERROR(VLOOKUP(Table4[[#This Row],[Column1]],mapping!A:L,12,FALSE),0),IF(W2083&gt;mapping!$N$1,IFERROR(VLOOKUP(Table4[[#This Row],[Column1]],mapping!A:L,12,FALSE),0),0))</f>
        <v>4200</v>
      </c>
      <c r="N2083" s="58">
        <f>Table4[[#This Row],[ سعر اليومية ]]*3%*Table4[[#This Row],[عدد الدورات ]]</f>
        <v>118.77</v>
      </c>
      <c r="O2083" s="56">
        <f>Table4[[#This Row],[ سعر اليومية ]]*Table4[[#This Row],[عدد الدورات ]]-N2083</f>
        <v>3840.23</v>
      </c>
      <c r="P2083" s="194"/>
      <c r="Q2083" s="194"/>
      <c r="R2083" s="194"/>
      <c r="S2083" s="58">
        <f>(Table4[[#This Row],[سعر يومية السائق]]*Table4[[#This Row],[عدد الدورات ]])-SUM(Table4[[#This Row],[سلف ]:[خصم ]])+Table4[[#This Row],[اضافي ]]</f>
        <v>4200</v>
      </c>
      <c r="U2083" s="58">
        <f>Table4[[#This Row],[ سعر اليومية ]]*Table4[[#This Row],[عدد الدورات ]]-Table4[[#This Row],[سعر يومية السائق]]*L2083</f>
        <v>-241</v>
      </c>
      <c r="V2083" s="58">
        <f>U2083-Table4[[#This Row],[W/H  3%]]</f>
        <v>-359.77</v>
      </c>
      <c r="W2083" s="66" t="str">
        <f>Table4[[#This Row],[اليوم]]&amp;Table4[[#This Row],[الشهر ]]&amp;Table4[[#This Row],[العام]]</f>
        <v>1362026</v>
      </c>
      <c r="X2083" s="66" t="s">
        <v>304</v>
      </c>
    </row>
    <row r="2084" spans="1:24" x14ac:dyDescent="0.3">
      <c r="A2084" s="62">
        <v>13</v>
      </c>
      <c r="B2084" s="62">
        <v>6</v>
      </c>
      <c r="C2084" s="62">
        <v>2026</v>
      </c>
      <c r="D2084" s="41" t="str">
        <f t="shared" si="114"/>
        <v>كرم ترك 2قليوب 2 ورديةسعوديمدينتي اتوبيس 28</v>
      </c>
      <c r="E2084" s="4">
        <v>5017</v>
      </c>
      <c r="F2084" s="41" t="str">
        <f>VLOOKUP(E2084,mapping!C:J,2,FALSE)</f>
        <v>كرم ترك 2</v>
      </c>
      <c r="G2084" s="41" t="str">
        <f>IFERROR(VLOOKUP(F2084,mapping!$D$3:$J$200,2,FALSE),0)</f>
        <v>قليوب 2 وردية</v>
      </c>
      <c r="H2084" s="41" t="str">
        <f>IFERROR(VLOOKUP(F2084,mapping!$D$3:$J$200,3,FALSE),0)</f>
        <v>سعودي</v>
      </c>
      <c r="I2084" s="41" t="str">
        <f>IFERROR(VLOOKUP(F2084,mapping!$D$3:$J$200,4,FALSE),0)</f>
        <v xml:space="preserve">مدينتي </v>
      </c>
      <c r="J2084" s="41" t="str">
        <f>IFERROR(VLOOKUP(F2084,mapping!$D$3:$J$200,5,FALSE),0)</f>
        <v>اتوبيس 28</v>
      </c>
      <c r="K2084" s="63">
        <f>IF(W2084=mapping!$N$1,IFERROR(VLOOKUP(Table4[[#This Row],[Column1]],mapping!A:L,11,FALSE),0),IF(W2084&gt;mapping!$N$1,IFERROR(VLOOKUP(Table4[[#This Row],[Column1]],mapping!A:L,11,FALSE),0),))</f>
        <v>4634</v>
      </c>
      <c r="L2084" s="139">
        <v>1</v>
      </c>
      <c r="M2084" s="60">
        <f>IF(W2084=mapping!$N$1,IFERROR(VLOOKUP(Table4[[#This Row],[Column1]],mapping!A:L,12,FALSE),0),IF(W2084&gt;mapping!$N$1,IFERROR(VLOOKUP(Table4[[#This Row],[Column1]],mapping!A:L,12,FALSE),0),0))</f>
        <v>4150</v>
      </c>
      <c r="N2084" s="58">
        <f>Table4[[#This Row],[ سعر اليومية ]]*3%*Table4[[#This Row],[عدد الدورات ]]</f>
        <v>139.01999999999998</v>
      </c>
      <c r="O2084" s="56">
        <f>Table4[[#This Row],[ سعر اليومية ]]*Table4[[#This Row],[عدد الدورات ]]-N2084</f>
        <v>4494.9799999999996</v>
      </c>
      <c r="P2084" s="194"/>
      <c r="Q2084" s="194"/>
      <c r="R2084" s="194"/>
      <c r="S2084" s="58">
        <f>(Table4[[#This Row],[سعر يومية السائق]]*Table4[[#This Row],[عدد الدورات ]])-SUM(Table4[[#This Row],[سلف ]:[خصم ]])+Table4[[#This Row],[اضافي ]]</f>
        <v>4150</v>
      </c>
      <c r="U2084" s="58">
        <f>Table4[[#This Row],[ سعر اليومية ]]*Table4[[#This Row],[عدد الدورات ]]-Table4[[#This Row],[سعر يومية السائق]]*L2084</f>
        <v>484</v>
      </c>
      <c r="V2084" s="58">
        <f>U2084-Table4[[#This Row],[W/H  3%]]</f>
        <v>344.98</v>
      </c>
      <c r="W2084" s="66" t="str">
        <f>Table4[[#This Row],[اليوم]]&amp;Table4[[#This Row],[الشهر ]]&amp;Table4[[#This Row],[العام]]</f>
        <v>1362026</v>
      </c>
      <c r="X2084" s="66" t="s">
        <v>304</v>
      </c>
    </row>
    <row r="2085" spans="1:24" x14ac:dyDescent="0.3">
      <c r="A2085" s="62">
        <v>13</v>
      </c>
      <c r="B2085" s="62">
        <v>6</v>
      </c>
      <c r="C2085" s="62">
        <v>2026</v>
      </c>
      <c r="D2085" s="41" t="str">
        <f t="shared" si="114"/>
        <v>كرم ترك 3قليوب 1 ورديةسعوديمدينتي اتوبيس 28</v>
      </c>
      <c r="E2085" s="4">
        <v>5018</v>
      </c>
      <c r="F2085" s="41" t="str">
        <f>VLOOKUP(E2085,mapping!C:J,2,FALSE)</f>
        <v>كرم ترك 3</v>
      </c>
      <c r="G2085" s="41" t="str">
        <f>IFERROR(VLOOKUP(F2085,mapping!$D$3:$J$200,2,FALSE),0)</f>
        <v>قليوب 1 وردية</v>
      </c>
      <c r="H2085" s="41" t="str">
        <f>IFERROR(VLOOKUP(F2085,mapping!$D$3:$J$200,3,FALSE),0)</f>
        <v>سعودي</v>
      </c>
      <c r="I2085" s="41" t="str">
        <f>IFERROR(VLOOKUP(F2085,mapping!$D$3:$J$200,4,FALSE),0)</f>
        <v xml:space="preserve">مدينتي </v>
      </c>
      <c r="J2085" s="41" t="str">
        <f>IFERROR(VLOOKUP(F2085,mapping!$D$3:$J$200,5,FALSE),0)</f>
        <v>اتوبيس 28</v>
      </c>
      <c r="K2085" s="63">
        <f>IF(W2085=mapping!$N$1,IFERROR(VLOOKUP(Table4[[#This Row],[Column1]],mapping!A:L,11,FALSE),0),IF(W2085&gt;mapping!$N$1,IFERROR(VLOOKUP(Table4[[#This Row],[Column1]],mapping!A:L,11,FALSE),0),))</f>
        <v>4634</v>
      </c>
      <c r="L2085" s="139">
        <v>1</v>
      </c>
      <c r="M2085" s="60">
        <f>IF(W2085=mapping!$N$1,IFERROR(VLOOKUP(Table4[[#This Row],[Column1]],mapping!A:L,12,FALSE),0),IF(W2085&gt;mapping!$N$1,IFERROR(VLOOKUP(Table4[[#This Row],[Column1]],mapping!A:L,12,FALSE),0),0))</f>
        <v>4000</v>
      </c>
      <c r="N2085" s="58">
        <f>Table4[[#This Row],[ سعر اليومية ]]*3%*Table4[[#This Row],[عدد الدورات ]]</f>
        <v>139.01999999999998</v>
      </c>
      <c r="O2085" s="56">
        <f>Table4[[#This Row],[ سعر اليومية ]]*Table4[[#This Row],[عدد الدورات ]]-N2085</f>
        <v>4494.9799999999996</v>
      </c>
      <c r="P2085" s="194"/>
      <c r="Q2085" s="194"/>
      <c r="R2085" s="194"/>
      <c r="S2085" s="58">
        <f>(Table4[[#This Row],[سعر يومية السائق]]*Table4[[#This Row],[عدد الدورات ]])-SUM(Table4[[#This Row],[سلف ]:[خصم ]])+Table4[[#This Row],[اضافي ]]</f>
        <v>4000</v>
      </c>
      <c r="U2085" s="58">
        <f>Table4[[#This Row],[ سعر اليومية ]]*Table4[[#This Row],[عدد الدورات ]]-Table4[[#This Row],[سعر يومية السائق]]*L2085</f>
        <v>634</v>
      </c>
      <c r="V2085" s="58">
        <f>U2085-Table4[[#This Row],[W/H  3%]]</f>
        <v>494.98</v>
      </c>
      <c r="W2085" s="66" t="str">
        <f>Table4[[#This Row],[اليوم]]&amp;Table4[[#This Row],[الشهر ]]&amp;Table4[[#This Row],[العام]]</f>
        <v>1362026</v>
      </c>
      <c r="X2085" s="66" t="s">
        <v>304</v>
      </c>
    </row>
    <row r="2086" spans="1:24" x14ac:dyDescent="0.3">
      <c r="A2086" s="62">
        <v>13</v>
      </c>
      <c r="B2086" s="62">
        <v>6</v>
      </c>
      <c r="C2086" s="62">
        <v>2026</v>
      </c>
      <c r="D2086" s="41" t="str">
        <f t="shared" si="114"/>
        <v>كرم ترك 4عدلي منصور شفتسعوديمدينتي اتوبيس 28</v>
      </c>
      <c r="E2086" s="4">
        <v>5019</v>
      </c>
      <c r="F2086" s="41" t="str">
        <f>VLOOKUP(E2086,mapping!C:J,2,FALSE)</f>
        <v>كرم ترك 4</v>
      </c>
      <c r="G2086" s="41" t="str">
        <f>IFERROR(VLOOKUP(F2086,mapping!$D$3:$J$200,2,FALSE),0)</f>
        <v>عدلي منصور شفت</v>
      </c>
      <c r="H2086" s="41" t="str">
        <f>IFERROR(VLOOKUP(F2086,mapping!$D$3:$J$200,3,FALSE),0)</f>
        <v>سعودي</v>
      </c>
      <c r="I2086" s="41" t="str">
        <f>IFERROR(VLOOKUP(F2086,mapping!$D$3:$J$200,4,FALSE),0)</f>
        <v xml:space="preserve">مدينتي </v>
      </c>
      <c r="J2086" s="41" t="str">
        <f>IFERROR(VLOOKUP(F2086,mapping!$D$3:$J$200,5,FALSE),0)</f>
        <v>اتوبيس 28</v>
      </c>
      <c r="K2086" s="63">
        <f>IF(W2086=mapping!$N$1,IFERROR(VLOOKUP(Table4[[#This Row],[Column1]],mapping!A:L,11,FALSE),0),IF(W2086&gt;mapping!$N$1,IFERROR(VLOOKUP(Table4[[#This Row],[Column1]],mapping!A:L,11,FALSE),0),))</f>
        <v>741</v>
      </c>
      <c r="L2086" s="139">
        <v>1</v>
      </c>
      <c r="M2086" s="60">
        <f>IF(W2086=mapping!$N$1,IFERROR(VLOOKUP(Table4[[#This Row],[Column1]],mapping!A:L,12,FALSE),0),IF(W2086&gt;mapping!$N$1,IFERROR(VLOOKUP(Table4[[#This Row],[Column1]],mapping!A:L,12,FALSE),0),0))</f>
        <v>500</v>
      </c>
      <c r="N2086" s="58">
        <f>Table4[[#This Row],[ سعر اليومية ]]*3%*Table4[[#This Row],[عدد الدورات ]]</f>
        <v>22.23</v>
      </c>
      <c r="O2086" s="56">
        <f>Table4[[#This Row],[ سعر اليومية ]]*Table4[[#This Row],[عدد الدورات ]]-N2086</f>
        <v>718.77</v>
      </c>
      <c r="P2086" s="194"/>
      <c r="Q2086" s="194"/>
      <c r="R2086" s="194"/>
      <c r="S2086" s="58">
        <f>(Table4[[#This Row],[سعر يومية السائق]]*Table4[[#This Row],[عدد الدورات ]])-SUM(Table4[[#This Row],[سلف ]:[خصم ]])+Table4[[#This Row],[اضافي ]]</f>
        <v>500</v>
      </c>
      <c r="U2086" s="58">
        <f>Table4[[#This Row],[ سعر اليومية ]]*Table4[[#This Row],[عدد الدورات ]]-Table4[[#This Row],[سعر يومية السائق]]*L2086</f>
        <v>241</v>
      </c>
      <c r="V2086" s="58">
        <f>U2086-Table4[[#This Row],[W/H  3%]]</f>
        <v>218.77</v>
      </c>
      <c r="W2086" s="66" t="str">
        <f>Table4[[#This Row],[اليوم]]&amp;Table4[[#This Row],[الشهر ]]&amp;Table4[[#This Row],[العام]]</f>
        <v>1362026</v>
      </c>
      <c r="X2086" s="66" t="s">
        <v>304</v>
      </c>
    </row>
    <row r="2087" spans="1:24" x14ac:dyDescent="0.3">
      <c r="A2087" s="62">
        <v>13</v>
      </c>
      <c r="B2087" s="62">
        <v>6</v>
      </c>
      <c r="C2087" s="62">
        <v>2026</v>
      </c>
      <c r="D2087" s="41" t="str">
        <f t="shared" si="114"/>
        <v>عماد النجار 4قليوب بيتوينسعوديمدينتي اتوبيس 28</v>
      </c>
      <c r="E2087" s="4">
        <v>5020</v>
      </c>
      <c r="F2087" s="41" t="str">
        <f>VLOOKUP(E2087,mapping!C:J,2,FALSE)</f>
        <v>عماد النجار 4</v>
      </c>
      <c r="G2087" s="41" t="str">
        <f>IFERROR(VLOOKUP(F2087,mapping!$D$3:$J$200,2,FALSE),0)</f>
        <v>قليوب بيتوين</v>
      </c>
      <c r="H2087" s="41" t="str">
        <f>IFERROR(VLOOKUP(F2087,mapping!$D$3:$J$200,3,FALSE),0)</f>
        <v>سعودي</v>
      </c>
      <c r="I2087" s="41" t="str">
        <f>IFERROR(VLOOKUP(F2087,mapping!$D$3:$J$200,4,FALSE),0)</f>
        <v xml:space="preserve">مدينتي </v>
      </c>
      <c r="J2087" s="41" t="str">
        <f>IFERROR(VLOOKUP(F2087,mapping!$D$3:$J$200,5,FALSE),0)</f>
        <v>اتوبيس 28</v>
      </c>
      <c r="K2087" s="63">
        <f>IF(W2087=mapping!$N$1,IFERROR(VLOOKUP(Table4[[#This Row],[Column1]],mapping!A:L,11,FALSE),0),IF(W2087&gt;mapping!$N$1,IFERROR(VLOOKUP(Table4[[#This Row],[Column1]],mapping!A:L,11,FALSE),0),))</f>
        <v>1482</v>
      </c>
      <c r="L2087" s="139">
        <v>1</v>
      </c>
      <c r="M2087" s="60">
        <f>IF(W2087=mapping!$N$1,IFERROR(VLOOKUP(Table4[[#This Row],[Column1]],mapping!A:L,12,FALSE),0),IF(W2087&gt;mapping!$N$1,IFERROR(VLOOKUP(Table4[[#This Row],[Column1]],mapping!A:L,12,FALSE),0),0))</f>
        <v>1400</v>
      </c>
      <c r="N2087" s="58">
        <f>Table4[[#This Row],[ سعر اليومية ]]*3%*Table4[[#This Row],[عدد الدورات ]]</f>
        <v>44.46</v>
      </c>
      <c r="O2087" s="56">
        <f>Table4[[#This Row],[ سعر اليومية ]]*Table4[[#This Row],[عدد الدورات ]]-N2087</f>
        <v>1437.54</v>
      </c>
      <c r="P2087" s="194"/>
      <c r="Q2087" s="194"/>
      <c r="R2087" s="194"/>
      <c r="S2087" s="58">
        <f>(Table4[[#This Row],[سعر يومية السائق]]*Table4[[#This Row],[عدد الدورات ]])-SUM(Table4[[#This Row],[سلف ]:[خصم ]])+Table4[[#This Row],[اضافي ]]</f>
        <v>1400</v>
      </c>
      <c r="U2087" s="58">
        <f>Table4[[#This Row],[ سعر اليومية ]]*Table4[[#This Row],[عدد الدورات ]]-Table4[[#This Row],[سعر يومية السائق]]*L2087</f>
        <v>82</v>
      </c>
      <c r="V2087" s="58">
        <f>U2087-Table4[[#This Row],[W/H  3%]]</f>
        <v>37.54</v>
      </c>
      <c r="W2087" s="66" t="str">
        <f>Table4[[#This Row],[اليوم]]&amp;Table4[[#This Row],[الشهر ]]&amp;Table4[[#This Row],[العام]]</f>
        <v>1362026</v>
      </c>
      <c r="X2087" s="66" t="s">
        <v>304</v>
      </c>
    </row>
    <row r="2088" spans="1:24" x14ac:dyDescent="0.3">
      <c r="A2088" s="62">
        <v>13</v>
      </c>
      <c r="B2088" s="62">
        <v>6</v>
      </c>
      <c r="C2088" s="62">
        <v>2026</v>
      </c>
      <c r="D2088" s="41" t="str">
        <f t="shared" si="114"/>
        <v>ممدوح كيلاني6المنيب 1 وردية سعوديمدينتي ميكروباص صيني</v>
      </c>
      <c r="E2088" s="4">
        <v>5021</v>
      </c>
      <c r="F2088" s="41" t="str">
        <f>VLOOKUP(E2088,mapping!C:J,2,FALSE)</f>
        <v>ممدوح كيلاني6</v>
      </c>
      <c r="G2088" s="41" t="str">
        <f>IFERROR(VLOOKUP(F2088,mapping!$D$3:$J$200,2,FALSE),0)</f>
        <v xml:space="preserve">المنيب 1 وردية </v>
      </c>
      <c r="H2088" s="41" t="str">
        <f>IFERROR(VLOOKUP(F2088,mapping!$D$3:$J$200,3,FALSE),0)</f>
        <v>سعودي</v>
      </c>
      <c r="I2088" s="41" t="str">
        <f>IFERROR(VLOOKUP(F2088,mapping!$D$3:$J$200,4,FALSE),0)</f>
        <v xml:space="preserve">مدينتي </v>
      </c>
      <c r="J2088" s="41" t="str">
        <f>IFERROR(VLOOKUP(F2088,mapping!$D$3:$J$200,5,FALSE),0)</f>
        <v>ميكروباص صيني</v>
      </c>
      <c r="K2088" s="63">
        <f>IF(W2088=mapping!$N$1,IFERROR(VLOOKUP(Table4[[#This Row],[Column1]],mapping!A:L,11,FALSE),0),IF(W2088&gt;mapping!$N$1,IFERROR(VLOOKUP(Table4[[#This Row],[Column1]],mapping!A:L,11,FALSE),0),))</f>
        <v>1482</v>
      </c>
      <c r="L2088" s="139">
        <v>1</v>
      </c>
      <c r="M2088" s="60">
        <f>IF(W2088=mapping!$N$1,IFERROR(VLOOKUP(Table4[[#This Row],[Column1]],mapping!A:L,12,FALSE),0),IF(W2088&gt;mapping!$N$1,IFERROR(VLOOKUP(Table4[[#This Row],[Column1]],mapping!A:L,12,FALSE),0),0))</f>
        <v>1350</v>
      </c>
      <c r="N2088" s="58">
        <f>Table4[[#This Row],[ سعر اليومية ]]*3%*Table4[[#This Row],[عدد الدورات ]]</f>
        <v>44.46</v>
      </c>
      <c r="O2088" s="56">
        <f>Table4[[#This Row],[ سعر اليومية ]]*Table4[[#This Row],[عدد الدورات ]]-N2088</f>
        <v>1437.54</v>
      </c>
      <c r="P2088" s="194"/>
      <c r="Q2088" s="194"/>
      <c r="R2088" s="194"/>
      <c r="S2088" s="58">
        <f>(Table4[[#This Row],[سعر يومية السائق]]*Table4[[#This Row],[عدد الدورات ]])-SUM(Table4[[#This Row],[سلف ]:[خصم ]])+Table4[[#This Row],[اضافي ]]</f>
        <v>1350</v>
      </c>
      <c r="U2088" s="58">
        <f>Table4[[#This Row],[ سعر اليومية ]]*Table4[[#This Row],[عدد الدورات ]]-Table4[[#This Row],[سعر يومية السائق]]*L2088</f>
        <v>132</v>
      </c>
      <c r="V2088" s="58">
        <f>U2088-Table4[[#This Row],[W/H  3%]]</f>
        <v>87.539999999999992</v>
      </c>
      <c r="W2088" s="66" t="str">
        <f>Table4[[#This Row],[اليوم]]&amp;Table4[[#This Row],[الشهر ]]&amp;Table4[[#This Row],[العام]]</f>
        <v>1362026</v>
      </c>
      <c r="X2088" s="66" t="s">
        <v>304</v>
      </c>
    </row>
    <row r="2089" spans="1:24" x14ac:dyDescent="0.3">
      <c r="A2089" s="62">
        <v>13</v>
      </c>
      <c r="B2089" s="62">
        <v>6</v>
      </c>
      <c r="C2089" s="62">
        <v>2026</v>
      </c>
      <c r="D2089" s="41" t="str">
        <f t="shared" si="114"/>
        <v>ممدوح كيلاني4المنيب 2 وردية سعوديمدينتي ميكروباص صيني</v>
      </c>
      <c r="E2089" s="4">
        <v>5022</v>
      </c>
      <c r="F2089" s="41" t="str">
        <f>VLOOKUP(E2089,mapping!C:J,2,FALSE)</f>
        <v>ممدوح كيلاني4</v>
      </c>
      <c r="G2089" s="41" t="str">
        <f>IFERROR(VLOOKUP(F2089,mapping!$D$3:$J$200,2,FALSE),0)</f>
        <v xml:space="preserve">المنيب 2 وردية </v>
      </c>
      <c r="H2089" s="41" t="str">
        <f>IFERROR(VLOOKUP(F2089,mapping!$D$3:$J$200,3,FALSE),0)</f>
        <v>سعودي</v>
      </c>
      <c r="I2089" s="41" t="str">
        <f>IFERROR(VLOOKUP(F2089,mapping!$D$3:$J$200,4,FALSE),0)</f>
        <v xml:space="preserve">مدينتي </v>
      </c>
      <c r="J2089" s="41" t="str">
        <f>IFERROR(VLOOKUP(F2089,mapping!$D$3:$J$200,5,FALSE),0)</f>
        <v>ميكروباص صيني</v>
      </c>
      <c r="K2089" s="63">
        <f>IF(W2089=mapping!$N$1,IFERROR(VLOOKUP(Table4[[#This Row],[Column1]],mapping!A:L,11,FALSE),0),IF(W2089&gt;mapping!$N$1,IFERROR(VLOOKUP(Table4[[#This Row],[Column1]],mapping!A:L,11,FALSE),0),))</f>
        <v>2965</v>
      </c>
      <c r="L2089" s="139">
        <v>1</v>
      </c>
      <c r="M2089" s="60">
        <f>IF(W2089=mapping!$N$1,IFERROR(VLOOKUP(Table4[[#This Row],[Column1]],mapping!A:L,12,FALSE),0),IF(W2089&gt;mapping!$N$1,IFERROR(VLOOKUP(Table4[[#This Row],[Column1]],mapping!A:L,12,FALSE),0),0))</f>
        <v>2600</v>
      </c>
      <c r="N2089" s="58">
        <f>Table4[[#This Row],[ سعر اليومية ]]*3%*Table4[[#This Row],[عدد الدورات ]]</f>
        <v>88.95</v>
      </c>
      <c r="O2089" s="56">
        <f>Table4[[#This Row],[ سعر اليومية ]]*Table4[[#This Row],[عدد الدورات ]]-N2089</f>
        <v>2876.05</v>
      </c>
      <c r="P2089" s="194"/>
      <c r="Q2089" s="194"/>
      <c r="R2089" s="194"/>
      <c r="S2089" s="58">
        <f>(Table4[[#This Row],[سعر يومية السائق]]*Table4[[#This Row],[عدد الدورات ]])-SUM(Table4[[#This Row],[سلف ]:[خصم ]])+Table4[[#This Row],[اضافي ]]</f>
        <v>2600</v>
      </c>
      <c r="U2089" s="58">
        <f>Table4[[#This Row],[ سعر اليومية ]]*Table4[[#This Row],[عدد الدورات ]]-Table4[[#This Row],[سعر يومية السائق]]*L2089</f>
        <v>365</v>
      </c>
      <c r="V2089" s="58">
        <f>U2089-Table4[[#This Row],[W/H  3%]]</f>
        <v>276.05</v>
      </c>
      <c r="W2089" s="66" t="str">
        <f>Table4[[#This Row],[اليوم]]&amp;Table4[[#This Row],[الشهر ]]&amp;Table4[[#This Row],[العام]]</f>
        <v>1362026</v>
      </c>
      <c r="X2089" s="66" t="s">
        <v>304</v>
      </c>
    </row>
    <row r="2090" spans="1:24" x14ac:dyDescent="0.3">
      <c r="A2090" s="62">
        <v>13</v>
      </c>
      <c r="B2090" s="62">
        <v>6</v>
      </c>
      <c r="C2090" s="62">
        <v>2026</v>
      </c>
      <c r="D2090" s="41" t="str">
        <f t="shared" si="114"/>
        <v>فرج 5حلوان 2 ورديةسعوديمدينتي اتوبيس 28</v>
      </c>
      <c r="E2090" s="4">
        <v>5023</v>
      </c>
      <c r="F2090" s="41" t="str">
        <f>VLOOKUP(E2090,mapping!C:J,2,FALSE)</f>
        <v>فرج 5</v>
      </c>
      <c r="G2090" s="41" t="str">
        <f>IFERROR(VLOOKUP(F2090,mapping!$D$3:$J$200,2,FALSE),0)</f>
        <v>حلوان 2 وردية</v>
      </c>
      <c r="H2090" s="41" t="str">
        <f>IFERROR(VLOOKUP(F2090,mapping!$D$3:$J$200,3,FALSE),0)</f>
        <v>سعودي</v>
      </c>
      <c r="I2090" s="41" t="str">
        <f>IFERROR(VLOOKUP(F2090,mapping!$D$3:$J$200,4,FALSE),0)</f>
        <v xml:space="preserve">مدينتي </v>
      </c>
      <c r="J2090" s="41" t="str">
        <f>IFERROR(VLOOKUP(F2090,mapping!$D$3:$J$200,5,FALSE),0)</f>
        <v>اتوبيس 28</v>
      </c>
      <c r="K2090" s="63">
        <f>IF(W2090=mapping!$N$1,IFERROR(VLOOKUP(Table4[[#This Row],[Column1]],mapping!A:L,11,FALSE),0),IF(W2090&gt;mapping!$N$1,IFERROR(VLOOKUP(Table4[[#This Row],[Column1]],mapping!A:L,11,FALSE),0),))</f>
        <v>4634</v>
      </c>
      <c r="L2090" s="139">
        <v>1</v>
      </c>
      <c r="M2090" s="60">
        <f>IF(W2090=mapping!$N$1,IFERROR(VLOOKUP(Table4[[#This Row],[Column1]],mapping!A:L,12,FALSE),0),IF(W2090&gt;mapping!$N$1,IFERROR(VLOOKUP(Table4[[#This Row],[Column1]],mapping!A:L,12,FALSE),0),0))</f>
        <v>4100</v>
      </c>
      <c r="N2090" s="58">
        <f>Table4[[#This Row],[ سعر اليومية ]]*3%*Table4[[#This Row],[عدد الدورات ]]</f>
        <v>139.01999999999998</v>
      </c>
      <c r="O2090" s="56">
        <f>Table4[[#This Row],[ سعر اليومية ]]*Table4[[#This Row],[عدد الدورات ]]-N2090</f>
        <v>4494.9799999999996</v>
      </c>
      <c r="P2090" s="194"/>
      <c r="Q2090" s="194"/>
      <c r="R2090" s="194"/>
      <c r="S2090" s="58">
        <f>(Table4[[#This Row],[سعر يومية السائق]]*Table4[[#This Row],[عدد الدورات ]])-SUM(Table4[[#This Row],[سلف ]:[خصم ]])+Table4[[#This Row],[اضافي ]]</f>
        <v>4100</v>
      </c>
      <c r="U2090" s="58">
        <f>Table4[[#This Row],[ سعر اليومية ]]*Table4[[#This Row],[عدد الدورات ]]-Table4[[#This Row],[سعر يومية السائق]]*L2090</f>
        <v>534</v>
      </c>
      <c r="V2090" s="58">
        <f>U2090-Table4[[#This Row],[W/H  3%]]</f>
        <v>394.98</v>
      </c>
      <c r="W2090" s="66" t="str">
        <f>Table4[[#This Row],[اليوم]]&amp;Table4[[#This Row],[الشهر ]]&amp;Table4[[#This Row],[العام]]</f>
        <v>1362026</v>
      </c>
      <c r="X2090" s="66" t="s">
        <v>304</v>
      </c>
    </row>
    <row r="2091" spans="1:24" x14ac:dyDescent="0.3">
      <c r="A2091" s="62">
        <v>13</v>
      </c>
      <c r="B2091" s="62">
        <v>6</v>
      </c>
      <c r="C2091" s="62">
        <v>2026</v>
      </c>
      <c r="D2091" s="41" t="str">
        <f t="shared" si="114"/>
        <v>سيد الحاويالحلميةسعوديمدينتي اتوبيس 28</v>
      </c>
      <c r="E2091" s="4">
        <v>5024</v>
      </c>
      <c r="F2091" s="41" t="str">
        <f>VLOOKUP(E2091,mapping!C:J,2,FALSE)</f>
        <v>سيد الحاوي</v>
      </c>
      <c r="G2091" s="41" t="str">
        <f>IFERROR(VLOOKUP(F2091,mapping!$D$3:$J$200,2,FALSE),0)</f>
        <v>الحلمية</v>
      </c>
      <c r="H2091" s="41" t="str">
        <f>IFERROR(VLOOKUP(F2091,mapping!$D$3:$J$200,3,FALSE),0)</f>
        <v>سعودي</v>
      </c>
      <c r="I2091" s="41" t="str">
        <f>IFERROR(VLOOKUP(F2091,mapping!$D$3:$J$200,4,FALSE),0)</f>
        <v xml:space="preserve">مدينتي </v>
      </c>
      <c r="J2091" s="41" t="str">
        <f>IFERROR(VLOOKUP(F2091,mapping!$D$3:$J$200,5,FALSE),0)</f>
        <v>اتوبيس 28</v>
      </c>
      <c r="K2091" s="63">
        <f>IF(W2091=mapping!$N$1,IFERROR(VLOOKUP(Table4[[#This Row],[Column1]],mapping!A:L,11,FALSE),0),IF(W2091&gt;mapping!$N$1,IFERROR(VLOOKUP(Table4[[#This Row],[Column1]],mapping!A:L,11,FALSE),0),))</f>
        <v>4634</v>
      </c>
      <c r="L2091" s="139">
        <v>1</v>
      </c>
      <c r="M2091" s="60">
        <f>IF(W2091=mapping!$N$1,IFERROR(VLOOKUP(Table4[[#This Row],[Column1]],mapping!A:L,12,FALSE),0),IF(W2091&gt;mapping!$N$1,IFERROR(VLOOKUP(Table4[[#This Row],[Column1]],mapping!A:L,12,FALSE),0),0))</f>
        <v>3750</v>
      </c>
      <c r="N2091" s="58">
        <f>Table4[[#This Row],[ سعر اليومية ]]*3%*Table4[[#This Row],[عدد الدورات ]]</f>
        <v>139.01999999999998</v>
      </c>
      <c r="O2091" s="56">
        <f>Table4[[#This Row],[ سعر اليومية ]]*Table4[[#This Row],[عدد الدورات ]]-N2091</f>
        <v>4494.9799999999996</v>
      </c>
      <c r="P2091" s="194"/>
      <c r="Q2091" s="194"/>
      <c r="R2091" s="194"/>
      <c r="S2091" s="58">
        <f>(Table4[[#This Row],[سعر يومية السائق]]*Table4[[#This Row],[عدد الدورات ]])-SUM(Table4[[#This Row],[سلف ]:[خصم ]])+Table4[[#This Row],[اضافي ]]</f>
        <v>3750</v>
      </c>
      <c r="U2091" s="58">
        <f>Table4[[#This Row],[ سعر اليومية ]]*Table4[[#This Row],[عدد الدورات ]]-Table4[[#This Row],[سعر يومية السائق]]*L2091</f>
        <v>884</v>
      </c>
      <c r="V2091" s="58">
        <f>U2091-Table4[[#This Row],[W/H  3%]]</f>
        <v>744.98</v>
      </c>
      <c r="W2091" s="66" t="str">
        <f>Table4[[#This Row],[اليوم]]&amp;Table4[[#This Row],[الشهر ]]&amp;Table4[[#This Row],[العام]]</f>
        <v>1362026</v>
      </c>
      <c r="X2091" s="66" t="s">
        <v>304</v>
      </c>
    </row>
    <row r="2092" spans="1:24" x14ac:dyDescent="0.3">
      <c r="A2092" s="62">
        <v>13</v>
      </c>
      <c r="B2092" s="62">
        <v>6</v>
      </c>
      <c r="C2092" s="62">
        <v>2026</v>
      </c>
      <c r="D2092" s="41" t="str">
        <f t="shared" si="114"/>
        <v>سيد الحاوي 2عدلي منصور سعوديمدينتي اتوبيس 28</v>
      </c>
      <c r="E2092" s="4">
        <v>5028</v>
      </c>
      <c r="F2092" s="41" t="str">
        <f>VLOOKUP(E2092,mapping!C:J,2,FALSE)</f>
        <v>سيد الحاوي 2</v>
      </c>
      <c r="G2092" s="41" t="str">
        <f>IFERROR(VLOOKUP(F2092,mapping!$D$3:$J$200,2,FALSE),0)</f>
        <v xml:space="preserve">عدلي منصور </v>
      </c>
      <c r="H2092" s="41" t="str">
        <f>IFERROR(VLOOKUP(F2092,mapping!$D$3:$J$200,3,FALSE),0)</f>
        <v>سعودي</v>
      </c>
      <c r="I2092" s="41" t="str">
        <f>IFERROR(VLOOKUP(F2092,mapping!$D$3:$J$200,4,FALSE),0)</f>
        <v xml:space="preserve">مدينتي </v>
      </c>
      <c r="J2092" s="41" t="str">
        <f>IFERROR(VLOOKUP(F2092,mapping!$D$3:$J$200,5,FALSE),0)</f>
        <v>اتوبيس 28</v>
      </c>
      <c r="K2092" s="63">
        <f>IF(W2092=mapping!$N$1,IFERROR(VLOOKUP(Table4[[#This Row],[Column1]],mapping!A:L,11,FALSE),0),IF(W2092&gt;mapping!$N$1,IFERROR(VLOOKUP(Table4[[#This Row],[Column1]],mapping!A:L,11,FALSE),0),))</f>
        <v>741</v>
      </c>
      <c r="L2092" s="139">
        <v>1</v>
      </c>
      <c r="M2092" s="60">
        <f>IF(W2092=mapping!$N$1,IFERROR(VLOOKUP(Table4[[#This Row],[Column1]],mapping!A:L,12,FALSE),0),IF(W2092&gt;mapping!$N$1,IFERROR(VLOOKUP(Table4[[#This Row],[Column1]],mapping!A:L,12,FALSE),0),0))</f>
        <v>550</v>
      </c>
      <c r="N2092" s="58">
        <f>Table4[[#This Row],[ سعر اليومية ]]*3%*Table4[[#This Row],[عدد الدورات ]]</f>
        <v>22.23</v>
      </c>
      <c r="O2092" s="56">
        <f>Table4[[#This Row],[ سعر اليومية ]]*Table4[[#This Row],[عدد الدورات ]]-N2092</f>
        <v>718.77</v>
      </c>
      <c r="P2092" s="194"/>
      <c r="Q2092" s="194"/>
      <c r="R2092" s="194"/>
      <c r="S2092" s="58">
        <f>(Table4[[#This Row],[سعر يومية السائق]]*Table4[[#This Row],[عدد الدورات ]])-SUM(Table4[[#This Row],[سلف ]:[خصم ]])+Table4[[#This Row],[اضافي ]]</f>
        <v>550</v>
      </c>
      <c r="U2092" s="58">
        <f>Table4[[#This Row],[ سعر اليومية ]]*Table4[[#This Row],[عدد الدورات ]]-Table4[[#This Row],[سعر يومية السائق]]*L2092</f>
        <v>191</v>
      </c>
      <c r="V2092" s="58">
        <f>U2092-Table4[[#This Row],[W/H  3%]]</f>
        <v>168.77</v>
      </c>
      <c r="W2092" s="66" t="str">
        <f>Table4[[#This Row],[اليوم]]&amp;Table4[[#This Row],[الشهر ]]&amp;Table4[[#This Row],[العام]]</f>
        <v>1362026</v>
      </c>
      <c r="X2092" s="66" t="s">
        <v>304</v>
      </c>
    </row>
    <row r="2093" spans="1:24" x14ac:dyDescent="0.3">
      <c r="A2093" s="184">
        <v>13</v>
      </c>
      <c r="B2093" s="184">
        <v>6</v>
      </c>
      <c r="C2093" s="184">
        <v>2026</v>
      </c>
      <c r="D2093" s="184" t="str">
        <f t="shared" si="114"/>
        <v>محمد جمال إضافيالقناطر لوجستيكاابورواش إضافي</v>
      </c>
      <c r="E2093" s="204">
        <v>4014</v>
      </c>
      <c r="F2093" s="41" t="str">
        <f>VLOOKUP(E2093,mapping!C:J,2,FALSE)</f>
        <v>محمد جمال إضافي</v>
      </c>
      <c r="G2093" s="41" t="str">
        <f>IFERROR(VLOOKUP(F2093,mapping!$D$3:$J$200,2,FALSE),0)</f>
        <v xml:space="preserve">القناطر </v>
      </c>
      <c r="H2093" s="41" t="str">
        <f>IFERROR(VLOOKUP(F2093,mapping!$D$3:$J$200,3,FALSE),0)</f>
        <v>لوجستيكا</v>
      </c>
      <c r="I2093" s="41" t="str">
        <f>IFERROR(VLOOKUP(F2093,mapping!$D$3:$J$200,4,FALSE),0)</f>
        <v xml:space="preserve">ابورواش </v>
      </c>
      <c r="J2093" s="41" t="str">
        <f>IFERROR(VLOOKUP(F2093,mapping!$D$3:$J$200,5,FALSE),0)</f>
        <v>إضافي</v>
      </c>
      <c r="K2093" s="63">
        <f>IF(W2093=mapping!$N$1,IFERROR(VLOOKUP(Table4[[#This Row],[Column1]],mapping!A:L,11,FALSE),0),IF(W2093&gt;mapping!$N$1,IFERROR(VLOOKUP(Table4[[#This Row],[Column1]],mapping!A:L,11,FALSE),0),))</f>
        <v>1536</v>
      </c>
      <c r="L2093" s="186">
        <v>0.5</v>
      </c>
      <c r="M2093" s="60">
        <f>IF(W2093=mapping!$N$1,IFERROR(VLOOKUP(Table4[[#This Row],[Column1]],mapping!A:L,12,FALSE),0),IF(W2093&gt;mapping!$N$1,IFERROR(VLOOKUP(Table4[[#This Row],[Column1]],mapping!A:L,12,FALSE),0),0))</f>
        <v>1000</v>
      </c>
      <c r="N2093" s="58">
        <f>Table4[[#This Row],[ سعر اليومية ]]*3%*Table4[[#This Row],[عدد الدورات ]]</f>
        <v>23.04</v>
      </c>
      <c r="O2093" s="56">
        <f>Table4[[#This Row],[ سعر اليومية ]]*Table4[[#This Row],[عدد الدورات ]]-N2093</f>
        <v>744.96</v>
      </c>
      <c r="P2093" s="194"/>
      <c r="Q2093" s="194"/>
      <c r="R2093" s="198"/>
      <c r="S2093" s="58">
        <f>(Table4[[#This Row],[سعر يومية السائق]]*Table4[[#This Row],[عدد الدورات ]])-SUM(Table4[[#This Row],[سلف ]:[خصم ]])+Table4[[#This Row],[اضافي ]]</f>
        <v>500</v>
      </c>
      <c r="U2093" s="58">
        <f>Table4[[#This Row],[ سعر اليومية ]]*Table4[[#This Row],[عدد الدورات ]]-Table4[[#This Row],[سعر يومية السائق]]*L2093</f>
        <v>268</v>
      </c>
      <c r="V2093" s="58">
        <f>U2093-Table4[[#This Row],[W/H  3%]]</f>
        <v>244.96</v>
      </c>
      <c r="W2093" s="66" t="str">
        <f>Table4[[#This Row],[اليوم]]&amp;Table4[[#This Row],[الشهر ]]&amp;Table4[[#This Row],[العام]]</f>
        <v>1362026</v>
      </c>
      <c r="X2093" s="66" t="s">
        <v>304</v>
      </c>
    </row>
    <row r="2094" spans="1:24" x14ac:dyDescent="0.3">
      <c r="A2094" s="184">
        <v>13</v>
      </c>
      <c r="B2094" s="184">
        <v>6</v>
      </c>
      <c r="C2094" s="184">
        <v>2026</v>
      </c>
      <c r="D2094" s="184" t="str">
        <f t="shared" si="114"/>
        <v>حسام سعيد إضافيإضافيلوجستيكاإضافيإضافي</v>
      </c>
      <c r="E2094" s="204">
        <v>4015</v>
      </c>
      <c r="F2094" s="41" t="str">
        <f>VLOOKUP(E2094,mapping!C:J,2,FALSE)</f>
        <v>حسام سعيد إضافي</v>
      </c>
      <c r="G2094" s="41" t="str">
        <f>IFERROR(VLOOKUP(F2094,mapping!$D$3:$J$200,2,FALSE),0)</f>
        <v>إضافي</v>
      </c>
      <c r="H2094" s="41" t="str">
        <f>IFERROR(VLOOKUP(F2094,mapping!$D$3:$J$200,3,FALSE),0)</f>
        <v>لوجستيكا</v>
      </c>
      <c r="I2094" s="41" t="str">
        <f>IFERROR(VLOOKUP(F2094,mapping!$D$3:$J$200,4,FALSE),0)</f>
        <v>إضافي</v>
      </c>
      <c r="J2094" s="41" t="str">
        <f>IFERROR(VLOOKUP(F2094,mapping!$D$3:$J$200,5,FALSE),0)</f>
        <v>إضافي</v>
      </c>
      <c r="K2094" s="63">
        <f>IF(W2094=mapping!$N$1,IFERROR(VLOOKUP(Table4[[#This Row],[Column1]],mapping!A:L,11,FALSE),0),IF(W2094&gt;mapping!$N$1,IFERROR(VLOOKUP(Table4[[#This Row],[Column1]],mapping!A:L,11,FALSE),0),))</f>
        <v>1</v>
      </c>
      <c r="L2094" s="186">
        <v>1</v>
      </c>
      <c r="M2094" s="60">
        <f>IF(W2094=mapping!$N$1,IFERROR(VLOOKUP(Table4[[#This Row],[Column1]],mapping!A:L,12,FALSE),0),IF(W2094&gt;mapping!$N$1,IFERROR(VLOOKUP(Table4[[#This Row],[Column1]],mapping!A:L,12,FALSE),0),0))</f>
        <v>0</v>
      </c>
      <c r="N2094" s="58">
        <f>Table4[[#This Row],[ سعر اليومية ]]*3%*Table4[[#This Row],[عدد الدورات ]]</f>
        <v>0.03</v>
      </c>
      <c r="O2094" s="56">
        <f>Table4[[#This Row],[ سعر اليومية ]]*Table4[[#This Row],[عدد الدورات ]]-N2094</f>
        <v>0.97</v>
      </c>
      <c r="P2094" s="194"/>
      <c r="Q2094" s="194"/>
      <c r="R2094" s="198">
        <v>1100</v>
      </c>
      <c r="S2094" s="58">
        <f>(Table4[[#This Row],[سعر يومية السائق]]*Table4[[#This Row],[عدد الدورات ]])-SUM(Table4[[#This Row],[سلف ]:[خصم ]])+Table4[[#This Row],[اضافي ]]</f>
        <v>1100</v>
      </c>
      <c r="T2094" s="41" t="s">
        <v>445</v>
      </c>
      <c r="U2094" s="58">
        <f>Table4[[#This Row],[ سعر اليومية ]]*Table4[[#This Row],[عدد الدورات ]]-Table4[[#This Row],[سعر يومية السائق]]*L2094</f>
        <v>1</v>
      </c>
      <c r="V2094" s="58">
        <f>U2094-Table4[[#This Row],[W/H  3%]]</f>
        <v>0.97</v>
      </c>
      <c r="W2094" s="66" t="str">
        <f>Table4[[#This Row],[اليوم]]&amp;Table4[[#This Row],[الشهر ]]&amp;Table4[[#This Row],[العام]]</f>
        <v>1362026</v>
      </c>
      <c r="X2094" s="66" t="s">
        <v>304</v>
      </c>
    </row>
    <row r="2095" spans="1:24" s="123" customFormat="1" x14ac:dyDescent="0.3">
      <c r="D2095" s="123" t="e">
        <f t="shared" si="114"/>
        <v>#N/A</v>
      </c>
      <c r="E2095" s="201"/>
      <c r="F2095" s="123" t="e">
        <f>VLOOKUP(E2095,mapping!C:J,2,FALSE)</f>
        <v>#N/A</v>
      </c>
      <c r="G2095" s="123">
        <f>IFERROR(VLOOKUP(F2095,mapping!$D$3:$J$200,2,FALSE),0)</f>
        <v>0</v>
      </c>
      <c r="H2095" s="123">
        <f>IFERROR(VLOOKUP(F2095,mapping!$D$3:$J$200,3,FALSE),0)</f>
        <v>0</v>
      </c>
      <c r="I2095" s="123">
        <f>IFERROR(VLOOKUP(F2095,mapping!$D$3:$J$200,4,FALSE),0)</f>
        <v>0</v>
      </c>
      <c r="J2095" s="123">
        <f>IFERROR(VLOOKUP(F2095,mapping!$D$3:$J$200,5,FALSE),0)</f>
        <v>0</v>
      </c>
      <c r="K2095" s="124">
        <f>IF(W2095=mapping!$N$1,IFERROR(VLOOKUP(Table4[[#This Row],[Column1]],mapping!A:L,11,FALSE),0),IF(W2095&gt;mapping!$N$1,IFERROR(VLOOKUP(Table4[[#This Row],[Column1]],mapping!A:L,11,FALSE),0),))</f>
        <v>0</v>
      </c>
      <c r="L2095" s="140"/>
      <c r="M2095" s="124">
        <f>IF(W2095=mapping!$N$1,IFERROR(VLOOKUP(Table4[[#This Row],[Column1]],mapping!A:L,12,FALSE),0),IF(W2095&gt;mapping!$N$1,IFERROR(VLOOKUP(Table4[[#This Row],[Column1]],mapping!A:L,12,FALSE),0),0))</f>
        <v>0</v>
      </c>
      <c r="N2095" s="125">
        <f>Table4[[#This Row],[ سعر اليومية ]]*3%*Table4[[#This Row],[عدد الدورات ]]</f>
        <v>0</v>
      </c>
      <c r="O2095" s="126">
        <f>Table4[[#This Row],[ سعر اليومية ]]*Table4[[#This Row],[عدد الدورات ]]-N2095</f>
        <v>0</v>
      </c>
      <c r="P2095" s="195"/>
      <c r="Q2095" s="195"/>
      <c r="R2095" s="195"/>
      <c r="S2095" s="125">
        <f>(Table4[[#This Row],[سعر يومية السائق]]*Table4[[#This Row],[عدد الدورات ]])-SUM(Table4[[#This Row],[سلف ]:[خصم ]])+Table4[[#This Row],[اضافي ]]</f>
        <v>0</v>
      </c>
      <c r="U2095" s="125">
        <f>Table4[[#This Row],[ سعر اليومية ]]*Table4[[#This Row],[عدد الدورات ]]-Table4[[#This Row],[سعر يومية السائق]]*L2095</f>
        <v>0</v>
      </c>
      <c r="V2095" s="125">
        <f>U2095-Table4[[#This Row],[W/H  3%]]</f>
        <v>0</v>
      </c>
      <c r="W2095" s="127" t="str">
        <f>Table4[[#This Row],[اليوم]]&amp;Table4[[#This Row],[الشهر ]]&amp;Table4[[#This Row],[العام]]</f>
        <v/>
      </c>
      <c r="X2095" s="127" t="s">
        <v>304</v>
      </c>
    </row>
    <row r="2096" spans="1:24" x14ac:dyDescent="0.3">
      <c r="A2096" s="62">
        <v>14</v>
      </c>
      <c r="B2096" s="62">
        <v>6</v>
      </c>
      <c r="C2096" s="62">
        <v>2026</v>
      </c>
      <c r="D2096" s="41" t="str">
        <f t="shared" si="114"/>
        <v>مصطفي قليوبقليوب FIRST STARTم.نصر ميكروباص صيني</v>
      </c>
      <c r="E2096" s="4">
        <v>1000</v>
      </c>
      <c r="F2096" s="41" t="str">
        <f>VLOOKUP(E2096,mapping!C:J,2,FALSE)</f>
        <v>مصطفي قليوب</v>
      </c>
      <c r="G2096" s="41" t="str">
        <f>IFERROR(VLOOKUP(F2096,mapping!$D$3:$J$200,2,FALSE),0)</f>
        <v xml:space="preserve">قليوب </v>
      </c>
      <c r="H2096" s="41" t="str">
        <f>IFERROR(VLOOKUP(F2096,mapping!$D$3:$J$200,3,FALSE),0)</f>
        <v>FIRST START</v>
      </c>
      <c r="I2096" s="41" t="str">
        <f>IFERROR(VLOOKUP(F2096,mapping!$D$3:$J$200,4,FALSE),0)</f>
        <v xml:space="preserve">م.نصر </v>
      </c>
      <c r="J2096" s="41" t="str">
        <f>IFERROR(VLOOKUP(F2096,mapping!$D$3:$J$200,5,FALSE),0)</f>
        <v>ميكروباص صيني</v>
      </c>
      <c r="K2096" s="63">
        <f>IF(W2096=mapping!$N$1,IFERROR(VLOOKUP(Table4[[#This Row],[Column1]],mapping!A:L,11,FALSE),0),IF(W2096&gt;mapping!$N$1,IFERROR(VLOOKUP(Table4[[#This Row],[Column1]],mapping!A:L,11,FALSE),0),))</f>
        <v>1250</v>
      </c>
      <c r="L2096" s="139">
        <v>1</v>
      </c>
      <c r="M2096" s="60">
        <f>IF(W2096=mapping!$N$1,IFERROR(VLOOKUP(Table4[[#This Row],[Column1]],mapping!A:L,12,FALSE),0),IF(W2096&gt;mapping!$N$1,IFERROR(VLOOKUP(Table4[[#This Row],[Column1]],mapping!A:L,12,FALSE),0),0))</f>
        <v>1200</v>
      </c>
      <c r="N2096" s="58">
        <f>Table4[[#This Row],[ سعر اليومية ]]*3%*Table4[[#This Row],[عدد الدورات ]]</f>
        <v>37.5</v>
      </c>
      <c r="O2096" s="56">
        <f>Table4[[#This Row],[ سعر اليومية ]]*Table4[[#This Row],[عدد الدورات ]]-N2096</f>
        <v>1212.5</v>
      </c>
      <c r="P2096" s="194"/>
      <c r="Q2096" s="194"/>
      <c r="R2096" s="194"/>
      <c r="S2096" s="58">
        <f>(Table4[[#This Row],[سعر يومية السائق]]*Table4[[#This Row],[عدد الدورات ]])-SUM(Table4[[#This Row],[سلف ]:[خصم ]])+Table4[[#This Row],[اضافي ]]</f>
        <v>1200</v>
      </c>
      <c r="U2096" s="58">
        <f>Table4[[#This Row],[ سعر اليومية ]]*Table4[[#This Row],[عدد الدورات ]]-Table4[[#This Row],[سعر يومية السائق]]*L2096</f>
        <v>50</v>
      </c>
      <c r="V2096" s="58">
        <f>U2096-Table4[[#This Row],[W/H  3%]]</f>
        <v>12.5</v>
      </c>
      <c r="W2096" s="66" t="str">
        <f>Table4[[#This Row],[اليوم]]&amp;Table4[[#This Row],[الشهر ]]&amp;Table4[[#This Row],[العام]]</f>
        <v>1462026</v>
      </c>
      <c r="X2096" s="66" t="s">
        <v>304</v>
      </c>
    </row>
    <row r="2097" spans="1:24" x14ac:dyDescent="0.3">
      <c r="A2097" s="62">
        <v>14</v>
      </c>
      <c r="B2097" s="62">
        <v>6</v>
      </c>
      <c r="C2097" s="62">
        <v>2026</v>
      </c>
      <c r="D2097" s="41" t="str">
        <f t="shared" si="114"/>
        <v>عمرو برعي الجراجFLITCH AND GRAINالتجمع ميكروباص صيني</v>
      </c>
      <c r="E2097" s="4">
        <v>2000</v>
      </c>
      <c r="F2097" s="41" t="str">
        <f>VLOOKUP(E2097,mapping!C:J,2,FALSE)</f>
        <v xml:space="preserve">عمرو برعي </v>
      </c>
      <c r="G2097" s="41" t="str">
        <f>IFERROR(VLOOKUP(F2097,mapping!$D$3:$J$200,2,FALSE),0)</f>
        <v>الجراج</v>
      </c>
      <c r="H2097" s="41" t="str">
        <f>IFERROR(VLOOKUP(F2097,mapping!$D$3:$J$200,3,FALSE),0)</f>
        <v>FLITCH AND GRAIN</v>
      </c>
      <c r="I2097" s="41" t="str">
        <f>IFERROR(VLOOKUP(F2097,mapping!$D$3:$J$200,4,FALSE),0)</f>
        <v xml:space="preserve">التجمع </v>
      </c>
      <c r="J2097" s="41" t="str">
        <f>IFERROR(VLOOKUP(F2097,mapping!$D$3:$J$200,5,FALSE),0)</f>
        <v>ميكروباص صيني</v>
      </c>
      <c r="K2097" s="63">
        <f>IF(W2097=mapping!$N$1,IFERROR(VLOOKUP(Table4[[#This Row],[Column1]],mapping!A:L,11,FALSE),0),IF(W2097&gt;mapping!$N$1,IFERROR(VLOOKUP(Table4[[#This Row],[Column1]],mapping!A:L,11,FALSE),0),))</f>
        <v>1300</v>
      </c>
      <c r="L2097" s="139">
        <v>1</v>
      </c>
      <c r="M2097" s="60">
        <f>IF(W2097=mapping!$N$1,IFERROR(VLOOKUP(Table4[[#This Row],[Column1]],mapping!A:L,12,FALSE),0),IF(W2097&gt;mapping!$N$1,IFERROR(VLOOKUP(Table4[[#This Row],[Column1]],mapping!A:L,12,FALSE),0),0))</f>
        <v>1050</v>
      </c>
      <c r="N2097" s="58">
        <f>Table4[[#This Row],[ سعر اليومية ]]*3%*Table4[[#This Row],[عدد الدورات ]]</f>
        <v>39</v>
      </c>
      <c r="O2097" s="56">
        <f>Table4[[#This Row],[ سعر اليومية ]]*Table4[[#This Row],[عدد الدورات ]]-N2097</f>
        <v>1261</v>
      </c>
      <c r="P2097" s="194"/>
      <c r="Q2097" s="194"/>
      <c r="R2097" s="194"/>
      <c r="S2097" s="58">
        <f>(Table4[[#This Row],[سعر يومية السائق]]*Table4[[#This Row],[عدد الدورات ]])-SUM(Table4[[#This Row],[سلف ]:[خصم ]])+Table4[[#This Row],[اضافي ]]</f>
        <v>1050</v>
      </c>
      <c r="U2097" s="58">
        <f>Table4[[#This Row],[ سعر اليومية ]]*Table4[[#This Row],[عدد الدورات ]]-Table4[[#This Row],[سعر يومية السائق]]*L2097</f>
        <v>250</v>
      </c>
      <c r="V2097" s="58">
        <f>U2097-Table4[[#This Row],[W/H  3%]]</f>
        <v>211</v>
      </c>
      <c r="W2097" s="66" t="str">
        <f>Table4[[#This Row],[اليوم]]&amp;Table4[[#This Row],[الشهر ]]&amp;Table4[[#This Row],[العام]]</f>
        <v>1462026</v>
      </c>
      <c r="X2097" s="66" t="s">
        <v>304</v>
      </c>
    </row>
    <row r="2098" spans="1:24" x14ac:dyDescent="0.3">
      <c r="A2098" s="62">
        <v>14</v>
      </c>
      <c r="B2098" s="62">
        <v>6</v>
      </c>
      <c r="C2098" s="62">
        <v>2026</v>
      </c>
      <c r="D2098" s="41" t="str">
        <f t="shared" si="114"/>
        <v>مصطفي الف مسكنالف مسكن 3 ورديةنجمة هليوبوليسالتجمع اتوبيس 28</v>
      </c>
      <c r="E2098" s="4">
        <v>3000</v>
      </c>
      <c r="F2098" s="41" t="str">
        <f>VLOOKUP(E2098,mapping!C:J,2,FALSE)</f>
        <v>مصطفي الف مسكن</v>
      </c>
      <c r="G2098" s="41" t="str">
        <f>IFERROR(VLOOKUP(F2098,mapping!$D$3:$J$200,2,FALSE),0)</f>
        <v>الف مسكن 3 وردية</v>
      </c>
      <c r="H2098" s="41" t="str">
        <f>IFERROR(VLOOKUP(F2098,mapping!$D$3:$J$200,3,FALSE),0)</f>
        <v>نجمة هليوبوليس</v>
      </c>
      <c r="I2098" s="41" t="str">
        <f>IFERROR(VLOOKUP(F2098,mapping!$D$3:$J$200,4,FALSE),0)</f>
        <v xml:space="preserve">التجمع </v>
      </c>
      <c r="J2098" s="41" t="str">
        <f>IFERROR(VLOOKUP(F2098,mapping!$D$3:$J$200,5,FALSE),0)</f>
        <v>اتوبيس 28</v>
      </c>
      <c r="K2098" s="63">
        <f>IF(W2098=mapping!$N$1,IFERROR(VLOOKUP(Table4[[#This Row],[Column1]],mapping!A:L,11,FALSE),0),IF(W2098&gt;mapping!$N$1,IFERROR(VLOOKUP(Table4[[#This Row],[Column1]],mapping!A:L,11,FALSE),0),))</f>
        <v>4297</v>
      </c>
      <c r="L2098" s="139">
        <v>1</v>
      </c>
      <c r="M2098" s="60">
        <f>IF(W2098=mapping!$N$1,IFERROR(VLOOKUP(Table4[[#This Row],[Column1]],mapping!A:L,12,FALSE),0),IF(W2098&gt;mapping!$N$1,IFERROR(VLOOKUP(Table4[[#This Row],[Column1]],mapping!A:L,12,FALSE),0),0))</f>
        <v>3800</v>
      </c>
      <c r="N2098" s="58">
        <f>Table4[[#This Row],[ سعر اليومية ]]*3%*Table4[[#This Row],[عدد الدورات ]]</f>
        <v>128.91</v>
      </c>
      <c r="O2098" s="56">
        <f>Table4[[#This Row],[ سعر اليومية ]]*Table4[[#This Row],[عدد الدورات ]]-N2098</f>
        <v>4168.09</v>
      </c>
      <c r="P2098" s="194"/>
      <c r="Q2098" s="194"/>
      <c r="R2098" s="194"/>
      <c r="S2098" s="58">
        <f>(Table4[[#This Row],[سعر يومية السائق]]*Table4[[#This Row],[عدد الدورات ]])-SUM(Table4[[#This Row],[سلف ]:[خصم ]])+Table4[[#This Row],[اضافي ]]</f>
        <v>3800</v>
      </c>
      <c r="U2098" s="58">
        <f>Table4[[#This Row],[ سعر اليومية ]]*Table4[[#This Row],[عدد الدورات ]]-Table4[[#This Row],[سعر يومية السائق]]*L2098</f>
        <v>497</v>
      </c>
      <c r="V2098" s="58">
        <f>U2098-Table4[[#This Row],[W/H  3%]]</f>
        <v>368.09000000000003</v>
      </c>
      <c r="W2098" s="66" t="str">
        <f>Table4[[#This Row],[اليوم]]&amp;Table4[[#This Row],[الشهر ]]&amp;Table4[[#This Row],[العام]]</f>
        <v>1462026</v>
      </c>
      <c r="X2098" s="66" t="s">
        <v>304</v>
      </c>
    </row>
    <row r="2099" spans="1:24" x14ac:dyDescent="0.3">
      <c r="A2099" s="62">
        <v>14</v>
      </c>
      <c r="B2099" s="62">
        <v>6</v>
      </c>
      <c r="C2099" s="62">
        <v>2026</v>
      </c>
      <c r="D2099" s="41" t="str">
        <f t="shared" si="114"/>
        <v>ممدوح كيلاني1قليوب 3 وردية نجمة هليوبوليسالتجمع اتوبيس 28</v>
      </c>
      <c r="E2099" s="4">
        <v>3002</v>
      </c>
      <c r="F2099" s="41" t="str">
        <f>VLOOKUP(E2099,mapping!C:J,2,FALSE)</f>
        <v>ممدوح كيلاني1</v>
      </c>
      <c r="G2099" s="41" t="str">
        <f>IFERROR(VLOOKUP(F2099,mapping!$D$3:$J$200,2,FALSE),0)</f>
        <v xml:space="preserve">قليوب 3 وردية </v>
      </c>
      <c r="H2099" s="41" t="str">
        <f>IFERROR(VLOOKUP(F2099,mapping!$D$3:$J$200,3,FALSE),0)</f>
        <v>نجمة هليوبوليس</v>
      </c>
      <c r="I2099" s="41" t="str">
        <f>IFERROR(VLOOKUP(F2099,mapping!$D$3:$J$200,4,FALSE),0)</f>
        <v xml:space="preserve">التجمع </v>
      </c>
      <c r="J2099" s="41" t="str">
        <f>IFERROR(VLOOKUP(F2099,mapping!$D$3:$J$200,5,FALSE),0)</f>
        <v>اتوبيس 28</v>
      </c>
      <c r="K2099" s="63">
        <f>IF(W2099=mapping!$N$1,IFERROR(VLOOKUP(Table4[[#This Row],[Column1]],mapping!A:L,11,FALSE),0),IF(W2099&gt;mapping!$N$1,IFERROR(VLOOKUP(Table4[[#This Row],[Column1]],mapping!A:L,11,FALSE),0),))</f>
        <v>4297</v>
      </c>
      <c r="L2099" s="139">
        <v>1</v>
      </c>
      <c r="M2099" s="60">
        <f>IF(W2099=mapping!$N$1,IFERROR(VLOOKUP(Table4[[#This Row],[Column1]],mapping!A:L,12,FALSE),0),IF(W2099&gt;mapping!$N$1,IFERROR(VLOOKUP(Table4[[#This Row],[Column1]],mapping!A:L,12,FALSE),0),0))</f>
        <v>3900</v>
      </c>
      <c r="N2099" s="58">
        <f>Table4[[#This Row],[ سعر اليومية ]]*3%*Table4[[#This Row],[عدد الدورات ]]</f>
        <v>128.91</v>
      </c>
      <c r="O2099" s="56">
        <f>Table4[[#This Row],[ سعر اليومية ]]*Table4[[#This Row],[عدد الدورات ]]-N2099</f>
        <v>4168.09</v>
      </c>
      <c r="P2099" s="194"/>
      <c r="Q2099" s="194"/>
      <c r="R2099" s="194"/>
      <c r="S2099" s="58">
        <f>(Table4[[#This Row],[سعر يومية السائق]]*Table4[[#This Row],[عدد الدورات ]])-SUM(Table4[[#This Row],[سلف ]:[خصم ]])+Table4[[#This Row],[اضافي ]]</f>
        <v>3900</v>
      </c>
      <c r="U2099" s="58">
        <f>Table4[[#This Row],[ سعر اليومية ]]*Table4[[#This Row],[عدد الدورات ]]-Table4[[#This Row],[سعر يومية السائق]]*L2099</f>
        <v>397</v>
      </c>
      <c r="V2099" s="58">
        <f>U2099-Table4[[#This Row],[W/H  3%]]</f>
        <v>268.09000000000003</v>
      </c>
      <c r="W2099" s="66" t="str">
        <f>Table4[[#This Row],[اليوم]]&amp;Table4[[#This Row],[الشهر ]]&amp;Table4[[#This Row],[العام]]</f>
        <v>1462026</v>
      </c>
      <c r="X2099" s="66" t="s">
        <v>304</v>
      </c>
    </row>
    <row r="2100" spans="1:24" x14ac:dyDescent="0.3">
      <c r="A2100" s="62">
        <v>14</v>
      </c>
      <c r="B2100" s="62">
        <v>6</v>
      </c>
      <c r="C2100" s="62">
        <v>2026</v>
      </c>
      <c r="D2100" s="41" t="str">
        <f t="shared" si="114"/>
        <v>ممدوح كيلاني3المنيب 3وردية نجمة هليوبوليسالتجمع ميكروباص</v>
      </c>
      <c r="E2100" s="4">
        <v>3004</v>
      </c>
      <c r="F2100" s="41" t="str">
        <f>VLOOKUP(E2100,mapping!C:J,2,FALSE)</f>
        <v>ممدوح كيلاني3</v>
      </c>
      <c r="G2100" s="41" t="str">
        <f>IFERROR(VLOOKUP(F2100,mapping!$D$3:$J$200,2,FALSE),0)</f>
        <v xml:space="preserve">المنيب 3وردية </v>
      </c>
      <c r="H2100" s="41" t="str">
        <f>IFERROR(VLOOKUP(F2100,mapping!$D$3:$J$200,3,FALSE),0)</f>
        <v>نجمة هليوبوليس</v>
      </c>
      <c r="I2100" s="41" t="str">
        <f>IFERROR(VLOOKUP(F2100,mapping!$D$3:$J$200,4,FALSE),0)</f>
        <v xml:space="preserve">التجمع </v>
      </c>
      <c r="J2100" s="41" t="str">
        <f>IFERROR(VLOOKUP(F2100,mapping!$D$3:$J$200,5,FALSE),0)</f>
        <v>ميكروباص</v>
      </c>
      <c r="K2100" s="63">
        <f>IF(W2100=mapping!$N$1,IFERROR(VLOOKUP(Table4[[#This Row],[Column1]],mapping!A:L,11,FALSE),0),IF(W2100&gt;mapping!$N$1,IFERROR(VLOOKUP(Table4[[#This Row],[Column1]],mapping!A:L,11,FALSE),0),))</f>
        <v>3600</v>
      </c>
      <c r="L2100" s="139">
        <v>1</v>
      </c>
      <c r="M2100" s="60">
        <f>IF(W2100=mapping!$N$1,IFERROR(VLOOKUP(Table4[[#This Row],[Column1]],mapping!A:L,12,FALSE),0),IF(W2100&gt;mapping!$N$1,IFERROR(VLOOKUP(Table4[[#This Row],[Column1]],mapping!A:L,12,FALSE),0),0))</f>
        <v>2700</v>
      </c>
      <c r="N2100" s="58">
        <f>Table4[[#This Row],[ سعر اليومية ]]*3%*Table4[[#This Row],[عدد الدورات ]]</f>
        <v>108</v>
      </c>
      <c r="O2100" s="56">
        <f>Table4[[#This Row],[ سعر اليومية ]]*Table4[[#This Row],[عدد الدورات ]]-N2100</f>
        <v>3492</v>
      </c>
      <c r="P2100" s="194"/>
      <c r="Q2100" s="194"/>
      <c r="R2100" s="194"/>
      <c r="S2100" s="58">
        <f>(Table4[[#This Row],[سعر يومية السائق]]*Table4[[#This Row],[عدد الدورات ]])-SUM(Table4[[#This Row],[سلف ]:[خصم ]])+Table4[[#This Row],[اضافي ]]</f>
        <v>2700</v>
      </c>
      <c r="U2100" s="58">
        <f>Table4[[#This Row],[ سعر اليومية ]]*Table4[[#This Row],[عدد الدورات ]]-Table4[[#This Row],[سعر يومية السائق]]*L2100</f>
        <v>900</v>
      </c>
      <c r="V2100" s="58">
        <f>U2100-Table4[[#This Row],[W/H  3%]]</f>
        <v>792</v>
      </c>
      <c r="W2100" s="66" t="str">
        <f>Table4[[#This Row],[اليوم]]&amp;Table4[[#This Row],[الشهر ]]&amp;Table4[[#This Row],[العام]]</f>
        <v>1462026</v>
      </c>
      <c r="X2100" s="66" t="s">
        <v>304</v>
      </c>
    </row>
    <row r="2101" spans="1:24" x14ac:dyDescent="0.3">
      <c r="A2101" s="62">
        <v>14</v>
      </c>
      <c r="B2101" s="62">
        <v>6</v>
      </c>
      <c r="C2101" s="62">
        <v>2026</v>
      </c>
      <c r="D2101" s="41" t="str">
        <f t="shared" si="114"/>
        <v>بكرقليوب 1 ورديةنجمة هليوبوليسالتجمع ميكروباص</v>
      </c>
      <c r="E2101" s="4">
        <v>3005</v>
      </c>
      <c r="F2101" s="41" t="str">
        <f>VLOOKUP(E2101,mapping!C:J,2,FALSE)</f>
        <v>بكر</v>
      </c>
      <c r="G2101" s="41" t="str">
        <f>IFERROR(VLOOKUP(F2101,mapping!$D$3:$J$200,2,FALSE),0)</f>
        <v>قليوب 1 وردية</v>
      </c>
      <c r="H2101" s="41" t="str">
        <f>IFERROR(VLOOKUP(F2101,mapping!$D$3:$J$200,3,FALSE),0)</f>
        <v>نجمة هليوبوليس</v>
      </c>
      <c r="I2101" s="41" t="str">
        <f>IFERROR(VLOOKUP(F2101,mapping!$D$3:$J$200,4,FALSE),0)</f>
        <v xml:space="preserve">التجمع </v>
      </c>
      <c r="J2101" s="41" t="str">
        <f>IFERROR(VLOOKUP(F2101,mapping!$D$3:$J$200,5,FALSE),0)</f>
        <v>ميكروباص</v>
      </c>
      <c r="K2101" s="63">
        <f>IF(W2101=mapping!$N$1,IFERROR(VLOOKUP(Table4[[#This Row],[Column1]],mapping!A:L,11,FALSE),0),IF(W2101&gt;mapping!$N$1,IFERROR(VLOOKUP(Table4[[#This Row],[Column1]],mapping!A:L,11,FALSE),0),))</f>
        <v>1400</v>
      </c>
      <c r="L2101" s="139">
        <v>1</v>
      </c>
      <c r="M2101" s="60">
        <f>IF(W2101=mapping!$N$1,IFERROR(VLOOKUP(Table4[[#This Row],[Column1]],mapping!A:L,12,FALSE),0),IF(W2101&gt;mapping!$N$1,IFERROR(VLOOKUP(Table4[[#This Row],[Column1]],mapping!A:L,12,FALSE),0),0))</f>
        <v>1200</v>
      </c>
      <c r="N2101" s="58">
        <f>Table4[[#This Row],[ سعر اليومية ]]*3%*Table4[[#This Row],[عدد الدورات ]]</f>
        <v>42</v>
      </c>
      <c r="O2101" s="56">
        <f>Table4[[#This Row],[ سعر اليومية ]]*Table4[[#This Row],[عدد الدورات ]]-N2101</f>
        <v>1358</v>
      </c>
      <c r="P2101" s="194"/>
      <c r="Q2101" s="194"/>
      <c r="R2101" s="194"/>
      <c r="S2101" s="58">
        <f>(Table4[[#This Row],[سعر يومية السائق]]*Table4[[#This Row],[عدد الدورات ]])-SUM(Table4[[#This Row],[سلف ]:[خصم ]])+Table4[[#This Row],[اضافي ]]</f>
        <v>1200</v>
      </c>
      <c r="U2101" s="58">
        <f>Table4[[#This Row],[ سعر اليومية ]]*Table4[[#This Row],[عدد الدورات ]]-Table4[[#This Row],[سعر يومية السائق]]*L2101</f>
        <v>200</v>
      </c>
      <c r="V2101" s="58">
        <f>U2101-Table4[[#This Row],[W/H  3%]]</f>
        <v>158</v>
      </c>
      <c r="W2101" s="66" t="str">
        <f>Table4[[#This Row],[اليوم]]&amp;Table4[[#This Row],[الشهر ]]&amp;Table4[[#This Row],[العام]]</f>
        <v>1462026</v>
      </c>
      <c r="X2101" s="66" t="s">
        <v>304</v>
      </c>
    </row>
    <row r="2102" spans="1:24" x14ac:dyDescent="0.3">
      <c r="A2102" s="62">
        <v>14</v>
      </c>
      <c r="B2102" s="62">
        <v>6</v>
      </c>
      <c r="C2102" s="62">
        <v>2026</v>
      </c>
      <c r="D2102" s="41" t="str">
        <f t="shared" si="114"/>
        <v xml:space="preserve">رجب سلامة 1المرج لوجستيكااكتوبر هاي اس </v>
      </c>
      <c r="E2102" s="4">
        <v>4000</v>
      </c>
      <c r="F2102" s="41" t="str">
        <f>VLOOKUP(E2102,mapping!C:J,2,FALSE)</f>
        <v>رجب سلامة 1</v>
      </c>
      <c r="G2102" s="41" t="str">
        <f>IFERROR(VLOOKUP(F2102,mapping!$D$3:$J$200,2,FALSE),0)</f>
        <v xml:space="preserve">المرج </v>
      </c>
      <c r="H2102" s="41" t="str">
        <f>IFERROR(VLOOKUP(F2102,mapping!$D$3:$J$200,3,FALSE),0)</f>
        <v>لوجستيكا</v>
      </c>
      <c r="I2102" s="41" t="str">
        <f>IFERROR(VLOOKUP(F2102,mapping!$D$3:$J$200,4,FALSE),0)</f>
        <v xml:space="preserve">اكتوبر </v>
      </c>
      <c r="J2102" s="41" t="str">
        <f>IFERROR(VLOOKUP(F2102,mapping!$D$3:$J$200,5,FALSE),0)</f>
        <v xml:space="preserve">هاي اس </v>
      </c>
      <c r="K2102" s="63">
        <f>IF(W2102=mapping!$N$1,IFERROR(VLOOKUP(Table4[[#This Row],[Column1]],mapping!A:L,11,FALSE),0),IF(W2102&gt;mapping!$N$1,IFERROR(VLOOKUP(Table4[[#This Row],[Column1]],mapping!A:L,11,FALSE),0),))</f>
        <v>2195</v>
      </c>
      <c r="L2102" s="139">
        <v>1</v>
      </c>
      <c r="M2102" s="60">
        <f>IF(W2102=mapping!$N$1,IFERROR(VLOOKUP(Table4[[#This Row],[Column1]],mapping!A:L,12,FALSE),0),IF(W2102&gt;mapping!$N$1,IFERROR(VLOOKUP(Table4[[#This Row],[Column1]],mapping!A:L,12,FALSE),0),0))</f>
        <v>2000</v>
      </c>
      <c r="N2102" s="58">
        <f>Table4[[#This Row],[ سعر اليومية ]]*3%*Table4[[#This Row],[عدد الدورات ]]</f>
        <v>65.849999999999994</v>
      </c>
      <c r="O2102" s="56">
        <f>Table4[[#This Row],[ سعر اليومية ]]*Table4[[#This Row],[عدد الدورات ]]-N2102</f>
        <v>2129.15</v>
      </c>
      <c r="P2102" s="194"/>
      <c r="Q2102" s="194"/>
      <c r="R2102" s="194"/>
      <c r="S2102" s="58">
        <f>(Table4[[#This Row],[سعر يومية السائق]]*Table4[[#This Row],[عدد الدورات ]])-SUM(Table4[[#This Row],[سلف ]:[خصم ]])+Table4[[#This Row],[اضافي ]]</f>
        <v>2000</v>
      </c>
      <c r="U2102" s="58">
        <f>Table4[[#This Row],[ سعر اليومية ]]*Table4[[#This Row],[عدد الدورات ]]-Table4[[#This Row],[سعر يومية السائق]]*L2102</f>
        <v>195</v>
      </c>
      <c r="V2102" s="58">
        <f>U2102-Table4[[#This Row],[W/H  3%]]</f>
        <v>129.15</v>
      </c>
      <c r="W2102" s="66" t="str">
        <f>Table4[[#This Row],[اليوم]]&amp;Table4[[#This Row],[الشهر ]]&amp;Table4[[#This Row],[العام]]</f>
        <v>1462026</v>
      </c>
      <c r="X2102" s="66" t="s">
        <v>304</v>
      </c>
    </row>
    <row r="2103" spans="1:24" x14ac:dyDescent="0.3">
      <c r="A2103" s="62">
        <v>14</v>
      </c>
      <c r="B2103" s="62">
        <v>6</v>
      </c>
      <c r="C2103" s="62">
        <v>2026</v>
      </c>
      <c r="D2103" s="41" t="str">
        <f t="shared" ref="D2103:D2168" si="116">F2103&amp;G2103&amp;H2103&amp;I2103&amp;J2103</f>
        <v xml:space="preserve">رجب سلامة 2 نكلا حضورلوجستيكااكتوبر هاي اس </v>
      </c>
      <c r="E2103" s="4">
        <v>4004</v>
      </c>
      <c r="F2103" s="41" t="str">
        <f>VLOOKUP(E2103,mapping!C:J,2,FALSE)</f>
        <v xml:space="preserve">رجب سلامة 2 </v>
      </c>
      <c r="G2103" s="41" t="str">
        <f>IFERROR(VLOOKUP(F2103,mapping!$D$3:$J$200,2,FALSE),0)</f>
        <v>نكلا حضور</v>
      </c>
      <c r="H2103" s="41" t="str">
        <f>IFERROR(VLOOKUP(F2103,mapping!$D$3:$J$200,3,FALSE),0)</f>
        <v>لوجستيكا</v>
      </c>
      <c r="I2103" s="41" t="str">
        <f>IFERROR(VLOOKUP(F2103,mapping!$D$3:$J$200,4,FALSE),0)</f>
        <v xml:space="preserve">اكتوبر </v>
      </c>
      <c r="J2103" s="41" t="str">
        <f>IFERROR(VLOOKUP(F2103,mapping!$D$3:$J$200,5,FALSE),0)</f>
        <v xml:space="preserve">هاي اس </v>
      </c>
      <c r="K2103" s="63">
        <f>IF(W2103=mapping!$N$1,IFERROR(VLOOKUP(Table4[[#This Row],[Column1]],mapping!A:L,11,FALSE),0),IF(W2103&gt;mapping!$N$1,IFERROR(VLOOKUP(Table4[[#This Row],[Column1]],mapping!A:L,11,FALSE),0),))</f>
        <v>1024</v>
      </c>
      <c r="L2103" s="139">
        <v>1</v>
      </c>
      <c r="M2103" s="60">
        <f>IF(W2103=mapping!$N$1,IFERROR(VLOOKUP(Table4[[#This Row],[Column1]],mapping!A:L,12,FALSE),0),IF(W2103&gt;mapping!$N$1,IFERROR(VLOOKUP(Table4[[#This Row],[Column1]],mapping!A:L,12,FALSE),0),0))</f>
        <v>1000</v>
      </c>
      <c r="N2103" s="58">
        <f>Table4[[#This Row],[ سعر اليومية ]]*3%*Table4[[#This Row],[عدد الدورات ]]</f>
        <v>30.72</v>
      </c>
      <c r="O2103" s="56">
        <f>Table4[[#This Row],[ سعر اليومية ]]*Table4[[#This Row],[عدد الدورات ]]-N2103</f>
        <v>993.28</v>
      </c>
      <c r="P2103" s="194"/>
      <c r="Q2103" s="194"/>
      <c r="R2103" s="194"/>
      <c r="S2103" s="58">
        <f>(Table4[[#This Row],[سعر يومية السائق]]*Table4[[#This Row],[عدد الدورات ]])-SUM(Table4[[#This Row],[سلف ]:[خصم ]])+Table4[[#This Row],[اضافي ]]</f>
        <v>1000</v>
      </c>
      <c r="U2103" s="58">
        <f>Table4[[#This Row],[ سعر اليومية ]]*Table4[[#This Row],[عدد الدورات ]]-Table4[[#This Row],[سعر يومية السائق]]*L2103</f>
        <v>24</v>
      </c>
      <c r="V2103" s="58">
        <f>U2103-Table4[[#This Row],[W/H  3%]]</f>
        <v>-6.7199999999999989</v>
      </c>
      <c r="W2103" s="66" t="str">
        <f>Table4[[#This Row],[اليوم]]&amp;Table4[[#This Row],[الشهر ]]&amp;Table4[[#This Row],[العام]]</f>
        <v>1462026</v>
      </c>
      <c r="X2103" s="66" t="s">
        <v>304</v>
      </c>
    </row>
    <row r="2104" spans="1:24" x14ac:dyDescent="0.3">
      <c r="A2104" s="62">
        <v>14</v>
      </c>
      <c r="B2104" s="62">
        <v>6</v>
      </c>
      <c r="C2104" s="62">
        <v>2026</v>
      </c>
      <c r="D2104" s="41" t="str">
        <f t="shared" si="116"/>
        <v xml:space="preserve">احمد السيدالمنيب 3وردية لوجستيكااكتوبر هاي اس </v>
      </c>
      <c r="E2104" s="4">
        <v>4001</v>
      </c>
      <c r="F2104" s="41" t="str">
        <f>VLOOKUP(E2104,mapping!C:J,2,FALSE)</f>
        <v>احمد السيد</v>
      </c>
      <c r="G2104" s="41" t="str">
        <f>IFERROR(VLOOKUP(F2104,mapping!$D$3:$J$200,2,FALSE),0)</f>
        <v xml:space="preserve">المنيب 3وردية </v>
      </c>
      <c r="H2104" s="41" t="str">
        <f>IFERROR(VLOOKUP(F2104,mapping!$D$3:$J$200,3,FALSE),0)</f>
        <v>لوجستيكا</v>
      </c>
      <c r="I2104" s="41" t="str">
        <f>IFERROR(VLOOKUP(F2104,mapping!$D$3:$J$200,4,FALSE),0)</f>
        <v xml:space="preserve">اكتوبر </v>
      </c>
      <c r="J2104" s="41" t="str">
        <f>IFERROR(VLOOKUP(F2104,mapping!$D$3:$J$200,5,FALSE),0)</f>
        <v xml:space="preserve">هاي اس </v>
      </c>
      <c r="K2104" s="63">
        <f>IF(W2104=mapping!$N$1,IFERROR(VLOOKUP(Table4[[#This Row],[Column1]],mapping!A:L,11,FALSE),0),IF(W2104&gt;mapping!$N$1,IFERROR(VLOOKUP(Table4[[#This Row],[Column1]],mapping!A:L,11,FALSE),0),))</f>
        <v>4831</v>
      </c>
      <c r="L2104" s="139">
        <v>1</v>
      </c>
      <c r="M2104" s="60">
        <f>IF(W2104=mapping!$N$1,IFERROR(VLOOKUP(Table4[[#This Row],[Column1]],mapping!A:L,12,FALSE),0),IF(W2104&gt;mapping!$N$1,IFERROR(VLOOKUP(Table4[[#This Row],[Column1]],mapping!A:L,12,FALSE),0),0))</f>
        <v>4000</v>
      </c>
      <c r="N2104" s="58">
        <f>Table4[[#This Row],[ سعر اليومية ]]*3%*Table4[[#This Row],[عدد الدورات ]]</f>
        <v>144.93</v>
      </c>
      <c r="O2104" s="56">
        <f>Table4[[#This Row],[ سعر اليومية ]]*Table4[[#This Row],[عدد الدورات ]]-N2104</f>
        <v>4686.07</v>
      </c>
      <c r="P2104" s="194"/>
      <c r="Q2104" s="194"/>
      <c r="R2104" s="194"/>
      <c r="S2104" s="58">
        <f>(Table4[[#This Row],[سعر يومية السائق]]*Table4[[#This Row],[عدد الدورات ]])-SUM(Table4[[#This Row],[سلف ]:[خصم ]])+Table4[[#This Row],[اضافي ]]</f>
        <v>4000</v>
      </c>
      <c r="U2104" s="58">
        <f>Table4[[#This Row],[ سعر اليومية ]]*Table4[[#This Row],[عدد الدورات ]]-Table4[[#This Row],[سعر يومية السائق]]*L2104</f>
        <v>831</v>
      </c>
      <c r="V2104" s="58">
        <f>U2104-Table4[[#This Row],[W/H  3%]]</f>
        <v>686.06999999999994</v>
      </c>
      <c r="W2104" s="66" t="str">
        <f>Table4[[#This Row],[اليوم]]&amp;Table4[[#This Row],[الشهر ]]&amp;Table4[[#This Row],[العام]]</f>
        <v>1462026</v>
      </c>
      <c r="X2104" s="66" t="s">
        <v>304</v>
      </c>
    </row>
    <row r="2105" spans="1:24" x14ac:dyDescent="0.3">
      <c r="A2105" s="62">
        <v>14</v>
      </c>
      <c r="B2105" s="62">
        <v>6</v>
      </c>
      <c r="C2105" s="62">
        <v>2026</v>
      </c>
      <c r="D2105" s="41" t="str">
        <f t="shared" si="116"/>
        <v xml:space="preserve">حسام سعيد1القناطر 3 ورديةلوجستيكااكتوبر هاي اس </v>
      </c>
      <c r="E2105" s="4">
        <v>4002</v>
      </c>
      <c r="F2105" s="41" t="str">
        <f>VLOOKUP(E2105,mapping!C:J,2,FALSE)</f>
        <v>حسام سعيد1</v>
      </c>
      <c r="G2105" s="41" t="str">
        <f>IFERROR(VLOOKUP(F2105,mapping!$D$3:$J$200,2,FALSE),0)</f>
        <v>القناطر 3 وردية</v>
      </c>
      <c r="H2105" s="41" t="str">
        <f>IFERROR(VLOOKUP(F2105,mapping!$D$3:$J$200,3,FALSE),0)</f>
        <v>لوجستيكا</v>
      </c>
      <c r="I2105" s="41" t="str">
        <f>IFERROR(VLOOKUP(F2105,mapping!$D$3:$J$200,4,FALSE),0)</f>
        <v xml:space="preserve">اكتوبر </v>
      </c>
      <c r="J2105" s="41" t="str">
        <f>IFERROR(VLOOKUP(F2105,mapping!$D$3:$J$200,5,FALSE),0)</f>
        <v xml:space="preserve">هاي اس </v>
      </c>
      <c r="K2105" s="63">
        <f>IF(W2105=mapping!$N$1,IFERROR(VLOOKUP(Table4[[#This Row],[Column1]],mapping!A:L,11,FALSE),0),IF(W2105&gt;mapping!$N$1,IFERROR(VLOOKUP(Table4[[#This Row],[Column1]],mapping!A:L,11,FALSE),0),))</f>
        <v>4391</v>
      </c>
      <c r="L2105" s="139">
        <v>1</v>
      </c>
      <c r="M2105" s="60">
        <f>IF(W2105=mapping!$N$1,IFERROR(VLOOKUP(Table4[[#This Row],[Column1]],mapping!A:L,12,FALSE),0),IF(W2105&gt;mapping!$N$1,IFERROR(VLOOKUP(Table4[[#This Row],[Column1]],mapping!A:L,12,FALSE),0),0))</f>
        <v>3400</v>
      </c>
      <c r="N2105" s="58">
        <f>Table4[[#This Row],[ سعر اليومية ]]*3%*Table4[[#This Row],[عدد الدورات ]]</f>
        <v>131.72999999999999</v>
      </c>
      <c r="O2105" s="56">
        <f>Table4[[#This Row],[ سعر اليومية ]]*Table4[[#This Row],[عدد الدورات ]]-N2105</f>
        <v>4259.2700000000004</v>
      </c>
      <c r="P2105" s="194"/>
      <c r="Q2105" s="194"/>
      <c r="R2105" s="194"/>
      <c r="S2105" s="58">
        <f>(Table4[[#This Row],[سعر يومية السائق]]*Table4[[#This Row],[عدد الدورات ]])-SUM(Table4[[#This Row],[سلف ]:[خصم ]])+Table4[[#This Row],[اضافي ]]</f>
        <v>3400</v>
      </c>
      <c r="U2105" s="58">
        <f>Table4[[#This Row],[ سعر اليومية ]]*Table4[[#This Row],[عدد الدورات ]]-Table4[[#This Row],[سعر يومية السائق]]*L2105</f>
        <v>991</v>
      </c>
      <c r="V2105" s="58">
        <f>U2105-Table4[[#This Row],[W/H  3%]]</f>
        <v>859.27</v>
      </c>
      <c r="W2105" s="66" t="str">
        <f>Table4[[#This Row],[اليوم]]&amp;Table4[[#This Row],[الشهر ]]&amp;Table4[[#This Row],[العام]]</f>
        <v>1462026</v>
      </c>
      <c r="X2105" s="66" t="s">
        <v>304</v>
      </c>
    </row>
    <row r="2106" spans="1:24" x14ac:dyDescent="0.3">
      <c r="A2106" s="62">
        <v>14</v>
      </c>
      <c r="B2106" s="62">
        <v>6</v>
      </c>
      <c r="C2106" s="62">
        <v>2026</v>
      </c>
      <c r="D2106" s="41" t="str">
        <f t="shared" si="116"/>
        <v xml:space="preserve">حسام سعيد 2نكلا انصرافلوجستيكااكتوبر هاي اس </v>
      </c>
      <c r="E2106" s="4">
        <v>4003</v>
      </c>
      <c r="F2106" s="41" t="str">
        <f>VLOOKUP(E2106,mapping!C:J,2,FALSE)</f>
        <v>حسام سعيد 2</v>
      </c>
      <c r="G2106" s="41" t="str">
        <f>IFERROR(VLOOKUP(F2106,mapping!$D$3:$J$200,2,FALSE),0)</f>
        <v>نكلا انصراف</v>
      </c>
      <c r="H2106" s="41" t="str">
        <f>IFERROR(VLOOKUP(F2106,mapping!$D$3:$J$200,3,FALSE),0)</f>
        <v>لوجستيكا</v>
      </c>
      <c r="I2106" s="41" t="str">
        <f>IFERROR(VLOOKUP(F2106,mapping!$D$3:$J$200,4,FALSE),0)</f>
        <v xml:space="preserve">اكتوبر </v>
      </c>
      <c r="J2106" s="41" t="str">
        <f>IFERROR(VLOOKUP(F2106,mapping!$D$3:$J$200,5,FALSE),0)</f>
        <v xml:space="preserve">هاي اس </v>
      </c>
      <c r="K2106" s="63">
        <f>IF(W2106=mapping!$N$1,IFERROR(VLOOKUP(Table4[[#This Row],[Column1]],mapping!A:L,11,FALSE),0),IF(W2106&gt;mapping!$N$1,IFERROR(VLOOKUP(Table4[[#This Row],[Column1]],mapping!A:L,11,FALSE),0),))</f>
        <v>1024</v>
      </c>
      <c r="L2106" s="139">
        <v>1</v>
      </c>
      <c r="M2106" s="60">
        <f>IF(W2106=mapping!$N$1,IFERROR(VLOOKUP(Table4[[#This Row],[Column1]],mapping!A:L,12,FALSE),0),IF(W2106&gt;mapping!$N$1,IFERROR(VLOOKUP(Table4[[#This Row],[Column1]],mapping!A:L,12,FALSE),0),0))</f>
        <v>900</v>
      </c>
      <c r="N2106" s="58">
        <f>Table4[[#This Row],[ سعر اليومية ]]*3%*Table4[[#This Row],[عدد الدورات ]]</f>
        <v>30.72</v>
      </c>
      <c r="O2106" s="56">
        <f>Table4[[#This Row],[ سعر اليومية ]]*Table4[[#This Row],[عدد الدورات ]]-N2106</f>
        <v>993.28</v>
      </c>
      <c r="P2106" s="194"/>
      <c r="Q2106" s="194"/>
      <c r="R2106" s="194"/>
      <c r="S2106" s="58">
        <f>(Table4[[#This Row],[سعر يومية السائق]]*Table4[[#This Row],[عدد الدورات ]])-SUM(Table4[[#This Row],[سلف ]:[خصم ]])+Table4[[#This Row],[اضافي ]]</f>
        <v>900</v>
      </c>
      <c r="U2106" s="58">
        <f>Table4[[#This Row],[ سعر اليومية ]]*Table4[[#This Row],[عدد الدورات ]]-Table4[[#This Row],[سعر يومية السائق]]*L2106</f>
        <v>124</v>
      </c>
      <c r="V2106" s="58">
        <f>U2106-Table4[[#This Row],[W/H  3%]]</f>
        <v>93.28</v>
      </c>
      <c r="W2106" s="66" t="str">
        <f>Table4[[#This Row],[اليوم]]&amp;Table4[[#This Row],[الشهر ]]&amp;Table4[[#This Row],[العام]]</f>
        <v>1462026</v>
      </c>
      <c r="X2106" s="66" t="s">
        <v>304</v>
      </c>
    </row>
    <row r="2107" spans="1:24" x14ac:dyDescent="0.3">
      <c r="A2107" s="62">
        <v>14</v>
      </c>
      <c r="B2107" s="62">
        <v>6</v>
      </c>
      <c r="C2107" s="62">
        <v>2026</v>
      </c>
      <c r="D2107" s="41" t="str">
        <f t="shared" si="116"/>
        <v xml:space="preserve">محمد رضا المنوفية لوجستيكااكتوبر هاي اس </v>
      </c>
      <c r="E2107" s="4">
        <v>4006</v>
      </c>
      <c r="F2107" s="41" t="str">
        <f>VLOOKUP(E2107,mapping!C:J,2,FALSE)</f>
        <v xml:space="preserve">محمد رضا </v>
      </c>
      <c r="G2107" s="41" t="str">
        <f>IFERROR(VLOOKUP(F2107,mapping!$D$3:$J$200,2,FALSE),0)</f>
        <v xml:space="preserve">المنوفية </v>
      </c>
      <c r="H2107" s="41" t="str">
        <f>IFERROR(VLOOKUP(F2107,mapping!$D$3:$J$200,3,FALSE),0)</f>
        <v>لوجستيكا</v>
      </c>
      <c r="I2107" s="41" t="str">
        <f>IFERROR(VLOOKUP(F2107,mapping!$D$3:$J$200,4,FALSE),0)</f>
        <v xml:space="preserve">اكتوبر </v>
      </c>
      <c r="J2107" s="41" t="str">
        <f>IFERROR(VLOOKUP(F2107,mapping!$D$3:$J$200,5,FALSE),0)</f>
        <v xml:space="preserve">هاي اس </v>
      </c>
      <c r="K2107" s="63">
        <f>IF(W2107=mapping!$N$1,IFERROR(VLOOKUP(Table4[[#This Row],[Column1]],mapping!A:L,11,FALSE),0),IF(W2107&gt;mapping!$N$1,IFERROR(VLOOKUP(Table4[[#This Row],[Column1]],mapping!A:L,11,FALSE),0),))</f>
        <v>2634</v>
      </c>
      <c r="L2107" s="139">
        <v>1</v>
      </c>
      <c r="M2107" s="60">
        <f>IF(W2107=mapping!$N$1,IFERROR(VLOOKUP(Table4[[#This Row],[Column1]],mapping!A:L,12,FALSE),0),IF(W2107&gt;mapping!$N$1,IFERROR(VLOOKUP(Table4[[#This Row],[Column1]],mapping!A:L,12,FALSE),0),0))</f>
        <v>2150</v>
      </c>
      <c r="N2107" s="58">
        <f>Table4[[#This Row],[ سعر اليومية ]]*3%*Table4[[#This Row],[عدد الدورات ]]</f>
        <v>79.02</v>
      </c>
      <c r="O2107" s="56">
        <f>Table4[[#This Row],[ سعر اليومية ]]*Table4[[#This Row],[عدد الدورات ]]-N2107</f>
        <v>2554.98</v>
      </c>
      <c r="P2107" s="194"/>
      <c r="Q2107" s="194"/>
      <c r="R2107" s="194"/>
      <c r="S2107" s="58">
        <f>(Table4[[#This Row],[سعر يومية السائق]]*Table4[[#This Row],[عدد الدورات ]])-SUM(Table4[[#This Row],[سلف ]:[خصم ]])+Table4[[#This Row],[اضافي ]]</f>
        <v>2150</v>
      </c>
      <c r="U2107" s="58">
        <f>Table4[[#This Row],[ سعر اليومية ]]*Table4[[#This Row],[عدد الدورات ]]-Table4[[#This Row],[سعر يومية السائق]]*L2107</f>
        <v>484</v>
      </c>
      <c r="V2107" s="58">
        <f>U2107-Table4[[#This Row],[W/H  3%]]</f>
        <v>404.98</v>
      </c>
      <c r="W2107" s="66" t="str">
        <f>Table4[[#This Row],[اليوم]]&amp;Table4[[#This Row],[الشهر ]]&amp;Table4[[#This Row],[العام]]</f>
        <v>1462026</v>
      </c>
      <c r="X2107" s="66" t="s">
        <v>304</v>
      </c>
    </row>
    <row r="2108" spans="1:24" x14ac:dyDescent="0.3">
      <c r="A2108" s="62">
        <v>14</v>
      </c>
      <c r="B2108" s="62">
        <v>6</v>
      </c>
      <c r="C2108" s="62">
        <v>2026</v>
      </c>
      <c r="D2108" s="41" t="str">
        <f t="shared" si="116"/>
        <v xml:space="preserve">مصطفي شكيويالجلاتمةلوجستيكااكتوبر كوستر </v>
      </c>
      <c r="E2108" s="4">
        <v>4007</v>
      </c>
      <c r="F2108" s="41" t="str">
        <f>VLOOKUP(E2108,mapping!C:J,2,FALSE)</f>
        <v>مصطفي شكيوي</v>
      </c>
      <c r="G2108" s="41" t="str">
        <f>IFERROR(VLOOKUP(F2108,mapping!$D$3:$J$200,2,FALSE),0)</f>
        <v>الجلاتمة</v>
      </c>
      <c r="H2108" s="41" t="str">
        <f>IFERROR(VLOOKUP(F2108,mapping!$D$3:$J$200,3,FALSE),0)</f>
        <v>لوجستيكا</v>
      </c>
      <c r="I2108" s="41" t="str">
        <f>IFERROR(VLOOKUP(F2108,mapping!$D$3:$J$200,4,FALSE),0)</f>
        <v xml:space="preserve">اكتوبر </v>
      </c>
      <c r="J2108" s="41" t="str">
        <f>IFERROR(VLOOKUP(F2108,mapping!$D$3:$J$200,5,FALSE),0)</f>
        <v xml:space="preserve">كوستر </v>
      </c>
      <c r="K2108" s="63">
        <f>IF(W2108=mapping!$N$1,IFERROR(VLOOKUP(Table4[[#This Row],[Column1]],mapping!A:L,11,FALSE),0),IF(W2108&gt;mapping!$N$1,IFERROR(VLOOKUP(Table4[[#This Row],[Column1]],mapping!A:L,11,FALSE),0),))</f>
        <v>3220</v>
      </c>
      <c r="L2108" s="139">
        <v>1</v>
      </c>
      <c r="M2108" s="60">
        <f>IF(W2108=mapping!$N$1,IFERROR(VLOOKUP(Table4[[#This Row],[Column1]],mapping!A:L,12,FALSE),0),IF(W2108&gt;mapping!$N$1,IFERROR(VLOOKUP(Table4[[#This Row],[Column1]],mapping!A:L,12,FALSE),0),0))</f>
        <v>2750</v>
      </c>
      <c r="N2108" s="58">
        <f>Table4[[#This Row],[ سعر اليومية ]]*3%*Table4[[#This Row],[عدد الدورات ]]</f>
        <v>96.6</v>
      </c>
      <c r="O2108" s="56">
        <f>Table4[[#This Row],[ سعر اليومية ]]*Table4[[#This Row],[عدد الدورات ]]-N2108</f>
        <v>3123.4</v>
      </c>
      <c r="P2108" s="194"/>
      <c r="Q2108" s="194"/>
      <c r="R2108" s="194"/>
      <c r="S2108" s="58">
        <f>(Table4[[#This Row],[سعر يومية السائق]]*Table4[[#This Row],[عدد الدورات ]])-SUM(Table4[[#This Row],[سلف ]:[خصم ]])+Table4[[#This Row],[اضافي ]]</f>
        <v>2750</v>
      </c>
      <c r="U2108" s="58">
        <f>Table4[[#This Row],[ سعر اليومية ]]*Table4[[#This Row],[عدد الدورات ]]-Table4[[#This Row],[سعر يومية السائق]]*L2108</f>
        <v>470</v>
      </c>
      <c r="V2108" s="58">
        <f>U2108-Table4[[#This Row],[W/H  3%]]</f>
        <v>373.4</v>
      </c>
      <c r="W2108" s="66" t="str">
        <f>Table4[[#This Row],[اليوم]]&amp;Table4[[#This Row],[الشهر ]]&amp;Table4[[#This Row],[العام]]</f>
        <v>1462026</v>
      </c>
      <c r="X2108" s="66" t="s">
        <v>304</v>
      </c>
    </row>
    <row r="2109" spans="1:24" x14ac:dyDescent="0.3">
      <c r="A2109" s="62">
        <v>14</v>
      </c>
      <c r="B2109" s="62">
        <v>6</v>
      </c>
      <c r="C2109" s="62">
        <v>2026</v>
      </c>
      <c r="D2109" s="41" t="str">
        <f t="shared" si="116"/>
        <v xml:space="preserve">وديع 1الفيوم 1لوجستيكااكتوبر هاي اس </v>
      </c>
      <c r="E2109" s="4">
        <v>4009</v>
      </c>
      <c r="F2109" s="41" t="str">
        <f>VLOOKUP(E2109,mapping!C:J,2,FALSE)</f>
        <v>وديع 1</v>
      </c>
      <c r="G2109" s="41" t="str">
        <f>IFERROR(VLOOKUP(F2109,mapping!$D$3:$J$200,2,FALSE),0)</f>
        <v>الفيوم 1</v>
      </c>
      <c r="H2109" s="41" t="str">
        <f>IFERROR(VLOOKUP(F2109,mapping!$D$3:$J$200,3,FALSE),0)</f>
        <v>لوجستيكا</v>
      </c>
      <c r="I2109" s="41" t="str">
        <f>IFERROR(VLOOKUP(F2109,mapping!$D$3:$J$200,4,FALSE),0)</f>
        <v xml:space="preserve">اكتوبر </v>
      </c>
      <c r="J2109" s="41" t="str">
        <f>IFERROR(VLOOKUP(F2109,mapping!$D$3:$J$200,5,FALSE),0)</f>
        <v xml:space="preserve">هاي اس </v>
      </c>
      <c r="K2109" s="63">
        <f>IF(W2109=mapping!$N$1,IFERROR(VLOOKUP(Table4[[#This Row],[Column1]],mapping!A:L,11,FALSE),0),IF(W2109&gt;mapping!$N$1,IFERROR(VLOOKUP(Table4[[#This Row],[Column1]],mapping!A:L,11,FALSE),0),))</f>
        <v>2662</v>
      </c>
      <c r="L2109" s="139">
        <v>1</v>
      </c>
      <c r="M2109" s="60">
        <f>IF(W2109=mapping!$N$1,IFERROR(VLOOKUP(Table4[[#This Row],[Column1]],mapping!A:L,12,FALSE),0),IF(W2109&gt;mapping!$N$1,IFERROR(VLOOKUP(Table4[[#This Row],[Column1]],mapping!A:L,12,FALSE),0),0))</f>
        <v>2250</v>
      </c>
      <c r="N2109" s="58">
        <f>Table4[[#This Row],[ سعر اليومية ]]*3%*Table4[[#This Row],[عدد الدورات ]]</f>
        <v>79.86</v>
      </c>
      <c r="O2109" s="56">
        <f>Table4[[#This Row],[ سعر اليومية ]]*Table4[[#This Row],[عدد الدورات ]]-N2109</f>
        <v>2582.14</v>
      </c>
      <c r="P2109" s="194"/>
      <c r="Q2109" s="194"/>
      <c r="R2109" s="194"/>
      <c r="S2109" s="58">
        <f>(Table4[[#This Row],[سعر يومية السائق]]*Table4[[#This Row],[عدد الدورات ]])-SUM(Table4[[#This Row],[سلف ]:[خصم ]])+Table4[[#This Row],[اضافي ]]</f>
        <v>2250</v>
      </c>
      <c r="U2109" s="58">
        <f>Table4[[#This Row],[ سعر اليومية ]]*Table4[[#This Row],[عدد الدورات ]]-Table4[[#This Row],[سعر يومية السائق]]*L2109</f>
        <v>412</v>
      </c>
      <c r="V2109" s="58">
        <f>U2109-Table4[[#This Row],[W/H  3%]]</f>
        <v>332.14</v>
      </c>
      <c r="W2109" s="66" t="str">
        <f>Table4[[#This Row],[اليوم]]&amp;Table4[[#This Row],[الشهر ]]&amp;Table4[[#This Row],[العام]]</f>
        <v>1462026</v>
      </c>
      <c r="X2109" s="66" t="s">
        <v>304</v>
      </c>
    </row>
    <row r="2110" spans="1:24" x14ac:dyDescent="0.3">
      <c r="A2110" s="62">
        <v>14</v>
      </c>
      <c r="B2110" s="62">
        <v>6</v>
      </c>
      <c r="C2110" s="62">
        <v>2026</v>
      </c>
      <c r="D2110" s="41" t="str">
        <f t="shared" si="116"/>
        <v xml:space="preserve">وديع 2الفيوم 2لوجستيكااكتوبر هاي اس </v>
      </c>
      <c r="E2110" s="4">
        <v>4010</v>
      </c>
      <c r="F2110" s="41" t="str">
        <f>VLOOKUP(E2110,mapping!C:J,2,FALSE)</f>
        <v>وديع 2</v>
      </c>
      <c r="G2110" s="41" t="str">
        <f>IFERROR(VLOOKUP(F2110,mapping!$D$3:$J$200,2,FALSE),0)</f>
        <v>الفيوم 2</v>
      </c>
      <c r="H2110" s="41" t="str">
        <f>IFERROR(VLOOKUP(F2110,mapping!$D$3:$J$200,3,FALSE),0)</f>
        <v>لوجستيكا</v>
      </c>
      <c r="I2110" s="41" t="str">
        <f>IFERROR(VLOOKUP(F2110,mapping!$D$3:$J$200,4,FALSE),0)</f>
        <v xml:space="preserve">اكتوبر </v>
      </c>
      <c r="J2110" s="41" t="str">
        <f>IFERROR(VLOOKUP(F2110,mapping!$D$3:$J$200,5,FALSE),0)</f>
        <v xml:space="preserve">هاي اس </v>
      </c>
      <c r="K2110" s="63">
        <f>IF(W2110=mapping!$N$1,IFERROR(VLOOKUP(Table4[[#This Row],[Column1]],mapping!A:L,11,FALSE),0),IF(W2110&gt;mapping!$N$1,IFERROR(VLOOKUP(Table4[[#This Row],[Column1]],mapping!A:L,11,FALSE),0),))</f>
        <v>2662</v>
      </c>
      <c r="L2110" s="139">
        <v>1</v>
      </c>
      <c r="M2110" s="60">
        <f>IF(W2110=mapping!$N$1,IFERROR(VLOOKUP(Table4[[#This Row],[Column1]],mapping!A:L,12,FALSE),0),IF(W2110&gt;mapping!$N$1,IFERROR(VLOOKUP(Table4[[#This Row],[Column1]],mapping!A:L,12,FALSE),0),0))</f>
        <v>2250</v>
      </c>
      <c r="N2110" s="58">
        <f>Table4[[#This Row],[ سعر اليومية ]]*3%*Table4[[#This Row],[عدد الدورات ]]</f>
        <v>79.86</v>
      </c>
      <c r="O2110" s="56">
        <f>Table4[[#This Row],[ سعر اليومية ]]*Table4[[#This Row],[عدد الدورات ]]-N2110</f>
        <v>2582.14</v>
      </c>
      <c r="P2110" s="194"/>
      <c r="Q2110" s="194"/>
      <c r="R2110" s="194"/>
      <c r="S2110" s="58">
        <f>(Table4[[#This Row],[سعر يومية السائق]]*Table4[[#This Row],[عدد الدورات ]])-SUM(Table4[[#This Row],[سلف ]:[خصم ]])+Table4[[#This Row],[اضافي ]]</f>
        <v>2250</v>
      </c>
      <c r="U2110" s="58">
        <f>Table4[[#This Row],[ سعر اليومية ]]*Table4[[#This Row],[عدد الدورات ]]-Table4[[#This Row],[سعر يومية السائق]]*L2110</f>
        <v>412</v>
      </c>
      <c r="V2110" s="58">
        <f>U2110-Table4[[#This Row],[W/H  3%]]</f>
        <v>332.14</v>
      </c>
      <c r="W2110" s="66" t="str">
        <f>Table4[[#This Row],[اليوم]]&amp;Table4[[#This Row],[الشهر ]]&amp;Table4[[#This Row],[العام]]</f>
        <v>1462026</v>
      </c>
      <c r="X2110" s="66" t="s">
        <v>304</v>
      </c>
    </row>
    <row r="2111" spans="1:24" x14ac:dyDescent="0.3">
      <c r="A2111" s="62">
        <v>14</v>
      </c>
      <c r="B2111" s="62">
        <v>6</v>
      </c>
      <c r="C2111" s="62">
        <v>2026</v>
      </c>
      <c r="D2111" s="41" t="str">
        <f t="shared" si="116"/>
        <v xml:space="preserve">احمد عويس المعادي لوجستيكاابورواش هاي اس </v>
      </c>
      <c r="E2111" s="4">
        <v>4011</v>
      </c>
      <c r="F2111" s="41" t="str">
        <f>VLOOKUP(E2111,mapping!C:J,2,FALSE)</f>
        <v xml:space="preserve">احمد عويس </v>
      </c>
      <c r="G2111" s="41" t="str">
        <f>IFERROR(VLOOKUP(F2111,mapping!$D$3:$J$200,2,FALSE),0)</f>
        <v xml:space="preserve">المعادي </v>
      </c>
      <c r="H2111" s="41" t="str">
        <f>IFERROR(VLOOKUP(F2111,mapping!$D$3:$J$200,3,FALSE),0)</f>
        <v>لوجستيكا</v>
      </c>
      <c r="I2111" s="41" t="str">
        <f>IFERROR(VLOOKUP(F2111,mapping!$D$3:$J$200,4,FALSE),0)</f>
        <v xml:space="preserve">ابورواش </v>
      </c>
      <c r="J2111" s="41" t="str">
        <f>IFERROR(VLOOKUP(F2111,mapping!$D$3:$J$200,5,FALSE),0)</f>
        <v xml:space="preserve">هاي اس </v>
      </c>
      <c r="K2111" s="63">
        <f>IF(W2111=mapping!$N$1,IFERROR(VLOOKUP(Table4[[#This Row],[Column1]],mapping!A:L,11,FALSE),0),IF(W2111&gt;mapping!$N$1,IFERROR(VLOOKUP(Table4[[#This Row],[Column1]],mapping!A:L,11,FALSE),0),))</f>
        <v>2049</v>
      </c>
      <c r="L2111" s="139">
        <v>1</v>
      </c>
      <c r="M2111" s="60">
        <f>IF(W2111=mapping!$N$1,IFERROR(VLOOKUP(Table4[[#This Row],[Column1]],mapping!A:L,12,FALSE),0),IF(W2111&gt;mapping!$N$1,IFERROR(VLOOKUP(Table4[[#This Row],[Column1]],mapping!A:L,12,FALSE),0),0))</f>
        <v>1650</v>
      </c>
      <c r="N2111" s="58">
        <f>Table4[[#This Row],[ سعر اليومية ]]*3%*Table4[[#This Row],[عدد الدورات ]]</f>
        <v>61.47</v>
      </c>
      <c r="O2111" s="56">
        <f>Table4[[#This Row],[ سعر اليومية ]]*Table4[[#This Row],[عدد الدورات ]]-N2111</f>
        <v>1987.53</v>
      </c>
      <c r="P2111" s="194"/>
      <c r="Q2111" s="194"/>
      <c r="R2111" s="194"/>
      <c r="S2111" s="58">
        <f>(Table4[[#This Row],[سعر يومية السائق]]*Table4[[#This Row],[عدد الدورات ]])-SUM(Table4[[#This Row],[سلف ]:[خصم ]])+Table4[[#This Row],[اضافي ]]</f>
        <v>1650</v>
      </c>
      <c r="U2111" s="58">
        <f>Table4[[#This Row],[ سعر اليومية ]]*Table4[[#This Row],[عدد الدورات ]]-Table4[[#This Row],[سعر يومية السائق]]*L2111</f>
        <v>399</v>
      </c>
      <c r="V2111" s="58">
        <f>U2111-Table4[[#This Row],[W/H  3%]]</f>
        <v>337.53</v>
      </c>
      <c r="W2111" s="66" t="str">
        <f>Table4[[#This Row],[اليوم]]&amp;Table4[[#This Row],[الشهر ]]&amp;Table4[[#This Row],[العام]]</f>
        <v>1462026</v>
      </c>
      <c r="X2111" s="66" t="s">
        <v>304</v>
      </c>
    </row>
    <row r="2112" spans="1:24" x14ac:dyDescent="0.3">
      <c r="A2112" s="62">
        <v>14</v>
      </c>
      <c r="B2112" s="62">
        <v>6</v>
      </c>
      <c r="C2112" s="62">
        <v>2026</v>
      </c>
      <c r="D2112" s="41" t="str">
        <f t="shared" si="116"/>
        <v>محمد جمال القناطر لوجستيكاابورواش سوزوكي</v>
      </c>
      <c r="E2112" s="4">
        <v>4013</v>
      </c>
      <c r="F2112" s="41" t="str">
        <f>VLOOKUP(E2112,mapping!C:J,2,FALSE)</f>
        <v xml:space="preserve">محمد جمال </v>
      </c>
      <c r="G2112" s="41" t="str">
        <f>IFERROR(VLOOKUP(F2112,mapping!$D$3:$J$200,2,FALSE),0)</f>
        <v xml:space="preserve">القناطر </v>
      </c>
      <c r="H2112" s="41" t="str">
        <f>IFERROR(VLOOKUP(F2112,mapping!$D$3:$J$200,3,FALSE),0)</f>
        <v>لوجستيكا</v>
      </c>
      <c r="I2112" s="41" t="str">
        <f>IFERROR(VLOOKUP(F2112,mapping!$D$3:$J$200,4,FALSE),0)</f>
        <v xml:space="preserve">ابورواش </v>
      </c>
      <c r="J2112" s="41" t="str">
        <f>IFERROR(VLOOKUP(F2112,mapping!$D$3:$J$200,5,FALSE),0)</f>
        <v>سوزوكي</v>
      </c>
      <c r="K2112" s="63">
        <f>IF(W2112=mapping!$N$1,IFERROR(VLOOKUP(Table4[[#This Row],[Column1]],mapping!A:L,11,FALSE),0),IF(W2112&gt;mapping!$N$1,IFERROR(VLOOKUP(Table4[[#This Row],[Column1]],mapping!A:L,11,FALSE),0),))</f>
        <v>1536</v>
      </c>
      <c r="L2112" s="139">
        <v>1</v>
      </c>
      <c r="M2112" s="60">
        <f>IF(W2112=mapping!$N$1,IFERROR(VLOOKUP(Table4[[#This Row],[Column1]],mapping!A:L,12,FALSE),0),IF(W2112&gt;mapping!$N$1,IFERROR(VLOOKUP(Table4[[#This Row],[Column1]],mapping!A:L,12,FALSE),0),0))</f>
        <v>1000</v>
      </c>
      <c r="N2112" s="58">
        <f>Table4[[#This Row],[ سعر اليومية ]]*3%*Table4[[#This Row],[عدد الدورات ]]</f>
        <v>46.08</v>
      </c>
      <c r="O2112" s="56">
        <f>Table4[[#This Row],[ سعر اليومية ]]*Table4[[#This Row],[عدد الدورات ]]-N2112</f>
        <v>1489.92</v>
      </c>
      <c r="P2112" s="194"/>
      <c r="Q2112" s="194"/>
      <c r="R2112" s="194"/>
      <c r="S2112" s="58">
        <f>(Table4[[#This Row],[سعر يومية السائق]]*Table4[[#This Row],[عدد الدورات ]])-SUM(Table4[[#This Row],[سلف ]:[خصم ]])+Table4[[#This Row],[اضافي ]]</f>
        <v>1000</v>
      </c>
      <c r="U2112" s="58">
        <f>Table4[[#This Row],[ سعر اليومية ]]*Table4[[#This Row],[عدد الدورات ]]-Table4[[#This Row],[سعر يومية السائق]]*L2112</f>
        <v>536</v>
      </c>
      <c r="V2112" s="58">
        <f>U2112-Table4[[#This Row],[W/H  3%]]</f>
        <v>489.92</v>
      </c>
      <c r="W2112" s="66" t="str">
        <f>Table4[[#This Row],[اليوم]]&amp;Table4[[#This Row],[الشهر ]]&amp;Table4[[#This Row],[العام]]</f>
        <v>1462026</v>
      </c>
      <c r="X2112" s="66" t="s">
        <v>304</v>
      </c>
    </row>
    <row r="2113" spans="1:24" x14ac:dyDescent="0.3">
      <c r="A2113" s="62">
        <v>14</v>
      </c>
      <c r="B2113" s="62">
        <v>6</v>
      </c>
      <c r="C2113" s="62">
        <v>2026</v>
      </c>
      <c r="D2113" s="41" t="str">
        <f t="shared" si="116"/>
        <v xml:space="preserve">محمد عزمي حدائق اكتوبر لوجستيكااكتوبر هاي اس </v>
      </c>
      <c r="E2113" s="4">
        <v>4005</v>
      </c>
      <c r="F2113" s="41" t="str">
        <f>VLOOKUP(E2113,mapping!C:J,2,FALSE)</f>
        <v xml:space="preserve">محمد عزمي </v>
      </c>
      <c r="G2113" s="41" t="str">
        <f>IFERROR(VLOOKUP(F2113,mapping!$D$3:$J$200,2,FALSE),0)</f>
        <v xml:space="preserve">حدائق اكتوبر </v>
      </c>
      <c r="H2113" s="41" t="str">
        <f>IFERROR(VLOOKUP(F2113,mapping!$D$3:$J$200,3,FALSE),0)</f>
        <v>لوجستيكا</v>
      </c>
      <c r="I2113" s="41" t="str">
        <f>IFERROR(VLOOKUP(F2113,mapping!$D$3:$J$200,4,FALSE),0)</f>
        <v xml:space="preserve">اكتوبر </v>
      </c>
      <c r="J2113" s="41" t="str">
        <f>IFERROR(VLOOKUP(F2113,mapping!$D$3:$J$200,5,FALSE),0)</f>
        <v xml:space="preserve">هاي اس </v>
      </c>
      <c r="K2113" s="63">
        <f>IF(W2113=mapping!$N$1,IFERROR(VLOOKUP(Table4[[#This Row],[Column1]],mapping!A:L,11,FALSE),0),IF(W2113&gt;mapping!$N$1,IFERROR(VLOOKUP(Table4[[#This Row],[Column1]],mapping!A:L,11,FALSE),0),))</f>
        <v>1903</v>
      </c>
      <c r="L2113" s="139">
        <v>1</v>
      </c>
      <c r="M2113" s="60">
        <f>IF(W2113=mapping!$N$1,IFERROR(VLOOKUP(Table4[[#This Row],[Column1]],mapping!A:L,12,FALSE),0),IF(W2113&gt;mapping!$N$1,IFERROR(VLOOKUP(Table4[[#This Row],[Column1]],mapping!A:L,12,FALSE),0),0))</f>
        <v>1600</v>
      </c>
      <c r="N2113" s="58">
        <f>Table4[[#This Row],[ سعر اليومية ]]*3%*Table4[[#This Row],[عدد الدورات ]]</f>
        <v>57.089999999999996</v>
      </c>
      <c r="O2113" s="56">
        <f>Table4[[#This Row],[ سعر اليومية ]]*Table4[[#This Row],[عدد الدورات ]]-N2113</f>
        <v>1845.91</v>
      </c>
      <c r="P2113" s="194"/>
      <c r="Q2113" s="194"/>
      <c r="R2113" s="194"/>
      <c r="S2113" s="58">
        <f>(Table4[[#This Row],[سعر يومية السائق]]*Table4[[#This Row],[عدد الدورات ]])-SUM(Table4[[#This Row],[سلف ]:[خصم ]])+Table4[[#This Row],[اضافي ]]</f>
        <v>1600</v>
      </c>
      <c r="U2113" s="58">
        <f>Table4[[#This Row],[ سعر اليومية ]]*Table4[[#This Row],[عدد الدورات ]]-Table4[[#This Row],[سعر يومية السائق]]*L2113</f>
        <v>303</v>
      </c>
      <c r="V2113" s="58">
        <f>U2113-Table4[[#This Row],[W/H  3%]]</f>
        <v>245.91</v>
      </c>
      <c r="W2113" s="66" t="str">
        <f>Table4[[#This Row],[اليوم]]&amp;Table4[[#This Row],[الشهر ]]&amp;Table4[[#This Row],[العام]]</f>
        <v>1462026</v>
      </c>
      <c r="X2113" s="66" t="s">
        <v>304</v>
      </c>
    </row>
    <row r="2114" spans="1:24" x14ac:dyDescent="0.3">
      <c r="A2114" s="62">
        <v>14</v>
      </c>
      <c r="B2114" s="62">
        <v>6</v>
      </c>
      <c r="C2114" s="62">
        <v>2026</v>
      </c>
      <c r="D2114" s="41" t="str">
        <f t="shared" si="116"/>
        <v xml:space="preserve">سعيد كمال م.نصر لوجستيكااكتوبر هاي اس </v>
      </c>
      <c r="E2114" s="4">
        <v>4008</v>
      </c>
      <c r="F2114" s="41" t="str">
        <f>VLOOKUP(E2114,mapping!C:J,2,FALSE)</f>
        <v xml:space="preserve">سعيد كمال </v>
      </c>
      <c r="G2114" s="41" t="str">
        <f>IFERROR(VLOOKUP(F2114,mapping!$D$3:$J$200,2,FALSE),0)</f>
        <v xml:space="preserve">م.نصر </v>
      </c>
      <c r="H2114" s="41" t="str">
        <f>IFERROR(VLOOKUP(F2114,mapping!$D$3:$J$200,3,FALSE),0)</f>
        <v>لوجستيكا</v>
      </c>
      <c r="I2114" s="41" t="str">
        <f>IFERROR(VLOOKUP(F2114,mapping!$D$3:$J$200,4,FALSE),0)</f>
        <v xml:space="preserve">اكتوبر </v>
      </c>
      <c r="J2114" s="41" t="str">
        <f>IFERROR(VLOOKUP(F2114,mapping!$D$3:$J$200,5,FALSE),0)</f>
        <v xml:space="preserve">هاي اس </v>
      </c>
      <c r="K2114" s="63">
        <f>IF(W2114=mapping!$N$1,IFERROR(VLOOKUP(Table4[[#This Row],[Column1]],mapping!A:L,11,FALSE),0),IF(W2114&gt;mapping!$N$1,IFERROR(VLOOKUP(Table4[[#This Row],[Column1]],mapping!A:L,11,FALSE),0),))</f>
        <v>3367</v>
      </c>
      <c r="L2114" s="139">
        <v>1</v>
      </c>
      <c r="M2114" s="60">
        <f>IF(W2114=mapping!$N$1,IFERROR(VLOOKUP(Table4[[#This Row],[Column1]],mapping!A:L,12,FALSE),0),IF(W2114&gt;mapping!$N$1,IFERROR(VLOOKUP(Table4[[#This Row],[Column1]],mapping!A:L,12,FALSE),0),0))</f>
        <v>2600</v>
      </c>
      <c r="N2114" s="58">
        <f>Table4[[#This Row],[ سعر اليومية ]]*3%*Table4[[#This Row],[عدد الدورات ]]</f>
        <v>101.00999999999999</v>
      </c>
      <c r="O2114" s="56">
        <f>Table4[[#This Row],[ سعر اليومية ]]*Table4[[#This Row],[عدد الدورات ]]-N2114</f>
        <v>3265.99</v>
      </c>
      <c r="P2114" s="194"/>
      <c r="Q2114" s="194"/>
      <c r="R2114" s="194"/>
      <c r="S2114" s="58">
        <f>(Table4[[#This Row],[سعر يومية السائق]]*Table4[[#This Row],[عدد الدورات ]])-SUM(Table4[[#This Row],[سلف ]:[خصم ]])+Table4[[#This Row],[اضافي ]]</f>
        <v>2600</v>
      </c>
      <c r="U2114" s="58">
        <f>Table4[[#This Row],[ سعر اليومية ]]*Table4[[#This Row],[عدد الدورات ]]-Table4[[#This Row],[سعر يومية السائق]]*L2114</f>
        <v>767</v>
      </c>
      <c r="V2114" s="58">
        <f>U2114-Table4[[#This Row],[W/H  3%]]</f>
        <v>665.99</v>
      </c>
      <c r="W2114" s="66" t="str">
        <f>Table4[[#This Row],[اليوم]]&amp;Table4[[#This Row],[الشهر ]]&amp;Table4[[#This Row],[العام]]</f>
        <v>1462026</v>
      </c>
      <c r="X2114" s="66" t="s">
        <v>304</v>
      </c>
    </row>
    <row r="2115" spans="1:24" x14ac:dyDescent="0.3">
      <c r="A2115" s="62">
        <v>14</v>
      </c>
      <c r="B2115" s="62">
        <v>6</v>
      </c>
      <c r="C2115" s="62">
        <v>2026</v>
      </c>
      <c r="D2115" s="41" t="str">
        <f t="shared" si="116"/>
        <v>عماد النجار1المرج 2ورديةسعوديالمخاذناتوبيس 28</v>
      </c>
      <c r="E2115" s="4">
        <v>5000</v>
      </c>
      <c r="F2115" s="41" t="str">
        <f>VLOOKUP(E2115,mapping!C:J,2,FALSE)</f>
        <v>عماد النجار1</v>
      </c>
      <c r="G2115" s="41" t="str">
        <f>IFERROR(VLOOKUP(F2115,mapping!$D$3:$J$200,2,FALSE),0)</f>
        <v>المرج 2وردية</v>
      </c>
      <c r="H2115" s="41" t="str">
        <f>IFERROR(VLOOKUP(F2115,mapping!$D$3:$J$200,3,FALSE),0)</f>
        <v>سعودي</v>
      </c>
      <c r="I2115" s="41" t="str">
        <f>IFERROR(VLOOKUP(F2115,mapping!$D$3:$J$200,4,FALSE),0)</f>
        <v>المخاذن</v>
      </c>
      <c r="J2115" s="41" t="str">
        <f>IFERROR(VLOOKUP(F2115,mapping!$D$3:$J$200,5,FALSE),0)</f>
        <v>اتوبيس 28</v>
      </c>
      <c r="K2115" s="63">
        <f>IF(W2115=mapping!$N$1,IFERROR(VLOOKUP(Table4[[#This Row],[Column1]],mapping!A:L,11,FALSE),0),IF(W2115&gt;mapping!$N$1,IFERROR(VLOOKUP(Table4[[#This Row],[Column1]],mapping!A:L,11,FALSE),0),))</f>
        <v>4119</v>
      </c>
      <c r="L2115" s="139">
        <v>1</v>
      </c>
      <c r="M2115" s="60">
        <f>IF(W2115=mapping!$N$1,IFERROR(VLOOKUP(Table4[[#This Row],[Column1]],mapping!A:L,12,FALSE),0),IF(W2115&gt;mapping!$N$1,IFERROR(VLOOKUP(Table4[[#This Row],[Column1]],mapping!A:L,12,FALSE),0),0))</f>
        <v>4800</v>
      </c>
      <c r="N2115" s="58">
        <f>Table4[[#This Row],[ سعر اليومية ]]*3%*Table4[[#This Row],[عدد الدورات ]]</f>
        <v>123.57</v>
      </c>
      <c r="O2115" s="56">
        <f>Table4[[#This Row],[ سعر اليومية ]]*Table4[[#This Row],[عدد الدورات ]]-N2115</f>
        <v>3995.43</v>
      </c>
      <c r="P2115" s="194"/>
      <c r="Q2115" s="194"/>
      <c r="R2115" s="194"/>
      <c r="S2115" s="58">
        <f>(Table4[[#This Row],[سعر يومية السائق]]*Table4[[#This Row],[عدد الدورات ]])-SUM(Table4[[#This Row],[سلف ]:[خصم ]])+Table4[[#This Row],[اضافي ]]</f>
        <v>4800</v>
      </c>
      <c r="U2115" s="58">
        <f>Table4[[#This Row],[ سعر اليومية ]]*Table4[[#This Row],[عدد الدورات ]]-Table4[[#This Row],[سعر يومية السائق]]*L2115</f>
        <v>-681</v>
      </c>
      <c r="V2115" s="58">
        <f>U2115-Table4[[#This Row],[W/H  3%]]</f>
        <v>-804.56999999999994</v>
      </c>
      <c r="W2115" s="66" t="str">
        <f>Table4[[#This Row],[اليوم]]&amp;Table4[[#This Row],[الشهر ]]&amp;Table4[[#This Row],[العام]]</f>
        <v>1462026</v>
      </c>
      <c r="X2115" s="66" t="s">
        <v>304</v>
      </c>
    </row>
    <row r="2116" spans="1:24" x14ac:dyDescent="0.3">
      <c r="A2116" s="62">
        <v>14</v>
      </c>
      <c r="B2116" s="62">
        <v>6</v>
      </c>
      <c r="C2116" s="62">
        <v>2026</v>
      </c>
      <c r="D2116" s="41" t="str">
        <f t="shared" si="116"/>
        <v>عماد النجار2المؤسسة 2ورديةسعوديالمخاذناتوبيس 28</v>
      </c>
      <c r="E2116" s="4">
        <v>5001</v>
      </c>
      <c r="F2116" s="41" t="str">
        <f>VLOOKUP(E2116,mapping!C:J,2,FALSE)</f>
        <v>عماد النجار2</v>
      </c>
      <c r="G2116" s="41" t="str">
        <f>IFERROR(VLOOKUP(F2116,mapping!$D$3:$J$200,2,FALSE),0)</f>
        <v>المؤسسة 2وردية</v>
      </c>
      <c r="H2116" s="41" t="str">
        <f>IFERROR(VLOOKUP(F2116,mapping!$D$3:$J$200,3,FALSE),0)</f>
        <v>سعودي</v>
      </c>
      <c r="I2116" s="41" t="str">
        <f>IFERROR(VLOOKUP(F2116,mapping!$D$3:$J$200,4,FALSE),0)</f>
        <v>المخاذن</v>
      </c>
      <c r="J2116" s="41" t="str">
        <f>IFERROR(VLOOKUP(F2116,mapping!$D$3:$J$200,5,FALSE),0)</f>
        <v>اتوبيس 28</v>
      </c>
      <c r="K2116" s="63">
        <f>IF(W2116=mapping!$N$1,IFERROR(VLOOKUP(Table4[[#This Row],[Column1]],mapping!A:L,11,FALSE),0),IF(W2116&gt;mapping!$N$1,IFERROR(VLOOKUP(Table4[[#This Row],[Column1]],mapping!A:L,11,FALSE),0),))</f>
        <v>3884</v>
      </c>
      <c r="L2116" s="139">
        <v>1</v>
      </c>
      <c r="M2116" s="60">
        <f>IF(W2116=mapping!$N$1,IFERROR(VLOOKUP(Table4[[#This Row],[Column1]],mapping!A:L,12,FALSE),0),IF(W2116&gt;mapping!$N$1,IFERROR(VLOOKUP(Table4[[#This Row],[Column1]],mapping!A:L,12,FALSE),0),0))</f>
        <v>4500</v>
      </c>
      <c r="N2116" s="58">
        <f>Table4[[#This Row],[ سعر اليومية ]]*3%*Table4[[#This Row],[عدد الدورات ]]</f>
        <v>116.52</v>
      </c>
      <c r="O2116" s="56">
        <f>Table4[[#This Row],[ سعر اليومية ]]*Table4[[#This Row],[عدد الدورات ]]-N2116</f>
        <v>3767.48</v>
      </c>
      <c r="P2116" s="194"/>
      <c r="Q2116" s="194"/>
      <c r="R2116" s="194"/>
      <c r="S2116" s="58">
        <f>(Table4[[#This Row],[سعر يومية السائق]]*Table4[[#This Row],[عدد الدورات ]])-SUM(Table4[[#This Row],[سلف ]:[خصم ]])+Table4[[#This Row],[اضافي ]]</f>
        <v>4500</v>
      </c>
      <c r="U2116" s="58">
        <f>Table4[[#This Row],[ سعر اليومية ]]*Table4[[#This Row],[عدد الدورات ]]-Table4[[#This Row],[سعر يومية السائق]]*L2116</f>
        <v>-616</v>
      </c>
      <c r="V2116" s="58">
        <f>U2116-Table4[[#This Row],[W/H  3%]]</f>
        <v>-732.52</v>
      </c>
      <c r="W2116" s="66" t="str">
        <f>Table4[[#This Row],[اليوم]]&amp;Table4[[#This Row],[الشهر ]]&amp;Table4[[#This Row],[العام]]</f>
        <v>1462026</v>
      </c>
      <c r="X2116" s="66" t="s">
        <v>304</v>
      </c>
    </row>
    <row r="2117" spans="1:24" x14ac:dyDescent="0.3">
      <c r="A2117" s="62">
        <v>14</v>
      </c>
      <c r="B2117" s="62">
        <v>6</v>
      </c>
      <c r="C2117" s="62">
        <v>2026</v>
      </c>
      <c r="D2117" s="41" t="str">
        <f t="shared" si="116"/>
        <v>طه1الدائري 1ورديةسعوديالمخاذناتوبيس 28</v>
      </c>
      <c r="E2117" s="4">
        <v>5030</v>
      </c>
      <c r="F2117" s="41" t="str">
        <f>VLOOKUP(E2117,mapping!C:J,2,FALSE)</f>
        <v>طه1</v>
      </c>
      <c r="G2117" s="41" t="str">
        <f>IFERROR(VLOOKUP(F2117,mapping!$D$3:$J$200,2,FALSE),0)</f>
        <v>الدائري 1وردية</v>
      </c>
      <c r="H2117" s="41" t="str">
        <f>IFERROR(VLOOKUP(F2117,mapping!$D$3:$J$200,3,FALSE),0)</f>
        <v>سعودي</v>
      </c>
      <c r="I2117" s="41" t="str">
        <f>IFERROR(VLOOKUP(F2117,mapping!$D$3:$J$200,4,FALSE),0)</f>
        <v>المخاذن</v>
      </c>
      <c r="J2117" s="41" t="str">
        <f>IFERROR(VLOOKUP(F2117,mapping!$D$3:$J$200,5,FALSE),0)</f>
        <v>اتوبيس 28</v>
      </c>
      <c r="K2117" s="63">
        <f>IF(W2117=mapping!$N$1,IFERROR(VLOOKUP(Table4[[#This Row],[Column1]],mapping!A:L,11,FALSE),0),IF(W2117&gt;mapping!$N$1,IFERROR(VLOOKUP(Table4[[#This Row],[Column1]],mapping!A:L,11,FALSE),0),))</f>
        <v>2448</v>
      </c>
      <c r="L2117" s="139">
        <v>1</v>
      </c>
      <c r="M2117" s="60">
        <f>IF(W2117=mapping!$N$1,IFERROR(VLOOKUP(Table4[[#This Row],[Column1]],mapping!A:L,12,FALSE),0),IF(W2117&gt;mapping!$N$1,IFERROR(VLOOKUP(Table4[[#This Row],[Column1]],mapping!A:L,12,FALSE),0),0))</f>
        <v>2750</v>
      </c>
      <c r="N2117" s="58">
        <f>Table4[[#This Row],[ سعر اليومية ]]*3%*Table4[[#This Row],[عدد الدورات ]]</f>
        <v>73.44</v>
      </c>
      <c r="O2117" s="56">
        <f>Table4[[#This Row],[ سعر اليومية ]]*Table4[[#This Row],[عدد الدورات ]]-N2117</f>
        <v>2374.56</v>
      </c>
      <c r="P2117" s="194"/>
      <c r="Q2117" s="194"/>
      <c r="R2117" s="194"/>
      <c r="S2117" s="58">
        <f>(Table4[[#This Row],[سعر يومية السائق]]*Table4[[#This Row],[عدد الدورات ]])-SUM(Table4[[#This Row],[سلف ]:[خصم ]])+Table4[[#This Row],[اضافي ]]</f>
        <v>2750</v>
      </c>
      <c r="U2117" s="58">
        <f>Table4[[#This Row],[ سعر اليومية ]]*Table4[[#This Row],[عدد الدورات ]]-Table4[[#This Row],[سعر يومية السائق]]*L2117</f>
        <v>-302</v>
      </c>
      <c r="V2117" s="58">
        <f>U2117-Table4[[#This Row],[W/H  3%]]</f>
        <v>-375.44</v>
      </c>
      <c r="W2117" s="66" t="str">
        <f>Table4[[#This Row],[اليوم]]&amp;Table4[[#This Row],[الشهر ]]&amp;Table4[[#This Row],[العام]]</f>
        <v>1462026</v>
      </c>
      <c r="X2117" s="66" t="s">
        <v>304</v>
      </c>
    </row>
    <row r="2118" spans="1:24" x14ac:dyDescent="0.3">
      <c r="A2118" s="62">
        <v>14</v>
      </c>
      <c r="B2118" s="62">
        <v>6</v>
      </c>
      <c r="C2118" s="62">
        <v>2026</v>
      </c>
      <c r="D2118" s="41" t="str">
        <f t="shared" si="116"/>
        <v>عبد الرحمن1الهرم سعوديدريماتوبيس 28</v>
      </c>
      <c r="E2118" s="4">
        <v>5003</v>
      </c>
      <c r="F2118" s="41" t="str">
        <f>VLOOKUP(E2118,mapping!C:J,2,FALSE)</f>
        <v>عبد الرحمن1</v>
      </c>
      <c r="G2118" s="41" t="str">
        <f>IFERROR(VLOOKUP(F2118,mapping!$D$3:$J$200,2,FALSE),0)</f>
        <v xml:space="preserve">الهرم </v>
      </c>
      <c r="H2118" s="41" t="str">
        <f>IFERROR(VLOOKUP(F2118,mapping!$D$3:$J$200,3,FALSE),0)</f>
        <v>سعودي</v>
      </c>
      <c r="I2118" s="41" t="str">
        <f>IFERROR(VLOOKUP(F2118,mapping!$D$3:$J$200,4,FALSE),0)</f>
        <v>دريم</v>
      </c>
      <c r="J2118" s="41" t="str">
        <f>IFERROR(VLOOKUP(F2118,mapping!$D$3:$J$200,5,FALSE),0)</f>
        <v>اتوبيس 28</v>
      </c>
      <c r="K2118" s="63">
        <f>IF(W2118=mapping!$N$1,IFERROR(VLOOKUP(Table4[[#This Row],[Column1]],mapping!A:L,11,FALSE),0),IF(W2118&gt;mapping!$N$1,IFERROR(VLOOKUP(Table4[[#This Row],[Column1]],mapping!A:L,11,FALSE),0),))</f>
        <v>994</v>
      </c>
      <c r="L2118" s="139">
        <v>1</v>
      </c>
      <c r="M2118" s="60">
        <f>IF(W2118=mapping!$N$1,IFERROR(VLOOKUP(Table4[[#This Row],[Column1]],mapping!A:L,12,FALSE),0),IF(W2118&gt;mapping!$N$1,IFERROR(VLOOKUP(Table4[[#This Row],[Column1]],mapping!A:L,12,FALSE),0),0))</f>
        <v>850</v>
      </c>
      <c r="N2118" s="58">
        <f>Table4[[#This Row],[ سعر اليومية ]]*3%*Table4[[#This Row],[عدد الدورات ]]</f>
        <v>29.82</v>
      </c>
      <c r="O2118" s="56">
        <f>Table4[[#This Row],[ سعر اليومية ]]*Table4[[#This Row],[عدد الدورات ]]-N2118</f>
        <v>964.18</v>
      </c>
      <c r="P2118" s="194"/>
      <c r="Q2118" s="194"/>
      <c r="R2118" s="194"/>
      <c r="S2118" s="58">
        <f>(Table4[[#This Row],[سعر يومية السائق]]*Table4[[#This Row],[عدد الدورات ]])-SUM(Table4[[#This Row],[سلف ]:[خصم ]])+Table4[[#This Row],[اضافي ]]</f>
        <v>850</v>
      </c>
      <c r="U2118" s="58">
        <f>Table4[[#This Row],[ سعر اليومية ]]*Table4[[#This Row],[عدد الدورات ]]-Table4[[#This Row],[سعر يومية السائق]]*L2118</f>
        <v>144</v>
      </c>
      <c r="V2118" s="58">
        <f>U2118-Table4[[#This Row],[W/H  3%]]</f>
        <v>114.18</v>
      </c>
      <c r="W2118" s="66" t="str">
        <f>Table4[[#This Row],[اليوم]]&amp;Table4[[#This Row],[الشهر ]]&amp;Table4[[#This Row],[العام]]</f>
        <v>1462026</v>
      </c>
      <c r="X2118" s="66" t="s">
        <v>304</v>
      </c>
    </row>
    <row r="2119" spans="1:24" x14ac:dyDescent="0.3">
      <c r="A2119" s="62">
        <v>14</v>
      </c>
      <c r="B2119" s="62">
        <v>6</v>
      </c>
      <c r="C2119" s="62">
        <v>2026</v>
      </c>
      <c r="D2119" s="41" t="str">
        <f t="shared" si="116"/>
        <v>عبد الرحمن2المؤسسةسعوديدريماتوبيس 28</v>
      </c>
      <c r="E2119" s="4">
        <v>5004</v>
      </c>
      <c r="F2119" s="41" t="str">
        <f>VLOOKUP(E2119,mapping!C:J,2,FALSE)</f>
        <v>عبد الرحمن2</v>
      </c>
      <c r="G2119" s="41" t="str">
        <f>IFERROR(VLOOKUP(F2119,mapping!$D$3:$J$200,2,FALSE),0)</f>
        <v>المؤسسة</v>
      </c>
      <c r="H2119" s="41" t="str">
        <f>IFERROR(VLOOKUP(F2119,mapping!$D$3:$J$200,3,FALSE),0)</f>
        <v>سعودي</v>
      </c>
      <c r="I2119" s="41" t="str">
        <f>IFERROR(VLOOKUP(F2119,mapping!$D$3:$J$200,4,FALSE),0)</f>
        <v>دريم</v>
      </c>
      <c r="J2119" s="41" t="str">
        <f>IFERROR(VLOOKUP(F2119,mapping!$D$3:$J$200,5,FALSE),0)</f>
        <v>اتوبيس 28</v>
      </c>
      <c r="K2119" s="63">
        <f>IF(W2119=mapping!$N$1,IFERROR(VLOOKUP(Table4[[#This Row],[Column1]],mapping!A:L,11,FALSE),0),IF(W2119&gt;mapping!$N$1,IFERROR(VLOOKUP(Table4[[#This Row],[Column1]],mapping!A:L,11,FALSE),0),))</f>
        <v>994</v>
      </c>
      <c r="L2119" s="139">
        <v>1</v>
      </c>
      <c r="M2119" s="60">
        <f>IF(W2119=mapping!$N$1,IFERROR(VLOOKUP(Table4[[#This Row],[Column1]],mapping!A:L,12,FALSE),0),IF(W2119&gt;mapping!$N$1,IFERROR(VLOOKUP(Table4[[#This Row],[Column1]],mapping!A:L,12,FALSE),0),0))</f>
        <v>850</v>
      </c>
      <c r="N2119" s="58">
        <f>Table4[[#This Row],[ سعر اليومية ]]*3%*Table4[[#This Row],[عدد الدورات ]]</f>
        <v>29.82</v>
      </c>
      <c r="O2119" s="56">
        <f>Table4[[#This Row],[ سعر اليومية ]]*Table4[[#This Row],[عدد الدورات ]]-N2119</f>
        <v>964.18</v>
      </c>
      <c r="P2119" s="194"/>
      <c r="Q2119" s="194"/>
      <c r="R2119" s="194"/>
      <c r="S2119" s="58">
        <f>(Table4[[#This Row],[سعر يومية السائق]]*Table4[[#This Row],[عدد الدورات ]])-SUM(Table4[[#This Row],[سلف ]:[خصم ]])+Table4[[#This Row],[اضافي ]]</f>
        <v>850</v>
      </c>
      <c r="U2119" s="58">
        <f>Table4[[#This Row],[ سعر اليومية ]]*Table4[[#This Row],[عدد الدورات ]]-Table4[[#This Row],[سعر يومية السائق]]*L2119</f>
        <v>144</v>
      </c>
      <c r="V2119" s="58">
        <f>U2119-Table4[[#This Row],[W/H  3%]]</f>
        <v>114.18</v>
      </c>
      <c r="W2119" s="66" t="str">
        <f>Table4[[#This Row],[اليوم]]&amp;Table4[[#This Row],[الشهر ]]&amp;Table4[[#This Row],[العام]]</f>
        <v>1462026</v>
      </c>
      <c r="X2119" s="66" t="s">
        <v>304</v>
      </c>
    </row>
    <row r="2120" spans="1:24" x14ac:dyDescent="0.3">
      <c r="A2120" s="62">
        <v>14</v>
      </c>
      <c r="B2120" s="62">
        <v>6</v>
      </c>
      <c r="C2120" s="62">
        <v>2026</v>
      </c>
      <c r="D2120" s="41" t="str">
        <f t="shared" si="116"/>
        <v>فرج 1حلوانسعوديهايد باركاتوبيس 28</v>
      </c>
      <c r="E2120" s="4">
        <v>5005</v>
      </c>
      <c r="F2120" s="41" t="str">
        <f>VLOOKUP(E2120,mapping!C:J,2,FALSE)</f>
        <v>فرج 1</v>
      </c>
      <c r="G2120" s="41" t="str">
        <f>IFERROR(VLOOKUP(F2120,mapping!$D$3:$J$200,2,FALSE),0)</f>
        <v>حلوان</v>
      </c>
      <c r="H2120" s="41" t="str">
        <f>IFERROR(VLOOKUP(F2120,mapping!$D$3:$J$200,3,FALSE),0)</f>
        <v>سعودي</v>
      </c>
      <c r="I2120" s="41" t="str">
        <f>IFERROR(VLOOKUP(F2120,mapping!$D$3:$J$200,4,FALSE),0)</f>
        <v>هايد بارك</v>
      </c>
      <c r="J2120" s="41" t="str">
        <f>IFERROR(VLOOKUP(F2120,mapping!$D$3:$J$200,5,FALSE),0)</f>
        <v>اتوبيس 28</v>
      </c>
      <c r="K2120" s="63">
        <f>IF(W2120=mapping!$N$1,IFERROR(VLOOKUP(Table4[[#This Row],[Column1]],mapping!A:L,11,FALSE),0),IF(W2120&gt;mapping!$N$1,IFERROR(VLOOKUP(Table4[[#This Row],[Column1]],mapping!A:L,11,FALSE),0),))</f>
        <v>4634</v>
      </c>
      <c r="L2120" s="139">
        <v>1</v>
      </c>
      <c r="M2120" s="60">
        <f>IF(W2120=mapping!$N$1,IFERROR(VLOOKUP(Table4[[#This Row],[Column1]],mapping!A:L,12,FALSE),0),IF(W2120&gt;mapping!$N$1,IFERROR(VLOOKUP(Table4[[#This Row],[Column1]],mapping!A:L,12,FALSE),0),0))</f>
        <v>3750</v>
      </c>
      <c r="N2120" s="58">
        <f>Table4[[#This Row],[ سعر اليومية ]]*3%*Table4[[#This Row],[عدد الدورات ]]</f>
        <v>139.01999999999998</v>
      </c>
      <c r="O2120" s="56">
        <f>Table4[[#This Row],[ سعر اليومية ]]*Table4[[#This Row],[عدد الدورات ]]-N2120</f>
        <v>4494.9799999999996</v>
      </c>
      <c r="P2120" s="194"/>
      <c r="Q2120" s="194"/>
      <c r="R2120" s="194"/>
      <c r="S2120" s="58">
        <f>(Table4[[#This Row],[سعر يومية السائق]]*Table4[[#This Row],[عدد الدورات ]])-SUM(Table4[[#This Row],[سلف ]:[خصم ]])+Table4[[#This Row],[اضافي ]]</f>
        <v>3750</v>
      </c>
      <c r="U2120" s="58">
        <f>Table4[[#This Row],[ سعر اليومية ]]*Table4[[#This Row],[عدد الدورات ]]-Table4[[#This Row],[سعر يومية السائق]]*L2120</f>
        <v>884</v>
      </c>
      <c r="V2120" s="58">
        <f>U2120-Table4[[#This Row],[W/H  3%]]</f>
        <v>744.98</v>
      </c>
      <c r="W2120" s="66" t="str">
        <f>Table4[[#This Row],[اليوم]]&amp;Table4[[#This Row],[الشهر ]]&amp;Table4[[#This Row],[العام]]</f>
        <v>1462026</v>
      </c>
      <c r="X2120" s="66" t="s">
        <v>304</v>
      </c>
    </row>
    <row r="2121" spans="1:24" x14ac:dyDescent="0.3">
      <c r="A2121" s="62">
        <v>14</v>
      </c>
      <c r="B2121" s="62">
        <v>6</v>
      </c>
      <c r="C2121" s="62">
        <v>2026</v>
      </c>
      <c r="D2121" s="41" t="str">
        <f t="shared" si="116"/>
        <v>فرج 6حلوان مبيتسعوديهايد باركاتوبيس 28</v>
      </c>
      <c r="E2121" s="4">
        <v>5029</v>
      </c>
      <c r="F2121" s="41" t="str">
        <f>VLOOKUP(E2121,mapping!C:J,2,FALSE)</f>
        <v>فرج 6</v>
      </c>
      <c r="G2121" s="41" t="str">
        <f>IFERROR(VLOOKUP(F2121,mapping!$D$3:$J$200,2,FALSE),0)</f>
        <v>حلوان مبيت</v>
      </c>
      <c r="H2121" s="41" t="str">
        <f>IFERROR(VLOOKUP(F2121,mapping!$D$3:$J$200,3,FALSE),0)</f>
        <v>سعودي</v>
      </c>
      <c r="I2121" s="41" t="str">
        <f>IFERROR(VLOOKUP(F2121,mapping!$D$3:$J$200,4,FALSE),0)</f>
        <v>هايد بارك</v>
      </c>
      <c r="J2121" s="41" t="str">
        <f>IFERROR(VLOOKUP(F2121,mapping!$D$3:$J$200,5,FALSE),0)</f>
        <v>اتوبيس 28</v>
      </c>
      <c r="K2121" s="63">
        <f>IF(W2121=mapping!$N$1,IFERROR(VLOOKUP(Table4[[#This Row],[Column1]],mapping!A:L,11,FALSE),0),IF(W2121&gt;mapping!$N$1,IFERROR(VLOOKUP(Table4[[#This Row],[Column1]],mapping!A:L,11,FALSE),0),))</f>
        <v>1482</v>
      </c>
      <c r="L2121" s="139">
        <v>1</v>
      </c>
      <c r="M2121" s="60">
        <f>IF(W2121=mapping!$N$1,IFERROR(VLOOKUP(Table4[[#This Row],[Column1]],mapping!A:L,12,FALSE),0),IF(W2121&gt;mapping!$N$1,IFERROR(VLOOKUP(Table4[[#This Row],[Column1]],mapping!A:L,12,FALSE),0),0))</f>
        <v>750</v>
      </c>
      <c r="N2121" s="58">
        <f>Table4[[#This Row],[ سعر اليومية ]]*3%*Table4[[#This Row],[عدد الدورات ]]</f>
        <v>44.46</v>
      </c>
      <c r="O2121" s="56">
        <f>Table4[[#This Row],[ سعر اليومية ]]*Table4[[#This Row],[عدد الدورات ]]-N2121</f>
        <v>1437.54</v>
      </c>
      <c r="P2121" s="194"/>
      <c r="Q2121" s="194"/>
      <c r="R2121" s="194"/>
      <c r="S2121" s="58">
        <f>(Table4[[#This Row],[سعر يومية السائق]]*Table4[[#This Row],[عدد الدورات ]])-SUM(Table4[[#This Row],[سلف ]:[خصم ]])+Table4[[#This Row],[اضافي ]]</f>
        <v>750</v>
      </c>
      <c r="U2121" s="58">
        <f>Table4[[#This Row],[ سعر اليومية ]]*Table4[[#This Row],[عدد الدورات ]]-Table4[[#This Row],[سعر يومية السائق]]*L2121</f>
        <v>732</v>
      </c>
      <c r="V2121" s="58">
        <f>U2121-Table4[[#This Row],[W/H  3%]]</f>
        <v>687.54</v>
      </c>
      <c r="W2121" s="66" t="str">
        <f>Table4[[#This Row],[اليوم]]&amp;Table4[[#This Row],[الشهر ]]&amp;Table4[[#This Row],[العام]]</f>
        <v>1462026</v>
      </c>
      <c r="X2121" s="66" t="s">
        <v>304</v>
      </c>
    </row>
    <row r="2122" spans="1:24" x14ac:dyDescent="0.3">
      <c r="A2122" s="62">
        <v>14</v>
      </c>
      <c r="B2122" s="62">
        <v>6</v>
      </c>
      <c r="C2122" s="62">
        <v>2026</v>
      </c>
      <c r="D2122" s="41" t="str">
        <f t="shared" si="116"/>
        <v>ممدوح كيلاني 3القومية سعوديهايد باركميكروباص صيني</v>
      </c>
      <c r="E2122" s="4">
        <v>5006</v>
      </c>
      <c r="F2122" s="41" t="str">
        <f>VLOOKUP(E2122,mapping!C:J,2,FALSE)</f>
        <v>ممدوح كيلاني 3</v>
      </c>
      <c r="G2122" s="41" t="str">
        <f>IFERROR(VLOOKUP(F2122,mapping!$D$3:$J$200,2,FALSE),0)</f>
        <v xml:space="preserve">القومية </v>
      </c>
      <c r="H2122" s="41" t="str">
        <f>IFERROR(VLOOKUP(F2122,mapping!$D$3:$J$200,3,FALSE),0)</f>
        <v>سعودي</v>
      </c>
      <c r="I2122" s="41" t="str">
        <f>IFERROR(VLOOKUP(F2122,mapping!$D$3:$J$200,4,FALSE),0)</f>
        <v>هايد بارك</v>
      </c>
      <c r="J2122" s="41" t="str">
        <f>IFERROR(VLOOKUP(F2122,mapping!$D$3:$J$200,5,FALSE),0)</f>
        <v>ميكروباص صيني</v>
      </c>
      <c r="K2122" s="63">
        <f>IF(W2122=mapping!$N$1,IFERROR(VLOOKUP(Table4[[#This Row],[Column1]],mapping!A:L,11,FALSE),0),IF(W2122&gt;mapping!$N$1,IFERROR(VLOOKUP(Table4[[#This Row],[Column1]],mapping!A:L,11,FALSE),0),))</f>
        <v>2965</v>
      </c>
      <c r="L2122" s="139">
        <v>1</v>
      </c>
      <c r="M2122" s="60">
        <f>IF(W2122=mapping!$N$1,IFERROR(VLOOKUP(Table4[[#This Row],[Column1]],mapping!A:L,12,FALSE),0),IF(W2122&gt;mapping!$N$1,IFERROR(VLOOKUP(Table4[[#This Row],[Column1]],mapping!A:L,12,FALSE),0),0))</f>
        <v>2500</v>
      </c>
      <c r="N2122" s="58">
        <f>Table4[[#This Row],[ سعر اليومية ]]*3%*Table4[[#This Row],[عدد الدورات ]]</f>
        <v>88.95</v>
      </c>
      <c r="O2122" s="56">
        <f>Table4[[#This Row],[ سعر اليومية ]]*Table4[[#This Row],[عدد الدورات ]]-N2122</f>
        <v>2876.05</v>
      </c>
      <c r="P2122" s="194"/>
      <c r="Q2122" s="194"/>
      <c r="R2122" s="194"/>
      <c r="S2122" s="58">
        <f>(Table4[[#This Row],[سعر يومية السائق]]*Table4[[#This Row],[عدد الدورات ]])-SUM(Table4[[#This Row],[سلف ]:[خصم ]])+Table4[[#This Row],[اضافي ]]</f>
        <v>2500</v>
      </c>
      <c r="U2122" s="58">
        <f>Table4[[#This Row],[ سعر اليومية ]]*Table4[[#This Row],[عدد الدورات ]]-Table4[[#This Row],[سعر يومية السائق]]*L2122</f>
        <v>465</v>
      </c>
      <c r="V2122" s="58">
        <f>U2122-Table4[[#This Row],[W/H  3%]]</f>
        <v>376.05</v>
      </c>
      <c r="W2122" s="66" t="str">
        <f>Table4[[#This Row],[اليوم]]&amp;Table4[[#This Row],[الشهر ]]&amp;Table4[[#This Row],[العام]]</f>
        <v>1462026</v>
      </c>
      <c r="X2122" s="66" t="s">
        <v>304</v>
      </c>
    </row>
    <row r="2123" spans="1:24" x14ac:dyDescent="0.3">
      <c r="A2123" s="62">
        <v>14</v>
      </c>
      <c r="B2123" s="62">
        <v>6</v>
      </c>
      <c r="C2123" s="62">
        <v>2026</v>
      </c>
      <c r="D2123" s="41" t="str">
        <f t="shared" si="116"/>
        <v>محمد جمال طوسونالمنيبسعوديهايد باركاتوبيس 28</v>
      </c>
      <c r="E2123" s="4">
        <v>5025</v>
      </c>
      <c r="F2123" s="41" t="str">
        <f>VLOOKUP(E2123,mapping!C:J,2,FALSE)</f>
        <v>محمد جمال طوسون</v>
      </c>
      <c r="G2123" s="41" t="str">
        <f>IFERROR(VLOOKUP(F2123,mapping!$D$3:$J$200,2,FALSE),0)</f>
        <v>المنيب</v>
      </c>
      <c r="H2123" s="41" t="str">
        <f>IFERROR(VLOOKUP(F2123,mapping!$D$3:$J$200,3,FALSE),0)</f>
        <v>سعودي</v>
      </c>
      <c r="I2123" s="41" t="str">
        <f>IFERROR(VLOOKUP(F2123,mapping!$D$3:$J$200,4,FALSE),0)</f>
        <v>هايد بارك</v>
      </c>
      <c r="J2123" s="41" t="str">
        <f>IFERROR(VLOOKUP(F2123,mapping!$D$3:$J$200,5,FALSE),0)</f>
        <v>اتوبيس 28</v>
      </c>
      <c r="K2123" s="63">
        <f>IF(W2123=mapping!$N$1,IFERROR(VLOOKUP(Table4[[#This Row],[Column1]],mapping!A:L,11,FALSE),0),IF(W2123&gt;mapping!$N$1,IFERROR(VLOOKUP(Table4[[#This Row],[Column1]],mapping!A:L,11,FALSE),0),))</f>
        <v>4634</v>
      </c>
      <c r="L2123" s="139">
        <v>1</v>
      </c>
      <c r="M2123" s="60">
        <f>IF(W2123=mapping!$N$1,IFERROR(VLOOKUP(Table4[[#This Row],[Column1]],mapping!A:L,12,FALSE),0),IF(W2123&gt;mapping!$N$1,IFERROR(VLOOKUP(Table4[[#This Row],[Column1]],mapping!A:L,12,FALSE),0),0))</f>
        <v>3800</v>
      </c>
      <c r="N2123" s="58">
        <f>Table4[[#This Row],[ سعر اليومية ]]*3%*Table4[[#This Row],[عدد الدورات ]]</f>
        <v>139.01999999999998</v>
      </c>
      <c r="O2123" s="56">
        <f>Table4[[#This Row],[ سعر اليومية ]]*Table4[[#This Row],[عدد الدورات ]]-N2123</f>
        <v>4494.9799999999996</v>
      </c>
      <c r="P2123" s="194"/>
      <c r="Q2123" s="194"/>
      <c r="R2123" s="194"/>
      <c r="S2123" s="58">
        <f>(Table4[[#This Row],[سعر يومية السائق]]*Table4[[#This Row],[عدد الدورات ]])-SUM(Table4[[#This Row],[سلف ]:[خصم ]])+Table4[[#This Row],[اضافي ]]</f>
        <v>3800</v>
      </c>
      <c r="U2123" s="58">
        <f>Table4[[#This Row],[ سعر اليومية ]]*Table4[[#This Row],[عدد الدورات ]]-Table4[[#This Row],[سعر يومية السائق]]*L2123</f>
        <v>834</v>
      </c>
      <c r="V2123" s="58">
        <f>U2123-Table4[[#This Row],[W/H  3%]]</f>
        <v>694.98</v>
      </c>
      <c r="W2123" s="66" t="str">
        <f>Table4[[#This Row],[اليوم]]&amp;Table4[[#This Row],[الشهر ]]&amp;Table4[[#This Row],[العام]]</f>
        <v>1462026</v>
      </c>
      <c r="X2123" s="66" t="s">
        <v>304</v>
      </c>
    </row>
    <row r="2124" spans="1:24" x14ac:dyDescent="0.3">
      <c r="A2124" s="62">
        <v>14</v>
      </c>
      <c r="B2124" s="62">
        <v>6</v>
      </c>
      <c r="C2124" s="62">
        <v>2026</v>
      </c>
      <c r="D2124" s="41" t="str">
        <f t="shared" si="116"/>
        <v>مصطفي رشدي1المنيب 2 ورديةسعوديميفيداميكروباص صيني</v>
      </c>
      <c r="E2124" s="4">
        <v>5007</v>
      </c>
      <c r="F2124" s="41" t="str">
        <f>VLOOKUP(E2124,mapping!C:J,2,FALSE)</f>
        <v>مصطفي رشدي1</v>
      </c>
      <c r="G2124" s="41" t="str">
        <f>IFERROR(VLOOKUP(F2124,mapping!$D$3:$J$200,2,FALSE),0)</f>
        <v>المنيب 2 وردية</v>
      </c>
      <c r="H2124" s="41" t="str">
        <f>IFERROR(VLOOKUP(F2124,mapping!$D$3:$J$200,3,FALSE),0)</f>
        <v>سعودي</v>
      </c>
      <c r="I2124" s="41" t="str">
        <f>IFERROR(VLOOKUP(F2124,mapping!$D$3:$J$200,4,FALSE),0)</f>
        <v>ميفيدا</v>
      </c>
      <c r="J2124" s="41" t="str">
        <f>IFERROR(VLOOKUP(F2124,mapping!$D$3:$J$200,5,FALSE),0)</f>
        <v>ميكروباص صيني</v>
      </c>
      <c r="K2124" s="63">
        <f>IF(W2124=mapping!$N$1,IFERROR(VLOOKUP(Table4[[#This Row],[Column1]],mapping!A:L,11,FALSE),0),IF(W2124&gt;mapping!$N$1,IFERROR(VLOOKUP(Table4[[#This Row],[Column1]],mapping!A:L,11,FALSE),0),))</f>
        <v>2965</v>
      </c>
      <c r="L2124" s="139">
        <v>1</v>
      </c>
      <c r="M2124" s="60">
        <f>IF(W2124=mapping!$N$1,IFERROR(VLOOKUP(Table4[[#This Row],[Column1]],mapping!A:L,12,FALSE),0),IF(W2124&gt;mapping!$N$1,IFERROR(VLOOKUP(Table4[[#This Row],[Column1]],mapping!A:L,12,FALSE),0),0))</f>
        <v>2150</v>
      </c>
      <c r="N2124" s="58">
        <f>Table4[[#This Row],[ سعر اليومية ]]*3%*Table4[[#This Row],[عدد الدورات ]]</f>
        <v>88.95</v>
      </c>
      <c r="O2124" s="56">
        <f>Table4[[#This Row],[ سعر اليومية ]]*Table4[[#This Row],[عدد الدورات ]]-N2124</f>
        <v>2876.05</v>
      </c>
      <c r="P2124" s="194"/>
      <c r="Q2124" s="194"/>
      <c r="R2124" s="194"/>
      <c r="S2124" s="58">
        <f>(Table4[[#This Row],[سعر يومية السائق]]*Table4[[#This Row],[عدد الدورات ]])-SUM(Table4[[#This Row],[سلف ]:[خصم ]])+Table4[[#This Row],[اضافي ]]</f>
        <v>2150</v>
      </c>
      <c r="U2124" s="58">
        <f>Table4[[#This Row],[ سعر اليومية ]]*Table4[[#This Row],[عدد الدورات ]]-Table4[[#This Row],[سعر يومية السائق]]*L2124</f>
        <v>815</v>
      </c>
      <c r="V2124" s="58">
        <f>U2124-Table4[[#This Row],[W/H  3%]]</f>
        <v>726.05</v>
      </c>
      <c r="W2124" s="66" t="str">
        <f>Table4[[#This Row],[اليوم]]&amp;Table4[[#This Row],[الشهر ]]&amp;Table4[[#This Row],[العام]]</f>
        <v>1462026</v>
      </c>
      <c r="X2124" s="66" t="s">
        <v>304</v>
      </c>
    </row>
    <row r="2125" spans="1:24" x14ac:dyDescent="0.3">
      <c r="A2125" s="62">
        <v>14</v>
      </c>
      <c r="B2125" s="62">
        <v>6</v>
      </c>
      <c r="C2125" s="62">
        <v>2026</v>
      </c>
      <c r="D2125" s="41" t="str">
        <f t="shared" si="116"/>
        <v>فرج 2حلوان 2 ورديةسعوديميفيداميكروباص صيني</v>
      </c>
      <c r="E2125" s="4">
        <v>5009</v>
      </c>
      <c r="F2125" s="41" t="str">
        <f>VLOOKUP(E2125,mapping!C:J,2,FALSE)</f>
        <v>فرج 2</v>
      </c>
      <c r="G2125" s="41" t="str">
        <f>IFERROR(VLOOKUP(F2125,mapping!$D$3:$J$200,2,FALSE),0)</f>
        <v>حلوان 2 وردية</v>
      </c>
      <c r="H2125" s="41" t="str">
        <f>IFERROR(VLOOKUP(F2125,mapping!$D$3:$J$200,3,FALSE),0)</f>
        <v>سعودي</v>
      </c>
      <c r="I2125" s="41" t="str">
        <f>IFERROR(VLOOKUP(F2125,mapping!$D$3:$J$200,4,FALSE),0)</f>
        <v>ميفيدا</v>
      </c>
      <c r="J2125" s="41" t="str">
        <f>IFERROR(VLOOKUP(F2125,mapping!$D$3:$J$200,5,FALSE),0)</f>
        <v>ميكروباص صيني</v>
      </c>
      <c r="K2125" s="63">
        <f>IF(W2125=mapping!$N$1,IFERROR(VLOOKUP(Table4[[#This Row],[Column1]],mapping!A:L,11,FALSE),0),IF(W2125&gt;mapping!$N$1,IFERROR(VLOOKUP(Table4[[#This Row],[Column1]],mapping!A:L,11,FALSE),0),))</f>
        <v>2965</v>
      </c>
      <c r="L2125" s="139">
        <v>1</v>
      </c>
      <c r="M2125" s="60">
        <f>IF(W2125=mapping!$N$1,IFERROR(VLOOKUP(Table4[[#This Row],[Column1]],mapping!A:L,12,FALSE),0),IF(W2125&gt;mapping!$N$1,IFERROR(VLOOKUP(Table4[[#This Row],[Column1]],mapping!A:L,12,FALSE),0),0))</f>
        <v>2250</v>
      </c>
      <c r="N2125" s="58">
        <f>Table4[[#This Row],[ سعر اليومية ]]*3%*Table4[[#This Row],[عدد الدورات ]]</f>
        <v>88.95</v>
      </c>
      <c r="O2125" s="56">
        <f>Table4[[#This Row],[ سعر اليومية ]]*Table4[[#This Row],[عدد الدورات ]]-N2125</f>
        <v>2876.05</v>
      </c>
      <c r="P2125" s="194"/>
      <c r="Q2125" s="194"/>
      <c r="R2125" s="194"/>
      <c r="S2125" s="58">
        <f>(Table4[[#This Row],[سعر يومية السائق]]*Table4[[#This Row],[عدد الدورات ]])-SUM(Table4[[#This Row],[سلف ]:[خصم ]])+Table4[[#This Row],[اضافي ]]</f>
        <v>2250</v>
      </c>
      <c r="U2125" s="58">
        <f>Table4[[#This Row],[ سعر اليومية ]]*Table4[[#This Row],[عدد الدورات ]]-Table4[[#This Row],[سعر يومية السائق]]*L2125</f>
        <v>715</v>
      </c>
      <c r="V2125" s="58">
        <f>U2125-Table4[[#This Row],[W/H  3%]]</f>
        <v>626.04999999999995</v>
      </c>
      <c r="W2125" s="66" t="str">
        <f>Table4[[#This Row],[اليوم]]&amp;Table4[[#This Row],[الشهر ]]&amp;Table4[[#This Row],[العام]]</f>
        <v>1462026</v>
      </c>
      <c r="X2125" s="66" t="s">
        <v>304</v>
      </c>
    </row>
    <row r="2126" spans="1:24" x14ac:dyDescent="0.3">
      <c r="A2126" s="62">
        <v>14</v>
      </c>
      <c r="B2126" s="62">
        <v>6</v>
      </c>
      <c r="C2126" s="62">
        <v>2026</v>
      </c>
      <c r="D2126" s="41" t="str">
        <f t="shared" si="116"/>
        <v>فرج 3حلوان 2 ورديةسعوديالقطاميةاتوبيس 28</v>
      </c>
      <c r="E2126" s="4">
        <v>5010</v>
      </c>
      <c r="F2126" s="41" t="str">
        <f>VLOOKUP(E2126,mapping!C:J,2,FALSE)</f>
        <v>فرج 3</v>
      </c>
      <c r="G2126" s="41" t="str">
        <f>IFERROR(VLOOKUP(F2126,mapping!$D$3:$J$200,2,FALSE),0)</f>
        <v>حلوان 2 وردية</v>
      </c>
      <c r="H2126" s="41" t="str">
        <f>IFERROR(VLOOKUP(F2126,mapping!$D$3:$J$200,3,FALSE),0)</f>
        <v>سعودي</v>
      </c>
      <c r="I2126" s="41" t="str">
        <f>IFERROR(VLOOKUP(F2126,mapping!$D$3:$J$200,4,FALSE),0)</f>
        <v>القطامية</v>
      </c>
      <c r="J2126" s="41" t="str">
        <f>IFERROR(VLOOKUP(F2126,mapping!$D$3:$J$200,5,FALSE),0)</f>
        <v>اتوبيس 28</v>
      </c>
      <c r="K2126" s="63">
        <f>IF(W2126=mapping!$N$1,IFERROR(VLOOKUP(Table4[[#This Row],[Column1]],mapping!A:L,11,FALSE),0),IF(W2126&gt;mapping!$N$1,IFERROR(VLOOKUP(Table4[[#This Row],[Column1]],mapping!A:L,11,FALSE),0),))</f>
        <v>3415</v>
      </c>
      <c r="L2126" s="139">
        <v>1</v>
      </c>
      <c r="M2126" s="60">
        <f>IF(W2126=mapping!$N$1,IFERROR(VLOOKUP(Table4[[#This Row],[Column1]],mapping!A:L,12,FALSE),0),IF(W2126&gt;mapping!$N$1,IFERROR(VLOOKUP(Table4[[#This Row],[Column1]],mapping!A:L,12,FALSE),0),0))</f>
        <v>3400</v>
      </c>
      <c r="N2126" s="58">
        <f>Table4[[#This Row],[ سعر اليومية ]]*3%*Table4[[#This Row],[عدد الدورات ]]</f>
        <v>102.45</v>
      </c>
      <c r="O2126" s="56">
        <f>Table4[[#This Row],[ سعر اليومية ]]*Table4[[#This Row],[عدد الدورات ]]-N2126</f>
        <v>3312.55</v>
      </c>
      <c r="P2126" s="194"/>
      <c r="Q2126" s="194"/>
      <c r="R2126" s="194"/>
      <c r="S2126" s="58">
        <f>(Table4[[#This Row],[سعر يومية السائق]]*Table4[[#This Row],[عدد الدورات ]])-SUM(Table4[[#This Row],[سلف ]:[خصم ]])+Table4[[#This Row],[اضافي ]]</f>
        <v>3400</v>
      </c>
      <c r="U2126" s="58">
        <f>Table4[[#This Row],[ سعر اليومية ]]*Table4[[#This Row],[عدد الدورات ]]-Table4[[#This Row],[سعر يومية السائق]]*L2126</f>
        <v>15</v>
      </c>
      <c r="V2126" s="58">
        <f>U2126-Table4[[#This Row],[W/H  3%]]</f>
        <v>-87.45</v>
      </c>
      <c r="W2126" s="66" t="str">
        <f>Table4[[#This Row],[اليوم]]&amp;Table4[[#This Row],[الشهر ]]&amp;Table4[[#This Row],[العام]]</f>
        <v>1462026</v>
      </c>
      <c r="X2126" s="66" t="s">
        <v>304</v>
      </c>
    </row>
    <row r="2127" spans="1:24" x14ac:dyDescent="0.3">
      <c r="A2127" s="62">
        <v>14</v>
      </c>
      <c r="B2127" s="62">
        <v>6</v>
      </c>
      <c r="C2127" s="62">
        <v>2026</v>
      </c>
      <c r="D2127" s="41" t="str">
        <f t="shared" si="116"/>
        <v>فرج 4مايو ورديةسعوديالقطاميةميكروباص</v>
      </c>
      <c r="E2127" s="4">
        <v>5011</v>
      </c>
      <c r="F2127" s="41" t="str">
        <f>VLOOKUP(E2127,mapping!C:J,2,FALSE)</f>
        <v>فرج 4</v>
      </c>
      <c r="G2127" s="41" t="str">
        <f>IFERROR(VLOOKUP(F2127,mapping!$D$3:$J$200,2,FALSE),0)</f>
        <v>مايو وردية</v>
      </c>
      <c r="H2127" s="41" t="str">
        <f>IFERROR(VLOOKUP(F2127,mapping!$D$3:$J$200,3,FALSE),0)</f>
        <v>سعودي</v>
      </c>
      <c r="I2127" s="41" t="str">
        <f>IFERROR(VLOOKUP(F2127,mapping!$D$3:$J$200,4,FALSE),0)</f>
        <v>القطامية</v>
      </c>
      <c r="J2127" s="41" t="str">
        <f>IFERROR(VLOOKUP(F2127,mapping!$D$3:$J$200,5,FALSE),0)</f>
        <v>ميكروباص</v>
      </c>
      <c r="K2127" s="63">
        <f>IF(W2127=mapping!$N$1,IFERROR(VLOOKUP(Table4[[#This Row],[Column1]],mapping!A:L,11,FALSE),0),IF(W2127&gt;mapping!$N$1,IFERROR(VLOOKUP(Table4[[#This Row],[Column1]],mapping!A:L,11,FALSE),0),))</f>
        <v>1222</v>
      </c>
      <c r="L2127" s="139">
        <v>1</v>
      </c>
      <c r="M2127" s="60">
        <f>IF(W2127=mapping!$N$1,IFERROR(VLOOKUP(Table4[[#This Row],[Column1]],mapping!A:L,12,FALSE),0),IF(W2127&gt;mapping!$N$1,IFERROR(VLOOKUP(Table4[[#This Row],[Column1]],mapping!A:L,12,FALSE),0),0))</f>
        <v>1180</v>
      </c>
      <c r="N2127" s="58">
        <f>Table4[[#This Row],[ سعر اليومية ]]*3%*Table4[[#This Row],[عدد الدورات ]]</f>
        <v>36.659999999999997</v>
      </c>
      <c r="O2127" s="56">
        <f>Table4[[#This Row],[ سعر اليومية ]]*Table4[[#This Row],[عدد الدورات ]]-N2127</f>
        <v>1185.3399999999999</v>
      </c>
      <c r="P2127" s="194"/>
      <c r="Q2127" s="194"/>
      <c r="R2127" s="194"/>
      <c r="S2127" s="58">
        <f>(Table4[[#This Row],[سعر يومية السائق]]*Table4[[#This Row],[عدد الدورات ]])-SUM(Table4[[#This Row],[سلف ]:[خصم ]])+Table4[[#This Row],[اضافي ]]</f>
        <v>1180</v>
      </c>
      <c r="U2127" s="58">
        <f>Table4[[#This Row],[ سعر اليومية ]]*Table4[[#This Row],[عدد الدورات ]]-Table4[[#This Row],[سعر يومية السائق]]*L2127</f>
        <v>42</v>
      </c>
      <c r="V2127" s="58">
        <f>U2127-Table4[[#This Row],[W/H  3%]]</f>
        <v>5.3400000000000034</v>
      </c>
      <c r="W2127" s="66" t="str">
        <f>Table4[[#This Row],[اليوم]]&amp;Table4[[#This Row],[الشهر ]]&amp;Table4[[#This Row],[العام]]</f>
        <v>1462026</v>
      </c>
      <c r="X2127" s="66" t="s">
        <v>304</v>
      </c>
    </row>
    <row r="2128" spans="1:24" x14ac:dyDescent="0.3">
      <c r="A2128" s="62">
        <v>14</v>
      </c>
      <c r="B2128" s="62">
        <v>6</v>
      </c>
      <c r="C2128" s="62">
        <v>2026</v>
      </c>
      <c r="D2128" s="41" t="str">
        <f t="shared" si="116"/>
        <v>مصطفي رشدي3المنيب5شفتسعوديالقطاميةاتوبيس 28</v>
      </c>
      <c r="E2128" s="4">
        <v>5012</v>
      </c>
      <c r="F2128" s="41" t="str">
        <f>VLOOKUP(E2128,mapping!C:J,2,FALSE)</f>
        <v>مصطفي رشدي3</v>
      </c>
      <c r="G2128" s="41" t="str">
        <f>IFERROR(VLOOKUP(F2128,mapping!$D$3:$J$200,2,FALSE),0)</f>
        <v>المنيب5شفت</v>
      </c>
      <c r="H2128" s="41" t="str">
        <f>IFERROR(VLOOKUP(F2128,mapping!$D$3:$J$200,3,FALSE),0)</f>
        <v>سعودي</v>
      </c>
      <c r="I2128" s="41" t="str">
        <f>IFERROR(VLOOKUP(F2128,mapping!$D$3:$J$200,4,FALSE),0)</f>
        <v>القطامية</v>
      </c>
      <c r="J2128" s="41" t="str">
        <f>IFERROR(VLOOKUP(F2128,mapping!$D$3:$J$200,5,FALSE),0)</f>
        <v>اتوبيس 28</v>
      </c>
      <c r="K2128" s="63">
        <f>IF(W2128=mapping!$N$1,IFERROR(VLOOKUP(Table4[[#This Row],[Column1]],mapping!A:L,11,FALSE),0),IF(W2128&gt;mapping!$N$1,IFERROR(VLOOKUP(Table4[[#This Row],[Column1]],mapping!A:L,11,FALSE),0),))</f>
        <v>2649</v>
      </c>
      <c r="L2128" s="139">
        <v>1</v>
      </c>
      <c r="M2128" s="60">
        <f>IF(W2128=mapping!$N$1,IFERROR(VLOOKUP(Table4[[#This Row],[Column1]],mapping!A:L,12,FALSE),0),IF(W2128&gt;mapping!$N$1,IFERROR(VLOOKUP(Table4[[#This Row],[Column1]],mapping!A:L,12,FALSE),0),0))</f>
        <v>2060</v>
      </c>
      <c r="N2128" s="58">
        <f>Table4[[#This Row],[ سعر اليومية ]]*3%*Table4[[#This Row],[عدد الدورات ]]</f>
        <v>79.47</v>
      </c>
      <c r="O2128" s="56">
        <f>Table4[[#This Row],[ سعر اليومية ]]*Table4[[#This Row],[عدد الدورات ]]-N2128</f>
        <v>2569.5300000000002</v>
      </c>
      <c r="P2128" s="194"/>
      <c r="Q2128" s="194"/>
      <c r="R2128" s="194"/>
      <c r="S2128" s="58">
        <f>(Table4[[#This Row],[سعر يومية السائق]]*Table4[[#This Row],[عدد الدورات ]])-SUM(Table4[[#This Row],[سلف ]:[خصم ]])+Table4[[#This Row],[اضافي ]]</f>
        <v>2060</v>
      </c>
      <c r="U2128" s="58">
        <f>Table4[[#This Row],[ سعر اليومية ]]*Table4[[#This Row],[عدد الدورات ]]-Table4[[#This Row],[سعر يومية السائق]]*L2128</f>
        <v>589</v>
      </c>
      <c r="V2128" s="58">
        <f>U2128-Table4[[#This Row],[W/H  3%]]</f>
        <v>509.53</v>
      </c>
      <c r="W2128" s="66" t="str">
        <f>Table4[[#This Row],[اليوم]]&amp;Table4[[#This Row],[الشهر ]]&amp;Table4[[#This Row],[العام]]</f>
        <v>1462026</v>
      </c>
      <c r="X2128" s="66" t="s">
        <v>304</v>
      </c>
    </row>
    <row r="2129" spans="1:24" x14ac:dyDescent="0.3">
      <c r="A2129" s="62">
        <v>14</v>
      </c>
      <c r="B2129" s="62">
        <v>6</v>
      </c>
      <c r="C2129" s="62">
        <v>2026</v>
      </c>
      <c r="D2129" s="41" t="str">
        <f t="shared" si="116"/>
        <v>مصطفي رشدي4المنيب Wصباحيةسعوديالقطاميةاتوبيس 28</v>
      </c>
      <c r="E2129" s="4">
        <v>5013</v>
      </c>
      <c r="F2129" s="41" t="str">
        <f>VLOOKUP(E2129,mapping!C:J,2,FALSE)</f>
        <v>مصطفي رشدي4</v>
      </c>
      <c r="G2129" s="41" t="str">
        <f>IFERROR(VLOOKUP(F2129,mapping!$D$3:$J$200,2,FALSE),0)</f>
        <v>المنيب Wصباحية</v>
      </c>
      <c r="H2129" s="41" t="str">
        <f>IFERROR(VLOOKUP(F2129,mapping!$D$3:$J$200,3,FALSE),0)</f>
        <v>سعودي</v>
      </c>
      <c r="I2129" s="41" t="str">
        <f>IFERROR(VLOOKUP(F2129,mapping!$D$3:$J$200,4,FALSE),0)</f>
        <v>القطامية</v>
      </c>
      <c r="J2129" s="41" t="str">
        <f>IFERROR(VLOOKUP(F2129,mapping!$D$3:$J$200,5,FALSE),0)</f>
        <v>اتوبيس 28</v>
      </c>
      <c r="K2129" s="63">
        <f>IF(W2129=mapping!$N$1,IFERROR(VLOOKUP(Table4[[#This Row],[Column1]],mapping!A:L,11,FALSE),0),IF(W2129&gt;mapping!$N$1,IFERROR(VLOOKUP(Table4[[#This Row],[Column1]],mapping!A:L,11,FALSE),0),))</f>
        <v>1059</v>
      </c>
      <c r="L2129" s="139">
        <v>1</v>
      </c>
      <c r="M2129" s="60">
        <f>IF(W2129=mapping!$N$1,IFERROR(VLOOKUP(Table4[[#This Row],[Column1]],mapping!A:L,12,FALSE),0),IF(W2129&gt;mapping!$N$1,IFERROR(VLOOKUP(Table4[[#This Row],[Column1]],mapping!A:L,12,FALSE),0),0))</f>
        <v>1000</v>
      </c>
      <c r="N2129" s="58">
        <f>Table4[[#This Row],[ سعر اليومية ]]*3%*Table4[[#This Row],[عدد الدورات ]]</f>
        <v>31.77</v>
      </c>
      <c r="O2129" s="56">
        <f>Table4[[#This Row],[ سعر اليومية ]]*Table4[[#This Row],[عدد الدورات ]]-N2129</f>
        <v>1027.23</v>
      </c>
      <c r="P2129" s="194"/>
      <c r="Q2129" s="194"/>
      <c r="R2129" s="194"/>
      <c r="S2129" s="58">
        <f>(Table4[[#This Row],[سعر يومية السائق]]*Table4[[#This Row],[عدد الدورات ]])-SUM(Table4[[#This Row],[سلف ]:[خصم ]])+Table4[[#This Row],[اضافي ]]</f>
        <v>1000</v>
      </c>
      <c r="U2129" s="58">
        <f>Table4[[#This Row],[ سعر اليومية ]]*Table4[[#This Row],[عدد الدورات ]]-Table4[[#This Row],[سعر يومية السائق]]*L2129</f>
        <v>59</v>
      </c>
      <c r="V2129" s="58">
        <f>U2129-Table4[[#This Row],[W/H  3%]]</f>
        <v>27.23</v>
      </c>
      <c r="W2129" s="66" t="str">
        <f>Table4[[#This Row],[اليوم]]&amp;Table4[[#This Row],[الشهر ]]&amp;Table4[[#This Row],[العام]]</f>
        <v>1462026</v>
      </c>
      <c r="X2129" s="66" t="s">
        <v>304</v>
      </c>
    </row>
    <row r="2130" spans="1:24" x14ac:dyDescent="0.3">
      <c r="A2130" s="62">
        <v>14</v>
      </c>
      <c r="B2130" s="62">
        <v>6</v>
      </c>
      <c r="C2130" s="62">
        <v>2026</v>
      </c>
      <c r="D2130" s="41" t="str">
        <f t="shared" si="116"/>
        <v>مصطفي رشدي5صقر 2 ورديةسعوديالقطاميةاتوبيس 28</v>
      </c>
      <c r="E2130" s="4">
        <v>5014</v>
      </c>
      <c r="F2130" s="41" t="str">
        <f>VLOOKUP(E2130,mapping!C:J,2,FALSE)</f>
        <v>مصطفي رشدي5</v>
      </c>
      <c r="G2130" s="41" t="str">
        <f>IFERROR(VLOOKUP(F2130,mapping!$D$3:$J$200,2,FALSE),0)</f>
        <v>صقر 2 وردية</v>
      </c>
      <c r="H2130" s="41" t="str">
        <f>IFERROR(VLOOKUP(F2130,mapping!$D$3:$J$200,3,FALSE),0)</f>
        <v>سعودي</v>
      </c>
      <c r="I2130" s="41" t="str">
        <f>IFERROR(VLOOKUP(F2130,mapping!$D$3:$J$200,4,FALSE),0)</f>
        <v>القطامية</v>
      </c>
      <c r="J2130" s="41" t="str">
        <f>IFERROR(VLOOKUP(F2130,mapping!$D$3:$J$200,5,FALSE),0)</f>
        <v>اتوبيس 28</v>
      </c>
      <c r="K2130" s="63">
        <f>IF(W2130=mapping!$N$1,IFERROR(VLOOKUP(Table4[[#This Row],[Column1]],mapping!A:L,11,FALSE),0),IF(W2130&gt;mapping!$N$1,IFERROR(VLOOKUP(Table4[[#This Row],[Column1]],mapping!A:L,11,FALSE),0),))</f>
        <v>2120</v>
      </c>
      <c r="L2130" s="139">
        <v>1</v>
      </c>
      <c r="M2130" s="60">
        <f>IF(W2130=mapping!$N$1,IFERROR(VLOOKUP(Table4[[#This Row],[Column1]],mapping!A:L,12,FALSE),0),IF(W2130&gt;mapping!$N$1,IFERROR(VLOOKUP(Table4[[#This Row],[Column1]],mapping!A:L,12,FALSE),0),0))</f>
        <v>1780</v>
      </c>
      <c r="N2130" s="58">
        <f>Table4[[#This Row],[ سعر اليومية ]]*3%*Table4[[#This Row],[عدد الدورات ]]</f>
        <v>63.599999999999994</v>
      </c>
      <c r="O2130" s="56">
        <f>Table4[[#This Row],[ سعر اليومية ]]*Table4[[#This Row],[عدد الدورات ]]-N2130</f>
        <v>2056.4</v>
      </c>
      <c r="P2130" s="194"/>
      <c r="Q2130" s="194"/>
      <c r="R2130" s="194"/>
      <c r="S2130" s="58">
        <f>(Table4[[#This Row],[سعر يومية السائق]]*Table4[[#This Row],[عدد الدورات ]])-SUM(Table4[[#This Row],[سلف ]:[خصم ]])+Table4[[#This Row],[اضافي ]]</f>
        <v>1780</v>
      </c>
      <c r="U2130" s="58">
        <f>Table4[[#This Row],[ سعر اليومية ]]*Table4[[#This Row],[عدد الدورات ]]-Table4[[#This Row],[سعر يومية السائق]]*L2130</f>
        <v>340</v>
      </c>
      <c r="V2130" s="58">
        <f>U2130-Table4[[#This Row],[W/H  3%]]</f>
        <v>276.39999999999998</v>
      </c>
      <c r="W2130" s="66" t="str">
        <f>Table4[[#This Row],[اليوم]]&amp;Table4[[#This Row],[الشهر ]]&amp;Table4[[#This Row],[العام]]</f>
        <v>1462026</v>
      </c>
      <c r="X2130" s="66" t="s">
        <v>304</v>
      </c>
    </row>
    <row r="2131" spans="1:24" x14ac:dyDescent="0.3">
      <c r="A2131" s="62">
        <v>14</v>
      </c>
      <c r="B2131" s="62">
        <v>6</v>
      </c>
      <c r="C2131" s="62">
        <v>2026</v>
      </c>
      <c r="D2131" s="41" t="str">
        <f t="shared" si="116"/>
        <v>مصطفي رشدي6المنيب 2 ورديةسعوديالقطاميةاتوبيس 28</v>
      </c>
      <c r="E2131" s="4">
        <v>5027</v>
      </c>
      <c r="F2131" s="41" t="str">
        <f>VLOOKUP(E2131,mapping!C:J,2,FALSE)</f>
        <v>مصطفي رشدي6</v>
      </c>
      <c r="G2131" s="41" t="str">
        <f>IFERROR(VLOOKUP(F2131,mapping!$D$3:$J$200,2,FALSE),0)</f>
        <v>المنيب 2 وردية</v>
      </c>
      <c r="H2131" s="41" t="str">
        <f>IFERROR(VLOOKUP(F2131,mapping!$D$3:$J$200,3,FALSE),0)</f>
        <v>سعودي</v>
      </c>
      <c r="I2131" s="41" t="str">
        <f>IFERROR(VLOOKUP(F2131,mapping!$D$3:$J$200,4,FALSE),0)</f>
        <v>القطامية</v>
      </c>
      <c r="J2131" s="41" t="str">
        <f>IFERROR(VLOOKUP(F2131,mapping!$D$3:$J$200,5,FALSE),0)</f>
        <v>اتوبيس 28</v>
      </c>
      <c r="K2131" s="63">
        <f>IF(W2131=mapping!$N$1,IFERROR(VLOOKUP(Table4[[#This Row],[Column1]],mapping!A:L,11,FALSE),0),IF(W2131&gt;mapping!$N$1,IFERROR(VLOOKUP(Table4[[#This Row],[Column1]],mapping!A:L,11,FALSE),0),))</f>
        <v>3944</v>
      </c>
      <c r="L2131" s="139">
        <v>1</v>
      </c>
      <c r="M2131" s="60">
        <f>IF(W2131=mapping!$N$1,IFERROR(VLOOKUP(Table4[[#This Row],[Column1]],mapping!A:L,12,FALSE),0),IF(W2131&gt;mapping!$N$1,IFERROR(VLOOKUP(Table4[[#This Row],[Column1]],mapping!A:L,12,FALSE),0),0))</f>
        <v>3600</v>
      </c>
      <c r="N2131" s="58">
        <f>Table4[[#This Row],[ سعر اليومية ]]*3%*Table4[[#This Row],[عدد الدورات ]]</f>
        <v>118.32</v>
      </c>
      <c r="O2131" s="56">
        <f>Table4[[#This Row],[ سعر اليومية ]]*Table4[[#This Row],[عدد الدورات ]]-N2131</f>
        <v>3825.68</v>
      </c>
      <c r="P2131" s="194"/>
      <c r="Q2131" s="194"/>
      <c r="R2131" s="194"/>
      <c r="S2131" s="58">
        <f>(Table4[[#This Row],[سعر يومية السائق]]*Table4[[#This Row],[عدد الدورات ]])-SUM(Table4[[#This Row],[سلف ]:[خصم ]])+Table4[[#This Row],[اضافي ]]</f>
        <v>3600</v>
      </c>
      <c r="U2131" s="58">
        <f>Table4[[#This Row],[ سعر اليومية ]]*Table4[[#This Row],[عدد الدورات ]]-Table4[[#This Row],[سعر يومية السائق]]*L2131</f>
        <v>344</v>
      </c>
      <c r="V2131" s="58">
        <f>U2131-Table4[[#This Row],[W/H  3%]]</f>
        <v>225.68</v>
      </c>
      <c r="W2131" s="66" t="str">
        <f>Table4[[#This Row],[اليوم]]&amp;Table4[[#This Row],[الشهر ]]&amp;Table4[[#This Row],[العام]]</f>
        <v>1462026</v>
      </c>
      <c r="X2131" s="66" t="s">
        <v>304</v>
      </c>
    </row>
    <row r="2132" spans="1:24" x14ac:dyDescent="0.3">
      <c r="A2132" s="62">
        <v>14</v>
      </c>
      <c r="B2132" s="62">
        <v>6</v>
      </c>
      <c r="C2132" s="62">
        <v>2026</v>
      </c>
      <c r="D2132" s="41" t="str">
        <f t="shared" si="116"/>
        <v>كرم ترك 1قليوب 2 ورديةسعوديالقطاميةاتوبيس 28</v>
      </c>
      <c r="E2132" s="4">
        <v>5015</v>
      </c>
      <c r="F2132" s="41" t="str">
        <f>VLOOKUP(E2132,mapping!C:J,2,FALSE)</f>
        <v>كرم ترك 1</v>
      </c>
      <c r="G2132" s="41" t="str">
        <f>IFERROR(VLOOKUP(F2132,mapping!$D$3:$J$200,2,FALSE),0)</f>
        <v>قليوب 2 وردية</v>
      </c>
      <c r="H2132" s="41" t="str">
        <f>IFERROR(VLOOKUP(F2132,mapping!$D$3:$J$200,3,FALSE),0)</f>
        <v>سعودي</v>
      </c>
      <c r="I2132" s="41" t="str">
        <f>IFERROR(VLOOKUP(F2132,mapping!$D$3:$J$200,4,FALSE),0)</f>
        <v>القطامية</v>
      </c>
      <c r="J2132" s="41" t="str">
        <f>IFERROR(VLOOKUP(F2132,mapping!$D$3:$J$200,5,FALSE),0)</f>
        <v>اتوبيس 28</v>
      </c>
      <c r="K2132" s="63">
        <f>IF(W2132=mapping!$N$1,IFERROR(VLOOKUP(Table4[[#This Row],[Column1]],mapping!A:L,11,FALSE),0),IF(W2132&gt;mapping!$N$1,IFERROR(VLOOKUP(Table4[[#This Row],[Column1]],mapping!A:L,11,FALSE),0),))</f>
        <v>3959</v>
      </c>
      <c r="L2132" s="139">
        <v>1</v>
      </c>
      <c r="M2132" s="60">
        <f>IF(W2132=mapping!$N$1,IFERROR(VLOOKUP(Table4[[#This Row],[Column1]],mapping!A:L,12,FALSE),0),IF(W2132&gt;mapping!$N$1,IFERROR(VLOOKUP(Table4[[#This Row],[Column1]],mapping!A:L,12,FALSE),0),0))</f>
        <v>4200</v>
      </c>
      <c r="N2132" s="58">
        <f>Table4[[#This Row],[ سعر اليومية ]]*3%*Table4[[#This Row],[عدد الدورات ]]</f>
        <v>118.77</v>
      </c>
      <c r="O2132" s="56">
        <f>Table4[[#This Row],[ سعر اليومية ]]*Table4[[#This Row],[عدد الدورات ]]-N2132</f>
        <v>3840.23</v>
      </c>
      <c r="P2132" s="194"/>
      <c r="Q2132" s="194"/>
      <c r="R2132" s="194"/>
      <c r="S2132" s="58">
        <f>(Table4[[#This Row],[سعر يومية السائق]]*Table4[[#This Row],[عدد الدورات ]])-SUM(Table4[[#This Row],[سلف ]:[خصم ]])+Table4[[#This Row],[اضافي ]]</f>
        <v>4200</v>
      </c>
      <c r="U2132" s="58">
        <f>Table4[[#This Row],[ سعر اليومية ]]*Table4[[#This Row],[عدد الدورات ]]-Table4[[#This Row],[سعر يومية السائق]]*L2132</f>
        <v>-241</v>
      </c>
      <c r="V2132" s="58">
        <f>U2132-Table4[[#This Row],[W/H  3%]]</f>
        <v>-359.77</v>
      </c>
      <c r="W2132" s="66" t="str">
        <f>Table4[[#This Row],[اليوم]]&amp;Table4[[#This Row],[الشهر ]]&amp;Table4[[#This Row],[العام]]</f>
        <v>1462026</v>
      </c>
      <c r="X2132" s="66" t="s">
        <v>304</v>
      </c>
    </row>
    <row r="2133" spans="1:24" x14ac:dyDescent="0.3">
      <c r="A2133" s="62">
        <v>14</v>
      </c>
      <c r="B2133" s="62">
        <v>6</v>
      </c>
      <c r="C2133" s="62">
        <v>2026</v>
      </c>
      <c r="D2133" s="41" t="str">
        <f t="shared" si="116"/>
        <v>كرم ترك 2قليوب 2 ورديةسعوديمدينتي اتوبيس 28</v>
      </c>
      <c r="E2133" s="4">
        <v>5017</v>
      </c>
      <c r="F2133" s="41" t="str">
        <f>VLOOKUP(E2133,mapping!C:J,2,FALSE)</f>
        <v>كرم ترك 2</v>
      </c>
      <c r="G2133" s="41" t="str">
        <f>IFERROR(VLOOKUP(F2133,mapping!$D$3:$J$200,2,FALSE),0)</f>
        <v>قليوب 2 وردية</v>
      </c>
      <c r="H2133" s="41" t="str">
        <f>IFERROR(VLOOKUP(F2133,mapping!$D$3:$J$200,3,FALSE),0)</f>
        <v>سعودي</v>
      </c>
      <c r="I2133" s="41" t="str">
        <f>IFERROR(VLOOKUP(F2133,mapping!$D$3:$J$200,4,FALSE),0)</f>
        <v xml:space="preserve">مدينتي </v>
      </c>
      <c r="J2133" s="41" t="str">
        <f>IFERROR(VLOOKUP(F2133,mapping!$D$3:$J$200,5,FALSE),0)</f>
        <v>اتوبيس 28</v>
      </c>
      <c r="K2133" s="63">
        <f>IF(W2133=mapping!$N$1,IFERROR(VLOOKUP(Table4[[#This Row],[Column1]],mapping!A:L,11,FALSE),0),IF(W2133&gt;mapping!$N$1,IFERROR(VLOOKUP(Table4[[#This Row],[Column1]],mapping!A:L,11,FALSE),0),))</f>
        <v>4634</v>
      </c>
      <c r="L2133" s="139">
        <v>1</v>
      </c>
      <c r="M2133" s="60">
        <f>IF(W2133=mapping!$N$1,IFERROR(VLOOKUP(Table4[[#This Row],[Column1]],mapping!A:L,12,FALSE),0),IF(W2133&gt;mapping!$N$1,IFERROR(VLOOKUP(Table4[[#This Row],[Column1]],mapping!A:L,12,FALSE),0),0))</f>
        <v>4150</v>
      </c>
      <c r="N2133" s="58">
        <f>Table4[[#This Row],[ سعر اليومية ]]*3%*Table4[[#This Row],[عدد الدورات ]]</f>
        <v>139.01999999999998</v>
      </c>
      <c r="O2133" s="56">
        <f>Table4[[#This Row],[ سعر اليومية ]]*Table4[[#This Row],[عدد الدورات ]]-N2133</f>
        <v>4494.9799999999996</v>
      </c>
      <c r="P2133" s="194"/>
      <c r="Q2133" s="194"/>
      <c r="R2133" s="194"/>
      <c r="S2133" s="58">
        <f>(Table4[[#This Row],[سعر يومية السائق]]*Table4[[#This Row],[عدد الدورات ]])-SUM(Table4[[#This Row],[سلف ]:[خصم ]])+Table4[[#This Row],[اضافي ]]</f>
        <v>4150</v>
      </c>
      <c r="U2133" s="58">
        <f>Table4[[#This Row],[ سعر اليومية ]]*Table4[[#This Row],[عدد الدورات ]]-Table4[[#This Row],[سعر يومية السائق]]*L2133</f>
        <v>484</v>
      </c>
      <c r="V2133" s="58">
        <f>U2133-Table4[[#This Row],[W/H  3%]]</f>
        <v>344.98</v>
      </c>
      <c r="W2133" s="66" t="str">
        <f>Table4[[#This Row],[اليوم]]&amp;Table4[[#This Row],[الشهر ]]&amp;Table4[[#This Row],[العام]]</f>
        <v>1462026</v>
      </c>
      <c r="X2133" s="66" t="s">
        <v>304</v>
      </c>
    </row>
    <row r="2134" spans="1:24" x14ac:dyDescent="0.3">
      <c r="A2134" s="62">
        <v>14</v>
      </c>
      <c r="B2134" s="62">
        <v>6</v>
      </c>
      <c r="C2134" s="62">
        <v>2026</v>
      </c>
      <c r="D2134" s="41" t="str">
        <f t="shared" si="116"/>
        <v>كرم ترك 3قليوب 1 ورديةسعوديمدينتي اتوبيس 28</v>
      </c>
      <c r="E2134" s="4">
        <v>5018</v>
      </c>
      <c r="F2134" s="41" t="str">
        <f>VLOOKUP(E2134,mapping!C:J,2,FALSE)</f>
        <v>كرم ترك 3</v>
      </c>
      <c r="G2134" s="41" t="str">
        <f>IFERROR(VLOOKUP(F2134,mapping!$D$3:$J$200,2,FALSE),0)</f>
        <v>قليوب 1 وردية</v>
      </c>
      <c r="H2134" s="41" t="str">
        <f>IFERROR(VLOOKUP(F2134,mapping!$D$3:$J$200,3,FALSE),0)</f>
        <v>سعودي</v>
      </c>
      <c r="I2134" s="41" t="str">
        <f>IFERROR(VLOOKUP(F2134,mapping!$D$3:$J$200,4,FALSE),0)</f>
        <v xml:space="preserve">مدينتي </v>
      </c>
      <c r="J2134" s="41" t="str">
        <f>IFERROR(VLOOKUP(F2134,mapping!$D$3:$J$200,5,FALSE),0)</f>
        <v>اتوبيس 28</v>
      </c>
      <c r="K2134" s="63">
        <f>IF(W2134=mapping!$N$1,IFERROR(VLOOKUP(Table4[[#This Row],[Column1]],mapping!A:L,11,FALSE),0),IF(W2134&gt;mapping!$N$1,IFERROR(VLOOKUP(Table4[[#This Row],[Column1]],mapping!A:L,11,FALSE),0),))</f>
        <v>4634</v>
      </c>
      <c r="L2134" s="139">
        <v>1</v>
      </c>
      <c r="M2134" s="60">
        <f>IF(W2134=mapping!$N$1,IFERROR(VLOOKUP(Table4[[#This Row],[Column1]],mapping!A:L,12,FALSE),0),IF(W2134&gt;mapping!$N$1,IFERROR(VLOOKUP(Table4[[#This Row],[Column1]],mapping!A:L,12,FALSE),0),0))</f>
        <v>4000</v>
      </c>
      <c r="N2134" s="58">
        <f>Table4[[#This Row],[ سعر اليومية ]]*3%*Table4[[#This Row],[عدد الدورات ]]</f>
        <v>139.01999999999998</v>
      </c>
      <c r="O2134" s="56">
        <f>Table4[[#This Row],[ سعر اليومية ]]*Table4[[#This Row],[عدد الدورات ]]-N2134</f>
        <v>4494.9799999999996</v>
      </c>
      <c r="P2134" s="194"/>
      <c r="Q2134" s="194"/>
      <c r="R2134" s="194"/>
      <c r="S2134" s="58">
        <f>(Table4[[#This Row],[سعر يومية السائق]]*Table4[[#This Row],[عدد الدورات ]])-SUM(Table4[[#This Row],[سلف ]:[خصم ]])+Table4[[#This Row],[اضافي ]]</f>
        <v>4000</v>
      </c>
      <c r="U2134" s="58">
        <f>Table4[[#This Row],[ سعر اليومية ]]*Table4[[#This Row],[عدد الدورات ]]-Table4[[#This Row],[سعر يومية السائق]]*L2134</f>
        <v>634</v>
      </c>
      <c r="V2134" s="58">
        <f>U2134-Table4[[#This Row],[W/H  3%]]</f>
        <v>494.98</v>
      </c>
      <c r="W2134" s="66" t="str">
        <f>Table4[[#This Row],[اليوم]]&amp;Table4[[#This Row],[الشهر ]]&amp;Table4[[#This Row],[العام]]</f>
        <v>1462026</v>
      </c>
      <c r="X2134" s="66" t="s">
        <v>304</v>
      </c>
    </row>
    <row r="2135" spans="1:24" x14ac:dyDescent="0.3">
      <c r="A2135" s="62">
        <v>14</v>
      </c>
      <c r="B2135" s="62">
        <v>6</v>
      </c>
      <c r="C2135" s="62">
        <v>2026</v>
      </c>
      <c r="D2135" s="41" t="str">
        <f t="shared" si="116"/>
        <v>كرم ترك 4عدلي منصور شفتسعوديمدينتي اتوبيس 28</v>
      </c>
      <c r="E2135" s="4">
        <v>5019</v>
      </c>
      <c r="F2135" s="41" t="str">
        <f>VLOOKUP(E2135,mapping!C:J,2,FALSE)</f>
        <v>كرم ترك 4</v>
      </c>
      <c r="G2135" s="41" t="str">
        <f>IFERROR(VLOOKUP(F2135,mapping!$D$3:$J$200,2,FALSE),0)</f>
        <v>عدلي منصور شفت</v>
      </c>
      <c r="H2135" s="41" t="str">
        <f>IFERROR(VLOOKUP(F2135,mapping!$D$3:$J$200,3,FALSE),0)</f>
        <v>سعودي</v>
      </c>
      <c r="I2135" s="41" t="str">
        <f>IFERROR(VLOOKUP(F2135,mapping!$D$3:$J$200,4,FALSE),0)</f>
        <v xml:space="preserve">مدينتي </v>
      </c>
      <c r="J2135" s="41" t="str">
        <f>IFERROR(VLOOKUP(F2135,mapping!$D$3:$J$200,5,FALSE),0)</f>
        <v>اتوبيس 28</v>
      </c>
      <c r="K2135" s="63">
        <f>IF(W2135=mapping!$N$1,IFERROR(VLOOKUP(Table4[[#This Row],[Column1]],mapping!A:L,11,FALSE),0),IF(W2135&gt;mapping!$N$1,IFERROR(VLOOKUP(Table4[[#This Row],[Column1]],mapping!A:L,11,FALSE),0),))</f>
        <v>741</v>
      </c>
      <c r="L2135" s="139">
        <v>1</v>
      </c>
      <c r="M2135" s="60">
        <f>IF(W2135=mapping!$N$1,IFERROR(VLOOKUP(Table4[[#This Row],[Column1]],mapping!A:L,12,FALSE),0),IF(W2135&gt;mapping!$N$1,IFERROR(VLOOKUP(Table4[[#This Row],[Column1]],mapping!A:L,12,FALSE),0),0))</f>
        <v>500</v>
      </c>
      <c r="N2135" s="58">
        <f>Table4[[#This Row],[ سعر اليومية ]]*3%*Table4[[#This Row],[عدد الدورات ]]</f>
        <v>22.23</v>
      </c>
      <c r="O2135" s="56">
        <f>Table4[[#This Row],[ سعر اليومية ]]*Table4[[#This Row],[عدد الدورات ]]-N2135</f>
        <v>718.77</v>
      </c>
      <c r="P2135" s="194"/>
      <c r="Q2135" s="194"/>
      <c r="R2135" s="194"/>
      <c r="S2135" s="58">
        <f>(Table4[[#This Row],[سعر يومية السائق]]*Table4[[#This Row],[عدد الدورات ]])-SUM(Table4[[#This Row],[سلف ]:[خصم ]])+Table4[[#This Row],[اضافي ]]</f>
        <v>500</v>
      </c>
      <c r="U2135" s="58">
        <f>Table4[[#This Row],[ سعر اليومية ]]*Table4[[#This Row],[عدد الدورات ]]-Table4[[#This Row],[سعر يومية السائق]]*L2135</f>
        <v>241</v>
      </c>
      <c r="V2135" s="58">
        <f>U2135-Table4[[#This Row],[W/H  3%]]</f>
        <v>218.77</v>
      </c>
      <c r="W2135" s="66" t="str">
        <f>Table4[[#This Row],[اليوم]]&amp;Table4[[#This Row],[الشهر ]]&amp;Table4[[#This Row],[العام]]</f>
        <v>1462026</v>
      </c>
      <c r="X2135" s="66" t="s">
        <v>304</v>
      </c>
    </row>
    <row r="2136" spans="1:24" x14ac:dyDescent="0.3">
      <c r="A2136" s="62">
        <v>14</v>
      </c>
      <c r="B2136" s="62">
        <v>6</v>
      </c>
      <c r="C2136" s="62">
        <v>2026</v>
      </c>
      <c r="D2136" s="41" t="str">
        <f t="shared" si="116"/>
        <v>عماد النجار 4قليوب بيتوينسعوديمدينتي اتوبيس 28</v>
      </c>
      <c r="E2136" s="4">
        <v>5020</v>
      </c>
      <c r="F2136" s="41" t="str">
        <f>VLOOKUP(E2136,mapping!C:J,2,FALSE)</f>
        <v>عماد النجار 4</v>
      </c>
      <c r="G2136" s="41" t="str">
        <f>IFERROR(VLOOKUP(F2136,mapping!$D$3:$J$200,2,FALSE),0)</f>
        <v>قليوب بيتوين</v>
      </c>
      <c r="H2136" s="41" t="str">
        <f>IFERROR(VLOOKUP(F2136,mapping!$D$3:$J$200,3,FALSE),0)</f>
        <v>سعودي</v>
      </c>
      <c r="I2136" s="41" t="str">
        <f>IFERROR(VLOOKUP(F2136,mapping!$D$3:$J$200,4,FALSE),0)</f>
        <v xml:space="preserve">مدينتي </v>
      </c>
      <c r="J2136" s="41" t="str">
        <f>IFERROR(VLOOKUP(F2136,mapping!$D$3:$J$200,5,FALSE),0)</f>
        <v>اتوبيس 28</v>
      </c>
      <c r="K2136" s="63">
        <f>IF(W2136=mapping!$N$1,IFERROR(VLOOKUP(Table4[[#This Row],[Column1]],mapping!A:L,11,FALSE),0),IF(W2136&gt;mapping!$N$1,IFERROR(VLOOKUP(Table4[[#This Row],[Column1]],mapping!A:L,11,FALSE),0),))</f>
        <v>1482</v>
      </c>
      <c r="L2136" s="139">
        <v>1</v>
      </c>
      <c r="M2136" s="60">
        <f>IF(W2136=mapping!$N$1,IFERROR(VLOOKUP(Table4[[#This Row],[Column1]],mapping!A:L,12,FALSE),0),IF(W2136&gt;mapping!$N$1,IFERROR(VLOOKUP(Table4[[#This Row],[Column1]],mapping!A:L,12,FALSE),0),0))</f>
        <v>1400</v>
      </c>
      <c r="N2136" s="58">
        <f>Table4[[#This Row],[ سعر اليومية ]]*3%*Table4[[#This Row],[عدد الدورات ]]</f>
        <v>44.46</v>
      </c>
      <c r="O2136" s="56">
        <f>Table4[[#This Row],[ سعر اليومية ]]*Table4[[#This Row],[عدد الدورات ]]-N2136</f>
        <v>1437.54</v>
      </c>
      <c r="P2136" s="194"/>
      <c r="Q2136" s="194"/>
      <c r="R2136" s="194"/>
      <c r="S2136" s="58">
        <f>(Table4[[#This Row],[سعر يومية السائق]]*Table4[[#This Row],[عدد الدورات ]])-SUM(Table4[[#This Row],[سلف ]:[خصم ]])+Table4[[#This Row],[اضافي ]]</f>
        <v>1400</v>
      </c>
      <c r="U2136" s="58">
        <f>Table4[[#This Row],[ سعر اليومية ]]*Table4[[#This Row],[عدد الدورات ]]-Table4[[#This Row],[سعر يومية السائق]]*L2136</f>
        <v>82</v>
      </c>
      <c r="V2136" s="58">
        <f>U2136-Table4[[#This Row],[W/H  3%]]</f>
        <v>37.54</v>
      </c>
      <c r="W2136" s="66" t="str">
        <f>Table4[[#This Row],[اليوم]]&amp;Table4[[#This Row],[الشهر ]]&amp;Table4[[#This Row],[العام]]</f>
        <v>1462026</v>
      </c>
      <c r="X2136" s="66" t="s">
        <v>304</v>
      </c>
    </row>
    <row r="2137" spans="1:24" x14ac:dyDescent="0.3">
      <c r="A2137" s="62">
        <v>14</v>
      </c>
      <c r="B2137" s="62">
        <v>6</v>
      </c>
      <c r="C2137" s="62">
        <v>2026</v>
      </c>
      <c r="D2137" s="41" t="str">
        <f t="shared" si="116"/>
        <v>ممدوح كيلاني6المنيب 1 وردية سعوديمدينتي ميكروباص صيني</v>
      </c>
      <c r="E2137" s="4">
        <v>5021</v>
      </c>
      <c r="F2137" s="41" t="str">
        <f>VLOOKUP(E2137,mapping!C:J,2,FALSE)</f>
        <v>ممدوح كيلاني6</v>
      </c>
      <c r="G2137" s="41" t="str">
        <f>IFERROR(VLOOKUP(F2137,mapping!$D$3:$J$200,2,FALSE),0)</f>
        <v xml:space="preserve">المنيب 1 وردية </v>
      </c>
      <c r="H2137" s="41" t="str">
        <f>IFERROR(VLOOKUP(F2137,mapping!$D$3:$J$200,3,FALSE),0)</f>
        <v>سعودي</v>
      </c>
      <c r="I2137" s="41" t="str">
        <f>IFERROR(VLOOKUP(F2137,mapping!$D$3:$J$200,4,FALSE),0)</f>
        <v xml:space="preserve">مدينتي </v>
      </c>
      <c r="J2137" s="41" t="str">
        <f>IFERROR(VLOOKUP(F2137,mapping!$D$3:$J$200,5,FALSE),0)</f>
        <v>ميكروباص صيني</v>
      </c>
      <c r="K2137" s="63">
        <f>IF(W2137=mapping!$N$1,IFERROR(VLOOKUP(Table4[[#This Row],[Column1]],mapping!A:L,11,FALSE),0),IF(W2137&gt;mapping!$N$1,IFERROR(VLOOKUP(Table4[[#This Row],[Column1]],mapping!A:L,11,FALSE),0),))</f>
        <v>1482</v>
      </c>
      <c r="L2137" s="139">
        <v>1</v>
      </c>
      <c r="M2137" s="60">
        <f>IF(W2137=mapping!$N$1,IFERROR(VLOOKUP(Table4[[#This Row],[Column1]],mapping!A:L,12,FALSE),0),IF(W2137&gt;mapping!$N$1,IFERROR(VLOOKUP(Table4[[#This Row],[Column1]],mapping!A:L,12,FALSE),0),0))</f>
        <v>1350</v>
      </c>
      <c r="N2137" s="58">
        <f>Table4[[#This Row],[ سعر اليومية ]]*3%*Table4[[#This Row],[عدد الدورات ]]</f>
        <v>44.46</v>
      </c>
      <c r="O2137" s="56">
        <f>Table4[[#This Row],[ سعر اليومية ]]*Table4[[#This Row],[عدد الدورات ]]-N2137</f>
        <v>1437.54</v>
      </c>
      <c r="P2137" s="194"/>
      <c r="Q2137" s="194"/>
      <c r="R2137" s="194"/>
      <c r="S2137" s="58">
        <f>(Table4[[#This Row],[سعر يومية السائق]]*Table4[[#This Row],[عدد الدورات ]])-SUM(Table4[[#This Row],[سلف ]:[خصم ]])+Table4[[#This Row],[اضافي ]]</f>
        <v>1350</v>
      </c>
      <c r="U2137" s="58">
        <f>Table4[[#This Row],[ سعر اليومية ]]*Table4[[#This Row],[عدد الدورات ]]-Table4[[#This Row],[سعر يومية السائق]]*L2137</f>
        <v>132</v>
      </c>
      <c r="V2137" s="58">
        <f>U2137-Table4[[#This Row],[W/H  3%]]</f>
        <v>87.539999999999992</v>
      </c>
      <c r="W2137" s="66" t="str">
        <f>Table4[[#This Row],[اليوم]]&amp;Table4[[#This Row],[الشهر ]]&amp;Table4[[#This Row],[العام]]</f>
        <v>1462026</v>
      </c>
      <c r="X2137" s="66" t="s">
        <v>304</v>
      </c>
    </row>
    <row r="2138" spans="1:24" x14ac:dyDescent="0.3">
      <c r="A2138" s="62">
        <v>14</v>
      </c>
      <c r="B2138" s="62">
        <v>6</v>
      </c>
      <c r="C2138" s="62">
        <v>2026</v>
      </c>
      <c r="D2138" s="41" t="str">
        <f t="shared" si="116"/>
        <v>ممدوح كيلاني4المنيب 2 وردية سعوديمدينتي ميكروباص صيني</v>
      </c>
      <c r="E2138" s="4">
        <v>5022</v>
      </c>
      <c r="F2138" s="41" t="str">
        <f>VLOOKUP(E2138,mapping!C:J,2,FALSE)</f>
        <v>ممدوح كيلاني4</v>
      </c>
      <c r="G2138" s="41" t="str">
        <f>IFERROR(VLOOKUP(F2138,mapping!$D$3:$J$200,2,FALSE),0)</f>
        <v xml:space="preserve">المنيب 2 وردية </v>
      </c>
      <c r="H2138" s="41" t="str">
        <f>IFERROR(VLOOKUP(F2138,mapping!$D$3:$J$200,3,FALSE),0)</f>
        <v>سعودي</v>
      </c>
      <c r="I2138" s="41" t="str">
        <f>IFERROR(VLOOKUP(F2138,mapping!$D$3:$J$200,4,FALSE),0)</f>
        <v xml:space="preserve">مدينتي </v>
      </c>
      <c r="J2138" s="41" t="str">
        <f>IFERROR(VLOOKUP(F2138,mapping!$D$3:$J$200,5,FALSE),0)</f>
        <v>ميكروباص صيني</v>
      </c>
      <c r="K2138" s="63">
        <f>IF(W2138=mapping!$N$1,IFERROR(VLOOKUP(Table4[[#This Row],[Column1]],mapping!A:L,11,FALSE),0),IF(W2138&gt;mapping!$N$1,IFERROR(VLOOKUP(Table4[[#This Row],[Column1]],mapping!A:L,11,FALSE),0),))</f>
        <v>2965</v>
      </c>
      <c r="L2138" s="139">
        <v>1</v>
      </c>
      <c r="M2138" s="60">
        <f>IF(W2138=mapping!$N$1,IFERROR(VLOOKUP(Table4[[#This Row],[Column1]],mapping!A:L,12,FALSE),0),IF(W2138&gt;mapping!$N$1,IFERROR(VLOOKUP(Table4[[#This Row],[Column1]],mapping!A:L,12,FALSE),0),0))</f>
        <v>2600</v>
      </c>
      <c r="N2138" s="58">
        <f>Table4[[#This Row],[ سعر اليومية ]]*3%*Table4[[#This Row],[عدد الدورات ]]</f>
        <v>88.95</v>
      </c>
      <c r="O2138" s="56">
        <f>Table4[[#This Row],[ سعر اليومية ]]*Table4[[#This Row],[عدد الدورات ]]-N2138</f>
        <v>2876.05</v>
      </c>
      <c r="P2138" s="194"/>
      <c r="Q2138" s="194"/>
      <c r="R2138" s="194"/>
      <c r="S2138" s="58">
        <f>(Table4[[#This Row],[سعر يومية السائق]]*Table4[[#This Row],[عدد الدورات ]])-SUM(Table4[[#This Row],[سلف ]:[خصم ]])+Table4[[#This Row],[اضافي ]]</f>
        <v>2600</v>
      </c>
      <c r="U2138" s="58">
        <f>Table4[[#This Row],[ سعر اليومية ]]*Table4[[#This Row],[عدد الدورات ]]-Table4[[#This Row],[سعر يومية السائق]]*L2138</f>
        <v>365</v>
      </c>
      <c r="V2138" s="58">
        <f>U2138-Table4[[#This Row],[W/H  3%]]</f>
        <v>276.05</v>
      </c>
      <c r="W2138" s="66" t="str">
        <f>Table4[[#This Row],[اليوم]]&amp;Table4[[#This Row],[الشهر ]]&amp;Table4[[#This Row],[العام]]</f>
        <v>1462026</v>
      </c>
      <c r="X2138" s="66" t="s">
        <v>304</v>
      </c>
    </row>
    <row r="2139" spans="1:24" x14ac:dyDescent="0.3">
      <c r="A2139" s="62">
        <v>14</v>
      </c>
      <c r="B2139" s="62">
        <v>6</v>
      </c>
      <c r="C2139" s="62">
        <v>2026</v>
      </c>
      <c r="D2139" s="41" t="str">
        <f t="shared" si="116"/>
        <v>فرج 5حلوان 2 ورديةسعوديمدينتي اتوبيس 28</v>
      </c>
      <c r="E2139" s="4">
        <v>5023</v>
      </c>
      <c r="F2139" s="41" t="str">
        <f>VLOOKUP(E2139,mapping!C:J,2,FALSE)</f>
        <v>فرج 5</v>
      </c>
      <c r="G2139" s="41" t="str">
        <f>IFERROR(VLOOKUP(F2139,mapping!$D$3:$J$200,2,FALSE),0)</f>
        <v>حلوان 2 وردية</v>
      </c>
      <c r="H2139" s="41" t="str">
        <f>IFERROR(VLOOKUP(F2139,mapping!$D$3:$J$200,3,FALSE),0)</f>
        <v>سعودي</v>
      </c>
      <c r="I2139" s="41" t="str">
        <f>IFERROR(VLOOKUP(F2139,mapping!$D$3:$J$200,4,FALSE),0)</f>
        <v xml:space="preserve">مدينتي </v>
      </c>
      <c r="J2139" s="41" t="str">
        <f>IFERROR(VLOOKUP(F2139,mapping!$D$3:$J$200,5,FALSE),0)</f>
        <v>اتوبيس 28</v>
      </c>
      <c r="K2139" s="63">
        <f>IF(W2139=mapping!$N$1,IFERROR(VLOOKUP(Table4[[#This Row],[Column1]],mapping!A:L,11,FALSE),0),IF(W2139&gt;mapping!$N$1,IFERROR(VLOOKUP(Table4[[#This Row],[Column1]],mapping!A:L,11,FALSE),0),))</f>
        <v>4634</v>
      </c>
      <c r="L2139" s="139">
        <v>1</v>
      </c>
      <c r="M2139" s="60">
        <f>IF(W2139=mapping!$N$1,IFERROR(VLOOKUP(Table4[[#This Row],[Column1]],mapping!A:L,12,FALSE),0),IF(W2139&gt;mapping!$N$1,IFERROR(VLOOKUP(Table4[[#This Row],[Column1]],mapping!A:L,12,FALSE),0),0))</f>
        <v>4100</v>
      </c>
      <c r="N2139" s="58">
        <f>Table4[[#This Row],[ سعر اليومية ]]*3%*Table4[[#This Row],[عدد الدورات ]]</f>
        <v>139.01999999999998</v>
      </c>
      <c r="O2139" s="56">
        <f>Table4[[#This Row],[ سعر اليومية ]]*Table4[[#This Row],[عدد الدورات ]]-N2139</f>
        <v>4494.9799999999996</v>
      </c>
      <c r="P2139" s="194"/>
      <c r="Q2139" s="194"/>
      <c r="R2139" s="194"/>
      <c r="S2139" s="58">
        <f>(Table4[[#This Row],[سعر يومية السائق]]*Table4[[#This Row],[عدد الدورات ]])-SUM(Table4[[#This Row],[سلف ]:[خصم ]])+Table4[[#This Row],[اضافي ]]</f>
        <v>4100</v>
      </c>
      <c r="U2139" s="58">
        <f>Table4[[#This Row],[ سعر اليومية ]]*Table4[[#This Row],[عدد الدورات ]]-Table4[[#This Row],[سعر يومية السائق]]*L2139</f>
        <v>534</v>
      </c>
      <c r="V2139" s="58">
        <f>U2139-Table4[[#This Row],[W/H  3%]]</f>
        <v>394.98</v>
      </c>
      <c r="W2139" s="66" t="str">
        <f>Table4[[#This Row],[اليوم]]&amp;Table4[[#This Row],[الشهر ]]&amp;Table4[[#This Row],[العام]]</f>
        <v>1462026</v>
      </c>
      <c r="X2139" s="66" t="s">
        <v>304</v>
      </c>
    </row>
    <row r="2140" spans="1:24" x14ac:dyDescent="0.3">
      <c r="A2140" s="62">
        <v>14</v>
      </c>
      <c r="B2140" s="62">
        <v>6</v>
      </c>
      <c r="C2140" s="62">
        <v>2026</v>
      </c>
      <c r="D2140" s="41" t="str">
        <f t="shared" si="116"/>
        <v>سيد الحاويالحلميةسعوديمدينتي اتوبيس 28</v>
      </c>
      <c r="E2140" s="4">
        <v>5024</v>
      </c>
      <c r="F2140" s="41" t="str">
        <f>VLOOKUP(E2140,mapping!C:J,2,FALSE)</f>
        <v>سيد الحاوي</v>
      </c>
      <c r="G2140" s="41" t="str">
        <f>IFERROR(VLOOKUP(F2140,mapping!$D$3:$J$200,2,FALSE),0)</f>
        <v>الحلمية</v>
      </c>
      <c r="H2140" s="41" t="str">
        <f>IFERROR(VLOOKUP(F2140,mapping!$D$3:$J$200,3,FALSE),0)</f>
        <v>سعودي</v>
      </c>
      <c r="I2140" s="41" t="str">
        <f>IFERROR(VLOOKUP(F2140,mapping!$D$3:$J$200,4,FALSE),0)</f>
        <v xml:space="preserve">مدينتي </v>
      </c>
      <c r="J2140" s="41" t="str">
        <f>IFERROR(VLOOKUP(F2140,mapping!$D$3:$J$200,5,FALSE),0)</f>
        <v>اتوبيس 28</v>
      </c>
      <c r="K2140" s="63">
        <f>IF(W2140=mapping!$N$1,IFERROR(VLOOKUP(Table4[[#This Row],[Column1]],mapping!A:L,11,FALSE),0),IF(W2140&gt;mapping!$N$1,IFERROR(VLOOKUP(Table4[[#This Row],[Column1]],mapping!A:L,11,FALSE),0),))</f>
        <v>4634</v>
      </c>
      <c r="L2140" s="139">
        <v>1</v>
      </c>
      <c r="M2140" s="60">
        <f>IF(W2140=mapping!$N$1,IFERROR(VLOOKUP(Table4[[#This Row],[Column1]],mapping!A:L,12,FALSE),0),IF(W2140&gt;mapping!$N$1,IFERROR(VLOOKUP(Table4[[#This Row],[Column1]],mapping!A:L,12,FALSE),0),0))</f>
        <v>3750</v>
      </c>
      <c r="N2140" s="58">
        <f>Table4[[#This Row],[ سعر اليومية ]]*3%*Table4[[#This Row],[عدد الدورات ]]</f>
        <v>139.01999999999998</v>
      </c>
      <c r="O2140" s="56">
        <f>Table4[[#This Row],[ سعر اليومية ]]*Table4[[#This Row],[عدد الدورات ]]-N2140</f>
        <v>4494.9799999999996</v>
      </c>
      <c r="P2140" s="194"/>
      <c r="Q2140" s="194"/>
      <c r="R2140" s="194"/>
      <c r="S2140" s="58">
        <f>(Table4[[#This Row],[سعر يومية السائق]]*Table4[[#This Row],[عدد الدورات ]])-SUM(Table4[[#This Row],[سلف ]:[خصم ]])+Table4[[#This Row],[اضافي ]]</f>
        <v>3750</v>
      </c>
      <c r="U2140" s="58">
        <f>Table4[[#This Row],[ سعر اليومية ]]*Table4[[#This Row],[عدد الدورات ]]-Table4[[#This Row],[سعر يومية السائق]]*L2140</f>
        <v>884</v>
      </c>
      <c r="V2140" s="58">
        <f>U2140-Table4[[#This Row],[W/H  3%]]</f>
        <v>744.98</v>
      </c>
      <c r="W2140" s="66" t="str">
        <f>Table4[[#This Row],[اليوم]]&amp;Table4[[#This Row],[الشهر ]]&amp;Table4[[#This Row],[العام]]</f>
        <v>1462026</v>
      </c>
      <c r="X2140" s="66" t="s">
        <v>304</v>
      </c>
    </row>
    <row r="2141" spans="1:24" x14ac:dyDescent="0.3">
      <c r="A2141" s="62">
        <v>14</v>
      </c>
      <c r="B2141" s="62">
        <v>6</v>
      </c>
      <c r="C2141" s="62">
        <v>2026</v>
      </c>
      <c r="D2141" s="41" t="str">
        <f t="shared" si="116"/>
        <v>سيد الحاوي 2عدلي منصور سعوديمدينتي اتوبيس 28</v>
      </c>
      <c r="E2141" s="4">
        <v>5028</v>
      </c>
      <c r="F2141" s="41" t="str">
        <f>VLOOKUP(E2141,mapping!C:J,2,FALSE)</f>
        <v>سيد الحاوي 2</v>
      </c>
      <c r="G2141" s="41" t="str">
        <f>IFERROR(VLOOKUP(F2141,mapping!$D$3:$J$200,2,FALSE),0)</f>
        <v xml:space="preserve">عدلي منصور </v>
      </c>
      <c r="H2141" s="41" t="str">
        <f>IFERROR(VLOOKUP(F2141,mapping!$D$3:$J$200,3,FALSE),0)</f>
        <v>سعودي</v>
      </c>
      <c r="I2141" s="41" t="str">
        <f>IFERROR(VLOOKUP(F2141,mapping!$D$3:$J$200,4,FALSE),0)</f>
        <v xml:space="preserve">مدينتي </v>
      </c>
      <c r="J2141" s="41" t="str">
        <f>IFERROR(VLOOKUP(F2141,mapping!$D$3:$J$200,5,FALSE),0)</f>
        <v>اتوبيس 28</v>
      </c>
      <c r="K2141" s="63">
        <f>IF(W2141=mapping!$N$1,IFERROR(VLOOKUP(Table4[[#This Row],[Column1]],mapping!A:L,11,FALSE),0),IF(W2141&gt;mapping!$N$1,IFERROR(VLOOKUP(Table4[[#This Row],[Column1]],mapping!A:L,11,FALSE),0),))</f>
        <v>741</v>
      </c>
      <c r="L2141" s="139">
        <v>1</v>
      </c>
      <c r="M2141" s="60">
        <f>IF(W2141=mapping!$N$1,IFERROR(VLOOKUP(Table4[[#This Row],[Column1]],mapping!A:L,12,FALSE),0),IF(W2141&gt;mapping!$N$1,IFERROR(VLOOKUP(Table4[[#This Row],[Column1]],mapping!A:L,12,FALSE),0),0))</f>
        <v>550</v>
      </c>
      <c r="N2141" s="58">
        <f>Table4[[#This Row],[ سعر اليومية ]]*3%*Table4[[#This Row],[عدد الدورات ]]</f>
        <v>22.23</v>
      </c>
      <c r="O2141" s="56">
        <f>Table4[[#This Row],[ سعر اليومية ]]*Table4[[#This Row],[عدد الدورات ]]-N2141</f>
        <v>718.77</v>
      </c>
      <c r="P2141" s="194"/>
      <c r="Q2141" s="194"/>
      <c r="R2141" s="194"/>
      <c r="S2141" s="58">
        <f>(Table4[[#This Row],[سعر يومية السائق]]*Table4[[#This Row],[عدد الدورات ]])-SUM(Table4[[#This Row],[سلف ]:[خصم ]])+Table4[[#This Row],[اضافي ]]</f>
        <v>550</v>
      </c>
      <c r="U2141" s="58">
        <f>Table4[[#This Row],[ سعر اليومية ]]*Table4[[#This Row],[عدد الدورات ]]-Table4[[#This Row],[سعر يومية السائق]]*L2141</f>
        <v>191</v>
      </c>
      <c r="V2141" s="58">
        <f>U2141-Table4[[#This Row],[W/H  3%]]</f>
        <v>168.77</v>
      </c>
      <c r="W2141" s="66" t="str">
        <f>Table4[[#This Row],[اليوم]]&amp;Table4[[#This Row],[الشهر ]]&amp;Table4[[#This Row],[العام]]</f>
        <v>1462026</v>
      </c>
      <c r="X2141" s="66" t="s">
        <v>304</v>
      </c>
    </row>
    <row r="2142" spans="1:24" x14ac:dyDescent="0.3">
      <c r="A2142" s="184">
        <v>14</v>
      </c>
      <c r="B2142" s="184">
        <v>6</v>
      </c>
      <c r="C2142" s="184">
        <v>2026</v>
      </c>
      <c r="D2142" s="184" t="str">
        <f t="shared" si="116"/>
        <v>احمد عويس اضافيالمعادي لوجستيكاابورواش إضافي</v>
      </c>
      <c r="E2142" s="204">
        <v>4012</v>
      </c>
      <c r="F2142" s="41" t="str">
        <f>VLOOKUP(E2142,mapping!C:J,2,FALSE)</f>
        <v>احمد عويس اضافي</v>
      </c>
      <c r="G2142" s="41" t="str">
        <f>IFERROR(VLOOKUP(F2142,mapping!$D$3:$J$200,2,FALSE),0)</f>
        <v xml:space="preserve">المعادي </v>
      </c>
      <c r="H2142" s="41" t="str">
        <f>IFERROR(VLOOKUP(F2142,mapping!$D$3:$J$200,3,FALSE),0)</f>
        <v>لوجستيكا</v>
      </c>
      <c r="I2142" s="41" t="str">
        <f>IFERROR(VLOOKUP(F2142,mapping!$D$3:$J$200,4,FALSE),0)</f>
        <v xml:space="preserve">ابورواش </v>
      </c>
      <c r="J2142" s="41" t="str">
        <f>IFERROR(VLOOKUP(F2142,mapping!$D$3:$J$200,5,FALSE),0)</f>
        <v>إضافي</v>
      </c>
      <c r="K2142" s="63">
        <f>IF(W2142=mapping!$N$1,IFERROR(VLOOKUP(Table4[[#This Row],[Column1]],mapping!A:L,11,FALSE),0),IF(W2142&gt;mapping!$N$1,IFERROR(VLOOKUP(Table4[[#This Row],[Column1]],mapping!A:L,11,FALSE),0),))</f>
        <v>2049</v>
      </c>
      <c r="L2142" s="186">
        <v>0.5</v>
      </c>
      <c r="M2142" s="60">
        <f>IF(W2142=mapping!$N$1,IFERROR(VLOOKUP(Table4[[#This Row],[Column1]],mapping!A:L,12,FALSE),0),IF(W2142&gt;mapping!$N$1,IFERROR(VLOOKUP(Table4[[#This Row],[Column1]],mapping!A:L,12,FALSE),0),0))</f>
        <v>1800</v>
      </c>
      <c r="N2142" s="58">
        <f>Table4[[#This Row],[ سعر اليومية ]]*3%*Table4[[#This Row],[عدد الدورات ]]</f>
        <v>30.734999999999999</v>
      </c>
      <c r="O2142" s="56">
        <f>Table4[[#This Row],[ سعر اليومية ]]*Table4[[#This Row],[عدد الدورات ]]-N2142</f>
        <v>993.76499999999999</v>
      </c>
      <c r="P2142" s="194"/>
      <c r="Q2142" s="194"/>
      <c r="R2142" s="198"/>
      <c r="S2142" s="58">
        <f>(Table4[[#This Row],[سعر يومية السائق]]*Table4[[#This Row],[عدد الدورات ]])-SUM(Table4[[#This Row],[سلف ]:[خصم ]])+Table4[[#This Row],[اضافي ]]</f>
        <v>900</v>
      </c>
      <c r="U2142" s="58">
        <f>Table4[[#This Row],[ سعر اليومية ]]*Table4[[#This Row],[عدد الدورات ]]-Table4[[#This Row],[سعر يومية السائق]]*L2142</f>
        <v>124.5</v>
      </c>
      <c r="V2142" s="58">
        <f>U2142-Table4[[#This Row],[W/H  3%]]</f>
        <v>93.765000000000001</v>
      </c>
      <c r="W2142" s="66" t="str">
        <f>Table4[[#This Row],[اليوم]]&amp;Table4[[#This Row],[الشهر ]]&amp;Table4[[#This Row],[العام]]</f>
        <v>1462026</v>
      </c>
      <c r="X2142" s="66" t="s">
        <v>304</v>
      </c>
    </row>
    <row r="2143" spans="1:24" x14ac:dyDescent="0.3">
      <c r="A2143" s="184">
        <v>14</v>
      </c>
      <c r="B2143" s="184">
        <v>6</v>
      </c>
      <c r="C2143" s="184">
        <v>2026</v>
      </c>
      <c r="D2143" s="184" t="str">
        <f t="shared" ref="D2143:D2144" si="117">F2143&amp;G2143&amp;H2143&amp;I2143&amp;J2143</f>
        <v>احمد محمود إضافيإضافيلوجستيكاإضافيإضافي</v>
      </c>
      <c r="E2143" s="204">
        <v>4017</v>
      </c>
      <c r="F2143" s="41" t="str">
        <f>VLOOKUP(E2143,mapping!C:J,2,FALSE)</f>
        <v>احمد محمود إضافي</v>
      </c>
      <c r="G2143" s="41" t="str">
        <f>IFERROR(VLOOKUP(F2143,mapping!$D$3:$J$200,2,FALSE),0)</f>
        <v>إضافي</v>
      </c>
      <c r="H2143" s="41" t="str">
        <f>IFERROR(VLOOKUP(F2143,mapping!$D$3:$J$200,3,FALSE),0)</f>
        <v>لوجستيكا</v>
      </c>
      <c r="I2143" s="41" t="str">
        <f>IFERROR(VLOOKUP(F2143,mapping!$D$3:$J$200,4,FALSE),0)</f>
        <v>إضافي</v>
      </c>
      <c r="J2143" s="41" t="str">
        <f>IFERROR(VLOOKUP(F2143,mapping!$D$3:$J$200,5,FALSE),0)</f>
        <v>إضافي</v>
      </c>
      <c r="K2143" s="63">
        <f>IF(W2143=mapping!$N$1,IFERROR(VLOOKUP(Table4[[#This Row],[Column1]],mapping!A:L,11,FALSE),0),IF(W2143&gt;mapping!$N$1,IFERROR(VLOOKUP(Table4[[#This Row],[Column1]],mapping!A:L,11,FALSE),0),))</f>
        <v>1</v>
      </c>
      <c r="L2143" s="186">
        <v>1</v>
      </c>
      <c r="M2143" s="60">
        <f>IF(W2143=mapping!$N$1,IFERROR(VLOOKUP(Table4[[#This Row],[Column1]],mapping!A:L,12,FALSE),0),IF(W2143&gt;mapping!$N$1,IFERROR(VLOOKUP(Table4[[#This Row],[Column1]],mapping!A:L,12,FALSE),0),0))</f>
        <v>0</v>
      </c>
      <c r="N2143" s="58">
        <f>Table4[[#This Row],[ سعر اليومية ]]*3%*Table4[[#This Row],[عدد الدورات ]]</f>
        <v>0.03</v>
      </c>
      <c r="O2143" s="56">
        <f>Table4[[#This Row],[ سعر اليومية ]]*Table4[[#This Row],[عدد الدورات ]]-N2143</f>
        <v>0.97</v>
      </c>
      <c r="P2143" s="194">
        <v>5200</v>
      </c>
      <c r="Q2143" s="194"/>
      <c r="R2143" s="198">
        <v>1300</v>
      </c>
      <c r="S2143" s="58">
        <f>(Table4[[#This Row],[سعر يومية السائق]]*Table4[[#This Row],[عدد الدورات ]])-SUM(Table4[[#This Row],[سلف ]:[خصم ]])+Table4[[#This Row],[اضافي ]]</f>
        <v>-3900</v>
      </c>
      <c r="U2143" s="58">
        <f>Table4[[#This Row],[ سعر اليومية ]]*Table4[[#This Row],[عدد الدورات ]]-Table4[[#This Row],[سعر يومية السائق]]*L2143</f>
        <v>1</v>
      </c>
      <c r="V2143" s="58">
        <f>U2143-Table4[[#This Row],[W/H  3%]]</f>
        <v>0.97</v>
      </c>
      <c r="W2143" s="66" t="str">
        <f>Table4[[#This Row],[اليوم]]&amp;Table4[[#This Row],[الشهر ]]&amp;Table4[[#This Row],[العام]]</f>
        <v>1462026</v>
      </c>
      <c r="X2143" s="66" t="s">
        <v>304</v>
      </c>
    </row>
    <row r="2144" spans="1:24" x14ac:dyDescent="0.3">
      <c r="A2144" s="184">
        <v>14</v>
      </c>
      <c r="B2144" s="184">
        <v>6</v>
      </c>
      <c r="C2144" s="184">
        <v>2026</v>
      </c>
      <c r="D2144" s="184" t="str">
        <f t="shared" si="117"/>
        <v>احمد محمود إضافيإضافيلوجستيكاإضافيإضافي</v>
      </c>
      <c r="E2144" s="204">
        <v>4017</v>
      </c>
      <c r="F2144" s="41" t="str">
        <f>VLOOKUP(E2144,mapping!C:J,2,FALSE)</f>
        <v>احمد محمود إضافي</v>
      </c>
      <c r="G2144" s="41" t="str">
        <f>IFERROR(VLOOKUP(F2144,mapping!$D$3:$J$200,2,FALSE),0)</f>
        <v>إضافي</v>
      </c>
      <c r="H2144" s="41" t="str">
        <f>IFERROR(VLOOKUP(F2144,mapping!$D$3:$J$200,3,FALSE),0)</f>
        <v>لوجستيكا</v>
      </c>
      <c r="I2144" s="41" t="str">
        <f>IFERROR(VLOOKUP(F2144,mapping!$D$3:$J$200,4,FALSE),0)</f>
        <v>إضافي</v>
      </c>
      <c r="J2144" s="41" t="str">
        <f>IFERROR(VLOOKUP(F2144,mapping!$D$3:$J$200,5,FALSE),0)</f>
        <v>إضافي</v>
      </c>
      <c r="K2144" s="63">
        <f>IF(W2144=mapping!$N$1,IFERROR(VLOOKUP(Table4[[#This Row],[Column1]],mapping!A:L,11,FALSE),0),IF(W2144&gt;mapping!$N$1,IFERROR(VLOOKUP(Table4[[#This Row],[Column1]],mapping!A:L,11,FALSE),0),))</f>
        <v>1</v>
      </c>
      <c r="L2144" s="186">
        <v>1</v>
      </c>
      <c r="M2144" s="60">
        <f>IF(W2144=mapping!$N$1,IFERROR(VLOOKUP(Table4[[#This Row],[Column1]],mapping!A:L,12,FALSE),0),IF(W2144&gt;mapping!$N$1,IFERROR(VLOOKUP(Table4[[#This Row],[Column1]],mapping!A:L,12,FALSE),0),0))</f>
        <v>0</v>
      </c>
      <c r="N2144" s="58">
        <f>Table4[[#This Row],[ سعر اليومية ]]*3%*Table4[[#This Row],[عدد الدورات ]]</f>
        <v>0.03</v>
      </c>
      <c r="O2144" s="56">
        <f>Table4[[#This Row],[ سعر اليومية ]]*Table4[[#This Row],[عدد الدورات ]]-N2144</f>
        <v>0.97</v>
      </c>
      <c r="P2144" s="194"/>
      <c r="Q2144" s="194"/>
      <c r="R2144" s="198">
        <v>1300</v>
      </c>
      <c r="S2144" s="58">
        <f>(Table4[[#This Row],[سعر يومية السائق]]*Table4[[#This Row],[عدد الدورات ]])-SUM(Table4[[#This Row],[سلف ]:[خصم ]])+Table4[[#This Row],[اضافي ]]</f>
        <v>1300</v>
      </c>
      <c r="U2144" s="58">
        <f>Table4[[#This Row],[ سعر اليومية ]]*Table4[[#This Row],[عدد الدورات ]]-Table4[[#This Row],[سعر يومية السائق]]*L2144</f>
        <v>1</v>
      </c>
      <c r="V2144" s="58">
        <f>U2144-Table4[[#This Row],[W/H  3%]]</f>
        <v>0.97</v>
      </c>
      <c r="W2144" s="66" t="str">
        <f>Table4[[#This Row],[اليوم]]&amp;Table4[[#This Row],[الشهر ]]&amp;Table4[[#This Row],[العام]]</f>
        <v>1462026</v>
      </c>
      <c r="X2144" s="66" t="s">
        <v>304</v>
      </c>
    </row>
    <row r="2145" spans="1:24" s="123" customFormat="1" x14ac:dyDescent="0.3">
      <c r="D2145" s="123" t="e">
        <f t="shared" si="116"/>
        <v>#N/A</v>
      </c>
      <c r="E2145" s="201"/>
      <c r="F2145" s="123" t="e">
        <f>VLOOKUP(E2145,mapping!C:J,2,FALSE)</f>
        <v>#N/A</v>
      </c>
      <c r="G2145" s="123">
        <f>IFERROR(VLOOKUP(F2145,mapping!$D$3:$J$200,2,FALSE),0)</f>
        <v>0</v>
      </c>
      <c r="H2145" s="123">
        <f>IFERROR(VLOOKUP(F2145,mapping!$D$3:$J$200,3,FALSE),0)</f>
        <v>0</v>
      </c>
      <c r="I2145" s="123">
        <f>IFERROR(VLOOKUP(F2145,mapping!$D$3:$J$200,4,FALSE),0)</f>
        <v>0</v>
      </c>
      <c r="J2145" s="123">
        <f>IFERROR(VLOOKUP(F2145,mapping!$D$3:$J$200,5,FALSE),0)</f>
        <v>0</v>
      </c>
      <c r="K2145" s="124">
        <f>IF(W2145=mapping!$N$1,IFERROR(VLOOKUP(Table4[[#This Row],[Column1]],mapping!A:L,11,FALSE),0),IF(W2145&gt;mapping!$N$1,IFERROR(VLOOKUP(Table4[[#This Row],[Column1]],mapping!A:L,11,FALSE),0),))</f>
        <v>0</v>
      </c>
      <c r="L2145" s="140"/>
      <c r="M2145" s="124">
        <f>IF(W2145=mapping!$N$1,IFERROR(VLOOKUP(Table4[[#This Row],[Column1]],mapping!A:L,12,FALSE),0),IF(W2145&gt;mapping!$N$1,IFERROR(VLOOKUP(Table4[[#This Row],[Column1]],mapping!A:L,12,FALSE),0),0))</f>
        <v>0</v>
      </c>
      <c r="N2145" s="125">
        <f>Table4[[#This Row],[ سعر اليومية ]]*3%*Table4[[#This Row],[عدد الدورات ]]</f>
        <v>0</v>
      </c>
      <c r="O2145" s="126">
        <f>Table4[[#This Row],[ سعر اليومية ]]*Table4[[#This Row],[عدد الدورات ]]-N2145</f>
        <v>0</v>
      </c>
      <c r="P2145" s="195"/>
      <c r="Q2145" s="195"/>
      <c r="R2145" s="195"/>
      <c r="S2145" s="125">
        <f>(Table4[[#This Row],[سعر يومية السائق]]*Table4[[#This Row],[عدد الدورات ]])-SUM(Table4[[#This Row],[سلف ]:[خصم ]])+Table4[[#This Row],[اضافي ]]</f>
        <v>0</v>
      </c>
      <c r="U2145" s="125">
        <f>Table4[[#This Row],[ سعر اليومية ]]*Table4[[#This Row],[عدد الدورات ]]-Table4[[#This Row],[سعر يومية السائق]]*L2145</f>
        <v>0</v>
      </c>
      <c r="V2145" s="125">
        <f>U2145-Table4[[#This Row],[W/H  3%]]</f>
        <v>0</v>
      </c>
      <c r="W2145" s="127" t="str">
        <f>Table4[[#This Row],[اليوم]]&amp;Table4[[#This Row],[الشهر ]]&amp;Table4[[#This Row],[العام]]</f>
        <v/>
      </c>
      <c r="X2145" s="127" t="s">
        <v>304</v>
      </c>
    </row>
    <row r="2146" spans="1:24" x14ac:dyDescent="0.3">
      <c r="A2146" s="62">
        <v>15</v>
      </c>
      <c r="B2146" s="62">
        <v>6</v>
      </c>
      <c r="C2146" s="62">
        <v>2026</v>
      </c>
      <c r="D2146" s="41" t="str">
        <f t="shared" si="116"/>
        <v>مصطفي قليوبقليوب FIRST STARTم.نصر ميكروباص صيني</v>
      </c>
      <c r="E2146" s="4">
        <v>1000</v>
      </c>
      <c r="F2146" s="41" t="str">
        <f>VLOOKUP(E2146,mapping!C:J,2,FALSE)</f>
        <v>مصطفي قليوب</v>
      </c>
      <c r="G2146" s="41" t="str">
        <f>IFERROR(VLOOKUP(F2146,mapping!$D$3:$J$200,2,FALSE),0)</f>
        <v xml:space="preserve">قليوب </v>
      </c>
      <c r="H2146" s="41" t="str">
        <f>IFERROR(VLOOKUP(F2146,mapping!$D$3:$J$200,3,FALSE),0)</f>
        <v>FIRST START</v>
      </c>
      <c r="I2146" s="41" t="str">
        <f>IFERROR(VLOOKUP(F2146,mapping!$D$3:$J$200,4,FALSE),0)</f>
        <v xml:space="preserve">م.نصر </v>
      </c>
      <c r="J2146" s="41" t="str">
        <f>IFERROR(VLOOKUP(F2146,mapping!$D$3:$J$200,5,FALSE),0)</f>
        <v>ميكروباص صيني</v>
      </c>
      <c r="K2146" s="63">
        <f>IF(W2146=mapping!$N$1,IFERROR(VLOOKUP(Table4[[#This Row],[Column1]],mapping!A:L,11,FALSE),0),IF(W2146&gt;mapping!$N$1,IFERROR(VLOOKUP(Table4[[#This Row],[Column1]],mapping!A:L,11,FALSE),0),))</f>
        <v>1250</v>
      </c>
      <c r="L2146" s="139">
        <v>1</v>
      </c>
      <c r="M2146" s="60">
        <f>IF(W2146=mapping!$N$1,IFERROR(VLOOKUP(Table4[[#This Row],[Column1]],mapping!A:L,12,FALSE),0),IF(W2146&gt;mapping!$N$1,IFERROR(VLOOKUP(Table4[[#This Row],[Column1]],mapping!A:L,12,FALSE),0),0))</f>
        <v>1200</v>
      </c>
      <c r="N2146" s="58">
        <f>Table4[[#This Row],[ سعر اليومية ]]*3%*Table4[[#This Row],[عدد الدورات ]]</f>
        <v>37.5</v>
      </c>
      <c r="O2146" s="56">
        <f>Table4[[#This Row],[ سعر اليومية ]]*Table4[[#This Row],[عدد الدورات ]]-N2146</f>
        <v>1212.5</v>
      </c>
      <c r="P2146" s="194"/>
      <c r="Q2146" s="194"/>
      <c r="R2146" s="194"/>
      <c r="S2146" s="58">
        <f>(Table4[[#This Row],[سعر يومية السائق]]*Table4[[#This Row],[عدد الدورات ]])-SUM(Table4[[#This Row],[سلف ]:[خصم ]])+Table4[[#This Row],[اضافي ]]</f>
        <v>1200</v>
      </c>
      <c r="U2146" s="58">
        <f>Table4[[#This Row],[ سعر اليومية ]]*Table4[[#This Row],[عدد الدورات ]]-Table4[[#This Row],[سعر يومية السائق]]*L2146</f>
        <v>50</v>
      </c>
      <c r="V2146" s="58">
        <f>U2146-Table4[[#This Row],[W/H  3%]]</f>
        <v>12.5</v>
      </c>
      <c r="W2146" s="66" t="str">
        <f>Table4[[#This Row],[اليوم]]&amp;Table4[[#This Row],[الشهر ]]&amp;Table4[[#This Row],[العام]]</f>
        <v>1562026</v>
      </c>
      <c r="X2146" s="66" t="s">
        <v>304</v>
      </c>
    </row>
    <row r="2147" spans="1:24" x14ac:dyDescent="0.3">
      <c r="A2147" s="62">
        <v>15</v>
      </c>
      <c r="B2147" s="62">
        <v>6</v>
      </c>
      <c r="C2147" s="62">
        <v>2026</v>
      </c>
      <c r="D2147" s="41" t="str">
        <f t="shared" si="116"/>
        <v>عمرو برعي الجراجFLITCH AND GRAINالتجمع ميكروباص صيني</v>
      </c>
      <c r="E2147" s="4">
        <v>2000</v>
      </c>
      <c r="F2147" s="41" t="str">
        <f>VLOOKUP(E2147,mapping!C:J,2,FALSE)</f>
        <v xml:space="preserve">عمرو برعي </v>
      </c>
      <c r="G2147" s="41" t="str">
        <f>IFERROR(VLOOKUP(F2147,mapping!$D$3:$J$200,2,FALSE),0)</f>
        <v>الجراج</v>
      </c>
      <c r="H2147" s="41" t="str">
        <f>IFERROR(VLOOKUP(F2147,mapping!$D$3:$J$200,3,FALSE),0)</f>
        <v>FLITCH AND GRAIN</v>
      </c>
      <c r="I2147" s="41" t="str">
        <f>IFERROR(VLOOKUP(F2147,mapping!$D$3:$J$200,4,FALSE),0)</f>
        <v xml:space="preserve">التجمع </v>
      </c>
      <c r="J2147" s="41" t="str">
        <f>IFERROR(VLOOKUP(F2147,mapping!$D$3:$J$200,5,FALSE),0)</f>
        <v>ميكروباص صيني</v>
      </c>
      <c r="K2147" s="63">
        <f>IF(W2147=mapping!$N$1,IFERROR(VLOOKUP(Table4[[#This Row],[Column1]],mapping!A:L,11,FALSE),0),IF(W2147&gt;mapping!$N$1,IFERROR(VLOOKUP(Table4[[#This Row],[Column1]],mapping!A:L,11,FALSE),0),))</f>
        <v>1300</v>
      </c>
      <c r="L2147" s="139">
        <v>1</v>
      </c>
      <c r="M2147" s="60">
        <f>IF(W2147=mapping!$N$1,IFERROR(VLOOKUP(Table4[[#This Row],[Column1]],mapping!A:L,12,FALSE),0),IF(W2147&gt;mapping!$N$1,IFERROR(VLOOKUP(Table4[[#This Row],[Column1]],mapping!A:L,12,FALSE),0),0))</f>
        <v>1050</v>
      </c>
      <c r="N2147" s="58">
        <f>Table4[[#This Row],[ سعر اليومية ]]*3%*Table4[[#This Row],[عدد الدورات ]]</f>
        <v>39</v>
      </c>
      <c r="O2147" s="56">
        <f>Table4[[#This Row],[ سعر اليومية ]]*Table4[[#This Row],[عدد الدورات ]]-N2147</f>
        <v>1261</v>
      </c>
      <c r="P2147" s="194"/>
      <c r="Q2147" s="194"/>
      <c r="R2147" s="194"/>
      <c r="S2147" s="58">
        <f>(Table4[[#This Row],[سعر يومية السائق]]*Table4[[#This Row],[عدد الدورات ]])-SUM(Table4[[#This Row],[سلف ]:[خصم ]])+Table4[[#This Row],[اضافي ]]</f>
        <v>1050</v>
      </c>
      <c r="U2147" s="58">
        <f>Table4[[#This Row],[ سعر اليومية ]]*Table4[[#This Row],[عدد الدورات ]]-Table4[[#This Row],[سعر يومية السائق]]*L2147</f>
        <v>250</v>
      </c>
      <c r="V2147" s="58">
        <f>U2147-Table4[[#This Row],[W/H  3%]]</f>
        <v>211</v>
      </c>
      <c r="W2147" s="66" t="str">
        <f>Table4[[#This Row],[اليوم]]&amp;Table4[[#This Row],[الشهر ]]&amp;Table4[[#This Row],[العام]]</f>
        <v>1562026</v>
      </c>
      <c r="X2147" s="66" t="s">
        <v>304</v>
      </c>
    </row>
    <row r="2148" spans="1:24" x14ac:dyDescent="0.3">
      <c r="A2148" s="62">
        <v>15</v>
      </c>
      <c r="B2148" s="62">
        <v>6</v>
      </c>
      <c r="C2148" s="62">
        <v>2026</v>
      </c>
      <c r="D2148" s="41" t="str">
        <f t="shared" si="116"/>
        <v>مصطفي الف مسكنالف مسكن 3 ورديةنجمة هليوبوليسالتجمع اتوبيس 28</v>
      </c>
      <c r="E2148" s="4">
        <v>3000</v>
      </c>
      <c r="F2148" s="41" t="str">
        <f>VLOOKUP(E2148,mapping!C:J,2,FALSE)</f>
        <v>مصطفي الف مسكن</v>
      </c>
      <c r="G2148" s="41" t="str">
        <f>IFERROR(VLOOKUP(F2148,mapping!$D$3:$J$200,2,FALSE),0)</f>
        <v>الف مسكن 3 وردية</v>
      </c>
      <c r="H2148" s="41" t="str">
        <f>IFERROR(VLOOKUP(F2148,mapping!$D$3:$J$200,3,FALSE),0)</f>
        <v>نجمة هليوبوليس</v>
      </c>
      <c r="I2148" s="41" t="str">
        <f>IFERROR(VLOOKUP(F2148,mapping!$D$3:$J$200,4,FALSE),0)</f>
        <v xml:space="preserve">التجمع </v>
      </c>
      <c r="J2148" s="41" t="str">
        <f>IFERROR(VLOOKUP(F2148,mapping!$D$3:$J$200,5,FALSE),0)</f>
        <v>اتوبيس 28</v>
      </c>
      <c r="K2148" s="63">
        <f>IF(W2148=mapping!$N$1,IFERROR(VLOOKUP(Table4[[#This Row],[Column1]],mapping!A:L,11,FALSE),0),IF(W2148&gt;mapping!$N$1,IFERROR(VLOOKUP(Table4[[#This Row],[Column1]],mapping!A:L,11,FALSE),0),))</f>
        <v>4297</v>
      </c>
      <c r="L2148" s="139">
        <v>1</v>
      </c>
      <c r="M2148" s="60">
        <f>IF(W2148=mapping!$N$1,IFERROR(VLOOKUP(Table4[[#This Row],[Column1]],mapping!A:L,12,FALSE),0),IF(W2148&gt;mapping!$N$1,IFERROR(VLOOKUP(Table4[[#This Row],[Column1]],mapping!A:L,12,FALSE),0),0))</f>
        <v>3800</v>
      </c>
      <c r="N2148" s="58">
        <f>Table4[[#This Row],[ سعر اليومية ]]*3%*Table4[[#This Row],[عدد الدورات ]]</f>
        <v>128.91</v>
      </c>
      <c r="O2148" s="56">
        <f>Table4[[#This Row],[ سعر اليومية ]]*Table4[[#This Row],[عدد الدورات ]]-N2148</f>
        <v>4168.09</v>
      </c>
      <c r="P2148" s="194"/>
      <c r="Q2148" s="194"/>
      <c r="R2148" s="194"/>
      <c r="S2148" s="58">
        <f>(Table4[[#This Row],[سعر يومية السائق]]*Table4[[#This Row],[عدد الدورات ]])-SUM(Table4[[#This Row],[سلف ]:[خصم ]])+Table4[[#This Row],[اضافي ]]</f>
        <v>3800</v>
      </c>
      <c r="U2148" s="58">
        <f>Table4[[#This Row],[ سعر اليومية ]]*Table4[[#This Row],[عدد الدورات ]]-Table4[[#This Row],[سعر يومية السائق]]*L2148</f>
        <v>497</v>
      </c>
      <c r="V2148" s="58">
        <f>U2148-Table4[[#This Row],[W/H  3%]]</f>
        <v>368.09000000000003</v>
      </c>
      <c r="W2148" s="66" t="str">
        <f>Table4[[#This Row],[اليوم]]&amp;Table4[[#This Row],[الشهر ]]&amp;Table4[[#This Row],[العام]]</f>
        <v>1562026</v>
      </c>
      <c r="X2148" s="66" t="s">
        <v>304</v>
      </c>
    </row>
    <row r="2149" spans="1:24" x14ac:dyDescent="0.3">
      <c r="A2149" s="62">
        <v>15</v>
      </c>
      <c r="B2149" s="62">
        <v>6</v>
      </c>
      <c r="C2149" s="62">
        <v>2026</v>
      </c>
      <c r="D2149" s="41" t="str">
        <f t="shared" si="116"/>
        <v>ممدوح كيلاني1قليوب 3 وردية نجمة هليوبوليسالتجمع اتوبيس 28</v>
      </c>
      <c r="E2149" s="4">
        <v>3002</v>
      </c>
      <c r="F2149" s="41" t="str">
        <f>VLOOKUP(E2149,mapping!C:J,2,FALSE)</f>
        <v>ممدوح كيلاني1</v>
      </c>
      <c r="G2149" s="41" t="str">
        <f>IFERROR(VLOOKUP(F2149,mapping!$D$3:$J$200,2,FALSE),0)</f>
        <v xml:space="preserve">قليوب 3 وردية </v>
      </c>
      <c r="H2149" s="41" t="str">
        <f>IFERROR(VLOOKUP(F2149,mapping!$D$3:$J$200,3,FALSE),0)</f>
        <v>نجمة هليوبوليس</v>
      </c>
      <c r="I2149" s="41" t="str">
        <f>IFERROR(VLOOKUP(F2149,mapping!$D$3:$J$200,4,FALSE),0)</f>
        <v xml:space="preserve">التجمع </v>
      </c>
      <c r="J2149" s="41" t="str">
        <f>IFERROR(VLOOKUP(F2149,mapping!$D$3:$J$200,5,FALSE),0)</f>
        <v>اتوبيس 28</v>
      </c>
      <c r="K2149" s="63">
        <f>IF(W2149=mapping!$N$1,IFERROR(VLOOKUP(Table4[[#This Row],[Column1]],mapping!A:L,11,FALSE),0),IF(W2149&gt;mapping!$N$1,IFERROR(VLOOKUP(Table4[[#This Row],[Column1]],mapping!A:L,11,FALSE),0),))</f>
        <v>4297</v>
      </c>
      <c r="L2149" s="139">
        <v>1</v>
      </c>
      <c r="M2149" s="60">
        <f>IF(W2149=mapping!$N$1,IFERROR(VLOOKUP(Table4[[#This Row],[Column1]],mapping!A:L,12,FALSE),0),IF(W2149&gt;mapping!$N$1,IFERROR(VLOOKUP(Table4[[#This Row],[Column1]],mapping!A:L,12,FALSE),0),0))</f>
        <v>3900</v>
      </c>
      <c r="N2149" s="58">
        <f>Table4[[#This Row],[ سعر اليومية ]]*3%*Table4[[#This Row],[عدد الدورات ]]</f>
        <v>128.91</v>
      </c>
      <c r="O2149" s="56">
        <f>Table4[[#This Row],[ سعر اليومية ]]*Table4[[#This Row],[عدد الدورات ]]-N2149</f>
        <v>4168.09</v>
      </c>
      <c r="P2149" s="194"/>
      <c r="Q2149" s="194"/>
      <c r="R2149" s="194"/>
      <c r="S2149" s="58">
        <f>(Table4[[#This Row],[سعر يومية السائق]]*Table4[[#This Row],[عدد الدورات ]])-SUM(Table4[[#This Row],[سلف ]:[خصم ]])+Table4[[#This Row],[اضافي ]]</f>
        <v>3900</v>
      </c>
      <c r="U2149" s="58">
        <f>Table4[[#This Row],[ سعر اليومية ]]*Table4[[#This Row],[عدد الدورات ]]-Table4[[#This Row],[سعر يومية السائق]]*L2149</f>
        <v>397</v>
      </c>
      <c r="V2149" s="58">
        <f>U2149-Table4[[#This Row],[W/H  3%]]</f>
        <v>268.09000000000003</v>
      </c>
      <c r="W2149" s="66" t="str">
        <f>Table4[[#This Row],[اليوم]]&amp;Table4[[#This Row],[الشهر ]]&amp;Table4[[#This Row],[العام]]</f>
        <v>1562026</v>
      </c>
      <c r="X2149" s="66" t="s">
        <v>304</v>
      </c>
    </row>
    <row r="2150" spans="1:24" x14ac:dyDescent="0.3">
      <c r="A2150" s="62">
        <v>15</v>
      </c>
      <c r="B2150" s="62">
        <v>6</v>
      </c>
      <c r="C2150" s="62">
        <v>2026</v>
      </c>
      <c r="D2150" s="41" t="str">
        <f t="shared" si="116"/>
        <v>ممدوح كيلاني3المنيب 3وردية نجمة هليوبوليسالتجمع ميكروباص</v>
      </c>
      <c r="E2150" s="4">
        <v>3004</v>
      </c>
      <c r="F2150" s="41" t="str">
        <f>VLOOKUP(E2150,mapping!C:J,2,FALSE)</f>
        <v>ممدوح كيلاني3</v>
      </c>
      <c r="G2150" s="41" t="str">
        <f>IFERROR(VLOOKUP(F2150,mapping!$D$3:$J$200,2,FALSE),0)</f>
        <v xml:space="preserve">المنيب 3وردية </v>
      </c>
      <c r="H2150" s="41" t="str">
        <f>IFERROR(VLOOKUP(F2150,mapping!$D$3:$J$200,3,FALSE),0)</f>
        <v>نجمة هليوبوليس</v>
      </c>
      <c r="I2150" s="41" t="str">
        <f>IFERROR(VLOOKUP(F2150,mapping!$D$3:$J$200,4,FALSE),0)</f>
        <v xml:space="preserve">التجمع </v>
      </c>
      <c r="J2150" s="41" t="str">
        <f>IFERROR(VLOOKUP(F2150,mapping!$D$3:$J$200,5,FALSE),0)</f>
        <v>ميكروباص</v>
      </c>
      <c r="K2150" s="63">
        <f>IF(W2150=mapping!$N$1,IFERROR(VLOOKUP(Table4[[#This Row],[Column1]],mapping!A:L,11,FALSE),0),IF(W2150&gt;mapping!$N$1,IFERROR(VLOOKUP(Table4[[#This Row],[Column1]],mapping!A:L,11,FALSE),0),))</f>
        <v>3600</v>
      </c>
      <c r="L2150" s="139">
        <v>1</v>
      </c>
      <c r="M2150" s="60">
        <f>IF(W2150=mapping!$N$1,IFERROR(VLOOKUP(Table4[[#This Row],[Column1]],mapping!A:L,12,FALSE),0),IF(W2150&gt;mapping!$N$1,IFERROR(VLOOKUP(Table4[[#This Row],[Column1]],mapping!A:L,12,FALSE),0),0))</f>
        <v>2700</v>
      </c>
      <c r="N2150" s="58">
        <f>Table4[[#This Row],[ سعر اليومية ]]*3%*Table4[[#This Row],[عدد الدورات ]]</f>
        <v>108</v>
      </c>
      <c r="O2150" s="56">
        <f>Table4[[#This Row],[ سعر اليومية ]]*Table4[[#This Row],[عدد الدورات ]]-N2150</f>
        <v>3492</v>
      </c>
      <c r="P2150" s="194"/>
      <c r="Q2150" s="194"/>
      <c r="R2150" s="194"/>
      <c r="S2150" s="58">
        <f>(Table4[[#This Row],[سعر يومية السائق]]*Table4[[#This Row],[عدد الدورات ]])-SUM(Table4[[#This Row],[سلف ]:[خصم ]])+Table4[[#This Row],[اضافي ]]</f>
        <v>2700</v>
      </c>
      <c r="U2150" s="58">
        <f>Table4[[#This Row],[ سعر اليومية ]]*Table4[[#This Row],[عدد الدورات ]]-Table4[[#This Row],[سعر يومية السائق]]*L2150</f>
        <v>900</v>
      </c>
      <c r="V2150" s="58">
        <f>U2150-Table4[[#This Row],[W/H  3%]]</f>
        <v>792</v>
      </c>
      <c r="W2150" s="66" t="str">
        <f>Table4[[#This Row],[اليوم]]&amp;Table4[[#This Row],[الشهر ]]&amp;Table4[[#This Row],[العام]]</f>
        <v>1562026</v>
      </c>
      <c r="X2150" s="66" t="s">
        <v>304</v>
      </c>
    </row>
    <row r="2151" spans="1:24" x14ac:dyDescent="0.3">
      <c r="A2151" s="62">
        <v>15</v>
      </c>
      <c r="B2151" s="62">
        <v>6</v>
      </c>
      <c r="C2151" s="62">
        <v>2026</v>
      </c>
      <c r="D2151" s="41" t="str">
        <f t="shared" si="116"/>
        <v>بكرقليوب 1 ورديةنجمة هليوبوليسالتجمع ميكروباص</v>
      </c>
      <c r="E2151" s="4">
        <v>3005</v>
      </c>
      <c r="F2151" s="41" t="str">
        <f>VLOOKUP(E2151,mapping!C:J,2,FALSE)</f>
        <v>بكر</v>
      </c>
      <c r="G2151" s="41" t="str">
        <f>IFERROR(VLOOKUP(F2151,mapping!$D$3:$J$200,2,FALSE),0)</f>
        <v>قليوب 1 وردية</v>
      </c>
      <c r="H2151" s="41" t="str">
        <f>IFERROR(VLOOKUP(F2151,mapping!$D$3:$J$200,3,FALSE),0)</f>
        <v>نجمة هليوبوليس</v>
      </c>
      <c r="I2151" s="41" t="str">
        <f>IFERROR(VLOOKUP(F2151,mapping!$D$3:$J$200,4,FALSE),0)</f>
        <v xml:space="preserve">التجمع </v>
      </c>
      <c r="J2151" s="41" t="str">
        <f>IFERROR(VLOOKUP(F2151,mapping!$D$3:$J$200,5,FALSE),0)</f>
        <v>ميكروباص</v>
      </c>
      <c r="K2151" s="63">
        <f>IF(W2151=mapping!$N$1,IFERROR(VLOOKUP(Table4[[#This Row],[Column1]],mapping!A:L,11,FALSE),0),IF(W2151&gt;mapping!$N$1,IFERROR(VLOOKUP(Table4[[#This Row],[Column1]],mapping!A:L,11,FALSE),0),))</f>
        <v>1400</v>
      </c>
      <c r="L2151" s="139">
        <v>1</v>
      </c>
      <c r="M2151" s="60">
        <f>IF(W2151=mapping!$N$1,IFERROR(VLOOKUP(Table4[[#This Row],[Column1]],mapping!A:L,12,FALSE),0),IF(W2151&gt;mapping!$N$1,IFERROR(VLOOKUP(Table4[[#This Row],[Column1]],mapping!A:L,12,FALSE),0),0))</f>
        <v>1200</v>
      </c>
      <c r="N2151" s="58">
        <f>Table4[[#This Row],[ سعر اليومية ]]*3%*Table4[[#This Row],[عدد الدورات ]]</f>
        <v>42</v>
      </c>
      <c r="O2151" s="56">
        <f>Table4[[#This Row],[ سعر اليومية ]]*Table4[[#This Row],[عدد الدورات ]]-N2151</f>
        <v>1358</v>
      </c>
      <c r="P2151" s="194"/>
      <c r="Q2151" s="194"/>
      <c r="R2151" s="194"/>
      <c r="S2151" s="58">
        <f>(Table4[[#This Row],[سعر يومية السائق]]*Table4[[#This Row],[عدد الدورات ]])-SUM(Table4[[#This Row],[سلف ]:[خصم ]])+Table4[[#This Row],[اضافي ]]</f>
        <v>1200</v>
      </c>
      <c r="U2151" s="58">
        <f>Table4[[#This Row],[ سعر اليومية ]]*Table4[[#This Row],[عدد الدورات ]]-Table4[[#This Row],[سعر يومية السائق]]*L2151</f>
        <v>200</v>
      </c>
      <c r="V2151" s="58">
        <f>U2151-Table4[[#This Row],[W/H  3%]]</f>
        <v>158</v>
      </c>
      <c r="W2151" s="66" t="str">
        <f>Table4[[#This Row],[اليوم]]&amp;Table4[[#This Row],[الشهر ]]&amp;Table4[[#This Row],[العام]]</f>
        <v>1562026</v>
      </c>
      <c r="X2151" s="66" t="s">
        <v>304</v>
      </c>
    </row>
    <row r="2152" spans="1:24" x14ac:dyDescent="0.3">
      <c r="A2152" s="62">
        <v>15</v>
      </c>
      <c r="B2152" s="62">
        <v>6</v>
      </c>
      <c r="C2152" s="62">
        <v>2026</v>
      </c>
      <c r="D2152" s="41" t="str">
        <f t="shared" si="116"/>
        <v xml:space="preserve">رجب سلامة 1المرج لوجستيكااكتوبر هاي اس </v>
      </c>
      <c r="E2152" s="4">
        <v>4000</v>
      </c>
      <c r="F2152" s="41" t="str">
        <f>VLOOKUP(E2152,mapping!C:J,2,FALSE)</f>
        <v>رجب سلامة 1</v>
      </c>
      <c r="G2152" s="41" t="str">
        <f>IFERROR(VLOOKUP(F2152,mapping!$D$3:$J$200,2,FALSE),0)</f>
        <v xml:space="preserve">المرج </v>
      </c>
      <c r="H2152" s="41" t="str">
        <f>IFERROR(VLOOKUP(F2152,mapping!$D$3:$J$200,3,FALSE),0)</f>
        <v>لوجستيكا</v>
      </c>
      <c r="I2152" s="41" t="str">
        <f>IFERROR(VLOOKUP(F2152,mapping!$D$3:$J$200,4,FALSE),0)</f>
        <v xml:space="preserve">اكتوبر </v>
      </c>
      <c r="J2152" s="41" t="str">
        <f>IFERROR(VLOOKUP(F2152,mapping!$D$3:$J$200,5,FALSE),0)</f>
        <v xml:space="preserve">هاي اس </v>
      </c>
      <c r="K2152" s="63">
        <f>IF(W2152=mapping!$N$1,IFERROR(VLOOKUP(Table4[[#This Row],[Column1]],mapping!A:L,11,FALSE),0),IF(W2152&gt;mapping!$N$1,IFERROR(VLOOKUP(Table4[[#This Row],[Column1]],mapping!A:L,11,FALSE),0),))</f>
        <v>2195</v>
      </c>
      <c r="L2152" s="139">
        <v>1</v>
      </c>
      <c r="M2152" s="60">
        <f>IF(W2152=mapping!$N$1,IFERROR(VLOOKUP(Table4[[#This Row],[Column1]],mapping!A:L,12,FALSE),0),IF(W2152&gt;mapping!$N$1,IFERROR(VLOOKUP(Table4[[#This Row],[Column1]],mapping!A:L,12,FALSE),0),0))</f>
        <v>2000</v>
      </c>
      <c r="N2152" s="58">
        <f>Table4[[#This Row],[ سعر اليومية ]]*3%*Table4[[#This Row],[عدد الدورات ]]</f>
        <v>65.849999999999994</v>
      </c>
      <c r="O2152" s="56">
        <f>Table4[[#This Row],[ سعر اليومية ]]*Table4[[#This Row],[عدد الدورات ]]-N2152</f>
        <v>2129.15</v>
      </c>
      <c r="P2152" s="194"/>
      <c r="Q2152" s="194"/>
      <c r="R2152" s="194"/>
      <c r="S2152" s="58">
        <f>(Table4[[#This Row],[سعر يومية السائق]]*Table4[[#This Row],[عدد الدورات ]])-SUM(Table4[[#This Row],[سلف ]:[خصم ]])+Table4[[#This Row],[اضافي ]]</f>
        <v>2000</v>
      </c>
      <c r="U2152" s="58">
        <f>Table4[[#This Row],[ سعر اليومية ]]*Table4[[#This Row],[عدد الدورات ]]-Table4[[#This Row],[سعر يومية السائق]]*L2152</f>
        <v>195</v>
      </c>
      <c r="V2152" s="58">
        <f>U2152-Table4[[#This Row],[W/H  3%]]</f>
        <v>129.15</v>
      </c>
      <c r="W2152" s="66" t="str">
        <f>Table4[[#This Row],[اليوم]]&amp;Table4[[#This Row],[الشهر ]]&amp;Table4[[#This Row],[العام]]</f>
        <v>1562026</v>
      </c>
      <c r="X2152" s="66" t="s">
        <v>304</v>
      </c>
    </row>
    <row r="2153" spans="1:24" x14ac:dyDescent="0.3">
      <c r="A2153" s="62">
        <v>15</v>
      </c>
      <c r="B2153" s="62">
        <v>6</v>
      </c>
      <c r="C2153" s="62">
        <v>2026</v>
      </c>
      <c r="D2153" s="41" t="str">
        <f t="shared" si="116"/>
        <v xml:space="preserve">رجب سلامة 2 نكلا حضورلوجستيكااكتوبر هاي اس </v>
      </c>
      <c r="E2153" s="4">
        <v>4004</v>
      </c>
      <c r="F2153" s="41" t="str">
        <f>VLOOKUP(E2153,mapping!C:J,2,FALSE)</f>
        <v xml:space="preserve">رجب سلامة 2 </v>
      </c>
      <c r="G2153" s="41" t="str">
        <f>IFERROR(VLOOKUP(F2153,mapping!$D$3:$J$200,2,FALSE),0)</f>
        <v>نكلا حضور</v>
      </c>
      <c r="H2153" s="41" t="str">
        <f>IFERROR(VLOOKUP(F2153,mapping!$D$3:$J$200,3,FALSE),0)</f>
        <v>لوجستيكا</v>
      </c>
      <c r="I2153" s="41" t="str">
        <f>IFERROR(VLOOKUP(F2153,mapping!$D$3:$J$200,4,FALSE),0)</f>
        <v xml:space="preserve">اكتوبر </v>
      </c>
      <c r="J2153" s="41" t="str">
        <f>IFERROR(VLOOKUP(F2153,mapping!$D$3:$J$200,5,FALSE),0)</f>
        <v xml:space="preserve">هاي اس </v>
      </c>
      <c r="K2153" s="63">
        <f>IF(W2153=mapping!$N$1,IFERROR(VLOOKUP(Table4[[#This Row],[Column1]],mapping!A:L,11,FALSE),0),IF(W2153&gt;mapping!$N$1,IFERROR(VLOOKUP(Table4[[#This Row],[Column1]],mapping!A:L,11,FALSE),0),))</f>
        <v>1024</v>
      </c>
      <c r="L2153" s="139">
        <v>1</v>
      </c>
      <c r="M2153" s="60">
        <f>IF(W2153=mapping!$N$1,IFERROR(VLOOKUP(Table4[[#This Row],[Column1]],mapping!A:L,12,FALSE),0),IF(W2153&gt;mapping!$N$1,IFERROR(VLOOKUP(Table4[[#This Row],[Column1]],mapping!A:L,12,FALSE),0),0))</f>
        <v>1000</v>
      </c>
      <c r="N2153" s="58">
        <f>Table4[[#This Row],[ سعر اليومية ]]*3%*Table4[[#This Row],[عدد الدورات ]]</f>
        <v>30.72</v>
      </c>
      <c r="O2153" s="56">
        <f>Table4[[#This Row],[ سعر اليومية ]]*Table4[[#This Row],[عدد الدورات ]]-N2153</f>
        <v>993.28</v>
      </c>
      <c r="P2153" s="194"/>
      <c r="Q2153" s="194"/>
      <c r="R2153" s="194"/>
      <c r="S2153" s="58">
        <f>(Table4[[#This Row],[سعر يومية السائق]]*Table4[[#This Row],[عدد الدورات ]])-SUM(Table4[[#This Row],[سلف ]:[خصم ]])+Table4[[#This Row],[اضافي ]]</f>
        <v>1000</v>
      </c>
      <c r="U2153" s="58">
        <f>Table4[[#This Row],[ سعر اليومية ]]*Table4[[#This Row],[عدد الدورات ]]-Table4[[#This Row],[سعر يومية السائق]]*L2153</f>
        <v>24</v>
      </c>
      <c r="V2153" s="58">
        <f>U2153-Table4[[#This Row],[W/H  3%]]</f>
        <v>-6.7199999999999989</v>
      </c>
      <c r="W2153" s="66" t="str">
        <f>Table4[[#This Row],[اليوم]]&amp;Table4[[#This Row],[الشهر ]]&amp;Table4[[#This Row],[العام]]</f>
        <v>1562026</v>
      </c>
      <c r="X2153" s="66" t="s">
        <v>304</v>
      </c>
    </row>
    <row r="2154" spans="1:24" x14ac:dyDescent="0.3">
      <c r="A2154" s="62">
        <v>15</v>
      </c>
      <c r="B2154" s="62">
        <v>6</v>
      </c>
      <c r="C2154" s="62">
        <v>2026</v>
      </c>
      <c r="D2154" s="41" t="str">
        <f t="shared" si="116"/>
        <v xml:space="preserve">احمد السيدالمنيب 3وردية لوجستيكااكتوبر هاي اس </v>
      </c>
      <c r="E2154" s="4">
        <v>4001</v>
      </c>
      <c r="F2154" s="41" t="str">
        <f>VLOOKUP(E2154,mapping!C:J,2,FALSE)</f>
        <v>احمد السيد</v>
      </c>
      <c r="G2154" s="41" t="str">
        <f>IFERROR(VLOOKUP(F2154,mapping!$D$3:$J$200,2,FALSE),0)</f>
        <v xml:space="preserve">المنيب 3وردية </v>
      </c>
      <c r="H2154" s="41" t="str">
        <f>IFERROR(VLOOKUP(F2154,mapping!$D$3:$J$200,3,FALSE),0)</f>
        <v>لوجستيكا</v>
      </c>
      <c r="I2154" s="41" t="str">
        <f>IFERROR(VLOOKUP(F2154,mapping!$D$3:$J$200,4,FALSE),0)</f>
        <v xml:space="preserve">اكتوبر </v>
      </c>
      <c r="J2154" s="41" t="str">
        <f>IFERROR(VLOOKUP(F2154,mapping!$D$3:$J$200,5,FALSE),0)</f>
        <v xml:space="preserve">هاي اس </v>
      </c>
      <c r="K2154" s="63">
        <f>IF(W2154=mapping!$N$1,IFERROR(VLOOKUP(Table4[[#This Row],[Column1]],mapping!A:L,11,FALSE),0),IF(W2154&gt;mapping!$N$1,IFERROR(VLOOKUP(Table4[[#This Row],[Column1]],mapping!A:L,11,FALSE),0),))</f>
        <v>4831</v>
      </c>
      <c r="L2154" s="139">
        <v>1</v>
      </c>
      <c r="M2154" s="60">
        <f>IF(W2154=mapping!$N$1,IFERROR(VLOOKUP(Table4[[#This Row],[Column1]],mapping!A:L,12,FALSE),0),IF(W2154&gt;mapping!$N$1,IFERROR(VLOOKUP(Table4[[#This Row],[Column1]],mapping!A:L,12,FALSE),0),0))</f>
        <v>4000</v>
      </c>
      <c r="N2154" s="58">
        <f>Table4[[#This Row],[ سعر اليومية ]]*3%*Table4[[#This Row],[عدد الدورات ]]</f>
        <v>144.93</v>
      </c>
      <c r="O2154" s="56">
        <f>Table4[[#This Row],[ سعر اليومية ]]*Table4[[#This Row],[عدد الدورات ]]-N2154</f>
        <v>4686.07</v>
      </c>
      <c r="P2154" s="194">
        <v>1000</v>
      </c>
      <c r="Q2154" s="194"/>
      <c r="R2154" s="194"/>
      <c r="S2154" s="58">
        <f>(Table4[[#This Row],[سعر يومية السائق]]*Table4[[#This Row],[عدد الدورات ]])-SUM(Table4[[#This Row],[سلف ]:[خصم ]])+Table4[[#This Row],[اضافي ]]</f>
        <v>3000</v>
      </c>
      <c r="T2154" s="41" t="s">
        <v>502</v>
      </c>
      <c r="U2154" s="58">
        <f>Table4[[#This Row],[ سعر اليومية ]]*Table4[[#This Row],[عدد الدورات ]]-Table4[[#This Row],[سعر يومية السائق]]*L2154</f>
        <v>831</v>
      </c>
      <c r="V2154" s="58">
        <f>U2154-Table4[[#This Row],[W/H  3%]]</f>
        <v>686.06999999999994</v>
      </c>
      <c r="W2154" s="66" t="str">
        <f>Table4[[#This Row],[اليوم]]&amp;Table4[[#This Row],[الشهر ]]&amp;Table4[[#This Row],[العام]]</f>
        <v>1562026</v>
      </c>
      <c r="X2154" s="66" t="s">
        <v>304</v>
      </c>
    </row>
    <row r="2155" spans="1:24" x14ac:dyDescent="0.3">
      <c r="A2155" s="62">
        <v>15</v>
      </c>
      <c r="B2155" s="62">
        <v>6</v>
      </c>
      <c r="C2155" s="62">
        <v>2026</v>
      </c>
      <c r="D2155" s="41" t="str">
        <f t="shared" si="116"/>
        <v xml:space="preserve">حسام سعيد1القناطر 3 ورديةلوجستيكااكتوبر هاي اس </v>
      </c>
      <c r="E2155" s="4">
        <v>4002</v>
      </c>
      <c r="F2155" s="41" t="str">
        <f>VLOOKUP(E2155,mapping!C:J,2,FALSE)</f>
        <v>حسام سعيد1</v>
      </c>
      <c r="G2155" s="41" t="str">
        <f>IFERROR(VLOOKUP(F2155,mapping!$D$3:$J$200,2,FALSE),0)</f>
        <v>القناطر 3 وردية</v>
      </c>
      <c r="H2155" s="41" t="str">
        <f>IFERROR(VLOOKUP(F2155,mapping!$D$3:$J$200,3,FALSE),0)</f>
        <v>لوجستيكا</v>
      </c>
      <c r="I2155" s="41" t="str">
        <f>IFERROR(VLOOKUP(F2155,mapping!$D$3:$J$200,4,FALSE),0)</f>
        <v xml:space="preserve">اكتوبر </v>
      </c>
      <c r="J2155" s="41" t="str">
        <f>IFERROR(VLOOKUP(F2155,mapping!$D$3:$J$200,5,FALSE),0)</f>
        <v xml:space="preserve">هاي اس </v>
      </c>
      <c r="K2155" s="63">
        <f>IF(W2155=mapping!$N$1,IFERROR(VLOOKUP(Table4[[#This Row],[Column1]],mapping!A:L,11,FALSE),0),IF(W2155&gt;mapping!$N$1,IFERROR(VLOOKUP(Table4[[#This Row],[Column1]],mapping!A:L,11,FALSE),0),))</f>
        <v>4391</v>
      </c>
      <c r="L2155" s="139">
        <v>1</v>
      </c>
      <c r="M2155" s="60">
        <f>IF(W2155=mapping!$N$1,IFERROR(VLOOKUP(Table4[[#This Row],[Column1]],mapping!A:L,12,FALSE),0),IF(W2155&gt;mapping!$N$1,IFERROR(VLOOKUP(Table4[[#This Row],[Column1]],mapping!A:L,12,FALSE),0),0))</f>
        <v>3400</v>
      </c>
      <c r="N2155" s="58">
        <f>Table4[[#This Row],[ سعر اليومية ]]*3%*Table4[[#This Row],[عدد الدورات ]]</f>
        <v>131.72999999999999</v>
      </c>
      <c r="O2155" s="56">
        <f>Table4[[#This Row],[ سعر اليومية ]]*Table4[[#This Row],[عدد الدورات ]]-N2155</f>
        <v>4259.2700000000004</v>
      </c>
      <c r="P2155" s="194"/>
      <c r="Q2155" s="194"/>
      <c r="R2155" s="194"/>
      <c r="S2155" s="58">
        <f>(Table4[[#This Row],[سعر يومية السائق]]*Table4[[#This Row],[عدد الدورات ]])-SUM(Table4[[#This Row],[سلف ]:[خصم ]])+Table4[[#This Row],[اضافي ]]</f>
        <v>3400</v>
      </c>
      <c r="U2155" s="58">
        <f>Table4[[#This Row],[ سعر اليومية ]]*Table4[[#This Row],[عدد الدورات ]]-Table4[[#This Row],[سعر يومية السائق]]*L2155</f>
        <v>991</v>
      </c>
      <c r="V2155" s="58">
        <f>U2155-Table4[[#This Row],[W/H  3%]]</f>
        <v>859.27</v>
      </c>
      <c r="W2155" s="66" t="str">
        <f>Table4[[#This Row],[اليوم]]&amp;Table4[[#This Row],[الشهر ]]&amp;Table4[[#This Row],[العام]]</f>
        <v>1562026</v>
      </c>
      <c r="X2155" s="66" t="s">
        <v>304</v>
      </c>
    </row>
    <row r="2156" spans="1:24" x14ac:dyDescent="0.3">
      <c r="A2156" s="62">
        <v>15</v>
      </c>
      <c r="B2156" s="62">
        <v>6</v>
      </c>
      <c r="C2156" s="62">
        <v>2026</v>
      </c>
      <c r="D2156" s="41" t="str">
        <f t="shared" si="116"/>
        <v xml:space="preserve">حسام سعيد 2نكلا انصرافلوجستيكااكتوبر هاي اس </v>
      </c>
      <c r="E2156" s="4">
        <v>4003</v>
      </c>
      <c r="F2156" s="41" t="str">
        <f>VLOOKUP(E2156,mapping!C:J,2,FALSE)</f>
        <v>حسام سعيد 2</v>
      </c>
      <c r="G2156" s="41" t="str">
        <f>IFERROR(VLOOKUP(F2156,mapping!$D$3:$J$200,2,FALSE),0)</f>
        <v>نكلا انصراف</v>
      </c>
      <c r="H2156" s="41" t="str">
        <f>IFERROR(VLOOKUP(F2156,mapping!$D$3:$J$200,3,FALSE),0)</f>
        <v>لوجستيكا</v>
      </c>
      <c r="I2156" s="41" t="str">
        <f>IFERROR(VLOOKUP(F2156,mapping!$D$3:$J$200,4,FALSE),0)</f>
        <v xml:space="preserve">اكتوبر </v>
      </c>
      <c r="J2156" s="41" t="str">
        <f>IFERROR(VLOOKUP(F2156,mapping!$D$3:$J$200,5,FALSE),0)</f>
        <v xml:space="preserve">هاي اس </v>
      </c>
      <c r="K2156" s="63">
        <f>IF(W2156=mapping!$N$1,IFERROR(VLOOKUP(Table4[[#This Row],[Column1]],mapping!A:L,11,FALSE),0),IF(W2156&gt;mapping!$N$1,IFERROR(VLOOKUP(Table4[[#This Row],[Column1]],mapping!A:L,11,FALSE),0),))</f>
        <v>1024</v>
      </c>
      <c r="L2156" s="139">
        <v>1</v>
      </c>
      <c r="M2156" s="60">
        <f>IF(W2156=mapping!$N$1,IFERROR(VLOOKUP(Table4[[#This Row],[Column1]],mapping!A:L,12,FALSE),0),IF(W2156&gt;mapping!$N$1,IFERROR(VLOOKUP(Table4[[#This Row],[Column1]],mapping!A:L,12,FALSE),0),0))</f>
        <v>900</v>
      </c>
      <c r="N2156" s="58">
        <f>Table4[[#This Row],[ سعر اليومية ]]*3%*Table4[[#This Row],[عدد الدورات ]]</f>
        <v>30.72</v>
      </c>
      <c r="O2156" s="56">
        <f>Table4[[#This Row],[ سعر اليومية ]]*Table4[[#This Row],[عدد الدورات ]]-N2156</f>
        <v>993.28</v>
      </c>
      <c r="P2156" s="194"/>
      <c r="Q2156" s="194"/>
      <c r="R2156" s="194"/>
      <c r="S2156" s="58">
        <f>(Table4[[#This Row],[سعر يومية السائق]]*Table4[[#This Row],[عدد الدورات ]])-SUM(Table4[[#This Row],[سلف ]:[خصم ]])+Table4[[#This Row],[اضافي ]]</f>
        <v>900</v>
      </c>
      <c r="U2156" s="58">
        <f>Table4[[#This Row],[ سعر اليومية ]]*Table4[[#This Row],[عدد الدورات ]]-Table4[[#This Row],[سعر يومية السائق]]*L2156</f>
        <v>124</v>
      </c>
      <c r="V2156" s="58">
        <f>U2156-Table4[[#This Row],[W/H  3%]]</f>
        <v>93.28</v>
      </c>
      <c r="W2156" s="66" t="str">
        <f>Table4[[#This Row],[اليوم]]&amp;Table4[[#This Row],[الشهر ]]&amp;Table4[[#This Row],[العام]]</f>
        <v>1562026</v>
      </c>
      <c r="X2156" s="66" t="s">
        <v>304</v>
      </c>
    </row>
    <row r="2157" spans="1:24" x14ac:dyDescent="0.3">
      <c r="A2157" s="62">
        <v>15</v>
      </c>
      <c r="B2157" s="62">
        <v>6</v>
      </c>
      <c r="C2157" s="62">
        <v>2026</v>
      </c>
      <c r="D2157" s="41" t="str">
        <f t="shared" si="116"/>
        <v xml:space="preserve">محمد رضا المنوفية لوجستيكااكتوبر هاي اس </v>
      </c>
      <c r="E2157" s="4">
        <v>4006</v>
      </c>
      <c r="F2157" s="41" t="str">
        <f>VLOOKUP(E2157,mapping!C:J,2,FALSE)</f>
        <v xml:space="preserve">محمد رضا </v>
      </c>
      <c r="G2157" s="41" t="str">
        <f>IFERROR(VLOOKUP(F2157,mapping!$D$3:$J$200,2,FALSE),0)</f>
        <v xml:space="preserve">المنوفية </v>
      </c>
      <c r="H2157" s="41" t="str">
        <f>IFERROR(VLOOKUP(F2157,mapping!$D$3:$J$200,3,FALSE),0)</f>
        <v>لوجستيكا</v>
      </c>
      <c r="I2157" s="41" t="str">
        <f>IFERROR(VLOOKUP(F2157,mapping!$D$3:$J$200,4,FALSE),0)</f>
        <v xml:space="preserve">اكتوبر </v>
      </c>
      <c r="J2157" s="41" t="str">
        <f>IFERROR(VLOOKUP(F2157,mapping!$D$3:$J$200,5,FALSE),0)</f>
        <v xml:space="preserve">هاي اس </v>
      </c>
      <c r="K2157" s="63">
        <f>IF(W2157=mapping!$N$1,IFERROR(VLOOKUP(Table4[[#This Row],[Column1]],mapping!A:L,11,FALSE),0),IF(W2157&gt;mapping!$N$1,IFERROR(VLOOKUP(Table4[[#This Row],[Column1]],mapping!A:L,11,FALSE),0),))</f>
        <v>2634</v>
      </c>
      <c r="L2157" s="139">
        <v>1</v>
      </c>
      <c r="M2157" s="60">
        <f>IF(W2157=mapping!$N$1,IFERROR(VLOOKUP(Table4[[#This Row],[Column1]],mapping!A:L,12,FALSE),0),IF(W2157&gt;mapping!$N$1,IFERROR(VLOOKUP(Table4[[#This Row],[Column1]],mapping!A:L,12,FALSE),0),0))</f>
        <v>2150</v>
      </c>
      <c r="N2157" s="58">
        <f>Table4[[#This Row],[ سعر اليومية ]]*3%*Table4[[#This Row],[عدد الدورات ]]</f>
        <v>79.02</v>
      </c>
      <c r="O2157" s="56">
        <f>Table4[[#This Row],[ سعر اليومية ]]*Table4[[#This Row],[عدد الدورات ]]-N2157</f>
        <v>2554.98</v>
      </c>
      <c r="P2157" s="194"/>
      <c r="Q2157" s="194"/>
      <c r="R2157" s="194"/>
      <c r="S2157" s="58">
        <f>(Table4[[#This Row],[سعر يومية السائق]]*Table4[[#This Row],[عدد الدورات ]])-SUM(Table4[[#This Row],[سلف ]:[خصم ]])+Table4[[#This Row],[اضافي ]]</f>
        <v>2150</v>
      </c>
      <c r="U2157" s="58">
        <f>Table4[[#This Row],[ سعر اليومية ]]*Table4[[#This Row],[عدد الدورات ]]-Table4[[#This Row],[سعر يومية السائق]]*L2157</f>
        <v>484</v>
      </c>
      <c r="V2157" s="58">
        <f>U2157-Table4[[#This Row],[W/H  3%]]</f>
        <v>404.98</v>
      </c>
      <c r="W2157" s="66" t="str">
        <f>Table4[[#This Row],[اليوم]]&amp;Table4[[#This Row],[الشهر ]]&amp;Table4[[#This Row],[العام]]</f>
        <v>1562026</v>
      </c>
      <c r="X2157" s="66" t="s">
        <v>304</v>
      </c>
    </row>
    <row r="2158" spans="1:24" x14ac:dyDescent="0.3">
      <c r="A2158" s="62">
        <v>15</v>
      </c>
      <c r="B2158" s="62">
        <v>6</v>
      </c>
      <c r="C2158" s="62">
        <v>2026</v>
      </c>
      <c r="D2158" s="41" t="str">
        <f t="shared" si="116"/>
        <v xml:space="preserve">مصطفي شكيويالجلاتمةلوجستيكااكتوبر كوستر </v>
      </c>
      <c r="E2158" s="4">
        <v>4007</v>
      </c>
      <c r="F2158" s="41" t="str">
        <f>VLOOKUP(E2158,mapping!C:J,2,FALSE)</f>
        <v>مصطفي شكيوي</v>
      </c>
      <c r="G2158" s="41" t="str">
        <f>IFERROR(VLOOKUP(F2158,mapping!$D$3:$J$200,2,FALSE),0)</f>
        <v>الجلاتمة</v>
      </c>
      <c r="H2158" s="41" t="str">
        <f>IFERROR(VLOOKUP(F2158,mapping!$D$3:$J$200,3,FALSE),0)</f>
        <v>لوجستيكا</v>
      </c>
      <c r="I2158" s="41" t="str">
        <f>IFERROR(VLOOKUP(F2158,mapping!$D$3:$J$200,4,FALSE),0)</f>
        <v xml:space="preserve">اكتوبر </v>
      </c>
      <c r="J2158" s="41" t="str">
        <f>IFERROR(VLOOKUP(F2158,mapping!$D$3:$J$200,5,FALSE),0)</f>
        <v xml:space="preserve">كوستر </v>
      </c>
      <c r="K2158" s="63">
        <f>IF(W2158=mapping!$N$1,IFERROR(VLOOKUP(Table4[[#This Row],[Column1]],mapping!A:L,11,FALSE),0),IF(W2158&gt;mapping!$N$1,IFERROR(VLOOKUP(Table4[[#This Row],[Column1]],mapping!A:L,11,FALSE),0),))</f>
        <v>3220</v>
      </c>
      <c r="L2158" s="139">
        <v>1</v>
      </c>
      <c r="M2158" s="60">
        <f>IF(W2158=mapping!$N$1,IFERROR(VLOOKUP(Table4[[#This Row],[Column1]],mapping!A:L,12,FALSE),0),IF(W2158&gt;mapping!$N$1,IFERROR(VLOOKUP(Table4[[#This Row],[Column1]],mapping!A:L,12,FALSE),0),0))</f>
        <v>2750</v>
      </c>
      <c r="N2158" s="58">
        <f>Table4[[#This Row],[ سعر اليومية ]]*3%*Table4[[#This Row],[عدد الدورات ]]</f>
        <v>96.6</v>
      </c>
      <c r="O2158" s="56">
        <f>Table4[[#This Row],[ سعر اليومية ]]*Table4[[#This Row],[عدد الدورات ]]-N2158</f>
        <v>3123.4</v>
      </c>
      <c r="P2158" s="194"/>
      <c r="Q2158" s="194"/>
      <c r="R2158" s="194"/>
      <c r="S2158" s="58">
        <f>(Table4[[#This Row],[سعر يومية السائق]]*Table4[[#This Row],[عدد الدورات ]])-SUM(Table4[[#This Row],[سلف ]:[خصم ]])+Table4[[#This Row],[اضافي ]]</f>
        <v>2750</v>
      </c>
      <c r="U2158" s="58">
        <f>Table4[[#This Row],[ سعر اليومية ]]*Table4[[#This Row],[عدد الدورات ]]-Table4[[#This Row],[سعر يومية السائق]]*L2158</f>
        <v>470</v>
      </c>
      <c r="V2158" s="58">
        <f>U2158-Table4[[#This Row],[W/H  3%]]</f>
        <v>373.4</v>
      </c>
      <c r="W2158" s="66" t="str">
        <f>Table4[[#This Row],[اليوم]]&amp;Table4[[#This Row],[الشهر ]]&amp;Table4[[#This Row],[العام]]</f>
        <v>1562026</v>
      </c>
      <c r="X2158" s="66" t="s">
        <v>304</v>
      </c>
    </row>
    <row r="2159" spans="1:24" x14ac:dyDescent="0.3">
      <c r="A2159" s="62">
        <v>15</v>
      </c>
      <c r="B2159" s="62">
        <v>6</v>
      </c>
      <c r="C2159" s="62">
        <v>2026</v>
      </c>
      <c r="D2159" s="41" t="str">
        <f t="shared" si="116"/>
        <v xml:space="preserve">وديع 3الفيوم سنهورلوجستيكااكتوبر هاي اس </v>
      </c>
      <c r="E2159" s="4">
        <v>4023</v>
      </c>
      <c r="F2159" s="41" t="str">
        <f>VLOOKUP(E2159,mapping!C:J,2,FALSE)</f>
        <v>وديع 3</v>
      </c>
      <c r="G2159" s="41" t="str">
        <f>IFERROR(VLOOKUP(F2159,mapping!$D$3:$J$200,2,FALSE),0)</f>
        <v>الفيوم سنهور</v>
      </c>
      <c r="H2159" s="41" t="str">
        <f>IFERROR(VLOOKUP(F2159,mapping!$D$3:$J$200,3,FALSE),0)</f>
        <v>لوجستيكا</v>
      </c>
      <c r="I2159" s="41" t="str">
        <f>IFERROR(VLOOKUP(F2159,mapping!$D$3:$J$200,4,FALSE),0)</f>
        <v xml:space="preserve">اكتوبر </v>
      </c>
      <c r="J2159" s="41" t="str">
        <f>IFERROR(VLOOKUP(F2159,mapping!$D$3:$J$200,5,FALSE),0)</f>
        <v xml:space="preserve">هاي اس </v>
      </c>
      <c r="K2159" s="63">
        <f>IF(W2159=mapping!$N$1,IFERROR(VLOOKUP(Table4[[#This Row],[Column1]],mapping!A:L,11,FALSE),0),IF(W2159&gt;mapping!$N$1,IFERROR(VLOOKUP(Table4[[#This Row],[Column1]],mapping!A:L,11,FALSE),0),))</f>
        <v>3000</v>
      </c>
      <c r="L2159" s="139">
        <v>1</v>
      </c>
      <c r="M2159" s="60">
        <f>IF(W2159=mapping!$N$1,IFERROR(VLOOKUP(Table4[[#This Row],[Column1]],mapping!A:L,12,FALSE),0),IF(W2159&gt;mapping!$N$1,IFERROR(VLOOKUP(Table4[[#This Row],[Column1]],mapping!A:L,12,FALSE),0),0))</f>
        <v>2250</v>
      </c>
      <c r="N2159" s="58">
        <f>Table4[[#This Row],[ سعر اليومية ]]*3%*Table4[[#This Row],[عدد الدورات ]]</f>
        <v>90</v>
      </c>
      <c r="O2159" s="56">
        <f>Table4[[#This Row],[ سعر اليومية ]]*Table4[[#This Row],[عدد الدورات ]]-N2159</f>
        <v>2910</v>
      </c>
      <c r="P2159" s="194"/>
      <c r="Q2159" s="194"/>
      <c r="R2159" s="194">
        <v>2250</v>
      </c>
      <c r="S2159" s="58">
        <f>(Table4[[#This Row],[سعر يومية السائق]]*Table4[[#This Row],[عدد الدورات ]])-SUM(Table4[[#This Row],[سلف ]:[خصم ]])+Table4[[#This Row],[اضافي ]]</f>
        <v>4500</v>
      </c>
      <c r="U2159" s="58">
        <f>Table4[[#This Row],[ سعر اليومية ]]*Table4[[#This Row],[عدد الدورات ]]-Table4[[#This Row],[سعر يومية السائق]]*L2159</f>
        <v>750</v>
      </c>
      <c r="V2159" s="58">
        <f>U2159-Table4[[#This Row],[W/H  3%]]</f>
        <v>660</v>
      </c>
      <c r="W2159" s="66" t="str">
        <f>Table4[[#This Row],[اليوم]]&amp;Table4[[#This Row],[الشهر ]]&amp;Table4[[#This Row],[العام]]</f>
        <v>1562026</v>
      </c>
      <c r="X2159" s="66" t="s">
        <v>304</v>
      </c>
    </row>
    <row r="2160" spans="1:24" x14ac:dyDescent="0.3">
      <c r="A2160" s="62">
        <v>15</v>
      </c>
      <c r="B2160" s="62">
        <v>6</v>
      </c>
      <c r="C2160" s="62">
        <v>2026</v>
      </c>
      <c r="D2160" s="41" t="str">
        <f t="shared" si="116"/>
        <v xml:space="preserve">محمودالعياطلوجستيكااكتوبر هاي اس </v>
      </c>
      <c r="E2160" s="4">
        <v>4024</v>
      </c>
      <c r="F2160" s="41" t="str">
        <f>VLOOKUP(E2160,mapping!C:J,2,FALSE)</f>
        <v>محمود</v>
      </c>
      <c r="G2160" s="41" t="str">
        <f>IFERROR(VLOOKUP(F2160,mapping!$D$3:$J$200,2,FALSE),0)</f>
        <v>العياط</v>
      </c>
      <c r="H2160" s="41" t="str">
        <f>IFERROR(VLOOKUP(F2160,mapping!$D$3:$J$200,3,FALSE),0)</f>
        <v>لوجستيكا</v>
      </c>
      <c r="I2160" s="41" t="str">
        <f>IFERROR(VLOOKUP(F2160,mapping!$D$3:$J$200,4,FALSE),0)</f>
        <v xml:space="preserve">اكتوبر </v>
      </c>
      <c r="J2160" s="41" t="str">
        <f>IFERROR(VLOOKUP(F2160,mapping!$D$3:$J$200,5,FALSE),0)</f>
        <v xml:space="preserve">هاي اس </v>
      </c>
      <c r="K2160" s="63">
        <f>IF(W2160=mapping!$N$1,IFERROR(VLOOKUP(Table4[[#This Row],[Column1]],mapping!A:L,11,FALSE),0),IF(W2160&gt;mapping!$N$1,IFERROR(VLOOKUP(Table4[[#This Row],[Column1]],mapping!A:L,11,FALSE),0),))</f>
        <v>4000</v>
      </c>
      <c r="L2160" s="139">
        <v>1</v>
      </c>
      <c r="M2160" s="60">
        <f>IF(W2160=mapping!$N$1,IFERROR(VLOOKUP(Table4[[#This Row],[Column1]],mapping!A:L,12,FALSE),0),IF(W2160&gt;mapping!$N$1,IFERROR(VLOOKUP(Table4[[#This Row],[Column1]],mapping!A:L,12,FALSE),0),0))</f>
        <v>2500</v>
      </c>
      <c r="N2160" s="58">
        <f>Table4[[#This Row],[ سعر اليومية ]]*3%*Table4[[#This Row],[عدد الدورات ]]</f>
        <v>120</v>
      </c>
      <c r="O2160" s="56">
        <f>Table4[[#This Row],[ سعر اليومية ]]*Table4[[#This Row],[عدد الدورات ]]-N2160</f>
        <v>3880</v>
      </c>
      <c r="P2160" s="194"/>
      <c r="Q2160" s="194"/>
      <c r="R2160" s="194"/>
      <c r="S2160" s="58">
        <f>(Table4[[#This Row],[سعر يومية السائق]]*Table4[[#This Row],[عدد الدورات ]])-SUM(Table4[[#This Row],[سلف ]:[خصم ]])+Table4[[#This Row],[اضافي ]]</f>
        <v>2500</v>
      </c>
      <c r="U2160" s="58">
        <f>Table4[[#This Row],[ سعر اليومية ]]*Table4[[#This Row],[عدد الدورات ]]-Table4[[#This Row],[سعر يومية السائق]]*L2160</f>
        <v>1500</v>
      </c>
      <c r="V2160" s="58">
        <f>U2160-Table4[[#This Row],[W/H  3%]]</f>
        <v>1380</v>
      </c>
      <c r="W2160" s="66" t="str">
        <f>Table4[[#This Row],[اليوم]]&amp;Table4[[#This Row],[الشهر ]]&amp;Table4[[#This Row],[العام]]</f>
        <v>1562026</v>
      </c>
      <c r="X2160" s="66" t="s">
        <v>304</v>
      </c>
    </row>
    <row r="2161" spans="1:24" x14ac:dyDescent="0.3">
      <c r="A2161" s="62">
        <v>15</v>
      </c>
      <c r="B2161" s="62">
        <v>6</v>
      </c>
      <c r="C2161" s="62">
        <v>2026</v>
      </c>
      <c r="D2161" s="41" t="str">
        <f t="shared" si="116"/>
        <v xml:space="preserve">احمد عويس المعادي لوجستيكاابورواش هاي اس </v>
      </c>
      <c r="E2161" s="4">
        <v>4011</v>
      </c>
      <c r="F2161" s="41" t="str">
        <f>VLOOKUP(E2161,mapping!C:J,2,FALSE)</f>
        <v xml:space="preserve">احمد عويس </v>
      </c>
      <c r="G2161" s="41" t="str">
        <f>IFERROR(VLOOKUP(F2161,mapping!$D$3:$J$200,2,FALSE),0)</f>
        <v xml:space="preserve">المعادي </v>
      </c>
      <c r="H2161" s="41" t="str">
        <f>IFERROR(VLOOKUP(F2161,mapping!$D$3:$J$200,3,FALSE),0)</f>
        <v>لوجستيكا</v>
      </c>
      <c r="I2161" s="41" t="str">
        <f>IFERROR(VLOOKUP(F2161,mapping!$D$3:$J$200,4,FALSE),0)</f>
        <v xml:space="preserve">ابورواش </v>
      </c>
      <c r="J2161" s="41" t="str">
        <f>IFERROR(VLOOKUP(F2161,mapping!$D$3:$J$200,5,FALSE),0)</f>
        <v xml:space="preserve">هاي اس </v>
      </c>
      <c r="K2161" s="63">
        <f>IF(W2161=mapping!$N$1,IFERROR(VLOOKUP(Table4[[#This Row],[Column1]],mapping!A:L,11,FALSE),0),IF(W2161&gt;mapping!$N$1,IFERROR(VLOOKUP(Table4[[#This Row],[Column1]],mapping!A:L,11,FALSE),0),))</f>
        <v>2049</v>
      </c>
      <c r="L2161" s="139">
        <v>1</v>
      </c>
      <c r="M2161" s="60">
        <f>IF(W2161=mapping!$N$1,IFERROR(VLOOKUP(Table4[[#This Row],[Column1]],mapping!A:L,12,FALSE),0),IF(W2161&gt;mapping!$N$1,IFERROR(VLOOKUP(Table4[[#This Row],[Column1]],mapping!A:L,12,FALSE),0),0))</f>
        <v>1650</v>
      </c>
      <c r="N2161" s="58">
        <f>Table4[[#This Row],[ سعر اليومية ]]*3%*Table4[[#This Row],[عدد الدورات ]]</f>
        <v>61.47</v>
      </c>
      <c r="O2161" s="56">
        <f>Table4[[#This Row],[ سعر اليومية ]]*Table4[[#This Row],[عدد الدورات ]]-N2161</f>
        <v>1987.53</v>
      </c>
      <c r="P2161" s="194"/>
      <c r="Q2161" s="194"/>
      <c r="R2161" s="194"/>
      <c r="S2161" s="58">
        <f>(Table4[[#This Row],[سعر يومية السائق]]*Table4[[#This Row],[عدد الدورات ]])-SUM(Table4[[#This Row],[سلف ]:[خصم ]])+Table4[[#This Row],[اضافي ]]</f>
        <v>1650</v>
      </c>
      <c r="U2161" s="58">
        <f>Table4[[#This Row],[ سعر اليومية ]]*Table4[[#This Row],[عدد الدورات ]]-Table4[[#This Row],[سعر يومية السائق]]*L2161</f>
        <v>399</v>
      </c>
      <c r="V2161" s="58">
        <f>U2161-Table4[[#This Row],[W/H  3%]]</f>
        <v>337.53</v>
      </c>
      <c r="W2161" s="66" t="str">
        <f>Table4[[#This Row],[اليوم]]&amp;Table4[[#This Row],[الشهر ]]&amp;Table4[[#This Row],[العام]]</f>
        <v>1562026</v>
      </c>
      <c r="X2161" s="66" t="s">
        <v>304</v>
      </c>
    </row>
    <row r="2162" spans="1:24" x14ac:dyDescent="0.3">
      <c r="A2162" s="62">
        <v>15</v>
      </c>
      <c r="B2162" s="62">
        <v>6</v>
      </c>
      <c r="C2162" s="62">
        <v>2026</v>
      </c>
      <c r="D2162" s="41" t="str">
        <f t="shared" si="116"/>
        <v>محمد جمال القناطر لوجستيكاابورواش سوزوكي</v>
      </c>
      <c r="E2162" s="4">
        <v>4013</v>
      </c>
      <c r="F2162" s="41" t="str">
        <f>VLOOKUP(E2162,mapping!C:J,2,FALSE)</f>
        <v xml:space="preserve">محمد جمال </v>
      </c>
      <c r="G2162" s="41" t="str">
        <f>IFERROR(VLOOKUP(F2162,mapping!$D$3:$J$200,2,FALSE),0)</f>
        <v xml:space="preserve">القناطر </v>
      </c>
      <c r="H2162" s="41" t="str">
        <f>IFERROR(VLOOKUP(F2162,mapping!$D$3:$J$200,3,FALSE),0)</f>
        <v>لوجستيكا</v>
      </c>
      <c r="I2162" s="41" t="str">
        <f>IFERROR(VLOOKUP(F2162,mapping!$D$3:$J$200,4,FALSE),0)</f>
        <v xml:space="preserve">ابورواش </v>
      </c>
      <c r="J2162" s="41" t="str">
        <f>IFERROR(VLOOKUP(F2162,mapping!$D$3:$J$200,5,FALSE),0)</f>
        <v>سوزوكي</v>
      </c>
      <c r="K2162" s="63">
        <f>IF(W2162=mapping!$N$1,IFERROR(VLOOKUP(Table4[[#This Row],[Column1]],mapping!A:L,11,FALSE),0),IF(W2162&gt;mapping!$N$1,IFERROR(VLOOKUP(Table4[[#This Row],[Column1]],mapping!A:L,11,FALSE),0),))</f>
        <v>1536</v>
      </c>
      <c r="L2162" s="139">
        <v>1</v>
      </c>
      <c r="M2162" s="60">
        <f>IF(W2162=mapping!$N$1,IFERROR(VLOOKUP(Table4[[#This Row],[Column1]],mapping!A:L,12,FALSE),0),IF(W2162&gt;mapping!$N$1,IFERROR(VLOOKUP(Table4[[#This Row],[Column1]],mapping!A:L,12,FALSE),0),0))</f>
        <v>1000</v>
      </c>
      <c r="N2162" s="58">
        <f>Table4[[#This Row],[ سعر اليومية ]]*3%*Table4[[#This Row],[عدد الدورات ]]</f>
        <v>46.08</v>
      </c>
      <c r="O2162" s="56">
        <f>Table4[[#This Row],[ سعر اليومية ]]*Table4[[#This Row],[عدد الدورات ]]-N2162</f>
        <v>1489.92</v>
      </c>
      <c r="P2162" s="194"/>
      <c r="Q2162" s="194"/>
      <c r="R2162" s="194"/>
      <c r="S2162" s="58">
        <f>(Table4[[#This Row],[سعر يومية السائق]]*Table4[[#This Row],[عدد الدورات ]])-SUM(Table4[[#This Row],[سلف ]:[خصم ]])+Table4[[#This Row],[اضافي ]]</f>
        <v>1000</v>
      </c>
      <c r="U2162" s="58">
        <f>Table4[[#This Row],[ سعر اليومية ]]*Table4[[#This Row],[عدد الدورات ]]-Table4[[#This Row],[سعر يومية السائق]]*L2162</f>
        <v>536</v>
      </c>
      <c r="V2162" s="58">
        <f>U2162-Table4[[#This Row],[W/H  3%]]</f>
        <v>489.92</v>
      </c>
      <c r="W2162" s="66" t="str">
        <f>Table4[[#This Row],[اليوم]]&amp;Table4[[#This Row],[الشهر ]]&amp;Table4[[#This Row],[العام]]</f>
        <v>1562026</v>
      </c>
      <c r="X2162" s="66" t="s">
        <v>304</v>
      </c>
    </row>
    <row r="2163" spans="1:24" x14ac:dyDescent="0.3">
      <c r="A2163" s="62">
        <v>15</v>
      </c>
      <c r="B2163" s="62">
        <v>6</v>
      </c>
      <c r="C2163" s="62">
        <v>2026</v>
      </c>
      <c r="D2163" s="41" t="str">
        <f t="shared" si="116"/>
        <v xml:space="preserve">محمد عزمي حدائق اكتوبر لوجستيكااكتوبر هاي اس </v>
      </c>
      <c r="E2163" s="4">
        <v>4005</v>
      </c>
      <c r="F2163" s="41" t="str">
        <f>VLOOKUP(E2163,mapping!C:J,2,FALSE)</f>
        <v xml:space="preserve">محمد عزمي </v>
      </c>
      <c r="G2163" s="41" t="str">
        <f>IFERROR(VLOOKUP(F2163,mapping!$D$3:$J$200,2,FALSE),0)</f>
        <v xml:space="preserve">حدائق اكتوبر </v>
      </c>
      <c r="H2163" s="41" t="str">
        <f>IFERROR(VLOOKUP(F2163,mapping!$D$3:$J$200,3,FALSE),0)</f>
        <v>لوجستيكا</v>
      </c>
      <c r="I2163" s="41" t="str">
        <f>IFERROR(VLOOKUP(F2163,mapping!$D$3:$J$200,4,FALSE),0)</f>
        <v xml:space="preserve">اكتوبر </v>
      </c>
      <c r="J2163" s="41" t="str">
        <f>IFERROR(VLOOKUP(F2163,mapping!$D$3:$J$200,5,FALSE),0)</f>
        <v xml:space="preserve">هاي اس </v>
      </c>
      <c r="K2163" s="63">
        <f>IF(W2163=mapping!$N$1,IFERROR(VLOOKUP(Table4[[#This Row],[Column1]],mapping!A:L,11,FALSE),0),IF(W2163&gt;mapping!$N$1,IFERROR(VLOOKUP(Table4[[#This Row],[Column1]],mapping!A:L,11,FALSE),0),))</f>
        <v>1903</v>
      </c>
      <c r="L2163" s="139">
        <v>1</v>
      </c>
      <c r="M2163" s="60">
        <f>IF(W2163=mapping!$N$1,IFERROR(VLOOKUP(Table4[[#This Row],[Column1]],mapping!A:L,12,FALSE),0),IF(W2163&gt;mapping!$N$1,IFERROR(VLOOKUP(Table4[[#This Row],[Column1]],mapping!A:L,12,FALSE),0),0))</f>
        <v>1600</v>
      </c>
      <c r="N2163" s="58">
        <f>Table4[[#This Row],[ سعر اليومية ]]*3%*Table4[[#This Row],[عدد الدورات ]]</f>
        <v>57.089999999999996</v>
      </c>
      <c r="O2163" s="56">
        <f>Table4[[#This Row],[ سعر اليومية ]]*Table4[[#This Row],[عدد الدورات ]]-N2163</f>
        <v>1845.91</v>
      </c>
      <c r="P2163" s="194"/>
      <c r="Q2163" s="194"/>
      <c r="R2163" s="194"/>
      <c r="S2163" s="58">
        <f>(Table4[[#This Row],[سعر يومية السائق]]*Table4[[#This Row],[عدد الدورات ]])-SUM(Table4[[#This Row],[سلف ]:[خصم ]])+Table4[[#This Row],[اضافي ]]</f>
        <v>1600</v>
      </c>
      <c r="U2163" s="58">
        <f>Table4[[#This Row],[ سعر اليومية ]]*Table4[[#This Row],[عدد الدورات ]]-Table4[[#This Row],[سعر يومية السائق]]*L2163</f>
        <v>303</v>
      </c>
      <c r="V2163" s="58">
        <f>U2163-Table4[[#This Row],[W/H  3%]]</f>
        <v>245.91</v>
      </c>
      <c r="W2163" s="66" t="str">
        <f>Table4[[#This Row],[اليوم]]&amp;Table4[[#This Row],[الشهر ]]&amp;Table4[[#This Row],[العام]]</f>
        <v>1562026</v>
      </c>
      <c r="X2163" s="66" t="s">
        <v>304</v>
      </c>
    </row>
    <row r="2164" spans="1:24" x14ac:dyDescent="0.3">
      <c r="A2164" s="62">
        <v>15</v>
      </c>
      <c r="B2164" s="62">
        <v>6</v>
      </c>
      <c r="C2164" s="62">
        <v>2026</v>
      </c>
      <c r="D2164" s="41" t="str">
        <f t="shared" si="116"/>
        <v xml:space="preserve">سعيد كمال م.نصر لوجستيكااكتوبر هاي اس </v>
      </c>
      <c r="E2164" s="4">
        <v>4008</v>
      </c>
      <c r="F2164" s="41" t="str">
        <f>VLOOKUP(E2164,mapping!C:J,2,FALSE)</f>
        <v xml:space="preserve">سعيد كمال </v>
      </c>
      <c r="G2164" s="41" t="str">
        <f>IFERROR(VLOOKUP(F2164,mapping!$D$3:$J$200,2,FALSE),0)</f>
        <v xml:space="preserve">م.نصر </v>
      </c>
      <c r="H2164" s="41" t="str">
        <f>IFERROR(VLOOKUP(F2164,mapping!$D$3:$J$200,3,FALSE),0)</f>
        <v>لوجستيكا</v>
      </c>
      <c r="I2164" s="41" t="str">
        <f>IFERROR(VLOOKUP(F2164,mapping!$D$3:$J$200,4,FALSE),0)</f>
        <v xml:space="preserve">اكتوبر </v>
      </c>
      <c r="J2164" s="41" t="str">
        <f>IFERROR(VLOOKUP(F2164,mapping!$D$3:$J$200,5,FALSE),0)</f>
        <v xml:space="preserve">هاي اس </v>
      </c>
      <c r="K2164" s="63">
        <f>IF(W2164=mapping!$N$1,IFERROR(VLOOKUP(Table4[[#This Row],[Column1]],mapping!A:L,11,FALSE),0),IF(W2164&gt;mapping!$N$1,IFERROR(VLOOKUP(Table4[[#This Row],[Column1]],mapping!A:L,11,FALSE),0),))</f>
        <v>3367</v>
      </c>
      <c r="L2164" s="139">
        <v>1</v>
      </c>
      <c r="M2164" s="60">
        <f>IF(W2164=mapping!$N$1,IFERROR(VLOOKUP(Table4[[#This Row],[Column1]],mapping!A:L,12,FALSE),0),IF(W2164&gt;mapping!$N$1,IFERROR(VLOOKUP(Table4[[#This Row],[Column1]],mapping!A:L,12,FALSE),0),0))</f>
        <v>2600</v>
      </c>
      <c r="N2164" s="58">
        <f>Table4[[#This Row],[ سعر اليومية ]]*3%*Table4[[#This Row],[عدد الدورات ]]</f>
        <v>101.00999999999999</v>
      </c>
      <c r="O2164" s="56">
        <f>Table4[[#This Row],[ سعر اليومية ]]*Table4[[#This Row],[عدد الدورات ]]-N2164</f>
        <v>3265.99</v>
      </c>
      <c r="P2164" s="194"/>
      <c r="Q2164" s="194">
        <v>1300</v>
      </c>
      <c r="R2164" s="194"/>
      <c r="S2164" s="58">
        <f>(Table4[[#This Row],[سعر يومية السائق]]*Table4[[#This Row],[عدد الدورات ]])-SUM(Table4[[#This Row],[سلف ]:[خصم ]])+Table4[[#This Row],[اضافي ]]</f>
        <v>1300</v>
      </c>
      <c r="T2164" s="41" t="s">
        <v>437</v>
      </c>
      <c r="U2164" s="58">
        <f>Table4[[#This Row],[ سعر اليومية ]]*Table4[[#This Row],[عدد الدورات ]]-Table4[[#This Row],[سعر يومية السائق]]*L2164</f>
        <v>767</v>
      </c>
      <c r="V2164" s="58">
        <f>U2164-Table4[[#This Row],[W/H  3%]]</f>
        <v>665.99</v>
      </c>
      <c r="W2164" s="66" t="str">
        <f>Table4[[#This Row],[اليوم]]&amp;Table4[[#This Row],[الشهر ]]&amp;Table4[[#This Row],[العام]]</f>
        <v>1562026</v>
      </c>
      <c r="X2164" s="66" t="s">
        <v>304</v>
      </c>
    </row>
    <row r="2165" spans="1:24" x14ac:dyDescent="0.3">
      <c r="A2165" s="62">
        <v>15</v>
      </c>
      <c r="B2165" s="62">
        <v>6</v>
      </c>
      <c r="C2165" s="62">
        <v>2026</v>
      </c>
      <c r="D2165" s="41" t="str">
        <f t="shared" si="116"/>
        <v>عماد النجار1المرج 2ورديةسعوديالمخاذناتوبيس 28</v>
      </c>
      <c r="E2165" s="4">
        <v>5000</v>
      </c>
      <c r="F2165" s="41" t="str">
        <f>VLOOKUP(E2165,mapping!C:J,2,FALSE)</f>
        <v>عماد النجار1</v>
      </c>
      <c r="G2165" s="41" t="str">
        <f>IFERROR(VLOOKUP(F2165,mapping!$D$3:$J$200,2,FALSE),0)</f>
        <v>المرج 2وردية</v>
      </c>
      <c r="H2165" s="41" t="str">
        <f>IFERROR(VLOOKUP(F2165,mapping!$D$3:$J$200,3,FALSE),0)</f>
        <v>سعودي</v>
      </c>
      <c r="I2165" s="41" t="str">
        <f>IFERROR(VLOOKUP(F2165,mapping!$D$3:$J$200,4,FALSE),0)</f>
        <v>المخاذن</v>
      </c>
      <c r="J2165" s="41" t="str">
        <f>IFERROR(VLOOKUP(F2165,mapping!$D$3:$J$200,5,FALSE),0)</f>
        <v>اتوبيس 28</v>
      </c>
      <c r="K2165" s="63">
        <f>IF(W2165=mapping!$N$1,IFERROR(VLOOKUP(Table4[[#This Row],[Column1]],mapping!A:L,11,FALSE),0),IF(W2165&gt;mapping!$N$1,IFERROR(VLOOKUP(Table4[[#This Row],[Column1]],mapping!A:L,11,FALSE),0),))</f>
        <v>4119</v>
      </c>
      <c r="L2165" s="139">
        <v>1</v>
      </c>
      <c r="M2165" s="60">
        <f>IF(W2165=mapping!$N$1,IFERROR(VLOOKUP(Table4[[#This Row],[Column1]],mapping!A:L,12,FALSE),0),IF(W2165&gt;mapping!$N$1,IFERROR(VLOOKUP(Table4[[#This Row],[Column1]],mapping!A:L,12,FALSE),0),0))</f>
        <v>4800</v>
      </c>
      <c r="N2165" s="58">
        <f>Table4[[#This Row],[ سعر اليومية ]]*3%*Table4[[#This Row],[عدد الدورات ]]</f>
        <v>123.57</v>
      </c>
      <c r="O2165" s="56">
        <f>Table4[[#This Row],[ سعر اليومية ]]*Table4[[#This Row],[عدد الدورات ]]-N2165</f>
        <v>3995.43</v>
      </c>
      <c r="P2165" s="194"/>
      <c r="Q2165" s="194"/>
      <c r="R2165" s="194"/>
      <c r="S2165" s="58">
        <f>(Table4[[#This Row],[سعر يومية السائق]]*Table4[[#This Row],[عدد الدورات ]])-SUM(Table4[[#This Row],[سلف ]:[خصم ]])+Table4[[#This Row],[اضافي ]]</f>
        <v>4800</v>
      </c>
      <c r="U2165" s="58">
        <f>Table4[[#This Row],[ سعر اليومية ]]*Table4[[#This Row],[عدد الدورات ]]-Table4[[#This Row],[سعر يومية السائق]]*L2165</f>
        <v>-681</v>
      </c>
      <c r="V2165" s="58">
        <f>U2165-Table4[[#This Row],[W/H  3%]]</f>
        <v>-804.56999999999994</v>
      </c>
      <c r="W2165" s="66" t="str">
        <f>Table4[[#This Row],[اليوم]]&amp;Table4[[#This Row],[الشهر ]]&amp;Table4[[#This Row],[العام]]</f>
        <v>1562026</v>
      </c>
      <c r="X2165" s="66" t="s">
        <v>304</v>
      </c>
    </row>
    <row r="2166" spans="1:24" x14ac:dyDescent="0.3">
      <c r="A2166" s="62">
        <v>15</v>
      </c>
      <c r="B2166" s="62">
        <v>6</v>
      </c>
      <c r="C2166" s="62">
        <v>2026</v>
      </c>
      <c r="D2166" s="41" t="str">
        <f t="shared" si="116"/>
        <v>عماد النجار2المؤسسة 2ورديةسعوديالمخاذناتوبيس 28</v>
      </c>
      <c r="E2166" s="4">
        <v>5001</v>
      </c>
      <c r="F2166" s="41" t="str">
        <f>VLOOKUP(E2166,mapping!C:J,2,FALSE)</f>
        <v>عماد النجار2</v>
      </c>
      <c r="G2166" s="41" t="str">
        <f>IFERROR(VLOOKUP(F2166,mapping!$D$3:$J$200,2,FALSE),0)</f>
        <v>المؤسسة 2وردية</v>
      </c>
      <c r="H2166" s="41" t="str">
        <f>IFERROR(VLOOKUP(F2166,mapping!$D$3:$J$200,3,FALSE),0)</f>
        <v>سعودي</v>
      </c>
      <c r="I2166" s="41" t="str">
        <f>IFERROR(VLOOKUP(F2166,mapping!$D$3:$J$200,4,FALSE),0)</f>
        <v>المخاذن</v>
      </c>
      <c r="J2166" s="41" t="str">
        <f>IFERROR(VLOOKUP(F2166,mapping!$D$3:$J$200,5,FALSE),0)</f>
        <v>اتوبيس 28</v>
      </c>
      <c r="K2166" s="63">
        <f>IF(W2166=mapping!$N$1,IFERROR(VLOOKUP(Table4[[#This Row],[Column1]],mapping!A:L,11,FALSE),0),IF(W2166&gt;mapping!$N$1,IFERROR(VLOOKUP(Table4[[#This Row],[Column1]],mapping!A:L,11,FALSE),0),))</f>
        <v>3884</v>
      </c>
      <c r="L2166" s="139">
        <v>1</v>
      </c>
      <c r="M2166" s="60">
        <f>IF(W2166=mapping!$N$1,IFERROR(VLOOKUP(Table4[[#This Row],[Column1]],mapping!A:L,12,FALSE),0),IF(W2166&gt;mapping!$N$1,IFERROR(VLOOKUP(Table4[[#This Row],[Column1]],mapping!A:L,12,FALSE),0),0))</f>
        <v>4500</v>
      </c>
      <c r="N2166" s="58">
        <f>Table4[[#This Row],[ سعر اليومية ]]*3%*Table4[[#This Row],[عدد الدورات ]]</f>
        <v>116.52</v>
      </c>
      <c r="O2166" s="56">
        <f>Table4[[#This Row],[ سعر اليومية ]]*Table4[[#This Row],[عدد الدورات ]]-N2166</f>
        <v>3767.48</v>
      </c>
      <c r="P2166" s="194"/>
      <c r="Q2166" s="194"/>
      <c r="R2166" s="194"/>
      <c r="S2166" s="58">
        <f>(Table4[[#This Row],[سعر يومية السائق]]*Table4[[#This Row],[عدد الدورات ]])-SUM(Table4[[#This Row],[سلف ]:[خصم ]])+Table4[[#This Row],[اضافي ]]</f>
        <v>4500</v>
      </c>
      <c r="U2166" s="58">
        <f>Table4[[#This Row],[ سعر اليومية ]]*Table4[[#This Row],[عدد الدورات ]]-Table4[[#This Row],[سعر يومية السائق]]*L2166</f>
        <v>-616</v>
      </c>
      <c r="V2166" s="58">
        <f>U2166-Table4[[#This Row],[W/H  3%]]</f>
        <v>-732.52</v>
      </c>
      <c r="W2166" s="66" t="str">
        <f>Table4[[#This Row],[اليوم]]&amp;Table4[[#This Row],[الشهر ]]&amp;Table4[[#This Row],[العام]]</f>
        <v>1562026</v>
      </c>
      <c r="X2166" s="66" t="s">
        <v>304</v>
      </c>
    </row>
    <row r="2167" spans="1:24" x14ac:dyDescent="0.3">
      <c r="A2167" s="62">
        <v>15</v>
      </c>
      <c r="B2167" s="62">
        <v>6</v>
      </c>
      <c r="C2167" s="62">
        <v>2026</v>
      </c>
      <c r="D2167" s="41" t="str">
        <f t="shared" si="116"/>
        <v>طه1الدائري 1ورديةسعوديالمخاذناتوبيس 28</v>
      </c>
      <c r="E2167" s="4">
        <v>5030</v>
      </c>
      <c r="F2167" s="41" t="str">
        <f>VLOOKUP(E2167,mapping!C:J,2,FALSE)</f>
        <v>طه1</v>
      </c>
      <c r="G2167" s="41" t="str">
        <f>IFERROR(VLOOKUP(F2167,mapping!$D$3:$J$200,2,FALSE),0)</f>
        <v>الدائري 1وردية</v>
      </c>
      <c r="H2167" s="41" t="str">
        <f>IFERROR(VLOOKUP(F2167,mapping!$D$3:$J$200,3,FALSE),0)</f>
        <v>سعودي</v>
      </c>
      <c r="I2167" s="41" t="str">
        <f>IFERROR(VLOOKUP(F2167,mapping!$D$3:$J$200,4,FALSE),0)</f>
        <v>المخاذن</v>
      </c>
      <c r="J2167" s="41" t="str">
        <f>IFERROR(VLOOKUP(F2167,mapping!$D$3:$J$200,5,FALSE),0)</f>
        <v>اتوبيس 28</v>
      </c>
      <c r="K2167" s="63">
        <f>IF(W2167=mapping!$N$1,IFERROR(VLOOKUP(Table4[[#This Row],[Column1]],mapping!A:L,11,FALSE),0),IF(W2167&gt;mapping!$N$1,IFERROR(VLOOKUP(Table4[[#This Row],[Column1]],mapping!A:L,11,FALSE),0),))</f>
        <v>2448</v>
      </c>
      <c r="L2167" s="139">
        <v>1</v>
      </c>
      <c r="M2167" s="60">
        <f>IF(W2167=mapping!$N$1,IFERROR(VLOOKUP(Table4[[#This Row],[Column1]],mapping!A:L,12,FALSE),0),IF(W2167&gt;mapping!$N$1,IFERROR(VLOOKUP(Table4[[#This Row],[Column1]],mapping!A:L,12,FALSE),0),0))</f>
        <v>2750</v>
      </c>
      <c r="N2167" s="58">
        <f>Table4[[#This Row],[ سعر اليومية ]]*3%*Table4[[#This Row],[عدد الدورات ]]</f>
        <v>73.44</v>
      </c>
      <c r="O2167" s="56">
        <f>Table4[[#This Row],[ سعر اليومية ]]*Table4[[#This Row],[عدد الدورات ]]-N2167</f>
        <v>2374.56</v>
      </c>
      <c r="P2167" s="194"/>
      <c r="Q2167" s="194"/>
      <c r="R2167" s="194"/>
      <c r="S2167" s="58">
        <f>(Table4[[#This Row],[سعر يومية السائق]]*Table4[[#This Row],[عدد الدورات ]])-SUM(Table4[[#This Row],[سلف ]:[خصم ]])+Table4[[#This Row],[اضافي ]]</f>
        <v>2750</v>
      </c>
      <c r="U2167" s="58">
        <f>Table4[[#This Row],[ سعر اليومية ]]*Table4[[#This Row],[عدد الدورات ]]-Table4[[#This Row],[سعر يومية السائق]]*L2167</f>
        <v>-302</v>
      </c>
      <c r="V2167" s="58">
        <f>U2167-Table4[[#This Row],[W/H  3%]]</f>
        <v>-375.44</v>
      </c>
      <c r="W2167" s="66" t="str">
        <f>Table4[[#This Row],[اليوم]]&amp;Table4[[#This Row],[الشهر ]]&amp;Table4[[#This Row],[العام]]</f>
        <v>1562026</v>
      </c>
      <c r="X2167" s="66" t="s">
        <v>304</v>
      </c>
    </row>
    <row r="2168" spans="1:24" x14ac:dyDescent="0.3">
      <c r="A2168" s="62">
        <v>15</v>
      </c>
      <c r="B2168" s="62">
        <v>6</v>
      </c>
      <c r="C2168" s="62">
        <v>2026</v>
      </c>
      <c r="D2168" s="41" t="str">
        <f t="shared" si="116"/>
        <v>عبد الرحمن1الهرم سعوديدريماتوبيس 28</v>
      </c>
      <c r="E2168" s="4">
        <v>5003</v>
      </c>
      <c r="F2168" s="41" t="str">
        <f>VLOOKUP(E2168,mapping!C:J,2,FALSE)</f>
        <v>عبد الرحمن1</v>
      </c>
      <c r="G2168" s="41" t="str">
        <f>IFERROR(VLOOKUP(F2168,mapping!$D$3:$J$200,2,FALSE),0)</f>
        <v xml:space="preserve">الهرم </v>
      </c>
      <c r="H2168" s="41" t="str">
        <f>IFERROR(VLOOKUP(F2168,mapping!$D$3:$J$200,3,FALSE),0)</f>
        <v>سعودي</v>
      </c>
      <c r="I2168" s="41" t="str">
        <f>IFERROR(VLOOKUP(F2168,mapping!$D$3:$J$200,4,FALSE),0)</f>
        <v>دريم</v>
      </c>
      <c r="J2168" s="41" t="str">
        <f>IFERROR(VLOOKUP(F2168,mapping!$D$3:$J$200,5,FALSE),0)</f>
        <v>اتوبيس 28</v>
      </c>
      <c r="K2168" s="63">
        <f>IF(W2168=mapping!$N$1,IFERROR(VLOOKUP(Table4[[#This Row],[Column1]],mapping!A:L,11,FALSE),0),IF(W2168&gt;mapping!$N$1,IFERROR(VLOOKUP(Table4[[#This Row],[Column1]],mapping!A:L,11,FALSE),0),))</f>
        <v>994</v>
      </c>
      <c r="L2168" s="139">
        <v>1</v>
      </c>
      <c r="M2168" s="60">
        <f>IF(W2168=mapping!$N$1,IFERROR(VLOOKUP(Table4[[#This Row],[Column1]],mapping!A:L,12,FALSE),0),IF(W2168&gt;mapping!$N$1,IFERROR(VLOOKUP(Table4[[#This Row],[Column1]],mapping!A:L,12,FALSE),0),0))</f>
        <v>850</v>
      </c>
      <c r="N2168" s="58">
        <f>Table4[[#This Row],[ سعر اليومية ]]*3%*Table4[[#This Row],[عدد الدورات ]]</f>
        <v>29.82</v>
      </c>
      <c r="O2168" s="56">
        <f>Table4[[#This Row],[ سعر اليومية ]]*Table4[[#This Row],[عدد الدورات ]]-N2168</f>
        <v>964.18</v>
      </c>
      <c r="P2168" s="194"/>
      <c r="Q2168" s="194"/>
      <c r="R2168" s="194"/>
      <c r="S2168" s="58">
        <f>(Table4[[#This Row],[سعر يومية السائق]]*Table4[[#This Row],[عدد الدورات ]])-SUM(Table4[[#This Row],[سلف ]:[خصم ]])+Table4[[#This Row],[اضافي ]]</f>
        <v>850</v>
      </c>
      <c r="U2168" s="58">
        <f>Table4[[#This Row],[ سعر اليومية ]]*Table4[[#This Row],[عدد الدورات ]]-Table4[[#This Row],[سعر يومية السائق]]*L2168</f>
        <v>144</v>
      </c>
      <c r="V2168" s="58">
        <f>U2168-Table4[[#This Row],[W/H  3%]]</f>
        <v>114.18</v>
      </c>
      <c r="W2168" s="66" t="str">
        <f>Table4[[#This Row],[اليوم]]&amp;Table4[[#This Row],[الشهر ]]&amp;Table4[[#This Row],[العام]]</f>
        <v>1562026</v>
      </c>
      <c r="X2168" s="66" t="s">
        <v>304</v>
      </c>
    </row>
    <row r="2169" spans="1:24" x14ac:dyDescent="0.3">
      <c r="A2169" s="62">
        <v>15</v>
      </c>
      <c r="B2169" s="62">
        <v>6</v>
      </c>
      <c r="C2169" s="62">
        <v>2026</v>
      </c>
      <c r="D2169" s="41" t="str">
        <f t="shared" ref="D2169:D2226" si="118">F2169&amp;G2169&amp;H2169&amp;I2169&amp;J2169</f>
        <v>عبد الرحمن2المؤسسةسعوديدريماتوبيس 28</v>
      </c>
      <c r="E2169" s="4">
        <v>5004</v>
      </c>
      <c r="F2169" s="41" t="str">
        <f>VLOOKUP(E2169,mapping!C:J,2,FALSE)</f>
        <v>عبد الرحمن2</v>
      </c>
      <c r="G2169" s="41" t="str">
        <f>IFERROR(VLOOKUP(F2169,mapping!$D$3:$J$200,2,FALSE),0)</f>
        <v>المؤسسة</v>
      </c>
      <c r="H2169" s="41" t="str">
        <f>IFERROR(VLOOKUP(F2169,mapping!$D$3:$J$200,3,FALSE),0)</f>
        <v>سعودي</v>
      </c>
      <c r="I2169" s="41" t="str">
        <f>IFERROR(VLOOKUP(F2169,mapping!$D$3:$J$200,4,FALSE),0)</f>
        <v>دريم</v>
      </c>
      <c r="J2169" s="41" t="str">
        <f>IFERROR(VLOOKUP(F2169,mapping!$D$3:$J$200,5,FALSE),0)</f>
        <v>اتوبيس 28</v>
      </c>
      <c r="K2169" s="63">
        <f>IF(W2169=mapping!$N$1,IFERROR(VLOOKUP(Table4[[#This Row],[Column1]],mapping!A:L,11,FALSE),0),IF(W2169&gt;mapping!$N$1,IFERROR(VLOOKUP(Table4[[#This Row],[Column1]],mapping!A:L,11,FALSE),0),))</f>
        <v>994</v>
      </c>
      <c r="L2169" s="139">
        <v>1</v>
      </c>
      <c r="M2169" s="60">
        <f>IF(W2169=mapping!$N$1,IFERROR(VLOOKUP(Table4[[#This Row],[Column1]],mapping!A:L,12,FALSE),0),IF(W2169&gt;mapping!$N$1,IFERROR(VLOOKUP(Table4[[#This Row],[Column1]],mapping!A:L,12,FALSE),0),0))</f>
        <v>850</v>
      </c>
      <c r="N2169" s="58">
        <f>Table4[[#This Row],[ سعر اليومية ]]*3%*Table4[[#This Row],[عدد الدورات ]]</f>
        <v>29.82</v>
      </c>
      <c r="O2169" s="56">
        <f>Table4[[#This Row],[ سعر اليومية ]]*Table4[[#This Row],[عدد الدورات ]]-N2169</f>
        <v>964.18</v>
      </c>
      <c r="P2169" s="194"/>
      <c r="Q2169" s="194"/>
      <c r="R2169" s="194"/>
      <c r="S2169" s="58">
        <f>(Table4[[#This Row],[سعر يومية السائق]]*Table4[[#This Row],[عدد الدورات ]])-SUM(Table4[[#This Row],[سلف ]:[خصم ]])+Table4[[#This Row],[اضافي ]]</f>
        <v>850</v>
      </c>
      <c r="U2169" s="58">
        <f>Table4[[#This Row],[ سعر اليومية ]]*Table4[[#This Row],[عدد الدورات ]]-Table4[[#This Row],[سعر يومية السائق]]*L2169</f>
        <v>144</v>
      </c>
      <c r="V2169" s="58">
        <f>U2169-Table4[[#This Row],[W/H  3%]]</f>
        <v>114.18</v>
      </c>
      <c r="W2169" s="66" t="str">
        <f>Table4[[#This Row],[اليوم]]&amp;Table4[[#This Row],[الشهر ]]&amp;Table4[[#This Row],[العام]]</f>
        <v>1562026</v>
      </c>
      <c r="X2169" s="66" t="s">
        <v>304</v>
      </c>
    </row>
    <row r="2170" spans="1:24" x14ac:dyDescent="0.3">
      <c r="A2170" s="62">
        <v>15</v>
      </c>
      <c r="B2170" s="62">
        <v>6</v>
      </c>
      <c r="C2170" s="62">
        <v>2026</v>
      </c>
      <c r="D2170" s="41" t="str">
        <f t="shared" si="118"/>
        <v>فرج 1حلوانسعوديهايد باركاتوبيس 28</v>
      </c>
      <c r="E2170" s="4">
        <v>5005</v>
      </c>
      <c r="F2170" s="41" t="str">
        <f>VLOOKUP(E2170,mapping!C:J,2,FALSE)</f>
        <v>فرج 1</v>
      </c>
      <c r="G2170" s="41" t="str">
        <f>IFERROR(VLOOKUP(F2170,mapping!$D$3:$J$200,2,FALSE),0)</f>
        <v>حلوان</v>
      </c>
      <c r="H2170" s="41" t="str">
        <f>IFERROR(VLOOKUP(F2170,mapping!$D$3:$J$200,3,FALSE),0)</f>
        <v>سعودي</v>
      </c>
      <c r="I2170" s="41" t="str">
        <f>IFERROR(VLOOKUP(F2170,mapping!$D$3:$J$200,4,FALSE),0)</f>
        <v>هايد بارك</v>
      </c>
      <c r="J2170" s="41" t="str">
        <f>IFERROR(VLOOKUP(F2170,mapping!$D$3:$J$200,5,FALSE),0)</f>
        <v>اتوبيس 28</v>
      </c>
      <c r="K2170" s="63">
        <f>IF(W2170=mapping!$N$1,IFERROR(VLOOKUP(Table4[[#This Row],[Column1]],mapping!A:L,11,FALSE),0),IF(W2170&gt;mapping!$N$1,IFERROR(VLOOKUP(Table4[[#This Row],[Column1]],mapping!A:L,11,FALSE),0),))</f>
        <v>4634</v>
      </c>
      <c r="L2170" s="139">
        <v>1</v>
      </c>
      <c r="M2170" s="60">
        <f>IF(W2170=mapping!$N$1,IFERROR(VLOOKUP(Table4[[#This Row],[Column1]],mapping!A:L,12,FALSE),0),IF(W2170&gt;mapping!$N$1,IFERROR(VLOOKUP(Table4[[#This Row],[Column1]],mapping!A:L,12,FALSE),0),0))</f>
        <v>3750</v>
      </c>
      <c r="N2170" s="58">
        <f>Table4[[#This Row],[ سعر اليومية ]]*3%*Table4[[#This Row],[عدد الدورات ]]</f>
        <v>139.01999999999998</v>
      </c>
      <c r="O2170" s="56">
        <f>Table4[[#This Row],[ سعر اليومية ]]*Table4[[#This Row],[عدد الدورات ]]-N2170</f>
        <v>4494.9799999999996</v>
      </c>
      <c r="P2170" s="194"/>
      <c r="Q2170" s="194"/>
      <c r="R2170" s="194"/>
      <c r="S2170" s="58">
        <f>(Table4[[#This Row],[سعر يومية السائق]]*Table4[[#This Row],[عدد الدورات ]])-SUM(Table4[[#This Row],[سلف ]:[خصم ]])+Table4[[#This Row],[اضافي ]]</f>
        <v>3750</v>
      </c>
      <c r="U2170" s="58">
        <f>Table4[[#This Row],[ سعر اليومية ]]*Table4[[#This Row],[عدد الدورات ]]-Table4[[#This Row],[سعر يومية السائق]]*L2170</f>
        <v>884</v>
      </c>
      <c r="V2170" s="58">
        <f>U2170-Table4[[#This Row],[W/H  3%]]</f>
        <v>744.98</v>
      </c>
      <c r="W2170" s="66" t="str">
        <f>Table4[[#This Row],[اليوم]]&amp;Table4[[#This Row],[الشهر ]]&amp;Table4[[#This Row],[العام]]</f>
        <v>1562026</v>
      </c>
      <c r="X2170" s="66" t="s">
        <v>304</v>
      </c>
    </row>
    <row r="2171" spans="1:24" x14ac:dyDescent="0.3">
      <c r="A2171" s="62">
        <v>15</v>
      </c>
      <c r="B2171" s="62">
        <v>6</v>
      </c>
      <c r="C2171" s="62">
        <v>2026</v>
      </c>
      <c r="D2171" s="41" t="str">
        <f t="shared" si="118"/>
        <v>فرج 6حلوان مبيتسعوديهايد باركاتوبيس 28</v>
      </c>
      <c r="E2171" s="4">
        <v>5029</v>
      </c>
      <c r="F2171" s="41" t="str">
        <f>VLOOKUP(E2171,mapping!C:J,2,FALSE)</f>
        <v>فرج 6</v>
      </c>
      <c r="G2171" s="41" t="str">
        <f>IFERROR(VLOOKUP(F2171,mapping!$D$3:$J$200,2,FALSE),0)</f>
        <v>حلوان مبيت</v>
      </c>
      <c r="H2171" s="41" t="str">
        <f>IFERROR(VLOOKUP(F2171,mapping!$D$3:$J$200,3,FALSE),0)</f>
        <v>سعودي</v>
      </c>
      <c r="I2171" s="41" t="str">
        <f>IFERROR(VLOOKUP(F2171,mapping!$D$3:$J$200,4,FALSE),0)</f>
        <v>هايد بارك</v>
      </c>
      <c r="J2171" s="41" t="str">
        <f>IFERROR(VLOOKUP(F2171,mapping!$D$3:$J$200,5,FALSE),0)</f>
        <v>اتوبيس 28</v>
      </c>
      <c r="K2171" s="63">
        <f>IF(W2171=mapping!$N$1,IFERROR(VLOOKUP(Table4[[#This Row],[Column1]],mapping!A:L,11,FALSE),0),IF(W2171&gt;mapping!$N$1,IFERROR(VLOOKUP(Table4[[#This Row],[Column1]],mapping!A:L,11,FALSE),0),))</f>
        <v>1482</v>
      </c>
      <c r="L2171" s="139">
        <v>1</v>
      </c>
      <c r="M2171" s="60">
        <f>IF(W2171=mapping!$N$1,IFERROR(VLOOKUP(Table4[[#This Row],[Column1]],mapping!A:L,12,FALSE),0),IF(W2171&gt;mapping!$N$1,IFERROR(VLOOKUP(Table4[[#This Row],[Column1]],mapping!A:L,12,FALSE),0),0))</f>
        <v>750</v>
      </c>
      <c r="N2171" s="58">
        <f>Table4[[#This Row],[ سعر اليومية ]]*3%*Table4[[#This Row],[عدد الدورات ]]</f>
        <v>44.46</v>
      </c>
      <c r="O2171" s="56">
        <f>Table4[[#This Row],[ سعر اليومية ]]*Table4[[#This Row],[عدد الدورات ]]-N2171</f>
        <v>1437.54</v>
      </c>
      <c r="P2171" s="194"/>
      <c r="Q2171" s="194"/>
      <c r="R2171" s="194"/>
      <c r="S2171" s="58">
        <f>(Table4[[#This Row],[سعر يومية السائق]]*Table4[[#This Row],[عدد الدورات ]])-SUM(Table4[[#This Row],[سلف ]:[خصم ]])+Table4[[#This Row],[اضافي ]]</f>
        <v>750</v>
      </c>
      <c r="U2171" s="58">
        <f>Table4[[#This Row],[ سعر اليومية ]]*Table4[[#This Row],[عدد الدورات ]]-Table4[[#This Row],[سعر يومية السائق]]*L2171</f>
        <v>732</v>
      </c>
      <c r="V2171" s="58">
        <f>U2171-Table4[[#This Row],[W/H  3%]]</f>
        <v>687.54</v>
      </c>
      <c r="W2171" s="66" t="str">
        <f>Table4[[#This Row],[اليوم]]&amp;Table4[[#This Row],[الشهر ]]&amp;Table4[[#This Row],[العام]]</f>
        <v>1562026</v>
      </c>
      <c r="X2171" s="66" t="s">
        <v>304</v>
      </c>
    </row>
    <row r="2172" spans="1:24" x14ac:dyDescent="0.3">
      <c r="A2172" s="62">
        <v>15</v>
      </c>
      <c r="B2172" s="62">
        <v>6</v>
      </c>
      <c r="C2172" s="62">
        <v>2026</v>
      </c>
      <c r="D2172" s="41" t="str">
        <f t="shared" si="118"/>
        <v>ممدوح كيلاني 3القومية سعوديهايد باركميكروباص صيني</v>
      </c>
      <c r="E2172" s="4">
        <v>5006</v>
      </c>
      <c r="F2172" s="41" t="str">
        <f>VLOOKUP(E2172,mapping!C:J,2,FALSE)</f>
        <v>ممدوح كيلاني 3</v>
      </c>
      <c r="G2172" s="41" t="str">
        <f>IFERROR(VLOOKUP(F2172,mapping!$D$3:$J$200,2,FALSE),0)</f>
        <v xml:space="preserve">القومية </v>
      </c>
      <c r="H2172" s="41" t="str">
        <f>IFERROR(VLOOKUP(F2172,mapping!$D$3:$J$200,3,FALSE),0)</f>
        <v>سعودي</v>
      </c>
      <c r="I2172" s="41" t="str">
        <f>IFERROR(VLOOKUP(F2172,mapping!$D$3:$J$200,4,FALSE),0)</f>
        <v>هايد بارك</v>
      </c>
      <c r="J2172" s="41" t="str">
        <f>IFERROR(VLOOKUP(F2172,mapping!$D$3:$J$200,5,FALSE),0)</f>
        <v>ميكروباص صيني</v>
      </c>
      <c r="K2172" s="63">
        <f>IF(W2172=mapping!$N$1,IFERROR(VLOOKUP(Table4[[#This Row],[Column1]],mapping!A:L,11,FALSE),0),IF(W2172&gt;mapping!$N$1,IFERROR(VLOOKUP(Table4[[#This Row],[Column1]],mapping!A:L,11,FALSE),0),))</f>
        <v>2965</v>
      </c>
      <c r="L2172" s="139">
        <v>1</v>
      </c>
      <c r="M2172" s="60">
        <f>IF(W2172=mapping!$N$1,IFERROR(VLOOKUP(Table4[[#This Row],[Column1]],mapping!A:L,12,FALSE),0),IF(W2172&gt;mapping!$N$1,IFERROR(VLOOKUP(Table4[[#This Row],[Column1]],mapping!A:L,12,FALSE),0),0))</f>
        <v>2500</v>
      </c>
      <c r="N2172" s="58">
        <f>Table4[[#This Row],[ سعر اليومية ]]*3%*Table4[[#This Row],[عدد الدورات ]]</f>
        <v>88.95</v>
      </c>
      <c r="O2172" s="56">
        <f>Table4[[#This Row],[ سعر اليومية ]]*Table4[[#This Row],[عدد الدورات ]]-N2172</f>
        <v>2876.05</v>
      </c>
      <c r="P2172" s="194"/>
      <c r="Q2172" s="194"/>
      <c r="R2172" s="194"/>
      <c r="S2172" s="58">
        <f>(Table4[[#This Row],[سعر يومية السائق]]*Table4[[#This Row],[عدد الدورات ]])-SUM(Table4[[#This Row],[سلف ]:[خصم ]])+Table4[[#This Row],[اضافي ]]</f>
        <v>2500</v>
      </c>
      <c r="U2172" s="58">
        <f>Table4[[#This Row],[ سعر اليومية ]]*Table4[[#This Row],[عدد الدورات ]]-Table4[[#This Row],[سعر يومية السائق]]*L2172</f>
        <v>465</v>
      </c>
      <c r="V2172" s="58">
        <f>U2172-Table4[[#This Row],[W/H  3%]]</f>
        <v>376.05</v>
      </c>
      <c r="W2172" s="66" t="str">
        <f>Table4[[#This Row],[اليوم]]&amp;Table4[[#This Row],[الشهر ]]&amp;Table4[[#This Row],[العام]]</f>
        <v>1562026</v>
      </c>
      <c r="X2172" s="66" t="s">
        <v>304</v>
      </c>
    </row>
    <row r="2173" spans="1:24" x14ac:dyDescent="0.3">
      <c r="A2173" s="62">
        <v>15</v>
      </c>
      <c r="B2173" s="62">
        <v>6</v>
      </c>
      <c r="C2173" s="62">
        <v>2026</v>
      </c>
      <c r="D2173" s="41" t="str">
        <f t="shared" si="118"/>
        <v>محمد جمال طوسونالمنيبسعوديهايد باركاتوبيس 28</v>
      </c>
      <c r="E2173" s="4">
        <v>5025</v>
      </c>
      <c r="F2173" s="41" t="str">
        <f>VLOOKUP(E2173,mapping!C:J,2,FALSE)</f>
        <v>محمد جمال طوسون</v>
      </c>
      <c r="G2173" s="41" t="str">
        <f>IFERROR(VLOOKUP(F2173,mapping!$D$3:$J$200,2,FALSE),0)</f>
        <v>المنيب</v>
      </c>
      <c r="H2173" s="41" t="str">
        <f>IFERROR(VLOOKUP(F2173,mapping!$D$3:$J$200,3,FALSE),0)</f>
        <v>سعودي</v>
      </c>
      <c r="I2173" s="41" t="str">
        <f>IFERROR(VLOOKUP(F2173,mapping!$D$3:$J$200,4,FALSE),0)</f>
        <v>هايد بارك</v>
      </c>
      <c r="J2173" s="41" t="str">
        <f>IFERROR(VLOOKUP(F2173,mapping!$D$3:$J$200,5,FALSE),0)</f>
        <v>اتوبيس 28</v>
      </c>
      <c r="K2173" s="63">
        <f>IF(W2173=mapping!$N$1,IFERROR(VLOOKUP(Table4[[#This Row],[Column1]],mapping!A:L,11,FALSE),0),IF(W2173&gt;mapping!$N$1,IFERROR(VLOOKUP(Table4[[#This Row],[Column1]],mapping!A:L,11,FALSE),0),))</f>
        <v>4634</v>
      </c>
      <c r="L2173" s="139">
        <v>1</v>
      </c>
      <c r="M2173" s="60">
        <f>IF(W2173=mapping!$N$1,IFERROR(VLOOKUP(Table4[[#This Row],[Column1]],mapping!A:L,12,FALSE),0),IF(W2173&gt;mapping!$N$1,IFERROR(VLOOKUP(Table4[[#This Row],[Column1]],mapping!A:L,12,FALSE),0),0))</f>
        <v>3800</v>
      </c>
      <c r="N2173" s="58">
        <f>Table4[[#This Row],[ سعر اليومية ]]*3%*Table4[[#This Row],[عدد الدورات ]]</f>
        <v>139.01999999999998</v>
      </c>
      <c r="O2173" s="56">
        <f>Table4[[#This Row],[ سعر اليومية ]]*Table4[[#This Row],[عدد الدورات ]]-N2173</f>
        <v>4494.9799999999996</v>
      </c>
      <c r="P2173" s="194"/>
      <c r="Q2173" s="194"/>
      <c r="R2173" s="194"/>
      <c r="S2173" s="58">
        <f>(Table4[[#This Row],[سعر يومية السائق]]*Table4[[#This Row],[عدد الدورات ]])-SUM(Table4[[#This Row],[سلف ]:[خصم ]])+Table4[[#This Row],[اضافي ]]</f>
        <v>3800</v>
      </c>
      <c r="U2173" s="58">
        <f>Table4[[#This Row],[ سعر اليومية ]]*Table4[[#This Row],[عدد الدورات ]]-Table4[[#This Row],[سعر يومية السائق]]*L2173</f>
        <v>834</v>
      </c>
      <c r="V2173" s="58">
        <f>U2173-Table4[[#This Row],[W/H  3%]]</f>
        <v>694.98</v>
      </c>
      <c r="W2173" s="66" t="str">
        <f>Table4[[#This Row],[اليوم]]&amp;Table4[[#This Row],[الشهر ]]&amp;Table4[[#This Row],[العام]]</f>
        <v>1562026</v>
      </c>
      <c r="X2173" s="66" t="s">
        <v>304</v>
      </c>
    </row>
    <row r="2174" spans="1:24" x14ac:dyDescent="0.3">
      <c r="A2174" s="62">
        <v>15</v>
      </c>
      <c r="B2174" s="62">
        <v>6</v>
      </c>
      <c r="C2174" s="62">
        <v>2026</v>
      </c>
      <c r="D2174" s="41" t="str">
        <f t="shared" si="118"/>
        <v>مصطفي رشدي1المنيب 2 ورديةسعوديميفيداميكروباص صيني</v>
      </c>
      <c r="E2174" s="4">
        <v>5007</v>
      </c>
      <c r="F2174" s="41" t="str">
        <f>VLOOKUP(E2174,mapping!C:J,2,FALSE)</f>
        <v>مصطفي رشدي1</v>
      </c>
      <c r="G2174" s="41" t="str">
        <f>IFERROR(VLOOKUP(F2174,mapping!$D$3:$J$200,2,FALSE),0)</f>
        <v>المنيب 2 وردية</v>
      </c>
      <c r="H2174" s="41" t="str">
        <f>IFERROR(VLOOKUP(F2174,mapping!$D$3:$J$200,3,FALSE),0)</f>
        <v>سعودي</v>
      </c>
      <c r="I2174" s="41" t="str">
        <f>IFERROR(VLOOKUP(F2174,mapping!$D$3:$J$200,4,FALSE),0)</f>
        <v>ميفيدا</v>
      </c>
      <c r="J2174" s="41" t="str">
        <f>IFERROR(VLOOKUP(F2174,mapping!$D$3:$J$200,5,FALSE),0)</f>
        <v>ميكروباص صيني</v>
      </c>
      <c r="K2174" s="63">
        <f>IF(W2174=mapping!$N$1,IFERROR(VLOOKUP(Table4[[#This Row],[Column1]],mapping!A:L,11,FALSE),0),IF(W2174&gt;mapping!$N$1,IFERROR(VLOOKUP(Table4[[#This Row],[Column1]],mapping!A:L,11,FALSE),0),))</f>
        <v>2965</v>
      </c>
      <c r="L2174" s="139">
        <v>1</v>
      </c>
      <c r="M2174" s="60">
        <f>IF(W2174=mapping!$N$1,IFERROR(VLOOKUP(Table4[[#This Row],[Column1]],mapping!A:L,12,FALSE),0),IF(W2174&gt;mapping!$N$1,IFERROR(VLOOKUP(Table4[[#This Row],[Column1]],mapping!A:L,12,FALSE),0),0))</f>
        <v>2150</v>
      </c>
      <c r="N2174" s="58">
        <f>Table4[[#This Row],[ سعر اليومية ]]*3%*Table4[[#This Row],[عدد الدورات ]]</f>
        <v>88.95</v>
      </c>
      <c r="O2174" s="56">
        <f>Table4[[#This Row],[ سعر اليومية ]]*Table4[[#This Row],[عدد الدورات ]]-N2174</f>
        <v>2876.05</v>
      </c>
      <c r="P2174" s="194"/>
      <c r="Q2174" s="194"/>
      <c r="R2174" s="194"/>
      <c r="S2174" s="58">
        <f>(Table4[[#This Row],[سعر يومية السائق]]*Table4[[#This Row],[عدد الدورات ]])-SUM(Table4[[#This Row],[سلف ]:[خصم ]])+Table4[[#This Row],[اضافي ]]</f>
        <v>2150</v>
      </c>
      <c r="U2174" s="58">
        <f>Table4[[#This Row],[ سعر اليومية ]]*Table4[[#This Row],[عدد الدورات ]]-Table4[[#This Row],[سعر يومية السائق]]*L2174</f>
        <v>815</v>
      </c>
      <c r="V2174" s="58">
        <f>U2174-Table4[[#This Row],[W/H  3%]]</f>
        <v>726.05</v>
      </c>
      <c r="W2174" s="66" t="str">
        <f>Table4[[#This Row],[اليوم]]&amp;Table4[[#This Row],[الشهر ]]&amp;Table4[[#This Row],[العام]]</f>
        <v>1562026</v>
      </c>
      <c r="X2174" s="66" t="s">
        <v>304</v>
      </c>
    </row>
    <row r="2175" spans="1:24" x14ac:dyDescent="0.3">
      <c r="A2175" s="62">
        <v>15</v>
      </c>
      <c r="B2175" s="62">
        <v>6</v>
      </c>
      <c r="C2175" s="62">
        <v>2026</v>
      </c>
      <c r="D2175" s="41" t="str">
        <f t="shared" si="118"/>
        <v>فرج 2حلوان 2 ورديةسعوديميفيداميكروباص صيني</v>
      </c>
      <c r="E2175" s="4">
        <v>5009</v>
      </c>
      <c r="F2175" s="41" t="str">
        <f>VLOOKUP(E2175,mapping!C:J,2,FALSE)</f>
        <v>فرج 2</v>
      </c>
      <c r="G2175" s="41" t="str">
        <f>IFERROR(VLOOKUP(F2175,mapping!$D$3:$J$200,2,FALSE),0)</f>
        <v>حلوان 2 وردية</v>
      </c>
      <c r="H2175" s="41" t="str">
        <f>IFERROR(VLOOKUP(F2175,mapping!$D$3:$J$200,3,FALSE),0)</f>
        <v>سعودي</v>
      </c>
      <c r="I2175" s="41" t="str">
        <f>IFERROR(VLOOKUP(F2175,mapping!$D$3:$J$200,4,FALSE),0)</f>
        <v>ميفيدا</v>
      </c>
      <c r="J2175" s="41" t="str">
        <f>IFERROR(VLOOKUP(F2175,mapping!$D$3:$J$200,5,FALSE),0)</f>
        <v>ميكروباص صيني</v>
      </c>
      <c r="K2175" s="63">
        <f>IF(W2175=mapping!$N$1,IFERROR(VLOOKUP(Table4[[#This Row],[Column1]],mapping!A:L,11,FALSE),0),IF(W2175&gt;mapping!$N$1,IFERROR(VLOOKUP(Table4[[#This Row],[Column1]],mapping!A:L,11,FALSE),0),))</f>
        <v>2965</v>
      </c>
      <c r="L2175" s="139">
        <v>1</v>
      </c>
      <c r="M2175" s="60">
        <f>IF(W2175=mapping!$N$1,IFERROR(VLOOKUP(Table4[[#This Row],[Column1]],mapping!A:L,12,FALSE),0),IF(W2175&gt;mapping!$N$1,IFERROR(VLOOKUP(Table4[[#This Row],[Column1]],mapping!A:L,12,FALSE),0),0))</f>
        <v>2250</v>
      </c>
      <c r="N2175" s="58">
        <f>Table4[[#This Row],[ سعر اليومية ]]*3%*Table4[[#This Row],[عدد الدورات ]]</f>
        <v>88.95</v>
      </c>
      <c r="O2175" s="56">
        <f>Table4[[#This Row],[ سعر اليومية ]]*Table4[[#This Row],[عدد الدورات ]]-N2175</f>
        <v>2876.05</v>
      </c>
      <c r="P2175" s="194"/>
      <c r="Q2175" s="194"/>
      <c r="R2175" s="194"/>
      <c r="S2175" s="58">
        <f>(Table4[[#This Row],[سعر يومية السائق]]*Table4[[#This Row],[عدد الدورات ]])-SUM(Table4[[#This Row],[سلف ]:[خصم ]])+Table4[[#This Row],[اضافي ]]</f>
        <v>2250</v>
      </c>
      <c r="U2175" s="58">
        <f>Table4[[#This Row],[ سعر اليومية ]]*Table4[[#This Row],[عدد الدورات ]]-Table4[[#This Row],[سعر يومية السائق]]*L2175</f>
        <v>715</v>
      </c>
      <c r="V2175" s="58">
        <f>U2175-Table4[[#This Row],[W/H  3%]]</f>
        <v>626.04999999999995</v>
      </c>
      <c r="W2175" s="66" t="str">
        <f>Table4[[#This Row],[اليوم]]&amp;Table4[[#This Row],[الشهر ]]&amp;Table4[[#This Row],[العام]]</f>
        <v>1562026</v>
      </c>
      <c r="X2175" s="66" t="s">
        <v>304</v>
      </c>
    </row>
    <row r="2176" spans="1:24" x14ac:dyDescent="0.3">
      <c r="A2176" s="62">
        <v>15</v>
      </c>
      <c r="B2176" s="62">
        <v>6</v>
      </c>
      <c r="C2176" s="62">
        <v>2026</v>
      </c>
      <c r="D2176" s="41" t="str">
        <f t="shared" si="118"/>
        <v>فرج 3حلوان 2 ورديةسعوديالقطاميةاتوبيس 28</v>
      </c>
      <c r="E2176" s="4">
        <v>5010</v>
      </c>
      <c r="F2176" s="41" t="str">
        <f>VLOOKUP(E2176,mapping!C:J,2,FALSE)</f>
        <v>فرج 3</v>
      </c>
      <c r="G2176" s="41" t="str">
        <f>IFERROR(VLOOKUP(F2176,mapping!$D$3:$J$200,2,FALSE),0)</f>
        <v>حلوان 2 وردية</v>
      </c>
      <c r="H2176" s="41" t="str">
        <f>IFERROR(VLOOKUP(F2176,mapping!$D$3:$J$200,3,FALSE),0)</f>
        <v>سعودي</v>
      </c>
      <c r="I2176" s="41" t="str">
        <f>IFERROR(VLOOKUP(F2176,mapping!$D$3:$J$200,4,FALSE),0)</f>
        <v>القطامية</v>
      </c>
      <c r="J2176" s="41" t="str">
        <f>IFERROR(VLOOKUP(F2176,mapping!$D$3:$J$200,5,FALSE),0)</f>
        <v>اتوبيس 28</v>
      </c>
      <c r="K2176" s="63">
        <f>IF(W2176=mapping!$N$1,IFERROR(VLOOKUP(Table4[[#This Row],[Column1]],mapping!A:L,11,FALSE),0),IF(W2176&gt;mapping!$N$1,IFERROR(VLOOKUP(Table4[[#This Row],[Column1]],mapping!A:L,11,FALSE),0),))</f>
        <v>3415</v>
      </c>
      <c r="L2176" s="139">
        <v>1</v>
      </c>
      <c r="M2176" s="60">
        <f>IF(W2176=mapping!$N$1,IFERROR(VLOOKUP(Table4[[#This Row],[Column1]],mapping!A:L,12,FALSE),0),IF(W2176&gt;mapping!$N$1,IFERROR(VLOOKUP(Table4[[#This Row],[Column1]],mapping!A:L,12,FALSE),0),0))</f>
        <v>3400</v>
      </c>
      <c r="N2176" s="58">
        <f>Table4[[#This Row],[ سعر اليومية ]]*3%*Table4[[#This Row],[عدد الدورات ]]</f>
        <v>102.45</v>
      </c>
      <c r="O2176" s="56">
        <f>Table4[[#This Row],[ سعر اليومية ]]*Table4[[#This Row],[عدد الدورات ]]-N2176</f>
        <v>3312.55</v>
      </c>
      <c r="P2176" s="194"/>
      <c r="Q2176" s="194"/>
      <c r="R2176" s="194"/>
      <c r="S2176" s="58">
        <f>(Table4[[#This Row],[سعر يومية السائق]]*Table4[[#This Row],[عدد الدورات ]])-SUM(Table4[[#This Row],[سلف ]:[خصم ]])+Table4[[#This Row],[اضافي ]]</f>
        <v>3400</v>
      </c>
      <c r="U2176" s="58">
        <f>Table4[[#This Row],[ سعر اليومية ]]*Table4[[#This Row],[عدد الدورات ]]-Table4[[#This Row],[سعر يومية السائق]]*L2176</f>
        <v>15</v>
      </c>
      <c r="V2176" s="58">
        <f>U2176-Table4[[#This Row],[W/H  3%]]</f>
        <v>-87.45</v>
      </c>
      <c r="W2176" s="66" t="str">
        <f>Table4[[#This Row],[اليوم]]&amp;Table4[[#This Row],[الشهر ]]&amp;Table4[[#This Row],[العام]]</f>
        <v>1562026</v>
      </c>
      <c r="X2176" s="66" t="s">
        <v>304</v>
      </c>
    </row>
    <row r="2177" spans="1:24" x14ac:dyDescent="0.3">
      <c r="A2177" s="62">
        <v>15</v>
      </c>
      <c r="B2177" s="62">
        <v>6</v>
      </c>
      <c r="C2177" s="62">
        <v>2026</v>
      </c>
      <c r="D2177" s="41" t="str">
        <f t="shared" si="118"/>
        <v>فرج 4مايو ورديةسعوديالقطاميةميكروباص</v>
      </c>
      <c r="E2177" s="4">
        <v>5011</v>
      </c>
      <c r="F2177" s="41" t="str">
        <f>VLOOKUP(E2177,mapping!C:J,2,FALSE)</f>
        <v>فرج 4</v>
      </c>
      <c r="G2177" s="41" t="str">
        <f>IFERROR(VLOOKUP(F2177,mapping!$D$3:$J$200,2,FALSE),0)</f>
        <v>مايو وردية</v>
      </c>
      <c r="H2177" s="41" t="str">
        <f>IFERROR(VLOOKUP(F2177,mapping!$D$3:$J$200,3,FALSE),0)</f>
        <v>سعودي</v>
      </c>
      <c r="I2177" s="41" t="str">
        <f>IFERROR(VLOOKUP(F2177,mapping!$D$3:$J$200,4,FALSE),0)</f>
        <v>القطامية</v>
      </c>
      <c r="J2177" s="41" t="str">
        <f>IFERROR(VLOOKUP(F2177,mapping!$D$3:$J$200,5,FALSE),0)</f>
        <v>ميكروباص</v>
      </c>
      <c r="K2177" s="63">
        <f>IF(W2177=mapping!$N$1,IFERROR(VLOOKUP(Table4[[#This Row],[Column1]],mapping!A:L,11,FALSE),0),IF(W2177&gt;mapping!$N$1,IFERROR(VLOOKUP(Table4[[#This Row],[Column1]],mapping!A:L,11,FALSE),0),))</f>
        <v>1222</v>
      </c>
      <c r="L2177" s="139">
        <v>1</v>
      </c>
      <c r="M2177" s="60">
        <f>IF(W2177=mapping!$N$1,IFERROR(VLOOKUP(Table4[[#This Row],[Column1]],mapping!A:L,12,FALSE),0),IF(W2177&gt;mapping!$N$1,IFERROR(VLOOKUP(Table4[[#This Row],[Column1]],mapping!A:L,12,FALSE),0),0))</f>
        <v>1180</v>
      </c>
      <c r="N2177" s="58">
        <f>Table4[[#This Row],[ سعر اليومية ]]*3%*Table4[[#This Row],[عدد الدورات ]]</f>
        <v>36.659999999999997</v>
      </c>
      <c r="O2177" s="56">
        <f>Table4[[#This Row],[ سعر اليومية ]]*Table4[[#This Row],[عدد الدورات ]]-N2177</f>
        <v>1185.3399999999999</v>
      </c>
      <c r="P2177" s="194"/>
      <c r="Q2177" s="194"/>
      <c r="R2177" s="194"/>
      <c r="S2177" s="58">
        <f>(Table4[[#This Row],[سعر يومية السائق]]*Table4[[#This Row],[عدد الدورات ]])-SUM(Table4[[#This Row],[سلف ]:[خصم ]])+Table4[[#This Row],[اضافي ]]</f>
        <v>1180</v>
      </c>
      <c r="U2177" s="58">
        <f>Table4[[#This Row],[ سعر اليومية ]]*Table4[[#This Row],[عدد الدورات ]]-Table4[[#This Row],[سعر يومية السائق]]*L2177</f>
        <v>42</v>
      </c>
      <c r="V2177" s="58">
        <f>U2177-Table4[[#This Row],[W/H  3%]]</f>
        <v>5.3400000000000034</v>
      </c>
      <c r="W2177" s="66" t="str">
        <f>Table4[[#This Row],[اليوم]]&amp;Table4[[#This Row],[الشهر ]]&amp;Table4[[#This Row],[العام]]</f>
        <v>1562026</v>
      </c>
      <c r="X2177" s="66" t="s">
        <v>304</v>
      </c>
    </row>
    <row r="2178" spans="1:24" x14ac:dyDescent="0.3">
      <c r="A2178" s="62">
        <v>15</v>
      </c>
      <c r="B2178" s="62">
        <v>6</v>
      </c>
      <c r="C2178" s="62">
        <v>2026</v>
      </c>
      <c r="D2178" s="41" t="str">
        <f t="shared" si="118"/>
        <v>مصطفي رشدي3المنيب5شفتسعوديالقطاميةاتوبيس 28</v>
      </c>
      <c r="E2178" s="4">
        <v>5012</v>
      </c>
      <c r="F2178" s="41" t="str">
        <f>VLOOKUP(E2178,mapping!C:J,2,FALSE)</f>
        <v>مصطفي رشدي3</v>
      </c>
      <c r="G2178" s="41" t="str">
        <f>IFERROR(VLOOKUP(F2178,mapping!$D$3:$J$200,2,FALSE),0)</f>
        <v>المنيب5شفت</v>
      </c>
      <c r="H2178" s="41" t="str">
        <f>IFERROR(VLOOKUP(F2178,mapping!$D$3:$J$200,3,FALSE),0)</f>
        <v>سعودي</v>
      </c>
      <c r="I2178" s="41" t="str">
        <f>IFERROR(VLOOKUP(F2178,mapping!$D$3:$J$200,4,FALSE),0)</f>
        <v>القطامية</v>
      </c>
      <c r="J2178" s="41" t="str">
        <f>IFERROR(VLOOKUP(F2178,mapping!$D$3:$J$200,5,FALSE),0)</f>
        <v>اتوبيس 28</v>
      </c>
      <c r="K2178" s="63">
        <f>IF(W2178=mapping!$N$1,IFERROR(VLOOKUP(Table4[[#This Row],[Column1]],mapping!A:L,11,FALSE),0),IF(W2178&gt;mapping!$N$1,IFERROR(VLOOKUP(Table4[[#This Row],[Column1]],mapping!A:L,11,FALSE),0),))</f>
        <v>2649</v>
      </c>
      <c r="L2178" s="139">
        <v>1</v>
      </c>
      <c r="M2178" s="60">
        <f>IF(W2178=mapping!$N$1,IFERROR(VLOOKUP(Table4[[#This Row],[Column1]],mapping!A:L,12,FALSE),0),IF(W2178&gt;mapping!$N$1,IFERROR(VLOOKUP(Table4[[#This Row],[Column1]],mapping!A:L,12,FALSE),0),0))</f>
        <v>2060</v>
      </c>
      <c r="N2178" s="58">
        <f>Table4[[#This Row],[ سعر اليومية ]]*3%*Table4[[#This Row],[عدد الدورات ]]</f>
        <v>79.47</v>
      </c>
      <c r="O2178" s="56">
        <f>Table4[[#This Row],[ سعر اليومية ]]*Table4[[#This Row],[عدد الدورات ]]-N2178</f>
        <v>2569.5300000000002</v>
      </c>
      <c r="P2178" s="194"/>
      <c r="Q2178" s="194"/>
      <c r="R2178" s="194"/>
      <c r="S2178" s="58">
        <f>(Table4[[#This Row],[سعر يومية السائق]]*Table4[[#This Row],[عدد الدورات ]])-SUM(Table4[[#This Row],[سلف ]:[خصم ]])+Table4[[#This Row],[اضافي ]]</f>
        <v>2060</v>
      </c>
      <c r="U2178" s="58">
        <f>Table4[[#This Row],[ سعر اليومية ]]*Table4[[#This Row],[عدد الدورات ]]-Table4[[#This Row],[سعر يومية السائق]]*L2178</f>
        <v>589</v>
      </c>
      <c r="V2178" s="58">
        <f>U2178-Table4[[#This Row],[W/H  3%]]</f>
        <v>509.53</v>
      </c>
      <c r="W2178" s="66" t="str">
        <f>Table4[[#This Row],[اليوم]]&amp;Table4[[#This Row],[الشهر ]]&amp;Table4[[#This Row],[العام]]</f>
        <v>1562026</v>
      </c>
      <c r="X2178" s="66" t="s">
        <v>304</v>
      </c>
    </row>
    <row r="2179" spans="1:24" x14ac:dyDescent="0.3">
      <c r="A2179" s="62">
        <v>15</v>
      </c>
      <c r="B2179" s="62">
        <v>6</v>
      </c>
      <c r="C2179" s="62">
        <v>2026</v>
      </c>
      <c r="D2179" s="41" t="str">
        <f t="shared" si="118"/>
        <v>مصطفي رشدي4المنيب Wصباحيةسعوديالقطاميةاتوبيس 28</v>
      </c>
      <c r="E2179" s="4">
        <v>5013</v>
      </c>
      <c r="F2179" s="41" t="str">
        <f>VLOOKUP(E2179,mapping!C:J,2,FALSE)</f>
        <v>مصطفي رشدي4</v>
      </c>
      <c r="G2179" s="41" t="str">
        <f>IFERROR(VLOOKUP(F2179,mapping!$D$3:$J$200,2,FALSE),0)</f>
        <v>المنيب Wصباحية</v>
      </c>
      <c r="H2179" s="41" t="str">
        <f>IFERROR(VLOOKUP(F2179,mapping!$D$3:$J$200,3,FALSE),0)</f>
        <v>سعودي</v>
      </c>
      <c r="I2179" s="41" t="str">
        <f>IFERROR(VLOOKUP(F2179,mapping!$D$3:$J$200,4,FALSE),0)</f>
        <v>القطامية</v>
      </c>
      <c r="J2179" s="41" t="str">
        <f>IFERROR(VLOOKUP(F2179,mapping!$D$3:$J$200,5,FALSE),0)</f>
        <v>اتوبيس 28</v>
      </c>
      <c r="K2179" s="63">
        <f>IF(W2179=mapping!$N$1,IFERROR(VLOOKUP(Table4[[#This Row],[Column1]],mapping!A:L,11,FALSE),0),IF(W2179&gt;mapping!$N$1,IFERROR(VLOOKUP(Table4[[#This Row],[Column1]],mapping!A:L,11,FALSE),0),))</f>
        <v>1059</v>
      </c>
      <c r="L2179" s="139">
        <v>1</v>
      </c>
      <c r="M2179" s="60">
        <f>IF(W2179=mapping!$N$1,IFERROR(VLOOKUP(Table4[[#This Row],[Column1]],mapping!A:L,12,FALSE),0),IF(W2179&gt;mapping!$N$1,IFERROR(VLOOKUP(Table4[[#This Row],[Column1]],mapping!A:L,12,FALSE),0),0))</f>
        <v>1000</v>
      </c>
      <c r="N2179" s="58">
        <f>Table4[[#This Row],[ سعر اليومية ]]*3%*Table4[[#This Row],[عدد الدورات ]]</f>
        <v>31.77</v>
      </c>
      <c r="O2179" s="56">
        <f>Table4[[#This Row],[ سعر اليومية ]]*Table4[[#This Row],[عدد الدورات ]]-N2179</f>
        <v>1027.23</v>
      </c>
      <c r="P2179" s="194"/>
      <c r="Q2179" s="194"/>
      <c r="R2179" s="194"/>
      <c r="S2179" s="58">
        <f>(Table4[[#This Row],[سعر يومية السائق]]*Table4[[#This Row],[عدد الدورات ]])-SUM(Table4[[#This Row],[سلف ]:[خصم ]])+Table4[[#This Row],[اضافي ]]</f>
        <v>1000</v>
      </c>
      <c r="U2179" s="58">
        <f>Table4[[#This Row],[ سعر اليومية ]]*Table4[[#This Row],[عدد الدورات ]]-Table4[[#This Row],[سعر يومية السائق]]*L2179</f>
        <v>59</v>
      </c>
      <c r="V2179" s="58">
        <f>U2179-Table4[[#This Row],[W/H  3%]]</f>
        <v>27.23</v>
      </c>
      <c r="W2179" s="66" t="str">
        <f>Table4[[#This Row],[اليوم]]&amp;Table4[[#This Row],[الشهر ]]&amp;Table4[[#This Row],[العام]]</f>
        <v>1562026</v>
      </c>
      <c r="X2179" s="66" t="s">
        <v>304</v>
      </c>
    </row>
    <row r="2180" spans="1:24" x14ac:dyDescent="0.3">
      <c r="A2180" s="62">
        <v>15</v>
      </c>
      <c r="B2180" s="62">
        <v>6</v>
      </c>
      <c r="C2180" s="62">
        <v>2026</v>
      </c>
      <c r="D2180" s="41" t="str">
        <f t="shared" si="118"/>
        <v>مصطفي رشدي5صقر 2 ورديةسعوديالقطاميةاتوبيس 28</v>
      </c>
      <c r="E2180" s="4">
        <v>5014</v>
      </c>
      <c r="F2180" s="41" t="str">
        <f>VLOOKUP(E2180,mapping!C:J,2,FALSE)</f>
        <v>مصطفي رشدي5</v>
      </c>
      <c r="G2180" s="41" t="str">
        <f>IFERROR(VLOOKUP(F2180,mapping!$D$3:$J$200,2,FALSE),0)</f>
        <v>صقر 2 وردية</v>
      </c>
      <c r="H2180" s="41" t="str">
        <f>IFERROR(VLOOKUP(F2180,mapping!$D$3:$J$200,3,FALSE),0)</f>
        <v>سعودي</v>
      </c>
      <c r="I2180" s="41" t="str">
        <f>IFERROR(VLOOKUP(F2180,mapping!$D$3:$J$200,4,FALSE),0)</f>
        <v>القطامية</v>
      </c>
      <c r="J2180" s="41" t="str">
        <f>IFERROR(VLOOKUP(F2180,mapping!$D$3:$J$200,5,FALSE),0)</f>
        <v>اتوبيس 28</v>
      </c>
      <c r="K2180" s="63">
        <f>IF(W2180=mapping!$N$1,IFERROR(VLOOKUP(Table4[[#This Row],[Column1]],mapping!A:L,11,FALSE),0),IF(W2180&gt;mapping!$N$1,IFERROR(VLOOKUP(Table4[[#This Row],[Column1]],mapping!A:L,11,FALSE),0),))</f>
        <v>2120</v>
      </c>
      <c r="L2180" s="139">
        <v>1</v>
      </c>
      <c r="M2180" s="60">
        <f>IF(W2180=mapping!$N$1,IFERROR(VLOOKUP(Table4[[#This Row],[Column1]],mapping!A:L,12,FALSE),0),IF(W2180&gt;mapping!$N$1,IFERROR(VLOOKUP(Table4[[#This Row],[Column1]],mapping!A:L,12,FALSE),0),0))</f>
        <v>1780</v>
      </c>
      <c r="N2180" s="58">
        <f>Table4[[#This Row],[ سعر اليومية ]]*3%*Table4[[#This Row],[عدد الدورات ]]</f>
        <v>63.599999999999994</v>
      </c>
      <c r="O2180" s="56">
        <f>Table4[[#This Row],[ سعر اليومية ]]*Table4[[#This Row],[عدد الدورات ]]-N2180</f>
        <v>2056.4</v>
      </c>
      <c r="P2180" s="194"/>
      <c r="Q2180" s="194"/>
      <c r="R2180" s="194"/>
      <c r="S2180" s="58">
        <f>(Table4[[#This Row],[سعر يومية السائق]]*Table4[[#This Row],[عدد الدورات ]])-SUM(Table4[[#This Row],[سلف ]:[خصم ]])+Table4[[#This Row],[اضافي ]]</f>
        <v>1780</v>
      </c>
      <c r="U2180" s="58">
        <f>Table4[[#This Row],[ سعر اليومية ]]*Table4[[#This Row],[عدد الدورات ]]-Table4[[#This Row],[سعر يومية السائق]]*L2180</f>
        <v>340</v>
      </c>
      <c r="V2180" s="58">
        <f>U2180-Table4[[#This Row],[W/H  3%]]</f>
        <v>276.39999999999998</v>
      </c>
      <c r="W2180" s="66" t="str">
        <f>Table4[[#This Row],[اليوم]]&amp;Table4[[#This Row],[الشهر ]]&amp;Table4[[#This Row],[العام]]</f>
        <v>1562026</v>
      </c>
      <c r="X2180" s="66" t="s">
        <v>304</v>
      </c>
    </row>
    <row r="2181" spans="1:24" x14ac:dyDescent="0.3">
      <c r="A2181" s="62">
        <v>15</v>
      </c>
      <c r="B2181" s="62">
        <v>6</v>
      </c>
      <c r="C2181" s="62">
        <v>2026</v>
      </c>
      <c r="D2181" s="41" t="str">
        <f t="shared" si="118"/>
        <v>مصطفي رشدي6المنيب 2 ورديةسعوديالقطاميةاتوبيس 28</v>
      </c>
      <c r="E2181" s="4">
        <v>5027</v>
      </c>
      <c r="F2181" s="41" t="str">
        <f>VLOOKUP(E2181,mapping!C:J,2,FALSE)</f>
        <v>مصطفي رشدي6</v>
      </c>
      <c r="G2181" s="41" t="str">
        <f>IFERROR(VLOOKUP(F2181,mapping!$D$3:$J$200,2,FALSE),0)</f>
        <v>المنيب 2 وردية</v>
      </c>
      <c r="H2181" s="41" t="str">
        <f>IFERROR(VLOOKUP(F2181,mapping!$D$3:$J$200,3,FALSE),0)</f>
        <v>سعودي</v>
      </c>
      <c r="I2181" s="41" t="str">
        <f>IFERROR(VLOOKUP(F2181,mapping!$D$3:$J$200,4,FALSE),0)</f>
        <v>القطامية</v>
      </c>
      <c r="J2181" s="41" t="str">
        <f>IFERROR(VLOOKUP(F2181,mapping!$D$3:$J$200,5,FALSE),0)</f>
        <v>اتوبيس 28</v>
      </c>
      <c r="K2181" s="63">
        <f>IF(W2181=mapping!$N$1,IFERROR(VLOOKUP(Table4[[#This Row],[Column1]],mapping!A:L,11,FALSE),0),IF(W2181&gt;mapping!$N$1,IFERROR(VLOOKUP(Table4[[#This Row],[Column1]],mapping!A:L,11,FALSE),0),))</f>
        <v>3944</v>
      </c>
      <c r="L2181" s="139">
        <v>1</v>
      </c>
      <c r="M2181" s="60">
        <f>IF(W2181=mapping!$N$1,IFERROR(VLOOKUP(Table4[[#This Row],[Column1]],mapping!A:L,12,FALSE),0),IF(W2181&gt;mapping!$N$1,IFERROR(VLOOKUP(Table4[[#This Row],[Column1]],mapping!A:L,12,FALSE),0),0))</f>
        <v>3600</v>
      </c>
      <c r="N2181" s="58">
        <f>Table4[[#This Row],[ سعر اليومية ]]*3%*Table4[[#This Row],[عدد الدورات ]]</f>
        <v>118.32</v>
      </c>
      <c r="O2181" s="56">
        <f>Table4[[#This Row],[ سعر اليومية ]]*Table4[[#This Row],[عدد الدورات ]]-N2181</f>
        <v>3825.68</v>
      </c>
      <c r="P2181" s="194"/>
      <c r="Q2181" s="194"/>
      <c r="R2181" s="194"/>
      <c r="S2181" s="58">
        <f>(Table4[[#This Row],[سعر يومية السائق]]*Table4[[#This Row],[عدد الدورات ]])-SUM(Table4[[#This Row],[سلف ]:[خصم ]])+Table4[[#This Row],[اضافي ]]</f>
        <v>3600</v>
      </c>
      <c r="U2181" s="58">
        <f>Table4[[#This Row],[ سعر اليومية ]]*Table4[[#This Row],[عدد الدورات ]]-Table4[[#This Row],[سعر يومية السائق]]*L2181</f>
        <v>344</v>
      </c>
      <c r="V2181" s="58">
        <f>U2181-Table4[[#This Row],[W/H  3%]]</f>
        <v>225.68</v>
      </c>
      <c r="W2181" s="66" t="str">
        <f>Table4[[#This Row],[اليوم]]&amp;Table4[[#This Row],[الشهر ]]&amp;Table4[[#This Row],[العام]]</f>
        <v>1562026</v>
      </c>
      <c r="X2181" s="66" t="s">
        <v>304</v>
      </c>
    </row>
    <row r="2182" spans="1:24" x14ac:dyDescent="0.3">
      <c r="A2182" s="62">
        <v>15</v>
      </c>
      <c r="B2182" s="62">
        <v>6</v>
      </c>
      <c r="C2182" s="62">
        <v>2026</v>
      </c>
      <c r="D2182" s="41" t="str">
        <f t="shared" si="118"/>
        <v>كرم ترك 1قليوب 2 ورديةسعوديالقطاميةاتوبيس 28</v>
      </c>
      <c r="E2182" s="4">
        <v>5015</v>
      </c>
      <c r="F2182" s="41" t="str">
        <f>VLOOKUP(E2182,mapping!C:J,2,FALSE)</f>
        <v>كرم ترك 1</v>
      </c>
      <c r="G2182" s="41" t="str">
        <f>IFERROR(VLOOKUP(F2182,mapping!$D$3:$J$200,2,FALSE),0)</f>
        <v>قليوب 2 وردية</v>
      </c>
      <c r="H2182" s="41" t="str">
        <f>IFERROR(VLOOKUP(F2182,mapping!$D$3:$J$200,3,FALSE),0)</f>
        <v>سعودي</v>
      </c>
      <c r="I2182" s="41" t="str">
        <f>IFERROR(VLOOKUP(F2182,mapping!$D$3:$J$200,4,FALSE),0)</f>
        <v>القطامية</v>
      </c>
      <c r="J2182" s="41" t="str">
        <f>IFERROR(VLOOKUP(F2182,mapping!$D$3:$J$200,5,FALSE),0)</f>
        <v>اتوبيس 28</v>
      </c>
      <c r="K2182" s="63">
        <f>IF(W2182=mapping!$N$1,IFERROR(VLOOKUP(Table4[[#This Row],[Column1]],mapping!A:L,11,FALSE),0),IF(W2182&gt;mapping!$N$1,IFERROR(VLOOKUP(Table4[[#This Row],[Column1]],mapping!A:L,11,FALSE),0),))</f>
        <v>3959</v>
      </c>
      <c r="L2182" s="139">
        <v>1</v>
      </c>
      <c r="M2182" s="60">
        <f>IF(W2182=mapping!$N$1,IFERROR(VLOOKUP(Table4[[#This Row],[Column1]],mapping!A:L,12,FALSE),0),IF(W2182&gt;mapping!$N$1,IFERROR(VLOOKUP(Table4[[#This Row],[Column1]],mapping!A:L,12,FALSE),0),0))</f>
        <v>4200</v>
      </c>
      <c r="N2182" s="58">
        <f>Table4[[#This Row],[ سعر اليومية ]]*3%*Table4[[#This Row],[عدد الدورات ]]</f>
        <v>118.77</v>
      </c>
      <c r="O2182" s="56">
        <f>Table4[[#This Row],[ سعر اليومية ]]*Table4[[#This Row],[عدد الدورات ]]-N2182</f>
        <v>3840.23</v>
      </c>
      <c r="P2182" s="194"/>
      <c r="Q2182" s="194"/>
      <c r="R2182" s="194"/>
      <c r="S2182" s="58">
        <f>(Table4[[#This Row],[سعر يومية السائق]]*Table4[[#This Row],[عدد الدورات ]])-SUM(Table4[[#This Row],[سلف ]:[خصم ]])+Table4[[#This Row],[اضافي ]]</f>
        <v>4200</v>
      </c>
      <c r="U2182" s="58">
        <f>Table4[[#This Row],[ سعر اليومية ]]*Table4[[#This Row],[عدد الدورات ]]-Table4[[#This Row],[سعر يومية السائق]]*L2182</f>
        <v>-241</v>
      </c>
      <c r="V2182" s="58">
        <f>U2182-Table4[[#This Row],[W/H  3%]]</f>
        <v>-359.77</v>
      </c>
      <c r="W2182" s="66" t="str">
        <f>Table4[[#This Row],[اليوم]]&amp;Table4[[#This Row],[الشهر ]]&amp;Table4[[#This Row],[العام]]</f>
        <v>1562026</v>
      </c>
      <c r="X2182" s="66" t="s">
        <v>304</v>
      </c>
    </row>
    <row r="2183" spans="1:24" x14ac:dyDescent="0.3">
      <c r="A2183" s="62">
        <v>15</v>
      </c>
      <c r="B2183" s="62">
        <v>6</v>
      </c>
      <c r="C2183" s="62">
        <v>2026</v>
      </c>
      <c r="D2183" s="41" t="str">
        <f t="shared" si="118"/>
        <v>كرم ترك 2قليوب 2 ورديةسعوديمدينتي اتوبيس 28</v>
      </c>
      <c r="E2183" s="4">
        <v>5017</v>
      </c>
      <c r="F2183" s="41" t="str">
        <f>VLOOKUP(E2183,mapping!C:J,2,FALSE)</f>
        <v>كرم ترك 2</v>
      </c>
      <c r="G2183" s="41" t="str">
        <f>IFERROR(VLOOKUP(F2183,mapping!$D$3:$J$200,2,FALSE),0)</f>
        <v>قليوب 2 وردية</v>
      </c>
      <c r="H2183" s="41" t="str">
        <f>IFERROR(VLOOKUP(F2183,mapping!$D$3:$J$200,3,FALSE),0)</f>
        <v>سعودي</v>
      </c>
      <c r="I2183" s="41" t="str">
        <f>IFERROR(VLOOKUP(F2183,mapping!$D$3:$J$200,4,FALSE),0)</f>
        <v xml:space="preserve">مدينتي </v>
      </c>
      <c r="J2183" s="41" t="str">
        <f>IFERROR(VLOOKUP(F2183,mapping!$D$3:$J$200,5,FALSE),0)</f>
        <v>اتوبيس 28</v>
      </c>
      <c r="K2183" s="63">
        <f>IF(W2183=mapping!$N$1,IFERROR(VLOOKUP(Table4[[#This Row],[Column1]],mapping!A:L,11,FALSE),0),IF(W2183&gt;mapping!$N$1,IFERROR(VLOOKUP(Table4[[#This Row],[Column1]],mapping!A:L,11,FALSE),0),))</f>
        <v>4634</v>
      </c>
      <c r="L2183" s="139">
        <v>1</v>
      </c>
      <c r="M2183" s="60">
        <f>IF(W2183=mapping!$N$1,IFERROR(VLOOKUP(Table4[[#This Row],[Column1]],mapping!A:L,12,FALSE),0),IF(W2183&gt;mapping!$N$1,IFERROR(VLOOKUP(Table4[[#This Row],[Column1]],mapping!A:L,12,FALSE),0),0))</f>
        <v>4150</v>
      </c>
      <c r="N2183" s="58">
        <f>Table4[[#This Row],[ سعر اليومية ]]*3%*Table4[[#This Row],[عدد الدورات ]]</f>
        <v>139.01999999999998</v>
      </c>
      <c r="O2183" s="56">
        <f>Table4[[#This Row],[ سعر اليومية ]]*Table4[[#This Row],[عدد الدورات ]]-N2183</f>
        <v>4494.9799999999996</v>
      </c>
      <c r="P2183" s="194"/>
      <c r="Q2183" s="194"/>
      <c r="R2183" s="194"/>
      <c r="S2183" s="58">
        <f>(Table4[[#This Row],[سعر يومية السائق]]*Table4[[#This Row],[عدد الدورات ]])-SUM(Table4[[#This Row],[سلف ]:[خصم ]])+Table4[[#This Row],[اضافي ]]</f>
        <v>4150</v>
      </c>
      <c r="U2183" s="58">
        <f>Table4[[#This Row],[ سعر اليومية ]]*Table4[[#This Row],[عدد الدورات ]]-Table4[[#This Row],[سعر يومية السائق]]*L2183</f>
        <v>484</v>
      </c>
      <c r="V2183" s="58">
        <f>U2183-Table4[[#This Row],[W/H  3%]]</f>
        <v>344.98</v>
      </c>
      <c r="W2183" s="66" t="str">
        <f>Table4[[#This Row],[اليوم]]&amp;Table4[[#This Row],[الشهر ]]&amp;Table4[[#This Row],[العام]]</f>
        <v>1562026</v>
      </c>
      <c r="X2183" s="66" t="s">
        <v>304</v>
      </c>
    </row>
    <row r="2184" spans="1:24" x14ac:dyDescent="0.3">
      <c r="A2184" s="62">
        <v>15</v>
      </c>
      <c r="B2184" s="62">
        <v>6</v>
      </c>
      <c r="C2184" s="62">
        <v>2026</v>
      </c>
      <c r="D2184" s="41" t="str">
        <f t="shared" si="118"/>
        <v>كرم ترك 3قليوب 1 ورديةسعوديمدينتي اتوبيس 28</v>
      </c>
      <c r="E2184" s="4">
        <v>5018</v>
      </c>
      <c r="F2184" s="41" t="str">
        <f>VLOOKUP(E2184,mapping!C:J,2,FALSE)</f>
        <v>كرم ترك 3</v>
      </c>
      <c r="G2184" s="41" t="str">
        <f>IFERROR(VLOOKUP(F2184,mapping!$D$3:$J$200,2,FALSE),0)</f>
        <v>قليوب 1 وردية</v>
      </c>
      <c r="H2184" s="41" t="str">
        <f>IFERROR(VLOOKUP(F2184,mapping!$D$3:$J$200,3,FALSE),0)</f>
        <v>سعودي</v>
      </c>
      <c r="I2184" s="41" t="str">
        <f>IFERROR(VLOOKUP(F2184,mapping!$D$3:$J$200,4,FALSE),0)</f>
        <v xml:space="preserve">مدينتي </v>
      </c>
      <c r="J2184" s="41" t="str">
        <f>IFERROR(VLOOKUP(F2184,mapping!$D$3:$J$200,5,FALSE),0)</f>
        <v>اتوبيس 28</v>
      </c>
      <c r="K2184" s="63">
        <f>IF(W2184=mapping!$N$1,IFERROR(VLOOKUP(Table4[[#This Row],[Column1]],mapping!A:L,11,FALSE),0),IF(W2184&gt;mapping!$N$1,IFERROR(VLOOKUP(Table4[[#This Row],[Column1]],mapping!A:L,11,FALSE),0),))</f>
        <v>4634</v>
      </c>
      <c r="L2184" s="139">
        <v>1</v>
      </c>
      <c r="M2184" s="60">
        <f>IF(W2184=mapping!$N$1,IFERROR(VLOOKUP(Table4[[#This Row],[Column1]],mapping!A:L,12,FALSE),0),IF(W2184&gt;mapping!$N$1,IFERROR(VLOOKUP(Table4[[#This Row],[Column1]],mapping!A:L,12,FALSE),0),0))</f>
        <v>4000</v>
      </c>
      <c r="N2184" s="58">
        <f>Table4[[#This Row],[ سعر اليومية ]]*3%*Table4[[#This Row],[عدد الدورات ]]</f>
        <v>139.01999999999998</v>
      </c>
      <c r="O2184" s="56">
        <f>Table4[[#This Row],[ سعر اليومية ]]*Table4[[#This Row],[عدد الدورات ]]-N2184</f>
        <v>4494.9799999999996</v>
      </c>
      <c r="P2184" s="194"/>
      <c r="Q2184" s="194"/>
      <c r="R2184" s="194"/>
      <c r="S2184" s="58">
        <f>(Table4[[#This Row],[سعر يومية السائق]]*Table4[[#This Row],[عدد الدورات ]])-SUM(Table4[[#This Row],[سلف ]:[خصم ]])+Table4[[#This Row],[اضافي ]]</f>
        <v>4000</v>
      </c>
      <c r="U2184" s="58">
        <f>Table4[[#This Row],[ سعر اليومية ]]*Table4[[#This Row],[عدد الدورات ]]-Table4[[#This Row],[سعر يومية السائق]]*L2184</f>
        <v>634</v>
      </c>
      <c r="V2184" s="58">
        <f>U2184-Table4[[#This Row],[W/H  3%]]</f>
        <v>494.98</v>
      </c>
      <c r="W2184" s="66" t="str">
        <f>Table4[[#This Row],[اليوم]]&amp;Table4[[#This Row],[الشهر ]]&amp;Table4[[#This Row],[العام]]</f>
        <v>1562026</v>
      </c>
      <c r="X2184" s="66" t="s">
        <v>304</v>
      </c>
    </row>
    <row r="2185" spans="1:24" x14ac:dyDescent="0.3">
      <c r="A2185" s="62">
        <v>15</v>
      </c>
      <c r="B2185" s="62">
        <v>6</v>
      </c>
      <c r="C2185" s="62">
        <v>2026</v>
      </c>
      <c r="D2185" s="41" t="str">
        <f t="shared" si="118"/>
        <v>كرم ترك 4عدلي منصور شفتسعوديمدينتي اتوبيس 28</v>
      </c>
      <c r="E2185" s="4">
        <v>5019</v>
      </c>
      <c r="F2185" s="41" t="str">
        <f>VLOOKUP(E2185,mapping!C:J,2,FALSE)</f>
        <v>كرم ترك 4</v>
      </c>
      <c r="G2185" s="41" t="str">
        <f>IFERROR(VLOOKUP(F2185,mapping!$D$3:$J$200,2,FALSE),0)</f>
        <v>عدلي منصور شفت</v>
      </c>
      <c r="H2185" s="41" t="str">
        <f>IFERROR(VLOOKUP(F2185,mapping!$D$3:$J$200,3,FALSE),0)</f>
        <v>سعودي</v>
      </c>
      <c r="I2185" s="41" t="str">
        <f>IFERROR(VLOOKUP(F2185,mapping!$D$3:$J$200,4,FALSE),0)</f>
        <v xml:space="preserve">مدينتي </v>
      </c>
      <c r="J2185" s="41" t="str">
        <f>IFERROR(VLOOKUP(F2185,mapping!$D$3:$J$200,5,FALSE),0)</f>
        <v>اتوبيس 28</v>
      </c>
      <c r="K2185" s="63">
        <f>IF(W2185=mapping!$N$1,IFERROR(VLOOKUP(Table4[[#This Row],[Column1]],mapping!A:L,11,FALSE),0),IF(W2185&gt;mapping!$N$1,IFERROR(VLOOKUP(Table4[[#This Row],[Column1]],mapping!A:L,11,FALSE),0),))</f>
        <v>741</v>
      </c>
      <c r="L2185" s="139">
        <v>1</v>
      </c>
      <c r="M2185" s="60">
        <f>IF(W2185=mapping!$N$1,IFERROR(VLOOKUP(Table4[[#This Row],[Column1]],mapping!A:L,12,FALSE),0),IF(W2185&gt;mapping!$N$1,IFERROR(VLOOKUP(Table4[[#This Row],[Column1]],mapping!A:L,12,FALSE),0),0))</f>
        <v>500</v>
      </c>
      <c r="N2185" s="58">
        <f>Table4[[#This Row],[ سعر اليومية ]]*3%*Table4[[#This Row],[عدد الدورات ]]</f>
        <v>22.23</v>
      </c>
      <c r="O2185" s="56">
        <f>Table4[[#This Row],[ سعر اليومية ]]*Table4[[#This Row],[عدد الدورات ]]-N2185</f>
        <v>718.77</v>
      </c>
      <c r="P2185" s="194"/>
      <c r="Q2185" s="194"/>
      <c r="R2185" s="194"/>
      <c r="S2185" s="58">
        <f>(Table4[[#This Row],[سعر يومية السائق]]*Table4[[#This Row],[عدد الدورات ]])-SUM(Table4[[#This Row],[سلف ]:[خصم ]])+Table4[[#This Row],[اضافي ]]</f>
        <v>500</v>
      </c>
      <c r="U2185" s="58">
        <f>Table4[[#This Row],[ سعر اليومية ]]*Table4[[#This Row],[عدد الدورات ]]-Table4[[#This Row],[سعر يومية السائق]]*L2185</f>
        <v>241</v>
      </c>
      <c r="V2185" s="58">
        <f>U2185-Table4[[#This Row],[W/H  3%]]</f>
        <v>218.77</v>
      </c>
      <c r="W2185" s="66" t="str">
        <f>Table4[[#This Row],[اليوم]]&amp;Table4[[#This Row],[الشهر ]]&amp;Table4[[#This Row],[العام]]</f>
        <v>1562026</v>
      </c>
      <c r="X2185" s="66" t="s">
        <v>304</v>
      </c>
    </row>
    <row r="2186" spans="1:24" x14ac:dyDescent="0.3">
      <c r="A2186" s="62">
        <v>15</v>
      </c>
      <c r="B2186" s="62">
        <v>6</v>
      </c>
      <c r="C2186" s="62">
        <v>2026</v>
      </c>
      <c r="D2186" s="41" t="str">
        <f t="shared" si="118"/>
        <v>عماد النجار 4قليوب بيتوينسعوديمدينتي اتوبيس 28</v>
      </c>
      <c r="E2186" s="4">
        <v>5020</v>
      </c>
      <c r="F2186" s="41" t="str">
        <f>VLOOKUP(E2186,mapping!C:J,2,FALSE)</f>
        <v>عماد النجار 4</v>
      </c>
      <c r="G2186" s="41" t="str">
        <f>IFERROR(VLOOKUP(F2186,mapping!$D$3:$J$200,2,FALSE),0)</f>
        <v>قليوب بيتوين</v>
      </c>
      <c r="H2186" s="41" t="str">
        <f>IFERROR(VLOOKUP(F2186,mapping!$D$3:$J$200,3,FALSE),0)</f>
        <v>سعودي</v>
      </c>
      <c r="I2186" s="41" t="str">
        <f>IFERROR(VLOOKUP(F2186,mapping!$D$3:$J$200,4,FALSE),0)</f>
        <v xml:space="preserve">مدينتي </v>
      </c>
      <c r="J2186" s="41" t="str">
        <f>IFERROR(VLOOKUP(F2186,mapping!$D$3:$J$200,5,FALSE),0)</f>
        <v>اتوبيس 28</v>
      </c>
      <c r="K2186" s="63">
        <f>IF(W2186=mapping!$N$1,IFERROR(VLOOKUP(Table4[[#This Row],[Column1]],mapping!A:L,11,FALSE),0),IF(W2186&gt;mapping!$N$1,IFERROR(VLOOKUP(Table4[[#This Row],[Column1]],mapping!A:L,11,FALSE),0),))</f>
        <v>1482</v>
      </c>
      <c r="L2186" s="139">
        <v>1</v>
      </c>
      <c r="M2186" s="60">
        <f>IF(W2186=mapping!$N$1,IFERROR(VLOOKUP(Table4[[#This Row],[Column1]],mapping!A:L,12,FALSE),0),IF(W2186&gt;mapping!$N$1,IFERROR(VLOOKUP(Table4[[#This Row],[Column1]],mapping!A:L,12,FALSE),0),0))</f>
        <v>1400</v>
      </c>
      <c r="N2186" s="58">
        <f>Table4[[#This Row],[ سعر اليومية ]]*3%*Table4[[#This Row],[عدد الدورات ]]</f>
        <v>44.46</v>
      </c>
      <c r="O2186" s="56">
        <f>Table4[[#This Row],[ سعر اليومية ]]*Table4[[#This Row],[عدد الدورات ]]-N2186</f>
        <v>1437.54</v>
      </c>
      <c r="P2186" s="194"/>
      <c r="Q2186" s="194"/>
      <c r="R2186" s="194"/>
      <c r="S2186" s="58">
        <f>(Table4[[#This Row],[سعر يومية السائق]]*Table4[[#This Row],[عدد الدورات ]])-SUM(Table4[[#This Row],[سلف ]:[خصم ]])+Table4[[#This Row],[اضافي ]]</f>
        <v>1400</v>
      </c>
      <c r="U2186" s="58">
        <f>Table4[[#This Row],[ سعر اليومية ]]*Table4[[#This Row],[عدد الدورات ]]-Table4[[#This Row],[سعر يومية السائق]]*L2186</f>
        <v>82</v>
      </c>
      <c r="V2186" s="58">
        <f>U2186-Table4[[#This Row],[W/H  3%]]</f>
        <v>37.54</v>
      </c>
      <c r="W2186" s="66" t="str">
        <f>Table4[[#This Row],[اليوم]]&amp;Table4[[#This Row],[الشهر ]]&amp;Table4[[#This Row],[العام]]</f>
        <v>1562026</v>
      </c>
      <c r="X2186" s="66" t="s">
        <v>304</v>
      </c>
    </row>
    <row r="2187" spans="1:24" x14ac:dyDescent="0.3">
      <c r="A2187" s="62">
        <v>15</v>
      </c>
      <c r="B2187" s="62">
        <v>6</v>
      </c>
      <c r="C2187" s="62">
        <v>2026</v>
      </c>
      <c r="D2187" s="41" t="str">
        <f t="shared" si="118"/>
        <v>ممدوح كيلاني6المنيب 1 وردية سعوديمدينتي ميكروباص صيني</v>
      </c>
      <c r="E2187" s="4">
        <v>5021</v>
      </c>
      <c r="F2187" s="41" t="str">
        <f>VLOOKUP(E2187,mapping!C:J,2,FALSE)</f>
        <v>ممدوح كيلاني6</v>
      </c>
      <c r="G2187" s="41" t="str">
        <f>IFERROR(VLOOKUP(F2187,mapping!$D$3:$J$200,2,FALSE),0)</f>
        <v xml:space="preserve">المنيب 1 وردية </v>
      </c>
      <c r="H2187" s="41" t="str">
        <f>IFERROR(VLOOKUP(F2187,mapping!$D$3:$J$200,3,FALSE),0)</f>
        <v>سعودي</v>
      </c>
      <c r="I2187" s="41" t="str">
        <f>IFERROR(VLOOKUP(F2187,mapping!$D$3:$J$200,4,FALSE),0)</f>
        <v xml:space="preserve">مدينتي </v>
      </c>
      <c r="J2187" s="41" t="str">
        <f>IFERROR(VLOOKUP(F2187,mapping!$D$3:$J$200,5,FALSE),0)</f>
        <v>ميكروباص صيني</v>
      </c>
      <c r="K2187" s="63">
        <f>IF(W2187=mapping!$N$1,IFERROR(VLOOKUP(Table4[[#This Row],[Column1]],mapping!A:L,11,FALSE),0),IF(W2187&gt;mapping!$N$1,IFERROR(VLOOKUP(Table4[[#This Row],[Column1]],mapping!A:L,11,FALSE),0),))</f>
        <v>1482</v>
      </c>
      <c r="L2187" s="139">
        <v>1</v>
      </c>
      <c r="M2187" s="60">
        <f>IF(W2187=mapping!$N$1,IFERROR(VLOOKUP(Table4[[#This Row],[Column1]],mapping!A:L,12,FALSE),0),IF(W2187&gt;mapping!$N$1,IFERROR(VLOOKUP(Table4[[#This Row],[Column1]],mapping!A:L,12,FALSE),0),0))</f>
        <v>1350</v>
      </c>
      <c r="N2187" s="58">
        <f>Table4[[#This Row],[ سعر اليومية ]]*3%*Table4[[#This Row],[عدد الدورات ]]</f>
        <v>44.46</v>
      </c>
      <c r="O2187" s="56">
        <f>Table4[[#This Row],[ سعر اليومية ]]*Table4[[#This Row],[عدد الدورات ]]-N2187</f>
        <v>1437.54</v>
      </c>
      <c r="P2187" s="194"/>
      <c r="Q2187" s="194"/>
      <c r="R2187" s="194"/>
      <c r="S2187" s="58">
        <f>(Table4[[#This Row],[سعر يومية السائق]]*Table4[[#This Row],[عدد الدورات ]])-SUM(Table4[[#This Row],[سلف ]:[خصم ]])+Table4[[#This Row],[اضافي ]]</f>
        <v>1350</v>
      </c>
      <c r="U2187" s="58">
        <f>Table4[[#This Row],[ سعر اليومية ]]*Table4[[#This Row],[عدد الدورات ]]-Table4[[#This Row],[سعر يومية السائق]]*L2187</f>
        <v>132</v>
      </c>
      <c r="V2187" s="58">
        <f>U2187-Table4[[#This Row],[W/H  3%]]</f>
        <v>87.539999999999992</v>
      </c>
      <c r="W2187" s="66" t="str">
        <f>Table4[[#This Row],[اليوم]]&amp;Table4[[#This Row],[الشهر ]]&amp;Table4[[#This Row],[العام]]</f>
        <v>1562026</v>
      </c>
      <c r="X2187" s="66" t="s">
        <v>304</v>
      </c>
    </row>
    <row r="2188" spans="1:24" x14ac:dyDescent="0.3">
      <c r="A2188" s="62">
        <v>15</v>
      </c>
      <c r="B2188" s="62">
        <v>6</v>
      </c>
      <c r="C2188" s="62">
        <v>2026</v>
      </c>
      <c r="D2188" s="41" t="str">
        <f t="shared" si="118"/>
        <v>ممدوح كيلاني4المنيب 2 وردية سعوديمدينتي ميكروباص صيني</v>
      </c>
      <c r="E2188" s="4">
        <v>5022</v>
      </c>
      <c r="F2188" s="41" t="str">
        <f>VLOOKUP(E2188,mapping!C:J,2,FALSE)</f>
        <v>ممدوح كيلاني4</v>
      </c>
      <c r="G2188" s="41" t="str">
        <f>IFERROR(VLOOKUP(F2188,mapping!$D$3:$J$200,2,FALSE),0)</f>
        <v xml:space="preserve">المنيب 2 وردية </v>
      </c>
      <c r="H2188" s="41" t="str">
        <f>IFERROR(VLOOKUP(F2188,mapping!$D$3:$J$200,3,FALSE),0)</f>
        <v>سعودي</v>
      </c>
      <c r="I2188" s="41" t="str">
        <f>IFERROR(VLOOKUP(F2188,mapping!$D$3:$J$200,4,FALSE),0)</f>
        <v xml:space="preserve">مدينتي </v>
      </c>
      <c r="J2188" s="41" t="str">
        <f>IFERROR(VLOOKUP(F2188,mapping!$D$3:$J$200,5,FALSE),0)</f>
        <v>ميكروباص صيني</v>
      </c>
      <c r="K2188" s="63">
        <f>IF(W2188=mapping!$N$1,IFERROR(VLOOKUP(Table4[[#This Row],[Column1]],mapping!A:L,11,FALSE),0),IF(W2188&gt;mapping!$N$1,IFERROR(VLOOKUP(Table4[[#This Row],[Column1]],mapping!A:L,11,FALSE),0),))</f>
        <v>2965</v>
      </c>
      <c r="L2188" s="139">
        <v>1</v>
      </c>
      <c r="M2188" s="60">
        <f>IF(W2188=mapping!$N$1,IFERROR(VLOOKUP(Table4[[#This Row],[Column1]],mapping!A:L,12,FALSE),0),IF(W2188&gt;mapping!$N$1,IFERROR(VLOOKUP(Table4[[#This Row],[Column1]],mapping!A:L,12,FALSE),0),0))</f>
        <v>2600</v>
      </c>
      <c r="N2188" s="58">
        <f>Table4[[#This Row],[ سعر اليومية ]]*3%*Table4[[#This Row],[عدد الدورات ]]</f>
        <v>88.95</v>
      </c>
      <c r="O2188" s="56">
        <f>Table4[[#This Row],[ سعر اليومية ]]*Table4[[#This Row],[عدد الدورات ]]-N2188</f>
        <v>2876.05</v>
      </c>
      <c r="P2188" s="194"/>
      <c r="Q2188" s="194"/>
      <c r="R2188" s="194"/>
      <c r="S2188" s="58">
        <f>(Table4[[#This Row],[سعر يومية السائق]]*Table4[[#This Row],[عدد الدورات ]])-SUM(Table4[[#This Row],[سلف ]:[خصم ]])+Table4[[#This Row],[اضافي ]]</f>
        <v>2600</v>
      </c>
      <c r="U2188" s="58">
        <f>Table4[[#This Row],[ سعر اليومية ]]*Table4[[#This Row],[عدد الدورات ]]-Table4[[#This Row],[سعر يومية السائق]]*L2188</f>
        <v>365</v>
      </c>
      <c r="V2188" s="58">
        <f>U2188-Table4[[#This Row],[W/H  3%]]</f>
        <v>276.05</v>
      </c>
      <c r="W2188" s="66" t="str">
        <f>Table4[[#This Row],[اليوم]]&amp;Table4[[#This Row],[الشهر ]]&amp;Table4[[#This Row],[العام]]</f>
        <v>1562026</v>
      </c>
      <c r="X2188" s="66" t="s">
        <v>304</v>
      </c>
    </row>
    <row r="2189" spans="1:24" x14ac:dyDescent="0.3">
      <c r="A2189" s="62">
        <v>15</v>
      </c>
      <c r="B2189" s="62">
        <v>6</v>
      </c>
      <c r="C2189" s="62">
        <v>2026</v>
      </c>
      <c r="D2189" s="41" t="str">
        <f t="shared" si="118"/>
        <v>فرج 5حلوان 2 ورديةسعوديمدينتي اتوبيس 28</v>
      </c>
      <c r="E2189" s="4">
        <v>5023</v>
      </c>
      <c r="F2189" s="41" t="str">
        <f>VLOOKUP(E2189,mapping!C:J,2,FALSE)</f>
        <v>فرج 5</v>
      </c>
      <c r="G2189" s="41" t="str">
        <f>IFERROR(VLOOKUP(F2189,mapping!$D$3:$J$200,2,FALSE),0)</f>
        <v>حلوان 2 وردية</v>
      </c>
      <c r="H2189" s="41" t="str">
        <f>IFERROR(VLOOKUP(F2189,mapping!$D$3:$J$200,3,FALSE),0)</f>
        <v>سعودي</v>
      </c>
      <c r="I2189" s="41" t="str">
        <f>IFERROR(VLOOKUP(F2189,mapping!$D$3:$J$200,4,FALSE),0)</f>
        <v xml:space="preserve">مدينتي </v>
      </c>
      <c r="J2189" s="41" t="str">
        <f>IFERROR(VLOOKUP(F2189,mapping!$D$3:$J$200,5,FALSE),0)</f>
        <v>اتوبيس 28</v>
      </c>
      <c r="K2189" s="63">
        <f>IF(W2189=mapping!$N$1,IFERROR(VLOOKUP(Table4[[#This Row],[Column1]],mapping!A:L,11,FALSE),0),IF(W2189&gt;mapping!$N$1,IFERROR(VLOOKUP(Table4[[#This Row],[Column1]],mapping!A:L,11,FALSE),0),))</f>
        <v>4634</v>
      </c>
      <c r="L2189" s="139">
        <v>1</v>
      </c>
      <c r="M2189" s="60">
        <f>IF(W2189=mapping!$N$1,IFERROR(VLOOKUP(Table4[[#This Row],[Column1]],mapping!A:L,12,FALSE),0),IF(W2189&gt;mapping!$N$1,IFERROR(VLOOKUP(Table4[[#This Row],[Column1]],mapping!A:L,12,FALSE),0),0))</f>
        <v>4100</v>
      </c>
      <c r="N2189" s="58">
        <f>Table4[[#This Row],[ سعر اليومية ]]*3%*Table4[[#This Row],[عدد الدورات ]]</f>
        <v>139.01999999999998</v>
      </c>
      <c r="O2189" s="56">
        <f>Table4[[#This Row],[ سعر اليومية ]]*Table4[[#This Row],[عدد الدورات ]]-N2189</f>
        <v>4494.9799999999996</v>
      </c>
      <c r="P2189" s="194"/>
      <c r="Q2189" s="194"/>
      <c r="R2189" s="194"/>
      <c r="S2189" s="58">
        <f>(Table4[[#This Row],[سعر يومية السائق]]*Table4[[#This Row],[عدد الدورات ]])-SUM(Table4[[#This Row],[سلف ]:[خصم ]])+Table4[[#This Row],[اضافي ]]</f>
        <v>4100</v>
      </c>
      <c r="U2189" s="58">
        <f>Table4[[#This Row],[ سعر اليومية ]]*Table4[[#This Row],[عدد الدورات ]]-Table4[[#This Row],[سعر يومية السائق]]*L2189</f>
        <v>534</v>
      </c>
      <c r="V2189" s="58">
        <f>U2189-Table4[[#This Row],[W/H  3%]]</f>
        <v>394.98</v>
      </c>
      <c r="W2189" s="66" t="str">
        <f>Table4[[#This Row],[اليوم]]&amp;Table4[[#This Row],[الشهر ]]&amp;Table4[[#This Row],[العام]]</f>
        <v>1562026</v>
      </c>
      <c r="X2189" s="66" t="s">
        <v>304</v>
      </c>
    </row>
    <row r="2190" spans="1:24" x14ac:dyDescent="0.3">
      <c r="A2190" s="62">
        <v>15</v>
      </c>
      <c r="B2190" s="62">
        <v>6</v>
      </c>
      <c r="C2190" s="62">
        <v>2026</v>
      </c>
      <c r="D2190" s="41" t="str">
        <f t="shared" si="118"/>
        <v>سيد الحاويالحلميةسعوديمدينتي اتوبيس 28</v>
      </c>
      <c r="E2190" s="4">
        <v>5024</v>
      </c>
      <c r="F2190" s="41" t="str">
        <f>VLOOKUP(E2190,mapping!C:J,2,FALSE)</f>
        <v>سيد الحاوي</v>
      </c>
      <c r="G2190" s="41" t="str">
        <f>IFERROR(VLOOKUP(F2190,mapping!$D$3:$J$200,2,FALSE),0)</f>
        <v>الحلمية</v>
      </c>
      <c r="H2190" s="41" t="str">
        <f>IFERROR(VLOOKUP(F2190,mapping!$D$3:$J$200,3,FALSE),0)</f>
        <v>سعودي</v>
      </c>
      <c r="I2190" s="41" t="str">
        <f>IFERROR(VLOOKUP(F2190,mapping!$D$3:$J$200,4,FALSE),0)</f>
        <v xml:space="preserve">مدينتي </v>
      </c>
      <c r="J2190" s="41" t="str">
        <f>IFERROR(VLOOKUP(F2190,mapping!$D$3:$J$200,5,FALSE),0)</f>
        <v>اتوبيس 28</v>
      </c>
      <c r="K2190" s="63">
        <f>IF(W2190=mapping!$N$1,IFERROR(VLOOKUP(Table4[[#This Row],[Column1]],mapping!A:L,11,FALSE),0),IF(W2190&gt;mapping!$N$1,IFERROR(VLOOKUP(Table4[[#This Row],[Column1]],mapping!A:L,11,FALSE),0),))</f>
        <v>4634</v>
      </c>
      <c r="L2190" s="139">
        <v>1</v>
      </c>
      <c r="M2190" s="60">
        <f>IF(W2190=mapping!$N$1,IFERROR(VLOOKUP(Table4[[#This Row],[Column1]],mapping!A:L,12,FALSE),0),IF(W2190&gt;mapping!$N$1,IFERROR(VLOOKUP(Table4[[#This Row],[Column1]],mapping!A:L,12,FALSE),0),0))</f>
        <v>3750</v>
      </c>
      <c r="N2190" s="58">
        <f>Table4[[#This Row],[ سعر اليومية ]]*3%*Table4[[#This Row],[عدد الدورات ]]</f>
        <v>139.01999999999998</v>
      </c>
      <c r="O2190" s="56">
        <f>Table4[[#This Row],[ سعر اليومية ]]*Table4[[#This Row],[عدد الدورات ]]-N2190</f>
        <v>4494.9799999999996</v>
      </c>
      <c r="P2190" s="194"/>
      <c r="Q2190" s="194"/>
      <c r="R2190" s="194"/>
      <c r="S2190" s="58">
        <f>(Table4[[#This Row],[سعر يومية السائق]]*Table4[[#This Row],[عدد الدورات ]])-SUM(Table4[[#This Row],[سلف ]:[خصم ]])+Table4[[#This Row],[اضافي ]]</f>
        <v>3750</v>
      </c>
      <c r="U2190" s="58">
        <f>Table4[[#This Row],[ سعر اليومية ]]*Table4[[#This Row],[عدد الدورات ]]-Table4[[#This Row],[سعر يومية السائق]]*L2190</f>
        <v>884</v>
      </c>
      <c r="V2190" s="58">
        <f>U2190-Table4[[#This Row],[W/H  3%]]</f>
        <v>744.98</v>
      </c>
      <c r="W2190" s="66" t="str">
        <f>Table4[[#This Row],[اليوم]]&amp;Table4[[#This Row],[الشهر ]]&amp;Table4[[#This Row],[العام]]</f>
        <v>1562026</v>
      </c>
      <c r="X2190" s="66" t="s">
        <v>304</v>
      </c>
    </row>
    <row r="2191" spans="1:24" x14ac:dyDescent="0.3">
      <c r="A2191" s="62">
        <v>15</v>
      </c>
      <c r="B2191" s="62">
        <v>6</v>
      </c>
      <c r="C2191" s="62">
        <v>2026</v>
      </c>
      <c r="D2191" s="41" t="str">
        <f t="shared" si="118"/>
        <v>سيد الحاوي 2عدلي منصور سعوديمدينتي اتوبيس 28</v>
      </c>
      <c r="E2191" s="4">
        <v>5028</v>
      </c>
      <c r="F2191" s="41" t="str">
        <f>VLOOKUP(E2191,mapping!C:J,2,FALSE)</f>
        <v>سيد الحاوي 2</v>
      </c>
      <c r="G2191" s="41" t="str">
        <f>IFERROR(VLOOKUP(F2191,mapping!$D$3:$J$200,2,FALSE),0)</f>
        <v xml:space="preserve">عدلي منصور </v>
      </c>
      <c r="H2191" s="41" t="str">
        <f>IFERROR(VLOOKUP(F2191,mapping!$D$3:$J$200,3,FALSE),0)</f>
        <v>سعودي</v>
      </c>
      <c r="I2191" s="41" t="str">
        <f>IFERROR(VLOOKUP(F2191,mapping!$D$3:$J$200,4,FALSE),0)</f>
        <v xml:space="preserve">مدينتي </v>
      </c>
      <c r="J2191" s="41" t="str">
        <f>IFERROR(VLOOKUP(F2191,mapping!$D$3:$J$200,5,FALSE),0)</f>
        <v>اتوبيس 28</v>
      </c>
      <c r="K2191" s="63">
        <f>IF(W2191=mapping!$N$1,IFERROR(VLOOKUP(Table4[[#This Row],[Column1]],mapping!A:L,11,FALSE),0),IF(W2191&gt;mapping!$N$1,IFERROR(VLOOKUP(Table4[[#This Row],[Column1]],mapping!A:L,11,FALSE),0),))</f>
        <v>741</v>
      </c>
      <c r="L2191" s="139">
        <v>1</v>
      </c>
      <c r="M2191" s="60">
        <f>IF(W2191=mapping!$N$1,IFERROR(VLOOKUP(Table4[[#This Row],[Column1]],mapping!A:L,12,FALSE),0),IF(W2191&gt;mapping!$N$1,IFERROR(VLOOKUP(Table4[[#This Row],[Column1]],mapping!A:L,12,FALSE),0),0))</f>
        <v>550</v>
      </c>
      <c r="N2191" s="58">
        <f>Table4[[#This Row],[ سعر اليومية ]]*3%*Table4[[#This Row],[عدد الدورات ]]</f>
        <v>22.23</v>
      </c>
      <c r="O2191" s="56">
        <f>Table4[[#This Row],[ سعر اليومية ]]*Table4[[#This Row],[عدد الدورات ]]-N2191</f>
        <v>718.77</v>
      </c>
      <c r="P2191" s="194"/>
      <c r="Q2191" s="194"/>
      <c r="R2191" s="194"/>
      <c r="S2191" s="58">
        <f>(Table4[[#This Row],[سعر يومية السائق]]*Table4[[#This Row],[عدد الدورات ]])-SUM(Table4[[#This Row],[سلف ]:[خصم ]])+Table4[[#This Row],[اضافي ]]</f>
        <v>550</v>
      </c>
      <c r="U2191" s="58">
        <f>Table4[[#This Row],[ سعر اليومية ]]*Table4[[#This Row],[عدد الدورات ]]-Table4[[#This Row],[سعر يومية السائق]]*L2191</f>
        <v>191</v>
      </c>
      <c r="V2191" s="58">
        <f>U2191-Table4[[#This Row],[W/H  3%]]</f>
        <v>168.77</v>
      </c>
      <c r="W2191" s="66" t="str">
        <f>Table4[[#This Row],[اليوم]]&amp;Table4[[#This Row],[الشهر ]]&amp;Table4[[#This Row],[العام]]</f>
        <v>1562026</v>
      </c>
      <c r="X2191" s="66" t="s">
        <v>304</v>
      </c>
    </row>
    <row r="2192" spans="1:24" x14ac:dyDescent="0.3">
      <c r="A2192" s="184">
        <v>15</v>
      </c>
      <c r="B2192" s="184">
        <v>6</v>
      </c>
      <c r="C2192" s="184">
        <v>2026</v>
      </c>
      <c r="D2192" s="184" t="str">
        <f t="shared" si="118"/>
        <v>محمد جمال إضافيالقناطر لوجستيكاابورواش إضافي</v>
      </c>
      <c r="E2192" s="204">
        <v>4014</v>
      </c>
      <c r="F2192" s="41" t="str">
        <f>VLOOKUP(E2192,mapping!C:J,2,FALSE)</f>
        <v>محمد جمال إضافي</v>
      </c>
      <c r="G2192" s="41" t="str">
        <f>IFERROR(VLOOKUP(F2192,mapping!$D$3:$J$200,2,FALSE),0)</f>
        <v xml:space="preserve">القناطر </v>
      </c>
      <c r="H2192" s="41" t="str">
        <f>IFERROR(VLOOKUP(F2192,mapping!$D$3:$J$200,3,FALSE),0)</f>
        <v>لوجستيكا</v>
      </c>
      <c r="I2192" s="41" t="str">
        <f>IFERROR(VLOOKUP(F2192,mapping!$D$3:$J$200,4,FALSE),0)</f>
        <v xml:space="preserve">ابورواش </v>
      </c>
      <c r="J2192" s="41" t="str">
        <f>IFERROR(VLOOKUP(F2192,mapping!$D$3:$J$200,5,FALSE),0)</f>
        <v>إضافي</v>
      </c>
      <c r="K2192" s="63">
        <f>IF(W2192=mapping!$N$1,IFERROR(VLOOKUP(Table4[[#This Row],[Column1]],mapping!A:L,11,FALSE),0),IF(W2192&gt;mapping!$N$1,IFERROR(VLOOKUP(Table4[[#This Row],[Column1]],mapping!A:L,11,FALSE),0),))</f>
        <v>1536</v>
      </c>
      <c r="L2192" s="186">
        <v>0.5</v>
      </c>
      <c r="M2192" s="60">
        <f>IF(W2192=mapping!$N$1,IFERROR(VLOOKUP(Table4[[#This Row],[Column1]],mapping!A:L,12,FALSE),0),IF(W2192&gt;mapping!$N$1,IFERROR(VLOOKUP(Table4[[#This Row],[Column1]],mapping!A:L,12,FALSE),0),0))</f>
        <v>1000</v>
      </c>
      <c r="N2192" s="58">
        <f>Table4[[#This Row],[ سعر اليومية ]]*3%*Table4[[#This Row],[عدد الدورات ]]</f>
        <v>23.04</v>
      </c>
      <c r="O2192" s="56">
        <f>Table4[[#This Row],[ سعر اليومية ]]*Table4[[#This Row],[عدد الدورات ]]-N2192</f>
        <v>744.96</v>
      </c>
      <c r="P2192" s="194"/>
      <c r="Q2192" s="194"/>
      <c r="R2192" s="198"/>
      <c r="S2192" s="58">
        <f>(Table4[[#This Row],[سعر يومية السائق]]*Table4[[#This Row],[عدد الدورات ]])-SUM(Table4[[#This Row],[سلف ]:[خصم ]])+Table4[[#This Row],[اضافي ]]</f>
        <v>500</v>
      </c>
      <c r="U2192" s="58">
        <f>Table4[[#This Row],[ سعر اليومية ]]*Table4[[#This Row],[عدد الدورات ]]-Table4[[#This Row],[سعر يومية السائق]]*L2192</f>
        <v>268</v>
      </c>
      <c r="V2192" s="58">
        <f>U2192-Table4[[#This Row],[W/H  3%]]</f>
        <v>244.96</v>
      </c>
      <c r="W2192" s="66" t="str">
        <f>Table4[[#This Row],[اليوم]]&amp;Table4[[#This Row],[الشهر ]]&amp;Table4[[#This Row],[العام]]</f>
        <v>1562026</v>
      </c>
      <c r="X2192" s="66" t="s">
        <v>304</v>
      </c>
    </row>
    <row r="2193" spans="1:24" x14ac:dyDescent="0.3">
      <c r="A2193" s="184">
        <v>15</v>
      </c>
      <c r="B2193" s="184">
        <v>6</v>
      </c>
      <c r="C2193" s="184">
        <v>2026</v>
      </c>
      <c r="D2193" s="184" t="str">
        <f t="shared" si="118"/>
        <v>احمد محمود إضافيإضافيلوجستيكاإضافيإضافي</v>
      </c>
      <c r="E2193" s="204">
        <v>4017</v>
      </c>
      <c r="F2193" s="41" t="str">
        <f>VLOOKUP(E2193,mapping!C:J,2,FALSE)</f>
        <v>احمد محمود إضافي</v>
      </c>
      <c r="G2193" s="41" t="str">
        <f>IFERROR(VLOOKUP(F2193,mapping!$D$3:$J$200,2,FALSE),0)</f>
        <v>إضافي</v>
      </c>
      <c r="H2193" s="41" t="str">
        <f>IFERROR(VLOOKUP(F2193,mapping!$D$3:$J$200,3,FALSE),0)</f>
        <v>لوجستيكا</v>
      </c>
      <c r="I2193" s="41" t="str">
        <f>IFERROR(VLOOKUP(F2193,mapping!$D$3:$J$200,4,FALSE),0)</f>
        <v>إضافي</v>
      </c>
      <c r="J2193" s="41" t="str">
        <f>IFERROR(VLOOKUP(F2193,mapping!$D$3:$J$200,5,FALSE),0)</f>
        <v>إضافي</v>
      </c>
      <c r="K2193" s="63">
        <f>IF(W2193=mapping!$N$1,IFERROR(VLOOKUP(Table4[[#This Row],[Column1]],mapping!A:L,11,FALSE),0),IF(W2193&gt;mapping!$N$1,IFERROR(VLOOKUP(Table4[[#This Row],[Column1]],mapping!A:L,11,FALSE),0),))</f>
        <v>1</v>
      </c>
      <c r="L2193" s="186">
        <v>1</v>
      </c>
      <c r="M2193" s="60">
        <f>IF(W2193=mapping!$N$1,IFERROR(VLOOKUP(Table4[[#This Row],[Column1]],mapping!A:L,12,FALSE),0),IF(W2193&gt;mapping!$N$1,IFERROR(VLOOKUP(Table4[[#This Row],[Column1]],mapping!A:L,12,FALSE),0),0))</f>
        <v>0</v>
      </c>
      <c r="N2193" s="58">
        <f>Table4[[#This Row],[ سعر اليومية ]]*3%*Table4[[#This Row],[عدد الدورات ]]</f>
        <v>0.03</v>
      </c>
      <c r="O2193" s="56">
        <f>Table4[[#This Row],[ سعر اليومية ]]*Table4[[#This Row],[عدد الدورات ]]-N2193</f>
        <v>0.97</v>
      </c>
      <c r="P2193" s="194"/>
      <c r="Q2193" s="194"/>
      <c r="R2193" s="198">
        <v>1300</v>
      </c>
      <c r="S2193" s="58">
        <f>(Table4[[#This Row],[سعر يومية السائق]]*Table4[[#This Row],[عدد الدورات ]])-SUM(Table4[[#This Row],[سلف ]:[خصم ]])+Table4[[#This Row],[اضافي ]]</f>
        <v>1300</v>
      </c>
      <c r="T2193" s="41" t="s">
        <v>447</v>
      </c>
      <c r="U2193" s="58">
        <f>Table4[[#This Row],[ سعر اليومية ]]*Table4[[#This Row],[عدد الدورات ]]-Table4[[#This Row],[سعر يومية السائق]]*L2193</f>
        <v>1</v>
      </c>
      <c r="V2193" s="58">
        <f>U2193-Table4[[#This Row],[W/H  3%]]</f>
        <v>0.97</v>
      </c>
      <c r="W2193" s="66" t="str">
        <f>Table4[[#This Row],[اليوم]]&amp;Table4[[#This Row],[الشهر ]]&amp;Table4[[#This Row],[العام]]</f>
        <v>1562026</v>
      </c>
      <c r="X2193" s="66" t="s">
        <v>304</v>
      </c>
    </row>
    <row r="2194" spans="1:24" x14ac:dyDescent="0.3">
      <c r="A2194" s="184">
        <v>15</v>
      </c>
      <c r="B2194" s="184">
        <v>6</v>
      </c>
      <c r="C2194" s="184">
        <v>2026</v>
      </c>
      <c r="D2194" s="184" t="str">
        <f t="shared" si="118"/>
        <v>احمد محمود إضافيإضافيلوجستيكاإضافيإضافي</v>
      </c>
      <c r="E2194" s="204">
        <v>4017</v>
      </c>
      <c r="F2194" s="41" t="str">
        <f>VLOOKUP(E2194,mapping!C:J,2,FALSE)</f>
        <v>احمد محمود إضافي</v>
      </c>
      <c r="G2194" s="41" t="str">
        <f>IFERROR(VLOOKUP(F2194,mapping!$D$3:$J$200,2,FALSE),0)</f>
        <v>إضافي</v>
      </c>
      <c r="H2194" s="41" t="str">
        <f>IFERROR(VLOOKUP(F2194,mapping!$D$3:$J$200,3,FALSE),0)</f>
        <v>لوجستيكا</v>
      </c>
      <c r="I2194" s="41" t="str">
        <f>IFERROR(VLOOKUP(F2194,mapping!$D$3:$J$200,4,FALSE),0)</f>
        <v>إضافي</v>
      </c>
      <c r="J2194" s="41" t="str">
        <f>IFERROR(VLOOKUP(F2194,mapping!$D$3:$J$200,5,FALSE),0)</f>
        <v>إضافي</v>
      </c>
      <c r="K2194" s="63">
        <f>IF(W2194=mapping!$N$1,IFERROR(VLOOKUP(Table4[[#This Row],[Column1]],mapping!A:L,11,FALSE),0),IF(W2194&gt;mapping!$N$1,IFERROR(VLOOKUP(Table4[[#This Row],[Column1]],mapping!A:L,11,FALSE),0),))</f>
        <v>1</v>
      </c>
      <c r="L2194" s="186">
        <v>1</v>
      </c>
      <c r="M2194" s="60">
        <f>IF(W2194=mapping!$N$1,IFERROR(VLOOKUP(Table4[[#This Row],[Column1]],mapping!A:L,12,FALSE),0),IF(W2194&gt;mapping!$N$1,IFERROR(VLOOKUP(Table4[[#This Row],[Column1]],mapping!A:L,12,FALSE),0),0))</f>
        <v>0</v>
      </c>
      <c r="N2194" s="58">
        <f>Table4[[#This Row],[ سعر اليومية ]]*3%*Table4[[#This Row],[عدد الدورات ]]</f>
        <v>0.03</v>
      </c>
      <c r="O2194" s="56">
        <f>Table4[[#This Row],[ سعر اليومية ]]*Table4[[#This Row],[عدد الدورات ]]-N2194</f>
        <v>0.97</v>
      </c>
      <c r="P2194" s="194"/>
      <c r="Q2194" s="194"/>
      <c r="R2194" s="198">
        <v>1300</v>
      </c>
      <c r="S2194" s="58">
        <f>(Table4[[#This Row],[سعر يومية السائق]]*Table4[[#This Row],[عدد الدورات ]])-SUM(Table4[[#This Row],[سلف ]:[خصم ]])+Table4[[#This Row],[اضافي ]]</f>
        <v>1300</v>
      </c>
      <c r="T2194" s="41" t="s">
        <v>447</v>
      </c>
      <c r="U2194" s="58">
        <f>Table4[[#This Row],[ سعر اليومية ]]*Table4[[#This Row],[عدد الدورات ]]-Table4[[#This Row],[سعر يومية السائق]]*L2194</f>
        <v>1</v>
      </c>
      <c r="V2194" s="58">
        <f>U2194-Table4[[#This Row],[W/H  3%]]</f>
        <v>0.97</v>
      </c>
      <c r="W2194" s="66" t="str">
        <f>Table4[[#This Row],[اليوم]]&amp;Table4[[#This Row],[الشهر ]]&amp;Table4[[#This Row],[العام]]</f>
        <v>1562026</v>
      </c>
      <c r="X2194" s="66" t="s">
        <v>304</v>
      </c>
    </row>
    <row r="2195" spans="1:24" s="123" customFormat="1" x14ac:dyDescent="0.3">
      <c r="D2195" s="123" t="e">
        <f t="shared" si="118"/>
        <v>#N/A</v>
      </c>
      <c r="E2195" s="201"/>
      <c r="F2195" s="123" t="e">
        <f>VLOOKUP(E2195,mapping!C:J,2,FALSE)</f>
        <v>#N/A</v>
      </c>
      <c r="G2195" s="123">
        <f>IFERROR(VLOOKUP(F2195,mapping!$D$3:$J$200,2,FALSE),0)</f>
        <v>0</v>
      </c>
      <c r="H2195" s="123">
        <f>IFERROR(VLOOKUP(F2195,mapping!$D$3:$J$200,3,FALSE),0)</f>
        <v>0</v>
      </c>
      <c r="I2195" s="123">
        <f>IFERROR(VLOOKUP(F2195,mapping!$D$3:$J$200,4,FALSE),0)</f>
        <v>0</v>
      </c>
      <c r="J2195" s="123">
        <f>IFERROR(VLOOKUP(F2195,mapping!$D$3:$J$200,5,FALSE),0)</f>
        <v>0</v>
      </c>
      <c r="K2195" s="124">
        <f>IF(W2195=mapping!$N$1,IFERROR(VLOOKUP(Table4[[#This Row],[Column1]],mapping!A:L,11,FALSE),0),IF(W2195&gt;mapping!$N$1,IFERROR(VLOOKUP(Table4[[#This Row],[Column1]],mapping!A:L,11,FALSE),0),))</f>
        <v>0</v>
      </c>
      <c r="L2195" s="140"/>
      <c r="M2195" s="124">
        <f>IF(W2195=mapping!$N$1,IFERROR(VLOOKUP(Table4[[#This Row],[Column1]],mapping!A:L,12,FALSE),0),IF(W2195&gt;mapping!$N$1,IFERROR(VLOOKUP(Table4[[#This Row],[Column1]],mapping!A:L,12,FALSE),0),0))</f>
        <v>0</v>
      </c>
      <c r="N2195" s="125">
        <f>Table4[[#This Row],[ سعر اليومية ]]*3%*Table4[[#This Row],[عدد الدورات ]]</f>
        <v>0</v>
      </c>
      <c r="O2195" s="126">
        <f>Table4[[#This Row],[ سعر اليومية ]]*Table4[[#This Row],[عدد الدورات ]]-N2195</f>
        <v>0</v>
      </c>
      <c r="P2195" s="195"/>
      <c r="Q2195" s="195"/>
      <c r="R2195" s="195"/>
      <c r="S2195" s="125">
        <f>(Table4[[#This Row],[سعر يومية السائق]]*Table4[[#This Row],[عدد الدورات ]])-SUM(Table4[[#This Row],[سلف ]:[خصم ]])+Table4[[#This Row],[اضافي ]]</f>
        <v>0</v>
      </c>
      <c r="U2195" s="125">
        <f>Table4[[#This Row],[ سعر اليومية ]]*Table4[[#This Row],[عدد الدورات ]]-Table4[[#This Row],[سعر يومية السائق]]*L2195</f>
        <v>0</v>
      </c>
      <c r="V2195" s="125">
        <f>U2195-Table4[[#This Row],[W/H  3%]]</f>
        <v>0</v>
      </c>
      <c r="W2195" s="127" t="str">
        <f>Table4[[#This Row],[اليوم]]&amp;Table4[[#This Row],[الشهر ]]&amp;Table4[[#This Row],[العام]]</f>
        <v/>
      </c>
      <c r="X2195" s="127" t="s">
        <v>304</v>
      </c>
    </row>
    <row r="2196" spans="1:24" x14ac:dyDescent="0.3">
      <c r="A2196" s="62">
        <v>16</v>
      </c>
      <c r="B2196" s="62">
        <v>6</v>
      </c>
      <c r="C2196" s="62">
        <v>2026</v>
      </c>
      <c r="D2196" s="41" t="str">
        <f t="shared" si="118"/>
        <v>مصطفي قليوبقليوب FIRST STARTم.نصر ميكروباص صيني</v>
      </c>
      <c r="E2196" s="4">
        <v>1000</v>
      </c>
      <c r="F2196" s="41" t="str">
        <f>VLOOKUP(E2196,mapping!C:J,2,FALSE)</f>
        <v>مصطفي قليوب</v>
      </c>
      <c r="G2196" s="41" t="str">
        <f>IFERROR(VLOOKUP(F2196,mapping!$D$3:$J$200,2,FALSE),0)</f>
        <v xml:space="preserve">قليوب </v>
      </c>
      <c r="H2196" s="41" t="str">
        <f>IFERROR(VLOOKUP(F2196,mapping!$D$3:$J$200,3,FALSE),0)</f>
        <v>FIRST START</v>
      </c>
      <c r="I2196" s="41" t="str">
        <f>IFERROR(VLOOKUP(F2196,mapping!$D$3:$J$200,4,FALSE),0)</f>
        <v xml:space="preserve">م.نصر </v>
      </c>
      <c r="J2196" s="41" t="str">
        <f>IFERROR(VLOOKUP(F2196,mapping!$D$3:$J$200,5,FALSE),0)</f>
        <v>ميكروباص صيني</v>
      </c>
      <c r="K2196" s="63">
        <f>IF(W2196=mapping!$N$1,IFERROR(VLOOKUP(Table4[[#This Row],[Column1]],mapping!A:L,11,FALSE),0),IF(W2196&gt;mapping!$N$1,IFERROR(VLOOKUP(Table4[[#This Row],[Column1]],mapping!A:L,11,FALSE),0),))</f>
        <v>1250</v>
      </c>
      <c r="L2196" s="139">
        <v>1</v>
      </c>
      <c r="M2196" s="60">
        <f>IF(W2196=mapping!$N$1,IFERROR(VLOOKUP(Table4[[#This Row],[Column1]],mapping!A:L,12,FALSE),0),IF(W2196&gt;mapping!$N$1,IFERROR(VLOOKUP(Table4[[#This Row],[Column1]],mapping!A:L,12,FALSE),0),0))</f>
        <v>1200</v>
      </c>
      <c r="N2196" s="58">
        <f>Table4[[#This Row],[ سعر اليومية ]]*3%*Table4[[#This Row],[عدد الدورات ]]</f>
        <v>37.5</v>
      </c>
      <c r="O2196" s="56">
        <f>Table4[[#This Row],[ سعر اليومية ]]*Table4[[#This Row],[عدد الدورات ]]-N2196</f>
        <v>1212.5</v>
      </c>
      <c r="P2196" s="194"/>
      <c r="Q2196" s="194"/>
      <c r="R2196" s="194"/>
      <c r="S2196" s="58">
        <f>(Table4[[#This Row],[سعر يومية السائق]]*Table4[[#This Row],[عدد الدورات ]])-SUM(Table4[[#This Row],[سلف ]:[خصم ]])+Table4[[#This Row],[اضافي ]]</f>
        <v>1200</v>
      </c>
      <c r="U2196" s="58">
        <f>Table4[[#This Row],[ سعر اليومية ]]*Table4[[#This Row],[عدد الدورات ]]-Table4[[#This Row],[سعر يومية السائق]]*L2196</f>
        <v>50</v>
      </c>
      <c r="V2196" s="58">
        <f>U2196-Table4[[#This Row],[W/H  3%]]</f>
        <v>12.5</v>
      </c>
      <c r="W2196" s="66" t="str">
        <f>Table4[[#This Row],[اليوم]]&amp;Table4[[#This Row],[الشهر ]]&amp;Table4[[#This Row],[العام]]</f>
        <v>1662026</v>
      </c>
      <c r="X2196" s="66" t="s">
        <v>304</v>
      </c>
    </row>
    <row r="2197" spans="1:24" x14ac:dyDescent="0.3">
      <c r="A2197" s="62">
        <v>16</v>
      </c>
      <c r="B2197" s="62">
        <v>6</v>
      </c>
      <c r="C2197" s="62">
        <v>2026</v>
      </c>
      <c r="D2197" s="41" t="str">
        <f t="shared" si="118"/>
        <v>عمرو برعي الجراجFLITCH AND GRAINالتجمع ميكروباص صيني</v>
      </c>
      <c r="E2197" s="4">
        <v>2000</v>
      </c>
      <c r="F2197" s="41" t="str">
        <f>VLOOKUP(E2197,mapping!C:J,2,FALSE)</f>
        <v xml:space="preserve">عمرو برعي </v>
      </c>
      <c r="G2197" s="41" t="str">
        <f>IFERROR(VLOOKUP(F2197,mapping!$D$3:$J$200,2,FALSE),0)</f>
        <v>الجراج</v>
      </c>
      <c r="H2197" s="41" t="str">
        <f>IFERROR(VLOOKUP(F2197,mapping!$D$3:$J$200,3,FALSE),0)</f>
        <v>FLITCH AND GRAIN</v>
      </c>
      <c r="I2197" s="41" t="str">
        <f>IFERROR(VLOOKUP(F2197,mapping!$D$3:$J$200,4,FALSE),0)</f>
        <v xml:space="preserve">التجمع </v>
      </c>
      <c r="J2197" s="41" t="str">
        <f>IFERROR(VLOOKUP(F2197,mapping!$D$3:$J$200,5,FALSE),0)</f>
        <v>ميكروباص صيني</v>
      </c>
      <c r="K2197" s="63">
        <f>IF(W2197=mapping!$N$1,IFERROR(VLOOKUP(Table4[[#This Row],[Column1]],mapping!A:L,11,FALSE),0),IF(W2197&gt;mapping!$N$1,IFERROR(VLOOKUP(Table4[[#This Row],[Column1]],mapping!A:L,11,FALSE),0),))</f>
        <v>1300</v>
      </c>
      <c r="L2197" s="139">
        <v>1</v>
      </c>
      <c r="M2197" s="60">
        <f>IF(W2197=mapping!$N$1,IFERROR(VLOOKUP(Table4[[#This Row],[Column1]],mapping!A:L,12,FALSE),0),IF(W2197&gt;mapping!$N$1,IFERROR(VLOOKUP(Table4[[#This Row],[Column1]],mapping!A:L,12,FALSE),0),0))</f>
        <v>1050</v>
      </c>
      <c r="N2197" s="58">
        <f>Table4[[#This Row],[ سعر اليومية ]]*3%*Table4[[#This Row],[عدد الدورات ]]</f>
        <v>39</v>
      </c>
      <c r="O2197" s="56">
        <f>Table4[[#This Row],[ سعر اليومية ]]*Table4[[#This Row],[عدد الدورات ]]-N2197</f>
        <v>1261</v>
      </c>
      <c r="P2197" s="194"/>
      <c r="Q2197" s="194"/>
      <c r="R2197" s="194"/>
      <c r="S2197" s="58">
        <f>(Table4[[#This Row],[سعر يومية السائق]]*Table4[[#This Row],[عدد الدورات ]])-SUM(Table4[[#This Row],[سلف ]:[خصم ]])+Table4[[#This Row],[اضافي ]]</f>
        <v>1050</v>
      </c>
      <c r="U2197" s="58">
        <f>Table4[[#This Row],[ سعر اليومية ]]*Table4[[#This Row],[عدد الدورات ]]-Table4[[#This Row],[سعر يومية السائق]]*L2197</f>
        <v>250</v>
      </c>
      <c r="V2197" s="58">
        <f>U2197-Table4[[#This Row],[W/H  3%]]</f>
        <v>211</v>
      </c>
      <c r="W2197" s="66" t="str">
        <f>Table4[[#This Row],[اليوم]]&amp;Table4[[#This Row],[الشهر ]]&amp;Table4[[#This Row],[العام]]</f>
        <v>1662026</v>
      </c>
      <c r="X2197" s="66" t="s">
        <v>304</v>
      </c>
    </row>
    <row r="2198" spans="1:24" x14ac:dyDescent="0.3">
      <c r="A2198" s="62">
        <v>16</v>
      </c>
      <c r="B2198" s="62">
        <v>6</v>
      </c>
      <c r="C2198" s="62">
        <v>2026</v>
      </c>
      <c r="D2198" s="41" t="str">
        <f t="shared" si="118"/>
        <v>مصطفي الف مسكنالف مسكن 3 ورديةنجمة هليوبوليسالتجمع اتوبيس 28</v>
      </c>
      <c r="E2198" s="4">
        <v>3000</v>
      </c>
      <c r="F2198" s="41" t="str">
        <f>VLOOKUP(E2198,mapping!C:J,2,FALSE)</f>
        <v>مصطفي الف مسكن</v>
      </c>
      <c r="G2198" s="41" t="str">
        <f>IFERROR(VLOOKUP(F2198,mapping!$D$3:$J$200,2,FALSE),0)</f>
        <v>الف مسكن 3 وردية</v>
      </c>
      <c r="H2198" s="41" t="str">
        <f>IFERROR(VLOOKUP(F2198,mapping!$D$3:$J$200,3,FALSE),0)</f>
        <v>نجمة هليوبوليس</v>
      </c>
      <c r="I2198" s="41" t="str">
        <f>IFERROR(VLOOKUP(F2198,mapping!$D$3:$J$200,4,FALSE),0)</f>
        <v xml:space="preserve">التجمع </v>
      </c>
      <c r="J2198" s="41" t="str">
        <f>IFERROR(VLOOKUP(F2198,mapping!$D$3:$J$200,5,FALSE),0)</f>
        <v>اتوبيس 28</v>
      </c>
      <c r="K2198" s="63">
        <f>IF(W2198=mapping!$N$1,IFERROR(VLOOKUP(Table4[[#This Row],[Column1]],mapping!A:L,11,FALSE),0),IF(W2198&gt;mapping!$N$1,IFERROR(VLOOKUP(Table4[[#This Row],[Column1]],mapping!A:L,11,FALSE),0),))</f>
        <v>4297</v>
      </c>
      <c r="L2198" s="139">
        <v>1</v>
      </c>
      <c r="M2198" s="60">
        <f>IF(W2198=mapping!$N$1,IFERROR(VLOOKUP(Table4[[#This Row],[Column1]],mapping!A:L,12,FALSE),0),IF(W2198&gt;mapping!$N$1,IFERROR(VLOOKUP(Table4[[#This Row],[Column1]],mapping!A:L,12,FALSE),0),0))</f>
        <v>3800</v>
      </c>
      <c r="N2198" s="58">
        <f>Table4[[#This Row],[ سعر اليومية ]]*3%*Table4[[#This Row],[عدد الدورات ]]</f>
        <v>128.91</v>
      </c>
      <c r="O2198" s="56">
        <f>Table4[[#This Row],[ سعر اليومية ]]*Table4[[#This Row],[عدد الدورات ]]-N2198</f>
        <v>4168.09</v>
      </c>
      <c r="P2198" s="194"/>
      <c r="Q2198" s="194"/>
      <c r="R2198" s="194"/>
      <c r="S2198" s="58">
        <f>(Table4[[#This Row],[سعر يومية السائق]]*Table4[[#This Row],[عدد الدورات ]])-SUM(Table4[[#This Row],[سلف ]:[خصم ]])+Table4[[#This Row],[اضافي ]]</f>
        <v>3800</v>
      </c>
      <c r="U2198" s="58">
        <f>Table4[[#This Row],[ سعر اليومية ]]*Table4[[#This Row],[عدد الدورات ]]-Table4[[#This Row],[سعر يومية السائق]]*L2198</f>
        <v>497</v>
      </c>
      <c r="V2198" s="58">
        <f>U2198-Table4[[#This Row],[W/H  3%]]</f>
        <v>368.09000000000003</v>
      </c>
      <c r="W2198" s="66" t="str">
        <f>Table4[[#This Row],[اليوم]]&amp;Table4[[#This Row],[الشهر ]]&amp;Table4[[#This Row],[العام]]</f>
        <v>1662026</v>
      </c>
      <c r="X2198" s="66" t="s">
        <v>304</v>
      </c>
    </row>
    <row r="2199" spans="1:24" x14ac:dyDescent="0.3">
      <c r="A2199" s="62">
        <v>16</v>
      </c>
      <c r="B2199" s="62">
        <v>6</v>
      </c>
      <c r="C2199" s="62">
        <v>2026</v>
      </c>
      <c r="D2199" s="41" t="str">
        <f t="shared" si="118"/>
        <v>ممدوح كيلاني1قليوب 3 وردية نجمة هليوبوليسالتجمع اتوبيس 28</v>
      </c>
      <c r="E2199" s="4">
        <v>3002</v>
      </c>
      <c r="F2199" s="41" t="str">
        <f>VLOOKUP(E2199,mapping!C:J,2,FALSE)</f>
        <v>ممدوح كيلاني1</v>
      </c>
      <c r="G2199" s="41" t="str">
        <f>IFERROR(VLOOKUP(F2199,mapping!$D$3:$J$200,2,FALSE),0)</f>
        <v xml:space="preserve">قليوب 3 وردية </v>
      </c>
      <c r="H2199" s="41" t="str">
        <f>IFERROR(VLOOKUP(F2199,mapping!$D$3:$J$200,3,FALSE),0)</f>
        <v>نجمة هليوبوليس</v>
      </c>
      <c r="I2199" s="41" t="str">
        <f>IFERROR(VLOOKUP(F2199,mapping!$D$3:$J$200,4,FALSE),0)</f>
        <v xml:space="preserve">التجمع </v>
      </c>
      <c r="J2199" s="41" t="str">
        <f>IFERROR(VLOOKUP(F2199,mapping!$D$3:$J$200,5,FALSE),0)</f>
        <v>اتوبيس 28</v>
      </c>
      <c r="K2199" s="63">
        <f>IF(W2199=mapping!$N$1,IFERROR(VLOOKUP(Table4[[#This Row],[Column1]],mapping!A:L,11,FALSE),0),IF(W2199&gt;mapping!$N$1,IFERROR(VLOOKUP(Table4[[#This Row],[Column1]],mapping!A:L,11,FALSE),0),))</f>
        <v>4297</v>
      </c>
      <c r="L2199" s="139">
        <v>1</v>
      </c>
      <c r="M2199" s="60">
        <f>IF(W2199=mapping!$N$1,IFERROR(VLOOKUP(Table4[[#This Row],[Column1]],mapping!A:L,12,FALSE),0),IF(W2199&gt;mapping!$N$1,IFERROR(VLOOKUP(Table4[[#This Row],[Column1]],mapping!A:L,12,FALSE),0),0))</f>
        <v>3900</v>
      </c>
      <c r="N2199" s="58">
        <f>Table4[[#This Row],[ سعر اليومية ]]*3%*Table4[[#This Row],[عدد الدورات ]]</f>
        <v>128.91</v>
      </c>
      <c r="O2199" s="56">
        <f>Table4[[#This Row],[ سعر اليومية ]]*Table4[[#This Row],[عدد الدورات ]]-N2199</f>
        <v>4168.09</v>
      </c>
      <c r="P2199" s="194"/>
      <c r="Q2199" s="194"/>
      <c r="R2199" s="194"/>
      <c r="S2199" s="58">
        <f>(Table4[[#This Row],[سعر يومية السائق]]*Table4[[#This Row],[عدد الدورات ]])-SUM(Table4[[#This Row],[سلف ]:[خصم ]])+Table4[[#This Row],[اضافي ]]</f>
        <v>3900</v>
      </c>
      <c r="U2199" s="58">
        <f>Table4[[#This Row],[ سعر اليومية ]]*Table4[[#This Row],[عدد الدورات ]]-Table4[[#This Row],[سعر يومية السائق]]*L2199</f>
        <v>397</v>
      </c>
      <c r="V2199" s="58">
        <f>U2199-Table4[[#This Row],[W/H  3%]]</f>
        <v>268.09000000000003</v>
      </c>
      <c r="W2199" s="66" t="str">
        <f>Table4[[#This Row],[اليوم]]&amp;Table4[[#This Row],[الشهر ]]&amp;Table4[[#This Row],[العام]]</f>
        <v>1662026</v>
      </c>
      <c r="X2199" s="66" t="s">
        <v>304</v>
      </c>
    </row>
    <row r="2200" spans="1:24" x14ac:dyDescent="0.3">
      <c r="A2200" s="62">
        <v>16</v>
      </c>
      <c r="B2200" s="62">
        <v>6</v>
      </c>
      <c r="C2200" s="62">
        <v>2026</v>
      </c>
      <c r="D2200" s="41" t="str">
        <f t="shared" si="118"/>
        <v>ممدوح كيلاني3المنيب 3وردية نجمة هليوبوليسالتجمع ميكروباص</v>
      </c>
      <c r="E2200" s="4">
        <v>3004</v>
      </c>
      <c r="F2200" s="41" t="str">
        <f>VLOOKUP(E2200,mapping!C:J,2,FALSE)</f>
        <v>ممدوح كيلاني3</v>
      </c>
      <c r="G2200" s="41" t="str">
        <f>IFERROR(VLOOKUP(F2200,mapping!$D$3:$J$200,2,FALSE),0)</f>
        <v xml:space="preserve">المنيب 3وردية </v>
      </c>
      <c r="H2200" s="41" t="str">
        <f>IFERROR(VLOOKUP(F2200,mapping!$D$3:$J$200,3,FALSE),0)</f>
        <v>نجمة هليوبوليس</v>
      </c>
      <c r="I2200" s="41" t="str">
        <f>IFERROR(VLOOKUP(F2200,mapping!$D$3:$J$200,4,FALSE),0)</f>
        <v xml:space="preserve">التجمع </v>
      </c>
      <c r="J2200" s="41" t="str">
        <f>IFERROR(VLOOKUP(F2200,mapping!$D$3:$J$200,5,FALSE),0)</f>
        <v>ميكروباص</v>
      </c>
      <c r="K2200" s="63">
        <f>IF(W2200=mapping!$N$1,IFERROR(VLOOKUP(Table4[[#This Row],[Column1]],mapping!A:L,11,FALSE),0),IF(W2200&gt;mapping!$N$1,IFERROR(VLOOKUP(Table4[[#This Row],[Column1]],mapping!A:L,11,FALSE),0),))</f>
        <v>3600</v>
      </c>
      <c r="L2200" s="139">
        <v>1</v>
      </c>
      <c r="M2200" s="60">
        <f>IF(W2200=mapping!$N$1,IFERROR(VLOOKUP(Table4[[#This Row],[Column1]],mapping!A:L,12,FALSE),0),IF(W2200&gt;mapping!$N$1,IFERROR(VLOOKUP(Table4[[#This Row],[Column1]],mapping!A:L,12,FALSE),0),0))</f>
        <v>2700</v>
      </c>
      <c r="N2200" s="58">
        <f>Table4[[#This Row],[ سعر اليومية ]]*3%*Table4[[#This Row],[عدد الدورات ]]</f>
        <v>108</v>
      </c>
      <c r="O2200" s="56">
        <f>Table4[[#This Row],[ سعر اليومية ]]*Table4[[#This Row],[عدد الدورات ]]-N2200</f>
        <v>3492</v>
      </c>
      <c r="P2200" s="194"/>
      <c r="Q2200" s="194"/>
      <c r="R2200" s="194"/>
      <c r="S2200" s="58">
        <f>(Table4[[#This Row],[سعر يومية السائق]]*Table4[[#This Row],[عدد الدورات ]])-SUM(Table4[[#This Row],[سلف ]:[خصم ]])+Table4[[#This Row],[اضافي ]]</f>
        <v>2700</v>
      </c>
      <c r="U2200" s="58">
        <f>Table4[[#This Row],[ سعر اليومية ]]*Table4[[#This Row],[عدد الدورات ]]-Table4[[#This Row],[سعر يومية السائق]]*L2200</f>
        <v>900</v>
      </c>
      <c r="V2200" s="58">
        <f>U2200-Table4[[#This Row],[W/H  3%]]</f>
        <v>792</v>
      </c>
      <c r="W2200" s="66" t="str">
        <f>Table4[[#This Row],[اليوم]]&amp;Table4[[#This Row],[الشهر ]]&amp;Table4[[#This Row],[العام]]</f>
        <v>1662026</v>
      </c>
      <c r="X2200" s="66" t="s">
        <v>304</v>
      </c>
    </row>
    <row r="2201" spans="1:24" x14ac:dyDescent="0.3">
      <c r="A2201" s="62">
        <v>16</v>
      </c>
      <c r="B2201" s="62">
        <v>6</v>
      </c>
      <c r="C2201" s="62">
        <v>2026</v>
      </c>
      <c r="D2201" s="41" t="str">
        <f t="shared" si="118"/>
        <v>بكرقليوب 1 ورديةنجمة هليوبوليسالتجمع ميكروباص</v>
      </c>
      <c r="E2201" s="4">
        <v>3005</v>
      </c>
      <c r="F2201" s="41" t="str">
        <f>VLOOKUP(E2201,mapping!C:J,2,FALSE)</f>
        <v>بكر</v>
      </c>
      <c r="G2201" s="41" t="str">
        <f>IFERROR(VLOOKUP(F2201,mapping!$D$3:$J$200,2,FALSE),0)</f>
        <v>قليوب 1 وردية</v>
      </c>
      <c r="H2201" s="41" t="str">
        <f>IFERROR(VLOOKUP(F2201,mapping!$D$3:$J$200,3,FALSE),0)</f>
        <v>نجمة هليوبوليس</v>
      </c>
      <c r="I2201" s="41" t="str">
        <f>IFERROR(VLOOKUP(F2201,mapping!$D$3:$J$200,4,FALSE),0)</f>
        <v xml:space="preserve">التجمع </v>
      </c>
      <c r="J2201" s="41" t="str">
        <f>IFERROR(VLOOKUP(F2201,mapping!$D$3:$J$200,5,FALSE),0)</f>
        <v>ميكروباص</v>
      </c>
      <c r="K2201" s="63">
        <f>IF(W2201=mapping!$N$1,IFERROR(VLOOKUP(Table4[[#This Row],[Column1]],mapping!A:L,11,FALSE),0),IF(W2201&gt;mapping!$N$1,IFERROR(VLOOKUP(Table4[[#This Row],[Column1]],mapping!A:L,11,FALSE),0),))</f>
        <v>1400</v>
      </c>
      <c r="L2201" s="139">
        <v>1</v>
      </c>
      <c r="M2201" s="60">
        <f>IF(W2201=mapping!$N$1,IFERROR(VLOOKUP(Table4[[#This Row],[Column1]],mapping!A:L,12,FALSE),0),IF(W2201&gt;mapping!$N$1,IFERROR(VLOOKUP(Table4[[#This Row],[Column1]],mapping!A:L,12,FALSE),0),0))</f>
        <v>1200</v>
      </c>
      <c r="N2201" s="58">
        <f>Table4[[#This Row],[ سعر اليومية ]]*3%*Table4[[#This Row],[عدد الدورات ]]</f>
        <v>42</v>
      </c>
      <c r="O2201" s="56">
        <f>Table4[[#This Row],[ سعر اليومية ]]*Table4[[#This Row],[عدد الدورات ]]-N2201</f>
        <v>1358</v>
      </c>
      <c r="P2201" s="194"/>
      <c r="Q2201" s="194"/>
      <c r="R2201" s="194"/>
      <c r="S2201" s="58">
        <f>(Table4[[#This Row],[سعر يومية السائق]]*Table4[[#This Row],[عدد الدورات ]])-SUM(Table4[[#This Row],[سلف ]:[خصم ]])+Table4[[#This Row],[اضافي ]]</f>
        <v>1200</v>
      </c>
      <c r="U2201" s="58">
        <f>Table4[[#This Row],[ سعر اليومية ]]*Table4[[#This Row],[عدد الدورات ]]-Table4[[#This Row],[سعر يومية السائق]]*L2201</f>
        <v>200</v>
      </c>
      <c r="V2201" s="58">
        <f>U2201-Table4[[#This Row],[W/H  3%]]</f>
        <v>158</v>
      </c>
      <c r="W2201" s="66" t="str">
        <f>Table4[[#This Row],[اليوم]]&amp;Table4[[#This Row],[الشهر ]]&amp;Table4[[#This Row],[العام]]</f>
        <v>1662026</v>
      </c>
      <c r="X2201" s="66" t="s">
        <v>304</v>
      </c>
    </row>
    <row r="2202" spans="1:24" x14ac:dyDescent="0.3">
      <c r="A2202" s="62">
        <v>16</v>
      </c>
      <c r="B2202" s="62">
        <v>6</v>
      </c>
      <c r="C2202" s="62">
        <v>2026</v>
      </c>
      <c r="D2202" s="41" t="str">
        <f t="shared" si="118"/>
        <v xml:space="preserve">رجب سلامة 1المرج لوجستيكااكتوبر هاي اس </v>
      </c>
      <c r="E2202" s="4">
        <v>4000</v>
      </c>
      <c r="F2202" s="41" t="str">
        <f>VLOOKUP(E2202,mapping!C:J,2,FALSE)</f>
        <v>رجب سلامة 1</v>
      </c>
      <c r="G2202" s="41" t="str">
        <f>IFERROR(VLOOKUP(F2202,mapping!$D$3:$J$200,2,FALSE),0)</f>
        <v xml:space="preserve">المرج </v>
      </c>
      <c r="H2202" s="41" t="str">
        <f>IFERROR(VLOOKUP(F2202,mapping!$D$3:$J$200,3,FALSE),0)</f>
        <v>لوجستيكا</v>
      </c>
      <c r="I2202" s="41" t="str">
        <f>IFERROR(VLOOKUP(F2202,mapping!$D$3:$J$200,4,FALSE),0)</f>
        <v xml:space="preserve">اكتوبر </v>
      </c>
      <c r="J2202" s="41" t="str">
        <f>IFERROR(VLOOKUP(F2202,mapping!$D$3:$J$200,5,FALSE),0)</f>
        <v xml:space="preserve">هاي اس </v>
      </c>
      <c r="K2202" s="63">
        <f>IF(W2202=mapping!$N$1,IFERROR(VLOOKUP(Table4[[#This Row],[Column1]],mapping!A:L,11,FALSE),0),IF(W2202&gt;mapping!$N$1,IFERROR(VLOOKUP(Table4[[#This Row],[Column1]],mapping!A:L,11,FALSE),0),))</f>
        <v>2195</v>
      </c>
      <c r="L2202" s="139">
        <v>1</v>
      </c>
      <c r="M2202" s="60">
        <f>IF(W2202=mapping!$N$1,IFERROR(VLOOKUP(Table4[[#This Row],[Column1]],mapping!A:L,12,FALSE),0),IF(W2202&gt;mapping!$N$1,IFERROR(VLOOKUP(Table4[[#This Row],[Column1]],mapping!A:L,12,FALSE),0),0))</f>
        <v>2000</v>
      </c>
      <c r="N2202" s="58">
        <f>Table4[[#This Row],[ سعر اليومية ]]*3%*Table4[[#This Row],[عدد الدورات ]]</f>
        <v>65.849999999999994</v>
      </c>
      <c r="O2202" s="56">
        <f>Table4[[#This Row],[ سعر اليومية ]]*Table4[[#This Row],[عدد الدورات ]]-N2202</f>
        <v>2129.15</v>
      </c>
      <c r="P2202" s="194"/>
      <c r="Q2202" s="194"/>
      <c r="R2202" s="194"/>
      <c r="S2202" s="58">
        <f>(Table4[[#This Row],[سعر يومية السائق]]*Table4[[#This Row],[عدد الدورات ]])-SUM(Table4[[#This Row],[سلف ]:[خصم ]])+Table4[[#This Row],[اضافي ]]</f>
        <v>2000</v>
      </c>
      <c r="U2202" s="58">
        <f>Table4[[#This Row],[ سعر اليومية ]]*Table4[[#This Row],[عدد الدورات ]]-Table4[[#This Row],[سعر يومية السائق]]*L2202</f>
        <v>195</v>
      </c>
      <c r="V2202" s="58">
        <f>U2202-Table4[[#This Row],[W/H  3%]]</f>
        <v>129.15</v>
      </c>
      <c r="W2202" s="66" t="str">
        <f>Table4[[#This Row],[اليوم]]&amp;Table4[[#This Row],[الشهر ]]&amp;Table4[[#This Row],[العام]]</f>
        <v>1662026</v>
      </c>
      <c r="X2202" s="66" t="s">
        <v>304</v>
      </c>
    </row>
    <row r="2203" spans="1:24" x14ac:dyDescent="0.3">
      <c r="A2203" s="62">
        <v>16</v>
      </c>
      <c r="B2203" s="62">
        <v>6</v>
      </c>
      <c r="C2203" s="62">
        <v>2026</v>
      </c>
      <c r="D2203" s="41" t="str">
        <f t="shared" si="118"/>
        <v xml:space="preserve">رجب سلامة 2 نكلا حضورلوجستيكااكتوبر هاي اس </v>
      </c>
      <c r="E2203" s="4">
        <v>4004</v>
      </c>
      <c r="F2203" s="41" t="str">
        <f>VLOOKUP(E2203,mapping!C:J,2,FALSE)</f>
        <v xml:space="preserve">رجب سلامة 2 </v>
      </c>
      <c r="G2203" s="41" t="str">
        <f>IFERROR(VLOOKUP(F2203,mapping!$D$3:$J$200,2,FALSE),0)</f>
        <v>نكلا حضور</v>
      </c>
      <c r="H2203" s="41" t="str">
        <f>IFERROR(VLOOKUP(F2203,mapping!$D$3:$J$200,3,FALSE),0)</f>
        <v>لوجستيكا</v>
      </c>
      <c r="I2203" s="41" t="str">
        <f>IFERROR(VLOOKUP(F2203,mapping!$D$3:$J$200,4,FALSE),0)</f>
        <v xml:space="preserve">اكتوبر </v>
      </c>
      <c r="J2203" s="41" t="str">
        <f>IFERROR(VLOOKUP(F2203,mapping!$D$3:$J$200,5,FALSE),0)</f>
        <v xml:space="preserve">هاي اس </v>
      </c>
      <c r="K2203" s="63">
        <f>IF(W2203=mapping!$N$1,IFERROR(VLOOKUP(Table4[[#This Row],[Column1]],mapping!A:L,11,FALSE),0),IF(W2203&gt;mapping!$N$1,IFERROR(VLOOKUP(Table4[[#This Row],[Column1]],mapping!A:L,11,FALSE),0),))</f>
        <v>1024</v>
      </c>
      <c r="L2203" s="139">
        <v>1</v>
      </c>
      <c r="M2203" s="60">
        <f>IF(W2203=mapping!$N$1,IFERROR(VLOOKUP(Table4[[#This Row],[Column1]],mapping!A:L,12,FALSE),0),IF(W2203&gt;mapping!$N$1,IFERROR(VLOOKUP(Table4[[#This Row],[Column1]],mapping!A:L,12,FALSE),0),0))</f>
        <v>1000</v>
      </c>
      <c r="N2203" s="58">
        <f>Table4[[#This Row],[ سعر اليومية ]]*3%*Table4[[#This Row],[عدد الدورات ]]</f>
        <v>30.72</v>
      </c>
      <c r="O2203" s="56">
        <f>Table4[[#This Row],[ سعر اليومية ]]*Table4[[#This Row],[عدد الدورات ]]-N2203</f>
        <v>993.28</v>
      </c>
      <c r="P2203" s="194"/>
      <c r="Q2203" s="194"/>
      <c r="R2203" s="194"/>
      <c r="S2203" s="58">
        <f>(Table4[[#This Row],[سعر يومية السائق]]*Table4[[#This Row],[عدد الدورات ]])-SUM(Table4[[#This Row],[سلف ]:[خصم ]])+Table4[[#This Row],[اضافي ]]</f>
        <v>1000</v>
      </c>
      <c r="U2203" s="58">
        <f>Table4[[#This Row],[ سعر اليومية ]]*Table4[[#This Row],[عدد الدورات ]]-Table4[[#This Row],[سعر يومية السائق]]*L2203</f>
        <v>24</v>
      </c>
      <c r="V2203" s="58">
        <f>U2203-Table4[[#This Row],[W/H  3%]]</f>
        <v>-6.7199999999999989</v>
      </c>
      <c r="W2203" s="66" t="str">
        <f>Table4[[#This Row],[اليوم]]&amp;Table4[[#This Row],[الشهر ]]&amp;Table4[[#This Row],[العام]]</f>
        <v>1662026</v>
      </c>
      <c r="X2203" s="66" t="s">
        <v>304</v>
      </c>
    </row>
    <row r="2204" spans="1:24" x14ac:dyDescent="0.3">
      <c r="A2204" s="62">
        <v>16</v>
      </c>
      <c r="B2204" s="62">
        <v>6</v>
      </c>
      <c r="C2204" s="62">
        <v>2026</v>
      </c>
      <c r="D2204" s="41" t="str">
        <f t="shared" si="118"/>
        <v xml:space="preserve">احمد السيدالمنيب 3وردية لوجستيكااكتوبر هاي اس </v>
      </c>
      <c r="E2204" s="4">
        <v>4001</v>
      </c>
      <c r="F2204" s="41" t="str">
        <f>VLOOKUP(E2204,mapping!C:J,2,FALSE)</f>
        <v>احمد السيد</v>
      </c>
      <c r="G2204" s="41" t="str">
        <f>IFERROR(VLOOKUP(F2204,mapping!$D$3:$J$200,2,FALSE),0)</f>
        <v xml:space="preserve">المنيب 3وردية </v>
      </c>
      <c r="H2204" s="41" t="str">
        <f>IFERROR(VLOOKUP(F2204,mapping!$D$3:$J$200,3,FALSE),0)</f>
        <v>لوجستيكا</v>
      </c>
      <c r="I2204" s="41" t="str">
        <f>IFERROR(VLOOKUP(F2204,mapping!$D$3:$J$200,4,FALSE),0)</f>
        <v xml:space="preserve">اكتوبر </v>
      </c>
      <c r="J2204" s="41" t="str">
        <f>IFERROR(VLOOKUP(F2204,mapping!$D$3:$J$200,5,FALSE),0)</f>
        <v xml:space="preserve">هاي اس </v>
      </c>
      <c r="K2204" s="63">
        <f>IF(W2204=mapping!$N$1,IFERROR(VLOOKUP(Table4[[#This Row],[Column1]],mapping!A:L,11,FALSE),0),IF(W2204&gt;mapping!$N$1,IFERROR(VLOOKUP(Table4[[#This Row],[Column1]],mapping!A:L,11,FALSE),0),))</f>
        <v>4831</v>
      </c>
      <c r="L2204" s="139">
        <v>1</v>
      </c>
      <c r="M2204" s="60">
        <f>IF(W2204=mapping!$N$1,IFERROR(VLOOKUP(Table4[[#This Row],[Column1]],mapping!A:L,12,FALSE),0),IF(W2204&gt;mapping!$N$1,IFERROR(VLOOKUP(Table4[[#This Row],[Column1]],mapping!A:L,12,FALSE),0),0))</f>
        <v>4000</v>
      </c>
      <c r="N2204" s="58">
        <f>Table4[[#This Row],[ سعر اليومية ]]*3%*Table4[[#This Row],[عدد الدورات ]]</f>
        <v>144.93</v>
      </c>
      <c r="O2204" s="56">
        <f>Table4[[#This Row],[ سعر اليومية ]]*Table4[[#This Row],[عدد الدورات ]]-N2204</f>
        <v>4686.07</v>
      </c>
      <c r="P2204" s="194"/>
      <c r="Q2204" s="194"/>
      <c r="R2204" s="194"/>
      <c r="S2204" s="58">
        <f>(Table4[[#This Row],[سعر يومية السائق]]*Table4[[#This Row],[عدد الدورات ]])-SUM(Table4[[#This Row],[سلف ]:[خصم ]])+Table4[[#This Row],[اضافي ]]</f>
        <v>4000</v>
      </c>
      <c r="U2204" s="58">
        <f>Table4[[#This Row],[ سعر اليومية ]]*Table4[[#This Row],[عدد الدورات ]]-Table4[[#This Row],[سعر يومية السائق]]*L2204</f>
        <v>831</v>
      </c>
      <c r="V2204" s="58">
        <f>U2204-Table4[[#This Row],[W/H  3%]]</f>
        <v>686.06999999999994</v>
      </c>
      <c r="W2204" s="66" t="str">
        <f>Table4[[#This Row],[اليوم]]&amp;Table4[[#This Row],[الشهر ]]&amp;Table4[[#This Row],[العام]]</f>
        <v>1662026</v>
      </c>
      <c r="X2204" s="66" t="s">
        <v>304</v>
      </c>
    </row>
    <row r="2205" spans="1:24" x14ac:dyDescent="0.3">
      <c r="A2205" s="62">
        <v>16</v>
      </c>
      <c r="B2205" s="62">
        <v>6</v>
      </c>
      <c r="C2205" s="62">
        <v>2026</v>
      </c>
      <c r="D2205" s="41" t="str">
        <f t="shared" si="118"/>
        <v xml:space="preserve">حسام سعيد1القناطر 3 ورديةلوجستيكااكتوبر هاي اس </v>
      </c>
      <c r="E2205" s="4">
        <v>4002</v>
      </c>
      <c r="F2205" s="41" t="str">
        <f>VLOOKUP(E2205,mapping!C:J,2,FALSE)</f>
        <v>حسام سعيد1</v>
      </c>
      <c r="G2205" s="41" t="str">
        <f>IFERROR(VLOOKUP(F2205,mapping!$D$3:$J$200,2,FALSE),0)</f>
        <v>القناطر 3 وردية</v>
      </c>
      <c r="H2205" s="41" t="str">
        <f>IFERROR(VLOOKUP(F2205,mapping!$D$3:$J$200,3,FALSE),0)</f>
        <v>لوجستيكا</v>
      </c>
      <c r="I2205" s="41" t="str">
        <f>IFERROR(VLOOKUP(F2205,mapping!$D$3:$J$200,4,FALSE),0)</f>
        <v xml:space="preserve">اكتوبر </v>
      </c>
      <c r="J2205" s="41" t="str">
        <f>IFERROR(VLOOKUP(F2205,mapping!$D$3:$J$200,5,FALSE),0)</f>
        <v xml:space="preserve">هاي اس </v>
      </c>
      <c r="K2205" s="63">
        <f>IF(W2205=mapping!$N$1,IFERROR(VLOOKUP(Table4[[#This Row],[Column1]],mapping!A:L,11,FALSE),0),IF(W2205&gt;mapping!$N$1,IFERROR(VLOOKUP(Table4[[#This Row],[Column1]],mapping!A:L,11,FALSE),0),))</f>
        <v>4391</v>
      </c>
      <c r="L2205" s="139">
        <v>1</v>
      </c>
      <c r="M2205" s="60">
        <f>IF(W2205=mapping!$N$1,IFERROR(VLOOKUP(Table4[[#This Row],[Column1]],mapping!A:L,12,FALSE),0),IF(W2205&gt;mapping!$N$1,IFERROR(VLOOKUP(Table4[[#This Row],[Column1]],mapping!A:L,12,FALSE),0),0))</f>
        <v>3400</v>
      </c>
      <c r="N2205" s="58">
        <f>Table4[[#This Row],[ سعر اليومية ]]*3%*Table4[[#This Row],[عدد الدورات ]]</f>
        <v>131.72999999999999</v>
      </c>
      <c r="O2205" s="56">
        <f>Table4[[#This Row],[ سعر اليومية ]]*Table4[[#This Row],[عدد الدورات ]]-N2205</f>
        <v>4259.2700000000004</v>
      </c>
      <c r="P2205" s="194"/>
      <c r="Q2205" s="194"/>
      <c r="R2205" s="194"/>
      <c r="S2205" s="58">
        <f>(Table4[[#This Row],[سعر يومية السائق]]*Table4[[#This Row],[عدد الدورات ]])-SUM(Table4[[#This Row],[سلف ]:[خصم ]])+Table4[[#This Row],[اضافي ]]</f>
        <v>3400</v>
      </c>
      <c r="U2205" s="58">
        <f>Table4[[#This Row],[ سعر اليومية ]]*Table4[[#This Row],[عدد الدورات ]]-Table4[[#This Row],[سعر يومية السائق]]*L2205</f>
        <v>991</v>
      </c>
      <c r="V2205" s="58">
        <f>U2205-Table4[[#This Row],[W/H  3%]]</f>
        <v>859.27</v>
      </c>
      <c r="W2205" s="66" t="str">
        <f>Table4[[#This Row],[اليوم]]&amp;Table4[[#This Row],[الشهر ]]&amp;Table4[[#This Row],[العام]]</f>
        <v>1662026</v>
      </c>
      <c r="X2205" s="66" t="s">
        <v>304</v>
      </c>
    </row>
    <row r="2206" spans="1:24" x14ac:dyDescent="0.3">
      <c r="A2206" s="62">
        <v>16</v>
      </c>
      <c r="B2206" s="62">
        <v>6</v>
      </c>
      <c r="C2206" s="62">
        <v>2026</v>
      </c>
      <c r="D2206" s="41" t="str">
        <f t="shared" si="118"/>
        <v xml:space="preserve">حسام سعيد 2نكلا انصرافلوجستيكااكتوبر هاي اس </v>
      </c>
      <c r="E2206" s="4">
        <v>4003</v>
      </c>
      <c r="F2206" s="41" t="str">
        <f>VLOOKUP(E2206,mapping!C:J,2,FALSE)</f>
        <v>حسام سعيد 2</v>
      </c>
      <c r="G2206" s="41" t="str">
        <f>IFERROR(VLOOKUP(F2206,mapping!$D$3:$J$200,2,FALSE),0)</f>
        <v>نكلا انصراف</v>
      </c>
      <c r="H2206" s="41" t="str">
        <f>IFERROR(VLOOKUP(F2206,mapping!$D$3:$J$200,3,FALSE),0)</f>
        <v>لوجستيكا</v>
      </c>
      <c r="I2206" s="41" t="str">
        <f>IFERROR(VLOOKUP(F2206,mapping!$D$3:$J$200,4,FALSE),0)</f>
        <v xml:space="preserve">اكتوبر </v>
      </c>
      <c r="J2206" s="41" t="str">
        <f>IFERROR(VLOOKUP(F2206,mapping!$D$3:$J$200,5,FALSE),0)</f>
        <v xml:space="preserve">هاي اس </v>
      </c>
      <c r="K2206" s="63">
        <f>IF(W2206=mapping!$N$1,IFERROR(VLOOKUP(Table4[[#This Row],[Column1]],mapping!A:L,11,FALSE),0),IF(W2206&gt;mapping!$N$1,IFERROR(VLOOKUP(Table4[[#This Row],[Column1]],mapping!A:L,11,FALSE),0),))</f>
        <v>1024</v>
      </c>
      <c r="L2206" s="139">
        <v>1</v>
      </c>
      <c r="M2206" s="60">
        <f>IF(W2206=mapping!$N$1,IFERROR(VLOOKUP(Table4[[#This Row],[Column1]],mapping!A:L,12,FALSE),0),IF(W2206&gt;mapping!$N$1,IFERROR(VLOOKUP(Table4[[#This Row],[Column1]],mapping!A:L,12,FALSE),0),0))</f>
        <v>900</v>
      </c>
      <c r="N2206" s="58">
        <f>Table4[[#This Row],[ سعر اليومية ]]*3%*Table4[[#This Row],[عدد الدورات ]]</f>
        <v>30.72</v>
      </c>
      <c r="O2206" s="56">
        <f>Table4[[#This Row],[ سعر اليومية ]]*Table4[[#This Row],[عدد الدورات ]]-N2206</f>
        <v>993.28</v>
      </c>
      <c r="P2206" s="194"/>
      <c r="Q2206" s="194"/>
      <c r="R2206" s="194"/>
      <c r="S2206" s="58">
        <f>(Table4[[#This Row],[سعر يومية السائق]]*Table4[[#This Row],[عدد الدورات ]])-SUM(Table4[[#This Row],[سلف ]:[خصم ]])+Table4[[#This Row],[اضافي ]]</f>
        <v>900</v>
      </c>
      <c r="U2206" s="58">
        <f>Table4[[#This Row],[ سعر اليومية ]]*Table4[[#This Row],[عدد الدورات ]]-Table4[[#This Row],[سعر يومية السائق]]*L2206</f>
        <v>124</v>
      </c>
      <c r="V2206" s="58">
        <f>U2206-Table4[[#This Row],[W/H  3%]]</f>
        <v>93.28</v>
      </c>
      <c r="W2206" s="66" t="str">
        <f>Table4[[#This Row],[اليوم]]&amp;Table4[[#This Row],[الشهر ]]&amp;Table4[[#This Row],[العام]]</f>
        <v>1662026</v>
      </c>
      <c r="X2206" s="66" t="s">
        <v>304</v>
      </c>
    </row>
    <row r="2207" spans="1:24" x14ac:dyDescent="0.3">
      <c r="A2207" s="62">
        <v>16</v>
      </c>
      <c r="B2207" s="62">
        <v>6</v>
      </c>
      <c r="C2207" s="62">
        <v>2026</v>
      </c>
      <c r="D2207" s="41" t="str">
        <f t="shared" si="118"/>
        <v xml:space="preserve">محمد رضا المنوفية لوجستيكااكتوبر هاي اس </v>
      </c>
      <c r="E2207" s="4">
        <v>4006</v>
      </c>
      <c r="F2207" s="41" t="str">
        <f>VLOOKUP(E2207,mapping!C:J,2,FALSE)</f>
        <v xml:space="preserve">محمد رضا </v>
      </c>
      <c r="G2207" s="41" t="str">
        <f>IFERROR(VLOOKUP(F2207,mapping!$D$3:$J$200,2,FALSE),0)</f>
        <v xml:space="preserve">المنوفية </v>
      </c>
      <c r="H2207" s="41" t="str">
        <f>IFERROR(VLOOKUP(F2207,mapping!$D$3:$J$200,3,FALSE),0)</f>
        <v>لوجستيكا</v>
      </c>
      <c r="I2207" s="41" t="str">
        <f>IFERROR(VLOOKUP(F2207,mapping!$D$3:$J$200,4,FALSE),0)</f>
        <v xml:space="preserve">اكتوبر </v>
      </c>
      <c r="J2207" s="41" t="str">
        <f>IFERROR(VLOOKUP(F2207,mapping!$D$3:$J$200,5,FALSE),0)</f>
        <v xml:space="preserve">هاي اس </v>
      </c>
      <c r="K2207" s="63">
        <f>IF(W2207=mapping!$N$1,IFERROR(VLOOKUP(Table4[[#This Row],[Column1]],mapping!A:L,11,FALSE),0),IF(W2207&gt;mapping!$N$1,IFERROR(VLOOKUP(Table4[[#This Row],[Column1]],mapping!A:L,11,FALSE),0),))</f>
        <v>2634</v>
      </c>
      <c r="L2207" s="139">
        <v>1</v>
      </c>
      <c r="M2207" s="60">
        <f>IF(W2207=mapping!$N$1,IFERROR(VLOOKUP(Table4[[#This Row],[Column1]],mapping!A:L,12,FALSE),0),IF(W2207&gt;mapping!$N$1,IFERROR(VLOOKUP(Table4[[#This Row],[Column1]],mapping!A:L,12,FALSE),0),0))</f>
        <v>2150</v>
      </c>
      <c r="N2207" s="58">
        <f>Table4[[#This Row],[ سعر اليومية ]]*3%*Table4[[#This Row],[عدد الدورات ]]</f>
        <v>79.02</v>
      </c>
      <c r="O2207" s="56">
        <f>Table4[[#This Row],[ سعر اليومية ]]*Table4[[#This Row],[عدد الدورات ]]-N2207</f>
        <v>2554.98</v>
      </c>
      <c r="P2207" s="194"/>
      <c r="Q2207" s="194"/>
      <c r="R2207" s="194"/>
      <c r="S2207" s="58">
        <f>(Table4[[#This Row],[سعر يومية السائق]]*Table4[[#This Row],[عدد الدورات ]])-SUM(Table4[[#This Row],[سلف ]:[خصم ]])+Table4[[#This Row],[اضافي ]]</f>
        <v>2150</v>
      </c>
      <c r="U2207" s="58">
        <f>Table4[[#This Row],[ سعر اليومية ]]*Table4[[#This Row],[عدد الدورات ]]-Table4[[#This Row],[سعر يومية السائق]]*L2207</f>
        <v>484</v>
      </c>
      <c r="V2207" s="58">
        <f>U2207-Table4[[#This Row],[W/H  3%]]</f>
        <v>404.98</v>
      </c>
      <c r="W2207" s="66" t="str">
        <f>Table4[[#This Row],[اليوم]]&amp;Table4[[#This Row],[الشهر ]]&amp;Table4[[#This Row],[العام]]</f>
        <v>1662026</v>
      </c>
      <c r="X2207" s="66" t="s">
        <v>304</v>
      </c>
    </row>
    <row r="2208" spans="1:24" x14ac:dyDescent="0.3">
      <c r="A2208" s="62">
        <v>16</v>
      </c>
      <c r="B2208" s="62">
        <v>6</v>
      </c>
      <c r="C2208" s="62">
        <v>2026</v>
      </c>
      <c r="D2208" s="41" t="str">
        <f t="shared" si="118"/>
        <v xml:space="preserve">مصطفي شكيويالجلاتمةلوجستيكااكتوبر كوستر </v>
      </c>
      <c r="E2208" s="4">
        <v>4007</v>
      </c>
      <c r="F2208" s="41" t="str">
        <f>VLOOKUP(E2208,mapping!C:J,2,FALSE)</f>
        <v>مصطفي شكيوي</v>
      </c>
      <c r="G2208" s="41" t="str">
        <f>IFERROR(VLOOKUP(F2208,mapping!$D$3:$J$200,2,FALSE),0)</f>
        <v>الجلاتمة</v>
      </c>
      <c r="H2208" s="41" t="str">
        <f>IFERROR(VLOOKUP(F2208,mapping!$D$3:$J$200,3,FALSE),0)</f>
        <v>لوجستيكا</v>
      </c>
      <c r="I2208" s="41" t="str">
        <f>IFERROR(VLOOKUP(F2208,mapping!$D$3:$J$200,4,FALSE),0)</f>
        <v xml:space="preserve">اكتوبر </v>
      </c>
      <c r="J2208" s="41" t="str">
        <f>IFERROR(VLOOKUP(F2208,mapping!$D$3:$J$200,5,FALSE),0)</f>
        <v xml:space="preserve">كوستر </v>
      </c>
      <c r="K2208" s="63">
        <f>IF(W2208=mapping!$N$1,IFERROR(VLOOKUP(Table4[[#This Row],[Column1]],mapping!A:L,11,FALSE),0),IF(W2208&gt;mapping!$N$1,IFERROR(VLOOKUP(Table4[[#This Row],[Column1]],mapping!A:L,11,FALSE),0),))</f>
        <v>3220</v>
      </c>
      <c r="L2208" s="139">
        <v>1</v>
      </c>
      <c r="M2208" s="60">
        <f>IF(W2208=mapping!$N$1,IFERROR(VLOOKUP(Table4[[#This Row],[Column1]],mapping!A:L,12,FALSE),0),IF(W2208&gt;mapping!$N$1,IFERROR(VLOOKUP(Table4[[#This Row],[Column1]],mapping!A:L,12,FALSE),0),0))</f>
        <v>2750</v>
      </c>
      <c r="N2208" s="58">
        <f>Table4[[#This Row],[ سعر اليومية ]]*3%*Table4[[#This Row],[عدد الدورات ]]</f>
        <v>96.6</v>
      </c>
      <c r="O2208" s="56">
        <f>Table4[[#This Row],[ سعر اليومية ]]*Table4[[#This Row],[عدد الدورات ]]-N2208</f>
        <v>3123.4</v>
      </c>
      <c r="P2208" s="194"/>
      <c r="Q2208" s="194"/>
      <c r="R2208" s="194"/>
      <c r="S2208" s="58">
        <f>(Table4[[#This Row],[سعر يومية السائق]]*Table4[[#This Row],[عدد الدورات ]])-SUM(Table4[[#This Row],[سلف ]:[خصم ]])+Table4[[#This Row],[اضافي ]]</f>
        <v>2750</v>
      </c>
      <c r="U2208" s="58">
        <f>Table4[[#This Row],[ سعر اليومية ]]*Table4[[#This Row],[عدد الدورات ]]-Table4[[#This Row],[سعر يومية السائق]]*L2208</f>
        <v>470</v>
      </c>
      <c r="V2208" s="58">
        <f>U2208-Table4[[#This Row],[W/H  3%]]</f>
        <v>373.4</v>
      </c>
      <c r="W2208" s="66" t="str">
        <f>Table4[[#This Row],[اليوم]]&amp;Table4[[#This Row],[الشهر ]]&amp;Table4[[#This Row],[العام]]</f>
        <v>1662026</v>
      </c>
      <c r="X2208" s="66" t="s">
        <v>304</v>
      </c>
    </row>
    <row r="2209" spans="1:24" x14ac:dyDescent="0.3">
      <c r="A2209" s="62">
        <v>16</v>
      </c>
      <c r="B2209" s="62">
        <v>6</v>
      </c>
      <c r="C2209" s="62">
        <v>2026</v>
      </c>
      <c r="D2209" s="41" t="str">
        <f t="shared" si="118"/>
        <v xml:space="preserve">وديع 3الفيوم سنهورلوجستيكااكتوبر هاي اس </v>
      </c>
      <c r="E2209" s="4">
        <v>4023</v>
      </c>
      <c r="F2209" s="41" t="str">
        <f>VLOOKUP(E2209,mapping!C:J,2,FALSE)</f>
        <v>وديع 3</v>
      </c>
      <c r="G2209" s="41" t="str">
        <f>IFERROR(VLOOKUP(F2209,mapping!$D$3:$J$200,2,FALSE),0)</f>
        <v>الفيوم سنهور</v>
      </c>
      <c r="H2209" s="41" t="str">
        <f>IFERROR(VLOOKUP(F2209,mapping!$D$3:$J$200,3,FALSE),0)</f>
        <v>لوجستيكا</v>
      </c>
      <c r="I2209" s="41" t="str">
        <f>IFERROR(VLOOKUP(F2209,mapping!$D$3:$J$200,4,FALSE),0)</f>
        <v xml:space="preserve">اكتوبر </v>
      </c>
      <c r="J2209" s="41" t="str">
        <f>IFERROR(VLOOKUP(F2209,mapping!$D$3:$J$200,5,FALSE),0)</f>
        <v xml:space="preserve">هاي اس </v>
      </c>
      <c r="K2209" s="63">
        <f>IF(W2209=mapping!$N$1,IFERROR(VLOOKUP(Table4[[#This Row],[Column1]],mapping!A:L,11,FALSE),0),IF(W2209&gt;mapping!$N$1,IFERROR(VLOOKUP(Table4[[#This Row],[Column1]],mapping!A:L,11,FALSE),0),))</f>
        <v>3000</v>
      </c>
      <c r="L2209" s="139">
        <v>1</v>
      </c>
      <c r="M2209" s="60">
        <f>IF(W2209=mapping!$N$1,IFERROR(VLOOKUP(Table4[[#This Row],[Column1]],mapping!A:L,12,FALSE),0),IF(W2209&gt;mapping!$N$1,IFERROR(VLOOKUP(Table4[[#This Row],[Column1]],mapping!A:L,12,FALSE),0),0))</f>
        <v>2250</v>
      </c>
      <c r="N2209" s="58">
        <f>Table4[[#This Row],[ سعر اليومية ]]*3%*Table4[[#This Row],[عدد الدورات ]]</f>
        <v>90</v>
      </c>
      <c r="O2209" s="56">
        <f>Table4[[#This Row],[ سعر اليومية ]]*Table4[[#This Row],[عدد الدورات ]]-N2209</f>
        <v>2910</v>
      </c>
      <c r="P2209" s="194"/>
      <c r="Q2209" s="194"/>
      <c r="R2209" s="194">
        <v>2250</v>
      </c>
      <c r="S2209" s="58">
        <f>(Table4[[#This Row],[سعر يومية السائق]]*Table4[[#This Row],[عدد الدورات ]])-SUM(Table4[[#This Row],[سلف ]:[خصم ]])+Table4[[#This Row],[اضافي ]]</f>
        <v>4500</v>
      </c>
      <c r="T2209" s="41" t="s">
        <v>503</v>
      </c>
      <c r="U2209" s="58">
        <f>Table4[[#This Row],[ سعر اليومية ]]*Table4[[#This Row],[عدد الدورات ]]-Table4[[#This Row],[سعر يومية السائق]]*L2209</f>
        <v>750</v>
      </c>
      <c r="V2209" s="58">
        <f>U2209-Table4[[#This Row],[W/H  3%]]</f>
        <v>660</v>
      </c>
      <c r="W2209" s="66" t="str">
        <f>Table4[[#This Row],[اليوم]]&amp;Table4[[#This Row],[الشهر ]]&amp;Table4[[#This Row],[العام]]</f>
        <v>1662026</v>
      </c>
      <c r="X2209" s="66" t="s">
        <v>304</v>
      </c>
    </row>
    <row r="2210" spans="1:24" x14ac:dyDescent="0.3">
      <c r="A2210" s="62">
        <v>16</v>
      </c>
      <c r="B2210" s="62">
        <v>6</v>
      </c>
      <c r="C2210" s="62">
        <v>2026</v>
      </c>
      <c r="D2210" s="41" t="str">
        <f t="shared" si="118"/>
        <v xml:space="preserve">محمودالعياطلوجستيكااكتوبر هاي اس </v>
      </c>
      <c r="E2210" s="4">
        <v>4024</v>
      </c>
      <c r="F2210" s="41" t="str">
        <f>VLOOKUP(E2210,mapping!C:J,2,FALSE)</f>
        <v>محمود</v>
      </c>
      <c r="G2210" s="41" t="str">
        <f>IFERROR(VLOOKUP(F2210,mapping!$D$3:$J$200,2,FALSE),0)</f>
        <v>العياط</v>
      </c>
      <c r="H2210" s="41" t="str">
        <f>IFERROR(VLOOKUP(F2210,mapping!$D$3:$J$200,3,FALSE),0)</f>
        <v>لوجستيكا</v>
      </c>
      <c r="I2210" s="41" t="str">
        <f>IFERROR(VLOOKUP(F2210,mapping!$D$3:$J$200,4,FALSE),0)</f>
        <v xml:space="preserve">اكتوبر </v>
      </c>
      <c r="J2210" s="41" t="str">
        <f>IFERROR(VLOOKUP(F2210,mapping!$D$3:$J$200,5,FALSE),0)</f>
        <v xml:space="preserve">هاي اس </v>
      </c>
      <c r="K2210" s="63">
        <f>IF(W2210=mapping!$N$1,IFERROR(VLOOKUP(Table4[[#This Row],[Column1]],mapping!A:L,11,FALSE),0),IF(W2210&gt;mapping!$N$1,IFERROR(VLOOKUP(Table4[[#This Row],[Column1]],mapping!A:L,11,FALSE),0),))</f>
        <v>4000</v>
      </c>
      <c r="L2210" s="139">
        <v>1</v>
      </c>
      <c r="M2210" s="60">
        <f>IF(W2210=mapping!$N$1,IFERROR(VLOOKUP(Table4[[#This Row],[Column1]],mapping!A:L,12,FALSE),0),IF(W2210&gt;mapping!$N$1,IFERROR(VLOOKUP(Table4[[#This Row],[Column1]],mapping!A:L,12,FALSE),0),0))</f>
        <v>2500</v>
      </c>
      <c r="N2210" s="58">
        <f>Table4[[#This Row],[ سعر اليومية ]]*3%*Table4[[#This Row],[عدد الدورات ]]</f>
        <v>120</v>
      </c>
      <c r="O2210" s="56">
        <f>Table4[[#This Row],[ سعر اليومية ]]*Table4[[#This Row],[عدد الدورات ]]-N2210</f>
        <v>3880</v>
      </c>
      <c r="P2210" s="194"/>
      <c r="Q2210" s="194"/>
      <c r="R2210" s="194"/>
      <c r="S2210" s="58">
        <f>(Table4[[#This Row],[سعر يومية السائق]]*Table4[[#This Row],[عدد الدورات ]])-SUM(Table4[[#This Row],[سلف ]:[خصم ]])+Table4[[#This Row],[اضافي ]]</f>
        <v>2500</v>
      </c>
      <c r="U2210" s="58">
        <f>Table4[[#This Row],[ سعر اليومية ]]*Table4[[#This Row],[عدد الدورات ]]-Table4[[#This Row],[سعر يومية السائق]]*L2210</f>
        <v>1500</v>
      </c>
      <c r="V2210" s="58">
        <f>U2210-Table4[[#This Row],[W/H  3%]]</f>
        <v>1380</v>
      </c>
      <c r="W2210" s="66" t="str">
        <f>Table4[[#This Row],[اليوم]]&amp;Table4[[#This Row],[الشهر ]]&amp;Table4[[#This Row],[العام]]</f>
        <v>1662026</v>
      </c>
      <c r="X2210" s="66" t="s">
        <v>304</v>
      </c>
    </row>
    <row r="2211" spans="1:24" x14ac:dyDescent="0.3">
      <c r="A2211" s="62">
        <v>16</v>
      </c>
      <c r="B2211" s="62">
        <v>6</v>
      </c>
      <c r="C2211" s="62">
        <v>2026</v>
      </c>
      <c r="D2211" s="41" t="str">
        <f t="shared" si="118"/>
        <v xml:space="preserve">احمد عويس المعادي لوجستيكاابورواش هاي اس </v>
      </c>
      <c r="E2211" s="4">
        <v>4011</v>
      </c>
      <c r="F2211" s="41" t="str">
        <f>VLOOKUP(E2211,mapping!C:J,2,FALSE)</f>
        <v xml:space="preserve">احمد عويس </v>
      </c>
      <c r="G2211" s="41" t="str">
        <f>IFERROR(VLOOKUP(F2211,mapping!$D$3:$J$200,2,FALSE),0)</f>
        <v xml:space="preserve">المعادي </v>
      </c>
      <c r="H2211" s="41" t="str">
        <f>IFERROR(VLOOKUP(F2211,mapping!$D$3:$J$200,3,FALSE),0)</f>
        <v>لوجستيكا</v>
      </c>
      <c r="I2211" s="41" t="str">
        <f>IFERROR(VLOOKUP(F2211,mapping!$D$3:$J$200,4,FALSE),0)</f>
        <v xml:space="preserve">ابورواش </v>
      </c>
      <c r="J2211" s="41" t="str">
        <f>IFERROR(VLOOKUP(F2211,mapping!$D$3:$J$200,5,FALSE),0)</f>
        <v xml:space="preserve">هاي اس </v>
      </c>
      <c r="K2211" s="63">
        <f>IF(W2211=mapping!$N$1,IFERROR(VLOOKUP(Table4[[#This Row],[Column1]],mapping!A:L,11,FALSE),0),IF(W2211&gt;mapping!$N$1,IFERROR(VLOOKUP(Table4[[#This Row],[Column1]],mapping!A:L,11,FALSE),0),))</f>
        <v>2049</v>
      </c>
      <c r="L2211" s="139">
        <v>1</v>
      </c>
      <c r="M2211" s="60">
        <f>IF(W2211=mapping!$N$1,IFERROR(VLOOKUP(Table4[[#This Row],[Column1]],mapping!A:L,12,FALSE),0),IF(W2211&gt;mapping!$N$1,IFERROR(VLOOKUP(Table4[[#This Row],[Column1]],mapping!A:L,12,FALSE),0),0))</f>
        <v>1650</v>
      </c>
      <c r="N2211" s="58">
        <f>Table4[[#This Row],[ سعر اليومية ]]*3%*Table4[[#This Row],[عدد الدورات ]]</f>
        <v>61.47</v>
      </c>
      <c r="O2211" s="56">
        <f>Table4[[#This Row],[ سعر اليومية ]]*Table4[[#This Row],[عدد الدورات ]]-N2211</f>
        <v>1987.53</v>
      </c>
      <c r="P2211" s="194"/>
      <c r="Q2211" s="194"/>
      <c r="R2211" s="194"/>
      <c r="S2211" s="58">
        <f>(Table4[[#This Row],[سعر يومية السائق]]*Table4[[#This Row],[عدد الدورات ]])-SUM(Table4[[#This Row],[سلف ]:[خصم ]])+Table4[[#This Row],[اضافي ]]</f>
        <v>1650</v>
      </c>
      <c r="U2211" s="58">
        <f>Table4[[#This Row],[ سعر اليومية ]]*Table4[[#This Row],[عدد الدورات ]]-Table4[[#This Row],[سعر يومية السائق]]*L2211</f>
        <v>399</v>
      </c>
      <c r="V2211" s="58">
        <f>U2211-Table4[[#This Row],[W/H  3%]]</f>
        <v>337.53</v>
      </c>
      <c r="W2211" s="66" t="str">
        <f>Table4[[#This Row],[اليوم]]&amp;Table4[[#This Row],[الشهر ]]&amp;Table4[[#This Row],[العام]]</f>
        <v>1662026</v>
      </c>
      <c r="X2211" s="66" t="s">
        <v>304</v>
      </c>
    </row>
    <row r="2212" spans="1:24" x14ac:dyDescent="0.3">
      <c r="A2212" s="62">
        <v>16</v>
      </c>
      <c r="B2212" s="62">
        <v>6</v>
      </c>
      <c r="C2212" s="62">
        <v>2026</v>
      </c>
      <c r="D2212" s="41" t="str">
        <f t="shared" si="118"/>
        <v>محمد جمال القناطر لوجستيكاابورواش سوزوكي</v>
      </c>
      <c r="E2212" s="4">
        <v>4013</v>
      </c>
      <c r="F2212" s="41" t="str">
        <f>VLOOKUP(E2212,mapping!C:J,2,FALSE)</f>
        <v xml:space="preserve">محمد جمال </v>
      </c>
      <c r="G2212" s="41" t="str">
        <f>IFERROR(VLOOKUP(F2212,mapping!$D$3:$J$200,2,FALSE),0)</f>
        <v xml:space="preserve">القناطر </v>
      </c>
      <c r="H2212" s="41" t="str">
        <f>IFERROR(VLOOKUP(F2212,mapping!$D$3:$J$200,3,FALSE),0)</f>
        <v>لوجستيكا</v>
      </c>
      <c r="I2212" s="41" t="str">
        <f>IFERROR(VLOOKUP(F2212,mapping!$D$3:$J$200,4,FALSE),0)</f>
        <v xml:space="preserve">ابورواش </v>
      </c>
      <c r="J2212" s="41" t="str">
        <f>IFERROR(VLOOKUP(F2212,mapping!$D$3:$J$200,5,FALSE),0)</f>
        <v>سوزوكي</v>
      </c>
      <c r="K2212" s="63">
        <f>IF(W2212=mapping!$N$1,IFERROR(VLOOKUP(Table4[[#This Row],[Column1]],mapping!A:L,11,FALSE),0),IF(W2212&gt;mapping!$N$1,IFERROR(VLOOKUP(Table4[[#This Row],[Column1]],mapping!A:L,11,FALSE),0),))</f>
        <v>1536</v>
      </c>
      <c r="L2212" s="139">
        <v>1</v>
      </c>
      <c r="M2212" s="60">
        <f>IF(W2212=mapping!$N$1,IFERROR(VLOOKUP(Table4[[#This Row],[Column1]],mapping!A:L,12,FALSE),0),IF(W2212&gt;mapping!$N$1,IFERROR(VLOOKUP(Table4[[#This Row],[Column1]],mapping!A:L,12,FALSE),0),0))</f>
        <v>1000</v>
      </c>
      <c r="N2212" s="58">
        <f>Table4[[#This Row],[ سعر اليومية ]]*3%*Table4[[#This Row],[عدد الدورات ]]</f>
        <v>46.08</v>
      </c>
      <c r="O2212" s="56">
        <f>Table4[[#This Row],[ سعر اليومية ]]*Table4[[#This Row],[عدد الدورات ]]-N2212</f>
        <v>1489.92</v>
      </c>
      <c r="P2212" s="194"/>
      <c r="Q2212" s="194"/>
      <c r="R2212" s="194"/>
      <c r="S2212" s="58">
        <f>(Table4[[#This Row],[سعر يومية السائق]]*Table4[[#This Row],[عدد الدورات ]])-SUM(Table4[[#This Row],[سلف ]:[خصم ]])+Table4[[#This Row],[اضافي ]]</f>
        <v>1000</v>
      </c>
      <c r="U2212" s="58">
        <f>Table4[[#This Row],[ سعر اليومية ]]*Table4[[#This Row],[عدد الدورات ]]-Table4[[#This Row],[سعر يومية السائق]]*L2212</f>
        <v>536</v>
      </c>
      <c r="V2212" s="58">
        <f>U2212-Table4[[#This Row],[W/H  3%]]</f>
        <v>489.92</v>
      </c>
      <c r="W2212" s="66" t="str">
        <f>Table4[[#This Row],[اليوم]]&amp;Table4[[#This Row],[الشهر ]]&amp;Table4[[#This Row],[العام]]</f>
        <v>1662026</v>
      </c>
      <c r="X2212" s="66" t="s">
        <v>304</v>
      </c>
    </row>
    <row r="2213" spans="1:24" x14ac:dyDescent="0.3">
      <c r="A2213" s="62">
        <v>16</v>
      </c>
      <c r="B2213" s="62">
        <v>6</v>
      </c>
      <c r="C2213" s="62">
        <v>2026</v>
      </c>
      <c r="D2213" s="41" t="str">
        <f t="shared" si="118"/>
        <v xml:space="preserve">محمد عزمي حدائق اكتوبر لوجستيكااكتوبر هاي اس </v>
      </c>
      <c r="E2213" s="4">
        <v>4005</v>
      </c>
      <c r="F2213" s="41" t="str">
        <f>VLOOKUP(E2213,mapping!C:J,2,FALSE)</f>
        <v xml:space="preserve">محمد عزمي </v>
      </c>
      <c r="G2213" s="41" t="str">
        <f>IFERROR(VLOOKUP(F2213,mapping!$D$3:$J$200,2,FALSE),0)</f>
        <v xml:space="preserve">حدائق اكتوبر </v>
      </c>
      <c r="H2213" s="41" t="str">
        <f>IFERROR(VLOOKUP(F2213,mapping!$D$3:$J$200,3,FALSE),0)</f>
        <v>لوجستيكا</v>
      </c>
      <c r="I2213" s="41" t="str">
        <f>IFERROR(VLOOKUP(F2213,mapping!$D$3:$J$200,4,FALSE),0)</f>
        <v xml:space="preserve">اكتوبر </v>
      </c>
      <c r="J2213" s="41" t="str">
        <f>IFERROR(VLOOKUP(F2213,mapping!$D$3:$J$200,5,FALSE),0)</f>
        <v xml:space="preserve">هاي اس </v>
      </c>
      <c r="K2213" s="63">
        <f>IF(W2213=mapping!$N$1,IFERROR(VLOOKUP(Table4[[#This Row],[Column1]],mapping!A:L,11,FALSE),0),IF(W2213&gt;mapping!$N$1,IFERROR(VLOOKUP(Table4[[#This Row],[Column1]],mapping!A:L,11,FALSE),0),))</f>
        <v>1903</v>
      </c>
      <c r="L2213" s="139">
        <v>1</v>
      </c>
      <c r="M2213" s="60">
        <f>IF(W2213=mapping!$N$1,IFERROR(VLOOKUP(Table4[[#This Row],[Column1]],mapping!A:L,12,FALSE),0),IF(W2213&gt;mapping!$N$1,IFERROR(VLOOKUP(Table4[[#This Row],[Column1]],mapping!A:L,12,FALSE),0),0))</f>
        <v>1600</v>
      </c>
      <c r="N2213" s="58">
        <f>Table4[[#This Row],[ سعر اليومية ]]*3%*Table4[[#This Row],[عدد الدورات ]]</f>
        <v>57.089999999999996</v>
      </c>
      <c r="O2213" s="56">
        <f>Table4[[#This Row],[ سعر اليومية ]]*Table4[[#This Row],[عدد الدورات ]]-N2213</f>
        <v>1845.91</v>
      </c>
      <c r="P2213" s="194"/>
      <c r="Q2213" s="194"/>
      <c r="R2213" s="194"/>
      <c r="S2213" s="58">
        <f>(Table4[[#This Row],[سعر يومية السائق]]*Table4[[#This Row],[عدد الدورات ]])-SUM(Table4[[#This Row],[سلف ]:[خصم ]])+Table4[[#This Row],[اضافي ]]</f>
        <v>1600</v>
      </c>
      <c r="U2213" s="58">
        <f>Table4[[#This Row],[ سعر اليومية ]]*Table4[[#This Row],[عدد الدورات ]]-Table4[[#This Row],[سعر يومية السائق]]*L2213</f>
        <v>303</v>
      </c>
      <c r="V2213" s="58">
        <f>U2213-Table4[[#This Row],[W/H  3%]]</f>
        <v>245.91</v>
      </c>
      <c r="W2213" s="66" t="str">
        <f>Table4[[#This Row],[اليوم]]&amp;Table4[[#This Row],[الشهر ]]&amp;Table4[[#This Row],[العام]]</f>
        <v>1662026</v>
      </c>
      <c r="X2213" s="66" t="s">
        <v>304</v>
      </c>
    </row>
    <row r="2214" spans="1:24" x14ac:dyDescent="0.3">
      <c r="A2214" s="62">
        <v>16</v>
      </c>
      <c r="B2214" s="62">
        <v>6</v>
      </c>
      <c r="C2214" s="62">
        <v>2026</v>
      </c>
      <c r="D2214" s="41" t="str">
        <f t="shared" si="118"/>
        <v xml:space="preserve">سعيد كمال م.نصر لوجستيكااكتوبر هاي اس </v>
      </c>
      <c r="E2214" s="4">
        <v>4008</v>
      </c>
      <c r="F2214" s="41" t="str">
        <f>VLOOKUP(E2214,mapping!C:J,2,FALSE)</f>
        <v xml:space="preserve">سعيد كمال </v>
      </c>
      <c r="G2214" s="41" t="str">
        <f>IFERROR(VLOOKUP(F2214,mapping!$D$3:$J$200,2,FALSE),0)</f>
        <v xml:space="preserve">م.نصر </v>
      </c>
      <c r="H2214" s="41" t="str">
        <f>IFERROR(VLOOKUP(F2214,mapping!$D$3:$J$200,3,FALSE),0)</f>
        <v>لوجستيكا</v>
      </c>
      <c r="I2214" s="41" t="str">
        <f>IFERROR(VLOOKUP(F2214,mapping!$D$3:$J$200,4,FALSE),0)</f>
        <v xml:space="preserve">اكتوبر </v>
      </c>
      <c r="J2214" s="41" t="str">
        <f>IFERROR(VLOOKUP(F2214,mapping!$D$3:$J$200,5,FALSE),0)</f>
        <v xml:space="preserve">هاي اس </v>
      </c>
      <c r="K2214" s="63">
        <f>IF(W2214=mapping!$N$1,IFERROR(VLOOKUP(Table4[[#This Row],[Column1]],mapping!A:L,11,FALSE),0),IF(W2214&gt;mapping!$N$1,IFERROR(VLOOKUP(Table4[[#This Row],[Column1]],mapping!A:L,11,FALSE),0),))</f>
        <v>3367</v>
      </c>
      <c r="L2214" s="139">
        <v>1</v>
      </c>
      <c r="M2214" s="60">
        <f>IF(W2214=mapping!$N$1,IFERROR(VLOOKUP(Table4[[#This Row],[Column1]],mapping!A:L,12,FALSE),0),IF(W2214&gt;mapping!$N$1,IFERROR(VLOOKUP(Table4[[#This Row],[Column1]],mapping!A:L,12,FALSE),0),0))</f>
        <v>2600</v>
      </c>
      <c r="N2214" s="58">
        <f>Table4[[#This Row],[ سعر اليومية ]]*3%*Table4[[#This Row],[عدد الدورات ]]</f>
        <v>101.00999999999999</v>
      </c>
      <c r="O2214" s="56">
        <f>Table4[[#This Row],[ سعر اليومية ]]*Table4[[#This Row],[عدد الدورات ]]-N2214</f>
        <v>3265.99</v>
      </c>
      <c r="P2214" s="194"/>
      <c r="Q2214" s="194"/>
      <c r="R2214" s="194"/>
      <c r="S2214" s="58">
        <f>(Table4[[#This Row],[سعر يومية السائق]]*Table4[[#This Row],[عدد الدورات ]])-SUM(Table4[[#This Row],[سلف ]:[خصم ]])+Table4[[#This Row],[اضافي ]]</f>
        <v>2600</v>
      </c>
      <c r="U2214" s="58">
        <f>Table4[[#This Row],[ سعر اليومية ]]*Table4[[#This Row],[عدد الدورات ]]-Table4[[#This Row],[سعر يومية السائق]]*L2214</f>
        <v>767</v>
      </c>
      <c r="V2214" s="58">
        <f>U2214-Table4[[#This Row],[W/H  3%]]</f>
        <v>665.99</v>
      </c>
      <c r="W2214" s="66" t="str">
        <f>Table4[[#This Row],[اليوم]]&amp;Table4[[#This Row],[الشهر ]]&amp;Table4[[#This Row],[العام]]</f>
        <v>1662026</v>
      </c>
      <c r="X2214" s="66" t="s">
        <v>304</v>
      </c>
    </row>
    <row r="2215" spans="1:24" x14ac:dyDescent="0.3">
      <c r="A2215" s="62">
        <v>16</v>
      </c>
      <c r="B2215" s="62">
        <v>6</v>
      </c>
      <c r="C2215" s="62">
        <v>2026</v>
      </c>
      <c r="D2215" s="41" t="str">
        <f t="shared" si="118"/>
        <v>عماد النجار1المرج 2ورديةسعوديالمخاذناتوبيس 28</v>
      </c>
      <c r="E2215" s="4">
        <v>5000</v>
      </c>
      <c r="F2215" s="41" t="str">
        <f>VLOOKUP(E2215,mapping!C:J,2,FALSE)</f>
        <v>عماد النجار1</v>
      </c>
      <c r="G2215" s="41" t="str">
        <f>IFERROR(VLOOKUP(F2215,mapping!$D$3:$J$200,2,FALSE),0)</f>
        <v>المرج 2وردية</v>
      </c>
      <c r="H2215" s="41" t="str">
        <f>IFERROR(VLOOKUP(F2215,mapping!$D$3:$J$200,3,FALSE),0)</f>
        <v>سعودي</v>
      </c>
      <c r="I2215" s="41" t="str">
        <f>IFERROR(VLOOKUP(F2215,mapping!$D$3:$J$200,4,FALSE),0)</f>
        <v>المخاذن</v>
      </c>
      <c r="J2215" s="41" t="str">
        <f>IFERROR(VLOOKUP(F2215,mapping!$D$3:$J$200,5,FALSE),0)</f>
        <v>اتوبيس 28</v>
      </c>
      <c r="K2215" s="63">
        <f>IF(W2215=mapping!$N$1,IFERROR(VLOOKUP(Table4[[#This Row],[Column1]],mapping!A:L,11,FALSE),0),IF(W2215&gt;mapping!$N$1,IFERROR(VLOOKUP(Table4[[#This Row],[Column1]],mapping!A:L,11,FALSE),0),))</f>
        <v>4119</v>
      </c>
      <c r="L2215" s="139">
        <v>1</v>
      </c>
      <c r="M2215" s="60">
        <f>IF(W2215=mapping!$N$1,IFERROR(VLOOKUP(Table4[[#This Row],[Column1]],mapping!A:L,12,FALSE),0),IF(W2215&gt;mapping!$N$1,IFERROR(VLOOKUP(Table4[[#This Row],[Column1]],mapping!A:L,12,FALSE),0),0))</f>
        <v>4800</v>
      </c>
      <c r="N2215" s="58">
        <f>Table4[[#This Row],[ سعر اليومية ]]*3%*Table4[[#This Row],[عدد الدورات ]]</f>
        <v>123.57</v>
      </c>
      <c r="O2215" s="56">
        <f>Table4[[#This Row],[ سعر اليومية ]]*Table4[[#This Row],[عدد الدورات ]]-N2215</f>
        <v>3995.43</v>
      </c>
      <c r="P2215" s="194"/>
      <c r="Q2215" s="194"/>
      <c r="R2215" s="194"/>
      <c r="S2215" s="58">
        <f>(Table4[[#This Row],[سعر يومية السائق]]*Table4[[#This Row],[عدد الدورات ]])-SUM(Table4[[#This Row],[سلف ]:[خصم ]])+Table4[[#This Row],[اضافي ]]</f>
        <v>4800</v>
      </c>
      <c r="U2215" s="58">
        <f>Table4[[#This Row],[ سعر اليومية ]]*Table4[[#This Row],[عدد الدورات ]]-Table4[[#This Row],[سعر يومية السائق]]*L2215</f>
        <v>-681</v>
      </c>
      <c r="V2215" s="58">
        <f>U2215-Table4[[#This Row],[W/H  3%]]</f>
        <v>-804.56999999999994</v>
      </c>
      <c r="W2215" s="66" t="str">
        <f>Table4[[#This Row],[اليوم]]&amp;Table4[[#This Row],[الشهر ]]&amp;Table4[[#This Row],[العام]]</f>
        <v>1662026</v>
      </c>
      <c r="X2215" s="66" t="s">
        <v>304</v>
      </c>
    </row>
    <row r="2216" spans="1:24" x14ac:dyDescent="0.3">
      <c r="A2216" s="62">
        <v>16</v>
      </c>
      <c r="B2216" s="62">
        <v>6</v>
      </c>
      <c r="C2216" s="62">
        <v>2026</v>
      </c>
      <c r="D2216" s="41" t="str">
        <f t="shared" si="118"/>
        <v>عماد النجار2المؤسسة 2ورديةسعوديالمخاذناتوبيس 28</v>
      </c>
      <c r="E2216" s="4">
        <v>5001</v>
      </c>
      <c r="F2216" s="41" t="str">
        <f>VLOOKUP(E2216,mapping!C:J,2,FALSE)</f>
        <v>عماد النجار2</v>
      </c>
      <c r="G2216" s="41" t="str">
        <f>IFERROR(VLOOKUP(F2216,mapping!$D$3:$J$200,2,FALSE),0)</f>
        <v>المؤسسة 2وردية</v>
      </c>
      <c r="H2216" s="41" t="str">
        <f>IFERROR(VLOOKUP(F2216,mapping!$D$3:$J$200,3,FALSE),0)</f>
        <v>سعودي</v>
      </c>
      <c r="I2216" s="41" t="str">
        <f>IFERROR(VLOOKUP(F2216,mapping!$D$3:$J$200,4,FALSE),0)</f>
        <v>المخاذن</v>
      </c>
      <c r="J2216" s="41" t="str">
        <f>IFERROR(VLOOKUP(F2216,mapping!$D$3:$J$200,5,FALSE),0)</f>
        <v>اتوبيس 28</v>
      </c>
      <c r="K2216" s="63">
        <f>IF(W2216=mapping!$N$1,IFERROR(VLOOKUP(Table4[[#This Row],[Column1]],mapping!A:L,11,FALSE),0),IF(W2216&gt;mapping!$N$1,IFERROR(VLOOKUP(Table4[[#This Row],[Column1]],mapping!A:L,11,FALSE),0),))</f>
        <v>3884</v>
      </c>
      <c r="L2216" s="139">
        <v>1</v>
      </c>
      <c r="M2216" s="60">
        <f>IF(W2216=mapping!$N$1,IFERROR(VLOOKUP(Table4[[#This Row],[Column1]],mapping!A:L,12,FALSE),0),IF(W2216&gt;mapping!$N$1,IFERROR(VLOOKUP(Table4[[#This Row],[Column1]],mapping!A:L,12,FALSE),0),0))</f>
        <v>4500</v>
      </c>
      <c r="N2216" s="58">
        <f>Table4[[#This Row],[ سعر اليومية ]]*3%*Table4[[#This Row],[عدد الدورات ]]</f>
        <v>116.52</v>
      </c>
      <c r="O2216" s="56">
        <f>Table4[[#This Row],[ سعر اليومية ]]*Table4[[#This Row],[عدد الدورات ]]-N2216</f>
        <v>3767.48</v>
      </c>
      <c r="P2216" s="194"/>
      <c r="Q2216" s="194"/>
      <c r="R2216" s="194"/>
      <c r="S2216" s="58">
        <f>(Table4[[#This Row],[سعر يومية السائق]]*Table4[[#This Row],[عدد الدورات ]])-SUM(Table4[[#This Row],[سلف ]:[خصم ]])+Table4[[#This Row],[اضافي ]]</f>
        <v>4500</v>
      </c>
      <c r="U2216" s="58">
        <f>Table4[[#This Row],[ سعر اليومية ]]*Table4[[#This Row],[عدد الدورات ]]-Table4[[#This Row],[سعر يومية السائق]]*L2216</f>
        <v>-616</v>
      </c>
      <c r="V2216" s="58">
        <f>U2216-Table4[[#This Row],[W/H  3%]]</f>
        <v>-732.52</v>
      </c>
      <c r="W2216" s="66" t="str">
        <f>Table4[[#This Row],[اليوم]]&amp;Table4[[#This Row],[الشهر ]]&amp;Table4[[#This Row],[العام]]</f>
        <v>1662026</v>
      </c>
      <c r="X2216" s="66" t="s">
        <v>304</v>
      </c>
    </row>
    <row r="2217" spans="1:24" x14ac:dyDescent="0.3">
      <c r="A2217" s="62">
        <v>16</v>
      </c>
      <c r="B2217" s="62">
        <v>6</v>
      </c>
      <c r="C2217" s="62">
        <v>2026</v>
      </c>
      <c r="D2217" s="41" t="str">
        <f t="shared" si="118"/>
        <v>طه1الدائري 1ورديةسعوديالمخاذناتوبيس 28</v>
      </c>
      <c r="E2217" s="4">
        <v>5030</v>
      </c>
      <c r="F2217" s="41" t="str">
        <f>VLOOKUP(E2217,mapping!C:J,2,FALSE)</f>
        <v>طه1</v>
      </c>
      <c r="G2217" s="41" t="str">
        <f>IFERROR(VLOOKUP(F2217,mapping!$D$3:$J$200,2,FALSE),0)</f>
        <v>الدائري 1وردية</v>
      </c>
      <c r="H2217" s="41" t="str">
        <f>IFERROR(VLOOKUP(F2217,mapping!$D$3:$J$200,3,FALSE),0)</f>
        <v>سعودي</v>
      </c>
      <c r="I2217" s="41" t="str">
        <f>IFERROR(VLOOKUP(F2217,mapping!$D$3:$J$200,4,FALSE),0)</f>
        <v>المخاذن</v>
      </c>
      <c r="J2217" s="41" t="str">
        <f>IFERROR(VLOOKUP(F2217,mapping!$D$3:$J$200,5,FALSE),0)</f>
        <v>اتوبيس 28</v>
      </c>
      <c r="K2217" s="63">
        <f>IF(W2217=mapping!$N$1,IFERROR(VLOOKUP(Table4[[#This Row],[Column1]],mapping!A:L,11,FALSE),0),IF(W2217&gt;mapping!$N$1,IFERROR(VLOOKUP(Table4[[#This Row],[Column1]],mapping!A:L,11,FALSE),0),))</f>
        <v>2448</v>
      </c>
      <c r="L2217" s="139">
        <v>1</v>
      </c>
      <c r="M2217" s="60">
        <f>IF(W2217=mapping!$N$1,IFERROR(VLOOKUP(Table4[[#This Row],[Column1]],mapping!A:L,12,FALSE),0),IF(W2217&gt;mapping!$N$1,IFERROR(VLOOKUP(Table4[[#This Row],[Column1]],mapping!A:L,12,FALSE),0),0))</f>
        <v>2750</v>
      </c>
      <c r="N2217" s="58">
        <f>Table4[[#This Row],[ سعر اليومية ]]*3%*Table4[[#This Row],[عدد الدورات ]]</f>
        <v>73.44</v>
      </c>
      <c r="O2217" s="56">
        <f>Table4[[#This Row],[ سعر اليومية ]]*Table4[[#This Row],[عدد الدورات ]]-N2217</f>
        <v>2374.56</v>
      </c>
      <c r="P2217" s="194"/>
      <c r="Q2217" s="194"/>
      <c r="R2217" s="194"/>
      <c r="S2217" s="58">
        <f>(Table4[[#This Row],[سعر يومية السائق]]*Table4[[#This Row],[عدد الدورات ]])-SUM(Table4[[#This Row],[سلف ]:[خصم ]])+Table4[[#This Row],[اضافي ]]</f>
        <v>2750</v>
      </c>
      <c r="U2217" s="58">
        <f>Table4[[#This Row],[ سعر اليومية ]]*Table4[[#This Row],[عدد الدورات ]]-Table4[[#This Row],[سعر يومية السائق]]*L2217</f>
        <v>-302</v>
      </c>
      <c r="V2217" s="58">
        <f>U2217-Table4[[#This Row],[W/H  3%]]</f>
        <v>-375.44</v>
      </c>
      <c r="W2217" s="66" t="str">
        <f>Table4[[#This Row],[اليوم]]&amp;Table4[[#This Row],[الشهر ]]&amp;Table4[[#This Row],[العام]]</f>
        <v>1662026</v>
      </c>
      <c r="X2217" s="66" t="s">
        <v>304</v>
      </c>
    </row>
    <row r="2218" spans="1:24" x14ac:dyDescent="0.3">
      <c r="A2218" s="62">
        <v>16</v>
      </c>
      <c r="B2218" s="62">
        <v>6</v>
      </c>
      <c r="C2218" s="62">
        <v>2026</v>
      </c>
      <c r="D2218" s="41" t="str">
        <f t="shared" si="118"/>
        <v>عبد الرحمن1الهرم سعوديدريماتوبيس 28</v>
      </c>
      <c r="E2218" s="4">
        <v>5003</v>
      </c>
      <c r="F2218" s="41" t="str">
        <f>VLOOKUP(E2218,mapping!C:J,2,FALSE)</f>
        <v>عبد الرحمن1</v>
      </c>
      <c r="G2218" s="41" t="str">
        <f>IFERROR(VLOOKUP(F2218,mapping!$D$3:$J$200,2,FALSE),0)</f>
        <v xml:space="preserve">الهرم </v>
      </c>
      <c r="H2218" s="41" t="str">
        <f>IFERROR(VLOOKUP(F2218,mapping!$D$3:$J$200,3,FALSE),0)</f>
        <v>سعودي</v>
      </c>
      <c r="I2218" s="41" t="str">
        <f>IFERROR(VLOOKUP(F2218,mapping!$D$3:$J$200,4,FALSE),0)</f>
        <v>دريم</v>
      </c>
      <c r="J2218" s="41" t="str">
        <f>IFERROR(VLOOKUP(F2218,mapping!$D$3:$J$200,5,FALSE),0)</f>
        <v>اتوبيس 28</v>
      </c>
      <c r="K2218" s="63">
        <f>IF(W2218=mapping!$N$1,IFERROR(VLOOKUP(Table4[[#This Row],[Column1]],mapping!A:L,11,FALSE),0),IF(W2218&gt;mapping!$N$1,IFERROR(VLOOKUP(Table4[[#This Row],[Column1]],mapping!A:L,11,FALSE),0),))</f>
        <v>994</v>
      </c>
      <c r="L2218" s="139">
        <v>1</v>
      </c>
      <c r="M2218" s="60">
        <f>IF(W2218=mapping!$N$1,IFERROR(VLOOKUP(Table4[[#This Row],[Column1]],mapping!A:L,12,FALSE),0),IF(W2218&gt;mapping!$N$1,IFERROR(VLOOKUP(Table4[[#This Row],[Column1]],mapping!A:L,12,FALSE),0),0))</f>
        <v>850</v>
      </c>
      <c r="N2218" s="58">
        <f>Table4[[#This Row],[ سعر اليومية ]]*3%*Table4[[#This Row],[عدد الدورات ]]</f>
        <v>29.82</v>
      </c>
      <c r="O2218" s="56">
        <f>Table4[[#This Row],[ سعر اليومية ]]*Table4[[#This Row],[عدد الدورات ]]-N2218</f>
        <v>964.18</v>
      </c>
      <c r="P2218" s="194"/>
      <c r="Q2218" s="194"/>
      <c r="R2218" s="194"/>
      <c r="S2218" s="58">
        <f>(Table4[[#This Row],[سعر يومية السائق]]*Table4[[#This Row],[عدد الدورات ]])-SUM(Table4[[#This Row],[سلف ]:[خصم ]])+Table4[[#This Row],[اضافي ]]</f>
        <v>850</v>
      </c>
      <c r="U2218" s="58">
        <f>Table4[[#This Row],[ سعر اليومية ]]*Table4[[#This Row],[عدد الدورات ]]-Table4[[#This Row],[سعر يومية السائق]]*L2218</f>
        <v>144</v>
      </c>
      <c r="V2218" s="58">
        <f>U2218-Table4[[#This Row],[W/H  3%]]</f>
        <v>114.18</v>
      </c>
      <c r="W2218" s="66" t="str">
        <f>Table4[[#This Row],[اليوم]]&amp;Table4[[#This Row],[الشهر ]]&amp;Table4[[#This Row],[العام]]</f>
        <v>1662026</v>
      </c>
      <c r="X2218" s="66" t="s">
        <v>304</v>
      </c>
    </row>
    <row r="2219" spans="1:24" x14ac:dyDescent="0.3">
      <c r="A2219" s="62">
        <v>16</v>
      </c>
      <c r="B2219" s="62">
        <v>6</v>
      </c>
      <c r="C2219" s="62">
        <v>2026</v>
      </c>
      <c r="D2219" s="41" t="str">
        <f t="shared" si="118"/>
        <v>عبد الرحمن2المؤسسةسعوديدريماتوبيس 28</v>
      </c>
      <c r="E2219" s="4">
        <v>5004</v>
      </c>
      <c r="F2219" s="41" t="str">
        <f>VLOOKUP(E2219,mapping!C:J,2,FALSE)</f>
        <v>عبد الرحمن2</v>
      </c>
      <c r="G2219" s="41" t="str">
        <f>IFERROR(VLOOKUP(F2219,mapping!$D$3:$J$200,2,FALSE),0)</f>
        <v>المؤسسة</v>
      </c>
      <c r="H2219" s="41" t="str">
        <f>IFERROR(VLOOKUP(F2219,mapping!$D$3:$J$200,3,FALSE),0)</f>
        <v>سعودي</v>
      </c>
      <c r="I2219" s="41" t="str">
        <f>IFERROR(VLOOKUP(F2219,mapping!$D$3:$J$200,4,FALSE),0)</f>
        <v>دريم</v>
      </c>
      <c r="J2219" s="41" t="str">
        <f>IFERROR(VLOOKUP(F2219,mapping!$D$3:$J$200,5,FALSE),0)</f>
        <v>اتوبيس 28</v>
      </c>
      <c r="K2219" s="63">
        <f>IF(W2219=mapping!$N$1,IFERROR(VLOOKUP(Table4[[#This Row],[Column1]],mapping!A:L,11,FALSE),0),IF(W2219&gt;mapping!$N$1,IFERROR(VLOOKUP(Table4[[#This Row],[Column1]],mapping!A:L,11,FALSE),0),))</f>
        <v>994</v>
      </c>
      <c r="L2219" s="139">
        <v>1</v>
      </c>
      <c r="M2219" s="60">
        <f>IF(W2219=mapping!$N$1,IFERROR(VLOOKUP(Table4[[#This Row],[Column1]],mapping!A:L,12,FALSE),0),IF(W2219&gt;mapping!$N$1,IFERROR(VLOOKUP(Table4[[#This Row],[Column1]],mapping!A:L,12,FALSE),0),0))</f>
        <v>850</v>
      </c>
      <c r="N2219" s="58">
        <f>Table4[[#This Row],[ سعر اليومية ]]*3%*Table4[[#This Row],[عدد الدورات ]]</f>
        <v>29.82</v>
      </c>
      <c r="O2219" s="56">
        <f>Table4[[#This Row],[ سعر اليومية ]]*Table4[[#This Row],[عدد الدورات ]]-N2219</f>
        <v>964.18</v>
      </c>
      <c r="P2219" s="194"/>
      <c r="Q2219" s="194"/>
      <c r="R2219" s="194"/>
      <c r="S2219" s="58">
        <f>(Table4[[#This Row],[سعر يومية السائق]]*Table4[[#This Row],[عدد الدورات ]])-SUM(Table4[[#This Row],[سلف ]:[خصم ]])+Table4[[#This Row],[اضافي ]]</f>
        <v>850</v>
      </c>
      <c r="U2219" s="58">
        <f>Table4[[#This Row],[ سعر اليومية ]]*Table4[[#This Row],[عدد الدورات ]]-Table4[[#This Row],[سعر يومية السائق]]*L2219</f>
        <v>144</v>
      </c>
      <c r="V2219" s="58">
        <f>U2219-Table4[[#This Row],[W/H  3%]]</f>
        <v>114.18</v>
      </c>
      <c r="W2219" s="66" t="str">
        <f>Table4[[#This Row],[اليوم]]&amp;Table4[[#This Row],[الشهر ]]&amp;Table4[[#This Row],[العام]]</f>
        <v>1662026</v>
      </c>
      <c r="X2219" s="66" t="s">
        <v>304</v>
      </c>
    </row>
    <row r="2220" spans="1:24" x14ac:dyDescent="0.3">
      <c r="A2220" s="62">
        <v>16</v>
      </c>
      <c r="B2220" s="62">
        <v>6</v>
      </c>
      <c r="C2220" s="62">
        <v>2026</v>
      </c>
      <c r="D2220" s="41" t="str">
        <f t="shared" si="118"/>
        <v>فرج 1حلوانسعوديهايد باركاتوبيس 28</v>
      </c>
      <c r="E2220" s="4">
        <v>5005</v>
      </c>
      <c r="F2220" s="41" t="str">
        <f>VLOOKUP(E2220,mapping!C:J,2,FALSE)</f>
        <v>فرج 1</v>
      </c>
      <c r="G2220" s="41" t="str">
        <f>IFERROR(VLOOKUP(F2220,mapping!$D$3:$J$200,2,FALSE),0)</f>
        <v>حلوان</v>
      </c>
      <c r="H2220" s="41" t="str">
        <f>IFERROR(VLOOKUP(F2220,mapping!$D$3:$J$200,3,FALSE),0)</f>
        <v>سعودي</v>
      </c>
      <c r="I2220" s="41" t="str">
        <f>IFERROR(VLOOKUP(F2220,mapping!$D$3:$J$200,4,FALSE),0)</f>
        <v>هايد بارك</v>
      </c>
      <c r="J2220" s="41" t="str">
        <f>IFERROR(VLOOKUP(F2220,mapping!$D$3:$J$200,5,FALSE),0)</f>
        <v>اتوبيس 28</v>
      </c>
      <c r="K2220" s="63">
        <f>IF(W2220=mapping!$N$1,IFERROR(VLOOKUP(Table4[[#This Row],[Column1]],mapping!A:L,11,FALSE),0),IF(W2220&gt;mapping!$N$1,IFERROR(VLOOKUP(Table4[[#This Row],[Column1]],mapping!A:L,11,FALSE),0),))</f>
        <v>4634</v>
      </c>
      <c r="L2220" s="139">
        <v>1</v>
      </c>
      <c r="M2220" s="60">
        <f>IF(W2220=mapping!$N$1,IFERROR(VLOOKUP(Table4[[#This Row],[Column1]],mapping!A:L,12,FALSE),0),IF(W2220&gt;mapping!$N$1,IFERROR(VLOOKUP(Table4[[#This Row],[Column1]],mapping!A:L,12,FALSE),0),0))</f>
        <v>3750</v>
      </c>
      <c r="N2220" s="58">
        <f>Table4[[#This Row],[ سعر اليومية ]]*3%*Table4[[#This Row],[عدد الدورات ]]</f>
        <v>139.01999999999998</v>
      </c>
      <c r="O2220" s="56">
        <f>Table4[[#This Row],[ سعر اليومية ]]*Table4[[#This Row],[عدد الدورات ]]-N2220</f>
        <v>4494.9799999999996</v>
      </c>
      <c r="P2220" s="194"/>
      <c r="Q2220" s="194"/>
      <c r="R2220" s="194"/>
      <c r="S2220" s="58">
        <f>(Table4[[#This Row],[سعر يومية السائق]]*Table4[[#This Row],[عدد الدورات ]])-SUM(Table4[[#This Row],[سلف ]:[خصم ]])+Table4[[#This Row],[اضافي ]]</f>
        <v>3750</v>
      </c>
      <c r="U2220" s="58">
        <f>Table4[[#This Row],[ سعر اليومية ]]*Table4[[#This Row],[عدد الدورات ]]-Table4[[#This Row],[سعر يومية السائق]]*L2220</f>
        <v>884</v>
      </c>
      <c r="V2220" s="58">
        <f>U2220-Table4[[#This Row],[W/H  3%]]</f>
        <v>744.98</v>
      </c>
      <c r="W2220" s="66" t="str">
        <f>Table4[[#This Row],[اليوم]]&amp;Table4[[#This Row],[الشهر ]]&amp;Table4[[#This Row],[العام]]</f>
        <v>1662026</v>
      </c>
      <c r="X2220" s="66" t="s">
        <v>304</v>
      </c>
    </row>
    <row r="2221" spans="1:24" x14ac:dyDescent="0.3">
      <c r="A2221" s="62">
        <v>16</v>
      </c>
      <c r="B2221" s="62">
        <v>6</v>
      </c>
      <c r="C2221" s="62">
        <v>2026</v>
      </c>
      <c r="D2221" s="41" t="str">
        <f t="shared" si="118"/>
        <v>فرج 6حلوان مبيتسعوديهايد باركاتوبيس 28</v>
      </c>
      <c r="E2221" s="4">
        <v>5029</v>
      </c>
      <c r="F2221" s="41" t="str">
        <f>VLOOKUP(E2221,mapping!C:J,2,FALSE)</f>
        <v>فرج 6</v>
      </c>
      <c r="G2221" s="41" t="str">
        <f>IFERROR(VLOOKUP(F2221,mapping!$D$3:$J$200,2,FALSE),0)</f>
        <v>حلوان مبيت</v>
      </c>
      <c r="H2221" s="41" t="str">
        <f>IFERROR(VLOOKUP(F2221,mapping!$D$3:$J$200,3,FALSE),0)</f>
        <v>سعودي</v>
      </c>
      <c r="I2221" s="41" t="str">
        <f>IFERROR(VLOOKUP(F2221,mapping!$D$3:$J$200,4,FALSE),0)</f>
        <v>هايد بارك</v>
      </c>
      <c r="J2221" s="41" t="str">
        <f>IFERROR(VLOOKUP(F2221,mapping!$D$3:$J$200,5,FALSE),0)</f>
        <v>اتوبيس 28</v>
      </c>
      <c r="K2221" s="63">
        <f>IF(W2221=mapping!$N$1,IFERROR(VLOOKUP(Table4[[#This Row],[Column1]],mapping!A:L,11,FALSE),0),IF(W2221&gt;mapping!$N$1,IFERROR(VLOOKUP(Table4[[#This Row],[Column1]],mapping!A:L,11,FALSE),0),))</f>
        <v>1482</v>
      </c>
      <c r="L2221" s="139">
        <v>1</v>
      </c>
      <c r="M2221" s="60">
        <f>IF(W2221=mapping!$N$1,IFERROR(VLOOKUP(Table4[[#This Row],[Column1]],mapping!A:L,12,FALSE),0),IF(W2221&gt;mapping!$N$1,IFERROR(VLOOKUP(Table4[[#This Row],[Column1]],mapping!A:L,12,FALSE),0),0))</f>
        <v>750</v>
      </c>
      <c r="N2221" s="58">
        <f>Table4[[#This Row],[ سعر اليومية ]]*3%*Table4[[#This Row],[عدد الدورات ]]</f>
        <v>44.46</v>
      </c>
      <c r="O2221" s="56">
        <f>Table4[[#This Row],[ سعر اليومية ]]*Table4[[#This Row],[عدد الدورات ]]-N2221</f>
        <v>1437.54</v>
      </c>
      <c r="P2221" s="194"/>
      <c r="Q2221" s="194"/>
      <c r="R2221" s="194"/>
      <c r="S2221" s="58">
        <f>(Table4[[#This Row],[سعر يومية السائق]]*Table4[[#This Row],[عدد الدورات ]])-SUM(Table4[[#This Row],[سلف ]:[خصم ]])+Table4[[#This Row],[اضافي ]]</f>
        <v>750</v>
      </c>
      <c r="U2221" s="58">
        <f>Table4[[#This Row],[ سعر اليومية ]]*Table4[[#This Row],[عدد الدورات ]]-Table4[[#This Row],[سعر يومية السائق]]*L2221</f>
        <v>732</v>
      </c>
      <c r="V2221" s="58">
        <f>U2221-Table4[[#This Row],[W/H  3%]]</f>
        <v>687.54</v>
      </c>
      <c r="W2221" s="66" t="str">
        <f>Table4[[#This Row],[اليوم]]&amp;Table4[[#This Row],[الشهر ]]&amp;Table4[[#This Row],[العام]]</f>
        <v>1662026</v>
      </c>
      <c r="X2221" s="66" t="s">
        <v>304</v>
      </c>
    </row>
    <row r="2222" spans="1:24" x14ac:dyDescent="0.3">
      <c r="A2222" s="62">
        <v>16</v>
      </c>
      <c r="B2222" s="62">
        <v>6</v>
      </c>
      <c r="C2222" s="62">
        <v>2026</v>
      </c>
      <c r="D2222" s="41" t="str">
        <f t="shared" si="118"/>
        <v>ممدوح كيلاني 3القومية سعوديهايد باركميكروباص صيني</v>
      </c>
      <c r="E2222" s="4">
        <v>5006</v>
      </c>
      <c r="F2222" s="41" t="str">
        <f>VLOOKUP(E2222,mapping!C:J,2,FALSE)</f>
        <v>ممدوح كيلاني 3</v>
      </c>
      <c r="G2222" s="41" t="str">
        <f>IFERROR(VLOOKUP(F2222,mapping!$D$3:$J$200,2,FALSE),0)</f>
        <v xml:space="preserve">القومية </v>
      </c>
      <c r="H2222" s="41" t="str">
        <f>IFERROR(VLOOKUP(F2222,mapping!$D$3:$J$200,3,FALSE),0)</f>
        <v>سعودي</v>
      </c>
      <c r="I2222" s="41" t="str">
        <f>IFERROR(VLOOKUP(F2222,mapping!$D$3:$J$200,4,FALSE),0)</f>
        <v>هايد بارك</v>
      </c>
      <c r="J2222" s="41" t="str">
        <f>IFERROR(VLOOKUP(F2222,mapping!$D$3:$J$200,5,FALSE),0)</f>
        <v>ميكروباص صيني</v>
      </c>
      <c r="K2222" s="63">
        <f>IF(W2222=mapping!$N$1,IFERROR(VLOOKUP(Table4[[#This Row],[Column1]],mapping!A:L,11,FALSE),0),IF(W2222&gt;mapping!$N$1,IFERROR(VLOOKUP(Table4[[#This Row],[Column1]],mapping!A:L,11,FALSE),0),))</f>
        <v>2965</v>
      </c>
      <c r="L2222" s="139">
        <v>1</v>
      </c>
      <c r="M2222" s="60">
        <f>IF(W2222=mapping!$N$1,IFERROR(VLOOKUP(Table4[[#This Row],[Column1]],mapping!A:L,12,FALSE),0),IF(W2222&gt;mapping!$N$1,IFERROR(VLOOKUP(Table4[[#This Row],[Column1]],mapping!A:L,12,FALSE),0),0))</f>
        <v>2500</v>
      </c>
      <c r="N2222" s="58">
        <f>Table4[[#This Row],[ سعر اليومية ]]*3%*Table4[[#This Row],[عدد الدورات ]]</f>
        <v>88.95</v>
      </c>
      <c r="O2222" s="56">
        <f>Table4[[#This Row],[ سعر اليومية ]]*Table4[[#This Row],[عدد الدورات ]]-N2222</f>
        <v>2876.05</v>
      </c>
      <c r="P2222" s="194"/>
      <c r="Q2222" s="194"/>
      <c r="R2222" s="194"/>
      <c r="S2222" s="58">
        <f>(Table4[[#This Row],[سعر يومية السائق]]*Table4[[#This Row],[عدد الدورات ]])-SUM(Table4[[#This Row],[سلف ]:[خصم ]])+Table4[[#This Row],[اضافي ]]</f>
        <v>2500</v>
      </c>
      <c r="U2222" s="58">
        <f>Table4[[#This Row],[ سعر اليومية ]]*Table4[[#This Row],[عدد الدورات ]]-Table4[[#This Row],[سعر يومية السائق]]*L2222</f>
        <v>465</v>
      </c>
      <c r="V2222" s="58">
        <f>U2222-Table4[[#This Row],[W/H  3%]]</f>
        <v>376.05</v>
      </c>
      <c r="W2222" s="66" t="str">
        <f>Table4[[#This Row],[اليوم]]&amp;Table4[[#This Row],[الشهر ]]&amp;Table4[[#This Row],[العام]]</f>
        <v>1662026</v>
      </c>
      <c r="X2222" s="66" t="s">
        <v>304</v>
      </c>
    </row>
    <row r="2223" spans="1:24" x14ac:dyDescent="0.3">
      <c r="A2223" s="62">
        <v>16</v>
      </c>
      <c r="B2223" s="62">
        <v>6</v>
      </c>
      <c r="C2223" s="62">
        <v>2026</v>
      </c>
      <c r="D2223" s="41" t="str">
        <f t="shared" si="118"/>
        <v>محمد جمال طوسونالمنيبسعوديهايد باركاتوبيس 28</v>
      </c>
      <c r="E2223" s="4">
        <v>5025</v>
      </c>
      <c r="F2223" s="41" t="str">
        <f>VLOOKUP(E2223,mapping!C:J,2,FALSE)</f>
        <v>محمد جمال طوسون</v>
      </c>
      <c r="G2223" s="41" t="str">
        <f>IFERROR(VLOOKUP(F2223,mapping!$D$3:$J$200,2,FALSE),0)</f>
        <v>المنيب</v>
      </c>
      <c r="H2223" s="41" t="str">
        <f>IFERROR(VLOOKUP(F2223,mapping!$D$3:$J$200,3,FALSE),0)</f>
        <v>سعودي</v>
      </c>
      <c r="I2223" s="41" t="str">
        <f>IFERROR(VLOOKUP(F2223,mapping!$D$3:$J$200,4,FALSE),0)</f>
        <v>هايد بارك</v>
      </c>
      <c r="J2223" s="41" t="str">
        <f>IFERROR(VLOOKUP(F2223,mapping!$D$3:$J$200,5,FALSE),0)</f>
        <v>اتوبيس 28</v>
      </c>
      <c r="K2223" s="63">
        <f>IF(W2223=mapping!$N$1,IFERROR(VLOOKUP(Table4[[#This Row],[Column1]],mapping!A:L,11,FALSE),0),IF(W2223&gt;mapping!$N$1,IFERROR(VLOOKUP(Table4[[#This Row],[Column1]],mapping!A:L,11,FALSE),0),))</f>
        <v>4634</v>
      </c>
      <c r="L2223" s="139">
        <v>1</v>
      </c>
      <c r="M2223" s="60">
        <f>IF(W2223=mapping!$N$1,IFERROR(VLOOKUP(Table4[[#This Row],[Column1]],mapping!A:L,12,FALSE),0),IF(W2223&gt;mapping!$N$1,IFERROR(VLOOKUP(Table4[[#This Row],[Column1]],mapping!A:L,12,FALSE),0),0))</f>
        <v>3800</v>
      </c>
      <c r="N2223" s="58">
        <f>Table4[[#This Row],[ سعر اليومية ]]*3%*Table4[[#This Row],[عدد الدورات ]]</f>
        <v>139.01999999999998</v>
      </c>
      <c r="O2223" s="56">
        <f>Table4[[#This Row],[ سعر اليومية ]]*Table4[[#This Row],[عدد الدورات ]]-N2223</f>
        <v>4494.9799999999996</v>
      </c>
      <c r="P2223" s="194"/>
      <c r="Q2223" s="194"/>
      <c r="R2223" s="194"/>
      <c r="S2223" s="58">
        <f>(Table4[[#This Row],[سعر يومية السائق]]*Table4[[#This Row],[عدد الدورات ]])-SUM(Table4[[#This Row],[سلف ]:[خصم ]])+Table4[[#This Row],[اضافي ]]</f>
        <v>3800</v>
      </c>
      <c r="U2223" s="58">
        <f>Table4[[#This Row],[ سعر اليومية ]]*Table4[[#This Row],[عدد الدورات ]]-Table4[[#This Row],[سعر يومية السائق]]*L2223</f>
        <v>834</v>
      </c>
      <c r="V2223" s="58">
        <f>U2223-Table4[[#This Row],[W/H  3%]]</f>
        <v>694.98</v>
      </c>
      <c r="W2223" s="66" t="str">
        <f>Table4[[#This Row],[اليوم]]&amp;Table4[[#This Row],[الشهر ]]&amp;Table4[[#This Row],[العام]]</f>
        <v>1662026</v>
      </c>
      <c r="X2223" s="66" t="s">
        <v>304</v>
      </c>
    </row>
    <row r="2224" spans="1:24" x14ac:dyDescent="0.3">
      <c r="A2224" s="62">
        <v>16</v>
      </c>
      <c r="B2224" s="62">
        <v>6</v>
      </c>
      <c r="C2224" s="62">
        <v>2026</v>
      </c>
      <c r="D2224" s="41" t="str">
        <f t="shared" si="118"/>
        <v>مصطفي رشدي1المنيب 2 ورديةسعوديميفيداميكروباص صيني</v>
      </c>
      <c r="E2224" s="4">
        <v>5007</v>
      </c>
      <c r="F2224" s="41" t="str">
        <f>VLOOKUP(E2224,mapping!C:J,2,FALSE)</f>
        <v>مصطفي رشدي1</v>
      </c>
      <c r="G2224" s="41" t="str">
        <f>IFERROR(VLOOKUP(F2224,mapping!$D$3:$J$200,2,FALSE),0)</f>
        <v>المنيب 2 وردية</v>
      </c>
      <c r="H2224" s="41" t="str">
        <f>IFERROR(VLOOKUP(F2224,mapping!$D$3:$J$200,3,FALSE),0)</f>
        <v>سعودي</v>
      </c>
      <c r="I2224" s="41" t="str">
        <f>IFERROR(VLOOKUP(F2224,mapping!$D$3:$J$200,4,FALSE),0)</f>
        <v>ميفيدا</v>
      </c>
      <c r="J2224" s="41" t="str">
        <f>IFERROR(VLOOKUP(F2224,mapping!$D$3:$J$200,5,FALSE),0)</f>
        <v>ميكروباص صيني</v>
      </c>
      <c r="K2224" s="63">
        <f>IF(W2224=mapping!$N$1,IFERROR(VLOOKUP(Table4[[#This Row],[Column1]],mapping!A:L,11,FALSE),0),IF(W2224&gt;mapping!$N$1,IFERROR(VLOOKUP(Table4[[#This Row],[Column1]],mapping!A:L,11,FALSE),0),))</f>
        <v>2965</v>
      </c>
      <c r="L2224" s="139">
        <v>1</v>
      </c>
      <c r="M2224" s="60">
        <f>IF(W2224=mapping!$N$1,IFERROR(VLOOKUP(Table4[[#This Row],[Column1]],mapping!A:L,12,FALSE),0),IF(W2224&gt;mapping!$N$1,IFERROR(VLOOKUP(Table4[[#This Row],[Column1]],mapping!A:L,12,FALSE),0),0))</f>
        <v>2150</v>
      </c>
      <c r="N2224" s="58">
        <f>Table4[[#This Row],[ سعر اليومية ]]*3%*Table4[[#This Row],[عدد الدورات ]]</f>
        <v>88.95</v>
      </c>
      <c r="O2224" s="56">
        <f>Table4[[#This Row],[ سعر اليومية ]]*Table4[[#This Row],[عدد الدورات ]]-N2224</f>
        <v>2876.05</v>
      </c>
      <c r="P2224" s="194"/>
      <c r="Q2224" s="194"/>
      <c r="R2224" s="194"/>
      <c r="S2224" s="58">
        <f>(Table4[[#This Row],[سعر يومية السائق]]*Table4[[#This Row],[عدد الدورات ]])-SUM(Table4[[#This Row],[سلف ]:[خصم ]])+Table4[[#This Row],[اضافي ]]</f>
        <v>2150</v>
      </c>
      <c r="U2224" s="58">
        <f>Table4[[#This Row],[ سعر اليومية ]]*Table4[[#This Row],[عدد الدورات ]]-Table4[[#This Row],[سعر يومية السائق]]*L2224</f>
        <v>815</v>
      </c>
      <c r="V2224" s="58">
        <f>U2224-Table4[[#This Row],[W/H  3%]]</f>
        <v>726.05</v>
      </c>
      <c r="W2224" s="66" t="str">
        <f>Table4[[#This Row],[اليوم]]&amp;Table4[[#This Row],[الشهر ]]&amp;Table4[[#This Row],[العام]]</f>
        <v>1662026</v>
      </c>
      <c r="X2224" s="66" t="s">
        <v>304</v>
      </c>
    </row>
    <row r="2225" spans="1:24" x14ac:dyDescent="0.3">
      <c r="A2225" s="62">
        <v>16</v>
      </c>
      <c r="B2225" s="62">
        <v>6</v>
      </c>
      <c r="C2225" s="62">
        <v>2026</v>
      </c>
      <c r="D2225" s="41" t="str">
        <f t="shared" si="118"/>
        <v>فرج 2حلوان 2 ورديةسعوديميفيداميكروباص صيني</v>
      </c>
      <c r="E2225" s="4">
        <v>5009</v>
      </c>
      <c r="F2225" s="41" t="str">
        <f>VLOOKUP(E2225,mapping!C:J,2,FALSE)</f>
        <v>فرج 2</v>
      </c>
      <c r="G2225" s="41" t="str">
        <f>IFERROR(VLOOKUP(F2225,mapping!$D$3:$J$200,2,FALSE),0)</f>
        <v>حلوان 2 وردية</v>
      </c>
      <c r="H2225" s="41" t="str">
        <f>IFERROR(VLOOKUP(F2225,mapping!$D$3:$J$200,3,FALSE),0)</f>
        <v>سعودي</v>
      </c>
      <c r="I2225" s="41" t="str">
        <f>IFERROR(VLOOKUP(F2225,mapping!$D$3:$J$200,4,FALSE),0)</f>
        <v>ميفيدا</v>
      </c>
      <c r="J2225" s="41" t="str">
        <f>IFERROR(VLOOKUP(F2225,mapping!$D$3:$J$200,5,FALSE),0)</f>
        <v>ميكروباص صيني</v>
      </c>
      <c r="K2225" s="63">
        <f>IF(W2225=mapping!$N$1,IFERROR(VLOOKUP(Table4[[#This Row],[Column1]],mapping!A:L,11,FALSE),0),IF(W2225&gt;mapping!$N$1,IFERROR(VLOOKUP(Table4[[#This Row],[Column1]],mapping!A:L,11,FALSE),0),))</f>
        <v>2965</v>
      </c>
      <c r="L2225" s="139">
        <v>1</v>
      </c>
      <c r="M2225" s="60">
        <f>IF(W2225=mapping!$N$1,IFERROR(VLOOKUP(Table4[[#This Row],[Column1]],mapping!A:L,12,FALSE),0),IF(W2225&gt;mapping!$N$1,IFERROR(VLOOKUP(Table4[[#This Row],[Column1]],mapping!A:L,12,FALSE),0),0))</f>
        <v>2250</v>
      </c>
      <c r="N2225" s="58">
        <f>Table4[[#This Row],[ سعر اليومية ]]*3%*Table4[[#This Row],[عدد الدورات ]]</f>
        <v>88.95</v>
      </c>
      <c r="O2225" s="56">
        <f>Table4[[#This Row],[ سعر اليومية ]]*Table4[[#This Row],[عدد الدورات ]]-N2225</f>
        <v>2876.05</v>
      </c>
      <c r="P2225" s="194"/>
      <c r="Q2225" s="194"/>
      <c r="R2225" s="194"/>
      <c r="S2225" s="58">
        <f>(Table4[[#This Row],[سعر يومية السائق]]*Table4[[#This Row],[عدد الدورات ]])-SUM(Table4[[#This Row],[سلف ]:[خصم ]])+Table4[[#This Row],[اضافي ]]</f>
        <v>2250</v>
      </c>
      <c r="U2225" s="58">
        <f>Table4[[#This Row],[ سعر اليومية ]]*Table4[[#This Row],[عدد الدورات ]]-Table4[[#This Row],[سعر يومية السائق]]*L2225</f>
        <v>715</v>
      </c>
      <c r="V2225" s="58">
        <f>U2225-Table4[[#This Row],[W/H  3%]]</f>
        <v>626.04999999999995</v>
      </c>
      <c r="W2225" s="66" t="str">
        <f>Table4[[#This Row],[اليوم]]&amp;Table4[[#This Row],[الشهر ]]&amp;Table4[[#This Row],[العام]]</f>
        <v>1662026</v>
      </c>
      <c r="X2225" s="66" t="s">
        <v>304</v>
      </c>
    </row>
    <row r="2226" spans="1:24" x14ac:dyDescent="0.3">
      <c r="A2226" s="62">
        <v>16</v>
      </c>
      <c r="B2226" s="62">
        <v>6</v>
      </c>
      <c r="C2226" s="62">
        <v>2026</v>
      </c>
      <c r="D2226" s="41" t="str">
        <f t="shared" si="118"/>
        <v>فرج 3حلوان 2 ورديةسعوديالقطاميةاتوبيس 28</v>
      </c>
      <c r="E2226" s="4">
        <v>5010</v>
      </c>
      <c r="F2226" s="41" t="str">
        <f>VLOOKUP(E2226,mapping!C:J,2,FALSE)</f>
        <v>فرج 3</v>
      </c>
      <c r="G2226" s="41" t="str">
        <f>IFERROR(VLOOKUP(F2226,mapping!$D$3:$J$200,2,FALSE),0)</f>
        <v>حلوان 2 وردية</v>
      </c>
      <c r="H2226" s="41" t="str">
        <f>IFERROR(VLOOKUP(F2226,mapping!$D$3:$J$200,3,FALSE),0)</f>
        <v>سعودي</v>
      </c>
      <c r="I2226" s="41" t="str">
        <f>IFERROR(VLOOKUP(F2226,mapping!$D$3:$J$200,4,FALSE),0)</f>
        <v>القطامية</v>
      </c>
      <c r="J2226" s="41" t="str">
        <f>IFERROR(VLOOKUP(F2226,mapping!$D$3:$J$200,5,FALSE),0)</f>
        <v>اتوبيس 28</v>
      </c>
      <c r="K2226" s="63">
        <f>IF(W2226=mapping!$N$1,IFERROR(VLOOKUP(Table4[[#This Row],[Column1]],mapping!A:L,11,FALSE),0),IF(W2226&gt;mapping!$N$1,IFERROR(VLOOKUP(Table4[[#This Row],[Column1]],mapping!A:L,11,FALSE),0),))</f>
        <v>3415</v>
      </c>
      <c r="L2226" s="139">
        <v>1</v>
      </c>
      <c r="M2226" s="60">
        <f>IF(W2226=mapping!$N$1,IFERROR(VLOOKUP(Table4[[#This Row],[Column1]],mapping!A:L,12,FALSE),0),IF(W2226&gt;mapping!$N$1,IFERROR(VLOOKUP(Table4[[#This Row],[Column1]],mapping!A:L,12,FALSE),0),0))</f>
        <v>3400</v>
      </c>
      <c r="N2226" s="58">
        <f>Table4[[#This Row],[ سعر اليومية ]]*3%*Table4[[#This Row],[عدد الدورات ]]</f>
        <v>102.45</v>
      </c>
      <c r="O2226" s="56">
        <f>Table4[[#This Row],[ سعر اليومية ]]*Table4[[#This Row],[عدد الدورات ]]-N2226</f>
        <v>3312.55</v>
      </c>
      <c r="P2226" s="194"/>
      <c r="Q2226" s="194"/>
      <c r="R2226" s="194"/>
      <c r="S2226" s="58">
        <f>(Table4[[#This Row],[سعر يومية السائق]]*Table4[[#This Row],[عدد الدورات ]])-SUM(Table4[[#This Row],[سلف ]:[خصم ]])+Table4[[#This Row],[اضافي ]]</f>
        <v>3400</v>
      </c>
      <c r="U2226" s="58">
        <f>Table4[[#This Row],[ سعر اليومية ]]*Table4[[#This Row],[عدد الدورات ]]-Table4[[#This Row],[سعر يومية السائق]]*L2226</f>
        <v>15</v>
      </c>
      <c r="V2226" s="58">
        <f>U2226-Table4[[#This Row],[W/H  3%]]</f>
        <v>-87.45</v>
      </c>
      <c r="W2226" s="66" t="str">
        <f>Table4[[#This Row],[اليوم]]&amp;Table4[[#This Row],[الشهر ]]&amp;Table4[[#This Row],[العام]]</f>
        <v>1662026</v>
      </c>
      <c r="X2226" s="66" t="s">
        <v>304</v>
      </c>
    </row>
    <row r="2227" spans="1:24" x14ac:dyDescent="0.3">
      <c r="A2227" s="62">
        <v>16</v>
      </c>
      <c r="B2227" s="62">
        <v>6</v>
      </c>
      <c r="C2227" s="62">
        <v>2026</v>
      </c>
      <c r="D2227" s="41" t="str">
        <f t="shared" ref="D2227:D2286" si="119">F2227&amp;G2227&amp;H2227&amp;I2227&amp;J2227</f>
        <v>فرج 4مايو ورديةسعوديالقطاميةميكروباص</v>
      </c>
      <c r="E2227" s="4">
        <v>5011</v>
      </c>
      <c r="F2227" s="41" t="str">
        <f>VLOOKUP(E2227,mapping!C:J,2,FALSE)</f>
        <v>فرج 4</v>
      </c>
      <c r="G2227" s="41" t="str">
        <f>IFERROR(VLOOKUP(F2227,mapping!$D$3:$J$200,2,FALSE),0)</f>
        <v>مايو وردية</v>
      </c>
      <c r="H2227" s="41" t="str">
        <f>IFERROR(VLOOKUP(F2227,mapping!$D$3:$J$200,3,FALSE),0)</f>
        <v>سعودي</v>
      </c>
      <c r="I2227" s="41" t="str">
        <f>IFERROR(VLOOKUP(F2227,mapping!$D$3:$J$200,4,FALSE),0)</f>
        <v>القطامية</v>
      </c>
      <c r="J2227" s="41" t="str">
        <f>IFERROR(VLOOKUP(F2227,mapping!$D$3:$J$200,5,FALSE),0)</f>
        <v>ميكروباص</v>
      </c>
      <c r="K2227" s="63">
        <f>IF(W2227=mapping!$N$1,IFERROR(VLOOKUP(Table4[[#This Row],[Column1]],mapping!A:L,11,FALSE),0),IF(W2227&gt;mapping!$N$1,IFERROR(VLOOKUP(Table4[[#This Row],[Column1]],mapping!A:L,11,FALSE),0),))</f>
        <v>1222</v>
      </c>
      <c r="L2227" s="139">
        <v>1</v>
      </c>
      <c r="M2227" s="60">
        <f>IF(W2227=mapping!$N$1,IFERROR(VLOOKUP(Table4[[#This Row],[Column1]],mapping!A:L,12,FALSE),0),IF(W2227&gt;mapping!$N$1,IFERROR(VLOOKUP(Table4[[#This Row],[Column1]],mapping!A:L,12,FALSE),0),0))</f>
        <v>1180</v>
      </c>
      <c r="N2227" s="58">
        <f>Table4[[#This Row],[ سعر اليومية ]]*3%*Table4[[#This Row],[عدد الدورات ]]</f>
        <v>36.659999999999997</v>
      </c>
      <c r="O2227" s="56">
        <f>Table4[[#This Row],[ سعر اليومية ]]*Table4[[#This Row],[عدد الدورات ]]-N2227</f>
        <v>1185.3399999999999</v>
      </c>
      <c r="P2227" s="194"/>
      <c r="Q2227" s="194"/>
      <c r="R2227" s="194"/>
      <c r="S2227" s="58">
        <f>(Table4[[#This Row],[سعر يومية السائق]]*Table4[[#This Row],[عدد الدورات ]])-SUM(Table4[[#This Row],[سلف ]:[خصم ]])+Table4[[#This Row],[اضافي ]]</f>
        <v>1180</v>
      </c>
      <c r="U2227" s="58">
        <f>Table4[[#This Row],[ سعر اليومية ]]*Table4[[#This Row],[عدد الدورات ]]-Table4[[#This Row],[سعر يومية السائق]]*L2227</f>
        <v>42</v>
      </c>
      <c r="V2227" s="58">
        <f>U2227-Table4[[#This Row],[W/H  3%]]</f>
        <v>5.3400000000000034</v>
      </c>
      <c r="W2227" s="66" t="str">
        <f>Table4[[#This Row],[اليوم]]&amp;Table4[[#This Row],[الشهر ]]&amp;Table4[[#This Row],[العام]]</f>
        <v>1662026</v>
      </c>
      <c r="X2227" s="66" t="s">
        <v>304</v>
      </c>
    </row>
    <row r="2228" spans="1:24" x14ac:dyDescent="0.3">
      <c r="A2228" s="62">
        <v>16</v>
      </c>
      <c r="B2228" s="62">
        <v>6</v>
      </c>
      <c r="C2228" s="62">
        <v>2026</v>
      </c>
      <c r="D2228" s="41" t="str">
        <f t="shared" si="119"/>
        <v>مصطفي رشدي3المنيب5شفتسعوديالقطاميةاتوبيس 28</v>
      </c>
      <c r="E2228" s="4">
        <v>5012</v>
      </c>
      <c r="F2228" s="41" t="str">
        <f>VLOOKUP(E2228,mapping!C:J,2,FALSE)</f>
        <v>مصطفي رشدي3</v>
      </c>
      <c r="G2228" s="41" t="str">
        <f>IFERROR(VLOOKUP(F2228,mapping!$D$3:$J$200,2,FALSE),0)</f>
        <v>المنيب5شفت</v>
      </c>
      <c r="H2228" s="41" t="str">
        <f>IFERROR(VLOOKUP(F2228,mapping!$D$3:$J$200,3,FALSE),0)</f>
        <v>سعودي</v>
      </c>
      <c r="I2228" s="41" t="str">
        <f>IFERROR(VLOOKUP(F2228,mapping!$D$3:$J$200,4,FALSE),0)</f>
        <v>القطامية</v>
      </c>
      <c r="J2228" s="41" t="str">
        <f>IFERROR(VLOOKUP(F2228,mapping!$D$3:$J$200,5,FALSE),0)</f>
        <v>اتوبيس 28</v>
      </c>
      <c r="K2228" s="63">
        <f>IF(W2228=mapping!$N$1,IFERROR(VLOOKUP(Table4[[#This Row],[Column1]],mapping!A:L,11,FALSE),0),IF(W2228&gt;mapping!$N$1,IFERROR(VLOOKUP(Table4[[#This Row],[Column1]],mapping!A:L,11,FALSE),0),))</f>
        <v>2649</v>
      </c>
      <c r="L2228" s="139">
        <v>1</v>
      </c>
      <c r="M2228" s="60">
        <f>IF(W2228=mapping!$N$1,IFERROR(VLOOKUP(Table4[[#This Row],[Column1]],mapping!A:L,12,FALSE),0),IF(W2228&gt;mapping!$N$1,IFERROR(VLOOKUP(Table4[[#This Row],[Column1]],mapping!A:L,12,FALSE),0),0))</f>
        <v>2060</v>
      </c>
      <c r="N2228" s="58">
        <f>Table4[[#This Row],[ سعر اليومية ]]*3%*Table4[[#This Row],[عدد الدورات ]]</f>
        <v>79.47</v>
      </c>
      <c r="O2228" s="56">
        <f>Table4[[#This Row],[ سعر اليومية ]]*Table4[[#This Row],[عدد الدورات ]]-N2228</f>
        <v>2569.5300000000002</v>
      </c>
      <c r="P2228" s="194"/>
      <c r="Q2228" s="194"/>
      <c r="R2228" s="194"/>
      <c r="S2228" s="58">
        <f>(Table4[[#This Row],[سعر يومية السائق]]*Table4[[#This Row],[عدد الدورات ]])-SUM(Table4[[#This Row],[سلف ]:[خصم ]])+Table4[[#This Row],[اضافي ]]</f>
        <v>2060</v>
      </c>
      <c r="U2228" s="58">
        <f>Table4[[#This Row],[ سعر اليومية ]]*Table4[[#This Row],[عدد الدورات ]]-Table4[[#This Row],[سعر يومية السائق]]*L2228</f>
        <v>589</v>
      </c>
      <c r="V2228" s="58">
        <f>U2228-Table4[[#This Row],[W/H  3%]]</f>
        <v>509.53</v>
      </c>
      <c r="W2228" s="66" t="str">
        <f>Table4[[#This Row],[اليوم]]&amp;Table4[[#This Row],[الشهر ]]&amp;Table4[[#This Row],[العام]]</f>
        <v>1662026</v>
      </c>
      <c r="X2228" s="66" t="s">
        <v>304</v>
      </c>
    </row>
    <row r="2229" spans="1:24" x14ac:dyDescent="0.3">
      <c r="A2229" s="62">
        <v>16</v>
      </c>
      <c r="B2229" s="62">
        <v>6</v>
      </c>
      <c r="C2229" s="62">
        <v>2026</v>
      </c>
      <c r="D2229" s="41" t="str">
        <f t="shared" si="119"/>
        <v>مصطفي رشدي4المنيب Wصباحيةسعوديالقطاميةاتوبيس 28</v>
      </c>
      <c r="E2229" s="4">
        <v>5013</v>
      </c>
      <c r="F2229" s="41" t="str">
        <f>VLOOKUP(E2229,mapping!C:J,2,FALSE)</f>
        <v>مصطفي رشدي4</v>
      </c>
      <c r="G2229" s="41" t="str">
        <f>IFERROR(VLOOKUP(F2229,mapping!$D$3:$J$200,2,FALSE),0)</f>
        <v>المنيب Wصباحية</v>
      </c>
      <c r="H2229" s="41" t="str">
        <f>IFERROR(VLOOKUP(F2229,mapping!$D$3:$J$200,3,FALSE),0)</f>
        <v>سعودي</v>
      </c>
      <c r="I2229" s="41" t="str">
        <f>IFERROR(VLOOKUP(F2229,mapping!$D$3:$J$200,4,FALSE),0)</f>
        <v>القطامية</v>
      </c>
      <c r="J2229" s="41" t="str">
        <f>IFERROR(VLOOKUP(F2229,mapping!$D$3:$J$200,5,FALSE),0)</f>
        <v>اتوبيس 28</v>
      </c>
      <c r="K2229" s="63">
        <f>IF(W2229=mapping!$N$1,IFERROR(VLOOKUP(Table4[[#This Row],[Column1]],mapping!A:L,11,FALSE),0),IF(W2229&gt;mapping!$N$1,IFERROR(VLOOKUP(Table4[[#This Row],[Column1]],mapping!A:L,11,FALSE),0),))</f>
        <v>1059</v>
      </c>
      <c r="L2229" s="139">
        <v>1</v>
      </c>
      <c r="M2229" s="60">
        <f>IF(W2229=mapping!$N$1,IFERROR(VLOOKUP(Table4[[#This Row],[Column1]],mapping!A:L,12,FALSE),0),IF(W2229&gt;mapping!$N$1,IFERROR(VLOOKUP(Table4[[#This Row],[Column1]],mapping!A:L,12,FALSE),0),0))</f>
        <v>1000</v>
      </c>
      <c r="N2229" s="58">
        <f>Table4[[#This Row],[ سعر اليومية ]]*3%*Table4[[#This Row],[عدد الدورات ]]</f>
        <v>31.77</v>
      </c>
      <c r="O2229" s="56">
        <f>Table4[[#This Row],[ سعر اليومية ]]*Table4[[#This Row],[عدد الدورات ]]-N2229</f>
        <v>1027.23</v>
      </c>
      <c r="P2229" s="194"/>
      <c r="Q2229" s="194"/>
      <c r="R2229" s="194"/>
      <c r="S2229" s="58">
        <f>(Table4[[#This Row],[سعر يومية السائق]]*Table4[[#This Row],[عدد الدورات ]])-SUM(Table4[[#This Row],[سلف ]:[خصم ]])+Table4[[#This Row],[اضافي ]]</f>
        <v>1000</v>
      </c>
      <c r="U2229" s="58">
        <f>Table4[[#This Row],[ سعر اليومية ]]*Table4[[#This Row],[عدد الدورات ]]-Table4[[#This Row],[سعر يومية السائق]]*L2229</f>
        <v>59</v>
      </c>
      <c r="V2229" s="58">
        <f>U2229-Table4[[#This Row],[W/H  3%]]</f>
        <v>27.23</v>
      </c>
      <c r="W2229" s="66" t="str">
        <f>Table4[[#This Row],[اليوم]]&amp;Table4[[#This Row],[الشهر ]]&amp;Table4[[#This Row],[العام]]</f>
        <v>1662026</v>
      </c>
      <c r="X2229" s="66" t="s">
        <v>304</v>
      </c>
    </row>
    <row r="2230" spans="1:24" x14ac:dyDescent="0.3">
      <c r="A2230" s="62">
        <v>16</v>
      </c>
      <c r="B2230" s="62">
        <v>6</v>
      </c>
      <c r="C2230" s="62">
        <v>2026</v>
      </c>
      <c r="D2230" s="41" t="str">
        <f t="shared" si="119"/>
        <v>مصطفي رشدي5صقر 2 ورديةسعوديالقطاميةاتوبيس 28</v>
      </c>
      <c r="E2230" s="4">
        <v>5014</v>
      </c>
      <c r="F2230" s="41" t="str">
        <f>VLOOKUP(E2230,mapping!C:J,2,FALSE)</f>
        <v>مصطفي رشدي5</v>
      </c>
      <c r="G2230" s="41" t="str">
        <f>IFERROR(VLOOKUP(F2230,mapping!$D$3:$J$200,2,FALSE),0)</f>
        <v>صقر 2 وردية</v>
      </c>
      <c r="H2230" s="41" t="str">
        <f>IFERROR(VLOOKUP(F2230,mapping!$D$3:$J$200,3,FALSE),0)</f>
        <v>سعودي</v>
      </c>
      <c r="I2230" s="41" t="str">
        <f>IFERROR(VLOOKUP(F2230,mapping!$D$3:$J$200,4,FALSE),0)</f>
        <v>القطامية</v>
      </c>
      <c r="J2230" s="41" t="str">
        <f>IFERROR(VLOOKUP(F2230,mapping!$D$3:$J$200,5,FALSE),0)</f>
        <v>اتوبيس 28</v>
      </c>
      <c r="K2230" s="63">
        <f>IF(W2230=mapping!$N$1,IFERROR(VLOOKUP(Table4[[#This Row],[Column1]],mapping!A:L,11,FALSE),0),IF(W2230&gt;mapping!$N$1,IFERROR(VLOOKUP(Table4[[#This Row],[Column1]],mapping!A:L,11,FALSE),0),))</f>
        <v>2120</v>
      </c>
      <c r="L2230" s="139">
        <v>1</v>
      </c>
      <c r="M2230" s="60">
        <f>IF(W2230=mapping!$N$1,IFERROR(VLOOKUP(Table4[[#This Row],[Column1]],mapping!A:L,12,FALSE),0),IF(W2230&gt;mapping!$N$1,IFERROR(VLOOKUP(Table4[[#This Row],[Column1]],mapping!A:L,12,FALSE),0),0))</f>
        <v>1780</v>
      </c>
      <c r="N2230" s="58">
        <f>Table4[[#This Row],[ سعر اليومية ]]*3%*Table4[[#This Row],[عدد الدورات ]]</f>
        <v>63.599999999999994</v>
      </c>
      <c r="O2230" s="56">
        <f>Table4[[#This Row],[ سعر اليومية ]]*Table4[[#This Row],[عدد الدورات ]]-N2230</f>
        <v>2056.4</v>
      </c>
      <c r="P2230" s="194"/>
      <c r="Q2230" s="194"/>
      <c r="R2230" s="194"/>
      <c r="S2230" s="58">
        <f>(Table4[[#This Row],[سعر يومية السائق]]*Table4[[#This Row],[عدد الدورات ]])-SUM(Table4[[#This Row],[سلف ]:[خصم ]])+Table4[[#This Row],[اضافي ]]</f>
        <v>1780</v>
      </c>
      <c r="U2230" s="58">
        <f>Table4[[#This Row],[ سعر اليومية ]]*Table4[[#This Row],[عدد الدورات ]]-Table4[[#This Row],[سعر يومية السائق]]*L2230</f>
        <v>340</v>
      </c>
      <c r="V2230" s="58">
        <f>U2230-Table4[[#This Row],[W/H  3%]]</f>
        <v>276.39999999999998</v>
      </c>
      <c r="W2230" s="66" t="str">
        <f>Table4[[#This Row],[اليوم]]&amp;Table4[[#This Row],[الشهر ]]&amp;Table4[[#This Row],[العام]]</f>
        <v>1662026</v>
      </c>
      <c r="X2230" s="66" t="s">
        <v>304</v>
      </c>
    </row>
    <row r="2231" spans="1:24" x14ac:dyDescent="0.3">
      <c r="A2231" s="62">
        <v>16</v>
      </c>
      <c r="B2231" s="62">
        <v>6</v>
      </c>
      <c r="C2231" s="62">
        <v>2026</v>
      </c>
      <c r="D2231" s="41" t="str">
        <f t="shared" si="119"/>
        <v>مصطفي رشدي6المنيب 2 ورديةسعوديالقطاميةاتوبيس 28</v>
      </c>
      <c r="E2231" s="4">
        <v>5027</v>
      </c>
      <c r="F2231" s="41" t="str">
        <f>VLOOKUP(E2231,mapping!C:J,2,FALSE)</f>
        <v>مصطفي رشدي6</v>
      </c>
      <c r="G2231" s="41" t="str">
        <f>IFERROR(VLOOKUP(F2231,mapping!$D$3:$J$200,2,FALSE),0)</f>
        <v>المنيب 2 وردية</v>
      </c>
      <c r="H2231" s="41" t="str">
        <f>IFERROR(VLOOKUP(F2231,mapping!$D$3:$J$200,3,FALSE),0)</f>
        <v>سعودي</v>
      </c>
      <c r="I2231" s="41" t="str">
        <f>IFERROR(VLOOKUP(F2231,mapping!$D$3:$J$200,4,FALSE),0)</f>
        <v>القطامية</v>
      </c>
      <c r="J2231" s="41" t="str">
        <f>IFERROR(VLOOKUP(F2231,mapping!$D$3:$J$200,5,FALSE),0)</f>
        <v>اتوبيس 28</v>
      </c>
      <c r="K2231" s="63">
        <f>IF(W2231=mapping!$N$1,IFERROR(VLOOKUP(Table4[[#This Row],[Column1]],mapping!A:L,11,FALSE),0),IF(W2231&gt;mapping!$N$1,IFERROR(VLOOKUP(Table4[[#This Row],[Column1]],mapping!A:L,11,FALSE),0),))</f>
        <v>3944</v>
      </c>
      <c r="L2231" s="139">
        <v>1</v>
      </c>
      <c r="M2231" s="60">
        <f>IF(W2231=mapping!$N$1,IFERROR(VLOOKUP(Table4[[#This Row],[Column1]],mapping!A:L,12,FALSE),0),IF(W2231&gt;mapping!$N$1,IFERROR(VLOOKUP(Table4[[#This Row],[Column1]],mapping!A:L,12,FALSE),0),0))</f>
        <v>3600</v>
      </c>
      <c r="N2231" s="58">
        <f>Table4[[#This Row],[ سعر اليومية ]]*3%*Table4[[#This Row],[عدد الدورات ]]</f>
        <v>118.32</v>
      </c>
      <c r="O2231" s="56">
        <f>Table4[[#This Row],[ سعر اليومية ]]*Table4[[#This Row],[عدد الدورات ]]-N2231</f>
        <v>3825.68</v>
      </c>
      <c r="P2231" s="194"/>
      <c r="Q2231" s="194"/>
      <c r="R2231" s="194"/>
      <c r="S2231" s="58">
        <f>(Table4[[#This Row],[سعر يومية السائق]]*Table4[[#This Row],[عدد الدورات ]])-SUM(Table4[[#This Row],[سلف ]:[خصم ]])+Table4[[#This Row],[اضافي ]]</f>
        <v>3600</v>
      </c>
      <c r="U2231" s="58">
        <f>Table4[[#This Row],[ سعر اليومية ]]*Table4[[#This Row],[عدد الدورات ]]-Table4[[#This Row],[سعر يومية السائق]]*L2231</f>
        <v>344</v>
      </c>
      <c r="V2231" s="58">
        <f>U2231-Table4[[#This Row],[W/H  3%]]</f>
        <v>225.68</v>
      </c>
      <c r="W2231" s="66" t="str">
        <f>Table4[[#This Row],[اليوم]]&amp;Table4[[#This Row],[الشهر ]]&amp;Table4[[#This Row],[العام]]</f>
        <v>1662026</v>
      </c>
      <c r="X2231" s="66" t="s">
        <v>304</v>
      </c>
    </row>
    <row r="2232" spans="1:24" x14ac:dyDescent="0.3">
      <c r="A2232" s="62">
        <v>16</v>
      </c>
      <c r="B2232" s="62">
        <v>6</v>
      </c>
      <c r="C2232" s="62">
        <v>2026</v>
      </c>
      <c r="D2232" s="41" t="str">
        <f t="shared" si="119"/>
        <v>كرم ترك 1قليوب 2 ورديةسعوديالقطاميةاتوبيس 28</v>
      </c>
      <c r="E2232" s="4">
        <v>5015</v>
      </c>
      <c r="F2232" s="41" t="str">
        <f>VLOOKUP(E2232,mapping!C:J,2,FALSE)</f>
        <v>كرم ترك 1</v>
      </c>
      <c r="G2232" s="41" t="str">
        <f>IFERROR(VLOOKUP(F2232,mapping!$D$3:$J$200,2,FALSE),0)</f>
        <v>قليوب 2 وردية</v>
      </c>
      <c r="H2232" s="41" t="str">
        <f>IFERROR(VLOOKUP(F2232,mapping!$D$3:$J$200,3,FALSE),0)</f>
        <v>سعودي</v>
      </c>
      <c r="I2232" s="41" t="str">
        <f>IFERROR(VLOOKUP(F2232,mapping!$D$3:$J$200,4,FALSE),0)</f>
        <v>القطامية</v>
      </c>
      <c r="J2232" s="41" t="str">
        <f>IFERROR(VLOOKUP(F2232,mapping!$D$3:$J$200,5,FALSE),0)</f>
        <v>اتوبيس 28</v>
      </c>
      <c r="K2232" s="63">
        <f>IF(W2232=mapping!$N$1,IFERROR(VLOOKUP(Table4[[#This Row],[Column1]],mapping!A:L,11,FALSE),0),IF(W2232&gt;mapping!$N$1,IFERROR(VLOOKUP(Table4[[#This Row],[Column1]],mapping!A:L,11,FALSE),0),))</f>
        <v>3959</v>
      </c>
      <c r="L2232" s="139">
        <v>1</v>
      </c>
      <c r="M2232" s="60">
        <f>IF(W2232=mapping!$N$1,IFERROR(VLOOKUP(Table4[[#This Row],[Column1]],mapping!A:L,12,FALSE),0),IF(W2232&gt;mapping!$N$1,IFERROR(VLOOKUP(Table4[[#This Row],[Column1]],mapping!A:L,12,FALSE),0),0))</f>
        <v>4200</v>
      </c>
      <c r="N2232" s="58">
        <f>Table4[[#This Row],[ سعر اليومية ]]*3%*Table4[[#This Row],[عدد الدورات ]]</f>
        <v>118.77</v>
      </c>
      <c r="O2232" s="56">
        <f>Table4[[#This Row],[ سعر اليومية ]]*Table4[[#This Row],[عدد الدورات ]]-N2232</f>
        <v>3840.23</v>
      </c>
      <c r="P2232" s="194"/>
      <c r="Q2232" s="194"/>
      <c r="R2232" s="194"/>
      <c r="S2232" s="58">
        <f>(Table4[[#This Row],[سعر يومية السائق]]*Table4[[#This Row],[عدد الدورات ]])-SUM(Table4[[#This Row],[سلف ]:[خصم ]])+Table4[[#This Row],[اضافي ]]</f>
        <v>4200</v>
      </c>
      <c r="U2232" s="58">
        <f>Table4[[#This Row],[ سعر اليومية ]]*Table4[[#This Row],[عدد الدورات ]]-Table4[[#This Row],[سعر يومية السائق]]*L2232</f>
        <v>-241</v>
      </c>
      <c r="V2232" s="58">
        <f>U2232-Table4[[#This Row],[W/H  3%]]</f>
        <v>-359.77</v>
      </c>
      <c r="W2232" s="66" t="str">
        <f>Table4[[#This Row],[اليوم]]&amp;Table4[[#This Row],[الشهر ]]&amp;Table4[[#This Row],[العام]]</f>
        <v>1662026</v>
      </c>
      <c r="X2232" s="66" t="s">
        <v>304</v>
      </c>
    </row>
    <row r="2233" spans="1:24" x14ac:dyDescent="0.3">
      <c r="A2233" s="62">
        <v>16</v>
      </c>
      <c r="B2233" s="62">
        <v>6</v>
      </c>
      <c r="C2233" s="62">
        <v>2026</v>
      </c>
      <c r="D2233" s="41" t="str">
        <f t="shared" si="119"/>
        <v>كرم ترك 2قليوب 2 ورديةسعوديمدينتي اتوبيس 28</v>
      </c>
      <c r="E2233" s="4">
        <v>5017</v>
      </c>
      <c r="F2233" s="41" t="str">
        <f>VLOOKUP(E2233,mapping!C:J,2,FALSE)</f>
        <v>كرم ترك 2</v>
      </c>
      <c r="G2233" s="41" t="str">
        <f>IFERROR(VLOOKUP(F2233,mapping!$D$3:$J$200,2,FALSE),0)</f>
        <v>قليوب 2 وردية</v>
      </c>
      <c r="H2233" s="41" t="str">
        <f>IFERROR(VLOOKUP(F2233,mapping!$D$3:$J$200,3,FALSE),0)</f>
        <v>سعودي</v>
      </c>
      <c r="I2233" s="41" t="str">
        <f>IFERROR(VLOOKUP(F2233,mapping!$D$3:$J$200,4,FALSE),0)</f>
        <v xml:space="preserve">مدينتي </v>
      </c>
      <c r="J2233" s="41" t="str">
        <f>IFERROR(VLOOKUP(F2233,mapping!$D$3:$J$200,5,FALSE),0)</f>
        <v>اتوبيس 28</v>
      </c>
      <c r="K2233" s="63">
        <f>IF(W2233=mapping!$N$1,IFERROR(VLOOKUP(Table4[[#This Row],[Column1]],mapping!A:L,11,FALSE),0),IF(W2233&gt;mapping!$N$1,IFERROR(VLOOKUP(Table4[[#This Row],[Column1]],mapping!A:L,11,FALSE),0),))</f>
        <v>4634</v>
      </c>
      <c r="L2233" s="139">
        <v>1</v>
      </c>
      <c r="M2233" s="60">
        <f>IF(W2233=mapping!$N$1,IFERROR(VLOOKUP(Table4[[#This Row],[Column1]],mapping!A:L,12,FALSE),0),IF(W2233&gt;mapping!$N$1,IFERROR(VLOOKUP(Table4[[#This Row],[Column1]],mapping!A:L,12,FALSE),0),0))</f>
        <v>4150</v>
      </c>
      <c r="N2233" s="58">
        <f>Table4[[#This Row],[ سعر اليومية ]]*3%*Table4[[#This Row],[عدد الدورات ]]</f>
        <v>139.01999999999998</v>
      </c>
      <c r="O2233" s="56">
        <f>Table4[[#This Row],[ سعر اليومية ]]*Table4[[#This Row],[عدد الدورات ]]-N2233</f>
        <v>4494.9799999999996</v>
      </c>
      <c r="P2233" s="194"/>
      <c r="Q2233" s="194"/>
      <c r="R2233" s="194"/>
      <c r="S2233" s="58">
        <f>(Table4[[#This Row],[سعر يومية السائق]]*Table4[[#This Row],[عدد الدورات ]])-SUM(Table4[[#This Row],[سلف ]:[خصم ]])+Table4[[#This Row],[اضافي ]]</f>
        <v>4150</v>
      </c>
      <c r="U2233" s="58">
        <f>Table4[[#This Row],[ سعر اليومية ]]*Table4[[#This Row],[عدد الدورات ]]-Table4[[#This Row],[سعر يومية السائق]]*L2233</f>
        <v>484</v>
      </c>
      <c r="V2233" s="58">
        <f>U2233-Table4[[#This Row],[W/H  3%]]</f>
        <v>344.98</v>
      </c>
      <c r="W2233" s="66" t="str">
        <f>Table4[[#This Row],[اليوم]]&amp;Table4[[#This Row],[الشهر ]]&amp;Table4[[#This Row],[العام]]</f>
        <v>1662026</v>
      </c>
      <c r="X2233" s="66" t="s">
        <v>304</v>
      </c>
    </row>
    <row r="2234" spans="1:24" x14ac:dyDescent="0.3">
      <c r="A2234" s="62">
        <v>16</v>
      </c>
      <c r="B2234" s="62">
        <v>6</v>
      </c>
      <c r="C2234" s="62">
        <v>2026</v>
      </c>
      <c r="D2234" s="41" t="str">
        <f t="shared" si="119"/>
        <v>كرم ترك 3قليوب 1 ورديةسعوديمدينتي اتوبيس 28</v>
      </c>
      <c r="E2234" s="4">
        <v>5018</v>
      </c>
      <c r="F2234" s="41" t="str">
        <f>VLOOKUP(E2234,mapping!C:J,2,FALSE)</f>
        <v>كرم ترك 3</v>
      </c>
      <c r="G2234" s="41" t="str">
        <f>IFERROR(VLOOKUP(F2234,mapping!$D$3:$J$200,2,FALSE),0)</f>
        <v>قليوب 1 وردية</v>
      </c>
      <c r="H2234" s="41" t="str">
        <f>IFERROR(VLOOKUP(F2234,mapping!$D$3:$J$200,3,FALSE),0)</f>
        <v>سعودي</v>
      </c>
      <c r="I2234" s="41" t="str">
        <f>IFERROR(VLOOKUP(F2234,mapping!$D$3:$J$200,4,FALSE),0)</f>
        <v xml:space="preserve">مدينتي </v>
      </c>
      <c r="J2234" s="41" t="str">
        <f>IFERROR(VLOOKUP(F2234,mapping!$D$3:$J$200,5,FALSE),0)</f>
        <v>اتوبيس 28</v>
      </c>
      <c r="K2234" s="63">
        <f>IF(W2234=mapping!$N$1,IFERROR(VLOOKUP(Table4[[#This Row],[Column1]],mapping!A:L,11,FALSE),0),IF(W2234&gt;mapping!$N$1,IFERROR(VLOOKUP(Table4[[#This Row],[Column1]],mapping!A:L,11,FALSE),0),))</f>
        <v>4634</v>
      </c>
      <c r="L2234" s="139">
        <v>1</v>
      </c>
      <c r="M2234" s="60">
        <f>IF(W2234=mapping!$N$1,IFERROR(VLOOKUP(Table4[[#This Row],[Column1]],mapping!A:L,12,FALSE),0),IF(W2234&gt;mapping!$N$1,IFERROR(VLOOKUP(Table4[[#This Row],[Column1]],mapping!A:L,12,FALSE),0),0))</f>
        <v>4000</v>
      </c>
      <c r="N2234" s="58">
        <f>Table4[[#This Row],[ سعر اليومية ]]*3%*Table4[[#This Row],[عدد الدورات ]]</f>
        <v>139.01999999999998</v>
      </c>
      <c r="O2234" s="56">
        <f>Table4[[#This Row],[ سعر اليومية ]]*Table4[[#This Row],[عدد الدورات ]]-N2234</f>
        <v>4494.9799999999996</v>
      </c>
      <c r="P2234" s="194"/>
      <c r="Q2234" s="194"/>
      <c r="R2234" s="194"/>
      <c r="S2234" s="58">
        <f>(Table4[[#This Row],[سعر يومية السائق]]*Table4[[#This Row],[عدد الدورات ]])-SUM(Table4[[#This Row],[سلف ]:[خصم ]])+Table4[[#This Row],[اضافي ]]</f>
        <v>4000</v>
      </c>
      <c r="U2234" s="58">
        <f>Table4[[#This Row],[ سعر اليومية ]]*Table4[[#This Row],[عدد الدورات ]]-Table4[[#This Row],[سعر يومية السائق]]*L2234</f>
        <v>634</v>
      </c>
      <c r="V2234" s="58">
        <f>U2234-Table4[[#This Row],[W/H  3%]]</f>
        <v>494.98</v>
      </c>
      <c r="W2234" s="66" t="str">
        <f>Table4[[#This Row],[اليوم]]&amp;Table4[[#This Row],[الشهر ]]&amp;Table4[[#This Row],[العام]]</f>
        <v>1662026</v>
      </c>
      <c r="X2234" s="66" t="s">
        <v>304</v>
      </c>
    </row>
    <row r="2235" spans="1:24" x14ac:dyDescent="0.3">
      <c r="A2235" s="62">
        <v>16</v>
      </c>
      <c r="B2235" s="62">
        <v>6</v>
      </c>
      <c r="C2235" s="62">
        <v>2026</v>
      </c>
      <c r="D2235" s="41" t="str">
        <f t="shared" si="119"/>
        <v>كرم ترك 4عدلي منصور شفتسعوديمدينتي اتوبيس 28</v>
      </c>
      <c r="E2235" s="4">
        <v>5019</v>
      </c>
      <c r="F2235" s="41" t="str">
        <f>VLOOKUP(E2235,mapping!C:J,2,FALSE)</f>
        <v>كرم ترك 4</v>
      </c>
      <c r="G2235" s="41" t="str">
        <f>IFERROR(VLOOKUP(F2235,mapping!$D$3:$J$200,2,FALSE),0)</f>
        <v>عدلي منصور شفت</v>
      </c>
      <c r="H2235" s="41" t="str">
        <f>IFERROR(VLOOKUP(F2235,mapping!$D$3:$J$200,3,FALSE),0)</f>
        <v>سعودي</v>
      </c>
      <c r="I2235" s="41" t="str">
        <f>IFERROR(VLOOKUP(F2235,mapping!$D$3:$J$200,4,FALSE),0)</f>
        <v xml:space="preserve">مدينتي </v>
      </c>
      <c r="J2235" s="41" t="str">
        <f>IFERROR(VLOOKUP(F2235,mapping!$D$3:$J$200,5,FALSE),0)</f>
        <v>اتوبيس 28</v>
      </c>
      <c r="K2235" s="63">
        <f>IF(W2235=mapping!$N$1,IFERROR(VLOOKUP(Table4[[#This Row],[Column1]],mapping!A:L,11,FALSE),0),IF(W2235&gt;mapping!$N$1,IFERROR(VLOOKUP(Table4[[#This Row],[Column1]],mapping!A:L,11,FALSE),0),))</f>
        <v>741</v>
      </c>
      <c r="L2235" s="139">
        <v>1</v>
      </c>
      <c r="M2235" s="60">
        <f>IF(W2235=mapping!$N$1,IFERROR(VLOOKUP(Table4[[#This Row],[Column1]],mapping!A:L,12,FALSE),0),IF(W2235&gt;mapping!$N$1,IFERROR(VLOOKUP(Table4[[#This Row],[Column1]],mapping!A:L,12,FALSE),0),0))</f>
        <v>500</v>
      </c>
      <c r="N2235" s="58">
        <f>Table4[[#This Row],[ سعر اليومية ]]*3%*Table4[[#This Row],[عدد الدورات ]]</f>
        <v>22.23</v>
      </c>
      <c r="O2235" s="56">
        <f>Table4[[#This Row],[ سعر اليومية ]]*Table4[[#This Row],[عدد الدورات ]]-N2235</f>
        <v>718.77</v>
      </c>
      <c r="P2235" s="194"/>
      <c r="Q2235" s="194"/>
      <c r="R2235" s="194"/>
      <c r="S2235" s="58">
        <f>(Table4[[#This Row],[سعر يومية السائق]]*Table4[[#This Row],[عدد الدورات ]])-SUM(Table4[[#This Row],[سلف ]:[خصم ]])+Table4[[#This Row],[اضافي ]]</f>
        <v>500</v>
      </c>
      <c r="U2235" s="58">
        <f>Table4[[#This Row],[ سعر اليومية ]]*Table4[[#This Row],[عدد الدورات ]]-Table4[[#This Row],[سعر يومية السائق]]*L2235</f>
        <v>241</v>
      </c>
      <c r="V2235" s="58">
        <f>U2235-Table4[[#This Row],[W/H  3%]]</f>
        <v>218.77</v>
      </c>
      <c r="W2235" s="66" t="str">
        <f>Table4[[#This Row],[اليوم]]&amp;Table4[[#This Row],[الشهر ]]&amp;Table4[[#This Row],[العام]]</f>
        <v>1662026</v>
      </c>
      <c r="X2235" s="66" t="s">
        <v>304</v>
      </c>
    </row>
    <row r="2236" spans="1:24" x14ac:dyDescent="0.3">
      <c r="A2236" s="62">
        <v>16</v>
      </c>
      <c r="B2236" s="62">
        <v>6</v>
      </c>
      <c r="C2236" s="62">
        <v>2026</v>
      </c>
      <c r="D2236" s="41" t="str">
        <f t="shared" si="119"/>
        <v>عماد النجار 4قليوب بيتوينسعوديمدينتي اتوبيس 28</v>
      </c>
      <c r="E2236" s="4">
        <v>5020</v>
      </c>
      <c r="F2236" s="41" t="str">
        <f>VLOOKUP(E2236,mapping!C:J,2,FALSE)</f>
        <v>عماد النجار 4</v>
      </c>
      <c r="G2236" s="41" t="str">
        <f>IFERROR(VLOOKUP(F2236,mapping!$D$3:$J$200,2,FALSE),0)</f>
        <v>قليوب بيتوين</v>
      </c>
      <c r="H2236" s="41" t="str">
        <f>IFERROR(VLOOKUP(F2236,mapping!$D$3:$J$200,3,FALSE),0)</f>
        <v>سعودي</v>
      </c>
      <c r="I2236" s="41" t="str">
        <f>IFERROR(VLOOKUP(F2236,mapping!$D$3:$J$200,4,FALSE),0)</f>
        <v xml:space="preserve">مدينتي </v>
      </c>
      <c r="J2236" s="41" t="str">
        <f>IFERROR(VLOOKUP(F2236,mapping!$D$3:$J$200,5,FALSE),0)</f>
        <v>اتوبيس 28</v>
      </c>
      <c r="K2236" s="63">
        <f>IF(W2236=mapping!$N$1,IFERROR(VLOOKUP(Table4[[#This Row],[Column1]],mapping!A:L,11,FALSE),0),IF(W2236&gt;mapping!$N$1,IFERROR(VLOOKUP(Table4[[#This Row],[Column1]],mapping!A:L,11,FALSE),0),))</f>
        <v>1482</v>
      </c>
      <c r="L2236" s="139">
        <v>1</v>
      </c>
      <c r="M2236" s="60">
        <f>IF(W2236=mapping!$N$1,IFERROR(VLOOKUP(Table4[[#This Row],[Column1]],mapping!A:L,12,FALSE),0),IF(W2236&gt;mapping!$N$1,IFERROR(VLOOKUP(Table4[[#This Row],[Column1]],mapping!A:L,12,FALSE),0),0))</f>
        <v>1400</v>
      </c>
      <c r="N2236" s="58">
        <f>Table4[[#This Row],[ سعر اليومية ]]*3%*Table4[[#This Row],[عدد الدورات ]]</f>
        <v>44.46</v>
      </c>
      <c r="O2236" s="56">
        <f>Table4[[#This Row],[ سعر اليومية ]]*Table4[[#This Row],[عدد الدورات ]]-N2236</f>
        <v>1437.54</v>
      </c>
      <c r="P2236" s="194"/>
      <c r="Q2236" s="194"/>
      <c r="R2236" s="194"/>
      <c r="S2236" s="58">
        <f>(Table4[[#This Row],[سعر يومية السائق]]*Table4[[#This Row],[عدد الدورات ]])-SUM(Table4[[#This Row],[سلف ]:[خصم ]])+Table4[[#This Row],[اضافي ]]</f>
        <v>1400</v>
      </c>
      <c r="U2236" s="58">
        <f>Table4[[#This Row],[ سعر اليومية ]]*Table4[[#This Row],[عدد الدورات ]]-Table4[[#This Row],[سعر يومية السائق]]*L2236</f>
        <v>82</v>
      </c>
      <c r="V2236" s="58">
        <f>U2236-Table4[[#This Row],[W/H  3%]]</f>
        <v>37.54</v>
      </c>
      <c r="W2236" s="66" t="str">
        <f>Table4[[#This Row],[اليوم]]&amp;Table4[[#This Row],[الشهر ]]&amp;Table4[[#This Row],[العام]]</f>
        <v>1662026</v>
      </c>
      <c r="X2236" s="66" t="s">
        <v>304</v>
      </c>
    </row>
    <row r="2237" spans="1:24" x14ac:dyDescent="0.3">
      <c r="A2237" s="62">
        <v>16</v>
      </c>
      <c r="B2237" s="62">
        <v>6</v>
      </c>
      <c r="C2237" s="62">
        <v>2026</v>
      </c>
      <c r="D2237" s="41" t="str">
        <f t="shared" si="119"/>
        <v>ممدوح كيلاني6المنيب 1 وردية سعوديمدينتي ميكروباص صيني</v>
      </c>
      <c r="E2237" s="4">
        <v>5021</v>
      </c>
      <c r="F2237" s="41" t="str">
        <f>VLOOKUP(E2237,mapping!C:J,2,FALSE)</f>
        <v>ممدوح كيلاني6</v>
      </c>
      <c r="G2237" s="41" t="str">
        <f>IFERROR(VLOOKUP(F2237,mapping!$D$3:$J$200,2,FALSE),0)</f>
        <v xml:space="preserve">المنيب 1 وردية </v>
      </c>
      <c r="H2237" s="41" t="str">
        <f>IFERROR(VLOOKUP(F2237,mapping!$D$3:$J$200,3,FALSE),0)</f>
        <v>سعودي</v>
      </c>
      <c r="I2237" s="41" t="str">
        <f>IFERROR(VLOOKUP(F2237,mapping!$D$3:$J$200,4,FALSE),0)</f>
        <v xml:space="preserve">مدينتي </v>
      </c>
      <c r="J2237" s="41" t="str">
        <f>IFERROR(VLOOKUP(F2237,mapping!$D$3:$J$200,5,FALSE),0)</f>
        <v>ميكروباص صيني</v>
      </c>
      <c r="K2237" s="63">
        <f>IF(W2237=mapping!$N$1,IFERROR(VLOOKUP(Table4[[#This Row],[Column1]],mapping!A:L,11,FALSE),0),IF(W2237&gt;mapping!$N$1,IFERROR(VLOOKUP(Table4[[#This Row],[Column1]],mapping!A:L,11,FALSE),0),))</f>
        <v>1482</v>
      </c>
      <c r="L2237" s="139">
        <v>1</v>
      </c>
      <c r="M2237" s="60">
        <f>IF(W2237=mapping!$N$1,IFERROR(VLOOKUP(Table4[[#This Row],[Column1]],mapping!A:L,12,FALSE),0),IF(W2237&gt;mapping!$N$1,IFERROR(VLOOKUP(Table4[[#This Row],[Column1]],mapping!A:L,12,FALSE),0),0))</f>
        <v>1350</v>
      </c>
      <c r="N2237" s="58">
        <f>Table4[[#This Row],[ سعر اليومية ]]*3%*Table4[[#This Row],[عدد الدورات ]]</f>
        <v>44.46</v>
      </c>
      <c r="O2237" s="56">
        <f>Table4[[#This Row],[ سعر اليومية ]]*Table4[[#This Row],[عدد الدورات ]]-N2237</f>
        <v>1437.54</v>
      </c>
      <c r="P2237" s="194"/>
      <c r="Q2237" s="194"/>
      <c r="R2237" s="194"/>
      <c r="S2237" s="58">
        <f>(Table4[[#This Row],[سعر يومية السائق]]*Table4[[#This Row],[عدد الدورات ]])-SUM(Table4[[#This Row],[سلف ]:[خصم ]])+Table4[[#This Row],[اضافي ]]</f>
        <v>1350</v>
      </c>
      <c r="U2237" s="58">
        <f>Table4[[#This Row],[ سعر اليومية ]]*Table4[[#This Row],[عدد الدورات ]]-Table4[[#This Row],[سعر يومية السائق]]*L2237</f>
        <v>132</v>
      </c>
      <c r="V2237" s="58">
        <f>U2237-Table4[[#This Row],[W/H  3%]]</f>
        <v>87.539999999999992</v>
      </c>
      <c r="W2237" s="66" t="str">
        <f>Table4[[#This Row],[اليوم]]&amp;Table4[[#This Row],[الشهر ]]&amp;Table4[[#This Row],[العام]]</f>
        <v>1662026</v>
      </c>
      <c r="X2237" s="66" t="s">
        <v>304</v>
      </c>
    </row>
    <row r="2238" spans="1:24" x14ac:dyDescent="0.3">
      <c r="A2238" s="62">
        <v>16</v>
      </c>
      <c r="B2238" s="62">
        <v>6</v>
      </c>
      <c r="C2238" s="62">
        <v>2026</v>
      </c>
      <c r="D2238" s="41" t="str">
        <f t="shared" si="119"/>
        <v>ممدوح كيلاني4المنيب 2 وردية سعوديمدينتي ميكروباص صيني</v>
      </c>
      <c r="E2238" s="4">
        <v>5022</v>
      </c>
      <c r="F2238" s="41" t="str">
        <f>VLOOKUP(E2238,mapping!C:J,2,FALSE)</f>
        <v>ممدوح كيلاني4</v>
      </c>
      <c r="G2238" s="41" t="str">
        <f>IFERROR(VLOOKUP(F2238,mapping!$D$3:$J$200,2,FALSE),0)</f>
        <v xml:space="preserve">المنيب 2 وردية </v>
      </c>
      <c r="H2238" s="41" t="str">
        <f>IFERROR(VLOOKUP(F2238,mapping!$D$3:$J$200,3,FALSE),0)</f>
        <v>سعودي</v>
      </c>
      <c r="I2238" s="41" t="str">
        <f>IFERROR(VLOOKUP(F2238,mapping!$D$3:$J$200,4,FALSE),0)</f>
        <v xml:space="preserve">مدينتي </v>
      </c>
      <c r="J2238" s="41" t="str">
        <f>IFERROR(VLOOKUP(F2238,mapping!$D$3:$J$200,5,FALSE),0)</f>
        <v>ميكروباص صيني</v>
      </c>
      <c r="K2238" s="63">
        <f>IF(W2238=mapping!$N$1,IFERROR(VLOOKUP(Table4[[#This Row],[Column1]],mapping!A:L,11,FALSE),0),IF(W2238&gt;mapping!$N$1,IFERROR(VLOOKUP(Table4[[#This Row],[Column1]],mapping!A:L,11,FALSE),0),))</f>
        <v>2965</v>
      </c>
      <c r="L2238" s="139">
        <v>1</v>
      </c>
      <c r="M2238" s="60">
        <f>IF(W2238=mapping!$N$1,IFERROR(VLOOKUP(Table4[[#This Row],[Column1]],mapping!A:L,12,FALSE),0),IF(W2238&gt;mapping!$N$1,IFERROR(VLOOKUP(Table4[[#This Row],[Column1]],mapping!A:L,12,FALSE),0),0))</f>
        <v>2600</v>
      </c>
      <c r="N2238" s="58">
        <f>Table4[[#This Row],[ سعر اليومية ]]*3%*Table4[[#This Row],[عدد الدورات ]]</f>
        <v>88.95</v>
      </c>
      <c r="O2238" s="56">
        <f>Table4[[#This Row],[ سعر اليومية ]]*Table4[[#This Row],[عدد الدورات ]]-N2238</f>
        <v>2876.05</v>
      </c>
      <c r="P2238" s="194"/>
      <c r="Q2238" s="194"/>
      <c r="R2238" s="194"/>
      <c r="S2238" s="58">
        <f>(Table4[[#This Row],[سعر يومية السائق]]*Table4[[#This Row],[عدد الدورات ]])-SUM(Table4[[#This Row],[سلف ]:[خصم ]])+Table4[[#This Row],[اضافي ]]</f>
        <v>2600</v>
      </c>
      <c r="U2238" s="58">
        <f>Table4[[#This Row],[ سعر اليومية ]]*Table4[[#This Row],[عدد الدورات ]]-Table4[[#This Row],[سعر يومية السائق]]*L2238</f>
        <v>365</v>
      </c>
      <c r="V2238" s="58">
        <f>U2238-Table4[[#This Row],[W/H  3%]]</f>
        <v>276.05</v>
      </c>
      <c r="W2238" s="66" t="str">
        <f>Table4[[#This Row],[اليوم]]&amp;Table4[[#This Row],[الشهر ]]&amp;Table4[[#This Row],[العام]]</f>
        <v>1662026</v>
      </c>
      <c r="X2238" s="66" t="s">
        <v>304</v>
      </c>
    </row>
    <row r="2239" spans="1:24" x14ac:dyDescent="0.3">
      <c r="A2239" s="62">
        <v>16</v>
      </c>
      <c r="B2239" s="62">
        <v>6</v>
      </c>
      <c r="C2239" s="62">
        <v>2026</v>
      </c>
      <c r="D2239" s="41" t="str">
        <f t="shared" si="119"/>
        <v>فرج 5حلوان 2 ورديةسعوديمدينتي اتوبيس 28</v>
      </c>
      <c r="E2239" s="4">
        <v>5023</v>
      </c>
      <c r="F2239" s="41" t="str">
        <f>VLOOKUP(E2239,mapping!C:J,2,FALSE)</f>
        <v>فرج 5</v>
      </c>
      <c r="G2239" s="41" t="str">
        <f>IFERROR(VLOOKUP(F2239,mapping!$D$3:$J$200,2,FALSE),0)</f>
        <v>حلوان 2 وردية</v>
      </c>
      <c r="H2239" s="41" t="str">
        <f>IFERROR(VLOOKUP(F2239,mapping!$D$3:$J$200,3,FALSE),0)</f>
        <v>سعودي</v>
      </c>
      <c r="I2239" s="41" t="str">
        <f>IFERROR(VLOOKUP(F2239,mapping!$D$3:$J$200,4,FALSE),0)</f>
        <v xml:space="preserve">مدينتي </v>
      </c>
      <c r="J2239" s="41" t="str">
        <f>IFERROR(VLOOKUP(F2239,mapping!$D$3:$J$200,5,FALSE),0)</f>
        <v>اتوبيس 28</v>
      </c>
      <c r="K2239" s="63">
        <f>IF(W2239=mapping!$N$1,IFERROR(VLOOKUP(Table4[[#This Row],[Column1]],mapping!A:L,11,FALSE),0),IF(W2239&gt;mapping!$N$1,IFERROR(VLOOKUP(Table4[[#This Row],[Column1]],mapping!A:L,11,FALSE),0),))</f>
        <v>4634</v>
      </c>
      <c r="L2239" s="139">
        <v>1</v>
      </c>
      <c r="M2239" s="60">
        <f>IF(W2239=mapping!$N$1,IFERROR(VLOOKUP(Table4[[#This Row],[Column1]],mapping!A:L,12,FALSE),0),IF(W2239&gt;mapping!$N$1,IFERROR(VLOOKUP(Table4[[#This Row],[Column1]],mapping!A:L,12,FALSE),0),0))</f>
        <v>4100</v>
      </c>
      <c r="N2239" s="58">
        <f>Table4[[#This Row],[ سعر اليومية ]]*3%*Table4[[#This Row],[عدد الدورات ]]</f>
        <v>139.01999999999998</v>
      </c>
      <c r="O2239" s="56">
        <f>Table4[[#This Row],[ سعر اليومية ]]*Table4[[#This Row],[عدد الدورات ]]-N2239</f>
        <v>4494.9799999999996</v>
      </c>
      <c r="P2239" s="194"/>
      <c r="Q2239" s="194"/>
      <c r="R2239" s="194"/>
      <c r="S2239" s="58">
        <f>(Table4[[#This Row],[سعر يومية السائق]]*Table4[[#This Row],[عدد الدورات ]])-SUM(Table4[[#This Row],[سلف ]:[خصم ]])+Table4[[#This Row],[اضافي ]]</f>
        <v>4100</v>
      </c>
      <c r="U2239" s="58">
        <f>Table4[[#This Row],[ سعر اليومية ]]*Table4[[#This Row],[عدد الدورات ]]-Table4[[#This Row],[سعر يومية السائق]]*L2239</f>
        <v>534</v>
      </c>
      <c r="V2239" s="58">
        <f>U2239-Table4[[#This Row],[W/H  3%]]</f>
        <v>394.98</v>
      </c>
      <c r="W2239" s="66" t="str">
        <f>Table4[[#This Row],[اليوم]]&amp;Table4[[#This Row],[الشهر ]]&amp;Table4[[#This Row],[العام]]</f>
        <v>1662026</v>
      </c>
      <c r="X2239" s="66" t="s">
        <v>304</v>
      </c>
    </row>
    <row r="2240" spans="1:24" x14ac:dyDescent="0.3">
      <c r="A2240" s="62">
        <v>16</v>
      </c>
      <c r="B2240" s="62">
        <v>6</v>
      </c>
      <c r="C2240" s="62">
        <v>2026</v>
      </c>
      <c r="D2240" s="41" t="str">
        <f t="shared" si="119"/>
        <v>سيد الحاويالحلميةسعوديمدينتي اتوبيس 28</v>
      </c>
      <c r="E2240" s="4">
        <v>5024</v>
      </c>
      <c r="F2240" s="41" t="str">
        <f>VLOOKUP(E2240,mapping!C:J,2,FALSE)</f>
        <v>سيد الحاوي</v>
      </c>
      <c r="G2240" s="41" t="str">
        <f>IFERROR(VLOOKUP(F2240,mapping!$D$3:$J$200,2,FALSE),0)</f>
        <v>الحلمية</v>
      </c>
      <c r="H2240" s="41" t="str">
        <f>IFERROR(VLOOKUP(F2240,mapping!$D$3:$J$200,3,FALSE),0)</f>
        <v>سعودي</v>
      </c>
      <c r="I2240" s="41" t="str">
        <f>IFERROR(VLOOKUP(F2240,mapping!$D$3:$J$200,4,FALSE),0)</f>
        <v xml:space="preserve">مدينتي </v>
      </c>
      <c r="J2240" s="41" t="str">
        <f>IFERROR(VLOOKUP(F2240,mapping!$D$3:$J$200,5,FALSE),0)</f>
        <v>اتوبيس 28</v>
      </c>
      <c r="K2240" s="63">
        <f>IF(W2240=mapping!$N$1,IFERROR(VLOOKUP(Table4[[#This Row],[Column1]],mapping!A:L,11,FALSE),0),IF(W2240&gt;mapping!$N$1,IFERROR(VLOOKUP(Table4[[#This Row],[Column1]],mapping!A:L,11,FALSE),0),))</f>
        <v>4634</v>
      </c>
      <c r="L2240" s="139">
        <v>1</v>
      </c>
      <c r="M2240" s="60">
        <f>IF(W2240=mapping!$N$1,IFERROR(VLOOKUP(Table4[[#This Row],[Column1]],mapping!A:L,12,FALSE),0),IF(W2240&gt;mapping!$N$1,IFERROR(VLOOKUP(Table4[[#This Row],[Column1]],mapping!A:L,12,FALSE),0),0))</f>
        <v>3750</v>
      </c>
      <c r="N2240" s="58">
        <f>Table4[[#This Row],[ سعر اليومية ]]*3%*Table4[[#This Row],[عدد الدورات ]]</f>
        <v>139.01999999999998</v>
      </c>
      <c r="O2240" s="56">
        <f>Table4[[#This Row],[ سعر اليومية ]]*Table4[[#This Row],[عدد الدورات ]]-N2240</f>
        <v>4494.9799999999996</v>
      </c>
      <c r="P2240" s="194"/>
      <c r="Q2240" s="194"/>
      <c r="R2240" s="194"/>
      <c r="S2240" s="58">
        <f>(Table4[[#This Row],[سعر يومية السائق]]*Table4[[#This Row],[عدد الدورات ]])-SUM(Table4[[#This Row],[سلف ]:[خصم ]])+Table4[[#This Row],[اضافي ]]</f>
        <v>3750</v>
      </c>
      <c r="U2240" s="58">
        <f>Table4[[#This Row],[ سعر اليومية ]]*Table4[[#This Row],[عدد الدورات ]]-Table4[[#This Row],[سعر يومية السائق]]*L2240</f>
        <v>884</v>
      </c>
      <c r="V2240" s="58">
        <f>U2240-Table4[[#This Row],[W/H  3%]]</f>
        <v>744.98</v>
      </c>
      <c r="W2240" s="66" t="str">
        <f>Table4[[#This Row],[اليوم]]&amp;Table4[[#This Row],[الشهر ]]&amp;Table4[[#This Row],[العام]]</f>
        <v>1662026</v>
      </c>
      <c r="X2240" s="66" t="s">
        <v>304</v>
      </c>
    </row>
    <row r="2241" spans="1:24" x14ac:dyDescent="0.3">
      <c r="A2241" s="62">
        <v>16</v>
      </c>
      <c r="B2241" s="62">
        <v>6</v>
      </c>
      <c r="C2241" s="62">
        <v>2026</v>
      </c>
      <c r="D2241" s="41" t="str">
        <f t="shared" si="119"/>
        <v>سيد الحاوي 2عدلي منصور سعوديمدينتي اتوبيس 28</v>
      </c>
      <c r="E2241" s="4">
        <v>5028</v>
      </c>
      <c r="F2241" s="41" t="str">
        <f>VLOOKUP(E2241,mapping!C:J,2,FALSE)</f>
        <v>سيد الحاوي 2</v>
      </c>
      <c r="G2241" s="41" t="str">
        <f>IFERROR(VLOOKUP(F2241,mapping!$D$3:$J$200,2,FALSE),0)</f>
        <v xml:space="preserve">عدلي منصور </v>
      </c>
      <c r="H2241" s="41" t="str">
        <f>IFERROR(VLOOKUP(F2241,mapping!$D$3:$J$200,3,FALSE),0)</f>
        <v>سعودي</v>
      </c>
      <c r="I2241" s="41" t="str">
        <f>IFERROR(VLOOKUP(F2241,mapping!$D$3:$J$200,4,FALSE),0)</f>
        <v xml:space="preserve">مدينتي </v>
      </c>
      <c r="J2241" s="41" t="str">
        <f>IFERROR(VLOOKUP(F2241,mapping!$D$3:$J$200,5,FALSE),0)</f>
        <v>اتوبيس 28</v>
      </c>
      <c r="K2241" s="63">
        <f>IF(W2241=mapping!$N$1,IFERROR(VLOOKUP(Table4[[#This Row],[Column1]],mapping!A:L,11,FALSE),0),IF(W2241&gt;mapping!$N$1,IFERROR(VLOOKUP(Table4[[#This Row],[Column1]],mapping!A:L,11,FALSE),0),))</f>
        <v>741</v>
      </c>
      <c r="L2241" s="139">
        <v>1</v>
      </c>
      <c r="M2241" s="60">
        <f>IF(W2241=mapping!$N$1,IFERROR(VLOOKUP(Table4[[#This Row],[Column1]],mapping!A:L,12,FALSE),0),IF(W2241&gt;mapping!$N$1,IFERROR(VLOOKUP(Table4[[#This Row],[Column1]],mapping!A:L,12,FALSE),0),0))</f>
        <v>550</v>
      </c>
      <c r="N2241" s="58">
        <f>Table4[[#This Row],[ سعر اليومية ]]*3%*Table4[[#This Row],[عدد الدورات ]]</f>
        <v>22.23</v>
      </c>
      <c r="O2241" s="56">
        <f>Table4[[#This Row],[ سعر اليومية ]]*Table4[[#This Row],[عدد الدورات ]]-N2241</f>
        <v>718.77</v>
      </c>
      <c r="P2241" s="194"/>
      <c r="Q2241" s="194"/>
      <c r="R2241" s="194"/>
      <c r="S2241" s="58">
        <f>(Table4[[#This Row],[سعر يومية السائق]]*Table4[[#This Row],[عدد الدورات ]])-SUM(Table4[[#This Row],[سلف ]:[خصم ]])+Table4[[#This Row],[اضافي ]]</f>
        <v>550</v>
      </c>
      <c r="U2241" s="58">
        <f>Table4[[#This Row],[ سعر اليومية ]]*Table4[[#This Row],[عدد الدورات ]]-Table4[[#This Row],[سعر يومية السائق]]*L2241</f>
        <v>191</v>
      </c>
      <c r="V2241" s="58">
        <f>U2241-Table4[[#This Row],[W/H  3%]]</f>
        <v>168.77</v>
      </c>
      <c r="W2241" s="66" t="str">
        <f>Table4[[#This Row],[اليوم]]&amp;Table4[[#This Row],[الشهر ]]&amp;Table4[[#This Row],[العام]]</f>
        <v>1662026</v>
      </c>
      <c r="X2241" s="66" t="s">
        <v>304</v>
      </c>
    </row>
    <row r="2242" spans="1:24" x14ac:dyDescent="0.3">
      <c r="A2242" s="184">
        <v>16</v>
      </c>
      <c r="B2242" s="184">
        <v>6</v>
      </c>
      <c r="C2242" s="184">
        <v>2026</v>
      </c>
      <c r="D2242" s="184" t="str">
        <f t="shared" ref="D2242" si="120">F2242&amp;G2242&amp;H2242&amp;I2242&amp;J2242</f>
        <v>احمد عويس اضافيالمعادي لوجستيكاابورواش إضافي</v>
      </c>
      <c r="E2242" s="204">
        <v>4012</v>
      </c>
      <c r="F2242" s="41" t="str">
        <f>VLOOKUP(E2242,mapping!C:J,2,FALSE)</f>
        <v>احمد عويس اضافي</v>
      </c>
      <c r="G2242" s="41" t="str">
        <f>IFERROR(VLOOKUP(F2242,mapping!$D$3:$J$200,2,FALSE),0)</f>
        <v xml:space="preserve">المعادي </v>
      </c>
      <c r="H2242" s="41" t="str">
        <f>IFERROR(VLOOKUP(F2242,mapping!$D$3:$J$200,3,FALSE),0)</f>
        <v>لوجستيكا</v>
      </c>
      <c r="I2242" s="41" t="str">
        <f>IFERROR(VLOOKUP(F2242,mapping!$D$3:$J$200,4,FALSE),0)</f>
        <v xml:space="preserve">ابورواش </v>
      </c>
      <c r="J2242" s="41" t="str">
        <f>IFERROR(VLOOKUP(F2242,mapping!$D$3:$J$200,5,FALSE),0)</f>
        <v>إضافي</v>
      </c>
      <c r="K2242" s="63">
        <f>IF(W2242=mapping!$N$1,IFERROR(VLOOKUP(Table4[[#This Row],[Column1]],mapping!A:L,11,FALSE),0),IF(W2242&gt;mapping!$N$1,IFERROR(VLOOKUP(Table4[[#This Row],[Column1]],mapping!A:L,11,FALSE),0),))</f>
        <v>2049</v>
      </c>
      <c r="L2242" s="186">
        <v>0.5</v>
      </c>
      <c r="M2242" s="60">
        <f>IF(W2242=mapping!$N$1,IFERROR(VLOOKUP(Table4[[#This Row],[Column1]],mapping!A:L,12,FALSE),0),IF(W2242&gt;mapping!$N$1,IFERROR(VLOOKUP(Table4[[#This Row],[Column1]],mapping!A:L,12,FALSE),0),0))</f>
        <v>1800</v>
      </c>
      <c r="N2242" s="58">
        <f>Table4[[#This Row],[ سعر اليومية ]]*3%*Table4[[#This Row],[عدد الدورات ]]</f>
        <v>30.734999999999999</v>
      </c>
      <c r="O2242" s="56">
        <f>Table4[[#This Row],[ سعر اليومية ]]*Table4[[#This Row],[عدد الدورات ]]-N2242</f>
        <v>993.76499999999999</v>
      </c>
      <c r="P2242" s="194"/>
      <c r="Q2242" s="194"/>
      <c r="R2242" s="198"/>
      <c r="S2242" s="58">
        <f>(Table4[[#This Row],[سعر يومية السائق]]*Table4[[#This Row],[عدد الدورات ]])-SUM(Table4[[#This Row],[سلف ]:[خصم ]])+Table4[[#This Row],[اضافي ]]</f>
        <v>900</v>
      </c>
      <c r="U2242" s="58">
        <f>Table4[[#This Row],[ سعر اليومية ]]*Table4[[#This Row],[عدد الدورات ]]-Table4[[#This Row],[سعر يومية السائق]]*L2242</f>
        <v>124.5</v>
      </c>
      <c r="V2242" s="58">
        <f>U2242-Table4[[#This Row],[W/H  3%]]</f>
        <v>93.765000000000001</v>
      </c>
      <c r="W2242" s="66" t="str">
        <f>Table4[[#This Row],[اليوم]]&amp;Table4[[#This Row],[الشهر ]]&amp;Table4[[#This Row],[العام]]</f>
        <v>1662026</v>
      </c>
      <c r="X2242" s="66" t="s">
        <v>304</v>
      </c>
    </row>
    <row r="2243" spans="1:24" x14ac:dyDescent="0.3">
      <c r="A2243" s="184">
        <v>16</v>
      </c>
      <c r="B2243" s="184">
        <v>6</v>
      </c>
      <c r="C2243" s="184">
        <v>2026</v>
      </c>
      <c r="D2243" s="184" t="str">
        <f t="shared" si="119"/>
        <v>عبدو إضافيإضافيلوجستيكاإضافيإضافي</v>
      </c>
      <c r="E2243" s="204">
        <v>4019</v>
      </c>
      <c r="F2243" s="41" t="str">
        <f>VLOOKUP(E2243,mapping!C:J,2,FALSE)</f>
        <v>عبدو إضافي</v>
      </c>
      <c r="G2243" s="41" t="str">
        <f>IFERROR(VLOOKUP(F2243,mapping!$D$3:$J$200,2,FALSE),0)</f>
        <v>إضافي</v>
      </c>
      <c r="H2243" s="41" t="str">
        <f>IFERROR(VLOOKUP(F2243,mapping!$D$3:$J$200,3,FALSE),0)</f>
        <v>لوجستيكا</v>
      </c>
      <c r="I2243" s="41" t="str">
        <f>IFERROR(VLOOKUP(F2243,mapping!$D$3:$J$200,4,FALSE),0)</f>
        <v>إضافي</v>
      </c>
      <c r="J2243" s="41" t="str">
        <f>IFERROR(VLOOKUP(F2243,mapping!$D$3:$J$200,5,FALSE),0)</f>
        <v>إضافي</v>
      </c>
      <c r="K2243" s="63">
        <f>IF(W2243=mapping!$N$1,IFERROR(VLOOKUP(Table4[[#This Row],[Column1]],mapping!A:L,11,FALSE),0),IF(W2243&gt;mapping!$N$1,IFERROR(VLOOKUP(Table4[[#This Row],[Column1]],mapping!A:L,11,FALSE),0),))</f>
        <v>1</v>
      </c>
      <c r="L2243" s="186">
        <v>1</v>
      </c>
      <c r="M2243" s="60">
        <f>IF(W2243=mapping!$N$1,IFERROR(VLOOKUP(Table4[[#This Row],[Column1]],mapping!A:L,12,FALSE),0),IF(W2243&gt;mapping!$N$1,IFERROR(VLOOKUP(Table4[[#This Row],[Column1]],mapping!A:L,12,FALSE),0),0))</f>
        <v>0</v>
      </c>
      <c r="N2243" s="58">
        <f>Table4[[#This Row],[ سعر اليومية ]]*3%*Table4[[#This Row],[عدد الدورات ]]</f>
        <v>0.03</v>
      </c>
      <c r="O2243" s="56">
        <f>Table4[[#This Row],[ سعر اليومية ]]*Table4[[#This Row],[عدد الدورات ]]-N2243</f>
        <v>0.97</v>
      </c>
      <c r="P2243" s="194"/>
      <c r="Q2243" s="194"/>
      <c r="R2243" s="198">
        <v>1300</v>
      </c>
      <c r="S2243" s="58">
        <f>(Table4[[#This Row],[سعر يومية السائق]]*Table4[[#This Row],[عدد الدورات ]])-SUM(Table4[[#This Row],[سلف ]:[خصم ]])+Table4[[#This Row],[اضافي ]]</f>
        <v>1300</v>
      </c>
      <c r="T2243" s="41" t="s">
        <v>442</v>
      </c>
      <c r="U2243" s="58">
        <f>Table4[[#This Row],[ سعر اليومية ]]*Table4[[#This Row],[عدد الدورات ]]-Table4[[#This Row],[سعر يومية السائق]]*L2243</f>
        <v>1</v>
      </c>
      <c r="V2243" s="58">
        <f>U2243-Table4[[#This Row],[W/H  3%]]</f>
        <v>0.97</v>
      </c>
      <c r="W2243" s="66" t="str">
        <f>Table4[[#This Row],[اليوم]]&amp;Table4[[#This Row],[الشهر ]]&amp;Table4[[#This Row],[العام]]</f>
        <v>1662026</v>
      </c>
      <c r="X2243" s="66" t="s">
        <v>304</v>
      </c>
    </row>
    <row r="2244" spans="1:24" x14ac:dyDescent="0.3">
      <c r="A2244" s="184">
        <v>16</v>
      </c>
      <c r="B2244" s="184">
        <v>6</v>
      </c>
      <c r="C2244" s="184">
        <v>2026</v>
      </c>
      <c r="D2244" s="184" t="str">
        <f t="shared" si="119"/>
        <v>احمد السيد إضافيإضافيلوجستيكاإضافيإضافي</v>
      </c>
      <c r="E2244" s="204">
        <v>4020</v>
      </c>
      <c r="F2244" s="41" t="str">
        <f>VLOOKUP(E2244,mapping!C:J,2,FALSE)</f>
        <v>احمد السيد إضافي</v>
      </c>
      <c r="G2244" s="41" t="str">
        <f>IFERROR(VLOOKUP(F2244,mapping!$D$3:$J$200,2,FALSE),0)</f>
        <v>إضافي</v>
      </c>
      <c r="H2244" s="41" t="str">
        <f>IFERROR(VLOOKUP(F2244,mapping!$D$3:$J$200,3,FALSE),0)</f>
        <v>لوجستيكا</v>
      </c>
      <c r="I2244" s="41" t="str">
        <f>IFERROR(VLOOKUP(F2244,mapping!$D$3:$J$200,4,FALSE),0)</f>
        <v>إضافي</v>
      </c>
      <c r="J2244" s="41" t="str">
        <f>IFERROR(VLOOKUP(F2244,mapping!$D$3:$J$200,5,FALSE),0)</f>
        <v>إضافي</v>
      </c>
      <c r="K2244" s="63">
        <f>IF(W2244=mapping!$N$1,IFERROR(VLOOKUP(Table4[[#This Row],[Column1]],mapping!A:L,11,FALSE),0),IF(W2244&gt;mapping!$N$1,IFERROR(VLOOKUP(Table4[[#This Row],[Column1]],mapping!A:L,11,FALSE),0),))</f>
        <v>1</v>
      </c>
      <c r="L2244" s="186">
        <v>1</v>
      </c>
      <c r="M2244" s="60">
        <f>IF(W2244=mapping!$N$1,IFERROR(VLOOKUP(Table4[[#This Row],[Column1]],mapping!A:L,12,FALSE),0),IF(W2244&gt;mapping!$N$1,IFERROR(VLOOKUP(Table4[[#This Row],[Column1]],mapping!A:L,12,FALSE),0),0))</f>
        <v>0</v>
      </c>
      <c r="N2244" s="58">
        <f>Table4[[#This Row],[ سعر اليومية ]]*3%*Table4[[#This Row],[عدد الدورات ]]</f>
        <v>0.03</v>
      </c>
      <c r="O2244" s="56">
        <f>Table4[[#This Row],[ سعر اليومية ]]*Table4[[#This Row],[عدد الدورات ]]-N2244</f>
        <v>0.97</v>
      </c>
      <c r="P2244" s="194"/>
      <c r="Q2244" s="194"/>
      <c r="R2244" s="198">
        <v>1000</v>
      </c>
      <c r="S2244" s="58">
        <f>(Table4[[#This Row],[سعر يومية السائق]]*Table4[[#This Row],[عدد الدورات ]])-SUM(Table4[[#This Row],[سلف ]:[خصم ]])+Table4[[#This Row],[اضافي ]]</f>
        <v>1000</v>
      </c>
      <c r="T2244" s="41" t="s">
        <v>450</v>
      </c>
      <c r="U2244" s="58">
        <f>Table4[[#This Row],[ سعر اليومية ]]*Table4[[#This Row],[عدد الدورات ]]-Table4[[#This Row],[سعر يومية السائق]]*L2244</f>
        <v>1</v>
      </c>
      <c r="V2244" s="58">
        <f>U2244-Table4[[#This Row],[W/H  3%]]</f>
        <v>0.97</v>
      </c>
      <c r="W2244" s="66" t="str">
        <f>Table4[[#This Row],[اليوم]]&amp;Table4[[#This Row],[الشهر ]]&amp;Table4[[#This Row],[العام]]</f>
        <v>1662026</v>
      </c>
      <c r="X2244" s="66" t="s">
        <v>304</v>
      </c>
    </row>
    <row r="2245" spans="1:24" s="123" customFormat="1" x14ac:dyDescent="0.3">
      <c r="D2245" s="123" t="e">
        <f t="shared" si="119"/>
        <v>#N/A</v>
      </c>
      <c r="E2245" s="201"/>
      <c r="F2245" s="123" t="e">
        <f>VLOOKUP(E2245,mapping!C:J,2,FALSE)</f>
        <v>#N/A</v>
      </c>
      <c r="G2245" s="123">
        <f>IFERROR(VLOOKUP(F2245,mapping!$D$3:$J$200,2,FALSE),0)</f>
        <v>0</v>
      </c>
      <c r="H2245" s="123">
        <f>IFERROR(VLOOKUP(F2245,mapping!$D$3:$J$200,3,FALSE),0)</f>
        <v>0</v>
      </c>
      <c r="I2245" s="123">
        <f>IFERROR(VLOOKUP(F2245,mapping!$D$3:$J$200,4,FALSE),0)</f>
        <v>0</v>
      </c>
      <c r="J2245" s="123">
        <f>IFERROR(VLOOKUP(F2245,mapping!$D$3:$J$200,5,FALSE),0)</f>
        <v>0</v>
      </c>
      <c r="K2245" s="124">
        <f>IF(W2245=mapping!$N$1,IFERROR(VLOOKUP(Table4[[#This Row],[Column1]],mapping!A:L,11,FALSE),0),IF(W2245&gt;mapping!$N$1,IFERROR(VLOOKUP(Table4[[#This Row],[Column1]],mapping!A:L,11,FALSE),0),))</f>
        <v>0</v>
      </c>
      <c r="L2245" s="140"/>
      <c r="M2245" s="124">
        <f>IF(W2245=mapping!$N$1,IFERROR(VLOOKUP(Table4[[#This Row],[Column1]],mapping!A:L,12,FALSE),0),IF(W2245&gt;mapping!$N$1,IFERROR(VLOOKUP(Table4[[#This Row],[Column1]],mapping!A:L,12,FALSE),0),0))</f>
        <v>0</v>
      </c>
      <c r="N2245" s="125">
        <f>Table4[[#This Row],[ سعر اليومية ]]*3%*Table4[[#This Row],[عدد الدورات ]]</f>
        <v>0</v>
      </c>
      <c r="O2245" s="126">
        <f>Table4[[#This Row],[ سعر اليومية ]]*Table4[[#This Row],[عدد الدورات ]]-N2245</f>
        <v>0</v>
      </c>
      <c r="P2245" s="195"/>
      <c r="Q2245" s="195"/>
      <c r="R2245" s="195"/>
      <c r="S2245" s="125">
        <f>(Table4[[#This Row],[سعر يومية السائق]]*Table4[[#This Row],[عدد الدورات ]])-SUM(Table4[[#This Row],[سلف ]:[خصم ]])+Table4[[#This Row],[اضافي ]]</f>
        <v>0</v>
      </c>
      <c r="U2245" s="125">
        <f>Table4[[#This Row],[ سعر اليومية ]]*Table4[[#This Row],[عدد الدورات ]]-Table4[[#This Row],[سعر يومية السائق]]*L2245</f>
        <v>0</v>
      </c>
      <c r="V2245" s="125">
        <f>U2245-Table4[[#This Row],[W/H  3%]]</f>
        <v>0</v>
      </c>
      <c r="W2245" s="127" t="str">
        <f>Table4[[#This Row],[اليوم]]&amp;Table4[[#This Row],[الشهر ]]&amp;Table4[[#This Row],[العام]]</f>
        <v/>
      </c>
      <c r="X2245" s="127" t="s">
        <v>304</v>
      </c>
    </row>
    <row r="2246" spans="1:24" x14ac:dyDescent="0.3">
      <c r="A2246" s="62">
        <v>17</v>
      </c>
      <c r="B2246" s="62">
        <v>6</v>
      </c>
      <c r="C2246" s="62">
        <v>2026</v>
      </c>
      <c r="D2246" s="41" t="str">
        <f t="shared" si="119"/>
        <v>مصطفي قليوبقليوب FIRST STARTم.نصر ميكروباص صيني</v>
      </c>
      <c r="E2246" s="4">
        <v>1000</v>
      </c>
      <c r="F2246" s="41" t="str">
        <f>VLOOKUP(E2246,mapping!C:J,2,FALSE)</f>
        <v>مصطفي قليوب</v>
      </c>
      <c r="G2246" s="41" t="str">
        <f>IFERROR(VLOOKUP(F2246,mapping!$D$3:$J$200,2,FALSE),0)</f>
        <v xml:space="preserve">قليوب </v>
      </c>
      <c r="H2246" s="41" t="str">
        <f>IFERROR(VLOOKUP(F2246,mapping!$D$3:$J$200,3,FALSE),0)</f>
        <v>FIRST START</v>
      </c>
      <c r="I2246" s="41" t="str">
        <f>IFERROR(VLOOKUP(F2246,mapping!$D$3:$J$200,4,FALSE),0)</f>
        <v xml:space="preserve">م.نصر </v>
      </c>
      <c r="J2246" s="41" t="str">
        <f>IFERROR(VLOOKUP(F2246,mapping!$D$3:$J$200,5,FALSE),0)</f>
        <v>ميكروباص صيني</v>
      </c>
      <c r="K2246" s="63">
        <f>IF(W2246=mapping!$N$1,IFERROR(VLOOKUP(Table4[[#This Row],[Column1]],mapping!A:L,11,FALSE),0),IF(W2246&gt;mapping!$N$1,IFERROR(VLOOKUP(Table4[[#This Row],[Column1]],mapping!A:L,11,FALSE),0),))</f>
        <v>1250</v>
      </c>
      <c r="L2246" s="139">
        <v>1</v>
      </c>
      <c r="M2246" s="60">
        <f>IF(W2246=mapping!$N$1,IFERROR(VLOOKUP(Table4[[#This Row],[Column1]],mapping!A:L,12,FALSE),0),IF(W2246&gt;mapping!$N$1,IFERROR(VLOOKUP(Table4[[#This Row],[Column1]],mapping!A:L,12,FALSE),0),0))</f>
        <v>1200</v>
      </c>
      <c r="N2246" s="58">
        <f>Table4[[#This Row],[ سعر اليومية ]]*3%*Table4[[#This Row],[عدد الدورات ]]</f>
        <v>37.5</v>
      </c>
      <c r="O2246" s="56">
        <f>Table4[[#This Row],[ سعر اليومية ]]*Table4[[#This Row],[عدد الدورات ]]-N2246</f>
        <v>1212.5</v>
      </c>
      <c r="P2246" s="194"/>
      <c r="Q2246" s="194"/>
      <c r="R2246" s="194"/>
      <c r="S2246" s="58">
        <f>(Table4[[#This Row],[سعر يومية السائق]]*Table4[[#This Row],[عدد الدورات ]])-SUM(Table4[[#This Row],[سلف ]:[خصم ]])+Table4[[#This Row],[اضافي ]]</f>
        <v>1200</v>
      </c>
      <c r="U2246" s="58">
        <f>Table4[[#This Row],[ سعر اليومية ]]*Table4[[#This Row],[عدد الدورات ]]-Table4[[#This Row],[سعر يومية السائق]]*L2246</f>
        <v>50</v>
      </c>
      <c r="V2246" s="58">
        <f>U2246-Table4[[#This Row],[W/H  3%]]</f>
        <v>12.5</v>
      </c>
      <c r="W2246" s="66" t="str">
        <f>Table4[[#This Row],[اليوم]]&amp;Table4[[#This Row],[الشهر ]]&amp;Table4[[#This Row],[العام]]</f>
        <v>1762026</v>
      </c>
      <c r="X2246" s="66" t="s">
        <v>304</v>
      </c>
    </row>
    <row r="2247" spans="1:24" x14ac:dyDescent="0.3">
      <c r="A2247" s="62">
        <v>17</v>
      </c>
      <c r="B2247" s="62">
        <v>6</v>
      </c>
      <c r="C2247" s="62">
        <v>2026</v>
      </c>
      <c r="D2247" s="41" t="str">
        <f t="shared" si="119"/>
        <v>عمرو برعي الجراجFLITCH AND GRAINالتجمع ميكروباص صيني</v>
      </c>
      <c r="E2247" s="4">
        <v>2000</v>
      </c>
      <c r="F2247" s="41" t="str">
        <f>VLOOKUP(E2247,mapping!C:J,2,FALSE)</f>
        <v xml:space="preserve">عمرو برعي </v>
      </c>
      <c r="G2247" s="41" t="str">
        <f>IFERROR(VLOOKUP(F2247,mapping!$D$3:$J$200,2,FALSE),0)</f>
        <v>الجراج</v>
      </c>
      <c r="H2247" s="41" t="str">
        <f>IFERROR(VLOOKUP(F2247,mapping!$D$3:$J$200,3,FALSE),0)</f>
        <v>FLITCH AND GRAIN</v>
      </c>
      <c r="I2247" s="41" t="str">
        <f>IFERROR(VLOOKUP(F2247,mapping!$D$3:$J$200,4,FALSE),0)</f>
        <v xml:space="preserve">التجمع </v>
      </c>
      <c r="J2247" s="41" t="str">
        <f>IFERROR(VLOOKUP(F2247,mapping!$D$3:$J$200,5,FALSE),0)</f>
        <v>ميكروباص صيني</v>
      </c>
      <c r="K2247" s="63">
        <f>IF(W2247=mapping!$N$1,IFERROR(VLOOKUP(Table4[[#This Row],[Column1]],mapping!A:L,11,FALSE),0),IF(W2247&gt;mapping!$N$1,IFERROR(VLOOKUP(Table4[[#This Row],[Column1]],mapping!A:L,11,FALSE),0),))</f>
        <v>1300</v>
      </c>
      <c r="L2247" s="139">
        <v>1</v>
      </c>
      <c r="M2247" s="60">
        <f>IF(W2247=mapping!$N$1,IFERROR(VLOOKUP(Table4[[#This Row],[Column1]],mapping!A:L,12,FALSE),0),IF(W2247&gt;mapping!$N$1,IFERROR(VLOOKUP(Table4[[#This Row],[Column1]],mapping!A:L,12,FALSE),0),0))</f>
        <v>1050</v>
      </c>
      <c r="N2247" s="58">
        <f>Table4[[#This Row],[ سعر اليومية ]]*3%*Table4[[#This Row],[عدد الدورات ]]</f>
        <v>39</v>
      </c>
      <c r="O2247" s="56">
        <f>Table4[[#This Row],[ سعر اليومية ]]*Table4[[#This Row],[عدد الدورات ]]-N2247</f>
        <v>1261</v>
      </c>
      <c r="P2247" s="194"/>
      <c r="Q2247" s="194"/>
      <c r="R2247" s="194"/>
      <c r="S2247" s="58">
        <f>(Table4[[#This Row],[سعر يومية السائق]]*Table4[[#This Row],[عدد الدورات ]])-SUM(Table4[[#This Row],[سلف ]:[خصم ]])+Table4[[#This Row],[اضافي ]]</f>
        <v>1050</v>
      </c>
      <c r="U2247" s="58">
        <f>Table4[[#This Row],[ سعر اليومية ]]*Table4[[#This Row],[عدد الدورات ]]-Table4[[#This Row],[سعر يومية السائق]]*L2247</f>
        <v>250</v>
      </c>
      <c r="V2247" s="58">
        <f>U2247-Table4[[#This Row],[W/H  3%]]</f>
        <v>211</v>
      </c>
      <c r="W2247" s="66" t="str">
        <f>Table4[[#This Row],[اليوم]]&amp;Table4[[#This Row],[الشهر ]]&amp;Table4[[#This Row],[العام]]</f>
        <v>1762026</v>
      </c>
      <c r="X2247" s="66" t="s">
        <v>304</v>
      </c>
    </row>
    <row r="2248" spans="1:24" x14ac:dyDescent="0.3">
      <c r="A2248" s="62">
        <v>17</v>
      </c>
      <c r="B2248" s="62">
        <v>6</v>
      </c>
      <c r="C2248" s="62">
        <v>2026</v>
      </c>
      <c r="D2248" s="41" t="str">
        <f t="shared" si="119"/>
        <v>مصطفي الف مسكنالف مسكن 3 ورديةنجمة هليوبوليسالتجمع اتوبيس 28</v>
      </c>
      <c r="E2248" s="4">
        <v>3000</v>
      </c>
      <c r="F2248" s="41" t="str">
        <f>VLOOKUP(E2248,mapping!C:J,2,FALSE)</f>
        <v>مصطفي الف مسكن</v>
      </c>
      <c r="G2248" s="41" t="str">
        <f>IFERROR(VLOOKUP(F2248,mapping!$D$3:$J$200,2,FALSE),0)</f>
        <v>الف مسكن 3 وردية</v>
      </c>
      <c r="H2248" s="41" t="str">
        <f>IFERROR(VLOOKUP(F2248,mapping!$D$3:$J$200,3,FALSE),0)</f>
        <v>نجمة هليوبوليس</v>
      </c>
      <c r="I2248" s="41" t="str">
        <f>IFERROR(VLOOKUP(F2248,mapping!$D$3:$J$200,4,FALSE),0)</f>
        <v xml:space="preserve">التجمع </v>
      </c>
      <c r="J2248" s="41" t="str">
        <f>IFERROR(VLOOKUP(F2248,mapping!$D$3:$J$200,5,FALSE),0)</f>
        <v>اتوبيس 28</v>
      </c>
      <c r="K2248" s="63">
        <f>IF(W2248=mapping!$N$1,IFERROR(VLOOKUP(Table4[[#This Row],[Column1]],mapping!A:L,11,FALSE),0),IF(W2248&gt;mapping!$N$1,IFERROR(VLOOKUP(Table4[[#This Row],[Column1]],mapping!A:L,11,FALSE),0),))</f>
        <v>4297</v>
      </c>
      <c r="L2248" s="139">
        <v>1</v>
      </c>
      <c r="M2248" s="60">
        <f>IF(W2248=mapping!$N$1,IFERROR(VLOOKUP(Table4[[#This Row],[Column1]],mapping!A:L,12,FALSE),0),IF(W2248&gt;mapping!$N$1,IFERROR(VLOOKUP(Table4[[#This Row],[Column1]],mapping!A:L,12,FALSE),0),0))</f>
        <v>3800</v>
      </c>
      <c r="N2248" s="58">
        <f>Table4[[#This Row],[ سعر اليومية ]]*3%*Table4[[#This Row],[عدد الدورات ]]</f>
        <v>128.91</v>
      </c>
      <c r="O2248" s="56">
        <f>Table4[[#This Row],[ سعر اليومية ]]*Table4[[#This Row],[عدد الدورات ]]-N2248</f>
        <v>4168.09</v>
      </c>
      <c r="P2248" s="194"/>
      <c r="Q2248" s="194"/>
      <c r="R2248" s="194"/>
      <c r="S2248" s="58">
        <f>(Table4[[#This Row],[سعر يومية السائق]]*Table4[[#This Row],[عدد الدورات ]])-SUM(Table4[[#This Row],[سلف ]:[خصم ]])+Table4[[#This Row],[اضافي ]]</f>
        <v>3800</v>
      </c>
      <c r="U2248" s="58">
        <f>Table4[[#This Row],[ سعر اليومية ]]*Table4[[#This Row],[عدد الدورات ]]-Table4[[#This Row],[سعر يومية السائق]]*L2248</f>
        <v>497</v>
      </c>
      <c r="V2248" s="58">
        <f>U2248-Table4[[#This Row],[W/H  3%]]</f>
        <v>368.09000000000003</v>
      </c>
      <c r="W2248" s="66" t="str">
        <f>Table4[[#This Row],[اليوم]]&amp;Table4[[#This Row],[الشهر ]]&amp;Table4[[#This Row],[العام]]</f>
        <v>1762026</v>
      </c>
      <c r="X2248" s="66" t="s">
        <v>304</v>
      </c>
    </row>
    <row r="2249" spans="1:24" x14ac:dyDescent="0.3">
      <c r="A2249" s="62">
        <v>17</v>
      </c>
      <c r="B2249" s="62">
        <v>6</v>
      </c>
      <c r="C2249" s="62">
        <v>2026</v>
      </c>
      <c r="D2249" s="41" t="str">
        <f t="shared" si="119"/>
        <v>ممدوح كيلاني1قليوب 3 وردية نجمة هليوبوليسالتجمع اتوبيس 28</v>
      </c>
      <c r="E2249" s="4">
        <v>3002</v>
      </c>
      <c r="F2249" s="41" t="str">
        <f>VLOOKUP(E2249,mapping!C:J,2,FALSE)</f>
        <v>ممدوح كيلاني1</v>
      </c>
      <c r="G2249" s="41" t="str">
        <f>IFERROR(VLOOKUP(F2249,mapping!$D$3:$J$200,2,FALSE),0)</f>
        <v xml:space="preserve">قليوب 3 وردية </v>
      </c>
      <c r="H2249" s="41" t="str">
        <f>IFERROR(VLOOKUP(F2249,mapping!$D$3:$J$200,3,FALSE),0)</f>
        <v>نجمة هليوبوليس</v>
      </c>
      <c r="I2249" s="41" t="str">
        <f>IFERROR(VLOOKUP(F2249,mapping!$D$3:$J$200,4,FALSE),0)</f>
        <v xml:space="preserve">التجمع </v>
      </c>
      <c r="J2249" s="41" t="str">
        <f>IFERROR(VLOOKUP(F2249,mapping!$D$3:$J$200,5,FALSE),0)</f>
        <v>اتوبيس 28</v>
      </c>
      <c r="K2249" s="63">
        <f>IF(W2249=mapping!$N$1,IFERROR(VLOOKUP(Table4[[#This Row],[Column1]],mapping!A:L,11,FALSE),0),IF(W2249&gt;mapping!$N$1,IFERROR(VLOOKUP(Table4[[#This Row],[Column1]],mapping!A:L,11,FALSE),0),))</f>
        <v>4297</v>
      </c>
      <c r="L2249" s="139">
        <v>1</v>
      </c>
      <c r="M2249" s="60">
        <f>IF(W2249=mapping!$N$1,IFERROR(VLOOKUP(Table4[[#This Row],[Column1]],mapping!A:L,12,FALSE),0),IF(W2249&gt;mapping!$N$1,IFERROR(VLOOKUP(Table4[[#This Row],[Column1]],mapping!A:L,12,FALSE),0),0))</f>
        <v>3900</v>
      </c>
      <c r="N2249" s="58">
        <f>Table4[[#This Row],[ سعر اليومية ]]*3%*Table4[[#This Row],[عدد الدورات ]]</f>
        <v>128.91</v>
      </c>
      <c r="O2249" s="56">
        <f>Table4[[#This Row],[ سعر اليومية ]]*Table4[[#This Row],[عدد الدورات ]]-N2249</f>
        <v>4168.09</v>
      </c>
      <c r="P2249" s="194"/>
      <c r="Q2249" s="194"/>
      <c r="R2249" s="194"/>
      <c r="S2249" s="58">
        <f>(Table4[[#This Row],[سعر يومية السائق]]*Table4[[#This Row],[عدد الدورات ]])-SUM(Table4[[#This Row],[سلف ]:[خصم ]])+Table4[[#This Row],[اضافي ]]</f>
        <v>3900</v>
      </c>
      <c r="U2249" s="58">
        <f>Table4[[#This Row],[ سعر اليومية ]]*Table4[[#This Row],[عدد الدورات ]]-Table4[[#This Row],[سعر يومية السائق]]*L2249</f>
        <v>397</v>
      </c>
      <c r="V2249" s="58">
        <f>U2249-Table4[[#This Row],[W/H  3%]]</f>
        <v>268.09000000000003</v>
      </c>
      <c r="W2249" s="66" t="str">
        <f>Table4[[#This Row],[اليوم]]&amp;Table4[[#This Row],[الشهر ]]&amp;Table4[[#This Row],[العام]]</f>
        <v>1762026</v>
      </c>
      <c r="X2249" s="66" t="s">
        <v>304</v>
      </c>
    </row>
    <row r="2250" spans="1:24" x14ac:dyDescent="0.3">
      <c r="A2250" s="62">
        <v>17</v>
      </c>
      <c r="B2250" s="62">
        <v>6</v>
      </c>
      <c r="C2250" s="62">
        <v>2026</v>
      </c>
      <c r="D2250" s="41" t="str">
        <f t="shared" si="119"/>
        <v>ممدوح كيلاني3المنيب 3وردية نجمة هليوبوليسالتجمع ميكروباص</v>
      </c>
      <c r="E2250" s="4">
        <v>3004</v>
      </c>
      <c r="F2250" s="41" t="str">
        <f>VLOOKUP(E2250,mapping!C:J,2,FALSE)</f>
        <v>ممدوح كيلاني3</v>
      </c>
      <c r="G2250" s="41" t="str">
        <f>IFERROR(VLOOKUP(F2250,mapping!$D$3:$J$200,2,FALSE),0)</f>
        <v xml:space="preserve">المنيب 3وردية </v>
      </c>
      <c r="H2250" s="41" t="str">
        <f>IFERROR(VLOOKUP(F2250,mapping!$D$3:$J$200,3,FALSE),0)</f>
        <v>نجمة هليوبوليس</v>
      </c>
      <c r="I2250" s="41" t="str">
        <f>IFERROR(VLOOKUP(F2250,mapping!$D$3:$J$200,4,FALSE),0)</f>
        <v xml:space="preserve">التجمع </v>
      </c>
      <c r="J2250" s="41" t="str">
        <f>IFERROR(VLOOKUP(F2250,mapping!$D$3:$J$200,5,FALSE),0)</f>
        <v>ميكروباص</v>
      </c>
      <c r="K2250" s="63">
        <f>IF(W2250=mapping!$N$1,IFERROR(VLOOKUP(Table4[[#This Row],[Column1]],mapping!A:L,11,FALSE),0),IF(W2250&gt;mapping!$N$1,IFERROR(VLOOKUP(Table4[[#This Row],[Column1]],mapping!A:L,11,FALSE),0),))</f>
        <v>3600</v>
      </c>
      <c r="L2250" s="139">
        <v>1</v>
      </c>
      <c r="M2250" s="60">
        <f>IF(W2250=mapping!$N$1,IFERROR(VLOOKUP(Table4[[#This Row],[Column1]],mapping!A:L,12,FALSE),0),IF(W2250&gt;mapping!$N$1,IFERROR(VLOOKUP(Table4[[#This Row],[Column1]],mapping!A:L,12,FALSE),0),0))</f>
        <v>2700</v>
      </c>
      <c r="N2250" s="58">
        <f>Table4[[#This Row],[ سعر اليومية ]]*3%*Table4[[#This Row],[عدد الدورات ]]</f>
        <v>108</v>
      </c>
      <c r="O2250" s="56">
        <f>Table4[[#This Row],[ سعر اليومية ]]*Table4[[#This Row],[عدد الدورات ]]-N2250</f>
        <v>3492</v>
      </c>
      <c r="P2250" s="194"/>
      <c r="Q2250" s="194"/>
      <c r="R2250" s="194"/>
      <c r="S2250" s="58">
        <f>(Table4[[#This Row],[سعر يومية السائق]]*Table4[[#This Row],[عدد الدورات ]])-SUM(Table4[[#This Row],[سلف ]:[خصم ]])+Table4[[#This Row],[اضافي ]]</f>
        <v>2700</v>
      </c>
      <c r="U2250" s="58">
        <f>Table4[[#This Row],[ سعر اليومية ]]*Table4[[#This Row],[عدد الدورات ]]-Table4[[#This Row],[سعر يومية السائق]]*L2250</f>
        <v>900</v>
      </c>
      <c r="V2250" s="58">
        <f>U2250-Table4[[#This Row],[W/H  3%]]</f>
        <v>792</v>
      </c>
      <c r="W2250" s="66" t="str">
        <f>Table4[[#This Row],[اليوم]]&amp;Table4[[#This Row],[الشهر ]]&amp;Table4[[#This Row],[العام]]</f>
        <v>1762026</v>
      </c>
      <c r="X2250" s="66" t="s">
        <v>304</v>
      </c>
    </row>
    <row r="2251" spans="1:24" x14ac:dyDescent="0.3">
      <c r="A2251" s="62">
        <v>17</v>
      </c>
      <c r="B2251" s="62">
        <v>6</v>
      </c>
      <c r="C2251" s="62">
        <v>2026</v>
      </c>
      <c r="D2251" s="41" t="str">
        <f t="shared" si="119"/>
        <v>بكرقليوب 1 ورديةنجمة هليوبوليسالتجمع ميكروباص</v>
      </c>
      <c r="E2251" s="4">
        <v>3005</v>
      </c>
      <c r="F2251" s="41" t="str">
        <f>VLOOKUP(E2251,mapping!C:J,2,FALSE)</f>
        <v>بكر</v>
      </c>
      <c r="G2251" s="41" t="str">
        <f>IFERROR(VLOOKUP(F2251,mapping!$D$3:$J$200,2,FALSE),0)</f>
        <v>قليوب 1 وردية</v>
      </c>
      <c r="H2251" s="41" t="str">
        <f>IFERROR(VLOOKUP(F2251,mapping!$D$3:$J$200,3,FALSE),0)</f>
        <v>نجمة هليوبوليس</v>
      </c>
      <c r="I2251" s="41" t="str">
        <f>IFERROR(VLOOKUP(F2251,mapping!$D$3:$J$200,4,FALSE),0)</f>
        <v xml:space="preserve">التجمع </v>
      </c>
      <c r="J2251" s="41" t="str">
        <f>IFERROR(VLOOKUP(F2251,mapping!$D$3:$J$200,5,FALSE),0)</f>
        <v>ميكروباص</v>
      </c>
      <c r="K2251" s="63">
        <f>IF(W2251=mapping!$N$1,IFERROR(VLOOKUP(Table4[[#This Row],[Column1]],mapping!A:L,11,FALSE),0),IF(W2251&gt;mapping!$N$1,IFERROR(VLOOKUP(Table4[[#This Row],[Column1]],mapping!A:L,11,FALSE),0),))</f>
        <v>1400</v>
      </c>
      <c r="L2251" s="139">
        <v>1</v>
      </c>
      <c r="M2251" s="60">
        <f>IF(W2251=mapping!$N$1,IFERROR(VLOOKUP(Table4[[#This Row],[Column1]],mapping!A:L,12,FALSE),0),IF(W2251&gt;mapping!$N$1,IFERROR(VLOOKUP(Table4[[#This Row],[Column1]],mapping!A:L,12,FALSE),0),0))</f>
        <v>1200</v>
      </c>
      <c r="N2251" s="58">
        <f>Table4[[#This Row],[ سعر اليومية ]]*3%*Table4[[#This Row],[عدد الدورات ]]</f>
        <v>42</v>
      </c>
      <c r="O2251" s="56">
        <f>Table4[[#This Row],[ سعر اليومية ]]*Table4[[#This Row],[عدد الدورات ]]-N2251</f>
        <v>1358</v>
      </c>
      <c r="P2251" s="194"/>
      <c r="Q2251" s="194"/>
      <c r="R2251" s="194"/>
      <c r="S2251" s="58">
        <f>(Table4[[#This Row],[سعر يومية السائق]]*Table4[[#This Row],[عدد الدورات ]])-SUM(Table4[[#This Row],[سلف ]:[خصم ]])+Table4[[#This Row],[اضافي ]]</f>
        <v>1200</v>
      </c>
      <c r="U2251" s="58">
        <f>Table4[[#This Row],[ سعر اليومية ]]*Table4[[#This Row],[عدد الدورات ]]-Table4[[#This Row],[سعر يومية السائق]]*L2251</f>
        <v>200</v>
      </c>
      <c r="V2251" s="58">
        <f>U2251-Table4[[#This Row],[W/H  3%]]</f>
        <v>158</v>
      </c>
      <c r="W2251" s="66" t="str">
        <f>Table4[[#This Row],[اليوم]]&amp;Table4[[#This Row],[الشهر ]]&amp;Table4[[#This Row],[العام]]</f>
        <v>1762026</v>
      </c>
      <c r="X2251" s="66" t="s">
        <v>304</v>
      </c>
    </row>
    <row r="2252" spans="1:24" x14ac:dyDescent="0.3">
      <c r="A2252" s="62">
        <v>17</v>
      </c>
      <c r="B2252" s="62">
        <v>6</v>
      </c>
      <c r="C2252" s="62">
        <v>2026</v>
      </c>
      <c r="D2252" s="41" t="str">
        <f t="shared" si="119"/>
        <v xml:space="preserve">رجب سلامة 1المرج لوجستيكااكتوبر هاي اس </v>
      </c>
      <c r="E2252" s="4">
        <v>4000</v>
      </c>
      <c r="F2252" s="41" t="str">
        <f>VLOOKUP(E2252,mapping!C:J,2,FALSE)</f>
        <v>رجب سلامة 1</v>
      </c>
      <c r="G2252" s="41" t="str">
        <f>IFERROR(VLOOKUP(F2252,mapping!$D$3:$J$200,2,FALSE),0)</f>
        <v xml:space="preserve">المرج </v>
      </c>
      <c r="H2252" s="41" t="str">
        <f>IFERROR(VLOOKUP(F2252,mapping!$D$3:$J$200,3,FALSE),0)</f>
        <v>لوجستيكا</v>
      </c>
      <c r="I2252" s="41" t="str">
        <f>IFERROR(VLOOKUP(F2252,mapping!$D$3:$J$200,4,FALSE),0)</f>
        <v xml:space="preserve">اكتوبر </v>
      </c>
      <c r="J2252" s="41" t="str">
        <f>IFERROR(VLOOKUP(F2252,mapping!$D$3:$J$200,5,FALSE),0)</f>
        <v xml:space="preserve">هاي اس </v>
      </c>
      <c r="K2252" s="63">
        <f>IF(W2252=mapping!$N$1,IFERROR(VLOOKUP(Table4[[#This Row],[Column1]],mapping!A:L,11,FALSE),0),IF(W2252&gt;mapping!$N$1,IFERROR(VLOOKUP(Table4[[#This Row],[Column1]],mapping!A:L,11,FALSE),0),))</f>
        <v>2195</v>
      </c>
      <c r="L2252" s="139">
        <v>1</v>
      </c>
      <c r="M2252" s="60">
        <f>IF(W2252=mapping!$N$1,IFERROR(VLOOKUP(Table4[[#This Row],[Column1]],mapping!A:L,12,FALSE),0),IF(W2252&gt;mapping!$N$1,IFERROR(VLOOKUP(Table4[[#This Row],[Column1]],mapping!A:L,12,FALSE),0),0))</f>
        <v>2000</v>
      </c>
      <c r="N2252" s="58">
        <f>Table4[[#This Row],[ سعر اليومية ]]*3%*Table4[[#This Row],[عدد الدورات ]]</f>
        <v>65.849999999999994</v>
      </c>
      <c r="O2252" s="56">
        <f>Table4[[#This Row],[ سعر اليومية ]]*Table4[[#This Row],[عدد الدورات ]]-N2252</f>
        <v>2129.15</v>
      </c>
      <c r="P2252" s="194"/>
      <c r="Q2252" s="194"/>
      <c r="R2252" s="194"/>
      <c r="S2252" s="58">
        <f>(Table4[[#This Row],[سعر يومية السائق]]*Table4[[#This Row],[عدد الدورات ]])-SUM(Table4[[#This Row],[سلف ]:[خصم ]])+Table4[[#This Row],[اضافي ]]</f>
        <v>2000</v>
      </c>
      <c r="U2252" s="58">
        <f>Table4[[#This Row],[ سعر اليومية ]]*Table4[[#This Row],[عدد الدورات ]]-Table4[[#This Row],[سعر يومية السائق]]*L2252</f>
        <v>195</v>
      </c>
      <c r="V2252" s="58">
        <f>U2252-Table4[[#This Row],[W/H  3%]]</f>
        <v>129.15</v>
      </c>
      <c r="W2252" s="66" t="str">
        <f>Table4[[#This Row],[اليوم]]&amp;Table4[[#This Row],[الشهر ]]&amp;Table4[[#This Row],[العام]]</f>
        <v>1762026</v>
      </c>
      <c r="X2252" s="66" t="s">
        <v>304</v>
      </c>
    </row>
    <row r="2253" spans="1:24" x14ac:dyDescent="0.3">
      <c r="A2253" s="62">
        <v>17</v>
      </c>
      <c r="B2253" s="62">
        <v>6</v>
      </c>
      <c r="C2253" s="62">
        <v>2026</v>
      </c>
      <c r="D2253" s="41" t="str">
        <f t="shared" si="119"/>
        <v xml:space="preserve">رجب سلامة 2 نكلا حضورلوجستيكااكتوبر هاي اس </v>
      </c>
      <c r="E2253" s="4">
        <v>4004</v>
      </c>
      <c r="F2253" s="41" t="str">
        <f>VLOOKUP(E2253,mapping!C:J,2,FALSE)</f>
        <v xml:space="preserve">رجب سلامة 2 </v>
      </c>
      <c r="G2253" s="41" t="str">
        <f>IFERROR(VLOOKUP(F2253,mapping!$D$3:$J$200,2,FALSE),0)</f>
        <v>نكلا حضور</v>
      </c>
      <c r="H2253" s="41" t="str">
        <f>IFERROR(VLOOKUP(F2253,mapping!$D$3:$J$200,3,FALSE),0)</f>
        <v>لوجستيكا</v>
      </c>
      <c r="I2253" s="41" t="str">
        <f>IFERROR(VLOOKUP(F2253,mapping!$D$3:$J$200,4,FALSE),0)</f>
        <v xml:space="preserve">اكتوبر </v>
      </c>
      <c r="J2253" s="41" t="str">
        <f>IFERROR(VLOOKUP(F2253,mapping!$D$3:$J$200,5,FALSE),0)</f>
        <v xml:space="preserve">هاي اس </v>
      </c>
      <c r="K2253" s="63">
        <f>IF(W2253=mapping!$N$1,IFERROR(VLOOKUP(Table4[[#This Row],[Column1]],mapping!A:L,11,FALSE),0),IF(W2253&gt;mapping!$N$1,IFERROR(VLOOKUP(Table4[[#This Row],[Column1]],mapping!A:L,11,FALSE),0),))</f>
        <v>1024</v>
      </c>
      <c r="L2253" s="139">
        <v>1</v>
      </c>
      <c r="M2253" s="60">
        <f>IF(W2253=mapping!$N$1,IFERROR(VLOOKUP(Table4[[#This Row],[Column1]],mapping!A:L,12,FALSE),0),IF(W2253&gt;mapping!$N$1,IFERROR(VLOOKUP(Table4[[#This Row],[Column1]],mapping!A:L,12,FALSE),0),0))</f>
        <v>1000</v>
      </c>
      <c r="N2253" s="58">
        <f>Table4[[#This Row],[ سعر اليومية ]]*3%*Table4[[#This Row],[عدد الدورات ]]</f>
        <v>30.72</v>
      </c>
      <c r="O2253" s="56">
        <f>Table4[[#This Row],[ سعر اليومية ]]*Table4[[#This Row],[عدد الدورات ]]-N2253</f>
        <v>993.28</v>
      </c>
      <c r="P2253" s="194"/>
      <c r="Q2253" s="194"/>
      <c r="R2253" s="194"/>
      <c r="S2253" s="58">
        <f>(Table4[[#This Row],[سعر يومية السائق]]*Table4[[#This Row],[عدد الدورات ]])-SUM(Table4[[#This Row],[سلف ]:[خصم ]])+Table4[[#This Row],[اضافي ]]</f>
        <v>1000</v>
      </c>
      <c r="U2253" s="58">
        <f>Table4[[#This Row],[ سعر اليومية ]]*Table4[[#This Row],[عدد الدورات ]]-Table4[[#This Row],[سعر يومية السائق]]*L2253</f>
        <v>24</v>
      </c>
      <c r="V2253" s="58">
        <f>U2253-Table4[[#This Row],[W/H  3%]]</f>
        <v>-6.7199999999999989</v>
      </c>
      <c r="W2253" s="66" t="str">
        <f>Table4[[#This Row],[اليوم]]&amp;Table4[[#This Row],[الشهر ]]&amp;Table4[[#This Row],[العام]]</f>
        <v>1762026</v>
      </c>
      <c r="X2253" s="66" t="s">
        <v>304</v>
      </c>
    </row>
    <row r="2254" spans="1:24" x14ac:dyDescent="0.3">
      <c r="A2254" s="62">
        <v>17</v>
      </c>
      <c r="B2254" s="62">
        <v>6</v>
      </c>
      <c r="C2254" s="62">
        <v>2026</v>
      </c>
      <c r="D2254" s="41" t="str">
        <f t="shared" si="119"/>
        <v xml:space="preserve">احمد السيدالمنيب 3وردية لوجستيكااكتوبر هاي اس </v>
      </c>
      <c r="E2254" s="4">
        <v>4001</v>
      </c>
      <c r="F2254" s="41" t="str">
        <f>VLOOKUP(E2254,mapping!C:J,2,FALSE)</f>
        <v>احمد السيد</v>
      </c>
      <c r="G2254" s="41" t="str">
        <f>IFERROR(VLOOKUP(F2254,mapping!$D$3:$J$200,2,FALSE),0)</f>
        <v xml:space="preserve">المنيب 3وردية </v>
      </c>
      <c r="H2254" s="41" t="str">
        <f>IFERROR(VLOOKUP(F2254,mapping!$D$3:$J$200,3,FALSE),0)</f>
        <v>لوجستيكا</v>
      </c>
      <c r="I2254" s="41" t="str">
        <f>IFERROR(VLOOKUP(F2254,mapping!$D$3:$J$200,4,FALSE),0)</f>
        <v xml:space="preserve">اكتوبر </v>
      </c>
      <c r="J2254" s="41" t="str">
        <f>IFERROR(VLOOKUP(F2254,mapping!$D$3:$J$200,5,FALSE),0)</f>
        <v xml:space="preserve">هاي اس </v>
      </c>
      <c r="K2254" s="63">
        <f>IF(W2254=mapping!$N$1,IFERROR(VLOOKUP(Table4[[#This Row],[Column1]],mapping!A:L,11,FALSE),0),IF(W2254&gt;mapping!$N$1,IFERROR(VLOOKUP(Table4[[#This Row],[Column1]],mapping!A:L,11,FALSE),0),))</f>
        <v>4831</v>
      </c>
      <c r="L2254" s="139">
        <v>1</v>
      </c>
      <c r="M2254" s="60">
        <f>IF(W2254=mapping!$N$1,IFERROR(VLOOKUP(Table4[[#This Row],[Column1]],mapping!A:L,12,FALSE),0),IF(W2254&gt;mapping!$N$1,IFERROR(VLOOKUP(Table4[[#This Row],[Column1]],mapping!A:L,12,FALSE),0),0))</f>
        <v>4000</v>
      </c>
      <c r="N2254" s="58">
        <f>Table4[[#This Row],[ سعر اليومية ]]*3%*Table4[[#This Row],[عدد الدورات ]]</f>
        <v>144.93</v>
      </c>
      <c r="O2254" s="56">
        <f>Table4[[#This Row],[ سعر اليومية ]]*Table4[[#This Row],[عدد الدورات ]]-N2254</f>
        <v>4686.07</v>
      </c>
      <c r="P2254" s="194"/>
      <c r="Q2254" s="194"/>
      <c r="R2254" s="194"/>
      <c r="S2254" s="58">
        <f>(Table4[[#This Row],[سعر يومية السائق]]*Table4[[#This Row],[عدد الدورات ]])-SUM(Table4[[#This Row],[سلف ]:[خصم ]])+Table4[[#This Row],[اضافي ]]</f>
        <v>4000</v>
      </c>
      <c r="U2254" s="58">
        <f>Table4[[#This Row],[ سعر اليومية ]]*Table4[[#This Row],[عدد الدورات ]]-Table4[[#This Row],[سعر يومية السائق]]*L2254</f>
        <v>831</v>
      </c>
      <c r="V2254" s="58">
        <f>U2254-Table4[[#This Row],[W/H  3%]]</f>
        <v>686.06999999999994</v>
      </c>
      <c r="W2254" s="66" t="str">
        <f>Table4[[#This Row],[اليوم]]&amp;Table4[[#This Row],[الشهر ]]&amp;Table4[[#This Row],[العام]]</f>
        <v>1762026</v>
      </c>
      <c r="X2254" s="66" t="s">
        <v>304</v>
      </c>
    </row>
    <row r="2255" spans="1:24" x14ac:dyDescent="0.3">
      <c r="A2255" s="62">
        <v>17</v>
      </c>
      <c r="B2255" s="62">
        <v>6</v>
      </c>
      <c r="C2255" s="62">
        <v>2026</v>
      </c>
      <c r="D2255" s="41" t="str">
        <f t="shared" si="119"/>
        <v xml:space="preserve">حسام سعيد1القناطر 3 ورديةلوجستيكااكتوبر هاي اس </v>
      </c>
      <c r="E2255" s="4">
        <v>4002</v>
      </c>
      <c r="F2255" s="41" t="str">
        <f>VLOOKUP(E2255,mapping!C:J,2,FALSE)</f>
        <v>حسام سعيد1</v>
      </c>
      <c r="G2255" s="41" t="str">
        <f>IFERROR(VLOOKUP(F2255,mapping!$D$3:$J$200,2,FALSE),0)</f>
        <v>القناطر 3 وردية</v>
      </c>
      <c r="H2255" s="41" t="str">
        <f>IFERROR(VLOOKUP(F2255,mapping!$D$3:$J$200,3,FALSE),0)</f>
        <v>لوجستيكا</v>
      </c>
      <c r="I2255" s="41" t="str">
        <f>IFERROR(VLOOKUP(F2255,mapping!$D$3:$J$200,4,FALSE),0)</f>
        <v xml:space="preserve">اكتوبر </v>
      </c>
      <c r="J2255" s="41" t="str">
        <f>IFERROR(VLOOKUP(F2255,mapping!$D$3:$J$200,5,FALSE),0)</f>
        <v xml:space="preserve">هاي اس </v>
      </c>
      <c r="K2255" s="63">
        <f>IF(W2255=mapping!$N$1,IFERROR(VLOOKUP(Table4[[#This Row],[Column1]],mapping!A:L,11,FALSE),0),IF(W2255&gt;mapping!$N$1,IFERROR(VLOOKUP(Table4[[#This Row],[Column1]],mapping!A:L,11,FALSE),0),))</f>
        <v>4391</v>
      </c>
      <c r="L2255" s="139">
        <v>1</v>
      </c>
      <c r="M2255" s="60">
        <f>IF(W2255=mapping!$N$1,IFERROR(VLOOKUP(Table4[[#This Row],[Column1]],mapping!A:L,12,FALSE),0),IF(W2255&gt;mapping!$N$1,IFERROR(VLOOKUP(Table4[[#This Row],[Column1]],mapping!A:L,12,FALSE),0),0))</f>
        <v>3400</v>
      </c>
      <c r="N2255" s="58">
        <f>Table4[[#This Row],[ سعر اليومية ]]*3%*Table4[[#This Row],[عدد الدورات ]]</f>
        <v>131.72999999999999</v>
      </c>
      <c r="O2255" s="56">
        <f>Table4[[#This Row],[ سعر اليومية ]]*Table4[[#This Row],[عدد الدورات ]]-N2255</f>
        <v>4259.2700000000004</v>
      </c>
      <c r="P2255" s="194"/>
      <c r="Q2255" s="194"/>
      <c r="R2255" s="194"/>
      <c r="S2255" s="58">
        <f>(Table4[[#This Row],[سعر يومية السائق]]*Table4[[#This Row],[عدد الدورات ]])-SUM(Table4[[#This Row],[سلف ]:[خصم ]])+Table4[[#This Row],[اضافي ]]</f>
        <v>3400</v>
      </c>
      <c r="U2255" s="58">
        <f>Table4[[#This Row],[ سعر اليومية ]]*Table4[[#This Row],[عدد الدورات ]]-Table4[[#This Row],[سعر يومية السائق]]*L2255</f>
        <v>991</v>
      </c>
      <c r="V2255" s="58">
        <f>U2255-Table4[[#This Row],[W/H  3%]]</f>
        <v>859.27</v>
      </c>
      <c r="W2255" s="66" t="str">
        <f>Table4[[#This Row],[اليوم]]&amp;Table4[[#This Row],[الشهر ]]&amp;Table4[[#This Row],[العام]]</f>
        <v>1762026</v>
      </c>
      <c r="X2255" s="66" t="s">
        <v>304</v>
      </c>
    </row>
    <row r="2256" spans="1:24" x14ac:dyDescent="0.3">
      <c r="A2256" s="62">
        <v>17</v>
      </c>
      <c r="B2256" s="62">
        <v>6</v>
      </c>
      <c r="C2256" s="62">
        <v>2026</v>
      </c>
      <c r="D2256" s="41" t="str">
        <f t="shared" si="119"/>
        <v xml:space="preserve">حسام سعيد 2نكلا انصرافلوجستيكااكتوبر هاي اس </v>
      </c>
      <c r="E2256" s="4">
        <v>4003</v>
      </c>
      <c r="F2256" s="41" t="str">
        <f>VLOOKUP(E2256,mapping!C:J,2,FALSE)</f>
        <v>حسام سعيد 2</v>
      </c>
      <c r="G2256" s="41" t="str">
        <f>IFERROR(VLOOKUP(F2256,mapping!$D$3:$J$200,2,FALSE),0)</f>
        <v>نكلا انصراف</v>
      </c>
      <c r="H2256" s="41" t="str">
        <f>IFERROR(VLOOKUP(F2256,mapping!$D$3:$J$200,3,FALSE),0)</f>
        <v>لوجستيكا</v>
      </c>
      <c r="I2256" s="41" t="str">
        <f>IFERROR(VLOOKUP(F2256,mapping!$D$3:$J$200,4,FALSE),0)</f>
        <v xml:space="preserve">اكتوبر </v>
      </c>
      <c r="J2256" s="41" t="str">
        <f>IFERROR(VLOOKUP(F2256,mapping!$D$3:$J$200,5,FALSE),0)</f>
        <v xml:space="preserve">هاي اس </v>
      </c>
      <c r="K2256" s="63">
        <f>IF(W2256=mapping!$N$1,IFERROR(VLOOKUP(Table4[[#This Row],[Column1]],mapping!A:L,11,FALSE),0),IF(W2256&gt;mapping!$N$1,IFERROR(VLOOKUP(Table4[[#This Row],[Column1]],mapping!A:L,11,FALSE),0),))</f>
        <v>1024</v>
      </c>
      <c r="L2256" s="139">
        <v>1</v>
      </c>
      <c r="M2256" s="60">
        <f>IF(W2256=mapping!$N$1,IFERROR(VLOOKUP(Table4[[#This Row],[Column1]],mapping!A:L,12,FALSE),0),IF(W2256&gt;mapping!$N$1,IFERROR(VLOOKUP(Table4[[#This Row],[Column1]],mapping!A:L,12,FALSE),0),0))</f>
        <v>900</v>
      </c>
      <c r="N2256" s="58">
        <f>Table4[[#This Row],[ سعر اليومية ]]*3%*Table4[[#This Row],[عدد الدورات ]]</f>
        <v>30.72</v>
      </c>
      <c r="O2256" s="56">
        <f>Table4[[#This Row],[ سعر اليومية ]]*Table4[[#This Row],[عدد الدورات ]]-N2256</f>
        <v>993.28</v>
      </c>
      <c r="P2256" s="194"/>
      <c r="Q2256" s="194"/>
      <c r="R2256" s="194"/>
      <c r="S2256" s="58">
        <f>(Table4[[#This Row],[سعر يومية السائق]]*Table4[[#This Row],[عدد الدورات ]])-SUM(Table4[[#This Row],[سلف ]:[خصم ]])+Table4[[#This Row],[اضافي ]]</f>
        <v>900</v>
      </c>
      <c r="U2256" s="58">
        <f>Table4[[#This Row],[ سعر اليومية ]]*Table4[[#This Row],[عدد الدورات ]]-Table4[[#This Row],[سعر يومية السائق]]*L2256</f>
        <v>124</v>
      </c>
      <c r="V2256" s="58">
        <f>U2256-Table4[[#This Row],[W/H  3%]]</f>
        <v>93.28</v>
      </c>
      <c r="W2256" s="66" t="str">
        <f>Table4[[#This Row],[اليوم]]&amp;Table4[[#This Row],[الشهر ]]&amp;Table4[[#This Row],[العام]]</f>
        <v>1762026</v>
      </c>
      <c r="X2256" s="66" t="s">
        <v>304</v>
      </c>
    </row>
    <row r="2257" spans="1:24" x14ac:dyDescent="0.3">
      <c r="A2257" s="62">
        <v>17</v>
      </c>
      <c r="B2257" s="62">
        <v>6</v>
      </c>
      <c r="C2257" s="62">
        <v>2026</v>
      </c>
      <c r="D2257" s="41" t="str">
        <f t="shared" si="119"/>
        <v xml:space="preserve">محمد رضا المنوفية لوجستيكااكتوبر هاي اس </v>
      </c>
      <c r="E2257" s="4">
        <v>4006</v>
      </c>
      <c r="F2257" s="41" t="str">
        <f>VLOOKUP(E2257,mapping!C:J,2,FALSE)</f>
        <v xml:space="preserve">محمد رضا </v>
      </c>
      <c r="G2257" s="41" t="str">
        <f>IFERROR(VLOOKUP(F2257,mapping!$D$3:$J$200,2,FALSE),0)</f>
        <v xml:space="preserve">المنوفية </v>
      </c>
      <c r="H2257" s="41" t="str">
        <f>IFERROR(VLOOKUP(F2257,mapping!$D$3:$J$200,3,FALSE),0)</f>
        <v>لوجستيكا</v>
      </c>
      <c r="I2257" s="41" t="str">
        <f>IFERROR(VLOOKUP(F2257,mapping!$D$3:$J$200,4,FALSE),0)</f>
        <v xml:space="preserve">اكتوبر </v>
      </c>
      <c r="J2257" s="41" t="str">
        <f>IFERROR(VLOOKUP(F2257,mapping!$D$3:$J$200,5,FALSE),0)</f>
        <v xml:space="preserve">هاي اس </v>
      </c>
      <c r="K2257" s="63">
        <f>IF(W2257=mapping!$N$1,IFERROR(VLOOKUP(Table4[[#This Row],[Column1]],mapping!A:L,11,FALSE),0),IF(W2257&gt;mapping!$N$1,IFERROR(VLOOKUP(Table4[[#This Row],[Column1]],mapping!A:L,11,FALSE),0),))</f>
        <v>2634</v>
      </c>
      <c r="L2257" s="139">
        <v>1</v>
      </c>
      <c r="M2257" s="60">
        <f>IF(W2257=mapping!$N$1,IFERROR(VLOOKUP(Table4[[#This Row],[Column1]],mapping!A:L,12,FALSE),0),IF(W2257&gt;mapping!$N$1,IFERROR(VLOOKUP(Table4[[#This Row],[Column1]],mapping!A:L,12,FALSE),0),0))</f>
        <v>2150</v>
      </c>
      <c r="N2257" s="58">
        <f>Table4[[#This Row],[ سعر اليومية ]]*3%*Table4[[#This Row],[عدد الدورات ]]</f>
        <v>79.02</v>
      </c>
      <c r="O2257" s="56">
        <f>Table4[[#This Row],[ سعر اليومية ]]*Table4[[#This Row],[عدد الدورات ]]-N2257</f>
        <v>2554.98</v>
      </c>
      <c r="P2257" s="194"/>
      <c r="Q2257" s="194"/>
      <c r="R2257" s="194"/>
      <c r="S2257" s="58">
        <f>(Table4[[#This Row],[سعر يومية السائق]]*Table4[[#This Row],[عدد الدورات ]])-SUM(Table4[[#This Row],[سلف ]:[خصم ]])+Table4[[#This Row],[اضافي ]]</f>
        <v>2150</v>
      </c>
      <c r="U2257" s="58">
        <f>Table4[[#This Row],[ سعر اليومية ]]*Table4[[#This Row],[عدد الدورات ]]-Table4[[#This Row],[سعر يومية السائق]]*L2257</f>
        <v>484</v>
      </c>
      <c r="V2257" s="58">
        <f>U2257-Table4[[#This Row],[W/H  3%]]</f>
        <v>404.98</v>
      </c>
      <c r="W2257" s="66" t="str">
        <f>Table4[[#This Row],[اليوم]]&amp;Table4[[#This Row],[الشهر ]]&amp;Table4[[#This Row],[العام]]</f>
        <v>1762026</v>
      </c>
      <c r="X2257" s="66" t="s">
        <v>304</v>
      </c>
    </row>
    <row r="2258" spans="1:24" x14ac:dyDescent="0.3">
      <c r="A2258" s="62">
        <v>17</v>
      </c>
      <c r="B2258" s="62">
        <v>6</v>
      </c>
      <c r="C2258" s="62">
        <v>2026</v>
      </c>
      <c r="D2258" s="41" t="str">
        <f t="shared" si="119"/>
        <v xml:space="preserve">مصطفي شكيويالجلاتمةلوجستيكااكتوبر كوستر </v>
      </c>
      <c r="E2258" s="4">
        <v>4007</v>
      </c>
      <c r="F2258" s="41" t="str">
        <f>VLOOKUP(E2258,mapping!C:J,2,FALSE)</f>
        <v>مصطفي شكيوي</v>
      </c>
      <c r="G2258" s="41" t="str">
        <f>IFERROR(VLOOKUP(F2258,mapping!$D$3:$J$200,2,FALSE),0)</f>
        <v>الجلاتمة</v>
      </c>
      <c r="H2258" s="41" t="str">
        <f>IFERROR(VLOOKUP(F2258,mapping!$D$3:$J$200,3,FALSE),0)</f>
        <v>لوجستيكا</v>
      </c>
      <c r="I2258" s="41" t="str">
        <f>IFERROR(VLOOKUP(F2258,mapping!$D$3:$J$200,4,FALSE),0)</f>
        <v xml:space="preserve">اكتوبر </v>
      </c>
      <c r="J2258" s="41" t="str">
        <f>IFERROR(VLOOKUP(F2258,mapping!$D$3:$J$200,5,FALSE),0)</f>
        <v xml:space="preserve">كوستر </v>
      </c>
      <c r="K2258" s="63">
        <f>IF(W2258=mapping!$N$1,IFERROR(VLOOKUP(Table4[[#This Row],[Column1]],mapping!A:L,11,FALSE),0),IF(W2258&gt;mapping!$N$1,IFERROR(VLOOKUP(Table4[[#This Row],[Column1]],mapping!A:L,11,FALSE),0),))</f>
        <v>3220</v>
      </c>
      <c r="L2258" s="139">
        <v>1</v>
      </c>
      <c r="M2258" s="60">
        <f>IF(W2258=mapping!$N$1,IFERROR(VLOOKUP(Table4[[#This Row],[Column1]],mapping!A:L,12,FALSE),0),IF(W2258&gt;mapping!$N$1,IFERROR(VLOOKUP(Table4[[#This Row],[Column1]],mapping!A:L,12,FALSE),0),0))</f>
        <v>2750</v>
      </c>
      <c r="N2258" s="58">
        <f>Table4[[#This Row],[ سعر اليومية ]]*3%*Table4[[#This Row],[عدد الدورات ]]</f>
        <v>96.6</v>
      </c>
      <c r="O2258" s="56">
        <f>Table4[[#This Row],[ سعر اليومية ]]*Table4[[#This Row],[عدد الدورات ]]-N2258</f>
        <v>3123.4</v>
      </c>
      <c r="P2258" s="194"/>
      <c r="Q2258" s="194"/>
      <c r="R2258" s="194"/>
      <c r="S2258" s="58">
        <f>(Table4[[#This Row],[سعر يومية السائق]]*Table4[[#This Row],[عدد الدورات ]])-SUM(Table4[[#This Row],[سلف ]:[خصم ]])+Table4[[#This Row],[اضافي ]]</f>
        <v>2750</v>
      </c>
      <c r="U2258" s="58">
        <f>Table4[[#This Row],[ سعر اليومية ]]*Table4[[#This Row],[عدد الدورات ]]-Table4[[#This Row],[سعر يومية السائق]]*L2258</f>
        <v>470</v>
      </c>
      <c r="V2258" s="58">
        <f>U2258-Table4[[#This Row],[W/H  3%]]</f>
        <v>373.4</v>
      </c>
      <c r="W2258" s="66" t="str">
        <f>Table4[[#This Row],[اليوم]]&amp;Table4[[#This Row],[الشهر ]]&amp;Table4[[#This Row],[العام]]</f>
        <v>1762026</v>
      </c>
      <c r="X2258" s="66" t="s">
        <v>304</v>
      </c>
    </row>
    <row r="2259" spans="1:24" x14ac:dyDescent="0.3">
      <c r="A2259" s="62">
        <v>17</v>
      </c>
      <c r="B2259" s="62">
        <v>6</v>
      </c>
      <c r="C2259" s="62">
        <v>2026</v>
      </c>
      <c r="D2259" s="41" t="str">
        <f t="shared" si="119"/>
        <v xml:space="preserve">وديع 3الفيوم سنهورلوجستيكااكتوبر هاي اس </v>
      </c>
      <c r="E2259" s="4">
        <v>4023</v>
      </c>
      <c r="F2259" s="41" t="str">
        <f>VLOOKUP(E2259,mapping!C:J,2,FALSE)</f>
        <v>وديع 3</v>
      </c>
      <c r="G2259" s="41" t="str">
        <f>IFERROR(VLOOKUP(F2259,mapping!$D$3:$J$200,2,FALSE),0)</f>
        <v>الفيوم سنهور</v>
      </c>
      <c r="H2259" s="41" t="str">
        <f>IFERROR(VLOOKUP(F2259,mapping!$D$3:$J$200,3,FALSE),0)</f>
        <v>لوجستيكا</v>
      </c>
      <c r="I2259" s="41" t="str">
        <f>IFERROR(VLOOKUP(F2259,mapping!$D$3:$J$200,4,FALSE),0)</f>
        <v xml:space="preserve">اكتوبر </v>
      </c>
      <c r="J2259" s="41" t="str">
        <f>IFERROR(VLOOKUP(F2259,mapping!$D$3:$J$200,5,FALSE),0)</f>
        <v xml:space="preserve">هاي اس </v>
      </c>
      <c r="K2259" s="63">
        <f>IF(W2259=mapping!$N$1,IFERROR(VLOOKUP(Table4[[#This Row],[Column1]],mapping!A:L,11,FALSE),0),IF(W2259&gt;mapping!$N$1,IFERROR(VLOOKUP(Table4[[#This Row],[Column1]],mapping!A:L,11,FALSE),0),))</f>
        <v>3000</v>
      </c>
      <c r="L2259" s="139">
        <v>1</v>
      </c>
      <c r="M2259" s="60">
        <f>IF(W2259=mapping!$N$1,IFERROR(VLOOKUP(Table4[[#This Row],[Column1]],mapping!A:L,12,FALSE),0),IF(W2259&gt;mapping!$N$1,IFERROR(VLOOKUP(Table4[[#This Row],[Column1]],mapping!A:L,12,FALSE),0),0))</f>
        <v>2250</v>
      </c>
      <c r="N2259" s="58">
        <f>Table4[[#This Row],[ سعر اليومية ]]*3%*Table4[[#This Row],[عدد الدورات ]]</f>
        <v>90</v>
      </c>
      <c r="O2259" s="56">
        <f>Table4[[#This Row],[ سعر اليومية ]]*Table4[[#This Row],[عدد الدورات ]]-N2259</f>
        <v>2910</v>
      </c>
      <c r="P2259" s="194"/>
      <c r="Q2259" s="194"/>
      <c r="R2259" s="194"/>
      <c r="S2259" s="58">
        <f>(Table4[[#This Row],[سعر يومية السائق]]*Table4[[#This Row],[عدد الدورات ]])-SUM(Table4[[#This Row],[سلف ]:[خصم ]])+Table4[[#This Row],[اضافي ]]</f>
        <v>2250</v>
      </c>
      <c r="U2259" s="58">
        <f>Table4[[#This Row],[ سعر اليومية ]]*Table4[[#This Row],[عدد الدورات ]]-Table4[[#This Row],[سعر يومية السائق]]*L2259</f>
        <v>750</v>
      </c>
      <c r="V2259" s="58">
        <f>U2259-Table4[[#This Row],[W/H  3%]]</f>
        <v>660</v>
      </c>
      <c r="W2259" s="66" t="str">
        <f>Table4[[#This Row],[اليوم]]&amp;Table4[[#This Row],[الشهر ]]&amp;Table4[[#This Row],[العام]]</f>
        <v>1762026</v>
      </c>
      <c r="X2259" s="66" t="s">
        <v>304</v>
      </c>
    </row>
    <row r="2260" spans="1:24" x14ac:dyDescent="0.3">
      <c r="A2260" s="62">
        <v>17</v>
      </c>
      <c r="B2260" s="62">
        <v>6</v>
      </c>
      <c r="C2260" s="62">
        <v>2026</v>
      </c>
      <c r="D2260" s="41" t="str">
        <f t="shared" si="119"/>
        <v xml:space="preserve">محمودالعياطلوجستيكااكتوبر هاي اس </v>
      </c>
      <c r="E2260" s="4">
        <v>4024</v>
      </c>
      <c r="F2260" s="41" t="str">
        <f>VLOOKUP(E2260,mapping!C:J,2,FALSE)</f>
        <v>محمود</v>
      </c>
      <c r="G2260" s="41" t="str">
        <f>IFERROR(VLOOKUP(F2260,mapping!$D$3:$J$200,2,FALSE),0)</f>
        <v>العياط</v>
      </c>
      <c r="H2260" s="41" t="str">
        <f>IFERROR(VLOOKUP(F2260,mapping!$D$3:$J$200,3,FALSE),0)</f>
        <v>لوجستيكا</v>
      </c>
      <c r="I2260" s="41" t="str">
        <f>IFERROR(VLOOKUP(F2260,mapping!$D$3:$J$200,4,FALSE),0)</f>
        <v xml:space="preserve">اكتوبر </v>
      </c>
      <c r="J2260" s="41" t="str">
        <f>IFERROR(VLOOKUP(F2260,mapping!$D$3:$J$200,5,FALSE),0)</f>
        <v xml:space="preserve">هاي اس </v>
      </c>
      <c r="K2260" s="63">
        <f>IF(W2260=mapping!$N$1,IFERROR(VLOOKUP(Table4[[#This Row],[Column1]],mapping!A:L,11,FALSE),0),IF(W2260&gt;mapping!$N$1,IFERROR(VLOOKUP(Table4[[#This Row],[Column1]],mapping!A:L,11,FALSE),0),))</f>
        <v>4000</v>
      </c>
      <c r="L2260" s="139">
        <v>1</v>
      </c>
      <c r="M2260" s="60">
        <f>IF(W2260=mapping!$N$1,IFERROR(VLOOKUP(Table4[[#This Row],[Column1]],mapping!A:L,12,FALSE),0),IF(W2260&gt;mapping!$N$1,IFERROR(VLOOKUP(Table4[[#This Row],[Column1]],mapping!A:L,12,FALSE),0),0))</f>
        <v>2500</v>
      </c>
      <c r="N2260" s="58">
        <f>Table4[[#This Row],[ سعر اليومية ]]*3%*Table4[[#This Row],[عدد الدورات ]]</f>
        <v>120</v>
      </c>
      <c r="O2260" s="56">
        <f>Table4[[#This Row],[ سعر اليومية ]]*Table4[[#This Row],[عدد الدورات ]]-N2260</f>
        <v>3880</v>
      </c>
      <c r="P2260" s="194"/>
      <c r="Q2260" s="194"/>
      <c r="R2260" s="194"/>
      <c r="S2260" s="58">
        <f>(Table4[[#This Row],[سعر يومية السائق]]*Table4[[#This Row],[عدد الدورات ]])-SUM(Table4[[#This Row],[سلف ]:[خصم ]])+Table4[[#This Row],[اضافي ]]</f>
        <v>2500</v>
      </c>
      <c r="U2260" s="58">
        <f>Table4[[#This Row],[ سعر اليومية ]]*Table4[[#This Row],[عدد الدورات ]]-Table4[[#This Row],[سعر يومية السائق]]*L2260</f>
        <v>1500</v>
      </c>
      <c r="V2260" s="58">
        <f>U2260-Table4[[#This Row],[W/H  3%]]</f>
        <v>1380</v>
      </c>
      <c r="W2260" s="66" t="str">
        <f>Table4[[#This Row],[اليوم]]&amp;Table4[[#This Row],[الشهر ]]&amp;Table4[[#This Row],[العام]]</f>
        <v>1762026</v>
      </c>
      <c r="X2260" s="66" t="s">
        <v>304</v>
      </c>
    </row>
    <row r="2261" spans="1:24" x14ac:dyDescent="0.3">
      <c r="A2261" s="62">
        <v>17</v>
      </c>
      <c r="B2261" s="62">
        <v>6</v>
      </c>
      <c r="C2261" s="62">
        <v>2026</v>
      </c>
      <c r="D2261" s="41" t="str">
        <f t="shared" si="119"/>
        <v xml:space="preserve">احمد عويس المعادي لوجستيكاابورواش هاي اس </v>
      </c>
      <c r="E2261" s="4">
        <v>4011</v>
      </c>
      <c r="F2261" s="41" t="str">
        <f>VLOOKUP(E2261,mapping!C:J,2,FALSE)</f>
        <v xml:space="preserve">احمد عويس </v>
      </c>
      <c r="G2261" s="41" t="str">
        <f>IFERROR(VLOOKUP(F2261,mapping!$D$3:$J$200,2,FALSE),0)</f>
        <v xml:space="preserve">المعادي </v>
      </c>
      <c r="H2261" s="41" t="str">
        <f>IFERROR(VLOOKUP(F2261,mapping!$D$3:$J$200,3,FALSE),0)</f>
        <v>لوجستيكا</v>
      </c>
      <c r="I2261" s="41" t="str">
        <f>IFERROR(VLOOKUP(F2261,mapping!$D$3:$J$200,4,FALSE),0)</f>
        <v xml:space="preserve">ابورواش </v>
      </c>
      <c r="J2261" s="41" t="str">
        <f>IFERROR(VLOOKUP(F2261,mapping!$D$3:$J$200,5,FALSE),0)</f>
        <v xml:space="preserve">هاي اس </v>
      </c>
      <c r="K2261" s="63">
        <f>IF(W2261=mapping!$N$1,IFERROR(VLOOKUP(Table4[[#This Row],[Column1]],mapping!A:L,11,FALSE),0),IF(W2261&gt;mapping!$N$1,IFERROR(VLOOKUP(Table4[[#This Row],[Column1]],mapping!A:L,11,FALSE),0),))</f>
        <v>2049</v>
      </c>
      <c r="L2261" s="139">
        <v>1</v>
      </c>
      <c r="M2261" s="60">
        <f>IF(W2261=mapping!$N$1,IFERROR(VLOOKUP(Table4[[#This Row],[Column1]],mapping!A:L,12,FALSE),0),IF(W2261&gt;mapping!$N$1,IFERROR(VLOOKUP(Table4[[#This Row],[Column1]],mapping!A:L,12,FALSE),0),0))</f>
        <v>1650</v>
      </c>
      <c r="N2261" s="58">
        <f>Table4[[#This Row],[ سعر اليومية ]]*3%*Table4[[#This Row],[عدد الدورات ]]</f>
        <v>61.47</v>
      </c>
      <c r="O2261" s="56">
        <f>Table4[[#This Row],[ سعر اليومية ]]*Table4[[#This Row],[عدد الدورات ]]-N2261</f>
        <v>1987.53</v>
      </c>
      <c r="P2261" s="194"/>
      <c r="Q2261" s="194"/>
      <c r="R2261" s="194"/>
      <c r="S2261" s="58">
        <f>(Table4[[#This Row],[سعر يومية السائق]]*Table4[[#This Row],[عدد الدورات ]])-SUM(Table4[[#This Row],[سلف ]:[خصم ]])+Table4[[#This Row],[اضافي ]]</f>
        <v>1650</v>
      </c>
      <c r="U2261" s="58">
        <f>Table4[[#This Row],[ سعر اليومية ]]*Table4[[#This Row],[عدد الدورات ]]-Table4[[#This Row],[سعر يومية السائق]]*L2261</f>
        <v>399</v>
      </c>
      <c r="V2261" s="58">
        <f>U2261-Table4[[#This Row],[W/H  3%]]</f>
        <v>337.53</v>
      </c>
      <c r="W2261" s="66" t="str">
        <f>Table4[[#This Row],[اليوم]]&amp;Table4[[#This Row],[الشهر ]]&amp;Table4[[#This Row],[العام]]</f>
        <v>1762026</v>
      </c>
      <c r="X2261" s="66" t="s">
        <v>304</v>
      </c>
    </row>
    <row r="2262" spans="1:24" x14ac:dyDescent="0.3">
      <c r="A2262" s="62">
        <v>17</v>
      </c>
      <c r="B2262" s="62">
        <v>6</v>
      </c>
      <c r="C2262" s="62">
        <v>2026</v>
      </c>
      <c r="D2262" s="41" t="str">
        <f t="shared" si="119"/>
        <v>محمد جمال القناطر لوجستيكاابورواش سوزوكي</v>
      </c>
      <c r="E2262" s="4">
        <v>4013</v>
      </c>
      <c r="F2262" s="41" t="str">
        <f>VLOOKUP(E2262,mapping!C:J,2,FALSE)</f>
        <v xml:space="preserve">محمد جمال </v>
      </c>
      <c r="G2262" s="41" t="str">
        <f>IFERROR(VLOOKUP(F2262,mapping!$D$3:$J$200,2,FALSE),0)</f>
        <v xml:space="preserve">القناطر </v>
      </c>
      <c r="H2262" s="41" t="str">
        <f>IFERROR(VLOOKUP(F2262,mapping!$D$3:$J$200,3,FALSE),0)</f>
        <v>لوجستيكا</v>
      </c>
      <c r="I2262" s="41" t="str">
        <f>IFERROR(VLOOKUP(F2262,mapping!$D$3:$J$200,4,FALSE),0)</f>
        <v xml:space="preserve">ابورواش </v>
      </c>
      <c r="J2262" s="41" t="str">
        <f>IFERROR(VLOOKUP(F2262,mapping!$D$3:$J$200,5,FALSE),0)</f>
        <v>سوزوكي</v>
      </c>
      <c r="K2262" s="63">
        <f>IF(W2262=mapping!$N$1,IFERROR(VLOOKUP(Table4[[#This Row],[Column1]],mapping!A:L,11,FALSE),0),IF(W2262&gt;mapping!$N$1,IFERROR(VLOOKUP(Table4[[#This Row],[Column1]],mapping!A:L,11,FALSE),0),))</f>
        <v>1536</v>
      </c>
      <c r="L2262" s="139">
        <v>1</v>
      </c>
      <c r="M2262" s="60">
        <f>IF(W2262=mapping!$N$1,IFERROR(VLOOKUP(Table4[[#This Row],[Column1]],mapping!A:L,12,FALSE),0),IF(W2262&gt;mapping!$N$1,IFERROR(VLOOKUP(Table4[[#This Row],[Column1]],mapping!A:L,12,FALSE),0),0))</f>
        <v>1000</v>
      </c>
      <c r="N2262" s="58">
        <f>Table4[[#This Row],[ سعر اليومية ]]*3%*Table4[[#This Row],[عدد الدورات ]]</f>
        <v>46.08</v>
      </c>
      <c r="O2262" s="56">
        <f>Table4[[#This Row],[ سعر اليومية ]]*Table4[[#This Row],[عدد الدورات ]]-N2262</f>
        <v>1489.92</v>
      </c>
      <c r="P2262" s="194"/>
      <c r="Q2262" s="194"/>
      <c r="R2262" s="194"/>
      <c r="S2262" s="58">
        <f>(Table4[[#This Row],[سعر يومية السائق]]*Table4[[#This Row],[عدد الدورات ]])-SUM(Table4[[#This Row],[سلف ]:[خصم ]])+Table4[[#This Row],[اضافي ]]</f>
        <v>1000</v>
      </c>
      <c r="U2262" s="58">
        <f>Table4[[#This Row],[ سعر اليومية ]]*Table4[[#This Row],[عدد الدورات ]]-Table4[[#This Row],[سعر يومية السائق]]*L2262</f>
        <v>536</v>
      </c>
      <c r="V2262" s="58">
        <f>U2262-Table4[[#This Row],[W/H  3%]]</f>
        <v>489.92</v>
      </c>
      <c r="W2262" s="66" t="str">
        <f>Table4[[#This Row],[اليوم]]&amp;Table4[[#This Row],[الشهر ]]&amp;Table4[[#This Row],[العام]]</f>
        <v>1762026</v>
      </c>
      <c r="X2262" s="66" t="s">
        <v>304</v>
      </c>
    </row>
    <row r="2263" spans="1:24" x14ac:dyDescent="0.3">
      <c r="A2263" s="62">
        <v>17</v>
      </c>
      <c r="B2263" s="62">
        <v>6</v>
      </c>
      <c r="C2263" s="62">
        <v>2026</v>
      </c>
      <c r="D2263" s="41" t="str">
        <f t="shared" si="119"/>
        <v xml:space="preserve">محمد عزمي حدائق اكتوبر لوجستيكااكتوبر هاي اس </v>
      </c>
      <c r="E2263" s="4">
        <v>4005</v>
      </c>
      <c r="F2263" s="41" t="str">
        <f>VLOOKUP(E2263,mapping!C:J,2,FALSE)</f>
        <v xml:space="preserve">محمد عزمي </v>
      </c>
      <c r="G2263" s="41" t="str">
        <f>IFERROR(VLOOKUP(F2263,mapping!$D$3:$J$200,2,FALSE),0)</f>
        <v xml:space="preserve">حدائق اكتوبر </v>
      </c>
      <c r="H2263" s="41" t="str">
        <f>IFERROR(VLOOKUP(F2263,mapping!$D$3:$J$200,3,FALSE),0)</f>
        <v>لوجستيكا</v>
      </c>
      <c r="I2263" s="41" t="str">
        <f>IFERROR(VLOOKUP(F2263,mapping!$D$3:$J$200,4,FALSE),0)</f>
        <v xml:space="preserve">اكتوبر </v>
      </c>
      <c r="J2263" s="41" t="str">
        <f>IFERROR(VLOOKUP(F2263,mapping!$D$3:$J$200,5,FALSE),0)</f>
        <v xml:space="preserve">هاي اس </v>
      </c>
      <c r="K2263" s="63">
        <f>IF(W2263=mapping!$N$1,IFERROR(VLOOKUP(Table4[[#This Row],[Column1]],mapping!A:L,11,FALSE),0),IF(W2263&gt;mapping!$N$1,IFERROR(VLOOKUP(Table4[[#This Row],[Column1]],mapping!A:L,11,FALSE),0),))</f>
        <v>1903</v>
      </c>
      <c r="L2263" s="139">
        <v>1</v>
      </c>
      <c r="M2263" s="60">
        <f>IF(W2263=mapping!$N$1,IFERROR(VLOOKUP(Table4[[#This Row],[Column1]],mapping!A:L,12,FALSE),0),IF(W2263&gt;mapping!$N$1,IFERROR(VLOOKUP(Table4[[#This Row],[Column1]],mapping!A:L,12,FALSE),0),0))</f>
        <v>1600</v>
      </c>
      <c r="N2263" s="58">
        <f>Table4[[#This Row],[ سعر اليومية ]]*3%*Table4[[#This Row],[عدد الدورات ]]</f>
        <v>57.089999999999996</v>
      </c>
      <c r="O2263" s="56">
        <f>Table4[[#This Row],[ سعر اليومية ]]*Table4[[#This Row],[عدد الدورات ]]-N2263</f>
        <v>1845.91</v>
      </c>
      <c r="P2263" s="194"/>
      <c r="Q2263" s="194"/>
      <c r="R2263" s="194"/>
      <c r="S2263" s="58">
        <f>(Table4[[#This Row],[سعر يومية السائق]]*Table4[[#This Row],[عدد الدورات ]])-SUM(Table4[[#This Row],[سلف ]:[خصم ]])+Table4[[#This Row],[اضافي ]]</f>
        <v>1600</v>
      </c>
      <c r="U2263" s="58">
        <f>Table4[[#This Row],[ سعر اليومية ]]*Table4[[#This Row],[عدد الدورات ]]-Table4[[#This Row],[سعر يومية السائق]]*L2263</f>
        <v>303</v>
      </c>
      <c r="V2263" s="58">
        <f>U2263-Table4[[#This Row],[W/H  3%]]</f>
        <v>245.91</v>
      </c>
      <c r="W2263" s="66" t="str">
        <f>Table4[[#This Row],[اليوم]]&amp;Table4[[#This Row],[الشهر ]]&amp;Table4[[#This Row],[العام]]</f>
        <v>1762026</v>
      </c>
      <c r="X2263" s="66" t="s">
        <v>304</v>
      </c>
    </row>
    <row r="2264" spans="1:24" x14ac:dyDescent="0.3">
      <c r="A2264" s="62">
        <v>17</v>
      </c>
      <c r="B2264" s="62">
        <v>6</v>
      </c>
      <c r="C2264" s="62">
        <v>2026</v>
      </c>
      <c r="D2264" s="41" t="str">
        <f t="shared" si="119"/>
        <v xml:space="preserve">سعيد كمال م.نصر لوجستيكااكتوبر هاي اس </v>
      </c>
      <c r="E2264" s="4">
        <v>4008</v>
      </c>
      <c r="F2264" s="41" t="str">
        <f>VLOOKUP(E2264,mapping!C:J,2,FALSE)</f>
        <v xml:space="preserve">سعيد كمال </v>
      </c>
      <c r="G2264" s="41" t="str">
        <f>IFERROR(VLOOKUP(F2264,mapping!$D$3:$J$200,2,FALSE),0)</f>
        <v xml:space="preserve">م.نصر </v>
      </c>
      <c r="H2264" s="41" t="str">
        <f>IFERROR(VLOOKUP(F2264,mapping!$D$3:$J$200,3,FALSE),0)</f>
        <v>لوجستيكا</v>
      </c>
      <c r="I2264" s="41" t="str">
        <f>IFERROR(VLOOKUP(F2264,mapping!$D$3:$J$200,4,FALSE),0)</f>
        <v xml:space="preserve">اكتوبر </v>
      </c>
      <c r="J2264" s="41" t="str">
        <f>IFERROR(VLOOKUP(F2264,mapping!$D$3:$J$200,5,FALSE),0)</f>
        <v xml:space="preserve">هاي اس </v>
      </c>
      <c r="K2264" s="63">
        <f>IF(W2264=mapping!$N$1,IFERROR(VLOOKUP(Table4[[#This Row],[Column1]],mapping!A:L,11,FALSE),0),IF(W2264&gt;mapping!$N$1,IFERROR(VLOOKUP(Table4[[#This Row],[Column1]],mapping!A:L,11,FALSE),0),))</f>
        <v>3367</v>
      </c>
      <c r="L2264" s="139">
        <v>1</v>
      </c>
      <c r="M2264" s="60">
        <f>IF(W2264=mapping!$N$1,IFERROR(VLOOKUP(Table4[[#This Row],[Column1]],mapping!A:L,12,FALSE),0),IF(W2264&gt;mapping!$N$1,IFERROR(VLOOKUP(Table4[[#This Row],[Column1]],mapping!A:L,12,FALSE),0),0))</f>
        <v>2600</v>
      </c>
      <c r="N2264" s="58">
        <f>Table4[[#This Row],[ سعر اليومية ]]*3%*Table4[[#This Row],[عدد الدورات ]]</f>
        <v>101.00999999999999</v>
      </c>
      <c r="O2264" s="56">
        <f>Table4[[#This Row],[ سعر اليومية ]]*Table4[[#This Row],[عدد الدورات ]]-N2264</f>
        <v>3265.99</v>
      </c>
      <c r="P2264" s="194"/>
      <c r="Q2264" s="194"/>
      <c r="R2264" s="194"/>
      <c r="S2264" s="58">
        <f>(Table4[[#This Row],[سعر يومية السائق]]*Table4[[#This Row],[عدد الدورات ]])-SUM(Table4[[#This Row],[سلف ]:[خصم ]])+Table4[[#This Row],[اضافي ]]</f>
        <v>2600</v>
      </c>
      <c r="U2264" s="58">
        <f>Table4[[#This Row],[ سعر اليومية ]]*Table4[[#This Row],[عدد الدورات ]]-Table4[[#This Row],[سعر يومية السائق]]*L2264</f>
        <v>767</v>
      </c>
      <c r="V2264" s="58">
        <f>U2264-Table4[[#This Row],[W/H  3%]]</f>
        <v>665.99</v>
      </c>
      <c r="W2264" s="66" t="str">
        <f>Table4[[#This Row],[اليوم]]&amp;Table4[[#This Row],[الشهر ]]&amp;Table4[[#This Row],[العام]]</f>
        <v>1762026</v>
      </c>
      <c r="X2264" s="66" t="s">
        <v>304</v>
      </c>
    </row>
    <row r="2265" spans="1:24" x14ac:dyDescent="0.3">
      <c r="A2265" s="62">
        <v>17</v>
      </c>
      <c r="B2265" s="62">
        <v>6</v>
      </c>
      <c r="C2265" s="62">
        <v>2026</v>
      </c>
      <c r="D2265" s="41" t="str">
        <f t="shared" si="119"/>
        <v>عماد النجار1المرج 2ورديةسعوديالمخاذناتوبيس 28</v>
      </c>
      <c r="E2265" s="4">
        <v>5000</v>
      </c>
      <c r="F2265" s="41" t="str">
        <f>VLOOKUP(E2265,mapping!C:J,2,FALSE)</f>
        <v>عماد النجار1</v>
      </c>
      <c r="G2265" s="41" t="str">
        <f>IFERROR(VLOOKUP(F2265,mapping!$D$3:$J$200,2,FALSE),0)</f>
        <v>المرج 2وردية</v>
      </c>
      <c r="H2265" s="41" t="str">
        <f>IFERROR(VLOOKUP(F2265,mapping!$D$3:$J$200,3,FALSE),0)</f>
        <v>سعودي</v>
      </c>
      <c r="I2265" s="41" t="str">
        <f>IFERROR(VLOOKUP(F2265,mapping!$D$3:$J$200,4,FALSE),0)</f>
        <v>المخاذن</v>
      </c>
      <c r="J2265" s="41" t="str">
        <f>IFERROR(VLOOKUP(F2265,mapping!$D$3:$J$200,5,FALSE),0)</f>
        <v>اتوبيس 28</v>
      </c>
      <c r="K2265" s="63">
        <f>IF(W2265=mapping!$N$1,IFERROR(VLOOKUP(Table4[[#This Row],[Column1]],mapping!A:L,11,FALSE),0),IF(W2265&gt;mapping!$N$1,IFERROR(VLOOKUP(Table4[[#This Row],[Column1]],mapping!A:L,11,FALSE),0),))</f>
        <v>4119</v>
      </c>
      <c r="L2265" s="139">
        <v>1</v>
      </c>
      <c r="M2265" s="60">
        <f>IF(W2265=mapping!$N$1,IFERROR(VLOOKUP(Table4[[#This Row],[Column1]],mapping!A:L,12,FALSE),0),IF(W2265&gt;mapping!$N$1,IFERROR(VLOOKUP(Table4[[#This Row],[Column1]],mapping!A:L,12,FALSE),0),0))</f>
        <v>4800</v>
      </c>
      <c r="N2265" s="58">
        <f>Table4[[#This Row],[ سعر اليومية ]]*3%*Table4[[#This Row],[عدد الدورات ]]</f>
        <v>123.57</v>
      </c>
      <c r="O2265" s="56">
        <f>Table4[[#This Row],[ سعر اليومية ]]*Table4[[#This Row],[عدد الدورات ]]-N2265</f>
        <v>3995.43</v>
      </c>
      <c r="P2265" s="194"/>
      <c r="Q2265" s="194"/>
      <c r="R2265" s="194"/>
      <c r="S2265" s="58">
        <f>(Table4[[#This Row],[سعر يومية السائق]]*Table4[[#This Row],[عدد الدورات ]])-SUM(Table4[[#This Row],[سلف ]:[خصم ]])+Table4[[#This Row],[اضافي ]]</f>
        <v>4800</v>
      </c>
      <c r="U2265" s="58">
        <f>Table4[[#This Row],[ سعر اليومية ]]*Table4[[#This Row],[عدد الدورات ]]-Table4[[#This Row],[سعر يومية السائق]]*L2265</f>
        <v>-681</v>
      </c>
      <c r="V2265" s="58">
        <f>U2265-Table4[[#This Row],[W/H  3%]]</f>
        <v>-804.56999999999994</v>
      </c>
      <c r="W2265" s="66" t="str">
        <f>Table4[[#This Row],[اليوم]]&amp;Table4[[#This Row],[الشهر ]]&amp;Table4[[#This Row],[العام]]</f>
        <v>1762026</v>
      </c>
      <c r="X2265" s="66" t="s">
        <v>304</v>
      </c>
    </row>
    <row r="2266" spans="1:24" x14ac:dyDescent="0.3">
      <c r="A2266" s="62">
        <v>17</v>
      </c>
      <c r="B2266" s="62">
        <v>6</v>
      </c>
      <c r="C2266" s="62">
        <v>2026</v>
      </c>
      <c r="D2266" s="41" t="str">
        <f t="shared" si="119"/>
        <v>عماد النجار2المؤسسة 2ورديةسعوديالمخاذناتوبيس 28</v>
      </c>
      <c r="E2266" s="4">
        <v>5001</v>
      </c>
      <c r="F2266" s="41" t="str">
        <f>VLOOKUP(E2266,mapping!C:J,2,FALSE)</f>
        <v>عماد النجار2</v>
      </c>
      <c r="G2266" s="41" t="str">
        <f>IFERROR(VLOOKUP(F2266,mapping!$D$3:$J$200,2,FALSE),0)</f>
        <v>المؤسسة 2وردية</v>
      </c>
      <c r="H2266" s="41" t="str">
        <f>IFERROR(VLOOKUP(F2266,mapping!$D$3:$J$200,3,FALSE),0)</f>
        <v>سعودي</v>
      </c>
      <c r="I2266" s="41" t="str">
        <f>IFERROR(VLOOKUP(F2266,mapping!$D$3:$J$200,4,FALSE),0)</f>
        <v>المخاذن</v>
      </c>
      <c r="J2266" s="41" t="str">
        <f>IFERROR(VLOOKUP(F2266,mapping!$D$3:$J$200,5,FALSE),0)</f>
        <v>اتوبيس 28</v>
      </c>
      <c r="K2266" s="63">
        <f>IF(W2266=mapping!$N$1,IFERROR(VLOOKUP(Table4[[#This Row],[Column1]],mapping!A:L,11,FALSE),0),IF(W2266&gt;mapping!$N$1,IFERROR(VLOOKUP(Table4[[#This Row],[Column1]],mapping!A:L,11,FALSE),0),))</f>
        <v>3884</v>
      </c>
      <c r="L2266" s="139">
        <v>1</v>
      </c>
      <c r="M2266" s="60">
        <f>IF(W2266=mapping!$N$1,IFERROR(VLOOKUP(Table4[[#This Row],[Column1]],mapping!A:L,12,FALSE),0),IF(W2266&gt;mapping!$N$1,IFERROR(VLOOKUP(Table4[[#This Row],[Column1]],mapping!A:L,12,FALSE),0),0))</f>
        <v>4500</v>
      </c>
      <c r="N2266" s="58">
        <f>Table4[[#This Row],[ سعر اليومية ]]*3%*Table4[[#This Row],[عدد الدورات ]]</f>
        <v>116.52</v>
      </c>
      <c r="O2266" s="56">
        <f>Table4[[#This Row],[ سعر اليومية ]]*Table4[[#This Row],[عدد الدورات ]]-N2266</f>
        <v>3767.48</v>
      </c>
      <c r="P2266" s="194"/>
      <c r="Q2266" s="194"/>
      <c r="R2266" s="194"/>
      <c r="S2266" s="58">
        <f>(Table4[[#This Row],[سعر يومية السائق]]*Table4[[#This Row],[عدد الدورات ]])-SUM(Table4[[#This Row],[سلف ]:[خصم ]])+Table4[[#This Row],[اضافي ]]</f>
        <v>4500</v>
      </c>
      <c r="U2266" s="58">
        <f>Table4[[#This Row],[ سعر اليومية ]]*Table4[[#This Row],[عدد الدورات ]]-Table4[[#This Row],[سعر يومية السائق]]*L2266</f>
        <v>-616</v>
      </c>
      <c r="V2266" s="58">
        <f>U2266-Table4[[#This Row],[W/H  3%]]</f>
        <v>-732.52</v>
      </c>
      <c r="W2266" s="66" t="str">
        <f>Table4[[#This Row],[اليوم]]&amp;Table4[[#This Row],[الشهر ]]&amp;Table4[[#This Row],[العام]]</f>
        <v>1762026</v>
      </c>
      <c r="X2266" s="66" t="s">
        <v>304</v>
      </c>
    </row>
    <row r="2267" spans="1:24" x14ac:dyDescent="0.3">
      <c r="A2267" s="62">
        <v>17</v>
      </c>
      <c r="B2267" s="62">
        <v>6</v>
      </c>
      <c r="C2267" s="62">
        <v>2026</v>
      </c>
      <c r="D2267" s="41" t="str">
        <f t="shared" si="119"/>
        <v>طه1الدائري 1ورديةسعوديالمخاذناتوبيس 28</v>
      </c>
      <c r="E2267" s="4">
        <v>5030</v>
      </c>
      <c r="F2267" s="41" t="str">
        <f>VLOOKUP(E2267,mapping!C:J,2,FALSE)</f>
        <v>طه1</v>
      </c>
      <c r="G2267" s="41" t="str">
        <f>IFERROR(VLOOKUP(F2267,mapping!$D$3:$J$200,2,FALSE),0)</f>
        <v>الدائري 1وردية</v>
      </c>
      <c r="H2267" s="41" t="str">
        <f>IFERROR(VLOOKUP(F2267,mapping!$D$3:$J$200,3,FALSE),0)</f>
        <v>سعودي</v>
      </c>
      <c r="I2267" s="41" t="str">
        <f>IFERROR(VLOOKUP(F2267,mapping!$D$3:$J$200,4,FALSE),0)</f>
        <v>المخاذن</v>
      </c>
      <c r="J2267" s="41" t="str">
        <f>IFERROR(VLOOKUP(F2267,mapping!$D$3:$J$200,5,FALSE),0)</f>
        <v>اتوبيس 28</v>
      </c>
      <c r="K2267" s="63">
        <f>IF(W2267=mapping!$N$1,IFERROR(VLOOKUP(Table4[[#This Row],[Column1]],mapping!A:L,11,FALSE),0),IF(W2267&gt;mapping!$N$1,IFERROR(VLOOKUP(Table4[[#This Row],[Column1]],mapping!A:L,11,FALSE),0),))</f>
        <v>2448</v>
      </c>
      <c r="L2267" s="139">
        <v>1</v>
      </c>
      <c r="M2267" s="60">
        <f>IF(W2267=mapping!$N$1,IFERROR(VLOOKUP(Table4[[#This Row],[Column1]],mapping!A:L,12,FALSE),0),IF(W2267&gt;mapping!$N$1,IFERROR(VLOOKUP(Table4[[#This Row],[Column1]],mapping!A:L,12,FALSE),0),0))</f>
        <v>2750</v>
      </c>
      <c r="N2267" s="58">
        <f>Table4[[#This Row],[ سعر اليومية ]]*3%*Table4[[#This Row],[عدد الدورات ]]</f>
        <v>73.44</v>
      </c>
      <c r="O2267" s="56">
        <f>Table4[[#This Row],[ سعر اليومية ]]*Table4[[#This Row],[عدد الدورات ]]-N2267</f>
        <v>2374.56</v>
      </c>
      <c r="P2267" s="194"/>
      <c r="Q2267" s="194"/>
      <c r="R2267" s="194"/>
      <c r="S2267" s="58">
        <f>(Table4[[#This Row],[سعر يومية السائق]]*Table4[[#This Row],[عدد الدورات ]])-SUM(Table4[[#This Row],[سلف ]:[خصم ]])+Table4[[#This Row],[اضافي ]]</f>
        <v>2750</v>
      </c>
      <c r="U2267" s="58">
        <f>Table4[[#This Row],[ سعر اليومية ]]*Table4[[#This Row],[عدد الدورات ]]-Table4[[#This Row],[سعر يومية السائق]]*L2267</f>
        <v>-302</v>
      </c>
      <c r="V2267" s="58">
        <f>U2267-Table4[[#This Row],[W/H  3%]]</f>
        <v>-375.44</v>
      </c>
      <c r="W2267" s="66" t="str">
        <f>Table4[[#This Row],[اليوم]]&amp;Table4[[#This Row],[الشهر ]]&amp;Table4[[#This Row],[العام]]</f>
        <v>1762026</v>
      </c>
      <c r="X2267" s="66" t="s">
        <v>304</v>
      </c>
    </row>
    <row r="2268" spans="1:24" x14ac:dyDescent="0.3">
      <c r="A2268" s="62">
        <v>17</v>
      </c>
      <c r="B2268" s="62">
        <v>6</v>
      </c>
      <c r="C2268" s="62">
        <v>2026</v>
      </c>
      <c r="D2268" s="41" t="str">
        <f t="shared" si="119"/>
        <v>عبد الرحمن1الهرم سعوديدريماتوبيس 28</v>
      </c>
      <c r="E2268" s="4">
        <v>5003</v>
      </c>
      <c r="F2268" s="41" t="str">
        <f>VLOOKUP(E2268,mapping!C:J,2,FALSE)</f>
        <v>عبد الرحمن1</v>
      </c>
      <c r="G2268" s="41" t="str">
        <f>IFERROR(VLOOKUP(F2268,mapping!$D$3:$J$200,2,FALSE),0)</f>
        <v xml:space="preserve">الهرم </v>
      </c>
      <c r="H2268" s="41" t="str">
        <f>IFERROR(VLOOKUP(F2268,mapping!$D$3:$J$200,3,FALSE),0)</f>
        <v>سعودي</v>
      </c>
      <c r="I2268" s="41" t="str">
        <f>IFERROR(VLOOKUP(F2268,mapping!$D$3:$J$200,4,FALSE),0)</f>
        <v>دريم</v>
      </c>
      <c r="J2268" s="41" t="str">
        <f>IFERROR(VLOOKUP(F2268,mapping!$D$3:$J$200,5,FALSE),0)</f>
        <v>اتوبيس 28</v>
      </c>
      <c r="K2268" s="63">
        <f>IF(W2268=mapping!$N$1,IFERROR(VLOOKUP(Table4[[#This Row],[Column1]],mapping!A:L,11,FALSE),0),IF(W2268&gt;mapping!$N$1,IFERROR(VLOOKUP(Table4[[#This Row],[Column1]],mapping!A:L,11,FALSE),0),))</f>
        <v>994</v>
      </c>
      <c r="L2268" s="139">
        <v>1</v>
      </c>
      <c r="M2268" s="60">
        <f>IF(W2268=mapping!$N$1,IFERROR(VLOOKUP(Table4[[#This Row],[Column1]],mapping!A:L,12,FALSE),0),IF(W2268&gt;mapping!$N$1,IFERROR(VLOOKUP(Table4[[#This Row],[Column1]],mapping!A:L,12,FALSE),0),0))</f>
        <v>850</v>
      </c>
      <c r="N2268" s="58">
        <f>Table4[[#This Row],[ سعر اليومية ]]*3%*Table4[[#This Row],[عدد الدورات ]]</f>
        <v>29.82</v>
      </c>
      <c r="O2268" s="56">
        <f>Table4[[#This Row],[ سعر اليومية ]]*Table4[[#This Row],[عدد الدورات ]]-N2268</f>
        <v>964.18</v>
      </c>
      <c r="P2268" s="194"/>
      <c r="Q2268" s="194"/>
      <c r="R2268" s="194"/>
      <c r="S2268" s="58">
        <f>(Table4[[#This Row],[سعر يومية السائق]]*Table4[[#This Row],[عدد الدورات ]])-SUM(Table4[[#This Row],[سلف ]:[خصم ]])+Table4[[#This Row],[اضافي ]]</f>
        <v>850</v>
      </c>
      <c r="U2268" s="58">
        <f>Table4[[#This Row],[ سعر اليومية ]]*Table4[[#This Row],[عدد الدورات ]]-Table4[[#This Row],[سعر يومية السائق]]*L2268</f>
        <v>144</v>
      </c>
      <c r="V2268" s="58">
        <f>U2268-Table4[[#This Row],[W/H  3%]]</f>
        <v>114.18</v>
      </c>
      <c r="W2268" s="66" t="str">
        <f>Table4[[#This Row],[اليوم]]&amp;Table4[[#This Row],[الشهر ]]&amp;Table4[[#This Row],[العام]]</f>
        <v>1762026</v>
      </c>
      <c r="X2268" s="66" t="s">
        <v>304</v>
      </c>
    </row>
    <row r="2269" spans="1:24" x14ac:dyDescent="0.3">
      <c r="A2269" s="62">
        <v>17</v>
      </c>
      <c r="B2269" s="62">
        <v>6</v>
      </c>
      <c r="C2269" s="62">
        <v>2026</v>
      </c>
      <c r="D2269" s="41" t="str">
        <f t="shared" si="119"/>
        <v>عبد الرحمن2المؤسسةسعوديدريماتوبيس 28</v>
      </c>
      <c r="E2269" s="4">
        <v>5004</v>
      </c>
      <c r="F2269" s="41" t="str">
        <f>VLOOKUP(E2269,mapping!C:J,2,FALSE)</f>
        <v>عبد الرحمن2</v>
      </c>
      <c r="G2269" s="41" t="str">
        <f>IFERROR(VLOOKUP(F2269,mapping!$D$3:$J$200,2,FALSE),0)</f>
        <v>المؤسسة</v>
      </c>
      <c r="H2269" s="41" t="str">
        <f>IFERROR(VLOOKUP(F2269,mapping!$D$3:$J$200,3,FALSE),0)</f>
        <v>سعودي</v>
      </c>
      <c r="I2269" s="41" t="str">
        <f>IFERROR(VLOOKUP(F2269,mapping!$D$3:$J$200,4,FALSE),0)</f>
        <v>دريم</v>
      </c>
      <c r="J2269" s="41" t="str">
        <f>IFERROR(VLOOKUP(F2269,mapping!$D$3:$J$200,5,FALSE),0)</f>
        <v>اتوبيس 28</v>
      </c>
      <c r="K2269" s="63">
        <f>IF(W2269=mapping!$N$1,IFERROR(VLOOKUP(Table4[[#This Row],[Column1]],mapping!A:L,11,FALSE),0),IF(W2269&gt;mapping!$N$1,IFERROR(VLOOKUP(Table4[[#This Row],[Column1]],mapping!A:L,11,FALSE),0),))</f>
        <v>994</v>
      </c>
      <c r="L2269" s="139">
        <v>1</v>
      </c>
      <c r="M2269" s="60">
        <f>IF(W2269=mapping!$N$1,IFERROR(VLOOKUP(Table4[[#This Row],[Column1]],mapping!A:L,12,FALSE),0),IF(W2269&gt;mapping!$N$1,IFERROR(VLOOKUP(Table4[[#This Row],[Column1]],mapping!A:L,12,FALSE),0),0))</f>
        <v>850</v>
      </c>
      <c r="N2269" s="58">
        <f>Table4[[#This Row],[ سعر اليومية ]]*3%*Table4[[#This Row],[عدد الدورات ]]</f>
        <v>29.82</v>
      </c>
      <c r="O2269" s="56">
        <f>Table4[[#This Row],[ سعر اليومية ]]*Table4[[#This Row],[عدد الدورات ]]-N2269</f>
        <v>964.18</v>
      </c>
      <c r="P2269" s="194"/>
      <c r="Q2269" s="194"/>
      <c r="R2269" s="194"/>
      <c r="S2269" s="58">
        <f>(Table4[[#This Row],[سعر يومية السائق]]*Table4[[#This Row],[عدد الدورات ]])-SUM(Table4[[#This Row],[سلف ]:[خصم ]])+Table4[[#This Row],[اضافي ]]</f>
        <v>850</v>
      </c>
      <c r="U2269" s="58">
        <f>Table4[[#This Row],[ سعر اليومية ]]*Table4[[#This Row],[عدد الدورات ]]-Table4[[#This Row],[سعر يومية السائق]]*L2269</f>
        <v>144</v>
      </c>
      <c r="V2269" s="58">
        <f>U2269-Table4[[#This Row],[W/H  3%]]</f>
        <v>114.18</v>
      </c>
      <c r="W2269" s="66" t="str">
        <f>Table4[[#This Row],[اليوم]]&amp;Table4[[#This Row],[الشهر ]]&amp;Table4[[#This Row],[العام]]</f>
        <v>1762026</v>
      </c>
      <c r="X2269" s="66" t="s">
        <v>304</v>
      </c>
    </row>
    <row r="2270" spans="1:24" x14ac:dyDescent="0.3">
      <c r="A2270" s="62">
        <v>17</v>
      </c>
      <c r="B2270" s="62">
        <v>6</v>
      </c>
      <c r="C2270" s="62">
        <v>2026</v>
      </c>
      <c r="D2270" s="41" t="str">
        <f t="shared" si="119"/>
        <v>فرج 1حلوانسعوديهايد باركاتوبيس 28</v>
      </c>
      <c r="E2270" s="4">
        <v>5005</v>
      </c>
      <c r="F2270" s="41" t="str">
        <f>VLOOKUP(E2270,mapping!C:J,2,FALSE)</f>
        <v>فرج 1</v>
      </c>
      <c r="G2270" s="41" t="str">
        <f>IFERROR(VLOOKUP(F2270,mapping!$D$3:$J$200,2,FALSE),0)</f>
        <v>حلوان</v>
      </c>
      <c r="H2270" s="41" t="str">
        <f>IFERROR(VLOOKUP(F2270,mapping!$D$3:$J$200,3,FALSE),0)</f>
        <v>سعودي</v>
      </c>
      <c r="I2270" s="41" t="str">
        <f>IFERROR(VLOOKUP(F2270,mapping!$D$3:$J$200,4,FALSE),0)</f>
        <v>هايد بارك</v>
      </c>
      <c r="J2270" s="41" t="str">
        <f>IFERROR(VLOOKUP(F2270,mapping!$D$3:$J$200,5,FALSE),0)</f>
        <v>اتوبيس 28</v>
      </c>
      <c r="K2270" s="63">
        <f>IF(W2270=mapping!$N$1,IFERROR(VLOOKUP(Table4[[#This Row],[Column1]],mapping!A:L,11,FALSE),0),IF(W2270&gt;mapping!$N$1,IFERROR(VLOOKUP(Table4[[#This Row],[Column1]],mapping!A:L,11,FALSE),0),))</f>
        <v>4634</v>
      </c>
      <c r="L2270" s="139">
        <v>1</v>
      </c>
      <c r="M2270" s="60">
        <f>IF(W2270=mapping!$N$1,IFERROR(VLOOKUP(Table4[[#This Row],[Column1]],mapping!A:L,12,FALSE),0),IF(W2270&gt;mapping!$N$1,IFERROR(VLOOKUP(Table4[[#This Row],[Column1]],mapping!A:L,12,FALSE),0),0))</f>
        <v>3750</v>
      </c>
      <c r="N2270" s="58">
        <f>Table4[[#This Row],[ سعر اليومية ]]*3%*Table4[[#This Row],[عدد الدورات ]]</f>
        <v>139.01999999999998</v>
      </c>
      <c r="O2270" s="56">
        <f>Table4[[#This Row],[ سعر اليومية ]]*Table4[[#This Row],[عدد الدورات ]]-N2270</f>
        <v>4494.9799999999996</v>
      </c>
      <c r="P2270" s="194"/>
      <c r="Q2270" s="194"/>
      <c r="R2270" s="194"/>
      <c r="S2270" s="58">
        <f>(Table4[[#This Row],[سعر يومية السائق]]*Table4[[#This Row],[عدد الدورات ]])-SUM(Table4[[#This Row],[سلف ]:[خصم ]])+Table4[[#This Row],[اضافي ]]</f>
        <v>3750</v>
      </c>
      <c r="U2270" s="58">
        <f>Table4[[#This Row],[ سعر اليومية ]]*Table4[[#This Row],[عدد الدورات ]]-Table4[[#This Row],[سعر يومية السائق]]*L2270</f>
        <v>884</v>
      </c>
      <c r="V2270" s="58">
        <f>U2270-Table4[[#This Row],[W/H  3%]]</f>
        <v>744.98</v>
      </c>
      <c r="W2270" s="66" t="str">
        <f>Table4[[#This Row],[اليوم]]&amp;Table4[[#This Row],[الشهر ]]&amp;Table4[[#This Row],[العام]]</f>
        <v>1762026</v>
      </c>
      <c r="X2270" s="66" t="s">
        <v>304</v>
      </c>
    </row>
    <row r="2271" spans="1:24" x14ac:dyDescent="0.3">
      <c r="A2271" s="62">
        <v>17</v>
      </c>
      <c r="B2271" s="62">
        <v>6</v>
      </c>
      <c r="C2271" s="62">
        <v>2026</v>
      </c>
      <c r="D2271" s="41" t="str">
        <f t="shared" si="119"/>
        <v>فرج 6حلوان مبيتسعوديهايد باركاتوبيس 28</v>
      </c>
      <c r="E2271" s="4">
        <v>5029</v>
      </c>
      <c r="F2271" s="41" t="str">
        <f>VLOOKUP(E2271,mapping!C:J,2,FALSE)</f>
        <v>فرج 6</v>
      </c>
      <c r="G2271" s="41" t="str">
        <f>IFERROR(VLOOKUP(F2271,mapping!$D$3:$J$200,2,FALSE),0)</f>
        <v>حلوان مبيت</v>
      </c>
      <c r="H2271" s="41" t="str">
        <f>IFERROR(VLOOKUP(F2271,mapping!$D$3:$J$200,3,FALSE),0)</f>
        <v>سعودي</v>
      </c>
      <c r="I2271" s="41" t="str">
        <f>IFERROR(VLOOKUP(F2271,mapping!$D$3:$J$200,4,FALSE),0)</f>
        <v>هايد بارك</v>
      </c>
      <c r="J2271" s="41" t="str">
        <f>IFERROR(VLOOKUP(F2271,mapping!$D$3:$J$200,5,FALSE),0)</f>
        <v>اتوبيس 28</v>
      </c>
      <c r="K2271" s="63">
        <f>IF(W2271=mapping!$N$1,IFERROR(VLOOKUP(Table4[[#This Row],[Column1]],mapping!A:L,11,FALSE),0),IF(W2271&gt;mapping!$N$1,IFERROR(VLOOKUP(Table4[[#This Row],[Column1]],mapping!A:L,11,FALSE),0),))</f>
        <v>1482</v>
      </c>
      <c r="L2271" s="139">
        <v>1</v>
      </c>
      <c r="M2271" s="60">
        <f>IF(W2271=mapping!$N$1,IFERROR(VLOOKUP(Table4[[#This Row],[Column1]],mapping!A:L,12,FALSE),0),IF(W2271&gt;mapping!$N$1,IFERROR(VLOOKUP(Table4[[#This Row],[Column1]],mapping!A:L,12,FALSE),0),0))</f>
        <v>750</v>
      </c>
      <c r="N2271" s="58">
        <f>Table4[[#This Row],[ سعر اليومية ]]*3%*Table4[[#This Row],[عدد الدورات ]]</f>
        <v>44.46</v>
      </c>
      <c r="O2271" s="56">
        <f>Table4[[#This Row],[ سعر اليومية ]]*Table4[[#This Row],[عدد الدورات ]]-N2271</f>
        <v>1437.54</v>
      </c>
      <c r="P2271" s="194"/>
      <c r="Q2271" s="194"/>
      <c r="R2271" s="194"/>
      <c r="S2271" s="58">
        <f>(Table4[[#This Row],[سعر يومية السائق]]*Table4[[#This Row],[عدد الدورات ]])-SUM(Table4[[#This Row],[سلف ]:[خصم ]])+Table4[[#This Row],[اضافي ]]</f>
        <v>750</v>
      </c>
      <c r="U2271" s="58">
        <f>Table4[[#This Row],[ سعر اليومية ]]*Table4[[#This Row],[عدد الدورات ]]-Table4[[#This Row],[سعر يومية السائق]]*L2271</f>
        <v>732</v>
      </c>
      <c r="V2271" s="58">
        <f>U2271-Table4[[#This Row],[W/H  3%]]</f>
        <v>687.54</v>
      </c>
      <c r="W2271" s="66" t="str">
        <f>Table4[[#This Row],[اليوم]]&amp;Table4[[#This Row],[الشهر ]]&amp;Table4[[#This Row],[العام]]</f>
        <v>1762026</v>
      </c>
      <c r="X2271" s="66" t="s">
        <v>304</v>
      </c>
    </row>
    <row r="2272" spans="1:24" x14ac:dyDescent="0.3">
      <c r="A2272" s="62">
        <v>17</v>
      </c>
      <c r="B2272" s="62">
        <v>6</v>
      </c>
      <c r="C2272" s="62">
        <v>2026</v>
      </c>
      <c r="D2272" s="41" t="str">
        <f t="shared" si="119"/>
        <v>ممدوح كيلاني 3القومية سعوديهايد باركميكروباص صيني</v>
      </c>
      <c r="E2272" s="4">
        <v>5006</v>
      </c>
      <c r="F2272" s="41" t="str">
        <f>VLOOKUP(E2272,mapping!C:J,2,FALSE)</f>
        <v>ممدوح كيلاني 3</v>
      </c>
      <c r="G2272" s="41" t="str">
        <f>IFERROR(VLOOKUP(F2272,mapping!$D$3:$J$200,2,FALSE),0)</f>
        <v xml:space="preserve">القومية </v>
      </c>
      <c r="H2272" s="41" t="str">
        <f>IFERROR(VLOOKUP(F2272,mapping!$D$3:$J$200,3,FALSE),0)</f>
        <v>سعودي</v>
      </c>
      <c r="I2272" s="41" t="str">
        <f>IFERROR(VLOOKUP(F2272,mapping!$D$3:$J$200,4,FALSE),0)</f>
        <v>هايد بارك</v>
      </c>
      <c r="J2272" s="41" t="str">
        <f>IFERROR(VLOOKUP(F2272,mapping!$D$3:$J$200,5,FALSE),0)</f>
        <v>ميكروباص صيني</v>
      </c>
      <c r="K2272" s="63">
        <f>IF(W2272=mapping!$N$1,IFERROR(VLOOKUP(Table4[[#This Row],[Column1]],mapping!A:L,11,FALSE),0),IF(W2272&gt;mapping!$N$1,IFERROR(VLOOKUP(Table4[[#This Row],[Column1]],mapping!A:L,11,FALSE),0),))</f>
        <v>2965</v>
      </c>
      <c r="L2272" s="139">
        <v>1</v>
      </c>
      <c r="M2272" s="60">
        <f>IF(W2272=mapping!$N$1,IFERROR(VLOOKUP(Table4[[#This Row],[Column1]],mapping!A:L,12,FALSE),0),IF(W2272&gt;mapping!$N$1,IFERROR(VLOOKUP(Table4[[#This Row],[Column1]],mapping!A:L,12,FALSE),0),0))</f>
        <v>2500</v>
      </c>
      <c r="N2272" s="58">
        <f>Table4[[#This Row],[ سعر اليومية ]]*3%*Table4[[#This Row],[عدد الدورات ]]</f>
        <v>88.95</v>
      </c>
      <c r="O2272" s="56">
        <f>Table4[[#This Row],[ سعر اليومية ]]*Table4[[#This Row],[عدد الدورات ]]-N2272</f>
        <v>2876.05</v>
      </c>
      <c r="P2272" s="194"/>
      <c r="Q2272" s="194"/>
      <c r="R2272" s="194"/>
      <c r="S2272" s="58">
        <f>(Table4[[#This Row],[سعر يومية السائق]]*Table4[[#This Row],[عدد الدورات ]])-SUM(Table4[[#This Row],[سلف ]:[خصم ]])+Table4[[#This Row],[اضافي ]]</f>
        <v>2500</v>
      </c>
      <c r="U2272" s="58">
        <f>Table4[[#This Row],[ سعر اليومية ]]*Table4[[#This Row],[عدد الدورات ]]-Table4[[#This Row],[سعر يومية السائق]]*L2272</f>
        <v>465</v>
      </c>
      <c r="V2272" s="58">
        <f>U2272-Table4[[#This Row],[W/H  3%]]</f>
        <v>376.05</v>
      </c>
      <c r="W2272" s="66" t="str">
        <f>Table4[[#This Row],[اليوم]]&amp;Table4[[#This Row],[الشهر ]]&amp;Table4[[#This Row],[العام]]</f>
        <v>1762026</v>
      </c>
      <c r="X2272" s="66" t="s">
        <v>304</v>
      </c>
    </row>
    <row r="2273" spans="1:24" x14ac:dyDescent="0.3">
      <c r="A2273" s="62">
        <v>17</v>
      </c>
      <c r="B2273" s="62">
        <v>6</v>
      </c>
      <c r="C2273" s="62">
        <v>2026</v>
      </c>
      <c r="D2273" s="41" t="str">
        <f t="shared" si="119"/>
        <v>محمد جمال طوسونالمنيبسعوديهايد باركاتوبيس 28</v>
      </c>
      <c r="E2273" s="4">
        <v>5025</v>
      </c>
      <c r="F2273" s="41" t="str">
        <f>VLOOKUP(E2273,mapping!C:J,2,FALSE)</f>
        <v>محمد جمال طوسون</v>
      </c>
      <c r="G2273" s="41" t="str">
        <f>IFERROR(VLOOKUP(F2273,mapping!$D$3:$J$200,2,FALSE),0)</f>
        <v>المنيب</v>
      </c>
      <c r="H2273" s="41" t="str">
        <f>IFERROR(VLOOKUP(F2273,mapping!$D$3:$J$200,3,FALSE),0)</f>
        <v>سعودي</v>
      </c>
      <c r="I2273" s="41" t="str">
        <f>IFERROR(VLOOKUP(F2273,mapping!$D$3:$J$200,4,FALSE),0)</f>
        <v>هايد بارك</v>
      </c>
      <c r="J2273" s="41" t="str">
        <f>IFERROR(VLOOKUP(F2273,mapping!$D$3:$J$200,5,FALSE),0)</f>
        <v>اتوبيس 28</v>
      </c>
      <c r="K2273" s="63">
        <f>IF(W2273=mapping!$N$1,IFERROR(VLOOKUP(Table4[[#This Row],[Column1]],mapping!A:L,11,FALSE),0),IF(W2273&gt;mapping!$N$1,IFERROR(VLOOKUP(Table4[[#This Row],[Column1]],mapping!A:L,11,FALSE),0),))</f>
        <v>4634</v>
      </c>
      <c r="L2273" s="139">
        <v>1</v>
      </c>
      <c r="M2273" s="60">
        <f>IF(W2273=mapping!$N$1,IFERROR(VLOOKUP(Table4[[#This Row],[Column1]],mapping!A:L,12,FALSE),0),IF(W2273&gt;mapping!$N$1,IFERROR(VLOOKUP(Table4[[#This Row],[Column1]],mapping!A:L,12,FALSE),0),0))</f>
        <v>3800</v>
      </c>
      <c r="N2273" s="58">
        <f>Table4[[#This Row],[ سعر اليومية ]]*3%*Table4[[#This Row],[عدد الدورات ]]</f>
        <v>139.01999999999998</v>
      </c>
      <c r="O2273" s="56">
        <f>Table4[[#This Row],[ سعر اليومية ]]*Table4[[#This Row],[عدد الدورات ]]-N2273</f>
        <v>4494.9799999999996</v>
      </c>
      <c r="P2273" s="194"/>
      <c r="Q2273" s="194"/>
      <c r="R2273" s="194"/>
      <c r="S2273" s="58">
        <f>(Table4[[#This Row],[سعر يومية السائق]]*Table4[[#This Row],[عدد الدورات ]])-SUM(Table4[[#This Row],[سلف ]:[خصم ]])+Table4[[#This Row],[اضافي ]]</f>
        <v>3800</v>
      </c>
      <c r="U2273" s="58">
        <f>Table4[[#This Row],[ سعر اليومية ]]*Table4[[#This Row],[عدد الدورات ]]-Table4[[#This Row],[سعر يومية السائق]]*L2273</f>
        <v>834</v>
      </c>
      <c r="V2273" s="58">
        <f>U2273-Table4[[#This Row],[W/H  3%]]</f>
        <v>694.98</v>
      </c>
      <c r="W2273" s="66" t="str">
        <f>Table4[[#This Row],[اليوم]]&amp;Table4[[#This Row],[الشهر ]]&amp;Table4[[#This Row],[العام]]</f>
        <v>1762026</v>
      </c>
      <c r="X2273" s="66" t="s">
        <v>304</v>
      </c>
    </row>
    <row r="2274" spans="1:24" x14ac:dyDescent="0.3">
      <c r="A2274" s="62">
        <v>17</v>
      </c>
      <c r="B2274" s="62">
        <v>6</v>
      </c>
      <c r="C2274" s="62">
        <v>2026</v>
      </c>
      <c r="D2274" s="41" t="str">
        <f t="shared" si="119"/>
        <v>مصطفي رشدي1المنيب 2 ورديةسعوديميفيداميكروباص صيني</v>
      </c>
      <c r="E2274" s="4">
        <v>5007</v>
      </c>
      <c r="F2274" s="41" t="str">
        <f>VLOOKUP(E2274,mapping!C:J,2,FALSE)</f>
        <v>مصطفي رشدي1</v>
      </c>
      <c r="G2274" s="41" t="str">
        <f>IFERROR(VLOOKUP(F2274,mapping!$D$3:$J$200,2,FALSE),0)</f>
        <v>المنيب 2 وردية</v>
      </c>
      <c r="H2274" s="41" t="str">
        <f>IFERROR(VLOOKUP(F2274,mapping!$D$3:$J$200,3,FALSE),0)</f>
        <v>سعودي</v>
      </c>
      <c r="I2274" s="41" t="str">
        <f>IFERROR(VLOOKUP(F2274,mapping!$D$3:$J$200,4,FALSE),0)</f>
        <v>ميفيدا</v>
      </c>
      <c r="J2274" s="41" t="str">
        <f>IFERROR(VLOOKUP(F2274,mapping!$D$3:$J$200,5,FALSE),0)</f>
        <v>ميكروباص صيني</v>
      </c>
      <c r="K2274" s="63">
        <f>IF(W2274=mapping!$N$1,IFERROR(VLOOKUP(Table4[[#This Row],[Column1]],mapping!A:L,11,FALSE),0),IF(W2274&gt;mapping!$N$1,IFERROR(VLOOKUP(Table4[[#This Row],[Column1]],mapping!A:L,11,FALSE),0),))</f>
        <v>2965</v>
      </c>
      <c r="L2274" s="139">
        <v>1</v>
      </c>
      <c r="M2274" s="60">
        <f>IF(W2274=mapping!$N$1,IFERROR(VLOOKUP(Table4[[#This Row],[Column1]],mapping!A:L,12,FALSE),0),IF(W2274&gt;mapping!$N$1,IFERROR(VLOOKUP(Table4[[#This Row],[Column1]],mapping!A:L,12,FALSE),0),0))</f>
        <v>2150</v>
      </c>
      <c r="N2274" s="58">
        <f>Table4[[#This Row],[ سعر اليومية ]]*3%*Table4[[#This Row],[عدد الدورات ]]</f>
        <v>88.95</v>
      </c>
      <c r="O2274" s="56">
        <f>Table4[[#This Row],[ سعر اليومية ]]*Table4[[#This Row],[عدد الدورات ]]-N2274</f>
        <v>2876.05</v>
      </c>
      <c r="P2274" s="194"/>
      <c r="Q2274" s="194"/>
      <c r="R2274" s="194"/>
      <c r="S2274" s="58">
        <f>(Table4[[#This Row],[سعر يومية السائق]]*Table4[[#This Row],[عدد الدورات ]])-SUM(Table4[[#This Row],[سلف ]:[خصم ]])+Table4[[#This Row],[اضافي ]]</f>
        <v>2150</v>
      </c>
      <c r="U2274" s="58">
        <f>Table4[[#This Row],[ سعر اليومية ]]*Table4[[#This Row],[عدد الدورات ]]-Table4[[#This Row],[سعر يومية السائق]]*L2274</f>
        <v>815</v>
      </c>
      <c r="V2274" s="58">
        <f>U2274-Table4[[#This Row],[W/H  3%]]</f>
        <v>726.05</v>
      </c>
      <c r="W2274" s="66" t="str">
        <f>Table4[[#This Row],[اليوم]]&amp;Table4[[#This Row],[الشهر ]]&amp;Table4[[#This Row],[العام]]</f>
        <v>1762026</v>
      </c>
      <c r="X2274" s="66" t="s">
        <v>304</v>
      </c>
    </row>
    <row r="2275" spans="1:24" x14ac:dyDescent="0.3">
      <c r="A2275" s="62">
        <v>17</v>
      </c>
      <c r="B2275" s="62">
        <v>6</v>
      </c>
      <c r="C2275" s="62">
        <v>2026</v>
      </c>
      <c r="D2275" s="41" t="str">
        <f t="shared" si="119"/>
        <v>فرج 2حلوان 2 ورديةسعوديميفيداميكروباص صيني</v>
      </c>
      <c r="E2275" s="4">
        <v>5009</v>
      </c>
      <c r="F2275" s="41" t="str">
        <f>VLOOKUP(E2275,mapping!C:J,2,FALSE)</f>
        <v>فرج 2</v>
      </c>
      <c r="G2275" s="41" t="str">
        <f>IFERROR(VLOOKUP(F2275,mapping!$D$3:$J$200,2,FALSE),0)</f>
        <v>حلوان 2 وردية</v>
      </c>
      <c r="H2275" s="41" t="str">
        <f>IFERROR(VLOOKUP(F2275,mapping!$D$3:$J$200,3,FALSE),0)</f>
        <v>سعودي</v>
      </c>
      <c r="I2275" s="41" t="str">
        <f>IFERROR(VLOOKUP(F2275,mapping!$D$3:$J$200,4,FALSE),0)</f>
        <v>ميفيدا</v>
      </c>
      <c r="J2275" s="41" t="str">
        <f>IFERROR(VLOOKUP(F2275,mapping!$D$3:$J$200,5,FALSE),0)</f>
        <v>ميكروباص صيني</v>
      </c>
      <c r="K2275" s="63">
        <f>IF(W2275=mapping!$N$1,IFERROR(VLOOKUP(Table4[[#This Row],[Column1]],mapping!A:L,11,FALSE),0),IF(W2275&gt;mapping!$N$1,IFERROR(VLOOKUP(Table4[[#This Row],[Column1]],mapping!A:L,11,FALSE),0),))</f>
        <v>2965</v>
      </c>
      <c r="L2275" s="139">
        <v>1</v>
      </c>
      <c r="M2275" s="60">
        <f>IF(W2275=mapping!$N$1,IFERROR(VLOOKUP(Table4[[#This Row],[Column1]],mapping!A:L,12,FALSE),0),IF(W2275&gt;mapping!$N$1,IFERROR(VLOOKUP(Table4[[#This Row],[Column1]],mapping!A:L,12,FALSE),0),0))</f>
        <v>2250</v>
      </c>
      <c r="N2275" s="58">
        <f>Table4[[#This Row],[ سعر اليومية ]]*3%*Table4[[#This Row],[عدد الدورات ]]</f>
        <v>88.95</v>
      </c>
      <c r="O2275" s="56">
        <f>Table4[[#This Row],[ سعر اليومية ]]*Table4[[#This Row],[عدد الدورات ]]-N2275</f>
        <v>2876.05</v>
      </c>
      <c r="P2275" s="194"/>
      <c r="Q2275" s="194"/>
      <c r="R2275" s="194"/>
      <c r="S2275" s="58">
        <f>(Table4[[#This Row],[سعر يومية السائق]]*Table4[[#This Row],[عدد الدورات ]])-SUM(Table4[[#This Row],[سلف ]:[خصم ]])+Table4[[#This Row],[اضافي ]]</f>
        <v>2250</v>
      </c>
      <c r="U2275" s="58">
        <f>Table4[[#This Row],[ سعر اليومية ]]*Table4[[#This Row],[عدد الدورات ]]-Table4[[#This Row],[سعر يومية السائق]]*L2275</f>
        <v>715</v>
      </c>
      <c r="V2275" s="58">
        <f>U2275-Table4[[#This Row],[W/H  3%]]</f>
        <v>626.04999999999995</v>
      </c>
      <c r="W2275" s="66" t="str">
        <f>Table4[[#This Row],[اليوم]]&amp;Table4[[#This Row],[الشهر ]]&amp;Table4[[#This Row],[العام]]</f>
        <v>1762026</v>
      </c>
      <c r="X2275" s="66" t="s">
        <v>304</v>
      </c>
    </row>
    <row r="2276" spans="1:24" x14ac:dyDescent="0.3">
      <c r="A2276" s="62">
        <v>17</v>
      </c>
      <c r="B2276" s="62">
        <v>6</v>
      </c>
      <c r="C2276" s="62">
        <v>2026</v>
      </c>
      <c r="D2276" s="41" t="str">
        <f t="shared" si="119"/>
        <v>فرج 3حلوان 2 ورديةسعوديالقطاميةاتوبيس 28</v>
      </c>
      <c r="E2276" s="4">
        <v>5010</v>
      </c>
      <c r="F2276" s="41" t="str">
        <f>VLOOKUP(E2276,mapping!C:J,2,FALSE)</f>
        <v>فرج 3</v>
      </c>
      <c r="G2276" s="41" t="str">
        <f>IFERROR(VLOOKUP(F2276,mapping!$D$3:$J$200,2,FALSE),0)</f>
        <v>حلوان 2 وردية</v>
      </c>
      <c r="H2276" s="41" t="str">
        <f>IFERROR(VLOOKUP(F2276,mapping!$D$3:$J$200,3,FALSE),0)</f>
        <v>سعودي</v>
      </c>
      <c r="I2276" s="41" t="str">
        <f>IFERROR(VLOOKUP(F2276,mapping!$D$3:$J$200,4,FALSE),0)</f>
        <v>القطامية</v>
      </c>
      <c r="J2276" s="41" t="str">
        <f>IFERROR(VLOOKUP(F2276,mapping!$D$3:$J$200,5,FALSE),0)</f>
        <v>اتوبيس 28</v>
      </c>
      <c r="K2276" s="63">
        <f>IF(W2276=mapping!$N$1,IFERROR(VLOOKUP(Table4[[#This Row],[Column1]],mapping!A:L,11,FALSE),0),IF(W2276&gt;mapping!$N$1,IFERROR(VLOOKUP(Table4[[#This Row],[Column1]],mapping!A:L,11,FALSE),0),))</f>
        <v>3415</v>
      </c>
      <c r="L2276" s="139">
        <v>1</v>
      </c>
      <c r="M2276" s="60">
        <f>IF(W2276=mapping!$N$1,IFERROR(VLOOKUP(Table4[[#This Row],[Column1]],mapping!A:L,12,FALSE),0),IF(W2276&gt;mapping!$N$1,IFERROR(VLOOKUP(Table4[[#This Row],[Column1]],mapping!A:L,12,FALSE),0),0))</f>
        <v>3400</v>
      </c>
      <c r="N2276" s="58">
        <f>Table4[[#This Row],[ سعر اليومية ]]*3%*Table4[[#This Row],[عدد الدورات ]]</f>
        <v>102.45</v>
      </c>
      <c r="O2276" s="56">
        <f>Table4[[#This Row],[ سعر اليومية ]]*Table4[[#This Row],[عدد الدورات ]]-N2276</f>
        <v>3312.55</v>
      </c>
      <c r="P2276" s="194"/>
      <c r="Q2276" s="194"/>
      <c r="R2276" s="194"/>
      <c r="S2276" s="58">
        <f>(Table4[[#This Row],[سعر يومية السائق]]*Table4[[#This Row],[عدد الدورات ]])-SUM(Table4[[#This Row],[سلف ]:[خصم ]])+Table4[[#This Row],[اضافي ]]</f>
        <v>3400</v>
      </c>
      <c r="U2276" s="58">
        <f>Table4[[#This Row],[ سعر اليومية ]]*Table4[[#This Row],[عدد الدورات ]]-Table4[[#This Row],[سعر يومية السائق]]*L2276</f>
        <v>15</v>
      </c>
      <c r="V2276" s="58">
        <f>U2276-Table4[[#This Row],[W/H  3%]]</f>
        <v>-87.45</v>
      </c>
      <c r="W2276" s="66" t="str">
        <f>Table4[[#This Row],[اليوم]]&amp;Table4[[#This Row],[الشهر ]]&amp;Table4[[#This Row],[العام]]</f>
        <v>1762026</v>
      </c>
      <c r="X2276" s="66" t="s">
        <v>304</v>
      </c>
    </row>
    <row r="2277" spans="1:24" x14ac:dyDescent="0.3">
      <c r="A2277" s="62">
        <v>17</v>
      </c>
      <c r="B2277" s="62">
        <v>6</v>
      </c>
      <c r="C2277" s="62">
        <v>2026</v>
      </c>
      <c r="D2277" s="41" t="str">
        <f t="shared" si="119"/>
        <v>فرج 4مايو ورديةسعوديالقطاميةميكروباص</v>
      </c>
      <c r="E2277" s="4">
        <v>5011</v>
      </c>
      <c r="F2277" s="41" t="str">
        <f>VLOOKUP(E2277,mapping!C:J,2,FALSE)</f>
        <v>فرج 4</v>
      </c>
      <c r="G2277" s="41" t="str">
        <f>IFERROR(VLOOKUP(F2277,mapping!$D$3:$J$200,2,FALSE),0)</f>
        <v>مايو وردية</v>
      </c>
      <c r="H2277" s="41" t="str">
        <f>IFERROR(VLOOKUP(F2277,mapping!$D$3:$J$200,3,FALSE),0)</f>
        <v>سعودي</v>
      </c>
      <c r="I2277" s="41" t="str">
        <f>IFERROR(VLOOKUP(F2277,mapping!$D$3:$J$200,4,FALSE),0)</f>
        <v>القطامية</v>
      </c>
      <c r="J2277" s="41" t="str">
        <f>IFERROR(VLOOKUP(F2277,mapping!$D$3:$J$200,5,FALSE),0)</f>
        <v>ميكروباص</v>
      </c>
      <c r="K2277" s="63">
        <f>IF(W2277=mapping!$N$1,IFERROR(VLOOKUP(Table4[[#This Row],[Column1]],mapping!A:L,11,FALSE),0),IF(W2277&gt;mapping!$N$1,IFERROR(VLOOKUP(Table4[[#This Row],[Column1]],mapping!A:L,11,FALSE),0),))</f>
        <v>1222</v>
      </c>
      <c r="L2277" s="139">
        <v>1</v>
      </c>
      <c r="M2277" s="60">
        <f>IF(W2277=mapping!$N$1,IFERROR(VLOOKUP(Table4[[#This Row],[Column1]],mapping!A:L,12,FALSE),0),IF(W2277&gt;mapping!$N$1,IFERROR(VLOOKUP(Table4[[#This Row],[Column1]],mapping!A:L,12,FALSE),0),0))</f>
        <v>1180</v>
      </c>
      <c r="N2277" s="58">
        <f>Table4[[#This Row],[ سعر اليومية ]]*3%*Table4[[#This Row],[عدد الدورات ]]</f>
        <v>36.659999999999997</v>
      </c>
      <c r="O2277" s="56">
        <f>Table4[[#This Row],[ سعر اليومية ]]*Table4[[#This Row],[عدد الدورات ]]-N2277</f>
        <v>1185.3399999999999</v>
      </c>
      <c r="P2277" s="194"/>
      <c r="Q2277" s="194"/>
      <c r="R2277" s="194"/>
      <c r="S2277" s="58">
        <f>(Table4[[#This Row],[سعر يومية السائق]]*Table4[[#This Row],[عدد الدورات ]])-SUM(Table4[[#This Row],[سلف ]:[خصم ]])+Table4[[#This Row],[اضافي ]]</f>
        <v>1180</v>
      </c>
      <c r="U2277" s="58">
        <f>Table4[[#This Row],[ سعر اليومية ]]*Table4[[#This Row],[عدد الدورات ]]-Table4[[#This Row],[سعر يومية السائق]]*L2277</f>
        <v>42</v>
      </c>
      <c r="V2277" s="58">
        <f>U2277-Table4[[#This Row],[W/H  3%]]</f>
        <v>5.3400000000000034</v>
      </c>
      <c r="W2277" s="66" t="str">
        <f>Table4[[#This Row],[اليوم]]&amp;Table4[[#This Row],[الشهر ]]&amp;Table4[[#This Row],[العام]]</f>
        <v>1762026</v>
      </c>
      <c r="X2277" s="66" t="s">
        <v>304</v>
      </c>
    </row>
    <row r="2278" spans="1:24" x14ac:dyDescent="0.3">
      <c r="A2278" s="62">
        <v>17</v>
      </c>
      <c r="B2278" s="62">
        <v>6</v>
      </c>
      <c r="C2278" s="62">
        <v>2026</v>
      </c>
      <c r="D2278" s="41" t="str">
        <f t="shared" si="119"/>
        <v>مصطفي رشدي3المنيب5شفتسعوديالقطاميةاتوبيس 28</v>
      </c>
      <c r="E2278" s="4">
        <v>5012</v>
      </c>
      <c r="F2278" s="41" t="str">
        <f>VLOOKUP(E2278,mapping!C:J,2,FALSE)</f>
        <v>مصطفي رشدي3</v>
      </c>
      <c r="G2278" s="41" t="str">
        <f>IFERROR(VLOOKUP(F2278,mapping!$D$3:$J$200,2,FALSE),0)</f>
        <v>المنيب5شفت</v>
      </c>
      <c r="H2278" s="41" t="str">
        <f>IFERROR(VLOOKUP(F2278,mapping!$D$3:$J$200,3,FALSE),0)</f>
        <v>سعودي</v>
      </c>
      <c r="I2278" s="41" t="str">
        <f>IFERROR(VLOOKUP(F2278,mapping!$D$3:$J$200,4,FALSE),0)</f>
        <v>القطامية</v>
      </c>
      <c r="J2278" s="41" t="str">
        <f>IFERROR(VLOOKUP(F2278,mapping!$D$3:$J$200,5,FALSE),0)</f>
        <v>اتوبيس 28</v>
      </c>
      <c r="K2278" s="63">
        <f>IF(W2278=mapping!$N$1,IFERROR(VLOOKUP(Table4[[#This Row],[Column1]],mapping!A:L,11,FALSE),0),IF(W2278&gt;mapping!$N$1,IFERROR(VLOOKUP(Table4[[#This Row],[Column1]],mapping!A:L,11,FALSE),0),))</f>
        <v>2649</v>
      </c>
      <c r="L2278" s="139">
        <v>1</v>
      </c>
      <c r="M2278" s="60">
        <f>IF(W2278=mapping!$N$1,IFERROR(VLOOKUP(Table4[[#This Row],[Column1]],mapping!A:L,12,FALSE),0),IF(W2278&gt;mapping!$N$1,IFERROR(VLOOKUP(Table4[[#This Row],[Column1]],mapping!A:L,12,FALSE),0),0))</f>
        <v>2060</v>
      </c>
      <c r="N2278" s="58">
        <f>Table4[[#This Row],[ سعر اليومية ]]*3%*Table4[[#This Row],[عدد الدورات ]]</f>
        <v>79.47</v>
      </c>
      <c r="O2278" s="56">
        <f>Table4[[#This Row],[ سعر اليومية ]]*Table4[[#This Row],[عدد الدورات ]]-N2278</f>
        <v>2569.5300000000002</v>
      </c>
      <c r="P2278" s="194"/>
      <c r="Q2278" s="194"/>
      <c r="R2278" s="194"/>
      <c r="S2278" s="58">
        <f>(Table4[[#This Row],[سعر يومية السائق]]*Table4[[#This Row],[عدد الدورات ]])-SUM(Table4[[#This Row],[سلف ]:[خصم ]])+Table4[[#This Row],[اضافي ]]</f>
        <v>2060</v>
      </c>
      <c r="U2278" s="58">
        <f>Table4[[#This Row],[ سعر اليومية ]]*Table4[[#This Row],[عدد الدورات ]]-Table4[[#This Row],[سعر يومية السائق]]*L2278</f>
        <v>589</v>
      </c>
      <c r="V2278" s="58">
        <f>U2278-Table4[[#This Row],[W/H  3%]]</f>
        <v>509.53</v>
      </c>
      <c r="W2278" s="66" t="str">
        <f>Table4[[#This Row],[اليوم]]&amp;Table4[[#This Row],[الشهر ]]&amp;Table4[[#This Row],[العام]]</f>
        <v>1762026</v>
      </c>
      <c r="X2278" s="66" t="s">
        <v>304</v>
      </c>
    </row>
    <row r="2279" spans="1:24" x14ac:dyDescent="0.3">
      <c r="A2279" s="62">
        <v>17</v>
      </c>
      <c r="B2279" s="62">
        <v>6</v>
      </c>
      <c r="C2279" s="62">
        <v>2026</v>
      </c>
      <c r="D2279" s="41" t="str">
        <f t="shared" si="119"/>
        <v>مصطفي رشدي4المنيب Wصباحيةسعوديالقطاميةاتوبيس 28</v>
      </c>
      <c r="E2279" s="4">
        <v>5013</v>
      </c>
      <c r="F2279" s="41" t="str">
        <f>VLOOKUP(E2279,mapping!C:J,2,FALSE)</f>
        <v>مصطفي رشدي4</v>
      </c>
      <c r="G2279" s="41" t="str">
        <f>IFERROR(VLOOKUP(F2279,mapping!$D$3:$J$200,2,FALSE),0)</f>
        <v>المنيب Wصباحية</v>
      </c>
      <c r="H2279" s="41" t="str">
        <f>IFERROR(VLOOKUP(F2279,mapping!$D$3:$J$200,3,FALSE),0)</f>
        <v>سعودي</v>
      </c>
      <c r="I2279" s="41" t="str">
        <f>IFERROR(VLOOKUP(F2279,mapping!$D$3:$J$200,4,FALSE),0)</f>
        <v>القطامية</v>
      </c>
      <c r="J2279" s="41" t="str">
        <f>IFERROR(VLOOKUP(F2279,mapping!$D$3:$J$200,5,FALSE),0)</f>
        <v>اتوبيس 28</v>
      </c>
      <c r="K2279" s="63">
        <f>IF(W2279=mapping!$N$1,IFERROR(VLOOKUP(Table4[[#This Row],[Column1]],mapping!A:L,11,FALSE),0),IF(W2279&gt;mapping!$N$1,IFERROR(VLOOKUP(Table4[[#This Row],[Column1]],mapping!A:L,11,FALSE),0),))</f>
        <v>1059</v>
      </c>
      <c r="L2279" s="139">
        <v>1</v>
      </c>
      <c r="M2279" s="60">
        <f>IF(W2279=mapping!$N$1,IFERROR(VLOOKUP(Table4[[#This Row],[Column1]],mapping!A:L,12,FALSE),0),IF(W2279&gt;mapping!$N$1,IFERROR(VLOOKUP(Table4[[#This Row],[Column1]],mapping!A:L,12,FALSE),0),0))</f>
        <v>1000</v>
      </c>
      <c r="N2279" s="58">
        <f>Table4[[#This Row],[ سعر اليومية ]]*3%*Table4[[#This Row],[عدد الدورات ]]</f>
        <v>31.77</v>
      </c>
      <c r="O2279" s="56">
        <f>Table4[[#This Row],[ سعر اليومية ]]*Table4[[#This Row],[عدد الدورات ]]-N2279</f>
        <v>1027.23</v>
      </c>
      <c r="P2279" s="194"/>
      <c r="Q2279" s="194"/>
      <c r="R2279" s="194"/>
      <c r="S2279" s="58">
        <f>(Table4[[#This Row],[سعر يومية السائق]]*Table4[[#This Row],[عدد الدورات ]])-SUM(Table4[[#This Row],[سلف ]:[خصم ]])+Table4[[#This Row],[اضافي ]]</f>
        <v>1000</v>
      </c>
      <c r="U2279" s="58">
        <f>Table4[[#This Row],[ سعر اليومية ]]*Table4[[#This Row],[عدد الدورات ]]-Table4[[#This Row],[سعر يومية السائق]]*L2279</f>
        <v>59</v>
      </c>
      <c r="V2279" s="58">
        <f>U2279-Table4[[#This Row],[W/H  3%]]</f>
        <v>27.23</v>
      </c>
      <c r="W2279" s="66" t="str">
        <f>Table4[[#This Row],[اليوم]]&amp;Table4[[#This Row],[الشهر ]]&amp;Table4[[#This Row],[العام]]</f>
        <v>1762026</v>
      </c>
      <c r="X2279" s="66" t="s">
        <v>304</v>
      </c>
    </row>
    <row r="2280" spans="1:24" x14ac:dyDescent="0.3">
      <c r="A2280" s="62">
        <v>17</v>
      </c>
      <c r="B2280" s="62">
        <v>6</v>
      </c>
      <c r="C2280" s="62">
        <v>2026</v>
      </c>
      <c r="D2280" s="41" t="str">
        <f t="shared" si="119"/>
        <v>مصطفي رشدي5صقر 2 ورديةسعوديالقطاميةاتوبيس 28</v>
      </c>
      <c r="E2280" s="4">
        <v>5014</v>
      </c>
      <c r="F2280" s="41" t="str">
        <f>VLOOKUP(E2280,mapping!C:J,2,FALSE)</f>
        <v>مصطفي رشدي5</v>
      </c>
      <c r="G2280" s="41" t="str">
        <f>IFERROR(VLOOKUP(F2280,mapping!$D$3:$J$200,2,FALSE),0)</f>
        <v>صقر 2 وردية</v>
      </c>
      <c r="H2280" s="41" t="str">
        <f>IFERROR(VLOOKUP(F2280,mapping!$D$3:$J$200,3,FALSE),0)</f>
        <v>سعودي</v>
      </c>
      <c r="I2280" s="41" t="str">
        <f>IFERROR(VLOOKUP(F2280,mapping!$D$3:$J$200,4,FALSE),0)</f>
        <v>القطامية</v>
      </c>
      <c r="J2280" s="41" t="str">
        <f>IFERROR(VLOOKUP(F2280,mapping!$D$3:$J$200,5,FALSE),0)</f>
        <v>اتوبيس 28</v>
      </c>
      <c r="K2280" s="63">
        <f>IF(W2280=mapping!$N$1,IFERROR(VLOOKUP(Table4[[#This Row],[Column1]],mapping!A:L,11,FALSE),0),IF(W2280&gt;mapping!$N$1,IFERROR(VLOOKUP(Table4[[#This Row],[Column1]],mapping!A:L,11,FALSE),0),))</f>
        <v>2120</v>
      </c>
      <c r="L2280" s="139">
        <v>1</v>
      </c>
      <c r="M2280" s="60">
        <f>IF(W2280=mapping!$N$1,IFERROR(VLOOKUP(Table4[[#This Row],[Column1]],mapping!A:L,12,FALSE),0),IF(W2280&gt;mapping!$N$1,IFERROR(VLOOKUP(Table4[[#This Row],[Column1]],mapping!A:L,12,FALSE),0),0))</f>
        <v>1780</v>
      </c>
      <c r="N2280" s="58">
        <f>Table4[[#This Row],[ سعر اليومية ]]*3%*Table4[[#This Row],[عدد الدورات ]]</f>
        <v>63.599999999999994</v>
      </c>
      <c r="O2280" s="56">
        <f>Table4[[#This Row],[ سعر اليومية ]]*Table4[[#This Row],[عدد الدورات ]]-N2280</f>
        <v>2056.4</v>
      </c>
      <c r="P2280" s="194"/>
      <c r="Q2280" s="194"/>
      <c r="R2280" s="194"/>
      <c r="S2280" s="58">
        <f>(Table4[[#This Row],[سعر يومية السائق]]*Table4[[#This Row],[عدد الدورات ]])-SUM(Table4[[#This Row],[سلف ]:[خصم ]])+Table4[[#This Row],[اضافي ]]</f>
        <v>1780</v>
      </c>
      <c r="U2280" s="58">
        <f>Table4[[#This Row],[ سعر اليومية ]]*Table4[[#This Row],[عدد الدورات ]]-Table4[[#This Row],[سعر يومية السائق]]*L2280</f>
        <v>340</v>
      </c>
      <c r="V2280" s="58">
        <f>U2280-Table4[[#This Row],[W/H  3%]]</f>
        <v>276.39999999999998</v>
      </c>
      <c r="W2280" s="66" t="str">
        <f>Table4[[#This Row],[اليوم]]&amp;Table4[[#This Row],[الشهر ]]&amp;Table4[[#This Row],[العام]]</f>
        <v>1762026</v>
      </c>
      <c r="X2280" s="66" t="s">
        <v>304</v>
      </c>
    </row>
    <row r="2281" spans="1:24" x14ac:dyDescent="0.3">
      <c r="A2281" s="62">
        <v>17</v>
      </c>
      <c r="B2281" s="62">
        <v>6</v>
      </c>
      <c r="C2281" s="62">
        <v>2026</v>
      </c>
      <c r="D2281" s="41" t="str">
        <f t="shared" si="119"/>
        <v>مصطفي رشدي6المنيب 2 ورديةسعوديالقطاميةاتوبيس 28</v>
      </c>
      <c r="E2281" s="4">
        <v>5027</v>
      </c>
      <c r="F2281" s="41" t="str">
        <f>VLOOKUP(E2281,mapping!C:J,2,FALSE)</f>
        <v>مصطفي رشدي6</v>
      </c>
      <c r="G2281" s="41" t="str">
        <f>IFERROR(VLOOKUP(F2281,mapping!$D$3:$J$200,2,FALSE),0)</f>
        <v>المنيب 2 وردية</v>
      </c>
      <c r="H2281" s="41" t="str">
        <f>IFERROR(VLOOKUP(F2281,mapping!$D$3:$J$200,3,FALSE),0)</f>
        <v>سعودي</v>
      </c>
      <c r="I2281" s="41" t="str">
        <f>IFERROR(VLOOKUP(F2281,mapping!$D$3:$J$200,4,FALSE),0)</f>
        <v>القطامية</v>
      </c>
      <c r="J2281" s="41" t="str">
        <f>IFERROR(VLOOKUP(F2281,mapping!$D$3:$J$200,5,FALSE),0)</f>
        <v>اتوبيس 28</v>
      </c>
      <c r="K2281" s="63">
        <f>IF(W2281=mapping!$N$1,IFERROR(VLOOKUP(Table4[[#This Row],[Column1]],mapping!A:L,11,FALSE),0),IF(W2281&gt;mapping!$N$1,IFERROR(VLOOKUP(Table4[[#This Row],[Column1]],mapping!A:L,11,FALSE),0),))</f>
        <v>3944</v>
      </c>
      <c r="L2281" s="139">
        <v>1</v>
      </c>
      <c r="M2281" s="60">
        <f>IF(W2281=mapping!$N$1,IFERROR(VLOOKUP(Table4[[#This Row],[Column1]],mapping!A:L,12,FALSE),0),IF(W2281&gt;mapping!$N$1,IFERROR(VLOOKUP(Table4[[#This Row],[Column1]],mapping!A:L,12,FALSE),0),0))</f>
        <v>3600</v>
      </c>
      <c r="N2281" s="58">
        <f>Table4[[#This Row],[ سعر اليومية ]]*3%*Table4[[#This Row],[عدد الدورات ]]</f>
        <v>118.32</v>
      </c>
      <c r="O2281" s="56">
        <f>Table4[[#This Row],[ سعر اليومية ]]*Table4[[#This Row],[عدد الدورات ]]-N2281</f>
        <v>3825.68</v>
      </c>
      <c r="P2281" s="194"/>
      <c r="Q2281" s="194"/>
      <c r="R2281" s="194"/>
      <c r="S2281" s="58">
        <f>(Table4[[#This Row],[سعر يومية السائق]]*Table4[[#This Row],[عدد الدورات ]])-SUM(Table4[[#This Row],[سلف ]:[خصم ]])+Table4[[#This Row],[اضافي ]]</f>
        <v>3600</v>
      </c>
      <c r="U2281" s="58">
        <f>Table4[[#This Row],[ سعر اليومية ]]*Table4[[#This Row],[عدد الدورات ]]-Table4[[#This Row],[سعر يومية السائق]]*L2281</f>
        <v>344</v>
      </c>
      <c r="V2281" s="58">
        <f>U2281-Table4[[#This Row],[W/H  3%]]</f>
        <v>225.68</v>
      </c>
      <c r="W2281" s="66" t="str">
        <f>Table4[[#This Row],[اليوم]]&amp;Table4[[#This Row],[الشهر ]]&amp;Table4[[#This Row],[العام]]</f>
        <v>1762026</v>
      </c>
      <c r="X2281" s="66" t="s">
        <v>304</v>
      </c>
    </row>
    <row r="2282" spans="1:24" x14ac:dyDescent="0.3">
      <c r="A2282" s="62">
        <v>17</v>
      </c>
      <c r="B2282" s="62">
        <v>6</v>
      </c>
      <c r="C2282" s="62">
        <v>2026</v>
      </c>
      <c r="D2282" s="41" t="str">
        <f t="shared" si="119"/>
        <v>كرم ترك 1قليوب 2 ورديةسعوديالقطاميةاتوبيس 28</v>
      </c>
      <c r="E2282" s="4">
        <v>5015</v>
      </c>
      <c r="F2282" s="41" t="str">
        <f>VLOOKUP(E2282,mapping!C:J,2,FALSE)</f>
        <v>كرم ترك 1</v>
      </c>
      <c r="G2282" s="41" t="str">
        <f>IFERROR(VLOOKUP(F2282,mapping!$D$3:$J$200,2,FALSE),0)</f>
        <v>قليوب 2 وردية</v>
      </c>
      <c r="H2282" s="41" t="str">
        <f>IFERROR(VLOOKUP(F2282,mapping!$D$3:$J$200,3,FALSE),0)</f>
        <v>سعودي</v>
      </c>
      <c r="I2282" s="41" t="str">
        <f>IFERROR(VLOOKUP(F2282,mapping!$D$3:$J$200,4,FALSE),0)</f>
        <v>القطامية</v>
      </c>
      <c r="J2282" s="41" t="str">
        <f>IFERROR(VLOOKUP(F2282,mapping!$D$3:$J$200,5,FALSE),0)</f>
        <v>اتوبيس 28</v>
      </c>
      <c r="K2282" s="63">
        <f>IF(W2282=mapping!$N$1,IFERROR(VLOOKUP(Table4[[#This Row],[Column1]],mapping!A:L,11,FALSE),0),IF(W2282&gt;mapping!$N$1,IFERROR(VLOOKUP(Table4[[#This Row],[Column1]],mapping!A:L,11,FALSE),0),))</f>
        <v>3959</v>
      </c>
      <c r="L2282" s="139">
        <v>1</v>
      </c>
      <c r="M2282" s="60">
        <f>IF(W2282=mapping!$N$1,IFERROR(VLOOKUP(Table4[[#This Row],[Column1]],mapping!A:L,12,FALSE),0),IF(W2282&gt;mapping!$N$1,IFERROR(VLOOKUP(Table4[[#This Row],[Column1]],mapping!A:L,12,FALSE),0),0))</f>
        <v>4200</v>
      </c>
      <c r="N2282" s="58">
        <f>Table4[[#This Row],[ سعر اليومية ]]*3%*Table4[[#This Row],[عدد الدورات ]]</f>
        <v>118.77</v>
      </c>
      <c r="O2282" s="56">
        <f>Table4[[#This Row],[ سعر اليومية ]]*Table4[[#This Row],[عدد الدورات ]]-N2282</f>
        <v>3840.23</v>
      </c>
      <c r="P2282" s="194"/>
      <c r="Q2282" s="194"/>
      <c r="R2282" s="194"/>
      <c r="S2282" s="58">
        <f>(Table4[[#This Row],[سعر يومية السائق]]*Table4[[#This Row],[عدد الدورات ]])-SUM(Table4[[#This Row],[سلف ]:[خصم ]])+Table4[[#This Row],[اضافي ]]</f>
        <v>4200</v>
      </c>
      <c r="U2282" s="58">
        <f>Table4[[#This Row],[ سعر اليومية ]]*Table4[[#This Row],[عدد الدورات ]]-Table4[[#This Row],[سعر يومية السائق]]*L2282</f>
        <v>-241</v>
      </c>
      <c r="V2282" s="58">
        <f>U2282-Table4[[#This Row],[W/H  3%]]</f>
        <v>-359.77</v>
      </c>
      <c r="W2282" s="66" t="str">
        <f>Table4[[#This Row],[اليوم]]&amp;Table4[[#This Row],[الشهر ]]&amp;Table4[[#This Row],[العام]]</f>
        <v>1762026</v>
      </c>
      <c r="X2282" s="66" t="s">
        <v>304</v>
      </c>
    </row>
    <row r="2283" spans="1:24" x14ac:dyDescent="0.3">
      <c r="A2283" s="62">
        <v>17</v>
      </c>
      <c r="B2283" s="62">
        <v>6</v>
      </c>
      <c r="C2283" s="62">
        <v>2026</v>
      </c>
      <c r="D2283" s="41" t="str">
        <f t="shared" si="119"/>
        <v>كرم ترك 2قليوب 2 ورديةسعوديمدينتي اتوبيس 28</v>
      </c>
      <c r="E2283" s="4">
        <v>5017</v>
      </c>
      <c r="F2283" s="41" t="str">
        <f>VLOOKUP(E2283,mapping!C:J,2,FALSE)</f>
        <v>كرم ترك 2</v>
      </c>
      <c r="G2283" s="41" t="str">
        <f>IFERROR(VLOOKUP(F2283,mapping!$D$3:$J$200,2,FALSE),0)</f>
        <v>قليوب 2 وردية</v>
      </c>
      <c r="H2283" s="41" t="str">
        <f>IFERROR(VLOOKUP(F2283,mapping!$D$3:$J$200,3,FALSE),0)</f>
        <v>سعودي</v>
      </c>
      <c r="I2283" s="41" t="str">
        <f>IFERROR(VLOOKUP(F2283,mapping!$D$3:$J$200,4,FALSE),0)</f>
        <v xml:space="preserve">مدينتي </v>
      </c>
      <c r="J2283" s="41" t="str">
        <f>IFERROR(VLOOKUP(F2283,mapping!$D$3:$J$200,5,FALSE),0)</f>
        <v>اتوبيس 28</v>
      </c>
      <c r="K2283" s="63">
        <f>IF(W2283=mapping!$N$1,IFERROR(VLOOKUP(Table4[[#This Row],[Column1]],mapping!A:L,11,FALSE),0),IF(W2283&gt;mapping!$N$1,IFERROR(VLOOKUP(Table4[[#This Row],[Column1]],mapping!A:L,11,FALSE),0),))</f>
        <v>4634</v>
      </c>
      <c r="L2283" s="139">
        <v>1</v>
      </c>
      <c r="M2283" s="60">
        <f>IF(W2283=mapping!$N$1,IFERROR(VLOOKUP(Table4[[#This Row],[Column1]],mapping!A:L,12,FALSE),0),IF(W2283&gt;mapping!$N$1,IFERROR(VLOOKUP(Table4[[#This Row],[Column1]],mapping!A:L,12,FALSE),0),0))</f>
        <v>4150</v>
      </c>
      <c r="N2283" s="58">
        <f>Table4[[#This Row],[ سعر اليومية ]]*3%*Table4[[#This Row],[عدد الدورات ]]</f>
        <v>139.01999999999998</v>
      </c>
      <c r="O2283" s="56">
        <f>Table4[[#This Row],[ سعر اليومية ]]*Table4[[#This Row],[عدد الدورات ]]-N2283</f>
        <v>4494.9799999999996</v>
      </c>
      <c r="P2283" s="194"/>
      <c r="Q2283" s="194"/>
      <c r="R2283" s="194"/>
      <c r="S2283" s="58">
        <f>(Table4[[#This Row],[سعر يومية السائق]]*Table4[[#This Row],[عدد الدورات ]])-SUM(Table4[[#This Row],[سلف ]:[خصم ]])+Table4[[#This Row],[اضافي ]]</f>
        <v>4150</v>
      </c>
      <c r="U2283" s="58">
        <f>Table4[[#This Row],[ سعر اليومية ]]*Table4[[#This Row],[عدد الدورات ]]-Table4[[#This Row],[سعر يومية السائق]]*L2283</f>
        <v>484</v>
      </c>
      <c r="V2283" s="58">
        <f>U2283-Table4[[#This Row],[W/H  3%]]</f>
        <v>344.98</v>
      </c>
      <c r="W2283" s="66" t="str">
        <f>Table4[[#This Row],[اليوم]]&amp;Table4[[#This Row],[الشهر ]]&amp;Table4[[#This Row],[العام]]</f>
        <v>1762026</v>
      </c>
      <c r="X2283" s="66" t="s">
        <v>304</v>
      </c>
    </row>
    <row r="2284" spans="1:24" x14ac:dyDescent="0.3">
      <c r="A2284" s="62">
        <v>17</v>
      </c>
      <c r="B2284" s="62">
        <v>6</v>
      </c>
      <c r="C2284" s="62">
        <v>2026</v>
      </c>
      <c r="D2284" s="41" t="str">
        <f t="shared" si="119"/>
        <v>كرم ترك 3قليوب 1 ورديةسعوديمدينتي اتوبيس 28</v>
      </c>
      <c r="E2284" s="4">
        <v>5018</v>
      </c>
      <c r="F2284" s="41" t="str">
        <f>VLOOKUP(E2284,mapping!C:J,2,FALSE)</f>
        <v>كرم ترك 3</v>
      </c>
      <c r="G2284" s="41" t="str">
        <f>IFERROR(VLOOKUP(F2284,mapping!$D$3:$J$200,2,FALSE),0)</f>
        <v>قليوب 1 وردية</v>
      </c>
      <c r="H2284" s="41" t="str">
        <f>IFERROR(VLOOKUP(F2284,mapping!$D$3:$J$200,3,FALSE),0)</f>
        <v>سعودي</v>
      </c>
      <c r="I2284" s="41" t="str">
        <f>IFERROR(VLOOKUP(F2284,mapping!$D$3:$J$200,4,FALSE),0)</f>
        <v xml:space="preserve">مدينتي </v>
      </c>
      <c r="J2284" s="41" t="str">
        <f>IFERROR(VLOOKUP(F2284,mapping!$D$3:$J$200,5,FALSE),0)</f>
        <v>اتوبيس 28</v>
      </c>
      <c r="K2284" s="63">
        <f>IF(W2284=mapping!$N$1,IFERROR(VLOOKUP(Table4[[#This Row],[Column1]],mapping!A:L,11,FALSE),0),IF(W2284&gt;mapping!$N$1,IFERROR(VLOOKUP(Table4[[#This Row],[Column1]],mapping!A:L,11,FALSE),0),))</f>
        <v>4634</v>
      </c>
      <c r="L2284" s="139">
        <v>1</v>
      </c>
      <c r="M2284" s="60">
        <f>IF(W2284=mapping!$N$1,IFERROR(VLOOKUP(Table4[[#This Row],[Column1]],mapping!A:L,12,FALSE),0),IF(W2284&gt;mapping!$N$1,IFERROR(VLOOKUP(Table4[[#This Row],[Column1]],mapping!A:L,12,FALSE),0),0))</f>
        <v>4000</v>
      </c>
      <c r="N2284" s="58">
        <f>Table4[[#This Row],[ سعر اليومية ]]*3%*Table4[[#This Row],[عدد الدورات ]]</f>
        <v>139.01999999999998</v>
      </c>
      <c r="O2284" s="56">
        <f>Table4[[#This Row],[ سعر اليومية ]]*Table4[[#This Row],[عدد الدورات ]]-N2284</f>
        <v>4494.9799999999996</v>
      </c>
      <c r="P2284" s="194"/>
      <c r="Q2284" s="194"/>
      <c r="R2284" s="194"/>
      <c r="S2284" s="58">
        <f>(Table4[[#This Row],[سعر يومية السائق]]*Table4[[#This Row],[عدد الدورات ]])-SUM(Table4[[#This Row],[سلف ]:[خصم ]])+Table4[[#This Row],[اضافي ]]</f>
        <v>4000</v>
      </c>
      <c r="U2284" s="58">
        <f>Table4[[#This Row],[ سعر اليومية ]]*Table4[[#This Row],[عدد الدورات ]]-Table4[[#This Row],[سعر يومية السائق]]*L2284</f>
        <v>634</v>
      </c>
      <c r="V2284" s="58">
        <f>U2284-Table4[[#This Row],[W/H  3%]]</f>
        <v>494.98</v>
      </c>
      <c r="W2284" s="66" t="str">
        <f>Table4[[#This Row],[اليوم]]&amp;Table4[[#This Row],[الشهر ]]&amp;Table4[[#This Row],[العام]]</f>
        <v>1762026</v>
      </c>
      <c r="X2284" s="66" t="s">
        <v>304</v>
      </c>
    </row>
    <row r="2285" spans="1:24" x14ac:dyDescent="0.3">
      <c r="A2285" s="62">
        <v>17</v>
      </c>
      <c r="B2285" s="62">
        <v>6</v>
      </c>
      <c r="C2285" s="62">
        <v>2026</v>
      </c>
      <c r="D2285" s="41" t="str">
        <f t="shared" si="119"/>
        <v>كرم ترك 4عدلي منصور شفتسعوديمدينتي اتوبيس 28</v>
      </c>
      <c r="E2285" s="4">
        <v>5019</v>
      </c>
      <c r="F2285" s="41" t="str">
        <f>VLOOKUP(E2285,mapping!C:J,2,FALSE)</f>
        <v>كرم ترك 4</v>
      </c>
      <c r="G2285" s="41" t="str">
        <f>IFERROR(VLOOKUP(F2285,mapping!$D$3:$J$200,2,FALSE),0)</f>
        <v>عدلي منصور شفت</v>
      </c>
      <c r="H2285" s="41" t="str">
        <f>IFERROR(VLOOKUP(F2285,mapping!$D$3:$J$200,3,FALSE),0)</f>
        <v>سعودي</v>
      </c>
      <c r="I2285" s="41" t="str">
        <f>IFERROR(VLOOKUP(F2285,mapping!$D$3:$J$200,4,FALSE),0)</f>
        <v xml:space="preserve">مدينتي </v>
      </c>
      <c r="J2285" s="41" t="str">
        <f>IFERROR(VLOOKUP(F2285,mapping!$D$3:$J$200,5,FALSE),0)</f>
        <v>اتوبيس 28</v>
      </c>
      <c r="K2285" s="63">
        <f>IF(W2285=mapping!$N$1,IFERROR(VLOOKUP(Table4[[#This Row],[Column1]],mapping!A:L,11,FALSE),0),IF(W2285&gt;mapping!$N$1,IFERROR(VLOOKUP(Table4[[#This Row],[Column1]],mapping!A:L,11,FALSE),0),))</f>
        <v>741</v>
      </c>
      <c r="L2285" s="139">
        <v>1</v>
      </c>
      <c r="M2285" s="60">
        <f>IF(W2285=mapping!$N$1,IFERROR(VLOOKUP(Table4[[#This Row],[Column1]],mapping!A:L,12,FALSE),0),IF(W2285&gt;mapping!$N$1,IFERROR(VLOOKUP(Table4[[#This Row],[Column1]],mapping!A:L,12,FALSE),0),0))</f>
        <v>500</v>
      </c>
      <c r="N2285" s="58">
        <f>Table4[[#This Row],[ سعر اليومية ]]*3%*Table4[[#This Row],[عدد الدورات ]]</f>
        <v>22.23</v>
      </c>
      <c r="O2285" s="56">
        <f>Table4[[#This Row],[ سعر اليومية ]]*Table4[[#This Row],[عدد الدورات ]]-N2285</f>
        <v>718.77</v>
      </c>
      <c r="P2285" s="194"/>
      <c r="Q2285" s="194"/>
      <c r="R2285" s="194"/>
      <c r="S2285" s="58">
        <f>(Table4[[#This Row],[سعر يومية السائق]]*Table4[[#This Row],[عدد الدورات ]])-SUM(Table4[[#This Row],[سلف ]:[خصم ]])+Table4[[#This Row],[اضافي ]]</f>
        <v>500</v>
      </c>
      <c r="U2285" s="58">
        <f>Table4[[#This Row],[ سعر اليومية ]]*Table4[[#This Row],[عدد الدورات ]]-Table4[[#This Row],[سعر يومية السائق]]*L2285</f>
        <v>241</v>
      </c>
      <c r="V2285" s="58">
        <f>U2285-Table4[[#This Row],[W/H  3%]]</f>
        <v>218.77</v>
      </c>
      <c r="W2285" s="66" t="str">
        <f>Table4[[#This Row],[اليوم]]&amp;Table4[[#This Row],[الشهر ]]&amp;Table4[[#This Row],[العام]]</f>
        <v>1762026</v>
      </c>
      <c r="X2285" s="66" t="s">
        <v>304</v>
      </c>
    </row>
    <row r="2286" spans="1:24" x14ac:dyDescent="0.3">
      <c r="A2286" s="62">
        <v>17</v>
      </c>
      <c r="B2286" s="62">
        <v>6</v>
      </c>
      <c r="C2286" s="62">
        <v>2026</v>
      </c>
      <c r="D2286" s="41" t="str">
        <f t="shared" si="119"/>
        <v>عماد النجار 4قليوب بيتوينسعوديمدينتي اتوبيس 28</v>
      </c>
      <c r="E2286" s="4">
        <v>5020</v>
      </c>
      <c r="F2286" s="41" t="str">
        <f>VLOOKUP(E2286,mapping!C:J,2,FALSE)</f>
        <v>عماد النجار 4</v>
      </c>
      <c r="G2286" s="41" t="str">
        <f>IFERROR(VLOOKUP(F2286,mapping!$D$3:$J$200,2,FALSE),0)</f>
        <v>قليوب بيتوين</v>
      </c>
      <c r="H2286" s="41" t="str">
        <f>IFERROR(VLOOKUP(F2286,mapping!$D$3:$J$200,3,FALSE),0)</f>
        <v>سعودي</v>
      </c>
      <c r="I2286" s="41" t="str">
        <f>IFERROR(VLOOKUP(F2286,mapping!$D$3:$J$200,4,FALSE),0)</f>
        <v xml:space="preserve">مدينتي </v>
      </c>
      <c r="J2286" s="41" t="str">
        <f>IFERROR(VLOOKUP(F2286,mapping!$D$3:$J$200,5,FALSE),0)</f>
        <v>اتوبيس 28</v>
      </c>
      <c r="K2286" s="63">
        <f>IF(W2286=mapping!$N$1,IFERROR(VLOOKUP(Table4[[#This Row],[Column1]],mapping!A:L,11,FALSE),0),IF(W2286&gt;mapping!$N$1,IFERROR(VLOOKUP(Table4[[#This Row],[Column1]],mapping!A:L,11,FALSE),0),))</f>
        <v>1482</v>
      </c>
      <c r="L2286" s="139">
        <v>1</v>
      </c>
      <c r="M2286" s="60">
        <f>IF(W2286=mapping!$N$1,IFERROR(VLOOKUP(Table4[[#This Row],[Column1]],mapping!A:L,12,FALSE),0),IF(W2286&gt;mapping!$N$1,IFERROR(VLOOKUP(Table4[[#This Row],[Column1]],mapping!A:L,12,FALSE),0),0))</f>
        <v>1400</v>
      </c>
      <c r="N2286" s="58">
        <f>Table4[[#This Row],[ سعر اليومية ]]*3%*Table4[[#This Row],[عدد الدورات ]]</f>
        <v>44.46</v>
      </c>
      <c r="O2286" s="56">
        <f>Table4[[#This Row],[ سعر اليومية ]]*Table4[[#This Row],[عدد الدورات ]]-N2286</f>
        <v>1437.54</v>
      </c>
      <c r="P2286" s="194"/>
      <c r="Q2286" s="194"/>
      <c r="R2286" s="194"/>
      <c r="S2286" s="58">
        <f>(Table4[[#This Row],[سعر يومية السائق]]*Table4[[#This Row],[عدد الدورات ]])-SUM(Table4[[#This Row],[سلف ]:[خصم ]])+Table4[[#This Row],[اضافي ]]</f>
        <v>1400</v>
      </c>
      <c r="U2286" s="58">
        <f>Table4[[#This Row],[ سعر اليومية ]]*Table4[[#This Row],[عدد الدورات ]]-Table4[[#This Row],[سعر يومية السائق]]*L2286</f>
        <v>82</v>
      </c>
      <c r="V2286" s="58">
        <f>U2286-Table4[[#This Row],[W/H  3%]]</f>
        <v>37.54</v>
      </c>
      <c r="W2286" s="66" t="str">
        <f>Table4[[#This Row],[اليوم]]&amp;Table4[[#This Row],[الشهر ]]&amp;Table4[[#This Row],[العام]]</f>
        <v>1762026</v>
      </c>
      <c r="X2286" s="66" t="s">
        <v>304</v>
      </c>
    </row>
    <row r="2287" spans="1:24" x14ac:dyDescent="0.3">
      <c r="A2287" s="62">
        <v>17</v>
      </c>
      <c r="B2287" s="62">
        <v>6</v>
      </c>
      <c r="C2287" s="62">
        <v>2026</v>
      </c>
      <c r="D2287" s="41" t="str">
        <f t="shared" ref="D2287:D2350" si="121">F2287&amp;G2287&amp;H2287&amp;I2287&amp;J2287</f>
        <v>ممدوح كيلاني6المنيب 1 وردية سعوديمدينتي ميكروباص صيني</v>
      </c>
      <c r="E2287" s="4">
        <v>5021</v>
      </c>
      <c r="F2287" s="41" t="str">
        <f>VLOOKUP(E2287,mapping!C:J,2,FALSE)</f>
        <v>ممدوح كيلاني6</v>
      </c>
      <c r="G2287" s="41" t="str">
        <f>IFERROR(VLOOKUP(F2287,mapping!$D$3:$J$200,2,FALSE),0)</f>
        <v xml:space="preserve">المنيب 1 وردية </v>
      </c>
      <c r="H2287" s="41" t="str">
        <f>IFERROR(VLOOKUP(F2287,mapping!$D$3:$J$200,3,FALSE),0)</f>
        <v>سعودي</v>
      </c>
      <c r="I2287" s="41" t="str">
        <f>IFERROR(VLOOKUP(F2287,mapping!$D$3:$J$200,4,FALSE),0)</f>
        <v xml:space="preserve">مدينتي </v>
      </c>
      <c r="J2287" s="41" t="str">
        <f>IFERROR(VLOOKUP(F2287,mapping!$D$3:$J$200,5,FALSE),0)</f>
        <v>ميكروباص صيني</v>
      </c>
      <c r="K2287" s="63">
        <f>IF(W2287=mapping!$N$1,IFERROR(VLOOKUP(Table4[[#This Row],[Column1]],mapping!A:L,11,FALSE),0),IF(W2287&gt;mapping!$N$1,IFERROR(VLOOKUP(Table4[[#This Row],[Column1]],mapping!A:L,11,FALSE),0),))</f>
        <v>1482</v>
      </c>
      <c r="L2287" s="139">
        <v>1</v>
      </c>
      <c r="M2287" s="60">
        <f>IF(W2287=mapping!$N$1,IFERROR(VLOOKUP(Table4[[#This Row],[Column1]],mapping!A:L,12,FALSE),0),IF(W2287&gt;mapping!$N$1,IFERROR(VLOOKUP(Table4[[#This Row],[Column1]],mapping!A:L,12,FALSE),0),0))</f>
        <v>1350</v>
      </c>
      <c r="N2287" s="58">
        <f>Table4[[#This Row],[ سعر اليومية ]]*3%*Table4[[#This Row],[عدد الدورات ]]</f>
        <v>44.46</v>
      </c>
      <c r="O2287" s="56">
        <f>Table4[[#This Row],[ سعر اليومية ]]*Table4[[#This Row],[عدد الدورات ]]-N2287</f>
        <v>1437.54</v>
      </c>
      <c r="P2287" s="194"/>
      <c r="Q2287" s="194"/>
      <c r="R2287" s="194"/>
      <c r="S2287" s="58">
        <f>(Table4[[#This Row],[سعر يومية السائق]]*Table4[[#This Row],[عدد الدورات ]])-SUM(Table4[[#This Row],[سلف ]:[خصم ]])+Table4[[#This Row],[اضافي ]]</f>
        <v>1350</v>
      </c>
      <c r="U2287" s="58">
        <f>Table4[[#This Row],[ سعر اليومية ]]*Table4[[#This Row],[عدد الدورات ]]-Table4[[#This Row],[سعر يومية السائق]]*L2287</f>
        <v>132</v>
      </c>
      <c r="V2287" s="58">
        <f>U2287-Table4[[#This Row],[W/H  3%]]</f>
        <v>87.539999999999992</v>
      </c>
      <c r="W2287" s="66" t="str">
        <f>Table4[[#This Row],[اليوم]]&amp;Table4[[#This Row],[الشهر ]]&amp;Table4[[#This Row],[العام]]</f>
        <v>1762026</v>
      </c>
      <c r="X2287" s="66" t="s">
        <v>304</v>
      </c>
    </row>
    <row r="2288" spans="1:24" x14ac:dyDescent="0.3">
      <c r="A2288" s="62">
        <v>17</v>
      </c>
      <c r="B2288" s="62">
        <v>6</v>
      </c>
      <c r="C2288" s="62">
        <v>2026</v>
      </c>
      <c r="D2288" s="41" t="str">
        <f t="shared" si="121"/>
        <v>ممدوح كيلاني4المنيب 2 وردية سعوديمدينتي ميكروباص صيني</v>
      </c>
      <c r="E2288" s="4">
        <v>5022</v>
      </c>
      <c r="F2288" s="41" t="str">
        <f>VLOOKUP(E2288,mapping!C:J,2,FALSE)</f>
        <v>ممدوح كيلاني4</v>
      </c>
      <c r="G2288" s="41" t="str">
        <f>IFERROR(VLOOKUP(F2288,mapping!$D$3:$J$200,2,FALSE),0)</f>
        <v xml:space="preserve">المنيب 2 وردية </v>
      </c>
      <c r="H2288" s="41" t="str">
        <f>IFERROR(VLOOKUP(F2288,mapping!$D$3:$J$200,3,FALSE),0)</f>
        <v>سعودي</v>
      </c>
      <c r="I2288" s="41" t="str">
        <f>IFERROR(VLOOKUP(F2288,mapping!$D$3:$J$200,4,FALSE),0)</f>
        <v xml:space="preserve">مدينتي </v>
      </c>
      <c r="J2288" s="41" t="str">
        <f>IFERROR(VLOOKUP(F2288,mapping!$D$3:$J$200,5,FALSE),0)</f>
        <v>ميكروباص صيني</v>
      </c>
      <c r="K2288" s="63">
        <f>IF(W2288=mapping!$N$1,IFERROR(VLOOKUP(Table4[[#This Row],[Column1]],mapping!A:L,11,FALSE),0),IF(W2288&gt;mapping!$N$1,IFERROR(VLOOKUP(Table4[[#This Row],[Column1]],mapping!A:L,11,FALSE),0),))</f>
        <v>2965</v>
      </c>
      <c r="L2288" s="139">
        <v>1</v>
      </c>
      <c r="M2288" s="60">
        <f>IF(W2288=mapping!$N$1,IFERROR(VLOOKUP(Table4[[#This Row],[Column1]],mapping!A:L,12,FALSE),0),IF(W2288&gt;mapping!$N$1,IFERROR(VLOOKUP(Table4[[#This Row],[Column1]],mapping!A:L,12,FALSE),0),0))</f>
        <v>2600</v>
      </c>
      <c r="N2288" s="58">
        <f>Table4[[#This Row],[ سعر اليومية ]]*3%*Table4[[#This Row],[عدد الدورات ]]</f>
        <v>88.95</v>
      </c>
      <c r="O2288" s="56">
        <f>Table4[[#This Row],[ سعر اليومية ]]*Table4[[#This Row],[عدد الدورات ]]-N2288</f>
        <v>2876.05</v>
      </c>
      <c r="P2288" s="194"/>
      <c r="Q2288" s="194"/>
      <c r="R2288" s="194"/>
      <c r="S2288" s="58">
        <f>(Table4[[#This Row],[سعر يومية السائق]]*Table4[[#This Row],[عدد الدورات ]])-SUM(Table4[[#This Row],[سلف ]:[خصم ]])+Table4[[#This Row],[اضافي ]]</f>
        <v>2600</v>
      </c>
      <c r="U2288" s="58">
        <f>Table4[[#This Row],[ سعر اليومية ]]*Table4[[#This Row],[عدد الدورات ]]-Table4[[#This Row],[سعر يومية السائق]]*L2288</f>
        <v>365</v>
      </c>
      <c r="V2288" s="58">
        <f>U2288-Table4[[#This Row],[W/H  3%]]</f>
        <v>276.05</v>
      </c>
      <c r="W2288" s="66" t="str">
        <f>Table4[[#This Row],[اليوم]]&amp;Table4[[#This Row],[الشهر ]]&amp;Table4[[#This Row],[العام]]</f>
        <v>1762026</v>
      </c>
      <c r="X2288" s="66" t="s">
        <v>304</v>
      </c>
    </row>
    <row r="2289" spans="1:24" x14ac:dyDescent="0.3">
      <c r="A2289" s="62">
        <v>17</v>
      </c>
      <c r="B2289" s="62">
        <v>6</v>
      </c>
      <c r="C2289" s="62">
        <v>2026</v>
      </c>
      <c r="D2289" s="41" t="str">
        <f t="shared" si="121"/>
        <v>فرج 5حلوان 2 ورديةسعوديمدينتي اتوبيس 28</v>
      </c>
      <c r="E2289" s="4">
        <v>5023</v>
      </c>
      <c r="F2289" s="41" t="str">
        <f>VLOOKUP(E2289,mapping!C:J,2,FALSE)</f>
        <v>فرج 5</v>
      </c>
      <c r="G2289" s="41" t="str">
        <f>IFERROR(VLOOKUP(F2289,mapping!$D$3:$J$200,2,FALSE),0)</f>
        <v>حلوان 2 وردية</v>
      </c>
      <c r="H2289" s="41" t="str">
        <f>IFERROR(VLOOKUP(F2289,mapping!$D$3:$J$200,3,FALSE),0)</f>
        <v>سعودي</v>
      </c>
      <c r="I2289" s="41" t="str">
        <f>IFERROR(VLOOKUP(F2289,mapping!$D$3:$J$200,4,FALSE),0)</f>
        <v xml:space="preserve">مدينتي </v>
      </c>
      <c r="J2289" s="41" t="str">
        <f>IFERROR(VLOOKUP(F2289,mapping!$D$3:$J$200,5,FALSE),0)</f>
        <v>اتوبيس 28</v>
      </c>
      <c r="K2289" s="63">
        <f>IF(W2289=mapping!$N$1,IFERROR(VLOOKUP(Table4[[#This Row],[Column1]],mapping!A:L,11,FALSE),0),IF(W2289&gt;mapping!$N$1,IFERROR(VLOOKUP(Table4[[#This Row],[Column1]],mapping!A:L,11,FALSE),0),))</f>
        <v>4634</v>
      </c>
      <c r="L2289" s="139">
        <v>1</v>
      </c>
      <c r="M2289" s="60">
        <f>IF(W2289=mapping!$N$1,IFERROR(VLOOKUP(Table4[[#This Row],[Column1]],mapping!A:L,12,FALSE),0),IF(W2289&gt;mapping!$N$1,IFERROR(VLOOKUP(Table4[[#This Row],[Column1]],mapping!A:L,12,FALSE),0),0))</f>
        <v>4100</v>
      </c>
      <c r="N2289" s="58">
        <f>Table4[[#This Row],[ سعر اليومية ]]*3%*Table4[[#This Row],[عدد الدورات ]]</f>
        <v>139.01999999999998</v>
      </c>
      <c r="O2289" s="56">
        <f>Table4[[#This Row],[ سعر اليومية ]]*Table4[[#This Row],[عدد الدورات ]]-N2289</f>
        <v>4494.9799999999996</v>
      </c>
      <c r="P2289" s="194"/>
      <c r="Q2289" s="194"/>
      <c r="R2289" s="194"/>
      <c r="S2289" s="58">
        <f>(Table4[[#This Row],[سعر يومية السائق]]*Table4[[#This Row],[عدد الدورات ]])-SUM(Table4[[#This Row],[سلف ]:[خصم ]])+Table4[[#This Row],[اضافي ]]</f>
        <v>4100</v>
      </c>
      <c r="U2289" s="58">
        <f>Table4[[#This Row],[ سعر اليومية ]]*Table4[[#This Row],[عدد الدورات ]]-Table4[[#This Row],[سعر يومية السائق]]*L2289</f>
        <v>534</v>
      </c>
      <c r="V2289" s="58">
        <f>U2289-Table4[[#This Row],[W/H  3%]]</f>
        <v>394.98</v>
      </c>
      <c r="W2289" s="66" t="str">
        <f>Table4[[#This Row],[اليوم]]&amp;Table4[[#This Row],[الشهر ]]&amp;Table4[[#This Row],[العام]]</f>
        <v>1762026</v>
      </c>
      <c r="X2289" s="66" t="s">
        <v>304</v>
      </c>
    </row>
    <row r="2290" spans="1:24" x14ac:dyDescent="0.3">
      <c r="A2290" s="62">
        <v>17</v>
      </c>
      <c r="B2290" s="62">
        <v>6</v>
      </c>
      <c r="C2290" s="62">
        <v>2026</v>
      </c>
      <c r="D2290" s="41" t="str">
        <f t="shared" si="121"/>
        <v>سيد الحاويالحلميةسعوديمدينتي اتوبيس 28</v>
      </c>
      <c r="E2290" s="4">
        <v>5024</v>
      </c>
      <c r="F2290" s="41" t="str">
        <f>VLOOKUP(E2290,mapping!C:J,2,FALSE)</f>
        <v>سيد الحاوي</v>
      </c>
      <c r="G2290" s="41" t="str">
        <f>IFERROR(VLOOKUP(F2290,mapping!$D$3:$J$200,2,FALSE),0)</f>
        <v>الحلمية</v>
      </c>
      <c r="H2290" s="41" t="str">
        <f>IFERROR(VLOOKUP(F2290,mapping!$D$3:$J$200,3,FALSE),0)</f>
        <v>سعودي</v>
      </c>
      <c r="I2290" s="41" t="str">
        <f>IFERROR(VLOOKUP(F2290,mapping!$D$3:$J$200,4,FALSE),0)</f>
        <v xml:space="preserve">مدينتي </v>
      </c>
      <c r="J2290" s="41" t="str">
        <f>IFERROR(VLOOKUP(F2290,mapping!$D$3:$J$200,5,FALSE),0)</f>
        <v>اتوبيس 28</v>
      </c>
      <c r="K2290" s="63">
        <f>IF(W2290=mapping!$N$1,IFERROR(VLOOKUP(Table4[[#This Row],[Column1]],mapping!A:L,11,FALSE),0),IF(W2290&gt;mapping!$N$1,IFERROR(VLOOKUP(Table4[[#This Row],[Column1]],mapping!A:L,11,FALSE),0),))</f>
        <v>4634</v>
      </c>
      <c r="L2290" s="139">
        <v>1</v>
      </c>
      <c r="M2290" s="60">
        <f>IF(W2290=mapping!$N$1,IFERROR(VLOOKUP(Table4[[#This Row],[Column1]],mapping!A:L,12,FALSE),0),IF(W2290&gt;mapping!$N$1,IFERROR(VLOOKUP(Table4[[#This Row],[Column1]],mapping!A:L,12,FALSE),0),0))</f>
        <v>3750</v>
      </c>
      <c r="N2290" s="58">
        <f>Table4[[#This Row],[ سعر اليومية ]]*3%*Table4[[#This Row],[عدد الدورات ]]</f>
        <v>139.01999999999998</v>
      </c>
      <c r="O2290" s="56">
        <f>Table4[[#This Row],[ سعر اليومية ]]*Table4[[#This Row],[عدد الدورات ]]-N2290</f>
        <v>4494.9799999999996</v>
      </c>
      <c r="P2290" s="194"/>
      <c r="Q2290" s="194"/>
      <c r="R2290" s="194"/>
      <c r="S2290" s="58">
        <f>(Table4[[#This Row],[سعر يومية السائق]]*Table4[[#This Row],[عدد الدورات ]])-SUM(Table4[[#This Row],[سلف ]:[خصم ]])+Table4[[#This Row],[اضافي ]]</f>
        <v>3750</v>
      </c>
      <c r="U2290" s="58">
        <f>Table4[[#This Row],[ سعر اليومية ]]*Table4[[#This Row],[عدد الدورات ]]-Table4[[#This Row],[سعر يومية السائق]]*L2290</f>
        <v>884</v>
      </c>
      <c r="V2290" s="58">
        <f>U2290-Table4[[#This Row],[W/H  3%]]</f>
        <v>744.98</v>
      </c>
      <c r="W2290" s="66" t="str">
        <f>Table4[[#This Row],[اليوم]]&amp;Table4[[#This Row],[الشهر ]]&amp;Table4[[#This Row],[العام]]</f>
        <v>1762026</v>
      </c>
      <c r="X2290" s="66" t="s">
        <v>304</v>
      </c>
    </row>
    <row r="2291" spans="1:24" x14ac:dyDescent="0.3">
      <c r="A2291" s="62">
        <v>17</v>
      </c>
      <c r="B2291" s="62">
        <v>6</v>
      </c>
      <c r="C2291" s="62">
        <v>2026</v>
      </c>
      <c r="D2291" s="41" t="str">
        <f t="shared" si="121"/>
        <v>سيد الحاوي 2عدلي منصور سعوديمدينتي اتوبيس 28</v>
      </c>
      <c r="E2291" s="4">
        <v>5028</v>
      </c>
      <c r="F2291" s="41" t="str">
        <f>VLOOKUP(E2291,mapping!C:J,2,FALSE)</f>
        <v>سيد الحاوي 2</v>
      </c>
      <c r="G2291" s="41" t="str">
        <f>IFERROR(VLOOKUP(F2291,mapping!$D$3:$J$200,2,FALSE),0)</f>
        <v xml:space="preserve">عدلي منصور </v>
      </c>
      <c r="H2291" s="41" t="str">
        <f>IFERROR(VLOOKUP(F2291,mapping!$D$3:$J$200,3,FALSE),0)</f>
        <v>سعودي</v>
      </c>
      <c r="I2291" s="41" t="str">
        <f>IFERROR(VLOOKUP(F2291,mapping!$D$3:$J$200,4,FALSE),0)</f>
        <v xml:space="preserve">مدينتي </v>
      </c>
      <c r="J2291" s="41" t="str">
        <f>IFERROR(VLOOKUP(F2291,mapping!$D$3:$J$200,5,FALSE),0)</f>
        <v>اتوبيس 28</v>
      </c>
      <c r="K2291" s="63">
        <f>IF(W2291=mapping!$N$1,IFERROR(VLOOKUP(Table4[[#This Row],[Column1]],mapping!A:L,11,FALSE),0),IF(W2291&gt;mapping!$N$1,IFERROR(VLOOKUP(Table4[[#This Row],[Column1]],mapping!A:L,11,FALSE),0),))</f>
        <v>741</v>
      </c>
      <c r="L2291" s="139">
        <v>1</v>
      </c>
      <c r="M2291" s="60">
        <f>IF(W2291=mapping!$N$1,IFERROR(VLOOKUP(Table4[[#This Row],[Column1]],mapping!A:L,12,FALSE),0),IF(W2291&gt;mapping!$N$1,IFERROR(VLOOKUP(Table4[[#This Row],[Column1]],mapping!A:L,12,FALSE),0),0))</f>
        <v>550</v>
      </c>
      <c r="N2291" s="58">
        <f>Table4[[#This Row],[ سعر اليومية ]]*3%*Table4[[#This Row],[عدد الدورات ]]</f>
        <v>22.23</v>
      </c>
      <c r="O2291" s="56">
        <f>Table4[[#This Row],[ سعر اليومية ]]*Table4[[#This Row],[عدد الدورات ]]-N2291</f>
        <v>718.77</v>
      </c>
      <c r="P2291" s="194"/>
      <c r="Q2291" s="194"/>
      <c r="R2291" s="194"/>
      <c r="S2291" s="58">
        <f>(Table4[[#This Row],[سعر يومية السائق]]*Table4[[#This Row],[عدد الدورات ]])-SUM(Table4[[#This Row],[سلف ]:[خصم ]])+Table4[[#This Row],[اضافي ]]</f>
        <v>550</v>
      </c>
      <c r="U2291" s="58">
        <f>Table4[[#This Row],[ سعر اليومية ]]*Table4[[#This Row],[عدد الدورات ]]-Table4[[#This Row],[سعر يومية السائق]]*L2291</f>
        <v>191</v>
      </c>
      <c r="V2291" s="58">
        <f>U2291-Table4[[#This Row],[W/H  3%]]</f>
        <v>168.77</v>
      </c>
      <c r="W2291" s="66" t="str">
        <f>Table4[[#This Row],[اليوم]]&amp;Table4[[#This Row],[الشهر ]]&amp;Table4[[#This Row],[العام]]</f>
        <v>1762026</v>
      </c>
      <c r="X2291" s="66" t="s">
        <v>304</v>
      </c>
    </row>
    <row r="2292" spans="1:24" x14ac:dyDescent="0.3">
      <c r="A2292" s="184"/>
      <c r="B2292" s="184"/>
      <c r="C2292" s="184"/>
      <c r="D2292" s="184" t="e">
        <f t="shared" si="121"/>
        <v>#N/A</v>
      </c>
      <c r="E2292" s="204"/>
      <c r="F2292" s="41" t="e">
        <f>VLOOKUP(E2292,mapping!C:J,2,FALSE)</f>
        <v>#N/A</v>
      </c>
      <c r="G2292" s="41">
        <f>IFERROR(VLOOKUP(F2292,mapping!$D$3:$J$200,2,FALSE),0)</f>
        <v>0</v>
      </c>
      <c r="H2292" s="41">
        <f>IFERROR(VLOOKUP(F2292,mapping!$D$3:$J$200,3,FALSE),0)</f>
        <v>0</v>
      </c>
      <c r="I2292" s="41">
        <f>IFERROR(VLOOKUP(F2292,mapping!$D$3:$J$200,4,FALSE),0)</f>
        <v>0</v>
      </c>
      <c r="J2292" s="41">
        <f>IFERROR(VLOOKUP(F2292,mapping!$D$3:$J$200,5,FALSE),0)</f>
        <v>0</v>
      </c>
      <c r="K2292" s="63">
        <f>IF(W2292=mapping!$N$1,IFERROR(VLOOKUP(Table4[[#This Row],[Column1]],mapping!A:L,11,FALSE),0),IF(W2292&gt;mapping!$N$1,IFERROR(VLOOKUP(Table4[[#This Row],[Column1]],mapping!A:L,11,FALSE),0),))</f>
        <v>0</v>
      </c>
      <c r="L2292" s="186"/>
      <c r="M2292" s="60">
        <f>IF(W2292=mapping!$N$1,IFERROR(VLOOKUP(Table4[[#This Row],[Column1]],mapping!A:L,12,FALSE),0),IF(W2292&gt;mapping!$N$1,IFERROR(VLOOKUP(Table4[[#This Row],[Column1]],mapping!A:L,12,FALSE),0),0))</f>
        <v>0</v>
      </c>
      <c r="N2292" s="58">
        <f>Table4[[#This Row],[ سعر اليومية ]]*3%*Table4[[#This Row],[عدد الدورات ]]</f>
        <v>0</v>
      </c>
      <c r="O2292" s="56">
        <f>Table4[[#This Row],[ سعر اليومية ]]*Table4[[#This Row],[عدد الدورات ]]-N2292</f>
        <v>0</v>
      </c>
      <c r="P2292" s="194"/>
      <c r="Q2292" s="194"/>
      <c r="R2292" s="198"/>
      <c r="S2292" s="58">
        <f>(Table4[[#This Row],[سعر يومية السائق]]*Table4[[#This Row],[عدد الدورات ]])-SUM(Table4[[#This Row],[سلف ]:[خصم ]])+Table4[[#This Row],[اضافي ]]</f>
        <v>0</v>
      </c>
      <c r="U2292" s="58">
        <f>Table4[[#This Row],[ سعر اليومية ]]*Table4[[#This Row],[عدد الدورات ]]-Table4[[#This Row],[سعر يومية السائق]]*L2292</f>
        <v>0</v>
      </c>
      <c r="V2292" s="58">
        <f>U2292-Table4[[#This Row],[W/H  3%]]</f>
        <v>0</v>
      </c>
      <c r="W2292" s="66" t="str">
        <f>Table4[[#This Row],[اليوم]]&amp;Table4[[#This Row],[الشهر ]]&amp;Table4[[#This Row],[العام]]</f>
        <v/>
      </c>
      <c r="X2292" s="66" t="s">
        <v>304</v>
      </c>
    </row>
    <row r="2293" spans="1:24" x14ac:dyDescent="0.3">
      <c r="A2293" s="184"/>
      <c r="B2293" s="184"/>
      <c r="C2293" s="184"/>
      <c r="D2293" s="184" t="e">
        <f t="shared" si="121"/>
        <v>#N/A</v>
      </c>
      <c r="E2293" s="204"/>
      <c r="F2293" s="41" t="e">
        <f>VLOOKUP(E2293,mapping!C:J,2,FALSE)</f>
        <v>#N/A</v>
      </c>
      <c r="G2293" s="41">
        <f>IFERROR(VLOOKUP(F2293,mapping!$D$3:$J$200,2,FALSE),0)</f>
        <v>0</v>
      </c>
      <c r="H2293" s="41">
        <f>IFERROR(VLOOKUP(F2293,mapping!$D$3:$J$200,3,FALSE),0)</f>
        <v>0</v>
      </c>
      <c r="I2293" s="41">
        <f>IFERROR(VLOOKUP(F2293,mapping!$D$3:$J$200,4,FALSE),0)</f>
        <v>0</v>
      </c>
      <c r="J2293" s="41">
        <f>IFERROR(VLOOKUP(F2293,mapping!$D$3:$J$200,5,FALSE),0)</f>
        <v>0</v>
      </c>
      <c r="K2293" s="63">
        <f>IF(W2293=mapping!$N$1,IFERROR(VLOOKUP(Table4[[#This Row],[Column1]],mapping!A:L,11,FALSE),0),IF(W2293&gt;mapping!$N$1,IFERROR(VLOOKUP(Table4[[#This Row],[Column1]],mapping!A:L,11,FALSE),0),))</f>
        <v>0</v>
      </c>
      <c r="L2293" s="186"/>
      <c r="M2293" s="60">
        <f>IF(W2293=mapping!$N$1,IFERROR(VLOOKUP(Table4[[#This Row],[Column1]],mapping!A:L,12,FALSE),0),IF(W2293&gt;mapping!$N$1,IFERROR(VLOOKUP(Table4[[#This Row],[Column1]],mapping!A:L,12,FALSE),0),0))</f>
        <v>0</v>
      </c>
      <c r="N2293" s="58">
        <f>Table4[[#This Row],[ سعر اليومية ]]*3%*Table4[[#This Row],[عدد الدورات ]]</f>
        <v>0</v>
      </c>
      <c r="O2293" s="56">
        <f>Table4[[#This Row],[ سعر اليومية ]]*Table4[[#This Row],[عدد الدورات ]]-N2293</f>
        <v>0</v>
      </c>
      <c r="P2293" s="194"/>
      <c r="Q2293" s="194"/>
      <c r="R2293" s="198"/>
      <c r="S2293" s="58">
        <f>(Table4[[#This Row],[سعر يومية السائق]]*Table4[[#This Row],[عدد الدورات ]])-SUM(Table4[[#This Row],[سلف ]:[خصم ]])+Table4[[#This Row],[اضافي ]]</f>
        <v>0</v>
      </c>
      <c r="U2293" s="58">
        <f>Table4[[#This Row],[ سعر اليومية ]]*Table4[[#This Row],[عدد الدورات ]]-Table4[[#This Row],[سعر يومية السائق]]*L2293</f>
        <v>0</v>
      </c>
      <c r="V2293" s="58">
        <f>U2293-Table4[[#This Row],[W/H  3%]]</f>
        <v>0</v>
      </c>
      <c r="W2293" s="66" t="str">
        <f>Table4[[#This Row],[اليوم]]&amp;Table4[[#This Row],[الشهر ]]&amp;Table4[[#This Row],[العام]]</f>
        <v/>
      </c>
      <c r="X2293" s="66" t="s">
        <v>304</v>
      </c>
    </row>
    <row r="2294" spans="1:24" s="123" customFormat="1" x14ac:dyDescent="0.3">
      <c r="D2294" s="123" t="e">
        <f t="shared" si="121"/>
        <v>#N/A</v>
      </c>
      <c r="E2294" s="201"/>
      <c r="F2294" s="123" t="e">
        <f>VLOOKUP(E2294,mapping!C:J,2,FALSE)</f>
        <v>#N/A</v>
      </c>
      <c r="G2294" s="123">
        <f>IFERROR(VLOOKUP(F2294,mapping!$D$3:$J$200,2,FALSE),0)</f>
        <v>0</v>
      </c>
      <c r="H2294" s="123">
        <f>IFERROR(VLOOKUP(F2294,mapping!$D$3:$J$200,3,FALSE),0)</f>
        <v>0</v>
      </c>
      <c r="I2294" s="123">
        <f>IFERROR(VLOOKUP(F2294,mapping!$D$3:$J$200,4,FALSE),0)</f>
        <v>0</v>
      </c>
      <c r="J2294" s="123">
        <f>IFERROR(VLOOKUP(F2294,mapping!$D$3:$J$200,5,FALSE),0)</f>
        <v>0</v>
      </c>
      <c r="K2294" s="124">
        <f>IF(W2294=mapping!$N$1,IFERROR(VLOOKUP(Table4[[#This Row],[Column1]],mapping!A:L,11,FALSE),0),IF(W2294&gt;mapping!$N$1,IFERROR(VLOOKUP(Table4[[#This Row],[Column1]],mapping!A:L,11,FALSE),0),))</f>
        <v>0</v>
      </c>
      <c r="L2294" s="140"/>
      <c r="M2294" s="124">
        <f>IF(W2294=mapping!$N$1,IFERROR(VLOOKUP(Table4[[#This Row],[Column1]],mapping!A:L,12,FALSE),0),IF(W2294&gt;mapping!$N$1,IFERROR(VLOOKUP(Table4[[#This Row],[Column1]],mapping!A:L,12,FALSE),0),0))</f>
        <v>0</v>
      </c>
      <c r="N2294" s="125">
        <f>Table4[[#This Row],[ سعر اليومية ]]*3%*Table4[[#This Row],[عدد الدورات ]]</f>
        <v>0</v>
      </c>
      <c r="O2294" s="126">
        <f>Table4[[#This Row],[ سعر اليومية ]]*Table4[[#This Row],[عدد الدورات ]]-N2294</f>
        <v>0</v>
      </c>
      <c r="P2294" s="195"/>
      <c r="Q2294" s="195"/>
      <c r="R2294" s="195"/>
      <c r="S2294" s="125">
        <f>(Table4[[#This Row],[سعر يومية السائق]]*Table4[[#This Row],[عدد الدورات ]])-SUM(Table4[[#This Row],[سلف ]:[خصم ]])+Table4[[#This Row],[اضافي ]]</f>
        <v>0</v>
      </c>
      <c r="U2294" s="125">
        <f>Table4[[#This Row],[ سعر اليومية ]]*Table4[[#This Row],[عدد الدورات ]]-Table4[[#This Row],[سعر يومية السائق]]*L2294</f>
        <v>0</v>
      </c>
      <c r="V2294" s="125">
        <f>U2294-Table4[[#This Row],[W/H  3%]]</f>
        <v>0</v>
      </c>
      <c r="W2294" s="127" t="str">
        <f>Table4[[#This Row],[اليوم]]&amp;Table4[[#This Row],[الشهر ]]&amp;Table4[[#This Row],[العام]]</f>
        <v/>
      </c>
      <c r="X2294" s="127" t="s">
        <v>304</v>
      </c>
    </row>
    <row r="2295" spans="1:24" x14ac:dyDescent="0.3">
      <c r="A2295" s="62">
        <v>18</v>
      </c>
      <c r="B2295" s="62">
        <v>6</v>
      </c>
      <c r="C2295" s="62">
        <v>2026</v>
      </c>
      <c r="D2295" s="41" t="str">
        <f t="shared" si="121"/>
        <v>مصطفي الف مسكنالف مسكن 3 ورديةنجمة هليوبوليسالتجمع اتوبيس 28</v>
      </c>
      <c r="E2295" s="4">
        <v>3000</v>
      </c>
      <c r="F2295" s="41" t="str">
        <f>VLOOKUP(E2295,mapping!C:J,2,FALSE)</f>
        <v>مصطفي الف مسكن</v>
      </c>
      <c r="G2295" s="41" t="str">
        <f>IFERROR(VLOOKUP(F2295,mapping!$D$3:$J$200,2,FALSE),0)</f>
        <v>الف مسكن 3 وردية</v>
      </c>
      <c r="H2295" s="41" t="str">
        <f>IFERROR(VLOOKUP(F2295,mapping!$D$3:$J$200,3,FALSE),0)</f>
        <v>نجمة هليوبوليس</v>
      </c>
      <c r="I2295" s="41" t="str">
        <f>IFERROR(VLOOKUP(F2295,mapping!$D$3:$J$200,4,FALSE),0)</f>
        <v xml:space="preserve">التجمع </v>
      </c>
      <c r="J2295" s="41" t="str">
        <f>IFERROR(VLOOKUP(F2295,mapping!$D$3:$J$200,5,FALSE),0)</f>
        <v>اتوبيس 28</v>
      </c>
      <c r="K2295" s="63">
        <f>IF(W2295=mapping!$N$1,IFERROR(VLOOKUP(Table4[[#This Row],[Column1]],mapping!A:L,11,FALSE),0),IF(W2295&gt;mapping!$N$1,IFERROR(VLOOKUP(Table4[[#This Row],[Column1]],mapping!A:L,11,FALSE),0),))</f>
        <v>4297</v>
      </c>
      <c r="L2295" s="139">
        <v>1</v>
      </c>
      <c r="M2295" s="60">
        <f>IF(W2295=mapping!$N$1,IFERROR(VLOOKUP(Table4[[#This Row],[Column1]],mapping!A:L,12,FALSE),0),IF(W2295&gt;mapping!$N$1,IFERROR(VLOOKUP(Table4[[#This Row],[Column1]],mapping!A:L,12,FALSE),0),0))</f>
        <v>3800</v>
      </c>
      <c r="N2295" s="58">
        <f>Table4[[#This Row],[ سعر اليومية ]]*3%*Table4[[#This Row],[عدد الدورات ]]</f>
        <v>128.91</v>
      </c>
      <c r="P2295" s="194"/>
      <c r="Q2295" s="194"/>
      <c r="R2295" s="194"/>
      <c r="S2295" s="58">
        <f>(Table4[[#This Row],[سعر يومية السائق]]*Table4[[#This Row],[عدد الدورات ]])-SUM(Table4[[#This Row],[سلف ]:[خصم ]])+Table4[[#This Row],[اضافي ]]</f>
        <v>3800</v>
      </c>
      <c r="U2295" s="58">
        <f>Table4[[#This Row],[ سعر اليومية ]]*Table4[[#This Row],[عدد الدورات ]]-Table4[[#This Row],[سعر يومية السائق]]*L2295</f>
        <v>497</v>
      </c>
      <c r="V2295" s="58">
        <f>U2295-Table4[[#This Row],[W/H  3%]]</f>
        <v>368.09000000000003</v>
      </c>
      <c r="W2295" s="66" t="str">
        <f>Table4[[#This Row],[اليوم]]&amp;Table4[[#This Row],[الشهر ]]&amp;Table4[[#This Row],[العام]]</f>
        <v>1862026</v>
      </c>
      <c r="X2295" s="66" t="s">
        <v>304</v>
      </c>
    </row>
    <row r="2296" spans="1:24" x14ac:dyDescent="0.3">
      <c r="A2296" s="62">
        <v>18</v>
      </c>
      <c r="B2296" s="62">
        <v>6</v>
      </c>
      <c r="C2296" s="62">
        <v>2026</v>
      </c>
      <c r="D2296" s="41" t="str">
        <f t="shared" si="121"/>
        <v>ممدوح كيلاني1قليوب 3 وردية نجمة هليوبوليسالتجمع اتوبيس 28</v>
      </c>
      <c r="E2296" s="4">
        <v>3002</v>
      </c>
      <c r="F2296" s="41" t="str">
        <f>VLOOKUP(E2296,mapping!C:J,2,FALSE)</f>
        <v>ممدوح كيلاني1</v>
      </c>
      <c r="G2296" s="41" t="str">
        <f>IFERROR(VLOOKUP(F2296,mapping!$D$3:$J$200,2,FALSE),0)</f>
        <v xml:space="preserve">قليوب 3 وردية </v>
      </c>
      <c r="H2296" s="41" t="str">
        <f>IFERROR(VLOOKUP(F2296,mapping!$D$3:$J$200,3,FALSE),0)</f>
        <v>نجمة هليوبوليس</v>
      </c>
      <c r="I2296" s="41" t="str">
        <f>IFERROR(VLOOKUP(F2296,mapping!$D$3:$J$200,4,FALSE),0)</f>
        <v xml:space="preserve">التجمع </v>
      </c>
      <c r="J2296" s="41" t="str">
        <f>IFERROR(VLOOKUP(F2296,mapping!$D$3:$J$200,5,FALSE),0)</f>
        <v>اتوبيس 28</v>
      </c>
      <c r="K2296" s="63">
        <f>IF(W2296=mapping!$N$1,IFERROR(VLOOKUP(Table4[[#This Row],[Column1]],mapping!A:L,11,FALSE),0),IF(W2296&gt;mapping!$N$1,IFERROR(VLOOKUP(Table4[[#This Row],[Column1]],mapping!A:L,11,FALSE),0),))</f>
        <v>4297</v>
      </c>
      <c r="L2296" s="139">
        <v>1</v>
      </c>
      <c r="M2296" s="60">
        <f>IF(W2296=mapping!$N$1,IFERROR(VLOOKUP(Table4[[#This Row],[Column1]],mapping!A:L,12,FALSE),0),IF(W2296&gt;mapping!$N$1,IFERROR(VLOOKUP(Table4[[#This Row],[Column1]],mapping!A:L,12,FALSE),0),0))</f>
        <v>3900</v>
      </c>
      <c r="N2296" s="58">
        <f>Table4[[#This Row],[ سعر اليومية ]]*3%*Table4[[#This Row],[عدد الدورات ]]</f>
        <v>128.91</v>
      </c>
      <c r="O2296" s="56">
        <f>Table4[[#This Row],[ سعر اليومية ]]*Table4[[#This Row],[عدد الدورات ]]-N2296</f>
        <v>4168.09</v>
      </c>
      <c r="P2296" s="194"/>
      <c r="Q2296" s="194"/>
      <c r="R2296" s="194"/>
      <c r="S2296" s="58">
        <f>(Table4[[#This Row],[سعر يومية السائق]]*Table4[[#This Row],[عدد الدورات ]])-SUM(Table4[[#This Row],[سلف ]:[خصم ]])+Table4[[#This Row],[اضافي ]]</f>
        <v>3900</v>
      </c>
      <c r="U2296" s="58">
        <f>Table4[[#This Row],[ سعر اليومية ]]*Table4[[#This Row],[عدد الدورات ]]-Table4[[#This Row],[سعر يومية السائق]]*L2296</f>
        <v>397</v>
      </c>
      <c r="V2296" s="58">
        <f>U2296-Table4[[#This Row],[W/H  3%]]</f>
        <v>268.09000000000003</v>
      </c>
      <c r="W2296" s="66" t="str">
        <f>Table4[[#This Row],[اليوم]]&amp;Table4[[#This Row],[الشهر ]]&amp;Table4[[#This Row],[العام]]</f>
        <v>1862026</v>
      </c>
      <c r="X2296" s="66" t="s">
        <v>304</v>
      </c>
    </row>
    <row r="2297" spans="1:24" x14ac:dyDescent="0.3">
      <c r="A2297" s="62">
        <v>18</v>
      </c>
      <c r="B2297" s="62">
        <v>6</v>
      </c>
      <c r="C2297" s="62">
        <v>2026</v>
      </c>
      <c r="D2297" s="41" t="str">
        <f t="shared" si="121"/>
        <v>ممدوح كيلاني3المنيب 3وردية نجمة هليوبوليسالتجمع ميكروباص</v>
      </c>
      <c r="E2297" s="4">
        <v>3004</v>
      </c>
      <c r="F2297" s="41" t="str">
        <f>VLOOKUP(E2297,mapping!C:J,2,FALSE)</f>
        <v>ممدوح كيلاني3</v>
      </c>
      <c r="G2297" s="41" t="str">
        <f>IFERROR(VLOOKUP(F2297,mapping!$D$3:$J$200,2,FALSE),0)</f>
        <v xml:space="preserve">المنيب 3وردية </v>
      </c>
      <c r="H2297" s="41" t="str">
        <f>IFERROR(VLOOKUP(F2297,mapping!$D$3:$J$200,3,FALSE),0)</f>
        <v>نجمة هليوبوليس</v>
      </c>
      <c r="I2297" s="41" t="str">
        <f>IFERROR(VLOOKUP(F2297,mapping!$D$3:$J$200,4,FALSE),0)</f>
        <v xml:space="preserve">التجمع </v>
      </c>
      <c r="J2297" s="41" t="str">
        <f>IFERROR(VLOOKUP(F2297,mapping!$D$3:$J$200,5,FALSE),0)</f>
        <v>ميكروباص</v>
      </c>
      <c r="K2297" s="63">
        <f>IF(W2297=mapping!$N$1,IFERROR(VLOOKUP(Table4[[#This Row],[Column1]],mapping!A:L,11,FALSE),0),IF(W2297&gt;mapping!$N$1,IFERROR(VLOOKUP(Table4[[#This Row],[Column1]],mapping!A:L,11,FALSE),0),))</f>
        <v>3600</v>
      </c>
      <c r="L2297" s="139">
        <v>1</v>
      </c>
      <c r="M2297" s="60">
        <f>IF(W2297=mapping!$N$1,IFERROR(VLOOKUP(Table4[[#This Row],[Column1]],mapping!A:L,12,FALSE),0),IF(W2297&gt;mapping!$N$1,IFERROR(VLOOKUP(Table4[[#This Row],[Column1]],mapping!A:L,12,FALSE),0),0))</f>
        <v>2700</v>
      </c>
      <c r="N2297" s="58">
        <f>Table4[[#This Row],[ سعر اليومية ]]*3%*Table4[[#This Row],[عدد الدورات ]]</f>
        <v>108</v>
      </c>
      <c r="O2297" s="56">
        <f>Table4[[#This Row],[ سعر اليومية ]]*Table4[[#This Row],[عدد الدورات ]]-N2297</f>
        <v>3492</v>
      </c>
      <c r="P2297" s="194"/>
      <c r="Q2297" s="194"/>
      <c r="R2297" s="194"/>
      <c r="S2297" s="58">
        <f>(Table4[[#This Row],[سعر يومية السائق]]*Table4[[#This Row],[عدد الدورات ]])-SUM(Table4[[#This Row],[سلف ]:[خصم ]])+Table4[[#This Row],[اضافي ]]</f>
        <v>2700</v>
      </c>
      <c r="U2297" s="58">
        <f>Table4[[#This Row],[ سعر اليومية ]]*Table4[[#This Row],[عدد الدورات ]]-Table4[[#This Row],[سعر يومية السائق]]*L2297</f>
        <v>900</v>
      </c>
      <c r="V2297" s="58">
        <f>U2297-Table4[[#This Row],[W/H  3%]]</f>
        <v>792</v>
      </c>
      <c r="W2297" s="66" t="str">
        <f>Table4[[#This Row],[اليوم]]&amp;Table4[[#This Row],[الشهر ]]&amp;Table4[[#This Row],[العام]]</f>
        <v>1862026</v>
      </c>
      <c r="X2297" s="66" t="s">
        <v>304</v>
      </c>
    </row>
    <row r="2298" spans="1:24" x14ac:dyDescent="0.3">
      <c r="A2298" s="62">
        <v>18</v>
      </c>
      <c r="B2298" s="62">
        <v>6</v>
      </c>
      <c r="C2298" s="62">
        <v>2026</v>
      </c>
      <c r="D2298" s="41" t="str">
        <f t="shared" si="121"/>
        <v>بكرقليوب 1 ورديةنجمة هليوبوليسالتجمع ميكروباص</v>
      </c>
      <c r="E2298" s="4">
        <v>3005</v>
      </c>
      <c r="F2298" s="41" t="str">
        <f>VLOOKUP(E2298,mapping!C:J,2,FALSE)</f>
        <v>بكر</v>
      </c>
      <c r="G2298" s="41" t="str">
        <f>IFERROR(VLOOKUP(F2298,mapping!$D$3:$J$200,2,FALSE),0)</f>
        <v>قليوب 1 وردية</v>
      </c>
      <c r="H2298" s="41" t="str">
        <f>IFERROR(VLOOKUP(F2298,mapping!$D$3:$J$200,3,FALSE),0)</f>
        <v>نجمة هليوبوليس</v>
      </c>
      <c r="I2298" s="41" t="str">
        <f>IFERROR(VLOOKUP(F2298,mapping!$D$3:$J$200,4,FALSE),0)</f>
        <v xml:space="preserve">التجمع </v>
      </c>
      <c r="J2298" s="41" t="str">
        <f>IFERROR(VLOOKUP(F2298,mapping!$D$3:$J$200,5,FALSE),0)</f>
        <v>ميكروباص</v>
      </c>
      <c r="K2298" s="63">
        <f>IF(W2298=mapping!$N$1,IFERROR(VLOOKUP(Table4[[#This Row],[Column1]],mapping!A:L,11,FALSE),0),IF(W2298&gt;mapping!$N$1,IFERROR(VLOOKUP(Table4[[#This Row],[Column1]],mapping!A:L,11,FALSE),0),))</f>
        <v>1400</v>
      </c>
      <c r="L2298" s="139">
        <v>1</v>
      </c>
      <c r="M2298" s="60">
        <f>IF(W2298=mapping!$N$1,IFERROR(VLOOKUP(Table4[[#This Row],[Column1]],mapping!A:L,12,FALSE),0),IF(W2298&gt;mapping!$N$1,IFERROR(VLOOKUP(Table4[[#This Row],[Column1]],mapping!A:L,12,FALSE),0),0))</f>
        <v>1200</v>
      </c>
      <c r="N2298" s="58">
        <f>Table4[[#This Row],[ سعر اليومية ]]*3%*Table4[[#This Row],[عدد الدورات ]]</f>
        <v>42</v>
      </c>
      <c r="O2298" s="56">
        <f>Table4[[#This Row],[ سعر اليومية ]]*Table4[[#This Row],[عدد الدورات ]]-N2298</f>
        <v>1358</v>
      </c>
      <c r="P2298" s="194"/>
      <c r="Q2298" s="194"/>
      <c r="R2298" s="194"/>
      <c r="S2298" s="58">
        <f>(Table4[[#This Row],[سعر يومية السائق]]*Table4[[#This Row],[عدد الدورات ]])-SUM(Table4[[#This Row],[سلف ]:[خصم ]])+Table4[[#This Row],[اضافي ]]</f>
        <v>1200</v>
      </c>
      <c r="U2298" s="58">
        <f>Table4[[#This Row],[ سعر اليومية ]]*Table4[[#This Row],[عدد الدورات ]]-Table4[[#This Row],[سعر يومية السائق]]*L2298</f>
        <v>200</v>
      </c>
      <c r="V2298" s="58">
        <f>U2298-Table4[[#This Row],[W/H  3%]]</f>
        <v>158</v>
      </c>
      <c r="W2298" s="66" t="str">
        <f>Table4[[#This Row],[اليوم]]&amp;Table4[[#This Row],[الشهر ]]&amp;Table4[[#This Row],[العام]]</f>
        <v>1862026</v>
      </c>
      <c r="X2298" s="66" t="s">
        <v>304</v>
      </c>
    </row>
    <row r="2299" spans="1:24" x14ac:dyDescent="0.3">
      <c r="A2299" s="62">
        <v>18</v>
      </c>
      <c r="B2299" s="62">
        <v>6</v>
      </c>
      <c r="C2299" s="62">
        <v>2026</v>
      </c>
      <c r="D2299" s="41" t="str">
        <f t="shared" si="121"/>
        <v>عماد النجار1المرج 2ورديةسعوديالمخاذناتوبيس 28</v>
      </c>
      <c r="E2299" s="4">
        <v>5000</v>
      </c>
      <c r="F2299" s="41" t="str">
        <f>VLOOKUP(E2299,mapping!C:J,2,FALSE)</f>
        <v>عماد النجار1</v>
      </c>
      <c r="G2299" s="41" t="str">
        <f>IFERROR(VLOOKUP(F2299,mapping!$D$3:$J$200,2,FALSE),0)</f>
        <v>المرج 2وردية</v>
      </c>
      <c r="H2299" s="41" t="str">
        <f>IFERROR(VLOOKUP(F2299,mapping!$D$3:$J$200,3,FALSE),0)</f>
        <v>سعودي</v>
      </c>
      <c r="I2299" s="41" t="str">
        <f>IFERROR(VLOOKUP(F2299,mapping!$D$3:$J$200,4,FALSE),0)</f>
        <v>المخاذن</v>
      </c>
      <c r="J2299" s="41" t="str">
        <f>IFERROR(VLOOKUP(F2299,mapping!$D$3:$J$200,5,FALSE),0)</f>
        <v>اتوبيس 28</v>
      </c>
      <c r="K2299" s="63">
        <f>IF(W2299=mapping!$N$1,IFERROR(VLOOKUP(Table4[[#This Row],[Column1]],mapping!A:L,11,FALSE),0),IF(W2299&gt;mapping!$N$1,IFERROR(VLOOKUP(Table4[[#This Row],[Column1]],mapping!A:L,11,FALSE),0),))</f>
        <v>4119</v>
      </c>
      <c r="L2299" s="139">
        <v>1</v>
      </c>
      <c r="M2299" s="60">
        <f>IF(W2299=mapping!$N$1,IFERROR(VLOOKUP(Table4[[#This Row],[Column1]],mapping!A:L,12,FALSE),0),IF(W2299&gt;mapping!$N$1,IFERROR(VLOOKUP(Table4[[#This Row],[Column1]],mapping!A:L,12,FALSE),0),0))</f>
        <v>4800</v>
      </c>
      <c r="N2299" s="58">
        <f>Table4[[#This Row],[ سعر اليومية ]]*3%*Table4[[#This Row],[عدد الدورات ]]</f>
        <v>123.57</v>
      </c>
      <c r="O2299" s="56">
        <f>Table4[[#This Row],[ سعر اليومية ]]*Table4[[#This Row],[عدد الدورات ]]-N2299</f>
        <v>3995.43</v>
      </c>
      <c r="P2299" s="194"/>
      <c r="Q2299" s="194"/>
      <c r="R2299" s="194"/>
      <c r="S2299" s="58">
        <f>(Table4[[#This Row],[سعر يومية السائق]]*Table4[[#This Row],[عدد الدورات ]])-SUM(Table4[[#This Row],[سلف ]:[خصم ]])+Table4[[#This Row],[اضافي ]]</f>
        <v>4800</v>
      </c>
      <c r="U2299" s="58">
        <f>Table4[[#This Row],[ سعر اليومية ]]*Table4[[#This Row],[عدد الدورات ]]-Table4[[#This Row],[سعر يومية السائق]]*L2299</f>
        <v>-681</v>
      </c>
      <c r="V2299" s="58">
        <f>U2299-Table4[[#This Row],[W/H  3%]]</f>
        <v>-804.56999999999994</v>
      </c>
      <c r="W2299" s="66" t="str">
        <f>Table4[[#This Row],[اليوم]]&amp;Table4[[#This Row],[الشهر ]]&amp;Table4[[#This Row],[العام]]</f>
        <v>1862026</v>
      </c>
      <c r="X2299" s="66" t="s">
        <v>304</v>
      </c>
    </row>
    <row r="2300" spans="1:24" x14ac:dyDescent="0.3">
      <c r="A2300" s="62">
        <v>18</v>
      </c>
      <c r="B2300" s="62">
        <v>6</v>
      </c>
      <c r="C2300" s="62">
        <v>2026</v>
      </c>
      <c r="D2300" s="41" t="str">
        <f t="shared" si="121"/>
        <v>عماد النجار2المؤسسة 2ورديةسعوديالمخاذناتوبيس 28</v>
      </c>
      <c r="E2300" s="4">
        <v>5001</v>
      </c>
      <c r="F2300" s="41" t="str">
        <f>VLOOKUP(E2300,mapping!C:J,2,FALSE)</f>
        <v>عماد النجار2</v>
      </c>
      <c r="G2300" s="41" t="str">
        <f>IFERROR(VLOOKUP(F2300,mapping!$D$3:$J$200,2,FALSE),0)</f>
        <v>المؤسسة 2وردية</v>
      </c>
      <c r="H2300" s="41" t="str">
        <f>IFERROR(VLOOKUP(F2300,mapping!$D$3:$J$200,3,FALSE),0)</f>
        <v>سعودي</v>
      </c>
      <c r="I2300" s="41" t="str">
        <f>IFERROR(VLOOKUP(F2300,mapping!$D$3:$J$200,4,FALSE),0)</f>
        <v>المخاذن</v>
      </c>
      <c r="J2300" s="41" t="str">
        <f>IFERROR(VLOOKUP(F2300,mapping!$D$3:$J$200,5,FALSE),0)</f>
        <v>اتوبيس 28</v>
      </c>
      <c r="K2300" s="63">
        <f>IF(W2300=mapping!$N$1,IFERROR(VLOOKUP(Table4[[#This Row],[Column1]],mapping!A:L,11,FALSE),0),IF(W2300&gt;mapping!$N$1,IFERROR(VLOOKUP(Table4[[#This Row],[Column1]],mapping!A:L,11,FALSE),0),))</f>
        <v>3884</v>
      </c>
      <c r="L2300" s="139">
        <v>1</v>
      </c>
      <c r="M2300" s="60">
        <f>IF(W2300=mapping!$N$1,IFERROR(VLOOKUP(Table4[[#This Row],[Column1]],mapping!A:L,12,FALSE),0),IF(W2300&gt;mapping!$N$1,IFERROR(VLOOKUP(Table4[[#This Row],[Column1]],mapping!A:L,12,FALSE),0),0))</f>
        <v>4500</v>
      </c>
      <c r="N2300" s="58">
        <f>Table4[[#This Row],[ سعر اليومية ]]*3%*Table4[[#This Row],[عدد الدورات ]]</f>
        <v>116.52</v>
      </c>
      <c r="O2300" s="56">
        <f>Table4[[#This Row],[ سعر اليومية ]]*Table4[[#This Row],[عدد الدورات ]]-N2300</f>
        <v>3767.48</v>
      </c>
      <c r="P2300" s="194"/>
      <c r="Q2300" s="194"/>
      <c r="R2300" s="194"/>
      <c r="S2300" s="58">
        <f>(Table4[[#This Row],[سعر يومية السائق]]*Table4[[#This Row],[عدد الدورات ]])-SUM(Table4[[#This Row],[سلف ]:[خصم ]])+Table4[[#This Row],[اضافي ]]</f>
        <v>4500</v>
      </c>
      <c r="U2300" s="58">
        <f>Table4[[#This Row],[ سعر اليومية ]]*Table4[[#This Row],[عدد الدورات ]]-Table4[[#This Row],[سعر يومية السائق]]*L2300</f>
        <v>-616</v>
      </c>
      <c r="V2300" s="58">
        <f>U2300-Table4[[#This Row],[W/H  3%]]</f>
        <v>-732.52</v>
      </c>
      <c r="W2300" s="66" t="str">
        <f>Table4[[#This Row],[اليوم]]&amp;Table4[[#This Row],[الشهر ]]&amp;Table4[[#This Row],[العام]]</f>
        <v>1862026</v>
      </c>
      <c r="X2300" s="66" t="s">
        <v>304</v>
      </c>
    </row>
    <row r="2301" spans="1:24" x14ac:dyDescent="0.3">
      <c r="A2301" s="62">
        <v>18</v>
      </c>
      <c r="B2301" s="62">
        <v>6</v>
      </c>
      <c r="C2301" s="62">
        <v>2026</v>
      </c>
      <c r="D2301" s="41" t="str">
        <f t="shared" si="121"/>
        <v>طه1الدائري 1ورديةسعوديالمخاذناتوبيس 28</v>
      </c>
      <c r="E2301" s="4">
        <v>5030</v>
      </c>
      <c r="F2301" s="41" t="str">
        <f>VLOOKUP(E2301,mapping!C:J,2,FALSE)</f>
        <v>طه1</v>
      </c>
      <c r="G2301" s="41" t="str">
        <f>IFERROR(VLOOKUP(F2301,mapping!$D$3:$J$200,2,FALSE),0)</f>
        <v>الدائري 1وردية</v>
      </c>
      <c r="H2301" s="41" t="str">
        <f>IFERROR(VLOOKUP(F2301,mapping!$D$3:$J$200,3,FALSE),0)</f>
        <v>سعودي</v>
      </c>
      <c r="I2301" s="41" t="str">
        <f>IFERROR(VLOOKUP(F2301,mapping!$D$3:$J$200,4,FALSE),0)</f>
        <v>المخاذن</v>
      </c>
      <c r="J2301" s="41" t="str">
        <f>IFERROR(VLOOKUP(F2301,mapping!$D$3:$J$200,5,FALSE),0)</f>
        <v>اتوبيس 28</v>
      </c>
      <c r="K2301" s="63">
        <f>IF(W2301=mapping!$N$1,IFERROR(VLOOKUP(Table4[[#This Row],[Column1]],mapping!A:L,11,FALSE),0),IF(W2301&gt;mapping!$N$1,IFERROR(VLOOKUP(Table4[[#This Row],[Column1]],mapping!A:L,11,FALSE),0),))</f>
        <v>2448</v>
      </c>
      <c r="L2301" s="139">
        <v>1</v>
      </c>
      <c r="M2301" s="60">
        <f>IF(W2301=mapping!$N$1,IFERROR(VLOOKUP(Table4[[#This Row],[Column1]],mapping!A:L,12,FALSE),0),IF(W2301&gt;mapping!$N$1,IFERROR(VLOOKUP(Table4[[#This Row],[Column1]],mapping!A:L,12,FALSE),0),0))</f>
        <v>2750</v>
      </c>
      <c r="N2301" s="58">
        <f>Table4[[#This Row],[ سعر اليومية ]]*3%*Table4[[#This Row],[عدد الدورات ]]</f>
        <v>73.44</v>
      </c>
      <c r="O2301" s="56">
        <f>Table4[[#This Row],[ سعر اليومية ]]*Table4[[#This Row],[عدد الدورات ]]-N2301</f>
        <v>2374.56</v>
      </c>
      <c r="P2301" s="194"/>
      <c r="Q2301" s="194"/>
      <c r="R2301" s="194"/>
      <c r="S2301" s="58">
        <f>(Table4[[#This Row],[سعر يومية السائق]]*Table4[[#This Row],[عدد الدورات ]])-SUM(Table4[[#This Row],[سلف ]:[خصم ]])+Table4[[#This Row],[اضافي ]]</f>
        <v>2750</v>
      </c>
      <c r="U2301" s="58">
        <f>Table4[[#This Row],[ سعر اليومية ]]*Table4[[#This Row],[عدد الدورات ]]-Table4[[#This Row],[سعر يومية السائق]]*L2301</f>
        <v>-302</v>
      </c>
      <c r="V2301" s="58">
        <f>U2301-Table4[[#This Row],[W/H  3%]]</f>
        <v>-375.44</v>
      </c>
      <c r="W2301" s="66" t="str">
        <f>Table4[[#This Row],[اليوم]]&amp;Table4[[#This Row],[الشهر ]]&amp;Table4[[#This Row],[العام]]</f>
        <v>1862026</v>
      </c>
      <c r="X2301" s="66" t="s">
        <v>304</v>
      </c>
    </row>
    <row r="2302" spans="1:24" x14ac:dyDescent="0.3">
      <c r="A2302" s="62">
        <v>18</v>
      </c>
      <c r="B2302" s="62">
        <v>6</v>
      </c>
      <c r="C2302" s="62">
        <v>2026</v>
      </c>
      <c r="D2302" s="41" t="str">
        <f t="shared" si="121"/>
        <v>عبد الرحمن1الهرم سعوديدريماتوبيس 28</v>
      </c>
      <c r="E2302" s="4">
        <v>5003</v>
      </c>
      <c r="F2302" s="41" t="str">
        <f>VLOOKUP(E2302,mapping!C:J,2,FALSE)</f>
        <v>عبد الرحمن1</v>
      </c>
      <c r="G2302" s="41" t="str">
        <f>IFERROR(VLOOKUP(F2302,mapping!$D$3:$J$200,2,FALSE),0)</f>
        <v xml:space="preserve">الهرم </v>
      </c>
      <c r="H2302" s="41" t="str">
        <f>IFERROR(VLOOKUP(F2302,mapping!$D$3:$J$200,3,FALSE),0)</f>
        <v>سعودي</v>
      </c>
      <c r="I2302" s="41" t="str">
        <f>IFERROR(VLOOKUP(F2302,mapping!$D$3:$J$200,4,FALSE),0)</f>
        <v>دريم</v>
      </c>
      <c r="J2302" s="41" t="str">
        <f>IFERROR(VLOOKUP(F2302,mapping!$D$3:$J$200,5,FALSE),0)</f>
        <v>اتوبيس 28</v>
      </c>
      <c r="K2302" s="63">
        <f>IF(W2302=mapping!$N$1,IFERROR(VLOOKUP(Table4[[#This Row],[Column1]],mapping!A:L,11,FALSE),0),IF(W2302&gt;mapping!$N$1,IFERROR(VLOOKUP(Table4[[#This Row],[Column1]],mapping!A:L,11,FALSE),0),))</f>
        <v>994</v>
      </c>
      <c r="L2302" s="139">
        <v>1</v>
      </c>
      <c r="M2302" s="60">
        <f>IF(W2302=mapping!$N$1,IFERROR(VLOOKUP(Table4[[#This Row],[Column1]],mapping!A:L,12,FALSE),0),IF(W2302&gt;mapping!$N$1,IFERROR(VLOOKUP(Table4[[#This Row],[Column1]],mapping!A:L,12,FALSE),0),0))</f>
        <v>850</v>
      </c>
      <c r="N2302" s="58">
        <f>Table4[[#This Row],[ سعر اليومية ]]*3%*Table4[[#This Row],[عدد الدورات ]]</f>
        <v>29.82</v>
      </c>
      <c r="O2302" s="56">
        <f>Table4[[#This Row],[ سعر اليومية ]]*Table4[[#This Row],[عدد الدورات ]]-N2302</f>
        <v>964.18</v>
      </c>
      <c r="P2302" s="194"/>
      <c r="Q2302" s="194"/>
      <c r="R2302" s="194"/>
      <c r="S2302" s="58">
        <f>(Table4[[#This Row],[سعر يومية السائق]]*Table4[[#This Row],[عدد الدورات ]])-SUM(Table4[[#This Row],[سلف ]:[خصم ]])+Table4[[#This Row],[اضافي ]]</f>
        <v>850</v>
      </c>
      <c r="U2302" s="58">
        <f>Table4[[#This Row],[ سعر اليومية ]]*Table4[[#This Row],[عدد الدورات ]]-Table4[[#This Row],[سعر يومية السائق]]*L2302</f>
        <v>144</v>
      </c>
      <c r="V2302" s="58">
        <f>U2302-Table4[[#This Row],[W/H  3%]]</f>
        <v>114.18</v>
      </c>
      <c r="W2302" s="66" t="str">
        <f>Table4[[#This Row],[اليوم]]&amp;Table4[[#This Row],[الشهر ]]&amp;Table4[[#This Row],[العام]]</f>
        <v>1862026</v>
      </c>
      <c r="X2302" s="66" t="s">
        <v>304</v>
      </c>
    </row>
    <row r="2303" spans="1:24" x14ac:dyDescent="0.3">
      <c r="A2303" s="62">
        <v>18</v>
      </c>
      <c r="B2303" s="62">
        <v>6</v>
      </c>
      <c r="C2303" s="62">
        <v>2026</v>
      </c>
      <c r="D2303" s="41" t="str">
        <f t="shared" si="121"/>
        <v>عبد الرحمن2المؤسسةسعوديدريماتوبيس 28</v>
      </c>
      <c r="E2303" s="4">
        <v>5004</v>
      </c>
      <c r="F2303" s="41" t="str">
        <f>VLOOKUP(E2303,mapping!C:J,2,FALSE)</f>
        <v>عبد الرحمن2</v>
      </c>
      <c r="G2303" s="41" t="str">
        <f>IFERROR(VLOOKUP(F2303,mapping!$D$3:$J$200,2,FALSE),0)</f>
        <v>المؤسسة</v>
      </c>
      <c r="H2303" s="41" t="str">
        <f>IFERROR(VLOOKUP(F2303,mapping!$D$3:$J$200,3,FALSE),0)</f>
        <v>سعودي</v>
      </c>
      <c r="I2303" s="41" t="str">
        <f>IFERROR(VLOOKUP(F2303,mapping!$D$3:$J$200,4,FALSE),0)</f>
        <v>دريم</v>
      </c>
      <c r="J2303" s="41" t="str">
        <f>IFERROR(VLOOKUP(F2303,mapping!$D$3:$J$200,5,FALSE),0)</f>
        <v>اتوبيس 28</v>
      </c>
      <c r="K2303" s="63">
        <f>IF(W2303=mapping!$N$1,IFERROR(VLOOKUP(Table4[[#This Row],[Column1]],mapping!A:L,11,FALSE),0),IF(W2303&gt;mapping!$N$1,IFERROR(VLOOKUP(Table4[[#This Row],[Column1]],mapping!A:L,11,FALSE),0),))</f>
        <v>994</v>
      </c>
      <c r="L2303" s="139">
        <v>1</v>
      </c>
      <c r="M2303" s="60">
        <f>IF(W2303=mapping!$N$1,IFERROR(VLOOKUP(Table4[[#This Row],[Column1]],mapping!A:L,12,FALSE),0),IF(W2303&gt;mapping!$N$1,IFERROR(VLOOKUP(Table4[[#This Row],[Column1]],mapping!A:L,12,FALSE),0),0))</f>
        <v>850</v>
      </c>
      <c r="N2303" s="58">
        <f>Table4[[#This Row],[ سعر اليومية ]]*3%*Table4[[#This Row],[عدد الدورات ]]</f>
        <v>29.82</v>
      </c>
      <c r="O2303" s="56">
        <f>Table4[[#This Row],[ سعر اليومية ]]*Table4[[#This Row],[عدد الدورات ]]-N2303</f>
        <v>964.18</v>
      </c>
      <c r="P2303" s="194"/>
      <c r="Q2303" s="194"/>
      <c r="R2303" s="194"/>
      <c r="S2303" s="58">
        <f>(Table4[[#This Row],[سعر يومية السائق]]*Table4[[#This Row],[عدد الدورات ]])-SUM(Table4[[#This Row],[سلف ]:[خصم ]])+Table4[[#This Row],[اضافي ]]</f>
        <v>850</v>
      </c>
      <c r="U2303" s="58">
        <f>Table4[[#This Row],[ سعر اليومية ]]*Table4[[#This Row],[عدد الدورات ]]-Table4[[#This Row],[سعر يومية السائق]]*L2303</f>
        <v>144</v>
      </c>
      <c r="V2303" s="58">
        <f>U2303-Table4[[#This Row],[W/H  3%]]</f>
        <v>114.18</v>
      </c>
      <c r="W2303" s="66" t="str">
        <f>Table4[[#This Row],[اليوم]]&amp;Table4[[#This Row],[الشهر ]]&amp;Table4[[#This Row],[العام]]</f>
        <v>1862026</v>
      </c>
      <c r="X2303" s="66" t="s">
        <v>304</v>
      </c>
    </row>
    <row r="2304" spans="1:24" x14ac:dyDescent="0.3">
      <c r="A2304" s="62">
        <v>18</v>
      </c>
      <c r="B2304" s="62">
        <v>6</v>
      </c>
      <c r="C2304" s="62">
        <v>2026</v>
      </c>
      <c r="D2304" s="41" t="str">
        <f t="shared" si="121"/>
        <v>فرج 1حلوانسعوديهايد باركاتوبيس 28</v>
      </c>
      <c r="E2304" s="4">
        <v>5005</v>
      </c>
      <c r="F2304" s="41" t="str">
        <f>VLOOKUP(E2304,mapping!C:J,2,FALSE)</f>
        <v>فرج 1</v>
      </c>
      <c r="G2304" s="41" t="str">
        <f>IFERROR(VLOOKUP(F2304,mapping!$D$3:$J$200,2,FALSE),0)</f>
        <v>حلوان</v>
      </c>
      <c r="H2304" s="41" t="str">
        <f>IFERROR(VLOOKUP(F2304,mapping!$D$3:$J$200,3,FALSE),0)</f>
        <v>سعودي</v>
      </c>
      <c r="I2304" s="41" t="str">
        <f>IFERROR(VLOOKUP(F2304,mapping!$D$3:$J$200,4,FALSE),0)</f>
        <v>هايد بارك</v>
      </c>
      <c r="J2304" s="41" t="str">
        <f>IFERROR(VLOOKUP(F2304,mapping!$D$3:$J$200,5,FALSE),0)</f>
        <v>اتوبيس 28</v>
      </c>
      <c r="K2304" s="63">
        <f>IF(W2304=mapping!$N$1,IFERROR(VLOOKUP(Table4[[#This Row],[Column1]],mapping!A:L,11,FALSE),0),IF(W2304&gt;mapping!$N$1,IFERROR(VLOOKUP(Table4[[#This Row],[Column1]],mapping!A:L,11,FALSE),0),))</f>
        <v>4634</v>
      </c>
      <c r="L2304" s="139">
        <v>1</v>
      </c>
      <c r="M2304" s="60">
        <f>IF(W2304=mapping!$N$1,IFERROR(VLOOKUP(Table4[[#This Row],[Column1]],mapping!A:L,12,FALSE),0),IF(W2304&gt;mapping!$N$1,IFERROR(VLOOKUP(Table4[[#This Row],[Column1]],mapping!A:L,12,FALSE),0),0))</f>
        <v>3750</v>
      </c>
      <c r="N2304" s="58">
        <f>Table4[[#This Row],[ سعر اليومية ]]*3%*Table4[[#This Row],[عدد الدورات ]]</f>
        <v>139.01999999999998</v>
      </c>
      <c r="O2304" s="56">
        <f>Table4[[#This Row],[ سعر اليومية ]]*Table4[[#This Row],[عدد الدورات ]]-N2304</f>
        <v>4494.9799999999996</v>
      </c>
      <c r="P2304" s="194"/>
      <c r="Q2304" s="194"/>
      <c r="R2304" s="194"/>
      <c r="S2304" s="58">
        <f>(Table4[[#This Row],[سعر يومية السائق]]*Table4[[#This Row],[عدد الدورات ]])-SUM(Table4[[#This Row],[سلف ]:[خصم ]])+Table4[[#This Row],[اضافي ]]</f>
        <v>3750</v>
      </c>
      <c r="U2304" s="58">
        <f>Table4[[#This Row],[ سعر اليومية ]]*Table4[[#This Row],[عدد الدورات ]]-Table4[[#This Row],[سعر يومية السائق]]*L2304</f>
        <v>884</v>
      </c>
      <c r="V2304" s="58">
        <f>U2304-Table4[[#This Row],[W/H  3%]]</f>
        <v>744.98</v>
      </c>
      <c r="W2304" s="66" t="str">
        <f>Table4[[#This Row],[اليوم]]&amp;Table4[[#This Row],[الشهر ]]&amp;Table4[[#This Row],[العام]]</f>
        <v>1862026</v>
      </c>
      <c r="X2304" s="66" t="s">
        <v>304</v>
      </c>
    </row>
    <row r="2305" spans="1:24" x14ac:dyDescent="0.3">
      <c r="A2305" s="62">
        <v>18</v>
      </c>
      <c r="B2305" s="62">
        <v>6</v>
      </c>
      <c r="C2305" s="62">
        <v>2026</v>
      </c>
      <c r="D2305" s="41" t="str">
        <f t="shared" si="121"/>
        <v>فرج 6حلوان مبيتسعوديهايد باركاتوبيس 28</v>
      </c>
      <c r="E2305" s="4">
        <v>5029</v>
      </c>
      <c r="F2305" s="41" t="str">
        <f>VLOOKUP(E2305,mapping!C:J,2,FALSE)</f>
        <v>فرج 6</v>
      </c>
      <c r="G2305" s="41" t="str">
        <f>IFERROR(VLOOKUP(F2305,mapping!$D$3:$J$200,2,FALSE),0)</f>
        <v>حلوان مبيت</v>
      </c>
      <c r="H2305" s="41" t="str">
        <f>IFERROR(VLOOKUP(F2305,mapping!$D$3:$J$200,3,FALSE),0)</f>
        <v>سعودي</v>
      </c>
      <c r="I2305" s="41" t="str">
        <f>IFERROR(VLOOKUP(F2305,mapping!$D$3:$J$200,4,FALSE),0)</f>
        <v>هايد بارك</v>
      </c>
      <c r="J2305" s="41" t="str">
        <f>IFERROR(VLOOKUP(F2305,mapping!$D$3:$J$200,5,FALSE),0)</f>
        <v>اتوبيس 28</v>
      </c>
      <c r="K2305" s="63">
        <f>IF(W2305=mapping!$N$1,IFERROR(VLOOKUP(Table4[[#This Row],[Column1]],mapping!A:L,11,FALSE),0),IF(W2305&gt;mapping!$N$1,IFERROR(VLOOKUP(Table4[[#This Row],[Column1]],mapping!A:L,11,FALSE),0),))</f>
        <v>1482</v>
      </c>
      <c r="L2305" s="139">
        <v>1</v>
      </c>
      <c r="M2305" s="60">
        <f>IF(W2305=mapping!$N$1,IFERROR(VLOOKUP(Table4[[#This Row],[Column1]],mapping!A:L,12,FALSE),0),IF(W2305&gt;mapping!$N$1,IFERROR(VLOOKUP(Table4[[#This Row],[Column1]],mapping!A:L,12,FALSE),0),0))</f>
        <v>750</v>
      </c>
      <c r="N2305" s="58">
        <f>Table4[[#This Row],[ سعر اليومية ]]*3%*Table4[[#This Row],[عدد الدورات ]]</f>
        <v>44.46</v>
      </c>
      <c r="O2305" s="56">
        <f>Table4[[#This Row],[ سعر اليومية ]]*Table4[[#This Row],[عدد الدورات ]]-N2305</f>
        <v>1437.54</v>
      </c>
      <c r="P2305" s="194"/>
      <c r="Q2305" s="194"/>
      <c r="R2305" s="194"/>
      <c r="S2305" s="58">
        <f>(Table4[[#This Row],[سعر يومية السائق]]*Table4[[#This Row],[عدد الدورات ]])-SUM(Table4[[#This Row],[سلف ]:[خصم ]])+Table4[[#This Row],[اضافي ]]</f>
        <v>750</v>
      </c>
      <c r="U2305" s="58">
        <f>Table4[[#This Row],[ سعر اليومية ]]*Table4[[#This Row],[عدد الدورات ]]-Table4[[#This Row],[سعر يومية السائق]]*L2305</f>
        <v>732</v>
      </c>
      <c r="V2305" s="58">
        <f>U2305-Table4[[#This Row],[W/H  3%]]</f>
        <v>687.54</v>
      </c>
      <c r="W2305" s="66" t="str">
        <f>Table4[[#This Row],[اليوم]]&amp;Table4[[#This Row],[الشهر ]]&amp;Table4[[#This Row],[العام]]</f>
        <v>1862026</v>
      </c>
      <c r="X2305" s="66" t="s">
        <v>304</v>
      </c>
    </row>
    <row r="2306" spans="1:24" x14ac:dyDescent="0.3">
      <c r="A2306" s="62">
        <v>18</v>
      </c>
      <c r="B2306" s="62">
        <v>6</v>
      </c>
      <c r="C2306" s="62">
        <v>2026</v>
      </c>
      <c r="D2306" s="41" t="str">
        <f t="shared" si="121"/>
        <v>ممدوح كيلاني 3القومية سعوديهايد باركميكروباص صيني</v>
      </c>
      <c r="E2306" s="4">
        <v>5006</v>
      </c>
      <c r="F2306" s="41" t="str">
        <f>VLOOKUP(E2306,mapping!C:J,2,FALSE)</f>
        <v>ممدوح كيلاني 3</v>
      </c>
      <c r="G2306" s="41" t="str">
        <f>IFERROR(VLOOKUP(F2306,mapping!$D$3:$J$200,2,FALSE),0)</f>
        <v xml:space="preserve">القومية </v>
      </c>
      <c r="H2306" s="41" t="str">
        <f>IFERROR(VLOOKUP(F2306,mapping!$D$3:$J$200,3,FALSE),0)</f>
        <v>سعودي</v>
      </c>
      <c r="I2306" s="41" t="str">
        <f>IFERROR(VLOOKUP(F2306,mapping!$D$3:$J$200,4,FALSE),0)</f>
        <v>هايد بارك</v>
      </c>
      <c r="J2306" s="41" t="str">
        <f>IFERROR(VLOOKUP(F2306,mapping!$D$3:$J$200,5,FALSE),0)</f>
        <v>ميكروباص صيني</v>
      </c>
      <c r="K2306" s="63">
        <f>IF(W2306=mapping!$N$1,IFERROR(VLOOKUP(Table4[[#This Row],[Column1]],mapping!A:L,11,FALSE),0),IF(W2306&gt;mapping!$N$1,IFERROR(VLOOKUP(Table4[[#This Row],[Column1]],mapping!A:L,11,FALSE),0),))</f>
        <v>2965</v>
      </c>
      <c r="L2306" s="139">
        <v>1</v>
      </c>
      <c r="M2306" s="60">
        <f>IF(W2306=mapping!$N$1,IFERROR(VLOOKUP(Table4[[#This Row],[Column1]],mapping!A:L,12,FALSE),0),IF(W2306&gt;mapping!$N$1,IFERROR(VLOOKUP(Table4[[#This Row],[Column1]],mapping!A:L,12,FALSE),0),0))</f>
        <v>2500</v>
      </c>
      <c r="N2306" s="58">
        <f>Table4[[#This Row],[ سعر اليومية ]]*3%*Table4[[#This Row],[عدد الدورات ]]</f>
        <v>88.95</v>
      </c>
      <c r="O2306" s="56">
        <f>Table4[[#This Row],[ سعر اليومية ]]*Table4[[#This Row],[عدد الدورات ]]-N2306</f>
        <v>2876.05</v>
      </c>
      <c r="P2306" s="194"/>
      <c r="Q2306" s="194"/>
      <c r="R2306" s="194"/>
      <c r="S2306" s="58">
        <f>(Table4[[#This Row],[سعر يومية السائق]]*Table4[[#This Row],[عدد الدورات ]])-SUM(Table4[[#This Row],[سلف ]:[خصم ]])+Table4[[#This Row],[اضافي ]]</f>
        <v>2500</v>
      </c>
      <c r="U2306" s="58">
        <f>Table4[[#This Row],[ سعر اليومية ]]*Table4[[#This Row],[عدد الدورات ]]-Table4[[#This Row],[سعر يومية السائق]]*L2306</f>
        <v>465</v>
      </c>
      <c r="V2306" s="58">
        <f>U2306-Table4[[#This Row],[W/H  3%]]</f>
        <v>376.05</v>
      </c>
      <c r="W2306" s="66" t="str">
        <f>Table4[[#This Row],[اليوم]]&amp;Table4[[#This Row],[الشهر ]]&amp;Table4[[#This Row],[العام]]</f>
        <v>1862026</v>
      </c>
      <c r="X2306" s="66" t="s">
        <v>304</v>
      </c>
    </row>
    <row r="2307" spans="1:24" x14ac:dyDescent="0.3">
      <c r="A2307" s="62">
        <v>18</v>
      </c>
      <c r="B2307" s="62">
        <v>6</v>
      </c>
      <c r="C2307" s="62">
        <v>2026</v>
      </c>
      <c r="D2307" s="41" t="str">
        <f t="shared" si="121"/>
        <v>محمد جمال طوسونالمنيبسعوديهايد باركاتوبيس 28</v>
      </c>
      <c r="E2307" s="4">
        <v>5025</v>
      </c>
      <c r="F2307" s="41" t="str">
        <f>VLOOKUP(E2307,mapping!C:J,2,FALSE)</f>
        <v>محمد جمال طوسون</v>
      </c>
      <c r="G2307" s="41" t="str">
        <f>IFERROR(VLOOKUP(F2307,mapping!$D$3:$J$200,2,FALSE),0)</f>
        <v>المنيب</v>
      </c>
      <c r="H2307" s="41" t="str">
        <f>IFERROR(VLOOKUP(F2307,mapping!$D$3:$J$200,3,FALSE),0)</f>
        <v>سعودي</v>
      </c>
      <c r="I2307" s="41" t="str">
        <f>IFERROR(VLOOKUP(F2307,mapping!$D$3:$J$200,4,FALSE),0)</f>
        <v>هايد بارك</v>
      </c>
      <c r="J2307" s="41" t="str">
        <f>IFERROR(VLOOKUP(F2307,mapping!$D$3:$J$200,5,FALSE),0)</f>
        <v>اتوبيس 28</v>
      </c>
      <c r="K2307" s="63">
        <f>IF(W2307=mapping!$N$1,IFERROR(VLOOKUP(Table4[[#This Row],[Column1]],mapping!A:L,11,FALSE),0),IF(W2307&gt;mapping!$N$1,IFERROR(VLOOKUP(Table4[[#This Row],[Column1]],mapping!A:L,11,FALSE),0),))</f>
        <v>4634</v>
      </c>
      <c r="L2307" s="139">
        <v>1</v>
      </c>
      <c r="M2307" s="60">
        <f>IF(W2307=mapping!$N$1,IFERROR(VLOOKUP(Table4[[#This Row],[Column1]],mapping!A:L,12,FALSE),0),IF(W2307&gt;mapping!$N$1,IFERROR(VLOOKUP(Table4[[#This Row],[Column1]],mapping!A:L,12,FALSE),0),0))</f>
        <v>3800</v>
      </c>
      <c r="N2307" s="58">
        <f>Table4[[#This Row],[ سعر اليومية ]]*3%*Table4[[#This Row],[عدد الدورات ]]</f>
        <v>139.01999999999998</v>
      </c>
      <c r="O2307" s="56">
        <f>Table4[[#This Row],[ سعر اليومية ]]*Table4[[#This Row],[عدد الدورات ]]-N2307</f>
        <v>4494.9799999999996</v>
      </c>
      <c r="P2307" s="194"/>
      <c r="Q2307" s="194"/>
      <c r="R2307" s="194"/>
      <c r="S2307" s="58">
        <f>(Table4[[#This Row],[سعر يومية السائق]]*Table4[[#This Row],[عدد الدورات ]])-SUM(Table4[[#This Row],[سلف ]:[خصم ]])+Table4[[#This Row],[اضافي ]]</f>
        <v>3800</v>
      </c>
      <c r="U2307" s="58">
        <f>Table4[[#This Row],[ سعر اليومية ]]*Table4[[#This Row],[عدد الدورات ]]-Table4[[#This Row],[سعر يومية السائق]]*L2307</f>
        <v>834</v>
      </c>
      <c r="V2307" s="58">
        <f>U2307-Table4[[#This Row],[W/H  3%]]</f>
        <v>694.98</v>
      </c>
      <c r="W2307" s="66" t="str">
        <f>Table4[[#This Row],[اليوم]]&amp;Table4[[#This Row],[الشهر ]]&amp;Table4[[#This Row],[العام]]</f>
        <v>1862026</v>
      </c>
      <c r="X2307" s="66" t="s">
        <v>304</v>
      </c>
    </row>
    <row r="2308" spans="1:24" x14ac:dyDescent="0.3">
      <c r="A2308" s="62">
        <v>18</v>
      </c>
      <c r="B2308" s="62">
        <v>6</v>
      </c>
      <c r="C2308" s="62">
        <v>2026</v>
      </c>
      <c r="D2308" s="41" t="str">
        <f t="shared" si="121"/>
        <v>مصطفي رشدي1المنيب 2 ورديةسعوديميفيداميكروباص صيني</v>
      </c>
      <c r="E2308" s="4">
        <v>5007</v>
      </c>
      <c r="F2308" s="41" t="str">
        <f>VLOOKUP(E2308,mapping!C:J,2,FALSE)</f>
        <v>مصطفي رشدي1</v>
      </c>
      <c r="G2308" s="41" t="str">
        <f>IFERROR(VLOOKUP(F2308,mapping!$D$3:$J$200,2,FALSE),0)</f>
        <v>المنيب 2 وردية</v>
      </c>
      <c r="H2308" s="41" t="str">
        <f>IFERROR(VLOOKUP(F2308,mapping!$D$3:$J$200,3,FALSE),0)</f>
        <v>سعودي</v>
      </c>
      <c r="I2308" s="41" t="str">
        <f>IFERROR(VLOOKUP(F2308,mapping!$D$3:$J$200,4,FALSE),0)</f>
        <v>ميفيدا</v>
      </c>
      <c r="J2308" s="41" t="str">
        <f>IFERROR(VLOOKUP(F2308,mapping!$D$3:$J$200,5,FALSE),0)</f>
        <v>ميكروباص صيني</v>
      </c>
      <c r="K2308" s="63">
        <f>IF(W2308=mapping!$N$1,IFERROR(VLOOKUP(Table4[[#This Row],[Column1]],mapping!A:L,11,FALSE),0),IF(W2308&gt;mapping!$N$1,IFERROR(VLOOKUP(Table4[[#This Row],[Column1]],mapping!A:L,11,FALSE),0),))</f>
        <v>2965</v>
      </c>
      <c r="L2308" s="139">
        <v>1</v>
      </c>
      <c r="M2308" s="60">
        <f>IF(W2308=mapping!$N$1,IFERROR(VLOOKUP(Table4[[#This Row],[Column1]],mapping!A:L,12,FALSE),0),IF(W2308&gt;mapping!$N$1,IFERROR(VLOOKUP(Table4[[#This Row],[Column1]],mapping!A:L,12,FALSE),0),0))</f>
        <v>2150</v>
      </c>
      <c r="N2308" s="58">
        <f>Table4[[#This Row],[ سعر اليومية ]]*3%*Table4[[#This Row],[عدد الدورات ]]</f>
        <v>88.95</v>
      </c>
      <c r="O2308" s="56">
        <f>Table4[[#This Row],[ سعر اليومية ]]*Table4[[#This Row],[عدد الدورات ]]-N2308</f>
        <v>2876.05</v>
      </c>
      <c r="P2308" s="194"/>
      <c r="Q2308" s="194"/>
      <c r="R2308" s="194"/>
      <c r="S2308" s="58">
        <f>(Table4[[#This Row],[سعر يومية السائق]]*Table4[[#This Row],[عدد الدورات ]])-SUM(Table4[[#This Row],[سلف ]:[خصم ]])+Table4[[#This Row],[اضافي ]]</f>
        <v>2150</v>
      </c>
      <c r="U2308" s="58">
        <f>Table4[[#This Row],[ سعر اليومية ]]*Table4[[#This Row],[عدد الدورات ]]-Table4[[#This Row],[سعر يومية السائق]]*L2308</f>
        <v>815</v>
      </c>
      <c r="V2308" s="58">
        <f>U2308-Table4[[#This Row],[W/H  3%]]</f>
        <v>726.05</v>
      </c>
      <c r="W2308" s="66" t="str">
        <f>Table4[[#This Row],[اليوم]]&amp;Table4[[#This Row],[الشهر ]]&amp;Table4[[#This Row],[العام]]</f>
        <v>1862026</v>
      </c>
      <c r="X2308" s="66" t="s">
        <v>304</v>
      </c>
    </row>
    <row r="2309" spans="1:24" x14ac:dyDescent="0.3">
      <c r="A2309" s="62">
        <v>18</v>
      </c>
      <c r="B2309" s="62">
        <v>6</v>
      </c>
      <c r="C2309" s="62">
        <v>2026</v>
      </c>
      <c r="D2309" s="41" t="str">
        <f t="shared" si="121"/>
        <v>فرج 2حلوان 2 ورديةسعوديميفيداميكروباص صيني</v>
      </c>
      <c r="E2309" s="4">
        <v>5009</v>
      </c>
      <c r="F2309" s="41" t="str">
        <f>VLOOKUP(E2309,mapping!C:J,2,FALSE)</f>
        <v>فرج 2</v>
      </c>
      <c r="G2309" s="41" t="str">
        <f>IFERROR(VLOOKUP(F2309,mapping!$D$3:$J$200,2,FALSE),0)</f>
        <v>حلوان 2 وردية</v>
      </c>
      <c r="H2309" s="41" t="str">
        <f>IFERROR(VLOOKUP(F2309,mapping!$D$3:$J$200,3,FALSE),0)</f>
        <v>سعودي</v>
      </c>
      <c r="I2309" s="41" t="str">
        <f>IFERROR(VLOOKUP(F2309,mapping!$D$3:$J$200,4,FALSE),0)</f>
        <v>ميفيدا</v>
      </c>
      <c r="J2309" s="41" t="str">
        <f>IFERROR(VLOOKUP(F2309,mapping!$D$3:$J$200,5,FALSE),0)</f>
        <v>ميكروباص صيني</v>
      </c>
      <c r="K2309" s="63">
        <f>IF(W2309=mapping!$N$1,IFERROR(VLOOKUP(Table4[[#This Row],[Column1]],mapping!A:L,11,FALSE),0),IF(W2309&gt;mapping!$N$1,IFERROR(VLOOKUP(Table4[[#This Row],[Column1]],mapping!A:L,11,FALSE),0),))</f>
        <v>2965</v>
      </c>
      <c r="L2309" s="139">
        <v>1</v>
      </c>
      <c r="M2309" s="60">
        <f>IF(W2309=mapping!$N$1,IFERROR(VLOOKUP(Table4[[#This Row],[Column1]],mapping!A:L,12,FALSE),0),IF(W2309&gt;mapping!$N$1,IFERROR(VLOOKUP(Table4[[#This Row],[Column1]],mapping!A:L,12,FALSE),0),0))</f>
        <v>2250</v>
      </c>
      <c r="N2309" s="58">
        <f>Table4[[#This Row],[ سعر اليومية ]]*3%*Table4[[#This Row],[عدد الدورات ]]</f>
        <v>88.95</v>
      </c>
      <c r="O2309" s="56">
        <f>Table4[[#This Row],[ سعر اليومية ]]*Table4[[#This Row],[عدد الدورات ]]-N2309</f>
        <v>2876.05</v>
      </c>
      <c r="P2309" s="194"/>
      <c r="Q2309" s="194"/>
      <c r="R2309" s="194"/>
      <c r="S2309" s="58">
        <f>(Table4[[#This Row],[سعر يومية السائق]]*Table4[[#This Row],[عدد الدورات ]])-SUM(Table4[[#This Row],[سلف ]:[خصم ]])+Table4[[#This Row],[اضافي ]]</f>
        <v>2250</v>
      </c>
      <c r="U2309" s="58">
        <f>Table4[[#This Row],[ سعر اليومية ]]*Table4[[#This Row],[عدد الدورات ]]-Table4[[#This Row],[سعر يومية السائق]]*L2309</f>
        <v>715</v>
      </c>
      <c r="V2309" s="58">
        <f>U2309-Table4[[#This Row],[W/H  3%]]</f>
        <v>626.04999999999995</v>
      </c>
      <c r="W2309" s="66" t="str">
        <f>Table4[[#This Row],[اليوم]]&amp;Table4[[#This Row],[الشهر ]]&amp;Table4[[#This Row],[العام]]</f>
        <v>1862026</v>
      </c>
      <c r="X2309" s="66" t="s">
        <v>304</v>
      </c>
    </row>
    <row r="2310" spans="1:24" x14ac:dyDescent="0.3">
      <c r="A2310" s="62">
        <v>18</v>
      </c>
      <c r="B2310" s="62">
        <v>6</v>
      </c>
      <c r="C2310" s="62">
        <v>2026</v>
      </c>
      <c r="D2310" s="41" t="str">
        <f t="shared" si="121"/>
        <v>فرج 3حلوان 2 ورديةسعوديالقطاميةاتوبيس 28</v>
      </c>
      <c r="E2310" s="4">
        <v>5010</v>
      </c>
      <c r="F2310" s="41" t="str">
        <f>VLOOKUP(E2310,mapping!C:J,2,FALSE)</f>
        <v>فرج 3</v>
      </c>
      <c r="G2310" s="41" t="str">
        <f>IFERROR(VLOOKUP(F2310,mapping!$D$3:$J$200,2,FALSE),0)</f>
        <v>حلوان 2 وردية</v>
      </c>
      <c r="H2310" s="41" t="str">
        <f>IFERROR(VLOOKUP(F2310,mapping!$D$3:$J$200,3,FALSE),0)</f>
        <v>سعودي</v>
      </c>
      <c r="I2310" s="41" t="str">
        <f>IFERROR(VLOOKUP(F2310,mapping!$D$3:$J$200,4,FALSE),0)</f>
        <v>القطامية</v>
      </c>
      <c r="J2310" s="41" t="str">
        <f>IFERROR(VLOOKUP(F2310,mapping!$D$3:$J$200,5,FALSE),0)</f>
        <v>اتوبيس 28</v>
      </c>
      <c r="K2310" s="63">
        <f>IF(W2310=mapping!$N$1,IFERROR(VLOOKUP(Table4[[#This Row],[Column1]],mapping!A:L,11,FALSE),0),IF(W2310&gt;mapping!$N$1,IFERROR(VLOOKUP(Table4[[#This Row],[Column1]],mapping!A:L,11,FALSE),0),))</f>
        <v>3415</v>
      </c>
      <c r="L2310" s="139">
        <v>1</v>
      </c>
      <c r="M2310" s="60">
        <f>IF(W2310=mapping!$N$1,IFERROR(VLOOKUP(Table4[[#This Row],[Column1]],mapping!A:L,12,FALSE),0),IF(W2310&gt;mapping!$N$1,IFERROR(VLOOKUP(Table4[[#This Row],[Column1]],mapping!A:L,12,FALSE),0),0))</f>
        <v>3400</v>
      </c>
      <c r="N2310" s="58">
        <f>Table4[[#This Row],[ سعر اليومية ]]*3%*Table4[[#This Row],[عدد الدورات ]]</f>
        <v>102.45</v>
      </c>
      <c r="O2310" s="56">
        <f>Table4[[#This Row],[ سعر اليومية ]]*Table4[[#This Row],[عدد الدورات ]]-N2310</f>
        <v>3312.55</v>
      </c>
      <c r="P2310" s="194"/>
      <c r="Q2310" s="194"/>
      <c r="R2310" s="194"/>
      <c r="S2310" s="58">
        <f>(Table4[[#This Row],[سعر يومية السائق]]*Table4[[#This Row],[عدد الدورات ]])-SUM(Table4[[#This Row],[سلف ]:[خصم ]])+Table4[[#This Row],[اضافي ]]</f>
        <v>3400</v>
      </c>
      <c r="U2310" s="58">
        <f>Table4[[#This Row],[ سعر اليومية ]]*Table4[[#This Row],[عدد الدورات ]]-Table4[[#This Row],[سعر يومية السائق]]*L2310</f>
        <v>15</v>
      </c>
      <c r="V2310" s="58">
        <f>U2310-Table4[[#This Row],[W/H  3%]]</f>
        <v>-87.45</v>
      </c>
      <c r="W2310" s="66" t="str">
        <f>Table4[[#This Row],[اليوم]]&amp;Table4[[#This Row],[الشهر ]]&amp;Table4[[#This Row],[العام]]</f>
        <v>1862026</v>
      </c>
      <c r="X2310" s="66" t="s">
        <v>304</v>
      </c>
    </row>
    <row r="2311" spans="1:24" x14ac:dyDescent="0.3">
      <c r="A2311" s="62">
        <v>18</v>
      </c>
      <c r="B2311" s="62">
        <v>6</v>
      </c>
      <c r="C2311" s="62">
        <v>2026</v>
      </c>
      <c r="D2311" s="41" t="str">
        <f t="shared" si="121"/>
        <v>فرج 4مايو ورديةسعوديالقطاميةميكروباص</v>
      </c>
      <c r="E2311" s="4">
        <v>5011</v>
      </c>
      <c r="F2311" s="41" t="str">
        <f>VLOOKUP(E2311,mapping!C:J,2,FALSE)</f>
        <v>فرج 4</v>
      </c>
      <c r="G2311" s="41" t="str">
        <f>IFERROR(VLOOKUP(F2311,mapping!$D$3:$J$200,2,FALSE),0)</f>
        <v>مايو وردية</v>
      </c>
      <c r="H2311" s="41" t="str">
        <f>IFERROR(VLOOKUP(F2311,mapping!$D$3:$J$200,3,FALSE),0)</f>
        <v>سعودي</v>
      </c>
      <c r="I2311" s="41" t="str">
        <f>IFERROR(VLOOKUP(F2311,mapping!$D$3:$J$200,4,FALSE),0)</f>
        <v>القطامية</v>
      </c>
      <c r="J2311" s="41" t="str">
        <f>IFERROR(VLOOKUP(F2311,mapping!$D$3:$J$200,5,FALSE),0)</f>
        <v>ميكروباص</v>
      </c>
      <c r="K2311" s="63">
        <f>IF(W2311=mapping!$N$1,IFERROR(VLOOKUP(Table4[[#This Row],[Column1]],mapping!A:L,11,FALSE),0),IF(W2311&gt;mapping!$N$1,IFERROR(VLOOKUP(Table4[[#This Row],[Column1]],mapping!A:L,11,FALSE),0),))</f>
        <v>1222</v>
      </c>
      <c r="L2311" s="139">
        <v>1</v>
      </c>
      <c r="M2311" s="60">
        <f>IF(W2311=mapping!$N$1,IFERROR(VLOOKUP(Table4[[#This Row],[Column1]],mapping!A:L,12,FALSE),0),IF(W2311&gt;mapping!$N$1,IFERROR(VLOOKUP(Table4[[#This Row],[Column1]],mapping!A:L,12,FALSE),0),0))</f>
        <v>1180</v>
      </c>
      <c r="N2311" s="58">
        <f>Table4[[#This Row],[ سعر اليومية ]]*3%*Table4[[#This Row],[عدد الدورات ]]</f>
        <v>36.659999999999997</v>
      </c>
      <c r="O2311" s="56">
        <f>Table4[[#This Row],[ سعر اليومية ]]*Table4[[#This Row],[عدد الدورات ]]-N2311</f>
        <v>1185.3399999999999</v>
      </c>
      <c r="P2311" s="194"/>
      <c r="Q2311" s="194"/>
      <c r="R2311" s="194"/>
      <c r="S2311" s="58">
        <f>(Table4[[#This Row],[سعر يومية السائق]]*Table4[[#This Row],[عدد الدورات ]])-SUM(Table4[[#This Row],[سلف ]:[خصم ]])+Table4[[#This Row],[اضافي ]]</f>
        <v>1180</v>
      </c>
      <c r="U2311" s="58">
        <f>Table4[[#This Row],[ سعر اليومية ]]*Table4[[#This Row],[عدد الدورات ]]-Table4[[#This Row],[سعر يومية السائق]]*L2311</f>
        <v>42</v>
      </c>
      <c r="V2311" s="58">
        <f>U2311-Table4[[#This Row],[W/H  3%]]</f>
        <v>5.3400000000000034</v>
      </c>
      <c r="W2311" s="66" t="str">
        <f>Table4[[#This Row],[اليوم]]&amp;Table4[[#This Row],[الشهر ]]&amp;Table4[[#This Row],[العام]]</f>
        <v>1862026</v>
      </c>
      <c r="X2311" s="66" t="s">
        <v>304</v>
      </c>
    </row>
    <row r="2312" spans="1:24" x14ac:dyDescent="0.3">
      <c r="A2312" s="62">
        <v>18</v>
      </c>
      <c r="B2312" s="62">
        <v>6</v>
      </c>
      <c r="C2312" s="62">
        <v>2026</v>
      </c>
      <c r="D2312" s="41" t="str">
        <f t="shared" si="121"/>
        <v>مصطفي رشدي3المنيب5شفتسعوديالقطاميةاتوبيس 28</v>
      </c>
      <c r="E2312" s="4">
        <v>5012</v>
      </c>
      <c r="F2312" s="41" t="str">
        <f>VLOOKUP(E2312,mapping!C:J,2,FALSE)</f>
        <v>مصطفي رشدي3</v>
      </c>
      <c r="G2312" s="41" t="str">
        <f>IFERROR(VLOOKUP(F2312,mapping!$D$3:$J$200,2,FALSE),0)</f>
        <v>المنيب5شفت</v>
      </c>
      <c r="H2312" s="41" t="str">
        <f>IFERROR(VLOOKUP(F2312,mapping!$D$3:$J$200,3,FALSE),0)</f>
        <v>سعودي</v>
      </c>
      <c r="I2312" s="41" t="str">
        <f>IFERROR(VLOOKUP(F2312,mapping!$D$3:$J$200,4,FALSE),0)</f>
        <v>القطامية</v>
      </c>
      <c r="J2312" s="41" t="str">
        <f>IFERROR(VLOOKUP(F2312,mapping!$D$3:$J$200,5,FALSE),0)</f>
        <v>اتوبيس 28</v>
      </c>
      <c r="K2312" s="63">
        <f>IF(W2312=mapping!$N$1,IFERROR(VLOOKUP(Table4[[#This Row],[Column1]],mapping!A:L,11,FALSE),0),IF(W2312&gt;mapping!$N$1,IFERROR(VLOOKUP(Table4[[#This Row],[Column1]],mapping!A:L,11,FALSE),0),))</f>
        <v>2649</v>
      </c>
      <c r="L2312" s="139">
        <v>1</v>
      </c>
      <c r="M2312" s="60">
        <f>IF(W2312=mapping!$N$1,IFERROR(VLOOKUP(Table4[[#This Row],[Column1]],mapping!A:L,12,FALSE),0),IF(W2312&gt;mapping!$N$1,IFERROR(VLOOKUP(Table4[[#This Row],[Column1]],mapping!A:L,12,FALSE),0),0))</f>
        <v>2060</v>
      </c>
      <c r="N2312" s="58">
        <f>Table4[[#This Row],[ سعر اليومية ]]*3%*Table4[[#This Row],[عدد الدورات ]]</f>
        <v>79.47</v>
      </c>
      <c r="O2312" s="56">
        <f>Table4[[#This Row],[ سعر اليومية ]]*Table4[[#This Row],[عدد الدورات ]]-N2312</f>
        <v>2569.5300000000002</v>
      </c>
      <c r="P2312" s="194"/>
      <c r="Q2312" s="194"/>
      <c r="R2312" s="194"/>
      <c r="S2312" s="58">
        <f>(Table4[[#This Row],[سعر يومية السائق]]*Table4[[#This Row],[عدد الدورات ]])-SUM(Table4[[#This Row],[سلف ]:[خصم ]])+Table4[[#This Row],[اضافي ]]</f>
        <v>2060</v>
      </c>
      <c r="U2312" s="58">
        <f>Table4[[#This Row],[ سعر اليومية ]]*Table4[[#This Row],[عدد الدورات ]]-Table4[[#This Row],[سعر يومية السائق]]*L2312</f>
        <v>589</v>
      </c>
      <c r="V2312" s="58">
        <f>U2312-Table4[[#This Row],[W/H  3%]]</f>
        <v>509.53</v>
      </c>
      <c r="W2312" s="66" t="str">
        <f>Table4[[#This Row],[اليوم]]&amp;Table4[[#This Row],[الشهر ]]&amp;Table4[[#This Row],[العام]]</f>
        <v>1862026</v>
      </c>
      <c r="X2312" s="66" t="s">
        <v>304</v>
      </c>
    </row>
    <row r="2313" spans="1:24" x14ac:dyDescent="0.3">
      <c r="A2313" s="62">
        <v>18</v>
      </c>
      <c r="B2313" s="62">
        <v>6</v>
      </c>
      <c r="C2313" s="62">
        <v>2026</v>
      </c>
      <c r="D2313" s="41" t="str">
        <f t="shared" si="121"/>
        <v>مصطفي رشدي4المنيب Wصباحيةسعوديالقطاميةاتوبيس 28</v>
      </c>
      <c r="E2313" s="4">
        <v>5013</v>
      </c>
      <c r="F2313" s="41" t="str">
        <f>VLOOKUP(E2313,mapping!C:J,2,FALSE)</f>
        <v>مصطفي رشدي4</v>
      </c>
      <c r="G2313" s="41" t="str">
        <f>IFERROR(VLOOKUP(F2313,mapping!$D$3:$J$200,2,FALSE),0)</f>
        <v>المنيب Wصباحية</v>
      </c>
      <c r="H2313" s="41" t="str">
        <f>IFERROR(VLOOKUP(F2313,mapping!$D$3:$J$200,3,FALSE),0)</f>
        <v>سعودي</v>
      </c>
      <c r="I2313" s="41" t="str">
        <f>IFERROR(VLOOKUP(F2313,mapping!$D$3:$J$200,4,FALSE),0)</f>
        <v>القطامية</v>
      </c>
      <c r="J2313" s="41" t="str">
        <f>IFERROR(VLOOKUP(F2313,mapping!$D$3:$J$200,5,FALSE),0)</f>
        <v>اتوبيس 28</v>
      </c>
      <c r="K2313" s="63">
        <f>IF(W2313=mapping!$N$1,IFERROR(VLOOKUP(Table4[[#This Row],[Column1]],mapping!A:L,11,FALSE),0),IF(W2313&gt;mapping!$N$1,IFERROR(VLOOKUP(Table4[[#This Row],[Column1]],mapping!A:L,11,FALSE),0),))</f>
        <v>1059</v>
      </c>
      <c r="L2313" s="139">
        <v>1</v>
      </c>
      <c r="M2313" s="60">
        <f>IF(W2313=mapping!$N$1,IFERROR(VLOOKUP(Table4[[#This Row],[Column1]],mapping!A:L,12,FALSE),0),IF(W2313&gt;mapping!$N$1,IFERROR(VLOOKUP(Table4[[#This Row],[Column1]],mapping!A:L,12,FALSE),0),0))</f>
        <v>1000</v>
      </c>
      <c r="N2313" s="58">
        <f>Table4[[#This Row],[ سعر اليومية ]]*3%*Table4[[#This Row],[عدد الدورات ]]</f>
        <v>31.77</v>
      </c>
      <c r="O2313" s="56">
        <f>Table4[[#This Row],[ سعر اليومية ]]*Table4[[#This Row],[عدد الدورات ]]-N2313</f>
        <v>1027.23</v>
      </c>
      <c r="P2313" s="194"/>
      <c r="Q2313" s="194"/>
      <c r="R2313" s="194"/>
      <c r="S2313" s="58">
        <f>(Table4[[#This Row],[سعر يومية السائق]]*Table4[[#This Row],[عدد الدورات ]])-SUM(Table4[[#This Row],[سلف ]:[خصم ]])+Table4[[#This Row],[اضافي ]]</f>
        <v>1000</v>
      </c>
      <c r="U2313" s="58">
        <f>Table4[[#This Row],[ سعر اليومية ]]*Table4[[#This Row],[عدد الدورات ]]-Table4[[#This Row],[سعر يومية السائق]]*L2313</f>
        <v>59</v>
      </c>
      <c r="V2313" s="58">
        <f>U2313-Table4[[#This Row],[W/H  3%]]</f>
        <v>27.23</v>
      </c>
      <c r="W2313" s="66" t="str">
        <f>Table4[[#This Row],[اليوم]]&amp;Table4[[#This Row],[الشهر ]]&amp;Table4[[#This Row],[العام]]</f>
        <v>1862026</v>
      </c>
      <c r="X2313" s="66" t="s">
        <v>304</v>
      </c>
    </row>
    <row r="2314" spans="1:24" x14ac:dyDescent="0.3">
      <c r="A2314" s="62">
        <v>18</v>
      </c>
      <c r="B2314" s="62">
        <v>6</v>
      </c>
      <c r="C2314" s="62">
        <v>2026</v>
      </c>
      <c r="D2314" s="41" t="str">
        <f t="shared" si="121"/>
        <v>مصطفي رشدي5صقر 2 ورديةسعوديالقطاميةاتوبيس 28</v>
      </c>
      <c r="E2314" s="4">
        <v>5014</v>
      </c>
      <c r="F2314" s="41" t="str">
        <f>VLOOKUP(E2314,mapping!C:J,2,FALSE)</f>
        <v>مصطفي رشدي5</v>
      </c>
      <c r="G2314" s="41" t="str">
        <f>IFERROR(VLOOKUP(F2314,mapping!$D$3:$J$200,2,FALSE),0)</f>
        <v>صقر 2 وردية</v>
      </c>
      <c r="H2314" s="41" t="str">
        <f>IFERROR(VLOOKUP(F2314,mapping!$D$3:$J$200,3,FALSE),0)</f>
        <v>سعودي</v>
      </c>
      <c r="I2314" s="41" t="str">
        <f>IFERROR(VLOOKUP(F2314,mapping!$D$3:$J$200,4,FALSE),0)</f>
        <v>القطامية</v>
      </c>
      <c r="J2314" s="41" t="str">
        <f>IFERROR(VLOOKUP(F2314,mapping!$D$3:$J$200,5,FALSE),0)</f>
        <v>اتوبيس 28</v>
      </c>
      <c r="K2314" s="63">
        <f>IF(W2314=mapping!$N$1,IFERROR(VLOOKUP(Table4[[#This Row],[Column1]],mapping!A:L,11,FALSE),0),IF(W2314&gt;mapping!$N$1,IFERROR(VLOOKUP(Table4[[#This Row],[Column1]],mapping!A:L,11,FALSE),0),))</f>
        <v>2120</v>
      </c>
      <c r="L2314" s="139">
        <v>1</v>
      </c>
      <c r="M2314" s="60">
        <f>IF(W2314=mapping!$N$1,IFERROR(VLOOKUP(Table4[[#This Row],[Column1]],mapping!A:L,12,FALSE),0),IF(W2314&gt;mapping!$N$1,IFERROR(VLOOKUP(Table4[[#This Row],[Column1]],mapping!A:L,12,FALSE),0),0))</f>
        <v>1780</v>
      </c>
      <c r="N2314" s="58">
        <f>Table4[[#This Row],[ سعر اليومية ]]*3%*Table4[[#This Row],[عدد الدورات ]]</f>
        <v>63.599999999999994</v>
      </c>
      <c r="O2314" s="56">
        <f>Table4[[#This Row],[ سعر اليومية ]]*Table4[[#This Row],[عدد الدورات ]]-N2314</f>
        <v>2056.4</v>
      </c>
      <c r="P2314" s="194"/>
      <c r="Q2314" s="194"/>
      <c r="R2314" s="194"/>
      <c r="S2314" s="58">
        <f>(Table4[[#This Row],[سعر يومية السائق]]*Table4[[#This Row],[عدد الدورات ]])-SUM(Table4[[#This Row],[سلف ]:[خصم ]])+Table4[[#This Row],[اضافي ]]</f>
        <v>1780</v>
      </c>
      <c r="U2314" s="58">
        <f>Table4[[#This Row],[ سعر اليومية ]]*Table4[[#This Row],[عدد الدورات ]]-Table4[[#This Row],[سعر يومية السائق]]*L2314</f>
        <v>340</v>
      </c>
      <c r="V2314" s="58">
        <f>U2314-Table4[[#This Row],[W/H  3%]]</f>
        <v>276.39999999999998</v>
      </c>
      <c r="W2314" s="66" t="str">
        <f>Table4[[#This Row],[اليوم]]&amp;Table4[[#This Row],[الشهر ]]&amp;Table4[[#This Row],[العام]]</f>
        <v>1862026</v>
      </c>
      <c r="X2314" s="66" t="s">
        <v>304</v>
      </c>
    </row>
    <row r="2315" spans="1:24" x14ac:dyDescent="0.3">
      <c r="A2315" s="62">
        <v>18</v>
      </c>
      <c r="B2315" s="62">
        <v>6</v>
      </c>
      <c r="C2315" s="62">
        <v>2026</v>
      </c>
      <c r="D2315" s="41" t="str">
        <f t="shared" si="121"/>
        <v>مصطفي رشدي6المنيب 2 ورديةسعوديالقطاميةاتوبيس 28</v>
      </c>
      <c r="E2315" s="4">
        <v>5027</v>
      </c>
      <c r="F2315" s="41" t="str">
        <f>VLOOKUP(E2315,mapping!C:J,2,FALSE)</f>
        <v>مصطفي رشدي6</v>
      </c>
      <c r="G2315" s="41" t="str">
        <f>IFERROR(VLOOKUP(F2315,mapping!$D$3:$J$200,2,FALSE),0)</f>
        <v>المنيب 2 وردية</v>
      </c>
      <c r="H2315" s="41" t="str">
        <f>IFERROR(VLOOKUP(F2315,mapping!$D$3:$J$200,3,FALSE),0)</f>
        <v>سعودي</v>
      </c>
      <c r="I2315" s="41" t="str">
        <f>IFERROR(VLOOKUP(F2315,mapping!$D$3:$J$200,4,FALSE),0)</f>
        <v>القطامية</v>
      </c>
      <c r="J2315" s="41" t="str">
        <f>IFERROR(VLOOKUP(F2315,mapping!$D$3:$J$200,5,FALSE),0)</f>
        <v>اتوبيس 28</v>
      </c>
      <c r="K2315" s="63">
        <f>IF(W2315=mapping!$N$1,IFERROR(VLOOKUP(Table4[[#This Row],[Column1]],mapping!A:L,11,FALSE),0),IF(W2315&gt;mapping!$N$1,IFERROR(VLOOKUP(Table4[[#This Row],[Column1]],mapping!A:L,11,FALSE),0),))</f>
        <v>3944</v>
      </c>
      <c r="L2315" s="139">
        <v>1</v>
      </c>
      <c r="M2315" s="60">
        <f>IF(W2315=mapping!$N$1,IFERROR(VLOOKUP(Table4[[#This Row],[Column1]],mapping!A:L,12,FALSE),0),IF(W2315&gt;mapping!$N$1,IFERROR(VLOOKUP(Table4[[#This Row],[Column1]],mapping!A:L,12,FALSE),0),0))</f>
        <v>3600</v>
      </c>
      <c r="N2315" s="58">
        <f>Table4[[#This Row],[ سعر اليومية ]]*3%*Table4[[#This Row],[عدد الدورات ]]</f>
        <v>118.32</v>
      </c>
      <c r="O2315" s="56">
        <f>Table4[[#This Row],[ سعر اليومية ]]*Table4[[#This Row],[عدد الدورات ]]-N2315</f>
        <v>3825.68</v>
      </c>
      <c r="P2315" s="194"/>
      <c r="Q2315" s="194"/>
      <c r="R2315" s="194"/>
      <c r="S2315" s="58">
        <f>(Table4[[#This Row],[سعر يومية السائق]]*Table4[[#This Row],[عدد الدورات ]])-SUM(Table4[[#This Row],[سلف ]:[خصم ]])+Table4[[#This Row],[اضافي ]]</f>
        <v>3600</v>
      </c>
      <c r="U2315" s="58">
        <f>Table4[[#This Row],[ سعر اليومية ]]*Table4[[#This Row],[عدد الدورات ]]-Table4[[#This Row],[سعر يومية السائق]]*L2315</f>
        <v>344</v>
      </c>
      <c r="V2315" s="58">
        <f>U2315-Table4[[#This Row],[W/H  3%]]</f>
        <v>225.68</v>
      </c>
      <c r="W2315" s="66" t="str">
        <f>Table4[[#This Row],[اليوم]]&amp;Table4[[#This Row],[الشهر ]]&amp;Table4[[#This Row],[العام]]</f>
        <v>1862026</v>
      </c>
      <c r="X2315" s="66" t="s">
        <v>304</v>
      </c>
    </row>
    <row r="2316" spans="1:24" x14ac:dyDescent="0.3">
      <c r="A2316" s="62">
        <v>18</v>
      </c>
      <c r="B2316" s="62">
        <v>6</v>
      </c>
      <c r="C2316" s="62">
        <v>2026</v>
      </c>
      <c r="D2316" s="41" t="str">
        <f t="shared" si="121"/>
        <v>كرم ترك 1قليوب 2 ورديةسعوديالقطاميةاتوبيس 28</v>
      </c>
      <c r="E2316" s="4">
        <v>5015</v>
      </c>
      <c r="F2316" s="41" t="str">
        <f>VLOOKUP(E2316,mapping!C:J,2,FALSE)</f>
        <v>كرم ترك 1</v>
      </c>
      <c r="G2316" s="41" t="str">
        <f>IFERROR(VLOOKUP(F2316,mapping!$D$3:$J$200,2,FALSE),0)</f>
        <v>قليوب 2 وردية</v>
      </c>
      <c r="H2316" s="41" t="str">
        <f>IFERROR(VLOOKUP(F2316,mapping!$D$3:$J$200,3,FALSE),0)</f>
        <v>سعودي</v>
      </c>
      <c r="I2316" s="41" t="str">
        <f>IFERROR(VLOOKUP(F2316,mapping!$D$3:$J$200,4,FALSE),0)</f>
        <v>القطامية</v>
      </c>
      <c r="J2316" s="41" t="str">
        <f>IFERROR(VLOOKUP(F2316,mapping!$D$3:$J$200,5,FALSE),0)</f>
        <v>اتوبيس 28</v>
      </c>
      <c r="K2316" s="63">
        <f>IF(W2316=mapping!$N$1,IFERROR(VLOOKUP(Table4[[#This Row],[Column1]],mapping!A:L,11,FALSE),0),IF(W2316&gt;mapping!$N$1,IFERROR(VLOOKUP(Table4[[#This Row],[Column1]],mapping!A:L,11,FALSE),0),))</f>
        <v>3959</v>
      </c>
      <c r="L2316" s="139">
        <v>1</v>
      </c>
      <c r="M2316" s="60">
        <f>IF(W2316=mapping!$N$1,IFERROR(VLOOKUP(Table4[[#This Row],[Column1]],mapping!A:L,12,FALSE),0),IF(W2316&gt;mapping!$N$1,IFERROR(VLOOKUP(Table4[[#This Row],[Column1]],mapping!A:L,12,FALSE),0),0))</f>
        <v>4200</v>
      </c>
      <c r="N2316" s="58">
        <f>Table4[[#This Row],[ سعر اليومية ]]*3%*Table4[[#This Row],[عدد الدورات ]]</f>
        <v>118.77</v>
      </c>
      <c r="O2316" s="56">
        <f>Table4[[#This Row],[ سعر اليومية ]]*Table4[[#This Row],[عدد الدورات ]]-N2316</f>
        <v>3840.23</v>
      </c>
      <c r="P2316" s="194"/>
      <c r="Q2316" s="194"/>
      <c r="R2316" s="194"/>
      <c r="S2316" s="58">
        <f>(Table4[[#This Row],[سعر يومية السائق]]*Table4[[#This Row],[عدد الدورات ]])-SUM(Table4[[#This Row],[سلف ]:[خصم ]])+Table4[[#This Row],[اضافي ]]</f>
        <v>4200</v>
      </c>
      <c r="U2316" s="58">
        <f>Table4[[#This Row],[ سعر اليومية ]]*Table4[[#This Row],[عدد الدورات ]]-Table4[[#This Row],[سعر يومية السائق]]*L2316</f>
        <v>-241</v>
      </c>
      <c r="V2316" s="58">
        <f>U2316-Table4[[#This Row],[W/H  3%]]</f>
        <v>-359.77</v>
      </c>
      <c r="W2316" s="66" t="str">
        <f>Table4[[#This Row],[اليوم]]&amp;Table4[[#This Row],[الشهر ]]&amp;Table4[[#This Row],[العام]]</f>
        <v>1862026</v>
      </c>
      <c r="X2316" s="66" t="s">
        <v>304</v>
      </c>
    </row>
    <row r="2317" spans="1:24" x14ac:dyDescent="0.3">
      <c r="A2317" s="62">
        <v>18</v>
      </c>
      <c r="B2317" s="62">
        <v>6</v>
      </c>
      <c r="C2317" s="62">
        <v>2026</v>
      </c>
      <c r="D2317" s="41" t="str">
        <f t="shared" si="121"/>
        <v>كرم ترك 2قليوب 2 ورديةسعوديمدينتي اتوبيس 28</v>
      </c>
      <c r="E2317" s="4">
        <v>5017</v>
      </c>
      <c r="F2317" s="41" t="str">
        <f>VLOOKUP(E2317,mapping!C:J,2,FALSE)</f>
        <v>كرم ترك 2</v>
      </c>
      <c r="G2317" s="41" t="str">
        <f>IFERROR(VLOOKUP(F2317,mapping!$D$3:$J$200,2,FALSE),0)</f>
        <v>قليوب 2 وردية</v>
      </c>
      <c r="H2317" s="41" t="str">
        <f>IFERROR(VLOOKUP(F2317,mapping!$D$3:$J$200,3,FALSE),0)</f>
        <v>سعودي</v>
      </c>
      <c r="I2317" s="41" t="str">
        <f>IFERROR(VLOOKUP(F2317,mapping!$D$3:$J$200,4,FALSE),0)</f>
        <v xml:space="preserve">مدينتي </v>
      </c>
      <c r="J2317" s="41" t="str">
        <f>IFERROR(VLOOKUP(F2317,mapping!$D$3:$J$200,5,FALSE),0)</f>
        <v>اتوبيس 28</v>
      </c>
      <c r="K2317" s="63">
        <f>IF(W2317=mapping!$N$1,IFERROR(VLOOKUP(Table4[[#This Row],[Column1]],mapping!A:L,11,FALSE),0),IF(W2317&gt;mapping!$N$1,IFERROR(VLOOKUP(Table4[[#This Row],[Column1]],mapping!A:L,11,FALSE),0),))</f>
        <v>4634</v>
      </c>
      <c r="L2317" s="139">
        <v>1</v>
      </c>
      <c r="M2317" s="60">
        <f>IF(W2317=mapping!$N$1,IFERROR(VLOOKUP(Table4[[#This Row],[Column1]],mapping!A:L,12,FALSE),0),IF(W2317&gt;mapping!$N$1,IFERROR(VLOOKUP(Table4[[#This Row],[Column1]],mapping!A:L,12,FALSE),0),0))</f>
        <v>4150</v>
      </c>
      <c r="N2317" s="58">
        <f>Table4[[#This Row],[ سعر اليومية ]]*3%*Table4[[#This Row],[عدد الدورات ]]</f>
        <v>139.01999999999998</v>
      </c>
      <c r="O2317" s="56">
        <f>Table4[[#This Row],[ سعر اليومية ]]*Table4[[#This Row],[عدد الدورات ]]-N2317</f>
        <v>4494.9799999999996</v>
      </c>
      <c r="P2317" s="194"/>
      <c r="Q2317" s="194"/>
      <c r="R2317" s="194"/>
      <c r="S2317" s="58">
        <f>(Table4[[#This Row],[سعر يومية السائق]]*Table4[[#This Row],[عدد الدورات ]])-SUM(Table4[[#This Row],[سلف ]:[خصم ]])+Table4[[#This Row],[اضافي ]]</f>
        <v>4150</v>
      </c>
      <c r="U2317" s="58">
        <f>Table4[[#This Row],[ سعر اليومية ]]*Table4[[#This Row],[عدد الدورات ]]-Table4[[#This Row],[سعر يومية السائق]]*L2317</f>
        <v>484</v>
      </c>
      <c r="V2317" s="58">
        <f>U2317-Table4[[#This Row],[W/H  3%]]</f>
        <v>344.98</v>
      </c>
      <c r="W2317" s="66" t="str">
        <f>Table4[[#This Row],[اليوم]]&amp;Table4[[#This Row],[الشهر ]]&amp;Table4[[#This Row],[العام]]</f>
        <v>1862026</v>
      </c>
      <c r="X2317" s="66" t="s">
        <v>304</v>
      </c>
    </row>
    <row r="2318" spans="1:24" x14ac:dyDescent="0.3">
      <c r="A2318" s="62">
        <v>18</v>
      </c>
      <c r="B2318" s="62">
        <v>6</v>
      </c>
      <c r="C2318" s="62">
        <v>2026</v>
      </c>
      <c r="D2318" s="41" t="str">
        <f t="shared" si="121"/>
        <v>كرم ترك 3قليوب 1 ورديةسعوديمدينتي اتوبيس 28</v>
      </c>
      <c r="E2318" s="4">
        <v>5018</v>
      </c>
      <c r="F2318" s="41" t="str">
        <f>VLOOKUP(E2318,mapping!C:J,2,FALSE)</f>
        <v>كرم ترك 3</v>
      </c>
      <c r="G2318" s="41" t="str">
        <f>IFERROR(VLOOKUP(F2318,mapping!$D$3:$J$200,2,FALSE),0)</f>
        <v>قليوب 1 وردية</v>
      </c>
      <c r="H2318" s="41" t="str">
        <f>IFERROR(VLOOKUP(F2318,mapping!$D$3:$J$200,3,FALSE),0)</f>
        <v>سعودي</v>
      </c>
      <c r="I2318" s="41" t="str">
        <f>IFERROR(VLOOKUP(F2318,mapping!$D$3:$J$200,4,FALSE),0)</f>
        <v xml:space="preserve">مدينتي </v>
      </c>
      <c r="J2318" s="41" t="str">
        <f>IFERROR(VLOOKUP(F2318,mapping!$D$3:$J$200,5,FALSE),0)</f>
        <v>اتوبيس 28</v>
      </c>
      <c r="K2318" s="63">
        <f>IF(W2318=mapping!$N$1,IFERROR(VLOOKUP(Table4[[#This Row],[Column1]],mapping!A:L,11,FALSE),0),IF(W2318&gt;mapping!$N$1,IFERROR(VLOOKUP(Table4[[#This Row],[Column1]],mapping!A:L,11,FALSE),0),))</f>
        <v>4634</v>
      </c>
      <c r="L2318" s="139">
        <v>1</v>
      </c>
      <c r="M2318" s="60">
        <f>IF(W2318=mapping!$N$1,IFERROR(VLOOKUP(Table4[[#This Row],[Column1]],mapping!A:L,12,FALSE),0),IF(W2318&gt;mapping!$N$1,IFERROR(VLOOKUP(Table4[[#This Row],[Column1]],mapping!A:L,12,FALSE),0),0))</f>
        <v>4000</v>
      </c>
      <c r="N2318" s="58">
        <f>Table4[[#This Row],[ سعر اليومية ]]*3%*Table4[[#This Row],[عدد الدورات ]]</f>
        <v>139.01999999999998</v>
      </c>
      <c r="O2318" s="56">
        <f>Table4[[#This Row],[ سعر اليومية ]]*Table4[[#This Row],[عدد الدورات ]]-N2318</f>
        <v>4494.9799999999996</v>
      </c>
      <c r="P2318" s="194"/>
      <c r="Q2318" s="194"/>
      <c r="R2318" s="194"/>
      <c r="S2318" s="58">
        <f>(Table4[[#This Row],[سعر يومية السائق]]*Table4[[#This Row],[عدد الدورات ]])-SUM(Table4[[#This Row],[سلف ]:[خصم ]])+Table4[[#This Row],[اضافي ]]</f>
        <v>4000</v>
      </c>
      <c r="U2318" s="58">
        <f>Table4[[#This Row],[ سعر اليومية ]]*Table4[[#This Row],[عدد الدورات ]]-Table4[[#This Row],[سعر يومية السائق]]*L2318</f>
        <v>634</v>
      </c>
      <c r="V2318" s="58">
        <f>U2318-Table4[[#This Row],[W/H  3%]]</f>
        <v>494.98</v>
      </c>
      <c r="W2318" s="66" t="str">
        <f>Table4[[#This Row],[اليوم]]&amp;Table4[[#This Row],[الشهر ]]&amp;Table4[[#This Row],[العام]]</f>
        <v>1862026</v>
      </c>
      <c r="X2318" s="66" t="s">
        <v>304</v>
      </c>
    </row>
    <row r="2319" spans="1:24" x14ac:dyDescent="0.3">
      <c r="A2319" s="62">
        <v>18</v>
      </c>
      <c r="B2319" s="62">
        <v>6</v>
      </c>
      <c r="C2319" s="62">
        <v>2026</v>
      </c>
      <c r="D2319" s="41" t="str">
        <f t="shared" si="121"/>
        <v>كرم ترك 4عدلي منصور شفتسعوديمدينتي اتوبيس 28</v>
      </c>
      <c r="E2319" s="4">
        <v>5019</v>
      </c>
      <c r="F2319" s="41" t="str">
        <f>VLOOKUP(E2319,mapping!C:J,2,FALSE)</f>
        <v>كرم ترك 4</v>
      </c>
      <c r="G2319" s="41" t="str">
        <f>IFERROR(VLOOKUP(F2319,mapping!$D$3:$J$200,2,FALSE),0)</f>
        <v>عدلي منصور شفت</v>
      </c>
      <c r="H2319" s="41" t="str">
        <f>IFERROR(VLOOKUP(F2319,mapping!$D$3:$J$200,3,FALSE),0)</f>
        <v>سعودي</v>
      </c>
      <c r="I2319" s="41" t="str">
        <f>IFERROR(VLOOKUP(F2319,mapping!$D$3:$J$200,4,FALSE),0)</f>
        <v xml:space="preserve">مدينتي </v>
      </c>
      <c r="J2319" s="41" t="str">
        <f>IFERROR(VLOOKUP(F2319,mapping!$D$3:$J$200,5,FALSE),0)</f>
        <v>اتوبيس 28</v>
      </c>
      <c r="K2319" s="63">
        <f>IF(W2319=mapping!$N$1,IFERROR(VLOOKUP(Table4[[#This Row],[Column1]],mapping!A:L,11,FALSE),0),IF(W2319&gt;mapping!$N$1,IFERROR(VLOOKUP(Table4[[#This Row],[Column1]],mapping!A:L,11,FALSE),0),))</f>
        <v>741</v>
      </c>
      <c r="L2319" s="139">
        <v>1</v>
      </c>
      <c r="M2319" s="60">
        <f>IF(W2319=mapping!$N$1,IFERROR(VLOOKUP(Table4[[#This Row],[Column1]],mapping!A:L,12,FALSE),0),IF(W2319&gt;mapping!$N$1,IFERROR(VLOOKUP(Table4[[#This Row],[Column1]],mapping!A:L,12,FALSE),0),0))</f>
        <v>500</v>
      </c>
      <c r="N2319" s="58">
        <f>Table4[[#This Row],[ سعر اليومية ]]*3%*Table4[[#This Row],[عدد الدورات ]]</f>
        <v>22.23</v>
      </c>
      <c r="O2319" s="56">
        <f>Table4[[#This Row],[ سعر اليومية ]]*Table4[[#This Row],[عدد الدورات ]]-N2319</f>
        <v>718.77</v>
      </c>
      <c r="P2319" s="194"/>
      <c r="Q2319" s="194"/>
      <c r="R2319" s="194"/>
      <c r="S2319" s="58">
        <f>(Table4[[#This Row],[سعر يومية السائق]]*Table4[[#This Row],[عدد الدورات ]])-SUM(Table4[[#This Row],[سلف ]:[خصم ]])+Table4[[#This Row],[اضافي ]]</f>
        <v>500</v>
      </c>
      <c r="U2319" s="58">
        <f>Table4[[#This Row],[ سعر اليومية ]]*Table4[[#This Row],[عدد الدورات ]]-Table4[[#This Row],[سعر يومية السائق]]*L2319</f>
        <v>241</v>
      </c>
      <c r="V2319" s="58">
        <f>U2319-Table4[[#This Row],[W/H  3%]]</f>
        <v>218.77</v>
      </c>
      <c r="W2319" s="66" t="str">
        <f>Table4[[#This Row],[اليوم]]&amp;Table4[[#This Row],[الشهر ]]&amp;Table4[[#This Row],[العام]]</f>
        <v>1862026</v>
      </c>
      <c r="X2319" s="66" t="s">
        <v>304</v>
      </c>
    </row>
    <row r="2320" spans="1:24" x14ac:dyDescent="0.3">
      <c r="A2320" s="62">
        <v>18</v>
      </c>
      <c r="B2320" s="62">
        <v>6</v>
      </c>
      <c r="C2320" s="62">
        <v>2026</v>
      </c>
      <c r="D2320" s="41" t="str">
        <f t="shared" si="121"/>
        <v>عماد النجار 4قليوب بيتوينسعوديمدينتي اتوبيس 28</v>
      </c>
      <c r="E2320" s="4">
        <v>5020</v>
      </c>
      <c r="F2320" s="41" t="str">
        <f>VLOOKUP(E2320,mapping!C:J,2,FALSE)</f>
        <v>عماد النجار 4</v>
      </c>
      <c r="G2320" s="41" t="str">
        <f>IFERROR(VLOOKUP(F2320,mapping!$D$3:$J$200,2,FALSE),0)</f>
        <v>قليوب بيتوين</v>
      </c>
      <c r="H2320" s="41" t="str">
        <f>IFERROR(VLOOKUP(F2320,mapping!$D$3:$J$200,3,FALSE),0)</f>
        <v>سعودي</v>
      </c>
      <c r="I2320" s="41" t="str">
        <f>IFERROR(VLOOKUP(F2320,mapping!$D$3:$J$200,4,FALSE),0)</f>
        <v xml:space="preserve">مدينتي </v>
      </c>
      <c r="J2320" s="41" t="str">
        <f>IFERROR(VLOOKUP(F2320,mapping!$D$3:$J$200,5,FALSE),0)</f>
        <v>اتوبيس 28</v>
      </c>
      <c r="K2320" s="63">
        <f>IF(W2320=mapping!$N$1,IFERROR(VLOOKUP(Table4[[#This Row],[Column1]],mapping!A:L,11,FALSE),0),IF(W2320&gt;mapping!$N$1,IFERROR(VLOOKUP(Table4[[#This Row],[Column1]],mapping!A:L,11,FALSE),0),))</f>
        <v>1482</v>
      </c>
      <c r="L2320" s="139">
        <v>1</v>
      </c>
      <c r="M2320" s="60">
        <f>IF(W2320=mapping!$N$1,IFERROR(VLOOKUP(Table4[[#This Row],[Column1]],mapping!A:L,12,FALSE),0),IF(W2320&gt;mapping!$N$1,IFERROR(VLOOKUP(Table4[[#This Row],[Column1]],mapping!A:L,12,FALSE),0),0))</f>
        <v>1400</v>
      </c>
      <c r="N2320" s="58">
        <f>Table4[[#This Row],[ سعر اليومية ]]*3%*Table4[[#This Row],[عدد الدورات ]]</f>
        <v>44.46</v>
      </c>
      <c r="O2320" s="56">
        <f>Table4[[#This Row],[ سعر اليومية ]]*Table4[[#This Row],[عدد الدورات ]]-N2320</f>
        <v>1437.54</v>
      </c>
      <c r="P2320" s="194"/>
      <c r="Q2320" s="194"/>
      <c r="R2320" s="194"/>
      <c r="S2320" s="58">
        <f>(Table4[[#This Row],[سعر يومية السائق]]*Table4[[#This Row],[عدد الدورات ]])-SUM(Table4[[#This Row],[سلف ]:[خصم ]])+Table4[[#This Row],[اضافي ]]</f>
        <v>1400</v>
      </c>
      <c r="U2320" s="58">
        <f>Table4[[#This Row],[ سعر اليومية ]]*Table4[[#This Row],[عدد الدورات ]]-Table4[[#This Row],[سعر يومية السائق]]*L2320</f>
        <v>82</v>
      </c>
      <c r="V2320" s="58">
        <f>U2320-Table4[[#This Row],[W/H  3%]]</f>
        <v>37.54</v>
      </c>
      <c r="W2320" s="66" t="str">
        <f>Table4[[#This Row],[اليوم]]&amp;Table4[[#This Row],[الشهر ]]&amp;Table4[[#This Row],[العام]]</f>
        <v>1862026</v>
      </c>
      <c r="X2320" s="66" t="s">
        <v>304</v>
      </c>
    </row>
    <row r="2321" spans="1:24" x14ac:dyDescent="0.3">
      <c r="A2321" s="62">
        <v>18</v>
      </c>
      <c r="B2321" s="62">
        <v>6</v>
      </c>
      <c r="C2321" s="62">
        <v>2026</v>
      </c>
      <c r="D2321" s="41" t="str">
        <f t="shared" si="121"/>
        <v>ممدوح كيلاني6المنيب 1 وردية سعوديمدينتي ميكروباص صيني</v>
      </c>
      <c r="E2321" s="4">
        <v>5021</v>
      </c>
      <c r="F2321" s="41" t="str">
        <f>VLOOKUP(E2321,mapping!C:J,2,FALSE)</f>
        <v>ممدوح كيلاني6</v>
      </c>
      <c r="G2321" s="41" t="str">
        <f>IFERROR(VLOOKUP(F2321,mapping!$D$3:$J$200,2,FALSE),0)</f>
        <v xml:space="preserve">المنيب 1 وردية </v>
      </c>
      <c r="H2321" s="41" t="str">
        <f>IFERROR(VLOOKUP(F2321,mapping!$D$3:$J$200,3,FALSE),0)</f>
        <v>سعودي</v>
      </c>
      <c r="I2321" s="41" t="str">
        <f>IFERROR(VLOOKUP(F2321,mapping!$D$3:$J$200,4,FALSE),0)</f>
        <v xml:space="preserve">مدينتي </v>
      </c>
      <c r="J2321" s="41" t="str">
        <f>IFERROR(VLOOKUP(F2321,mapping!$D$3:$J$200,5,FALSE),0)</f>
        <v>ميكروباص صيني</v>
      </c>
      <c r="K2321" s="63">
        <f>IF(W2321=mapping!$N$1,IFERROR(VLOOKUP(Table4[[#This Row],[Column1]],mapping!A:L,11,FALSE),0),IF(W2321&gt;mapping!$N$1,IFERROR(VLOOKUP(Table4[[#This Row],[Column1]],mapping!A:L,11,FALSE),0),))</f>
        <v>1482</v>
      </c>
      <c r="L2321" s="139">
        <v>1</v>
      </c>
      <c r="M2321" s="60">
        <f>IF(W2321=mapping!$N$1,IFERROR(VLOOKUP(Table4[[#This Row],[Column1]],mapping!A:L,12,FALSE),0),IF(W2321&gt;mapping!$N$1,IFERROR(VLOOKUP(Table4[[#This Row],[Column1]],mapping!A:L,12,FALSE),0),0))</f>
        <v>1350</v>
      </c>
      <c r="N2321" s="58">
        <f>Table4[[#This Row],[ سعر اليومية ]]*3%*Table4[[#This Row],[عدد الدورات ]]</f>
        <v>44.46</v>
      </c>
      <c r="O2321" s="56">
        <f>Table4[[#This Row],[ سعر اليومية ]]*Table4[[#This Row],[عدد الدورات ]]-N2321</f>
        <v>1437.54</v>
      </c>
      <c r="P2321" s="194"/>
      <c r="Q2321" s="194"/>
      <c r="R2321" s="194"/>
      <c r="S2321" s="58">
        <f>(Table4[[#This Row],[سعر يومية السائق]]*Table4[[#This Row],[عدد الدورات ]])-SUM(Table4[[#This Row],[سلف ]:[خصم ]])+Table4[[#This Row],[اضافي ]]</f>
        <v>1350</v>
      </c>
      <c r="U2321" s="58">
        <f>Table4[[#This Row],[ سعر اليومية ]]*Table4[[#This Row],[عدد الدورات ]]-Table4[[#This Row],[سعر يومية السائق]]*L2321</f>
        <v>132</v>
      </c>
      <c r="V2321" s="58">
        <f>U2321-Table4[[#This Row],[W/H  3%]]</f>
        <v>87.539999999999992</v>
      </c>
      <c r="W2321" s="66" t="str">
        <f>Table4[[#This Row],[اليوم]]&amp;Table4[[#This Row],[الشهر ]]&amp;Table4[[#This Row],[العام]]</f>
        <v>1862026</v>
      </c>
      <c r="X2321" s="66" t="s">
        <v>304</v>
      </c>
    </row>
    <row r="2322" spans="1:24" x14ac:dyDescent="0.3">
      <c r="A2322" s="62">
        <v>18</v>
      </c>
      <c r="B2322" s="62">
        <v>6</v>
      </c>
      <c r="C2322" s="62">
        <v>2026</v>
      </c>
      <c r="D2322" s="41" t="str">
        <f t="shared" si="121"/>
        <v>ممدوح كيلاني4المنيب 2 وردية سعوديمدينتي ميكروباص صيني</v>
      </c>
      <c r="E2322" s="4">
        <v>5022</v>
      </c>
      <c r="F2322" s="41" t="str">
        <f>VLOOKUP(E2322,mapping!C:J,2,FALSE)</f>
        <v>ممدوح كيلاني4</v>
      </c>
      <c r="G2322" s="41" t="str">
        <f>IFERROR(VLOOKUP(F2322,mapping!$D$3:$J$200,2,FALSE),0)</f>
        <v xml:space="preserve">المنيب 2 وردية </v>
      </c>
      <c r="H2322" s="41" t="str">
        <f>IFERROR(VLOOKUP(F2322,mapping!$D$3:$J$200,3,FALSE),0)</f>
        <v>سعودي</v>
      </c>
      <c r="I2322" s="41" t="str">
        <f>IFERROR(VLOOKUP(F2322,mapping!$D$3:$J$200,4,FALSE),0)</f>
        <v xml:space="preserve">مدينتي </v>
      </c>
      <c r="J2322" s="41" t="str">
        <f>IFERROR(VLOOKUP(F2322,mapping!$D$3:$J$200,5,FALSE),0)</f>
        <v>ميكروباص صيني</v>
      </c>
      <c r="K2322" s="63">
        <f>IF(W2322=mapping!$N$1,IFERROR(VLOOKUP(Table4[[#This Row],[Column1]],mapping!A:L,11,FALSE),0),IF(W2322&gt;mapping!$N$1,IFERROR(VLOOKUP(Table4[[#This Row],[Column1]],mapping!A:L,11,FALSE),0),))</f>
        <v>2965</v>
      </c>
      <c r="L2322" s="139">
        <v>1</v>
      </c>
      <c r="M2322" s="60">
        <f>IF(W2322=mapping!$N$1,IFERROR(VLOOKUP(Table4[[#This Row],[Column1]],mapping!A:L,12,FALSE),0),IF(W2322&gt;mapping!$N$1,IFERROR(VLOOKUP(Table4[[#This Row],[Column1]],mapping!A:L,12,FALSE),0),0))</f>
        <v>2600</v>
      </c>
      <c r="N2322" s="58">
        <f>Table4[[#This Row],[ سعر اليومية ]]*3%*Table4[[#This Row],[عدد الدورات ]]</f>
        <v>88.95</v>
      </c>
      <c r="O2322" s="56">
        <f>Table4[[#This Row],[ سعر اليومية ]]*Table4[[#This Row],[عدد الدورات ]]-N2322</f>
        <v>2876.05</v>
      </c>
      <c r="P2322" s="194"/>
      <c r="Q2322" s="194"/>
      <c r="R2322" s="194"/>
      <c r="S2322" s="58">
        <f>(Table4[[#This Row],[سعر يومية السائق]]*Table4[[#This Row],[عدد الدورات ]])-SUM(Table4[[#This Row],[سلف ]:[خصم ]])+Table4[[#This Row],[اضافي ]]</f>
        <v>2600</v>
      </c>
      <c r="U2322" s="58">
        <f>Table4[[#This Row],[ سعر اليومية ]]*Table4[[#This Row],[عدد الدورات ]]-Table4[[#This Row],[سعر يومية السائق]]*L2322</f>
        <v>365</v>
      </c>
      <c r="V2322" s="58">
        <f>U2322-Table4[[#This Row],[W/H  3%]]</f>
        <v>276.05</v>
      </c>
      <c r="W2322" s="66" t="str">
        <f>Table4[[#This Row],[اليوم]]&amp;Table4[[#This Row],[الشهر ]]&amp;Table4[[#This Row],[العام]]</f>
        <v>1862026</v>
      </c>
      <c r="X2322" s="66" t="s">
        <v>304</v>
      </c>
    </row>
    <row r="2323" spans="1:24" x14ac:dyDescent="0.3">
      <c r="A2323" s="62">
        <v>18</v>
      </c>
      <c r="B2323" s="62">
        <v>6</v>
      </c>
      <c r="C2323" s="62">
        <v>2026</v>
      </c>
      <c r="D2323" s="41" t="str">
        <f t="shared" si="121"/>
        <v>فرج 5حلوان 2 ورديةسعوديمدينتي اتوبيس 28</v>
      </c>
      <c r="E2323" s="4">
        <v>5023</v>
      </c>
      <c r="F2323" s="41" t="str">
        <f>VLOOKUP(E2323,mapping!C:J,2,FALSE)</f>
        <v>فرج 5</v>
      </c>
      <c r="G2323" s="41" t="str">
        <f>IFERROR(VLOOKUP(F2323,mapping!$D$3:$J$200,2,FALSE),0)</f>
        <v>حلوان 2 وردية</v>
      </c>
      <c r="H2323" s="41" t="str">
        <f>IFERROR(VLOOKUP(F2323,mapping!$D$3:$J$200,3,FALSE),0)</f>
        <v>سعودي</v>
      </c>
      <c r="I2323" s="41" t="str">
        <f>IFERROR(VLOOKUP(F2323,mapping!$D$3:$J$200,4,FALSE),0)</f>
        <v xml:space="preserve">مدينتي </v>
      </c>
      <c r="J2323" s="41" t="str">
        <f>IFERROR(VLOOKUP(F2323,mapping!$D$3:$J$200,5,FALSE),0)</f>
        <v>اتوبيس 28</v>
      </c>
      <c r="K2323" s="63">
        <f>IF(W2323=mapping!$N$1,IFERROR(VLOOKUP(Table4[[#This Row],[Column1]],mapping!A:L,11,FALSE),0),IF(W2323&gt;mapping!$N$1,IFERROR(VLOOKUP(Table4[[#This Row],[Column1]],mapping!A:L,11,FALSE),0),))</f>
        <v>4634</v>
      </c>
      <c r="L2323" s="139">
        <v>1</v>
      </c>
      <c r="M2323" s="60">
        <f>IF(W2323=mapping!$N$1,IFERROR(VLOOKUP(Table4[[#This Row],[Column1]],mapping!A:L,12,FALSE),0),IF(W2323&gt;mapping!$N$1,IFERROR(VLOOKUP(Table4[[#This Row],[Column1]],mapping!A:L,12,FALSE),0),0))</f>
        <v>4100</v>
      </c>
      <c r="N2323" s="58">
        <f>Table4[[#This Row],[ سعر اليومية ]]*3%*Table4[[#This Row],[عدد الدورات ]]</f>
        <v>139.01999999999998</v>
      </c>
      <c r="O2323" s="56">
        <f>Table4[[#This Row],[ سعر اليومية ]]*Table4[[#This Row],[عدد الدورات ]]-N2323</f>
        <v>4494.9799999999996</v>
      </c>
      <c r="P2323" s="194"/>
      <c r="Q2323" s="194"/>
      <c r="R2323" s="194"/>
      <c r="S2323" s="58">
        <f>(Table4[[#This Row],[سعر يومية السائق]]*Table4[[#This Row],[عدد الدورات ]])-SUM(Table4[[#This Row],[سلف ]:[خصم ]])+Table4[[#This Row],[اضافي ]]</f>
        <v>4100</v>
      </c>
      <c r="U2323" s="58">
        <f>Table4[[#This Row],[ سعر اليومية ]]*Table4[[#This Row],[عدد الدورات ]]-Table4[[#This Row],[سعر يومية السائق]]*L2323</f>
        <v>534</v>
      </c>
      <c r="V2323" s="58">
        <f>U2323-Table4[[#This Row],[W/H  3%]]</f>
        <v>394.98</v>
      </c>
      <c r="W2323" s="66" t="str">
        <f>Table4[[#This Row],[اليوم]]&amp;Table4[[#This Row],[الشهر ]]&amp;Table4[[#This Row],[العام]]</f>
        <v>1862026</v>
      </c>
      <c r="X2323" s="66" t="s">
        <v>304</v>
      </c>
    </row>
    <row r="2324" spans="1:24" x14ac:dyDescent="0.3">
      <c r="A2324" s="62">
        <v>18</v>
      </c>
      <c r="B2324" s="62">
        <v>6</v>
      </c>
      <c r="C2324" s="62">
        <v>2026</v>
      </c>
      <c r="D2324" s="41" t="str">
        <f t="shared" si="121"/>
        <v>سيد الحاويالحلميةسعوديمدينتي اتوبيس 28</v>
      </c>
      <c r="E2324" s="4">
        <v>5024</v>
      </c>
      <c r="F2324" s="41" t="str">
        <f>VLOOKUP(E2324,mapping!C:J,2,FALSE)</f>
        <v>سيد الحاوي</v>
      </c>
      <c r="G2324" s="41" t="str">
        <f>IFERROR(VLOOKUP(F2324,mapping!$D$3:$J$200,2,FALSE),0)</f>
        <v>الحلمية</v>
      </c>
      <c r="H2324" s="41" t="str">
        <f>IFERROR(VLOOKUP(F2324,mapping!$D$3:$J$200,3,FALSE),0)</f>
        <v>سعودي</v>
      </c>
      <c r="I2324" s="41" t="str">
        <f>IFERROR(VLOOKUP(F2324,mapping!$D$3:$J$200,4,FALSE),0)</f>
        <v xml:space="preserve">مدينتي </v>
      </c>
      <c r="J2324" s="41" t="str">
        <f>IFERROR(VLOOKUP(F2324,mapping!$D$3:$J$200,5,FALSE),0)</f>
        <v>اتوبيس 28</v>
      </c>
      <c r="K2324" s="63">
        <f>IF(W2324=mapping!$N$1,IFERROR(VLOOKUP(Table4[[#This Row],[Column1]],mapping!A:L,11,FALSE),0),IF(W2324&gt;mapping!$N$1,IFERROR(VLOOKUP(Table4[[#This Row],[Column1]],mapping!A:L,11,FALSE),0),))</f>
        <v>4634</v>
      </c>
      <c r="L2324" s="139">
        <v>1</v>
      </c>
      <c r="M2324" s="60">
        <f>IF(W2324=mapping!$N$1,IFERROR(VLOOKUP(Table4[[#This Row],[Column1]],mapping!A:L,12,FALSE),0),IF(W2324&gt;mapping!$N$1,IFERROR(VLOOKUP(Table4[[#This Row],[Column1]],mapping!A:L,12,FALSE),0),0))</f>
        <v>3750</v>
      </c>
      <c r="N2324" s="58">
        <f>Table4[[#This Row],[ سعر اليومية ]]*3%*Table4[[#This Row],[عدد الدورات ]]</f>
        <v>139.01999999999998</v>
      </c>
      <c r="O2324" s="56">
        <f>Table4[[#This Row],[ سعر اليومية ]]*Table4[[#This Row],[عدد الدورات ]]-N2324</f>
        <v>4494.9799999999996</v>
      </c>
      <c r="P2324" s="194"/>
      <c r="Q2324" s="194"/>
      <c r="R2324" s="194"/>
      <c r="S2324" s="58">
        <f>(Table4[[#This Row],[سعر يومية السائق]]*Table4[[#This Row],[عدد الدورات ]])-SUM(Table4[[#This Row],[سلف ]:[خصم ]])+Table4[[#This Row],[اضافي ]]</f>
        <v>3750</v>
      </c>
      <c r="U2324" s="58">
        <f>Table4[[#This Row],[ سعر اليومية ]]*Table4[[#This Row],[عدد الدورات ]]-Table4[[#This Row],[سعر يومية السائق]]*L2324</f>
        <v>884</v>
      </c>
      <c r="V2324" s="58">
        <f>U2324-Table4[[#This Row],[W/H  3%]]</f>
        <v>744.98</v>
      </c>
      <c r="W2324" s="66" t="str">
        <f>Table4[[#This Row],[اليوم]]&amp;Table4[[#This Row],[الشهر ]]&amp;Table4[[#This Row],[العام]]</f>
        <v>1862026</v>
      </c>
      <c r="X2324" s="66" t="s">
        <v>304</v>
      </c>
    </row>
    <row r="2325" spans="1:24" x14ac:dyDescent="0.3">
      <c r="A2325" s="62">
        <v>18</v>
      </c>
      <c r="B2325" s="62">
        <v>6</v>
      </c>
      <c r="C2325" s="62">
        <v>2026</v>
      </c>
      <c r="D2325" s="41" t="str">
        <f t="shared" si="121"/>
        <v>سيد الحاوي 2عدلي منصور سعوديمدينتي اتوبيس 28</v>
      </c>
      <c r="E2325" s="4">
        <v>5028</v>
      </c>
      <c r="F2325" s="41" t="str">
        <f>VLOOKUP(E2325,mapping!C:J,2,FALSE)</f>
        <v>سيد الحاوي 2</v>
      </c>
      <c r="G2325" s="41" t="str">
        <f>IFERROR(VLOOKUP(F2325,mapping!$D$3:$J$200,2,FALSE),0)</f>
        <v xml:space="preserve">عدلي منصور </v>
      </c>
      <c r="H2325" s="41" t="str">
        <f>IFERROR(VLOOKUP(F2325,mapping!$D$3:$J$200,3,FALSE),0)</f>
        <v>سعودي</v>
      </c>
      <c r="I2325" s="41" t="str">
        <f>IFERROR(VLOOKUP(F2325,mapping!$D$3:$J$200,4,FALSE),0)</f>
        <v xml:space="preserve">مدينتي </v>
      </c>
      <c r="J2325" s="41" t="str">
        <f>IFERROR(VLOOKUP(F2325,mapping!$D$3:$J$200,5,FALSE),0)</f>
        <v>اتوبيس 28</v>
      </c>
      <c r="K2325" s="63">
        <f>IF(W2325=mapping!$N$1,IFERROR(VLOOKUP(Table4[[#This Row],[Column1]],mapping!A:L,11,FALSE),0),IF(W2325&gt;mapping!$N$1,IFERROR(VLOOKUP(Table4[[#This Row],[Column1]],mapping!A:L,11,FALSE),0),))</f>
        <v>741</v>
      </c>
      <c r="L2325" s="139">
        <v>1</v>
      </c>
      <c r="M2325" s="60">
        <f>IF(W2325=mapping!$N$1,IFERROR(VLOOKUP(Table4[[#This Row],[Column1]],mapping!A:L,12,FALSE),0),IF(W2325&gt;mapping!$N$1,IFERROR(VLOOKUP(Table4[[#This Row],[Column1]],mapping!A:L,12,FALSE),0),0))</f>
        <v>550</v>
      </c>
      <c r="N2325" s="58">
        <f>Table4[[#This Row],[ سعر اليومية ]]*3%*Table4[[#This Row],[عدد الدورات ]]</f>
        <v>22.23</v>
      </c>
      <c r="O2325" s="56">
        <f>Table4[[#This Row],[ سعر اليومية ]]*Table4[[#This Row],[عدد الدورات ]]-N2325</f>
        <v>718.77</v>
      </c>
      <c r="P2325" s="194"/>
      <c r="Q2325" s="194"/>
      <c r="R2325" s="194"/>
      <c r="S2325" s="58">
        <f>(Table4[[#This Row],[سعر يومية السائق]]*Table4[[#This Row],[عدد الدورات ]])-SUM(Table4[[#This Row],[سلف ]:[خصم ]])+Table4[[#This Row],[اضافي ]]</f>
        <v>550</v>
      </c>
      <c r="U2325" s="58">
        <f>Table4[[#This Row],[ سعر اليومية ]]*Table4[[#This Row],[عدد الدورات ]]-Table4[[#This Row],[سعر يومية السائق]]*L2325</f>
        <v>191</v>
      </c>
      <c r="V2325" s="58">
        <f>U2325-Table4[[#This Row],[W/H  3%]]</f>
        <v>168.77</v>
      </c>
      <c r="W2325" s="66" t="str">
        <f>Table4[[#This Row],[اليوم]]&amp;Table4[[#This Row],[الشهر ]]&amp;Table4[[#This Row],[العام]]</f>
        <v>1862026</v>
      </c>
      <c r="X2325" s="66" t="s">
        <v>304</v>
      </c>
    </row>
    <row r="2326" spans="1:24" x14ac:dyDescent="0.3">
      <c r="A2326" s="62">
        <v>18</v>
      </c>
      <c r="B2326" s="62">
        <v>6</v>
      </c>
      <c r="C2326" s="62">
        <v>2026</v>
      </c>
      <c r="D2326" s="41" t="str">
        <f t="shared" si="121"/>
        <v>احمد عويس اضافيالمعادي لوجستيكاابورواش إضافي</v>
      </c>
      <c r="E2326" s="4">
        <v>4012</v>
      </c>
      <c r="F2326" s="41" t="str">
        <f>VLOOKUP(E2326,mapping!C:J,2,FALSE)</f>
        <v>احمد عويس اضافي</v>
      </c>
      <c r="G2326" s="41" t="str">
        <f>IFERROR(VLOOKUP(F2326,mapping!$D$3:$J$200,2,FALSE),0)</f>
        <v xml:space="preserve">المعادي </v>
      </c>
      <c r="H2326" s="41" t="str">
        <f>IFERROR(VLOOKUP(F2326,mapping!$D$3:$J$200,3,FALSE),0)</f>
        <v>لوجستيكا</v>
      </c>
      <c r="I2326" s="41" t="str">
        <f>IFERROR(VLOOKUP(F2326,mapping!$D$3:$J$200,4,FALSE),0)</f>
        <v xml:space="preserve">ابورواش </v>
      </c>
      <c r="J2326" s="41" t="str">
        <f>IFERROR(VLOOKUP(F2326,mapping!$D$3:$J$200,5,FALSE),0)</f>
        <v>إضافي</v>
      </c>
      <c r="K2326" s="63">
        <f>IF(W2326=mapping!$N$1,IFERROR(VLOOKUP(Table4[[#This Row],[Column1]],mapping!A:L,11,FALSE),0),IF(W2326&gt;mapping!$N$1,IFERROR(VLOOKUP(Table4[[#This Row],[Column1]],mapping!A:L,11,FALSE),0),))</f>
        <v>2049</v>
      </c>
      <c r="L2326" s="139">
        <v>1</v>
      </c>
      <c r="M2326" s="60">
        <f>IF(W2326=mapping!$N$1,IFERROR(VLOOKUP(Table4[[#This Row],[Column1]],mapping!A:L,12,FALSE),0),IF(W2326&gt;mapping!$N$1,IFERROR(VLOOKUP(Table4[[#This Row],[Column1]],mapping!A:L,12,FALSE),0),0))</f>
        <v>1800</v>
      </c>
      <c r="N2326" s="58">
        <f>Table4[[#This Row],[ سعر اليومية ]]*3%*Table4[[#This Row],[عدد الدورات ]]</f>
        <v>61.47</v>
      </c>
      <c r="O2326" s="56">
        <f>Table4[[#This Row],[ سعر اليومية ]]*Table4[[#This Row],[عدد الدورات ]]-N2326</f>
        <v>1987.53</v>
      </c>
      <c r="P2326" s="194"/>
      <c r="Q2326" s="194"/>
      <c r="R2326" s="194"/>
      <c r="S2326" s="58">
        <f>(Table4[[#This Row],[سعر يومية السائق]]*Table4[[#This Row],[عدد الدورات ]])-SUM(Table4[[#This Row],[سلف ]:[خصم ]])+Table4[[#This Row],[اضافي ]]</f>
        <v>1800</v>
      </c>
      <c r="U2326" s="58">
        <f>Table4[[#This Row],[ سعر اليومية ]]*Table4[[#This Row],[عدد الدورات ]]-Table4[[#This Row],[سعر يومية السائق]]*L2326</f>
        <v>249</v>
      </c>
      <c r="V2326" s="58">
        <f>U2326-Table4[[#This Row],[W/H  3%]]</f>
        <v>187.53</v>
      </c>
      <c r="W2326" s="66" t="str">
        <f>Table4[[#This Row],[اليوم]]&amp;Table4[[#This Row],[الشهر ]]&amp;Table4[[#This Row],[العام]]</f>
        <v>1862026</v>
      </c>
      <c r="X2326" s="66" t="s">
        <v>304</v>
      </c>
    </row>
    <row r="2327" spans="1:24" x14ac:dyDescent="0.3">
      <c r="A2327" s="62">
        <v>18</v>
      </c>
      <c r="B2327" s="62">
        <v>6</v>
      </c>
      <c r="C2327" s="62">
        <v>2026</v>
      </c>
      <c r="D2327" s="41" t="str">
        <f t="shared" si="121"/>
        <v>محمد جمال إضافيالقناطر لوجستيكاابورواش إضافي</v>
      </c>
      <c r="E2327" s="4">
        <v>4014</v>
      </c>
      <c r="F2327" s="41" t="str">
        <f>VLOOKUP(E2327,mapping!C:J,2,FALSE)</f>
        <v>محمد جمال إضافي</v>
      </c>
      <c r="G2327" s="41" t="str">
        <f>IFERROR(VLOOKUP(F2327,mapping!$D$3:$J$200,2,FALSE),0)</f>
        <v xml:space="preserve">القناطر </v>
      </c>
      <c r="H2327" s="41" t="str">
        <f>IFERROR(VLOOKUP(F2327,mapping!$D$3:$J$200,3,FALSE),0)</f>
        <v>لوجستيكا</v>
      </c>
      <c r="I2327" s="41" t="str">
        <f>IFERROR(VLOOKUP(F2327,mapping!$D$3:$J$200,4,FALSE),0)</f>
        <v xml:space="preserve">ابورواش </v>
      </c>
      <c r="J2327" s="41" t="str">
        <f>IFERROR(VLOOKUP(F2327,mapping!$D$3:$J$200,5,FALSE),0)</f>
        <v>إضافي</v>
      </c>
      <c r="K2327" s="63">
        <f>IF(W2327=mapping!$N$1,IFERROR(VLOOKUP(Table4[[#This Row],[Column1]],mapping!A:L,11,FALSE),0),IF(W2327&gt;mapping!$N$1,IFERROR(VLOOKUP(Table4[[#This Row],[Column1]],mapping!A:L,11,FALSE),0),))</f>
        <v>1536</v>
      </c>
      <c r="L2327" s="139">
        <v>1</v>
      </c>
      <c r="M2327" s="60">
        <f>IF(W2327=mapping!$N$1,IFERROR(VLOOKUP(Table4[[#This Row],[Column1]],mapping!A:L,12,FALSE),0),IF(W2327&gt;mapping!$N$1,IFERROR(VLOOKUP(Table4[[#This Row],[Column1]],mapping!A:L,12,FALSE),0),0))</f>
        <v>1000</v>
      </c>
      <c r="N2327" s="58">
        <f>Table4[[#This Row],[ سعر اليومية ]]*3%*Table4[[#This Row],[عدد الدورات ]]</f>
        <v>46.08</v>
      </c>
      <c r="O2327" s="56">
        <f>Table4[[#This Row],[ سعر اليومية ]]*Table4[[#This Row],[عدد الدورات ]]-N2327</f>
        <v>1489.92</v>
      </c>
      <c r="P2327" s="194"/>
      <c r="Q2327" s="194"/>
      <c r="R2327" s="194"/>
      <c r="S2327" s="58">
        <f>(Table4[[#This Row],[سعر يومية السائق]]*Table4[[#This Row],[عدد الدورات ]])-SUM(Table4[[#This Row],[سلف ]:[خصم ]])+Table4[[#This Row],[اضافي ]]</f>
        <v>1000</v>
      </c>
      <c r="U2327" s="58">
        <f>Table4[[#This Row],[ سعر اليومية ]]*Table4[[#This Row],[عدد الدورات ]]-Table4[[#This Row],[سعر يومية السائق]]*L2327</f>
        <v>536</v>
      </c>
      <c r="V2327" s="58">
        <f>U2327-Table4[[#This Row],[W/H  3%]]</f>
        <v>489.92</v>
      </c>
      <c r="W2327" s="66" t="str">
        <f>Table4[[#This Row],[اليوم]]&amp;Table4[[#This Row],[الشهر ]]&amp;Table4[[#This Row],[العام]]</f>
        <v>1862026</v>
      </c>
      <c r="X2327" s="66" t="s">
        <v>304</v>
      </c>
    </row>
    <row r="2328" spans="1:24" x14ac:dyDescent="0.3">
      <c r="A2328" s="62"/>
      <c r="B2328" s="62"/>
      <c r="C2328" s="62"/>
      <c r="D2328" s="41" t="e">
        <f t="shared" si="121"/>
        <v>#N/A</v>
      </c>
      <c r="E2328" s="4"/>
      <c r="F2328" s="41" t="e">
        <f>VLOOKUP(E2328,mapping!C:J,2,FALSE)</f>
        <v>#N/A</v>
      </c>
      <c r="G2328" s="41">
        <f>IFERROR(VLOOKUP(F2328,mapping!$D$3:$J$200,2,FALSE),0)</f>
        <v>0</v>
      </c>
      <c r="H2328" s="41">
        <f>IFERROR(VLOOKUP(F2328,mapping!$D$3:$J$200,3,FALSE),0)</f>
        <v>0</v>
      </c>
      <c r="I2328" s="41">
        <f>IFERROR(VLOOKUP(F2328,mapping!$D$3:$J$200,4,FALSE),0)</f>
        <v>0</v>
      </c>
      <c r="J2328" s="41">
        <f>IFERROR(VLOOKUP(F2328,mapping!$D$3:$J$200,5,FALSE),0)</f>
        <v>0</v>
      </c>
      <c r="K2328" s="63">
        <f>IF(W2328=mapping!$N$1,IFERROR(VLOOKUP(Table4[[#This Row],[Column1]],mapping!A:L,11,FALSE),0),IF(W2328&gt;mapping!$N$1,IFERROR(VLOOKUP(Table4[[#This Row],[Column1]],mapping!A:L,11,FALSE),0),))</f>
        <v>0</v>
      </c>
      <c r="L2328" s="139"/>
      <c r="M2328" s="60">
        <f>IF(W2328=mapping!$N$1,IFERROR(VLOOKUP(Table4[[#This Row],[Column1]],mapping!A:L,12,FALSE),0),IF(W2328&gt;mapping!$N$1,IFERROR(VLOOKUP(Table4[[#This Row],[Column1]],mapping!A:L,12,FALSE),0),0))</f>
        <v>0</v>
      </c>
      <c r="N2328" s="58">
        <f>Table4[[#This Row],[ سعر اليومية ]]*3%*Table4[[#This Row],[عدد الدورات ]]</f>
        <v>0</v>
      </c>
      <c r="O2328" s="56">
        <f>Table4[[#This Row],[ سعر اليومية ]]*Table4[[#This Row],[عدد الدورات ]]-N2328</f>
        <v>0</v>
      </c>
      <c r="P2328" s="194"/>
      <c r="Q2328" s="194"/>
      <c r="R2328" s="194"/>
      <c r="S2328" s="58">
        <f>(Table4[[#This Row],[سعر يومية السائق]]*Table4[[#This Row],[عدد الدورات ]])-SUM(Table4[[#This Row],[سلف ]:[خصم ]])+Table4[[#This Row],[اضافي ]]</f>
        <v>0</v>
      </c>
      <c r="U2328" s="58">
        <f>Table4[[#This Row],[ سعر اليومية ]]*Table4[[#This Row],[عدد الدورات ]]-Table4[[#This Row],[سعر يومية السائق]]*L2328</f>
        <v>0</v>
      </c>
      <c r="V2328" s="58">
        <f>U2328-Table4[[#This Row],[W/H  3%]]</f>
        <v>0</v>
      </c>
      <c r="W2328" s="66" t="str">
        <f>Table4[[#This Row],[اليوم]]&amp;Table4[[#This Row],[الشهر ]]&amp;Table4[[#This Row],[العام]]</f>
        <v/>
      </c>
      <c r="X2328" s="66" t="s">
        <v>304</v>
      </c>
    </row>
    <row r="2329" spans="1:24" x14ac:dyDescent="0.3">
      <c r="A2329" s="62"/>
      <c r="B2329" s="62"/>
      <c r="C2329" s="62"/>
      <c r="D2329" s="41" t="e">
        <f t="shared" si="121"/>
        <v>#N/A</v>
      </c>
      <c r="E2329" s="4"/>
      <c r="F2329" s="41" t="e">
        <f>VLOOKUP(E2329,mapping!C:J,2,FALSE)</f>
        <v>#N/A</v>
      </c>
      <c r="G2329" s="41">
        <f>IFERROR(VLOOKUP(F2329,mapping!$D$3:$J$200,2,FALSE),0)</f>
        <v>0</v>
      </c>
      <c r="H2329" s="41">
        <f>IFERROR(VLOOKUP(F2329,mapping!$D$3:$J$200,3,FALSE),0)</f>
        <v>0</v>
      </c>
      <c r="I2329" s="41">
        <f>IFERROR(VLOOKUP(F2329,mapping!$D$3:$J$200,4,FALSE),0)</f>
        <v>0</v>
      </c>
      <c r="J2329" s="41">
        <f>IFERROR(VLOOKUP(F2329,mapping!$D$3:$J$200,5,FALSE),0)</f>
        <v>0</v>
      </c>
      <c r="K2329" s="63">
        <f>IF(W2329=mapping!$N$1,IFERROR(VLOOKUP(Table4[[#This Row],[Column1]],mapping!A:L,11,FALSE),0),IF(W2329&gt;mapping!$N$1,IFERROR(VLOOKUP(Table4[[#This Row],[Column1]],mapping!A:L,11,FALSE),0),))</f>
        <v>0</v>
      </c>
      <c r="L2329" s="139"/>
      <c r="M2329" s="60">
        <f>IF(W2329=mapping!$N$1,IFERROR(VLOOKUP(Table4[[#This Row],[Column1]],mapping!A:L,12,FALSE),0),IF(W2329&gt;mapping!$N$1,IFERROR(VLOOKUP(Table4[[#This Row],[Column1]],mapping!A:L,12,FALSE),0),0))</f>
        <v>0</v>
      </c>
      <c r="N2329" s="58">
        <f>Table4[[#This Row],[ سعر اليومية ]]*3%*Table4[[#This Row],[عدد الدورات ]]</f>
        <v>0</v>
      </c>
      <c r="O2329" s="56">
        <f>Table4[[#This Row],[ سعر اليومية ]]*Table4[[#This Row],[عدد الدورات ]]-N2329</f>
        <v>0</v>
      </c>
      <c r="P2329" s="194"/>
      <c r="Q2329" s="194"/>
      <c r="R2329" s="194"/>
      <c r="S2329" s="58">
        <f>(Table4[[#This Row],[سعر يومية السائق]]*Table4[[#This Row],[عدد الدورات ]])-SUM(Table4[[#This Row],[سلف ]:[خصم ]])+Table4[[#This Row],[اضافي ]]</f>
        <v>0</v>
      </c>
      <c r="U2329" s="58">
        <f>Table4[[#This Row],[ سعر اليومية ]]*Table4[[#This Row],[عدد الدورات ]]-Table4[[#This Row],[سعر يومية السائق]]*L2329</f>
        <v>0</v>
      </c>
      <c r="V2329" s="58">
        <f>U2329-Table4[[#This Row],[W/H  3%]]</f>
        <v>0</v>
      </c>
      <c r="W2329" s="66" t="str">
        <f>Table4[[#This Row],[اليوم]]&amp;Table4[[#This Row],[الشهر ]]&amp;Table4[[#This Row],[العام]]</f>
        <v/>
      </c>
      <c r="X2329" s="66" t="s">
        <v>304</v>
      </c>
    </row>
    <row r="2330" spans="1:24" x14ac:dyDescent="0.3">
      <c r="A2330" s="62"/>
      <c r="B2330" s="62"/>
      <c r="C2330" s="62"/>
      <c r="D2330" s="41" t="e">
        <f t="shared" si="121"/>
        <v>#N/A</v>
      </c>
      <c r="E2330" s="4"/>
      <c r="F2330" s="41" t="e">
        <f>VLOOKUP(E2330,mapping!C:J,2,FALSE)</f>
        <v>#N/A</v>
      </c>
      <c r="G2330" s="41">
        <f>IFERROR(VLOOKUP(F2330,mapping!$D$3:$J$200,2,FALSE),0)</f>
        <v>0</v>
      </c>
      <c r="H2330" s="41">
        <f>IFERROR(VLOOKUP(F2330,mapping!$D$3:$J$200,3,FALSE),0)</f>
        <v>0</v>
      </c>
      <c r="I2330" s="41">
        <f>IFERROR(VLOOKUP(F2330,mapping!$D$3:$J$200,4,FALSE),0)</f>
        <v>0</v>
      </c>
      <c r="J2330" s="41">
        <f>IFERROR(VLOOKUP(F2330,mapping!$D$3:$J$200,5,FALSE),0)</f>
        <v>0</v>
      </c>
      <c r="K2330" s="63">
        <f>IF(W2330=mapping!$N$1,IFERROR(VLOOKUP(Table4[[#This Row],[Column1]],mapping!A:L,11,FALSE),0),IF(W2330&gt;mapping!$N$1,IFERROR(VLOOKUP(Table4[[#This Row],[Column1]],mapping!A:L,11,FALSE),0),))</f>
        <v>0</v>
      </c>
      <c r="L2330" s="139"/>
      <c r="M2330" s="60">
        <f>IF(W2330=mapping!$N$1,IFERROR(VLOOKUP(Table4[[#This Row],[Column1]],mapping!A:L,12,FALSE),0),IF(W2330&gt;mapping!$N$1,IFERROR(VLOOKUP(Table4[[#This Row],[Column1]],mapping!A:L,12,FALSE),0),0))</f>
        <v>0</v>
      </c>
      <c r="N2330" s="58">
        <f>Table4[[#This Row],[ سعر اليومية ]]*3%*Table4[[#This Row],[عدد الدورات ]]</f>
        <v>0</v>
      </c>
      <c r="O2330" s="56">
        <f>Table4[[#This Row],[ سعر اليومية ]]*Table4[[#This Row],[عدد الدورات ]]-N2330</f>
        <v>0</v>
      </c>
      <c r="P2330" s="194"/>
      <c r="Q2330" s="194"/>
      <c r="R2330" s="194"/>
      <c r="S2330" s="58">
        <f>(Table4[[#This Row],[سعر يومية السائق]]*Table4[[#This Row],[عدد الدورات ]])-SUM(Table4[[#This Row],[سلف ]:[خصم ]])+Table4[[#This Row],[اضافي ]]</f>
        <v>0</v>
      </c>
      <c r="U2330" s="58">
        <f>Table4[[#This Row],[ سعر اليومية ]]*Table4[[#This Row],[عدد الدورات ]]-Table4[[#This Row],[سعر يومية السائق]]*L2330</f>
        <v>0</v>
      </c>
      <c r="V2330" s="58">
        <f>U2330-Table4[[#This Row],[W/H  3%]]</f>
        <v>0</v>
      </c>
      <c r="W2330" s="66" t="str">
        <f>Table4[[#This Row],[اليوم]]&amp;Table4[[#This Row],[الشهر ]]&amp;Table4[[#This Row],[العام]]</f>
        <v/>
      </c>
      <c r="X2330" s="66" t="s">
        <v>304</v>
      </c>
    </row>
    <row r="2331" spans="1:24" x14ac:dyDescent="0.3">
      <c r="A2331" s="62"/>
      <c r="B2331" s="62"/>
      <c r="C2331" s="62"/>
      <c r="D2331" s="41" t="e">
        <f t="shared" si="121"/>
        <v>#N/A</v>
      </c>
      <c r="E2331" s="4"/>
      <c r="F2331" s="41" t="e">
        <f>VLOOKUP(E2331,mapping!C:J,2,FALSE)</f>
        <v>#N/A</v>
      </c>
      <c r="G2331" s="41">
        <f>IFERROR(VLOOKUP(F2331,mapping!$D$3:$J$200,2,FALSE),0)</f>
        <v>0</v>
      </c>
      <c r="H2331" s="41">
        <f>IFERROR(VLOOKUP(F2331,mapping!$D$3:$J$200,3,FALSE),0)</f>
        <v>0</v>
      </c>
      <c r="I2331" s="41">
        <f>IFERROR(VLOOKUP(F2331,mapping!$D$3:$J$200,4,FALSE),0)</f>
        <v>0</v>
      </c>
      <c r="J2331" s="41">
        <f>IFERROR(VLOOKUP(F2331,mapping!$D$3:$J$200,5,FALSE),0)</f>
        <v>0</v>
      </c>
      <c r="K2331" s="63">
        <f>IF(W2331=mapping!$N$1,IFERROR(VLOOKUP(Table4[[#This Row],[Column1]],mapping!A:L,11,FALSE),0),IF(W2331&gt;mapping!$N$1,IFERROR(VLOOKUP(Table4[[#This Row],[Column1]],mapping!A:L,11,FALSE),0),))</f>
        <v>0</v>
      </c>
      <c r="L2331" s="139"/>
      <c r="M2331" s="60">
        <f>IF(W2331=mapping!$N$1,IFERROR(VLOOKUP(Table4[[#This Row],[Column1]],mapping!A:L,12,FALSE),0),IF(W2331&gt;mapping!$N$1,IFERROR(VLOOKUP(Table4[[#This Row],[Column1]],mapping!A:L,12,FALSE),0),0))</f>
        <v>0</v>
      </c>
      <c r="N2331" s="58">
        <f>Table4[[#This Row],[ سعر اليومية ]]*3%*Table4[[#This Row],[عدد الدورات ]]</f>
        <v>0</v>
      </c>
      <c r="O2331" s="56">
        <f>Table4[[#This Row],[ سعر اليومية ]]*Table4[[#This Row],[عدد الدورات ]]-N2331</f>
        <v>0</v>
      </c>
      <c r="P2331" s="194"/>
      <c r="Q2331" s="194"/>
      <c r="R2331" s="194"/>
      <c r="S2331" s="58">
        <f>(Table4[[#This Row],[سعر يومية السائق]]*Table4[[#This Row],[عدد الدورات ]])-SUM(Table4[[#This Row],[سلف ]:[خصم ]])+Table4[[#This Row],[اضافي ]]</f>
        <v>0</v>
      </c>
      <c r="U2331" s="58">
        <f>Table4[[#This Row],[ سعر اليومية ]]*Table4[[#This Row],[عدد الدورات ]]-Table4[[#This Row],[سعر يومية السائق]]*L2331</f>
        <v>0</v>
      </c>
      <c r="V2331" s="58">
        <f>U2331-Table4[[#This Row],[W/H  3%]]</f>
        <v>0</v>
      </c>
      <c r="W2331" s="66" t="str">
        <f>Table4[[#This Row],[اليوم]]&amp;Table4[[#This Row],[الشهر ]]&amp;Table4[[#This Row],[العام]]</f>
        <v/>
      </c>
      <c r="X2331" s="66" t="s">
        <v>304</v>
      </c>
    </row>
    <row r="2332" spans="1:24" x14ac:dyDescent="0.3">
      <c r="A2332" s="62"/>
      <c r="B2332" s="62"/>
      <c r="C2332" s="62"/>
      <c r="D2332" s="41" t="e">
        <f t="shared" si="121"/>
        <v>#N/A</v>
      </c>
      <c r="E2332" s="4"/>
      <c r="F2332" s="41" t="e">
        <f>VLOOKUP(E2332,mapping!C:J,2,FALSE)</f>
        <v>#N/A</v>
      </c>
      <c r="G2332" s="41">
        <f>IFERROR(VLOOKUP(F2332,mapping!$D$3:$J$200,2,FALSE),0)</f>
        <v>0</v>
      </c>
      <c r="H2332" s="41">
        <f>IFERROR(VLOOKUP(F2332,mapping!$D$3:$J$200,3,FALSE),0)</f>
        <v>0</v>
      </c>
      <c r="I2332" s="41">
        <f>IFERROR(VLOOKUP(F2332,mapping!$D$3:$J$200,4,FALSE),0)</f>
        <v>0</v>
      </c>
      <c r="J2332" s="41">
        <f>IFERROR(VLOOKUP(F2332,mapping!$D$3:$J$200,5,FALSE),0)</f>
        <v>0</v>
      </c>
      <c r="K2332" s="63">
        <f>IF(W2332=mapping!$N$1,IFERROR(VLOOKUP(Table4[[#This Row],[Column1]],mapping!A:L,11,FALSE),0),IF(W2332&gt;mapping!$N$1,IFERROR(VLOOKUP(Table4[[#This Row],[Column1]],mapping!A:L,11,FALSE),0),))</f>
        <v>0</v>
      </c>
      <c r="L2332" s="139"/>
      <c r="M2332" s="60">
        <f>IF(W2332=mapping!$N$1,IFERROR(VLOOKUP(Table4[[#This Row],[Column1]],mapping!A:L,12,FALSE),0),IF(W2332&gt;mapping!$N$1,IFERROR(VLOOKUP(Table4[[#This Row],[Column1]],mapping!A:L,12,FALSE),0),0))</f>
        <v>0</v>
      </c>
      <c r="N2332" s="58">
        <f>Table4[[#This Row],[ سعر اليومية ]]*3%*Table4[[#This Row],[عدد الدورات ]]</f>
        <v>0</v>
      </c>
      <c r="O2332" s="56">
        <f>Table4[[#This Row],[ سعر اليومية ]]*Table4[[#This Row],[عدد الدورات ]]-N2332</f>
        <v>0</v>
      </c>
      <c r="P2332" s="194"/>
      <c r="Q2332" s="194"/>
      <c r="R2332" s="194"/>
      <c r="S2332" s="58">
        <f>(Table4[[#This Row],[سعر يومية السائق]]*Table4[[#This Row],[عدد الدورات ]])-SUM(Table4[[#This Row],[سلف ]:[خصم ]])+Table4[[#This Row],[اضافي ]]</f>
        <v>0</v>
      </c>
      <c r="U2332" s="58">
        <f>Table4[[#This Row],[ سعر اليومية ]]*Table4[[#This Row],[عدد الدورات ]]-Table4[[#This Row],[سعر يومية السائق]]*L2332</f>
        <v>0</v>
      </c>
      <c r="V2332" s="58">
        <f>U2332-Table4[[#This Row],[W/H  3%]]</f>
        <v>0</v>
      </c>
      <c r="W2332" s="66" t="str">
        <f>Table4[[#This Row],[اليوم]]&amp;Table4[[#This Row],[الشهر ]]&amp;Table4[[#This Row],[العام]]</f>
        <v/>
      </c>
      <c r="X2332" s="66" t="s">
        <v>304</v>
      </c>
    </row>
    <row r="2333" spans="1:24" x14ac:dyDescent="0.3">
      <c r="A2333" s="62"/>
      <c r="B2333" s="62"/>
      <c r="C2333" s="62"/>
      <c r="D2333" s="41" t="e">
        <f t="shared" si="121"/>
        <v>#N/A</v>
      </c>
      <c r="E2333" s="4"/>
      <c r="F2333" s="41" t="e">
        <f>VLOOKUP(E2333,mapping!C:J,2,FALSE)</f>
        <v>#N/A</v>
      </c>
      <c r="G2333" s="41">
        <f>IFERROR(VLOOKUP(F2333,mapping!$D$3:$J$200,2,FALSE),0)</f>
        <v>0</v>
      </c>
      <c r="H2333" s="41">
        <f>IFERROR(VLOOKUP(F2333,mapping!$D$3:$J$200,3,FALSE),0)</f>
        <v>0</v>
      </c>
      <c r="I2333" s="41">
        <f>IFERROR(VLOOKUP(F2333,mapping!$D$3:$J$200,4,FALSE),0)</f>
        <v>0</v>
      </c>
      <c r="J2333" s="41">
        <f>IFERROR(VLOOKUP(F2333,mapping!$D$3:$J$200,5,FALSE),0)</f>
        <v>0</v>
      </c>
      <c r="K2333" s="63">
        <f>IF(W2333=mapping!$N$1,IFERROR(VLOOKUP(Table4[[#This Row],[Column1]],mapping!A:L,11,FALSE),0),IF(W2333&gt;mapping!$N$1,IFERROR(VLOOKUP(Table4[[#This Row],[Column1]],mapping!A:L,11,FALSE),0),))</f>
        <v>0</v>
      </c>
      <c r="L2333" s="139"/>
      <c r="M2333" s="60">
        <f>IF(W2333=mapping!$N$1,IFERROR(VLOOKUP(Table4[[#This Row],[Column1]],mapping!A:L,12,FALSE),0),IF(W2333&gt;mapping!$N$1,IFERROR(VLOOKUP(Table4[[#This Row],[Column1]],mapping!A:L,12,FALSE),0),0))</f>
        <v>0</v>
      </c>
      <c r="N2333" s="58">
        <f>Table4[[#This Row],[ سعر اليومية ]]*3%*Table4[[#This Row],[عدد الدورات ]]</f>
        <v>0</v>
      </c>
      <c r="O2333" s="56">
        <f>Table4[[#This Row],[ سعر اليومية ]]*Table4[[#This Row],[عدد الدورات ]]-N2333</f>
        <v>0</v>
      </c>
      <c r="P2333" s="194"/>
      <c r="Q2333" s="194"/>
      <c r="R2333" s="194"/>
      <c r="S2333" s="58">
        <f>(Table4[[#This Row],[سعر يومية السائق]]*Table4[[#This Row],[عدد الدورات ]])-SUM(Table4[[#This Row],[سلف ]:[خصم ]])+Table4[[#This Row],[اضافي ]]</f>
        <v>0</v>
      </c>
      <c r="U2333" s="58">
        <f>Table4[[#This Row],[ سعر اليومية ]]*Table4[[#This Row],[عدد الدورات ]]-Table4[[#This Row],[سعر يومية السائق]]*L2333</f>
        <v>0</v>
      </c>
      <c r="V2333" s="58">
        <f>U2333-Table4[[#This Row],[W/H  3%]]</f>
        <v>0</v>
      </c>
      <c r="W2333" s="66" t="str">
        <f>Table4[[#This Row],[اليوم]]&amp;Table4[[#This Row],[الشهر ]]&amp;Table4[[#This Row],[العام]]</f>
        <v/>
      </c>
      <c r="X2333" s="66" t="s">
        <v>304</v>
      </c>
    </row>
    <row r="2334" spans="1:24" x14ac:dyDescent="0.3">
      <c r="A2334" s="62"/>
      <c r="B2334" s="62"/>
      <c r="C2334" s="62"/>
      <c r="D2334" s="41" t="e">
        <f t="shared" si="121"/>
        <v>#N/A</v>
      </c>
      <c r="E2334" s="4"/>
      <c r="F2334" s="41" t="e">
        <f>VLOOKUP(E2334,mapping!C:J,2,FALSE)</f>
        <v>#N/A</v>
      </c>
      <c r="G2334" s="41">
        <f>IFERROR(VLOOKUP(F2334,mapping!$D$3:$J$200,2,FALSE),0)</f>
        <v>0</v>
      </c>
      <c r="H2334" s="41">
        <f>IFERROR(VLOOKUP(F2334,mapping!$D$3:$J$200,3,FALSE),0)</f>
        <v>0</v>
      </c>
      <c r="I2334" s="41">
        <f>IFERROR(VLOOKUP(F2334,mapping!$D$3:$J$200,4,FALSE),0)</f>
        <v>0</v>
      </c>
      <c r="J2334" s="41">
        <f>IFERROR(VLOOKUP(F2334,mapping!$D$3:$J$200,5,FALSE),0)</f>
        <v>0</v>
      </c>
      <c r="K2334" s="63">
        <f>IF(W2334=mapping!$N$1,IFERROR(VLOOKUP(Table4[[#This Row],[Column1]],mapping!A:L,11,FALSE),0),IF(W2334&gt;mapping!$N$1,IFERROR(VLOOKUP(Table4[[#This Row],[Column1]],mapping!A:L,11,FALSE),0),))</f>
        <v>0</v>
      </c>
      <c r="L2334" s="139"/>
      <c r="M2334" s="60">
        <f>IF(W2334=mapping!$N$1,IFERROR(VLOOKUP(Table4[[#This Row],[Column1]],mapping!A:L,12,FALSE),0),IF(W2334&gt;mapping!$N$1,IFERROR(VLOOKUP(Table4[[#This Row],[Column1]],mapping!A:L,12,FALSE),0),0))</f>
        <v>0</v>
      </c>
      <c r="N2334" s="58">
        <f>Table4[[#This Row],[ سعر اليومية ]]*3%*Table4[[#This Row],[عدد الدورات ]]</f>
        <v>0</v>
      </c>
      <c r="O2334" s="56">
        <f>Table4[[#This Row],[ سعر اليومية ]]*Table4[[#This Row],[عدد الدورات ]]-N2334</f>
        <v>0</v>
      </c>
      <c r="P2334" s="194"/>
      <c r="Q2334" s="194"/>
      <c r="R2334" s="194"/>
      <c r="S2334" s="58">
        <f>(Table4[[#This Row],[سعر يومية السائق]]*Table4[[#This Row],[عدد الدورات ]])-SUM(Table4[[#This Row],[سلف ]:[خصم ]])+Table4[[#This Row],[اضافي ]]</f>
        <v>0</v>
      </c>
      <c r="U2334" s="58">
        <f>Table4[[#This Row],[ سعر اليومية ]]*Table4[[#This Row],[عدد الدورات ]]-Table4[[#This Row],[سعر يومية السائق]]*L2334</f>
        <v>0</v>
      </c>
      <c r="V2334" s="58">
        <f>U2334-Table4[[#This Row],[W/H  3%]]</f>
        <v>0</v>
      </c>
      <c r="W2334" s="66" t="str">
        <f>Table4[[#This Row],[اليوم]]&amp;Table4[[#This Row],[الشهر ]]&amp;Table4[[#This Row],[العام]]</f>
        <v/>
      </c>
      <c r="X2334" s="66" t="s">
        <v>304</v>
      </c>
    </row>
    <row r="2335" spans="1:24" x14ac:dyDescent="0.3">
      <c r="A2335" s="62"/>
      <c r="B2335" s="62"/>
      <c r="C2335" s="62"/>
      <c r="D2335" s="41" t="e">
        <f t="shared" si="121"/>
        <v>#N/A</v>
      </c>
      <c r="E2335" s="4"/>
      <c r="F2335" s="41" t="e">
        <f>VLOOKUP(E2335,mapping!C:J,2,FALSE)</f>
        <v>#N/A</v>
      </c>
      <c r="G2335" s="41">
        <f>IFERROR(VLOOKUP(F2335,mapping!$D$3:$J$200,2,FALSE),0)</f>
        <v>0</v>
      </c>
      <c r="H2335" s="41">
        <f>IFERROR(VLOOKUP(F2335,mapping!$D$3:$J$200,3,FALSE),0)</f>
        <v>0</v>
      </c>
      <c r="I2335" s="41">
        <f>IFERROR(VLOOKUP(F2335,mapping!$D$3:$J$200,4,FALSE),0)</f>
        <v>0</v>
      </c>
      <c r="J2335" s="41">
        <f>IFERROR(VLOOKUP(F2335,mapping!$D$3:$J$200,5,FALSE),0)</f>
        <v>0</v>
      </c>
      <c r="K2335" s="63">
        <f>IF(W2335=mapping!$N$1,IFERROR(VLOOKUP(Table4[[#This Row],[Column1]],mapping!A:L,11,FALSE),0),IF(W2335&gt;mapping!$N$1,IFERROR(VLOOKUP(Table4[[#This Row],[Column1]],mapping!A:L,11,FALSE),0),))</f>
        <v>0</v>
      </c>
      <c r="L2335" s="139"/>
      <c r="M2335" s="60">
        <f>IF(W2335=mapping!$N$1,IFERROR(VLOOKUP(Table4[[#This Row],[Column1]],mapping!A:L,12,FALSE),0),IF(W2335&gt;mapping!$N$1,IFERROR(VLOOKUP(Table4[[#This Row],[Column1]],mapping!A:L,12,FALSE),0),0))</f>
        <v>0</v>
      </c>
      <c r="N2335" s="58">
        <f>Table4[[#This Row],[ سعر اليومية ]]*3%*Table4[[#This Row],[عدد الدورات ]]</f>
        <v>0</v>
      </c>
      <c r="O2335" s="56">
        <f>Table4[[#This Row],[ سعر اليومية ]]*Table4[[#This Row],[عدد الدورات ]]-N2335</f>
        <v>0</v>
      </c>
      <c r="P2335" s="194"/>
      <c r="Q2335" s="194"/>
      <c r="R2335" s="194"/>
      <c r="S2335" s="58">
        <f>(Table4[[#This Row],[سعر يومية السائق]]*Table4[[#This Row],[عدد الدورات ]])-SUM(Table4[[#This Row],[سلف ]:[خصم ]])+Table4[[#This Row],[اضافي ]]</f>
        <v>0</v>
      </c>
      <c r="U2335" s="58">
        <f>Table4[[#This Row],[ سعر اليومية ]]*Table4[[#This Row],[عدد الدورات ]]-Table4[[#This Row],[سعر يومية السائق]]*L2335</f>
        <v>0</v>
      </c>
      <c r="V2335" s="58">
        <f>U2335-Table4[[#This Row],[W/H  3%]]</f>
        <v>0</v>
      </c>
      <c r="W2335" s="66" t="str">
        <f>Table4[[#This Row],[اليوم]]&amp;Table4[[#This Row],[الشهر ]]&amp;Table4[[#This Row],[العام]]</f>
        <v/>
      </c>
      <c r="X2335" s="66" t="s">
        <v>304</v>
      </c>
    </row>
    <row r="2336" spans="1:24" x14ac:dyDescent="0.3">
      <c r="A2336" s="62"/>
      <c r="B2336" s="62"/>
      <c r="C2336" s="62"/>
      <c r="D2336" s="41" t="e">
        <f t="shared" si="121"/>
        <v>#N/A</v>
      </c>
      <c r="E2336" s="4"/>
      <c r="F2336" s="41" t="e">
        <f>VLOOKUP(E2336,mapping!C:J,2,FALSE)</f>
        <v>#N/A</v>
      </c>
      <c r="G2336" s="41">
        <f>IFERROR(VLOOKUP(F2336,mapping!$D$3:$J$200,2,FALSE),0)</f>
        <v>0</v>
      </c>
      <c r="H2336" s="41">
        <f>IFERROR(VLOOKUP(F2336,mapping!$D$3:$J$200,3,FALSE),0)</f>
        <v>0</v>
      </c>
      <c r="I2336" s="41">
        <f>IFERROR(VLOOKUP(F2336,mapping!$D$3:$J$200,4,FALSE),0)</f>
        <v>0</v>
      </c>
      <c r="J2336" s="41">
        <f>IFERROR(VLOOKUP(F2336,mapping!$D$3:$J$200,5,FALSE),0)</f>
        <v>0</v>
      </c>
      <c r="K2336" s="63">
        <f>IF(W2336=mapping!$N$1,IFERROR(VLOOKUP(Table4[[#This Row],[Column1]],mapping!A:L,11,FALSE),0),IF(W2336&gt;mapping!$N$1,IFERROR(VLOOKUP(Table4[[#This Row],[Column1]],mapping!A:L,11,FALSE),0),))</f>
        <v>0</v>
      </c>
      <c r="L2336" s="139"/>
      <c r="M2336" s="60">
        <f>IF(W2336=mapping!$N$1,IFERROR(VLOOKUP(Table4[[#This Row],[Column1]],mapping!A:L,12,FALSE),0),IF(W2336&gt;mapping!$N$1,IFERROR(VLOOKUP(Table4[[#This Row],[Column1]],mapping!A:L,12,FALSE),0),0))</f>
        <v>0</v>
      </c>
      <c r="N2336" s="58">
        <f>Table4[[#This Row],[ سعر اليومية ]]*3%*Table4[[#This Row],[عدد الدورات ]]</f>
        <v>0</v>
      </c>
      <c r="O2336" s="56">
        <f>Table4[[#This Row],[ سعر اليومية ]]*Table4[[#This Row],[عدد الدورات ]]-N2336</f>
        <v>0</v>
      </c>
      <c r="P2336" s="194"/>
      <c r="Q2336" s="194"/>
      <c r="R2336" s="194"/>
      <c r="S2336" s="58">
        <f>(Table4[[#This Row],[سعر يومية السائق]]*Table4[[#This Row],[عدد الدورات ]])-SUM(Table4[[#This Row],[سلف ]:[خصم ]])+Table4[[#This Row],[اضافي ]]</f>
        <v>0</v>
      </c>
      <c r="U2336" s="58">
        <f>Table4[[#This Row],[ سعر اليومية ]]*Table4[[#This Row],[عدد الدورات ]]-Table4[[#This Row],[سعر يومية السائق]]*L2336</f>
        <v>0</v>
      </c>
      <c r="V2336" s="58">
        <f>U2336-Table4[[#This Row],[W/H  3%]]</f>
        <v>0</v>
      </c>
      <c r="W2336" s="66" t="str">
        <f>Table4[[#This Row],[اليوم]]&amp;Table4[[#This Row],[الشهر ]]&amp;Table4[[#This Row],[العام]]</f>
        <v/>
      </c>
      <c r="X2336" s="66" t="s">
        <v>304</v>
      </c>
    </row>
    <row r="2337" spans="1:24" x14ac:dyDescent="0.3">
      <c r="A2337" s="62"/>
      <c r="B2337" s="62"/>
      <c r="C2337" s="62"/>
      <c r="D2337" s="41" t="e">
        <f t="shared" si="121"/>
        <v>#N/A</v>
      </c>
      <c r="E2337" s="4"/>
      <c r="F2337" s="41" t="e">
        <f>VLOOKUP(E2337,mapping!C:J,2,FALSE)</f>
        <v>#N/A</v>
      </c>
      <c r="G2337" s="41">
        <f>IFERROR(VLOOKUP(F2337,mapping!$D$3:$J$200,2,FALSE),0)</f>
        <v>0</v>
      </c>
      <c r="H2337" s="41">
        <f>IFERROR(VLOOKUP(F2337,mapping!$D$3:$J$200,3,FALSE),0)</f>
        <v>0</v>
      </c>
      <c r="I2337" s="41">
        <f>IFERROR(VLOOKUP(F2337,mapping!$D$3:$J$200,4,FALSE),0)</f>
        <v>0</v>
      </c>
      <c r="J2337" s="41">
        <f>IFERROR(VLOOKUP(F2337,mapping!$D$3:$J$200,5,FALSE),0)</f>
        <v>0</v>
      </c>
      <c r="K2337" s="63">
        <f>IF(W2337=mapping!$N$1,IFERROR(VLOOKUP(Table4[[#This Row],[Column1]],mapping!A:L,11,FALSE),0),IF(W2337&gt;mapping!$N$1,IFERROR(VLOOKUP(Table4[[#This Row],[Column1]],mapping!A:L,11,FALSE),0),))</f>
        <v>0</v>
      </c>
      <c r="L2337" s="139"/>
      <c r="M2337" s="60">
        <f>IF(W2337=mapping!$N$1,IFERROR(VLOOKUP(Table4[[#This Row],[Column1]],mapping!A:L,12,FALSE),0),IF(W2337&gt;mapping!$N$1,IFERROR(VLOOKUP(Table4[[#This Row],[Column1]],mapping!A:L,12,FALSE),0),0))</f>
        <v>0</v>
      </c>
      <c r="N2337" s="58">
        <f>Table4[[#This Row],[ سعر اليومية ]]*3%*Table4[[#This Row],[عدد الدورات ]]</f>
        <v>0</v>
      </c>
      <c r="O2337" s="56">
        <f>Table4[[#This Row],[ سعر اليومية ]]*Table4[[#This Row],[عدد الدورات ]]-N2337</f>
        <v>0</v>
      </c>
      <c r="P2337" s="194"/>
      <c r="Q2337" s="194"/>
      <c r="R2337" s="194"/>
      <c r="S2337" s="58">
        <f>(Table4[[#This Row],[سعر يومية السائق]]*Table4[[#This Row],[عدد الدورات ]])-SUM(Table4[[#This Row],[سلف ]:[خصم ]])+Table4[[#This Row],[اضافي ]]</f>
        <v>0</v>
      </c>
      <c r="U2337" s="58">
        <f>Table4[[#This Row],[ سعر اليومية ]]*Table4[[#This Row],[عدد الدورات ]]-Table4[[#This Row],[سعر يومية السائق]]*L2337</f>
        <v>0</v>
      </c>
      <c r="V2337" s="58">
        <f>U2337-Table4[[#This Row],[W/H  3%]]</f>
        <v>0</v>
      </c>
      <c r="W2337" s="66" t="str">
        <f>Table4[[#This Row],[اليوم]]&amp;Table4[[#This Row],[الشهر ]]&amp;Table4[[#This Row],[العام]]</f>
        <v/>
      </c>
      <c r="X2337" s="66" t="s">
        <v>304</v>
      </c>
    </row>
    <row r="2338" spans="1:24" x14ac:dyDescent="0.3">
      <c r="A2338" s="62"/>
      <c r="B2338" s="62"/>
      <c r="C2338" s="62"/>
      <c r="D2338" s="41" t="e">
        <f t="shared" si="121"/>
        <v>#N/A</v>
      </c>
      <c r="E2338" s="4"/>
      <c r="F2338" s="41" t="e">
        <f>VLOOKUP(E2338,mapping!C:J,2,FALSE)</f>
        <v>#N/A</v>
      </c>
      <c r="G2338" s="41">
        <f>IFERROR(VLOOKUP(F2338,mapping!$D$3:$J$200,2,FALSE),0)</f>
        <v>0</v>
      </c>
      <c r="H2338" s="41">
        <f>IFERROR(VLOOKUP(F2338,mapping!$D$3:$J$200,3,FALSE),0)</f>
        <v>0</v>
      </c>
      <c r="I2338" s="41">
        <f>IFERROR(VLOOKUP(F2338,mapping!$D$3:$J$200,4,FALSE),0)</f>
        <v>0</v>
      </c>
      <c r="J2338" s="41">
        <f>IFERROR(VLOOKUP(F2338,mapping!$D$3:$J$200,5,FALSE),0)</f>
        <v>0</v>
      </c>
      <c r="K2338" s="63">
        <f>IF(W2338=mapping!$N$1,IFERROR(VLOOKUP(Table4[[#This Row],[Column1]],mapping!A:L,11,FALSE),0),IF(W2338&gt;mapping!$N$1,IFERROR(VLOOKUP(Table4[[#This Row],[Column1]],mapping!A:L,11,FALSE),0),))</f>
        <v>0</v>
      </c>
      <c r="L2338" s="139"/>
      <c r="M2338" s="60">
        <f>IF(W2338=mapping!$N$1,IFERROR(VLOOKUP(Table4[[#This Row],[Column1]],mapping!A:L,12,FALSE),0),IF(W2338&gt;mapping!$N$1,IFERROR(VLOOKUP(Table4[[#This Row],[Column1]],mapping!A:L,12,FALSE),0),0))</f>
        <v>0</v>
      </c>
      <c r="N2338" s="58">
        <f>Table4[[#This Row],[ سعر اليومية ]]*3%*Table4[[#This Row],[عدد الدورات ]]</f>
        <v>0</v>
      </c>
      <c r="O2338" s="56">
        <f>Table4[[#This Row],[ سعر اليومية ]]*Table4[[#This Row],[عدد الدورات ]]-N2338</f>
        <v>0</v>
      </c>
      <c r="P2338" s="194"/>
      <c r="Q2338" s="194"/>
      <c r="R2338" s="194"/>
      <c r="S2338" s="58">
        <f>(Table4[[#This Row],[سعر يومية السائق]]*Table4[[#This Row],[عدد الدورات ]])-SUM(Table4[[#This Row],[سلف ]:[خصم ]])+Table4[[#This Row],[اضافي ]]</f>
        <v>0</v>
      </c>
      <c r="U2338" s="58">
        <f>Table4[[#This Row],[ سعر اليومية ]]*Table4[[#This Row],[عدد الدورات ]]-Table4[[#This Row],[سعر يومية السائق]]*L2338</f>
        <v>0</v>
      </c>
      <c r="V2338" s="58">
        <f>U2338-Table4[[#This Row],[W/H  3%]]</f>
        <v>0</v>
      </c>
      <c r="W2338" s="66" t="str">
        <f>Table4[[#This Row],[اليوم]]&amp;Table4[[#This Row],[الشهر ]]&amp;Table4[[#This Row],[العام]]</f>
        <v/>
      </c>
      <c r="X2338" s="66" t="s">
        <v>304</v>
      </c>
    </row>
    <row r="2339" spans="1:24" x14ac:dyDescent="0.3">
      <c r="A2339" s="62"/>
      <c r="B2339" s="62"/>
      <c r="C2339" s="62"/>
      <c r="D2339" s="41" t="e">
        <f t="shared" si="121"/>
        <v>#N/A</v>
      </c>
      <c r="E2339" s="4"/>
      <c r="F2339" s="41" t="e">
        <f>VLOOKUP(E2339,mapping!C:J,2,FALSE)</f>
        <v>#N/A</v>
      </c>
      <c r="G2339" s="41">
        <f>IFERROR(VLOOKUP(F2339,mapping!$D$3:$J$200,2,FALSE),0)</f>
        <v>0</v>
      </c>
      <c r="H2339" s="41">
        <f>IFERROR(VLOOKUP(F2339,mapping!$D$3:$J$200,3,FALSE),0)</f>
        <v>0</v>
      </c>
      <c r="I2339" s="41">
        <f>IFERROR(VLOOKUP(F2339,mapping!$D$3:$J$200,4,FALSE),0)</f>
        <v>0</v>
      </c>
      <c r="J2339" s="41">
        <f>IFERROR(VLOOKUP(F2339,mapping!$D$3:$J$200,5,FALSE),0)</f>
        <v>0</v>
      </c>
      <c r="K2339" s="63">
        <f>IF(W2339=mapping!$N$1,IFERROR(VLOOKUP(Table4[[#This Row],[Column1]],mapping!A:L,11,FALSE),0),IF(W2339&gt;mapping!$N$1,IFERROR(VLOOKUP(Table4[[#This Row],[Column1]],mapping!A:L,11,FALSE),0),))</f>
        <v>0</v>
      </c>
      <c r="L2339" s="139"/>
      <c r="M2339" s="60">
        <f>IF(W2339=mapping!$N$1,IFERROR(VLOOKUP(Table4[[#This Row],[Column1]],mapping!A:L,12,FALSE),0),IF(W2339&gt;mapping!$N$1,IFERROR(VLOOKUP(Table4[[#This Row],[Column1]],mapping!A:L,12,FALSE),0),0))</f>
        <v>0</v>
      </c>
      <c r="N2339" s="58">
        <f>Table4[[#This Row],[ سعر اليومية ]]*3%*Table4[[#This Row],[عدد الدورات ]]</f>
        <v>0</v>
      </c>
      <c r="O2339" s="56">
        <f>Table4[[#This Row],[ سعر اليومية ]]*Table4[[#This Row],[عدد الدورات ]]-N2339</f>
        <v>0</v>
      </c>
      <c r="P2339" s="194"/>
      <c r="Q2339" s="194"/>
      <c r="R2339" s="194"/>
      <c r="S2339" s="58">
        <f>(Table4[[#This Row],[سعر يومية السائق]]*Table4[[#This Row],[عدد الدورات ]])-SUM(Table4[[#This Row],[سلف ]:[خصم ]])+Table4[[#This Row],[اضافي ]]</f>
        <v>0</v>
      </c>
      <c r="U2339" s="58">
        <f>Table4[[#This Row],[ سعر اليومية ]]*Table4[[#This Row],[عدد الدورات ]]-Table4[[#This Row],[سعر يومية السائق]]*L2339</f>
        <v>0</v>
      </c>
      <c r="V2339" s="58">
        <f>U2339-Table4[[#This Row],[W/H  3%]]</f>
        <v>0</v>
      </c>
      <c r="W2339" s="66" t="str">
        <f>Table4[[#This Row],[اليوم]]&amp;Table4[[#This Row],[الشهر ]]&amp;Table4[[#This Row],[العام]]</f>
        <v/>
      </c>
      <c r="X2339" s="66" t="s">
        <v>304</v>
      </c>
    </row>
    <row r="2340" spans="1:24" x14ac:dyDescent="0.3">
      <c r="A2340" s="62"/>
      <c r="B2340" s="62"/>
      <c r="C2340" s="62"/>
      <c r="D2340" s="41" t="e">
        <f t="shared" si="121"/>
        <v>#N/A</v>
      </c>
      <c r="E2340" s="4"/>
      <c r="F2340" s="41" t="e">
        <f>VLOOKUP(E2340,mapping!C:J,2,FALSE)</f>
        <v>#N/A</v>
      </c>
      <c r="G2340" s="41">
        <f>IFERROR(VLOOKUP(F2340,mapping!$D$3:$J$200,2,FALSE),0)</f>
        <v>0</v>
      </c>
      <c r="H2340" s="41">
        <f>IFERROR(VLOOKUP(F2340,mapping!$D$3:$J$200,3,FALSE),0)</f>
        <v>0</v>
      </c>
      <c r="I2340" s="41">
        <f>IFERROR(VLOOKUP(F2340,mapping!$D$3:$J$200,4,FALSE),0)</f>
        <v>0</v>
      </c>
      <c r="J2340" s="41">
        <f>IFERROR(VLOOKUP(F2340,mapping!$D$3:$J$200,5,FALSE),0)</f>
        <v>0</v>
      </c>
      <c r="K2340" s="63">
        <f>IF(W2340=mapping!$N$1,IFERROR(VLOOKUP(Table4[[#This Row],[Column1]],mapping!A:L,11,FALSE),0),IF(W2340&gt;mapping!$N$1,IFERROR(VLOOKUP(Table4[[#This Row],[Column1]],mapping!A:L,11,FALSE),0),))</f>
        <v>0</v>
      </c>
      <c r="L2340" s="139"/>
      <c r="M2340" s="60">
        <f>IF(W2340=mapping!$N$1,IFERROR(VLOOKUP(Table4[[#This Row],[Column1]],mapping!A:L,12,FALSE),0),IF(W2340&gt;mapping!$N$1,IFERROR(VLOOKUP(Table4[[#This Row],[Column1]],mapping!A:L,12,FALSE),0),0))</f>
        <v>0</v>
      </c>
      <c r="N2340" s="58">
        <f>Table4[[#This Row],[ سعر اليومية ]]*3%*Table4[[#This Row],[عدد الدورات ]]</f>
        <v>0</v>
      </c>
      <c r="O2340" s="56">
        <f>Table4[[#This Row],[ سعر اليومية ]]*Table4[[#This Row],[عدد الدورات ]]-N2340</f>
        <v>0</v>
      </c>
      <c r="P2340" s="194"/>
      <c r="Q2340" s="194"/>
      <c r="R2340" s="194"/>
      <c r="S2340" s="58">
        <f>(Table4[[#This Row],[سعر يومية السائق]]*Table4[[#This Row],[عدد الدورات ]])-SUM(Table4[[#This Row],[سلف ]:[خصم ]])+Table4[[#This Row],[اضافي ]]</f>
        <v>0</v>
      </c>
      <c r="U2340" s="58">
        <f>Table4[[#This Row],[ سعر اليومية ]]*Table4[[#This Row],[عدد الدورات ]]-Table4[[#This Row],[سعر يومية السائق]]*L2340</f>
        <v>0</v>
      </c>
      <c r="V2340" s="58">
        <f>U2340-Table4[[#This Row],[W/H  3%]]</f>
        <v>0</v>
      </c>
      <c r="W2340" s="66" t="str">
        <f>Table4[[#This Row],[اليوم]]&amp;Table4[[#This Row],[الشهر ]]&amp;Table4[[#This Row],[العام]]</f>
        <v/>
      </c>
      <c r="X2340" s="66" t="s">
        <v>304</v>
      </c>
    </row>
    <row r="2341" spans="1:24" x14ac:dyDescent="0.3">
      <c r="A2341" s="62"/>
      <c r="B2341" s="62"/>
      <c r="C2341" s="62"/>
      <c r="D2341" s="41" t="e">
        <f t="shared" si="121"/>
        <v>#N/A</v>
      </c>
      <c r="E2341" s="4"/>
      <c r="F2341" s="41" t="e">
        <f>VLOOKUP(E2341,mapping!C:J,2,FALSE)</f>
        <v>#N/A</v>
      </c>
      <c r="G2341" s="41">
        <f>IFERROR(VLOOKUP(F2341,mapping!$D$3:$J$200,2,FALSE),0)</f>
        <v>0</v>
      </c>
      <c r="H2341" s="41">
        <f>IFERROR(VLOOKUP(F2341,mapping!$D$3:$J$200,3,FALSE),0)</f>
        <v>0</v>
      </c>
      <c r="I2341" s="41">
        <f>IFERROR(VLOOKUP(F2341,mapping!$D$3:$J$200,4,FALSE),0)</f>
        <v>0</v>
      </c>
      <c r="J2341" s="41">
        <f>IFERROR(VLOOKUP(F2341,mapping!$D$3:$J$200,5,FALSE),0)</f>
        <v>0</v>
      </c>
      <c r="K2341" s="63">
        <f>IF(W2341=mapping!$N$1,IFERROR(VLOOKUP(Table4[[#This Row],[Column1]],mapping!A:L,11,FALSE),0),IF(W2341&gt;mapping!$N$1,IFERROR(VLOOKUP(Table4[[#This Row],[Column1]],mapping!A:L,11,FALSE),0),))</f>
        <v>0</v>
      </c>
      <c r="L2341" s="139"/>
      <c r="M2341" s="60">
        <f>IF(W2341=mapping!$N$1,IFERROR(VLOOKUP(Table4[[#This Row],[Column1]],mapping!A:L,12,FALSE),0),IF(W2341&gt;mapping!$N$1,IFERROR(VLOOKUP(Table4[[#This Row],[Column1]],mapping!A:L,12,FALSE),0),0))</f>
        <v>0</v>
      </c>
      <c r="N2341" s="58">
        <f>Table4[[#This Row],[ سعر اليومية ]]*3%*Table4[[#This Row],[عدد الدورات ]]</f>
        <v>0</v>
      </c>
      <c r="O2341" s="56">
        <f>Table4[[#This Row],[ سعر اليومية ]]*Table4[[#This Row],[عدد الدورات ]]-N2341</f>
        <v>0</v>
      </c>
      <c r="P2341" s="194"/>
      <c r="Q2341" s="194"/>
      <c r="R2341" s="194"/>
      <c r="S2341" s="58">
        <f>(Table4[[#This Row],[سعر يومية السائق]]*Table4[[#This Row],[عدد الدورات ]])-SUM(Table4[[#This Row],[سلف ]:[خصم ]])+Table4[[#This Row],[اضافي ]]</f>
        <v>0</v>
      </c>
      <c r="U2341" s="58">
        <f>Table4[[#This Row],[ سعر اليومية ]]*Table4[[#This Row],[عدد الدورات ]]-Table4[[#This Row],[سعر يومية السائق]]*L2341</f>
        <v>0</v>
      </c>
      <c r="V2341" s="58">
        <f>U2341-Table4[[#This Row],[W/H  3%]]</f>
        <v>0</v>
      </c>
      <c r="W2341" s="66" t="str">
        <f>Table4[[#This Row],[اليوم]]&amp;Table4[[#This Row],[الشهر ]]&amp;Table4[[#This Row],[العام]]</f>
        <v/>
      </c>
      <c r="X2341" s="66" t="s">
        <v>304</v>
      </c>
    </row>
    <row r="2342" spans="1:24" x14ac:dyDescent="0.3">
      <c r="A2342" s="62"/>
      <c r="B2342" s="62"/>
      <c r="C2342" s="62"/>
      <c r="D2342" s="41" t="e">
        <f t="shared" si="121"/>
        <v>#N/A</v>
      </c>
      <c r="E2342" s="4"/>
      <c r="F2342" s="41" t="e">
        <f>VLOOKUP(E2342,mapping!C:J,2,FALSE)</f>
        <v>#N/A</v>
      </c>
      <c r="G2342" s="41">
        <f>IFERROR(VLOOKUP(F2342,mapping!$D$3:$J$200,2,FALSE),0)</f>
        <v>0</v>
      </c>
      <c r="H2342" s="41">
        <f>IFERROR(VLOOKUP(F2342,mapping!$D$3:$J$200,3,FALSE),0)</f>
        <v>0</v>
      </c>
      <c r="I2342" s="41">
        <f>IFERROR(VLOOKUP(F2342,mapping!$D$3:$J$200,4,FALSE),0)</f>
        <v>0</v>
      </c>
      <c r="J2342" s="41">
        <f>IFERROR(VLOOKUP(F2342,mapping!$D$3:$J$200,5,FALSE),0)</f>
        <v>0</v>
      </c>
      <c r="K2342" s="63">
        <f>IF(W2342=mapping!$N$1,IFERROR(VLOOKUP(Table4[[#This Row],[Column1]],mapping!A:L,11,FALSE),0),IF(W2342&gt;mapping!$N$1,IFERROR(VLOOKUP(Table4[[#This Row],[Column1]],mapping!A:L,11,FALSE),0),))</f>
        <v>0</v>
      </c>
      <c r="L2342" s="139"/>
      <c r="M2342" s="60">
        <f>IF(W2342=mapping!$N$1,IFERROR(VLOOKUP(Table4[[#This Row],[Column1]],mapping!A:L,12,FALSE),0),IF(W2342&gt;mapping!$N$1,IFERROR(VLOOKUP(Table4[[#This Row],[Column1]],mapping!A:L,12,FALSE),0),0))</f>
        <v>0</v>
      </c>
      <c r="N2342" s="58">
        <f>Table4[[#This Row],[ سعر اليومية ]]*3%*Table4[[#This Row],[عدد الدورات ]]</f>
        <v>0</v>
      </c>
      <c r="O2342" s="56">
        <f>Table4[[#This Row],[ سعر اليومية ]]*Table4[[#This Row],[عدد الدورات ]]-N2342</f>
        <v>0</v>
      </c>
      <c r="P2342" s="194"/>
      <c r="Q2342" s="194"/>
      <c r="R2342" s="194"/>
      <c r="S2342" s="58">
        <f>(Table4[[#This Row],[سعر يومية السائق]]*Table4[[#This Row],[عدد الدورات ]])-SUM(Table4[[#This Row],[سلف ]:[خصم ]])+Table4[[#This Row],[اضافي ]]</f>
        <v>0</v>
      </c>
      <c r="U2342" s="58">
        <f>Table4[[#This Row],[ سعر اليومية ]]*Table4[[#This Row],[عدد الدورات ]]-Table4[[#This Row],[سعر يومية السائق]]*L2342</f>
        <v>0</v>
      </c>
      <c r="V2342" s="58">
        <f>U2342-Table4[[#This Row],[W/H  3%]]</f>
        <v>0</v>
      </c>
      <c r="W2342" s="66" t="str">
        <f>Table4[[#This Row],[اليوم]]&amp;Table4[[#This Row],[الشهر ]]&amp;Table4[[#This Row],[العام]]</f>
        <v/>
      </c>
      <c r="X2342" s="66" t="s">
        <v>304</v>
      </c>
    </row>
    <row r="2343" spans="1:24" x14ac:dyDescent="0.3">
      <c r="A2343" s="62"/>
      <c r="B2343" s="62"/>
      <c r="C2343" s="62"/>
      <c r="D2343" s="41" t="e">
        <f t="shared" si="121"/>
        <v>#N/A</v>
      </c>
      <c r="E2343" s="4"/>
      <c r="F2343" s="41" t="e">
        <f>VLOOKUP(E2343,mapping!C:J,2,FALSE)</f>
        <v>#N/A</v>
      </c>
      <c r="G2343" s="41">
        <f>IFERROR(VLOOKUP(F2343,mapping!$D$3:$J$200,2,FALSE),0)</f>
        <v>0</v>
      </c>
      <c r="H2343" s="41">
        <f>IFERROR(VLOOKUP(F2343,mapping!$D$3:$J$200,3,FALSE),0)</f>
        <v>0</v>
      </c>
      <c r="I2343" s="41">
        <f>IFERROR(VLOOKUP(F2343,mapping!$D$3:$J$200,4,FALSE),0)</f>
        <v>0</v>
      </c>
      <c r="J2343" s="41">
        <f>IFERROR(VLOOKUP(F2343,mapping!$D$3:$J$200,5,FALSE),0)</f>
        <v>0</v>
      </c>
      <c r="K2343" s="63">
        <f>IF(W2343=mapping!$N$1,IFERROR(VLOOKUP(Table4[[#This Row],[Column1]],mapping!A:L,11,FALSE),0),IF(W2343&gt;mapping!$N$1,IFERROR(VLOOKUP(Table4[[#This Row],[Column1]],mapping!A:L,11,FALSE),0),))</f>
        <v>0</v>
      </c>
      <c r="L2343" s="139"/>
      <c r="M2343" s="60">
        <f>IF(W2343=mapping!$N$1,IFERROR(VLOOKUP(Table4[[#This Row],[Column1]],mapping!A:L,12,FALSE),0),IF(W2343&gt;mapping!$N$1,IFERROR(VLOOKUP(Table4[[#This Row],[Column1]],mapping!A:L,12,FALSE),0),0))</f>
        <v>0</v>
      </c>
      <c r="N2343" s="58">
        <f>Table4[[#This Row],[ سعر اليومية ]]*3%*Table4[[#This Row],[عدد الدورات ]]</f>
        <v>0</v>
      </c>
      <c r="O2343" s="56">
        <f>Table4[[#This Row],[ سعر اليومية ]]*Table4[[#This Row],[عدد الدورات ]]-N2343</f>
        <v>0</v>
      </c>
      <c r="P2343" s="194"/>
      <c r="Q2343" s="194"/>
      <c r="R2343" s="194"/>
      <c r="S2343" s="58">
        <f>(Table4[[#This Row],[سعر يومية السائق]]*Table4[[#This Row],[عدد الدورات ]])-SUM(Table4[[#This Row],[سلف ]:[خصم ]])+Table4[[#This Row],[اضافي ]]</f>
        <v>0</v>
      </c>
      <c r="U2343" s="58">
        <f>Table4[[#This Row],[ سعر اليومية ]]*Table4[[#This Row],[عدد الدورات ]]-Table4[[#This Row],[سعر يومية السائق]]*L2343</f>
        <v>0</v>
      </c>
      <c r="V2343" s="58">
        <f>U2343-Table4[[#This Row],[W/H  3%]]</f>
        <v>0</v>
      </c>
      <c r="W2343" s="66" t="str">
        <f>Table4[[#This Row],[اليوم]]&amp;Table4[[#This Row],[الشهر ]]&amp;Table4[[#This Row],[العام]]</f>
        <v/>
      </c>
      <c r="X2343" s="66" t="s">
        <v>304</v>
      </c>
    </row>
    <row r="2344" spans="1:24" x14ac:dyDescent="0.3">
      <c r="A2344" s="62"/>
      <c r="B2344" s="62"/>
      <c r="C2344" s="62"/>
      <c r="D2344" s="41" t="e">
        <f t="shared" si="121"/>
        <v>#N/A</v>
      </c>
      <c r="E2344" s="4"/>
      <c r="F2344" s="41" t="e">
        <f>VLOOKUP(E2344,mapping!C:J,2,FALSE)</f>
        <v>#N/A</v>
      </c>
      <c r="G2344" s="41">
        <f>IFERROR(VLOOKUP(F2344,mapping!$D$3:$J$200,2,FALSE),0)</f>
        <v>0</v>
      </c>
      <c r="H2344" s="41">
        <f>IFERROR(VLOOKUP(F2344,mapping!$D$3:$J$200,3,FALSE),0)</f>
        <v>0</v>
      </c>
      <c r="I2344" s="41">
        <f>IFERROR(VLOOKUP(F2344,mapping!$D$3:$J$200,4,FALSE),0)</f>
        <v>0</v>
      </c>
      <c r="J2344" s="41">
        <f>IFERROR(VLOOKUP(F2344,mapping!$D$3:$J$200,5,FALSE),0)</f>
        <v>0</v>
      </c>
      <c r="K2344" s="63">
        <f>IF(W2344=mapping!$N$1,IFERROR(VLOOKUP(Table4[[#This Row],[Column1]],mapping!A:L,11,FALSE),0),IF(W2344&gt;mapping!$N$1,IFERROR(VLOOKUP(Table4[[#This Row],[Column1]],mapping!A:L,11,FALSE),0),))</f>
        <v>0</v>
      </c>
      <c r="L2344" s="139"/>
      <c r="M2344" s="60">
        <f>IF(W2344=mapping!$N$1,IFERROR(VLOOKUP(Table4[[#This Row],[Column1]],mapping!A:L,12,FALSE),0),IF(W2344&gt;mapping!$N$1,IFERROR(VLOOKUP(Table4[[#This Row],[Column1]],mapping!A:L,12,FALSE),0),0))</f>
        <v>0</v>
      </c>
      <c r="N2344" s="58">
        <f>Table4[[#This Row],[ سعر اليومية ]]*3%*Table4[[#This Row],[عدد الدورات ]]</f>
        <v>0</v>
      </c>
      <c r="O2344" s="56">
        <f>Table4[[#This Row],[ سعر اليومية ]]*Table4[[#This Row],[عدد الدورات ]]-N2344</f>
        <v>0</v>
      </c>
      <c r="P2344" s="194"/>
      <c r="Q2344" s="194"/>
      <c r="R2344" s="194"/>
      <c r="S2344" s="58">
        <f>(Table4[[#This Row],[سعر يومية السائق]]*Table4[[#This Row],[عدد الدورات ]])-SUM(Table4[[#This Row],[سلف ]:[خصم ]])+Table4[[#This Row],[اضافي ]]</f>
        <v>0</v>
      </c>
      <c r="U2344" s="58">
        <f>Table4[[#This Row],[ سعر اليومية ]]*Table4[[#This Row],[عدد الدورات ]]-Table4[[#This Row],[سعر يومية السائق]]*L2344</f>
        <v>0</v>
      </c>
      <c r="V2344" s="58">
        <f>U2344-Table4[[#This Row],[W/H  3%]]</f>
        <v>0</v>
      </c>
      <c r="W2344" s="66" t="str">
        <f>Table4[[#This Row],[اليوم]]&amp;Table4[[#This Row],[الشهر ]]&amp;Table4[[#This Row],[العام]]</f>
        <v/>
      </c>
      <c r="X2344" s="66" t="s">
        <v>304</v>
      </c>
    </row>
    <row r="2345" spans="1:24" x14ac:dyDescent="0.3">
      <c r="A2345" s="62"/>
      <c r="B2345" s="62"/>
      <c r="C2345" s="62"/>
      <c r="D2345" s="41" t="e">
        <f t="shared" si="121"/>
        <v>#N/A</v>
      </c>
      <c r="E2345" s="4"/>
      <c r="F2345" s="41" t="e">
        <f>VLOOKUP(E2345,mapping!C:J,2,FALSE)</f>
        <v>#N/A</v>
      </c>
      <c r="G2345" s="41">
        <f>IFERROR(VLOOKUP(F2345,mapping!$D$3:$J$200,2,FALSE),0)</f>
        <v>0</v>
      </c>
      <c r="H2345" s="41">
        <f>IFERROR(VLOOKUP(F2345,mapping!$D$3:$J$200,3,FALSE),0)</f>
        <v>0</v>
      </c>
      <c r="I2345" s="41">
        <f>IFERROR(VLOOKUP(F2345,mapping!$D$3:$J$200,4,FALSE),0)</f>
        <v>0</v>
      </c>
      <c r="J2345" s="41">
        <f>IFERROR(VLOOKUP(F2345,mapping!$D$3:$J$200,5,FALSE),0)</f>
        <v>0</v>
      </c>
      <c r="K2345" s="63">
        <f>IF(W2345=mapping!$N$1,IFERROR(VLOOKUP(Table4[[#This Row],[Column1]],mapping!A:L,11,FALSE),0),IF(W2345&gt;mapping!$N$1,IFERROR(VLOOKUP(Table4[[#This Row],[Column1]],mapping!A:L,11,FALSE),0),))</f>
        <v>0</v>
      </c>
      <c r="L2345" s="139"/>
      <c r="M2345" s="60">
        <f>IF(W2345=mapping!$N$1,IFERROR(VLOOKUP(Table4[[#This Row],[Column1]],mapping!A:L,12,FALSE),0),IF(W2345&gt;mapping!$N$1,IFERROR(VLOOKUP(Table4[[#This Row],[Column1]],mapping!A:L,12,FALSE),0),0))</f>
        <v>0</v>
      </c>
      <c r="N2345" s="58">
        <f>Table4[[#This Row],[ سعر اليومية ]]*3%*Table4[[#This Row],[عدد الدورات ]]</f>
        <v>0</v>
      </c>
      <c r="O2345" s="56">
        <f>Table4[[#This Row],[ سعر اليومية ]]*Table4[[#This Row],[عدد الدورات ]]-N2345</f>
        <v>0</v>
      </c>
      <c r="P2345" s="194"/>
      <c r="Q2345" s="194"/>
      <c r="R2345" s="194"/>
      <c r="S2345" s="58">
        <f>(Table4[[#This Row],[سعر يومية السائق]]*Table4[[#This Row],[عدد الدورات ]])-SUM(Table4[[#This Row],[سلف ]:[خصم ]])+Table4[[#This Row],[اضافي ]]</f>
        <v>0</v>
      </c>
      <c r="U2345" s="58">
        <f>Table4[[#This Row],[ سعر اليومية ]]*Table4[[#This Row],[عدد الدورات ]]-Table4[[#This Row],[سعر يومية السائق]]*L2345</f>
        <v>0</v>
      </c>
      <c r="V2345" s="58">
        <f>U2345-Table4[[#This Row],[W/H  3%]]</f>
        <v>0</v>
      </c>
      <c r="W2345" s="66" t="str">
        <f>Table4[[#This Row],[اليوم]]&amp;Table4[[#This Row],[الشهر ]]&amp;Table4[[#This Row],[العام]]</f>
        <v/>
      </c>
      <c r="X2345" s="66" t="s">
        <v>304</v>
      </c>
    </row>
    <row r="2346" spans="1:24" x14ac:dyDescent="0.3">
      <c r="A2346" s="62"/>
      <c r="B2346" s="62"/>
      <c r="C2346" s="62"/>
      <c r="D2346" s="41" t="e">
        <f t="shared" si="121"/>
        <v>#N/A</v>
      </c>
      <c r="E2346" s="4"/>
      <c r="F2346" s="41" t="e">
        <f>VLOOKUP(E2346,mapping!C:J,2,FALSE)</f>
        <v>#N/A</v>
      </c>
      <c r="G2346" s="41">
        <f>IFERROR(VLOOKUP(F2346,mapping!$D$3:$J$200,2,FALSE),0)</f>
        <v>0</v>
      </c>
      <c r="H2346" s="41">
        <f>IFERROR(VLOOKUP(F2346,mapping!$D$3:$J$200,3,FALSE),0)</f>
        <v>0</v>
      </c>
      <c r="I2346" s="41">
        <f>IFERROR(VLOOKUP(F2346,mapping!$D$3:$J$200,4,FALSE),0)</f>
        <v>0</v>
      </c>
      <c r="J2346" s="41">
        <f>IFERROR(VLOOKUP(F2346,mapping!$D$3:$J$200,5,FALSE),0)</f>
        <v>0</v>
      </c>
      <c r="K2346" s="63">
        <f>IF(W2346=mapping!$N$1,IFERROR(VLOOKUP(Table4[[#This Row],[Column1]],mapping!A:L,11,FALSE),0),IF(W2346&gt;mapping!$N$1,IFERROR(VLOOKUP(Table4[[#This Row],[Column1]],mapping!A:L,11,FALSE),0),))</f>
        <v>0</v>
      </c>
      <c r="L2346" s="139"/>
      <c r="M2346" s="60">
        <f>IF(W2346=mapping!$N$1,IFERROR(VLOOKUP(Table4[[#This Row],[Column1]],mapping!A:L,12,FALSE),0),IF(W2346&gt;mapping!$N$1,IFERROR(VLOOKUP(Table4[[#This Row],[Column1]],mapping!A:L,12,FALSE),0),0))</f>
        <v>0</v>
      </c>
      <c r="N2346" s="58">
        <f>Table4[[#This Row],[ سعر اليومية ]]*3%*Table4[[#This Row],[عدد الدورات ]]</f>
        <v>0</v>
      </c>
      <c r="O2346" s="56">
        <f>Table4[[#This Row],[ سعر اليومية ]]*Table4[[#This Row],[عدد الدورات ]]-N2346</f>
        <v>0</v>
      </c>
      <c r="P2346" s="194"/>
      <c r="Q2346" s="194"/>
      <c r="R2346" s="194"/>
      <c r="S2346" s="58">
        <f>(Table4[[#This Row],[سعر يومية السائق]]*Table4[[#This Row],[عدد الدورات ]])-SUM(Table4[[#This Row],[سلف ]:[خصم ]])+Table4[[#This Row],[اضافي ]]</f>
        <v>0</v>
      </c>
      <c r="U2346" s="58">
        <f>Table4[[#This Row],[ سعر اليومية ]]*Table4[[#This Row],[عدد الدورات ]]-Table4[[#This Row],[سعر يومية السائق]]*L2346</f>
        <v>0</v>
      </c>
      <c r="V2346" s="58">
        <f>U2346-Table4[[#This Row],[W/H  3%]]</f>
        <v>0</v>
      </c>
      <c r="W2346" s="66" t="str">
        <f>Table4[[#This Row],[اليوم]]&amp;Table4[[#This Row],[الشهر ]]&amp;Table4[[#This Row],[العام]]</f>
        <v/>
      </c>
      <c r="X2346" s="66" t="s">
        <v>304</v>
      </c>
    </row>
    <row r="2347" spans="1:24" x14ac:dyDescent="0.3">
      <c r="A2347" s="62"/>
      <c r="B2347" s="62"/>
      <c r="C2347" s="62"/>
      <c r="D2347" s="41" t="e">
        <f t="shared" si="121"/>
        <v>#N/A</v>
      </c>
      <c r="E2347" s="4"/>
      <c r="F2347" s="41" t="e">
        <f>VLOOKUP(E2347,mapping!C:J,2,FALSE)</f>
        <v>#N/A</v>
      </c>
      <c r="G2347" s="41">
        <f>IFERROR(VLOOKUP(F2347,mapping!$D$3:$J$200,2,FALSE),0)</f>
        <v>0</v>
      </c>
      <c r="H2347" s="41">
        <f>IFERROR(VLOOKUP(F2347,mapping!$D$3:$J$200,3,FALSE),0)</f>
        <v>0</v>
      </c>
      <c r="I2347" s="41">
        <f>IFERROR(VLOOKUP(F2347,mapping!$D$3:$J$200,4,FALSE),0)</f>
        <v>0</v>
      </c>
      <c r="J2347" s="41">
        <f>IFERROR(VLOOKUP(F2347,mapping!$D$3:$J$200,5,FALSE),0)</f>
        <v>0</v>
      </c>
      <c r="K2347" s="63">
        <f>IF(W2347=mapping!$N$1,IFERROR(VLOOKUP(Table4[[#This Row],[Column1]],mapping!A:L,11,FALSE),0),IF(W2347&gt;mapping!$N$1,IFERROR(VLOOKUP(Table4[[#This Row],[Column1]],mapping!A:L,11,FALSE),0),))</f>
        <v>0</v>
      </c>
      <c r="L2347" s="139"/>
      <c r="M2347" s="60">
        <f>IF(W2347=mapping!$N$1,IFERROR(VLOOKUP(Table4[[#This Row],[Column1]],mapping!A:L,12,FALSE),0),IF(W2347&gt;mapping!$N$1,IFERROR(VLOOKUP(Table4[[#This Row],[Column1]],mapping!A:L,12,FALSE),0),0))</f>
        <v>0</v>
      </c>
      <c r="N2347" s="58">
        <f>Table4[[#This Row],[ سعر اليومية ]]*3%*Table4[[#This Row],[عدد الدورات ]]</f>
        <v>0</v>
      </c>
      <c r="O2347" s="56">
        <f>Table4[[#This Row],[ سعر اليومية ]]*Table4[[#This Row],[عدد الدورات ]]-N2347</f>
        <v>0</v>
      </c>
      <c r="P2347" s="194"/>
      <c r="Q2347" s="194"/>
      <c r="R2347" s="194"/>
      <c r="S2347" s="58">
        <f>(Table4[[#This Row],[سعر يومية السائق]]*Table4[[#This Row],[عدد الدورات ]])-SUM(Table4[[#This Row],[سلف ]:[خصم ]])+Table4[[#This Row],[اضافي ]]</f>
        <v>0</v>
      </c>
      <c r="U2347" s="58">
        <f>Table4[[#This Row],[ سعر اليومية ]]*Table4[[#This Row],[عدد الدورات ]]-Table4[[#This Row],[سعر يومية السائق]]*L2347</f>
        <v>0</v>
      </c>
      <c r="V2347" s="58">
        <f>U2347-Table4[[#This Row],[W/H  3%]]</f>
        <v>0</v>
      </c>
      <c r="W2347" s="66" t="str">
        <f>Table4[[#This Row],[اليوم]]&amp;Table4[[#This Row],[الشهر ]]&amp;Table4[[#This Row],[العام]]</f>
        <v/>
      </c>
      <c r="X2347" s="66" t="s">
        <v>304</v>
      </c>
    </row>
    <row r="2348" spans="1:24" x14ac:dyDescent="0.3">
      <c r="A2348" s="62"/>
      <c r="B2348" s="62"/>
      <c r="C2348" s="62"/>
      <c r="D2348" s="41" t="e">
        <f t="shared" si="121"/>
        <v>#N/A</v>
      </c>
      <c r="E2348" s="4"/>
      <c r="F2348" s="41" t="e">
        <f>VLOOKUP(E2348,mapping!C:J,2,FALSE)</f>
        <v>#N/A</v>
      </c>
      <c r="G2348" s="41">
        <f>IFERROR(VLOOKUP(F2348,mapping!$D$3:$J$200,2,FALSE),0)</f>
        <v>0</v>
      </c>
      <c r="H2348" s="41">
        <f>IFERROR(VLOOKUP(F2348,mapping!$D$3:$J$200,3,FALSE),0)</f>
        <v>0</v>
      </c>
      <c r="I2348" s="41">
        <f>IFERROR(VLOOKUP(F2348,mapping!$D$3:$J$200,4,FALSE),0)</f>
        <v>0</v>
      </c>
      <c r="J2348" s="41">
        <f>IFERROR(VLOOKUP(F2348,mapping!$D$3:$J$200,5,FALSE),0)</f>
        <v>0</v>
      </c>
      <c r="K2348" s="63">
        <f>IF(W2348=mapping!$N$1,IFERROR(VLOOKUP(Table4[[#This Row],[Column1]],mapping!A:L,11,FALSE),0),IF(W2348&gt;mapping!$N$1,IFERROR(VLOOKUP(Table4[[#This Row],[Column1]],mapping!A:L,11,FALSE),0),))</f>
        <v>0</v>
      </c>
      <c r="L2348" s="139"/>
      <c r="M2348" s="60">
        <f>IF(W2348=mapping!$N$1,IFERROR(VLOOKUP(Table4[[#This Row],[Column1]],mapping!A:L,12,FALSE),0),IF(W2348&gt;mapping!$N$1,IFERROR(VLOOKUP(Table4[[#This Row],[Column1]],mapping!A:L,12,FALSE),0),0))</f>
        <v>0</v>
      </c>
      <c r="N2348" s="58">
        <f>Table4[[#This Row],[ سعر اليومية ]]*3%*Table4[[#This Row],[عدد الدورات ]]</f>
        <v>0</v>
      </c>
      <c r="O2348" s="56">
        <f>Table4[[#This Row],[ سعر اليومية ]]*Table4[[#This Row],[عدد الدورات ]]-N2348</f>
        <v>0</v>
      </c>
      <c r="P2348" s="194"/>
      <c r="Q2348" s="194"/>
      <c r="R2348" s="194"/>
      <c r="S2348" s="58">
        <f>(Table4[[#This Row],[سعر يومية السائق]]*Table4[[#This Row],[عدد الدورات ]])-SUM(Table4[[#This Row],[سلف ]:[خصم ]])+Table4[[#This Row],[اضافي ]]</f>
        <v>0</v>
      </c>
      <c r="U2348" s="58">
        <f>Table4[[#This Row],[ سعر اليومية ]]*Table4[[#This Row],[عدد الدورات ]]-Table4[[#This Row],[سعر يومية السائق]]*L2348</f>
        <v>0</v>
      </c>
      <c r="V2348" s="58">
        <f>U2348-Table4[[#This Row],[W/H  3%]]</f>
        <v>0</v>
      </c>
      <c r="W2348" s="66" t="str">
        <f>Table4[[#This Row],[اليوم]]&amp;Table4[[#This Row],[الشهر ]]&amp;Table4[[#This Row],[العام]]</f>
        <v/>
      </c>
      <c r="X2348" s="66" t="s">
        <v>304</v>
      </c>
    </row>
    <row r="2349" spans="1:24" x14ac:dyDescent="0.3">
      <c r="A2349" s="62"/>
      <c r="B2349" s="62"/>
      <c r="C2349" s="62"/>
      <c r="D2349" s="41" t="e">
        <f t="shared" si="121"/>
        <v>#N/A</v>
      </c>
      <c r="E2349" s="4"/>
      <c r="F2349" s="41" t="e">
        <f>VLOOKUP(E2349,mapping!C:J,2,FALSE)</f>
        <v>#N/A</v>
      </c>
      <c r="G2349" s="41">
        <f>IFERROR(VLOOKUP(F2349,mapping!$D$3:$J$200,2,FALSE),0)</f>
        <v>0</v>
      </c>
      <c r="H2349" s="41">
        <f>IFERROR(VLOOKUP(F2349,mapping!$D$3:$J$200,3,FALSE),0)</f>
        <v>0</v>
      </c>
      <c r="I2349" s="41">
        <f>IFERROR(VLOOKUP(F2349,mapping!$D$3:$J$200,4,FALSE),0)</f>
        <v>0</v>
      </c>
      <c r="J2349" s="41">
        <f>IFERROR(VLOOKUP(F2349,mapping!$D$3:$J$200,5,FALSE),0)</f>
        <v>0</v>
      </c>
      <c r="K2349" s="63">
        <f>IF(W2349=mapping!$N$1,IFERROR(VLOOKUP(Table4[[#This Row],[Column1]],mapping!A:L,11,FALSE),0),IF(W2349&gt;mapping!$N$1,IFERROR(VLOOKUP(Table4[[#This Row],[Column1]],mapping!A:L,11,FALSE),0),))</f>
        <v>0</v>
      </c>
      <c r="L2349" s="139"/>
      <c r="M2349" s="60">
        <f>IF(W2349=mapping!$N$1,IFERROR(VLOOKUP(Table4[[#This Row],[Column1]],mapping!A:L,12,FALSE),0),IF(W2349&gt;mapping!$N$1,IFERROR(VLOOKUP(Table4[[#This Row],[Column1]],mapping!A:L,12,FALSE),0),0))</f>
        <v>0</v>
      </c>
      <c r="N2349" s="58">
        <f>Table4[[#This Row],[ سعر اليومية ]]*3%*Table4[[#This Row],[عدد الدورات ]]</f>
        <v>0</v>
      </c>
      <c r="O2349" s="56">
        <f>Table4[[#This Row],[ سعر اليومية ]]*Table4[[#This Row],[عدد الدورات ]]-N2349</f>
        <v>0</v>
      </c>
      <c r="P2349" s="194"/>
      <c r="Q2349" s="194"/>
      <c r="R2349" s="194"/>
      <c r="S2349" s="58">
        <f>(Table4[[#This Row],[سعر يومية السائق]]*Table4[[#This Row],[عدد الدورات ]])-SUM(Table4[[#This Row],[سلف ]:[خصم ]])+Table4[[#This Row],[اضافي ]]</f>
        <v>0</v>
      </c>
      <c r="U2349" s="58">
        <f>Table4[[#This Row],[ سعر اليومية ]]*Table4[[#This Row],[عدد الدورات ]]-Table4[[#This Row],[سعر يومية السائق]]*L2349</f>
        <v>0</v>
      </c>
      <c r="V2349" s="58">
        <f>U2349-Table4[[#This Row],[W/H  3%]]</f>
        <v>0</v>
      </c>
      <c r="W2349" s="66" t="str">
        <f>Table4[[#This Row],[اليوم]]&amp;Table4[[#This Row],[الشهر ]]&amp;Table4[[#This Row],[العام]]</f>
        <v/>
      </c>
      <c r="X2349" s="66" t="s">
        <v>304</v>
      </c>
    </row>
    <row r="2350" spans="1:24" x14ac:dyDescent="0.3">
      <c r="A2350" s="62"/>
      <c r="B2350" s="62"/>
      <c r="C2350" s="62"/>
      <c r="D2350" s="41" t="e">
        <f t="shared" si="121"/>
        <v>#N/A</v>
      </c>
      <c r="E2350" s="4"/>
      <c r="F2350" s="41" t="e">
        <f>VLOOKUP(E2350,mapping!C:J,2,FALSE)</f>
        <v>#N/A</v>
      </c>
      <c r="G2350" s="41">
        <f>IFERROR(VLOOKUP(F2350,mapping!$D$3:$J$200,2,FALSE),0)</f>
        <v>0</v>
      </c>
      <c r="H2350" s="41">
        <f>IFERROR(VLOOKUP(F2350,mapping!$D$3:$J$200,3,FALSE),0)</f>
        <v>0</v>
      </c>
      <c r="I2350" s="41">
        <f>IFERROR(VLOOKUP(F2350,mapping!$D$3:$J$200,4,FALSE),0)</f>
        <v>0</v>
      </c>
      <c r="J2350" s="41">
        <f>IFERROR(VLOOKUP(F2350,mapping!$D$3:$J$200,5,FALSE),0)</f>
        <v>0</v>
      </c>
      <c r="K2350" s="63">
        <f>IF(W2350=mapping!$N$1,IFERROR(VLOOKUP(Table4[[#This Row],[Column1]],mapping!A:L,11,FALSE),0),IF(W2350&gt;mapping!$N$1,IFERROR(VLOOKUP(Table4[[#This Row],[Column1]],mapping!A:L,11,FALSE),0),))</f>
        <v>0</v>
      </c>
      <c r="L2350" s="139"/>
      <c r="M2350" s="60">
        <f>IF(W2350=mapping!$N$1,IFERROR(VLOOKUP(Table4[[#This Row],[Column1]],mapping!A:L,12,FALSE),0),IF(W2350&gt;mapping!$N$1,IFERROR(VLOOKUP(Table4[[#This Row],[Column1]],mapping!A:L,12,FALSE),0),0))</f>
        <v>0</v>
      </c>
      <c r="N2350" s="58">
        <f>Table4[[#This Row],[ سعر اليومية ]]*3%*Table4[[#This Row],[عدد الدورات ]]</f>
        <v>0</v>
      </c>
      <c r="O2350" s="56">
        <f>Table4[[#This Row],[ سعر اليومية ]]*Table4[[#This Row],[عدد الدورات ]]-N2350</f>
        <v>0</v>
      </c>
      <c r="P2350" s="194"/>
      <c r="Q2350" s="194"/>
      <c r="R2350" s="194"/>
      <c r="S2350" s="58">
        <f>(Table4[[#This Row],[سعر يومية السائق]]*Table4[[#This Row],[عدد الدورات ]])-SUM(Table4[[#This Row],[سلف ]:[خصم ]])+Table4[[#This Row],[اضافي ]]</f>
        <v>0</v>
      </c>
      <c r="U2350" s="58">
        <f>Table4[[#This Row],[ سعر اليومية ]]*Table4[[#This Row],[عدد الدورات ]]-Table4[[#This Row],[سعر يومية السائق]]*L2350</f>
        <v>0</v>
      </c>
      <c r="V2350" s="58">
        <f>U2350-Table4[[#This Row],[W/H  3%]]</f>
        <v>0</v>
      </c>
      <c r="W2350" s="66" t="str">
        <f>Table4[[#This Row],[اليوم]]&amp;Table4[[#This Row],[الشهر ]]&amp;Table4[[#This Row],[العام]]</f>
        <v/>
      </c>
      <c r="X2350" s="66" t="s">
        <v>304</v>
      </c>
    </row>
    <row r="2351" spans="1:24" x14ac:dyDescent="0.3">
      <c r="A2351" s="62"/>
      <c r="B2351" s="62"/>
      <c r="C2351" s="62"/>
      <c r="D2351" s="41" t="e">
        <f t="shared" ref="D2351:D2414" si="122">F2351&amp;G2351&amp;H2351&amp;I2351&amp;J2351</f>
        <v>#N/A</v>
      </c>
      <c r="E2351" s="4"/>
      <c r="F2351" s="41" t="e">
        <f>VLOOKUP(E2351,mapping!C:J,2,FALSE)</f>
        <v>#N/A</v>
      </c>
      <c r="G2351" s="41">
        <f>IFERROR(VLOOKUP(F2351,mapping!$D$3:$J$200,2,FALSE),0)</f>
        <v>0</v>
      </c>
      <c r="H2351" s="41">
        <f>IFERROR(VLOOKUP(F2351,mapping!$D$3:$J$200,3,FALSE),0)</f>
        <v>0</v>
      </c>
      <c r="I2351" s="41">
        <f>IFERROR(VLOOKUP(F2351,mapping!$D$3:$J$200,4,FALSE),0)</f>
        <v>0</v>
      </c>
      <c r="J2351" s="41">
        <f>IFERROR(VLOOKUP(F2351,mapping!$D$3:$J$200,5,FALSE),0)</f>
        <v>0</v>
      </c>
      <c r="K2351" s="63">
        <f>IF(W2351=mapping!$N$1,IFERROR(VLOOKUP(Table4[[#This Row],[Column1]],mapping!A:L,11,FALSE),0),IF(W2351&gt;mapping!$N$1,IFERROR(VLOOKUP(Table4[[#This Row],[Column1]],mapping!A:L,11,FALSE),0),))</f>
        <v>0</v>
      </c>
      <c r="L2351" s="139"/>
      <c r="M2351" s="60">
        <f>IF(W2351=mapping!$N$1,IFERROR(VLOOKUP(Table4[[#This Row],[Column1]],mapping!A:L,12,FALSE),0),IF(W2351&gt;mapping!$N$1,IFERROR(VLOOKUP(Table4[[#This Row],[Column1]],mapping!A:L,12,FALSE),0),0))</f>
        <v>0</v>
      </c>
      <c r="N2351" s="58">
        <f>Table4[[#This Row],[ سعر اليومية ]]*3%*Table4[[#This Row],[عدد الدورات ]]</f>
        <v>0</v>
      </c>
      <c r="O2351" s="56">
        <f>Table4[[#This Row],[ سعر اليومية ]]*Table4[[#This Row],[عدد الدورات ]]-N2351</f>
        <v>0</v>
      </c>
      <c r="P2351" s="194"/>
      <c r="Q2351" s="194"/>
      <c r="R2351" s="194"/>
      <c r="S2351" s="58">
        <f>(Table4[[#This Row],[سعر يومية السائق]]*Table4[[#This Row],[عدد الدورات ]])-SUM(Table4[[#This Row],[سلف ]:[خصم ]])+Table4[[#This Row],[اضافي ]]</f>
        <v>0</v>
      </c>
      <c r="U2351" s="58">
        <f>Table4[[#This Row],[ سعر اليومية ]]*Table4[[#This Row],[عدد الدورات ]]-Table4[[#This Row],[سعر يومية السائق]]*L2351</f>
        <v>0</v>
      </c>
      <c r="V2351" s="58">
        <f>U2351-Table4[[#This Row],[W/H  3%]]</f>
        <v>0</v>
      </c>
      <c r="W2351" s="66" t="str">
        <f>Table4[[#This Row],[اليوم]]&amp;Table4[[#This Row],[الشهر ]]&amp;Table4[[#This Row],[العام]]</f>
        <v/>
      </c>
      <c r="X2351" s="66" t="s">
        <v>304</v>
      </c>
    </row>
    <row r="2352" spans="1:24" x14ac:dyDescent="0.3">
      <c r="A2352" s="62"/>
      <c r="B2352" s="62"/>
      <c r="C2352" s="62"/>
      <c r="D2352" s="41" t="e">
        <f t="shared" si="122"/>
        <v>#N/A</v>
      </c>
      <c r="E2352" s="4"/>
      <c r="F2352" s="41" t="e">
        <f>VLOOKUP(E2352,mapping!C:J,2,FALSE)</f>
        <v>#N/A</v>
      </c>
      <c r="G2352" s="41">
        <f>IFERROR(VLOOKUP(F2352,mapping!$D$3:$J$200,2,FALSE),0)</f>
        <v>0</v>
      </c>
      <c r="H2352" s="41">
        <f>IFERROR(VLOOKUP(F2352,mapping!$D$3:$J$200,3,FALSE),0)</f>
        <v>0</v>
      </c>
      <c r="I2352" s="41">
        <f>IFERROR(VLOOKUP(F2352,mapping!$D$3:$J$200,4,FALSE),0)</f>
        <v>0</v>
      </c>
      <c r="J2352" s="41">
        <f>IFERROR(VLOOKUP(F2352,mapping!$D$3:$J$200,5,FALSE),0)</f>
        <v>0</v>
      </c>
      <c r="K2352" s="63">
        <f>IF(W2352=mapping!$N$1,IFERROR(VLOOKUP(Table4[[#This Row],[Column1]],mapping!A:L,11,FALSE),0),IF(W2352&gt;mapping!$N$1,IFERROR(VLOOKUP(Table4[[#This Row],[Column1]],mapping!A:L,11,FALSE),0),))</f>
        <v>0</v>
      </c>
      <c r="L2352" s="139"/>
      <c r="M2352" s="60">
        <f>IF(W2352=mapping!$N$1,IFERROR(VLOOKUP(Table4[[#This Row],[Column1]],mapping!A:L,12,FALSE),0),IF(W2352&gt;mapping!$N$1,IFERROR(VLOOKUP(Table4[[#This Row],[Column1]],mapping!A:L,12,FALSE),0),0))</f>
        <v>0</v>
      </c>
      <c r="N2352" s="58">
        <f>Table4[[#This Row],[ سعر اليومية ]]*3%*Table4[[#This Row],[عدد الدورات ]]</f>
        <v>0</v>
      </c>
      <c r="O2352" s="56">
        <f>Table4[[#This Row],[ سعر اليومية ]]*Table4[[#This Row],[عدد الدورات ]]-N2352</f>
        <v>0</v>
      </c>
      <c r="P2352" s="194"/>
      <c r="Q2352" s="194"/>
      <c r="R2352" s="194"/>
      <c r="S2352" s="58">
        <f>(Table4[[#This Row],[سعر يومية السائق]]*Table4[[#This Row],[عدد الدورات ]])-SUM(Table4[[#This Row],[سلف ]:[خصم ]])+Table4[[#This Row],[اضافي ]]</f>
        <v>0</v>
      </c>
      <c r="U2352" s="58">
        <f>Table4[[#This Row],[ سعر اليومية ]]*Table4[[#This Row],[عدد الدورات ]]-Table4[[#This Row],[سعر يومية السائق]]*L2352</f>
        <v>0</v>
      </c>
      <c r="V2352" s="58">
        <f>U2352-Table4[[#This Row],[W/H  3%]]</f>
        <v>0</v>
      </c>
      <c r="W2352" s="66" t="str">
        <f>Table4[[#This Row],[اليوم]]&amp;Table4[[#This Row],[الشهر ]]&amp;Table4[[#This Row],[العام]]</f>
        <v/>
      </c>
      <c r="X2352" s="66" t="s">
        <v>304</v>
      </c>
    </row>
    <row r="2353" spans="1:24" x14ac:dyDescent="0.3">
      <c r="A2353" s="62"/>
      <c r="B2353" s="62"/>
      <c r="C2353" s="62"/>
      <c r="D2353" s="41" t="e">
        <f t="shared" si="122"/>
        <v>#N/A</v>
      </c>
      <c r="E2353" s="4"/>
      <c r="F2353" s="41" t="e">
        <f>VLOOKUP(E2353,mapping!C:J,2,FALSE)</f>
        <v>#N/A</v>
      </c>
      <c r="G2353" s="41">
        <f>IFERROR(VLOOKUP(F2353,mapping!$D$3:$J$200,2,FALSE),0)</f>
        <v>0</v>
      </c>
      <c r="H2353" s="41">
        <f>IFERROR(VLOOKUP(F2353,mapping!$D$3:$J$200,3,FALSE),0)</f>
        <v>0</v>
      </c>
      <c r="I2353" s="41">
        <f>IFERROR(VLOOKUP(F2353,mapping!$D$3:$J$200,4,FALSE),0)</f>
        <v>0</v>
      </c>
      <c r="J2353" s="41">
        <f>IFERROR(VLOOKUP(F2353,mapping!$D$3:$J$200,5,FALSE),0)</f>
        <v>0</v>
      </c>
      <c r="K2353" s="63">
        <f>IF(W2353=mapping!$N$1,IFERROR(VLOOKUP(Table4[[#This Row],[Column1]],mapping!A:L,11,FALSE),0),IF(W2353&gt;mapping!$N$1,IFERROR(VLOOKUP(Table4[[#This Row],[Column1]],mapping!A:L,11,FALSE),0),))</f>
        <v>0</v>
      </c>
      <c r="L2353" s="139"/>
      <c r="M2353" s="60">
        <f>IF(W2353=mapping!$N$1,IFERROR(VLOOKUP(Table4[[#This Row],[Column1]],mapping!A:L,12,FALSE),0),IF(W2353&gt;mapping!$N$1,IFERROR(VLOOKUP(Table4[[#This Row],[Column1]],mapping!A:L,12,FALSE),0),0))</f>
        <v>0</v>
      </c>
      <c r="N2353" s="58">
        <f>Table4[[#This Row],[ سعر اليومية ]]*3%*Table4[[#This Row],[عدد الدورات ]]</f>
        <v>0</v>
      </c>
      <c r="O2353" s="56">
        <f>Table4[[#This Row],[ سعر اليومية ]]*Table4[[#This Row],[عدد الدورات ]]-N2353</f>
        <v>0</v>
      </c>
      <c r="P2353" s="194"/>
      <c r="Q2353" s="194"/>
      <c r="R2353" s="194"/>
      <c r="S2353" s="58">
        <f>(Table4[[#This Row],[سعر يومية السائق]]*Table4[[#This Row],[عدد الدورات ]])-SUM(Table4[[#This Row],[سلف ]:[خصم ]])+Table4[[#This Row],[اضافي ]]</f>
        <v>0</v>
      </c>
      <c r="U2353" s="58">
        <f>Table4[[#This Row],[ سعر اليومية ]]*Table4[[#This Row],[عدد الدورات ]]-Table4[[#This Row],[سعر يومية السائق]]*L2353</f>
        <v>0</v>
      </c>
      <c r="V2353" s="58">
        <f>U2353-Table4[[#This Row],[W/H  3%]]</f>
        <v>0</v>
      </c>
      <c r="W2353" s="66" t="str">
        <f>Table4[[#This Row],[اليوم]]&amp;Table4[[#This Row],[الشهر ]]&amp;Table4[[#This Row],[العام]]</f>
        <v/>
      </c>
      <c r="X2353" s="66" t="s">
        <v>304</v>
      </c>
    </row>
    <row r="2354" spans="1:24" x14ac:dyDescent="0.3">
      <c r="A2354" s="62"/>
      <c r="B2354" s="62"/>
      <c r="C2354" s="62"/>
      <c r="D2354" s="41" t="e">
        <f t="shared" si="122"/>
        <v>#N/A</v>
      </c>
      <c r="E2354" s="4"/>
      <c r="F2354" s="41" t="e">
        <f>VLOOKUP(E2354,mapping!C:J,2,FALSE)</f>
        <v>#N/A</v>
      </c>
      <c r="G2354" s="41">
        <f>IFERROR(VLOOKUP(F2354,mapping!$D$3:$J$200,2,FALSE),0)</f>
        <v>0</v>
      </c>
      <c r="H2354" s="41">
        <f>IFERROR(VLOOKUP(F2354,mapping!$D$3:$J$200,3,FALSE),0)</f>
        <v>0</v>
      </c>
      <c r="I2354" s="41">
        <f>IFERROR(VLOOKUP(F2354,mapping!$D$3:$J$200,4,FALSE),0)</f>
        <v>0</v>
      </c>
      <c r="J2354" s="41">
        <f>IFERROR(VLOOKUP(F2354,mapping!$D$3:$J$200,5,FALSE),0)</f>
        <v>0</v>
      </c>
      <c r="K2354" s="63">
        <f>IF(W2354=mapping!$N$1,IFERROR(VLOOKUP(Table4[[#This Row],[Column1]],mapping!A:L,11,FALSE),0),IF(W2354&gt;mapping!$N$1,IFERROR(VLOOKUP(Table4[[#This Row],[Column1]],mapping!A:L,11,FALSE),0),))</f>
        <v>0</v>
      </c>
      <c r="L2354" s="139"/>
      <c r="M2354" s="60">
        <f>IF(W2354=mapping!$N$1,IFERROR(VLOOKUP(Table4[[#This Row],[Column1]],mapping!A:L,12,FALSE),0),IF(W2354&gt;mapping!$N$1,IFERROR(VLOOKUP(Table4[[#This Row],[Column1]],mapping!A:L,12,FALSE),0),0))</f>
        <v>0</v>
      </c>
      <c r="N2354" s="58">
        <f>Table4[[#This Row],[ سعر اليومية ]]*3%*Table4[[#This Row],[عدد الدورات ]]</f>
        <v>0</v>
      </c>
      <c r="O2354" s="56">
        <f>Table4[[#This Row],[ سعر اليومية ]]*Table4[[#This Row],[عدد الدورات ]]-N2354</f>
        <v>0</v>
      </c>
      <c r="P2354" s="194"/>
      <c r="Q2354" s="194"/>
      <c r="R2354" s="194"/>
      <c r="S2354" s="58">
        <f>(Table4[[#This Row],[سعر يومية السائق]]*Table4[[#This Row],[عدد الدورات ]])-SUM(Table4[[#This Row],[سلف ]:[خصم ]])+Table4[[#This Row],[اضافي ]]</f>
        <v>0</v>
      </c>
      <c r="U2354" s="58">
        <f>Table4[[#This Row],[ سعر اليومية ]]*Table4[[#This Row],[عدد الدورات ]]-Table4[[#This Row],[سعر يومية السائق]]*L2354</f>
        <v>0</v>
      </c>
      <c r="V2354" s="58">
        <f>U2354-Table4[[#This Row],[W/H  3%]]</f>
        <v>0</v>
      </c>
      <c r="W2354" s="66" t="str">
        <f>Table4[[#This Row],[اليوم]]&amp;Table4[[#This Row],[الشهر ]]&amp;Table4[[#This Row],[العام]]</f>
        <v/>
      </c>
      <c r="X2354" s="66" t="s">
        <v>304</v>
      </c>
    </row>
    <row r="2355" spans="1:24" x14ac:dyDescent="0.3">
      <c r="A2355" s="62"/>
      <c r="B2355" s="62"/>
      <c r="C2355" s="62"/>
      <c r="D2355" s="41" t="e">
        <f t="shared" si="122"/>
        <v>#N/A</v>
      </c>
      <c r="E2355" s="4"/>
      <c r="F2355" s="41" t="e">
        <f>VLOOKUP(E2355,mapping!C:J,2,FALSE)</f>
        <v>#N/A</v>
      </c>
      <c r="G2355" s="41">
        <f>IFERROR(VLOOKUP(F2355,mapping!$D$3:$J$200,2,FALSE),0)</f>
        <v>0</v>
      </c>
      <c r="H2355" s="41">
        <f>IFERROR(VLOOKUP(F2355,mapping!$D$3:$J$200,3,FALSE),0)</f>
        <v>0</v>
      </c>
      <c r="I2355" s="41">
        <f>IFERROR(VLOOKUP(F2355,mapping!$D$3:$J$200,4,FALSE),0)</f>
        <v>0</v>
      </c>
      <c r="J2355" s="41">
        <f>IFERROR(VLOOKUP(F2355,mapping!$D$3:$J$200,5,FALSE),0)</f>
        <v>0</v>
      </c>
      <c r="K2355" s="63">
        <f>IF(W2355=mapping!$N$1,IFERROR(VLOOKUP(Table4[[#This Row],[Column1]],mapping!A:L,11,FALSE),0),IF(W2355&gt;mapping!$N$1,IFERROR(VLOOKUP(Table4[[#This Row],[Column1]],mapping!A:L,11,FALSE),0),))</f>
        <v>0</v>
      </c>
      <c r="L2355" s="139"/>
      <c r="M2355" s="60">
        <f>IF(W2355=mapping!$N$1,IFERROR(VLOOKUP(Table4[[#This Row],[Column1]],mapping!A:L,12,FALSE),0),IF(W2355&gt;mapping!$N$1,IFERROR(VLOOKUP(Table4[[#This Row],[Column1]],mapping!A:L,12,FALSE),0),0))</f>
        <v>0</v>
      </c>
      <c r="N2355" s="58">
        <f>Table4[[#This Row],[ سعر اليومية ]]*3%*Table4[[#This Row],[عدد الدورات ]]</f>
        <v>0</v>
      </c>
      <c r="O2355" s="56">
        <f>Table4[[#This Row],[ سعر اليومية ]]*Table4[[#This Row],[عدد الدورات ]]-N2355</f>
        <v>0</v>
      </c>
      <c r="P2355" s="194"/>
      <c r="Q2355" s="194"/>
      <c r="R2355" s="194"/>
      <c r="S2355" s="58">
        <f>(Table4[[#This Row],[سعر يومية السائق]]*Table4[[#This Row],[عدد الدورات ]])-SUM(Table4[[#This Row],[سلف ]:[خصم ]])+Table4[[#This Row],[اضافي ]]</f>
        <v>0</v>
      </c>
      <c r="U2355" s="58">
        <f>Table4[[#This Row],[ سعر اليومية ]]*Table4[[#This Row],[عدد الدورات ]]-Table4[[#This Row],[سعر يومية السائق]]*L2355</f>
        <v>0</v>
      </c>
      <c r="V2355" s="58">
        <f>U2355-Table4[[#This Row],[W/H  3%]]</f>
        <v>0</v>
      </c>
      <c r="W2355" s="66" t="str">
        <f>Table4[[#This Row],[اليوم]]&amp;Table4[[#This Row],[الشهر ]]&amp;Table4[[#This Row],[العام]]</f>
        <v/>
      </c>
      <c r="X2355" s="66" t="s">
        <v>304</v>
      </c>
    </row>
    <row r="2356" spans="1:24" x14ac:dyDescent="0.3">
      <c r="A2356" s="62"/>
      <c r="B2356" s="62"/>
      <c r="C2356" s="62"/>
      <c r="D2356" s="41" t="e">
        <f t="shared" si="122"/>
        <v>#N/A</v>
      </c>
      <c r="E2356" s="4"/>
      <c r="F2356" s="41" t="e">
        <f>VLOOKUP(E2356,mapping!C:J,2,FALSE)</f>
        <v>#N/A</v>
      </c>
      <c r="G2356" s="41">
        <f>IFERROR(VLOOKUP(F2356,mapping!$D$3:$J$200,2,FALSE),0)</f>
        <v>0</v>
      </c>
      <c r="H2356" s="41">
        <f>IFERROR(VLOOKUP(F2356,mapping!$D$3:$J$200,3,FALSE),0)</f>
        <v>0</v>
      </c>
      <c r="I2356" s="41">
        <f>IFERROR(VLOOKUP(F2356,mapping!$D$3:$J$200,4,FALSE),0)</f>
        <v>0</v>
      </c>
      <c r="J2356" s="41">
        <f>IFERROR(VLOOKUP(F2356,mapping!$D$3:$J$200,5,FALSE),0)</f>
        <v>0</v>
      </c>
      <c r="K2356" s="63">
        <f>IF(W2356=mapping!$N$1,IFERROR(VLOOKUP(Table4[[#This Row],[Column1]],mapping!A:L,11,FALSE),0),IF(W2356&gt;mapping!$N$1,IFERROR(VLOOKUP(Table4[[#This Row],[Column1]],mapping!A:L,11,FALSE),0),))</f>
        <v>0</v>
      </c>
      <c r="L2356" s="139"/>
      <c r="M2356" s="60">
        <f>IF(W2356=mapping!$N$1,IFERROR(VLOOKUP(Table4[[#This Row],[Column1]],mapping!A:L,12,FALSE),0),IF(W2356&gt;mapping!$N$1,IFERROR(VLOOKUP(Table4[[#This Row],[Column1]],mapping!A:L,12,FALSE),0),0))</f>
        <v>0</v>
      </c>
      <c r="N2356" s="58">
        <f>Table4[[#This Row],[ سعر اليومية ]]*3%*Table4[[#This Row],[عدد الدورات ]]</f>
        <v>0</v>
      </c>
      <c r="O2356" s="56">
        <f>Table4[[#This Row],[ سعر اليومية ]]*Table4[[#This Row],[عدد الدورات ]]-N2356</f>
        <v>0</v>
      </c>
      <c r="P2356" s="194"/>
      <c r="Q2356" s="194"/>
      <c r="R2356" s="194"/>
      <c r="S2356" s="58">
        <f>(Table4[[#This Row],[سعر يومية السائق]]*Table4[[#This Row],[عدد الدورات ]])-SUM(Table4[[#This Row],[سلف ]:[خصم ]])+Table4[[#This Row],[اضافي ]]</f>
        <v>0</v>
      </c>
      <c r="U2356" s="58">
        <f>Table4[[#This Row],[ سعر اليومية ]]*Table4[[#This Row],[عدد الدورات ]]-Table4[[#This Row],[سعر يومية السائق]]*L2356</f>
        <v>0</v>
      </c>
      <c r="V2356" s="58">
        <f>U2356-Table4[[#This Row],[W/H  3%]]</f>
        <v>0</v>
      </c>
      <c r="W2356" s="66" t="str">
        <f>Table4[[#This Row],[اليوم]]&amp;Table4[[#This Row],[الشهر ]]&amp;Table4[[#This Row],[العام]]</f>
        <v/>
      </c>
      <c r="X2356" s="66" t="s">
        <v>304</v>
      </c>
    </row>
    <row r="2357" spans="1:24" x14ac:dyDescent="0.3">
      <c r="A2357" s="62"/>
      <c r="B2357" s="62"/>
      <c r="C2357" s="62"/>
      <c r="D2357" s="41" t="e">
        <f t="shared" si="122"/>
        <v>#N/A</v>
      </c>
      <c r="E2357" s="4"/>
      <c r="F2357" s="41" t="e">
        <f>VLOOKUP(E2357,mapping!C:J,2,FALSE)</f>
        <v>#N/A</v>
      </c>
      <c r="G2357" s="41">
        <f>IFERROR(VLOOKUP(F2357,mapping!$D$3:$J$200,2,FALSE),0)</f>
        <v>0</v>
      </c>
      <c r="H2357" s="41">
        <f>IFERROR(VLOOKUP(F2357,mapping!$D$3:$J$200,3,FALSE),0)</f>
        <v>0</v>
      </c>
      <c r="I2357" s="41">
        <f>IFERROR(VLOOKUP(F2357,mapping!$D$3:$J$200,4,FALSE),0)</f>
        <v>0</v>
      </c>
      <c r="J2357" s="41">
        <f>IFERROR(VLOOKUP(F2357,mapping!$D$3:$J$200,5,FALSE),0)</f>
        <v>0</v>
      </c>
      <c r="K2357" s="63">
        <f>IF(W2357=mapping!$N$1,IFERROR(VLOOKUP(Table4[[#This Row],[Column1]],mapping!A:L,11,FALSE),0),IF(W2357&gt;mapping!$N$1,IFERROR(VLOOKUP(Table4[[#This Row],[Column1]],mapping!A:L,11,FALSE),0),))</f>
        <v>0</v>
      </c>
      <c r="L2357" s="139"/>
      <c r="M2357" s="60">
        <f>IF(W2357=mapping!$N$1,IFERROR(VLOOKUP(Table4[[#This Row],[Column1]],mapping!A:L,12,FALSE),0),IF(W2357&gt;mapping!$N$1,IFERROR(VLOOKUP(Table4[[#This Row],[Column1]],mapping!A:L,12,FALSE),0),0))</f>
        <v>0</v>
      </c>
      <c r="N2357" s="58">
        <f>Table4[[#This Row],[ سعر اليومية ]]*3%*Table4[[#This Row],[عدد الدورات ]]</f>
        <v>0</v>
      </c>
      <c r="O2357" s="56">
        <f>Table4[[#This Row],[ سعر اليومية ]]*Table4[[#This Row],[عدد الدورات ]]-N2357</f>
        <v>0</v>
      </c>
      <c r="P2357" s="194"/>
      <c r="Q2357" s="194"/>
      <c r="R2357" s="194"/>
      <c r="S2357" s="58">
        <f>(Table4[[#This Row],[سعر يومية السائق]]*Table4[[#This Row],[عدد الدورات ]])-SUM(Table4[[#This Row],[سلف ]:[خصم ]])+Table4[[#This Row],[اضافي ]]</f>
        <v>0</v>
      </c>
      <c r="U2357" s="58">
        <f>Table4[[#This Row],[ سعر اليومية ]]*Table4[[#This Row],[عدد الدورات ]]-Table4[[#This Row],[سعر يومية السائق]]*L2357</f>
        <v>0</v>
      </c>
      <c r="V2357" s="58">
        <f>U2357-Table4[[#This Row],[W/H  3%]]</f>
        <v>0</v>
      </c>
      <c r="W2357" s="66" t="str">
        <f>Table4[[#This Row],[اليوم]]&amp;Table4[[#This Row],[الشهر ]]&amp;Table4[[#This Row],[العام]]</f>
        <v/>
      </c>
      <c r="X2357" s="66" t="s">
        <v>304</v>
      </c>
    </row>
    <row r="2358" spans="1:24" x14ac:dyDescent="0.3">
      <c r="A2358" s="62"/>
      <c r="B2358" s="62"/>
      <c r="C2358" s="62"/>
      <c r="D2358" s="41" t="e">
        <f t="shared" si="122"/>
        <v>#N/A</v>
      </c>
      <c r="E2358" s="4"/>
      <c r="F2358" s="41" t="e">
        <f>VLOOKUP(E2358,mapping!C:J,2,FALSE)</f>
        <v>#N/A</v>
      </c>
      <c r="G2358" s="41">
        <f>IFERROR(VLOOKUP(F2358,mapping!$D$3:$J$200,2,FALSE),0)</f>
        <v>0</v>
      </c>
      <c r="H2358" s="41">
        <f>IFERROR(VLOOKUP(F2358,mapping!$D$3:$J$200,3,FALSE),0)</f>
        <v>0</v>
      </c>
      <c r="I2358" s="41">
        <f>IFERROR(VLOOKUP(F2358,mapping!$D$3:$J$200,4,FALSE),0)</f>
        <v>0</v>
      </c>
      <c r="J2358" s="41">
        <f>IFERROR(VLOOKUP(F2358,mapping!$D$3:$J$200,5,FALSE),0)</f>
        <v>0</v>
      </c>
      <c r="K2358" s="63">
        <f>IF(W2358=mapping!$N$1,IFERROR(VLOOKUP(Table4[[#This Row],[Column1]],mapping!A:L,11,FALSE),0),IF(W2358&gt;mapping!$N$1,IFERROR(VLOOKUP(Table4[[#This Row],[Column1]],mapping!A:L,11,FALSE),0),))</f>
        <v>0</v>
      </c>
      <c r="L2358" s="139"/>
      <c r="M2358" s="60">
        <f>IF(W2358=mapping!$N$1,IFERROR(VLOOKUP(Table4[[#This Row],[Column1]],mapping!A:L,12,FALSE),0),IF(W2358&gt;mapping!$N$1,IFERROR(VLOOKUP(Table4[[#This Row],[Column1]],mapping!A:L,12,FALSE),0),0))</f>
        <v>0</v>
      </c>
      <c r="N2358" s="58">
        <f>Table4[[#This Row],[ سعر اليومية ]]*3%*Table4[[#This Row],[عدد الدورات ]]</f>
        <v>0</v>
      </c>
      <c r="O2358" s="56">
        <f>Table4[[#This Row],[ سعر اليومية ]]*Table4[[#This Row],[عدد الدورات ]]-N2358</f>
        <v>0</v>
      </c>
      <c r="P2358" s="194"/>
      <c r="Q2358" s="194"/>
      <c r="R2358" s="194"/>
      <c r="S2358" s="58">
        <f>(Table4[[#This Row],[سعر يومية السائق]]*Table4[[#This Row],[عدد الدورات ]])-SUM(Table4[[#This Row],[سلف ]:[خصم ]])+Table4[[#This Row],[اضافي ]]</f>
        <v>0</v>
      </c>
      <c r="U2358" s="58">
        <f>Table4[[#This Row],[ سعر اليومية ]]*Table4[[#This Row],[عدد الدورات ]]-Table4[[#This Row],[سعر يومية السائق]]*L2358</f>
        <v>0</v>
      </c>
      <c r="V2358" s="58">
        <f>U2358-Table4[[#This Row],[W/H  3%]]</f>
        <v>0</v>
      </c>
      <c r="W2358" s="66" t="str">
        <f>Table4[[#This Row],[اليوم]]&amp;Table4[[#This Row],[الشهر ]]&amp;Table4[[#This Row],[العام]]</f>
        <v/>
      </c>
      <c r="X2358" s="66" t="s">
        <v>304</v>
      </c>
    </row>
    <row r="2359" spans="1:24" x14ac:dyDescent="0.3">
      <c r="A2359" s="62"/>
      <c r="B2359" s="62"/>
      <c r="C2359" s="62"/>
      <c r="D2359" s="41" t="e">
        <f t="shared" si="122"/>
        <v>#N/A</v>
      </c>
      <c r="E2359" s="4"/>
      <c r="F2359" s="41" t="e">
        <f>VLOOKUP(E2359,mapping!C:J,2,FALSE)</f>
        <v>#N/A</v>
      </c>
      <c r="G2359" s="41">
        <f>IFERROR(VLOOKUP(F2359,mapping!$D$3:$J$200,2,FALSE),0)</f>
        <v>0</v>
      </c>
      <c r="H2359" s="41">
        <f>IFERROR(VLOOKUP(F2359,mapping!$D$3:$J$200,3,FALSE),0)</f>
        <v>0</v>
      </c>
      <c r="I2359" s="41">
        <f>IFERROR(VLOOKUP(F2359,mapping!$D$3:$J$200,4,FALSE),0)</f>
        <v>0</v>
      </c>
      <c r="J2359" s="41">
        <f>IFERROR(VLOOKUP(F2359,mapping!$D$3:$J$200,5,FALSE),0)</f>
        <v>0</v>
      </c>
      <c r="K2359" s="63">
        <f>IF(W2359=mapping!$N$1,IFERROR(VLOOKUP(Table4[[#This Row],[Column1]],mapping!A:L,11,FALSE),0),IF(W2359&gt;mapping!$N$1,IFERROR(VLOOKUP(Table4[[#This Row],[Column1]],mapping!A:L,11,FALSE),0),))</f>
        <v>0</v>
      </c>
      <c r="L2359" s="139"/>
      <c r="M2359" s="60">
        <f>IF(W2359=mapping!$N$1,IFERROR(VLOOKUP(Table4[[#This Row],[Column1]],mapping!A:L,12,FALSE),0),IF(W2359&gt;mapping!$N$1,IFERROR(VLOOKUP(Table4[[#This Row],[Column1]],mapping!A:L,12,FALSE),0),0))</f>
        <v>0</v>
      </c>
      <c r="N2359" s="58">
        <f>Table4[[#This Row],[ سعر اليومية ]]*3%*Table4[[#This Row],[عدد الدورات ]]</f>
        <v>0</v>
      </c>
      <c r="O2359" s="56">
        <f>Table4[[#This Row],[ سعر اليومية ]]*Table4[[#This Row],[عدد الدورات ]]-N2359</f>
        <v>0</v>
      </c>
      <c r="P2359" s="194"/>
      <c r="Q2359" s="194"/>
      <c r="R2359" s="194"/>
      <c r="S2359" s="58">
        <f>(Table4[[#This Row],[سعر يومية السائق]]*Table4[[#This Row],[عدد الدورات ]])-SUM(Table4[[#This Row],[سلف ]:[خصم ]])+Table4[[#This Row],[اضافي ]]</f>
        <v>0</v>
      </c>
      <c r="U2359" s="58">
        <f>Table4[[#This Row],[ سعر اليومية ]]*Table4[[#This Row],[عدد الدورات ]]-Table4[[#This Row],[سعر يومية السائق]]*L2359</f>
        <v>0</v>
      </c>
      <c r="V2359" s="58">
        <f>U2359-Table4[[#This Row],[W/H  3%]]</f>
        <v>0</v>
      </c>
      <c r="W2359" s="66" t="str">
        <f>Table4[[#This Row],[اليوم]]&amp;Table4[[#This Row],[الشهر ]]&amp;Table4[[#This Row],[العام]]</f>
        <v/>
      </c>
      <c r="X2359" s="66" t="s">
        <v>304</v>
      </c>
    </row>
    <row r="2360" spans="1:24" x14ac:dyDescent="0.3">
      <c r="A2360" s="62"/>
      <c r="B2360" s="62"/>
      <c r="C2360" s="62"/>
      <c r="D2360" s="41" t="e">
        <f t="shared" si="122"/>
        <v>#N/A</v>
      </c>
      <c r="E2360" s="4"/>
      <c r="F2360" s="41" t="e">
        <f>VLOOKUP(E2360,mapping!C:J,2,FALSE)</f>
        <v>#N/A</v>
      </c>
      <c r="G2360" s="41">
        <f>IFERROR(VLOOKUP(F2360,mapping!$D$3:$J$200,2,FALSE),0)</f>
        <v>0</v>
      </c>
      <c r="H2360" s="41">
        <f>IFERROR(VLOOKUP(F2360,mapping!$D$3:$J$200,3,FALSE),0)</f>
        <v>0</v>
      </c>
      <c r="I2360" s="41">
        <f>IFERROR(VLOOKUP(F2360,mapping!$D$3:$J$200,4,FALSE),0)</f>
        <v>0</v>
      </c>
      <c r="J2360" s="41">
        <f>IFERROR(VLOOKUP(F2360,mapping!$D$3:$J$200,5,FALSE),0)</f>
        <v>0</v>
      </c>
      <c r="K2360" s="63">
        <f>IF(W2360=mapping!$N$1,IFERROR(VLOOKUP(Table4[[#This Row],[Column1]],mapping!A:L,11,FALSE),0),IF(W2360&gt;mapping!$N$1,IFERROR(VLOOKUP(Table4[[#This Row],[Column1]],mapping!A:L,11,FALSE),0),))</f>
        <v>0</v>
      </c>
      <c r="L2360" s="139"/>
      <c r="M2360" s="60">
        <f>IF(W2360=mapping!$N$1,IFERROR(VLOOKUP(Table4[[#This Row],[Column1]],mapping!A:L,12,FALSE),0),IF(W2360&gt;mapping!$N$1,IFERROR(VLOOKUP(Table4[[#This Row],[Column1]],mapping!A:L,12,FALSE),0),0))</f>
        <v>0</v>
      </c>
      <c r="N2360" s="58">
        <f>Table4[[#This Row],[ سعر اليومية ]]*3%*Table4[[#This Row],[عدد الدورات ]]</f>
        <v>0</v>
      </c>
      <c r="O2360" s="56">
        <f>Table4[[#This Row],[ سعر اليومية ]]*Table4[[#This Row],[عدد الدورات ]]-N2360</f>
        <v>0</v>
      </c>
      <c r="P2360" s="194"/>
      <c r="Q2360" s="194"/>
      <c r="R2360" s="194"/>
      <c r="S2360" s="58">
        <f>(Table4[[#This Row],[سعر يومية السائق]]*Table4[[#This Row],[عدد الدورات ]])-SUM(Table4[[#This Row],[سلف ]:[خصم ]])+Table4[[#This Row],[اضافي ]]</f>
        <v>0</v>
      </c>
      <c r="U2360" s="58">
        <f>Table4[[#This Row],[ سعر اليومية ]]*Table4[[#This Row],[عدد الدورات ]]-Table4[[#This Row],[سعر يومية السائق]]*L2360</f>
        <v>0</v>
      </c>
      <c r="V2360" s="58">
        <f>U2360-Table4[[#This Row],[W/H  3%]]</f>
        <v>0</v>
      </c>
      <c r="W2360" s="66" t="str">
        <f>Table4[[#This Row],[اليوم]]&amp;Table4[[#This Row],[الشهر ]]&amp;Table4[[#This Row],[العام]]</f>
        <v/>
      </c>
      <c r="X2360" s="66" t="s">
        <v>304</v>
      </c>
    </row>
    <row r="2361" spans="1:24" x14ac:dyDescent="0.3">
      <c r="A2361" s="62"/>
      <c r="B2361" s="62"/>
      <c r="C2361" s="62"/>
      <c r="D2361" s="41" t="e">
        <f t="shared" si="122"/>
        <v>#N/A</v>
      </c>
      <c r="E2361" s="4"/>
      <c r="F2361" s="41" t="e">
        <f>VLOOKUP(E2361,mapping!C:J,2,FALSE)</f>
        <v>#N/A</v>
      </c>
      <c r="G2361" s="41">
        <f>IFERROR(VLOOKUP(F2361,mapping!$D$3:$J$200,2,FALSE),0)</f>
        <v>0</v>
      </c>
      <c r="H2361" s="41">
        <f>IFERROR(VLOOKUP(F2361,mapping!$D$3:$J$200,3,FALSE),0)</f>
        <v>0</v>
      </c>
      <c r="I2361" s="41">
        <f>IFERROR(VLOOKUP(F2361,mapping!$D$3:$J$200,4,FALSE),0)</f>
        <v>0</v>
      </c>
      <c r="J2361" s="41">
        <f>IFERROR(VLOOKUP(F2361,mapping!$D$3:$J$200,5,FALSE),0)</f>
        <v>0</v>
      </c>
      <c r="K2361" s="63">
        <f>IF(W2361=mapping!$N$1,IFERROR(VLOOKUP(Table4[[#This Row],[Column1]],mapping!A:L,11,FALSE),0),IF(W2361&gt;mapping!$N$1,IFERROR(VLOOKUP(Table4[[#This Row],[Column1]],mapping!A:L,11,FALSE),0),))</f>
        <v>0</v>
      </c>
      <c r="L2361" s="139"/>
      <c r="M2361" s="60">
        <f>IF(W2361=mapping!$N$1,IFERROR(VLOOKUP(Table4[[#This Row],[Column1]],mapping!A:L,12,FALSE),0),IF(W2361&gt;mapping!$N$1,IFERROR(VLOOKUP(Table4[[#This Row],[Column1]],mapping!A:L,12,FALSE),0),0))</f>
        <v>0</v>
      </c>
      <c r="N2361" s="58">
        <f>Table4[[#This Row],[ سعر اليومية ]]*3%*Table4[[#This Row],[عدد الدورات ]]</f>
        <v>0</v>
      </c>
      <c r="O2361" s="56">
        <f>Table4[[#This Row],[ سعر اليومية ]]*Table4[[#This Row],[عدد الدورات ]]-N2361</f>
        <v>0</v>
      </c>
      <c r="P2361" s="194"/>
      <c r="Q2361" s="194"/>
      <c r="R2361" s="194"/>
      <c r="S2361" s="58">
        <f>(Table4[[#This Row],[سعر يومية السائق]]*Table4[[#This Row],[عدد الدورات ]])-SUM(Table4[[#This Row],[سلف ]:[خصم ]])+Table4[[#This Row],[اضافي ]]</f>
        <v>0</v>
      </c>
      <c r="U2361" s="58">
        <f>Table4[[#This Row],[ سعر اليومية ]]*Table4[[#This Row],[عدد الدورات ]]-Table4[[#This Row],[سعر يومية السائق]]*L2361</f>
        <v>0</v>
      </c>
      <c r="V2361" s="58">
        <f>U2361-Table4[[#This Row],[W/H  3%]]</f>
        <v>0</v>
      </c>
      <c r="W2361" s="66" t="str">
        <f>Table4[[#This Row],[اليوم]]&amp;Table4[[#This Row],[الشهر ]]&amp;Table4[[#This Row],[العام]]</f>
        <v/>
      </c>
      <c r="X2361" s="66" t="s">
        <v>304</v>
      </c>
    </row>
    <row r="2362" spans="1:24" x14ac:dyDescent="0.3">
      <c r="A2362" s="62"/>
      <c r="B2362" s="62"/>
      <c r="C2362" s="62"/>
      <c r="D2362" s="41" t="e">
        <f t="shared" si="122"/>
        <v>#N/A</v>
      </c>
      <c r="E2362" s="4"/>
      <c r="F2362" s="41" t="e">
        <f>VLOOKUP(E2362,mapping!C:J,2,FALSE)</f>
        <v>#N/A</v>
      </c>
      <c r="G2362" s="41">
        <f>IFERROR(VLOOKUP(F2362,mapping!$D$3:$J$200,2,FALSE),0)</f>
        <v>0</v>
      </c>
      <c r="H2362" s="41">
        <f>IFERROR(VLOOKUP(F2362,mapping!$D$3:$J$200,3,FALSE),0)</f>
        <v>0</v>
      </c>
      <c r="I2362" s="41">
        <f>IFERROR(VLOOKUP(F2362,mapping!$D$3:$J$200,4,FALSE),0)</f>
        <v>0</v>
      </c>
      <c r="J2362" s="41">
        <f>IFERROR(VLOOKUP(F2362,mapping!$D$3:$J$200,5,FALSE),0)</f>
        <v>0</v>
      </c>
      <c r="K2362" s="63">
        <f>IF(W2362=mapping!$N$1,IFERROR(VLOOKUP(Table4[[#This Row],[Column1]],mapping!A:L,11,FALSE),0),IF(W2362&gt;mapping!$N$1,IFERROR(VLOOKUP(Table4[[#This Row],[Column1]],mapping!A:L,11,FALSE),0),))</f>
        <v>0</v>
      </c>
      <c r="L2362" s="139"/>
      <c r="M2362" s="60">
        <f>IF(W2362=mapping!$N$1,IFERROR(VLOOKUP(Table4[[#This Row],[Column1]],mapping!A:L,12,FALSE),0),IF(W2362&gt;mapping!$N$1,IFERROR(VLOOKUP(Table4[[#This Row],[Column1]],mapping!A:L,12,FALSE),0),0))</f>
        <v>0</v>
      </c>
      <c r="N2362" s="58">
        <f>Table4[[#This Row],[ سعر اليومية ]]*3%*Table4[[#This Row],[عدد الدورات ]]</f>
        <v>0</v>
      </c>
      <c r="O2362" s="56">
        <f>Table4[[#This Row],[ سعر اليومية ]]*Table4[[#This Row],[عدد الدورات ]]-N2362</f>
        <v>0</v>
      </c>
      <c r="P2362" s="194"/>
      <c r="Q2362" s="194"/>
      <c r="R2362" s="194"/>
      <c r="S2362" s="58">
        <f>(Table4[[#This Row],[سعر يومية السائق]]*Table4[[#This Row],[عدد الدورات ]])-SUM(Table4[[#This Row],[سلف ]:[خصم ]])+Table4[[#This Row],[اضافي ]]</f>
        <v>0</v>
      </c>
      <c r="U2362" s="58">
        <f>Table4[[#This Row],[ سعر اليومية ]]*Table4[[#This Row],[عدد الدورات ]]-Table4[[#This Row],[سعر يومية السائق]]*L2362</f>
        <v>0</v>
      </c>
      <c r="V2362" s="58">
        <f>U2362-Table4[[#This Row],[W/H  3%]]</f>
        <v>0</v>
      </c>
      <c r="W2362" s="66" t="str">
        <f>Table4[[#This Row],[اليوم]]&amp;Table4[[#This Row],[الشهر ]]&amp;Table4[[#This Row],[العام]]</f>
        <v/>
      </c>
      <c r="X2362" s="66" t="s">
        <v>304</v>
      </c>
    </row>
    <row r="2363" spans="1:24" x14ac:dyDescent="0.3">
      <c r="A2363" s="62"/>
      <c r="B2363" s="62"/>
      <c r="C2363" s="62"/>
      <c r="D2363" s="41" t="e">
        <f t="shared" si="122"/>
        <v>#N/A</v>
      </c>
      <c r="E2363" s="4"/>
      <c r="F2363" s="41" t="e">
        <f>VLOOKUP(E2363,mapping!C:J,2,FALSE)</f>
        <v>#N/A</v>
      </c>
      <c r="G2363" s="41">
        <f>IFERROR(VLOOKUP(F2363,mapping!$D$3:$J$200,2,FALSE),0)</f>
        <v>0</v>
      </c>
      <c r="H2363" s="41">
        <f>IFERROR(VLOOKUP(F2363,mapping!$D$3:$J$200,3,FALSE),0)</f>
        <v>0</v>
      </c>
      <c r="I2363" s="41">
        <f>IFERROR(VLOOKUP(F2363,mapping!$D$3:$J$200,4,FALSE),0)</f>
        <v>0</v>
      </c>
      <c r="J2363" s="41">
        <f>IFERROR(VLOOKUP(F2363,mapping!$D$3:$J$200,5,FALSE),0)</f>
        <v>0</v>
      </c>
      <c r="K2363" s="63">
        <f>IF(W2363=mapping!$N$1,IFERROR(VLOOKUP(Table4[[#This Row],[Column1]],mapping!A:L,11,FALSE),0),IF(W2363&gt;mapping!$N$1,IFERROR(VLOOKUP(Table4[[#This Row],[Column1]],mapping!A:L,11,FALSE),0),))</f>
        <v>0</v>
      </c>
      <c r="L2363" s="139"/>
      <c r="M2363" s="60">
        <f>IF(W2363=mapping!$N$1,IFERROR(VLOOKUP(Table4[[#This Row],[Column1]],mapping!A:L,12,FALSE),0),IF(W2363&gt;mapping!$N$1,IFERROR(VLOOKUP(Table4[[#This Row],[Column1]],mapping!A:L,12,FALSE),0),0))</f>
        <v>0</v>
      </c>
      <c r="N2363" s="58">
        <f>Table4[[#This Row],[ سعر اليومية ]]*3%*Table4[[#This Row],[عدد الدورات ]]</f>
        <v>0</v>
      </c>
      <c r="O2363" s="56">
        <f>Table4[[#This Row],[ سعر اليومية ]]*Table4[[#This Row],[عدد الدورات ]]-N2363</f>
        <v>0</v>
      </c>
      <c r="P2363" s="194"/>
      <c r="Q2363" s="194"/>
      <c r="R2363" s="194"/>
      <c r="S2363" s="58">
        <f>(Table4[[#This Row],[سعر يومية السائق]]*Table4[[#This Row],[عدد الدورات ]])-SUM(Table4[[#This Row],[سلف ]:[خصم ]])+Table4[[#This Row],[اضافي ]]</f>
        <v>0</v>
      </c>
      <c r="U2363" s="58">
        <f>Table4[[#This Row],[ سعر اليومية ]]*Table4[[#This Row],[عدد الدورات ]]-Table4[[#This Row],[سعر يومية السائق]]*L2363</f>
        <v>0</v>
      </c>
      <c r="V2363" s="58">
        <f>U2363-Table4[[#This Row],[W/H  3%]]</f>
        <v>0</v>
      </c>
      <c r="W2363" s="66" t="str">
        <f>Table4[[#This Row],[اليوم]]&amp;Table4[[#This Row],[الشهر ]]&amp;Table4[[#This Row],[العام]]</f>
        <v/>
      </c>
      <c r="X2363" s="66" t="s">
        <v>304</v>
      </c>
    </row>
    <row r="2364" spans="1:24" x14ac:dyDescent="0.3">
      <c r="A2364" s="62"/>
      <c r="B2364" s="62"/>
      <c r="C2364" s="62"/>
      <c r="D2364" s="41" t="e">
        <f t="shared" si="122"/>
        <v>#N/A</v>
      </c>
      <c r="E2364" s="4"/>
      <c r="F2364" s="41" t="e">
        <f>VLOOKUP(E2364,mapping!C:J,2,FALSE)</f>
        <v>#N/A</v>
      </c>
      <c r="G2364" s="41">
        <f>IFERROR(VLOOKUP(F2364,mapping!$D$3:$J$200,2,FALSE),0)</f>
        <v>0</v>
      </c>
      <c r="H2364" s="41">
        <f>IFERROR(VLOOKUP(F2364,mapping!$D$3:$J$200,3,FALSE),0)</f>
        <v>0</v>
      </c>
      <c r="I2364" s="41">
        <f>IFERROR(VLOOKUP(F2364,mapping!$D$3:$J$200,4,FALSE),0)</f>
        <v>0</v>
      </c>
      <c r="J2364" s="41">
        <f>IFERROR(VLOOKUP(F2364,mapping!$D$3:$J$200,5,FALSE),0)</f>
        <v>0</v>
      </c>
      <c r="K2364" s="63">
        <f>IF(W2364=mapping!$N$1,IFERROR(VLOOKUP(Table4[[#This Row],[Column1]],mapping!A:L,11,FALSE),0),IF(W2364&gt;mapping!$N$1,IFERROR(VLOOKUP(Table4[[#This Row],[Column1]],mapping!A:L,11,FALSE),0),))</f>
        <v>0</v>
      </c>
      <c r="L2364" s="139"/>
      <c r="M2364" s="60">
        <f>IF(W2364=mapping!$N$1,IFERROR(VLOOKUP(Table4[[#This Row],[Column1]],mapping!A:L,12,FALSE),0),IF(W2364&gt;mapping!$N$1,IFERROR(VLOOKUP(Table4[[#This Row],[Column1]],mapping!A:L,12,FALSE),0),0))</f>
        <v>0</v>
      </c>
      <c r="N2364" s="58">
        <f>Table4[[#This Row],[ سعر اليومية ]]*3%*Table4[[#This Row],[عدد الدورات ]]</f>
        <v>0</v>
      </c>
      <c r="O2364" s="56">
        <f>Table4[[#This Row],[ سعر اليومية ]]*Table4[[#This Row],[عدد الدورات ]]-N2364</f>
        <v>0</v>
      </c>
      <c r="P2364" s="194"/>
      <c r="Q2364" s="194"/>
      <c r="R2364" s="194"/>
      <c r="S2364" s="58">
        <f>(Table4[[#This Row],[سعر يومية السائق]]*Table4[[#This Row],[عدد الدورات ]])-SUM(Table4[[#This Row],[سلف ]:[خصم ]])+Table4[[#This Row],[اضافي ]]</f>
        <v>0</v>
      </c>
      <c r="U2364" s="58">
        <f>Table4[[#This Row],[ سعر اليومية ]]*Table4[[#This Row],[عدد الدورات ]]-Table4[[#This Row],[سعر يومية السائق]]*L2364</f>
        <v>0</v>
      </c>
      <c r="V2364" s="58">
        <f>U2364-Table4[[#This Row],[W/H  3%]]</f>
        <v>0</v>
      </c>
      <c r="W2364" s="66" t="str">
        <f>Table4[[#This Row],[اليوم]]&amp;Table4[[#This Row],[الشهر ]]&amp;Table4[[#This Row],[العام]]</f>
        <v/>
      </c>
      <c r="X2364" s="66" t="s">
        <v>304</v>
      </c>
    </row>
    <row r="2365" spans="1:24" x14ac:dyDescent="0.3">
      <c r="A2365" s="62"/>
      <c r="B2365" s="62"/>
      <c r="C2365" s="62"/>
      <c r="D2365" s="41" t="e">
        <f t="shared" si="122"/>
        <v>#N/A</v>
      </c>
      <c r="E2365" s="4"/>
      <c r="F2365" s="41" t="e">
        <f>VLOOKUP(E2365,mapping!C:J,2,FALSE)</f>
        <v>#N/A</v>
      </c>
      <c r="G2365" s="41">
        <f>IFERROR(VLOOKUP(F2365,mapping!$D$3:$J$200,2,FALSE),0)</f>
        <v>0</v>
      </c>
      <c r="H2365" s="41">
        <f>IFERROR(VLOOKUP(F2365,mapping!$D$3:$J$200,3,FALSE),0)</f>
        <v>0</v>
      </c>
      <c r="I2365" s="41">
        <f>IFERROR(VLOOKUP(F2365,mapping!$D$3:$J$200,4,FALSE),0)</f>
        <v>0</v>
      </c>
      <c r="J2365" s="41">
        <f>IFERROR(VLOOKUP(F2365,mapping!$D$3:$J$200,5,FALSE),0)</f>
        <v>0</v>
      </c>
      <c r="K2365" s="63">
        <f>IF(W2365=mapping!$N$1,IFERROR(VLOOKUP(Table4[[#This Row],[Column1]],mapping!A:L,11,FALSE),0),IF(W2365&gt;mapping!$N$1,IFERROR(VLOOKUP(Table4[[#This Row],[Column1]],mapping!A:L,11,FALSE),0),))</f>
        <v>0</v>
      </c>
      <c r="L2365" s="139"/>
      <c r="M2365" s="60">
        <f>IF(W2365=mapping!$N$1,IFERROR(VLOOKUP(Table4[[#This Row],[Column1]],mapping!A:L,12,FALSE),0),IF(W2365&gt;mapping!$N$1,IFERROR(VLOOKUP(Table4[[#This Row],[Column1]],mapping!A:L,12,FALSE),0),0))</f>
        <v>0</v>
      </c>
      <c r="N2365" s="58">
        <f>Table4[[#This Row],[ سعر اليومية ]]*3%*Table4[[#This Row],[عدد الدورات ]]</f>
        <v>0</v>
      </c>
      <c r="O2365" s="56">
        <f>Table4[[#This Row],[ سعر اليومية ]]*Table4[[#This Row],[عدد الدورات ]]-N2365</f>
        <v>0</v>
      </c>
      <c r="P2365" s="194"/>
      <c r="Q2365" s="194"/>
      <c r="R2365" s="194"/>
      <c r="S2365" s="58">
        <f>(Table4[[#This Row],[سعر يومية السائق]]*Table4[[#This Row],[عدد الدورات ]])-SUM(Table4[[#This Row],[سلف ]:[خصم ]])+Table4[[#This Row],[اضافي ]]</f>
        <v>0</v>
      </c>
      <c r="U2365" s="58">
        <f>Table4[[#This Row],[ سعر اليومية ]]*Table4[[#This Row],[عدد الدورات ]]-Table4[[#This Row],[سعر يومية السائق]]*L2365</f>
        <v>0</v>
      </c>
      <c r="V2365" s="58">
        <f>U2365-Table4[[#This Row],[W/H  3%]]</f>
        <v>0</v>
      </c>
      <c r="W2365" s="66" t="str">
        <f>Table4[[#This Row],[اليوم]]&amp;Table4[[#This Row],[الشهر ]]&amp;Table4[[#This Row],[العام]]</f>
        <v/>
      </c>
      <c r="X2365" s="66" t="s">
        <v>304</v>
      </c>
    </row>
    <row r="2366" spans="1:24" x14ac:dyDescent="0.3">
      <c r="A2366" s="62"/>
      <c r="B2366" s="62"/>
      <c r="C2366" s="62"/>
      <c r="D2366" s="41" t="e">
        <f t="shared" si="122"/>
        <v>#N/A</v>
      </c>
      <c r="E2366" s="4"/>
      <c r="F2366" s="41" t="e">
        <f>VLOOKUP(E2366,mapping!C:J,2,FALSE)</f>
        <v>#N/A</v>
      </c>
      <c r="G2366" s="41">
        <f>IFERROR(VLOOKUP(F2366,mapping!$D$3:$J$200,2,FALSE),0)</f>
        <v>0</v>
      </c>
      <c r="H2366" s="41">
        <f>IFERROR(VLOOKUP(F2366,mapping!$D$3:$J$200,3,FALSE),0)</f>
        <v>0</v>
      </c>
      <c r="I2366" s="41">
        <f>IFERROR(VLOOKUP(F2366,mapping!$D$3:$J$200,4,FALSE),0)</f>
        <v>0</v>
      </c>
      <c r="J2366" s="41">
        <f>IFERROR(VLOOKUP(F2366,mapping!$D$3:$J$200,5,FALSE),0)</f>
        <v>0</v>
      </c>
      <c r="K2366" s="63">
        <f>IF(W2366=mapping!$N$1,IFERROR(VLOOKUP(Table4[[#This Row],[Column1]],mapping!A:L,11,FALSE),0),IF(W2366&gt;mapping!$N$1,IFERROR(VLOOKUP(Table4[[#This Row],[Column1]],mapping!A:L,11,FALSE),0),))</f>
        <v>0</v>
      </c>
      <c r="L2366" s="139"/>
      <c r="M2366" s="60">
        <f>IF(W2366=mapping!$N$1,IFERROR(VLOOKUP(Table4[[#This Row],[Column1]],mapping!A:L,12,FALSE),0),IF(W2366&gt;mapping!$N$1,IFERROR(VLOOKUP(Table4[[#This Row],[Column1]],mapping!A:L,12,FALSE),0),0))</f>
        <v>0</v>
      </c>
      <c r="N2366" s="58">
        <f>Table4[[#This Row],[ سعر اليومية ]]*3%*Table4[[#This Row],[عدد الدورات ]]</f>
        <v>0</v>
      </c>
      <c r="O2366" s="56">
        <f>Table4[[#This Row],[ سعر اليومية ]]*Table4[[#This Row],[عدد الدورات ]]-N2366</f>
        <v>0</v>
      </c>
      <c r="P2366" s="194"/>
      <c r="Q2366" s="194"/>
      <c r="R2366" s="194"/>
      <c r="S2366" s="58">
        <f>(Table4[[#This Row],[سعر يومية السائق]]*Table4[[#This Row],[عدد الدورات ]])-SUM(Table4[[#This Row],[سلف ]:[خصم ]])+Table4[[#This Row],[اضافي ]]</f>
        <v>0</v>
      </c>
      <c r="U2366" s="58">
        <f>Table4[[#This Row],[ سعر اليومية ]]*Table4[[#This Row],[عدد الدورات ]]-Table4[[#This Row],[سعر يومية السائق]]*L2366</f>
        <v>0</v>
      </c>
      <c r="V2366" s="58">
        <f>U2366-Table4[[#This Row],[W/H  3%]]</f>
        <v>0</v>
      </c>
      <c r="W2366" s="66" t="str">
        <f>Table4[[#This Row],[اليوم]]&amp;Table4[[#This Row],[الشهر ]]&amp;Table4[[#This Row],[العام]]</f>
        <v/>
      </c>
      <c r="X2366" s="66" t="s">
        <v>304</v>
      </c>
    </row>
    <row r="2367" spans="1:24" x14ac:dyDescent="0.3">
      <c r="A2367" s="62"/>
      <c r="B2367" s="62"/>
      <c r="C2367" s="62"/>
      <c r="D2367" s="41" t="e">
        <f t="shared" si="122"/>
        <v>#N/A</v>
      </c>
      <c r="E2367" s="4"/>
      <c r="F2367" s="41" t="e">
        <f>VLOOKUP(E2367,mapping!C:J,2,FALSE)</f>
        <v>#N/A</v>
      </c>
      <c r="G2367" s="41">
        <f>IFERROR(VLOOKUP(F2367,mapping!$D$3:$J$200,2,FALSE),0)</f>
        <v>0</v>
      </c>
      <c r="H2367" s="41">
        <f>IFERROR(VLOOKUP(F2367,mapping!$D$3:$J$200,3,FALSE),0)</f>
        <v>0</v>
      </c>
      <c r="I2367" s="41">
        <f>IFERROR(VLOOKUP(F2367,mapping!$D$3:$J$200,4,FALSE),0)</f>
        <v>0</v>
      </c>
      <c r="J2367" s="41">
        <f>IFERROR(VLOOKUP(F2367,mapping!$D$3:$J$200,5,FALSE),0)</f>
        <v>0</v>
      </c>
      <c r="K2367" s="63">
        <f>IF(W2367=mapping!$N$1,IFERROR(VLOOKUP(Table4[[#This Row],[Column1]],mapping!A:L,11,FALSE),0),IF(W2367&gt;mapping!$N$1,IFERROR(VLOOKUP(Table4[[#This Row],[Column1]],mapping!A:L,11,FALSE),0),))</f>
        <v>0</v>
      </c>
      <c r="L2367" s="139"/>
      <c r="M2367" s="60">
        <f>IF(W2367=mapping!$N$1,IFERROR(VLOOKUP(Table4[[#This Row],[Column1]],mapping!A:L,12,FALSE),0),IF(W2367&gt;mapping!$N$1,IFERROR(VLOOKUP(Table4[[#This Row],[Column1]],mapping!A:L,12,FALSE),0),0))</f>
        <v>0</v>
      </c>
      <c r="N2367" s="58">
        <f>Table4[[#This Row],[ سعر اليومية ]]*3%*Table4[[#This Row],[عدد الدورات ]]</f>
        <v>0</v>
      </c>
      <c r="O2367" s="56">
        <f>Table4[[#This Row],[ سعر اليومية ]]*Table4[[#This Row],[عدد الدورات ]]-N2367</f>
        <v>0</v>
      </c>
      <c r="P2367" s="194"/>
      <c r="Q2367" s="194"/>
      <c r="R2367" s="194"/>
      <c r="S2367" s="58">
        <f>(Table4[[#This Row],[سعر يومية السائق]]*Table4[[#This Row],[عدد الدورات ]])-SUM(Table4[[#This Row],[سلف ]:[خصم ]])+Table4[[#This Row],[اضافي ]]</f>
        <v>0</v>
      </c>
      <c r="U2367" s="58">
        <f>Table4[[#This Row],[ سعر اليومية ]]*Table4[[#This Row],[عدد الدورات ]]-Table4[[#This Row],[سعر يومية السائق]]*L2367</f>
        <v>0</v>
      </c>
      <c r="V2367" s="58">
        <f>U2367-Table4[[#This Row],[W/H  3%]]</f>
        <v>0</v>
      </c>
      <c r="W2367" s="66" t="str">
        <f>Table4[[#This Row],[اليوم]]&amp;Table4[[#This Row],[الشهر ]]&amp;Table4[[#This Row],[العام]]</f>
        <v/>
      </c>
      <c r="X2367" s="66" t="s">
        <v>304</v>
      </c>
    </row>
    <row r="2368" spans="1:24" x14ac:dyDescent="0.3">
      <c r="A2368" s="62"/>
      <c r="B2368" s="62"/>
      <c r="C2368" s="62"/>
      <c r="D2368" s="41" t="e">
        <f t="shared" si="122"/>
        <v>#N/A</v>
      </c>
      <c r="E2368" s="4"/>
      <c r="F2368" s="41" t="e">
        <f>VLOOKUP(E2368,mapping!C:J,2,FALSE)</f>
        <v>#N/A</v>
      </c>
      <c r="G2368" s="41">
        <f>IFERROR(VLOOKUP(F2368,mapping!$D$3:$J$200,2,FALSE),0)</f>
        <v>0</v>
      </c>
      <c r="H2368" s="41">
        <f>IFERROR(VLOOKUP(F2368,mapping!$D$3:$J$200,3,FALSE),0)</f>
        <v>0</v>
      </c>
      <c r="I2368" s="41">
        <f>IFERROR(VLOOKUP(F2368,mapping!$D$3:$J$200,4,FALSE),0)</f>
        <v>0</v>
      </c>
      <c r="J2368" s="41">
        <f>IFERROR(VLOOKUP(F2368,mapping!$D$3:$J$200,5,FALSE),0)</f>
        <v>0</v>
      </c>
      <c r="K2368" s="63">
        <f>IF(W2368=mapping!$N$1,IFERROR(VLOOKUP(Table4[[#This Row],[Column1]],mapping!A:L,11,FALSE),0),IF(W2368&gt;mapping!$N$1,IFERROR(VLOOKUP(Table4[[#This Row],[Column1]],mapping!A:L,11,FALSE),0),))</f>
        <v>0</v>
      </c>
      <c r="L2368" s="139"/>
      <c r="M2368" s="60">
        <f>IF(W2368=mapping!$N$1,IFERROR(VLOOKUP(Table4[[#This Row],[Column1]],mapping!A:L,12,FALSE),0),IF(W2368&gt;mapping!$N$1,IFERROR(VLOOKUP(Table4[[#This Row],[Column1]],mapping!A:L,12,FALSE),0),0))</f>
        <v>0</v>
      </c>
      <c r="N2368" s="58">
        <f>Table4[[#This Row],[ سعر اليومية ]]*3%*Table4[[#This Row],[عدد الدورات ]]</f>
        <v>0</v>
      </c>
      <c r="O2368" s="56">
        <f>Table4[[#This Row],[ سعر اليومية ]]*Table4[[#This Row],[عدد الدورات ]]-N2368</f>
        <v>0</v>
      </c>
      <c r="P2368" s="194"/>
      <c r="Q2368" s="194"/>
      <c r="R2368" s="194"/>
      <c r="S2368" s="58">
        <f>(Table4[[#This Row],[سعر يومية السائق]]*Table4[[#This Row],[عدد الدورات ]])-SUM(Table4[[#This Row],[سلف ]:[خصم ]])+Table4[[#This Row],[اضافي ]]</f>
        <v>0</v>
      </c>
      <c r="U2368" s="58">
        <f>Table4[[#This Row],[ سعر اليومية ]]*Table4[[#This Row],[عدد الدورات ]]-Table4[[#This Row],[سعر يومية السائق]]*L2368</f>
        <v>0</v>
      </c>
      <c r="V2368" s="58">
        <f>U2368-Table4[[#This Row],[W/H  3%]]</f>
        <v>0</v>
      </c>
      <c r="W2368" s="66" t="str">
        <f>Table4[[#This Row],[اليوم]]&amp;Table4[[#This Row],[الشهر ]]&amp;Table4[[#This Row],[العام]]</f>
        <v/>
      </c>
      <c r="X2368" s="66" t="s">
        <v>304</v>
      </c>
    </row>
    <row r="2369" spans="1:24" x14ac:dyDescent="0.3">
      <c r="A2369" s="62"/>
      <c r="B2369" s="62"/>
      <c r="C2369" s="62"/>
      <c r="D2369" s="41" t="e">
        <f t="shared" si="122"/>
        <v>#N/A</v>
      </c>
      <c r="E2369" s="4"/>
      <c r="F2369" s="41" t="e">
        <f>VLOOKUP(E2369,mapping!C:J,2,FALSE)</f>
        <v>#N/A</v>
      </c>
      <c r="G2369" s="41">
        <f>IFERROR(VLOOKUP(F2369,mapping!$D$3:$J$200,2,FALSE),0)</f>
        <v>0</v>
      </c>
      <c r="H2369" s="41">
        <f>IFERROR(VLOOKUP(F2369,mapping!$D$3:$J$200,3,FALSE),0)</f>
        <v>0</v>
      </c>
      <c r="I2369" s="41">
        <f>IFERROR(VLOOKUP(F2369,mapping!$D$3:$J$200,4,FALSE),0)</f>
        <v>0</v>
      </c>
      <c r="J2369" s="41">
        <f>IFERROR(VLOOKUP(F2369,mapping!$D$3:$J$200,5,FALSE),0)</f>
        <v>0</v>
      </c>
      <c r="K2369" s="63">
        <f>IF(W2369=mapping!$N$1,IFERROR(VLOOKUP(Table4[[#This Row],[Column1]],mapping!A:L,11,FALSE),0),IF(W2369&gt;mapping!$N$1,IFERROR(VLOOKUP(Table4[[#This Row],[Column1]],mapping!A:L,11,FALSE),0),))</f>
        <v>0</v>
      </c>
      <c r="L2369" s="139"/>
      <c r="M2369" s="60">
        <f>IF(W2369=mapping!$N$1,IFERROR(VLOOKUP(Table4[[#This Row],[Column1]],mapping!A:L,12,FALSE),0),IF(W2369&gt;mapping!$N$1,IFERROR(VLOOKUP(Table4[[#This Row],[Column1]],mapping!A:L,12,FALSE),0),0))</f>
        <v>0</v>
      </c>
      <c r="N2369" s="58">
        <f>Table4[[#This Row],[ سعر اليومية ]]*3%*Table4[[#This Row],[عدد الدورات ]]</f>
        <v>0</v>
      </c>
      <c r="O2369" s="56">
        <f>Table4[[#This Row],[ سعر اليومية ]]*Table4[[#This Row],[عدد الدورات ]]-N2369</f>
        <v>0</v>
      </c>
      <c r="P2369" s="194"/>
      <c r="Q2369" s="194"/>
      <c r="R2369" s="194"/>
      <c r="S2369" s="58">
        <f>(Table4[[#This Row],[سعر يومية السائق]]*Table4[[#This Row],[عدد الدورات ]])-SUM(Table4[[#This Row],[سلف ]:[خصم ]])+Table4[[#This Row],[اضافي ]]</f>
        <v>0</v>
      </c>
      <c r="U2369" s="58">
        <f>Table4[[#This Row],[ سعر اليومية ]]*Table4[[#This Row],[عدد الدورات ]]-Table4[[#This Row],[سعر يومية السائق]]*L2369</f>
        <v>0</v>
      </c>
      <c r="V2369" s="58">
        <f>U2369-Table4[[#This Row],[W/H  3%]]</f>
        <v>0</v>
      </c>
      <c r="W2369" s="66" t="str">
        <f>Table4[[#This Row],[اليوم]]&amp;Table4[[#This Row],[الشهر ]]&amp;Table4[[#This Row],[العام]]</f>
        <v/>
      </c>
      <c r="X2369" s="66" t="s">
        <v>304</v>
      </c>
    </row>
    <row r="2370" spans="1:24" x14ac:dyDescent="0.3">
      <c r="A2370" s="62"/>
      <c r="B2370" s="62"/>
      <c r="C2370" s="62"/>
      <c r="D2370" s="41" t="e">
        <f t="shared" si="122"/>
        <v>#N/A</v>
      </c>
      <c r="E2370" s="4"/>
      <c r="F2370" s="41" t="e">
        <f>VLOOKUP(E2370,mapping!C:J,2,FALSE)</f>
        <v>#N/A</v>
      </c>
      <c r="G2370" s="41">
        <f>IFERROR(VLOOKUP(F2370,mapping!$D$3:$J$200,2,FALSE),0)</f>
        <v>0</v>
      </c>
      <c r="H2370" s="41">
        <f>IFERROR(VLOOKUP(F2370,mapping!$D$3:$J$200,3,FALSE),0)</f>
        <v>0</v>
      </c>
      <c r="I2370" s="41">
        <f>IFERROR(VLOOKUP(F2370,mapping!$D$3:$J$200,4,FALSE),0)</f>
        <v>0</v>
      </c>
      <c r="J2370" s="41">
        <f>IFERROR(VLOOKUP(F2370,mapping!$D$3:$J$200,5,FALSE),0)</f>
        <v>0</v>
      </c>
      <c r="K2370" s="63">
        <f>IF(W2370=mapping!$N$1,IFERROR(VLOOKUP(Table4[[#This Row],[Column1]],mapping!A:L,11,FALSE),0),IF(W2370&gt;mapping!$N$1,IFERROR(VLOOKUP(Table4[[#This Row],[Column1]],mapping!A:L,11,FALSE),0),))</f>
        <v>0</v>
      </c>
      <c r="L2370" s="139"/>
      <c r="M2370" s="60">
        <f>IF(W2370=mapping!$N$1,IFERROR(VLOOKUP(Table4[[#This Row],[Column1]],mapping!A:L,12,FALSE),0),IF(W2370&gt;mapping!$N$1,IFERROR(VLOOKUP(Table4[[#This Row],[Column1]],mapping!A:L,12,FALSE),0),0))</f>
        <v>0</v>
      </c>
      <c r="N2370" s="58">
        <f>Table4[[#This Row],[ سعر اليومية ]]*3%*Table4[[#This Row],[عدد الدورات ]]</f>
        <v>0</v>
      </c>
      <c r="O2370" s="56">
        <f>Table4[[#This Row],[ سعر اليومية ]]*Table4[[#This Row],[عدد الدورات ]]-N2370</f>
        <v>0</v>
      </c>
      <c r="P2370" s="194"/>
      <c r="Q2370" s="194"/>
      <c r="R2370" s="194"/>
      <c r="S2370" s="58">
        <f>(Table4[[#This Row],[سعر يومية السائق]]*Table4[[#This Row],[عدد الدورات ]])-SUM(Table4[[#This Row],[سلف ]:[خصم ]])+Table4[[#This Row],[اضافي ]]</f>
        <v>0</v>
      </c>
      <c r="U2370" s="58">
        <f>Table4[[#This Row],[ سعر اليومية ]]*Table4[[#This Row],[عدد الدورات ]]-Table4[[#This Row],[سعر يومية السائق]]*L2370</f>
        <v>0</v>
      </c>
      <c r="V2370" s="58">
        <f>U2370-Table4[[#This Row],[W/H  3%]]</f>
        <v>0</v>
      </c>
      <c r="W2370" s="66" t="str">
        <f>Table4[[#This Row],[اليوم]]&amp;Table4[[#This Row],[الشهر ]]&amp;Table4[[#This Row],[العام]]</f>
        <v/>
      </c>
      <c r="X2370" s="66" t="s">
        <v>304</v>
      </c>
    </row>
    <row r="2371" spans="1:24" x14ac:dyDescent="0.3">
      <c r="A2371" s="62"/>
      <c r="B2371" s="62"/>
      <c r="C2371" s="62"/>
      <c r="D2371" s="41" t="e">
        <f t="shared" si="122"/>
        <v>#N/A</v>
      </c>
      <c r="E2371" s="4"/>
      <c r="F2371" s="41" t="e">
        <f>VLOOKUP(E2371,mapping!C:J,2,FALSE)</f>
        <v>#N/A</v>
      </c>
      <c r="G2371" s="41">
        <f>IFERROR(VLOOKUP(F2371,mapping!$D$3:$J$200,2,FALSE),0)</f>
        <v>0</v>
      </c>
      <c r="H2371" s="41">
        <f>IFERROR(VLOOKUP(F2371,mapping!$D$3:$J$200,3,FALSE),0)</f>
        <v>0</v>
      </c>
      <c r="I2371" s="41">
        <f>IFERROR(VLOOKUP(F2371,mapping!$D$3:$J$200,4,FALSE),0)</f>
        <v>0</v>
      </c>
      <c r="J2371" s="41">
        <f>IFERROR(VLOOKUP(F2371,mapping!$D$3:$J$200,5,FALSE),0)</f>
        <v>0</v>
      </c>
      <c r="K2371" s="63">
        <f>IF(W2371=mapping!$N$1,IFERROR(VLOOKUP(Table4[[#This Row],[Column1]],mapping!A:L,11,FALSE),0),IF(W2371&gt;mapping!$N$1,IFERROR(VLOOKUP(Table4[[#This Row],[Column1]],mapping!A:L,11,FALSE),0),))</f>
        <v>0</v>
      </c>
      <c r="L2371" s="139"/>
      <c r="M2371" s="60">
        <f>IF(W2371=mapping!$N$1,IFERROR(VLOOKUP(Table4[[#This Row],[Column1]],mapping!A:L,12,FALSE),0),IF(W2371&gt;mapping!$N$1,IFERROR(VLOOKUP(Table4[[#This Row],[Column1]],mapping!A:L,12,FALSE),0),0))</f>
        <v>0</v>
      </c>
      <c r="N2371" s="58">
        <f>Table4[[#This Row],[ سعر اليومية ]]*3%*Table4[[#This Row],[عدد الدورات ]]</f>
        <v>0</v>
      </c>
      <c r="O2371" s="56">
        <f>Table4[[#This Row],[ سعر اليومية ]]*Table4[[#This Row],[عدد الدورات ]]-N2371</f>
        <v>0</v>
      </c>
      <c r="P2371" s="194"/>
      <c r="Q2371" s="194"/>
      <c r="R2371" s="194"/>
      <c r="S2371" s="58">
        <f>(Table4[[#This Row],[سعر يومية السائق]]*Table4[[#This Row],[عدد الدورات ]])-SUM(Table4[[#This Row],[سلف ]:[خصم ]])+Table4[[#This Row],[اضافي ]]</f>
        <v>0</v>
      </c>
      <c r="U2371" s="58">
        <f>Table4[[#This Row],[ سعر اليومية ]]*Table4[[#This Row],[عدد الدورات ]]-Table4[[#This Row],[سعر يومية السائق]]*L2371</f>
        <v>0</v>
      </c>
      <c r="V2371" s="58">
        <f>U2371-Table4[[#This Row],[W/H  3%]]</f>
        <v>0</v>
      </c>
      <c r="W2371" s="66" t="str">
        <f>Table4[[#This Row],[اليوم]]&amp;Table4[[#This Row],[الشهر ]]&amp;Table4[[#This Row],[العام]]</f>
        <v/>
      </c>
      <c r="X2371" s="66" t="s">
        <v>304</v>
      </c>
    </row>
    <row r="2372" spans="1:24" x14ac:dyDescent="0.3">
      <c r="A2372" s="62"/>
      <c r="B2372" s="62"/>
      <c r="C2372" s="62"/>
      <c r="D2372" s="41" t="e">
        <f t="shared" si="122"/>
        <v>#N/A</v>
      </c>
      <c r="E2372" s="4"/>
      <c r="F2372" s="41" t="e">
        <f>VLOOKUP(E2372,mapping!C:J,2,FALSE)</f>
        <v>#N/A</v>
      </c>
      <c r="G2372" s="41">
        <f>IFERROR(VLOOKUP(F2372,mapping!$D$3:$J$200,2,FALSE),0)</f>
        <v>0</v>
      </c>
      <c r="H2372" s="41">
        <f>IFERROR(VLOOKUP(F2372,mapping!$D$3:$J$200,3,FALSE),0)</f>
        <v>0</v>
      </c>
      <c r="I2372" s="41">
        <f>IFERROR(VLOOKUP(F2372,mapping!$D$3:$J$200,4,FALSE),0)</f>
        <v>0</v>
      </c>
      <c r="J2372" s="41">
        <f>IFERROR(VLOOKUP(F2372,mapping!$D$3:$J$200,5,FALSE),0)</f>
        <v>0</v>
      </c>
      <c r="K2372" s="63">
        <f>IF(W2372=mapping!$N$1,IFERROR(VLOOKUP(Table4[[#This Row],[Column1]],mapping!A:L,11,FALSE),0),IF(W2372&gt;mapping!$N$1,IFERROR(VLOOKUP(Table4[[#This Row],[Column1]],mapping!A:L,11,FALSE),0),))</f>
        <v>0</v>
      </c>
      <c r="L2372" s="139"/>
      <c r="M2372" s="60">
        <f>IF(W2372=mapping!$N$1,IFERROR(VLOOKUP(Table4[[#This Row],[Column1]],mapping!A:L,12,FALSE),0),IF(W2372&gt;mapping!$N$1,IFERROR(VLOOKUP(Table4[[#This Row],[Column1]],mapping!A:L,12,FALSE),0),0))</f>
        <v>0</v>
      </c>
      <c r="N2372" s="58">
        <f>Table4[[#This Row],[ سعر اليومية ]]*3%*Table4[[#This Row],[عدد الدورات ]]</f>
        <v>0</v>
      </c>
      <c r="O2372" s="56">
        <f>Table4[[#This Row],[ سعر اليومية ]]*Table4[[#This Row],[عدد الدورات ]]-N2372</f>
        <v>0</v>
      </c>
      <c r="P2372" s="194"/>
      <c r="Q2372" s="194"/>
      <c r="R2372" s="194"/>
      <c r="S2372" s="58">
        <f>(Table4[[#This Row],[سعر يومية السائق]]*Table4[[#This Row],[عدد الدورات ]])-SUM(Table4[[#This Row],[سلف ]:[خصم ]])+Table4[[#This Row],[اضافي ]]</f>
        <v>0</v>
      </c>
      <c r="U2372" s="58">
        <f>Table4[[#This Row],[ سعر اليومية ]]*Table4[[#This Row],[عدد الدورات ]]-Table4[[#This Row],[سعر يومية السائق]]*L2372</f>
        <v>0</v>
      </c>
      <c r="V2372" s="58">
        <f>U2372-Table4[[#This Row],[W/H  3%]]</f>
        <v>0</v>
      </c>
      <c r="W2372" s="66" t="str">
        <f>Table4[[#This Row],[اليوم]]&amp;Table4[[#This Row],[الشهر ]]&amp;Table4[[#This Row],[العام]]</f>
        <v/>
      </c>
      <c r="X2372" s="66" t="s">
        <v>304</v>
      </c>
    </row>
    <row r="2373" spans="1:24" x14ac:dyDescent="0.3">
      <c r="A2373" s="62"/>
      <c r="B2373" s="62"/>
      <c r="C2373" s="62"/>
      <c r="D2373" s="41" t="e">
        <f t="shared" si="122"/>
        <v>#N/A</v>
      </c>
      <c r="E2373" s="4"/>
      <c r="F2373" s="41" t="e">
        <f>VLOOKUP(E2373,mapping!C:J,2,FALSE)</f>
        <v>#N/A</v>
      </c>
      <c r="G2373" s="41">
        <f>IFERROR(VLOOKUP(F2373,mapping!$D$3:$J$200,2,FALSE),0)</f>
        <v>0</v>
      </c>
      <c r="H2373" s="41">
        <f>IFERROR(VLOOKUP(F2373,mapping!$D$3:$J$200,3,FALSE),0)</f>
        <v>0</v>
      </c>
      <c r="I2373" s="41">
        <f>IFERROR(VLOOKUP(F2373,mapping!$D$3:$J$200,4,FALSE),0)</f>
        <v>0</v>
      </c>
      <c r="J2373" s="41">
        <f>IFERROR(VLOOKUP(F2373,mapping!$D$3:$J$200,5,FALSE),0)</f>
        <v>0</v>
      </c>
      <c r="K2373" s="63">
        <f>IF(W2373=mapping!$N$1,IFERROR(VLOOKUP(Table4[[#This Row],[Column1]],mapping!A:L,11,FALSE),0),IF(W2373&gt;mapping!$N$1,IFERROR(VLOOKUP(Table4[[#This Row],[Column1]],mapping!A:L,11,FALSE),0),))</f>
        <v>0</v>
      </c>
      <c r="L2373" s="139"/>
      <c r="M2373" s="60">
        <f>IF(W2373=mapping!$N$1,IFERROR(VLOOKUP(Table4[[#This Row],[Column1]],mapping!A:L,12,FALSE),0),IF(W2373&gt;mapping!$N$1,IFERROR(VLOOKUP(Table4[[#This Row],[Column1]],mapping!A:L,12,FALSE),0),0))</f>
        <v>0</v>
      </c>
      <c r="N2373" s="58">
        <f>Table4[[#This Row],[ سعر اليومية ]]*3%*Table4[[#This Row],[عدد الدورات ]]</f>
        <v>0</v>
      </c>
      <c r="O2373" s="56">
        <f>Table4[[#This Row],[ سعر اليومية ]]*Table4[[#This Row],[عدد الدورات ]]-N2373</f>
        <v>0</v>
      </c>
      <c r="P2373" s="194"/>
      <c r="Q2373" s="194"/>
      <c r="R2373" s="194"/>
      <c r="S2373" s="58">
        <f>(Table4[[#This Row],[سعر يومية السائق]]*Table4[[#This Row],[عدد الدورات ]])-SUM(Table4[[#This Row],[سلف ]:[خصم ]])+Table4[[#This Row],[اضافي ]]</f>
        <v>0</v>
      </c>
      <c r="U2373" s="58">
        <f>Table4[[#This Row],[ سعر اليومية ]]*Table4[[#This Row],[عدد الدورات ]]-Table4[[#This Row],[سعر يومية السائق]]*L2373</f>
        <v>0</v>
      </c>
      <c r="V2373" s="58">
        <f>U2373-Table4[[#This Row],[W/H  3%]]</f>
        <v>0</v>
      </c>
      <c r="W2373" s="66" t="str">
        <f>Table4[[#This Row],[اليوم]]&amp;Table4[[#This Row],[الشهر ]]&amp;Table4[[#This Row],[العام]]</f>
        <v/>
      </c>
      <c r="X2373" s="66" t="s">
        <v>304</v>
      </c>
    </row>
    <row r="2374" spans="1:24" x14ac:dyDescent="0.3">
      <c r="A2374" s="62"/>
      <c r="B2374" s="62"/>
      <c r="C2374" s="62"/>
      <c r="D2374" s="41" t="e">
        <f t="shared" si="122"/>
        <v>#N/A</v>
      </c>
      <c r="E2374" s="4"/>
      <c r="F2374" s="41" t="e">
        <f>VLOOKUP(E2374,mapping!C:J,2,FALSE)</f>
        <v>#N/A</v>
      </c>
      <c r="G2374" s="41">
        <f>IFERROR(VLOOKUP(F2374,mapping!$D$3:$J$200,2,FALSE),0)</f>
        <v>0</v>
      </c>
      <c r="H2374" s="41">
        <f>IFERROR(VLOOKUP(F2374,mapping!$D$3:$J$200,3,FALSE),0)</f>
        <v>0</v>
      </c>
      <c r="I2374" s="41">
        <f>IFERROR(VLOOKUP(F2374,mapping!$D$3:$J$200,4,FALSE),0)</f>
        <v>0</v>
      </c>
      <c r="J2374" s="41">
        <f>IFERROR(VLOOKUP(F2374,mapping!$D$3:$J$200,5,FALSE),0)</f>
        <v>0</v>
      </c>
      <c r="K2374" s="63">
        <f>IF(W2374=mapping!$N$1,IFERROR(VLOOKUP(Table4[[#This Row],[Column1]],mapping!A:L,11,FALSE),0),IF(W2374&gt;mapping!$N$1,IFERROR(VLOOKUP(Table4[[#This Row],[Column1]],mapping!A:L,11,FALSE),0),))</f>
        <v>0</v>
      </c>
      <c r="L2374" s="139"/>
      <c r="M2374" s="60">
        <f>IF(W2374=mapping!$N$1,IFERROR(VLOOKUP(Table4[[#This Row],[Column1]],mapping!A:L,12,FALSE),0),IF(W2374&gt;mapping!$N$1,IFERROR(VLOOKUP(Table4[[#This Row],[Column1]],mapping!A:L,12,FALSE),0),0))</f>
        <v>0</v>
      </c>
      <c r="N2374" s="58">
        <f>Table4[[#This Row],[ سعر اليومية ]]*3%*Table4[[#This Row],[عدد الدورات ]]</f>
        <v>0</v>
      </c>
      <c r="O2374" s="56">
        <f>Table4[[#This Row],[ سعر اليومية ]]*Table4[[#This Row],[عدد الدورات ]]-N2374</f>
        <v>0</v>
      </c>
      <c r="P2374" s="194"/>
      <c r="Q2374" s="194"/>
      <c r="R2374" s="194"/>
      <c r="S2374" s="58">
        <f>(Table4[[#This Row],[سعر يومية السائق]]*Table4[[#This Row],[عدد الدورات ]])-SUM(Table4[[#This Row],[سلف ]:[خصم ]])+Table4[[#This Row],[اضافي ]]</f>
        <v>0</v>
      </c>
      <c r="U2374" s="58">
        <f>Table4[[#This Row],[ سعر اليومية ]]*Table4[[#This Row],[عدد الدورات ]]-Table4[[#This Row],[سعر يومية السائق]]*L2374</f>
        <v>0</v>
      </c>
      <c r="V2374" s="58">
        <f>U2374-Table4[[#This Row],[W/H  3%]]</f>
        <v>0</v>
      </c>
      <c r="W2374" s="66" t="str">
        <f>Table4[[#This Row],[اليوم]]&amp;Table4[[#This Row],[الشهر ]]&amp;Table4[[#This Row],[العام]]</f>
        <v/>
      </c>
      <c r="X2374" s="66" t="s">
        <v>304</v>
      </c>
    </row>
    <row r="2375" spans="1:24" x14ac:dyDescent="0.3">
      <c r="A2375" s="62"/>
      <c r="B2375" s="62"/>
      <c r="C2375" s="62"/>
      <c r="D2375" s="41" t="e">
        <f t="shared" si="122"/>
        <v>#N/A</v>
      </c>
      <c r="E2375" s="4"/>
      <c r="F2375" s="41" t="e">
        <f>VLOOKUP(E2375,mapping!C:J,2,FALSE)</f>
        <v>#N/A</v>
      </c>
      <c r="G2375" s="41">
        <f>IFERROR(VLOOKUP(F2375,mapping!$D$3:$J$200,2,FALSE),0)</f>
        <v>0</v>
      </c>
      <c r="H2375" s="41">
        <f>IFERROR(VLOOKUP(F2375,mapping!$D$3:$J$200,3,FALSE),0)</f>
        <v>0</v>
      </c>
      <c r="I2375" s="41">
        <f>IFERROR(VLOOKUP(F2375,mapping!$D$3:$J$200,4,FALSE),0)</f>
        <v>0</v>
      </c>
      <c r="J2375" s="41">
        <f>IFERROR(VLOOKUP(F2375,mapping!$D$3:$J$200,5,FALSE),0)</f>
        <v>0</v>
      </c>
      <c r="K2375" s="63">
        <f>IF(W2375=mapping!$N$1,IFERROR(VLOOKUP(Table4[[#This Row],[Column1]],mapping!A:L,11,FALSE),0),IF(W2375&gt;mapping!$N$1,IFERROR(VLOOKUP(Table4[[#This Row],[Column1]],mapping!A:L,11,FALSE),0),))</f>
        <v>0</v>
      </c>
      <c r="L2375" s="139"/>
      <c r="M2375" s="60">
        <f>IF(W2375=mapping!$N$1,IFERROR(VLOOKUP(Table4[[#This Row],[Column1]],mapping!A:L,12,FALSE),0),IF(W2375&gt;mapping!$N$1,IFERROR(VLOOKUP(Table4[[#This Row],[Column1]],mapping!A:L,12,FALSE),0),0))</f>
        <v>0</v>
      </c>
      <c r="N2375" s="58">
        <f>Table4[[#This Row],[ سعر اليومية ]]*3%*Table4[[#This Row],[عدد الدورات ]]</f>
        <v>0</v>
      </c>
      <c r="O2375" s="56">
        <f>Table4[[#This Row],[ سعر اليومية ]]*Table4[[#This Row],[عدد الدورات ]]-N2375</f>
        <v>0</v>
      </c>
      <c r="P2375" s="194"/>
      <c r="Q2375" s="194"/>
      <c r="R2375" s="194"/>
      <c r="S2375" s="58">
        <f>(Table4[[#This Row],[سعر يومية السائق]]*Table4[[#This Row],[عدد الدورات ]])-SUM(Table4[[#This Row],[سلف ]:[خصم ]])+Table4[[#This Row],[اضافي ]]</f>
        <v>0</v>
      </c>
      <c r="U2375" s="58">
        <f>Table4[[#This Row],[ سعر اليومية ]]*Table4[[#This Row],[عدد الدورات ]]-Table4[[#This Row],[سعر يومية السائق]]*L2375</f>
        <v>0</v>
      </c>
      <c r="V2375" s="58">
        <f>U2375-Table4[[#This Row],[W/H  3%]]</f>
        <v>0</v>
      </c>
      <c r="W2375" s="66" t="str">
        <f>Table4[[#This Row],[اليوم]]&amp;Table4[[#This Row],[الشهر ]]&amp;Table4[[#This Row],[العام]]</f>
        <v/>
      </c>
      <c r="X2375" s="66" t="s">
        <v>304</v>
      </c>
    </row>
    <row r="2376" spans="1:24" x14ac:dyDescent="0.3">
      <c r="A2376" s="62"/>
      <c r="B2376" s="62"/>
      <c r="C2376" s="62"/>
      <c r="D2376" s="41" t="e">
        <f t="shared" si="122"/>
        <v>#N/A</v>
      </c>
      <c r="E2376" s="4"/>
      <c r="F2376" s="41" t="e">
        <f>VLOOKUP(E2376,mapping!C:J,2,FALSE)</f>
        <v>#N/A</v>
      </c>
      <c r="G2376" s="41">
        <f>IFERROR(VLOOKUP(F2376,mapping!$D$3:$J$200,2,FALSE),0)</f>
        <v>0</v>
      </c>
      <c r="H2376" s="41">
        <f>IFERROR(VLOOKUP(F2376,mapping!$D$3:$J$200,3,FALSE),0)</f>
        <v>0</v>
      </c>
      <c r="I2376" s="41">
        <f>IFERROR(VLOOKUP(F2376,mapping!$D$3:$J$200,4,FALSE),0)</f>
        <v>0</v>
      </c>
      <c r="J2376" s="41">
        <f>IFERROR(VLOOKUP(F2376,mapping!$D$3:$J$200,5,FALSE),0)</f>
        <v>0</v>
      </c>
      <c r="K2376" s="63">
        <f>IF(W2376=mapping!$N$1,IFERROR(VLOOKUP(Table4[[#This Row],[Column1]],mapping!A:L,11,FALSE),0),IF(W2376&gt;mapping!$N$1,IFERROR(VLOOKUP(Table4[[#This Row],[Column1]],mapping!A:L,11,FALSE),0),))</f>
        <v>0</v>
      </c>
      <c r="L2376" s="139"/>
      <c r="M2376" s="60">
        <f>IF(W2376=mapping!$N$1,IFERROR(VLOOKUP(Table4[[#This Row],[Column1]],mapping!A:L,12,FALSE),0),IF(W2376&gt;mapping!$N$1,IFERROR(VLOOKUP(Table4[[#This Row],[Column1]],mapping!A:L,12,FALSE),0),0))</f>
        <v>0</v>
      </c>
      <c r="N2376" s="58">
        <f>Table4[[#This Row],[ سعر اليومية ]]*3%*Table4[[#This Row],[عدد الدورات ]]</f>
        <v>0</v>
      </c>
      <c r="O2376" s="56">
        <f>Table4[[#This Row],[ سعر اليومية ]]*Table4[[#This Row],[عدد الدورات ]]-N2376</f>
        <v>0</v>
      </c>
      <c r="P2376" s="194"/>
      <c r="Q2376" s="194"/>
      <c r="R2376" s="194"/>
      <c r="S2376" s="58">
        <f>(Table4[[#This Row],[سعر يومية السائق]]*Table4[[#This Row],[عدد الدورات ]])-SUM(Table4[[#This Row],[سلف ]:[خصم ]])+Table4[[#This Row],[اضافي ]]</f>
        <v>0</v>
      </c>
      <c r="U2376" s="58">
        <f>Table4[[#This Row],[ سعر اليومية ]]*Table4[[#This Row],[عدد الدورات ]]-Table4[[#This Row],[سعر يومية السائق]]*L2376</f>
        <v>0</v>
      </c>
      <c r="V2376" s="58">
        <f>U2376-Table4[[#This Row],[W/H  3%]]</f>
        <v>0</v>
      </c>
      <c r="W2376" s="66" t="str">
        <f>Table4[[#This Row],[اليوم]]&amp;Table4[[#This Row],[الشهر ]]&amp;Table4[[#This Row],[العام]]</f>
        <v/>
      </c>
      <c r="X2376" s="66" t="s">
        <v>304</v>
      </c>
    </row>
    <row r="2377" spans="1:24" x14ac:dyDescent="0.3">
      <c r="A2377" s="62"/>
      <c r="B2377" s="62"/>
      <c r="C2377" s="62"/>
      <c r="D2377" s="41" t="e">
        <f t="shared" si="122"/>
        <v>#N/A</v>
      </c>
      <c r="E2377" s="4"/>
      <c r="F2377" s="41" t="e">
        <f>VLOOKUP(E2377,mapping!C:J,2,FALSE)</f>
        <v>#N/A</v>
      </c>
      <c r="G2377" s="41">
        <f>IFERROR(VLOOKUP(F2377,mapping!$D$3:$J$200,2,FALSE),0)</f>
        <v>0</v>
      </c>
      <c r="H2377" s="41">
        <f>IFERROR(VLOOKUP(F2377,mapping!$D$3:$J$200,3,FALSE),0)</f>
        <v>0</v>
      </c>
      <c r="I2377" s="41">
        <f>IFERROR(VLOOKUP(F2377,mapping!$D$3:$J$200,4,FALSE),0)</f>
        <v>0</v>
      </c>
      <c r="J2377" s="41">
        <f>IFERROR(VLOOKUP(F2377,mapping!$D$3:$J$200,5,FALSE),0)</f>
        <v>0</v>
      </c>
      <c r="K2377" s="63">
        <f>IF(W2377=mapping!$N$1,IFERROR(VLOOKUP(Table4[[#This Row],[Column1]],mapping!A:L,11,FALSE),0),IF(W2377&gt;mapping!$N$1,IFERROR(VLOOKUP(Table4[[#This Row],[Column1]],mapping!A:L,11,FALSE),0),))</f>
        <v>0</v>
      </c>
      <c r="L2377" s="139"/>
      <c r="M2377" s="60">
        <f>IF(W2377=mapping!$N$1,IFERROR(VLOOKUP(Table4[[#This Row],[Column1]],mapping!A:L,12,FALSE),0),IF(W2377&gt;mapping!$N$1,IFERROR(VLOOKUP(Table4[[#This Row],[Column1]],mapping!A:L,12,FALSE),0),0))</f>
        <v>0</v>
      </c>
      <c r="N2377" s="58">
        <f>Table4[[#This Row],[ سعر اليومية ]]*3%*Table4[[#This Row],[عدد الدورات ]]</f>
        <v>0</v>
      </c>
      <c r="O2377" s="56">
        <f>Table4[[#This Row],[ سعر اليومية ]]*Table4[[#This Row],[عدد الدورات ]]-N2377</f>
        <v>0</v>
      </c>
      <c r="P2377" s="194"/>
      <c r="Q2377" s="194"/>
      <c r="R2377" s="194"/>
      <c r="S2377" s="58">
        <f>(Table4[[#This Row],[سعر يومية السائق]]*Table4[[#This Row],[عدد الدورات ]])-SUM(Table4[[#This Row],[سلف ]:[خصم ]])+Table4[[#This Row],[اضافي ]]</f>
        <v>0</v>
      </c>
      <c r="U2377" s="58">
        <f>Table4[[#This Row],[ سعر اليومية ]]*Table4[[#This Row],[عدد الدورات ]]-Table4[[#This Row],[سعر يومية السائق]]*L2377</f>
        <v>0</v>
      </c>
      <c r="V2377" s="58">
        <f>U2377-Table4[[#This Row],[W/H  3%]]</f>
        <v>0</v>
      </c>
      <c r="W2377" s="66" t="str">
        <f>Table4[[#This Row],[اليوم]]&amp;Table4[[#This Row],[الشهر ]]&amp;Table4[[#This Row],[العام]]</f>
        <v/>
      </c>
      <c r="X2377" s="66" t="s">
        <v>304</v>
      </c>
    </row>
    <row r="2378" spans="1:24" x14ac:dyDescent="0.3">
      <c r="A2378" s="62"/>
      <c r="B2378" s="62"/>
      <c r="C2378" s="62"/>
      <c r="D2378" s="41" t="e">
        <f t="shared" si="122"/>
        <v>#N/A</v>
      </c>
      <c r="E2378" s="4"/>
      <c r="F2378" s="41" t="e">
        <f>VLOOKUP(E2378,mapping!C:J,2,FALSE)</f>
        <v>#N/A</v>
      </c>
      <c r="G2378" s="41">
        <f>IFERROR(VLOOKUP(F2378,mapping!$D$3:$J$200,2,FALSE),0)</f>
        <v>0</v>
      </c>
      <c r="H2378" s="41">
        <f>IFERROR(VLOOKUP(F2378,mapping!$D$3:$J$200,3,FALSE),0)</f>
        <v>0</v>
      </c>
      <c r="I2378" s="41">
        <f>IFERROR(VLOOKUP(F2378,mapping!$D$3:$J$200,4,FALSE),0)</f>
        <v>0</v>
      </c>
      <c r="J2378" s="41">
        <f>IFERROR(VLOOKUP(F2378,mapping!$D$3:$J$200,5,FALSE),0)</f>
        <v>0</v>
      </c>
      <c r="K2378" s="63">
        <f>IF(W2378=mapping!$N$1,IFERROR(VLOOKUP(Table4[[#This Row],[Column1]],mapping!A:L,11,FALSE),0),IF(W2378&gt;mapping!$N$1,IFERROR(VLOOKUP(Table4[[#This Row],[Column1]],mapping!A:L,11,FALSE),0),))</f>
        <v>0</v>
      </c>
      <c r="L2378" s="139"/>
      <c r="M2378" s="60">
        <f>IF(W2378=mapping!$N$1,IFERROR(VLOOKUP(Table4[[#This Row],[Column1]],mapping!A:L,12,FALSE),0),IF(W2378&gt;mapping!$N$1,IFERROR(VLOOKUP(Table4[[#This Row],[Column1]],mapping!A:L,12,FALSE),0),0))</f>
        <v>0</v>
      </c>
      <c r="N2378" s="58">
        <f>Table4[[#This Row],[ سعر اليومية ]]*3%*Table4[[#This Row],[عدد الدورات ]]</f>
        <v>0</v>
      </c>
      <c r="O2378" s="56">
        <f>Table4[[#This Row],[ سعر اليومية ]]*Table4[[#This Row],[عدد الدورات ]]-N2378</f>
        <v>0</v>
      </c>
      <c r="P2378" s="194"/>
      <c r="Q2378" s="194"/>
      <c r="R2378" s="194"/>
      <c r="S2378" s="58">
        <f>(Table4[[#This Row],[سعر يومية السائق]]*Table4[[#This Row],[عدد الدورات ]])-SUM(Table4[[#This Row],[سلف ]:[خصم ]])+Table4[[#This Row],[اضافي ]]</f>
        <v>0</v>
      </c>
      <c r="U2378" s="58">
        <f>Table4[[#This Row],[ سعر اليومية ]]*Table4[[#This Row],[عدد الدورات ]]-Table4[[#This Row],[سعر يومية السائق]]*L2378</f>
        <v>0</v>
      </c>
      <c r="V2378" s="58">
        <f>U2378-Table4[[#This Row],[W/H  3%]]</f>
        <v>0</v>
      </c>
      <c r="W2378" s="66" t="str">
        <f>Table4[[#This Row],[اليوم]]&amp;Table4[[#This Row],[الشهر ]]&amp;Table4[[#This Row],[العام]]</f>
        <v/>
      </c>
      <c r="X2378" s="66" t="s">
        <v>304</v>
      </c>
    </row>
    <row r="2379" spans="1:24" x14ac:dyDescent="0.3">
      <c r="A2379" s="62"/>
      <c r="B2379" s="62"/>
      <c r="C2379" s="62"/>
      <c r="D2379" s="41" t="e">
        <f t="shared" si="122"/>
        <v>#N/A</v>
      </c>
      <c r="E2379" s="4"/>
      <c r="F2379" s="41" t="e">
        <f>VLOOKUP(E2379,mapping!C:J,2,FALSE)</f>
        <v>#N/A</v>
      </c>
      <c r="G2379" s="41">
        <f>IFERROR(VLOOKUP(F2379,mapping!$D$3:$J$200,2,FALSE),0)</f>
        <v>0</v>
      </c>
      <c r="H2379" s="41">
        <f>IFERROR(VLOOKUP(F2379,mapping!$D$3:$J$200,3,FALSE),0)</f>
        <v>0</v>
      </c>
      <c r="I2379" s="41">
        <f>IFERROR(VLOOKUP(F2379,mapping!$D$3:$J$200,4,FALSE),0)</f>
        <v>0</v>
      </c>
      <c r="J2379" s="41">
        <f>IFERROR(VLOOKUP(F2379,mapping!$D$3:$J$200,5,FALSE),0)</f>
        <v>0</v>
      </c>
      <c r="K2379" s="63">
        <f>IF(W2379=mapping!$N$1,IFERROR(VLOOKUP(Table4[[#This Row],[Column1]],mapping!A:L,11,FALSE),0),IF(W2379&gt;mapping!$N$1,IFERROR(VLOOKUP(Table4[[#This Row],[Column1]],mapping!A:L,11,FALSE),0),))</f>
        <v>0</v>
      </c>
      <c r="L2379" s="139"/>
      <c r="M2379" s="60">
        <f>IF(W2379=mapping!$N$1,IFERROR(VLOOKUP(Table4[[#This Row],[Column1]],mapping!A:L,12,FALSE),0),IF(W2379&gt;mapping!$N$1,IFERROR(VLOOKUP(Table4[[#This Row],[Column1]],mapping!A:L,12,FALSE),0),0))</f>
        <v>0</v>
      </c>
      <c r="N2379" s="58">
        <f>Table4[[#This Row],[ سعر اليومية ]]*3%*Table4[[#This Row],[عدد الدورات ]]</f>
        <v>0</v>
      </c>
      <c r="O2379" s="56">
        <f>Table4[[#This Row],[ سعر اليومية ]]*Table4[[#This Row],[عدد الدورات ]]-N2379</f>
        <v>0</v>
      </c>
      <c r="P2379" s="194"/>
      <c r="Q2379" s="194"/>
      <c r="R2379" s="194"/>
      <c r="S2379" s="58">
        <f>(Table4[[#This Row],[سعر يومية السائق]]*Table4[[#This Row],[عدد الدورات ]])-SUM(Table4[[#This Row],[سلف ]:[خصم ]])+Table4[[#This Row],[اضافي ]]</f>
        <v>0</v>
      </c>
      <c r="U2379" s="58">
        <f>Table4[[#This Row],[ سعر اليومية ]]*Table4[[#This Row],[عدد الدورات ]]-Table4[[#This Row],[سعر يومية السائق]]*L2379</f>
        <v>0</v>
      </c>
      <c r="V2379" s="58">
        <f>U2379-Table4[[#This Row],[W/H  3%]]</f>
        <v>0</v>
      </c>
      <c r="W2379" s="66" t="str">
        <f>Table4[[#This Row],[اليوم]]&amp;Table4[[#This Row],[الشهر ]]&amp;Table4[[#This Row],[العام]]</f>
        <v/>
      </c>
      <c r="X2379" s="66" t="s">
        <v>304</v>
      </c>
    </row>
    <row r="2380" spans="1:24" x14ac:dyDescent="0.3">
      <c r="A2380" s="62"/>
      <c r="B2380" s="62"/>
      <c r="C2380" s="62"/>
      <c r="D2380" s="41" t="e">
        <f t="shared" si="122"/>
        <v>#N/A</v>
      </c>
      <c r="E2380" s="4"/>
      <c r="F2380" s="41" t="e">
        <f>VLOOKUP(E2380,mapping!C:J,2,FALSE)</f>
        <v>#N/A</v>
      </c>
      <c r="G2380" s="41">
        <f>IFERROR(VLOOKUP(F2380,mapping!$D$3:$J$200,2,FALSE),0)</f>
        <v>0</v>
      </c>
      <c r="H2380" s="41">
        <f>IFERROR(VLOOKUP(F2380,mapping!$D$3:$J$200,3,FALSE),0)</f>
        <v>0</v>
      </c>
      <c r="I2380" s="41">
        <f>IFERROR(VLOOKUP(F2380,mapping!$D$3:$J$200,4,FALSE),0)</f>
        <v>0</v>
      </c>
      <c r="J2380" s="41">
        <f>IFERROR(VLOOKUP(F2380,mapping!$D$3:$J$200,5,FALSE),0)</f>
        <v>0</v>
      </c>
      <c r="K2380" s="63">
        <f>IF(W2380=mapping!$N$1,IFERROR(VLOOKUP(Table4[[#This Row],[Column1]],mapping!A:L,11,FALSE),0),IF(W2380&gt;mapping!$N$1,IFERROR(VLOOKUP(Table4[[#This Row],[Column1]],mapping!A:L,11,FALSE),0),))</f>
        <v>0</v>
      </c>
      <c r="L2380" s="139"/>
      <c r="M2380" s="60">
        <f>IF(W2380=mapping!$N$1,IFERROR(VLOOKUP(Table4[[#This Row],[Column1]],mapping!A:L,12,FALSE),0),IF(W2380&gt;mapping!$N$1,IFERROR(VLOOKUP(Table4[[#This Row],[Column1]],mapping!A:L,12,FALSE),0),0))</f>
        <v>0</v>
      </c>
      <c r="N2380" s="58">
        <f>Table4[[#This Row],[ سعر اليومية ]]*3%*Table4[[#This Row],[عدد الدورات ]]</f>
        <v>0</v>
      </c>
      <c r="O2380" s="56">
        <f>Table4[[#This Row],[ سعر اليومية ]]*Table4[[#This Row],[عدد الدورات ]]-N2380</f>
        <v>0</v>
      </c>
      <c r="P2380" s="194"/>
      <c r="Q2380" s="194"/>
      <c r="R2380" s="194"/>
      <c r="S2380" s="58">
        <f>(Table4[[#This Row],[سعر يومية السائق]]*Table4[[#This Row],[عدد الدورات ]])-SUM(Table4[[#This Row],[سلف ]:[خصم ]])+Table4[[#This Row],[اضافي ]]</f>
        <v>0</v>
      </c>
      <c r="U2380" s="58">
        <f>Table4[[#This Row],[ سعر اليومية ]]*Table4[[#This Row],[عدد الدورات ]]-Table4[[#This Row],[سعر يومية السائق]]*L2380</f>
        <v>0</v>
      </c>
      <c r="V2380" s="58">
        <f>U2380-Table4[[#This Row],[W/H  3%]]</f>
        <v>0</v>
      </c>
      <c r="W2380" s="66" t="str">
        <f>Table4[[#This Row],[اليوم]]&amp;Table4[[#This Row],[الشهر ]]&amp;Table4[[#This Row],[العام]]</f>
        <v/>
      </c>
      <c r="X2380" s="66" t="s">
        <v>304</v>
      </c>
    </row>
    <row r="2381" spans="1:24" x14ac:dyDescent="0.3">
      <c r="A2381" s="62"/>
      <c r="B2381" s="62"/>
      <c r="C2381" s="62"/>
      <c r="D2381" s="41" t="e">
        <f t="shared" si="122"/>
        <v>#N/A</v>
      </c>
      <c r="E2381" s="4"/>
      <c r="F2381" s="41" t="e">
        <f>VLOOKUP(E2381,mapping!C:J,2,FALSE)</f>
        <v>#N/A</v>
      </c>
      <c r="G2381" s="41">
        <f>IFERROR(VLOOKUP(F2381,mapping!$D$3:$J$200,2,FALSE),0)</f>
        <v>0</v>
      </c>
      <c r="H2381" s="41">
        <f>IFERROR(VLOOKUP(F2381,mapping!$D$3:$J$200,3,FALSE),0)</f>
        <v>0</v>
      </c>
      <c r="I2381" s="41">
        <f>IFERROR(VLOOKUP(F2381,mapping!$D$3:$J$200,4,FALSE),0)</f>
        <v>0</v>
      </c>
      <c r="J2381" s="41">
        <f>IFERROR(VLOOKUP(F2381,mapping!$D$3:$J$200,5,FALSE),0)</f>
        <v>0</v>
      </c>
      <c r="K2381" s="63">
        <f>IF(W2381=mapping!$N$1,IFERROR(VLOOKUP(Table4[[#This Row],[Column1]],mapping!A:L,11,FALSE),0),IF(W2381&gt;mapping!$N$1,IFERROR(VLOOKUP(Table4[[#This Row],[Column1]],mapping!A:L,11,FALSE),0),))</f>
        <v>0</v>
      </c>
      <c r="L2381" s="139"/>
      <c r="M2381" s="60">
        <f>IF(W2381=mapping!$N$1,IFERROR(VLOOKUP(Table4[[#This Row],[Column1]],mapping!A:L,12,FALSE),0),IF(W2381&gt;mapping!$N$1,IFERROR(VLOOKUP(Table4[[#This Row],[Column1]],mapping!A:L,12,FALSE),0),0))</f>
        <v>0</v>
      </c>
      <c r="N2381" s="58">
        <f>Table4[[#This Row],[ سعر اليومية ]]*3%*Table4[[#This Row],[عدد الدورات ]]</f>
        <v>0</v>
      </c>
      <c r="O2381" s="56">
        <f>Table4[[#This Row],[ سعر اليومية ]]*Table4[[#This Row],[عدد الدورات ]]-N2381</f>
        <v>0</v>
      </c>
      <c r="P2381" s="194"/>
      <c r="Q2381" s="194"/>
      <c r="R2381" s="194"/>
      <c r="S2381" s="58">
        <f>(Table4[[#This Row],[سعر يومية السائق]]*Table4[[#This Row],[عدد الدورات ]])-SUM(Table4[[#This Row],[سلف ]:[خصم ]])+Table4[[#This Row],[اضافي ]]</f>
        <v>0</v>
      </c>
      <c r="U2381" s="58">
        <f>Table4[[#This Row],[ سعر اليومية ]]*Table4[[#This Row],[عدد الدورات ]]-Table4[[#This Row],[سعر يومية السائق]]*L2381</f>
        <v>0</v>
      </c>
      <c r="V2381" s="58">
        <f>U2381-Table4[[#This Row],[W/H  3%]]</f>
        <v>0</v>
      </c>
      <c r="W2381" s="66" t="str">
        <f>Table4[[#This Row],[اليوم]]&amp;Table4[[#This Row],[الشهر ]]&amp;Table4[[#This Row],[العام]]</f>
        <v/>
      </c>
      <c r="X2381" s="66" t="s">
        <v>304</v>
      </c>
    </row>
    <row r="2382" spans="1:24" x14ac:dyDescent="0.3">
      <c r="A2382" s="62"/>
      <c r="B2382" s="62"/>
      <c r="C2382" s="62"/>
      <c r="D2382" s="41" t="e">
        <f t="shared" si="122"/>
        <v>#N/A</v>
      </c>
      <c r="E2382" s="4"/>
      <c r="F2382" s="41" t="e">
        <f>VLOOKUP(E2382,mapping!C:J,2,FALSE)</f>
        <v>#N/A</v>
      </c>
      <c r="G2382" s="41">
        <f>IFERROR(VLOOKUP(F2382,mapping!$D$3:$J$200,2,FALSE),0)</f>
        <v>0</v>
      </c>
      <c r="H2382" s="41">
        <f>IFERROR(VLOOKUP(F2382,mapping!$D$3:$J$200,3,FALSE),0)</f>
        <v>0</v>
      </c>
      <c r="I2382" s="41">
        <f>IFERROR(VLOOKUP(F2382,mapping!$D$3:$J$200,4,FALSE),0)</f>
        <v>0</v>
      </c>
      <c r="J2382" s="41">
        <f>IFERROR(VLOOKUP(F2382,mapping!$D$3:$J$200,5,FALSE),0)</f>
        <v>0</v>
      </c>
      <c r="K2382" s="63">
        <f>IF(W2382=mapping!$N$1,IFERROR(VLOOKUP(Table4[[#This Row],[Column1]],mapping!A:L,11,FALSE),0),IF(W2382&gt;mapping!$N$1,IFERROR(VLOOKUP(Table4[[#This Row],[Column1]],mapping!A:L,11,FALSE),0),))</f>
        <v>0</v>
      </c>
      <c r="L2382" s="139"/>
      <c r="M2382" s="60">
        <f>IF(W2382=mapping!$N$1,IFERROR(VLOOKUP(Table4[[#This Row],[Column1]],mapping!A:L,12,FALSE),0),IF(W2382&gt;mapping!$N$1,IFERROR(VLOOKUP(Table4[[#This Row],[Column1]],mapping!A:L,12,FALSE),0),0))</f>
        <v>0</v>
      </c>
      <c r="N2382" s="58">
        <f>Table4[[#This Row],[ سعر اليومية ]]*3%*Table4[[#This Row],[عدد الدورات ]]</f>
        <v>0</v>
      </c>
      <c r="O2382" s="56">
        <f>Table4[[#This Row],[ سعر اليومية ]]*Table4[[#This Row],[عدد الدورات ]]-N2382</f>
        <v>0</v>
      </c>
      <c r="P2382" s="194"/>
      <c r="Q2382" s="194"/>
      <c r="R2382" s="194"/>
      <c r="S2382" s="58">
        <f>(Table4[[#This Row],[سعر يومية السائق]]*Table4[[#This Row],[عدد الدورات ]])-SUM(Table4[[#This Row],[سلف ]:[خصم ]])+Table4[[#This Row],[اضافي ]]</f>
        <v>0</v>
      </c>
      <c r="U2382" s="58">
        <f>Table4[[#This Row],[ سعر اليومية ]]*Table4[[#This Row],[عدد الدورات ]]-Table4[[#This Row],[سعر يومية السائق]]*L2382</f>
        <v>0</v>
      </c>
      <c r="V2382" s="58">
        <f>U2382-Table4[[#This Row],[W/H  3%]]</f>
        <v>0</v>
      </c>
      <c r="W2382" s="66" t="str">
        <f>Table4[[#This Row],[اليوم]]&amp;Table4[[#This Row],[الشهر ]]&amp;Table4[[#This Row],[العام]]</f>
        <v/>
      </c>
      <c r="X2382" s="66" t="s">
        <v>304</v>
      </c>
    </row>
    <row r="2383" spans="1:24" x14ac:dyDescent="0.3">
      <c r="A2383" s="62"/>
      <c r="B2383" s="62"/>
      <c r="C2383" s="62"/>
      <c r="D2383" s="41" t="e">
        <f t="shared" si="122"/>
        <v>#N/A</v>
      </c>
      <c r="E2383" s="4"/>
      <c r="F2383" s="41" t="e">
        <f>VLOOKUP(E2383,mapping!C:J,2,FALSE)</f>
        <v>#N/A</v>
      </c>
      <c r="G2383" s="41">
        <f>IFERROR(VLOOKUP(F2383,mapping!$D$3:$J$200,2,FALSE),0)</f>
        <v>0</v>
      </c>
      <c r="H2383" s="41">
        <f>IFERROR(VLOOKUP(F2383,mapping!$D$3:$J$200,3,FALSE),0)</f>
        <v>0</v>
      </c>
      <c r="I2383" s="41">
        <f>IFERROR(VLOOKUP(F2383,mapping!$D$3:$J$200,4,FALSE),0)</f>
        <v>0</v>
      </c>
      <c r="J2383" s="41">
        <f>IFERROR(VLOOKUP(F2383,mapping!$D$3:$J$200,5,FALSE),0)</f>
        <v>0</v>
      </c>
      <c r="K2383" s="63">
        <f>IF(W2383=mapping!$N$1,IFERROR(VLOOKUP(Table4[[#This Row],[Column1]],mapping!A:L,11,FALSE),0),IF(W2383&gt;mapping!$N$1,IFERROR(VLOOKUP(Table4[[#This Row],[Column1]],mapping!A:L,11,FALSE),0),))</f>
        <v>0</v>
      </c>
      <c r="L2383" s="139"/>
      <c r="M2383" s="60">
        <f>IF(W2383=mapping!$N$1,IFERROR(VLOOKUP(Table4[[#This Row],[Column1]],mapping!A:L,12,FALSE),0),IF(W2383&gt;mapping!$N$1,IFERROR(VLOOKUP(Table4[[#This Row],[Column1]],mapping!A:L,12,FALSE),0),0))</f>
        <v>0</v>
      </c>
      <c r="N2383" s="58">
        <f>Table4[[#This Row],[ سعر اليومية ]]*3%*Table4[[#This Row],[عدد الدورات ]]</f>
        <v>0</v>
      </c>
      <c r="O2383" s="56">
        <f>Table4[[#This Row],[ سعر اليومية ]]*Table4[[#This Row],[عدد الدورات ]]-N2383</f>
        <v>0</v>
      </c>
      <c r="P2383" s="194"/>
      <c r="Q2383" s="194"/>
      <c r="R2383" s="194"/>
      <c r="S2383" s="58">
        <f>(Table4[[#This Row],[سعر يومية السائق]]*Table4[[#This Row],[عدد الدورات ]])-SUM(Table4[[#This Row],[سلف ]:[خصم ]])+Table4[[#This Row],[اضافي ]]</f>
        <v>0</v>
      </c>
      <c r="U2383" s="58">
        <f>Table4[[#This Row],[ سعر اليومية ]]*Table4[[#This Row],[عدد الدورات ]]-Table4[[#This Row],[سعر يومية السائق]]*L2383</f>
        <v>0</v>
      </c>
      <c r="V2383" s="58">
        <f>U2383-Table4[[#This Row],[W/H  3%]]</f>
        <v>0</v>
      </c>
      <c r="W2383" s="66" t="str">
        <f>Table4[[#This Row],[اليوم]]&amp;Table4[[#This Row],[الشهر ]]&amp;Table4[[#This Row],[العام]]</f>
        <v/>
      </c>
      <c r="X2383" s="66" t="s">
        <v>304</v>
      </c>
    </row>
    <row r="2384" spans="1:24" x14ac:dyDescent="0.3">
      <c r="A2384" s="62"/>
      <c r="B2384" s="62"/>
      <c r="C2384" s="62"/>
      <c r="D2384" s="41" t="e">
        <f t="shared" si="122"/>
        <v>#N/A</v>
      </c>
      <c r="E2384" s="4"/>
      <c r="F2384" s="41" t="e">
        <f>VLOOKUP(E2384,mapping!C:J,2,FALSE)</f>
        <v>#N/A</v>
      </c>
      <c r="G2384" s="41">
        <f>IFERROR(VLOOKUP(F2384,mapping!$D$3:$J$200,2,FALSE),0)</f>
        <v>0</v>
      </c>
      <c r="H2384" s="41">
        <f>IFERROR(VLOOKUP(F2384,mapping!$D$3:$J$200,3,FALSE),0)</f>
        <v>0</v>
      </c>
      <c r="I2384" s="41">
        <f>IFERROR(VLOOKUP(F2384,mapping!$D$3:$J$200,4,FALSE),0)</f>
        <v>0</v>
      </c>
      <c r="J2384" s="41">
        <f>IFERROR(VLOOKUP(F2384,mapping!$D$3:$J$200,5,FALSE),0)</f>
        <v>0</v>
      </c>
      <c r="K2384" s="63">
        <f>IF(W2384=mapping!$N$1,IFERROR(VLOOKUP(Table4[[#This Row],[Column1]],mapping!A:L,11,FALSE),0),IF(W2384&gt;mapping!$N$1,IFERROR(VLOOKUP(Table4[[#This Row],[Column1]],mapping!A:L,11,FALSE),0),))</f>
        <v>0</v>
      </c>
      <c r="L2384" s="139"/>
      <c r="M2384" s="60">
        <f>IF(W2384=mapping!$N$1,IFERROR(VLOOKUP(Table4[[#This Row],[Column1]],mapping!A:L,12,FALSE),0),IF(W2384&gt;mapping!$N$1,IFERROR(VLOOKUP(Table4[[#This Row],[Column1]],mapping!A:L,12,FALSE),0),0))</f>
        <v>0</v>
      </c>
      <c r="N2384" s="58">
        <f>Table4[[#This Row],[ سعر اليومية ]]*3%*Table4[[#This Row],[عدد الدورات ]]</f>
        <v>0</v>
      </c>
      <c r="O2384" s="56">
        <f>Table4[[#This Row],[ سعر اليومية ]]*Table4[[#This Row],[عدد الدورات ]]-N2384</f>
        <v>0</v>
      </c>
      <c r="P2384" s="194"/>
      <c r="Q2384" s="194"/>
      <c r="R2384" s="194"/>
      <c r="S2384" s="58">
        <f>(Table4[[#This Row],[سعر يومية السائق]]*Table4[[#This Row],[عدد الدورات ]])-SUM(Table4[[#This Row],[سلف ]:[خصم ]])+Table4[[#This Row],[اضافي ]]</f>
        <v>0</v>
      </c>
      <c r="U2384" s="58">
        <f>Table4[[#This Row],[ سعر اليومية ]]*Table4[[#This Row],[عدد الدورات ]]-Table4[[#This Row],[سعر يومية السائق]]*L2384</f>
        <v>0</v>
      </c>
      <c r="V2384" s="58">
        <f>U2384-Table4[[#This Row],[W/H  3%]]</f>
        <v>0</v>
      </c>
      <c r="W2384" s="66" t="str">
        <f>Table4[[#This Row],[اليوم]]&amp;Table4[[#This Row],[الشهر ]]&amp;Table4[[#This Row],[العام]]</f>
        <v/>
      </c>
      <c r="X2384" s="66" t="s">
        <v>304</v>
      </c>
    </row>
    <row r="2385" spans="1:24" x14ac:dyDescent="0.3">
      <c r="A2385" s="62"/>
      <c r="B2385" s="62"/>
      <c r="C2385" s="62"/>
      <c r="D2385" s="41" t="e">
        <f t="shared" si="122"/>
        <v>#N/A</v>
      </c>
      <c r="E2385" s="4"/>
      <c r="F2385" s="41" t="e">
        <f>VLOOKUP(E2385,mapping!C:J,2,FALSE)</f>
        <v>#N/A</v>
      </c>
      <c r="G2385" s="41">
        <f>IFERROR(VLOOKUP(F2385,mapping!$D$3:$J$200,2,FALSE),0)</f>
        <v>0</v>
      </c>
      <c r="H2385" s="41">
        <f>IFERROR(VLOOKUP(F2385,mapping!$D$3:$J$200,3,FALSE),0)</f>
        <v>0</v>
      </c>
      <c r="I2385" s="41">
        <f>IFERROR(VLOOKUP(F2385,mapping!$D$3:$J$200,4,FALSE),0)</f>
        <v>0</v>
      </c>
      <c r="J2385" s="41">
        <f>IFERROR(VLOOKUP(F2385,mapping!$D$3:$J$200,5,FALSE),0)</f>
        <v>0</v>
      </c>
      <c r="K2385" s="63">
        <f>IF(W2385=mapping!$N$1,IFERROR(VLOOKUP(Table4[[#This Row],[Column1]],mapping!A:L,11,FALSE),0),IF(W2385&gt;mapping!$N$1,IFERROR(VLOOKUP(Table4[[#This Row],[Column1]],mapping!A:L,11,FALSE),0),))</f>
        <v>0</v>
      </c>
      <c r="L2385" s="139"/>
      <c r="M2385" s="60">
        <f>IF(W2385=mapping!$N$1,IFERROR(VLOOKUP(Table4[[#This Row],[Column1]],mapping!A:L,12,FALSE),0),IF(W2385&gt;mapping!$N$1,IFERROR(VLOOKUP(Table4[[#This Row],[Column1]],mapping!A:L,12,FALSE),0),0))</f>
        <v>0</v>
      </c>
      <c r="N2385" s="58">
        <f>Table4[[#This Row],[ سعر اليومية ]]*3%*Table4[[#This Row],[عدد الدورات ]]</f>
        <v>0</v>
      </c>
      <c r="O2385" s="56">
        <f>Table4[[#This Row],[ سعر اليومية ]]*Table4[[#This Row],[عدد الدورات ]]-N2385</f>
        <v>0</v>
      </c>
      <c r="P2385" s="194"/>
      <c r="Q2385" s="194"/>
      <c r="R2385" s="194"/>
      <c r="S2385" s="58">
        <f>(Table4[[#This Row],[سعر يومية السائق]]*Table4[[#This Row],[عدد الدورات ]])-SUM(Table4[[#This Row],[سلف ]:[خصم ]])+Table4[[#This Row],[اضافي ]]</f>
        <v>0</v>
      </c>
      <c r="U2385" s="58">
        <f>Table4[[#This Row],[ سعر اليومية ]]*Table4[[#This Row],[عدد الدورات ]]-Table4[[#This Row],[سعر يومية السائق]]*L2385</f>
        <v>0</v>
      </c>
      <c r="V2385" s="58">
        <f>U2385-Table4[[#This Row],[W/H  3%]]</f>
        <v>0</v>
      </c>
      <c r="W2385" s="66" t="str">
        <f>Table4[[#This Row],[اليوم]]&amp;Table4[[#This Row],[الشهر ]]&amp;Table4[[#This Row],[العام]]</f>
        <v/>
      </c>
      <c r="X2385" s="66" t="s">
        <v>304</v>
      </c>
    </row>
    <row r="2386" spans="1:24" x14ac:dyDescent="0.3">
      <c r="A2386" s="62"/>
      <c r="B2386" s="62"/>
      <c r="C2386" s="62"/>
      <c r="D2386" s="41" t="e">
        <f t="shared" si="122"/>
        <v>#N/A</v>
      </c>
      <c r="E2386" s="4"/>
      <c r="F2386" s="41" t="e">
        <f>VLOOKUP(E2386,mapping!C:J,2,FALSE)</f>
        <v>#N/A</v>
      </c>
      <c r="G2386" s="41">
        <f>IFERROR(VLOOKUP(F2386,mapping!$D$3:$J$200,2,FALSE),0)</f>
        <v>0</v>
      </c>
      <c r="H2386" s="41">
        <f>IFERROR(VLOOKUP(F2386,mapping!$D$3:$J$200,3,FALSE),0)</f>
        <v>0</v>
      </c>
      <c r="I2386" s="41">
        <f>IFERROR(VLOOKUP(F2386,mapping!$D$3:$J$200,4,FALSE),0)</f>
        <v>0</v>
      </c>
      <c r="J2386" s="41">
        <f>IFERROR(VLOOKUP(F2386,mapping!$D$3:$J$200,5,FALSE),0)</f>
        <v>0</v>
      </c>
      <c r="K2386" s="63">
        <f>IF(W2386=mapping!$N$1,IFERROR(VLOOKUP(Table4[[#This Row],[Column1]],mapping!A:L,11,FALSE),0),IF(W2386&gt;mapping!$N$1,IFERROR(VLOOKUP(Table4[[#This Row],[Column1]],mapping!A:L,11,FALSE),0),))</f>
        <v>0</v>
      </c>
      <c r="L2386" s="139"/>
      <c r="M2386" s="60">
        <f>IF(W2386=mapping!$N$1,IFERROR(VLOOKUP(Table4[[#This Row],[Column1]],mapping!A:L,12,FALSE),0),IF(W2386&gt;mapping!$N$1,IFERROR(VLOOKUP(Table4[[#This Row],[Column1]],mapping!A:L,12,FALSE),0),0))</f>
        <v>0</v>
      </c>
      <c r="N2386" s="58">
        <f>Table4[[#This Row],[ سعر اليومية ]]*3%*Table4[[#This Row],[عدد الدورات ]]</f>
        <v>0</v>
      </c>
      <c r="O2386" s="56">
        <f>Table4[[#This Row],[ سعر اليومية ]]*Table4[[#This Row],[عدد الدورات ]]-N2386</f>
        <v>0</v>
      </c>
      <c r="P2386" s="194"/>
      <c r="Q2386" s="194"/>
      <c r="R2386" s="194"/>
      <c r="S2386" s="58">
        <f>(Table4[[#This Row],[سعر يومية السائق]]*Table4[[#This Row],[عدد الدورات ]])-SUM(Table4[[#This Row],[سلف ]:[خصم ]])+Table4[[#This Row],[اضافي ]]</f>
        <v>0</v>
      </c>
      <c r="U2386" s="58">
        <f>Table4[[#This Row],[ سعر اليومية ]]*Table4[[#This Row],[عدد الدورات ]]-Table4[[#This Row],[سعر يومية السائق]]*L2386</f>
        <v>0</v>
      </c>
      <c r="V2386" s="58">
        <f>U2386-Table4[[#This Row],[W/H  3%]]</f>
        <v>0</v>
      </c>
      <c r="W2386" s="66" t="str">
        <f>Table4[[#This Row],[اليوم]]&amp;Table4[[#This Row],[الشهر ]]&amp;Table4[[#This Row],[العام]]</f>
        <v/>
      </c>
      <c r="X2386" s="66" t="s">
        <v>304</v>
      </c>
    </row>
    <row r="2387" spans="1:24" x14ac:dyDescent="0.3">
      <c r="A2387" s="62"/>
      <c r="B2387" s="62"/>
      <c r="C2387" s="62"/>
      <c r="D2387" s="41" t="e">
        <f t="shared" si="122"/>
        <v>#N/A</v>
      </c>
      <c r="E2387" s="4"/>
      <c r="F2387" s="41" t="e">
        <f>VLOOKUP(E2387,mapping!C:J,2,FALSE)</f>
        <v>#N/A</v>
      </c>
      <c r="G2387" s="41">
        <f>IFERROR(VLOOKUP(F2387,mapping!$D$3:$J$200,2,FALSE),0)</f>
        <v>0</v>
      </c>
      <c r="H2387" s="41">
        <f>IFERROR(VLOOKUP(F2387,mapping!$D$3:$J$200,3,FALSE),0)</f>
        <v>0</v>
      </c>
      <c r="I2387" s="41">
        <f>IFERROR(VLOOKUP(F2387,mapping!$D$3:$J$200,4,FALSE),0)</f>
        <v>0</v>
      </c>
      <c r="J2387" s="41">
        <f>IFERROR(VLOOKUP(F2387,mapping!$D$3:$J$200,5,FALSE),0)</f>
        <v>0</v>
      </c>
      <c r="K2387" s="63">
        <f>IF(W2387=mapping!$N$1,IFERROR(VLOOKUP(Table4[[#This Row],[Column1]],mapping!A:L,11,FALSE),0),IF(W2387&gt;mapping!$N$1,IFERROR(VLOOKUP(Table4[[#This Row],[Column1]],mapping!A:L,11,FALSE),0),))</f>
        <v>0</v>
      </c>
      <c r="L2387" s="139"/>
      <c r="M2387" s="60">
        <f>IF(W2387=mapping!$N$1,IFERROR(VLOOKUP(Table4[[#This Row],[Column1]],mapping!A:L,12,FALSE),0),IF(W2387&gt;mapping!$N$1,IFERROR(VLOOKUP(Table4[[#This Row],[Column1]],mapping!A:L,12,FALSE),0),0))</f>
        <v>0</v>
      </c>
      <c r="N2387" s="58">
        <f>Table4[[#This Row],[ سعر اليومية ]]*3%*Table4[[#This Row],[عدد الدورات ]]</f>
        <v>0</v>
      </c>
      <c r="O2387" s="56">
        <f>Table4[[#This Row],[ سعر اليومية ]]*Table4[[#This Row],[عدد الدورات ]]-N2387</f>
        <v>0</v>
      </c>
      <c r="P2387" s="194"/>
      <c r="Q2387" s="194"/>
      <c r="R2387" s="194"/>
      <c r="S2387" s="58">
        <f>(Table4[[#This Row],[سعر يومية السائق]]*Table4[[#This Row],[عدد الدورات ]])-SUM(Table4[[#This Row],[سلف ]:[خصم ]])+Table4[[#This Row],[اضافي ]]</f>
        <v>0</v>
      </c>
      <c r="U2387" s="58">
        <f>Table4[[#This Row],[ سعر اليومية ]]*Table4[[#This Row],[عدد الدورات ]]-Table4[[#This Row],[سعر يومية السائق]]*L2387</f>
        <v>0</v>
      </c>
      <c r="V2387" s="58">
        <f>U2387-Table4[[#This Row],[W/H  3%]]</f>
        <v>0</v>
      </c>
      <c r="W2387" s="66" t="str">
        <f>Table4[[#This Row],[اليوم]]&amp;Table4[[#This Row],[الشهر ]]&amp;Table4[[#This Row],[العام]]</f>
        <v/>
      </c>
      <c r="X2387" s="66" t="s">
        <v>304</v>
      </c>
    </row>
    <row r="2388" spans="1:24" x14ac:dyDescent="0.3">
      <c r="A2388" s="62"/>
      <c r="B2388" s="62"/>
      <c r="C2388" s="62"/>
      <c r="D2388" s="41" t="e">
        <f t="shared" si="122"/>
        <v>#N/A</v>
      </c>
      <c r="E2388" s="4"/>
      <c r="F2388" s="41" t="e">
        <f>VLOOKUP(E2388,mapping!C:J,2,FALSE)</f>
        <v>#N/A</v>
      </c>
      <c r="G2388" s="41">
        <f>IFERROR(VLOOKUP(F2388,mapping!$D$3:$J$200,2,FALSE),0)</f>
        <v>0</v>
      </c>
      <c r="H2388" s="41">
        <f>IFERROR(VLOOKUP(F2388,mapping!$D$3:$J$200,3,FALSE),0)</f>
        <v>0</v>
      </c>
      <c r="I2388" s="41">
        <f>IFERROR(VLOOKUP(F2388,mapping!$D$3:$J$200,4,FALSE),0)</f>
        <v>0</v>
      </c>
      <c r="J2388" s="41">
        <f>IFERROR(VLOOKUP(F2388,mapping!$D$3:$J$200,5,FALSE),0)</f>
        <v>0</v>
      </c>
      <c r="K2388" s="63">
        <f>IF(W2388=mapping!$N$1,IFERROR(VLOOKUP(Table4[[#This Row],[Column1]],mapping!A:L,11,FALSE),0),IF(W2388&gt;mapping!$N$1,IFERROR(VLOOKUP(Table4[[#This Row],[Column1]],mapping!A:L,11,FALSE),0),))</f>
        <v>0</v>
      </c>
      <c r="L2388" s="139"/>
      <c r="M2388" s="60">
        <f>IF(W2388=mapping!$N$1,IFERROR(VLOOKUP(Table4[[#This Row],[Column1]],mapping!A:L,12,FALSE),0),IF(W2388&gt;mapping!$N$1,IFERROR(VLOOKUP(Table4[[#This Row],[Column1]],mapping!A:L,12,FALSE),0),0))</f>
        <v>0</v>
      </c>
      <c r="N2388" s="58">
        <f>Table4[[#This Row],[ سعر اليومية ]]*3%*Table4[[#This Row],[عدد الدورات ]]</f>
        <v>0</v>
      </c>
      <c r="O2388" s="56">
        <f>Table4[[#This Row],[ سعر اليومية ]]*Table4[[#This Row],[عدد الدورات ]]-N2388</f>
        <v>0</v>
      </c>
      <c r="P2388" s="194"/>
      <c r="Q2388" s="194"/>
      <c r="R2388" s="194"/>
      <c r="S2388" s="58">
        <f>(Table4[[#This Row],[سعر يومية السائق]]*Table4[[#This Row],[عدد الدورات ]])-SUM(Table4[[#This Row],[سلف ]:[خصم ]])+Table4[[#This Row],[اضافي ]]</f>
        <v>0</v>
      </c>
      <c r="U2388" s="58">
        <f>Table4[[#This Row],[ سعر اليومية ]]*Table4[[#This Row],[عدد الدورات ]]-Table4[[#This Row],[سعر يومية السائق]]*L2388</f>
        <v>0</v>
      </c>
      <c r="V2388" s="58">
        <f>U2388-Table4[[#This Row],[W/H  3%]]</f>
        <v>0</v>
      </c>
      <c r="W2388" s="66" t="str">
        <f>Table4[[#This Row],[اليوم]]&amp;Table4[[#This Row],[الشهر ]]&amp;Table4[[#This Row],[العام]]</f>
        <v/>
      </c>
      <c r="X2388" s="66" t="s">
        <v>304</v>
      </c>
    </row>
    <row r="2389" spans="1:24" x14ac:dyDescent="0.3">
      <c r="A2389" s="62"/>
      <c r="B2389" s="62"/>
      <c r="C2389" s="62"/>
      <c r="D2389" s="41" t="e">
        <f t="shared" si="122"/>
        <v>#N/A</v>
      </c>
      <c r="E2389" s="4"/>
      <c r="F2389" s="41" t="e">
        <f>VLOOKUP(E2389,mapping!C:J,2,FALSE)</f>
        <v>#N/A</v>
      </c>
      <c r="G2389" s="41">
        <f>IFERROR(VLOOKUP(F2389,mapping!$D$3:$J$200,2,FALSE),0)</f>
        <v>0</v>
      </c>
      <c r="H2389" s="41">
        <f>IFERROR(VLOOKUP(F2389,mapping!$D$3:$J$200,3,FALSE),0)</f>
        <v>0</v>
      </c>
      <c r="I2389" s="41">
        <f>IFERROR(VLOOKUP(F2389,mapping!$D$3:$J$200,4,FALSE),0)</f>
        <v>0</v>
      </c>
      <c r="J2389" s="41">
        <f>IFERROR(VLOOKUP(F2389,mapping!$D$3:$J$200,5,FALSE),0)</f>
        <v>0</v>
      </c>
      <c r="K2389" s="63">
        <f>IF(W2389=mapping!$N$1,IFERROR(VLOOKUP(Table4[[#This Row],[Column1]],mapping!A:L,11,FALSE),0),IF(W2389&gt;mapping!$N$1,IFERROR(VLOOKUP(Table4[[#This Row],[Column1]],mapping!A:L,11,FALSE),0),))</f>
        <v>0</v>
      </c>
      <c r="L2389" s="139"/>
      <c r="M2389" s="60">
        <f>IF(W2389=mapping!$N$1,IFERROR(VLOOKUP(Table4[[#This Row],[Column1]],mapping!A:L,12,FALSE),0),IF(W2389&gt;mapping!$N$1,IFERROR(VLOOKUP(Table4[[#This Row],[Column1]],mapping!A:L,12,FALSE),0),0))</f>
        <v>0</v>
      </c>
      <c r="N2389" s="58">
        <f>Table4[[#This Row],[ سعر اليومية ]]*3%*Table4[[#This Row],[عدد الدورات ]]</f>
        <v>0</v>
      </c>
      <c r="O2389" s="56">
        <f>Table4[[#This Row],[ سعر اليومية ]]*Table4[[#This Row],[عدد الدورات ]]-N2389</f>
        <v>0</v>
      </c>
      <c r="P2389" s="194"/>
      <c r="Q2389" s="194"/>
      <c r="R2389" s="194"/>
      <c r="S2389" s="58">
        <f>(Table4[[#This Row],[سعر يومية السائق]]*Table4[[#This Row],[عدد الدورات ]])-SUM(Table4[[#This Row],[سلف ]:[خصم ]])+Table4[[#This Row],[اضافي ]]</f>
        <v>0</v>
      </c>
      <c r="U2389" s="58">
        <f>Table4[[#This Row],[ سعر اليومية ]]*Table4[[#This Row],[عدد الدورات ]]-Table4[[#This Row],[سعر يومية السائق]]*L2389</f>
        <v>0</v>
      </c>
      <c r="V2389" s="58">
        <f>U2389-Table4[[#This Row],[W/H  3%]]</f>
        <v>0</v>
      </c>
      <c r="W2389" s="66" t="str">
        <f>Table4[[#This Row],[اليوم]]&amp;Table4[[#This Row],[الشهر ]]&amp;Table4[[#This Row],[العام]]</f>
        <v/>
      </c>
      <c r="X2389" s="66" t="s">
        <v>304</v>
      </c>
    </row>
    <row r="2390" spans="1:24" x14ac:dyDescent="0.3">
      <c r="A2390" s="62"/>
      <c r="B2390" s="62"/>
      <c r="C2390" s="62"/>
      <c r="D2390" s="41" t="e">
        <f t="shared" si="122"/>
        <v>#N/A</v>
      </c>
      <c r="E2390" s="4"/>
      <c r="F2390" s="41" t="e">
        <f>VLOOKUP(E2390,mapping!C:J,2,FALSE)</f>
        <v>#N/A</v>
      </c>
      <c r="G2390" s="41">
        <f>IFERROR(VLOOKUP(F2390,mapping!$D$3:$J$200,2,FALSE),0)</f>
        <v>0</v>
      </c>
      <c r="H2390" s="41">
        <f>IFERROR(VLOOKUP(F2390,mapping!$D$3:$J$200,3,FALSE),0)</f>
        <v>0</v>
      </c>
      <c r="I2390" s="41">
        <f>IFERROR(VLOOKUP(F2390,mapping!$D$3:$J$200,4,FALSE),0)</f>
        <v>0</v>
      </c>
      <c r="J2390" s="41">
        <f>IFERROR(VLOOKUP(F2390,mapping!$D$3:$J$200,5,FALSE),0)</f>
        <v>0</v>
      </c>
      <c r="K2390" s="63">
        <f>IF(W2390=mapping!$N$1,IFERROR(VLOOKUP(Table4[[#This Row],[Column1]],mapping!A:L,11,FALSE),0),IF(W2390&gt;mapping!$N$1,IFERROR(VLOOKUP(Table4[[#This Row],[Column1]],mapping!A:L,11,FALSE),0),))</f>
        <v>0</v>
      </c>
      <c r="L2390" s="139"/>
      <c r="M2390" s="60">
        <f>IF(W2390=mapping!$N$1,IFERROR(VLOOKUP(Table4[[#This Row],[Column1]],mapping!A:L,12,FALSE),0),IF(W2390&gt;mapping!$N$1,IFERROR(VLOOKUP(Table4[[#This Row],[Column1]],mapping!A:L,12,FALSE),0),0))</f>
        <v>0</v>
      </c>
      <c r="N2390" s="58">
        <f>Table4[[#This Row],[ سعر اليومية ]]*3%*Table4[[#This Row],[عدد الدورات ]]</f>
        <v>0</v>
      </c>
      <c r="O2390" s="56">
        <f>Table4[[#This Row],[ سعر اليومية ]]*Table4[[#This Row],[عدد الدورات ]]-N2390</f>
        <v>0</v>
      </c>
      <c r="P2390" s="194"/>
      <c r="Q2390" s="194"/>
      <c r="R2390" s="194"/>
      <c r="S2390" s="58">
        <f>(Table4[[#This Row],[سعر يومية السائق]]*Table4[[#This Row],[عدد الدورات ]])-SUM(Table4[[#This Row],[سلف ]:[خصم ]])+Table4[[#This Row],[اضافي ]]</f>
        <v>0</v>
      </c>
      <c r="U2390" s="58">
        <f>Table4[[#This Row],[ سعر اليومية ]]*Table4[[#This Row],[عدد الدورات ]]-Table4[[#This Row],[سعر يومية السائق]]*L2390</f>
        <v>0</v>
      </c>
      <c r="V2390" s="58">
        <f>U2390-Table4[[#This Row],[W/H  3%]]</f>
        <v>0</v>
      </c>
      <c r="W2390" s="66" t="str">
        <f>Table4[[#This Row],[اليوم]]&amp;Table4[[#This Row],[الشهر ]]&amp;Table4[[#This Row],[العام]]</f>
        <v/>
      </c>
      <c r="X2390" s="66" t="s">
        <v>304</v>
      </c>
    </row>
    <row r="2391" spans="1:24" x14ac:dyDescent="0.3">
      <c r="A2391" s="62"/>
      <c r="B2391" s="62"/>
      <c r="C2391" s="62"/>
      <c r="D2391" s="41" t="e">
        <f t="shared" si="122"/>
        <v>#N/A</v>
      </c>
      <c r="E2391" s="4"/>
      <c r="F2391" s="41" t="e">
        <f>VLOOKUP(E2391,mapping!C:J,2,FALSE)</f>
        <v>#N/A</v>
      </c>
      <c r="G2391" s="41">
        <f>IFERROR(VLOOKUP(F2391,mapping!$D$3:$J$200,2,FALSE),0)</f>
        <v>0</v>
      </c>
      <c r="H2391" s="41">
        <f>IFERROR(VLOOKUP(F2391,mapping!$D$3:$J$200,3,FALSE),0)</f>
        <v>0</v>
      </c>
      <c r="I2391" s="41">
        <f>IFERROR(VLOOKUP(F2391,mapping!$D$3:$J$200,4,FALSE),0)</f>
        <v>0</v>
      </c>
      <c r="J2391" s="41">
        <f>IFERROR(VLOOKUP(F2391,mapping!$D$3:$J$200,5,FALSE),0)</f>
        <v>0</v>
      </c>
      <c r="K2391" s="63">
        <f>IF(W2391=mapping!$N$1,IFERROR(VLOOKUP(Table4[[#This Row],[Column1]],mapping!A:L,11,FALSE),0),IF(W2391&gt;mapping!$N$1,IFERROR(VLOOKUP(Table4[[#This Row],[Column1]],mapping!A:L,11,FALSE),0),))</f>
        <v>0</v>
      </c>
      <c r="L2391" s="139"/>
      <c r="M2391" s="60">
        <f>IF(W2391=mapping!$N$1,IFERROR(VLOOKUP(Table4[[#This Row],[Column1]],mapping!A:L,12,FALSE),0),IF(W2391&gt;mapping!$N$1,IFERROR(VLOOKUP(Table4[[#This Row],[Column1]],mapping!A:L,12,FALSE),0),0))</f>
        <v>0</v>
      </c>
      <c r="N2391" s="58">
        <f>Table4[[#This Row],[ سعر اليومية ]]*3%*Table4[[#This Row],[عدد الدورات ]]</f>
        <v>0</v>
      </c>
      <c r="O2391" s="56">
        <f>Table4[[#This Row],[ سعر اليومية ]]*Table4[[#This Row],[عدد الدورات ]]-N2391</f>
        <v>0</v>
      </c>
      <c r="P2391" s="194"/>
      <c r="Q2391" s="194"/>
      <c r="R2391" s="194"/>
      <c r="S2391" s="58">
        <f>(Table4[[#This Row],[سعر يومية السائق]]*Table4[[#This Row],[عدد الدورات ]])-SUM(Table4[[#This Row],[سلف ]:[خصم ]])+Table4[[#This Row],[اضافي ]]</f>
        <v>0</v>
      </c>
      <c r="U2391" s="58">
        <f>Table4[[#This Row],[ سعر اليومية ]]*Table4[[#This Row],[عدد الدورات ]]-Table4[[#This Row],[سعر يومية السائق]]*L2391</f>
        <v>0</v>
      </c>
      <c r="V2391" s="58">
        <f>U2391-Table4[[#This Row],[W/H  3%]]</f>
        <v>0</v>
      </c>
      <c r="W2391" s="66" t="str">
        <f>Table4[[#This Row],[اليوم]]&amp;Table4[[#This Row],[الشهر ]]&amp;Table4[[#This Row],[العام]]</f>
        <v/>
      </c>
      <c r="X2391" s="66" t="s">
        <v>304</v>
      </c>
    </row>
    <row r="2392" spans="1:24" x14ac:dyDescent="0.3">
      <c r="A2392" s="62"/>
      <c r="B2392" s="62"/>
      <c r="C2392" s="62"/>
      <c r="D2392" s="41" t="e">
        <f t="shared" si="122"/>
        <v>#N/A</v>
      </c>
      <c r="E2392" s="4"/>
      <c r="F2392" s="41" t="e">
        <f>VLOOKUP(E2392,mapping!C:J,2,FALSE)</f>
        <v>#N/A</v>
      </c>
      <c r="G2392" s="41">
        <f>IFERROR(VLOOKUP(F2392,mapping!$D$3:$J$200,2,FALSE),0)</f>
        <v>0</v>
      </c>
      <c r="H2392" s="41">
        <f>IFERROR(VLOOKUP(F2392,mapping!$D$3:$J$200,3,FALSE),0)</f>
        <v>0</v>
      </c>
      <c r="I2392" s="41">
        <f>IFERROR(VLOOKUP(F2392,mapping!$D$3:$J$200,4,FALSE),0)</f>
        <v>0</v>
      </c>
      <c r="J2392" s="41">
        <f>IFERROR(VLOOKUP(F2392,mapping!$D$3:$J$200,5,FALSE),0)</f>
        <v>0</v>
      </c>
      <c r="K2392" s="63">
        <f>IF(W2392=mapping!$N$1,IFERROR(VLOOKUP(Table4[[#This Row],[Column1]],mapping!A:L,11,FALSE),0),IF(W2392&gt;mapping!$N$1,IFERROR(VLOOKUP(Table4[[#This Row],[Column1]],mapping!A:L,11,FALSE),0),))</f>
        <v>0</v>
      </c>
      <c r="L2392" s="139"/>
      <c r="M2392" s="60">
        <f>IF(W2392=mapping!$N$1,IFERROR(VLOOKUP(Table4[[#This Row],[Column1]],mapping!A:L,12,FALSE),0),IF(W2392&gt;mapping!$N$1,IFERROR(VLOOKUP(Table4[[#This Row],[Column1]],mapping!A:L,12,FALSE),0),0))</f>
        <v>0</v>
      </c>
      <c r="N2392" s="58">
        <f>Table4[[#This Row],[ سعر اليومية ]]*3%*Table4[[#This Row],[عدد الدورات ]]</f>
        <v>0</v>
      </c>
      <c r="O2392" s="56">
        <f>Table4[[#This Row],[ سعر اليومية ]]*Table4[[#This Row],[عدد الدورات ]]-N2392</f>
        <v>0</v>
      </c>
      <c r="P2392" s="194"/>
      <c r="Q2392" s="194"/>
      <c r="R2392" s="194"/>
      <c r="S2392" s="58">
        <f>(Table4[[#This Row],[سعر يومية السائق]]*Table4[[#This Row],[عدد الدورات ]])-SUM(Table4[[#This Row],[سلف ]:[خصم ]])+Table4[[#This Row],[اضافي ]]</f>
        <v>0</v>
      </c>
      <c r="U2392" s="58">
        <f>Table4[[#This Row],[ سعر اليومية ]]*Table4[[#This Row],[عدد الدورات ]]-Table4[[#This Row],[سعر يومية السائق]]*L2392</f>
        <v>0</v>
      </c>
      <c r="V2392" s="58">
        <f>U2392-Table4[[#This Row],[W/H  3%]]</f>
        <v>0</v>
      </c>
      <c r="W2392" s="66" t="str">
        <f>Table4[[#This Row],[اليوم]]&amp;Table4[[#This Row],[الشهر ]]&amp;Table4[[#This Row],[العام]]</f>
        <v/>
      </c>
      <c r="X2392" s="66" t="s">
        <v>304</v>
      </c>
    </row>
    <row r="2393" spans="1:24" x14ac:dyDescent="0.3">
      <c r="A2393" s="62"/>
      <c r="B2393" s="62"/>
      <c r="C2393" s="62"/>
      <c r="D2393" s="41" t="e">
        <f t="shared" si="122"/>
        <v>#N/A</v>
      </c>
      <c r="E2393" s="4"/>
      <c r="F2393" s="41" t="e">
        <f>VLOOKUP(E2393,mapping!C:J,2,FALSE)</f>
        <v>#N/A</v>
      </c>
      <c r="G2393" s="41">
        <f>IFERROR(VLOOKUP(F2393,mapping!$D$3:$J$200,2,FALSE),0)</f>
        <v>0</v>
      </c>
      <c r="H2393" s="41">
        <f>IFERROR(VLOOKUP(F2393,mapping!$D$3:$J$200,3,FALSE),0)</f>
        <v>0</v>
      </c>
      <c r="I2393" s="41">
        <f>IFERROR(VLOOKUP(F2393,mapping!$D$3:$J$200,4,FALSE),0)</f>
        <v>0</v>
      </c>
      <c r="J2393" s="41">
        <f>IFERROR(VLOOKUP(F2393,mapping!$D$3:$J$200,5,FALSE),0)</f>
        <v>0</v>
      </c>
      <c r="K2393" s="63">
        <f>IF(W2393=mapping!$N$1,IFERROR(VLOOKUP(Table4[[#This Row],[Column1]],mapping!A:L,11,FALSE),0),IF(W2393&gt;mapping!$N$1,IFERROR(VLOOKUP(Table4[[#This Row],[Column1]],mapping!A:L,11,FALSE),0),))</f>
        <v>0</v>
      </c>
      <c r="L2393" s="139"/>
      <c r="M2393" s="60">
        <f>IF(W2393=mapping!$N$1,IFERROR(VLOOKUP(Table4[[#This Row],[Column1]],mapping!A:L,12,FALSE),0),IF(W2393&gt;mapping!$N$1,IFERROR(VLOOKUP(Table4[[#This Row],[Column1]],mapping!A:L,12,FALSE),0),0))</f>
        <v>0</v>
      </c>
      <c r="N2393" s="58">
        <f>Table4[[#This Row],[ سعر اليومية ]]*3%*Table4[[#This Row],[عدد الدورات ]]</f>
        <v>0</v>
      </c>
      <c r="O2393" s="56">
        <f>Table4[[#This Row],[ سعر اليومية ]]*Table4[[#This Row],[عدد الدورات ]]-N2393</f>
        <v>0</v>
      </c>
      <c r="P2393" s="194"/>
      <c r="Q2393" s="194"/>
      <c r="R2393" s="194"/>
      <c r="S2393" s="58">
        <f>(Table4[[#This Row],[سعر يومية السائق]]*Table4[[#This Row],[عدد الدورات ]])-SUM(Table4[[#This Row],[سلف ]:[خصم ]])+Table4[[#This Row],[اضافي ]]</f>
        <v>0</v>
      </c>
      <c r="U2393" s="58">
        <f>Table4[[#This Row],[ سعر اليومية ]]*Table4[[#This Row],[عدد الدورات ]]-Table4[[#This Row],[سعر يومية السائق]]*L2393</f>
        <v>0</v>
      </c>
      <c r="V2393" s="58">
        <f>U2393-Table4[[#This Row],[W/H  3%]]</f>
        <v>0</v>
      </c>
      <c r="W2393" s="66" t="str">
        <f>Table4[[#This Row],[اليوم]]&amp;Table4[[#This Row],[الشهر ]]&amp;Table4[[#This Row],[العام]]</f>
        <v/>
      </c>
      <c r="X2393" s="66" t="s">
        <v>304</v>
      </c>
    </row>
    <row r="2394" spans="1:24" x14ac:dyDescent="0.3">
      <c r="A2394" s="62"/>
      <c r="B2394" s="62"/>
      <c r="C2394" s="62"/>
      <c r="D2394" s="41" t="e">
        <f t="shared" si="122"/>
        <v>#N/A</v>
      </c>
      <c r="E2394" s="4"/>
      <c r="F2394" s="41" t="e">
        <f>VLOOKUP(E2394,mapping!C:J,2,FALSE)</f>
        <v>#N/A</v>
      </c>
      <c r="G2394" s="41">
        <f>IFERROR(VLOOKUP(F2394,mapping!$D$3:$J$200,2,FALSE),0)</f>
        <v>0</v>
      </c>
      <c r="H2394" s="41">
        <f>IFERROR(VLOOKUP(F2394,mapping!$D$3:$J$200,3,FALSE),0)</f>
        <v>0</v>
      </c>
      <c r="I2394" s="41">
        <f>IFERROR(VLOOKUP(F2394,mapping!$D$3:$J$200,4,FALSE),0)</f>
        <v>0</v>
      </c>
      <c r="J2394" s="41">
        <f>IFERROR(VLOOKUP(F2394,mapping!$D$3:$J$200,5,FALSE),0)</f>
        <v>0</v>
      </c>
      <c r="K2394" s="63">
        <f>IF(W2394=mapping!$N$1,IFERROR(VLOOKUP(Table4[[#This Row],[Column1]],mapping!A:L,11,FALSE),0),IF(W2394&gt;mapping!$N$1,IFERROR(VLOOKUP(Table4[[#This Row],[Column1]],mapping!A:L,11,FALSE),0),))</f>
        <v>0</v>
      </c>
      <c r="L2394" s="139"/>
      <c r="M2394" s="60">
        <f>IF(W2394=mapping!$N$1,IFERROR(VLOOKUP(Table4[[#This Row],[Column1]],mapping!A:L,12,FALSE),0),IF(W2394&gt;mapping!$N$1,IFERROR(VLOOKUP(Table4[[#This Row],[Column1]],mapping!A:L,12,FALSE),0),0))</f>
        <v>0</v>
      </c>
      <c r="N2394" s="58">
        <f>Table4[[#This Row],[ سعر اليومية ]]*3%*Table4[[#This Row],[عدد الدورات ]]</f>
        <v>0</v>
      </c>
      <c r="O2394" s="56">
        <f>Table4[[#This Row],[ سعر اليومية ]]*Table4[[#This Row],[عدد الدورات ]]-N2394</f>
        <v>0</v>
      </c>
      <c r="P2394" s="194"/>
      <c r="Q2394" s="194"/>
      <c r="R2394" s="194"/>
      <c r="S2394" s="58">
        <f>(Table4[[#This Row],[سعر يومية السائق]]*Table4[[#This Row],[عدد الدورات ]])-SUM(Table4[[#This Row],[سلف ]:[خصم ]])+Table4[[#This Row],[اضافي ]]</f>
        <v>0</v>
      </c>
      <c r="U2394" s="58">
        <f>Table4[[#This Row],[ سعر اليومية ]]*Table4[[#This Row],[عدد الدورات ]]-Table4[[#This Row],[سعر يومية السائق]]*L2394</f>
        <v>0</v>
      </c>
      <c r="V2394" s="58">
        <f>U2394-Table4[[#This Row],[W/H  3%]]</f>
        <v>0</v>
      </c>
      <c r="W2394" s="66" t="str">
        <f>Table4[[#This Row],[اليوم]]&amp;Table4[[#This Row],[الشهر ]]&amp;Table4[[#This Row],[العام]]</f>
        <v/>
      </c>
      <c r="X2394" s="66" t="s">
        <v>304</v>
      </c>
    </row>
    <row r="2395" spans="1:24" x14ac:dyDescent="0.3">
      <c r="A2395" s="62"/>
      <c r="B2395" s="62"/>
      <c r="C2395" s="62"/>
      <c r="D2395" s="41" t="e">
        <f t="shared" si="122"/>
        <v>#N/A</v>
      </c>
      <c r="E2395" s="4"/>
      <c r="F2395" s="41" t="e">
        <f>VLOOKUP(E2395,mapping!C:J,2,FALSE)</f>
        <v>#N/A</v>
      </c>
      <c r="G2395" s="41">
        <f>IFERROR(VLOOKUP(F2395,mapping!$D$3:$J$200,2,FALSE),0)</f>
        <v>0</v>
      </c>
      <c r="H2395" s="41">
        <f>IFERROR(VLOOKUP(F2395,mapping!$D$3:$J$200,3,FALSE),0)</f>
        <v>0</v>
      </c>
      <c r="I2395" s="41">
        <f>IFERROR(VLOOKUP(F2395,mapping!$D$3:$J$200,4,FALSE),0)</f>
        <v>0</v>
      </c>
      <c r="J2395" s="41">
        <f>IFERROR(VLOOKUP(F2395,mapping!$D$3:$J$200,5,FALSE),0)</f>
        <v>0</v>
      </c>
      <c r="K2395" s="63">
        <f>IF(W2395=mapping!$N$1,IFERROR(VLOOKUP(Table4[[#This Row],[Column1]],mapping!A:L,11,FALSE),0),IF(W2395&gt;mapping!$N$1,IFERROR(VLOOKUP(Table4[[#This Row],[Column1]],mapping!A:L,11,FALSE),0),))</f>
        <v>0</v>
      </c>
      <c r="L2395" s="139"/>
      <c r="M2395" s="60">
        <f>IF(W2395=mapping!$N$1,IFERROR(VLOOKUP(Table4[[#This Row],[Column1]],mapping!A:L,12,FALSE),0),IF(W2395&gt;mapping!$N$1,IFERROR(VLOOKUP(Table4[[#This Row],[Column1]],mapping!A:L,12,FALSE),0),0))</f>
        <v>0</v>
      </c>
      <c r="N2395" s="58">
        <f>Table4[[#This Row],[ سعر اليومية ]]*3%*Table4[[#This Row],[عدد الدورات ]]</f>
        <v>0</v>
      </c>
      <c r="O2395" s="56">
        <f>Table4[[#This Row],[ سعر اليومية ]]*Table4[[#This Row],[عدد الدورات ]]-N2395</f>
        <v>0</v>
      </c>
      <c r="P2395" s="194"/>
      <c r="Q2395" s="194"/>
      <c r="R2395" s="194"/>
      <c r="S2395" s="58">
        <f>(Table4[[#This Row],[سعر يومية السائق]]*Table4[[#This Row],[عدد الدورات ]])-SUM(Table4[[#This Row],[سلف ]:[خصم ]])+Table4[[#This Row],[اضافي ]]</f>
        <v>0</v>
      </c>
      <c r="U2395" s="58">
        <f>Table4[[#This Row],[ سعر اليومية ]]*Table4[[#This Row],[عدد الدورات ]]-Table4[[#This Row],[سعر يومية السائق]]*L2395</f>
        <v>0</v>
      </c>
      <c r="V2395" s="58">
        <f>U2395-Table4[[#This Row],[W/H  3%]]</f>
        <v>0</v>
      </c>
      <c r="W2395" s="66" t="str">
        <f>Table4[[#This Row],[اليوم]]&amp;Table4[[#This Row],[الشهر ]]&amp;Table4[[#This Row],[العام]]</f>
        <v/>
      </c>
      <c r="X2395" s="66" t="s">
        <v>304</v>
      </c>
    </row>
    <row r="2396" spans="1:24" x14ac:dyDescent="0.3">
      <c r="A2396" s="62"/>
      <c r="B2396" s="62"/>
      <c r="C2396" s="62"/>
      <c r="D2396" s="41" t="e">
        <f t="shared" si="122"/>
        <v>#N/A</v>
      </c>
      <c r="E2396" s="4"/>
      <c r="F2396" s="41" t="e">
        <f>VLOOKUP(E2396,mapping!C:J,2,FALSE)</f>
        <v>#N/A</v>
      </c>
      <c r="G2396" s="41">
        <f>IFERROR(VLOOKUP(F2396,mapping!$D$3:$J$200,2,FALSE),0)</f>
        <v>0</v>
      </c>
      <c r="H2396" s="41">
        <f>IFERROR(VLOOKUP(F2396,mapping!$D$3:$J$200,3,FALSE),0)</f>
        <v>0</v>
      </c>
      <c r="I2396" s="41">
        <f>IFERROR(VLOOKUP(F2396,mapping!$D$3:$J$200,4,FALSE),0)</f>
        <v>0</v>
      </c>
      <c r="J2396" s="41">
        <f>IFERROR(VLOOKUP(F2396,mapping!$D$3:$J$200,5,FALSE),0)</f>
        <v>0</v>
      </c>
      <c r="K2396" s="63">
        <f>IF(W2396=mapping!$N$1,IFERROR(VLOOKUP(Table4[[#This Row],[Column1]],mapping!A:L,11,FALSE),0),IF(W2396&gt;mapping!$N$1,IFERROR(VLOOKUP(Table4[[#This Row],[Column1]],mapping!A:L,11,FALSE),0),))</f>
        <v>0</v>
      </c>
      <c r="L2396" s="139"/>
      <c r="M2396" s="60">
        <f>IF(W2396=mapping!$N$1,IFERROR(VLOOKUP(Table4[[#This Row],[Column1]],mapping!A:L,12,FALSE),0),IF(W2396&gt;mapping!$N$1,IFERROR(VLOOKUP(Table4[[#This Row],[Column1]],mapping!A:L,12,FALSE),0),0))</f>
        <v>0</v>
      </c>
      <c r="N2396" s="58">
        <f>Table4[[#This Row],[ سعر اليومية ]]*3%*Table4[[#This Row],[عدد الدورات ]]</f>
        <v>0</v>
      </c>
      <c r="O2396" s="56">
        <f>Table4[[#This Row],[ سعر اليومية ]]*Table4[[#This Row],[عدد الدورات ]]-N2396</f>
        <v>0</v>
      </c>
      <c r="P2396" s="194"/>
      <c r="Q2396" s="194"/>
      <c r="R2396" s="194"/>
      <c r="S2396" s="58">
        <f>(Table4[[#This Row],[سعر يومية السائق]]*Table4[[#This Row],[عدد الدورات ]])-SUM(Table4[[#This Row],[سلف ]:[خصم ]])+Table4[[#This Row],[اضافي ]]</f>
        <v>0</v>
      </c>
      <c r="U2396" s="58">
        <f>Table4[[#This Row],[ سعر اليومية ]]*Table4[[#This Row],[عدد الدورات ]]-Table4[[#This Row],[سعر يومية السائق]]*L2396</f>
        <v>0</v>
      </c>
      <c r="V2396" s="58">
        <f>U2396-Table4[[#This Row],[W/H  3%]]</f>
        <v>0</v>
      </c>
      <c r="W2396" s="66" t="str">
        <f>Table4[[#This Row],[اليوم]]&amp;Table4[[#This Row],[الشهر ]]&amp;Table4[[#This Row],[العام]]</f>
        <v/>
      </c>
      <c r="X2396" s="66" t="s">
        <v>304</v>
      </c>
    </row>
    <row r="2397" spans="1:24" x14ac:dyDescent="0.3">
      <c r="A2397" s="62"/>
      <c r="B2397" s="62"/>
      <c r="C2397" s="62"/>
      <c r="D2397" s="41" t="e">
        <f t="shared" si="122"/>
        <v>#N/A</v>
      </c>
      <c r="E2397" s="4"/>
      <c r="F2397" s="41" t="e">
        <f>VLOOKUP(E2397,mapping!C:J,2,FALSE)</f>
        <v>#N/A</v>
      </c>
      <c r="G2397" s="41">
        <f>IFERROR(VLOOKUP(F2397,mapping!$D$3:$J$200,2,FALSE),0)</f>
        <v>0</v>
      </c>
      <c r="H2397" s="41">
        <f>IFERROR(VLOOKUP(F2397,mapping!$D$3:$J$200,3,FALSE),0)</f>
        <v>0</v>
      </c>
      <c r="I2397" s="41">
        <f>IFERROR(VLOOKUP(F2397,mapping!$D$3:$J$200,4,FALSE),0)</f>
        <v>0</v>
      </c>
      <c r="J2397" s="41">
        <f>IFERROR(VLOOKUP(F2397,mapping!$D$3:$J$200,5,FALSE),0)</f>
        <v>0</v>
      </c>
      <c r="K2397" s="63">
        <f>IF(W2397=mapping!$N$1,IFERROR(VLOOKUP(Table4[[#This Row],[Column1]],mapping!A:L,11,FALSE),0),IF(W2397&gt;mapping!$N$1,IFERROR(VLOOKUP(Table4[[#This Row],[Column1]],mapping!A:L,11,FALSE),0),))</f>
        <v>0</v>
      </c>
      <c r="L2397" s="139"/>
      <c r="M2397" s="60">
        <f>IF(W2397=mapping!$N$1,IFERROR(VLOOKUP(Table4[[#This Row],[Column1]],mapping!A:L,12,FALSE),0),IF(W2397&gt;mapping!$N$1,IFERROR(VLOOKUP(Table4[[#This Row],[Column1]],mapping!A:L,12,FALSE),0),0))</f>
        <v>0</v>
      </c>
      <c r="N2397" s="58">
        <f>Table4[[#This Row],[ سعر اليومية ]]*3%*Table4[[#This Row],[عدد الدورات ]]</f>
        <v>0</v>
      </c>
      <c r="O2397" s="56">
        <f>Table4[[#This Row],[ سعر اليومية ]]*Table4[[#This Row],[عدد الدورات ]]-N2397</f>
        <v>0</v>
      </c>
      <c r="P2397" s="194"/>
      <c r="Q2397" s="194"/>
      <c r="R2397" s="194"/>
      <c r="S2397" s="58">
        <f>(Table4[[#This Row],[سعر يومية السائق]]*Table4[[#This Row],[عدد الدورات ]])-SUM(Table4[[#This Row],[سلف ]:[خصم ]])+Table4[[#This Row],[اضافي ]]</f>
        <v>0</v>
      </c>
      <c r="U2397" s="58">
        <f>Table4[[#This Row],[ سعر اليومية ]]*Table4[[#This Row],[عدد الدورات ]]-Table4[[#This Row],[سعر يومية السائق]]*L2397</f>
        <v>0</v>
      </c>
      <c r="V2397" s="58">
        <f>U2397-Table4[[#This Row],[W/H  3%]]</f>
        <v>0</v>
      </c>
      <c r="W2397" s="66" t="str">
        <f>Table4[[#This Row],[اليوم]]&amp;Table4[[#This Row],[الشهر ]]&amp;Table4[[#This Row],[العام]]</f>
        <v/>
      </c>
      <c r="X2397" s="66" t="s">
        <v>304</v>
      </c>
    </row>
    <row r="2398" spans="1:24" x14ac:dyDescent="0.3">
      <c r="A2398" s="62"/>
      <c r="B2398" s="62"/>
      <c r="C2398" s="62"/>
      <c r="D2398" s="41" t="e">
        <f t="shared" si="122"/>
        <v>#N/A</v>
      </c>
      <c r="E2398" s="4"/>
      <c r="F2398" s="41" t="e">
        <f>VLOOKUP(E2398,mapping!C:J,2,FALSE)</f>
        <v>#N/A</v>
      </c>
      <c r="G2398" s="41">
        <f>IFERROR(VLOOKUP(F2398,mapping!$D$3:$J$200,2,FALSE),0)</f>
        <v>0</v>
      </c>
      <c r="H2398" s="41">
        <f>IFERROR(VLOOKUP(F2398,mapping!$D$3:$J$200,3,FALSE),0)</f>
        <v>0</v>
      </c>
      <c r="I2398" s="41">
        <f>IFERROR(VLOOKUP(F2398,mapping!$D$3:$J$200,4,FALSE),0)</f>
        <v>0</v>
      </c>
      <c r="J2398" s="41">
        <f>IFERROR(VLOOKUP(F2398,mapping!$D$3:$J$200,5,FALSE),0)</f>
        <v>0</v>
      </c>
      <c r="K2398" s="63">
        <f>IF(W2398=mapping!$N$1,IFERROR(VLOOKUP(Table4[[#This Row],[Column1]],mapping!A:L,11,FALSE),0),IF(W2398&gt;mapping!$N$1,IFERROR(VLOOKUP(Table4[[#This Row],[Column1]],mapping!A:L,11,FALSE),0),))</f>
        <v>0</v>
      </c>
      <c r="L2398" s="139"/>
      <c r="M2398" s="60">
        <f>IF(W2398=mapping!$N$1,IFERROR(VLOOKUP(Table4[[#This Row],[Column1]],mapping!A:L,12,FALSE),0),IF(W2398&gt;mapping!$N$1,IFERROR(VLOOKUP(Table4[[#This Row],[Column1]],mapping!A:L,12,FALSE),0),0))</f>
        <v>0</v>
      </c>
      <c r="N2398" s="58">
        <f>Table4[[#This Row],[ سعر اليومية ]]*3%*Table4[[#This Row],[عدد الدورات ]]</f>
        <v>0</v>
      </c>
      <c r="O2398" s="56">
        <f>Table4[[#This Row],[ سعر اليومية ]]*Table4[[#This Row],[عدد الدورات ]]-N2398</f>
        <v>0</v>
      </c>
      <c r="P2398" s="194"/>
      <c r="Q2398" s="194"/>
      <c r="R2398" s="194"/>
      <c r="S2398" s="58">
        <f>(Table4[[#This Row],[سعر يومية السائق]]*Table4[[#This Row],[عدد الدورات ]])-SUM(Table4[[#This Row],[سلف ]:[خصم ]])+Table4[[#This Row],[اضافي ]]</f>
        <v>0</v>
      </c>
      <c r="U2398" s="58">
        <f>Table4[[#This Row],[ سعر اليومية ]]*Table4[[#This Row],[عدد الدورات ]]-Table4[[#This Row],[سعر يومية السائق]]*L2398</f>
        <v>0</v>
      </c>
      <c r="V2398" s="58">
        <f>U2398-Table4[[#This Row],[W/H  3%]]</f>
        <v>0</v>
      </c>
      <c r="W2398" s="66" t="str">
        <f>Table4[[#This Row],[اليوم]]&amp;Table4[[#This Row],[الشهر ]]&amp;Table4[[#This Row],[العام]]</f>
        <v/>
      </c>
      <c r="X2398" s="66" t="s">
        <v>304</v>
      </c>
    </row>
    <row r="2399" spans="1:24" x14ac:dyDescent="0.3">
      <c r="A2399" s="62"/>
      <c r="B2399" s="62"/>
      <c r="C2399" s="62"/>
      <c r="D2399" s="41" t="e">
        <f t="shared" si="122"/>
        <v>#N/A</v>
      </c>
      <c r="E2399" s="4"/>
      <c r="F2399" s="41" t="e">
        <f>VLOOKUP(E2399,mapping!C:J,2,FALSE)</f>
        <v>#N/A</v>
      </c>
      <c r="G2399" s="41">
        <f>IFERROR(VLOOKUP(F2399,mapping!$D$3:$J$200,2,FALSE),0)</f>
        <v>0</v>
      </c>
      <c r="H2399" s="41">
        <f>IFERROR(VLOOKUP(F2399,mapping!$D$3:$J$200,3,FALSE),0)</f>
        <v>0</v>
      </c>
      <c r="I2399" s="41">
        <f>IFERROR(VLOOKUP(F2399,mapping!$D$3:$J$200,4,FALSE),0)</f>
        <v>0</v>
      </c>
      <c r="J2399" s="41">
        <f>IFERROR(VLOOKUP(F2399,mapping!$D$3:$J$200,5,FALSE),0)</f>
        <v>0</v>
      </c>
      <c r="K2399" s="63">
        <f>IF(W2399=mapping!$N$1,IFERROR(VLOOKUP(Table4[[#This Row],[Column1]],mapping!A:L,11,FALSE),0),IF(W2399&gt;mapping!$N$1,IFERROR(VLOOKUP(Table4[[#This Row],[Column1]],mapping!A:L,11,FALSE),0),))</f>
        <v>0</v>
      </c>
      <c r="L2399" s="139"/>
      <c r="M2399" s="60">
        <f>IF(W2399=mapping!$N$1,IFERROR(VLOOKUP(Table4[[#This Row],[Column1]],mapping!A:L,12,FALSE),0),IF(W2399&gt;mapping!$N$1,IFERROR(VLOOKUP(Table4[[#This Row],[Column1]],mapping!A:L,12,FALSE),0),0))</f>
        <v>0</v>
      </c>
      <c r="N2399" s="58">
        <f>Table4[[#This Row],[ سعر اليومية ]]*3%*Table4[[#This Row],[عدد الدورات ]]</f>
        <v>0</v>
      </c>
      <c r="O2399" s="56">
        <f>Table4[[#This Row],[ سعر اليومية ]]*Table4[[#This Row],[عدد الدورات ]]-N2399</f>
        <v>0</v>
      </c>
      <c r="P2399" s="194"/>
      <c r="Q2399" s="194"/>
      <c r="R2399" s="194"/>
      <c r="S2399" s="58">
        <f>(Table4[[#This Row],[سعر يومية السائق]]*Table4[[#This Row],[عدد الدورات ]])-SUM(Table4[[#This Row],[سلف ]:[خصم ]])+Table4[[#This Row],[اضافي ]]</f>
        <v>0</v>
      </c>
      <c r="U2399" s="58">
        <f>Table4[[#This Row],[ سعر اليومية ]]*Table4[[#This Row],[عدد الدورات ]]-Table4[[#This Row],[سعر يومية السائق]]*L2399</f>
        <v>0</v>
      </c>
      <c r="V2399" s="58">
        <f>U2399-Table4[[#This Row],[W/H  3%]]</f>
        <v>0</v>
      </c>
      <c r="W2399" s="66" t="str">
        <f>Table4[[#This Row],[اليوم]]&amp;Table4[[#This Row],[الشهر ]]&amp;Table4[[#This Row],[العام]]</f>
        <v/>
      </c>
      <c r="X2399" s="66" t="s">
        <v>304</v>
      </c>
    </row>
    <row r="2400" spans="1:24" x14ac:dyDescent="0.3">
      <c r="A2400" s="62"/>
      <c r="B2400" s="62"/>
      <c r="C2400" s="62"/>
      <c r="D2400" s="41" t="e">
        <f t="shared" si="122"/>
        <v>#N/A</v>
      </c>
      <c r="E2400" s="4"/>
      <c r="F2400" s="41" t="e">
        <f>VLOOKUP(E2400,mapping!C:J,2,FALSE)</f>
        <v>#N/A</v>
      </c>
      <c r="G2400" s="41">
        <f>IFERROR(VLOOKUP(F2400,mapping!$D$3:$J$200,2,FALSE),0)</f>
        <v>0</v>
      </c>
      <c r="H2400" s="41">
        <f>IFERROR(VLOOKUP(F2400,mapping!$D$3:$J$200,3,FALSE),0)</f>
        <v>0</v>
      </c>
      <c r="I2400" s="41">
        <f>IFERROR(VLOOKUP(F2400,mapping!$D$3:$J$200,4,FALSE),0)</f>
        <v>0</v>
      </c>
      <c r="J2400" s="41">
        <f>IFERROR(VLOOKUP(F2400,mapping!$D$3:$J$200,5,FALSE),0)</f>
        <v>0</v>
      </c>
      <c r="K2400" s="63">
        <f>IF(W2400=mapping!$N$1,IFERROR(VLOOKUP(Table4[[#This Row],[Column1]],mapping!A:L,11,FALSE),0),IF(W2400&gt;mapping!$N$1,IFERROR(VLOOKUP(Table4[[#This Row],[Column1]],mapping!A:L,11,FALSE),0),))</f>
        <v>0</v>
      </c>
      <c r="L2400" s="139"/>
      <c r="M2400" s="60">
        <f>IF(W2400=mapping!$N$1,IFERROR(VLOOKUP(Table4[[#This Row],[Column1]],mapping!A:L,12,FALSE),0),IF(W2400&gt;mapping!$N$1,IFERROR(VLOOKUP(Table4[[#This Row],[Column1]],mapping!A:L,12,FALSE),0),0))</f>
        <v>0</v>
      </c>
      <c r="N2400" s="58">
        <f>Table4[[#This Row],[ سعر اليومية ]]*3%*Table4[[#This Row],[عدد الدورات ]]</f>
        <v>0</v>
      </c>
      <c r="O2400" s="56">
        <f>Table4[[#This Row],[ سعر اليومية ]]*Table4[[#This Row],[عدد الدورات ]]-N2400</f>
        <v>0</v>
      </c>
      <c r="P2400" s="194"/>
      <c r="Q2400" s="194"/>
      <c r="R2400" s="194"/>
      <c r="S2400" s="58">
        <f>(Table4[[#This Row],[سعر يومية السائق]]*Table4[[#This Row],[عدد الدورات ]])-SUM(Table4[[#This Row],[سلف ]:[خصم ]])+Table4[[#This Row],[اضافي ]]</f>
        <v>0</v>
      </c>
      <c r="U2400" s="58">
        <f>Table4[[#This Row],[ سعر اليومية ]]*Table4[[#This Row],[عدد الدورات ]]-Table4[[#This Row],[سعر يومية السائق]]*L2400</f>
        <v>0</v>
      </c>
      <c r="V2400" s="58">
        <f>U2400-Table4[[#This Row],[W/H  3%]]</f>
        <v>0</v>
      </c>
      <c r="W2400" s="66" t="str">
        <f>Table4[[#This Row],[اليوم]]&amp;Table4[[#This Row],[الشهر ]]&amp;Table4[[#This Row],[العام]]</f>
        <v/>
      </c>
      <c r="X2400" s="66" t="s">
        <v>304</v>
      </c>
    </row>
    <row r="2401" spans="1:24" x14ac:dyDescent="0.3">
      <c r="A2401" s="62"/>
      <c r="B2401" s="62"/>
      <c r="C2401" s="62"/>
      <c r="D2401" s="41" t="e">
        <f t="shared" si="122"/>
        <v>#N/A</v>
      </c>
      <c r="E2401" s="4"/>
      <c r="F2401" s="41" t="e">
        <f>VLOOKUP(E2401,mapping!C:J,2,FALSE)</f>
        <v>#N/A</v>
      </c>
      <c r="G2401" s="41">
        <f>IFERROR(VLOOKUP(F2401,mapping!$D$3:$J$200,2,FALSE),0)</f>
        <v>0</v>
      </c>
      <c r="H2401" s="41">
        <f>IFERROR(VLOOKUP(F2401,mapping!$D$3:$J$200,3,FALSE),0)</f>
        <v>0</v>
      </c>
      <c r="I2401" s="41">
        <f>IFERROR(VLOOKUP(F2401,mapping!$D$3:$J$200,4,FALSE),0)</f>
        <v>0</v>
      </c>
      <c r="J2401" s="41">
        <f>IFERROR(VLOOKUP(F2401,mapping!$D$3:$J$200,5,FALSE),0)</f>
        <v>0</v>
      </c>
      <c r="K2401" s="63">
        <f>IF(W2401=mapping!$N$1,IFERROR(VLOOKUP(Table4[[#This Row],[Column1]],mapping!A:L,11,FALSE),0),IF(W2401&gt;mapping!$N$1,IFERROR(VLOOKUP(Table4[[#This Row],[Column1]],mapping!A:L,11,FALSE),0),))</f>
        <v>0</v>
      </c>
      <c r="L2401" s="139"/>
      <c r="M2401" s="60">
        <f>IF(W2401=mapping!$N$1,IFERROR(VLOOKUP(Table4[[#This Row],[Column1]],mapping!A:L,12,FALSE),0),IF(W2401&gt;mapping!$N$1,IFERROR(VLOOKUP(Table4[[#This Row],[Column1]],mapping!A:L,12,FALSE),0),0))</f>
        <v>0</v>
      </c>
      <c r="N2401" s="58">
        <f>Table4[[#This Row],[ سعر اليومية ]]*3%*Table4[[#This Row],[عدد الدورات ]]</f>
        <v>0</v>
      </c>
      <c r="O2401" s="56">
        <f>Table4[[#This Row],[ سعر اليومية ]]*Table4[[#This Row],[عدد الدورات ]]-N2401</f>
        <v>0</v>
      </c>
      <c r="P2401" s="194"/>
      <c r="Q2401" s="194"/>
      <c r="R2401" s="194"/>
      <c r="S2401" s="58">
        <f>(Table4[[#This Row],[سعر يومية السائق]]*Table4[[#This Row],[عدد الدورات ]])-SUM(Table4[[#This Row],[سلف ]:[خصم ]])+Table4[[#This Row],[اضافي ]]</f>
        <v>0</v>
      </c>
      <c r="U2401" s="58">
        <f>Table4[[#This Row],[ سعر اليومية ]]*Table4[[#This Row],[عدد الدورات ]]-Table4[[#This Row],[سعر يومية السائق]]*L2401</f>
        <v>0</v>
      </c>
      <c r="V2401" s="58">
        <f>U2401-Table4[[#This Row],[W/H  3%]]</f>
        <v>0</v>
      </c>
      <c r="W2401" s="66" t="str">
        <f>Table4[[#This Row],[اليوم]]&amp;Table4[[#This Row],[الشهر ]]&amp;Table4[[#This Row],[العام]]</f>
        <v/>
      </c>
      <c r="X2401" s="66" t="s">
        <v>304</v>
      </c>
    </row>
    <row r="2402" spans="1:24" x14ac:dyDescent="0.3">
      <c r="A2402" s="62"/>
      <c r="B2402" s="62"/>
      <c r="C2402" s="62"/>
      <c r="D2402" s="41" t="e">
        <f t="shared" si="122"/>
        <v>#N/A</v>
      </c>
      <c r="E2402" s="4"/>
      <c r="F2402" s="41" t="e">
        <f>VLOOKUP(E2402,mapping!C:J,2,FALSE)</f>
        <v>#N/A</v>
      </c>
      <c r="G2402" s="41">
        <f>IFERROR(VLOOKUP(F2402,mapping!$D$3:$J$200,2,FALSE),0)</f>
        <v>0</v>
      </c>
      <c r="H2402" s="41">
        <f>IFERROR(VLOOKUP(F2402,mapping!$D$3:$J$200,3,FALSE),0)</f>
        <v>0</v>
      </c>
      <c r="I2402" s="41">
        <f>IFERROR(VLOOKUP(F2402,mapping!$D$3:$J$200,4,FALSE),0)</f>
        <v>0</v>
      </c>
      <c r="J2402" s="41">
        <f>IFERROR(VLOOKUP(F2402,mapping!$D$3:$J$200,5,FALSE),0)</f>
        <v>0</v>
      </c>
      <c r="K2402" s="63">
        <f>IF(W2402=mapping!$N$1,IFERROR(VLOOKUP(Table4[[#This Row],[Column1]],mapping!A:L,11,FALSE),0),IF(W2402&gt;mapping!$N$1,IFERROR(VLOOKUP(Table4[[#This Row],[Column1]],mapping!A:L,11,FALSE),0),))</f>
        <v>0</v>
      </c>
      <c r="L2402" s="139"/>
      <c r="M2402" s="60">
        <f>IF(W2402=mapping!$N$1,IFERROR(VLOOKUP(Table4[[#This Row],[Column1]],mapping!A:L,12,FALSE),0),IF(W2402&gt;mapping!$N$1,IFERROR(VLOOKUP(Table4[[#This Row],[Column1]],mapping!A:L,12,FALSE),0),0))</f>
        <v>0</v>
      </c>
      <c r="N2402" s="58">
        <f>Table4[[#This Row],[ سعر اليومية ]]*3%*Table4[[#This Row],[عدد الدورات ]]</f>
        <v>0</v>
      </c>
      <c r="O2402" s="56">
        <f>Table4[[#This Row],[ سعر اليومية ]]*Table4[[#This Row],[عدد الدورات ]]-N2402</f>
        <v>0</v>
      </c>
      <c r="P2402" s="194"/>
      <c r="Q2402" s="194"/>
      <c r="R2402" s="194"/>
      <c r="S2402" s="58">
        <f>(Table4[[#This Row],[سعر يومية السائق]]*Table4[[#This Row],[عدد الدورات ]])-SUM(Table4[[#This Row],[سلف ]:[خصم ]])+Table4[[#This Row],[اضافي ]]</f>
        <v>0</v>
      </c>
      <c r="U2402" s="58">
        <f>Table4[[#This Row],[ سعر اليومية ]]*Table4[[#This Row],[عدد الدورات ]]-Table4[[#This Row],[سعر يومية السائق]]*L2402</f>
        <v>0</v>
      </c>
      <c r="V2402" s="58">
        <f>U2402-Table4[[#This Row],[W/H  3%]]</f>
        <v>0</v>
      </c>
      <c r="W2402" s="66" t="str">
        <f>Table4[[#This Row],[اليوم]]&amp;Table4[[#This Row],[الشهر ]]&amp;Table4[[#This Row],[العام]]</f>
        <v/>
      </c>
      <c r="X2402" s="66" t="s">
        <v>304</v>
      </c>
    </row>
    <row r="2403" spans="1:24" x14ac:dyDescent="0.3">
      <c r="A2403" s="62"/>
      <c r="B2403" s="62"/>
      <c r="C2403" s="62"/>
      <c r="D2403" s="41" t="e">
        <f t="shared" si="122"/>
        <v>#N/A</v>
      </c>
      <c r="E2403" s="4"/>
      <c r="F2403" s="41" t="e">
        <f>VLOOKUP(E2403,mapping!C:J,2,FALSE)</f>
        <v>#N/A</v>
      </c>
      <c r="G2403" s="41">
        <f>IFERROR(VLOOKUP(F2403,mapping!$D$3:$J$200,2,FALSE),0)</f>
        <v>0</v>
      </c>
      <c r="H2403" s="41">
        <f>IFERROR(VLOOKUP(F2403,mapping!$D$3:$J$200,3,FALSE),0)</f>
        <v>0</v>
      </c>
      <c r="I2403" s="41">
        <f>IFERROR(VLOOKUP(F2403,mapping!$D$3:$J$200,4,FALSE),0)</f>
        <v>0</v>
      </c>
      <c r="J2403" s="41">
        <f>IFERROR(VLOOKUP(F2403,mapping!$D$3:$J$200,5,FALSE),0)</f>
        <v>0</v>
      </c>
      <c r="K2403" s="63">
        <f>IF(W2403=mapping!$N$1,IFERROR(VLOOKUP(Table4[[#This Row],[Column1]],mapping!A:L,11,FALSE),0),IF(W2403&gt;mapping!$N$1,IFERROR(VLOOKUP(Table4[[#This Row],[Column1]],mapping!A:L,11,FALSE),0),))</f>
        <v>0</v>
      </c>
      <c r="L2403" s="139"/>
      <c r="M2403" s="60">
        <f>IF(W2403=mapping!$N$1,IFERROR(VLOOKUP(Table4[[#This Row],[Column1]],mapping!A:L,12,FALSE),0),IF(W2403&gt;mapping!$N$1,IFERROR(VLOOKUP(Table4[[#This Row],[Column1]],mapping!A:L,12,FALSE),0),0))</f>
        <v>0</v>
      </c>
      <c r="N2403" s="58">
        <f>Table4[[#This Row],[ سعر اليومية ]]*3%*Table4[[#This Row],[عدد الدورات ]]</f>
        <v>0</v>
      </c>
      <c r="O2403" s="56">
        <f>Table4[[#This Row],[ سعر اليومية ]]*Table4[[#This Row],[عدد الدورات ]]-N2403</f>
        <v>0</v>
      </c>
      <c r="P2403" s="194"/>
      <c r="Q2403" s="194"/>
      <c r="R2403" s="194"/>
      <c r="S2403" s="58">
        <f>(Table4[[#This Row],[سعر يومية السائق]]*Table4[[#This Row],[عدد الدورات ]])-SUM(Table4[[#This Row],[سلف ]:[خصم ]])+Table4[[#This Row],[اضافي ]]</f>
        <v>0</v>
      </c>
      <c r="U2403" s="58">
        <f>Table4[[#This Row],[ سعر اليومية ]]*Table4[[#This Row],[عدد الدورات ]]-Table4[[#This Row],[سعر يومية السائق]]*L2403</f>
        <v>0</v>
      </c>
      <c r="V2403" s="58">
        <f>U2403-Table4[[#This Row],[W/H  3%]]</f>
        <v>0</v>
      </c>
      <c r="W2403" s="66" t="str">
        <f>Table4[[#This Row],[اليوم]]&amp;Table4[[#This Row],[الشهر ]]&amp;Table4[[#This Row],[العام]]</f>
        <v/>
      </c>
      <c r="X2403" s="66" t="s">
        <v>304</v>
      </c>
    </row>
    <row r="2404" spans="1:24" x14ac:dyDescent="0.3">
      <c r="A2404" s="62"/>
      <c r="B2404" s="62"/>
      <c r="C2404" s="62"/>
      <c r="D2404" s="41" t="e">
        <f t="shared" si="122"/>
        <v>#N/A</v>
      </c>
      <c r="E2404" s="4"/>
      <c r="F2404" s="41" t="e">
        <f>VLOOKUP(E2404,mapping!C:J,2,FALSE)</f>
        <v>#N/A</v>
      </c>
      <c r="G2404" s="41">
        <f>IFERROR(VLOOKUP(F2404,mapping!$D$3:$J$200,2,FALSE),0)</f>
        <v>0</v>
      </c>
      <c r="H2404" s="41">
        <f>IFERROR(VLOOKUP(F2404,mapping!$D$3:$J$200,3,FALSE),0)</f>
        <v>0</v>
      </c>
      <c r="I2404" s="41">
        <f>IFERROR(VLOOKUP(F2404,mapping!$D$3:$J$200,4,FALSE),0)</f>
        <v>0</v>
      </c>
      <c r="J2404" s="41">
        <f>IFERROR(VLOOKUP(F2404,mapping!$D$3:$J$200,5,FALSE),0)</f>
        <v>0</v>
      </c>
      <c r="K2404" s="63">
        <f>IF(W2404=mapping!$N$1,IFERROR(VLOOKUP(Table4[[#This Row],[Column1]],mapping!A:L,11,FALSE),0),IF(W2404&gt;mapping!$N$1,IFERROR(VLOOKUP(Table4[[#This Row],[Column1]],mapping!A:L,11,FALSE),0),))</f>
        <v>0</v>
      </c>
      <c r="L2404" s="139"/>
      <c r="M2404" s="60">
        <f>IF(W2404=mapping!$N$1,IFERROR(VLOOKUP(Table4[[#This Row],[Column1]],mapping!A:L,12,FALSE),0),IF(W2404&gt;mapping!$N$1,IFERROR(VLOOKUP(Table4[[#This Row],[Column1]],mapping!A:L,12,FALSE),0),0))</f>
        <v>0</v>
      </c>
      <c r="N2404" s="58">
        <f>Table4[[#This Row],[ سعر اليومية ]]*3%*Table4[[#This Row],[عدد الدورات ]]</f>
        <v>0</v>
      </c>
      <c r="O2404" s="56">
        <f>Table4[[#This Row],[ سعر اليومية ]]*Table4[[#This Row],[عدد الدورات ]]-N2404</f>
        <v>0</v>
      </c>
      <c r="P2404" s="194"/>
      <c r="Q2404" s="194"/>
      <c r="R2404" s="194"/>
      <c r="S2404" s="58">
        <f>(Table4[[#This Row],[سعر يومية السائق]]*Table4[[#This Row],[عدد الدورات ]])-SUM(Table4[[#This Row],[سلف ]:[خصم ]])+Table4[[#This Row],[اضافي ]]</f>
        <v>0</v>
      </c>
      <c r="U2404" s="58">
        <f>Table4[[#This Row],[ سعر اليومية ]]*Table4[[#This Row],[عدد الدورات ]]-Table4[[#This Row],[سعر يومية السائق]]*L2404</f>
        <v>0</v>
      </c>
      <c r="V2404" s="58">
        <f>U2404-Table4[[#This Row],[W/H  3%]]</f>
        <v>0</v>
      </c>
      <c r="W2404" s="66" t="str">
        <f>Table4[[#This Row],[اليوم]]&amp;Table4[[#This Row],[الشهر ]]&amp;Table4[[#This Row],[العام]]</f>
        <v/>
      </c>
      <c r="X2404" s="66" t="s">
        <v>304</v>
      </c>
    </row>
    <row r="2405" spans="1:24" x14ac:dyDescent="0.3">
      <c r="A2405" s="62"/>
      <c r="B2405" s="62"/>
      <c r="C2405" s="62"/>
      <c r="D2405" s="41" t="e">
        <f t="shared" si="122"/>
        <v>#N/A</v>
      </c>
      <c r="E2405" s="4"/>
      <c r="F2405" s="41" t="e">
        <f>VLOOKUP(E2405,mapping!C:J,2,FALSE)</f>
        <v>#N/A</v>
      </c>
      <c r="G2405" s="41">
        <f>IFERROR(VLOOKUP(F2405,mapping!$D$3:$J$200,2,FALSE),0)</f>
        <v>0</v>
      </c>
      <c r="H2405" s="41">
        <f>IFERROR(VLOOKUP(F2405,mapping!$D$3:$J$200,3,FALSE),0)</f>
        <v>0</v>
      </c>
      <c r="I2405" s="41">
        <f>IFERROR(VLOOKUP(F2405,mapping!$D$3:$J$200,4,FALSE),0)</f>
        <v>0</v>
      </c>
      <c r="J2405" s="41">
        <f>IFERROR(VLOOKUP(F2405,mapping!$D$3:$J$200,5,FALSE),0)</f>
        <v>0</v>
      </c>
      <c r="K2405" s="63">
        <f>IF(W2405=mapping!$N$1,IFERROR(VLOOKUP(Table4[[#This Row],[Column1]],mapping!A:L,11,FALSE),0),IF(W2405&gt;mapping!$N$1,IFERROR(VLOOKUP(Table4[[#This Row],[Column1]],mapping!A:L,11,FALSE),0),))</f>
        <v>0</v>
      </c>
      <c r="L2405" s="139"/>
      <c r="M2405" s="60">
        <f>IF(W2405=mapping!$N$1,IFERROR(VLOOKUP(Table4[[#This Row],[Column1]],mapping!A:L,12,FALSE),0),IF(W2405&gt;mapping!$N$1,IFERROR(VLOOKUP(Table4[[#This Row],[Column1]],mapping!A:L,12,FALSE),0),0))</f>
        <v>0</v>
      </c>
      <c r="N2405" s="58">
        <f>Table4[[#This Row],[ سعر اليومية ]]*3%*Table4[[#This Row],[عدد الدورات ]]</f>
        <v>0</v>
      </c>
      <c r="O2405" s="56">
        <f>Table4[[#This Row],[ سعر اليومية ]]*Table4[[#This Row],[عدد الدورات ]]-N2405</f>
        <v>0</v>
      </c>
      <c r="P2405" s="194"/>
      <c r="Q2405" s="194"/>
      <c r="R2405" s="194"/>
      <c r="S2405" s="58">
        <f>(Table4[[#This Row],[سعر يومية السائق]]*Table4[[#This Row],[عدد الدورات ]])-SUM(Table4[[#This Row],[سلف ]:[خصم ]])+Table4[[#This Row],[اضافي ]]</f>
        <v>0</v>
      </c>
      <c r="U2405" s="58">
        <f>Table4[[#This Row],[ سعر اليومية ]]*Table4[[#This Row],[عدد الدورات ]]-Table4[[#This Row],[سعر يومية السائق]]*L2405</f>
        <v>0</v>
      </c>
      <c r="V2405" s="58">
        <f>U2405-Table4[[#This Row],[W/H  3%]]</f>
        <v>0</v>
      </c>
      <c r="W2405" s="66" t="str">
        <f>Table4[[#This Row],[اليوم]]&amp;Table4[[#This Row],[الشهر ]]&amp;Table4[[#This Row],[العام]]</f>
        <v/>
      </c>
      <c r="X2405" s="66" t="s">
        <v>304</v>
      </c>
    </row>
    <row r="2406" spans="1:24" x14ac:dyDescent="0.3">
      <c r="A2406" s="62"/>
      <c r="B2406" s="62"/>
      <c r="C2406" s="62"/>
      <c r="D2406" s="41" t="e">
        <f t="shared" si="122"/>
        <v>#N/A</v>
      </c>
      <c r="E2406" s="4"/>
      <c r="F2406" s="41" t="e">
        <f>VLOOKUP(E2406,mapping!C:J,2,FALSE)</f>
        <v>#N/A</v>
      </c>
      <c r="G2406" s="41">
        <f>IFERROR(VLOOKUP(F2406,mapping!$D$3:$J$200,2,FALSE),0)</f>
        <v>0</v>
      </c>
      <c r="H2406" s="41">
        <f>IFERROR(VLOOKUP(F2406,mapping!$D$3:$J$200,3,FALSE),0)</f>
        <v>0</v>
      </c>
      <c r="I2406" s="41">
        <f>IFERROR(VLOOKUP(F2406,mapping!$D$3:$J$200,4,FALSE),0)</f>
        <v>0</v>
      </c>
      <c r="J2406" s="41">
        <f>IFERROR(VLOOKUP(F2406,mapping!$D$3:$J$200,5,FALSE),0)</f>
        <v>0</v>
      </c>
      <c r="K2406" s="63">
        <f>IF(W2406=mapping!$N$1,IFERROR(VLOOKUP(Table4[[#This Row],[Column1]],mapping!A:L,11,FALSE),0),IF(W2406&gt;mapping!$N$1,IFERROR(VLOOKUP(Table4[[#This Row],[Column1]],mapping!A:L,11,FALSE),0),))</f>
        <v>0</v>
      </c>
      <c r="L2406" s="139"/>
      <c r="M2406" s="60">
        <f>IF(W2406=mapping!$N$1,IFERROR(VLOOKUP(Table4[[#This Row],[Column1]],mapping!A:L,12,FALSE),0),IF(W2406&gt;mapping!$N$1,IFERROR(VLOOKUP(Table4[[#This Row],[Column1]],mapping!A:L,12,FALSE),0),0))</f>
        <v>0</v>
      </c>
      <c r="N2406" s="58">
        <f>Table4[[#This Row],[ سعر اليومية ]]*3%*Table4[[#This Row],[عدد الدورات ]]</f>
        <v>0</v>
      </c>
      <c r="O2406" s="56">
        <f>Table4[[#This Row],[ سعر اليومية ]]*Table4[[#This Row],[عدد الدورات ]]-N2406</f>
        <v>0</v>
      </c>
      <c r="P2406" s="194"/>
      <c r="Q2406" s="194"/>
      <c r="R2406" s="194"/>
      <c r="S2406" s="58">
        <f>(Table4[[#This Row],[سعر يومية السائق]]*Table4[[#This Row],[عدد الدورات ]])-SUM(Table4[[#This Row],[سلف ]:[خصم ]])+Table4[[#This Row],[اضافي ]]</f>
        <v>0</v>
      </c>
      <c r="U2406" s="58">
        <f>Table4[[#This Row],[ سعر اليومية ]]*Table4[[#This Row],[عدد الدورات ]]-Table4[[#This Row],[سعر يومية السائق]]*L2406</f>
        <v>0</v>
      </c>
      <c r="V2406" s="58">
        <f>U2406-Table4[[#This Row],[W/H  3%]]</f>
        <v>0</v>
      </c>
      <c r="W2406" s="66" t="str">
        <f>Table4[[#This Row],[اليوم]]&amp;Table4[[#This Row],[الشهر ]]&amp;Table4[[#This Row],[العام]]</f>
        <v/>
      </c>
      <c r="X2406" s="66" t="s">
        <v>304</v>
      </c>
    </row>
    <row r="2407" spans="1:24" x14ac:dyDescent="0.3">
      <c r="A2407" s="62"/>
      <c r="B2407" s="62"/>
      <c r="C2407" s="62"/>
      <c r="D2407" s="41" t="e">
        <f t="shared" si="122"/>
        <v>#N/A</v>
      </c>
      <c r="E2407" s="4"/>
      <c r="F2407" s="41" t="e">
        <f>VLOOKUP(E2407,mapping!C:J,2,FALSE)</f>
        <v>#N/A</v>
      </c>
      <c r="G2407" s="41">
        <f>IFERROR(VLOOKUP(F2407,mapping!$D$3:$J$200,2,FALSE),0)</f>
        <v>0</v>
      </c>
      <c r="H2407" s="41">
        <f>IFERROR(VLOOKUP(F2407,mapping!$D$3:$J$200,3,FALSE),0)</f>
        <v>0</v>
      </c>
      <c r="I2407" s="41">
        <f>IFERROR(VLOOKUP(F2407,mapping!$D$3:$J$200,4,FALSE),0)</f>
        <v>0</v>
      </c>
      <c r="J2407" s="41">
        <f>IFERROR(VLOOKUP(F2407,mapping!$D$3:$J$200,5,FALSE),0)</f>
        <v>0</v>
      </c>
      <c r="K2407" s="63">
        <f>IF(W2407=mapping!$N$1,IFERROR(VLOOKUP(Table4[[#This Row],[Column1]],mapping!A:L,11,FALSE),0),IF(W2407&gt;mapping!$N$1,IFERROR(VLOOKUP(Table4[[#This Row],[Column1]],mapping!A:L,11,FALSE),0),))</f>
        <v>0</v>
      </c>
      <c r="L2407" s="139"/>
      <c r="M2407" s="60">
        <f>IF(W2407=mapping!$N$1,IFERROR(VLOOKUP(Table4[[#This Row],[Column1]],mapping!A:L,12,FALSE),0),IF(W2407&gt;mapping!$N$1,IFERROR(VLOOKUP(Table4[[#This Row],[Column1]],mapping!A:L,12,FALSE),0),0))</f>
        <v>0</v>
      </c>
      <c r="N2407" s="58">
        <f>Table4[[#This Row],[ سعر اليومية ]]*3%*Table4[[#This Row],[عدد الدورات ]]</f>
        <v>0</v>
      </c>
      <c r="O2407" s="56">
        <f>Table4[[#This Row],[ سعر اليومية ]]*Table4[[#This Row],[عدد الدورات ]]-N2407</f>
        <v>0</v>
      </c>
      <c r="P2407" s="194"/>
      <c r="Q2407" s="194"/>
      <c r="R2407" s="194"/>
      <c r="S2407" s="58">
        <f>(Table4[[#This Row],[سعر يومية السائق]]*Table4[[#This Row],[عدد الدورات ]])-SUM(Table4[[#This Row],[سلف ]:[خصم ]])+Table4[[#This Row],[اضافي ]]</f>
        <v>0</v>
      </c>
      <c r="U2407" s="58">
        <f>Table4[[#This Row],[ سعر اليومية ]]*Table4[[#This Row],[عدد الدورات ]]-Table4[[#This Row],[سعر يومية السائق]]*L2407</f>
        <v>0</v>
      </c>
      <c r="V2407" s="58">
        <f>U2407-Table4[[#This Row],[W/H  3%]]</f>
        <v>0</v>
      </c>
      <c r="W2407" s="66" t="str">
        <f>Table4[[#This Row],[اليوم]]&amp;Table4[[#This Row],[الشهر ]]&amp;Table4[[#This Row],[العام]]</f>
        <v/>
      </c>
      <c r="X2407" s="66" t="s">
        <v>304</v>
      </c>
    </row>
    <row r="2408" spans="1:24" x14ac:dyDescent="0.3">
      <c r="A2408" s="62"/>
      <c r="B2408" s="62"/>
      <c r="C2408" s="62"/>
      <c r="D2408" s="41" t="e">
        <f t="shared" si="122"/>
        <v>#N/A</v>
      </c>
      <c r="E2408" s="4"/>
      <c r="F2408" s="41" t="e">
        <f>VLOOKUP(E2408,mapping!C:J,2,FALSE)</f>
        <v>#N/A</v>
      </c>
      <c r="G2408" s="41">
        <f>IFERROR(VLOOKUP(F2408,mapping!$D$3:$J$200,2,FALSE),0)</f>
        <v>0</v>
      </c>
      <c r="H2408" s="41">
        <f>IFERROR(VLOOKUP(F2408,mapping!$D$3:$J$200,3,FALSE),0)</f>
        <v>0</v>
      </c>
      <c r="I2408" s="41">
        <f>IFERROR(VLOOKUP(F2408,mapping!$D$3:$J$200,4,FALSE),0)</f>
        <v>0</v>
      </c>
      <c r="J2408" s="41">
        <f>IFERROR(VLOOKUP(F2408,mapping!$D$3:$J$200,5,FALSE),0)</f>
        <v>0</v>
      </c>
      <c r="K2408" s="63">
        <f>IF(W2408=mapping!$N$1,IFERROR(VLOOKUP(Table4[[#This Row],[Column1]],mapping!A:L,11,FALSE),0),IF(W2408&gt;mapping!$N$1,IFERROR(VLOOKUP(Table4[[#This Row],[Column1]],mapping!A:L,11,FALSE),0),))</f>
        <v>0</v>
      </c>
      <c r="L2408" s="139"/>
      <c r="M2408" s="60">
        <f>IF(W2408=mapping!$N$1,IFERROR(VLOOKUP(Table4[[#This Row],[Column1]],mapping!A:L,12,FALSE),0),IF(W2408&gt;mapping!$N$1,IFERROR(VLOOKUP(Table4[[#This Row],[Column1]],mapping!A:L,12,FALSE),0),0))</f>
        <v>0</v>
      </c>
      <c r="N2408" s="58">
        <f>Table4[[#This Row],[ سعر اليومية ]]*3%*Table4[[#This Row],[عدد الدورات ]]</f>
        <v>0</v>
      </c>
      <c r="O2408" s="56">
        <f>Table4[[#This Row],[ سعر اليومية ]]*Table4[[#This Row],[عدد الدورات ]]-N2408</f>
        <v>0</v>
      </c>
      <c r="P2408" s="194"/>
      <c r="Q2408" s="194"/>
      <c r="R2408" s="194"/>
      <c r="S2408" s="58">
        <f>(Table4[[#This Row],[سعر يومية السائق]]*Table4[[#This Row],[عدد الدورات ]])-SUM(Table4[[#This Row],[سلف ]:[خصم ]])+Table4[[#This Row],[اضافي ]]</f>
        <v>0</v>
      </c>
      <c r="U2408" s="58">
        <f>Table4[[#This Row],[ سعر اليومية ]]*Table4[[#This Row],[عدد الدورات ]]-Table4[[#This Row],[سعر يومية السائق]]*L2408</f>
        <v>0</v>
      </c>
      <c r="V2408" s="58">
        <f>U2408-Table4[[#This Row],[W/H  3%]]</f>
        <v>0</v>
      </c>
      <c r="W2408" s="66" t="str">
        <f>Table4[[#This Row],[اليوم]]&amp;Table4[[#This Row],[الشهر ]]&amp;Table4[[#This Row],[العام]]</f>
        <v/>
      </c>
      <c r="X2408" s="66" t="s">
        <v>304</v>
      </c>
    </row>
    <row r="2409" spans="1:24" x14ac:dyDescent="0.3">
      <c r="A2409" s="62"/>
      <c r="B2409" s="62"/>
      <c r="C2409" s="62"/>
      <c r="D2409" s="41" t="e">
        <f t="shared" si="122"/>
        <v>#N/A</v>
      </c>
      <c r="E2409" s="4"/>
      <c r="F2409" s="41" t="e">
        <f>VLOOKUP(E2409,mapping!C:J,2,FALSE)</f>
        <v>#N/A</v>
      </c>
      <c r="G2409" s="41">
        <f>IFERROR(VLOOKUP(F2409,mapping!$D$3:$J$200,2,FALSE),0)</f>
        <v>0</v>
      </c>
      <c r="H2409" s="41">
        <f>IFERROR(VLOOKUP(F2409,mapping!$D$3:$J$200,3,FALSE),0)</f>
        <v>0</v>
      </c>
      <c r="I2409" s="41">
        <f>IFERROR(VLOOKUP(F2409,mapping!$D$3:$J$200,4,FALSE),0)</f>
        <v>0</v>
      </c>
      <c r="J2409" s="41">
        <f>IFERROR(VLOOKUP(F2409,mapping!$D$3:$J$200,5,FALSE),0)</f>
        <v>0</v>
      </c>
      <c r="K2409" s="63">
        <f>IF(W2409=mapping!$N$1,IFERROR(VLOOKUP(Table4[[#This Row],[Column1]],mapping!A:L,11,FALSE),0),IF(W2409&gt;mapping!$N$1,IFERROR(VLOOKUP(Table4[[#This Row],[Column1]],mapping!A:L,11,FALSE),0),))</f>
        <v>0</v>
      </c>
      <c r="L2409" s="139"/>
      <c r="M2409" s="60">
        <f>IF(W2409=mapping!$N$1,IFERROR(VLOOKUP(Table4[[#This Row],[Column1]],mapping!A:L,12,FALSE),0),IF(W2409&gt;mapping!$N$1,IFERROR(VLOOKUP(Table4[[#This Row],[Column1]],mapping!A:L,12,FALSE),0),0))</f>
        <v>0</v>
      </c>
      <c r="N2409" s="58">
        <f>Table4[[#This Row],[ سعر اليومية ]]*3%*Table4[[#This Row],[عدد الدورات ]]</f>
        <v>0</v>
      </c>
      <c r="O2409" s="56">
        <f>Table4[[#This Row],[ سعر اليومية ]]*Table4[[#This Row],[عدد الدورات ]]-N2409</f>
        <v>0</v>
      </c>
      <c r="P2409" s="194"/>
      <c r="Q2409" s="194"/>
      <c r="R2409" s="194"/>
      <c r="S2409" s="58">
        <f>(Table4[[#This Row],[سعر يومية السائق]]*Table4[[#This Row],[عدد الدورات ]])-SUM(Table4[[#This Row],[سلف ]:[خصم ]])+Table4[[#This Row],[اضافي ]]</f>
        <v>0</v>
      </c>
      <c r="U2409" s="58">
        <f>Table4[[#This Row],[ سعر اليومية ]]*Table4[[#This Row],[عدد الدورات ]]-Table4[[#This Row],[سعر يومية السائق]]*L2409</f>
        <v>0</v>
      </c>
      <c r="V2409" s="58">
        <f>U2409-Table4[[#This Row],[W/H  3%]]</f>
        <v>0</v>
      </c>
      <c r="W2409" s="66" t="str">
        <f>Table4[[#This Row],[اليوم]]&amp;Table4[[#This Row],[الشهر ]]&amp;Table4[[#This Row],[العام]]</f>
        <v/>
      </c>
      <c r="X2409" s="66" t="s">
        <v>304</v>
      </c>
    </row>
    <row r="2410" spans="1:24" x14ac:dyDescent="0.3">
      <c r="A2410" s="62"/>
      <c r="B2410" s="62"/>
      <c r="C2410" s="62"/>
      <c r="D2410" s="41" t="e">
        <f t="shared" si="122"/>
        <v>#N/A</v>
      </c>
      <c r="E2410" s="4"/>
      <c r="F2410" s="41" t="e">
        <f>VLOOKUP(E2410,mapping!C:J,2,FALSE)</f>
        <v>#N/A</v>
      </c>
      <c r="G2410" s="41">
        <f>IFERROR(VLOOKUP(F2410,mapping!$D$3:$J$200,2,FALSE),0)</f>
        <v>0</v>
      </c>
      <c r="H2410" s="41">
        <f>IFERROR(VLOOKUP(F2410,mapping!$D$3:$J$200,3,FALSE),0)</f>
        <v>0</v>
      </c>
      <c r="I2410" s="41">
        <f>IFERROR(VLOOKUP(F2410,mapping!$D$3:$J$200,4,FALSE),0)</f>
        <v>0</v>
      </c>
      <c r="J2410" s="41">
        <f>IFERROR(VLOOKUP(F2410,mapping!$D$3:$J$200,5,FALSE),0)</f>
        <v>0</v>
      </c>
      <c r="K2410" s="63">
        <f>IF(W2410=mapping!$N$1,IFERROR(VLOOKUP(Table4[[#This Row],[Column1]],mapping!A:L,11,FALSE),0),IF(W2410&gt;mapping!$N$1,IFERROR(VLOOKUP(Table4[[#This Row],[Column1]],mapping!A:L,11,FALSE),0),))</f>
        <v>0</v>
      </c>
      <c r="L2410" s="139"/>
      <c r="M2410" s="60">
        <f>IF(W2410=mapping!$N$1,IFERROR(VLOOKUP(Table4[[#This Row],[Column1]],mapping!A:L,12,FALSE),0),IF(W2410&gt;mapping!$N$1,IFERROR(VLOOKUP(Table4[[#This Row],[Column1]],mapping!A:L,12,FALSE),0),0))</f>
        <v>0</v>
      </c>
      <c r="N2410" s="58">
        <f>Table4[[#This Row],[ سعر اليومية ]]*3%*Table4[[#This Row],[عدد الدورات ]]</f>
        <v>0</v>
      </c>
      <c r="O2410" s="56">
        <f>Table4[[#This Row],[ سعر اليومية ]]*Table4[[#This Row],[عدد الدورات ]]-N2410</f>
        <v>0</v>
      </c>
      <c r="P2410" s="194"/>
      <c r="Q2410" s="194"/>
      <c r="R2410" s="194"/>
      <c r="S2410" s="58">
        <f>(Table4[[#This Row],[سعر يومية السائق]]*Table4[[#This Row],[عدد الدورات ]])-SUM(Table4[[#This Row],[سلف ]:[خصم ]])+Table4[[#This Row],[اضافي ]]</f>
        <v>0</v>
      </c>
      <c r="U2410" s="58">
        <f>Table4[[#This Row],[ سعر اليومية ]]*Table4[[#This Row],[عدد الدورات ]]-Table4[[#This Row],[سعر يومية السائق]]*L2410</f>
        <v>0</v>
      </c>
      <c r="V2410" s="58">
        <f>U2410-Table4[[#This Row],[W/H  3%]]</f>
        <v>0</v>
      </c>
      <c r="W2410" s="66" t="str">
        <f>Table4[[#This Row],[اليوم]]&amp;Table4[[#This Row],[الشهر ]]&amp;Table4[[#This Row],[العام]]</f>
        <v/>
      </c>
      <c r="X2410" s="66" t="s">
        <v>304</v>
      </c>
    </row>
    <row r="2411" spans="1:24" x14ac:dyDescent="0.3">
      <c r="A2411" s="62"/>
      <c r="B2411" s="62"/>
      <c r="C2411" s="62"/>
      <c r="D2411" s="41" t="e">
        <f t="shared" si="122"/>
        <v>#N/A</v>
      </c>
      <c r="E2411" s="4"/>
      <c r="F2411" s="41" t="e">
        <f>VLOOKUP(E2411,mapping!C:J,2,FALSE)</f>
        <v>#N/A</v>
      </c>
      <c r="G2411" s="41">
        <f>IFERROR(VLOOKUP(F2411,mapping!$D$3:$J$200,2,FALSE),0)</f>
        <v>0</v>
      </c>
      <c r="H2411" s="41">
        <f>IFERROR(VLOOKUP(F2411,mapping!$D$3:$J$200,3,FALSE),0)</f>
        <v>0</v>
      </c>
      <c r="I2411" s="41">
        <f>IFERROR(VLOOKUP(F2411,mapping!$D$3:$J$200,4,FALSE),0)</f>
        <v>0</v>
      </c>
      <c r="J2411" s="41">
        <f>IFERROR(VLOOKUP(F2411,mapping!$D$3:$J$200,5,FALSE),0)</f>
        <v>0</v>
      </c>
      <c r="K2411" s="63">
        <f>IF(W2411=mapping!$N$1,IFERROR(VLOOKUP(Table4[[#This Row],[Column1]],mapping!A:L,11,FALSE),0),IF(W2411&gt;mapping!$N$1,IFERROR(VLOOKUP(Table4[[#This Row],[Column1]],mapping!A:L,11,FALSE),0),))</f>
        <v>0</v>
      </c>
      <c r="L2411" s="139"/>
      <c r="M2411" s="60">
        <f>IF(W2411=mapping!$N$1,IFERROR(VLOOKUP(Table4[[#This Row],[Column1]],mapping!A:L,12,FALSE),0),IF(W2411&gt;mapping!$N$1,IFERROR(VLOOKUP(Table4[[#This Row],[Column1]],mapping!A:L,12,FALSE),0),0))</f>
        <v>0</v>
      </c>
      <c r="N2411" s="58">
        <f>Table4[[#This Row],[ سعر اليومية ]]*3%*Table4[[#This Row],[عدد الدورات ]]</f>
        <v>0</v>
      </c>
      <c r="O2411" s="56">
        <f>Table4[[#This Row],[ سعر اليومية ]]*Table4[[#This Row],[عدد الدورات ]]-N2411</f>
        <v>0</v>
      </c>
      <c r="P2411" s="194"/>
      <c r="Q2411" s="194"/>
      <c r="R2411" s="194"/>
      <c r="S2411" s="58">
        <f>(Table4[[#This Row],[سعر يومية السائق]]*Table4[[#This Row],[عدد الدورات ]])-SUM(Table4[[#This Row],[سلف ]:[خصم ]])+Table4[[#This Row],[اضافي ]]</f>
        <v>0</v>
      </c>
      <c r="U2411" s="58">
        <f>Table4[[#This Row],[ سعر اليومية ]]*Table4[[#This Row],[عدد الدورات ]]-Table4[[#This Row],[سعر يومية السائق]]*L2411</f>
        <v>0</v>
      </c>
      <c r="V2411" s="58">
        <f>U2411-Table4[[#This Row],[W/H  3%]]</f>
        <v>0</v>
      </c>
      <c r="W2411" s="66" t="str">
        <f>Table4[[#This Row],[اليوم]]&amp;Table4[[#This Row],[الشهر ]]&amp;Table4[[#This Row],[العام]]</f>
        <v/>
      </c>
      <c r="X2411" s="66" t="s">
        <v>304</v>
      </c>
    </row>
    <row r="2412" spans="1:24" x14ac:dyDescent="0.3">
      <c r="A2412" s="62"/>
      <c r="B2412" s="62"/>
      <c r="C2412" s="62"/>
      <c r="D2412" s="41" t="e">
        <f t="shared" si="122"/>
        <v>#N/A</v>
      </c>
      <c r="E2412" s="4"/>
      <c r="F2412" s="41" t="e">
        <f>VLOOKUP(E2412,mapping!C:J,2,FALSE)</f>
        <v>#N/A</v>
      </c>
      <c r="G2412" s="41">
        <f>IFERROR(VLOOKUP(F2412,mapping!$D$3:$J$200,2,FALSE),0)</f>
        <v>0</v>
      </c>
      <c r="H2412" s="41">
        <f>IFERROR(VLOOKUP(F2412,mapping!$D$3:$J$200,3,FALSE),0)</f>
        <v>0</v>
      </c>
      <c r="I2412" s="41">
        <f>IFERROR(VLOOKUP(F2412,mapping!$D$3:$J$200,4,FALSE),0)</f>
        <v>0</v>
      </c>
      <c r="J2412" s="41">
        <f>IFERROR(VLOOKUP(F2412,mapping!$D$3:$J$200,5,FALSE),0)</f>
        <v>0</v>
      </c>
      <c r="K2412" s="63">
        <f>IF(W2412=mapping!$N$1,IFERROR(VLOOKUP(Table4[[#This Row],[Column1]],mapping!A:L,11,FALSE),0),IF(W2412&gt;mapping!$N$1,IFERROR(VLOOKUP(Table4[[#This Row],[Column1]],mapping!A:L,11,FALSE),0),))</f>
        <v>0</v>
      </c>
      <c r="L2412" s="139"/>
      <c r="M2412" s="60">
        <f>IF(W2412=mapping!$N$1,IFERROR(VLOOKUP(Table4[[#This Row],[Column1]],mapping!A:L,12,FALSE),0),IF(W2412&gt;mapping!$N$1,IFERROR(VLOOKUP(Table4[[#This Row],[Column1]],mapping!A:L,12,FALSE),0),0))</f>
        <v>0</v>
      </c>
      <c r="N2412" s="58">
        <f>Table4[[#This Row],[ سعر اليومية ]]*3%*Table4[[#This Row],[عدد الدورات ]]</f>
        <v>0</v>
      </c>
      <c r="O2412" s="56">
        <f>Table4[[#This Row],[ سعر اليومية ]]*Table4[[#This Row],[عدد الدورات ]]-N2412</f>
        <v>0</v>
      </c>
      <c r="P2412" s="194"/>
      <c r="Q2412" s="194"/>
      <c r="R2412" s="194"/>
      <c r="S2412" s="58">
        <f>(Table4[[#This Row],[سعر يومية السائق]]*Table4[[#This Row],[عدد الدورات ]])-SUM(Table4[[#This Row],[سلف ]:[خصم ]])+Table4[[#This Row],[اضافي ]]</f>
        <v>0</v>
      </c>
      <c r="U2412" s="58">
        <f>Table4[[#This Row],[ سعر اليومية ]]*Table4[[#This Row],[عدد الدورات ]]-Table4[[#This Row],[سعر يومية السائق]]*L2412</f>
        <v>0</v>
      </c>
      <c r="V2412" s="58">
        <f>U2412-Table4[[#This Row],[W/H  3%]]</f>
        <v>0</v>
      </c>
      <c r="W2412" s="66" t="str">
        <f>Table4[[#This Row],[اليوم]]&amp;Table4[[#This Row],[الشهر ]]&amp;Table4[[#This Row],[العام]]</f>
        <v/>
      </c>
      <c r="X2412" s="66" t="s">
        <v>304</v>
      </c>
    </row>
    <row r="2413" spans="1:24" x14ac:dyDescent="0.3">
      <c r="A2413" s="62"/>
      <c r="B2413" s="62"/>
      <c r="C2413" s="62"/>
      <c r="D2413" s="41" t="e">
        <f t="shared" si="122"/>
        <v>#N/A</v>
      </c>
      <c r="E2413" s="4"/>
      <c r="F2413" s="41" t="e">
        <f>VLOOKUP(E2413,mapping!C:J,2,FALSE)</f>
        <v>#N/A</v>
      </c>
      <c r="G2413" s="41">
        <f>IFERROR(VLOOKUP(F2413,mapping!$D$3:$J$200,2,FALSE),0)</f>
        <v>0</v>
      </c>
      <c r="H2413" s="41">
        <f>IFERROR(VLOOKUP(F2413,mapping!$D$3:$J$200,3,FALSE),0)</f>
        <v>0</v>
      </c>
      <c r="I2413" s="41">
        <f>IFERROR(VLOOKUP(F2413,mapping!$D$3:$J$200,4,FALSE),0)</f>
        <v>0</v>
      </c>
      <c r="J2413" s="41">
        <f>IFERROR(VLOOKUP(F2413,mapping!$D$3:$J$200,5,FALSE),0)</f>
        <v>0</v>
      </c>
      <c r="K2413" s="63">
        <f>IF(W2413=mapping!$N$1,IFERROR(VLOOKUP(Table4[[#This Row],[Column1]],mapping!A:L,11,FALSE),0),IF(W2413&gt;mapping!$N$1,IFERROR(VLOOKUP(Table4[[#This Row],[Column1]],mapping!A:L,11,FALSE),0),))</f>
        <v>0</v>
      </c>
      <c r="L2413" s="139"/>
      <c r="M2413" s="60">
        <f>IF(W2413=mapping!$N$1,IFERROR(VLOOKUP(Table4[[#This Row],[Column1]],mapping!A:L,12,FALSE),0),IF(W2413&gt;mapping!$N$1,IFERROR(VLOOKUP(Table4[[#This Row],[Column1]],mapping!A:L,12,FALSE),0),0))</f>
        <v>0</v>
      </c>
      <c r="N2413" s="58">
        <f>Table4[[#This Row],[ سعر اليومية ]]*3%*Table4[[#This Row],[عدد الدورات ]]</f>
        <v>0</v>
      </c>
      <c r="O2413" s="56">
        <f>Table4[[#This Row],[ سعر اليومية ]]*Table4[[#This Row],[عدد الدورات ]]-N2413</f>
        <v>0</v>
      </c>
      <c r="P2413" s="194"/>
      <c r="Q2413" s="194"/>
      <c r="R2413" s="194"/>
      <c r="S2413" s="58">
        <f>(Table4[[#This Row],[سعر يومية السائق]]*Table4[[#This Row],[عدد الدورات ]])-SUM(Table4[[#This Row],[سلف ]:[خصم ]])+Table4[[#This Row],[اضافي ]]</f>
        <v>0</v>
      </c>
      <c r="U2413" s="58">
        <f>Table4[[#This Row],[ سعر اليومية ]]*Table4[[#This Row],[عدد الدورات ]]-Table4[[#This Row],[سعر يومية السائق]]*L2413</f>
        <v>0</v>
      </c>
      <c r="V2413" s="58">
        <f>U2413-Table4[[#This Row],[W/H  3%]]</f>
        <v>0</v>
      </c>
      <c r="W2413" s="66" t="str">
        <f>Table4[[#This Row],[اليوم]]&amp;Table4[[#This Row],[الشهر ]]&amp;Table4[[#This Row],[العام]]</f>
        <v/>
      </c>
      <c r="X2413" s="66" t="s">
        <v>304</v>
      </c>
    </row>
    <row r="2414" spans="1:24" x14ac:dyDescent="0.3">
      <c r="A2414" s="62"/>
      <c r="B2414" s="62"/>
      <c r="C2414" s="62"/>
      <c r="D2414" s="41" t="e">
        <f t="shared" si="122"/>
        <v>#N/A</v>
      </c>
      <c r="E2414" s="4"/>
      <c r="F2414" s="41" t="e">
        <f>VLOOKUP(E2414,mapping!C:J,2,FALSE)</f>
        <v>#N/A</v>
      </c>
      <c r="G2414" s="41">
        <f>IFERROR(VLOOKUP(F2414,mapping!$D$3:$J$200,2,FALSE),0)</f>
        <v>0</v>
      </c>
      <c r="H2414" s="41">
        <f>IFERROR(VLOOKUP(F2414,mapping!$D$3:$J$200,3,FALSE),0)</f>
        <v>0</v>
      </c>
      <c r="I2414" s="41">
        <f>IFERROR(VLOOKUP(F2414,mapping!$D$3:$J$200,4,FALSE),0)</f>
        <v>0</v>
      </c>
      <c r="J2414" s="41">
        <f>IFERROR(VLOOKUP(F2414,mapping!$D$3:$J$200,5,FALSE),0)</f>
        <v>0</v>
      </c>
      <c r="K2414" s="63">
        <f>IF(W2414=mapping!$N$1,IFERROR(VLOOKUP(Table4[[#This Row],[Column1]],mapping!A:L,11,FALSE),0),IF(W2414&gt;mapping!$N$1,IFERROR(VLOOKUP(Table4[[#This Row],[Column1]],mapping!A:L,11,FALSE),0),))</f>
        <v>0</v>
      </c>
      <c r="L2414" s="139"/>
      <c r="M2414" s="60">
        <f>IF(W2414=mapping!$N$1,IFERROR(VLOOKUP(Table4[[#This Row],[Column1]],mapping!A:L,12,FALSE),0),IF(W2414&gt;mapping!$N$1,IFERROR(VLOOKUP(Table4[[#This Row],[Column1]],mapping!A:L,12,FALSE),0),0))</f>
        <v>0</v>
      </c>
      <c r="N2414" s="58">
        <f>Table4[[#This Row],[ سعر اليومية ]]*3%*Table4[[#This Row],[عدد الدورات ]]</f>
        <v>0</v>
      </c>
      <c r="O2414" s="56">
        <f>Table4[[#This Row],[ سعر اليومية ]]*Table4[[#This Row],[عدد الدورات ]]-N2414</f>
        <v>0</v>
      </c>
      <c r="P2414" s="194"/>
      <c r="Q2414" s="194"/>
      <c r="R2414" s="194"/>
      <c r="S2414" s="58">
        <f>(Table4[[#This Row],[سعر يومية السائق]]*Table4[[#This Row],[عدد الدورات ]])-SUM(Table4[[#This Row],[سلف ]:[خصم ]])+Table4[[#This Row],[اضافي ]]</f>
        <v>0</v>
      </c>
      <c r="U2414" s="58">
        <f>Table4[[#This Row],[ سعر اليومية ]]*Table4[[#This Row],[عدد الدورات ]]-Table4[[#This Row],[سعر يومية السائق]]*L2414</f>
        <v>0</v>
      </c>
      <c r="V2414" s="58">
        <f>U2414-Table4[[#This Row],[W/H  3%]]</f>
        <v>0</v>
      </c>
      <c r="W2414" s="66" t="str">
        <f>Table4[[#This Row],[اليوم]]&amp;Table4[[#This Row],[الشهر ]]&amp;Table4[[#This Row],[العام]]</f>
        <v/>
      </c>
      <c r="X2414" s="66" t="s">
        <v>304</v>
      </c>
    </row>
    <row r="2415" spans="1:24" x14ac:dyDescent="0.3">
      <c r="A2415" s="62"/>
      <c r="B2415" s="62"/>
      <c r="C2415" s="62"/>
      <c r="D2415" s="41" t="e">
        <f t="shared" ref="D2415:D2478" si="123">F2415&amp;G2415&amp;H2415&amp;I2415&amp;J2415</f>
        <v>#N/A</v>
      </c>
      <c r="E2415" s="4"/>
      <c r="F2415" s="41" t="e">
        <f>VLOOKUP(E2415,mapping!C:J,2,FALSE)</f>
        <v>#N/A</v>
      </c>
      <c r="G2415" s="41">
        <f>IFERROR(VLOOKUP(F2415,mapping!$D$3:$J$200,2,FALSE),0)</f>
        <v>0</v>
      </c>
      <c r="H2415" s="41">
        <f>IFERROR(VLOOKUP(F2415,mapping!$D$3:$J$200,3,FALSE),0)</f>
        <v>0</v>
      </c>
      <c r="I2415" s="41">
        <f>IFERROR(VLOOKUP(F2415,mapping!$D$3:$J$200,4,FALSE),0)</f>
        <v>0</v>
      </c>
      <c r="J2415" s="41">
        <f>IFERROR(VLOOKUP(F2415,mapping!$D$3:$J$200,5,FALSE),0)</f>
        <v>0</v>
      </c>
      <c r="K2415" s="63">
        <f>IF(W2415=mapping!$N$1,IFERROR(VLOOKUP(Table4[[#This Row],[Column1]],mapping!A:L,11,FALSE),0),IF(W2415&gt;mapping!$N$1,IFERROR(VLOOKUP(Table4[[#This Row],[Column1]],mapping!A:L,11,FALSE),0),))</f>
        <v>0</v>
      </c>
      <c r="L2415" s="139"/>
      <c r="M2415" s="60">
        <f>IF(W2415=mapping!$N$1,IFERROR(VLOOKUP(Table4[[#This Row],[Column1]],mapping!A:L,12,FALSE),0),IF(W2415&gt;mapping!$N$1,IFERROR(VLOOKUP(Table4[[#This Row],[Column1]],mapping!A:L,12,FALSE),0),0))</f>
        <v>0</v>
      </c>
      <c r="N2415" s="58">
        <f>Table4[[#This Row],[ سعر اليومية ]]*3%*Table4[[#This Row],[عدد الدورات ]]</f>
        <v>0</v>
      </c>
      <c r="O2415" s="56">
        <f>Table4[[#This Row],[ سعر اليومية ]]*Table4[[#This Row],[عدد الدورات ]]-N2415</f>
        <v>0</v>
      </c>
      <c r="P2415" s="194"/>
      <c r="Q2415" s="194"/>
      <c r="R2415" s="194"/>
      <c r="S2415" s="58">
        <f>(Table4[[#This Row],[سعر يومية السائق]]*Table4[[#This Row],[عدد الدورات ]])-SUM(Table4[[#This Row],[سلف ]:[خصم ]])+Table4[[#This Row],[اضافي ]]</f>
        <v>0</v>
      </c>
      <c r="U2415" s="58">
        <f>Table4[[#This Row],[ سعر اليومية ]]*Table4[[#This Row],[عدد الدورات ]]-Table4[[#This Row],[سعر يومية السائق]]*L2415</f>
        <v>0</v>
      </c>
      <c r="V2415" s="58">
        <f>U2415-Table4[[#This Row],[W/H  3%]]</f>
        <v>0</v>
      </c>
      <c r="W2415" s="66" t="str">
        <f>Table4[[#This Row],[اليوم]]&amp;Table4[[#This Row],[الشهر ]]&amp;Table4[[#This Row],[العام]]</f>
        <v/>
      </c>
      <c r="X2415" s="66" t="s">
        <v>304</v>
      </c>
    </row>
    <row r="2416" spans="1:24" x14ac:dyDescent="0.3">
      <c r="A2416" s="62"/>
      <c r="B2416" s="62"/>
      <c r="C2416" s="62"/>
      <c r="D2416" s="41" t="e">
        <f t="shared" si="123"/>
        <v>#N/A</v>
      </c>
      <c r="E2416" s="4"/>
      <c r="F2416" s="41" t="e">
        <f>VLOOKUP(E2416,mapping!C:J,2,FALSE)</f>
        <v>#N/A</v>
      </c>
      <c r="G2416" s="41">
        <f>IFERROR(VLOOKUP(F2416,mapping!$D$3:$J$200,2,FALSE),0)</f>
        <v>0</v>
      </c>
      <c r="H2416" s="41">
        <f>IFERROR(VLOOKUP(F2416,mapping!$D$3:$J$200,3,FALSE),0)</f>
        <v>0</v>
      </c>
      <c r="I2416" s="41">
        <f>IFERROR(VLOOKUP(F2416,mapping!$D$3:$J$200,4,FALSE),0)</f>
        <v>0</v>
      </c>
      <c r="J2416" s="41">
        <f>IFERROR(VLOOKUP(F2416,mapping!$D$3:$J$200,5,FALSE),0)</f>
        <v>0</v>
      </c>
      <c r="K2416" s="63">
        <f>IF(W2416=mapping!$N$1,IFERROR(VLOOKUP(Table4[[#This Row],[Column1]],mapping!A:L,11,FALSE),0),IF(W2416&gt;mapping!$N$1,IFERROR(VLOOKUP(Table4[[#This Row],[Column1]],mapping!A:L,11,FALSE),0),))</f>
        <v>0</v>
      </c>
      <c r="L2416" s="139"/>
      <c r="M2416" s="60">
        <f>IF(W2416=mapping!$N$1,IFERROR(VLOOKUP(Table4[[#This Row],[Column1]],mapping!A:L,12,FALSE),0),IF(W2416&gt;mapping!$N$1,IFERROR(VLOOKUP(Table4[[#This Row],[Column1]],mapping!A:L,12,FALSE),0),0))</f>
        <v>0</v>
      </c>
      <c r="N2416" s="58">
        <f>Table4[[#This Row],[ سعر اليومية ]]*3%*Table4[[#This Row],[عدد الدورات ]]</f>
        <v>0</v>
      </c>
      <c r="O2416" s="56">
        <f>Table4[[#This Row],[ سعر اليومية ]]*Table4[[#This Row],[عدد الدورات ]]-N2416</f>
        <v>0</v>
      </c>
      <c r="P2416" s="194"/>
      <c r="Q2416" s="194"/>
      <c r="R2416" s="194"/>
      <c r="S2416" s="58">
        <f>(Table4[[#This Row],[سعر يومية السائق]]*Table4[[#This Row],[عدد الدورات ]])-SUM(Table4[[#This Row],[سلف ]:[خصم ]])+Table4[[#This Row],[اضافي ]]</f>
        <v>0</v>
      </c>
      <c r="U2416" s="58">
        <f>Table4[[#This Row],[ سعر اليومية ]]*Table4[[#This Row],[عدد الدورات ]]-Table4[[#This Row],[سعر يومية السائق]]*L2416</f>
        <v>0</v>
      </c>
      <c r="V2416" s="58">
        <f>U2416-Table4[[#This Row],[W/H  3%]]</f>
        <v>0</v>
      </c>
      <c r="W2416" s="66" t="str">
        <f>Table4[[#This Row],[اليوم]]&amp;Table4[[#This Row],[الشهر ]]&amp;Table4[[#This Row],[العام]]</f>
        <v/>
      </c>
      <c r="X2416" s="66" t="s">
        <v>304</v>
      </c>
    </row>
    <row r="2417" spans="1:24" x14ac:dyDescent="0.3">
      <c r="A2417" s="62"/>
      <c r="B2417" s="62"/>
      <c r="C2417" s="62"/>
      <c r="D2417" s="41" t="e">
        <f t="shared" si="123"/>
        <v>#N/A</v>
      </c>
      <c r="E2417" s="4"/>
      <c r="F2417" s="41" t="e">
        <f>VLOOKUP(E2417,mapping!C:J,2,FALSE)</f>
        <v>#N/A</v>
      </c>
      <c r="G2417" s="41">
        <f>IFERROR(VLOOKUP(F2417,mapping!$D$3:$J$200,2,FALSE),0)</f>
        <v>0</v>
      </c>
      <c r="H2417" s="41">
        <f>IFERROR(VLOOKUP(F2417,mapping!$D$3:$J$200,3,FALSE),0)</f>
        <v>0</v>
      </c>
      <c r="I2417" s="41">
        <f>IFERROR(VLOOKUP(F2417,mapping!$D$3:$J$200,4,FALSE),0)</f>
        <v>0</v>
      </c>
      <c r="J2417" s="41">
        <f>IFERROR(VLOOKUP(F2417,mapping!$D$3:$J$200,5,FALSE),0)</f>
        <v>0</v>
      </c>
      <c r="K2417" s="63">
        <f>IF(W2417=mapping!$N$1,IFERROR(VLOOKUP(Table4[[#This Row],[Column1]],mapping!A:L,11,FALSE),0),IF(W2417&gt;mapping!$N$1,IFERROR(VLOOKUP(Table4[[#This Row],[Column1]],mapping!A:L,11,FALSE),0),))</f>
        <v>0</v>
      </c>
      <c r="L2417" s="139"/>
      <c r="M2417" s="60">
        <f>IF(W2417=mapping!$N$1,IFERROR(VLOOKUP(Table4[[#This Row],[Column1]],mapping!A:L,12,FALSE),0),IF(W2417&gt;mapping!$N$1,IFERROR(VLOOKUP(Table4[[#This Row],[Column1]],mapping!A:L,12,FALSE),0),0))</f>
        <v>0</v>
      </c>
      <c r="N2417" s="58">
        <f>Table4[[#This Row],[ سعر اليومية ]]*3%*Table4[[#This Row],[عدد الدورات ]]</f>
        <v>0</v>
      </c>
      <c r="O2417" s="56">
        <f>Table4[[#This Row],[ سعر اليومية ]]*Table4[[#This Row],[عدد الدورات ]]-N2417</f>
        <v>0</v>
      </c>
      <c r="P2417" s="194"/>
      <c r="Q2417" s="194"/>
      <c r="R2417" s="194"/>
      <c r="S2417" s="58">
        <f>(Table4[[#This Row],[سعر يومية السائق]]*Table4[[#This Row],[عدد الدورات ]])-SUM(Table4[[#This Row],[سلف ]:[خصم ]])+Table4[[#This Row],[اضافي ]]</f>
        <v>0</v>
      </c>
      <c r="U2417" s="58">
        <f>Table4[[#This Row],[ سعر اليومية ]]*Table4[[#This Row],[عدد الدورات ]]-Table4[[#This Row],[سعر يومية السائق]]*L2417</f>
        <v>0</v>
      </c>
      <c r="V2417" s="58">
        <f>U2417-Table4[[#This Row],[W/H  3%]]</f>
        <v>0</v>
      </c>
      <c r="W2417" s="66" t="str">
        <f>Table4[[#This Row],[اليوم]]&amp;Table4[[#This Row],[الشهر ]]&amp;Table4[[#This Row],[العام]]</f>
        <v/>
      </c>
      <c r="X2417" s="66" t="s">
        <v>304</v>
      </c>
    </row>
    <row r="2418" spans="1:24" x14ac:dyDescent="0.3">
      <c r="A2418" s="62"/>
      <c r="B2418" s="62"/>
      <c r="C2418" s="62"/>
      <c r="D2418" s="41" t="e">
        <f t="shared" si="123"/>
        <v>#N/A</v>
      </c>
      <c r="E2418" s="4"/>
      <c r="F2418" s="41" t="e">
        <f>VLOOKUP(E2418,mapping!C:J,2,FALSE)</f>
        <v>#N/A</v>
      </c>
      <c r="G2418" s="41">
        <f>IFERROR(VLOOKUP(F2418,mapping!$D$3:$J$200,2,FALSE),0)</f>
        <v>0</v>
      </c>
      <c r="H2418" s="41">
        <f>IFERROR(VLOOKUP(F2418,mapping!$D$3:$J$200,3,FALSE),0)</f>
        <v>0</v>
      </c>
      <c r="I2418" s="41">
        <f>IFERROR(VLOOKUP(F2418,mapping!$D$3:$J$200,4,FALSE),0)</f>
        <v>0</v>
      </c>
      <c r="J2418" s="41">
        <f>IFERROR(VLOOKUP(F2418,mapping!$D$3:$J$200,5,FALSE),0)</f>
        <v>0</v>
      </c>
      <c r="K2418" s="63">
        <f>IF(W2418=mapping!$N$1,IFERROR(VLOOKUP(Table4[[#This Row],[Column1]],mapping!A:L,11,FALSE),0),IF(W2418&gt;mapping!$N$1,IFERROR(VLOOKUP(Table4[[#This Row],[Column1]],mapping!A:L,11,FALSE),0),))</f>
        <v>0</v>
      </c>
      <c r="L2418" s="139"/>
      <c r="M2418" s="60">
        <f>IF(W2418=mapping!$N$1,IFERROR(VLOOKUP(Table4[[#This Row],[Column1]],mapping!A:L,12,FALSE),0),IF(W2418&gt;mapping!$N$1,IFERROR(VLOOKUP(Table4[[#This Row],[Column1]],mapping!A:L,12,FALSE),0),0))</f>
        <v>0</v>
      </c>
      <c r="N2418" s="58">
        <f>Table4[[#This Row],[ سعر اليومية ]]*3%*Table4[[#This Row],[عدد الدورات ]]</f>
        <v>0</v>
      </c>
      <c r="O2418" s="56">
        <f>Table4[[#This Row],[ سعر اليومية ]]*Table4[[#This Row],[عدد الدورات ]]-N2418</f>
        <v>0</v>
      </c>
      <c r="P2418" s="194"/>
      <c r="Q2418" s="194"/>
      <c r="R2418" s="194"/>
      <c r="S2418" s="58">
        <f>(Table4[[#This Row],[سعر يومية السائق]]*Table4[[#This Row],[عدد الدورات ]])-SUM(Table4[[#This Row],[سلف ]:[خصم ]])+Table4[[#This Row],[اضافي ]]</f>
        <v>0</v>
      </c>
      <c r="U2418" s="58">
        <f>Table4[[#This Row],[ سعر اليومية ]]*Table4[[#This Row],[عدد الدورات ]]-Table4[[#This Row],[سعر يومية السائق]]*L2418</f>
        <v>0</v>
      </c>
      <c r="V2418" s="58">
        <f>U2418-Table4[[#This Row],[W/H  3%]]</f>
        <v>0</v>
      </c>
      <c r="W2418" s="66" t="str">
        <f>Table4[[#This Row],[اليوم]]&amp;Table4[[#This Row],[الشهر ]]&amp;Table4[[#This Row],[العام]]</f>
        <v/>
      </c>
      <c r="X2418" s="66" t="s">
        <v>304</v>
      </c>
    </row>
    <row r="2419" spans="1:24" x14ac:dyDescent="0.3">
      <c r="A2419" s="62"/>
      <c r="B2419" s="62"/>
      <c r="C2419" s="62"/>
      <c r="D2419" s="41" t="e">
        <f t="shared" si="123"/>
        <v>#N/A</v>
      </c>
      <c r="E2419" s="4"/>
      <c r="F2419" s="41" t="e">
        <f>VLOOKUP(E2419,mapping!C:J,2,FALSE)</f>
        <v>#N/A</v>
      </c>
      <c r="G2419" s="41">
        <f>IFERROR(VLOOKUP(F2419,mapping!$D$3:$J$200,2,FALSE),0)</f>
        <v>0</v>
      </c>
      <c r="H2419" s="41">
        <f>IFERROR(VLOOKUP(F2419,mapping!$D$3:$J$200,3,FALSE),0)</f>
        <v>0</v>
      </c>
      <c r="I2419" s="41">
        <f>IFERROR(VLOOKUP(F2419,mapping!$D$3:$J$200,4,FALSE),0)</f>
        <v>0</v>
      </c>
      <c r="J2419" s="41">
        <f>IFERROR(VLOOKUP(F2419,mapping!$D$3:$J$200,5,FALSE),0)</f>
        <v>0</v>
      </c>
      <c r="K2419" s="63">
        <f>IF(W2419=mapping!$N$1,IFERROR(VLOOKUP(Table4[[#This Row],[Column1]],mapping!A:L,11,FALSE),0),IF(W2419&gt;mapping!$N$1,IFERROR(VLOOKUP(Table4[[#This Row],[Column1]],mapping!A:L,11,FALSE),0),))</f>
        <v>0</v>
      </c>
      <c r="L2419" s="139"/>
      <c r="M2419" s="60">
        <f>IF(W2419=mapping!$N$1,IFERROR(VLOOKUP(Table4[[#This Row],[Column1]],mapping!A:L,12,FALSE),0),IF(W2419&gt;mapping!$N$1,IFERROR(VLOOKUP(Table4[[#This Row],[Column1]],mapping!A:L,12,FALSE),0),0))</f>
        <v>0</v>
      </c>
      <c r="N2419" s="58">
        <f>Table4[[#This Row],[ سعر اليومية ]]*3%*Table4[[#This Row],[عدد الدورات ]]</f>
        <v>0</v>
      </c>
      <c r="O2419" s="56">
        <f>Table4[[#This Row],[ سعر اليومية ]]*Table4[[#This Row],[عدد الدورات ]]-N2419</f>
        <v>0</v>
      </c>
      <c r="P2419" s="194"/>
      <c r="Q2419" s="194"/>
      <c r="R2419" s="194"/>
      <c r="S2419" s="58">
        <f>(Table4[[#This Row],[سعر يومية السائق]]*Table4[[#This Row],[عدد الدورات ]])-SUM(Table4[[#This Row],[سلف ]:[خصم ]])+Table4[[#This Row],[اضافي ]]</f>
        <v>0</v>
      </c>
      <c r="U2419" s="58">
        <f>Table4[[#This Row],[ سعر اليومية ]]*Table4[[#This Row],[عدد الدورات ]]-Table4[[#This Row],[سعر يومية السائق]]*L2419</f>
        <v>0</v>
      </c>
      <c r="V2419" s="58">
        <f>U2419-Table4[[#This Row],[W/H  3%]]</f>
        <v>0</v>
      </c>
      <c r="W2419" s="66" t="str">
        <f>Table4[[#This Row],[اليوم]]&amp;Table4[[#This Row],[الشهر ]]&amp;Table4[[#This Row],[العام]]</f>
        <v/>
      </c>
      <c r="X2419" s="66" t="s">
        <v>304</v>
      </c>
    </row>
    <row r="2420" spans="1:24" x14ac:dyDescent="0.3">
      <c r="A2420" s="62"/>
      <c r="B2420" s="62"/>
      <c r="C2420" s="62"/>
      <c r="D2420" s="41" t="e">
        <f t="shared" si="123"/>
        <v>#N/A</v>
      </c>
      <c r="E2420" s="4"/>
      <c r="F2420" s="41" t="e">
        <f>VLOOKUP(E2420,mapping!C:J,2,FALSE)</f>
        <v>#N/A</v>
      </c>
      <c r="G2420" s="41">
        <f>IFERROR(VLOOKUP(F2420,mapping!$D$3:$J$200,2,FALSE),0)</f>
        <v>0</v>
      </c>
      <c r="H2420" s="41">
        <f>IFERROR(VLOOKUP(F2420,mapping!$D$3:$J$200,3,FALSE),0)</f>
        <v>0</v>
      </c>
      <c r="I2420" s="41">
        <f>IFERROR(VLOOKUP(F2420,mapping!$D$3:$J$200,4,FALSE),0)</f>
        <v>0</v>
      </c>
      <c r="J2420" s="41">
        <f>IFERROR(VLOOKUP(F2420,mapping!$D$3:$J$200,5,FALSE),0)</f>
        <v>0</v>
      </c>
      <c r="K2420" s="63">
        <f>IF(W2420=mapping!$N$1,IFERROR(VLOOKUP(Table4[[#This Row],[Column1]],mapping!A:L,11,FALSE),0),IF(W2420&gt;mapping!$N$1,IFERROR(VLOOKUP(Table4[[#This Row],[Column1]],mapping!A:L,11,FALSE),0),))</f>
        <v>0</v>
      </c>
      <c r="L2420" s="139"/>
      <c r="M2420" s="60">
        <f>IF(W2420=mapping!$N$1,IFERROR(VLOOKUP(Table4[[#This Row],[Column1]],mapping!A:L,12,FALSE),0),IF(W2420&gt;mapping!$N$1,IFERROR(VLOOKUP(Table4[[#This Row],[Column1]],mapping!A:L,12,FALSE),0),0))</f>
        <v>0</v>
      </c>
      <c r="N2420" s="58">
        <f>Table4[[#This Row],[ سعر اليومية ]]*3%*Table4[[#This Row],[عدد الدورات ]]</f>
        <v>0</v>
      </c>
      <c r="O2420" s="56">
        <f>Table4[[#This Row],[ سعر اليومية ]]*Table4[[#This Row],[عدد الدورات ]]-N2420</f>
        <v>0</v>
      </c>
      <c r="P2420" s="194"/>
      <c r="Q2420" s="194"/>
      <c r="R2420" s="194"/>
      <c r="S2420" s="58">
        <f>(Table4[[#This Row],[سعر يومية السائق]]*Table4[[#This Row],[عدد الدورات ]])-SUM(Table4[[#This Row],[سلف ]:[خصم ]])+Table4[[#This Row],[اضافي ]]</f>
        <v>0</v>
      </c>
      <c r="U2420" s="58">
        <f>Table4[[#This Row],[ سعر اليومية ]]*Table4[[#This Row],[عدد الدورات ]]-Table4[[#This Row],[سعر يومية السائق]]*L2420</f>
        <v>0</v>
      </c>
      <c r="V2420" s="58">
        <f>U2420-Table4[[#This Row],[W/H  3%]]</f>
        <v>0</v>
      </c>
      <c r="W2420" s="66" t="str">
        <f>Table4[[#This Row],[اليوم]]&amp;Table4[[#This Row],[الشهر ]]&amp;Table4[[#This Row],[العام]]</f>
        <v/>
      </c>
      <c r="X2420" s="66" t="s">
        <v>304</v>
      </c>
    </row>
    <row r="2421" spans="1:24" x14ac:dyDescent="0.3">
      <c r="A2421" s="62"/>
      <c r="B2421" s="62"/>
      <c r="C2421" s="62"/>
      <c r="D2421" s="41" t="e">
        <f t="shared" si="123"/>
        <v>#N/A</v>
      </c>
      <c r="E2421" s="4"/>
      <c r="F2421" s="41" t="e">
        <f>VLOOKUP(E2421,mapping!C:J,2,FALSE)</f>
        <v>#N/A</v>
      </c>
      <c r="G2421" s="41">
        <f>IFERROR(VLOOKUP(F2421,mapping!$D$3:$J$200,2,FALSE),0)</f>
        <v>0</v>
      </c>
      <c r="H2421" s="41">
        <f>IFERROR(VLOOKUP(F2421,mapping!$D$3:$J$200,3,FALSE),0)</f>
        <v>0</v>
      </c>
      <c r="I2421" s="41">
        <f>IFERROR(VLOOKUP(F2421,mapping!$D$3:$J$200,4,FALSE),0)</f>
        <v>0</v>
      </c>
      <c r="J2421" s="41">
        <f>IFERROR(VLOOKUP(F2421,mapping!$D$3:$J$200,5,FALSE),0)</f>
        <v>0</v>
      </c>
      <c r="K2421" s="63">
        <f>IF(W2421=mapping!$N$1,IFERROR(VLOOKUP(Table4[[#This Row],[Column1]],mapping!A:L,11,FALSE),0),IF(W2421&gt;mapping!$N$1,IFERROR(VLOOKUP(Table4[[#This Row],[Column1]],mapping!A:L,11,FALSE),0),))</f>
        <v>0</v>
      </c>
      <c r="L2421" s="139"/>
      <c r="M2421" s="60">
        <f>IF(W2421=mapping!$N$1,IFERROR(VLOOKUP(Table4[[#This Row],[Column1]],mapping!A:L,12,FALSE),0),IF(W2421&gt;mapping!$N$1,IFERROR(VLOOKUP(Table4[[#This Row],[Column1]],mapping!A:L,12,FALSE),0),0))</f>
        <v>0</v>
      </c>
      <c r="N2421" s="58">
        <f>Table4[[#This Row],[ سعر اليومية ]]*3%*Table4[[#This Row],[عدد الدورات ]]</f>
        <v>0</v>
      </c>
      <c r="O2421" s="56">
        <f>Table4[[#This Row],[ سعر اليومية ]]*Table4[[#This Row],[عدد الدورات ]]-N2421</f>
        <v>0</v>
      </c>
      <c r="P2421" s="194"/>
      <c r="Q2421" s="194"/>
      <c r="R2421" s="194"/>
      <c r="S2421" s="58">
        <f>(Table4[[#This Row],[سعر يومية السائق]]*Table4[[#This Row],[عدد الدورات ]])-SUM(Table4[[#This Row],[سلف ]:[خصم ]])+Table4[[#This Row],[اضافي ]]</f>
        <v>0</v>
      </c>
      <c r="U2421" s="58">
        <f>Table4[[#This Row],[ سعر اليومية ]]*Table4[[#This Row],[عدد الدورات ]]-Table4[[#This Row],[سعر يومية السائق]]*L2421</f>
        <v>0</v>
      </c>
      <c r="V2421" s="58">
        <f>U2421-Table4[[#This Row],[W/H  3%]]</f>
        <v>0</v>
      </c>
      <c r="W2421" s="66" t="str">
        <f>Table4[[#This Row],[اليوم]]&amp;Table4[[#This Row],[الشهر ]]&amp;Table4[[#This Row],[العام]]</f>
        <v/>
      </c>
      <c r="X2421" s="66" t="s">
        <v>304</v>
      </c>
    </row>
    <row r="2422" spans="1:24" x14ac:dyDescent="0.3">
      <c r="A2422" s="62"/>
      <c r="B2422" s="62"/>
      <c r="C2422" s="62"/>
      <c r="D2422" s="41" t="e">
        <f t="shared" si="123"/>
        <v>#N/A</v>
      </c>
      <c r="E2422" s="4"/>
      <c r="F2422" s="41" t="e">
        <f>VLOOKUP(E2422,mapping!C:J,2,FALSE)</f>
        <v>#N/A</v>
      </c>
      <c r="G2422" s="41">
        <f>IFERROR(VLOOKUP(F2422,mapping!$D$3:$J$200,2,FALSE),0)</f>
        <v>0</v>
      </c>
      <c r="H2422" s="41">
        <f>IFERROR(VLOOKUP(F2422,mapping!$D$3:$J$200,3,FALSE),0)</f>
        <v>0</v>
      </c>
      <c r="I2422" s="41">
        <f>IFERROR(VLOOKUP(F2422,mapping!$D$3:$J$200,4,FALSE),0)</f>
        <v>0</v>
      </c>
      <c r="J2422" s="41">
        <f>IFERROR(VLOOKUP(F2422,mapping!$D$3:$J$200,5,FALSE),0)</f>
        <v>0</v>
      </c>
      <c r="K2422" s="63">
        <f>IF(W2422=mapping!$N$1,IFERROR(VLOOKUP(Table4[[#This Row],[Column1]],mapping!A:L,11,FALSE),0),IF(W2422&gt;mapping!$N$1,IFERROR(VLOOKUP(Table4[[#This Row],[Column1]],mapping!A:L,11,FALSE),0),))</f>
        <v>0</v>
      </c>
      <c r="L2422" s="139"/>
      <c r="M2422" s="60">
        <f>IF(W2422=mapping!$N$1,IFERROR(VLOOKUP(Table4[[#This Row],[Column1]],mapping!A:L,12,FALSE),0),IF(W2422&gt;mapping!$N$1,IFERROR(VLOOKUP(Table4[[#This Row],[Column1]],mapping!A:L,12,FALSE),0),0))</f>
        <v>0</v>
      </c>
      <c r="N2422" s="58">
        <f>Table4[[#This Row],[ سعر اليومية ]]*3%*Table4[[#This Row],[عدد الدورات ]]</f>
        <v>0</v>
      </c>
      <c r="O2422" s="56">
        <f>Table4[[#This Row],[ سعر اليومية ]]*Table4[[#This Row],[عدد الدورات ]]-N2422</f>
        <v>0</v>
      </c>
      <c r="P2422" s="194"/>
      <c r="Q2422" s="194"/>
      <c r="R2422" s="194"/>
      <c r="S2422" s="58">
        <f>(Table4[[#This Row],[سعر يومية السائق]]*Table4[[#This Row],[عدد الدورات ]])-SUM(Table4[[#This Row],[سلف ]:[خصم ]])+Table4[[#This Row],[اضافي ]]</f>
        <v>0</v>
      </c>
      <c r="U2422" s="58">
        <f>Table4[[#This Row],[ سعر اليومية ]]*Table4[[#This Row],[عدد الدورات ]]-Table4[[#This Row],[سعر يومية السائق]]*L2422</f>
        <v>0</v>
      </c>
      <c r="V2422" s="58">
        <f>U2422-Table4[[#This Row],[W/H  3%]]</f>
        <v>0</v>
      </c>
      <c r="W2422" s="66" t="str">
        <f>Table4[[#This Row],[اليوم]]&amp;Table4[[#This Row],[الشهر ]]&amp;Table4[[#This Row],[العام]]</f>
        <v/>
      </c>
      <c r="X2422" s="66" t="s">
        <v>304</v>
      </c>
    </row>
    <row r="2423" spans="1:24" x14ac:dyDescent="0.3">
      <c r="A2423" s="62"/>
      <c r="B2423" s="62"/>
      <c r="C2423" s="62"/>
      <c r="D2423" s="41" t="e">
        <f t="shared" si="123"/>
        <v>#N/A</v>
      </c>
      <c r="E2423" s="4"/>
      <c r="F2423" s="41" t="e">
        <f>VLOOKUP(E2423,mapping!C:J,2,FALSE)</f>
        <v>#N/A</v>
      </c>
      <c r="G2423" s="41">
        <f>IFERROR(VLOOKUP(F2423,mapping!$D$3:$J$200,2,FALSE),0)</f>
        <v>0</v>
      </c>
      <c r="H2423" s="41">
        <f>IFERROR(VLOOKUP(F2423,mapping!$D$3:$J$200,3,FALSE),0)</f>
        <v>0</v>
      </c>
      <c r="I2423" s="41">
        <f>IFERROR(VLOOKUP(F2423,mapping!$D$3:$J$200,4,FALSE),0)</f>
        <v>0</v>
      </c>
      <c r="J2423" s="41">
        <f>IFERROR(VLOOKUP(F2423,mapping!$D$3:$J$200,5,FALSE),0)</f>
        <v>0</v>
      </c>
      <c r="K2423" s="63">
        <f>IF(W2423=mapping!$N$1,IFERROR(VLOOKUP(Table4[[#This Row],[Column1]],mapping!A:L,11,FALSE),0),IF(W2423&gt;mapping!$N$1,IFERROR(VLOOKUP(Table4[[#This Row],[Column1]],mapping!A:L,11,FALSE),0),))</f>
        <v>0</v>
      </c>
      <c r="L2423" s="139"/>
      <c r="M2423" s="60">
        <f>IF(W2423=mapping!$N$1,IFERROR(VLOOKUP(Table4[[#This Row],[Column1]],mapping!A:L,12,FALSE),0),IF(W2423&gt;mapping!$N$1,IFERROR(VLOOKUP(Table4[[#This Row],[Column1]],mapping!A:L,12,FALSE),0),0))</f>
        <v>0</v>
      </c>
      <c r="N2423" s="58">
        <f>Table4[[#This Row],[ سعر اليومية ]]*3%*Table4[[#This Row],[عدد الدورات ]]</f>
        <v>0</v>
      </c>
      <c r="O2423" s="56">
        <f>Table4[[#This Row],[ سعر اليومية ]]*Table4[[#This Row],[عدد الدورات ]]-N2423</f>
        <v>0</v>
      </c>
      <c r="P2423" s="194"/>
      <c r="Q2423" s="194"/>
      <c r="R2423" s="194"/>
      <c r="S2423" s="58">
        <f>(Table4[[#This Row],[سعر يومية السائق]]*Table4[[#This Row],[عدد الدورات ]])-SUM(Table4[[#This Row],[سلف ]:[خصم ]])+Table4[[#This Row],[اضافي ]]</f>
        <v>0</v>
      </c>
      <c r="U2423" s="58">
        <f>Table4[[#This Row],[ سعر اليومية ]]*Table4[[#This Row],[عدد الدورات ]]-Table4[[#This Row],[سعر يومية السائق]]*L2423</f>
        <v>0</v>
      </c>
      <c r="V2423" s="58">
        <f>U2423-Table4[[#This Row],[W/H  3%]]</f>
        <v>0</v>
      </c>
      <c r="W2423" s="66" t="str">
        <f>Table4[[#This Row],[اليوم]]&amp;Table4[[#This Row],[الشهر ]]&amp;Table4[[#This Row],[العام]]</f>
        <v/>
      </c>
      <c r="X2423" s="66" t="s">
        <v>304</v>
      </c>
    </row>
    <row r="2424" spans="1:24" x14ac:dyDescent="0.3">
      <c r="A2424" s="62"/>
      <c r="B2424" s="62"/>
      <c r="C2424" s="62"/>
      <c r="D2424" s="41" t="e">
        <f t="shared" si="123"/>
        <v>#N/A</v>
      </c>
      <c r="E2424" s="4"/>
      <c r="F2424" s="41" t="e">
        <f>VLOOKUP(E2424,mapping!C:J,2,FALSE)</f>
        <v>#N/A</v>
      </c>
      <c r="G2424" s="41">
        <f>IFERROR(VLOOKUP(F2424,mapping!$D$3:$J$200,2,FALSE),0)</f>
        <v>0</v>
      </c>
      <c r="H2424" s="41">
        <f>IFERROR(VLOOKUP(F2424,mapping!$D$3:$J$200,3,FALSE),0)</f>
        <v>0</v>
      </c>
      <c r="I2424" s="41">
        <f>IFERROR(VLOOKUP(F2424,mapping!$D$3:$J$200,4,FALSE),0)</f>
        <v>0</v>
      </c>
      <c r="J2424" s="41">
        <f>IFERROR(VLOOKUP(F2424,mapping!$D$3:$J$200,5,FALSE),0)</f>
        <v>0</v>
      </c>
      <c r="K2424" s="63">
        <f>IF(W2424=mapping!$N$1,IFERROR(VLOOKUP(Table4[[#This Row],[Column1]],mapping!A:L,11,FALSE),0),IF(W2424&gt;mapping!$N$1,IFERROR(VLOOKUP(Table4[[#This Row],[Column1]],mapping!A:L,11,FALSE),0),))</f>
        <v>0</v>
      </c>
      <c r="L2424" s="139"/>
      <c r="M2424" s="60">
        <f>IF(W2424=mapping!$N$1,IFERROR(VLOOKUP(Table4[[#This Row],[Column1]],mapping!A:L,12,FALSE),0),IF(W2424&gt;mapping!$N$1,IFERROR(VLOOKUP(Table4[[#This Row],[Column1]],mapping!A:L,12,FALSE),0),0))</f>
        <v>0</v>
      </c>
      <c r="N2424" s="58">
        <f>Table4[[#This Row],[ سعر اليومية ]]*3%*Table4[[#This Row],[عدد الدورات ]]</f>
        <v>0</v>
      </c>
      <c r="O2424" s="56">
        <f>Table4[[#This Row],[ سعر اليومية ]]*Table4[[#This Row],[عدد الدورات ]]-N2424</f>
        <v>0</v>
      </c>
      <c r="P2424" s="194"/>
      <c r="Q2424" s="194"/>
      <c r="R2424" s="194"/>
      <c r="S2424" s="58">
        <f>(Table4[[#This Row],[سعر يومية السائق]]*Table4[[#This Row],[عدد الدورات ]])-SUM(Table4[[#This Row],[سلف ]:[خصم ]])+Table4[[#This Row],[اضافي ]]</f>
        <v>0</v>
      </c>
      <c r="U2424" s="58">
        <f>Table4[[#This Row],[ سعر اليومية ]]*Table4[[#This Row],[عدد الدورات ]]-Table4[[#This Row],[سعر يومية السائق]]*L2424</f>
        <v>0</v>
      </c>
      <c r="V2424" s="58">
        <f>U2424-Table4[[#This Row],[W/H  3%]]</f>
        <v>0</v>
      </c>
      <c r="W2424" s="66" t="str">
        <f>Table4[[#This Row],[اليوم]]&amp;Table4[[#This Row],[الشهر ]]&amp;Table4[[#This Row],[العام]]</f>
        <v/>
      </c>
      <c r="X2424" s="66" t="s">
        <v>304</v>
      </c>
    </row>
    <row r="2425" spans="1:24" x14ac:dyDescent="0.3">
      <c r="A2425" s="62"/>
      <c r="B2425" s="62"/>
      <c r="C2425" s="62"/>
      <c r="D2425" s="41" t="e">
        <f t="shared" si="123"/>
        <v>#N/A</v>
      </c>
      <c r="E2425" s="4"/>
      <c r="F2425" s="41" t="e">
        <f>VLOOKUP(E2425,mapping!C:J,2,FALSE)</f>
        <v>#N/A</v>
      </c>
      <c r="G2425" s="41">
        <f>IFERROR(VLOOKUP(F2425,mapping!$D$3:$J$200,2,FALSE),0)</f>
        <v>0</v>
      </c>
      <c r="H2425" s="41">
        <f>IFERROR(VLOOKUP(F2425,mapping!$D$3:$J$200,3,FALSE),0)</f>
        <v>0</v>
      </c>
      <c r="I2425" s="41">
        <f>IFERROR(VLOOKUP(F2425,mapping!$D$3:$J$200,4,FALSE),0)</f>
        <v>0</v>
      </c>
      <c r="J2425" s="41">
        <f>IFERROR(VLOOKUP(F2425,mapping!$D$3:$J$200,5,FALSE),0)</f>
        <v>0</v>
      </c>
      <c r="K2425" s="63">
        <f>IF(W2425=mapping!$N$1,IFERROR(VLOOKUP(Table4[[#This Row],[Column1]],mapping!A:L,11,FALSE),0),IF(W2425&gt;mapping!$N$1,IFERROR(VLOOKUP(Table4[[#This Row],[Column1]],mapping!A:L,11,FALSE),0),))</f>
        <v>0</v>
      </c>
      <c r="L2425" s="139"/>
      <c r="M2425" s="60">
        <f>IF(W2425=mapping!$N$1,IFERROR(VLOOKUP(Table4[[#This Row],[Column1]],mapping!A:L,12,FALSE),0),IF(W2425&gt;mapping!$N$1,IFERROR(VLOOKUP(Table4[[#This Row],[Column1]],mapping!A:L,12,FALSE),0),0))</f>
        <v>0</v>
      </c>
      <c r="N2425" s="58">
        <f>Table4[[#This Row],[ سعر اليومية ]]*3%*Table4[[#This Row],[عدد الدورات ]]</f>
        <v>0</v>
      </c>
      <c r="O2425" s="56">
        <f>Table4[[#This Row],[ سعر اليومية ]]*Table4[[#This Row],[عدد الدورات ]]-N2425</f>
        <v>0</v>
      </c>
      <c r="P2425" s="194"/>
      <c r="Q2425" s="194"/>
      <c r="R2425" s="194"/>
      <c r="S2425" s="58">
        <f>(Table4[[#This Row],[سعر يومية السائق]]*Table4[[#This Row],[عدد الدورات ]])-SUM(Table4[[#This Row],[سلف ]:[خصم ]])+Table4[[#This Row],[اضافي ]]</f>
        <v>0</v>
      </c>
      <c r="U2425" s="58">
        <f>Table4[[#This Row],[ سعر اليومية ]]*Table4[[#This Row],[عدد الدورات ]]-Table4[[#This Row],[سعر يومية السائق]]*L2425</f>
        <v>0</v>
      </c>
      <c r="V2425" s="58">
        <f>U2425-Table4[[#This Row],[W/H  3%]]</f>
        <v>0</v>
      </c>
      <c r="W2425" s="66" t="str">
        <f>Table4[[#This Row],[اليوم]]&amp;Table4[[#This Row],[الشهر ]]&amp;Table4[[#This Row],[العام]]</f>
        <v/>
      </c>
      <c r="X2425" s="66" t="s">
        <v>304</v>
      </c>
    </row>
    <row r="2426" spans="1:24" x14ac:dyDescent="0.3">
      <c r="A2426" s="62"/>
      <c r="B2426" s="62"/>
      <c r="C2426" s="62"/>
      <c r="D2426" s="41" t="e">
        <f t="shared" si="123"/>
        <v>#N/A</v>
      </c>
      <c r="E2426" s="4"/>
      <c r="F2426" s="41" t="e">
        <f>VLOOKUP(E2426,mapping!C:J,2,FALSE)</f>
        <v>#N/A</v>
      </c>
      <c r="G2426" s="41">
        <f>IFERROR(VLOOKUP(F2426,mapping!$D$3:$J$200,2,FALSE),0)</f>
        <v>0</v>
      </c>
      <c r="H2426" s="41">
        <f>IFERROR(VLOOKUP(F2426,mapping!$D$3:$J$200,3,FALSE),0)</f>
        <v>0</v>
      </c>
      <c r="I2426" s="41">
        <f>IFERROR(VLOOKUP(F2426,mapping!$D$3:$J$200,4,FALSE),0)</f>
        <v>0</v>
      </c>
      <c r="J2426" s="41">
        <f>IFERROR(VLOOKUP(F2426,mapping!$D$3:$J$200,5,FALSE),0)</f>
        <v>0</v>
      </c>
      <c r="K2426" s="63">
        <f>IF(W2426=mapping!$N$1,IFERROR(VLOOKUP(Table4[[#This Row],[Column1]],mapping!A:L,11,FALSE),0),IF(W2426&gt;mapping!$N$1,IFERROR(VLOOKUP(Table4[[#This Row],[Column1]],mapping!A:L,11,FALSE),0),))</f>
        <v>0</v>
      </c>
      <c r="L2426" s="139"/>
      <c r="M2426" s="60">
        <f>IF(W2426=mapping!$N$1,IFERROR(VLOOKUP(Table4[[#This Row],[Column1]],mapping!A:L,12,FALSE),0),IF(W2426&gt;mapping!$N$1,IFERROR(VLOOKUP(Table4[[#This Row],[Column1]],mapping!A:L,12,FALSE),0),0))</f>
        <v>0</v>
      </c>
      <c r="N2426" s="58">
        <f>Table4[[#This Row],[ سعر اليومية ]]*3%*Table4[[#This Row],[عدد الدورات ]]</f>
        <v>0</v>
      </c>
      <c r="O2426" s="56">
        <f>Table4[[#This Row],[ سعر اليومية ]]*Table4[[#This Row],[عدد الدورات ]]-N2426</f>
        <v>0</v>
      </c>
      <c r="P2426" s="194"/>
      <c r="Q2426" s="194"/>
      <c r="R2426" s="194"/>
      <c r="S2426" s="58">
        <f>(Table4[[#This Row],[سعر يومية السائق]]*Table4[[#This Row],[عدد الدورات ]])-SUM(Table4[[#This Row],[سلف ]:[خصم ]])+Table4[[#This Row],[اضافي ]]</f>
        <v>0</v>
      </c>
      <c r="U2426" s="58">
        <f>Table4[[#This Row],[ سعر اليومية ]]*Table4[[#This Row],[عدد الدورات ]]-Table4[[#This Row],[سعر يومية السائق]]*L2426</f>
        <v>0</v>
      </c>
      <c r="V2426" s="58">
        <f>U2426-Table4[[#This Row],[W/H  3%]]</f>
        <v>0</v>
      </c>
      <c r="W2426" s="66" t="str">
        <f>Table4[[#This Row],[اليوم]]&amp;Table4[[#This Row],[الشهر ]]&amp;Table4[[#This Row],[العام]]</f>
        <v/>
      </c>
      <c r="X2426" s="66" t="s">
        <v>304</v>
      </c>
    </row>
    <row r="2427" spans="1:24" x14ac:dyDescent="0.3">
      <c r="A2427" s="62"/>
      <c r="B2427" s="62"/>
      <c r="C2427" s="62"/>
      <c r="D2427" s="41" t="e">
        <f t="shared" si="123"/>
        <v>#N/A</v>
      </c>
      <c r="E2427" s="4"/>
      <c r="F2427" s="41" t="e">
        <f>VLOOKUP(E2427,mapping!C:J,2,FALSE)</f>
        <v>#N/A</v>
      </c>
      <c r="G2427" s="41">
        <f>IFERROR(VLOOKUP(F2427,mapping!$D$3:$J$200,2,FALSE),0)</f>
        <v>0</v>
      </c>
      <c r="H2427" s="41">
        <f>IFERROR(VLOOKUP(F2427,mapping!$D$3:$J$200,3,FALSE),0)</f>
        <v>0</v>
      </c>
      <c r="I2427" s="41">
        <f>IFERROR(VLOOKUP(F2427,mapping!$D$3:$J$200,4,FALSE),0)</f>
        <v>0</v>
      </c>
      <c r="J2427" s="41">
        <f>IFERROR(VLOOKUP(F2427,mapping!$D$3:$J$200,5,FALSE),0)</f>
        <v>0</v>
      </c>
      <c r="K2427" s="63">
        <f>IF(W2427=mapping!$N$1,IFERROR(VLOOKUP(Table4[[#This Row],[Column1]],mapping!A:L,11,FALSE),0),IF(W2427&gt;mapping!$N$1,IFERROR(VLOOKUP(Table4[[#This Row],[Column1]],mapping!A:L,11,FALSE),0),))</f>
        <v>0</v>
      </c>
      <c r="L2427" s="139"/>
      <c r="M2427" s="60">
        <f>IF(W2427=mapping!$N$1,IFERROR(VLOOKUP(Table4[[#This Row],[Column1]],mapping!A:L,12,FALSE),0),IF(W2427&gt;mapping!$N$1,IFERROR(VLOOKUP(Table4[[#This Row],[Column1]],mapping!A:L,12,FALSE),0),0))</f>
        <v>0</v>
      </c>
      <c r="N2427" s="58">
        <f>Table4[[#This Row],[ سعر اليومية ]]*3%*Table4[[#This Row],[عدد الدورات ]]</f>
        <v>0</v>
      </c>
      <c r="O2427" s="56">
        <f>Table4[[#This Row],[ سعر اليومية ]]*Table4[[#This Row],[عدد الدورات ]]-N2427</f>
        <v>0</v>
      </c>
      <c r="P2427" s="194"/>
      <c r="Q2427" s="194"/>
      <c r="R2427" s="194"/>
      <c r="S2427" s="58">
        <f>(Table4[[#This Row],[سعر يومية السائق]]*Table4[[#This Row],[عدد الدورات ]])-SUM(Table4[[#This Row],[سلف ]:[خصم ]])+Table4[[#This Row],[اضافي ]]</f>
        <v>0</v>
      </c>
      <c r="U2427" s="58">
        <f>Table4[[#This Row],[ سعر اليومية ]]*Table4[[#This Row],[عدد الدورات ]]-Table4[[#This Row],[سعر يومية السائق]]*L2427</f>
        <v>0</v>
      </c>
      <c r="V2427" s="58">
        <f>U2427-Table4[[#This Row],[W/H  3%]]</f>
        <v>0</v>
      </c>
      <c r="W2427" s="66" t="str">
        <f>Table4[[#This Row],[اليوم]]&amp;Table4[[#This Row],[الشهر ]]&amp;Table4[[#This Row],[العام]]</f>
        <v/>
      </c>
      <c r="X2427" s="66" t="s">
        <v>304</v>
      </c>
    </row>
    <row r="2428" spans="1:24" x14ac:dyDescent="0.3">
      <c r="A2428" s="62"/>
      <c r="B2428" s="62"/>
      <c r="C2428" s="62"/>
      <c r="D2428" s="41" t="e">
        <f t="shared" si="123"/>
        <v>#N/A</v>
      </c>
      <c r="E2428" s="4"/>
      <c r="F2428" s="41" t="e">
        <f>VLOOKUP(E2428,mapping!C:J,2,FALSE)</f>
        <v>#N/A</v>
      </c>
      <c r="G2428" s="41">
        <f>IFERROR(VLOOKUP(F2428,mapping!$D$3:$J$200,2,FALSE),0)</f>
        <v>0</v>
      </c>
      <c r="H2428" s="41">
        <f>IFERROR(VLOOKUP(F2428,mapping!$D$3:$J$200,3,FALSE),0)</f>
        <v>0</v>
      </c>
      <c r="I2428" s="41">
        <f>IFERROR(VLOOKUP(F2428,mapping!$D$3:$J$200,4,FALSE),0)</f>
        <v>0</v>
      </c>
      <c r="J2428" s="41">
        <f>IFERROR(VLOOKUP(F2428,mapping!$D$3:$J$200,5,FALSE),0)</f>
        <v>0</v>
      </c>
      <c r="K2428" s="63">
        <f>IF(W2428=mapping!$N$1,IFERROR(VLOOKUP(Table4[[#This Row],[Column1]],mapping!A:L,11,FALSE),0),IF(W2428&gt;mapping!$N$1,IFERROR(VLOOKUP(Table4[[#This Row],[Column1]],mapping!A:L,11,FALSE),0),))</f>
        <v>0</v>
      </c>
      <c r="L2428" s="139"/>
      <c r="M2428" s="60">
        <f>IF(W2428=mapping!$N$1,IFERROR(VLOOKUP(Table4[[#This Row],[Column1]],mapping!A:L,12,FALSE),0),IF(W2428&gt;mapping!$N$1,IFERROR(VLOOKUP(Table4[[#This Row],[Column1]],mapping!A:L,12,FALSE),0),0))</f>
        <v>0</v>
      </c>
      <c r="N2428" s="58">
        <f>Table4[[#This Row],[ سعر اليومية ]]*3%*Table4[[#This Row],[عدد الدورات ]]</f>
        <v>0</v>
      </c>
      <c r="O2428" s="56">
        <f>Table4[[#This Row],[ سعر اليومية ]]*Table4[[#This Row],[عدد الدورات ]]-N2428</f>
        <v>0</v>
      </c>
      <c r="P2428" s="194"/>
      <c r="Q2428" s="194"/>
      <c r="R2428" s="194"/>
      <c r="S2428" s="58">
        <f>(Table4[[#This Row],[سعر يومية السائق]]*Table4[[#This Row],[عدد الدورات ]])-SUM(Table4[[#This Row],[سلف ]:[خصم ]])+Table4[[#This Row],[اضافي ]]</f>
        <v>0</v>
      </c>
      <c r="U2428" s="58">
        <f>Table4[[#This Row],[ سعر اليومية ]]*Table4[[#This Row],[عدد الدورات ]]-Table4[[#This Row],[سعر يومية السائق]]*L2428</f>
        <v>0</v>
      </c>
      <c r="V2428" s="58">
        <f>U2428-Table4[[#This Row],[W/H  3%]]</f>
        <v>0</v>
      </c>
      <c r="W2428" s="66" t="str">
        <f>Table4[[#This Row],[اليوم]]&amp;Table4[[#This Row],[الشهر ]]&amp;Table4[[#This Row],[العام]]</f>
        <v/>
      </c>
      <c r="X2428" s="66" t="s">
        <v>304</v>
      </c>
    </row>
    <row r="2429" spans="1:24" x14ac:dyDescent="0.3">
      <c r="A2429" s="62"/>
      <c r="B2429" s="62"/>
      <c r="C2429" s="62"/>
      <c r="D2429" s="41" t="e">
        <f t="shared" si="123"/>
        <v>#N/A</v>
      </c>
      <c r="E2429" s="4"/>
      <c r="F2429" s="41" t="e">
        <f>VLOOKUP(E2429,mapping!C:J,2,FALSE)</f>
        <v>#N/A</v>
      </c>
      <c r="G2429" s="41">
        <f>IFERROR(VLOOKUP(F2429,mapping!$D$3:$J$200,2,FALSE),0)</f>
        <v>0</v>
      </c>
      <c r="H2429" s="41">
        <f>IFERROR(VLOOKUP(F2429,mapping!$D$3:$J$200,3,FALSE),0)</f>
        <v>0</v>
      </c>
      <c r="I2429" s="41">
        <f>IFERROR(VLOOKUP(F2429,mapping!$D$3:$J$200,4,FALSE),0)</f>
        <v>0</v>
      </c>
      <c r="J2429" s="41">
        <f>IFERROR(VLOOKUP(F2429,mapping!$D$3:$J$200,5,FALSE),0)</f>
        <v>0</v>
      </c>
      <c r="K2429" s="63">
        <f>IF(W2429=mapping!$N$1,IFERROR(VLOOKUP(Table4[[#This Row],[Column1]],mapping!A:L,11,FALSE),0),IF(W2429&gt;mapping!$N$1,IFERROR(VLOOKUP(Table4[[#This Row],[Column1]],mapping!A:L,11,FALSE),0),))</f>
        <v>0</v>
      </c>
      <c r="L2429" s="139"/>
      <c r="M2429" s="60">
        <f>IF(W2429=mapping!$N$1,IFERROR(VLOOKUP(Table4[[#This Row],[Column1]],mapping!A:L,12,FALSE),0),IF(W2429&gt;mapping!$N$1,IFERROR(VLOOKUP(Table4[[#This Row],[Column1]],mapping!A:L,12,FALSE),0),0))</f>
        <v>0</v>
      </c>
      <c r="N2429" s="58">
        <f>Table4[[#This Row],[ سعر اليومية ]]*3%*Table4[[#This Row],[عدد الدورات ]]</f>
        <v>0</v>
      </c>
      <c r="O2429" s="56">
        <f>Table4[[#This Row],[ سعر اليومية ]]*Table4[[#This Row],[عدد الدورات ]]-N2429</f>
        <v>0</v>
      </c>
      <c r="P2429" s="194"/>
      <c r="Q2429" s="194"/>
      <c r="R2429" s="194"/>
      <c r="S2429" s="58">
        <f>(Table4[[#This Row],[سعر يومية السائق]]*Table4[[#This Row],[عدد الدورات ]])-SUM(Table4[[#This Row],[سلف ]:[خصم ]])+Table4[[#This Row],[اضافي ]]</f>
        <v>0</v>
      </c>
      <c r="U2429" s="58">
        <f>Table4[[#This Row],[ سعر اليومية ]]*Table4[[#This Row],[عدد الدورات ]]-Table4[[#This Row],[سعر يومية السائق]]*L2429</f>
        <v>0</v>
      </c>
      <c r="V2429" s="58">
        <f>U2429-Table4[[#This Row],[W/H  3%]]</f>
        <v>0</v>
      </c>
      <c r="W2429" s="66" t="str">
        <f>Table4[[#This Row],[اليوم]]&amp;Table4[[#This Row],[الشهر ]]&amp;Table4[[#This Row],[العام]]</f>
        <v/>
      </c>
      <c r="X2429" s="66" t="s">
        <v>304</v>
      </c>
    </row>
    <row r="2430" spans="1:24" x14ac:dyDescent="0.3">
      <c r="A2430" s="62"/>
      <c r="B2430" s="62"/>
      <c r="C2430" s="62"/>
      <c r="D2430" s="41" t="e">
        <f t="shared" si="123"/>
        <v>#N/A</v>
      </c>
      <c r="E2430" s="4"/>
      <c r="F2430" s="41" t="e">
        <f>VLOOKUP(E2430,mapping!C:J,2,FALSE)</f>
        <v>#N/A</v>
      </c>
      <c r="G2430" s="41">
        <f>IFERROR(VLOOKUP(F2430,mapping!$D$3:$J$200,2,FALSE),0)</f>
        <v>0</v>
      </c>
      <c r="H2430" s="41">
        <f>IFERROR(VLOOKUP(F2430,mapping!$D$3:$J$200,3,FALSE),0)</f>
        <v>0</v>
      </c>
      <c r="I2430" s="41">
        <f>IFERROR(VLOOKUP(F2430,mapping!$D$3:$J$200,4,FALSE),0)</f>
        <v>0</v>
      </c>
      <c r="J2430" s="41">
        <f>IFERROR(VLOOKUP(F2430,mapping!$D$3:$J$200,5,FALSE),0)</f>
        <v>0</v>
      </c>
      <c r="K2430" s="63">
        <f>IF(W2430=mapping!$N$1,IFERROR(VLOOKUP(Table4[[#This Row],[Column1]],mapping!A:L,11,FALSE),0),IF(W2430&gt;mapping!$N$1,IFERROR(VLOOKUP(Table4[[#This Row],[Column1]],mapping!A:L,11,FALSE),0),))</f>
        <v>0</v>
      </c>
      <c r="L2430" s="139"/>
      <c r="M2430" s="60">
        <f>IF(W2430=mapping!$N$1,IFERROR(VLOOKUP(Table4[[#This Row],[Column1]],mapping!A:L,12,FALSE),0),IF(W2430&gt;mapping!$N$1,IFERROR(VLOOKUP(Table4[[#This Row],[Column1]],mapping!A:L,12,FALSE),0),0))</f>
        <v>0</v>
      </c>
      <c r="N2430" s="58">
        <f>Table4[[#This Row],[ سعر اليومية ]]*3%*Table4[[#This Row],[عدد الدورات ]]</f>
        <v>0</v>
      </c>
      <c r="O2430" s="56">
        <f>Table4[[#This Row],[ سعر اليومية ]]*Table4[[#This Row],[عدد الدورات ]]-N2430</f>
        <v>0</v>
      </c>
      <c r="P2430" s="194"/>
      <c r="Q2430" s="194"/>
      <c r="R2430" s="194"/>
      <c r="S2430" s="58">
        <f>(Table4[[#This Row],[سعر يومية السائق]]*Table4[[#This Row],[عدد الدورات ]])-SUM(Table4[[#This Row],[سلف ]:[خصم ]])+Table4[[#This Row],[اضافي ]]</f>
        <v>0</v>
      </c>
      <c r="U2430" s="58">
        <f>Table4[[#This Row],[ سعر اليومية ]]*Table4[[#This Row],[عدد الدورات ]]-Table4[[#This Row],[سعر يومية السائق]]*L2430</f>
        <v>0</v>
      </c>
      <c r="V2430" s="58">
        <f>U2430-Table4[[#This Row],[W/H  3%]]</f>
        <v>0</v>
      </c>
      <c r="W2430" s="66" t="str">
        <f>Table4[[#This Row],[اليوم]]&amp;Table4[[#This Row],[الشهر ]]&amp;Table4[[#This Row],[العام]]</f>
        <v/>
      </c>
      <c r="X2430" s="66" t="s">
        <v>304</v>
      </c>
    </row>
    <row r="2431" spans="1:24" x14ac:dyDescent="0.3">
      <c r="A2431" s="62"/>
      <c r="B2431" s="62"/>
      <c r="C2431" s="62"/>
      <c r="D2431" s="41" t="e">
        <f t="shared" si="123"/>
        <v>#N/A</v>
      </c>
      <c r="E2431" s="4"/>
      <c r="F2431" s="41" t="e">
        <f>VLOOKUP(E2431,mapping!C:J,2,FALSE)</f>
        <v>#N/A</v>
      </c>
      <c r="G2431" s="41">
        <f>IFERROR(VLOOKUP(F2431,mapping!$D$3:$J$200,2,FALSE),0)</f>
        <v>0</v>
      </c>
      <c r="H2431" s="41">
        <f>IFERROR(VLOOKUP(F2431,mapping!$D$3:$J$200,3,FALSE),0)</f>
        <v>0</v>
      </c>
      <c r="I2431" s="41">
        <f>IFERROR(VLOOKUP(F2431,mapping!$D$3:$J$200,4,FALSE),0)</f>
        <v>0</v>
      </c>
      <c r="J2431" s="41">
        <f>IFERROR(VLOOKUP(F2431,mapping!$D$3:$J$200,5,FALSE),0)</f>
        <v>0</v>
      </c>
      <c r="K2431" s="63">
        <f>IF(W2431=mapping!$N$1,IFERROR(VLOOKUP(Table4[[#This Row],[Column1]],mapping!A:L,11,FALSE),0),IF(W2431&gt;mapping!$N$1,IFERROR(VLOOKUP(Table4[[#This Row],[Column1]],mapping!A:L,11,FALSE),0),))</f>
        <v>0</v>
      </c>
      <c r="L2431" s="139"/>
      <c r="M2431" s="60">
        <f>IF(W2431=mapping!$N$1,IFERROR(VLOOKUP(Table4[[#This Row],[Column1]],mapping!A:L,12,FALSE),0),IF(W2431&gt;mapping!$N$1,IFERROR(VLOOKUP(Table4[[#This Row],[Column1]],mapping!A:L,12,FALSE),0),0))</f>
        <v>0</v>
      </c>
      <c r="N2431" s="58">
        <f>Table4[[#This Row],[ سعر اليومية ]]*3%*Table4[[#This Row],[عدد الدورات ]]</f>
        <v>0</v>
      </c>
      <c r="O2431" s="56">
        <f>Table4[[#This Row],[ سعر اليومية ]]*Table4[[#This Row],[عدد الدورات ]]-N2431</f>
        <v>0</v>
      </c>
      <c r="P2431" s="194"/>
      <c r="Q2431" s="194"/>
      <c r="R2431" s="194"/>
      <c r="S2431" s="58">
        <f>(Table4[[#This Row],[سعر يومية السائق]]*Table4[[#This Row],[عدد الدورات ]])-SUM(Table4[[#This Row],[سلف ]:[خصم ]])+Table4[[#This Row],[اضافي ]]</f>
        <v>0</v>
      </c>
      <c r="U2431" s="58">
        <f>Table4[[#This Row],[ سعر اليومية ]]*Table4[[#This Row],[عدد الدورات ]]-Table4[[#This Row],[سعر يومية السائق]]*L2431</f>
        <v>0</v>
      </c>
      <c r="V2431" s="58">
        <f>U2431-Table4[[#This Row],[W/H  3%]]</f>
        <v>0</v>
      </c>
      <c r="W2431" s="66" t="str">
        <f>Table4[[#This Row],[اليوم]]&amp;Table4[[#This Row],[الشهر ]]&amp;Table4[[#This Row],[العام]]</f>
        <v/>
      </c>
      <c r="X2431" s="66" t="s">
        <v>304</v>
      </c>
    </row>
    <row r="2432" spans="1:24" x14ac:dyDescent="0.3">
      <c r="A2432" s="62"/>
      <c r="B2432" s="62"/>
      <c r="C2432" s="62"/>
      <c r="D2432" s="41" t="e">
        <f t="shared" si="123"/>
        <v>#N/A</v>
      </c>
      <c r="E2432" s="4"/>
      <c r="F2432" s="41" t="e">
        <f>VLOOKUP(E2432,mapping!C:J,2,FALSE)</f>
        <v>#N/A</v>
      </c>
      <c r="G2432" s="41">
        <f>IFERROR(VLOOKUP(F2432,mapping!$D$3:$J$200,2,FALSE),0)</f>
        <v>0</v>
      </c>
      <c r="H2432" s="41">
        <f>IFERROR(VLOOKUP(F2432,mapping!$D$3:$J$200,3,FALSE),0)</f>
        <v>0</v>
      </c>
      <c r="I2432" s="41">
        <f>IFERROR(VLOOKUP(F2432,mapping!$D$3:$J$200,4,FALSE),0)</f>
        <v>0</v>
      </c>
      <c r="J2432" s="41">
        <f>IFERROR(VLOOKUP(F2432,mapping!$D$3:$J$200,5,FALSE),0)</f>
        <v>0</v>
      </c>
      <c r="K2432" s="63">
        <f>IF(W2432=mapping!$N$1,IFERROR(VLOOKUP(Table4[[#This Row],[Column1]],mapping!A:L,11,FALSE),0),IF(W2432&gt;mapping!$N$1,IFERROR(VLOOKUP(Table4[[#This Row],[Column1]],mapping!A:L,11,FALSE),0),))</f>
        <v>0</v>
      </c>
      <c r="L2432" s="139"/>
      <c r="M2432" s="60">
        <f>IF(W2432=mapping!$N$1,IFERROR(VLOOKUP(Table4[[#This Row],[Column1]],mapping!A:L,12,FALSE),0),IF(W2432&gt;mapping!$N$1,IFERROR(VLOOKUP(Table4[[#This Row],[Column1]],mapping!A:L,12,FALSE),0),0))</f>
        <v>0</v>
      </c>
      <c r="N2432" s="58">
        <f>Table4[[#This Row],[ سعر اليومية ]]*3%*Table4[[#This Row],[عدد الدورات ]]</f>
        <v>0</v>
      </c>
      <c r="O2432" s="56">
        <f>Table4[[#This Row],[ سعر اليومية ]]*Table4[[#This Row],[عدد الدورات ]]-N2432</f>
        <v>0</v>
      </c>
      <c r="P2432" s="194"/>
      <c r="Q2432" s="194"/>
      <c r="R2432" s="194"/>
      <c r="S2432" s="58">
        <f>(Table4[[#This Row],[سعر يومية السائق]]*Table4[[#This Row],[عدد الدورات ]])-SUM(Table4[[#This Row],[سلف ]:[خصم ]])+Table4[[#This Row],[اضافي ]]</f>
        <v>0</v>
      </c>
      <c r="U2432" s="58">
        <f>Table4[[#This Row],[ سعر اليومية ]]*Table4[[#This Row],[عدد الدورات ]]-Table4[[#This Row],[سعر يومية السائق]]*L2432</f>
        <v>0</v>
      </c>
      <c r="V2432" s="58">
        <f>U2432-Table4[[#This Row],[W/H  3%]]</f>
        <v>0</v>
      </c>
      <c r="W2432" s="66" t="str">
        <f>Table4[[#This Row],[اليوم]]&amp;Table4[[#This Row],[الشهر ]]&amp;Table4[[#This Row],[العام]]</f>
        <v/>
      </c>
      <c r="X2432" s="66" t="s">
        <v>304</v>
      </c>
    </row>
    <row r="2433" spans="1:24" x14ac:dyDescent="0.3">
      <c r="A2433" s="62"/>
      <c r="B2433" s="62"/>
      <c r="C2433" s="62"/>
      <c r="D2433" s="41" t="e">
        <f t="shared" si="123"/>
        <v>#N/A</v>
      </c>
      <c r="E2433" s="4"/>
      <c r="F2433" s="41" t="e">
        <f>VLOOKUP(E2433,mapping!C:J,2,FALSE)</f>
        <v>#N/A</v>
      </c>
      <c r="G2433" s="41">
        <f>IFERROR(VLOOKUP(F2433,mapping!$D$3:$J$200,2,FALSE),0)</f>
        <v>0</v>
      </c>
      <c r="H2433" s="41">
        <f>IFERROR(VLOOKUP(F2433,mapping!$D$3:$J$200,3,FALSE),0)</f>
        <v>0</v>
      </c>
      <c r="I2433" s="41">
        <f>IFERROR(VLOOKUP(F2433,mapping!$D$3:$J$200,4,FALSE),0)</f>
        <v>0</v>
      </c>
      <c r="J2433" s="41">
        <f>IFERROR(VLOOKUP(F2433,mapping!$D$3:$J$200,5,FALSE),0)</f>
        <v>0</v>
      </c>
      <c r="K2433" s="63">
        <f>IF(W2433=mapping!$N$1,IFERROR(VLOOKUP(Table4[[#This Row],[Column1]],mapping!A:L,11,FALSE),0),IF(W2433&gt;mapping!$N$1,IFERROR(VLOOKUP(Table4[[#This Row],[Column1]],mapping!A:L,11,FALSE),0),))</f>
        <v>0</v>
      </c>
      <c r="L2433" s="139"/>
      <c r="M2433" s="60">
        <f>IF(W2433=mapping!$N$1,IFERROR(VLOOKUP(Table4[[#This Row],[Column1]],mapping!A:L,12,FALSE),0),IF(W2433&gt;mapping!$N$1,IFERROR(VLOOKUP(Table4[[#This Row],[Column1]],mapping!A:L,12,FALSE),0),0))</f>
        <v>0</v>
      </c>
      <c r="N2433" s="58">
        <f>Table4[[#This Row],[ سعر اليومية ]]*3%*Table4[[#This Row],[عدد الدورات ]]</f>
        <v>0</v>
      </c>
      <c r="O2433" s="56">
        <f>Table4[[#This Row],[ سعر اليومية ]]*Table4[[#This Row],[عدد الدورات ]]-N2433</f>
        <v>0</v>
      </c>
      <c r="P2433" s="194"/>
      <c r="Q2433" s="194"/>
      <c r="R2433" s="194"/>
      <c r="S2433" s="58">
        <f>(Table4[[#This Row],[سعر يومية السائق]]*Table4[[#This Row],[عدد الدورات ]])-SUM(Table4[[#This Row],[سلف ]:[خصم ]])+Table4[[#This Row],[اضافي ]]</f>
        <v>0</v>
      </c>
      <c r="U2433" s="58">
        <f>Table4[[#This Row],[ سعر اليومية ]]*Table4[[#This Row],[عدد الدورات ]]-Table4[[#This Row],[سعر يومية السائق]]*L2433</f>
        <v>0</v>
      </c>
      <c r="V2433" s="58">
        <f>U2433-Table4[[#This Row],[W/H  3%]]</f>
        <v>0</v>
      </c>
      <c r="W2433" s="66" t="str">
        <f>Table4[[#This Row],[اليوم]]&amp;Table4[[#This Row],[الشهر ]]&amp;Table4[[#This Row],[العام]]</f>
        <v/>
      </c>
      <c r="X2433" s="66" t="s">
        <v>304</v>
      </c>
    </row>
    <row r="2434" spans="1:24" x14ac:dyDescent="0.3">
      <c r="A2434" s="62"/>
      <c r="B2434" s="62"/>
      <c r="C2434" s="62"/>
      <c r="D2434" s="41" t="e">
        <f t="shared" si="123"/>
        <v>#N/A</v>
      </c>
      <c r="E2434" s="4"/>
      <c r="F2434" s="41" t="e">
        <f>VLOOKUP(E2434,mapping!C:J,2,FALSE)</f>
        <v>#N/A</v>
      </c>
      <c r="G2434" s="41">
        <f>IFERROR(VLOOKUP(F2434,mapping!$D$3:$J$200,2,FALSE),0)</f>
        <v>0</v>
      </c>
      <c r="H2434" s="41">
        <f>IFERROR(VLOOKUP(F2434,mapping!$D$3:$J$200,3,FALSE),0)</f>
        <v>0</v>
      </c>
      <c r="I2434" s="41">
        <f>IFERROR(VLOOKUP(F2434,mapping!$D$3:$J$200,4,FALSE),0)</f>
        <v>0</v>
      </c>
      <c r="J2434" s="41">
        <f>IFERROR(VLOOKUP(F2434,mapping!$D$3:$J$200,5,FALSE),0)</f>
        <v>0</v>
      </c>
      <c r="K2434" s="63">
        <f>IF(W2434=mapping!$N$1,IFERROR(VLOOKUP(Table4[[#This Row],[Column1]],mapping!A:L,11,FALSE),0),IF(W2434&gt;mapping!$N$1,IFERROR(VLOOKUP(Table4[[#This Row],[Column1]],mapping!A:L,11,FALSE),0),))</f>
        <v>0</v>
      </c>
      <c r="L2434" s="139"/>
      <c r="M2434" s="60">
        <f>IF(W2434=mapping!$N$1,IFERROR(VLOOKUP(Table4[[#This Row],[Column1]],mapping!A:L,12,FALSE),0),IF(W2434&gt;mapping!$N$1,IFERROR(VLOOKUP(Table4[[#This Row],[Column1]],mapping!A:L,12,FALSE),0),0))</f>
        <v>0</v>
      </c>
      <c r="N2434" s="58">
        <f>Table4[[#This Row],[ سعر اليومية ]]*3%*Table4[[#This Row],[عدد الدورات ]]</f>
        <v>0</v>
      </c>
      <c r="O2434" s="56">
        <f>Table4[[#This Row],[ سعر اليومية ]]*Table4[[#This Row],[عدد الدورات ]]-N2434</f>
        <v>0</v>
      </c>
      <c r="P2434" s="194"/>
      <c r="Q2434" s="194"/>
      <c r="R2434" s="194"/>
      <c r="S2434" s="58">
        <f>(Table4[[#This Row],[سعر يومية السائق]]*Table4[[#This Row],[عدد الدورات ]])-SUM(Table4[[#This Row],[سلف ]:[خصم ]])+Table4[[#This Row],[اضافي ]]</f>
        <v>0</v>
      </c>
      <c r="U2434" s="58">
        <f>Table4[[#This Row],[ سعر اليومية ]]*Table4[[#This Row],[عدد الدورات ]]-Table4[[#This Row],[سعر يومية السائق]]*L2434</f>
        <v>0</v>
      </c>
      <c r="V2434" s="58">
        <f>U2434-Table4[[#This Row],[W/H  3%]]</f>
        <v>0</v>
      </c>
      <c r="W2434" s="66" t="str">
        <f>Table4[[#This Row],[اليوم]]&amp;Table4[[#This Row],[الشهر ]]&amp;Table4[[#This Row],[العام]]</f>
        <v/>
      </c>
      <c r="X2434" s="66" t="s">
        <v>304</v>
      </c>
    </row>
    <row r="2435" spans="1:24" x14ac:dyDescent="0.3">
      <c r="A2435" s="62"/>
      <c r="B2435" s="62"/>
      <c r="C2435" s="62"/>
      <c r="D2435" s="41" t="e">
        <f t="shared" si="123"/>
        <v>#N/A</v>
      </c>
      <c r="E2435" s="4"/>
      <c r="F2435" s="41" t="e">
        <f>VLOOKUP(E2435,mapping!C:J,2,FALSE)</f>
        <v>#N/A</v>
      </c>
      <c r="G2435" s="41">
        <f>IFERROR(VLOOKUP(F2435,mapping!$D$3:$J$200,2,FALSE),0)</f>
        <v>0</v>
      </c>
      <c r="H2435" s="41">
        <f>IFERROR(VLOOKUP(F2435,mapping!$D$3:$J$200,3,FALSE),0)</f>
        <v>0</v>
      </c>
      <c r="I2435" s="41">
        <f>IFERROR(VLOOKUP(F2435,mapping!$D$3:$J$200,4,FALSE),0)</f>
        <v>0</v>
      </c>
      <c r="J2435" s="41">
        <f>IFERROR(VLOOKUP(F2435,mapping!$D$3:$J$200,5,FALSE),0)</f>
        <v>0</v>
      </c>
      <c r="K2435" s="63">
        <f>IF(W2435=mapping!$N$1,IFERROR(VLOOKUP(Table4[[#This Row],[Column1]],mapping!A:L,11,FALSE),0),IF(W2435&gt;mapping!$N$1,IFERROR(VLOOKUP(Table4[[#This Row],[Column1]],mapping!A:L,11,FALSE),0),))</f>
        <v>0</v>
      </c>
      <c r="L2435" s="139"/>
      <c r="M2435" s="60">
        <f>IF(W2435=mapping!$N$1,IFERROR(VLOOKUP(Table4[[#This Row],[Column1]],mapping!A:L,12,FALSE),0),IF(W2435&gt;mapping!$N$1,IFERROR(VLOOKUP(Table4[[#This Row],[Column1]],mapping!A:L,12,FALSE),0),0))</f>
        <v>0</v>
      </c>
      <c r="N2435" s="58">
        <f>Table4[[#This Row],[ سعر اليومية ]]*3%*Table4[[#This Row],[عدد الدورات ]]</f>
        <v>0</v>
      </c>
      <c r="O2435" s="56">
        <f>Table4[[#This Row],[ سعر اليومية ]]*Table4[[#This Row],[عدد الدورات ]]-N2435</f>
        <v>0</v>
      </c>
      <c r="P2435" s="194"/>
      <c r="Q2435" s="194"/>
      <c r="R2435" s="194"/>
      <c r="S2435" s="58">
        <f>(Table4[[#This Row],[سعر يومية السائق]]*Table4[[#This Row],[عدد الدورات ]])-SUM(Table4[[#This Row],[سلف ]:[خصم ]])+Table4[[#This Row],[اضافي ]]</f>
        <v>0</v>
      </c>
      <c r="U2435" s="58">
        <f>Table4[[#This Row],[ سعر اليومية ]]*Table4[[#This Row],[عدد الدورات ]]-Table4[[#This Row],[سعر يومية السائق]]*L2435</f>
        <v>0</v>
      </c>
      <c r="V2435" s="58">
        <f>U2435-Table4[[#This Row],[W/H  3%]]</f>
        <v>0</v>
      </c>
      <c r="W2435" s="66" t="str">
        <f>Table4[[#This Row],[اليوم]]&amp;Table4[[#This Row],[الشهر ]]&amp;Table4[[#This Row],[العام]]</f>
        <v/>
      </c>
      <c r="X2435" s="66" t="s">
        <v>304</v>
      </c>
    </row>
    <row r="2436" spans="1:24" x14ac:dyDescent="0.3">
      <c r="A2436" s="62"/>
      <c r="B2436" s="62"/>
      <c r="C2436" s="62"/>
      <c r="D2436" s="41" t="e">
        <f t="shared" si="123"/>
        <v>#N/A</v>
      </c>
      <c r="E2436" s="4"/>
      <c r="F2436" s="41" t="e">
        <f>VLOOKUP(E2436,mapping!C:J,2,FALSE)</f>
        <v>#N/A</v>
      </c>
      <c r="G2436" s="41">
        <f>IFERROR(VLOOKUP(F2436,mapping!$D$3:$J$200,2,FALSE),0)</f>
        <v>0</v>
      </c>
      <c r="H2436" s="41">
        <f>IFERROR(VLOOKUP(F2436,mapping!$D$3:$J$200,3,FALSE),0)</f>
        <v>0</v>
      </c>
      <c r="I2436" s="41">
        <f>IFERROR(VLOOKUP(F2436,mapping!$D$3:$J$200,4,FALSE),0)</f>
        <v>0</v>
      </c>
      <c r="J2436" s="41">
        <f>IFERROR(VLOOKUP(F2436,mapping!$D$3:$J$200,5,FALSE),0)</f>
        <v>0</v>
      </c>
      <c r="K2436" s="63">
        <f>IF(W2436=mapping!$N$1,IFERROR(VLOOKUP(Table4[[#This Row],[Column1]],mapping!A:L,11,FALSE),0),IF(W2436&gt;mapping!$N$1,IFERROR(VLOOKUP(Table4[[#This Row],[Column1]],mapping!A:L,11,FALSE),0),))</f>
        <v>0</v>
      </c>
      <c r="L2436" s="139"/>
      <c r="M2436" s="60">
        <f>IF(W2436=mapping!$N$1,IFERROR(VLOOKUP(Table4[[#This Row],[Column1]],mapping!A:L,12,FALSE),0),IF(W2436&gt;mapping!$N$1,IFERROR(VLOOKUP(Table4[[#This Row],[Column1]],mapping!A:L,12,FALSE),0),0))</f>
        <v>0</v>
      </c>
      <c r="N2436" s="58">
        <f>Table4[[#This Row],[ سعر اليومية ]]*3%*Table4[[#This Row],[عدد الدورات ]]</f>
        <v>0</v>
      </c>
      <c r="O2436" s="56">
        <f>Table4[[#This Row],[ سعر اليومية ]]*Table4[[#This Row],[عدد الدورات ]]-N2436</f>
        <v>0</v>
      </c>
      <c r="P2436" s="194"/>
      <c r="Q2436" s="194"/>
      <c r="R2436" s="194"/>
      <c r="S2436" s="58">
        <f>(Table4[[#This Row],[سعر يومية السائق]]*Table4[[#This Row],[عدد الدورات ]])-SUM(Table4[[#This Row],[سلف ]:[خصم ]])+Table4[[#This Row],[اضافي ]]</f>
        <v>0</v>
      </c>
      <c r="U2436" s="58">
        <f>Table4[[#This Row],[ سعر اليومية ]]*Table4[[#This Row],[عدد الدورات ]]-Table4[[#This Row],[سعر يومية السائق]]*L2436</f>
        <v>0</v>
      </c>
      <c r="V2436" s="58">
        <f>U2436-Table4[[#This Row],[W/H  3%]]</f>
        <v>0</v>
      </c>
      <c r="W2436" s="66" t="str">
        <f>Table4[[#This Row],[اليوم]]&amp;Table4[[#This Row],[الشهر ]]&amp;Table4[[#This Row],[العام]]</f>
        <v/>
      </c>
      <c r="X2436" s="66" t="s">
        <v>304</v>
      </c>
    </row>
    <row r="2437" spans="1:24" x14ac:dyDescent="0.3">
      <c r="A2437" s="62"/>
      <c r="B2437" s="62"/>
      <c r="C2437" s="62"/>
      <c r="D2437" s="41" t="e">
        <f t="shared" si="123"/>
        <v>#N/A</v>
      </c>
      <c r="E2437" s="4"/>
      <c r="F2437" s="41" t="e">
        <f>VLOOKUP(E2437,mapping!C:J,2,FALSE)</f>
        <v>#N/A</v>
      </c>
      <c r="G2437" s="41">
        <f>IFERROR(VLOOKUP(F2437,mapping!$D$3:$J$200,2,FALSE),0)</f>
        <v>0</v>
      </c>
      <c r="H2437" s="41">
        <f>IFERROR(VLOOKUP(F2437,mapping!$D$3:$J$200,3,FALSE),0)</f>
        <v>0</v>
      </c>
      <c r="I2437" s="41">
        <f>IFERROR(VLOOKUP(F2437,mapping!$D$3:$J$200,4,FALSE),0)</f>
        <v>0</v>
      </c>
      <c r="J2437" s="41">
        <f>IFERROR(VLOOKUP(F2437,mapping!$D$3:$J$200,5,FALSE),0)</f>
        <v>0</v>
      </c>
      <c r="K2437" s="63">
        <f>IF(W2437=mapping!$N$1,IFERROR(VLOOKUP(Table4[[#This Row],[Column1]],mapping!A:L,11,FALSE),0),IF(W2437&gt;mapping!$N$1,IFERROR(VLOOKUP(Table4[[#This Row],[Column1]],mapping!A:L,11,FALSE),0),))</f>
        <v>0</v>
      </c>
      <c r="L2437" s="139"/>
      <c r="M2437" s="60">
        <f>IF(W2437=mapping!$N$1,IFERROR(VLOOKUP(Table4[[#This Row],[Column1]],mapping!A:L,12,FALSE),0),IF(W2437&gt;mapping!$N$1,IFERROR(VLOOKUP(Table4[[#This Row],[Column1]],mapping!A:L,12,FALSE),0),0))</f>
        <v>0</v>
      </c>
      <c r="N2437" s="58">
        <f>Table4[[#This Row],[ سعر اليومية ]]*3%*Table4[[#This Row],[عدد الدورات ]]</f>
        <v>0</v>
      </c>
      <c r="O2437" s="56">
        <f>Table4[[#This Row],[ سعر اليومية ]]*Table4[[#This Row],[عدد الدورات ]]-N2437</f>
        <v>0</v>
      </c>
      <c r="P2437" s="194"/>
      <c r="Q2437" s="194"/>
      <c r="R2437" s="194"/>
      <c r="S2437" s="58">
        <f>(Table4[[#This Row],[سعر يومية السائق]]*Table4[[#This Row],[عدد الدورات ]])-SUM(Table4[[#This Row],[سلف ]:[خصم ]])+Table4[[#This Row],[اضافي ]]</f>
        <v>0</v>
      </c>
      <c r="U2437" s="58">
        <f>Table4[[#This Row],[ سعر اليومية ]]*Table4[[#This Row],[عدد الدورات ]]-Table4[[#This Row],[سعر يومية السائق]]*L2437</f>
        <v>0</v>
      </c>
      <c r="V2437" s="58">
        <f>U2437-Table4[[#This Row],[W/H  3%]]</f>
        <v>0</v>
      </c>
      <c r="W2437" s="66" t="str">
        <f>Table4[[#This Row],[اليوم]]&amp;Table4[[#This Row],[الشهر ]]&amp;Table4[[#This Row],[العام]]</f>
        <v/>
      </c>
      <c r="X2437" s="66" t="s">
        <v>304</v>
      </c>
    </row>
    <row r="2438" spans="1:24" x14ac:dyDescent="0.3">
      <c r="A2438" s="62"/>
      <c r="B2438" s="62"/>
      <c r="C2438" s="62"/>
      <c r="D2438" s="41" t="e">
        <f t="shared" si="123"/>
        <v>#N/A</v>
      </c>
      <c r="E2438" s="4"/>
      <c r="F2438" s="41" t="e">
        <f>VLOOKUP(E2438,mapping!C:J,2,FALSE)</f>
        <v>#N/A</v>
      </c>
      <c r="G2438" s="41">
        <f>IFERROR(VLOOKUP(F2438,mapping!$D$3:$J$200,2,FALSE),0)</f>
        <v>0</v>
      </c>
      <c r="H2438" s="41">
        <f>IFERROR(VLOOKUP(F2438,mapping!$D$3:$J$200,3,FALSE),0)</f>
        <v>0</v>
      </c>
      <c r="I2438" s="41">
        <f>IFERROR(VLOOKUP(F2438,mapping!$D$3:$J$200,4,FALSE),0)</f>
        <v>0</v>
      </c>
      <c r="J2438" s="41">
        <f>IFERROR(VLOOKUP(F2438,mapping!$D$3:$J$200,5,FALSE),0)</f>
        <v>0</v>
      </c>
      <c r="K2438" s="63">
        <f>IF(W2438=mapping!$N$1,IFERROR(VLOOKUP(Table4[[#This Row],[Column1]],mapping!A:L,11,FALSE),0),IF(W2438&gt;mapping!$N$1,IFERROR(VLOOKUP(Table4[[#This Row],[Column1]],mapping!A:L,11,FALSE),0),))</f>
        <v>0</v>
      </c>
      <c r="L2438" s="139"/>
      <c r="M2438" s="60">
        <f>IF(W2438=mapping!$N$1,IFERROR(VLOOKUP(Table4[[#This Row],[Column1]],mapping!A:L,12,FALSE),0),IF(W2438&gt;mapping!$N$1,IFERROR(VLOOKUP(Table4[[#This Row],[Column1]],mapping!A:L,12,FALSE),0),0))</f>
        <v>0</v>
      </c>
      <c r="N2438" s="58">
        <f>Table4[[#This Row],[ سعر اليومية ]]*3%*Table4[[#This Row],[عدد الدورات ]]</f>
        <v>0</v>
      </c>
      <c r="O2438" s="56">
        <f>Table4[[#This Row],[ سعر اليومية ]]*Table4[[#This Row],[عدد الدورات ]]-N2438</f>
        <v>0</v>
      </c>
      <c r="P2438" s="194"/>
      <c r="Q2438" s="194"/>
      <c r="R2438" s="194"/>
      <c r="S2438" s="58">
        <f>(Table4[[#This Row],[سعر يومية السائق]]*Table4[[#This Row],[عدد الدورات ]])-SUM(Table4[[#This Row],[سلف ]:[خصم ]])+Table4[[#This Row],[اضافي ]]</f>
        <v>0</v>
      </c>
      <c r="U2438" s="58">
        <f>Table4[[#This Row],[ سعر اليومية ]]*Table4[[#This Row],[عدد الدورات ]]-Table4[[#This Row],[سعر يومية السائق]]*L2438</f>
        <v>0</v>
      </c>
      <c r="V2438" s="58">
        <f>U2438-Table4[[#This Row],[W/H  3%]]</f>
        <v>0</v>
      </c>
      <c r="W2438" s="66" t="str">
        <f>Table4[[#This Row],[اليوم]]&amp;Table4[[#This Row],[الشهر ]]&amp;Table4[[#This Row],[العام]]</f>
        <v/>
      </c>
      <c r="X2438" s="66" t="s">
        <v>304</v>
      </c>
    </row>
    <row r="2439" spans="1:24" x14ac:dyDescent="0.3">
      <c r="A2439" s="62"/>
      <c r="B2439" s="62"/>
      <c r="C2439" s="62"/>
      <c r="D2439" s="41" t="e">
        <f t="shared" si="123"/>
        <v>#N/A</v>
      </c>
      <c r="E2439" s="4"/>
      <c r="F2439" s="41" t="e">
        <f>VLOOKUP(E2439,mapping!C:J,2,FALSE)</f>
        <v>#N/A</v>
      </c>
      <c r="G2439" s="41">
        <f>IFERROR(VLOOKUP(F2439,mapping!$D$3:$J$200,2,FALSE),0)</f>
        <v>0</v>
      </c>
      <c r="H2439" s="41">
        <f>IFERROR(VLOOKUP(F2439,mapping!$D$3:$J$200,3,FALSE),0)</f>
        <v>0</v>
      </c>
      <c r="I2439" s="41">
        <f>IFERROR(VLOOKUP(F2439,mapping!$D$3:$J$200,4,FALSE),0)</f>
        <v>0</v>
      </c>
      <c r="J2439" s="41">
        <f>IFERROR(VLOOKUP(F2439,mapping!$D$3:$J$200,5,FALSE),0)</f>
        <v>0</v>
      </c>
      <c r="K2439" s="63">
        <f>IF(W2439=mapping!$N$1,IFERROR(VLOOKUP(Table4[[#This Row],[Column1]],mapping!A:L,11,FALSE),0),IF(W2439&gt;mapping!$N$1,IFERROR(VLOOKUP(Table4[[#This Row],[Column1]],mapping!A:L,11,FALSE),0),))</f>
        <v>0</v>
      </c>
      <c r="L2439" s="139"/>
      <c r="M2439" s="60">
        <f>IF(W2439=mapping!$N$1,IFERROR(VLOOKUP(Table4[[#This Row],[Column1]],mapping!A:L,12,FALSE),0),IF(W2439&gt;mapping!$N$1,IFERROR(VLOOKUP(Table4[[#This Row],[Column1]],mapping!A:L,12,FALSE),0),0))</f>
        <v>0</v>
      </c>
      <c r="N2439" s="58">
        <f>Table4[[#This Row],[ سعر اليومية ]]*3%*Table4[[#This Row],[عدد الدورات ]]</f>
        <v>0</v>
      </c>
      <c r="O2439" s="56">
        <f>Table4[[#This Row],[ سعر اليومية ]]*Table4[[#This Row],[عدد الدورات ]]-N2439</f>
        <v>0</v>
      </c>
      <c r="P2439" s="194"/>
      <c r="Q2439" s="194"/>
      <c r="R2439" s="194"/>
      <c r="S2439" s="58">
        <f>(Table4[[#This Row],[سعر يومية السائق]]*Table4[[#This Row],[عدد الدورات ]])-SUM(Table4[[#This Row],[سلف ]:[خصم ]])+Table4[[#This Row],[اضافي ]]</f>
        <v>0</v>
      </c>
      <c r="U2439" s="58">
        <f>Table4[[#This Row],[ سعر اليومية ]]*Table4[[#This Row],[عدد الدورات ]]-Table4[[#This Row],[سعر يومية السائق]]*L2439</f>
        <v>0</v>
      </c>
      <c r="V2439" s="58">
        <f>U2439-Table4[[#This Row],[W/H  3%]]</f>
        <v>0</v>
      </c>
      <c r="W2439" s="66" t="str">
        <f>Table4[[#This Row],[اليوم]]&amp;Table4[[#This Row],[الشهر ]]&amp;Table4[[#This Row],[العام]]</f>
        <v/>
      </c>
      <c r="X2439" s="66" t="s">
        <v>304</v>
      </c>
    </row>
    <row r="2440" spans="1:24" x14ac:dyDescent="0.3">
      <c r="A2440" s="62"/>
      <c r="B2440" s="62"/>
      <c r="C2440" s="62"/>
      <c r="D2440" s="41" t="e">
        <f t="shared" si="123"/>
        <v>#N/A</v>
      </c>
      <c r="E2440" s="4"/>
      <c r="F2440" s="41" t="e">
        <f>VLOOKUP(E2440,mapping!C:J,2,FALSE)</f>
        <v>#N/A</v>
      </c>
      <c r="G2440" s="41">
        <f>IFERROR(VLOOKUP(F2440,mapping!$D$3:$J$200,2,FALSE),0)</f>
        <v>0</v>
      </c>
      <c r="H2440" s="41">
        <f>IFERROR(VLOOKUP(F2440,mapping!$D$3:$J$200,3,FALSE),0)</f>
        <v>0</v>
      </c>
      <c r="I2440" s="41">
        <f>IFERROR(VLOOKUP(F2440,mapping!$D$3:$J$200,4,FALSE),0)</f>
        <v>0</v>
      </c>
      <c r="J2440" s="41">
        <f>IFERROR(VLOOKUP(F2440,mapping!$D$3:$J$200,5,FALSE),0)</f>
        <v>0</v>
      </c>
      <c r="K2440" s="63">
        <f>IF(W2440=mapping!$N$1,IFERROR(VLOOKUP(Table4[[#This Row],[Column1]],mapping!A:L,11,FALSE),0),IF(W2440&gt;mapping!$N$1,IFERROR(VLOOKUP(Table4[[#This Row],[Column1]],mapping!A:L,11,FALSE),0),))</f>
        <v>0</v>
      </c>
      <c r="L2440" s="139"/>
      <c r="M2440" s="60">
        <f>IF(W2440=mapping!$N$1,IFERROR(VLOOKUP(Table4[[#This Row],[Column1]],mapping!A:L,12,FALSE),0),IF(W2440&gt;mapping!$N$1,IFERROR(VLOOKUP(Table4[[#This Row],[Column1]],mapping!A:L,12,FALSE),0),0))</f>
        <v>0</v>
      </c>
      <c r="N2440" s="58">
        <f>Table4[[#This Row],[ سعر اليومية ]]*3%*Table4[[#This Row],[عدد الدورات ]]</f>
        <v>0</v>
      </c>
      <c r="O2440" s="56">
        <f>Table4[[#This Row],[ سعر اليومية ]]*Table4[[#This Row],[عدد الدورات ]]-N2440</f>
        <v>0</v>
      </c>
      <c r="P2440" s="194"/>
      <c r="Q2440" s="194"/>
      <c r="R2440" s="194"/>
      <c r="S2440" s="58">
        <f>(Table4[[#This Row],[سعر يومية السائق]]*Table4[[#This Row],[عدد الدورات ]])-SUM(Table4[[#This Row],[سلف ]:[خصم ]])+Table4[[#This Row],[اضافي ]]</f>
        <v>0</v>
      </c>
      <c r="U2440" s="58">
        <f>Table4[[#This Row],[ سعر اليومية ]]*Table4[[#This Row],[عدد الدورات ]]-Table4[[#This Row],[سعر يومية السائق]]*L2440</f>
        <v>0</v>
      </c>
      <c r="V2440" s="58">
        <f>U2440-Table4[[#This Row],[W/H  3%]]</f>
        <v>0</v>
      </c>
      <c r="W2440" s="66" t="str">
        <f>Table4[[#This Row],[اليوم]]&amp;Table4[[#This Row],[الشهر ]]&amp;Table4[[#This Row],[العام]]</f>
        <v/>
      </c>
      <c r="X2440" s="66" t="s">
        <v>304</v>
      </c>
    </row>
    <row r="2441" spans="1:24" x14ac:dyDescent="0.3">
      <c r="A2441" s="62"/>
      <c r="B2441" s="62"/>
      <c r="C2441" s="62"/>
      <c r="D2441" s="41" t="e">
        <f t="shared" si="123"/>
        <v>#N/A</v>
      </c>
      <c r="E2441" s="4"/>
      <c r="F2441" s="41" t="e">
        <f>VLOOKUP(E2441,mapping!C:J,2,FALSE)</f>
        <v>#N/A</v>
      </c>
      <c r="G2441" s="41">
        <f>IFERROR(VLOOKUP(F2441,mapping!$D$3:$J$200,2,FALSE),0)</f>
        <v>0</v>
      </c>
      <c r="H2441" s="41">
        <f>IFERROR(VLOOKUP(F2441,mapping!$D$3:$J$200,3,FALSE),0)</f>
        <v>0</v>
      </c>
      <c r="I2441" s="41">
        <f>IFERROR(VLOOKUP(F2441,mapping!$D$3:$J$200,4,FALSE),0)</f>
        <v>0</v>
      </c>
      <c r="J2441" s="41">
        <f>IFERROR(VLOOKUP(F2441,mapping!$D$3:$J$200,5,FALSE),0)</f>
        <v>0</v>
      </c>
      <c r="K2441" s="63">
        <f>IF(W2441=mapping!$N$1,IFERROR(VLOOKUP(Table4[[#This Row],[Column1]],mapping!A:L,11,FALSE),0),IF(W2441&gt;mapping!$N$1,IFERROR(VLOOKUP(Table4[[#This Row],[Column1]],mapping!A:L,11,FALSE),0),))</f>
        <v>0</v>
      </c>
      <c r="L2441" s="139"/>
      <c r="M2441" s="60">
        <f>IF(W2441=mapping!$N$1,IFERROR(VLOOKUP(Table4[[#This Row],[Column1]],mapping!A:L,12,FALSE),0),IF(W2441&gt;mapping!$N$1,IFERROR(VLOOKUP(Table4[[#This Row],[Column1]],mapping!A:L,12,FALSE),0),0))</f>
        <v>0</v>
      </c>
      <c r="N2441" s="58">
        <f>Table4[[#This Row],[ سعر اليومية ]]*3%*Table4[[#This Row],[عدد الدورات ]]</f>
        <v>0</v>
      </c>
      <c r="O2441" s="56">
        <f>Table4[[#This Row],[ سعر اليومية ]]*Table4[[#This Row],[عدد الدورات ]]-N2441</f>
        <v>0</v>
      </c>
      <c r="P2441" s="194"/>
      <c r="Q2441" s="194"/>
      <c r="R2441" s="194"/>
      <c r="S2441" s="58">
        <f>(Table4[[#This Row],[سعر يومية السائق]]*Table4[[#This Row],[عدد الدورات ]])-SUM(Table4[[#This Row],[سلف ]:[خصم ]])+Table4[[#This Row],[اضافي ]]</f>
        <v>0</v>
      </c>
      <c r="U2441" s="58">
        <f>Table4[[#This Row],[ سعر اليومية ]]*Table4[[#This Row],[عدد الدورات ]]-Table4[[#This Row],[سعر يومية السائق]]*L2441</f>
        <v>0</v>
      </c>
      <c r="V2441" s="58">
        <f>U2441-Table4[[#This Row],[W/H  3%]]</f>
        <v>0</v>
      </c>
      <c r="W2441" s="66" t="str">
        <f>Table4[[#This Row],[اليوم]]&amp;Table4[[#This Row],[الشهر ]]&amp;Table4[[#This Row],[العام]]</f>
        <v/>
      </c>
      <c r="X2441" s="66" t="s">
        <v>304</v>
      </c>
    </row>
    <row r="2442" spans="1:24" x14ac:dyDescent="0.3">
      <c r="A2442" s="62"/>
      <c r="B2442" s="62"/>
      <c r="C2442" s="62"/>
      <c r="D2442" s="41" t="e">
        <f t="shared" si="123"/>
        <v>#N/A</v>
      </c>
      <c r="E2442" s="4"/>
      <c r="F2442" s="41" t="e">
        <f>VLOOKUP(E2442,mapping!C:J,2,FALSE)</f>
        <v>#N/A</v>
      </c>
      <c r="G2442" s="41">
        <f>IFERROR(VLOOKUP(F2442,mapping!$D$3:$J$200,2,FALSE),0)</f>
        <v>0</v>
      </c>
      <c r="H2442" s="41">
        <f>IFERROR(VLOOKUP(F2442,mapping!$D$3:$J$200,3,FALSE),0)</f>
        <v>0</v>
      </c>
      <c r="I2442" s="41">
        <f>IFERROR(VLOOKUP(F2442,mapping!$D$3:$J$200,4,FALSE),0)</f>
        <v>0</v>
      </c>
      <c r="J2442" s="41">
        <f>IFERROR(VLOOKUP(F2442,mapping!$D$3:$J$200,5,FALSE),0)</f>
        <v>0</v>
      </c>
      <c r="K2442" s="63">
        <f>IF(W2442=mapping!$N$1,IFERROR(VLOOKUP(Table4[[#This Row],[Column1]],mapping!A:L,11,FALSE),0),IF(W2442&gt;mapping!$N$1,IFERROR(VLOOKUP(Table4[[#This Row],[Column1]],mapping!A:L,11,FALSE),0),))</f>
        <v>0</v>
      </c>
      <c r="L2442" s="139"/>
      <c r="M2442" s="60">
        <f>IF(W2442=mapping!$N$1,IFERROR(VLOOKUP(Table4[[#This Row],[Column1]],mapping!A:L,12,FALSE),0),IF(W2442&gt;mapping!$N$1,IFERROR(VLOOKUP(Table4[[#This Row],[Column1]],mapping!A:L,12,FALSE),0),0))</f>
        <v>0</v>
      </c>
      <c r="N2442" s="58">
        <f>Table4[[#This Row],[ سعر اليومية ]]*3%*Table4[[#This Row],[عدد الدورات ]]</f>
        <v>0</v>
      </c>
      <c r="O2442" s="56">
        <f>Table4[[#This Row],[ سعر اليومية ]]*Table4[[#This Row],[عدد الدورات ]]-N2442</f>
        <v>0</v>
      </c>
      <c r="P2442" s="194"/>
      <c r="Q2442" s="194"/>
      <c r="R2442" s="194"/>
      <c r="S2442" s="58">
        <f>(Table4[[#This Row],[سعر يومية السائق]]*Table4[[#This Row],[عدد الدورات ]])-SUM(Table4[[#This Row],[سلف ]:[خصم ]])+Table4[[#This Row],[اضافي ]]</f>
        <v>0</v>
      </c>
      <c r="U2442" s="58">
        <f>Table4[[#This Row],[ سعر اليومية ]]*Table4[[#This Row],[عدد الدورات ]]-Table4[[#This Row],[سعر يومية السائق]]*L2442</f>
        <v>0</v>
      </c>
      <c r="V2442" s="58">
        <f>U2442-Table4[[#This Row],[W/H  3%]]</f>
        <v>0</v>
      </c>
      <c r="W2442" s="66" t="str">
        <f>Table4[[#This Row],[اليوم]]&amp;Table4[[#This Row],[الشهر ]]&amp;Table4[[#This Row],[العام]]</f>
        <v/>
      </c>
      <c r="X2442" s="66" t="s">
        <v>304</v>
      </c>
    </row>
    <row r="2443" spans="1:24" x14ac:dyDescent="0.3">
      <c r="A2443" s="62"/>
      <c r="B2443" s="62"/>
      <c r="C2443" s="62"/>
      <c r="D2443" s="41" t="e">
        <f t="shared" si="123"/>
        <v>#N/A</v>
      </c>
      <c r="E2443" s="4"/>
      <c r="F2443" s="41" t="e">
        <f>VLOOKUP(E2443,mapping!C:J,2,FALSE)</f>
        <v>#N/A</v>
      </c>
      <c r="G2443" s="41">
        <f>IFERROR(VLOOKUP(F2443,mapping!$D$3:$J$200,2,FALSE),0)</f>
        <v>0</v>
      </c>
      <c r="H2443" s="41">
        <f>IFERROR(VLOOKUP(F2443,mapping!$D$3:$J$200,3,FALSE),0)</f>
        <v>0</v>
      </c>
      <c r="I2443" s="41">
        <f>IFERROR(VLOOKUP(F2443,mapping!$D$3:$J$200,4,FALSE),0)</f>
        <v>0</v>
      </c>
      <c r="J2443" s="41">
        <f>IFERROR(VLOOKUP(F2443,mapping!$D$3:$J$200,5,FALSE),0)</f>
        <v>0</v>
      </c>
      <c r="K2443" s="63">
        <f>IF(W2443=mapping!$N$1,IFERROR(VLOOKUP(Table4[[#This Row],[Column1]],mapping!A:L,11,FALSE),0),IF(W2443&gt;mapping!$N$1,IFERROR(VLOOKUP(Table4[[#This Row],[Column1]],mapping!A:L,11,FALSE),0),))</f>
        <v>0</v>
      </c>
      <c r="L2443" s="139"/>
      <c r="M2443" s="60">
        <f>IF(W2443=mapping!$N$1,IFERROR(VLOOKUP(Table4[[#This Row],[Column1]],mapping!A:L,12,FALSE),0),IF(W2443&gt;mapping!$N$1,IFERROR(VLOOKUP(Table4[[#This Row],[Column1]],mapping!A:L,12,FALSE),0),0))</f>
        <v>0</v>
      </c>
      <c r="N2443" s="58">
        <f>Table4[[#This Row],[ سعر اليومية ]]*3%*Table4[[#This Row],[عدد الدورات ]]</f>
        <v>0</v>
      </c>
      <c r="O2443" s="56">
        <f>Table4[[#This Row],[ سعر اليومية ]]*Table4[[#This Row],[عدد الدورات ]]-N2443</f>
        <v>0</v>
      </c>
      <c r="P2443" s="194"/>
      <c r="Q2443" s="194"/>
      <c r="R2443" s="194"/>
      <c r="S2443" s="58">
        <f>(Table4[[#This Row],[سعر يومية السائق]]*Table4[[#This Row],[عدد الدورات ]])-SUM(Table4[[#This Row],[سلف ]:[خصم ]])+Table4[[#This Row],[اضافي ]]</f>
        <v>0</v>
      </c>
      <c r="U2443" s="58">
        <f>Table4[[#This Row],[ سعر اليومية ]]*Table4[[#This Row],[عدد الدورات ]]-Table4[[#This Row],[سعر يومية السائق]]*L2443</f>
        <v>0</v>
      </c>
      <c r="V2443" s="58">
        <f>U2443-Table4[[#This Row],[W/H  3%]]</f>
        <v>0</v>
      </c>
      <c r="W2443" s="66" t="str">
        <f>Table4[[#This Row],[اليوم]]&amp;Table4[[#This Row],[الشهر ]]&amp;Table4[[#This Row],[العام]]</f>
        <v/>
      </c>
      <c r="X2443" s="66" t="s">
        <v>304</v>
      </c>
    </row>
    <row r="2444" spans="1:24" x14ac:dyDescent="0.3">
      <c r="A2444" s="62"/>
      <c r="B2444" s="62"/>
      <c r="C2444" s="62"/>
      <c r="D2444" s="41" t="e">
        <f t="shared" si="123"/>
        <v>#N/A</v>
      </c>
      <c r="E2444" s="4"/>
      <c r="F2444" s="41" t="e">
        <f>VLOOKUP(E2444,mapping!C:J,2,FALSE)</f>
        <v>#N/A</v>
      </c>
      <c r="G2444" s="41">
        <f>IFERROR(VLOOKUP(F2444,mapping!$D$3:$J$200,2,FALSE),0)</f>
        <v>0</v>
      </c>
      <c r="H2444" s="41">
        <f>IFERROR(VLOOKUP(F2444,mapping!$D$3:$J$200,3,FALSE),0)</f>
        <v>0</v>
      </c>
      <c r="I2444" s="41">
        <f>IFERROR(VLOOKUP(F2444,mapping!$D$3:$J$200,4,FALSE),0)</f>
        <v>0</v>
      </c>
      <c r="J2444" s="41">
        <f>IFERROR(VLOOKUP(F2444,mapping!$D$3:$J$200,5,FALSE),0)</f>
        <v>0</v>
      </c>
      <c r="K2444" s="63">
        <f>IF(W2444=mapping!$N$1,IFERROR(VLOOKUP(Table4[[#This Row],[Column1]],mapping!A:L,11,FALSE),0),IF(W2444&gt;mapping!$N$1,IFERROR(VLOOKUP(Table4[[#This Row],[Column1]],mapping!A:L,11,FALSE),0),))</f>
        <v>0</v>
      </c>
      <c r="L2444" s="139"/>
      <c r="M2444" s="60">
        <f>IF(W2444=mapping!$N$1,IFERROR(VLOOKUP(Table4[[#This Row],[Column1]],mapping!A:L,12,FALSE),0),IF(W2444&gt;mapping!$N$1,IFERROR(VLOOKUP(Table4[[#This Row],[Column1]],mapping!A:L,12,FALSE),0),0))</f>
        <v>0</v>
      </c>
      <c r="N2444" s="58">
        <f>Table4[[#This Row],[ سعر اليومية ]]*3%*Table4[[#This Row],[عدد الدورات ]]</f>
        <v>0</v>
      </c>
      <c r="O2444" s="56">
        <f>Table4[[#This Row],[ سعر اليومية ]]*Table4[[#This Row],[عدد الدورات ]]-N2444</f>
        <v>0</v>
      </c>
      <c r="P2444" s="194"/>
      <c r="Q2444" s="194"/>
      <c r="R2444" s="194"/>
      <c r="S2444" s="58">
        <f>(Table4[[#This Row],[سعر يومية السائق]]*Table4[[#This Row],[عدد الدورات ]])-SUM(Table4[[#This Row],[سلف ]:[خصم ]])+Table4[[#This Row],[اضافي ]]</f>
        <v>0</v>
      </c>
      <c r="U2444" s="58">
        <f>Table4[[#This Row],[ سعر اليومية ]]*Table4[[#This Row],[عدد الدورات ]]-Table4[[#This Row],[سعر يومية السائق]]*L2444</f>
        <v>0</v>
      </c>
      <c r="V2444" s="58">
        <f>U2444-Table4[[#This Row],[W/H  3%]]</f>
        <v>0</v>
      </c>
      <c r="W2444" s="66" t="str">
        <f>Table4[[#This Row],[اليوم]]&amp;Table4[[#This Row],[الشهر ]]&amp;Table4[[#This Row],[العام]]</f>
        <v/>
      </c>
      <c r="X2444" s="66" t="s">
        <v>304</v>
      </c>
    </row>
    <row r="2445" spans="1:24" x14ac:dyDescent="0.3">
      <c r="A2445" s="62"/>
      <c r="B2445" s="62"/>
      <c r="C2445" s="62"/>
      <c r="D2445" s="41" t="e">
        <f t="shared" si="123"/>
        <v>#N/A</v>
      </c>
      <c r="E2445" s="4"/>
      <c r="F2445" s="41" t="e">
        <f>VLOOKUP(E2445,mapping!C:J,2,FALSE)</f>
        <v>#N/A</v>
      </c>
      <c r="G2445" s="41">
        <f>IFERROR(VLOOKUP(F2445,mapping!$D$3:$J$200,2,FALSE),0)</f>
        <v>0</v>
      </c>
      <c r="H2445" s="41">
        <f>IFERROR(VLOOKUP(F2445,mapping!$D$3:$J$200,3,FALSE),0)</f>
        <v>0</v>
      </c>
      <c r="I2445" s="41">
        <f>IFERROR(VLOOKUP(F2445,mapping!$D$3:$J$200,4,FALSE),0)</f>
        <v>0</v>
      </c>
      <c r="J2445" s="41">
        <f>IFERROR(VLOOKUP(F2445,mapping!$D$3:$J$200,5,FALSE),0)</f>
        <v>0</v>
      </c>
      <c r="K2445" s="63">
        <f>IF(W2445=mapping!$N$1,IFERROR(VLOOKUP(Table4[[#This Row],[Column1]],mapping!A:L,11,FALSE),0),IF(W2445&gt;mapping!$N$1,IFERROR(VLOOKUP(Table4[[#This Row],[Column1]],mapping!A:L,11,FALSE),0),))</f>
        <v>0</v>
      </c>
      <c r="L2445" s="139"/>
      <c r="M2445" s="60">
        <f>IF(W2445=mapping!$N$1,IFERROR(VLOOKUP(Table4[[#This Row],[Column1]],mapping!A:L,12,FALSE),0),IF(W2445&gt;mapping!$N$1,IFERROR(VLOOKUP(Table4[[#This Row],[Column1]],mapping!A:L,12,FALSE),0),0))</f>
        <v>0</v>
      </c>
      <c r="N2445" s="58">
        <f>Table4[[#This Row],[ سعر اليومية ]]*3%*Table4[[#This Row],[عدد الدورات ]]</f>
        <v>0</v>
      </c>
      <c r="O2445" s="56">
        <f>Table4[[#This Row],[ سعر اليومية ]]*Table4[[#This Row],[عدد الدورات ]]-N2445</f>
        <v>0</v>
      </c>
      <c r="P2445" s="194"/>
      <c r="Q2445" s="194"/>
      <c r="R2445" s="194"/>
      <c r="S2445" s="58">
        <f>(Table4[[#This Row],[سعر يومية السائق]]*Table4[[#This Row],[عدد الدورات ]])-SUM(Table4[[#This Row],[سلف ]:[خصم ]])+Table4[[#This Row],[اضافي ]]</f>
        <v>0</v>
      </c>
      <c r="U2445" s="58">
        <f>Table4[[#This Row],[ سعر اليومية ]]*Table4[[#This Row],[عدد الدورات ]]-Table4[[#This Row],[سعر يومية السائق]]*L2445</f>
        <v>0</v>
      </c>
      <c r="V2445" s="58">
        <f>U2445-Table4[[#This Row],[W/H  3%]]</f>
        <v>0</v>
      </c>
      <c r="W2445" s="66" t="str">
        <f>Table4[[#This Row],[اليوم]]&amp;Table4[[#This Row],[الشهر ]]&amp;Table4[[#This Row],[العام]]</f>
        <v/>
      </c>
      <c r="X2445" s="66" t="s">
        <v>304</v>
      </c>
    </row>
    <row r="2446" spans="1:24" x14ac:dyDescent="0.3">
      <c r="A2446" s="62"/>
      <c r="B2446" s="62"/>
      <c r="C2446" s="62"/>
      <c r="D2446" s="41" t="e">
        <f t="shared" si="123"/>
        <v>#N/A</v>
      </c>
      <c r="E2446" s="4"/>
      <c r="F2446" s="41" t="e">
        <f>VLOOKUP(E2446,mapping!C:J,2,FALSE)</f>
        <v>#N/A</v>
      </c>
      <c r="G2446" s="41">
        <f>IFERROR(VLOOKUP(F2446,mapping!$D$3:$J$200,2,FALSE),0)</f>
        <v>0</v>
      </c>
      <c r="H2446" s="41">
        <f>IFERROR(VLOOKUP(F2446,mapping!$D$3:$J$200,3,FALSE),0)</f>
        <v>0</v>
      </c>
      <c r="I2446" s="41">
        <f>IFERROR(VLOOKUP(F2446,mapping!$D$3:$J$200,4,FALSE),0)</f>
        <v>0</v>
      </c>
      <c r="J2446" s="41">
        <f>IFERROR(VLOOKUP(F2446,mapping!$D$3:$J$200,5,FALSE),0)</f>
        <v>0</v>
      </c>
      <c r="K2446" s="63">
        <f>IF(W2446=mapping!$N$1,IFERROR(VLOOKUP(Table4[[#This Row],[Column1]],mapping!A:L,11,FALSE),0),IF(W2446&gt;mapping!$N$1,IFERROR(VLOOKUP(Table4[[#This Row],[Column1]],mapping!A:L,11,FALSE),0),))</f>
        <v>0</v>
      </c>
      <c r="L2446" s="139"/>
      <c r="M2446" s="60">
        <f>IF(W2446=mapping!$N$1,IFERROR(VLOOKUP(Table4[[#This Row],[Column1]],mapping!A:L,12,FALSE),0),IF(W2446&gt;mapping!$N$1,IFERROR(VLOOKUP(Table4[[#This Row],[Column1]],mapping!A:L,12,FALSE),0),0))</f>
        <v>0</v>
      </c>
      <c r="N2446" s="58">
        <f>Table4[[#This Row],[ سعر اليومية ]]*3%*Table4[[#This Row],[عدد الدورات ]]</f>
        <v>0</v>
      </c>
      <c r="O2446" s="56">
        <f>Table4[[#This Row],[ سعر اليومية ]]*Table4[[#This Row],[عدد الدورات ]]-N2446</f>
        <v>0</v>
      </c>
      <c r="P2446" s="194"/>
      <c r="Q2446" s="194"/>
      <c r="R2446" s="194"/>
      <c r="S2446" s="58">
        <f>(Table4[[#This Row],[سعر يومية السائق]]*Table4[[#This Row],[عدد الدورات ]])-SUM(Table4[[#This Row],[سلف ]:[خصم ]])+Table4[[#This Row],[اضافي ]]</f>
        <v>0</v>
      </c>
      <c r="U2446" s="58">
        <f>Table4[[#This Row],[ سعر اليومية ]]*Table4[[#This Row],[عدد الدورات ]]-Table4[[#This Row],[سعر يومية السائق]]*L2446</f>
        <v>0</v>
      </c>
      <c r="V2446" s="58">
        <f>U2446-Table4[[#This Row],[W/H  3%]]</f>
        <v>0</v>
      </c>
      <c r="W2446" s="66" t="str">
        <f>Table4[[#This Row],[اليوم]]&amp;Table4[[#This Row],[الشهر ]]&amp;Table4[[#This Row],[العام]]</f>
        <v/>
      </c>
      <c r="X2446" s="66" t="s">
        <v>304</v>
      </c>
    </row>
    <row r="2447" spans="1:24" x14ac:dyDescent="0.3">
      <c r="A2447" s="62"/>
      <c r="B2447" s="62"/>
      <c r="C2447" s="62"/>
      <c r="D2447" s="41" t="e">
        <f t="shared" si="123"/>
        <v>#N/A</v>
      </c>
      <c r="E2447" s="4"/>
      <c r="F2447" s="41" t="e">
        <f>VLOOKUP(E2447,mapping!C:J,2,FALSE)</f>
        <v>#N/A</v>
      </c>
      <c r="G2447" s="41">
        <f>IFERROR(VLOOKUP(F2447,mapping!$D$3:$J$200,2,FALSE),0)</f>
        <v>0</v>
      </c>
      <c r="H2447" s="41">
        <f>IFERROR(VLOOKUP(F2447,mapping!$D$3:$J$200,3,FALSE),0)</f>
        <v>0</v>
      </c>
      <c r="I2447" s="41">
        <f>IFERROR(VLOOKUP(F2447,mapping!$D$3:$J$200,4,FALSE),0)</f>
        <v>0</v>
      </c>
      <c r="J2447" s="41">
        <f>IFERROR(VLOOKUP(F2447,mapping!$D$3:$J$200,5,FALSE),0)</f>
        <v>0</v>
      </c>
      <c r="K2447" s="63">
        <f>IF(W2447=mapping!$N$1,IFERROR(VLOOKUP(Table4[[#This Row],[Column1]],mapping!A:L,11,FALSE),0),IF(W2447&gt;mapping!$N$1,IFERROR(VLOOKUP(Table4[[#This Row],[Column1]],mapping!A:L,11,FALSE),0),))</f>
        <v>0</v>
      </c>
      <c r="L2447" s="139"/>
      <c r="M2447" s="60">
        <f>IF(W2447=mapping!$N$1,IFERROR(VLOOKUP(Table4[[#This Row],[Column1]],mapping!A:L,12,FALSE),0),IF(W2447&gt;mapping!$N$1,IFERROR(VLOOKUP(Table4[[#This Row],[Column1]],mapping!A:L,12,FALSE),0),0))</f>
        <v>0</v>
      </c>
      <c r="N2447" s="58">
        <f>Table4[[#This Row],[ سعر اليومية ]]*3%*Table4[[#This Row],[عدد الدورات ]]</f>
        <v>0</v>
      </c>
      <c r="O2447" s="56">
        <f>Table4[[#This Row],[ سعر اليومية ]]*Table4[[#This Row],[عدد الدورات ]]-N2447</f>
        <v>0</v>
      </c>
      <c r="P2447" s="194"/>
      <c r="Q2447" s="194"/>
      <c r="R2447" s="194"/>
      <c r="S2447" s="58">
        <f>(Table4[[#This Row],[سعر يومية السائق]]*Table4[[#This Row],[عدد الدورات ]])-SUM(Table4[[#This Row],[سلف ]:[خصم ]])+Table4[[#This Row],[اضافي ]]</f>
        <v>0</v>
      </c>
      <c r="U2447" s="58">
        <f>Table4[[#This Row],[ سعر اليومية ]]*Table4[[#This Row],[عدد الدورات ]]-Table4[[#This Row],[سعر يومية السائق]]*L2447</f>
        <v>0</v>
      </c>
      <c r="V2447" s="58">
        <f>U2447-Table4[[#This Row],[W/H  3%]]</f>
        <v>0</v>
      </c>
      <c r="W2447" s="66" t="str">
        <f>Table4[[#This Row],[اليوم]]&amp;Table4[[#This Row],[الشهر ]]&amp;Table4[[#This Row],[العام]]</f>
        <v/>
      </c>
      <c r="X2447" s="66" t="s">
        <v>304</v>
      </c>
    </row>
    <row r="2448" spans="1:24" x14ac:dyDescent="0.3">
      <c r="A2448" s="62"/>
      <c r="B2448" s="62"/>
      <c r="C2448" s="62"/>
      <c r="D2448" s="41" t="e">
        <f t="shared" si="123"/>
        <v>#N/A</v>
      </c>
      <c r="E2448" s="4"/>
      <c r="F2448" s="41" t="e">
        <f>VLOOKUP(E2448,mapping!C:J,2,FALSE)</f>
        <v>#N/A</v>
      </c>
      <c r="G2448" s="41">
        <f>IFERROR(VLOOKUP(F2448,mapping!$D$3:$J$200,2,FALSE),0)</f>
        <v>0</v>
      </c>
      <c r="H2448" s="41">
        <f>IFERROR(VLOOKUP(F2448,mapping!$D$3:$J$200,3,FALSE),0)</f>
        <v>0</v>
      </c>
      <c r="I2448" s="41">
        <f>IFERROR(VLOOKUP(F2448,mapping!$D$3:$J$200,4,FALSE),0)</f>
        <v>0</v>
      </c>
      <c r="J2448" s="41">
        <f>IFERROR(VLOOKUP(F2448,mapping!$D$3:$J$200,5,FALSE),0)</f>
        <v>0</v>
      </c>
      <c r="K2448" s="63">
        <f>IF(W2448=mapping!$N$1,IFERROR(VLOOKUP(Table4[[#This Row],[Column1]],mapping!A:L,11,FALSE),0),IF(W2448&gt;mapping!$N$1,IFERROR(VLOOKUP(Table4[[#This Row],[Column1]],mapping!A:L,11,FALSE),0),))</f>
        <v>0</v>
      </c>
      <c r="L2448" s="139"/>
      <c r="M2448" s="60">
        <f>IF(W2448=mapping!$N$1,IFERROR(VLOOKUP(Table4[[#This Row],[Column1]],mapping!A:L,12,FALSE),0),IF(W2448&gt;mapping!$N$1,IFERROR(VLOOKUP(Table4[[#This Row],[Column1]],mapping!A:L,12,FALSE),0),0))</f>
        <v>0</v>
      </c>
      <c r="N2448" s="58">
        <f>Table4[[#This Row],[ سعر اليومية ]]*3%*Table4[[#This Row],[عدد الدورات ]]</f>
        <v>0</v>
      </c>
      <c r="O2448" s="56">
        <f>Table4[[#This Row],[ سعر اليومية ]]*Table4[[#This Row],[عدد الدورات ]]-N2448</f>
        <v>0</v>
      </c>
      <c r="P2448" s="194"/>
      <c r="Q2448" s="194"/>
      <c r="R2448" s="194"/>
      <c r="S2448" s="58">
        <f>(Table4[[#This Row],[سعر يومية السائق]]*Table4[[#This Row],[عدد الدورات ]])-SUM(Table4[[#This Row],[سلف ]:[خصم ]])+Table4[[#This Row],[اضافي ]]</f>
        <v>0</v>
      </c>
      <c r="U2448" s="58">
        <f>Table4[[#This Row],[ سعر اليومية ]]*Table4[[#This Row],[عدد الدورات ]]-Table4[[#This Row],[سعر يومية السائق]]*L2448</f>
        <v>0</v>
      </c>
      <c r="V2448" s="58">
        <f>U2448-Table4[[#This Row],[W/H  3%]]</f>
        <v>0</v>
      </c>
      <c r="W2448" s="66" t="str">
        <f>Table4[[#This Row],[اليوم]]&amp;Table4[[#This Row],[الشهر ]]&amp;Table4[[#This Row],[العام]]</f>
        <v/>
      </c>
      <c r="X2448" s="66" t="s">
        <v>304</v>
      </c>
    </row>
    <row r="2449" spans="1:24" x14ac:dyDescent="0.3">
      <c r="A2449" s="62"/>
      <c r="B2449" s="62"/>
      <c r="C2449" s="62"/>
      <c r="D2449" s="41" t="e">
        <f t="shared" si="123"/>
        <v>#N/A</v>
      </c>
      <c r="E2449" s="4"/>
      <c r="F2449" s="41" t="e">
        <f>VLOOKUP(E2449,mapping!C:J,2,FALSE)</f>
        <v>#N/A</v>
      </c>
      <c r="G2449" s="41">
        <f>IFERROR(VLOOKUP(F2449,mapping!$D$3:$J$200,2,FALSE),0)</f>
        <v>0</v>
      </c>
      <c r="H2449" s="41">
        <f>IFERROR(VLOOKUP(F2449,mapping!$D$3:$J$200,3,FALSE),0)</f>
        <v>0</v>
      </c>
      <c r="I2449" s="41">
        <f>IFERROR(VLOOKUP(F2449,mapping!$D$3:$J$200,4,FALSE),0)</f>
        <v>0</v>
      </c>
      <c r="J2449" s="41">
        <f>IFERROR(VLOOKUP(F2449,mapping!$D$3:$J$200,5,FALSE),0)</f>
        <v>0</v>
      </c>
      <c r="K2449" s="63">
        <f>IF(W2449=mapping!$N$1,IFERROR(VLOOKUP(Table4[[#This Row],[Column1]],mapping!A:L,11,FALSE),0),IF(W2449&gt;mapping!$N$1,IFERROR(VLOOKUP(Table4[[#This Row],[Column1]],mapping!A:L,11,FALSE),0),))</f>
        <v>0</v>
      </c>
      <c r="L2449" s="139"/>
      <c r="M2449" s="60">
        <f>IF(W2449=mapping!$N$1,IFERROR(VLOOKUP(Table4[[#This Row],[Column1]],mapping!A:L,12,FALSE),0),IF(W2449&gt;mapping!$N$1,IFERROR(VLOOKUP(Table4[[#This Row],[Column1]],mapping!A:L,12,FALSE),0),0))</f>
        <v>0</v>
      </c>
      <c r="N2449" s="58">
        <f>Table4[[#This Row],[ سعر اليومية ]]*3%*Table4[[#This Row],[عدد الدورات ]]</f>
        <v>0</v>
      </c>
      <c r="O2449" s="56">
        <f>Table4[[#This Row],[ سعر اليومية ]]*Table4[[#This Row],[عدد الدورات ]]-N2449</f>
        <v>0</v>
      </c>
      <c r="P2449" s="194"/>
      <c r="Q2449" s="194"/>
      <c r="R2449" s="194"/>
      <c r="S2449" s="58">
        <f>(Table4[[#This Row],[سعر يومية السائق]]*Table4[[#This Row],[عدد الدورات ]])-SUM(Table4[[#This Row],[سلف ]:[خصم ]])+Table4[[#This Row],[اضافي ]]</f>
        <v>0</v>
      </c>
      <c r="U2449" s="58">
        <f>Table4[[#This Row],[ سعر اليومية ]]*Table4[[#This Row],[عدد الدورات ]]-Table4[[#This Row],[سعر يومية السائق]]*L2449</f>
        <v>0</v>
      </c>
      <c r="V2449" s="58">
        <f>U2449-Table4[[#This Row],[W/H  3%]]</f>
        <v>0</v>
      </c>
      <c r="W2449" s="66" t="str">
        <f>Table4[[#This Row],[اليوم]]&amp;Table4[[#This Row],[الشهر ]]&amp;Table4[[#This Row],[العام]]</f>
        <v/>
      </c>
      <c r="X2449" s="66" t="s">
        <v>304</v>
      </c>
    </row>
    <row r="2450" spans="1:24" x14ac:dyDescent="0.3">
      <c r="A2450" s="62"/>
      <c r="B2450" s="62"/>
      <c r="C2450" s="62"/>
      <c r="D2450" s="41" t="e">
        <f t="shared" si="123"/>
        <v>#N/A</v>
      </c>
      <c r="E2450" s="4"/>
      <c r="F2450" s="41" t="e">
        <f>VLOOKUP(E2450,mapping!C:J,2,FALSE)</f>
        <v>#N/A</v>
      </c>
      <c r="G2450" s="41">
        <f>IFERROR(VLOOKUP(F2450,mapping!$D$3:$J$200,2,FALSE),0)</f>
        <v>0</v>
      </c>
      <c r="H2450" s="41">
        <f>IFERROR(VLOOKUP(F2450,mapping!$D$3:$J$200,3,FALSE),0)</f>
        <v>0</v>
      </c>
      <c r="I2450" s="41">
        <f>IFERROR(VLOOKUP(F2450,mapping!$D$3:$J$200,4,FALSE),0)</f>
        <v>0</v>
      </c>
      <c r="J2450" s="41">
        <f>IFERROR(VLOOKUP(F2450,mapping!$D$3:$J$200,5,FALSE),0)</f>
        <v>0</v>
      </c>
      <c r="K2450" s="63">
        <f>IF(W2450=mapping!$N$1,IFERROR(VLOOKUP(Table4[[#This Row],[Column1]],mapping!A:L,11,FALSE),0),IF(W2450&gt;mapping!$N$1,IFERROR(VLOOKUP(Table4[[#This Row],[Column1]],mapping!A:L,11,FALSE),0),))</f>
        <v>0</v>
      </c>
      <c r="L2450" s="139"/>
      <c r="M2450" s="60">
        <f>IF(W2450=mapping!$N$1,IFERROR(VLOOKUP(Table4[[#This Row],[Column1]],mapping!A:L,12,FALSE),0),IF(W2450&gt;mapping!$N$1,IFERROR(VLOOKUP(Table4[[#This Row],[Column1]],mapping!A:L,12,FALSE),0),0))</f>
        <v>0</v>
      </c>
      <c r="N2450" s="58">
        <f>Table4[[#This Row],[ سعر اليومية ]]*3%*Table4[[#This Row],[عدد الدورات ]]</f>
        <v>0</v>
      </c>
      <c r="O2450" s="56">
        <f>Table4[[#This Row],[ سعر اليومية ]]*Table4[[#This Row],[عدد الدورات ]]-N2450</f>
        <v>0</v>
      </c>
      <c r="P2450" s="194"/>
      <c r="Q2450" s="194"/>
      <c r="R2450" s="194"/>
      <c r="S2450" s="58">
        <f>(Table4[[#This Row],[سعر يومية السائق]]*Table4[[#This Row],[عدد الدورات ]])-SUM(Table4[[#This Row],[سلف ]:[خصم ]])+Table4[[#This Row],[اضافي ]]</f>
        <v>0</v>
      </c>
      <c r="U2450" s="58">
        <f>Table4[[#This Row],[ سعر اليومية ]]*Table4[[#This Row],[عدد الدورات ]]-Table4[[#This Row],[سعر يومية السائق]]*L2450</f>
        <v>0</v>
      </c>
      <c r="V2450" s="58">
        <f>U2450-Table4[[#This Row],[W/H  3%]]</f>
        <v>0</v>
      </c>
      <c r="W2450" s="66" t="str">
        <f>Table4[[#This Row],[اليوم]]&amp;Table4[[#This Row],[الشهر ]]&amp;Table4[[#This Row],[العام]]</f>
        <v/>
      </c>
      <c r="X2450" s="66" t="s">
        <v>304</v>
      </c>
    </row>
    <row r="2451" spans="1:24" x14ac:dyDescent="0.3">
      <c r="A2451" s="62"/>
      <c r="B2451" s="62"/>
      <c r="C2451" s="62"/>
      <c r="D2451" s="41" t="e">
        <f t="shared" si="123"/>
        <v>#N/A</v>
      </c>
      <c r="E2451" s="4"/>
      <c r="F2451" s="41" t="e">
        <f>VLOOKUP(E2451,mapping!C:J,2,FALSE)</f>
        <v>#N/A</v>
      </c>
      <c r="G2451" s="41">
        <f>IFERROR(VLOOKUP(F2451,mapping!$D$3:$J$200,2,FALSE),0)</f>
        <v>0</v>
      </c>
      <c r="H2451" s="41">
        <f>IFERROR(VLOOKUP(F2451,mapping!$D$3:$J$200,3,FALSE),0)</f>
        <v>0</v>
      </c>
      <c r="I2451" s="41">
        <f>IFERROR(VLOOKUP(F2451,mapping!$D$3:$J$200,4,FALSE),0)</f>
        <v>0</v>
      </c>
      <c r="J2451" s="41">
        <f>IFERROR(VLOOKUP(F2451,mapping!$D$3:$J$200,5,FALSE),0)</f>
        <v>0</v>
      </c>
      <c r="K2451" s="63">
        <f>IF(W2451=mapping!$N$1,IFERROR(VLOOKUP(Table4[[#This Row],[Column1]],mapping!A:L,11,FALSE),0),IF(W2451&gt;mapping!$N$1,IFERROR(VLOOKUP(Table4[[#This Row],[Column1]],mapping!A:L,11,FALSE),0),))</f>
        <v>0</v>
      </c>
      <c r="L2451" s="139"/>
      <c r="M2451" s="60">
        <f>IF(W2451=mapping!$N$1,IFERROR(VLOOKUP(Table4[[#This Row],[Column1]],mapping!A:L,12,FALSE),0),IF(W2451&gt;mapping!$N$1,IFERROR(VLOOKUP(Table4[[#This Row],[Column1]],mapping!A:L,12,FALSE),0),0))</f>
        <v>0</v>
      </c>
      <c r="N2451" s="58">
        <f>Table4[[#This Row],[ سعر اليومية ]]*3%*Table4[[#This Row],[عدد الدورات ]]</f>
        <v>0</v>
      </c>
      <c r="O2451" s="56">
        <f>Table4[[#This Row],[ سعر اليومية ]]*Table4[[#This Row],[عدد الدورات ]]-N2451</f>
        <v>0</v>
      </c>
      <c r="P2451" s="194"/>
      <c r="Q2451" s="194"/>
      <c r="R2451" s="194"/>
      <c r="S2451" s="58">
        <f>(Table4[[#This Row],[سعر يومية السائق]]*Table4[[#This Row],[عدد الدورات ]])-SUM(Table4[[#This Row],[سلف ]:[خصم ]])+Table4[[#This Row],[اضافي ]]</f>
        <v>0</v>
      </c>
      <c r="U2451" s="58">
        <f>Table4[[#This Row],[ سعر اليومية ]]*Table4[[#This Row],[عدد الدورات ]]-Table4[[#This Row],[سعر يومية السائق]]*L2451</f>
        <v>0</v>
      </c>
      <c r="V2451" s="58">
        <f>U2451-Table4[[#This Row],[W/H  3%]]</f>
        <v>0</v>
      </c>
      <c r="W2451" s="66" t="str">
        <f>Table4[[#This Row],[اليوم]]&amp;Table4[[#This Row],[الشهر ]]&amp;Table4[[#This Row],[العام]]</f>
        <v/>
      </c>
      <c r="X2451" s="66" t="s">
        <v>304</v>
      </c>
    </row>
    <row r="2452" spans="1:24" x14ac:dyDescent="0.3">
      <c r="A2452" s="62"/>
      <c r="B2452" s="62"/>
      <c r="C2452" s="62"/>
      <c r="D2452" s="41" t="e">
        <f t="shared" si="123"/>
        <v>#N/A</v>
      </c>
      <c r="E2452" s="4"/>
      <c r="F2452" s="41" t="e">
        <f>VLOOKUP(E2452,mapping!C:J,2,FALSE)</f>
        <v>#N/A</v>
      </c>
      <c r="G2452" s="41">
        <f>IFERROR(VLOOKUP(F2452,mapping!$D$3:$J$200,2,FALSE),0)</f>
        <v>0</v>
      </c>
      <c r="H2452" s="41">
        <f>IFERROR(VLOOKUP(F2452,mapping!$D$3:$J$200,3,FALSE),0)</f>
        <v>0</v>
      </c>
      <c r="I2452" s="41">
        <f>IFERROR(VLOOKUP(F2452,mapping!$D$3:$J$200,4,FALSE),0)</f>
        <v>0</v>
      </c>
      <c r="J2452" s="41">
        <f>IFERROR(VLOOKUP(F2452,mapping!$D$3:$J$200,5,FALSE),0)</f>
        <v>0</v>
      </c>
      <c r="K2452" s="63">
        <f>IF(W2452=mapping!$N$1,IFERROR(VLOOKUP(Table4[[#This Row],[Column1]],mapping!A:L,11,FALSE),0),IF(W2452&gt;mapping!$N$1,IFERROR(VLOOKUP(Table4[[#This Row],[Column1]],mapping!A:L,11,FALSE),0),))</f>
        <v>0</v>
      </c>
      <c r="L2452" s="139"/>
      <c r="M2452" s="60">
        <f>IF(W2452=mapping!$N$1,IFERROR(VLOOKUP(Table4[[#This Row],[Column1]],mapping!A:L,12,FALSE),0),IF(W2452&gt;mapping!$N$1,IFERROR(VLOOKUP(Table4[[#This Row],[Column1]],mapping!A:L,12,FALSE),0),0))</f>
        <v>0</v>
      </c>
      <c r="N2452" s="58">
        <f>Table4[[#This Row],[ سعر اليومية ]]*3%*Table4[[#This Row],[عدد الدورات ]]</f>
        <v>0</v>
      </c>
      <c r="O2452" s="56">
        <f>Table4[[#This Row],[ سعر اليومية ]]*Table4[[#This Row],[عدد الدورات ]]-N2452</f>
        <v>0</v>
      </c>
      <c r="P2452" s="194"/>
      <c r="Q2452" s="194"/>
      <c r="R2452" s="194"/>
      <c r="S2452" s="58">
        <f>(Table4[[#This Row],[سعر يومية السائق]]*Table4[[#This Row],[عدد الدورات ]])-SUM(Table4[[#This Row],[سلف ]:[خصم ]])+Table4[[#This Row],[اضافي ]]</f>
        <v>0</v>
      </c>
      <c r="U2452" s="58">
        <f>Table4[[#This Row],[ سعر اليومية ]]*Table4[[#This Row],[عدد الدورات ]]-Table4[[#This Row],[سعر يومية السائق]]*L2452</f>
        <v>0</v>
      </c>
      <c r="V2452" s="58">
        <f>U2452-Table4[[#This Row],[W/H  3%]]</f>
        <v>0</v>
      </c>
      <c r="W2452" s="66" t="str">
        <f>Table4[[#This Row],[اليوم]]&amp;Table4[[#This Row],[الشهر ]]&amp;Table4[[#This Row],[العام]]</f>
        <v/>
      </c>
      <c r="X2452" s="66" t="s">
        <v>304</v>
      </c>
    </row>
    <row r="2453" spans="1:24" x14ac:dyDescent="0.3">
      <c r="A2453" s="62"/>
      <c r="B2453" s="62"/>
      <c r="C2453" s="62"/>
      <c r="D2453" s="41" t="e">
        <f t="shared" si="123"/>
        <v>#N/A</v>
      </c>
      <c r="E2453" s="4"/>
      <c r="F2453" s="41" t="e">
        <f>VLOOKUP(E2453,mapping!C:J,2,FALSE)</f>
        <v>#N/A</v>
      </c>
      <c r="G2453" s="41">
        <f>IFERROR(VLOOKUP(F2453,mapping!$D$3:$J$200,2,FALSE),0)</f>
        <v>0</v>
      </c>
      <c r="H2453" s="41">
        <f>IFERROR(VLOOKUP(F2453,mapping!$D$3:$J$200,3,FALSE),0)</f>
        <v>0</v>
      </c>
      <c r="I2453" s="41">
        <f>IFERROR(VLOOKUP(F2453,mapping!$D$3:$J$200,4,FALSE),0)</f>
        <v>0</v>
      </c>
      <c r="J2453" s="41">
        <f>IFERROR(VLOOKUP(F2453,mapping!$D$3:$J$200,5,FALSE),0)</f>
        <v>0</v>
      </c>
      <c r="K2453" s="63">
        <f>IF(W2453=mapping!$N$1,IFERROR(VLOOKUP(Table4[[#This Row],[Column1]],mapping!A:L,11,FALSE),0),IF(W2453&gt;mapping!$N$1,IFERROR(VLOOKUP(Table4[[#This Row],[Column1]],mapping!A:L,11,FALSE),0),))</f>
        <v>0</v>
      </c>
      <c r="L2453" s="139"/>
      <c r="M2453" s="60">
        <f>IF(W2453=mapping!$N$1,IFERROR(VLOOKUP(Table4[[#This Row],[Column1]],mapping!A:L,12,FALSE),0),IF(W2453&gt;mapping!$N$1,IFERROR(VLOOKUP(Table4[[#This Row],[Column1]],mapping!A:L,12,FALSE),0),0))</f>
        <v>0</v>
      </c>
      <c r="N2453" s="58">
        <f>Table4[[#This Row],[ سعر اليومية ]]*3%*Table4[[#This Row],[عدد الدورات ]]</f>
        <v>0</v>
      </c>
      <c r="O2453" s="56">
        <f>Table4[[#This Row],[ سعر اليومية ]]*Table4[[#This Row],[عدد الدورات ]]-N2453</f>
        <v>0</v>
      </c>
      <c r="P2453" s="194"/>
      <c r="Q2453" s="194"/>
      <c r="R2453" s="194"/>
      <c r="S2453" s="58">
        <f>(Table4[[#This Row],[سعر يومية السائق]]*Table4[[#This Row],[عدد الدورات ]])-SUM(Table4[[#This Row],[سلف ]:[خصم ]])+Table4[[#This Row],[اضافي ]]</f>
        <v>0</v>
      </c>
      <c r="U2453" s="58">
        <f>Table4[[#This Row],[ سعر اليومية ]]*Table4[[#This Row],[عدد الدورات ]]-Table4[[#This Row],[سعر يومية السائق]]*L2453</f>
        <v>0</v>
      </c>
      <c r="V2453" s="58">
        <f>U2453-Table4[[#This Row],[W/H  3%]]</f>
        <v>0</v>
      </c>
      <c r="W2453" s="66" t="str">
        <f>Table4[[#This Row],[اليوم]]&amp;Table4[[#This Row],[الشهر ]]&amp;Table4[[#This Row],[العام]]</f>
        <v/>
      </c>
      <c r="X2453" s="66" t="s">
        <v>304</v>
      </c>
    </row>
    <row r="2454" spans="1:24" x14ac:dyDescent="0.3">
      <c r="A2454" s="62"/>
      <c r="B2454" s="62"/>
      <c r="C2454" s="62"/>
      <c r="D2454" s="41" t="e">
        <f t="shared" si="123"/>
        <v>#N/A</v>
      </c>
      <c r="E2454" s="4"/>
      <c r="F2454" s="41" t="e">
        <f>VLOOKUP(E2454,mapping!C:J,2,FALSE)</f>
        <v>#N/A</v>
      </c>
      <c r="G2454" s="41">
        <f>IFERROR(VLOOKUP(F2454,mapping!$D$3:$J$200,2,FALSE),0)</f>
        <v>0</v>
      </c>
      <c r="H2454" s="41">
        <f>IFERROR(VLOOKUP(F2454,mapping!$D$3:$J$200,3,FALSE),0)</f>
        <v>0</v>
      </c>
      <c r="I2454" s="41">
        <f>IFERROR(VLOOKUP(F2454,mapping!$D$3:$J$200,4,FALSE),0)</f>
        <v>0</v>
      </c>
      <c r="J2454" s="41">
        <f>IFERROR(VLOOKUP(F2454,mapping!$D$3:$J$200,5,FALSE),0)</f>
        <v>0</v>
      </c>
      <c r="K2454" s="63">
        <f>IF(W2454=mapping!$N$1,IFERROR(VLOOKUP(Table4[[#This Row],[Column1]],mapping!A:L,11,FALSE),0),IF(W2454&gt;mapping!$N$1,IFERROR(VLOOKUP(Table4[[#This Row],[Column1]],mapping!A:L,11,FALSE),0),))</f>
        <v>0</v>
      </c>
      <c r="L2454" s="139"/>
      <c r="M2454" s="60">
        <f>IF(W2454=mapping!$N$1,IFERROR(VLOOKUP(Table4[[#This Row],[Column1]],mapping!A:L,12,FALSE),0),IF(W2454&gt;mapping!$N$1,IFERROR(VLOOKUP(Table4[[#This Row],[Column1]],mapping!A:L,12,FALSE),0),0))</f>
        <v>0</v>
      </c>
      <c r="N2454" s="58">
        <f>Table4[[#This Row],[ سعر اليومية ]]*3%*Table4[[#This Row],[عدد الدورات ]]</f>
        <v>0</v>
      </c>
      <c r="O2454" s="56">
        <f>Table4[[#This Row],[ سعر اليومية ]]*Table4[[#This Row],[عدد الدورات ]]-N2454</f>
        <v>0</v>
      </c>
      <c r="P2454" s="194"/>
      <c r="Q2454" s="194"/>
      <c r="R2454" s="194"/>
      <c r="S2454" s="58">
        <f>(Table4[[#This Row],[سعر يومية السائق]]*Table4[[#This Row],[عدد الدورات ]])-SUM(Table4[[#This Row],[سلف ]:[خصم ]])+Table4[[#This Row],[اضافي ]]</f>
        <v>0</v>
      </c>
      <c r="U2454" s="58">
        <f>Table4[[#This Row],[ سعر اليومية ]]*Table4[[#This Row],[عدد الدورات ]]-Table4[[#This Row],[سعر يومية السائق]]*L2454</f>
        <v>0</v>
      </c>
      <c r="V2454" s="58">
        <f>U2454-Table4[[#This Row],[W/H  3%]]</f>
        <v>0</v>
      </c>
      <c r="W2454" s="66" t="str">
        <f>Table4[[#This Row],[اليوم]]&amp;Table4[[#This Row],[الشهر ]]&amp;Table4[[#This Row],[العام]]</f>
        <v/>
      </c>
      <c r="X2454" s="66" t="s">
        <v>304</v>
      </c>
    </row>
    <row r="2455" spans="1:24" x14ac:dyDescent="0.3">
      <c r="A2455" s="62"/>
      <c r="B2455" s="62"/>
      <c r="C2455" s="62"/>
      <c r="D2455" s="41" t="e">
        <f t="shared" si="123"/>
        <v>#N/A</v>
      </c>
      <c r="E2455" s="4"/>
      <c r="F2455" s="41" t="e">
        <f>VLOOKUP(E2455,mapping!C:J,2,FALSE)</f>
        <v>#N/A</v>
      </c>
      <c r="G2455" s="41">
        <f>IFERROR(VLOOKUP(F2455,mapping!$D$3:$J$200,2,FALSE),0)</f>
        <v>0</v>
      </c>
      <c r="H2455" s="41">
        <f>IFERROR(VLOOKUP(F2455,mapping!$D$3:$J$200,3,FALSE),0)</f>
        <v>0</v>
      </c>
      <c r="I2455" s="41">
        <f>IFERROR(VLOOKUP(F2455,mapping!$D$3:$J$200,4,FALSE),0)</f>
        <v>0</v>
      </c>
      <c r="J2455" s="41">
        <f>IFERROR(VLOOKUP(F2455,mapping!$D$3:$J$200,5,FALSE),0)</f>
        <v>0</v>
      </c>
      <c r="K2455" s="63">
        <f>IF(W2455=mapping!$N$1,IFERROR(VLOOKUP(Table4[[#This Row],[Column1]],mapping!A:L,11,FALSE),0),IF(W2455&gt;mapping!$N$1,IFERROR(VLOOKUP(Table4[[#This Row],[Column1]],mapping!A:L,11,FALSE),0),))</f>
        <v>0</v>
      </c>
      <c r="L2455" s="139"/>
      <c r="M2455" s="60">
        <f>IF(W2455=mapping!$N$1,IFERROR(VLOOKUP(Table4[[#This Row],[Column1]],mapping!A:L,12,FALSE),0),IF(W2455&gt;mapping!$N$1,IFERROR(VLOOKUP(Table4[[#This Row],[Column1]],mapping!A:L,12,FALSE),0),0))</f>
        <v>0</v>
      </c>
      <c r="N2455" s="58">
        <f>Table4[[#This Row],[ سعر اليومية ]]*3%*Table4[[#This Row],[عدد الدورات ]]</f>
        <v>0</v>
      </c>
      <c r="O2455" s="56">
        <f>Table4[[#This Row],[ سعر اليومية ]]*Table4[[#This Row],[عدد الدورات ]]-N2455</f>
        <v>0</v>
      </c>
      <c r="P2455" s="194"/>
      <c r="Q2455" s="194"/>
      <c r="R2455" s="194"/>
      <c r="S2455" s="58">
        <f>(Table4[[#This Row],[سعر يومية السائق]]*Table4[[#This Row],[عدد الدورات ]])-SUM(Table4[[#This Row],[سلف ]:[خصم ]])+Table4[[#This Row],[اضافي ]]</f>
        <v>0</v>
      </c>
      <c r="U2455" s="58">
        <f>Table4[[#This Row],[ سعر اليومية ]]*Table4[[#This Row],[عدد الدورات ]]-Table4[[#This Row],[سعر يومية السائق]]*L2455</f>
        <v>0</v>
      </c>
      <c r="V2455" s="58">
        <f>U2455-Table4[[#This Row],[W/H  3%]]</f>
        <v>0</v>
      </c>
      <c r="W2455" s="66" t="str">
        <f>Table4[[#This Row],[اليوم]]&amp;Table4[[#This Row],[الشهر ]]&amp;Table4[[#This Row],[العام]]</f>
        <v/>
      </c>
      <c r="X2455" s="66" t="s">
        <v>304</v>
      </c>
    </row>
    <row r="2456" spans="1:24" x14ac:dyDescent="0.3">
      <c r="A2456" s="62"/>
      <c r="B2456" s="62"/>
      <c r="C2456" s="62"/>
      <c r="D2456" s="41" t="e">
        <f t="shared" si="123"/>
        <v>#N/A</v>
      </c>
      <c r="E2456" s="4"/>
      <c r="F2456" s="41" t="e">
        <f>VLOOKUP(E2456,mapping!C:J,2,FALSE)</f>
        <v>#N/A</v>
      </c>
      <c r="G2456" s="41">
        <f>IFERROR(VLOOKUP(F2456,mapping!$D$3:$J$200,2,FALSE),0)</f>
        <v>0</v>
      </c>
      <c r="H2456" s="41">
        <f>IFERROR(VLOOKUP(F2456,mapping!$D$3:$J$200,3,FALSE),0)</f>
        <v>0</v>
      </c>
      <c r="I2456" s="41">
        <f>IFERROR(VLOOKUP(F2456,mapping!$D$3:$J$200,4,FALSE),0)</f>
        <v>0</v>
      </c>
      <c r="J2456" s="41">
        <f>IFERROR(VLOOKUP(F2456,mapping!$D$3:$J$200,5,FALSE),0)</f>
        <v>0</v>
      </c>
      <c r="K2456" s="63">
        <f>IF(W2456=mapping!$N$1,IFERROR(VLOOKUP(Table4[[#This Row],[Column1]],mapping!A:L,11,FALSE),0),IF(W2456&gt;mapping!$N$1,IFERROR(VLOOKUP(Table4[[#This Row],[Column1]],mapping!A:L,11,FALSE),0),))</f>
        <v>0</v>
      </c>
      <c r="L2456" s="139"/>
      <c r="M2456" s="60">
        <f>IF(W2456=mapping!$N$1,IFERROR(VLOOKUP(Table4[[#This Row],[Column1]],mapping!A:L,12,FALSE),0),IF(W2456&gt;mapping!$N$1,IFERROR(VLOOKUP(Table4[[#This Row],[Column1]],mapping!A:L,12,FALSE),0),0))</f>
        <v>0</v>
      </c>
      <c r="N2456" s="58">
        <f>Table4[[#This Row],[ سعر اليومية ]]*3%*Table4[[#This Row],[عدد الدورات ]]</f>
        <v>0</v>
      </c>
      <c r="O2456" s="56">
        <f>Table4[[#This Row],[ سعر اليومية ]]*Table4[[#This Row],[عدد الدورات ]]-N2456</f>
        <v>0</v>
      </c>
      <c r="P2456" s="194"/>
      <c r="Q2456" s="194"/>
      <c r="R2456" s="194"/>
      <c r="S2456" s="58">
        <f>(Table4[[#This Row],[سعر يومية السائق]]*Table4[[#This Row],[عدد الدورات ]])-SUM(Table4[[#This Row],[سلف ]:[خصم ]])+Table4[[#This Row],[اضافي ]]</f>
        <v>0</v>
      </c>
      <c r="U2456" s="58">
        <f>Table4[[#This Row],[ سعر اليومية ]]*Table4[[#This Row],[عدد الدورات ]]-Table4[[#This Row],[سعر يومية السائق]]*L2456</f>
        <v>0</v>
      </c>
      <c r="V2456" s="58">
        <f>U2456-Table4[[#This Row],[W/H  3%]]</f>
        <v>0</v>
      </c>
      <c r="W2456" s="66" t="str">
        <f>Table4[[#This Row],[اليوم]]&amp;Table4[[#This Row],[الشهر ]]&amp;Table4[[#This Row],[العام]]</f>
        <v/>
      </c>
      <c r="X2456" s="66" t="s">
        <v>304</v>
      </c>
    </row>
    <row r="2457" spans="1:24" x14ac:dyDescent="0.3">
      <c r="A2457" s="62"/>
      <c r="B2457" s="62"/>
      <c r="C2457" s="62"/>
      <c r="D2457" s="41" t="e">
        <f t="shared" si="123"/>
        <v>#N/A</v>
      </c>
      <c r="E2457" s="4"/>
      <c r="F2457" s="41" t="e">
        <f>VLOOKUP(E2457,mapping!C:J,2,FALSE)</f>
        <v>#N/A</v>
      </c>
      <c r="G2457" s="41">
        <f>IFERROR(VLOOKUP(F2457,mapping!$D$3:$J$200,2,FALSE),0)</f>
        <v>0</v>
      </c>
      <c r="H2457" s="41">
        <f>IFERROR(VLOOKUP(F2457,mapping!$D$3:$J$200,3,FALSE),0)</f>
        <v>0</v>
      </c>
      <c r="I2457" s="41">
        <f>IFERROR(VLOOKUP(F2457,mapping!$D$3:$J$200,4,FALSE),0)</f>
        <v>0</v>
      </c>
      <c r="J2457" s="41">
        <f>IFERROR(VLOOKUP(F2457,mapping!$D$3:$J$200,5,FALSE),0)</f>
        <v>0</v>
      </c>
      <c r="K2457" s="63">
        <f>IF(W2457=mapping!$N$1,IFERROR(VLOOKUP(Table4[[#This Row],[Column1]],mapping!A:L,11,FALSE),0),IF(W2457&gt;mapping!$N$1,IFERROR(VLOOKUP(Table4[[#This Row],[Column1]],mapping!A:L,11,FALSE),0),))</f>
        <v>0</v>
      </c>
      <c r="L2457" s="139"/>
      <c r="M2457" s="60">
        <f>IF(W2457=mapping!$N$1,IFERROR(VLOOKUP(Table4[[#This Row],[Column1]],mapping!A:L,12,FALSE),0),IF(W2457&gt;mapping!$N$1,IFERROR(VLOOKUP(Table4[[#This Row],[Column1]],mapping!A:L,12,FALSE),0),0))</f>
        <v>0</v>
      </c>
      <c r="N2457" s="58">
        <f>Table4[[#This Row],[ سعر اليومية ]]*3%*Table4[[#This Row],[عدد الدورات ]]</f>
        <v>0</v>
      </c>
      <c r="O2457" s="56">
        <f>Table4[[#This Row],[ سعر اليومية ]]*Table4[[#This Row],[عدد الدورات ]]-N2457</f>
        <v>0</v>
      </c>
      <c r="P2457" s="194"/>
      <c r="Q2457" s="194"/>
      <c r="R2457" s="194"/>
      <c r="S2457" s="58">
        <f>(Table4[[#This Row],[سعر يومية السائق]]*Table4[[#This Row],[عدد الدورات ]])-SUM(Table4[[#This Row],[سلف ]:[خصم ]])+Table4[[#This Row],[اضافي ]]</f>
        <v>0</v>
      </c>
      <c r="U2457" s="58">
        <f>Table4[[#This Row],[ سعر اليومية ]]*Table4[[#This Row],[عدد الدورات ]]-Table4[[#This Row],[سعر يومية السائق]]*L2457</f>
        <v>0</v>
      </c>
      <c r="V2457" s="58">
        <f>U2457-Table4[[#This Row],[W/H  3%]]</f>
        <v>0</v>
      </c>
      <c r="W2457" s="66" t="str">
        <f>Table4[[#This Row],[اليوم]]&amp;Table4[[#This Row],[الشهر ]]&amp;Table4[[#This Row],[العام]]</f>
        <v/>
      </c>
      <c r="X2457" s="66" t="s">
        <v>304</v>
      </c>
    </row>
    <row r="2458" spans="1:24" x14ac:dyDescent="0.3">
      <c r="A2458" s="62"/>
      <c r="B2458" s="62"/>
      <c r="C2458" s="62"/>
      <c r="D2458" s="41" t="e">
        <f t="shared" si="123"/>
        <v>#N/A</v>
      </c>
      <c r="E2458" s="4"/>
      <c r="F2458" s="41" t="e">
        <f>VLOOKUP(E2458,mapping!C:J,2,FALSE)</f>
        <v>#N/A</v>
      </c>
      <c r="G2458" s="41">
        <f>IFERROR(VLOOKUP(F2458,mapping!$D$3:$J$200,2,FALSE),0)</f>
        <v>0</v>
      </c>
      <c r="H2458" s="41">
        <f>IFERROR(VLOOKUP(F2458,mapping!$D$3:$J$200,3,FALSE),0)</f>
        <v>0</v>
      </c>
      <c r="I2458" s="41">
        <f>IFERROR(VLOOKUP(F2458,mapping!$D$3:$J$200,4,FALSE),0)</f>
        <v>0</v>
      </c>
      <c r="J2458" s="41">
        <f>IFERROR(VLOOKUP(F2458,mapping!$D$3:$J$200,5,FALSE),0)</f>
        <v>0</v>
      </c>
      <c r="K2458" s="63">
        <f>IF(W2458=mapping!$N$1,IFERROR(VLOOKUP(Table4[[#This Row],[Column1]],mapping!A:L,11,FALSE),0),IF(W2458&gt;mapping!$N$1,IFERROR(VLOOKUP(Table4[[#This Row],[Column1]],mapping!A:L,11,FALSE),0),))</f>
        <v>0</v>
      </c>
      <c r="L2458" s="139"/>
      <c r="M2458" s="60">
        <f>IF(W2458=mapping!$N$1,IFERROR(VLOOKUP(Table4[[#This Row],[Column1]],mapping!A:L,12,FALSE),0),IF(W2458&gt;mapping!$N$1,IFERROR(VLOOKUP(Table4[[#This Row],[Column1]],mapping!A:L,12,FALSE),0),0))</f>
        <v>0</v>
      </c>
      <c r="N2458" s="58">
        <f>Table4[[#This Row],[ سعر اليومية ]]*3%*Table4[[#This Row],[عدد الدورات ]]</f>
        <v>0</v>
      </c>
      <c r="O2458" s="56">
        <f>Table4[[#This Row],[ سعر اليومية ]]*Table4[[#This Row],[عدد الدورات ]]-N2458</f>
        <v>0</v>
      </c>
      <c r="P2458" s="194"/>
      <c r="Q2458" s="194"/>
      <c r="R2458" s="194"/>
      <c r="S2458" s="58">
        <f>(Table4[[#This Row],[سعر يومية السائق]]*Table4[[#This Row],[عدد الدورات ]])-SUM(Table4[[#This Row],[سلف ]:[خصم ]])+Table4[[#This Row],[اضافي ]]</f>
        <v>0</v>
      </c>
      <c r="U2458" s="58">
        <f>Table4[[#This Row],[ سعر اليومية ]]*Table4[[#This Row],[عدد الدورات ]]-Table4[[#This Row],[سعر يومية السائق]]*L2458</f>
        <v>0</v>
      </c>
      <c r="V2458" s="58">
        <f>U2458-Table4[[#This Row],[W/H  3%]]</f>
        <v>0</v>
      </c>
      <c r="W2458" s="66" t="str">
        <f>Table4[[#This Row],[اليوم]]&amp;Table4[[#This Row],[الشهر ]]&amp;Table4[[#This Row],[العام]]</f>
        <v/>
      </c>
      <c r="X2458" s="66" t="s">
        <v>304</v>
      </c>
    </row>
    <row r="2459" spans="1:24" x14ac:dyDescent="0.3">
      <c r="A2459" s="62"/>
      <c r="B2459" s="62"/>
      <c r="C2459" s="62"/>
      <c r="D2459" s="41" t="e">
        <f t="shared" si="123"/>
        <v>#N/A</v>
      </c>
      <c r="E2459" s="4"/>
      <c r="F2459" s="41" t="e">
        <f>VLOOKUP(E2459,mapping!C:J,2,FALSE)</f>
        <v>#N/A</v>
      </c>
      <c r="G2459" s="41">
        <f>IFERROR(VLOOKUP(F2459,mapping!$D$3:$J$200,2,FALSE),0)</f>
        <v>0</v>
      </c>
      <c r="H2459" s="41">
        <f>IFERROR(VLOOKUP(F2459,mapping!$D$3:$J$200,3,FALSE),0)</f>
        <v>0</v>
      </c>
      <c r="I2459" s="41">
        <f>IFERROR(VLOOKUP(F2459,mapping!$D$3:$J$200,4,FALSE),0)</f>
        <v>0</v>
      </c>
      <c r="J2459" s="41">
        <f>IFERROR(VLOOKUP(F2459,mapping!$D$3:$J$200,5,FALSE),0)</f>
        <v>0</v>
      </c>
      <c r="K2459" s="63">
        <f>IF(W2459=mapping!$N$1,IFERROR(VLOOKUP(Table4[[#This Row],[Column1]],mapping!A:L,11,FALSE),0),IF(W2459&gt;mapping!$N$1,IFERROR(VLOOKUP(Table4[[#This Row],[Column1]],mapping!A:L,11,FALSE),0),))</f>
        <v>0</v>
      </c>
      <c r="L2459" s="139"/>
      <c r="M2459" s="60">
        <f>IF(W2459=mapping!$N$1,IFERROR(VLOOKUP(Table4[[#This Row],[Column1]],mapping!A:L,12,FALSE),0),IF(W2459&gt;mapping!$N$1,IFERROR(VLOOKUP(Table4[[#This Row],[Column1]],mapping!A:L,12,FALSE),0),0))</f>
        <v>0</v>
      </c>
      <c r="N2459" s="58">
        <f>Table4[[#This Row],[ سعر اليومية ]]*3%*Table4[[#This Row],[عدد الدورات ]]</f>
        <v>0</v>
      </c>
      <c r="O2459" s="56">
        <f>Table4[[#This Row],[ سعر اليومية ]]*Table4[[#This Row],[عدد الدورات ]]-N2459</f>
        <v>0</v>
      </c>
      <c r="P2459" s="194"/>
      <c r="Q2459" s="194"/>
      <c r="R2459" s="194"/>
      <c r="S2459" s="58">
        <f>(Table4[[#This Row],[سعر يومية السائق]]*Table4[[#This Row],[عدد الدورات ]])-SUM(Table4[[#This Row],[سلف ]:[خصم ]])+Table4[[#This Row],[اضافي ]]</f>
        <v>0</v>
      </c>
      <c r="U2459" s="58">
        <f>Table4[[#This Row],[ سعر اليومية ]]*Table4[[#This Row],[عدد الدورات ]]-Table4[[#This Row],[سعر يومية السائق]]*L2459</f>
        <v>0</v>
      </c>
      <c r="V2459" s="58">
        <f>U2459-Table4[[#This Row],[W/H  3%]]</f>
        <v>0</v>
      </c>
      <c r="W2459" s="66" t="str">
        <f>Table4[[#This Row],[اليوم]]&amp;Table4[[#This Row],[الشهر ]]&amp;Table4[[#This Row],[العام]]</f>
        <v/>
      </c>
      <c r="X2459" s="66" t="s">
        <v>304</v>
      </c>
    </row>
    <row r="2460" spans="1:24" x14ac:dyDescent="0.3">
      <c r="A2460" s="62"/>
      <c r="B2460" s="62"/>
      <c r="C2460" s="62"/>
      <c r="D2460" s="41" t="e">
        <f t="shared" si="123"/>
        <v>#N/A</v>
      </c>
      <c r="E2460" s="4"/>
      <c r="F2460" s="41" t="e">
        <f>VLOOKUP(E2460,mapping!C:J,2,FALSE)</f>
        <v>#N/A</v>
      </c>
      <c r="G2460" s="41">
        <f>IFERROR(VLOOKUP(F2460,mapping!$D$3:$J$200,2,FALSE),0)</f>
        <v>0</v>
      </c>
      <c r="H2460" s="41">
        <f>IFERROR(VLOOKUP(F2460,mapping!$D$3:$J$200,3,FALSE),0)</f>
        <v>0</v>
      </c>
      <c r="I2460" s="41">
        <f>IFERROR(VLOOKUP(F2460,mapping!$D$3:$J$200,4,FALSE),0)</f>
        <v>0</v>
      </c>
      <c r="J2460" s="41">
        <f>IFERROR(VLOOKUP(F2460,mapping!$D$3:$J$200,5,FALSE),0)</f>
        <v>0</v>
      </c>
      <c r="K2460" s="63">
        <f>IF(W2460=mapping!$N$1,IFERROR(VLOOKUP(Table4[[#This Row],[Column1]],mapping!A:L,11,FALSE),0),IF(W2460&gt;mapping!$N$1,IFERROR(VLOOKUP(Table4[[#This Row],[Column1]],mapping!A:L,11,FALSE),0),))</f>
        <v>0</v>
      </c>
      <c r="L2460" s="139"/>
      <c r="M2460" s="60">
        <f>IF(W2460=mapping!$N$1,IFERROR(VLOOKUP(Table4[[#This Row],[Column1]],mapping!A:L,12,FALSE),0),IF(W2460&gt;mapping!$N$1,IFERROR(VLOOKUP(Table4[[#This Row],[Column1]],mapping!A:L,12,FALSE),0),0))</f>
        <v>0</v>
      </c>
      <c r="N2460" s="58">
        <f>Table4[[#This Row],[ سعر اليومية ]]*3%*Table4[[#This Row],[عدد الدورات ]]</f>
        <v>0</v>
      </c>
      <c r="O2460" s="56">
        <f>Table4[[#This Row],[ سعر اليومية ]]*Table4[[#This Row],[عدد الدورات ]]-N2460</f>
        <v>0</v>
      </c>
      <c r="P2460" s="194"/>
      <c r="Q2460" s="194"/>
      <c r="R2460" s="194"/>
      <c r="S2460" s="58">
        <f>(Table4[[#This Row],[سعر يومية السائق]]*Table4[[#This Row],[عدد الدورات ]])-SUM(Table4[[#This Row],[سلف ]:[خصم ]])+Table4[[#This Row],[اضافي ]]</f>
        <v>0</v>
      </c>
      <c r="U2460" s="58">
        <f>Table4[[#This Row],[ سعر اليومية ]]*Table4[[#This Row],[عدد الدورات ]]-Table4[[#This Row],[سعر يومية السائق]]*L2460</f>
        <v>0</v>
      </c>
      <c r="V2460" s="58">
        <f>U2460-Table4[[#This Row],[W/H  3%]]</f>
        <v>0</v>
      </c>
      <c r="W2460" s="66" t="str">
        <f>Table4[[#This Row],[اليوم]]&amp;Table4[[#This Row],[الشهر ]]&amp;Table4[[#This Row],[العام]]</f>
        <v/>
      </c>
      <c r="X2460" s="66" t="s">
        <v>304</v>
      </c>
    </row>
    <row r="2461" spans="1:24" x14ac:dyDescent="0.3">
      <c r="A2461" s="62"/>
      <c r="B2461" s="62"/>
      <c r="C2461" s="62"/>
      <c r="D2461" s="41" t="e">
        <f t="shared" si="123"/>
        <v>#N/A</v>
      </c>
      <c r="E2461" s="4"/>
      <c r="F2461" s="41" t="e">
        <f>VLOOKUP(E2461,mapping!C:J,2,FALSE)</f>
        <v>#N/A</v>
      </c>
      <c r="G2461" s="41">
        <f>IFERROR(VLOOKUP(F2461,mapping!$D$3:$J$200,2,FALSE),0)</f>
        <v>0</v>
      </c>
      <c r="H2461" s="41">
        <f>IFERROR(VLOOKUP(F2461,mapping!$D$3:$J$200,3,FALSE),0)</f>
        <v>0</v>
      </c>
      <c r="I2461" s="41">
        <f>IFERROR(VLOOKUP(F2461,mapping!$D$3:$J$200,4,FALSE),0)</f>
        <v>0</v>
      </c>
      <c r="J2461" s="41">
        <f>IFERROR(VLOOKUP(F2461,mapping!$D$3:$J$200,5,FALSE),0)</f>
        <v>0</v>
      </c>
      <c r="K2461" s="63">
        <f>IF(W2461=mapping!$N$1,IFERROR(VLOOKUP(Table4[[#This Row],[Column1]],mapping!A:L,11,FALSE),0),IF(W2461&gt;mapping!$N$1,IFERROR(VLOOKUP(Table4[[#This Row],[Column1]],mapping!A:L,11,FALSE),0),))</f>
        <v>0</v>
      </c>
      <c r="L2461" s="139"/>
      <c r="M2461" s="60">
        <f>IF(W2461=mapping!$N$1,IFERROR(VLOOKUP(Table4[[#This Row],[Column1]],mapping!A:L,12,FALSE),0),IF(W2461&gt;mapping!$N$1,IFERROR(VLOOKUP(Table4[[#This Row],[Column1]],mapping!A:L,12,FALSE),0),0))</f>
        <v>0</v>
      </c>
      <c r="N2461" s="58">
        <f>Table4[[#This Row],[ سعر اليومية ]]*3%*Table4[[#This Row],[عدد الدورات ]]</f>
        <v>0</v>
      </c>
      <c r="O2461" s="56">
        <f>Table4[[#This Row],[ سعر اليومية ]]*Table4[[#This Row],[عدد الدورات ]]-N2461</f>
        <v>0</v>
      </c>
      <c r="P2461" s="194"/>
      <c r="Q2461" s="194"/>
      <c r="R2461" s="194"/>
      <c r="S2461" s="58">
        <f>(Table4[[#This Row],[سعر يومية السائق]]*Table4[[#This Row],[عدد الدورات ]])-SUM(Table4[[#This Row],[سلف ]:[خصم ]])+Table4[[#This Row],[اضافي ]]</f>
        <v>0</v>
      </c>
      <c r="U2461" s="58">
        <f>Table4[[#This Row],[ سعر اليومية ]]*Table4[[#This Row],[عدد الدورات ]]-Table4[[#This Row],[سعر يومية السائق]]*L2461</f>
        <v>0</v>
      </c>
      <c r="V2461" s="58">
        <f>U2461-Table4[[#This Row],[W/H  3%]]</f>
        <v>0</v>
      </c>
      <c r="W2461" s="66" t="str">
        <f>Table4[[#This Row],[اليوم]]&amp;Table4[[#This Row],[الشهر ]]&amp;Table4[[#This Row],[العام]]</f>
        <v/>
      </c>
      <c r="X2461" s="66" t="s">
        <v>304</v>
      </c>
    </row>
    <row r="2462" spans="1:24" x14ac:dyDescent="0.3">
      <c r="A2462" s="62"/>
      <c r="B2462" s="62"/>
      <c r="C2462" s="62"/>
      <c r="D2462" s="41" t="e">
        <f t="shared" si="123"/>
        <v>#N/A</v>
      </c>
      <c r="E2462" s="4"/>
      <c r="F2462" s="41" t="e">
        <f>VLOOKUP(E2462,mapping!C:J,2,FALSE)</f>
        <v>#N/A</v>
      </c>
      <c r="G2462" s="41">
        <f>IFERROR(VLOOKUP(F2462,mapping!$D$3:$J$200,2,FALSE),0)</f>
        <v>0</v>
      </c>
      <c r="H2462" s="41">
        <f>IFERROR(VLOOKUP(F2462,mapping!$D$3:$J$200,3,FALSE),0)</f>
        <v>0</v>
      </c>
      <c r="I2462" s="41">
        <f>IFERROR(VLOOKUP(F2462,mapping!$D$3:$J$200,4,FALSE),0)</f>
        <v>0</v>
      </c>
      <c r="J2462" s="41">
        <f>IFERROR(VLOOKUP(F2462,mapping!$D$3:$J$200,5,FALSE),0)</f>
        <v>0</v>
      </c>
      <c r="K2462" s="63">
        <f>IF(W2462=mapping!$N$1,IFERROR(VLOOKUP(Table4[[#This Row],[Column1]],mapping!A:L,11,FALSE),0),IF(W2462&gt;mapping!$N$1,IFERROR(VLOOKUP(Table4[[#This Row],[Column1]],mapping!A:L,11,FALSE),0),))</f>
        <v>0</v>
      </c>
      <c r="L2462" s="139"/>
      <c r="M2462" s="60">
        <f>IF(W2462=mapping!$N$1,IFERROR(VLOOKUP(Table4[[#This Row],[Column1]],mapping!A:L,12,FALSE),0),IF(W2462&gt;mapping!$N$1,IFERROR(VLOOKUP(Table4[[#This Row],[Column1]],mapping!A:L,12,FALSE),0),0))</f>
        <v>0</v>
      </c>
      <c r="N2462" s="58">
        <f>Table4[[#This Row],[ سعر اليومية ]]*3%*Table4[[#This Row],[عدد الدورات ]]</f>
        <v>0</v>
      </c>
      <c r="O2462" s="56">
        <f>Table4[[#This Row],[ سعر اليومية ]]*Table4[[#This Row],[عدد الدورات ]]-N2462</f>
        <v>0</v>
      </c>
      <c r="P2462" s="194"/>
      <c r="Q2462" s="194"/>
      <c r="R2462" s="194"/>
      <c r="S2462" s="58">
        <f>(Table4[[#This Row],[سعر يومية السائق]]*Table4[[#This Row],[عدد الدورات ]])-SUM(Table4[[#This Row],[سلف ]:[خصم ]])+Table4[[#This Row],[اضافي ]]</f>
        <v>0</v>
      </c>
      <c r="U2462" s="58">
        <f>Table4[[#This Row],[ سعر اليومية ]]*Table4[[#This Row],[عدد الدورات ]]-Table4[[#This Row],[سعر يومية السائق]]*L2462</f>
        <v>0</v>
      </c>
      <c r="V2462" s="58">
        <f>U2462-Table4[[#This Row],[W/H  3%]]</f>
        <v>0</v>
      </c>
      <c r="W2462" s="66" t="str">
        <f>Table4[[#This Row],[اليوم]]&amp;Table4[[#This Row],[الشهر ]]&amp;Table4[[#This Row],[العام]]</f>
        <v/>
      </c>
      <c r="X2462" s="66" t="s">
        <v>304</v>
      </c>
    </row>
    <row r="2463" spans="1:24" x14ac:dyDescent="0.3">
      <c r="A2463" s="62"/>
      <c r="B2463" s="62"/>
      <c r="C2463" s="62"/>
      <c r="D2463" s="41" t="e">
        <f t="shared" si="123"/>
        <v>#N/A</v>
      </c>
      <c r="E2463" s="4"/>
      <c r="F2463" s="41" t="e">
        <f>VLOOKUP(E2463,mapping!C:J,2,FALSE)</f>
        <v>#N/A</v>
      </c>
      <c r="G2463" s="41">
        <f>IFERROR(VLOOKUP(F2463,mapping!$D$3:$J$200,2,FALSE),0)</f>
        <v>0</v>
      </c>
      <c r="H2463" s="41">
        <f>IFERROR(VLOOKUP(F2463,mapping!$D$3:$J$200,3,FALSE),0)</f>
        <v>0</v>
      </c>
      <c r="I2463" s="41">
        <f>IFERROR(VLOOKUP(F2463,mapping!$D$3:$J$200,4,FALSE),0)</f>
        <v>0</v>
      </c>
      <c r="J2463" s="41">
        <f>IFERROR(VLOOKUP(F2463,mapping!$D$3:$J$200,5,FALSE),0)</f>
        <v>0</v>
      </c>
      <c r="K2463" s="63">
        <f>IF(W2463=mapping!$N$1,IFERROR(VLOOKUP(Table4[[#This Row],[Column1]],mapping!A:L,11,FALSE),0),IF(W2463&gt;mapping!$N$1,IFERROR(VLOOKUP(Table4[[#This Row],[Column1]],mapping!A:L,11,FALSE),0),))</f>
        <v>0</v>
      </c>
      <c r="L2463" s="139"/>
      <c r="M2463" s="60">
        <f>IF(W2463=mapping!$N$1,IFERROR(VLOOKUP(Table4[[#This Row],[Column1]],mapping!A:L,12,FALSE),0),IF(W2463&gt;mapping!$N$1,IFERROR(VLOOKUP(Table4[[#This Row],[Column1]],mapping!A:L,12,FALSE),0),0))</f>
        <v>0</v>
      </c>
      <c r="N2463" s="58">
        <f>Table4[[#This Row],[ سعر اليومية ]]*3%*Table4[[#This Row],[عدد الدورات ]]</f>
        <v>0</v>
      </c>
      <c r="O2463" s="56">
        <f>Table4[[#This Row],[ سعر اليومية ]]*Table4[[#This Row],[عدد الدورات ]]-N2463</f>
        <v>0</v>
      </c>
      <c r="P2463" s="194"/>
      <c r="Q2463" s="194"/>
      <c r="R2463" s="194"/>
      <c r="S2463" s="58">
        <f>(Table4[[#This Row],[سعر يومية السائق]]*Table4[[#This Row],[عدد الدورات ]])-SUM(Table4[[#This Row],[سلف ]:[خصم ]])+Table4[[#This Row],[اضافي ]]</f>
        <v>0</v>
      </c>
      <c r="U2463" s="58">
        <f>Table4[[#This Row],[ سعر اليومية ]]*Table4[[#This Row],[عدد الدورات ]]-Table4[[#This Row],[سعر يومية السائق]]*L2463</f>
        <v>0</v>
      </c>
      <c r="V2463" s="58">
        <f>U2463-Table4[[#This Row],[W/H  3%]]</f>
        <v>0</v>
      </c>
      <c r="W2463" s="66" t="str">
        <f>Table4[[#This Row],[اليوم]]&amp;Table4[[#This Row],[الشهر ]]&amp;Table4[[#This Row],[العام]]</f>
        <v/>
      </c>
      <c r="X2463" s="66" t="s">
        <v>304</v>
      </c>
    </row>
    <row r="2464" spans="1:24" x14ac:dyDescent="0.3">
      <c r="A2464" s="62"/>
      <c r="B2464" s="62"/>
      <c r="C2464" s="62"/>
      <c r="D2464" s="41" t="e">
        <f t="shared" si="123"/>
        <v>#N/A</v>
      </c>
      <c r="E2464" s="4"/>
      <c r="F2464" s="41" t="e">
        <f>VLOOKUP(E2464,mapping!C:J,2,FALSE)</f>
        <v>#N/A</v>
      </c>
      <c r="G2464" s="41">
        <f>IFERROR(VLOOKUP(F2464,mapping!$D$3:$J$200,2,FALSE),0)</f>
        <v>0</v>
      </c>
      <c r="H2464" s="41">
        <f>IFERROR(VLOOKUP(F2464,mapping!$D$3:$J$200,3,FALSE),0)</f>
        <v>0</v>
      </c>
      <c r="I2464" s="41">
        <f>IFERROR(VLOOKUP(F2464,mapping!$D$3:$J$200,4,FALSE),0)</f>
        <v>0</v>
      </c>
      <c r="J2464" s="41">
        <f>IFERROR(VLOOKUP(F2464,mapping!$D$3:$J$200,5,FALSE),0)</f>
        <v>0</v>
      </c>
      <c r="K2464" s="63">
        <f>IF(W2464=mapping!$N$1,IFERROR(VLOOKUP(Table4[[#This Row],[Column1]],mapping!A:L,11,FALSE),0),IF(W2464&gt;mapping!$N$1,IFERROR(VLOOKUP(Table4[[#This Row],[Column1]],mapping!A:L,11,FALSE),0),))</f>
        <v>0</v>
      </c>
      <c r="L2464" s="139"/>
      <c r="M2464" s="60">
        <f>IF(W2464=mapping!$N$1,IFERROR(VLOOKUP(Table4[[#This Row],[Column1]],mapping!A:L,12,FALSE),0),IF(W2464&gt;mapping!$N$1,IFERROR(VLOOKUP(Table4[[#This Row],[Column1]],mapping!A:L,12,FALSE),0),0))</f>
        <v>0</v>
      </c>
      <c r="N2464" s="58">
        <f>Table4[[#This Row],[ سعر اليومية ]]*3%*Table4[[#This Row],[عدد الدورات ]]</f>
        <v>0</v>
      </c>
      <c r="O2464" s="56">
        <f>Table4[[#This Row],[ سعر اليومية ]]*Table4[[#This Row],[عدد الدورات ]]-N2464</f>
        <v>0</v>
      </c>
      <c r="P2464" s="194"/>
      <c r="Q2464" s="194"/>
      <c r="R2464" s="194"/>
      <c r="S2464" s="58">
        <f>(Table4[[#This Row],[سعر يومية السائق]]*Table4[[#This Row],[عدد الدورات ]])-SUM(Table4[[#This Row],[سلف ]:[خصم ]])+Table4[[#This Row],[اضافي ]]</f>
        <v>0</v>
      </c>
      <c r="U2464" s="58">
        <f>Table4[[#This Row],[ سعر اليومية ]]*Table4[[#This Row],[عدد الدورات ]]-Table4[[#This Row],[سعر يومية السائق]]*L2464</f>
        <v>0</v>
      </c>
      <c r="V2464" s="58">
        <f>U2464-Table4[[#This Row],[W/H  3%]]</f>
        <v>0</v>
      </c>
      <c r="W2464" s="66" t="str">
        <f>Table4[[#This Row],[اليوم]]&amp;Table4[[#This Row],[الشهر ]]&amp;Table4[[#This Row],[العام]]</f>
        <v/>
      </c>
      <c r="X2464" s="66" t="s">
        <v>304</v>
      </c>
    </row>
    <row r="2465" spans="1:24" x14ac:dyDescent="0.3">
      <c r="A2465" s="62"/>
      <c r="B2465" s="62"/>
      <c r="C2465" s="62"/>
      <c r="D2465" s="41" t="e">
        <f t="shared" si="123"/>
        <v>#N/A</v>
      </c>
      <c r="E2465" s="4"/>
      <c r="F2465" s="41" t="e">
        <f>VLOOKUP(E2465,mapping!C:J,2,FALSE)</f>
        <v>#N/A</v>
      </c>
      <c r="G2465" s="41">
        <f>IFERROR(VLOOKUP(F2465,mapping!$D$3:$J$200,2,FALSE),0)</f>
        <v>0</v>
      </c>
      <c r="H2465" s="41">
        <f>IFERROR(VLOOKUP(F2465,mapping!$D$3:$J$200,3,FALSE),0)</f>
        <v>0</v>
      </c>
      <c r="I2465" s="41">
        <f>IFERROR(VLOOKUP(F2465,mapping!$D$3:$J$200,4,FALSE),0)</f>
        <v>0</v>
      </c>
      <c r="J2465" s="41">
        <f>IFERROR(VLOOKUP(F2465,mapping!$D$3:$J$200,5,FALSE),0)</f>
        <v>0</v>
      </c>
      <c r="K2465" s="63">
        <f>IF(W2465=mapping!$N$1,IFERROR(VLOOKUP(Table4[[#This Row],[Column1]],mapping!A:L,11,FALSE),0),IF(W2465&gt;mapping!$N$1,IFERROR(VLOOKUP(Table4[[#This Row],[Column1]],mapping!A:L,11,FALSE),0),))</f>
        <v>0</v>
      </c>
      <c r="L2465" s="139"/>
      <c r="M2465" s="60">
        <f>IF(W2465=mapping!$N$1,IFERROR(VLOOKUP(Table4[[#This Row],[Column1]],mapping!A:L,12,FALSE),0),IF(W2465&gt;mapping!$N$1,IFERROR(VLOOKUP(Table4[[#This Row],[Column1]],mapping!A:L,12,FALSE),0),0))</f>
        <v>0</v>
      </c>
      <c r="N2465" s="58">
        <f>Table4[[#This Row],[ سعر اليومية ]]*3%*Table4[[#This Row],[عدد الدورات ]]</f>
        <v>0</v>
      </c>
      <c r="O2465" s="56">
        <f>Table4[[#This Row],[ سعر اليومية ]]*Table4[[#This Row],[عدد الدورات ]]-N2465</f>
        <v>0</v>
      </c>
      <c r="P2465" s="194"/>
      <c r="Q2465" s="194"/>
      <c r="R2465" s="194"/>
      <c r="S2465" s="58">
        <f>(Table4[[#This Row],[سعر يومية السائق]]*Table4[[#This Row],[عدد الدورات ]])-SUM(Table4[[#This Row],[سلف ]:[خصم ]])+Table4[[#This Row],[اضافي ]]</f>
        <v>0</v>
      </c>
      <c r="U2465" s="58">
        <f>Table4[[#This Row],[ سعر اليومية ]]*Table4[[#This Row],[عدد الدورات ]]-Table4[[#This Row],[سعر يومية السائق]]*L2465</f>
        <v>0</v>
      </c>
      <c r="V2465" s="58">
        <f>U2465-Table4[[#This Row],[W/H  3%]]</f>
        <v>0</v>
      </c>
      <c r="W2465" s="66" t="str">
        <f>Table4[[#This Row],[اليوم]]&amp;Table4[[#This Row],[الشهر ]]&amp;Table4[[#This Row],[العام]]</f>
        <v/>
      </c>
      <c r="X2465" s="66" t="s">
        <v>304</v>
      </c>
    </row>
    <row r="2466" spans="1:24" x14ac:dyDescent="0.3">
      <c r="A2466" s="62"/>
      <c r="B2466" s="62"/>
      <c r="C2466" s="62"/>
      <c r="D2466" s="41" t="e">
        <f t="shared" si="123"/>
        <v>#N/A</v>
      </c>
      <c r="E2466" s="4"/>
      <c r="F2466" s="41" t="e">
        <f>VLOOKUP(E2466,mapping!C:J,2,FALSE)</f>
        <v>#N/A</v>
      </c>
      <c r="G2466" s="41">
        <f>IFERROR(VLOOKUP(F2466,mapping!$D$3:$J$200,2,FALSE),0)</f>
        <v>0</v>
      </c>
      <c r="H2466" s="41">
        <f>IFERROR(VLOOKUP(F2466,mapping!$D$3:$J$200,3,FALSE),0)</f>
        <v>0</v>
      </c>
      <c r="I2466" s="41">
        <f>IFERROR(VLOOKUP(F2466,mapping!$D$3:$J$200,4,FALSE),0)</f>
        <v>0</v>
      </c>
      <c r="J2466" s="41">
        <f>IFERROR(VLOOKUP(F2466,mapping!$D$3:$J$200,5,FALSE),0)</f>
        <v>0</v>
      </c>
      <c r="K2466" s="63">
        <f>IF(W2466=mapping!$N$1,IFERROR(VLOOKUP(Table4[[#This Row],[Column1]],mapping!A:L,11,FALSE),0),IF(W2466&gt;mapping!$N$1,IFERROR(VLOOKUP(Table4[[#This Row],[Column1]],mapping!A:L,11,FALSE),0),))</f>
        <v>0</v>
      </c>
      <c r="L2466" s="139"/>
      <c r="M2466" s="60">
        <f>IF(W2466=mapping!$N$1,IFERROR(VLOOKUP(Table4[[#This Row],[Column1]],mapping!A:L,12,FALSE),0),IF(W2466&gt;mapping!$N$1,IFERROR(VLOOKUP(Table4[[#This Row],[Column1]],mapping!A:L,12,FALSE),0),0))</f>
        <v>0</v>
      </c>
      <c r="N2466" s="58">
        <f>Table4[[#This Row],[ سعر اليومية ]]*3%*Table4[[#This Row],[عدد الدورات ]]</f>
        <v>0</v>
      </c>
      <c r="O2466" s="56">
        <f>Table4[[#This Row],[ سعر اليومية ]]*Table4[[#This Row],[عدد الدورات ]]-N2466</f>
        <v>0</v>
      </c>
      <c r="P2466" s="194"/>
      <c r="Q2466" s="194"/>
      <c r="R2466" s="194"/>
      <c r="S2466" s="58">
        <f>(Table4[[#This Row],[سعر يومية السائق]]*Table4[[#This Row],[عدد الدورات ]])-SUM(Table4[[#This Row],[سلف ]:[خصم ]])+Table4[[#This Row],[اضافي ]]</f>
        <v>0</v>
      </c>
      <c r="U2466" s="58">
        <f>Table4[[#This Row],[ سعر اليومية ]]*Table4[[#This Row],[عدد الدورات ]]-Table4[[#This Row],[سعر يومية السائق]]*L2466</f>
        <v>0</v>
      </c>
      <c r="V2466" s="58">
        <f>U2466-Table4[[#This Row],[W/H  3%]]</f>
        <v>0</v>
      </c>
      <c r="W2466" s="66" t="str">
        <f>Table4[[#This Row],[اليوم]]&amp;Table4[[#This Row],[الشهر ]]&amp;Table4[[#This Row],[العام]]</f>
        <v/>
      </c>
      <c r="X2466" s="66" t="s">
        <v>304</v>
      </c>
    </row>
    <row r="2467" spans="1:24" x14ac:dyDescent="0.3">
      <c r="A2467" s="62"/>
      <c r="B2467" s="62"/>
      <c r="C2467" s="62"/>
      <c r="D2467" s="41" t="e">
        <f t="shared" si="123"/>
        <v>#N/A</v>
      </c>
      <c r="E2467" s="4"/>
      <c r="F2467" s="41" t="e">
        <f>VLOOKUP(E2467,mapping!C:J,2,FALSE)</f>
        <v>#N/A</v>
      </c>
      <c r="G2467" s="41">
        <f>IFERROR(VLOOKUP(F2467,mapping!$D$3:$J$200,2,FALSE),0)</f>
        <v>0</v>
      </c>
      <c r="H2467" s="41">
        <f>IFERROR(VLOOKUP(F2467,mapping!$D$3:$J$200,3,FALSE),0)</f>
        <v>0</v>
      </c>
      <c r="I2467" s="41">
        <f>IFERROR(VLOOKUP(F2467,mapping!$D$3:$J$200,4,FALSE),0)</f>
        <v>0</v>
      </c>
      <c r="J2467" s="41">
        <f>IFERROR(VLOOKUP(F2467,mapping!$D$3:$J$200,5,FALSE),0)</f>
        <v>0</v>
      </c>
      <c r="K2467" s="63">
        <f>IF(W2467=mapping!$N$1,IFERROR(VLOOKUP(Table4[[#This Row],[Column1]],mapping!A:L,11,FALSE),0),IF(W2467&gt;mapping!$N$1,IFERROR(VLOOKUP(Table4[[#This Row],[Column1]],mapping!A:L,11,FALSE),0),))</f>
        <v>0</v>
      </c>
      <c r="L2467" s="139"/>
      <c r="M2467" s="60">
        <f>IF(W2467=mapping!$N$1,IFERROR(VLOOKUP(Table4[[#This Row],[Column1]],mapping!A:L,12,FALSE),0),IF(W2467&gt;mapping!$N$1,IFERROR(VLOOKUP(Table4[[#This Row],[Column1]],mapping!A:L,12,FALSE),0),0))</f>
        <v>0</v>
      </c>
      <c r="N2467" s="58">
        <f>Table4[[#This Row],[ سعر اليومية ]]*3%*Table4[[#This Row],[عدد الدورات ]]</f>
        <v>0</v>
      </c>
      <c r="O2467" s="56">
        <f>Table4[[#This Row],[ سعر اليومية ]]*Table4[[#This Row],[عدد الدورات ]]-N2467</f>
        <v>0</v>
      </c>
      <c r="P2467" s="194"/>
      <c r="Q2467" s="194"/>
      <c r="R2467" s="194"/>
      <c r="S2467" s="58">
        <f>(Table4[[#This Row],[سعر يومية السائق]]*Table4[[#This Row],[عدد الدورات ]])-SUM(Table4[[#This Row],[سلف ]:[خصم ]])+Table4[[#This Row],[اضافي ]]</f>
        <v>0</v>
      </c>
      <c r="U2467" s="58">
        <f>Table4[[#This Row],[ سعر اليومية ]]*Table4[[#This Row],[عدد الدورات ]]-Table4[[#This Row],[سعر يومية السائق]]*L2467</f>
        <v>0</v>
      </c>
      <c r="V2467" s="58">
        <f>U2467-Table4[[#This Row],[W/H  3%]]</f>
        <v>0</v>
      </c>
      <c r="W2467" s="66" t="str">
        <f>Table4[[#This Row],[اليوم]]&amp;Table4[[#This Row],[الشهر ]]&amp;Table4[[#This Row],[العام]]</f>
        <v/>
      </c>
      <c r="X2467" s="66" t="s">
        <v>304</v>
      </c>
    </row>
    <row r="2468" spans="1:24" x14ac:dyDescent="0.3">
      <c r="A2468" s="62"/>
      <c r="B2468" s="62"/>
      <c r="C2468" s="62"/>
      <c r="D2468" s="41" t="e">
        <f t="shared" si="123"/>
        <v>#N/A</v>
      </c>
      <c r="E2468" s="4"/>
      <c r="F2468" s="41" t="e">
        <f>VLOOKUP(E2468,mapping!C:J,2,FALSE)</f>
        <v>#N/A</v>
      </c>
      <c r="G2468" s="41">
        <f>IFERROR(VLOOKUP(F2468,mapping!$D$3:$J$200,2,FALSE),0)</f>
        <v>0</v>
      </c>
      <c r="H2468" s="41">
        <f>IFERROR(VLOOKUP(F2468,mapping!$D$3:$J$200,3,FALSE),0)</f>
        <v>0</v>
      </c>
      <c r="I2468" s="41">
        <f>IFERROR(VLOOKUP(F2468,mapping!$D$3:$J$200,4,FALSE),0)</f>
        <v>0</v>
      </c>
      <c r="J2468" s="41">
        <f>IFERROR(VLOOKUP(F2468,mapping!$D$3:$J$200,5,FALSE),0)</f>
        <v>0</v>
      </c>
      <c r="K2468" s="63">
        <f>IF(W2468=mapping!$N$1,IFERROR(VLOOKUP(Table4[[#This Row],[Column1]],mapping!A:L,11,FALSE),0),IF(W2468&gt;mapping!$N$1,IFERROR(VLOOKUP(Table4[[#This Row],[Column1]],mapping!A:L,11,FALSE),0),))</f>
        <v>0</v>
      </c>
      <c r="L2468" s="139"/>
      <c r="M2468" s="60">
        <f>IF(W2468=mapping!$N$1,IFERROR(VLOOKUP(Table4[[#This Row],[Column1]],mapping!A:L,12,FALSE),0),IF(W2468&gt;mapping!$N$1,IFERROR(VLOOKUP(Table4[[#This Row],[Column1]],mapping!A:L,12,FALSE),0),0))</f>
        <v>0</v>
      </c>
      <c r="N2468" s="58">
        <f>Table4[[#This Row],[ سعر اليومية ]]*3%*Table4[[#This Row],[عدد الدورات ]]</f>
        <v>0</v>
      </c>
      <c r="O2468" s="56">
        <f>Table4[[#This Row],[ سعر اليومية ]]*Table4[[#This Row],[عدد الدورات ]]-N2468</f>
        <v>0</v>
      </c>
      <c r="P2468" s="194"/>
      <c r="Q2468" s="194"/>
      <c r="R2468" s="194"/>
      <c r="S2468" s="58">
        <f>(Table4[[#This Row],[سعر يومية السائق]]*Table4[[#This Row],[عدد الدورات ]])-SUM(Table4[[#This Row],[سلف ]:[خصم ]])+Table4[[#This Row],[اضافي ]]</f>
        <v>0</v>
      </c>
      <c r="U2468" s="58">
        <f>Table4[[#This Row],[ سعر اليومية ]]*Table4[[#This Row],[عدد الدورات ]]-Table4[[#This Row],[سعر يومية السائق]]*L2468</f>
        <v>0</v>
      </c>
      <c r="V2468" s="58">
        <f>U2468-Table4[[#This Row],[W/H  3%]]</f>
        <v>0</v>
      </c>
      <c r="W2468" s="66" t="str">
        <f>Table4[[#This Row],[اليوم]]&amp;Table4[[#This Row],[الشهر ]]&amp;Table4[[#This Row],[العام]]</f>
        <v/>
      </c>
      <c r="X2468" s="66" t="s">
        <v>304</v>
      </c>
    </row>
    <row r="2469" spans="1:24" x14ac:dyDescent="0.3">
      <c r="A2469" s="62"/>
      <c r="B2469" s="62"/>
      <c r="C2469" s="62"/>
      <c r="D2469" s="41" t="e">
        <f t="shared" si="123"/>
        <v>#N/A</v>
      </c>
      <c r="E2469" s="4"/>
      <c r="F2469" s="41" t="e">
        <f>VLOOKUP(E2469,mapping!C:J,2,FALSE)</f>
        <v>#N/A</v>
      </c>
      <c r="G2469" s="41">
        <f>IFERROR(VLOOKUP(F2469,mapping!$D$3:$J$200,2,FALSE),0)</f>
        <v>0</v>
      </c>
      <c r="H2469" s="41">
        <f>IFERROR(VLOOKUP(F2469,mapping!$D$3:$J$200,3,FALSE),0)</f>
        <v>0</v>
      </c>
      <c r="I2469" s="41">
        <f>IFERROR(VLOOKUP(F2469,mapping!$D$3:$J$200,4,FALSE),0)</f>
        <v>0</v>
      </c>
      <c r="J2469" s="41">
        <f>IFERROR(VLOOKUP(F2469,mapping!$D$3:$J$200,5,FALSE),0)</f>
        <v>0</v>
      </c>
      <c r="K2469" s="63">
        <f>IF(W2469=mapping!$N$1,IFERROR(VLOOKUP(Table4[[#This Row],[Column1]],mapping!A:L,11,FALSE),0),IF(W2469&gt;mapping!$N$1,IFERROR(VLOOKUP(Table4[[#This Row],[Column1]],mapping!A:L,11,FALSE),0),))</f>
        <v>0</v>
      </c>
      <c r="L2469" s="139"/>
      <c r="M2469" s="60">
        <f>IF(W2469=mapping!$N$1,IFERROR(VLOOKUP(Table4[[#This Row],[Column1]],mapping!A:L,12,FALSE),0),IF(W2469&gt;mapping!$N$1,IFERROR(VLOOKUP(Table4[[#This Row],[Column1]],mapping!A:L,12,FALSE),0),0))</f>
        <v>0</v>
      </c>
      <c r="N2469" s="58">
        <f>Table4[[#This Row],[ سعر اليومية ]]*3%*Table4[[#This Row],[عدد الدورات ]]</f>
        <v>0</v>
      </c>
      <c r="O2469" s="56">
        <f>Table4[[#This Row],[ سعر اليومية ]]*Table4[[#This Row],[عدد الدورات ]]-N2469</f>
        <v>0</v>
      </c>
      <c r="P2469" s="194"/>
      <c r="Q2469" s="194"/>
      <c r="R2469" s="194"/>
      <c r="S2469" s="58">
        <f>(Table4[[#This Row],[سعر يومية السائق]]*Table4[[#This Row],[عدد الدورات ]])-SUM(Table4[[#This Row],[سلف ]:[خصم ]])+Table4[[#This Row],[اضافي ]]</f>
        <v>0</v>
      </c>
      <c r="U2469" s="58">
        <f>Table4[[#This Row],[ سعر اليومية ]]*Table4[[#This Row],[عدد الدورات ]]-Table4[[#This Row],[سعر يومية السائق]]*L2469</f>
        <v>0</v>
      </c>
      <c r="V2469" s="58">
        <f>U2469-Table4[[#This Row],[W/H  3%]]</f>
        <v>0</v>
      </c>
      <c r="W2469" s="66" t="str">
        <f>Table4[[#This Row],[اليوم]]&amp;Table4[[#This Row],[الشهر ]]&amp;Table4[[#This Row],[العام]]</f>
        <v/>
      </c>
      <c r="X2469" s="66" t="s">
        <v>304</v>
      </c>
    </row>
    <row r="2470" spans="1:24" x14ac:dyDescent="0.3">
      <c r="A2470" s="62"/>
      <c r="B2470" s="62"/>
      <c r="C2470" s="62"/>
      <c r="D2470" s="41" t="e">
        <f t="shared" si="123"/>
        <v>#N/A</v>
      </c>
      <c r="E2470" s="4"/>
      <c r="F2470" s="41" t="e">
        <f>VLOOKUP(E2470,mapping!C:J,2,FALSE)</f>
        <v>#N/A</v>
      </c>
      <c r="G2470" s="41">
        <f>IFERROR(VLOOKUP(F2470,mapping!$D$3:$J$200,2,FALSE),0)</f>
        <v>0</v>
      </c>
      <c r="H2470" s="41">
        <f>IFERROR(VLOOKUP(F2470,mapping!$D$3:$J$200,3,FALSE),0)</f>
        <v>0</v>
      </c>
      <c r="I2470" s="41">
        <f>IFERROR(VLOOKUP(F2470,mapping!$D$3:$J$200,4,FALSE),0)</f>
        <v>0</v>
      </c>
      <c r="J2470" s="41">
        <f>IFERROR(VLOOKUP(F2470,mapping!$D$3:$J$200,5,FALSE),0)</f>
        <v>0</v>
      </c>
      <c r="K2470" s="63">
        <f>IF(W2470=mapping!$N$1,IFERROR(VLOOKUP(Table4[[#This Row],[Column1]],mapping!A:L,11,FALSE),0),IF(W2470&gt;mapping!$N$1,IFERROR(VLOOKUP(Table4[[#This Row],[Column1]],mapping!A:L,11,FALSE),0),))</f>
        <v>0</v>
      </c>
      <c r="L2470" s="139"/>
      <c r="M2470" s="60">
        <f>IF(W2470=mapping!$N$1,IFERROR(VLOOKUP(Table4[[#This Row],[Column1]],mapping!A:L,12,FALSE),0),IF(W2470&gt;mapping!$N$1,IFERROR(VLOOKUP(Table4[[#This Row],[Column1]],mapping!A:L,12,FALSE),0),0))</f>
        <v>0</v>
      </c>
      <c r="N2470" s="58">
        <f>Table4[[#This Row],[ سعر اليومية ]]*3%*Table4[[#This Row],[عدد الدورات ]]</f>
        <v>0</v>
      </c>
      <c r="O2470" s="56">
        <f>Table4[[#This Row],[ سعر اليومية ]]*Table4[[#This Row],[عدد الدورات ]]-N2470</f>
        <v>0</v>
      </c>
      <c r="P2470" s="194"/>
      <c r="Q2470" s="194"/>
      <c r="R2470" s="194"/>
      <c r="S2470" s="58">
        <f>(Table4[[#This Row],[سعر يومية السائق]]*Table4[[#This Row],[عدد الدورات ]])-SUM(Table4[[#This Row],[سلف ]:[خصم ]])+Table4[[#This Row],[اضافي ]]</f>
        <v>0</v>
      </c>
      <c r="U2470" s="58">
        <f>Table4[[#This Row],[ سعر اليومية ]]*Table4[[#This Row],[عدد الدورات ]]-Table4[[#This Row],[سعر يومية السائق]]*L2470</f>
        <v>0</v>
      </c>
      <c r="V2470" s="58">
        <f>U2470-Table4[[#This Row],[W/H  3%]]</f>
        <v>0</v>
      </c>
      <c r="W2470" s="66" t="str">
        <f>Table4[[#This Row],[اليوم]]&amp;Table4[[#This Row],[الشهر ]]&amp;Table4[[#This Row],[العام]]</f>
        <v/>
      </c>
      <c r="X2470" s="66" t="s">
        <v>304</v>
      </c>
    </row>
    <row r="2471" spans="1:24" x14ac:dyDescent="0.3">
      <c r="A2471" s="62"/>
      <c r="B2471" s="62"/>
      <c r="C2471" s="62"/>
      <c r="D2471" s="41" t="e">
        <f t="shared" si="123"/>
        <v>#N/A</v>
      </c>
      <c r="E2471" s="4"/>
      <c r="F2471" s="41" t="e">
        <f>VLOOKUP(E2471,mapping!C:J,2,FALSE)</f>
        <v>#N/A</v>
      </c>
      <c r="G2471" s="41">
        <f>IFERROR(VLOOKUP(F2471,mapping!$D$3:$J$200,2,FALSE),0)</f>
        <v>0</v>
      </c>
      <c r="H2471" s="41">
        <f>IFERROR(VLOOKUP(F2471,mapping!$D$3:$J$200,3,FALSE),0)</f>
        <v>0</v>
      </c>
      <c r="I2471" s="41">
        <f>IFERROR(VLOOKUP(F2471,mapping!$D$3:$J$200,4,FALSE),0)</f>
        <v>0</v>
      </c>
      <c r="J2471" s="41">
        <f>IFERROR(VLOOKUP(F2471,mapping!$D$3:$J$200,5,FALSE),0)</f>
        <v>0</v>
      </c>
      <c r="K2471" s="63">
        <f>IF(W2471=mapping!$N$1,IFERROR(VLOOKUP(Table4[[#This Row],[Column1]],mapping!A:L,11,FALSE),0),IF(W2471&gt;mapping!$N$1,IFERROR(VLOOKUP(Table4[[#This Row],[Column1]],mapping!A:L,11,FALSE),0),))</f>
        <v>0</v>
      </c>
      <c r="L2471" s="139"/>
      <c r="M2471" s="60">
        <f>IF(W2471=mapping!$N$1,IFERROR(VLOOKUP(Table4[[#This Row],[Column1]],mapping!A:L,12,FALSE),0),IF(W2471&gt;mapping!$N$1,IFERROR(VLOOKUP(Table4[[#This Row],[Column1]],mapping!A:L,12,FALSE),0),0))</f>
        <v>0</v>
      </c>
      <c r="N2471" s="58">
        <f>Table4[[#This Row],[ سعر اليومية ]]*3%*Table4[[#This Row],[عدد الدورات ]]</f>
        <v>0</v>
      </c>
      <c r="O2471" s="56">
        <f>Table4[[#This Row],[ سعر اليومية ]]*Table4[[#This Row],[عدد الدورات ]]-N2471</f>
        <v>0</v>
      </c>
      <c r="P2471" s="194"/>
      <c r="Q2471" s="194"/>
      <c r="R2471" s="194"/>
      <c r="S2471" s="58">
        <f>(Table4[[#This Row],[سعر يومية السائق]]*Table4[[#This Row],[عدد الدورات ]])-SUM(Table4[[#This Row],[سلف ]:[خصم ]])+Table4[[#This Row],[اضافي ]]</f>
        <v>0</v>
      </c>
      <c r="U2471" s="58">
        <f>Table4[[#This Row],[ سعر اليومية ]]*Table4[[#This Row],[عدد الدورات ]]-Table4[[#This Row],[سعر يومية السائق]]*L2471</f>
        <v>0</v>
      </c>
      <c r="V2471" s="58">
        <f>U2471-Table4[[#This Row],[W/H  3%]]</f>
        <v>0</v>
      </c>
      <c r="W2471" s="66" t="str">
        <f>Table4[[#This Row],[اليوم]]&amp;Table4[[#This Row],[الشهر ]]&amp;Table4[[#This Row],[العام]]</f>
        <v/>
      </c>
      <c r="X2471" s="66" t="s">
        <v>304</v>
      </c>
    </row>
    <row r="2472" spans="1:24" x14ac:dyDescent="0.3">
      <c r="A2472" s="62"/>
      <c r="B2472" s="62"/>
      <c r="C2472" s="62"/>
      <c r="D2472" s="41" t="e">
        <f t="shared" si="123"/>
        <v>#N/A</v>
      </c>
      <c r="E2472" s="4"/>
      <c r="F2472" s="41" t="e">
        <f>VLOOKUP(E2472,mapping!C:J,2,FALSE)</f>
        <v>#N/A</v>
      </c>
      <c r="G2472" s="41">
        <f>IFERROR(VLOOKUP(F2472,mapping!$D$3:$J$200,2,FALSE),0)</f>
        <v>0</v>
      </c>
      <c r="H2472" s="41">
        <f>IFERROR(VLOOKUP(F2472,mapping!$D$3:$J$200,3,FALSE),0)</f>
        <v>0</v>
      </c>
      <c r="I2472" s="41">
        <f>IFERROR(VLOOKUP(F2472,mapping!$D$3:$J$200,4,FALSE),0)</f>
        <v>0</v>
      </c>
      <c r="J2472" s="41">
        <f>IFERROR(VLOOKUP(F2472,mapping!$D$3:$J$200,5,FALSE),0)</f>
        <v>0</v>
      </c>
      <c r="K2472" s="63">
        <f>IF(W2472=mapping!$N$1,IFERROR(VLOOKUP(Table4[[#This Row],[Column1]],mapping!A:L,11,FALSE),0),IF(W2472&gt;mapping!$N$1,IFERROR(VLOOKUP(Table4[[#This Row],[Column1]],mapping!A:L,11,FALSE),0),))</f>
        <v>0</v>
      </c>
      <c r="L2472" s="139"/>
      <c r="M2472" s="60">
        <f>IF(W2472=mapping!$N$1,IFERROR(VLOOKUP(Table4[[#This Row],[Column1]],mapping!A:L,12,FALSE),0),IF(W2472&gt;mapping!$N$1,IFERROR(VLOOKUP(Table4[[#This Row],[Column1]],mapping!A:L,12,FALSE),0),0))</f>
        <v>0</v>
      </c>
      <c r="N2472" s="58">
        <f>Table4[[#This Row],[ سعر اليومية ]]*3%*Table4[[#This Row],[عدد الدورات ]]</f>
        <v>0</v>
      </c>
      <c r="O2472" s="56">
        <f>Table4[[#This Row],[ سعر اليومية ]]*Table4[[#This Row],[عدد الدورات ]]-N2472</f>
        <v>0</v>
      </c>
      <c r="P2472" s="194"/>
      <c r="Q2472" s="194"/>
      <c r="R2472" s="194"/>
      <c r="S2472" s="58">
        <f>(Table4[[#This Row],[سعر يومية السائق]]*Table4[[#This Row],[عدد الدورات ]])-SUM(Table4[[#This Row],[سلف ]:[خصم ]])+Table4[[#This Row],[اضافي ]]</f>
        <v>0</v>
      </c>
      <c r="U2472" s="58">
        <f>Table4[[#This Row],[ سعر اليومية ]]*Table4[[#This Row],[عدد الدورات ]]-Table4[[#This Row],[سعر يومية السائق]]*L2472</f>
        <v>0</v>
      </c>
      <c r="V2472" s="58">
        <f>U2472-Table4[[#This Row],[W/H  3%]]</f>
        <v>0</v>
      </c>
      <c r="W2472" s="66" t="str">
        <f>Table4[[#This Row],[اليوم]]&amp;Table4[[#This Row],[الشهر ]]&amp;Table4[[#This Row],[العام]]</f>
        <v/>
      </c>
      <c r="X2472" s="66" t="s">
        <v>304</v>
      </c>
    </row>
    <row r="2473" spans="1:24" x14ac:dyDescent="0.3">
      <c r="A2473" s="62"/>
      <c r="B2473" s="62"/>
      <c r="C2473" s="62"/>
      <c r="D2473" s="41" t="e">
        <f t="shared" si="123"/>
        <v>#N/A</v>
      </c>
      <c r="E2473" s="4"/>
      <c r="F2473" s="41" t="e">
        <f>VLOOKUP(E2473,mapping!C:J,2,FALSE)</f>
        <v>#N/A</v>
      </c>
      <c r="G2473" s="41">
        <f>IFERROR(VLOOKUP(F2473,mapping!$D$3:$J$200,2,FALSE),0)</f>
        <v>0</v>
      </c>
      <c r="H2473" s="41">
        <f>IFERROR(VLOOKUP(F2473,mapping!$D$3:$J$200,3,FALSE),0)</f>
        <v>0</v>
      </c>
      <c r="I2473" s="41">
        <f>IFERROR(VLOOKUP(F2473,mapping!$D$3:$J$200,4,FALSE),0)</f>
        <v>0</v>
      </c>
      <c r="J2473" s="41">
        <f>IFERROR(VLOOKUP(F2473,mapping!$D$3:$J$200,5,FALSE),0)</f>
        <v>0</v>
      </c>
      <c r="K2473" s="63">
        <f>IF(W2473=mapping!$N$1,IFERROR(VLOOKUP(Table4[[#This Row],[Column1]],mapping!A:L,11,FALSE),0),IF(W2473&gt;mapping!$N$1,IFERROR(VLOOKUP(Table4[[#This Row],[Column1]],mapping!A:L,11,FALSE),0),))</f>
        <v>0</v>
      </c>
      <c r="L2473" s="139"/>
      <c r="M2473" s="60">
        <f>IF(W2473=mapping!$N$1,IFERROR(VLOOKUP(Table4[[#This Row],[Column1]],mapping!A:L,12,FALSE),0),IF(W2473&gt;mapping!$N$1,IFERROR(VLOOKUP(Table4[[#This Row],[Column1]],mapping!A:L,12,FALSE),0),0))</f>
        <v>0</v>
      </c>
      <c r="N2473" s="58">
        <f>Table4[[#This Row],[ سعر اليومية ]]*3%*Table4[[#This Row],[عدد الدورات ]]</f>
        <v>0</v>
      </c>
      <c r="O2473" s="56">
        <f>Table4[[#This Row],[ سعر اليومية ]]*Table4[[#This Row],[عدد الدورات ]]-N2473</f>
        <v>0</v>
      </c>
      <c r="P2473" s="194"/>
      <c r="Q2473" s="194"/>
      <c r="R2473" s="194"/>
      <c r="S2473" s="58">
        <f>(Table4[[#This Row],[سعر يومية السائق]]*Table4[[#This Row],[عدد الدورات ]])-SUM(Table4[[#This Row],[سلف ]:[خصم ]])+Table4[[#This Row],[اضافي ]]</f>
        <v>0</v>
      </c>
      <c r="U2473" s="58">
        <f>Table4[[#This Row],[ سعر اليومية ]]*Table4[[#This Row],[عدد الدورات ]]-Table4[[#This Row],[سعر يومية السائق]]*L2473</f>
        <v>0</v>
      </c>
      <c r="V2473" s="58">
        <f>U2473-Table4[[#This Row],[W/H  3%]]</f>
        <v>0</v>
      </c>
      <c r="W2473" s="66" t="str">
        <f>Table4[[#This Row],[اليوم]]&amp;Table4[[#This Row],[الشهر ]]&amp;Table4[[#This Row],[العام]]</f>
        <v/>
      </c>
      <c r="X2473" s="66" t="s">
        <v>304</v>
      </c>
    </row>
    <row r="2474" spans="1:24" x14ac:dyDescent="0.3">
      <c r="A2474" s="62"/>
      <c r="B2474" s="62"/>
      <c r="C2474" s="62"/>
      <c r="D2474" s="41" t="e">
        <f t="shared" si="123"/>
        <v>#N/A</v>
      </c>
      <c r="E2474" s="4"/>
      <c r="F2474" s="41" t="e">
        <f>VLOOKUP(E2474,mapping!C:J,2,FALSE)</f>
        <v>#N/A</v>
      </c>
      <c r="G2474" s="41">
        <f>IFERROR(VLOOKUP(F2474,mapping!$D$3:$J$200,2,FALSE),0)</f>
        <v>0</v>
      </c>
      <c r="H2474" s="41">
        <f>IFERROR(VLOOKUP(F2474,mapping!$D$3:$J$200,3,FALSE),0)</f>
        <v>0</v>
      </c>
      <c r="I2474" s="41">
        <f>IFERROR(VLOOKUP(F2474,mapping!$D$3:$J$200,4,FALSE),0)</f>
        <v>0</v>
      </c>
      <c r="J2474" s="41">
        <f>IFERROR(VLOOKUP(F2474,mapping!$D$3:$J$200,5,FALSE),0)</f>
        <v>0</v>
      </c>
      <c r="K2474" s="63">
        <f>IF(W2474=mapping!$N$1,IFERROR(VLOOKUP(Table4[[#This Row],[Column1]],mapping!A:L,11,FALSE),0),IF(W2474&gt;mapping!$N$1,IFERROR(VLOOKUP(Table4[[#This Row],[Column1]],mapping!A:L,11,FALSE),0),))</f>
        <v>0</v>
      </c>
      <c r="L2474" s="139"/>
      <c r="M2474" s="60">
        <f>IF(W2474=mapping!$N$1,IFERROR(VLOOKUP(Table4[[#This Row],[Column1]],mapping!A:L,12,FALSE),0),IF(W2474&gt;mapping!$N$1,IFERROR(VLOOKUP(Table4[[#This Row],[Column1]],mapping!A:L,12,FALSE),0),0))</f>
        <v>0</v>
      </c>
      <c r="N2474" s="58">
        <f>Table4[[#This Row],[ سعر اليومية ]]*3%*Table4[[#This Row],[عدد الدورات ]]</f>
        <v>0</v>
      </c>
      <c r="O2474" s="56">
        <f>Table4[[#This Row],[ سعر اليومية ]]*Table4[[#This Row],[عدد الدورات ]]-N2474</f>
        <v>0</v>
      </c>
      <c r="P2474" s="194"/>
      <c r="Q2474" s="194"/>
      <c r="R2474" s="194"/>
      <c r="S2474" s="58">
        <f>(Table4[[#This Row],[سعر يومية السائق]]*Table4[[#This Row],[عدد الدورات ]])-SUM(Table4[[#This Row],[سلف ]:[خصم ]])+Table4[[#This Row],[اضافي ]]</f>
        <v>0</v>
      </c>
      <c r="U2474" s="58">
        <f>Table4[[#This Row],[ سعر اليومية ]]*Table4[[#This Row],[عدد الدورات ]]-Table4[[#This Row],[سعر يومية السائق]]*L2474</f>
        <v>0</v>
      </c>
      <c r="V2474" s="58">
        <f>U2474-Table4[[#This Row],[W/H  3%]]</f>
        <v>0</v>
      </c>
      <c r="W2474" s="66" t="str">
        <f>Table4[[#This Row],[اليوم]]&amp;Table4[[#This Row],[الشهر ]]&amp;Table4[[#This Row],[العام]]</f>
        <v/>
      </c>
      <c r="X2474" s="66" t="s">
        <v>304</v>
      </c>
    </row>
    <row r="2475" spans="1:24" x14ac:dyDescent="0.3">
      <c r="A2475" s="62"/>
      <c r="B2475" s="62"/>
      <c r="C2475" s="62"/>
      <c r="D2475" s="41" t="e">
        <f t="shared" si="123"/>
        <v>#N/A</v>
      </c>
      <c r="E2475" s="4"/>
      <c r="F2475" s="41" t="e">
        <f>VLOOKUP(E2475,mapping!C:J,2,FALSE)</f>
        <v>#N/A</v>
      </c>
      <c r="G2475" s="41">
        <f>IFERROR(VLOOKUP(F2475,mapping!$D$3:$J$200,2,FALSE),0)</f>
        <v>0</v>
      </c>
      <c r="H2475" s="41">
        <f>IFERROR(VLOOKUP(F2475,mapping!$D$3:$J$200,3,FALSE),0)</f>
        <v>0</v>
      </c>
      <c r="I2475" s="41">
        <f>IFERROR(VLOOKUP(F2475,mapping!$D$3:$J$200,4,FALSE),0)</f>
        <v>0</v>
      </c>
      <c r="J2475" s="41">
        <f>IFERROR(VLOOKUP(F2475,mapping!$D$3:$J$200,5,FALSE),0)</f>
        <v>0</v>
      </c>
      <c r="K2475" s="63">
        <f>IF(W2475=mapping!$N$1,IFERROR(VLOOKUP(Table4[[#This Row],[Column1]],mapping!A:L,11,FALSE),0),IF(W2475&gt;mapping!$N$1,IFERROR(VLOOKUP(Table4[[#This Row],[Column1]],mapping!A:L,11,FALSE),0),))</f>
        <v>0</v>
      </c>
      <c r="L2475" s="139"/>
      <c r="M2475" s="60">
        <f>IF(W2475=mapping!$N$1,IFERROR(VLOOKUP(Table4[[#This Row],[Column1]],mapping!A:L,12,FALSE),0),IF(W2475&gt;mapping!$N$1,IFERROR(VLOOKUP(Table4[[#This Row],[Column1]],mapping!A:L,12,FALSE),0),0))</f>
        <v>0</v>
      </c>
      <c r="N2475" s="58">
        <f>Table4[[#This Row],[ سعر اليومية ]]*3%*Table4[[#This Row],[عدد الدورات ]]</f>
        <v>0</v>
      </c>
      <c r="O2475" s="56">
        <f>Table4[[#This Row],[ سعر اليومية ]]*Table4[[#This Row],[عدد الدورات ]]-N2475</f>
        <v>0</v>
      </c>
      <c r="P2475" s="194"/>
      <c r="Q2475" s="194"/>
      <c r="R2475" s="194"/>
      <c r="S2475" s="58">
        <f>(Table4[[#This Row],[سعر يومية السائق]]*Table4[[#This Row],[عدد الدورات ]])-SUM(Table4[[#This Row],[سلف ]:[خصم ]])+Table4[[#This Row],[اضافي ]]</f>
        <v>0</v>
      </c>
      <c r="U2475" s="58">
        <f>Table4[[#This Row],[ سعر اليومية ]]*Table4[[#This Row],[عدد الدورات ]]-Table4[[#This Row],[سعر يومية السائق]]*L2475</f>
        <v>0</v>
      </c>
      <c r="V2475" s="58">
        <f>U2475-Table4[[#This Row],[W/H  3%]]</f>
        <v>0</v>
      </c>
      <c r="W2475" s="66" t="str">
        <f>Table4[[#This Row],[اليوم]]&amp;Table4[[#This Row],[الشهر ]]&amp;Table4[[#This Row],[العام]]</f>
        <v/>
      </c>
      <c r="X2475" s="66" t="s">
        <v>304</v>
      </c>
    </row>
    <row r="2476" spans="1:24" x14ac:dyDescent="0.3">
      <c r="A2476" s="62"/>
      <c r="B2476" s="62"/>
      <c r="C2476" s="62"/>
      <c r="D2476" s="41" t="e">
        <f t="shared" si="123"/>
        <v>#N/A</v>
      </c>
      <c r="E2476" s="4"/>
      <c r="F2476" s="41" t="e">
        <f>VLOOKUP(E2476,mapping!C:J,2,FALSE)</f>
        <v>#N/A</v>
      </c>
      <c r="G2476" s="41">
        <f>IFERROR(VLOOKUP(F2476,mapping!$D$3:$J$200,2,FALSE),0)</f>
        <v>0</v>
      </c>
      <c r="H2476" s="41">
        <f>IFERROR(VLOOKUP(F2476,mapping!$D$3:$J$200,3,FALSE),0)</f>
        <v>0</v>
      </c>
      <c r="I2476" s="41">
        <f>IFERROR(VLOOKUP(F2476,mapping!$D$3:$J$200,4,FALSE),0)</f>
        <v>0</v>
      </c>
      <c r="J2476" s="41">
        <f>IFERROR(VLOOKUP(F2476,mapping!$D$3:$J$200,5,FALSE),0)</f>
        <v>0</v>
      </c>
      <c r="K2476" s="63">
        <f>IF(W2476=mapping!$N$1,IFERROR(VLOOKUP(Table4[[#This Row],[Column1]],mapping!A:L,11,FALSE),0),IF(W2476&gt;mapping!$N$1,IFERROR(VLOOKUP(Table4[[#This Row],[Column1]],mapping!A:L,11,FALSE),0),))</f>
        <v>0</v>
      </c>
      <c r="L2476" s="139"/>
      <c r="M2476" s="60">
        <f>IF(W2476=mapping!$N$1,IFERROR(VLOOKUP(Table4[[#This Row],[Column1]],mapping!A:L,12,FALSE),0),IF(W2476&gt;mapping!$N$1,IFERROR(VLOOKUP(Table4[[#This Row],[Column1]],mapping!A:L,12,FALSE),0),0))</f>
        <v>0</v>
      </c>
      <c r="N2476" s="58">
        <f>Table4[[#This Row],[ سعر اليومية ]]*3%*Table4[[#This Row],[عدد الدورات ]]</f>
        <v>0</v>
      </c>
      <c r="O2476" s="56">
        <f>Table4[[#This Row],[ سعر اليومية ]]*Table4[[#This Row],[عدد الدورات ]]-N2476</f>
        <v>0</v>
      </c>
      <c r="P2476" s="194"/>
      <c r="Q2476" s="194"/>
      <c r="R2476" s="194"/>
      <c r="S2476" s="58">
        <f>(Table4[[#This Row],[سعر يومية السائق]]*Table4[[#This Row],[عدد الدورات ]])-SUM(Table4[[#This Row],[سلف ]:[خصم ]])+Table4[[#This Row],[اضافي ]]</f>
        <v>0</v>
      </c>
      <c r="U2476" s="58">
        <f>Table4[[#This Row],[ سعر اليومية ]]*Table4[[#This Row],[عدد الدورات ]]-Table4[[#This Row],[سعر يومية السائق]]*L2476</f>
        <v>0</v>
      </c>
      <c r="V2476" s="58">
        <f>U2476-Table4[[#This Row],[W/H  3%]]</f>
        <v>0</v>
      </c>
      <c r="W2476" s="66" t="str">
        <f>Table4[[#This Row],[اليوم]]&amp;Table4[[#This Row],[الشهر ]]&amp;Table4[[#This Row],[العام]]</f>
        <v/>
      </c>
      <c r="X2476" s="66" t="s">
        <v>304</v>
      </c>
    </row>
    <row r="2477" spans="1:24" x14ac:dyDescent="0.3">
      <c r="A2477" s="62"/>
      <c r="B2477" s="62"/>
      <c r="C2477" s="62"/>
      <c r="D2477" s="41" t="e">
        <f t="shared" si="123"/>
        <v>#N/A</v>
      </c>
      <c r="E2477" s="4"/>
      <c r="F2477" s="41" t="e">
        <f>VLOOKUP(E2477,mapping!C:J,2,FALSE)</f>
        <v>#N/A</v>
      </c>
      <c r="G2477" s="41">
        <f>IFERROR(VLOOKUP(F2477,mapping!$D$3:$J$200,2,FALSE),0)</f>
        <v>0</v>
      </c>
      <c r="H2477" s="41">
        <f>IFERROR(VLOOKUP(F2477,mapping!$D$3:$J$200,3,FALSE),0)</f>
        <v>0</v>
      </c>
      <c r="I2477" s="41">
        <f>IFERROR(VLOOKUP(F2477,mapping!$D$3:$J$200,4,FALSE),0)</f>
        <v>0</v>
      </c>
      <c r="J2477" s="41">
        <f>IFERROR(VLOOKUP(F2477,mapping!$D$3:$J$200,5,FALSE),0)</f>
        <v>0</v>
      </c>
      <c r="K2477" s="63">
        <f>IF(W2477=mapping!$N$1,IFERROR(VLOOKUP(Table4[[#This Row],[Column1]],mapping!A:L,11,FALSE),0),IF(W2477&gt;mapping!$N$1,IFERROR(VLOOKUP(Table4[[#This Row],[Column1]],mapping!A:L,11,FALSE),0),))</f>
        <v>0</v>
      </c>
      <c r="L2477" s="139"/>
      <c r="M2477" s="60">
        <f>IF(W2477=mapping!$N$1,IFERROR(VLOOKUP(Table4[[#This Row],[Column1]],mapping!A:L,12,FALSE),0),IF(W2477&gt;mapping!$N$1,IFERROR(VLOOKUP(Table4[[#This Row],[Column1]],mapping!A:L,12,FALSE),0),0))</f>
        <v>0</v>
      </c>
      <c r="N2477" s="58">
        <f>Table4[[#This Row],[ سعر اليومية ]]*3%*Table4[[#This Row],[عدد الدورات ]]</f>
        <v>0</v>
      </c>
      <c r="O2477" s="56">
        <f>Table4[[#This Row],[ سعر اليومية ]]*Table4[[#This Row],[عدد الدورات ]]-N2477</f>
        <v>0</v>
      </c>
      <c r="P2477" s="194"/>
      <c r="Q2477" s="194"/>
      <c r="R2477" s="194"/>
      <c r="S2477" s="58">
        <f>(Table4[[#This Row],[سعر يومية السائق]]*Table4[[#This Row],[عدد الدورات ]])-SUM(Table4[[#This Row],[سلف ]:[خصم ]])+Table4[[#This Row],[اضافي ]]</f>
        <v>0</v>
      </c>
      <c r="U2477" s="58">
        <f>Table4[[#This Row],[ سعر اليومية ]]*Table4[[#This Row],[عدد الدورات ]]-Table4[[#This Row],[سعر يومية السائق]]*L2477</f>
        <v>0</v>
      </c>
      <c r="V2477" s="58">
        <f>U2477-Table4[[#This Row],[W/H  3%]]</f>
        <v>0</v>
      </c>
      <c r="W2477" s="66" t="str">
        <f>Table4[[#This Row],[اليوم]]&amp;Table4[[#This Row],[الشهر ]]&amp;Table4[[#This Row],[العام]]</f>
        <v/>
      </c>
      <c r="X2477" s="66" t="s">
        <v>304</v>
      </c>
    </row>
    <row r="2478" spans="1:24" x14ac:dyDescent="0.3">
      <c r="A2478" s="62"/>
      <c r="B2478" s="62"/>
      <c r="C2478" s="62"/>
      <c r="D2478" s="41" t="e">
        <f t="shared" si="123"/>
        <v>#N/A</v>
      </c>
      <c r="E2478" s="4"/>
      <c r="F2478" s="41" t="e">
        <f>VLOOKUP(E2478,mapping!C:J,2,FALSE)</f>
        <v>#N/A</v>
      </c>
      <c r="G2478" s="41">
        <f>IFERROR(VLOOKUP(F2478,mapping!$D$3:$J$200,2,FALSE),0)</f>
        <v>0</v>
      </c>
      <c r="H2478" s="41">
        <f>IFERROR(VLOOKUP(F2478,mapping!$D$3:$J$200,3,FALSE),0)</f>
        <v>0</v>
      </c>
      <c r="I2478" s="41">
        <f>IFERROR(VLOOKUP(F2478,mapping!$D$3:$J$200,4,FALSE),0)</f>
        <v>0</v>
      </c>
      <c r="J2478" s="41">
        <f>IFERROR(VLOOKUP(F2478,mapping!$D$3:$J$200,5,FALSE),0)</f>
        <v>0</v>
      </c>
      <c r="K2478" s="63">
        <f>IF(W2478=mapping!$N$1,IFERROR(VLOOKUP(Table4[[#This Row],[Column1]],mapping!A:L,11,FALSE),0),IF(W2478&gt;mapping!$N$1,IFERROR(VLOOKUP(Table4[[#This Row],[Column1]],mapping!A:L,11,FALSE),0),))</f>
        <v>0</v>
      </c>
      <c r="L2478" s="139"/>
      <c r="M2478" s="60">
        <f>IF(W2478=mapping!$N$1,IFERROR(VLOOKUP(Table4[[#This Row],[Column1]],mapping!A:L,12,FALSE),0),IF(W2478&gt;mapping!$N$1,IFERROR(VLOOKUP(Table4[[#This Row],[Column1]],mapping!A:L,12,FALSE),0),0))</f>
        <v>0</v>
      </c>
      <c r="N2478" s="58">
        <f>Table4[[#This Row],[ سعر اليومية ]]*3%*Table4[[#This Row],[عدد الدورات ]]</f>
        <v>0</v>
      </c>
      <c r="O2478" s="56">
        <f>Table4[[#This Row],[ سعر اليومية ]]*Table4[[#This Row],[عدد الدورات ]]-N2478</f>
        <v>0</v>
      </c>
      <c r="P2478" s="194"/>
      <c r="Q2478" s="194"/>
      <c r="R2478" s="194"/>
      <c r="S2478" s="58">
        <f>(Table4[[#This Row],[سعر يومية السائق]]*Table4[[#This Row],[عدد الدورات ]])-SUM(Table4[[#This Row],[سلف ]:[خصم ]])+Table4[[#This Row],[اضافي ]]</f>
        <v>0</v>
      </c>
      <c r="U2478" s="58">
        <f>Table4[[#This Row],[ سعر اليومية ]]*Table4[[#This Row],[عدد الدورات ]]-Table4[[#This Row],[سعر يومية السائق]]*L2478</f>
        <v>0</v>
      </c>
      <c r="V2478" s="58">
        <f>U2478-Table4[[#This Row],[W/H  3%]]</f>
        <v>0</v>
      </c>
      <c r="W2478" s="66" t="str">
        <f>Table4[[#This Row],[اليوم]]&amp;Table4[[#This Row],[الشهر ]]&amp;Table4[[#This Row],[العام]]</f>
        <v/>
      </c>
      <c r="X2478" s="66" t="s">
        <v>304</v>
      </c>
    </row>
    <row r="2479" spans="1:24" x14ac:dyDescent="0.3">
      <c r="A2479" s="62"/>
      <c r="B2479" s="62"/>
      <c r="C2479" s="62"/>
      <c r="D2479" s="41" t="e">
        <f t="shared" ref="D2479:D2542" si="124">F2479&amp;G2479&amp;H2479&amp;I2479&amp;J2479</f>
        <v>#N/A</v>
      </c>
      <c r="E2479" s="4"/>
      <c r="F2479" s="41" t="e">
        <f>VLOOKUP(E2479,mapping!C:J,2,FALSE)</f>
        <v>#N/A</v>
      </c>
      <c r="G2479" s="41">
        <f>IFERROR(VLOOKUP(F2479,mapping!$D$3:$J$200,2,FALSE),0)</f>
        <v>0</v>
      </c>
      <c r="H2479" s="41">
        <f>IFERROR(VLOOKUP(F2479,mapping!$D$3:$J$200,3,FALSE),0)</f>
        <v>0</v>
      </c>
      <c r="I2479" s="41">
        <f>IFERROR(VLOOKUP(F2479,mapping!$D$3:$J$200,4,FALSE),0)</f>
        <v>0</v>
      </c>
      <c r="J2479" s="41">
        <f>IFERROR(VLOOKUP(F2479,mapping!$D$3:$J$200,5,FALSE),0)</f>
        <v>0</v>
      </c>
      <c r="K2479" s="63">
        <f>IF(W2479=mapping!$N$1,IFERROR(VLOOKUP(Table4[[#This Row],[Column1]],mapping!A:L,11,FALSE),0),IF(W2479&gt;mapping!$N$1,IFERROR(VLOOKUP(Table4[[#This Row],[Column1]],mapping!A:L,11,FALSE),0),))</f>
        <v>0</v>
      </c>
      <c r="L2479" s="139"/>
      <c r="M2479" s="60">
        <f>IF(W2479=mapping!$N$1,IFERROR(VLOOKUP(Table4[[#This Row],[Column1]],mapping!A:L,12,FALSE),0),IF(W2479&gt;mapping!$N$1,IFERROR(VLOOKUP(Table4[[#This Row],[Column1]],mapping!A:L,12,FALSE),0),0))</f>
        <v>0</v>
      </c>
      <c r="N2479" s="58">
        <f>Table4[[#This Row],[ سعر اليومية ]]*3%*Table4[[#This Row],[عدد الدورات ]]</f>
        <v>0</v>
      </c>
      <c r="O2479" s="56">
        <f>Table4[[#This Row],[ سعر اليومية ]]*Table4[[#This Row],[عدد الدورات ]]-N2479</f>
        <v>0</v>
      </c>
      <c r="P2479" s="194"/>
      <c r="Q2479" s="194"/>
      <c r="R2479" s="194"/>
      <c r="S2479" s="58">
        <f>(Table4[[#This Row],[سعر يومية السائق]]*Table4[[#This Row],[عدد الدورات ]])-SUM(Table4[[#This Row],[سلف ]:[خصم ]])+Table4[[#This Row],[اضافي ]]</f>
        <v>0</v>
      </c>
      <c r="U2479" s="58">
        <f>Table4[[#This Row],[ سعر اليومية ]]*Table4[[#This Row],[عدد الدورات ]]-Table4[[#This Row],[سعر يومية السائق]]*L2479</f>
        <v>0</v>
      </c>
      <c r="V2479" s="58">
        <f>U2479-Table4[[#This Row],[W/H  3%]]</f>
        <v>0</v>
      </c>
      <c r="W2479" s="66" t="str">
        <f>Table4[[#This Row],[اليوم]]&amp;Table4[[#This Row],[الشهر ]]&amp;Table4[[#This Row],[العام]]</f>
        <v/>
      </c>
      <c r="X2479" s="66" t="s">
        <v>304</v>
      </c>
    </row>
    <row r="2480" spans="1:24" x14ac:dyDescent="0.3">
      <c r="A2480" s="62"/>
      <c r="B2480" s="62"/>
      <c r="C2480" s="62"/>
      <c r="D2480" s="41" t="e">
        <f t="shared" si="124"/>
        <v>#N/A</v>
      </c>
      <c r="E2480" s="4"/>
      <c r="F2480" s="41" t="e">
        <f>VLOOKUP(E2480,mapping!C:J,2,FALSE)</f>
        <v>#N/A</v>
      </c>
      <c r="G2480" s="41">
        <f>IFERROR(VLOOKUP(F2480,mapping!$D$3:$J$200,2,FALSE),0)</f>
        <v>0</v>
      </c>
      <c r="H2480" s="41">
        <f>IFERROR(VLOOKUP(F2480,mapping!$D$3:$J$200,3,FALSE),0)</f>
        <v>0</v>
      </c>
      <c r="I2480" s="41">
        <f>IFERROR(VLOOKUP(F2480,mapping!$D$3:$J$200,4,FALSE),0)</f>
        <v>0</v>
      </c>
      <c r="J2480" s="41">
        <f>IFERROR(VLOOKUP(F2480,mapping!$D$3:$J$200,5,FALSE),0)</f>
        <v>0</v>
      </c>
      <c r="K2480" s="63">
        <f>IF(W2480=mapping!$N$1,IFERROR(VLOOKUP(Table4[[#This Row],[Column1]],mapping!A:L,11,FALSE),0),IF(W2480&gt;mapping!$N$1,IFERROR(VLOOKUP(Table4[[#This Row],[Column1]],mapping!A:L,11,FALSE),0),))</f>
        <v>0</v>
      </c>
      <c r="L2480" s="139"/>
      <c r="M2480" s="60">
        <f>IF(W2480=mapping!$N$1,IFERROR(VLOOKUP(Table4[[#This Row],[Column1]],mapping!A:L,12,FALSE),0),IF(W2480&gt;mapping!$N$1,IFERROR(VLOOKUP(Table4[[#This Row],[Column1]],mapping!A:L,12,FALSE),0),0))</f>
        <v>0</v>
      </c>
      <c r="N2480" s="58">
        <f>Table4[[#This Row],[ سعر اليومية ]]*3%*Table4[[#This Row],[عدد الدورات ]]</f>
        <v>0</v>
      </c>
      <c r="O2480" s="56">
        <f>Table4[[#This Row],[ سعر اليومية ]]*Table4[[#This Row],[عدد الدورات ]]-N2480</f>
        <v>0</v>
      </c>
      <c r="P2480" s="194"/>
      <c r="Q2480" s="194"/>
      <c r="R2480" s="194"/>
      <c r="S2480" s="58">
        <f>(Table4[[#This Row],[سعر يومية السائق]]*Table4[[#This Row],[عدد الدورات ]])-SUM(Table4[[#This Row],[سلف ]:[خصم ]])+Table4[[#This Row],[اضافي ]]</f>
        <v>0</v>
      </c>
      <c r="U2480" s="58">
        <f>Table4[[#This Row],[ سعر اليومية ]]*Table4[[#This Row],[عدد الدورات ]]-Table4[[#This Row],[سعر يومية السائق]]*L2480</f>
        <v>0</v>
      </c>
      <c r="V2480" s="58">
        <f>U2480-Table4[[#This Row],[W/H  3%]]</f>
        <v>0</v>
      </c>
      <c r="W2480" s="66" t="str">
        <f>Table4[[#This Row],[اليوم]]&amp;Table4[[#This Row],[الشهر ]]&amp;Table4[[#This Row],[العام]]</f>
        <v/>
      </c>
      <c r="X2480" s="66" t="s">
        <v>304</v>
      </c>
    </row>
    <row r="2481" spans="1:24" x14ac:dyDescent="0.3">
      <c r="A2481" s="62"/>
      <c r="B2481" s="62"/>
      <c r="C2481" s="62"/>
      <c r="D2481" s="41" t="e">
        <f t="shared" si="124"/>
        <v>#N/A</v>
      </c>
      <c r="E2481" s="4"/>
      <c r="F2481" s="41" t="e">
        <f>VLOOKUP(E2481,mapping!C:J,2,FALSE)</f>
        <v>#N/A</v>
      </c>
      <c r="G2481" s="41">
        <f>IFERROR(VLOOKUP(F2481,mapping!$D$3:$J$200,2,FALSE),0)</f>
        <v>0</v>
      </c>
      <c r="H2481" s="41">
        <f>IFERROR(VLOOKUP(F2481,mapping!$D$3:$J$200,3,FALSE),0)</f>
        <v>0</v>
      </c>
      <c r="I2481" s="41">
        <f>IFERROR(VLOOKUP(F2481,mapping!$D$3:$J$200,4,FALSE),0)</f>
        <v>0</v>
      </c>
      <c r="J2481" s="41">
        <f>IFERROR(VLOOKUP(F2481,mapping!$D$3:$J$200,5,FALSE),0)</f>
        <v>0</v>
      </c>
      <c r="K2481" s="63">
        <f>IF(W2481=mapping!$N$1,IFERROR(VLOOKUP(Table4[[#This Row],[Column1]],mapping!A:L,11,FALSE),0),IF(W2481&gt;mapping!$N$1,IFERROR(VLOOKUP(Table4[[#This Row],[Column1]],mapping!A:L,11,FALSE),0),))</f>
        <v>0</v>
      </c>
      <c r="L2481" s="139"/>
      <c r="M2481" s="60">
        <f>IF(W2481=mapping!$N$1,IFERROR(VLOOKUP(Table4[[#This Row],[Column1]],mapping!A:L,12,FALSE),0),IF(W2481&gt;mapping!$N$1,IFERROR(VLOOKUP(Table4[[#This Row],[Column1]],mapping!A:L,12,FALSE),0),0))</f>
        <v>0</v>
      </c>
      <c r="N2481" s="58">
        <f>Table4[[#This Row],[ سعر اليومية ]]*3%*Table4[[#This Row],[عدد الدورات ]]</f>
        <v>0</v>
      </c>
      <c r="O2481" s="56">
        <f>Table4[[#This Row],[ سعر اليومية ]]*Table4[[#This Row],[عدد الدورات ]]-N2481</f>
        <v>0</v>
      </c>
      <c r="P2481" s="194"/>
      <c r="Q2481" s="194"/>
      <c r="R2481" s="194"/>
      <c r="S2481" s="58">
        <f>(Table4[[#This Row],[سعر يومية السائق]]*Table4[[#This Row],[عدد الدورات ]])-SUM(Table4[[#This Row],[سلف ]:[خصم ]])+Table4[[#This Row],[اضافي ]]</f>
        <v>0</v>
      </c>
      <c r="U2481" s="58">
        <f>Table4[[#This Row],[ سعر اليومية ]]*Table4[[#This Row],[عدد الدورات ]]-Table4[[#This Row],[سعر يومية السائق]]*L2481</f>
        <v>0</v>
      </c>
      <c r="V2481" s="58">
        <f>U2481-Table4[[#This Row],[W/H  3%]]</f>
        <v>0</v>
      </c>
      <c r="W2481" s="66" t="str">
        <f>Table4[[#This Row],[اليوم]]&amp;Table4[[#This Row],[الشهر ]]&amp;Table4[[#This Row],[العام]]</f>
        <v/>
      </c>
      <c r="X2481" s="66" t="s">
        <v>304</v>
      </c>
    </row>
    <row r="2482" spans="1:24" x14ac:dyDescent="0.3">
      <c r="A2482" s="62"/>
      <c r="B2482" s="62"/>
      <c r="C2482" s="62"/>
      <c r="D2482" s="41" t="e">
        <f t="shared" si="124"/>
        <v>#N/A</v>
      </c>
      <c r="E2482" s="4"/>
      <c r="F2482" s="41" t="e">
        <f>VLOOKUP(E2482,mapping!C:J,2,FALSE)</f>
        <v>#N/A</v>
      </c>
      <c r="G2482" s="41">
        <f>IFERROR(VLOOKUP(F2482,mapping!$D$3:$J$200,2,FALSE),0)</f>
        <v>0</v>
      </c>
      <c r="H2482" s="41">
        <f>IFERROR(VLOOKUP(F2482,mapping!$D$3:$J$200,3,FALSE),0)</f>
        <v>0</v>
      </c>
      <c r="I2482" s="41">
        <f>IFERROR(VLOOKUP(F2482,mapping!$D$3:$J$200,4,FALSE),0)</f>
        <v>0</v>
      </c>
      <c r="J2482" s="41">
        <f>IFERROR(VLOOKUP(F2482,mapping!$D$3:$J$200,5,FALSE),0)</f>
        <v>0</v>
      </c>
      <c r="K2482" s="63">
        <f>IF(W2482=mapping!$N$1,IFERROR(VLOOKUP(Table4[[#This Row],[Column1]],mapping!A:L,11,FALSE),0),IF(W2482&gt;mapping!$N$1,IFERROR(VLOOKUP(Table4[[#This Row],[Column1]],mapping!A:L,11,FALSE),0),))</f>
        <v>0</v>
      </c>
      <c r="L2482" s="139"/>
      <c r="M2482" s="60">
        <f>IF(W2482=mapping!$N$1,IFERROR(VLOOKUP(Table4[[#This Row],[Column1]],mapping!A:L,12,FALSE),0),IF(W2482&gt;mapping!$N$1,IFERROR(VLOOKUP(Table4[[#This Row],[Column1]],mapping!A:L,12,FALSE),0),0))</f>
        <v>0</v>
      </c>
      <c r="N2482" s="58">
        <f>Table4[[#This Row],[ سعر اليومية ]]*3%*Table4[[#This Row],[عدد الدورات ]]</f>
        <v>0</v>
      </c>
      <c r="O2482" s="56">
        <f>Table4[[#This Row],[ سعر اليومية ]]*Table4[[#This Row],[عدد الدورات ]]-N2482</f>
        <v>0</v>
      </c>
      <c r="P2482" s="194"/>
      <c r="Q2482" s="194"/>
      <c r="R2482" s="194"/>
      <c r="S2482" s="58">
        <f>(Table4[[#This Row],[سعر يومية السائق]]*Table4[[#This Row],[عدد الدورات ]])-SUM(Table4[[#This Row],[سلف ]:[خصم ]])+Table4[[#This Row],[اضافي ]]</f>
        <v>0</v>
      </c>
      <c r="U2482" s="58">
        <f>Table4[[#This Row],[ سعر اليومية ]]*Table4[[#This Row],[عدد الدورات ]]-Table4[[#This Row],[سعر يومية السائق]]*L2482</f>
        <v>0</v>
      </c>
      <c r="V2482" s="58">
        <f>U2482-Table4[[#This Row],[W/H  3%]]</f>
        <v>0</v>
      </c>
      <c r="W2482" s="66" t="str">
        <f>Table4[[#This Row],[اليوم]]&amp;Table4[[#This Row],[الشهر ]]&amp;Table4[[#This Row],[العام]]</f>
        <v/>
      </c>
      <c r="X2482" s="66" t="s">
        <v>304</v>
      </c>
    </row>
    <row r="2483" spans="1:24" x14ac:dyDescent="0.3">
      <c r="A2483" s="62"/>
      <c r="B2483" s="62"/>
      <c r="C2483" s="62"/>
      <c r="D2483" s="41" t="e">
        <f t="shared" si="124"/>
        <v>#N/A</v>
      </c>
      <c r="E2483" s="4"/>
      <c r="F2483" s="41" t="e">
        <f>VLOOKUP(E2483,mapping!C:J,2,FALSE)</f>
        <v>#N/A</v>
      </c>
      <c r="G2483" s="41">
        <f>IFERROR(VLOOKUP(F2483,mapping!$D$3:$J$200,2,FALSE),0)</f>
        <v>0</v>
      </c>
      <c r="H2483" s="41">
        <f>IFERROR(VLOOKUP(F2483,mapping!$D$3:$J$200,3,FALSE),0)</f>
        <v>0</v>
      </c>
      <c r="I2483" s="41">
        <f>IFERROR(VLOOKUP(F2483,mapping!$D$3:$J$200,4,FALSE),0)</f>
        <v>0</v>
      </c>
      <c r="J2483" s="41">
        <f>IFERROR(VLOOKUP(F2483,mapping!$D$3:$J$200,5,FALSE),0)</f>
        <v>0</v>
      </c>
      <c r="K2483" s="63">
        <f>IF(W2483=mapping!$N$1,IFERROR(VLOOKUP(Table4[[#This Row],[Column1]],mapping!A:L,11,FALSE),0),IF(W2483&gt;mapping!$N$1,IFERROR(VLOOKUP(Table4[[#This Row],[Column1]],mapping!A:L,11,FALSE),0),))</f>
        <v>0</v>
      </c>
      <c r="L2483" s="139"/>
      <c r="M2483" s="60">
        <f>IF(W2483=mapping!$N$1,IFERROR(VLOOKUP(Table4[[#This Row],[Column1]],mapping!A:L,12,FALSE),0),IF(W2483&gt;mapping!$N$1,IFERROR(VLOOKUP(Table4[[#This Row],[Column1]],mapping!A:L,12,FALSE),0),0))</f>
        <v>0</v>
      </c>
      <c r="N2483" s="58">
        <f>Table4[[#This Row],[ سعر اليومية ]]*3%*Table4[[#This Row],[عدد الدورات ]]</f>
        <v>0</v>
      </c>
      <c r="O2483" s="56">
        <f>Table4[[#This Row],[ سعر اليومية ]]*Table4[[#This Row],[عدد الدورات ]]-N2483</f>
        <v>0</v>
      </c>
      <c r="P2483" s="194"/>
      <c r="Q2483" s="194"/>
      <c r="R2483" s="194"/>
      <c r="S2483" s="58">
        <f>(Table4[[#This Row],[سعر يومية السائق]]*Table4[[#This Row],[عدد الدورات ]])-SUM(Table4[[#This Row],[سلف ]:[خصم ]])+Table4[[#This Row],[اضافي ]]</f>
        <v>0</v>
      </c>
      <c r="U2483" s="58">
        <f>Table4[[#This Row],[ سعر اليومية ]]*Table4[[#This Row],[عدد الدورات ]]-Table4[[#This Row],[سعر يومية السائق]]*L2483</f>
        <v>0</v>
      </c>
      <c r="V2483" s="58">
        <f>U2483-Table4[[#This Row],[W/H  3%]]</f>
        <v>0</v>
      </c>
      <c r="W2483" s="66" t="str">
        <f>Table4[[#This Row],[اليوم]]&amp;Table4[[#This Row],[الشهر ]]&amp;Table4[[#This Row],[العام]]</f>
        <v/>
      </c>
      <c r="X2483" s="66" t="s">
        <v>304</v>
      </c>
    </row>
    <row r="2484" spans="1:24" x14ac:dyDescent="0.3">
      <c r="A2484" s="62"/>
      <c r="B2484" s="62"/>
      <c r="C2484" s="62"/>
      <c r="D2484" s="41" t="e">
        <f t="shared" si="124"/>
        <v>#N/A</v>
      </c>
      <c r="E2484" s="4"/>
      <c r="F2484" s="41" t="e">
        <f>VLOOKUP(E2484,mapping!C:J,2,FALSE)</f>
        <v>#N/A</v>
      </c>
      <c r="G2484" s="41">
        <f>IFERROR(VLOOKUP(F2484,mapping!$D$3:$J$200,2,FALSE),0)</f>
        <v>0</v>
      </c>
      <c r="H2484" s="41">
        <f>IFERROR(VLOOKUP(F2484,mapping!$D$3:$J$200,3,FALSE),0)</f>
        <v>0</v>
      </c>
      <c r="I2484" s="41">
        <f>IFERROR(VLOOKUP(F2484,mapping!$D$3:$J$200,4,FALSE),0)</f>
        <v>0</v>
      </c>
      <c r="J2484" s="41">
        <f>IFERROR(VLOOKUP(F2484,mapping!$D$3:$J$200,5,FALSE),0)</f>
        <v>0</v>
      </c>
      <c r="K2484" s="63">
        <f>IF(W2484=mapping!$N$1,IFERROR(VLOOKUP(Table4[[#This Row],[Column1]],mapping!A:L,11,FALSE),0),IF(W2484&gt;mapping!$N$1,IFERROR(VLOOKUP(Table4[[#This Row],[Column1]],mapping!A:L,11,FALSE),0),))</f>
        <v>0</v>
      </c>
      <c r="L2484" s="139"/>
      <c r="M2484" s="60">
        <f>IF(W2484=mapping!$N$1,IFERROR(VLOOKUP(Table4[[#This Row],[Column1]],mapping!A:L,12,FALSE),0),IF(W2484&gt;mapping!$N$1,IFERROR(VLOOKUP(Table4[[#This Row],[Column1]],mapping!A:L,12,FALSE),0),0))</f>
        <v>0</v>
      </c>
      <c r="N2484" s="58">
        <f>Table4[[#This Row],[ سعر اليومية ]]*3%*Table4[[#This Row],[عدد الدورات ]]</f>
        <v>0</v>
      </c>
      <c r="O2484" s="56">
        <f>Table4[[#This Row],[ سعر اليومية ]]*Table4[[#This Row],[عدد الدورات ]]-N2484</f>
        <v>0</v>
      </c>
      <c r="P2484" s="194"/>
      <c r="Q2484" s="194"/>
      <c r="R2484" s="194"/>
      <c r="S2484" s="58">
        <f>(Table4[[#This Row],[سعر يومية السائق]]*Table4[[#This Row],[عدد الدورات ]])-SUM(Table4[[#This Row],[سلف ]:[خصم ]])+Table4[[#This Row],[اضافي ]]</f>
        <v>0</v>
      </c>
      <c r="U2484" s="58">
        <f>Table4[[#This Row],[ سعر اليومية ]]*Table4[[#This Row],[عدد الدورات ]]-Table4[[#This Row],[سعر يومية السائق]]*L2484</f>
        <v>0</v>
      </c>
      <c r="V2484" s="58">
        <f>U2484-Table4[[#This Row],[W/H  3%]]</f>
        <v>0</v>
      </c>
      <c r="W2484" s="66" t="str">
        <f>Table4[[#This Row],[اليوم]]&amp;Table4[[#This Row],[الشهر ]]&amp;Table4[[#This Row],[العام]]</f>
        <v/>
      </c>
      <c r="X2484" s="66" t="s">
        <v>304</v>
      </c>
    </row>
    <row r="2485" spans="1:24" x14ac:dyDescent="0.3">
      <c r="A2485" s="62"/>
      <c r="B2485" s="62"/>
      <c r="C2485" s="62"/>
      <c r="D2485" s="41" t="e">
        <f t="shared" si="124"/>
        <v>#N/A</v>
      </c>
      <c r="E2485" s="4"/>
      <c r="F2485" s="41" t="e">
        <f>VLOOKUP(E2485,mapping!C:J,2,FALSE)</f>
        <v>#N/A</v>
      </c>
      <c r="G2485" s="41">
        <f>IFERROR(VLOOKUP(F2485,mapping!$D$3:$J$200,2,FALSE),0)</f>
        <v>0</v>
      </c>
      <c r="H2485" s="41">
        <f>IFERROR(VLOOKUP(F2485,mapping!$D$3:$J$200,3,FALSE),0)</f>
        <v>0</v>
      </c>
      <c r="I2485" s="41">
        <f>IFERROR(VLOOKUP(F2485,mapping!$D$3:$J$200,4,FALSE),0)</f>
        <v>0</v>
      </c>
      <c r="J2485" s="41">
        <f>IFERROR(VLOOKUP(F2485,mapping!$D$3:$J$200,5,FALSE),0)</f>
        <v>0</v>
      </c>
      <c r="K2485" s="63">
        <f>IF(W2485=mapping!$N$1,IFERROR(VLOOKUP(Table4[[#This Row],[Column1]],mapping!A:L,11,FALSE),0),IF(W2485&gt;mapping!$N$1,IFERROR(VLOOKUP(Table4[[#This Row],[Column1]],mapping!A:L,11,FALSE),0),))</f>
        <v>0</v>
      </c>
      <c r="L2485" s="139"/>
      <c r="M2485" s="60">
        <f>IF(W2485=mapping!$N$1,IFERROR(VLOOKUP(Table4[[#This Row],[Column1]],mapping!A:L,12,FALSE),0),IF(W2485&gt;mapping!$N$1,IFERROR(VLOOKUP(Table4[[#This Row],[Column1]],mapping!A:L,12,FALSE),0),0))</f>
        <v>0</v>
      </c>
      <c r="N2485" s="58">
        <f>Table4[[#This Row],[ سعر اليومية ]]*3%*Table4[[#This Row],[عدد الدورات ]]</f>
        <v>0</v>
      </c>
      <c r="O2485" s="56">
        <f>Table4[[#This Row],[ سعر اليومية ]]*Table4[[#This Row],[عدد الدورات ]]-N2485</f>
        <v>0</v>
      </c>
      <c r="P2485" s="194"/>
      <c r="Q2485" s="194"/>
      <c r="R2485" s="194"/>
      <c r="S2485" s="58">
        <f>(Table4[[#This Row],[سعر يومية السائق]]*Table4[[#This Row],[عدد الدورات ]])-SUM(Table4[[#This Row],[سلف ]:[خصم ]])+Table4[[#This Row],[اضافي ]]</f>
        <v>0</v>
      </c>
      <c r="U2485" s="58">
        <f>Table4[[#This Row],[ سعر اليومية ]]*Table4[[#This Row],[عدد الدورات ]]-Table4[[#This Row],[سعر يومية السائق]]*L2485</f>
        <v>0</v>
      </c>
      <c r="V2485" s="58">
        <f>U2485-Table4[[#This Row],[W/H  3%]]</f>
        <v>0</v>
      </c>
      <c r="W2485" s="66" t="str">
        <f>Table4[[#This Row],[اليوم]]&amp;Table4[[#This Row],[الشهر ]]&amp;Table4[[#This Row],[العام]]</f>
        <v/>
      </c>
      <c r="X2485" s="66" t="s">
        <v>304</v>
      </c>
    </row>
    <row r="2486" spans="1:24" x14ac:dyDescent="0.3">
      <c r="A2486" s="62"/>
      <c r="B2486" s="62"/>
      <c r="C2486" s="62"/>
      <c r="D2486" s="41" t="e">
        <f t="shared" si="124"/>
        <v>#N/A</v>
      </c>
      <c r="E2486" s="4"/>
      <c r="F2486" s="41" t="e">
        <f>VLOOKUP(E2486,mapping!C:J,2,FALSE)</f>
        <v>#N/A</v>
      </c>
      <c r="G2486" s="41">
        <f>IFERROR(VLOOKUP(F2486,mapping!$D$3:$J$200,2,FALSE),0)</f>
        <v>0</v>
      </c>
      <c r="H2486" s="41">
        <f>IFERROR(VLOOKUP(F2486,mapping!$D$3:$J$200,3,FALSE),0)</f>
        <v>0</v>
      </c>
      <c r="I2486" s="41">
        <f>IFERROR(VLOOKUP(F2486,mapping!$D$3:$J$200,4,FALSE),0)</f>
        <v>0</v>
      </c>
      <c r="J2486" s="41">
        <f>IFERROR(VLOOKUP(F2486,mapping!$D$3:$J$200,5,FALSE),0)</f>
        <v>0</v>
      </c>
      <c r="K2486" s="63">
        <f>IF(W2486=mapping!$N$1,IFERROR(VLOOKUP(Table4[[#This Row],[Column1]],mapping!A:L,11,FALSE),0),IF(W2486&gt;mapping!$N$1,IFERROR(VLOOKUP(Table4[[#This Row],[Column1]],mapping!A:L,11,FALSE),0),))</f>
        <v>0</v>
      </c>
      <c r="L2486" s="139"/>
      <c r="M2486" s="60">
        <f>IF(W2486=mapping!$N$1,IFERROR(VLOOKUP(Table4[[#This Row],[Column1]],mapping!A:L,12,FALSE),0),IF(W2486&gt;mapping!$N$1,IFERROR(VLOOKUP(Table4[[#This Row],[Column1]],mapping!A:L,12,FALSE),0),0))</f>
        <v>0</v>
      </c>
      <c r="N2486" s="58">
        <f>Table4[[#This Row],[ سعر اليومية ]]*3%*Table4[[#This Row],[عدد الدورات ]]</f>
        <v>0</v>
      </c>
      <c r="O2486" s="56">
        <f>Table4[[#This Row],[ سعر اليومية ]]*Table4[[#This Row],[عدد الدورات ]]-N2486</f>
        <v>0</v>
      </c>
      <c r="P2486" s="194"/>
      <c r="Q2486" s="194"/>
      <c r="R2486" s="194"/>
      <c r="S2486" s="58">
        <f>(Table4[[#This Row],[سعر يومية السائق]]*Table4[[#This Row],[عدد الدورات ]])-SUM(Table4[[#This Row],[سلف ]:[خصم ]])+Table4[[#This Row],[اضافي ]]</f>
        <v>0</v>
      </c>
      <c r="U2486" s="58">
        <f>Table4[[#This Row],[ سعر اليومية ]]*Table4[[#This Row],[عدد الدورات ]]-Table4[[#This Row],[سعر يومية السائق]]*L2486</f>
        <v>0</v>
      </c>
      <c r="V2486" s="58">
        <f>U2486-Table4[[#This Row],[W/H  3%]]</f>
        <v>0</v>
      </c>
      <c r="W2486" s="66" t="str">
        <f>Table4[[#This Row],[اليوم]]&amp;Table4[[#This Row],[الشهر ]]&amp;Table4[[#This Row],[العام]]</f>
        <v/>
      </c>
      <c r="X2486" s="66" t="s">
        <v>304</v>
      </c>
    </row>
    <row r="2487" spans="1:24" x14ac:dyDescent="0.3">
      <c r="A2487" s="62"/>
      <c r="B2487" s="62"/>
      <c r="C2487" s="62"/>
      <c r="D2487" s="41" t="e">
        <f t="shared" si="124"/>
        <v>#N/A</v>
      </c>
      <c r="E2487" s="4"/>
      <c r="F2487" s="41" t="e">
        <f>VLOOKUP(E2487,mapping!C:J,2,FALSE)</f>
        <v>#N/A</v>
      </c>
      <c r="G2487" s="41">
        <f>IFERROR(VLOOKUP(F2487,mapping!$D$3:$J$200,2,FALSE),0)</f>
        <v>0</v>
      </c>
      <c r="H2487" s="41">
        <f>IFERROR(VLOOKUP(F2487,mapping!$D$3:$J$200,3,FALSE),0)</f>
        <v>0</v>
      </c>
      <c r="I2487" s="41">
        <f>IFERROR(VLOOKUP(F2487,mapping!$D$3:$J$200,4,FALSE),0)</f>
        <v>0</v>
      </c>
      <c r="J2487" s="41">
        <f>IFERROR(VLOOKUP(F2487,mapping!$D$3:$J$200,5,FALSE),0)</f>
        <v>0</v>
      </c>
      <c r="K2487" s="63">
        <f>IF(W2487=mapping!$N$1,IFERROR(VLOOKUP(Table4[[#This Row],[Column1]],mapping!A:L,11,FALSE),0),IF(W2487&gt;mapping!$N$1,IFERROR(VLOOKUP(Table4[[#This Row],[Column1]],mapping!A:L,11,FALSE),0),))</f>
        <v>0</v>
      </c>
      <c r="L2487" s="139"/>
      <c r="M2487" s="60">
        <f>IF(W2487=mapping!$N$1,IFERROR(VLOOKUP(Table4[[#This Row],[Column1]],mapping!A:L,12,FALSE),0),IF(W2487&gt;mapping!$N$1,IFERROR(VLOOKUP(Table4[[#This Row],[Column1]],mapping!A:L,12,FALSE),0),0))</f>
        <v>0</v>
      </c>
      <c r="N2487" s="58">
        <f>Table4[[#This Row],[ سعر اليومية ]]*3%*Table4[[#This Row],[عدد الدورات ]]</f>
        <v>0</v>
      </c>
      <c r="O2487" s="56">
        <f>Table4[[#This Row],[ سعر اليومية ]]*Table4[[#This Row],[عدد الدورات ]]-N2487</f>
        <v>0</v>
      </c>
      <c r="P2487" s="194"/>
      <c r="Q2487" s="194"/>
      <c r="R2487" s="194"/>
      <c r="S2487" s="58">
        <f>(Table4[[#This Row],[سعر يومية السائق]]*Table4[[#This Row],[عدد الدورات ]])-SUM(Table4[[#This Row],[سلف ]:[خصم ]])+Table4[[#This Row],[اضافي ]]</f>
        <v>0</v>
      </c>
      <c r="U2487" s="58">
        <f>Table4[[#This Row],[ سعر اليومية ]]*Table4[[#This Row],[عدد الدورات ]]-Table4[[#This Row],[سعر يومية السائق]]*L2487</f>
        <v>0</v>
      </c>
      <c r="V2487" s="58">
        <f>U2487-Table4[[#This Row],[W/H  3%]]</f>
        <v>0</v>
      </c>
      <c r="W2487" s="66" t="str">
        <f>Table4[[#This Row],[اليوم]]&amp;Table4[[#This Row],[الشهر ]]&amp;Table4[[#This Row],[العام]]</f>
        <v/>
      </c>
      <c r="X2487" s="66" t="s">
        <v>304</v>
      </c>
    </row>
    <row r="2488" spans="1:24" x14ac:dyDescent="0.3">
      <c r="A2488" s="62"/>
      <c r="B2488" s="62"/>
      <c r="C2488" s="62"/>
      <c r="D2488" s="41" t="e">
        <f t="shared" si="124"/>
        <v>#N/A</v>
      </c>
      <c r="E2488" s="4"/>
      <c r="F2488" s="41" t="e">
        <f>VLOOKUP(E2488,mapping!C:J,2,FALSE)</f>
        <v>#N/A</v>
      </c>
      <c r="G2488" s="41">
        <f>IFERROR(VLOOKUP(F2488,mapping!$D$3:$J$200,2,FALSE),0)</f>
        <v>0</v>
      </c>
      <c r="H2488" s="41">
        <f>IFERROR(VLOOKUP(F2488,mapping!$D$3:$J$200,3,FALSE),0)</f>
        <v>0</v>
      </c>
      <c r="I2488" s="41">
        <f>IFERROR(VLOOKUP(F2488,mapping!$D$3:$J$200,4,FALSE),0)</f>
        <v>0</v>
      </c>
      <c r="J2488" s="41">
        <f>IFERROR(VLOOKUP(F2488,mapping!$D$3:$J$200,5,FALSE),0)</f>
        <v>0</v>
      </c>
      <c r="K2488" s="63">
        <f>IF(W2488=mapping!$N$1,IFERROR(VLOOKUP(Table4[[#This Row],[Column1]],mapping!A:L,11,FALSE),0),IF(W2488&gt;mapping!$N$1,IFERROR(VLOOKUP(Table4[[#This Row],[Column1]],mapping!A:L,11,FALSE),0),))</f>
        <v>0</v>
      </c>
      <c r="L2488" s="139"/>
      <c r="M2488" s="60">
        <f>IF(W2488=mapping!$N$1,IFERROR(VLOOKUP(Table4[[#This Row],[Column1]],mapping!A:L,12,FALSE),0),IF(W2488&gt;mapping!$N$1,IFERROR(VLOOKUP(Table4[[#This Row],[Column1]],mapping!A:L,12,FALSE),0),0))</f>
        <v>0</v>
      </c>
      <c r="N2488" s="58">
        <f>Table4[[#This Row],[ سعر اليومية ]]*3%*Table4[[#This Row],[عدد الدورات ]]</f>
        <v>0</v>
      </c>
      <c r="O2488" s="56">
        <f>Table4[[#This Row],[ سعر اليومية ]]*Table4[[#This Row],[عدد الدورات ]]-N2488</f>
        <v>0</v>
      </c>
      <c r="P2488" s="194"/>
      <c r="Q2488" s="194"/>
      <c r="R2488" s="194"/>
      <c r="S2488" s="58">
        <f>(Table4[[#This Row],[سعر يومية السائق]]*Table4[[#This Row],[عدد الدورات ]])-SUM(Table4[[#This Row],[سلف ]:[خصم ]])+Table4[[#This Row],[اضافي ]]</f>
        <v>0</v>
      </c>
      <c r="U2488" s="58">
        <f>Table4[[#This Row],[ سعر اليومية ]]*Table4[[#This Row],[عدد الدورات ]]-Table4[[#This Row],[سعر يومية السائق]]*L2488</f>
        <v>0</v>
      </c>
      <c r="V2488" s="58">
        <f>U2488-Table4[[#This Row],[W/H  3%]]</f>
        <v>0</v>
      </c>
      <c r="W2488" s="66" t="str">
        <f>Table4[[#This Row],[اليوم]]&amp;Table4[[#This Row],[الشهر ]]&amp;Table4[[#This Row],[العام]]</f>
        <v/>
      </c>
      <c r="X2488" s="66" t="s">
        <v>304</v>
      </c>
    </row>
    <row r="2489" spans="1:24" x14ac:dyDescent="0.3">
      <c r="A2489" s="62"/>
      <c r="B2489" s="62"/>
      <c r="C2489" s="62"/>
      <c r="D2489" s="41" t="e">
        <f t="shared" si="124"/>
        <v>#N/A</v>
      </c>
      <c r="E2489" s="4"/>
      <c r="F2489" s="41" t="e">
        <f>VLOOKUP(E2489,mapping!C:J,2,FALSE)</f>
        <v>#N/A</v>
      </c>
      <c r="G2489" s="41">
        <f>IFERROR(VLOOKUP(F2489,mapping!$D$3:$J$200,2,FALSE),0)</f>
        <v>0</v>
      </c>
      <c r="H2489" s="41">
        <f>IFERROR(VLOOKUP(F2489,mapping!$D$3:$J$200,3,FALSE),0)</f>
        <v>0</v>
      </c>
      <c r="I2489" s="41">
        <f>IFERROR(VLOOKUP(F2489,mapping!$D$3:$J$200,4,FALSE),0)</f>
        <v>0</v>
      </c>
      <c r="J2489" s="41">
        <f>IFERROR(VLOOKUP(F2489,mapping!$D$3:$J$200,5,FALSE),0)</f>
        <v>0</v>
      </c>
      <c r="K2489" s="63">
        <f>IF(W2489=mapping!$N$1,IFERROR(VLOOKUP(Table4[[#This Row],[Column1]],mapping!A:L,11,FALSE),0),IF(W2489&gt;mapping!$N$1,IFERROR(VLOOKUP(Table4[[#This Row],[Column1]],mapping!A:L,11,FALSE),0),))</f>
        <v>0</v>
      </c>
      <c r="L2489" s="139"/>
      <c r="M2489" s="60">
        <f>IF(W2489=mapping!$N$1,IFERROR(VLOOKUP(Table4[[#This Row],[Column1]],mapping!A:L,12,FALSE),0),IF(W2489&gt;mapping!$N$1,IFERROR(VLOOKUP(Table4[[#This Row],[Column1]],mapping!A:L,12,FALSE),0),0))</f>
        <v>0</v>
      </c>
      <c r="N2489" s="58">
        <f>Table4[[#This Row],[ سعر اليومية ]]*3%*Table4[[#This Row],[عدد الدورات ]]</f>
        <v>0</v>
      </c>
      <c r="O2489" s="56">
        <f>Table4[[#This Row],[ سعر اليومية ]]*Table4[[#This Row],[عدد الدورات ]]-N2489</f>
        <v>0</v>
      </c>
      <c r="P2489" s="194"/>
      <c r="Q2489" s="194"/>
      <c r="R2489" s="194"/>
      <c r="S2489" s="58">
        <f>(Table4[[#This Row],[سعر يومية السائق]]*Table4[[#This Row],[عدد الدورات ]])-SUM(Table4[[#This Row],[سلف ]:[خصم ]])+Table4[[#This Row],[اضافي ]]</f>
        <v>0</v>
      </c>
      <c r="U2489" s="58">
        <f>Table4[[#This Row],[ سعر اليومية ]]*Table4[[#This Row],[عدد الدورات ]]-Table4[[#This Row],[سعر يومية السائق]]*L2489</f>
        <v>0</v>
      </c>
      <c r="V2489" s="58">
        <f>U2489-Table4[[#This Row],[W/H  3%]]</f>
        <v>0</v>
      </c>
      <c r="W2489" s="66" t="str">
        <f>Table4[[#This Row],[اليوم]]&amp;Table4[[#This Row],[الشهر ]]&amp;Table4[[#This Row],[العام]]</f>
        <v/>
      </c>
      <c r="X2489" s="66" t="s">
        <v>304</v>
      </c>
    </row>
    <row r="2490" spans="1:24" x14ac:dyDescent="0.3">
      <c r="A2490" s="62"/>
      <c r="B2490" s="62"/>
      <c r="C2490" s="62"/>
      <c r="D2490" s="41" t="e">
        <f t="shared" si="124"/>
        <v>#N/A</v>
      </c>
      <c r="E2490" s="4"/>
      <c r="F2490" s="41" t="e">
        <f>VLOOKUP(E2490,mapping!C:J,2,FALSE)</f>
        <v>#N/A</v>
      </c>
      <c r="G2490" s="41">
        <f>IFERROR(VLOOKUP(F2490,mapping!$D$3:$J$200,2,FALSE),0)</f>
        <v>0</v>
      </c>
      <c r="H2490" s="41">
        <f>IFERROR(VLOOKUP(F2490,mapping!$D$3:$J$200,3,FALSE),0)</f>
        <v>0</v>
      </c>
      <c r="I2490" s="41">
        <f>IFERROR(VLOOKUP(F2490,mapping!$D$3:$J$200,4,FALSE),0)</f>
        <v>0</v>
      </c>
      <c r="J2490" s="41">
        <f>IFERROR(VLOOKUP(F2490,mapping!$D$3:$J$200,5,FALSE),0)</f>
        <v>0</v>
      </c>
      <c r="K2490" s="63">
        <f>IF(W2490=mapping!$N$1,IFERROR(VLOOKUP(Table4[[#This Row],[Column1]],mapping!A:L,11,FALSE),0),IF(W2490&gt;mapping!$N$1,IFERROR(VLOOKUP(Table4[[#This Row],[Column1]],mapping!A:L,11,FALSE),0),))</f>
        <v>0</v>
      </c>
      <c r="L2490" s="139"/>
      <c r="M2490" s="60">
        <f>IF(W2490=mapping!$N$1,IFERROR(VLOOKUP(Table4[[#This Row],[Column1]],mapping!A:L,12,FALSE),0),IF(W2490&gt;mapping!$N$1,IFERROR(VLOOKUP(Table4[[#This Row],[Column1]],mapping!A:L,12,FALSE),0),0))</f>
        <v>0</v>
      </c>
      <c r="N2490" s="58">
        <f>Table4[[#This Row],[ سعر اليومية ]]*3%*Table4[[#This Row],[عدد الدورات ]]</f>
        <v>0</v>
      </c>
      <c r="O2490" s="56">
        <f>Table4[[#This Row],[ سعر اليومية ]]*Table4[[#This Row],[عدد الدورات ]]-N2490</f>
        <v>0</v>
      </c>
      <c r="P2490" s="194"/>
      <c r="Q2490" s="194"/>
      <c r="R2490" s="194"/>
      <c r="S2490" s="58">
        <f>(Table4[[#This Row],[سعر يومية السائق]]*Table4[[#This Row],[عدد الدورات ]])-SUM(Table4[[#This Row],[سلف ]:[خصم ]])+Table4[[#This Row],[اضافي ]]</f>
        <v>0</v>
      </c>
      <c r="U2490" s="58">
        <f>Table4[[#This Row],[ سعر اليومية ]]*Table4[[#This Row],[عدد الدورات ]]-Table4[[#This Row],[سعر يومية السائق]]*L2490</f>
        <v>0</v>
      </c>
      <c r="V2490" s="58">
        <f>U2490-Table4[[#This Row],[W/H  3%]]</f>
        <v>0</v>
      </c>
      <c r="W2490" s="66" t="str">
        <f>Table4[[#This Row],[اليوم]]&amp;Table4[[#This Row],[الشهر ]]&amp;Table4[[#This Row],[العام]]</f>
        <v/>
      </c>
      <c r="X2490" s="66" t="s">
        <v>304</v>
      </c>
    </row>
    <row r="2491" spans="1:24" x14ac:dyDescent="0.3">
      <c r="A2491" s="62"/>
      <c r="B2491" s="62"/>
      <c r="C2491" s="62"/>
      <c r="D2491" s="41" t="e">
        <f t="shared" si="124"/>
        <v>#N/A</v>
      </c>
      <c r="E2491" s="4"/>
      <c r="F2491" s="41" t="e">
        <f>VLOOKUP(E2491,mapping!C:J,2,FALSE)</f>
        <v>#N/A</v>
      </c>
      <c r="G2491" s="41">
        <f>IFERROR(VLOOKUP(F2491,mapping!$D$3:$J$200,2,FALSE),0)</f>
        <v>0</v>
      </c>
      <c r="H2491" s="41">
        <f>IFERROR(VLOOKUP(F2491,mapping!$D$3:$J$200,3,FALSE),0)</f>
        <v>0</v>
      </c>
      <c r="I2491" s="41">
        <f>IFERROR(VLOOKUP(F2491,mapping!$D$3:$J$200,4,FALSE),0)</f>
        <v>0</v>
      </c>
      <c r="J2491" s="41">
        <f>IFERROR(VLOOKUP(F2491,mapping!$D$3:$J$200,5,FALSE),0)</f>
        <v>0</v>
      </c>
      <c r="K2491" s="63">
        <f>IF(W2491=mapping!$N$1,IFERROR(VLOOKUP(Table4[[#This Row],[Column1]],mapping!A:L,11,FALSE),0),IF(W2491&gt;mapping!$N$1,IFERROR(VLOOKUP(Table4[[#This Row],[Column1]],mapping!A:L,11,FALSE),0),))</f>
        <v>0</v>
      </c>
      <c r="L2491" s="139"/>
      <c r="M2491" s="60">
        <f>IF(W2491=mapping!$N$1,IFERROR(VLOOKUP(Table4[[#This Row],[Column1]],mapping!A:L,12,FALSE),0),IF(W2491&gt;mapping!$N$1,IFERROR(VLOOKUP(Table4[[#This Row],[Column1]],mapping!A:L,12,FALSE),0),0))</f>
        <v>0</v>
      </c>
      <c r="N2491" s="58">
        <f>Table4[[#This Row],[ سعر اليومية ]]*3%*Table4[[#This Row],[عدد الدورات ]]</f>
        <v>0</v>
      </c>
      <c r="O2491" s="56">
        <f>Table4[[#This Row],[ سعر اليومية ]]*Table4[[#This Row],[عدد الدورات ]]-N2491</f>
        <v>0</v>
      </c>
      <c r="P2491" s="194"/>
      <c r="Q2491" s="194"/>
      <c r="R2491" s="194"/>
      <c r="S2491" s="58">
        <f>(Table4[[#This Row],[سعر يومية السائق]]*Table4[[#This Row],[عدد الدورات ]])-SUM(Table4[[#This Row],[سلف ]:[خصم ]])+Table4[[#This Row],[اضافي ]]</f>
        <v>0</v>
      </c>
      <c r="U2491" s="58">
        <f>Table4[[#This Row],[ سعر اليومية ]]*Table4[[#This Row],[عدد الدورات ]]-Table4[[#This Row],[سعر يومية السائق]]*L2491</f>
        <v>0</v>
      </c>
      <c r="V2491" s="58">
        <f>U2491-Table4[[#This Row],[W/H  3%]]</f>
        <v>0</v>
      </c>
      <c r="W2491" s="66" t="str">
        <f>Table4[[#This Row],[اليوم]]&amp;Table4[[#This Row],[الشهر ]]&amp;Table4[[#This Row],[العام]]</f>
        <v/>
      </c>
      <c r="X2491" s="66" t="s">
        <v>304</v>
      </c>
    </row>
    <row r="2492" spans="1:24" x14ac:dyDescent="0.3">
      <c r="A2492" s="62"/>
      <c r="B2492" s="62"/>
      <c r="C2492" s="62"/>
      <c r="D2492" s="41" t="e">
        <f t="shared" si="124"/>
        <v>#N/A</v>
      </c>
      <c r="E2492" s="4"/>
      <c r="F2492" s="41" t="e">
        <f>VLOOKUP(E2492,mapping!C:J,2,FALSE)</f>
        <v>#N/A</v>
      </c>
      <c r="G2492" s="41">
        <f>IFERROR(VLOOKUP(F2492,mapping!$D$3:$J$200,2,FALSE),0)</f>
        <v>0</v>
      </c>
      <c r="H2492" s="41">
        <f>IFERROR(VLOOKUP(F2492,mapping!$D$3:$J$200,3,FALSE),0)</f>
        <v>0</v>
      </c>
      <c r="I2492" s="41">
        <f>IFERROR(VLOOKUP(F2492,mapping!$D$3:$J$200,4,FALSE),0)</f>
        <v>0</v>
      </c>
      <c r="J2492" s="41">
        <f>IFERROR(VLOOKUP(F2492,mapping!$D$3:$J$200,5,FALSE),0)</f>
        <v>0</v>
      </c>
      <c r="K2492" s="63">
        <f>IF(W2492=mapping!$N$1,IFERROR(VLOOKUP(Table4[[#This Row],[Column1]],mapping!A:L,11,FALSE),0),IF(W2492&gt;mapping!$N$1,IFERROR(VLOOKUP(Table4[[#This Row],[Column1]],mapping!A:L,11,FALSE),0),))</f>
        <v>0</v>
      </c>
      <c r="L2492" s="139"/>
      <c r="M2492" s="60">
        <f>IF(W2492=mapping!$N$1,IFERROR(VLOOKUP(Table4[[#This Row],[Column1]],mapping!A:L,12,FALSE),0),IF(W2492&gt;mapping!$N$1,IFERROR(VLOOKUP(Table4[[#This Row],[Column1]],mapping!A:L,12,FALSE),0),0))</f>
        <v>0</v>
      </c>
      <c r="N2492" s="58">
        <f>Table4[[#This Row],[ سعر اليومية ]]*3%*Table4[[#This Row],[عدد الدورات ]]</f>
        <v>0</v>
      </c>
      <c r="O2492" s="56">
        <f>Table4[[#This Row],[ سعر اليومية ]]*Table4[[#This Row],[عدد الدورات ]]-N2492</f>
        <v>0</v>
      </c>
      <c r="P2492" s="194"/>
      <c r="Q2492" s="194"/>
      <c r="R2492" s="194"/>
      <c r="S2492" s="58">
        <f>(Table4[[#This Row],[سعر يومية السائق]]*Table4[[#This Row],[عدد الدورات ]])-SUM(Table4[[#This Row],[سلف ]:[خصم ]])+Table4[[#This Row],[اضافي ]]</f>
        <v>0</v>
      </c>
      <c r="U2492" s="58">
        <f>Table4[[#This Row],[ سعر اليومية ]]*Table4[[#This Row],[عدد الدورات ]]-Table4[[#This Row],[سعر يومية السائق]]*L2492</f>
        <v>0</v>
      </c>
      <c r="V2492" s="58">
        <f>U2492-Table4[[#This Row],[W/H  3%]]</f>
        <v>0</v>
      </c>
      <c r="W2492" s="66" t="str">
        <f>Table4[[#This Row],[اليوم]]&amp;Table4[[#This Row],[الشهر ]]&amp;Table4[[#This Row],[العام]]</f>
        <v/>
      </c>
      <c r="X2492" s="66" t="s">
        <v>304</v>
      </c>
    </row>
    <row r="2493" spans="1:24" x14ac:dyDescent="0.3">
      <c r="A2493" s="62"/>
      <c r="B2493" s="62"/>
      <c r="C2493" s="62"/>
      <c r="D2493" s="41" t="e">
        <f t="shared" si="124"/>
        <v>#N/A</v>
      </c>
      <c r="E2493" s="4"/>
      <c r="F2493" s="41" t="e">
        <f>VLOOKUP(E2493,mapping!C:J,2,FALSE)</f>
        <v>#N/A</v>
      </c>
      <c r="G2493" s="41">
        <f>IFERROR(VLOOKUP(F2493,mapping!$D$3:$J$200,2,FALSE),0)</f>
        <v>0</v>
      </c>
      <c r="H2493" s="41">
        <f>IFERROR(VLOOKUP(F2493,mapping!$D$3:$J$200,3,FALSE),0)</f>
        <v>0</v>
      </c>
      <c r="I2493" s="41">
        <f>IFERROR(VLOOKUP(F2493,mapping!$D$3:$J$200,4,FALSE),0)</f>
        <v>0</v>
      </c>
      <c r="J2493" s="41">
        <f>IFERROR(VLOOKUP(F2493,mapping!$D$3:$J$200,5,FALSE),0)</f>
        <v>0</v>
      </c>
      <c r="K2493" s="63">
        <f>IF(W2493=mapping!$N$1,IFERROR(VLOOKUP(Table4[[#This Row],[Column1]],mapping!A:L,11,FALSE),0),IF(W2493&gt;mapping!$N$1,IFERROR(VLOOKUP(Table4[[#This Row],[Column1]],mapping!A:L,11,FALSE),0),))</f>
        <v>0</v>
      </c>
      <c r="L2493" s="139"/>
      <c r="M2493" s="60">
        <f>IF(W2493=mapping!$N$1,IFERROR(VLOOKUP(Table4[[#This Row],[Column1]],mapping!A:L,12,FALSE),0),IF(W2493&gt;mapping!$N$1,IFERROR(VLOOKUP(Table4[[#This Row],[Column1]],mapping!A:L,12,FALSE),0),0))</f>
        <v>0</v>
      </c>
      <c r="N2493" s="58">
        <f>Table4[[#This Row],[ سعر اليومية ]]*3%*Table4[[#This Row],[عدد الدورات ]]</f>
        <v>0</v>
      </c>
      <c r="O2493" s="56">
        <f>Table4[[#This Row],[ سعر اليومية ]]*Table4[[#This Row],[عدد الدورات ]]-N2493</f>
        <v>0</v>
      </c>
      <c r="P2493" s="194"/>
      <c r="Q2493" s="194"/>
      <c r="R2493" s="194"/>
      <c r="S2493" s="58">
        <f>(Table4[[#This Row],[سعر يومية السائق]]*Table4[[#This Row],[عدد الدورات ]])-SUM(Table4[[#This Row],[سلف ]:[خصم ]])+Table4[[#This Row],[اضافي ]]</f>
        <v>0</v>
      </c>
      <c r="U2493" s="58">
        <f>Table4[[#This Row],[ سعر اليومية ]]*Table4[[#This Row],[عدد الدورات ]]-Table4[[#This Row],[سعر يومية السائق]]*L2493</f>
        <v>0</v>
      </c>
      <c r="V2493" s="58">
        <f>U2493-Table4[[#This Row],[W/H  3%]]</f>
        <v>0</v>
      </c>
      <c r="W2493" s="66" t="str">
        <f>Table4[[#This Row],[اليوم]]&amp;Table4[[#This Row],[الشهر ]]&amp;Table4[[#This Row],[العام]]</f>
        <v/>
      </c>
      <c r="X2493" s="66" t="s">
        <v>304</v>
      </c>
    </row>
    <row r="2494" spans="1:24" x14ac:dyDescent="0.3">
      <c r="A2494" s="62"/>
      <c r="B2494" s="62"/>
      <c r="C2494" s="62"/>
      <c r="D2494" s="41" t="e">
        <f t="shared" si="124"/>
        <v>#N/A</v>
      </c>
      <c r="E2494" s="4"/>
      <c r="F2494" s="41" t="e">
        <f>VLOOKUP(E2494,mapping!C:J,2,FALSE)</f>
        <v>#N/A</v>
      </c>
      <c r="G2494" s="41">
        <f>IFERROR(VLOOKUP(F2494,mapping!$D$3:$J$200,2,FALSE),0)</f>
        <v>0</v>
      </c>
      <c r="H2494" s="41">
        <f>IFERROR(VLOOKUP(F2494,mapping!$D$3:$J$200,3,FALSE),0)</f>
        <v>0</v>
      </c>
      <c r="I2494" s="41">
        <f>IFERROR(VLOOKUP(F2494,mapping!$D$3:$J$200,4,FALSE),0)</f>
        <v>0</v>
      </c>
      <c r="J2494" s="41">
        <f>IFERROR(VLOOKUP(F2494,mapping!$D$3:$J$200,5,FALSE),0)</f>
        <v>0</v>
      </c>
      <c r="K2494" s="63">
        <f>IF(W2494=mapping!$N$1,IFERROR(VLOOKUP(Table4[[#This Row],[Column1]],mapping!A:L,11,FALSE),0),IF(W2494&gt;mapping!$N$1,IFERROR(VLOOKUP(Table4[[#This Row],[Column1]],mapping!A:L,11,FALSE),0),))</f>
        <v>0</v>
      </c>
      <c r="L2494" s="139"/>
      <c r="M2494" s="60">
        <f>IF(W2494=mapping!$N$1,IFERROR(VLOOKUP(Table4[[#This Row],[Column1]],mapping!A:L,12,FALSE),0),IF(W2494&gt;mapping!$N$1,IFERROR(VLOOKUP(Table4[[#This Row],[Column1]],mapping!A:L,12,FALSE),0),0))</f>
        <v>0</v>
      </c>
      <c r="N2494" s="58">
        <f>Table4[[#This Row],[ سعر اليومية ]]*3%*Table4[[#This Row],[عدد الدورات ]]</f>
        <v>0</v>
      </c>
      <c r="O2494" s="56">
        <f>Table4[[#This Row],[ سعر اليومية ]]*Table4[[#This Row],[عدد الدورات ]]-N2494</f>
        <v>0</v>
      </c>
      <c r="P2494" s="194"/>
      <c r="Q2494" s="194"/>
      <c r="R2494" s="194"/>
      <c r="S2494" s="58">
        <f>(Table4[[#This Row],[سعر يومية السائق]]*Table4[[#This Row],[عدد الدورات ]])-SUM(Table4[[#This Row],[سلف ]:[خصم ]])+Table4[[#This Row],[اضافي ]]</f>
        <v>0</v>
      </c>
      <c r="U2494" s="58">
        <f>Table4[[#This Row],[ سعر اليومية ]]*Table4[[#This Row],[عدد الدورات ]]-Table4[[#This Row],[سعر يومية السائق]]*L2494</f>
        <v>0</v>
      </c>
      <c r="V2494" s="58">
        <f>U2494-Table4[[#This Row],[W/H  3%]]</f>
        <v>0</v>
      </c>
      <c r="W2494" s="66" t="str">
        <f>Table4[[#This Row],[اليوم]]&amp;Table4[[#This Row],[الشهر ]]&amp;Table4[[#This Row],[العام]]</f>
        <v/>
      </c>
      <c r="X2494" s="66" t="s">
        <v>304</v>
      </c>
    </row>
    <row r="2495" spans="1:24" x14ac:dyDescent="0.3">
      <c r="A2495" s="62"/>
      <c r="B2495" s="62"/>
      <c r="C2495" s="62"/>
      <c r="D2495" s="41" t="e">
        <f t="shared" si="124"/>
        <v>#N/A</v>
      </c>
      <c r="E2495" s="4"/>
      <c r="F2495" s="41" t="e">
        <f>VLOOKUP(E2495,mapping!C:J,2,FALSE)</f>
        <v>#N/A</v>
      </c>
      <c r="G2495" s="41">
        <f>IFERROR(VLOOKUP(F2495,mapping!$D$3:$J$200,2,FALSE),0)</f>
        <v>0</v>
      </c>
      <c r="H2495" s="41">
        <f>IFERROR(VLOOKUP(F2495,mapping!$D$3:$J$200,3,FALSE),0)</f>
        <v>0</v>
      </c>
      <c r="I2495" s="41">
        <f>IFERROR(VLOOKUP(F2495,mapping!$D$3:$J$200,4,FALSE),0)</f>
        <v>0</v>
      </c>
      <c r="J2495" s="41">
        <f>IFERROR(VLOOKUP(F2495,mapping!$D$3:$J$200,5,FALSE),0)</f>
        <v>0</v>
      </c>
      <c r="K2495" s="63">
        <f>IF(W2495=mapping!$N$1,IFERROR(VLOOKUP(Table4[[#This Row],[Column1]],mapping!A:L,11,FALSE),0),IF(W2495&gt;mapping!$N$1,IFERROR(VLOOKUP(Table4[[#This Row],[Column1]],mapping!A:L,11,FALSE),0),))</f>
        <v>0</v>
      </c>
      <c r="L2495" s="139"/>
      <c r="M2495" s="60">
        <f>IF(W2495=mapping!$N$1,IFERROR(VLOOKUP(Table4[[#This Row],[Column1]],mapping!A:L,12,FALSE),0),IF(W2495&gt;mapping!$N$1,IFERROR(VLOOKUP(Table4[[#This Row],[Column1]],mapping!A:L,12,FALSE),0),0))</f>
        <v>0</v>
      </c>
      <c r="N2495" s="58">
        <f>Table4[[#This Row],[ سعر اليومية ]]*3%*Table4[[#This Row],[عدد الدورات ]]</f>
        <v>0</v>
      </c>
      <c r="O2495" s="56">
        <f>Table4[[#This Row],[ سعر اليومية ]]*Table4[[#This Row],[عدد الدورات ]]-N2495</f>
        <v>0</v>
      </c>
      <c r="P2495" s="194"/>
      <c r="Q2495" s="194"/>
      <c r="R2495" s="194"/>
      <c r="S2495" s="58">
        <f>(Table4[[#This Row],[سعر يومية السائق]]*Table4[[#This Row],[عدد الدورات ]])-SUM(Table4[[#This Row],[سلف ]:[خصم ]])+Table4[[#This Row],[اضافي ]]</f>
        <v>0</v>
      </c>
      <c r="U2495" s="58">
        <f>Table4[[#This Row],[ سعر اليومية ]]*Table4[[#This Row],[عدد الدورات ]]-Table4[[#This Row],[سعر يومية السائق]]*L2495</f>
        <v>0</v>
      </c>
      <c r="V2495" s="58">
        <f>U2495-Table4[[#This Row],[W/H  3%]]</f>
        <v>0</v>
      </c>
      <c r="W2495" s="66" t="str">
        <f>Table4[[#This Row],[اليوم]]&amp;Table4[[#This Row],[الشهر ]]&amp;Table4[[#This Row],[العام]]</f>
        <v/>
      </c>
      <c r="X2495" s="66" t="s">
        <v>304</v>
      </c>
    </row>
    <row r="2496" spans="1:24" x14ac:dyDescent="0.3">
      <c r="A2496" s="62"/>
      <c r="B2496" s="62"/>
      <c r="C2496" s="62"/>
      <c r="D2496" s="41" t="e">
        <f t="shared" si="124"/>
        <v>#N/A</v>
      </c>
      <c r="E2496" s="4"/>
      <c r="F2496" s="41" t="e">
        <f>VLOOKUP(E2496,mapping!C:J,2,FALSE)</f>
        <v>#N/A</v>
      </c>
      <c r="G2496" s="41">
        <f>IFERROR(VLOOKUP(F2496,mapping!$D$3:$J$200,2,FALSE),0)</f>
        <v>0</v>
      </c>
      <c r="H2496" s="41">
        <f>IFERROR(VLOOKUP(F2496,mapping!$D$3:$J$200,3,FALSE),0)</f>
        <v>0</v>
      </c>
      <c r="I2496" s="41">
        <f>IFERROR(VLOOKUP(F2496,mapping!$D$3:$J$200,4,FALSE),0)</f>
        <v>0</v>
      </c>
      <c r="J2496" s="41">
        <f>IFERROR(VLOOKUP(F2496,mapping!$D$3:$J$200,5,FALSE),0)</f>
        <v>0</v>
      </c>
      <c r="K2496" s="63">
        <f>IF(W2496=mapping!$N$1,IFERROR(VLOOKUP(Table4[[#This Row],[Column1]],mapping!A:L,11,FALSE),0),IF(W2496&gt;mapping!$N$1,IFERROR(VLOOKUP(Table4[[#This Row],[Column1]],mapping!A:L,11,FALSE),0),))</f>
        <v>0</v>
      </c>
      <c r="L2496" s="139"/>
      <c r="M2496" s="60">
        <f>IF(W2496=mapping!$N$1,IFERROR(VLOOKUP(Table4[[#This Row],[Column1]],mapping!A:L,12,FALSE),0),IF(W2496&gt;mapping!$N$1,IFERROR(VLOOKUP(Table4[[#This Row],[Column1]],mapping!A:L,12,FALSE),0),0))</f>
        <v>0</v>
      </c>
      <c r="N2496" s="58">
        <f>Table4[[#This Row],[ سعر اليومية ]]*3%*Table4[[#This Row],[عدد الدورات ]]</f>
        <v>0</v>
      </c>
      <c r="O2496" s="56">
        <f>Table4[[#This Row],[ سعر اليومية ]]*Table4[[#This Row],[عدد الدورات ]]-N2496</f>
        <v>0</v>
      </c>
      <c r="P2496" s="194"/>
      <c r="Q2496" s="194"/>
      <c r="R2496" s="194"/>
      <c r="S2496" s="58">
        <f>(Table4[[#This Row],[سعر يومية السائق]]*Table4[[#This Row],[عدد الدورات ]])-SUM(Table4[[#This Row],[سلف ]:[خصم ]])+Table4[[#This Row],[اضافي ]]</f>
        <v>0</v>
      </c>
      <c r="U2496" s="58">
        <f>Table4[[#This Row],[ سعر اليومية ]]*Table4[[#This Row],[عدد الدورات ]]-Table4[[#This Row],[سعر يومية السائق]]*L2496</f>
        <v>0</v>
      </c>
      <c r="V2496" s="58">
        <f>U2496-Table4[[#This Row],[W/H  3%]]</f>
        <v>0</v>
      </c>
      <c r="W2496" s="66" t="str">
        <f>Table4[[#This Row],[اليوم]]&amp;Table4[[#This Row],[الشهر ]]&amp;Table4[[#This Row],[العام]]</f>
        <v/>
      </c>
      <c r="X2496" s="66" t="s">
        <v>304</v>
      </c>
    </row>
    <row r="2497" spans="1:24" x14ac:dyDescent="0.3">
      <c r="A2497" s="62"/>
      <c r="B2497" s="62"/>
      <c r="C2497" s="62"/>
      <c r="D2497" s="41" t="e">
        <f t="shared" si="124"/>
        <v>#N/A</v>
      </c>
      <c r="E2497" s="4"/>
      <c r="F2497" s="41" t="e">
        <f>VLOOKUP(E2497,mapping!C:J,2,FALSE)</f>
        <v>#N/A</v>
      </c>
      <c r="G2497" s="41">
        <f>IFERROR(VLOOKUP(F2497,mapping!$D$3:$J$200,2,FALSE),0)</f>
        <v>0</v>
      </c>
      <c r="H2497" s="41">
        <f>IFERROR(VLOOKUP(F2497,mapping!$D$3:$J$200,3,FALSE),0)</f>
        <v>0</v>
      </c>
      <c r="I2497" s="41">
        <f>IFERROR(VLOOKUP(F2497,mapping!$D$3:$J$200,4,FALSE),0)</f>
        <v>0</v>
      </c>
      <c r="J2497" s="41">
        <f>IFERROR(VLOOKUP(F2497,mapping!$D$3:$J$200,5,FALSE),0)</f>
        <v>0</v>
      </c>
      <c r="K2497" s="63">
        <f>IF(W2497=mapping!$N$1,IFERROR(VLOOKUP(Table4[[#This Row],[Column1]],mapping!A:L,11,FALSE),0),IF(W2497&gt;mapping!$N$1,IFERROR(VLOOKUP(Table4[[#This Row],[Column1]],mapping!A:L,11,FALSE),0),))</f>
        <v>0</v>
      </c>
      <c r="L2497" s="139"/>
      <c r="M2497" s="60">
        <f>IF(W2497=mapping!$N$1,IFERROR(VLOOKUP(Table4[[#This Row],[Column1]],mapping!A:L,12,FALSE),0),IF(W2497&gt;mapping!$N$1,IFERROR(VLOOKUP(Table4[[#This Row],[Column1]],mapping!A:L,12,FALSE),0),0))</f>
        <v>0</v>
      </c>
      <c r="N2497" s="58">
        <f>Table4[[#This Row],[ سعر اليومية ]]*3%*Table4[[#This Row],[عدد الدورات ]]</f>
        <v>0</v>
      </c>
      <c r="O2497" s="56">
        <f>Table4[[#This Row],[ سعر اليومية ]]*Table4[[#This Row],[عدد الدورات ]]-N2497</f>
        <v>0</v>
      </c>
      <c r="P2497" s="194"/>
      <c r="Q2497" s="194"/>
      <c r="R2497" s="194"/>
      <c r="S2497" s="58">
        <f>(Table4[[#This Row],[سعر يومية السائق]]*Table4[[#This Row],[عدد الدورات ]])-SUM(Table4[[#This Row],[سلف ]:[خصم ]])+Table4[[#This Row],[اضافي ]]</f>
        <v>0</v>
      </c>
      <c r="U2497" s="58">
        <f>Table4[[#This Row],[ سعر اليومية ]]*Table4[[#This Row],[عدد الدورات ]]-Table4[[#This Row],[سعر يومية السائق]]*L2497</f>
        <v>0</v>
      </c>
      <c r="V2497" s="58">
        <f>U2497-Table4[[#This Row],[W/H  3%]]</f>
        <v>0</v>
      </c>
      <c r="W2497" s="66" t="str">
        <f>Table4[[#This Row],[اليوم]]&amp;Table4[[#This Row],[الشهر ]]&amp;Table4[[#This Row],[العام]]</f>
        <v/>
      </c>
      <c r="X2497" s="66" t="s">
        <v>304</v>
      </c>
    </row>
    <row r="2498" spans="1:24" x14ac:dyDescent="0.3">
      <c r="A2498" s="62"/>
      <c r="B2498" s="62"/>
      <c r="C2498" s="62"/>
      <c r="D2498" s="41" t="e">
        <f t="shared" si="124"/>
        <v>#N/A</v>
      </c>
      <c r="E2498" s="4"/>
      <c r="F2498" s="41" t="e">
        <f>VLOOKUP(E2498,mapping!C:J,2,FALSE)</f>
        <v>#N/A</v>
      </c>
      <c r="G2498" s="41">
        <f>IFERROR(VLOOKUP(F2498,mapping!$D$3:$J$200,2,FALSE),0)</f>
        <v>0</v>
      </c>
      <c r="H2498" s="41">
        <f>IFERROR(VLOOKUP(F2498,mapping!$D$3:$J$200,3,FALSE),0)</f>
        <v>0</v>
      </c>
      <c r="I2498" s="41">
        <f>IFERROR(VLOOKUP(F2498,mapping!$D$3:$J$200,4,FALSE),0)</f>
        <v>0</v>
      </c>
      <c r="J2498" s="41">
        <f>IFERROR(VLOOKUP(F2498,mapping!$D$3:$J$200,5,FALSE),0)</f>
        <v>0</v>
      </c>
      <c r="K2498" s="63">
        <f>IF(W2498=mapping!$N$1,IFERROR(VLOOKUP(Table4[[#This Row],[Column1]],mapping!A:L,11,FALSE),0),IF(W2498&gt;mapping!$N$1,IFERROR(VLOOKUP(Table4[[#This Row],[Column1]],mapping!A:L,11,FALSE),0),))</f>
        <v>0</v>
      </c>
      <c r="L2498" s="139"/>
      <c r="M2498" s="60">
        <f>IF(W2498=mapping!$N$1,IFERROR(VLOOKUP(Table4[[#This Row],[Column1]],mapping!A:L,12,FALSE),0),IF(W2498&gt;mapping!$N$1,IFERROR(VLOOKUP(Table4[[#This Row],[Column1]],mapping!A:L,12,FALSE),0),0))</f>
        <v>0</v>
      </c>
      <c r="N2498" s="58">
        <f>Table4[[#This Row],[ سعر اليومية ]]*3%*Table4[[#This Row],[عدد الدورات ]]</f>
        <v>0</v>
      </c>
      <c r="O2498" s="56">
        <f>Table4[[#This Row],[ سعر اليومية ]]*Table4[[#This Row],[عدد الدورات ]]-N2498</f>
        <v>0</v>
      </c>
      <c r="P2498" s="194"/>
      <c r="Q2498" s="194"/>
      <c r="R2498" s="194"/>
      <c r="S2498" s="58">
        <f>(Table4[[#This Row],[سعر يومية السائق]]*Table4[[#This Row],[عدد الدورات ]])-SUM(Table4[[#This Row],[سلف ]:[خصم ]])+Table4[[#This Row],[اضافي ]]</f>
        <v>0</v>
      </c>
      <c r="U2498" s="58">
        <f>Table4[[#This Row],[ سعر اليومية ]]*Table4[[#This Row],[عدد الدورات ]]-Table4[[#This Row],[سعر يومية السائق]]*L2498</f>
        <v>0</v>
      </c>
      <c r="V2498" s="58">
        <f>U2498-Table4[[#This Row],[W/H  3%]]</f>
        <v>0</v>
      </c>
      <c r="W2498" s="66" t="str">
        <f>Table4[[#This Row],[اليوم]]&amp;Table4[[#This Row],[الشهر ]]&amp;Table4[[#This Row],[العام]]</f>
        <v/>
      </c>
      <c r="X2498" s="66" t="s">
        <v>304</v>
      </c>
    </row>
    <row r="2499" spans="1:24" x14ac:dyDescent="0.3">
      <c r="A2499" s="62"/>
      <c r="B2499" s="62"/>
      <c r="C2499" s="62"/>
      <c r="D2499" s="41" t="e">
        <f t="shared" si="124"/>
        <v>#N/A</v>
      </c>
      <c r="E2499" s="4"/>
      <c r="F2499" s="41" t="e">
        <f>VLOOKUP(E2499,mapping!C:J,2,FALSE)</f>
        <v>#N/A</v>
      </c>
      <c r="G2499" s="41">
        <f>IFERROR(VLOOKUP(F2499,mapping!$D$3:$J$200,2,FALSE),0)</f>
        <v>0</v>
      </c>
      <c r="H2499" s="41">
        <f>IFERROR(VLOOKUP(F2499,mapping!$D$3:$J$200,3,FALSE),0)</f>
        <v>0</v>
      </c>
      <c r="I2499" s="41">
        <f>IFERROR(VLOOKUP(F2499,mapping!$D$3:$J$200,4,FALSE),0)</f>
        <v>0</v>
      </c>
      <c r="J2499" s="41">
        <f>IFERROR(VLOOKUP(F2499,mapping!$D$3:$J$200,5,FALSE),0)</f>
        <v>0</v>
      </c>
      <c r="K2499" s="63">
        <f>IF(W2499=mapping!$N$1,IFERROR(VLOOKUP(Table4[[#This Row],[Column1]],mapping!A:L,11,FALSE),0),IF(W2499&gt;mapping!$N$1,IFERROR(VLOOKUP(Table4[[#This Row],[Column1]],mapping!A:L,11,FALSE),0),))</f>
        <v>0</v>
      </c>
      <c r="L2499" s="139"/>
      <c r="M2499" s="60">
        <f>IF(W2499=mapping!$N$1,IFERROR(VLOOKUP(Table4[[#This Row],[Column1]],mapping!A:L,12,FALSE),0),IF(W2499&gt;mapping!$N$1,IFERROR(VLOOKUP(Table4[[#This Row],[Column1]],mapping!A:L,12,FALSE),0),0))</f>
        <v>0</v>
      </c>
      <c r="N2499" s="58">
        <f>Table4[[#This Row],[ سعر اليومية ]]*3%*Table4[[#This Row],[عدد الدورات ]]</f>
        <v>0</v>
      </c>
      <c r="O2499" s="56">
        <f>Table4[[#This Row],[ سعر اليومية ]]*Table4[[#This Row],[عدد الدورات ]]-N2499</f>
        <v>0</v>
      </c>
      <c r="P2499" s="194"/>
      <c r="Q2499" s="194"/>
      <c r="R2499" s="194"/>
      <c r="S2499" s="58">
        <f>(Table4[[#This Row],[سعر يومية السائق]]*Table4[[#This Row],[عدد الدورات ]])-SUM(Table4[[#This Row],[سلف ]:[خصم ]])+Table4[[#This Row],[اضافي ]]</f>
        <v>0</v>
      </c>
      <c r="U2499" s="58">
        <f>Table4[[#This Row],[ سعر اليومية ]]*Table4[[#This Row],[عدد الدورات ]]-Table4[[#This Row],[سعر يومية السائق]]*L2499</f>
        <v>0</v>
      </c>
      <c r="V2499" s="58">
        <f>U2499-Table4[[#This Row],[W/H  3%]]</f>
        <v>0</v>
      </c>
      <c r="W2499" s="66" t="str">
        <f>Table4[[#This Row],[اليوم]]&amp;Table4[[#This Row],[الشهر ]]&amp;Table4[[#This Row],[العام]]</f>
        <v/>
      </c>
      <c r="X2499" s="66" t="s">
        <v>304</v>
      </c>
    </row>
    <row r="2500" spans="1:24" x14ac:dyDescent="0.3">
      <c r="A2500" s="62"/>
      <c r="B2500" s="62"/>
      <c r="C2500" s="62"/>
      <c r="D2500" s="41" t="e">
        <f t="shared" si="124"/>
        <v>#N/A</v>
      </c>
      <c r="E2500" s="4"/>
      <c r="F2500" s="41" t="e">
        <f>VLOOKUP(E2500,mapping!C:J,2,FALSE)</f>
        <v>#N/A</v>
      </c>
      <c r="G2500" s="41">
        <f>IFERROR(VLOOKUP(F2500,mapping!$D$3:$J$200,2,FALSE),0)</f>
        <v>0</v>
      </c>
      <c r="H2500" s="41">
        <f>IFERROR(VLOOKUP(F2500,mapping!$D$3:$J$200,3,FALSE),0)</f>
        <v>0</v>
      </c>
      <c r="I2500" s="41">
        <f>IFERROR(VLOOKUP(F2500,mapping!$D$3:$J$200,4,FALSE),0)</f>
        <v>0</v>
      </c>
      <c r="J2500" s="41">
        <f>IFERROR(VLOOKUP(F2500,mapping!$D$3:$J$200,5,FALSE),0)</f>
        <v>0</v>
      </c>
      <c r="K2500" s="63">
        <f>IF(W2500=mapping!$N$1,IFERROR(VLOOKUP(Table4[[#This Row],[Column1]],mapping!A:L,11,FALSE),0),IF(W2500&gt;mapping!$N$1,IFERROR(VLOOKUP(Table4[[#This Row],[Column1]],mapping!A:L,11,FALSE),0),))</f>
        <v>0</v>
      </c>
      <c r="L2500" s="139"/>
      <c r="M2500" s="60">
        <f>IF(W2500=mapping!$N$1,IFERROR(VLOOKUP(Table4[[#This Row],[Column1]],mapping!A:L,12,FALSE),0),IF(W2500&gt;mapping!$N$1,IFERROR(VLOOKUP(Table4[[#This Row],[Column1]],mapping!A:L,12,FALSE),0),0))</f>
        <v>0</v>
      </c>
      <c r="N2500" s="58">
        <f>Table4[[#This Row],[ سعر اليومية ]]*3%*Table4[[#This Row],[عدد الدورات ]]</f>
        <v>0</v>
      </c>
      <c r="O2500" s="56">
        <f>Table4[[#This Row],[ سعر اليومية ]]*Table4[[#This Row],[عدد الدورات ]]-N2500</f>
        <v>0</v>
      </c>
      <c r="P2500" s="194"/>
      <c r="Q2500" s="194"/>
      <c r="R2500" s="194"/>
      <c r="S2500" s="58">
        <f>(Table4[[#This Row],[سعر يومية السائق]]*Table4[[#This Row],[عدد الدورات ]])-SUM(Table4[[#This Row],[سلف ]:[خصم ]])+Table4[[#This Row],[اضافي ]]</f>
        <v>0</v>
      </c>
      <c r="U2500" s="58">
        <f>Table4[[#This Row],[ سعر اليومية ]]*Table4[[#This Row],[عدد الدورات ]]-Table4[[#This Row],[سعر يومية السائق]]*L2500</f>
        <v>0</v>
      </c>
      <c r="V2500" s="58">
        <f>U2500-Table4[[#This Row],[W/H  3%]]</f>
        <v>0</v>
      </c>
      <c r="W2500" s="66" t="str">
        <f>Table4[[#This Row],[اليوم]]&amp;Table4[[#This Row],[الشهر ]]&amp;Table4[[#This Row],[العام]]</f>
        <v/>
      </c>
      <c r="X2500" s="66" t="s">
        <v>304</v>
      </c>
    </row>
    <row r="2501" spans="1:24" x14ac:dyDescent="0.3">
      <c r="A2501" s="62"/>
      <c r="B2501" s="62"/>
      <c r="C2501" s="62"/>
      <c r="D2501" s="41" t="e">
        <f t="shared" si="124"/>
        <v>#N/A</v>
      </c>
      <c r="E2501" s="4"/>
      <c r="F2501" s="41" t="e">
        <f>VLOOKUP(E2501,mapping!C:J,2,FALSE)</f>
        <v>#N/A</v>
      </c>
      <c r="G2501" s="41">
        <f>IFERROR(VLOOKUP(F2501,mapping!$D$3:$J$200,2,FALSE),0)</f>
        <v>0</v>
      </c>
      <c r="H2501" s="41">
        <f>IFERROR(VLOOKUP(F2501,mapping!$D$3:$J$200,3,FALSE),0)</f>
        <v>0</v>
      </c>
      <c r="I2501" s="41">
        <f>IFERROR(VLOOKUP(F2501,mapping!$D$3:$J$200,4,FALSE),0)</f>
        <v>0</v>
      </c>
      <c r="J2501" s="41">
        <f>IFERROR(VLOOKUP(F2501,mapping!$D$3:$J$200,5,FALSE),0)</f>
        <v>0</v>
      </c>
      <c r="K2501" s="63">
        <f>IF(W2501=mapping!$N$1,IFERROR(VLOOKUP(Table4[[#This Row],[Column1]],mapping!A:L,11,FALSE),0),IF(W2501&gt;mapping!$N$1,IFERROR(VLOOKUP(Table4[[#This Row],[Column1]],mapping!A:L,11,FALSE),0),))</f>
        <v>0</v>
      </c>
      <c r="L2501" s="139"/>
      <c r="M2501" s="60">
        <f>IF(W2501=mapping!$N$1,IFERROR(VLOOKUP(Table4[[#This Row],[Column1]],mapping!A:L,12,FALSE),0),IF(W2501&gt;mapping!$N$1,IFERROR(VLOOKUP(Table4[[#This Row],[Column1]],mapping!A:L,12,FALSE),0),0))</f>
        <v>0</v>
      </c>
      <c r="N2501" s="58">
        <f>Table4[[#This Row],[ سعر اليومية ]]*3%*Table4[[#This Row],[عدد الدورات ]]</f>
        <v>0</v>
      </c>
      <c r="O2501" s="56">
        <f>Table4[[#This Row],[ سعر اليومية ]]*Table4[[#This Row],[عدد الدورات ]]-N2501</f>
        <v>0</v>
      </c>
      <c r="P2501" s="194"/>
      <c r="Q2501" s="194"/>
      <c r="R2501" s="194"/>
      <c r="S2501" s="58">
        <f>(Table4[[#This Row],[سعر يومية السائق]]*Table4[[#This Row],[عدد الدورات ]])-SUM(Table4[[#This Row],[سلف ]:[خصم ]])+Table4[[#This Row],[اضافي ]]</f>
        <v>0</v>
      </c>
      <c r="U2501" s="58">
        <f>Table4[[#This Row],[ سعر اليومية ]]*Table4[[#This Row],[عدد الدورات ]]-Table4[[#This Row],[سعر يومية السائق]]*L2501</f>
        <v>0</v>
      </c>
      <c r="V2501" s="58">
        <f>U2501-Table4[[#This Row],[W/H  3%]]</f>
        <v>0</v>
      </c>
      <c r="W2501" s="66" t="str">
        <f>Table4[[#This Row],[اليوم]]&amp;Table4[[#This Row],[الشهر ]]&amp;Table4[[#This Row],[العام]]</f>
        <v/>
      </c>
      <c r="X2501" s="66" t="s">
        <v>304</v>
      </c>
    </row>
    <row r="2502" spans="1:24" x14ac:dyDescent="0.3">
      <c r="A2502" s="62"/>
      <c r="B2502" s="62"/>
      <c r="C2502" s="62"/>
      <c r="D2502" s="41" t="e">
        <f t="shared" si="124"/>
        <v>#N/A</v>
      </c>
      <c r="E2502" s="4"/>
      <c r="F2502" s="41" t="e">
        <f>VLOOKUP(E2502,mapping!C:J,2,FALSE)</f>
        <v>#N/A</v>
      </c>
      <c r="G2502" s="41">
        <f>IFERROR(VLOOKUP(F2502,mapping!$D$3:$J$200,2,FALSE),0)</f>
        <v>0</v>
      </c>
      <c r="H2502" s="41">
        <f>IFERROR(VLOOKUP(F2502,mapping!$D$3:$J$200,3,FALSE),0)</f>
        <v>0</v>
      </c>
      <c r="I2502" s="41">
        <f>IFERROR(VLOOKUP(F2502,mapping!$D$3:$J$200,4,FALSE),0)</f>
        <v>0</v>
      </c>
      <c r="J2502" s="41">
        <f>IFERROR(VLOOKUP(F2502,mapping!$D$3:$J$200,5,FALSE),0)</f>
        <v>0</v>
      </c>
      <c r="K2502" s="63">
        <f>IF(W2502=mapping!$N$1,IFERROR(VLOOKUP(Table4[[#This Row],[Column1]],mapping!A:L,11,FALSE),0),IF(W2502&gt;mapping!$N$1,IFERROR(VLOOKUP(Table4[[#This Row],[Column1]],mapping!A:L,11,FALSE),0),))</f>
        <v>0</v>
      </c>
      <c r="L2502" s="139"/>
      <c r="M2502" s="60">
        <f>IF(W2502=mapping!$N$1,IFERROR(VLOOKUP(Table4[[#This Row],[Column1]],mapping!A:L,12,FALSE),0),IF(W2502&gt;mapping!$N$1,IFERROR(VLOOKUP(Table4[[#This Row],[Column1]],mapping!A:L,12,FALSE),0),0))</f>
        <v>0</v>
      </c>
      <c r="N2502" s="58">
        <f>Table4[[#This Row],[ سعر اليومية ]]*3%*Table4[[#This Row],[عدد الدورات ]]</f>
        <v>0</v>
      </c>
      <c r="O2502" s="56">
        <f>Table4[[#This Row],[ سعر اليومية ]]*Table4[[#This Row],[عدد الدورات ]]-N2502</f>
        <v>0</v>
      </c>
      <c r="P2502" s="194"/>
      <c r="Q2502" s="194"/>
      <c r="R2502" s="194"/>
      <c r="S2502" s="58">
        <f>(Table4[[#This Row],[سعر يومية السائق]]*Table4[[#This Row],[عدد الدورات ]])-SUM(Table4[[#This Row],[سلف ]:[خصم ]])+Table4[[#This Row],[اضافي ]]</f>
        <v>0</v>
      </c>
      <c r="U2502" s="58">
        <f>Table4[[#This Row],[ سعر اليومية ]]*Table4[[#This Row],[عدد الدورات ]]-Table4[[#This Row],[سعر يومية السائق]]*L2502</f>
        <v>0</v>
      </c>
      <c r="V2502" s="58">
        <f>U2502-Table4[[#This Row],[W/H  3%]]</f>
        <v>0</v>
      </c>
      <c r="W2502" s="66" t="str">
        <f>Table4[[#This Row],[اليوم]]&amp;Table4[[#This Row],[الشهر ]]&amp;Table4[[#This Row],[العام]]</f>
        <v/>
      </c>
      <c r="X2502" s="66" t="s">
        <v>304</v>
      </c>
    </row>
    <row r="2503" spans="1:24" x14ac:dyDescent="0.3">
      <c r="A2503" s="62"/>
      <c r="B2503" s="62"/>
      <c r="C2503" s="62"/>
      <c r="D2503" s="41" t="e">
        <f t="shared" si="124"/>
        <v>#N/A</v>
      </c>
      <c r="E2503" s="4"/>
      <c r="F2503" s="41" t="e">
        <f>VLOOKUP(E2503,mapping!C:J,2,FALSE)</f>
        <v>#N/A</v>
      </c>
      <c r="G2503" s="41">
        <f>IFERROR(VLOOKUP(F2503,mapping!$D$3:$J$200,2,FALSE),0)</f>
        <v>0</v>
      </c>
      <c r="H2503" s="41">
        <f>IFERROR(VLOOKUP(F2503,mapping!$D$3:$J$200,3,FALSE),0)</f>
        <v>0</v>
      </c>
      <c r="I2503" s="41">
        <f>IFERROR(VLOOKUP(F2503,mapping!$D$3:$J$200,4,FALSE),0)</f>
        <v>0</v>
      </c>
      <c r="J2503" s="41">
        <f>IFERROR(VLOOKUP(F2503,mapping!$D$3:$J$200,5,FALSE),0)</f>
        <v>0</v>
      </c>
      <c r="K2503" s="63">
        <f>IF(W2503=mapping!$N$1,IFERROR(VLOOKUP(Table4[[#This Row],[Column1]],mapping!A:L,11,FALSE),0),IF(W2503&gt;mapping!$N$1,IFERROR(VLOOKUP(Table4[[#This Row],[Column1]],mapping!A:L,11,FALSE),0),))</f>
        <v>0</v>
      </c>
      <c r="L2503" s="139"/>
      <c r="M2503" s="60">
        <f>IF(W2503=mapping!$N$1,IFERROR(VLOOKUP(Table4[[#This Row],[Column1]],mapping!A:L,12,FALSE),0),IF(W2503&gt;mapping!$N$1,IFERROR(VLOOKUP(Table4[[#This Row],[Column1]],mapping!A:L,12,FALSE),0),0))</f>
        <v>0</v>
      </c>
      <c r="N2503" s="58">
        <f>Table4[[#This Row],[ سعر اليومية ]]*3%*Table4[[#This Row],[عدد الدورات ]]</f>
        <v>0</v>
      </c>
      <c r="O2503" s="56">
        <f>Table4[[#This Row],[ سعر اليومية ]]*Table4[[#This Row],[عدد الدورات ]]-N2503</f>
        <v>0</v>
      </c>
      <c r="P2503" s="194"/>
      <c r="Q2503" s="194"/>
      <c r="R2503" s="194"/>
      <c r="S2503" s="58">
        <f>(Table4[[#This Row],[سعر يومية السائق]]*Table4[[#This Row],[عدد الدورات ]])-SUM(Table4[[#This Row],[سلف ]:[خصم ]])+Table4[[#This Row],[اضافي ]]</f>
        <v>0</v>
      </c>
      <c r="U2503" s="58">
        <f>Table4[[#This Row],[ سعر اليومية ]]*Table4[[#This Row],[عدد الدورات ]]-Table4[[#This Row],[سعر يومية السائق]]*L2503</f>
        <v>0</v>
      </c>
      <c r="V2503" s="58">
        <f>U2503-Table4[[#This Row],[W/H  3%]]</f>
        <v>0</v>
      </c>
      <c r="W2503" s="66" t="str">
        <f>Table4[[#This Row],[اليوم]]&amp;Table4[[#This Row],[الشهر ]]&amp;Table4[[#This Row],[العام]]</f>
        <v/>
      </c>
      <c r="X2503" s="66" t="s">
        <v>304</v>
      </c>
    </row>
    <row r="2504" spans="1:24" x14ac:dyDescent="0.3">
      <c r="A2504" s="62"/>
      <c r="B2504" s="62"/>
      <c r="C2504" s="62"/>
      <c r="D2504" s="41" t="e">
        <f t="shared" si="124"/>
        <v>#N/A</v>
      </c>
      <c r="E2504" s="4"/>
      <c r="F2504" s="41" t="e">
        <f>VLOOKUP(E2504,mapping!C:J,2,FALSE)</f>
        <v>#N/A</v>
      </c>
      <c r="G2504" s="41">
        <f>IFERROR(VLOOKUP(F2504,mapping!$D$3:$J$200,2,FALSE),0)</f>
        <v>0</v>
      </c>
      <c r="H2504" s="41">
        <f>IFERROR(VLOOKUP(F2504,mapping!$D$3:$J$200,3,FALSE),0)</f>
        <v>0</v>
      </c>
      <c r="I2504" s="41">
        <f>IFERROR(VLOOKUP(F2504,mapping!$D$3:$J$200,4,FALSE),0)</f>
        <v>0</v>
      </c>
      <c r="J2504" s="41">
        <f>IFERROR(VLOOKUP(F2504,mapping!$D$3:$J$200,5,FALSE),0)</f>
        <v>0</v>
      </c>
      <c r="K2504" s="63">
        <f>IF(W2504=mapping!$N$1,IFERROR(VLOOKUP(Table4[[#This Row],[Column1]],mapping!A:L,11,FALSE),0),IF(W2504&gt;mapping!$N$1,IFERROR(VLOOKUP(Table4[[#This Row],[Column1]],mapping!A:L,11,FALSE),0),))</f>
        <v>0</v>
      </c>
      <c r="L2504" s="139"/>
      <c r="M2504" s="60">
        <f>IF(W2504=mapping!$N$1,IFERROR(VLOOKUP(Table4[[#This Row],[Column1]],mapping!A:L,12,FALSE),0),IF(W2504&gt;mapping!$N$1,IFERROR(VLOOKUP(Table4[[#This Row],[Column1]],mapping!A:L,12,FALSE),0),0))</f>
        <v>0</v>
      </c>
      <c r="N2504" s="58">
        <f>Table4[[#This Row],[ سعر اليومية ]]*3%*Table4[[#This Row],[عدد الدورات ]]</f>
        <v>0</v>
      </c>
      <c r="O2504" s="56">
        <f>Table4[[#This Row],[ سعر اليومية ]]*Table4[[#This Row],[عدد الدورات ]]-N2504</f>
        <v>0</v>
      </c>
      <c r="P2504" s="194"/>
      <c r="Q2504" s="194"/>
      <c r="R2504" s="194"/>
      <c r="S2504" s="58">
        <f>(Table4[[#This Row],[سعر يومية السائق]]*Table4[[#This Row],[عدد الدورات ]])-SUM(Table4[[#This Row],[سلف ]:[خصم ]])+Table4[[#This Row],[اضافي ]]</f>
        <v>0</v>
      </c>
      <c r="U2504" s="58">
        <f>Table4[[#This Row],[ سعر اليومية ]]*Table4[[#This Row],[عدد الدورات ]]-Table4[[#This Row],[سعر يومية السائق]]*L2504</f>
        <v>0</v>
      </c>
      <c r="V2504" s="58">
        <f>U2504-Table4[[#This Row],[W/H  3%]]</f>
        <v>0</v>
      </c>
      <c r="W2504" s="66" t="str">
        <f>Table4[[#This Row],[اليوم]]&amp;Table4[[#This Row],[الشهر ]]&amp;Table4[[#This Row],[العام]]</f>
        <v/>
      </c>
      <c r="X2504" s="66" t="s">
        <v>304</v>
      </c>
    </row>
    <row r="2505" spans="1:24" x14ac:dyDescent="0.3">
      <c r="A2505" s="62"/>
      <c r="B2505" s="62"/>
      <c r="C2505" s="62"/>
      <c r="D2505" s="41" t="e">
        <f t="shared" si="124"/>
        <v>#N/A</v>
      </c>
      <c r="E2505" s="4"/>
      <c r="F2505" s="41" t="e">
        <f>VLOOKUP(E2505,mapping!C:J,2,FALSE)</f>
        <v>#N/A</v>
      </c>
      <c r="G2505" s="41">
        <f>IFERROR(VLOOKUP(F2505,mapping!$D$3:$J$200,2,FALSE),0)</f>
        <v>0</v>
      </c>
      <c r="H2505" s="41">
        <f>IFERROR(VLOOKUP(F2505,mapping!$D$3:$J$200,3,FALSE),0)</f>
        <v>0</v>
      </c>
      <c r="I2505" s="41">
        <f>IFERROR(VLOOKUP(F2505,mapping!$D$3:$J$200,4,FALSE),0)</f>
        <v>0</v>
      </c>
      <c r="J2505" s="41">
        <f>IFERROR(VLOOKUP(F2505,mapping!$D$3:$J$200,5,FALSE),0)</f>
        <v>0</v>
      </c>
      <c r="K2505" s="63">
        <f>IF(W2505=mapping!$N$1,IFERROR(VLOOKUP(Table4[[#This Row],[Column1]],mapping!A:L,11,FALSE),0),IF(W2505&gt;mapping!$N$1,IFERROR(VLOOKUP(Table4[[#This Row],[Column1]],mapping!A:L,11,FALSE),0),))</f>
        <v>0</v>
      </c>
      <c r="L2505" s="139"/>
      <c r="M2505" s="60">
        <f>IF(W2505=mapping!$N$1,IFERROR(VLOOKUP(Table4[[#This Row],[Column1]],mapping!A:L,12,FALSE),0),IF(W2505&gt;mapping!$N$1,IFERROR(VLOOKUP(Table4[[#This Row],[Column1]],mapping!A:L,12,FALSE),0),0))</f>
        <v>0</v>
      </c>
      <c r="N2505" s="58">
        <f>Table4[[#This Row],[ سعر اليومية ]]*3%*Table4[[#This Row],[عدد الدورات ]]</f>
        <v>0</v>
      </c>
      <c r="O2505" s="56">
        <f>Table4[[#This Row],[ سعر اليومية ]]*Table4[[#This Row],[عدد الدورات ]]-N2505</f>
        <v>0</v>
      </c>
      <c r="P2505" s="194"/>
      <c r="Q2505" s="194"/>
      <c r="R2505" s="194"/>
      <c r="S2505" s="58">
        <f>(Table4[[#This Row],[سعر يومية السائق]]*Table4[[#This Row],[عدد الدورات ]])-SUM(Table4[[#This Row],[سلف ]:[خصم ]])+Table4[[#This Row],[اضافي ]]</f>
        <v>0</v>
      </c>
      <c r="U2505" s="58">
        <f>Table4[[#This Row],[ سعر اليومية ]]*Table4[[#This Row],[عدد الدورات ]]-Table4[[#This Row],[سعر يومية السائق]]*L2505</f>
        <v>0</v>
      </c>
      <c r="V2505" s="58">
        <f>U2505-Table4[[#This Row],[W/H  3%]]</f>
        <v>0</v>
      </c>
      <c r="W2505" s="66" t="str">
        <f>Table4[[#This Row],[اليوم]]&amp;Table4[[#This Row],[الشهر ]]&amp;Table4[[#This Row],[العام]]</f>
        <v/>
      </c>
      <c r="X2505" s="66" t="s">
        <v>304</v>
      </c>
    </row>
    <row r="2506" spans="1:24" x14ac:dyDescent="0.3">
      <c r="A2506" s="62"/>
      <c r="B2506" s="62"/>
      <c r="C2506" s="62"/>
      <c r="D2506" s="41" t="e">
        <f t="shared" si="124"/>
        <v>#N/A</v>
      </c>
      <c r="E2506" s="4"/>
      <c r="F2506" s="41" t="e">
        <f>VLOOKUP(E2506,mapping!C:J,2,FALSE)</f>
        <v>#N/A</v>
      </c>
      <c r="G2506" s="41">
        <f>IFERROR(VLOOKUP(F2506,mapping!$D$3:$J$200,2,FALSE),0)</f>
        <v>0</v>
      </c>
      <c r="H2506" s="41">
        <f>IFERROR(VLOOKUP(F2506,mapping!$D$3:$J$200,3,FALSE),0)</f>
        <v>0</v>
      </c>
      <c r="I2506" s="41">
        <f>IFERROR(VLOOKUP(F2506,mapping!$D$3:$J$200,4,FALSE),0)</f>
        <v>0</v>
      </c>
      <c r="J2506" s="41">
        <f>IFERROR(VLOOKUP(F2506,mapping!$D$3:$J$200,5,FALSE),0)</f>
        <v>0</v>
      </c>
      <c r="K2506" s="63">
        <f>IF(W2506=mapping!$N$1,IFERROR(VLOOKUP(Table4[[#This Row],[Column1]],mapping!A:L,11,FALSE),0),IF(W2506&gt;mapping!$N$1,IFERROR(VLOOKUP(Table4[[#This Row],[Column1]],mapping!A:L,11,FALSE),0),))</f>
        <v>0</v>
      </c>
      <c r="L2506" s="139"/>
      <c r="M2506" s="60">
        <f>IF(W2506=mapping!$N$1,IFERROR(VLOOKUP(Table4[[#This Row],[Column1]],mapping!A:L,12,FALSE),0),IF(W2506&gt;mapping!$N$1,IFERROR(VLOOKUP(Table4[[#This Row],[Column1]],mapping!A:L,12,FALSE),0),0))</f>
        <v>0</v>
      </c>
      <c r="N2506" s="58">
        <f>Table4[[#This Row],[ سعر اليومية ]]*3%*Table4[[#This Row],[عدد الدورات ]]</f>
        <v>0</v>
      </c>
      <c r="O2506" s="56">
        <f>Table4[[#This Row],[ سعر اليومية ]]*Table4[[#This Row],[عدد الدورات ]]-N2506</f>
        <v>0</v>
      </c>
      <c r="P2506" s="194"/>
      <c r="Q2506" s="194"/>
      <c r="R2506" s="194"/>
      <c r="S2506" s="58">
        <f>(Table4[[#This Row],[سعر يومية السائق]]*Table4[[#This Row],[عدد الدورات ]])-SUM(Table4[[#This Row],[سلف ]:[خصم ]])+Table4[[#This Row],[اضافي ]]</f>
        <v>0</v>
      </c>
      <c r="U2506" s="58">
        <f>Table4[[#This Row],[ سعر اليومية ]]*Table4[[#This Row],[عدد الدورات ]]-Table4[[#This Row],[سعر يومية السائق]]*L2506</f>
        <v>0</v>
      </c>
      <c r="V2506" s="58">
        <f>U2506-Table4[[#This Row],[W/H  3%]]</f>
        <v>0</v>
      </c>
      <c r="W2506" s="66" t="str">
        <f>Table4[[#This Row],[اليوم]]&amp;Table4[[#This Row],[الشهر ]]&amp;Table4[[#This Row],[العام]]</f>
        <v/>
      </c>
      <c r="X2506" s="66" t="s">
        <v>304</v>
      </c>
    </row>
    <row r="2507" spans="1:24" x14ac:dyDescent="0.3">
      <c r="A2507" s="62"/>
      <c r="B2507" s="62"/>
      <c r="C2507" s="62"/>
      <c r="D2507" s="41" t="e">
        <f t="shared" si="124"/>
        <v>#N/A</v>
      </c>
      <c r="E2507" s="4"/>
      <c r="F2507" s="41" t="e">
        <f>VLOOKUP(E2507,mapping!C:J,2,FALSE)</f>
        <v>#N/A</v>
      </c>
      <c r="G2507" s="41">
        <f>IFERROR(VLOOKUP(F2507,mapping!$D$3:$J$200,2,FALSE),0)</f>
        <v>0</v>
      </c>
      <c r="H2507" s="41">
        <f>IFERROR(VLOOKUP(F2507,mapping!$D$3:$J$200,3,FALSE),0)</f>
        <v>0</v>
      </c>
      <c r="I2507" s="41">
        <f>IFERROR(VLOOKUP(F2507,mapping!$D$3:$J$200,4,FALSE),0)</f>
        <v>0</v>
      </c>
      <c r="J2507" s="41">
        <f>IFERROR(VLOOKUP(F2507,mapping!$D$3:$J$200,5,FALSE),0)</f>
        <v>0</v>
      </c>
      <c r="K2507" s="63">
        <f>IF(W2507=mapping!$N$1,IFERROR(VLOOKUP(Table4[[#This Row],[Column1]],mapping!A:L,11,FALSE),0),IF(W2507&gt;mapping!$N$1,IFERROR(VLOOKUP(Table4[[#This Row],[Column1]],mapping!A:L,11,FALSE),0),))</f>
        <v>0</v>
      </c>
      <c r="L2507" s="139"/>
      <c r="M2507" s="60">
        <f>IF(W2507=mapping!$N$1,IFERROR(VLOOKUP(Table4[[#This Row],[Column1]],mapping!A:L,12,FALSE),0),IF(W2507&gt;mapping!$N$1,IFERROR(VLOOKUP(Table4[[#This Row],[Column1]],mapping!A:L,12,FALSE),0),0))</f>
        <v>0</v>
      </c>
      <c r="N2507" s="58">
        <f>Table4[[#This Row],[ سعر اليومية ]]*3%*Table4[[#This Row],[عدد الدورات ]]</f>
        <v>0</v>
      </c>
      <c r="O2507" s="56">
        <f>Table4[[#This Row],[ سعر اليومية ]]*Table4[[#This Row],[عدد الدورات ]]-N2507</f>
        <v>0</v>
      </c>
      <c r="P2507" s="194"/>
      <c r="Q2507" s="194"/>
      <c r="R2507" s="194"/>
      <c r="S2507" s="58">
        <f>(Table4[[#This Row],[سعر يومية السائق]]*Table4[[#This Row],[عدد الدورات ]])-SUM(Table4[[#This Row],[سلف ]:[خصم ]])+Table4[[#This Row],[اضافي ]]</f>
        <v>0</v>
      </c>
      <c r="U2507" s="58">
        <f>Table4[[#This Row],[ سعر اليومية ]]*Table4[[#This Row],[عدد الدورات ]]-Table4[[#This Row],[سعر يومية السائق]]*L2507</f>
        <v>0</v>
      </c>
      <c r="V2507" s="58">
        <f>U2507-Table4[[#This Row],[W/H  3%]]</f>
        <v>0</v>
      </c>
      <c r="W2507" s="66" t="str">
        <f>Table4[[#This Row],[اليوم]]&amp;Table4[[#This Row],[الشهر ]]&amp;Table4[[#This Row],[العام]]</f>
        <v/>
      </c>
      <c r="X2507" s="66" t="s">
        <v>304</v>
      </c>
    </row>
    <row r="2508" spans="1:24" x14ac:dyDescent="0.3">
      <c r="A2508" s="62"/>
      <c r="B2508" s="62"/>
      <c r="C2508" s="62"/>
      <c r="D2508" s="41" t="e">
        <f t="shared" si="124"/>
        <v>#N/A</v>
      </c>
      <c r="E2508" s="4"/>
      <c r="F2508" s="41" t="e">
        <f>VLOOKUP(E2508,mapping!C:J,2,FALSE)</f>
        <v>#N/A</v>
      </c>
      <c r="G2508" s="41">
        <f>IFERROR(VLOOKUP(F2508,mapping!$D$3:$J$200,2,FALSE),0)</f>
        <v>0</v>
      </c>
      <c r="H2508" s="41">
        <f>IFERROR(VLOOKUP(F2508,mapping!$D$3:$J$200,3,FALSE),0)</f>
        <v>0</v>
      </c>
      <c r="I2508" s="41">
        <f>IFERROR(VLOOKUP(F2508,mapping!$D$3:$J$200,4,FALSE),0)</f>
        <v>0</v>
      </c>
      <c r="J2508" s="41">
        <f>IFERROR(VLOOKUP(F2508,mapping!$D$3:$J$200,5,FALSE),0)</f>
        <v>0</v>
      </c>
      <c r="K2508" s="63">
        <f>IF(W2508=mapping!$N$1,IFERROR(VLOOKUP(Table4[[#This Row],[Column1]],mapping!A:L,11,FALSE),0),IF(W2508&gt;mapping!$N$1,IFERROR(VLOOKUP(Table4[[#This Row],[Column1]],mapping!A:L,11,FALSE),0),))</f>
        <v>0</v>
      </c>
      <c r="L2508" s="139"/>
      <c r="M2508" s="60">
        <f>IF(W2508=mapping!$N$1,IFERROR(VLOOKUP(Table4[[#This Row],[Column1]],mapping!A:L,12,FALSE),0),IF(W2508&gt;mapping!$N$1,IFERROR(VLOOKUP(Table4[[#This Row],[Column1]],mapping!A:L,12,FALSE),0),0))</f>
        <v>0</v>
      </c>
      <c r="N2508" s="58">
        <f>Table4[[#This Row],[ سعر اليومية ]]*3%*Table4[[#This Row],[عدد الدورات ]]</f>
        <v>0</v>
      </c>
      <c r="O2508" s="56">
        <f>Table4[[#This Row],[ سعر اليومية ]]*Table4[[#This Row],[عدد الدورات ]]-N2508</f>
        <v>0</v>
      </c>
      <c r="P2508" s="194"/>
      <c r="Q2508" s="194"/>
      <c r="R2508" s="194"/>
      <c r="S2508" s="58">
        <f>(Table4[[#This Row],[سعر يومية السائق]]*Table4[[#This Row],[عدد الدورات ]])-SUM(Table4[[#This Row],[سلف ]:[خصم ]])+Table4[[#This Row],[اضافي ]]</f>
        <v>0</v>
      </c>
      <c r="U2508" s="58">
        <f>Table4[[#This Row],[ سعر اليومية ]]*Table4[[#This Row],[عدد الدورات ]]-Table4[[#This Row],[سعر يومية السائق]]*L2508</f>
        <v>0</v>
      </c>
      <c r="V2508" s="58">
        <f>U2508-Table4[[#This Row],[W/H  3%]]</f>
        <v>0</v>
      </c>
      <c r="W2508" s="66" t="str">
        <f>Table4[[#This Row],[اليوم]]&amp;Table4[[#This Row],[الشهر ]]&amp;Table4[[#This Row],[العام]]</f>
        <v/>
      </c>
      <c r="X2508" s="66" t="s">
        <v>304</v>
      </c>
    </row>
    <row r="2509" spans="1:24" x14ac:dyDescent="0.3">
      <c r="A2509" s="62"/>
      <c r="B2509" s="62"/>
      <c r="C2509" s="62"/>
      <c r="D2509" s="41" t="e">
        <f t="shared" si="124"/>
        <v>#N/A</v>
      </c>
      <c r="E2509" s="4"/>
      <c r="F2509" s="41" t="e">
        <f>VLOOKUP(E2509,mapping!C:J,2,FALSE)</f>
        <v>#N/A</v>
      </c>
      <c r="G2509" s="41">
        <f>IFERROR(VLOOKUP(F2509,mapping!$D$3:$J$200,2,FALSE),0)</f>
        <v>0</v>
      </c>
      <c r="H2509" s="41">
        <f>IFERROR(VLOOKUP(F2509,mapping!$D$3:$J$200,3,FALSE),0)</f>
        <v>0</v>
      </c>
      <c r="I2509" s="41">
        <f>IFERROR(VLOOKUP(F2509,mapping!$D$3:$J$200,4,FALSE),0)</f>
        <v>0</v>
      </c>
      <c r="J2509" s="41">
        <f>IFERROR(VLOOKUP(F2509,mapping!$D$3:$J$200,5,FALSE),0)</f>
        <v>0</v>
      </c>
      <c r="K2509" s="63">
        <f>IF(W2509=mapping!$N$1,IFERROR(VLOOKUP(Table4[[#This Row],[Column1]],mapping!A:L,11,FALSE),0),IF(W2509&gt;mapping!$N$1,IFERROR(VLOOKUP(Table4[[#This Row],[Column1]],mapping!A:L,11,FALSE),0),))</f>
        <v>0</v>
      </c>
      <c r="L2509" s="139"/>
      <c r="M2509" s="60">
        <f>IF(W2509=mapping!$N$1,IFERROR(VLOOKUP(Table4[[#This Row],[Column1]],mapping!A:L,12,FALSE),0),IF(W2509&gt;mapping!$N$1,IFERROR(VLOOKUP(Table4[[#This Row],[Column1]],mapping!A:L,12,FALSE),0),0))</f>
        <v>0</v>
      </c>
      <c r="N2509" s="58">
        <f>Table4[[#This Row],[ سعر اليومية ]]*3%*Table4[[#This Row],[عدد الدورات ]]</f>
        <v>0</v>
      </c>
      <c r="O2509" s="56">
        <f>Table4[[#This Row],[ سعر اليومية ]]*Table4[[#This Row],[عدد الدورات ]]-N2509</f>
        <v>0</v>
      </c>
      <c r="P2509" s="194"/>
      <c r="Q2509" s="194"/>
      <c r="R2509" s="194"/>
      <c r="S2509" s="58">
        <f>(Table4[[#This Row],[سعر يومية السائق]]*Table4[[#This Row],[عدد الدورات ]])-SUM(Table4[[#This Row],[سلف ]:[خصم ]])+Table4[[#This Row],[اضافي ]]</f>
        <v>0</v>
      </c>
      <c r="U2509" s="58">
        <f>Table4[[#This Row],[ سعر اليومية ]]*Table4[[#This Row],[عدد الدورات ]]-Table4[[#This Row],[سعر يومية السائق]]*L2509</f>
        <v>0</v>
      </c>
      <c r="V2509" s="58">
        <f>U2509-Table4[[#This Row],[W/H  3%]]</f>
        <v>0</v>
      </c>
      <c r="W2509" s="66" t="str">
        <f>Table4[[#This Row],[اليوم]]&amp;Table4[[#This Row],[الشهر ]]&amp;Table4[[#This Row],[العام]]</f>
        <v/>
      </c>
      <c r="X2509" s="66" t="s">
        <v>304</v>
      </c>
    </row>
    <row r="2510" spans="1:24" x14ac:dyDescent="0.3">
      <c r="A2510" s="62"/>
      <c r="B2510" s="62"/>
      <c r="C2510" s="62"/>
      <c r="D2510" s="41" t="e">
        <f t="shared" si="124"/>
        <v>#N/A</v>
      </c>
      <c r="E2510" s="4"/>
      <c r="F2510" s="41" t="e">
        <f>VLOOKUP(E2510,mapping!C:J,2,FALSE)</f>
        <v>#N/A</v>
      </c>
      <c r="G2510" s="41">
        <f>IFERROR(VLOOKUP(F2510,mapping!$D$3:$J$200,2,FALSE),0)</f>
        <v>0</v>
      </c>
      <c r="H2510" s="41">
        <f>IFERROR(VLOOKUP(F2510,mapping!$D$3:$J$200,3,FALSE),0)</f>
        <v>0</v>
      </c>
      <c r="I2510" s="41">
        <f>IFERROR(VLOOKUP(F2510,mapping!$D$3:$J$200,4,FALSE),0)</f>
        <v>0</v>
      </c>
      <c r="J2510" s="41">
        <f>IFERROR(VLOOKUP(F2510,mapping!$D$3:$J$200,5,FALSE),0)</f>
        <v>0</v>
      </c>
      <c r="K2510" s="63">
        <f>IF(W2510=mapping!$N$1,IFERROR(VLOOKUP(Table4[[#This Row],[Column1]],mapping!A:L,11,FALSE),0),IF(W2510&gt;mapping!$N$1,IFERROR(VLOOKUP(Table4[[#This Row],[Column1]],mapping!A:L,11,FALSE),0),))</f>
        <v>0</v>
      </c>
      <c r="L2510" s="139"/>
      <c r="M2510" s="60">
        <f>IF(W2510=mapping!$N$1,IFERROR(VLOOKUP(Table4[[#This Row],[Column1]],mapping!A:L,12,FALSE),0),IF(W2510&gt;mapping!$N$1,IFERROR(VLOOKUP(Table4[[#This Row],[Column1]],mapping!A:L,12,FALSE),0),0))</f>
        <v>0</v>
      </c>
      <c r="N2510" s="58">
        <f>Table4[[#This Row],[ سعر اليومية ]]*3%*Table4[[#This Row],[عدد الدورات ]]</f>
        <v>0</v>
      </c>
      <c r="O2510" s="56">
        <f>Table4[[#This Row],[ سعر اليومية ]]*Table4[[#This Row],[عدد الدورات ]]-N2510</f>
        <v>0</v>
      </c>
      <c r="P2510" s="194"/>
      <c r="Q2510" s="194"/>
      <c r="R2510" s="194"/>
      <c r="S2510" s="58">
        <f>(Table4[[#This Row],[سعر يومية السائق]]*Table4[[#This Row],[عدد الدورات ]])-SUM(Table4[[#This Row],[سلف ]:[خصم ]])+Table4[[#This Row],[اضافي ]]</f>
        <v>0</v>
      </c>
      <c r="U2510" s="58">
        <f>Table4[[#This Row],[ سعر اليومية ]]*Table4[[#This Row],[عدد الدورات ]]-Table4[[#This Row],[سعر يومية السائق]]*L2510</f>
        <v>0</v>
      </c>
      <c r="V2510" s="58">
        <f>U2510-Table4[[#This Row],[W/H  3%]]</f>
        <v>0</v>
      </c>
      <c r="W2510" s="66" t="str">
        <f>Table4[[#This Row],[اليوم]]&amp;Table4[[#This Row],[الشهر ]]&amp;Table4[[#This Row],[العام]]</f>
        <v/>
      </c>
      <c r="X2510" s="66" t="s">
        <v>304</v>
      </c>
    </row>
    <row r="2511" spans="1:24" x14ac:dyDescent="0.3">
      <c r="A2511" s="62"/>
      <c r="B2511" s="62"/>
      <c r="C2511" s="62"/>
      <c r="D2511" s="41" t="e">
        <f t="shared" si="124"/>
        <v>#N/A</v>
      </c>
      <c r="E2511" s="4"/>
      <c r="F2511" s="41" t="e">
        <f>VLOOKUP(E2511,mapping!C:J,2,FALSE)</f>
        <v>#N/A</v>
      </c>
      <c r="G2511" s="41">
        <f>IFERROR(VLOOKUP(F2511,mapping!$D$3:$J$200,2,FALSE),0)</f>
        <v>0</v>
      </c>
      <c r="H2511" s="41">
        <f>IFERROR(VLOOKUP(F2511,mapping!$D$3:$J$200,3,FALSE),0)</f>
        <v>0</v>
      </c>
      <c r="I2511" s="41">
        <f>IFERROR(VLOOKUP(F2511,mapping!$D$3:$J$200,4,FALSE),0)</f>
        <v>0</v>
      </c>
      <c r="J2511" s="41">
        <f>IFERROR(VLOOKUP(F2511,mapping!$D$3:$J$200,5,FALSE),0)</f>
        <v>0</v>
      </c>
      <c r="K2511" s="63">
        <f>IF(W2511=mapping!$N$1,IFERROR(VLOOKUP(Table4[[#This Row],[Column1]],mapping!A:L,11,FALSE),0),IF(W2511&gt;mapping!$N$1,IFERROR(VLOOKUP(Table4[[#This Row],[Column1]],mapping!A:L,11,FALSE),0),))</f>
        <v>0</v>
      </c>
      <c r="L2511" s="139"/>
      <c r="M2511" s="60">
        <f>IF(W2511=mapping!$N$1,IFERROR(VLOOKUP(Table4[[#This Row],[Column1]],mapping!A:L,12,FALSE),0),IF(W2511&gt;mapping!$N$1,IFERROR(VLOOKUP(Table4[[#This Row],[Column1]],mapping!A:L,12,FALSE),0),0))</f>
        <v>0</v>
      </c>
      <c r="N2511" s="58">
        <f>Table4[[#This Row],[ سعر اليومية ]]*3%*Table4[[#This Row],[عدد الدورات ]]</f>
        <v>0</v>
      </c>
      <c r="O2511" s="56">
        <f>Table4[[#This Row],[ سعر اليومية ]]*Table4[[#This Row],[عدد الدورات ]]-N2511</f>
        <v>0</v>
      </c>
      <c r="P2511" s="194"/>
      <c r="Q2511" s="194"/>
      <c r="R2511" s="194"/>
      <c r="S2511" s="58">
        <f>(Table4[[#This Row],[سعر يومية السائق]]*Table4[[#This Row],[عدد الدورات ]])-SUM(Table4[[#This Row],[سلف ]:[خصم ]])+Table4[[#This Row],[اضافي ]]</f>
        <v>0</v>
      </c>
      <c r="U2511" s="58">
        <f>Table4[[#This Row],[ سعر اليومية ]]*Table4[[#This Row],[عدد الدورات ]]-Table4[[#This Row],[سعر يومية السائق]]*L2511</f>
        <v>0</v>
      </c>
      <c r="V2511" s="58">
        <f>U2511-Table4[[#This Row],[W/H  3%]]</f>
        <v>0</v>
      </c>
      <c r="W2511" s="66" t="str">
        <f>Table4[[#This Row],[اليوم]]&amp;Table4[[#This Row],[الشهر ]]&amp;Table4[[#This Row],[العام]]</f>
        <v/>
      </c>
      <c r="X2511" s="66" t="s">
        <v>304</v>
      </c>
    </row>
    <row r="2512" spans="1:24" x14ac:dyDescent="0.3">
      <c r="A2512" s="62"/>
      <c r="B2512" s="62"/>
      <c r="C2512" s="62"/>
      <c r="D2512" s="41" t="e">
        <f t="shared" si="124"/>
        <v>#N/A</v>
      </c>
      <c r="E2512" s="4"/>
      <c r="F2512" s="41" t="e">
        <f>VLOOKUP(E2512,mapping!C:J,2,FALSE)</f>
        <v>#N/A</v>
      </c>
      <c r="G2512" s="41">
        <f>IFERROR(VLOOKUP(F2512,mapping!$D$3:$J$200,2,FALSE),0)</f>
        <v>0</v>
      </c>
      <c r="H2512" s="41">
        <f>IFERROR(VLOOKUP(F2512,mapping!$D$3:$J$200,3,FALSE),0)</f>
        <v>0</v>
      </c>
      <c r="I2512" s="41">
        <f>IFERROR(VLOOKUP(F2512,mapping!$D$3:$J$200,4,FALSE),0)</f>
        <v>0</v>
      </c>
      <c r="J2512" s="41">
        <f>IFERROR(VLOOKUP(F2512,mapping!$D$3:$J$200,5,FALSE),0)</f>
        <v>0</v>
      </c>
      <c r="K2512" s="63">
        <f>IF(W2512=mapping!$N$1,IFERROR(VLOOKUP(Table4[[#This Row],[Column1]],mapping!A:L,11,FALSE),0),IF(W2512&gt;mapping!$N$1,IFERROR(VLOOKUP(Table4[[#This Row],[Column1]],mapping!A:L,11,FALSE),0),))</f>
        <v>0</v>
      </c>
      <c r="L2512" s="139"/>
      <c r="M2512" s="60">
        <f>IF(W2512=mapping!$N$1,IFERROR(VLOOKUP(Table4[[#This Row],[Column1]],mapping!A:L,12,FALSE),0),IF(W2512&gt;mapping!$N$1,IFERROR(VLOOKUP(Table4[[#This Row],[Column1]],mapping!A:L,12,FALSE),0),0))</f>
        <v>0</v>
      </c>
      <c r="N2512" s="58">
        <f>Table4[[#This Row],[ سعر اليومية ]]*3%*Table4[[#This Row],[عدد الدورات ]]</f>
        <v>0</v>
      </c>
      <c r="O2512" s="56">
        <f>Table4[[#This Row],[ سعر اليومية ]]*Table4[[#This Row],[عدد الدورات ]]-N2512</f>
        <v>0</v>
      </c>
      <c r="P2512" s="194"/>
      <c r="Q2512" s="194"/>
      <c r="R2512" s="194"/>
      <c r="S2512" s="58">
        <f>(Table4[[#This Row],[سعر يومية السائق]]*Table4[[#This Row],[عدد الدورات ]])-SUM(Table4[[#This Row],[سلف ]:[خصم ]])+Table4[[#This Row],[اضافي ]]</f>
        <v>0</v>
      </c>
      <c r="U2512" s="58">
        <f>Table4[[#This Row],[ سعر اليومية ]]*Table4[[#This Row],[عدد الدورات ]]-Table4[[#This Row],[سعر يومية السائق]]*L2512</f>
        <v>0</v>
      </c>
      <c r="V2512" s="58">
        <f>U2512-Table4[[#This Row],[W/H  3%]]</f>
        <v>0</v>
      </c>
      <c r="W2512" s="66" t="str">
        <f>Table4[[#This Row],[اليوم]]&amp;Table4[[#This Row],[الشهر ]]&amp;Table4[[#This Row],[العام]]</f>
        <v/>
      </c>
      <c r="X2512" s="66" t="s">
        <v>304</v>
      </c>
    </row>
    <row r="2513" spans="1:24" x14ac:dyDescent="0.3">
      <c r="A2513" s="62"/>
      <c r="B2513" s="62"/>
      <c r="C2513" s="62"/>
      <c r="D2513" s="41" t="e">
        <f t="shared" si="124"/>
        <v>#N/A</v>
      </c>
      <c r="E2513" s="4"/>
      <c r="F2513" s="41" t="e">
        <f>VLOOKUP(E2513,mapping!C:J,2,FALSE)</f>
        <v>#N/A</v>
      </c>
      <c r="G2513" s="41">
        <f>IFERROR(VLOOKUP(F2513,mapping!$D$3:$J$200,2,FALSE),0)</f>
        <v>0</v>
      </c>
      <c r="H2513" s="41">
        <f>IFERROR(VLOOKUP(F2513,mapping!$D$3:$J$200,3,FALSE),0)</f>
        <v>0</v>
      </c>
      <c r="I2513" s="41">
        <f>IFERROR(VLOOKUP(F2513,mapping!$D$3:$J$200,4,FALSE),0)</f>
        <v>0</v>
      </c>
      <c r="J2513" s="41">
        <f>IFERROR(VLOOKUP(F2513,mapping!$D$3:$J$200,5,FALSE),0)</f>
        <v>0</v>
      </c>
      <c r="K2513" s="63">
        <f>IF(W2513=mapping!$N$1,IFERROR(VLOOKUP(Table4[[#This Row],[Column1]],mapping!A:L,11,FALSE),0),IF(W2513&gt;mapping!$N$1,IFERROR(VLOOKUP(Table4[[#This Row],[Column1]],mapping!A:L,11,FALSE),0),))</f>
        <v>0</v>
      </c>
      <c r="L2513" s="139"/>
      <c r="M2513" s="60">
        <f>IF(W2513=mapping!$N$1,IFERROR(VLOOKUP(Table4[[#This Row],[Column1]],mapping!A:L,12,FALSE),0),IF(W2513&gt;mapping!$N$1,IFERROR(VLOOKUP(Table4[[#This Row],[Column1]],mapping!A:L,12,FALSE),0),0))</f>
        <v>0</v>
      </c>
      <c r="N2513" s="58">
        <f>Table4[[#This Row],[ سعر اليومية ]]*3%*Table4[[#This Row],[عدد الدورات ]]</f>
        <v>0</v>
      </c>
      <c r="O2513" s="56">
        <f>Table4[[#This Row],[ سعر اليومية ]]*Table4[[#This Row],[عدد الدورات ]]-N2513</f>
        <v>0</v>
      </c>
      <c r="P2513" s="194"/>
      <c r="Q2513" s="194"/>
      <c r="R2513" s="194"/>
      <c r="S2513" s="58">
        <f>(Table4[[#This Row],[سعر يومية السائق]]*Table4[[#This Row],[عدد الدورات ]])-SUM(Table4[[#This Row],[سلف ]:[خصم ]])+Table4[[#This Row],[اضافي ]]</f>
        <v>0</v>
      </c>
      <c r="U2513" s="58">
        <f>Table4[[#This Row],[ سعر اليومية ]]*Table4[[#This Row],[عدد الدورات ]]-Table4[[#This Row],[سعر يومية السائق]]*L2513</f>
        <v>0</v>
      </c>
      <c r="V2513" s="58">
        <f>U2513-Table4[[#This Row],[W/H  3%]]</f>
        <v>0</v>
      </c>
      <c r="W2513" s="66" t="str">
        <f>Table4[[#This Row],[اليوم]]&amp;Table4[[#This Row],[الشهر ]]&amp;Table4[[#This Row],[العام]]</f>
        <v/>
      </c>
      <c r="X2513" s="66" t="s">
        <v>304</v>
      </c>
    </row>
    <row r="2514" spans="1:24" x14ac:dyDescent="0.3">
      <c r="A2514" s="62"/>
      <c r="B2514" s="62"/>
      <c r="C2514" s="62"/>
      <c r="D2514" s="41" t="e">
        <f t="shared" si="124"/>
        <v>#N/A</v>
      </c>
      <c r="E2514" s="4"/>
      <c r="F2514" s="41" t="e">
        <f>VLOOKUP(E2514,mapping!C:J,2,FALSE)</f>
        <v>#N/A</v>
      </c>
      <c r="G2514" s="41">
        <f>IFERROR(VLOOKUP(F2514,mapping!$D$3:$J$200,2,FALSE),0)</f>
        <v>0</v>
      </c>
      <c r="H2514" s="41">
        <f>IFERROR(VLOOKUP(F2514,mapping!$D$3:$J$200,3,FALSE),0)</f>
        <v>0</v>
      </c>
      <c r="I2514" s="41">
        <f>IFERROR(VLOOKUP(F2514,mapping!$D$3:$J$200,4,FALSE),0)</f>
        <v>0</v>
      </c>
      <c r="J2514" s="41">
        <f>IFERROR(VLOOKUP(F2514,mapping!$D$3:$J$200,5,FALSE),0)</f>
        <v>0</v>
      </c>
      <c r="K2514" s="63">
        <f>IF(W2514=mapping!$N$1,IFERROR(VLOOKUP(Table4[[#This Row],[Column1]],mapping!A:L,11,FALSE),0),IF(W2514&gt;mapping!$N$1,IFERROR(VLOOKUP(Table4[[#This Row],[Column1]],mapping!A:L,11,FALSE),0),))</f>
        <v>0</v>
      </c>
      <c r="L2514" s="139"/>
      <c r="M2514" s="60">
        <f>IF(W2514=mapping!$N$1,IFERROR(VLOOKUP(Table4[[#This Row],[Column1]],mapping!A:L,12,FALSE),0),IF(W2514&gt;mapping!$N$1,IFERROR(VLOOKUP(Table4[[#This Row],[Column1]],mapping!A:L,12,FALSE),0),0))</f>
        <v>0</v>
      </c>
      <c r="N2514" s="58">
        <f>Table4[[#This Row],[ سعر اليومية ]]*3%*Table4[[#This Row],[عدد الدورات ]]</f>
        <v>0</v>
      </c>
      <c r="O2514" s="56">
        <f>Table4[[#This Row],[ سعر اليومية ]]*Table4[[#This Row],[عدد الدورات ]]-N2514</f>
        <v>0</v>
      </c>
      <c r="P2514" s="194"/>
      <c r="Q2514" s="194"/>
      <c r="R2514" s="194"/>
      <c r="S2514" s="58">
        <f>(Table4[[#This Row],[سعر يومية السائق]]*Table4[[#This Row],[عدد الدورات ]])-SUM(Table4[[#This Row],[سلف ]:[خصم ]])+Table4[[#This Row],[اضافي ]]</f>
        <v>0</v>
      </c>
      <c r="U2514" s="58">
        <f>Table4[[#This Row],[ سعر اليومية ]]*Table4[[#This Row],[عدد الدورات ]]-Table4[[#This Row],[سعر يومية السائق]]*L2514</f>
        <v>0</v>
      </c>
      <c r="V2514" s="58">
        <f>U2514-Table4[[#This Row],[W/H  3%]]</f>
        <v>0</v>
      </c>
      <c r="W2514" s="66" t="str">
        <f>Table4[[#This Row],[اليوم]]&amp;Table4[[#This Row],[الشهر ]]&amp;Table4[[#This Row],[العام]]</f>
        <v/>
      </c>
      <c r="X2514" s="66" t="s">
        <v>304</v>
      </c>
    </row>
    <row r="2515" spans="1:24" x14ac:dyDescent="0.3">
      <c r="A2515" s="62"/>
      <c r="B2515" s="62"/>
      <c r="C2515" s="62"/>
      <c r="D2515" s="41" t="e">
        <f t="shared" si="124"/>
        <v>#N/A</v>
      </c>
      <c r="E2515" s="4"/>
      <c r="F2515" s="41" t="e">
        <f>VLOOKUP(E2515,mapping!C:J,2,FALSE)</f>
        <v>#N/A</v>
      </c>
      <c r="G2515" s="41">
        <f>IFERROR(VLOOKUP(F2515,mapping!$D$3:$J$200,2,FALSE),0)</f>
        <v>0</v>
      </c>
      <c r="H2515" s="41">
        <f>IFERROR(VLOOKUP(F2515,mapping!$D$3:$J$200,3,FALSE),0)</f>
        <v>0</v>
      </c>
      <c r="I2515" s="41">
        <f>IFERROR(VLOOKUP(F2515,mapping!$D$3:$J$200,4,FALSE),0)</f>
        <v>0</v>
      </c>
      <c r="J2515" s="41">
        <f>IFERROR(VLOOKUP(F2515,mapping!$D$3:$J$200,5,FALSE),0)</f>
        <v>0</v>
      </c>
      <c r="K2515" s="63">
        <f>IF(W2515=mapping!$N$1,IFERROR(VLOOKUP(Table4[[#This Row],[Column1]],mapping!A:L,11,FALSE),0),IF(W2515&gt;mapping!$N$1,IFERROR(VLOOKUP(Table4[[#This Row],[Column1]],mapping!A:L,11,FALSE),0),))</f>
        <v>0</v>
      </c>
      <c r="L2515" s="139"/>
      <c r="M2515" s="60">
        <f>IF(W2515=mapping!$N$1,IFERROR(VLOOKUP(Table4[[#This Row],[Column1]],mapping!A:L,12,FALSE),0),IF(W2515&gt;mapping!$N$1,IFERROR(VLOOKUP(Table4[[#This Row],[Column1]],mapping!A:L,12,FALSE),0),0))</f>
        <v>0</v>
      </c>
      <c r="N2515" s="58">
        <f>Table4[[#This Row],[ سعر اليومية ]]*3%*Table4[[#This Row],[عدد الدورات ]]</f>
        <v>0</v>
      </c>
      <c r="O2515" s="56">
        <f>Table4[[#This Row],[ سعر اليومية ]]*Table4[[#This Row],[عدد الدورات ]]-N2515</f>
        <v>0</v>
      </c>
      <c r="P2515" s="194"/>
      <c r="Q2515" s="194"/>
      <c r="R2515" s="194"/>
      <c r="S2515" s="58">
        <f>(Table4[[#This Row],[سعر يومية السائق]]*Table4[[#This Row],[عدد الدورات ]])-SUM(Table4[[#This Row],[سلف ]:[خصم ]])+Table4[[#This Row],[اضافي ]]</f>
        <v>0</v>
      </c>
      <c r="U2515" s="58">
        <f>Table4[[#This Row],[ سعر اليومية ]]*Table4[[#This Row],[عدد الدورات ]]-Table4[[#This Row],[سعر يومية السائق]]*L2515</f>
        <v>0</v>
      </c>
      <c r="V2515" s="58">
        <f>U2515-Table4[[#This Row],[W/H  3%]]</f>
        <v>0</v>
      </c>
      <c r="W2515" s="66" t="str">
        <f>Table4[[#This Row],[اليوم]]&amp;Table4[[#This Row],[الشهر ]]&amp;Table4[[#This Row],[العام]]</f>
        <v/>
      </c>
      <c r="X2515" s="66" t="s">
        <v>304</v>
      </c>
    </row>
    <row r="2516" spans="1:24" x14ac:dyDescent="0.3">
      <c r="A2516" s="62"/>
      <c r="B2516" s="62"/>
      <c r="C2516" s="62"/>
      <c r="D2516" s="41" t="e">
        <f t="shared" si="124"/>
        <v>#N/A</v>
      </c>
      <c r="E2516" s="4"/>
      <c r="F2516" s="41" t="e">
        <f>VLOOKUP(E2516,mapping!C:J,2,FALSE)</f>
        <v>#N/A</v>
      </c>
      <c r="G2516" s="41">
        <f>IFERROR(VLOOKUP(F2516,mapping!$D$3:$J$200,2,FALSE),0)</f>
        <v>0</v>
      </c>
      <c r="H2516" s="41">
        <f>IFERROR(VLOOKUP(F2516,mapping!$D$3:$J$200,3,FALSE),0)</f>
        <v>0</v>
      </c>
      <c r="I2516" s="41">
        <f>IFERROR(VLOOKUP(F2516,mapping!$D$3:$J$200,4,FALSE),0)</f>
        <v>0</v>
      </c>
      <c r="J2516" s="41">
        <f>IFERROR(VLOOKUP(F2516,mapping!$D$3:$J$200,5,FALSE),0)</f>
        <v>0</v>
      </c>
      <c r="K2516" s="63">
        <f>IF(W2516=mapping!$N$1,IFERROR(VLOOKUP(Table4[[#This Row],[Column1]],mapping!A:L,11,FALSE),0),IF(W2516&gt;mapping!$N$1,IFERROR(VLOOKUP(Table4[[#This Row],[Column1]],mapping!A:L,11,FALSE),0),))</f>
        <v>0</v>
      </c>
      <c r="L2516" s="139"/>
      <c r="M2516" s="60">
        <f>IF(W2516=mapping!$N$1,IFERROR(VLOOKUP(Table4[[#This Row],[Column1]],mapping!A:L,12,FALSE),0),IF(W2516&gt;mapping!$N$1,IFERROR(VLOOKUP(Table4[[#This Row],[Column1]],mapping!A:L,12,FALSE),0),0))</f>
        <v>0</v>
      </c>
      <c r="N2516" s="58">
        <f>Table4[[#This Row],[ سعر اليومية ]]*3%*Table4[[#This Row],[عدد الدورات ]]</f>
        <v>0</v>
      </c>
      <c r="O2516" s="56">
        <f>Table4[[#This Row],[ سعر اليومية ]]*Table4[[#This Row],[عدد الدورات ]]-N2516</f>
        <v>0</v>
      </c>
      <c r="P2516" s="194"/>
      <c r="Q2516" s="194"/>
      <c r="R2516" s="194"/>
      <c r="S2516" s="58">
        <f>(Table4[[#This Row],[سعر يومية السائق]]*Table4[[#This Row],[عدد الدورات ]])-SUM(Table4[[#This Row],[سلف ]:[خصم ]])+Table4[[#This Row],[اضافي ]]</f>
        <v>0</v>
      </c>
      <c r="U2516" s="58">
        <f>Table4[[#This Row],[ سعر اليومية ]]*Table4[[#This Row],[عدد الدورات ]]-Table4[[#This Row],[سعر يومية السائق]]*L2516</f>
        <v>0</v>
      </c>
      <c r="V2516" s="58">
        <f>U2516-Table4[[#This Row],[W/H  3%]]</f>
        <v>0</v>
      </c>
      <c r="W2516" s="66" t="str">
        <f>Table4[[#This Row],[اليوم]]&amp;Table4[[#This Row],[الشهر ]]&amp;Table4[[#This Row],[العام]]</f>
        <v/>
      </c>
      <c r="X2516" s="66" t="s">
        <v>304</v>
      </c>
    </row>
    <row r="2517" spans="1:24" x14ac:dyDescent="0.3">
      <c r="A2517" s="62"/>
      <c r="B2517" s="62"/>
      <c r="C2517" s="62"/>
      <c r="D2517" s="41" t="e">
        <f t="shared" si="124"/>
        <v>#N/A</v>
      </c>
      <c r="E2517" s="4"/>
      <c r="F2517" s="41" t="e">
        <f>VLOOKUP(E2517,mapping!C:J,2,FALSE)</f>
        <v>#N/A</v>
      </c>
      <c r="G2517" s="41">
        <f>IFERROR(VLOOKUP(F2517,mapping!$D$3:$J$200,2,FALSE),0)</f>
        <v>0</v>
      </c>
      <c r="H2517" s="41">
        <f>IFERROR(VLOOKUP(F2517,mapping!$D$3:$J$200,3,FALSE),0)</f>
        <v>0</v>
      </c>
      <c r="I2517" s="41">
        <f>IFERROR(VLOOKUP(F2517,mapping!$D$3:$J$200,4,FALSE),0)</f>
        <v>0</v>
      </c>
      <c r="J2517" s="41">
        <f>IFERROR(VLOOKUP(F2517,mapping!$D$3:$J$200,5,FALSE),0)</f>
        <v>0</v>
      </c>
      <c r="K2517" s="63">
        <f>IF(W2517=mapping!$N$1,IFERROR(VLOOKUP(Table4[[#This Row],[Column1]],mapping!A:L,11,FALSE),0),IF(W2517&gt;mapping!$N$1,IFERROR(VLOOKUP(Table4[[#This Row],[Column1]],mapping!A:L,11,FALSE),0),))</f>
        <v>0</v>
      </c>
      <c r="L2517" s="139"/>
      <c r="M2517" s="60">
        <f>IF(W2517=mapping!$N$1,IFERROR(VLOOKUP(Table4[[#This Row],[Column1]],mapping!A:L,12,FALSE),0),IF(W2517&gt;mapping!$N$1,IFERROR(VLOOKUP(Table4[[#This Row],[Column1]],mapping!A:L,12,FALSE),0),0))</f>
        <v>0</v>
      </c>
      <c r="N2517" s="58">
        <f>Table4[[#This Row],[ سعر اليومية ]]*3%*Table4[[#This Row],[عدد الدورات ]]</f>
        <v>0</v>
      </c>
      <c r="O2517" s="56">
        <f>Table4[[#This Row],[ سعر اليومية ]]*Table4[[#This Row],[عدد الدورات ]]-N2517</f>
        <v>0</v>
      </c>
      <c r="P2517" s="194"/>
      <c r="Q2517" s="194"/>
      <c r="R2517" s="194"/>
      <c r="S2517" s="58">
        <f>(Table4[[#This Row],[سعر يومية السائق]]*Table4[[#This Row],[عدد الدورات ]])-SUM(Table4[[#This Row],[سلف ]:[خصم ]])+Table4[[#This Row],[اضافي ]]</f>
        <v>0</v>
      </c>
      <c r="U2517" s="58">
        <f>Table4[[#This Row],[ سعر اليومية ]]*Table4[[#This Row],[عدد الدورات ]]-Table4[[#This Row],[سعر يومية السائق]]*L2517</f>
        <v>0</v>
      </c>
      <c r="V2517" s="58">
        <f>U2517-Table4[[#This Row],[W/H  3%]]</f>
        <v>0</v>
      </c>
      <c r="W2517" s="66" t="str">
        <f>Table4[[#This Row],[اليوم]]&amp;Table4[[#This Row],[الشهر ]]&amp;Table4[[#This Row],[العام]]</f>
        <v/>
      </c>
      <c r="X2517" s="66" t="s">
        <v>304</v>
      </c>
    </row>
    <row r="2518" spans="1:24" x14ac:dyDescent="0.3">
      <c r="A2518" s="62"/>
      <c r="B2518" s="62"/>
      <c r="C2518" s="62"/>
      <c r="D2518" s="41" t="e">
        <f t="shared" si="124"/>
        <v>#N/A</v>
      </c>
      <c r="E2518" s="4"/>
      <c r="F2518" s="41" t="e">
        <f>VLOOKUP(E2518,mapping!C:J,2,FALSE)</f>
        <v>#N/A</v>
      </c>
      <c r="G2518" s="41">
        <f>IFERROR(VLOOKUP(F2518,mapping!$D$3:$J$200,2,FALSE),0)</f>
        <v>0</v>
      </c>
      <c r="H2518" s="41">
        <f>IFERROR(VLOOKUP(F2518,mapping!$D$3:$J$200,3,FALSE),0)</f>
        <v>0</v>
      </c>
      <c r="I2518" s="41">
        <f>IFERROR(VLOOKUP(F2518,mapping!$D$3:$J$200,4,FALSE),0)</f>
        <v>0</v>
      </c>
      <c r="J2518" s="41">
        <f>IFERROR(VLOOKUP(F2518,mapping!$D$3:$J$200,5,FALSE),0)</f>
        <v>0</v>
      </c>
      <c r="K2518" s="63">
        <f>IF(W2518=mapping!$N$1,IFERROR(VLOOKUP(Table4[[#This Row],[Column1]],mapping!A:L,11,FALSE),0),IF(W2518&gt;mapping!$N$1,IFERROR(VLOOKUP(Table4[[#This Row],[Column1]],mapping!A:L,11,FALSE),0),))</f>
        <v>0</v>
      </c>
      <c r="L2518" s="139"/>
      <c r="M2518" s="60">
        <f>IF(W2518=mapping!$N$1,IFERROR(VLOOKUP(Table4[[#This Row],[Column1]],mapping!A:L,12,FALSE),0),IF(W2518&gt;mapping!$N$1,IFERROR(VLOOKUP(Table4[[#This Row],[Column1]],mapping!A:L,12,FALSE),0),0))</f>
        <v>0</v>
      </c>
      <c r="N2518" s="58">
        <f>Table4[[#This Row],[ سعر اليومية ]]*3%*Table4[[#This Row],[عدد الدورات ]]</f>
        <v>0</v>
      </c>
      <c r="O2518" s="56">
        <f>Table4[[#This Row],[ سعر اليومية ]]*Table4[[#This Row],[عدد الدورات ]]-N2518</f>
        <v>0</v>
      </c>
      <c r="P2518" s="194"/>
      <c r="Q2518" s="194"/>
      <c r="R2518" s="194"/>
      <c r="S2518" s="58">
        <f>(Table4[[#This Row],[سعر يومية السائق]]*Table4[[#This Row],[عدد الدورات ]])-SUM(Table4[[#This Row],[سلف ]:[خصم ]])+Table4[[#This Row],[اضافي ]]</f>
        <v>0</v>
      </c>
      <c r="U2518" s="58">
        <f>Table4[[#This Row],[ سعر اليومية ]]*Table4[[#This Row],[عدد الدورات ]]-Table4[[#This Row],[سعر يومية السائق]]*L2518</f>
        <v>0</v>
      </c>
      <c r="V2518" s="58">
        <f>U2518-Table4[[#This Row],[W/H  3%]]</f>
        <v>0</v>
      </c>
      <c r="W2518" s="66" t="str">
        <f>Table4[[#This Row],[اليوم]]&amp;Table4[[#This Row],[الشهر ]]&amp;Table4[[#This Row],[العام]]</f>
        <v/>
      </c>
      <c r="X2518" s="66" t="s">
        <v>304</v>
      </c>
    </row>
    <row r="2519" spans="1:24" x14ac:dyDescent="0.3">
      <c r="A2519" s="62"/>
      <c r="B2519" s="62"/>
      <c r="C2519" s="62"/>
      <c r="D2519" s="41" t="e">
        <f t="shared" si="124"/>
        <v>#N/A</v>
      </c>
      <c r="E2519" s="4"/>
      <c r="F2519" s="41" t="e">
        <f>VLOOKUP(E2519,mapping!C:J,2,FALSE)</f>
        <v>#N/A</v>
      </c>
      <c r="G2519" s="41">
        <f>IFERROR(VLOOKUP(F2519,mapping!$D$3:$J$200,2,FALSE),0)</f>
        <v>0</v>
      </c>
      <c r="H2519" s="41">
        <f>IFERROR(VLOOKUP(F2519,mapping!$D$3:$J$200,3,FALSE),0)</f>
        <v>0</v>
      </c>
      <c r="I2519" s="41">
        <f>IFERROR(VLOOKUP(F2519,mapping!$D$3:$J$200,4,FALSE),0)</f>
        <v>0</v>
      </c>
      <c r="J2519" s="41">
        <f>IFERROR(VLOOKUP(F2519,mapping!$D$3:$J$200,5,FALSE),0)</f>
        <v>0</v>
      </c>
      <c r="K2519" s="63">
        <f>IF(W2519=mapping!$N$1,IFERROR(VLOOKUP(Table4[[#This Row],[Column1]],mapping!A:L,11,FALSE),0),IF(W2519&gt;mapping!$N$1,IFERROR(VLOOKUP(Table4[[#This Row],[Column1]],mapping!A:L,11,FALSE),0),))</f>
        <v>0</v>
      </c>
      <c r="L2519" s="139"/>
      <c r="M2519" s="60">
        <f>IF(W2519=mapping!$N$1,IFERROR(VLOOKUP(Table4[[#This Row],[Column1]],mapping!A:L,12,FALSE),0),IF(W2519&gt;mapping!$N$1,IFERROR(VLOOKUP(Table4[[#This Row],[Column1]],mapping!A:L,12,FALSE),0),0))</f>
        <v>0</v>
      </c>
      <c r="N2519" s="58">
        <f>Table4[[#This Row],[ سعر اليومية ]]*3%*Table4[[#This Row],[عدد الدورات ]]</f>
        <v>0</v>
      </c>
      <c r="O2519" s="56">
        <f>Table4[[#This Row],[ سعر اليومية ]]*Table4[[#This Row],[عدد الدورات ]]-N2519</f>
        <v>0</v>
      </c>
      <c r="P2519" s="194"/>
      <c r="Q2519" s="194"/>
      <c r="R2519" s="194"/>
      <c r="S2519" s="58">
        <f>(Table4[[#This Row],[سعر يومية السائق]]*Table4[[#This Row],[عدد الدورات ]])-SUM(Table4[[#This Row],[سلف ]:[خصم ]])+Table4[[#This Row],[اضافي ]]</f>
        <v>0</v>
      </c>
      <c r="U2519" s="58">
        <f>Table4[[#This Row],[ سعر اليومية ]]*Table4[[#This Row],[عدد الدورات ]]-Table4[[#This Row],[سعر يومية السائق]]*L2519</f>
        <v>0</v>
      </c>
      <c r="V2519" s="58">
        <f>U2519-Table4[[#This Row],[W/H  3%]]</f>
        <v>0</v>
      </c>
      <c r="W2519" s="66" t="str">
        <f>Table4[[#This Row],[اليوم]]&amp;Table4[[#This Row],[الشهر ]]&amp;Table4[[#This Row],[العام]]</f>
        <v/>
      </c>
      <c r="X2519" s="66" t="s">
        <v>304</v>
      </c>
    </row>
    <row r="2520" spans="1:24" x14ac:dyDescent="0.3">
      <c r="A2520" s="62"/>
      <c r="B2520" s="62"/>
      <c r="C2520" s="62"/>
      <c r="D2520" s="41" t="e">
        <f t="shared" si="124"/>
        <v>#N/A</v>
      </c>
      <c r="E2520" s="4"/>
      <c r="F2520" s="41" t="e">
        <f>VLOOKUP(E2520,mapping!C:J,2,FALSE)</f>
        <v>#N/A</v>
      </c>
      <c r="G2520" s="41">
        <f>IFERROR(VLOOKUP(F2520,mapping!$D$3:$J$200,2,FALSE),0)</f>
        <v>0</v>
      </c>
      <c r="H2520" s="41">
        <f>IFERROR(VLOOKUP(F2520,mapping!$D$3:$J$200,3,FALSE),0)</f>
        <v>0</v>
      </c>
      <c r="I2520" s="41">
        <f>IFERROR(VLOOKUP(F2520,mapping!$D$3:$J$200,4,FALSE),0)</f>
        <v>0</v>
      </c>
      <c r="J2520" s="41">
        <f>IFERROR(VLOOKUP(F2520,mapping!$D$3:$J$200,5,FALSE),0)</f>
        <v>0</v>
      </c>
      <c r="K2520" s="63">
        <f>IF(W2520=mapping!$N$1,IFERROR(VLOOKUP(Table4[[#This Row],[Column1]],mapping!A:L,11,FALSE),0),IF(W2520&gt;mapping!$N$1,IFERROR(VLOOKUP(Table4[[#This Row],[Column1]],mapping!A:L,11,FALSE),0),))</f>
        <v>0</v>
      </c>
      <c r="L2520" s="139"/>
      <c r="M2520" s="60">
        <f>IF(W2520=mapping!$N$1,IFERROR(VLOOKUP(Table4[[#This Row],[Column1]],mapping!A:L,12,FALSE),0),IF(W2520&gt;mapping!$N$1,IFERROR(VLOOKUP(Table4[[#This Row],[Column1]],mapping!A:L,12,FALSE),0),0))</f>
        <v>0</v>
      </c>
      <c r="N2520" s="58">
        <f>Table4[[#This Row],[ سعر اليومية ]]*3%*Table4[[#This Row],[عدد الدورات ]]</f>
        <v>0</v>
      </c>
      <c r="O2520" s="56">
        <f>Table4[[#This Row],[ سعر اليومية ]]*Table4[[#This Row],[عدد الدورات ]]-N2520</f>
        <v>0</v>
      </c>
      <c r="P2520" s="194"/>
      <c r="Q2520" s="194"/>
      <c r="R2520" s="194"/>
      <c r="S2520" s="58">
        <f>(Table4[[#This Row],[سعر يومية السائق]]*Table4[[#This Row],[عدد الدورات ]])-SUM(Table4[[#This Row],[سلف ]:[خصم ]])+Table4[[#This Row],[اضافي ]]</f>
        <v>0</v>
      </c>
      <c r="U2520" s="58">
        <f>Table4[[#This Row],[ سعر اليومية ]]*Table4[[#This Row],[عدد الدورات ]]-Table4[[#This Row],[سعر يومية السائق]]*L2520</f>
        <v>0</v>
      </c>
      <c r="V2520" s="58">
        <f>U2520-Table4[[#This Row],[W/H  3%]]</f>
        <v>0</v>
      </c>
      <c r="W2520" s="66" t="str">
        <f>Table4[[#This Row],[اليوم]]&amp;Table4[[#This Row],[الشهر ]]&amp;Table4[[#This Row],[العام]]</f>
        <v/>
      </c>
      <c r="X2520" s="66" t="s">
        <v>304</v>
      </c>
    </row>
    <row r="2521" spans="1:24" x14ac:dyDescent="0.3">
      <c r="A2521" s="62"/>
      <c r="B2521" s="62"/>
      <c r="C2521" s="62"/>
      <c r="D2521" s="41" t="e">
        <f t="shared" si="124"/>
        <v>#N/A</v>
      </c>
      <c r="E2521" s="4"/>
      <c r="F2521" s="41" t="e">
        <f>VLOOKUP(E2521,mapping!C:J,2,FALSE)</f>
        <v>#N/A</v>
      </c>
      <c r="G2521" s="41">
        <f>IFERROR(VLOOKUP(F2521,mapping!$D$3:$J$200,2,FALSE),0)</f>
        <v>0</v>
      </c>
      <c r="H2521" s="41">
        <f>IFERROR(VLOOKUP(F2521,mapping!$D$3:$J$200,3,FALSE),0)</f>
        <v>0</v>
      </c>
      <c r="I2521" s="41">
        <f>IFERROR(VLOOKUP(F2521,mapping!$D$3:$J$200,4,FALSE),0)</f>
        <v>0</v>
      </c>
      <c r="J2521" s="41">
        <f>IFERROR(VLOOKUP(F2521,mapping!$D$3:$J$200,5,FALSE),0)</f>
        <v>0</v>
      </c>
      <c r="K2521" s="63">
        <f>IF(W2521=mapping!$N$1,IFERROR(VLOOKUP(Table4[[#This Row],[Column1]],mapping!A:L,11,FALSE),0),IF(W2521&gt;mapping!$N$1,IFERROR(VLOOKUP(Table4[[#This Row],[Column1]],mapping!A:L,11,FALSE),0),))</f>
        <v>0</v>
      </c>
      <c r="L2521" s="139"/>
      <c r="M2521" s="60">
        <f>IF(W2521=mapping!$N$1,IFERROR(VLOOKUP(Table4[[#This Row],[Column1]],mapping!A:L,12,FALSE),0),IF(W2521&gt;mapping!$N$1,IFERROR(VLOOKUP(Table4[[#This Row],[Column1]],mapping!A:L,12,FALSE),0),0))</f>
        <v>0</v>
      </c>
      <c r="N2521" s="58">
        <f>Table4[[#This Row],[ سعر اليومية ]]*3%*Table4[[#This Row],[عدد الدورات ]]</f>
        <v>0</v>
      </c>
      <c r="O2521" s="56">
        <f>Table4[[#This Row],[ سعر اليومية ]]*Table4[[#This Row],[عدد الدورات ]]-N2521</f>
        <v>0</v>
      </c>
      <c r="P2521" s="194"/>
      <c r="Q2521" s="194"/>
      <c r="R2521" s="194"/>
      <c r="S2521" s="58">
        <f>(Table4[[#This Row],[سعر يومية السائق]]*Table4[[#This Row],[عدد الدورات ]])-SUM(Table4[[#This Row],[سلف ]:[خصم ]])+Table4[[#This Row],[اضافي ]]</f>
        <v>0</v>
      </c>
      <c r="U2521" s="58">
        <f>Table4[[#This Row],[ سعر اليومية ]]*Table4[[#This Row],[عدد الدورات ]]-Table4[[#This Row],[سعر يومية السائق]]*L2521</f>
        <v>0</v>
      </c>
      <c r="V2521" s="58">
        <f>U2521-Table4[[#This Row],[W/H  3%]]</f>
        <v>0</v>
      </c>
      <c r="W2521" s="66" t="str">
        <f>Table4[[#This Row],[اليوم]]&amp;Table4[[#This Row],[الشهر ]]&amp;Table4[[#This Row],[العام]]</f>
        <v/>
      </c>
      <c r="X2521" s="66" t="s">
        <v>304</v>
      </c>
    </row>
    <row r="2522" spans="1:24" x14ac:dyDescent="0.3">
      <c r="A2522" s="62"/>
      <c r="B2522" s="62"/>
      <c r="C2522" s="62"/>
      <c r="D2522" s="41" t="e">
        <f t="shared" si="124"/>
        <v>#N/A</v>
      </c>
      <c r="E2522" s="4"/>
      <c r="F2522" s="41" t="e">
        <f>VLOOKUP(E2522,mapping!C:J,2,FALSE)</f>
        <v>#N/A</v>
      </c>
      <c r="G2522" s="41">
        <f>IFERROR(VLOOKUP(F2522,mapping!$D$3:$J$200,2,FALSE),0)</f>
        <v>0</v>
      </c>
      <c r="H2522" s="41">
        <f>IFERROR(VLOOKUP(F2522,mapping!$D$3:$J$200,3,FALSE),0)</f>
        <v>0</v>
      </c>
      <c r="I2522" s="41">
        <f>IFERROR(VLOOKUP(F2522,mapping!$D$3:$J$200,4,FALSE),0)</f>
        <v>0</v>
      </c>
      <c r="J2522" s="41">
        <f>IFERROR(VLOOKUP(F2522,mapping!$D$3:$J$200,5,FALSE),0)</f>
        <v>0</v>
      </c>
      <c r="K2522" s="63">
        <f>IF(W2522=mapping!$N$1,IFERROR(VLOOKUP(Table4[[#This Row],[Column1]],mapping!A:L,11,FALSE),0),IF(W2522&gt;mapping!$N$1,IFERROR(VLOOKUP(Table4[[#This Row],[Column1]],mapping!A:L,11,FALSE),0),))</f>
        <v>0</v>
      </c>
      <c r="L2522" s="139"/>
      <c r="M2522" s="60">
        <f>IF(W2522=mapping!$N$1,IFERROR(VLOOKUP(Table4[[#This Row],[Column1]],mapping!A:L,12,FALSE),0),IF(W2522&gt;mapping!$N$1,IFERROR(VLOOKUP(Table4[[#This Row],[Column1]],mapping!A:L,12,FALSE),0),0))</f>
        <v>0</v>
      </c>
      <c r="N2522" s="58">
        <f>Table4[[#This Row],[ سعر اليومية ]]*3%*Table4[[#This Row],[عدد الدورات ]]</f>
        <v>0</v>
      </c>
      <c r="O2522" s="56">
        <f>Table4[[#This Row],[ سعر اليومية ]]*Table4[[#This Row],[عدد الدورات ]]-N2522</f>
        <v>0</v>
      </c>
      <c r="P2522" s="194"/>
      <c r="Q2522" s="194"/>
      <c r="R2522" s="194"/>
      <c r="S2522" s="58">
        <f>(Table4[[#This Row],[سعر يومية السائق]]*Table4[[#This Row],[عدد الدورات ]])-SUM(Table4[[#This Row],[سلف ]:[خصم ]])+Table4[[#This Row],[اضافي ]]</f>
        <v>0</v>
      </c>
      <c r="U2522" s="58">
        <f>Table4[[#This Row],[ سعر اليومية ]]*Table4[[#This Row],[عدد الدورات ]]-Table4[[#This Row],[سعر يومية السائق]]*L2522</f>
        <v>0</v>
      </c>
      <c r="V2522" s="58">
        <f>U2522-Table4[[#This Row],[W/H  3%]]</f>
        <v>0</v>
      </c>
      <c r="W2522" s="66" t="str">
        <f>Table4[[#This Row],[اليوم]]&amp;Table4[[#This Row],[الشهر ]]&amp;Table4[[#This Row],[العام]]</f>
        <v/>
      </c>
      <c r="X2522" s="66" t="s">
        <v>304</v>
      </c>
    </row>
    <row r="2523" spans="1:24" x14ac:dyDescent="0.3">
      <c r="A2523" s="62"/>
      <c r="B2523" s="62"/>
      <c r="C2523" s="62"/>
      <c r="D2523" s="41" t="e">
        <f t="shared" si="124"/>
        <v>#N/A</v>
      </c>
      <c r="E2523" s="4"/>
      <c r="F2523" s="41" t="e">
        <f>VLOOKUP(E2523,mapping!C:J,2,FALSE)</f>
        <v>#N/A</v>
      </c>
      <c r="G2523" s="41">
        <f>IFERROR(VLOOKUP(F2523,mapping!$D$3:$J$200,2,FALSE),0)</f>
        <v>0</v>
      </c>
      <c r="H2523" s="41">
        <f>IFERROR(VLOOKUP(F2523,mapping!$D$3:$J$200,3,FALSE),0)</f>
        <v>0</v>
      </c>
      <c r="I2523" s="41">
        <f>IFERROR(VLOOKUP(F2523,mapping!$D$3:$J$200,4,FALSE),0)</f>
        <v>0</v>
      </c>
      <c r="J2523" s="41">
        <f>IFERROR(VLOOKUP(F2523,mapping!$D$3:$J$200,5,FALSE),0)</f>
        <v>0</v>
      </c>
      <c r="K2523" s="63">
        <f>IF(W2523=mapping!$N$1,IFERROR(VLOOKUP(Table4[[#This Row],[Column1]],mapping!A:L,11,FALSE),0),IF(W2523&gt;mapping!$N$1,IFERROR(VLOOKUP(Table4[[#This Row],[Column1]],mapping!A:L,11,FALSE),0),))</f>
        <v>0</v>
      </c>
      <c r="L2523" s="139"/>
      <c r="M2523" s="60">
        <f>IF(W2523=mapping!$N$1,IFERROR(VLOOKUP(Table4[[#This Row],[Column1]],mapping!A:L,12,FALSE),0),IF(W2523&gt;mapping!$N$1,IFERROR(VLOOKUP(Table4[[#This Row],[Column1]],mapping!A:L,12,FALSE),0),0))</f>
        <v>0</v>
      </c>
      <c r="N2523" s="58">
        <f>Table4[[#This Row],[ سعر اليومية ]]*3%*Table4[[#This Row],[عدد الدورات ]]</f>
        <v>0</v>
      </c>
      <c r="O2523" s="56">
        <f>Table4[[#This Row],[ سعر اليومية ]]*Table4[[#This Row],[عدد الدورات ]]-N2523</f>
        <v>0</v>
      </c>
      <c r="P2523" s="194"/>
      <c r="Q2523" s="194"/>
      <c r="R2523" s="194"/>
      <c r="S2523" s="58">
        <f>(Table4[[#This Row],[سعر يومية السائق]]*Table4[[#This Row],[عدد الدورات ]])-SUM(Table4[[#This Row],[سلف ]:[خصم ]])+Table4[[#This Row],[اضافي ]]</f>
        <v>0</v>
      </c>
      <c r="U2523" s="58">
        <f>Table4[[#This Row],[ سعر اليومية ]]*Table4[[#This Row],[عدد الدورات ]]-Table4[[#This Row],[سعر يومية السائق]]*L2523</f>
        <v>0</v>
      </c>
      <c r="V2523" s="58">
        <f>U2523-Table4[[#This Row],[W/H  3%]]</f>
        <v>0</v>
      </c>
      <c r="W2523" s="66" t="str">
        <f>Table4[[#This Row],[اليوم]]&amp;Table4[[#This Row],[الشهر ]]&amp;Table4[[#This Row],[العام]]</f>
        <v/>
      </c>
      <c r="X2523" s="66" t="s">
        <v>304</v>
      </c>
    </row>
    <row r="2524" spans="1:24" x14ac:dyDescent="0.3">
      <c r="A2524" s="62"/>
      <c r="B2524" s="62"/>
      <c r="C2524" s="62"/>
      <c r="D2524" s="41" t="e">
        <f t="shared" si="124"/>
        <v>#N/A</v>
      </c>
      <c r="E2524" s="4"/>
      <c r="F2524" s="41" t="e">
        <f>VLOOKUP(E2524,mapping!C:J,2,FALSE)</f>
        <v>#N/A</v>
      </c>
      <c r="G2524" s="41">
        <f>IFERROR(VLOOKUP(F2524,mapping!$D$3:$J$200,2,FALSE),0)</f>
        <v>0</v>
      </c>
      <c r="H2524" s="41">
        <f>IFERROR(VLOOKUP(F2524,mapping!$D$3:$J$200,3,FALSE),0)</f>
        <v>0</v>
      </c>
      <c r="I2524" s="41">
        <f>IFERROR(VLOOKUP(F2524,mapping!$D$3:$J$200,4,FALSE),0)</f>
        <v>0</v>
      </c>
      <c r="J2524" s="41">
        <f>IFERROR(VLOOKUP(F2524,mapping!$D$3:$J$200,5,FALSE),0)</f>
        <v>0</v>
      </c>
      <c r="K2524" s="63">
        <f>IF(W2524=mapping!$N$1,IFERROR(VLOOKUP(Table4[[#This Row],[Column1]],mapping!A:L,11,FALSE),0),IF(W2524&gt;mapping!$N$1,IFERROR(VLOOKUP(Table4[[#This Row],[Column1]],mapping!A:L,11,FALSE),0),))</f>
        <v>0</v>
      </c>
      <c r="L2524" s="139"/>
      <c r="M2524" s="60">
        <f>IF(W2524=mapping!$N$1,IFERROR(VLOOKUP(Table4[[#This Row],[Column1]],mapping!A:L,12,FALSE),0),IF(W2524&gt;mapping!$N$1,IFERROR(VLOOKUP(Table4[[#This Row],[Column1]],mapping!A:L,12,FALSE),0),0))</f>
        <v>0</v>
      </c>
      <c r="N2524" s="58">
        <f>Table4[[#This Row],[ سعر اليومية ]]*3%*Table4[[#This Row],[عدد الدورات ]]</f>
        <v>0</v>
      </c>
      <c r="O2524" s="56">
        <f>Table4[[#This Row],[ سعر اليومية ]]*Table4[[#This Row],[عدد الدورات ]]-N2524</f>
        <v>0</v>
      </c>
      <c r="P2524" s="194"/>
      <c r="Q2524" s="194"/>
      <c r="R2524" s="194"/>
      <c r="S2524" s="58">
        <f>(Table4[[#This Row],[سعر يومية السائق]]*Table4[[#This Row],[عدد الدورات ]])-SUM(Table4[[#This Row],[سلف ]:[خصم ]])+Table4[[#This Row],[اضافي ]]</f>
        <v>0</v>
      </c>
      <c r="U2524" s="58">
        <f>Table4[[#This Row],[ سعر اليومية ]]*Table4[[#This Row],[عدد الدورات ]]-Table4[[#This Row],[سعر يومية السائق]]*L2524</f>
        <v>0</v>
      </c>
      <c r="V2524" s="58">
        <f>U2524-Table4[[#This Row],[W/H  3%]]</f>
        <v>0</v>
      </c>
      <c r="W2524" s="66" t="str">
        <f>Table4[[#This Row],[اليوم]]&amp;Table4[[#This Row],[الشهر ]]&amp;Table4[[#This Row],[العام]]</f>
        <v/>
      </c>
      <c r="X2524" s="66" t="s">
        <v>304</v>
      </c>
    </row>
    <row r="2525" spans="1:24" x14ac:dyDescent="0.3">
      <c r="A2525" s="62"/>
      <c r="B2525" s="62"/>
      <c r="C2525" s="62"/>
      <c r="D2525" s="41" t="e">
        <f t="shared" si="124"/>
        <v>#N/A</v>
      </c>
      <c r="E2525" s="4"/>
      <c r="F2525" s="41" t="e">
        <f>VLOOKUP(E2525,mapping!C:J,2,FALSE)</f>
        <v>#N/A</v>
      </c>
      <c r="G2525" s="41">
        <f>IFERROR(VLOOKUP(F2525,mapping!$D$3:$J$200,2,FALSE),0)</f>
        <v>0</v>
      </c>
      <c r="H2525" s="41">
        <f>IFERROR(VLOOKUP(F2525,mapping!$D$3:$J$200,3,FALSE),0)</f>
        <v>0</v>
      </c>
      <c r="I2525" s="41">
        <f>IFERROR(VLOOKUP(F2525,mapping!$D$3:$J$200,4,FALSE),0)</f>
        <v>0</v>
      </c>
      <c r="J2525" s="41">
        <f>IFERROR(VLOOKUP(F2525,mapping!$D$3:$J$200,5,FALSE),0)</f>
        <v>0</v>
      </c>
      <c r="K2525" s="63">
        <f>IF(W2525=mapping!$N$1,IFERROR(VLOOKUP(Table4[[#This Row],[Column1]],mapping!A:L,11,FALSE),0),IF(W2525&gt;mapping!$N$1,IFERROR(VLOOKUP(Table4[[#This Row],[Column1]],mapping!A:L,11,FALSE),0),))</f>
        <v>0</v>
      </c>
      <c r="L2525" s="139"/>
      <c r="M2525" s="60">
        <f>IF(W2525=mapping!$N$1,IFERROR(VLOOKUP(Table4[[#This Row],[Column1]],mapping!A:L,12,FALSE),0),IF(W2525&gt;mapping!$N$1,IFERROR(VLOOKUP(Table4[[#This Row],[Column1]],mapping!A:L,12,FALSE),0),0))</f>
        <v>0</v>
      </c>
      <c r="N2525" s="58">
        <f>Table4[[#This Row],[ سعر اليومية ]]*3%*Table4[[#This Row],[عدد الدورات ]]</f>
        <v>0</v>
      </c>
      <c r="O2525" s="56">
        <f>Table4[[#This Row],[ سعر اليومية ]]*Table4[[#This Row],[عدد الدورات ]]-N2525</f>
        <v>0</v>
      </c>
      <c r="P2525" s="194"/>
      <c r="Q2525" s="194"/>
      <c r="R2525" s="194"/>
      <c r="S2525" s="58">
        <f>(Table4[[#This Row],[سعر يومية السائق]]*Table4[[#This Row],[عدد الدورات ]])-SUM(Table4[[#This Row],[سلف ]:[خصم ]])+Table4[[#This Row],[اضافي ]]</f>
        <v>0</v>
      </c>
      <c r="U2525" s="58">
        <f>Table4[[#This Row],[ سعر اليومية ]]*Table4[[#This Row],[عدد الدورات ]]-Table4[[#This Row],[سعر يومية السائق]]*L2525</f>
        <v>0</v>
      </c>
      <c r="V2525" s="58">
        <f>U2525-Table4[[#This Row],[W/H  3%]]</f>
        <v>0</v>
      </c>
      <c r="W2525" s="66" t="str">
        <f>Table4[[#This Row],[اليوم]]&amp;Table4[[#This Row],[الشهر ]]&amp;Table4[[#This Row],[العام]]</f>
        <v/>
      </c>
      <c r="X2525" s="66" t="s">
        <v>304</v>
      </c>
    </row>
    <row r="2526" spans="1:24" x14ac:dyDescent="0.3">
      <c r="A2526" s="62"/>
      <c r="B2526" s="62"/>
      <c r="C2526" s="62"/>
      <c r="D2526" s="41" t="e">
        <f t="shared" si="124"/>
        <v>#N/A</v>
      </c>
      <c r="E2526" s="4"/>
      <c r="F2526" s="41" t="e">
        <f>VLOOKUP(E2526,mapping!C:J,2,FALSE)</f>
        <v>#N/A</v>
      </c>
      <c r="G2526" s="41">
        <f>IFERROR(VLOOKUP(F2526,mapping!$D$3:$J$200,2,FALSE),0)</f>
        <v>0</v>
      </c>
      <c r="H2526" s="41">
        <f>IFERROR(VLOOKUP(F2526,mapping!$D$3:$J$200,3,FALSE),0)</f>
        <v>0</v>
      </c>
      <c r="I2526" s="41">
        <f>IFERROR(VLOOKUP(F2526,mapping!$D$3:$J$200,4,FALSE),0)</f>
        <v>0</v>
      </c>
      <c r="J2526" s="41">
        <f>IFERROR(VLOOKUP(F2526,mapping!$D$3:$J$200,5,FALSE),0)</f>
        <v>0</v>
      </c>
      <c r="K2526" s="63">
        <f>IF(W2526=mapping!$N$1,IFERROR(VLOOKUP(Table4[[#This Row],[Column1]],mapping!A:L,11,FALSE),0),IF(W2526&gt;mapping!$N$1,IFERROR(VLOOKUP(Table4[[#This Row],[Column1]],mapping!A:L,11,FALSE),0),))</f>
        <v>0</v>
      </c>
      <c r="L2526" s="139"/>
      <c r="M2526" s="60">
        <f>IF(W2526=mapping!$N$1,IFERROR(VLOOKUP(Table4[[#This Row],[Column1]],mapping!A:L,12,FALSE),0),IF(W2526&gt;mapping!$N$1,IFERROR(VLOOKUP(Table4[[#This Row],[Column1]],mapping!A:L,12,FALSE),0),0))</f>
        <v>0</v>
      </c>
      <c r="N2526" s="58">
        <f>Table4[[#This Row],[ سعر اليومية ]]*3%*Table4[[#This Row],[عدد الدورات ]]</f>
        <v>0</v>
      </c>
      <c r="O2526" s="56">
        <f>Table4[[#This Row],[ سعر اليومية ]]*Table4[[#This Row],[عدد الدورات ]]-N2526</f>
        <v>0</v>
      </c>
      <c r="P2526" s="194"/>
      <c r="Q2526" s="194"/>
      <c r="R2526" s="194"/>
      <c r="S2526" s="58">
        <f>(Table4[[#This Row],[سعر يومية السائق]]*Table4[[#This Row],[عدد الدورات ]])-SUM(Table4[[#This Row],[سلف ]:[خصم ]])+Table4[[#This Row],[اضافي ]]</f>
        <v>0</v>
      </c>
      <c r="U2526" s="58">
        <f>Table4[[#This Row],[ سعر اليومية ]]*Table4[[#This Row],[عدد الدورات ]]-Table4[[#This Row],[سعر يومية السائق]]*L2526</f>
        <v>0</v>
      </c>
      <c r="V2526" s="58">
        <f>U2526-Table4[[#This Row],[W/H  3%]]</f>
        <v>0</v>
      </c>
      <c r="W2526" s="66" t="str">
        <f>Table4[[#This Row],[اليوم]]&amp;Table4[[#This Row],[الشهر ]]&amp;Table4[[#This Row],[العام]]</f>
        <v/>
      </c>
      <c r="X2526" s="66" t="s">
        <v>304</v>
      </c>
    </row>
    <row r="2527" spans="1:24" x14ac:dyDescent="0.3">
      <c r="A2527" s="62"/>
      <c r="B2527" s="62"/>
      <c r="C2527" s="62"/>
      <c r="D2527" s="41" t="e">
        <f t="shared" si="124"/>
        <v>#N/A</v>
      </c>
      <c r="E2527" s="4"/>
      <c r="F2527" s="41" t="e">
        <f>VLOOKUP(E2527,mapping!C:J,2,FALSE)</f>
        <v>#N/A</v>
      </c>
      <c r="G2527" s="41">
        <f>IFERROR(VLOOKUP(F2527,mapping!$D$3:$J$200,2,FALSE),0)</f>
        <v>0</v>
      </c>
      <c r="H2527" s="41">
        <f>IFERROR(VLOOKUP(F2527,mapping!$D$3:$J$200,3,FALSE),0)</f>
        <v>0</v>
      </c>
      <c r="I2527" s="41">
        <f>IFERROR(VLOOKUP(F2527,mapping!$D$3:$J$200,4,FALSE),0)</f>
        <v>0</v>
      </c>
      <c r="J2527" s="41">
        <f>IFERROR(VLOOKUP(F2527,mapping!$D$3:$J$200,5,FALSE),0)</f>
        <v>0</v>
      </c>
      <c r="K2527" s="63">
        <f>IF(W2527=mapping!$N$1,IFERROR(VLOOKUP(Table4[[#This Row],[Column1]],mapping!A:L,11,FALSE),0),IF(W2527&gt;mapping!$N$1,IFERROR(VLOOKUP(Table4[[#This Row],[Column1]],mapping!A:L,11,FALSE),0),))</f>
        <v>0</v>
      </c>
      <c r="L2527" s="139"/>
      <c r="M2527" s="60">
        <f>IF(W2527=mapping!$N$1,IFERROR(VLOOKUP(Table4[[#This Row],[Column1]],mapping!A:L,12,FALSE),0),IF(W2527&gt;mapping!$N$1,IFERROR(VLOOKUP(Table4[[#This Row],[Column1]],mapping!A:L,12,FALSE),0),0))</f>
        <v>0</v>
      </c>
      <c r="N2527" s="58">
        <f>Table4[[#This Row],[ سعر اليومية ]]*3%*Table4[[#This Row],[عدد الدورات ]]</f>
        <v>0</v>
      </c>
      <c r="O2527" s="56">
        <f>Table4[[#This Row],[ سعر اليومية ]]*Table4[[#This Row],[عدد الدورات ]]-N2527</f>
        <v>0</v>
      </c>
      <c r="P2527" s="194"/>
      <c r="Q2527" s="194"/>
      <c r="R2527" s="194"/>
      <c r="S2527" s="58">
        <f>(Table4[[#This Row],[سعر يومية السائق]]*Table4[[#This Row],[عدد الدورات ]])-SUM(Table4[[#This Row],[سلف ]:[خصم ]])+Table4[[#This Row],[اضافي ]]</f>
        <v>0</v>
      </c>
      <c r="U2527" s="58">
        <f>Table4[[#This Row],[ سعر اليومية ]]*Table4[[#This Row],[عدد الدورات ]]-Table4[[#This Row],[سعر يومية السائق]]*L2527</f>
        <v>0</v>
      </c>
      <c r="V2527" s="58">
        <f>U2527-Table4[[#This Row],[W/H  3%]]</f>
        <v>0</v>
      </c>
      <c r="W2527" s="66" t="str">
        <f>Table4[[#This Row],[اليوم]]&amp;Table4[[#This Row],[الشهر ]]&amp;Table4[[#This Row],[العام]]</f>
        <v/>
      </c>
      <c r="X2527" s="66" t="s">
        <v>304</v>
      </c>
    </row>
    <row r="2528" spans="1:24" x14ac:dyDescent="0.3">
      <c r="A2528" s="62"/>
      <c r="B2528" s="62"/>
      <c r="C2528" s="62"/>
      <c r="D2528" s="41" t="e">
        <f t="shared" si="124"/>
        <v>#N/A</v>
      </c>
      <c r="E2528" s="4"/>
      <c r="F2528" s="41" t="e">
        <f>VLOOKUP(E2528,mapping!C:J,2,FALSE)</f>
        <v>#N/A</v>
      </c>
      <c r="G2528" s="41">
        <f>IFERROR(VLOOKUP(F2528,mapping!$D$3:$J$200,2,FALSE),0)</f>
        <v>0</v>
      </c>
      <c r="H2528" s="41">
        <f>IFERROR(VLOOKUP(F2528,mapping!$D$3:$J$200,3,FALSE),0)</f>
        <v>0</v>
      </c>
      <c r="I2528" s="41">
        <f>IFERROR(VLOOKUP(F2528,mapping!$D$3:$J$200,4,FALSE),0)</f>
        <v>0</v>
      </c>
      <c r="J2528" s="41">
        <f>IFERROR(VLOOKUP(F2528,mapping!$D$3:$J$200,5,FALSE),0)</f>
        <v>0</v>
      </c>
      <c r="K2528" s="63">
        <f>IF(W2528=mapping!$N$1,IFERROR(VLOOKUP(Table4[[#This Row],[Column1]],mapping!A:L,11,FALSE),0),IF(W2528&gt;mapping!$N$1,IFERROR(VLOOKUP(Table4[[#This Row],[Column1]],mapping!A:L,11,FALSE),0),))</f>
        <v>0</v>
      </c>
      <c r="L2528" s="139"/>
      <c r="M2528" s="60">
        <f>IF(W2528=mapping!$N$1,IFERROR(VLOOKUP(Table4[[#This Row],[Column1]],mapping!A:L,12,FALSE),0),IF(W2528&gt;mapping!$N$1,IFERROR(VLOOKUP(Table4[[#This Row],[Column1]],mapping!A:L,12,FALSE),0),0))</f>
        <v>0</v>
      </c>
      <c r="N2528" s="58">
        <f>Table4[[#This Row],[ سعر اليومية ]]*3%*Table4[[#This Row],[عدد الدورات ]]</f>
        <v>0</v>
      </c>
      <c r="O2528" s="56">
        <f>Table4[[#This Row],[ سعر اليومية ]]*Table4[[#This Row],[عدد الدورات ]]-N2528</f>
        <v>0</v>
      </c>
      <c r="P2528" s="194"/>
      <c r="Q2528" s="194"/>
      <c r="R2528" s="194"/>
      <c r="S2528" s="58">
        <f>(Table4[[#This Row],[سعر يومية السائق]]*Table4[[#This Row],[عدد الدورات ]])-SUM(Table4[[#This Row],[سلف ]:[خصم ]])+Table4[[#This Row],[اضافي ]]</f>
        <v>0</v>
      </c>
      <c r="U2528" s="58">
        <f>Table4[[#This Row],[ سعر اليومية ]]*Table4[[#This Row],[عدد الدورات ]]-Table4[[#This Row],[سعر يومية السائق]]*L2528</f>
        <v>0</v>
      </c>
      <c r="V2528" s="58">
        <f>U2528-Table4[[#This Row],[W/H  3%]]</f>
        <v>0</v>
      </c>
      <c r="W2528" s="66" t="str">
        <f>Table4[[#This Row],[اليوم]]&amp;Table4[[#This Row],[الشهر ]]&amp;Table4[[#This Row],[العام]]</f>
        <v/>
      </c>
      <c r="X2528" s="66" t="s">
        <v>304</v>
      </c>
    </row>
    <row r="2529" spans="1:24" x14ac:dyDescent="0.3">
      <c r="A2529" s="62"/>
      <c r="B2529" s="62"/>
      <c r="C2529" s="62"/>
      <c r="D2529" s="41" t="e">
        <f t="shared" si="124"/>
        <v>#N/A</v>
      </c>
      <c r="E2529" s="4"/>
      <c r="F2529" s="41" t="e">
        <f>VLOOKUP(E2529,mapping!C:J,2,FALSE)</f>
        <v>#N/A</v>
      </c>
      <c r="G2529" s="41">
        <f>IFERROR(VLOOKUP(F2529,mapping!$D$3:$J$200,2,FALSE),0)</f>
        <v>0</v>
      </c>
      <c r="H2529" s="41">
        <f>IFERROR(VLOOKUP(F2529,mapping!$D$3:$J$200,3,FALSE),0)</f>
        <v>0</v>
      </c>
      <c r="I2529" s="41">
        <f>IFERROR(VLOOKUP(F2529,mapping!$D$3:$J$200,4,FALSE),0)</f>
        <v>0</v>
      </c>
      <c r="J2529" s="41">
        <f>IFERROR(VLOOKUP(F2529,mapping!$D$3:$J$200,5,FALSE),0)</f>
        <v>0</v>
      </c>
      <c r="K2529" s="63">
        <f>IF(W2529=mapping!$N$1,IFERROR(VLOOKUP(Table4[[#This Row],[Column1]],mapping!A:L,11,FALSE),0),IF(W2529&gt;mapping!$N$1,IFERROR(VLOOKUP(Table4[[#This Row],[Column1]],mapping!A:L,11,FALSE),0),))</f>
        <v>0</v>
      </c>
      <c r="L2529" s="139"/>
      <c r="M2529" s="60">
        <f>IF(W2529=mapping!$N$1,IFERROR(VLOOKUP(Table4[[#This Row],[Column1]],mapping!A:L,12,FALSE),0),IF(W2529&gt;mapping!$N$1,IFERROR(VLOOKUP(Table4[[#This Row],[Column1]],mapping!A:L,12,FALSE),0),0))</f>
        <v>0</v>
      </c>
      <c r="N2529" s="58">
        <f>Table4[[#This Row],[ سعر اليومية ]]*3%*Table4[[#This Row],[عدد الدورات ]]</f>
        <v>0</v>
      </c>
      <c r="O2529" s="56">
        <f>Table4[[#This Row],[ سعر اليومية ]]*Table4[[#This Row],[عدد الدورات ]]-N2529</f>
        <v>0</v>
      </c>
      <c r="P2529" s="194"/>
      <c r="Q2529" s="194"/>
      <c r="R2529" s="194"/>
      <c r="S2529" s="58">
        <f>(Table4[[#This Row],[سعر يومية السائق]]*Table4[[#This Row],[عدد الدورات ]])-SUM(Table4[[#This Row],[سلف ]:[خصم ]])+Table4[[#This Row],[اضافي ]]</f>
        <v>0</v>
      </c>
      <c r="U2529" s="58">
        <f>Table4[[#This Row],[ سعر اليومية ]]*Table4[[#This Row],[عدد الدورات ]]-Table4[[#This Row],[سعر يومية السائق]]*L2529</f>
        <v>0</v>
      </c>
      <c r="V2529" s="58">
        <f>U2529-Table4[[#This Row],[W/H  3%]]</f>
        <v>0</v>
      </c>
      <c r="W2529" s="66" t="str">
        <f>Table4[[#This Row],[اليوم]]&amp;Table4[[#This Row],[الشهر ]]&amp;Table4[[#This Row],[العام]]</f>
        <v/>
      </c>
      <c r="X2529" s="66" t="s">
        <v>304</v>
      </c>
    </row>
    <row r="2530" spans="1:24" x14ac:dyDescent="0.3">
      <c r="A2530" s="62"/>
      <c r="B2530" s="62"/>
      <c r="C2530" s="62"/>
      <c r="D2530" s="41" t="e">
        <f t="shared" si="124"/>
        <v>#N/A</v>
      </c>
      <c r="E2530" s="4"/>
      <c r="F2530" s="41" t="e">
        <f>VLOOKUP(E2530,mapping!C:J,2,FALSE)</f>
        <v>#N/A</v>
      </c>
      <c r="G2530" s="41">
        <f>IFERROR(VLOOKUP(F2530,mapping!$D$3:$J$200,2,FALSE),0)</f>
        <v>0</v>
      </c>
      <c r="H2530" s="41">
        <f>IFERROR(VLOOKUP(F2530,mapping!$D$3:$J$200,3,FALSE),0)</f>
        <v>0</v>
      </c>
      <c r="I2530" s="41">
        <f>IFERROR(VLOOKUP(F2530,mapping!$D$3:$J$200,4,FALSE),0)</f>
        <v>0</v>
      </c>
      <c r="J2530" s="41">
        <f>IFERROR(VLOOKUP(F2530,mapping!$D$3:$J$200,5,FALSE),0)</f>
        <v>0</v>
      </c>
      <c r="K2530" s="63">
        <f>IF(W2530=mapping!$N$1,IFERROR(VLOOKUP(Table4[[#This Row],[Column1]],mapping!A:L,11,FALSE),0),IF(W2530&gt;mapping!$N$1,IFERROR(VLOOKUP(Table4[[#This Row],[Column1]],mapping!A:L,11,FALSE),0),))</f>
        <v>0</v>
      </c>
      <c r="L2530" s="139"/>
      <c r="M2530" s="60">
        <f>IF(W2530=mapping!$N$1,IFERROR(VLOOKUP(Table4[[#This Row],[Column1]],mapping!A:L,12,FALSE),0),IF(W2530&gt;mapping!$N$1,IFERROR(VLOOKUP(Table4[[#This Row],[Column1]],mapping!A:L,12,FALSE),0),0))</f>
        <v>0</v>
      </c>
      <c r="N2530" s="58">
        <f>Table4[[#This Row],[ سعر اليومية ]]*3%*Table4[[#This Row],[عدد الدورات ]]</f>
        <v>0</v>
      </c>
      <c r="O2530" s="56">
        <f>Table4[[#This Row],[ سعر اليومية ]]*Table4[[#This Row],[عدد الدورات ]]-N2530</f>
        <v>0</v>
      </c>
      <c r="P2530" s="194"/>
      <c r="Q2530" s="194"/>
      <c r="R2530" s="194"/>
      <c r="S2530" s="58">
        <f>(Table4[[#This Row],[سعر يومية السائق]]*Table4[[#This Row],[عدد الدورات ]])-SUM(Table4[[#This Row],[سلف ]:[خصم ]])+Table4[[#This Row],[اضافي ]]</f>
        <v>0</v>
      </c>
      <c r="U2530" s="58">
        <f>Table4[[#This Row],[ سعر اليومية ]]*Table4[[#This Row],[عدد الدورات ]]-Table4[[#This Row],[سعر يومية السائق]]*L2530</f>
        <v>0</v>
      </c>
      <c r="V2530" s="58">
        <f>U2530-Table4[[#This Row],[W/H  3%]]</f>
        <v>0</v>
      </c>
      <c r="W2530" s="66" t="str">
        <f>Table4[[#This Row],[اليوم]]&amp;Table4[[#This Row],[الشهر ]]&amp;Table4[[#This Row],[العام]]</f>
        <v/>
      </c>
      <c r="X2530" s="66" t="s">
        <v>304</v>
      </c>
    </row>
    <row r="2531" spans="1:24" x14ac:dyDescent="0.3">
      <c r="A2531" s="62"/>
      <c r="B2531" s="62"/>
      <c r="C2531" s="62"/>
      <c r="D2531" s="41" t="e">
        <f t="shared" si="124"/>
        <v>#N/A</v>
      </c>
      <c r="E2531" s="4"/>
      <c r="F2531" s="41" t="e">
        <f>VLOOKUP(E2531,mapping!C:J,2,FALSE)</f>
        <v>#N/A</v>
      </c>
      <c r="G2531" s="41">
        <f>IFERROR(VLOOKUP(F2531,mapping!$D$3:$J$200,2,FALSE),0)</f>
        <v>0</v>
      </c>
      <c r="H2531" s="41">
        <f>IFERROR(VLOOKUP(F2531,mapping!$D$3:$J$200,3,FALSE),0)</f>
        <v>0</v>
      </c>
      <c r="I2531" s="41">
        <f>IFERROR(VLOOKUP(F2531,mapping!$D$3:$J$200,4,FALSE),0)</f>
        <v>0</v>
      </c>
      <c r="J2531" s="41">
        <f>IFERROR(VLOOKUP(F2531,mapping!$D$3:$J$200,5,FALSE),0)</f>
        <v>0</v>
      </c>
      <c r="K2531" s="63">
        <f>IF(W2531=mapping!$N$1,IFERROR(VLOOKUP(Table4[[#This Row],[Column1]],mapping!A:L,11,FALSE),0),IF(W2531&gt;mapping!$N$1,IFERROR(VLOOKUP(Table4[[#This Row],[Column1]],mapping!A:L,11,FALSE),0),))</f>
        <v>0</v>
      </c>
      <c r="L2531" s="139"/>
      <c r="M2531" s="60">
        <f>IF(W2531=mapping!$N$1,IFERROR(VLOOKUP(Table4[[#This Row],[Column1]],mapping!A:L,12,FALSE),0),IF(W2531&gt;mapping!$N$1,IFERROR(VLOOKUP(Table4[[#This Row],[Column1]],mapping!A:L,12,FALSE),0),0))</f>
        <v>0</v>
      </c>
      <c r="N2531" s="58">
        <f>Table4[[#This Row],[ سعر اليومية ]]*3%*Table4[[#This Row],[عدد الدورات ]]</f>
        <v>0</v>
      </c>
      <c r="O2531" s="56">
        <f>Table4[[#This Row],[ سعر اليومية ]]*Table4[[#This Row],[عدد الدورات ]]-N2531</f>
        <v>0</v>
      </c>
      <c r="P2531" s="194"/>
      <c r="Q2531" s="194"/>
      <c r="R2531" s="194"/>
      <c r="S2531" s="58">
        <f>(Table4[[#This Row],[سعر يومية السائق]]*Table4[[#This Row],[عدد الدورات ]])-SUM(Table4[[#This Row],[سلف ]:[خصم ]])+Table4[[#This Row],[اضافي ]]</f>
        <v>0</v>
      </c>
      <c r="U2531" s="58">
        <f>Table4[[#This Row],[ سعر اليومية ]]*Table4[[#This Row],[عدد الدورات ]]-Table4[[#This Row],[سعر يومية السائق]]*L2531</f>
        <v>0</v>
      </c>
      <c r="V2531" s="58">
        <f>U2531-Table4[[#This Row],[W/H  3%]]</f>
        <v>0</v>
      </c>
      <c r="W2531" s="66" t="str">
        <f>Table4[[#This Row],[اليوم]]&amp;Table4[[#This Row],[الشهر ]]&amp;Table4[[#This Row],[العام]]</f>
        <v/>
      </c>
      <c r="X2531" s="66" t="s">
        <v>304</v>
      </c>
    </row>
    <row r="2532" spans="1:24" x14ac:dyDescent="0.3">
      <c r="A2532" s="62"/>
      <c r="B2532" s="62"/>
      <c r="C2532" s="62"/>
      <c r="D2532" s="41" t="e">
        <f t="shared" si="124"/>
        <v>#N/A</v>
      </c>
      <c r="E2532" s="4"/>
      <c r="F2532" s="41" t="e">
        <f>VLOOKUP(E2532,mapping!C:J,2,FALSE)</f>
        <v>#N/A</v>
      </c>
      <c r="G2532" s="41">
        <f>IFERROR(VLOOKUP(F2532,mapping!$D$3:$J$200,2,FALSE),0)</f>
        <v>0</v>
      </c>
      <c r="H2532" s="41">
        <f>IFERROR(VLOOKUP(F2532,mapping!$D$3:$J$200,3,FALSE),0)</f>
        <v>0</v>
      </c>
      <c r="I2532" s="41">
        <f>IFERROR(VLOOKUP(F2532,mapping!$D$3:$J$200,4,FALSE),0)</f>
        <v>0</v>
      </c>
      <c r="J2532" s="41">
        <f>IFERROR(VLOOKUP(F2532,mapping!$D$3:$J$200,5,FALSE),0)</f>
        <v>0</v>
      </c>
      <c r="K2532" s="63">
        <f>IF(W2532=mapping!$N$1,IFERROR(VLOOKUP(Table4[[#This Row],[Column1]],mapping!A:L,11,FALSE),0),IF(W2532&gt;mapping!$N$1,IFERROR(VLOOKUP(Table4[[#This Row],[Column1]],mapping!A:L,11,FALSE),0),))</f>
        <v>0</v>
      </c>
      <c r="L2532" s="139"/>
      <c r="M2532" s="60">
        <f>IF(W2532=mapping!$N$1,IFERROR(VLOOKUP(Table4[[#This Row],[Column1]],mapping!A:L,12,FALSE),0),IF(W2532&gt;mapping!$N$1,IFERROR(VLOOKUP(Table4[[#This Row],[Column1]],mapping!A:L,12,FALSE),0),0))</f>
        <v>0</v>
      </c>
      <c r="N2532" s="58">
        <f>Table4[[#This Row],[ سعر اليومية ]]*3%*Table4[[#This Row],[عدد الدورات ]]</f>
        <v>0</v>
      </c>
      <c r="O2532" s="56">
        <f>Table4[[#This Row],[ سعر اليومية ]]*Table4[[#This Row],[عدد الدورات ]]-N2532</f>
        <v>0</v>
      </c>
      <c r="P2532" s="194"/>
      <c r="Q2532" s="194"/>
      <c r="R2532" s="194"/>
      <c r="S2532" s="58">
        <f>(Table4[[#This Row],[سعر يومية السائق]]*Table4[[#This Row],[عدد الدورات ]])-SUM(Table4[[#This Row],[سلف ]:[خصم ]])+Table4[[#This Row],[اضافي ]]</f>
        <v>0</v>
      </c>
      <c r="U2532" s="58">
        <f>Table4[[#This Row],[ سعر اليومية ]]*Table4[[#This Row],[عدد الدورات ]]-Table4[[#This Row],[سعر يومية السائق]]*L2532</f>
        <v>0</v>
      </c>
      <c r="V2532" s="58">
        <f>U2532-Table4[[#This Row],[W/H  3%]]</f>
        <v>0</v>
      </c>
      <c r="W2532" s="66" t="str">
        <f>Table4[[#This Row],[اليوم]]&amp;Table4[[#This Row],[الشهر ]]&amp;Table4[[#This Row],[العام]]</f>
        <v/>
      </c>
      <c r="X2532" s="66" t="s">
        <v>304</v>
      </c>
    </row>
    <row r="2533" spans="1:24" x14ac:dyDescent="0.3">
      <c r="A2533" s="62"/>
      <c r="B2533" s="62"/>
      <c r="C2533" s="62"/>
      <c r="D2533" s="41" t="e">
        <f t="shared" si="124"/>
        <v>#N/A</v>
      </c>
      <c r="E2533" s="4"/>
      <c r="F2533" s="41" t="e">
        <f>VLOOKUP(E2533,mapping!C:J,2,FALSE)</f>
        <v>#N/A</v>
      </c>
      <c r="G2533" s="41">
        <f>IFERROR(VLOOKUP(F2533,mapping!$D$3:$J$200,2,FALSE),0)</f>
        <v>0</v>
      </c>
      <c r="H2533" s="41">
        <f>IFERROR(VLOOKUP(F2533,mapping!$D$3:$J$200,3,FALSE),0)</f>
        <v>0</v>
      </c>
      <c r="I2533" s="41">
        <f>IFERROR(VLOOKUP(F2533,mapping!$D$3:$J$200,4,FALSE),0)</f>
        <v>0</v>
      </c>
      <c r="J2533" s="41">
        <f>IFERROR(VLOOKUP(F2533,mapping!$D$3:$J$200,5,FALSE),0)</f>
        <v>0</v>
      </c>
      <c r="K2533" s="63">
        <f>IF(W2533=mapping!$N$1,IFERROR(VLOOKUP(Table4[[#This Row],[Column1]],mapping!A:L,11,FALSE),0),IF(W2533&gt;mapping!$N$1,IFERROR(VLOOKUP(Table4[[#This Row],[Column1]],mapping!A:L,11,FALSE),0),))</f>
        <v>0</v>
      </c>
      <c r="L2533" s="139"/>
      <c r="M2533" s="60">
        <f>IF(W2533=mapping!$N$1,IFERROR(VLOOKUP(Table4[[#This Row],[Column1]],mapping!A:L,12,FALSE),0),IF(W2533&gt;mapping!$N$1,IFERROR(VLOOKUP(Table4[[#This Row],[Column1]],mapping!A:L,12,FALSE),0),0))</f>
        <v>0</v>
      </c>
      <c r="N2533" s="58">
        <f>Table4[[#This Row],[ سعر اليومية ]]*3%*Table4[[#This Row],[عدد الدورات ]]</f>
        <v>0</v>
      </c>
      <c r="O2533" s="56">
        <f>Table4[[#This Row],[ سعر اليومية ]]*Table4[[#This Row],[عدد الدورات ]]-N2533</f>
        <v>0</v>
      </c>
      <c r="P2533" s="194"/>
      <c r="Q2533" s="194"/>
      <c r="R2533" s="194"/>
      <c r="S2533" s="58">
        <f>(Table4[[#This Row],[سعر يومية السائق]]*Table4[[#This Row],[عدد الدورات ]])-SUM(Table4[[#This Row],[سلف ]:[خصم ]])+Table4[[#This Row],[اضافي ]]</f>
        <v>0</v>
      </c>
      <c r="U2533" s="58">
        <f>Table4[[#This Row],[ سعر اليومية ]]*Table4[[#This Row],[عدد الدورات ]]-Table4[[#This Row],[سعر يومية السائق]]*L2533</f>
        <v>0</v>
      </c>
      <c r="V2533" s="58">
        <f>U2533-Table4[[#This Row],[W/H  3%]]</f>
        <v>0</v>
      </c>
      <c r="W2533" s="66" t="str">
        <f>Table4[[#This Row],[اليوم]]&amp;Table4[[#This Row],[الشهر ]]&amp;Table4[[#This Row],[العام]]</f>
        <v/>
      </c>
      <c r="X2533" s="66" t="s">
        <v>304</v>
      </c>
    </row>
    <row r="2534" spans="1:24" x14ac:dyDescent="0.3">
      <c r="A2534" s="62"/>
      <c r="B2534" s="62"/>
      <c r="C2534" s="62"/>
      <c r="D2534" s="41" t="e">
        <f t="shared" si="124"/>
        <v>#N/A</v>
      </c>
      <c r="E2534" s="4"/>
      <c r="F2534" s="41" t="e">
        <f>VLOOKUP(E2534,mapping!C:J,2,FALSE)</f>
        <v>#N/A</v>
      </c>
      <c r="G2534" s="41">
        <f>IFERROR(VLOOKUP(F2534,mapping!$D$3:$J$200,2,FALSE),0)</f>
        <v>0</v>
      </c>
      <c r="H2534" s="41">
        <f>IFERROR(VLOOKUP(F2534,mapping!$D$3:$J$200,3,FALSE),0)</f>
        <v>0</v>
      </c>
      <c r="I2534" s="41">
        <f>IFERROR(VLOOKUP(F2534,mapping!$D$3:$J$200,4,FALSE),0)</f>
        <v>0</v>
      </c>
      <c r="J2534" s="41">
        <f>IFERROR(VLOOKUP(F2534,mapping!$D$3:$J$200,5,FALSE),0)</f>
        <v>0</v>
      </c>
      <c r="K2534" s="63">
        <f>IF(W2534=mapping!$N$1,IFERROR(VLOOKUP(Table4[[#This Row],[Column1]],mapping!A:L,11,FALSE),0),IF(W2534&gt;mapping!$N$1,IFERROR(VLOOKUP(Table4[[#This Row],[Column1]],mapping!A:L,11,FALSE),0),))</f>
        <v>0</v>
      </c>
      <c r="L2534" s="139"/>
      <c r="M2534" s="60">
        <f>IF(W2534=mapping!$N$1,IFERROR(VLOOKUP(Table4[[#This Row],[Column1]],mapping!A:L,12,FALSE),0),IF(W2534&gt;mapping!$N$1,IFERROR(VLOOKUP(Table4[[#This Row],[Column1]],mapping!A:L,12,FALSE),0),0))</f>
        <v>0</v>
      </c>
      <c r="N2534" s="58">
        <f>Table4[[#This Row],[ سعر اليومية ]]*3%*Table4[[#This Row],[عدد الدورات ]]</f>
        <v>0</v>
      </c>
      <c r="O2534" s="56">
        <f>Table4[[#This Row],[ سعر اليومية ]]*Table4[[#This Row],[عدد الدورات ]]-N2534</f>
        <v>0</v>
      </c>
      <c r="P2534" s="194"/>
      <c r="Q2534" s="194"/>
      <c r="R2534" s="194"/>
      <c r="S2534" s="58">
        <f>(Table4[[#This Row],[سعر يومية السائق]]*Table4[[#This Row],[عدد الدورات ]])-SUM(Table4[[#This Row],[سلف ]:[خصم ]])+Table4[[#This Row],[اضافي ]]</f>
        <v>0</v>
      </c>
      <c r="U2534" s="58">
        <f>Table4[[#This Row],[ سعر اليومية ]]*Table4[[#This Row],[عدد الدورات ]]-Table4[[#This Row],[سعر يومية السائق]]*L2534</f>
        <v>0</v>
      </c>
      <c r="V2534" s="58">
        <f>U2534-Table4[[#This Row],[W/H  3%]]</f>
        <v>0</v>
      </c>
      <c r="W2534" s="66" t="str">
        <f>Table4[[#This Row],[اليوم]]&amp;Table4[[#This Row],[الشهر ]]&amp;Table4[[#This Row],[العام]]</f>
        <v/>
      </c>
      <c r="X2534" s="66" t="s">
        <v>304</v>
      </c>
    </row>
    <row r="2535" spans="1:24" x14ac:dyDescent="0.3">
      <c r="A2535" s="62"/>
      <c r="B2535" s="62"/>
      <c r="C2535" s="62"/>
      <c r="D2535" s="41" t="e">
        <f t="shared" si="124"/>
        <v>#N/A</v>
      </c>
      <c r="E2535" s="4"/>
      <c r="F2535" s="41" t="e">
        <f>VLOOKUP(E2535,mapping!C:J,2,FALSE)</f>
        <v>#N/A</v>
      </c>
      <c r="G2535" s="41">
        <f>IFERROR(VLOOKUP(F2535,mapping!$D$3:$J$200,2,FALSE),0)</f>
        <v>0</v>
      </c>
      <c r="H2535" s="41">
        <f>IFERROR(VLOOKUP(F2535,mapping!$D$3:$J$200,3,FALSE),0)</f>
        <v>0</v>
      </c>
      <c r="I2535" s="41">
        <f>IFERROR(VLOOKUP(F2535,mapping!$D$3:$J$200,4,FALSE),0)</f>
        <v>0</v>
      </c>
      <c r="J2535" s="41">
        <f>IFERROR(VLOOKUP(F2535,mapping!$D$3:$J$200,5,FALSE),0)</f>
        <v>0</v>
      </c>
      <c r="K2535" s="63">
        <f>IF(W2535=mapping!$N$1,IFERROR(VLOOKUP(Table4[[#This Row],[Column1]],mapping!A:L,11,FALSE),0),IF(W2535&gt;mapping!$N$1,IFERROR(VLOOKUP(Table4[[#This Row],[Column1]],mapping!A:L,11,FALSE),0),))</f>
        <v>0</v>
      </c>
      <c r="L2535" s="139"/>
      <c r="M2535" s="60">
        <f>IF(W2535=mapping!$N$1,IFERROR(VLOOKUP(Table4[[#This Row],[Column1]],mapping!A:L,12,FALSE),0),IF(W2535&gt;mapping!$N$1,IFERROR(VLOOKUP(Table4[[#This Row],[Column1]],mapping!A:L,12,FALSE),0),0))</f>
        <v>0</v>
      </c>
      <c r="N2535" s="58">
        <f>Table4[[#This Row],[ سعر اليومية ]]*3%*Table4[[#This Row],[عدد الدورات ]]</f>
        <v>0</v>
      </c>
      <c r="O2535" s="56">
        <f>Table4[[#This Row],[ سعر اليومية ]]*Table4[[#This Row],[عدد الدورات ]]-N2535</f>
        <v>0</v>
      </c>
      <c r="P2535" s="194"/>
      <c r="Q2535" s="194"/>
      <c r="R2535" s="194"/>
      <c r="S2535" s="58">
        <f>(Table4[[#This Row],[سعر يومية السائق]]*Table4[[#This Row],[عدد الدورات ]])-SUM(Table4[[#This Row],[سلف ]:[خصم ]])+Table4[[#This Row],[اضافي ]]</f>
        <v>0</v>
      </c>
      <c r="U2535" s="58">
        <f>Table4[[#This Row],[ سعر اليومية ]]*Table4[[#This Row],[عدد الدورات ]]-Table4[[#This Row],[سعر يومية السائق]]*L2535</f>
        <v>0</v>
      </c>
      <c r="V2535" s="58">
        <f>U2535-Table4[[#This Row],[W/H  3%]]</f>
        <v>0</v>
      </c>
      <c r="W2535" s="66" t="str">
        <f>Table4[[#This Row],[اليوم]]&amp;Table4[[#This Row],[الشهر ]]&amp;Table4[[#This Row],[العام]]</f>
        <v/>
      </c>
      <c r="X2535" s="66" t="s">
        <v>304</v>
      </c>
    </row>
    <row r="2536" spans="1:24" x14ac:dyDescent="0.3">
      <c r="A2536" s="62"/>
      <c r="B2536" s="62"/>
      <c r="C2536" s="62"/>
      <c r="D2536" s="41" t="e">
        <f t="shared" si="124"/>
        <v>#N/A</v>
      </c>
      <c r="E2536" s="4"/>
      <c r="F2536" s="41" t="e">
        <f>VLOOKUP(E2536,mapping!C:J,2,FALSE)</f>
        <v>#N/A</v>
      </c>
      <c r="G2536" s="41">
        <f>IFERROR(VLOOKUP(F2536,mapping!$D$3:$J$200,2,FALSE),0)</f>
        <v>0</v>
      </c>
      <c r="H2536" s="41">
        <f>IFERROR(VLOOKUP(F2536,mapping!$D$3:$J$200,3,FALSE),0)</f>
        <v>0</v>
      </c>
      <c r="I2536" s="41">
        <f>IFERROR(VLOOKUP(F2536,mapping!$D$3:$J$200,4,FALSE),0)</f>
        <v>0</v>
      </c>
      <c r="J2536" s="41">
        <f>IFERROR(VLOOKUP(F2536,mapping!$D$3:$J$200,5,FALSE),0)</f>
        <v>0</v>
      </c>
      <c r="K2536" s="63">
        <f>IF(W2536=mapping!$N$1,IFERROR(VLOOKUP(Table4[[#This Row],[Column1]],mapping!A:L,11,FALSE),0),IF(W2536&gt;mapping!$N$1,IFERROR(VLOOKUP(Table4[[#This Row],[Column1]],mapping!A:L,11,FALSE),0),))</f>
        <v>0</v>
      </c>
      <c r="L2536" s="139"/>
      <c r="M2536" s="60">
        <f>IF(W2536=mapping!$N$1,IFERROR(VLOOKUP(Table4[[#This Row],[Column1]],mapping!A:L,12,FALSE),0),IF(W2536&gt;mapping!$N$1,IFERROR(VLOOKUP(Table4[[#This Row],[Column1]],mapping!A:L,12,FALSE),0),0))</f>
        <v>0</v>
      </c>
      <c r="N2536" s="58">
        <f>Table4[[#This Row],[ سعر اليومية ]]*3%*Table4[[#This Row],[عدد الدورات ]]</f>
        <v>0</v>
      </c>
      <c r="O2536" s="56">
        <f>Table4[[#This Row],[ سعر اليومية ]]*Table4[[#This Row],[عدد الدورات ]]-N2536</f>
        <v>0</v>
      </c>
      <c r="P2536" s="194"/>
      <c r="Q2536" s="194"/>
      <c r="R2536" s="194"/>
      <c r="S2536" s="58">
        <f>(Table4[[#This Row],[سعر يومية السائق]]*Table4[[#This Row],[عدد الدورات ]])-SUM(Table4[[#This Row],[سلف ]:[خصم ]])+Table4[[#This Row],[اضافي ]]</f>
        <v>0</v>
      </c>
      <c r="U2536" s="58">
        <f>Table4[[#This Row],[ سعر اليومية ]]*Table4[[#This Row],[عدد الدورات ]]-Table4[[#This Row],[سعر يومية السائق]]*L2536</f>
        <v>0</v>
      </c>
      <c r="V2536" s="58">
        <f>U2536-Table4[[#This Row],[W/H  3%]]</f>
        <v>0</v>
      </c>
      <c r="W2536" s="66" t="str">
        <f>Table4[[#This Row],[اليوم]]&amp;Table4[[#This Row],[الشهر ]]&amp;Table4[[#This Row],[العام]]</f>
        <v/>
      </c>
      <c r="X2536" s="66" t="s">
        <v>304</v>
      </c>
    </row>
    <row r="2537" spans="1:24" x14ac:dyDescent="0.3">
      <c r="A2537" s="62"/>
      <c r="B2537" s="62"/>
      <c r="C2537" s="62"/>
      <c r="D2537" s="41" t="e">
        <f t="shared" si="124"/>
        <v>#N/A</v>
      </c>
      <c r="E2537" s="4"/>
      <c r="F2537" s="41" t="e">
        <f>VLOOKUP(E2537,mapping!C:J,2,FALSE)</f>
        <v>#N/A</v>
      </c>
      <c r="G2537" s="41">
        <f>IFERROR(VLOOKUP(F2537,mapping!$D$3:$J$200,2,FALSE),0)</f>
        <v>0</v>
      </c>
      <c r="H2537" s="41">
        <f>IFERROR(VLOOKUP(F2537,mapping!$D$3:$J$200,3,FALSE),0)</f>
        <v>0</v>
      </c>
      <c r="I2537" s="41">
        <f>IFERROR(VLOOKUP(F2537,mapping!$D$3:$J$200,4,FALSE),0)</f>
        <v>0</v>
      </c>
      <c r="J2537" s="41">
        <f>IFERROR(VLOOKUP(F2537,mapping!$D$3:$J$200,5,FALSE),0)</f>
        <v>0</v>
      </c>
      <c r="K2537" s="63">
        <f>IF(W2537=mapping!$N$1,IFERROR(VLOOKUP(Table4[[#This Row],[Column1]],mapping!A:L,11,FALSE),0),IF(W2537&gt;mapping!$N$1,IFERROR(VLOOKUP(Table4[[#This Row],[Column1]],mapping!A:L,11,FALSE),0),))</f>
        <v>0</v>
      </c>
      <c r="L2537" s="139"/>
      <c r="M2537" s="60">
        <f>IF(W2537=mapping!$N$1,IFERROR(VLOOKUP(Table4[[#This Row],[Column1]],mapping!A:L,12,FALSE),0),IF(W2537&gt;mapping!$N$1,IFERROR(VLOOKUP(Table4[[#This Row],[Column1]],mapping!A:L,12,FALSE),0),0))</f>
        <v>0</v>
      </c>
      <c r="N2537" s="58">
        <f>Table4[[#This Row],[ سعر اليومية ]]*3%*Table4[[#This Row],[عدد الدورات ]]</f>
        <v>0</v>
      </c>
      <c r="O2537" s="56">
        <f>Table4[[#This Row],[ سعر اليومية ]]*Table4[[#This Row],[عدد الدورات ]]-N2537</f>
        <v>0</v>
      </c>
      <c r="P2537" s="194"/>
      <c r="Q2537" s="194"/>
      <c r="R2537" s="194"/>
      <c r="S2537" s="58">
        <f>(Table4[[#This Row],[سعر يومية السائق]]*Table4[[#This Row],[عدد الدورات ]])-SUM(Table4[[#This Row],[سلف ]:[خصم ]])+Table4[[#This Row],[اضافي ]]</f>
        <v>0</v>
      </c>
      <c r="U2537" s="58">
        <f>Table4[[#This Row],[ سعر اليومية ]]*Table4[[#This Row],[عدد الدورات ]]-Table4[[#This Row],[سعر يومية السائق]]*L2537</f>
        <v>0</v>
      </c>
      <c r="V2537" s="58">
        <f>U2537-Table4[[#This Row],[W/H  3%]]</f>
        <v>0</v>
      </c>
      <c r="W2537" s="66" t="str">
        <f>Table4[[#This Row],[اليوم]]&amp;Table4[[#This Row],[الشهر ]]&amp;Table4[[#This Row],[العام]]</f>
        <v/>
      </c>
      <c r="X2537" s="66" t="s">
        <v>304</v>
      </c>
    </row>
    <row r="2538" spans="1:24" x14ac:dyDescent="0.3">
      <c r="A2538" s="62"/>
      <c r="B2538" s="62"/>
      <c r="C2538" s="62"/>
      <c r="D2538" s="41" t="e">
        <f t="shared" si="124"/>
        <v>#N/A</v>
      </c>
      <c r="E2538" s="4"/>
      <c r="F2538" s="41" t="e">
        <f>VLOOKUP(E2538,mapping!C:J,2,FALSE)</f>
        <v>#N/A</v>
      </c>
      <c r="G2538" s="41">
        <f>IFERROR(VLOOKUP(F2538,mapping!$D$3:$J$200,2,FALSE),0)</f>
        <v>0</v>
      </c>
      <c r="H2538" s="41">
        <f>IFERROR(VLOOKUP(F2538,mapping!$D$3:$J$200,3,FALSE),0)</f>
        <v>0</v>
      </c>
      <c r="I2538" s="41">
        <f>IFERROR(VLOOKUP(F2538,mapping!$D$3:$J$200,4,FALSE),0)</f>
        <v>0</v>
      </c>
      <c r="J2538" s="41">
        <f>IFERROR(VLOOKUP(F2538,mapping!$D$3:$J$200,5,FALSE),0)</f>
        <v>0</v>
      </c>
      <c r="K2538" s="63">
        <f>IF(W2538=mapping!$N$1,IFERROR(VLOOKUP(Table4[[#This Row],[Column1]],mapping!A:L,11,FALSE),0),IF(W2538&gt;mapping!$N$1,IFERROR(VLOOKUP(Table4[[#This Row],[Column1]],mapping!A:L,11,FALSE),0),))</f>
        <v>0</v>
      </c>
      <c r="L2538" s="139"/>
      <c r="M2538" s="60">
        <f>IF(W2538=mapping!$N$1,IFERROR(VLOOKUP(Table4[[#This Row],[Column1]],mapping!A:L,12,FALSE),0),IF(W2538&gt;mapping!$N$1,IFERROR(VLOOKUP(Table4[[#This Row],[Column1]],mapping!A:L,12,FALSE),0),0))</f>
        <v>0</v>
      </c>
      <c r="N2538" s="58">
        <f>Table4[[#This Row],[ سعر اليومية ]]*3%*Table4[[#This Row],[عدد الدورات ]]</f>
        <v>0</v>
      </c>
      <c r="O2538" s="56">
        <f>Table4[[#This Row],[ سعر اليومية ]]*Table4[[#This Row],[عدد الدورات ]]-N2538</f>
        <v>0</v>
      </c>
      <c r="P2538" s="194"/>
      <c r="Q2538" s="194"/>
      <c r="R2538" s="194"/>
      <c r="S2538" s="58">
        <f>(Table4[[#This Row],[سعر يومية السائق]]*Table4[[#This Row],[عدد الدورات ]])-SUM(Table4[[#This Row],[سلف ]:[خصم ]])+Table4[[#This Row],[اضافي ]]</f>
        <v>0</v>
      </c>
      <c r="U2538" s="58">
        <f>Table4[[#This Row],[ سعر اليومية ]]*Table4[[#This Row],[عدد الدورات ]]-Table4[[#This Row],[سعر يومية السائق]]*L2538</f>
        <v>0</v>
      </c>
      <c r="V2538" s="58">
        <f>U2538-Table4[[#This Row],[W/H  3%]]</f>
        <v>0</v>
      </c>
      <c r="W2538" s="66" t="str">
        <f>Table4[[#This Row],[اليوم]]&amp;Table4[[#This Row],[الشهر ]]&amp;Table4[[#This Row],[العام]]</f>
        <v/>
      </c>
      <c r="X2538" s="66" t="s">
        <v>304</v>
      </c>
    </row>
    <row r="2539" spans="1:24" x14ac:dyDescent="0.3">
      <c r="A2539" s="62"/>
      <c r="B2539" s="62"/>
      <c r="C2539" s="62"/>
      <c r="D2539" s="41" t="e">
        <f t="shared" si="124"/>
        <v>#N/A</v>
      </c>
      <c r="E2539" s="4"/>
      <c r="F2539" s="41" t="e">
        <f>VLOOKUP(E2539,mapping!C:J,2,FALSE)</f>
        <v>#N/A</v>
      </c>
      <c r="G2539" s="41">
        <f>IFERROR(VLOOKUP(F2539,mapping!$D$3:$J$200,2,FALSE),0)</f>
        <v>0</v>
      </c>
      <c r="H2539" s="41">
        <f>IFERROR(VLOOKUP(F2539,mapping!$D$3:$J$200,3,FALSE),0)</f>
        <v>0</v>
      </c>
      <c r="I2539" s="41">
        <f>IFERROR(VLOOKUP(F2539,mapping!$D$3:$J$200,4,FALSE),0)</f>
        <v>0</v>
      </c>
      <c r="J2539" s="41">
        <f>IFERROR(VLOOKUP(F2539,mapping!$D$3:$J$200,5,FALSE),0)</f>
        <v>0</v>
      </c>
      <c r="K2539" s="63">
        <f>IF(W2539=mapping!$N$1,IFERROR(VLOOKUP(Table4[[#This Row],[Column1]],mapping!A:L,11,FALSE),0),IF(W2539&gt;mapping!$N$1,IFERROR(VLOOKUP(Table4[[#This Row],[Column1]],mapping!A:L,11,FALSE),0),))</f>
        <v>0</v>
      </c>
      <c r="L2539" s="139"/>
      <c r="M2539" s="60">
        <f>IF(W2539=mapping!$N$1,IFERROR(VLOOKUP(Table4[[#This Row],[Column1]],mapping!A:L,12,FALSE),0),IF(W2539&gt;mapping!$N$1,IFERROR(VLOOKUP(Table4[[#This Row],[Column1]],mapping!A:L,12,FALSE),0),0))</f>
        <v>0</v>
      </c>
      <c r="N2539" s="58">
        <f>Table4[[#This Row],[ سعر اليومية ]]*3%*Table4[[#This Row],[عدد الدورات ]]</f>
        <v>0</v>
      </c>
      <c r="O2539" s="56">
        <f>Table4[[#This Row],[ سعر اليومية ]]*Table4[[#This Row],[عدد الدورات ]]-N2539</f>
        <v>0</v>
      </c>
      <c r="P2539" s="194"/>
      <c r="Q2539" s="194"/>
      <c r="R2539" s="194"/>
      <c r="S2539" s="58">
        <f>(Table4[[#This Row],[سعر يومية السائق]]*Table4[[#This Row],[عدد الدورات ]])-SUM(Table4[[#This Row],[سلف ]:[خصم ]])+Table4[[#This Row],[اضافي ]]</f>
        <v>0</v>
      </c>
      <c r="U2539" s="58">
        <f>Table4[[#This Row],[ سعر اليومية ]]*Table4[[#This Row],[عدد الدورات ]]-Table4[[#This Row],[سعر يومية السائق]]*L2539</f>
        <v>0</v>
      </c>
      <c r="V2539" s="58">
        <f>U2539-Table4[[#This Row],[W/H  3%]]</f>
        <v>0</v>
      </c>
      <c r="W2539" s="66" t="str">
        <f>Table4[[#This Row],[اليوم]]&amp;Table4[[#This Row],[الشهر ]]&amp;Table4[[#This Row],[العام]]</f>
        <v/>
      </c>
      <c r="X2539" s="66" t="s">
        <v>304</v>
      </c>
    </row>
    <row r="2540" spans="1:24" x14ac:dyDescent="0.3">
      <c r="A2540" s="62"/>
      <c r="B2540" s="62"/>
      <c r="C2540" s="62"/>
      <c r="D2540" s="41" t="e">
        <f t="shared" si="124"/>
        <v>#N/A</v>
      </c>
      <c r="E2540" s="4"/>
      <c r="F2540" s="41" t="e">
        <f>VLOOKUP(E2540,mapping!C:J,2,FALSE)</f>
        <v>#N/A</v>
      </c>
      <c r="G2540" s="41">
        <f>IFERROR(VLOOKUP(F2540,mapping!$D$3:$J$200,2,FALSE),0)</f>
        <v>0</v>
      </c>
      <c r="H2540" s="41">
        <f>IFERROR(VLOOKUP(F2540,mapping!$D$3:$J$200,3,FALSE),0)</f>
        <v>0</v>
      </c>
      <c r="I2540" s="41">
        <f>IFERROR(VLOOKUP(F2540,mapping!$D$3:$J$200,4,FALSE),0)</f>
        <v>0</v>
      </c>
      <c r="J2540" s="41">
        <f>IFERROR(VLOOKUP(F2540,mapping!$D$3:$J$200,5,FALSE),0)</f>
        <v>0</v>
      </c>
      <c r="K2540" s="63">
        <f>IF(W2540=mapping!$N$1,IFERROR(VLOOKUP(Table4[[#This Row],[Column1]],mapping!A:L,11,FALSE),0),IF(W2540&gt;mapping!$N$1,IFERROR(VLOOKUP(Table4[[#This Row],[Column1]],mapping!A:L,11,FALSE),0),))</f>
        <v>0</v>
      </c>
      <c r="L2540" s="139"/>
      <c r="M2540" s="60">
        <f>IF(W2540=mapping!$N$1,IFERROR(VLOOKUP(Table4[[#This Row],[Column1]],mapping!A:L,12,FALSE),0),IF(W2540&gt;mapping!$N$1,IFERROR(VLOOKUP(Table4[[#This Row],[Column1]],mapping!A:L,12,FALSE),0),0))</f>
        <v>0</v>
      </c>
      <c r="N2540" s="58">
        <f>Table4[[#This Row],[ سعر اليومية ]]*3%*Table4[[#This Row],[عدد الدورات ]]</f>
        <v>0</v>
      </c>
      <c r="O2540" s="56">
        <f>Table4[[#This Row],[ سعر اليومية ]]*Table4[[#This Row],[عدد الدورات ]]-N2540</f>
        <v>0</v>
      </c>
      <c r="P2540" s="194"/>
      <c r="Q2540" s="194"/>
      <c r="R2540" s="194"/>
      <c r="S2540" s="58">
        <f>(Table4[[#This Row],[سعر يومية السائق]]*Table4[[#This Row],[عدد الدورات ]])-SUM(Table4[[#This Row],[سلف ]:[خصم ]])+Table4[[#This Row],[اضافي ]]</f>
        <v>0</v>
      </c>
      <c r="U2540" s="58">
        <f>Table4[[#This Row],[ سعر اليومية ]]*Table4[[#This Row],[عدد الدورات ]]-Table4[[#This Row],[سعر يومية السائق]]*L2540</f>
        <v>0</v>
      </c>
      <c r="V2540" s="58">
        <f>U2540-Table4[[#This Row],[W/H  3%]]</f>
        <v>0</v>
      </c>
      <c r="W2540" s="66" t="str">
        <f>Table4[[#This Row],[اليوم]]&amp;Table4[[#This Row],[الشهر ]]&amp;Table4[[#This Row],[العام]]</f>
        <v/>
      </c>
      <c r="X2540" s="66" t="s">
        <v>304</v>
      </c>
    </row>
    <row r="2541" spans="1:24" x14ac:dyDescent="0.3">
      <c r="A2541" s="62"/>
      <c r="B2541" s="62"/>
      <c r="C2541" s="62"/>
      <c r="D2541" s="41" t="e">
        <f t="shared" si="124"/>
        <v>#N/A</v>
      </c>
      <c r="E2541" s="4"/>
      <c r="F2541" s="41" t="e">
        <f>VLOOKUP(E2541,mapping!C:J,2,FALSE)</f>
        <v>#N/A</v>
      </c>
      <c r="G2541" s="41">
        <f>IFERROR(VLOOKUP(F2541,mapping!$D$3:$J$200,2,FALSE),0)</f>
        <v>0</v>
      </c>
      <c r="H2541" s="41">
        <f>IFERROR(VLOOKUP(F2541,mapping!$D$3:$J$200,3,FALSE),0)</f>
        <v>0</v>
      </c>
      <c r="I2541" s="41">
        <f>IFERROR(VLOOKUP(F2541,mapping!$D$3:$J$200,4,FALSE),0)</f>
        <v>0</v>
      </c>
      <c r="J2541" s="41">
        <f>IFERROR(VLOOKUP(F2541,mapping!$D$3:$J$200,5,FALSE),0)</f>
        <v>0</v>
      </c>
      <c r="K2541" s="63">
        <f>IF(W2541=mapping!$N$1,IFERROR(VLOOKUP(Table4[[#This Row],[Column1]],mapping!A:L,11,FALSE),0),IF(W2541&gt;mapping!$N$1,IFERROR(VLOOKUP(Table4[[#This Row],[Column1]],mapping!A:L,11,FALSE),0),))</f>
        <v>0</v>
      </c>
      <c r="L2541" s="139"/>
      <c r="M2541" s="60">
        <f>IF(W2541=mapping!$N$1,IFERROR(VLOOKUP(Table4[[#This Row],[Column1]],mapping!A:L,12,FALSE),0),IF(W2541&gt;mapping!$N$1,IFERROR(VLOOKUP(Table4[[#This Row],[Column1]],mapping!A:L,12,FALSE),0),0))</f>
        <v>0</v>
      </c>
      <c r="N2541" s="58">
        <f>Table4[[#This Row],[ سعر اليومية ]]*3%*Table4[[#This Row],[عدد الدورات ]]</f>
        <v>0</v>
      </c>
      <c r="O2541" s="56">
        <f>Table4[[#This Row],[ سعر اليومية ]]*Table4[[#This Row],[عدد الدورات ]]-N2541</f>
        <v>0</v>
      </c>
      <c r="P2541" s="194"/>
      <c r="Q2541" s="194"/>
      <c r="R2541" s="194"/>
      <c r="S2541" s="58">
        <f>(Table4[[#This Row],[سعر يومية السائق]]*Table4[[#This Row],[عدد الدورات ]])-SUM(Table4[[#This Row],[سلف ]:[خصم ]])+Table4[[#This Row],[اضافي ]]</f>
        <v>0</v>
      </c>
      <c r="U2541" s="58">
        <f>Table4[[#This Row],[ سعر اليومية ]]*Table4[[#This Row],[عدد الدورات ]]-Table4[[#This Row],[سعر يومية السائق]]*L2541</f>
        <v>0</v>
      </c>
      <c r="V2541" s="58">
        <f>U2541-Table4[[#This Row],[W/H  3%]]</f>
        <v>0</v>
      </c>
      <c r="W2541" s="66" t="str">
        <f>Table4[[#This Row],[اليوم]]&amp;Table4[[#This Row],[الشهر ]]&amp;Table4[[#This Row],[العام]]</f>
        <v/>
      </c>
      <c r="X2541" s="66" t="s">
        <v>304</v>
      </c>
    </row>
    <row r="2542" spans="1:24" x14ac:dyDescent="0.3">
      <c r="A2542" s="62"/>
      <c r="B2542" s="62"/>
      <c r="C2542" s="62"/>
      <c r="D2542" s="41" t="e">
        <f t="shared" si="124"/>
        <v>#N/A</v>
      </c>
      <c r="E2542" s="4"/>
      <c r="F2542" s="41" t="e">
        <f>VLOOKUP(E2542,mapping!C:J,2,FALSE)</f>
        <v>#N/A</v>
      </c>
      <c r="G2542" s="41">
        <f>IFERROR(VLOOKUP(F2542,mapping!$D$3:$J$200,2,FALSE),0)</f>
        <v>0</v>
      </c>
      <c r="H2542" s="41">
        <f>IFERROR(VLOOKUP(F2542,mapping!$D$3:$J$200,3,FALSE),0)</f>
        <v>0</v>
      </c>
      <c r="I2542" s="41">
        <f>IFERROR(VLOOKUP(F2542,mapping!$D$3:$J$200,4,FALSE),0)</f>
        <v>0</v>
      </c>
      <c r="J2542" s="41">
        <f>IFERROR(VLOOKUP(F2542,mapping!$D$3:$J$200,5,FALSE),0)</f>
        <v>0</v>
      </c>
      <c r="K2542" s="63">
        <f>IF(W2542=mapping!$N$1,IFERROR(VLOOKUP(Table4[[#This Row],[Column1]],mapping!A:L,11,FALSE),0),IF(W2542&gt;mapping!$N$1,IFERROR(VLOOKUP(Table4[[#This Row],[Column1]],mapping!A:L,11,FALSE),0),))</f>
        <v>0</v>
      </c>
      <c r="L2542" s="139"/>
      <c r="M2542" s="60">
        <f>IF(W2542=mapping!$N$1,IFERROR(VLOOKUP(Table4[[#This Row],[Column1]],mapping!A:L,12,FALSE),0),IF(W2542&gt;mapping!$N$1,IFERROR(VLOOKUP(Table4[[#This Row],[Column1]],mapping!A:L,12,FALSE),0),0))</f>
        <v>0</v>
      </c>
      <c r="N2542" s="58">
        <f>Table4[[#This Row],[ سعر اليومية ]]*3%*Table4[[#This Row],[عدد الدورات ]]</f>
        <v>0</v>
      </c>
      <c r="O2542" s="56">
        <f>Table4[[#This Row],[ سعر اليومية ]]*Table4[[#This Row],[عدد الدورات ]]-N2542</f>
        <v>0</v>
      </c>
      <c r="P2542" s="194"/>
      <c r="Q2542" s="194"/>
      <c r="R2542" s="194"/>
      <c r="S2542" s="58">
        <f>(Table4[[#This Row],[سعر يومية السائق]]*Table4[[#This Row],[عدد الدورات ]])-SUM(Table4[[#This Row],[سلف ]:[خصم ]])+Table4[[#This Row],[اضافي ]]</f>
        <v>0</v>
      </c>
      <c r="U2542" s="58">
        <f>Table4[[#This Row],[ سعر اليومية ]]*Table4[[#This Row],[عدد الدورات ]]-Table4[[#This Row],[سعر يومية السائق]]*L2542</f>
        <v>0</v>
      </c>
      <c r="V2542" s="58">
        <f>U2542-Table4[[#This Row],[W/H  3%]]</f>
        <v>0</v>
      </c>
      <c r="W2542" s="66" t="str">
        <f>Table4[[#This Row],[اليوم]]&amp;Table4[[#This Row],[الشهر ]]&amp;Table4[[#This Row],[العام]]</f>
        <v/>
      </c>
      <c r="X2542" s="66" t="s">
        <v>304</v>
      </c>
    </row>
    <row r="2543" spans="1:24" x14ac:dyDescent="0.3">
      <c r="A2543" s="62"/>
      <c r="B2543" s="62"/>
      <c r="C2543" s="62"/>
      <c r="D2543" s="41" t="e">
        <f t="shared" ref="D2543:D2606" si="125">F2543&amp;G2543&amp;H2543&amp;I2543&amp;J2543</f>
        <v>#N/A</v>
      </c>
      <c r="E2543" s="4"/>
      <c r="F2543" s="41" t="e">
        <f>VLOOKUP(E2543,mapping!C:J,2,FALSE)</f>
        <v>#N/A</v>
      </c>
      <c r="G2543" s="41">
        <f>IFERROR(VLOOKUP(F2543,mapping!$D$3:$J$200,2,FALSE),0)</f>
        <v>0</v>
      </c>
      <c r="H2543" s="41">
        <f>IFERROR(VLOOKUP(F2543,mapping!$D$3:$J$200,3,FALSE),0)</f>
        <v>0</v>
      </c>
      <c r="I2543" s="41">
        <f>IFERROR(VLOOKUP(F2543,mapping!$D$3:$J$200,4,FALSE),0)</f>
        <v>0</v>
      </c>
      <c r="J2543" s="41">
        <f>IFERROR(VLOOKUP(F2543,mapping!$D$3:$J$200,5,FALSE),0)</f>
        <v>0</v>
      </c>
      <c r="K2543" s="63">
        <f>IF(W2543=mapping!$N$1,IFERROR(VLOOKUP(Table4[[#This Row],[Column1]],mapping!A:L,11,FALSE),0),IF(W2543&gt;mapping!$N$1,IFERROR(VLOOKUP(Table4[[#This Row],[Column1]],mapping!A:L,11,FALSE),0),))</f>
        <v>0</v>
      </c>
      <c r="L2543" s="139"/>
      <c r="M2543" s="60">
        <f>IF(W2543=mapping!$N$1,IFERROR(VLOOKUP(Table4[[#This Row],[Column1]],mapping!A:L,12,FALSE),0),IF(W2543&gt;mapping!$N$1,IFERROR(VLOOKUP(Table4[[#This Row],[Column1]],mapping!A:L,12,FALSE),0),0))</f>
        <v>0</v>
      </c>
      <c r="N2543" s="58">
        <f>Table4[[#This Row],[ سعر اليومية ]]*3%*Table4[[#This Row],[عدد الدورات ]]</f>
        <v>0</v>
      </c>
      <c r="O2543" s="56">
        <f>Table4[[#This Row],[ سعر اليومية ]]*Table4[[#This Row],[عدد الدورات ]]-N2543</f>
        <v>0</v>
      </c>
      <c r="P2543" s="194"/>
      <c r="Q2543" s="194"/>
      <c r="R2543" s="194"/>
      <c r="S2543" s="58">
        <f>(Table4[[#This Row],[سعر يومية السائق]]*Table4[[#This Row],[عدد الدورات ]])-SUM(Table4[[#This Row],[سلف ]:[خصم ]])+Table4[[#This Row],[اضافي ]]</f>
        <v>0</v>
      </c>
      <c r="U2543" s="58">
        <f>Table4[[#This Row],[ سعر اليومية ]]*Table4[[#This Row],[عدد الدورات ]]-Table4[[#This Row],[سعر يومية السائق]]*L2543</f>
        <v>0</v>
      </c>
      <c r="V2543" s="58">
        <f>U2543-Table4[[#This Row],[W/H  3%]]</f>
        <v>0</v>
      </c>
      <c r="W2543" s="66" t="str">
        <f>Table4[[#This Row],[اليوم]]&amp;Table4[[#This Row],[الشهر ]]&amp;Table4[[#This Row],[العام]]</f>
        <v/>
      </c>
      <c r="X2543" s="66" t="s">
        <v>304</v>
      </c>
    </row>
    <row r="2544" spans="1:24" x14ac:dyDescent="0.3">
      <c r="A2544" s="62"/>
      <c r="B2544" s="62"/>
      <c r="C2544" s="62"/>
      <c r="D2544" s="41" t="e">
        <f t="shared" si="125"/>
        <v>#N/A</v>
      </c>
      <c r="E2544" s="4"/>
      <c r="F2544" s="41" t="e">
        <f>VLOOKUP(E2544,mapping!C:J,2,FALSE)</f>
        <v>#N/A</v>
      </c>
      <c r="G2544" s="41">
        <f>IFERROR(VLOOKUP(F2544,mapping!$D$3:$J$200,2,FALSE),0)</f>
        <v>0</v>
      </c>
      <c r="H2544" s="41">
        <f>IFERROR(VLOOKUP(F2544,mapping!$D$3:$J$200,3,FALSE),0)</f>
        <v>0</v>
      </c>
      <c r="I2544" s="41">
        <f>IFERROR(VLOOKUP(F2544,mapping!$D$3:$J$200,4,FALSE),0)</f>
        <v>0</v>
      </c>
      <c r="J2544" s="41">
        <f>IFERROR(VLOOKUP(F2544,mapping!$D$3:$J$200,5,FALSE),0)</f>
        <v>0</v>
      </c>
      <c r="K2544" s="63">
        <f>IF(W2544=mapping!$N$1,IFERROR(VLOOKUP(Table4[[#This Row],[Column1]],mapping!A:L,11,FALSE),0),IF(W2544&gt;mapping!$N$1,IFERROR(VLOOKUP(Table4[[#This Row],[Column1]],mapping!A:L,11,FALSE),0),))</f>
        <v>0</v>
      </c>
      <c r="L2544" s="139"/>
      <c r="M2544" s="60">
        <f>IF(W2544=mapping!$N$1,IFERROR(VLOOKUP(Table4[[#This Row],[Column1]],mapping!A:L,12,FALSE),0),IF(W2544&gt;mapping!$N$1,IFERROR(VLOOKUP(Table4[[#This Row],[Column1]],mapping!A:L,12,FALSE),0),0))</f>
        <v>0</v>
      </c>
      <c r="N2544" s="58">
        <f>Table4[[#This Row],[ سعر اليومية ]]*3%*Table4[[#This Row],[عدد الدورات ]]</f>
        <v>0</v>
      </c>
      <c r="O2544" s="56">
        <f>Table4[[#This Row],[ سعر اليومية ]]*Table4[[#This Row],[عدد الدورات ]]-N2544</f>
        <v>0</v>
      </c>
      <c r="P2544" s="194"/>
      <c r="Q2544" s="194"/>
      <c r="R2544" s="194"/>
      <c r="S2544" s="58">
        <f>(Table4[[#This Row],[سعر يومية السائق]]*Table4[[#This Row],[عدد الدورات ]])-SUM(Table4[[#This Row],[سلف ]:[خصم ]])+Table4[[#This Row],[اضافي ]]</f>
        <v>0</v>
      </c>
      <c r="U2544" s="58">
        <f>Table4[[#This Row],[ سعر اليومية ]]*Table4[[#This Row],[عدد الدورات ]]-Table4[[#This Row],[سعر يومية السائق]]*L2544</f>
        <v>0</v>
      </c>
      <c r="V2544" s="58">
        <f>U2544-Table4[[#This Row],[W/H  3%]]</f>
        <v>0</v>
      </c>
      <c r="W2544" s="66" t="str">
        <f>Table4[[#This Row],[اليوم]]&amp;Table4[[#This Row],[الشهر ]]&amp;Table4[[#This Row],[العام]]</f>
        <v/>
      </c>
      <c r="X2544" s="66" t="s">
        <v>304</v>
      </c>
    </row>
    <row r="2545" spans="1:24" x14ac:dyDescent="0.3">
      <c r="A2545" s="62"/>
      <c r="B2545" s="62"/>
      <c r="C2545" s="62"/>
      <c r="D2545" s="41" t="e">
        <f t="shared" si="125"/>
        <v>#N/A</v>
      </c>
      <c r="E2545" s="4"/>
      <c r="F2545" s="41" t="e">
        <f>VLOOKUP(E2545,mapping!C:J,2,FALSE)</f>
        <v>#N/A</v>
      </c>
      <c r="G2545" s="41">
        <f>IFERROR(VLOOKUP(F2545,mapping!$D$3:$J$200,2,FALSE),0)</f>
        <v>0</v>
      </c>
      <c r="H2545" s="41">
        <f>IFERROR(VLOOKUP(F2545,mapping!$D$3:$J$200,3,FALSE),0)</f>
        <v>0</v>
      </c>
      <c r="I2545" s="41">
        <f>IFERROR(VLOOKUP(F2545,mapping!$D$3:$J$200,4,FALSE),0)</f>
        <v>0</v>
      </c>
      <c r="J2545" s="41">
        <f>IFERROR(VLOOKUP(F2545,mapping!$D$3:$J$200,5,FALSE),0)</f>
        <v>0</v>
      </c>
      <c r="K2545" s="63">
        <f>IF(W2545=mapping!$N$1,IFERROR(VLOOKUP(Table4[[#This Row],[Column1]],mapping!A:L,11,FALSE),0),IF(W2545&gt;mapping!$N$1,IFERROR(VLOOKUP(Table4[[#This Row],[Column1]],mapping!A:L,11,FALSE),0),))</f>
        <v>0</v>
      </c>
      <c r="L2545" s="139"/>
      <c r="M2545" s="60">
        <f>IF(W2545=mapping!$N$1,IFERROR(VLOOKUP(Table4[[#This Row],[Column1]],mapping!A:L,12,FALSE),0),IF(W2545&gt;mapping!$N$1,IFERROR(VLOOKUP(Table4[[#This Row],[Column1]],mapping!A:L,12,FALSE),0),0))</f>
        <v>0</v>
      </c>
      <c r="N2545" s="58">
        <f>Table4[[#This Row],[ سعر اليومية ]]*3%*Table4[[#This Row],[عدد الدورات ]]</f>
        <v>0</v>
      </c>
      <c r="O2545" s="56">
        <f>Table4[[#This Row],[ سعر اليومية ]]*Table4[[#This Row],[عدد الدورات ]]-N2545</f>
        <v>0</v>
      </c>
      <c r="P2545" s="194"/>
      <c r="Q2545" s="194"/>
      <c r="R2545" s="194"/>
      <c r="S2545" s="58">
        <f>(Table4[[#This Row],[سعر يومية السائق]]*Table4[[#This Row],[عدد الدورات ]])-SUM(Table4[[#This Row],[سلف ]:[خصم ]])+Table4[[#This Row],[اضافي ]]</f>
        <v>0</v>
      </c>
      <c r="U2545" s="58">
        <f>Table4[[#This Row],[ سعر اليومية ]]*Table4[[#This Row],[عدد الدورات ]]-Table4[[#This Row],[سعر يومية السائق]]*L2545</f>
        <v>0</v>
      </c>
      <c r="V2545" s="58">
        <f>U2545-Table4[[#This Row],[W/H  3%]]</f>
        <v>0</v>
      </c>
      <c r="W2545" s="66" t="str">
        <f>Table4[[#This Row],[اليوم]]&amp;Table4[[#This Row],[الشهر ]]&amp;Table4[[#This Row],[العام]]</f>
        <v/>
      </c>
      <c r="X2545" s="66" t="s">
        <v>304</v>
      </c>
    </row>
    <row r="2546" spans="1:24" x14ac:dyDescent="0.3">
      <c r="A2546" s="62"/>
      <c r="B2546" s="62"/>
      <c r="C2546" s="62"/>
      <c r="D2546" s="41" t="e">
        <f t="shared" si="125"/>
        <v>#N/A</v>
      </c>
      <c r="E2546" s="4"/>
      <c r="F2546" s="41" t="e">
        <f>VLOOKUP(E2546,mapping!C:J,2,FALSE)</f>
        <v>#N/A</v>
      </c>
      <c r="G2546" s="41">
        <f>IFERROR(VLOOKUP(F2546,mapping!$D$3:$J$200,2,FALSE),0)</f>
        <v>0</v>
      </c>
      <c r="H2546" s="41">
        <f>IFERROR(VLOOKUP(F2546,mapping!$D$3:$J$200,3,FALSE),0)</f>
        <v>0</v>
      </c>
      <c r="I2546" s="41">
        <f>IFERROR(VLOOKUP(F2546,mapping!$D$3:$J$200,4,FALSE),0)</f>
        <v>0</v>
      </c>
      <c r="J2546" s="41">
        <f>IFERROR(VLOOKUP(F2546,mapping!$D$3:$J$200,5,FALSE),0)</f>
        <v>0</v>
      </c>
      <c r="K2546" s="63">
        <f>IF(W2546=mapping!$N$1,IFERROR(VLOOKUP(Table4[[#This Row],[Column1]],mapping!A:L,11,FALSE),0),IF(W2546&gt;mapping!$N$1,IFERROR(VLOOKUP(Table4[[#This Row],[Column1]],mapping!A:L,11,FALSE),0),))</f>
        <v>0</v>
      </c>
      <c r="L2546" s="139"/>
      <c r="M2546" s="60">
        <f>IF(W2546=mapping!$N$1,IFERROR(VLOOKUP(Table4[[#This Row],[Column1]],mapping!A:L,12,FALSE),0),IF(W2546&gt;mapping!$N$1,IFERROR(VLOOKUP(Table4[[#This Row],[Column1]],mapping!A:L,12,FALSE),0),0))</f>
        <v>0</v>
      </c>
      <c r="N2546" s="58">
        <f>Table4[[#This Row],[ سعر اليومية ]]*3%*Table4[[#This Row],[عدد الدورات ]]</f>
        <v>0</v>
      </c>
      <c r="O2546" s="56">
        <f>Table4[[#This Row],[ سعر اليومية ]]*Table4[[#This Row],[عدد الدورات ]]-N2546</f>
        <v>0</v>
      </c>
      <c r="P2546" s="194"/>
      <c r="Q2546" s="194"/>
      <c r="R2546" s="194"/>
      <c r="S2546" s="58">
        <f>(Table4[[#This Row],[سعر يومية السائق]]*Table4[[#This Row],[عدد الدورات ]])-SUM(Table4[[#This Row],[سلف ]:[خصم ]])+Table4[[#This Row],[اضافي ]]</f>
        <v>0</v>
      </c>
      <c r="U2546" s="58">
        <f>Table4[[#This Row],[ سعر اليومية ]]*Table4[[#This Row],[عدد الدورات ]]-Table4[[#This Row],[سعر يومية السائق]]*L2546</f>
        <v>0</v>
      </c>
      <c r="V2546" s="58">
        <f>U2546-Table4[[#This Row],[W/H  3%]]</f>
        <v>0</v>
      </c>
      <c r="W2546" s="66" t="str">
        <f>Table4[[#This Row],[اليوم]]&amp;Table4[[#This Row],[الشهر ]]&amp;Table4[[#This Row],[العام]]</f>
        <v/>
      </c>
      <c r="X2546" s="66" t="s">
        <v>304</v>
      </c>
    </row>
    <row r="2547" spans="1:24" x14ac:dyDescent="0.3">
      <c r="A2547" s="62"/>
      <c r="B2547" s="62"/>
      <c r="C2547" s="62"/>
      <c r="D2547" s="41" t="e">
        <f t="shared" si="125"/>
        <v>#N/A</v>
      </c>
      <c r="E2547" s="4"/>
      <c r="F2547" s="41" t="e">
        <f>VLOOKUP(E2547,mapping!C:J,2,FALSE)</f>
        <v>#N/A</v>
      </c>
      <c r="G2547" s="41">
        <f>IFERROR(VLOOKUP(F2547,mapping!$D$3:$J$200,2,FALSE),0)</f>
        <v>0</v>
      </c>
      <c r="H2547" s="41">
        <f>IFERROR(VLOOKUP(F2547,mapping!$D$3:$J$200,3,FALSE),0)</f>
        <v>0</v>
      </c>
      <c r="I2547" s="41">
        <f>IFERROR(VLOOKUP(F2547,mapping!$D$3:$J$200,4,FALSE),0)</f>
        <v>0</v>
      </c>
      <c r="J2547" s="41">
        <f>IFERROR(VLOOKUP(F2547,mapping!$D$3:$J$200,5,FALSE),0)</f>
        <v>0</v>
      </c>
      <c r="K2547" s="63">
        <f>IF(W2547=mapping!$N$1,IFERROR(VLOOKUP(Table4[[#This Row],[Column1]],mapping!A:L,11,FALSE),0),IF(W2547&gt;mapping!$N$1,IFERROR(VLOOKUP(Table4[[#This Row],[Column1]],mapping!A:L,11,FALSE),0),))</f>
        <v>0</v>
      </c>
      <c r="L2547" s="139"/>
      <c r="M2547" s="60">
        <f>IF(W2547=mapping!$N$1,IFERROR(VLOOKUP(Table4[[#This Row],[Column1]],mapping!A:L,12,FALSE),0),IF(W2547&gt;mapping!$N$1,IFERROR(VLOOKUP(Table4[[#This Row],[Column1]],mapping!A:L,12,FALSE),0),0))</f>
        <v>0</v>
      </c>
      <c r="N2547" s="58">
        <f>Table4[[#This Row],[ سعر اليومية ]]*3%*Table4[[#This Row],[عدد الدورات ]]</f>
        <v>0</v>
      </c>
      <c r="O2547" s="56">
        <f>Table4[[#This Row],[ سعر اليومية ]]*Table4[[#This Row],[عدد الدورات ]]-N2547</f>
        <v>0</v>
      </c>
      <c r="P2547" s="194"/>
      <c r="Q2547" s="194"/>
      <c r="R2547" s="194"/>
      <c r="S2547" s="58">
        <f>(Table4[[#This Row],[سعر يومية السائق]]*Table4[[#This Row],[عدد الدورات ]])-SUM(Table4[[#This Row],[سلف ]:[خصم ]])+Table4[[#This Row],[اضافي ]]</f>
        <v>0</v>
      </c>
      <c r="U2547" s="58">
        <f>Table4[[#This Row],[ سعر اليومية ]]*Table4[[#This Row],[عدد الدورات ]]-Table4[[#This Row],[سعر يومية السائق]]*L2547</f>
        <v>0</v>
      </c>
      <c r="V2547" s="58">
        <f>U2547-Table4[[#This Row],[W/H  3%]]</f>
        <v>0</v>
      </c>
      <c r="W2547" s="66" t="str">
        <f>Table4[[#This Row],[اليوم]]&amp;Table4[[#This Row],[الشهر ]]&amp;Table4[[#This Row],[العام]]</f>
        <v/>
      </c>
      <c r="X2547" s="66" t="s">
        <v>304</v>
      </c>
    </row>
    <row r="2548" spans="1:24" x14ac:dyDescent="0.3">
      <c r="A2548" s="62"/>
      <c r="B2548" s="62"/>
      <c r="C2548" s="62"/>
      <c r="D2548" s="41" t="e">
        <f t="shared" si="125"/>
        <v>#N/A</v>
      </c>
      <c r="E2548" s="4"/>
      <c r="F2548" s="41" t="e">
        <f>VLOOKUP(E2548,mapping!C:J,2,FALSE)</f>
        <v>#N/A</v>
      </c>
      <c r="G2548" s="41">
        <f>IFERROR(VLOOKUP(F2548,mapping!$D$3:$J$200,2,FALSE),0)</f>
        <v>0</v>
      </c>
      <c r="H2548" s="41">
        <f>IFERROR(VLOOKUP(F2548,mapping!$D$3:$J$200,3,FALSE),0)</f>
        <v>0</v>
      </c>
      <c r="I2548" s="41">
        <f>IFERROR(VLOOKUP(F2548,mapping!$D$3:$J$200,4,FALSE),0)</f>
        <v>0</v>
      </c>
      <c r="J2548" s="41">
        <f>IFERROR(VLOOKUP(F2548,mapping!$D$3:$J$200,5,FALSE),0)</f>
        <v>0</v>
      </c>
      <c r="K2548" s="63">
        <f>IF(W2548=mapping!$N$1,IFERROR(VLOOKUP(Table4[[#This Row],[Column1]],mapping!A:L,11,FALSE),0),IF(W2548&gt;mapping!$N$1,IFERROR(VLOOKUP(Table4[[#This Row],[Column1]],mapping!A:L,11,FALSE),0),))</f>
        <v>0</v>
      </c>
      <c r="L2548" s="139"/>
      <c r="M2548" s="60">
        <f>IF(W2548=mapping!$N$1,IFERROR(VLOOKUP(Table4[[#This Row],[Column1]],mapping!A:L,12,FALSE),0),IF(W2548&gt;mapping!$N$1,IFERROR(VLOOKUP(Table4[[#This Row],[Column1]],mapping!A:L,12,FALSE),0),0))</f>
        <v>0</v>
      </c>
      <c r="N2548" s="58">
        <f>Table4[[#This Row],[ سعر اليومية ]]*3%*Table4[[#This Row],[عدد الدورات ]]</f>
        <v>0</v>
      </c>
      <c r="O2548" s="56">
        <f>Table4[[#This Row],[ سعر اليومية ]]*Table4[[#This Row],[عدد الدورات ]]-N2548</f>
        <v>0</v>
      </c>
      <c r="P2548" s="194"/>
      <c r="Q2548" s="194"/>
      <c r="R2548" s="194"/>
      <c r="S2548" s="58">
        <f>(Table4[[#This Row],[سعر يومية السائق]]*Table4[[#This Row],[عدد الدورات ]])-SUM(Table4[[#This Row],[سلف ]:[خصم ]])+Table4[[#This Row],[اضافي ]]</f>
        <v>0</v>
      </c>
      <c r="U2548" s="58">
        <f>Table4[[#This Row],[ سعر اليومية ]]*Table4[[#This Row],[عدد الدورات ]]-Table4[[#This Row],[سعر يومية السائق]]*L2548</f>
        <v>0</v>
      </c>
      <c r="V2548" s="58">
        <f>U2548-Table4[[#This Row],[W/H  3%]]</f>
        <v>0</v>
      </c>
      <c r="W2548" s="66" t="str">
        <f>Table4[[#This Row],[اليوم]]&amp;Table4[[#This Row],[الشهر ]]&amp;Table4[[#This Row],[العام]]</f>
        <v/>
      </c>
      <c r="X2548" s="66" t="s">
        <v>304</v>
      </c>
    </row>
    <row r="2549" spans="1:24" x14ac:dyDescent="0.3">
      <c r="A2549" s="62"/>
      <c r="B2549" s="62"/>
      <c r="C2549" s="62"/>
      <c r="D2549" s="41" t="e">
        <f t="shared" si="125"/>
        <v>#N/A</v>
      </c>
      <c r="E2549" s="4"/>
      <c r="F2549" s="41" t="e">
        <f>VLOOKUP(E2549,mapping!C:J,2,FALSE)</f>
        <v>#N/A</v>
      </c>
      <c r="G2549" s="41">
        <f>IFERROR(VLOOKUP(F2549,mapping!$D$3:$J$200,2,FALSE),0)</f>
        <v>0</v>
      </c>
      <c r="H2549" s="41">
        <f>IFERROR(VLOOKUP(F2549,mapping!$D$3:$J$200,3,FALSE),0)</f>
        <v>0</v>
      </c>
      <c r="I2549" s="41">
        <f>IFERROR(VLOOKUP(F2549,mapping!$D$3:$J$200,4,FALSE),0)</f>
        <v>0</v>
      </c>
      <c r="J2549" s="41">
        <f>IFERROR(VLOOKUP(F2549,mapping!$D$3:$J$200,5,FALSE),0)</f>
        <v>0</v>
      </c>
      <c r="K2549" s="63">
        <f>IF(W2549=mapping!$N$1,IFERROR(VLOOKUP(Table4[[#This Row],[Column1]],mapping!A:L,11,FALSE),0),IF(W2549&gt;mapping!$N$1,IFERROR(VLOOKUP(Table4[[#This Row],[Column1]],mapping!A:L,11,FALSE),0),))</f>
        <v>0</v>
      </c>
      <c r="L2549" s="139"/>
      <c r="M2549" s="60">
        <f>IF(W2549=mapping!$N$1,IFERROR(VLOOKUP(Table4[[#This Row],[Column1]],mapping!A:L,12,FALSE),0),IF(W2549&gt;mapping!$N$1,IFERROR(VLOOKUP(Table4[[#This Row],[Column1]],mapping!A:L,12,FALSE),0),0))</f>
        <v>0</v>
      </c>
      <c r="N2549" s="58">
        <f>Table4[[#This Row],[ سعر اليومية ]]*3%*Table4[[#This Row],[عدد الدورات ]]</f>
        <v>0</v>
      </c>
      <c r="O2549" s="56">
        <f>Table4[[#This Row],[ سعر اليومية ]]*Table4[[#This Row],[عدد الدورات ]]-N2549</f>
        <v>0</v>
      </c>
      <c r="P2549" s="194"/>
      <c r="Q2549" s="194"/>
      <c r="R2549" s="194"/>
      <c r="S2549" s="58">
        <f>(Table4[[#This Row],[سعر يومية السائق]]*Table4[[#This Row],[عدد الدورات ]])-SUM(Table4[[#This Row],[سلف ]:[خصم ]])+Table4[[#This Row],[اضافي ]]</f>
        <v>0</v>
      </c>
      <c r="U2549" s="58">
        <f>Table4[[#This Row],[ سعر اليومية ]]*Table4[[#This Row],[عدد الدورات ]]-Table4[[#This Row],[سعر يومية السائق]]*L2549</f>
        <v>0</v>
      </c>
      <c r="V2549" s="58">
        <f>U2549-Table4[[#This Row],[W/H  3%]]</f>
        <v>0</v>
      </c>
      <c r="W2549" s="66" t="str">
        <f>Table4[[#This Row],[اليوم]]&amp;Table4[[#This Row],[الشهر ]]&amp;Table4[[#This Row],[العام]]</f>
        <v/>
      </c>
      <c r="X2549" s="66" t="s">
        <v>304</v>
      </c>
    </row>
    <row r="2550" spans="1:24" x14ac:dyDescent="0.3">
      <c r="A2550" s="62"/>
      <c r="B2550" s="62"/>
      <c r="C2550" s="62"/>
      <c r="D2550" s="41" t="e">
        <f t="shared" si="125"/>
        <v>#N/A</v>
      </c>
      <c r="E2550" s="4"/>
      <c r="F2550" s="41" t="e">
        <f>VLOOKUP(E2550,mapping!C:J,2,FALSE)</f>
        <v>#N/A</v>
      </c>
      <c r="G2550" s="41">
        <f>IFERROR(VLOOKUP(F2550,mapping!$D$3:$J$200,2,FALSE),0)</f>
        <v>0</v>
      </c>
      <c r="H2550" s="41">
        <f>IFERROR(VLOOKUP(F2550,mapping!$D$3:$J$200,3,FALSE),0)</f>
        <v>0</v>
      </c>
      <c r="I2550" s="41">
        <f>IFERROR(VLOOKUP(F2550,mapping!$D$3:$J$200,4,FALSE),0)</f>
        <v>0</v>
      </c>
      <c r="J2550" s="41">
        <f>IFERROR(VLOOKUP(F2550,mapping!$D$3:$J$200,5,FALSE),0)</f>
        <v>0</v>
      </c>
      <c r="K2550" s="63">
        <f>IF(W2550=mapping!$N$1,IFERROR(VLOOKUP(Table4[[#This Row],[Column1]],mapping!A:L,11,FALSE),0),IF(W2550&gt;mapping!$N$1,IFERROR(VLOOKUP(Table4[[#This Row],[Column1]],mapping!A:L,11,FALSE),0),))</f>
        <v>0</v>
      </c>
      <c r="L2550" s="139"/>
      <c r="M2550" s="60">
        <f>IF(W2550=mapping!$N$1,IFERROR(VLOOKUP(Table4[[#This Row],[Column1]],mapping!A:L,12,FALSE),0),IF(W2550&gt;mapping!$N$1,IFERROR(VLOOKUP(Table4[[#This Row],[Column1]],mapping!A:L,12,FALSE),0),0))</f>
        <v>0</v>
      </c>
      <c r="N2550" s="58">
        <f>Table4[[#This Row],[ سعر اليومية ]]*3%*Table4[[#This Row],[عدد الدورات ]]</f>
        <v>0</v>
      </c>
      <c r="O2550" s="56">
        <f>Table4[[#This Row],[ سعر اليومية ]]*Table4[[#This Row],[عدد الدورات ]]-N2550</f>
        <v>0</v>
      </c>
      <c r="P2550" s="194"/>
      <c r="Q2550" s="194"/>
      <c r="R2550" s="194"/>
      <c r="S2550" s="58">
        <f>(Table4[[#This Row],[سعر يومية السائق]]*Table4[[#This Row],[عدد الدورات ]])-SUM(Table4[[#This Row],[سلف ]:[خصم ]])+Table4[[#This Row],[اضافي ]]</f>
        <v>0</v>
      </c>
      <c r="U2550" s="58">
        <f>Table4[[#This Row],[ سعر اليومية ]]*Table4[[#This Row],[عدد الدورات ]]-Table4[[#This Row],[سعر يومية السائق]]*L2550</f>
        <v>0</v>
      </c>
      <c r="V2550" s="58">
        <f>U2550-Table4[[#This Row],[W/H  3%]]</f>
        <v>0</v>
      </c>
      <c r="W2550" s="66" t="str">
        <f>Table4[[#This Row],[اليوم]]&amp;Table4[[#This Row],[الشهر ]]&amp;Table4[[#This Row],[العام]]</f>
        <v/>
      </c>
      <c r="X2550" s="66" t="s">
        <v>304</v>
      </c>
    </row>
    <row r="2551" spans="1:24" x14ac:dyDescent="0.3">
      <c r="A2551" s="62"/>
      <c r="B2551" s="62"/>
      <c r="C2551" s="62"/>
      <c r="D2551" s="41" t="e">
        <f t="shared" si="125"/>
        <v>#N/A</v>
      </c>
      <c r="E2551" s="4"/>
      <c r="F2551" s="41" t="e">
        <f>VLOOKUP(E2551,mapping!C:J,2,FALSE)</f>
        <v>#N/A</v>
      </c>
      <c r="G2551" s="41">
        <f>IFERROR(VLOOKUP(F2551,mapping!$D$3:$J$200,2,FALSE),0)</f>
        <v>0</v>
      </c>
      <c r="H2551" s="41">
        <f>IFERROR(VLOOKUP(F2551,mapping!$D$3:$J$200,3,FALSE),0)</f>
        <v>0</v>
      </c>
      <c r="I2551" s="41">
        <f>IFERROR(VLOOKUP(F2551,mapping!$D$3:$J$200,4,FALSE),0)</f>
        <v>0</v>
      </c>
      <c r="J2551" s="41">
        <f>IFERROR(VLOOKUP(F2551,mapping!$D$3:$J$200,5,FALSE),0)</f>
        <v>0</v>
      </c>
      <c r="K2551" s="63">
        <f>IF(W2551=mapping!$N$1,IFERROR(VLOOKUP(Table4[[#This Row],[Column1]],mapping!A:L,11,FALSE),0),IF(W2551&gt;mapping!$N$1,IFERROR(VLOOKUP(Table4[[#This Row],[Column1]],mapping!A:L,11,FALSE),0),))</f>
        <v>0</v>
      </c>
      <c r="L2551" s="139"/>
      <c r="M2551" s="60">
        <f>IF(W2551=mapping!$N$1,IFERROR(VLOOKUP(Table4[[#This Row],[Column1]],mapping!A:L,12,FALSE),0),IF(W2551&gt;mapping!$N$1,IFERROR(VLOOKUP(Table4[[#This Row],[Column1]],mapping!A:L,12,FALSE),0),0))</f>
        <v>0</v>
      </c>
      <c r="N2551" s="58">
        <f>Table4[[#This Row],[ سعر اليومية ]]*3%*Table4[[#This Row],[عدد الدورات ]]</f>
        <v>0</v>
      </c>
      <c r="O2551" s="56">
        <f>Table4[[#This Row],[ سعر اليومية ]]*Table4[[#This Row],[عدد الدورات ]]-N2551</f>
        <v>0</v>
      </c>
      <c r="P2551" s="194"/>
      <c r="Q2551" s="194"/>
      <c r="R2551" s="194"/>
      <c r="S2551" s="58">
        <f>(Table4[[#This Row],[سعر يومية السائق]]*Table4[[#This Row],[عدد الدورات ]])-SUM(Table4[[#This Row],[سلف ]:[خصم ]])+Table4[[#This Row],[اضافي ]]</f>
        <v>0</v>
      </c>
      <c r="U2551" s="58">
        <f>Table4[[#This Row],[ سعر اليومية ]]*Table4[[#This Row],[عدد الدورات ]]-Table4[[#This Row],[سعر يومية السائق]]*L2551</f>
        <v>0</v>
      </c>
      <c r="V2551" s="58">
        <f>U2551-Table4[[#This Row],[W/H  3%]]</f>
        <v>0</v>
      </c>
      <c r="W2551" s="66" t="str">
        <f>Table4[[#This Row],[اليوم]]&amp;Table4[[#This Row],[الشهر ]]&amp;Table4[[#This Row],[العام]]</f>
        <v/>
      </c>
      <c r="X2551" s="66" t="s">
        <v>304</v>
      </c>
    </row>
    <row r="2552" spans="1:24" x14ac:dyDescent="0.3">
      <c r="A2552" s="62"/>
      <c r="B2552" s="62"/>
      <c r="C2552" s="62"/>
      <c r="D2552" s="41" t="e">
        <f t="shared" si="125"/>
        <v>#N/A</v>
      </c>
      <c r="E2552" s="4"/>
      <c r="F2552" s="41" t="e">
        <f>VLOOKUP(E2552,mapping!C:J,2,FALSE)</f>
        <v>#N/A</v>
      </c>
      <c r="G2552" s="41">
        <f>IFERROR(VLOOKUP(F2552,mapping!$D$3:$J$200,2,FALSE),0)</f>
        <v>0</v>
      </c>
      <c r="H2552" s="41">
        <f>IFERROR(VLOOKUP(F2552,mapping!$D$3:$J$200,3,FALSE),0)</f>
        <v>0</v>
      </c>
      <c r="I2552" s="41">
        <f>IFERROR(VLOOKUP(F2552,mapping!$D$3:$J$200,4,FALSE),0)</f>
        <v>0</v>
      </c>
      <c r="J2552" s="41">
        <f>IFERROR(VLOOKUP(F2552,mapping!$D$3:$J$200,5,FALSE),0)</f>
        <v>0</v>
      </c>
      <c r="K2552" s="63">
        <f>IF(W2552=mapping!$N$1,IFERROR(VLOOKUP(Table4[[#This Row],[Column1]],mapping!A:L,11,FALSE),0),IF(W2552&gt;mapping!$N$1,IFERROR(VLOOKUP(Table4[[#This Row],[Column1]],mapping!A:L,11,FALSE),0),))</f>
        <v>0</v>
      </c>
      <c r="L2552" s="139"/>
      <c r="M2552" s="60">
        <f>IF(W2552=mapping!$N$1,IFERROR(VLOOKUP(Table4[[#This Row],[Column1]],mapping!A:L,12,FALSE),0),IF(W2552&gt;mapping!$N$1,IFERROR(VLOOKUP(Table4[[#This Row],[Column1]],mapping!A:L,12,FALSE),0),0))</f>
        <v>0</v>
      </c>
      <c r="N2552" s="58">
        <f>Table4[[#This Row],[ سعر اليومية ]]*3%*Table4[[#This Row],[عدد الدورات ]]</f>
        <v>0</v>
      </c>
      <c r="O2552" s="56">
        <f>Table4[[#This Row],[ سعر اليومية ]]*Table4[[#This Row],[عدد الدورات ]]-N2552</f>
        <v>0</v>
      </c>
      <c r="P2552" s="194"/>
      <c r="Q2552" s="194"/>
      <c r="R2552" s="194"/>
      <c r="S2552" s="58">
        <f>(Table4[[#This Row],[سعر يومية السائق]]*Table4[[#This Row],[عدد الدورات ]])-SUM(Table4[[#This Row],[سلف ]:[خصم ]])+Table4[[#This Row],[اضافي ]]</f>
        <v>0</v>
      </c>
      <c r="U2552" s="58">
        <f>Table4[[#This Row],[ سعر اليومية ]]*Table4[[#This Row],[عدد الدورات ]]-Table4[[#This Row],[سعر يومية السائق]]*L2552</f>
        <v>0</v>
      </c>
      <c r="V2552" s="58">
        <f>U2552-Table4[[#This Row],[W/H  3%]]</f>
        <v>0</v>
      </c>
      <c r="W2552" s="66" t="str">
        <f>Table4[[#This Row],[اليوم]]&amp;Table4[[#This Row],[الشهر ]]&amp;Table4[[#This Row],[العام]]</f>
        <v/>
      </c>
      <c r="X2552" s="66" t="s">
        <v>304</v>
      </c>
    </row>
    <row r="2553" spans="1:24" x14ac:dyDescent="0.3">
      <c r="A2553" s="62"/>
      <c r="B2553" s="62"/>
      <c r="C2553" s="62"/>
      <c r="D2553" s="41" t="e">
        <f t="shared" si="125"/>
        <v>#N/A</v>
      </c>
      <c r="E2553" s="4"/>
      <c r="F2553" s="41" t="e">
        <f>VLOOKUP(E2553,mapping!C:J,2,FALSE)</f>
        <v>#N/A</v>
      </c>
      <c r="G2553" s="41">
        <f>IFERROR(VLOOKUP(F2553,mapping!$D$3:$J$200,2,FALSE),0)</f>
        <v>0</v>
      </c>
      <c r="H2553" s="41">
        <f>IFERROR(VLOOKUP(F2553,mapping!$D$3:$J$200,3,FALSE),0)</f>
        <v>0</v>
      </c>
      <c r="I2553" s="41">
        <f>IFERROR(VLOOKUP(F2553,mapping!$D$3:$J$200,4,FALSE),0)</f>
        <v>0</v>
      </c>
      <c r="J2553" s="41">
        <f>IFERROR(VLOOKUP(F2553,mapping!$D$3:$J$200,5,FALSE),0)</f>
        <v>0</v>
      </c>
      <c r="K2553" s="63">
        <f>IF(W2553=mapping!$N$1,IFERROR(VLOOKUP(Table4[[#This Row],[Column1]],mapping!A:L,11,FALSE),0),IF(W2553&gt;mapping!$N$1,IFERROR(VLOOKUP(Table4[[#This Row],[Column1]],mapping!A:L,11,FALSE),0),))</f>
        <v>0</v>
      </c>
      <c r="L2553" s="139"/>
      <c r="M2553" s="60">
        <f>IF(W2553=mapping!$N$1,IFERROR(VLOOKUP(Table4[[#This Row],[Column1]],mapping!A:L,12,FALSE),0),IF(W2553&gt;mapping!$N$1,IFERROR(VLOOKUP(Table4[[#This Row],[Column1]],mapping!A:L,12,FALSE),0),0))</f>
        <v>0</v>
      </c>
      <c r="N2553" s="58">
        <f>Table4[[#This Row],[ سعر اليومية ]]*3%*Table4[[#This Row],[عدد الدورات ]]</f>
        <v>0</v>
      </c>
      <c r="O2553" s="56">
        <f>Table4[[#This Row],[ سعر اليومية ]]*Table4[[#This Row],[عدد الدورات ]]-N2553</f>
        <v>0</v>
      </c>
      <c r="P2553" s="194"/>
      <c r="Q2553" s="194"/>
      <c r="R2553" s="194"/>
      <c r="S2553" s="58">
        <f>(Table4[[#This Row],[سعر يومية السائق]]*Table4[[#This Row],[عدد الدورات ]])-SUM(Table4[[#This Row],[سلف ]:[خصم ]])+Table4[[#This Row],[اضافي ]]</f>
        <v>0</v>
      </c>
      <c r="U2553" s="58">
        <f>Table4[[#This Row],[ سعر اليومية ]]*Table4[[#This Row],[عدد الدورات ]]-Table4[[#This Row],[سعر يومية السائق]]*L2553</f>
        <v>0</v>
      </c>
      <c r="V2553" s="58">
        <f>U2553-Table4[[#This Row],[W/H  3%]]</f>
        <v>0</v>
      </c>
      <c r="W2553" s="66" t="str">
        <f>Table4[[#This Row],[اليوم]]&amp;Table4[[#This Row],[الشهر ]]&amp;Table4[[#This Row],[العام]]</f>
        <v/>
      </c>
      <c r="X2553" s="66" t="s">
        <v>304</v>
      </c>
    </row>
    <row r="2554" spans="1:24" x14ac:dyDescent="0.3">
      <c r="A2554" s="62"/>
      <c r="B2554" s="62"/>
      <c r="C2554" s="62"/>
      <c r="D2554" s="41" t="e">
        <f t="shared" si="125"/>
        <v>#N/A</v>
      </c>
      <c r="E2554" s="4"/>
      <c r="F2554" s="41" t="e">
        <f>VLOOKUP(E2554,mapping!C:J,2,FALSE)</f>
        <v>#N/A</v>
      </c>
      <c r="G2554" s="41">
        <f>IFERROR(VLOOKUP(F2554,mapping!$D$3:$J$200,2,FALSE),0)</f>
        <v>0</v>
      </c>
      <c r="H2554" s="41">
        <f>IFERROR(VLOOKUP(F2554,mapping!$D$3:$J$200,3,FALSE),0)</f>
        <v>0</v>
      </c>
      <c r="I2554" s="41">
        <f>IFERROR(VLOOKUP(F2554,mapping!$D$3:$J$200,4,FALSE),0)</f>
        <v>0</v>
      </c>
      <c r="J2554" s="41">
        <f>IFERROR(VLOOKUP(F2554,mapping!$D$3:$J$200,5,FALSE),0)</f>
        <v>0</v>
      </c>
      <c r="K2554" s="63">
        <f>IF(W2554=mapping!$N$1,IFERROR(VLOOKUP(Table4[[#This Row],[Column1]],mapping!A:L,11,FALSE),0),IF(W2554&gt;mapping!$N$1,IFERROR(VLOOKUP(Table4[[#This Row],[Column1]],mapping!A:L,11,FALSE),0),))</f>
        <v>0</v>
      </c>
      <c r="L2554" s="139"/>
      <c r="M2554" s="60">
        <f>IF(W2554=mapping!$N$1,IFERROR(VLOOKUP(Table4[[#This Row],[Column1]],mapping!A:L,12,FALSE),0),IF(W2554&gt;mapping!$N$1,IFERROR(VLOOKUP(Table4[[#This Row],[Column1]],mapping!A:L,12,FALSE),0),0))</f>
        <v>0</v>
      </c>
      <c r="N2554" s="58">
        <f>Table4[[#This Row],[ سعر اليومية ]]*3%*Table4[[#This Row],[عدد الدورات ]]</f>
        <v>0</v>
      </c>
      <c r="O2554" s="56">
        <f>Table4[[#This Row],[ سعر اليومية ]]*Table4[[#This Row],[عدد الدورات ]]-N2554</f>
        <v>0</v>
      </c>
      <c r="P2554" s="194"/>
      <c r="Q2554" s="194"/>
      <c r="R2554" s="194"/>
      <c r="S2554" s="58">
        <f>(Table4[[#This Row],[سعر يومية السائق]]*Table4[[#This Row],[عدد الدورات ]])-SUM(Table4[[#This Row],[سلف ]:[خصم ]])+Table4[[#This Row],[اضافي ]]</f>
        <v>0</v>
      </c>
      <c r="U2554" s="58">
        <f>Table4[[#This Row],[ سعر اليومية ]]*Table4[[#This Row],[عدد الدورات ]]-Table4[[#This Row],[سعر يومية السائق]]*L2554</f>
        <v>0</v>
      </c>
      <c r="V2554" s="58">
        <f>U2554-Table4[[#This Row],[W/H  3%]]</f>
        <v>0</v>
      </c>
      <c r="W2554" s="66" t="str">
        <f>Table4[[#This Row],[اليوم]]&amp;Table4[[#This Row],[الشهر ]]&amp;Table4[[#This Row],[العام]]</f>
        <v/>
      </c>
      <c r="X2554" s="66" t="s">
        <v>304</v>
      </c>
    </row>
    <row r="2555" spans="1:24" x14ac:dyDescent="0.3">
      <c r="A2555" s="62"/>
      <c r="B2555" s="62"/>
      <c r="C2555" s="62"/>
      <c r="D2555" s="41" t="e">
        <f t="shared" si="125"/>
        <v>#N/A</v>
      </c>
      <c r="E2555" s="4"/>
      <c r="F2555" s="41" t="e">
        <f>VLOOKUP(E2555,mapping!C:J,2,FALSE)</f>
        <v>#N/A</v>
      </c>
      <c r="G2555" s="41">
        <f>IFERROR(VLOOKUP(F2555,mapping!$D$3:$J$200,2,FALSE),0)</f>
        <v>0</v>
      </c>
      <c r="H2555" s="41">
        <f>IFERROR(VLOOKUP(F2555,mapping!$D$3:$J$200,3,FALSE),0)</f>
        <v>0</v>
      </c>
      <c r="I2555" s="41">
        <f>IFERROR(VLOOKUP(F2555,mapping!$D$3:$J$200,4,FALSE),0)</f>
        <v>0</v>
      </c>
      <c r="J2555" s="41">
        <f>IFERROR(VLOOKUP(F2555,mapping!$D$3:$J$200,5,FALSE),0)</f>
        <v>0</v>
      </c>
      <c r="K2555" s="63">
        <f>IF(W2555=mapping!$N$1,IFERROR(VLOOKUP(Table4[[#This Row],[Column1]],mapping!A:L,11,FALSE),0),IF(W2555&gt;mapping!$N$1,IFERROR(VLOOKUP(Table4[[#This Row],[Column1]],mapping!A:L,11,FALSE),0),))</f>
        <v>0</v>
      </c>
      <c r="L2555" s="139"/>
      <c r="M2555" s="60">
        <f>IF(W2555=mapping!$N$1,IFERROR(VLOOKUP(Table4[[#This Row],[Column1]],mapping!A:L,12,FALSE),0),IF(W2555&gt;mapping!$N$1,IFERROR(VLOOKUP(Table4[[#This Row],[Column1]],mapping!A:L,12,FALSE),0),0))</f>
        <v>0</v>
      </c>
      <c r="N2555" s="58">
        <f>Table4[[#This Row],[ سعر اليومية ]]*3%*Table4[[#This Row],[عدد الدورات ]]</f>
        <v>0</v>
      </c>
      <c r="O2555" s="56">
        <f>Table4[[#This Row],[ سعر اليومية ]]*Table4[[#This Row],[عدد الدورات ]]-N2555</f>
        <v>0</v>
      </c>
      <c r="P2555" s="194"/>
      <c r="Q2555" s="194"/>
      <c r="R2555" s="194"/>
      <c r="S2555" s="58">
        <f>(Table4[[#This Row],[سعر يومية السائق]]*Table4[[#This Row],[عدد الدورات ]])-SUM(Table4[[#This Row],[سلف ]:[خصم ]])+Table4[[#This Row],[اضافي ]]</f>
        <v>0</v>
      </c>
      <c r="U2555" s="58">
        <f>Table4[[#This Row],[ سعر اليومية ]]*Table4[[#This Row],[عدد الدورات ]]-Table4[[#This Row],[سعر يومية السائق]]*L2555</f>
        <v>0</v>
      </c>
      <c r="V2555" s="58">
        <f>U2555-Table4[[#This Row],[W/H  3%]]</f>
        <v>0</v>
      </c>
      <c r="W2555" s="66" t="str">
        <f>Table4[[#This Row],[اليوم]]&amp;Table4[[#This Row],[الشهر ]]&amp;Table4[[#This Row],[العام]]</f>
        <v/>
      </c>
      <c r="X2555" s="66" t="s">
        <v>304</v>
      </c>
    </row>
    <row r="2556" spans="1:24" x14ac:dyDescent="0.3">
      <c r="A2556" s="62"/>
      <c r="B2556" s="62"/>
      <c r="C2556" s="62"/>
      <c r="D2556" s="41" t="e">
        <f t="shared" si="125"/>
        <v>#N/A</v>
      </c>
      <c r="E2556" s="4"/>
      <c r="F2556" s="41" t="e">
        <f>VLOOKUP(E2556,mapping!C:J,2,FALSE)</f>
        <v>#N/A</v>
      </c>
      <c r="G2556" s="41">
        <f>IFERROR(VLOOKUP(F2556,mapping!$D$3:$J$200,2,FALSE),0)</f>
        <v>0</v>
      </c>
      <c r="H2556" s="41">
        <f>IFERROR(VLOOKUP(F2556,mapping!$D$3:$J$200,3,FALSE),0)</f>
        <v>0</v>
      </c>
      <c r="I2556" s="41">
        <f>IFERROR(VLOOKUP(F2556,mapping!$D$3:$J$200,4,FALSE),0)</f>
        <v>0</v>
      </c>
      <c r="J2556" s="41">
        <f>IFERROR(VLOOKUP(F2556,mapping!$D$3:$J$200,5,FALSE),0)</f>
        <v>0</v>
      </c>
      <c r="K2556" s="63">
        <f>IF(W2556=mapping!$N$1,IFERROR(VLOOKUP(Table4[[#This Row],[Column1]],mapping!A:L,11,FALSE),0),IF(W2556&gt;mapping!$N$1,IFERROR(VLOOKUP(Table4[[#This Row],[Column1]],mapping!A:L,11,FALSE),0),))</f>
        <v>0</v>
      </c>
      <c r="L2556" s="139"/>
      <c r="M2556" s="60">
        <f>IF(W2556=mapping!$N$1,IFERROR(VLOOKUP(Table4[[#This Row],[Column1]],mapping!A:L,12,FALSE),0),IF(W2556&gt;mapping!$N$1,IFERROR(VLOOKUP(Table4[[#This Row],[Column1]],mapping!A:L,12,FALSE),0),0))</f>
        <v>0</v>
      </c>
      <c r="N2556" s="58">
        <f>Table4[[#This Row],[ سعر اليومية ]]*3%*Table4[[#This Row],[عدد الدورات ]]</f>
        <v>0</v>
      </c>
      <c r="O2556" s="56">
        <f>Table4[[#This Row],[ سعر اليومية ]]*Table4[[#This Row],[عدد الدورات ]]-N2556</f>
        <v>0</v>
      </c>
      <c r="P2556" s="194"/>
      <c r="Q2556" s="194"/>
      <c r="R2556" s="194"/>
      <c r="S2556" s="58">
        <f>(Table4[[#This Row],[سعر يومية السائق]]*Table4[[#This Row],[عدد الدورات ]])-SUM(Table4[[#This Row],[سلف ]:[خصم ]])+Table4[[#This Row],[اضافي ]]</f>
        <v>0</v>
      </c>
      <c r="U2556" s="58">
        <f>Table4[[#This Row],[ سعر اليومية ]]*Table4[[#This Row],[عدد الدورات ]]-Table4[[#This Row],[سعر يومية السائق]]*L2556</f>
        <v>0</v>
      </c>
      <c r="V2556" s="58">
        <f>U2556-Table4[[#This Row],[W/H  3%]]</f>
        <v>0</v>
      </c>
      <c r="W2556" s="66" t="str">
        <f>Table4[[#This Row],[اليوم]]&amp;Table4[[#This Row],[الشهر ]]&amp;Table4[[#This Row],[العام]]</f>
        <v/>
      </c>
      <c r="X2556" s="66" t="s">
        <v>304</v>
      </c>
    </row>
    <row r="2557" spans="1:24" x14ac:dyDescent="0.3">
      <c r="A2557" s="62"/>
      <c r="B2557" s="62"/>
      <c r="C2557" s="62"/>
      <c r="D2557" s="41" t="e">
        <f t="shared" si="125"/>
        <v>#N/A</v>
      </c>
      <c r="E2557" s="4"/>
      <c r="F2557" s="41" t="e">
        <f>VLOOKUP(E2557,mapping!C:J,2,FALSE)</f>
        <v>#N/A</v>
      </c>
      <c r="G2557" s="41">
        <f>IFERROR(VLOOKUP(F2557,mapping!$D$3:$J$200,2,FALSE),0)</f>
        <v>0</v>
      </c>
      <c r="H2557" s="41">
        <f>IFERROR(VLOOKUP(F2557,mapping!$D$3:$J$200,3,FALSE),0)</f>
        <v>0</v>
      </c>
      <c r="I2557" s="41">
        <f>IFERROR(VLOOKUP(F2557,mapping!$D$3:$J$200,4,FALSE),0)</f>
        <v>0</v>
      </c>
      <c r="J2557" s="41">
        <f>IFERROR(VLOOKUP(F2557,mapping!$D$3:$J$200,5,FALSE),0)</f>
        <v>0</v>
      </c>
      <c r="K2557" s="63">
        <f>IF(W2557=mapping!$N$1,IFERROR(VLOOKUP(Table4[[#This Row],[Column1]],mapping!A:L,11,FALSE),0),IF(W2557&gt;mapping!$N$1,IFERROR(VLOOKUP(Table4[[#This Row],[Column1]],mapping!A:L,11,FALSE),0),))</f>
        <v>0</v>
      </c>
      <c r="L2557" s="139"/>
      <c r="M2557" s="60">
        <f>IF(W2557=mapping!$N$1,IFERROR(VLOOKUP(Table4[[#This Row],[Column1]],mapping!A:L,12,FALSE),0),IF(W2557&gt;mapping!$N$1,IFERROR(VLOOKUP(Table4[[#This Row],[Column1]],mapping!A:L,12,FALSE),0),0))</f>
        <v>0</v>
      </c>
      <c r="N2557" s="58">
        <f>Table4[[#This Row],[ سعر اليومية ]]*3%*Table4[[#This Row],[عدد الدورات ]]</f>
        <v>0</v>
      </c>
      <c r="O2557" s="56">
        <f>Table4[[#This Row],[ سعر اليومية ]]*Table4[[#This Row],[عدد الدورات ]]-N2557</f>
        <v>0</v>
      </c>
      <c r="P2557" s="194"/>
      <c r="Q2557" s="194"/>
      <c r="R2557" s="194"/>
      <c r="S2557" s="58">
        <f>(Table4[[#This Row],[سعر يومية السائق]]*Table4[[#This Row],[عدد الدورات ]])-SUM(Table4[[#This Row],[سلف ]:[خصم ]])+Table4[[#This Row],[اضافي ]]</f>
        <v>0</v>
      </c>
      <c r="U2557" s="58">
        <f>Table4[[#This Row],[ سعر اليومية ]]*Table4[[#This Row],[عدد الدورات ]]-Table4[[#This Row],[سعر يومية السائق]]*L2557</f>
        <v>0</v>
      </c>
      <c r="V2557" s="58">
        <f>U2557-Table4[[#This Row],[W/H  3%]]</f>
        <v>0</v>
      </c>
      <c r="W2557" s="66" t="str">
        <f>Table4[[#This Row],[اليوم]]&amp;Table4[[#This Row],[الشهر ]]&amp;Table4[[#This Row],[العام]]</f>
        <v/>
      </c>
      <c r="X2557" s="66" t="s">
        <v>304</v>
      </c>
    </row>
    <row r="2558" spans="1:24" x14ac:dyDescent="0.3">
      <c r="A2558" s="62"/>
      <c r="B2558" s="62"/>
      <c r="C2558" s="62"/>
      <c r="D2558" s="41" t="e">
        <f t="shared" si="125"/>
        <v>#N/A</v>
      </c>
      <c r="E2558" s="4"/>
      <c r="F2558" s="41" t="e">
        <f>VLOOKUP(E2558,mapping!C:J,2,FALSE)</f>
        <v>#N/A</v>
      </c>
      <c r="G2558" s="41">
        <f>IFERROR(VLOOKUP(F2558,mapping!$D$3:$J$200,2,FALSE),0)</f>
        <v>0</v>
      </c>
      <c r="H2558" s="41">
        <f>IFERROR(VLOOKUP(F2558,mapping!$D$3:$J$200,3,FALSE),0)</f>
        <v>0</v>
      </c>
      <c r="I2558" s="41">
        <f>IFERROR(VLOOKUP(F2558,mapping!$D$3:$J$200,4,FALSE),0)</f>
        <v>0</v>
      </c>
      <c r="J2558" s="41">
        <f>IFERROR(VLOOKUP(F2558,mapping!$D$3:$J$200,5,FALSE),0)</f>
        <v>0</v>
      </c>
      <c r="K2558" s="63">
        <f>IF(W2558=mapping!$N$1,IFERROR(VLOOKUP(Table4[[#This Row],[Column1]],mapping!A:L,11,FALSE),0),IF(W2558&gt;mapping!$N$1,IFERROR(VLOOKUP(Table4[[#This Row],[Column1]],mapping!A:L,11,FALSE),0),))</f>
        <v>0</v>
      </c>
      <c r="L2558" s="139"/>
      <c r="M2558" s="60">
        <f>IF(W2558=mapping!$N$1,IFERROR(VLOOKUP(Table4[[#This Row],[Column1]],mapping!A:L,12,FALSE),0),IF(W2558&gt;mapping!$N$1,IFERROR(VLOOKUP(Table4[[#This Row],[Column1]],mapping!A:L,12,FALSE),0),0))</f>
        <v>0</v>
      </c>
      <c r="N2558" s="58">
        <f>Table4[[#This Row],[ سعر اليومية ]]*3%*Table4[[#This Row],[عدد الدورات ]]</f>
        <v>0</v>
      </c>
      <c r="O2558" s="56">
        <f>Table4[[#This Row],[ سعر اليومية ]]*Table4[[#This Row],[عدد الدورات ]]-N2558</f>
        <v>0</v>
      </c>
      <c r="P2558" s="194"/>
      <c r="Q2558" s="194"/>
      <c r="R2558" s="194"/>
      <c r="S2558" s="58">
        <f>(Table4[[#This Row],[سعر يومية السائق]]*Table4[[#This Row],[عدد الدورات ]])-SUM(Table4[[#This Row],[سلف ]:[خصم ]])+Table4[[#This Row],[اضافي ]]</f>
        <v>0</v>
      </c>
      <c r="U2558" s="58">
        <f>Table4[[#This Row],[ سعر اليومية ]]*Table4[[#This Row],[عدد الدورات ]]-Table4[[#This Row],[سعر يومية السائق]]*L2558</f>
        <v>0</v>
      </c>
      <c r="V2558" s="58">
        <f>U2558-Table4[[#This Row],[W/H  3%]]</f>
        <v>0</v>
      </c>
      <c r="W2558" s="66" t="str">
        <f>Table4[[#This Row],[اليوم]]&amp;Table4[[#This Row],[الشهر ]]&amp;Table4[[#This Row],[العام]]</f>
        <v/>
      </c>
      <c r="X2558" s="66" t="s">
        <v>304</v>
      </c>
    </row>
    <row r="2559" spans="1:24" x14ac:dyDescent="0.3">
      <c r="A2559" s="62"/>
      <c r="B2559" s="62"/>
      <c r="C2559" s="62"/>
      <c r="D2559" s="41" t="e">
        <f t="shared" si="125"/>
        <v>#N/A</v>
      </c>
      <c r="E2559" s="4"/>
      <c r="F2559" s="41" t="e">
        <f>VLOOKUP(E2559,mapping!C:J,2,FALSE)</f>
        <v>#N/A</v>
      </c>
      <c r="G2559" s="41">
        <f>IFERROR(VLOOKUP(F2559,mapping!$D$3:$J$200,2,FALSE),0)</f>
        <v>0</v>
      </c>
      <c r="H2559" s="41">
        <f>IFERROR(VLOOKUP(F2559,mapping!$D$3:$J$200,3,FALSE),0)</f>
        <v>0</v>
      </c>
      <c r="I2559" s="41">
        <f>IFERROR(VLOOKUP(F2559,mapping!$D$3:$J$200,4,FALSE),0)</f>
        <v>0</v>
      </c>
      <c r="J2559" s="41">
        <f>IFERROR(VLOOKUP(F2559,mapping!$D$3:$J$200,5,FALSE),0)</f>
        <v>0</v>
      </c>
      <c r="K2559" s="63">
        <f>IF(W2559=mapping!$N$1,IFERROR(VLOOKUP(Table4[[#This Row],[Column1]],mapping!A:L,11,FALSE),0),IF(W2559&gt;mapping!$N$1,IFERROR(VLOOKUP(Table4[[#This Row],[Column1]],mapping!A:L,11,FALSE),0),))</f>
        <v>0</v>
      </c>
      <c r="L2559" s="139"/>
      <c r="M2559" s="60">
        <f>IF(W2559=mapping!$N$1,IFERROR(VLOOKUP(Table4[[#This Row],[Column1]],mapping!A:L,12,FALSE),0),IF(W2559&gt;mapping!$N$1,IFERROR(VLOOKUP(Table4[[#This Row],[Column1]],mapping!A:L,12,FALSE),0),0))</f>
        <v>0</v>
      </c>
      <c r="N2559" s="58">
        <f>Table4[[#This Row],[ سعر اليومية ]]*3%*Table4[[#This Row],[عدد الدورات ]]</f>
        <v>0</v>
      </c>
      <c r="O2559" s="56">
        <f>Table4[[#This Row],[ سعر اليومية ]]*Table4[[#This Row],[عدد الدورات ]]-N2559</f>
        <v>0</v>
      </c>
      <c r="P2559" s="194"/>
      <c r="Q2559" s="194"/>
      <c r="R2559" s="194"/>
      <c r="S2559" s="58">
        <f>(Table4[[#This Row],[سعر يومية السائق]]*Table4[[#This Row],[عدد الدورات ]])-SUM(Table4[[#This Row],[سلف ]:[خصم ]])+Table4[[#This Row],[اضافي ]]</f>
        <v>0</v>
      </c>
      <c r="U2559" s="58">
        <f>Table4[[#This Row],[ سعر اليومية ]]*Table4[[#This Row],[عدد الدورات ]]-Table4[[#This Row],[سعر يومية السائق]]*L2559</f>
        <v>0</v>
      </c>
      <c r="V2559" s="58">
        <f>U2559-Table4[[#This Row],[W/H  3%]]</f>
        <v>0</v>
      </c>
      <c r="W2559" s="66" t="str">
        <f>Table4[[#This Row],[اليوم]]&amp;Table4[[#This Row],[الشهر ]]&amp;Table4[[#This Row],[العام]]</f>
        <v/>
      </c>
      <c r="X2559" s="66" t="s">
        <v>304</v>
      </c>
    </row>
    <row r="2560" spans="1:24" x14ac:dyDescent="0.3">
      <c r="A2560" s="62"/>
      <c r="B2560" s="62"/>
      <c r="C2560" s="62"/>
      <c r="D2560" s="41" t="e">
        <f t="shared" si="125"/>
        <v>#N/A</v>
      </c>
      <c r="E2560" s="4"/>
      <c r="F2560" s="41" t="e">
        <f>VLOOKUP(E2560,mapping!C:J,2,FALSE)</f>
        <v>#N/A</v>
      </c>
      <c r="G2560" s="41">
        <f>IFERROR(VLOOKUP(F2560,mapping!$D$3:$J$200,2,FALSE),0)</f>
        <v>0</v>
      </c>
      <c r="H2560" s="41">
        <f>IFERROR(VLOOKUP(F2560,mapping!$D$3:$J$200,3,FALSE),0)</f>
        <v>0</v>
      </c>
      <c r="I2560" s="41">
        <f>IFERROR(VLOOKUP(F2560,mapping!$D$3:$J$200,4,FALSE),0)</f>
        <v>0</v>
      </c>
      <c r="J2560" s="41">
        <f>IFERROR(VLOOKUP(F2560,mapping!$D$3:$J$200,5,FALSE),0)</f>
        <v>0</v>
      </c>
      <c r="K2560" s="63">
        <f>IF(W2560=mapping!$N$1,IFERROR(VLOOKUP(Table4[[#This Row],[Column1]],mapping!A:L,11,FALSE),0),IF(W2560&gt;mapping!$N$1,IFERROR(VLOOKUP(Table4[[#This Row],[Column1]],mapping!A:L,11,FALSE),0),))</f>
        <v>0</v>
      </c>
      <c r="L2560" s="139"/>
      <c r="M2560" s="60">
        <f>IF(W2560=mapping!$N$1,IFERROR(VLOOKUP(Table4[[#This Row],[Column1]],mapping!A:L,12,FALSE),0),IF(W2560&gt;mapping!$N$1,IFERROR(VLOOKUP(Table4[[#This Row],[Column1]],mapping!A:L,12,FALSE),0),0))</f>
        <v>0</v>
      </c>
      <c r="N2560" s="58">
        <f>Table4[[#This Row],[ سعر اليومية ]]*3%*Table4[[#This Row],[عدد الدورات ]]</f>
        <v>0</v>
      </c>
      <c r="O2560" s="56">
        <f>Table4[[#This Row],[ سعر اليومية ]]*Table4[[#This Row],[عدد الدورات ]]-N2560</f>
        <v>0</v>
      </c>
      <c r="P2560" s="194"/>
      <c r="Q2560" s="194"/>
      <c r="R2560" s="194"/>
      <c r="S2560" s="58">
        <f>(Table4[[#This Row],[سعر يومية السائق]]*Table4[[#This Row],[عدد الدورات ]])-SUM(Table4[[#This Row],[سلف ]:[خصم ]])+Table4[[#This Row],[اضافي ]]</f>
        <v>0</v>
      </c>
      <c r="U2560" s="58">
        <f>Table4[[#This Row],[ سعر اليومية ]]*Table4[[#This Row],[عدد الدورات ]]-Table4[[#This Row],[سعر يومية السائق]]*L2560</f>
        <v>0</v>
      </c>
      <c r="V2560" s="58">
        <f>U2560-Table4[[#This Row],[W/H  3%]]</f>
        <v>0</v>
      </c>
      <c r="W2560" s="66" t="str">
        <f>Table4[[#This Row],[اليوم]]&amp;Table4[[#This Row],[الشهر ]]&amp;Table4[[#This Row],[العام]]</f>
        <v/>
      </c>
      <c r="X2560" s="66" t="s">
        <v>304</v>
      </c>
    </row>
    <row r="2561" spans="1:24" x14ac:dyDescent="0.3">
      <c r="A2561" s="62"/>
      <c r="B2561" s="62"/>
      <c r="C2561" s="62"/>
      <c r="D2561" s="41" t="e">
        <f t="shared" si="125"/>
        <v>#N/A</v>
      </c>
      <c r="E2561" s="4"/>
      <c r="F2561" s="41" t="e">
        <f>VLOOKUP(E2561,mapping!C:J,2,FALSE)</f>
        <v>#N/A</v>
      </c>
      <c r="G2561" s="41">
        <f>IFERROR(VLOOKUP(F2561,mapping!$D$3:$J$200,2,FALSE),0)</f>
        <v>0</v>
      </c>
      <c r="H2561" s="41">
        <f>IFERROR(VLOOKUP(F2561,mapping!$D$3:$J$200,3,FALSE),0)</f>
        <v>0</v>
      </c>
      <c r="I2561" s="41">
        <f>IFERROR(VLOOKUP(F2561,mapping!$D$3:$J$200,4,FALSE),0)</f>
        <v>0</v>
      </c>
      <c r="J2561" s="41">
        <f>IFERROR(VLOOKUP(F2561,mapping!$D$3:$J$200,5,FALSE),0)</f>
        <v>0</v>
      </c>
      <c r="K2561" s="63">
        <f>IF(W2561=mapping!$N$1,IFERROR(VLOOKUP(Table4[[#This Row],[Column1]],mapping!A:L,11,FALSE),0),IF(W2561&gt;mapping!$N$1,IFERROR(VLOOKUP(Table4[[#This Row],[Column1]],mapping!A:L,11,FALSE),0),))</f>
        <v>0</v>
      </c>
      <c r="L2561" s="139"/>
      <c r="M2561" s="60">
        <f>IF(W2561=mapping!$N$1,IFERROR(VLOOKUP(Table4[[#This Row],[Column1]],mapping!A:L,12,FALSE),0),IF(W2561&gt;mapping!$N$1,IFERROR(VLOOKUP(Table4[[#This Row],[Column1]],mapping!A:L,12,FALSE),0),0))</f>
        <v>0</v>
      </c>
      <c r="N2561" s="58">
        <f>Table4[[#This Row],[ سعر اليومية ]]*3%*Table4[[#This Row],[عدد الدورات ]]</f>
        <v>0</v>
      </c>
      <c r="O2561" s="56">
        <f>Table4[[#This Row],[ سعر اليومية ]]*Table4[[#This Row],[عدد الدورات ]]-N2561</f>
        <v>0</v>
      </c>
      <c r="P2561" s="194"/>
      <c r="Q2561" s="194"/>
      <c r="R2561" s="194"/>
      <c r="S2561" s="58">
        <f>(Table4[[#This Row],[سعر يومية السائق]]*Table4[[#This Row],[عدد الدورات ]])-SUM(Table4[[#This Row],[سلف ]:[خصم ]])+Table4[[#This Row],[اضافي ]]</f>
        <v>0</v>
      </c>
      <c r="U2561" s="58">
        <f>Table4[[#This Row],[ سعر اليومية ]]*Table4[[#This Row],[عدد الدورات ]]-Table4[[#This Row],[سعر يومية السائق]]*L2561</f>
        <v>0</v>
      </c>
      <c r="V2561" s="58">
        <f>U2561-Table4[[#This Row],[W/H  3%]]</f>
        <v>0</v>
      </c>
      <c r="W2561" s="66" t="str">
        <f>Table4[[#This Row],[اليوم]]&amp;Table4[[#This Row],[الشهر ]]&amp;Table4[[#This Row],[العام]]</f>
        <v/>
      </c>
      <c r="X2561" s="66" t="s">
        <v>304</v>
      </c>
    </row>
    <row r="2562" spans="1:24" x14ac:dyDescent="0.3">
      <c r="A2562" s="62"/>
      <c r="B2562" s="62"/>
      <c r="C2562" s="62"/>
      <c r="D2562" s="41" t="e">
        <f t="shared" si="125"/>
        <v>#N/A</v>
      </c>
      <c r="E2562" s="4"/>
      <c r="F2562" s="41" t="e">
        <f>VLOOKUP(E2562,mapping!C:J,2,FALSE)</f>
        <v>#N/A</v>
      </c>
      <c r="G2562" s="41">
        <f>IFERROR(VLOOKUP(F2562,mapping!$D$3:$J$200,2,FALSE),0)</f>
        <v>0</v>
      </c>
      <c r="H2562" s="41">
        <f>IFERROR(VLOOKUP(F2562,mapping!$D$3:$J$200,3,FALSE),0)</f>
        <v>0</v>
      </c>
      <c r="I2562" s="41">
        <f>IFERROR(VLOOKUP(F2562,mapping!$D$3:$J$200,4,FALSE),0)</f>
        <v>0</v>
      </c>
      <c r="J2562" s="41">
        <f>IFERROR(VLOOKUP(F2562,mapping!$D$3:$J$200,5,FALSE),0)</f>
        <v>0</v>
      </c>
      <c r="K2562" s="63">
        <f>IF(W2562=mapping!$N$1,IFERROR(VLOOKUP(Table4[[#This Row],[Column1]],mapping!A:L,11,FALSE),0),IF(W2562&gt;mapping!$N$1,IFERROR(VLOOKUP(Table4[[#This Row],[Column1]],mapping!A:L,11,FALSE),0),))</f>
        <v>0</v>
      </c>
      <c r="L2562" s="139"/>
      <c r="M2562" s="60">
        <f>IF(W2562=mapping!$N$1,IFERROR(VLOOKUP(Table4[[#This Row],[Column1]],mapping!A:L,12,FALSE),0),IF(W2562&gt;mapping!$N$1,IFERROR(VLOOKUP(Table4[[#This Row],[Column1]],mapping!A:L,12,FALSE),0),0))</f>
        <v>0</v>
      </c>
      <c r="N2562" s="58">
        <f>Table4[[#This Row],[ سعر اليومية ]]*3%*Table4[[#This Row],[عدد الدورات ]]</f>
        <v>0</v>
      </c>
      <c r="O2562" s="56">
        <f>Table4[[#This Row],[ سعر اليومية ]]*Table4[[#This Row],[عدد الدورات ]]-N2562</f>
        <v>0</v>
      </c>
      <c r="P2562" s="194"/>
      <c r="Q2562" s="194"/>
      <c r="R2562" s="194"/>
      <c r="S2562" s="58">
        <f>(Table4[[#This Row],[سعر يومية السائق]]*Table4[[#This Row],[عدد الدورات ]])-SUM(Table4[[#This Row],[سلف ]:[خصم ]])+Table4[[#This Row],[اضافي ]]</f>
        <v>0</v>
      </c>
      <c r="U2562" s="58">
        <f>Table4[[#This Row],[ سعر اليومية ]]*Table4[[#This Row],[عدد الدورات ]]-Table4[[#This Row],[سعر يومية السائق]]*L2562</f>
        <v>0</v>
      </c>
      <c r="V2562" s="58">
        <f>U2562-Table4[[#This Row],[W/H  3%]]</f>
        <v>0</v>
      </c>
      <c r="W2562" s="66" t="str">
        <f>Table4[[#This Row],[اليوم]]&amp;Table4[[#This Row],[الشهر ]]&amp;Table4[[#This Row],[العام]]</f>
        <v/>
      </c>
      <c r="X2562" s="66" t="s">
        <v>304</v>
      </c>
    </row>
    <row r="2563" spans="1:24" x14ac:dyDescent="0.3">
      <c r="A2563" s="62"/>
      <c r="B2563" s="62"/>
      <c r="C2563" s="62"/>
      <c r="D2563" s="41" t="e">
        <f t="shared" si="125"/>
        <v>#N/A</v>
      </c>
      <c r="E2563" s="4"/>
      <c r="F2563" s="41" t="e">
        <f>VLOOKUP(E2563,mapping!C:J,2,FALSE)</f>
        <v>#N/A</v>
      </c>
      <c r="G2563" s="41">
        <f>IFERROR(VLOOKUP(F2563,mapping!$D$3:$J$200,2,FALSE),0)</f>
        <v>0</v>
      </c>
      <c r="H2563" s="41">
        <f>IFERROR(VLOOKUP(F2563,mapping!$D$3:$J$200,3,FALSE),0)</f>
        <v>0</v>
      </c>
      <c r="I2563" s="41">
        <f>IFERROR(VLOOKUP(F2563,mapping!$D$3:$J$200,4,FALSE),0)</f>
        <v>0</v>
      </c>
      <c r="J2563" s="41">
        <f>IFERROR(VLOOKUP(F2563,mapping!$D$3:$J$200,5,FALSE),0)</f>
        <v>0</v>
      </c>
      <c r="K2563" s="63">
        <f>IF(W2563=mapping!$N$1,IFERROR(VLOOKUP(Table4[[#This Row],[Column1]],mapping!A:L,11,FALSE),0),IF(W2563&gt;mapping!$N$1,IFERROR(VLOOKUP(Table4[[#This Row],[Column1]],mapping!A:L,11,FALSE),0),))</f>
        <v>0</v>
      </c>
      <c r="L2563" s="139"/>
      <c r="M2563" s="60">
        <f>IF(W2563=mapping!$N$1,IFERROR(VLOOKUP(Table4[[#This Row],[Column1]],mapping!A:L,12,FALSE),0),IF(W2563&gt;mapping!$N$1,IFERROR(VLOOKUP(Table4[[#This Row],[Column1]],mapping!A:L,12,FALSE),0),0))</f>
        <v>0</v>
      </c>
      <c r="N2563" s="58">
        <f>Table4[[#This Row],[ سعر اليومية ]]*3%*Table4[[#This Row],[عدد الدورات ]]</f>
        <v>0</v>
      </c>
      <c r="O2563" s="56">
        <f>Table4[[#This Row],[ سعر اليومية ]]*Table4[[#This Row],[عدد الدورات ]]-N2563</f>
        <v>0</v>
      </c>
      <c r="P2563" s="194"/>
      <c r="Q2563" s="194"/>
      <c r="R2563" s="194"/>
      <c r="S2563" s="58">
        <f>(Table4[[#This Row],[سعر يومية السائق]]*Table4[[#This Row],[عدد الدورات ]])-SUM(Table4[[#This Row],[سلف ]:[خصم ]])+Table4[[#This Row],[اضافي ]]</f>
        <v>0</v>
      </c>
      <c r="U2563" s="58">
        <f>Table4[[#This Row],[ سعر اليومية ]]*Table4[[#This Row],[عدد الدورات ]]-Table4[[#This Row],[سعر يومية السائق]]*L2563</f>
        <v>0</v>
      </c>
      <c r="V2563" s="58">
        <f>U2563-Table4[[#This Row],[W/H  3%]]</f>
        <v>0</v>
      </c>
      <c r="W2563" s="66" t="str">
        <f>Table4[[#This Row],[اليوم]]&amp;Table4[[#This Row],[الشهر ]]&amp;Table4[[#This Row],[العام]]</f>
        <v/>
      </c>
      <c r="X2563" s="66" t="s">
        <v>304</v>
      </c>
    </row>
    <row r="2564" spans="1:24" x14ac:dyDescent="0.3">
      <c r="A2564" s="62"/>
      <c r="B2564" s="62"/>
      <c r="C2564" s="62"/>
      <c r="D2564" s="41" t="e">
        <f t="shared" si="125"/>
        <v>#N/A</v>
      </c>
      <c r="E2564" s="4"/>
      <c r="F2564" s="41" t="e">
        <f>VLOOKUP(E2564,mapping!C:J,2,FALSE)</f>
        <v>#N/A</v>
      </c>
      <c r="G2564" s="41">
        <f>IFERROR(VLOOKUP(F2564,mapping!$D$3:$J$200,2,FALSE),0)</f>
        <v>0</v>
      </c>
      <c r="H2564" s="41">
        <f>IFERROR(VLOOKUP(F2564,mapping!$D$3:$J$200,3,FALSE),0)</f>
        <v>0</v>
      </c>
      <c r="I2564" s="41">
        <f>IFERROR(VLOOKUP(F2564,mapping!$D$3:$J$200,4,FALSE),0)</f>
        <v>0</v>
      </c>
      <c r="J2564" s="41">
        <f>IFERROR(VLOOKUP(F2564,mapping!$D$3:$J$200,5,FALSE),0)</f>
        <v>0</v>
      </c>
      <c r="K2564" s="63">
        <f>IF(W2564=mapping!$N$1,IFERROR(VLOOKUP(Table4[[#This Row],[Column1]],mapping!A:L,11,FALSE),0),IF(W2564&gt;mapping!$N$1,IFERROR(VLOOKUP(Table4[[#This Row],[Column1]],mapping!A:L,11,FALSE),0),))</f>
        <v>0</v>
      </c>
      <c r="L2564" s="139"/>
      <c r="M2564" s="60">
        <f>IF(W2564=mapping!$N$1,IFERROR(VLOOKUP(Table4[[#This Row],[Column1]],mapping!A:L,12,FALSE),0),IF(W2564&gt;mapping!$N$1,IFERROR(VLOOKUP(Table4[[#This Row],[Column1]],mapping!A:L,12,FALSE),0),0))</f>
        <v>0</v>
      </c>
      <c r="N2564" s="58">
        <f>Table4[[#This Row],[ سعر اليومية ]]*3%*Table4[[#This Row],[عدد الدورات ]]</f>
        <v>0</v>
      </c>
      <c r="O2564" s="56">
        <f>Table4[[#This Row],[ سعر اليومية ]]*Table4[[#This Row],[عدد الدورات ]]-N2564</f>
        <v>0</v>
      </c>
      <c r="P2564" s="194"/>
      <c r="Q2564" s="194"/>
      <c r="R2564" s="194"/>
      <c r="S2564" s="58">
        <f>(Table4[[#This Row],[سعر يومية السائق]]*Table4[[#This Row],[عدد الدورات ]])-SUM(Table4[[#This Row],[سلف ]:[خصم ]])+Table4[[#This Row],[اضافي ]]</f>
        <v>0</v>
      </c>
      <c r="U2564" s="58">
        <f>Table4[[#This Row],[ سعر اليومية ]]*Table4[[#This Row],[عدد الدورات ]]-Table4[[#This Row],[سعر يومية السائق]]*L2564</f>
        <v>0</v>
      </c>
      <c r="V2564" s="58">
        <f>U2564-Table4[[#This Row],[W/H  3%]]</f>
        <v>0</v>
      </c>
      <c r="W2564" s="66" t="str">
        <f>Table4[[#This Row],[اليوم]]&amp;Table4[[#This Row],[الشهر ]]&amp;Table4[[#This Row],[العام]]</f>
        <v/>
      </c>
      <c r="X2564" s="66" t="s">
        <v>304</v>
      </c>
    </row>
    <row r="2565" spans="1:24" x14ac:dyDescent="0.3">
      <c r="A2565" s="62"/>
      <c r="B2565" s="62"/>
      <c r="C2565" s="62"/>
      <c r="D2565" s="41" t="e">
        <f t="shared" si="125"/>
        <v>#N/A</v>
      </c>
      <c r="E2565" s="4"/>
      <c r="F2565" s="41" t="e">
        <f>VLOOKUP(E2565,mapping!C:J,2,FALSE)</f>
        <v>#N/A</v>
      </c>
      <c r="G2565" s="41">
        <f>IFERROR(VLOOKUP(F2565,mapping!$D$3:$J$200,2,FALSE),0)</f>
        <v>0</v>
      </c>
      <c r="H2565" s="41">
        <f>IFERROR(VLOOKUP(F2565,mapping!$D$3:$J$200,3,FALSE),0)</f>
        <v>0</v>
      </c>
      <c r="I2565" s="41">
        <f>IFERROR(VLOOKUP(F2565,mapping!$D$3:$J$200,4,FALSE),0)</f>
        <v>0</v>
      </c>
      <c r="J2565" s="41">
        <f>IFERROR(VLOOKUP(F2565,mapping!$D$3:$J$200,5,FALSE),0)</f>
        <v>0</v>
      </c>
      <c r="K2565" s="63">
        <f>IF(W2565=mapping!$N$1,IFERROR(VLOOKUP(Table4[[#This Row],[Column1]],mapping!A:L,11,FALSE),0),IF(W2565&gt;mapping!$N$1,IFERROR(VLOOKUP(Table4[[#This Row],[Column1]],mapping!A:L,11,FALSE),0),))</f>
        <v>0</v>
      </c>
      <c r="L2565" s="139"/>
      <c r="M2565" s="60">
        <f>IF(W2565=mapping!$N$1,IFERROR(VLOOKUP(Table4[[#This Row],[Column1]],mapping!A:L,12,FALSE),0),IF(W2565&gt;mapping!$N$1,IFERROR(VLOOKUP(Table4[[#This Row],[Column1]],mapping!A:L,12,FALSE),0),0))</f>
        <v>0</v>
      </c>
      <c r="N2565" s="58">
        <f>Table4[[#This Row],[ سعر اليومية ]]*3%*Table4[[#This Row],[عدد الدورات ]]</f>
        <v>0</v>
      </c>
      <c r="O2565" s="56">
        <f>Table4[[#This Row],[ سعر اليومية ]]*Table4[[#This Row],[عدد الدورات ]]-N2565</f>
        <v>0</v>
      </c>
      <c r="P2565" s="194"/>
      <c r="Q2565" s="194"/>
      <c r="R2565" s="194"/>
      <c r="S2565" s="58">
        <f>(Table4[[#This Row],[سعر يومية السائق]]*Table4[[#This Row],[عدد الدورات ]])-SUM(Table4[[#This Row],[سلف ]:[خصم ]])+Table4[[#This Row],[اضافي ]]</f>
        <v>0</v>
      </c>
      <c r="U2565" s="58">
        <f>Table4[[#This Row],[ سعر اليومية ]]*Table4[[#This Row],[عدد الدورات ]]-Table4[[#This Row],[سعر يومية السائق]]*L2565</f>
        <v>0</v>
      </c>
      <c r="V2565" s="58">
        <f>U2565-Table4[[#This Row],[W/H  3%]]</f>
        <v>0</v>
      </c>
      <c r="W2565" s="66" t="str">
        <f>Table4[[#This Row],[اليوم]]&amp;Table4[[#This Row],[الشهر ]]&amp;Table4[[#This Row],[العام]]</f>
        <v/>
      </c>
      <c r="X2565" s="66" t="s">
        <v>304</v>
      </c>
    </row>
    <row r="2566" spans="1:24" x14ac:dyDescent="0.3">
      <c r="A2566" s="62"/>
      <c r="B2566" s="62"/>
      <c r="C2566" s="62"/>
      <c r="D2566" s="41" t="e">
        <f t="shared" si="125"/>
        <v>#N/A</v>
      </c>
      <c r="E2566" s="4"/>
      <c r="F2566" s="41" t="e">
        <f>VLOOKUP(E2566,mapping!C:J,2,FALSE)</f>
        <v>#N/A</v>
      </c>
      <c r="G2566" s="41">
        <f>IFERROR(VLOOKUP(F2566,mapping!$D$3:$J$200,2,FALSE),0)</f>
        <v>0</v>
      </c>
      <c r="H2566" s="41">
        <f>IFERROR(VLOOKUP(F2566,mapping!$D$3:$J$200,3,FALSE),0)</f>
        <v>0</v>
      </c>
      <c r="I2566" s="41">
        <f>IFERROR(VLOOKUP(F2566,mapping!$D$3:$J$200,4,FALSE),0)</f>
        <v>0</v>
      </c>
      <c r="J2566" s="41">
        <f>IFERROR(VLOOKUP(F2566,mapping!$D$3:$J$200,5,FALSE),0)</f>
        <v>0</v>
      </c>
      <c r="K2566" s="63">
        <f>IF(W2566=mapping!$N$1,IFERROR(VLOOKUP(Table4[[#This Row],[Column1]],mapping!A:L,11,FALSE),0),IF(W2566&gt;mapping!$N$1,IFERROR(VLOOKUP(Table4[[#This Row],[Column1]],mapping!A:L,11,FALSE),0),))</f>
        <v>0</v>
      </c>
      <c r="L2566" s="139"/>
      <c r="M2566" s="60">
        <f>IF(W2566=mapping!$N$1,IFERROR(VLOOKUP(Table4[[#This Row],[Column1]],mapping!A:L,12,FALSE),0),IF(W2566&gt;mapping!$N$1,IFERROR(VLOOKUP(Table4[[#This Row],[Column1]],mapping!A:L,12,FALSE),0),0))</f>
        <v>0</v>
      </c>
      <c r="N2566" s="58">
        <f>Table4[[#This Row],[ سعر اليومية ]]*3%*Table4[[#This Row],[عدد الدورات ]]</f>
        <v>0</v>
      </c>
      <c r="O2566" s="56">
        <f>Table4[[#This Row],[ سعر اليومية ]]*Table4[[#This Row],[عدد الدورات ]]-N2566</f>
        <v>0</v>
      </c>
      <c r="P2566" s="194"/>
      <c r="Q2566" s="194"/>
      <c r="R2566" s="194"/>
      <c r="S2566" s="58">
        <f>(Table4[[#This Row],[سعر يومية السائق]]*Table4[[#This Row],[عدد الدورات ]])-SUM(Table4[[#This Row],[سلف ]:[خصم ]])+Table4[[#This Row],[اضافي ]]</f>
        <v>0</v>
      </c>
      <c r="U2566" s="58">
        <f>Table4[[#This Row],[ سعر اليومية ]]*Table4[[#This Row],[عدد الدورات ]]-Table4[[#This Row],[سعر يومية السائق]]*L2566</f>
        <v>0</v>
      </c>
      <c r="V2566" s="58">
        <f>U2566-Table4[[#This Row],[W/H  3%]]</f>
        <v>0</v>
      </c>
      <c r="W2566" s="66" t="str">
        <f>Table4[[#This Row],[اليوم]]&amp;Table4[[#This Row],[الشهر ]]&amp;Table4[[#This Row],[العام]]</f>
        <v/>
      </c>
      <c r="X2566" s="66" t="s">
        <v>304</v>
      </c>
    </row>
    <row r="2567" spans="1:24" x14ac:dyDescent="0.3">
      <c r="A2567" s="62"/>
      <c r="B2567" s="62"/>
      <c r="C2567" s="62"/>
      <c r="D2567" s="41" t="e">
        <f t="shared" si="125"/>
        <v>#N/A</v>
      </c>
      <c r="E2567" s="4"/>
      <c r="F2567" s="41" t="e">
        <f>VLOOKUP(E2567,mapping!C:J,2,FALSE)</f>
        <v>#N/A</v>
      </c>
      <c r="G2567" s="41">
        <f>IFERROR(VLOOKUP(F2567,mapping!$D$3:$J$200,2,FALSE),0)</f>
        <v>0</v>
      </c>
      <c r="H2567" s="41">
        <f>IFERROR(VLOOKUP(F2567,mapping!$D$3:$J$200,3,FALSE),0)</f>
        <v>0</v>
      </c>
      <c r="I2567" s="41">
        <f>IFERROR(VLOOKUP(F2567,mapping!$D$3:$J$200,4,FALSE),0)</f>
        <v>0</v>
      </c>
      <c r="J2567" s="41">
        <f>IFERROR(VLOOKUP(F2567,mapping!$D$3:$J$200,5,FALSE),0)</f>
        <v>0</v>
      </c>
      <c r="K2567" s="63">
        <f>IF(W2567=mapping!$N$1,IFERROR(VLOOKUP(Table4[[#This Row],[Column1]],mapping!A:L,11,FALSE),0),IF(W2567&gt;mapping!$N$1,IFERROR(VLOOKUP(Table4[[#This Row],[Column1]],mapping!A:L,11,FALSE),0),))</f>
        <v>0</v>
      </c>
      <c r="L2567" s="139"/>
      <c r="M2567" s="60">
        <f>IF(W2567=mapping!$N$1,IFERROR(VLOOKUP(Table4[[#This Row],[Column1]],mapping!A:L,12,FALSE),0),IF(W2567&gt;mapping!$N$1,IFERROR(VLOOKUP(Table4[[#This Row],[Column1]],mapping!A:L,12,FALSE),0),0))</f>
        <v>0</v>
      </c>
      <c r="N2567" s="58">
        <f>Table4[[#This Row],[ سعر اليومية ]]*3%*Table4[[#This Row],[عدد الدورات ]]</f>
        <v>0</v>
      </c>
      <c r="O2567" s="56">
        <f>Table4[[#This Row],[ سعر اليومية ]]*Table4[[#This Row],[عدد الدورات ]]-N2567</f>
        <v>0</v>
      </c>
      <c r="P2567" s="194"/>
      <c r="Q2567" s="194"/>
      <c r="R2567" s="194"/>
      <c r="S2567" s="58">
        <f>(Table4[[#This Row],[سعر يومية السائق]]*Table4[[#This Row],[عدد الدورات ]])-SUM(Table4[[#This Row],[سلف ]:[خصم ]])+Table4[[#This Row],[اضافي ]]</f>
        <v>0</v>
      </c>
      <c r="U2567" s="58">
        <f>Table4[[#This Row],[ سعر اليومية ]]*Table4[[#This Row],[عدد الدورات ]]-Table4[[#This Row],[سعر يومية السائق]]*L2567</f>
        <v>0</v>
      </c>
      <c r="V2567" s="58">
        <f>U2567-Table4[[#This Row],[W/H  3%]]</f>
        <v>0</v>
      </c>
      <c r="W2567" s="66" t="str">
        <f>Table4[[#This Row],[اليوم]]&amp;Table4[[#This Row],[الشهر ]]&amp;Table4[[#This Row],[العام]]</f>
        <v/>
      </c>
      <c r="X2567" s="66" t="s">
        <v>304</v>
      </c>
    </row>
    <row r="2568" spans="1:24" x14ac:dyDescent="0.3">
      <c r="A2568" s="62"/>
      <c r="B2568" s="62"/>
      <c r="C2568" s="62"/>
      <c r="D2568" s="41" t="e">
        <f t="shared" si="125"/>
        <v>#N/A</v>
      </c>
      <c r="E2568" s="4"/>
      <c r="F2568" s="41" t="e">
        <f>VLOOKUP(E2568,mapping!C:J,2,FALSE)</f>
        <v>#N/A</v>
      </c>
      <c r="G2568" s="41">
        <f>IFERROR(VLOOKUP(F2568,mapping!$D$3:$J$200,2,FALSE),0)</f>
        <v>0</v>
      </c>
      <c r="H2568" s="41">
        <f>IFERROR(VLOOKUP(F2568,mapping!$D$3:$J$200,3,FALSE),0)</f>
        <v>0</v>
      </c>
      <c r="I2568" s="41">
        <f>IFERROR(VLOOKUP(F2568,mapping!$D$3:$J$200,4,FALSE),0)</f>
        <v>0</v>
      </c>
      <c r="J2568" s="41">
        <f>IFERROR(VLOOKUP(F2568,mapping!$D$3:$J$200,5,FALSE),0)</f>
        <v>0</v>
      </c>
      <c r="K2568" s="63">
        <f>IF(W2568=mapping!$N$1,IFERROR(VLOOKUP(Table4[[#This Row],[Column1]],mapping!A:L,11,FALSE),0),IF(W2568&gt;mapping!$N$1,IFERROR(VLOOKUP(Table4[[#This Row],[Column1]],mapping!A:L,11,FALSE),0),))</f>
        <v>0</v>
      </c>
      <c r="L2568" s="139"/>
      <c r="M2568" s="60">
        <f>IF(W2568=mapping!$N$1,IFERROR(VLOOKUP(Table4[[#This Row],[Column1]],mapping!A:L,12,FALSE),0),IF(W2568&gt;mapping!$N$1,IFERROR(VLOOKUP(Table4[[#This Row],[Column1]],mapping!A:L,12,FALSE),0),0))</f>
        <v>0</v>
      </c>
      <c r="N2568" s="58">
        <f>Table4[[#This Row],[ سعر اليومية ]]*3%*Table4[[#This Row],[عدد الدورات ]]</f>
        <v>0</v>
      </c>
      <c r="O2568" s="56">
        <f>Table4[[#This Row],[ سعر اليومية ]]*Table4[[#This Row],[عدد الدورات ]]-N2568</f>
        <v>0</v>
      </c>
      <c r="P2568" s="194"/>
      <c r="Q2568" s="194"/>
      <c r="R2568" s="194"/>
      <c r="S2568" s="58">
        <f>(Table4[[#This Row],[سعر يومية السائق]]*Table4[[#This Row],[عدد الدورات ]])-SUM(Table4[[#This Row],[سلف ]:[خصم ]])+Table4[[#This Row],[اضافي ]]</f>
        <v>0</v>
      </c>
      <c r="U2568" s="58">
        <f>Table4[[#This Row],[ سعر اليومية ]]*Table4[[#This Row],[عدد الدورات ]]-Table4[[#This Row],[سعر يومية السائق]]*L2568</f>
        <v>0</v>
      </c>
      <c r="V2568" s="58">
        <f>U2568-Table4[[#This Row],[W/H  3%]]</f>
        <v>0</v>
      </c>
      <c r="W2568" s="66" t="str">
        <f>Table4[[#This Row],[اليوم]]&amp;Table4[[#This Row],[الشهر ]]&amp;Table4[[#This Row],[العام]]</f>
        <v/>
      </c>
      <c r="X2568" s="66" t="s">
        <v>304</v>
      </c>
    </row>
    <row r="2569" spans="1:24" x14ac:dyDescent="0.3">
      <c r="A2569" s="62"/>
      <c r="B2569" s="62"/>
      <c r="C2569" s="62"/>
      <c r="D2569" s="41" t="e">
        <f t="shared" si="125"/>
        <v>#N/A</v>
      </c>
      <c r="E2569" s="4"/>
      <c r="F2569" s="41" t="e">
        <f>VLOOKUP(E2569,mapping!C:J,2,FALSE)</f>
        <v>#N/A</v>
      </c>
      <c r="G2569" s="41">
        <f>IFERROR(VLOOKUP(F2569,mapping!$D$3:$J$200,2,FALSE),0)</f>
        <v>0</v>
      </c>
      <c r="H2569" s="41">
        <f>IFERROR(VLOOKUP(F2569,mapping!$D$3:$J$200,3,FALSE),0)</f>
        <v>0</v>
      </c>
      <c r="I2569" s="41">
        <f>IFERROR(VLOOKUP(F2569,mapping!$D$3:$J$200,4,FALSE),0)</f>
        <v>0</v>
      </c>
      <c r="J2569" s="41">
        <f>IFERROR(VLOOKUP(F2569,mapping!$D$3:$J$200,5,FALSE),0)</f>
        <v>0</v>
      </c>
      <c r="K2569" s="63">
        <f>IF(W2569=mapping!$N$1,IFERROR(VLOOKUP(Table4[[#This Row],[Column1]],mapping!A:L,11,FALSE),0),IF(W2569&gt;mapping!$N$1,IFERROR(VLOOKUP(Table4[[#This Row],[Column1]],mapping!A:L,11,FALSE),0),))</f>
        <v>0</v>
      </c>
      <c r="L2569" s="139"/>
      <c r="M2569" s="60">
        <f>IF(W2569=mapping!$N$1,IFERROR(VLOOKUP(Table4[[#This Row],[Column1]],mapping!A:L,12,FALSE),0),IF(W2569&gt;mapping!$N$1,IFERROR(VLOOKUP(Table4[[#This Row],[Column1]],mapping!A:L,12,FALSE),0),0))</f>
        <v>0</v>
      </c>
      <c r="N2569" s="58">
        <f>Table4[[#This Row],[ سعر اليومية ]]*3%*Table4[[#This Row],[عدد الدورات ]]</f>
        <v>0</v>
      </c>
      <c r="O2569" s="56">
        <f>Table4[[#This Row],[ سعر اليومية ]]*Table4[[#This Row],[عدد الدورات ]]-N2569</f>
        <v>0</v>
      </c>
      <c r="P2569" s="194"/>
      <c r="Q2569" s="194"/>
      <c r="R2569" s="194"/>
      <c r="S2569" s="58">
        <f>(Table4[[#This Row],[سعر يومية السائق]]*Table4[[#This Row],[عدد الدورات ]])-SUM(Table4[[#This Row],[سلف ]:[خصم ]])+Table4[[#This Row],[اضافي ]]</f>
        <v>0</v>
      </c>
      <c r="U2569" s="58">
        <f>Table4[[#This Row],[ سعر اليومية ]]*Table4[[#This Row],[عدد الدورات ]]-Table4[[#This Row],[سعر يومية السائق]]*L2569</f>
        <v>0</v>
      </c>
      <c r="V2569" s="58">
        <f>U2569-Table4[[#This Row],[W/H  3%]]</f>
        <v>0</v>
      </c>
      <c r="W2569" s="66" t="str">
        <f>Table4[[#This Row],[اليوم]]&amp;Table4[[#This Row],[الشهر ]]&amp;Table4[[#This Row],[العام]]</f>
        <v/>
      </c>
      <c r="X2569" s="66" t="s">
        <v>304</v>
      </c>
    </row>
    <row r="2570" spans="1:24" x14ac:dyDescent="0.3">
      <c r="A2570" s="62"/>
      <c r="B2570" s="62"/>
      <c r="C2570" s="62"/>
      <c r="D2570" s="41" t="e">
        <f t="shared" si="125"/>
        <v>#N/A</v>
      </c>
      <c r="E2570" s="4"/>
      <c r="F2570" s="41" t="e">
        <f>VLOOKUP(E2570,mapping!C:J,2,FALSE)</f>
        <v>#N/A</v>
      </c>
      <c r="G2570" s="41">
        <f>IFERROR(VLOOKUP(F2570,mapping!$D$3:$J$200,2,FALSE),0)</f>
        <v>0</v>
      </c>
      <c r="H2570" s="41">
        <f>IFERROR(VLOOKUP(F2570,mapping!$D$3:$J$200,3,FALSE),0)</f>
        <v>0</v>
      </c>
      <c r="I2570" s="41">
        <f>IFERROR(VLOOKUP(F2570,mapping!$D$3:$J$200,4,FALSE),0)</f>
        <v>0</v>
      </c>
      <c r="J2570" s="41">
        <f>IFERROR(VLOOKUP(F2570,mapping!$D$3:$J$200,5,FALSE),0)</f>
        <v>0</v>
      </c>
      <c r="K2570" s="63">
        <f>IF(W2570=mapping!$N$1,IFERROR(VLOOKUP(Table4[[#This Row],[Column1]],mapping!A:L,11,FALSE),0),IF(W2570&gt;mapping!$N$1,IFERROR(VLOOKUP(Table4[[#This Row],[Column1]],mapping!A:L,11,FALSE),0),))</f>
        <v>0</v>
      </c>
      <c r="L2570" s="139"/>
      <c r="M2570" s="60">
        <f>IF(W2570=mapping!$N$1,IFERROR(VLOOKUP(Table4[[#This Row],[Column1]],mapping!A:L,12,FALSE),0),IF(W2570&gt;mapping!$N$1,IFERROR(VLOOKUP(Table4[[#This Row],[Column1]],mapping!A:L,12,FALSE),0),0))</f>
        <v>0</v>
      </c>
      <c r="N2570" s="58">
        <f>Table4[[#This Row],[ سعر اليومية ]]*3%*Table4[[#This Row],[عدد الدورات ]]</f>
        <v>0</v>
      </c>
      <c r="O2570" s="56">
        <f>Table4[[#This Row],[ سعر اليومية ]]*Table4[[#This Row],[عدد الدورات ]]-N2570</f>
        <v>0</v>
      </c>
      <c r="P2570" s="194"/>
      <c r="Q2570" s="194"/>
      <c r="R2570" s="194"/>
      <c r="S2570" s="58">
        <f>(Table4[[#This Row],[سعر يومية السائق]]*Table4[[#This Row],[عدد الدورات ]])-SUM(Table4[[#This Row],[سلف ]:[خصم ]])+Table4[[#This Row],[اضافي ]]</f>
        <v>0</v>
      </c>
      <c r="U2570" s="58">
        <f>Table4[[#This Row],[ سعر اليومية ]]*Table4[[#This Row],[عدد الدورات ]]-Table4[[#This Row],[سعر يومية السائق]]*L2570</f>
        <v>0</v>
      </c>
      <c r="V2570" s="58">
        <f>U2570-Table4[[#This Row],[W/H  3%]]</f>
        <v>0</v>
      </c>
      <c r="W2570" s="66" t="str">
        <f>Table4[[#This Row],[اليوم]]&amp;Table4[[#This Row],[الشهر ]]&amp;Table4[[#This Row],[العام]]</f>
        <v/>
      </c>
      <c r="X2570" s="66" t="s">
        <v>304</v>
      </c>
    </row>
    <row r="2571" spans="1:24" x14ac:dyDescent="0.3">
      <c r="A2571" s="62"/>
      <c r="B2571" s="62"/>
      <c r="C2571" s="62"/>
      <c r="D2571" s="41" t="e">
        <f t="shared" si="125"/>
        <v>#N/A</v>
      </c>
      <c r="E2571" s="4"/>
      <c r="F2571" s="41" t="e">
        <f>VLOOKUP(E2571,mapping!C:J,2,FALSE)</f>
        <v>#N/A</v>
      </c>
      <c r="G2571" s="41">
        <f>IFERROR(VLOOKUP(F2571,mapping!$D$3:$J$200,2,FALSE),0)</f>
        <v>0</v>
      </c>
      <c r="H2571" s="41">
        <f>IFERROR(VLOOKUP(F2571,mapping!$D$3:$J$200,3,FALSE),0)</f>
        <v>0</v>
      </c>
      <c r="I2571" s="41">
        <f>IFERROR(VLOOKUP(F2571,mapping!$D$3:$J$200,4,FALSE),0)</f>
        <v>0</v>
      </c>
      <c r="J2571" s="41">
        <f>IFERROR(VLOOKUP(F2571,mapping!$D$3:$J$200,5,FALSE),0)</f>
        <v>0</v>
      </c>
      <c r="K2571" s="63">
        <f>IF(W2571=mapping!$N$1,IFERROR(VLOOKUP(Table4[[#This Row],[Column1]],mapping!A:L,11,FALSE),0),IF(W2571&gt;mapping!$N$1,IFERROR(VLOOKUP(Table4[[#This Row],[Column1]],mapping!A:L,11,FALSE),0),))</f>
        <v>0</v>
      </c>
      <c r="L2571" s="139"/>
      <c r="M2571" s="60">
        <f>IF(W2571=mapping!$N$1,IFERROR(VLOOKUP(Table4[[#This Row],[Column1]],mapping!A:L,12,FALSE),0),IF(W2571&gt;mapping!$N$1,IFERROR(VLOOKUP(Table4[[#This Row],[Column1]],mapping!A:L,12,FALSE),0),0))</f>
        <v>0</v>
      </c>
      <c r="N2571" s="58">
        <f>Table4[[#This Row],[ سعر اليومية ]]*3%*Table4[[#This Row],[عدد الدورات ]]</f>
        <v>0</v>
      </c>
      <c r="O2571" s="56">
        <f>Table4[[#This Row],[ سعر اليومية ]]*Table4[[#This Row],[عدد الدورات ]]-N2571</f>
        <v>0</v>
      </c>
      <c r="P2571" s="194"/>
      <c r="Q2571" s="194"/>
      <c r="R2571" s="194"/>
      <c r="S2571" s="58">
        <f>(Table4[[#This Row],[سعر يومية السائق]]*Table4[[#This Row],[عدد الدورات ]])-SUM(Table4[[#This Row],[سلف ]:[خصم ]])+Table4[[#This Row],[اضافي ]]</f>
        <v>0</v>
      </c>
      <c r="U2571" s="58">
        <f>Table4[[#This Row],[ سعر اليومية ]]*Table4[[#This Row],[عدد الدورات ]]-Table4[[#This Row],[سعر يومية السائق]]*L2571</f>
        <v>0</v>
      </c>
      <c r="V2571" s="58">
        <f>U2571-Table4[[#This Row],[W/H  3%]]</f>
        <v>0</v>
      </c>
      <c r="W2571" s="66" t="str">
        <f>Table4[[#This Row],[اليوم]]&amp;Table4[[#This Row],[الشهر ]]&amp;Table4[[#This Row],[العام]]</f>
        <v/>
      </c>
      <c r="X2571" s="66" t="s">
        <v>304</v>
      </c>
    </row>
    <row r="2572" spans="1:24" x14ac:dyDescent="0.3">
      <c r="A2572" s="62"/>
      <c r="B2572" s="62"/>
      <c r="C2572" s="62"/>
      <c r="D2572" s="41" t="e">
        <f t="shared" si="125"/>
        <v>#N/A</v>
      </c>
      <c r="E2572" s="4"/>
      <c r="F2572" s="41" t="e">
        <f>VLOOKUP(E2572,mapping!C:J,2,FALSE)</f>
        <v>#N/A</v>
      </c>
      <c r="G2572" s="41">
        <f>IFERROR(VLOOKUP(F2572,mapping!$D$3:$J$200,2,FALSE),0)</f>
        <v>0</v>
      </c>
      <c r="H2572" s="41">
        <f>IFERROR(VLOOKUP(F2572,mapping!$D$3:$J$200,3,FALSE),0)</f>
        <v>0</v>
      </c>
      <c r="I2572" s="41">
        <f>IFERROR(VLOOKUP(F2572,mapping!$D$3:$J$200,4,FALSE),0)</f>
        <v>0</v>
      </c>
      <c r="J2572" s="41">
        <f>IFERROR(VLOOKUP(F2572,mapping!$D$3:$J$200,5,FALSE),0)</f>
        <v>0</v>
      </c>
      <c r="K2572" s="63">
        <f>IF(W2572=mapping!$N$1,IFERROR(VLOOKUP(Table4[[#This Row],[Column1]],mapping!A:L,11,FALSE),0),IF(W2572&gt;mapping!$N$1,IFERROR(VLOOKUP(Table4[[#This Row],[Column1]],mapping!A:L,11,FALSE),0),))</f>
        <v>0</v>
      </c>
      <c r="L2572" s="139"/>
      <c r="M2572" s="60">
        <f>IF(W2572=mapping!$N$1,IFERROR(VLOOKUP(Table4[[#This Row],[Column1]],mapping!A:L,12,FALSE),0),IF(W2572&gt;mapping!$N$1,IFERROR(VLOOKUP(Table4[[#This Row],[Column1]],mapping!A:L,12,FALSE),0),0))</f>
        <v>0</v>
      </c>
      <c r="N2572" s="58">
        <f>Table4[[#This Row],[ سعر اليومية ]]*3%*Table4[[#This Row],[عدد الدورات ]]</f>
        <v>0</v>
      </c>
      <c r="O2572" s="56">
        <f>Table4[[#This Row],[ سعر اليومية ]]*Table4[[#This Row],[عدد الدورات ]]-N2572</f>
        <v>0</v>
      </c>
      <c r="P2572" s="194"/>
      <c r="Q2572" s="194"/>
      <c r="R2572" s="194"/>
      <c r="S2572" s="58">
        <f>(Table4[[#This Row],[سعر يومية السائق]]*Table4[[#This Row],[عدد الدورات ]])-SUM(Table4[[#This Row],[سلف ]:[خصم ]])+Table4[[#This Row],[اضافي ]]</f>
        <v>0</v>
      </c>
      <c r="U2572" s="58">
        <f>Table4[[#This Row],[ سعر اليومية ]]*Table4[[#This Row],[عدد الدورات ]]-Table4[[#This Row],[سعر يومية السائق]]*L2572</f>
        <v>0</v>
      </c>
      <c r="V2572" s="58">
        <f>U2572-Table4[[#This Row],[W/H  3%]]</f>
        <v>0</v>
      </c>
      <c r="W2572" s="66" t="str">
        <f>Table4[[#This Row],[اليوم]]&amp;Table4[[#This Row],[الشهر ]]&amp;Table4[[#This Row],[العام]]</f>
        <v/>
      </c>
      <c r="X2572" s="66" t="s">
        <v>304</v>
      </c>
    </row>
    <row r="2573" spans="1:24" x14ac:dyDescent="0.3">
      <c r="A2573" s="62"/>
      <c r="B2573" s="62"/>
      <c r="C2573" s="62"/>
      <c r="D2573" s="41" t="e">
        <f t="shared" si="125"/>
        <v>#N/A</v>
      </c>
      <c r="E2573" s="4"/>
      <c r="F2573" s="41" t="e">
        <f>VLOOKUP(E2573,mapping!C:J,2,FALSE)</f>
        <v>#N/A</v>
      </c>
      <c r="G2573" s="41">
        <f>IFERROR(VLOOKUP(F2573,mapping!$D$3:$J$200,2,FALSE),0)</f>
        <v>0</v>
      </c>
      <c r="H2573" s="41">
        <f>IFERROR(VLOOKUP(F2573,mapping!$D$3:$J$200,3,FALSE),0)</f>
        <v>0</v>
      </c>
      <c r="I2573" s="41">
        <f>IFERROR(VLOOKUP(F2573,mapping!$D$3:$J$200,4,FALSE),0)</f>
        <v>0</v>
      </c>
      <c r="J2573" s="41">
        <f>IFERROR(VLOOKUP(F2573,mapping!$D$3:$J$200,5,FALSE),0)</f>
        <v>0</v>
      </c>
      <c r="K2573" s="63">
        <f>IF(W2573=mapping!$N$1,IFERROR(VLOOKUP(Table4[[#This Row],[Column1]],mapping!A:L,11,FALSE),0),IF(W2573&gt;mapping!$N$1,IFERROR(VLOOKUP(Table4[[#This Row],[Column1]],mapping!A:L,11,FALSE),0),))</f>
        <v>0</v>
      </c>
      <c r="L2573" s="139"/>
      <c r="M2573" s="60">
        <f>IF(W2573=mapping!$N$1,IFERROR(VLOOKUP(Table4[[#This Row],[Column1]],mapping!A:L,12,FALSE),0),IF(W2573&gt;mapping!$N$1,IFERROR(VLOOKUP(Table4[[#This Row],[Column1]],mapping!A:L,12,FALSE),0),0))</f>
        <v>0</v>
      </c>
      <c r="N2573" s="58">
        <f>Table4[[#This Row],[ سعر اليومية ]]*3%*Table4[[#This Row],[عدد الدورات ]]</f>
        <v>0</v>
      </c>
      <c r="O2573" s="56">
        <f>Table4[[#This Row],[ سعر اليومية ]]*Table4[[#This Row],[عدد الدورات ]]-N2573</f>
        <v>0</v>
      </c>
      <c r="P2573" s="194"/>
      <c r="Q2573" s="194"/>
      <c r="R2573" s="194"/>
      <c r="S2573" s="58">
        <f>(Table4[[#This Row],[سعر يومية السائق]]*Table4[[#This Row],[عدد الدورات ]])-SUM(Table4[[#This Row],[سلف ]:[خصم ]])+Table4[[#This Row],[اضافي ]]</f>
        <v>0</v>
      </c>
      <c r="U2573" s="58">
        <f>Table4[[#This Row],[ سعر اليومية ]]*Table4[[#This Row],[عدد الدورات ]]-Table4[[#This Row],[سعر يومية السائق]]*L2573</f>
        <v>0</v>
      </c>
      <c r="V2573" s="58">
        <f>U2573-Table4[[#This Row],[W/H  3%]]</f>
        <v>0</v>
      </c>
      <c r="W2573" s="66" t="str">
        <f>Table4[[#This Row],[اليوم]]&amp;Table4[[#This Row],[الشهر ]]&amp;Table4[[#This Row],[العام]]</f>
        <v/>
      </c>
      <c r="X2573" s="66" t="s">
        <v>304</v>
      </c>
    </row>
    <row r="2574" spans="1:24" x14ac:dyDescent="0.3">
      <c r="A2574" s="62"/>
      <c r="B2574" s="62"/>
      <c r="C2574" s="62"/>
      <c r="D2574" s="41" t="e">
        <f t="shared" si="125"/>
        <v>#N/A</v>
      </c>
      <c r="E2574" s="4"/>
      <c r="F2574" s="41" t="e">
        <f>VLOOKUP(E2574,mapping!C:J,2,FALSE)</f>
        <v>#N/A</v>
      </c>
      <c r="G2574" s="41">
        <f>IFERROR(VLOOKUP(F2574,mapping!$D$3:$J$200,2,FALSE),0)</f>
        <v>0</v>
      </c>
      <c r="H2574" s="41">
        <f>IFERROR(VLOOKUP(F2574,mapping!$D$3:$J$200,3,FALSE),0)</f>
        <v>0</v>
      </c>
      <c r="I2574" s="41">
        <f>IFERROR(VLOOKUP(F2574,mapping!$D$3:$J$200,4,FALSE),0)</f>
        <v>0</v>
      </c>
      <c r="J2574" s="41">
        <f>IFERROR(VLOOKUP(F2574,mapping!$D$3:$J$200,5,FALSE),0)</f>
        <v>0</v>
      </c>
      <c r="K2574" s="63">
        <f>IF(W2574=mapping!$N$1,IFERROR(VLOOKUP(Table4[[#This Row],[Column1]],mapping!A:L,11,FALSE),0),IF(W2574&gt;mapping!$N$1,IFERROR(VLOOKUP(Table4[[#This Row],[Column1]],mapping!A:L,11,FALSE),0),))</f>
        <v>0</v>
      </c>
      <c r="L2574" s="139"/>
      <c r="M2574" s="60">
        <f>IF(W2574=mapping!$N$1,IFERROR(VLOOKUP(Table4[[#This Row],[Column1]],mapping!A:L,12,FALSE),0),IF(W2574&gt;mapping!$N$1,IFERROR(VLOOKUP(Table4[[#This Row],[Column1]],mapping!A:L,12,FALSE),0),0))</f>
        <v>0</v>
      </c>
      <c r="N2574" s="58">
        <f>Table4[[#This Row],[ سعر اليومية ]]*3%*Table4[[#This Row],[عدد الدورات ]]</f>
        <v>0</v>
      </c>
      <c r="O2574" s="56">
        <f>Table4[[#This Row],[ سعر اليومية ]]*Table4[[#This Row],[عدد الدورات ]]-N2574</f>
        <v>0</v>
      </c>
      <c r="P2574" s="194"/>
      <c r="Q2574" s="194"/>
      <c r="R2574" s="194"/>
      <c r="S2574" s="58">
        <f>(Table4[[#This Row],[سعر يومية السائق]]*Table4[[#This Row],[عدد الدورات ]])-SUM(Table4[[#This Row],[سلف ]:[خصم ]])+Table4[[#This Row],[اضافي ]]</f>
        <v>0</v>
      </c>
      <c r="U2574" s="58">
        <f>Table4[[#This Row],[ سعر اليومية ]]*Table4[[#This Row],[عدد الدورات ]]-Table4[[#This Row],[سعر يومية السائق]]*L2574</f>
        <v>0</v>
      </c>
      <c r="V2574" s="58">
        <f>U2574-Table4[[#This Row],[W/H  3%]]</f>
        <v>0</v>
      </c>
      <c r="W2574" s="66" t="str">
        <f>Table4[[#This Row],[اليوم]]&amp;Table4[[#This Row],[الشهر ]]&amp;Table4[[#This Row],[العام]]</f>
        <v/>
      </c>
      <c r="X2574" s="66" t="s">
        <v>304</v>
      </c>
    </row>
    <row r="2575" spans="1:24" x14ac:dyDescent="0.3">
      <c r="A2575" s="62"/>
      <c r="B2575" s="62"/>
      <c r="C2575" s="62"/>
      <c r="D2575" s="41" t="e">
        <f t="shared" si="125"/>
        <v>#N/A</v>
      </c>
      <c r="E2575" s="4"/>
      <c r="F2575" s="41" t="e">
        <f>VLOOKUP(E2575,mapping!C:J,2,FALSE)</f>
        <v>#N/A</v>
      </c>
      <c r="G2575" s="41">
        <f>IFERROR(VLOOKUP(F2575,mapping!$D$3:$J$200,2,FALSE),0)</f>
        <v>0</v>
      </c>
      <c r="H2575" s="41">
        <f>IFERROR(VLOOKUP(F2575,mapping!$D$3:$J$200,3,FALSE),0)</f>
        <v>0</v>
      </c>
      <c r="I2575" s="41">
        <f>IFERROR(VLOOKUP(F2575,mapping!$D$3:$J$200,4,FALSE),0)</f>
        <v>0</v>
      </c>
      <c r="J2575" s="41">
        <f>IFERROR(VLOOKUP(F2575,mapping!$D$3:$J$200,5,FALSE),0)</f>
        <v>0</v>
      </c>
      <c r="K2575" s="63">
        <f>IF(W2575=mapping!$N$1,IFERROR(VLOOKUP(Table4[[#This Row],[Column1]],mapping!A:L,11,FALSE),0),IF(W2575&gt;mapping!$N$1,IFERROR(VLOOKUP(Table4[[#This Row],[Column1]],mapping!A:L,11,FALSE),0),))</f>
        <v>0</v>
      </c>
      <c r="L2575" s="139"/>
      <c r="M2575" s="60">
        <f>IF(W2575=mapping!$N$1,IFERROR(VLOOKUP(Table4[[#This Row],[Column1]],mapping!A:L,12,FALSE),0),IF(W2575&gt;mapping!$N$1,IFERROR(VLOOKUP(Table4[[#This Row],[Column1]],mapping!A:L,12,FALSE),0),0))</f>
        <v>0</v>
      </c>
      <c r="N2575" s="58">
        <f>Table4[[#This Row],[ سعر اليومية ]]*3%*Table4[[#This Row],[عدد الدورات ]]</f>
        <v>0</v>
      </c>
      <c r="O2575" s="56">
        <f>Table4[[#This Row],[ سعر اليومية ]]*Table4[[#This Row],[عدد الدورات ]]-N2575</f>
        <v>0</v>
      </c>
      <c r="P2575" s="194"/>
      <c r="Q2575" s="194"/>
      <c r="R2575" s="194"/>
      <c r="S2575" s="58">
        <f>(Table4[[#This Row],[سعر يومية السائق]]*Table4[[#This Row],[عدد الدورات ]])-SUM(Table4[[#This Row],[سلف ]:[خصم ]])+Table4[[#This Row],[اضافي ]]</f>
        <v>0</v>
      </c>
      <c r="U2575" s="58">
        <f>Table4[[#This Row],[ سعر اليومية ]]*Table4[[#This Row],[عدد الدورات ]]-Table4[[#This Row],[سعر يومية السائق]]*L2575</f>
        <v>0</v>
      </c>
      <c r="V2575" s="58">
        <f>U2575-Table4[[#This Row],[W/H  3%]]</f>
        <v>0</v>
      </c>
      <c r="W2575" s="66" t="str">
        <f>Table4[[#This Row],[اليوم]]&amp;Table4[[#This Row],[الشهر ]]&amp;Table4[[#This Row],[العام]]</f>
        <v/>
      </c>
      <c r="X2575" s="66" t="s">
        <v>304</v>
      </c>
    </row>
    <row r="2576" spans="1:24" x14ac:dyDescent="0.3">
      <c r="A2576" s="62"/>
      <c r="B2576" s="62"/>
      <c r="C2576" s="62"/>
      <c r="D2576" s="41" t="e">
        <f t="shared" si="125"/>
        <v>#N/A</v>
      </c>
      <c r="E2576" s="4"/>
      <c r="F2576" s="41" t="e">
        <f>VLOOKUP(E2576,mapping!C:J,2,FALSE)</f>
        <v>#N/A</v>
      </c>
      <c r="G2576" s="41">
        <f>IFERROR(VLOOKUP(F2576,mapping!$D$3:$J$200,2,FALSE),0)</f>
        <v>0</v>
      </c>
      <c r="H2576" s="41">
        <f>IFERROR(VLOOKUP(F2576,mapping!$D$3:$J$200,3,FALSE),0)</f>
        <v>0</v>
      </c>
      <c r="I2576" s="41">
        <f>IFERROR(VLOOKUP(F2576,mapping!$D$3:$J$200,4,FALSE),0)</f>
        <v>0</v>
      </c>
      <c r="J2576" s="41">
        <f>IFERROR(VLOOKUP(F2576,mapping!$D$3:$J$200,5,FALSE),0)</f>
        <v>0</v>
      </c>
      <c r="K2576" s="63">
        <f>IF(W2576=mapping!$N$1,IFERROR(VLOOKUP(Table4[[#This Row],[Column1]],mapping!A:L,11,FALSE),0),IF(W2576&gt;mapping!$N$1,IFERROR(VLOOKUP(Table4[[#This Row],[Column1]],mapping!A:L,11,FALSE),0),))</f>
        <v>0</v>
      </c>
      <c r="L2576" s="139"/>
      <c r="M2576" s="60">
        <f>IF(W2576=mapping!$N$1,IFERROR(VLOOKUP(Table4[[#This Row],[Column1]],mapping!A:L,12,FALSE),0),IF(W2576&gt;mapping!$N$1,IFERROR(VLOOKUP(Table4[[#This Row],[Column1]],mapping!A:L,12,FALSE),0),0))</f>
        <v>0</v>
      </c>
      <c r="N2576" s="58">
        <f>Table4[[#This Row],[ سعر اليومية ]]*3%*Table4[[#This Row],[عدد الدورات ]]</f>
        <v>0</v>
      </c>
      <c r="O2576" s="56">
        <f>Table4[[#This Row],[ سعر اليومية ]]*Table4[[#This Row],[عدد الدورات ]]-N2576</f>
        <v>0</v>
      </c>
      <c r="P2576" s="194"/>
      <c r="Q2576" s="194"/>
      <c r="R2576" s="194"/>
      <c r="S2576" s="58">
        <f>(Table4[[#This Row],[سعر يومية السائق]]*Table4[[#This Row],[عدد الدورات ]])-SUM(Table4[[#This Row],[سلف ]:[خصم ]])+Table4[[#This Row],[اضافي ]]</f>
        <v>0</v>
      </c>
      <c r="U2576" s="58">
        <f>Table4[[#This Row],[ سعر اليومية ]]*Table4[[#This Row],[عدد الدورات ]]-Table4[[#This Row],[سعر يومية السائق]]*L2576</f>
        <v>0</v>
      </c>
      <c r="V2576" s="58">
        <f>U2576-Table4[[#This Row],[W/H  3%]]</f>
        <v>0</v>
      </c>
      <c r="W2576" s="66" t="str">
        <f>Table4[[#This Row],[اليوم]]&amp;Table4[[#This Row],[الشهر ]]&amp;Table4[[#This Row],[العام]]</f>
        <v/>
      </c>
      <c r="X2576" s="66" t="s">
        <v>304</v>
      </c>
    </row>
    <row r="2577" spans="1:24" x14ac:dyDescent="0.3">
      <c r="A2577" s="62"/>
      <c r="B2577" s="62"/>
      <c r="C2577" s="62"/>
      <c r="D2577" s="41" t="e">
        <f t="shared" si="125"/>
        <v>#N/A</v>
      </c>
      <c r="E2577" s="4"/>
      <c r="F2577" s="41" t="e">
        <f>VLOOKUP(E2577,mapping!C:J,2,FALSE)</f>
        <v>#N/A</v>
      </c>
      <c r="G2577" s="41">
        <f>IFERROR(VLOOKUP(F2577,mapping!$D$3:$J$200,2,FALSE),0)</f>
        <v>0</v>
      </c>
      <c r="H2577" s="41">
        <f>IFERROR(VLOOKUP(F2577,mapping!$D$3:$J$200,3,FALSE),0)</f>
        <v>0</v>
      </c>
      <c r="I2577" s="41">
        <f>IFERROR(VLOOKUP(F2577,mapping!$D$3:$J$200,4,FALSE),0)</f>
        <v>0</v>
      </c>
      <c r="J2577" s="41">
        <f>IFERROR(VLOOKUP(F2577,mapping!$D$3:$J$200,5,FALSE),0)</f>
        <v>0</v>
      </c>
      <c r="K2577" s="63">
        <f>IF(W2577=mapping!$N$1,IFERROR(VLOOKUP(Table4[[#This Row],[Column1]],mapping!A:L,11,FALSE),0),IF(W2577&gt;mapping!$N$1,IFERROR(VLOOKUP(Table4[[#This Row],[Column1]],mapping!A:L,11,FALSE),0),))</f>
        <v>0</v>
      </c>
      <c r="L2577" s="139"/>
      <c r="M2577" s="60">
        <f>IF(W2577=mapping!$N$1,IFERROR(VLOOKUP(Table4[[#This Row],[Column1]],mapping!A:L,12,FALSE),0),IF(W2577&gt;mapping!$N$1,IFERROR(VLOOKUP(Table4[[#This Row],[Column1]],mapping!A:L,12,FALSE),0),0))</f>
        <v>0</v>
      </c>
      <c r="N2577" s="58">
        <f>Table4[[#This Row],[ سعر اليومية ]]*3%*Table4[[#This Row],[عدد الدورات ]]</f>
        <v>0</v>
      </c>
      <c r="O2577" s="56">
        <f>Table4[[#This Row],[ سعر اليومية ]]*Table4[[#This Row],[عدد الدورات ]]-N2577</f>
        <v>0</v>
      </c>
      <c r="P2577" s="194"/>
      <c r="Q2577" s="194"/>
      <c r="R2577" s="194"/>
      <c r="S2577" s="58">
        <f>(Table4[[#This Row],[سعر يومية السائق]]*Table4[[#This Row],[عدد الدورات ]])-SUM(Table4[[#This Row],[سلف ]:[خصم ]])+Table4[[#This Row],[اضافي ]]</f>
        <v>0</v>
      </c>
      <c r="U2577" s="58">
        <f>Table4[[#This Row],[ سعر اليومية ]]*Table4[[#This Row],[عدد الدورات ]]-Table4[[#This Row],[سعر يومية السائق]]*L2577</f>
        <v>0</v>
      </c>
      <c r="V2577" s="58">
        <f>U2577-Table4[[#This Row],[W/H  3%]]</f>
        <v>0</v>
      </c>
      <c r="W2577" s="66" t="str">
        <f>Table4[[#This Row],[اليوم]]&amp;Table4[[#This Row],[الشهر ]]&amp;Table4[[#This Row],[العام]]</f>
        <v/>
      </c>
      <c r="X2577" s="66" t="s">
        <v>304</v>
      </c>
    </row>
    <row r="2578" spans="1:24" x14ac:dyDescent="0.3">
      <c r="A2578" s="62"/>
      <c r="B2578" s="62"/>
      <c r="C2578" s="62"/>
      <c r="D2578" s="41" t="e">
        <f t="shared" si="125"/>
        <v>#N/A</v>
      </c>
      <c r="E2578" s="4"/>
      <c r="F2578" s="41" t="e">
        <f>VLOOKUP(E2578,mapping!C:J,2,FALSE)</f>
        <v>#N/A</v>
      </c>
      <c r="G2578" s="41">
        <f>IFERROR(VLOOKUP(F2578,mapping!$D$3:$J$200,2,FALSE),0)</f>
        <v>0</v>
      </c>
      <c r="H2578" s="41">
        <f>IFERROR(VLOOKUP(F2578,mapping!$D$3:$J$200,3,FALSE),0)</f>
        <v>0</v>
      </c>
      <c r="I2578" s="41">
        <f>IFERROR(VLOOKUP(F2578,mapping!$D$3:$J$200,4,FALSE),0)</f>
        <v>0</v>
      </c>
      <c r="J2578" s="41">
        <f>IFERROR(VLOOKUP(F2578,mapping!$D$3:$J$200,5,FALSE),0)</f>
        <v>0</v>
      </c>
      <c r="K2578" s="63">
        <f>IF(W2578=mapping!$N$1,IFERROR(VLOOKUP(Table4[[#This Row],[Column1]],mapping!A:L,11,FALSE),0),IF(W2578&gt;mapping!$N$1,IFERROR(VLOOKUP(Table4[[#This Row],[Column1]],mapping!A:L,11,FALSE),0),))</f>
        <v>0</v>
      </c>
      <c r="L2578" s="139"/>
      <c r="M2578" s="60">
        <f>IF(W2578=mapping!$N$1,IFERROR(VLOOKUP(Table4[[#This Row],[Column1]],mapping!A:L,12,FALSE),0),IF(W2578&gt;mapping!$N$1,IFERROR(VLOOKUP(Table4[[#This Row],[Column1]],mapping!A:L,12,FALSE),0),0))</f>
        <v>0</v>
      </c>
      <c r="N2578" s="58">
        <f>Table4[[#This Row],[ سعر اليومية ]]*3%*Table4[[#This Row],[عدد الدورات ]]</f>
        <v>0</v>
      </c>
      <c r="O2578" s="56">
        <f>Table4[[#This Row],[ سعر اليومية ]]*Table4[[#This Row],[عدد الدورات ]]-N2578</f>
        <v>0</v>
      </c>
      <c r="P2578" s="194"/>
      <c r="Q2578" s="194"/>
      <c r="R2578" s="194"/>
      <c r="S2578" s="58">
        <f>(Table4[[#This Row],[سعر يومية السائق]]*Table4[[#This Row],[عدد الدورات ]])-SUM(Table4[[#This Row],[سلف ]:[خصم ]])+Table4[[#This Row],[اضافي ]]</f>
        <v>0</v>
      </c>
      <c r="U2578" s="58">
        <f>Table4[[#This Row],[ سعر اليومية ]]*Table4[[#This Row],[عدد الدورات ]]-Table4[[#This Row],[سعر يومية السائق]]*L2578</f>
        <v>0</v>
      </c>
      <c r="V2578" s="58">
        <f>U2578-Table4[[#This Row],[W/H  3%]]</f>
        <v>0</v>
      </c>
      <c r="W2578" s="66" t="str">
        <f>Table4[[#This Row],[اليوم]]&amp;Table4[[#This Row],[الشهر ]]&amp;Table4[[#This Row],[العام]]</f>
        <v/>
      </c>
      <c r="X2578" s="66" t="s">
        <v>304</v>
      </c>
    </row>
    <row r="2579" spans="1:24" x14ac:dyDescent="0.3">
      <c r="A2579" s="62"/>
      <c r="B2579" s="62"/>
      <c r="C2579" s="62"/>
      <c r="D2579" s="41" t="e">
        <f t="shared" si="125"/>
        <v>#N/A</v>
      </c>
      <c r="E2579" s="4"/>
      <c r="F2579" s="41" t="e">
        <f>VLOOKUP(E2579,mapping!C:J,2,FALSE)</f>
        <v>#N/A</v>
      </c>
      <c r="G2579" s="41">
        <f>IFERROR(VLOOKUP(F2579,mapping!$D$3:$J$200,2,FALSE),0)</f>
        <v>0</v>
      </c>
      <c r="H2579" s="41">
        <f>IFERROR(VLOOKUP(F2579,mapping!$D$3:$J$200,3,FALSE),0)</f>
        <v>0</v>
      </c>
      <c r="I2579" s="41">
        <f>IFERROR(VLOOKUP(F2579,mapping!$D$3:$J$200,4,FALSE),0)</f>
        <v>0</v>
      </c>
      <c r="J2579" s="41">
        <f>IFERROR(VLOOKUP(F2579,mapping!$D$3:$J$200,5,FALSE),0)</f>
        <v>0</v>
      </c>
      <c r="K2579" s="63">
        <f>IF(W2579=mapping!$N$1,IFERROR(VLOOKUP(Table4[[#This Row],[Column1]],mapping!A:L,11,FALSE),0),IF(W2579&gt;mapping!$N$1,IFERROR(VLOOKUP(Table4[[#This Row],[Column1]],mapping!A:L,11,FALSE),0),))</f>
        <v>0</v>
      </c>
      <c r="L2579" s="139"/>
      <c r="M2579" s="60">
        <f>IF(W2579=mapping!$N$1,IFERROR(VLOOKUP(Table4[[#This Row],[Column1]],mapping!A:L,12,FALSE),0),IF(W2579&gt;mapping!$N$1,IFERROR(VLOOKUP(Table4[[#This Row],[Column1]],mapping!A:L,12,FALSE),0),0))</f>
        <v>0</v>
      </c>
      <c r="N2579" s="58">
        <f>Table4[[#This Row],[ سعر اليومية ]]*3%*Table4[[#This Row],[عدد الدورات ]]</f>
        <v>0</v>
      </c>
      <c r="O2579" s="56">
        <f>Table4[[#This Row],[ سعر اليومية ]]*Table4[[#This Row],[عدد الدورات ]]-N2579</f>
        <v>0</v>
      </c>
      <c r="P2579" s="194"/>
      <c r="Q2579" s="194"/>
      <c r="R2579" s="194"/>
      <c r="S2579" s="58">
        <f>(Table4[[#This Row],[سعر يومية السائق]]*Table4[[#This Row],[عدد الدورات ]])-SUM(Table4[[#This Row],[سلف ]:[خصم ]])+Table4[[#This Row],[اضافي ]]</f>
        <v>0</v>
      </c>
      <c r="U2579" s="58">
        <f>Table4[[#This Row],[ سعر اليومية ]]*Table4[[#This Row],[عدد الدورات ]]-Table4[[#This Row],[سعر يومية السائق]]*L2579</f>
        <v>0</v>
      </c>
      <c r="V2579" s="58">
        <f>U2579-Table4[[#This Row],[W/H  3%]]</f>
        <v>0</v>
      </c>
      <c r="W2579" s="66" t="str">
        <f>Table4[[#This Row],[اليوم]]&amp;Table4[[#This Row],[الشهر ]]&amp;Table4[[#This Row],[العام]]</f>
        <v/>
      </c>
      <c r="X2579" s="66" t="s">
        <v>304</v>
      </c>
    </row>
    <row r="2580" spans="1:24" x14ac:dyDescent="0.3">
      <c r="A2580" s="62"/>
      <c r="B2580" s="62"/>
      <c r="C2580" s="62"/>
      <c r="D2580" s="41" t="e">
        <f t="shared" si="125"/>
        <v>#N/A</v>
      </c>
      <c r="E2580" s="4"/>
      <c r="F2580" s="41" t="e">
        <f>VLOOKUP(E2580,mapping!C:J,2,FALSE)</f>
        <v>#N/A</v>
      </c>
      <c r="G2580" s="41">
        <f>IFERROR(VLOOKUP(F2580,mapping!$D$3:$J$200,2,FALSE),0)</f>
        <v>0</v>
      </c>
      <c r="H2580" s="41">
        <f>IFERROR(VLOOKUP(F2580,mapping!$D$3:$J$200,3,FALSE),0)</f>
        <v>0</v>
      </c>
      <c r="I2580" s="41">
        <f>IFERROR(VLOOKUP(F2580,mapping!$D$3:$J$200,4,FALSE),0)</f>
        <v>0</v>
      </c>
      <c r="J2580" s="41">
        <f>IFERROR(VLOOKUP(F2580,mapping!$D$3:$J$200,5,FALSE),0)</f>
        <v>0</v>
      </c>
      <c r="K2580" s="63">
        <f>IF(W2580=mapping!$N$1,IFERROR(VLOOKUP(Table4[[#This Row],[Column1]],mapping!A:L,11,FALSE),0),IF(W2580&gt;mapping!$N$1,IFERROR(VLOOKUP(Table4[[#This Row],[Column1]],mapping!A:L,11,FALSE),0),))</f>
        <v>0</v>
      </c>
      <c r="L2580" s="139"/>
      <c r="M2580" s="60">
        <f>IF(W2580=mapping!$N$1,IFERROR(VLOOKUP(Table4[[#This Row],[Column1]],mapping!A:L,12,FALSE),0),IF(W2580&gt;mapping!$N$1,IFERROR(VLOOKUP(Table4[[#This Row],[Column1]],mapping!A:L,12,FALSE),0),0))</f>
        <v>0</v>
      </c>
      <c r="N2580" s="58">
        <f>Table4[[#This Row],[ سعر اليومية ]]*3%*Table4[[#This Row],[عدد الدورات ]]</f>
        <v>0</v>
      </c>
      <c r="O2580" s="56">
        <f>Table4[[#This Row],[ سعر اليومية ]]*Table4[[#This Row],[عدد الدورات ]]-N2580</f>
        <v>0</v>
      </c>
      <c r="P2580" s="194"/>
      <c r="Q2580" s="194"/>
      <c r="R2580" s="194"/>
      <c r="S2580" s="58">
        <f>(Table4[[#This Row],[سعر يومية السائق]]*Table4[[#This Row],[عدد الدورات ]])-SUM(Table4[[#This Row],[سلف ]:[خصم ]])+Table4[[#This Row],[اضافي ]]</f>
        <v>0</v>
      </c>
      <c r="U2580" s="58">
        <f>Table4[[#This Row],[ سعر اليومية ]]*Table4[[#This Row],[عدد الدورات ]]-Table4[[#This Row],[سعر يومية السائق]]*L2580</f>
        <v>0</v>
      </c>
      <c r="V2580" s="58">
        <f>U2580-Table4[[#This Row],[W/H  3%]]</f>
        <v>0</v>
      </c>
      <c r="W2580" s="66" t="str">
        <f>Table4[[#This Row],[اليوم]]&amp;Table4[[#This Row],[الشهر ]]&amp;Table4[[#This Row],[العام]]</f>
        <v/>
      </c>
      <c r="X2580" s="66" t="s">
        <v>304</v>
      </c>
    </row>
    <row r="2581" spans="1:24" x14ac:dyDescent="0.3">
      <c r="A2581" s="62"/>
      <c r="B2581" s="62"/>
      <c r="C2581" s="62"/>
      <c r="D2581" s="41" t="e">
        <f t="shared" si="125"/>
        <v>#N/A</v>
      </c>
      <c r="E2581" s="4"/>
      <c r="F2581" s="41" t="e">
        <f>VLOOKUP(E2581,mapping!C:J,2,FALSE)</f>
        <v>#N/A</v>
      </c>
      <c r="G2581" s="41">
        <f>IFERROR(VLOOKUP(F2581,mapping!$D$3:$J$200,2,FALSE),0)</f>
        <v>0</v>
      </c>
      <c r="H2581" s="41">
        <f>IFERROR(VLOOKUP(F2581,mapping!$D$3:$J$200,3,FALSE),0)</f>
        <v>0</v>
      </c>
      <c r="I2581" s="41">
        <f>IFERROR(VLOOKUP(F2581,mapping!$D$3:$J$200,4,FALSE),0)</f>
        <v>0</v>
      </c>
      <c r="J2581" s="41">
        <f>IFERROR(VLOOKUP(F2581,mapping!$D$3:$J$200,5,FALSE),0)</f>
        <v>0</v>
      </c>
      <c r="K2581" s="63">
        <f>IF(W2581=mapping!$N$1,IFERROR(VLOOKUP(Table4[[#This Row],[Column1]],mapping!A:L,11,FALSE),0),IF(W2581&gt;mapping!$N$1,IFERROR(VLOOKUP(Table4[[#This Row],[Column1]],mapping!A:L,11,FALSE),0),))</f>
        <v>0</v>
      </c>
      <c r="L2581" s="139"/>
      <c r="M2581" s="60">
        <f>IF(W2581=mapping!$N$1,IFERROR(VLOOKUP(Table4[[#This Row],[Column1]],mapping!A:L,12,FALSE),0),IF(W2581&gt;mapping!$N$1,IFERROR(VLOOKUP(Table4[[#This Row],[Column1]],mapping!A:L,12,FALSE),0),0))</f>
        <v>0</v>
      </c>
      <c r="N2581" s="58">
        <f>Table4[[#This Row],[ سعر اليومية ]]*3%*Table4[[#This Row],[عدد الدورات ]]</f>
        <v>0</v>
      </c>
      <c r="O2581" s="56">
        <f>Table4[[#This Row],[ سعر اليومية ]]*Table4[[#This Row],[عدد الدورات ]]-N2581</f>
        <v>0</v>
      </c>
      <c r="P2581" s="194"/>
      <c r="Q2581" s="194"/>
      <c r="R2581" s="194"/>
      <c r="S2581" s="58">
        <f>(Table4[[#This Row],[سعر يومية السائق]]*Table4[[#This Row],[عدد الدورات ]])-SUM(Table4[[#This Row],[سلف ]:[خصم ]])+Table4[[#This Row],[اضافي ]]</f>
        <v>0</v>
      </c>
      <c r="U2581" s="58">
        <f>Table4[[#This Row],[ سعر اليومية ]]*Table4[[#This Row],[عدد الدورات ]]-Table4[[#This Row],[سعر يومية السائق]]*L2581</f>
        <v>0</v>
      </c>
      <c r="V2581" s="58">
        <f>U2581-Table4[[#This Row],[W/H  3%]]</f>
        <v>0</v>
      </c>
      <c r="W2581" s="66" t="str">
        <f>Table4[[#This Row],[اليوم]]&amp;Table4[[#This Row],[الشهر ]]&amp;Table4[[#This Row],[العام]]</f>
        <v/>
      </c>
      <c r="X2581" s="66" t="s">
        <v>304</v>
      </c>
    </row>
    <row r="2582" spans="1:24" x14ac:dyDescent="0.3">
      <c r="A2582" s="62"/>
      <c r="B2582" s="62"/>
      <c r="C2582" s="62"/>
      <c r="D2582" s="41" t="e">
        <f t="shared" si="125"/>
        <v>#N/A</v>
      </c>
      <c r="E2582" s="4"/>
      <c r="F2582" s="41" t="e">
        <f>VLOOKUP(E2582,mapping!C:J,2,FALSE)</f>
        <v>#N/A</v>
      </c>
      <c r="G2582" s="41">
        <f>IFERROR(VLOOKUP(F2582,mapping!$D$3:$J$200,2,FALSE),0)</f>
        <v>0</v>
      </c>
      <c r="H2582" s="41">
        <f>IFERROR(VLOOKUP(F2582,mapping!$D$3:$J$200,3,FALSE),0)</f>
        <v>0</v>
      </c>
      <c r="I2582" s="41">
        <f>IFERROR(VLOOKUP(F2582,mapping!$D$3:$J$200,4,FALSE),0)</f>
        <v>0</v>
      </c>
      <c r="J2582" s="41">
        <f>IFERROR(VLOOKUP(F2582,mapping!$D$3:$J$200,5,FALSE),0)</f>
        <v>0</v>
      </c>
      <c r="K2582" s="63">
        <f>IF(W2582=mapping!$N$1,IFERROR(VLOOKUP(Table4[[#This Row],[Column1]],mapping!A:L,11,FALSE),0),IF(W2582&gt;mapping!$N$1,IFERROR(VLOOKUP(Table4[[#This Row],[Column1]],mapping!A:L,11,FALSE),0),))</f>
        <v>0</v>
      </c>
      <c r="L2582" s="139"/>
      <c r="M2582" s="60">
        <f>IF(W2582=mapping!$N$1,IFERROR(VLOOKUP(Table4[[#This Row],[Column1]],mapping!A:L,12,FALSE),0),IF(W2582&gt;mapping!$N$1,IFERROR(VLOOKUP(Table4[[#This Row],[Column1]],mapping!A:L,12,FALSE),0),0))</f>
        <v>0</v>
      </c>
      <c r="N2582" s="58">
        <f>Table4[[#This Row],[ سعر اليومية ]]*3%*Table4[[#This Row],[عدد الدورات ]]</f>
        <v>0</v>
      </c>
      <c r="O2582" s="56">
        <f>Table4[[#This Row],[ سعر اليومية ]]*Table4[[#This Row],[عدد الدورات ]]-N2582</f>
        <v>0</v>
      </c>
      <c r="P2582" s="194"/>
      <c r="Q2582" s="194"/>
      <c r="R2582" s="194"/>
      <c r="S2582" s="58">
        <f>(Table4[[#This Row],[سعر يومية السائق]]*Table4[[#This Row],[عدد الدورات ]])-SUM(Table4[[#This Row],[سلف ]:[خصم ]])+Table4[[#This Row],[اضافي ]]</f>
        <v>0</v>
      </c>
      <c r="U2582" s="58">
        <f>Table4[[#This Row],[ سعر اليومية ]]*Table4[[#This Row],[عدد الدورات ]]-Table4[[#This Row],[سعر يومية السائق]]*L2582</f>
        <v>0</v>
      </c>
      <c r="V2582" s="58">
        <f>U2582-Table4[[#This Row],[W/H  3%]]</f>
        <v>0</v>
      </c>
      <c r="W2582" s="66" t="str">
        <f>Table4[[#This Row],[اليوم]]&amp;Table4[[#This Row],[الشهر ]]&amp;Table4[[#This Row],[العام]]</f>
        <v/>
      </c>
      <c r="X2582" s="66" t="s">
        <v>304</v>
      </c>
    </row>
    <row r="2583" spans="1:24" x14ac:dyDescent="0.3">
      <c r="A2583" s="62"/>
      <c r="B2583" s="62"/>
      <c r="C2583" s="62"/>
      <c r="D2583" s="41" t="e">
        <f t="shared" si="125"/>
        <v>#N/A</v>
      </c>
      <c r="E2583" s="4"/>
      <c r="F2583" s="41" t="e">
        <f>VLOOKUP(E2583,mapping!C:J,2,FALSE)</f>
        <v>#N/A</v>
      </c>
      <c r="G2583" s="41">
        <f>IFERROR(VLOOKUP(F2583,mapping!$D$3:$J$200,2,FALSE),0)</f>
        <v>0</v>
      </c>
      <c r="H2583" s="41">
        <f>IFERROR(VLOOKUP(F2583,mapping!$D$3:$J$200,3,FALSE),0)</f>
        <v>0</v>
      </c>
      <c r="I2583" s="41">
        <f>IFERROR(VLOOKUP(F2583,mapping!$D$3:$J$200,4,FALSE),0)</f>
        <v>0</v>
      </c>
      <c r="J2583" s="41">
        <f>IFERROR(VLOOKUP(F2583,mapping!$D$3:$J$200,5,FALSE),0)</f>
        <v>0</v>
      </c>
      <c r="K2583" s="63">
        <f>IF(W2583=mapping!$N$1,IFERROR(VLOOKUP(Table4[[#This Row],[Column1]],mapping!A:L,11,FALSE),0),IF(W2583&gt;mapping!$N$1,IFERROR(VLOOKUP(Table4[[#This Row],[Column1]],mapping!A:L,11,FALSE),0),))</f>
        <v>0</v>
      </c>
      <c r="L2583" s="139"/>
      <c r="M2583" s="60">
        <f>IF(W2583=mapping!$N$1,IFERROR(VLOOKUP(Table4[[#This Row],[Column1]],mapping!A:L,12,FALSE),0),IF(W2583&gt;mapping!$N$1,IFERROR(VLOOKUP(Table4[[#This Row],[Column1]],mapping!A:L,12,FALSE),0),0))</f>
        <v>0</v>
      </c>
      <c r="N2583" s="58">
        <f>Table4[[#This Row],[ سعر اليومية ]]*3%*Table4[[#This Row],[عدد الدورات ]]</f>
        <v>0</v>
      </c>
      <c r="O2583" s="56">
        <f>Table4[[#This Row],[ سعر اليومية ]]*Table4[[#This Row],[عدد الدورات ]]-N2583</f>
        <v>0</v>
      </c>
      <c r="P2583" s="194"/>
      <c r="Q2583" s="194"/>
      <c r="R2583" s="194"/>
      <c r="S2583" s="58">
        <f>(Table4[[#This Row],[سعر يومية السائق]]*Table4[[#This Row],[عدد الدورات ]])-SUM(Table4[[#This Row],[سلف ]:[خصم ]])+Table4[[#This Row],[اضافي ]]</f>
        <v>0</v>
      </c>
      <c r="U2583" s="58">
        <f>Table4[[#This Row],[ سعر اليومية ]]*Table4[[#This Row],[عدد الدورات ]]-Table4[[#This Row],[سعر يومية السائق]]*L2583</f>
        <v>0</v>
      </c>
      <c r="V2583" s="58">
        <f>U2583-Table4[[#This Row],[W/H  3%]]</f>
        <v>0</v>
      </c>
      <c r="W2583" s="66" t="str">
        <f>Table4[[#This Row],[اليوم]]&amp;Table4[[#This Row],[الشهر ]]&amp;Table4[[#This Row],[العام]]</f>
        <v/>
      </c>
      <c r="X2583" s="66" t="s">
        <v>304</v>
      </c>
    </row>
    <row r="2584" spans="1:24" x14ac:dyDescent="0.3">
      <c r="A2584" s="62"/>
      <c r="B2584" s="62"/>
      <c r="C2584" s="62"/>
      <c r="D2584" s="41" t="e">
        <f t="shared" si="125"/>
        <v>#N/A</v>
      </c>
      <c r="E2584" s="4"/>
      <c r="F2584" s="41" t="e">
        <f>VLOOKUP(E2584,mapping!C:J,2,FALSE)</f>
        <v>#N/A</v>
      </c>
      <c r="G2584" s="41">
        <f>IFERROR(VLOOKUP(F2584,mapping!$D$3:$J$200,2,FALSE),0)</f>
        <v>0</v>
      </c>
      <c r="H2584" s="41">
        <f>IFERROR(VLOOKUP(F2584,mapping!$D$3:$J$200,3,FALSE),0)</f>
        <v>0</v>
      </c>
      <c r="I2584" s="41">
        <f>IFERROR(VLOOKUP(F2584,mapping!$D$3:$J$200,4,FALSE),0)</f>
        <v>0</v>
      </c>
      <c r="J2584" s="41">
        <f>IFERROR(VLOOKUP(F2584,mapping!$D$3:$J$200,5,FALSE),0)</f>
        <v>0</v>
      </c>
      <c r="K2584" s="63">
        <f>IF(W2584=mapping!$N$1,IFERROR(VLOOKUP(Table4[[#This Row],[Column1]],mapping!A:L,11,FALSE),0),IF(W2584&gt;mapping!$N$1,IFERROR(VLOOKUP(Table4[[#This Row],[Column1]],mapping!A:L,11,FALSE),0),))</f>
        <v>0</v>
      </c>
      <c r="L2584" s="139"/>
      <c r="M2584" s="60">
        <f>IF(W2584=mapping!$N$1,IFERROR(VLOOKUP(Table4[[#This Row],[Column1]],mapping!A:L,12,FALSE),0),IF(W2584&gt;mapping!$N$1,IFERROR(VLOOKUP(Table4[[#This Row],[Column1]],mapping!A:L,12,FALSE),0),0))</f>
        <v>0</v>
      </c>
      <c r="N2584" s="58">
        <f>Table4[[#This Row],[ سعر اليومية ]]*3%*Table4[[#This Row],[عدد الدورات ]]</f>
        <v>0</v>
      </c>
      <c r="O2584" s="56">
        <f>Table4[[#This Row],[ سعر اليومية ]]*Table4[[#This Row],[عدد الدورات ]]-N2584</f>
        <v>0</v>
      </c>
      <c r="P2584" s="194"/>
      <c r="Q2584" s="194"/>
      <c r="R2584" s="194"/>
      <c r="S2584" s="58">
        <f>(Table4[[#This Row],[سعر يومية السائق]]*Table4[[#This Row],[عدد الدورات ]])-SUM(Table4[[#This Row],[سلف ]:[خصم ]])+Table4[[#This Row],[اضافي ]]</f>
        <v>0</v>
      </c>
      <c r="U2584" s="58">
        <f>Table4[[#This Row],[ سعر اليومية ]]*Table4[[#This Row],[عدد الدورات ]]-Table4[[#This Row],[سعر يومية السائق]]*L2584</f>
        <v>0</v>
      </c>
      <c r="V2584" s="58">
        <f>U2584-Table4[[#This Row],[W/H  3%]]</f>
        <v>0</v>
      </c>
      <c r="W2584" s="66" t="str">
        <f>Table4[[#This Row],[اليوم]]&amp;Table4[[#This Row],[الشهر ]]&amp;Table4[[#This Row],[العام]]</f>
        <v/>
      </c>
      <c r="X2584" s="66" t="s">
        <v>304</v>
      </c>
    </row>
    <row r="2585" spans="1:24" x14ac:dyDescent="0.3">
      <c r="A2585" s="62"/>
      <c r="B2585" s="62"/>
      <c r="C2585" s="62"/>
      <c r="D2585" s="41" t="e">
        <f t="shared" si="125"/>
        <v>#N/A</v>
      </c>
      <c r="E2585" s="4"/>
      <c r="F2585" s="41" t="e">
        <f>VLOOKUP(E2585,mapping!C:J,2,FALSE)</f>
        <v>#N/A</v>
      </c>
      <c r="G2585" s="41">
        <f>IFERROR(VLOOKUP(F2585,mapping!$D$3:$J$200,2,FALSE),0)</f>
        <v>0</v>
      </c>
      <c r="H2585" s="41">
        <f>IFERROR(VLOOKUP(F2585,mapping!$D$3:$J$200,3,FALSE),0)</f>
        <v>0</v>
      </c>
      <c r="I2585" s="41">
        <f>IFERROR(VLOOKUP(F2585,mapping!$D$3:$J$200,4,FALSE),0)</f>
        <v>0</v>
      </c>
      <c r="J2585" s="41">
        <f>IFERROR(VLOOKUP(F2585,mapping!$D$3:$J$200,5,FALSE),0)</f>
        <v>0</v>
      </c>
      <c r="K2585" s="63">
        <f>IF(W2585=mapping!$N$1,IFERROR(VLOOKUP(Table4[[#This Row],[Column1]],mapping!A:L,11,FALSE),0),IF(W2585&gt;mapping!$N$1,IFERROR(VLOOKUP(Table4[[#This Row],[Column1]],mapping!A:L,11,FALSE),0),))</f>
        <v>0</v>
      </c>
      <c r="L2585" s="139"/>
      <c r="M2585" s="60">
        <f>IF(W2585=mapping!$N$1,IFERROR(VLOOKUP(Table4[[#This Row],[Column1]],mapping!A:L,12,FALSE),0),IF(W2585&gt;mapping!$N$1,IFERROR(VLOOKUP(Table4[[#This Row],[Column1]],mapping!A:L,12,FALSE),0),0))</f>
        <v>0</v>
      </c>
      <c r="N2585" s="58">
        <f>Table4[[#This Row],[ سعر اليومية ]]*3%*Table4[[#This Row],[عدد الدورات ]]</f>
        <v>0</v>
      </c>
      <c r="O2585" s="56">
        <f>Table4[[#This Row],[ سعر اليومية ]]*Table4[[#This Row],[عدد الدورات ]]-N2585</f>
        <v>0</v>
      </c>
      <c r="P2585" s="194"/>
      <c r="Q2585" s="194"/>
      <c r="R2585" s="194"/>
      <c r="S2585" s="58">
        <f>(Table4[[#This Row],[سعر يومية السائق]]*Table4[[#This Row],[عدد الدورات ]])-SUM(Table4[[#This Row],[سلف ]:[خصم ]])+Table4[[#This Row],[اضافي ]]</f>
        <v>0</v>
      </c>
      <c r="U2585" s="58">
        <f>Table4[[#This Row],[ سعر اليومية ]]*Table4[[#This Row],[عدد الدورات ]]-Table4[[#This Row],[سعر يومية السائق]]*L2585</f>
        <v>0</v>
      </c>
      <c r="V2585" s="58">
        <f>U2585-Table4[[#This Row],[W/H  3%]]</f>
        <v>0</v>
      </c>
      <c r="W2585" s="66" t="str">
        <f>Table4[[#This Row],[اليوم]]&amp;Table4[[#This Row],[الشهر ]]&amp;Table4[[#This Row],[العام]]</f>
        <v/>
      </c>
      <c r="X2585" s="66" t="s">
        <v>304</v>
      </c>
    </row>
    <row r="2586" spans="1:24" x14ac:dyDescent="0.3">
      <c r="A2586" s="62"/>
      <c r="B2586" s="62"/>
      <c r="C2586" s="62"/>
      <c r="D2586" s="41" t="e">
        <f t="shared" si="125"/>
        <v>#N/A</v>
      </c>
      <c r="E2586" s="4"/>
      <c r="F2586" s="41" t="e">
        <f>VLOOKUP(E2586,mapping!C:J,2,FALSE)</f>
        <v>#N/A</v>
      </c>
      <c r="G2586" s="41">
        <f>IFERROR(VLOOKUP(F2586,mapping!$D$3:$J$200,2,FALSE),0)</f>
        <v>0</v>
      </c>
      <c r="H2586" s="41">
        <f>IFERROR(VLOOKUP(F2586,mapping!$D$3:$J$200,3,FALSE),0)</f>
        <v>0</v>
      </c>
      <c r="I2586" s="41">
        <f>IFERROR(VLOOKUP(F2586,mapping!$D$3:$J$200,4,FALSE),0)</f>
        <v>0</v>
      </c>
      <c r="J2586" s="41">
        <f>IFERROR(VLOOKUP(F2586,mapping!$D$3:$J$200,5,FALSE),0)</f>
        <v>0</v>
      </c>
      <c r="K2586" s="63">
        <f>IF(W2586=mapping!$N$1,IFERROR(VLOOKUP(Table4[[#This Row],[Column1]],mapping!A:L,11,FALSE),0),IF(W2586&gt;mapping!$N$1,IFERROR(VLOOKUP(Table4[[#This Row],[Column1]],mapping!A:L,11,FALSE),0),))</f>
        <v>0</v>
      </c>
      <c r="L2586" s="139"/>
      <c r="M2586" s="60">
        <f>IF(W2586=mapping!$N$1,IFERROR(VLOOKUP(Table4[[#This Row],[Column1]],mapping!A:L,12,FALSE),0),IF(W2586&gt;mapping!$N$1,IFERROR(VLOOKUP(Table4[[#This Row],[Column1]],mapping!A:L,12,FALSE),0),0))</f>
        <v>0</v>
      </c>
      <c r="N2586" s="58">
        <f>Table4[[#This Row],[ سعر اليومية ]]*3%*Table4[[#This Row],[عدد الدورات ]]</f>
        <v>0</v>
      </c>
      <c r="O2586" s="56">
        <f>Table4[[#This Row],[ سعر اليومية ]]*Table4[[#This Row],[عدد الدورات ]]-N2586</f>
        <v>0</v>
      </c>
      <c r="P2586" s="194"/>
      <c r="Q2586" s="194"/>
      <c r="R2586" s="194"/>
      <c r="S2586" s="58">
        <f>(Table4[[#This Row],[سعر يومية السائق]]*Table4[[#This Row],[عدد الدورات ]])-SUM(Table4[[#This Row],[سلف ]:[خصم ]])+Table4[[#This Row],[اضافي ]]</f>
        <v>0</v>
      </c>
      <c r="U2586" s="58">
        <f>Table4[[#This Row],[ سعر اليومية ]]*Table4[[#This Row],[عدد الدورات ]]-Table4[[#This Row],[سعر يومية السائق]]*L2586</f>
        <v>0</v>
      </c>
      <c r="V2586" s="58">
        <f>U2586-Table4[[#This Row],[W/H  3%]]</f>
        <v>0</v>
      </c>
      <c r="W2586" s="66" t="str">
        <f>Table4[[#This Row],[اليوم]]&amp;Table4[[#This Row],[الشهر ]]&amp;Table4[[#This Row],[العام]]</f>
        <v/>
      </c>
      <c r="X2586" s="66" t="s">
        <v>304</v>
      </c>
    </row>
    <row r="2587" spans="1:24" x14ac:dyDescent="0.3">
      <c r="A2587" s="62"/>
      <c r="B2587" s="62"/>
      <c r="C2587" s="62"/>
      <c r="D2587" s="41" t="e">
        <f t="shared" si="125"/>
        <v>#N/A</v>
      </c>
      <c r="E2587" s="4"/>
      <c r="F2587" s="41" t="e">
        <f>VLOOKUP(E2587,mapping!C:J,2,FALSE)</f>
        <v>#N/A</v>
      </c>
      <c r="G2587" s="41">
        <f>IFERROR(VLOOKUP(F2587,mapping!$D$3:$J$200,2,FALSE),0)</f>
        <v>0</v>
      </c>
      <c r="H2587" s="41">
        <f>IFERROR(VLOOKUP(F2587,mapping!$D$3:$J$200,3,FALSE),0)</f>
        <v>0</v>
      </c>
      <c r="I2587" s="41">
        <f>IFERROR(VLOOKUP(F2587,mapping!$D$3:$J$200,4,FALSE),0)</f>
        <v>0</v>
      </c>
      <c r="J2587" s="41">
        <f>IFERROR(VLOOKUP(F2587,mapping!$D$3:$J$200,5,FALSE),0)</f>
        <v>0</v>
      </c>
      <c r="K2587" s="63">
        <f>IF(W2587=mapping!$N$1,IFERROR(VLOOKUP(Table4[[#This Row],[Column1]],mapping!A:L,11,FALSE),0),IF(W2587&gt;mapping!$N$1,IFERROR(VLOOKUP(Table4[[#This Row],[Column1]],mapping!A:L,11,FALSE),0),))</f>
        <v>0</v>
      </c>
      <c r="L2587" s="139"/>
      <c r="M2587" s="60">
        <f>IF(W2587=mapping!$N$1,IFERROR(VLOOKUP(Table4[[#This Row],[Column1]],mapping!A:L,12,FALSE),0),IF(W2587&gt;mapping!$N$1,IFERROR(VLOOKUP(Table4[[#This Row],[Column1]],mapping!A:L,12,FALSE),0),0))</f>
        <v>0</v>
      </c>
      <c r="N2587" s="58">
        <f>Table4[[#This Row],[ سعر اليومية ]]*3%*Table4[[#This Row],[عدد الدورات ]]</f>
        <v>0</v>
      </c>
      <c r="O2587" s="56">
        <f>Table4[[#This Row],[ سعر اليومية ]]*Table4[[#This Row],[عدد الدورات ]]-N2587</f>
        <v>0</v>
      </c>
      <c r="P2587" s="194"/>
      <c r="Q2587" s="194"/>
      <c r="R2587" s="194"/>
      <c r="S2587" s="58">
        <f>(Table4[[#This Row],[سعر يومية السائق]]*Table4[[#This Row],[عدد الدورات ]])-SUM(Table4[[#This Row],[سلف ]:[خصم ]])+Table4[[#This Row],[اضافي ]]</f>
        <v>0</v>
      </c>
      <c r="U2587" s="58">
        <f>Table4[[#This Row],[ سعر اليومية ]]*Table4[[#This Row],[عدد الدورات ]]-Table4[[#This Row],[سعر يومية السائق]]*L2587</f>
        <v>0</v>
      </c>
      <c r="V2587" s="58">
        <f>U2587-Table4[[#This Row],[W/H  3%]]</f>
        <v>0</v>
      </c>
      <c r="W2587" s="66" t="str">
        <f>Table4[[#This Row],[اليوم]]&amp;Table4[[#This Row],[الشهر ]]&amp;Table4[[#This Row],[العام]]</f>
        <v/>
      </c>
      <c r="X2587" s="66" t="s">
        <v>304</v>
      </c>
    </row>
    <row r="2588" spans="1:24" x14ac:dyDescent="0.3">
      <c r="A2588" s="62"/>
      <c r="B2588" s="62"/>
      <c r="C2588" s="62"/>
      <c r="D2588" s="41" t="e">
        <f t="shared" si="125"/>
        <v>#N/A</v>
      </c>
      <c r="E2588" s="4"/>
      <c r="F2588" s="41" t="e">
        <f>VLOOKUP(E2588,mapping!C:J,2,FALSE)</f>
        <v>#N/A</v>
      </c>
      <c r="G2588" s="41">
        <f>IFERROR(VLOOKUP(F2588,mapping!$D$3:$J$200,2,FALSE),0)</f>
        <v>0</v>
      </c>
      <c r="H2588" s="41">
        <f>IFERROR(VLOOKUP(F2588,mapping!$D$3:$J$200,3,FALSE),0)</f>
        <v>0</v>
      </c>
      <c r="I2588" s="41">
        <f>IFERROR(VLOOKUP(F2588,mapping!$D$3:$J$200,4,FALSE),0)</f>
        <v>0</v>
      </c>
      <c r="J2588" s="41">
        <f>IFERROR(VLOOKUP(F2588,mapping!$D$3:$J$200,5,FALSE),0)</f>
        <v>0</v>
      </c>
      <c r="K2588" s="63">
        <f>IF(W2588=mapping!$N$1,IFERROR(VLOOKUP(Table4[[#This Row],[Column1]],mapping!A:L,11,FALSE),0),IF(W2588&gt;mapping!$N$1,IFERROR(VLOOKUP(Table4[[#This Row],[Column1]],mapping!A:L,11,FALSE),0),))</f>
        <v>0</v>
      </c>
      <c r="L2588" s="139"/>
      <c r="M2588" s="60">
        <f>IF(W2588=mapping!$N$1,IFERROR(VLOOKUP(Table4[[#This Row],[Column1]],mapping!A:L,12,FALSE),0),IF(W2588&gt;mapping!$N$1,IFERROR(VLOOKUP(Table4[[#This Row],[Column1]],mapping!A:L,12,FALSE),0),0))</f>
        <v>0</v>
      </c>
      <c r="N2588" s="58">
        <f>Table4[[#This Row],[ سعر اليومية ]]*3%*Table4[[#This Row],[عدد الدورات ]]</f>
        <v>0</v>
      </c>
      <c r="O2588" s="56">
        <f>Table4[[#This Row],[ سعر اليومية ]]*Table4[[#This Row],[عدد الدورات ]]-N2588</f>
        <v>0</v>
      </c>
      <c r="P2588" s="194"/>
      <c r="Q2588" s="194"/>
      <c r="R2588" s="194"/>
      <c r="S2588" s="58">
        <f>(Table4[[#This Row],[سعر يومية السائق]]*Table4[[#This Row],[عدد الدورات ]])-SUM(Table4[[#This Row],[سلف ]:[خصم ]])+Table4[[#This Row],[اضافي ]]</f>
        <v>0</v>
      </c>
      <c r="U2588" s="58">
        <f>Table4[[#This Row],[ سعر اليومية ]]*Table4[[#This Row],[عدد الدورات ]]-Table4[[#This Row],[سعر يومية السائق]]*L2588</f>
        <v>0</v>
      </c>
      <c r="V2588" s="58">
        <f>U2588-Table4[[#This Row],[W/H  3%]]</f>
        <v>0</v>
      </c>
      <c r="W2588" s="66" t="str">
        <f>Table4[[#This Row],[اليوم]]&amp;Table4[[#This Row],[الشهر ]]&amp;Table4[[#This Row],[العام]]</f>
        <v/>
      </c>
      <c r="X2588" s="66" t="s">
        <v>304</v>
      </c>
    </row>
    <row r="2589" spans="1:24" x14ac:dyDescent="0.3">
      <c r="A2589" s="62"/>
      <c r="B2589" s="62"/>
      <c r="C2589" s="62"/>
      <c r="D2589" s="41" t="e">
        <f t="shared" si="125"/>
        <v>#N/A</v>
      </c>
      <c r="E2589" s="4"/>
      <c r="F2589" s="41" t="e">
        <f>VLOOKUP(E2589,mapping!C:J,2,FALSE)</f>
        <v>#N/A</v>
      </c>
      <c r="G2589" s="41">
        <f>IFERROR(VLOOKUP(F2589,mapping!$D$3:$J$200,2,FALSE),0)</f>
        <v>0</v>
      </c>
      <c r="H2589" s="41">
        <f>IFERROR(VLOOKUP(F2589,mapping!$D$3:$J$200,3,FALSE),0)</f>
        <v>0</v>
      </c>
      <c r="I2589" s="41">
        <f>IFERROR(VLOOKUP(F2589,mapping!$D$3:$J$200,4,FALSE),0)</f>
        <v>0</v>
      </c>
      <c r="J2589" s="41">
        <f>IFERROR(VLOOKUP(F2589,mapping!$D$3:$J$200,5,FALSE),0)</f>
        <v>0</v>
      </c>
      <c r="K2589" s="63">
        <f>IF(W2589=mapping!$N$1,IFERROR(VLOOKUP(Table4[[#This Row],[Column1]],mapping!A:L,11,FALSE),0),IF(W2589&gt;mapping!$N$1,IFERROR(VLOOKUP(Table4[[#This Row],[Column1]],mapping!A:L,11,FALSE),0),))</f>
        <v>0</v>
      </c>
      <c r="L2589" s="139"/>
      <c r="M2589" s="60">
        <f>IF(W2589=mapping!$N$1,IFERROR(VLOOKUP(Table4[[#This Row],[Column1]],mapping!A:L,12,FALSE),0),IF(W2589&gt;mapping!$N$1,IFERROR(VLOOKUP(Table4[[#This Row],[Column1]],mapping!A:L,12,FALSE),0),0))</f>
        <v>0</v>
      </c>
      <c r="N2589" s="58">
        <f>Table4[[#This Row],[ سعر اليومية ]]*3%*Table4[[#This Row],[عدد الدورات ]]</f>
        <v>0</v>
      </c>
      <c r="O2589" s="56">
        <f>Table4[[#This Row],[ سعر اليومية ]]*Table4[[#This Row],[عدد الدورات ]]-N2589</f>
        <v>0</v>
      </c>
      <c r="P2589" s="194"/>
      <c r="Q2589" s="194"/>
      <c r="R2589" s="194"/>
      <c r="S2589" s="58">
        <f>(Table4[[#This Row],[سعر يومية السائق]]*Table4[[#This Row],[عدد الدورات ]])-SUM(Table4[[#This Row],[سلف ]:[خصم ]])+Table4[[#This Row],[اضافي ]]</f>
        <v>0</v>
      </c>
      <c r="U2589" s="58">
        <f>Table4[[#This Row],[ سعر اليومية ]]*Table4[[#This Row],[عدد الدورات ]]-Table4[[#This Row],[سعر يومية السائق]]*L2589</f>
        <v>0</v>
      </c>
      <c r="V2589" s="58">
        <f>U2589-Table4[[#This Row],[W/H  3%]]</f>
        <v>0</v>
      </c>
      <c r="W2589" s="66" t="str">
        <f>Table4[[#This Row],[اليوم]]&amp;Table4[[#This Row],[الشهر ]]&amp;Table4[[#This Row],[العام]]</f>
        <v/>
      </c>
      <c r="X2589" s="66" t="s">
        <v>304</v>
      </c>
    </row>
    <row r="2590" spans="1:24" x14ac:dyDescent="0.3">
      <c r="A2590" s="62"/>
      <c r="B2590" s="62"/>
      <c r="C2590" s="62"/>
      <c r="D2590" s="41" t="e">
        <f t="shared" si="125"/>
        <v>#N/A</v>
      </c>
      <c r="E2590" s="4"/>
      <c r="F2590" s="41" t="e">
        <f>VLOOKUP(E2590,mapping!C:J,2,FALSE)</f>
        <v>#N/A</v>
      </c>
      <c r="G2590" s="41">
        <f>IFERROR(VLOOKUP(F2590,mapping!$D$3:$J$200,2,FALSE),0)</f>
        <v>0</v>
      </c>
      <c r="H2590" s="41">
        <f>IFERROR(VLOOKUP(F2590,mapping!$D$3:$J$200,3,FALSE),0)</f>
        <v>0</v>
      </c>
      <c r="I2590" s="41">
        <f>IFERROR(VLOOKUP(F2590,mapping!$D$3:$J$200,4,FALSE),0)</f>
        <v>0</v>
      </c>
      <c r="J2590" s="41">
        <f>IFERROR(VLOOKUP(F2590,mapping!$D$3:$J$200,5,FALSE),0)</f>
        <v>0</v>
      </c>
      <c r="K2590" s="63">
        <f>IF(W2590=mapping!$N$1,IFERROR(VLOOKUP(Table4[[#This Row],[Column1]],mapping!A:L,11,FALSE),0),IF(W2590&gt;mapping!$N$1,IFERROR(VLOOKUP(Table4[[#This Row],[Column1]],mapping!A:L,11,FALSE),0),))</f>
        <v>0</v>
      </c>
      <c r="L2590" s="139"/>
      <c r="M2590" s="60">
        <f>IF(W2590=mapping!$N$1,IFERROR(VLOOKUP(Table4[[#This Row],[Column1]],mapping!A:L,12,FALSE),0),IF(W2590&gt;mapping!$N$1,IFERROR(VLOOKUP(Table4[[#This Row],[Column1]],mapping!A:L,12,FALSE),0),0))</f>
        <v>0</v>
      </c>
      <c r="N2590" s="58">
        <f>Table4[[#This Row],[ سعر اليومية ]]*3%*Table4[[#This Row],[عدد الدورات ]]</f>
        <v>0</v>
      </c>
      <c r="O2590" s="56">
        <f>Table4[[#This Row],[ سعر اليومية ]]*Table4[[#This Row],[عدد الدورات ]]-N2590</f>
        <v>0</v>
      </c>
      <c r="P2590" s="194"/>
      <c r="Q2590" s="194"/>
      <c r="R2590" s="194"/>
      <c r="S2590" s="58">
        <f>(Table4[[#This Row],[سعر يومية السائق]]*Table4[[#This Row],[عدد الدورات ]])-SUM(Table4[[#This Row],[سلف ]:[خصم ]])+Table4[[#This Row],[اضافي ]]</f>
        <v>0</v>
      </c>
      <c r="U2590" s="58">
        <f>Table4[[#This Row],[ سعر اليومية ]]*Table4[[#This Row],[عدد الدورات ]]-Table4[[#This Row],[سعر يومية السائق]]*L2590</f>
        <v>0</v>
      </c>
      <c r="V2590" s="58">
        <f>U2590-Table4[[#This Row],[W/H  3%]]</f>
        <v>0</v>
      </c>
      <c r="W2590" s="66" t="str">
        <f>Table4[[#This Row],[اليوم]]&amp;Table4[[#This Row],[الشهر ]]&amp;Table4[[#This Row],[العام]]</f>
        <v/>
      </c>
      <c r="X2590" s="66" t="s">
        <v>304</v>
      </c>
    </row>
    <row r="2591" spans="1:24" x14ac:dyDescent="0.3">
      <c r="A2591" s="62"/>
      <c r="B2591" s="62"/>
      <c r="C2591" s="62"/>
      <c r="D2591" s="41" t="e">
        <f t="shared" si="125"/>
        <v>#N/A</v>
      </c>
      <c r="E2591" s="4"/>
      <c r="F2591" s="41" t="e">
        <f>VLOOKUP(E2591,mapping!C:J,2,FALSE)</f>
        <v>#N/A</v>
      </c>
      <c r="G2591" s="41">
        <f>IFERROR(VLOOKUP(F2591,mapping!$D$3:$J$200,2,FALSE),0)</f>
        <v>0</v>
      </c>
      <c r="H2591" s="41">
        <f>IFERROR(VLOOKUP(F2591,mapping!$D$3:$J$200,3,FALSE),0)</f>
        <v>0</v>
      </c>
      <c r="I2591" s="41">
        <f>IFERROR(VLOOKUP(F2591,mapping!$D$3:$J$200,4,FALSE),0)</f>
        <v>0</v>
      </c>
      <c r="J2591" s="41">
        <f>IFERROR(VLOOKUP(F2591,mapping!$D$3:$J$200,5,FALSE),0)</f>
        <v>0</v>
      </c>
      <c r="K2591" s="63">
        <f>IF(W2591=mapping!$N$1,IFERROR(VLOOKUP(Table4[[#This Row],[Column1]],mapping!A:L,11,FALSE),0),IF(W2591&gt;mapping!$N$1,IFERROR(VLOOKUP(Table4[[#This Row],[Column1]],mapping!A:L,11,FALSE),0),))</f>
        <v>0</v>
      </c>
      <c r="L2591" s="139"/>
      <c r="M2591" s="60">
        <f>IF(W2591=mapping!$N$1,IFERROR(VLOOKUP(Table4[[#This Row],[Column1]],mapping!A:L,12,FALSE),0),IF(W2591&gt;mapping!$N$1,IFERROR(VLOOKUP(Table4[[#This Row],[Column1]],mapping!A:L,12,FALSE),0),0))</f>
        <v>0</v>
      </c>
      <c r="N2591" s="58">
        <f>Table4[[#This Row],[ سعر اليومية ]]*3%*Table4[[#This Row],[عدد الدورات ]]</f>
        <v>0</v>
      </c>
      <c r="O2591" s="56">
        <f>Table4[[#This Row],[ سعر اليومية ]]*Table4[[#This Row],[عدد الدورات ]]-N2591</f>
        <v>0</v>
      </c>
      <c r="P2591" s="194"/>
      <c r="Q2591" s="194"/>
      <c r="R2591" s="194"/>
      <c r="S2591" s="58">
        <f>(Table4[[#This Row],[سعر يومية السائق]]*Table4[[#This Row],[عدد الدورات ]])-SUM(Table4[[#This Row],[سلف ]:[خصم ]])+Table4[[#This Row],[اضافي ]]</f>
        <v>0</v>
      </c>
      <c r="U2591" s="58">
        <f>Table4[[#This Row],[ سعر اليومية ]]*Table4[[#This Row],[عدد الدورات ]]-Table4[[#This Row],[سعر يومية السائق]]*L2591</f>
        <v>0</v>
      </c>
      <c r="V2591" s="58">
        <f>U2591-Table4[[#This Row],[W/H  3%]]</f>
        <v>0</v>
      </c>
      <c r="W2591" s="66" t="str">
        <f>Table4[[#This Row],[اليوم]]&amp;Table4[[#This Row],[الشهر ]]&amp;Table4[[#This Row],[العام]]</f>
        <v/>
      </c>
      <c r="X2591" s="66" t="s">
        <v>304</v>
      </c>
    </row>
    <row r="2592" spans="1:24" x14ac:dyDescent="0.3">
      <c r="A2592" s="62"/>
      <c r="B2592" s="62"/>
      <c r="C2592" s="62"/>
      <c r="D2592" s="41" t="e">
        <f t="shared" si="125"/>
        <v>#N/A</v>
      </c>
      <c r="E2592" s="4"/>
      <c r="F2592" s="41" t="e">
        <f>VLOOKUP(E2592,mapping!C:J,2,FALSE)</f>
        <v>#N/A</v>
      </c>
      <c r="G2592" s="41">
        <f>IFERROR(VLOOKUP(F2592,mapping!$D$3:$J$200,2,FALSE),0)</f>
        <v>0</v>
      </c>
      <c r="H2592" s="41">
        <f>IFERROR(VLOOKUP(F2592,mapping!$D$3:$J$200,3,FALSE),0)</f>
        <v>0</v>
      </c>
      <c r="I2592" s="41">
        <f>IFERROR(VLOOKUP(F2592,mapping!$D$3:$J$200,4,FALSE),0)</f>
        <v>0</v>
      </c>
      <c r="J2592" s="41">
        <f>IFERROR(VLOOKUP(F2592,mapping!$D$3:$J$200,5,FALSE),0)</f>
        <v>0</v>
      </c>
      <c r="K2592" s="63">
        <f>IF(W2592=mapping!$N$1,IFERROR(VLOOKUP(Table4[[#This Row],[Column1]],mapping!A:L,11,FALSE),0),IF(W2592&gt;mapping!$N$1,IFERROR(VLOOKUP(Table4[[#This Row],[Column1]],mapping!A:L,11,FALSE),0),))</f>
        <v>0</v>
      </c>
      <c r="L2592" s="139"/>
      <c r="M2592" s="60">
        <f>IF(W2592=mapping!$N$1,IFERROR(VLOOKUP(Table4[[#This Row],[Column1]],mapping!A:L,12,FALSE),0),IF(W2592&gt;mapping!$N$1,IFERROR(VLOOKUP(Table4[[#This Row],[Column1]],mapping!A:L,12,FALSE),0),0))</f>
        <v>0</v>
      </c>
      <c r="N2592" s="58">
        <f>Table4[[#This Row],[ سعر اليومية ]]*3%*Table4[[#This Row],[عدد الدورات ]]</f>
        <v>0</v>
      </c>
      <c r="O2592" s="56">
        <f>Table4[[#This Row],[ سعر اليومية ]]*Table4[[#This Row],[عدد الدورات ]]-N2592</f>
        <v>0</v>
      </c>
      <c r="P2592" s="194"/>
      <c r="Q2592" s="194"/>
      <c r="R2592" s="194"/>
      <c r="S2592" s="58">
        <f>(Table4[[#This Row],[سعر يومية السائق]]*Table4[[#This Row],[عدد الدورات ]])-SUM(Table4[[#This Row],[سلف ]:[خصم ]])+Table4[[#This Row],[اضافي ]]</f>
        <v>0</v>
      </c>
      <c r="U2592" s="58">
        <f>Table4[[#This Row],[ سعر اليومية ]]*Table4[[#This Row],[عدد الدورات ]]-Table4[[#This Row],[سعر يومية السائق]]*L2592</f>
        <v>0</v>
      </c>
      <c r="V2592" s="58">
        <f>U2592-Table4[[#This Row],[W/H  3%]]</f>
        <v>0</v>
      </c>
      <c r="W2592" s="66" t="str">
        <f>Table4[[#This Row],[اليوم]]&amp;Table4[[#This Row],[الشهر ]]&amp;Table4[[#This Row],[العام]]</f>
        <v/>
      </c>
      <c r="X2592" s="66" t="s">
        <v>304</v>
      </c>
    </row>
    <row r="2593" spans="1:24" x14ac:dyDescent="0.3">
      <c r="A2593" s="62"/>
      <c r="B2593" s="62"/>
      <c r="C2593" s="62"/>
      <c r="D2593" s="41" t="e">
        <f t="shared" si="125"/>
        <v>#N/A</v>
      </c>
      <c r="E2593" s="4"/>
      <c r="F2593" s="41" t="e">
        <f>VLOOKUP(E2593,mapping!C:J,2,FALSE)</f>
        <v>#N/A</v>
      </c>
      <c r="G2593" s="41">
        <f>IFERROR(VLOOKUP(F2593,mapping!$D$3:$J$200,2,FALSE),0)</f>
        <v>0</v>
      </c>
      <c r="H2593" s="41">
        <f>IFERROR(VLOOKUP(F2593,mapping!$D$3:$J$200,3,FALSE),0)</f>
        <v>0</v>
      </c>
      <c r="I2593" s="41">
        <f>IFERROR(VLOOKUP(F2593,mapping!$D$3:$J$200,4,FALSE),0)</f>
        <v>0</v>
      </c>
      <c r="J2593" s="41">
        <f>IFERROR(VLOOKUP(F2593,mapping!$D$3:$J$200,5,FALSE),0)</f>
        <v>0</v>
      </c>
      <c r="K2593" s="63">
        <f>IF(W2593=mapping!$N$1,IFERROR(VLOOKUP(Table4[[#This Row],[Column1]],mapping!A:L,11,FALSE),0),IF(W2593&gt;mapping!$N$1,IFERROR(VLOOKUP(Table4[[#This Row],[Column1]],mapping!A:L,11,FALSE),0),))</f>
        <v>0</v>
      </c>
      <c r="L2593" s="139"/>
      <c r="M2593" s="60">
        <f>IF(W2593=mapping!$N$1,IFERROR(VLOOKUP(Table4[[#This Row],[Column1]],mapping!A:L,12,FALSE),0),IF(W2593&gt;mapping!$N$1,IFERROR(VLOOKUP(Table4[[#This Row],[Column1]],mapping!A:L,12,FALSE),0),0))</f>
        <v>0</v>
      </c>
      <c r="N2593" s="58">
        <f>Table4[[#This Row],[ سعر اليومية ]]*3%*Table4[[#This Row],[عدد الدورات ]]</f>
        <v>0</v>
      </c>
      <c r="O2593" s="56">
        <f>Table4[[#This Row],[ سعر اليومية ]]*Table4[[#This Row],[عدد الدورات ]]-N2593</f>
        <v>0</v>
      </c>
      <c r="P2593" s="194"/>
      <c r="Q2593" s="194"/>
      <c r="R2593" s="194"/>
      <c r="S2593" s="58">
        <f>(Table4[[#This Row],[سعر يومية السائق]]*Table4[[#This Row],[عدد الدورات ]])-SUM(Table4[[#This Row],[سلف ]:[خصم ]])+Table4[[#This Row],[اضافي ]]</f>
        <v>0</v>
      </c>
      <c r="U2593" s="58">
        <f>Table4[[#This Row],[ سعر اليومية ]]*Table4[[#This Row],[عدد الدورات ]]-Table4[[#This Row],[سعر يومية السائق]]*L2593</f>
        <v>0</v>
      </c>
      <c r="V2593" s="58">
        <f>U2593-Table4[[#This Row],[W/H  3%]]</f>
        <v>0</v>
      </c>
      <c r="W2593" s="66" t="str">
        <f>Table4[[#This Row],[اليوم]]&amp;Table4[[#This Row],[الشهر ]]&amp;Table4[[#This Row],[العام]]</f>
        <v/>
      </c>
      <c r="X2593" s="66" t="s">
        <v>304</v>
      </c>
    </row>
    <row r="2594" spans="1:24" x14ac:dyDescent="0.3">
      <c r="A2594" s="62"/>
      <c r="B2594" s="62"/>
      <c r="C2594" s="62"/>
      <c r="D2594" s="41" t="e">
        <f t="shared" si="125"/>
        <v>#N/A</v>
      </c>
      <c r="E2594" s="4"/>
      <c r="F2594" s="41" t="e">
        <f>VLOOKUP(E2594,mapping!C:J,2,FALSE)</f>
        <v>#N/A</v>
      </c>
      <c r="G2594" s="41">
        <f>IFERROR(VLOOKUP(F2594,mapping!$D$3:$J$200,2,FALSE),0)</f>
        <v>0</v>
      </c>
      <c r="H2594" s="41">
        <f>IFERROR(VLOOKUP(F2594,mapping!$D$3:$J$200,3,FALSE),0)</f>
        <v>0</v>
      </c>
      <c r="I2594" s="41">
        <f>IFERROR(VLOOKUP(F2594,mapping!$D$3:$J$200,4,FALSE),0)</f>
        <v>0</v>
      </c>
      <c r="J2594" s="41">
        <f>IFERROR(VLOOKUP(F2594,mapping!$D$3:$J$200,5,FALSE),0)</f>
        <v>0</v>
      </c>
      <c r="K2594" s="63">
        <f>IF(W2594=mapping!$N$1,IFERROR(VLOOKUP(Table4[[#This Row],[Column1]],mapping!A:L,11,FALSE),0),IF(W2594&gt;mapping!$N$1,IFERROR(VLOOKUP(Table4[[#This Row],[Column1]],mapping!A:L,11,FALSE),0),))</f>
        <v>0</v>
      </c>
      <c r="L2594" s="139"/>
      <c r="M2594" s="60">
        <f>IF(W2594=mapping!$N$1,IFERROR(VLOOKUP(Table4[[#This Row],[Column1]],mapping!A:L,12,FALSE),0),IF(W2594&gt;mapping!$N$1,IFERROR(VLOOKUP(Table4[[#This Row],[Column1]],mapping!A:L,12,FALSE),0),0))</f>
        <v>0</v>
      </c>
      <c r="N2594" s="58">
        <f>Table4[[#This Row],[ سعر اليومية ]]*3%*Table4[[#This Row],[عدد الدورات ]]</f>
        <v>0</v>
      </c>
      <c r="O2594" s="56">
        <f>Table4[[#This Row],[ سعر اليومية ]]*Table4[[#This Row],[عدد الدورات ]]-N2594</f>
        <v>0</v>
      </c>
      <c r="P2594" s="194"/>
      <c r="Q2594" s="194"/>
      <c r="R2594" s="194"/>
      <c r="S2594" s="58">
        <f>(Table4[[#This Row],[سعر يومية السائق]]*Table4[[#This Row],[عدد الدورات ]])-SUM(Table4[[#This Row],[سلف ]:[خصم ]])+Table4[[#This Row],[اضافي ]]</f>
        <v>0</v>
      </c>
      <c r="U2594" s="58">
        <f>Table4[[#This Row],[ سعر اليومية ]]*Table4[[#This Row],[عدد الدورات ]]-Table4[[#This Row],[سعر يومية السائق]]*L2594</f>
        <v>0</v>
      </c>
      <c r="V2594" s="58">
        <f>U2594-Table4[[#This Row],[W/H  3%]]</f>
        <v>0</v>
      </c>
      <c r="W2594" s="66" t="str">
        <f>Table4[[#This Row],[اليوم]]&amp;Table4[[#This Row],[الشهر ]]&amp;Table4[[#This Row],[العام]]</f>
        <v/>
      </c>
      <c r="X2594" s="66" t="s">
        <v>304</v>
      </c>
    </row>
    <row r="2595" spans="1:24" x14ac:dyDescent="0.3">
      <c r="A2595" s="62"/>
      <c r="B2595" s="62"/>
      <c r="C2595" s="62"/>
      <c r="D2595" s="41" t="e">
        <f t="shared" si="125"/>
        <v>#N/A</v>
      </c>
      <c r="E2595" s="4"/>
      <c r="F2595" s="41" t="e">
        <f>VLOOKUP(E2595,mapping!C:J,2,FALSE)</f>
        <v>#N/A</v>
      </c>
      <c r="G2595" s="41">
        <f>IFERROR(VLOOKUP(F2595,mapping!$D$3:$J$200,2,FALSE),0)</f>
        <v>0</v>
      </c>
      <c r="H2595" s="41">
        <f>IFERROR(VLOOKUP(F2595,mapping!$D$3:$J$200,3,FALSE),0)</f>
        <v>0</v>
      </c>
      <c r="I2595" s="41">
        <f>IFERROR(VLOOKUP(F2595,mapping!$D$3:$J$200,4,FALSE),0)</f>
        <v>0</v>
      </c>
      <c r="J2595" s="41">
        <f>IFERROR(VLOOKUP(F2595,mapping!$D$3:$J$200,5,FALSE),0)</f>
        <v>0</v>
      </c>
      <c r="K2595" s="63">
        <f>IF(W2595=mapping!$N$1,IFERROR(VLOOKUP(Table4[[#This Row],[Column1]],mapping!A:L,11,FALSE),0),IF(W2595&gt;mapping!$N$1,IFERROR(VLOOKUP(Table4[[#This Row],[Column1]],mapping!A:L,11,FALSE),0),))</f>
        <v>0</v>
      </c>
      <c r="L2595" s="139"/>
      <c r="M2595" s="60">
        <f>IF(W2595=mapping!$N$1,IFERROR(VLOOKUP(Table4[[#This Row],[Column1]],mapping!A:L,12,FALSE),0),IF(W2595&gt;mapping!$N$1,IFERROR(VLOOKUP(Table4[[#This Row],[Column1]],mapping!A:L,12,FALSE),0),0))</f>
        <v>0</v>
      </c>
      <c r="N2595" s="58">
        <f>Table4[[#This Row],[ سعر اليومية ]]*3%*Table4[[#This Row],[عدد الدورات ]]</f>
        <v>0</v>
      </c>
      <c r="O2595" s="56">
        <f>Table4[[#This Row],[ سعر اليومية ]]*Table4[[#This Row],[عدد الدورات ]]-N2595</f>
        <v>0</v>
      </c>
      <c r="P2595" s="194"/>
      <c r="Q2595" s="194"/>
      <c r="R2595" s="194"/>
      <c r="S2595" s="58">
        <f>(Table4[[#This Row],[سعر يومية السائق]]*Table4[[#This Row],[عدد الدورات ]])-SUM(Table4[[#This Row],[سلف ]:[خصم ]])+Table4[[#This Row],[اضافي ]]</f>
        <v>0</v>
      </c>
      <c r="U2595" s="58">
        <f>Table4[[#This Row],[ سعر اليومية ]]*Table4[[#This Row],[عدد الدورات ]]-Table4[[#This Row],[سعر يومية السائق]]*L2595</f>
        <v>0</v>
      </c>
      <c r="V2595" s="58">
        <f>U2595-Table4[[#This Row],[W/H  3%]]</f>
        <v>0</v>
      </c>
      <c r="W2595" s="66" t="str">
        <f>Table4[[#This Row],[اليوم]]&amp;Table4[[#This Row],[الشهر ]]&amp;Table4[[#This Row],[العام]]</f>
        <v/>
      </c>
      <c r="X2595" s="66" t="s">
        <v>304</v>
      </c>
    </row>
    <row r="2596" spans="1:24" x14ac:dyDescent="0.3">
      <c r="A2596" s="62"/>
      <c r="B2596" s="62"/>
      <c r="C2596" s="62"/>
      <c r="D2596" s="41" t="e">
        <f t="shared" si="125"/>
        <v>#N/A</v>
      </c>
      <c r="E2596" s="4"/>
      <c r="F2596" s="41" t="e">
        <f>VLOOKUP(E2596,mapping!C:J,2,FALSE)</f>
        <v>#N/A</v>
      </c>
      <c r="G2596" s="41">
        <f>IFERROR(VLOOKUP(F2596,mapping!$D$3:$J$200,2,FALSE),0)</f>
        <v>0</v>
      </c>
      <c r="H2596" s="41">
        <f>IFERROR(VLOOKUP(F2596,mapping!$D$3:$J$200,3,FALSE),0)</f>
        <v>0</v>
      </c>
      <c r="I2596" s="41">
        <f>IFERROR(VLOOKUP(F2596,mapping!$D$3:$J$200,4,FALSE),0)</f>
        <v>0</v>
      </c>
      <c r="J2596" s="41">
        <f>IFERROR(VLOOKUP(F2596,mapping!$D$3:$J$200,5,FALSE),0)</f>
        <v>0</v>
      </c>
      <c r="K2596" s="63">
        <f>IF(W2596=mapping!$N$1,IFERROR(VLOOKUP(Table4[[#This Row],[Column1]],mapping!A:L,11,FALSE),0),IF(W2596&gt;mapping!$N$1,IFERROR(VLOOKUP(Table4[[#This Row],[Column1]],mapping!A:L,11,FALSE),0),))</f>
        <v>0</v>
      </c>
      <c r="L2596" s="139"/>
      <c r="M2596" s="60">
        <f>IF(W2596=mapping!$N$1,IFERROR(VLOOKUP(Table4[[#This Row],[Column1]],mapping!A:L,12,FALSE),0),IF(W2596&gt;mapping!$N$1,IFERROR(VLOOKUP(Table4[[#This Row],[Column1]],mapping!A:L,12,FALSE),0),0))</f>
        <v>0</v>
      </c>
      <c r="N2596" s="58">
        <f>Table4[[#This Row],[ سعر اليومية ]]*3%*Table4[[#This Row],[عدد الدورات ]]</f>
        <v>0</v>
      </c>
      <c r="O2596" s="56">
        <f>Table4[[#This Row],[ سعر اليومية ]]*Table4[[#This Row],[عدد الدورات ]]-N2596</f>
        <v>0</v>
      </c>
      <c r="P2596" s="194"/>
      <c r="Q2596" s="194"/>
      <c r="R2596" s="194"/>
      <c r="S2596" s="58">
        <f>(Table4[[#This Row],[سعر يومية السائق]]*Table4[[#This Row],[عدد الدورات ]])-SUM(Table4[[#This Row],[سلف ]:[خصم ]])+Table4[[#This Row],[اضافي ]]</f>
        <v>0</v>
      </c>
      <c r="U2596" s="58">
        <f>Table4[[#This Row],[ سعر اليومية ]]*Table4[[#This Row],[عدد الدورات ]]-Table4[[#This Row],[سعر يومية السائق]]*L2596</f>
        <v>0</v>
      </c>
      <c r="V2596" s="58">
        <f>U2596-Table4[[#This Row],[W/H  3%]]</f>
        <v>0</v>
      </c>
      <c r="W2596" s="66" t="str">
        <f>Table4[[#This Row],[اليوم]]&amp;Table4[[#This Row],[الشهر ]]&amp;Table4[[#This Row],[العام]]</f>
        <v/>
      </c>
      <c r="X2596" s="66" t="s">
        <v>304</v>
      </c>
    </row>
    <row r="2597" spans="1:24" x14ac:dyDescent="0.3">
      <c r="A2597" s="62"/>
      <c r="B2597" s="62"/>
      <c r="C2597" s="62"/>
      <c r="D2597" s="41" t="e">
        <f t="shared" si="125"/>
        <v>#N/A</v>
      </c>
      <c r="E2597" s="4"/>
      <c r="F2597" s="41" t="e">
        <f>VLOOKUP(E2597,mapping!C:J,2,FALSE)</f>
        <v>#N/A</v>
      </c>
      <c r="G2597" s="41">
        <f>IFERROR(VLOOKUP(F2597,mapping!$D$3:$J$200,2,FALSE),0)</f>
        <v>0</v>
      </c>
      <c r="H2597" s="41">
        <f>IFERROR(VLOOKUP(F2597,mapping!$D$3:$J$200,3,FALSE),0)</f>
        <v>0</v>
      </c>
      <c r="I2597" s="41">
        <f>IFERROR(VLOOKUP(F2597,mapping!$D$3:$J$200,4,FALSE),0)</f>
        <v>0</v>
      </c>
      <c r="J2597" s="41">
        <f>IFERROR(VLOOKUP(F2597,mapping!$D$3:$J$200,5,FALSE),0)</f>
        <v>0</v>
      </c>
      <c r="K2597" s="63">
        <f>IF(W2597=mapping!$N$1,IFERROR(VLOOKUP(Table4[[#This Row],[Column1]],mapping!A:L,11,FALSE),0),IF(W2597&gt;mapping!$N$1,IFERROR(VLOOKUP(Table4[[#This Row],[Column1]],mapping!A:L,11,FALSE),0),))</f>
        <v>0</v>
      </c>
      <c r="L2597" s="139"/>
      <c r="M2597" s="60">
        <f>IF(W2597=mapping!$N$1,IFERROR(VLOOKUP(Table4[[#This Row],[Column1]],mapping!A:L,12,FALSE),0),IF(W2597&gt;mapping!$N$1,IFERROR(VLOOKUP(Table4[[#This Row],[Column1]],mapping!A:L,12,FALSE),0),0))</f>
        <v>0</v>
      </c>
      <c r="N2597" s="58">
        <f>Table4[[#This Row],[ سعر اليومية ]]*3%*Table4[[#This Row],[عدد الدورات ]]</f>
        <v>0</v>
      </c>
      <c r="O2597" s="56">
        <f>Table4[[#This Row],[ سعر اليومية ]]*Table4[[#This Row],[عدد الدورات ]]-N2597</f>
        <v>0</v>
      </c>
      <c r="P2597" s="194"/>
      <c r="Q2597" s="194"/>
      <c r="R2597" s="194"/>
      <c r="S2597" s="58">
        <f>(Table4[[#This Row],[سعر يومية السائق]]*Table4[[#This Row],[عدد الدورات ]])-SUM(Table4[[#This Row],[سلف ]:[خصم ]])+Table4[[#This Row],[اضافي ]]</f>
        <v>0</v>
      </c>
      <c r="U2597" s="58">
        <f>Table4[[#This Row],[ سعر اليومية ]]*Table4[[#This Row],[عدد الدورات ]]-Table4[[#This Row],[سعر يومية السائق]]*L2597</f>
        <v>0</v>
      </c>
      <c r="V2597" s="58">
        <f>U2597-Table4[[#This Row],[W/H  3%]]</f>
        <v>0</v>
      </c>
      <c r="W2597" s="66" t="str">
        <f>Table4[[#This Row],[اليوم]]&amp;Table4[[#This Row],[الشهر ]]&amp;Table4[[#This Row],[العام]]</f>
        <v/>
      </c>
      <c r="X2597" s="66" t="s">
        <v>304</v>
      </c>
    </row>
    <row r="2598" spans="1:24" x14ac:dyDescent="0.3">
      <c r="A2598" s="62"/>
      <c r="B2598" s="62"/>
      <c r="C2598" s="62"/>
      <c r="D2598" s="41" t="e">
        <f t="shared" si="125"/>
        <v>#N/A</v>
      </c>
      <c r="E2598" s="4"/>
      <c r="F2598" s="41" t="e">
        <f>VLOOKUP(E2598,mapping!C:J,2,FALSE)</f>
        <v>#N/A</v>
      </c>
      <c r="G2598" s="41">
        <f>IFERROR(VLOOKUP(F2598,mapping!$D$3:$J$200,2,FALSE),0)</f>
        <v>0</v>
      </c>
      <c r="H2598" s="41">
        <f>IFERROR(VLOOKUP(F2598,mapping!$D$3:$J$200,3,FALSE),0)</f>
        <v>0</v>
      </c>
      <c r="I2598" s="41">
        <f>IFERROR(VLOOKUP(F2598,mapping!$D$3:$J$200,4,FALSE),0)</f>
        <v>0</v>
      </c>
      <c r="J2598" s="41">
        <f>IFERROR(VLOOKUP(F2598,mapping!$D$3:$J$200,5,FALSE),0)</f>
        <v>0</v>
      </c>
      <c r="K2598" s="63">
        <f>IF(W2598=mapping!$N$1,IFERROR(VLOOKUP(Table4[[#This Row],[Column1]],mapping!A:L,11,FALSE),0),IF(W2598&gt;mapping!$N$1,IFERROR(VLOOKUP(Table4[[#This Row],[Column1]],mapping!A:L,11,FALSE),0),))</f>
        <v>0</v>
      </c>
      <c r="L2598" s="139"/>
      <c r="M2598" s="60">
        <f>IF(W2598=mapping!$N$1,IFERROR(VLOOKUP(Table4[[#This Row],[Column1]],mapping!A:L,12,FALSE),0),IF(W2598&gt;mapping!$N$1,IFERROR(VLOOKUP(Table4[[#This Row],[Column1]],mapping!A:L,12,FALSE),0),0))</f>
        <v>0</v>
      </c>
      <c r="N2598" s="58">
        <f>Table4[[#This Row],[ سعر اليومية ]]*3%*Table4[[#This Row],[عدد الدورات ]]</f>
        <v>0</v>
      </c>
      <c r="O2598" s="56">
        <f>Table4[[#This Row],[ سعر اليومية ]]*Table4[[#This Row],[عدد الدورات ]]-N2598</f>
        <v>0</v>
      </c>
      <c r="P2598" s="194"/>
      <c r="Q2598" s="194"/>
      <c r="R2598" s="194"/>
      <c r="S2598" s="58">
        <f>(Table4[[#This Row],[سعر يومية السائق]]*Table4[[#This Row],[عدد الدورات ]])-SUM(Table4[[#This Row],[سلف ]:[خصم ]])+Table4[[#This Row],[اضافي ]]</f>
        <v>0</v>
      </c>
      <c r="U2598" s="58">
        <f>Table4[[#This Row],[ سعر اليومية ]]*Table4[[#This Row],[عدد الدورات ]]-Table4[[#This Row],[سعر يومية السائق]]*L2598</f>
        <v>0</v>
      </c>
      <c r="V2598" s="58">
        <f>U2598-Table4[[#This Row],[W/H  3%]]</f>
        <v>0</v>
      </c>
      <c r="W2598" s="66" t="str">
        <f>Table4[[#This Row],[اليوم]]&amp;Table4[[#This Row],[الشهر ]]&amp;Table4[[#This Row],[العام]]</f>
        <v/>
      </c>
      <c r="X2598" s="66" t="s">
        <v>304</v>
      </c>
    </row>
    <row r="2599" spans="1:24" x14ac:dyDescent="0.3">
      <c r="A2599" s="62"/>
      <c r="B2599" s="62"/>
      <c r="C2599" s="62"/>
      <c r="D2599" s="41" t="e">
        <f t="shared" si="125"/>
        <v>#N/A</v>
      </c>
      <c r="E2599" s="4"/>
      <c r="F2599" s="41" t="e">
        <f>VLOOKUP(E2599,mapping!C:J,2,FALSE)</f>
        <v>#N/A</v>
      </c>
      <c r="G2599" s="41">
        <f>IFERROR(VLOOKUP(F2599,mapping!$D$3:$J$200,2,FALSE),0)</f>
        <v>0</v>
      </c>
      <c r="H2599" s="41">
        <f>IFERROR(VLOOKUP(F2599,mapping!$D$3:$J$200,3,FALSE),0)</f>
        <v>0</v>
      </c>
      <c r="I2599" s="41">
        <f>IFERROR(VLOOKUP(F2599,mapping!$D$3:$J$200,4,FALSE),0)</f>
        <v>0</v>
      </c>
      <c r="J2599" s="41">
        <f>IFERROR(VLOOKUP(F2599,mapping!$D$3:$J$200,5,FALSE),0)</f>
        <v>0</v>
      </c>
      <c r="K2599" s="63">
        <f>IF(W2599=mapping!$N$1,IFERROR(VLOOKUP(Table4[[#This Row],[Column1]],mapping!A:L,11,FALSE),0),IF(W2599&gt;mapping!$N$1,IFERROR(VLOOKUP(Table4[[#This Row],[Column1]],mapping!A:L,11,FALSE),0),))</f>
        <v>0</v>
      </c>
      <c r="L2599" s="139"/>
      <c r="M2599" s="60">
        <f>IF(W2599=mapping!$N$1,IFERROR(VLOOKUP(Table4[[#This Row],[Column1]],mapping!A:L,12,FALSE),0),IF(W2599&gt;mapping!$N$1,IFERROR(VLOOKUP(Table4[[#This Row],[Column1]],mapping!A:L,12,FALSE),0),0))</f>
        <v>0</v>
      </c>
      <c r="N2599" s="58">
        <f>Table4[[#This Row],[ سعر اليومية ]]*3%*Table4[[#This Row],[عدد الدورات ]]</f>
        <v>0</v>
      </c>
      <c r="O2599" s="56">
        <f>Table4[[#This Row],[ سعر اليومية ]]*Table4[[#This Row],[عدد الدورات ]]-N2599</f>
        <v>0</v>
      </c>
      <c r="P2599" s="194"/>
      <c r="Q2599" s="194"/>
      <c r="R2599" s="194"/>
      <c r="S2599" s="58">
        <f>(Table4[[#This Row],[سعر يومية السائق]]*Table4[[#This Row],[عدد الدورات ]])-SUM(Table4[[#This Row],[سلف ]:[خصم ]])+Table4[[#This Row],[اضافي ]]</f>
        <v>0</v>
      </c>
      <c r="U2599" s="58">
        <f>Table4[[#This Row],[ سعر اليومية ]]*Table4[[#This Row],[عدد الدورات ]]-Table4[[#This Row],[سعر يومية السائق]]*L2599</f>
        <v>0</v>
      </c>
      <c r="V2599" s="58">
        <f>U2599-Table4[[#This Row],[W/H  3%]]</f>
        <v>0</v>
      </c>
      <c r="W2599" s="66" t="str">
        <f>Table4[[#This Row],[اليوم]]&amp;Table4[[#This Row],[الشهر ]]&amp;Table4[[#This Row],[العام]]</f>
        <v/>
      </c>
      <c r="X2599" s="66" t="s">
        <v>304</v>
      </c>
    </row>
    <row r="2600" spans="1:24" x14ac:dyDescent="0.3">
      <c r="A2600" s="62"/>
      <c r="B2600" s="62"/>
      <c r="C2600" s="62"/>
      <c r="D2600" s="41" t="e">
        <f t="shared" si="125"/>
        <v>#N/A</v>
      </c>
      <c r="E2600" s="4"/>
      <c r="F2600" s="41" t="e">
        <f>VLOOKUP(E2600,mapping!C:J,2,FALSE)</f>
        <v>#N/A</v>
      </c>
      <c r="G2600" s="41">
        <f>IFERROR(VLOOKUP(F2600,mapping!$D$3:$J$200,2,FALSE),0)</f>
        <v>0</v>
      </c>
      <c r="H2600" s="41">
        <f>IFERROR(VLOOKUP(F2600,mapping!$D$3:$J$200,3,FALSE),0)</f>
        <v>0</v>
      </c>
      <c r="I2600" s="41">
        <f>IFERROR(VLOOKUP(F2600,mapping!$D$3:$J$200,4,FALSE),0)</f>
        <v>0</v>
      </c>
      <c r="J2600" s="41">
        <f>IFERROR(VLOOKUP(F2600,mapping!$D$3:$J$200,5,FALSE),0)</f>
        <v>0</v>
      </c>
      <c r="K2600" s="63">
        <f>IF(W2600=mapping!$N$1,IFERROR(VLOOKUP(Table4[[#This Row],[Column1]],mapping!A:L,11,FALSE),0),IF(W2600&gt;mapping!$N$1,IFERROR(VLOOKUP(Table4[[#This Row],[Column1]],mapping!A:L,11,FALSE),0),))</f>
        <v>0</v>
      </c>
      <c r="L2600" s="139"/>
      <c r="M2600" s="60">
        <f>IF(W2600=mapping!$N$1,IFERROR(VLOOKUP(Table4[[#This Row],[Column1]],mapping!A:L,12,FALSE),0),IF(W2600&gt;mapping!$N$1,IFERROR(VLOOKUP(Table4[[#This Row],[Column1]],mapping!A:L,12,FALSE),0),0))</f>
        <v>0</v>
      </c>
      <c r="N2600" s="58">
        <f>Table4[[#This Row],[ سعر اليومية ]]*3%*Table4[[#This Row],[عدد الدورات ]]</f>
        <v>0</v>
      </c>
      <c r="O2600" s="56">
        <f>Table4[[#This Row],[ سعر اليومية ]]*Table4[[#This Row],[عدد الدورات ]]-N2600</f>
        <v>0</v>
      </c>
      <c r="P2600" s="194"/>
      <c r="Q2600" s="194"/>
      <c r="R2600" s="194"/>
      <c r="S2600" s="58">
        <f>(Table4[[#This Row],[سعر يومية السائق]]*Table4[[#This Row],[عدد الدورات ]])-SUM(Table4[[#This Row],[سلف ]:[خصم ]])+Table4[[#This Row],[اضافي ]]</f>
        <v>0</v>
      </c>
      <c r="U2600" s="58">
        <f>Table4[[#This Row],[ سعر اليومية ]]*Table4[[#This Row],[عدد الدورات ]]-Table4[[#This Row],[سعر يومية السائق]]*L2600</f>
        <v>0</v>
      </c>
      <c r="V2600" s="58">
        <f>U2600-Table4[[#This Row],[W/H  3%]]</f>
        <v>0</v>
      </c>
      <c r="W2600" s="66" t="str">
        <f>Table4[[#This Row],[اليوم]]&amp;Table4[[#This Row],[الشهر ]]&amp;Table4[[#This Row],[العام]]</f>
        <v/>
      </c>
      <c r="X2600" s="66" t="s">
        <v>304</v>
      </c>
    </row>
    <row r="2601" spans="1:24" x14ac:dyDescent="0.3">
      <c r="A2601" s="62"/>
      <c r="B2601" s="62"/>
      <c r="C2601" s="62"/>
      <c r="D2601" s="41" t="e">
        <f t="shared" si="125"/>
        <v>#N/A</v>
      </c>
      <c r="E2601" s="4"/>
      <c r="F2601" s="41" t="e">
        <f>VLOOKUP(E2601,mapping!C:J,2,FALSE)</f>
        <v>#N/A</v>
      </c>
      <c r="G2601" s="41">
        <f>IFERROR(VLOOKUP(F2601,mapping!$D$3:$J$200,2,FALSE),0)</f>
        <v>0</v>
      </c>
      <c r="H2601" s="41">
        <f>IFERROR(VLOOKUP(F2601,mapping!$D$3:$J$200,3,FALSE),0)</f>
        <v>0</v>
      </c>
      <c r="I2601" s="41">
        <f>IFERROR(VLOOKUP(F2601,mapping!$D$3:$J$200,4,FALSE),0)</f>
        <v>0</v>
      </c>
      <c r="J2601" s="41">
        <f>IFERROR(VLOOKUP(F2601,mapping!$D$3:$J$200,5,FALSE),0)</f>
        <v>0</v>
      </c>
      <c r="K2601" s="63">
        <f>IF(W2601=mapping!$N$1,IFERROR(VLOOKUP(Table4[[#This Row],[Column1]],mapping!A:L,11,FALSE),0),IF(W2601&gt;mapping!$N$1,IFERROR(VLOOKUP(Table4[[#This Row],[Column1]],mapping!A:L,11,FALSE),0),))</f>
        <v>0</v>
      </c>
      <c r="L2601" s="139"/>
      <c r="M2601" s="60">
        <f>IF(W2601=mapping!$N$1,IFERROR(VLOOKUP(Table4[[#This Row],[Column1]],mapping!A:L,12,FALSE),0),IF(W2601&gt;mapping!$N$1,IFERROR(VLOOKUP(Table4[[#This Row],[Column1]],mapping!A:L,12,FALSE),0),0))</f>
        <v>0</v>
      </c>
      <c r="N2601" s="58">
        <f>Table4[[#This Row],[ سعر اليومية ]]*3%*Table4[[#This Row],[عدد الدورات ]]</f>
        <v>0</v>
      </c>
      <c r="O2601" s="56">
        <f>Table4[[#This Row],[ سعر اليومية ]]*Table4[[#This Row],[عدد الدورات ]]-N2601</f>
        <v>0</v>
      </c>
      <c r="P2601" s="194"/>
      <c r="Q2601" s="194"/>
      <c r="R2601" s="194"/>
      <c r="S2601" s="58">
        <f>(Table4[[#This Row],[سعر يومية السائق]]*Table4[[#This Row],[عدد الدورات ]])-SUM(Table4[[#This Row],[سلف ]:[خصم ]])+Table4[[#This Row],[اضافي ]]</f>
        <v>0</v>
      </c>
      <c r="U2601" s="58">
        <f>Table4[[#This Row],[ سعر اليومية ]]*Table4[[#This Row],[عدد الدورات ]]-Table4[[#This Row],[سعر يومية السائق]]*L2601</f>
        <v>0</v>
      </c>
      <c r="V2601" s="58">
        <f>U2601-Table4[[#This Row],[W/H  3%]]</f>
        <v>0</v>
      </c>
      <c r="W2601" s="66" t="str">
        <f>Table4[[#This Row],[اليوم]]&amp;Table4[[#This Row],[الشهر ]]&amp;Table4[[#This Row],[العام]]</f>
        <v/>
      </c>
      <c r="X2601" s="66" t="s">
        <v>304</v>
      </c>
    </row>
    <row r="2602" spans="1:24" x14ac:dyDescent="0.3">
      <c r="A2602" s="62"/>
      <c r="B2602" s="62"/>
      <c r="C2602" s="62"/>
      <c r="D2602" s="41" t="e">
        <f t="shared" si="125"/>
        <v>#N/A</v>
      </c>
      <c r="E2602" s="4"/>
      <c r="F2602" s="41" t="e">
        <f>VLOOKUP(E2602,mapping!C:J,2,FALSE)</f>
        <v>#N/A</v>
      </c>
      <c r="G2602" s="41">
        <f>IFERROR(VLOOKUP(F2602,mapping!$D$3:$J$200,2,FALSE),0)</f>
        <v>0</v>
      </c>
      <c r="H2602" s="41">
        <f>IFERROR(VLOOKUP(F2602,mapping!$D$3:$J$200,3,FALSE),0)</f>
        <v>0</v>
      </c>
      <c r="I2602" s="41">
        <f>IFERROR(VLOOKUP(F2602,mapping!$D$3:$J$200,4,FALSE),0)</f>
        <v>0</v>
      </c>
      <c r="J2602" s="41">
        <f>IFERROR(VLOOKUP(F2602,mapping!$D$3:$J$200,5,FALSE),0)</f>
        <v>0</v>
      </c>
      <c r="K2602" s="63">
        <f>IF(W2602=mapping!$N$1,IFERROR(VLOOKUP(Table4[[#This Row],[Column1]],mapping!A:L,11,FALSE),0),IF(W2602&gt;mapping!$N$1,IFERROR(VLOOKUP(Table4[[#This Row],[Column1]],mapping!A:L,11,FALSE),0),))</f>
        <v>0</v>
      </c>
      <c r="L2602" s="139"/>
      <c r="M2602" s="60">
        <f>IF(W2602=mapping!$N$1,IFERROR(VLOOKUP(Table4[[#This Row],[Column1]],mapping!A:L,12,FALSE),0),IF(W2602&gt;mapping!$N$1,IFERROR(VLOOKUP(Table4[[#This Row],[Column1]],mapping!A:L,12,FALSE),0),0))</f>
        <v>0</v>
      </c>
      <c r="N2602" s="58">
        <f>Table4[[#This Row],[ سعر اليومية ]]*3%*Table4[[#This Row],[عدد الدورات ]]</f>
        <v>0</v>
      </c>
      <c r="O2602" s="56">
        <f>Table4[[#This Row],[ سعر اليومية ]]*Table4[[#This Row],[عدد الدورات ]]-N2602</f>
        <v>0</v>
      </c>
      <c r="P2602" s="194"/>
      <c r="Q2602" s="194"/>
      <c r="R2602" s="194"/>
      <c r="S2602" s="58">
        <f>(Table4[[#This Row],[سعر يومية السائق]]*Table4[[#This Row],[عدد الدورات ]])-SUM(Table4[[#This Row],[سلف ]:[خصم ]])+Table4[[#This Row],[اضافي ]]</f>
        <v>0</v>
      </c>
      <c r="U2602" s="58">
        <f>Table4[[#This Row],[ سعر اليومية ]]*Table4[[#This Row],[عدد الدورات ]]-Table4[[#This Row],[سعر يومية السائق]]*L2602</f>
        <v>0</v>
      </c>
      <c r="V2602" s="58">
        <f>U2602-Table4[[#This Row],[W/H  3%]]</f>
        <v>0</v>
      </c>
      <c r="W2602" s="66" t="str">
        <f>Table4[[#This Row],[اليوم]]&amp;Table4[[#This Row],[الشهر ]]&amp;Table4[[#This Row],[العام]]</f>
        <v/>
      </c>
      <c r="X2602" s="66" t="s">
        <v>304</v>
      </c>
    </row>
    <row r="2603" spans="1:24" x14ac:dyDescent="0.3">
      <c r="A2603" s="62"/>
      <c r="B2603" s="62"/>
      <c r="C2603" s="62"/>
      <c r="D2603" s="41" t="e">
        <f t="shared" si="125"/>
        <v>#N/A</v>
      </c>
      <c r="E2603" s="4"/>
      <c r="F2603" s="41" t="e">
        <f>VLOOKUP(E2603,mapping!C:J,2,FALSE)</f>
        <v>#N/A</v>
      </c>
      <c r="G2603" s="41">
        <f>IFERROR(VLOOKUP(F2603,mapping!$D$3:$J$200,2,FALSE),0)</f>
        <v>0</v>
      </c>
      <c r="H2603" s="41">
        <f>IFERROR(VLOOKUP(F2603,mapping!$D$3:$J$200,3,FALSE),0)</f>
        <v>0</v>
      </c>
      <c r="I2603" s="41">
        <f>IFERROR(VLOOKUP(F2603,mapping!$D$3:$J$200,4,FALSE),0)</f>
        <v>0</v>
      </c>
      <c r="J2603" s="41">
        <f>IFERROR(VLOOKUP(F2603,mapping!$D$3:$J$200,5,FALSE),0)</f>
        <v>0</v>
      </c>
      <c r="K2603" s="63">
        <f>IF(W2603=mapping!$N$1,IFERROR(VLOOKUP(Table4[[#This Row],[Column1]],mapping!A:L,11,FALSE),0),IF(W2603&gt;mapping!$N$1,IFERROR(VLOOKUP(Table4[[#This Row],[Column1]],mapping!A:L,11,FALSE),0),))</f>
        <v>0</v>
      </c>
      <c r="L2603" s="139"/>
      <c r="M2603" s="60">
        <f>IF(W2603=mapping!$N$1,IFERROR(VLOOKUP(Table4[[#This Row],[Column1]],mapping!A:L,12,FALSE),0),IF(W2603&gt;mapping!$N$1,IFERROR(VLOOKUP(Table4[[#This Row],[Column1]],mapping!A:L,12,FALSE),0),0))</f>
        <v>0</v>
      </c>
      <c r="N2603" s="58">
        <f>Table4[[#This Row],[ سعر اليومية ]]*3%*Table4[[#This Row],[عدد الدورات ]]</f>
        <v>0</v>
      </c>
      <c r="O2603" s="56">
        <f>Table4[[#This Row],[ سعر اليومية ]]*Table4[[#This Row],[عدد الدورات ]]-N2603</f>
        <v>0</v>
      </c>
      <c r="P2603" s="194"/>
      <c r="Q2603" s="194"/>
      <c r="R2603" s="194"/>
      <c r="S2603" s="58">
        <f>(Table4[[#This Row],[سعر يومية السائق]]*Table4[[#This Row],[عدد الدورات ]])-SUM(Table4[[#This Row],[سلف ]:[خصم ]])+Table4[[#This Row],[اضافي ]]</f>
        <v>0</v>
      </c>
      <c r="U2603" s="58">
        <f>Table4[[#This Row],[ سعر اليومية ]]*Table4[[#This Row],[عدد الدورات ]]-Table4[[#This Row],[سعر يومية السائق]]*L2603</f>
        <v>0</v>
      </c>
      <c r="V2603" s="58">
        <f>U2603-Table4[[#This Row],[W/H  3%]]</f>
        <v>0</v>
      </c>
      <c r="W2603" s="66" t="str">
        <f>Table4[[#This Row],[اليوم]]&amp;Table4[[#This Row],[الشهر ]]&amp;Table4[[#This Row],[العام]]</f>
        <v/>
      </c>
      <c r="X2603" s="66" t="s">
        <v>304</v>
      </c>
    </row>
    <row r="2604" spans="1:24" x14ac:dyDescent="0.3">
      <c r="A2604" s="62"/>
      <c r="B2604" s="62"/>
      <c r="C2604" s="62"/>
      <c r="D2604" s="41" t="e">
        <f t="shared" si="125"/>
        <v>#N/A</v>
      </c>
      <c r="E2604" s="4"/>
      <c r="F2604" s="41" t="e">
        <f>VLOOKUP(E2604,mapping!C:J,2,FALSE)</f>
        <v>#N/A</v>
      </c>
      <c r="G2604" s="41">
        <f>IFERROR(VLOOKUP(F2604,mapping!$D$3:$J$200,2,FALSE),0)</f>
        <v>0</v>
      </c>
      <c r="H2604" s="41">
        <f>IFERROR(VLOOKUP(F2604,mapping!$D$3:$J$200,3,FALSE),0)</f>
        <v>0</v>
      </c>
      <c r="I2604" s="41">
        <f>IFERROR(VLOOKUP(F2604,mapping!$D$3:$J$200,4,FALSE),0)</f>
        <v>0</v>
      </c>
      <c r="J2604" s="41">
        <f>IFERROR(VLOOKUP(F2604,mapping!$D$3:$J$200,5,FALSE),0)</f>
        <v>0</v>
      </c>
      <c r="K2604" s="63">
        <f>IF(W2604=mapping!$N$1,IFERROR(VLOOKUP(Table4[[#This Row],[Column1]],mapping!A:L,11,FALSE),0),IF(W2604&gt;mapping!$N$1,IFERROR(VLOOKUP(Table4[[#This Row],[Column1]],mapping!A:L,11,FALSE),0),))</f>
        <v>0</v>
      </c>
      <c r="L2604" s="139"/>
      <c r="M2604" s="60">
        <f>IF(W2604=mapping!$N$1,IFERROR(VLOOKUP(Table4[[#This Row],[Column1]],mapping!A:L,12,FALSE),0),IF(W2604&gt;mapping!$N$1,IFERROR(VLOOKUP(Table4[[#This Row],[Column1]],mapping!A:L,12,FALSE),0),0))</f>
        <v>0</v>
      </c>
      <c r="N2604" s="58">
        <f>Table4[[#This Row],[ سعر اليومية ]]*3%*Table4[[#This Row],[عدد الدورات ]]</f>
        <v>0</v>
      </c>
      <c r="O2604" s="56">
        <f>Table4[[#This Row],[ سعر اليومية ]]*Table4[[#This Row],[عدد الدورات ]]-N2604</f>
        <v>0</v>
      </c>
      <c r="P2604" s="194"/>
      <c r="Q2604" s="194"/>
      <c r="R2604" s="194"/>
      <c r="S2604" s="58">
        <f>(Table4[[#This Row],[سعر يومية السائق]]*Table4[[#This Row],[عدد الدورات ]])-SUM(Table4[[#This Row],[سلف ]:[خصم ]])+Table4[[#This Row],[اضافي ]]</f>
        <v>0</v>
      </c>
      <c r="U2604" s="58">
        <f>Table4[[#This Row],[ سعر اليومية ]]*Table4[[#This Row],[عدد الدورات ]]-Table4[[#This Row],[سعر يومية السائق]]*L2604</f>
        <v>0</v>
      </c>
      <c r="V2604" s="58">
        <f>U2604-Table4[[#This Row],[W/H  3%]]</f>
        <v>0</v>
      </c>
      <c r="W2604" s="66" t="str">
        <f>Table4[[#This Row],[اليوم]]&amp;Table4[[#This Row],[الشهر ]]&amp;Table4[[#This Row],[العام]]</f>
        <v/>
      </c>
      <c r="X2604" s="66" t="s">
        <v>304</v>
      </c>
    </row>
    <row r="2605" spans="1:24" x14ac:dyDescent="0.3">
      <c r="A2605" s="62"/>
      <c r="B2605" s="62"/>
      <c r="C2605" s="62"/>
      <c r="D2605" s="41" t="e">
        <f t="shared" si="125"/>
        <v>#N/A</v>
      </c>
      <c r="E2605" s="4"/>
      <c r="F2605" s="41" t="e">
        <f>VLOOKUP(E2605,mapping!C:J,2,FALSE)</f>
        <v>#N/A</v>
      </c>
      <c r="G2605" s="41">
        <f>IFERROR(VLOOKUP(F2605,mapping!$D$3:$J$200,2,FALSE),0)</f>
        <v>0</v>
      </c>
      <c r="H2605" s="41">
        <f>IFERROR(VLOOKUP(F2605,mapping!$D$3:$J$200,3,FALSE),0)</f>
        <v>0</v>
      </c>
      <c r="I2605" s="41">
        <f>IFERROR(VLOOKUP(F2605,mapping!$D$3:$J$200,4,FALSE),0)</f>
        <v>0</v>
      </c>
      <c r="J2605" s="41">
        <f>IFERROR(VLOOKUP(F2605,mapping!$D$3:$J$200,5,FALSE),0)</f>
        <v>0</v>
      </c>
      <c r="K2605" s="63">
        <f>IF(W2605=mapping!$N$1,IFERROR(VLOOKUP(Table4[[#This Row],[Column1]],mapping!A:L,11,FALSE),0),IF(W2605&gt;mapping!$N$1,IFERROR(VLOOKUP(Table4[[#This Row],[Column1]],mapping!A:L,11,FALSE),0),))</f>
        <v>0</v>
      </c>
      <c r="L2605" s="139"/>
      <c r="M2605" s="60">
        <f>IF(W2605=mapping!$N$1,IFERROR(VLOOKUP(Table4[[#This Row],[Column1]],mapping!A:L,12,FALSE),0),IF(W2605&gt;mapping!$N$1,IFERROR(VLOOKUP(Table4[[#This Row],[Column1]],mapping!A:L,12,FALSE),0),0))</f>
        <v>0</v>
      </c>
      <c r="N2605" s="58">
        <f>Table4[[#This Row],[ سعر اليومية ]]*3%*Table4[[#This Row],[عدد الدورات ]]</f>
        <v>0</v>
      </c>
      <c r="O2605" s="56">
        <f>Table4[[#This Row],[ سعر اليومية ]]*Table4[[#This Row],[عدد الدورات ]]-N2605</f>
        <v>0</v>
      </c>
      <c r="P2605" s="194"/>
      <c r="Q2605" s="194"/>
      <c r="R2605" s="194"/>
      <c r="S2605" s="58">
        <f>(Table4[[#This Row],[سعر يومية السائق]]*Table4[[#This Row],[عدد الدورات ]])-SUM(Table4[[#This Row],[سلف ]:[خصم ]])+Table4[[#This Row],[اضافي ]]</f>
        <v>0</v>
      </c>
      <c r="U2605" s="58">
        <f>Table4[[#This Row],[ سعر اليومية ]]*Table4[[#This Row],[عدد الدورات ]]-Table4[[#This Row],[سعر يومية السائق]]*L2605</f>
        <v>0</v>
      </c>
      <c r="V2605" s="58">
        <f>U2605-Table4[[#This Row],[W/H  3%]]</f>
        <v>0</v>
      </c>
      <c r="W2605" s="66" t="str">
        <f>Table4[[#This Row],[اليوم]]&amp;Table4[[#This Row],[الشهر ]]&amp;Table4[[#This Row],[العام]]</f>
        <v/>
      </c>
      <c r="X2605" s="66" t="s">
        <v>304</v>
      </c>
    </row>
    <row r="2606" spans="1:24" x14ac:dyDescent="0.3">
      <c r="A2606" s="62"/>
      <c r="B2606" s="62"/>
      <c r="C2606" s="62"/>
      <c r="D2606" s="41" t="e">
        <f t="shared" si="125"/>
        <v>#N/A</v>
      </c>
      <c r="E2606" s="4"/>
      <c r="F2606" s="41" t="e">
        <f>VLOOKUP(E2606,mapping!C:J,2,FALSE)</f>
        <v>#N/A</v>
      </c>
      <c r="G2606" s="41">
        <f>IFERROR(VLOOKUP(F2606,mapping!$D$3:$J$200,2,FALSE),0)</f>
        <v>0</v>
      </c>
      <c r="H2606" s="41">
        <f>IFERROR(VLOOKUP(F2606,mapping!$D$3:$J$200,3,FALSE),0)</f>
        <v>0</v>
      </c>
      <c r="I2606" s="41">
        <f>IFERROR(VLOOKUP(F2606,mapping!$D$3:$J$200,4,FALSE),0)</f>
        <v>0</v>
      </c>
      <c r="J2606" s="41">
        <f>IFERROR(VLOOKUP(F2606,mapping!$D$3:$J$200,5,FALSE),0)</f>
        <v>0</v>
      </c>
      <c r="K2606" s="63">
        <f>IF(W2606=mapping!$N$1,IFERROR(VLOOKUP(Table4[[#This Row],[Column1]],mapping!A:L,11,FALSE),0),IF(W2606&gt;mapping!$N$1,IFERROR(VLOOKUP(Table4[[#This Row],[Column1]],mapping!A:L,11,FALSE),0),))</f>
        <v>0</v>
      </c>
      <c r="L2606" s="139"/>
      <c r="M2606" s="60">
        <f>IF(W2606=mapping!$N$1,IFERROR(VLOOKUP(Table4[[#This Row],[Column1]],mapping!A:L,12,FALSE),0),IF(W2606&gt;mapping!$N$1,IFERROR(VLOOKUP(Table4[[#This Row],[Column1]],mapping!A:L,12,FALSE),0),0))</f>
        <v>0</v>
      </c>
      <c r="N2606" s="58">
        <f>Table4[[#This Row],[ سعر اليومية ]]*3%*Table4[[#This Row],[عدد الدورات ]]</f>
        <v>0</v>
      </c>
      <c r="O2606" s="56">
        <f>Table4[[#This Row],[ سعر اليومية ]]*Table4[[#This Row],[عدد الدورات ]]-N2606</f>
        <v>0</v>
      </c>
      <c r="P2606" s="194"/>
      <c r="Q2606" s="194"/>
      <c r="R2606" s="194"/>
      <c r="S2606" s="58">
        <f>(Table4[[#This Row],[سعر يومية السائق]]*Table4[[#This Row],[عدد الدورات ]])-SUM(Table4[[#This Row],[سلف ]:[خصم ]])+Table4[[#This Row],[اضافي ]]</f>
        <v>0</v>
      </c>
      <c r="U2606" s="58">
        <f>Table4[[#This Row],[ سعر اليومية ]]*Table4[[#This Row],[عدد الدورات ]]-Table4[[#This Row],[سعر يومية السائق]]*L2606</f>
        <v>0</v>
      </c>
      <c r="V2606" s="58">
        <f>U2606-Table4[[#This Row],[W/H  3%]]</f>
        <v>0</v>
      </c>
      <c r="W2606" s="66" t="str">
        <f>Table4[[#This Row],[اليوم]]&amp;Table4[[#This Row],[الشهر ]]&amp;Table4[[#This Row],[العام]]</f>
        <v/>
      </c>
      <c r="X2606" s="66" t="s">
        <v>304</v>
      </c>
    </row>
    <row r="2607" spans="1:24" x14ac:dyDescent="0.3">
      <c r="A2607" s="62"/>
      <c r="B2607" s="62"/>
      <c r="C2607" s="62"/>
      <c r="D2607" s="41" t="e">
        <f t="shared" ref="D2607:D2670" si="126">F2607&amp;G2607&amp;H2607&amp;I2607&amp;J2607</f>
        <v>#N/A</v>
      </c>
      <c r="E2607" s="4"/>
      <c r="F2607" s="41" t="e">
        <f>VLOOKUP(E2607,mapping!C:J,2,FALSE)</f>
        <v>#N/A</v>
      </c>
      <c r="G2607" s="41">
        <f>IFERROR(VLOOKUP(F2607,mapping!$D$3:$J$200,2,FALSE),0)</f>
        <v>0</v>
      </c>
      <c r="H2607" s="41">
        <f>IFERROR(VLOOKUP(F2607,mapping!$D$3:$J$200,3,FALSE),0)</f>
        <v>0</v>
      </c>
      <c r="I2607" s="41">
        <f>IFERROR(VLOOKUP(F2607,mapping!$D$3:$J$200,4,FALSE),0)</f>
        <v>0</v>
      </c>
      <c r="J2607" s="41">
        <f>IFERROR(VLOOKUP(F2607,mapping!$D$3:$J$200,5,FALSE),0)</f>
        <v>0</v>
      </c>
      <c r="K2607" s="63">
        <f>IF(W2607=mapping!$N$1,IFERROR(VLOOKUP(Table4[[#This Row],[Column1]],mapping!A:L,11,FALSE),0),IF(W2607&gt;mapping!$N$1,IFERROR(VLOOKUP(Table4[[#This Row],[Column1]],mapping!A:L,11,FALSE),0),))</f>
        <v>0</v>
      </c>
      <c r="L2607" s="139"/>
      <c r="M2607" s="60">
        <f>IF(W2607=mapping!$N$1,IFERROR(VLOOKUP(Table4[[#This Row],[Column1]],mapping!A:L,12,FALSE),0),IF(W2607&gt;mapping!$N$1,IFERROR(VLOOKUP(Table4[[#This Row],[Column1]],mapping!A:L,12,FALSE),0),0))</f>
        <v>0</v>
      </c>
      <c r="N2607" s="58">
        <f>Table4[[#This Row],[ سعر اليومية ]]*3%*Table4[[#This Row],[عدد الدورات ]]</f>
        <v>0</v>
      </c>
      <c r="O2607" s="56">
        <f>Table4[[#This Row],[ سعر اليومية ]]*Table4[[#This Row],[عدد الدورات ]]-N2607</f>
        <v>0</v>
      </c>
      <c r="P2607" s="194"/>
      <c r="Q2607" s="194"/>
      <c r="R2607" s="194"/>
      <c r="S2607" s="58">
        <f>(Table4[[#This Row],[سعر يومية السائق]]*Table4[[#This Row],[عدد الدورات ]])-SUM(Table4[[#This Row],[سلف ]:[خصم ]])+Table4[[#This Row],[اضافي ]]</f>
        <v>0</v>
      </c>
      <c r="U2607" s="58">
        <f>Table4[[#This Row],[ سعر اليومية ]]*Table4[[#This Row],[عدد الدورات ]]-Table4[[#This Row],[سعر يومية السائق]]*L2607</f>
        <v>0</v>
      </c>
      <c r="V2607" s="58">
        <f>U2607-Table4[[#This Row],[W/H  3%]]</f>
        <v>0</v>
      </c>
      <c r="W2607" s="66" t="str">
        <f>Table4[[#This Row],[اليوم]]&amp;Table4[[#This Row],[الشهر ]]&amp;Table4[[#This Row],[العام]]</f>
        <v/>
      </c>
      <c r="X2607" s="66" t="s">
        <v>304</v>
      </c>
    </row>
    <row r="2608" spans="1:24" x14ac:dyDescent="0.3">
      <c r="A2608" s="62"/>
      <c r="B2608" s="62"/>
      <c r="C2608" s="62"/>
      <c r="D2608" s="41" t="e">
        <f t="shared" si="126"/>
        <v>#N/A</v>
      </c>
      <c r="E2608" s="4"/>
      <c r="F2608" s="41" t="e">
        <f>VLOOKUP(E2608,mapping!C:J,2,FALSE)</f>
        <v>#N/A</v>
      </c>
      <c r="G2608" s="41">
        <f>IFERROR(VLOOKUP(F2608,mapping!$D$3:$J$200,2,FALSE),0)</f>
        <v>0</v>
      </c>
      <c r="H2608" s="41">
        <f>IFERROR(VLOOKUP(F2608,mapping!$D$3:$J$200,3,FALSE),0)</f>
        <v>0</v>
      </c>
      <c r="I2608" s="41">
        <f>IFERROR(VLOOKUP(F2608,mapping!$D$3:$J$200,4,FALSE),0)</f>
        <v>0</v>
      </c>
      <c r="J2608" s="41">
        <f>IFERROR(VLOOKUP(F2608,mapping!$D$3:$J$200,5,FALSE),0)</f>
        <v>0</v>
      </c>
      <c r="K2608" s="63">
        <f>IF(W2608=mapping!$N$1,IFERROR(VLOOKUP(Table4[[#This Row],[Column1]],mapping!A:L,11,FALSE),0),IF(W2608&gt;mapping!$N$1,IFERROR(VLOOKUP(Table4[[#This Row],[Column1]],mapping!A:L,11,FALSE),0),))</f>
        <v>0</v>
      </c>
      <c r="L2608" s="139"/>
      <c r="M2608" s="60">
        <f>IF(W2608=mapping!$N$1,IFERROR(VLOOKUP(Table4[[#This Row],[Column1]],mapping!A:L,12,FALSE),0),IF(W2608&gt;mapping!$N$1,IFERROR(VLOOKUP(Table4[[#This Row],[Column1]],mapping!A:L,12,FALSE),0),0))</f>
        <v>0</v>
      </c>
      <c r="N2608" s="58">
        <f>Table4[[#This Row],[ سعر اليومية ]]*3%*Table4[[#This Row],[عدد الدورات ]]</f>
        <v>0</v>
      </c>
      <c r="O2608" s="56">
        <f>Table4[[#This Row],[ سعر اليومية ]]*Table4[[#This Row],[عدد الدورات ]]-N2608</f>
        <v>0</v>
      </c>
      <c r="P2608" s="194"/>
      <c r="Q2608" s="194"/>
      <c r="R2608" s="194"/>
      <c r="S2608" s="58">
        <f>(Table4[[#This Row],[سعر يومية السائق]]*Table4[[#This Row],[عدد الدورات ]])-SUM(Table4[[#This Row],[سلف ]:[خصم ]])+Table4[[#This Row],[اضافي ]]</f>
        <v>0</v>
      </c>
      <c r="U2608" s="58">
        <f>Table4[[#This Row],[ سعر اليومية ]]*Table4[[#This Row],[عدد الدورات ]]-Table4[[#This Row],[سعر يومية السائق]]*L2608</f>
        <v>0</v>
      </c>
      <c r="V2608" s="58">
        <f>U2608-Table4[[#This Row],[W/H  3%]]</f>
        <v>0</v>
      </c>
      <c r="W2608" s="66" t="str">
        <f>Table4[[#This Row],[اليوم]]&amp;Table4[[#This Row],[الشهر ]]&amp;Table4[[#This Row],[العام]]</f>
        <v/>
      </c>
      <c r="X2608" s="66" t="s">
        <v>304</v>
      </c>
    </row>
    <row r="2609" spans="1:24" x14ac:dyDescent="0.3">
      <c r="A2609" s="62"/>
      <c r="B2609" s="62"/>
      <c r="C2609" s="62"/>
      <c r="D2609" s="41" t="e">
        <f t="shared" si="126"/>
        <v>#N/A</v>
      </c>
      <c r="E2609" s="4"/>
      <c r="F2609" s="41" t="e">
        <f>VLOOKUP(E2609,mapping!C:J,2,FALSE)</f>
        <v>#N/A</v>
      </c>
      <c r="G2609" s="41">
        <f>IFERROR(VLOOKUP(F2609,mapping!$D$3:$J$200,2,FALSE),0)</f>
        <v>0</v>
      </c>
      <c r="H2609" s="41">
        <f>IFERROR(VLOOKUP(F2609,mapping!$D$3:$J$200,3,FALSE),0)</f>
        <v>0</v>
      </c>
      <c r="I2609" s="41">
        <f>IFERROR(VLOOKUP(F2609,mapping!$D$3:$J$200,4,FALSE),0)</f>
        <v>0</v>
      </c>
      <c r="J2609" s="41">
        <f>IFERROR(VLOOKUP(F2609,mapping!$D$3:$J$200,5,FALSE),0)</f>
        <v>0</v>
      </c>
      <c r="K2609" s="63">
        <f>IF(W2609=mapping!$N$1,IFERROR(VLOOKUP(Table4[[#This Row],[Column1]],mapping!A:L,11,FALSE),0),IF(W2609&gt;mapping!$N$1,IFERROR(VLOOKUP(Table4[[#This Row],[Column1]],mapping!A:L,11,FALSE),0),))</f>
        <v>0</v>
      </c>
      <c r="L2609" s="139"/>
      <c r="M2609" s="60">
        <f>IF(W2609=mapping!$N$1,IFERROR(VLOOKUP(Table4[[#This Row],[Column1]],mapping!A:L,12,FALSE),0),IF(W2609&gt;mapping!$N$1,IFERROR(VLOOKUP(Table4[[#This Row],[Column1]],mapping!A:L,12,FALSE),0),0))</f>
        <v>0</v>
      </c>
      <c r="N2609" s="58">
        <f>Table4[[#This Row],[ سعر اليومية ]]*3%*Table4[[#This Row],[عدد الدورات ]]</f>
        <v>0</v>
      </c>
      <c r="O2609" s="56">
        <f>Table4[[#This Row],[ سعر اليومية ]]*Table4[[#This Row],[عدد الدورات ]]-N2609</f>
        <v>0</v>
      </c>
      <c r="P2609" s="194"/>
      <c r="Q2609" s="194"/>
      <c r="R2609" s="194"/>
      <c r="S2609" s="58">
        <f>(Table4[[#This Row],[سعر يومية السائق]]*Table4[[#This Row],[عدد الدورات ]])-SUM(Table4[[#This Row],[سلف ]:[خصم ]])+Table4[[#This Row],[اضافي ]]</f>
        <v>0</v>
      </c>
      <c r="U2609" s="58">
        <f>Table4[[#This Row],[ سعر اليومية ]]*Table4[[#This Row],[عدد الدورات ]]-Table4[[#This Row],[سعر يومية السائق]]*L2609</f>
        <v>0</v>
      </c>
      <c r="V2609" s="58">
        <f>U2609-Table4[[#This Row],[W/H  3%]]</f>
        <v>0</v>
      </c>
      <c r="W2609" s="66" t="str">
        <f>Table4[[#This Row],[اليوم]]&amp;Table4[[#This Row],[الشهر ]]&amp;Table4[[#This Row],[العام]]</f>
        <v/>
      </c>
      <c r="X2609" s="66" t="s">
        <v>304</v>
      </c>
    </row>
    <row r="2610" spans="1:24" x14ac:dyDescent="0.3">
      <c r="A2610" s="62"/>
      <c r="B2610" s="62"/>
      <c r="C2610" s="62"/>
      <c r="D2610" s="41" t="e">
        <f t="shared" si="126"/>
        <v>#N/A</v>
      </c>
      <c r="E2610" s="4"/>
      <c r="F2610" s="41" t="e">
        <f>VLOOKUP(E2610,mapping!C:J,2,FALSE)</f>
        <v>#N/A</v>
      </c>
      <c r="G2610" s="41">
        <f>IFERROR(VLOOKUP(F2610,mapping!$D$3:$J$200,2,FALSE),0)</f>
        <v>0</v>
      </c>
      <c r="H2610" s="41">
        <f>IFERROR(VLOOKUP(F2610,mapping!$D$3:$J$200,3,FALSE),0)</f>
        <v>0</v>
      </c>
      <c r="I2610" s="41">
        <f>IFERROR(VLOOKUP(F2610,mapping!$D$3:$J$200,4,FALSE),0)</f>
        <v>0</v>
      </c>
      <c r="J2610" s="41">
        <f>IFERROR(VLOOKUP(F2610,mapping!$D$3:$J$200,5,FALSE),0)</f>
        <v>0</v>
      </c>
      <c r="K2610" s="63">
        <f>IF(W2610=mapping!$N$1,IFERROR(VLOOKUP(Table4[[#This Row],[Column1]],mapping!A:L,11,FALSE),0),IF(W2610&gt;mapping!$N$1,IFERROR(VLOOKUP(Table4[[#This Row],[Column1]],mapping!A:L,11,FALSE),0),))</f>
        <v>0</v>
      </c>
      <c r="L2610" s="139"/>
      <c r="M2610" s="60">
        <f>IF(W2610=mapping!$N$1,IFERROR(VLOOKUP(Table4[[#This Row],[Column1]],mapping!A:L,12,FALSE),0),IF(W2610&gt;mapping!$N$1,IFERROR(VLOOKUP(Table4[[#This Row],[Column1]],mapping!A:L,12,FALSE),0),0))</f>
        <v>0</v>
      </c>
      <c r="N2610" s="58">
        <f>Table4[[#This Row],[ سعر اليومية ]]*3%*Table4[[#This Row],[عدد الدورات ]]</f>
        <v>0</v>
      </c>
      <c r="O2610" s="56">
        <f>Table4[[#This Row],[ سعر اليومية ]]*Table4[[#This Row],[عدد الدورات ]]-N2610</f>
        <v>0</v>
      </c>
      <c r="P2610" s="194"/>
      <c r="Q2610" s="194"/>
      <c r="R2610" s="194"/>
      <c r="S2610" s="58">
        <f>(Table4[[#This Row],[سعر يومية السائق]]*Table4[[#This Row],[عدد الدورات ]])-SUM(Table4[[#This Row],[سلف ]:[خصم ]])+Table4[[#This Row],[اضافي ]]</f>
        <v>0</v>
      </c>
      <c r="U2610" s="58">
        <f>Table4[[#This Row],[ سعر اليومية ]]*Table4[[#This Row],[عدد الدورات ]]-Table4[[#This Row],[سعر يومية السائق]]*L2610</f>
        <v>0</v>
      </c>
      <c r="V2610" s="58">
        <f>U2610-Table4[[#This Row],[W/H  3%]]</f>
        <v>0</v>
      </c>
      <c r="W2610" s="66" t="str">
        <f>Table4[[#This Row],[اليوم]]&amp;Table4[[#This Row],[الشهر ]]&amp;Table4[[#This Row],[العام]]</f>
        <v/>
      </c>
      <c r="X2610" s="66" t="s">
        <v>304</v>
      </c>
    </row>
    <row r="2611" spans="1:24" x14ac:dyDescent="0.3">
      <c r="A2611" s="62"/>
      <c r="B2611" s="62"/>
      <c r="C2611" s="62"/>
      <c r="D2611" s="41" t="e">
        <f t="shared" si="126"/>
        <v>#N/A</v>
      </c>
      <c r="E2611" s="4"/>
      <c r="F2611" s="41" t="e">
        <f>VLOOKUP(E2611,mapping!C:J,2,FALSE)</f>
        <v>#N/A</v>
      </c>
      <c r="G2611" s="41">
        <f>IFERROR(VLOOKUP(F2611,mapping!$D$3:$J$200,2,FALSE),0)</f>
        <v>0</v>
      </c>
      <c r="H2611" s="41">
        <f>IFERROR(VLOOKUP(F2611,mapping!$D$3:$J$200,3,FALSE),0)</f>
        <v>0</v>
      </c>
      <c r="I2611" s="41">
        <f>IFERROR(VLOOKUP(F2611,mapping!$D$3:$J$200,4,FALSE),0)</f>
        <v>0</v>
      </c>
      <c r="J2611" s="41">
        <f>IFERROR(VLOOKUP(F2611,mapping!$D$3:$J$200,5,FALSE),0)</f>
        <v>0</v>
      </c>
      <c r="K2611" s="63">
        <f>IF(W2611=mapping!$N$1,IFERROR(VLOOKUP(Table4[[#This Row],[Column1]],mapping!A:L,11,FALSE),0),IF(W2611&gt;mapping!$N$1,IFERROR(VLOOKUP(Table4[[#This Row],[Column1]],mapping!A:L,11,FALSE),0),))</f>
        <v>0</v>
      </c>
      <c r="L2611" s="139"/>
      <c r="M2611" s="60">
        <f>IF(W2611=mapping!$N$1,IFERROR(VLOOKUP(Table4[[#This Row],[Column1]],mapping!A:L,12,FALSE),0),IF(W2611&gt;mapping!$N$1,IFERROR(VLOOKUP(Table4[[#This Row],[Column1]],mapping!A:L,12,FALSE),0),0))</f>
        <v>0</v>
      </c>
      <c r="N2611" s="58">
        <f>Table4[[#This Row],[ سعر اليومية ]]*3%*Table4[[#This Row],[عدد الدورات ]]</f>
        <v>0</v>
      </c>
      <c r="O2611" s="56">
        <f>Table4[[#This Row],[ سعر اليومية ]]*Table4[[#This Row],[عدد الدورات ]]-N2611</f>
        <v>0</v>
      </c>
      <c r="P2611" s="194"/>
      <c r="Q2611" s="194"/>
      <c r="R2611" s="194"/>
      <c r="S2611" s="58">
        <f>(Table4[[#This Row],[سعر يومية السائق]]*Table4[[#This Row],[عدد الدورات ]])-SUM(Table4[[#This Row],[سلف ]:[خصم ]])+Table4[[#This Row],[اضافي ]]</f>
        <v>0</v>
      </c>
      <c r="U2611" s="58">
        <f>Table4[[#This Row],[ سعر اليومية ]]*Table4[[#This Row],[عدد الدورات ]]-Table4[[#This Row],[سعر يومية السائق]]*L2611</f>
        <v>0</v>
      </c>
      <c r="V2611" s="58">
        <f>U2611-Table4[[#This Row],[W/H  3%]]</f>
        <v>0</v>
      </c>
      <c r="W2611" s="66" t="str">
        <f>Table4[[#This Row],[اليوم]]&amp;Table4[[#This Row],[الشهر ]]&amp;Table4[[#This Row],[العام]]</f>
        <v/>
      </c>
      <c r="X2611" s="66" t="s">
        <v>304</v>
      </c>
    </row>
    <row r="2612" spans="1:24" x14ac:dyDescent="0.3">
      <c r="A2612" s="62"/>
      <c r="B2612" s="62"/>
      <c r="C2612" s="62"/>
      <c r="D2612" s="41" t="e">
        <f t="shared" si="126"/>
        <v>#N/A</v>
      </c>
      <c r="E2612" s="4"/>
      <c r="F2612" s="41" t="e">
        <f>VLOOKUP(E2612,mapping!C:J,2,FALSE)</f>
        <v>#N/A</v>
      </c>
      <c r="G2612" s="41">
        <f>IFERROR(VLOOKUP(F2612,mapping!$D$3:$J$200,2,FALSE),0)</f>
        <v>0</v>
      </c>
      <c r="H2612" s="41">
        <f>IFERROR(VLOOKUP(F2612,mapping!$D$3:$J$200,3,FALSE),0)</f>
        <v>0</v>
      </c>
      <c r="I2612" s="41">
        <f>IFERROR(VLOOKUP(F2612,mapping!$D$3:$J$200,4,FALSE),0)</f>
        <v>0</v>
      </c>
      <c r="J2612" s="41">
        <f>IFERROR(VLOOKUP(F2612,mapping!$D$3:$J$200,5,FALSE),0)</f>
        <v>0</v>
      </c>
      <c r="K2612" s="63">
        <f>IF(W2612=mapping!$N$1,IFERROR(VLOOKUP(Table4[[#This Row],[Column1]],mapping!A:L,11,FALSE),0),IF(W2612&gt;mapping!$N$1,IFERROR(VLOOKUP(Table4[[#This Row],[Column1]],mapping!A:L,11,FALSE),0),))</f>
        <v>0</v>
      </c>
      <c r="L2612" s="139"/>
      <c r="M2612" s="60">
        <f>IF(W2612=mapping!$N$1,IFERROR(VLOOKUP(Table4[[#This Row],[Column1]],mapping!A:L,12,FALSE),0),IF(W2612&gt;mapping!$N$1,IFERROR(VLOOKUP(Table4[[#This Row],[Column1]],mapping!A:L,12,FALSE),0),0))</f>
        <v>0</v>
      </c>
      <c r="N2612" s="58">
        <f>Table4[[#This Row],[ سعر اليومية ]]*3%*Table4[[#This Row],[عدد الدورات ]]</f>
        <v>0</v>
      </c>
      <c r="O2612" s="56">
        <f>Table4[[#This Row],[ سعر اليومية ]]*Table4[[#This Row],[عدد الدورات ]]-N2612</f>
        <v>0</v>
      </c>
      <c r="P2612" s="194"/>
      <c r="Q2612" s="194"/>
      <c r="R2612" s="194"/>
      <c r="S2612" s="58">
        <f>(Table4[[#This Row],[سعر يومية السائق]]*Table4[[#This Row],[عدد الدورات ]])-SUM(Table4[[#This Row],[سلف ]:[خصم ]])+Table4[[#This Row],[اضافي ]]</f>
        <v>0</v>
      </c>
      <c r="U2612" s="58">
        <f>Table4[[#This Row],[ سعر اليومية ]]*Table4[[#This Row],[عدد الدورات ]]-Table4[[#This Row],[سعر يومية السائق]]*L2612</f>
        <v>0</v>
      </c>
      <c r="V2612" s="58">
        <f>U2612-Table4[[#This Row],[W/H  3%]]</f>
        <v>0</v>
      </c>
      <c r="W2612" s="66" t="str">
        <f>Table4[[#This Row],[اليوم]]&amp;Table4[[#This Row],[الشهر ]]&amp;Table4[[#This Row],[العام]]</f>
        <v/>
      </c>
      <c r="X2612" s="66" t="s">
        <v>304</v>
      </c>
    </row>
    <row r="2613" spans="1:24" x14ac:dyDescent="0.3">
      <c r="A2613" s="62"/>
      <c r="B2613" s="62"/>
      <c r="C2613" s="62"/>
      <c r="D2613" s="41" t="e">
        <f t="shared" si="126"/>
        <v>#N/A</v>
      </c>
      <c r="E2613" s="4"/>
      <c r="F2613" s="41" t="e">
        <f>VLOOKUP(E2613,mapping!C:J,2,FALSE)</f>
        <v>#N/A</v>
      </c>
      <c r="G2613" s="41">
        <f>IFERROR(VLOOKUP(F2613,mapping!$D$3:$J$200,2,FALSE),0)</f>
        <v>0</v>
      </c>
      <c r="H2613" s="41">
        <f>IFERROR(VLOOKUP(F2613,mapping!$D$3:$J$200,3,FALSE),0)</f>
        <v>0</v>
      </c>
      <c r="I2613" s="41">
        <f>IFERROR(VLOOKUP(F2613,mapping!$D$3:$J$200,4,FALSE),0)</f>
        <v>0</v>
      </c>
      <c r="J2613" s="41">
        <f>IFERROR(VLOOKUP(F2613,mapping!$D$3:$J$200,5,FALSE),0)</f>
        <v>0</v>
      </c>
      <c r="K2613" s="63">
        <f>IF(W2613=mapping!$N$1,IFERROR(VLOOKUP(Table4[[#This Row],[Column1]],mapping!A:L,11,FALSE),0),IF(W2613&gt;mapping!$N$1,IFERROR(VLOOKUP(Table4[[#This Row],[Column1]],mapping!A:L,11,FALSE),0),))</f>
        <v>0</v>
      </c>
      <c r="L2613" s="139"/>
      <c r="M2613" s="60">
        <f>IF(W2613=mapping!$N$1,IFERROR(VLOOKUP(Table4[[#This Row],[Column1]],mapping!A:L,12,FALSE),0),IF(W2613&gt;mapping!$N$1,IFERROR(VLOOKUP(Table4[[#This Row],[Column1]],mapping!A:L,12,FALSE),0),0))</f>
        <v>0</v>
      </c>
      <c r="N2613" s="58">
        <f>Table4[[#This Row],[ سعر اليومية ]]*3%*Table4[[#This Row],[عدد الدورات ]]</f>
        <v>0</v>
      </c>
      <c r="O2613" s="56">
        <f>Table4[[#This Row],[ سعر اليومية ]]*Table4[[#This Row],[عدد الدورات ]]-N2613</f>
        <v>0</v>
      </c>
      <c r="P2613" s="194"/>
      <c r="Q2613" s="194"/>
      <c r="R2613" s="194"/>
      <c r="S2613" s="58">
        <f>(Table4[[#This Row],[سعر يومية السائق]]*Table4[[#This Row],[عدد الدورات ]])-SUM(Table4[[#This Row],[سلف ]:[خصم ]])+Table4[[#This Row],[اضافي ]]</f>
        <v>0</v>
      </c>
      <c r="U2613" s="58">
        <f>Table4[[#This Row],[ سعر اليومية ]]*Table4[[#This Row],[عدد الدورات ]]-Table4[[#This Row],[سعر يومية السائق]]*L2613</f>
        <v>0</v>
      </c>
      <c r="V2613" s="58">
        <f>U2613-Table4[[#This Row],[W/H  3%]]</f>
        <v>0</v>
      </c>
      <c r="W2613" s="66" t="str">
        <f>Table4[[#This Row],[اليوم]]&amp;Table4[[#This Row],[الشهر ]]&amp;Table4[[#This Row],[العام]]</f>
        <v/>
      </c>
      <c r="X2613" s="66" t="s">
        <v>304</v>
      </c>
    </row>
    <row r="2614" spans="1:24" x14ac:dyDescent="0.3">
      <c r="A2614" s="62"/>
      <c r="B2614" s="62"/>
      <c r="C2614" s="62"/>
      <c r="D2614" s="41" t="e">
        <f t="shared" si="126"/>
        <v>#N/A</v>
      </c>
      <c r="E2614" s="4"/>
      <c r="F2614" s="41" t="e">
        <f>VLOOKUP(E2614,mapping!C:J,2,FALSE)</f>
        <v>#N/A</v>
      </c>
      <c r="G2614" s="41">
        <f>IFERROR(VLOOKUP(F2614,mapping!$D$3:$J$200,2,FALSE),0)</f>
        <v>0</v>
      </c>
      <c r="H2614" s="41">
        <f>IFERROR(VLOOKUP(F2614,mapping!$D$3:$J$200,3,FALSE),0)</f>
        <v>0</v>
      </c>
      <c r="I2614" s="41">
        <f>IFERROR(VLOOKUP(F2614,mapping!$D$3:$J$200,4,FALSE),0)</f>
        <v>0</v>
      </c>
      <c r="J2614" s="41">
        <f>IFERROR(VLOOKUP(F2614,mapping!$D$3:$J$200,5,FALSE),0)</f>
        <v>0</v>
      </c>
      <c r="K2614" s="63">
        <f>IF(W2614=mapping!$N$1,IFERROR(VLOOKUP(Table4[[#This Row],[Column1]],mapping!A:L,11,FALSE),0),IF(W2614&gt;mapping!$N$1,IFERROR(VLOOKUP(Table4[[#This Row],[Column1]],mapping!A:L,11,FALSE),0),))</f>
        <v>0</v>
      </c>
      <c r="L2614" s="139"/>
      <c r="M2614" s="60">
        <f>IF(W2614=mapping!$N$1,IFERROR(VLOOKUP(Table4[[#This Row],[Column1]],mapping!A:L,12,FALSE),0),IF(W2614&gt;mapping!$N$1,IFERROR(VLOOKUP(Table4[[#This Row],[Column1]],mapping!A:L,12,FALSE),0),0))</f>
        <v>0</v>
      </c>
      <c r="N2614" s="58">
        <f>Table4[[#This Row],[ سعر اليومية ]]*3%*Table4[[#This Row],[عدد الدورات ]]</f>
        <v>0</v>
      </c>
      <c r="O2614" s="56">
        <f>Table4[[#This Row],[ سعر اليومية ]]*Table4[[#This Row],[عدد الدورات ]]-N2614</f>
        <v>0</v>
      </c>
      <c r="P2614" s="194"/>
      <c r="Q2614" s="194"/>
      <c r="R2614" s="194"/>
      <c r="S2614" s="58">
        <f>(Table4[[#This Row],[سعر يومية السائق]]*Table4[[#This Row],[عدد الدورات ]])-SUM(Table4[[#This Row],[سلف ]:[خصم ]])+Table4[[#This Row],[اضافي ]]</f>
        <v>0</v>
      </c>
      <c r="U2614" s="58">
        <f>Table4[[#This Row],[ سعر اليومية ]]*Table4[[#This Row],[عدد الدورات ]]-Table4[[#This Row],[سعر يومية السائق]]*L2614</f>
        <v>0</v>
      </c>
      <c r="V2614" s="58">
        <f>U2614-Table4[[#This Row],[W/H  3%]]</f>
        <v>0</v>
      </c>
      <c r="W2614" s="66" t="str">
        <f>Table4[[#This Row],[اليوم]]&amp;Table4[[#This Row],[الشهر ]]&amp;Table4[[#This Row],[العام]]</f>
        <v/>
      </c>
      <c r="X2614" s="66" t="s">
        <v>304</v>
      </c>
    </row>
    <row r="2615" spans="1:24" x14ac:dyDescent="0.3">
      <c r="A2615" s="62"/>
      <c r="B2615" s="62"/>
      <c r="C2615" s="62"/>
      <c r="D2615" s="41" t="e">
        <f t="shared" si="126"/>
        <v>#N/A</v>
      </c>
      <c r="E2615" s="4"/>
      <c r="F2615" s="41" t="e">
        <f>VLOOKUP(E2615,mapping!C:J,2,FALSE)</f>
        <v>#N/A</v>
      </c>
      <c r="G2615" s="41">
        <f>IFERROR(VLOOKUP(F2615,mapping!$D$3:$J$200,2,FALSE),0)</f>
        <v>0</v>
      </c>
      <c r="H2615" s="41">
        <f>IFERROR(VLOOKUP(F2615,mapping!$D$3:$J$200,3,FALSE),0)</f>
        <v>0</v>
      </c>
      <c r="I2615" s="41">
        <f>IFERROR(VLOOKUP(F2615,mapping!$D$3:$J$200,4,FALSE),0)</f>
        <v>0</v>
      </c>
      <c r="J2615" s="41">
        <f>IFERROR(VLOOKUP(F2615,mapping!$D$3:$J$200,5,FALSE),0)</f>
        <v>0</v>
      </c>
      <c r="K2615" s="63">
        <f>IF(W2615=mapping!$N$1,IFERROR(VLOOKUP(Table4[[#This Row],[Column1]],mapping!A:L,11,FALSE),0),IF(W2615&gt;mapping!$N$1,IFERROR(VLOOKUP(Table4[[#This Row],[Column1]],mapping!A:L,11,FALSE),0),))</f>
        <v>0</v>
      </c>
      <c r="L2615" s="139"/>
      <c r="M2615" s="60">
        <f>IF(W2615=mapping!$N$1,IFERROR(VLOOKUP(Table4[[#This Row],[Column1]],mapping!A:L,12,FALSE),0),IF(W2615&gt;mapping!$N$1,IFERROR(VLOOKUP(Table4[[#This Row],[Column1]],mapping!A:L,12,FALSE),0),0))</f>
        <v>0</v>
      </c>
      <c r="N2615" s="58">
        <f>Table4[[#This Row],[ سعر اليومية ]]*3%*Table4[[#This Row],[عدد الدورات ]]</f>
        <v>0</v>
      </c>
      <c r="O2615" s="56">
        <f>Table4[[#This Row],[ سعر اليومية ]]*Table4[[#This Row],[عدد الدورات ]]-N2615</f>
        <v>0</v>
      </c>
      <c r="P2615" s="194"/>
      <c r="Q2615" s="194"/>
      <c r="R2615" s="194"/>
      <c r="S2615" s="58">
        <f>(Table4[[#This Row],[سعر يومية السائق]]*Table4[[#This Row],[عدد الدورات ]])-SUM(Table4[[#This Row],[سلف ]:[خصم ]])+Table4[[#This Row],[اضافي ]]</f>
        <v>0</v>
      </c>
      <c r="U2615" s="58">
        <f>Table4[[#This Row],[ سعر اليومية ]]*Table4[[#This Row],[عدد الدورات ]]-Table4[[#This Row],[سعر يومية السائق]]*L2615</f>
        <v>0</v>
      </c>
      <c r="V2615" s="58">
        <f>U2615-Table4[[#This Row],[W/H  3%]]</f>
        <v>0</v>
      </c>
      <c r="W2615" s="66" t="str">
        <f>Table4[[#This Row],[اليوم]]&amp;Table4[[#This Row],[الشهر ]]&amp;Table4[[#This Row],[العام]]</f>
        <v/>
      </c>
      <c r="X2615" s="66" t="s">
        <v>304</v>
      </c>
    </row>
    <row r="2616" spans="1:24" x14ac:dyDescent="0.3">
      <c r="A2616" s="62"/>
      <c r="B2616" s="62"/>
      <c r="C2616" s="62"/>
      <c r="D2616" s="41" t="e">
        <f t="shared" si="126"/>
        <v>#N/A</v>
      </c>
      <c r="E2616" s="4"/>
      <c r="F2616" s="41" t="e">
        <f>VLOOKUP(E2616,mapping!C:J,2,FALSE)</f>
        <v>#N/A</v>
      </c>
      <c r="G2616" s="41">
        <f>IFERROR(VLOOKUP(F2616,mapping!$D$3:$J$200,2,FALSE),0)</f>
        <v>0</v>
      </c>
      <c r="H2616" s="41">
        <f>IFERROR(VLOOKUP(F2616,mapping!$D$3:$J$200,3,FALSE),0)</f>
        <v>0</v>
      </c>
      <c r="I2616" s="41">
        <f>IFERROR(VLOOKUP(F2616,mapping!$D$3:$J$200,4,FALSE),0)</f>
        <v>0</v>
      </c>
      <c r="J2616" s="41">
        <f>IFERROR(VLOOKUP(F2616,mapping!$D$3:$J$200,5,FALSE),0)</f>
        <v>0</v>
      </c>
      <c r="K2616" s="63">
        <f>IF(W2616=mapping!$N$1,IFERROR(VLOOKUP(Table4[[#This Row],[Column1]],mapping!A:L,11,FALSE),0),IF(W2616&gt;mapping!$N$1,IFERROR(VLOOKUP(Table4[[#This Row],[Column1]],mapping!A:L,11,FALSE),0),))</f>
        <v>0</v>
      </c>
      <c r="L2616" s="139"/>
      <c r="M2616" s="60">
        <f>IF(W2616=mapping!$N$1,IFERROR(VLOOKUP(Table4[[#This Row],[Column1]],mapping!A:L,12,FALSE),0),IF(W2616&gt;mapping!$N$1,IFERROR(VLOOKUP(Table4[[#This Row],[Column1]],mapping!A:L,12,FALSE),0),0))</f>
        <v>0</v>
      </c>
      <c r="N2616" s="58">
        <f>Table4[[#This Row],[ سعر اليومية ]]*3%*Table4[[#This Row],[عدد الدورات ]]</f>
        <v>0</v>
      </c>
      <c r="O2616" s="56">
        <f>Table4[[#This Row],[ سعر اليومية ]]*Table4[[#This Row],[عدد الدورات ]]-N2616</f>
        <v>0</v>
      </c>
      <c r="P2616" s="194"/>
      <c r="Q2616" s="194"/>
      <c r="R2616" s="194"/>
      <c r="S2616" s="58">
        <f>(Table4[[#This Row],[سعر يومية السائق]]*Table4[[#This Row],[عدد الدورات ]])-SUM(Table4[[#This Row],[سلف ]:[خصم ]])+Table4[[#This Row],[اضافي ]]</f>
        <v>0</v>
      </c>
      <c r="U2616" s="58">
        <f>Table4[[#This Row],[ سعر اليومية ]]*Table4[[#This Row],[عدد الدورات ]]-Table4[[#This Row],[سعر يومية السائق]]*L2616</f>
        <v>0</v>
      </c>
      <c r="V2616" s="58">
        <f>U2616-Table4[[#This Row],[W/H  3%]]</f>
        <v>0</v>
      </c>
      <c r="W2616" s="66" t="str">
        <f>Table4[[#This Row],[اليوم]]&amp;Table4[[#This Row],[الشهر ]]&amp;Table4[[#This Row],[العام]]</f>
        <v/>
      </c>
      <c r="X2616" s="66" t="s">
        <v>304</v>
      </c>
    </row>
    <row r="2617" spans="1:24" x14ac:dyDescent="0.3">
      <c r="A2617" s="62"/>
      <c r="B2617" s="62"/>
      <c r="C2617" s="62"/>
      <c r="D2617" s="41" t="e">
        <f t="shared" si="126"/>
        <v>#N/A</v>
      </c>
      <c r="E2617" s="4"/>
      <c r="F2617" s="41" t="e">
        <f>VLOOKUP(E2617,mapping!C:J,2,FALSE)</f>
        <v>#N/A</v>
      </c>
      <c r="G2617" s="41">
        <f>IFERROR(VLOOKUP(F2617,mapping!$D$3:$J$200,2,FALSE),0)</f>
        <v>0</v>
      </c>
      <c r="H2617" s="41">
        <f>IFERROR(VLOOKUP(F2617,mapping!$D$3:$J$200,3,FALSE),0)</f>
        <v>0</v>
      </c>
      <c r="I2617" s="41">
        <f>IFERROR(VLOOKUP(F2617,mapping!$D$3:$J$200,4,FALSE),0)</f>
        <v>0</v>
      </c>
      <c r="J2617" s="41">
        <f>IFERROR(VLOOKUP(F2617,mapping!$D$3:$J$200,5,FALSE),0)</f>
        <v>0</v>
      </c>
      <c r="K2617" s="63">
        <f>IF(W2617=mapping!$N$1,IFERROR(VLOOKUP(Table4[[#This Row],[Column1]],mapping!A:L,11,FALSE),0),IF(W2617&gt;mapping!$N$1,IFERROR(VLOOKUP(Table4[[#This Row],[Column1]],mapping!A:L,11,FALSE),0),))</f>
        <v>0</v>
      </c>
      <c r="L2617" s="139"/>
      <c r="M2617" s="60">
        <f>IF(W2617=mapping!$N$1,IFERROR(VLOOKUP(Table4[[#This Row],[Column1]],mapping!A:L,12,FALSE),0),IF(W2617&gt;mapping!$N$1,IFERROR(VLOOKUP(Table4[[#This Row],[Column1]],mapping!A:L,12,FALSE),0),0))</f>
        <v>0</v>
      </c>
      <c r="N2617" s="58">
        <f>Table4[[#This Row],[ سعر اليومية ]]*3%*Table4[[#This Row],[عدد الدورات ]]</f>
        <v>0</v>
      </c>
      <c r="O2617" s="56">
        <f>Table4[[#This Row],[ سعر اليومية ]]*Table4[[#This Row],[عدد الدورات ]]-N2617</f>
        <v>0</v>
      </c>
      <c r="P2617" s="194"/>
      <c r="Q2617" s="194"/>
      <c r="R2617" s="194"/>
      <c r="S2617" s="58">
        <f>(Table4[[#This Row],[سعر يومية السائق]]*Table4[[#This Row],[عدد الدورات ]])-SUM(Table4[[#This Row],[سلف ]:[خصم ]])+Table4[[#This Row],[اضافي ]]</f>
        <v>0</v>
      </c>
      <c r="U2617" s="58">
        <f>Table4[[#This Row],[ سعر اليومية ]]*Table4[[#This Row],[عدد الدورات ]]-Table4[[#This Row],[سعر يومية السائق]]*L2617</f>
        <v>0</v>
      </c>
      <c r="V2617" s="58">
        <f>U2617-Table4[[#This Row],[W/H  3%]]</f>
        <v>0</v>
      </c>
      <c r="W2617" s="66" t="str">
        <f>Table4[[#This Row],[اليوم]]&amp;Table4[[#This Row],[الشهر ]]&amp;Table4[[#This Row],[العام]]</f>
        <v/>
      </c>
      <c r="X2617" s="66" t="s">
        <v>304</v>
      </c>
    </row>
    <row r="2618" spans="1:24" x14ac:dyDescent="0.3">
      <c r="A2618" s="62"/>
      <c r="B2618" s="62"/>
      <c r="C2618" s="62"/>
      <c r="D2618" s="41" t="e">
        <f t="shared" si="126"/>
        <v>#N/A</v>
      </c>
      <c r="E2618" s="4"/>
      <c r="F2618" s="41" t="e">
        <f>VLOOKUP(E2618,mapping!C:J,2,FALSE)</f>
        <v>#N/A</v>
      </c>
      <c r="G2618" s="41">
        <f>IFERROR(VLOOKUP(F2618,mapping!$D$3:$J$200,2,FALSE),0)</f>
        <v>0</v>
      </c>
      <c r="H2618" s="41">
        <f>IFERROR(VLOOKUP(F2618,mapping!$D$3:$J$200,3,FALSE),0)</f>
        <v>0</v>
      </c>
      <c r="I2618" s="41">
        <f>IFERROR(VLOOKUP(F2618,mapping!$D$3:$J$200,4,FALSE),0)</f>
        <v>0</v>
      </c>
      <c r="J2618" s="41">
        <f>IFERROR(VLOOKUP(F2618,mapping!$D$3:$J$200,5,FALSE),0)</f>
        <v>0</v>
      </c>
      <c r="K2618" s="63">
        <f>IF(W2618=mapping!$N$1,IFERROR(VLOOKUP(Table4[[#This Row],[Column1]],mapping!A:L,11,FALSE),0),IF(W2618&gt;mapping!$N$1,IFERROR(VLOOKUP(Table4[[#This Row],[Column1]],mapping!A:L,11,FALSE),0),))</f>
        <v>0</v>
      </c>
      <c r="L2618" s="139"/>
      <c r="M2618" s="60">
        <f>IF(W2618=mapping!$N$1,IFERROR(VLOOKUP(Table4[[#This Row],[Column1]],mapping!A:L,12,FALSE),0),IF(W2618&gt;mapping!$N$1,IFERROR(VLOOKUP(Table4[[#This Row],[Column1]],mapping!A:L,12,FALSE),0),0))</f>
        <v>0</v>
      </c>
      <c r="N2618" s="58">
        <f>Table4[[#This Row],[ سعر اليومية ]]*3%*Table4[[#This Row],[عدد الدورات ]]</f>
        <v>0</v>
      </c>
      <c r="O2618" s="56">
        <f>Table4[[#This Row],[ سعر اليومية ]]*Table4[[#This Row],[عدد الدورات ]]-N2618</f>
        <v>0</v>
      </c>
      <c r="P2618" s="194"/>
      <c r="Q2618" s="194"/>
      <c r="R2618" s="194"/>
      <c r="S2618" s="58">
        <f>(Table4[[#This Row],[سعر يومية السائق]]*Table4[[#This Row],[عدد الدورات ]])-SUM(Table4[[#This Row],[سلف ]:[خصم ]])+Table4[[#This Row],[اضافي ]]</f>
        <v>0</v>
      </c>
      <c r="U2618" s="58">
        <f>Table4[[#This Row],[ سعر اليومية ]]*Table4[[#This Row],[عدد الدورات ]]-Table4[[#This Row],[سعر يومية السائق]]*L2618</f>
        <v>0</v>
      </c>
      <c r="V2618" s="58">
        <f>U2618-Table4[[#This Row],[W/H  3%]]</f>
        <v>0</v>
      </c>
      <c r="W2618" s="66" t="str">
        <f>Table4[[#This Row],[اليوم]]&amp;Table4[[#This Row],[الشهر ]]&amp;Table4[[#This Row],[العام]]</f>
        <v/>
      </c>
      <c r="X2618" s="66" t="s">
        <v>304</v>
      </c>
    </row>
    <row r="2619" spans="1:24" x14ac:dyDescent="0.3">
      <c r="A2619" s="62"/>
      <c r="B2619" s="62"/>
      <c r="C2619" s="62"/>
      <c r="D2619" s="41" t="e">
        <f t="shared" si="126"/>
        <v>#N/A</v>
      </c>
      <c r="E2619" s="4"/>
      <c r="F2619" s="41" t="e">
        <f>VLOOKUP(E2619,mapping!C:J,2,FALSE)</f>
        <v>#N/A</v>
      </c>
      <c r="G2619" s="41">
        <f>IFERROR(VLOOKUP(F2619,mapping!$D$3:$J$200,2,FALSE),0)</f>
        <v>0</v>
      </c>
      <c r="H2619" s="41">
        <f>IFERROR(VLOOKUP(F2619,mapping!$D$3:$J$200,3,FALSE),0)</f>
        <v>0</v>
      </c>
      <c r="I2619" s="41">
        <f>IFERROR(VLOOKUP(F2619,mapping!$D$3:$J$200,4,FALSE),0)</f>
        <v>0</v>
      </c>
      <c r="J2619" s="41">
        <f>IFERROR(VLOOKUP(F2619,mapping!$D$3:$J$200,5,FALSE),0)</f>
        <v>0</v>
      </c>
      <c r="K2619" s="63">
        <f>IF(W2619=mapping!$N$1,IFERROR(VLOOKUP(Table4[[#This Row],[Column1]],mapping!A:L,11,FALSE),0),IF(W2619&gt;mapping!$N$1,IFERROR(VLOOKUP(Table4[[#This Row],[Column1]],mapping!A:L,11,FALSE),0),))</f>
        <v>0</v>
      </c>
      <c r="L2619" s="139"/>
      <c r="M2619" s="60">
        <f>IF(W2619=mapping!$N$1,IFERROR(VLOOKUP(Table4[[#This Row],[Column1]],mapping!A:L,12,FALSE),0),IF(W2619&gt;mapping!$N$1,IFERROR(VLOOKUP(Table4[[#This Row],[Column1]],mapping!A:L,12,FALSE),0),0))</f>
        <v>0</v>
      </c>
      <c r="N2619" s="58">
        <f>Table4[[#This Row],[ سعر اليومية ]]*3%*Table4[[#This Row],[عدد الدورات ]]</f>
        <v>0</v>
      </c>
      <c r="O2619" s="56">
        <f>Table4[[#This Row],[ سعر اليومية ]]*Table4[[#This Row],[عدد الدورات ]]-N2619</f>
        <v>0</v>
      </c>
      <c r="P2619" s="194"/>
      <c r="Q2619" s="194"/>
      <c r="R2619" s="194"/>
      <c r="S2619" s="58">
        <f>(Table4[[#This Row],[سعر يومية السائق]]*Table4[[#This Row],[عدد الدورات ]])-SUM(Table4[[#This Row],[سلف ]:[خصم ]])+Table4[[#This Row],[اضافي ]]</f>
        <v>0</v>
      </c>
      <c r="U2619" s="58">
        <f>Table4[[#This Row],[ سعر اليومية ]]*Table4[[#This Row],[عدد الدورات ]]-Table4[[#This Row],[سعر يومية السائق]]*L2619</f>
        <v>0</v>
      </c>
      <c r="V2619" s="58">
        <f>U2619-Table4[[#This Row],[W/H  3%]]</f>
        <v>0</v>
      </c>
      <c r="W2619" s="66" t="str">
        <f>Table4[[#This Row],[اليوم]]&amp;Table4[[#This Row],[الشهر ]]&amp;Table4[[#This Row],[العام]]</f>
        <v/>
      </c>
      <c r="X2619" s="66" t="s">
        <v>304</v>
      </c>
    </row>
    <row r="2620" spans="1:24" x14ac:dyDescent="0.3">
      <c r="A2620" s="62"/>
      <c r="B2620" s="62"/>
      <c r="C2620" s="62"/>
      <c r="D2620" s="41" t="e">
        <f t="shared" si="126"/>
        <v>#N/A</v>
      </c>
      <c r="E2620" s="4"/>
      <c r="F2620" s="41" t="e">
        <f>VLOOKUP(E2620,mapping!C:J,2,FALSE)</f>
        <v>#N/A</v>
      </c>
      <c r="G2620" s="41">
        <f>IFERROR(VLOOKUP(F2620,mapping!$D$3:$J$200,2,FALSE),0)</f>
        <v>0</v>
      </c>
      <c r="H2620" s="41">
        <f>IFERROR(VLOOKUP(F2620,mapping!$D$3:$J$200,3,FALSE),0)</f>
        <v>0</v>
      </c>
      <c r="I2620" s="41">
        <f>IFERROR(VLOOKUP(F2620,mapping!$D$3:$J$200,4,FALSE),0)</f>
        <v>0</v>
      </c>
      <c r="J2620" s="41">
        <f>IFERROR(VLOOKUP(F2620,mapping!$D$3:$J$200,5,FALSE),0)</f>
        <v>0</v>
      </c>
      <c r="K2620" s="63">
        <f>IF(W2620=mapping!$N$1,IFERROR(VLOOKUP(Table4[[#This Row],[Column1]],mapping!A:L,11,FALSE),0),IF(W2620&gt;mapping!$N$1,IFERROR(VLOOKUP(Table4[[#This Row],[Column1]],mapping!A:L,11,FALSE),0),))</f>
        <v>0</v>
      </c>
      <c r="L2620" s="139"/>
      <c r="M2620" s="60">
        <f>IF(W2620=mapping!$N$1,IFERROR(VLOOKUP(Table4[[#This Row],[Column1]],mapping!A:L,12,FALSE),0),IF(W2620&gt;mapping!$N$1,IFERROR(VLOOKUP(Table4[[#This Row],[Column1]],mapping!A:L,12,FALSE),0),0))</f>
        <v>0</v>
      </c>
      <c r="N2620" s="58">
        <f>Table4[[#This Row],[ سعر اليومية ]]*3%*Table4[[#This Row],[عدد الدورات ]]</f>
        <v>0</v>
      </c>
      <c r="O2620" s="56">
        <f>Table4[[#This Row],[ سعر اليومية ]]*Table4[[#This Row],[عدد الدورات ]]-N2620</f>
        <v>0</v>
      </c>
      <c r="P2620" s="194"/>
      <c r="Q2620" s="194"/>
      <c r="R2620" s="194"/>
      <c r="S2620" s="58">
        <f>(Table4[[#This Row],[سعر يومية السائق]]*Table4[[#This Row],[عدد الدورات ]])-SUM(Table4[[#This Row],[سلف ]:[خصم ]])+Table4[[#This Row],[اضافي ]]</f>
        <v>0</v>
      </c>
      <c r="U2620" s="58">
        <f>Table4[[#This Row],[ سعر اليومية ]]*Table4[[#This Row],[عدد الدورات ]]-Table4[[#This Row],[سعر يومية السائق]]*L2620</f>
        <v>0</v>
      </c>
      <c r="V2620" s="58">
        <f>U2620-Table4[[#This Row],[W/H  3%]]</f>
        <v>0</v>
      </c>
      <c r="W2620" s="66" t="str">
        <f>Table4[[#This Row],[اليوم]]&amp;Table4[[#This Row],[الشهر ]]&amp;Table4[[#This Row],[العام]]</f>
        <v/>
      </c>
      <c r="X2620" s="66" t="s">
        <v>304</v>
      </c>
    </row>
    <row r="2621" spans="1:24" x14ac:dyDescent="0.3">
      <c r="A2621" s="62"/>
      <c r="B2621" s="62"/>
      <c r="C2621" s="62"/>
      <c r="D2621" s="41" t="e">
        <f t="shared" si="126"/>
        <v>#N/A</v>
      </c>
      <c r="E2621" s="4"/>
      <c r="F2621" s="41" t="e">
        <f>VLOOKUP(E2621,mapping!C:J,2,FALSE)</f>
        <v>#N/A</v>
      </c>
      <c r="G2621" s="41">
        <f>IFERROR(VLOOKUP(F2621,mapping!$D$3:$J$200,2,FALSE),0)</f>
        <v>0</v>
      </c>
      <c r="H2621" s="41">
        <f>IFERROR(VLOOKUP(F2621,mapping!$D$3:$J$200,3,FALSE),0)</f>
        <v>0</v>
      </c>
      <c r="I2621" s="41">
        <f>IFERROR(VLOOKUP(F2621,mapping!$D$3:$J$200,4,FALSE),0)</f>
        <v>0</v>
      </c>
      <c r="J2621" s="41">
        <f>IFERROR(VLOOKUP(F2621,mapping!$D$3:$J$200,5,FALSE),0)</f>
        <v>0</v>
      </c>
      <c r="K2621" s="63">
        <f>IF(W2621=mapping!$N$1,IFERROR(VLOOKUP(Table4[[#This Row],[Column1]],mapping!A:L,11,FALSE),0),IF(W2621&gt;mapping!$N$1,IFERROR(VLOOKUP(Table4[[#This Row],[Column1]],mapping!A:L,11,FALSE),0),))</f>
        <v>0</v>
      </c>
      <c r="L2621" s="139"/>
      <c r="M2621" s="60">
        <f>IF(W2621=mapping!$N$1,IFERROR(VLOOKUP(Table4[[#This Row],[Column1]],mapping!A:L,12,FALSE),0),IF(W2621&gt;mapping!$N$1,IFERROR(VLOOKUP(Table4[[#This Row],[Column1]],mapping!A:L,12,FALSE),0),0))</f>
        <v>0</v>
      </c>
      <c r="N2621" s="58">
        <f>Table4[[#This Row],[ سعر اليومية ]]*3%*Table4[[#This Row],[عدد الدورات ]]</f>
        <v>0</v>
      </c>
      <c r="O2621" s="56">
        <f>Table4[[#This Row],[ سعر اليومية ]]*Table4[[#This Row],[عدد الدورات ]]-N2621</f>
        <v>0</v>
      </c>
      <c r="P2621" s="194"/>
      <c r="Q2621" s="194"/>
      <c r="R2621" s="194"/>
      <c r="S2621" s="58">
        <f>(Table4[[#This Row],[سعر يومية السائق]]*Table4[[#This Row],[عدد الدورات ]])-SUM(Table4[[#This Row],[سلف ]:[خصم ]])+Table4[[#This Row],[اضافي ]]</f>
        <v>0</v>
      </c>
      <c r="U2621" s="58">
        <f>Table4[[#This Row],[ سعر اليومية ]]*Table4[[#This Row],[عدد الدورات ]]-Table4[[#This Row],[سعر يومية السائق]]*L2621</f>
        <v>0</v>
      </c>
      <c r="V2621" s="58">
        <f>U2621-Table4[[#This Row],[W/H  3%]]</f>
        <v>0</v>
      </c>
      <c r="W2621" s="66" t="str">
        <f>Table4[[#This Row],[اليوم]]&amp;Table4[[#This Row],[الشهر ]]&amp;Table4[[#This Row],[العام]]</f>
        <v/>
      </c>
      <c r="X2621" s="66" t="s">
        <v>304</v>
      </c>
    </row>
    <row r="2622" spans="1:24" x14ac:dyDescent="0.3">
      <c r="A2622" s="62"/>
      <c r="B2622" s="62"/>
      <c r="C2622" s="62"/>
      <c r="D2622" s="41" t="e">
        <f t="shared" si="126"/>
        <v>#N/A</v>
      </c>
      <c r="E2622" s="4"/>
      <c r="F2622" s="41" t="e">
        <f>VLOOKUP(E2622,mapping!C:J,2,FALSE)</f>
        <v>#N/A</v>
      </c>
      <c r="G2622" s="41">
        <f>IFERROR(VLOOKUP(F2622,mapping!$D$3:$J$200,2,FALSE),0)</f>
        <v>0</v>
      </c>
      <c r="H2622" s="41">
        <f>IFERROR(VLOOKUP(F2622,mapping!$D$3:$J$200,3,FALSE),0)</f>
        <v>0</v>
      </c>
      <c r="I2622" s="41">
        <f>IFERROR(VLOOKUP(F2622,mapping!$D$3:$J$200,4,FALSE),0)</f>
        <v>0</v>
      </c>
      <c r="J2622" s="41">
        <f>IFERROR(VLOOKUP(F2622,mapping!$D$3:$J$200,5,FALSE),0)</f>
        <v>0</v>
      </c>
      <c r="K2622" s="63">
        <f>IF(W2622=mapping!$N$1,IFERROR(VLOOKUP(Table4[[#This Row],[Column1]],mapping!A:L,11,FALSE),0),IF(W2622&gt;mapping!$N$1,IFERROR(VLOOKUP(Table4[[#This Row],[Column1]],mapping!A:L,11,FALSE),0),))</f>
        <v>0</v>
      </c>
      <c r="L2622" s="139"/>
      <c r="M2622" s="60">
        <f>IF(W2622=mapping!$N$1,IFERROR(VLOOKUP(Table4[[#This Row],[Column1]],mapping!A:L,12,FALSE),0),IF(W2622&gt;mapping!$N$1,IFERROR(VLOOKUP(Table4[[#This Row],[Column1]],mapping!A:L,12,FALSE),0),0))</f>
        <v>0</v>
      </c>
      <c r="N2622" s="58">
        <f>Table4[[#This Row],[ سعر اليومية ]]*3%*Table4[[#This Row],[عدد الدورات ]]</f>
        <v>0</v>
      </c>
      <c r="O2622" s="56">
        <f>Table4[[#This Row],[ سعر اليومية ]]*Table4[[#This Row],[عدد الدورات ]]-N2622</f>
        <v>0</v>
      </c>
      <c r="P2622" s="194"/>
      <c r="Q2622" s="194"/>
      <c r="R2622" s="194"/>
      <c r="S2622" s="58">
        <f>(Table4[[#This Row],[سعر يومية السائق]]*Table4[[#This Row],[عدد الدورات ]])-SUM(Table4[[#This Row],[سلف ]:[خصم ]])+Table4[[#This Row],[اضافي ]]</f>
        <v>0</v>
      </c>
      <c r="U2622" s="58">
        <f>Table4[[#This Row],[ سعر اليومية ]]*Table4[[#This Row],[عدد الدورات ]]-Table4[[#This Row],[سعر يومية السائق]]*L2622</f>
        <v>0</v>
      </c>
      <c r="V2622" s="58">
        <f>U2622-Table4[[#This Row],[W/H  3%]]</f>
        <v>0</v>
      </c>
      <c r="W2622" s="66" t="str">
        <f>Table4[[#This Row],[اليوم]]&amp;Table4[[#This Row],[الشهر ]]&amp;Table4[[#This Row],[العام]]</f>
        <v/>
      </c>
      <c r="X2622" s="66" t="s">
        <v>304</v>
      </c>
    </row>
    <row r="2623" spans="1:24" x14ac:dyDescent="0.3">
      <c r="A2623" s="62"/>
      <c r="B2623" s="62"/>
      <c r="C2623" s="62"/>
      <c r="D2623" s="41" t="e">
        <f t="shared" si="126"/>
        <v>#N/A</v>
      </c>
      <c r="E2623" s="4"/>
      <c r="F2623" s="41" t="e">
        <f>VLOOKUP(E2623,mapping!C:J,2,FALSE)</f>
        <v>#N/A</v>
      </c>
      <c r="G2623" s="41">
        <f>IFERROR(VLOOKUP(F2623,mapping!$D$3:$J$200,2,FALSE),0)</f>
        <v>0</v>
      </c>
      <c r="H2623" s="41">
        <f>IFERROR(VLOOKUP(F2623,mapping!$D$3:$J$200,3,FALSE),0)</f>
        <v>0</v>
      </c>
      <c r="I2623" s="41">
        <f>IFERROR(VLOOKUP(F2623,mapping!$D$3:$J$200,4,FALSE),0)</f>
        <v>0</v>
      </c>
      <c r="J2623" s="41">
        <f>IFERROR(VLOOKUP(F2623,mapping!$D$3:$J$200,5,FALSE),0)</f>
        <v>0</v>
      </c>
      <c r="K2623" s="63">
        <f>IF(W2623=mapping!$N$1,IFERROR(VLOOKUP(Table4[[#This Row],[Column1]],mapping!A:L,11,FALSE),0),IF(W2623&gt;mapping!$N$1,IFERROR(VLOOKUP(Table4[[#This Row],[Column1]],mapping!A:L,11,FALSE),0),))</f>
        <v>0</v>
      </c>
      <c r="L2623" s="139"/>
      <c r="M2623" s="60">
        <f>IF(W2623=mapping!$N$1,IFERROR(VLOOKUP(Table4[[#This Row],[Column1]],mapping!A:L,12,FALSE),0),IF(W2623&gt;mapping!$N$1,IFERROR(VLOOKUP(Table4[[#This Row],[Column1]],mapping!A:L,12,FALSE),0),0))</f>
        <v>0</v>
      </c>
      <c r="N2623" s="58">
        <f>Table4[[#This Row],[ سعر اليومية ]]*3%*Table4[[#This Row],[عدد الدورات ]]</f>
        <v>0</v>
      </c>
      <c r="O2623" s="56">
        <f>Table4[[#This Row],[ سعر اليومية ]]*Table4[[#This Row],[عدد الدورات ]]-N2623</f>
        <v>0</v>
      </c>
      <c r="P2623" s="194"/>
      <c r="Q2623" s="194"/>
      <c r="R2623" s="194"/>
      <c r="S2623" s="58">
        <f>(Table4[[#This Row],[سعر يومية السائق]]*Table4[[#This Row],[عدد الدورات ]])-SUM(Table4[[#This Row],[سلف ]:[خصم ]])+Table4[[#This Row],[اضافي ]]</f>
        <v>0</v>
      </c>
      <c r="U2623" s="58">
        <f>Table4[[#This Row],[ سعر اليومية ]]*Table4[[#This Row],[عدد الدورات ]]-Table4[[#This Row],[سعر يومية السائق]]*L2623</f>
        <v>0</v>
      </c>
      <c r="V2623" s="58">
        <f>U2623-Table4[[#This Row],[W/H  3%]]</f>
        <v>0</v>
      </c>
      <c r="W2623" s="66" t="str">
        <f>Table4[[#This Row],[اليوم]]&amp;Table4[[#This Row],[الشهر ]]&amp;Table4[[#This Row],[العام]]</f>
        <v/>
      </c>
      <c r="X2623" s="66" t="s">
        <v>304</v>
      </c>
    </row>
    <row r="2624" spans="1:24" x14ac:dyDescent="0.3">
      <c r="A2624" s="62"/>
      <c r="B2624" s="62"/>
      <c r="C2624" s="62"/>
      <c r="D2624" s="41" t="e">
        <f t="shared" si="126"/>
        <v>#N/A</v>
      </c>
      <c r="E2624" s="4"/>
      <c r="F2624" s="41" t="e">
        <f>VLOOKUP(E2624,mapping!C:J,2,FALSE)</f>
        <v>#N/A</v>
      </c>
      <c r="G2624" s="41">
        <f>IFERROR(VLOOKUP(F2624,mapping!$D$3:$J$200,2,FALSE),0)</f>
        <v>0</v>
      </c>
      <c r="H2624" s="41">
        <f>IFERROR(VLOOKUP(F2624,mapping!$D$3:$J$200,3,FALSE),0)</f>
        <v>0</v>
      </c>
      <c r="I2624" s="41">
        <f>IFERROR(VLOOKUP(F2624,mapping!$D$3:$J$200,4,FALSE),0)</f>
        <v>0</v>
      </c>
      <c r="J2624" s="41">
        <f>IFERROR(VLOOKUP(F2624,mapping!$D$3:$J$200,5,FALSE),0)</f>
        <v>0</v>
      </c>
      <c r="K2624" s="63">
        <f>IF(W2624=mapping!$N$1,IFERROR(VLOOKUP(Table4[[#This Row],[Column1]],mapping!A:L,11,FALSE),0),IF(W2624&gt;mapping!$N$1,IFERROR(VLOOKUP(Table4[[#This Row],[Column1]],mapping!A:L,11,FALSE),0),))</f>
        <v>0</v>
      </c>
      <c r="L2624" s="139"/>
      <c r="M2624" s="60">
        <f>IF(W2624=mapping!$N$1,IFERROR(VLOOKUP(Table4[[#This Row],[Column1]],mapping!A:L,12,FALSE),0),IF(W2624&gt;mapping!$N$1,IFERROR(VLOOKUP(Table4[[#This Row],[Column1]],mapping!A:L,12,FALSE),0),0))</f>
        <v>0</v>
      </c>
      <c r="N2624" s="58">
        <f>Table4[[#This Row],[ سعر اليومية ]]*3%*Table4[[#This Row],[عدد الدورات ]]</f>
        <v>0</v>
      </c>
      <c r="O2624" s="56">
        <f>Table4[[#This Row],[ سعر اليومية ]]*Table4[[#This Row],[عدد الدورات ]]-N2624</f>
        <v>0</v>
      </c>
      <c r="P2624" s="194"/>
      <c r="Q2624" s="194"/>
      <c r="R2624" s="194"/>
      <c r="S2624" s="58">
        <f>(Table4[[#This Row],[سعر يومية السائق]]*Table4[[#This Row],[عدد الدورات ]])-SUM(Table4[[#This Row],[سلف ]:[خصم ]])+Table4[[#This Row],[اضافي ]]</f>
        <v>0</v>
      </c>
      <c r="U2624" s="58">
        <f>Table4[[#This Row],[ سعر اليومية ]]*Table4[[#This Row],[عدد الدورات ]]-Table4[[#This Row],[سعر يومية السائق]]*L2624</f>
        <v>0</v>
      </c>
      <c r="V2624" s="58">
        <f>U2624-Table4[[#This Row],[W/H  3%]]</f>
        <v>0</v>
      </c>
      <c r="W2624" s="66" t="str">
        <f>Table4[[#This Row],[اليوم]]&amp;Table4[[#This Row],[الشهر ]]&amp;Table4[[#This Row],[العام]]</f>
        <v/>
      </c>
      <c r="X2624" s="66" t="s">
        <v>304</v>
      </c>
    </row>
    <row r="2625" spans="1:24" x14ac:dyDescent="0.3">
      <c r="A2625" s="62"/>
      <c r="B2625" s="62"/>
      <c r="C2625" s="62"/>
      <c r="D2625" s="41" t="e">
        <f t="shared" si="126"/>
        <v>#N/A</v>
      </c>
      <c r="E2625" s="4"/>
      <c r="F2625" s="41" t="e">
        <f>VLOOKUP(E2625,mapping!C:J,2,FALSE)</f>
        <v>#N/A</v>
      </c>
      <c r="G2625" s="41">
        <f>IFERROR(VLOOKUP(F2625,mapping!$D$3:$J$200,2,FALSE),0)</f>
        <v>0</v>
      </c>
      <c r="H2625" s="41">
        <f>IFERROR(VLOOKUP(F2625,mapping!$D$3:$J$200,3,FALSE),0)</f>
        <v>0</v>
      </c>
      <c r="I2625" s="41">
        <f>IFERROR(VLOOKUP(F2625,mapping!$D$3:$J$200,4,FALSE),0)</f>
        <v>0</v>
      </c>
      <c r="J2625" s="41">
        <f>IFERROR(VLOOKUP(F2625,mapping!$D$3:$J$200,5,FALSE),0)</f>
        <v>0</v>
      </c>
      <c r="K2625" s="63">
        <f>IF(W2625=mapping!$N$1,IFERROR(VLOOKUP(Table4[[#This Row],[Column1]],mapping!A:L,11,FALSE),0),IF(W2625&gt;mapping!$N$1,IFERROR(VLOOKUP(Table4[[#This Row],[Column1]],mapping!A:L,11,FALSE),0),))</f>
        <v>0</v>
      </c>
      <c r="L2625" s="139"/>
      <c r="M2625" s="60">
        <f>IF(W2625=mapping!$N$1,IFERROR(VLOOKUP(Table4[[#This Row],[Column1]],mapping!A:L,12,FALSE),0),IF(W2625&gt;mapping!$N$1,IFERROR(VLOOKUP(Table4[[#This Row],[Column1]],mapping!A:L,12,FALSE),0),0))</f>
        <v>0</v>
      </c>
      <c r="N2625" s="58">
        <f>Table4[[#This Row],[ سعر اليومية ]]*3%*Table4[[#This Row],[عدد الدورات ]]</f>
        <v>0</v>
      </c>
      <c r="O2625" s="56">
        <f>Table4[[#This Row],[ سعر اليومية ]]*Table4[[#This Row],[عدد الدورات ]]-N2625</f>
        <v>0</v>
      </c>
      <c r="P2625" s="194"/>
      <c r="Q2625" s="194"/>
      <c r="R2625" s="194"/>
      <c r="S2625" s="58">
        <f>(Table4[[#This Row],[سعر يومية السائق]]*Table4[[#This Row],[عدد الدورات ]])-SUM(Table4[[#This Row],[سلف ]:[خصم ]])+Table4[[#This Row],[اضافي ]]</f>
        <v>0</v>
      </c>
      <c r="U2625" s="58">
        <f>Table4[[#This Row],[ سعر اليومية ]]*Table4[[#This Row],[عدد الدورات ]]-Table4[[#This Row],[سعر يومية السائق]]*L2625</f>
        <v>0</v>
      </c>
      <c r="V2625" s="58">
        <f>U2625-Table4[[#This Row],[W/H  3%]]</f>
        <v>0</v>
      </c>
      <c r="W2625" s="66" t="str">
        <f>Table4[[#This Row],[اليوم]]&amp;Table4[[#This Row],[الشهر ]]&amp;Table4[[#This Row],[العام]]</f>
        <v/>
      </c>
      <c r="X2625" s="66" t="s">
        <v>304</v>
      </c>
    </row>
    <row r="2626" spans="1:24" x14ac:dyDescent="0.3">
      <c r="A2626" s="62"/>
      <c r="B2626" s="62"/>
      <c r="C2626" s="62"/>
      <c r="D2626" s="41" t="e">
        <f t="shared" si="126"/>
        <v>#N/A</v>
      </c>
      <c r="E2626" s="4"/>
      <c r="F2626" s="41" t="e">
        <f>VLOOKUP(E2626,mapping!C:J,2,FALSE)</f>
        <v>#N/A</v>
      </c>
      <c r="G2626" s="41">
        <f>IFERROR(VLOOKUP(F2626,mapping!$D$3:$J$200,2,FALSE),0)</f>
        <v>0</v>
      </c>
      <c r="H2626" s="41">
        <f>IFERROR(VLOOKUP(F2626,mapping!$D$3:$J$200,3,FALSE),0)</f>
        <v>0</v>
      </c>
      <c r="I2626" s="41">
        <f>IFERROR(VLOOKUP(F2626,mapping!$D$3:$J$200,4,FALSE),0)</f>
        <v>0</v>
      </c>
      <c r="J2626" s="41">
        <f>IFERROR(VLOOKUP(F2626,mapping!$D$3:$J$200,5,FALSE),0)</f>
        <v>0</v>
      </c>
      <c r="K2626" s="63">
        <f>IF(W2626=mapping!$N$1,IFERROR(VLOOKUP(Table4[[#This Row],[Column1]],mapping!A:L,11,FALSE),0),IF(W2626&gt;mapping!$N$1,IFERROR(VLOOKUP(Table4[[#This Row],[Column1]],mapping!A:L,11,FALSE),0),))</f>
        <v>0</v>
      </c>
      <c r="L2626" s="139"/>
      <c r="M2626" s="60">
        <f>IF(W2626=mapping!$N$1,IFERROR(VLOOKUP(Table4[[#This Row],[Column1]],mapping!A:L,12,FALSE),0),IF(W2626&gt;mapping!$N$1,IFERROR(VLOOKUP(Table4[[#This Row],[Column1]],mapping!A:L,12,FALSE),0),0))</f>
        <v>0</v>
      </c>
      <c r="N2626" s="58">
        <f>Table4[[#This Row],[ سعر اليومية ]]*3%*Table4[[#This Row],[عدد الدورات ]]</f>
        <v>0</v>
      </c>
      <c r="O2626" s="56">
        <f>Table4[[#This Row],[ سعر اليومية ]]*Table4[[#This Row],[عدد الدورات ]]-N2626</f>
        <v>0</v>
      </c>
      <c r="P2626" s="194"/>
      <c r="Q2626" s="194"/>
      <c r="R2626" s="194"/>
      <c r="S2626" s="58">
        <f>(Table4[[#This Row],[سعر يومية السائق]]*Table4[[#This Row],[عدد الدورات ]])-SUM(Table4[[#This Row],[سلف ]:[خصم ]])+Table4[[#This Row],[اضافي ]]</f>
        <v>0</v>
      </c>
      <c r="U2626" s="58">
        <f>Table4[[#This Row],[ سعر اليومية ]]*Table4[[#This Row],[عدد الدورات ]]-Table4[[#This Row],[سعر يومية السائق]]*L2626</f>
        <v>0</v>
      </c>
      <c r="V2626" s="58">
        <f>U2626-Table4[[#This Row],[W/H  3%]]</f>
        <v>0</v>
      </c>
      <c r="W2626" s="66" t="str">
        <f>Table4[[#This Row],[اليوم]]&amp;Table4[[#This Row],[الشهر ]]&amp;Table4[[#This Row],[العام]]</f>
        <v/>
      </c>
      <c r="X2626" s="66" t="s">
        <v>304</v>
      </c>
    </row>
    <row r="2627" spans="1:24" x14ac:dyDescent="0.3">
      <c r="A2627" s="62"/>
      <c r="B2627" s="62"/>
      <c r="C2627" s="62"/>
      <c r="D2627" s="41" t="e">
        <f t="shared" si="126"/>
        <v>#N/A</v>
      </c>
      <c r="E2627" s="4"/>
      <c r="F2627" s="41" t="e">
        <f>VLOOKUP(E2627,mapping!C:J,2,FALSE)</f>
        <v>#N/A</v>
      </c>
      <c r="G2627" s="41">
        <f>IFERROR(VLOOKUP(F2627,mapping!$D$3:$J$200,2,FALSE),0)</f>
        <v>0</v>
      </c>
      <c r="H2627" s="41">
        <f>IFERROR(VLOOKUP(F2627,mapping!$D$3:$J$200,3,FALSE),0)</f>
        <v>0</v>
      </c>
      <c r="I2627" s="41">
        <f>IFERROR(VLOOKUP(F2627,mapping!$D$3:$J$200,4,FALSE),0)</f>
        <v>0</v>
      </c>
      <c r="J2627" s="41">
        <f>IFERROR(VLOOKUP(F2627,mapping!$D$3:$J$200,5,FALSE),0)</f>
        <v>0</v>
      </c>
      <c r="K2627" s="63">
        <f>IF(W2627=mapping!$N$1,IFERROR(VLOOKUP(Table4[[#This Row],[Column1]],mapping!A:L,11,FALSE),0),IF(W2627&gt;mapping!$N$1,IFERROR(VLOOKUP(Table4[[#This Row],[Column1]],mapping!A:L,11,FALSE),0),))</f>
        <v>0</v>
      </c>
      <c r="L2627" s="139"/>
      <c r="M2627" s="60">
        <f>IF(W2627=mapping!$N$1,IFERROR(VLOOKUP(Table4[[#This Row],[Column1]],mapping!A:L,12,FALSE),0),IF(W2627&gt;mapping!$N$1,IFERROR(VLOOKUP(Table4[[#This Row],[Column1]],mapping!A:L,12,FALSE),0),0))</f>
        <v>0</v>
      </c>
      <c r="N2627" s="58">
        <f>Table4[[#This Row],[ سعر اليومية ]]*3%*Table4[[#This Row],[عدد الدورات ]]</f>
        <v>0</v>
      </c>
      <c r="O2627" s="56">
        <f>Table4[[#This Row],[ سعر اليومية ]]*Table4[[#This Row],[عدد الدورات ]]-N2627</f>
        <v>0</v>
      </c>
      <c r="P2627" s="194"/>
      <c r="Q2627" s="194"/>
      <c r="R2627" s="194"/>
      <c r="S2627" s="58">
        <f>(Table4[[#This Row],[سعر يومية السائق]]*Table4[[#This Row],[عدد الدورات ]])-SUM(Table4[[#This Row],[سلف ]:[خصم ]])+Table4[[#This Row],[اضافي ]]</f>
        <v>0</v>
      </c>
      <c r="U2627" s="58">
        <f>Table4[[#This Row],[ سعر اليومية ]]*Table4[[#This Row],[عدد الدورات ]]-Table4[[#This Row],[سعر يومية السائق]]*L2627</f>
        <v>0</v>
      </c>
      <c r="V2627" s="58">
        <f>U2627-Table4[[#This Row],[W/H  3%]]</f>
        <v>0</v>
      </c>
      <c r="W2627" s="66" t="str">
        <f>Table4[[#This Row],[اليوم]]&amp;Table4[[#This Row],[الشهر ]]&amp;Table4[[#This Row],[العام]]</f>
        <v/>
      </c>
      <c r="X2627" s="66" t="s">
        <v>304</v>
      </c>
    </row>
    <row r="2628" spans="1:24" x14ac:dyDescent="0.3">
      <c r="A2628" s="62"/>
      <c r="B2628" s="62"/>
      <c r="C2628" s="62"/>
      <c r="D2628" s="41" t="e">
        <f t="shared" si="126"/>
        <v>#N/A</v>
      </c>
      <c r="E2628" s="4"/>
      <c r="F2628" s="41" t="e">
        <f>VLOOKUP(E2628,mapping!C:J,2,FALSE)</f>
        <v>#N/A</v>
      </c>
      <c r="G2628" s="41">
        <f>IFERROR(VLOOKUP(F2628,mapping!$D$3:$J$200,2,FALSE),0)</f>
        <v>0</v>
      </c>
      <c r="H2628" s="41">
        <f>IFERROR(VLOOKUP(F2628,mapping!$D$3:$J$200,3,FALSE),0)</f>
        <v>0</v>
      </c>
      <c r="I2628" s="41">
        <f>IFERROR(VLOOKUP(F2628,mapping!$D$3:$J$200,4,FALSE),0)</f>
        <v>0</v>
      </c>
      <c r="J2628" s="41">
        <f>IFERROR(VLOOKUP(F2628,mapping!$D$3:$J$200,5,FALSE),0)</f>
        <v>0</v>
      </c>
      <c r="K2628" s="63">
        <f>IF(W2628=mapping!$N$1,IFERROR(VLOOKUP(Table4[[#This Row],[Column1]],mapping!A:L,11,FALSE),0),IF(W2628&gt;mapping!$N$1,IFERROR(VLOOKUP(Table4[[#This Row],[Column1]],mapping!A:L,11,FALSE),0),))</f>
        <v>0</v>
      </c>
      <c r="L2628" s="139"/>
      <c r="M2628" s="60">
        <f>IF(W2628=mapping!$N$1,IFERROR(VLOOKUP(Table4[[#This Row],[Column1]],mapping!A:L,12,FALSE),0),IF(W2628&gt;mapping!$N$1,IFERROR(VLOOKUP(Table4[[#This Row],[Column1]],mapping!A:L,12,FALSE),0),0))</f>
        <v>0</v>
      </c>
      <c r="N2628" s="58">
        <f>Table4[[#This Row],[ سعر اليومية ]]*3%*Table4[[#This Row],[عدد الدورات ]]</f>
        <v>0</v>
      </c>
      <c r="O2628" s="56">
        <f>Table4[[#This Row],[ سعر اليومية ]]*Table4[[#This Row],[عدد الدورات ]]-N2628</f>
        <v>0</v>
      </c>
      <c r="P2628" s="194"/>
      <c r="Q2628" s="194"/>
      <c r="R2628" s="194"/>
      <c r="S2628" s="58">
        <f>(Table4[[#This Row],[سعر يومية السائق]]*Table4[[#This Row],[عدد الدورات ]])-SUM(Table4[[#This Row],[سلف ]:[خصم ]])+Table4[[#This Row],[اضافي ]]</f>
        <v>0</v>
      </c>
      <c r="U2628" s="58">
        <f>Table4[[#This Row],[ سعر اليومية ]]*Table4[[#This Row],[عدد الدورات ]]-Table4[[#This Row],[سعر يومية السائق]]*L2628</f>
        <v>0</v>
      </c>
      <c r="V2628" s="58">
        <f>U2628-Table4[[#This Row],[W/H  3%]]</f>
        <v>0</v>
      </c>
      <c r="W2628" s="66" t="str">
        <f>Table4[[#This Row],[اليوم]]&amp;Table4[[#This Row],[الشهر ]]&amp;Table4[[#This Row],[العام]]</f>
        <v/>
      </c>
      <c r="X2628" s="66" t="s">
        <v>304</v>
      </c>
    </row>
    <row r="2629" spans="1:24" x14ac:dyDescent="0.3">
      <c r="A2629" s="62"/>
      <c r="B2629" s="62"/>
      <c r="C2629" s="62"/>
      <c r="D2629" s="41" t="e">
        <f t="shared" si="126"/>
        <v>#N/A</v>
      </c>
      <c r="E2629" s="4"/>
      <c r="F2629" s="41" t="e">
        <f>VLOOKUP(E2629,mapping!C:J,2,FALSE)</f>
        <v>#N/A</v>
      </c>
      <c r="G2629" s="41">
        <f>IFERROR(VLOOKUP(F2629,mapping!$D$3:$J$200,2,FALSE),0)</f>
        <v>0</v>
      </c>
      <c r="H2629" s="41">
        <f>IFERROR(VLOOKUP(F2629,mapping!$D$3:$J$200,3,FALSE),0)</f>
        <v>0</v>
      </c>
      <c r="I2629" s="41">
        <f>IFERROR(VLOOKUP(F2629,mapping!$D$3:$J$200,4,FALSE),0)</f>
        <v>0</v>
      </c>
      <c r="J2629" s="41">
        <f>IFERROR(VLOOKUP(F2629,mapping!$D$3:$J$200,5,FALSE),0)</f>
        <v>0</v>
      </c>
      <c r="K2629" s="63">
        <f>IF(W2629=mapping!$N$1,IFERROR(VLOOKUP(Table4[[#This Row],[Column1]],mapping!A:L,11,FALSE),0),IF(W2629&gt;mapping!$N$1,IFERROR(VLOOKUP(Table4[[#This Row],[Column1]],mapping!A:L,11,FALSE),0),))</f>
        <v>0</v>
      </c>
      <c r="L2629" s="139"/>
      <c r="M2629" s="60">
        <f>IF(W2629=mapping!$N$1,IFERROR(VLOOKUP(Table4[[#This Row],[Column1]],mapping!A:L,12,FALSE),0),IF(W2629&gt;mapping!$N$1,IFERROR(VLOOKUP(Table4[[#This Row],[Column1]],mapping!A:L,12,FALSE),0),0))</f>
        <v>0</v>
      </c>
      <c r="N2629" s="58">
        <f>Table4[[#This Row],[ سعر اليومية ]]*3%*Table4[[#This Row],[عدد الدورات ]]</f>
        <v>0</v>
      </c>
      <c r="O2629" s="56">
        <f>Table4[[#This Row],[ سعر اليومية ]]*Table4[[#This Row],[عدد الدورات ]]-N2629</f>
        <v>0</v>
      </c>
      <c r="P2629" s="194"/>
      <c r="Q2629" s="194"/>
      <c r="R2629" s="194"/>
      <c r="S2629" s="58">
        <f>(Table4[[#This Row],[سعر يومية السائق]]*Table4[[#This Row],[عدد الدورات ]])-SUM(Table4[[#This Row],[سلف ]:[خصم ]])+Table4[[#This Row],[اضافي ]]</f>
        <v>0</v>
      </c>
      <c r="U2629" s="58">
        <f>Table4[[#This Row],[ سعر اليومية ]]*Table4[[#This Row],[عدد الدورات ]]-Table4[[#This Row],[سعر يومية السائق]]*L2629</f>
        <v>0</v>
      </c>
      <c r="V2629" s="58">
        <f>U2629-Table4[[#This Row],[W/H  3%]]</f>
        <v>0</v>
      </c>
      <c r="W2629" s="66" t="str">
        <f>Table4[[#This Row],[اليوم]]&amp;Table4[[#This Row],[الشهر ]]&amp;Table4[[#This Row],[العام]]</f>
        <v/>
      </c>
      <c r="X2629" s="66" t="s">
        <v>304</v>
      </c>
    </row>
    <row r="2630" spans="1:24" x14ac:dyDescent="0.3">
      <c r="A2630" s="62"/>
      <c r="B2630" s="62"/>
      <c r="C2630" s="62"/>
      <c r="D2630" s="41" t="e">
        <f t="shared" si="126"/>
        <v>#N/A</v>
      </c>
      <c r="E2630" s="4"/>
      <c r="F2630" s="41" t="e">
        <f>VLOOKUP(E2630,mapping!C:J,2,FALSE)</f>
        <v>#N/A</v>
      </c>
      <c r="G2630" s="41">
        <f>IFERROR(VLOOKUP(F2630,mapping!$D$3:$J$200,2,FALSE),0)</f>
        <v>0</v>
      </c>
      <c r="H2630" s="41">
        <f>IFERROR(VLOOKUP(F2630,mapping!$D$3:$J$200,3,FALSE),0)</f>
        <v>0</v>
      </c>
      <c r="I2630" s="41">
        <f>IFERROR(VLOOKUP(F2630,mapping!$D$3:$J$200,4,FALSE),0)</f>
        <v>0</v>
      </c>
      <c r="J2630" s="41">
        <f>IFERROR(VLOOKUP(F2630,mapping!$D$3:$J$200,5,FALSE),0)</f>
        <v>0</v>
      </c>
      <c r="K2630" s="63">
        <f>IF(W2630=mapping!$N$1,IFERROR(VLOOKUP(Table4[[#This Row],[Column1]],mapping!A:L,11,FALSE),0),IF(W2630&gt;mapping!$N$1,IFERROR(VLOOKUP(Table4[[#This Row],[Column1]],mapping!A:L,11,FALSE),0),))</f>
        <v>0</v>
      </c>
      <c r="L2630" s="139"/>
      <c r="M2630" s="60">
        <f>IF(W2630=mapping!$N$1,IFERROR(VLOOKUP(Table4[[#This Row],[Column1]],mapping!A:L,12,FALSE),0),IF(W2630&gt;mapping!$N$1,IFERROR(VLOOKUP(Table4[[#This Row],[Column1]],mapping!A:L,12,FALSE),0),0))</f>
        <v>0</v>
      </c>
      <c r="N2630" s="58">
        <f>Table4[[#This Row],[ سعر اليومية ]]*3%*Table4[[#This Row],[عدد الدورات ]]</f>
        <v>0</v>
      </c>
      <c r="O2630" s="56">
        <f>Table4[[#This Row],[ سعر اليومية ]]*Table4[[#This Row],[عدد الدورات ]]-N2630</f>
        <v>0</v>
      </c>
      <c r="P2630" s="194"/>
      <c r="Q2630" s="194"/>
      <c r="R2630" s="194"/>
      <c r="S2630" s="58">
        <f>(Table4[[#This Row],[سعر يومية السائق]]*Table4[[#This Row],[عدد الدورات ]])-SUM(Table4[[#This Row],[سلف ]:[خصم ]])+Table4[[#This Row],[اضافي ]]</f>
        <v>0</v>
      </c>
      <c r="U2630" s="58">
        <f>Table4[[#This Row],[ سعر اليومية ]]*Table4[[#This Row],[عدد الدورات ]]-Table4[[#This Row],[سعر يومية السائق]]*L2630</f>
        <v>0</v>
      </c>
      <c r="V2630" s="58">
        <f>U2630-Table4[[#This Row],[W/H  3%]]</f>
        <v>0</v>
      </c>
      <c r="W2630" s="66" t="str">
        <f>Table4[[#This Row],[اليوم]]&amp;Table4[[#This Row],[الشهر ]]&amp;Table4[[#This Row],[العام]]</f>
        <v/>
      </c>
      <c r="X2630" s="66" t="s">
        <v>304</v>
      </c>
    </row>
    <row r="2631" spans="1:24" x14ac:dyDescent="0.3">
      <c r="A2631" s="62"/>
      <c r="B2631" s="62"/>
      <c r="C2631" s="62"/>
      <c r="D2631" s="41" t="e">
        <f t="shared" si="126"/>
        <v>#N/A</v>
      </c>
      <c r="E2631" s="4"/>
      <c r="F2631" s="41" t="e">
        <f>VLOOKUP(E2631,mapping!C:J,2,FALSE)</f>
        <v>#N/A</v>
      </c>
      <c r="G2631" s="41">
        <f>IFERROR(VLOOKUP(F2631,mapping!$D$3:$J$200,2,FALSE),0)</f>
        <v>0</v>
      </c>
      <c r="H2631" s="41">
        <f>IFERROR(VLOOKUP(F2631,mapping!$D$3:$J$200,3,FALSE),0)</f>
        <v>0</v>
      </c>
      <c r="I2631" s="41">
        <f>IFERROR(VLOOKUP(F2631,mapping!$D$3:$J$200,4,FALSE),0)</f>
        <v>0</v>
      </c>
      <c r="J2631" s="41">
        <f>IFERROR(VLOOKUP(F2631,mapping!$D$3:$J$200,5,FALSE),0)</f>
        <v>0</v>
      </c>
      <c r="K2631" s="63">
        <f>IF(W2631=mapping!$N$1,IFERROR(VLOOKUP(Table4[[#This Row],[Column1]],mapping!A:L,11,FALSE),0),IF(W2631&gt;mapping!$N$1,IFERROR(VLOOKUP(Table4[[#This Row],[Column1]],mapping!A:L,11,FALSE),0),))</f>
        <v>0</v>
      </c>
      <c r="L2631" s="139"/>
      <c r="M2631" s="60">
        <f>IF(W2631=mapping!$N$1,IFERROR(VLOOKUP(Table4[[#This Row],[Column1]],mapping!A:L,12,FALSE),0),IF(W2631&gt;mapping!$N$1,IFERROR(VLOOKUP(Table4[[#This Row],[Column1]],mapping!A:L,12,FALSE),0),0))</f>
        <v>0</v>
      </c>
      <c r="N2631" s="58">
        <f>Table4[[#This Row],[ سعر اليومية ]]*3%*Table4[[#This Row],[عدد الدورات ]]</f>
        <v>0</v>
      </c>
      <c r="O2631" s="56">
        <f>Table4[[#This Row],[ سعر اليومية ]]*Table4[[#This Row],[عدد الدورات ]]-N2631</f>
        <v>0</v>
      </c>
      <c r="P2631" s="194"/>
      <c r="Q2631" s="194"/>
      <c r="R2631" s="194"/>
      <c r="S2631" s="58">
        <f>(Table4[[#This Row],[سعر يومية السائق]]*Table4[[#This Row],[عدد الدورات ]])-SUM(Table4[[#This Row],[سلف ]:[خصم ]])+Table4[[#This Row],[اضافي ]]</f>
        <v>0</v>
      </c>
      <c r="U2631" s="58">
        <f>Table4[[#This Row],[ سعر اليومية ]]*Table4[[#This Row],[عدد الدورات ]]-Table4[[#This Row],[سعر يومية السائق]]*L2631</f>
        <v>0</v>
      </c>
      <c r="V2631" s="58">
        <f>U2631-Table4[[#This Row],[W/H  3%]]</f>
        <v>0</v>
      </c>
      <c r="W2631" s="66" t="str">
        <f>Table4[[#This Row],[اليوم]]&amp;Table4[[#This Row],[الشهر ]]&amp;Table4[[#This Row],[العام]]</f>
        <v/>
      </c>
      <c r="X2631" s="66" t="s">
        <v>304</v>
      </c>
    </row>
    <row r="2632" spans="1:24" x14ac:dyDescent="0.3">
      <c r="A2632" s="62"/>
      <c r="B2632" s="62"/>
      <c r="C2632" s="62"/>
      <c r="D2632" s="41" t="e">
        <f t="shared" si="126"/>
        <v>#N/A</v>
      </c>
      <c r="E2632" s="4"/>
      <c r="F2632" s="41" t="e">
        <f>VLOOKUP(E2632,mapping!C:J,2,FALSE)</f>
        <v>#N/A</v>
      </c>
      <c r="G2632" s="41">
        <f>IFERROR(VLOOKUP(F2632,mapping!$D$3:$J$200,2,FALSE),0)</f>
        <v>0</v>
      </c>
      <c r="H2632" s="41">
        <f>IFERROR(VLOOKUP(F2632,mapping!$D$3:$J$200,3,FALSE),0)</f>
        <v>0</v>
      </c>
      <c r="I2632" s="41">
        <f>IFERROR(VLOOKUP(F2632,mapping!$D$3:$J$200,4,FALSE),0)</f>
        <v>0</v>
      </c>
      <c r="J2632" s="41">
        <f>IFERROR(VLOOKUP(F2632,mapping!$D$3:$J$200,5,FALSE),0)</f>
        <v>0</v>
      </c>
      <c r="K2632" s="63">
        <f>IF(W2632=mapping!$N$1,IFERROR(VLOOKUP(Table4[[#This Row],[Column1]],mapping!A:L,11,FALSE),0),IF(W2632&gt;mapping!$N$1,IFERROR(VLOOKUP(Table4[[#This Row],[Column1]],mapping!A:L,11,FALSE),0),))</f>
        <v>0</v>
      </c>
      <c r="L2632" s="139"/>
      <c r="M2632" s="60">
        <f>IF(W2632=mapping!$N$1,IFERROR(VLOOKUP(Table4[[#This Row],[Column1]],mapping!A:L,12,FALSE),0),IF(W2632&gt;mapping!$N$1,IFERROR(VLOOKUP(Table4[[#This Row],[Column1]],mapping!A:L,12,FALSE),0),0))</f>
        <v>0</v>
      </c>
      <c r="N2632" s="58">
        <f>Table4[[#This Row],[ سعر اليومية ]]*3%*Table4[[#This Row],[عدد الدورات ]]</f>
        <v>0</v>
      </c>
      <c r="O2632" s="56">
        <f>Table4[[#This Row],[ سعر اليومية ]]*Table4[[#This Row],[عدد الدورات ]]-N2632</f>
        <v>0</v>
      </c>
      <c r="P2632" s="194"/>
      <c r="Q2632" s="194"/>
      <c r="R2632" s="194"/>
      <c r="S2632" s="58">
        <f>(Table4[[#This Row],[سعر يومية السائق]]*Table4[[#This Row],[عدد الدورات ]])-SUM(Table4[[#This Row],[سلف ]:[خصم ]])+Table4[[#This Row],[اضافي ]]</f>
        <v>0</v>
      </c>
      <c r="U2632" s="58">
        <f>Table4[[#This Row],[ سعر اليومية ]]*Table4[[#This Row],[عدد الدورات ]]-Table4[[#This Row],[سعر يومية السائق]]*L2632</f>
        <v>0</v>
      </c>
      <c r="V2632" s="58">
        <f>U2632-Table4[[#This Row],[W/H  3%]]</f>
        <v>0</v>
      </c>
      <c r="W2632" s="66" t="str">
        <f>Table4[[#This Row],[اليوم]]&amp;Table4[[#This Row],[الشهر ]]&amp;Table4[[#This Row],[العام]]</f>
        <v/>
      </c>
      <c r="X2632" s="66" t="s">
        <v>304</v>
      </c>
    </row>
    <row r="2633" spans="1:24" x14ac:dyDescent="0.3">
      <c r="A2633" s="62"/>
      <c r="B2633" s="62"/>
      <c r="C2633" s="62"/>
      <c r="D2633" s="41" t="e">
        <f t="shared" si="126"/>
        <v>#N/A</v>
      </c>
      <c r="E2633" s="4"/>
      <c r="F2633" s="41" t="e">
        <f>VLOOKUP(E2633,mapping!C:J,2,FALSE)</f>
        <v>#N/A</v>
      </c>
      <c r="G2633" s="41">
        <f>IFERROR(VLOOKUP(F2633,mapping!$D$3:$J$200,2,FALSE),0)</f>
        <v>0</v>
      </c>
      <c r="H2633" s="41">
        <f>IFERROR(VLOOKUP(F2633,mapping!$D$3:$J$200,3,FALSE),0)</f>
        <v>0</v>
      </c>
      <c r="I2633" s="41">
        <f>IFERROR(VLOOKUP(F2633,mapping!$D$3:$J$200,4,FALSE),0)</f>
        <v>0</v>
      </c>
      <c r="J2633" s="41">
        <f>IFERROR(VLOOKUP(F2633,mapping!$D$3:$J$200,5,FALSE),0)</f>
        <v>0</v>
      </c>
      <c r="K2633" s="63">
        <f>IF(W2633=mapping!$N$1,IFERROR(VLOOKUP(Table4[[#This Row],[Column1]],mapping!A:L,11,FALSE),0),IF(W2633&gt;mapping!$N$1,IFERROR(VLOOKUP(Table4[[#This Row],[Column1]],mapping!A:L,11,FALSE),0),))</f>
        <v>0</v>
      </c>
      <c r="L2633" s="139"/>
      <c r="M2633" s="60">
        <f>IF(W2633=mapping!$N$1,IFERROR(VLOOKUP(Table4[[#This Row],[Column1]],mapping!A:L,12,FALSE),0),IF(W2633&gt;mapping!$N$1,IFERROR(VLOOKUP(Table4[[#This Row],[Column1]],mapping!A:L,12,FALSE),0),0))</f>
        <v>0</v>
      </c>
      <c r="N2633" s="58">
        <f>Table4[[#This Row],[ سعر اليومية ]]*3%*Table4[[#This Row],[عدد الدورات ]]</f>
        <v>0</v>
      </c>
      <c r="O2633" s="56">
        <f>Table4[[#This Row],[ سعر اليومية ]]*Table4[[#This Row],[عدد الدورات ]]-N2633</f>
        <v>0</v>
      </c>
      <c r="P2633" s="194"/>
      <c r="Q2633" s="194"/>
      <c r="R2633" s="194"/>
      <c r="S2633" s="58">
        <f>(Table4[[#This Row],[سعر يومية السائق]]*Table4[[#This Row],[عدد الدورات ]])-SUM(Table4[[#This Row],[سلف ]:[خصم ]])+Table4[[#This Row],[اضافي ]]</f>
        <v>0</v>
      </c>
      <c r="U2633" s="58">
        <f>Table4[[#This Row],[ سعر اليومية ]]*Table4[[#This Row],[عدد الدورات ]]-Table4[[#This Row],[سعر يومية السائق]]*L2633</f>
        <v>0</v>
      </c>
      <c r="V2633" s="58">
        <f>U2633-Table4[[#This Row],[W/H  3%]]</f>
        <v>0</v>
      </c>
      <c r="W2633" s="66" t="str">
        <f>Table4[[#This Row],[اليوم]]&amp;Table4[[#This Row],[الشهر ]]&amp;Table4[[#This Row],[العام]]</f>
        <v/>
      </c>
      <c r="X2633" s="66" t="s">
        <v>304</v>
      </c>
    </row>
    <row r="2634" spans="1:24" x14ac:dyDescent="0.3">
      <c r="A2634" s="62"/>
      <c r="B2634" s="62"/>
      <c r="C2634" s="62"/>
      <c r="D2634" s="41" t="e">
        <f t="shared" si="126"/>
        <v>#N/A</v>
      </c>
      <c r="E2634" s="4"/>
      <c r="F2634" s="41" t="e">
        <f>VLOOKUP(E2634,mapping!C:J,2,FALSE)</f>
        <v>#N/A</v>
      </c>
      <c r="G2634" s="41">
        <f>IFERROR(VLOOKUP(F2634,mapping!$D$3:$J$200,2,FALSE),0)</f>
        <v>0</v>
      </c>
      <c r="H2634" s="41">
        <f>IFERROR(VLOOKUP(F2634,mapping!$D$3:$J$200,3,FALSE),0)</f>
        <v>0</v>
      </c>
      <c r="I2634" s="41">
        <f>IFERROR(VLOOKUP(F2634,mapping!$D$3:$J$200,4,FALSE),0)</f>
        <v>0</v>
      </c>
      <c r="J2634" s="41">
        <f>IFERROR(VLOOKUP(F2634,mapping!$D$3:$J$200,5,FALSE),0)</f>
        <v>0</v>
      </c>
      <c r="K2634" s="63">
        <f>IF(W2634=mapping!$N$1,IFERROR(VLOOKUP(Table4[[#This Row],[Column1]],mapping!A:L,11,FALSE),0),IF(W2634&gt;mapping!$N$1,IFERROR(VLOOKUP(Table4[[#This Row],[Column1]],mapping!A:L,11,FALSE),0),))</f>
        <v>0</v>
      </c>
      <c r="L2634" s="139"/>
      <c r="M2634" s="60">
        <f>IF(W2634=mapping!$N$1,IFERROR(VLOOKUP(Table4[[#This Row],[Column1]],mapping!A:L,12,FALSE),0),IF(W2634&gt;mapping!$N$1,IFERROR(VLOOKUP(Table4[[#This Row],[Column1]],mapping!A:L,12,FALSE),0),0))</f>
        <v>0</v>
      </c>
      <c r="N2634" s="58">
        <f>Table4[[#This Row],[ سعر اليومية ]]*3%*Table4[[#This Row],[عدد الدورات ]]</f>
        <v>0</v>
      </c>
      <c r="O2634" s="56">
        <f>Table4[[#This Row],[ سعر اليومية ]]*Table4[[#This Row],[عدد الدورات ]]-N2634</f>
        <v>0</v>
      </c>
      <c r="P2634" s="194"/>
      <c r="Q2634" s="194"/>
      <c r="R2634" s="194"/>
      <c r="S2634" s="58">
        <f>(Table4[[#This Row],[سعر يومية السائق]]*Table4[[#This Row],[عدد الدورات ]])-SUM(Table4[[#This Row],[سلف ]:[خصم ]])+Table4[[#This Row],[اضافي ]]</f>
        <v>0</v>
      </c>
      <c r="U2634" s="58">
        <f>Table4[[#This Row],[ سعر اليومية ]]*Table4[[#This Row],[عدد الدورات ]]-Table4[[#This Row],[سعر يومية السائق]]*L2634</f>
        <v>0</v>
      </c>
      <c r="V2634" s="58">
        <f>U2634-Table4[[#This Row],[W/H  3%]]</f>
        <v>0</v>
      </c>
      <c r="W2634" s="66" t="str">
        <f>Table4[[#This Row],[اليوم]]&amp;Table4[[#This Row],[الشهر ]]&amp;Table4[[#This Row],[العام]]</f>
        <v/>
      </c>
      <c r="X2634" s="66" t="s">
        <v>304</v>
      </c>
    </row>
    <row r="2635" spans="1:24" x14ac:dyDescent="0.3">
      <c r="A2635" s="62"/>
      <c r="B2635" s="62"/>
      <c r="C2635" s="62"/>
      <c r="D2635" s="41" t="e">
        <f t="shared" si="126"/>
        <v>#N/A</v>
      </c>
      <c r="E2635" s="4"/>
      <c r="F2635" s="41" t="e">
        <f>VLOOKUP(E2635,mapping!C:J,2,FALSE)</f>
        <v>#N/A</v>
      </c>
      <c r="G2635" s="41">
        <f>IFERROR(VLOOKUP(F2635,mapping!$D$3:$J$200,2,FALSE),0)</f>
        <v>0</v>
      </c>
      <c r="H2635" s="41">
        <f>IFERROR(VLOOKUP(F2635,mapping!$D$3:$J$200,3,FALSE),0)</f>
        <v>0</v>
      </c>
      <c r="I2635" s="41">
        <f>IFERROR(VLOOKUP(F2635,mapping!$D$3:$J$200,4,FALSE),0)</f>
        <v>0</v>
      </c>
      <c r="J2635" s="41">
        <f>IFERROR(VLOOKUP(F2635,mapping!$D$3:$J$200,5,FALSE),0)</f>
        <v>0</v>
      </c>
      <c r="K2635" s="63">
        <f>IF(W2635=mapping!$N$1,IFERROR(VLOOKUP(Table4[[#This Row],[Column1]],mapping!A:L,11,FALSE),0),IF(W2635&gt;mapping!$N$1,IFERROR(VLOOKUP(Table4[[#This Row],[Column1]],mapping!A:L,11,FALSE),0),))</f>
        <v>0</v>
      </c>
      <c r="L2635" s="139"/>
      <c r="M2635" s="60">
        <f>IF(W2635=mapping!$N$1,IFERROR(VLOOKUP(Table4[[#This Row],[Column1]],mapping!A:L,12,FALSE),0),IF(W2635&gt;mapping!$N$1,IFERROR(VLOOKUP(Table4[[#This Row],[Column1]],mapping!A:L,12,FALSE),0),0))</f>
        <v>0</v>
      </c>
      <c r="N2635" s="58">
        <f>Table4[[#This Row],[ سعر اليومية ]]*3%*Table4[[#This Row],[عدد الدورات ]]</f>
        <v>0</v>
      </c>
      <c r="O2635" s="56">
        <f>Table4[[#This Row],[ سعر اليومية ]]*Table4[[#This Row],[عدد الدورات ]]-N2635</f>
        <v>0</v>
      </c>
      <c r="P2635" s="194"/>
      <c r="Q2635" s="194"/>
      <c r="R2635" s="194"/>
      <c r="S2635" s="58">
        <f>(Table4[[#This Row],[سعر يومية السائق]]*Table4[[#This Row],[عدد الدورات ]])-SUM(Table4[[#This Row],[سلف ]:[خصم ]])+Table4[[#This Row],[اضافي ]]</f>
        <v>0</v>
      </c>
      <c r="U2635" s="58">
        <f>Table4[[#This Row],[ سعر اليومية ]]*Table4[[#This Row],[عدد الدورات ]]-Table4[[#This Row],[سعر يومية السائق]]*L2635</f>
        <v>0</v>
      </c>
      <c r="V2635" s="58">
        <f>U2635-Table4[[#This Row],[W/H  3%]]</f>
        <v>0</v>
      </c>
      <c r="W2635" s="66" t="str">
        <f>Table4[[#This Row],[اليوم]]&amp;Table4[[#This Row],[الشهر ]]&amp;Table4[[#This Row],[العام]]</f>
        <v/>
      </c>
      <c r="X2635" s="66" t="s">
        <v>304</v>
      </c>
    </row>
    <row r="2636" spans="1:24" x14ac:dyDescent="0.3">
      <c r="A2636" s="62"/>
      <c r="B2636" s="62"/>
      <c r="C2636" s="62"/>
      <c r="D2636" s="41" t="e">
        <f t="shared" si="126"/>
        <v>#N/A</v>
      </c>
      <c r="E2636" s="4"/>
      <c r="F2636" s="41" t="e">
        <f>VLOOKUP(E2636,mapping!C:J,2,FALSE)</f>
        <v>#N/A</v>
      </c>
      <c r="G2636" s="41">
        <f>IFERROR(VLOOKUP(F2636,mapping!$D$3:$J$200,2,FALSE),0)</f>
        <v>0</v>
      </c>
      <c r="H2636" s="41">
        <f>IFERROR(VLOOKUP(F2636,mapping!$D$3:$J$200,3,FALSE),0)</f>
        <v>0</v>
      </c>
      <c r="I2636" s="41">
        <f>IFERROR(VLOOKUP(F2636,mapping!$D$3:$J$200,4,FALSE),0)</f>
        <v>0</v>
      </c>
      <c r="J2636" s="41">
        <f>IFERROR(VLOOKUP(F2636,mapping!$D$3:$J$200,5,FALSE),0)</f>
        <v>0</v>
      </c>
      <c r="K2636" s="63">
        <f>IF(W2636=mapping!$N$1,IFERROR(VLOOKUP(Table4[[#This Row],[Column1]],mapping!A:L,11,FALSE),0),IF(W2636&gt;mapping!$N$1,IFERROR(VLOOKUP(Table4[[#This Row],[Column1]],mapping!A:L,11,FALSE),0),))</f>
        <v>0</v>
      </c>
      <c r="L2636" s="139"/>
      <c r="M2636" s="60">
        <f>IF(W2636=mapping!$N$1,IFERROR(VLOOKUP(Table4[[#This Row],[Column1]],mapping!A:L,12,FALSE),0),IF(W2636&gt;mapping!$N$1,IFERROR(VLOOKUP(Table4[[#This Row],[Column1]],mapping!A:L,12,FALSE),0),0))</f>
        <v>0</v>
      </c>
      <c r="N2636" s="58">
        <f>Table4[[#This Row],[ سعر اليومية ]]*3%*Table4[[#This Row],[عدد الدورات ]]</f>
        <v>0</v>
      </c>
      <c r="O2636" s="56">
        <f>Table4[[#This Row],[ سعر اليومية ]]*Table4[[#This Row],[عدد الدورات ]]-N2636</f>
        <v>0</v>
      </c>
      <c r="P2636" s="194"/>
      <c r="Q2636" s="194"/>
      <c r="R2636" s="194"/>
      <c r="S2636" s="58">
        <f>(Table4[[#This Row],[سعر يومية السائق]]*Table4[[#This Row],[عدد الدورات ]])-SUM(Table4[[#This Row],[سلف ]:[خصم ]])+Table4[[#This Row],[اضافي ]]</f>
        <v>0</v>
      </c>
      <c r="U2636" s="58">
        <f>Table4[[#This Row],[ سعر اليومية ]]*Table4[[#This Row],[عدد الدورات ]]-Table4[[#This Row],[سعر يومية السائق]]*L2636</f>
        <v>0</v>
      </c>
      <c r="V2636" s="58">
        <f>U2636-Table4[[#This Row],[W/H  3%]]</f>
        <v>0</v>
      </c>
      <c r="W2636" s="66" t="str">
        <f>Table4[[#This Row],[اليوم]]&amp;Table4[[#This Row],[الشهر ]]&amp;Table4[[#This Row],[العام]]</f>
        <v/>
      </c>
      <c r="X2636" s="66" t="s">
        <v>304</v>
      </c>
    </row>
    <row r="2637" spans="1:24" x14ac:dyDescent="0.3">
      <c r="A2637" s="62"/>
      <c r="B2637" s="62"/>
      <c r="C2637" s="62"/>
      <c r="D2637" s="41" t="e">
        <f t="shared" si="126"/>
        <v>#N/A</v>
      </c>
      <c r="E2637" s="4"/>
      <c r="F2637" s="41" t="e">
        <f>VLOOKUP(E2637,mapping!C:J,2,FALSE)</f>
        <v>#N/A</v>
      </c>
      <c r="G2637" s="41">
        <f>IFERROR(VLOOKUP(F2637,mapping!$D$3:$J$200,2,FALSE),0)</f>
        <v>0</v>
      </c>
      <c r="H2637" s="41">
        <f>IFERROR(VLOOKUP(F2637,mapping!$D$3:$J$200,3,FALSE),0)</f>
        <v>0</v>
      </c>
      <c r="I2637" s="41">
        <f>IFERROR(VLOOKUP(F2637,mapping!$D$3:$J$200,4,FALSE),0)</f>
        <v>0</v>
      </c>
      <c r="J2637" s="41">
        <f>IFERROR(VLOOKUP(F2637,mapping!$D$3:$J$200,5,FALSE),0)</f>
        <v>0</v>
      </c>
      <c r="K2637" s="63">
        <f>IF(W2637=mapping!$N$1,IFERROR(VLOOKUP(Table4[[#This Row],[Column1]],mapping!A:L,11,FALSE),0),IF(W2637&gt;mapping!$N$1,IFERROR(VLOOKUP(Table4[[#This Row],[Column1]],mapping!A:L,11,FALSE),0),))</f>
        <v>0</v>
      </c>
      <c r="L2637" s="139"/>
      <c r="M2637" s="60">
        <f>IF(W2637=mapping!$N$1,IFERROR(VLOOKUP(Table4[[#This Row],[Column1]],mapping!A:L,12,FALSE),0),IF(W2637&gt;mapping!$N$1,IFERROR(VLOOKUP(Table4[[#This Row],[Column1]],mapping!A:L,12,FALSE),0),0))</f>
        <v>0</v>
      </c>
      <c r="N2637" s="58">
        <f>Table4[[#This Row],[ سعر اليومية ]]*3%*Table4[[#This Row],[عدد الدورات ]]</f>
        <v>0</v>
      </c>
      <c r="O2637" s="56">
        <f>Table4[[#This Row],[ سعر اليومية ]]*Table4[[#This Row],[عدد الدورات ]]-N2637</f>
        <v>0</v>
      </c>
      <c r="P2637" s="194"/>
      <c r="Q2637" s="194"/>
      <c r="R2637" s="194"/>
      <c r="S2637" s="58">
        <f>(Table4[[#This Row],[سعر يومية السائق]]*Table4[[#This Row],[عدد الدورات ]])-SUM(Table4[[#This Row],[سلف ]:[خصم ]])+Table4[[#This Row],[اضافي ]]</f>
        <v>0</v>
      </c>
      <c r="U2637" s="58">
        <f>Table4[[#This Row],[ سعر اليومية ]]*Table4[[#This Row],[عدد الدورات ]]-Table4[[#This Row],[سعر يومية السائق]]*L2637</f>
        <v>0</v>
      </c>
      <c r="V2637" s="58">
        <f>U2637-Table4[[#This Row],[W/H  3%]]</f>
        <v>0</v>
      </c>
      <c r="W2637" s="66" t="str">
        <f>Table4[[#This Row],[اليوم]]&amp;Table4[[#This Row],[الشهر ]]&amp;Table4[[#This Row],[العام]]</f>
        <v/>
      </c>
      <c r="X2637" s="66" t="s">
        <v>304</v>
      </c>
    </row>
    <row r="2638" spans="1:24" x14ac:dyDescent="0.3">
      <c r="A2638" s="62"/>
      <c r="B2638" s="62"/>
      <c r="C2638" s="62"/>
      <c r="D2638" s="41" t="e">
        <f t="shared" si="126"/>
        <v>#N/A</v>
      </c>
      <c r="E2638" s="4"/>
      <c r="F2638" s="41" t="e">
        <f>VLOOKUP(E2638,mapping!C:J,2,FALSE)</f>
        <v>#N/A</v>
      </c>
      <c r="G2638" s="41">
        <f>IFERROR(VLOOKUP(F2638,mapping!$D$3:$J$200,2,FALSE),0)</f>
        <v>0</v>
      </c>
      <c r="H2638" s="41">
        <f>IFERROR(VLOOKUP(F2638,mapping!$D$3:$J$200,3,FALSE),0)</f>
        <v>0</v>
      </c>
      <c r="I2638" s="41">
        <f>IFERROR(VLOOKUP(F2638,mapping!$D$3:$J$200,4,FALSE),0)</f>
        <v>0</v>
      </c>
      <c r="J2638" s="41">
        <f>IFERROR(VLOOKUP(F2638,mapping!$D$3:$J$200,5,FALSE),0)</f>
        <v>0</v>
      </c>
      <c r="K2638" s="63">
        <f>IF(W2638=mapping!$N$1,IFERROR(VLOOKUP(Table4[[#This Row],[Column1]],mapping!A:L,11,FALSE),0),IF(W2638&gt;mapping!$N$1,IFERROR(VLOOKUP(Table4[[#This Row],[Column1]],mapping!A:L,11,FALSE),0),))</f>
        <v>0</v>
      </c>
      <c r="L2638" s="139"/>
      <c r="M2638" s="60">
        <f>IF(W2638=mapping!$N$1,IFERROR(VLOOKUP(Table4[[#This Row],[Column1]],mapping!A:L,12,FALSE),0),IF(W2638&gt;mapping!$N$1,IFERROR(VLOOKUP(Table4[[#This Row],[Column1]],mapping!A:L,12,FALSE),0),0))</f>
        <v>0</v>
      </c>
      <c r="N2638" s="58">
        <f>Table4[[#This Row],[ سعر اليومية ]]*3%*Table4[[#This Row],[عدد الدورات ]]</f>
        <v>0</v>
      </c>
      <c r="O2638" s="56">
        <f>Table4[[#This Row],[ سعر اليومية ]]*Table4[[#This Row],[عدد الدورات ]]-N2638</f>
        <v>0</v>
      </c>
      <c r="P2638" s="194"/>
      <c r="Q2638" s="194"/>
      <c r="R2638" s="194"/>
      <c r="S2638" s="58">
        <f>(Table4[[#This Row],[سعر يومية السائق]]*Table4[[#This Row],[عدد الدورات ]])-SUM(Table4[[#This Row],[سلف ]:[خصم ]])+Table4[[#This Row],[اضافي ]]</f>
        <v>0</v>
      </c>
      <c r="U2638" s="58">
        <f>Table4[[#This Row],[ سعر اليومية ]]*Table4[[#This Row],[عدد الدورات ]]-Table4[[#This Row],[سعر يومية السائق]]*L2638</f>
        <v>0</v>
      </c>
      <c r="V2638" s="58">
        <f>U2638-Table4[[#This Row],[W/H  3%]]</f>
        <v>0</v>
      </c>
      <c r="W2638" s="66" t="str">
        <f>Table4[[#This Row],[اليوم]]&amp;Table4[[#This Row],[الشهر ]]&amp;Table4[[#This Row],[العام]]</f>
        <v/>
      </c>
      <c r="X2638" s="66" t="s">
        <v>304</v>
      </c>
    </row>
    <row r="2639" spans="1:24" x14ac:dyDescent="0.3">
      <c r="A2639" s="62"/>
      <c r="B2639" s="62"/>
      <c r="C2639" s="62"/>
      <c r="D2639" s="41" t="e">
        <f t="shared" si="126"/>
        <v>#N/A</v>
      </c>
      <c r="E2639" s="4"/>
      <c r="F2639" s="41" t="e">
        <f>VLOOKUP(E2639,mapping!C:J,2,FALSE)</f>
        <v>#N/A</v>
      </c>
      <c r="G2639" s="41">
        <f>IFERROR(VLOOKUP(F2639,mapping!$D$3:$J$200,2,FALSE),0)</f>
        <v>0</v>
      </c>
      <c r="H2639" s="41">
        <f>IFERROR(VLOOKUP(F2639,mapping!$D$3:$J$200,3,FALSE),0)</f>
        <v>0</v>
      </c>
      <c r="I2639" s="41">
        <f>IFERROR(VLOOKUP(F2639,mapping!$D$3:$J$200,4,FALSE),0)</f>
        <v>0</v>
      </c>
      <c r="J2639" s="41">
        <f>IFERROR(VLOOKUP(F2639,mapping!$D$3:$J$200,5,FALSE),0)</f>
        <v>0</v>
      </c>
      <c r="K2639" s="63">
        <f>IF(W2639=mapping!$N$1,IFERROR(VLOOKUP(Table4[[#This Row],[Column1]],mapping!A:L,11,FALSE),0),IF(W2639&gt;mapping!$N$1,IFERROR(VLOOKUP(Table4[[#This Row],[Column1]],mapping!A:L,11,FALSE),0),))</f>
        <v>0</v>
      </c>
      <c r="L2639" s="139"/>
      <c r="M2639" s="60">
        <f>IF(W2639=mapping!$N$1,IFERROR(VLOOKUP(Table4[[#This Row],[Column1]],mapping!A:L,12,FALSE),0),IF(W2639&gt;mapping!$N$1,IFERROR(VLOOKUP(Table4[[#This Row],[Column1]],mapping!A:L,12,FALSE),0),0))</f>
        <v>0</v>
      </c>
      <c r="N2639" s="58">
        <f>Table4[[#This Row],[ سعر اليومية ]]*3%*Table4[[#This Row],[عدد الدورات ]]</f>
        <v>0</v>
      </c>
      <c r="O2639" s="56">
        <f>Table4[[#This Row],[ سعر اليومية ]]*Table4[[#This Row],[عدد الدورات ]]-N2639</f>
        <v>0</v>
      </c>
      <c r="P2639" s="194"/>
      <c r="Q2639" s="194"/>
      <c r="R2639" s="194"/>
      <c r="S2639" s="58">
        <f>(Table4[[#This Row],[سعر يومية السائق]]*Table4[[#This Row],[عدد الدورات ]])-SUM(Table4[[#This Row],[سلف ]:[خصم ]])+Table4[[#This Row],[اضافي ]]</f>
        <v>0</v>
      </c>
      <c r="U2639" s="58">
        <f>Table4[[#This Row],[ سعر اليومية ]]*Table4[[#This Row],[عدد الدورات ]]-Table4[[#This Row],[سعر يومية السائق]]*L2639</f>
        <v>0</v>
      </c>
      <c r="V2639" s="58">
        <f>U2639-Table4[[#This Row],[W/H  3%]]</f>
        <v>0</v>
      </c>
      <c r="W2639" s="66" t="str">
        <f>Table4[[#This Row],[اليوم]]&amp;Table4[[#This Row],[الشهر ]]&amp;Table4[[#This Row],[العام]]</f>
        <v/>
      </c>
      <c r="X2639" s="66" t="s">
        <v>304</v>
      </c>
    </row>
    <row r="2640" spans="1:24" x14ac:dyDescent="0.3">
      <c r="A2640" s="62"/>
      <c r="B2640" s="62"/>
      <c r="C2640" s="62"/>
      <c r="D2640" s="41" t="e">
        <f t="shared" si="126"/>
        <v>#N/A</v>
      </c>
      <c r="E2640" s="4"/>
      <c r="F2640" s="41" t="e">
        <f>VLOOKUP(E2640,mapping!C:J,2,FALSE)</f>
        <v>#N/A</v>
      </c>
      <c r="G2640" s="41">
        <f>IFERROR(VLOOKUP(F2640,mapping!$D$3:$J$200,2,FALSE),0)</f>
        <v>0</v>
      </c>
      <c r="H2640" s="41">
        <f>IFERROR(VLOOKUP(F2640,mapping!$D$3:$J$200,3,FALSE),0)</f>
        <v>0</v>
      </c>
      <c r="I2640" s="41">
        <f>IFERROR(VLOOKUP(F2640,mapping!$D$3:$J$200,4,FALSE),0)</f>
        <v>0</v>
      </c>
      <c r="J2640" s="41">
        <f>IFERROR(VLOOKUP(F2640,mapping!$D$3:$J$200,5,FALSE),0)</f>
        <v>0</v>
      </c>
      <c r="K2640" s="63">
        <f>IF(W2640=mapping!$N$1,IFERROR(VLOOKUP(Table4[[#This Row],[Column1]],mapping!A:L,11,FALSE),0),IF(W2640&gt;mapping!$N$1,IFERROR(VLOOKUP(Table4[[#This Row],[Column1]],mapping!A:L,11,FALSE),0),))</f>
        <v>0</v>
      </c>
      <c r="L2640" s="139"/>
      <c r="M2640" s="60">
        <f>IF(W2640=mapping!$N$1,IFERROR(VLOOKUP(Table4[[#This Row],[Column1]],mapping!A:L,12,FALSE),0),IF(W2640&gt;mapping!$N$1,IFERROR(VLOOKUP(Table4[[#This Row],[Column1]],mapping!A:L,12,FALSE),0),0))</f>
        <v>0</v>
      </c>
      <c r="N2640" s="58">
        <f>Table4[[#This Row],[ سعر اليومية ]]*3%*Table4[[#This Row],[عدد الدورات ]]</f>
        <v>0</v>
      </c>
      <c r="O2640" s="56">
        <f>Table4[[#This Row],[ سعر اليومية ]]*Table4[[#This Row],[عدد الدورات ]]-N2640</f>
        <v>0</v>
      </c>
      <c r="P2640" s="194"/>
      <c r="Q2640" s="194"/>
      <c r="R2640" s="194"/>
      <c r="S2640" s="58">
        <f>(Table4[[#This Row],[سعر يومية السائق]]*Table4[[#This Row],[عدد الدورات ]])-SUM(Table4[[#This Row],[سلف ]:[خصم ]])+Table4[[#This Row],[اضافي ]]</f>
        <v>0</v>
      </c>
      <c r="U2640" s="58">
        <f>Table4[[#This Row],[ سعر اليومية ]]*Table4[[#This Row],[عدد الدورات ]]-Table4[[#This Row],[سعر يومية السائق]]*L2640</f>
        <v>0</v>
      </c>
      <c r="V2640" s="58">
        <f>U2640-Table4[[#This Row],[W/H  3%]]</f>
        <v>0</v>
      </c>
      <c r="W2640" s="66" t="str">
        <f>Table4[[#This Row],[اليوم]]&amp;Table4[[#This Row],[الشهر ]]&amp;Table4[[#This Row],[العام]]</f>
        <v/>
      </c>
      <c r="X2640" s="66" t="s">
        <v>304</v>
      </c>
    </row>
    <row r="2641" spans="1:24" x14ac:dyDescent="0.3">
      <c r="A2641" s="62"/>
      <c r="B2641" s="62"/>
      <c r="C2641" s="62"/>
      <c r="D2641" s="41" t="e">
        <f t="shared" si="126"/>
        <v>#N/A</v>
      </c>
      <c r="E2641" s="4"/>
      <c r="F2641" s="41" t="e">
        <f>VLOOKUP(E2641,mapping!C:J,2,FALSE)</f>
        <v>#N/A</v>
      </c>
      <c r="G2641" s="41">
        <f>IFERROR(VLOOKUP(F2641,mapping!$D$3:$J$200,2,FALSE),0)</f>
        <v>0</v>
      </c>
      <c r="H2641" s="41">
        <f>IFERROR(VLOOKUP(F2641,mapping!$D$3:$J$200,3,FALSE),0)</f>
        <v>0</v>
      </c>
      <c r="I2641" s="41">
        <f>IFERROR(VLOOKUP(F2641,mapping!$D$3:$J$200,4,FALSE),0)</f>
        <v>0</v>
      </c>
      <c r="J2641" s="41">
        <f>IFERROR(VLOOKUP(F2641,mapping!$D$3:$J$200,5,FALSE),0)</f>
        <v>0</v>
      </c>
      <c r="K2641" s="63">
        <f>IF(W2641=mapping!$N$1,IFERROR(VLOOKUP(Table4[[#This Row],[Column1]],mapping!A:L,11,FALSE),0),IF(W2641&gt;mapping!$N$1,IFERROR(VLOOKUP(Table4[[#This Row],[Column1]],mapping!A:L,11,FALSE),0),))</f>
        <v>0</v>
      </c>
      <c r="L2641" s="139"/>
      <c r="M2641" s="60">
        <f>IF(W2641=mapping!$N$1,IFERROR(VLOOKUP(Table4[[#This Row],[Column1]],mapping!A:L,12,FALSE),0),IF(W2641&gt;mapping!$N$1,IFERROR(VLOOKUP(Table4[[#This Row],[Column1]],mapping!A:L,12,FALSE),0),0))</f>
        <v>0</v>
      </c>
      <c r="N2641" s="58">
        <f>Table4[[#This Row],[ سعر اليومية ]]*3%*Table4[[#This Row],[عدد الدورات ]]</f>
        <v>0</v>
      </c>
      <c r="O2641" s="56">
        <f>Table4[[#This Row],[ سعر اليومية ]]*Table4[[#This Row],[عدد الدورات ]]-N2641</f>
        <v>0</v>
      </c>
      <c r="P2641" s="194"/>
      <c r="Q2641" s="194"/>
      <c r="R2641" s="194"/>
      <c r="S2641" s="58">
        <f>(Table4[[#This Row],[سعر يومية السائق]]*Table4[[#This Row],[عدد الدورات ]])-SUM(Table4[[#This Row],[سلف ]:[خصم ]])+Table4[[#This Row],[اضافي ]]</f>
        <v>0</v>
      </c>
      <c r="U2641" s="58">
        <f>Table4[[#This Row],[ سعر اليومية ]]*Table4[[#This Row],[عدد الدورات ]]-Table4[[#This Row],[سعر يومية السائق]]*L2641</f>
        <v>0</v>
      </c>
      <c r="V2641" s="58">
        <f>U2641-Table4[[#This Row],[W/H  3%]]</f>
        <v>0</v>
      </c>
      <c r="W2641" s="66" t="str">
        <f>Table4[[#This Row],[اليوم]]&amp;Table4[[#This Row],[الشهر ]]&amp;Table4[[#This Row],[العام]]</f>
        <v/>
      </c>
      <c r="X2641" s="66" t="s">
        <v>304</v>
      </c>
    </row>
    <row r="2642" spans="1:24" x14ac:dyDescent="0.3">
      <c r="A2642" s="62"/>
      <c r="B2642" s="62"/>
      <c r="C2642" s="62"/>
      <c r="D2642" s="41" t="e">
        <f t="shared" si="126"/>
        <v>#N/A</v>
      </c>
      <c r="E2642" s="4"/>
      <c r="F2642" s="41" t="e">
        <f>VLOOKUP(E2642,mapping!C:J,2,FALSE)</f>
        <v>#N/A</v>
      </c>
      <c r="G2642" s="41">
        <f>IFERROR(VLOOKUP(F2642,mapping!$D$3:$J$200,2,FALSE),0)</f>
        <v>0</v>
      </c>
      <c r="H2642" s="41">
        <f>IFERROR(VLOOKUP(F2642,mapping!$D$3:$J$200,3,FALSE),0)</f>
        <v>0</v>
      </c>
      <c r="I2642" s="41">
        <f>IFERROR(VLOOKUP(F2642,mapping!$D$3:$J$200,4,FALSE),0)</f>
        <v>0</v>
      </c>
      <c r="J2642" s="41">
        <f>IFERROR(VLOOKUP(F2642,mapping!$D$3:$J$200,5,FALSE),0)</f>
        <v>0</v>
      </c>
      <c r="K2642" s="63">
        <f>IF(W2642=mapping!$N$1,IFERROR(VLOOKUP(Table4[[#This Row],[Column1]],mapping!A:L,11,FALSE),0),IF(W2642&gt;mapping!$N$1,IFERROR(VLOOKUP(Table4[[#This Row],[Column1]],mapping!A:L,11,FALSE),0),))</f>
        <v>0</v>
      </c>
      <c r="L2642" s="139"/>
      <c r="M2642" s="60">
        <f>IF(W2642=mapping!$N$1,IFERROR(VLOOKUP(Table4[[#This Row],[Column1]],mapping!A:L,12,FALSE),0),IF(W2642&gt;mapping!$N$1,IFERROR(VLOOKUP(Table4[[#This Row],[Column1]],mapping!A:L,12,FALSE),0),0))</f>
        <v>0</v>
      </c>
      <c r="N2642" s="58">
        <f>Table4[[#This Row],[ سعر اليومية ]]*3%*Table4[[#This Row],[عدد الدورات ]]</f>
        <v>0</v>
      </c>
      <c r="O2642" s="56">
        <f>Table4[[#This Row],[ سعر اليومية ]]*Table4[[#This Row],[عدد الدورات ]]-N2642</f>
        <v>0</v>
      </c>
      <c r="P2642" s="194"/>
      <c r="Q2642" s="194"/>
      <c r="R2642" s="194"/>
      <c r="S2642" s="58">
        <f>(Table4[[#This Row],[سعر يومية السائق]]*Table4[[#This Row],[عدد الدورات ]])-SUM(Table4[[#This Row],[سلف ]:[خصم ]])+Table4[[#This Row],[اضافي ]]</f>
        <v>0</v>
      </c>
      <c r="U2642" s="58">
        <f>Table4[[#This Row],[ سعر اليومية ]]*Table4[[#This Row],[عدد الدورات ]]-Table4[[#This Row],[سعر يومية السائق]]*L2642</f>
        <v>0</v>
      </c>
      <c r="V2642" s="58">
        <f>U2642-Table4[[#This Row],[W/H  3%]]</f>
        <v>0</v>
      </c>
      <c r="W2642" s="66" t="str">
        <f>Table4[[#This Row],[اليوم]]&amp;Table4[[#This Row],[الشهر ]]&amp;Table4[[#This Row],[العام]]</f>
        <v/>
      </c>
      <c r="X2642" s="66" t="s">
        <v>304</v>
      </c>
    </row>
    <row r="2643" spans="1:24" x14ac:dyDescent="0.3">
      <c r="A2643" s="62"/>
      <c r="B2643" s="62"/>
      <c r="C2643" s="62"/>
      <c r="D2643" s="41" t="e">
        <f t="shared" si="126"/>
        <v>#N/A</v>
      </c>
      <c r="E2643" s="4"/>
      <c r="F2643" s="41" t="e">
        <f>VLOOKUP(E2643,mapping!C:J,2,FALSE)</f>
        <v>#N/A</v>
      </c>
      <c r="G2643" s="41">
        <f>IFERROR(VLOOKUP(F2643,mapping!$D$3:$J$200,2,FALSE),0)</f>
        <v>0</v>
      </c>
      <c r="H2643" s="41">
        <f>IFERROR(VLOOKUP(F2643,mapping!$D$3:$J$200,3,FALSE),0)</f>
        <v>0</v>
      </c>
      <c r="I2643" s="41">
        <f>IFERROR(VLOOKUP(F2643,mapping!$D$3:$J$200,4,FALSE),0)</f>
        <v>0</v>
      </c>
      <c r="J2643" s="41">
        <f>IFERROR(VLOOKUP(F2643,mapping!$D$3:$J$200,5,FALSE),0)</f>
        <v>0</v>
      </c>
      <c r="K2643" s="63">
        <f>IF(W2643=mapping!$N$1,IFERROR(VLOOKUP(Table4[[#This Row],[Column1]],mapping!A:L,11,FALSE),0),IF(W2643&gt;mapping!$N$1,IFERROR(VLOOKUP(Table4[[#This Row],[Column1]],mapping!A:L,11,FALSE),0),))</f>
        <v>0</v>
      </c>
      <c r="L2643" s="139"/>
      <c r="M2643" s="60">
        <f>IF(W2643=mapping!$N$1,IFERROR(VLOOKUP(Table4[[#This Row],[Column1]],mapping!A:L,12,FALSE),0),IF(W2643&gt;mapping!$N$1,IFERROR(VLOOKUP(Table4[[#This Row],[Column1]],mapping!A:L,12,FALSE),0),0))</f>
        <v>0</v>
      </c>
      <c r="N2643" s="58">
        <f>Table4[[#This Row],[ سعر اليومية ]]*3%*Table4[[#This Row],[عدد الدورات ]]</f>
        <v>0</v>
      </c>
      <c r="O2643" s="56">
        <f>Table4[[#This Row],[ سعر اليومية ]]*Table4[[#This Row],[عدد الدورات ]]-N2643</f>
        <v>0</v>
      </c>
      <c r="P2643" s="194"/>
      <c r="Q2643" s="194"/>
      <c r="R2643" s="194"/>
      <c r="S2643" s="58">
        <f>(Table4[[#This Row],[سعر يومية السائق]]*Table4[[#This Row],[عدد الدورات ]])-SUM(Table4[[#This Row],[سلف ]:[خصم ]])+Table4[[#This Row],[اضافي ]]</f>
        <v>0</v>
      </c>
      <c r="U2643" s="58">
        <f>Table4[[#This Row],[ سعر اليومية ]]*Table4[[#This Row],[عدد الدورات ]]-Table4[[#This Row],[سعر يومية السائق]]*L2643</f>
        <v>0</v>
      </c>
      <c r="V2643" s="58">
        <f>U2643-Table4[[#This Row],[W/H  3%]]</f>
        <v>0</v>
      </c>
      <c r="W2643" s="66" t="str">
        <f>Table4[[#This Row],[اليوم]]&amp;Table4[[#This Row],[الشهر ]]&amp;Table4[[#This Row],[العام]]</f>
        <v/>
      </c>
      <c r="X2643" s="66" t="s">
        <v>304</v>
      </c>
    </row>
    <row r="2644" spans="1:24" x14ac:dyDescent="0.3">
      <c r="A2644" s="62"/>
      <c r="B2644" s="62"/>
      <c r="C2644" s="62"/>
      <c r="D2644" s="41" t="e">
        <f t="shared" si="126"/>
        <v>#N/A</v>
      </c>
      <c r="E2644" s="4"/>
      <c r="F2644" s="41" t="e">
        <f>VLOOKUP(E2644,mapping!C:J,2,FALSE)</f>
        <v>#N/A</v>
      </c>
      <c r="G2644" s="41">
        <f>IFERROR(VLOOKUP(F2644,mapping!$D$3:$J$200,2,FALSE),0)</f>
        <v>0</v>
      </c>
      <c r="H2644" s="41">
        <f>IFERROR(VLOOKUP(F2644,mapping!$D$3:$J$200,3,FALSE),0)</f>
        <v>0</v>
      </c>
      <c r="I2644" s="41">
        <f>IFERROR(VLOOKUP(F2644,mapping!$D$3:$J$200,4,FALSE),0)</f>
        <v>0</v>
      </c>
      <c r="J2644" s="41">
        <f>IFERROR(VLOOKUP(F2644,mapping!$D$3:$J$200,5,FALSE),0)</f>
        <v>0</v>
      </c>
      <c r="K2644" s="63">
        <f>IF(W2644=mapping!$N$1,IFERROR(VLOOKUP(Table4[[#This Row],[Column1]],mapping!A:L,11,FALSE),0),IF(W2644&gt;mapping!$N$1,IFERROR(VLOOKUP(Table4[[#This Row],[Column1]],mapping!A:L,11,FALSE),0),))</f>
        <v>0</v>
      </c>
      <c r="L2644" s="139"/>
      <c r="M2644" s="60">
        <f>IF(W2644=mapping!$N$1,IFERROR(VLOOKUP(Table4[[#This Row],[Column1]],mapping!A:L,12,FALSE),0),IF(W2644&gt;mapping!$N$1,IFERROR(VLOOKUP(Table4[[#This Row],[Column1]],mapping!A:L,12,FALSE),0),0))</f>
        <v>0</v>
      </c>
      <c r="N2644" s="58">
        <f>Table4[[#This Row],[ سعر اليومية ]]*3%*Table4[[#This Row],[عدد الدورات ]]</f>
        <v>0</v>
      </c>
      <c r="O2644" s="56">
        <f>Table4[[#This Row],[ سعر اليومية ]]*Table4[[#This Row],[عدد الدورات ]]-N2644</f>
        <v>0</v>
      </c>
      <c r="P2644" s="194"/>
      <c r="Q2644" s="194"/>
      <c r="R2644" s="194"/>
      <c r="S2644" s="58">
        <f>(Table4[[#This Row],[سعر يومية السائق]]*Table4[[#This Row],[عدد الدورات ]])-SUM(Table4[[#This Row],[سلف ]:[خصم ]])+Table4[[#This Row],[اضافي ]]</f>
        <v>0</v>
      </c>
      <c r="U2644" s="58">
        <f>Table4[[#This Row],[ سعر اليومية ]]*Table4[[#This Row],[عدد الدورات ]]-Table4[[#This Row],[سعر يومية السائق]]*L2644</f>
        <v>0</v>
      </c>
      <c r="V2644" s="58">
        <f>U2644-Table4[[#This Row],[W/H  3%]]</f>
        <v>0</v>
      </c>
      <c r="W2644" s="66" t="str">
        <f>Table4[[#This Row],[اليوم]]&amp;Table4[[#This Row],[الشهر ]]&amp;Table4[[#This Row],[العام]]</f>
        <v/>
      </c>
      <c r="X2644" s="66" t="s">
        <v>304</v>
      </c>
    </row>
    <row r="2645" spans="1:24" x14ac:dyDescent="0.3">
      <c r="A2645" s="62"/>
      <c r="B2645" s="62"/>
      <c r="C2645" s="62"/>
      <c r="D2645" s="41" t="e">
        <f t="shared" si="126"/>
        <v>#N/A</v>
      </c>
      <c r="E2645" s="4"/>
      <c r="F2645" s="41" t="e">
        <f>VLOOKUP(E2645,mapping!C:J,2,FALSE)</f>
        <v>#N/A</v>
      </c>
      <c r="G2645" s="41">
        <f>IFERROR(VLOOKUP(F2645,mapping!$D$3:$J$200,2,FALSE),0)</f>
        <v>0</v>
      </c>
      <c r="H2645" s="41">
        <f>IFERROR(VLOOKUP(F2645,mapping!$D$3:$J$200,3,FALSE),0)</f>
        <v>0</v>
      </c>
      <c r="I2645" s="41">
        <f>IFERROR(VLOOKUP(F2645,mapping!$D$3:$J$200,4,FALSE),0)</f>
        <v>0</v>
      </c>
      <c r="J2645" s="41">
        <f>IFERROR(VLOOKUP(F2645,mapping!$D$3:$J$200,5,FALSE),0)</f>
        <v>0</v>
      </c>
      <c r="K2645" s="63">
        <f>IF(W2645=mapping!$N$1,IFERROR(VLOOKUP(Table4[[#This Row],[Column1]],mapping!A:L,11,FALSE),0),IF(W2645&gt;mapping!$N$1,IFERROR(VLOOKUP(Table4[[#This Row],[Column1]],mapping!A:L,11,FALSE),0),))</f>
        <v>0</v>
      </c>
      <c r="L2645" s="139"/>
      <c r="M2645" s="60">
        <f>IF(W2645=mapping!$N$1,IFERROR(VLOOKUP(Table4[[#This Row],[Column1]],mapping!A:L,12,FALSE),0),IF(W2645&gt;mapping!$N$1,IFERROR(VLOOKUP(Table4[[#This Row],[Column1]],mapping!A:L,12,FALSE),0),0))</f>
        <v>0</v>
      </c>
      <c r="N2645" s="58">
        <f>Table4[[#This Row],[ سعر اليومية ]]*3%*Table4[[#This Row],[عدد الدورات ]]</f>
        <v>0</v>
      </c>
      <c r="O2645" s="56">
        <f>Table4[[#This Row],[ سعر اليومية ]]*Table4[[#This Row],[عدد الدورات ]]-N2645</f>
        <v>0</v>
      </c>
      <c r="P2645" s="194"/>
      <c r="Q2645" s="194"/>
      <c r="R2645" s="194"/>
      <c r="S2645" s="58">
        <f>(Table4[[#This Row],[سعر يومية السائق]]*Table4[[#This Row],[عدد الدورات ]])-SUM(Table4[[#This Row],[سلف ]:[خصم ]])+Table4[[#This Row],[اضافي ]]</f>
        <v>0</v>
      </c>
      <c r="U2645" s="58">
        <f>Table4[[#This Row],[ سعر اليومية ]]*Table4[[#This Row],[عدد الدورات ]]-Table4[[#This Row],[سعر يومية السائق]]*L2645</f>
        <v>0</v>
      </c>
      <c r="V2645" s="58">
        <f>U2645-Table4[[#This Row],[W/H  3%]]</f>
        <v>0</v>
      </c>
      <c r="W2645" s="66" t="str">
        <f>Table4[[#This Row],[اليوم]]&amp;Table4[[#This Row],[الشهر ]]&amp;Table4[[#This Row],[العام]]</f>
        <v/>
      </c>
      <c r="X2645" s="66" t="s">
        <v>304</v>
      </c>
    </row>
    <row r="2646" spans="1:24" x14ac:dyDescent="0.3">
      <c r="A2646" s="62"/>
      <c r="B2646" s="62"/>
      <c r="C2646" s="62"/>
      <c r="D2646" s="41" t="e">
        <f t="shared" si="126"/>
        <v>#N/A</v>
      </c>
      <c r="E2646" s="4"/>
      <c r="F2646" s="41" t="e">
        <f>VLOOKUP(E2646,mapping!C:J,2,FALSE)</f>
        <v>#N/A</v>
      </c>
      <c r="G2646" s="41">
        <f>IFERROR(VLOOKUP(F2646,mapping!$D$3:$J$200,2,FALSE),0)</f>
        <v>0</v>
      </c>
      <c r="H2646" s="41">
        <f>IFERROR(VLOOKUP(F2646,mapping!$D$3:$J$200,3,FALSE),0)</f>
        <v>0</v>
      </c>
      <c r="I2646" s="41">
        <f>IFERROR(VLOOKUP(F2646,mapping!$D$3:$J$200,4,FALSE),0)</f>
        <v>0</v>
      </c>
      <c r="J2646" s="41">
        <f>IFERROR(VLOOKUP(F2646,mapping!$D$3:$J$200,5,FALSE),0)</f>
        <v>0</v>
      </c>
      <c r="K2646" s="63">
        <f>IF(W2646=mapping!$N$1,IFERROR(VLOOKUP(Table4[[#This Row],[Column1]],mapping!A:L,11,FALSE),0),IF(W2646&gt;mapping!$N$1,IFERROR(VLOOKUP(Table4[[#This Row],[Column1]],mapping!A:L,11,FALSE),0),))</f>
        <v>0</v>
      </c>
      <c r="L2646" s="139"/>
      <c r="M2646" s="60">
        <f>IF(W2646=mapping!$N$1,IFERROR(VLOOKUP(Table4[[#This Row],[Column1]],mapping!A:L,12,FALSE),0),IF(W2646&gt;mapping!$N$1,IFERROR(VLOOKUP(Table4[[#This Row],[Column1]],mapping!A:L,12,FALSE),0),0))</f>
        <v>0</v>
      </c>
      <c r="N2646" s="58">
        <f>Table4[[#This Row],[ سعر اليومية ]]*3%*Table4[[#This Row],[عدد الدورات ]]</f>
        <v>0</v>
      </c>
      <c r="O2646" s="56">
        <f>Table4[[#This Row],[ سعر اليومية ]]*Table4[[#This Row],[عدد الدورات ]]-N2646</f>
        <v>0</v>
      </c>
      <c r="P2646" s="194"/>
      <c r="Q2646" s="194"/>
      <c r="R2646" s="194"/>
      <c r="S2646" s="58">
        <f>(Table4[[#This Row],[سعر يومية السائق]]*Table4[[#This Row],[عدد الدورات ]])-SUM(Table4[[#This Row],[سلف ]:[خصم ]])+Table4[[#This Row],[اضافي ]]</f>
        <v>0</v>
      </c>
      <c r="U2646" s="58">
        <f>Table4[[#This Row],[ سعر اليومية ]]*Table4[[#This Row],[عدد الدورات ]]-Table4[[#This Row],[سعر يومية السائق]]*L2646</f>
        <v>0</v>
      </c>
      <c r="V2646" s="58">
        <f>U2646-Table4[[#This Row],[W/H  3%]]</f>
        <v>0</v>
      </c>
      <c r="W2646" s="66" t="str">
        <f>Table4[[#This Row],[اليوم]]&amp;Table4[[#This Row],[الشهر ]]&amp;Table4[[#This Row],[العام]]</f>
        <v/>
      </c>
      <c r="X2646" s="66" t="s">
        <v>304</v>
      </c>
    </row>
    <row r="2647" spans="1:24" x14ac:dyDescent="0.3">
      <c r="A2647" s="62"/>
      <c r="B2647" s="62"/>
      <c r="C2647" s="62"/>
      <c r="D2647" s="41" t="e">
        <f t="shared" si="126"/>
        <v>#N/A</v>
      </c>
      <c r="E2647" s="4"/>
      <c r="F2647" s="41" t="e">
        <f>VLOOKUP(E2647,mapping!C:J,2,FALSE)</f>
        <v>#N/A</v>
      </c>
      <c r="G2647" s="41">
        <f>IFERROR(VLOOKUP(F2647,mapping!$D$3:$J$200,2,FALSE),0)</f>
        <v>0</v>
      </c>
      <c r="H2647" s="41">
        <f>IFERROR(VLOOKUP(F2647,mapping!$D$3:$J$200,3,FALSE),0)</f>
        <v>0</v>
      </c>
      <c r="I2647" s="41">
        <f>IFERROR(VLOOKUP(F2647,mapping!$D$3:$J$200,4,FALSE),0)</f>
        <v>0</v>
      </c>
      <c r="J2647" s="41">
        <f>IFERROR(VLOOKUP(F2647,mapping!$D$3:$J$200,5,FALSE),0)</f>
        <v>0</v>
      </c>
      <c r="K2647" s="63">
        <f>IF(W2647=mapping!$N$1,IFERROR(VLOOKUP(Table4[[#This Row],[Column1]],mapping!A:L,11,FALSE),0),IF(W2647&gt;mapping!$N$1,IFERROR(VLOOKUP(Table4[[#This Row],[Column1]],mapping!A:L,11,FALSE),0),))</f>
        <v>0</v>
      </c>
      <c r="L2647" s="139"/>
      <c r="M2647" s="60">
        <f>IF(W2647=mapping!$N$1,IFERROR(VLOOKUP(Table4[[#This Row],[Column1]],mapping!A:L,12,FALSE),0),IF(W2647&gt;mapping!$N$1,IFERROR(VLOOKUP(Table4[[#This Row],[Column1]],mapping!A:L,12,FALSE),0),0))</f>
        <v>0</v>
      </c>
      <c r="N2647" s="58">
        <f>Table4[[#This Row],[ سعر اليومية ]]*3%*Table4[[#This Row],[عدد الدورات ]]</f>
        <v>0</v>
      </c>
      <c r="O2647" s="56">
        <f>Table4[[#This Row],[ سعر اليومية ]]*Table4[[#This Row],[عدد الدورات ]]-N2647</f>
        <v>0</v>
      </c>
      <c r="P2647" s="194"/>
      <c r="Q2647" s="194"/>
      <c r="R2647" s="194"/>
      <c r="S2647" s="58">
        <f>(Table4[[#This Row],[سعر يومية السائق]]*Table4[[#This Row],[عدد الدورات ]])-SUM(Table4[[#This Row],[سلف ]:[خصم ]])+Table4[[#This Row],[اضافي ]]</f>
        <v>0</v>
      </c>
      <c r="U2647" s="58">
        <f>Table4[[#This Row],[ سعر اليومية ]]*Table4[[#This Row],[عدد الدورات ]]-Table4[[#This Row],[سعر يومية السائق]]*L2647</f>
        <v>0</v>
      </c>
      <c r="V2647" s="58">
        <f>U2647-Table4[[#This Row],[W/H  3%]]</f>
        <v>0</v>
      </c>
      <c r="W2647" s="66" t="str">
        <f>Table4[[#This Row],[اليوم]]&amp;Table4[[#This Row],[الشهر ]]&amp;Table4[[#This Row],[العام]]</f>
        <v/>
      </c>
      <c r="X2647" s="66" t="s">
        <v>304</v>
      </c>
    </row>
    <row r="2648" spans="1:24" x14ac:dyDescent="0.3">
      <c r="A2648" s="62"/>
      <c r="B2648" s="62"/>
      <c r="C2648" s="62"/>
      <c r="D2648" s="41" t="e">
        <f t="shared" si="126"/>
        <v>#N/A</v>
      </c>
      <c r="E2648" s="4"/>
      <c r="F2648" s="41" t="e">
        <f>VLOOKUP(E2648,mapping!C:J,2,FALSE)</f>
        <v>#N/A</v>
      </c>
      <c r="G2648" s="41">
        <f>IFERROR(VLOOKUP(F2648,mapping!$D$3:$J$200,2,FALSE),0)</f>
        <v>0</v>
      </c>
      <c r="H2648" s="41">
        <f>IFERROR(VLOOKUP(F2648,mapping!$D$3:$J$200,3,FALSE),0)</f>
        <v>0</v>
      </c>
      <c r="I2648" s="41">
        <f>IFERROR(VLOOKUP(F2648,mapping!$D$3:$J$200,4,FALSE),0)</f>
        <v>0</v>
      </c>
      <c r="J2648" s="41">
        <f>IFERROR(VLOOKUP(F2648,mapping!$D$3:$J$200,5,FALSE),0)</f>
        <v>0</v>
      </c>
      <c r="K2648" s="63">
        <f>IF(W2648=mapping!$N$1,IFERROR(VLOOKUP(Table4[[#This Row],[Column1]],mapping!A:L,11,FALSE),0),IF(W2648&gt;mapping!$N$1,IFERROR(VLOOKUP(Table4[[#This Row],[Column1]],mapping!A:L,11,FALSE),0),))</f>
        <v>0</v>
      </c>
      <c r="L2648" s="139"/>
      <c r="M2648" s="60">
        <f>IF(W2648=mapping!$N$1,IFERROR(VLOOKUP(Table4[[#This Row],[Column1]],mapping!A:L,12,FALSE),0),IF(W2648&gt;mapping!$N$1,IFERROR(VLOOKUP(Table4[[#This Row],[Column1]],mapping!A:L,12,FALSE),0),0))</f>
        <v>0</v>
      </c>
      <c r="N2648" s="58">
        <f>Table4[[#This Row],[ سعر اليومية ]]*3%*Table4[[#This Row],[عدد الدورات ]]</f>
        <v>0</v>
      </c>
      <c r="O2648" s="56">
        <f>Table4[[#This Row],[ سعر اليومية ]]*Table4[[#This Row],[عدد الدورات ]]-N2648</f>
        <v>0</v>
      </c>
      <c r="P2648" s="194"/>
      <c r="Q2648" s="194"/>
      <c r="R2648" s="194"/>
      <c r="S2648" s="58">
        <f>(Table4[[#This Row],[سعر يومية السائق]]*Table4[[#This Row],[عدد الدورات ]])-SUM(Table4[[#This Row],[سلف ]:[خصم ]])+Table4[[#This Row],[اضافي ]]</f>
        <v>0</v>
      </c>
      <c r="U2648" s="58">
        <f>Table4[[#This Row],[ سعر اليومية ]]*Table4[[#This Row],[عدد الدورات ]]-Table4[[#This Row],[سعر يومية السائق]]*L2648</f>
        <v>0</v>
      </c>
      <c r="V2648" s="58">
        <f>U2648-Table4[[#This Row],[W/H  3%]]</f>
        <v>0</v>
      </c>
      <c r="W2648" s="66" t="str">
        <f>Table4[[#This Row],[اليوم]]&amp;Table4[[#This Row],[الشهر ]]&amp;Table4[[#This Row],[العام]]</f>
        <v/>
      </c>
      <c r="X2648" s="66" t="s">
        <v>304</v>
      </c>
    </row>
    <row r="2649" spans="1:24" x14ac:dyDescent="0.3">
      <c r="A2649" s="62"/>
      <c r="B2649" s="62"/>
      <c r="C2649" s="62"/>
      <c r="D2649" s="41" t="e">
        <f t="shared" si="126"/>
        <v>#N/A</v>
      </c>
      <c r="E2649" s="4"/>
      <c r="F2649" s="41" t="e">
        <f>VLOOKUP(E2649,mapping!C:J,2,FALSE)</f>
        <v>#N/A</v>
      </c>
      <c r="G2649" s="41">
        <f>IFERROR(VLOOKUP(F2649,mapping!$D$3:$J$200,2,FALSE),0)</f>
        <v>0</v>
      </c>
      <c r="H2649" s="41">
        <f>IFERROR(VLOOKUP(F2649,mapping!$D$3:$J$200,3,FALSE),0)</f>
        <v>0</v>
      </c>
      <c r="I2649" s="41">
        <f>IFERROR(VLOOKUP(F2649,mapping!$D$3:$J$200,4,FALSE),0)</f>
        <v>0</v>
      </c>
      <c r="J2649" s="41">
        <f>IFERROR(VLOOKUP(F2649,mapping!$D$3:$J$200,5,FALSE),0)</f>
        <v>0</v>
      </c>
      <c r="K2649" s="63">
        <f>IF(W2649=mapping!$N$1,IFERROR(VLOOKUP(Table4[[#This Row],[Column1]],mapping!A:L,11,FALSE),0),IF(W2649&gt;mapping!$N$1,IFERROR(VLOOKUP(Table4[[#This Row],[Column1]],mapping!A:L,11,FALSE),0),))</f>
        <v>0</v>
      </c>
      <c r="L2649" s="139"/>
      <c r="M2649" s="60">
        <f>IF(W2649=mapping!$N$1,IFERROR(VLOOKUP(Table4[[#This Row],[Column1]],mapping!A:L,12,FALSE),0),IF(W2649&gt;mapping!$N$1,IFERROR(VLOOKUP(Table4[[#This Row],[Column1]],mapping!A:L,12,FALSE),0),0))</f>
        <v>0</v>
      </c>
      <c r="N2649" s="58">
        <f>Table4[[#This Row],[ سعر اليومية ]]*3%*Table4[[#This Row],[عدد الدورات ]]</f>
        <v>0</v>
      </c>
      <c r="O2649" s="56">
        <f>Table4[[#This Row],[ سعر اليومية ]]*Table4[[#This Row],[عدد الدورات ]]-N2649</f>
        <v>0</v>
      </c>
      <c r="P2649" s="194"/>
      <c r="Q2649" s="194"/>
      <c r="R2649" s="194"/>
      <c r="S2649" s="58">
        <f>(Table4[[#This Row],[سعر يومية السائق]]*Table4[[#This Row],[عدد الدورات ]])-SUM(Table4[[#This Row],[سلف ]:[خصم ]])+Table4[[#This Row],[اضافي ]]</f>
        <v>0</v>
      </c>
      <c r="U2649" s="58">
        <f>Table4[[#This Row],[ سعر اليومية ]]*Table4[[#This Row],[عدد الدورات ]]-Table4[[#This Row],[سعر يومية السائق]]*L2649</f>
        <v>0</v>
      </c>
      <c r="V2649" s="58">
        <f>U2649-Table4[[#This Row],[W/H  3%]]</f>
        <v>0</v>
      </c>
      <c r="W2649" s="66" t="str">
        <f>Table4[[#This Row],[اليوم]]&amp;Table4[[#This Row],[الشهر ]]&amp;Table4[[#This Row],[العام]]</f>
        <v/>
      </c>
      <c r="X2649" s="66" t="s">
        <v>304</v>
      </c>
    </row>
    <row r="2650" spans="1:24" x14ac:dyDescent="0.3">
      <c r="A2650" s="62"/>
      <c r="B2650" s="62"/>
      <c r="C2650" s="62"/>
      <c r="D2650" s="41" t="e">
        <f t="shared" si="126"/>
        <v>#N/A</v>
      </c>
      <c r="E2650" s="4"/>
      <c r="F2650" s="41" t="e">
        <f>VLOOKUP(E2650,mapping!C:J,2,FALSE)</f>
        <v>#N/A</v>
      </c>
      <c r="G2650" s="41">
        <f>IFERROR(VLOOKUP(F2650,mapping!$D$3:$J$200,2,FALSE),0)</f>
        <v>0</v>
      </c>
      <c r="H2650" s="41">
        <f>IFERROR(VLOOKUP(F2650,mapping!$D$3:$J$200,3,FALSE),0)</f>
        <v>0</v>
      </c>
      <c r="I2650" s="41">
        <f>IFERROR(VLOOKUP(F2650,mapping!$D$3:$J$200,4,FALSE),0)</f>
        <v>0</v>
      </c>
      <c r="J2650" s="41">
        <f>IFERROR(VLOOKUP(F2650,mapping!$D$3:$J$200,5,FALSE),0)</f>
        <v>0</v>
      </c>
      <c r="K2650" s="63">
        <f>IF(W2650=mapping!$N$1,IFERROR(VLOOKUP(Table4[[#This Row],[Column1]],mapping!A:L,11,FALSE),0),IF(W2650&gt;mapping!$N$1,IFERROR(VLOOKUP(Table4[[#This Row],[Column1]],mapping!A:L,11,FALSE),0),))</f>
        <v>0</v>
      </c>
      <c r="L2650" s="139"/>
      <c r="M2650" s="60">
        <f>IF(W2650=mapping!$N$1,IFERROR(VLOOKUP(Table4[[#This Row],[Column1]],mapping!A:L,12,FALSE),0),IF(W2650&gt;mapping!$N$1,IFERROR(VLOOKUP(Table4[[#This Row],[Column1]],mapping!A:L,12,FALSE),0),0))</f>
        <v>0</v>
      </c>
      <c r="N2650" s="58">
        <f>Table4[[#This Row],[ سعر اليومية ]]*3%*Table4[[#This Row],[عدد الدورات ]]</f>
        <v>0</v>
      </c>
      <c r="O2650" s="56">
        <f>Table4[[#This Row],[ سعر اليومية ]]*Table4[[#This Row],[عدد الدورات ]]-N2650</f>
        <v>0</v>
      </c>
      <c r="P2650" s="194"/>
      <c r="Q2650" s="194"/>
      <c r="R2650" s="194"/>
      <c r="S2650" s="58">
        <f>(Table4[[#This Row],[سعر يومية السائق]]*Table4[[#This Row],[عدد الدورات ]])-SUM(Table4[[#This Row],[سلف ]:[خصم ]])+Table4[[#This Row],[اضافي ]]</f>
        <v>0</v>
      </c>
      <c r="U2650" s="58">
        <f>Table4[[#This Row],[ سعر اليومية ]]*Table4[[#This Row],[عدد الدورات ]]-Table4[[#This Row],[سعر يومية السائق]]*L2650</f>
        <v>0</v>
      </c>
      <c r="V2650" s="58">
        <f>U2650-Table4[[#This Row],[W/H  3%]]</f>
        <v>0</v>
      </c>
      <c r="W2650" s="66" t="str">
        <f>Table4[[#This Row],[اليوم]]&amp;Table4[[#This Row],[الشهر ]]&amp;Table4[[#This Row],[العام]]</f>
        <v/>
      </c>
      <c r="X2650" s="66" t="s">
        <v>304</v>
      </c>
    </row>
    <row r="2651" spans="1:24" x14ac:dyDescent="0.3">
      <c r="A2651" s="62"/>
      <c r="B2651" s="62"/>
      <c r="C2651" s="62"/>
      <c r="D2651" s="41" t="e">
        <f t="shared" si="126"/>
        <v>#N/A</v>
      </c>
      <c r="E2651" s="4"/>
      <c r="F2651" s="41" t="e">
        <f>VLOOKUP(E2651,mapping!C:J,2,FALSE)</f>
        <v>#N/A</v>
      </c>
      <c r="G2651" s="41">
        <f>IFERROR(VLOOKUP(F2651,mapping!$D$3:$J$200,2,FALSE),0)</f>
        <v>0</v>
      </c>
      <c r="H2651" s="41">
        <f>IFERROR(VLOOKUP(F2651,mapping!$D$3:$J$200,3,FALSE),0)</f>
        <v>0</v>
      </c>
      <c r="I2651" s="41">
        <f>IFERROR(VLOOKUP(F2651,mapping!$D$3:$J$200,4,FALSE),0)</f>
        <v>0</v>
      </c>
      <c r="J2651" s="41">
        <f>IFERROR(VLOOKUP(F2651,mapping!$D$3:$J$200,5,FALSE),0)</f>
        <v>0</v>
      </c>
      <c r="K2651" s="63">
        <f>IF(W2651=mapping!$N$1,IFERROR(VLOOKUP(Table4[[#This Row],[Column1]],mapping!A:L,11,FALSE),0),IF(W2651&gt;mapping!$N$1,IFERROR(VLOOKUP(Table4[[#This Row],[Column1]],mapping!A:L,11,FALSE),0),))</f>
        <v>0</v>
      </c>
      <c r="L2651" s="139"/>
      <c r="M2651" s="60">
        <f>IF(W2651=mapping!$N$1,IFERROR(VLOOKUP(Table4[[#This Row],[Column1]],mapping!A:L,12,FALSE),0),IF(W2651&gt;mapping!$N$1,IFERROR(VLOOKUP(Table4[[#This Row],[Column1]],mapping!A:L,12,FALSE),0),0))</f>
        <v>0</v>
      </c>
      <c r="N2651" s="58">
        <f>Table4[[#This Row],[ سعر اليومية ]]*3%*Table4[[#This Row],[عدد الدورات ]]</f>
        <v>0</v>
      </c>
      <c r="O2651" s="56">
        <f>Table4[[#This Row],[ سعر اليومية ]]*Table4[[#This Row],[عدد الدورات ]]-N2651</f>
        <v>0</v>
      </c>
      <c r="P2651" s="194"/>
      <c r="Q2651" s="194"/>
      <c r="R2651" s="194"/>
      <c r="S2651" s="58">
        <f>(Table4[[#This Row],[سعر يومية السائق]]*Table4[[#This Row],[عدد الدورات ]])-SUM(Table4[[#This Row],[سلف ]:[خصم ]])+Table4[[#This Row],[اضافي ]]</f>
        <v>0</v>
      </c>
      <c r="U2651" s="58">
        <f>Table4[[#This Row],[ سعر اليومية ]]*Table4[[#This Row],[عدد الدورات ]]-Table4[[#This Row],[سعر يومية السائق]]*L2651</f>
        <v>0</v>
      </c>
      <c r="V2651" s="58">
        <f>U2651-Table4[[#This Row],[W/H  3%]]</f>
        <v>0</v>
      </c>
      <c r="W2651" s="66" t="str">
        <f>Table4[[#This Row],[اليوم]]&amp;Table4[[#This Row],[الشهر ]]&amp;Table4[[#This Row],[العام]]</f>
        <v/>
      </c>
      <c r="X2651" s="66" t="s">
        <v>304</v>
      </c>
    </row>
    <row r="2652" spans="1:24" x14ac:dyDescent="0.3">
      <c r="A2652" s="62"/>
      <c r="B2652" s="62"/>
      <c r="C2652" s="62"/>
      <c r="D2652" s="41" t="e">
        <f t="shared" si="126"/>
        <v>#N/A</v>
      </c>
      <c r="E2652" s="4"/>
      <c r="F2652" s="41" t="e">
        <f>VLOOKUP(E2652,mapping!C:J,2,FALSE)</f>
        <v>#N/A</v>
      </c>
      <c r="G2652" s="41">
        <f>IFERROR(VLOOKUP(F2652,mapping!$D$3:$J$200,2,FALSE),0)</f>
        <v>0</v>
      </c>
      <c r="H2652" s="41">
        <f>IFERROR(VLOOKUP(F2652,mapping!$D$3:$J$200,3,FALSE),0)</f>
        <v>0</v>
      </c>
      <c r="I2652" s="41">
        <f>IFERROR(VLOOKUP(F2652,mapping!$D$3:$J$200,4,FALSE),0)</f>
        <v>0</v>
      </c>
      <c r="J2652" s="41">
        <f>IFERROR(VLOOKUP(F2652,mapping!$D$3:$J$200,5,FALSE),0)</f>
        <v>0</v>
      </c>
      <c r="K2652" s="63">
        <f>IF(W2652=mapping!$N$1,IFERROR(VLOOKUP(Table4[[#This Row],[Column1]],mapping!A:L,11,FALSE),0),IF(W2652&gt;mapping!$N$1,IFERROR(VLOOKUP(Table4[[#This Row],[Column1]],mapping!A:L,11,FALSE),0),))</f>
        <v>0</v>
      </c>
      <c r="L2652" s="139"/>
      <c r="M2652" s="60">
        <f>IF(W2652=mapping!$N$1,IFERROR(VLOOKUP(Table4[[#This Row],[Column1]],mapping!A:L,12,FALSE),0),IF(W2652&gt;mapping!$N$1,IFERROR(VLOOKUP(Table4[[#This Row],[Column1]],mapping!A:L,12,FALSE),0),0))</f>
        <v>0</v>
      </c>
      <c r="N2652" s="58">
        <f>Table4[[#This Row],[ سعر اليومية ]]*3%*Table4[[#This Row],[عدد الدورات ]]</f>
        <v>0</v>
      </c>
      <c r="O2652" s="56">
        <f>Table4[[#This Row],[ سعر اليومية ]]*Table4[[#This Row],[عدد الدورات ]]-N2652</f>
        <v>0</v>
      </c>
      <c r="P2652" s="194"/>
      <c r="Q2652" s="194"/>
      <c r="R2652" s="194"/>
      <c r="S2652" s="58">
        <f>(Table4[[#This Row],[سعر يومية السائق]]*Table4[[#This Row],[عدد الدورات ]])-SUM(Table4[[#This Row],[سلف ]:[خصم ]])+Table4[[#This Row],[اضافي ]]</f>
        <v>0</v>
      </c>
      <c r="U2652" s="58">
        <f>Table4[[#This Row],[ سعر اليومية ]]*Table4[[#This Row],[عدد الدورات ]]-Table4[[#This Row],[سعر يومية السائق]]*L2652</f>
        <v>0</v>
      </c>
      <c r="V2652" s="58">
        <f>U2652-Table4[[#This Row],[W/H  3%]]</f>
        <v>0</v>
      </c>
      <c r="W2652" s="66" t="str">
        <f>Table4[[#This Row],[اليوم]]&amp;Table4[[#This Row],[الشهر ]]&amp;Table4[[#This Row],[العام]]</f>
        <v/>
      </c>
      <c r="X2652" s="66" t="s">
        <v>304</v>
      </c>
    </row>
    <row r="2653" spans="1:24" x14ac:dyDescent="0.3">
      <c r="A2653" s="62"/>
      <c r="B2653" s="62"/>
      <c r="C2653" s="62"/>
      <c r="D2653" s="41" t="e">
        <f t="shared" si="126"/>
        <v>#N/A</v>
      </c>
      <c r="E2653" s="4"/>
      <c r="F2653" s="41" t="e">
        <f>VLOOKUP(E2653,mapping!C:J,2,FALSE)</f>
        <v>#N/A</v>
      </c>
      <c r="G2653" s="41">
        <f>IFERROR(VLOOKUP(F2653,mapping!$D$3:$J$200,2,FALSE),0)</f>
        <v>0</v>
      </c>
      <c r="H2653" s="41">
        <f>IFERROR(VLOOKUP(F2653,mapping!$D$3:$J$200,3,FALSE),0)</f>
        <v>0</v>
      </c>
      <c r="I2653" s="41">
        <f>IFERROR(VLOOKUP(F2653,mapping!$D$3:$J$200,4,FALSE),0)</f>
        <v>0</v>
      </c>
      <c r="J2653" s="41">
        <f>IFERROR(VLOOKUP(F2653,mapping!$D$3:$J$200,5,FALSE),0)</f>
        <v>0</v>
      </c>
      <c r="K2653" s="63">
        <f>IF(W2653=mapping!$N$1,IFERROR(VLOOKUP(Table4[[#This Row],[Column1]],mapping!A:L,11,FALSE),0),IF(W2653&gt;mapping!$N$1,IFERROR(VLOOKUP(Table4[[#This Row],[Column1]],mapping!A:L,11,FALSE),0),))</f>
        <v>0</v>
      </c>
      <c r="L2653" s="139"/>
      <c r="M2653" s="60">
        <f>IF(W2653=mapping!$N$1,IFERROR(VLOOKUP(Table4[[#This Row],[Column1]],mapping!A:L,12,FALSE),0),IF(W2653&gt;mapping!$N$1,IFERROR(VLOOKUP(Table4[[#This Row],[Column1]],mapping!A:L,12,FALSE),0),0))</f>
        <v>0</v>
      </c>
      <c r="N2653" s="58">
        <f>Table4[[#This Row],[ سعر اليومية ]]*3%*Table4[[#This Row],[عدد الدورات ]]</f>
        <v>0</v>
      </c>
      <c r="O2653" s="56">
        <f>Table4[[#This Row],[ سعر اليومية ]]*Table4[[#This Row],[عدد الدورات ]]-N2653</f>
        <v>0</v>
      </c>
      <c r="P2653" s="194"/>
      <c r="Q2653" s="194"/>
      <c r="R2653" s="194"/>
      <c r="S2653" s="58">
        <f>(Table4[[#This Row],[سعر يومية السائق]]*Table4[[#This Row],[عدد الدورات ]])-SUM(Table4[[#This Row],[سلف ]:[خصم ]])+Table4[[#This Row],[اضافي ]]</f>
        <v>0</v>
      </c>
      <c r="U2653" s="58">
        <f>Table4[[#This Row],[ سعر اليومية ]]*Table4[[#This Row],[عدد الدورات ]]-Table4[[#This Row],[سعر يومية السائق]]*L2653</f>
        <v>0</v>
      </c>
      <c r="V2653" s="58">
        <f>U2653-Table4[[#This Row],[W/H  3%]]</f>
        <v>0</v>
      </c>
      <c r="W2653" s="66" t="str">
        <f>Table4[[#This Row],[اليوم]]&amp;Table4[[#This Row],[الشهر ]]&amp;Table4[[#This Row],[العام]]</f>
        <v/>
      </c>
      <c r="X2653" s="66" t="s">
        <v>304</v>
      </c>
    </row>
    <row r="2654" spans="1:24" x14ac:dyDescent="0.3">
      <c r="A2654" s="62"/>
      <c r="B2654" s="62"/>
      <c r="C2654" s="62"/>
      <c r="D2654" s="41" t="e">
        <f t="shared" si="126"/>
        <v>#N/A</v>
      </c>
      <c r="E2654" s="4"/>
      <c r="F2654" s="41" t="e">
        <f>VLOOKUP(E2654,mapping!C:J,2,FALSE)</f>
        <v>#N/A</v>
      </c>
      <c r="G2654" s="41">
        <f>IFERROR(VLOOKUP(F2654,mapping!$D$3:$J$200,2,FALSE),0)</f>
        <v>0</v>
      </c>
      <c r="H2654" s="41">
        <f>IFERROR(VLOOKUP(F2654,mapping!$D$3:$J$200,3,FALSE),0)</f>
        <v>0</v>
      </c>
      <c r="I2654" s="41">
        <f>IFERROR(VLOOKUP(F2654,mapping!$D$3:$J$200,4,FALSE),0)</f>
        <v>0</v>
      </c>
      <c r="J2654" s="41">
        <f>IFERROR(VLOOKUP(F2654,mapping!$D$3:$J$200,5,FALSE),0)</f>
        <v>0</v>
      </c>
      <c r="K2654" s="63">
        <f>IF(W2654=mapping!$N$1,IFERROR(VLOOKUP(Table4[[#This Row],[Column1]],mapping!A:L,11,FALSE),0),IF(W2654&gt;mapping!$N$1,IFERROR(VLOOKUP(Table4[[#This Row],[Column1]],mapping!A:L,11,FALSE),0),))</f>
        <v>0</v>
      </c>
      <c r="L2654" s="139"/>
      <c r="M2654" s="60">
        <f>IF(W2654=mapping!$N$1,IFERROR(VLOOKUP(Table4[[#This Row],[Column1]],mapping!A:L,12,FALSE),0),IF(W2654&gt;mapping!$N$1,IFERROR(VLOOKUP(Table4[[#This Row],[Column1]],mapping!A:L,12,FALSE),0),0))</f>
        <v>0</v>
      </c>
      <c r="N2654" s="58">
        <f>Table4[[#This Row],[ سعر اليومية ]]*3%*Table4[[#This Row],[عدد الدورات ]]</f>
        <v>0</v>
      </c>
      <c r="O2654" s="56">
        <f>Table4[[#This Row],[ سعر اليومية ]]*Table4[[#This Row],[عدد الدورات ]]-N2654</f>
        <v>0</v>
      </c>
      <c r="P2654" s="194"/>
      <c r="Q2654" s="194"/>
      <c r="R2654" s="194"/>
      <c r="S2654" s="58">
        <f>(Table4[[#This Row],[سعر يومية السائق]]*Table4[[#This Row],[عدد الدورات ]])-SUM(Table4[[#This Row],[سلف ]:[خصم ]])+Table4[[#This Row],[اضافي ]]</f>
        <v>0</v>
      </c>
      <c r="U2654" s="58">
        <f>Table4[[#This Row],[ سعر اليومية ]]*Table4[[#This Row],[عدد الدورات ]]-Table4[[#This Row],[سعر يومية السائق]]*L2654</f>
        <v>0</v>
      </c>
      <c r="V2654" s="58">
        <f>U2654-Table4[[#This Row],[W/H  3%]]</f>
        <v>0</v>
      </c>
      <c r="W2654" s="66" t="str">
        <f>Table4[[#This Row],[اليوم]]&amp;Table4[[#This Row],[الشهر ]]&amp;Table4[[#This Row],[العام]]</f>
        <v/>
      </c>
      <c r="X2654" s="66" t="s">
        <v>304</v>
      </c>
    </row>
    <row r="2655" spans="1:24" x14ac:dyDescent="0.3">
      <c r="A2655" s="62"/>
      <c r="B2655" s="62"/>
      <c r="C2655" s="62"/>
      <c r="D2655" s="41" t="e">
        <f t="shared" si="126"/>
        <v>#N/A</v>
      </c>
      <c r="E2655" s="4"/>
      <c r="F2655" s="41" t="e">
        <f>VLOOKUP(E2655,mapping!C:J,2,FALSE)</f>
        <v>#N/A</v>
      </c>
      <c r="G2655" s="41">
        <f>IFERROR(VLOOKUP(F2655,mapping!$D$3:$J$200,2,FALSE),0)</f>
        <v>0</v>
      </c>
      <c r="H2655" s="41">
        <f>IFERROR(VLOOKUP(F2655,mapping!$D$3:$J$200,3,FALSE),0)</f>
        <v>0</v>
      </c>
      <c r="I2655" s="41">
        <f>IFERROR(VLOOKUP(F2655,mapping!$D$3:$J$200,4,FALSE),0)</f>
        <v>0</v>
      </c>
      <c r="J2655" s="41">
        <f>IFERROR(VLOOKUP(F2655,mapping!$D$3:$J$200,5,FALSE),0)</f>
        <v>0</v>
      </c>
      <c r="K2655" s="63">
        <f>IF(W2655=mapping!$N$1,IFERROR(VLOOKUP(Table4[[#This Row],[Column1]],mapping!A:L,11,FALSE),0),IF(W2655&gt;mapping!$N$1,IFERROR(VLOOKUP(Table4[[#This Row],[Column1]],mapping!A:L,11,FALSE),0),))</f>
        <v>0</v>
      </c>
      <c r="L2655" s="139"/>
      <c r="M2655" s="60">
        <f>IF(W2655=mapping!$N$1,IFERROR(VLOOKUP(Table4[[#This Row],[Column1]],mapping!A:L,12,FALSE),0),IF(W2655&gt;mapping!$N$1,IFERROR(VLOOKUP(Table4[[#This Row],[Column1]],mapping!A:L,12,FALSE),0),0))</f>
        <v>0</v>
      </c>
      <c r="N2655" s="58">
        <f>Table4[[#This Row],[ سعر اليومية ]]*3%*Table4[[#This Row],[عدد الدورات ]]</f>
        <v>0</v>
      </c>
      <c r="O2655" s="56">
        <f>Table4[[#This Row],[ سعر اليومية ]]*Table4[[#This Row],[عدد الدورات ]]-N2655</f>
        <v>0</v>
      </c>
      <c r="P2655" s="194"/>
      <c r="Q2655" s="194"/>
      <c r="R2655" s="194"/>
      <c r="S2655" s="58">
        <f>(Table4[[#This Row],[سعر يومية السائق]]*Table4[[#This Row],[عدد الدورات ]])-SUM(Table4[[#This Row],[سلف ]:[خصم ]])+Table4[[#This Row],[اضافي ]]</f>
        <v>0</v>
      </c>
      <c r="U2655" s="58">
        <f>Table4[[#This Row],[ سعر اليومية ]]*Table4[[#This Row],[عدد الدورات ]]-Table4[[#This Row],[سعر يومية السائق]]*L2655</f>
        <v>0</v>
      </c>
      <c r="V2655" s="58">
        <f>U2655-Table4[[#This Row],[W/H  3%]]</f>
        <v>0</v>
      </c>
      <c r="W2655" s="66" t="str">
        <f>Table4[[#This Row],[اليوم]]&amp;Table4[[#This Row],[الشهر ]]&amp;Table4[[#This Row],[العام]]</f>
        <v/>
      </c>
      <c r="X2655" s="66" t="s">
        <v>304</v>
      </c>
    </row>
    <row r="2656" spans="1:24" x14ac:dyDescent="0.3">
      <c r="A2656" s="62"/>
      <c r="B2656" s="62"/>
      <c r="C2656" s="62"/>
      <c r="D2656" s="41" t="e">
        <f t="shared" si="126"/>
        <v>#N/A</v>
      </c>
      <c r="E2656" s="4"/>
      <c r="F2656" s="41" t="e">
        <f>VLOOKUP(E2656,mapping!C:J,2,FALSE)</f>
        <v>#N/A</v>
      </c>
      <c r="G2656" s="41">
        <f>IFERROR(VLOOKUP(F2656,mapping!$D$3:$J$200,2,FALSE),0)</f>
        <v>0</v>
      </c>
      <c r="H2656" s="41">
        <f>IFERROR(VLOOKUP(F2656,mapping!$D$3:$J$200,3,FALSE),0)</f>
        <v>0</v>
      </c>
      <c r="I2656" s="41">
        <f>IFERROR(VLOOKUP(F2656,mapping!$D$3:$J$200,4,FALSE),0)</f>
        <v>0</v>
      </c>
      <c r="J2656" s="41">
        <f>IFERROR(VLOOKUP(F2656,mapping!$D$3:$J$200,5,FALSE),0)</f>
        <v>0</v>
      </c>
      <c r="K2656" s="63">
        <f>IF(W2656=mapping!$N$1,IFERROR(VLOOKUP(Table4[[#This Row],[Column1]],mapping!A:L,11,FALSE),0),IF(W2656&gt;mapping!$N$1,IFERROR(VLOOKUP(Table4[[#This Row],[Column1]],mapping!A:L,11,FALSE),0),))</f>
        <v>0</v>
      </c>
      <c r="L2656" s="139"/>
      <c r="M2656" s="60">
        <f>IF(W2656=mapping!$N$1,IFERROR(VLOOKUP(Table4[[#This Row],[Column1]],mapping!A:L,12,FALSE),0),IF(W2656&gt;mapping!$N$1,IFERROR(VLOOKUP(Table4[[#This Row],[Column1]],mapping!A:L,12,FALSE),0),0))</f>
        <v>0</v>
      </c>
      <c r="N2656" s="58">
        <f>Table4[[#This Row],[ سعر اليومية ]]*3%*Table4[[#This Row],[عدد الدورات ]]</f>
        <v>0</v>
      </c>
      <c r="O2656" s="56">
        <f>Table4[[#This Row],[ سعر اليومية ]]*Table4[[#This Row],[عدد الدورات ]]-N2656</f>
        <v>0</v>
      </c>
      <c r="P2656" s="194"/>
      <c r="Q2656" s="194"/>
      <c r="R2656" s="194"/>
      <c r="S2656" s="58">
        <f>(Table4[[#This Row],[سعر يومية السائق]]*Table4[[#This Row],[عدد الدورات ]])-SUM(Table4[[#This Row],[سلف ]:[خصم ]])+Table4[[#This Row],[اضافي ]]</f>
        <v>0</v>
      </c>
      <c r="U2656" s="58">
        <f>Table4[[#This Row],[ سعر اليومية ]]*Table4[[#This Row],[عدد الدورات ]]-Table4[[#This Row],[سعر يومية السائق]]*L2656</f>
        <v>0</v>
      </c>
      <c r="V2656" s="58">
        <f>U2656-Table4[[#This Row],[W/H  3%]]</f>
        <v>0</v>
      </c>
      <c r="W2656" s="66" t="str">
        <f>Table4[[#This Row],[اليوم]]&amp;Table4[[#This Row],[الشهر ]]&amp;Table4[[#This Row],[العام]]</f>
        <v/>
      </c>
      <c r="X2656" s="66" t="s">
        <v>304</v>
      </c>
    </row>
    <row r="2657" spans="1:24" x14ac:dyDescent="0.3">
      <c r="A2657" s="62"/>
      <c r="B2657" s="62"/>
      <c r="C2657" s="62"/>
      <c r="D2657" s="41" t="e">
        <f t="shared" si="126"/>
        <v>#N/A</v>
      </c>
      <c r="E2657" s="4"/>
      <c r="F2657" s="41" t="e">
        <f>VLOOKUP(E2657,mapping!C:J,2,FALSE)</f>
        <v>#N/A</v>
      </c>
      <c r="G2657" s="41">
        <f>IFERROR(VLOOKUP(F2657,mapping!$D$3:$J$200,2,FALSE),0)</f>
        <v>0</v>
      </c>
      <c r="H2657" s="41">
        <f>IFERROR(VLOOKUP(F2657,mapping!$D$3:$J$200,3,FALSE),0)</f>
        <v>0</v>
      </c>
      <c r="I2657" s="41">
        <f>IFERROR(VLOOKUP(F2657,mapping!$D$3:$J$200,4,FALSE),0)</f>
        <v>0</v>
      </c>
      <c r="J2657" s="41">
        <f>IFERROR(VLOOKUP(F2657,mapping!$D$3:$J$200,5,FALSE),0)</f>
        <v>0</v>
      </c>
      <c r="K2657" s="63">
        <f>IF(W2657=mapping!$N$1,IFERROR(VLOOKUP(Table4[[#This Row],[Column1]],mapping!A:L,11,FALSE),0),IF(W2657&gt;mapping!$N$1,IFERROR(VLOOKUP(Table4[[#This Row],[Column1]],mapping!A:L,11,FALSE),0),))</f>
        <v>0</v>
      </c>
      <c r="L2657" s="139"/>
      <c r="M2657" s="60">
        <f>IF(W2657=mapping!$N$1,IFERROR(VLOOKUP(Table4[[#This Row],[Column1]],mapping!A:L,12,FALSE),0),IF(W2657&gt;mapping!$N$1,IFERROR(VLOOKUP(Table4[[#This Row],[Column1]],mapping!A:L,12,FALSE),0),0))</f>
        <v>0</v>
      </c>
      <c r="N2657" s="58">
        <f>Table4[[#This Row],[ سعر اليومية ]]*3%*Table4[[#This Row],[عدد الدورات ]]</f>
        <v>0</v>
      </c>
      <c r="O2657" s="56">
        <f>Table4[[#This Row],[ سعر اليومية ]]*Table4[[#This Row],[عدد الدورات ]]-N2657</f>
        <v>0</v>
      </c>
      <c r="P2657" s="194"/>
      <c r="Q2657" s="194"/>
      <c r="R2657" s="194"/>
      <c r="S2657" s="58">
        <f>(Table4[[#This Row],[سعر يومية السائق]]*Table4[[#This Row],[عدد الدورات ]])-SUM(Table4[[#This Row],[سلف ]:[خصم ]])+Table4[[#This Row],[اضافي ]]</f>
        <v>0</v>
      </c>
      <c r="U2657" s="58">
        <f>Table4[[#This Row],[ سعر اليومية ]]*Table4[[#This Row],[عدد الدورات ]]-Table4[[#This Row],[سعر يومية السائق]]*L2657</f>
        <v>0</v>
      </c>
      <c r="V2657" s="58">
        <f>U2657-Table4[[#This Row],[W/H  3%]]</f>
        <v>0</v>
      </c>
      <c r="W2657" s="66" t="str">
        <f>Table4[[#This Row],[اليوم]]&amp;Table4[[#This Row],[الشهر ]]&amp;Table4[[#This Row],[العام]]</f>
        <v/>
      </c>
      <c r="X2657" s="66" t="s">
        <v>304</v>
      </c>
    </row>
    <row r="2658" spans="1:24" x14ac:dyDescent="0.3">
      <c r="A2658" s="62"/>
      <c r="B2658" s="62"/>
      <c r="C2658" s="62"/>
      <c r="D2658" s="41" t="e">
        <f t="shared" si="126"/>
        <v>#N/A</v>
      </c>
      <c r="E2658" s="4"/>
      <c r="F2658" s="41" t="e">
        <f>VLOOKUP(E2658,mapping!C:J,2,FALSE)</f>
        <v>#N/A</v>
      </c>
      <c r="G2658" s="41">
        <f>IFERROR(VLOOKUP(F2658,mapping!$D$3:$J$200,2,FALSE),0)</f>
        <v>0</v>
      </c>
      <c r="H2658" s="41">
        <f>IFERROR(VLOOKUP(F2658,mapping!$D$3:$J$200,3,FALSE),0)</f>
        <v>0</v>
      </c>
      <c r="I2658" s="41">
        <f>IFERROR(VLOOKUP(F2658,mapping!$D$3:$J$200,4,FALSE),0)</f>
        <v>0</v>
      </c>
      <c r="J2658" s="41">
        <f>IFERROR(VLOOKUP(F2658,mapping!$D$3:$J$200,5,FALSE),0)</f>
        <v>0</v>
      </c>
      <c r="K2658" s="63">
        <f>IF(W2658=mapping!$N$1,IFERROR(VLOOKUP(Table4[[#This Row],[Column1]],mapping!A:L,11,FALSE),0),IF(W2658&gt;mapping!$N$1,IFERROR(VLOOKUP(Table4[[#This Row],[Column1]],mapping!A:L,11,FALSE),0),))</f>
        <v>0</v>
      </c>
      <c r="L2658" s="139"/>
      <c r="M2658" s="60">
        <f>IF(W2658=mapping!$N$1,IFERROR(VLOOKUP(Table4[[#This Row],[Column1]],mapping!A:L,12,FALSE),0),IF(W2658&gt;mapping!$N$1,IFERROR(VLOOKUP(Table4[[#This Row],[Column1]],mapping!A:L,12,FALSE),0),0))</f>
        <v>0</v>
      </c>
      <c r="N2658" s="58">
        <f>Table4[[#This Row],[ سعر اليومية ]]*3%*Table4[[#This Row],[عدد الدورات ]]</f>
        <v>0</v>
      </c>
      <c r="O2658" s="56">
        <f>Table4[[#This Row],[ سعر اليومية ]]*Table4[[#This Row],[عدد الدورات ]]-N2658</f>
        <v>0</v>
      </c>
      <c r="P2658" s="194"/>
      <c r="Q2658" s="194"/>
      <c r="R2658" s="194"/>
      <c r="S2658" s="58">
        <f>(Table4[[#This Row],[سعر يومية السائق]]*Table4[[#This Row],[عدد الدورات ]])-SUM(Table4[[#This Row],[سلف ]:[خصم ]])+Table4[[#This Row],[اضافي ]]</f>
        <v>0</v>
      </c>
      <c r="U2658" s="58">
        <f>Table4[[#This Row],[ سعر اليومية ]]*Table4[[#This Row],[عدد الدورات ]]-Table4[[#This Row],[سعر يومية السائق]]*L2658</f>
        <v>0</v>
      </c>
      <c r="V2658" s="58">
        <f>U2658-Table4[[#This Row],[W/H  3%]]</f>
        <v>0</v>
      </c>
      <c r="W2658" s="66" t="str">
        <f>Table4[[#This Row],[اليوم]]&amp;Table4[[#This Row],[الشهر ]]&amp;Table4[[#This Row],[العام]]</f>
        <v/>
      </c>
      <c r="X2658" s="66" t="s">
        <v>304</v>
      </c>
    </row>
    <row r="2659" spans="1:24" x14ac:dyDescent="0.3">
      <c r="A2659" s="62"/>
      <c r="B2659" s="62"/>
      <c r="C2659" s="62"/>
      <c r="D2659" s="41" t="e">
        <f t="shared" si="126"/>
        <v>#N/A</v>
      </c>
      <c r="E2659" s="4"/>
      <c r="F2659" s="41" t="e">
        <f>VLOOKUP(E2659,mapping!C:J,2,FALSE)</f>
        <v>#N/A</v>
      </c>
      <c r="G2659" s="41">
        <f>IFERROR(VLOOKUP(F2659,mapping!$D$3:$J$200,2,FALSE),0)</f>
        <v>0</v>
      </c>
      <c r="H2659" s="41">
        <f>IFERROR(VLOOKUP(F2659,mapping!$D$3:$J$200,3,FALSE),0)</f>
        <v>0</v>
      </c>
      <c r="I2659" s="41">
        <f>IFERROR(VLOOKUP(F2659,mapping!$D$3:$J$200,4,FALSE),0)</f>
        <v>0</v>
      </c>
      <c r="J2659" s="41">
        <f>IFERROR(VLOOKUP(F2659,mapping!$D$3:$J$200,5,FALSE),0)</f>
        <v>0</v>
      </c>
      <c r="K2659" s="63">
        <f>IF(W2659=mapping!$N$1,IFERROR(VLOOKUP(Table4[[#This Row],[Column1]],mapping!A:L,11,FALSE),0),IF(W2659&gt;mapping!$N$1,IFERROR(VLOOKUP(Table4[[#This Row],[Column1]],mapping!A:L,11,FALSE),0),))</f>
        <v>0</v>
      </c>
      <c r="L2659" s="139"/>
      <c r="M2659" s="60">
        <f>IF(W2659=mapping!$N$1,IFERROR(VLOOKUP(Table4[[#This Row],[Column1]],mapping!A:L,12,FALSE),0),IF(W2659&gt;mapping!$N$1,IFERROR(VLOOKUP(Table4[[#This Row],[Column1]],mapping!A:L,12,FALSE),0),0))</f>
        <v>0</v>
      </c>
      <c r="N2659" s="58">
        <f>Table4[[#This Row],[ سعر اليومية ]]*3%*Table4[[#This Row],[عدد الدورات ]]</f>
        <v>0</v>
      </c>
      <c r="O2659" s="56">
        <f>Table4[[#This Row],[ سعر اليومية ]]*Table4[[#This Row],[عدد الدورات ]]-N2659</f>
        <v>0</v>
      </c>
      <c r="P2659" s="194"/>
      <c r="Q2659" s="194"/>
      <c r="R2659" s="194"/>
      <c r="S2659" s="58">
        <f>(Table4[[#This Row],[سعر يومية السائق]]*Table4[[#This Row],[عدد الدورات ]])-SUM(Table4[[#This Row],[سلف ]:[خصم ]])+Table4[[#This Row],[اضافي ]]</f>
        <v>0</v>
      </c>
      <c r="U2659" s="58">
        <f>Table4[[#This Row],[ سعر اليومية ]]*Table4[[#This Row],[عدد الدورات ]]-Table4[[#This Row],[سعر يومية السائق]]*L2659</f>
        <v>0</v>
      </c>
      <c r="V2659" s="58">
        <f>U2659-Table4[[#This Row],[W/H  3%]]</f>
        <v>0</v>
      </c>
      <c r="W2659" s="66" t="str">
        <f>Table4[[#This Row],[اليوم]]&amp;Table4[[#This Row],[الشهر ]]&amp;Table4[[#This Row],[العام]]</f>
        <v/>
      </c>
      <c r="X2659" s="66" t="s">
        <v>304</v>
      </c>
    </row>
    <row r="2660" spans="1:24" x14ac:dyDescent="0.3">
      <c r="A2660" s="62"/>
      <c r="B2660" s="62"/>
      <c r="C2660" s="62"/>
      <c r="D2660" s="41" t="e">
        <f t="shared" si="126"/>
        <v>#N/A</v>
      </c>
      <c r="E2660" s="4"/>
      <c r="F2660" s="41" t="e">
        <f>VLOOKUP(E2660,mapping!C:J,2,FALSE)</f>
        <v>#N/A</v>
      </c>
      <c r="G2660" s="41">
        <f>IFERROR(VLOOKUP(F2660,mapping!$D$3:$J$200,2,FALSE),0)</f>
        <v>0</v>
      </c>
      <c r="H2660" s="41">
        <f>IFERROR(VLOOKUP(F2660,mapping!$D$3:$J$200,3,FALSE),0)</f>
        <v>0</v>
      </c>
      <c r="I2660" s="41">
        <f>IFERROR(VLOOKUP(F2660,mapping!$D$3:$J$200,4,FALSE),0)</f>
        <v>0</v>
      </c>
      <c r="J2660" s="41">
        <f>IFERROR(VLOOKUP(F2660,mapping!$D$3:$J$200,5,FALSE),0)</f>
        <v>0</v>
      </c>
      <c r="K2660" s="63">
        <f>IF(W2660=mapping!$N$1,IFERROR(VLOOKUP(Table4[[#This Row],[Column1]],mapping!A:L,11,FALSE),0),IF(W2660&gt;mapping!$N$1,IFERROR(VLOOKUP(Table4[[#This Row],[Column1]],mapping!A:L,11,FALSE),0),))</f>
        <v>0</v>
      </c>
      <c r="L2660" s="139"/>
      <c r="M2660" s="60">
        <f>IF(W2660=mapping!$N$1,IFERROR(VLOOKUP(Table4[[#This Row],[Column1]],mapping!A:L,12,FALSE),0),IF(W2660&gt;mapping!$N$1,IFERROR(VLOOKUP(Table4[[#This Row],[Column1]],mapping!A:L,12,FALSE),0),0))</f>
        <v>0</v>
      </c>
      <c r="N2660" s="58">
        <f>Table4[[#This Row],[ سعر اليومية ]]*3%*Table4[[#This Row],[عدد الدورات ]]</f>
        <v>0</v>
      </c>
      <c r="O2660" s="56">
        <f>Table4[[#This Row],[ سعر اليومية ]]*Table4[[#This Row],[عدد الدورات ]]-N2660</f>
        <v>0</v>
      </c>
      <c r="P2660" s="194"/>
      <c r="Q2660" s="194"/>
      <c r="R2660" s="194"/>
      <c r="S2660" s="58">
        <f>(Table4[[#This Row],[سعر يومية السائق]]*Table4[[#This Row],[عدد الدورات ]])-SUM(Table4[[#This Row],[سلف ]:[خصم ]])+Table4[[#This Row],[اضافي ]]</f>
        <v>0</v>
      </c>
      <c r="U2660" s="58">
        <f>Table4[[#This Row],[ سعر اليومية ]]*Table4[[#This Row],[عدد الدورات ]]-Table4[[#This Row],[سعر يومية السائق]]*L2660</f>
        <v>0</v>
      </c>
      <c r="V2660" s="58">
        <f>U2660-Table4[[#This Row],[W/H  3%]]</f>
        <v>0</v>
      </c>
      <c r="W2660" s="66" t="str">
        <f>Table4[[#This Row],[اليوم]]&amp;Table4[[#This Row],[الشهر ]]&amp;Table4[[#This Row],[العام]]</f>
        <v/>
      </c>
      <c r="X2660" s="66" t="s">
        <v>304</v>
      </c>
    </row>
    <row r="2661" spans="1:24" x14ac:dyDescent="0.3">
      <c r="A2661" s="62"/>
      <c r="B2661" s="62"/>
      <c r="C2661" s="62"/>
      <c r="D2661" s="41" t="e">
        <f t="shared" si="126"/>
        <v>#N/A</v>
      </c>
      <c r="E2661" s="4"/>
      <c r="F2661" s="41" t="e">
        <f>VLOOKUP(E2661,mapping!C:J,2,FALSE)</f>
        <v>#N/A</v>
      </c>
      <c r="G2661" s="41">
        <f>IFERROR(VLOOKUP(F2661,mapping!$D$3:$J$200,2,FALSE),0)</f>
        <v>0</v>
      </c>
      <c r="H2661" s="41">
        <f>IFERROR(VLOOKUP(F2661,mapping!$D$3:$J$200,3,FALSE),0)</f>
        <v>0</v>
      </c>
      <c r="I2661" s="41">
        <f>IFERROR(VLOOKUP(F2661,mapping!$D$3:$J$200,4,FALSE),0)</f>
        <v>0</v>
      </c>
      <c r="J2661" s="41">
        <f>IFERROR(VLOOKUP(F2661,mapping!$D$3:$J$200,5,FALSE),0)</f>
        <v>0</v>
      </c>
      <c r="K2661" s="63">
        <f>IF(W2661=mapping!$N$1,IFERROR(VLOOKUP(Table4[[#This Row],[Column1]],mapping!A:L,11,FALSE),0),IF(W2661&gt;mapping!$N$1,IFERROR(VLOOKUP(Table4[[#This Row],[Column1]],mapping!A:L,11,FALSE),0),))</f>
        <v>0</v>
      </c>
      <c r="L2661" s="139"/>
      <c r="M2661" s="60">
        <f>IF(W2661=mapping!$N$1,IFERROR(VLOOKUP(Table4[[#This Row],[Column1]],mapping!A:L,12,FALSE),0),IF(W2661&gt;mapping!$N$1,IFERROR(VLOOKUP(Table4[[#This Row],[Column1]],mapping!A:L,12,FALSE),0),0))</f>
        <v>0</v>
      </c>
      <c r="N2661" s="58">
        <f>Table4[[#This Row],[ سعر اليومية ]]*3%*Table4[[#This Row],[عدد الدورات ]]</f>
        <v>0</v>
      </c>
      <c r="O2661" s="56">
        <f>Table4[[#This Row],[ سعر اليومية ]]*Table4[[#This Row],[عدد الدورات ]]-N2661</f>
        <v>0</v>
      </c>
      <c r="P2661" s="194"/>
      <c r="Q2661" s="194"/>
      <c r="R2661" s="194"/>
      <c r="S2661" s="58">
        <f>(Table4[[#This Row],[سعر يومية السائق]]*Table4[[#This Row],[عدد الدورات ]])-SUM(Table4[[#This Row],[سلف ]:[خصم ]])+Table4[[#This Row],[اضافي ]]</f>
        <v>0</v>
      </c>
      <c r="U2661" s="58">
        <f>Table4[[#This Row],[ سعر اليومية ]]*Table4[[#This Row],[عدد الدورات ]]-Table4[[#This Row],[سعر يومية السائق]]*L2661</f>
        <v>0</v>
      </c>
      <c r="V2661" s="58">
        <f>U2661-Table4[[#This Row],[W/H  3%]]</f>
        <v>0</v>
      </c>
      <c r="W2661" s="66" t="str">
        <f>Table4[[#This Row],[اليوم]]&amp;Table4[[#This Row],[الشهر ]]&amp;Table4[[#This Row],[العام]]</f>
        <v/>
      </c>
      <c r="X2661" s="66" t="s">
        <v>304</v>
      </c>
    </row>
    <row r="2662" spans="1:24" x14ac:dyDescent="0.3">
      <c r="A2662" s="62"/>
      <c r="B2662" s="62"/>
      <c r="C2662" s="62"/>
      <c r="D2662" s="41" t="e">
        <f t="shared" si="126"/>
        <v>#N/A</v>
      </c>
      <c r="E2662" s="4"/>
      <c r="F2662" s="41" t="e">
        <f>VLOOKUP(E2662,mapping!C:J,2,FALSE)</f>
        <v>#N/A</v>
      </c>
      <c r="G2662" s="41">
        <f>IFERROR(VLOOKUP(F2662,mapping!$D$3:$J$200,2,FALSE),0)</f>
        <v>0</v>
      </c>
      <c r="H2662" s="41">
        <f>IFERROR(VLOOKUP(F2662,mapping!$D$3:$J$200,3,FALSE),0)</f>
        <v>0</v>
      </c>
      <c r="I2662" s="41">
        <f>IFERROR(VLOOKUP(F2662,mapping!$D$3:$J$200,4,FALSE),0)</f>
        <v>0</v>
      </c>
      <c r="J2662" s="41">
        <f>IFERROR(VLOOKUP(F2662,mapping!$D$3:$J$200,5,FALSE),0)</f>
        <v>0</v>
      </c>
      <c r="K2662" s="63">
        <f>IF(W2662=mapping!$N$1,IFERROR(VLOOKUP(Table4[[#This Row],[Column1]],mapping!A:L,11,FALSE),0),IF(W2662&gt;mapping!$N$1,IFERROR(VLOOKUP(Table4[[#This Row],[Column1]],mapping!A:L,11,FALSE),0),))</f>
        <v>0</v>
      </c>
      <c r="L2662" s="139"/>
      <c r="M2662" s="60">
        <f>IF(W2662=mapping!$N$1,IFERROR(VLOOKUP(Table4[[#This Row],[Column1]],mapping!A:L,12,FALSE),0),IF(W2662&gt;mapping!$N$1,IFERROR(VLOOKUP(Table4[[#This Row],[Column1]],mapping!A:L,12,FALSE),0),0))</f>
        <v>0</v>
      </c>
      <c r="N2662" s="58">
        <f>Table4[[#This Row],[ سعر اليومية ]]*3%*Table4[[#This Row],[عدد الدورات ]]</f>
        <v>0</v>
      </c>
      <c r="O2662" s="56">
        <f>Table4[[#This Row],[ سعر اليومية ]]*Table4[[#This Row],[عدد الدورات ]]-N2662</f>
        <v>0</v>
      </c>
      <c r="P2662" s="194"/>
      <c r="Q2662" s="194"/>
      <c r="R2662" s="194"/>
      <c r="S2662" s="58">
        <f>(Table4[[#This Row],[سعر يومية السائق]]*Table4[[#This Row],[عدد الدورات ]])-SUM(Table4[[#This Row],[سلف ]:[خصم ]])+Table4[[#This Row],[اضافي ]]</f>
        <v>0</v>
      </c>
      <c r="U2662" s="58">
        <f>Table4[[#This Row],[ سعر اليومية ]]*Table4[[#This Row],[عدد الدورات ]]-Table4[[#This Row],[سعر يومية السائق]]*L2662</f>
        <v>0</v>
      </c>
      <c r="V2662" s="58">
        <f>U2662-Table4[[#This Row],[W/H  3%]]</f>
        <v>0</v>
      </c>
      <c r="W2662" s="66" t="str">
        <f>Table4[[#This Row],[اليوم]]&amp;Table4[[#This Row],[الشهر ]]&amp;Table4[[#This Row],[العام]]</f>
        <v/>
      </c>
      <c r="X2662" s="66" t="s">
        <v>304</v>
      </c>
    </row>
    <row r="2663" spans="1:24" x14ac:dyDescent="0.3">
      <c r="A2663" s="62"/>
      <c r="B2663" s="62"/>
      <c r="C2663" s="62"/>
      <c r="D2663" s="41" t="e">
        <f t="shared" si="126"/>
        <v>#N/A</v>
      </c>
      <c r="E2663" s="4"/>
      <c r="F2663" s="41" t="e">
        <f>VLOOKUP(E2663,mapping!C:J,2,FALSE)</f>
        <v>#N/A</v>
      </c>
      <c r="G2663" s="41">
        <f>IFERROR(VLOOKUP(F2663,mapping!$D$3:$J$200,2,FALSE),0)</f>
        <v>0</v>
      </c>
      <c r="H2663" s="41">
        <f>IFERROR(VLOOKUP(F2663,mapping!$D$3:$J$200,3,FALSE),0)</f>
        <v>0</v>
      </c>
      <c r="I2663" s="41">
        <f>IFERROR(VLOOKUP(F2663,mapping!$D$3:$J$200,4,FALSE),0)</f>
        <v>0</v>
      </c>
      <c r="J2663" s="41">
        <f>IFERROR(VLOOKUP(F2663,mapping!$D$3:$J$200,5,FALSE),0)</f>
        <v>0</v>
      </c>
      <c r="K2663" s="63">
        <f>IF(W2663=mapping!$N$1,IFERROR(VLOOKUP(Table4[[#This Row],[Column1]],mapping!A:L,11,FALSE),0),IF(W2663&gt;mapping!$N$1,IFERROR(VLOOKUP(Table4[[#This Row],[Column1]],mapping!A:L,11,FALSE),0),))</f>
        <v>0</v>
      </c>
      <c r="L2663" s="139"/>
      <c r="M2663" s="60">
        <f>IF(W2663=mapping!$N$1,IFERROR(VLOOKUP(Table4[[#This Row],[Column1]],mapping!A:L,12,FALSE),0),IF(W2663&gt;mapping!$N$1,IFERROR(VLOOKUP(Table4[[#This Row],[Column1]],mapping!A:L,12,FALSE),0),0))</f>
        <v>0</v>
      </c>
      <c r="N2663" s="58">
        <f>Table4[[#This Row],[ سعر اليومية ]]*3%*Table4[[#This Row],[عدد الدورات ]]</f>
        <v>0</v>
      </c>
      <c r="O2663" s="56">
        <f>Table4[[#This Row],[ سعر اليومية ]]*Table4[[#This Row],[عدد الدورات ]]-N2663</f>
        <v>0</v>
      </c>
      <c r="P2663" s="194"/>
      <c r="Q2663" s="194"/>
      <c r="R2663" s="194"/>
      <c r="S2663" s="58">
        <f>(Table4[[#This Row],[سعر يومية السائق]]*Table4[[#This Row],[عدد الدورات ]])-SUM(Table4[[#This Row],[سلف ]:[خصم ]])+Table4[[#This Row],[اضافي ]]</f>
        <v>0</v>
      </c>
      <c r="U2663" s="58">
        <f>Table4[[#This Row],[ سعر اليومية ]]*Table4[[#This Row],[عدد الدورات ]]-Table4[[#This Row],[سعر يومية السائق]]*L2663</f>
        <v>0</v>
      </c>
      <c r="V2663" s="58">
        <f>U2663-Table4[[#This Row],[W/H  3%]]</f>
        <v>0</v>
      </c>
      <c r="W2663" s="66" t="str">
        <f>Table4[[#This Row],[اليوم]]&amp;Table4[[#This Row],[الشهر ]]&amp;Table4[[#This Row],[العام]]</f>
        <v/>
      </c>
      <c r="X2663" s="66" t="s">
        <v>304</v>
      </c>
    </row>
    <row r="2664" spans="1:24" x14ac:dyDescent="0.3">
      <c r="A2664" s="62"/>
      <c r="B2664" s="62"/>
      <c r="C2664" s="62"/>
      <c r="D2664" s="41" t="e">
        <f t="shared" si="126"/>
        <v>#N/A</v>
      </c>
      <c r="E2664" s="4"/>
      <c r="F2664" s="41" t="e">
        <f>VLOOKUP(E2664,mapping!C:J,2,FALSE)</f>
        <v>#N/A</v>
      </c>
      <c r="G2664" s="41">
        <f>IFERROR(VLOOKUP(F2664,mapping!$D$3:$J$200,2,FALSE),0)</f>
        <v>0</v>
      </c>
      <c r="H2664" s="41">
        <f>IFERROR(VLOOKUP(F2664,mapping!$D$3:$J$200,3,FALSE),0)</f>
        <v>0</v>
      </c>
      <c r="I2664" s="41">
        <f>IFERROR(VLOOKUP(F2664,mapping!$D$3:$J$200,4,FALSE),0)</f>
        <v>0</v>
      </c>
      <c r="J2664" s="41">
        <f>IFERROR(VLOOKUP(F2664,mapping!$D$3:$J$200,5,FALSE),0)</f>
        <v>0</v>
      </c>
      <c r="K2664" s="63">
        <f>IF(W2664=mapping!$N$1,IFERROR(VLOOKUP(Table4[[#This Row],[Column1]],mapping!A:L,11,FALSE),0),IF(W2664&gt;mapping!$N$1,IFERROR(VLOOKUP(Table4[[#This Row],[Column1]],mapping!A:L,11,FALSE),0),))</f>
        <v>0</v>
      </c>
      <c r="L2664" s="139"/>
      <c r="M2664" s="60">
        <f>IF(W2664=mapping!$N$1,IFERROR(VLOOKUP(Table4[[#This Row],[Column1]],mapping!A:L,12,FALSE),0),IF(W2664&gt;mapping!$N$1,IFERROR(VLOOKUP(Table4[[#This Row],[Column1]],mapping!A:L,12,FALSE),0),0))</f>
        <v>0</v>
      </c>
      <c r="N2664" s="58">
        <f>Table4[[#This Row],[ سعر اليومية ]]*3%*Table4[[#This Row],[عدد الدورات ]]</f>
        <v>0</v>
      </c>
      <c r="O2664" s="56">
        <f>Table4[[#This Row],[ سعر اليومية ]]*Table4[[#This Row],[عدد الدورات ]]-N2664</f>
        <v>0</v>
      </c>
      <c r="P2664" s="194"/>
      <c r="Q2664" s="194"/>
      <c r="R2664" s="194"/>
      <c r="S2664" s="58">
        <f>(Table4[[#This Row],[سعر يومية السائق]]*Table4[[#This Row],[عدد الدورات ]])-SUM(Table4[[#This Row],[سلف ]:[خصم ]])+Table4[[#This Row],[اضافي ]]</f>
        <v>0</v>
      </c>
      <c r="U2664" s="58">
        <f>Table4[[#This Row],[ سعر اليومية ]]*Table4[[#This Row],[عدد الدورات ]]-Table4[[#This Row],[سعر يومية السائق]]*L2664</f>
        <v>0</v>
      </c>
      <c r="V2664" s="58">
        <f>U2664-Table4[[#This Row],[W/H  3%]]</f>
        <v>0</v>
      </c>
      <c r="W2664" s="66" t="str">
        <f>Table4[[#This Row],[اليوم]]&amp;Table4[[#This Row],[الشهر ]]&amp;Table4[[#This Row],[العام]]</f>
        <v/>
      </c>
      <c r="X2664" s="66" t="s">
        <v>304</v>
      </c>
    </row>
    <row r="2665" spans="1:24" x14ac:dyDescent="0.3">
      <c r="A2665" s="62"/>
      <c r="B2665" s="62"/>
      <c r="C2665" s="62"/>
      <c r="D2665" s="41" t="e">
        <f t="shared" si="126"/>
        <v>#N/A</v>
      </c>
      <c r="E2665" s="4"/>
      <c r="F2665" s="41" t="e">
        <f>VLOOKUP(E2665,mapping!C:J,2,FALSE)</f>
        <v>#N/A</v>
      </c>
      <c r="G2665" s="41">
        <f>IFERROR(VLOOKUP(F2665,mapping!$D$3:$J$200,2,FALSE),0)</f>
        <v>0</v>
      </c>
      <c r="H2665" s="41">
        <f>IFERROR(VLOOKUP(F2665,mapping!$D$3:$J$200,3,FALSE),0)</f>
        <v>0</v>
      </c>
      <c r="I2665" s="41">
        <f>IFERROR(VLOOKUP(F2665,mapping!$D$3:$J$200,4,FALSE),0)</f>
        <v>0</v>
      </c>
      <c r="J2665" s="41">
        <f>IFERROR(VLOOKUP(F2665,mapping!$D$3:$J$200,5,FALSE),0)</f>
        <v>0</v>
      </c>
      <c r="K2665" s="63">
        <f>IF(W2665=mapping!$N$1,IFERROR(VLOOKUP(Table4[[#This Row],[Column1]],mapping!A:L,11,FALSE),0),IF(W2665&gt;mapping!$N$1,IFERROR(VLOOKUP(Table4[[#This Row],[Column1]],mapping!A:L,11,FALSE),0),))</f>
        <v>0</v>
      </c>
      <c r="L2665" s="139"/>
      <c r="M2665" s="60">
        <f>IF(W2665=mapping!$N$1,IFERROR(VLOOKUP(Table4[[#This Row],[Column1]],mapping!A:L,12,FALSE),0),IF(W2665&gt;mapping!$N$1,IFERROR(VLOOKUP(Table4[[#This Row],[Column1]],mapping!A:L,12,FALSE),0),0))</f>
        <v>0</v>
      </c>
      <c r="N2665" s="58">
        <f>Table4[[#This Row],[ سعر اليومية ]]*3%*Table4[[#This Row],[عدد الدورات ]]</f>
        <v>0</v>
      </c>
      <c r="O2665" s="56">
        <f>Table4[[#This Row],[ سعر اليومية ]]*Table4[[#This Row],[عدد الدورات ]]-N2665</f>
        <v>0</v>
      </c>
      <c r="P2665" s="194"/>
      <c r="Q2665" s="194"/>
      <c r="R2665" s="194"/>
      <c r="S2665" s="58">
        <f>(Table4[[#This Row],[سعر يومية السائق]]*Table4[[#This Row],[عدد الدورات ]])-SUM(Table4[[#This Row],[سلف ]:[خصم ]])+Table4[[#This Row],[اضافي ]]</f>
        <v>0</v>
      </c>
      <c r="U2665" s="58">
        <f>Table4[[#This Row],[ سعر اليومية ]]*Table4[[#This Row],[عدد الدورات ]]-Table4[[#This Row],[سعر يومية السائق]]*L2665</f>
        <v>0</v>
      </c>
      <c r="V2665" s="58">
        <f>U2665-Table4[[#This Row],[W/H  3%]]</f>
        <v>0</v>
      </c>
      <c r="W2665" s="66" t="str">
        <f>Table4[[#This Row],[اليوم]]&amp;Table4[[#This Row],[الشهر ]]&amp;Table4[[#This Row],[العام]]</f>
        <v/>
      </c>
      <c r="X2665" s="66" t="s">
        <v>304</v>
      </c>
    </row>
    <row r="2666" spans="1:24" x14ac:dyDescent="0.3">
      <c r="A2666" s="62"/>
      <c r="B2666" s="62"/>
      <c r="C2666" s="62"/>
      <c r="D2666" s="41" t="e">
        <f t="shared" si="126"/>
        <v>#N/A</v>
      </c>
      <c r="E2666" s="4"/>
      <c r="F2666" s="41" t="e">
        <f>VLOOKUP(E2666,mapping!C:J,2,FALSE)</f>
        <v>#N/A</v>
      </c>
      <c r="G2666" s="41">
        <f>IFERROR(VLOOKUP(F2666,mapping!$D$3:$J$200,2,FALSE),0)</f>
        <v>0</v>
      </c>
      <c r="H2666" s="41">
        <f>IFERROR(VLOOKUP(F2666,mapping!$D$3:$J$200,3,FALSE),0)</f>
        <v>0</v>
      </c>
      <c r="I2666" s="41">
        <f>IFERROR(VLOOKUP(F2666,mapping!$D$3:$J$200,4,FALSE),0)</f>
        <v>0</v>
      </c>
      <c r="J2666" s="41">
        <f>IFERROR(VLOOKUP(F2666,mapping!$D$3:$J$200,5,FALSE),0)</f>
        <v>0</v>
      </c>
      <c r="K2666" s="63">
        <f>IF(W2666=mapping!$N$1,IFERROR(VLOOKUP(Table4[[#This Row],[Column1]],mapping!A:L,11,FALSE),0),IF(W2666&gt;mapping!$N$1,IFERROR(VLOOKUP(Table4[[#This Row],[Column1]],mapping!A:L,11,FALSE),0),))</f>
        <v>0</v>
      </c>
      <c r="L2666" s="139"/>
      <c r="M2666" s="60">
        <f>IF(W2666=mapping!$N$1,IFERROR(VLOOKUP(Table4[[#This Row],[Column1]],mapping!A:L,12,FALSE),0),IF(W2666&gt;mapping!$N$1,IFERROR(VLOOKUP(Table4[[#This Row],[Column1]],mapping!A:L,12,FALSE),0),0))</f>
        <v>0</v>
      </c>
      <c r="N2666" s="58">
        <f>Table4[[#This Row],[ سعر اليومية ]]*3%*Table4[[#This Row],[عدد الدورات ]]</f>
        <v>0</v>
      </c>
      <c r="O2666" s="56">
        <f>Table4[[#This Row],[ سعر اليومية ]]*Table4[[#This Row],[عدد الدورات ]]-N2666</f>
        <v>0</v>
      </c>
      <c r="P2666" s="194"/>
      <c r="Q2666" s="194"/>
      <c r="R2666" s="194"/>
      <c r="S2666" s="58">
        <f>(Table4[[#This Row],[سعر يومية السائق]]*Table4[[#This Row],[عدد الدورات ]])-SUM(Table4[[#This Row],[سلف ]:[خصم ]])+Table4[[#This Row],[اضافي ]]</f>
        <v>0</v>
      </c>
      <c r="U2666" s="58">
        <f>Table4[[#This Row],[ سعر اليومية ]]*Table4[[#This Row],[عدد الدورات ]]-Table4[[#This Row],[سعر يومية السائق]]*L2666</f>
        <v>0</v>
      </c>
      <c r="V2666" s="58">
        <f>U2666-Table4[[#This Row],[W/H  3%]]</f>
        <v>0</v>
      </c>
      <c r="W2666" s="66" t="str">
        <f>Table4[[#This Row],[اليوم]]&amp;Table4[[#This Row],[الشهر ]]&amp;Table4[[#This Row],[العام]]</f>
        <v/>
      </c>
      <c r="X2666" s="66" t="s">
        <v>304</v>
      </c>
    </row>
    <row r="2667" spans="1:24" x14ac:dyDescent="0.3">
      <c r="A2667" s="62"/>
      <c r="B2667" s="62"/>
      <c r="C2667" s="62"/>
      <c r="D2667" s="41" t="e">
        <f t="shared" si="126"/>
        <v>#N/A</v>
      </c>
      <c r="E2667" s="4"/>
      <c r="F2667" s="41" t="e">
        <f>VLOOKUP(E2667,mapping!C:J,2,FALSE)</f>
        <v>#N/A</v>
      </c>
      <c r="G2667" s="41">
        <f>IFERROR(VLOOKUP(F2667,mapping!$D$3:$J$200,2,FALSE),0)</f>
        <v>0</v>
      </c>
      <c r="H2667" s="41">
        <f>IFERROR(VLOOKUP(F2667,mapping!$D$3:$J$200,3,FALSE),0)</f>
        <v>0</v>
      </c>
      <c r="I2667" s="41">
        <f>IFERROR(VLOOKUP(F2667,mapping!$D$3:$J$200,4,FALSE),0)</f>
        <v>0</v>
      </c>
      <c r="J2667" s="41">
        <f>IFERROR(VLOOKUP(F2667,mapping!$D$3:$J$200,5,FALSE),0)</f>
        <v>0</v>
      </c>
      <c r="K2667" s="63">
        <f>IF(W2667=mapping!$N$1,IFERROR(VLOOKUP(Table4[[#This Row],[Column1]],mapping!A:L,11,FALSE),0),IF(W2667&gt;mapping!$N$1,IFERROR(VLOOKUP(Table4[[#This Row],[Column1]],mapping!A:L,11,FALSE),0),))</f>
        <v>0</v>
      </c>
      <c r="L2667" s="139"/>
      <c r="M2667" s="60">
        <f>IF(W2667=mapping!$N$1,IFERROR(VLOOKUP(Table4[[#This Row],[Column1]],mapping!A:L,12,FALSE),0),IF(W2667&gt;mapping!$N$1,IFERROR(VLOOKUP(Table4[[#This Row],[Column1]],mapping!A:L,12,FALSE),0),0))</f>
        <v>0</v>
      </c>
      <c r="N2667" s="58">
        <f>Table4[[#This Row],[ سعر اليومية ]]*3%*Table4[[#This Row],[عدد الدورات ]]</f>
        <v>0</v>
      </c>
      <c r="O2667" s="56">
        <f>Table4[[#This Row],[ سعر اليومية ]]*Table4[[#This Row],[عدد الدورات ]]-N2667</f>
        <v>0</v>
      </c>
      <c r="P2667" s="194"/>
      <c r="Q2667" s="194"/>
      <c r="R2667" s="194"/>
      <c r="S2667" s="58">
        <f>(Table4[[#This Row],[سعر يومية السائق]]*Table4[[#This Row],[عدد الدورات ]])-SUM(Table4[[#This Row],[سلف ]:[خصم ]])+Table4[[#This Row],[اضافي ]]</f>
        <v>0</v>
      </c>
      <c r="U2667" s="58">
        <f>Table4[[#This Row],[ سعر اليومية ]]*Table4[[#This Row],[عدد الدورات ]]-Table4[[#This Row],[سعر يومية السائق]]*L2667</f>
        <v>0</v>
      </c>
      <c r="V2667" s="58">
        <f>U2667-Table4[[#This Row],[W/H  3%]]</f>
        <v>0</v>
      </c>
      <c r="W2667" s="66" t="str">
        <f>Table4[[#This Row],[اليوم]]&amp;Table4[[#This Row],[الشهر ]]&amp;Table4[[#This Row],[العام]]</f>
        <v/>
      </c>
      <c r="X2667" s="66" t="s">
        <v>304</v>
      </c>
    </row>
    <row r="2668" spans="1:24" x14ac:dyDescent="0.3">
      <c r="A2668" s="62"/>
      <c r="B2668" s="62"/>
      <c r="C2668" s="62"/>
      <c r="D2668" s="41" t="e">
        <f t="shared" si="126"/>
        <v>#N/A</v>
      </c>
      <c r="E2668" s="4"/>
      <c r="F2668" s="41" t="e">
        <f>VLOOKUP(E2668,mapping!C:J,2,FALSE)</f>
        <v>#N/A</v>
      </c>
      <c r="G2668" s="41">
        <f>IFERROR(VLOOKUP(F2668,mapping!$D$3:$J$200,2,FALSE),0)</f>
        <v>0</v>
      </c>
      <c r="H2668" s="41">
        <f>IFERROR(VLOOKUP(F2668,mapping!$D$3:$J$200,3,FALSE),0)</f>
        <v>0</v>
      </c>
      <c r="I2668" s="41">
        <f>IFERROR(VLOOKUP(F2668,mapping!$D$3:$J$200,4,FALSE),0)</f>
        <v>0</v>
      </c>
      <c r="J2668" s="41">
        <f>IFERROR(VLOOKUP(F2668,mapping!$D$3:$J$200,5,FALSE),0)</f>
        <v>0</v>
      </c>
      <c r="K2668" s="63">
        <f>IF(W2668=mapping!$N$1,IFERROR(VLOOKUP(Table4[[#This Row],[Column1]],mapping!A:L,11,FALSE),0),IF(W2668&gt;mapping!$N$1,IFERROR(VLOOKUP(Table4[[#This Row],[Column1]],mapping!A:L,11,FALSE),0),))</f>
        <v>0</v>
      </c>
      <c r="L2668" s="139"/>
      <c r="M2668" s="60">
        <f>IF(W2668=mapping!$N$1,IFERROR(VLOOKUP(Table4[[#This Row],[Column1]],mapping!A:L,12,FALSE),0),IF(W2668&gt;mapping!$N$1,IFERROR(VLOOKUP(Table4[[#This Row],[Column1]],mapping!A:L,12,FALSE),0),0))</f>
        <v>0</v>
      </c>
      <c r="N2668" s="58">
        <f>Table4[[#This Row],[ سعر اليومية ]]*3%*Table4[[#This Row],[عدد الدورات ]]</f>
        <v>0</v>
      </c>
      <c r="O2668" s="56">
        <f>Table4[[#This Row],[ سعر اليومية ]]*Table4[[#This Row],[عدد الدورات ]]-N2668</f>
        <v>0</v>
      </c>
      <c r="P2668" s="194"/>
      <c r="Q2668" s="194"/>
      <c r="R2668" s="194"/>
      <c r="S2668" s="58">
        <f>(Table4[[#This Row],[سعر يومية السائق]]*Table4[[#This Row],[عدد الدورات ]])-SUM(Table4[[#This Row],[سلف ]:[خصم ]])+Table4[[#This Row],[اضافي ]]</f>
        <v>0</v>
      </c>
      <c r="U2668" s="58">
        <f>Table4[[#This Row],[ سعر اليومية ]]*Table4[[#This Row],[عدد الدورات ]]-Table4[[#This Row],[سعر يومية السائق]]*L2668</f>
        <v>0</v>
      </c>
      <c r="V2668" s="58">
        <f>U2668-Table4[[#This Row],[W/H  3%]]</f>
        <v>0</v>
      </c>
      <c r="W2668" s="66" t="str">
        <f>Table4[[#This Row],[اليوم]]&amp;Table4[[#This Row],[الشهر ]]&amp;Table4[[#This Row],[العام]]</f>
        <v/>
      </c>
      <c r="X2668" s="66" t="s">
        <v>304</v>
      </c>
    </row>
    <row r="2669" spans="1:24" x14ac:dyDescent="0.3">
      <c r="A2669" s="62"/>
      <c r="B2669" s="62"/>
      <c r="C2669" s="62"/>
      <c r="D2669" s="41" t="e">
        <f t="shared" si="126"/>
        <v>#N/A</v>
      </c>
      <c r="E2669" s="4"/>
      <c r="F2669" s="41" t="e">
        <f>VLOOKUP(E2669,mapping!C:J,2,FALSE)</f>
        <v>#N/A</v>
      </c>
      <c r="G2669" s="41">
        <f>IFERROR(VLOOKUP(F2669,mapping!$D$3:$J$200,2,FALSE),0)</f>
        <v>0</v>
      </c>
      <c r="H2669" s="41">
        <f>IFERROR(VLOOKUP(F2669,mapping!$D$3:$J$200,3,FALSE),0)</f>
        <v>0</v>
      </c>
      <c r="I2669" s="41">
        <f>IFERROR(VLOOKUP(F2669,mapping!$D$3:$J$200,4,FALSE),0)</f>
        <v>0</v>
      </c>
      <c r="J2669" s="41">
        <f>IFERROR(VLOOKUP(F2669,mapping!$D$3:$J$200,5,FALSE),0)</f>
        <v>0</v>
      </c>
      <c r="K2669" s="63">
        <f>IF(W2669=mapping!$N$1,IFERROR(VLOOKUP(Table4[[#This Row],[Column1]],mapping!A:L,11,FALSE),0),IF(W2669&gt;mapping!$N$1,IFERROR(VLOOKUP(Table4[[#This Row],[Column1]],mapping!A:L,11,FALSE),0),))</f>
        <v>0</v>
      </c>
      <c r="L2669" s="139"/>
      <c r="M2669" s="60">
        <f>IF(W2669=mapping!$N$1,IFERROR(VLOOKUP(Table4[[#This Row],[Column1]],mapping!A:L,12,FALSE),0),IF(W2669&gt;mapping!$N$1,IFERROR(VLOOKUP(Table4[[#This Row],[Column1]],mapping!A:L,12,FALSE),0),0))</f>
        <v>0</v>
      </c>
      <c r="N2669" s="58">
        <f>Table4[[#This Row],[ سعر اليومية ]]*3%*Table4[[#This Row],[عدد الدورات ]]</f>
        <v>0</v>
      </c>
      <c r="O2669" s="56">
        <f>Table4[[#This Row],[ سعر اليومية ]]*Table4[[#This Row],[عدد الدورات ]]-N2669</f>
        <v>0</v>
      </c>
      <c r="P2669" s="194"/>
      <c r="Q2669" s="194"/>
      <c r="R2669" s="194"/>
      <c r="S2669" s="58">
        <f>(Table4[[#This Row],[سعر يومية السائق]]*Table4[[#This Row],[عدد الدورات ]])-SUM(Table4[[#This Row],[سلف ]:[خصم ]])+Table4[[#This Row],[اضافي ]]</f>
        <v>0</v>
      </c>
      <c r="U2669" s="58">
        <f>Table4[[#This Row],[ سعر اليومية ]]*Table4[[#This Row],[عدد الدورات ]]-Table4[[#This Row],[سعر يومية السائق]]*L2669</f>
        <v>0</v>
      </c>
      <c r="V2669" s="58">
        <f>U2669-Table4[[#This Row],[W/H  3%]]</f>
        <v>0</v>
      </c>
      <c r="W2669" s="66" t="str">
        <f>Table4[[#This Row],[اليوم]]&amp;Table4[[#This Row],[الشهر ]]&amp;Table4[[#This Row],[العام]]</f>
        <v/>
      </c>
      <c r="X2669" s="66" t="s">
        <v>304</v>
      </c>
    </row>
    <row r="2670" spans="1:24" x14ac:dyDescent="0.3">
      <c r="A2670" s="62"/>
      <c r="B2670" s="62"/>
      <c r="C2670" s="62"/>
      <c r="D2670" s="41" t="e">
        <f t="shared" si="126"/>
        <v>#N/A</v>
      </c>
      <c r="E2670" s="4"/>
      <c r="F2670" s="41" t="e">
        <f>VLOOKUP(E2670,mapping!C:J,2,FALSE)</f>
        <v>#N/A</v>
      </c>
      <c r="G2670" s="41">
        <f>IFERROR(VLOOKUP(F2670,mapping!$D$3:$J$200,2,FALSE),0)</f>
        <v>0</v>
      </c>
      <c r="H2670" s="41">
        <f>IFERROR(VLOOKUP(F2670,mapping!$D$3:$J$200,3,FALSE),0)</f>
        <v>0</v>
      </c>
      <c r="I2670" s="41">
        <f>IFERROR(VLOOKUP(F2670,mapping!$D$3:$J$200,4,FALSE),0)</f>
        <v>0</v>
      </c>
      <c r="J2670" s="41">
        <f>IFERROR(VLOOKUP(F2670,mapping!$D$3:$J$200,5,FALSE),0)</f>
        <v>0</v>
      </c>
      <c r="K2670" s="63">
        <f>IF(W2670=mapping!$N$1,IFERROR(VLOOKUP(Table4[[#This Row],[Column1]],mapping!A:L,11,FALSE),0),IF(W2670&gt;mapping!$N$1,IFERROR(VLOOKUP(Table4[[#This Row],[Column1]],mapping!A:L,11,FALSE),0),))</f>
        <v>0</v>
      </c>
      <c r="L2670" s="139"/>
      <c r="M2670" s="60">
        <f>IF(W2670=mapping!$N$1,IFERROR(VLOOKUP(Table4[[#This Row],[Column1]],mapping!A:L,12,FALSE),0),IF(W2670&gt;mapping!$N$1,IFERROR(VLOOKUP(Table4[[#This Row],[Column1]],mapping!A:L,12,FALSE),0),0))</f>
        <v>0</v>
      </c>
      <c r="N2670" s="58">
        <f>Table4[[#This Row],[ سعر اليومية ]]*3%*Table4[[#This Row],[عدد الدورات ]]</f>
        <v>0</v>
      </c>
      <c r="O2670" s="56">
        <f>Table4[[#This Row],[ سعر اليومية ]]*Table4[[#This Row],[عدد الدورات ]]-N2670</f>
        <v>0</v>
      </c>
      <c r="P2670" s="194"/>
      <c r="Q2670" s="194"/>
      <c r="R2670" s="194"/>
      <c r="S2670" s="58">
        <f>(Table4[[#This Row],[سعر يومية السائق]]*Table4[[#This Row],[عدد الدورات ]])-SUM(Table4[[#This Row],[سلف ]:[خصم ]])+Table4[[#This Row],[اضافي ]]</f>
        <v>0</v>
      </c>
      <c r="U2670" s="58">
        <f>Table4[[#This Row],[ سعر اليومية ]]*Table4[[#This Row],[عدد الدورات ]]-Table4[[#This Row],[سعر يومية السائق]]*L2670</f>
        <v>0</v>
      </c>
      <c r="V2670" s="58">
        <f>U2670-Table4[[#This Row],[W/H  3%]]</f>
        <v>0</v>
      </c>
      <c r="W2670" s="66" t="str">
        <f>Table4[[#This Row],[اليوم]]&amp;Table4[[#This Row],[الشهر ]]&amp;Table4[[#This Row],[العام]]</f>
        <v/>
      </c>
      <c r="X2670" s="66" t="s">
        <v>304</v>
      </c>
    </row>
    <row r="2671" spans="1:24" x14ac:dyDescent="0.3">
      <c r="A2671" s="62"/>
      <c r="B2671" s="62"/>
      <c r="C2671" s="62"/>
      <c r="D2671" s="41" t="e">
        <f t="shared" ref="D2671:D2734" si="127">F2671&amp;G2671&amp;H2671&amp;I2671&amp;J2671</f>
        <v>#N/A</v>
      </c>
      <c r="E2671" s="4"/>
      <c r="F2671" s="41" t="e">
        <f>VLOOKUP(E2671,mapping!C:J,2,FALSE)</f>
        <v>#N/A</v>
      </c>
      <c r="G2671" s="41">
        <f>IFERROR(VLOOKUP(F2671,mapping!$D$3:$J$200,2,FALSE),0)</f>
        <v>0</v>
      </c>
      <c r="H2671" s="41">
        <f>IFERROR(VLOOKUP(F2671,mapping!$D$3:$J$200,3,FALSE),0)</f>
        <v>0</v>
      </c>
      <c r="I2671" s="41">
        <f>IFERROR(VLOOKUP(F2671,mapping!$D$3:$J$200,4,FALSE),0)</f>
        <v>0</v>
      </c>
      <c r="J2671" s="41">
        <f>IFERROR(VLOOKUP(F2671,mapping!$D$3:$J$200,5,FALSE),0)</f>
        <v>0</v>
      </c>
      <c r="K2671" s="63">
        <f>IF(W2671=mapping!$N$1,IFERROR(VLOOKUP(Table4[[#This Row],[Column1]],mapping!A:L,11,FALSE),0),IF(W2671&gt;mapping!$N$1,IFERROR(VLOOKUP(Table4[[#This Row],[Column1]],mapping!A:L,11,FALSE),0),))</f>
        <v>0</v>
      </c>
      <c r="L2671" s="139"/>
      <c r="M2671" s="60">
        <f>IF(W2671=mapping!$N$1,IFERROR(VLOOKUP(Table4[[#This Row],[Column1]],mapping!A:L,12,FALSE),0),IF(W2671&gt;mapping!$N$1,IFERROR(VLOOKUP(Table4[[#This Row],[Column1]],mapping!A:L,12,FALSE),0),0))</f>
        <v>0</v>
      </c>
      <c r="N2671" s="58">
        <f>Table4[[#This Row],[ سعر اليومية ]]*3%*Table4[[#This Row],[عدد الدورات ]]</f>
        <v>0</v>
      </c>
      <c r="O2671" s="56">
        <f>Table4[[#This Row],[ سعر اليومية ]]*Table4[[#This Row],[عدد الدورات ]]-N2671</f>
        <v>0</v>
      </c>
      <c r="P2671" s="194"/>
      <c r="Q2671" s="194"/>
      <c r="R2671" s="194"/>
      <c r="S2671" s="58">
        <f>(Table4[[#This Row],[سعر يومية السائق]]*Table4[[#This Row],[عدد الدورات ]])-SUM(Table4[[#This Row],[سلف ]:[خصم ]])+Table4[[#This Row],[اضافي ]]</f>
        <v>0</v>
      </c>
      <c r="U2671" s="58">
        <f>Table4[[#This Row],[ سعر اليومية ]]*Table4[[#This Row],[عدد الدورات ]]-Table4[[#This Row],[سعر يومية السائق]]*L2671</f>
        <v>0</v>
      </c>
      <c r="V2671" s="58">
        <f>U2671-Table4[[#This Row],[W/H  3%]]</f>
        <v>0</v>
      </c>
      <c r="W2671" s="66" t="str">
        <f>Table4[[#This Row],[اليوم]]&amp;Table4[[#This Row],[الشهر ]]&amp;Table4[[#This Row],[العام]]</f>
        <v/>
      </c>
      <c r="X2671" s="66" t="s">
        <v>304</v>
      </c>
    </row>
    <row r="2672" spans="1:24" x14ac:dyDescent="0.3">
      <c r="A2672" s="62"/>
      <c r="B2672" s="62"/>
      <c r="C2672" s="62"/>
      <c r="D2672" s="41" t="e">
        <f t="shared" si="127"/>
        <v>#N/A</v>
      </c>
      <c r="E2672" s="4"/>
      <c r="F2672" s="41" t="e">
        <f>VLOOKUP(E2672,mapping!C:J,2,FALSE)</f>
        <v>#N/A</v>
      </c>
      <c r="G2672" s="41">
        <f>IFERROR(VLOOKUP(F2672,mapping!$D$3:$J$200,2,FALSE),0)</f>
        <v>0</v>
      </c>
      <c r="H2672" s="41">
        <f>IFERROR(VLOOKUP(F2672,mapping!$D$3:$J$200,3,FALSE),0)</f>
        <v>0</v>
      </c>
      <c r="I2672" s="41">
        <f>IFERROR(VLOOKUP(F2672,mapping!$D$3:$J$200,4,FALSE),0)</f>
        <v>0</v>
      </c>
      <c r="J2672" s="41">
        <f>IFERROR(VLOOKUP(F2672,mapping!$D$3:$J$200,5,FALSE),0)</f>
        <v>0</v>
      </c>
      <c r="K2672" s="63">
        <f>IF(W2672=mapping!$N$1,IFERROR(VLOOKUP(Table4[[#This Row],[Column1]],mapping!A:L,11,FALSE),0),IF(W2672&gt;mapping!$N$1,IFERROR(VLOOKUP(Table4[[#This Row],[Column1]],mapping!A:L,11,FALSE),0),))</f>
        <v>0</v>
      </c>
      <c r="L2672" s="139"/>
      <c r="M2672" s="60">
        <f>IF(W2672=mapping!$N$1,IFERROR(VLOOKUP(Table4[[#This Row],[Column1]],mapping!A:L,12,FALSE),0),IF(W2672&gt;mapping!$N$1,IFERROR(VLOOKUP(Table4[[#This Row],[Column1]],mapping!A:L,12,FALSE),0),0))</f>
        <v>0</v>
      </c>
      <c r="N2672" s="58">
        <f>Table4[[#This Row],[ سعر اليومية ]]*3%*Table4[[#This Row],[عدد الدورات ]]</f>
        <v>0</v>
      </c>
      <c r="O2672" s="56">
        <f>Table4[[#This Row],[ سعر اليومية ]]*Table4[[#This Row],[عدد الدورات ]]-N2672</f>
        <v>0</v>
      </c>
      <c r="P2672" s="194"/>
      <c r="Q2672" s="194"/>
      <c r="R2672" s="194"/>
      <c r="S2672" s="58">
        <f>(Table4[[#This Row],[سعر يومية السائق]]*Table4[[#This Row],[عدد الدورات ]])-SUM(Table4[[#This Row],[سلف ]:[خصم ]])+Table4[[#This Row],[اضافي ]]</f>
        <v>0</v>
      </c>
      <c r="U2672" s="58">
        <f>Table4[[#This Row],[ سعر اليومية ]]*Table4[[#This Row],[عدد الدورات ]]-Table4[[#This Row],[سعر يومية السائق]]*L2672</f>
        <v>0</v>
      </c>
      <c r="V2672" s="58">
        <f>U2672-Table4[[#This Row],[W/H  3%]]</f>
        <v>0</v>
      </c>
      <c r="W2672" s="66" t="str">
        <f>Table4[[#This Row],[اليوم]]&amp;Table4[[#This Row],[الشهر ]]&amp;Table4[[#This Row],[العام]]</f>
        <v/>
      </c>
      <c r="X2672" s="66" t="s">
        <v>304</v>
      </c>
    </row>
    <row r="2673" spans="1:24" x14ac:dyDescent="0.3">
      <c r="A2673" s="62"/>
      <c r="B2673" s="62"/>
      <c r="C2673" s="62"/>
      <c r="D2673" s="41" t="e">
        <f t="shared" si="127"/>
        <v>#N/A</v>
      </c>
      <c r="E2673" s="4"/>
      <c r="F2673" s="41" t="e">
        <f>VLOOKUP(E2673,mapping!C:J,2,FALSE)</f>
        <v>#N/A</v>
      </c>
      <c r="G2673" s="41">
        <f>IFERROR(VLOOKUP(F2673,mapping!$D$3:$J$200,2,FALSE),0)</f>
        <v>0</v>
      </c>
      <c r="H2673" s="41">
        <f>IFERROR(VLOOKUP(F2673,mapping!$D$3:$J$200,3,FALSE),0)</f>
        <v>0</v>
      </c>
      <c r="I2673" s="41">
        <f>IFERROR(VLOOKUP(F2673,mapping!$D$3:$J$200,4,FALSE),0)</f>
        <v>0</v>
      </c>
      <c r="J2673" s="41">
        <f>IFERROR(VLOOKUP(F2673,mapping!$D$3:$J$200,5,FALSE),0)</f>
        <v>0</v>
      </c>
      <c r="K2673" s="63">
        <f>IF(W2673=mapping!$N$1,IFERROR(VLOOKUP(Table4[[#This Row],[Column1]],mapping!A:L,11,FALSE),0),IF(W2673&gt;mapping!$N$1,IFERROR(VLOOKUP(Table4[[#This Row],[Column1]],mapping!A:L,11,FALSE),0),))</f>
        <v>0</v>
      </c>
      <c r="L2673" s="139"/>
      <c r="M2673" s="60">
        <f>IF(W2673=mapping!$N$1,IFERROR(VLOOKUP(Table4[[#This Row],[Column1]],mapping!A:L,12,FALSE),0),IF(W2673&gt;mapping!$N$1,IFERROR(VLOOKUP(Table4[[#This Row],[Column1]],mapping!A:L,12,FALSE),0),0))</f>
        <v>0</v>
      </c>
      <c r="N2673" s="58">
        <f>Table4[[#This Row],[ سعر اليومية ]]*3%*Table4[[#This Row],[عدد الدورات ]]</f>
        <v>0</v>
      </c>
      <c r="O2673" s="56">
        <f>Table4[[#This Row],[ سعر اليومية ]]*Table4[[#This Row],[عدد الدورات ]]-N2673</f>
        <v>0</v>
      </c>
      <c r="P2673" s="194"/>
      <c r="Q2673" s="194"/>
      <c r="R2673" s="194"/>
      <c r="S2673" s="58">
        <f>(Table4[[#This Row],[سعر يومية السائق]]*Table4[[#This Row],[عدد الدورات ]])-SUM(Table4[[#This Row],[سلف ]:[خصم ]])+Table4[[#This Row],[اضافي ]]</f>
        <v>0</v>
      </c>
      <c r="U2673" s="58">
        <f>Table4[[#This Row],[ سعر اليومية ]]*Table4[[#This Row],[عدد الدورات ]]-Table4[[#This Row],[سعر يومية السائق]]*L2673</f>
        <v>0</v>
      </c>
      <c r="V2673" s="58">
        <f>U2673-Table4[[#This Row],[W/H  3%]]</f>
        <v>0</v>
      </c>
      <c r="W2673" s="66" t="str">
        <f>Table4[[#This Row],[اليوم]]&amp;Table4[[#This Row],[الشهر ]]&amp;Table4[[#This Row],[العام]]</f>
        <v/>
      </c>
      <c r="X2673" s="66" t="s">
        <v>304</v>
      </c>
    </row>
    <row r="2674" spans="1:24" x14ac:dyDescent="0.3">
      <c r="A2674" s="62"/>
      <c r="B2674" s="62"/>
      <c r="C2674" s="62"/>
      <c r="D2674" s="41" t="e">
        <f t="shared" si="127"/>
        <v>#N/A</v>
      </c>
      <c r="E2674" s="4"/>
      <c r="F2674" s="41" t="e">
        <f>VLOOKUP(E2674,mapping!C:J,2,FALSE)</f>
        <v>#N/A</v>
      </c>
      <c r="G2674" s="41">
        <f>IFERROR(VLOOKUP(F2674,mapping!$D$3:$J$200,2,FALSE),0)</f>
        <v>0</v>
      </c>
      <c r="H2674" s="41">
        <f>IFERROR(VLOOKUP(F2674,mapping!$D$3:$J$200,3,FALSE),0)</f>
        <v>0</v>
      </c>
      <c r="I2674" s="41">
        <f>IFERROR(VLOOKUP(F2674,mapping!$D$3:$J$200,4,FALSE),0)</f>
        <v>0</v>
      </c>
      <c r="J2674" s="41">
        <f>IFERROR(VLOOKUP(F2674,mapping!$D$3:$J$200,5,FALSE),0)</f>
        <v>0</v>
      </c>
      <c r="K2674" s="63">
        <f>IF(W2674=mapping!$N$1,IFERROR(VLOOKUP(Table4[[#This Row],[Column1]],mapping!A:L,11,FALSE),0),IF(W2674&gt;mapping!$N$1,IFERROR(VLOOKUP(Table4[[#This Row],[Column1]],mapping!A:L,11,FALSE),0),))</f>
        <v>0</v>
      </c>
      <c r="L2674" s="139"/>
      <c r="M2674" s="60">
        <f>IF(W2674=mapping!$N$1,IFERROR(VLOOKUP(Table4[[#This Row],[Column1]],mapping!A:L,12,FALSE),0),IF(W2674&gt;mapping!$N$1,IFERROR(VLOOKUP(Table4[[#This Row],[Column1]],mapping!A:L,12,FALSE),0),0))</f>
        <v>0</v>
      </c>
      <c r="N2674" s="58">
        <f>Table4[[#This Row],[ سعر اليومية ]]*3%*Table4[[#This Row],[عدد الدورات ]]</f>
        <v>0</v>
      </c>
      <c r="O2674" s="56">
        <f>Table4[[#This Row],[ سعر اليومية ]]*Table4[[#This Row],[عدد الدورات ]]-N2674</f>
        <v>0</v>
      </c>
      <c r="P2674" s="194"/>
      <c r="Q2674" s="194"/>
      <c r="R2674" s="194"/>
      <c r="S2674" s="58">
        <f>(Table4[[#This Row],[سعر يومية السائق]]*Table4[[#This Row],[عدد الدورات ]])-SUM(Table4[[#This Row],[سلف ]:[خصم ]])+Table4[[#This Row],[اضافي ]]</f>
        <v>0</v>
      </c>
      <c r="U2674" s="58">
        <f>Table4[[#This Row],[ سعر اليومية ]]*Table4[[#This Row],[عدد الدورات ]]-Table4[[#This Row],[سعر يومية السائق]]*L2674</f>
        <v>0</v>
      </c>
      <c r="V2674" s="58">
        <f>U2674-Table4[[#This Row],[W/H  3%]]</f>
        <v>0</v>
      </c>
      <c r="W2674" s="66" t="str">
        <f>Table4[[#This Row],[اليوم]]&amp;Table4[[#This Row],[الشهر ]]&amp;Table4[[#This Row],[العام]]</f>
        <v/>
      </c>
      <c r="X2674" s="66" t="s">
        <v>304</v>
      </c>
    </row>
    <row r="2675" spans="1:24" x14ac:dyDescent="0.3">
      <c r="A2675" s="62"/>
      <c r="B2675" s="62"/>
      <c r="C2675" s="62"/>
      <c r="D2675" s="41" t="e">
        <f t="shared" si="127"/>
        <v>#N/A</v>
      </c>
      <c r="E2675" s="4"/>
      <c r="F2675" s="41" t="e">
        <f>VLOOKUP(E2675,mapping!C:J,2,FALSE)</f>
        <v>#N/A</v>
      </c>
      <c r="G2675" s="41">
        <f>IFERROR(VLOOKUP(F2675,mapping!$D$3:$J$200,2,FALSE),0)</f>
        <v>0</v>
      </c>
      <c r="H2675" s="41">
        <f>IFERROR(VLOOKUP(F2675,mapping!$D$3:$J$200,3,FALSE),0)</f>
        <v>0</v>
      </c>
      <c r="I2675" s="41">
        <f>IFERROR(VLOOKUP(F2675,mapping!$D$3:$J$200,4,FALSE),0)</f>
        <v>0</v>
      </c>
      <c r="J2675" s="41">
        <f>IFERROR(VLOOKUP(F2675,mapping!$D$3:$J$200,5,FALSE),0)</f>
        <v>0</v>
      </c>
      <c r="K2675" s="63">
        <f>IF(W2675=mapping!$N$1,IFERROR(VLOOKUP(Table4[[#This Row],[Column1]],mapping!A:L,11,FALSE),0),IF(W2675&gt;mapping!$N$1,IFERROR(VLOOKUP(Table4[[#This Row],[Column1]],mapping!A:L,11,FALSE),0),))</f>
        <v>0</v>
      </c>
      <c r="L2675" s="139"/>
      <c r="M2675" s="60">
        <f>IF(W2675=mapping!$N$1,IFERROR(VLOOKUP(Table4[[#This Row],[Column1]],mapping!A:L,12,FALSE),0),IF(W2675&gt;mapping!$N$1,IFERROR(VLOOKUP(Table4[[#This Row],[Column1]],mapping!A:L,12,FALSE),0),0))</f>
        <v>0</v>
      </c>
      <c r="N2675" s="58">
        <f>Table4[[#This Row],[ سعر اليومية ]]*3%*Table4[[#This Row],[عدد الدورات ]]</f>
        <v>0</v>
      </c>
      <c r="O2675" s="56">
        <f>Table4[[#This Row],[ سعر اليومية ]]*Table4[[#This Row],[عدد الدورات ]]-N2675</f>
        <v>0</v>
      </c>
      <c r="P2675" s="194"/>
      <c r="Q2675" s="194"/>
      <c r="R2675" s="194"/>
      <c r="S2675" s="58">
        <f>(Table4[[#This Row],[سعر يومية السائق]]*Table4[[#This Row],[عدد الدورات ]])-SUM(Table4[[#This Row],[سلف ]:[خصم ]])+Table4[[#This Row],[اضافي ]]</f>
        <v>0</v>
      </c>
      <c r="U2675" s="58">
        <f>Table4[[#This Row],[ سعر اليومية ]]*Table4[[#This Row],[عدد الدورات ]]-Table4[[#This Row],[سعر يومية السائق]]*L2675</f>
        <v>0</v>
      </c>
      <c r="V2675" s="58">
        <f>U2675-Table4[[#This Row],[W/H  3%]]</f>
        <v>0</v>
      </c>
      <c r="W2675" s="66" t="str">
        <f>Table4[[#This Row],[اليوم]]&amp;Table4[[#This Row],[الشهر ]]&amp;Table4[[#This Row],[العام]]</f>
        <v/>
      </c>
      <c r="X2675" s="66" t="s">
        <v>304</v>
      </c>
    </row>
    <row r="2676" spans="1:24" x14ac:dyDescent="0.3">
      <c r="A2676" s="62"/>
      <c r="B2676" s="62"/>
      <c r="C2676" s="62"/>
      <c r="D2676" s="41" t="e">
        <f t="shared" si="127"/>
        <v>#N/A</v>
      </c>
      <c r="E2676" s="4"/>
      <c r="F2676" s="41" t="e">
        <f>VLOOKUP(E2676,mapping!C:J,2,FALSE)</f>
        <v>#N/A</v>
      </c>
      <c r="G2676" s="41">
        <f>IFERROR(VLOOKUP(F2676,mapping!$D$3:$J$200,2,FALSE),0)</f>
        <v>0</v>
      </c>
      <c r="H2676" s="41">
        <f>IFERROR(VLOOKUP(F2676,mapping!$D$3:$J$200,3,FALSE),0)</f>
        <v>0</v>
      </c>
      <c r="I2676" s="41">
        <f>IFERROR(VLOOKUP(F2676,mapping!$D$3:$J$200,4,FALSE),0)</f>
        <v>0</v>
      </c>
      <c r="J2676" s="41">
        <f>IFERROR(VLOOKUP(F2676,mapping!$D$3:$J$200,5,FALSE),0)</f>
        <v>0</v>
      </c>
      <c r="K2676" s="63">
        <f>IF(W2676=mapping!$N$1,IFERROR(VLOOKUP(Table4[[#This Row],[Column1]],mapping!A:L,11,FALSE),0),IF(W2676&gt;mapping!$N$1,IFERROR(VLOOKUP(Table4[[#This Row],[Column1]],mapping!A:L,11,FALSE),0),))</f>
        <v>0</v>
      </c>
      <c r="L2676" s="139"/>
      <c r="M2676" s="60">
        <f>IF(W2676=mapping!$N$1,IFERROR(VLOOKUP(Table4[[#This Row],[Column1]],mapping!A:L,12,FALSE),0),IF(W2676&gt;mapping!$N$1,IFERROR(VLOOKUP(Table4[[#This Row],[Column1]],mapping!A:L,12,FALSE),0),0))</f>
        <v>0</v>
      </c>
      <c r="N2676" s="58">
        <f>Table4[[#This Row],[ سعر اليومية ]]*3%*Table4[[#This Row],[عدد الدورات ]]</f>
        <v>0</v>
      </c>
      <c r="O2676" s="56">
        <f>Table4[[#This Row],[ سعر اليومية ]]*Table4[[#This Row],[عدد الدورات ]]-N2676</f>
        <v>0</v>
      </c>
      <c r="P2676" s="194"/>
      <c r="Q2676" s="194"/>
      <c r="R2676" s="194"/>
      <c r="S2676" s="58">
        <f>(Table4[[#This Row],[سعر يومية السائق]]*Table4[[#This Row],[عدد الدورات ]])-SUM(Table4[[#This Row],[سلف ]:[خصم ]])+Table4[[#This Row],[اضافي ]]</f>
        <v>0</v>
      </c>
      <c r="U2676" s="58">
        <f>Table4[[#This Row],[ سعر اليومية ]]*Table4[[#This Row],[عدد الدورات ]]-Table4[[#This Row],[سعر يومية السائق]]*L2676</f>
        <v>0</v>
      </c>
      <c r="V2676" s="58">
        <f>U2676-Table4[[#This Row],[W/H  3%]]</f>
        <v>0</v>
      </c>
      <c r="W2676" s="66" t="str">
        <f>Table4[[#This Row],[اليوم]]&amp;Table4[[#This Row],[الشهر ]]&amp;Table4[[#This Row],[العام]]</f>
        <v/>
      </c>
      <c r="X2676" s="66" t="s">
        <v>304</v>
      </c>
    </row>
    <row r="2677" spans="1:24" x14ac:dyDescent="0.3">
      <c r="A2677" s="62"/>
      <c r="B2677" s="62"/>
      <c r="C2677" s="62"/>
      <c r="D2677" s="41" t="e">
        <f t="shared" si="127"/>
        <v>#N/A</v>
      </c>
      <c r="E2677" s="4"/>
      <c r="F2677" s="41" t="e">
        <f>VLOOKUP(E2677,mapping!C:J,2,FALSE)</f>
        <v>#N/A</v>
      </c>
      <c r="G2677" s="41">
        <f>IFERROR(VLOOKUP(F2677,mapping!$D$3:$J$200,2,FALSE),0)</f>
        <v>0</v>
      </c>
      <c r="H2677" s="41">
        <f>IFERROR(VLOOKUP(F2677,mapping!$D$3:$J$200,3,FALSE),0)</f>
        <v>0</v>
      </c>
      <c r="I2677" s="41">
        <f>IFERROR(VLOOKUP(F2677,mapping!$D$3:$J$200,4,FALSE),0)</f>
        <v>0</v>
      </c>
      <c r="J2677" s="41">
        <f>IFERROR(VLOOKUP(F2677,mapping!$D$3:$J$200,5,FALSE),0)</f>
        <v>0</v>
      </c>
      <c r="K2677" s="63">
        <f>IF(W2677=mapping!$N$1,IFERROR(VLOOKUP(Table4[[#This Row],[Column1]],mapping!A:L,11,FALSE),0),IF(W2677&gt;mapping!$N$1,IFERROR(VLOOKUP(Table4[[#This Row],[Column1]],mapping!A:L,11,FALSE),0),))</f>
        <v>0</v>
      </c>
      <c r="L2677" s="139"/>
      <c r="M2677" s="60">
        <f>IF(W2677=mapping!$N$1,IFERROR(VLOOKUP(Table4[[#This Row],[Column1]],mapping!A:L,12,FALSE),0),IF(W2677&gt;mapping!$N$1,IFERROR(VLOOKUP(Table4[[#This Row],[Column1]],mapping!A:L,12,FALSE),0),0))</f>
        <v>0</v>
      </c>
      <c r="N2677" s="58">
        <f>Table4[[#This Row],[ سعر اليومية ]]*3%*Table4[[#This Row],[عدد الدورات ]]</f>
        <v>0</v>
      </c>
      <c r="O2677" s="56">
        <f>Table4[[#This Row],[ سعر اليومية ]]*Table4[[#This Row],[عدد الدورات ]]-N2677</f>
        <v>0</v>
      </c>
      <c r="P2677" s="194"/>
      <c r="Q2677" s="194"/>
      <c r="R2677" s="194"/>
      <c r="S2677" s="58">
        <f>(Table4[[#This Row],[سعر يومية السائق]]*Table4[[#This Row],[عدد الدورات ]])-SUM(Table4[[#This Row],[سلف ]:[خصم ]])+Table4[[#This Row],[اضافي ]]</f>
        <v>0</v>
      </c>
      <c r="U2677" s="58">
        <f>Table4[[#This Row],[ سعر اليومية ]]*Table4[[#This Row],[عدد الدورات ]]-Table4[[#This Row],[سعر يومية السائق]]*L2677</f>
        <v>0</v>
      </c>
      <c r="V2677" s="58">
        <f>U2677-Table4[[#This Row],[W/H  3%]]</f>
        <v>0</v>
      </c>
      <c r="W2677" s="66" t="str">
        <f>Table4[[#This Row],[اليوم]]&amp;Table4[[#This Row],[الشهر ]]&amp;Table4[[#This Row],[العام]]</f>
        <v/>
      </c>
      <c r="X2677" s="66" t="s">
        <v>304</v>
      </c>
    </row>
    <row r="2678" spans="1:24" x14ac:dyDescent="0.3">
      <c r="A2678" s="62"/>
      <c r="B2678" s="62"/>
      <c r="C2678" s="62"/>
      <c r="D2678" s="41" t="e">
        <f t="shared" si="127"/>
        <v>#N/A</v>
      </c>
      <c r="E2678" s="4"/>
      <c r="F2678" s="41" t="e">
        <f>VLOOKUP(E2678,mapping!C:J,2,FALSE)</f>
        <v>#N/A</v>
      </c>
      <c r="G2678" s="41">
        <f>IFERROR(VLOOKUP(F2678,mapping!$D$3:$J$200,2,FALSE),0)</f>
        <v>0</v>
      </c>
      <c r="H2678" s="41">
        <f>IFERROR(VLOOKUP(F2678,mapping!$D$3:$J$200,3,FALSE),0)</f>
        <v>0</v>
      </c>
      <c r="I2678" s="41">
        <f>IFERROR(VLOOKUP(F2678,mapping!$D$3:$J$200,4,FALSE),0)</f>
        <v>0</v>
      </c>
      <c r="J2678" s="41">
        <f>IFERROR(VLOOKUP(F2678,mapping!$D$3:$J$200,5,FALSE),0)</f>
        <v>0</v>
      </c>
      <c r="K2678" s="63">
        <f>IF(W2678=mapping!$N$1,IFERROR(VLOOKUP(Table4[[#This Row],[Column1]],mapping!A:L,11,FALSE),0),IF(W2678&gt;mapping!$N$1,IFERROR(VLOOKUP(Table4[[#This Row],[Column1]],mapping!A:L,11,FALSE),0),))</f>
        <v>0</v>
      </c>
      <c r="L2678" s="139"/>
      <c r="M2678" s="60">
        <f>IF(W2678=mapping!$N$1,IFERROR(VLOOKUP(Table4[[#This Row],[Column1]],mapping!A:L,12,FALSE),0),IF(W2678&gt;mapping!$N$1,IFERROR(VLOOKUP(Table4[[#This Row],[Column1]],mapping!A:L,12,FALSE),0),0))</f>
        <v>0</v>
      </c>
      <c r="N2678" s="58">
        <f>Table4[[#This Row],[ سعر اليومية ]]*3%*Table4[[#This Row],[عدد الدورات ]]</f>
        <v>0</v>
      </c>
      <c r="O2678" s="56">
        <f>Table4[[#This Row],[ سعر اليومية ]]*Table4[[#This Row],[عدد الدورات ]]-N2678</f>
        <v>0</v>
      </c>
      <c r="P2678" s="194"/>
      <c r="Q2678" s="194"/>
      <c r="R2678" s="194"/>
      <c r="S2678" s="58">
        <f>(Table4[[#This Row],[سعر يومية السائق]]*Table4[[#This Row],[عدد الدورات ]])-SUM(Table4[[#This Row],[سلف ]:[خصم ]])+Table4[[#This Row],[اضافي ]]</f>
        <v>0</v>
      </c>
      <c r="U2678" s="58">
        <f>Table4[[#This Row],[ سعر اليومية ]]*Table4[[#This Row],[عدد الدورات ]]-Table4[[#This Row],[سعر يومية السائق]]*L2678</f>
        <v>0</v>
      </c>
      <c r="V2678" s="58">
        <f>U2678-Table4[[#This Row],[W/H  3%]]</f>
        <v>0</v>
      </c>
      <c r="W2678" s="66" t="str">
        <f>Table4[[#This Row],[اليوم]]&amp;Table4[[#This Row],[الشهر ]]&amp;Table4[[#This Row],[العام]]</f>
        <v/>
      </c>
      <c r="X2678" s="66" t="s">
        <v>304</v>
      </c>
    </row>
    <row r="2679" spans="1:24" x14ac:dyDescent="0.3">
      <c r="A2679" s="62"/>
      <c r="B2679" s="62"/>
      <c r="C2679" s="62"/>
      <c r="D2679" s="41" t="e">
        <f t="shared" si="127"/>
        <v>#N/A</v>
      </c>
      <c r="E2679" s="4"/>
      <c r="F2679" s="41" t="e">
        <f>VLOOKUP(E2679,mapping!C:J,2,FALSE)</f>
        <v>#N/A</v>
      </c>
      <c r="G2679" s="41">
        <f>IFERROR(VLOOKUP(F2679,mapping!$D$3:$J$200,2,FALSE),0)</f>
        <v>0</v>
      </c>
      <c r="H2679" s="41">
        <f>IFERROR(VLOOKUP(F2679,mapping!$D$3:$J$200,3,FALSE),0)</f>
        <v>0</v>
      </c>
      <c r="I2679" s="41">
        <f>IFERROR(VLOOKUP(F2679,mapping!$D$3:$J$200,4,FALSE),0)</f>
        <v>0</v>
      </c>
      <c r="J2679" s="41">
        <f>IFERROR(VLOOKUP(F2679,mapping!$D$3:$J$200,5,FALSE),0)</f>
        <v>0</v>
      </c>
      <c r="K2679" s="63">
        <f>IF(W2679=mapping!$N$1,IFERROR(VLOOKUP(Table4[[#This Row],[Column1]],mapping!A:L,11,FALSE),0),IF(W2679&gt;mapping!$N$1,IFERROR(VLOOKUP(Table4[[#This Row],[Column1]],mapping!A:L,11,FALSE),0),))</f>
        <v>0</v>
      </c>
      <c r="L2679" s="139"/>
      <c r="M2679" s="60">
        <f>IF(W2679=mapping!$N$1,IFERROR(VLOOKUP(Table4[[#This Row],[Column1]],mapping!A:L,12,FALSE),0),IF(W2679&gt;mapping!$N$1,IFERROR(VLOOKUP(Table4[[#This Row],[Column1]],mapping!A:L,12,FALSE),0),0))</f>
        <v>0</v>
      </c>
      <c r="N2679" s="58">
        <f>Table4[[#This Row],[ سعر اليومية ]]*3%*Table4[[#This Row],[عدد الدورات ]]</f>
        <v>0</v>
      </c>
      <c r="O2679" s="56">
        <f>Table4[[#This Row],[ سعر اليومية ]]*Table4[[#This Row],[عدد الدورات ]]-N2679</f>
        <v>0</v>
      </c>
      <c r="P2679" s="194"/>
      <c r="Q2679" s="194"/>
      <c r="R2679" s="194"/>
      <c r="S2679" s="58">
        <f>(Table4[[#This Row],[سعر يومية السائق]]*Table4[[#This Row],[عدد الدورات ]])-SUM(Table4[[#This Row],[سلف ]:[خصم ]])+Table4[[#This Row],[اضافي ]]</f>
        <v>0</v>
      </c>
      <c r="U2679" s="58">
        <f>Table4[[#This Row],[ سعر اليومية ]]*Table4[[#This Row],[عدد الدورات ]]-Table4[[#This Row],[سعر يومية السائق]]*L2679</f>
        <v>0</v>
      </c>
      <c r="V2679" s="58">
        <f>U2679-Table4[[#This Row],[W/H  3%]]</f>
        <v>0</v>
      </c>
      <c r="W2679" s="66" t="str">
        <f>Table4[[#This Row],[اليوم]]&amp;Table4[[#This Row],[الشهر ]]&amp;Table4[[#This Row],[العام]]</f>
        <v/>
      </c>
      <c r="X2679" s="66" t="s">
        <v>304</v>
      </c>
    </row>
    <row r="2680" spans="1:24" x14ac:dyDescent="0.3">
      <c r="A2680" s="62"/>
      <c r="B2680" s="62"/>
      <c r="C2680" s="62"/>
      <c r="D2680" s="41" t="e">
        <f t="shared" si="127"/>
        <v>#N/A</v>
      </c>
      <c r="E2680" s="4"/>
      <c r="F2680" s="41" t="e">
        <f>VLOOKUP(E2680,mapping!C:J,2,FALSE)</f>
        <v>#N/A</v>
      </c>
      <c r="G2680" s="41">
        <f>IFERROR(VLOOKUP(F2680,mapping!$D$3:$J$200,2,FALSE),0)</f>
        <v>0</v>
      </c>
      <c r="H2680" s="41">
        <f>IFERROR(VLOOKUP(F2680,mapping!$D$3:$J$200,3,FALSE),0)</f>
        <v>0</v>
      </c>
      <c r="I2680" s="41">
        <f>IFERROR(VLOOKUP(F2680,mapping!$D$3:$J$200,4,FALSE),0)</f>
        <v>0</v>
      </c>
      <c r="J2680" s="41">
        <f>IFERROR(VLOOKUP(F2680,mapping!$D$3:$J$200,5,FALSE),0)</f>
        <v>0</v>
      </c>
      <c r="K2680" s="63">
        <f>IF(W2680=mapping!$N$1,IFERROR(VLOOKUP(Table4[[#This Row],[Column1]],mapping!A:L,11,FALSE),0),IF(W2680&gt;mapping!$N$1,IFERROR(VLOOKUP(Table4[[#This Row],[Column1]],mapping!A:L,11,FALSE),0),))</f>
        <v>0</v>
      </c>
      <c r="L2680" s="139"/>
      <c r="M2680" s="60">
        <f>IF(W2680=mapping!$N$1,IFERROR(VLOOKUP(Table4[[#This Row],[Column1]],mapping!A:L,12,FALSE),0),IF(W2680&gt;mapping!$N$1,IFERROR(VLOOKUP(Table4[[#This Row],[Column1]],mapping!A:L,12,FALSE),0),0))</f>
        <v>0</v>
      </c>
      <c r="N2680" s="58">
        <f>Table4[[#This Row],[ سعر اليومية ]]*3%*Table4[[#This Row],[عدد الدورات ]]</f>
        <v>0</v>
      </c>
      <c r="O2680" s="56">
        <f>Table4[[#This Row],[ سعر اليومية ]]*Table4[[#This Row],[عدد الدورات ]]-N2680</f>
        <v>0</v>
      </c>
      <c r="P2680" s="194"/>
      <c r="Q2680" s="194"/>
      <c r="R2680" s="194"/>
      <c r="S2680" s="58">
        <f>(Table4[[#This Row],[سعر يومية السائق]]*Table4[[#This Row],[عدد الدورات ]])-SUM(Table4[[#This Row],[سلف ]:[خصم ]])+Table4[[#This Row],[اضافي ]]</f>
        <v>0</v>
      </c>
      <c r="U2680" s="58">
        <f>Table4[[#This Row],[ سعر اليومية ]]*Table4[[#This Row],[عدد الدورات ]]-Table4[[#This Row],[سعر يومية السائق]]*L2680</f>
        <v>0</v>
      </c>
      <c r="V2680" s="58">
        <f>U2680-Table4[[#This Row],[W/H  3%]]</f>
        <v>0</v>
      </c>
      <c r="W2680" s="66" t="str">
        <f>Table4[[#This Row],[اليوم]]&amp;Table4[[#This Row],[الشهر ]]&amp;Table4[[#This Row],[العام]]</f>
        <v/>
      </c>
      <c r="X2680" s="66" t="s">
        <v>304</v>
      </c>
    </row>
    <row r="2681" spans="1:24" x14ac:dyDescent="0.3">
      <c r="A2681" s="62"/>
      <c r="B2681" s="62"/>
      <c r="C2681" s="62"/>
      <c r="D2681" s="41" t="e">
        <f t="shared" si="127"/>
        <v>#N/A</v>
      </c>
      <c r="E2681" s="4"/>
      <c r="F2681" s="41" t="e">
        <f>VLOOKUP(E2681,mapping!C:J,2,FALSE)</f>
        <v>#N/A</v>
      </c>
      <c r="G2681" s="41">
        <f>IFERROR(VLOOKUP(F2681,mapping!$D$3:$J$200,2,FALSE),0)</f>
        <v>0</v>
      </c>
      <c r="H2681" s="41">
        <f>IFERROR(VLOOKUP(F2681,mapping!$D$3:$J$200,3,FALSE),0)</f>
        <v>0</v>
      </c>
      <c r="I2681" s="41">
        <f>IFERROR(VLOOKUP(F2681,mapping!$D$3:$J$200,4,FALSE),0)</f>
        <v>0</v>
      </c>
      <c r="J2681" s="41">
        <f>IFERROR(VLOOKUP(F2681,mapping!$D$3:$J$200,5,FALSE),0)</f>
        <v>0</v>
      </c>
      <c r="K2681" s="63">
        <f>IF(W2681=mapping!$N$1,IFERROR(VLOOKUP(Table4[[#This Row],[Column1]],mapping!A:L,11,FALSE),0),IF(W2681&gt;mapping!$N$1,IFERROR(VLOOKUP(Table4[[#This Row],[Column1]],mapping!A:L,11,FALSE),0),))</f>
        <v>0</v>
      </c>
      <c r="L2681" s="139"/>
      <c r="M2681" s="60">
        <f>IF(W2681=mapping!$N$1,IFERROR(VLOOKUP(Table4[[#This Row],[Column1]],mapping!A:L,12,FALSE),0),IF(W2681&gt;mapping!$N$1,IFERROR(VLOOKUP(Table4[[#This Row],[Column1]],mapping!A:L,12,FALSE),0),0))</f>
        <v>0</v>
      </c>
      <c r="N2681" s="58">
        <f>Table4[[#This Row],[ سعر اليومية ]]*3%*Table4[[#This Row],[عدد الدورات ]]</f>
        <v>0</v>
      </c>
      <c r="O2681" s="56">
        <f>Table4[[#This Row],[ سعر اليومية ]]*Table4[[#This Row],[عدد الدورات ]]-N2681</f>
        <v>0</v>
      </c>
      <c r="P2681" s="194"/>
      <c r="Q2681" s="194"/>
      <c r="R2681" s="194"/>
      <c r="S2681" s="58">
        <f>(Table4[[#This Row],[سعر يومية السائق]]*Table4[[#This Row],[عدد الدورات ]])-SUM(Table4[[#This Row],[سلف ]:[خصم ]])+Table4[[#This Row],[اضافي ]]</f>
        <v>0</v>
      </c>
      <c r="U2681" s="58">
        <f>Table4[[#This Row],[ سعر اليومية ]]*Table4[[#This Row],[عدد الدورات ]]-Table4[[#This Row],[سعر يومية السائق]]*L2681</f>
        <v>0</v>
      </c>
      <c r="V2681" s="58">
        <f>U2681-Table4[[#This Row],[W/H  3%]]</f>
        <v>0</v>
      </c>
      <c r="W2681" s="66" t="str">
        <f>Table4[[#This Row],[اليوم]]&amp;Table4[[#This Row],[الشهر ]]&amp;Table4[[#This Row],[العام]]</f>
        <v/>
      </c>
      <c r="X2681" s="66" t="s">
        <v>304</v>
      </c>
    </row>
    <row r="2682" spans="1:24" x14ac:dyDescent="0.3">
      <c r="A2682" s="62"/>
      <c r="B2682" s="62"/>
      <c r="C2682" s="62"/>
      <c r="D2682" s="41" t="e">
        <f t="shared" si="127"/>
        <v>#N/A</v>
      </c>
      <c r="E2682" s="4"/>
      <c r="F2682" s="41" t="e">
        <f>VLOOKUP(E2682,mapping!C:J,2,FALSE)</f>
        <v>#N/A</v>
      </c>
      <c r="G2682" s="41">
        <f>IFERROR(VLOOKUP(F2682,mapping!$D$3:$J$200,2,FALSE),0)</f>
        <v>0</v>
      </c>
      <c r="H2682" s="41">
        <f>IFERROR(VLOOKUP(F2682,mapping!$D$3:$J$200,3,FALSE),0)</f>
        <v>0</v>
      </c>
      <c r="I2682" s="41">
        <f>IFERROR(VLOOKUP(F2682,mapping!$D$3:$J$200,4,FALSE),0)</f>
        <v>0</v>
      </c>
      <c r="J2682" s="41">
        <f>IFERROR(VLOOKUP(F2682,mapping!$D$3:$J$200,5,FALSE),0)</f>
        <v>0</v>
      </c>
      <c r="K2682" s="63">
        <f>IF(W2682=mapping!$N$1,IFERROR(VLOOKUP(Table4[[#This Row],[Column1]],mapping!A:L,11,FALSE),0),IF(W2682&gt;mapping!$N$1,IFERROR(VLOOKUP(Table4[[#This Row],[Column1]],mapping!A:L,11,FALSE),0),))</f>
        <v>0</v>
      </c>
      <c r="L2682" s="139"/>
      <c r="M2682" s="60">
        <f>IF(W2682=mapping!$N$1,IFERROR(VLOOKUP(Table4[[#This Row],[Column1]],mapping!A:L,12,FALSE),0),IF(W2682&gt;mapping!$N$1,IFERROR(VLOOKUP(Table4[[#This Row],[Column1]],mapping!A:L,12,FALSE),0),0))</f>
        <v>0</v>
      </c>
      <c r="N2682" s="58">
        <f>Table4[[#This Row],[ سعر اليومية ]]*3%*Table4[[#This Row],[عدد الدورات ]]</f>
        <v>0</v>
      </c>
      <c r="O2682" s="56">
        <f>Table4[[#This Row],[ سعر اليومية ]]*Table4[[#This Row],[عدد الدورات ]]-N2682</f>
        <v>0</v>
      </c>
      <c r="P2682" s="194"/>
      <c r="Q2682" s="194"/>
      <c r="R2682" s="194"/>
      <c r="S2682" s="58">
        <f>(Table4[[#This Row],[سعر يومية السائق]]*Table4[[#This Row],[عدد الدورات ]])-SUM(Table4[[#This Row],[سلف ]:[خصم ]])+Table4[[#This Row],[اضافي ]]</f>
        <v>0</v>
      </c>
      <c r="U2682" s="58">
        <f>Table4[[#This Row],[ سعر اليومية ]]*Table4[[#This Row],[عدد الدورات ]]-Table4[[#This Row],[سعر يومية السائق]]*L2682</f>
        <v>0</v>
      </c>
      <c r="V2682" s="58">
        <f>U2682-Table4[[#This Row],[W/H  3%]]</f>
        <v>0</v>
      </c>
      <c r="W2682" s="66" t="str">
        <f>Table4[[#This Row],[اليوم]]&amp;Table4[[#This Row],[الشهر ]]&amp;Table4[[#This Row],[العام]]</f>
        <v/>
      </c>
      <c r="X2682" s="66" t="s">
        <v>304</v>
      </c>
    </row>
    <row r="2683" spans="1:24" x14ac:dyDescent="0.3">
      <c r="A2683" s="62"/>
      <c r="B2683" s="62"/>
      <c r="C2683" s="62"/>
      <c r="D2683" s="41" t="e">
        <f t="shared" si="127"/>
        <v>#N/A</v>
      </c>
      <c r="E2683" s="4"/>
      <c r="F2683" s="41" t="e">
        <f>VLOOKUP(E2683,mapping!C:J,2,FALSE)</f>
        <v>#N/A</v>
      </c>
      <c r="G2683" s="41">
        <f>IFERROR(VLOOKUP(F2683,mapping!$D$3:$J$200,2,FALSE),0)</f>
        <v>0</v>
      </c>
      <c r="H2683" s="41">
        <f>IFERROR(VLOOKUP(F2683,mapping!$D$3:$J$200,3,FALSE),0)</f>
        <v>0</v>
      </c>
      <c r="I2683" s="41">
        <f>IFERROR(VLOOKUP(F2683,mapping!$D$3:$J$200,4,FALSE),0)</f>
        <v>0</v>
      </c>
      <c r="J2683" s="41">
        <f>IFERROR(VLOOKUP(F2683,mapping!$D$3:$J$200,5,FALSE),0)</f>
        <v>0</v>
      </c>
      <c r="K2683" s="63">
        <f>IF(W2683=mapping!$N$1,IFERROR(VLOOKUP(Table4[[#This Row],[Column1]],mapping!A:L,11,FALSE),0),IF(W2683&gt;mapping!$N$1,IFERROR(VLOOKUP(Table4[[#This Row],[Column1]],mapping!A:L,11,FALSE),0),))</f>
        <v>0</v>
      </c>
      <c r="L2683" s="139"/>
      <c r="M2683" s="60">
        <f>IF(W2683=mapping!$N$1,IFERROR(VLOOKUP(Table4[[#This Row],[Column1]],mapping!A:L,12,FALSE),0),IF(W2683&gt;mapping!$N$1,IFERROR(VLOOKUP(Table4[[#This Row],[Column1]],mapping!A:L,12,FALSE),0),0))</f>
        <v>0</v>
      </c>
      <c r="N2683" s="58">
        <f>Table4[[#This Row],[ سعر اليومية ]]*3%*Table4[[#This Row],[عدد الدورات ]]</f>
        <v>0</v>
      </c>
      <c r="O2683" s="56">
        <f>Table4[[#This Row],[ سعر اليومية ]]*Table4[[#This Row],[عدد الدورات ]]-N2683</f>
        <v>0</v>
      </c>
      <c r="P2683" s="194"/>
      <c r="Q2683" s="194"/>
      <c r="R2683" s="194"/>
      <c r="S2683" s="58">
        <f>(Table4[[#This Row],[سعر يومية السائق]]*Table4[[#This Row],[عدد الدورات ]])-SUM(Table4[[#This Row],[سلف ]:[خصم ]])+Table4[[#This Row],[اضافي ]]</f>
        <v>0</v>
      </c>
      <c r="U2683" s="58">
        <f>Table4[[#This Row],[ سعر اليومية ]]*Table4[[#This Row],[عدد الدورات ]]-Table4[[#This Row],[سعر يومية السائق]]*L2683</f>
        <v>0</v>
      </c>
      <c r="V2683" s="58">
        <f>U2683-Table4[[#This Row],[W/H  3%]]</f>
        <v>0</v>
      </c>
      <c r="W2683" s="66" t="str">
        <f>Table4[[#This Row],[اليوم]]&amp;Table4[[#This Row],[الشهر ]]&amp;Table4[[#This Row],[العام]]</f>
        <v/>
      </c>
      <c r="X2683" s="66" t="s">
        <v>304</v>
      </c>
    </row>
    <row r="2684" spans="1:24" x14ac:dyDescent="0.3">
      <c r="A2684" s="62"/>
      <c r="B2684" s="62"/>
      <c r="C2684" s="62"/>
      <c r="D2684" s="41" t="e">
        <f t="shared" si="127"/>
        <v>#N/A</v>
      </c>
      <c r="E2684" s="4"/>
      <c r="F2684" s="41" t="e">
        <f>VLOOKUP(E2684,mapping!C:J,2,FALSE)</f>
        <v>#N/A</v>
      </c>
      <c r="G2684" s="41">
        <f>IFERROR(VLOOKUP(F2684,mapping!$D$3:$J$200,2,FALSE),0)</f>
        <v>0</v>
      </c>
      <c r="H2684" s="41">
        <f>IFERROR(VLOOKUP(F2684,mapping!$D$3:$J$200,3,FALSE),0)</f>
        <v>0</v>
      </c>
      <c r="I2684" s="41">
        <f>IFERROR(VLOOKUP(F2684,mapping!$D$3:$J$200,4,FALSE),0)</f>
        <v>0</v>
      </c>
      <c r="J2684" s="41">
        <f>IFERROR(VLOOKUP(F2684,mapping!$D$3:$J$200,5,FALSE),0)</f>
        <v>0</v>
      </c>
      <c r="K2684" s="63">
        <f>IF(W2684=mapping!$N$1,IFERROR(VLOOKUP(Table4[[#This Row],[Column1]],mapping!A:L,11,FALSE),0),IF(W2684&gt;mapping!$N$1,IFERROR(VLOOKUP(Table4[[#This Row],[Column1]],mapping!A:L,11,FALSE),0),))</f>
        <v>0</v>
      </c>
      <c r="L2684" s="139"/>
      <c r="M2684" s="60">
        <f>IF(W2684=mapping!$N$1,IFERROR(VLOOKUP(Table4[[#This Row],[Column1]],mapping!A:L,12,FALSE),0),IF(W2684&gt;mapping!$N$1,IFERROR(VLOOKUP(Table4[[#This Row],[Column1]],mapping!A:L,12,FALSE),0),0))</f>
        <v>0</v>
      </c>
      <c r="N2684" s="58">
        <f>Table4[[#This Row],[ سعر اليومية ]]*3%*Table4[[#This Row],[عدد الدورات ]]</f>
        <v>0</v>
      </c>
      <c r="O2684" s="56">
        <f>Table4[[#This Row],[ سعر اليومية ]]*Table4[[#This Row],[عدد الدورات ]]-N2684</f>
        <v>0</v>
      </c>
      <c r="P2684" s="194"/>
      <c r="Q2684" s="194"/>
      <c r="R2684" s="194"/>
      <c r="S2684" s="58">
        <f>(Table4[[#This Row],[سعر يومية السائق]]*Table4[[#This Row],[عدد الدورات ]])-SUM(Table4[[#This Row],[سلف ]:[خصم ]])+Table4[[#This Row],[اضافي ]]</f>
        <v>0</v>
      </c>
      <c r="U2684" s="58">
        <f>Table4[[#This Row],[ سعر اليومية ]]*Table4[[#This Row],[عدد الدورات ]]-Table4[[#This Row],[سعر يومية السائق]]*L2684</f>
        <v>0</v>
      </c>
      <c r="V2684" s="58">
        <f>U2684-Table4[[#This Row],[W/H  3%]]</f>
        <v>0</v>
      </c>
      <c r="W2684" s="66" t="str">
        <f>Table4[[#This Row],[اليوم]]&amp;Table4[[#This Row],[الشهر ]]&amp;Table4[[#This Row],[العام]]</f>
        <v/>
      </c>
      <c r="X2684" s="66" t="s">
        <v>304</v>
      </c>
    </row>
    <row r="2685" spans="1:24" x14ac:dyDescent="0.3">
      <c r="A2685" s="62"/>
      <c r="B2685" s="62"/>
      <c r="C2685" s="62"/>
      <c r="D2685" s="41" t="e">
        <f t="shared" si="127"/>
        <v>#N/A</v>
      </c>
      <c r="E2685" s="4"/>
      <c r="F2685" s="41" t="e">
        <f>VLOOKUP(E2685,mapping!C:J,2,FALSE)</f>
        <v>#N/A</v>
      </c>
      <c r="G2685" s="41">
        <f>IFERROR(VLOOKUP(F2685,mapping!$D$3:$J$200,2,FALSE),0)</f>
        <v>0</v>
      </c>
      <c r="H2685" s="41">
        <f>IFERROR(VLOOKUP(F2685,mapping!$D$3:$J$200,3,FALSE),0)</f>
        <v>0</v>
      </c>
      <c r="I2685" s="41">
        <f>IFERROR(VLOOKUP(F2685,mapping!$D$3:$J$200,4,FALSE),0)</f>
        <v>0</v>
      </c>
      <c r="J2685" s="41">
        <f>IFERROR(VLOOKUP(F2685,mapping!$D$3:$J$200,5,FALSE),0)</f>
        <v>0</v>
      </c>
      <c r="K2685" s="63">
        <f>IF(W2685=mapping!$N$1,IFERROR(VLOOKUP(Table4[[#This Row],[Column1]],mapping!A:L,11,FALSE),0),IF(W2685&gt;mapping!$N$1,IFERROR(VLOOKUP(Table4[[#This Row],[Column1]],mapping!A:L,11,FALSE),0),))</f>
        <v>0</v>
      </c>
      <c r="L2685" s="139"/>
      <c r="M2685" s="60">
        <f>IF(W2685=mapping!$N$1,IFERROR(VLOOKUP(Table4[[#This Row],[Column1]],mapping!A:L,12,FALSE),0),IF(W2685&gt;mapping!$N$1,IFERROR(VLOOKUP(Table4[[#This Row],[Column1]],mapping!A:L,12,FALSE),0),0))</f>
        <v>0</v>
      </c>
      <c r="N2685" s="58">
        <f>Table4[[#This Row],[ سعر اليومية ]]*3%*Table4[[#This Row],[عدد الدورات ]]</f>
        <v>0</v>
      </c>
      <c r="O2685" s="56">
        <f>Table4[[#This Row],[ سعر اليومية ]]*Table4[[#This Row],[عدد الدورات ]]-N2685</f>
        <v>0</v>
      </c>
      <c r="P2685" s="194"/>
      <c r="Q2685" s="194"/>
      <c r="R2685" s="194"/>
      <c r="S2685" s="58">
        <f>(Table4[[#This Row],[سعر يومية السائق]]*Table4[[#This Row],[عدد الدورات ]])-SUM(Table4[[#This Row],[سلف ]:[خصم ]])+Table4[[#This Row],[اضافي ]]</f>
        <v>0</v>
      </c>
      <c r="U2685" s="58">
        <f>Table4[[#This Row],[ سعر اليومية ]]*Table4[[#This Row],[عدد الدورات ]]-Table4[[#This Row],[سعر يومية السائق]]*L2685</f>
        <v>0</v>
      </c>
      <c r="V2685" s="58">
        <f>U2685-Table4[[#This Row],[W/H  3%]]</f>
        <v>0</v>
      </c>
      <c r="W2685" s="66" t="str">
        <f>Table4[[#This Row],[اليوم]]&amp;Table4[[#This Row],[الشهر ]]&amp;Table4[[#This Row],[العام]]</f>
        <v/>
      </c>
      <c r="X2685" s="66" t="s">
        <v>304</v>
      </c>
    </row>
    <row r="2686" spans="1:24" x14ac:dyDescent="0.3">
      <c r="A2686" s="62"/>
      <c r="B2686" s="62"/>
      <c r="C2686" s="62"/>
      <c r="D2686" s="41" t="e">
        <f t="shared" si="127"/>
        <v>#N/A</v>
      </c>
      <c r="E2686" s="4"/>
      <c r="F2686" s="41" t="e">
        <f>VLOOKUP(E2686,mapping!C:J,2,FALSE)</f>
        <v>#N/A</v>
      </c>
      <c r="G2686" s="41">
        <f>IFERROR(VLOOKUP(F2686,mapping!$D$3:$J$200,2,FALSE),0)</f>
        <v>0</v>
      </c>
      <c r="H2686" s="41">
        <f>IFERROR(VLOOKUP(F2686,mapping!$D$3:$J$200,3,FALSE),0)</f>
        <v>0</v>
      </c>
      <c r="I2686" s="41">
        <f>IFERROR(VLOOKUP(F2686,mapping!$D$3:$J$200,4,FALSE),0)</f>
        <v>0</v>
      </c>
      <c r="J2686" s="41">
        <f>IFERROR(VLOOKUP(F2686,mapping!$D$3:$J$200,5,FALSE),0)</f>
        <v>0</v>
      </c>
      <c r="K2686" s="63">
        <f>IF(W2686=mapping!$N$1,IFERROR(VLOOKUP(Table4[[#This Row],[Column1]],mapping!A:L,11,FALSE),0),IF(W2686&gt;mapping!$N$1,IFERROR(VLOOKUP(Table4[[#This Row],[Column1]],mapping!A:L,11,FALSE),0),))</f>
        <v>0</v>
      </c>
      <c r="L2686" s="139"/>
      <c r="M2686" s="60">
        <f>IF(W2686=mapping!$N$1,IFERROR(VLOOKUP(Table4[[#This Row],[Column1]],mapping!A:L,12,FALSE),0),IF(W2686&gt;mapping!$N$1,IFERROR(VLOOKUP(Table4[[#This Row],[Column1]],mapping!A:L,12,FALSE),0),0))</f>
        <v>0</v>
      </c>
      <c r="N2686" s="58">
        <f>Table4[[#This Row],[ سعر اليومية ]]*3%*Table4[[#This Row],[عدد الدورات ]]</f>
        <v>0</v>
      </c>
      <c r="O2686" s="56">
        <f>Table4[[#This Row],[ سعر اليومية ]]*Table4[[#This Row],[عدد الدورات ]]-N2686</f>
        <v>0</v>
      </c>
      <c r="P2686" s="194"/>
      <c r="Q2686" s="194"/>
      <c r="R2686" s="194"/>
      <c r="S2686" s="58">
        <f>(Table4[[#This Row],[سعر يومية السائق]]*Table4[[#This Row],[عدد الدورات ]])-SUM(Table4[[#This Row],[سلف ]:[خصم ]])+Table4[[#This Row],[اضافي ]]</f>
        <v>0</v>
      </c>
      <c r="U2686" s="58">
        <f>Table4[[#This Row],[ سعر اليومية ]]*Table4[[#This Row],[عدد الدورات ]]-Table4[[#This Row],[سعر يومية السائق]]*L2686</f>
        <v>0</v>
      </c>
      <c r="V2686" s="58">
        <f>U2686-Table4[[#This Row],[W/H  3%]]</f>
        <v>0</v>
      </c>
      <c r="W2686" s="66" t="str">
        <f>Table4[[#This Row],[اليوم]]&amp;Table4[[#This Row],[الشهر ]]&amp;Table4[[#This Row],[العام]]</f>
        <v/>
      </c>
      <c r="X2686" s="66" t="s">
        <v>304</v>
      </c>
    </row>
    <row r="2687" spans="1:24" x14ac:dyDescent="0.3">
      <c r="A2687" s="62"/>
      <c r="B2687" s="62"/>
      <c r="C2687" s="62"/>
      <c r="D2687" s="41" t="e">
        <f t="shared" si="127"/>
        <v>#N/A</v>
      </c>
      <c r="E2687" s="4"/>
      <c r="F2687" s="41" t="e">
        <f>VLOOKUP(E2687,mapping!C:J,2,FALSE)</f>
        <v>#N/A</v>
      </c>
      <c r="G2687" s="41">
        <f>IFERROR(VLOOKUP(F2687,mapping!$D$3:$J$200,2,FALSE),0)</f>
        <v>0</v>
      </c>
      <c r="H2687" s="41">
        <f>IFERROR(VLOOKUP(F2687,mapping!$D$3:$J$200,3,FALSE),0)</f>
        <v>0</v>
      </c>
      <c r="I2687" s="41">
        <f>IFERROR(VLOOKUP(F2687,mapping!$D$3:$J$200,4,FALSE),0)</f>
        <v>0</v>
      </c>
      <c r="J2687" s="41">
        <f>IFERROR(VLOOKUP(F2687,mapping!$D$3:$J$200,5,FALSE),0)</f>
        <v>0</v>
      </c>
      <c r="K2687" s="63">
        <f>IF(W2687=mapping!$N$1,IFERROR(VLOOKUP(Table4[[#This Row],[Column1]],mapping!A:L,11,FALSE),0),IF(W2687&gt;mapping!$N$1,IFERROR(VLOOKUP(Table4[[#This Row],[Column1]],mapping!A:L,11,FALSE),0),))</f>
        <v>0</v>
      </c>
      <c r="L2687" s="139"/>
      <c r="M2687" s="60">
        <f>IF(W2687=mapping!$N$1,IFERROR(VLOOKUP(Table4[[#This Row],[Column1]],mapping!A:L,12,FALSE),0),IF(W2687&gt;mapping!$N$1,IFERROR(VLOOKUP(Table4[[#This Row],[Column1]],mapping!A:L,12,FALSE),0),0))</f>
        <v>0</v>
      </c>
      <c r="N2687" s="58">
        <f>Table4[[#This Row],[ سعر اليومية ]]*3%*Table4[[#This Row],[عدد الدورات ]]</f>
        <v>0</v>
      </c>
      <c r="O2687" s="56">
        <f>Table4[[#This Row],[ سعر اليومية ]]*Table4[[#This Row],[عدد الدورات ]]-N2687</f>
        <v>0</v>
      </c>
      <c r="P2687" s="194"/>
      <c r="Q2687" s="194"/>
      <c r="R2687" s="194"/>
      <c r="S2687" s="58">
        <f>(Table4[[#This Row],[سعر يومية السائق]]*Table4[[#This Row],[عدد الدورات ]])-SUM(Table4[[#This Row],[سلف ]:[خصم ]])+Table4[[#This Row],[اضافي ]]</f>
        <v>0</v>
      </c>
      <c r="U2687" s="58">
        <f>Table4[[#This Row],[ سعر اليومية ]]*Table4[[#This Row],[عدد الدورات ]]-Table4[[#This Row],[سعر يومية السائق]]*L2687</f>
        <v>0</v>
      </c>
      <c r="V2687" s="58">
        <f>U2687-Table4[[#This Row],[W/H  3%]]</f>
        <v>0</v>
      </c>
      <c r="W2687" s="66" t="str">
        <f>Table4[[#This Row],[اليوم]]&amp;Table4[[#This Row],[الشهر ]]&amp;Table4[[#This Row],[العام]]</f>
        <v/>
      </c>
      <c r="X2687" s="66" t="s">
        <v>304</v>
      </c>
    </row>
    <row r="2688" spans="1:24" x14ac:dyDescent="0.3">
      <c r="A2688" s="62"/>
      <c r="B2688" s="62"/>
      <c r="C2688" s="62"/>
      <c r="D2688" s="41" t="e">
        <f t="shared" si="127"/>
        <v>#N/A</v>
      </c>
      <c r="E2688" s="4"/>
      <c r="F2688" s="41" t="e">
        <f>VLOOKUP(E2688,mapping!C:J,2,FALSE)</f>
        <v>#N/A</v>
      </c>
      <c r="G2688" s="41">
        <f>IFERROR(VLOOKUP(F2688,mapping!$D$3:$J$200,2,FALSE),0)</f>
        <v>0</v>
      </c>
      <c r="H2688" s="41">
        <f>IFERROR(VLOOKUP(F2688,mapping!$D$3:$J$200,3,FALSE),0)</f>
        <v>0</v>
      </c>
      <c r="I2688" s="41">
        <f>IFERROR(VLOOKUP(F2688,mapping!$D$3:$J$200,4,FALSE),0)</f>
        <v>0</v>
      </c>
      <c r="J2688" s="41">
        <f>IFERROR(VLOOKUP(F2688,mapping!$D$3:$J$200,5,FALSE),0)</f>
        <v>0</v>
      </c>
      <c r="K2688" s="63">
        <f>IF(W2688=mapping!$N$1,IFERROR(VLOOKUP(Table4[[#This Row],[Column1]],mapping!A:L,11,FALSE),0),IF(W2688&gt;mapping!$N$1,IFERROR(VLOOKUP(Table4[[#This Row],[Column1]],mapping!A:L,11,FALSE),0),))</f>
        <v>0</v>
      </c>
      <c r="L2688" s="139"/>
      <c r="M2688" s="60">
        <f>IF(W2688=mapping!$N$1,IFERROR(VLOOKUP(Table4[[#This Row],[Column1]],mapping!A:L,12,FALSE),0),IF(W2688&gt;mapping!$N$1,IFERROR(VLOOKUP(Table4[[#This Row],[Column1]],mapping!A:L,12,FALSE),0),0))</f>
        <v>0</v>
      </c>
      <c r="N2688" s="58">
        <f>Table4[[#This Row],[ سعر اليومية ]]*3%*Table4[[#This Row],[عدد الدورات ]]</f>
        <v>0</v>
      </c>
      <c r="O2688" s="56">
        <f>Table4[[#This Row],[ سعر اليومية ]]*Table4[[#This Row],[عدد الدورات ]]-N2688</f>
        <v>0</v>
      </c>
      <c r="P2688" s="194"/>
      <c r="Q2688" s="194"/>
      <c r="R2688" s="194"/>
      <c r="S2688" s="58">
        <f>(Table4[[#This Row],[سعر يومية السائق]]*Table4[[#This Row],[عدد الدورات ]])-SUM(Table4[[#This Row],[سلف ]:[خصم ]])+Table4[[#This Row],[اضافي ]]</f>
        <v>0</v>
      </c>
      <c r="U2688" s="58">
        <f>Table4[[#This Row],[ سعر اليومية ]]*Table4[[#This Row],[عدد الدورات ]]-Table4[[#This Row],[سعر يومية السائق]]*L2688</f>
        <v>0</v>
      </c>
      <c r="V2688" s="58">
        <f>U2688-Table4[[#This Row],[W/H  3%]]</f>
        <v>0</v>
      </c>
      <c r="W2688" s="66" t="str">
        <f>Table4[[#This Row],[اليوم]]&amp;Table4[[#This Row],[الشهر ]]&amp;Table4[[#This Row],[العام]]</f>
        <v/>
      </c>
      <c r="X2688" s="66" t="s">
        <v>304</v>
      </c>
    </row>
    <row r="2689" spans="1:24" x14ac:dyDescent="0.3">
      <c r="A2689" s="62"/>
      <c r="B2689" s="62"/>
      <c r="C2689" s="62"/>
      <c r="D2689" s="41" t="e">
        <f t="shared" si="127"/>
        <v>#N/A</v>
      </c>
      <c r="E2689" s="4"/>
      <c r="F2689" s="41" t="e">
        <f>VLOOKUP(E2689,mapping!C:J,2,FALSE)</f>
        <v>#N/A</v>
      </c>
      <c r="G2689" s="41">
        <f>IFERROR(VLOOKUP(F2689,mapping!$D$3:$J$200,2,FALSE),0)</f>
        <v>0</v>
      </c>
      <c r="H2689" s="41">
        <f>IFERROR(VLOOKUP(F2689,mapping!$D$3:$J$200,3,FALSE),0)</f>
        <v>0</v>
      </c>
      <c r="I2689" s="41">
        <f>IFERROR(VLOOKUP(F2689,mapping!$D$3:$J$200,4,FALSE),0)</f>
        <v>0</v>
      </c>
      <c r="J2689" s="41">
        <f>IFERROR(VLOOKUP(F2689,mapping!$D$3:$J$200,5,FALSE),0)</f>
        <v>0</v>
      </c>
      <c r="K2689" s="63">
        <f>IF(W2689=mapping!$N$1,IFERROR(VLOOKUP(Table4[[#This Row],[Column1]],mapping!A:L,11,FALSE),0),IF(W2689&gt;mapping!$N$1,IFERROR(VLOOKUP(Table4[[#This Row],[Column1]],mapping!A:L,11,FALSE),0),))</f>
        <v>0</v>
      </c>
      <c r="L2689" s="139"/>
      <c r="M2689" s="60">
        <f>IF(W2689=mapping!$N$1,IFERROR(VLOOKUP(Table4[[#This Row],[Column1]],mapping!A:L,12,FALSE),0),IF(W2689&gt;mapping!$N$1,IFERROR(VLOOKUP(Table4[[#This Row],[Column1]],mapping!A:L,12,FALSE),0),0))</f>
        <v>0</v>
      </c>
      <c r="N2689" s="58">
        <f>Table4[[#This Row],[ سعر اليومية ]]*3%*Table4[[#This Row],[عدد الدورات ]]</f>
        <v>0</v>
      </c>
      <c r="O2689" s="56">
        <f>Table4[[#This Row],[ سعر اليومية ]]*Table4[[#This Row],[عدد الدورات ]]-N2689</f>
        <v>0</v>
      </c>
      <c r="P2689" s="194"/>
      <c r="Q2689" s="194"/>
      <c r="R2689" s="194"/>
      <c r="S2689" s="58">
        <f>(Table4[[#This Row],[سعر يومية السائق]]*Table4[[#This Row],[عدد الدورات ]])-SUM(Table4[[#This Row],[سلف ]:[خصم ]])+Table4[[#This Row],[اضافي ]]</f>
        <v>0</v>
      </c>
      <c r="U2689" s="58">
        <f>Table4[[#This Row],[ سعر اليومية ]]*Table4[[#This Row],[عدد الدورات ]]-Table4[[#This Row],[سعر يومية السائق]]*L2689</f>
        <v>0</v>
      </c>
      <c r="V2689" s="58">
        <f>U2689-Table4[[#This Row],[W/H  3%]]</f>
        <v>0</v>
      </c>
      <c r="W2689" s="66" t="str">
        <f>Table4[[#This Row],[اليوم]]&amp;Table4[[#This Row],[الشهر ]]&amp;Table4[[#This Row],[العام]]</f>
        <v/>
      </c>
      <c r="X2689" s="66" t="s">
        <v>304</v>
      </c>
    </row>
    <row r="2690" spans="1:24" x14ac:dyDescent="0.3">
      <c r="A2690" s="62"/>
      <c r="B2690" s="62"/>
      <c r="C2690" s="62"/>
      <c r="D2690" s="41" t="e">
        <f t="shared" si="127"/>
        <v>#N/A</v>
      </c>
      <c r="E2690" s="4"/>
      <c r="F2690" s="41" t="e">
        <f>VLOOKUP(E2690,mapping!C:J,2,FALSE)</f>
        <v>#N/A</v>
      </c>
      <c r="G2690" s="41">
        <f>IFERROR(VLOOKUP(F2690,mapping!$D$3:$J$200,2,FALSE),0)</f>
        <v>0</v>
      </c>
      <c r="H2690" s="41">
        <f>IFERROR(VLOOKUP(F2690,mapping!$D$3:$J$200,3,FALSE),0)</f>
        <v>0</v>
      </c>
      <c r="I2690" s="41">
        <f>IFERROR(VLOOKUP(F2690,mapping!$D$3:$J$200,4,FALSE),0)</f>
        <v>0</v>
      </c>
      <c r="J2690" s="41">
        <f>IFERROR(VLOOKUP(F2690,mapping!$D$3:$J$200,5,FALSE),0)</f>
        <v>0</v>
      </c>
      <c r="K2690" s="63">
        <f>IF(W2690=mapping!$N$1,IFERROR(VLOOKUP(Table4[[#This Row],[Column1]],mapping!A:L,11,FALSE),0),IF(W2690&gt;mapping!$N$1,IFERROR(VLOOKUP(Table4[[#This Row],[Column1]],mapping!A:L,11,FALSE),0),))</f>
        <v>0</v>
      </c>
      <c r="L2690" s="139"/>
      <c r="M2690" s="60">
        <f>IF(W2690=mapping!$N$1,IFERROR(VLOOKUP(Table4[[#This Row],[Column1]],mapping!A:L,12,FALSE),0),IF(W2690&gt;mapping!$N$1,IFERROR(VLOOKUP(Table4[[#This Row],[Column1]],mapping!A:L,12,FALSE),0),0))</f>
        <v>0</v>
      </c>
      <c r="N2690" s="58">
        <f>Table4[[#This Row],[ سعر اليومية ]]*3%*Table4[[#This Row],[عدد الدورات ]]</f>
        <v>0</v>
      </c>
      <c r="O2690" s="56">
        <f>Table4[[#This Row],[ سعر اليومية ]]*Table4[[#This Row],[عدد الدورات ]]-N2690</f>
        <v>0</v>
      </c>
      <c r="P2690" s="194"/>
      <c r="Q2690" s="194"/>
      <c r="R2690" s="194"/>
      <c r="S2690" s="58">
        <f>(Table4[[#This Row],[سعر يومية السائق]]*Table4[[#This Row],[عدد الدورات ]])-SUM(Table4[[#This Row],[سلف ]:[خصم ]])+Table4[[#This Row],[اضافي ]]</f>
        <v>0</v>
      </c>
      <c r="U2690" s="58">
        <f>Table4[[#This Row],[ سعر اليومية ]]*Table4[[#This Row],[عدد الدورات ]]-Table4[[#This Row],[سعر يومية السائق]]*L2690</f>
        <v>0</v>
      </c>
      <c r="V2690" s="58">
        <f>U2690-Table4[[#This Row],[W/H  3%]]</f>
        <v>0</v>
      </c>
      <c r="W2690" s="66" t="str">
        <f>Table4[[#This Row],[اليوم]]&amp;Table4[[#This Row],[الشهر ]]&amp;Table4[[#This Row],[العام]]</f>
        <v/>
      </c>
      <c r="X2690" s="66" t="s">
        <v>304</v>
      </c>
    </row>
    <row r="2691" spans="1:24" x14ac:dyDescent="0.3">
      <c r="A2691" s="62"/>
      <c r="B2691" s="62"/>
      <c r="C2691" s="62"/>
      <c r="D2691" s="41" t="e">
        <f t="shared" si="127"/>
        <v>#N/A</v>
      </c>
      <c r="E2691" s="4"/>
      <c r="F2691" s="41" t="e">
        <f>VLOOKUP(E2691,mapping!C:J,2,FALSE)</f>
        <v>#N/A</v>
      </c>
      <c r="G2691" s="41">
        <f>IFERROR(VLOOKUP(F2691,mapping!$D$3:$J$200,2,FALSE),0)</f>
        <v>0</v>
      </c>
      <c r="H2691" s="41">
        <f>IFERROR(VLOOKUP(F2691,mapping!$D$3:$J$200,3,FALSE),0)</f>
        <v>0</v>
      </c>
      <c r="I2691" s="41">
        <f>IFERROR(VLOOKUP(F2691,mapping!$D$3:$J$200,4,FALSE),0)</f>
        <v>0</v>
      </c>
      <c r="J2691" s="41">
        <f>IFERROR(VLOOKUP(F2691,mapping!$D$3:$J$200,5,FALSE),0)</f>
        <v>0</v>
      </c>
      <c r="K2691" s="63">
        <f>IF(W2691=mapping!$N$1,IFERROR(VLOOKUP(Table4[[#This Row],[Column1]],mapping!A:L,11,FALSE),0),IF(W2691&gt;mapping!$N$1,IFERROR(VLOOKUP(Table4[[#This Row],[Column1]],mapping!A:L,11,FALSE),0),))</f>
        <v>0</v>
      </c>
      <c r="L2691" s="139"/>
      <c r="M2691" s="60">
        <f>IF(W2691=mapping!$N$1,IFERROR(VLOOKUP(Table4[[#This Row],[Column1]],mapping!A:L,12,FALSE),0),IF(W2691&gt;mapping!$N$1,IFERROR(VLOOKUP(Table4[[#This Row],[Column1]],mapping!A:L,12,FALSE),0),0))</f>
        <v>0</v>
      </c>
      <c r="N2691" s="58">
        <f>Table4[[#This Row],[ سعر اليومية ]]*3%*Table4[[#This Row],[عدد الدورات ]]</f>
        <v>0</v>
      </c>
      <c r="O2691" s="56">
        <f>Table4[[#This Row],[ سعر اليومية ]]*Table4[[#This Row],[عدد الدورات ]]-N2691</f>
        <v>0</v>
      </c>
      <c r="P2691" s="194"/>
      <c r="Q2691" s="194"/>
      <c r="R2691" s="194"/>
      <c r="S2691" s="58">
        <f>(Table4[[#This Row],[سعر يومية السائق]]*Table4[[#This Row],[عدد الدورات ]])-SUM(Table4[[#This Row],[سلف ]:[خصم ]])+Table4[[#This Row],[اضافي ]]</f>
        <v>0</v>
      </c>
      <c r="U2691" s="58">
        <f>Table4[[#This Row],[ سعر اليومية ]]*Table4[[#This Row],[عدد الدورات ]]-Table4[[#This Row],[سعر يومية السائق]]*L2691</f>
        <v>0</v>
      </c>
      <c r="V2691" s="58">
        <f>U2691-Table4[[#This Row],[W/H  3%]]</f>
        <v>0</v>
      </c>
      <c r="W2691" s="66" t="str">
        <f>Table4[[#This Row],[اليوم]]&amp;Table4[[#This Row],[الشهر ]]&amp;Table4[[#This Row],[العام]]</f>
        <v/>
      </c>
      <c r="X2691" s="66" t="s">
        <v>304</v>
      </c>
    </row>
    <row r="2692" spans="1:24" x14ac:dyDescent="0.3">
      <c r="A2692" s="62"/>
      <c r="B2692" s="62"/>
      <c r="C2692" s="62"/>
      <c r="D2692" s="41" t="e">
        <f t="shared" si="127"/>
        <v>#N/A</v>
      </c>
      <c r="E2692" s="4"/>
      <c r="F2692" s="41" t="e">
        <f>VLOOKUP(E2692,mapping!C:J,2,FALSE)</f>
        <v>#N/A</v>
      </c>
      <c r="G2692" s="41">
        <f>IFERROR(VLOOKUP(F2692,mapping!$D$3:$J$200,2,FALSE),0)</f>
        <v>0</v>
      </c>
      <c r="H2692" s="41">
        <f>IFERROR(VLOOKUP(F2692,mapping!$D$3:$J$200,3,FALSE),0)</f>
        <v>0</v>
      </c>
      <c r="I2692" s="41">
        <f>IFERROR(VLOOKUP(F2692,mapping!$D$3:$J$200,4,FALSE),0)</f>
        <v>0</v>
      </c>
      <c r="J2692" s="41">
        <f>IFERROR(VLOOKUP(F2692,mapping!$D$3:$J$200,5,FALSE),0)</f>
        <v>0</v>
      </c>
      <c r="K2692" s="63">
        <f>IF(W2692=mapping!$N$1,IFERROR(VLOOKUP(Table4[[#This Row],[Column1]],mapping!A:L,11,FALSE),0),IF(W2692&gt;mapping!$N$1,IFERROR(VLOOKUP(Table4[[#This Row],[Column1]],mapping!A:L,11,FALSE),0),))</f>
        <v>0</v>
      </c>
      <c r="L2692" s="139"/>
      <c r="M2692" s="60">
        <f>IF(W2692=mapping!$N$1,IFERROR(VLOOKUP(Table4[[#This Row],[Column1]],mapping!A:L,12,FALSE),0),IF(W2692&gt;mapping!$N$1,IFERROR(VLOOKUP(Table4[[#This Row],[Column1]],mapping!A:L,12,FALSE),0),0))</f>
        <v>0</v>
      </c>
      <c r="N2692" s="58">
        <f>Table4[[#This Row],[ سعر اليومية ]]*3%*Table4[[#This Row],[عدد الدورات ]]</f>
        <v>0</v>
      </c>
      <c r="O2692" s="56">
        <f>Table4[[#This Row],[ سعر اليومية ]]*Table4[[#This Row],[عدد الدورات ]]-N2692</f>
        <v>0</v>
      </c>
      <c r="P2692" s="194"/>
      <c r="Q2692" s="194"/>
      <c r="R2692" s="194"/>
      <c r="S2692" s="58">
        <f>(Table4[[#This Row],[سعر يومية السائق]]*Table4[[#This Row],[عدد الدورات ]])-SUM(Table4[[#This Row],[سلف ]:[خصم ]])+Table4[[#This Row],[اضافي ]]</f>
        <v>0</v>
      </c>
      <c r="U2692" s="58">
        <f>Table4[[#This Row],[ سعر اليومية ]]*Table4[[#This Row],[عدد الدورات ]]-Table4[[#This Row],[سعر يومية السائق]]*L2692</f>
        <v>0</v>
      </c>
      <c r="V2692" s="58">
        <f>U2692-Table4[[#This Row],[W/H  3%]]</f>
        <v>0</v>
      </c>
      <c r="W2692" s="66" t="str">
        <f>Table4[[#This Row],[اليوم]]&amp;Table4[[#This Row],[الشهر ]]&amp;Table4[[#This Row],[العام]]</f>
        <v/>
      </c>
      <c r="X2692" s="66" t="s">
        <v>304</v>
      </c>
    </row>
    <row r="2693" spans="1:24" x14ac:dyDescent="0.3">
      <c r="A2693" s="62"/>
      <c r="B2693" s="62"/>
      <c r="C2693" s="62"/>
      <c r="D2693" s="41" t="e">
        <f t="shared" si="127"/>
        <v>#N/A</v>
      </c>
      <c r="E2693" s="4"/>
      <c r="F2693" s="41" t="e">
        <f>VLOOKUP(E2693,mapping!C:J,2,FALSE)</f>
        <v>#N/A</v>
      </c>
      <c r="G2693" s="41">
        <f>IFERROR(VLOOKUP(F2693,mapping!$D$3:$J$200,2,FALSE),0)</f>
        <v>0</v>
      </c>
      <c r="H2693" s="41">
        <f>IFERROR(VLOOKUP(F2693,mapping!$D$3:$J$200,3,FALSE),0)</f>
        <v>0</v>
      </c>
      <c r="I2693" s="41">
        <f>IFERROR(VLOOKUP(F2693,mapping!$D$3:$J$200,4,FALSE),0)</f>
        <v>0</v>
      </c>
      <c r="J2693" s="41">
        <f>IFERROR(VLOOKUP(F2693,mapping!$D$3:$J$200,5,FALSE),0)</f>
        <v>0</v>
      </c>
      <c r="K2693" s="63">
        <f>IF(W2693=mapping!$N$1,IFERROR(VLOOKUP(Table4[[#This Row],[Column1]],mapping!A:L,11,FALSE),0),IF(W2693&gt;mapping!$N$1,IFERROR(VLOOKUP(Table4[[#This Row],[Column1]],mapping!A:L,11,FALSE),0),))</f>
        <v>0</v>
      </c>
      <c r="L2693" s="139"/>
      <c r="M2693" s="60">
        <f>IF(W2693=mapping!$N$1,IFERROR(VLOOKUP(Table4[[#This Row],[Column1]],mapping!A:L,12,FALSE),0),IF(W2693&gt;mapping!$N$1,IFERROR(VLOOKUP(Table4[[#This Row],[Column1]],mapping!A:L,12,FALSE),0),0))</f>
        <v>0</v>
      </c>
      <c r="N2693" s="58">
        <f>Table4[[#This Row],[ سعر اليومية ]]*3%*Table4[[#This Row],[عدد الدورات ]]</f>
        <v>0</v>
      </c>
      <c r="O2693" s="56">
        <f>Table4[[#This Row],[ سعر اليومية ]]*Table4[[#This Row],[عدد الدورات ]]-N2693</f>
        <v>0</v>
      </c>
      <c r="P2693" s="194"/>
      <c r="Q2693" s="194"/>
      <c r="R2693" s="194"/>
      <c r="S2693" s="58">
        <f>(Table4[[#This Row],[سعر يومية السائق]]*Table4[[#This Row],[عدد الدورات ]])-SUM(Table4[[#This Row],[سلف ]:[خصم ]])+Table4[[#This Row],[اضافي ]]</f>
        <v>0</v>
      </c>
      <c r="U2693" s="58">
        <f>Table4[[#This Row],[ سعر اليومية ]]*Table4[[#This Row],[عدد الدورات ]]-Table4[[#This Row],[سعر يومية السائق]]*L2693</f>
        <v>0</v>
      </c>
      <c r="V2693" s="58">
        <f>U2693-Table4[[#This Row],[W/H  3%]]</f>
        <v>0</v>
      </c>
      <c r="W2693" s="66" t="str">
        <f>Table4[[#This Row],[اليوم]]&amp;Table4[[#This Row],[الشهر ]]&amp;Table4[[#This Row],[العام]]</f>
        <v/>
      </c>
      <c r="X2693" s="66" t="s">
        <v>304</v>
      </c>
    </row>
    <row r="2694" spans="1:24" x14ac:dyDescent="0.3">
      <c r="A2694" s="62"/>
      <c r="B2694" s="62"/>
      <c r="C2694" s="62"/>
      <c r="D2694" s="41" t="e">
        <f t="shared" si="127"/>
        <v>#N/A</v>
      </c>
      <c r="E2694" s="4"/>
      <c r="F2694" s="41" t="e">
        <f>VLOOKUP(E2694,mapping!C:J,2,FALSE)</f>
        <v>#N/A</v>
      </c>
      <c r="G2694" s="41">
        <f>IFERROR(VLOOKUP(F2694,mapping!$D$3:$J$200,2,FALSE),0)</f>
        <v>0</v>
      </c>
      <c r="H2694" s="41">
        <f>IFERROR(VLOOKUP(F2694,mapping!$D$3:$J$200,3,FALSE),0)</f>
        <v>0</v>
      </c>
      <c r="I2694" s="41">
        <f>IFERROR(VLOOKUP(F2694,mapping!$D$3:$J$200,4,FALSE),0)</f>
        <v>0</v>
      </c>
      <c r="J2694" s="41">
        <f>IFERROR(VLOOKUP(F2694,mapping!$D$3:$J$200,5,FALSE),0)</f>
        <v>0</v>
      </c>
      <c r="K2694" s="63">
        <f>IF(W2694=mapping!$N$1,IFERROR(VLOOKUP(Table4[[#This Row],[Column1]],mapping!A:L,11,FALSE),0),IF(W2694&gt;mapping!$N$1,IFERROR(VLOOKUP(Table4[[#This Row],[Column1]],mapping!A:L,11,FALSE),0),))</f>
        <v>0</v>
      </c>
      <c r="L2694" s="139"/>
      <c r="M2694" s="60">
        <f>IF(W2694=mapping!$N$1,IFERROR(VLOOKUP(Table4[[#This Row],[Column1]],mapping!A:L,12,FALSE),0),IF(W2694&gt;mapping!$N$1,IFERROR(VLOOKUP(Table4[[#This Row],[Column1]],mapping!A:L,12,FALSE),0),0))</f>
        <v>0</v>
      </c>
      <c r="N2694" s="58">
        <f>Table4[[#This Row],[ سعر اليومية ]]*3%*Table4[[#This Row],[عدد الدورات ]]</f>
        <v>0</v>
      </c>
      <c r="O2694" s="56">
        <f>Table4[[#This Row],[ سعر اليومية ]]*Table4[[#This Row],[عدد الدورات ]]-N2694</f>
        <v>0</v>
      </c>
      <c r="P2694" s="194"/>
      <c r="Q2694" s="194"/>
      <c r="R2694" s="194"/>
      <c r="S2694" s="58">
        <f>(Table4[[#This Row],[سعر يومية السائق]]*Table4[[#This Row],[عدد الدورات ]])-SUM(Table4[[#This Row],[سلف ]:[خصم ]])+Table4[[#This Row],[اضافي ]]</f>
        <v>0</v>
      </c>
      <c r="U2694" s="58">
        <f>Table4[[#This Row],[ سعر اليومية ]]*Table4[[#This Row],[عدد الدورات ]]-Table4[[#This Row],[سعر يومية السائق]]*L2694</f>
        <v>0</v>
      </c>
      <c r="V2694" s="58">
        <f>U2694-Table4[[#This Row],[W/H  3%]]</f>
        <v>0</v>
      </c>
      <c r="W2694" s="66" t="str">
        <f>Table4[[#This Row],[اليوم]]&amp;Table4[[#This Row],[الشهر ]]&amp;Table4[[#This Row],[العام]]</f>
        <v/>
      </c>
      <c r="X2694" s="66" t="s">
        <v>304</v>
      </c>
    </row>
    <row r="2695" spans="1:24" x14ac:dyDescent="0.3">
      <c r="A2695" s="62"/>
      <c r="B2695" s="62"/>
      <c r="C2695" s="62"/>
      <c r="D2695" s="41" t="e">
        <f t="shared" si="127"/>
        <v>#N/A</v>
      </c>
      <c r="E2695" s="4"/>
      <c r="F2695" s="41" t="e">
        <f>VLOOKUP(E2695,mapping!C:J,2,FALSE)</f>
        <v>#N/A</v>
      </c>
      <c r="G2695" s="41">
        <f>IFERROR(VLOOKUP(F2695,mapping!$D$3:$J$200,2,FALSE),0)</f>
        <v>0</v>
      </c>
      <c r="H2695" s="41">
        <f>IFERROR(VLOOKUP(F2695,mapping!$D$3:$J$200,3,FALSE),0)</f>
        <v>0</v>
      </c>
      <c r="I2695" s="41">
        <f>IFERROR(VLOOKUP(F2695,mapping!$D$3:$J$200,4,FALSE),0)</f>
        <v>0</v>
      </c>
      <c r="J2695" s="41">
        <f>IFERROR(VLOOKUP(F2695,mapping!$D$3:$J$200,5,FALSE),0)</f>
        <v>0</v>
      </c>
      <c r="K2695" s="63">
        <f>IF(W2695=mapping!$N$1,IFERROR(VLOOKUP(Table4[[#This Row],[Column1]],mapping!A:L,11,FALSE),0),IF(W2695&gt;mapping!$N$1,IFERROR(VLOOKUP(Table4[[#This Row],[Column1]],mapping!A:L,11,FALSE),0),))</f>
        <v>0</v>
      </c>
      <c r="L2695" s="139"/>
      <c r="M2695" s="60">
        <f>IF(W2695=mapping!$N$1,IFERROR(VLOOKUP(Table4[[#This Row],[Column1]],mapping!A:L,12,FALSE),0),IF(W2695&gt;mapping!$N$1,IFERROR(VLOOKUP(Table4[[#This Row],[Column1]],mapping!A:L,12,FALSE),0),0))</f>
        <v>0</v>
      </c>
      <c r="N2695" s="58">
        <f>Table4[[#This Row],[ سعر اليومية ]]*3%*Table4[[#This Row],[عدد الدورات ]]</f>
        <v>0</v>
      </c>
      <c r="O2695" s="56">
        <f>Table4[[#This Row],[ سعر اليومية ]]*Table4[[#This Row],[عدد الدورات ]]-N2695</f>
        <v>0</v>
      </c>
      <c r="P2695" s="194"/>
      <c r="Q2695" s="194"/>
      <c r="R2695" s="194"/>
      <c r="S2695" s="58">
        <f>(Table4[[#This Row],[سعر يومية السائق]]*Table4[[#This Row],[عدد الدورات ]])-SUM(Table4[[#This Row],[سلف ]:[خصم ]])+Table4[[#This Row],[اضافي ]]</f>
        <v>0</v>
      </c>
      <c r="U2695" s="58">
        <f>Table4[[#This Row],[ سعر اليومية ]]*Table4[[#This Row],[عدد الدورات ]]-Table4[[#This Row],[سعر يومية السائق]]*L2695</f>
        <v>0</v>
      </c>
      <c r="V2695" s="58">
        <f>U2695-Table4[[#This Row],[W/H  3%]]</f>
        <v>0</v>
      </c>
      <c r="W2695" s="66" t="str">
        <f>Table4[[#This Row],[اليوم]]&amp;Table4[[#This Row],[الشهر ]]&amp;Table4[[#This Row],[العام]]</f>
        <v/>
      </c>
      <c r="X2695" s="66" t="s">
        <v>304</v>
      </c>
    </row>
    <row r="2696" spans="1:24" x14ac:dyDescent="0.3">
      <c r="A2696" s="62"/>
      <c r="B2696" s="62"/>
      <c r="C2696" s="62"/>
      <c r="D2696" s="41" t="e">
        <f t="shared" si="127"/>
        <v>#N/A</v>
      </c>
      <c r="E2696" s="4"/>
      <c r="F2696" s="41" t="e">
        <f>VLOOKUP(E2696,mapping!C:J,2,FALSE)</f>
        <v>#N/A</v>
      </c>
      <c r="G2696" s="41">
        <f>IFERROR(VLOOKUP(F2696,mapping!$D$3:$J$200,2,FALSE),0)</f>
        <v>0</v>
      </c>
      <c r="H2696" s="41">
        <f>IFERROR(VLOOKUP(F2696,mapping!$D$3:$J$200,3,FALSE),0)</f>
        <v>0</v>
      </c>
      <c r="I2696" s="41">
        <f>IFERROR(VLOOKUP(F2696,mapping!$D$3:$J$200,4,FALSE),0)</f>
        <v>0</v>
      </c>
      <c r="J2696" s="41">
        <f>IFERROR(VLOOKUP(F2696,mapping!$D$3:$J$200,5,FALSE),0)</f>
        <v>0</v>
      </c>
      <c r="K2696" s="63">
        <f>IF(W2696=mapping!$N$1,IFERROR(VLOOKUP(Table4[[#This Row],[Column1]],mapping!A:L,11,FALSE),0),IF(W2696&gt;mapping!$N$1,IFERROR(VLOOKUP(Table4[[#This Row],[Column1]],mapping!A:L,11,FALSE),0),))</f>
        <v>0</v>
      </c>
      <c r="L2696" s="139"/>
      <c r="M2696" s="60">
        <f>IF(W2696=mapping!$N$1,IFERROR(VLOOKUP(Table4[[#This Row],[Column1]],mapping!A:L,12,FALSE),0),IF(W2696&gt;mapping!$N$1,IFERROR(VLOOKUP(Table4[[#This Row],[Column1]],mapping!A:L,12,FALSE),0),0))</f>
        <v>0</v>
      </c>
      <c r="N2696" s="58">
        <f>Table4[[#This Row],[ سعر اليومية ]]*3%*Table4[[#This Row],[عدد الدورات ]]</f>
        <v>0</v>
      </c>
      <c r="O2696" s="56">
        <f>Table4[[#This Row],[ سعر اليومية ]]*Table4[[#This Row],[عدد الدورات ]]-N2696</f>
        <v>0</v>
      </c>
      <c r="P2696" s="194"/>
      <c r="Q2696" s="194"/>
      <c r="R2696" s="194"/>
      <c r="S2696" s="58">
        <f>(Table4[[#This Row],[سعر يومية السائق]]*Table4[[#This Row],[عدد الدورات ]])-SUM(Table4[[#This Row],[سلف ]:[خصم ]])+Table4[[#This Row],[اضافي ]]</f>
        <v>0</v>
      </c>
      <c r="U2696" s="58">
        <f>Table4[[#This Row],[ سعر اليومية ]]*Table4[[#This Row],[عدد الدورات ]]-Table4[[#This Row],[سعر يومية السائق]]*L2696</f>
        <v>0</v>
      </c>
      <c r="V2696" s="58">
        <f>U2696-Table4[[#This Row],[W/H  3%]]</f>
        <v>0</v>
      </c>
      <c r="W2696" s="66" t="str">
        <f>Table4[[#This Row],[اليوم]]&amp;Table4[[#This Row],[الشهر ]]&amp;Table4[[#This Row],[العام]]</f>
        <v/>
      </c>
      <c r="X2696" s="66" t="s">
        <v>304</v>
      </c>
    </row>
    <row r="2697" spans="1:24" x14ac:dyDescent="0.3">
      <c r="A2697" s="62"/>
      <c r="B2697" s="62"/>
      <c r="C2697" s="62"/>
      <c r="D2697" s="41" t="e">
        <f t="shared" si="127"/>
        <v>#N/A</v>
      </c>
      <c r="E2697" s="4"/>
      <c r="F2697" s="41" t="e">
        <f>VLOOKUP(E2697,mapping!C:J,2,FALSE)</f>
        <v>#N/A</v>
      </c>
      <c r="G2697" s="41">
        <f>IFERROR(VLOOKUP(F2697,mapping!$D$3:$J$200,2,FALSE),0)</f>
        <v>0</v>
      </c>
      <c r="H2697" s="41">
        <f>IFERROR(VLOOKUP(F2697,mapping!$D$3:$J$200,3,FALSE),0)</f>
        <v>0</v>
      </c>
      <c r="I2697" s="41">
        <f>IFERROR(VLOOKUP(F2697,mapping!$D$3:$J$200,4,FALSE),0)</f>
        <v>0</v>
      </c>
      <c r="J2697" s="41">
        <f>IFERROR(VLOOKUP(F2697,mapping!$D$3:$J$200,5,FALSE),0)</f>
        <v>0</v>
      </c>
      <c r="K2697" s="63">
        <f>IF(W2697=mapping!$N$1,IFERROR(VLOOKUP(Table4[[#This Row],[Column1]],mapping!A:L,11,FALSE),0),IF(W2697&gt;mapping!$N$1,IFERROR(VLOOKUP(Table4[[#This Row],[Column1]],mapping!A:L,11,FALSE),0),))</f>
        <v>0</v>
      </c>
      <c r="L2697" s="139"/>
      <c r="M2697" s="60">
        <f>IF(W2697=mapping!$N$1,IFERROR(VLOOKUP(Table4[[#This Row],[Column1]],mapping!A:L,12,FALSE),0),IF(W2697&gt;mapping!$N$1,IFERROR(VLOOKUP(Table4[[#This Row],[Column1]],mapping!A:L,12,FALSE),0),0))</f>
        <v>0</v>
      </c>
      <c r="N2697" s="58">
        <f>Table4[[#This Row],[ سعر اليومية ]]*3%*Table4[[#This Row],[عدد الدورات ]]</f>
        <v>0</v>
      </c>
      <c r="O2697" s="56">
        <f>Table4[[#This Row],[ سعر اليومية ]]*Table4[[#This Row],[عدد الدورات ]]-N2697</f>
        <v>0</v>
      </c>
      <c r="P2697" s="194"/>
      <c r="Q2697" s="194"/>
      <c r="R2697" s="194"/>
      <c r="S2697" s="58">
        <f>(Table4[[#This Row],[سعر يومية السائق]]*Table4[[#This Row],[عدد الدورات ]])-SUM(Table4[[#This Row],[سلف ]:[خصم ]])+Table4[[#This Row],[اضافي ]]</f>
        <v>0</v>
      </c>
      <c r="U2697" s="58">
        <f>Table4[[#This Row],[ سعر اليومية ]]*Table4[[#This Row],[عدد الدورات ]]-Table4[[#This Row],[سعر يومية السائق]]*L2697</f>
        <v>0</v>
      </c>
      <c r="V2697" s="58">
        <f>U2697-Table4[[#This Row],[W/H  3%]]</f>
        <v>0</v>
      </c>
      <c r="W2697" s="66" t="str">
        <f>Table4[[#This Row],[اليوم]]&amp;Table4[[#This Row],[الشهر ]]&amp;Table4[[#This Row],[العام]]</f>
        <v/>
      </c>
      <c r="X2697" s="66" t="s">
        <v>304</v>
      </c>
    </row>
    <row r="2698" spans="1:24" x14ac:dyDescent="0.3">
      <c r="A2698" s="62"/>
      <c r="B2698" s="62"/>
      <c r="C2698" s="62"/>
      <c r="D2698" s="41" t="e">
        <f t="shared" si="127"/>
        <v>#N/A</v>
      </c>
      <c r="E2698" s="4"/>
      <c r="F2698" s="41" t="e">
        <f>VLOOKUP(E2698,mapping!C:J,2,FALSE)</f>
        <v>#N/A</v>
      </c>
      <c r="G2698" s="41">
        <f>IFERROR(VLOOKUP(F2698,mapping!$D$3:$J$200,2,FALSE),0)</f>
        <v>0</v>
      </c>
      <c r="H2698" s="41">
        <f>IFERROR(VLOOKUP(F2698,mapping!$D$3:$J$200,3,FALSE),0)</f>
        <v>0</v>
      </c>
      <c r="I2698" s="41">
        <f>IFERROR(VLOOKUP(F2698,mapping!$D$3:$J$200,4,FALSE),0)</f>
        <v>0</v>
      </c>
      <c r="J2698" s="41">
        <f>IFERROR(VLOOKUP(F2698,mapping!$D$3:$J$200,5,FALSE),0)</f>
        <v>0</v>
      </c>
      <c r="K2698" s="63">
        <f>IF(W2698=mapping!$N$1,IFERROR(VLOOKUP(Table4[[#This Row],[Column1]],mapping!A:L,11,FALSE),0),IF(W2698&gt;mapping!$N$1,IFERROR(VLOOKUP(Table4[[#This Row],[Column1]],mapping!A:L,11,FALSE),0),))</f>
        <v>0</v>
      </c>
      <c r="L2698" s="139"/>
      <c r="M2698" s="60">
        <f>IF(W2698=mapping!$N$1,IFERROR(VLOOKUP(Table4[[#This Row],[Column1]],mapping!A:L,12,FALSE),0),IF(W2698&gt;mapping!$N$1,IFERROR(VLOOKUP(Table4[[#This Row],[Column1]],mapping!A:L,12,FALSE),0),0))</f>
        <v>0</v>
      </c>
      <c r="N2698" s="58">
        <f>Table4[[#This Row],[ سعر اليومية ]]*3%*Table4[[#This Row],[عدد الدورات ]]</f>
        <v>0</v>
      </c>
      <c r="O2698" s="56">
        <f>Table4[[#This Row],[ سعر اليومية ]]*Table4[[#This Row],[عدد الدورات ]]-N2698</f>
        <v>0</v>
      </c>
      <c r="P2698" s="194"/>
      <c r="Q2698" s="194"/>
      <c r="R2698" s="194"/>
      <c r="S2698" s="58">
        <f>(Table4[[#This Row],[سعر يومية السائق]]*Table4[[#This Row],[عدد الدورات ]])-SUM(Table4[[#This Row],[سلف ]:[خصم ]])+Table4[[#This Row],[اضافي ]]</f>
        <v>0</v>
      </c>
      <c r="U2698" s="58">
        <f>Table4[[#This Row],[ سعر اليومية ]]*Table4[[#This Row],[عدد الدورات ]]-Table4[[#This Row],[سعر يومية السائق]]*L2698</f>
        <v>0</v>
      </c>
      <c r="V2698" s="58">
        <f>U2698-Table4[[#This Row],[W/H  3%]]</f>
        <v>0</v>
      </c>
      <c r="W2698" s="66" t="str">
        <f>Table4[[#This Row],[اليوم]]&amp;Table4[[#This Row],[الشهر ]]&amp;Table4[[#This Row],[العام]]</f>
        <v/>
      </c>
      <c r="X2698" s="66" t="s">
        <v>304</v>
      </c>
    </row>
    <row r="2699" spans="1:24" x14ac:dyDescent="0.3">
      <c r="A2699" s="62"/>
      <c r="B2699" s="62"/>
      <c r="C2699" s="62"/>
      <c r="D2699" s="41" t="e">
        <f t="shared" si="127"/>
        <v>#N/A</v>
      </c>
      <c r="E2699" s="4"/>
      <c r="F2699" s="41" t="e">
        <f>VLOOKUP(E2699,mapping!C:J,2,FALSE)</f>
        <v>#N/A</v>
      </c>
      <c r="G2699" s="41">
        <f>IFERROR(VLOOKUP(F2699,mapping!$D$3:$J$200,2,FALSE),0)</f>
        <v>0</v>
      </c>
      <c r="H2699" s="41">
        <f>IFERROR(VLOOKUP(F2699,mapping!$D$3:$J$200,3,FALSE),0)</f>
        <v>0</v>
      </c>
      <c r="I2699" s="41">
        <f>IFERROR(VLOOKUP(F2699,mapping!$D$3:$J$200,4,FALSE),0)</f>
        <v>0</v>
      </c>
      <c r="J2699" s="41">
        <f>IFERROR(VLOOKUP(F2699,mapping!$D$3:$J$200,5,FALSE),0)</f>
        <v>0</v>
      </c>
      <c r="K2699" s="63">
        <f>IF(W2699=mapping!$N$1,IFERROR(VLOOKUP(Table4[[#This Row],[Column1]],mapping!A:L,11,FALSE),0),IF(W2699&gt;mapping!$N$1,IFERROR(VLOOKUP(Table4[[#This Row],[Column1]],mapping!A:L,11,FALSE),0),))</f>
        <v>0</v>
      </c>
      <c r="L2699" s="139"/>
      <c r="M2699" s="60">
        <f>IF(W2699=mapping!$N$1,IFERROR(VLOOKUP(Table4[[#This Row],[Column1]],mapping!A:L,12,FALSE),0),IF(W2699&gt;mapping!$N$1,IFERROR(VLOOKUP(Table4[[#This Row],[Column1]],mapping!A:L,12,FALSE),0),0))</f>
        <v>0</v>
      </c>
      <c r="N2699" s="58">
        <f>Table4[[#This Row],[ سعر اليومية ]]*3%*Table4[[#This Row],[عدد الدورات ]]</f>
        <v>0</v>
      </c>
      <c r="O2699" s="56">
        <f>Table4[[#This Row],[ سعر اليومية ]]*Table4[[#This Row],[عدد الدورات ]]-N2699</f>
        <v>0</v>
      </c>
      <c r="P2699" s="194"/>
      <c r="Q2699" s="194"/>
      <c r="R2699" s="194"/>
      <c r="S2699" s="58">
        <f>(Table4[[#This Row],[سعر يومية السائق]]*Table4[[#This Row],[عدد الدورات ]])-SUM(Table4[[#This Row],[سلف ]:[خصم ]])+Table4[[#This Row],[اضافي ]]</f>
        <v>0</v>
      </c>
      <c r="U2699" s="58">
        <f>Table4[[#This Row],[ سعر اليومية ]]*Table4[[#This Row],[عدد الدورات ]]-Table4[[#This Row],[سعر يومية السائق]]*L2699</f>
        <v>0</v>
      </c>
      <c r="V2699" s="58">
        <f>U2699-Table4[[#This Row],[W/H  3%]]</f>
        <v>0</v>
      </c>
      <c r="W2699" s="66" t="str">
        <f>Table4[[#This Row],[اليوم]]&amp;Table4[[#This Row],[الشهر ]]&amp;Table4[[#This Row],[العام]]</f>
        <v/>
      </c>
      <c r="X2699" s="66" t="s">
        <v>304</v>
      </c>
    </row>
    <row r="2700" spans="1:24" x14ac:dyDescent="0.3">
      <c r="A2700" s="62"/>
      <c r="B2700" s="62"/>
      <c r="C2700" s="62"/>
      <c r="D2700" s="41" t="e">
        <f t="shared" si="127"/>
        <v>#N/A</v>
      </c>
      <c r="E2700" s="4"/>
      <c r="F2700" s="41" t="e">
        <f>VLOOKUP(E2700,mapping!C:J,2,FALSE)</f>
        <v>#N/A</v>
      </c>
      <c r="G2700" s="41">
        <f>IFERROR(VLOOKUP(F2700,mapping!$D$3:$J$200,2,FALSE),0)</f>
        <v>0</v>
      </c>
      <c r="H2700" s="41">
        <f>IFERROR(VLOOKUP(F2700,mapping!$D$3:$J$200,3,FALSE),0)</f>
        <v>0</v>
      </c>
      <c r="I2700" s="41">
        <f>IFERROR(VLOOKUP(F2700,mapping!$D$3:$J$200,4,FALSE),0)</f>
        <v>0</v>
      </c>
      <c r="J2700" s="41">
        <f>IFERROR(VLOOKUP(F2700,mapping!$D$3:$J$200,5,FALSE),0)</f>
        <v>0</v>
      </c>
      <c r="K2700" s="63">
        <f>IF(W2700=mapping!$N$1,IFERROR(VLOOKUP(Table4[[#This Row],[Column1]],mapping!A:L,11,FALSE),0),IF(W2700&gt;mapping!$N$1,IFERROR(VLOOKUP(Table4[[#This Row],[Column1]],mapping!A:L,11,FALSE),0),))</f>
        <v>0</v>
      </c>
      <c r="L2700" s="139"/>
      <c r="M2700" s="60">
        <f>IF(W2700=mapping!$N$1,IFERROR(VLOOKUP(Table4[[#This Row],[Column1]],mapping!A:L,12,FALSE),0),IF(W2700&gt;mapping!$N$1,IFERROR(VLOOKUP(Table4[[#This Row],[Column1]],mapping!A:L,12,FALSE),0),0))</f>
        <v>0</v>
      </c>
      <c r="N2700" s="58">
        <f>Table4[[#This Row],[ سعر اليومية ]]*3%*Table4[[#This Row],[عدد الدورات ]]</f>
        <v>0</v>
      </c>
      <c r="O2700" s="56">
        <f>Table4[[#This Row],[ سعر اليومية ]]*Table4[[#This Row],[عدد الدورات ]]-N2700</f>
        <v>0</v>
      </c>
      <c r="P2700" s="194"/>
      <c r="Q2700" s="194"/>
      <c r="R2700" s="194"/>
      <c r="S2700" s="58">
        <f>(Table4[[#This Row],[سعر يومية السائق]]*Table4[[#This Row],[عدد الدورات ]])-SUM(Table4[[#This Row],[سلف ]:[خصم ]])+Table4[[#This Row],[اضافي ]]</f>
        <v>0</v>
      </c>
      <c r="U2700" s="58">
        <f>Table4[[#This Row],[ سعر اليومية ]]*Table4[[#This Row],[عدد الدورات ]]-Table4[[#This Row],[سعر يومية السائق]]*L2700</f>
        <v>0</v>
      </c>
      <c r="V2700" s="58">
        <f>U2700-Table4[[#This Row],[W/H  3%]]</f>
        <v>0</v>
      </c>
      <c r="W2700" s="66" t="str">
        <f>Table4[[#This Row],[اليوم]]&amp;Table4[[#This Row],[الشهر ]]&amp;Table4[[#This Row],[العام]]</f>
        <v/>
      </c>
      <c r="X2700" s="66" t="s">
        <v>304</v>
      </c>
    </row>
    <row r="2701" spans="1:24" x14ac:dyDescent="0.3">
      <c r="A2701" s="62"/>
      <c r="B2701" s="62"/>
      <c r="C2701" s="62"/>
      <c r="D2701" s="41" t="e">
        <f t="shared" si="127"/>
        <v>#N/A</v>
      </c>
      <c r="E2701" s="4"/>
      <c r="F2701" s="41" t="e">
        <f>VLOOKUP(E2701,mapping!C:J,2,FALSE)</f>
        <v>#N/A</v>
      </c>
      <c r="G2701" s="41">
        <f>IFERROR(VLOOKUP(F2701,mapping!$D$3:$J$200,2,FALSE),0)</f>
        <v>0</v>
      </c>
      <c r="H2701" s="41">
        <f>IFERROR(VLOOKUP(F2701,mapping!$D$3:$J$200,3,FALSE),0)</f>
        <v>0</v>
      </c>
      <c r="I2701" s="41">
        <f>IFERROR(VLOOKUP(F2701,mapping!$D$3:$J$200,4,FALSE),0)</f>
        <v>0</v>
      </c>
      <c r="J2701" s="41">
        <f>IFERROR(VLOOKUP(F2701,mapping!$D$3:$J$200,5,FALSE),0)</f>
        <v>0</v>
      </c>
      <c r="K2701" s="63">
        <f>IF(W2701=mapping!$N$1,IFERROR(VLOOKUP(Table4[[#This Row],[Column1]],mapping!A:L,11,FALSE),0),IF(W2701&gt;mapping!$N$1,IFERROR(VLOOKUP(Table4[[#This Row],[Column1]],mapping!A:L,11,FALSE),0),))</f>
        <v>0</v>
      </c>
      <c r="L2701" s="139"/>
      <c r="M2701" s="60">
        <f>IF(W2701=mapping!$N$1,IFERROR(VLOOKUP(Table4[[#This Row],[Column1]],mapping!A:L,12,FALSE),0),IF(W2701&gt;mapping!$N$1,IFERROR(VLOOKUP(Table4[[#This Row],[Column1]],mapping!A:L,12,FALSE),0),0))</f>
        <v>0</v>
      </c>
      <c r="N2701" s="58">
        <f>Table4[[#This Row],[ سعر اليومية ]]*3%*Table4[[#This Row],[عدد الدورات ]]</f>
        <v>0</v>
      </c>
      <c r="O2701" s="56">
        <f>Table4[[#This Row],[ سعر اليومية ]]*Table4[[#This Row],[عدد الدورات ]]-N2701</f>
        <v>0</v>
      </c>
      <c r="P2701" s="194"/>
      <c r="Q2701" s="194"/>
      <c r="R2701" s="194"/>
      <c r="S2701" s="58">
        <f>(Table4[[#This Row],[سعر يومية السائق]]*Table4[[#This Row],[عدد الدورات ]])-SUM(Table4[[#This Row],[سلف ]:[خصم ]])+Table4[[#This Row],[اضافي ]]</f>
        <v>0</v>
      </c>
      <c r="U2701" s="58">
        <f>Table4[[#This Row],[ سعر اليومية ]]*Table4[[#This Row],[عدد الدورات ]]-Table4[[#This Row],[سعر يومية السائق]]*L2701</f>
        <v>0</v>
      </c>
      <c r="V2701" s="58">
        <f>U2701-Table4[[#This Row],[W/H  3%]]</f>
        <v>0</v>
      </c>
      <c r="W2701" s="66" t="str">
        <f>Table4[[#This Row],[اليوم]]&amp;Table4[[#This Row],[الشهر ]]&amp;Table4[[#This Row],[العام]]</f>
        <v/>
      </c>
      <c r="X2701" s="66" t="s">
        <v>304</v>
      </c>
    </row>
    <row r="2702" spans="1:24" x14ac:dyDescent="0.3">
      <c r="A2702" s="62"/>
      <c r="B2702" s="62"/>
      <c r="C2702" s="62"/>
      <c r="D2702" s="41" t="e">
        <f t="shared" si="127"/>
        <v>#N/A</v>
      </c>
      <c r="E2702" s="4"/>
      <c r="F2702" s="41" t="e">
        <f>VLOOKUP(E2702,mapping!C:J,2,FALSE)</f>
        <v>#N/A</v>
      </c>
      <c r="G2702" s="41">
        <f>IFERROR(VLOOKUP(F2702,mapping!$D$3:$J$200,2,FALSE),0)</f>
        <v>0</v>
      </c>
      <c r="H2702" s="41">
        <f>IFERROR(VLOOKUP(F2702,mapping!$D$3:$J$200,3,FALSE),0)</f>
        <v>0</v>
      </c>
      <c r="I2702" s="41">
        <f>IFERROR(VLOOKUP(F2702,mapping!$D$3:$J$200,4,FALSE),0)</f>
        <v>0</v>
      </c>
      <c r="J2702" s="41">
        <f>IFERROR(VLOOKUP(F2702,mapping!$D$3:$J$200,5,FALSE),0)</f>
        <v>0</v>
      </c>
      <c r="K2702" s="63">
        <f>IF(W2702=mapping!$N$1,IFERROR(VLOOKUP(Table4[[#This Row],[Column1]],mapping!A:L,11,FALSE),0),IF(W2702&gt;mapping!$N$1,IFERROR(VLOOKUP(Table4[[#This Row],[Column1]],mapping!A:L,11,FALSE),0),))</f>
        <v>0</v>
      </c>
      <c r="L2702" s="139"/>
      <c r="M2702" s="60">
        <f>IF(W2702=mapping!$N$1,IFERROR(VLOOKUP(Table4[[#This Row],[Column1]],mapping!A:L,12,FALSE),0),IF(W2702&gt;mapping!$N$1,IFERROR(VLOOKUP(Table4[[#This Row],[Column1]],mapping!A:L,12,FALSE),0),0))</f>
        <v>0</v>
      </c>
      <c r="N2702" s="58">
        <f>Table4[[#This Row],[ سعر اليومية ]]*3%*Table4[[#This Row],[عدد الدورات ]]</f>
        <v>0</v>
      </c>
      <c r="O2702" s="56">
        <f>Table4[[#This Row],[ سعر اليومية ]]*Table4[[#This Row],[عدد الدورات ]]-N2702</f>
        <v>0</v>
      </c>
      <c r="P2702" s="194"/>
      <c r="Q2702" s="194"/>
      <c r="R2702" s="194"/>
      <c r="S2702" s="58">
        <f>(Table4[[#This Row],[سعر يومية السائق]]*Table4[[#This Row],[عدد الدورات ]])-SUM(Table4[[#This Row],[سلف ]:[خصم ]])+Table4[[#This Row],[اضافي ]]</f>
        <v>0</v>
      </c>
      <c r="U2702" s="58">
        <f>Table4[[#This Row],[ سعر اليومية ]]*Table4[[#This Row],[عدد الدورات ]]-Table4[[#This Row],[سعر يومية السائق]]*L2702</f>
        <v>0</v>
      </c>
      <c r="V2702" s="58">
        <f>U2702-Table4[[#This Row],[W/H  3%]]</f>
        <v>0</v>
      </c>
      <c r="W2702" s="66" t="str">
        <f>Table4[[#This Row],[اليوم]]&amp;Table4[[#This Row],[الشهر ]]&amp;Table4[[#This Row],[العام]]</f>
        <v/>
      </c>
      <c r="X2702" s="66" t="s">
        <v>304</v>
      </c>
    </row>
    <row r="2703" spans="1:24" x14ac:dyDescent="0.3">
      <c r="A2703" s="62"/>
      <c r="B2703" s="62"/>
      <c r="C2703" s="62"/>
      <c r="D2703" s="41" t="e">
        <f t="shared" si="127"/>
        <v>#N/A</v>
      </c>
      <c r="E2703" s="4"/>
      <c r="F2703" s="41" t="e">
        <f>VLOOKUP(E2703,mapping!C:J,2,FALSE)</f>
        <v>#N/A</v>
      </c>
      <c r="G2703" s="41">
        <f>IFERROR(VLOOKUP(F2703,mapping!$D$3:$J$200,2,FALSE),0)</f>
        <v>0</v>
      </c>
      <c r="H2703" s="41">
        <f>IFERROR(VLOOKUP(F2703,mapping!$D$3:$J$200,3,FALSE),0)</f>
        <v>0</v>
      </c>
      <c r="I2703" s="41">
        <f>IFERROR(VLOOKUP(F2703,mapping!$D$3:$J$200,4,FALSE),0)</f>
        <v>0</v>
      </c>
      <c r="J2703" s="41">
        <f>IFERROR(VLOOKUP(F2703,mapping!$D$3:$J$200,5,FALSE),0)</f>
        <v>0</v>
      </c>
      <c r="K2703" s="63">
        <f>IF(W2703=mapping!$N$1,IFERROR(VLOOKUP(Table4[[#This Row],[Column1]],mapping!A:L,11,FALSE),0),IF(W2703&gt;mapping!$N$1,IFERROR(VLOOKUP(Table4[[#This Row],[Column1]],mapping!A:L,11,FALSE),0),))</f>
        <v>0</v>
      </c>
      <c r="L2703" s="139"/>
      <c r="M2703" s="60">
        <f>IF(W2703=mapping!$N$1,IFERROR(VLOOKUP(Table4[[#This Row],[Column1]],mapping!A:L,12,FALSE),0),IF(W2703&gt;mapping!$N$1,IFERROR(VLOOKUP(Table4[[#This Row],[Column1]],mapping!A:L,12,FALSE),0),0))</f>
        <v>0</v>
      </c>
      <c r="N2703" s="58">
        <f>Table4[[#This Row],[ سعر اليومية ]]*3%*Table4[[#This Row],[عدد الدورات ]]</f>
        <v>0</v>
      </c>
      <c r="O2703" s="56">
        <f>Table4[[#This Row],[ سعر اليومية ]]*Table4[[#This Row],[عدد الدورات ]]-N2703</f>
        <v>0</v>
      </c>
      <c r="P2703" s="194"/>
      <c r="Q2703" s="194"/>
      <c r="R2703" s="194"/>
      <c r="S2703" s="58">
        <f>(Table4[[#This Row],[سعر يومية السائق]]*Table4[[#This Row],[عدد الدورات ]])-SUM(Table4[[#This Row],[سلف ]:[خصم ]])+Table4[[#This Row],[اضافي ]]</f>
        <v>0</v>
      </c>
      <c r="U2703" s="58">
        <f>Table4[[#This Row],[ سعر اليومية ]]*Table4[[#This Row],[عدد الدورات ]]-Table4[[#This Row],[سعر يومية السائق]]*L2703</f>
        <v>0</v>
      </c>
      <c r="V2703" s="58">
        <f>U2703-Table4[[#This Row],[W/H  3%]]</f>
        <v>0</v>
      </c>
      <c r="W2703" s="66" t="str">
        <f>Table4[[#This Row],[اليوم]]&amp;Table4[[#This Row],[الشهر ]]&amp;Table4[[#This Row],[العام]]</f>
        <v/>
      </c>
      <c r="X2703" s="66" t="s">
        <v>304</v>
      </c>
    </row>
    <row r="2704" spans="1:24" x14ac:dyDescent="0.3">
      <c r="A2704" s="62"/>
      <c r="B2704" s="62"/>
      <c r="C2704" s="62"/>
      <c r="D2704" s="41" t="e">
        <f t="shared" si="127"/>
        <v>#N/A</v>
      </c>
      <c r="E2704" s="4"/>
      <c r="F2704" s="41" t="e">
        <f>VLOOKUP(E2704,mapping!C:J,2,FALSE)</f>
        <v>#N/A</v>
      </c>
      <c r="G2704" s="41">
        <f>IFERROR(VLOOKUP(F2704,mapping!$D$3:$J$200,2,FALSE),0)</f>
        <v>0</v>
      </c>
      <c r="H2704" s="41">
        <f>IFERROR(VLOOKUP(F2704,mapping!$D$3:$J$200,3,FALSE),0)</f>
        <v>0</v>
      </c>
      <c r="I2704" s="41">
        <f>IFERROR(VLOOKUP(F2704,mapping!$D$3:$J$200,4,FALSE),0)</f>
        <v>0</v>
      </c>
      <c r="J2704" s="41">
        <f>IFERROR(VLOOKUP(F2704,mapping!$D$3:$J$200,5,FALSE),0)</f>
        <v>0</v>
      </c>
      <c r="K2704" s="63">
        <f>IF(W2704=mapping!$N$1,IFERROR(VLOOKUP(Table4[[#This Row],[Column1]],mapping!A:L,11,FALSE),0),IF(W2704&gt;mapping!$N$1,IFERROR(VLOOKUP(Table4[[#This Row],[Column1]],mapping!A:L,11,FALSE),0),))</f>
        <v>0</v>
      </c>
      <c r="L2704" s="139"/>
      <c r="M2704" s="60">
        <f>IF(W2704=mapping!$N$1,IFERROR(VLOOKUP(Table4[[#This Row],[Column1]],mapping!A:L,12,FALSE),0),IF(W2704&gt;mapping!$N$1,IFERROR(VLOOKUP(Table4[[#This Row],[Column1]],mapping!A:L,12,FALSE),0),0))</f>
        <v>0</v>
      </c>
      <c r="N2704" s="58">
        <f>Table4[[#This Row],[ سعر اليومية ]]*3%*Table4[[#This Row],[عدد الدورات ]]</f>
        <v>0</v>
      </c>
      <c r="O2704" s="56">
        <f>Table4[[#This Row],[ سعر اليومية ]]*Table4[[#This Row],[عدد الدورات ]]-N2704</f>
        <v>0</v>
      </c>
      <c r="P2704" s="194"/>
      <c r="Q2704" s="194"/>
      <c r="R2704" s="194"/>
      <c r="S2704" s="58">
        <f>(Table4[[#This Row],[سعر يومية السائق]]*Table4[[#This Row],[عدد الدورات ]])-SUM(Table4[[#This Row],[سلف ]:[خصم ]])+Table4[[#This Row],[اضافي ]]</f>
        <v>0</v>
      </c>
      <c r="U2704" s="58">
        <f>Table4[[#This Row],[ سعر اليومية ]]*Table4[[#This Row],[عدد الدورات ]]-Table4[[#This Row],[سعر يومية السائق]]*L2704</f>
        <v>0</v>
      </c>
      <c r="V2704" s="58">
        <f>U2704-Table4[[#This Row],[W/H  3%]]</f>
        <v>0</v>
      </c>
      <c r="W2704" s="66" t="str">
        <f>Table4[[#This Row],[اليوم]]&amp;Table4[[#This Row],[الشهر ]]&amp;Table4[[#This Row],[العام]]</f>
        <v/>
      </c>
      <c r="X2704" s="66" t="s">
        <v>304</v>
      </c>
    </row>
    <row r="2705" spans="1:24" x14ac:dyDescent="0.3">
      <c r="A2705" s="62"/>
      <c r="B2705" s="62"/>
      <c r="C2705" s="62"/>
      <c r="D2705" s="41" t="e">
        <f t="shared" si="127"/>
        <v>#N/A</v>
      </c>
      <c r="E2705" s="4"/>
      <c r="F2705" s="41" t="e">
        <f>VLOOKUP(E2705,mapping!C:J,2,FALSE)</f>
        <v>#N/A</v>
      </c>
      <c r="G2705" s="41">
        <f>IFERROR(VLOOKUP(F2705,mapping!$D$3:$J$200,2,FALSE),0)</f>
        <v>0</v>
      </c>
      <c r="H2705" s="41">
        <f>IFERROR(VLOOKUP(F2705,mapping!$D$3:$J$200,3,FALSE),0)</f>
        <v>0</v>
      </c>
      <c r="I2705" s="41">
        <f>IFERROR(VLOOKUP(F2705,mapping!$D$3:$J$200,4,FALSE),0)</f>
        <v>0</v>
      </c>
      <c r="J2705" s="41">
        <f>IFERROR(VLOOKUP(F2705,mapping!$D$3:$J$200,5,FALSE),0)</f>
        <v>0</v>
      </c>
      <c r="K2705" s="63">
        <f>IF(W2705=mapping!$N$1,IFERROR(VLOOKUP(Table4[[#This Row],[Column1]],mapping!A:L,11,FALSE),0),IF(W2705&gt;mapping!$N$1,IFERROR(VLOOKUP(Table4[[#This Row],[Column1]],mapping!A:L,11,FALSE),0),))</f>
        <v>0</v>
      </c>
      <c r="L2705" s="139"/>
      <c r="M2705" s="60">
        <f>IF(W2705=mapping!$N$1,IFERROR(VLOOKUP(Table4[[#This Row],[Column1]],mapping!A:L,12,FALSE),0),IF(W2705&gt;mapping!$N$1,IFERROR(VLOOKUP(Table4[[#This Row],[Column1]],mapping!A:L,12,FALSE),0),0))</f>
        <v>0</v>
      </c>
      <c r="N2705" s="58">
        <f>Table4[[#This Row],[ سعر اليومية ]]*3%*Table4[[#This Row],[عدد الدورات ]]</f>
        <v>0</v>
      </c>
      <c r="O2705" s="56">
        <f>Table4[[#This Row],[ سعر اليومية ]]*Table4[[#This Row],[عدد الدورات ]]-N2705</f>
        <v>0</v>
      </c>
      <c r="P2705" s="194"/>
      <c r="Q2705" s="194"/>
      <c r="R2705" s="194"/>
      <c r="S2705" s="58">
        <f>(Table4[[#This Row],[سعر يومية السائق]]*Table4[[#This Row],[عدد الدورات ]])-SUM(Table4[[#This Row],[سلف ]:[خصم ]])+Table4[[#This Row],[اضافي ]]</f>
        <v>0</v>
      </c>
      <c r="U2705" s="58">
        <f>Table4[[#This Row],[ سعر اليومية ]]*Table4[[#This Row],[عدد الدورات ]]-Table4[[#This Row],[سعر يومية السائق]]*L2705</f>
        <v>0</v>
      </c>
      <c r="V2705" s="58">
        <f>U2705-Table4[[#This Row],[W/H  3%]]</f>
        <v>0</v>
      </c>
      <c r="W2705" s="66" t="str">
        <f>Table4[[#This Row],[اليوم]]&amp;Table4[[#This Row],[الشهر ]]&amp;Table4[[#This Row],[العام]]</f>
        <v/>
      </c>
      <c r="X2705" s="66" t="s">
        <v>304</v>
      </c>
    </row>
    <row r="2706" spans="1:24" x14ac:dyDescent="0.3">
      <c r="A2706" s="62"/>
      <c r="B2706" s="62"/>
      <c r="C2706" s="62"/>
      <c r="D2706" s="41" t="e">
        <f t="shared" si="127"/>
        <v>#N/A</v>
      </c>
      <c r="E2706" s="4"/>
      <c r="F2706" s="41" t="e">
        <f>VLOOKUP(E2706,mapping!C:J,2,FALSE)</f>
        <v>#N/A</v>
      </c>
      <c r="G2706" s="41">
        <f>IFERROR(VLOOKUP(F2706,mapping!$D$3:$J$200,2,FALSE),0)</f>
        <v>0</v>
      </c>
      <c r="H2706" s="41">
        <f>IFERROR(VLOOKUP(F2706,mapping!$D$3:$J$200,3,FALSE),0)</f>
        <v>0</v>
      </c>
      <c r="I2706" s="41">
        <f>IFERROR(VLOOKUP(F2706,mapping!$D$3:$J$200,4,FALSE),0)</f>
        <v>0</v>
      </c>
      <c r="J2706" s="41">
        <f>IFERROR(VLOOKUP(F2706,mapping!$D$3:$J$200,5,FALSE),0)</f>
        <v>0</v>
      </c>
      <c r="K2706" s="63">
        <f>IF(W2706=mapping!$N$1,IFERROR(VLOOKUP(Table4[[#This Row],[Column1]],mapping!A:L,11,FALSE),0),IF(W2706&gt;mapping!$N$1,IFERROR(VLOOKUP(Table4[[#This Row],[Column1]],mapping!A:L,11,FALSE),0),))</f>
        <v>0</v>
      </c>
      <c r="L2706" s="139"/>
      <c r="M2706" s="60">
        <f>IF(W2706=mapping!$N$1,IFERROR(VLOOKUP(Table4[[#This Row],[Column1]],mapping!A:L,12,FALSE),0),IF(W2706&gt;mapping!$N$1,IFERROR(VLOOKUP(Table4[[#This Row],[Column1]],mapping!A:L,12,FALSE),0),0))</f>
        <v>0</v>
      </c>
      <c r="N2706" s="58">
        <f>Table4[[#This Row],[ سعر اليومية ]]*3%*Table4[[#This Row],[عدد الدورات ]]</f>
        <v>0</v>
      </c>
      <c r="O2706" s="56">
        <f>Table4[[#This Row],[ سعر اليومية ]]*Table4[[#This Row],[عدد الدورات ]]-N2706</f>
        <v>0</v>
      </c>
      <c r="P2706" s="194"/>
      <c r="Q2706" s="194"/>
      <c r="R2706" s="194"/>
      <c r="S2706" s="58">
        <f>(Table4[[#This Row],[سعر يومية السائق]]*Table4[[#This Row],[عدد الدورات ]])-SUM(Table4[[#This Row],[سلف ]:[خصم ]])+Table4[[#This Row],[اضافي ]]</f>
        <v>0</v>
      </c>
      <c r="U2706" s="58">
        <f>Table4[[#This Row],[ سعر اليومية ]]*Table4[[#This Row],[عدد الدورات ]]-Table4[[#This Row],[سعر يومية السائق]]*L2706</f>
        <v>0</v>
      </c>
      <c r="V2706" s="58">
        <f>U2706-Table4[[#This Row],[W/H  3%]]</f>
        <v>0</v>
      </c>
      <c r="W2706" s="66" t="str">
        <f>Table4[[#This Row],[اليوم]]&amp;Table4[[#This Row],[الشهر ]]&amp;Table4[[#This Row],[العام]]</f>
        <v/>
      </c>
      <c r="X2706" s="66" t="s">
        <v>304</v>
      </c>
    </row>
    <row r="2707" spans="1:24" x14ac:dyDescent="0.3">
      <c r="A2707" s="62"/>
      <c r="B2707" s="62"/>
      <c r="C2707" s="62"/>
      <c r="D2707" s="41" t="e">
        <f t="shared" si="127"/>
        <v>#N/A</v>
      </c>
      <c r="E2707" s="4"/>
      <c r="F2707" s="41" t="e">
        <f>VLOOKUP(E2707,mapping!C:J,2,FALSE)</f>
        <v>#N/A</v>
      </c>
      <c r="G2707" s="41">
        <f>IFERROR(VLOOKUP(F2707,mapping!$D$3:$J$200,2,FALSE),0)</f>
        <v>0</v>
      </c>
      <c r="H2707" s="41">
        <f>IFERROR(VLOOKUP(F2707,mapping!$D$3:$J$200,3,FALSE),0)</f>
        <v>0</v>
      </c>
      <c r="I2707" s="41">
        <f>IFERROR(VLOOKUP(F2707,mapping!$D$3:$J$200,4,FALSE),0)</f>
        <v>0</v>
      </c>
      <c r="J2707" s="41">
        <f>IFERROR(VLOOKUP(F2707,mapping!$D$3:$J$200,5,FALSE),0)</f>
        <v>0</v>
      </c>
      <c r="K2707" s="63">
        <f>IF(W2707=mapping!$N$1,IFERROR(VLOOKUP(Table4[[#This Row],[Column1]],mapping!A:L,11,FALSE),0),IF(W2707&gt;mapping!$N$1,IFERROR(VLOOKUP(Table4[[#This Row],[Column1]],mapping!A:L,11,FALSE),0),))</f>
        <v>0</v>
      </c>
      <c r="L2707" s="139"/>
      <c r="M2707" s="60">
        <f>IF(W2707=mapping!$N$1,IFERROR(VLOOKUP(Table4[[#This Row],[Column1]],mapping!A:L,12,FALSE),0),IF(W2707&gt;mapping!$N$1,IFERROR(VLOOKUP(Table4[[#This Row],[Column1]],mapping!A:L,12,FALSE),0),0))</f>
        <v>0</v>
      </c>
      <c r="N2707" s="58">
        <f>Table4[[#This Row],[ سعر اليومية ]]*3%*Table4[[#This Row],[عدد الدورات ]]</f>
        <v>0</v>
      </c>
      <c r="O2707" s="56">
        <f>Table4[[#This Row],[ سعر اليومية ]]*Table4[[#This Row],[عدد الدورات ]]-N2707</f>
        <v>0</v>
      </c>
      <c r="P2707" s="194"/>
      <c r="Q2707" s="194"/>
      <c r="R2707" s="194"/>
      <c r="S2707" s="58">
        <f>(Table4[[#This Row],[سعر يومية السائق]]*Table4[[#This Row],[عدد الدورات ]])-SUM(Table4[[#This Row],[سلف ]:[خصم ]])+Table4[[#This Row],[اضافي ]]</f>
        <v>0</v>
      </c>
      <c r="U2707" s="58">
        <f>Table4[[#This Row],[ سعر اليومية ]]*Table4[[#This Row],[عدد الدورات ]]-Table4[[#This Row],[سعر يومية السائق]]*L2707</f>
        <v>0</v>
      </c>
      <c r="V2707" s="58">
        <f>U2707-Table4[[#This Row],[W/H  3%]]</f>
        <v>0</v>
      </c>
      <c r="W2707" s="66" t="str">
        <f>Table4[[#This Row],[اليوم]]&amp;Table4[[#This Row],[الشهر ]]&amp;Table4[[#This Row],[العام]]</f>
        <v/>
      </c>
      <c r="X2707" s="66" t="s">
        <v>304</v>
      </c>
    </row>
    <row r="2708" spans="1:24" x14ac:dyDescent="0.3">
      <c r="A2708" s="62"/>
      <c r="B2708" s="62"/>
      <c r="C2708" s="62"/>
      <c r="D2708" s="41" t="e">
        <f t="shared" si="127"/>
        <v>#N/A</v>
      </c>
      <c r="E2708" s="4"/>
      <c r="F2708" s="41" t="e">
        <f>VLOOKUP(E2708,mapping!C:J,2,FALSE)</f>
        <v>#N/A</v>
      </c>
      <c r="G2708" s="41">
        <f>IFERROR(VLOOKUP(F2708,mapping!$D$3:$J$200,2,FALSE),0)</f>
        <v>0</v>
      </c>
      <c r="H2708" s="41">
        <f>IFERROR(VLOOKUP(F2708,mapping!$D$3:$J$200,3,FALSE),0)</f>
        <v>0</v>
      </c>
      <c r="I2708" s="41">
        <f>IFERROR(VLOOKUP(F2708,mapping!$D$3:$J$200,4,FALSE),0)</f>
        <v>0</v>
      </c>
      <c r="J2708" s="41">
        <f>IFERROR(VLOOKUP(F2708,mapping!$D$3:$J$200,5,FALSE),0)</f>
        <v>0</v>
      </c>
      <c r="K2708" s="63">
        <f>IF(W2708=mapping!$N$1,IFERROR(VLOOKUP(Table4[[#This Row],[Column1]],mapping!A:L,11,FALSE),0),IF(W2708&gt;mapping!$N$1,IFERROR(VLOOKUP(Table4[[#This Row],[Column1]],mapping!A:L,11,FALSE),0),))</f>
        <v>0</v>
      </c>
      <c r="L2708" s="139"/>
      <c r="M2708" s="60">
        <f>IF(W2708=mapping!$N$1,IFERROR(VLOOKUP(Table4[[#This Row],[Column1]],mapping!A:L,12,FALSE),0),IF(W2708&gt;mapping!$N$1,IFERROR(VLOOKUP(Table4[[#This Row],[Column1]],mapping!A:L,12,FALSE),0),0))</f>
        <v>0</v>
      </c>
      <c r="N2708" s="58">
        <f>Table4[[#This Row],[ سعر اليومية ]]*3%*Table4[[#This Row],[عدد الدورات ]]</f>
        <v>0</v>
      </c>
      <c r="O2708" s="56">
        <f>Table4[[#This Row],[ سعر اليومية ]]*Table4[[#This Row],[عدد الدورات ]]-N2708</f>
        <v>0</v>
      </c>
      <c r="P2708" s="194"/>
      <c r="Q2708" s="194"/>
      <c r="R2708" s="194"/>
      <c r="S2708" s="58">
        <f>(Table4[[#This Row],[سعر يومية السائق]]*Table4[[#This Row],[عدد الدورات ]])-SUM(Table4[[#This Row],[سلف ]:[خصم ]])+Table4[[#This Row],[اضافي ]]</f>
        <v>0</v>
      </c>
      <c r="U2708" s="58">
        <f>Table4[[#This Row],[ سعر اليومية ]]*Table4[[#This Row],[عدد الدورات ]]-Table4[[#This Row],[سعر يومية السائق]]*L2708</f>
        <v>0</v>
      </c>
      <c r="V2708" s="58">
        <f>U2708-Table4[[#This Row],[W/H  3%]]</f>
        <v>0</v>
      </c>
      <c r="W2708" s="66" t="str">
        <f>Table4[[#This Row],[اليوم]]&amp;Table4[[#This Row],[الشهر ]]&amp;Table4[[#This Row],[العام]]</f>
        <v/>
      </c>
      <c r="X2708" s="66" t="s">
        <v>304</v>
      </c>
    </row>
    <row r="2709" spans="1:24" x14ac:dyDescent="0.3">
      <c r="A2709" s="62"/>
      <c r="B2709" s="62"/>
      <c r="C2709" s="62"/>
      <c r="D2709" s="41" t="e">
        <f t="shared" si="127"/>
        <v>#N/A</v>
      </c>
      <c r="E2709" s="4"/>
      <c r="F2709" s="41" t="e">
        <f>VLOOKUP(E2709,mapping!C:J,2,FALSE)</f>
        <v>#N/A</v>
      </c>
      <c r="G2709" s="41">
        <f>IFERROR(VLOOKUP(F2709,mapping!$D$3:$J$200,2,FALSE),0)</f>
        <v>0</v>
      </c>
      <c r="H2709" s="41">
        <f>IFERROR(VLOOKUP(F2709,mapping!$D$3:$J$200,3,FALSE),0)</f>
        <v>0</v>
      </c>
      <c r="I2709" s="41">
        <f>IFERROR(VLOOKUP(F2709,mapping!$D$3:$J$200,4,FALSE),0)</f>
        <v>0</v>
      </c>
      <c r="J2709" s="41">
        <f>IFERROR(VLOOKUP(F2709,mapping!$D$3:$J$200,5,FALSE),0)</f>
        <v>0</v>
      </c>
      <c r="K2709" s="63">
        <f>IF(W2709=mapping!$N$1,IFERROR(VLOOKUP(Table4[[#This Row],[Column1]],mapping!A:L,11,FALSE),0),IF(W2709&gt;mapping!$N$1,IFERROR(VLOOKUP(Table4[[#This Row],[Column1]],mapping!A:L,11,FALSE),0),))</f>
        <v>0</v>
      </c>
      <c r="L2709" s="139"/>
      <c r="M2709" s="60">
        <f>IF(W2709=mapping!$N$1,IFERROR(VLOOKUP(Table4[[#This Row],[Column1]],mapping!A:L,12,FALSE),0),IF(W2709&gt;mapping!$N$1,IFERROR(VLOOKUP(Table4[[#This Row],[Column1]],mapping!A:L,12,FALSE),0),0))</f>
        <v>0</v>
      </c>
      <c r="N2709" s="58">
        <f>Table4[[#This Row],[ سعر اليومية ]]*3%*Table4[[#This Row],[عدد الدورات ]]</f>
        <v>0</v>
      </c>
      <c r="O2709" s="56">
        <f>Table4[[#This Row],[ سعر اليومية ]]*Table4[[#This Row],[عدد الدورات ]]-N2709</f>
        <v>0</v>
      </c>
      <c r="P2709" s="194"/>
      <c r="Q2709" s="194"/>
      <c r="R2709" s="194"/>
      <c r="S2709" s="58">
        <f>(Table4[[#This Row],[سعر يومية السائق]]*Table4[[#This Row],[عدد الدورات ]])-SUM(Table4[[#This Row],[سلف ]:[خصم ]])+Table4[[#This Row],[اضافي ]]</f>
        <v>0</v>
      </c>
      <c r="U2709" s="58">
        <f>Table4[[#This Row],[ سعر اليومية ]]*Table4[[#This Row],[عدد الدورات ]]-Table4[[#This Row],[سعر يومية السائق]]*L2709</f>
        <v>0</v>
      </c>
      <c r="V2709" s="58">
        <f>U2709-Table4[[#This Row],[W/H  3%]]</f>
        <v>0</v>
      </c>
      <c r="W2709" s="66" t="str">
        <f>Table4[[#This Row],[اليوم]]&amp;Table4[[#This Row],[الشهر ]]&amp;Table4[[#This Row],[العام]]</f>
        <v/>
      </c>
      <c r="X2709" s="66" t="s">
        <v>304</v>
      </c>
    </row>
    <row r="2710" spans="1:24" x14ac:dyDescent="0.3">
      <c r="A2710" s="62"/>
      <c r="B2710" s="62"/>
      <c r="C2710" s="62"/>
      <c r="D2710" s="41" t="e">
        <f t="shared" si="127"/>
        <v>#N/A</v>
      </c>
      <c r="E2710" s="4"/>
      <c r="F2710" s="41" t="e">
        <f>VLOOKUP(E2710,mapping!C:J,2,FALSE)</f>
        <v>#N/A</v>
      </c>
      <c r="G2710" s="41">
        <f>IFERROR(VLOOKUP(F2710,mapping!$D$3:$J$200,2,FALSE),0)</f>
        <v>0</v>
      </c>
      <c r="H2710" s="41">
        <f>IFERROR(VLOOKUP(F2710,mapping!$D$3:$J$200,3,FALSE),0)</f>
        <v>0</v>
      </c>
      <c r="I2710" s="41">
        <f>IFERROR(VLOOKUP(F2710,mapping!$D$3:$J$200,4,FALSE),0)</f>
        <v>0</v>
      </c>
      <c r="J2710" s="41">
        <f>IFERROR(VLOOKUP(F2710,mapping!$D$3:$J$200,5,FALSE),0)</f>
        <v>0</v>
      </c>
      <c r="K2710" s="63">
        <f>IF(W2710=mapping!$N$1,IFERROR(VLOOKUP(Table4[[#This Row],[Column1]],mapping!A:L,11,FALSE),0),IF(W2710&gt;mapping!$N$1,IFERROR(VLOOKUP(Table4[[#This Row],[Column1]],mapping!A:L,11,FALSE),0),))</f>
        <v>0</v>
      </c>
      <c r="L2710" s="139"/>
      <c r="M2710" s="60">
        <f>IF(W2710=mapping!$N$1,IFERROR(VLOOKUP(Table4[[#This Row],[Column1]],mapping!A:L,12,FALSE),0),IF(W2710&gt;mapping!$N$1,IFERROR(VLOOKUP(Table4[[#This Row],[Column1]],mapping!A:L,12,FALSE),0),0))</f>
        <v>0</v>
      </c>
      <c r="N2710" s="58">
        <f>Table4[[#This Row],[ سعر اليومية ]]*3%*Table4[[#This Row],[عدد الدورات ]]</f>
        <v>0</v>
      </c>
      <c r="O2710" s="56">
        <f>Table4[[#This Row],[ سعر اليومية ]]*Table4[[#This Row],[عدد الدورات ]]-N2710</f>
        <v>0</v>
      </c>
      <c r="P2710" s="194"/>
      <c r="Q2710" s="194"/>
      <c r="R2710" s="194"/>
      <c r="S2710" s="58">
        <f>(Table4[[#This Row],[سعر يومية السائق]]*Table4[[#This Row],[عدد الدورات ]])-SUM(Table4[[#This Row],[سلف ]:[خصم ]])+Table4[[#This Row],[اضافي ]]</f>
        <v>0</v>
      </c>
      <c r="U2710" s="58">
        <f>Table4[[#This Row],[ سعر اليومية ]]*Table4[[#This Row],[عدد الدورات ]]-Table4[[#This Row],[سعر يومية السائق]]*L2710</f>
        <v>0</v>
      </c>
      <c r="V2710" s="58">
        <f>U2710-Table4[[#This Row],[W/H  3%]]</f>
        <v>0</v>
      </c>
      <c r="W2710" s="66" t="str">
        <f>Table4[[#This Row],[اليوم]]&amp;Table4[[#This Row],[الشهر ]]&amp;Table4[[#This Row],[العام]]</f>
        <v/>
      </c>
      <c r="X2710" s="66" t="s">
        <v>304</v>
      </c>
    </row>
    <row r="2711" spans="1:24" x14ac:dyDescent="0.3">
      <c r="A2711" s="62"/>
      <c r="B2711" s="62"/>
      <c r="C2711" s="62"/>
      <c r="D2711" s="41" t="e">
        <f t="shared" si="127"/>
        <v>#N/A</v>
      </c>
      <c r="E2711" s="4"/>
      <c r="F2711" s="41" t="e">
        <f>VLOOKUP(E2711,mapping!C:J,2,FALSE)</f>
        <v>#N/A</v>
      </c>
      <c r="G2711" s="41">
        <f>IFERROR(VLOOKUP(F2711,mapping!$D$3:$J$200,2,FALSE),0)</f>
        <v>0</v>
      </c>
      <c r="H2711" s="41">
        <f>IFERROR(VLOOKUP(F2711,mapping!$D$3:$J$200,3,FALSE),0)</f>
        <v>0</v>
      </c>
      <c r="I2711" s="41">
        <f>IFERROR(VLOOKUP(F2711,mapping!$D$3:$J$200,4,FALSE),0)</f>
        <v>0</v>
      </c>
      <c r="J2711" s="41">
        <f>IFERROR(VLOOKUP(F2711,mapping!$D$3:$J$200,5,FALSE),0)</f>
        <v>0</v>
      </c>
      <c r="K2711" s="63">
        <f>IF(W2711=mapping!$N$1,IFERROR(VLOOKUP(Table4[[#This Row],[Column1]],mapping!A:L,11,FALSE),0),IF(W2711&gt;mapping!$N$1,IFERROR(VLOOKUP(Table4[[#This Row],[Column1]],mapping!A:L,11,FALSE),0),))</f>
        <v>0</v>
      </c>
      <c r="L2711" s="139"/>
      <c r="M2711" s="60">
        <f>IF(W2711=mapping!$N$1,IFERROR(VLOOKUP(Table4[[#This Row],[Column1]],mapping!A:L,12,FALSE),0),IF(W2711&gt;mapping!$N$1,IFERROR(VLOOKUP(Table4[[#This Row],[Column1]],mapping!A:L,12,FALSE),0),0))</f>
        <v>0</v>
      </c>
      <c r="N2711" s="58">
        <f>Table4[[#This Row],[ سعر اليومية ]]*3%*Table4[[#This Row],[عدد الدورات ]]</f>
        <v>0</v>
      </c>
      <c r="O2711" s="56">
        <f>Table4[[#This Row],[ سعر اليومية ]]*Table4[[#This Row],[عدد الدورات ]]-N2711</f>
        <v>0</v>
      </c>
      <c r="P2711" s="194"/>
      <c r="Q2711" s="194"/>
      <c r="R2711" s="194"/>
      <c r="S2711" s="58">
        <f>(Table4[[#This Row],[سعر يومية السائق]]*Table4[[#This Row],[عدد الدورات ]])-SUM(Table4[[#This Row],[سلف ]:[خصم ]])+Table4[[#This Row],[اضافي ]]</f>
        <v>0</v>
      </c>
      <c r="U2711" s="58">
        <f>Table4[[#This Row],[ سعر اليومية ]]*Table4[[#This Row],[عدد الدورات ]]-Table4[[#This Row],[سعر يومية السائق]]*L2711</f>
        <v>0</v>
      </c>
      <c r="V2711" s="58">
        <f>U2711-Table4[[#This Row],[W/H  3%]]</f>
        <v>0</v>
      </c>
      <c r="W2711" s="66" t="str">
        <f>Table4[[#This Row],[اليوم]]&amp;Table4[[#This Row],[الشهر ]]&amp;Table4[[#This Row],[العام]]</f>
        <v/>
      </c>
      <c r="X2711" s="66" t="s">
        <v>304</v>
      </c>
    </row>
    <row r="2712" spans="1:24" x14ac:dyDescent="0.3">
      <c r="A2712" s="62"/>
      <c r="B2712" s="62"/>
      <c r="C2712" s="62"/>
      <c r="D2712" s="41" t="e">
        <f t="shared" si="127"/>
        <v>#N/A</v>
      </c>
      <c r="E2712" s="4"/>
      <c r="F2712" s="41" t="e">
        <f>VLOOKUP(E2712,mapping!C:J,2,FALSE)</f>
        <v>#N/A</v>
      </c>
      <c r="G2712" s="41">
        <f>IFERROR(VLOOKUP(F2712,mapping!$D$3:$J$200,2,FALSE),0)</f>
        <v>0</v>
      </c>
      <c r="H2712" s="41">
        <f>IFERROR(VLOOKUP(F2712,mapping!$D$3:$J$200,3,FALSE),0)</f>
        <v>0</v>
      </c>
      <c r="I2712" s="41">
        <f>IFERROR(VLOOKUP(F2712,mapping!$D$3:$J$200,4,FALSE),0)</f>
        <v>0</v>
      </c>
      <c r="J2712" s="41">
        <f>IFERROR(VLOOKUP(F2712,mapping!$D$3:$J$200,5,FALSE),0)</f>
        <v>0</v>
      </c>
      <c r="K2712" s="63">
        <f>IF(W2712=mapping!$N$1,IFERROR(VLOOKUP(Table4[[#This Row],[Column1]],mapping!A:L,11,FALSE),0),IF(W2712&gt;mapping!$N$1,IFERROR(VLOOKUP(Table4[[#This Row],[Column1]],mapping!A:L,11,FALSE),0),))</f>
        <v>0</v>
      </c>
      <c r="L2712" s="139"/>
      <c r="M2712" s="60">
        <f>IF(W2712=mapping!$N$1,IFERROR(VLOOKUP(Table4[[#This Row],[Column1]],mapping!A:L,12,FALSE),0),IF(W2712&gt;mapping!$N$1,IFERROR(VLOOKUP(Table4[[#This Row],[Column1]],mapping!A:L,12,FALSE),0),0))</f>
        <v>0</v>
      </c>
      <c r="N2712" s="58">
        <f>Table4[[#This Row],[ سعر اليومية ]]*3%*Table4[[#This Row],[عدد الدورات ]]</f>
        <v>0</v>
      </c>
      <c r="O2712" s="56">
        <f>Table4[[#This Row],[ سعر اليومية ]]*Table4[[#This Row],[عدد الدورات ]]-N2712</f>
        <v>0</v>
      </c>
      <c r="P2712" s="194"/>
      <c r="Q2712" s="194"/>
      <c r="R2712" s="194"/>
      <c r="S2712" s="58">
        <f>(Table4[[#This Row],[سعر يومية السائق]]*Table4[[#This Row],[عدد الدورات ]])-SUM(Table4[[#This Row],[سلف ]:[خصم ]])+Table4[[#This Row],[اضافي ]]</f>
        <v>0</v>
      </c>
      <c r="U2712" s="58">
        <f>Table4[[#This Row],[ سعر اليومية ]]*Table4[[#This Row],[عدد الدورات ]]-Table4[[#This Row],[سعر يومية السائق]]*L2712</f>
        <v>0</v>
      </c>
      <c r="V2712" s="58">
        <f>U2712-Table4[[#This Row],[W/H  3%]]</f>
        <v>0</v>
      </c>
      <c r="W2712" s="66" t="str">
        <f>Table4[[#This Row],[اليوم]]&amp;Table4[[#This Row],[الشهر ]]&amp;Table4[[#This Row],[العام]]</f>
        <v/>
      </c>
      <c r="X2712" s="66" t="s">
        <v>304</v>
      </c>
    </row>
    <row r="2713" spans="1:24" x14ac:dyDescent="0.3">
      <c r="A2713" s="62"/>
      <c r="B2713" s="62"/>
      <c r="C2713" s="62"/>
      <c r="D2713" s="41" t="e">
        <f t="shared" si="127"/>
        <v>#N/A</v>
      </c>
      <c r="E2713" s="4"/>
      <c r="F2713" s="41" t="e">
        <f>VLOOKUP(E2713,mapping!C:J,2,FALSE)</f>
        <v>#N/A</v>
      </c>
      <c r="G2713" s="41">
        <f>IFERROR(VLOOKUP(F2713,mapping!$D$3:$J$200,2,FALSE),0)</f>
        <v>0</v>
      </c>
      <c r="H2713" s="41">
        <f>IFERROR(VLOOKUP(F2713,mapping!$D$3:$J$200,3,FALSE),0)</f>
        <v>0</v>
      </c>
      <c r="I2713" s="41">
        <f>IFERROR(VLOOKUP(F2713,mapping!$D$3:$J$200,4,FALSE),0)</f>
        <v>0</v>
      </c>
      <c r="J2713" s="41">
        <f>IFERROR(VLOOKUP(F2713,mapping!$D$3:$J$200,5,FALSE),0)</f>
        <v>0</v>
      </c>
      <c r="K2713" s="63">
        <f>IF(W2713=mapping!$N$1,IFERROR(VLOOKUP(Table4[[#This Row],[Column1]],mapping!A:L,11,FALSE),0),IF(W2713&gt;mapping!$N$1,IFERROR(VLOOKUP(Table4[[#This Row],[Column1]],mapping!A:L,11,FALSE),0),))</f>
        <v>0</v>
      </c>
      <c r="L2713" s="139"/>
      <c r="M2713" s="60">
        <f>IF(W2713=mapping!$N$1,IFERROR(VLOOKUP(Table4[[#This Row],[Column1]],mapping!A:L,12,FALSE),0),IF(W2713&gt;mapping!$N$1,IFERROR(VLOOKUP(Table4[[#This Row],[Column1]],mapping!A:L,12,FALSE),0),0))</f>
        <v>0</v>
      </c>
      <c r="N2713" s="58">
        <f>Table4[[#This Row],[ سعر اليومية ]]*3%*Table4[[#This Row],[عدد الدورات ]]</f>
        <v>0</v>
      </c>
      <c r="O2713" s="56">
        <f>Table4[[#This Row],[ سعر اليومية ]]*Table4[[#This Row],[عدد الدورات ]]-N2713</f>
        <v>0</v>
      </c>
      <c r="P2713" s="194"/>
      <c r="Q2713" s="194"/>
      <c r="R2713" s="194"/>
      <c r="S2713" s="58">
        <f>(Table4[[#This Row],[سعر يومية السائق]]*Table4[[#This Row],[عدد الدورات ]])-SUM(Table4[[#This Row],[سلف ]:[خصم ]])+Table4[[#This Row],[اضافي ]]</f>
        <v>0</v>
      </c>
      <c r="U2713" s="58">
        <f>Table4[[#This Row],[ سعر اليومية ]]*Table4[[#This Row],[عدد الدورات ]]-Table4[[#This Row],[سعر يومية السائق]]*L2713</f>
        <v>0</v>
      </c>
      <c r="V2713" s="58">
        <f>U2713-Table4[[#This Row],[W/H  3%]]</f>
        <v>0</v>
      </c>
      <c r="W2713" s="66" t="str">
        <f>Table4[[#This Row],[اليوم]]&amp;Table4[[#This Row],[الشهر ]]&amp;Table4[[#This Row],[العام]]</f>
        <v/>
      </c>
      <c r="X2713" s="66" t="s">
        <v>304</v>
      </c>
    </row>
    <row r="2714" spans="1:24" x14ac:dyDescent="0.3">
      <c r="A2714" s="62"/>
      <c r="B2714" s="62"/>
      <c r="C2714" s="62"/>
      <c r="D2714" s="41" t="e">
        <f t="shared" si="127"/>
        <v>#N/A</v>
      </c>
      <c r="E2714" s="4"/>
      <c r="F2714" s="41" t="e">
        <f>VLOOKUP(E2714,mapping!C:J,2,FALSE)</f>
        <v>#N/A</v>
      </c>
      <c r="G2714" s="41">
        <f>IFERROR(VLOOKUP(F2714,mapping!$D$3:$J$200,2,FALSE),0)</f>
        <v>0</v>
      </c>
      <c r="H2714" s="41">
        <f>IFERROR(VLOOKUP(F2714,mapping!$D$3:$J$200,3,FALSE),0)</f>
        <v>0</v>
      </c>
      <c r="I2714" s="41">
        <f>IFERROR(VLOOKUP(F2714,mapping!$D$3:$J$200,4,FALSE),0)</f>
        <v>0</v>
      </c>
      <c r="J2714" s="41">
        <f>IFERROR(VLOOKUP(F2714,mapping!$D$3:$J$200,5,FALSE),0)</f>
        <v>0</v>
      </c>
      <c r="K2714" s="63">
        <f>IF(W2714=mapping!$N$1,IFERROR(VLOOKUP(Table4[[#This Row],[Column1]],mapping!A:L,11,FALSE),0),IF(W2714&gt;mapping!$N$1,IFERROR(VLOOKUP(Table4[[#This Row],[Column1]],mapping!A:L,11,FALSE),0),))</f>
        <v>0</v>
      </c>
      <c r="L2714" s="139"/>
      <c r="M2714" s="60">
        <f>IF(W2714=mapping!$N$1,IFERROR(VLOOKUP(Table4[[#This Row],[Column1]],mapping!A:L,12,FALSE),0),IF(W2714&gt;mapping!$N$1,IFERROR(VLOOKUP(Table4[[#This Row],[Column1]],mapping!A:L,12,FALSE),0),0))</f>
        <v>0</v>
      </c>
      <c r="N2714" s="58">
        <f>Table4[[#This Row],[ سعر اليومية ]]*3%*Table4[[#This Row],[عدد الدورات ]]</f>
        <v>0</v>
      </c>
      <c r="O2714" s="56">
        <f>Table4[[#This Row],[ سعر اليومية ]]*Table4[[#This Row],[عدد الدورات ]]-N2714</f>
        <v>0</v>
      </c>
      <c r="P2714" s="194"/>
      <c r="Q2714" s="194"/>
      <c r="R2714" s="194"/>
      <c r="S2714" s="58">
        <f>(Table4[[#This Row],[سعر يومية السائق]]*Table4[[#This Row],[عدد الدورات ]])-SUM(Table4[[#This Row],[سلف ]:[خصم ]])+Table4[[#This Row],[اضافي ]]</f>
        <v>0</v>
      </c>
      <c r="U2714" s="58">
        <f>Table4[[#This Row],[ سعر اليومية ]]*Table4[[#This Row],[عدد الدورات ]]-Table4[[#This Row],[سعر يومية السائق]]*L2714</f>
        <v>0</v>
      </c>
      <c r="V2714" s="58">
        <f>U2714-Table4[[#This Row],[W/H  3%]]</f>
        <v>0</v>
      </c>
      <c r="W2714" s="66" t="str">
        <f>Table4[[#This Row],[اليوم]]&amp;Table4[[#This Row],[الشهر ]]&amp;Table4[[#This Row],[العام]]</f>
        <v/>
      </c>
      <c r="X2714" s="66" t="s">
        <v>304</v>
      </c>
    </row>
    <row r="2715" spans="1:24" x14ac:dyDescent="0.3">
      <c r="A2715" s="62"/>
      <c r="B2715" s="62"/>
      <c r="C2715" s="62"/>
      <c r="D2715" s="41" t="e">
        <f t="shared" si="127"/>
        <v>#N/A</v>
      </c>
      <c r="E2715" s="4"/>
      <c r="F2715" s="41" t="e">
        <f>VLOOKUP(E2715,mapping!C:J,2,FALSE)</f>
        <v>#N/A</v>
      </c>
      <c r="G2715" s="41">
        <f>IFERROR(VLOOKUP(F2715,mapping!$D$3:$J$200,2,FALSE),0)</f>
        <v>0</v>
      </c>
      <c r="H2715" s="41">
        <f>IFERROR(VLOOKUP(F2715,mapping!$D$3:$J$200,3,FALSE),0)</f>
        <v>0</v>
      </c>
      <c r="I2715" s="41">
        <f>IFERROR(VLOOKUP(F2715,mapping!$D$3:$J$200,4,FALSE),0)</f>
        <v>0</v>
      </c>
      <c r="J2715" s="41">
        <f>IFERROR(VLOOKUP(F2715,mapping!$D$3:$J$200,5,FALSE),0)</f>
        <v>0</v>
      </c>
      <c r="K2715" s="63">
        <f>IF(W2715=mapping!$N$1,IFERROR(VLOOKUP(Table4[[#This Row],[Column1]],mapping!A:L,11,FALSE),0),IF(W2715&gt;mapping!$N$1,IFERROR(VLOOKUP(Table4[[#This Row],[Column1]],mapping!A:L,11,FALSE),0),))</f>
        <v>0</v>
      </c>
      <c r="L2715" s="139"/>
      <c r="M2715" s="60">
        <f>IF(W2715=mapping!$N$1,IFERROR(VLOOKUP(Table4[[#This Row],[Column1]],mapping!A:L,12,FALSE),0),IF(W2715&gt;mapping!$N$1,IFERROR(VLOOKUP(Table4[[#This Row],[Column1]],mapping!A:L,12,FALSE),0),0))</f>
        <v>0</v>
      </c>
      <c r="N2715" s="58">
        <f>Table4[[#This Row],[ سعر اليومية ]]*3%*Table4[[#This Row],[عدد الدورات ]]</f>
        <v>0</v>
      </c>
      <c r="O2715" s="56">
        <f>Table4[[#This Row],[ سعر اليومية ]]*Table4[[#This Row],[عدد الدورات ]]-N2715</f>
        <v>0</v>
      </c>
      <c r="P2715" s="194"/>
      <c r="Q2715" s="194"/>
      <c r="R2715" s="194"/>
      <c r="S2715" s="58">
        <f>(Table4[[#This Row],[سعر يومية السائق]]*Table4[[#This Row],[عدد الدورات ]])-SUM(Table4[[#This Row],[سلف ]:[خصم ]])+Table4[[#This Row],[اضافي ]]</f>
        <v>0</v>
      </c>
      <c r="U2715" s="58">
        <f>Table4[[#This Row],[ سعر اليومية ]]*Table4[[#This Row],[عدد الدورات ]]-Table4[[#This Row],[سعر يومية السائق]]*L2715</f>
        <v>0</v>
      </c>
      <c r="V2715" s="58">
        <f>U2715-Table4[[#This Row],[W/H  3%]]</f>
        <v>0</v>
      </c>
      <c r="W2715" s="66" t="str">
        <f>Table4[[#This Row],[اليوم]]&amp;Table4[[#This Row],[الشهر ]]&amp;Table4[[#This Row],[العام]]</f>
        <v/>
      </c>
      <c r="X2715" s="66" t="s">
        <v>304</v>
      </c>
    </row>
    <row r="2716" spans="1:24" x14ac:dyDescent="0.3">
      <c r="A2716" s="62"/>
      <c r="B2716" s="62"/>
      <c r="C2716" s="62"/>
      <c r="D2716" s="41" t="e">
        <f t="shared" si="127"/>
        <v>#N/A</v>
      </c>
      <c r="E2716" s="4"/>
      <c r="F2716" s="41" t="e">
        <f>VLOOKUP(E2716,mapping!C:J,2,FALSE)</f>
        <v>#N/A</v>
      </c>
      <c r="G2716" s="41">
        <f>IFERROR(VLOOKUP(F2716,mapping!$D$3:$J$200,2,FALSE),0)</f>
        <v>0</v>
      </c>
      <c r="H2716" s="41">
        <f>IFERROR(VLOOKUP(F2716,mapping!$D$3:$J$200,3,FALSE),0)</f>
        <v>0</v>
      </c>
      <c r="I2716" s="41">
        <f>IFERROR(VLOOKUP(F2716,mapping!$D$3:$J$200,4,FALSE),0)</f>
        <v>0</v>
      </c>
      <c r="J2716" s="41">
        <f>IFERROR(VLOOKUP(F2716,mapping!$D$3:$J$200,5,FALSE),0)</f>
        <v>0</v>
      </c>
      <c r="K2716" s="63">
        <f>IF(W2716=mapping!$N$1,IFERROR(VLOOKUP(Table4[[#This Row],[Column1]],mapping!A:L,11,FALSE),0),IF(W2716&gt;mapping!$N$1,IFERROR(VLOOKUP(Table4[[#This Row],[Column1]],mapping!A:L,11,FALSE),0),))</f>
        <v>0</v>
      </c>
      <c r="L2716" s="139"/>
      <c r="M2716" s="60">
        <f>IF(W2716=mapping!$N$1,IFERROR(VLOOKUP(Table4[[#This Row],[Column1]],mapping!A:L,12,FALSE),0),IF(W2716&gt;mapping!$N$1,IFERROR(VLOOKUP(Table4[[#This Row],[Column1]],mapping!A:L,12,FALSE),0),0))</f>
        <v>0</v>
      </c>
      <c r="N2716" s="58">
        <f>Table4[[#This Row],[ سعر اليومية ]]*3%*Table4[[#This Row],[عدد الدورات ]]</f>
        <v>0</v>
      </c>
      <c r="O2716" s="56">
        <f>Table4[[#This Row],[ سعر اليومية ]]*Table4[[#This Row],[عدد الدورات ]]-N2716</f>
        <v>0</v>
      </c>
      <c r="P2716" s="194"/>
      <c r="Q2716" s="194"/>
      <c r="R2716" s="194"/>
      <c r="S2716" s="58">
        <f>(Table4[[#This Row],[سعر يومية السائق]]*Table4[[#This Row],[عدد الدورات ]])-SUM(Table4[[#This Row],[سلف ]:[خصم ]])+Table4[[#This Row],[اضافي ]]</f>
        <v>0</v>
      </c>
      <c r="U2716" s="58">
        <f>Table4[[#This Row],[ سعر اليومية ]]*Table4[[#This Row],[عدد الدورات ]]-Table4[[#This Row],[سعر يومية السائق]]*L2716</f>
        <v>0</v>
      </c>
      <c r="V2716" s="58">
        <f>U2716-Table4[[#This Row],[W/H  3%]]</f>
        <v>0</v>
      </c>
      <c r="W2716" s="66" t="str">
        <f>Table4[[#This Row],[اليوم]]&amp;Table4[[#This Row],[الشهر ]]&amp;Table4[[#This Row],[العام]]</f>
        <v/>
      </c>
      <c r="X2716" s="66" t="s">
        <v>304</v>
      </c>
    </row>
    <row r="2717" spans="1:24" x14ac:dyDescent="0.3">
      <c r="A2717" s="62"/>
      <c r="B2717" s="62"/>
      <c r="C2717" s="62"/>
      <c r="D2717" s="41" t="e">
        <f t="shared" si="127"/>
        <v>#N/A</v>
      </c>
      <c r="E2717" s="4"/>
      <c r="F2717" s="41" t="e">
        <f>VLOOKUP(E2717,mapping!C:J,2,FALSE)</f>
        <v>#N/A</v>
      </c>
      <c r="G2717" s="41">
        <f>IFERROR(VLOOKUP(F2717,mapping!$D$3:$J$200,2,FALSE),0)</f>
        <v>0</v>
      </c>
      <c r="H2717" s="41">
        <f>IFERROR(VLOOKUP(F2717,mapping!$D$3:$J$200,3,FALSE),0)</f>
        <v>0</v>
      </c>
      <c r="I2717" s="41">
        <f>IFERROR(VLOOKUP(F2717,mapping!$D$3:$J$200,4,FALSE),0)</f>
        <v>0</v>
      </c>
      <c r="J2717" s="41">
        <f>IFERROR(VLOOKUP(F2717,mapping!$D$3:$J$200,5,FALSE),0)</f>
        <v>0</v>
      </c>
      <c r="K2717" s="63">
        <f>IF(W2717=mapping!$N$1,IFERROR(VLOOKUP(Table4[[#This Row],[Column1]],mapping!A:L,11,FALSE),0),IF(W2717&gt;mapping!$N$1,IFERROR(VLOOKUP(Table4[[#This Row],[Column1]],mapping!A:L,11,FALSE),0),))</f>
        <v>0</v>
      </c>
      <c r="L2717" s="139"/>
      <c r="M2717" s="60">
        <f>IF(W2717=mapping!$N$1,IFERROR(VLOOKUP(Table4[[#This Row],[Column1]],mapping!A:L,12,FALSE),0),IF(W2717&gt;mapping!$N$1,IFERROR(VLOOKUP(Table4[[#This Row],[Column1]],mapping!A:L,12,FALSE),0),0))</f>
        <v>0</v>
      </c>
      <c r="N2717" s="58">
        <f>Table4[[#This Row],[ سعر اليومية ]]*3%*Table4[[#This Row],[عدد الدورات ]]</f>
        <v>0</v>
      </c>
      <c r="O2717" s="56">
        <f>Table4[[#This Row],[ سعر اليومية ]]*Table4[[#This Row],[عدد الدورات ]]-N2717</f>
        <v>0</v>
      </c>
      <c r="P2717" s="194"/>
      <c r="Q2717" s="194"/>
      <c r="R2717" s="194"/>
      <c r="S2717" s="58">
        <f>(Table4[[#This Row],[سعر يومية السائق]]*Table4[[#This Row],[عدد الدورات ]])-SUM(Table4[[#This Row],[سلف ]:[خصم ]])+Table4[[#This Row],[اضافي ]]</f>
        <v>0</v>
      </c>
      <c r="U2717" s="58">
        <f>Table4[[#This Row],[ سعر اليومية ]]*Table4[[#This Row],[عدد الدورات ]]-Table4[[#This Row],[سعر يومية السائق]]*L2717</f>
        <v>0</v>
      </c>
      <c r="V2717" s="58">
        <f>U2717-Table4[[#This Row],[W/H  3%]]</f>
        <v>0</v>
      </c>
      <c r="W2717" s="66" t="str">
        <f>Table4[[#This Row],[اليوم]]&amp;Table4[[#This Row],[الشهر ]]&amp;Table4[[#This Row],[العام]]</f>
        <v/>
      </c>
      <c r="X2717" s="66" t="s">
        <v>304</v>
      </c>
    </row>
    <row r="2718" spans="1:24" x14ac:dyDescent="0.3">
      <c r="A2718" s="62"/>
      <c r="B2718" s="62"/>
      <c r="C2718" s="62"/>
      <c r="D2718" s="41" t="e">
        <f t="shared" si="127"/>
        <v>#N/A</v>
      </c>
      <c r="E2718" s="4"/>
      <c r="F2718" s="41" t="e">
        <f>VLOOKUP(E2718,mapping!C:J,2,FALSE)</f>
        <v>#N/A</v>
      </c>
      <c r="G2718" s="41">
        <f>IFERROR(VLOOKUP(F2718,mapping!$D$3:$J$200,2,FALSE),0)</f>
        <v>0</v>
      </c>
      <c r="H2718" s="41">
        <f>IFERROR(VLOOKUP(F2718,mapping!$D$3:$J$200,3,FALSE),0)</f>
        <v>0</v>
      </c>
      <c r="I2718" s="41">
        <f>IFERROR(VLOOKUP(F2718,mapping!$D$3:$J$200,4,FALSE),0)</f>
        <v>0</v>
      </c>
      <c r="J2718" s="41">
        <f>IFERROR(VLOOKUP(F2718,mapping!$D$3:$J$200,5,FALSE),0)</f>
        <v>0</v>
      </c>
      <c r="K2718" s="63">
        <f>IF(W2718=mapping!$N$1,IFERROR(VLOOKUP(Table4[[#This Row],[Column1]],mapping!A:L,11,FALSE),0),IF(W2718&gt;mapping!$N$1,IFERROR(VLOOKUP(Table4[[#This Row],[Column1]],mapping!A:L,11,FALSE),0),))</f>
        <v>0</v>
      </c>
      <c r="L2718" s="139"/>
      <c r="M2718" s="60">
        <f>IF(W2718=mapping!$N$1,IFERROR(VLOOKUP(Table4[[#This Row],[Column1]],mapping!A:L,12,FALSE),0),IF(W2718&gt;mapping!$N$1,IFERROR(VLOOKUP(Table4[[#This Row],[Column1]],mapping!A:L,12,FALSE),0),0))</f>
        <v>0</v>
      </c>
      <c r="N2718" s="58">
        <f>Table4[[#This Row],[ سعر اليومية ]]*3%*Table4[[#This Row],[عدد الدورات ]]</f>
        <v>0</v>
      </c>
      <c r="O2718" s="56">
        <f>Table4[[#This Row],[ سعر اليومية ]]*Table4[[#This Row],[عدد الدورات ]]-N2718</f>
        <v>0</v>
      </c>
      <c r="P2718" s="194"/>
      <c r="Q2718" s="194"/>
      <c r="R2718" s="194"/>
      <c r="S2718" s="58">
        <f>(Table4[[#This Row],[سعر يومية السائق]]*Table4[[#This Row],[عدد الدورات ]])-SUM(Table4[[#This Row],[سلف ]:[خصم ]])+Table4[[#This Row],[اضافي ]]</f>
        <v>0</v>
      </c>
      <c r="U2718" s="58">
        <f>Table4[[#This Row],[ سعر اليومية ]]*Table4[[#This Row],[عدد الدورات ]]-Table4[[#This Row],[سعر يومية السائق]]*L2718</f>
        <v>0</v>
      </c>
      <c r="V2718" s="58">
        <f>U2718-Table4[[#This Row],[W/H  3%]]</f>
        <v>0</v>
      </c>
      <c r="W2718" s="66" t="str">
        <f>Table4[[#This Row],[اليوم]]&amp;Table4[[#This Row],[الشهر ]]&amp;Table4[[#This Row],[العام]]</f>
        <v/>
      </c>
      <c r="X2718" s="66" t="s">
        <v>304</v>
      </c>
    </row>
    <row r="2719" spans="1:24" x14ac:dyDescent="0.3">
      <c r="A2719" s="62"/>
      <c r="B2719" s="62"/>
      <c r="C2719" s="62"/>
      <c r="D2719" s="41" t="e">
        <f t="shared" si="127"/>
        <v>#N/A</v>
      </c>
      <c r="E2719" s="4"/>
      <c r="F2719" s="41" t="e">
        <f>VLOOKUP(E2719,mapping!C:J,2,FALSE)</f>
        <v>#N/A</v>
      </c>
      <c r="G2719" s="41">
        <f>IFERROR(VLOOKUP(F2719,mapping!$D$3:$J$200,2,FALSE),0)</f>
        <v>0</v>
      </c>
      <c r="H2719" s="41">
        <f>IFERROR(VLOOKUP(F2719,mapping!$D$3:$J$200,3,FALSE),0)</f>
        <v>0</v>
      </c>
      <c r="I2719" s="41">
        <f>IFERROR(VLOOKUP(F2719,mapping!$D$3:$J$200,4,FALSE),0)</f>
        <v>0</v>
      </c>
      <c r="J2719" s="41">
        <f>IFERROR(VLOOKUP(F2719,mapping!$D$3:$J$200,5,FALSE),0)</f>
        <v>0</v>
      </c>
      <c r="K2719" s="63">
        <f>IF(W2719=mapping!$N$1,IFERROR(VLOOKUP(Table4[[#This Row],[Column1]],mapping!A:L,11,FALSE),0),IF(W2719&gt;mapping!$N$1,IFERROR(VLOOKUP(Table4[[#This Row],[Column1]],mapping!A:L,11,FALSE),0),))</f>
        <v>0</v>
      </c>
      <c r="L2719" s="139"/>
      <c r="M2719" s="60">
        <f>IF(W2719=mapping!$N$1,IFERROR(VLOOKUP(Table4[[#This Row],[Column1]],mapping!A:L,12,FALSE),0),IF(W2719&gt;mapping!$N$1,IFERROR(VLOOKUP(Table4[[#This Row],[Column1]],mapping!A:L,12,FALSE),0),0))</f>
        <v>0</v>
      </c>
      <c r="N2719" s="58">
        <f>Table4[[#This Row],[ سعر اليومية ]]*3%*Table4[[#This Row],[عدد الدورات ]]</f>
        <v>0</v>
      </c>
      <c r="O2719" s="56">
        <f>Table4[[#This Row],[ سعر اليومية ]]*Table4[[#This Row],[عدد الدورات ]]-N2719</f>
        <v>0</v>
      </c>
      <c r="P2719" s="194"/>
      <c r="Q2719" s="194"/>
      <c r="R2719" s="194"/>
      <c r="S2719" s="58">
        <f>(Table4[[#This Row],[سعر يومية السائق]]*Table4[[#This Row],[عدد الدورات ]])-SUM(Table4[[#This Row],[سلف ]:[خصم ]])+Table4[[#This Row],[اضافي ]]</f>
        <v>0</v>
      </c>
      <c r="U2719" s="58">
        <f>Table4[[#This Row],[ سعر اليومية ]]*Table4[[#This Row],[عدد الدورات ]]-Table4[[#This Row],[سعر يومية السائق]]*L2719</f>
        <v>0</v>
      </c>
      <c r="V2719" s="58">
        <f>U2719-Table4[[#This Row],[W/H  3%]]</f>
        <v>0</v>
      </c>
      <c r="W2719" s="66" t="str">
        <f>Table4[[#This Row],[اليوم]]&amp;Table4[[#This Row],[الشهر ]]&amp;Table4[[#This Row],[العام]]</f>
        <v/>
      </c>
      <c r="X2719" s="66" t="s">
        <v>304</v>
      </c>
    </row>
    <row r="2720" spans="1:24" x14ac:dyDescent="0.3">
      <c r="A2720" s="62"/>
      <c r="B2720" s="62"/>
      <c r="C2720" s="62"/>
      <c r="D2720" s="41" t="e">
        <f t="shared" si="127"/>
        <v>#N/A</v>
      </c>
      <c r="E2720" s="4"/>
      <c r="F2720" s="41" t="e">
        <f>VLOOKUP(E2720,mapping!C:J,2,FALSE)</f>
        <v>#N/A</v>
      </c>
      <c r="G2720" s="41">
        <f>IFERROR(VLOOKUP(F2720,mapping!$D$3:$J$200,2,FALSE),0)</f>
        <v>0</v>
      </c>
      <c r="H2720" s="41">
        <f>IFERROR(VLOOKUP(F2720,mapping!$D$3:$J$200,3,FALSE),0)</f>
        <v>0</v>
      </c>
      <c r="I2720" s="41">
        <f>IFERROR(VLOOKUP(F2720,mapping!$D$3:$J$200,4,FALSE),0)</f>
        <v>0</v>
      </c>
      <c r="J2720" s="41">
        <f>IFERROR(VLOOKUP(F2720,mapping!$D$3:$J$200,5,FALSE),0)</f>
        <v>0</v>
      </c>
      <c r="K2720" s="63">
        <f>IF(W2720=mapping!$N$1,IFERROR(VLOOKUP(Table4[[#This Row],[Column1]],mapping!A:L,11,FALSE),0),IF(W2720&gt;mapping!$N$1,IFERROR(VLOOKUP(Table4[[#This Row],[Column1]],mapping!A:L,11,FALSE),0),))</f>
        <v>0</v>
      </c>
      <c r="L2720" s="139"/>
      <c r="M2720" s="60">
        <f>IF(W2720=mapping!$N$1,IFERROR(VLOOKUP(Table4[[#This Row],[Column1]],mapping!A:L,12,FALSE),0),IF(W2720&gt;mapping!$N$1,IFERROR(VLOOKUP(Table4[[#This Row],[Column1]],mapping!A:L,12,FALSE),0),0))</f>
        <v>0</v>
      </c>
      <c r="N2720" s="58">
        <f>Table4[[#This Row],[ سعر اليومية ]]*3%*Table4[[#This Row],[عدد الدورات ]]</f>
        <v>0</v>
      </c>
      <c r="O2720" s="56">
        <f>Table4[[#This Row],[ سعر اليومية ]]*Table4[[#This Row],[عدد الدورات ]]-N2720</f>
        <v>0</v>
      </c>
      <c r="P2720" s="194"/>
      <c r="Q2720" s="194"/>
      <c r="R2720" s="194"/>
      <c r="S2720" s="58">
        <f>(Table4[[#This Row],[سعر يومية السائق]]*Table4[[#This Row],[عدد الدورات ]])-SUM(Table4[[#This Row],[سلف ]:[خصم ]])+Table4[[#This Row],[اضافي ]]</f>
        <v>0</v>
      </c>
      <c r="U2720" s="58">
        <f>Table4[[#This Row],[ سعر اليومية ]]*Table4[[#This Row],[عدد الدورات ]]-Table4[[#This Row],[سعر يومية السائق]]*L2720</f>
        <v>0</v>
      </c>
      <c r="V2720" s="58">
        <f>U2720-Table4[[#This Row],[W/H  3%]]</f>
        <v>0</v>
      </c>
      <c r="W2720" s="66" t="str">
        <f>Table4[[#This Row],[اليوم]]&amp;Table4[[#This Row],[الشهر ]]&amp;Table4[[#This Row],[العام]]</f>
        <v/>
      </c>
      <c r="X2720" s="66" t="s">
        <v>304</v>
      </c>
    </row>
    <row r="2721" spans="1:24" x14ac:dyDescent="0.3">
      <c r="A2721" s="62"/>
      <c r="B2721" s="62"/>
      <c r="C2721" s="62"/>
      <c r="D2721" s="41" t="e">
        <f t="shared" si="127"/>
        <v>#N/A</v>
      </c>
      <c r="E2721" s="4"/>
      <c r="F2721" s="41" t="e">
        <f>VLOOKUP(E2721,mapping!C:J,2,FALSE)</f>
        <v>#N/A</v>
      </c>
      <c r="G2721" s="41">
        <f>IFERROR(VLOOKUP(F2721,mapping!$D$3:$J$200,2,FALSE),0)</f>
        <v>0</v>
      </c>
      <c r="H2721" s="41">
        <f>IFERROR(VLOOKUP(F2721,mapping!$D$3:$J$200,3,FALSE),0)</f>
        <v>0</v>
      </c>
      <c r="I2721" s="41">
        <f>IFERROR(VLOOKUP(F2721,mapping!$D$3:$J$200,4,FALSE),0)</f>
        <v>0</v>
      </c>
      <c r="J2721" s="41">
        <f>IFERROR(VLOOKUP(F2721,mapping!$D$3:$J$200,5,FALSE),0)</f>
        <v>0</v>
      </c>
      <c r="K2721" s="63">
        <f>IF(W2721=mapping!$N$1,IFERROR(VLOOKUP(Table4[[#This Row],[Column1]],mapping!A:L,11,FALSE),0),IF(W2721&gt;mapping!$N$1,IFERROR(VLOOKUP(Table4[[#This Row],[Column1]],mapping!A:L,11,FALSE),0),))</f>
        <v>0</v>
      </c>
      <c r="L2721" s="139"/>
      <c r="M2721" s="60">
        <f>IF(W2721=mapping!$N$1,IFERROR(VLOOKUP(Table4[[#This Row],[Column1]],mapping!A:L,12,FALSE),0),IF(W2721&gt;mapping!$N$1,IFERROR(VLOOKUP(Table4[[#This Row],[Column1]],mapping!A:L,12,FALSE),0),0))</f>
        <v>0</v>
      </c>
      <c r="N2721" s="58">
        <f>Table4[[#This Row],[ سعر اليومية ]]*3%*Table4[[#This Row],[عدد الدورات ]]</f>
        <v>0</v>
      </c>
      <c r="O2721" s="56">
        <f>Table4[[#This Row],[ سعر اليومية ]]*Table4[[#This Row],[عدد الدورات ]]-N2721</f>
        <v>0</v>
      </c>
      <c r="P2721" s="194"/>
      <c r="Q2721" s="194"/>
      <c r="R2721" s="194"/>
      <c r="S2721" s="58">
        <f>(Table4[[#This Row],[سعر يومية السائق]]*Table4[[#This Row],[عدد الدورات ]])-SUM(Table4[[#This Row],[سلف ]:[خصم ]])+Table4[[#This Row],[اضافي ]]</f>
        <v>0</v>
      </c>
      <c r="U2721" s="58">
        <f>Table4[[#This Row],[ سعر اليومية ]]*Table4[[#This Row],[عدد الدورات ]]-Table4[[#This Row],[سعر يومية السائق]]*L2721</f>
        <v>0</v>
      </c>
      <c r="V2721" s="58">
        <f>U2721-Table4[[#This Row],[W/H  3%]]</f>
        <v>0</v>
      </c>
      <c r="W2721" s="66" t="str">
        <f>Table4[[#This Row],[اليوم]]&amp;Table4[[#This Row],[الشهر ]]&amp;Table4[[#This Row],[العام]]</f>
        <v/>
      </c>
      <c r="X2721" s="66" t="s">
        <v>304</v>
      </c>
    </row>
    <row r="2722" spans="1:24" x14ac:dyDescent="0.3">
      <c r="A2722" s="62"/>
      <c r="B2722" s="62"/>
      <c r="C2722" s="62"/>
      <c r="D2722" s="41" t="e">
        <f t="shared" si="127"/>
        <v>#N/A</v>
      </c>
      <c r="E2722" s="4"/>
      <c r="F2722" s="41" t="e">
        <f>VLOOKUP(E2722,mapping!C:J,2,FALSE)</f>
        <v>#N/A</v>
      </c>
      <c r="G2722" s="41">
        <f>IFERROR(VLOOKUP(F2722,mapping!$D$3:$J$200,2,FALSE),0)</f>
        <v>0</v>
      </c>
      <c r="H2722" s="41">
        <f>IFERROR(VLOOKUP(F2722,mapping!$D$3:$J$200,3,FALSE),0)</f>
        <v>0</v>
      </c>
      <c r="I2722" s="41">
        <f>IFERROR(VLOOKUP(F2722,mapping!$D$3:$J$200,4,FALSE),0)</f>
        <v>0</v>
      </c>
      <c r="J2722" s="41">
        <f>IFERROR(VLOOKUP(F2722,mapping!$D$3:$J$200,5,FALSE),0)</f>
        <v>0</v>
      </c>
      <c r="K2722" s="63">
        <f>IF(W2722=mapping!$N$1,IFERROR(VLOOKUP(Table4[[#This Row],[Column1]],mapping!A:L,11,FALSE),0),IF(W2722&gt;mapping!$N$1,IFERROR(VLOOKUP(Table4[[#This Row],[Column1]],mapping!A:L,11,FALSE),0),))</f>
        <v>0</v>
      </c>
      <c r="L2722" s="139"/>
      <c r="M2722" s="60">
        <f>IF(W2722=mapping!$N$1,IFERROR(VLOOKUP(Table4[[#This Row],[Column1]],mapping!A:L,12,FALSE),0),IF(W2722&gt;mapping!$N$1,IFERROR(VLOOKUP(Table4[[#This Row],[Column1]],mapping!A:L,12,FALSE),0),0))</f>
        <v>0</v>
      </c>
      <c r="N2722" s="58">
        <f>Table4[[#This Row],[ سعر اليومية ]]*3%*Table4[[#This Row],[عدد الدورات ]]</f>
        <v>0</v>
      </c>
      <c r="O2722" s="56">
        <f>Table4[[#This Row],[ سعر اليومية ]]*Table4[[#This Row],[عدد الدورات ]]-N2722</f>
        <v>0</v>
      </c>
      <c r="P2722" s="194"/>
      <c r="Q2722" s="194"/>
      <c r="R2722" s="194"/>
      <c r="S2722" s="58">
        <f>(Table4[[#This Row],[سعر يومية السائق]]*Table4[[#This Row],[عدد الدورات ]])-SUM(Table4[[#This Row],[سلف ]:[خصم ]])+Table4[[#This Row],[اضافي ]]</f>
        <v>0</v>
      </c>
      <c r="U2722" s="58">
        <f>Table4[[#This Row],[ سعر اليومية ]]*Table4[[#This Row],[عدد الدورات ]]-Table4[[#This Row],[سعر يومية السائق]]*L2722</f>
        <v>0</v>
      </c>
      <c r="V2722" s="58">
        <f>U2722-Table4[[#This Row],[W/H  3%]]</f>
        <v>0</v>
      </c>
      <c r="W2722" s="66" t="str">
        <f>Table4[[#This Row],[اليوم]]&amp;Table4[[#This Row],[الشهر ]]&amp;Table4[[#This Row],[العام]]</f>
        <v/>
      </c>
      <c r="X2722" s="66" t="s">
        <v>304</v>
      </c>
    </row>
    <row r="2723" spans="1:24" x14ac:dyDescent="0.3">
      <c r="A2723" s="62"/>
      <c r="B2723" s="62"/>
      <c r="C2723" s="62"/>
      <c r="D2723" s="41" t="e">
        <f t="shared" si="127"/>
        <v>#N/A</v>
      </c>
      <c r="E2723" s="4"/>
      <c r="F2723" s="41" t="e">
        <f>VLOOKUP(E2723,mapping!C:J,2,FALSE)</f>
        <v>#N/A</v>
      </c>
      <c r="G2723" s="41">
        <f>IFERROR(VLOOKUP(F2723,mapping!$D$3:$J$200,2,FALSE),0)</f>
        <v>0</v>
      </c>
      <c r="H2723" s="41">
        <f>IFERROR(VLOOKUP(F2723,mapping!$D$3:$J$200,3,FALSE),0)</f>
        <v>0</v>
      </c>
      <c r="I2723" s="41">
        <f>IFERROR(VLOOKUP(F2723,mapping!$D$3:$J$200,4,FALSE),0)</f>
        <v>0</v>
      </c>
      <c r="J2723" s="41">
        <f>IFERROR(VLOOKUP(F2723,mapping!$D$3:$J$200,5,FALSE),0)</f>
        <v>0</v>
      </c>
      <c r="K2723" s="63">
        <f>IF(W2723=mapping!$N$1,IFERROR(VLOOKUP(Table4[[#This Row],[Column1]],mapping!A:L,11,FALSE),0),IF(W2723&gt;mapping!$N$1,IFERROR(VLOOKUP(Table4[[#This Row],[Column1]],mapping!A:L,11,FALSE),0),))</f>
        <v>0</v>
      </c>
      <c r="L2723" s="139"/>
      <c r="M2723" s="60">
        <f>IF(W2723=mapping!$N$1,IFERROR(VLOOKUP(Table4[[#This Row],[Column1]],mapping!A:L,12,FALSE),0),IF(W2723&gt;mapping!$N$1,IFERROR(VLOOKUP(Table4[[#This Row],[Column1]],mapping!A:L,12,FALSE),0),0))</f>
        <v>0</v>
      </c>
      <c r="N2723" s="58">
        <f>Table4[[#This Row],[ سعر اليومية ]]*3%*Table4[[#This Row],[عدد الدورات ]]</f>
        <v>0</v>
      </c>
      <c r="O2723" s="56">
        <f>Table4[[#This Row],[ سعر اليومية ]]*Table4[[#This Row],[عدد الدورات ]]-N2723</f>
        <v>0</v>
      </c>
      <c r="P2723" s="194"/>
      <c r="Q2723" s="194"/>
      <c r="R2723" s="194"/>
      <c r="S2723" s="58">
        <f>(Table4[[#This Row],[سعر يومية السائق]]*Table4[[#This Row],[عدد الدورات ]])-SUM(Table4[[#This Row],[سلف ]:[خصم ]])+Table4[[#This Row],[اضافي ]]</f>
        <v>0</v>
      </c>
      <c r="U2723" s="58">
        <f>Table4[[#This Row],[ سعر اليومية ]]*Table4[[#This Row],[عدد الدورات ]]-Table4[[#This Row],[سعر يومية السائق]]*L2723</f>
        <v>0</v>
      </c>
      <c r="V2723" s="58">
        <f>U2723-Table4[[#This Row],[W/H  3%]]</f>
        <v>0</v>
      </c>
      <c r="W2723" s="66" t="str">
        <f>Table4[[#This Row],[اليوم]]&amp;Table4[[#This Row],[الشهر ]]&amp;Table4[[#This Row],[العام]]</f>
        <v/>
      </c>
      <c r="X2723" s="66" t="s">
        <v>304</v>
      </c>
    </row>
    <row r="2724" spans="1:24" x14ac:dyDescent="0.3">
      <c r="A2724" s="62"/>
      <c r="B2724" s="62"/>
      <c r="C2724" s="62"/>
      <c r="D2724" s="41" t="e">
        <f t="shared" si="127"/>
        <v>#N/A</v>
      </c>
      <c r="E2724" s="4"/>
      <c r="F2724" s="41" t="e">
        <f>VLOOKUP(E2724,mapping!C:J,2,FALSE)</f>
        <v>#N/A</v>
      </c>
      <c r="G2724" s="41">
        <f>IFERROR(VLOOKUP(F2724,mapping!$D$3:$J$200,2,FALSE),0)</f>
        <v>0</v>
      </c>
      <c r="H2724" s="41">
        <f>IFERROR(VLOOKUP(F2724,mapping!$D$3:$J$200,3,FALSE),0)</f>
        <v>0</v>
      </c>
      <c r="I2724" s="41">
        <f>IFERROR(VLOOKUP(F2724,mapping!$D$3:$J$200,4,FALSE),0)</f>
        <v>0</v>
      </c>
      <c r="J2724" s="41">
        <f>IFERROR(VLOOKUP(F2724,mapping!$D$3:$J$200,5,FALSE),0)</f>
        <v>0</v>
      </c>
      <c r="K2724" s="63">
        <f>IF(W2724=mapping!$N$1,IFERROR(VLOOKUP(Table4[[#This Row],[Column1]],mapping!A:L,11,FALSE),0),IF(W2724&gt;mapping!$N$1,IFERROR(VLOOKUP(Table4[[#This Row],[Column1]],mapping!A:L,11,FALSE),0),))</f>
        <v>0</v>
      </c>
      <c r="L2724" s="139"/>
      <c r="M2724" s="60">
        <f>IF(W2724=mapping!$N$1,IFERROR(VLOOKUP(Table4[[#This Row],[Column1]],mapping!A:L,12,FALSE),0),IF(W2724&gt;mapping!$N$1,IFERROR(VLOOKUP(Table4[[#This Row],[Column1]],mapping!A:L,12,FALSE),0),0))</f>
        <v>0</v>
      </c>
      <c r="N2724" s="58">
        <f>Table4[[#This Row],[ سعر اليومية ]]*3%*Table4[[#This Row],[عدد الدورات ]]</f>
        <v>0</v>
      </c>
      <c r="O2724" s="56">
        <f>Table4[[#This Row],[ سعر اليومية ]]*Table4[[#This Row],[عدد الدورات ]]-N2724</f>
        <v>0</v>
      </c>
      <c r="P2724" s="194"/>
      <c r="Q2724" s="194"/>
      <c r="R2724" s="194"/>
      <c r="S2724" s="58">
        <f>(Table4[[#This Row],[سعر يومية السائق]]*Table4[[#This Row],[عدد الدورات ]])-SUM(Table4[[#This Row],[سلف ]:[خصم ]])+Table4[[#This Row],[اضافي ]]</f>
        <v>0</v>
      </c>
      <c r="U2724" s="58">
        <f>Table4[[#This Row],[ سعر اليومية ]]*Table4[[#This Row],[عدد الدورات ]]-Table4[[#This Row],[سعر يومية السائق]]*L2724</f>
        <v>0</v>
      </c>
      <c r="V2724" s="58">
        <f>U2724-Table4[[#This Row],[W/H  3%]]</f>
        <v>0</v>
      </c>
      <c r="W2724" s="66" t="str">
        <f>Table4[[#This Row],[اليوم]]&amp;Table4[[#This Row],[الشهر ]]&amp;Table4[[#This Row],[العام]]</f>
        <v/>
      </c>
      <c r="X2724" s="66" t="s">
        <v>304</v>
      </c>
    </row>
    <row r="2725" spans="1:24" x14ac:dyDescent="0.3">
      <c r="A2725" s="62"/>
      <c r="B2725" s="62"/>
      <c r="C2725" s="62"/>
      <c r="D2725" s="41" t="e">
        <f t="shared" si="127"/>
        <v>#N/A</v>
      </c>
      <c r="E2725" s="4"/>
      <c r="F2725" s="41" t="e">
        <f>VLOOKUP(E2725,mapping!C:J,2,FALSE)</f>
        <v>#N/A</v>
      </c>
      <c r="G2725" s="41">
        <f>IFERROR(VLOOKUP(F2725,mapping!$D$3:$J$200,2,FALSE),0)</f>
        <v>0</v>
      </c>
      <c r="H2725" s="41">
        <f>IFERROR(VLOOKUP(F2725,mapping!$D$3:$J$200,3,FALSE),0)</f>
        <v>0</v>
      </c>
      <c r="I2725" s="41">
        <f>IFERROR(VLOOKUP(F2725,mapping!$D$3:$J$200,4,FALSE),0)</f>
        <v>0</v>
      </c>
      <c r="J2725" s="41">
        <f>IFERROR(VLOOKUP(F2725,mapping!$D$3:$J$200,5,FALSE),0)</f>
        <v>0</v>
      </c>
      <c r="K2725" s="63">
        <f>IF(W2725=mapping!$N$1,IFERROR(VLOOKUP(Table4[[#This Row],[Column1]],mapping!A:L,11,FALSE),0),IF(W2725&gt;mapping!$N$1,IFERROR(VLOOKUP(Table4[[#This Row],[Column1]],mapping!A:L,11,FALSE),0),))</f>
        <v>0</v>
      </c>
      <c r="L2725" s="139"/>
      <c r="M2725" s="60">
        <f>IF(W2725=mapping!$N$1,IFERROR(VLOOKUP(Table4[[#This Row],[Column1]],mapping!A:L,12,FALSE),0),IF(W2725&gt;mapping!$N$1,IFERROR(VLOOKUP(Table4[[#This Row],[Column1]],mapping!A:L,12,FALSE),0),0))</f>
        <v>0</v>
      </c>
      <c r="N2725" s="58">
        <f>Table4[[#This Row],[ سعر اليومية ]]*3%*Table4[[#This Row],[عدد الدورات ]]</f>
        <v>0</v>
      </c>
      <c r="O2725" s="56">
        <f>Table4[[#This Row],[ سعر اليومية ]]*Table4[[#This Row],[عدد الدورات ]]-N2725</f>
        <v>0</v>
      </c>
      <c r="P2725" s="194"/>
      <c r="Q2725" s="194"/>
      <c r="R2725" s="194"/>
      <c r="S2725" s="58">
        <f>(Table4[[#This Row],[سعر يومية السائق]]*Table4[[#This Row],[عدد الدورات ]])-SUM(Table4[[#This Row],[سلف ]:[خصم ]])+Table4[[#This Row],[اضافي ]]</f>
        <v>0</v>
      </c>
      <c r="U2725" s="58">
        <f>Table4[[#This Row],[ سعر اليومية ]]*Table4[[#This Row],[عدد الدورات ]]-Table4[[#This Row],[سعر يومية السائق]]*L2725</f>
        <v>0</v>
      </c>
      <c r="V2725" s="58">
        <f>U2725-Table4[[#This Row],[W/H  3%]]</f>
        <v>0</v>
      </c>
      <c r="W2725" s="66" t="str">
        <f>Table4[[#This Row],[اليوم]]&amp;Table4[[#This Row],[الشهر ]]&amp;Table4[[#This Row],[العام]]</f>
        <v/>
      </c>
      <c r="X2725" s="66" t="s">
        <v>304</v>
      </c>
    </row>
    <row r="2726" spans="1:24" x14ac:dyDescent="0.3">
      <c r="A2726" s="62"/>
      <c r="B2726" s="62"/>
      <c r="C2726" s="62"/>
      <c r="D2726" s="41" t="e">
        <f t="shared" si="127"/>
        <v>#N/A</v>
      </c>
      <c r="E2726" s="4"/>
      <c r="F2726" s="41" t="e">
        <f>VLOOKUP(E2726,mapping!C:J,2,FALSE)</f>
        <v>#N/A</v>
      </c>
      <c r="G2726" s="41">
        <f>IFERROR(VLOOKUP(F2726,mapping!$D$3:$J$200,2,FALSE),0)</f>
        <v>0</v>
      </c>
      <c r="H2726" s="41">
        <f>IFERROR(VLOOKUP(F2726,mapping!$D$3:$J$200,3,FALSE),0)</f>
        <v>0</v>
      </c>
      <c r="I2726" s="41">
        <f>IFERROR(VLOOKUP(F2726,mapping!$D$3:$J$200,4,FALSE),0)</f>
        <v>0</v>
      </c>
      <c r="J2726" s="41">
        <f>IFERROR(VLOOKUP(F2726,mapping!$D$3:$J$200,5,FALSE),0)</f>
        <v>0</v>
      </c>
      <c r="K2726" s="63">
        <f>IF(W2726=mapping!$N$1,IFERROR(VLOOKUP(Table4[[#This Row],[Column1]],mapping!A:L,11,FALSE),0),IF(W2726&gt;mapping!$N$1,IFERROR(VLOOKUP(Table4[[#This Row],[Column1]],mapping!A:L,11,FALSE),0),))</f>
        <v>0</v>
      </c>
      <c r="L2726" s="139"/>
      <c r="M2726" s="60">
        <f>IF(W2726=mapping!$N$1,IFERROR(VLOOKUP(Table4[[#This Row],[Column1]],mapping!A:L,12,FALSE),0),IF(W2726&gt;mapping!$N$1,IFERROR(VLOOKUP(Table4[[#This Row],[Column1]],mapping!A:L,12,FALSE),0),0))</f>
        <v>0</v>
      </c>
      <c r="N2726" s="58">
        <f>Table4[[#This Row],[ سعر اليومية ]]*3%*Table4[[#This Row],[عدد الدورات ]]</f>
        <v>0</v>
      </c>
      <c r="O2726" s="56">
        <f>Table4[[#This Row],[ سعر اليومية ]]*Table4[[#This Row],[عدد الدورات ]]-N2726</f>
        <v>0</v>
      </c>
      <c r="P2726" s="194"/>
      <c r="Q2726" s="194"/>
      <c r="R2726" s="194"/>
      <c r="S2726" s="58">
        <f>(Table4[[#This Row],[سعر يومية السائق]]*Table4[[#This Row],[عدد الدورات ]])-SUM(Table4[[#This Row],[سلف ]:[خصم ]])+Table4[[#This Row],[اضافي ]]</f>
        <v>0</v>
      </c>
      <c r="U2726" s="58">
        <f>Table4[[#This Row],[ سعر اليومية ]]*Table4[[#This Row],[عدد الدورات ]]-Table4[[#This Row],[سعر يومية السائق]]*L2726</f>
        <v>0</v>
      </c>
      <c r="V2726" s="58">
        <f>U2726-Table4[[#This Row],[W/H  3%]]</f>
        <v>0</v>
      </c>
      <c r="W2726" s="66" t="str">
        <f>Table4[[#This Row],[اليوم]]&amp;Table4[[#This Row],[الشهر ]]&amp;Table4[[#This Row],[العام]]</f>
        <v/>
      </c>
      <c r="X2726" s="66" t="s">
        <v>304</v>
      </c>
    </row>
    <row r="2727" spans="1:24" x14ac:dyDescent="0.3">
      <c r="A2727" s="62"/>
      <c r="B2727" s="62"/>
      <c r="C2727" s="62"/>
      <c r="D2727" s="41" t="e">
        <f t="shared" si="127"/>
        <v>#N/A</v>
      </c>
      <c r="E2727" s="4"/>
      <c r="F2727" s="41" t="e">
        <f>VLOOKUP(E2727,mapping!C:J,2,FALSE)</f>
        <v>#N/A</v>
      </c>
      <c r="G2727" s="41">
        <f>IFERROR(VLOOKUP(F2727,mapping!$D$3:$J$200,2,FALSE),0)</f>
        <v>0</v>
      </c>
      <c r="H2727" s="41">
        <f>IFERROR(VLOOKUP(F2727,mapping!$D$3:$J$200,3,FALSE),0)</f>
        <v>0</v>
      </c>
      <c r="I2727" s="41">
        <f>IFERROR(VLOOKUP(F2727,mapping!$D$3:$J$200,4,FALSE),0)</f>
        <v>0</v>
      </c>
      <c r="J2727" s="41">
        <f>IFERROR(VLOOKUP(F2727,mapping!$D$3:$J$200,5,FALSE),0)</f>
        <v>0</v>
      </c>
      <c r="K2727" s="63">
        <f>IF(W2727=mapping!$N$1,IFERROR(VLOOKUP(Table4[[#This Row],[Column1]],mapping!A:L,11,FALSE),0),IF(W2727&gt;mapping!$N$1,IFERROR(VLOOKUP(Table4[[#This Row],[Column1]],mapping!A:L,11,FALSE),0),))</f>
        <v>0</v>
      </c>
      <c r="L2727" s="139"/>
      <c r="M2727" s="60">
        <f>IF(W2727=mapping!$N$1,IFERROR(VLOOKUP(Table4[[#This Row],[Column1]],mapping!A:L,12,FALSE),0),IF(W2727&gt;mapping!$N$1,IFERROR(VLOOKUP(Table4[[#This Row],[Column1]],mapping!A:L,12,FALSE),0),0))</f>
        <v>0</v>
      </c>
      <c r="N2727" s="58">
        <f>Table4[[#This Row],[ سعر اليومية ]]*3%*Table4[[#This Row],[عدد الدورات ]]</f>
        <v>0</v>
      </c>
      <c r="O2727" s="56">
        <f>Table4[[#This Row],[ سعر اليومية ]]*Table4[[#This Row],[عدد الدورات ]]-N2727</f>
        <v>0</v>
      </c>
      <c r="P2727" s="194"/>
      <c r="Q2727" s="194"/>
      <c r="R2727" s="194"/>
      <c r="S2727" s="58">
        <f>(Table4[[#This Row],[سعر يومية السائق]]*Table4[[#This Row],[عدد الدورات ]])-SUM(Table4[[#This Row],[سلف ]:[خصم ]])+Table4[[#This Row],[اضافي ]]</f>
        <v>0</v>
      </c>
      <c r="U2727" s="58">
        <f>Table4[[#This Row],[ سعر اليومية ]]*Table4[[#This Row],[عدد الدورات ]]-Table4[[#This Row],[سعر يومية السائق]]*L2727</f>
        <v>0</v>
      </c>
      <c r="V2727" s="58">
        <f>U2727-Table4[[#This Row],[W/H  3%]]</f>
        <v>0</v>
      </c>
      <c r="W2727" s="66" t="str">
        <f>Table4[[#This Row],[اليوم]]&amp;Table4[[#This Row],[الشهر ]]&amp;Table4[[#This Row],[العام]]</f>
        <v/>
      </c>
      <c r="X2727" s="66" t="s">
        <v>304</v>
      </c>
    </row>
    <row r="2728" spans="1:24" x14ac:dyDescent="0.3">
      <c r="A2728" s="62"/>
      <c r="B2728" s="62"/>
      <c r="C2728" s="62"/>
      <c r="D2728" s="41" t="e">
        <f t="shared" si="127"/>
        <v>#N/A</v>
      </c>
      <c r="E2728" s="4"/>
      <c r="F2728" s="41" t="e">
        <f>VLOOKUP(E2728,mapping!C:J,2,FALSE)</f>
        <v>#N/A</v>
      </c>
      <c r="G2728" s="41">
        <f>IFERROR(VLOOKUP(F2728,mapping!$D$3:$J$200,2,FALSE),0)</f>
        <v>0</v>
      </c>
      <c r="H2728" s="41">
        <f>IFERROR(VLOOKUP(F2728,mapping!$D$3:$J$200,3,FALSE),0)</f>
        <v>0</v>
      </c>
      <c r="I2728" s="41">
        <f>IFERROR(VLOOKUP(F2728,mapping!$D$3:$J$200,4,FALSE),0)</f>
        <v>0</v>
      </c>
      <c r="J2728" s="41">
        <f>IFERROR(VLOOKUP(F2728,mapping!$D$3:$J$200,5,FALSE),0)</f>
        <v>0</v>
      </c>
      <c r="K2728" s="63">
        <f>IF(W2728=mapping!$N$1,IFERROR(VLOOKUP(Table4[[#This Row],[Column1]],mapping!A:L,11,FALSE),0),IF(W2728&gt;mapping!$N$1,IFERROR(VLOOKUP(Table4[[#This Row],[Column1]],mapping!A:L,11,FALSE),0),))</f>
        <v>0</v>
      </c>
      <c r="L2728" s="139"/>
      <c r="M2728" s="60">
        <f>IF(W2728=mapping!$N$1,IFERROR(VLOOKUP(Table4[[#This Row],[Column1]],mapping!A:L,12,FALSE),0),IF(W2728&gt;mapping!$N$1,IFERROR(VLOOKUP(Table4[[#This Row],[Column1]],mapping!A:L,12,FALSE),0),0))</f>
        <v>0</v>
      </c>
      <c r="N2728" s="58">
        <f>Table4[[#This Row],[ سعر اليومية ]]*3%*Table4[[#This Row],[عدد الدورات ]]</f>
        <v>0</v>
      </c>
      <c r="O2728" s="56">
        <f>Table4[[#This Row],[ سعر اليومية ]]*Table4[[#This Row],[عدد الدورات ]]-N2728</f>
        <v>0</v>
      </c>
      <c r="P2728" s="194"/>
      <c r="Q2728" s="194"/>
      <c r="R2728" s="194"/>
      <c r="S2728" s="58">
        <f>(Table4[[#This Row],[سعر يومية السائق]]*Table4[[#This Row],[عدد الدورات ]])-SUM(Table4[[#This Row],[سلف ]:[خصم ]])+Table4[[#This Row],[اضافي ]]</f>
        <v>0</v>
      </c>
      <c r="U2728" s="58">
        <f>Table4[[#This Row],[ سعر اليومية ]]*Table4[[#This Row],[عدد الدورات ]]-Table4[[#This Row],[سعر يومية السائق]]*L2728</f>
        <v>0</v>
      </c>
      <c r="V2728" s="58">
        <f>U2728-Table4[[#This Row],[W/H  3%]]</f>
        <v>0</v>
      </c>
      <c r="W2728" s="66" t="str">
        <f>Table4[[#This Row],[اليوم]]&amp;Table4[[#This Row],[الشهر ]]&amp;Table4[[#This Row],[العام]]</f>
        <v/>
      </c>
      <c r="X2728" s="66" t="s">
        <v>304</v>
      </c>
    </row>
    <row r="2729" spans="1:24" x14ac:dyDescent="0.3">
      <c r="A2729" s="62"/>
      <c r="B2729" s="62"/>
      <c r="C2729" s="62"/>
      <c r="D2729" s="41" t="e">
        <f t="shared" si="127"/>
        <v>#N/A</v>
      </c>
      <c r="E2729" s="4"/>
      <c r="F2729" s="41" t="e">
        <f>VLOOKUP(E2729,mapping!C:J,2,FALSE)</f>
        <v>#N/A</v>
      </c>
      <c r="G2729" s="41">
        <f>IFERROR(VLOOKUP(F2729,mapping!$D$3:$J$200,2,FALSE),0)</f>
        <v>0</v>
      </c>
      <c r="H2729" s="41">
        <f>IFERROR(VLOOKUP(F2729,mapping!$D$3:$J$200,3,FALSE),0)</f>
        <v>0</v>
      </c>
      <c r="I2729" s="41">
        <f>IFERROR(VLOOKUP(F2729,mapping!$D$3:$J$200,4,FALSE),0)</f>
        <v>0</v>
      </c>
      <c r="J2729" s="41">
        <f>IFERROR(VLOOKUP(F2729,mapping!$D$3:$J$200,5,FALSE),0)</f>
        <v>0</v>
      </c>
      <c r="K2729" s="63">
        <f>IF(W2729=mapping!$N$1,IFERROR(VLOOKUP(Table4[[#This Row],[Column1]],mapping!A:L,11,FALSE),0),IF(W2729&gt;mapping!$N$1,IFERROR(VLOOKUP(Table4[[#This Row],[Column1]],mapping!A:L,11,FALSE),0),))</f>
        <v>0</v>
      </c>
      <c r="L2729" s="139"/>
      <c r="M2729" s="60">
        <f>IF(W2729=mapping!$N$1,IFERROR(VLOOKUP(Table4[[#This Row],[Column1]],mapping!A:L,12,FALSE),0),IF(W2729&gt;mapping!$N$1,IFERROR(VLOOKUP(Table4[[#This Row],[Column1]],mapping!A:L,12,FALSE),0),0))</f>
        <v>0</v>
      </c>
      <c r="N2729" s="58">
        <f>Table4[[#This Row],[ سعر اليومية ]]*3%*Table4[[#This Row],[عدد الدورات ]]</f>
        <v>0</v>
      </c>
      <c r="O2729" s="56">
        <f>Table4[[#This Row],[ سعر اليومية ]]*Table4[[#This Row],[عدد الدورات ]]-N2729</f>
        <v>0</v>
      </c>
      <c r="P2729" s="194"/>
      <c r="Q2729" s="194"/>
      <c r="R2729" s="194"/>
      <c r="S2729" s="58">
        <f>(Table4[[#This Row],[سعر يومية السائق]]*Table4[[#This Row],[عدد الدورات ]])-SUM(Table4[[#This Row],[سلف ]:[خصم ]])+Table4[[#This Row],[اضافي ]]</f>
        <v>0</v>
      </c>
      <c r="U2729" s="58">
        <f>Table4[[#This Row],[ سعر اليومية ]]*Table4[[#This Row],[عدد الدورات ]]-Table4[[#This Row],[سعر يومية السائق]]*L2729</f>
        <v>0</v>
      </c>
      <c r="V2729" s="58">
        <f>U2729-Table4[[#This Row],[W/H  3%]]</f>
        <v>0</v>
      </c>
      <c r="W2729" s="66" t="str">
        <f>Table4[[#This Row],[اليوم]]&amp;Table4[[#This Row],[الشهر ]]&amp;Table4[[#This Row],[العام]]</f>
        <v/>
      </c>
      <c r="X2729" s="66" t="s">
        <v>304</v>
      </c>
    </row>
    <row r="2730" spans="1:24" x14ac:dyDescent="0.3">
      <c r="A2730" s="62"/>
      <c r="B2730" s="62"/>
      <c r="C2730" s="62"/>
      <c r="D2730" s="41" t="e">
        <f t="shared" si="127"/>
        <v>#N/A</v>
      </c>
      <c r="E2730" s="4"/>
      <c r="F2730" s="41" t="e">
        <f>VLOOKUP(E2730,mapping!C:J,2,FALSE)</f>
        <v>#N/A</v>
      </c>
      <c r="G2730" s="41">
        <f>IFERROR(VLOOKUP(F2730,mapping!$D$3:$J$200,2,FALSE),0)</f>
        <v>0</v>
      </c>
      <c r="H2730" s="41">
        <f>IFERROR(VLOOKUP(F2730,mapping!$D$3:$J$200,3,FALSE),0)</f>
        <v>0</v>
      </c>
      <c r="I2730" s="41">
        <f>IFERROR(VLOOKUP(F2730,mapping!$D$3:$J$200,4,FALSE),0)</f>
        <v>0</v>
      </c>
      <c r="J2730" s="41">
        <f>IFERROR(VLOOKUP(F2730,mapping!$D$3:$J$200,5,FALSE),0)</f>
        <v>0</v>
      </c>
      <c r="K2730" s="63">
        <f>IF(W2730=mapping!$N$1,IFERROR(VLOOKUP(Table4[[#This Row],[Column1]],mapping!A:L,11,FALSE),0),IF(W2730&gt;mapping!$N$1,IFERROR(VLOOKUP(Table4[[#This Row],[Column1]],mapping!A:L,11,FALSE),0),))</f>
        <v>0</v>
      </c>
      <c r="L2730" s="139"/>
      <c r="M2730" s="60">
        <f>IF(W2730=mapping!$N$1,IFERROR(VLOOKUP(Table4[[#This Row],[Column1]],mapping!A:L,12,FALSE),0),IF(W2730&gt;mapping!$N$1,IFERROR(VLOOKUP(Table4[[#This Row],[Column1]],mapping!A:L,12,FALSE),0),0))</f>
        <v>0</v>
      </c>
      <c r="N2730" s="58">
        <f>Table4[[#This Row],[ سعر اليومية ]]*3%*Table4[[#This Row],[عدد الدورات ]]</f>
        <v>0</v>
      </c>
      <c r="O2730" s="56">
        <f>Table4[[#This Row],[ سعر اليومية ]]*Table4[[#This Row],[عدد الدورات ]]-N2730</f>
        <v>0</v>
      </c>
      <c r="P2730" s="194"/>
      <c r="Q2730" s="194"/>
      <c r="R2730" s="194"/>
      <c r="S2730" s="58">
        <f>(Table4[[#This Row],[سعر يومية السائق]]*Table4[[#This Row],[عدد الدورات ]])-SUM(Table4[[#This Row],[سلف ]:[خصم ]])+Table4[[#This Row],[اضافي ]]</f>
        <v>0</v>
      </c>
      <c r="U2730" s="58">
        <f>Table4[[#This Row],[ سعر اليومية ]]*Table4[[#This Row],[عدد الدورات ]]-Table4[[#This Row],[سعر يومية السائق]]*L2730</f>
        <v>0</v>
      </c>
      <c r="V2730" s="58">
        <f>U2730-Table4[[#This Row],[W/H  3%]]</f>
        <v>0</v>
      </c>
      <c r="W2730" s="66" t="str">
        <f>Table4[[#This Row],[اليوم]]&amp;Table4[[#This Row],[الشهر ]]&amp;Table4[[#This Row],[العام]]</f>
        <v/>
      </c>
      <c r="X2730" s="66" t="s">
        <v>304</v>
      </c>
    </row>
    <row r="2731" spans="1:24" x14ac:dyDescent="0.3">
      <c r="A2731" s="62"/>
      <c r="B2731" s="62"/>
      <c r="C2731" s="62"/>
      <c r="D2731" s="41" t="e">
        <f t="shared" si="127"/>
        <v>#N/A</v>
      </c>
      <c r="E2731" s="4"/>
      <c r="F2731" s="41" t="e">
        <f>VLOOKUP(E2731,mapping!C:J,2,FALSE)</f>
        <v>#N/A</v>
      </c>
      <c r="G2731" s="41">
        <f>IFERROR(VLOOKUP(F2731,mapping!$D$3:$J$200,2,FALSE),0)</f>
        <v>0</v>
      </c>
      <c r="H2731" s="41">
        <f>IFERROR(VLOOKUP(F2731,mapping!$D$3:$J$200,3,FALSE),0)</f>
        <v>0</v>
      </c>
      <c r="I2731" s="41">
        <f>IFERROR(VLOOKUP(F2731,mapping!$D$3:$J$200,4,FALSE),0)</f>
        <v>0</v>
      </c>
      <c r="J2731" s="41">
        <f>IFERROR(VLOOKUP(F2731,mapping!$D$3:$J$200,5,FALSE),0)</f>
        <v>0</v>
      </c>
      <c r="K2731" s="63">
        <f>IF(W2731=mapping!$N$1,IFERROR(VLOOKUP(Table4[[#This Row],[Column1]],mapping!A:L,11,FALSE),0),IF(W2731&gt;mapping!$N$1,IFERROR(VLOOKUP(Table4[[#This Row],[Column1]],mapping!A:L,11,FALSE),0),))</f>
        <v>0</v>
      </c>
      <c r="L2731" s="139"/>
      <c r="M2731" s="60">
        <f>IF(W2731=mapping!$N$1,IFERROR(VLOOKUP(Table4[[#This Row],[Column1]],mapping!A:L,12,FALSE),0),IF(W2731&gt;mapping!$N$1,IFERROR(VLOOKUP(Table4[[#This Row],[Column1]],mapping!A:L,12,FALSE),0),0))</f>
        <v>0</v>
      </c>
      <c r="N2731" s="58">
        <f>Table4[[#This Row],[ سعر اليومية ]]*3%*Table4[[#This Row],[عدد الدورات ]]</f>
        <v>0</v>
      </c>
      <c r="O2731" s="56">
        <f>Table4[[#This Row],[ سعر اليومية ]]*Table4[[#This Row],[عدد الدورات ]]-N2731</f>
        <v>0</v>
      </c>
      <c r="P2731" s="194"/>
      <c r="Q2731" s="194"/>
      <c r="R2731" s="194"/>
      <c r="S2731" s="58">
        <f>(Table4[[#This Row],[سعر يومية السائق]]*Table4[[#This Row],[عدد الدورات ]])-SUM(Table4[[#This Row],[سلف ]:[خصم ]])+Table4[[#This Row],[اضافي ]]</f>
        <v>0</v>
      </c>
      <c r="U2731" s="58">
        <f>Table4[[#This Row],[ سعر اليومية ]]*Table4[[#This Row],[عدد الدورات ]]-Table4[[#This Row],[سعر يومية السائق]]*L2731</f>
        <v>0</v>
      </c>
      <c r="V2731" s="58">
        <f>U2731-Table4[[#This Row],[W/H  3%]]</f>
        <v>0</v>
      </c>
      <c r="W2731" s="66" t="str">
        <f>Table4[[#This Row],[اليوم]]&amp;Table4[[#This Row],[الشهر ]]&amp;Table4[[#This Row],[العام]]</f>
        <v/>
      </c>
      <c r="X2731" s="66" t="s">
        <v>304</v>
      </c>
    </row>
    <row r="2732" spans="1:24" x14ac:dyDescent="0.3">
      <c r="A2732" s="62"/>
      <c r="B2732" s="62"/>
      <c r="C2732" s="62"/>
      <c r="D2732" s="41" t="e">
        <f t="shared" si="127"/>
        <v>#N/A</v>
      </c>
      <c r="E2732" s="4"/>
      <c r="F2732" s="41" t="e">
        <f>VLOOKUP(E2732,mapping!C:J,2,FALSE)</f>
        <v>#N/A</v>
      </c>
      <c r="G2732" s="41">
        <f>IFERROR(VLOOKUP(F2732,mapping!$D$3:$J$200,2,FALSE),0)</f>
        <v>0</v>
      </c>
      <c r="H2732" s="41">
        <f>IFERROR(VLOOKUP(F2732,mapping!$D$3:$J$200,3,FALSE),0)</f>
        <v>0</v>
      </c>
      <c r="I2732" s="41">
        <f>IFERROR(VLOOKUP(F2732,mapping!$D$3:$J$200,4,FALSE),0)</f>
        <v>0</v>
      </c>
      <c r="J2732" s="41">
        <f>IFERROR(VLOOKUP(F2732,mapping!$D$3:$J$200,5,FALSE),0)</f>
        <v>0</v>
      </c>
      <c r="K2732" s="63">
        <f>IF(W2732=mapping!$N$1,IFERROR(VLOOKUP(Table4[[#This Row],[Column1]],mapping!A:L,11,FALSE),0),IF(W2732&gt;mapping!$N$1,IFERROR(VLOOKUP(Table4[[#This Row],[Column1]],mapping!A:L,11,FALSE),0),))</f>
        <v>0</v>
      </c>
      <c r="L2732" s="139"/>
      <c r="M2732" s="60">
        <f>IF(W2732=mapping!$N$1,IFERROR(VLOOKUP(Table4[[#This Row],[Column1]],mapping!A:L,12,FALSE),0),IF(W2732&gt;mapping!$N$1,IFERROR(VLOOKUP(Table4[[#This Row],[Column1]],mapping!A:L,12,FALSE),0),0))</f>
        <v>0</v>
      </c>
      <c r="N2732" s="58">
        <f>Table4[[#This Row],[ سعر اليومية ]]*3%*Table4[[#This Row],[عدد الدورات ]]</f>
        <v>0</v>
      </c>
      <c r="O2732" s="56">
        <f>Table4[[#This Row],[ سعر اليومية ]]*Table4[[#This Row],[عدد الدورات ]]-N2732</f>
        <v>0</v>
      </c>
      <c r="P2732" s="194"/>
      <c r="Q2732" s="194"/>
      <c r="R2732" s="194"/>
      <c r="S2732" s="58">
        <f>(Table4[[#This Row],[سعر يومية السائق]]*Table4[[#This Row],[عدد الدورات ]])-SUM(Table4[[#This Row],[سلف ]:[خصم ]])+Table4[[#This Row],[اضافي ]]</f>
        <v>0</v>
      </c>
      <c r="U2732" s="58">
        <f>Table4[[#This Row],[ سعر اليومية ]]*Table4[[#This Row],[عدد الدورات ]]-Table4[[#This Row],[سعر يومية السائق]]*L2732</f>
        <v>0</v>
      </c>
      <c r="V2732" s="58">
        <f>U2732-Table4[[#This Row],[W/H  3%]]</f>
        <v>0</v>
      </c>
      <c r="W2732" s="66" t="str">
        <f>Table4[[#This Row],[اليوم]]&amp;Table4[[#This Row],[الشهر ]]&amp;Table4[[#This Row],[العام]]</f>
        <v/>
      </c>
      <c r="X2732" s="66" t="s">
        <v>304</v>
      </c>
    </row>
    <row r="2733" spans="1:24" x14ac:dyDescent="0.3">
      <c r="A2733" s="62"/>
      <c r="B2733" s="62"/>
      <c r="C2733" s="62"/>
      <c r="D2733" s="41" t="e">
        <f t="shared" si="127"/>
        <v>#N/A</v>
      </c>
      <c r="E2733" s="4"/>
      <c r="F2733" s="41" t="e">
        <f>VLOOKUP(E2733,mapping!C:J,2,FALSE)</f>
        <v>#N/A</v>
      </c>
      <c r="G2733" s="41">
        <f>IFERROR(VLOOKUP(F2733,mapping!$D$3:$J$200,2,FALSE),0)</f>
        <v>0</v>
      </c>
      <c r="H2733" s="41">
        <f>IFERROR(VLOOKUP(F2733,mapping!$D$3:$J$200,3,FALSE),0)</f>
        <v>0</v>
      </c>
      <c r="I2733" s="41">
        <f>IFERROR(VLOOKUP(F2733,mapping!$D$3:$J$200,4,FALSE),0)</f>
        <v>0</v>
      </c>
      <c r="J2733" s="41">
        <f>IFERROR(VLOOKUP(F2733,mapping!$D$3:$J$200,5,FALSE),0)</f>
        <v>0</v>
      </c>
      <c r="K2733" s="63">
        <f>IF(W2733=mapping!$N$1,IFERROR(VLOOKUP(Table4[[#This Row],[Column1]],mapping!A:L,11,FALSE),0),IF(W2733&gt;mapping!$N$1,IFERROR(VLOOKUP(Table4[[#This Row],[Column1]],mapping!A:L,11,FALSE),0),))</f>
        <v>0</v>
      </c>
      <c r="L2733" s="139"/>
      <c r="M2733" s="60">
        <f>IF(W2733=mapping!$N$1,IFERROR(VLOOKUP(Table4[[#This Row],[Column1]],mapping!A:L,12,FALSE),0),IF(W2733&gt;mapping!$N$1,IFERROR(VLOOKUP(Table4[[#This Row],[Column1]],mapping!A:L,12,FALSE),0),0))</f>
        <v>0</v>
      </c>
      <c r="N2733" s="58">
        <f>Table4[[#This Row],[ سعر اليومية ]]*3%*Table4[[#This Row],[عدد الدورات ]]</f>
        <v>0</v>
      </c>
      <c r="O2733" s="56">
        <f>Table4[[#This Row],[ سعر اليومية ]]*Table4[[#This Row],[عدد الدورات ]]-N2733</f>
        <v>0</v>
      </c>
      <c r="P2733" s="194"/>
      <c r="Q2733" s="194"/>
      <c r="R2733" s="194"/>
      <c r="S2733" s="58">
        <f>(Table4[[#This Row],[سعر يومية السائق]]*Table4[[#This Row],[عدد الدورات ]])-SUM(Table4[[#This Row],[سلف ]:[خصم ]])+Table4[[#This Row],[اضافي ]]</f>
        <v>0</v>
      </c>
      <c r="U2733" s="58">
        <f>Table4[[#This Row],[ سعر اليومية ]]*Table4[[#This Row],[عدد الدورات ]]-Table4[[#This Row],[سعر يومية السائق]]*L2733</f>
        <v>0</v>
      </c>
      <c r="V2733" s="58">
        <f>U2733-Table4[[#This Row],[W/H  3%]]</f>
        <v>0</v>
      </c>
      <c r="W2733" s="66" t="str">
        <f>Table4[[#This Row],[اليوم]]&amp;Table4[[#This Row],[الشهر ]]&amp;Table4[[#This Row],[العام]]</f>
        <v/>
      </c>
      <c r="X2733" s="66" t="s">
        <v>304</v>
      </c>
    </row>
    <row r="2734" spans="1:24" x14ac:dyDescent="0.3">
      <c r="A2734" s="62"/>
      <c r="B2734" s="62"/>
      <c r="C2734" s="62"/>
      <c r="D2734" s="41" t="e">
        <f t="shared" si="127"/>
        <v>#N/A</v>
      </c>
      <c r="E2734" s="4"/>
      <c r="F2734" s="41" t="e">
        <f>VLOOKUP(E2734,mapping!C:J,2,FALSE)</f>
        <v>#N/A</v>
      </c>
      <c r="G2734" s="41">
        <f>IFERROR(VLOOKUP(F2734,mapping!$D$3:$J$200,2,FALSE),0)</f>
        <v>0</v>
      </c>
      <c r="H2734" s="41">
        <f>IFERROR(VLOOKUP(F2734,mapping!$D$3:$J$200,3,FALSE),0)</f>
        <v>0</v>
      </c>
      <c r="I2734" s="41">
        <f>IFERROR(VLOOKUP(F2734,mapping!$D$3:$J$200,4,FALSE),0)</f>
        <v>0</v>
      </c>
      <c r="J2734" s="41">
        <f>IFERROR(VLOOKUP(F2734,mapping!$D$3:$J$200,5,FALSE),0)</f>
        <v>0</v>
      </c>
      <c r="K2734" s="63">
        <f>IF(W2734=mapping!$N$1,IFERROR(VLOOKUP(Table4[[#This Row],[Column1]],mapping!A:L,11,FALSE),0),IF(W2734&gt;mapping!$N$1,IFERROR(VLOOKUP(Table4[[#This Row],[Column1]],mapping!A:L,11,FALSE),0),))</f>
        <v>0</v>
      </c>
      <c r="L2734" s="139"/>
      <c r="M2734" s="60">
        <f>IF(W2734=mapping!$N$1,IFERROR(VLOOKUP(Table4[[#This Row],[Column1]],mapping!A:L,12,FALSE),0),IF(W2734&gt;mapping!$N$1,IFERROR(VLOOKUP(Table4[[#This Row],[Column1]],mapping!A:L,12,FALSE),0),0))</f>
        <v>0</v>
      </c>
      <c r="N2734" s="58">
        <f>Table4[[#This Row],[ سعر اليومية ]]*3%*Table4[[#This Row],[عدد الدورات ]]</f>
        <v>0</v>
      </c>
      <c r="O2734" s="56">
        <f>Table4[[#This Row],[ سعر اليومية ]]*Table4[[#This Row],[عدد الدورات ]]-N2734</f>
        <v>0</v>
      </c>
      <c r="P2734" s="194"/>
      <c r="Q2734" s="194"/>
      <c r="R2734" s="194"/>
      <c r="S2734" s="58">
        <f>(Table4[[#This Row],[سعر يومية السائق]]*Table4[[#This Row],[عدد الدورات ]])-SUM(Table4[[#This Row],[سلف ]:[خصم ]])+Table4[[#This Row],[اضافي ]]</f>
        <v>0</v>
      </c>
      <c r="U2734" s="58">
        <f>Table4[[#This Row],[ سعر اليومية ]]*Table4[[#This Row],[عدد الدورات ]]-Table4[[#This Row],[سعر يومية السائق]]*L2734</f>
        <v>0</v>
      </c>
      <c r="V2734" s="58">
        <f>U2734-Table4[[#This Row],[W/H  3%]]</f>
        <v>0</v>
      </c>
      <c r="W2734" s="66" t="str">
        <f>Table4[[#This Row],[اليوم]]&amp;Table4[[#This Row],[الشهر ]]&amp;Table4[[#This Row],[العام]]</f>
        <v/>
      </c>
      <c r="X2734" s="66" t="s">
        <v>304</v>
      </c>
    </row>
    <row r="2735" spans="1:24" x14ac:dyDescent="0.3">
      <c r="A2735" s="62"/>
      <c r="B2735" s="62"/>
      <c r="C2735" s="62"/>
      <c r="D2735" s="41" t="e">
        <f t="shared" ref="D2735:D2798" si="128">F2735&amp;G2735&amp;H2735&amp;I2735&amp;J2735</f>
        <v>#N/A</v>
      </c>
      <c r="E2735" s="4"/>
      <c r="F2735" s="41" t="e">
        <f>VLOOKUP(E2735,mapping!C:J,2,FALSE)</f>
        <v>#N/A</v>
      </c>
      <c r="G2735" s="41">
        <f>IFERROR(VLOOKUP(F2735,mapping!$D$3:$J$200,2,FALSE),0)</f>
        <v>0</v>
      </c>
      <c r="H2735" s="41">
        <f>IFERROR(VLOOKUP(F2735,mapping!$D$3:$J$200,3,FALSE),0)</f>
        <v>0</v>
      </c>
      <c r="I2735" s="41">
        <f>IFERROR(VLOOKUP(F2735,mapping!$D$3:$J$200,4,FALSE),0)</f>
        <v>0</v>
      </c>
      <c r="J2735" s="41">
        <f>IFERROR(VLOOKUP(F2735,mapping!$D$3:$J$200,5,FALSE),0)</f>
        <v>0</v>
      </c>
      <c r="K2735" s="63">
        <f>IF(W2735=mapping!$N$1,IFERROR(VLOOKUP(Table4[[#This Row],[Column1]],mapping!A:L,11,FALSE),0),IF(W2735&gt;mapping!$N$1,IFERROR(VLOOKUP(Table4[[#This Row],[Column1]],mapping!A:L,11,FALSE),0),))</f>
        <v>0</v>
      </c>
      <c r="L2735" s="139"/>
      <c r="M2735" s="60">
        <f>IF(W2735=mapping!$N$1,IFERROR(VLOOKUP(Table4[[#This Row],[Column1]],mapping!A:L,12,FALSE),0),IF(W2735&gt;mapping!$N$1,IFERROR(VLOOKUP(Table4[[#This Row],[Column1]],mapping!A:L,12,FALSE),0),0))</f>
        <v>0</v>
      </c>
      <c r="N2735" s="58">
        <f>Table4[[#This Row],[ سعر اليومية ]]*3%*Table4[[#This Row],[عدد الدورات ]]</f>
        <v>0</v>
      </c>
      <c r="O2735" s="56">
        <f>Table4[[#This Row],[ سعر اليومية ]]*Table4[[#This Row],[عدد الدورات ]]-N2735</f>
        <v>0</v>
      </c>
      <c r="P2735" s="194"/>
      <c r="Q2735" s="194"/>
      <c r="R2735" s="194"/>
      <c r="S2735" s="58">
        <f>(Table4[[#This Row],[سعر يومية السائق]]*Table4[[#This Row],[عدد الدورات ]])-SUM(Table4[[#This Row],[سلف ]:[خصم ]])+Table4[[#This Row],[اضافي ]]</f>
        <v>0</v>
      </c>
      <c r="U2735" s="58">
        <f>Table4[[#This Row],[ سعر اليومية ]]*Table4[[#This Row],[عدد الدورات ]]-Table4[[#This Row],[سعر يومية السائق]]*L2735</f>
        <v>0</v>
      </c>
      <c r="V2735" s="58">
        <f>U2735-Table4[[#This Row],[W/H  3%]]</f>
        <v>0</v>
      </c>
      <c r="W2735" s="66" t="str">
        <f>Table4[[#This Row],[اليوم]]&amp;Table4[[#This Row],[الشهر ]]&amp;Table4[[#This Row],[العام]]</f>
        <v/>
      </c>
      <c r="X2735" s="66" t="s">
        <v>304</v>
      </c>
    </row>
    <row r="2736" spans="1:24" x14ac:dyDescent="0.3">
      <c r="A2736" s="62"/>
      <c r="B2736" s="62"/>
      <c r="C2736" s="62"/>
      <c r="D2736" s="41" t="e">
        <f t="shared" si="128"/>
        <v>#N/A</v>
      </c>
      <c r="E2736" s="4"/>
      <c r="F2736" s="41" t="e">
        <f>VLOOKUP(E2736,mapping!C:J,2,FALSE)</f>
        <v>#N/A</v>
      </c>
      <c r="G2736" s="41">
        <f>IFERROR(VLOOKUP(F2736,mapping!$D$3:$J$200,2,FALSE),0)</f>
        <v>0</v>
      </c>
      <c r="H2736" s="41">
        <f>IFERROR(VLOOKUP(F2736,mapping!$D$3:$J$200,3,FALSE),0)</f>
        <v>0</v>
      </c>
      <c r="I2736" s="41">
        <f>IFERROR(VLOOKUP(F2736,mapping!$D$3:$J$200,4,FALSE),0)</f>
        <v>0</v>
      </c>
      <c r="J2736" s="41">
        <f>IFERROR(VLOOKUP(F2736,mapping!$D$3:$J$200,5,FALSE),0)</f>
        <v>0</v>
      </c>
      <c r="K2736" s="63">
        <f>IF(W2736=mapping!$N$1,IFERROR(VLOOKUP(Table4[[#This Row],[Column1]],mapping!A:L,11,FALSE),0),IF(W2736&gt;mapping!$N$1,IFERROR(VLOOKUP(Table4[[#This Row],[Column1]],mapping!A:L,11,FALSE),0),))</f>
        <v>0</v>
      </c>
      <c r="L2736" s="139"/>
      <c r="M2736" s="60">
        <f>IF(W2736=mapping!$N$1,IFERROR(VLOOKUP(Table4[[#This Row],[Column1]],mapping!A:L,12,FALSE),0),IF(W2736&gt;mapping!$N$1,IFERROR(VLOOKUP(Table4[[#This Row],[Column1]],mapping!A:L,12,FALSE),0),0))</f>
        <v>0</v>
      </c>
      <c r="N2736" s="58">
        <f>Table4[[#This Row],[ سعر اليومية ]]*3%*Table4[[#This Row],[عدد الدورات ]]</f>
        <v>0</v>
      </c>
      <c r="O2736" s="56">
        <f>Table4[[#This Row],[ سعر اليومية ]]*Table4[[#This Row],[عدد الدورات ]]-N2736</f>
        <v>0</v>
      </c>
      <c r="P2736" s="194"/>
      <c r="Q2736" s="194"/>
      <c r="R2736" s="194"/>
      <c r="S2736" s="58">
        <f>(Table4[[#This Row],[سعر يومية السائق]]*Table4[[#This Row],[عدد الدورات ]])-SUM(Table4[[#This Row],[سلف ]:[خصم ]])+Table4[[#This Row],[اضافي ]]</f>
        <v>0</v>
      </c>
      <c r="U2736" s="58">
        <f>Table4[[#This Row],[ سعر اليومية ]]*Table4[[#This Row],[عدد الدورات ]]-Table4[[#This Row],[سعر يومية السائق]]*L2736</f>
        <v>0</v>
      </c>
      <c r="V2736" s="58">
        <f>U2736-Table4[[#This Row],[W/H  3%]]</f>
        <v>0</v>
      </c>
      <c r="W2736" s="66" t="str">
        <f>Table4[[#This Row],[اليوم]]&amp;Table4[[#This Row],[الشهر ]]&amp;Table4[[#This Row],[العام]]</f>
        <v/>
      </c>
      <c r="X2736" s="66" t="s">
        <v>304</v>
      </c>
    </row>
    <row r="2737" spans="1:24" x14ac:dyDescent="0.3">
      <c r="A2737" s="62"/>
      <c r="B2737" s="62"/>
      <c r="C2737" s="62"/>
      <c r="D2737" s="41" t="e">
        <f t="shared" si="128"/>
        <v>#N/A</v>
      </c>
      <c r="E2737" s="4"/>
      <c r="F2737" s="41" t="e">
        <f>VLOOKUP(E2737,mapping!C:J,2,FALSE)</f>
        <v>#N/A</v>
      </c>
      <c r="G2737" s="41">
        <f>IFERROR(VLOOKUP(F2737,mapping!$D$3:$J$200,2,FALSE),0)</f>
        <v>0</v>
      </c>
      <c r="H2737" s="41">
        <f>IFERROR(VLOOKUP(F2737,mapping!$D$3:$J$200,3,FALSE),0)</f>
        <v>0</v>
      </c>
      <c r="I2737" s="41">
        <f>IFERROR(VLOOKUP(F2737,mapping!$D$3:$J$200,4,FALSE),0)</f>
        <v>0</v>
      </c>
      <c r="J2737" s="41">
        <f>IFERROR(VLOOKUP(F2737,mapping!$D$3:$J$200,5,FALSE),0)</f>
        <v>0</v>
      </c>
      <c r="K2737" s="63">
        <f>IF(W2737=mapping!$N$1,IFERROR(VLOOKUP(Table4[[#This Row],[Column1]],mapping!A:L,11,FALSE),0),IF(W2737&gt;mapping!$N$1,IFERROR(VLOOKUP(Table4[[#This Row],[Column1]],mapping!A:L,11,FALSE),0),))</f>
        <v>0</v>
      </c>
      <c r="L2737" s="139"/>
      <c r="M2737" s="60">
        <f>IF(W2737=mapping!$N$1,IFERROR(VLOOKUP(Table4[[#This Row],[Column1]],mapping!A:L,12,FALSE),0),IF(W2737&gt;mapping!$N$1,IFERROR(VLOOKUP(Table4[[#This Row],[Column1]],mapping!A:L,12,FALSE),0),0))</f>
        <v>0</v>
      </c>
      <c r="N2737" s="58">
        <f>Table4[[#This Row],[ سعر اليومية ]]*3%*Table4[[#This Row],[عدد الدورات ]]</f>
        <v>0</v>
      </c>
      <c r="O2737" s="56">
        <f>Table4[[#This Row],[ سعر اليومية ]]*Table4[[#This Row],[عدد الدورات ]]-N2737</f>
        <v>0</v>
      </c>
      <c r="P2737" s="194"/>
      <c r="Q2737" s="194"/>
      <c r="R2737" s="194"/>
      <c r="S2737" s="58">
        <f>(Table4[[#This Row],[سعر يومية السائق]]*Table4[[#This Row],[عدد الدورات ]])-SUM(Table4[[#This Row],[سلف ]:[خصم ]])+Table4[[#This Row],[اضافي ]]</f>
        <v>0</v>
      </c>
      <c r="U2737" s="58">
        <f>Table4[[#This Row],[ سعر اليومية ]]*Table4[[#This Row],[عدد الدورات ]]-Table4[[#This Row],[سعر يومية السائق]]*L2737</f>
        <v>0</v>
      </c>
      <c r="V2737" s="58">
        <f>U2737-Table4[[#This Row],[W/H  3%]]</f>
        <v>0</v>
      </c>
      <c r="W2737" s="66" t="str">
        <f>Table4[[#This Row],[اليوم]]&amp;Table4[[#This Row],[الشهر ]]&amp;Table4[[#This Row],[العام]]</f>
        <v/>
      </c>
      <c r="X2737" s="66" t="s">
        <v>304</v>
      </c>
    </row>
    <row r="2738" spans="1:24" x14ac:dyDescent="0.3">
      <c r="A2738" s="62"/>
      <c r="B2738" s="62"/>
      <c r="C2738" s="62"/>
      <c r="D2738" s="41" t="e">
        <f t="shared" si="128"/>
        <v>#N/A</v>
      </c>
      <c r="E2738" s="4"/>
      <c r="F2738" s="41" t="e">
        <f>VLOOKUP(E2738,mapping!C:J,2,FALSE)</f>
        <v>#N/A</v>
      </c>
      <c r="G2738" s="41">
        <f>IFERROR(VLOOKUP(F2738,mapping!$D$3:$J$200,2,FALSE),0)</f>
        <v>0</v>
      </c>
      <c r="H2738" s="41">
        <f>IFERROR(VLOOKUP(F2738,mapping!$D$3:$J$200,3,FALSE),0)</f>
        <v>0</v>
      </c>
      <c r="I2738" s="41">
        <f>IFERROR(VLOOKUP(F2738,mapping!$D$3:$J$200,4,FALSE),0)</f>
        <v>0</v>
      </c>
      <c r="J2738" s="41">
        <f>IFERROR(VLOOKUP(F2738,mapping!$D$3:$J$200,5,FALSE),0)</f>
        <v>0</v>
      </c>
      <c r="K2738" s="63">
        <f>IF(W2738=mapping!$N$1,IFERROR(VLOOKUP(Table4[[#This Row],[Column1]],mapping!A:L,11,FALSE),0),IF(W2738&gt;mapping!$N$1,IFERROR(VLOOKUP(Table4[[#This Row],[Column1]],mapping!A:L,11,FALSE),0),))</f>
        <v>0</v>
      </c>
      <c r="L2738" s="139"/>
      <c r="M2738" s="60">
        <f>IF(W2738=mapping!$N$1,IFERROR(VLOOKUP(Table4[[#This Row],[Column1]],mapping!A:L,12,FALSE),0),IF(W2738&gt;mapping!$N$1,IFERROR(VLOOKUP(Table4[[#This Row],[Column1]],mapping!A:L,12,FALSE),0),0))</f>
        <v>0</v>
      </c>
      <c r="N2738" s="58">
        <f>Table4[[#This Row],[ سعر اليومية ]]*3%*Table4[[#This Row],[عدد الدورات ]]</f>
        <v>0</v>
      </c>
      <c r="O2738" s="56">
        <f>Table4[[#This Row],[ سعر اليومية ]]*Table4[[#This Row],[عدد الدورات ]]-N2738</f>
        <v>0</v>
      </c>
      <c r="P2738" s="194"/>
      <c r="Q2738" s="194"/>
      <c r="R2738" s="194"/>
      <c r="S2738" s="58">
        <f>(Table4[[#This Row],[سعر يومية السائق]]*Table4[[#This Row],[عدد الدورات ]])-SUM(Table4[[#This Row],[سلف ]:[خصم ]])+Table4[[#This Row],[اضافي ]]</f>
        <v>0</v>
      </c>
      <c r="U2738" s="58">
        <f>Table4[[#This Row],[ سعر اليومية ]]*Table4[[#This Row],[عدد الدورات ]]-Table4[[#This Row],[سعر يومية السائق]]*L2738</f>
        <v>0</v>
      </c>
      <c r="V2738" s="58">
        <f>U2738-Table4[[#This Row],[W/H  3%]]</f>
        <v>0</v>
      </c>
      <c r="W2738" s="66" t="str">
        <f>Table4[[#This Row],[اليوم]]&amp;Table4[[#This Row],[الشهر ]]&amp;Table4[[#This Row],[العام]]</f>
        <v/>
      </c>
      <c r="X2738" s="66" t="s">
        <v>304</v>
      </c>
    </row>
    <row r="2739" spans="1:24" x14ac:dyDescent="0.3">
      <c r="A2739" s="62"/>
      <c r="B2739" s="62"/>
      <c r="C2739" s="62"/>
      <c r="D2739" s="41" t="e">
        <f t="shared" si="128"/>
        <v>#N/A</v>
      </c>
      <c r="E2739" s="4"/>
      <c r="F2739" s="41" t="e">
        <f>VLOOKUP(E2739,mapping!C:J,2,FALSE)</f>
        <v>#N/A</v>
      </c>
      <c r="G2739" s="41">
        <f>IFERROR(VLOOKUP(F2739,mapping!$D$3:$J$200,2,FALSE),0)</f>
        <v>0</v>
      </c>
      <c r="H2739" s="41">
        <f>IFERROR(VLOOKUP(F2739,mapping!$D$3:$J$200,3,FALSE),0)</f>
        <v>0</v>
      </c>
      <c r="I2739" s="41">
        <f>IFERROR(VLOOKUP(F2739,mapping!$D$3:$J$200,4,FALSE),0)</f>
        <v>0</v>
      </c>
      <c r="J2739" s="41">
        <f>IFERROR(VLOOKUP(F2739,mapping!$D$3:$J$200,5,FALSE),0)</f>
        <v>0</v>
      </c>
      <c r="K2739" s="63">
        <f>IF(W2739=mapping!$N$1,IFERROR(VLOOKUP(Table4[[#This Row],[Column1]],mapping!A:L,11,FALSE),0),IF(W2739&gt;mapping!$N$1,IFERROR(VLOOKUP(Table4[[#This Row],[Column1]],mapping!A:L,11,FALSE),0),))</f>
        <v>0</v>
      </c>
      <c r="L2739" s="139"/>
      <c r="M2739" s="60">
        <f>IF(W2739=mapping!$N$1,IFERROR(VLOOKUP(Table4[[#This Row],[Column1]],mapping!A:L,12,FALSE),0),IF(W2739&gt;mapping!$N$1,IFERROR(VLOOKUP(Table4[[#This Row],[Column1]],mapping!A:L,12,FALSE),0),0))</f>
        <v>0</v>
      </c>
      <c r="N2739" s="58">
        <f>Table4[[#This Row],[ سعر اليومية ]]*3%*Table4[[#This Row],[عدد الدورات ]]</f>
        <v>0</v>
      </c>
      <c r="O2739" s="56">
        <f>Table4[[#This Row],[ سعر اليومية ]]*Table4[[#This Row],[عدد الدورات ]]-N2739</f>
        <v>0</v>
      </c>
      <c r="P2739" s="194"/>
      <c r="Q2739" s="194"/>
      <c r="R2739" s="194"/>
      <c r="S2739" s="58">
        <f>(Table4[[#This Row],[سعر يومية السائق]]*Table4[[#This Row],[عدد الدورات ]])-SUM(Table4[[#This Row],[سلف ]:[خصم ]])+Table4[[#This Row],[اضافي ]]</f>
        <v>0</v>
      </c>
      <c r="U2739" s="58">
        <f>Table4[[#This Row],[ سعر اليومية ]]*Table4[[#This Row],[عدد الدورات ]]-Table4[[#This Row],[سعر يومية السائق]]*L2739</f>
        <v>0</v>
      </c>
      <c r="V2739" s="58">
        <f>U2739-Table4[[#This Row],[W/H  3%]]</f>
        <v>0</v>
      </c>
      <c r="W2739" s="66" t="str">
        <f>Table4[[#This Row],[اليوم]]&amp;Table4[[#This Row],[الشهر ]]&amp;Table4[[#This Row],[العام]]</f>
        <v/>
      </c>
      <c r="X2739" s="66" t="s">
        <v>304</v>
      </c>
    </row>
    <row r="2740" spans="1:24" x14ac:dyDescent="0.3">
      <c r="A2740" s="62"/>
      <c r="B2740" s="62"/>
      <c r="C2740" s="62"/>
      <c r="D2740" s="41" t="e">
        <f t="shared" si="128"/>
        <v>#N/A</v>
      </c>
      <c r="E2740" s="4"/>
      <c r="F2740" s="41" t="e">
        <f>VLOOKUP(E2740,mapping!C:J,2,FALSE)</f>
        <v>#N/A</v>
      </c>
      <c r="G2740" s="41">
        <f>IFERROR(VLOOKUP(F2740,mapping!$D$3:$J$200,2,FALSE),0)</f>
        <v>0</v>
      </c>
      <c r="H2740" s="41">
        <f>IFERROR(VLOOKUP(F2740,mapping!$D$3:$J$200,3,FALSE),0)</f>
        <v>0</v>
      </c>
      <c r="I2740" s="41">
        <f>IFERROR(VLOOKUP(F2740,mapping!$D$3:$J$200,4,FALSE),0)</f>
        <v>0</v>
      </c>
      <c r="J2740" s="41">
        <f>IFERROR(VLOOKUP(F2740,mapping!$D$3:$J$200,5,FALSE),0)</f>
        <v>0</v>
      </c>
      <c r="K2740" s="63">
        <f>IF(W2740=mapping!$N$1,IFERROR(VLOOKUP(Table4[[#This Row],[Column1]],mapping!A:L,11,FALSE),0),IF(W2740&gt;mapping!$N$1,IFERROR(VLOOKUP(Table4[[#This Row],[Column1]],mapping!A:L,11,FALSE),0),))</f>
        <v>0</v>
      </c>
      <c r="L2740" s="139"/>
      <c r="M2740" s="60">
        <f>IF(W2740=mapping!$N$1,IFERROR(VLOOKUP(Table4[[#This Row],[Column1]],mapping!A:L,12,FALSE),0),IF(W2740&gt;mapping!$N$1,IFERROR(VLOOKUP(Table4[[#This Row],[Column1]],mapping!A:L,12,FALSE),0),0))</f>
        <v>0</v>
      </c>
      <c r="N2740" s="58">
        <f>Table4[[#This Row],[ سعر اليومية ]]*3%*Table4[[#This Row],[عدد الدورات ]]</f>
        <v>0</v>
      </c>
      <c r="O2740" s="56">
        <f>Table4[[#This Row],[ سعر اليومية ]]*Table4[[#This Row],[عدد الدورات ]]-N2740</f>
        <v>0</v>
      </c>
      <c r="P2740" s="194"/>
      <c r="Q2740" s="194"/>
      <c r="R2740" s="194"/>
      <c r="S2740" s="58">
        <f>(Table4[[#This Row],[سعر يومية السائق]]*Table4[[#This Row],[عدد الدورات ]])-SUM(Table4[[#This Row],[سلف ]:[خصم ]])+Table4[[#This Row],[اضافي ]]</f>
        <v>0</v>
      </c>
      <c r="U2740" s="58">
        <f>Table4[[#This Row],[ سعر اليومية ]]*Table4[[#This Row],[عدد الدورات ]]-Table4[[#This Row],[سعر يومية السائق]]*L2740</f>
        <v>0</v>
      </c>
      <c r="V2740" s="58">
        <f>U2740-Table4[[#This Row],[W/H  3%]]</f>
        <v>0</v>
      </c>
      <c r="W2740" s="66" t="str">
        <f>Table4[[#This Row],[اليوم]]&amp;Table4[[#This Row],[الشهر ]]&amp;Table4[[#This Row],[العام]]</f>
        <v/>
      </c>
      <c r="X2740" s="66" t="s">
        <v>304</v>
      </c>
    </row>
    <row r="2741" spans="1:24" x14ac:dyDescent="0.3">
      <c r="A2741" s="62"/>
      <c r="B2741" s="62"/>
      <c r="C2741" s="62"/>
      <c r="D2741" s="41" t="e">
        <f t="shared" si="128"/>
        <v>#N/A</v>
      </c>
      <c r="E2741" s="4"/>
      <c r="F2741" s="41" t="e">
        <f>VLOOKUP(E2741,mapping!C:J,2,FALSE)</f>
        <v>#N/A</v>
      </c>
      <c r="G2741" s="41">
        <f>IFERROR(VLOOKUP(F2741,mapping!$D$3:$J$200,2,FALSE),0)</f>
        <v>0</v>
      </c>
      <c r="H2741" s="41">
        <f>IFERROR(VLOOKUP(F2741,mapping!$D$3:$J$200,3,FALSE),0)</f>
        <v>0</v>
      </c>
      <c r="I2741" s="41">
        <f>IFERROR(VLOOKUP(F2741,mapping!$D$3:$J$200,4,FALSE),0)</f>
        <v>0</v>
      </c>
      <c r="J2741" s="41">
        <f>IFERROR(VLOOKUP(F2741,mapping!$D$3:$J$200,5,FALSE),0)</f>
        <v>0</v>
      </c>
      <c r="K2741" s="63">
        <f>IF(W2741=mapping!$N$1,IFERROR(VLOOKUP(Table4[[#This Row],[Column1]],mapping!A:L,11,FALSE),0),IF(W2741&gt;mapping!$N$1,IFERROR(VLOOKUP(Table4[[#This Row],[Column1]],mapping!A:L,11,FALSE),0),))</f>
        <v>0</v>
      </c>
      <c r="L2741" s="139"/>
      <c r="M2741" s="60">
        <f>IF(W2741=mapping!$N$1,IFERROR(VLOOKUP(Table4[[#This Row],[Column1]],mapping!A:L,12,FALSE),0),IF(W2741&gt;mapping!$N$1,IFERROR(VLOOKUP(Table4[[#This Row],[Column1]],mapping!A:L,12,FALSE),0),0))</f>
        <v>0</v>
      </c>
      <c r="N2741" s="58">
        <f>Table4[[#This Row],[ سعر اليومية ]]*3%*Table4[[#This Row],[عدد الدورات ]]</f>
        <v>0</v>
      </c>
      <c r="O2741" s="56">
        <f>Table4[[#This Row],[ سعر اليومية ]]*Table4[[#This Row],[عدد الدورات ]]-N2741</f>
        <v>0</v>
      </c>
      <c r="P2741" s="194"/>
      <c r="Q2741" s="194"/>
      <c r="R2741" s="194"/>
      <c r="S2741" s="58">
        <f>(Table4[[#This Row],[سعر يومية السائق]]*Table4[[#This Row],[عدد الدورات ]])-SUM(Table4[[#This Row],[سلف ]:[خصم ]])+Table4[[#This Row],[اضافي ]]</f>
        <v>0</v>
      </c>
      <c r="U2741" s="58">
        <f>Table4[[#This Row],[ سعر اليومية ]]*Table4[[#This Row],[عدد الدورات ]]-Table4[[#This Row],[سعر يومية السائق]]*L2741</f>
        <v>0</v>
      </c>
      <c r="V2741" s="58">
        <f>U2741-Table4[[#This Row],[W/H  3%]]</f>
        <v>0</v>
      </c>
      <c r="W2741" s="66" t="str">
        <f>Table4[[#This Row],[اليوم]]&amp;Table4[[#This Row],[الشهر ]]&amp;Table4[[#This Row],[العام]]</f>
        <v/>
      </c>
      <c r="X2741" s="66" t="s">
        <v>304</v>
      </c>
    </row>
    <row r="2742" spans="1:24" x14ac:dyDescent="0.3">
      <c r="A2742" s="62"/>
      <c r="B2742" s="62"/>
      <c r="C2742" s="62"/>
      <c r="D2742" s="41" t="e">
        <f t="shared" si="128"/>
        <v>#N/A</v>
      </c>
      <c r="E2742" s="4"/>
      <c r="F2742" s="41" t="e">
        <f>VLOOKUP(E2742,mapping!C:J,2,FALSE)</f>
        <v>#N/A</v>
      </c>
      <c r="G2742" s="41">
        <f>IFERROR(VLOOKUP(F2742,mapping!$D$3:$J$200,2,FALSE),0)</f>
        <v>0</v>
      </c>
      <c r="H2742" s="41">
        <f>IFERROR(VLOOKUP(F2742,mapping!$D$3:$J$200,3,FALSE),0)</f>
        <v>0</v>
      </c>
      <c r="I2742" s="41">
        <f>IFERROR(VLOOKUP(F2742,mapping!$D$3:$J$200,4,FALSE),0)</f>
        <v>0</v>
      </c>
      <c r="J2742" s="41">
        <f>IFERROR(VLOOKUP(F2742,mapping!$D$3:$J$200,5,FALSE),0)</f>
        <v>0</v>
      </c>
      <c r="K2742" s="63">
        <f>IF(W2742=mapping!$N$1,IFERROR(VLOOKUP(Table4[[#This Row],[Column1]],mapping!A:L,11,FALSE),0),IF(W2742&gt;mapping!$N$1,IFERROR(VLOOKUP(Table4[[#This Row],[Column1]],mapping!A:L,11,FALSE),0),))</f>
        <v>0</v>
      </c>
      <c r="L2742" s="139"/>
      <c r="M2742" s="60">
        <f>IF(W2742=mapping!$N$1,IFERROR(VLOOKUP(Table4[[#This Row],[Column1]],mapping!A:L,12,FALSE),0),IF(W2742&gt;mapping!$N$1,IFERROR(VLOOKUP(Table4[[#This Row],[Column1]],mapping!A:L,12,FALSE),0),0))</f>
        <v>0</v>
      </c>
      <c r="N2742" s="58">
        <f>Table4[[#This Row],[ سعر اليومية ]]*3%*Table4[[#This Row],[عدد الدورات ]]</f>
        <v>0</v>
      </c>
      <c r="O2742" s="56">
        <f>Table4[[#This Row],[ سعر اليومية ]]*Table4[[#This Row],[عدد الدورات ]]-N2742</f>
        <v>0</v>
      </c>
      <c r="P2742" s="194"/>
      <c r="Q2742" s="194"/>
      <c r="R2742" s="194"/>
      <c r="S2742" s="58">
        <f>(Table4[[#This Row],[سعر يومية السائق]]*Table4[[#This Row],[عدد الدورات ]])-SUM(Table4[[#This Row],[سلف ]:[خصم ]])+Table4[[#This Row],[اضافي ]]</f>
        <v>0</v>
      </c>
      <c r="U2742" s="58">
        <f>Table4[[#This Row],[ سعر اليومية ]]*Table4[[#This Row],[عدد الدورات ]]-Table4[[#This Row],[سعر يومية السائق]]*L2742</f>
        <v>0</v>
      </c>
      <c r="V2742" s="58">
        <f>U2742-Table4[[#This Row],[W/H  3%]]</f>
        <v>0</v>
      </c>
      <c r="W2742" s="66" t="str">
        <f>Table4[[#This Row],[اليوم]]&amp;Table4[[#This Row],[الشهر ]]&amp;Table4[[#This Row],[العام]]</f>
        <v/>
      </c>
      <c r="X2742" s="66" t="s">
        <v>304</v>
      </c>
    </row>
    <row r="2743" spans="1:24" x14ac:dyDescent="0.3">
      <c r="A2743" s="62"/>
      <c r="B2743" s="62"/>
      <c r="C2743" s="62"/>
      <c r="D2743" s="41" t="e">
        <f t="shared" si="128"/>
        <v>#N/A</v>
      </c>
      <c r="E2743" s="4"/>
      <c r="F2743" s="41" t="e">
        <f>VLOOKUP(E2743,mapping!C:J,2,FALSE)</f>
        <v>#N/A</v>
      </c>
      <c r="G2743" s="41">
        <f>IFERROR(VLOOKUP(F2743,mapping!$D$3:$J$200,2,FALSE),0)</f>
        <v>0</v>
      </c>
      <c r="H2743" s="41">
        <f>IFERROR(VLOOKUP(F2743,mapping!$D$3:$J$200,3,FALSE),0)</f>
        <v>0</v>
      </c>
      <c r="I2743" s="41">
        <f>IFERROR(VLOOKUP(F2743,mapping!$D$3:$J$200,4,FALSE),0)</f>
        <v>0</v>
      </c>
      <c r="J2743" s="41">
        <f>IFERROR(VLOOKUP(F2743,mapping!$D$3:$J$200,5,FALSE),0)</f>
        <v>0</v>
      </c>
      <c r="K2743" s="63">
        <f>IF(W2743=mapping!$N$1,IFERROR(VLOOKUP(Table4[[#This Row],[Column1]],mapping!A:L,11,FALSE),0),IF(W2743&gt;mapping!$N$1,IFERROR(VLOOKUP(Table4[[#This Row],[Column1]],mapping!A:L,11,FALSE),0),))</f>
        <v>0</v>
      </c>
      <c r="L2743" s="139"/>
      <c r="M2743" s="60">
        <f>IF(W2743=mapping!$N$1,IFERROR(VLOOKUP(Table4[[#This Row],[Column1]],mapping!A:L,12,FALSE),0),IF(W2743&gt;mapping!$N$1,IFERROR(VLOOKUP(Table4[[#This Row],[Column1]],mapping!A:L,12,FALSE),0),0))</f>
        <v>0</v>
      </c>
      <c r="N2743" s="58">
        <f>Table4[[#This Row],[ سعر اليومية ]]*3%*Table4[[#This Row],[عدد الدورات ]]</f>
        <v>0</v>
      </c>
      <c r="O2743" s="56">
        <f>Table4[[#This Row],[ سعر اليومية ]]*Table4[[#This Row],[عدد الدورات ]]-N2743</f>
        <v>0</v>
      </c>
      <c r="P2743" s="194"/>
      <c r="Q2743" s="194"/>
      <c r="R2743" s="194"/>
      <c r="S2743" s="58">
        <f>(Table4[[#This Row],[سعر يومية السائق]]*Table4[[#This Row],[عدد الدورات ]])-SUM(Table4[[#This Row],[سلف ]:[خصم ]])+Table4[[#This Row],[اضافي ]]</f>
        <v>0</v>
      </c>
      <c r="U2743" s="58">
        <f>Table4[[#This Row],[ سعر اليومية ]]*Table4[[#This Row],[عدد الدورات ]]-Table4[[#This Row],[سعر يومية السائق]]*L2743</f>
        <v>0</v>
      </c>
      <c r="V2743" s="58">
        <f>U2743-Table4[[#This Row],[W/H  3%]]</f>
        <v>0</v>
      </c>
      <c r="W2743" s="66" t="str">
        <f>Table4[[#This Row],[اليوم]]&amp;Table4[[#This Row],[الشهر ]]&amp;Table4[[#This Row],[العام]]</f>
        <v/>
      </c>
      <c r="X2743" s="66" t="s">
        <v>304</v>
      </c>
    </row>
    <row r="2744" spans="1:24" x14ac:dyDescent="0.3">
      <c r="A2744" s="62"/>
      <c r="B2744" s="62"/>
      <c r="C2744" s="62"/>
      <c r="D2744" s="41" t="e">
        <f t="shared" si="128"/>
        <v>#N/A</v>
      </c>
      <c r="E2744" s="4"/>
      <c r="F2744" s="41" t="e">
        <f>VLOOKUP(E2744,mapping!C:J,2,FALSE)</f>
        <v>#N/A</v>
      </c>
      <c r="G2744" s="41">
        <f>IFERROR(VLOOKUP(F2744,mapping!$D$3:$J$200,2,FALSE),0)</f>
        <v>0</v>
      </c>
      <c r="H2744" s="41">
        <f>IFERROR(VLOOKUP(F2744,mapping!$D$3:$J$200,3,FALSE),0)</f>
        <v>0</v>
      </c>
      <c r="I2744" s="41">
        <f>IFERROR(VLOOKUP(F2744,mapping!$D$3:$J$200,4,FALSE),0)</f>
        <v>0</v>
      </c>
      <c r="J2744" s="41">
        <f>IFERROR(VLOOKUP(F2744,mapping!$D$3:$J$200,5,FALSE),0)</f>
        <v>0</v>
      </c>
      <c r="K2744" s="63">
        <f>IF(W2744=mapping!$N$1,IFERROR(VLOOKUP(Table4[[#This Row],[Column1]],mapping!A:L,11,FALSE),0),IF(W2744&gt;mapping!$N$1,IFERROR(VLOOKUP(Table4[[#This Row],[Column1]],mapping!A:L,11,FALSE),0),))</f>
        <v>0</v>
      </c>
      <c r="L2744" s="139"/>
      <c r="M2744" s="60">
        <f>IF(W2744=mapping!$N$1,IFERROR(VLOOKUP(Table4[[#This Row],[Column1]],mapping!A:L,12,FALSE),0),IF(W2744&gt;mapping!$N$1,IFERROR(VLOOKUP(Table4[[#This Row],[Column1]],mapping!A:L,12,FALSE),0),0))</f>
        <v>0</v>
      </c>
      <c r="N2744" s="58">
        <f>Table4[[#This Row],[ سعر اليومية ]]*3%*Table4[[#This Row],[عدد الدورات ]]</f>
        <v>0</v>
      </c>
      <c r="O2744" s="56">
        <f>Table4[[#This Row],[ سعر اليومية ]]*Table4[[#This Row],[عدد الدورات ]]-N2744</f>
        <v>0</v>
      </c>
      <c r="P2744" s="194"/>
      <c r="Q2744" s="194"/>
      <c r="R2744" s="194"/>
      <c r="S2744" s="58">
        <f>(Table4[[#This Row],[سعر يومية السائق]]*Table4[[#This Row],[عدد الدورات ]])-SUM(Table4[[#This Row],[سلف ]:[خصم ]])+Table4[[#This Row],[اضافي ]]</f>
        <v>0</v>
      </c>
      <c r="U2744" s="58">
        <f>Table4[[#This Row],[ سعر اليومية ]]*Table4[[#This Row],[عدد الدورات ]]-Table4[[#This Row],[سعر يومية السائق]]*L2744</f>
        <v>0</v>
      </c>
      <c r="V2744" s="58">
        <f>U2744-Table4[[#This Row],[W/H  3%]]</f>
        <v>0</v>
      </c>
      <c r="W2744" s="66" t="str">
        <f>Table4[[#This Row],[اليوم]]&amp;Table4[[#This Row],[الشهر ]]&amp;Table4[[#This Row],[العام]]</f>
        <v/>
      </c>
      <c r="X2744" s="66" t="s">
        <v>304</v>
      </c>
    </row>
    <row r="2745" spans="1:24" x14ac:dyDescent="0.3">
      <c r="A2745" s="62"/>
      <c r="B2745" s="62"/>
      <c r="C2745" s="62"/>
      <c r="D2745" s="41" t="e">
        <f t="shared" si="128"/>
        <v>#N/A</v>
      </c>
      <c r="E2745" s="4"/>
      <c r="F2745" s="41" t="e">
        <f>VLOOKUP(E2745,mapping!C:J,2,FALSE)</f>
        <v>#N/A</v>
      </c>
      <c r="G2745" s="41">
        <f>IFERROR(VLOOKUP(F2745,mapping!$D$3:$J$200,2,FALSE),0)</f>
        <v>0</v>
      </c>
      <c r="H2745" s="41">
        <f>IFERROR(VLOOKUP(F2745,mapping!$D$3:$J$200,3,FALSE),0)</f>
        <v>0</v>
      </c>
      <c r="I2745" s="41">
        <f>IFERROR(VLOOKUP(F2745,mapping!$D$3:$J$200,4,FALSE),0)</f>
        <v>0</v>
      </c>
      <c r="J2745" s="41">
        <f>IFERROR(VLOOKUP(F2745,mapping!$D$3:$J$200,5,FALSE),0)</f>
        <v>0</v>
      </c>
      <c r="K2745" s="63">
        <f>IF(W2745=mapping!$N$1,IFERROR(VLOOKUP(Table4[[#This Row],[Column1]],mapping!A:L,11,FALSE),0),IF(W2745&gt;mapping!$N$1,IFERROR(VLOOKUP(Table4[[#This Row],[Column1]],mapping!A:L,11,FALSE),0),))</f>
        <v>0</v>
      </c>
      <c r="L2745" s="139"/>
      <c r="M2745" s="60">
        <f>IF(W2745=mapping!$N$1,IFERROR(VLOOKUP(Table4[[#This Row],[Column1]],mapping!A:L,12,FALSE),0),IF(W2745&gt;mapping!$N$1,IFERROR(VLOOKUP(Table4[[#This Row],[Column1]],mapping!A:L,12,FALSE),0),0))</f>
        <v>0</v>
      </c>
      <c r="N2745" s="58">
        <f>Table4[[#This Row],[ سعر اليومية ]]*3%*Table4[[#This Row],[عدد الدورات ]]</f>
        <v>0</v>
      </c>
      <c r="O2745" s="56">
        <f>Table4[[#This Row],[ سعر اليومية ]]*Table4[[#This Row],[عدد الدورات ]]-N2745</f>
        <v>0</v>
      </c>
      <c r="P2745" s="194"/>
      <c r="Q2745" s="194"/>
      <c r="R2745" s="194"/>
      <c r="S2745" s="58">
        <f>(Table4[[#This Row],[سعر يومية السائق]]*Table4[[#This Row],[عدد الدورات ]])-SUM(Table4[[#This Row],[سلف ]:[خصم ]])+Table4[[#This Row],[اضافي ]]</f>
        <v>0</v>
      </c>
      <c r="U2745" s="58">
        <f>Table4[[#This Row],[ سعر اليومية ]]*Table4[[#This Row],[عدد الدورات ]]-Table4[[#This Row],[سعر يومية السائق]]*L2745</f>
        <v>0</v>
      </c>
      <c r="V2745" s="58">
        <f>U2745-Table4[[#This Row],[W/H  3%]]</f>
        <v>0</v>
      </c>
      <c r="W2745" s="66" t="str">
        <f>Table4[[#This Row],[اليوم]]&amp;Table4[[#This Row],[الشهر ]]&amp;Table4[[#This Row],[العام]]</f>
        <v/>
      </c>
      <c r="X2745" s="66" t="s">
        <v>304</v>
      </c>
    </row>
    <row r="2746" spans="1:24" x14ac:dyDescent="0.3">
      <c r="A2746" s="62"/>
      <c r="B2746" s="62"/>
      <c r="C2746" s="62"/>
      <c r="D2746" s="41" t="e">
        <f t="shared" si="128"/>
        <v>#N/A</v>
      </c>
      <c r="E2746" s="4"/>
      <c r="F2746" s="41" t="e">
        <f>VLOOKUP(E2746,mapping!C:J,2,FALSE)</f>
        <v>#N/A</v>
      </c>
      <c r="G2746" s="41">
        <f>IFERROR(VLOOKUP(F2746,mapping!$D$3:$J$200,2,FALSE),0)</f>
        <v>0</v>
      </c>
      <c r="H2746" s="41">
        <f>IFERROR(VLOOKUP(F2746,mapping!$D$3:$J$200,3,FALSE),0)</f>
        <v>0</v>
      </c>
      <c r="I2746" s="41">
        <f>IFERROR(VLOOKUP(F2746,mapping!$D$3:$J$200,4,FALSE),0)</f>
        <v>0</v>
      </c>
      <c r="J2746" s="41">
        <f>IFERROR(VLOOKUP(F2746,mapping!$D$3:$J$200,5,FALSE),0)</f>
        <v>0</v>
      </c>
      <c r="K2746" s="63">
        <f>IF(W2746=mapping!$N$1,IFERROR(VLOOKUP(Table4[[#This Row],[Column1]],mapping!A:L,11,FALSE),0),IF(W2746&gt;mapping!$N$1,IFERROR(VLOOKUP(Table4[[#This Row],[Column1]],mapping!A:L,11,FALSE),0),))</f>
        <v>0</v>
      </c>
      <c r="L2746" s="139"/>
      <c r="M2746" s="60">
        <f>IF(W2746=mapping!$N$1,IFERROR(VLOOKUP(Table4[[#This Row],[Column1]],mapping!A:L,12,FALSE),0),IF(W2746&gt;mapping!$N$1,IFERROR(VLOOKUP(Table4[[#This Row],[Column1]],mapping!A:L,12,FALSE),0),0))</f>
        <v>0</v>
      </c>
      <c r="N2746" s="58">
        <f>Table4[[#This Row],[ سعر اليومية ]]*3%*Table4[[#This Row],[عدد الدورات ]]</f>
        <v>0</v>
      </c>
      <c r="O2746" s="56">
        <f>Table4[[#This Row],[ سعر اليومية ]]*Table4[[#This Row],[عدد الدورات ]]-N2746</f>
        <v>0</v>
      </c>
      <c r="P2746" s="194"/>
      <c r="Q2746" s="194"/>
      <c r="R2746" s="194"/>
      <c r="S2746" s="58">
        <f>(Table4[[#This Row],[سعر يومية السائق]]*Table4[[#This Row],[عدد الدورات ]])-SUM(Table4[[#This Row],[سلف ]:[خصم ]])+Table4[[#This Row],[اضافي ]]</f>
        <v>0</v>
      </c>
      <c r="U2746" s="58">
        <f>Table4[[#This Row],[ سعر اليومية ]]*Table4[[#This Row],[عدد الدورات ]]-Table4[[#This Row],[سعر يومية السائق]]*L2746</f>
        <v>0</v>
      </c>
      <c r="V2746" s="58">
        <f>U2746-Table4[[#This Row],[W/H  3%]]</f>
        <v>0</v>
      </c>
      <c r="W2746" s="66" t="str">
        <f>Table4[[#This Row],[اليوم]]&amp;Table4[[#This Row],[الشهر ]]&amp;Table4[[#This Row],[العام]]</f>
        <v/>
      </c>
      <c r="X2746" s="66" t="s">
        <v>304</v>
      </c>
    </row>
    <row r="2747" spans="1:24" x14ac:dyDescent="0.3">
      <c r="A2747" s="62"/>
      <c r="B2747" s="62"/>
      <c r="C2747" s="62"/>
      <c r="D2747" s="41" t="e">
        <f t="shared" si="128"/>
        <v>#N/A</v>
      </c>
      <c r="E2747" s="4"/>
      <c r="F2747" s="41" t="e">
        <f>VLOOKUP(E2747,mapping!C:J,2,FALSE)</f>
        <v>#N/A</v>
      </c>
      <c r="G2747" s="41">
        <f>IFERROR(VLOOKUP(F2747,mapping!$D$3:$J$200,2,FALSE),0)</f>
        <v>0</v>
      </c>
      <c r="H2747" s="41">
        <f>IFERROR(VLOOKUP(F2747,mapping!$D$3:$J$200,3,FALSE),0)</f>
        <v>0</v>
      </c>
      <c r="I2747" s="41">
        <f>IFERROR(VLOOKUP(F2747,mapping!$D$3:$J$200,4,FALSE),0)</f>
        <v>0</v>
      </c>
      <c r="J2747" s="41">
        <f>IFERROR(VLOOKUP(F2747,mapping!$D$3:$J$200,5,FALSE),0)</f>
        <v>0</v>
      </c>
      <c r="K2747" s="63">
        <f>IF(W2747=mapping!$N$1,IFERROR(VLOOKUP(Table4[[#This Row],[Column1]],mapping!A:L,11,FALSE),0),IF(W2747&gt;mapping!$N$1,IFERROR(VLOOKUP(Table4[[#This Row],[Column1]],mapping!A:L,11,FALSE),0),))</f>
        <v>0</v>
      </c>
      <c r="L2747" s="139"/>
      <c r="M2747" s="60">
        <f>IF(W2747=mapping!$N$1,IFERROR(VLOOKUP(Table4[[#This Row],[Column1]],mapping!A:L,12,FALSE),0),IF(W2747&gt;mapping!$N$1,IFERROR(VLOOKUP(Table4[[#This Row],[Column1]],mapping!A:L,12,FALSE),0),0))</f>
        <v>0</v>
      </c>
      <c r="N2747" s="58">
        <f>Table4[[#This Row],[ سعر اليومية ]]*3%*Table4[[#This Row],[عدد الدورات ]]</f>
        <v>0</v>
      </c>
      <c r="O2747" s="56">
        <f>Table4[[#This Row],[ سعر اليومية ]]*Table4[[#This Row],[عدد الدورات ]]-N2747</f>
        <v>0</v>
      </c>
      <c r="P2747" s="194"/>
      <c r="Q2747" s="194"/>
      <c r="R2747" s="194"/>
      <c r="S2747" s="58">
        <f>(Table4[[#This Row],[سعر يومية السائق]]*Table4[[#This Row],[عدد الدورات ]])-SUM(Table4[[#This Row],[سلف ]:[خصم ]])+Table4[[#This Row],[اضافي ]]</f>
        <v>0</v>
      </c>
      <c r="U2747" s="58">
        <f>Table4[[#This Row],[ سعر اليومية ]]*Table4[[#This Row],[عدد الدورات ]]-Table4[[#This Row],[سعر يومية السائق]]*L2747</f>
        <v>0</v>
      </c>
      <c r="V2747" s="58">
        <f>U2747-Table4[[#This Row],[W/H  3%]]</f>
        <v>0</v>
      </c>
      <c r="W2747" s="66" t="str">
        <f>Table4[[#This Row],[اليوم]]&amp;Table4[[#This Row],[الشهر ]]&amp;Table4[[#This Row],[العام]]</f>
        <v/>
      </c>
      <c r="X2747" s="66" t="s">
        <v>304</v>
      </c>
    </row>
    <row r="2748" spans="1:24" x14ac:dyDescent="0.3">
      <c r="A2748" s="62"/>
      <c r="B2748" s="62"/>
      <c r="C2748" s="62"/>
      <c r="D2748" s="41" t="e">
        <f t="shared" si="128"/>
        <v>#N/A</v>
      </c>
      <c r="E2748" s="4"/>
      <c r="F2748" s="41" t="e">
        <f>VLOOKUP(E2748,mapping!C:J,2,FALSE)</f>
        <v>#N/A</v>
      </c>
      <c r="G2748" s="41">
        <f>IFERROR(VLOOKUP(F2748,mapping!$D$3:$J$200,2,FALSE),0)</f>
        <v>0</v>
      </c>
      <c r="H2748" s="41">
        <f>IFERROR(VLOOKUP(F2748,mapping!$D$3:$J$200,3,FALSE),0)</f>
        <v>0</v>
      </c>
      <c r="I2748" s="41">
        <f>IFERROR(VLOOKUP(F2748,mapping!$D$3:$J$200,4,FALSE),0)</f>
        <v>0</v>
      </c>
      <c r="J2748" s="41">
        <f>IFERROR(VLOOKUP(F2748,mapping!$D$3:$J$200,5,FALSE),0)</f>
        <v>0</v>
      </c>
      <c r="K2748" s="63">
        <f>IF(W2748=mapping!$N$1,IFERROR(VLOOKUP(Table4[[#This Row],[Column1]],mapping!A:L,11,FALSE),0),IF(W2748&gt;mapping!$N$1,IFERROR(VLOOKUP(Table4[[#This Row],[Column1]],mapping!A:L,11,FALSE),0),))</f>
        <v>0</v>
      </c>
      <c r="L2748" s="139"/>
      <c r="M2748" s="60">
        <f>IF(W2748=mapping!$N$1,IFERROR(VLOOKUP(Table4[[#This Row],[Column1]],mapping!A:L,12,FALSE),0),IF(W2748&gt;mapping!$N$1,IFERROR(VLOOKUP(Table4[[#This Row],[Column1]],mapping!A:L,12,FALSE),0),0))</f>
        <v>0</v>
      </c>
      <c r="N2748" s="58">
        <f>Table4[[#This Row],[ سعر اليومية ]]*3%*Table4[[#This Row],[عدد الدورات ]]</f>
        <v>0</v>
      </c>
      <c r="O2748" s="56">
        <f>Table4[[#This Row],[ سعر اليومية ]]*Table4[[#This Row],[عدد الدورات ]]-N2748</f>
        <v>0</v>
      </c>
      <c r="P2748" s="194"/>
      <c r="Q2748" s="194"/>
      <c r="R2748" s="194"/>
      <c r="S2748" s="58">
        <f>(Table4[[#This Row],[سعر يومية السائق]]*Table4[[#This Row],[عدد الدورات ]])-SUM(Table4[[#This Row],[سلف ]:[خصم ]])+Table4[[#This Row],[اضافي ]]</f>
        <v>0</v>
      </c>
      <c r="U2748" s="58">
        <f>Table4[[#This Row],[ سعر اليومية ]]*Table4[[#This Row],[عدد الدورات ]]-Table4[[#This Row],[سعر يومية السائق]]*L2748</f>
        <v>0</v>
      </c>
      <c r="V2748" s="58">
        <f>U2748-Table4[[#This Row],[W/H  3%]]</f>
        <v>0</v>
      </c>
      <c r="W2748" s="66" t="str">
        <f>Table4[[#This Row],[اليوم]]&amp;Table4[[#This Row],[الشهر ]]&amp;Table4[[#This Row],[العام]]</f>
        <v/>
      </c>
      <c r="X2748" s="66" t="s">
        <v>304</v>
      </c>
    </row>
    <row r="2749" spans="1:24" x14ac:dyDescent="0.3">
      <c r="A2749" s="62"/>
      <c r="B2749" s="62"/>
      <c r="C2749" s="62"/>
      <c r="D2749" s="41" t="e">
        <f t="shared" si="128"/>
        <v>#N/A</v>
      </c>
      <c r="E2749" s="4"/>
      <c r="F2749" s="41" t="e">
        <f>VLOOKUP(E2749,mapping!C:J,2,FALSE)</f>
        <v>#N/A</v>
      </c>
      <c r="G2749" s="41">
        <f>IFERROR(VLOOKUP(F2749,mapping!$D$3:$J$200,2,FALSE),0)</f>
        <v>0</v>
      </c>
      <c r="H2749" s="41">
        <f>IFERROR(VLOOKUP(F2749,mapping!$D$3:$J$200,3,FALSE),0)</f>
        <v>0</v>
      </c>
      <c r="I2749" s="41">
        <f>IFERROR(VLOOKUP(F2749,mapping!$D$3:$J$200,4,FALSE),0)</f>
        <v>0</v>
      </c>
      <c r="J2749" s="41">
        <f>IFERROR(VLOOKUP(F2749,mapping!$D$3:$J$200,5,FALSE),0)</f>
        <v>0</v>
      </c>
      <c r="K2749" s="63">
        <f>IF(W2749=mapping!$N$1,IFERROR(VLOOKUP(Table4[[#This Row],[Column1]],mapping!A:L,11,FALSE),0),IF(W2749&gt;mapping!$N$1,IFERROR(VLOOKUP(Table4[[#This Row],[Column1]],mapping!A:L,11,FALSE),0),))</f>
        <v>0</v>
      </c>
      <c r="L2749" s="139"/>
      <c r="M2749" s="60">
        <f>IF(W2749=mapping!$N$1,IFERROR(VLOOKUP(Table4[[#This Row],[Column1]],mapping!A:L,12,FALSE),0),IF(W2749&gt;mapping!$N$1,IFERROR(VLOOKUP(Table4[[#This Row],[Column1]],mapping!A:L,12,FALSE),0),0))</f>
        <v>0</v>
      </c>
      <c r="N2749" s="58">
        <f>Table4[[#This Row],[ سعر اليومية ]]*3%*Table4[[#This Row],[عدد الدورات ]]</f>
        <v>0</v>
      </c>
      <c r="O2749" s="56">
        <f>Table4[[#This Row],[ سعر اليومية ]]*Table4[[#This Row],[عدد الدورات ]]-N2749</f>
        <v>0</v>
      </c>
      <c r="P2749" s="194"/>
      <c r="Q2749" s="194"/>
      <c r="R2749" s="194"/>
      <c r="S2749" s="58">
        <f>(Table4[[#This Row],[سعر يومية السائق]]*Table4[[#This Row],[عدد الدورات ]])-SUM(Table4[[#This Row],[سلف ]:[خصم ]])+Table4[[#This Row],[اضافي ]]</f>
        <v>0</v>
      </c>
      <c r="U2749" s="58">
        <f>Table4[[#This Row],[ سعر اليومية ]]*Table4[[#This Row],[عدد الدورات ]]-Table4[[#This Row],[سعر يومية السائق]]*L2749</f>
        <v>0</v>
      </c>
      <c r="V2749" s="58">
        <f>U2749-Table4[[#This Row],[W/H  3%]]</f>
        <v>0</v>
      </c>
      <c r="W2749" s="66" t="str">
        <f>Table4[[#This Row],[اليوم]]&amp;Table4[[#This Row],[الشهر ]]&amp;Table4[[#This Row],[العام]]</f>
        <v/>
      </c>
      <c r="X2749" s="66" t="s">
        <v>304</v>
      </c>
    </row>
    <row r="2750" spans="1:24" x14ac:dyDescent="0.3">
      <c r="A2750" s="62"/>
      <c r="B2750" s="62"/>
      <c r="C2750" s="62"/>
      <c r="D2750" s="41" t="e">
        <f t="shared" si="128"/>
        <v>#N/A</v>
      </c>
      <c r="E2750" s="4"/>
      <c r="F2750" s="41" t="e">
        <f>VLOOKUP(E2750,mapping!C:J,2,FALSE)</f>
        <v>#N/A</v>
      </c>
      <c r="G2750" s="41">
        <f>IFERROR(VLOOKUP(F2750,mapping!$D$3:$J$200,2,FALSE),0)</f>
        <v>0</v>
      </c>
      <c r="H2750" s="41">
        <f>IFERROR(VLOOKUP(F2750,mapping!$D$3:$J$200,3,FALSE),0)</f>
        <v>0</v>
      </c>
      <c r="I2750" s="41">
        <f>IFERROR(VLOOKUP(F2750,mapping!$D$3:$J$200,4,FALSE),0)</f>
        <v>0</v>
      </c>
      <c r="J2750" s="41">
        <f>IFERROR(VLOOKUP(F2750,mapping!$D$3:$J$200,5,FALSE),0)</f>
        <v>0</v>
      </c>
      <c r="K2750" s="63">
        <f>IF(W2750=mapping!$N$1,IFERROR(VLOOKUP(Table4[[#This Row],[Column1]],mapping!A:L,11,FALSE),0),IF(W2750&gt;mapping!$N$1,IFERROR(VLOOKUP(Table4[[#This Row],[Column1]],mapping!A:L,11,FALSE),0),))</f>
        <v>0</v>
      </c>
      <c r="L2750" s="139"/>
      <c r="M2750" s="60">
        <f>IF(W2750=mapping!$N$1,IFERROR(VLOOKUP(Table4[[#This Row],[Column1]],mapping!A:L,12,FALSE),0),IF(W2750&gt;mapping!$N$1,IFERROR(VLOOKUP(Table4[[#This Row],[Column1]],mapping!A:L,12,FALSE),0),0))</f>
        <v>0</v>
      </c>
      <c r="N2750" s="58">
        <f>Table4[[#This Row],[ سعر اليومية ]]*3%*Table4[[#This Row],[عدد الدورات ]]</f>
        <v>0</v>
      </c>
      <c r="O2750" s="56">
        <f>Table4[[#This Row],[ سعر اليومية ]]*Table4[[#This Row],[عدد الدورات ]]-N2750</f>
        <v>0</v>
      </c>
      <c r="P2750" s="194"/>
      <c r="Q2750" s="194"/>
      <c r="R2750" s="194"/>
      <c r="S2750" s="58">
        <f>(Table4[[#This Row],[سعر يومية السائق]]*Table4[[#This Row],[عدد الدورات ]])-SUM(Table4[[#This Row],[سلف ]:[خصم ]])+Table4[[#This Row],[اضافي ]]</f>
        <v>0</v>
      </c>
      <c r="U2750" s="58">
        <f>Table4[[#This Row],[ سعر اليومية ]]*Table4[[#This Row],[عدد الدورات ]]-Table4[[#This Row],[سعر يومية السائق]]*L2750</f>
        <v>0</v>
      </c>
      <c r="V2750" s="58">
        <f>U2750-Table4[[#This Row],[W/H  3%]]</f>
        <v>0</v>
      </c>
      <c r="W2750" s="66" t="str">
        <f>Table4[[#This Row],[اليوم]]&amp;Table4[[#This Row],[الشهر ]]&amp;Table4[[#This Row],[العام]]</f>
        <v/>
      </c>
      <c r="X2750" s="66" t="s">
        <v>304</v>
      </c>
    </row>
    <row r="2751" spans="1:24" x14ac:dyDescent="0.3">
      <c r="A2751" s="62"/>
      <c r="B2751" s="62"/>
      <c r="C2751" s="62"/>
      <c r="D2751" s="41" t="e">
        <f t="shared" si="128"/>
        <v>#N/A</v>
      </c>
      <c r="E2751" s="4"/>
      <c r="F2751" s="41" t="e">
        <f>VLOOKUP(E2751,mapping!C:J,2,FALSE)</f>
        <v>#N/A</v>
      </c>
      <c r="G2751" s="41">
        <f>IFERROR(VLOOKUP(F2751,mapping!$D$3:$J$200,2,FALSE),0)</f>
        <v>0</v>
      </c>
      <c r="H2751" s="41">
        <f>IFERROR(VLOOKUP(F2751,mapping!$D$3:$J$200,3,FALSE),0)</f>
        <v>0</v>
      </c>
      <c r="I2751" s="41">
        <f>IFERROR(VLOOKUP(F2751,mapping!$D$3:$J$200,4,FALSE),0)</f>
        <v>0</v>
      </c>
      <c r="J2751" s="41">
        <f>IFERROR(VLOOKUP(F2751,mapping!$D$3:$J$200,5,FALSE),0)</f>
        <v>0</v>
      </c>
      <c r="K2751" s="63">
        <f>IF(W2751=mapping!$N$1,IFERROR(VLOOKUP(Table4[[#This Row],[Column1]],mapping!A:L,11,FALSE),0),IF(W2751&gt;mapping!$N$1,IFERROR(VLOOKUP(Table4[[#This Row],[Column1]],mapping!A:L,11,FALSE),0),))</f>
        <v>0</v>
      </c>
      <c r="L2751" s="139"/>
      <c r="M2751" s="60">
        <f>IF(W2751=mapping!$N$1,IFERROR(VLOOKUP(Table4[[#This Row],[Column1]],mapping!A:L,12,FALSE),0),IF(W2751&gt;mapping!$N$1,IFERROR(VLOOKUP(Table4[[#This Row],[Column1]],mapping!A:L,12,FALSE),0),0))</f>
        <v>0</v>
      </c>
      <c r="N2751" s="58">
        <f>Table4[[#This Row],[ سعر اليومية ]]*3%*Table4[[#This Row],[عدد الدورات ]]</f>
        <v>0</v>
      </c>
      <c r="O2751" s="56">
        <f>Table4[[#This Row],[ سعر اليومية ]]*Table4[[#This Row],[عدد الدورات ]]-N2751</f>
        <v>0</v>
      </c>
      <c r="P2751" s="194"/>
      <c r="Q2751" s="194"/>
      <c r="R2751" s="194"/>
      <c r="S2751" s="58">
        <f>(Table4[[#This Row],[سعر يومية السائق]]*Table4[[#This Row],[عدد الدورات ]])-SUM(Table4[[#This Row],[سلف ]:[خصم ]])+Table4[[#This Row],[اضافي ]]</f>
        <v>0</v>
      </c>
      <c r="U2751" s="58">
        <f>Table4[[#This Row],[ سعر اليومية ]]*Table4[[#This Row],[عدد الدورات ]]-Table4[[#This Row],[سعر يومية السائق]]*L2751</f>
        <v>0</v>
      </c>
      <c r="V2751" s="58">
        <f>U2751-Table4[[#This Row],[W/H  3%]]</f>
        <v>0</v>
      </c>
      <c r="W2751" s="66" t="str">
        <f>Table4[[#This Row],[اليوم]]&amp;Table4[[#This Row],[الشهر ]]&amp;Table4[[#This Row],[العام]]</f>
        <v/>
      </c>
      <c r="X2751" s="66" t="s">
        <v>304</v>
      </c>
    </row>
    <row r="2752" spans="1:24" x14ac:dyDescent="0.3">
      <c r="A2752" s="62"/>
      <c r="B2752" s="62"/>
      <c r="C2752" s="62"/>
      <c r="D2752" s="41" t="e">
        <f t="shared" si="128"/>
        <v>#N/A</v>
      </c>
      <c r="E2752" s="4"/>
      <c r="F2752" s="41" t="e">
        <f>VLOOKUP(E2752,mapping!C:J,2,FALSE)</f>
        <v>#N/A</v>
      </c>
      <c r="G2752" s="41">
        <f>IFERROR(VLOOKUP(F2752,mapping!$D$3:$J$200,2,FALSE),0)</f>
        <v>0</v>
      </c>
      <c r="H2752" s="41">
        <f>IFERROR(VLOOKUP(F2752,mapping!$D$3:$J$200,3,FALSE),0)</f>
        <v>0</v>
      </c>
      <c r="I2752" s="41">
        <f>IFERROR(VLOOKUP(F2752,mapping!$D$3:$J$200,4,FALSE),0)</f>
        <v>0</v>
      </c>
      <c r="J2752" s="41">
        <f>IFERROR(VLOOKUP(F2752,mapping!$D$3:$J$200,5,FALSE),0)</f>
        <v>0</v>
      </c>
      <c r="K2752" s="63">
        <f>IF(W2752=mapping!$N$1,IFERROR(VLOOKUP(Table4[[#This Row],[Column1]],mapping!A:L,11,FALSE),0),IF(W2752&gt;mapping!$N$1,IFERROR(VLOOKUP(Table4[[#This Row],[Column1]],mapping!A:L,11,FALSE),0),))</f>
        <v>0</v>
      </c>
      <c r="L2752" s="139"/>
      <c r="M2752" s="60">
        <f>IF(W2752=mapping!$N$1,IFERROR(VLOOKUP(Table4[[#This Row],[Column1]],mapping!A:L,12,FALSE),0),IF(W2752&gt;mapping!$N$1,IFERROR(VLOOKUP(Table4[[#This Row],[Column1]],mapping!A:L,12,FALSE),0),0))</f>
        <v>0</v>
      </c>
      <c r="N2752" s="58">
        <f>Table4[[#This Row],[ سعر اليومية ]]*3%*Table4[[#This Row],[عدد الدورات ]]</f>
        <v>0</v>
      </c>
      <c r="O2752" s="56">
        <f>Table4[[#This Row],[ سعر اليومية ]]*Table4[[#This Row],[عدد الدورات ]]-N2752</f>
        <v>0</v>
      </c>
      <c r="P2752" s="194"/>
      <c r="Q2752" s="194"/>
      <c r="R2752" s="194"/>
      <c r="S2752" s="58">
        <f>(Table4[[#This Row],[سعر يومية السائق]]*Table4[[#This Row],[عدد الدورات ]])-SUM(Table4[[#This Row],[سلف ]:[خصم ]])+Table4[[#This Row],[اضافي ]]</f>
        <v>0</v>
      </c>
      <c r="U2752" s="58">
        <f>Table4[[#This Row],[ سعر اليومية ]]*Table4[[#This Row],[عدد الدورات ]]-Table4[[#This Row],[سعر يومية السائق]]*L2752</f>
        <v>0</v>
      </c>
      <c r="V2752" s="58">
        <f>U2752-Table4[[#This Row],[W/H  3%]]</f>
        <v>0</v>
      </c>
      <c r="W2752" s="66" t="str">
        <f>Table4[[#This Row],[اليوم]]&amp;Table4[[#This Row],[الشهر ]]&amp;Table4[[#This Row],[العام]]</f>
        <v/>
      </c>
      <c r="X2752" s="66" t="s">
        <v>304</v>
      </c>
    </row>
    <row r="2753" spans="1:24" x14ac:dyDescent="0.3">
      <c r="A2753" s="62"/>
      <c r="B2753" s="62"/>
      <c r="C2753" s="62"/>
      <c r="D2753" s="41" t="e">
        <f t="shared" si="128"/>
        <v>#N/A</v>
      </c>
      <c r="E2753" s="4"/>
      <c r="F2753" s="41" t="e">
        <f>VLOOKUP(E2753,mapping!C:J,2,FALSE)</f>
        <v>#N/A</v>
      </c>
      <c r="G2753" s="41">
        <f>IFERROR(VLOOKUP(F2753,mapping!$D$3:$J$200,2,FALSE),0)</f>
        <v>0</v>
      </c>
      <c r="H2753" s="41">
        <f>IFERROR(VLOOKUP(F2753,mapping!$D$3:$J$200,3,FALSE),0)</f>
        <v>0</v>
      </c>
      <c r="I2753" s="41">
        <f>IFERROR(VLOOKUP(F2753,mapping!$D$3:$J$200,4,FALSE),0)</f>
        <v>0</v>
      </c>
      <c r="J2753" s="41">
        <f>IFERROR(VLOOKUP(F2753,mapping!$D$3:$J$200,5,FALSE),0)</f>
        <v>0</v>
      </c>
      <c r="K2753" s="63">
        <f>IF(W2753=mapping!$N$1,IFERROR(VLOOKUP(Table4[[#This Row],[Column1]],mapping!A:L,11,FALSE),0),IF(W2753&gt;mapping!$N$1,IFERROR(VLOOKUP(Table4[[#This Row],[Column1]],mapping!A:L,11,FALSE),0),))</f>
        <v>0</v>
      </c>
      <c r="L2753" s="139"/>
      <c r="M2753" s="60">
        <f>IF(W2753=mapping!$N$1,IFERROR(VLOOKUP(Table4[[#This Row],[Column1]],mapping!A:L,12,FALSE),0),IF(W2753&gt;mapping!$N$1,IFERROR(VLOOKUP(Table4[[#This Row],[Column1]],mapping!A:L,12,FALSE),0),0))</f>
        <v>0</v>
      </c>
      <c r="N2753" s="58">
        <f>Table4[[#This Row],[ سعر اليومية ]]*3%*Table4[[#This Row],[عدد الدورات ]]</f>
        <v>0</v>
      </c>
      <c r="O2753" s="56">
        <f>Table4[[#This Row],[ سعر اليومية ]]*Table4[[#This Row],[عدد الدورات ]]-N2753</f>
        <v>0</v>
      </c>
      <c r="P2753" s="194"/>
      <c r="Q2753" s="194"/>
      <c r="R2753" s="194"/>
      <c r="S2753" s="58">
        <f>(Table4[[#This Row],[سعر يومية السائق]]*Table4[[#This Row],[عدد الدورات ]])-SUM(Table4[[#This Row],[سلف ]:[خصم ]])+Table4[[#This Row],[اضافي ]]</f>
        <v>0</v>
      </c>
      <c r="U2753" s="58">
        <f>Table4[[#This Row],[ سعر اليومية ]]*Table4[[#This Row],[عدد الدورات ]]-Table4[[#This Row],[سعر يومية السائق]]*L2753</f>
        <v>0</v>
      </c>
      <c r="V2753" s="58">
        <f>U2753-Table4[[#This Row],[W/H  3%]]</f>
        <v>0</v>
      </c>
      <c r="W2753" s="66" t="str">
        <f>Table4[[#This Row],[اليوم]]&amp;Table4[[#This Row],[الشهر ]]&amp;Table4[[#This Row],[العام]]</f>
        <v/>
      </c>
      <c r="X2753" s="66" t="s">
        <v>304</v>
      </c>
    </row>
    <row r="2754" spans="1:24" x14ac:dyDescent="0.3">
      <c r="A2754" s="62"/>
      <c r="B2754" s="62"/>
      <c r="C2754" s="62"/>
      <c r="D2754" s="41" t="e">
        <f t="shared" si="128"/>
        <v>#N/A</v>
      </c>
      <c r="E2754" s="4"/>
      <c r="F2754" s="41" t="e">
        <f>VLOOKUP(E2754,mapping!C:J,2,FALSE)</f>
        <v>#N/A</v>
      </c>
      <c r="G2754" s="41">
        <f>IFERROR(VLOOKUP(F2754,mapping!$D$3:$J$200,2,FALSE),0)</f>
        <v>0</v>
      </c>
      <c r="H2754" s="41">
        <f>IFERROR(VLOOKUP(F2754,mapping!$D$3:$J$200,3,FALSE),0)</f>
        <v>0</v>
      </c>
      <c r="I2754" s="41">
        <f>IFERROR(VLOOKUP(F2754,mapping!$D$3:$J$200,4,FALSE),0)</f>
        <v>0</v>
      </c>
      <c r="J2754" s="41">
        <f>IFERROR(VLOOKUP(F2754,mapping!$D$3:$J$200,5,FALSE),0)</f>
        <v>0</v>
      </c>
      <c r="K2754" s="63">
        <f>IF(W2754=mapping!$N$1,IFERROR(VLOOKUP(Table4[[#This Row],[Column1]],mapping!A:L,11,FALSE),0),IF(W2754&gt;mapping!$N$1,IFERROR(VLOOKUP(Table4[[#This Row],[Column1]],mapping!A:L,11,FALSE),0),))</f>
        <v>0</v>
      </c>
      <c r="L2754" s="139"/>
      <c r="M2754" s="60">
        <f>IF(W2754=mapping!$N$1,IFERROR(VLOOKUP(Table4[[#This Row],[Column1]],mapping!A:L,12,FALSE),0),IF(W2754&gt;mapping!$N$1,IFERROR(VLOOKUP(Table4[[#This Row],[Column1]],mapping!A:L,12,FALSE),0),0))</f>
        <v>0</v>
      </c>
      <c r="N2754" s="58">
        <f>Table4[[#This Row],[ سعر اليومية ]]*3%*Table4[[#This Row],[عدد الدورات ]]</f>
        <v>0</v>
      </c>
      <c r="O2754" s="56">
        <f>Table4[[#This Row],[ سعر اليومية ]]*Table4[[#This Row],[عدد الدورات ]]-N2754</f>
        <v>0</v>
      </c>
      <c r="P2754" s="194"/>
      <c r="Q2754" s="194"/>
      <c r="R2754" s="194"/>
      <c r="S2754" s="58">
        <f>(Table4[[#This Row],[سعر يومية السائق]]*Table4[[#This Row],[عدد الدورات ]])-SUM(Table4[[#This Row],[سلف ]:[خصم ]])+Table4[[#This Row],[اضافي ]]</f>
        <v>0</v>
      </c>
      <c r="U2754" s="58">
        <f>Table4[[#This Row],[ سعر اليومية ]]*Table4[[#This Row],[عدد الدورات ]]-Table4[[#This Row],[سعر يومية السائق]]*L2754</f>
        <v>0</v>
      </c>
      <c r="V2754" s="58">
        <f>U2754-Table4[[#This Row],[W/H  3%]]</f>
        <v>0</v>
      </c>
      <c r="W2754" s="66" t="str">
        <f>Table4[[#This Row],[اليوم]]&amp;Table4[[#This Row],[الشهر ]]&amp;Table4[[#This Row],[العام]]</f>
        <v/>
      </c>
      <c r="X2754" s="66" t="s">
        <v>304</v>
      </c>
    </row>
    <row r="2755" spans="1:24" x14ac:dyDescent="0.3">
      <c r="A2755" s="62"/>
      <c r="B2755" s="62"/>
      <c r="C2755" s="62"/>
      <c r="D2755" s="41" t="e">
        <f t="shared" si="128"/>
        <v>#N/A</v>
      </c>
      <c r="E2755" s="4"/>
      <c r="F2755" s="41" t="e">
        <f>VLOOKUP(E2755,mapping!C:J,2,FALSE)</f>
        <v>#N/A</v>
      </c>
      <c r="G2755" s="41">
        <f>IFERROR(VLOOKUP(F2755,mapping!$D$3:$J$200,2,FALSE),0)</f>
        <v>0</v>
      </c>
      <c r="H2755" s="41">
        <f>IFERROR(VLOOKUP(F2755,mapping!$D$3:$J$200,3,FALSE),0)</f>
        <v>0</v>
      </c>
      <c r="I2755" s="41">
        <f>IFERROR(VLOOKUP(F2755,mapping!$D$3:$J$200,4,FALSE),0)</f>
        <v>0</v>
      </c>
      <c r="J2755" s="41">
        <f>IFERROR(VLOOKUP(F2755,mapping!$D$3:$J$200,5,FALSE),0)</f>
        <v>0</v>
      </c>
      <c r="K2755" s="63">
        <f>IF(W2755=mapping!$N$1,IFERROR(VLOOKUP(Table4[[#This Row],[Column1]],mapping!A:L,11,FALSE),0),IF(W2755&gt;mapping!$N$1,IFERROR(VLOOKUP(Table4[[#This Row],[Column1]],mapping!A:L,11,FALSE),0),))</f>
        <v>0</v>
      </c>
      <c r="L2755" s="139"/>
      <c r="M2755" s="60">
        <f>IF(W2755=mapping!$N$1,IFERROR(VLOOKUP(Table4[[#This Row],[Column1]],mapping!A:L,12,FALSE),0),IF(W2755&gt;mapping!$N$1,IFERROR(VLOOKUP(Table4[[#This Row],[Column1]],mapping!A:L,12,FALSE),0),0))</f>
        <v>0</v>
      </c>
      <c r="N2755" s="58">
        <f>Table4[[#This Row],[ سعر اليومية ]]*3%*Table4[[#This Row],[عدد الدورات ]]</f>
        <v>0</v>
      </c>
      <c r="O2755" s="56">
        <f>Table4[[#This Row],[ سعر اليومية ]]*Table4[[#This Row],[عدد الدورات ]]-N2755</f>
        <v>0</v>
      </c>
      <c r="P2755" s="194"/>
      <c r="Q2755" s="194"/>
      <c r="R2755" s="194"/>
      <c r="S2755" s="58">
        <f>(Table4[[#This Row],[سعر يومية السائق]]*Table4[[#This Row],[عدد الدورات ]])-SUM(Table4[[#This Row],[سلف ]:[خصم ]])+Table4[[#This Row],[اضافي ]]</f>
        <v>0</v>
      </c>
      <c r="U2755" s="58">
        <f>Table4[[#This Row],[ سعر اليومية ]]*Table4[[#This Row],[عدد الدورات ]]-Table4[[#This Row],[سعر يومية السائق]]*L2755</f>
        <v>0</v>
      </c>
      <c r="V2755" s="58">
        <f>U2755-Table4[[#This Row],[W/H  3%]]</f>
        <v>0</v>
      </c>
      <c r="W2755" s="66" t="str">
        <f>Table4[[#This Row],[اليوم]]&amp;Table4[[#This Row],[الشهر ]]&amp;Table4[[#This Row],[العام]]</f>
        <v/>
      </c>
      <c r="X2755" s="66" t="s">
        <v>304</v>
      </c>
    </row>
    <row r="2756" spans="1:24" x14ac:dyDescent="0.3">
      <c r="A2756" s="62"/>
      <c r="B2756" s="62"/>
      <c r="C2756" s="62"/>
      <c r="D2756" s="41" t="e">
        <f t="shared" si="128"/>
        <v>#N/A</v>
      </c>
      <c r="E2756" s="4"/>
      <c r="F2756" s="41" t="e">
        <f>VLOOKUP(E2756,mapping!C:J,2,FALSE)</f>
        <v>#N/A</v>
      </c>
      <c r="G2756" s="41">
        <f>IFERROR(VLOOKUP(F2756,mapping!$D$3:$J$200,2,FALSE),0)</f>
        <v>0</v>
      </c>
      <c r="H2756" s="41">
        <f>IFERROR(VLOOKUP(F2756,mapping!$D$3:$J$200,3,FALSE),0)</f>
        <v>0</v>
      </c>
      <c r="I2756" s="41">
        <f>IFERROR(VLOOKUP(F2756,mapping!$D$3:$J$200,4,FALSE),0)</f>
        <v>0</v>
      </c>
      <c r="J2756" s="41">
        <f>IFERROR(VLOOKUP(F2756,mapping!$D$3:$J$200,5,FALSE),0)</f>
        <v>0</v>
      </c>
      <c r="K2756" s="63">
        <f>IF(W2756=mapping!$N$1,IFERROR(VLOOKUP(Table4[[#This Row],[Column1]],mapping!A:L,11,FALSE),0),IF(W2756&gt;mapping!$N$1,IFERROR(VLOOKUP(Table4[[#This Row],[Column1]],mapping!A:L,11,FALSE),0),))</f>
        <v>0</v>
      </c>
      <c r="L2756" s="139"/>
      <c r="M2756" s="60">
        <f>IF(W2756=mapping!$N$1,IFERROR(VLOOKUP(Table4[[#This Row],[Column1]],mapping!A:L,12,FALSE),0),IF(W2756&gt;mapping!$N$1,IFERROR(VLOOKUP(Table4[[#This Row],[Column1]],mapping!A:L,12,FALSE),0),0))</f>
        <v>0</v>
      </c>
      <c r="N2756" s="58">
        <f>Table4[[#This Row],[ سعر اليومية ]]*3%*Table4[[#This Row],[عدد الدورات ]]</f>
        <v>0</v>
      </c>
      <c r="O2756" s="56">
        <f>Table4[[#This Row],[ سعر اليومية ]]*Table4[[#This Row],[عدد الدورات ]]-N2756</f>
        <v>0</v>
      </c>
      <c r="P2756" s="194"/>
      <c r="Q2756" s="194"/>
      <c r="R2756" s="194"/>
      <c r="S2756" s="58">
        <f>(Table4[[#This Row],[سعر يومية السائق]]*Table4[[#This Row],[عدد الدورات ]])-SUM(Table4[[#This Row],[سلف ]:[خصم ]])+Table4[[#This Row],[اضافي ]]</f>
        <v>0</v>
      </c>
      <c r="U2756" s="58">
        <f>Table4[[#This Row],[ سعر اليومية ]]*Table4[[#This Row],[عدد الدورات ]]-Table4[[#This Row],[سعر يومية السائق]]*L2756</f>
        <v>0</v>
      </c>
      <c r="V2756" s="58">
        <f>U2756-Table4[[#This Row],[W/H  3%]]</f>
        <v>0</v>
      </c>
      <c r="W2756" s="66" t="str">
        <f>Table4[[#This Row],[اليوم]]&amp;Table4[[#This Row],[الشهر ]]&amp;Table4[[#This Row],[العام]]</f>
        <v/>
      </c>
      <c r="X2756" s="66" t="s">
        <v>304</v>
      </c>
    </row>
    <row r="2757" spans="1:24" x14ac:dyDescent="0.3">
      <c r="A2757" s="62"/>
      <c r="B2757" s="62"/>
      <c r="C2757" s="62"/>
      <c r="D2757" s="41" t="e">
        <f t="shared" si="128"/>
        <v>#N/A</v>
      </c>
      <c r="E2757" s="4"/>
      <c r="F2757" s="41" t="e">
        <f>VLOOKUP(E2757,mapping!C:J,2,FALSE)</f>
        <v>#N/A</v>
      </c>
      <c r="G2757" s="41">
        <f>IFERROR(VLOOKUP(F2757,mapping!$D$3:$J$200,2,FALSE),0)</f>
        <v>0</v>
      </c>
      <c r="H2757" s="41">
        <f>IFERROR(VLOOKUP(F2757,mapping!$D$3:$J$200,3,FALSE),0)</f>
        <v>0</v>
      </c>
      <c r="I2757" s="41">
        <f>IFERROR(VLOOKUP(F2757,mapping!$D$3:$J$200,4,FALSE),0)</f>
        <v>0</v>
      </c>
      <c r="J2757" s="41">
        <f>IFERROR(VLOOKUP(F2757,mapping!$D$3:$J$200,5,FALSE),0)</f>
        <v>0</v>
      </c>
      <c r="K2757" s="63">
        <f>IF(W2757=mapping!$N$1,IFERROR(VLOOKUP(Table4[[#This Row],[Column1]],mapping!A:L,11,FALSE),0),IF(W2757&gt;mapping!$N$1,IFERROR(VLOOKUP(Table4[[#This Row],[Column1]],mapping!A:L,11,FALSE),0),))</f>
        <v>0</v>
      </c>
      <c r="L2757" s="139"/>
      <c r="M2757" s="60">
        <f>IF(W2757=mapping!$N$1,IFERROR(VLOOKUP(Table4[[#This Row],[Column1]],mapping!A:L,12,FALSE),0),IF(W2757&gt;mapping!$N$1,IFERROR(VLOOKUP(Table4[[#This Row],[Column1]],mapping!A:L,12,FALSE),0),0))</f>
        <v>0</v>
      </c>
      <c r="N2757" s="58">
        <f>Table4[[#This Row],[ سعر اليومية ]]*3%*Table4[[#This Row],[عدد الدورات ]]</f>
        <v>0</v>
      </c>
      <c r="O2757" s="56">
        <f>Table4[[#This Row],[ سعر اليومية ]]*Table4[[#This Row],[عدد الدورات ]]-N2757</f>
        <v>0</v>
      </c>
      <c r="P2757" s="194"/>
      <c r="Q2757" s="194"/>
      <c r="R2757" s="194"/>
      <c r="S2757" s="58">
        <f>(Table4[[#This Row],[سعر يومية السائق]]*Table4[[#This Row],[عدد الدورات ]])-SUM(Table4[[#This Row],[سلف ]:[خصم ]])+Table4[[#This Row],[اضافي ]]</f>
        <v>0</v>
      </c>
      <c r="U2757" s="58">
        <f>Table4[[#This Row],[ سعر اليومية ]]*Table4[[#This Row],[عدد الدورات ]]-Table4[[#This Row],[سعر يومية السائق]]*L2757</f>
        <v>0</v>
      </c>
      <c r="V2757" s="58">
        <f>U2757-Table4[[#This Row],[W/H  3%]]</f>
        <v>0</v>
      </c>
      <c r="W2757" s="66" t="str">
        <f>Table4[[#This Row],[اليوم]]&amp;Table4[[#This Row],[الشهر ]]&amp;Table4[[#This Row],[العام]]</f>
        <v/>
      </c>
      <c r="X2757" s="66" t="s">
        <v>304</v>
      </c>
    </row>
    <row r="2758" spans="1:24" x14ac:dyDescent="0.3">
      <c r="A2758" s="62"/>
      <c r="B2758" s="62"/>
      <c r="C2758" s="62"/>
      <c r="D2758" s="41" t="e">
        <f t="shared" si="128"/>
        <v>#N/A</v>
      </c>
      <c r="E2758" s="4"/>
      <c r="F2758" s="41" t="e">
        <f>VLOOKUP(E2758,mapping!C:J,2,FALSE)</f>
        <v>#N/A</v>
      </c>
      <c r="G2758" s="41">
        <f>IFERROR(VLOOKUP(F2758,mapping!$D$3:$J$200,2,FALSE),0)</f>
        <v>0</v>
      </c>
      <c r="H2758" s="41">
        <f>IFERROR(VLOOKUP(F2758,mapping!$D$3:$J$200,3,FALSE),0)</f>
        <v>0</v>
      </c>
      <c r="I2758" s="41">
        <f>IFERROR(VLOOKUP(F2758,mapping!$D$3:$J$200,4,FALSE),0)</f>
        <v>0</v>
      </c>
      <c r="J2758" s="41">
        <f>IFERROR(VLOOKUP(F2758,mapping!$D$3:$J$200,5,FALSE),0)</f>
        <v>0</v>
      </c>
      <c r="K2758" s="63">
        <f>IF(W2758=mapping!$N$1,IFERROR(VLOOKUP(Table4[[#This Row],[Column1]],mapping!A:L,11,FALSE),0),IF(W2758&gt;mapping!$N$1,IFERROR(VLOOKUP(Table4[[#This Row],[Column1]],mapping!A:L,11,FALSE),0),))</f>
        <v>0</v>
      </c>
      <c r="L2758" s="139"/>
      <c r="M2758" s="60">
        <f>IF(W2758=mapping!$N$1,IFERROR(VLOOKUP(Table4[[#This Row],[Column1]],mapping!A:L,12,FALSE),0),IF(W2758&gt;mapping!$N$1,IFERROR(VLOOKUP(Table4[[#This Row],[Column1]],mapping!A:L,12,FALSE),0),0))</f>
        <v>0</v>
      </c>
      <c r="N2758" s="58">
        <f>Table4[[#This Row],[ سعر اليومية ]]*3%*Table4[[#This Row],[عدد الدورات ]]</f>
        <v>0</v>
      </c>
      <c r="O2758" s="56">
        <f>Table4[[#This Row],[ سعر اليومية ]]*Table4[[#This Row],[عدد الدورات ]]-N2758</f>
        <v>0</v>
      </c>
      <c r="P2758" s="194"/>
      <c r="Q2758" s="194"/>
      <c r="R2758" s="194"/>
      <c r="S2758" s="58">
        <f>(Table4[[#This Row],[سعر يومية السائق]]*Table4[[#This Row],[عدد الدورات ]])-SUM(Table4[[#This Row],[سلف ]:[خصم ]])+Table4[[#This Row],[اضافي ]]</f>
        <v>0</v>
      </c>
      <c r="U2758" s="58">
        <f>Table4[[#This Row],[ سعر اليومية ]]*Table4[[#This Row],[عدد الدورات ]]-Table4[[#This Row],[سعر يومية السائق]]*L2758</f>
        <v>0</v>
      </c>
      <c r="V2758" s="58">
        <f>U2758-Table4[[#This Row],[W/H  3%]]</f>
        <v>0</v>
      </c>
      <c r="W2758" s="66" t="str">
        <f>Table4[[#This Row],[اليوم]]&amp;Table4[[#This Row],[الشهر ]]&amp;Table4[[#This Row],[العام]]</f>
        <v/>
      </c>
      <c r="X2758" s="66" t="s">
        <v>304</v>
      </c>
    </row>
    <row r="2759" spans="1:24" x14ac:dyDescent="0.3">
      <c r="A2759" s="62"/>
      <c r="B2759" s="62"/>
      <c r="C2759" s="62"/>
      <c r="D2759" s="41" t="e">
        <f t="shared" si="128"/>
        <v>#N/A</v>
      </c>
      <c r="E2759" s="4"/>
      <c r="F2759" s="41" t="e">
        <f>VLOOKUP(E2759,mapping!C:J,2,FALSE)</f>
        <v>#N/A</v>
      </c>
      <c r="G2759" s="41">
        <f>IFERROR(VLOOKUP(F2759,mapping!$D$3:$J$200,2,FALSE),0)</f>
        <v>0</v>
      </c>
      <c r="H2759" s="41">
        <f>IFERROR(VLOOKUP(F2759,mapping!$D$3:$J$200,3,FALSE),0)</f>
        <v>0</v>
      </c>
      <c r="I2759" s="41">
        <f>IFERROR(VLOOKUP(F2759,mapping!$D$3:$J$200,4,FALSE),0)</f>
        <v>0</v>
      </c>
      <c r="J2759" s="41">
        <f>IFERROR(VLOOKUP(F2759,mapping!$D$3:$J$200,5,FALSE),0)</f>
        <v>0</v>
      </c>
      <c r="K2759" s="63">
        <f>IF(W2759=mapping!$N$1,IFERROR(VLOOKUP(Table4[[#This Row],[Column1]],mapping!A:L,11,FALSE),0),IF(W2759&gt;mapping!$N$1,IFERROR(VLOOKUP(Table4[[#This Row],[Column1]],mapping!A:L,11,FALSE),0),))</f>
        <v>0</v>
      </c>
      <c r="L2759" s="139"/>
      <c r="M2759" s="60">
        <f>IF(W2759=mapping!$N$1,IFERROR(VLOOKUP(Table4[[#This Row],[Column1]],mapping!A:L,12,FALSE),0),IF(W2759&gt;mapping!$N$1,IFERROR(VLOOKUP(Table4[[#This Row],[Column1]],mapping!A:L,12,FALSE),0),0))</f>
        <v>0</v>
      </c>
      <c r="N2759" s="58">
        <f>Table4[[#This Row],[ سعر اليومية ]]*3%*Table4[[#This Row],[عدد الدورات ]]</f>
        <v>0</v>
      </c>
      <c r="O2759" s="56">
        <f>Table4[[#This Row],[ سعر اليومية ]]*Table4[[#This Row],[عدد الدورات ]]-N2759</f>
        <v>0</v>
      </c>
      <c r="P2759" s="194"/>
      <c r="Q2759" s="194"/>
      <c r="R2759" s="194"/>
      <c r="S2759" s="58">
        <f>(Table4[[#This Row],[سعر يومية السائق]]*Table4[[#This Row],[عدد الدورات ]])-SUM(Table4[[#This Row],[سلف ]:[خصم ]])+Table4[[#This Row],[اضافي ]]</f>
        <v>0</v>
      </c>
      <c r="U2759" s="58">
        <f>Table4[[#This Row],[ سعر اليومية ]]*Table4[[#This Row],[عدد الدورات ]]-Table4[[#This Row],[سعر يومية السائق]]*L2759</f>
        <v>0</v>
      </c>
      <c r="V2759" s="58">
        <f>U2759-Table4[[#This Row],[W/H  3%]]</f>
        <v>0</v>
      </c>
      <c r="W2759" s="66" t="str">
        <f>Table4[[#This Row],[اليوم]]&amp;Table4[[#This Row],[الشهر ]]&amp;Table4[[#This Row],[العام]]</f>
        <v/>
      </c>
      <c r="X2759" s="66" t="s">
        <v>304</v>
      </c>
    </row>
    <row r="2760" spans="1:24" x14ac:dyDescent="0.3">
      <c r="A2760" s="62"/>
      <c r="B2760" s="62"/>
      <c r="C2760" s="62"/>
      <c r="D2760" s="41" t="e">
        <f t="shared" si="128"/>
        <v>#N/A</v>
      </c>
      <c r="E2760" s="4"/>
      <c r="F2760" s="41" t="e">
        <f>VLOOKUP(E2760,mapping!C:J,2,FALSE)</f>
        <v>#N/A</v>
      </c>
      <c r="G2760" s="41">
        <f>IFERROR(VLOOKUP(F2760,mapping!$D$3:$J$200,2,FALSE),0)</f>
        <v>0</v>
      </c>
      <c r="H2760" s="41">
        <f>IFERROR(VLOOKUP(F2760,mapping!$D$3:$J$200,3,FALSE),0)</f>
        <v>0</v>
      </c>
      <c r="I2760" s="41">
        <f>IFERROR(VLOOKUP(F2760,mapping!$D$3:$J$200,4,FALSE),0)</f>
        <v>0</v>
      </c>
      <c r="J2760" s="41">
        <f>IFERROR(VLOOKUP(F2760,mapping!$D$3:$J$200,5,FALSE),0)</f>
        <v>0</v>
      </c>
      <c r="K2760" s="63">
        <f>IF(W2760=mapping!$N$1,IFERROR(VLOOKUP(Table4[[#This Row],[Column1]],mapping!A:L,11,FALSE),0),IF(W2760&gt;mapping!$N$1,IFERROR(VLOOKUP(Table4[[#This Row],[Column1]],mapping!A:L,11,FALSE),0),))</f>
        <v>0</v>
      </c>
      <c r="L2760" s="139"/>
      <c r="M2760" s="60">
        <f>IF(W2760=mapping!$N$1,IFERROR(VLOOKUP(Table4[[#This Row],[Column1]],mapping!A:L,12,FALSE),0),IF(W2760&gt;mapping!$N$1,IFERROR(VLOOKUP(Table4[[#This Row],[Column1]],mapping!A:L,12,FALSE),0),0))</f>
        <v>0</v>
      </c>
      <c r="N2760" s="58">
        <f>Table4[[#This Row],[ سعر اليومية ]]*3%*Table4[[#This Row],[عدد الدورات ]]</f>
        <v>0</v>
      </c>
      <c r="O2760" s="56">
        <f>Table4[[#This Row],[ سعر اليومية ]]*Table4[[#This Row],[عدد الدورات ]]-N2760</f>
        <v>0</v>
      </c>
      <c r="P2760" s="194"/>
      <c r="Q2760" s="194"/>
      <c r="R2760" s="194"/>
      <c r="S2760" s="58">
        <f>(Table4[[#This Row],[سعر يومية السائق]]*Table4[[#This Row],[عدد الدورات ]])-SUM(Table4[[#This Row],[سلف ]:[خصم ]])+Table4[[#This Row],[اضافي ]]</f>
        <v>0</v>
      </c>
      <c r="U2760" s="58">
        <f>Table4[[#This Row],[ سعر اليومية ]]*Table4[[#This Row],[عدد الدورات ]]-Table4[[#This Row],[سعر يومية السائق]]*L2760</f>
        <v>0</v>
      </c>
      <c r="V2760" s="58">
        <f>U2760-Table4[[#This Row],[W/H  3%]]</f>
        <v>0</v>
      </c>
      <c r="W2760" s="66" t="str">
        <f>Table4[[#This Row],[اليوم]]&amp;Table4[[#This Row],[الشهر ]]&amp;Table4[[#This Row],[العام]]</f>
        <v/>
      </c>
      <c r="X2760" s="66" t="s">
        <v>304</v>
      </c>
    </row>
    <row r="2761" spans="1:24" x14ac:dyDescent="0.3">
      <c r="A2761" s="62"/>
      <c r="B2761" s="62"/>
      <c r="C2761" s="62"/>
      <c r="D2761" s="41" t="e">
        <f t="shared" si="128"/>
        <v>#N/A</v>
      </c>
      <c r="E2761" s="4"/>
      <c r="F2761" s="41" t="e">
        <f>VLOOKUP(E2761,mapping!C:J,2,FALSE)</f>
        <v>#N/A</v>
      </c>
      <c r="G2761" s="41">
        <f>IFERROR(VLOOKUP(F2761,mapping!$D$3:$J$200,2,FALSE),0)</f>
        <v>0</v>
      </c>
      <c r="H2761" s="41">
        <f>IFERROR(VLOOKUP(F2761,mapping!$D$3:$J$200,3,FALSE),0)</f>
        <v>0</v>
      </c>
      <c r="I2761" s="41">
        <f>IFERROR(VLOOKUP(F2761,mapping!$D$3:$J$200,4,FALSE),0)</f>
        <v>0</v>
      </c>
      <c r="J2761" s="41">
        <f>IFERROR(VLOOKUP(F2761,mapping!$D$3:$J$200,5,FALSE),0)</f>
        <v>0</v>
      </c>
      <c r="K2761" s="63">
        <f>IF(W2761=mapping!$N$1,IFERROR(VLOOKUP(Table4[[#This Row],[Column1]],mapping!A:L,11,FALSE),0),IF(W2761&gt;mapping!$N$1,IFERROR(VLOOKUP(Table4[[#This Row],[Column1]],mapping!A:L,11,FALSE),0),))</f>
        <v>0</v>
      </c>
      <c r="L2761" s="139"/>
      <c r="M2761" s="60">
        <f>IF(W2761=mapping!$N$1,IFERROR(VLOOKUP(Table4[[#This Row],[Column1]],mapping!A:L,12,FALSE),0),IF(W2761&gt;mapping!$N$1,IFERROR(VLOOKUP(Table4[[#This Row],[Column1]],mapping!A:L,12,FALSE),0),0))</f>
        <v>0</v>
      </c>
      <c r="N2761" s="58">
        <f>Table4[[#This Row],[ سعر اليومية ]]*3%*Table4[[#This Row],[عدد الدورات ]]</f>
        <v>0</v>
      </c>
      <c r="O2761" s="56">
        <f>Table4[[#This Row],[ سعر اليومية ]]*Table4[[#This Row],[عدد الدورات ]]-N2761</f>
        <v>0</v>
      </c>
      <c r="P2761" s="194"/>
      <c r="Q2761" s="194"/>
      <c r="R2761" s="194"/>
      <c r="S2761" s="58">
        <f>(Table4[[#This Row],[سعر يومية السائق]]*Table4[[#This Row],[عدد الدورات ]])-SUM(Table4[[#This Row],[سلف ]:[خصم ]])+Table4[[#This Row],[اضافي ]]</f>
        <v>0</v>
      </c>
      <c r="U2761" s="58">
        <f>Table4[[#This Row],[ سعر اليومية ]]*Table4[[#This Row],[عدد الدورات ]]-Table4[[#This Row],[سعر يومية السائق]]*L2761</f>
        <v>0</v>
      </c>
      <c r="V2761" s="58">
        <f>U2761-Table4[[#This Row],[W/H  3%]]</f>
        <v>0</v>
      </c>
      <c r="W2761" s="66" t="str">
        <f>Table4[[#This Row],[اليوم]]&amp;Table4[[#This Row],[الشهر ]]&amp;Table4[[#This Row],[العام]]</f>
        <v/>
      </c>
      <c r="X2761" s="66" t="s">
        <v>304</v>
      </c>
    </row>
    <row r="2762" spans="1:24" x14ac:dyDescent="0.3">
      <c r="A2762" s="62"/>
      <c r="B2762" s="62"/>
      <c r="C2762" s="62"/>
      <c r="D2762" s="41" t="e">
        <f t="shared" si="128"/>
        <v>#N/A</v>
      </c>
      <c r="E2762" s="4"/>
      <c r="F2762" s="41" t="e">
        <f>VLOOKUP(E2762,mapping!C:J,2,FALSE)</f>
        <v>#N/A</v>
      </c>
      <c r="G2762" s="41">
        <f>IFERROR(VLOOKUP(F2762,mapping!$D$3:$J$200,2,FALSE),0)</f>
        <v>0</v>
      </c>
      <c r="H2762" s="41">
        <f>IFERROR(VLOOKUP(F2762,mapping!$D$3:$J$200,3,FALSE),0)</f>
        <v>0</v>
      </c>
      <c r="I2762" s="41">
        <f>IFERROR(VLOOKUP(F2762,mapping!$D$3:$J$200,4,FALSE),0)</f>
        <v>0</v>
      </c>
      <c r="J2762" s="41">
        <f>IFERROR(VLOOKUP(F2762,mapping!$D$3:$J$200,5,FALSE),0)</f>
        <v>0</v>
      </c>
      <c r="K2762" s="63">
        <f>IF(W2762=mapping!$N$1,IFERROR(VLOOKUP(Table4[[#This Row],[Column1]],mapping!A:L,11,FALSE),0),IF(W2762&gt;mapping!$N$1,IFERROR(VLOOKUP(Table4[[#This Row],[Column1]],mapping!A:L,11,FALSE),0),))</f>
        <v>0</v>
      </c>
      <c r="L2762" s="139"/>
      <c r="M2762" s="60">
        <f>IF(W2762=mapping!$N$1,IFERROR(VLOOKUP(Table4[[#This Row],[Column1]],mapping!A:L,12,FALSE),0),IF(W2762&gt;mapping!$N$1,IFERROR(VLOOKUP(Table4[[#This Row],[Column1]],mapping!A:L,12,FALSE),0),0))</f>
        <v>0</v>
      </c>
      <c r="N2762" s="58">
        <f>Table4[[#This Row],[ سعر اليومية ]]*3%*Table4[[#This Row],[عدد الدورات ]]</f>
        <v>0</v>
      </c>
      <c r="O2762" s="56">
        <f>Table4[[#This Row],[ سعر اليومية ]]*Table4[[#This Row],[عدد الدورات ]]-N2762</f>
        <v>0</v>
      </c>
      <c r="P2762" s="194"/>
      <c r="Q2762" s="194"/>
      <c r="R2762" s="194"/>
      <c r="S2762" s="58">
        <f>(Table4[[#This Row],[سعر يومية السائق]]*Table4[[#This Row],[عدد الدورات ]])-SUM(Table4[[#This Row],[سلف ]:[خصم ]])+Table4[[#This Row],[اضافي ]]</f>
        <v>0</v>
      </c>
      <c r="U2762" s="58">
        <f>Table4[[#This Row],[ سعر اليومية ]]*Table4[[#This Row],[عدد الدورات ]]-Table4[[#This Row],[سعر يومية السائق]]*L2762</f>
        <v>0</v>
      </c>
      <c r="V2762" s="58">
        <f>U2762-Table4[[#This Row],[W/H  3%]]</f>
        <v>0</v>
      </c>
      <c r="W2762" s="66" t="str">
        <f>Table4[[#This Row],[اليوم]]&amp;Table4[[#This Row],[الشهر ]]&amp;Table4[[#This Row],[العام]]</f>
        <v/>
      </c>
      <c r="X2762" s="66" t="s">
        <v>304</v>
      </c>
    </row>
    <row r="2763" spans="1:24" x14ac:dyDescent="0.3">
      <c r="A2763" s="62"/>
      <c r="B2763" s="62"/>
      <c r="C2763" s="62"/>
      <c r="D2763" s="41" t="e">
        <f t="shared" si="128"/>
        <v>#N/A</v>
      </c>
      <c r="E2763" s="4"/>
      <c r="F2763" s="41" t="e">
        <f>VLOOKUP(E2763,mapping!C:J,2,FALSE)</f>
        <v>#N/A</v>
      </c>
      <c r="G2763" s="41">
        <f>IFERROR(VLOOKUP(F2763,mapping!$D$3:$J$200,2,FALSE),0)</f>
        <v>0</v>
      </c>
      <c r="H2763" s="41">
        <f>IFERROR(VLOOKUP(F2763,mapping!$D$3:$J$200,3,FALSE),0)</f>
        <v>0</v>
      </c>
      <c r="I2763" s="41">
        <f>IFERROR(VLOOKUP(F2763,mapping!$D$3:$J$200,4,FALSE),0)</f>
        <v>0</v>
      </c>
      <c r="J2763" s="41">
        <f>IFERROR(VLOOKUP(F2763,mapping!$D$3:$J$200,5,FALSE),0)</f>
        <v>0</v>
      </c>
      <c r="K2763" s="63">
        <f>IF(W2763=mapping!$N$1,IFERROR(VLOOKUP(Table4[[#This Row],[Column1]],mapping!A:L,11,FALSE),0),IF(W2763&gt;mapping!$N$1,IFERROR(VLOOKUP(Table4[[#This Row],[Column1]],mapping!A:L,11,FALSE),0),))</f>
        <v>0</v>
      </c>
      <c r="L2763" s="139"/>
      <c r="M2763" s="60">
        <f>IF(W2763=mapping!$N$1,IFERROR(VLOOKUP(Table4[[#This Row],[Column1]],mapping!A:L,12,FALSE),0),IF(W2763&gt;mapping!$N$1,IFERROR(VLOOKUP(Table4[[#This Row],[Column1]],mapping!A:L,12,FALSE),0),0))</f>
        <v>0</v>
      </c>
      <c r="N2763" s="58">
        <f>Table4[[#This Row],[ سعر اليومية ]]*3%*Table4[[#This Row],[عدد الدورات ]]</f>
        <v>0</v>
      </c>
      <c r="O2763" s="56">
        <f>Table4[[#This Row],[ سعر اليومية ]]*Table4[[#This Row],[عدد الدورات ]]-N2763</f>
        <v>0</v>
      </c>
      <c r="P2763" s="194"/>
      <c r="Q2763" s="194"/>
      <c r="R2763" s="194"/>
      <c r="S2763" s="58">
        <f>(Table4[[#This Row],[سعر يومية السائق]]*Table4[[#This Row],[عدد الدورات ]])-SUM(Table4[[#This Row],[سلف ]:[خصم ]])+Table4[[#This Row],[اضافي ]]</f>
        <v>0</v>
      </c>
      <c r="U2763" s="58">
        <f>Table4[[#This Row],[ سعر اليومية ]]*Table4[[#This Row],[عدد الدورات ]]-Table4[[#This Row],[سعر يومية السائق]]*L2763</f>
        <v>0</v>
      </c>
      <c r="V2763" s="58">
        <f>U2763-Table4[[#This Row],[W/H  3%]]</f>
        <v>0</v>
      </c>
      <c r="W2763" s="66" t="str">
        <f>Table4[[#This Row],[اليوم]]&amp;Table4[[#This Row],[الشهر ]]&amp;Table4[[#This Row],[العام]]</f>
        <v/>
      </c>
      <c r="X2763" s="66" t="s">
        <v>304</v>
      </c>
    </row>
    <row r="2764" spans="1:24" x14ac:dyDescent="0.3">
      <c r="A2764" s="62"/>
      <c r="B2764" s="62"/>
      <c r="C2764" s="62"/>
      <c r="D2764" s="41" t="e">
        <f t="shared" si="128"/>
        <v>#N/A</v>
      </c>
      <c r="E2764" s="4"/>
      <c r="F2764" s="41" t="e">
        <f>VLOOKUP(E2764,mapping!C:J,2,FALSE)</f>
        <v>#N/A</v>
      </c>
      <c r="G2764" s="41">
        <f>IFERROR(VLOOKUP(F2764,mapping!$D$3:$J$200,2,FALSE),0)</f>
        <v>0</v>
      </c>
      <c r="H2764" s="41">
        <f>IFERROR(VLOOKUP(F2764,mapping!$D$3:$J$200,3,FALSE),0)</f>
        <v>0</v>
      </c>
      <c r="I2764" s="41">
        <f>IFERROR(VLOOKUP(F2764,mapping!$D$3:$J$200,4,FALSE),0)</f>
        <v>0</v>
      </c>
      <c r="J2764" s="41">
        <f>IFERROR(VLOOKUP(F2764,mapping!$D$3:$J$200,5,FALSE),0)</f>
        <v>0</v>
      </c>
      <c r="K2764" s="63">
        <f>IF(W2764=mapping!$N$1,IFERROR(VLOOKUP(Table4[[#This Row],[Column1]],mapping!A:L,11,FALSE),0),IF(W2764&gt;mapping!$N$1,IFERROR(VLOOKUP(Table4[[#This Row],[Column1]],mapping!A:L,11,FALSE),0),))</f>
        <v>0</v>
      </c>
      <c r="L2764" s="139"/>
      <c r="M2764" s="60">
        <f>IF(W2764=mapping!$N$1,IFERROR(VLOOKUP(Table4[[#This Row],[Column1]],mapping!A:L,12,FALSE),0),IF(W2764&gt;mapping!$N$1,IFERROR(VLOOKUP(Table4[[#This Row],[Column1]],mapping!A:L,12,FALSE),0),0))</f>
        <v>0</v>
      </c>
      <c r="N2764" s="58">
        <f>Table4[[#This Row],[ سعر اليومية ]]*3%*Table4[[#This Row],[عدد الدورات ]]</f>
        <v>0</v>
      </c>
      <c r="O2764" s="56">
        <f>Table4[[#This Row],[ سعر اليومية ]]*Table4[[#This Row],[عدد الدورات ]]-N2764</f>
        <v>0</v>
      </c>
      <c r="P2764" s="194"/>
      <c r="Q2764" s="194"/>
      <c r="R2764" s="194"/>
      <c r="S2764" s="58">
        <f>(Table4[[#This Row],[سعر يومية السائق]]*Table4[[#This Row],[عدد الدورات ]])-SUM(Table4[[#This Row],[سلف ]:[خصم ]])+Table4[[#This Row],[اضافي ]]</f>
        <v>0</v>
      </c>
      <c r="U2764" s="58">
        <f>Table4[[#This Row],[ سعر اليومية ]]*Table4[[#This Row],[عدد الدورات ]]-Table4[[#This Row],[سعر يومية السائق]]*L2764</f>
        <v>0</v>
      </c>
      <c r="V2764" s="58">
        <f>U2764-Table4[[#This Row],[W/H  3%]]</f>
        <v>0</v>
      </c>
      <c r="W2764" s="66" t="str">
        <f>Table4[[#This Row],[اليوم]]&amp;Table4[[#This Row],[الشهر ]]&amp;Table4[[#This Row],[العام]]</f>
        <v/>
      </c>
      <c r="X2764" s="66" t="s">
        <v>304</v>
      </c>
    </row>
    <row r="2765" spans="1:24" x14ac:dyDescent="0.3">
      <c r="A2765" s="62"/>
      <c r="B2765" s="62"/>
      <c r="C2765" s="62"/>
      <c r="D2765" s="41" t="e">
        <f t="shared" si="128"/>
        <v>#N/A</v>
      </c>
      <c r="E2765" s="4"/>
      <c r="F2765" s="41" t="e">
        <f>VLOOKUP(E2765,mapping!C:J,2,FALSE)</f>
        <v>#N/A</v>
      </c>
      <c r="G2765" s="41">
        <f>IFERROR(VLOOKUP(F2765,mapping!$D$3:$J$200,2,FALSE),0)</f>
        <v>0</v>
      </c>
      <c r="H2765" s="41">
        <f>IFERROR(VLOOKUP(F2765,mapping!$D$3:$J$200,3,FALSE),0)</f>
        <v>0</v>
      </c>
      <c r="I2765" s="41">
        <f>IFERROR(VLOOKUP(F2765,mapping!$D$3:$J$200,4,FALSE),0)</f>
        <v>0</v>
      </c>
      <c r="J2765" s="41">
        <f>IFERROR(VLOOKUP(F2765,mapping!$D$3:$J$200,5,FALSE),0)</f>
        <v>0</v>
      </c>
      <c r="K2765" s="63">
        <f>IF(W2765=mapping!$N$1,IFERROR(VLOOKUP(Table4[[#This Row],[Column1]],mapping!A:L,11,FALSE),0),IF(W2765&gt;mapping!$N$1,IFERROR(VLOOKUP(Table4[[#This Row],[Column1]],mapping!A:L,11,FALSE),0),))</f>
        <v>0</v>
      </c>
      <c r="L2765" s="139"/>
      <c r="M2765" s="60">
        <f>IF(W2765=mapping!$N$1,IFERROR(VLOOKUP(Table4[[#This Row],[Column1]],mapping!A:L,12,FALSE),0),IF(W2765&gt;mapping!$N$1,IFERROR(VLOOKUP(Table4[[#This Row],[Column1]],mapping!A:L,12,FALSE),0),0))</f>
        <v>0</v>
      </c>
      <c r="N2765" s="58">
        <f>Table4[[#This Row],[ سعر اليومية ]]*3%*Table4[[#This Row],[عدد الدورات ]]</f>
        <v>0</v>
      </c>
      <c r="O2765" s="56">
        <f>Table4[[#This Row],[ سعر اليومية ]]*Table4[[#This Row],[عدد الدورات ]]-N2765</f>
        <v>0</v>
      </c>
      <c r="P2765" s="194"/>
      <c r="Q2765" s="194"/>
      <c r="R2765" s="194"/>
      <c r="S2765" s="58">
        <f>(Table4[[#This Row],[سعر يومية السائق]]*Table4[[#This Row],[عدد الدورات ]])-SUM(Table4[[#This Row],[سلف ]:[خصم ]])+Table4[[#This Row],[اضافي ]]</f>
        <v>0</v>
      </c>
      <c r="U2765" s="58">
        <f>Table4[[#This Row],[ سعر اليومية ]]*Table4[[#This Row],[عدد الدورات ]]-Table4[[#This Row],[سعر يومية السائق]]*L2765</f>
        <v>0</v>
      </c>
      <c r="V2765" s="58">
        <f>U2765-Table4[[#This Row],[W/H  3%]]</f>
        <v>0</v>
      </c>
      <c r="W2765" s="66" t="str">
        <f>Table4[[#This Row],[اليوم]]&amp;Table4[[#This Row],[الشهر ]]&amp;Table4[[#This Row],[العام]]</f>
        <v/>
      </c>
      <c r="X2765" s="66" t="s">
        <v>304</v>
      </c>
    </row>
    <row r="2766" spans="1:24" x14ac:dyDescent="0.3">
      <c r="A2766" s="62"/>
      <c r="B2766" s="62"/>
      <c r="C2766" s="62"/>
      <c r="D2766" s="41" t="e">
        <f t="shared" si="128"/>
        <v>#N/A</v>
      </c>
      <c r="E2766" s="4"/>
      <c r="F2766" s="41" t="e">
        <f>VLOOKUP(E2766,mapping!C:J,2,FALSE)</f>
        <v>#N/A</v>
      </c>
      <c r="G2766" s="41">
        <f>IFERROR(VLOOKUP(F2766,mapping!$D$3:$J$200,2,FALSE),0)</f>
        <v>0</v>
      </c>
      <c r="H2766" s="41">
        <f>IFERROR(VLOOKUP(F2766,mapping!$D$3:$J$200,3,FALSE),0)</f>
        <v>0</v>
      </c>
      <c r="I2766" s="41">
        <f>IFERROR(VLOOKUP(F2766,mapping!$D$3:$J$200,4,FALSE),0)</f>
        <v>0</v>
      </c>
      <c r="J2766" s="41">
        <f>IFERROR(VLOOKUP(F2766,mapping!$D$3:$J$200,5,FALSE),0)</f>
        <v>0</v>
      </c>
      <c r="K2766" s="63">
        <f>IF(W2766=mapping!$N$1,IFERROR(VLOOKUP(Table4[[#This Row],[Column1]],mapping!A:L,11,FALSE),0),IF(W2766&gt;mapping!$N$1,IFERROR(VLOOKUP(Table4[[#This Row],[Column1]],mapping!A:L,11,FALSE),0),))</f>
        <v>0</v>
      </c>
      <c r="L2766" s="139"/>
      <c r="M2766" s="60">
        <f>IF(W2766=mapping!$N$1,IFERROR(VLOOKUP(Table4[[#This Row],[Column1]],mapping!A:L,12,FALSE),0),IF(W2766&gt;mapping!$N$1,IFERROR(VLOOKUP(Table4[[#This Row],[Column1]],mapping!A:L,12,FALSE),0),0))</f>
        <v>0</v>
      </c>
      <c r="N2766" s="58">
        <f>Table4[[#This Row],[ سعر اليومية ]]*3%*Table4[[#This Row],[عدد الدورات ]]</f>
        <v>0</v>
      </c>
      <c r="O2766" s="56">
        <f>Table4[[#This Row],[ سعر اليومية ]]*Table4[[#This Row],[عدد الدورات ]]-N2766</f>
        <v>0</v>
      </c>
      <c r="P2766" s="194"/>
      <c r="Q2766" s="194"/>
      <c r="R2766" s="194"/>
      <c r="S2766" s="58">
        <f>(Table4[[#This Row],[سعر يومية السائق]]*Table4[[#This Row],[عدد الدورات ]])-SUM(Table4[[#This Row],[سلف ]:[خصم ]])+Table4[[#This Row],[اضافي ]]</f>
        <v>0</v>
      </c>
      <c r="U2766" s="58">
        <f>Table4[[#This Row],[ سعر اليومية ]]*Table4[[#This Row],[عدد الدورات ]]-Table4[[#This Row],[سعر يومية السائق]]*L2766</f>
        <v>0</v>
      </c>
      <c r="V2766" s="58">
        <f>U2766-Table4[[#This Row],[W/H  3%]]</f>
        <v>0</v>
      </c>
      <c r="W2766" s="66" t="str">
        <f>Table4[[#This Row],[اليوم]]&amp;Table4[[#This Row],[الشهر ]]&amp;Table4[[#This Row],[العام]]</f>
        <v/>
      </c>
      <c r="X2766" s="66" t="s">
        <v>304</v>
      </c>
    </row>
    <row r="2767" spans="1:24" x14ac:dyDescent="0.3">
      <c r="A2767" s="62"/>
      <c r="B2767" s="62"/>
      <c r="C2767" s="62"/>
      <c r="D2767" s="41" t="e">
        <f t="shared" si="128"/>
        <v>#N/A</v>
      </c>
      <c r="E2767" s="4"/>
      <c r="F2767" s="41" t="e">
        <f>VLOOKUP(E2767,mapping!C:J,2,FALSE)</f>
        <v>#N/A</v>
      </c>
      <c r="G2767" s="41">
        <f>IFERROR(VLOOKUP(F2767,mapping!$D$3:$J$200,2,FALSE),0)</f>
        <v>0</v>
      </c>
      <c r="H2767" s="41">
        <f>IFERROR(VLOOKUP(F2767,mapping!$D$3:$J$200,3,FALSE),0)</f>
        <v>0</v>
      </c>
      <c r="I2767" s="41">
        <f>IFERROR(VLOOKUP(F2767,mapping!$D$3:$J$200,4,FALSE),0)</f>
        <v>0</v>
      </c>
      <c r="J2767" s="41">
        <f>IFERROR(VLOOKUP(F2767,mapping!$D$3:$J$200,5,FALSE),0)</f>
        <v>0</v>
      </c>
      <c r="K2767" s="63">
        <f>IF(W2767=mapping!$N$1,IFERROR(VLOOKUP(Table4[[#This Row],[Column1]],mapping!A:L,11,FALSE),0),IF(W2767&gt;mapping!$N$1,IFERROR(VLOOKUP(Table4[[#This Row],[Column1]],mapping!A:L,11,FALSE),0),))</f>
        <v>0</v>
      </c>
      <c r="L2767" s="139"/>
      <c r="M2767" s="60">
        <f>IF(W2767=mapping!$N$1,IFERROR(VLOOKUP(Table4[[#This Row],[Column1]],mapping!A:L,12,FALSE),0),IF(W2767&gt;mapping!$N$1,IFERROR(VLOOKUP(Table4[[#This Row],[Column1]],mapping!A:L,12,FALSE),0),0))</f>
        <v>0</v>
      </c>
      <c r="N2767" s="58">
        <f>Table4[[#This Row],[ سعر اليومية ]]*3%*Table4[[#This Row],[عدد الدورات ]]</f>
        <v>0</v>
      </c>
      <c r="O2767" s="56">
        <f>Table4[[#This Row],[ سعر اليومية ]]*Table4[[#This Row],[عدد الدورات ]]-N2767</f>
        <v>0</v>
      </c>
      <c r="P2767" s="194"/>
      <c r="Q2767" s="194"/>
      <c r="R2767" s="194"/>
      <c r="S2767" s="58">
        <f>(Table4[[#This Row],[سعر يومية السائق]]*Table4[[#This Row],[عدد الدورات ]])-SUM(Table4[[#This Row],[سلف ]:[خصم ]])+Table4[[#This Row],[اضافي ]]</f>
        <v>0</v>
      </c>
      <c r="U2767" s="58">
        <f>Table4[[#This Row],[ سعر اليومية ]]*Table4[[#This Row],[عدد الدورات ]]-Table4[[#This Row],[سعر يومية السائق]]*L2767</f>
        <v>0</v>
      </c>
      <c r="V2767" s="58">
        <f>U2767-Table4[[#This Row],[W/H  3%]]</f>
        <v>0</v>
      </c>
      <c r="W2767" s="66" t="str">
        <f>Table4[[#This Row],[اليوم]]&amp;Table4[[#This Row],[الشهر ]]&amp;Table4[[#This Row],[العام]]</f>
        <v/>
      </c>
      <c r="X2767" s="66" t="s">
        <v>304</v>
      </c>
    </row>
    <row r="2768" spans="1:24" x14ac:dyDescent="0.3">
      <c r="A2768" s="62"/>
      <c r="B2768" s="62"/>
      <c r="C2768" s="62"/>
      <c r="D2768" s="41" t="e">
        <f t="shared" si="128"/>
        <v>#N/A</v>
      </c>
      <c r="E2768" s="4"/>
      <c r="F2768" s="41" t="e">
        <f>VLOOKUP(E2768,mapping!C:J,2,FALSE)</f>
        <v>#N/A</v>
      </c>
      <c r="G2768" s="41">
        <f>IFERROR(VLOOKUP(F2768,mapping!$D$3:$J$200,2,FALSE),0)</f>
        <v>0</v>
      </c>
      <c r="H2768" s="41">
        <f>IFERROR(VLOOKUP(F2768,mapping!$D$3:$J$200,3,FALSE),0)</f>
        <v>0</v>
      </c>
      <c r="I2768" s="41">
        <f>IFERROR(VLOOKUP(F2768,mapping!$D$3:$J$200,4,FALSE),0)</f>
        <v>0</v>
      </c>
      <c r="J2768" s="41">
        <f>IFERROR(VLOOKUP(F2768,mapping!$D$3:$J$200,5,FALSE),0)</f>
        <v>0</v>
      </c>
      <c r="K2768" s="63">
        <f>IF(W2768=mapping!$N$1,IFERROR(VLOOKUP(Table4[[#This Row],[Column1]],mapping!A:L,11,FALSE),0),IF(W2768&gt;mapping!$N$1,IFERROR(VLOOKUP(Table4[[#This Row],[Column1]],mapping!A:L,11,FALSE),0),))</f>
        <v>0</v>
      </c>
      <c r="L2768" s="139"/>
      <c r="M2768" s="60">
        <f>IF(W2768=mapping!$N$1,IFERROR(VLOOKUP(Table4[[#This Row],[Column1]],mapping!A:L,12,FALSE),0),IF(W2768&gt;mapping!$N$1,IFERROR(VLOOKUP(Table4[[#This Row],[Column1]],mapping!A:L,12,FALSE),0),0))</f>
        <v>0</v>
      </c>
      <c r="N2768" s="58">
        <f>Table4[[#This Row],[ سعر اليومية ]]*3%*Table4[[#This Row],[عدد الدورات ]]</f>
        <v>0</v>
      </c>
      <c r="O2768" s="56">
        <f>Table4[[#This Row],[ سعر اليومية ]]*Table4[[#This Row],[عدد الدورات ]]-N2768</f>
        <v>0</v>
      </c>
      <c r="P2768" s="194"/>
      <c r="Q2768" s="194"/>
      <c r="R2768" s="194"/>
      <c r="S2768" s="58">
        <f>(Table4[[#This Row],[سعر يومية السائق]]*Table4[[#This Row],[عدد الدورات ]])-SUM(Table4[[#This Row],[سلف ]:[خصم ]])+Table4[[#This Row],[اضافي ]]</f>
        <v>0</v>
      </c>
      <c r="U2768" s="58">
        <f>Table4[[#This Row],[ سعر اليومية ]]*Table4[[#This Row],[عدد الدورات ]]-Table4[[#This Row],[سعر يومية السائق]]*L2768</f>
        <v>0</v>
      </c>
      <c r="V2768" s="58">
        <f>U2768-Table4[[#This Row],[W/H  3%]]</f>
        <v>0</v>
      </c>
      <c r="W2768" s="66" t="str">
        <f>Table4[[#This Row],[اليوم]]&amp;Table4[[#This Row],[الشهر ]]&amp;Table4[[#This Row],[العام]]</f>
        <v/>
      </c>
      <c r="X2768" s="66" t="s">
        <v>304</v>
      </c>
    </row>
    <row r="2769" spans="1:24" x14ac:dyDescent="0.3">
      <c r="A2769" s="62"/>
      <c r="B2769" s="62"/>
      <c r="C2769" s="62"/>
      <c r="D2769" s="41" t="e">
        <f t="shared" si="128"/>
        <v>#N/A</v>
      </c>
      <c r="E2769" s="4"/>
      <c r="F2769" s="41" t="e">
        <f>VLOOKUP(E2769,mapping!C:J,2,FALSE)</f>
        <v>#N/A</v>
      </c>
      <c r="G2769" s="41">
        <f>IFERROR(VLOOKUP(F2769,mapping!$D$3:$J$200,2,FALSE),0)</f>
        <v>0</v>
      </c>
      <c r="H2769" s="41">
        <f>IFERROR(VLOOKUP(F2769,mapping!$D$3:$J$200,3,FALSE),0)</f>
        <v>0</v>
      </c>
      <c r="I2769" s="41">
        <f>IFERROR(VLOOKUP(F2769,mapping!$D$3:$J$200,4,FALSE),0)</f>
        <v>0</v>
      </c>
      <c r="J2769" s="41">
        <f>IFERROR(VLOOKUP(F2769,mapping!$D$3:$J$200,5,FALSE),0)</f>
        <v>0</v>
      </c>
      <c r="K2769" s="63">
        <f>IF(W2769=mapping!$N$1,IFERROR(VLOOKUP(Table4[[#This Row],[Column1]],mapping!A:L,11,FALSE),0),IF(W2769&gt;mapping!$N$1,IFERROR(VLOOKUP(Table4[[#This Row],[Column1]],mapping!A:L,11,FALSE),0),))</f>
        <v>0</v>
      </c>
      <c r="L2769" s="139"/>
      <c r="M2769" s="60">
        <f>IF(W2769=mapping!$N$1,IFERROR(VLOOKUP(Table4[[#This Row],[Column1]],mapping!A:L,12,FALSE),0),IF(W2769&gt;mapping!$N$1,IFERROR(VLOOKUP(Table4[[#This Row],[Column1]],mapping!A:L,12,FALSE),0),0))</f>
        <v>0</v>
      </c>
      <c r="N2769" s="58">
        <f>Table4[[#This Row],[ سعر اليومية ]]*3%*Table4[[#This Row],[عدد الدورات ]]</f>
        <v>0</v>
      </c>
      <c r="O2769" s="56">
        <f>Table4[[#This Row],[ سعر اليومية ]]*Table4[[#This Row],[عدد الدورات ]]-N2769</f>
        <v>0</v>
      </c>
      <c r="P2769" s="194"/>
      <c r="Q2769" s="194"/>
      <c r="R2769" s="194"/>
      <c r="S2769" s="58">
        <f>(Table4[[#This Row],[سعر يومية السائق]]*Table4[[#This Row],[عدد الدورات ]])-SUM(Table4[[#This Row],[سلف ]:[خصم ]])+Table4[[#This Row],[اضافي ]]</f>
        <v>0</v>
      </c>
      <c r="U2769" s="58">
        <f>Table4[[#This Row],[ سعر اليومية ]]*Table4[[#This Row],[عدد الدورات ]]-Table4[[#This Row],[سعر يومية السائق]]*L2769</f>
        <v>0</v>
      </c>
      <c r="V2769" s="58">
        <f>U2769-Table4[[#This Row],[W/H  3%]]</f>
        <v>0</v>
      </c>
      <c r="W2769" s="66" t="str">
        <f>Table4[[#This Row],[اليوم]]&amp;Table4[[#This Row],[الشهر ]]&amp;Table4[[#This Row],[العام]]</f>
        <v/>
      </c>
      <c r="X2769" s="66" t="s">
        <v>304</v>
      </c>
    </row>
    <row r="2770" spans="1:24" x14ac:dyDescent="0.3">
      <c r="A2770" s="62"/>
      <c r="B2770" s="62"/>
      <c r="C2770" s="62"/>
      <c r="D2770" s="41" t="e">
        <f t="shared" si="128"/>
        <v>#N/A</v>
      </c>
      <c r="E2770" s="4"/>
      <c r="F2770" s="41" t="e">
        <f>VLOOKUP(E2770,mapping!C:J,2,FALSE)</f>
        <v>#N/A</v>
      </c>
      <c r="G2770" s="41">
        <f>IFERROR(VLOOKUP(F2770,mapping!$D$3:$J$200,2,FALSE),0)</f>
        <v>0</v>
      </c>
      <c r="H2770" s="41">
        <f>IFERROR(VLOOKUP(F2770,mapping!$D$3:$J$200,3,FALSE),0)</f>
        <v>0</v>
      </c>
      <c r="I2770" s="41">
        <f>IFERROR(VLOOKUP(F2770,mapping!$D$3:$J$200,4,FALSE),0)</f>
        <v>0</v>
      </c>
      <c r="J2770" s="41">
        <f>IFERROR(VLOOKUP(F2770,mapping!$D$3:$J$200,5,FALSE),0)</f>
        <v>0</v>
      </c>
      <c r="K2770" s="63">
        <f>IF(W2770=mapping!$N$1,IFERROR(VLOOKUP(Table4[[#This Row],[Column1]],mapping!A:L,11,FALSE),0),IF(W2770&gt;mapping!$N$1,IFERROR(VLOOKUP(Table4[[#This Row],[Column1]],mapping!A:L,11,FALSE),0),))</f>
        <v>0</v>
      </c>
      <c r="L2770" s="139"/>
      <c r="M2770" s="60">
        <f>IF(W2770=mapping!$N$1,IFERROR(VLOOKUP(Table4[[#This Row],[Column1]],mapping!A:L,12,FALSE),0),IF(W2770&gt;mapping!$N$1,IFERROR(VLOOKUP(Table4[[#This Row],[Column1]],mapping!A:L,12,FALSE),0),0))</f>
        <v>0</v>
      </c>
      <c r="N2770" s="58">
        <f>Table4[[#This Row],[ سعر اليومية ]]*3%*Table4[[#This Row],[عدد الدورات ]]</f>
        <v>0</v>
      </c>
      <c r="O2770" s="56">
        <f>Table4[[#This Row],[ سعر اليومية ]]*Table4[[#This Row],[عدد الدورات ]]-N2770</f>
        <v>0</v>
      </c>
      <c r="P2770" s="194"/>
      <c r="Q2770" s="194"/>
      <c r="R2770" s="194"/>
      <c r="S2770" s="58">
        <f>(Table4[[#This Row],[سعر يومية السائق]]*Table4[[#This Row],[عدد الدورات ]])-SUM(Table4[[#This Row],[سلف ]:[خصم ]])+Table4[[#This Row],[اضافي ]]</f>
        <v>0</v>
      </c>
      <c r="U2770" s="58">
        <f>Table4[[#This Row],[ سعر اليومية ]]*Table4[[#This Row],[عدد الدورات ]]-Table4[[#This Row],[سعر يومية السائق]]*L2770</f>
        <v>0</v>
      </c>
      <c r="V2770" s="58">
        <f>U2770-Table4[[#This Row],[W/H  3%]]</f>
        <v>0</v>
      </c>
      <c r="W2770" s="66" t="str">
        <f>Table4[[#This Row],[اليوم]]&amp;Table4[[#This Row],[الشهر ]]&amp;Table4[[#This Row],[العام]]</f>
        <v/>
      </c>
      <c r="X2770" s="66" t="s">
        <v>304</v>
      </c>
    </row>
    <row r="2771" spans="1:24" x14ac:dyDescent="0.3">
      <c r="A2771" s="62"/>
      <c r="B2771" s="62"/>
      <c r="C2771" s="62"/>
      <c r="D2771" s="41" t="e">
        <f t="shared" si="128"/>
        <v>#N/A</v>
      </c>
      <c r="E2771" s="4"/>
      <c r="F2771" s="41" t="e">
        <f>VLOOKUP(E2771,mapping!C:J,2,FALSE)</f>
        <v>#N/A</v>
      </c>
      <c r="G2771" s="41">
        <f>IFERROR(VLOOKUP(F2771,mapping!$D$3:$J$200,2,FALSE),0)</f>
        <v>0</v>
      </c>
      <c r="H2771" s="41">
        <f>IFERROR(VLOOKUP(F2771,mapping!$D$3:$J$200,3,FALSE),0)</f>
        <v>0</v>
      </c>
      <c r="I2771" s="41">
        <f>IFERROR(VLOOKUP(F2771,mapping!$D$3:$J$200,4,FALSE),0)</f>
        <v>0</v>
      </c>
      <c r="J2771" s="41">
        <f>IFERROR(VLOOKUP(F2771,mapping!$D$3:$J$200,5,FALSE),0)</f>
        <v>0</v>
      </c>
      <c r="K2771" s="63">
        <f>IF(W2771=mapping!$N$1,IFERROR(VLOOKUP(Table4[[#This Row],[Column1]],mapping!A:L,11,FALSE),0),IF(W2771&gt;mapping!$N$1,IFERROR(VLOOKUP(Table4[[#This Row],[Column1]],mapping!A:L,11,FALSE),0),))</f>
        <v>0</v>
      </c>
      <c r="L2771" s="139"/>
      <c r="M2771" s="60">
        <f>IF(W2771=mapping!$N$1,IFERROR(VLOOKUP(Table4[[#This Row],[Column1]],mapping!A:L,12,FALSE),0),IF(W2771&gt;mapping!$N$1,IFERROR(VLOOKUP(Table4[[#This Row],[Column1]],mapping!A:L,12,FALSE),0),0))</f>
        <v>0</v>
      </c>
      <c r="N2771" s="58">
        <f>Table4[[#This Row],[ سعر اليومية ]]*3%*Table4[[#This Row],[عدد الدورات ]]</f>
        <v>0</v>
      </c>
      <c r="O2771" s="56">
        <f>Table4[[#This Row],[ سعر اليومية ]]*Table4[[#This Row],[عدد الدورات ]]-N2771</f>
        <v>0</v>
      </c>
      <c r="P2771" s="194"/>
      <c r="Q2771" s="194"/>
      <c r="R2771" s="194"/>
      <c r="S2771" s="58">
        <f>(Table4[[#This Row],[سعر يومية السائق]]*Table4[[#This Row],[عدد الدورات ]])-SUM(Table4[[#This Row],[سلف ]:[خصم ]])+Table4[[#This Row],[اضافي ]]</f>
        <v>0</v>
      </c>
      <c r="U2771" s="58">
        <f>Table4[[#This Row],[ سعر اليومية ]]*Table4[[#This Row],[عدد الدورات ]]-Table4[[#This Row],[سعر يومية السائق]]*L2771</f>
        <v>0</v>
      </c>
      <c r="V2771" s="58">
        <f>U2771-Table4[[#This Row],[W/H  3%]]</f>
        <v>0</v>
      </c>
      <c r="W2771" s="66" t="str">
        <f>Table4[[#This Row],[اليوم]]&amp;Table4[[#This Row],[الشهر ]]&amp;Table4[[#This Row],[العام]]</f>
        <v/>
      </c>
      <c r="X2771" s="66" t="s">
        <v>304</v>
      </c>
    </row>
    <row r="2772" spans="1:24" x14ac:dyDescent="0.3">
      <c r="A2772" s="62"/>
      <c r="B2772" s="62"/>
      <c r="C2772" s="62"/>
      <c r="D2772" s="41" t="e">
        <f t="shared" si="128"/>
        <v>#N/A</v>
      </c>
      <c r="E2772" s="4"/>
      <c r="F2772" s="41" t="e">
        <f>VLOOKUP(E2772,mapping!C:J,2,FALSE)</f>
        <v>#N/A</v>
      </c>
      <c r="G2772" s="41">
        <f>IFERROR(VLOOKUP(F2772,mapping!$D$3:$J$200,2,FALSE),0)</f>
        <v>0</v>
      </c>
      <c r="H2772" s="41">
        <f>IFERROR(VLOOKUP(F2772,mapping!$D$3:$J$200,3,FALSE),0)</f>
        <v>0</v>
      </c>
      <c r="I2772" s="41">
        <f>IFERROR(VLOOKUP(F2772,mapping!$D$3:$J$200,4,FALSE),0)</f>
        <v>0</v>
      </c>
      <c r="J2772" s="41">
        <f>IFERROR(VLOOKUP(F2772,mapping!$D$3:$J$200,5,FALSE),0)</f>
        <v>0</v>
      </c>
      <c r="K2772" s="63">
        <f>IF(W2772=mapping!$N$1,IFERROR(VLOOKUP(Table4[[#This Row],[Column1]],mapping!A:L,11,FALSE),0),IF(W2772&gt;mapping!$N$1,IFERROR(VLOOKUP(Table4[[#This Row],[Column1]],mapping!A:L,11,FALSE),0),))</f>
        <v>0</v>
      </c>
      <c r="L2772" s="139"/>
      <c r="M2772" s="60">
        <f>IF(W2772=mapping!$N$1,IFERROR(VLOOKUP(Table4[[#This Row],[Column1]],mapping!A:L,12,FALSE),0),IF(W2772&gt;mapping!$N$1,IFERROR(VLOOKUP(Table4[[#This Row],[Column1]],mapping!A:L,12,FALSE),0),0))</f>
        <v>0</v>
      </c>
      <c r="N2772" s="58">
        <f>Table4[[#This Row],[ سعر اليومية ]]*3%*Table4[[#This Row],[عدد الدورات ]]</f>
        <v>0</v>
      </c>
      <c r="O2772" s="56">
        <f>Table4[[#This Row],[ سعر اليومية ]]*Table4[[#This Row],[عدد الدورات ]]-N2772</f>
        <v>0</v>
      </c>
      <c r="P2772" s="194"/>
      <c r="Q2772" s="194"/>
      <c r="R2772" s="194"/>
      <c r="S2772" s="58">
        <f>(Table4[[#This Row],[سعر يومية السائق]]*Table4[[#This Row],[عدد الدورات ]])-SUM(Table4[[#This Row],[سلف ]:[خصم ]])+Table4[[#This Row],[اضافي ]]</f>
        <v>0</v>
      </c>
      <c r="U2772" s="58">
        <f>Table4[[#This Row],[ سعر اليومية ]]*Table4[[#This Row],[عدد الدورات ]]-Table4[[#This Row],[سعر يومية السائق]]*L2772</f>
        <v>0</v>
      </c>
      <c r="V2772" s="58">
        <f>U2772-Table4[[#This Row],[W/H  3%]]</f>
        <v>0</v>
      </c>
      <c r="W2772" s="66" t="str">
        <f>Table4[[#This Row],[اليوم]]&amp;Table4[[#This Row],[الشهر ]]&amp;Table4[[#This Row],[العام]]</f>
        <v/>
      </c>
      <c r="X2772" s="66" t="s">
        <v>304</v>
      </c>
    </row>
    <row r="2773" spans="1:24" x14ac:dyDescent="0.3">
      <c r="A2773" s="62"/>
      <c r="B2773" s="62"/>
      <c r="C2773" s="62"/>
      <c r="D2773" s="41" t="e">
        <f t="shared" si="128"/>
        <v>#N/A</v>
      </c>
      <c r="E2773" s="4"/>
      <c r="F2773" s="41" t="e">
        <f>VLOOKUP(E2773,mapping!C:J,2,FALSE)</f>
        <v>#N/A</v>
      </c>
      <c r="G2773" s="41">
        <f>IFERROR(VLOOKUP(F2773,mapping!$D$3:$J$200,2,FALSE),0)</f>
        <v>0</v>
      </c>
      <c r="H2773" s="41">
        <f>IFERROR(VLOOKUP(F2773,mapping!$D$3:$J$200,3,FALSE),0)</f>
        <v>0</v>
      </c>
      <c r="I2773" s="41">
        <f>IFERROR(VLOOKUP(F2773,mapping!$D$3:$J$200,4,FALSE),0)</f>
        <v>0</v>
      </c>
      <c r="J2773" s="41">
        <f>IFERROR(VLOOKUP(F2773,mapping!$D$3:$J$200,5,FALSE),0)</f>
        <v>0</v>
      </c>
      <c r="K2773" s="63">
        <f>IF(W2773=mapping!$N$1,IFERROR(VLOOKUP(Table4[[#This Row],[Column1]],mapping!A:L,11,FALSE),0),IF(W2773&gt;mapping!$N$1,IFERROR(VLOOKUP(Table4[[#This Row],[Column1]],mapping!A:L,11,FALSE),0),))</f>
        <v>0</v>
      </c>
      <c r="L2773" s="139"/>
      <c r="M2773" s="60">
        <f>IF(W2773=mapping!$N$1,IFERROR(VLOOKUP(Table4[[#This Row],[Column1]],mapping!A:L,12,FALSE),0),IF(W2773&gt;mapping!$N$1,IFERROR(VLOOKUP(Table4[[#This Row],[Column1]],mapping!A:L,12,FALSE),0),0))</f>
        <v>0</v>
      </c>
      <c r="N2773" s="58">
        <f>Table4[[#This Row],[ سعر اليومية ]]*3%*Table4[[#This Row],[عدد الدورات ]]</f>
        <v>0</v>
      </c>
      <c r="O2773" s="56">
        <f>Table4[[#This Row],[ سعر اليومية ]]*Table4[[#This Row],[عدد الدورات ]]-N2773</f>
        <v>0</v>
      </c>
      <c r="P2773" s="194"/>
      <c r="Q2773" s="194"/>
      <c r="R2773" s="194"/>
      <c r="S2773" s="58">
        <f>(Table4[[#This Row],[سعر يومية السائق]]*Table4[[#This Row],[عدد الدورات ]])-SUM(Table4[[#This Row],[سلف ]:[خصم ]])+Table4[[#This Row],[اضافي ]]</f>
        <v>0</v>
      </c>
      <c r="U2773" s="58">
        <f>Table4[[#This Row],[ سعر اليومية ]]*Table4[[#This Row],[عدد الدورات ]]-Table4[[#This Row],[سعر يومية السائق]]*L2773</f>
        <v>0</v>
      </c>
      <c r="V2773" s="58">
        <f>U2773-Table4[[#This Row],[W/H  3%]]</f>
        <v>0</v>
      </c>
      <c r="W2773" s="66" t="str">
        <f>Table4[[#This Row],[اليوم]]&amp;Table4[[#This Row],[الشهر ]]&amp;Table4[[#This Row],[العام]]</f>
        <v/>
      </c>
      <c r="X2773" s="66" t="s">
        <v>304</v>
      </c>
    </row>
    <row r="2774" spans="1:24" x14ac:dyDescent="0.3">
      <c r="A2774" s="62"/>
      <c r="B2774" s="62"/>
      <c r="C2774" s="62"/>
      <c r="D2774" s="41" t="e">
        <f t="shared" si="128"/>
        <v>#N/A</v>
      </c>
      <c r="E2774" s="4"/>
      <c r="F2774" s="41" t="e">
        <f>VLOOKUP(E2774,mapping!C:J,2,FALSE)</f>
        <v>#N/A</v>
      </c>
      <c r="G2774" s="41">
        <f>IFERROR(VLOOKUP(F2774,mapping!$D$3:$J$200,2,FALSE),0)</f>
        <v>0</v>
      </c>
      <c r="H2774" s="41">
        <f>IFERROR(VLOOKUP(F2774,mapping!$D$3:$J$200,3,FALSE),0)</f>
        <v>0</v>
      </c>
      <c r="I2774" s="41">
        <f>IFERROR(VLOOKUP(F2774,mapping!$D$3:$J$200,4,FALSE),0)</f>
        <v>0</v>
      </c>
      <c r="J2774" s="41">
        <f>IFERROR(VLOOKUP(F2774,mapping!$D$3:$J$200,5,FALSE),0)</f>
        <v>0</v>
      </c>
      <c r="K2774" s="63">
        <f>IF(W2774=mapping!$N$1,IFERROR(VLOOKUP(Table4[[#This Row],[Column1]],mapping!A:L,11,FALSE),0),IF(W2774&gt;mapping!$N$1,IFERROR(VLOOKUP(Table4[[#This Row],[Column1]],mapping!A:L,11,FALSE),0),))</f>
        <v>0</v>
      </c>
      <c r="L2774" s="139"/>
      <c r="M2774" s="60">
        <f>IF(W2774=mapping!$N$1,IFERROR(VLOOKUP(Table4[[#This Row],[Column1]],mapping!A:L,12,FALSE),0),IF(W2774&gt;mapping!$N$1,IFERROR(VLOOKUP(Table4[[#This Row],[Column1]],mapping!A:L,12,FALSE),0),0))</f>
        <v>0</v>
      </c>
      <c r="N2774" s="58">
        <f>Table4[[#This Row],[ سعر اليومية ]]*3%*Table4[[#This Row],[عدد الدورات ]]</f>
        <v>0</v>
      </c>
      <c r="O2774" s="56">
        <f>Table4[[#This Row],[ سعر اليومية ]]*Table4[[#This Row],[عدد الدورات ]]-N2774</f>
        <v>0</v>
      </c>
      <c r="P2774" s="194"/>
      <c r="Q2774" s="194"/>
      <c r="R2774" s="194"/>
      <c r="S2774" s="58">
        <f>(Table4[[#This Row],[سعر يومية السائق]]*Table4[[#This Row],[عدد الدورات ]])-SUM(Table4[[#This Row],[سلف ]:[خصم ]])+Table4[[#This Row],[اضافي ]]</f>
        <v>0</v>
      </c>
      <c r="U2774" s="58">
        <f>Table4[[#This Row],[ سعر اليومية ]]*Table4[[#This Row],[عدد الدورات ]]-Table4[[#This Row],[سعر يومية السائق]]*L2774</f>
        <v>0</v>
      </c>
      <c r="V2774" s="58">
        <f>U2774-Table4[[#This Row],[W/H  3%]]</f>
        <v>0</v>
      </c>
      <c r="W2774" s="66" t="str">
        <f>Table4[[#This Row],[اليوم]]&amp;Table4[[#This Row],[الشهر ]]&amp;Table4[[#This Row],[العام]]</f>
        <v/>
      </c>
      <c r="X2774" s="66" t="s">
        <v>304</v>
      </c>
    </row>
    <row r="2775" spans="1:24" x14ac:dyDescent="0.3">
      <c r="A2775" s="62"/>
      <c r="B2775" s="62"/>
      <c r="C2775" s="62"/>
      <c r="D2775" s="41" t="e">
        <f t="shared" si="128"/>
        <v>#N/A</v>
      </c>
      <c r="E2775" s="4"/>
      <c r="F2775" s="41" t="e">
        <f>VLOOKUP(E2775,mapping!C:J,2,FALSE)</f>
        <v>#N/A</v>
      </c>
      <c r="G2775" s="41">
        <f>IFERROR(VLOOKUP(F2775,mapping!$D$3:$J$200,2,FALSE),0)</f>
        <v>0</v>
      </c>
      <c r="H2775" s="41">
        <f>IFERROR(VLOOKUP(F2775,mapping!$D$3:$J$200,3,FALSE),0)</f>
        <v>0</v>
      </c>
      <c r="I2775" s="41">
        <f>IFERROR(VLOOKUP(F2775,mapping!$D$3:$J$200,4,FALSE),0)</f>
        <v>0</v>
      </c>
      <c r="J2775" s="41">
        <f>IFERROR(VLOOKUP(F2775,mapping!$D$3:$J$200,5,FALSE),0)</f>
        <v>0</v>
      </c>
      <c r="K2775" s="63">
        <f>IF(W2775=mapping!$N$1,IFERROR(VLOOKUP(Table4[[#This Row],[Column1]],mapping!A:L,11,FALSE),0),IF(W2775&gt;mapping!$N$1,IFERROR(VLOOKUP(Table4[[#This Row],[Column1]],mapping!A:L,11,FALSE),0),))</f>
        <v>0</v>
      </c>
      <c r="L2775" s="139"/>
      <c r="M2775" s="60">
        <f>IF(W2775=mapping!$N$1,IFERROR(VLOOKUP(Table4[[#This Row],[Column1]],mapping!A:L,12,FALSE),0),IF(W2775&gt;mapping!$N$1,IFERROR(VLOOKUP(Table4[[#This Row],[Column1]],mapping!A:L,12,FALSE),0),0))</f>
        <v>0</v>
      </c>
      <c r="N2775" s="58">
        <f>Table4[[#This Row],[ سعر اليومية ]]*3%*Table4[[#This Row],[عدد الدورات ]]</f>
        <v>0</v>
      </c>
      <c r="O2775" s="56">
        <f>Table4[[#This Row],[ سعر اليومية ]]*Table4[[#This Row],[عدد الدورات ]]-N2775</f>
        <v>0</v>
      </c>
      <c r="P2775" s="194"/>
      <c r="Q2775" s="194"/>
      <c r="R2775" s="194"/>
      <c r="S2775" s="58">
        <f>(Table4[[#This Row],[سعر يومية السائق]]*Table4[[#This Row],[عدد الدورات ]])-SUM(Table4[[#This Row],[سلف ]:[خصم ]])+Table4[[#This Row],[اضافي ]]</f>
        <v>0</v>
      </c>
      <c r="U2775" s="58">
        <f>Table4[[#This Row],[ سعر اليومية ]]*Table4[[#This Row],[عدد الدورات ]]-Table4[[#This Row],[سعر يومية السائق]]*L2775</f>
        <v>0</v>
      </c>
      <c r="V2775" s="58">
        <f>U2775-Table4[[#This Row],[W/H  3%]]</f>
        <v>0</v>
      </c>
      <c r="W2775" s="66" t="str">
        <f>Table4[[#This Row],[اليوم]]&amp;Table4[[#This Row],[الشهر ]]&amp;Table4[[#This Row],[العام]]</f>
        <v/>
      </c>
      <c r="X2775" s="66" t="s">
        <v>304</v>
      </c>
    </row>
    <row r="2776" spans="1:24" x14ac:dyDescent="0.3">
      <c r="A2776" s="62"/>
      <c r="B2776" s="62"/>
      <c r="C2776" s="62"/>
      <c r="D2776" s="41" t="e">
        <f t="shared" si="128"/>
        <v>#N/A</v>
      </c>
      <c r="E2776" s="4"/>
      <c r="F2776" s="41" t="e">
        <f>VLOOKUP(E2776,mapping!C:J,2,FALSE)</f>
        <v>#N/A</v>
      </c>
      <c r="G2776" s="41">
        <f>IFERROR(VLOOKUP(F2776,mapping!$D$3:$J$200,2,FALSE),0)</f>
        <v>0</v>
      </c>
      <c r="H2776" s="41">
        <f>IFERROR(VLOOKUP(F2776,mapping!$D$3:$J$200,3,FALSE),0)</f>
        <v>0</v>
      </c>
      <c r="I2776" s="41">
        <f>IFERROR(VLOOKUP(F2776,mapping!$D$3:$J$200,4,FALSE),0)</f>
        <v>0</v>
      </c>
      <c r="J2776" s="41">
        <f>IFERROR(VLOOKUP(F2776,mapping!$D$3:$J$200,5,FALSE),0)</f>
        <v>0</v>
      </c>
      <c r="K2776" s="63">
        <f>IF(W2776=mapping!$N$1,IFERROR(VLOOKUP(Table4[[#This Row],[Column1]],mapping!A:L,11,FALSE),0),IF(W2776&gt;mapping!$N$1,IFERROR(VLOOKUP(Table4[[#This Row],[Column1]],mapping!A:L,11,FALSE),0),))</f>
        <v>0</v>
      </c>
      <c r="L2776" s="139"/>
      <c r="M2776" s="60">
        <f>IF(W2776=mapping!$N$1,IFERROR(VLOOKUP(Table4[[#This Row],[Column1]],mapping!A:L,12,FALSE),0),IF(W2776&gt;mapping!$N$1,IFERROR(VLOOKUP(Table4[[#This Row],[Column1]],mapping!A:L,12,FALSE),0),0))</f>
        <v>0</v>
      </c>
      <c r="N2776" s="58">
        <f>Table4[[#This Row],[ سعر اليومية ]]*3%*Table4[[#This Row],[عدد الدورات ]]</f>
        <v>0</v>
      </c>
      <c r="O2776" s="56">
        <f>Table4[[#This Row],[ سعر اليومية ]]*Table4[[#This Row],[عدد الدورات ]]-N2776</f>
        <v>0</v>
      </c>
      <c r="P2776" s="194"/>
      <c r="Q2776" s="194"/>
      <c r="R2776" s="194"/>
      <c r="S2776" s="58">
        <f>(Table4[[#This Row],[سعر يومية السائق]]*Table4[[#This Row],[عدد الدورات ]])-SUM(Table4[[#This Row],[سلف ]:[خصم ]])+Table4[[#This Row],[اضافي ]]</f>
        <v>0</v>
      </c>
      <c r="U2776" s="58">
        <f>Table4[[#This Row],[ سعر اليومية ]]*Table4[[#This Row],[عدد الدورات ]]-Table4[[#This Row],[سعر يومية السائق]]*L2776</f>
        <v>0</v>
      </c>
      <c r="V2776" s="58">
        <f>U2776-Table4[[#This Row],[W/H  3%]]</f>
        <v>0</v>
      </c>
      <c r="W2776" s="66" t="str">
        <f>Table4[[#This Row],[اليوم]]&amp;Table4[[#This Row],[الشهر ]]&amp;Table4[[#This Row],[العام]]</f>
        <v/>
      </c>
      <c r="X2776" s="66" t="s">
        <v>304</v>
      </c>
    </row>
    <row r="2777" spans="1:24" x14ac:dyDescent="0.3">
      <c r="A2777" s="62"/>
      <c r="B2777" s="62"/>
      <c r="C2777" s="62"/>
      <c r="D2777" s="41" t="e">
        <f t="shared" si="128"/>
        <v>#N/A</v>
      </c>
      <c r="E2777" s="4"/>
      <c r="F2777" s="41" t="e">
        <f>VLOOKUP(E2777,mapping!C:J,2,FALSE)</f>
        <v>#N/A</v>
      </c>
      <c r="G2777" s="41">
        <f>IFERROR(VLOOKUP(F2777,mapping!$D$3:$J$200,2,FALSE),0)</f>
        <v>0</v>
      </c>
      <c r="H2777" s="41">
        <f>IFERROR(VLOOKUP(F2777,mapping!$D$3:$J$200,3,FALSE),0)</f>
        <v>0</v>
      </c>
      <c r="I2777" s="41">
        <f>IFERROR(VLOOKUP(F2777,mapping!$D$3:$J$200,4,FALSE),0)</f>
        <v>0</v>
      </c>
      <c r="J2777" s="41">
        <f>IFERROR(VLOOKUP(F2777,mapping!$D$3:$J$200,5,FALSE),0)</f>
        <v>0</v>
      </c>
      <c r="K2777" s="63">
        <f>IF(W2777=mapping!$N$1,IFERROR(VLOOKUP(Table4[[#This Row],[Column1]],mapping!A:L,11,FALSE),0),IF(W2777&gt;mapping!$N$1,IFERROR(VLOOKUP(Table4[[#This Row],[Column1]],mapping!A:L,11,FALSE),0),))</f>
        <v>0</v>
      </c>
      <c r="L2777" s="139"/>
      <c r="M2777" s="60">
        <f>IF(W2777=mapping!$N$1,IFERROR(VLOOKUP(Table4[[#This Row],[Column1]],mapping!A:L,12,FALSE),0),IF(W2777&gt;mapping!$N$1,IFERROR(VLOOKUP(Table4[[#This Row],[Column1]],mapping!A:L,12,FALSE),0),0))</f>
        <v>0</v>
      </c>
      <c r="N2777" s="58">
        <f>Table4[[#This Row],[ سعر اليومية ]]*3%*Table4[[#This Row],[عدد الدورات ]]</f>
        <v>0</v>
      </c>
      <c r="O2777" s="56">
        <f>Table4[[#This Row],[ سعر اليومية ]]*Table4[[#This Row],[عدد الدورات ]]-N2777</f>
        <v>0</v>
      </c>
      <c r="P2777" s="194"/>
      <c r="Q2777" s="194"/>
      <c r="R2777" s="194"/>
      <c r="S2777" s="58">
        <f>(Table4[[#This Row],[سعر يومية السائق]]*Table4[[#This Row],[عدد الدورات ]])-SUM(Table4[[#This Row],[سلف ]:[خصم ]])+Table4[[#This Row],[اضافي ]]</f>
        <v>0</v>
      </c>
      <c r="U2777" s="58">
        <f>Table4[[#This Row],[ سعر اليومية ]]*Table4[[#This Row],[عدد الدورات ]]-Table4[[#This Row],[سعر يومية السائق]]*L2777</f>
        <v>0</v>
      </c>
      <c r="V2777" s="58">
        <f>U2777-Table4[[#This Row],[W/H  3%]]</f>
        <v>0</v>
      </c>
      <c r="W2777" s="66" t="str">
        <f>Table4[[#This Row],[اليوم]]&amp;Table4[[#This Row],[الشهر ]]&amp;Table4[[#This Row],[العام]]</f>
        <v/>
      </c>
      <c r="X2777" s="66" t="s">
        <v>304</v>
      </c>
    </row>
    <row r="2778" spans="1:24" x14ac:dyDescent="0.3">
      <c r="A2778" s="62"/>
      <c r="B2778" s="62"/>
      <c r="C2778" s="62"/>
      <c r="D2778" s="41" t="e">
        <f t="shared" si="128"/>
        <v>#N/A</v>
      </c>
      <c r="E2778" s="4"/>
      <c r="F2778" s="41" t="e">
        <f>VLOOKUP(E2778,mapping!C:J,2,FALSE)</f>
        <v>#N/A</v>
      </c>
      <c r="G2778" s="41">
        <f>IFERROR(VLOOKUP(F2778,mapping!$D$3:$J$200,2,FALSE),0)</f>
        <v>0</v>
      </c>
      <c r="H2778" s="41">
        <f>IFERROR(VLOOKUP(F2778,mapping!$D$3:$J$200,3,FALSE),0)</f>
        <v>0</v>
      </c>
      <c r="I2778" s="41">
        <f>IFERROR(VLOOKUP(F2778,mapping!$D$3:$J$200,4,FALSE),0)</f>
        <v>0</v>
      </c>
      <c r="J2778" s="41">
        <f>IFERROR(VLOOKUP(F2778,mapping!$D$3:$J$200,5,FALSE),0)</f>
        <v>0</v>
      </c>
      <c r="K2778" s="63">
        <f>IF(W2778=mapping!$N$1,IFERROR(VLOOKUP(Table4[[#This Row],[Column1]],mapping!A:L,11,FALSE),0),IF(W2778&gt;mapping!$N$1,IFERROR(VLOOKUP(Table4[[#This Row],[Column1]],mapping!A:L,11,FALSE),0),))</f>
        <v>0</v>
      </c>
      <c r="L2778" s="139"/>
      <c r="M2778" s="60">
        <f>IF(W2778=mapping!$N$1,IFERROR(VLOOKUP(Table4[[#This Row],[Column1]],mapping!A:L,12,FALSE),0),IF(W2778&gt;mapping!$N$1,IFERROR(VLOOKUP(Table4[[#This Row],[Column1]],mapping!A:L,12,FALSE),0),0))</f>
        <v>0</v>
      </c>
      <c r="N2778" s="58">
        <f>Table4[[#This Row],[ سعر اليومية ]]*3%*Table4[[#This Row],[عدد الدورات ]]</f>
        <v>0</v>
      </c>
      <c r="O2778" s="56">
        <f>Table4[[#This Row],[ سعر اليومية ]]*Table4[[#This Row],[عدد الدورات ]]-N2778</f>
        <v>0</v>
      </c>
      <c r="P2778" s="194"/>
      <c r="Q2778" s="194"/>
      <c r="R2778" s="194"/>
      <c r="S2778" s="58">
        <f>(Table4[[#This Row],[سعر يومية السائق]]*Table4[[#This Row],[عدد الدورات ]])-SUM(Table4[[#This Row],[سلف ]:[خصم ]])+Table4[[#This Row],[اضافي ]]</f>
        <v>0</v>
      </c>
      <c r="U2778" s="58">
        <f>Table4[[#This Row],[ سعر اليومية ]]*Table4[[#This Row],[عدد الدورات ]]-Table4[[#This Row],[سعر يومية السائق]]*L2778</f>
        <v>0</v>
      </c>
      <c r="V2778" s="58">
        <f>U2778-Table4[[#This Row],[W/H  3%]]</f>
        <v>0</v>
      </c>
      <c r="W2778" s="66" t="str">
        <f>Table4[[#This Row],[اليوم]]&amp;Table4[[#This Row],[الشهر ]]&amp;Table4[[#This Row],[العام]]</f>
        <v/>
      </c>
      <c r="X2778" s="66" t="s">
        <v>304</v>
      </c>
    </row>
    <row r="2779" spans="1:24" x14ac:dyDescent="0.3">
      <c r="A2779" s="62"/>
      <c r="B2779" s="62"/>
      <c r="C2779" s="62"/>
      <c r="D2779" s="41" t="e">
        <f t="shared" si="128"/>
        <v>#N/A</v>
      </c>
      <c r="E2779" s="4"/>
      <c r="F2779" s="41" t="e">
        <f>VLOOKUP(E2779,mapping!C:J,2,FALSE)</f>
        <v>#N/A</v>
      </c>
      <c r="G2779" s="41">
        <f>IFERROR(VLOOKUP(F2779,mapping!$D$3:$J$200,2,FALSE),0)</f>
        <v>0</v>
      </c>
      <c r="H2779" s="41">
        <f>IFERROR(VLOOKUP(F2779,mapping!$D$3:$J$200,3,FALSE),0)</f>
        <v>0</v>
      </c>
      <c r="I2779" s="41">
        <f>IFERROR(VLOOKUP(F2779,mapping!$D$3:$J$200,4,FALSE),0)</f>
        <v>0</v>
      </c>
      <c r="J2779" s="41">
        <f>IFERROR(VLOOKUP(F2779,mapping!$D$3:$J$200,5,FALSE),0)</f>
        <v>0</v>
      </c>
      <c r="K2779" s="63">
        <f>IF(W2779=mapping!$N$1,IFERROR(VLOOKUP(Table4[[#This Row],[Column1]],mapping!A:L,11,FALSE),0),IF(W2779&gt;mapping!$N$1,IFERROR(VLOOKUP(Table4[[#This Row],[Column1]],mapping!A:L,11,FALSE),0),))</f>
        <v>0</v>
      </c>
      <c r="L2779" s="139"/>
      <c r="M2779" s="60">
        <f>IF(W2779=mapping!$N$1,IFERROR(VLOOKUP(Table4[[#This Row],[Column1]],mapping!A:L,12,FALSE),0),IF(W2779&gt;mapping!$N$1,IFERROR(VLOOKUP(Table4[[#This Row],[Column1]],mapping!A:L,12,FALSE),0),0))</f>
        <v>0</v>
      </c>
      <c r="N2779" s="58">
        <f>Table4[[#This Row],[ سعر اليومية ]]*3%*Table4[[#This Row],[عدد الدورات ]]</f>
        <v>0</v>
      </c>
      <c r="O2779" s="56">
        <f>Table4[[#This Row],[ سعر اليومية ]]*Table4[[#This Row],[عدد الدورات ]]-N2779</f>
        <v>0</v>
      </c>
      <c r="P2779" s="194"/>
      <c r="Q2779" s="194"/>
      <c r="R2779" s="194"/>
      <c r="S2779" s="58">
        <f>(Table4[[#This Row],[سعر يومية السائق]]*Table4[[#This Row],[عدد الدورات ]])-SUM(Table4[[#This Row],[سلف ]:[خصم ]])+Table4[[#This Row],[اضافي ]]</f>
        <v>0</v>
      </c>
      <c r="U2779" s="58">
        <f>Table4[[#This Row],[ سعر اليومية ]]*Table4[[#This Row],[عدد الدورات ]]-Table4[[#This Row],[سعر يومية السائق]]*L2779</f>
        <v>0</v>
      </c>
      <c r="V2779" s="58">
        <f>U2779-Table4[[#This Row],[W/H  3%]]</f>
        <v>0</v>
      </c>
      <c r="W2779" s="66" t="str">
        <f>Table4[[#This Row],[اليوم]]&amp;Table4[[#This Row],[الشهر ]]&amp;Table4[[#This Row],[العام]]</f>
        <v/>
      </c>
      <c r="X2779" s="66" t="s">
        <v>304</v>
      </c>
    </row>
    <row r="2780" spans="1:24" x14ac:dyDescent="0.3">
      <c r="A2780" s="62"/>
      <c r="B2780" s="62"/>
      <c r="C2780" s="62"/>
      <c r="D2780" s="41" t="e">
        <f t="shared" si="128"/>
        <v>#N/A</v>
      </c>
      <c r="E2780" s="4"/>
      <c r="F2780" s="41" t="e">
        <f>VLOOKUP(E2780,mapping!C:J,2,FALSE)</f>
        <v>#N/A</v>
      </c>
      <c r="G2780" s="41">
        <f>IFERROR(VLOOKUP(F2780,mapping!$D$3:$J$200,2,FALSE),0)</f>
        <v>0</v>
      </c>
      <c r="H2780" s="41">
        <f>IFERROR(VLOOKUP(F2780,mapping!$D$3:$J$200,3,FALSE),0)</f>
        <v>0</v>
      </c>
      <c r="I2780" s="41">
        <f>IFERROR(VLOOKUP(F2780,mapping!$D$3:$J$200,4,FALSE),0)</f>
        <v>0</v>
      </c>
      <c r="J2780" s="41">
        <f>IFERROR(VLOOKUP(F2780,mapping!$D$3:$J$200,5,FALSE),0)</f>
        <v>0</v>
      </c>
      <c r="K2780" s="63">
        <f>IF(W2780=mapping!$N$1,IFERROR(VLOOKUP(Table4[[#This Row],[Column1]],mapping!A:L,11,FALSE),0),IF(W2780&gt;mapping!$N$1,IFERROR(VLOOKUP(Table4[[#This Row],[Column1]],mapping!A:L,11,FALSE),0),))</f>
        <v>0</v>
      </c>
      <c r="L2780" s="139"/>
      <c r="M2780" s="60">
        <f>IF(W2780=mapping!$N$1,IFERROR(VLOOKUP(Table4[[#This Row],[Column1]],mapping!A:L,12,FALSE),0),IF(W2780&gt;mapping!$N$1,IFERROR(VLOOKUP(Table4[[#This Row],[Column1]],mapping!A:L,12,FALSE),0),0))</f>
        <v>0</v>
      </c>
      <c r="N2780" s="58">
        <f>Table4[[#This Row],[ سعر اليومية ]]*3%*Table4[[#This Row],[عدد الدورات ]]</f>
        <v>0</v>
      </c>
      <c r="O2780" s="56">
        <f>Table4[[#This Row],[ سعر اليومية ]]*Table4[[#This Row],[عدد الدورات ]]-N2780</f>
        <v>0</v>
      </c>
      <c r="P2780" s="194"/>
      <c r="Q2780" s="194"/>
      <c r="R2780" s="194"/>
      <c r="S2780" s="58">
        <f>(Table4[[#This Row],[سعر يومية السائق]]*Table4[[#This Row],[عدد الدورات ]])-SUM(Table4[[#This Row],[سلف ]:[خصم ]])+Table4[[#This Row],[اضافي ]]</f>
        <v>0</v>
      </c>
      <c r="U2780" s="58">
        <f>Table4[[#This Row],[ سعر اليومية ]]*Table4[[#This Row],[عدد الدورات ]]-Table4[[#This Row],[سعر يومية السائق]]*L2780</f>
        <v>0</v>
      </c>
      <c r="V2780" s="58">
        <f>U2780-Table4[[#This Row],[W/H  3%]]</f>
        <v>0</v>
      </c>
      <c r="W2780" s="66" t="str">
        <f>Table4[[#This Row],[اليوم]]&amp;Table4[[#This Row],[الشهر ]]&amp;Table4[[#This Row],[العام]]</f>
        <v/>
      </c>
      <c r="X2780" s="66" t="s">
        <v>304</v>
      </c>
    </row>
    <row r="2781" spans="1:24" x14ac:dyDescent="0.3">
      <c r="A2781" s="62"/>
      <c r="B2781" s="62"/>
      <c r="C2781" s="62"/>
      <c r="D2781" s="41" t="e">
        <f t="shared" si="128"/>
        <v>#N/A</v>
      </c>
      <c r="E2781" s="4"/>
      <c r="F2781" s="41" t="e">
        <f>VLOOKUP(E2781,mapping!C:J,2,FALSE)</f>
        <v>#N/A</v>
      </c>
      <c r="G2781" s="41">
        <f>IFERROR(VLOOKUP(F2781,mapping!$D$3:$J$200,2,FALSE),0)</f>
        <v>0</v>
      </c>
      <c r="H2781" s="41">
        <f>IFERROR(VLOOKUP(F2781,mapping!$D$3:$J$200,3,FALSE),0)</f>
        <v>0</v>
      </c>
      <c r="I2781" s="41">
        <f>IFERROR(VLOOKUP(F2781,mapping!$D$3:$J$200,4,FALSE),0)</f>
        <v>0</v>
      </c>
      <c r="J2781" s="41">
        <f>IFERROR(VLOOKUP(F2781,mapping!$D$3:$J$200,5,FALSE),0)</f>
        <v>0</v>
      </c>
      <c r="K2781" s="63">
        <f>IF(W2781=mapping!$N$1,IFERROR(VLOOKUP(Table4[[#This Row],[Column1]],mapping!A:L,11,FALSE),0),IF(W2781&gt;mapping!$N$1,IFERROR(VLOOKUP(Table4[[#This Row],[Column1]],mapping!A:L,11,FALSE),0),))</f>
        <v>0</v>
      </c>
      <c r="L2781" s="139"/>
      <c r="M2781" s="60">
        <f>IF(W2781=mapping!$N$1,IFERROR(VLOOKUP(Table4[[#This Row],[Column1]],mapping!A:L,12,FALSE),0),IF(W2781&gt;mapping!$N$1,IFERROR(VLOOKUP(Table4[[#This Row],[Column1]],mapping!A:L,12,FALSE),0),0))</f>
        <v>0</v>
      </c>
      <c r="N2781" s="58">
        <f>Table4[[#This Row],[ سعر اليومية ]]*3%*Table4[[#This Row],[عدد الدورات ]]</f>
        <v>0</v>
      </c>
      <c r="O2781" s="56">
        <f>Table4[[#This Row],[ سعر اليومية ]]*Table4[[#This Row],[عدد الدورات ]]-N2781</f>
        <v>0</v>
      </c>
      <c r="P2781" s="194"/>
      <c r="Q2781" s="194"/>
      <c r="R2781" s="194"/>
      <c r="S2781" s="58">
        <f>(Table4[[#This Row],[سعر يومية السائق]]*Table4[[#This Row],[عدد الدورات ]])-SUM(Table4[[#This Row],[سلف ]:[خصم ]])+Table4[[#This Row],[اضافي ]]</f>
        <v>0</v>
      </c>
      <c r="U2781" s="58">
        <f>Table4[[#This Row],[ سعر اليومية ]]*Table4[[#This Row],[عدد الدورات ]]-Table4[[#This Row],[سعر يومية السائق]]*L2781</f>
        <v>0</v>
      </c>
      <c r="V2781" s="58">
        <f>U2781-Table4[[#This Row],[W/H  3%]]</f>
        <v>0</v>
      </c>
      <c r="W2781" s="66" t="str">
        <f>Table4[[#This Row],[اليوم]]&amp;Table4[[#This Row],[الشهر ]]&amp;Table4[[#This Row],[العام]]</f>
        <v/>
      </c>
      <c r="X2781" s="66" t="s">
        <v>304</v>
      </c>
    </row>
    <row r="2782" spans="1:24" x14ac:dyDescent="0.3">
      <c r="A2782" s="62"/>
      <c r="B2782" s="62"/>
      <c r="C2782" s="62"/>
      <c r="D2782" s="41" t="e">
        <f t="shared" si="128"/>
        <v>#N/A</v>
      </c>
      <c r="E2782" s="4"/>
      <c r="F2782" s="41" t="e">
        <f>VLOOKUP(E2782,mapping!C:J,2,FALSE)</f>
        <v>#N/A</v>
      </c>
      <c r="G2782" s="41">
        <f>IFERROR(VLOOKUP(F2782,mapping!$D$3:$J$200,2,FALSE),0)</f>
        <v>0</v>
      </c>
      <c r="H2782" s="41">
        <f>IFERROR(VLOOKUP(F2782,mapping!$D$3:$J$200,3,FALSE),0)</f>
        <v>0</v>
      </c>
      <c r="I2782" s="41">
        <f>IFERROR(VLOOKUP(F2782,mapping!$D$3:$J$200,4,FALSE),0)</f>
        <v>0</v>
      </c>
      <c r="J2782" s="41">
        <f>IFERROR(VLOOKUP(F2782,mapping!$D$3:$J$200,5,FALSE),0)</f>
        <v>0</v>
      </c>
      <c r="K2782" s="63">
        <f>IF(W2782=mapping!$N$1,IFERROR(VLOOKUP(Table4[[#This Row],[Column1]],mapping!A:L,11,FALSE),0),IF(W2782&gt;mapping!$N$1,IFERROR(VLOOKUP(Table4[[#This Row],[Column1]],mapping!A:L,11,FALSE),0),))</f>
        <v>0</v>
      </c>
      <c r="L2782" s="139"/>
      <c r="M2782" s="60">
        <f>IF(W2782=mapping!$N$1,IFERROR(VLOOKUP(Table4[[#This Row],[Column1]],mapping!A:L,12,FALSE),0),IF(W2782&gt;mapping!$N$1,IFERROR(VLOOKUP(Table4[[#This Row],[Column1]],mapping!A:L,12,FALSE),0),0))</f>
        <v>0</v>
      </c>
      <c r="N2782" s="58">
        <f>Table4[[#This Row],[ سعر اليومية ]]*3%*Table4[[#This Row],[عدد الدورات ]]</f>
        <v>0</v>
      </c>
      <c r="O2782" s="56">
        <f>Table4[[#This Row],[ سعر اليومية ]]*Table4[[#This Row],[عدد الدورات ]]-N2782</f>
        <v>0</v>
      </c>
      <c r="P2782" s="194"/>
      <c r="Q2782" s="194"/>
      <c r="R2782" s="194"/>
      <c r="S2782" s="58">
        <f>(Table4[[#This Row],[سعر يومية السائق]]*Table4[[#This Row],[عدد الدورات ]])-SUM(Table4[[#This Row],[سلف ]:[خصم ]])+Table4[[#This Row],[اضافي ]]</f>
        <v>0</v>
      </c>
      <c r="U2782" s="58">
        <f>Table4[[#This Row],[ سعر اليومية ]]*Table4[[#This Row],[عدد الدورات ]]-Table4[[#This Row],[سعر يومية السائق]]*L2782</f>
        <v>0</v>
      </c>
      <c r="V2782" s="58">
        <f>U2782-Table4[[#This Row],[W/H  3%]]</f>
        <v>0</v>
      </c>
      <c r="W2782" s="66" t="str">
        <f>Table4[[#This Row],[اليوم]]&amp;Table4[[#This Row],[الشهر ]]&amp;Table4[[#This Row],[العام]]</f>
        <v/>
      </c>
      <c r="X2782" s="66" t="s">
        <v>304</v>
      </c>
    </row>
    <row r="2783" spans="1:24" x14ac:dyDescent="0.3">
      <c r="A2783" s="62"/>
      <c r="B2783" s="62"/>
      <c r="C2783" s="62"/>
      <c r="D2783" s="41" t="e">
        <f t="shared" si="128"/>
        <v>#N/A</v>
      </c>
      <c r="E2783" s="4"/>
      <c r="F2783" s="41" t="e">
        <f>VLOOKUP(E2783,mapping!C:J,2,FALSE)</f>
        <v>#N/A</v>
      </c>
      <c r="G2783" s="41">
        <f>IFERROR(VLOOKUP(F2783,mapping!$D$3:$J$200,2,FALSE),0)</f>
        <v>0</v>
      </c>
      <c r="H2783" s="41">
        <f>IFERROR(VLOOKUP(F2783,mapping!$D$3:$J$200,3,FALSE),0)</f>
        <v>0</v>
      </c>
      <c r="I2783" s="41">
        <f>IFERROR(VLOOKUP(F2783,mapping!$D$3:$J$200,4,FALSE),0)</f>
        <v>0</v>
      </c>
      <c r="J2783" s="41">
        <f>IFERROR(VLOOKUP(F2783,mapping!$D$3:$J$200,5,FALSE),0)</f>
        <v>0</v>
      </c>
      <c r="K2783" s="63">
        <f>IF(W2783=mapping!$N$1,IFERROR(VLOOKUP(Table4[[#This Row],[Column1]],mapping!A:L,11,FALSE),0),IF(W2783&gt;mapping!$N$1,IFERROR(VLOOKUP(Table4[[#This Row],[Column1]],mapping!A:L,11,FALSE),0),))</f>
        <v>0</v>
      </c>
      <c r="L2783" s="139"/>
      <c r="M2783" s="60">
        <f>IF(W2783=mapping!$N$1,IFERROR(VLOOKUP(Table4[[#This Row],[Column1]],mapping!A:L,12,FALSE),0),IF(W2783&gt;mapping!$N$1,IFERROR(VLOOKUP(Table4[[#This Row],[Column1]],mapping!A:L,12,FALSE),0),0))</f>
        <v>0</v>
      </c>
      <c r="N2783" s="58">
        <f>Table4[[#This Row],[ سعر اليومية ]]*3%*Table4[[#This Row],[عدد الدورات ]]</f>
        <v>0</v>
      </c>
      <c r="O2783" s="56">
        <f>Table4[[#This Row],[ سعر اليومية ]]*Table4[[#This Row],[عدد الدورات ]]-N2783</f>
        <v>0</v>
      </c>
      <c r="P2783" s="194"/>
      <c r="Q2783" s="194"/>
      <c r="R2783" s="194"/>
      <c r="S2783" s="58">
        <f>(Table4[[#This Row],[سعر يومية السائق]]*Table4[[#This Row],[عدد الدورات ]])-SUM(Table4[[#This Row],[سلف ]:[خصم ]])+Table4[[#This Row],[اضافي ]]</f>
        <v>0</v>
      </c>
      <c r="U2783" s="58">
        <f>Table4[[#This Row],[ سعر اليومية ]]*Table4[[#This Row],[عدد الدورات ]]-Table4[[#This Row],[سعر يومية السائق]]*L2783</f>
        <v>0</v>
      </c>
      <c r="V2783" s="58">
        <f>U2783-Table4[[#This Row],[W/H  3%]]</f>
        <v>0</v>
      </c>
      <c r="W2783" s="66" t="str">
        <f>Table4[[#This Row],[اليوم]]&amp;Table4[[#This Row],[الشهر ]]&amp;Table4[[#This Row],[العام]]</f>
        <v/>
      </c>
      <c r="X2783" s="66" t="s">
        <v>304</v>
      </c>
    </row>
    <row r="2784" spans="1:24" x14ac:dyDescent="0.3">
      <c r="A2784" s="62"/>
      <c r="B2784" s="62"/>
      <c r="C2784" s="62"/>
      <c r="D2784" s="41" t="e">
        <f t="shared" si="128"/>
        <v>#N/A</v>
      </c>
      <c r="E2784" s="4"/>
      <c r="F2784" s="41" t="e">
        <f>VLOOKUP(E2784,mapping!C:J,2,FALSE)</f>
        <v>#N/A</v>
      </c>
      <c r="G2784" s="41">
        <f>IFERROR(VLOOKUP(F2784,mapping!$D$3:$J$200,2,FALSE),0)</f>
        <v>0</v>
      </c>
      <c r="H2784" s="41">
        <f>IFERROR(VLOOKUP(F2784,mapping!$D$3:$J$200,3,FALSE),0)</f>
        <v>0</v>
      </c>
      <c r="I2784" s="41">
        <f>IFERROR(VLOOKUP(F2784,mapping!$D$3:$J$200,4,FALSE),0)</f>
        <v>0</v>
      </c>
      <c r="J2784" s="41">
        <f>IFERROR(VLOOKUP(F2784,mapping!$D$3:$J$200,5,FALSE),0)</f>
        <v>0</v>
      </c>
      <c r="K2784" s="63">
        <f>IF(W2784=mapping!$N$1,IFERROR(VLOOKUP(Table4[[#This Row],[Column1]],mapping!A:L,11,FALSE),0),IF(W2784&gt;mapping!$N$1,IFERROR(VLOOKUP(Table4[[#This Row],[Column1]],mapping!A:L,11,FALSE),0),))</f>
        <v>0</v>
      </c>
      <c r="L2784" s="139"/>
      <c r="M2784" s="60">
        <f>IF(W2784=mapping!$N$1,IFERROR(VLOOKUP(Table4[[#This Row],[Column1]],mapping!A:L,12,FALSE),0),IF(W2784&gt;mapping!$N$1,IFERROR(VLOOKUP(Table4[[#This Row],[Column1]],mapping!A:L,12,FALSE),0),0))</f>
        <v>0</v>
      </c>
      <c r="N2784" s="58">
        <f>Table4[[#This Row],[ سعر اليومية ]]*3%*Table4[[#This Row],[عدد الدورات ]]</f>
        <v>0</v>
      </c>
      <c r="O2784" s="56">
        <f>Table4[[#This Row],[ سعر اليومية ]]*Table4[[#This Row],[عدد الدورات ]]-N2784</f>
        <v>0</v>
      </c>
      <c r="P2784" s="194"/>
      <c r="Q2784" s="194"/>
      <c r="R2784" s="194"/>
      <c r="S2784" s="58">
        <f>(Table4[[#This Row],[سعر يومية السائق]]*Table4[[#This Row],[عدد الدورات ]])-SUM(Table4[[#This Row],[سلف ]:[خصم ]])+Table4[[#This Row],[اضافي ]]</f>
        <v>0</v>
      </c>
      <c r="U2784" s="58">
        <f>Table4[[#This Row],[ سعر اليومية ]]*Table4[[#This Row],[عدد الدورات ]]-Table4[[#This Row],[سعر يومية السائق]]*L2784</f>
        <v>0</v>
      </c>
      <c r="V2784" s="58">
        <f>U2784-Table4[[#This Row],[W/H  3%]]</f>
        <v>0</v>
      </c>
      <c r="W2784" s="66" t="str">
        <f>Table4[[#This Row],[اليوم]]&amp;Table4[[#This Row],[الشهر ]]&amp;Table4[[#This Row],[العام]]</f>
        <v/>
      </c>
      <c r="X2784" s="66" t="s">
        <v>304</v>
      </c>
    </row>
    <row r="2785" spans="1:24" x14ac:dyDescent="0.3">
      <c r="A2785" s="62"/>
      <c r="B2785" s="62"/>
      <c r="C2785" s="62"/>
      <c r="D2785" s="41" t="e">
        <f t="shared" si="128"/>
        <v>#N/A</v>
      </c>
      <c r="E2785" s="4"/>
      <c r="F2785" s="41" t="e">
        <f>VLOOKUP(E2785,mapping!C:J,2,FALSE)</f>
        <v>#N/A</v>
      </c>
      <c r="G2785" s="41">
        <f>IFERROR(VLOOKUP(F2785,mapping!$D$3:$J$200,2,FALSE),0)</f>
        <v>0</v>
      </c>
      <c r="H2785" s="41">
        <f>IFERROR(VLOOKUP(F2785,mapping!$D$3:$J$200,3,FALSE),0)</f>
        <v>0</v>
      </c>
      <c r="I2785" s="41">
        <f>IFERROR(VLOOKUP(F2785,mapping!$D$3:$J$200,4,FALSE),0)</f>
        <v>0</v>
      </c>
      <c r="J2785" s="41">
        <f>IFERROR(VLOOKUP(F2785,mapping!$D$3:$J$200,5,FALSE),0)</f>
        <v>0</v>
      </c>
      <c r="K2785" s="63">
        <f>IF(W2785=mapping!$N$1,IFERROR(VLOOKUP(Table4[[#This Row],[Column1]],mapping!A:L,11,FALSE),0),IF(W2785&gt;mapping!$N$1,IFERROR(VLOOKUP(Table4[[#This Row],[Column1]],mapping!A:L,11,FALSE),0),))</f>
        <v>0</v>
      </c>
      <c r="L2785" s="139"/>
      <c r="M2785" s="60">
        <f>IF(W2785=mapping!$N$1,IFERROR(VLOOKUP(Table4[[#This Row],[Column1]],mapping!A:L,12,FALSE),0),IF(W2785&gt;mapping!$N$1,IFERROR(VLOOKUP(Table4[[#This Row],[Column1]],mapping!A:L,12,FALSE),0),0))</f>
        <v>0</v>
      </c>
      <c r="N2785" s="58">
        <f>Table4[[#This Row],[ سعر اليومية ]]*3%*Table4[[#This Row],[عدد الدورات ]]</f>
        <v>0</v>
      </c>
      <c r="O2785" s="56">
        <f>Table4[[#This Row],[ سعر اليومية ]]*Table4[[#This Row],[عدد الدورات ]]-N2785</f>
        <v>0</v>
      </c>
      <c r="P2785" s="194"/>
      <c r="Q2785" s="194"/>
      <c r="R2785" s="194"/>
      <c r="S2785" s="58">
        <f>(Table4[[#This Row],[سعر يومية السائق]]*Table4[[#This Row],[عدد الدورات ]])-SUM(Table4[[#This Row],[سلف ]:[خصم ]])+Table4[[#This Row],[اضافي ]]</f>
        <v>0</v>
      </c>
      <c r="U2785" s="58">
        <f>Table4[[#This Row],[ سعر اليومية ]]*Table4[[#This Row],[عدد الدورات ]]-Table4[[#This Row],[سعر يومية السائق]]*L2785</f>
        <v>0</v>
      </c>
      <c r="V2785" s="58">
        <f>U2785-Table4[[#This Row],[W/H  3%]]</f>
        <v>0</v>
      </c>
      <c r="W2785" s="66" t="str">
        <f>Table4[[#This Row],[اليوم]]&amp;Table4[[#This Row],[الشهر ]]&amp;Table4[[#This Row],[العام]]</f>
        <v/>
      </c>
      <c r="X2785" s="66" t="s">
        <v>304</v>
      </c>
    </row>
    <row r="2786" spans="1:24" x14ac:dyDescent="0.3">
      <c r="A2786" s="62"/>
      <c r="B2786" s="62"/>
      <c r="C2786" s="62"/>
      <c r="D2786" s="41" t="e">
        <f t="shared" si="128"/>
        <v>#N/A</v>
      </c>
      <c r="E2786" s="4"/>
      <c r="F2786" s="41" t="e">
        <f>VLOOKUP(E2786,mapping!C:J,2,FALSE)</f>
        <v>#N/A</v>
      </c>
      <c r="G2786" s="41">
        <f>IFERROR(VLOOKUP(F2786,mapping!$D$3:$J$200,2,FALSE),0)</f>
        <v>0</v>
      </c>
      <c r="H2786" s="41">
        <f>IFERROR(VLOOKUP(F2786,mapping!$D$3:$J$200,3,FALSE),0)</f>
        <v>0</v>
      </c>
      <c r="I2786" s="41">
        <f>IFERROR(VLOOKUP(F2786,mapping!$D$3:$J$200,4,FALSE),0)</f>
        <v>0</v>
      </c>
      <c r="J2786" s="41">
        <f>IFERROR(VLOOKUP(F2786,mapping!$D$3:$J$200,5,FALSE),0)</f>
        <v>0</v>
      </c>
      <c r="K2786" s="63">
        <f>IF(W2786=mapping!$N$1,IFERROR(VLOOKUP(Table4[[#This Row],[Column1]],mapping!A:L,11,FALSE),0),IF(W2786&gt;mapping!$N$1,IFERROR(VLOOKUP(Table4[[#This Row],[Column1]],mapping!A:L,11,FALSE),0),))</f>
        <v>0</v>
      </c>
      <c r="L2786" s="139"/>
      <c r="M2786" s="60">
        <f>IF(W2786=mapping!$N$1,IFERROR(VLOOKUP(Table4[[#This Row],[Column1]],mapping!A:L,12,FALSE),0),IF(W2786&gt;mapping!$N$1,IFERROR(VLOOKUP(Table4[[#This Row],[Column1]],mapping!A:L,12,FALSE),0),0))</f>
        <v>0</v>
      </c>
      <c r="N2786" s="58">
        <f>Table4[[#This Row],[ سعر اليومية ]]*3%*Table4[[#This Row],[عدد الدورات ]]</f>
        <v>0</v>
      </c>
      <c r="O2786" s="56">
        <f>Table4[[#This Row],[ سعر اليومية ]]*Table4[[#This Row],[عدد الدورات ]]-N2786</f>
        <v>0</v>
      </c>
      <c r="P2786" s="194"/>
      <c r="Q2786" s="194"/>
      <c r="R2786" s="194"/>
      <c r="S2786" s="58">
        <f>(Table4[[#This Row],[سعر يومية السائق]]*Table4[[#This Row],[عدد الدورات ]])-SUM(Table4[[#This Row],[سلف ]:[خصم ]])+Table4[[#This Row],[اضافي ]]</f>
        <v>0</v>
      </c>
      <c r="U2786" s="58">
        <f>Table4[[#This Row],[ سعر اليومية ]]*Table4[[#This Row],[عدد الدورات ]]-Table4[[#This Row],[سعر يومية السائق]]*L2786</f>
        <v>0</v>
      </c>
      <c r="V2786" s="58">
        <f>U2786-Table4[[#This Row],[W/H  3%]]</f>
        <v>0</v>
      </c>
      <c r="W2786" s="66" t="str">
        <f>Table4[[#This Row],[اليوم]]&amp;Table4[[#This Row],[الشهر ]]&amp;Table4[[#This Row],[العام]]</f>
        <v/>
      </c>
      <c r="X2786" s="66" t="s">
        <v>304</v>
      </c>
    </row>
    <row r="2787" spans="1:24" x14ac:dyDescent="0.3">
      <c r="A2787" s="62"/>
      <c r="B2787" s="62"/>
      <c r="C2787" s="62"/>
      <c r="D2787" s="41" t="e">
        <f t="shared" si="128"/>
        <v>#N/A</v>
      </c>
      <c r="E2787" s="4"/>
      <c r="F2787" s="41" t="e">
        <f>VLOOKUP(E2787,mapping!C:J,2,FALSE)</f>
        <v>#N/A</v>
      </c>
      <c r="G2787" s="41">
        <f>IFERROR(VLOOKUP(F2787,mapping!$D$3:$J$200,2,FALSE),0)</f>
        <v>0</v>
      </c>
      <c r="H2787" s="41">
        <f>IFERROR(VLOOKUP(F2787,mapping!$D$3:$J$200,3,FALSE),0)</f>
        <v>0</v>
      </c>
      <c r="I2787" s="41">
        <f>IFERROR(VLOOKUP(F2787,mapping!$D$3:$J$200,4,FALSE),0)</f>
        <v>0</v>
      </c>
      <c r="J2787" s="41">
        <f>IFERROR(VLOOKUP(F2787,mapping!$D$3:$J$200,5,FALSE),0)</f>
        <v>0</v>
      </c>
      <c r="K2787" s="63">
        <f>IF(W2787=mapping!$N$1,IFERROR(VLOOKUP(Table4[[#This Row],[Column1]],mapping!A:L,11,FALSE),0),IF(W2787&gt;mapping!$N$1,IFERROR(VLOOKUP(Table4[[#This Row],[Column1]],mapping!A:L,11,FALSE),0),))</f>
        <v>0</v>
      </c>
      <c r="L2787" s="139"/>
      <c r="M2787" s="60">
        <f>IF(W2787=mapping!$N$1,IFERROR(VLOOKUP(Table4[[#This Row],[Column1]],mapping!A:L,12,FALSE),0),IF(W2787&gt;mapping!$N$1,IFERROR(VLOOKUP(Table4[[#This Row],[Column1]],mapping!A:L,12,FALSE),0),0))</f>
        <v>0</v>
      </c>
      <c r="N2787" s="58">
        <f>Table4[[#This Row],[ سعر اليومية ]]*3%*Table4[[#This Row],[عدد الدورات ]]</f>
        <v>0</v>
      </c>
      <c r="O2787" s="56">
        <f>Table4[[#This Row],[ سعر اليومية ]]*Table4[[#This Row],[عدد الدورات ]]-N2787</f>
        <v>0</v>
      </c>
      <c r="P2787" s="194"/>
      <c r="Q2787" s="194"/>
      <c r="R2787" s="194"/>
      <c r="S2787" s="58">
        <f>(Table4[[#This Row],[سعر يومية السائق]]*Table4[[#This Row],[عدد الدورات ]])-SUM(Table4[[#This Row],[سلف ]:[خصم ]])+Table4[[#This Row],[اضافي ]]</f>
        <v>0</v>
      </c>
      <c r="U2787" s="58">
        <f>Table4[[#This Row],[ سعر اليومية ]]*Table4[[#This Row],[عدد الدورات ]]-Table4[[#This Row],[سعر يومية السائق]]*L2787</f>
        <v>0</v>
      </c>
      <c r="V2787" s="58">
        <f>U2787-Table4[[#This Row],[W/H  3%]]</f>
        <v>0</v>
      </c>
      <c r="W2787" s="66" t="str">
        <f>Table4[[#This Row],[اليوم]]&amp;Table4[[#This Row],[الشهر ]]&amp;Table4[[#This Row],[العام]]</f>
        <v/>
      </c>
      <c r="X2787" s="66" t="s">
        <v>304</v>
      </c>
    </row>
    <row r="2788" spans="1:24" x14ac:dyDescent="0.3">
      <c r="A2788" s="62"/>
      <c r="B2788" s="62"/>
      <c r="C2788" s="62"/>
      <c r="D2788" s="41" t="e">
        <f t="shared" si="128"/>
        <v>#N/A</v>
      </c>
      <c r="E2788" s="4"/>
      <c r="F2788" s="41" t="e">
        <f>VLOOKUP(E2788,mapping!C:J,2,FALSE)</f>
        <v>#N/A</v>
      </c>
      <c r="G2788" s="41">
        <f>IFERROR(VLOOKUP(F2788,mapping!$D$3:$J$200,2,FALSE),0)</f>
        <v>0</v>
      </c>
      <c r="H2788" s="41">
        <f>IFERROR(VLOOKUP(F2788,mapping!$D$3:$J$200,3,FALSE),0)</f>
        <v>0</v>
      </c>
      <c r="I2788" s="41">
        <f>IFERROR(VLOOKUP(F2788,mapping!$D$3:$J$200,4,FALSE),0)</f>
        <v>0</v>
      </c>
      <c r="J2788" s="41">
        <f>IFERROR(VLOOKUP(F2788,mapping!$D$3:$J$200,5,FALSE),0)</f>
        <v>0</v>
      </c>
      <c r="K2788" s="63">
        <f>IF(W2788=mapping!$N$1,IFERROR(VLOOKUP(Table4[[#This Row],[Column1]],mapping!A:L,11,FALSE),0),IF(W2788&gt;mapping!$N$1,IFERROR(VLOOKUP(Table4[[#This Row],[Column1]],mapping!A:L,11,FALSE),0),))</f>
        <v>0</v>
      </c>
      <c r="L2788" s="139"/>
      <c r="M2788" s="60">
        <f>IF(W2788=mapping!$N$1,IFERROR(VLOOKUP(Table4[[#This Row],[Column1]],mapping!A:L,12,FALSE),0),IF(W2788&gt;mapping!$N$1,IFERROR(VLOOKUP(Table4[[#This Row],[Column1]],mapping!A:L,12,FALSE),0),0))</f>
        <v>0</v>
      </c>
      <c r="N2788" s="58">
        <f>Table4[[#This Row],[ سعر اليومية ]]*3%*Table4[[#This Row],[عدد الدورات ]]</f>
        <v>0</v>
      </c>
      <c r="O2788" s="56">
        <f>Table4[[#This Row],[ سعر اليومية ]]*Table4[[#This Row],[عدد الدورات ]]-N2788</f>
        <v>0</v>
      </c>
      <c r="P2788" s="194"/>
      <c r="Q2788" s="194"/>
      <c r="R2788" s="194"/>
      <c r="S2788" s="58">
        <f>(Table4[[#This Row],[سعر يومية السائق]]*Table4[[#This Row],[عدد الدورات ]])-SUM(Table4[[#This Row],[سلف ]:[خصم ]])+Table4[[#This Row],[اضافي ]]</f>
        <v>0</v>
      </c>
      <c r="U2788" s="58">
        <f>Table4[[#This Row],[ سعر اليومية ]]*Table4[[#This Row],[عدد الدورات ]]-Table4[[#This Row],[سعر يومية السائق]]*L2788</f>
        <v>0</v>
      </c>
      <c r="V2788" s="58">
        <f>U2788-Table4[[#This Row],[W/H  3%]]</f>
        <v>0</v>
      </c>
      <c r="W2788" s="66" t="str">
        <f>Table4[[#This Row],[اليوم]]&amp;Table4[[#This Row],[الشهر ]]&amp;Table4[[#This Row],[العام]]</f>
        <v/>
      </c>
      <c r="X2788" s="66" t="s">
        <v>304</v>
      </c>
    </row>
    <row r="2789" spans="1:24" x14ac:dyDescent="0.3">
      <c r="A2789" s="62"/>
      <c r="B2789" s="62"/>
      <c r="C2789" s="62"/>
      <c r="D2789" s="41" t="e">
        <f t="shared" si="128"/>
        <v>#N/A</v>
      </c>
      <c r="E2789" s="4"/>
      <c r="F2789" s="41" t="e">
        <f>VLOOKUP(E2789,mapping!C:J,2,FALSE)</f>
        <v>#N/A</v>
      </c>
      <c r="G2789" s="41">
        <f>IFERROR(VLOOKUP(F2789,mapping!$D$3:$J$200,2,FALSE),0)</f>
        <v>0</v>
      </c>
      <c r="H2789" s="41">
        <f>IFERROR(VLOOKUP(F2789,mapping!$D$3:$J$200,3,FALSE),0)</f>
        <v>0</v>
      </c>
      <c r="I2789" s="41">
        <f>IFERROR(VLOOKUP(F2789,mapping!$D$3:$J$200,4,FALSE),0)</f>
        <v>0</v>
      </c>
      <c r="J2789" s="41">
        <f>IFERROR(VLOOKUP(F2789,mapping!$D$3:$J$200,5,FALSE),0)</f>
        <v>0</v>
      </c>
      <c r="K2789" s="63">
        <f>IF(W2789=mapping!$N$1,IFERROR(VLOOKUP(Table4[[#This Row],[Column1]],mapping!A:L,11,FALSE),0),IF(W2789&gt;mapping!$N$1,IFERROR(VLOOKUP(Table4[[#This Row],[Column1]],mapping!A:L,11,FALSE),0),))</f>
        <v>0</v>
      </c>
      <c r="L2789" s="139"/>
      <c r="M2789" s="60">
        <f>IF(W2789=mapping!$N$1,IFERROR(VLOOKUP(Table4[[#This Row],[Column1]],mapping!A:L,12,FALSE),0),IF(W2789&gt;mapping!$N$1,IFERROR(VLOOKUP(Table4[[#This Row],[Column1]],mapping!A:L,12,FALSE),0),0))</f>
        <v>0</v>
      </c>
      <c r="N2789" s="58">
        <f>Table4[[#This Row],[ سعر اليومية ]]*3%*Table4[[#This Row],[عدد الدورات ]]</f>
        <v>0</v>
      </c>
      <c r="O2789" s="56">
        <f>Table4[[#This Row],[ سعر اليومية ]]*Table4[[#This Row],[عدد الدورات ]]-N2789</f>
        <v>0</v>
      </c>
      <c r="P2789" s="194"/>
      <c r="Q2789" s="194"/>
      <c r="R2789" s="194"/>
      <c r="S2789" s="58">
        <f>(Table4[[#This Row],[سعر يومية السائق]]*Table4[[#This Row],[عدد الدورات ]])-SUM(Table4[[#This Row],[سلف ]:[خصم ]])+Table4[[#This Row],[اضافي ]]</f>
        <v>0</v>
      </c>
      <c r="U2789" s="58">
        <f>Table4[[#This Row],[ سعر اليومية ]]*Table4[[#This Row],[عدد الدورات ]]-Table4[[#This Row],[سعر يومية السائق]]*L2789</f>
        <v>0</v>
      </c>
      <c r="V2789" s="58">
        <f>U2789-Table4[[#This Row],[W/H  3%]]</f>
        <v>0</v>
      </c>
      <c r="W2789" s="66" t="str">
        <f>Table4[[#This Row],[اليوم]]&amp;Table4[[#This Row],[الشهر ]]&amp;Table4[[#This Row],[العام]]</f>
        <v/>
      </c>
      <c r="X2789" s="66" t="s">
        <v>304</v>
      </c>
    </row>
    <row r="2790" spans="1:24" x14ac:dyDescent="0.3">
      <c r="A2790" s="62"/>
      <c r="B2790" s="62"/>
      <c r="C2790" s="62"/>
      <c r="D2790" s="41" t="e">
        <f t="shared" si="128"/>
        <v>#N/A</v>
      </c>
      <c r="E2790" s="4"/>
      <c r="F2790" s="41" t="e">
        <f>VLOOKUP(E2790,mapping!C:J,2,FALSE)</f>
        <v>#N/A</v>
      </c>
      <c r="G2790" s="41">
        <f>IFERROR(VLOOKUP(F2790,mapping!$D$3:$J$200,2,FALSE),0)</f>
        <v>0</v>
      </c>
      <c r="H2790" s="41">
        <f>IFERROR(VLOOKUP(F2790,mapping!$D$3:$J$200,3,FALSE),0)</f>
        <v>0</v>
      </c>
      <c r="I2790" s="41">
        <f>IFERROR(VLOOKUP(F2790,mapping!$D$3:$J$200,4,FALSE),0)</f>
        <v>0</v>
      </c>
      <c r="J2790" s="41">
        <f>IFERROR(VLOOKUP(F2790,mapping!$D$3:$J$200,5,FALSE),0)</f>
        <v>0</v>
      </c>
      <c r="K2790" s="63">
        <f>IF(W2790=mapping!$N$1,IFERROR(VLOOKUP(Table4[[#This Row],[Column1]],mapping!A:L,11,FALSE),0),IF(W2790&gt;mapping!$N$1,IFERROR(VLOOKUP(Table4[[#This Row],[Column1]],mapping!A:L,11,FALSE),0),))</f>
        <v>0</v>
      </c>
      <c r="L2790" s="139"/>
      <c r="M2790" s="60">
        <f>IF(W2790=mapping!$N$1,IFERROR(VLOOKUP(Table4[[#This Row],[Column1]],mapping!A:L,12,FALSE),0),IF(W2790&gt;mapping!$N$1,IFERROR(VLOOKUP(Table4[[#This Row],[Column1]],mapping!A:L,12,FALSE),0),0))</f>
        <v>0</v>
      </c>
      <c r="N2790" s="58">
        <f>Table4[[#This Row],[ سعر اليومية ]]*3%*Table4[[#This Row],[عدد الدورات ]]</f>
        <v>0</v>
      </c>
      <c r="O2790" s="56">
        <f>Table4[[#This Row],[ سعر اليومية ]]*Table4[[#This Row],[عدد الدورات ]]-N2790</f>
        <v>0</v>
      </c>
      <c r="P2790" s="194"/>
      <c r="Q2790" s="194"/>
      <c r="R2790" s="194"/>
      <c r="S2790" s="58">
        <f>(Table4[[#This Row],[سعر يومية السائق]]*Table4[[#This Row],[عدد الدورات ]])-SUM(Table4[[#This Row],[سلف ]:[خصم ]])+Table4[[#This Row],[اضافي ]]</f>
        <v>0</v>
      </c>
      <c r="U2790" s="58">
        <f>Table4[[#This Row],[ سعر اليومية ]]*Table4[[#This Row],[عدد الدورات ]]-Table4[[#This Row],[سعر يومية السائق]]*L2790</f>
        <v>0</v>
      </c>
      <c r="V2790" s="58">
        <f>U2790-Table4[[#This Row],[W/H  3%]]</f>
        <v>0</v>
      </c>
      <c r="W2790" s="66" t="str">
        <f>Table4[[#This Row],[اليوم]]&amp;Table4[[#This Row],[الشهر ]]&amp;Table4[[#This Row],[العام]]</f>
        <v/>
      </c>
      <c r="X2790" s="66" t="s">
        <v>304</v>
      </c>
    </row>
    <row r="2791" spans="1:24" x14ac:dyDescent="0.3">
      <c r="A2791" s="62"/>
      <c r="B2791" s="62"/>
      <c r="C2791" s="62"/>
      <c r="D2791" s="41" t="e">
        <f t="shared" si="128"/>
        <v>#N/A</v>
      </c>
      <c r="E2791" s="4"/>
      <c r="F2791" s="41" t="e">
        <f>VLOOKUP(E2791,mapping!C:J,2,FALSE)</f>
        <v>#N/A</v>
      </c>
      <c r="G2791" s="41">
        <f>IFERROR(VLOOKUP(F2791,mapping!$D$3:$J$200,2,FALSE),0)</f>
        <v>0</v>
      </c>
      <c r="H2791" s="41">
        <f>IFERROR(VLOOKUP(F2791,mapping!$D$3:$J$200,3,FALSE),0)</f>
        <v>0</v>
      </c>
      <c r="I2791" s="41">
        <f>IFERROR(VLOOKUP(F2791,mapping!$D$3:$J$200,4,FALSE),0)</f>
        <v>0</v>
      </c>
      <c r="J2791" s="41">
        <f>IFERROR(VLOOKUP(F2791,mapping!$D$3:$J$200,5,FALSE),0)</f>
        <v>0</v>
      </c>
      <c r="K2791" s="63">
        <f>IF(W2791=mapping!$N$1,IFERROR(VLOOKUP(Table4[[#This Row],[Column1]],mapping!A:L,11,FALSE),0),IF(W2791&gt;mapping!$N$1,IFERROR(VLOOKUP(Table4[[#This Row],[Column1]],mapping!A:L,11,FALSE),0),))</f>
        <v>0</v>
      </c>
      <c r="L2791" s="139"/>
      <c r="M2791" s="60">
        <f>IF(W2791=mapping!$N$1,IFERROR(VLOOKUP(Table4[[#This Row],[Column1]],mapping!A:L,12,FALSE),0),IF(W2791&gt;mapping!$N$1,IFERROR(VLOOKUP(Table4[[#This Row],[Column1]],mapping!A:L,12,FALSE),0),0))</f>
        <v>0</v>
      </c>
      <c r="N2791" s="58">
        <f>Table4[[#This Row],[ سعر اليومية ]]*3%*Table4[[#This Row],[عدد الدورات ]]</f>
        <v>0</v>
      </c>
      <c r="O2791" s="56">
        <f>Table4[[#This Row],[ سعر اليومية ]]*Table4[[#This Row],[عدد الدورات ]]-N2791</f>
        <v>0</v>
      </c>
      <c r="P2791" s="194"/>
      <c r="Q2791" s="194"/>
      <c r="R2791" s="194"/>
      <c r="S2791" s="58">
        <f>(Table4[[#This Row],[سعر يومية السائق]]*Table4[[#This Row],[عدد الدورات ]])-SUM(Table4[[#This Row],[سلف ]:[خصم ]])+Table4[[#This Row],[اضافي ]]</f>
        <v>0</v>
      </c>
      <c r="U2791" s="58">
        <f>Table4[[#This Row],[ سعر اليومية ]]*Table4[[#This Row],[عدد الدورات ]]-Table4[[#This Row],[سعر يومية السائق]]*L2791</f>
        <v>0</v>
      </c>
      <c r="V2791" s="58">
        <f>U2791-Table4[[#This Row],[W/H  3%]]</f>
        <v>0</v>
      </c>
      <c r="W2791" s="66" t="str">
        <f>Table4[[#This Row],[اليوم]]&amp;Table4[[#This Row],[الشهر ]]&amp;Table4[[#This Row],[العام]]</f>
        <v/>
      </c>
      <c r="X2791" s="66" t="s">
        <v>304</v>
      </c>
    </row>
    <row r="2792" spans="1:24" x14ac:dyDescent="0.3">
      <c r="A2792" s="62"/>
      <c r="B2792" s="62"/>
      <c r="C2792" s="62"/>
      <c r="D2792" s="41" t="e">
        <f t="shared" si="128"/>
        <v>#N/A</v>
      </c>
      <c r="E2792" s="4"/>
      <c r="F2792" s="41" t="e">
        <f>VLOOKUP(E2792,mapping!C:J,2,FALSE)</f>
        <v>#N/A</v>
      </c>
      <c r="G2792" s="41">
        <f>IFERROR(VLOOKUP(F2792,mapping!$D$3:$J$200,2,FALSE),0)</f>
        <v>0</v>
      </c>
      <c r="H2792" s="41">
        <f>IFERROR(VLOOKUP(F2792,mapping!$D$3:$J$200,3,FALSE),0)</f>
        <v>0</v>
      </c>
      <c r="I2792" s="41">
        <f>IFERROR(VLOOKUP(F2792,mapping!$D$3:$J$200,4,FALSE),0)</f>
        <v>0</v>
      </c>
      <c r="J2792" s="41">
        <f>IFERROR(VLOOKUP(F2792,mapping!$D$3:$J$200,5,FALSE),0)</f>
        <v>0</v>
      </c>
      <c r="K2792" s="63">
        <f>IF(W2792=mapping!$N$1,IFERROR(VLOOKUP(Table4[[#This Row],[Column1]],mapping!A:L,11,FALSE),0),IF(W2792&gt;mapping!$N$1,IFERROR(VLOOKUP(Table4[[#This Row],[Column1]],mapping!A:L,11,FALSE),0),))</f>
        <v>0</v>
      </c>
      <c r="L2792" s="139"/>
      <c r="M2792" s="60">
        <f>IF(W2792=mapping!$N$1,IFERROR(VLOOKUP(Table4[[#This Row],[Column1]],mapping!A:L,12,FALSE),0),IF(W2792&gt;mapping!$N$1,IFERROR(VLOOKUP(Table4[[#This Row],[Column1]],mapping!A:L,12,FALSE),0),0))</f>
        <v>0</v>
      </c>
      <c r="N2792" s="58">
        <f>Table4[[#This Row],[ سعر اليومية ]]*3%*Table4[[#This Row],[عدد الدورات ]]</f>
        <v>0</v>
      </c>
      <c r="O2792" s="56">
        <f>Table4[[#This Row],[ سعر اليومية ]]*Table4[[#This Row],[عدد الدورات ]]-N2792</f>
        <v>0</v>
      </c>
      <c r="P2792" s="194"/>
      <c r="Q2792" s="194"/>
      <c r="R2792" s="194"/>
      <c r="S2792" s="58">
        <f>(Table4[[#This Row],[سعر يومية السائق]]*Table4[[#This Row],[عدد الدورات ]])-SUM(Table4[[#This Row],[سلف ]:[خصم ]])+Table4[[#This Row],[اضافي ]]</f>
        <v>0</v>
      </c>
      <c r="U2792" s="58">
        <f>Table4[[#This Row],[ سعر اليومية ]]*Table4[[#This Row],[عدد الدورات ]]-Table4[[#This Row],[سعر يومية السائق]]*L2792</f>
        <v>0</v>
      </c>
      <c r="V2792" s="58">
        <f>U2792-Table4[[#This Row],[W/H  3%]]</f>
        <v>0</v>
      </c>
      <c r="W2792" s="66" t="str">
        <f>Table4[[#This Row],[اليوم]]&amp;Table4[[#This Row],[الشهر ]]&amp;Table4[[#This Row],[العام]]</f>
        <v/>
      </c>
      <c r="X2792" s="66" t="s">
        <v>304</v>
      </c>
    </row>
    <row r="2793" spans="1:24" x14ac:dyDescent="0.3">
      <c r="A2793" s="62"/>
      <c r="B2793" s="62"/>
      <c r="C2793" s="62"/>
      <c r="D2793" s="41" t="e">
        <f t="shared" si="128"/>
        <v>#N/A</v>
      </c>
      <c r="E2793" s="4"/>
      <c r="F2793" s="41" t="e">
        <f>VLOOKUP(E2793,mapping!C:J,2,FALSE)</f>
        <v>#N/A</v>
      </c>
      <c r="G2793" s="41">
        <f>IFERROR(VLOOKUP(F2793,mapping!$D$3:$J$200,2,FALSE),0)</f>
        <v>0</v>
      </c>
      <c r="H2793" s="41">
        <f>IFERROR(VLOOKUP(F2793,mapping!$D$3:$J$200,3,FALSE),0)</f>
        <v>0</v>
      </c>
      <c r="I2793" s="41">
        <f>IFERROR(VLOOKUP(F2793,mapping!$D$3:$J$200,4,FALSE),0)</f>
        <v>0</v>
      </c>
      <c r="J2793" s="41">
        <f>IFERROR(VLOOKUP(F2793,mapping!$D$3:$J$200,5,FALSE),0)</f>
        <v>0</v>
      </c>
      <c r="K2793" s="63">
        <f>IF(W2793=mapping!$N$1,IFERROR(VLOOKUP(Table4[[#This Row],[Column1]],mapping!A:L,11,FALSE),0),IF(W2793&gt;mapping!$N$1,IFERROR(VLOOKUP(Table4[[#This Row],[Column1]],mapping!A:L,11,FALSE),0),))</f>
        <v>0</v>
      </c>
      <c r="L2793" s="139"/>
      <c r="M2793" s="60">
        <f>IF(W2793=mapping!$N$1,IFERROR(VLOOKUP(Table4[[#This Row],[Column1]],mapping!A:L,12,FALSE),0),IF(W2793&gt;mapping!$N$1,IFERROR(VLOOKUP(Table4[[#This Row],[Column1]],mapping!A:L,12,FALSE),0),0))</f>
        <v>0</v>
      </c>
      <c r="N2793" s="58">
        <f>Table4[[#This Row],[ سعر اليومية ]]*3%*Table4[[#This Row],[عدد الدورات ]]</f>
        <v>0</v>
      </c>
      <c r="O2793" s="56">
        <f>Table4[[#This Row],[ سعر اليومية ]]*Table4[[#This Row],[عدد الدورات ]]-N2793</f>
        <v>0</v>
      </c>
      <c r="P2793" s="194"/>
      <c r="Q2793" s="194"/>
      <c r="R2793" s="194"/>
      <c r="S2793" s="58">
        <f>(Table4[[#This Row],[سعر يومية السائق]]*Table4[[#This Row],[عدد الدورات ]])-SUM(Table4[[#This Row],[سلف ]:[خصم ]])+Table4[[#This Row],[اضافي ]]</f>
        <v>0</v>
      </c>
      <c r="U2793" s="58">
        <f>Table4[[#This Row],[ سعر اليومية ]]*Table4[[#This Row],[عدد الدورات ]]-Table4[[#This Row],[سعر يومية السائق]]*L2793</f>
        <v>0</v>
      </c>
      <c r="V2793" s="58">
        <f>U2793-Table4[[#This Row],[W/H  3%]]</f>
        <v>0</v>
      </c>
      <c r="W2793" s="66" t="str">
        <f>Table4[[#This Row],[اليوم]]&amp;Table4[[#This Row],[الشهر ]]&amp;Table4[[#This Row],[العام]]</f>
        <v/>
      </c>
      <c r="X2793" s="66" t="s">
        <v>304</v>
      </c>
    </row>
    <row r="2794" spans="1:24" x14ac:dyDescent="0.3">
      <c r="A2794" s="62"/>
      <c r="B2794" s="62"/>
      <c r="C2794" s="62"/>
      <c r="D2794" s="41" t="e">
        <f t="shared" si="128"/>
        <v>#N/A</v>
      </c>
      <c r="E2794" s="4"/>
      <c r="F2794" s="41" t="e">
        <f>VLOOKUP(E2794,mapping!C:J,2,FALSE)</f>
        <v>#N/A</v>
      </c>
      <c r="G2794" s="41">
        <f>IFERROR(VLOOKUP(F2794,mapping!$D$3:$J$200,2,FALSE),0)</f>
        <v>0</v>
      </c>
      <c r="H2794" s="41">
        <f>IFERROR(VLOOKUP(F2794,mapping!$D$3:$J$200,3,FALSE),0)</f>
        <v>0</v>
      </c>
      <c r="I2794" s="41">
        <f>IFERROR(VLOOKUP(F2794,mapping!$D$3:$J$200,4,FALSE),0)</f>
        <v>0</v>
      </c>
      <c r="J2794" s="41">
        <f>IFERROR(VLOOKUP(F2794,mapping!$D$3:$J$200,5,FALSE),0)</f>
        <v>0</v>
      </c>
      <c r="K2794" s="63">
        <f>IF(W2794=mapping!$N$1,IFERROR(VLOOKUP(Table4[[#This Row],[Column1]],mapping!A:L,11,FALSE),0),IF(W2794&gt;mapping!$N$1,IFERROR(VLOOKUP(Table4[[#This Row],[Column1]],mapping!A:L,11,FALSE),0),))</f>
        <v>0</v>
      </c>
      <c r="L2794" s="139"/>
      <c r="M2794" s="60">
        <f>IF(W2794=mapping!$N$1,IFERROR(VLOOKUP(Table4[[#This Row],[Column1]],mapping!A:L,12,FALSE),0),IF(W2794&gt;mapping!$N$1,IFERROR(VLOOKUP(Table4[[#This Row],[Column1]],mapping!A:L,12,FALSE),0),0))</f>
        <v>0</v>
      </c>
      <c r="N2794" s="58">
        <f>Table4[[#This Row],[ سعر اليومية ]]*3%*Table4[[#This Row],[عدد الدورات ]]</f>
        <v>0</v>
      </c>
      <c r="O2794" s="56">
        <f>Table4[[#This Row],[ سعر اليومية ]]*Table4[[#This Row],[عدد الدورات ]]-N2794</f>
        <v>0</v>
      </c>
      <c r="P2794" s="194"/>
      <c r="Q2794" s="194"/>
      <c r="R2794" s="194"/>
      <c r="S2794" s="58">
        <f>(Table4[[#This Row],[سعر يومية السائق]]*Table4[[#This Row],[عدد الدورات ]])-SUM(Table4[[#This Row],[سلف ]:[خصم ]])+Table4[[#This Row],[اضافي ]]</f>
        <v>0</v>
      </c>
      <c r="U2794" s="58">
        <f>Table4[[#This Row],[ سعر اليومية ]]*Table4[[#This Row],[عدد الدورات ]]-Table4[[#This Row],[سعر يومية السائق]]*L2794</f>
        <v>0</v>
      </c>
      <c r="V2794" s="58">
        <f>U2794-Table4[[#This Row],[W/H  3%]]</f>
        <v>0</v>
      </c>
      <c r="W2794" s="66" t="str">
        <f>Table4[[#This Row],[اليوم]]&amp;Table4[[#This Row],[الشهر ]]&amp;Table4[[#This Row],[العام]]</f>
        <v/>
      </c>
      <c r="X2794" s="66" t="s">
        <v>304</v>
      </c>
    </row>
    <row r="2795" spans="1:24" x14ac:dyDescent="0.3">
      <c r="A2795" s="62"/>
      <c r="B2795" s="62"/>
      <c r="C2795" s="62"/>
      <c r="D2795" s="41" t="e">
        <f t="shared" si="128"/>
        <v>#N/A</v>
      </c>
      <c r="E2795" s="4"/>
      <c r="F2795" s="41" t="e">
        <f>VLOOKUP(E2795,mapping!C:J,2,FALSE)</f>
        <v>#N/A</v>
      </c>
      <c r="G2795" s="41">
        <f>IFERROR(VLOOKUP(F2795,mapping!$D$3:$J$200,2,FALSE),0)</f>
        <v>0</v>
      </c>
      <c r="H2795" s="41">
        <f>IFERROR(VLOOKUP(F2795,mapping!$D$3:$J$200,3,FALSE),0)</f>
        <v>0</v>
      </c>
      <c r="I2795" s="41">
        <f>IFERROR(VLOOKUP(F2795,mapping!$D$3:$J$200,4,FALSE),0)</f>
        <v>0</v>
      </c>
      <c r="J2795" s="41">
        <f>IFERROR(VLOOKUP(F2795,mapping!$D$3:$J$200,5,FALSE),0)</f>
        <v>0</v>
      </c>
      <c r="K2795" s="63">
        <f>IF(W2795=mapping!$N$1,IFERROR(VLOOKUP(Table4[[#This Row],[Column1]],mapping!A:L,11,FALSE),0),IF(W2795&gt;mapping!$N$1,IFERROR(VLOOKUP(Table4[[#This Row],[Column1]],mapping!A:L,11,FALSE),0),))</f>
        <v>0</v>
      </c>
      <c r="L2795" s="139"/>
      <c r="M2795" s="60">
        <f>IF(W2795=mapping!$N$1,IFERROR(VLOOKUP(Table4[[#This Row],[Column1]],mapping!A:L,12,FALSE),0),IF(W2795&gt;mapping!$N$1,IFERROR(VLOOKUP(Table4[[#This Row],[Column1]],mapping!A:L,12,FALSE),0),0))</f>
        <v>0</v>
      </c>
      <c r="N2795" s="58">
        <f>Table4[[#This Row],[ سعر اليومية ]]*3%*Table4[[#This Row],[عدد الدورات ]]</f>
        <v>0</v>
      </c>
      <c r="O2795" s="56">
        <f>Table4[[#This Row],[ سعر اليومية ]]*Table4[[#This Row],[عدد الدورات ]]-N2795</f>
        <v>0</v>
      </c>
      <c r="P2795" s="194"/>
      <c r="Q2795" s="194"/>
      <c r="R2795" s="194"/>
      <c r="S2795" s="58">
        <f>(Table4[[#This Row],[سعر يومية السائق]]*Table4[[#This Row],[عدد الدورات ]])-SUM(Table4[[#This Row],[سلف ]:[خصم ]])+Table4[[#This Row],[اضافي ]]</f>
        <v>0</v>
      </c>
      <c r="U2795" s="58">
        <f>Table4[[#This Row],[ سعر اليومية ]]*Table4[[#This Row],[عدد الدورات ]]-Table4[[#This Row],[سعر يومية السائق]]*L2795</f>
        <v>0</v>
      </c>
      <c r="V2795" s="58">
        <f>U2795-Table4[[#This Row],[W/H  3%]]</f>
        <v>0</v>
      </c>
      <c r="W2795" s="66" t="str">
        <f>Table4[[#This Row],[اليوم]]&amp;Table4[[#This Row],[الشهر ]]&amp;Table4[[#This Row],[العام]]</f>
        <v/>
      </c>
      <c r="X2795" s="66" t="s">
        <v>304</v>
      </c>
    </row>
    <row r="2796" spans="1:24" x14ac:dyDescent="0.3">
      <c r="A2796" s="62"/>
      <c r="B2796" s="62"/>
      <c r="C2796" s="62"/>
      <c r="D2796" s="41" t="e">
        <f t="shared" si="128"/>
        <v>#N/A</v>
      </c>
      <c r="E2796" s="4"/>
      <c r="F2796" s="41" t="e">
        <f>VLOOKUP(E2796,mapping!C:J,2,FALSE)</f>
        <v>#N/A</v>
      </c>
      <c r="G2796" s="41">
        <f>IFERROR(VLOOKUP(F2796,mapping!$D$3:$J$200,2,FALSE),0)</f>
        <v>0</v>
      </c>
      <c r="H2796" s="41">
        <f>IFERROR(VLOOKUP(F2796,mapping!$D$3:$J$200,3,FALSE),0)</f>
        <v>0</v>
      </c>
      <c r="I2796" s="41">
        <f>IFERROR(VLOOKUP(F2796,mapping!$D$3:$J$200,4,FALSE),0)</f>
        <v>0</v>
      </c>
      <c r="J2796" s="41">
        <f>IFERROR(VLOOKUP(F2796,mapping!$D$3:$J$200,5,FALSE),0)</f>
        <v>0</v>
      </c>
      <c r="K2796" s="63">
        <f>IF(W2796=mapping!$N$1,IFERROR(VLOOKUP(Table4[[#This Row],[Column1]],mapping!A:L,11,FALSE),0),IF(W2796&gt;mapping!$N$1,IFERROR(VLOOKUP(Table4[[#This Row],[Column1]],mapping!A:L,11,FALSE),0),))</f>
        <v>0</v>
      </c>
      <c r="L2796" s="139"/>
      <c r="M2796" s="60">
        <f>IF(W2796=mapping!$N$1,IFERROR(VLOOKUP(Table4[[#This Row],[Column1]],mapping!A:L,12,FALSE),0),IF(W2796&gt;mapping!$N$1,IFERROR(VLOOKUP(Table4[[#This Row],[Column1]],mapping!A:L,12,FALSE),0),0))</f>
        <v>0</v>
      </c>
      <c r="N2796" s="58">
        <f>Table4[[#This Row],[ سعر اليومية ]]*3%*Table4[[#This Row],[عدد الدورات ]]</f>
        <v>0</v>
      </c>
      <c r="O2796" s="56">
        <f>Table4[[#This Row],[ سعر اليومية ]]*Table4[[#This Row],[عدد الدورات ]]-N2796</f>
        <v>0</v>
      </c>
      <c r="P2796" s="194"/>
      <c r="Q2796" s="194"/>
      <c r="R2796" s="194"/>
      <c r="S2796" s="58">
        <f>(Table4[[#This Row],[سعر يومية السائق]]*Table4[[#This Row],[عدد الدورات ]])-SUM(Table4[[#This Row],[سلف ]:[خصم ]])+Table4[[#This Row],[اضافي ]]</f>
        <v>0</v>
      </c>
      <c r="U2796" s="58">
        <f>Table4[[#This Row],[ سعر اليومية ]]*Table4[[#This Row],[عدد الدورات ]]-Table4[[#This Row],[سعر يومية السائق]]*L2796</f>
        <v>0</v>
      </c>
      <c r="V2796" s="58">
        <f>U2796-Table4[[#This Row],[W/H  3%]]</f>
        <v>0</v>
      </c>
      <c r="W2796" s="66" t="str">
        <f>Table4[[#This Row],[اليوم]]&amp;Table4[[#This Row],[الشهر ]]&amp;Table4[[#This Row],[العام]]</f>
        <v/>
      </c>
      <c r="X2796" s="66" t="s">
        <v>304</v>
      </c>
    </row>
    <row r="2797" spans="1:24" x14ac:dyDescent="0.3">
      <c r="A2797" s="62"/>
      <c r="B2797" s="62"/>
      <c r="C2797" s="62"/>
      <c r="D2797" s="41" t="e">
        <f t="shared" si="128"/>
        <v>#N/A</v>
      </c>
      <c r="E2797" s="4"/>
      <c r="F2797" s="41" t="e">
        <f>VLOOKUP(E2797,mapping!C:J,2,FALSE)</f>
        <v>#N/A</v>
      </c>
      <c r="G2797" s="41">
        <f>IFERROR(VLOOKUP(F2797,mapping!$D$3:$J$200,2,FALSE),0)</f>
        <v>0</v>
      </c>
      <c r="H2797" s="41">
        <f>IFERROR(VLOOKUP(F2797,mapping!$D$3:$J$200,3,FALSE),0)</f>
        <v>0</v>
      </c>
      <c r="I2797" s="41">
        <f>IFERROR(VLOOKUP(F2797,mapping!$D$3:$J$200,4,FALSE),0)</f>
        <v>0</v>
      </c>
      <c r="J2797" s="41">
        <f>IFERROR(VLOOKUP(F2797,mapping!$D$3:$J$200,5,FALSE),0)</f>
        <v>0</v>
      </c>
      <c r="K2797" s="63">
        <f>IF(W2797=mapping!$N$1,IFERROR(VLOOKUP(Table4[[#This Row],[Column1]],mapping!A:L,11,FALSE),0),IF(W2797&gt;mapping!$N$1,IFERROR(VLOOKUP(Table4[[#This Row],[Column1]],mapping!A:L,11,FALSE),0),))</f>
        <v>0</v>
      </c>
      <c r="L2797" s="139"/>
      <c r="M2797" s="60">
        <f>IF(W2797=mapping!$N$1,IFERROR(VLOOKUP(Table4[[#This Row],[Column1]],mapping!A:L,12,FALSE),0),IF(W2797&gt;mapping!$N$1,IFERROR(VLOOKUP(Table4[[#This Row],[Column1]],mapping!A:L,12,FALSE),0),0))</f>
        <v>0</v>
      </c>
      <c r="N2797" s="58">
        <f>Table4[[#This Row],[ سعر اليومية ]]*3%*Table4[[#This Row],[عدد الدورات ]]</f>
        <v>0</v>
      </c>
      <c r="O2797" s="56">
        <f>Table4[[#This Row],[ سعر اليومية ]]*Table4[[#This Row],[عدد الدورات ]]-N2797</f>
        <v>0</v>
      </c>
      <c r="P2797" s="194"/>
      <c r="Q2797" s="194"/>
      <c r="R2797" s="194"/>
      <c r="S2797" s="58">
        <f>(Table4[[#This Row],[سعر يومية السائق]]*Table4[[#This Row],[عدد الدورات ]])-SUM(Table4[[#This Row],[سلف ]:[خصم ]])+Table4[[#This Row],[اضافي ]]</f>
        <v>0</v>
      </c>
      <c r="U2797" s="58">
        <f>Table4[[#This Row],[ سعر اليومية ]]*Table4[[#This Row],[عدد الدورات ]]-Table4[[#This Row],[سعر يومية السائق]]*L2797</f>
        <v>0</v>
      </c>
      <c r="V2797" s="58">
        <f>U2797-Table4[[#This Row],[W/H  3%]]</f>
        <v>0</v>
      </c>
      <c r="W2797" s="66" t="str">
        <f>Table4[[#This Row],[اليوم]]&amp;Table4[[#This Row],[الشهر ]]&amp;Table4[[#This Row],[العام]]</f>
        <v/>
      </c>
      <c r="X2797" s="66" t="s">
        <v>304</v>
      </c>
    </row>
    <row r="2798" spans="1:24" x14ac:dyDescent="0.3">
      <c r="A2798" s="62"/>
      <c r="B2798" s="62"/>
      <c r="C2798" s="62"/>
      <c r="D2798" s="41" t="e">
        <f t="shared" si="128"/>
        <v>#N/A</v>
      </c>
      <c r="E2798" s="4"/>
      <c r="F2798" s="41" t="e">
        <f>VLOOKUP(E2798,mapping!C:J,2,FALSE)</f>
        <v>#N/A</v>
      </c>
      <c r="G2798" s="41">
        <f>IFERROR(VLOOKUP(F2798,mapping!$D$3:$J$200,2,FALSE),0)</f>
        <v>0</v>
      </c>
      <c r="H2798" s="41">
        <f>IFERROR(VLOOKUP(F2798,mapping!$D$3:$J$200,3,FALSE),0)</f>
        <v>0</v>
      </c>
      <c r="I2798" s="41">
        <f>IFERROR(VLOOKUP(F2798,mapping!$D$3:$J$200,4,FALSE),0)</f>
        <v>0</v>
      </c>
      <c r="J2798" s="41">
        <f>IFERROR(VLOOKUP(F2798,mapping!$D$3:$J$200,5,FALSE),0)</f>
        <v>0</v>
      </c>
      <c r="K2798" s="63">
        <f>IF(W2798=mapping!$N$1,IFERROR(VLOOKUP(Table4[[#This Row],[Column1]],mapping!A:L,11,FALSE),0),IF(W2798&gt;mapping!$N$1,IFERROR(VLOOKUP(Table4[[#This Row],[Column1]],mapping!A:L,11,FALSE),0),))</f>
        <v>0</v>
      </c>
      <c r="L2798" s="139"/>
      <c r="M2798" s="60">
        <f>IF(W2798=mapping!$N$1,IFERROR(VLOOKUP(Table4[[#This Row],[Column1]],mapping!A:L,12,FALSE),0),IF(W2798&gt;mapping!$N$1,IFERROR(VLOOKUP(Table4[[#This Row],[Column1]],mapping!A:L,12,FALSE),0),0))</f>
        <v>0</v>
      </c>
      <c r="N2798" s="58">
        <f>Table4[[#This Row],[ سعر اليومية ]]*3%*Table4[[#This Row],[عدد الدورات ]]</f>
        <v>0</v>
      </c>
      <c r="O2798" s="56">
        <f>Table4[[#This Row],[ سعر اليومية ]]*Table4[[#This Row],[عدد الدورات ]]-N2798</f>
        <v>0</v>
      </c>
      <c r="P2798" s="194"/>
      <c r="Q2798" s="194"/>
      <c r="R2798" s="194"/>
      <c r="S2798" s="58">
        <f>(Table4[[#This Row],[سعر يومية السائق]]*Table4[[#This Row],[عدد الدورات ]])-SUM(Table4[[#This Row],[سلف ]:[خصم ]])+Table4[[#This Row],[اضافي ]]</f>
        <v>0</v>
      </c>
      <c r="U2798" s="58">
        <f>Table4[[#This Row],[ سعر اليومية ]]*Table4[[#This Row],[عدد الدورات ]]-Table4[[#This Row],[سعر يومية السائق]]*L2798</f>
        <v>0</v>
      </c>
      <c r="V2798" s="58">
        <f>U2798-Table4[[#This Row],[W/H  3%]]</f>
        <v>0</v>
      </c>
      <c r="W2798" s="66" t="str">
        <f>Table4[[#This Row],[اليوم]]&amp;Table4[[#This Row],[الشهر ]]&amp;Table4[[#This Row],[العام]]</f>
        <v/>
      </c>
      <c r="X2798" s="66" t="s">
        <v>304</v>
      </c>
    </row>
    <row r="2799" spans="1:24" x14ac:dyDescent="0.3">
      <c r="A2799" s="62"/>
      <c r="B2799" s="62"/>
      <c r="C2799" s="62"/>
      <c r="D2799" s="41" t="e">
        <f t="shared" ref="D2799:D2862" si="129">F2799&amp;G2799&amp;H2799&amp;I2799&amp;J2799</f>
        <v>#N/A</v>
      </c>
      <c r="E2799" s="4"/>
      <c r="F2799" s="41" t="e">
        <f>VLOOKUP(E2799,mapping!C:J,2,FALSE)</f>
        <v>#N/A</v>
      </c>
      <c r="G2799" s="41">
        <f>IFERROR(VLOOKUP(F2799,mapping!$D$3:$J$200,2,FALSE),0)</f>
        <v>0</v>
      </c>
      <c r="H2799" s="41">
        <f>IFERROR(VLOOKUP(F2799,mapping!$D$3:$J$200,3,FALSE),0)</f>
        <v>0</v>
      </c>
      <c r="I2799" s="41">
        <f>IFERROR(VLOOKUP(F2799,mapping!$D$3:$J$200,4,FALSE),0)</f>
        <v>0</v>
      </c>
      <c r="J2799" s="41">
        <f>IFERROR(VLOOKUP(F2799,mapping!$D$3:$J$200,5,FALSE),0)</f>
        <v>0</v>
      </c>
      <c r="K2799" s="63">
        <f>IF(W2799=mapping!$N$1,IFERROR(VLOOKUP(Table4[[#This Row],[Column1]],mapping!A:L,11,FALSE),0),IF(W2799&gt;mapping!$N$1,IFERROR(VLOOKUP(Table4[[#This Row],[Column1]],mapping!A:L,11,FALSE),0),))</f>
        <v>0</v>
      </c>
      <c r="L2799" s="139"/>
      <c r="M2799" s="60">
        <f>IF(W2799=mapping!$N$1,IFERROR(VLOOKUP(Table4[[#This Row],[Column1]],mapping!A:L,12,FALSE),0),IF(W2799&gt;mapping!$N$1,IFERROR(VLOOKUP(Table4[[#This Row],[Column1]],mapping!A:L,12,FALSE),0),0))</f>
        <v>0</v>
      </c>
      <c r="N2799" s="58">
        <f>Table4[[#This Row],[ سعر اليومية ]]*3%*Table4[[#This Row],[عدد الدورات ]]</f>
        <v>0</v>
      </c>
      <c r="O2799" s="56">
        <f>Table4[[#This Row],[ سعر اليومية ]]*Table4[[#This Row],[عدد الدورات ]]-N2799</f>
        <v>0</v>
      </c>
      <c r="P2799" s="194"/>
      <c r="Q2799" s="194"/>
      <c r="R2799" s="194"/>
      <c r="S2799" s="58">
        <f>(Table4[[#This Row],[سعر يومية السائق]]*Table4[[#This Row],[عدد الدورات ]])-SUM(Table4[[#This Row],[سلف ]:[خصم ]])+Table4[[#This Row],[اضافي ]]</f>
        <v>0</v>
      </c>
      <c r="U2799" s="58">
        <f>Table4[[#This Row],[ سعر اليومية ]]*Table4[[#This Row],[عدد الدورات ]]-Table4[[#This Row],[سعر يومية السائق]]*L2799</f>
        <v>0</v>
      </c>
      <c r="V2799" s="58">
        <f>U2799-Table4[[#This Row],[W/H  3%]]</f>
        <v>0</v>
      </c>
      <c r="W2799" s="66" t="str">
        <f>Table4[[#This Row],[اليوم]]&amp;Table4[[#This Row],[الشهر ]]&amp;Table4[[#This Row],[العام]]</f>
        <v/>
      </c>
      <c r="X2799" s="66" t="s">
        <v>304</v>
      </c>
    </row>
    <row r="2800" spans="1:24" x14ac:dyDescent="0.3">
      <c r="A2800" s="62"/>
      <c r="B2800" s="62"/>
      <c r="C2800" s="62"/>
      <c r="D2800" s="41" t="e">
        <f t="shared" si="129"/>
        <v>#N/A</v>
      </c>
      <c r="E2800" s="4"/>
      <c r="F2800" s="41" t="e">
        <f>VLOOKUP(E2800,mapping!C:J,2,FALSE)</f>
        <v>#N/A</v>
      </c>
      <c r="G2800" s="41">
        <f>IFERROR(VLOOKUP(F2800,mapping!$D$3:$J$200,2,FALSE),0)</f>
        <v>0</v>
      </c>
      <c r="H2800" s="41">
        <f>IFERROR(VLOOKUP(F2800,mapping!$D$3:$J$200,3,FALSE),0)</f>
        <v>0</v>
      </c>
      <c r="I2800" s="41">
        <f>IFERROR(VLOOKUP(F2800,mapping!$D$3:$J$200,4,FALSE),0)</f>
        <v>0</v>
      </c>
      <c r="J2800" s="41">
        <f>IFERROR(VLOOKUP(F2800,mapping!$D$3:$J$200,5,FALSE),0)</f>
        <v>0</v>
      </c>
      <c r="K2800" s="63">
        <f>IF(W2800=mapping!$N$1,IFERROR(VLOOKUP(Table4[[#This Row],[Column1]],mapping!A:L,11,FALSE),0),IF(W2800&gt;mapping!$N$1,IFERROR(VLOOKUP(Table4[[#This Row],[Column1]],mapping!A:L,11,FALSE),0),))</f>
        <v>0</v>
      </c>
      <c r="L2800" s="139"/>
      <c r="M2800" s="60">
        <f>IF(W2800=mapping!$N$1,IFERROR(VLOOKUP(Table4[[#This Row],[Column1]],mapping!A:L,12,FALSE),0),IF(W2800&gt;mapping!$N$1,IFERROR(VLOOKUP(Table4[[#This Row],[Column1]],mapping!A:L,12,FALSE),0),0))</f>
        <v>0</v>
      </c>
      <c r="N2800" s="58">
        <f>Table4[[#This Row],[ سعر اليومية ]]*3%*Table4[[#This Row],[عدد الدورات ]]</f>
        <v>0</v>
      </c>
      <c r="O2800" s="56">
        <f>Table4[[#This Row],[ سعر اليومية ]]*Table4[[#This Row],[عدد الدورات ]]-N2800</f>
        <v>0</v>
      </c>
      <c r="P2800" s="194"/>
      <c r="Q2800" s="194"/>
      <c r="R2800" s="194"/>
      <c r="S2800" s="58">
        <f>(Table4[[#This Row],[سعر يومية السائق]]*Table4[[#This Row],[عدد الدورات ]])-SUM(Table4[[#This Row],[سلف ]:[خصم ]])+Table4[[#This Row],[اضافي ]]</f>
        <v>0</v>
      </c>
      <c r="U2800" s="58">
        <f>Table4[[#This Row],[ سعر اليومية ]]*Table4[[#This Row],[عدد الدورات ]]-Table4[[#This Row],[سعر يومية السائق]]*L2800</f>
        <v>0</v>
      </c>
      <c r="V2800" s="58">
        <f>U2800-Table4[[#This Row],[W/H  3%]]</f>
        <v>0</v>
      </c>
      <c r="W2800" s="66" t="str">
        <f>Table4[[#This Row],[اليوم]]&amp;Table4[[#This Row],[الشهر ]]&amp;Table4[[#This Row],[العام]]</f>
        <v/>
      </c>
      <c r="X2800" s="66" t="s">
        <v>304</v>
      </c>
    </row>
    <row r="2801" spans="1:24" x14ac:dyDescent="0.3">
      <c r="A2801" s="62"/>
      <c r="B2801" s="62"/>
      <c r="C2801" s="62"/>
      <c r="D2801" s="41" t="e">
        <f t="shared" si="129"/>
        <v>#N/A</v>
      </c>
      <c r="E2801" s="4"/>
      <c r="F2801" s="41" t="e">
        <f>VLOOKUP(E2801,mapping!C:J,2,FALSE)</f>
        <v>#N/A</v>
      </c>
      <c r="G2801" s="41">
        <f>IFERROR(VLOOKUP(F2801,mapping!$D$3:$J$200,2,FALSE),0)</f>
        <v>0</v>
      </c>
      <c r="H2801" s="41">
        <f>IFERROR(VLOOKUP(F2801,mapping!$D$3:$J$200,3,FALSE),0)</f>
        <v>0</v>
      </c>
      <c r="I2801" s="41">
        <f>IFERROR(VLOOKUP(F2801,mapping!$D$3:$J$200,4,FALSE),0)</f>
        <v>0</v>
      </c>
      <c r="J2801" s="41">
        <f>IFERROR(VLOOKUP(F2801,mapping!$D$3:$J$200,5,FALSE),0)</f>
        <v>0</v>
      </c>
      <c r="K2801" s="63">
        <f>IF(W2801=mapping!$N$1,IFERROR(VLOOKUP(Table4[[#This Row],[Column1]],mapping!A:L,11,FALSE),0),IF(W2801&gt;mapping!$N$1,IFERROR(VLOOKUP(Table4[[#This Row],[Column1]],mapping!A:L,11,FALSE),0),))</f>
        <v>0</v>
      </c>
      <c r="L2801" s="139"/>
      <c r="M2801" s="60">
        <f>IF(W2801=mapping!$N$1,IFERROR(VLOOKUP(Table4[[#This Row],[Column1]],mapping!A:L,12,FALSE),0),IF(W2801&gt;mapping!$N$1,IFERROR(VLOOKUP(Table4[[#This Row],[Column1]],mapping!A:L,12,FALSE),0),0))</f>
        <v>0</v>
      </c>
      <c r="N2801" s="58">
        <f>Table4[[#This Row],[ سعر اليومية ]]*3%*Table4[[#This Row],[عدد الدورات ]]</f>
        <v>0</v>
      </c>
      <c r="O2801" s="56">
        <f>Table4[[#This Row],[ سعر اليومية ]]*Table4[[#This Row],[عدد الدورات ]]-N2801</f>
        <v>0</v>
      </c>
      <c r="P2801" s="194"/>
      <c r="Q2801" s="194"/>
      <c r="R2801" s="194"/>
      <c r="S2801" s="58">
        <f>(Table4[[#This Row],[سعر يومية السائق]]*Table4[[#This Row],[عدد الدورات ]])-SUM(Table4[[#This Row],[سلف ]:[خصم ]])+Table4[[#This Row],[اضافي ]]</f>
        <v>0</v>
      </c>
      <c r="U2801" s="58">
        <f>Table4[[#This Row],[ سعر اليومية ]]*Table4[[#This Row],[عدد الدورات ]]-Table4[[#This Row],[سعر يومية السائق]]*L2801</f>
        <v>0</v>
      </c>
      <c r="V2801" s="58">
        <f>U2801-Table4[[#This Row],[W/H  3%]]</f>
        <v>0</v>
      </c>
      <c r="W2801" s="66" t="str">
        <f>Table4[[#This Row],[اليوم]]&amp;Table4[[#This Row],[الشهر ]]&amp;Table4[[#This Row],[العام]]</f>
        <v/>
      </c>
      <c r="X2801" s="66" t="s">
        <v>304</v>
      </c>
    </row>
    <row r="2802" spans="1:24" x14ac:dyDescent="0.3">
      <c r="A2802" s="62"/>
      <c r="B2802" s="62"/>
      <c r="C2802" s="62"/>
      <c r="D2802" s="41" t="e">
        <f t="shared" si="129"/>
        <v>#N/A</v>
      </c>
      <c r="E2802" s="4"/>
      <c r="F2802" s="41" t="e">
        <f>VLOOKUP(E2802,mapping!C:J,2,FALSE)</f>
        <v>#N/A</v>
      </c>
      <c r="G2802" s="41">
        <f>IFERROR(VLOOKUP(F2802,mapping!$D$3:$J$200,2,FALSE),0)</f>
        <v>0</v>
      </c>
      <c r="H2802" s="41">
        <f>IFERROR(VLOOKUP(F2802,mapping!$D$3:$J$200,3,FALSE),0)</f>
        <v>0</v>
      </c>
      <c r="I2802" s="41">
        <f>IFERROR(VLOOKUP(F2802,mapping!$D$3:$J$200,4,FALSE),0)</f>
        <v>0</v>
      </c>
      <c r="J2802" s="41">
        <f>IFERROR(VLOOKUP(F2802,mapping!$D$3:$J$200,5,FALSE),0)</f>
        <v>0</v>
      </c>
      <c r="K2802" s="63">
        <f>IF(W2802=mapping!$N$1,IFERROR(VLOOKUP(Table4[[#This Row],[Column1]],mapping!A:L,11,FALSE),0),IF(W2802&gt;mapping!$N$1,IFERROR(VLOOKUP(Table4[[#This Row],[Column1]],mapping!A:L,11,FALSE),0),))</f>
        <v>0</v>
      </c>
      <c r="L2802" s="139"/>
      <c r="M2802" s="60">
        <f>IF(W2802=mapping!$N$1,IFERROR(VLOOKUP(Table4[[#This Row],[Column1]],mapping!A:L,12,FALSE),0),IF(W2802&gt;mapping!$N$1,IFERROR(VLOOKUP(Table4[[#This Row],[Column1]],mapping!A:L,12,FALSE),0),0))</f>
        <v>0</v>
      </c>
      <c r="N2802" s="58">
        <f>Table4[[#This Row],[ سعر اليومية ]]*3%*Table4[[#This Row],[عدد الدورات ]]</f>
        <v>0</v>
      </c>
      <c r="O2802" s="56">
        <f>Table4[[#This Row],[ سعر اليومية ]]*Table4[[#This Row],[عدد الدورات ]]-N2802</f>
        <v>0</v>
      </c>
      <c r="P2802" s="194"/>
      <c r="Q2802" s="194"/>
      <c r="R2802" s="194"/>
      <c r="S2802" s="58">
        <f>(Table4[[#This Row],[سعر يومية السائق]]*Table4[[#This Row],[عدد الدورات ]])-SUM(Table4[[#This Row],[سلف ]:[خصم ]])+Table4[[#This Row],[اضافي ]]</f>
        <v>0</v>
      </c>
      <c r="U2802" s="58">
        <f>Table4[[#This Row],[ سعر اليومية ]]*Table4[[#This Row],[عدد الدورات ]]-Table4[[#This Row],[سعر يومية السائق]]*L2802</f>
        <v>0</v>
      </c>
      <c r="V2802" s="58">
        <f>U2802-Table4[[#This Row],[W/H  3%]]</f>
        <v>0</v>
      </c>
      <c r="W2802" s="66" t="str">
        <f>Table4[[#This Row],[اليوم]]&amp;Table4[[#This Row],[الشهر ]]&amp;Table4[[#This Row],[العام]]</f>
        <v/>
      </c>
      <c r="X2802" s="66" t="s">
        <v>304</v>
      </c>
    </row>
    <row r="2803" spans="1:24" x14ac:dyDescent="0.3">
      <c r="A2803" s="62"/>
      <c r="B2803" s="62"/>
      <c r="C2803" s="62"/>
      <c r="D2803" s="41" t="e">
        <f t="shared" si="129"/>
        <v>#N/A</v>
      </c>
      <c r="E2803" s="4"/>
      <c r="F2803" s="41" t="e">
        <f>VLOOKUP(E2803,mapping!C:J,2,FALSE)</f>
        <v>#N/A</v>
      </c>
      <c r="G2803" s="41">
        <f>IFERROR(VLOOKUP(F2803,mapping!$D$3:$J$200,2,FALSE),0)</f>
        <v>0</v>
      </c>
      <c r="H2803" s="41">
        <f>IFERROR(VLOOKUP(F2803,mapping!$D$3:$J$200,3,FALSE),0)</f>
        <v>0</v>
      </c>
      <c r="I2803" s="41">
        <f>IFERROR(VLOOKUP(F2803,mapping!$D$3:$J$200,4,FALSE),0)</f>
        <v>0</v>
      </c>
      <c r="J2803" s="41">
        <f>IFERROR(VLOOKUP(F2803,mapping!$D$3:$J$200,5,FALSE),0)</f>
        <v>0</v>
      </c>
      <c r="K2803" s="63">
        <f>IF(W2803=mapping!$N$1,IFERROR(VLOOKUP(Table4[[#This Row],[Column1]],mapping!A:L,11,FALSE),0),IF(W2803&gt;mapping!$N$1,IFERROR(VLOOKUP(Table4[[#This Row],[Column1]],mapping!A:L,11,FALSE),0),))</f>
        <v>0</v>
      </c>
      <c r="L2803" s="139"/>
      <c r="M2803" s="60">
        <f>IF(W2803=mapping!$N$1,IFERROR(VLOOKUP(Table4[[#This Row],[Column1]],mapping!A:L,12,FALSE),0),IF(W2803&gt;mapping!$N$1,IFERROR(VLOOKUP(Table4[[#This Row],[Column1]],mapping!A:L,12,FALSE),0),0))</f>
        <v>0</v>
      </c>
      <c r="N2803" s="58">
        <f>Table4[[#This Row],[ سعر اليومية ]]*3%*Table4[[#This Row],[عدد الدورات ]]</f>
        <v>0</v>
      </c>
      <c r="O2803" s="56">
        <f>Table4[[#This Row],[ سعر اليومية ]]*Table4[[#This Row],[عدد الدورات ]]-N2803</f>
        <v>0</v>
      </c>
      <c r="P2803" s="194"/>
      <c r="Q2803" s="194"/>
      <c r="R2803" s="194"/>
      <c r="S2803" s="58">
        <f>(Table4[[#This Row],[سعر يومية السائق]]*Table4[[#This Row],[عدد الدورات ]])-SUM(Table4[[#This Row],[سلف ]:[خصم ]])+Table4[[#This Row],[اضافي ]]</f>
        <v>0</v>
      </c>
      <c r="U2803" s="58">
        <f>Table4[[#This Row],[ سعر اليومية ]]*Table4[[#This Row],[عدد الدورات ]]-Table4[[#This Row],[سعر يومية السائق]]*L2803</f>
        <v>0</v>
      </c>
      <c r="V2803" s="58">
        <f>U2803-Table4[[#This Row],[W/H  3%]]</f>
        <v>0</v>
      </c>
      <c r="W2803" s="66" t="str">
        <f>Table4[[#This Row],[اليوم]]&amp;Table4[[#This Row],[الشهر ]]&amp;Table4[[#This Row],[العام]]</f>
        <v/>
      </c>
      <c r="X2803" s="66" t="s">
        <v>304</v>
      </c>
    </row>
    <row r="2804" spans="1:24" x14ac:dyDescent="0.3">
      <c r="A2804" s="62"/>
      <c r="B2804" s="62"/>
      <c r="C2804" s="62"/>
      <c r="D2804" s="41" t="e">
        <f t="shared" si="129"/>
        <v>#N/A</v>
      </c>
      <c r="E2804" s="4"/>
      <c r="F2804" s="41" t="e">
        <f>VLOOKUP(E2804,mapping!C:J,2,FALSE)</f>
        <v>#N/A</v>
      </c>
      <c r="G2804" s="41">
        <f>IFERROR(VLOOKUP(F2804,mapping!$D$3:$J$200,2,FALSE),0)</f>
        <v>0</v>
      </c>
      <c r="H2804" s="41">
        <f>IFERROR(VLOOKUP(F2804,mapping!$D$3:$J$200,3,FALSE),0)</f>
        <v>0</v>
      </c>
      <c r="I2804" s="41">
        <f>IFERROR(VLOOKUP(F2804,mapping!$D$3:$J$200,4,FALSE),0)</f>
        <v>0</v>
      </c>
      <c r="J2804" s="41">
        <f>IFERROR(VLOOKUP(F2804,mapping!$D$3:$J$200,5,FALSE),0)</f>
        <v>0</v>
      </c>
      <c r="K2804" s="63">
        <f>IF(W2804=mapping!$N$1,IFERROR(VLOOKUP(Table4[[#This Row],[Column1]],mapping!A:L,11,FALSE),0),IF(W2804&gt;mapping!$N$1,IFERROR(VLOOKUP(Table4[[#This Row],[Column1]],mapping!A:L,11,FALSE),0),))</f>
        <v>0</v>
      </c>
      <c r="L2804" s="139"/>
      <c r="M2804" s="60">
        <f>IF(W2804=mapping!$N$1,IFERROR(VLOOKUP(Table4[[#This Row],[Column1]],mapping!A:L,12,FALSE),0),IF(W2804&gt;mapping!$N$1,IFERROR(VLOOKUP(Table4[[#This Row],[Column1]],mapping!A:L,12,FALSE),0),0))</f>
        <v>0</v>
      </c>
      <c r="N2804" s="58">
        <f>Table4[[#This Row],[ سعر اليومية ]]*3%*Table4[[#This Row],[عدد الدورات ]]</f>
        <v>0</v>
      </c>
      <c r="O2804" s="56">
        <f>Table4[[#This Row],[ سعر اليومية ]]*Table4[[#This Row],[عدد الدورات ]]-N2804</f>
        <v>0</v>
      </c>
      <c r="P2804" s="194"/>
      <c r="Q2804" s="194"/>
      <c r="R2804" s="194"/>
      <c r="S2804" s="58">
        <f>(Table4[[#This Row],[سعر يومية السائق]]*Table4[[#This Row],[عدد الدورات ]])-SUM(Table4[[#This Row],[سلف ]:[خصم ]])+Table4[[#This Row],[اضافي ]]</f>
        <v>0</v>
      </c>
      <c r="U2804" s="58">
        <f>Table4[[#This Row],[ سعر اليومية ]]*Table4[[#This Row],[عدد الدورات ]]-Table4[[#This Row],[سعر يومية السائق]]*L2804</f>
        <v>0</v>
      </c>
      <c r="V2804" s="58">
        <f>U2804-Table4[[#This Row],[W/H  3%]]</f>
        <v>0</v>
      </c>
      <c r="W2804" s="66" t="str">
        <f>Table4[[#This Row],[اليوم]]&amp;Table4[[#This Row],[الشهر ]]&amp;Table4[[#This Row],[العام]]</f>
        <v/>
      </c>
      <c r="X2804" s="66" t="s">
        <v>304</v>
      </c>
    </row>
    <row r="2805" spans="1:24" x14ac:dyDescent="0.3">
      <c r="A2805" s="62"/>
      <c r="B2805" s="62"/>
      <c r="C2805" s="62"/>
      <c r="D2805" s="41" t="e">
        <f t="shared" si="129"/>
        <v>#N/A</v>
      </c>
      <c r="E2805" s="4"/>
      <c r="F2805" s="41" t="e">
        <f>VLOOKUP(E2805,mapping!C:J,2,FALSE)</f>
        <v>#N/A</v>
      </c>
      <c r="G2805" s="41">
        <f>IFERROR(VLOOKUP(F2805,mapping!$D$3:$J$200,2,FALSE),0)</f>
        <v>0</v>
      </c>
      <c r="H2805" s="41">
        <f>IFERROR(VLOOKUP(F2805,mapping!$D$3:$J$200,3,FALSE),0)</f>
        <v>0</v>
      </c>
      <c r="I2805" s="41">
        <f>IFERROR(VLOOKUP(F2805,mapping!$D$3:$J$200,4,FALSE),0)</f>
        <v>0</v>
      </c>
      <c r="J2805" s="41">
        <f>IFERROR(VLOOKUP(F2805,mapping!$D$3:$J$200,5,FALSE),0)</f>
        <v>0</v>
      </c>
      <c r="K2805" s="63">
        <f>IF(W2805=mapping!$N$1,IFERROR(VLOOKUP(Table4[[#This Row],[Column1]],mapping!A:L,11,FALSE),0),IF(W2805&gt;mapping!$N$1,IFERROR(VLOOKUP(Table4[[#This Row],[Column1]],mapping!A:L,11,FALSE),0),))</f>
        <v>0</v>
      </c>
      <c r="L2805" s="139"/>
      <c r="M2805" s="60">
        <f>IF(W2805=mapping!$N$1,IFERROR(VLOOKUP(Table4[[#This Row],[Column1]],mapping!A:L,12,FALSE),0),IF(W2805&gt;mapping!$N$1,IFERROR(VLOOKUP(Table4[[#This Row],[Column1]],mapping!A:L,12,FALSE),0),0))</f>
        <v>0</v>
      </c>
      <c r="N2805" s="58">
        <f>Table4[[#This Row],[ سعر اليومية ]]*3%*Table4[[#This Row],[عدد الدورات ]]</f>
        <v>0</v>
      </c>
      <c r="O2805" s="56">
        <f>Table4[[#This Row],[ سعر اليومية ]]*Table4[[#This Row],[عدد الدورات ]]-N2805</f>
        <v>0</v>
      </c>
      <c r="P2805" s="194"/>
      <c r="Q2805" s="194"/>
      <c r="R2805" s="194"/>
      <c r="S2805" s="58">
        <f>(Table4[[#This Row],[سعر يومية السائق]]*Table4[[#This Row],[عدد الدورات ]])-SUM(Table4[[#This Row],[سلف ]:[خصم ]])+Table4[[#This Row],[اضافي ]]</f>
        <v>0</v>
      </c>
      <c r="U2805" s="58">
        <f>Table4[[#This Row],[ سعر اليومية ]]*Table4[[#This Row],[عدد الدورات ]]-Table4[[#This Row],[سعر يومية السائق]]*L2805</f>
        <v>0</v>
      </c>
      <c r="V2805" s="58">
        <f>U2805-Table4[[#This Row],[W/H  3%]]</f>
        <v>0</v>
      </c>
      <c r="W2805" s="66" t="str">
        <f>Table4[[#This Row],[اليوم]]&amp;Table4[[#This Row],[الشهر ]]&amp;Table4[[#This Row],[العام]]</f>
        <v/>
      </c>
      <c r="X2805" s="66" t="s">
        <v>304</v>
      </c>
    </row>
    <row r="2806" spans="1:24" x14ac:dyDescent="0.3">
      <c r="A2806" s="62"/>
      <c r="B2806" s="62"/>
      <c r="C2806" s="62"/>
      <c r="D2806" s="41" t="e">
        <f t="shared" si="129"/>
        <v>#N/A</v>
      </c>
      <c r="E2806" s="4"/>
      <c r="F2806" s="41" t="e">
        <f>VLOOKUP(E2806,mapping!C:J,2,FALSE)</f>
        <v>#N/A</v>
      </c>
      <c r="G2806" s="41">
        <f>IFERROR(VLOOKUP(F2806,mapping!$D$3:$J$200,2,FALSE),0)</f>
        <v>0</v>
      </c>
      <c r="H2806" s="41">
        <f>IFERROR(VLOOKUP(F2806,mapping!$D$3:$J$200,3,FALSE),0)</f>
        <v>0</v>
      </c>
      <c r="I2806" s="41">
        <f>IFERROR(VLOOKUP(F2806,mapping!$D$3:$J$200,4,FALSE),0)</f>
        <v>0</v>
      </c>
      <c r="J2806" s="41">
        <f>IFERROR(VLOOKUP(F2806,mapping!$D$3:$J$200,5,FALSE),0)</f>
        <v>0</v>
      </c>
      <c r="K2806" s="63">
        <f>IF(W2806=mapping!$N$1,IFERROR(VLOOKUP(Table4[[#This Row],[Column1]],mapping!A:L,11,FALSE),0),IF(W2806&gt;mapping!$N$1,IFERROR(VLOOKUP(Table4[[#This Row],[Column1]],mapping!A:L,11,FALSE),0),))</f>
        <v>0</v>
      </c>
      <c r="L2806" s="139"/>
      <c r="M2806" s="60">
        <f>IF(W2806=mapping!$N$1,IFERROR(VLOOKUP(Table4[[#This Row],[Column1]],mapping!A:L,12,FALSE),0),IF(W2806&gt;mapping!$N$1,IFERROR(VLOOKUP(Table4[[#This Row],[Column1]],mapping!A:L,12,FALSE),0),0))</f>
        <v>0</v>
      </c>
      <c r="N2806" s="58">
        <f>Table4[[#This Row],[ سعر اليومية ]]*3%*Table4[[#This Row],[عدد الدورات ]]</f>
        <v>0</v>
      </c>
      <c r="O2806" s="56">
        <f>Table4[[#This Row],[ سعر اليومية ]]*Table4[[#This Row],[عدد الدورات ]]-N2806</f>
        <v>0</v>
      </c>
      <c r="P2806" s="194"/>
      <c r="Q2806" s="194"/>
      <c r="R2806" s="194"/>
      <c r="S2806" s="58">
        <f>(Table4[[#This Row],[سعر يومية السائق]]*Table4[[#This Row],[عدد الدورات ]])-SUM(Table4[[#This Row],[سلف ]:[خصم ]])+Table4[[#This Row],[اضافي ]]</f>
        <v>0</v>
      </c>
      <c r="U2806" s="58">
        <f>Table4[[#This Row],[ سعر اليومية ]]*Table4[[#This Row],[عدد الدورات ]]-Table4[[#This Row],[سعر يومية السائق]]*L2806</f>
        <v>0</v>
      </c>
      <c r="V2806" s="58">
        <f>U2806-Table4[[#This Row],[W/H  3%]]</f>
        <v>0</v>
      </c>
      <c r="W2806" s="66" t="str">
        <f>Table4[[#This Row],[اليوم]]&amp;Table4[[#This Row],[الشهر ]]&amp;Table4[[#This Row],[العام]]</f>
        <v/>
      </c>
      <c r="X2806" s="66" t="s">
        <v>304</v>
      </c>
    </row>
    <row r="2807" spans="1:24" x14ac:dyDescent="0.3">
      <c r="A2807" s="62"/>
      <c r="B2807" s="62"/>
      <c r="C2807" s="62"/>
      <c r="D2807" s="41" t="e">
        <f t="shared" si="129"/>
        <v>#N/A</v>
      </c>
      <c r="E2807" s="4"/>
      <c r="F2807" s="41" t="e">
        <f>VLOOKUP(E2807,mapping!C:J,2,FALSE)</f>
        <v>#N/A</v>
      </c>
      <c r="G2807" s="41">
        <f>IFERROR(VLOOKUP(F2807,mapping!$D$3:$J$200,2,FALSE),0)</f>
        <v>0</v>
      </c>
      <c r="H2807" s="41">
        <f>IFERROR(VLOOKUP(F2807,mapping!$D$3:$J$200,3,FALSE),0)</f>
        <v>0</v>
      </c>
      <c r="I2807" s="41">
        <f>IFERROR(VLOOKUP(F2807,mapping!$D$3:$J$200,4,FALSE),0)</f>
        <v>0</v>
      </c>
      <c r="J2807" s="41">
        <f>IFERROR(VLOOKUP(F2807,mapping!$D$3:$J$200,5,FALSE),0)</f>
        <v>0</v>
      </c>
      <c r="K2807" s="63">
        <f>IF(W2807=mapping!$N$1,IFERROR(VLOOKUP(Table4[[#This Row],[Column1]],mapping!A:L,11,FALSE),0),IF(W2807&gt;mapping!$N$1,IFERROR(VLOOKUP(Table4[[#This Row],[Column1]],mapping!A:L,11,FALSE),0),))</f>
        <v>0</v>
      </c>
      <c r="L2807" s="139"/>
      <c r="M2807" s="60">
        <f>IF(W2807=mapping!$N$1,IFERROR(VLOOKUP(Table4[[#This Row],[Column1]],mapping!A:L,12,FALSE),0),IF(W2807&gt;mapping!$N$1,IFERROR(VLOOKUP(Table4[[#This Row],[Column1]],mapping!A:L,12,FALSE),0),0))</f>
        <v>0</v>
      </c>
      <c r="N2807" s="58">
        <f>Table4[[#This Row],[ سعر اليومية ]]*3%*Table4[[#This Row],[عدد الدورات ]]</f>
        <v>0</v>
      </c>
      <c r="O2807" s="56">
        <f>Table4[[#This Row],[ سعر اليومية ]]*Table4[[#This Row],[عدد الدورات ]]-N2807</f>
        <v>0</v>
      </c>
      <c r="P2807" s="194"/>
      <c r="Q2807" s="194"/>
      <c r="R2807" s="194"/>
      <c r="S2807" s="58">
        <f>(Table4[[#This Row],[سعر يومية السائق]]*Table4[[#This Row],[عدد الدورات ]])-SUM(Table4[[#This Row],[سلف ]:[خصم ]])+Table4[[#This Row],[اضافي ]]</f>
        <v>0</v>
      </c>
      <c r="U2807" s="58">
        <f>Table4[[#This Row],[ سعر اليومية ]]*Table4[[#This Row],[عدد الدورات ]]-Table4[[#This Row],[سعر يومية السائق]]*L2807</f>
        <v>0</v>
      </c>
      <c r="V2807" s="58">
        <f>U2807-Table4[[#This Row],[W/H  3%]]</f>
        <v>0</v>
      </c>
      <c r="W2807" s="66" t="str">
        <f>Table4[[#This Row],[اليوم]]&amp;Table4[[#This Row],[الشهر ]]&amp;Table4[[#This Row],[العام]]</f>
        <v/>
      </c>
      <c r="X2807" s="66" t="s">
        <v>304</v>
      </c>
    </row>
    <row r="2808" spans="1:24" x14ac:dyDescent="0.3">
      <c r="A2808" s="62"/>
      <c r="B2808" s="62"/>
      <c r="C2808" s="62"/>
      <c r="D2808" s="41" t="e">
        <f t="shared" si="129"/>
        <v>#N/A</v>
      </c>
      <c r="E2808" s="4"/>
      <c r="F2808" s="41" t="e">
        <f>VLOOKUP(E2808,mapping!C:J,2,FALSE)</f>
        <v>#N/A</v>
      </c>
      <c r="G2808" s="41">
        <f>IFERROR(VLOOKUP(F2808,mapping!$D$3:$J$200,2,FALSE),0)</f>
        <v>0</v>
      </c>
      <c r="H2808" s="41">
        <f>IFERROR(VLOOKUP(F2808,mapping!$D$3:$J$200,3,FALSE),0)</f>
        <v>0</v>
      </c>
      <c r="I2808" s="41">
        <f>IFERROR(VLOOKUP(F2808,mapping!$D$3:$J$200,4,FALSE),0)</f>
        <v>0</v>
      </c>
      <c r="J2808" s="41">
        <f>IFERROR(VLOOKUP(F2808,mapping!$D$3:$J$200,5,FALSE),0)</f>
        <v>0</v>
      </c>
      <c r="K2808" s="63">
        <f>IF(W2808=mapping!$N$1,IFERROR(VLOOKUP(Table4[[#This Row],[Column1]],mapping!A:L,11,FALSE),0),IF(W2808&gt;mapping!$N$1,IFERROR(VLOOKUP(Table4[[#This Row],[Column1]],mapping!A:L,11,FALSE),0),))</f>
        <v>0</v>
      </c>
      <c r="L2808" s="139"/>
      <c r="M2808" s="60">
        <f>IF(W2808=mapping!$N$1,IFERROR(VLOOKUP(Table4[[#This Row],[Column1]],mapping!A:L,12,FALSE),0),IF(W2808&gt;mapping!$N$1,IFERROR(VLOOKUP(Table4[[#This Row],[Column1]],mapping!A:L,12,FALSE),0),0))</f>
        <v>0</v>
      </c>
      <c r="N2808" s="58">
        <f>Table4[[#This Row],[ سعر اليومية ]]*3%*Table4[[#This Row],[عدد الدورات ]]</f>
        <v>0</v>
      </c>
      <c r="O2808" s="56">
        <f>Table4[[#This Row],[ سعر اليومية ]]*Table4[[#This Row],[عدد الدورات ]]-N2808</f>
        <v>0</v>
      </c>
      <c r="P2808" s="194"/>
      <c r="Q2808" s="194"/>
      <c r="R2808" s="194"/>
      <c r="S2808" s="58">
        <f>(Table4[[#This Row],[سعر يومية السائق]]*Table4[[#This Row],[عدد الدورات ]])-SUM(Table4[[#This Row],[سلف ]:[خصم ]])+Table4[[#This Row],[اضافي ]]</f>
        <v>0</v>
      </c>
      <c r="U2808" s="58">
        <f>Table4[[#This Row],[ سعر اليومية ]]*Table4[[#This Row],[عدد الدورات ]]-Table4[[#This Row],[سعر يومية السائق]]*L2808</f>
        <v>0</v>
      </c>
      <c r="V2808" s="58">
        <f>U2808-Table4[[#This Row],[W/H  3%]]</f>
        <v>0</v>
      </c>
      <c r="W2808" s="66" t="str">
        <f>Table4[[#This Row],[اليوم]]&amp;Table4[[#This Row],[الشهر ]]&amp;Table4[[#This Row],[العام]]</f>
        <v/>
      </c>
      <c r="X2808" s="66" t="s">
        <v>304</v>
      </c>
    </row>
    <row r="2809" spans="1:24" x14ac:dyDescent="0.3">
      <c r="A2809" s="62"/>
      <c r="B2809" s="62"/>
      <c r="C2809" s="62"/>
      <c r="D2809" s="41" t="e">
        <f t="shared" si="129"/>
        <v>#N/A</v>
      </c>
      <c r="E2809" s="4"/>
      <c r="F2809" s="41" t="e">
        <f>VLOOKUP(E2809,mapping!C:J,2,FALSE)</f>
        <v>#N/A</v>
      </c>
      <c r="G2809" s="41">
        <f>IFERROR(VLOOKUP(F2809,mapping!$D$3:$J$200,2,FALSE),0)</f>
        <v>0</v>
      </c>
      <c r="H2809" s="41">
        <f>IFERROR(VLOOKUP(F2809,mapping!$D$3:$J$200,3,FALSE),0)</f>
        <v>0</v>
      </c>
      <c r="I2809" s="41">
        <f>IFERROR(VLOOKUP(F2809,mapping!$D$3:$J$200,4,FALSE),0)</f>
        <v>0</v>
      </c>
      <c r="J2809" s="41">
        <f>IFERROR(VLOOKUP(F2809,mapping!$D$3:$J$200,5,FALSE),0)</f>
        <v>0</v>
      </c>
      <c r="K2809" s="63">
        <f>IF(W2809=mapping!$N$1,IFERROR(VLOOKUP(Table4[[#This Row],[Column1]],mapping!A:L,11,FALSE),0),IF(W2809&gt;mapping!$N$1,IFERROR(VLOOKUP(Table4[[#This Row],[Column1]],mapping!A:L,11,FALSE),0),))</f>
        <v>0</v>
      </c>
      <c r="L2809" s="139"/>
      <c r="M2809" s="60">
        <f>IF(W2809=mapping!$N$1,IFERROR(VLOOKUP(Table4[[#This Row],[Column1]],mapping!A:L,12,FALSE),0),IF(W2809&gt;mapping!$N$1,IFERROR(VLOOKUP(Table4[[#This Row],[Column1]],mapping!A:L,12,FALSE),0),0))</f>
        <v>0</v>
      </c>
      <c r="N2809" s="58">
        <f>Table4[[#This Row],[ سعر اليومية ]]*3%*Table4[[#This Row],[عدد الدورات ]]</f>
        <v>0</v>
      </c>
      <c r="O2809" s="56">
        <f>Table4[[#This Row],[ سعر اليومية ]]*Table4[[#This Row],[عدد الدورات ]]-N2809</f>
        <v>0</v>
      </c>
      <c r="P2809" s="194"/>
      <c r="Q2809" s="194"/>
      <c r="R2809" s="194"/>
      <c r="S2809" s="58">
        <f>(Table4[[#This Row],[سعر يومية السائق]]*Table4[[#This Row],[عدد الدورات ]])-SUM(Table4[[#This Row],[سلف ]:[خصم ]])+Table4[[#This Row],[اضافي ]]</f>
        <v>0</v>
      </c>
      <c r="U2809" s="58">
        <f>Table4[[#This Row],[ سعر اليومية ]]*Table4[[#This Row],[عدد الدورات ]]-Table4[[#This Row],[سعر يومية السائق]]*L2809</f>
        <v>0</v>
      </c>
      <c r="V2809" s="58">
        <f>U2809-Table4[[#This Row],[W/H  3%]]</f>
        <v>0</v>
      </c>
      <c r="W2809" s="66" t="str">
        <f>Table4[[#This Row],[اليوم]]&amp;Table4[[#This Row],[الشهر ]]&amp;Table4[[#This Row],[العام]]</f>
        <v/>
      </c>
      <c r="X2809" s="66" t="s">
        <v>304</v>
      </c>
    </row>
    <row r="2810" spans="1:24" x14ac:dyDescent="0.3">
      <c r="A2810" s="62"/>
      <c r="B2810" s="62"/>
      <c r="C2810" s="62"/>
      <c r="D2810" s="41" t="e">
        <f t="shared" si="129"/>
        <v>#N/A</v>
      </c>
      <c r="E2810" s="4"/>
      <c r="F2810" s="41" t="e">
        <f>VLOOKUP(E2810,mapping!C:J,2,FALSE)</f>
        <v>#N/A</v>
      </c>
      <c r="G2810" s="41">
        <f>IFERROR(VLOOKUP(F2810,mapping!$D$3:$J$200,2,FALSE),0)</f>
        <v>0</v>
      </c>
      <c r="H2810" s="41">
        <f>IFERROR(VLOOKUP(F2810,mapping!$D$3:$J$200,3,FALSE),0)</f>
        <v>0</v>
      </c>
      <c r="I2810" s="41">
        <f>IFERROR(VLOOKUP(F2810,mapping!$D$3:$J$200,4,FALSE),0)</f>
        <v>0</v>
      </c>
      <c r="J2810" s="41">
        <f>IFERROR(VLOOKUP(F2810,mapping!$D$3:$J$200,5,FALSE),0)</f>
        <v>0</v>
      </c>
      <c r="K2810" s="63">
        <f>IF(W2810=mapping!$N$1,IFERROR(VLOOKUP(Table4[[#This Row],[Column1]],mapping!A:L,11,FALSE),0),IF(W2810&gt;mapping!$N$1,IFERROR(VLOOKUP(Table4[[#This Row],[Column1]],mapping!A:L,11,FALSE),0),))</f>
        <v>0</v>
      </c>
      <c r="L2810" s="139"/>
      <c r="M2810" s="60">
        <f>IF(W2810=mapping!$N$1,IFERROR(VLOOKUP(Table4[[#This Row],[Column1]],mapping!A:L,12,FALSE),0),IF(W2810&gt;mapping!$N$1,IFERROR(VLOOKUP(Table4[[#This Row],[Column1]],mapping!A:L,12,FALSE),0),0))</f>
        <v>0</v>
      </c>
      <c r="N2810" s="58">
        <f>Table4[[#This Row],[ سعر اليومية ]]*3%*Table4[[#This Row],[عدد الدورات ]]</f>
        <v>0</v>
      </c>
      <c r="O2810" s="56">
        <f>Table4[[#This Row],[ سعر اليومية ]]*Table4[[#This Row],[عدد الدورات ]]-N2810</f>
        <v>0</v>
      </c>
      <c r="P2810" s="194"/>
      <c r="Q2810" s="194"/>
      <c r="R2810" s="194"/>
      <c r="S2810" s="58">
        <f>(Table4[[#This Row],[سعر يومية السائق]]*Table4[[#This Row],[عدد الدورات ]])-SUM(Table4[[#This Row],[سلف ]:[خصم ]])+Table4[[#This Row],[اضافي ]]</f>
        <v>0</v>
      </c>
      <c r="U2810" s="58">
        <f>Table4[[#This Row],[ سعر اليومية ]]*Table4[[#This Row],[عدد الدورات ]]-Table4[[#This Row],[سعر يومية السائق]]*L2810</f>
        <v>0</v>
      </c>
      <c r="V2810" s="58">
        <f>U2810-Table4[[#This Row],[W/H  3%]]</f>
        <v>0</v>
      </c>
      <c r="W2810" s="66" t="str">
        <f>Table4[[#This Row],[اليوم]]&amp;Table4[[#This Row],[الشهر ]]&amp;Table4[[#This Row],[العام]]</f>
        <v/>
      </c>
      <c r="X2810" s="66" t="s">
        <v>304</v>
      </c>
    </row>
    <row r="2811" spans="1:24" x14ac:dyDescent="0.3">
      <c r="A2811" s="62"/>
      <c r="B2811" s="62"/>
      <c r="C2811" s="62"/>
      <c r="D2811" s="41" t="e">
        <f t="shared" si="129"/>
        <v>#N/A</v>
      </c>
      <c r="E2811" s="4"/>
      <c r="F2811" s="41" t="e">
        <f>VLOOKUP(E2811,mapping!C:J,2,FALSE)</f>
        <v>#N/A</v>
      </c>
      <c r="G2811" s="41">
        <f>IFERROR(VLOOKUP(F2811,mapping!$D$3:$J$200,2,FALSE),0)</f>
        <v>0</v>
      </c>
      <c r="H2811" s="41">
        <f>IFERROR(VLOOKUP(F2811,mapping!$D$3:$J$200,3,FALSE),0)</f>
        <v>0</v>
      </c>
      <c r="I2811" s="41">
        <f>IFERROR(VLOOKUP(F2811,mapping!$D$3:$J$200,4,FALSE),0)</f>
        <v>0</v>
      </c>
      <c r="J2811" s="41">
        <f>IFERROR(VLOOKUP(F2811,mapping!$D$3:$J$200,5,FALSE),0)</f>
        <v>0</v>
      </c>
      <c r="K2811" s="63">
        <f>IF(W2811=mapping!$N$1,IFERROR(VLOOKUP(Table4[[#This Row],[Column1]],mapping!A:L,11,FALSE),0),IF(W2811&gt;mapping!$N$1,IFERROR(VLOOKUP(Table4[[#This Row],[Column1]],mapping!A:L,11,FALSE),0),))</f>
        <v>0</v>
      </c>
      <c r="L2811" s="139"/>
      <c r="M2811" s="60">
        <f>IF(W2811=mapping!$N$1,IFERROR(VLOOKUP(Table4[[#This Row],[Column1]],mapping!A:L,12,FALSE),0),IF(W2811&gt;mapping!$N$1,IFERROR(VLOOKUP(Table4[[#This Row],[Column1]],mapping!A:L,12,FALSE),0),0))</f>
        <v>0</v>
      </c>
      <c r="N2811" s="58">
        <f>Table4[[#This Row],[ سعر اليومية ]]*3%*Table4[[#This Row],[عدد الدورات ]]</f>
        <v>0</v>
      </c>
      <c r="O2811" s="56">
        <f>Table4[[#This Row],[ سعر اليومية ]]*Table4[[#This Row],[عدد الدورات ]]-N2811</f>
        <v>0</v>
      </c>
      <c r="P2811" s="194"/>
      <c r="Q2811" s="194"/>
      <c r="R2811" s="194"/>
      <c r="S2811" s="58">
        <f>(Table4[[#This Row],[سعر يومية السائق]]*Table4[[#This Row],[عدد الدورات ]])-SUM(Table4[[#This Row],[سلف ]:[خصم ]])+Table4[[#This Row],[اضافي ]]</f>
        <v>0</v>
      </c>
      <c r="U2811" s="58">
        <f>Table4[[#This Row],[ سعر اليومية ]]*Table4[[#This Row],[عدد الدورات ]]-Table4[[#This Row],[سعر يومية السائق]]*L2811</f>
        <v>0</v>
      </c>
      <c r="V2811" s="58">
        <f>U2811-Table4[[#This Row],[W/H  3%]]</f>
        <v>0</v>
      </c>
      <c r="W2811" s="66" t="str">
        <f>Table4[[#This Row],[اليوم]]&amp;Table4[[#This Row],[الشهر ]]&amp;Table4[[#This Row],[العام]]</f>
        <v/>
      </c>
      <c r="X2811" s="66" t="s">
        <v>304</v>
      </c>
    </row>
    <row r="2812" spans="1:24" x14ac:dyDescent="0.3">
      <c r="A2812" s="62"/>
      <c r="B2812" s="62"/>
      <c r="C2812" s="62"/>
      <c r="D2812" s="41" t="e">
        <f t="shared" si="129"/>
        <v>#N/A</v>
      </c>
      <c r="E2812" s="4"/>
      <c r="F2812" s="41" t="e">
        <f>VLOOKUP(E2812,mapping!C:J,2,FALSE)</f>
        <v>#N/A</v>
      </c>
      <c r="G2812" s="41">
        <f>IFERROR(VLOOKUP(F2812,mapping!$D$3:$J$200,2,FALSE),0)</f>
        <v>0</v>
      </c>
      <c r="H2812" s="41">
        <f>IFERROR(VLOOKUP(F2812,mapping!$D$3:$J$200,3,FALSE),0)</f>
        <v>0</v>
      </c>
      <c r="I2812" s="41">
        <f>IFERROR(VLOOKUP(F2812,mapping!$D$3:$J$200,4,FALSE),0)</f>
        <v>0</v>
      </c>
      <c r="J2812" s="41">
        <f>IFERROR(VLOOKUP(F2812,mapping!$D$3:$J$200,5,FALSE),0)</f>
        <v>0</v>
      </c>
      <c r="K2812" s="63">
        <f>IF(W2812=mapping!$N$1,IFERROR(VLOOKUP(Table4[[#This Row],[Column1]],mapping!A:L,11,FALSE),0),IF(W2812&gt;mapping!$N$1,IFERROR(VLOOKUP(Table4[[#This Row],[Column1]],mapping!A:L,11,FALSE),0),))</f>
        <v>0</v>
      </c>
      <c r="L2812" s="139"/>
      <c r="M2812" s="60">
        <f>IF(W2812=mapping!$N$1,IFERROR(VLOOKUP(Table4[[#This Row],[Column1]],mapping!A:L,12,FALSE),0),IF(W2812&gt;mapping!$N$1,IFERROR(VLOOKUP(Table4[[#This Row],[Column1]],mapping!A:L,12,FALSE),0),0))</f>
        <v>0</v>
      </c>
      <c r="N2812" s="58">
        <f>Table4[[#This Row],[ سعر اليومية ]]*3%*Table4[[#This Row],[عدد الدورات ]]</f>
        <v>0</v>
      </c>
      <c r="O2812" s="56">
        <f>Table4[[#This Row],[ سعر اليومية ]]*Table4[[#This Row],[عدد الدورات ]]-N2812</f>
        <v>0</v>
      </c>
      <c r="P2812" s="194"/>
      <c r="Q2812" s="194"/>
      <c r="R2812" s="194"/>
      <c r="S2812" s="58">
        <f>(Table4[[#This Row],[سعر يومية السائق]]*Table4[[#This Row],[عدد الدورات ]])-SUM(Table4[[#This Row],[سلف ]:[خصم ]])+Table4[[#This Row],[اضافي ]]</f>
        <v>0</v>
      </c>
      <c r="U2812" s="58">
        <f>Table4[[#This Row],[ سعر اليومية ]]*Table4[[#This Row],[عدد الدورات ]]-Table4[[#This Row],[سعر يومية السائق]]*L2812</f>
        <v>0</v>
      </c>
      <c r="V2812" s="58">
        <f>U2812-Table4[[#This Row],[W/H  3%]]</f>
        <v>0</v>
      </c>
      <c r="W2812" s="66" t="str">
        <f>Table4[[#This Row],[اليوم]]&amp;Table4[[#This Row],[الشهر ]]&amp;Table4[[#This Row],[العام]]</f>
        <v/>
      </c>
      <c r="X2812" s="66" t="s">
        <v>304</v>
      </c>
    </row>
    <row r="2813" spans="1:24" x14ac:dyDescent="0.3">
      <c r="A2813" s="62"/>
      <c r="B2813" s="62"/>
      <c r="C2813" s="62"/>
      <c r="D2813" s="41" t="e">
        <f t="shared" si="129"/>
        <v>#N/A</v>
      </c>
      <c r="E2813" s="4"/>
      <c r="F2813" s="41" t="e">
        <f>VLOOKUP(E2813,mapping!C:J,2,FALSE)</f>
        <v>#N/A</v>
      </c>
      <c r="G2813" s="41">
        <f>IFERROR(VLOOKUP(F2813,mapping!$D$3:$J$200,2,FALSE),0)</f>
        <v>0</v>
      </c>
      <c r="H2813" s="41">
        <f>IFERROR(VLOOKUP(F2813,mapping!$D$3:$J$200,3,FALSE),0)</f>
        <v>0</v>
      </c>
      <c r="I2813" s="41">
        <f>IFERROR(VLOOKUP(F2813,mapping!$D$3:$J$200,4,FALSE),0)</f>
        <v>0</v>
      </c>
      <c r="J2813" s="41">
        <f>IFERROR(VLOOKUP(F2813,mapping!$D$3:$J$200,5,FALSE),0)</f>
        <v>0</v>
      </c>
      <c r="K2813" s="63">
        <f>IF(W2813=mapping!$N$1,IFERROR(VLOOKUP(Table4[[#This Row],[Column1]],mapping!A:L,11,FALSE),0),IF(W2813&gt;mapping!$N$1,IFERROR(VLOOKUP(Table4[[#This Row],[Column1]],mapping!A:L,11,FALSE),0),))</f>
        <v>0</v>
      </c>
      <c r="L2813" s="139"/>
      <c r="M2813" s="60">
        <f>IF(W2813=mapping!$N$1,IFERROR(VLOOKUP(Table4[[#This Row],[Column1]],mapping!A:L,12,FALSE),0),IF(W2813&gt;mapping!$N$1,IFERROR(VLOOKUP(Table4[[#This Row],[Column1]],mapping!A:L,12,FALSE),0),0))</f>
        <v>0</v>
      </c>
      <c r="N2813" s="58">
        <f>Table4[[#This Row],[ سعر اليومية ]]*3%*Table4[[#This Row],[عدد الدورات ]]</f>
        <v>0</v>
      </c>
      <c r="O2813" s="56">
        <f>Table4[[#This Row],[ سعر اليومية ]]*Table4[[#This Row],[عدد الدورات ]]-N2813</f>
        <v>0</v>
      </c>
      <c r="P2813" s="194"/>
      <c r="Q2813" s="194"/>
      <c r="R2813" s="194"/>
      <c r="S2813" s="58">
        <f>(Table4[[#This Row],[سعر يومية السائق]]*Table4[[#This Row],[عدد الدورات ]])-SUM(Table4[[#This Row],[سلف ]:[خصم ]])+Table4[[#This Row],[اضافي ]]</f>
        <v>0</v>
      </c>
      <c r="U2813" s="58">
        <f>Table4[[#This Row],[ سعر اليومية ]]*Table4[[#This Row],[عدد الدورات ]]-Table4[[#This Row],[سعر يومية السائق]]*L2813</f>
        <v>0</v>
      </c>
      <c r="V2813" s="58">
        <f>U2813-Table4[[#This Row],[W/H  3%]]</f>
        <v>0</v>
      </c>
      <c r="W2813" s="66" t="str">
        <f>Table4[[#This Row],[اليوم]]&amp;Table4[[#This Row],[الشهر ]]&amp;Table4[[#This Row],[العام]]</f>
        <v/>
      </c>
      <c r="X2813" s="66" t="s">
        <v>304</v>
      </c>
    </row>
    <row r="2814" spans="1:24" x14ac:dyDescent="0.3">
      <c r="A2814" s="62"/>
      <c r="B2814" s="62"/>
      <c r="C2814" s="62"/>
      <c r="D2814" s="41" t="e">
        <f t="shared" si="129"/>
        <v>#N/A</v>
      </c>
      <c r="E2814" s="4"/>
      <c r="F2814" s="41" t="e">
        <f>VLOOKUP(E2814,mapping!C:J,2,FALSE)</f>
        <v>#N/A</v>
      </c>
      <c r="G2814" s="41">
        <f>IFERROR(VLOOKUP(F2814,mapping!$D$3:$J$200,2,FALSE),0)</f>
        <v>0</v>
      </c>
      <c r="H2814" s="41">
        <f>IFERROR(VLOOKUP(F2814,mapping!$D$3:$J$200,3,FALSE),0)</f>
        <v>0</v>
      </c>
      <c r="I2814" s="41">
        <f>IFERROR(VLOOKUP(F2814,mapping!$D$3:$J$200,4,FALSE),0)</f>
        <v>0</v>
      </c>
      <c r="J2814" s="41">
        <f>IFERROR(VLOOKUP(F2814,mapping!$D$3:$J$200,5,FALSE),0)</f>
        <v>0</v>
      </c>
      <c r="K2814" s="63">
        <f>IF(W2814=mapping!$N$1,IFERROR(VLOOKUP(Table4[[#This Row],[Column1]],mapping!A:L,11,FALSE),0),IF(W2814&gt;mapping!$N$1,IFERROR(VLOOKUP(Table4[[#This Row],[Column1]],mapping!A:L,11,FALSE),0),))</f>
        <v>0</v>
      </c>
      <c r="L2814" s="139"/>
      <c r="M2814" s="60">
        <f>IF(W2814=mapping!$N$1,IFERROR(VLOOKUP(Table4[[#This Row],[Column1]],mapping!A:L,12,FALSE),0),IF(W2814&gt;mapping!$N$1,IFERROR(VLOOKUP(Table4[[#This Row],[Column1]],mapping!A:L,12,FALSE),0),0))</f>
        <v>0</v>
      </c>
      <c r="N2814" s="58">
        <f>Table4[[#This Row],[ سعر اليومية ]]*3%*Table4[[#This Row],[عدد الدورات ]]</f>
        <v>0</v>
      </c>
      <c r="O2814" s="56">
        <f>Table4[[#This Row],[ سعر اليومية ]]*Table4[[#This Row],[عدد الدورات ]]-N2814</f>
        <v>0</v>
      </c>
      <c r="P2814" s="194"/>
      <c r="Q2814" s="194"/>
      <c r="R2814" s="194"/>
      <c r="S2814" s="58">
        <f>(Table4[[#This Row],[سعر يومية السائق]]*Table4[[#This Row],[عدد الدورات ]])-SUM(Table4[[#This Row],[سلف ]:[خصم ]])+Table4[[#This Row],[اضافي ]]</f>
        <v>0</v>
      </c>
      <c r="U2814" s="58">
        <f>Table4[[#This Row],[ سعر اليومية ]]*Table4[[#This Row],[عدد الدورات ]]-Table4[[#This Row],[سعر يومية السائق]]*L2814</f>
        <v>0</v>
      </c>
      <c r="V2814" s="58">
        <f>U2814-Table4[[#This Row],[W/H  3%]]</f>
        <v>0</v>
      </c>
      <c r="W2814" s="66" t="str">
        <f>Table4[[#This Row],[اليوم]]&amp;Table4[[#This Row],[الشهر ]]&amp;Table4[[#This Row],[العام]]</f>
        <v/>
      </c>
      <c r="X2814" s="66" t="s">
        <v>304</v>
      </c>
    </row>
    <row r="2815" spans="1:24" x14ac:dyDescent="0.3">
      <c r="A2815" s="62"/>
      <c r="B2815" s="62"/>
      <c r="C2815" s="62"/>
      <c r="D2815" s="41" t="e">
        <f t="shared" si="129"/>
        <v>#N/A</v>
      </c>
      <c r="E2815" s="4"/>
      <c r="F2815" s="41" t="e">
        <f>VLOOKUP(E2815,mapping!C:J,2,FALSE)</f>
        <v>#N/A</v>
      </c>
      <c r="G2815" s="41">
        <f>IFERROR(VLOOKUP(F2815,mapping!$D$3:$J$200,2,FALSE),0)</f>
        <v>0</v>
      </c>
      <c r="H2815" s="41">
        <f>IFERROR(VLOOKUP(F2815,mapping!$D$3:$J$200,3,FALSE),0)</f>
        <v>0</v>
      </c>
      <c r="I2815" s="41">
        <f>IFERROR(VLOOKUP(F2815,mapping!$D$3:$J$200,4,FALSE),0)</f>
        <v>0</v>
      </c>
      <c r="J2815" s="41">
        <f>IFERROR(VLOOKUP(F2815,mapping!$D$3:$J$200,5,FALSE),0)</f>
        <v>0</v>
      </c>
      <c r="K2815" s="63">
        <f>IF(W2815=mapping!$N$1,IFERROR(VLOOKUP(Table4[[#This Row],[Column1]],mapping!A:L,11,FALSE),0),IF(W2815&gt;mapping!$N$1,IFERROR(VLOOKUP(Table4[[#This Row],[Column1]],mapping!A:L,11,FALSE),0),))</f>
        <v>0</v>
      </c>
      <c r="L2815" s="139"/>
      <c r="M2815" s="60">
        <f>IF(W2815=mapping!$N$1,IFERROR(VLOOKUP(Table4[[#This Row],[Column1]],mapping!A:L,12,FALSE),0),IF(W2815&gt;mapping!$N$1,IFERROR(VLOOKUP(Table4[[#This Row],[Column1]],mapping!A:L,12,FALSE),0),0))</f>
        <v>0</v>
      </c>
      <c r="N2815" s="58">
        <f>Table4[[#This Row],[ سعر اليومية ]]*3%*Table4[[#This Row],[عدد الدورات ]]</f>
        <v>0</v>
      </c>
      <c r="O2815" s="56">
        <f>Table4[[#This Row],[ سعر اليومية ]]*Table4[[#This Row],[عدد الدورات ]]-N2815</f>
        <v>0</v>
      </c>
      <c r="P2815" s="194"/>
      <c r="Q2815" s="194"/>
      <c r="R2815" s="194"/>
      <c r="S2815" s="58">
        <f>(Table4[[#This Row],[سعر يومية السائق]]*Table4[[#This Row],[عدد الدورات ]])-SUM(Table4[[#This Row],[سلف ]:[خصم ]])+Table4[[#This Row],[اضافي ]]</f>
        <v>0</v>
      </c>
      <c r="U2815" s="58">
        <f>Table4[[#This Row],[ سعر اليومية ]]*Table4[[#This Row],[عدد الدورات ]]-Table4[[#This Row],[سعر يومية السائق]]*L2815</f>
        <v>0</v>
      </c>
      <c r="V2815" s="58">
        <f>U2815-Table4[[#This Row],[W/H  3%]]</f>
        <v>0</v>
      </c>
      <c r="W2815" s="66" t="str">
        <f>Table4[[#This Row],[اليوم]]&amp;Table4[[#This Row],[الشهر ]]&amp;Table4[[#This Row],[العام]]</f>
        <v/>
      </c>
      <c r="X2815" s="66" t="s">
        <v>304</v>
      </c>
    </row>
    <row r="2816" spans="1:24" x14ac:dyDescent="0.3">
      <c r="A2816" s="62"/>
      <c r="B2816" s="62"/>
      <c r="C2816" s="62"/>
      <c r="D2816" s="41" t="e">
        <f t="shared" si="129"/>
        <v>#N/A</v>
      </c>
      <c r="E2816" s="4"/>
      <c r="F2816" s="41" t="e">
        <f>VLOOKUP(E2816,mapping!C:J,2,FALSE)</f>
        <v>#N/A</v>
      </c>
      <c r="G2816" s="41">
        <f>IFERROR(VLOOKUP(F2816,mapping!$D$3:$J$200,2,FALSE),0)</f>
        <v>0</v>
      </c>
      <c r="H2816" s="41">
        <f>IFERROR(VLOOKUP(F2816,mapping!$D$3:$J$200,3,FALSE),0)</f>
        <v>0</v>
      </c>
      <c r="I2816" s="41">
        <f>IFERROR(VLOOKUP(F2816,mapping!$D$3:$J$200,4,FALSE),0)</f>
        <v>0</v>
      </c>
      <c r="J2816" s="41">
        <f>IFERROR(VLOOKUP(F2816,mapping!$D$3:$J$200,5,FALSE),0)</f>
        <v>0</v>
      </c>
      <c r="K2816" s="63">
        <f>IF(W2816=mapping!$N$1,IFERROR(VLOOKUP(Table4[[#This Row],[Column1]],mapping!A:L,11,FALSE),0),IF(W2816&gt;mapping!$N$1,IFERROR(VLOOKUP(Table4[[#This Row],[Column1]],mapping!A:L,11,FALSE),0),))</f>
        <v>0</v>
      </c>
      <c r="L2816" s="139"/>
      <c r="M2816" s="60">
        <f>IF(W2816=mapping!$N$1,IFERROR(VLOOKUP(Table4[[#This Row],[Column1]],mapping!A:L,12,FALSE),0),IF(W2816&gt;mapping!$N$1,IFERROR(VLOOKUP(Table4[[#This Row],[Column1]],mapping!A:L,12,FALSE),0),0))</f>
        <v>0</v>
      </c>
      <c r="N2816" s="58">
        <f>Table4[[#This Row],[ سعر اليومية ]]*3%*Table4[[#This Row],[عدد الدورات ]]</f>
        <v>0</v>
      </c>
      <c r="O2816" s="56">
        <f>Table4[[#This Row],[ سعر اليومية ]]*Table4[[#This Row],[عدد الدورات ]]-N2816</f>
        <v>0</v>
      </c>
      <c r="P2816" s="194"/>
      <c r="Q2816" s="194"/>
      <c r="R2816" s="194"/>
      <c r="S2816" s="58">
        <f>(Table4[[#This Row],[سعر يومية السائق]]*Table4[[#This Row],[عدد الدورات ]])-SUM(Table4[[#This Row],[سلف ]:[خصم ]])+Table4[[#This Row],[اضافي ]]</f>
        <v>0</v>
      </c>
      <c r="U2816" s="58">
        <f>Table4[[#This Row],[ سعر اليومية ]]*Table4[[#This Row],[عدد الدورات ]]-Table4[[#This Row],[سعر يومية السائق]]*L2816</f>
        <v>0</v>
      </c>
      <c r="V2816" s="58">
        <f>U2816-Table4[[#This Row],[W/H  3%]]</f>
        <v>0</v>
      </c>
      <c r="W2816" s="66" t="str">
        <f>Table4[[#This Row],[اليوم]]&amp;Table4[[#This Row],[الشهر ]]&amp;Table4[[#This Row],[العام]]</f>
        <v/>
      </c>
      <c r="X2816" s="66" t="s">
        <v>304</v>
      </c>
    </row>
    <row r="2817" spans="1:24" x14ac:dyDescent="0.3">
      <c r="A2817" s="62"/>
      <c r="B2817" s="62"/>
      <c r="C2817" s="62"/>
      <c r="D2817" s="41" t="e">
        <f t="shared" si="129"/>
        <v>#N/A</v>
      </c>
      <c r="E2817" s="4"/>
      <c r="F2817" s="41" t="e">
        <f>VLOOKUP(E2817,mapping!C:J,2,FALSE)</f>
        <v>#N/A</v>
      </c>
      <c r="G2817" s="41">
        <f>IFERROR(VLOOKUP(F2817,mapping!$D$3:$J$200,2,FALSE),0)</f>
        <v>0</v>
      </c>
      <c r="H2817" s="41">
        <f>IFERROR(VLOOKUP(F2817,mapping!$D$3:$J$200,3,FALSE),0)</f>
        <v>0</v>
      </c>
      <c r="I2817" s="41">
        <f>IFERROR(VLOOKUP(F2817,mapping!$D$3:$J$200,4,FALSE),0)</f>
        <v>0</v>
      </c>
      <c r="J2817" s="41">
        <f>IFERROR(VLOOKUP(F2817,mapping!$D$3:$J$200,5,FALSE),0)</f>
        <v>0</v>
      </c>
      <c r="K2817" s="63">
        <f>IF(W2817=mapping!$N$1,IFERROR(VLOOKUP(Table4[[#This Row],[Column1]],mapping!A:L,11,FALSE),0),IF(W2817&gt;mapping!$N$1,IFERROR(VLOOKUP(Table4[[#This Row],[Column1]],mapping!A:L,11,FALSE),0),))</f>
        <v>0</v>
      </c>
      <c r="L2817" s="139"/>
      <c r="M2817" s="60">
        <f>IF(W2817=mapping!$N$1,IFERROR(VLOOKUP(Table4[[#This Row],[Column1]],mapping!A:L,12,FALSE),0),IF(W2817&gt;mapping!$N$1,IFERROR(VLOOKUP(Table4[[#This Row],[Column1]],mapping!A:L,12,FALSE),0),0))</f>
        <v>0</v>
      </c>
      <c r="N2817" s="58">
        <f>Table4[[#This Row],[ سعر اليومية ]]*3%*Table4[[#This Row],[عدد الدورات ]]</f>
        <v>0</v>
      </c>
      <c r="O2817" s="56">
        <f>Table4[[#This Row],[ سعر اليومية ]]*Table4[[#This Row],[عدد الدورات ]]-N2817</f>
        <v>0</v>
      </c>
      <c r="P2817" s="194"/>
      <c r="Q2817" s="194"/>
      <c r="R2817" s="194"/>
      <c r="S2817" s="58">
        <f>(Table4[[#This Row],[سعر يومية السائق]]*Table4[[#This Row],[عدد الدورات ]])-SUM(Table4[[#This Row],[سلف ]:[خصم ]])+Table4[[#This Row],[اضافي ]]</f>
        <v>0</v>
      </c>
      <c r="U2817" s="58">
        <f>Table4[[#This Row],[ سعر اليومية ]]*Table4[[#This Row],[عدد الدورات ]]-Table4[[#This Row],[سعر يومية السائق]]*L2817</f>
        <v>0</v>
      </c>
      <c r="V2817" s="58">
        <f>U2817-Table4[[#This Row],[W/H  3%]]</f>
        <v>0</v>
      </c>
      <c r="W2817" s="66" t="str">
        <f>Table4[[#This Row],[اليوم]]&amp;Table4[[#This Row],[الشهر ]]&amp;Table4[[#This Row],[العام]]</f>
        <v/>
      </c>
      <c r="X2817" s="66" t="s">
        <v>304</v>
      </c>
    </row>
    <row r="2818" spans="1:24" x14ac:dyDescent="0.3">
      <c r="A2818" s="62"/>
      <c r="B2818" s="62"/>
      <c r="C2818" s="62"/>
      <c r="D2818" s="41" t="e">
        <f t="shared" si="129"/>
        <v>#N/A</v>
      </c>
      <c r="E2818" s="4"/>
      <c r="F2818" s="41" t="e">
        <f>VLOOKUP(E2818,mapping!C:J,2,FALSE)</f>
        <v>#N/A</v>
      </c>
      <c r="G2818" s="41">
        <f>IFERROR(VLOOKUP(F2818,mapping!$D$3:$J$200,2,FALSE),0)</f>
        <v>0</v>
      </c>
      <c r="H2818" s="41">
        <f>IFERROR(VLOOKUP(F2818,mapping!$D$3:$J$200,3,FALSE),0)</f>
        <v>0</v>
      </c>
      <c r="I2818" s="41">
        <f>IFERROR(VLOOKUP(F2818,mapping!$D$3:$J$200,4,FALSE),0)</f>
        <v>0</v>
      </c>
      <c r="J2818" s="41">
        <f>IFERROR(VLOOKUP(F2818,mapping!$D$3:$J$200,5,FALSE),0)</f>
        <v>0</v>
      </c>
      <c r="K2818" s="63">
        <f>IF(W2818=mapping!$N$1,IFERROR(VLOOKUP(Table4[[#This Row],[Column1]],mapping!A:L,11,FALSE),0),IF(W2818&gt;mapping!$N$1,IFERROR(VLOOKUP(Table4[[#This Row],[Column1]],mapping!A:L,11,FALSE),0),))</f>
        <v>0</v>
      </c>
      <c r="L2818" s="139"/>
      <c r="M2818" s="60">
        <f>IF(W2818=mapping!$N$1,IFERROR(VLOOKUP(Table4[[#This Row],[Column1]],mapping!A:L,12,FALSE),0),IF(W2818&gt;mapping!$N$1,IFERROR(VLOOKUP(Table4[[#This Row],[Column1]],mapping!A:L,12,FALSE),0),0))</f>
        <v>0</v>
      </c>
      <c r="N2818" s="58">
        <f>Table4[[#This Row],[ سعر اليومية ]]*3%*Table4[[#This Row],[عدد الدورات ]]</f>
        <v>0</v>
      </c>
      <c r="O2818" s="56">
        <f>Table4[[#This Row],[ سعر اليومية ]]*Table4[[#This Row],[عدد الدورات ]]-N2818</f>
        <v>0</v>
      </c>
      <c r="P2818" s="194"/>
      <c r="Q2818" s="194"/>
      <c r="R2818" s="194"/>
      <c r="S2818" s="58">
        <f>(Table4[[#This Row],[سعر يومية السائق]]*Table4[[#This Row],[عدد الدورات ]])-SUM(Table4[[#This Row],[سلف ]:[خصم ]])+Table4[[#This Row],[اضافي ]]</f>
        <v>0</v>
      </c>
      <c r="U2818" s="58">
        <f>Table4[[#This Row],[ سعر اليومية ]]*Table4[[#This Row],[عدد الدورات ]]-Table4[[#This Row],[سعر يومية السائق]]*L2818</f>
        <v>0</v>
      </c>
      <c r="V2818" s="58">
        <f>U2818-Table4[[#This Row],[W/H  3%]]</f>
        <v>0</v>
      </c>
      <c r="W2818" s="66" t="str">
        <f>Table4[[#This Row],[اليوم]]&amp;Table4[[#This Row],[الشهر ]]&amp;Table4[[#This Row],[العام]]</f>
        <v/>
      </c>
      <c r="X2818" s="66" t="s">
        <v>304</v>
      </c>
    </row>
    <row r="2819" spans="1:24" x14ac:dyDescent="0.3">
      <c r="A2819" s="62"/>
      <c r="B2819" s="62"/>
      <c r="C2819" s="62"/>
      <c r="D2819" s="41" t="e">
        <f t="shared" si="129"/>
        <v>#N/A</v>
      </c>
      <c r="E2819" s="4"/>
      <c r="F2819" s="41" t="e">
        <f>VLOOKUP(E2819,mapping!C:J,2,FALSE)</f>
        <v>#N/A</v>
      </c>
      <c r="G2819" s="41">
        <f>IFERROR(VLOOKUP(F2819,mapping!$D$3:$J$200,2,FALSE),0)</f>
        <v>0</v>
      </c>
      <c r="H2819" s="41">
        <f>IFERROR(VLOOKUP(F2819,mapping!$D$3:$J$200,3,FALSE),0)</f>
        <v>0</v>
      </c>
      <c r="I2819" s="41">
        <f>IFERROR(VLOOKUP(F2819,mapping!$D$3:$J$200,4,FALSE),0)</f>
        <v>0</v>
      </c>
      <c r="J2819" s="41">
        <f>IFERROR(VLOOKUP(F2819,mapping!$D$3:$J$200,5,FALSE),0)</f>
        <v>0</v>
      </c>
      <c r="K2819" s="63">
        <f>IF(W2819=mapping!$N$1,IFERROR(VLOOKUP(Table4[[#This Row],[Column1]],mapping!A:L,11,FALSE),0),IF(W2819&gt;mapping!$N$1,IFERROR(VLOOKUP(Table4[[#This Row],[Column1]],mapping!A:L,11,FALSE),0),))</f>
        <v>0</v>
      </c>
      <c r="L2819" s="139"/>
      <c r="M2819" s="60">
        <f>IF(W2819=mapping!$N$1,IFERROR(VLOOKUP(Table4[[#This Row],[Column1]],mapping!A:L,12,FALSE),0),IF(W2819&gt;mapping!$N$1,IFERROR(VLOOKUP(Table4[[#This Row],[Column1]],mapping!A:L,12,FALSE),0),0))</f>
        <v>0</v>
      </c>
      <c r="N2819" s="58">
        <f>Table4[[#This Row],[ سعر اليومية ]]*3%*Table4[[#This Row],[عدد الدورات ]]</f>
        <v>0</v>
      </c>
      <c r="O2819" s="56">
        <f>Table4[[#This Row],[ سعر اليومية ]]*Table4[[#This Row],[عدد الدورات ]]-N2819</f>
        <v>0</v>
      </c>
      <c r="P2819" s="194"/>
      <c r="Q2819" s="194"/>
      <c r="R2819" s="194"/>
      <c r="S2819" s="58">
        <f>(Table4[[#This Row],[سعر يومية السائق]]*Table4[[#This Row],[عدد الدورات ]])-SUM(Table4[[#This Row],[سلف ]:[خصم ]])+Table4[[#This Row],[اضافي ]]</f>
        <v>0</v>
      </c>
      <c r="U2819" s="58">
        <f>Table4[[#This Row],[ سعر اليومية ]]*Table4[[#This Row],[عدد الدورات ]]-Table4[[#This Row],[سعر يومية السائق]]*L2819</f>
        <v>0</v>
      </c>
      <c r="V2819" s="58">
        <f>U2819-Table4[[#This Row],[W/H  3%]]</f>
        <v>0</v>
      </c>
      <c r="W2819" s="66" t="str">
        <f>Table4[[#This Row],[اليوم]]&amp;Table4[[#This Row],[الشهر ]]&amp;Table4[[#This Row],[العام]]</f>
        <v/>
      </c>
      <c r="X2819" s="66" t="s">
        <v>304</v>
      </c>
    </row>
    <row r="2820" spans="1:24" x14ac:dyDescent="0.3">
      <c r="A2820" s="62"/>
      <c r="B2820" s="62"/>
      <c r="C2820" s="62"/>
      <c r="D2820" s="41" t="e">
        <f t="shared" si="129"/>
        <v>#N/A</v>
      </c>
      <c r="E2820" s="4"/>
      <c r="F2820" s="41" t="e">
        <f>VLOOKUP(E2820,mapping!C:J,2,FALSE)</f>
        <v>#N/A</v>
      </c>
      <c r="G2820" s="41">
        <f>IFERROR(VLOOKUP(F2820,mapping!$D$3:$J$200,2,FALSE),0)</f>
        <v>0</v>
      </c>
      <c r="H2820" s="41">
        <f>IFERROR(VLOOKUP(F2820,mapping!$D$3:$J$200,3,FALSE),0)</f>
        <v>0</v>
      </c>
      <c r="I2820" s="41">
        <f>IFERROR(VLOOKUP(F2820,mapping!$D$3:$J$200,4,FALSE),0)</f>
        <v>0</v>
      </c>
      <c r="J2820" s="41">
        <f>IFERROR(VLOOKUP(F2820,mapping!$D$3:$J$200,5,FALSE),0)</f>
        <v>0</v>
      </c>
      <c r="K2820" s="63">
        <f>IF(W2820=mapping!$N$1,IFERROR(VLOOKUP(Table4[[#This Row],[Column1]],mapping!A:L,11,FALSE),0),IF(W2820&gt;mapping!$N$1,IFERROR(VLOOKUP(Table4[[#This Row],[Column1]],mapping!A:L,11,FALSE),0),))</f>
        <v>0</v>
      </c>
      <c r="L2820" s="139"/>
      <c r="M2820" s="60">
        <f>IF(W2820=mapping!$N$1,IFERROR(VLOOKUP(Table4[[#This Row],[Column1]],mapping!A:L,12,FALSE),0),IF(W2820&gt;mapping!$N$1,IFERROR(VLOOKUP(Table4[[#This Row],[Column1]],mapping!A:L,12,FALSE),0),0))</f>
        <v>0</v>
      </c>
      <c r="N2820" s="58">
        <f>Table4[[#This Row],[ سعر اليومية ]]*3%*Table4[[#This Row],[عدد الدورات ]]</f>
        <v>0</v>
      </c>
      <c r="O2820" s="56">
        <f>Table4[[#This Row],[ سعر اليومية ]]*Table4[[#This Row],[عدد الدورات ]]-N2820</f>
        <v>0</v>
      </c>
      <c r="P2820" s="194"/>
      <c r="Q2820" s="194"/>
      <c r="R2820" s="194"/>
      <c r="S2820" s="58">
        <f>(Table4[[#This Row],[سعر يومية السائق]]*Table4[[#This Row],[عدد الدورات ]])-SUM(Table4[[#This Row],[سلف ]:[خصم ]])+Table4[[#This Row],[اضافي ]]</f>
        <v>0</v>
      </c>
      <c r="U2820" s="58">
        <f>Table4[[#This Row],[ سعر اليومية ]]*Table4[[#This Row],[عدد الدورات ]]-Table4[[#This Row],[سعر يومية السائق]]*L2820</f>
        <v>0</v>
      </c>
      <c r="V2820" s="58">
        <f>U2820-Table4[[#This Row],[W/H  3%]]</f>
        <v>0</v>
      </c>
      <c r="W2820" s="66" t="str">
        <f>Table4[[#This Row],[اليوم]]&amp;Table4[[#This Row],[الشهر ]]&amp;Table4[[#This Row],[العام]]</f>
        <v/>
      </c>
      <c r="X2820" s="66" t="s">
        <v>304</v>
      </c>
    </row>
    <row r="2821" spans="1:24" x14ac:dyDescent="0.3">
      <c r="A2821" s="62"/>
      <c r="B2821" s="62"/>
      <c r="C2821" s="62"/>
      <c r="D2821" s="41" t="e">
        <f t="shared" si="129"/>
        <v>#N/A</v>
      </c>
      <c r="E2821" s="4"/>
      <c r="F2821" s="41" t="e">
        <f>VLOOKUP(E2821,mapping!C:J,2,FALSE)</f>
        <v>#N/A</v>
      </c>
      <c r="G2821" s="41">
        <f>IFERROR(VLOOKUP(F2821,mapping!$D$3:$J$200,2,FALSE),0)</f>
        <v>0</v>
      </c>
      <c r="H2821" s="41">
        <f>IFERROR(VLOOKUP(F2821,mapping!$D$3:$J$200,3,FALSE),0)</f>
        <v>0</v>
      </c>
      <c r="I2821" s="41">
        <f>IFERROR(VLOOKUP(F2821,mapping!$D$3:$J$200,4,FALSE),0)</f>
        <v>0</v>
      </c>
      <c r="J2821" s="41">
        <f>IFERROR(VLOOKUP(F2821,mapping!$D$3:$J$200,5,FALSE),0)</f>
        <v>0</v>
      </c>
      <c r="K2821" s="63">
        <f>IF(W2821=mapping!$N$1,IFERROR(VLOOKUP(Table4[[#This Row],[Column1]],mapping!A:L,11,FALSE),0),IF(W2821&gt;mapping!$N$1,IFERROR(VLOOKUP(Table4[[#This Row],[Column1]],mapping!A:L,11,FALSE),0),))</f>
        <v>0</v>
      </c>
      <c r="L2821" s="139"/>
      <c r="M2821" s="60">
        <f>IF(W2821=mapping!$N$1,IFERROR(VLOOKUP(Table4[[#This Row],[Column1]],mapping!A:L,12,FALSE),0),IF(W2821&gt;mapping!$N$1,IFERROR(VLOOKUP(Table4[[#This Row],[Column1]],mapping!A:L,12,FALSE),0),0))</f>
        <v>0</v>
      </c>
      <c r="N2821" s="58">
        <f>Table4[[#This Row],[ سعر اليومية ]]*3%*Table4[[#This Row],[عدد الدورات ]]</f>
        <v>0</v>
      </c>
      <c r="O2821" s="56">
        <f>Table4[[#This Row],[ سعر اليومية ]]*Table4[[#This Row],[عدد الدورات ]]-N2821</f>
        <v>0</v>
      </c>
      <c r="P2821" s="194"/>
      <c r="Q2821" s="194"/>
      <c r="R2821" s="194"/>
      <c r="S2821" s="58">
        <f>(Table4[[#This Row],[سعر يومية السائق]]*Table4[[#This Row],[عدد الدورات ]])-SUM(Table4[[#This Row],[سلف ]:[خصم ]])+Table4[[#This Row],[اضافي ]]</f>
        <v>0</v>
      </c>
      <c r="U2821" s="58">
        <f>Table4[[#This Row],[ سعر اليومية ]]*Table4[[#This Row],[عدد الدورات ]]-Table4[[#This Row],[سعر يومية السائق]]*L2821</f>
        <v>0</v>
      </c>
      <c r="V2821" s="58">
        <f>U2821-Table4[[#This Row],[W/H  3%]]</f>
        <v>0</v>
      </c>
      <c r="W2821" s="66" t="str">
        <f>Table4[[#This Row],[اليوم]]&amp;Table4[[#This Row],[الشهر ]]&amp;Table4[[#This Row],[العام]]</f>
        <v/>
      </c>
      <c r="X2821" s="66" t="s">
        <v>304</v>
      </c>
    </row>
    <row r="2822" spans="1:24" x14ac:dyDescent="0.3">
      <c r="A2822" s="62"/>
      <c r="B2822" s="62"/>
      <c r="C2822" s="62"/>
      <c r="D2822" s="41" t="e">
        <f t="shared" si="129"/>
        <v>#N/A</v>
      </c>
      <c r="E2822" s="4"/>
      <c r="F2822" s="41" t="e">
        <f>VLOOKUP(E2822,mapping!C:J,2,FALSE)</f>
        <v>#N/A</v>
      </c>
      <c r="G2822" s="41">
        <f>IFERROR(VLOOKUP(F2822,mapping!$D$3:$J$200,2,FALSE),0)</f>
        <v>0</v>
      </c>
      <c r="H2822" s="41">
        <f>IFERROR(VLOOKUP(F2822,mapping!$D$3:$J$200,3,FALSE),0)</f>
        <v>0</v>
      </c>
      <c r="I2822" s="41">
        <f>IFERROR(VLOOKUP(F2822,mapping!$D$3:$J$200,4,FALSE),0)</f>
        <v>0</v>
      </c>
      <c r="J2822" s="41">
        <f>IFERROR(VLOOKUP(F2822,mapping!$D$3:$J$200,5,FALSE),0)</f>
        <v>0</v>
      </c>
      <c r="K2822" s="63">
        <f>IF(W2822=mapping!$N$1,IFERROR(VLOOKUP(Table4[[#This Row],[Column1]],mapping!A:L,11,FALSE),0),IF(W2822&gt;mapping!$N$1,IFERROR(VLOOKUP(Table4[[#This Row],[Column1]],mapping!A:L,11,FALSE),0),))</f>
        <v>0</v>
      </c>
      <c r="L2822" s="139"/>
      <c r="M2822" s="60">
        <f>IF(W2822=mapping!$N$1,IFERROR(VLOOKUP(Table4[[#This Row],[Column1]],mapping!A:L,12,FALSE),0),IF(W2822&gt;mapping!$N$1,IFERROR(VLOOKUP(Table4[[#This Row],[Column1]],mapping!A:L,12,FALSE),0),0))</f>
        <v>0</v>
      </c>
      <c r="N2822" s="58">
        <f>Table4[[#This Row],[ سعر اليومية ]]*3%*Table4[[#This Row],[عدد الدورات ]]</f>
        <v>0</v>
      </c>
      <c r="O2822" s="56">
        <f>Table4[[#This Row],[ سعر اليومية ]]*Table4[[#This Row],[عدد الدورات ]]-N2822</f>
        <v>0</v>
      </c>
      <c r="P2822" s="194"/>
      <c r="Q2822" s="194"/>
      <c r="R2822" s="194"/>
      <c r="S2822" s="58">
        <f>(Table4[[#This Row],[سعر يومية السائق]]*Table4[[#This Row],[عدد الدورات ]])-SUM(Table4[[#This Row],[سلف ]:[خصم ]])+Table4[[#This Row],[اضافي ]]</f>
        <v>0</v>
      </c>
      <c r="U2822" s="58">
        <f>Table4[[#This Row],[ سعر اليومية ]]*Table4[[#This Row],[عدد الدورات ]]-Table4[[#This Row],[سعر يومية السائق]]*L2822</f>
        <v>0</v>
      </c>
      <c r="V2822" s="58">
        <f>U2822-Table4[[#This Row],[W/H  3%]]</f>
        <v>0</v>
      </c>
      <c r="W2822" s="66" t="str">
        <f>Table4[[#This Row],[اليوم]]&amp;Table4[[#This Row],[الشهر ]]&amp;Table4[[#This Row],[العام]]</f>
        <v/>
      </c>
      <c r="X2822" s="66" t="s">
        <v>304</v>
      </c>
    </row>
    <row r="2823" spans="1:24" x14ac:dyDescent="0.3">
      <c r="A2823" s="62"/>
      <c r="B2823" s="62"/>
      <c r="C2823" s="62"/>
      <c r="D2823" s="41" t="e">
        <f t="shared" si="129"/>
        <v>#N/A</v>
      </c>
      <c r="E2823" s="4"/>
      <c r="F2823" s="41" t="e">
        <f>VLOOKUP(E2823,mapping!C:J,2,FALSE)</f>
        <v>#N/A</v>
      </c>
      <c r="G2823" s="41">
        <f>IFERROR(VLOOKUP(F2823,mapping!$D$3:$J$200,2,FALSE),0)</f>
        <v>0</v>
      </c>
      <c r="H2823" s="41">
        <f>IFERROR(VLOOKUP(F2823,mapping!$D$3:$J$200,3,FALSE),0)</f>
        <v>0</v>
      </c>
      <c r="I2823" s="41">
        <f>IFERROR(VLOOKUP(F2823,mapping!$D$3:$J$200,4,FALSE),0)</f>
        <v>0</v>
      </c>
      <c r="J2823" s="41">
        <f>IFERROR(VLOOKUP(F2823,mapping!$D$3:$J$200,5,FALSE),0)</f>
        <v>0</v>
      </c>
      <c r="K2823" s="63">
        <f>IF(W2823=mapping!$N$1,IFERROR(VLOOKUP(Table4[[#This Row],[Column1]],mapping!A:L,11,FALSE),0),IF(W2823&gt;mapping!$N$1,IFERROR(VLOOKUP(Table4[[#This Row],[Column1]],mapping!A:L,11,FALSE),0),))</f>
        <v>0</v>
      </c>
      <c r="L2823" s="139"/>
      <c r="M2823" s="60">
        <f>IF(W2823=mapping!$N$1,IFERROR(VLOOKUP(Table4[[#This Row],[Column1]],mapping!A:L,12,FALSE),0),IF(W2823&gt;mapping!$N$1,IFERROR(VLOOKUP(Table4[[#This Row],[Column1]],mapping!A:L,12,FALSE),0),0))</f>
        <v>0</v>
      </c>
      <c r="N2823" s="58">
        <f>Table4[[#This Row],[ سعر اليومية ]]*3%*Table4[[#This Row],[عدد الدورات ]]</f>
        <v>0</v>
      </c>
      <c r="O2823" s="56">
        <f>Table4[[#This Row],[ سعر اليومية ]]*Table4[[#This Row],[عدد الدورات ]]-N2823</f>
        <v>0</v>
      </c>
      <c r="P2823" s="194"/>
      <c r="Q2823" s="194"/>
      <c r="R2823" s="194"/>
      <c r="S2823" s="58">
        <f>(Table4[[#This Row],[سعر يومية السائق]]*Table4[[#This Row],[عدد الدورات ]])-SUM(Table4[[#This Row],[سلف ]:[خصم ]])+Table4[[#This Row],[اضافي ]]</f>
        <v>0</v>
      </c>
      <c r="U2823" s="58">
        <f>Table4[[#This Row],[ سعر اليومية ]]*Table4[[#This Row],[عدد الدورات ]]-Table4[[#This Row],[سعر يومية السائق]]*L2823</f>
        <v>0</v>
      </c>
      <c r="V2823" s="58">
        <f>U2823-Table4[[#This Row],[W/H  3%]]</f>
        <v>0</v>
      </c>
      <c r="W2823" s="66" t="str">
        <f>Table4[[#This Row],[اليوم]]&amp;Table4[[#This Row],[الشهر ]]&amp;Table4[[#This Row],[العام]]</f>
        <v/>
      </c>
      <c r="X2823" s="66" t="s">
        <v>304</v>
      </c>
    </row>
    <row r="2824" spans="1:24" x14ac:dyDescent="0.3">
      <c r="A2824" s="62"/>
      <c r="B2824" s="62"/>
      <c r="C2824" s="62"/>
      <c r="D2824" s="41" t="e">
        <f t="shared" si="129"/>
        <v>#N/A</v>
      </c>
      <c r="E2824" s="4"/>
      <c r="F2824" s="41" t="e">
        <f>VLOOKUP(E2824,mapping!C:J,2,FALSE)</f>
        <v>#N/A</v>
      </c>
      <c r="G2824" s="41">
        <f>IFERROR(VLOOKUP(F2824,mapping!$D$3:$J$200,2,FALSE),0)</f>
        <v>0</v>
      </c>
      <c r="H2824" s="41">
        <f>IFERROR(VLOOKUP(F2824,mapping!$D$3:$J$200,3,FALSE),0)</f>
        <v>0</v>
      </c>
      <c r="I2824" s="41">
        <f>IFERROR(VLOOKUP(F2824,mapping!$D$3:$J$200,4,FALSE),0)</f>
        <v>0</v>
      </c>
      <c r="J2824" s="41">
        <f>IFERROR(VLOOKUP(F2824,mapping!$D$3:$J$200,5,FALSE),0)</f>
        <v>0</v>
      </c>
      <c r="K2824" s="63">
        <f>IF(W2824=mapping!$N$1,IFERROR(VLOOKUP(Table4[[#This Row],[Column1]],mapping!A:L,11,FALSE),0),IF(W2824&gt;mapping!$N$1,IFERROR(VLOOKUP(Table4[[#This Row],[Column1]],mapping!A:L,11,FALSE),0),))</f>
        <v>0</v>
      </c>
      <c r="L2824" s="139"/>
      <c r="M2824" s="60">
        <f>IF(W2824=mapping!$N$1,IFERROR(VLOOKUP(Table4[[#This Row],[Column1]],mapping!A:L,12,FALSE),0),IF(W2824&gt;mapping!$N$1,IFERROR(VLOOKUP(Table4[[#This Row],[Column1]],mapping!A:L,12,FALSE),0),0))</f>
        <v>0</v>
      </c>
      <c r="N2824" s="58">
        <f>Table4[[#This Row],[ سعر اليومية ]]*3%*Table4[[#This Row],[عدد الدورات ]]</f>
        <v>0</v>
      </c>
      <c r="O2824" s="56">
        <f>Table4[[#This Row],[ سعر اليومية ]]*Table4[[#This Row],[عدد الدورات ]]-N2824</f>
        <v>0</v>
      </c>
      <c r="P2824" s="194"/>
      <c r="Q2824" s="194"/>
      <c r="R2824" s="194"/>
      <c r="S2824" s="58">
        <f>(Table4[[#This Row],[سعر يومية السائق]]*Table4[[#This Row],[عدد الدورات ]])-SUM(Table4[[#This Row],[سلف ]:[خصم ]])+Table4[[#This Row],[اضافي ]]</f>
        <v>0</v>
      </c>
      <c r="U2824" s="58">
        <f>Table4[[#This Row],[ سعر اليومية ]]*Table4[[#This Row],[عدد الدورات ]]-Table4[[#This Row],[سعر يومية السائق]]*L2824</f>
        <v>0</v>
      </c>
      <c r="V2824" s="58">
        <f>U2824-Table4[[#This Row],[W/H  3%]]</f>
        <v>0</v>
      </c>
      <c r="W2824" s="66" t="str">
        <f>Table4[[#This Row],[اليوم]]&amp;Table4[[#This Row],[الشهر ]]&amp;Table4[[#This Row],[العام]]</f>
        <v/>
      </c>
      <c r="X2824" s="66" t="s">
        <v>304</v>
      </c>
    </row>
    <row r="2825" spans="1:24" x14ac:dyDescent="0.3">
      <c r="A2825" s="62"/>
      <c r="B2825" s="62"/>
      <c r="C2825" s="62"/>
      <c r="D2825" s="41" t="e">
        <f t="shared" si="129"/>
        <v>#N/A</v>
      </c>
      <c r="E2825" s="4"/>
      <c r="F2825" s="41" t="e">
        <f>VLOOKUP(E2825,mapping!C:J,2,FALSE)</f>
        <v>#N/A</v>
      </c>
      <c r="G2825" s="41">
        <f>IFERROR(VLOOKUP(F2825,mapping!$D$3:$J$200,2,FALSE),0)</f>
        <v>0</v>
      </c>
      <c r="H2825" s="41">
        <f>IFERROR(VLOOKUP(F2825,mapping!$D$3:$J$200,3,FALSE),0)</f>
        <v>0</v>
      </c>
      <c r="I2825" s="41">
        <f>IFERROR(VLOOKUP(F2825,mapping!$D$3:$J$200,4,FALSE),0)</f>
        <v>0</v>
      </c>
      <c r="J2825" s="41">
        <f>IFERROR(VLOOKUP(F2825,mapping!$D$3:$J$200,5,FALSE),0)</f>
        <v>0</v>
      </c>
      <c r="K2825" s="63">
        <f>IF(W2825=mapping!$N$1,IFERROR(VLOOKUP(Table4[[#This Row],[Column1]],mapping!A:L,11,FALSE),0),IF(W2825&gt;mapping!$N$1,IFERROR(VLOOKUP(Table4[[#This Row],[Column1]],mapping!A:L,11,FALSE),0),))</f>
        <v>0</v>
      </c>
      <c r="L2825" s="139"/>
      <c r="M2825" s="60">
        <f>IF(W2825=mapping!$N$1,IFERROR(VLOOKUP(Table4[[#This Row],[Column1]],mapping!A:L,12,FALSE),0),IF(W2825&gt;mapping!$N$1,IFERROR(VLOOKUP(Table4[[#This Row],[Column1]],mapping!A:L,12,FALSE),0),0))</f>
        <v>0</v>
      </c>
      <c r="N2825" s="58">
        <f>Table4[[#This Row],[ سعر اليومية ]]*3%*Table4[[#This Row],[عدد الدورات ]]</f>
        <v>0</v>
      </c>
      <c r="O2825" s="56">
        <f>Table4[[#This Row],[ سعر اليومية ]]*Table4[[#This Row],[عدد الدورات ]]-N2825</f>
        <v>0</v>
      </c>
      <c r="P2825" s="194"/>
      <c r="Q2825" s="194"/>
      <c r="R2825" s="194"/>
      <c r="S2825" s="58">
        <f>(Table4[[#This Row],[سعر يومية السائق]]*Table4[[#This Row],[عدد الدورات ]])-SUM(Table4[[#This Row],[سلف ]:[خصم ]])+Table4[[#This Row],[اضافي ]]</f>
        <v>0</v>
      </c>
      <c r="U2825" s="58">
        <f>Table4[[#This Row],[ سعر اليومية ]]*Table4[[#This Row],[عدد الدورات ]]-Table4[[#This Row],[سعر يومية السائق]]*L2825</f>
        <v>0</v>
      </c>
      <c r="V2825" s="58">
        <f>U2825-Table4[[#This Row],[W/H  3%]]</f>
        <v>0</v>
      </c>
      <c r="W2825" s="66" t="str">
        <f>Table4[[#This Row],[اليوم]]&amp;Table4[[#This Row],[الشهر ]]&amp;Table4[[#This Row],[العام]]</f>
        <v/>
      </c>
      <c r="X2825" s="66" t="s">
        <v>304</v>
      </c>
    </row>
    <row r="2826" spans="1:24" x14ac:dyDescent="0.3">
      <c r="A2826" s="62"/>
      <c r="B2826" s="62"/>
      <c r="C2826" s="62"/>
      <c r="D2826" s="41" t="e">
        <f t="shared" si="129"/>
        <v>#N/A</v>
      </c>
      <c r="E2826" s="4"/>
      <c r="F2826" s="41" t="e">
        <f>VLOOKUP(E2826,mapping!C:J,2,FALSE)</f>
        <v>#N/A</v>
      </c>
      <c r="G2826" s="41">
        <f>IFERROR(VLOOKUP(F2826,mapping!$D$3:$J$200,2,FALSE),0)</f>
        <v>0</v>
      </c>
      <c r="H2826" s="41">
        <f>IFERROR(VLOOKUP(F2826,mapping!$D$3:$J$200,3,FALSE),0)</f>
        <v>0</v>
      </c>
      <c r="I2826" s="41">
        <f>IFERROR(VLOOKUP(F2826,mapping!$D$3:$J$200,4,FALSE),0)</f>
        <v>0</v>
      </c>
      <c r="J2826" s="41">
        <f>IFERROR(VLOOKUP(F2826,mapping!$D$3:$J$200,5,FALSE),0)</f>
        <v>0</v>
      </c>
      <c r="K2826" s="63">
        <f>IF(W2826=mapping!$N$1,IFERROR(VLOOKUP(Table4[[#This Row],[Column1]],mapping!A:L,11,FALSE),0),IF(W2826&gt;mapping!$N$1,IFERROR(VLOOKUP(Table4[[#This Row],[Column1]],mapping!A:L,11,FALSE),0),))</f>
        <v>0</v>
      </c>
      <c r="L2826" s="139"/>
      <c r="M2826" s="60">
        <f>IF(W2826=mapping!$N$1,IFERROR(VLOOKUP(Table4[[#This Row],[Column1]],mapping!A:L,12,FALSE),0),IF(W2826&gt;mapping!$N$1,IFERROR(VLOOKUP(Table4[[#This Row],[Column1]],mapping!A:L,12,FALSE),0),0))</f>
        <v>0</v>
      </c>
      <c r="N2826" s="58">
        <f>Table4[[#This Row],[ سعر اليومية ]]*3%*Table4[[#This Row],[عدد الدورات ]]</f>
        <v>0</v>
      </c>
      <c r="O2826" s="56">
        <f>Table4[[#This Row],[ سعر اليومية ]]*Table4[[#This Row],[عدد الدورات ]]-N2826</f>
        <v>0</v>
      </c>
      <c r="P2826" s="194"/>
      <c r="Q2826" s="194"/>
      <c r="R2826" s="194"/>
      <c r="S2826" s="58">
        <f>(Table4[[#This Row],[سعر يومية السائق]]*Table4[[#This Row],[عدد الدورات ]])-SUM(Table4[[#This Row],[سلف ]:[خصم ]])+Table4[[#This Row],[اضافي ]]</f>
        <v>0</v>
      </c>
      <c r="U2826" s="58">
        <f>Table4[[#This Row],[ سعر اليومية ]]*Table4[[#This Row],[عدد الدورات ]]-Table4[[#This Row],[سعر يومية السائق]]*L2826</f>
        <v>0</v>
      </c>
      <c r="V2826" s="58">
        <f>U2826-Table4[[#This Row],[W/H  3%]]</f>
        <v>0</v>
      </c>
      <c r="W2826" s="66" t="str">
        <f>Table4[[#This Row],[اليوم]]&amp;Table4[[#This Row],[الشهر ]]&amp;Table4[[#This Row],[العام]]</f>
        <v/>
      </c>
      <c r="X2826" s="66" t="s">
        <v>304</v>
      </c>
    </row>
    <row r="2827" spans="1:24" x14ac:dyDescent="0.3">
      <c r="A2827" s="62"/>
      <c r="B2827" s="62"/>
      <c r="C2827" s="62"/>
      <c r="D2827" s="41" t="e">
        <f t="shared" si="129"/>
        <v>#N/A</v>
      </c>
      <c r="E2827" s="4"/>
      <c r="F2827" s="41" t="e">
        <f>VLOOKUP(E2827,mapping!C:J,2,FALSE)</f>
        <v>#N/A</v>
      </c>
      <c r="G2827" s="41">
        <f>IFERROR(VLOOKUP(F2827,mapping!$D$3:$J$200,2,FALSE),0)</f>
        <v>0</v>
      </c>
      <c r="H2827" s="41">
        <f>IFERROR(VLOOKUP(F2827,mapping!$D$3:$J$200,3,FALSE),0)</f>
        <v>0</v>
      </c>
      <c r="I2827" s="41">
        <f>IFERROR(VLOOKUP(F2827,mapping!$D$3:$J$200,4,FALSE),0)</f>
        <v>0</v>
      </c>
      <c r="J2827" s="41">
        <f>IFERROR(VLOOKUP(F2827,mapping!$D$3:$J$200,5,FALSE),0)</f>
        <v>0</v>
      </c>
      <c r="K2827" s="63">
        <f>IF(W2827=mapping!$N$1,IFERROR(VLOOKUP(Table4[[#This Row],[Column1]],mapping!A:L,11,FALSE),0),IF(W2827&gt;mapping!$N$1,IFERROR(VLOOKUP(Table4[[#This Row],[Column1]],mapping!A:L,11,FALSE),0),))</f>
        <v>0</v>
      </c>
      <c r="L2827" s="139"/>
      <c r="M2827" s="60">
        <f>IF(W2827=mapping!$N$1,IFERROR(VLOOKUP(Table4[[#This Row],[Column1]],mapping!A:L,12,FALSE),0),IF(W2827&gt;mapping!$N$1,IFERROR(VLOOKUP(Table4[[#This Row],[Column1]],mapping!A:L,12,FALSE),0),0))</f>
        <v>0</v>
      </c>
      <c r="N2827" s="58">
        <f>Table4[[#This Row],[ سعر اليومية ]]*3%*Table4[[#This Row],[عدد الدورات ]]</f>
        <v>0</v>
      </c>
      <c r="O2827" s="56">
        <f>Table4[[#This Row],[ سعر اليومية ]]*Table4[[#This Row],[عدد الدورات ]]-N2827</f>
        <v>0</v>
      </c>
      <c r="P2827" s="194"/>
      <c r="Q2827" s="194"/>
      <c r="R2827" s="194"/>
      <c r="S2827" s="58">
        <f>(Table4[[#This Row],[سعر يومية السائق]]*Table4[[#This Row],[عدد الدورات ]])-SUM(Table4[[#This Row],[سلف ]:[خصم ]])+Table4[[#This Row],[اضافي ]]</f>
        <v>0</v>
      </c>
      <c r="U2827" s="58">
        <f>Table4[[#This Row],[ سعر اليومية ]]*Table4[[#This Row],[عدد الدورات ]]-Table4[[#This Row],[سعر يومية السائق]]*L2827</f>
        <v>0</v>
      </c>
      <c r="V2827" s="58">
        <f>U2827-Table4[[#This Row],[W/H  3%]]</f>
        <v>0</v>
      </c>
      <c r="W2827" s="66" t="str">
        <f>Table4[[#This Row],[اليوم]]&amp;Table4[[#This Row],[الشهر ]]&amp;Table4[[#This Row],[العام]]</f>
        <v/>
      </c>
      <c r="X2827" s="66" t="s">
        <v>304</v>
      </c>
    </row>
    <row r="2828" spans="1:24" x14ac:dyDescent="0.3">
      <c r="A2828" s="62"/>
      <c r="B2828" s="62"/>
      <c r="C2828" s="62"/>
      <c r="D2828" s="41" t="e">
        <f t="shared" si="129"/>
        <v>#N/A</v>
      </c>
      <c r="E2828" s="4"/>
      <c r="F2828" s="41" t="e">
        <f>VLOOKUP(E2828,mapping!C:J,2,FALSE)</f>
        <v>#N/A</v>
      </c>
      <c r="G2828" s="41">
        <f>IFERROR(VLOOKUP(F2828,mapping!$D$3:$J$200,2,FALSE),0)</f>
        <v>0</v>
      </c>
      <c r="H2828" s="41">
        <f>IFERROR(VLOOKUP(F2828,mapping!$D$3:$J$200,3,FALSE),0)</f>
        <v>0</v>
      </c>
      <c r="I2828" s="41">
        <f>IFERROR(VLOOKUP(F2828,mapping!$D$3:$J$200,4,FALSE),0)</f>
        <v>0</v>
      </c>
      <c r="J2828" s="41">
        <f>IFERROR(VLOOKUP(F2828,mapping!$D$3:$J$200,5,FALSE),0)</f>
        <v>0</v>
      </c>
      <c r="K2828" s="63">
        <f>IF(W2828=mapping!$N$1,IFERROR(VLOOKUP(Table4[[#This Row],[Column1]],mapping!A:L,11,FALSE),0),IF(W2828&gt;mapping!$N$1,IFERROR(VLOOKUP(Table4[[#This Row],[Column1]],mapping!A:L,11,FALSE),0),))</f>
        <v>0</v>
      </c>
      <c r="L2828" s="139"/>
      <c r="M2828" s="60">
        <f>IF(W2828=mapping!$N$1,IFERROR(VLOOKUP(Table4[[#This Row],[Column1]],mapping!A:L,12,FALSE),0),IF(W2828&gt;mapping!$N$1,IFERROR(VLOOKUP(Table4[[#This Row],[Column1]],mapping!A:L,12,FALSE),0),0))</f>
        <v>0</v>
      </c>
      <c r="N2828" s="58">
        <f>Table4[[#This Row],[ سعر اليومية ]]*3%*Table4[[#This Row],[عدد الدورات ]]</f>
        <v>0</v>
      </c>
      <c r="O2828" s="56">
        <f>Table4[[#This Row],[ سعر اليومية ]]*Table4[[#This Row],[عدد الدورات ]]-N2828</f>
        <v>0</v>
      </c>
      <c r="P2828" s="194"/>
      <c r="Q2828" s="194"/>
      <c r="R2828" s="194"/>
      <c r="S2828" s="58">
        <f>(Table4[[#This Row],[سعر يومية السائق]]*Table4[[#This Row],[عدد الدورات ]])-SUM(Table4[[#This Row],[سلف ]:[خصم ]])+Table4[[#This Row],[اضافي ]]</f>
        <v>0</v>
      </c>
      <c r="U2828" s="58">
        <f>Table4[[#This Row],[ سعر اليومية ]]*Table4[[#This Row],[عدد الدورات ]]-Table4[[#This Row],[سعر يومية السائق]]*L2828</f>
        <v>0</v>
      </c>
      <c r="V2828" s="58">
        <f>U2828-Table4[[#This Row],[W/H  3%]]</f>
        <v>0</v>
      </c>
      <c r="W2828" s="66" t="str">
        <f>Table4[[#This Row],[اليوم]]&amp;Table4[[#This Row],[الشهر ]]&amp;Table4[[#This Row],[العام]]</f>
        <v/>
      </c>
      <c r="X2828" s="66" t="s">
        <v>304</v>
      </c>
    </row>
    <row r="2829" spans="1:24" x14ac:dyDescent="0.3">
      <c r="A2829" s="62"/>
      <c r="B2829" s="62"/>
      <c r="C2829" s="62"/>
      <c r="D2829" s="41" t="e">
        <f t="shared" si="129"/>
        <v>#N/A</v>
      </c>
      <c r="E2829" s="4"/>
      <c r="F2829" s="41" t="e">
        <f>VLOOKUP(E2829,mapping!C:J,2,FALSE)</f>
        <v>#N/A</v>
      </c>
      <c r="G2829" s="41">
        <f>IFERROR(VLOOKUP(F2829,mapping!$D$3:$J$200,2,FALSE),0)</f>
        <v>0</v>
      </c>
      <c r="H2829" s="41">
        <f>IFERROR(VLOOKUP(F2829,mapping!$D$3:$J$200,3,FALSE),0)</f>
        <v>0</v>
      </c>
      <c r="I2829" s="41">
        <f>IFERROR(VLOOKUP(F2829,mapping!$D$3:$J$200,4,FALSE),0)</f>
        <v>0</v>
      </c>
      <c r="J2829" s="41">
        <f>IFERROR(VLOOKUP(F2829,mapping!$D$3:$J$200,5,FALSE),0)</f>
        <v>0</v>
      </c>
      <c r="K2829" s="63">
        <f>IF(W2829=mapping!$N$1,IFERROR(VLOOKUP(Table4[[#This Row],[Column1]],mapping!A:L,11,FALSE),0),IF(W2829&gt;mapping!$N$1,IFERROR(VLOOKUP(Table4[[#This Row],[Column1]],mapping!A:L,11,FALSE),0),))</f>
        <v>0</v>
      </c>
      <c r="L2829" s="139"/>
      <c r="M2829" s="60">
        <f>IF(W2829=mapping!$N$1,IFERROR(VLOOKUP(Table4[[#This Row],[Column1]],mapping!A:L,12,FALSE),0),IF(W2829&gt;mapping!$N$1,IFERROR(VLOOKUP(Table4[[#This Row],[Column1]],mapping!A:L,12,FALSE),0),0))</f>
        <v>0</v>
      </c>
      <c r="N2829" s="58">
        <f>Table4[[#This Row],[ سعر اليومية ]]*3%*Table4[[#This Row],[عدد الدورات ]]</f>
        <v>0</v>
      </c>
      <c r="O2829" s="56">
        <f>Table4[[#This Row],[ سعر اليومية ]]*Table4[[#This Row],[عدد الدورات ]]-N2829</f>
        <v>0</v>
      </c>
      <c r="P2829" s="194"/>
      <c r="Q2829" s="194"/>
      <c r="R2829" s="194"/>
      <c r="S2829" s="58">
        <f>(Table4[[#This Row],[سعر يومية السائق]]*Table4[[#This Row],[عدد الدورات ]])-SUM(Table4[[#This Row],[سلف ]:[خصم ]])+Table4[[#This Row],[اضافي ]]</f>
        <v>0</v>
      </c>
      <c r="U2829" s="58">
        <f>Table4[[#This Row],[ سعر اليومية ]]*Table4[[#This Row],[عدد الدورات ]]-Table4[[#This Row],[سعر يومية السائق]]*L2829</f>
        <v>0</v>
      </c>
      <c r="V2829" s="58">
        <f>U2829-Table4[[#This Row],[W/H  3%]]</f>
        <v>0</v>
      </c>
      <c r="W2829" s="66" t="str">
        <f>Table4[[#This Row],[اليوم]]&amp;Table4[[#This Row],[الشهر ]]&amp;Table4[[#This Row],[العام]]</f>
        <v/>
      </c>
      <c r="X2829" s="66" t="s">
        <v>304</v>
      </c>
    </row>
    <row r="2830" spans="1:24" x14ac:dyDescent="0.3">
      <c r="A2830" s="62"/>
      <c r="B2830" s="62"/>
      <c r="C2830" s="62"/>
      <c r="D2830" s="41" t="e">
        <f t="shared" si="129"/>
        <v>#N/A</v>
      </c>
      <c r="E2830" s="4"/>
      <c r="F2830" s="41" t="e">
        <f>VLOOKUP(E2830,mapping!C:J,2,FALSE)</f>
        <v>#N/A</v>
      </c>
      <c r="G2830" s="41">
        <f>IFERROR(VLOOKUP(F2830,mapping!$D$3:$J$200,2,FALSE),0)</f>
        <v>0</v>
      </c>
      <c r="H2830" s="41">
        <f>IFERROR(VLOOKUP(F2830,mapping!$D$3:$J$200,3,FALSE),0)</f>
        <v>0</v>
      </c>
      <c r="I2830" s="41">
        <f>IFERROR(VLOOKUP(F2830,mapping!$D$3:$J$200,4,FALSE),0)</f>
        <v>0</v>
      </c>
      <c r="J2830" s="41">
        <f>IFERROR(VLOOKUP(F2830,mapping!$D$3:$J$200,5,FALSE),0)</f>
        <v>0</v>
      </c>
      <c r="K2830" s="63">
        <f>IF(W2830=mapping!$N$1,IFERROR(VLOOKUP(Table4[[#This Row],[Column1]],mapping!A:L,11,FALSE),0),IF(W2830&gt;mapping!$N$1,IFERROR(VLOOKUP(Table4[[#This Row],[Column1]],mapping!A:L,11,FALSE),0),))</f>
        <v>0</v>
      </c>
      <c r="L2830" s="139"/>
      <c r="M2830" s="60">
        <f>IF(W2830=mapping!$N$1,IFERROR(VLOOKUP(Table4[[#This Row],[Column1]],mapping!A:L,12,FALSE),0),IF(W2830&gt;mapping!$N$1,IFERROR(VLOOKUP(Table4[[#This Row],[Column1]],mapping!A:L,12,FALSE),0),0))</f>
        <v>0</v>
      </c>
      <c r="N2830" s="58">
        <f>Table4[[#This Row],[ سعر اليومية ]]*3%*Table4[[#This Row],[عدد الدورات ]]</f>
        <v>0</v>
      </c>
      <c r="O2830" s="56">
        <f>Table4[[#This Row],[ سعر اليومية ]]*Table4[[#This Row],[عدد الدورات ]]-N2830</f>
        <v>0</v>
      </c>
      <c r="P2830" s="194"/>
      <c r="Q2830" s="194"/>
      <c r="R2830" s="194"/>
      <c r="S2830" s="58">
        <f>(Table4[[#This Row],[سعر يومية السائق]]*Table4[[#This Row],[عدد الدورات ]])-SUM(Table4[[#This Row],[سلف ]:[خصم ]])+Table4[[#This Row],[اضافي ]]</f>
        <v>0</v>
      </c>
      <c r="U2830" s="58">
        <f>Table4[[#This Row],[ سعر اليومية ]]*Table4[[#This Row],[عدد الدورات ]]-Table4[[#This Row],[سعر يومية السائق]]*L2830</f>
        <v>0</v>
      </c>
      <c r="V2830" s="58">
        <f>U2830-Table4[[#This Row],[W/H  3%]]</f>
        <v>0</v>
      </c>
      <c r="W2830" s="66" t="str">
        <f>Table4[[#This Row],[اليوم]]&amp;Table4[[#This Row],[الشهر ]]&amp;Table4[[#This Row],[العام]]</f>
        <v/>
      </c>
      <c r="X2830" s="66" t="s">
        <v>304</v>
      </c>
    </row>
    <row r="2831" spans="1:24" x14ac:dyDescent="0.3">
      <c r="A2831" s="62"/>
      <c r="B2831" s="62"/>
      <c r="C2831" s="62"/>
      <c r="D2831" s="41" t="e">
        <f t="shared" si="129"/>
        <v>#N/A</v>
      </c>
      <c r="E2831" s="4"/>
      <c r="F2831" s="41" t="e">
        <f>VLOOKUP(E2831,mapping!C:J,2,FALSE)</f>
        <v>#N/A</v>
      </c>
      <c r="G2831" s="41">
        <f>IFERROR(VLOOKUP(F2831,mapping!$D$3:$J$200,2,FALSE),0)</f>
        <v>0</v>
      </c>
      <c r="H2831" s="41">
        <f>IFERROR(VLOOKUP(F2831,mapping!$D$3:$J$200,3,FALSE),0)</f>
        <v>0</v>
      </c>
      <c r="I2831" s="41">
        <f>IFERROR(VLOOKUP(F2831,mapping!$D$3:$J$200,4,FALSE),0)</f>
        <v>0</v>
      </c>
      <c r="J2831" s="41">
        <f>IFERROR(VLOOKUP(F2831,mapping!$D$3:$J$200,5,FALSE),0)</f>
        <v>0</v>
      </c>
      <c r="K2831" s="63">
        <f>IF(W2831=mapping!$N$1,IFERROR(VLOOKUP(Table4[[#This Row],[Column1]],mapping!A:L,11,FALSE),0),IF(W2831&gt;mapping!$N$1,IFERROR(VLOOKUP(Table4[[#This Row],[Column1]],mapping!A:L,11,FALSE),0),))</f>
        <v>0</v>
      </c>
      <c r="L2831" s="139"/>
      <c r="M2831" s="60">
        <f>IF(W2831=mapping!$N$1,IFERROR(VLOOKUP(Table4[[#This Row],[Column1]],mapping!A:L,12,FALSE),0),IF(W2831&gt;mapping!$N$1,IFERROR(VLOOKUP(Table4[[#This Row],[Column1]],mapping!A:L,12,FALSE),0),0))</f>
        <v>0</v>
      </c>
      <c r="N2831" s="58">
        <f>Table4[[#This Row],[ سعر اليومية ]]*3%*Table4[[#This Row],[عدد الدورات ]]</f>
        <v>0</v>
      </c>
      <c r="O2831" s="56">
        <f>Table4[[#This Row],[ سعر اليومية ]]*Table4[[#This Row],[عدد الدورات ]]-N2831</f>
        <v>0</v>
      </c>
      <c r="P2831" s="194"/>
      <c r="Q2831" s="194"/>
      <c r="R2831" s="194"/>
      <c r="S2831" s="58">
        <f>(Table4[[#This Row],[سعر يومية السائق]]*Table4[[#This Row],[عدد الدورات ]])-SUM(Table4[[#This Row],[سلف ]:[خصم ]])+Table4[[#This Row],[اضافي ]]</f>
        <v>0</v>
      </c>
      <c r="U2831" s="58">
        <f>Table4[[#This Row],[ سعر اليومية ]]*Table4[[#This Row],[عدد الدورات ]]-Table4[[#This Row],[سعر يومية السائق]]*L2831</f>
        <v>0</v>
      </c>
      <c r="V2831" s="58">
        <f>U2831-Table4[[#This Row],[W/H  3%]]</f>
        <v>0</v>
      </c>
      <c r="W2831" s="66" t="str">
        <f>Table4[[#This Row],[اليوم]]&amp;Table4[[#This Row],[الشهر ]]&amp;Table4[[#This Row],[العام]]</f>
        <v/>
      </c>
      <c r="X2831" s="66" t="s">
        <v>304</v>
      </c>
    </row>
    <row r="2832" spans="1:24" x14ac:dyDescent="0.3">
      <c r="A2832" s="62"/>
      <c r="B2832" s="62"/>
      <c r="C2832" s="62"/>
      <c r="D2832" s="41" t="e">
        <f t="shared" si="129"/>
        <v>#N/A</v>
      </c>
      <c r="E2832" s="4"/>
      <c r="F2832" s="41" t="e">
        <f>VLOOKUP(E2832,mapping!C:J,2,FALSE)</f>
        <v>#N/A</v>
      </c>
      <c r="G2832" s="41">
        <f>IFERROR(VLOOKUP(F2832,mapping!$D$3:$J$200,2,FALSE),0)</f>
        <v>0</v>
      </c>
      <c r="H2832" s="41">
        <f>IFERROR(VLOOKUP(F2832,mapping!$D$3:$J$200,3,FALSE),0)</f>
        <v>0</v>
      </c>
      <c r="I2832" s="41">
        <f>IFERROR(VLOOKUP(F2832,mapping!$D$3:$J$200,4,FALSE),0)</f>
        <v>0</v>
      </c>
      <c r="J2832" s="41">
        <f>IFERROR(VLOOKUP(F2832,mapping!$D$3:$J$200,5,FALSE),0)</f>
        <v>0</v>
      </c>
      <c r="K2832" s="63">
        <f>IF(W2832=mapping!$N$1,IFERROR(VLOOKUP(Table4[[#This Row],[Column1]],mapping!A:L,11,FALSE),0),IF(W2832&gt;mapping!$N$1,IFERROR(VLOOKUP(Table4[[#This Row],[Column1]],mapping!A:L,11,FALSE),0),))</f>
        <v>0</v>
      </c>
      <c r="L2832" s="139"/>
      <c r="M2832" s="60">
        <f>IF(W2832=mapping!$N$1,IFERROR(VLOOKUP(Table4[[#This Row],[Column1]],mapping!A:L,12,FALSE),0),IF(W2832&gt;mapping!$N$1,IFERROR(VLOOKUP(Table4[[#This Row],[Column1]],mapping!A:L,12,FALSE),0),0))</f>
        <v>0</v>
      </c>
      <c r="N2832" s="58">
        <f>Table4[[#This Row],[ سعر اليومية ]]*3%*Table4[[#This Row],[عدد الدورات ]]</f>
        <v>0</v>
      </c>
      <c r="O2832" s="56">
        <f>Table4[[#This Row],[ سعر اليومية ]]*Table4[[#This Row],[عدد الدورات ]]-N2832</f>
        <v>0</v>
      </c>
      <c r="P2832" s="194"/>
      <c r="Q2832" s="194"/>
      <c r="R2832" s="194"/>
      <c r="S2832" s="58">
        <f>(Table4[[#This Row],[سعر يومية السائق]]*Table4[[#This Row],[عدد الدورات ]])-SUM(Table4[[#This Row],[سلف ]:[خصم ]])+Table4[[#This Row],[اضافي ]]</f>
        <v>0</v>
      </c>
      <c r="U2832" s="58">
        <f>Table4[[#This Row],[ سعر اليومية ]]*Table4[[#This Row],[عدد الدورات ]]-Table4[[#This Row],[سعر يومية السائق]]*L2832</f>
        <v>0</v>
      </c>
      <c r="V2832" s="58">
        <f>U2832-Table4[[#This Row],[W/H  3%]]</f>
        <v>0</v>
      </c>
      <c r="W2832" s="66" t="str">
        <f>Table4[[#This Row],[اليوم]]&amp;Table4[[#This Row],[الشهر ]]&amp;Table4[[#This Row],[العام]]</f>
        <v/>
      </c>
      <c r="X2832" s="66" t="s">
        <v>304</v>
      </c>
    </row>
    <row r="2833" spans="1:24" x14ac:dyDescent="0.3">
      <c r="A2833" s="62"/>
      <c r="B2833" s="62"/>
      <c r="C2833" s="62"/>
      <c r="D2833" s="41" t="e">
        <f t="shared" si="129"/>
        <v>#N/A</v>
      </c>
      <c r="E2833" s="4"/>
      <c r="F2833" s="41" t="e">
        <f>VLOOKUP(E2833,mapping!C:J,2,FALSE)</f>
        <v>#N/A</v>
      </c>
      <c r="G2833" s="41">
        <f>IFERROR(VLOOKUP(F2833,mapping!$D$3:$J$200,2,FALSE),0)</f>
        <v>0</v>
      </c>
      <c r="H2833" s="41">
        <f>IFERROR(VLOOKUP(F2833,mapping!$D$3:$J$200,3,FALSE),0)</f>
        <v>0</v>
      </c>
      <c r="I2833" s="41">
        <f>IFERROR(VLOOKUP(F2833,mapping!$D$3:$J$200,4,FALSE),0)</f>
        <v>0</v>
      </c>
      <c r="J2833" s="41">
        <f>IFERROR(VLOOKUP(F2833,mapping!$D$3:$J$200,5,FALSE),0)</f>
        <v>0</v>
      </c>
      <c r="K2833" s="63">
        <f>IF(W2833=mapping!$N$1,IFERROR(VLOOKUP(Table4[[#This Row],[Column1]],mapping!A:L,11,FALSE),0),IF(W2833&gt;mapping!$N$1,IFERROR(VLOOKUP(Table4[[#This Row],[Column1]],mapping!A:L,11,FALSE),0),))</f>
        <v>0</v>
      </c>
      <c r="L2833" s="139"/>
      <c r="M2833" s="60">
        <f>IF(W2833=mapping!$N$1,IFERROR(VLOOKUP(Table4[[#This Row],[Column1]],mapping!A:L,12,FALSE),0),IF(W2833&gt;mapping!$N$1,IFERROR(VLOOKUP(Table4[[#This Row],[Column1]],mapping!A:L,12,FALSE),0),0))</f>
        <v>0</v>
      </c>
      <c r="N2833" s="58">
        <f>Table4[[#This Row],[ سعر اليومية ]]*3%*Table4[[#This Row],[عدد الدورات ]]</f>
        <v>0</v>
      </c>
      <c r="O2833" s="56">
        <f>Table4[[#This Row],[ سعر اليومية ]]*Table4[[#This Row],[عدد الدورات ]]-N2833</f>
        <v>0</v>
      </c>
      <c r="P2833" s="194"/>
      <c r="Q2833" s="194"/>
      <c r="R2833" s="194"/>
      <c r="S2833" s="58">
        <f>(Table4[[#This Row],[سعر يومية السائق]]*Table4[[#This Row],[عدد الدورات ]])-SUM(Table4[[#This Row],[سلف ]:[خصم ]])+Table4[[#This Row],[اضافي ]]</f>
        <v>0</v>
      </c>
      <c r="U2833" s="58">
        <f>Table4[[#This Row],[ سعر اليومية ]]*Table4[[#This Row],[عدد الدورات ]]-Table4[[#This Row],[سعر يومية السائق]]*L2833</f>
        <v>0</v>
      </c>
      <c r="V2833" s="58">
        <f>U2833-Table4[[#This Row],[W/H  3%]]</f>
        <v>0</v>
      </c>
      <c r="W2833" s="66" t="str">
        <f>Table4[[#This Row],[اليوم]]&amp;Table4[[#This Row],[الشهر ]]&amp;Table4[[#This Row],[العام]]</f>
        <v/>
      </c>
      <c r="X2833" s="66" t="s">
        <v>304</v>
      </c>
    </row>
    <row r="2834" spans="1:24" x14ac:dyDescent="0.3">
      <c r="A2834" s="62"/>
      <c r="B2834" s="62"/>
      <c r="C2834" s="62"/>
      <c r="D2834" s="41" t="e">
        <f t="shared" si="129"/>
        <v>#N/A</v>
      </c>
      <c r="E2834" s="4"/>
      <c r="F2834" s="41" t="e">
        <f>VLOOKUP(E2834,mapping!C:J,2,FALSE)</f>
        <v>#N/A</v>
      </c>
      <c r="G2834" s="41">
        <f>IFERROR(VLOOKUP(F2834,mapping!$D$3:$J$200,2,FALSE),0)</f>
        <v>0</v>
      </c>
      <c r="H2834" s="41">
        <f>IFERROR(VLOOKUP(F2834,mapping!$D$3:$J$200,3,FALSE),0)</f>
        <v>0</v>
      </c>
      <c r="I2834" s="41">
        <f>IFERROR(VLOOKUP(F2834,mapping!$D$3:$J$200,4,FALSE),0)</f>
        <v>0</v>
      </c>
      <c r="J2834" s="41">
        <f>IFERROR(VLOOKUP(F2834,mapping!$D$3:$J$200,5,FALSE),0)</f>
        <v>0</v>
      </c>
      <c r="K2834" s="63">
        <f>IF(W2834=mapping!$N$1,IFERROR(VLOOKUP(Table4[[#This Row],[Column1]],mapping!A:L,11,FALSE),0),IF(W2834&gt;mapping!$N$1,IFERROR(VLOOKUP(Table4[[#This Row],[Column1]],mapping!A:L,11,FALSE),0),))</f>
        <v>0</v>
      </c>
      <c r="L2834" s="139"/>
      <c r="M2834" s="60">
        <f>IF(W2834=mapping!$N$1,IFERROR(VLOOKUP(Table4[[#This Row],[Column1]],mapping!A:L,12,FALSE),0),IF(W2834&gt;mapping!$N$1,IFERROR(VLOOKUP(Table4[[#This Row],[Column1]],mapping!A:L,12,FALSE),0),0))</f>
        <v>0</v>
      </c>
      <c r="N2834" s="58">
        <f>Table4[[#This Row],[ سعر اليومية ]]*3%*Table4[[#This Row],[عدد الدورات ]]</f>
        <v>0</v>
      </c>
      <c r="O2834" s="56">
        <f>Table4[[#This Row],[ سعر اليومية ]]*Table4[[#This Row],[عدد الدورات ]]-N2834</f>
        <v>0</v>
      </c>
      <c r="P2834" s="194"/>
      <c r="Q2834" s="194"/>
      <c r="R2834" s="194"/>
      <c r="S2834" s="58">
        <f>(Table4[[#This Row],[سعر يومية السائق]]*Table4[[#This Row],[عدد الدورات ]])-SUM(Table4[[#This Row],[سلف ]:[خصم ]])+Table4[[#This Row],[اضافي ]]</f>
        <v>0</v>
      </c>
      <c r="U2834" s="58">
        <f>Table4[[#This Row],[ سعر اليومية ]]*Table4[[#This Row],[عدد الدورات ]]-Table4[[#This Row],[سعر يومية السائق]]*L2834</f>
        <v>0</v>
      </c>
      <c r="V2834" s="58">
        <f>U2834-Table4[[#This Row],[W/H  3%]]</f>
        <v>0</v>
      </c>
      <c r="W2834" s="66" t="str">
        <f>Table4[[#This Row],[اليوم]]&amp;Table4[[#This Row],[الشهر ]]&amp;Table4[[#This Row],[العام]]</f>
        <v/>
      </c>
      <c r="X2834" s="66" t="s">
        <v>304</v>
      </c>
    </row>
    <row r="2835" spans="1:24" x14ac:dyDescent="0.3">
      <c r="A2835" s="62"/>
      <c r="B2835" s="62"/>
      <c r="C2835" s="62"/>
      <c r="D2835" s="41" t="e">
        <f t="shared" si="129"/>
        <v>#N/A</v>
      </c>
      <c r="E2835" s="4"/>
      <c r="F2835" s="41" t="e">
        <f>VLOOKUP(E2835,mapping!C:J,2,FALSE)</f>
        <v>#N/A</v>
      </c>
      <c r="G2835" s="41">
        <f>IFERROR(VLOOKUP(F2835,mapping!$D$3:$J$200,2,FALSE),0)</f>
        <v>0</v>
      </c>
      <c r="H2835" s="41">
        <f>IFERROR(VLOOKUP(F2835,mapping!$D$3:$J$200,3,FALSE),0)</f>
        <v>0</v>
      </c>
      <c r="I2835" s="41">
        <f>IFERROR(VLOOKUP(F2835,mapping!$D$3:$J$200,4,FALSE),0)</f>
        <v>0</v>
      </c>
      <c r="J2835" s="41">
        <f>IFERROR(VLOOKUP(F2835,mapping!$D$3:$J$200,5,FALSE),0)</f>
        <v>0</v>
      </c>
      <c r="K2835" s="63">
        <f>IF(W2835=mapping!$N$1,IFERROR(VLOOKUP(Table4[[#This Row],[Column1]],mapping!A:L,11,FALSE),0),IF(W2835&gt;mapping!$N$1,IFERROR(VLOOKUP(Table4[[#This Row],[Column1]],mapping!A:L,11,FALSE),0),))</f>
        <v>0</v>
      </c>
      <c r="L2835" s="139"/>
      <c r="M2835" s="60">
        <f>IF(W2835=mapping!$N$1,IFERROR(VLOOKUP(Table4[[#This Row],[Column1]],mapping!A:L,12,FALSE),0),IF(W2835&gt;mapping!$N$1,IFERROR(VLOOKUP(Table4[[#This Row],[Column1]],mapping!A:L,12,FALSE),0),0))</f>
        <v>0</v>
      </c>
      <c r="N2835" s="58">
        <f>Table4[[#This Row],[ سعر اليومية ]]*3%*Table4[[#This Row],[عدد الدورات ]]</f>
        <v>0</v>
      </c>
      <c r="O2835" s="56">
        <f>Table4[[#This Row],[ سعر اليومية ]]*Table4[[#This Row],[عدد الدورات ]]-N2835</f>
        <v>0</v>
      </c>
      <c r="P2835" s="194"/>
      <c r="Q2835" s="194"/>
      <c r="R2835" s="194"/>
      <c r="S2835" s="58">
        <f>(Table4[[#This Row],[سعر يومية السائق]]*Table4[[#This Row],[عدد الدورات ]])-SUM(Table4[[#This Row],[سلف ]:[خصم ]])+Table4[[#This Row],[اضافي ]]</f>
        <v>0</v>
      </c>
      <c r="U2835" s="58">
        <f>Table4[[#This Row],[ سعر اليومية ]]*Table4[[#This Row],[عدد الدورات ]]-Table4[[#This Row],[سعر يومية السائق]]*L2835</f>
        <v>0</v>
      </c>
      <c r="V2835" s="58">
        <f>U2835-Table4[[#This Row],[W/H  3%]]</f>
        <v>0</v>
      </c>
      <c r="W2835" s="66" t="str">
        <f>Table4[[#This Row],[اليوم]]&amp;Table4[[#This Row],[الشهر ]]&amp;Table4[[#This Row],[العام]]</f>
        <v/>
      </c>
      <c r="X2835" s="66" t="s">
        <v>304</v>
      </c>
    </row>
    <row r="2836" spans="1:24" x14ac:dyDescent="0.3">
      <c r="A2836" s="62"/>
      <c r="B2836" s="62"/>
      <c r="C2836" s="62"/>
      <c r="D2836" s="41" t="e">
        <f t="shared" si="129"/>
        <v>#N/A</v>
      </c>
      <c r="E2836" s="4"/>
      <c r="F2836" s="41" t="e">
        <f>VLOOKUP(E2836,mapping!C:J,2,FALSE)</f>
        <v>#N/A</v>
      </c>
      <c r="G2836" s="41">
        <f>IFERROR(VLOOKUP(F2836,mapping!$D$3:$J$200,2,FALSE),0)</f>
        <v>0</v>
      </c>
      <c r="H2836" s="41">
        <f>IFERROR(VLOOKUP(F2836,mapping!$D$3:$J$200,3,FALSE),0)</f>
        <v>0</v>
      </c>
      <c r="I2836" s="41">
        <f>IFERROR(VLOOKUP(F2836,mapping!$D$3:$J$200,4,FALSE),0)</f>
        <v>0</v>
      </c>
      <c r="J2836" s="41">
        <f>IFERROR(VLOOKUP(F2836,mapping!$D$3:$J$200,5,FALSE),0)</f>
        <v>0</v>
      </c>
      <c r="K2836" s="63">
        <f>IF(W2836=mapping!$N$1,IFERROR(VLOOKUP(Table4[[#This Row],[Column1]],mapping!A:L,11,FALSE),0),IF(W2836&gt;mapping!$N$1,IFERROR(VLOOKUP(Table4[[#This Row],[Column1]],mapping!A:L,11,FALSE),0),))</f>
        <v>0</v>
      </c>
      <c r="L2836" s="139"/>
      <c r="M2836" s="60">
        <f>IF(W2836=mapping!$N$1,IFERROR(VLOOKUP(Table4[[#This Row],[Column1]],mapping!A:L,12,FALSE),0),IF(W2836&gt;mapping!$N$1,IFERROR(VLOOKUP(Table4[[#This Row],[Column1]],mapping!A:L,12,FALSE),0),0))</f>
        <v>0</v>
      </c>
      <c r="N2836" s="58">
        <f>Table4[[#This Row],[ سعر اليومية ]]*3%*Table4[[#This Row],[عدد الدورات ]]</f>
        <v>0</v>
      </c>
      <c r="O2836" s="56">
        <f>Table4[[#This Row],[ سعر اليومية ]]*Table4[[#This Row],[عدد الدورات ]]-N2836</f>
        <v>0</v>
      </c>
      <c r="P2836" s="194"/>
      <c r="Q2836" s="194"/>
      <c r="R2836" s="194"/>
      <c r="S2836" s="58">
        <f>(Table4[[#This Row],[سعر يومية السائق]]*Table4[[#This Row],[عدد الدورات ]])-SUM(Table4[[#This Row],[سلف ]:[خصم ]])+Table4[[#This Row],[اضافي ]]</f>
        <v>0</v>
      </c>
      <c r="U2836" s="58">
        <f>Table4[[#This Row],[ سعر اليومية ]]*Table4[[#This Row],[عدد الدورات ]]-Table4[[#This Row],[سعر يومية السائق]]*L2836</f>
        <v>0</v>
      </c>
      <c r="V2836" s="58">
        <f>U2836-Table4[[#This Row],[W/H  3%]]</f>
        <v>0</v>
      </c>
      <c r="W2836" s="66" t="str">
        <f>Table4[[#This Row],[اليوم]]&amp;Table4[[#This Row],[الشهر ]]&amp;Table4[[#This Row],[العام]]</f>
        <v/>
      </c>
      <c r="X2836" s="66" t="s">
        <v>304</v>
      </c>
    </row>
    <row r="2837" spans="1:24" x14ac:dyDescent="0.3">
      <c r="A2837" s="62"/>
      <c r="B2837" s="62"/>
      <c r="C2837" s="62"/>
      <c r="D2837" s="41" t="e">
        <f t="shared" si="129"/>
        <v>#N/A</v>
      </c>
      <c r="E2837" s="4"/>
      <c r="F2837" s="41" t="e">
        <f>VLOOKUP(E2837,mapping!C:J,2,FALSE)</f>
        <v>#N/A</v>
      </c>
      <c r="G2837" s="41">
        <f>IFERROR(VLOOKUP(F2837,mapping!$D$3:$J$200,2,FALSE),0)</f>
        <v>0</v>
      </c>
      <c r="H2837" s="41">
        <f>IFERROR(VLOOKUP(F2837,mapping!$D$3:$J$200,3,FALSE),0)</f>
        <v>0</v>
      </c>
      <c r="I2837" s="41">
        <f>IFERROR(VLOOKUP(F2837,mapping!$D$3:$J$200,4,FALSE),0)</f>
        <v>0</v>
      </c>
      <c r="J2837" s="41">
        <f>IFERROR(VLOOKUP(F2837,mapping!$D$3:$J$200,5,FALSE),0)</f>
        <v>0</v>
      </c>
      <c r="K2837" s="63">
        <f>IF(W2837=mapping!$N$1,IFERROR(VLOOKUP(Table4[[#This Row],[Column1]],mapping!A:L,11,FALSE),0),IF(W2837&gt;mapping!$N$1,IFERROR(VLOOKUP(Table4[[#This Row],[Column1]],mapping!A:L,11,FALSE),0),))</f>
        <v>0</v>
      </c>
      <c r="L2837" s="139"/>
      <c r="M2837" s="60">
        <f>IF(W2837=mapping!$N$1,IFERROR(VLOOKUP(Table4[[#This Row],[Column1]],mapping!A:L,12,FALSE),0),IF(W2837&gt;mapping!$N$1,IFERROR(VLOOKUP(Table4[[#This Row],[Column1]],mapping!A:L,12,FALSE),0),0))</f>
        <v>0</v>
      </c>
      <c r="N2837" s="58">
        <f>Table4[[#This Row],[ سعر اليومية ]]*3%*Table4[[#This Row],[عدد الدورات ]]</f>
        <v>0</v>
      </c>
      <c r="O2837" s="56">
        <f>Table4[[#This Row],[ سعر اليومية ]]*Table4[[#This Row],[عدد الدورات ]]-N2837</f>
        <v>0</v>
      </c>
      <c r="P2837" s="194"/>
      <c r="Q2837" s="194"/>
      <c r="R2837" s="194"/>
      <c r="S2837" s="58">
        <f>(Table4[[#This Row],[سعر يومية السائق]]*Table4[[#This Row],[عدد الدورات ]])-SUM(Table4[[#This Row],[سلف ]:[خصم ]])+Table4[[#This Row],[اضافي ]]</f>
        <v>0</v>
      </c>
      <c r="U2837" s="58">
        <f>Table4[[#This Row],[ سعر اليومية ]]*Table4[[#This Row],[عدد الدورات ]]-Table4[[#This Row],[سعر يومية السائق]]*L2837</f>
        <v>0</v>
      </c>
      <c r="V2837" s="58">
        <f>U2837-Table4[[#This Row],[W/H  3%]]</f>
        <v>0</v>
      </c>
      <c r="W2837" s="66" t="str">
        <f>Table4[[#This Row],[اليوم]]&amp;Table4[[#This Row],[الشهر ]]&amp;Table4[[#This Row],[العام]]</f>
        <v/>
      </c>
      <c r="X2837" s="66" t="s">
        <v>304</v>
      </c>
    </row>
    <row r="2838" spans="1:24" x14ac:dyDescent="0.3">
      <c r="A2838" s="62"/>
      <c r="B2838" s="62"/>
      <c r="C2838" s="62"/>
      <c r="D2838" s="41" t="e">
        <f t="shared" si="129"/>
        <v>#N/A</v>
      </c>
      <c r="E2838" s="4"/>
      <c r="F2838" s="41" t="e">
        <f>VLOOKUP(E2838,mapping!C:J,2,FALSE)</f>
        <v>#N/A</v>
      </c>
      <c r="G2838" s="41">
        <f>IFERROR(VLOOKUP(F2838,mapping!$D$3:$J$200,2,FALSE),0)</f>
        <v>0</v>
      </c>
      <c r="H2838" s="41">
        <f>IFERROR(VLOOKUP(F2838,mapping!$D$3:$J$200,3,FALSE),0)</f>
        <v>0</v>
      </c>
      <c r="I2838" s="41">
        <f>IFERROR(VLOOKUP(F2838,mapping!$D$3:$J$200,4,FALSE),0)</f>
        <v>0</v>
      </c>
      <c r="J2838" s="41">
        <f>IFERROR(VLOOKUP(F2838,mapping!$D$3:$J$200,5,FALSE),0)</f>
        <v>0</v>
      </c>
      <c r="K2838" s="63">
        <f>IF(W2838=mapping!$N$1,IFERROR(VLOOKUP(Table4[[#This Row],[Column1]],mapping!A:L,11,FALSE),0),IF(W2838&gt;mapping!$N$1,IFERROR(VLOOKUP(Table4[[#This Row],[Column1]],mapping!A:L,11,FALSE),0),))</f>
        <v>0</v>
      </c>
      <c r="L2838" s="139"/>
      <c r="M2838" s="60">
        <f>IF(W2838=mapping!$N$1,IFERROR(VLOOKUP(Table4[[#This Row],[Column1]],mapping!A:L,12,FALSE),0),IF(W2838&gt;mapping!$N$1,IFERROR(VLOOKUP(Table4[[#This Row],[Column1]],mapping!A:L,12,FALSE),0),0))</f>
        <v>0</v>
      </c>
      <c r="N2838" s="58">
        <f>Table4[[#This Row],[ سعر اليومية ]]*3%*Table4[[#This Row],[عدد الدورات ]]</f>
        <v>0</v>
      </c>
      <c r="O2838" s="56">
        <f>Table4[[#This Row],[ سعر اليومية ]]*Table4[[#This Row],[عدد الدورات ]]-N2838</f>
        <v>0</v>
      </c>
      <c r="P2838" s="194"/>
      <c r="Q2838" s="194"/>
      <c r="R2838" s="194"/>
      <c r="S2838" s="58">
        <f>(Table4[[#This Row],[سعر يومية السائق]]*Table4[[#This Row],[عدد الدورات ]])-SUM(Table4[[#This Row],[سلف ]:[خصم ]])+Table4[[#This Row],[اضافي ]]</f>
        <v>0</v>
      </c>
      <c r="U2838" s="58">
        <f>Table4[[#This Row],[ سعر اليومية ]]*Table4[[#This Row],[عدد الدورات ]]-Table4[[#This Row],[سعر يومية السائق]]*L2838</f>
        <v>0</v>
      </c>
      <c r="V2838" s="58">
        <f>U2838-Table4[[#This Row],[W/H  3%]]</f>
        <v>0</v>
      </c>
      <c r="W2838" s="66" t="str">
        <f>Table4[[#This Row],[اليوم]]&amp;Table4[[#This Row],[الشهر ]]&amp;Table4[[#This Row],[العام]]</f>
        <v/>
      </c>
      <c r="X2838" s="66" t="s">
        <v>304</v>
      </c>
    </row>
    <row r="2839" spans="1:24" x14ac:dyDescent="0.3">
      <c r="A2839" s="62"/>
      <c r="B2839" s="62"/>
      <c r="C2839" s="62"/>
      <c r="D2839" s="41" t="e">
        <f t="shared" si="129"/>
        <v>#N/A</v>
      </c>
      <c r="E2839" s="4"/>
      <c r="F2839" s="41" t="e">
        <f>VLOOKUP(E2839,mapping!C:J,2,FALSE)</f>
        <v>#N/A</v>
      </c>
      <c r="G2839" s="41">
        <f>IFERROR(VLOOKUP(F2839,mapping!$D$3:$J$200,2,FALSE),0)</f>
        <v>0</v>
      </c>
      <c r="H2839" s="41">
        <f>IFERROR(VLOOKUP(F2839,mapping!$D$3:$J$200,3,FALSE),0)</f>
        <v>0</v>
      </c>
      <c r="I2839" s="41">
        <f>IFERROR(VLOOKUP(F2839,mapping!$D$3:$J$200,4,FALSE),0)</f>
        <v>0</v>
      </c>
      <c r="J2839" s="41">
        <f>IFERROR(VLOOKUP(F2839,mapping!$D$3:$J$200,5,FALSE),0)</f>
        <v>0</v>
      </c>
      <c r="K2839" s="63">
        <f>IF(W2839=mapping!$N$1,IFERROR(VLOOKUP(Table4[[#This Row],[Column1]],mapping!A:L,11,FALSE),0),IF(W2839&gt;mapping!$N$1,IFERROR(VLOOKUP(Table4[[#This Row],[Column1]],mapping!A:L,11,FALSE),0),))</f>
        <v>0</v>
      </c>
      <c r="L2839" s="139"/>
      <c r="M2839" s="60">
        <f>IF(W2839=mapping!$N$1,IFERROR(VLOOKUP(Table4[[#This Row],[Column1]],mapping!A:L,12,FALSE),0),IF(W2839&gt;mapping!$N$1,IFERROR(VLOOKUP(Table4[[#This Row],[Column1]],mapping!A:L,12,FALSE),0),0))</f>
        <v>0</v>
      </c>
      <c r="N2839" s="58">
        <f>Table4[[#This Row],[ سعر اليومية ]]*3%*Table4[[#This Row],[عدد الدورات ]]</f>
        <v>0</v>
      </c>
      <c r="O2839" s="56">
        <f>Table4[[#This Row],[ سعر اليومية ]]*Table4[[#This Row],[عدد الدورات ]]-N2839</f>
        <v>0</v>
      </c>
      <c r="P2839" s="194"/>
      <c r="Q2839" s="194"/>
      <c r="R2839" s="194"/>
      <c r="S2839" s="58">
        <f>(Table4[[#This Row],[سعر يومية السائق]]*Table4[[#This Row],[عدد الدورات ]])-SUM(Table4[[#This Row],[سلف ]:[خصم ]])+Table4[[#This Row],[اضافي ]]</f>
        <v>0</v>
      </c>
      <c r="U2839" s="58">
        <f>Table4[[#This Row],[ سعر اليومية ]]*Table4[[#This Row],[عدد الدورات ]]-Table4[[#This Row],[سعر يومية السائق]]*L2839</f>
        <v>0</v>
      </c>
      <c r="V2839" s="58">
        <f>U2839-Table4[[#This Row],[W/H  3%]]</f>
        <v>0</v>
      </c>
      <c r="W2839" s="66" t="str">
        <f>Table4[[#This Row],[اليوم]]&amp;Table4[[#This Row],[الشهر ]]&amp;Table4[[#This Row],[العام]]</f>
        <v/>
      </c>
      <c r="X2839" s="66" t="s">
        <v>304</v>
      </c>
    </row>
    <row r="2840" spans="1:24" x14ac:dyDescent="0.3">
      <c r="A2840" s="62"/>
      <c r="B2840" s="62"/>
      <c r="C2840" s="62"/>
      <c r="D2840" s="41" t="e">
        <f t="shared" si="129"/>
        <v>#N/A</v>
      </c>
      <c r="E2840" s="4"/>
      <c r="F2840" s="41" t="e">
        <f>VLOOKUP(E2840,mapping!C:J,2,FALSE)</f>
        <v>#N/A</v>
      </c>
      <c r="G2840" s="41">
        <f>IFERROR(VLOOKUP(F2840,mapping!$D$3:$J$200,2,FALSE),0)</f>
        <v>0</v>
      </c>
      <c r="H2840" s="41">
        <f>IFERROR(VLOOKUP(F2840,mapping!$D$3:$J$200,3,FALSE),0)</f>
        <v>0</v>
      </c>
      <c r="I2840" s="41">
        <f>IFERROR(VLOOKUP(F2840,mapping!$D$3:$J$200,4,FALSE),0)</f>
        <v>0</v>
      </c>
      <c r="J2840" s="41">
        <f>IFERROR(VLOOKUP(F2840,mapping!$D$3:$J$200,5,FALSE),0)</f>
        <v>0</v>
      </c>
      <c r="K2840" s="63">
        <f>IF(W2840=mapping!$N$1,IFERROR(VLOOKUP(Table4[[#This Row],[Column1]],mapping!A:L,11,FALSE),0),IF(W2840&gt;mapping!$N$1,IFERROR(VLOOKUP(Table4[[#This Row],[Column1]],mapping!A:L,11,FALSE),0),))</f>
        <v>0</v>
      </c>
      <c r="L2840" s="139"/>
      <c r="M2840" s="60">
        <f>IF(W2840=mapping!$N$1,IFERROR(VLOOKUP(Table4[[#This Row],[Column1]],mapping!A:L,12,FALSE),0),IF(W2840&gt;mapping!$N$1,IFERROR(VLOOKUP(Table4[[#This Row],[Column1]],mapping!A:L,12,FALSE),0),0))</f>
        <v>0</v>
      </c>
      <c r="N2840" s="58">
        <f>Table4[[#This Row],[ سعر اليومية ]]*3%*Table4[[#This Row],[عدد الدورات ]]</f>
        <v>0</v>
      </c>
      <c r="O2840" s="56">
        <f>Table4[[#This Row],[ سعر اليومية ]]*Table4[[#This Row],[عدد الدورات ]]-N2840</f>
        <v>0</v>
      </c>
      <c r="P2840" s="194"/>
      <c r="Q2840" s="194"/>
      <c r="R2840" s="194"/>
      <c r="S2840" s="58">
        <f>(Table4[[#This Row],[سعر يومية السائق]]*Table4[[#This Row],[عدد الدورات ]])-SUM(Table4[[#This Row],[سلف ]:[خصم ]])+Table4[[#This Row],[اضافي ]]</f>
        <v>0</v>
      </c>
      <c r="U2840" s="58">
        <f>Table4[[#This Row],[ سعر اليومية ]]*Table4[[#This Row],[عدد الدورات ]]-Table4[[#This Row],[سعر يومية السائق]]*L2840</f>
        <v>0</v>
      </c>
      <c r="V2840" s="58">
        <f>U2840-Table4[[#This Row],[W/H  3%]]</f>
        <v>0</v>
      </c>
      <c r="W2840" s="66" t="str">
        <f>Table4[[#This Row],[اليوم]]&amp;Table4[[#This Row],[الشهر ]]&amp;Table4[[#This Row],[العام]]</f>
        <v/>
      </c>
      <c r="X2840" s="66" t="s">
        <v>304</v>
      </c>
    </row>
    <row r="2841" spans="1:24" x14ac:dyDescent="0.3">
      <c r="A2841" s="62"/>
      <c r="B2841" s="62"/>
      <c r="C2841" s="62"/>
      <c r="D2841" s="41" t="e">
        <f t="shared" si="129"/>
        <v>#N/A</v>
      </c>
      <c r="E2841" s="4"/>
      <c r="F2841" s="41" t="e">
        <f>VLOOKUP(E2841,mapping!C:J,2,FALSE)</f>
        <v>#N/A</v>
      </c>
      <c r="G2841" s="41">
        <f>IFERROR(VLOOKUP(F2841,mapping!$D$3:$J$200,2,FALSE),0)</f>
        <v>0</v>
      </c>
      <c r="H2841" s="41">
        <f>IFERROR(VLOOKUP(F2841,mapping!$D$3:$J$200,3,FALSE),0)</f>
        <v>0</v>
      </c>
      <c r="I2841" s="41">
        <f>IFERROR(VLOOKUP(F2841,mapping!$D$3:$J$200,4,FALSE),0)</f>
        <v>0</v>
      </c>
      <c r="J2841" s="41">
        <f>IFERROR(VLOOKUP(F2841,mapping!$D$3:$J$200,5,FALSE),0)</f>
        <v>0</v>
      </c>
      <c r="K2841" s="63">
        <f>IF(W2841=mapping!$N$1,IFERROR(VLOOKUP(Table4[[#This Row],[Column1]],mapping!A:L,11,FALSE),0),IF(W2841&gt;mapping!$N$1,IFERROR(VLOOKUP(Table4[[#This Row],[Column1]],mapping!A:L,11,FALSE),0),))</f>
        <v>0</v>
      </c>
      <c r="L2841" s="139"/>
      <c r="M2841" s="60">
        <f>IF(W2841=mapping!$N$1,IFERROR(VLOOKUP(Table4[[#This Row],[Column1]],mapping!A:L,12,FALSE),0),IF(W2841&gt;mapping!$N$1,IFERROR(VLOOKUP(Table4[[#This Row],[Column1]],mapping!A:L,12,FALSE),0),0))</f>
        <v>0</v>
      </c>
      <c r="N2841" s="58">
        <f>Table4[[#This Row],[ سعر اليومية ]]*3%*Table4[[#This Row],[عدد الدورات ]]</f>
        <v>0</v>
      </c>
      <c r="O2841" s="56">
        <f>Table4[[#This Row],[ سعر اليومية ]]*Table4[[#This Row],[عدد الدورات ]]-N2841</f>
        <v>0</v>
      </c>
      <c r="P2841" s="194"/>
      <c r="Q2841" s="194"/>
      <c r="R2841" s="194"/>
      <c r="S2841" s="58">
        <f>(Table4[[#This Row],[سعر يومية السائق]]*Table4[[#This Row],[عدد الدورات ]])-SUM(Table4[[#This Row],[سلف ]:[خصم ]])+Table4[[#This Row],[اضافي ]]</f>
        <v>0</v>
      </c>
      <c r="U2841" s="58">
        <f>Table4[[#This Row],[ سعر اليومية ]]*Table4[[#This Row],[عدد الدورات ]]-Table4[[#This Row],[سعر يومية السائق]]*L2841</f>
        <v>0</v>
      </c>
      <c r="V2841" s="58">
        <f>U2841-Table4[[#This Row],[W/H  3%]]</f>
        <v>0</v>
      </c>
      <c r="W2841" s="66" t="str">
        <f>Table4[[#This Row],[اليوم]]&amp;Table4[[#This Row],[الشهر ]]&amp;Table4[[#This Row],[العام]]</f>
        <v/>
      </c>
      <c r="X2841" s="66" t="s">
        <v>304</v>
      </c>
    </row>
    <row r="2842" spans="1:24" x14ac:dyDescent="0.3">
      <c r="A2842" s="62"/>
      <c r="B2842" s="62"/>
      <c r="C2842" s="62"/>
      <c r="D2842" s="41" t="e">
        <f t="shared" si="129"/>
        <v>#N/A</v>
      </c>
      <c r="E2842" s="4"/>
      <c r="F2842" s="41" t="e">
        <f>VLOOKUP(E2842,mapping!C:J,2,FALSE)</f>
        <v>#N/A</v>
      </c>
      <c r="G2842" s="41">
        <f>IFERROR(VLOOKUP(F2842,mapping!$D$3:$J$200,2,FALSE),0)</f>
        <v>0</v>
      </c>
      <c r="H2842" s="41">
        <f>IFERROR(VLOOKUP(F2842,mapping!$D$3:$J$200,3,FALSE),0)</f>
        <v>0</v>
      </c>
      <c r="I2842" s="41">
        <f>IFERROR(VLOOKUP(F2842,mapping!$D$3:$J$200,4,FALSE),0)</f>
        <v>0</v>
      </c>
      <c r="J2842" s="41">
        <f>IFERROR(VLOOKUP(F2842,mapping!$D$3:$J$200,5,FALSE),0)</f>
        <v>0</v>
      </c>
      <c r="K2842" s="63">
        <f>IF(W2842=mapping!$N$1,IFERROR(VLOOKUP(Table4[[#This Row],[Column1]],mapping!A:L,11,FALSE),0),IF(W2842&gt;mapping!$N$1,IFERROR(VLOOKUP(Table4[[#This Row],[Column1]],mapping!A:L,11,FALSE),0),))</f>
        <v>0</v>
      </c>
      <c r="L2842" s="139"/>
      <c r="M2842" s="60">
        <f>IF(W2842=mapping!$N$1,IFERROR(VLOOKUP(Table4[[#This Row],[Column1]],mapping!A:L,12,FALSE),0),IF(W2842&gt;mapping!$N$1,IFERROR(VLOOKUP(Table4[[#This Row],[Column1]],mapping!A:L,12,FALSE),0),0))</f>
        <v>0</v>
      </c>
      <c r="N2842" s="58">
        <f>Table4[[#This Row],[ سعر اليومية ]]*3%*Table4[[#This Row],[عدد الدورات ]]</f>
        <v>0</v>
      </c>
      <c r="O2842" s="56">
        <f>Table4[[#This Row],[ سعر اليومية ]]*Table4[[#This Row],[عدد الدورات ]]-N2842</f>
        <v>0</v>
      </c>
      <c r="P2842" s="194"/>
      <c r="Q2842" s="194"/>
      <c r="R2842" s="194"/>
      <c r="S2842" s="58">
        <f>(Table4[[#This Row],[سعر يومية السائق]]*Table4[[#This Row],[عدد الدورات ]])-SUM(Table4[[#This Row],[سلف ]:[خصم ]])+Table4[[#This Row],[اضافي ]]</f>
        <v>0</v>
      </c>
      <c r="U2842" s="58">
        <f>Table4[[#This Row],[ سعر اليومية ]]*Table4[[#This Row],[عدد الدورات ]]-Table4[[#This Row],[سعر يومية السائق]]*L2842</f>
        <v>0</v>
      </c>
      <c r="V2842" s="58">
        <f>U2842-Table4[[#This Row],[W/H  3%]]</f>
        <v>0</v>
      </c>
      <c r="W2842" s="66" t="str">
        <f>Table4[[#This Row],[اليوم]]&amp;Table4[[#This Row],[الشهر ]]&amp;Table4[[#This Row],[العام]]</f>
        <v/>
      </c>
      <c r="X2842" s="66" t="s">
        <v>304</v>
      </c>
    </row>
    <row r="2843" spans="1:24" x14ac:dyDescent="0.3">
      <c r="A2843" s="62"/>
      <c r="B2843" s="62"/>
      <c r="C2843" s="62"/>
      <c r="D2843" s="41" t="e">
        <f t="shared" si="129"/>
        <v>#N/A</v>
      </c>
      <c r="E2843" s="4"/>
      <c r="F2843" s="41" t="e">
        <f>VLOOKUP(E2843,mapping!C:J,2,FALSE)</f>
        <v>#N/A</v>
      </c>
      <c r="G2843" s="41">
        <f>IFERROR(VLOOKUP(F2843,mapping!$D$3:$J$200,2,FALSE),0)</f>
        <v>0</v>
      </c>
      <c r="H2843" s="41">
        <f>IFERROR(VLOOKUP(F2843,mapping!$D$3:$J$200,3,FALSE),0)</f>
        <v>0</v>
      </c>
      <c r="I2843" s="41">
        <f>IFERROR(VLOOKUP(F2843,mapping!$D$3:$J$200,4,FALSE),0)</f>
        <v>0</v>
      </c>
      <c r="J2843" s="41">
        <f>IFERROR(VLOOKUP(F2843,mapping!$D$3:$J$200,5,FALSE),0)</f>
        <v>0</v>
      </c>
      <c r="K2843" s="63">
        <f>IF(W2843=mapping!$N$1,IFERROR(VLOOKUP(Table4[[#This Row],[Column1]],mapping!A:L,11,FALSE),0),IF(W2843&gt;mapping!$N$1,IFERROR(VLOOKUP(Table4[[#This Row],[Column1]],mapping!A:L,11,FALSE),0),))</f>
        <v>0</v>
      </c>
      <c r="L2843" s="139"/>
      <c r="M2843" s="60">
        <f>IF(W2843=mapping!$N$1,IFERROR(VLOOKUP(Table4[[#This Row],[Column1]],mapping!A:L,12,FALSE),0),IF(W2843&gt;mapping!$N$1,IFERROR(VLOOKUP(Table4[[#This Row],[Column1]],mapping!A:L,12,FALSE),0),0))</f>
        <v>0</v>
      </c>
      <c r="N2843" s="58">
        <f>Table4[[#This Row],[ سعر اليومية ]]*3%*Table4[[#This Row],[عدد الدورات ]]</f>
        <v>0</v>
      </c>
      <c r="O2843" s="56">
        <f>Table4[[#This Row],[ سعر اليومية ]]*Table4[[#This Row],[عدد الدورات ]]-N2843</f>
        <v>0</v>
      </c>
      <c r="P2843" s="194"/>
      <c r="Q2843" s="194"/>
      <c r="R2843" s="194"/>
      <c r="S2843" s="58">
        <f>(Table4[[#This Row],[سعر يومية السائق]]*Table4[[#This Row],[عدد الدورات ]])-SUM(Table4[[#This Row],[سلف ]:[خصم ]])+Table4[[#This Row],[اضافي ]]</f>
        <v>0</v>
      </c>
      <c r="U2843" s="58">
        <f>Table4[[#This Row],[ سعر اليومية ]]*Table4[[#This Row],[عدد الدورات ]]-Table4[[#This Row],[سعر يومية السائق]]*L2843</f>
        <v>0</v>
      </c>
      <c r="V2843" s="58">
        <f>U2843-Table4[[#This Row],[W/H  3%]]</f>
        <v>0</v>
      </c>
      <c r="W2843" s="66" t="str">
        <f>Table4[[#This Row],[اليوم]]&amp;Table4[[#This Row],[الشهر ]]&amp;Table4[[#This Row],[العام]]</f>
        <v/>
      </c>
      <c r="X2843" s="66" t="s">
        <v>304</v>
      </c>
    </row>
    <row r="2844" spans="1:24" x14ac:dyDescent="0.3">
      <c r="A2844" s="62"/>
      <c r="B2844" s="62"/>
      <c r="C2844" s="62"/>
      <c r="D2844" s="41" t="e">
        <f t="shared" si="129"/>
        <v>#N/A</v>
      </c>
      <c r="E2844" s="4"/>
      <c r="F2844" s="41" t="e">
        <f>VLOOKUP(E2844,mapping!C:J,2,FALSE)</f>
        <v>#N/A</v>
      </c>
      <c r="G2844" s="41">
        <f>IFERROR(VLOOKUP(F2844,mapping!$D$3:$J$200,2,FALSE),0)</f>
        <v>0</v>
      </c>
      <c r="H2844" s="41">
        <f>IFERROR(VLOOKUP(F2844,mapping!$D$3:$J$200,3,FALSE),0)</f>
        <v>0</v>
      </c>
      <c r="I2844" s="41">
        <f>IFERROR(VLOOKUP(F2844,mapping!$D$3:$J$200,4,FALSE),0)</f>
        <v>0</v>
      </c>
      <c r="J2844" s="41">
        <f>IFERROR(VLOOKUP(F2844,mapping!$D$3:$J$200,5,FALSE),0)</f>
        <v>0</v>
      </c>
      <c r="K2844" s="63">
        <f>IF(W2844=mapping!$N$1,IFERROR(VLOOKUP(Table4[[#This Row],[Column1]],mapping!A:L,11,FALSE),0),IF(W2844&gt;mapping!$N$1,IFERROR(VLOOKUP(Table4[[#This Row],[Column1]],mapping!A:L,11,FALSE),0),))</f>
        <v>0</v>
      </c>
      <c r="L2844" s="139"/>
      <c r="M2844" s="60">
        <f>IF(W2844=mapping!$N$1,IFERROR(VLOOKUP(Table4[[#This Row],[Column1]],mapping!A:L,12,FALSE),0),IF(W2844&gt;mapping!$N$1,IFERROR(VLOOKUP(Table4[[#This Row],[Column1]],mapping!A:L,12,FALSE),0),0))</f>
        <v>0</v>
      </c>
      <c r="N2844" s="58">
        <f>Table4[[#This Row],[ سعر اليومية ]]*3%*Table4[[#This Row],[عدد الدورات ]]</f>
        <v>0</v>
      </c>
      <c r="O2844" s="56">
        <f>Table4[[#This Row],[ سعر اليومية ]]*Table4[[#This Row],[عدد الدورات ]]-N2844</f>
        <v>0</v>
      </c>
      <c r="P2844" s="194"/>
      <c r="Q2844" s="194"/>
      <c r="R2844" s="194"/>
      <c r="S2844" s="58">
        <f>(Table4[[#This Row],[سعر يومية السائق]]*Table4[[#This Row],[عدد الدورات ]])-SUM(Table4[[#This Row],[سلف ]:[خصم ]])+Table4[[#This Row],[اضافي ]]</f>
        <v>0</v>
      </c>
      <c r="U2844" s="58">
        <f>Table4[[#This Row],[ سعر اليومية ]]*Table4[[#This Row],[عدد الدورات ]]-Table4[[#This Row],[سعر يومية السائق]]*L2844</f>
        <v>0</v>
      </c>
      <c r="V2844" s="58">
        <f>U2844-Table4[[#This Row],[W/H  3%]]</f>
        <v>0</v>
      </c>
      <c r="W2844" s="66" t="str">
        <f>Table4[[#This Row],[اليوم]]&amp;Table4[[#This Row],[الشهر ]]&amp;Table4[[#This Row],[العام]]</f>
        <v/>
      </c>
      <c r="X2844" s="66" t="s">
        <v>304</v>
      </c>
    </row>
    <row r="2845" spans="1:24" x14ac:dyDescent="0.3">
      <c r="A2845" s="62"/>
      <c r="B2845" s="62"/>
      <c r="C2845" s="62"/>
      <c r="D2845" s="41" t="e">
        <f t="shared" si="129"/>
        <v>#N/A</v>
      </c>
      <c r="E2845" s="4"/>
      <c r="F2845" s="41" t="e">
        <f>VLOOKUP(E2845,mapping!C:J,2,FALSE)</f>
        <v>#N/A</v>
      </c>
      <c r="G2845" s="41">
        <f>IFERROR(VLOOKUP(F2845,mapping!$D$3:$J$200,2,FALSE),0)</f>
        <v>0</v>
      </c>
      <c r="H2845" s="41">
        <f>IFERROR(VLOOKUP(F2845,mapping!$D$3:$J$200,3,FALSE),0)</f>
        <v>0</v>
      </c>
      <c r="I2845" s="41">
        <f>IFERROR(VLOOKUP(F2845,mapping!$D$3:$J$200,4,FALSE),0)</f>
        <v>0</v>
      </c>
      <c r="J2845" s="41">
        <f>IFERROR(VLOOKUP(F2845,mapping!$D$3:$J$200,5,FALSE),0)</f>
        <v>0</v>
      </c>
      <c r="K2845" s="63">
        <f>IF(W2845=mapping!$N$1,IFERROR(VLOOKUP(Table4[[#This Row],[Column1]],mapping!A:L,11,FALSE),0),IF(W2845&gt;mapping!$N$1,IFERROR(VLOOKUP(Table4[[#This Row],[Column1]],mapping!A:L,11,FALSE),0),))</f>
        <v>0</v>
      </c>
      <c r="L2845" s="139"/>
      <c r="M2845" s="60">
        <f>IF(W2845=mapping!$N$1,IFERROR(VLOOKUP(Table4[[#This Row],[Column1]],mapping!A:L,12,FALSE),0),IF(W2845&gt;mapping!$N$1,IFERROR(VLOOKUP(Table4[[#This Row],[Column1]],mapping!A:L,12,FALSE),0),0))</f>
        <v>0</v>
      </c>
      <c r="N2845" s="58">
        <f>Table4[[#This Row],[ سعر اليومية ]]*3%*Table4[[#This Row],[عدد الدورات ]]</f>
        <v>0</v>
      </c>
      <c r="O2845" s="56">
        <f>Table4[[#This Row],[ سعر اليومية ]]*Table4[[#This Row],[عدد الدورات ]]-N2845</f>
        <v>0</v>
      </c>
      <c r="P2845" s="194"/>
      <c r="Q2845" s="194"/>
      <c r="R2845" s="194"/>
      <c r="S2845" s="58">
        <f>(Table4[[#This Row],[سعر يومية السائق]]*Table4[[#This Row],[عدد الدورات ]])-SUM(Table4[[#This Row],[سلف ]:[خصم ]])+Table4[[#This Row],[اضافي ]]</f>
        <v>0</v>
      </c>
      <c r="U2845" s="58">
        <f>Table4[[#This Row],[ سعر اليومية ]]*Table4[[#This Row],[عدد الدورات ]]-Table4[[#This Row],[سعر يومية السائق]]*L2845</f>
        <v>0</v>
      </c>
      <c r="V2845" s="58">
        <f>U2845-Table4[[#This Row],[W/H  3%]]</f>
        <v>0</v>
      </c>
      <c r="W2845" s="66" t="str">
        <f>Table4[[#This Row],[اليوم]]&amp;Table4[[#This Row],[الشهر ]]&amp;Table4[[#This Row],[العام]]</f>
        <v/>
      </c>
      <c r="X2845" s="66" t="s">
        <v>304</v>
      </c>
    </row>
    <row r="2846" spans="1:24" x14ac:dyDescent="0.3">
      <c r="A2846" s="62"/>
      <c r="B2846" s="62"/>
      <c r="C2846" s="62"/>
      <c r="D2846" s="41" t="e">
        <f t="shared" si="129"/>
        <v>#N/A</v>
      </c>
      <c r="E2846" s="4"/>
      <c r="F2846" s="41" t="e">
        <f>VLOOKUP(E2846,mapping!C:J,2,FALSE)</f>
        <v>#N/A</v>
      </c>
      <c r="G2846" s="41">
        <f>IFERROR(VLOOKUP(F2846,mapping!$D$3:$J$200,2,FALSE),0)</f>
        <v>0</v>
      </c>
      <c r="H2846" s="41">
        <f>IFERROR(VLOOKUP(F2846,mapping!$D$3:$J$200,3,FALSE),0)</f>
        <v>0</v>
      </c>
      <c r="I2846" s="41">
        <f>IFERROR(VLOOKUP(F2846,mapping!$D$3:$J$200,4,FALSE),0)</f>
        <v>0</v>
      </c>
      <c r="J2846" s="41">
        <f>IFERROR(VLOOKUP(F2846,mapping!$D$3:$J$200,5,FALSE),0)</f>
        <v>0</v>
      </c>
      <c r="K2846" s="63">
        <f>IF(W2846=mapping!$N$1,IFERROR(VLOOKUP(Table4[[#This Row],[Column1]],mapping!A:L,11,FALSE),0),IF(W2846&gt;mapping!$N$1,IFERROR(VLOOKUP(Table4[[#This Row],[Column1]],mapping!A:L,11,FALSE),0),))</f>
        <v>0</v>
      </c>
      <c r="L2846" s="139"/>
      <c r="M2846" s="60">
        <f>IF(W2846=mapping!$N$1,IFERROR(VLOOKUP(Table4[[#This Row],[Column1]],mapping!A:L,12,FALSE),0),IF(W2846&gt;mapping!$N$1,IFERROR(VLOOKUP(Table4[[#This Row],[Column1]],mapping!A:L,12,FALSE),0),0))</f>
        <v>0</v>
      </c>
      <c r="N2846" s="58">
        <f>Table4[[#This Row],[ سعر اليومية ]]*3%*Table4[[#This Row],[عدد الدورات ]]</f>
        <v>0</v>
      </c>
      <c r="O2846" s="56">
        <f>Table4[[#This Row],[ سعر اليومية ]]*Table4[[#This Row],[عدد الدورات ]]-N2846</f>
        <v>0</v>
      </c>
      <c r="P2846" s="194"/>
      <c r="Q2846" s="194"/>
      <c r="R2846" s="194"/>
      <c r="S2846" s="58">
        <f>(Table4[[#This Row],[سعر يومية السائق]]*Table4[[#This Row],[عدد الدورات ]])-SUM(Table4[[#This Row],[سلف ]:[خصم ]])+Table4[[#This Row],[اضافي ]]</f>
        <v>0</v>
      </c>
      <c r="U2846" s="58">
        <f>Table4[[#This Row],[ سعر اليومية ]]*Table4[[#This Row],[عدد الدورات ]]-Table4[[#This Row],[سعر يومية السائق]]*L2846</f>
        <v>0</v>
      </c>
      <c r="V2846" s="58">
        <f>U2846-Table4[[#This Row],[W/H  3%]]</f>
        <v>0</v>
      </c>
      <c r="W2846" s="66" t="str">
        <f>Table4[[#This Row],[اليوم]]&amp;Table4[[#This Row],[الشهر ]]&amp;Table4[[#This Row],[العام]]</f>
        <v/>
      </c>
      <c r="X2846" s="66" t="s">
        <v>304</v>
      </c>
    </row>
    <row r="2847" spans="1:24" x14ac:dyDescent="0.3">
      <c r="A2847" s="62"/>
      <c r="B2847" s="62"/>
      <c r="C2847" s="62"/>
      <c r="D2847" s="41" t="e">
        <f t="shared" si="129"/>
        <v>#N/A</v>
      </c>
      <c r="E2847" s="4"/>
      <c r="F2847" s="41" t="e">
        <f>VLOOKUP(E2847,mapping!C:J,2,FALSE)</f>
        <v>#N/A</v>
      </c>
      <c r="G2847" s="41">
        <f>IFERROR(VLOOKUP(F2847,mapping!$D$3:$J$200,2,FALSE),0)</f>
        <v>0</v>
      </c>
      <c r="H2847" s="41">
        <f>IFERROR(VLOOKUP(F2847,mapping!$D$3:$J$200,3,FALSE),0)</f>
        <v>0</v>
      </c>
      <c r="I2847" s="41">
        <f>IFERROR(VLOOKUP(F2847,mapping!$D$3:$J$200,4,FALSE),0)</f>
        <v>0</v>
      </c>
      <c r="J2847" s="41">
        <f>IFERROR(VLOOKUP(F2847,mapping!$D$3:$J$200,5,FALSE),0)</f>
        <v>0</v>
      </c>
      <c r="K2847" s="63">
        <f>IF(W2847=mapping!$N$1,IFERROR(VLOOKUP(Table4[[#This Row],[Column1]],mapping!A:L,11,FALSE),0),IF(W2847&gt;mapping!$N$1,IFERROR(VLOOKUP(Table4[[#This Row],[Column1]],mapping!A:L,11,FALSE),0),))</f>
        <v>0</v>
      </c>
      <c r="L2847" s="139"/>
      <c r="M2847" s="60">
        <f>IF(W2847=mapping!$N$1,IFERROR(VLOOKUP(Table4[[#This Row],[Column1]],mapping!A:L,12,FALSE),0),IF(W2847&gt;mapping!$N$1,IFERROR(VLOOKUP(Table4[[#This Row],[Column1]],mapping!A:L,12,FALSE),0),0))</f>
        <v>0</v>
      </c>
      <c r="N2847" s="58">
        <f>Table4[[#This Row],[ سعر اليومية ]]*3%*Table4[[#This Row],[عدد الدورات ]]</f>
        <v>0</v>
      </c>
      <c r="O2847" s="56">
        <f>Table4[[#This Row],[ سعر اليومية ]]*Table4[[#This Row],[عدد الدورات ]]-N2847</f>
        <v>0</v>
      </c>
      <c r="P2847" s="194"/>
      <c r="Q2847" s="194"/>
      <c r="R2847" s="194"/>
      <c r="S2847" s="58">
        <f>(Table4[[#This Row],[سعر يومية السائق]]*Table4[[#This Row],[عدد الدورات ]])-SUM(Table4[[#This Row],[سلف ]:[خصم ]])+Table4[[#This Row],[اضافي ]]</f>
        <v>0</v>
      </c>
      <c r="U2847" s="58">
        <f>Table4[[#This Row],[ سعر اليومية ]]*Table4[[#This Row],[عدد الدورات ]]-Table4[[#This Row],[سعر يومية السائق]]*L2847</f>
        <v>0</v>
      </c>
      <c r="V2847" s="58">
        <f>U2847-Table4[[#This Row],[W/H  3%]]</f>
        <v>0</v>
      </c>
      <c r="W2847" s="66" t="str">
        <f>Table4[[#This Row],[اليوم]]&amp;Table4[[#This Row],[الشهر ]]&amp;Table4[[#This Row],[العام]]</f>
        <v/>
      </c>
      <c r="X2847" s="66" t="s">
        <v>304</v>
      </c>
    </row>
    <row r="2848" spans="1:24" x14ac:dyDescent="0.3">
      <c r="A2848" s="62"/>
      <c r="B2848" s="62"/>
      <c r="C2848" s="62"/>
      <c r="D2848" s="41" t="e">
        <f t="shared" si="129"/>
        <v>#N/A</v>
      </c>
      <c r="E2848" s="4"/>
      <c r="F2848" s="41" t="e">
        <f>VLOOKUP(E2848,mapping!C:J,2,FALSE)</f>
        <v>#N/A</v>
      </c>
      <c r="G2848" s="41">
        <f>IFERROR(VLOOKUP(F2848,mapping!$D$3:$J$200,2,FALSE),0)</f>
        <v>0</v>
      </c>
      <c r="H2848" s="41">
        <f>IFERROR(VLOOKUP(F2848,mapping!$D$3:$J$200,3,FALSE),0)</f>
        <v>0</v>
      </c>
      <c r="I2848" s="41">
        <f>IFERROR(VLOOKUP(F2848,mapping!$D$3:$J$200,4,FALSE),0)</f>
        <v>0</v>
      </c>
      <c r="J2848" s="41">
        <f>IFERROR(VLOOKUP(F2848,mapping!$D$3:$J$200,5,FALSE),0)</f>
        <v>0</v>
      </c>
      <c r="K2848" s="63">
        <f>IF(W2848=mapping!$N$1,IFERROR(VLOOKUP(Table4[[#This Row],[Column1]],mapping!A:L,11,FALSE),0),IF(W2848&gt;mapping!$N$1,IFERROR(VLOOKUP(Table4[[#This Row],[Column1]],mapping!A:L,11,FALSE),0),))</f>
        <v>0</v>
      </c>
      <c r="L2848" s="139"/>
      <c r="M2848" s="60">
        <f>IF(W2848=mapping!$N$1,IFERROR(VLOOKUP(Table4[[#This Row],[Column1]],mapping!A:L,12,FALSE),0),IF(W2848&gt;mapping!$N$1,IFERROR(VLOOKUP(Table4[[#This Row],[Column1]],mapping!A:L,12,FALSE),0),0))</f>
        <v>0</v>
      </c>
      <c r="N2848" s="58">
        <f>Table4[[#This Row],[ سعر اليومية ]]*3%*Table4[[#This Row],[عدد الدورات ]]</f>
        <v>0</v>
      </c>
      <c r="O2848" s="56">
        <f>Table4[[#This Row],[ سعر اليومية ]]*Table4[[#This Row],[عدد الدورات ]]-N2848</f>
        <v>0</v>
      </c>
      <c r="P2848" s="194"/>
      <c r="Q2848" s="194"/>
      <c r="R2848" s="194"/>
      <c r="S2848" s="58">
        <f>(Table4[[#This Row],[سعر يومية السائق]]*Table4[[#This Row],[عدد الدورات ]])-SUM(Table4[[#This Row],[سلف ]:[خصم ]])+Table4[[#This Row],[اضافي ]]</f>
        <v>0</v>
      </c>
      <c r="U2848" s="58">
        <f>Table4[[#This Row],[ سعر اليومية ]]*Table4[[#This Row],[عدد الدورات ]]-Table4[[#This Row],[سعر يومية السائق]]*L2848</f>
        <v>0</v>
      </c>
      <c r="V2848" s="58">
        <f>U2848-Table4[[#This Row],[W/H  3%]]</f>
        <v>0</v>
      </c>
      <c r="W2848" s="66" t="str">
        <f>Table4[[#This Row],[اليوم]]&amp;Table4[[#This Row],[الشهر ]]&amp;Table4[[#This Row],[العام]]</f>
        <v/>
      </c>
      <c r="X2848" s="66" t="s">
        <v>304</v>
      </c>
    </row>
    <row r="2849" spans="1:24" x14ac:dyDescent="0.3">
      <c r="A2849" s="62"/>
      <c r="B2849" s="62"/>
      <c r="C2849" s="62"/>
      <c r="D2849" s="41" t="e">
        <f t="shared" si="129"/>
        <v>#N/A</v>
      </c>
      <c r="E2849" s="4"/>
      <c r="F2849" s="41" t="e">
        <f>VLOOKUP(E2849,mapping!C:J,2,FALSE)</f>
        <v>#N/A</v>
      </c>
      <c r="G2849" s="41">
        <f>IFERROR(VLOOKUP(F2849,mapping!$D$3:$J$200,2,FALSE),0)</f>
        <v>0</v>
      </c>
      <c r="H2849" s="41">
        <f>IFERROR(VLOOKUP(F2849,mapping!$D$3:$J$200,3,FALSE),0)</f>
        <v>0</v>
      </c>
      <c r="I2849" s="41">
        <f>IFERROR(VLOOKUP(F2849,mapping!$D$3:$J$200,4,FALSE),0)</f>
        <v>0</v>
      </c>
      <c r="J2849" s="41">
        <f>IFERROR(VLOOKUP(F2849,mapping!$D$3:$J$200,5,FALSE),0)</f>
        <v>0</v>
      </c>
      <c r="K2849" s="63">
        <f>IF(W2849=mapping!$N$1,IFERROR(VLOOKUP(Table4[[#This Row],[Column1]],mapping!A:L,11,FALSE),0),IF(W2849&gt;mapping!$N$1,IFERROR(VLOOKUP(Table4[[#This Row],[Column1]],mapping!A:L,11,FALSE),0),))</f>
        <v>0</v>
      </c>
      <c r="L2849" s="139"/>
      <c r="M2849" s="60">
        <f>IF(W2849=mapping!$N$1,IFERROR(VLOOKUP(Table4[[#This Row],[Column1]],mapping!A:L,12,FALSE),0),IF(W2849&gt;mapping!$N$1,IFERROR(VLOOKUP(Table4[[#This Row],[Column1]],mapping!A:L,12,FALSE),0),0))</f>
        <v>0</v>
      </c>
      <c r="N2849" s="58">
        <f>Table4[[#This Row],[ سعر اليومية ]]*3%*Table4[[#This Row],[عدد الدورات ]]</f>
        <v>0</v>
      </c>
      <c r="O2849" s="56">
        <f>Table4[[#This Row],[ سعر اليومية ]]*Table4[[#This Row],[عدد الدورات ]]-N2849</f>
        <v>0</v>
      </c>
      <c r="P2849" s="194"/>
      <c r="Q2849" s="194"/>
      <c r="R2849" s="194"/>
      <c r="S2849" s="58">
        <f>(Table4[[#This Row],[سعر يومية السائق]]*Table4[[#This Row],[عدد الدورات ]])-SUM(Table4[[#This Row],[سلف ]:[خصم ]])+Table4[[#This Row],[اضافي ]]</f>
        <v>0</v>
      </c>
      <c r="U2849" s="58">
        <f>Table4[[#This Row],[ سعر اليومية ]]*Table4[[#This Row],[عدد الدورات ]]-Table4[[#This Row],[سعر يومية السائق]]*L2849</f>
        <v>0</v>
      </c>
      <c r="V2849" s="58">
        <f>U2849-Table4[[#This Row],[W/H  3%]]</f>
        <v>0</v>
      </c>
      <c r="W2849" s="66" t="str">
        <f>Table4[[#This Row],[اليوم]]&amp;Table4[[#This Row],[الشهر ]]&amp;Table4[[#This Row],[العام]]</f>
        <v/>
      </c>
      <c r="X2849" s="66" t="s">
        <v>304</v>
      </c>
    </row>
    <row r="2850" spans="1:24" x14ac:dyDescent="0.3">
      <c r="A2850" s="62"/>
      <c r="B2850" s="62"/>
      <c r="C2850" s="62"/>
      <c r="D2850" s="41" t="e">
        <f t="shared" si="129"/>
        <v>#N/A</v>
      </c>
      <c r="E2850" s="4"/>
      <c r="F2850" s="41" t="e">
        <f>VLOOKUP(E2850,mapping!C:J,2,FALSE)</f>
        <v>#N/A</v>
      </c>
      <c r="G2850" s="41">
        <f>IFERROR(VLOOKUP(F2850,mapping!$D$3:$J$200,2,FALSE),0)</f>
        <v>0</v>
      </c>
      <c r="H2850" s="41">
        <f>IFERROR(VLOOKUP(F2850,mapping!$D$3:$J$200,3,FALSE),0)</f>
        <v>0</v>
      </c>
      <c r="I2850" s="41">
        <f>IFERROR(VLOOKUP(F2850,mapping!$D$3:$J$200,4,FALSE),0)</f>
        <v>0</v>
      </c>
      <c r="J2850" s="41">
        <f>IFERROR(VLOOKUP(F2850,mapping!$D$3:$J$200,5,FALSE),0)</f>
        <v>0</v>
      </c>
      <c r="K2850" s="63">
        <f>IF(W2850=mapping!$N$1,IFERROR(VLOOKUP(Table4[[#This Row],[Column1]],mapping!A:L,11,FALSE),0),IF(W2850&gt;mapping!$N$1,IFERROR(VLOOKUP(Table4[[#This Row],[Column1]],mapping!A:L,11,FALSE),0),))</f>
        <v>0</v>
      </c>
      <c r="L2850" s="139"/>
      <c r="M2850" s="60">
        <f>IF(W2850=mapping!$N$1,IFERROR(VLOOKUP(Table4[[#This Row],[Column1]],mapping!A:L,12,FALSE),0),IF(W2850&gt;mapping!$N$1,IFERROR(VLOOKUP(Table4[[#This Row],[Column1]],mapping!A:L,12,FALSE),0),0))</f>
        <v>0</v>
      </c>
      <c r="N2850" s="58">
        <f>Table4[[#This Row],[ سعر اليومية ]]*3%*Table4[[#This Row],[عدد الدورات ]]</f>
        <v>0</v>
      </c>
      <c r="O2850" s="56">
        <f>Table4[[#This Row],[ سعر اليومية ]]*Table4[[#This Row],[عدد الدورات ]]-N2850</f>
        <v>0</v>
      </c>
      <c r="P2850" s="194"/>
      <c r="Q2850" s="194"/>
      <c r="R2850" s="194"/>
      <c r="S2850" s="58">
        <f>(Table4[[#This Row],[سعر يومية السائق]]*Table4[[#This Row],[عدد الدورات ]])-SUM(Table4[[#This Row],[سلف ]:[خصم ]])+Table4[[#This Row],[اضافي ]]</f>
        <v>0</v>
      </c>
      <c r="U2850" s="58">
        <f>Table4[[#This Row],[ سعر اليومية ]]*Table4[[#This Row],[عدد الدورات ]]-Table4[[#This Row],[سعر يومية السائق]]*L2850</f>
        <v>0</v>
      </c>
      <c r="V2850" s="58">
        <f>U2850-Table4[[#This Row],[W/H  3%]]</f>
        <v>0</v>
      </c>
      <c r="W2850" s="66" t="str">
        <f>Table4[[#This Row],[اليوم]]&amp;Table4[[#This Row],[الشهر ]]&amp;Table4[[#This Row],[العام]]</f>
        <v/>
      </c>
      <c r="X2850" s="66" t="s">
        <v>304</v>
      </c>
    </row>
    <row r="2851" spans="1:24" x14ac:dyDescent="0.3">
      <c r="A2851" s="62"/>
      <c r="B2851" s="62"/>
      <c r="C2851" s="62"/>
      <c r="D2851" s="41" t="e">
        <f t="shared" si="129"/>
        <v>#N/A</v>
      </c>
      <c r="E2851" s="4"/>
      <c r="F2851" s="41" t="e">
        <f>VLOOKUP(E2851,mapping!C:J,2,FALSE)</f>
        <v>#N/A</v>
      </c>
      <c r="G2851" s="41">
        <f>IFERROR(VLOOKUP(F2851,mapping!$D$3:$J$200,2,FALSE),0)</f>
        <v>0</v>
      </c>
      <c r="H2851" s="41">
        <f>IFERROR(VLOOKUP(F2851,mapping!$D$3:$J$200,3,FALSE),0)</f>
        <v>0</v>
      </c>
      <c r="I2851" s="41">
        <f>IFERROR(VLOOKUP(F2851,mapping!$D$3:$J$200,4,FALSE),0)</f>
        <v>0</v>
      </c>
      <c r="J2851" s="41">
        <f>IFERROR(VLOOKUP(F2851,mapping!$D$3:$J$200,5,FALSE),0)</f>
        <v>0</v>
      </c>
      <c r="K2851" s="63">
        <f>IF(W2851=mapping!$N$1,IFERROR(VLOOKUP(Table4[[#This Row],[Column1]],mapping!A:L,11,FALSE),0),IF(W2851&gt;mapping!$N$1,IFERROR(VLOOKUP(Table4[[#This Row],[Column1]],mapping!A:L,11,FALSE),0),))</f>
        <v>0</v>
      </c>
      <c r="L2851" s="139"/>
      <c r="M2851" s="60">
        <f>IF(W2851=mapping!$N$1,IFERROR(VLOOKUP(Table4[[#This Row],[Column1]],mapping!A:L,12,FALSE),0),IF(W2851&gt;mapping!$N$1,IFERROR(VLOOKUP(Table4[[#This Row],[Column1]],mapping!A:L,12,FALSE),0),0))</f>
        <v>0</v>
      </c>
      <c r="N2851" s="58">
        <f>Table4[[#This Row],[ سعر اليومية ]]*3%*Table4[[#This Row],[عدد الدورات ]]</f>
        <v>0</v>
      </c>
      <c r="O2851" s="56">
        <f>Table4[[#This Row],[ سعر اليومية ]]*Table4[[#This Row],[عدد الدورات ]]-N2851</f>
        <v>0</v>
      </c>
      <c r="P2851" s="194"/>
      <c r="Q2851" s="194"/>
      <c r="R2851" s="194"/>
      <c r="S2851" s="58">
        <f>(Table4[[#This Row],[سعر يومية السائق]]*Table4[[#This Row],[عدد الدورات ]])-SUM(Table4[[#This Row],[سلف ]:[خصم ]])+Table4[[#This Row],[اضافي ]]</f>
        <v>0</v>
      </c>
      <c r="U2851" s="58">
        <f>Table4[[#This Row],[ سعر اليومية ]]*Table4[[#This Row],[عدد الدورات ]]-Table4[[#This Row],[سعر يومية السائق]]*L2851</f>
        <v>0</v>
      </c>
      <c r="V2851" s="58">
        <f>U2851-Table4[[#This Row],[W/H  3%]]</f>
        <v>0</v>
      </c>
      <c r="W2851" s="66" t="str">
        <f>Table4[[#This Row],[اليوم]]&amp;Table4[[#This Row],[الشهر ]]&amp;Table4[[#This Row],[العام]]</f>
        <v/>
      </c>
      <c r="X2851" s="66" t="s">
        <v>304</v>
      </c>
    </row>
    <row r="2852" spans="1:24" x14ac:dyDescent="0.3">
      <c r="A2852" s="62"/>
      <c r="B2852" s="62"/>
      <c r="C2852" s="62"/>
      <c r="D2852" s="41" t="e">
        <f t="shared" si="129"/>
        <v>#N/A</v>
      </c>
      <c r="E2852" s="4"/>
      <c r="F2852" s="41" t="e">
        <f>VLOOKUP(E2852,mapping!C:J,2,FALSE)</f>
        <v>#N/A</v>
      </c>
      <c r="G2852" s="41">
        <f>IFERROR(VLOOKUP(F2852,mapping!$D$3:$J$200,2,FALSE),0)</f>
        <v>0</v>
      </c>
      <c r="H2852" s="41">
        <f>IFERROR(VLOOKUP(F2852,mapping!$D$3:$J$200,3,FALSE),0)</f>
        <v>0</v>
      </c>
      <c r="I2852" s="41">
        <f>IFERROR(VLOOKUP(F2852,mapping!$D$3:$J$200,4,FALSE),0)</f>
        <v>0</v>
      </c>
      <c r="J2852" s="41">
        <f>IFERROR(VLOOKUP(F2852,mapping!$D$3:$J$200,5,FALSE),0)</f>
        <v>0</v>
      </c>
      <c r="K2852" s="63">
        <f>IF(W2852=mapping!$N$1,IFERROR(VLOOKUP(Table4[[#This Row],[Column1]],mapping!A:L,11,FALSE),0),IF(W2852&gt;mapping!$N$1,IFERROR(VLOOKUP(Table4[[#This Row],[Column1]],mapping!A:L,11,FALSE),0),))</f>
        <v>0</v>
      </c>
      <c r="L2852" s="139"/>
      <c r="M2852" s="60">
        <f>IF(W2852=mapping!$N$1,IFERROR(VLOOKUP(Table4[[#This Row],[Column1]],mapping!A:L,12,FALSE),0),IF(W2852&gt;mapping!$N$1,IFERROR(VLOOKUP(Table4[[#This Row],[Column1]],mapping!A:L,12,FALSE),0),0))</f>
        <v>0</v>
      </c>
      <c r="N2852" s="58">
        <f>Table4[[#This Row],[ سعر اليومية ]]*3%*Table4[[#This Row],[عدد الدورات ]]</f>
        <v>0</v>
      </c>
      <c r="O2852" s="56">
        <f>Table4[[#This Row],[ سعر اليومية ]]*Table4[[#This Row],[عدد الدورات ]]-N2852</f>
        <v>0</v>
      </c>
      <c r="P2852" s="194"/>
      <c r="Q2852" s="194"/>
      <c r="R2852" s="194"/>
      <c r="S2852" s="58">
        <f>(Table4[[#This Row],[سعر يومية السائق]]*Table4[[#This Row],[عدد الدورات ]])-SUM(Table4[[#This Row],[سلف ]:[خصم ]])+Table4[[#This Row],[اضافي ]]</f>
        <v>0</v>
      </c>
      <c r="U2852" s="58">
        <f>Table4[[#This Row],[ سعر اليومية ]]*Table4[[#This Row],[عدد الدورات ]]-Table4[[#This Row],[سعر يومية السائق]]*L2852</f>
        <v>0</v>
      </c>
      <c r="V2852" s="58">
        <f>U2852-Table4[[#This Row],[W/H  3%]]</f>
        <v>0</v>
      </c>
      <c r="W2852" s="66" t="str">
        <f>Table4[[#This Row],[اليوم]]&amp;Table4[[#This Row],[الشهر ]]&amp;Table4[[#This Row],[العام]]</f>
        <v/>
      </c>
      <c r="X2852" s="66" t="s">
        <v>304</v>
      </c>
    </row>
    <row r="2853" spans="1:24" x14ac:dyDescent="0.3">
      <c r="A2853" s="62"/>
      <c r="B2853" s="62"/>
      <c r="C2853" s="62"/>
      <c r="D2853" s="41" t="e">
        <f t="shared" si="129"/>
        <v>#N/A</v>
      </c>
      <c r="E2853" s="4"/>
      <c r="F2853" s="41" t="e">
        <f>VLOOKUP(E2853,mapping!C:J,2,FALSE)</f>
        <v>#N/A</v>
      </c>
      <c r="G2853" s="41">
        <f>IFERROR(VLOOKUP(F2853,mapping!$D$3:$J$200,2,FALSE),0)</f>
        <v>0</v>
      </c>
      <c r="H2853" s="41">
        <f>IFERROR(VLOOKUP(F2853,mapping!$D$3:$J$200,3,FALSE),0)</f>
        <v>0</v>
      </c>
      <c r="I2853" s="41">
        <f>IFERROR(VLOOKUP(F2853,mapping!$D$3:$J$200,4,FALSE),0)</f>
        <v>0</v>
      </c>
      <c r="J2853" s="41">
        <f>IFERROR(VLOOKUP(F2853,mapping!$D$3:$J$200,5,FALSE),0)</f>
        <v>0</v>
      </c>
      <c r="K2853" s="63">
        <f>IF(W2853=mapping!$N$1,IFERROR(VLOOKUP(Table4[[#This Row],[Column1]],mapping!A:L,11,FALSE),0),IF(W2853&gt;mapping!$N$1,IFERROR(VLOOKUP(Table4[[#This Row],[Column1]],mapping!A:L,11,FALSE),0),))</f>
        <v>0</v>
      </c>
      <c r="L2853" s="139"/>
      <c r="M2853" s="60">
        <f>IF(W2853=mapping!$N$1,IFERROR(VLOOKUP(Table4[[#This Row],[Column1]],mapping!A:L,12,FALSE),0),IF(W2853&gt;mapping!$N$1,IFERROR(VLOOKUP(Table4[[#This Row],[Column1]],mapping!A:L,12,FALSE),0),0))</f>
        <v>0</v>
      </c>
      <c r="N2853" s="58">
        <f>Table4[[#This Row],[ سعر اليومية ]]*3%*Table4[[#This Row],[عدد الدورات ]]</f>
        <v>0</v>
      </c>
      <c r="O2853" s="56">
        <f>Table4[[#This Row],[ سعر اليومية ]]*Table4[[#This Row],[عدد الدورات ]]-N2853</f>
        <v>0</v>
      </c>
      <c r="P2853" s="194"/>
      <c r="Q2853" s="194"/>
      <c r="R2853" s="194"/>
      <c r="S2853" s="58">
        <f>(Table4[[#This Row],[سعر يومية السائق]]*Table4[[#This Row],[عدد الدورات ]])-SUM(Table4[[#This Row],[سلف ]:[خصم ]])+Table4[[#This Row],[اضافي ]]</f>
        <v>0</v>
      </c>
      <c r="U2853" s="58">
        <f>Table4[[#This Row],[ سعر اليومية ]]*Table4[[#This Row],[عدد الدورات ]]-Table4[[#This Row],[سعر يومية السائق]]*L2853</f>
        <v>0</v>
      </c>
      <c r="V2853" s="58">
        <f>U2853-Table4[[#This Row],[W/H  3%]]</f>
        <v>0</v>
      </c>
      <c r="W2853" s="66" t="str">
        <f>Table4[[#This Row],[اليوم]]&amp;Table4[[#This Row],[الشهر ]]&amp;Table4[[#This Row],[العام]]</f>
        <v/>
      </c>
      <c r="X2853" s="66" t="s">
        <v>304</v>
      </c>
    </row>
    <row r="2854" spans="1:24" x14ac:dyDescent="0.3">
      <c r="A2854" s="62"/>
      <c r="B2854" s="62"/>
      <c r="C2854" s="62"/>
      <c r="D2854" s="41" t="e">
        <f t="shared" si="129"/>
        <v>#N/A</v>
      </c>
      <c r="E2854" s="4"/>
      <c r="F2854" s="41" t="e">
        <f>VLOOKUP(E2854,mapping!C:J,2,FALSE)</f>
        <v>#N/A</v>
      </c>
      <c r="G2854" s="41">
        <f>IFERROR(VLOOKUP(F2854,mapping!$D$3:$J$200,2,FALSE),0)</f>
        <v>0</v>
      </c>
      <c r="H2854" s="41">
        <f>IFERROR(VLOOKUP(F2854,mapping!$D$3:$J$200,3,FALSE),0)</f>
        <v>0</v>
      </c>
      <c r="I2854" s="41">
        <f>IFERROR(VLOOKUP(F2854,mapping!$D$3:$J$200,4,FALSE),0)</f>
        <v>0</v>
      </c>
      <c r="J2854" s="41">
        <f>IFERROR(VLOOKUP(F2854,mapping!$D$3:$J$200,5,FALSE),0)</f>
        <v>0</v>
      </c>
      <c r="K2854" s="63">
        <f>IF(W2854=mapping!$N$1,IFERROR(VLOOKUP(Table4[[#This Row],[Column1]],mapping!A:L,11,FALSE),0),IF(W2854&gt;mapping!$N$1,IFERROR(VLOOKUP(Table4[[#This Row],[Column1]],mapping!A:L,11,FALSE),0),))</f>
        <v>0</v>
      </c>
      <c r="L2854" s="139"/>
      <c r="M2854" s="60">
        <f>IF(W2854=mapping!$N$1,IFERROR(VLOOKUP(Table4[[#This Row],[Column1]],mapping!A:L,12,FALSE),0),IF(W2854&gt;mapping!$N$1,IFERROR(VLOOKUP(Table4[[#This Row],[Column1]],mapping!A:L,12,FALSE),0),0))</f>
        <v>0</v>
      </c>
      <c r="N2854" s="58">
        <f>Table4[[#This Row],[ سعر اليومية ]]*3%*Table4[[#This Row],[عدد الدورات ]]</f>
        <v>0</v>
      </c>
      <c r="O2854" s="56">
        <f>Table4[[#This Row],[ سعر اليومية ]]*Table4[[#This Row],[عدد الدورات ]]-N2854</f>
        <v>0</v>
      </c>
      <c r="P2854" s="194"/>
      <c r="Q2854" s="194"/>
      <c r="R2854" s="194"/>
      <c r="S2854" s="58">
        <f>(Table4[[#This Row],[سعر يومية السائق]]*Table4[[#This Row],[عدد الدورات ]])-SUM(Table4[[#This Row],[سلف ]:[خصم ]])+Table4[[#This Row],[اضافي ]]</f>
        <v>0</v>
      </c>
      <c r="U2854" s="58">
        <f>Table4[[#This Row],[ سعر اليومية ]]*Table4[[#This Row],[عدد الدورات ]]-Table4[[#This Row],[سعر يومية السائق]]*L2854</f>
        <v>0</v>
      </c>
      <c r="V2854" s="58">
        <f>U2854-Table4[[#This Row],[W/H  3%]]</f>
        <v>0</v>
      </c>
      <c r="W2854" s="66" t="str">
        <f>Table4[[#This Row],[اليوم]]&amp;Table4[[#This Row],[الشهر ]]&amp;Table4[[#This Row],[العام]]</f>
        <v/>
      </c>
      <c r="X2854" s="66" t="s">
        <v>304</v>
      </c>
    </row>
    <row r="2855" spans="1:24" x14ac:dyDescent="0.3">
      <c r="A2855" s="62"/>
      <c r="B2855" s="62"/>
      <c r="C2855" s="62"/>
      <c r="D2855" s="41" t="e">
        <f t="shared" si="129"/>
        <v>#N/A</v>
      </c>
      <c r="E2855" s="4"/>
      <c r="F2855" s="41" t="e">
        <f>VLOOKUP(E2855,mapping!C:J,2,FALSE)</f>
        <v>#N/A</v>
      </c>
      <c r="G2855" s="41">
        <f>IFERROR(VLOOKUP(F2855,mapping!$D$3:$J$200,2,FALSE),0)</f>
        <v>0</v>
      </c>
      <c r="H2855" s="41">
        <f>IFERROR(VLOOKUP(F2855,mapping!$D$3:$J$200,3,FALSE),0)</f>
        <v>0</v>
      </c>
      <c r="I2855" s="41">
        <f>IFERROR(VLOOKUP(F2855,mapping!$D$3:$J$200,4,FALSE),0)</f>
        <v>0</v>
      </c>
      <c r="J2855" s="41">
        <f>IFERROR(VLOOKUP(F2855,mapping!$D$3:$J$200,5,FALSE),0)</f>
        <v>0</v>
      </c>
      <c r="K2855" s="63">
        <f>IF(W2855=mapping!$N$1,IFERROR(VLOOKUP(Table4[[#This Row],[Column1]],mapping!A:L,11,FALSE),0),IF(W2855&gt;mapping!$N$1,IFERROR(VLOOKUP(Table4[[#This Row],[Column1]],mapping!A:L,11,FALSE),0),))</f>
        <v>0</v>
      </c>
      <c r="L2855" s="139"/>
      <c r="M2855" s="60">
        <f>IF(W2855=mapping!$N$1,IFERROR(VLOOKUP(Table4[[#This Row],[Column1]],mapping!A:L,12,FALSE),0),IF(W2855&gt;mapping!$N$1,IFERROR(VLOOKUP(Table4[[#This Row],[Column1]],mapping!A:L,12,FALSE),0),0))</f>
        <v>0</v>
      </c>
      <c r="N2855" s="58">
        <f>Table4[[#This Row],[ سعر اليومية ]]*3%*Table4[[#This Row],[عدد الدورات ]]</f>
        <v>0</v>
      </c>
      <c r="O2855" s="56">
        <f>Table4[[#This Row],[ سعر اليومية ]]*Table4[[#This Row],[عدد الدورات ]]-N2855</f>
        <v>0</v>
      </c>
      <c r="P2855" s="194"/>
      <c r="Q2855" s="194"/>
      <c r="R2855" s="194"/>
      <c r="S2855" s="58">
        <f>(Table4[[#This Row],[سعر يومية السائق]]*Table4[[#This Row],[عدد الدورات ]])-SUM(Table4[[#This Row],[سلف ]:[خصم ]])+Table4[[#This Row],[اضافي ]]</f>
        <v>0</v>
      </c>
      <c r="U2855" s="58">
        <f>Table4[[#This Row],[ سعر اليومية ]]*Table4[[#This Row],[عدد الدورات ]]-Table4[[#This Row],[سعر يومية السائق]]*L2855</f>
        <v>0</v>
      </c>
      <c r="V2855" s="58">
        <f>U2855-Table4[[#This Row],[W/H  3%]]</f>
        <v>0</v>
      </c>
      <c r="W2855" s="66" t="str">
        <f>Table4[[#This Row],[اليوم]]&amp;Table4[[#This Row],[الشهر ]]&amp;Table4[[#This Row],[العام]]</f>
        <v/>
      </c>
      <c r="X2855" s="66" t="s">
        <v>304</v>
      </c>
    </row>
    <row r="2856" spans="1:24" x14ac:dyDescent="0.3">
      <c r="A2856" s="62"/>
      <c r="B2856" s="62"/>
      <c r="C2856" s="62"/>
      <c r="D2856" s="41" t="e">
        <f t="shared" si="129"/>
        <v>#N/A</v>
      </c>
      <c r="E2856" s="4"/>
      <c r="F2856" s="41" t="e">
        <f>VLOOKUP(E2856,mapping!C:J,2,FALSE)</f>
        <v>#N/A</v>
      </c>
      <c r="G2856" s="41">
        <f>IFERROR(VLOOKUP(F2856,mapping!$D$3:$J$200,2,FALSE),0)</f>
        <v>0</v>
      </c>
      <c r="H2856" s="41">
        <f>IFERROR(VLOOKUP(F2856,mapping!$D$3:$J$200,3,FALSE),0)</f>
        <v>0</v>
      </c>
      <c r="I2856" s="41">
        <f>IFERROR(VLOOKUP(F2856,mapping!$D$3:$J$200,4,FALSE),0)</f>
        <v>0</v>
      </c>
      <c r="J2856" s="41">
        <f>IFERROR(VLOOKUP(F2856,mapping!$D$3:$J$200,5,FALSE),0)</f>
        <v>0</v>
      </c>
      <c r="K2856" s="63">
        <f>IF(W2856=mapping!$N$1,IFERROR(VLOOKUP(Table4[[#This Row],[Column1]],mapping!A:L,11,FALSE),0),IF(W2856&gt;mapping!$N$1,IFERROR(VLOOKUP(Table4[[#This Row],[Column1]],mapping!A:L,11,FALSE),0),))</f>
        <v>0</v>
      </c>
      <c r="L2856" s="139"/>
      <c r="M2856" s="60">
        <f>IF(W2856=mapping!$N$1,IFERROR(VLOOKUP(Table4[[#This Row],[Column1]],mapping!A:L,12,FALSE),0),IF(W2856&gt;mapping!$N$1,IFERROR(VLOOKUP(Table4[[#This Row],[Column1]],mapping!A:L,12,FALSE),0),0))</f>
        <v>0</v>
      </c>
      <c r="N2856" s="58">
        <f>Table4[[#This Row],[ سعر اليومية ]]*3%*Table4[[#This Row],[عدد الدورات ]]</f>
        <v>0</v>
      </c>
      <c r="O2856" s="56">
        <f>Table4[[#This Row],[ سعر اليومية ]]*Table4[[#This Row],[عدد الدورات ]]-N2856</f>
        <v>0</v>
      </c>
      <c r="P2856" s="194"/>
      <c r="Q2856" s="194"/>
      <c r="R2856" s="194"/>
      <c r="S2856" s="58">
        <f>(Table4[[#This Row],[سعر يومية السائق]]*Table4[[#This Row],[عدد الدورات ]])-SUM(Table4[[#This Row],[سلف ]:[خصم ]])+Table4[[#This Row],[اضافي ]]</f>
        <v>0</v>
      </c>
      <c r="U2856" s="58">
        <f>Table4[[#This Row],[ سعر اليومية ]]*Table4[[#This Row],[عدد الدورات ]]-Table4[[#This Row],[سعر يومية السائق]]*L2856</f>
        <v>0</v>
      </c>
      <c r="V2856" s="58">
        <f>U2856-Table4[[#This Row],[W/H  3%]]</f>
        <v>0</v>
      </c>
      <c r="W2856" s="66" t="str">
        <f>Table4[[#This Row],[اليوم]]&amp;Table4[[#This Row],[الشهر ]]&amp;Table4[[#This Row],[العام]]</f>
        <v/>
      </c>
      <c r="X2856" s="66" t="s">
        <v>304</v>
      </c>
    </row>
    <row r="2857" spans="1:24" x14ac:dyDescent="0.3">
      <c r="A2857" s="62"/>
      <c r="B2857" s="62"/>
      <c r="C2857" s="62"/>
      <c r="D2857" s="41" t="e">
        <f t="shared" si="129"/>
        <v>#N/A</v>
      </c>
      <c r="E2857" s="4"/>
      <c r="F2857" s="41" t="e">
        <f>VLOOKUP(E2857,mapping!C:J,2,FALSE)</f>
        <v>#N/A</v>
      </c>
      <c r="G2857" s="41">
        <f>IFERROR(VLOOKUP(F2857,mapping!$D$3:$J$200,2,FALSE),0)</f>
        <v>0</v>
      </c>
      <c r="H2857" s="41">
        <f>IFERROR(VLOOKUP(F2857,mapping!$D$3:$J$200,3,FALSE),0)</f>
        <v>0</v>
      </c>
      <c r="I2857" s="41">
        <f>IFERROR(VLOOKUP(F2857,mapping!$D$3:$J$200,4,FALSE),0)</f>
        <v>0</v>
      </c>
      <c r="J2857" s="41">
        <f>IFERROR(VLOOKUP(F2857,mapping!$D$3:$J$200,5,FALSE),0)</f>
        <v>0</v>
      </c>
      <c r="K2857" s="63">
        <f>IF(W2857=mapping!$N$1,IFERROR(VLOOKUP(Table4[[#This Row],[Column1]],mapping!A:L,11,FALSE),0),IF(W2857&gt;mapping!$N$1,IFERROR(VLOOKUP(Table4[[#This Row],[Column1]],mapping!A:L,11,FALSE),0),))</f>
        <v>0</v>
      </c>
      <c r="L2857" s="139"/>
      <c r="M2857" s="60">
        <f>IF(W2857=mapping!$N$1,IFERROR(VLOOKUP(Table4[[#This Row],[Column1]],mapping!A:L,12,FALSE),0),IF(W2857&gt;mapping!$N$1,IFERROR(VLOOKUP(Table4[[#This Row],[Column1]],mapping!A:L,12,FALSE),0),0))</f>
        <v>0</v>
      </c>
      <c r="N2857" s="58">
        <f>Table4[[#This Row],[ سعر اليومية ]]*3%*Table4[[#This Row],[عدد الدورات ]]</f>
        <v>0</v>
      </c>
      <c r="O2857" s="56">
        <f>Table4[[#This Row],[ سعر اليومية ]]*Table4[[#This Row],[عدد الدورات ]]-N2857</f>
        <v>0</v>
      </c>
      <c r="P2857" s="194"/>
      <c r="Q2857" s="194"/>
      <c r="R2857" s="194"/>
      <c r="S2857" s="58">
        <f>(Table4[[#This Row],[سعر يومية السائق]]*Table4[[#This Row],[عدد الدورات ]])-SUM(Table4[[#This Row],[سلف ]:[خصم ]])+Table4[[#This Row],[اضافي ]]</f>
        <v>0</v>
      </c>
      <c r="U2857" s="58">
        <f>Table4[[#This Row],[ سعر اليومية ]]*Table4[[#This Row],[عدد الدورات ]]-Table4[[#This Row],[سعر يومية السائق]]*L2857</f>
        <v>0</v>
      </c>
      <c r="V2857" s="58">
        <f>U2857-Table4[[#This Row],[W/H  3%]]</f>
        <v>0</v>
      </c>
      <c r="W2857" s="66" t="str">
        <f>Table4[[#This Row],[اليوم]]&amp;Table4[[#This Row],[الشهر ]]&amp;Table4[[#This Row],[العام]]</f>
        <v/>
      </c>
      <c r="X2857" s="66" t="s">
        <v>304</v>
      </c>
    </row>
    <row r="2858" spans="1:24" x14ac:dyDescent="0.3">
      <c r="A2858" s="62"/>
      <c r="B2858" s="62"/>
      <c r="C2858" s="62"/>
      <c r="D2858" s="41" t="e">
        <f t="shared" si="129"/>
        <v>#N/A</v>
      </c>
      <c r="E2858" s="4"/>
      <c r="F2858" s="41" t="e">
        <f>VLOOKUP(E2858,mapping!C:J,2,FALSE)</f>
        <v>#N/A</v>
      </c>
      <c r="G2858" s="41">
        <f>IFERROR(VLOOKUP(F2858,mapping!$D$3:$J$200,2,FALSE),0)</f>
        <v>0</v>
      </c>
      <c r="H2858" s="41">
        <f>IFERROR(VLOOKUP(F2858,mapping!$D$3:$J$200,3,FALSE),0)</f>
        <v>0</v>
      </c>
      <c r="I2858" s="41">
        <f>IFERROR(VLOOKUP(F2858,mapping!$D$3:$J$200,4,FALSE),0)</f>
        <v>0</v>
      </c>
      <c r="J2858" s="41">
        <f>IFERROR(VLOOKUP(F2858,mapping!$D$3:$J$200,5,FALSE),0)</f>
        <v>0</v>
      </c>
      <c r="K2858" s="63">
        <f>IF(W2858=mapping!$N$1,IFERROR(VLOOKUP(Table4[[#This Row],[Column1]],mapping!A:L,11,FALSE),0),IF(W2858&gt;mapping!$N$1,IFERROR(VLOOKUP(Table4[[#This Row],[Column1]],mapping!A:L,11,FALSE),0),))</f>
        <v>0</v>
      </c>
      <c r="L2858" s="139"/>
      <c r="M2858" s="60">
        <f>IF(W2858=mapping!$N$1,IFERROR(VLOOKUP(Table4[[#This Row],[Column1]],mapping!A:L,12,FALSE),0),IF(W2858&gt;mapping!$N$1,IFERROR(VLOOKUP(Table4[[#This Row],[Column1]],mapping!A:L,12,FALSE),0),0))</f>
        <v>0</v>
      </c>
      <c r="N2858" s="58">
        <f>Table4[[#This Row],[ سعر اليومية ]]*3%*Table4[[#This Row],[عدد الدورات ]]</f>
        <v>0</v>
      </c>
      <c r="O2858" s="56">
        <f>Table4[[#This Row],[ سعر اليومية ]]*Table4[[#This Row],[عدد الدورات ]]-N2858</f>
        <v>0</v>
      </c>
      <c r="P2858" s="194"/>
      <c r="Q2858" s="194"/>
      <c r="R2858" s="194"/>
      <c r="S2858" s="58">
        <f>(Table4[[#This Row],[سعر يومية السائق]]*Table4[[#This Row],[عدد الدورات ]])-SUM(Table4[[#This Row],[سلف ]:[خصم ]])+Table4[[#This Row],[اضافي ]]</f>
        <v>0</v>
      </c>
      <c r="U2858" s="58">
        <f>Table4[[#This Row],[ سعر اليومية ]]*Table4[[#This Row],[عدد الدورات ]]-Table4[[#This Row],[سعر يومية السائق]]*L2858</f>
        <v>0</v>
      </c>
      <c r="V2858" s="58">
        <f>U2858-Table4[[#This Row],[W/H  3%]]</f>
        <v>0</v>
      </c>
      <c r="W2858" s="66" t="str">
        <f>Table4[[#This Row],[اليوم]]&amp;Table4[[#This Row],[الشهر ]]&amp;Table4[[#This Row],[العام]]</f>
        <v/>
      </c>
      <c r="X2858" s="66" t="s">
        <v>304</v>
      </c>
    </row>
    <row r="2859" spans="1:24" x14ac:dyDescent="0.3">
      <c r="A2859" s="62"/>
      <c r="B2859" s="62"/>
      <c r="C2859" s="62"/>
      <c r="D2859" s="41" t="e">
        <f t="shared" si="129"/>
        <v>#N/A</v>
      </c>
      <c r="E2859" s="4"/>
      <c r="F2859" s="41" t="e">
        <f>VLOOKUP(E2859,mapping!C:J,2,FALSE)</f>
        <v>#N/A</v>
      </c>
      <c r="G2859" s="41">
        <f>IFERROR(VLOOKUP(F2859,mapping!$D$3:$J$200,2,FALSE),0)</f>
        <v>0</v>
      </c>
      <c r="H2859" s="41">
        <f>IFERROR(VLOOKUP(F2859,mapping!$D$3:$J$200,3,FALSE),0)</f>
        <v>0</v>
      </c>
      <c r="I2859" s="41">
        <f>IFERROR(VLOOKUP(F2859,mapping!$D$3:$J$200,4,FALSE),0)</f>
        <v>0</v>
      </c>
      <c r="J2859" s="41">
        <f>IFERROR(VLOOKUP(F2859,mapping!$D$3:$J$200,5,FALSE),0)</f>
        <v>0</v>
      </c>
      <c r="K2859" s="63">
        <f>IF(W2859=mapping!$N$1,IFERROR(VLOOKUP(Table4[[#This Row],[Column1]],mapping!A:L,11,FALSE),0),IF(W2859&gt;mapping!$N$1,IFERROR(VLOOKUP(Table4[[#This Row],[Column1]],mapping!A:L,11,FALSE),0),))</f>
        <v>0</v>
      </c>
      <c r="L2859" s="139"/>
      <c r="M2859" s="60">
        <f>IF(W2859=mapping!$N$1,IFERROR(VLOOKUP(Table4[[#This Row],[Column1]],mapping!A:L,12,FALSE),0),IF(W2859&gt;mapping!$N$1,IFERROR(VLOOKUP(Table4[[#This Row],[Column1]],mapping!A:L,12,FALSE),0),0))</f>
        <v>0</v>
      </c>
      <c r="N2859" s="58">
        <f>Table4[[#This Row],[ سعر اليومية ]]*3%*Table4[[#This Row],[عدد الدورات ]]</f>
        <v>0</v>
      </c>
      <c r="O2859" s="56">
        <f>Table4[[#This Row],[ سعر اليومية ]]*Table4[[#This Row],[عدد الدورات ]]-N2859</f>
        <v>0</v>
      </c>
      <c r="P2859" s="194"/>
      <c r="Q2859" s="194"/>
      <c r="R2859" s="194"/>
      <c r="S2859" s="58">
        <f>(Table4[[#This Row],[سعر يومية السائق]]*Table4[[#This Row],[عدد الدورات ]])-SUM(Table4[[#This Row],[سلف ]:[خصم ]])+Table4[[#This Row],[اضافي ]]</f>
        <v>0</v>
      </c>
      <c r="U2859" s="58">
        <f>Table4[[#This Row],[ سعر اليومية ]]*Table4[[#This Row],[عدد الدورات ]]-Table4[[#This Row],[سعر يومية السائق]]*L2859</f>
        <v>0</v>
      </c>
      <c r="V2859" s="58">
        <f>U2859-Table4[[#This Row],[W/H  3%]]</f>
        <v>0</v>
      </c>
      <c r="W2859" s="66" t="str">
        <f>Table4[[#This Row],[اليوم]]&amp;Table4[[#This Row],[الشهر ]]&amp;Table4[[#This Row],[العام]]</f>
        <v/>
      </c>
      <c r="X2859" s="66" t="s">
        <v>304</v>
      </c>
    </row>
    <row r="2860" spans="1:24" x14ac:dyDescent="0.3">
      <c r="A2860" s="62"/>
      <c r="B2860" s="62"/>
      <c r="C2860" s="62"/>
      <c r="D2860" s="41" t="e">
        <f t="shared" si="129"/>
        <v>#N/A</v>
      </c>
      <c r="E2860" s="4"/>
      <c r="F2860" s="41" t="e">
        <f>VLOOKUP(E2860,mapping!C:J,2,FALSE)</f>
        <v>#N/A</v>
      </c>
      <c r="G2860" s="41">
        <f>IFERROR(VLOOKUP(F2860,mapping!$D$3:$J$200,2,FALSE),0)</f>
        <v>0</v>
      </c>
      <c r="H2860" s="41">
        <f>IFERROR(VLOOKUP(F2860,mapping!$D$3:$J$200,3,FALSE),0)</f>
        <v>0</v>
      </c>
      <c r="I2860" s="41">
        <f>IFERROR(VLOOKUP(F2860,mapping!$D$3:$J$200,4,FALSE),0)</f>
        <v>0</v>
      </c>
      <c r="J2860" s="41">
        <f>IFERROR(VLOOKUP(F2860,mapping!$D$3:$J$200,5,FALSE),0)</f>
        <v>0</v>
      </c>
      <c r="K2860" s="63">
        <f>IF(W2860=mapping!$N$1,IFERROR(VLOOKUP(Table4[[#This Row],[Column1]],mapping!A:L,11,FALSE),0),IF(W2860&gt;mapping!$N$1,IFERROR(VLOOKUP(Table4[[#This Row],[Column1]],mapping!A:L,11,FALSE),0),))</f>
        <v>0</v>
      </c>
      <c r="L2860" s="139"/>
      <c r="M2860" s="60">
        <f>IF(W2860=mapping!$N$1,IFERROR(VLOOKUP(Table4[[#This Row],[Column1]],mapping!A:L,12,FALSE),0),IF(W2860&gt;mapping!$N$1,IFERROR(VLOOKUP(Table4[[#This Row],[Column1]],mapping!A:L,12,FALSE),0),0))</f>
        <v>0</v>
      </c>
      <c r="N2860" s="58">
        <f>Table4[[#This Row],[ سعر اليومية ]]*3%*Table4[[#This Row],[عدد الدورات ]]</f>
        <v>0</v>
      </c>
      <c r="O2860" s="56">
        <f>Table4[[#This Row],[ سعر اليومية ]]*Table4[[#This Row],[عدد الدورات ]]-N2860</f>
        <v>0</v>
      </c>
      <c r="P2860" s="194"/>
      <c r="Q2860" s="194"/>
      <c r="R2860" s="194"/>
      <c r="S2860" s="58">
        <f>(Table4[[#This Row],[سعر يومية السائق]]*Table4[[#This Row],[عدد الدورات ]])-SUM(Table4[[#This Row],[سلف ]:[خصم ]])+Table4[[#This Row],[اضافي ]]</f>
        <v>0</v>
      </c>
      <c r="U2860" s="58">
        <f>Table4[[#This Row],[ سعر اليومية ]]*Table4[[#This Row],[عدد الدورات ]]-Table4[[#This Row],[سعر يومية السائق]]*L2860</f>
        <v>0</v>
      </c>
      <c r="V2860" s="58">
        <f>U2860-Table4[[#This Row],[W/H  3%]]</f>
        <v>0</v>
      </c>
      <c r="W2860" s="66" t="str">
        <f>Table4[[#This Row],[اليوم]]&amp;Table4[[#This Row],[الشهر ]]&amp;Table4[[#This Row],[العام]]</f>
        <v/>
      </c>
      <c r="X2860" s="66" t="s">
        <v>304</v>
      </c>
    </row>
    <row r="2861" spans="1:24" x14ac:dyDescent="0.3">
      <c r="A2861" s="62"/>
      <c r="B2861" s="62"/>
      <c r="C2861" s="62"/>
      <c r="D2861" s="41" t="e">
        <f t="shared" si="129"/>
        <v>#N/A</v>
      </c>
      <c r="E2861" s="4"/>
      <c r="F2861" s="41" t="e">
        <f>VLOOKUP(E2861,mapping!C:J,2,FALSE)</f>
        <v>#N/A</v>
      </c>
      <c r="G2861" s="41">
        <f>IFERROR(VLOOKUP(F2861,mapping!$D$3:$J$200,2,FALSE),0)</f>
        <v>0</v>
      </c>
      <c r="H2861" s="41">
        <f>IFERROR(VLOOKUP(F2861,mapping!$D$3:$J$200,3,FALSE),0)</f>
        <v>0</v>
      </c>
      <c r="I2861" s="41">
        <f>IFERROR(VLOOKUP(F2861,mapping!$D$3:$J$200,4,FALSE),0)</f>
        <v>0</v>
      </c>
      <c r="J2861" s="41">
        <f>IFERROR(VLOOKUP(F2861,mapping!$D$3:$J$200,5,FALSE),0)</f>
        <v>0</v>
      </c>
      <c r="K2861" s="63">
        <f>IF(W2861=mapping!$N$1,IFERROR(VLOOKUP(Table4[[#This Row],[Column1]],mapping!A:L,11,FALSE),0),IF(W2861&gt;mapping!$N$1,IFERROR(VLOOKUP(Table4[[#This Row],[Column1]],mapping!A:L,11,FALSE),0),))</f>
        <v>0</v>
      </c>
      <c r="L2861" s="139"/>
      <c r="M2861" s="60">
        <f>IF(W2861=mapping!$N$1,IFERROR(VLOOKUP(Table4[[#This Row],[Column1]],mapping!A:L,12,FALSE),0),IF(W2861&gt;mapping!$N$1,IFERROR(VLOOKUP(Table4[[#This Row],[Column1]],mapping!A:L,12,FALSE),0),0))</f>
        <v>0</v>
      </c>
      <c r="N2861" s="58">
        <f>Table4[[#This Row],[ سعر اليومية ]]*3%*Table4[[#This Row],[عدد الدورات ]]</f>
        <v>0</v>
      </c>
      <c r="O2861" s="56">
        <f>Table4[[#This Row],[ سعر اليومية ]]*Table4[[#This Row],[عدد الدورات ]]-N2861</f>
        <v>0</v>
      </c>
      <c r="P2861" s="194"/>
      <c r="Q2861" s="194"/>
      <c r="R2861" s="194"/>
      <c r="S2861" s="58">
        <f>(Table4[[#This Row],[سعر يومية السائق]]*Table4[[#This Row],[عدد الدورات ]])-SUM(Table4[[#This Row],[سلف ]:[خصم ]])+Table4[[#This Row],[اضافي ]]</f>
        <v>0</v>
      </c>
      <c r="U2861" s="58">
        <f>Table4[[#This Row],[ سعر اليومية ]]*Table4[[#This Row],[عدد الدورات ]]-Table4[[#This Row],[سعر يومية السائق]]*L2861</f>
        <v>0</v>
      </c>
      <c r="V2861" s="58">
        <f>U2861-Table4[[#This Row],[W/H  3%]]</f>
        <v>0</v>
      </c>
      <c r="W2861" s="66" t="str">
        <f>Table4[[#This Row],[اليوم]]&amp;Table4[[#This Row],[الشهر ]]&amp;Table4[[#This Row],[العام]]</f>
        <v/>
      </c>
      <c r="X2861" s="66" t="s">
        <v>304</v>
      </c>
    </row>
    <row r="2862" spans="1:24" x14ac:dyDescent="0.3">
      <c r="A2862" s="62"/>
      <c r="B2862" s="62"/>
      <c r="C2862" s="62"/>
      <c r="D2862" s="41" t="e">
        <f t="shared" si="129"/>
        <v>#N/A</v>
      </c>
      <c r="E2862" s="4"/>
      <c r="F2862" s="41" t="e">
        <f>VLOOKUP(E2862,mapping!C:J,2,FALSE)</f>
        <v>#N/A</v>
      </c>
      <c r="G2862" s="41">
        <f>IFERROR(VLOOKUP(F2862,mapping!$D$3:$J$200,2,FALSE),0)</f>
        <v>0</v>
      </c>
      <c r="H2862" s="41">
        <f>IFERROR(VLOOKUP(F2862,mapping!$D$3:$J$200,3,FALSE),0)</f>
        <v>0</v>
      </c>
      <c r="I2862" s="41">
        <f>IFERROR(VLOOKUP(F2862,mapping!$D$3:$J$200,4,FALSE),0)</f>
        <v>0</v>
      </c>
      <c r="J2862" s="41">
        <f>IFERROR(VLOOKUP(F2862,mapping!$D$3:$J$200,5,FALSE),0)</f>
        <v>0</v>
      </c>
      <c r="K2862" s="63">
        <f>IF(W2862=mapping!$N$1,IFERROR(VLOOKUP(Table4[[#This Row],[Column1]],mapping!A:L,11,FALSE),0),IF(W2862&gt;mapping!$N$1,IFERROR(VLOOKUP(Table4[[#This Row],[Column1]],mapping!A:L,11,FALSE),0),))</f>
        <v>0</v>
      </c>
      <c r="L2862" s="139"/>
      <c r="M2862" s="60">
        <f>IF(W2862=mapping!$N$1,IFERROR(VLOOKUP(Table4[[#This Row],[Column1]],mapping!A:L,12,FALSE),0),IF(W2862&gt;mapping!$N$1,IFERROR(VLOOKUP(Table4[[#This Row],[Column1]],mapping!A:L,12,FALSE),0),0))</f>
        <v>0</v>
      </c>
      <c r="N2862" s="58">
        <f>Table4[[#This Row],[ سعر اليومية ]]*3%*Table4[[#This Row],[عدد الدورات ]]</f>
        <v>0</v>
      </c>
      <c r="O2862" s="56">
        <f>Table4[[#This Row],[ سعر اليومية ]]*Table4[[#This Row],[عدد الدورات ]]-N2862</f>
        <v>0</v>
      </c>
      <c r="P2862" s="194"/>
      <c r="Q2862" s="194"/>
      <c r="R2862" s="194"/>
      <c r="S2862" s="58">
        <f>(Table4[[#This Row],[سعر يومية السائق]]*Table4[[#This Row],[عدد الدورات ]])-SUM(Table4[[#This Row],[سلف ]:[خصم ]])+Table4[[#This Row],[اضافي ]]</f>
        <v>0</v>
      </c>
      <c r="U2862" s="58">
        <f>Table4[[#This Row],[ سعر اليومية ]]*Table4[[#This Row],[عدد الدورات ]]-Table4[[#This Row],[سعر يومية السائق]]*L2862</f>
        <v>0</v>
      </c>
      <c r="V2862" s="58">
        <f>U2862-Table4[[#This Row],[W/H  3%]]</f>
        <v>0</v>
      </c>
      <c r="W2862" s="66" t="str">
        <f>Table4[[#This Row],[اليوم]]&amp;Table4[[#This Row],[الشهر ]]&amp;Table4[[#This Row],[العام]]</f>
        <v/>
      </c>
      <c r="X2862" s="66" t="s">
        <v>304</v>
      </c>
    </row>
    <row r="2863" spans="1:24" x14ac:dyDescent="0.3">
      <c r="A2863" s="62"/>
      <c r="B2863" s="62"/>
      <c r="C2863" s="62"/>
      <c r="D2863" s="41" t="e">
        <f t="shared" ref="D2863:D2926" si="130">F2863&amp;G2863&amp;H2863&amp;I2863&amp;J2863</f>
        <v>#N/A</v>
      </c>
      <c r="E2863" s="4"/>
      <c r="F2863" s="41" t="e">
        <f>VLOOKUP(E2863,mapping!C:J,2,FALSE)</f>
        <v>#N/A</v>
      </c>
      <c r="G2863" s="41">
        <f>IFERROR(VLOOKUP(F2863,mapping!$D$3:$J$200,2,FALSE),0)</f>
        <v>0</v>
      </c>
      <c r="H2863" s="41">
        <f>IFERROR(VLOOKUP(F2863,mapping!$D$3:$J$200,3,FALSE),0)</f>
        <v>0</v>
      </c>
      <c r="I2863" s="41">
        <f>IFERROR(VLOOKUP(F2863,mapping!$D$3:$J$200,4,FALSE),0)</f>
        <v>0</v>
      </c>
      <c r="J2863" s="41">
        <f>IFERROR(VLOOKUP(F2863,mapping!$D$3:$J$200,5,FALSE),0)</f>
        <v>0</v>
      </c>
      <c r="K2863" s="63">
        <f>IF(W2863=mapping!$N$1,IFERROR(VLOOKUP(Table4[[#This Row],[Column1]],mapping!A:L,11,FALSE),0),IF(W2863&gt;mapping!$N$1,IFERROR(VLOOKUP(Table4[[#This Row],[Column1]],mapping!A:L,11,FALSE),0),))</f>
        <v>0</v>
      </c>
      <c r="L2863" s="139"/>
      <c r="M2863" s="60">
        <f>IF(W2863=mapping!$N$1,IFERROR(VLOOKUP(Table4[[#This Row],[Column1]],mapping!A:L,12,FALSE),0),IF(W2863&gt;mapping!$N$1,IFERROR(VLOOKUP(Table4[[#This Row],[Column1]],mapping!A:L,12,FALSE),0),0))</f>
        <v>0</v>
      </c>
      <c r="N2863" s="58">
        <f>Table4[[#This Row],[ سعر اليومية ]]*3%*Table4[[#This Row],[عدد الدورات ]]</f>
        <v>0</v>
      </c>
      <c r="O2863" s="56">
        <f>Table4[[#This Row],[ سعر اليومية ]]*Table4[[#This Row],[عدد الدورات ]]-N2863</f>
        <v>0</v>
      </c>
      <c r="P2863" s="194"/>
      <c r="Q2863" s="194"/>
      <c r="R2863" s="194"/>
      <c r="S2863" s="58">
        <f>(Table4[[#This Row],[سعر يومية السائق]]*Table4[[#This Row],[عدد الدورات ]])-SUM(Table4[[#This Row],[سلف ]:[خصم ]])+Table4[[#This Row],[اضافي ]]</f>
        <v>0</v>
      </c>
      <c r="U2863" s="58">
        <f>Table4[[#This Row],[ سعر اليومية ]]*Table4[[#This Row],[عدد الدورات ]]-Table4[[#This Row],[سعر يومية السائق]]*L2863</f>
        <v>0</v>
      </c>
      <c r="V2863" s="58">
        <f>U2863-Table4[[#This Row],[W/H  3%]]</f>
        <v>0</v>
      </c>
      <c r="W2863" s="66" t="str">
        <f>Table4[[#This Row],[اليوم]]&amp;Table4[[#This Row],[الشهر ]]&amp;Table4[[#This Row],[العام]]</f>
        <v/>
      </c>
      <c r="X2863" s="66" t="s">
        <v>304</v>
      </c>
    </row>
    <row r="2864" spans="1:24" x14ac:dyDescent="0.3">
      <c r="A2864" s="62"/>
      <c r="B2864" s="62"/>
      <c r="C2864" s="62"/>
      <c r="D2864" s="41" t="e">
        <f t="shared" si="130"/>
        <v>#N/A</v>
      </c>
      <c r="E2864" s="4"/>
      <c r="F2864" s="41" t="e">
        <f>VLOOKUP(E2864,mapping!C:J,2,FALSE)</f>
        <v>#N/A</v>
      </c>
      <c r="G2864" s="41">
        <f>IFERROR(VLOOKUP(F2864,mapping!$D$3:$J$200,2,FALSE),0)</f>
        <v>0</v>
      </c>
      <c r="H2864" s="41">
        <f>IFERROR(VLOOKUP(F2864,mapping!$D$3:$J$200,3,FALSE),0)</f>
        <v>0</v>
      </c>
      <c r="I2864" s="41">
        <f>IFERROR(VLOOKUP(F2864,mapping!$D$3:$J$200,4,FALSE),0)</f>
        <v>0</v>
      </c>
      <c r="J2864" s="41">
        <f>IFERROR(VLOOKUP(F2864,mapping!$D$3:$J$200,5,FALSE),0)</f>
        <v>0</v>
      </c>
      <c r="K2864" s="63">
        <f>IF(W2864=mapping!$N$1,IFERROR(VLOOKUP(Table4[[#This Row],[Column1]],mapping!A:L,11,FALSE),0),IF(W2864&gt;mapping!$N$1,IFERROR(VLOOKUP(Table4[[#This Row],[Column1]],mapping!A:L,11,FALSE),0),))</f>
        <v>0</v>
      </c>
      <c r="L2864" s="139"/>
      <c r="M2864" s="60">
        <f>IF(W2864=mapping!$N$1,IFERROR(VLOOKUP(Table4[[#This Row],[Column1]],mapping!A:L,12,FALSE),0),IF(W2864&gt;mapping!$N$1,IFERROR(VLOOKUP(Table4[[#This Row],[Column1]],mapping!A:L,12,FALSE),0),0))</f>
        <v>0</v>
      </c>
      <c r="N2864" s="58">
        <f>Table4[[#This Row],[ سعر اليومية ]]*3%*Table4[[#This Row],[عدد الدورات ]]</f>
        <v>0</v>
      </c>
      <c r="O2864" s="56">
        <f>Table4[[#This Row],[ سعر اليومية ]]*Table4[[#This Row],[عدد الدورات ]]-N2864</f>
        <v>0</v>
      </c>
      <c r="P2864" s="194"/>
      <c r="Q2864" s="194"/>
      <c r="R2864" s="194"/>
      <c r="S2864" s="58">
        <f>(Table4[[#This Row],[سعر يومية السائق]]*Table4[[#This Row],[عدد الدورات ]])-SUM(Table4[[#This Row],[سلف ]:[خصم ]])+Table4[[#This Row],[اضافي ]]</f>
        <v>0</v>
      </c>
      <c r="U2864" s="58">
        <f>Table4[[#This Row],[ سعر اليومية ]]*Table4[[#This Row],[عدد الدورات ]]-Table4[[#This Row],[سعر يومية السائق]]*L2864</f>
        <v>0</v>
      </c>
      <c r="V2864" s="58">
        <f>U2864-Table4[[#This Row],[W/H  3%]]</f>
        <v>0</v>
      </c>
      <c r="W2864" s="66" t="str">
        <f>Table4[[#This Row],[اليوم]]&amp;Table4[[#This Row],[الشهر ]]&amp;Table4[[#This Row],[العام]]</f>
        <v/>
      </c>
      <c r="X2864" s="66" t="s">
        <v>304</v>
      </c>
    </row>
    <row r="2865" spans="1:24" x14ac:dyDescent="0.3">
      <c r="A2865" s="62"/>
      <c r="B2865" s="62"/>
      <c r="C2865" s="62"/>
      <c r="D2865" s="41" t="e">
        <f t="shared" si="130"/>
        <v>#N/A</v>
      </c>
      <c r="E2865" s="4"/>
      <c r="F2865" s="41" t="e">
        <f>VLOOKUP(E2865,mapping!C:J,2,FALSE)</f>
        <v>#N/A</v>
      </c>
      <c r="G2865" s="41">
        <f>IFERROR(VLOOKUP(F2865,mapping!$D$3:$J$200,2,FALSE),0)</f>
        <v>0</v>
      </c>
      <c r="H2865" s="41">
        <f>IFERROR(VLOOKUP(F2865,mapping!$D$3:$J$200,3,FALSE),0)</f>
        <v>0</v>
      </c>
      <c r="I2865" s="41">
        <f>IFERROR(VLOOKUP(F2865,mapping!$D$3:$J$200,4,FALSE),0)</f>
        <v>0</v>
      </c>
      <c r="J2865" s="41">
        <f>IFERROR(VLOOKUP(F2865,mapping!$D$3:$J$200,5,FALSE),0)</f>
        <v>0</v>
      </c>
      <c r="K2865" s="63">
        <f>IF(W2865=mapping!$N$1,IFERROR(VLOOKUP(Table4[[#This Row],[Column1]],mapping!A:L,11,FALSE),0),IF(W2865&gt;mapping!$N$1,IFERROR(VLOOKUP(Table4[[#This Row],[Column1]],mapping!A:L,11,FALSE),0),))</f>
        <v>0</v>
      </c>
      <c r="L2865" s="139"/>
      <c r="M2865" s="60">
        <f>IF(W2865=mapping!$N$1,IFERROR(VLOOKUP(Table4[[#This Row],[Column1]],mapping!A:L,12,FALSE),0),IF(W2865&gt;mapping!$N$1,IFERROR(VLOOKUP(Table4[[#This Row],[Column1]],mapping!A:L,12,FALSE),0),0))</f>
        <v>0</v>
      </c>
      <c r="N2865" s="58">
        <f>Table4[[#This Row],[ سعر اليومية ]]*3%*Table4[[#This Row],[عدد الدورات ]]</f>
        <v>0</v>
      </c>
      <c r="O2865" s="56">
        <f>Table4[[#This Row],[ سعر اليومية ]]*Table4[[#This Row],[عدد الدورات ]]-N2865</f>
        <v>0</v>
      </c>
      <c r="P2865" s="194"/>
      <c r="Q2865" s="194"/>
      <c r="R2865" s="194"/>
      <c r="S2865" s="58">
        <f>(Table4[[#This Row],[سعر يومية السائق]]*Table4[[#This Row],[عدد الدورات ]])-SUM(Table4[[#This Row],[سلف ]:[خصم ]])+Table4[[#This Row],[اضافي ]]</f>
        <v>0</v>
      </c>
      <c r="U2865" s="58">
        <f>Table4[[#This Row],[ سعر اليومية ]]*Table4[[#This Row],[عدد الدورات ]]-Table4[[#This Row],[سعر يومية السائق]]*L2865</f>
        <v>0</v>
      </c>
      <c r="V2865" s="58">
        <f>U2865-Table4[[#This Row],[W/H  3%]]</f>
        <v>0</v>
      </c>
      <c r="W2865" s="66" t="str">
        <f>Table4[[#This Row],[اليوم]]&amp;Table4[[#This Row],[الشهر ]]&amp;Table4[[#This Row],[العام]]</f>
        <v/>
      </c>
      <c r="X2865" s="66" t="s">
        <v>304</v>
      </c>
    </row>
    <row r="2866" spans="1:24" x14ac:dyDescent="0.3">
      <c r="A2866" s="62"/>
      <c r="B2866" s="62"/>
      <c r="C2866" s="62"/>
      <c r="D2866" s="41" t="e">
        <f t="shared" si="130"/>
        <v>#N/A</v>
      </c>
      <c r="E2866" s="4"/>
      <c r="F2866" s="41" t="e">
        <f>VLOOKUP(E2866,mapping!C:J,2,FALSE)</f>
        <v>#N/A</v>
      </c>
      <c r="G2866" s="41">
        <f>IFERROR(VLOOKUP(F2866,mapping!$D$3:$J$200,2,FALSE),0)</f>
        <v>0</v>
      </c>
      <c r="H2866" s="41">
        <f>IFERROR(VLOOKUP(F2866,mapping!$D$3:$J$200,3,FALSE),0)</f>
        <v>0</v>
      </c>
      <c r="I2866" s="41">
        <f>IFERROR(VLOOKUP(F2866,mapping!$D$3:$J$200,4,FALSE),0)</f>
        <v>0</v>
      </c>
      <c r="J2866" s="41">
        <f>IFERROR(VLOOKUP(F2866,mapping!$D$3:$J$200,5,FALSE),0)</f>
        <v>0</v>
      </c>
      <c r="K2866" s="63">
        <f>IF(W2866=mapping!$N$1,IFERROR(VLOOKUP(Table4[[#This Row],[Column1]],mapping!A:L,11,FALSE),0),IF(W2866&gt;mapping!$N$1,IFERROR(VLOOKUP(Table4[[#This Row],[Column1]],mapping!A:L,11,FALSE),0),))</f>
        <v>0</v>
      </c>
      <c r="L2866" s="139"/>
      <c r="M2866" s="60">
        <f>IF(W2866=mapping!$N$1,IFERROR(VLOOKUP(Table4[[#This Row],[Column1]],mapping!A:L,12,FALSE),0),IF(W2866&gt;mapping!$N$1,IFERROR(VLOOKUP(Table4[[#This Row],[Column1]],mapping!A:L,12,FALSE),0),0))</f>
        <v>0</v>
      </c>
      <c r="N2866" s="58">
        <f>Table4[[#This Row],[ سعر اليومية ]]*3%*Table4[[#This Row],[عدد الدورات ]]</f>
        <v>0</v>
      </c>
      <c r="O2866" s="56">
        <f>Table4[[#This Row],[ سعر اليومية ]]*Table4[[#This Row],[عدد الدورات ]]-N2866</f>
        <v>0</v>
      </c>
      <c r="P2866" s="194"/>
      <c r="Q2866" s="194"/>
      <c r="R2866" s="194"/>
      <c r="S2866" s="58">
        <f>(Table4[[#This Row],[سعر يومية السائق]]*Table4[[#This Row],[عدد الدورات ]])-SUM(Table4[[#This Row],[سلف ]:[خصم ]])+Table4[[#This Row],[اضافي ]]</f>
        <v>0</v>
      </c>
      <c r="U2866" s="58">
        <f>Table4[[#This Row],[ سعر اليومية ]]*Table4[[#This Row],[عدد الدورات ]]-Table4[[#This Row],[سعر يومية السائق]]*L2866</f>
        <v>0</v>
      </c>
      <c r="V2866" s="58">
        <f>U2866-Table4[[#This Row],[W/H  3%]]</f>
        <v>0</v>
      </c>
      <c r="W2866" s="66" t="str">
        <f>Table4[[#This Row],[اليوم]]&amp;Table4[[#This Row],[الشهر ]]&amp;Table4[[#This Row],[العام]]</f>
        <v/>
      </c>
      <c r="X2866" s="66" t="s">
        <v>304</v>
      </c>
    </row>
    <row r="2867" spans="1:24" x14ac:dyDescent="0.3">
      <c r="A2867" s="62"/>
      <c r="B2867" s="62"/>
      <c r="C2867" s="62"/>
      <c r="D2867" s="41" t="e">
        <f t="shared" si="130"/>
        <v>#N/A</v>
      </c>
      <c r="E2867" s="4"/>
      <c r="F2867" s="41" t="e">
        <f>VLOOKUP(E2867,mapping!C:J,2,FALSE)</f>
        <v>#N/A</v>
      </c>
      <c r="G2867" s="41">
        <f>IFERROR(VLOOKUP(F2867,mapping!$D$3:$J$200,2,FALSE),0)</f>
        <v>0</v>
      </c>
      <c r="H2867" s="41">
        <f>IFERROR(VLOOKUP(F2867,mapping!$D$3:$J$200,3,FALSE),0)</f>
        <v>0</v>
      </c>
      <c r="I2867" s="41">
        <f>IFERROR(VLOOKUP(F2867,mapping!$D$3:$J$200,4,FALSE),0)</f>
        <v>0</v>
      </c>
      <c r="J2867" s="41">
        <f>IFERROR(VLOOKUP(F2867,mapping!$D$3:$J$200,5,FALSE),0)</f>
        <v>0</v>
      </c>
      <c r="K2867" s="63">
        <f>IF(W2867=mapping!$N$1,IFERROR(VLOOKUP(Table4[[#This Row],[Column1]],mapping!A:L,11,FALSE),0),IF(W2867&gt;mapping!$N$1,IFERROR(VLOOKUP(Table4[[#This Row],[Column1]],mapping!A:L,11,FALSE),0),))</f>
        <v>0</v>
      </c>
      <c r="L2867" s="139"/>
      <c r="M2867" s="60">
        <f>IF(W2867=mapping!$N$1,IFERROR(VLOOKUP(Table4[[#This Row],[Column1]],mapping!A:L,12,FALSE),0),IF(W2867&gt;mapping!$N$1,IFERROR(VLOOKUP(Table4[[#This Row],[Column1]],mapping!A:L,12,FALSE),0),0))</f>
        <v>0</v>
      </c>
      <c r="N2867" s="58">
        <f>Table4[[#This Row],[ سعر اليومية ]]*3%*Table4[[#This Row],[عدد الدورات ]]</f>
        <v>0</v>
      </c>
      <c r="O2867" s="56">
        <f>Table4[[#This Row],[ سعر اليومية ]]*Table4[[#This Row],[عدد الدورات ]]-N2867</f>
        <v>0</v>
      </c>
      <c r="P2867" s="194"/>
      <c r="Q2867" s="194"/>
      <c r="R2867" s="194"/>
      <c r="S2867" s="58">
        <f>(Table4[[#This Row],[سعر يومية السائق]]*Table4[[#This Row],[عدد الدورات ]])-SUM(Table4[[#This Row],[سلف ]:[خصم ]])+Table4[[#This Row],[اضافي ]]</f>
        <v>0</v>
      </c>
      <c r="U2867" s="58">
        <f>Table4[[#This Row],[ سعر اليومية ]]*Table4[[#This Row],[عدد الدورات ]]-Table4[[#This Row],[سعر يومية السائق]]*L2867</f>
        <v>0</v>
      </c>
      <c r="V2867" s="58">
        <f>U2867-Table4[[#This Row],[W/H  3%]]</f>
        <v>0</v>
      </c>
      <c r="W2867" s="66" t="str">
        <f>Table4[[#This Row],[اليوم]]&amp;Table4[[#This Row],[الشهر ]]&amp;Table4[[#This Row],[العام]]</f>
        <v/>
      </c>
      <c r="X2867" s="66" t="s">
        <v>304</v>
      </c>
    </row>
    <row r="2868" spans="1:24" x14ac:dyDescent="0.3">
      <c r="A2868" s="62"/>
      <c r="B2868" s="62"/>
      <c r="C2868" s="62"/>
      <c r="D2868" s="41" t="e">
        <f t="shared" si="130"/>
        <v>#N/A</v>
      </c>
      <c r="E2868" s="4"/>
      <c r="F2868" s="41" t="e">
        <f>VLOOKUP(E2868,mapping!C:J,2,FALSE)</f>
        <v>#N/A</v>
      </c>
      <c r="G2868" s="41">
        <f>IFERROR(VLOOKUP(F2868,mapping!$D$3:$J$200,2,FALSE),0)</f>
        <v>0</v>
      </c>
      <c r="H2868" s="41">
        <f>IFERROR(VLOOKUP(F2868,mapping!$D$3:$J$200,3,FALSE),0)</f>
        <v>0</v>
      </c>
      <c r="I2868" s="41">
        <f>IFERROR(VLOOKUP(F2868,mapping!$D$3:$J$200,4,FALSE),0)</f>
        <v>0</v>
      </c>
      <c r="J2868" s="41">
        <f>IFERROR(VLOOKUP(F2868,mapping!$D$3:$J$200,5,FALSE),0)</f>
        <v>0</v>
      </c>
      <c r="K2868" s="63">
        <f>IF(W2868=mapping!$N$1,IFERROR(VLOOKUP(Table4[[#This Row],[Column1]],mapping!A:L,11,FALSE),0),IF(W2868&gt;mapping!$N$1,IFERROR(VLOOKUP(Table4[[#This Row],[Column1]],mapping!A:L,11,FALSE),0),))</f>
        <v>0</v>
      </c>
      <c r="L2868" s="139"/>
      <c r="M2868" s="60">
        <f>IF(W2868=mapping!$N$1,IFERROR(VLOOKUP(Table4[[#This Row],[Column1]],mapping!A:L,12,FALSE),0),IF(W2868&gt;mapping!$N$1,IFERROR(VLOOKUP(Table4[[#This Row],[Column1]],mapping!A:L,12,FALSE),0),0))</f>
        <v>0</v>
      </c>
      <c r="N2868" s="58">
        <f>Table4[[#This Row],[ سعر اليومية ]]*3%*Table4[[#This Row],[عدد الدورات ]]</f>
        <v>0</v>
      </c>
      <c r="O2868" s="56">
        <f>Table4[[#This Row],[ سعر اليومية ]]*Table4[[#This Row],[عدد الدورات ]]-N2868</f>
        <v>0</v>
      </c>
      <c r="P2868" s="194"/>
      <c r="Q2868" s="194"/>
      <c r="R2868" s="194"/>
      <c r="S2868" s="58">
        <f>(Table4[[#This Row],[سعر يومية السائق]]*Table4[[#This Row],[عدد الدورات ]])-SUM(Table4[[#This Row],[سلف ]:[خصم ]])+Table4[[#This Row],[اضافي ]]</f>
        <v>0</v>
      </c>
      <c r="U2868" s="58">
        <f>Table4[[#This Row],[ سعر اليومية ]]*Table4[[#This Row],[عدد الدورات ]]-Table4[[#This Row],[سعر يومية السائق]]*L2868</f>
        <v>0</v>
      </c>
      <c r="V2868" s="58">
        <f>U2868-Table4[[#This Row],[W/H  3%]]</f>
        <v>0</v>
      </c>
      <c r="W2868" s="66" t="str">
        <f>Table4[[#This Row],[اليوم]]&amp;Table4[[#This Row],[الشهر ]]&amp;Table4[[#This Row],[العام]]</f>
        <v/>
      </c>
      <c r="X2868" s="66" t="s">
        <v>304</v>
      </c>
    </row>
    <row r="2869" spans="1:24" x14ac:dyDescent="0.3">
      <c r="A2869" s="62"/>
      <c r="B2869" s="62"/>
      <c r="C2869" s="62"/>
      <c r="D2869" s="41" t="e">
        <f t="shared" si="130"/>
        <v>#N/A</v>
      </c>
      <c r="E2869" s="4"/>
      <c r="F2869" s="41" t="e">
        <f>VLOOKUP(E2869,mapping!C:J,2,FALSE)</f>
        <v>#N/A</v>
      </c>
      <c r="G2869" s="41">
        <f>IFERROR(VLOOKUP(F2869,mapping!$D$3:$J$200,2,FALSE),0)</f>
        <v>0</v>
      </c>
      <c r="H2869" s="41">
        <f>IFERROR(VLOOKUP(F2869,mapping!$D$3:$J$200,3,FALSE),0)</f>
        <v>0</v>
      </c>
      <c r="I2869" s="41">
        <f>IFERROR(VLOOKUP(F2869,mapping!$D$3:$J$200,4,FALSE),0)</f>
        <v>0</v>
      </c>
      <c r="J2869" s="41">
        <f>IFERROR(VLOOKUP(F2869,mapping!$D$3:$J$200,5,FALSE),0)</f>
        <v>0</v>
      </c>
      <c r="K2869" s="63">
        <f>IF(W2869=mapping!$N$1,IFERROR(VLOOKUP(Table4[[#This Row],[Column1]],mapping!A:L,11,FALSE),0),IF(W2869&gt;mapping!$N$1,IFERROR(VLOOKUP(Table4[[#This Row],[Column1]],mapping!A:L,11,FALSE),0),))</f>
        <v>0</v>
      </c>
      <c r="L2869" s="139"/>
      <c r="M2869" s="60">
        <f>IF(W2869=mapping!$N$1,IFERROR(VLOOKUP(Table4[[#This Row],[Column1]],mapping!A:L,12,FALSE),0),IF(W2869&gt;mapping!$N$1,IFERROR(VLOOKUP(Table4[[#This Row],[Column1]],mapping!A:L,12,FALSE),0),0))</f>
        <v>0</v>
      </c>
      <c r="N2869" s="58">
        <f>Table4[[#This Row],[ سعر اليومية ]]*3%*Table4[[#This Row],[عدد الدورات ]]</f>
        <v>0</v>
      </c>
      <c r="O2869" s="56">
        <f>Table4[[#This Row],[ سعر اليومية ]]*Table4[[#This Row],[عدد الدورات ]]-N2869</f>
        <v>0</v>
      </c>
      <c r="P2869" s="194"/>
      <c r="Q2869" s="194"/>
      <c r="R2869" s="194"/>
      <c r="S2869" s="58">
        <f>(Table4[[#This Row],[سعر يومية السائق]]*Table4[[#This Row],[عدد الدورات ]])-SUM(Table4[[#This Row],[سلف ]:[خصم ]])+Table4[[#This Row],[اضافي ]]</f>
        <v>0</v>
      </c>
      <c r="U2869" s="58">
        <f>Table4[[#This Row],[ سعر اليومية ]]*Table4[[#This Row],[عدد الدورات ]]-Table4[[#This Row],[سعر يومية السائق]]*L2869</f>
        <v>0</v>
      </c>
      <c r="V2869" s="58">
        <f>U2869-Table4[[#This Row],[W/H  3%]]</f>
        <v>0</v>
      </c>
      <c r="W2869" s="66" t="str">
        <f>Table4[[#This Row],[اليوم]]&amp;Table4[[#This Row],[الشهر ]]&amp;Table4[[#This Row],[العام]]</f>
        <v/>
      </c>
      <c r="X2869" s="66" t="s">
        <v>304</v>
      </c>
    </row>
    <row r="2870" spans="1:24" x14ac:dyDescent="0.3">
      <c r="A2870" s="62"/>
      <c r="B2870" s="62"/>
      <c r="C2870" s="62"/>
      <c r="D2870" s="41" t="e">
        <f t="shared" si="130"/>
        <v>#N/A</v>
      </c>
      <c r="E2870" s="4"/>
      <c r="F2870" s="41" t="e">
        <f>VLOOKUP(E2870,mapping!C:J,2,FALSE)</f>
        <v>#N/A</v>
      </c>
      <c r="G2870" s="41">
        <f>IFERROR(VLOOKUP(F2870,mapping!$D$3:$J$200,2,FALSE),0)</f>
        <v>0</v>
      </c>
      <c r="H2870" s="41">
        <f>IFERROR(VLOOKUP(F2870,mapping!$D$3:$J$200,3,FALSE),0)</f>
        <v>0</v>
      </c>
      <c r="I2870" s="41">
        <f>IFERROR(VLOOKUP(F2870,mapping!$D$3:$J$200,4,FALSE),0)</f>
        <v>0</v>
      </c>
      <c r="J2870" s="41">
        <f>IFERROR(VLOOKUP(F2870,mapping!$D$3:$J$200,5,FALSE),0)</f>
        <v>0</v>
      </c>
      <c r="K2870" s="63">
        <f>IF(W2870=mapping!$N$1,IFERROR(VLOOKUP(Table4[[#This Row],[Column1]],mapping!A:L,11,FALSE),0),IF(W2870&gt;mapping!$N$1,IFERROR(VLOOKUP(Table4[[#This Row],[Column1]],mapping!A:L,11,FALSE),0),))</f>
        <v>0</v>
      </c>
      <c r="L2870" s="139"/>
      <c r="M2870" s="60">
        <f>IF(W2870=mapping!$N$1,IFERROR(VLOOKUP(Table4[[#This Row],[Column1]],mapping!A:L,12,FALSE),0),IF(W2870&gt;mapping!$N$1,IFERROR(VLOOKUP(Table4[[#This Row],[Column1]],mapping!A:L,12,FALSE),0),0))</f>
        <v>0</v>
      </c>
      <c r="N2870" s="58">
        <f>Table4[[#This Row],[ سعر اليومية ]]*3%*Table4[[#This Row],[عدد الدورات ]]</f>
        <v>0</v>
      </c>
      <c r="O2870" s="56">
        <f>Table4[[#This Row],[ سعر اليومية ]]*Table4[[#This Row],[عدد الدورات ]]-N2870</f>
        <v>0</v>
      </c>
      <c r="P2870" s="194"/>
      <c r="Q2870" s="194"/>
      <c r="R2870" s="194"/>
      <c r="S2870" s="58">
        <f>(Table4[[#This Row],[سعر يومية السائق]]*Table4[[#This Row],[عدد الدورات ]])-SUM(Table4[[#This Row],[سلف ]:[خصم ]])+Table4[[#This Row],[اضافي ]]</f>
        <v>0</v>
      </c>
      <c r="U2870" s="58">
        <f>Table4[[#This Row],[ سعر اليومية ]]*Table4[[#This Row],[عدد الدورات ]]-Table4[[#This Row],[سعر يومية السائق]]*L2870</f>
        <v>0</v>
      </c>
      <c r="V2870" s="58">
        <f>U2870-Table4[[#This Row],[W/H  3%]]</f>
        <v>0</v>
      </c>
      <c r="W2870" s="66" t="str">
        <f>Table4[[#This Row],[اليوم]]&amp;Table4[[#This Row],[الشهر ]]&amp;Table4[[#This Row],[العام]]</f>
        <v/>
      </c>
      <c r="X2870" s="66" t="s">
        <v>304</v>
      </c>
    </row>
    <row r="2871" spans="1:24" x14ac:dyDescent="0.3">
      <c r="A2871" s="62"/>
      <c r="B2871" s="62"/>
      <c r="C2871" s="62"/>
      <c r="D2871" s="41" t="e">
        <f t="shared" si="130"/>
        <v>#N/A</v>
      </c>
      <c r="E2871" s="4"/>
      <c r="F2871" s="41" t="e">
        <f>VLOOKUP(E2871,mapping!C:J,2,FALSE)</f>
        <v>#N/A</v>
      </c>
      <c r="G2871" s="41">
        <f>IFERROR(VLOOKUP(F2871,mapping!$D$3:$J$200,2,FALSE),0)</f>
        <v>0</v>
      </c>
      <c r="H2871" s="41">
        <f>IFERROR(VLOOKUP(F2871,mapping!$D$3:$J$200,3,FALSE),0)</f>
        <v>0</v>
      </c>
      <c r="I2871" s="41">
        <f>IFERROR(VLOOKUP(F2871,mapping!$D$3:$J$200,4,FALSE),0)</f>
        <v>0</v>
      </c>
      <c r="J2871" s="41">
        <f>IFERROR(VLOOKUP(F2871,mapping!$D$3:$J$200,5,FALSE),0)</f>
        <v>0</v>
      </c>
      <c r="K2871" s="63">
        <f>IF(W2871=mapping!$N$1,IFERROR(VLOOKUP(Table4[[#This Row],[Column1]],mapping!A:L,11,FALSE),0),IF(W2871&gt;mapping!$N$1,IFERROR(VLOOKUP(Table4[[#This Row],[Column1]],mapping!A:L,11,FALSE),0),))</f>
        <v>0</v>
      </c>
      <c r="L2871" s="139"/>
      <c r="M2871" s="60">
        <f>IF(W2871=mapping!$N$1,IFERROR(VLOOKUP(Table4[[#This Row],[Column1]],mapping!A:L,12,FALSE),0),IF(W2871&gt;mapping!$N$1,IFERROR(VLOOKUP(Table4[[#This Row],[Column1]],mapping!A:L,12,FALSE),0),0))</f>
        <v>0</v>
      </c>
      <c r="N2871" s="58">
        <f>Table4[[#This Row],[ سعر اليومية ]]*3%*Table4[[#This Row],[عدد الدورات ]]</f>
        <v>0</v>
      </c>
      <c r="O2871" s="56">
        <f>Table4[[#This Row],[ سعر اليومية ]]*Table4[[#This Row],[عدد الدورات ]]-N2871</f>
        <v>0</v>
      </c>
      <c r="P2871" s="194"/>
      <c r="Q2871" s="194"/>
      <c r="R2871" s="194"/>
      <c r="S2871" s="58">
        <f>(Table4[[#This Row],[سعر يومية السائق]]*Table4[[#This Row],[عدد الدورات ]])-SUM(Table4[[#This Row],[سلف ]:[خصم ]])+Table4[[#This Row],[اضافي ]]</f>
        <v>0</v>
      </c>
      <c r="U2871" s="58">
        <f>Table4[[#This Row],[ سعر اليومية ]]*Table4[[#This Row],[عدد الدورات ]]-Table4[[#This Row],[سعر يومية السائق]]*L2871</f>
        <v>0</v>
      </c>
      <c r="V2871" s="58">
        <f>U2871-Table4[[#This Row],[W/H  3%]]</f>
        <v>0</v>
      </c>
      <c r="W2871" s="66" t="str">
        <f>Table4[[#This Row],[اليوم]]&amp;Table4[[#This Row],[الشهر ]]&amp;Table4[[#This Row],[العام]]</f>
        <v/>
      </c>
      <c r="X2871" s="66" t="s">
        <v>304</v>
      </c>
    </row>
    <row r="2872" spans="1:24" x14ac:dyDescent="0.3">
      <c r="A2872" s="62"/>
      <c r="B2872" s="62"/>
      <c r="C2872" s="62"/>
      <c r="D2872" s="41" t="e">
        <f t="shared" si="130"/>
        <v>#N/A</v>
      </c>
      <c r="E2872" s="4"/>
      <c r="F2872" s="41" t="e">
        <f>VLOOKUP(E2872,mapping!C:J,2,FALSE)</f>
        <v>#N/A</v>
      </c>
      <c r="G2872" s="41">
        <f>IFERROR(VLOOKUP(F2872,mapping!$D$3:$J$200,2,FALSE),0)</f>
        <v>0</v>
      </c>
      <c r="H2872" s="41">
        <f>IFERROR(VLOOKUP(F2872,mapping!$D$3:$J$200,3,FALSE),0)</f>
        <v>0</v>
      </c>
      <c r="I2872" s="41">
        <f>IFERROR(VLOOKUP(F2872,mapping!$D$3:$J$200,4,FALSE),0)</f>
        <v>0</v>
      </c>
      <c r="J2872" s="41">
        <f>IFERROR(VLOOKUP(F2872,mapping!$D$3:$J$200,5,FALSE),0)</f>
        <v>0</v>
      </c>
      <c r="K2872" s="63">
        <f>IF(W2872=mapping!$N$1,IFERROR(VLOOKUP(Table4[[#This Row],[Column1]],mapping!A:L,11,FALSE),0),IF(W2872&gt;mapping!$N$1,IFERROR(VLOOKUP(Table4[[#This Row],[Column1]],mapping!A:L,11,FALSE),0),))</f>
        <v>0</v>
      </c>
      <c r="L2872" s="139"/>
      <c r="M2872" s="60">
        <f>IF(W2872=mapping!$N$1,IFERROR(VLOOKUP(Table4[[#This Row],[Column1]],mapping!A:L,12,FALSE),0),IF(W2872&gt;mapping!$N$1,IFERROR(VLOOKUP(Table4[[#This Row],[Column1]],mapping!A:L,12,FALSE),0),0))</f>
        <v>0</v>
      </c>
      <c r="N2872" s="58">
        <f>Table4[[#This Row],[ سعر اليومية ]]*3%*Table4[[#This Row],[عدد الدورات ]]</f>
        <v>0</v>
      </c>
      <c r="O2872" s="56">
        <f>Table4[[#This Row],[ سعر اليومية ]]*Table4[[#This Row],[عدد الدورات ]]-N2872</f>
        <v>0</v>
      </c>
      <c r="P2872" s="194"/>
      <c r="Q2872" s="194"/>
      <c r="R2872" s="194"/>
      <c r="S2872" s="58">
        <f>(Table4[[#This Row],[سعر يومية السائق]]*Table4[[#This Row],[عدد الدورات ]])-SUM(Table4[[#This Row],[سلف ]:[خصم ]])+Table4[[#This Row],[اضافي ]]</f>
        <v>0</v>
      </c>
      <c r="U2872" s="58">
        <f>Table4[[#This Row],[ سعر اليومية ]]*Table4[[#This Row],[عدد الدورات ]]-Table4[[#This Row],[سعر يومية السائق]]*L2872</f>
        <v>0</v>
      </c>
      <c r="V2872" s="58">
        <f>U2872-Table4[[#This Row],[W/H  3%]]</f>
        <v>0</v>
      </c>
      <c r="W2872" s="66" t="str">
        <f>Table4[[#This Row],[اليوم]]&amp;Table4[[#This Row],[الشهر ]]&amp;Table4[[#This Row],[العام]]</f>
        <v/>
      </c>
      <c r="X2872" s="66" t="s">
        <v>304</v>
      </c>
    </row>
    <row r="2873" spans="1:24" x14ac:dyDescent="0.3">
      <c r="A2873" s="62"/>
      <c r="B2873" s="62"/>
      <c r="C2873" s="62"/>
      <c r="D2873" s="41" t="e">
        <f t="shared" si="130"/>
        <v>#N/A</v>
      </c>
      <c r="E2873" s="4"/>
      <c r="F2873" s="41" t="e">
        <f>VLOOKUP(E2873,mapping!C:J,2,FALSE)</f>
        <v>#N/A</v>
      </c>
      <c r="G2873" s="41">
        <f>IFERROR(VLOOKUP(F2873,mapping!$D$3:$J$200,2,FALSE),0)</f>
        <v>0</v>
      </c>
      <c r="H2873" s="41">
        <f>IFERROR(VLOOKUP(F2873,mapping!$D$3:$J$200,3,FALSE),0)</f>
        <v>0</v>
      </c>
      <c r="I2873" s="41">
        <f>IFERROR(VLOOKUP(F2873,mapping!$D$3:$J$200,4,FALSE),0)</f>
        <v>0</v>
      </c>
      <c r="J2873" s="41">
        <f>IFERROR(VLOOKUP(F2873,mapping!$D$3:$J$200,5,FALSE),0)</f>
        <v>0</v>
      </c>
      <c r="K2873" s="63">
        <f>IF(W2873=mapping!$N$1,IFERROR(VLOOKUP(Table4[[#This Row],[Column1]],mapping!A:L,11,FALSE),0),IF(W2873&gt;mapping!$N$1,IFERROR(VLOOKUP(Table4[[#This Row],[Column1]],mapping!A:L,11,FALSE),0),))</f>
        <v>0</v>
      </c>
      <c r="L2873" s="139"/>
      <c r="M2873" s="60">
        <f>IF(W2873=mapping!$N$1,IFERROR(VLOOKUP(Table4[[#This Row],[Column1]],mapping!A:L,12,FALSE),0),IF(W2873&gt;mapping!$N$1,IFERROR(VLOOKUP(Table4[[#This Row],[Column1]],mapping!A:L,12,FALSE),0),0))</f>
        <v>0</v>
      </c>
      <c r="N2873" s="58">
        <f>Table4[[#This Row],[ سعر اليومية ]]*3%*Table4[[#This Row],[عدد الدورات ]]</f>
        <v>0</v>
      </c>
      <c r="O2873" s="56">
        <f>Table4[[#This Row],[ سعر اليومية ]]*Table4[[#This Row],[عدد الدورات ]]-N2873</f>
        <v>0</v>
      </c>
      <c r="P2873" s="194"/>
      <c r="Q2873" s="194"/>
      <c r="R2873" s="194"/>
      <c r="S2873" s="58">
        <f>(Table4[[#This Row],[سعر يومية السائق]]*Table4[[#This Row],[عدد الدورات ]])-SUM(Table4[[#This Row],[سلف ]:[خصم ]])+Table4[[#This Row],[اضافي ]]</f>
        <v>0</v>
      </c>
      <c r="U2873" s="58">
        <f>Table4[[#This Row],[ سعر اليومية ]]*Table4[[#This Row],[عدد الدورات ]]-Table4[[#This Row],[سعر يومية السائق]]*L2873</f>
        <v>0</v>
      </c>
      <c r="V2873" s="58">
        <f>U2873-Table4[[#This Row],[W/H  3%]]</f>
        <v>0</v>
      </c>
      <c r="W2873" s="66" t="str">
        <f>Table4[[#This Row],[اليوم]]&amp;Table4[[#This Row],[الشهر ]]&amp;Table4[[#This Row],[العام]]</f>
        <v/>
      </c>
      <c r="X2873" s="66" t="s">
        <v>304</v>
      </c>
    </row>
    <row r="2874" spans="1:24" x14ac:dyDescent="0.3">
      <c r="A2874" s="62"/>
      <c r="B2874" s="62"/>
      <c r="C2874" s="62"/>
      <c r="D2874" s="41" t="e">
        <f t="shared" si="130"/>
        <v>#N/A</v>
      </c>
      <c r="E2874" s="4"/>
      <c r="F2874" s="41" t="e">
        <f>VLOOKUP(E2874,mapping!C:J,2,FALSE)</f>
        <v>#N/A</v>
      </c>
      <c r="G2874" s="41">
        <f>IFERROR(VLOOKUP(F2874,mapping!$D$3:$J$200,2,FALSE),0)</f>
        <v>0</v>
      </c>
      <c r="H2874" s="41">
        <f>IFERROR(VLOOKUP(F2874,mapping!$D$3:$J$200,3,FALSE),0)</f>
        <v>0</v>
      </c>
      <c r="I2874" s="41">
        <f>IFERROR(VLOOKUP(F2874,mapping!$D$3:$J$200,4,FALSE),0)</f>
        <v>0</v>
      </c>
      <c r="J2874" s="41">
        <f>IFERROR(VLOOKUP(F2874,mapping!$D$3:$J$200,5,FALSE),0)</f>
        <v>0</v>
      </c>
      <c r="K2874" s="63">
        <f>IF(W2874=mapping!$N$1,IFERROR(VLOOKUP(Table4[[#This Row],[Column1]],mapping!A:L,11,FALSE),0),IF(W2874&gt;mapping!$N$1,IFERROR(VLOOKUP(Table4[[#This Row],[Column1]],mapping!A:L,11,FALSE),0),))</f>
        <v>0</v>
      </c>
      <c r="L2874" s="139"/>
      <c r="M2874" s="60">
        <f>IF(W2874=mapping!$N$1,IFERROR(VLOOKUP(Table4[[#This Row],[Column1]],mapping!A:L,12,FALSE),0),IF(W2874&gt;mapping!$N$1,IFERROR(VLOOKUP(Table4[[#This Row],[Column1]],mapping!A:L,12,FALSE),0),0))</f>
        <v>0</v>
      </c>
      <c r="N2874" s="58">
        <f>Table4[[#This Row],[ سعر اليومية ]]*3%*Table4[[#This Row],[عدد الدورات ]]</f>
        <v>0</v>
      </c>
      <c r="O2874" s="56">
        <f>Table4[[#This Row],[ سعر اليومية ]]*Table4[[#This Row],[عدد الدورات ]]-N2874</f>
        <v>0</v>
      </c>
      <c r="P2874" s="194"/>
      <c r="Q2874" s="194"/>
      <c r="R2874" s="194"/>
      <c r="S2874" s="58">
        <f>(Table4[[#This Row],[سعر يومية السائق]]*Table4[[#This Row],[عدد الدورات ]])-SUM(Table4[[#This Row],[سلف ]:[خصم ]])+Table4[[#This Row],[اضافي ]]</f>
        <v>0</v>
      </c>
      <c r="U2874" s="58">
        <f>Table4[[#This Row],[ سعر اليومية ]]*Table4[[#This Row],[عدد الدورات ]]-Table4[[#This Row],[سعر يومية السائق]]*L2874</f>
        <v>0</v>
      </c>
      <c r="V2874" s="58">
        <f>U2874-Table4[[#This Row],[W/H  3%]]</f>
        <v>0</v>
      </c>
      <c r="W2874" s="66" t="str">
        <f>Table4[[#This Row],[اليوم]]&amp;Table4[[#This Row],[الشهر ]]&amp;Table4[[#This Row],[العام]]</f>
        <v/>
      </c>
      <c r="X2874" s="66" t="s">
        <v>304</v>
      </c>
    </row>
    <row r="2875" spans="1:24" x14ac:dyDescent="0.3">
      <c r="A2875" s="62"/>
      <c r="B2875" s="62"/>
      <c r="C2875" s="62"/>
      <c r="D2875" s="41" t="e">
        <f t="shared" si="130"/>
        <v>#N/A</v>
      </c>
      <c r="E2875" s="4"/>
      <c r="F2875" s="41" t="e">
        <f>VLOOKUP(E2875,mapping!C:J,2,FALSE)</f>
        <v>#N/A</v>
      </c>
      <c r="G2875" s="41">
        <f>IFERROR(VLOOKUP(F2875,mapping!$D$3:$J$200,2,FALSE),0)</f>
        <v>0</v>
      </c>
      <c r="H2875" s="41">
        <f>IFERROR(VLOOKUP(F2875,mapping!$D$3:$J$200,3,FALSE),0)</f>
        <v>0</v>
      </c>
      <c r="I2875" s="41">
        <f>IFERROR(VLOOKUP(F2875,mapping!$D$3:$J$200,4,FALSE),0)</f>
        <v>0</v>
      </c>
      <c r="J2875" s="41">
        <f>IFERROR(VLOOKUP(F2875,mapping!$D$3:$J$200,5,FALSE),0)</f>
        <v>0</v>
      </c>
      <c r="K2875" s="63">
        <f>IF(W2875=mapping!$N$1,IFERROR(VLOOKUP(Table4[[#This Row],[Column1]],mapping!A:L,11,FALSE),0),IF(W2875&gt;mapping!$N$1,IFERROR(VLOOKUP(Table4[[#This Row],[Column1]],mapping!A:L,11,FALSE),0),))</f>
        <v>0</v>
      </c>
      <c r="L2875" s="139"/>
      <c r="M2875" s="60">
        <f>IF(W2875=mapping!$N$1,IFERROR(VLOOKUP(Table4[[#This Row],[Column1]],mapping!A:L,12,FALSE),0),IF(W2875&gt;mapping!$N$1,IFERROR(VLOOKUP(Table4[[#This Row],[Column1]],mapping!A:L,12,FALSE),0),0))</f>
        <v>0</v>
      </c>
      <c r="N2875" s="58">
        <f>Table4[[#This Row],[ سعر اليومية ]]*3%*Table4[[#This Row],[عدد الدورات ]]</f>
        <v>0</v>
      </c>
      <c r="O2875" s="56">
        <f>Table4[[#This Row],[ سعر اليومية ]]*Table4[[#This Row],[عدد الدورات ]]-N2875</f>
        <v>0</v>
      </c>
      <c r="P2875" s="194"/>
      <c r="Q2875" s="194"/>
      <c r="R2875" s="194"/>
      <c r="S2875" s="58">
        <f>(Table4[[#This Row],[سعر يومية السائق]]*Table4[[#This Row],[عدد الدورات ]])-SUM(Table4[[#This Row],[سلف ]:[خصم ]])+Table4[[#This Row],[اضافي ]]</f>
        <v>0</v>
      </c>
      <c r="U2875" s="58">
        <f>Table4[[#This Row],[ سعر اليومية ]]*Table4[[#This Row],[عدد الدورات ]]-Table4[[#This Row],[سعر يومية السائق]]*L2875</f>
        <v>0</v>
      </c>
      <c r="V2875" s="58">
        <f>U2875-Table4[[#This Row],[W/H  3%]]</f>
        <v>0</v>
      </c>
      <c r="W2875" s="66" t="str">
        <f>Table4[[#This Row],[اليوم]]&amp;Table4[[#This Row],[الشهر ]]&amp;Table4[[#This Row],[العام]]</f>
        <v/>
      </c>
      <c r="X2875" s="66" t="s">
        <v>304</v>
      </c>
    </row>
    <row r="2876" spans="1:24" x14ac:dyDescent="0.3">
      <c r="A2876" s="62"/>
      <c r="B2876" s="62"/>
      <c r="C2876" s="62"/>
      <c r="D2876" s="41" t="e">
        <f t="shared" si="130"/>
        <v>#N/A</v>
      </c>
      <c r="E2876" s="4"/>
      <c r="F2876" s="41" t="e">
        <f>VLOOKUP(E2876,mapping!C:J,2,FALSE)</f>
        <v>#N/A</v>
      </c>
      <c r="G2876" s="41">
        <f>IFERROR(VLOOKUP(F2876,mapping!$D$3:$J$200,2,FALSE),0)</f>
        <v>0</v>
      </c>
      <c r="H2876" s="41">
        <f>IFERROR(VLOOKUP(F2876,mapping!$D$3:$J$200,3,FALSE),0)</f>
        <v>0</v>
      </c>
      <c r="I2876" s="41">
        <f>IFERROR(VLOOKUP(F2876,mapping!$D$3:$J$200,4,FALSE),0)</f>
        <v>0</v>
      </c>
      <c r="J2876" s="41">
        <f>IFERROR(VLOOKUP(F2876,mapping!$D$3:$J$200,5,FALSE),0)</f>
        <v>0</v>
      </c>
      <c r="K2876" s="63">
        <f>IF(W2876=mapping!$N$1,IFERROR(VLOOKUP(Table4[[#This Row],[Column1]],mapping!A:L,11,FALSE),0),IF(W2876&gt;mapping!$N$1,IFERROR(VLOOKUP(Table4[[#This Row],[Column1]],mapping!A:L,11,FALSE),0),))</f>
        <v>0</v>
      </c>
      <c r="L2876" s="139"/>
      <c r="M2876" s="60">
        <f>IF(W2876=mapping!$N$1,IFERROR(VLOOKUP(Table4[[#This Row],[Column1]],mapping!A:L,12,FALSE),0),IF(W2876&gt;mapping!$N$1,IFERROR(VLOOKUP(Table4[[#This Row],[Column1]],mapping!A:L,12,FALSE),0),0))</f>
        <v>0</v>
      </c>
      <c r="N2876" s="58">
        <f>Table4[[#This Row],[ سعر اليومية ]]*3%*Table4[[#This Row],[عدد الدورات ]]</f>
        <v>0</v>
      </c>
      <c r="O2876" s="56">
        <f>Table4[[#This Row],[ سعر اليومية ]]*Table4[[#This Row],[عدد الدورات ]]-N2876</f>
        <v>0</v>
      </c>
      <c r="P2876" s="194"/>
      <c r="Q2876" s="194"/>
      <c r="R2876" s="194"/>
      <c r="S2876" s="58">
        <f>(Table4[[#This Row],[سعر يومية السائق]]*Table4[[#This Row],[عدد الدورات ]])-SUM(Table4[[#This Row],[سلف ]:[خصم ]])+Table4[[#This Row],[اضافي ]]</f>
        <v>0</v>
      </c>
      <c r="U2876" s="58">
        <f>Table4[[#This Row],[ سعر اليومية ]]*Table4[[#This Row],[عدد الدورات ]]-Table4[[#This Row],[سعر يومية السائق]]*L2876</f>
        <v>0</v>
      </c>
      <c r="V2876" s="58">
        <f>U2876-Table4[[#This Row],[W/H  3%]]</f>
        <v>0</v>
      </c>
      <c r="W2876" s="66" t="str">
        <f>Table4[[#This Row],[اليوم]]&amp;Table4[[#This Row],[الشهر ]]&amp;Table4[[#This Row],[العام]]</f>
        <v/>
      </c>
      <c r="X2876" s="66" t="s">
        <v>304</v>
      </c>
    </row>
    <row r="2877" spans="1:24" x14ac:dyDescent="0.3">
      <c r="A2877" s="62"/>
      <c r="B2877" s="62"/>
      <c r="C2877" s="62"/>
      <c r="D2877" s="41" t="e">
        <f t="shared" si="130"/>
        <v>#N/A</v>
      </c>
      <c r="E2877" s="4"/>
      <c r="F2877" s="41" t="e">
        <f>VLOOKUP(E2877,mapping!C:J,2,FALSE)</f>
        <v>#N/A</v>
      </c>
      <c r="G2877" s="41">
        <f>IFERROR(VLOOKUP(F2877,mapping!$D$3:$J$200,2,FALSE),0)</f>
        <v>0</v>
      </c>
      <c r="H2877" s="41">
        <f>IFERROR(VLOOKUP(F2877,mapping!$D$3:$J$200,3,FALSE),0)</f>
        <v>0</v>
      </c>
      <c r="I2877" s="41">
        <f>IFERROR(VLOOKUP(F2877,mapping!$D$3:$J$200,4,FALSE),0)</f>
        <v>0</v>
      </c>
      <c r="J2877" s="41">
        <f>IFERROR(VLOOKUP(F2877,mapping!$D$3:$J$200,5,FALSE),0)</f>
        <v>0</v>
      </c>
      <c r="K2877" s="63">
        <f>IF(W2877=mapping!$N$1,IFERROR(VLOOKUP(Table4[[#This Row],[Column1]],mapping!A:L,11,FALSE),0),IF(W2877&gt;mapping!$N$1,IFERROR(VLOOKUP(Table4[[#This Row],[Column1]],mapping!A:L,11,FALSE),0),))</f>
        <v>0</v>
      </c>
      <c r="L2877" s="139"/>
      <c r="M2877" s="60">
        <f>IF(W2877=mapping!$N$1,IFERROR(VLOOKUP(Table4[[#This Row],[Column1]],mapping!A:L,12,FALSE),0),IF(W2877&gt;mapping!$N$1,IFERROR(VLOOKUP(Table4[[#This Row],[Column1]],mapping!A:L,12,FALSE),0),0))</f>
        <v>0</v>
      </c>
      <c r="N2877" s="58">
        <f>Table4[[#This Row],[ سعر اليومية ]]*3%*Table4[[#This Row],[عدد الدورات ]]</f>
        <v>0</v>
      </c>
      <c r="O2877" s="56">
        <f>Table4[[#This Row],[ سعر اليومية ]]*Table4[[#This Row],[عدد الدورات ]]-N2877</f>
        <v>0</v>
      </c>
      <c r="P2877" s="194"/>
      <c r="Q2877" s="194"/>
      <c r="R2877" s="194"/>
      <c r="S2877" s="58">
        <f>(Table4[[#This Row],[سعر يومية السائق]]*Table4[[#This Row],[عدد الدورات ]])-SUM(Table4[[#This Row],[سلف ]:[خصم ]])+Table4[[#This Row],[اضافي ]]</f>
        <v>0</v>
      </c>
      <c r="U2877" s="58">
        <f>Table4[[#This Row],[ سعر اليومية ]]*Table4[[#This Row],[عدد الدورات ]]-Table4[[#This Row],[سعر يومية السائق]]*L2877</f>
        <v>0</v>
      </c>
      <c r="V2877" s="58">
        <f>U2877-Table4[[#This Row],[W/H  3%]]</f>
        <v>0</v>
      </c>
      <c r="W2877" s="66" t="str">
        <f>Table4[[#This Row],[اليوم]]&amp;Table4[[#This Row],[الشهر ]]&amp;Table4[[#This Row],[العام]]</f>
        <v/>
      </c>
      <c r="X2877" s="66" t="s">
        <v>304</v>
      </c>
    </row>
    <row r="2878" spans="1:24" x14ac:dyDescent="0.3">
      <c r="A2878" s="62"/>
      <c r="B2878" s="62"/>
      <c r="C2878" s="62"/>
      <c r="D2878" s="41" t="e">
        <f t="shared" si="130"/>
        <v>#N/A</v>
      </c>
      <c r="E2878" s="4"/>
      <c r="F2878" s="41" t="e">
        <f>VLOOKUP(E2878,mapping!C:J,2,FALSE)</f>
        <v>#N/A</v>
      </c>
      <c r="G2878" s="41">
        <f>IFERROR(VLOOKUP(F2878,mapping!$D$3:$J$200,2,FALSE),0)</f>
        <v>0</v>
      </c>
      <c r="H2878" s="41">
        <f>IFERROR(VLOOKUP(F2878,mapping!$D$3:$J$200,3,FALSE),0)</f>
        <v>0</v>
      </c>
      <c r="I2878" s="41">
        <f>IFERROR(VLOOKUP(F2878,mapping!$D$3:$J$200,4,FALSE),0)</f>
        <v>0</v>
      </c>
      <c r="J2878" s="41">
        <f>IFERROR(VLOOKUP(F2878,mapping!$D$3:$J$200,5,FALSE),0)</f>
        <v>0</v>
      </c>
      <c r="K2878" s="63">
        <f>IF(W2878=mapping!$N$1,IFERROR(VLOOKUP(Table4[[#This Row],[Column1]],mapping!A:L,11,FALSE),0),IF(W2878&gt;mapping!$N$1,IFERROR(VLOOKUP(Table4[[#This Row],[Column1]],mapping!A:L,11,FALSE),0),))</f>
        <v>0</v>
      </c>
      <c r="L2878" s="139"/>
      <c r="M2878" s="60">
        <f>IF(W2878=mapping!$N$1,IFERROR(VLOOKUP(Table4[[#This Row],[Column1]],mapping!A:L,12,FALSE),0),IF(W2878&gt;mapping!$N$1,IFERROR(VLOOKUP(Table4[[#This Row],[Column1]],mapping!A:L,12,FALSE),0),0))</f>
        <v>0</v>
      </c>
      <c r="N2878" s="58">
        <f>Table4[[#This Row],[ سعر اليومية ]]*3%*Table4[[#This Row],[عدد الدورات ]]</f>
        <v>0</v>
      </c>
      <c r="O2878" s="56">
        <f>Table4[[#This Row],[ سعر اليومية ]]*Table4[[#This Row],[عدد الدورات ]]-N2878</f>
        <v>0</v>
      </c>
      <c r="P2878" s="194"/>
      <c r="Q2878" s="194"/>
      <c r="R2878" s="194"/>
      <c r="S2878" s="58">
        <f>(Table4[[#This Row],[سعر يومية السائق]]*Table4[[#This Row],[عدد الدورات ]])-SUM(Table4[[#This Row],[سلف ]:[خصم ]])+Table4[[#This Row],[اضافي ]]</f>
        <v>0</v>
      </c>
      <c r="U2878" s="58">
        <f>Table4[[#This Row],[ سعر اليومية ]]*Table4[[#This Row],[عدد الدورات ]]-Table4[[#This Row],[سعر يومية السائق]]*L2878</f>
        <v>0</v>
      </c>
      <c r="V2878" s="58">
        <f>U2878-Table4[[#This Row],[W/H  3%]]</f>
        <v>0</v>
      </c>
      <c r="W2878" s="66" t="str">
        <f>Table4[[#This Row],[اليوم]]&amp;Table4[[#This Row],[الشهر ]]&amp;Table4[[#This Row],[العام]]</f>
        <v/>
      </c>
      <c r="X2878" s="66" t="s">
        <v>304</v>
      </c>
    </row>
    <row r="2879" spans="1:24" x14ac:dyDescent="0.3">
      <c r="A2879" s="62"/>
      <c r="B2879" s="62"/>
      <c r="C2879" s="62"/>
      <c r="D2879" s="41" t="e">
        <f t="shared" si="130"/>
        <v>#N/A</v>
      </c>
      <c r="E2879" s="4"/>
      <c r="F2879" s="41" t="e">
        <f>VLOOKUP(E2879,mapping!C:J,2,FALSE)</f>
        <v>#N/A</v>
      </c>
      <c r="G2879" s="41">
        <f>IFERROR(VLOOKUP(F2879,mapping!$D$3:$J$200,2,FALSE),0)</f>
        <v>0</v>
      </c>
      <c r="H2879" s="41">
        <f>IFERROR(VLOOKUP(F2879,mapping!$D$3:$J$200,3,FALSE),0)</f>
        <v>0</v>
      </c>
      <c r="I2879" s="41">
        <f>IFERROR(VLOOKUP(F2879,mapping!$D$3:$J$200,4,FALSE),0)</f>
        <v>0</v>
      </c>
      <c r="J2879" s="41">
        <f>IFERROR(VLOOKUP(F2879,mapping!$D$3:$J$200,5,FALSE),0)</f>
        <v>0</v>
      </c>
      <c r="K2879" s="63">
        <f>IF(W2879=mapping!$N$1,IFERROR(VLOOKUP(Table4[[#This Row],[Column1]],mapping!A:L,11,FALSE),0),IF(W2879&gt;mapping!$N$1,IFERROR(VLOOKUP(Table4[[#This Row],[Column1]],mapping!A:L,11,FALSE),0),))</f>
        <v>0</v>
      </c>
      <c r="L2879" s="139"/>
      <c r="M2879" s="60">
        <f>IF(W2879=mapping!$N$1,IFERROR(VLOOKUP(Table4[[#This Row],[Column1]],mapping!A:L,12,FALSE),0),IF(W2879&gt;mapping!$N$1,IFERROR(VLOOKUP(Table4[[#This Row],[Column1]],mapping!A:L,12,FALSE),0),0))</f>
        <v>0</v>
      </c>
      <c r="N2879" s="58">
        <f>Table4[[#This Row],[ سعر اليومية ]]*3%*Table4[[#This Row],[عدد الدورات ]]</f>
        <v>0</v>
      </c>
      <c r="O2879" s="56">
        <f>Table4[[#This Row],[ سعر اليومية ]]*Table4[[#This Row],[عدد الدورات ]]-N2879</f>
        <v>0</v>
      </c>
      <c r="P2879" s="194"/>
      <c r="Q2879" s="194"/>
      <c r="R2879" s="194"/>
      <c r="S2879" s="58">
        <f>(Table4[[#This Row],[سعر يومية السائق]]*Table4[[#This Row],[عدد الدورات ]])-SUM(Table4[[#This Row],[سلف ]:[خصم ]])+Table4[[#This Row],[اضافي ]]</f>
        <v>0</v>
      </c>
      <c r="U2879" s="58">
        <f>Table4[[#This Row],[ سعر اليومية ]]*Table4[[#This Row],[عدد الدورات ]]-Table4[[#This Row],[سعر يومية السائق]]*L2879</f>
        <v>0</v>
      </c>
      <c r="V2879" s="58">
        <f>U2879-Table4[[#This Row],[W/H  3%]]</f>
        <v>0</v>
      </c>
      <c r="W2879" s="66" t="str">
        <f>Table4[[#This Row],[اليوم]]&amp;Table4[[#This Row],[الشهر ]]&amp;Table4[[#This Row],[العام]]</f>
        <v/>
      </c>
      <c r="X2879" s="66" t="s">
        <v>304</v>
      </c>
    </row>
    <row r="2880" spans="1:24" x14ac:dyDescent="0.3">
      <c r="A2880" s="62"/>
      <c r="B2880" s="62"/>
      <c r="C2880" s="62"/>
      <c r="D2880" s="41" t="e">
        <f t="shared" si="130"/>
        <v>#N/A</v>
      </c>
      <c r="E2880" s="4"/>
      <c r="F2880" s="41" t="e">
        <f>VLOOKUP(E2880,mapping!C:J,2,FALSE)</f>
        <v>#N/A</v>
      </c>
      <c r="G2880" s="41">
        <f>IFERROR(VLOOKUP(F2880,mapping!$D$3:$J$200,2,FALSE),0)</f>
        <v>0</v>
      </c>
      <c r="H2880" s="41">
        <f>IFERROR(VLOOKUP(F2880,mapping!$D$3:$J$200,3,FALSE),0)</f>
        <v>0</v>
      </c>
      <c r="I2880" s="41">
        <f>IFERROR(VLOOKUP(F2880,mapping!$D$3:$J$200,4,FALSE),0)</f>
        <v>0</v>
      </c>
      <c r="J2880" s="41">
        <f>IFERROR(VLOOKUP(F2880,mapping!$D$3:$J$200,5,FALSE),0)</f>
        <v>0</v>
      </c>
      <c r="K2880" s="63">
        <f>IF(W2880=mapping!$N$1,IFERROR(VLOOKUP(Table4[[#This Row],[Column1]],mapping!A:L,11,FALSE),0),IF(W2880&gt;mapping!$N$1,IFERROR(VLOOKUP(Table4[[#This Row],[Column1]],mapping!A:L,11,FALSE),0),))</f>
        <v>0</v>
      </c>
      <c r="L2880" s="139"/>
      <c r="M2880" s="60">
        <f>IF(W2880=mapping!$N$1,IFERROR(VLOOKUP(Table4[[#This Row],[Column1]],mapping!A:L,12,FALSE),0),IF(W2880&gt;mapping!$N$1,IFERROR(VLOOKUP(Table4[[#This Row],[Column1]],mapping!A:L,12,FALSE),0),0))</f>
        <v>0</v>
      </c>
      <c r="N2880" s="58">
        <f>Table4[[#This Row],[ سعر اليومية ]]*3%*Table4[[#This Row],[عدد الدورات ]]</f>
        <v>0</v>
      </c>
      <c r="O2880" s="56">
        <f>Table4[[#This Row],[ سعر اليومية ]]*Table4[[#This Row],[عدد الدورات ]]-N2880</f>
        <v>0</v>
      </c>
      <c r="P2880" s="194"/>
      <c r="Q2880" s="194"/>
      <c r="R2880" s="194"/>
      <c r="S2880" s="58">
        <f>(Table4[[#This Row],[سعر يومية السائق]]*Table4[[#This Row],[عدد الدورات ]])-SUM(Table4[[#This Row],[سلف ]:[خصم ]])+Table4[[#This Row],[اضافي ]]</f>
        <v>0</v>
      </c>
      <c r="U2880" s="58">
        <f>Table4[[#This Row],[ سعر اليومية ]]*Table4[[#This Row],[عدد الدورات ]]-Table4[[#This Row],[سعر يومية السائق]]*L2880</f>
        <v>0</v>
      </c>
      <c r="V2880" s="58">
        <f>U2880-Table4[[#This Row],[W/H  3%]]</f>
        <v>0</v>
      </c>
      <c r="W2880" s="66" t="str">
        <f>Table4[[#This Row],[اليوم]]&amp;Table4[[#This Row],[الشهر ]]&amp;Table4[[#This Row],[العام]]</f>
        <v/>
      </c>
      <c r="X2880" s="66" t="s">
        <v>304</v>
      </c>
    </row>
    <row r="2881" spans="1:24" x14ac:dyDescent="0.3">
      <c r="A2881" s="62"/>
      <c r="B2881" s="62"/>
      <c r="C2881" s="62"/>
      <c r="D2881" s="41" t="e">
        <f t="shared" si="130"/>
        <v>#N/A</v>
      </c>
      <c r="E2881" s="4"/>
      <c r="F2881" s="41" t="e">
        <f>VLOOKUP(E2881,mapping!C:J,2,FALSE)</f>
        <v>#N/A</v>
      </c>
      <c r="G2881" s="41">
        <f>IFERROR(VLOOKUP(F2881,mapping!$D$3:$J$200,2,FALSE),0)</f>
        <v>0</v>
      </c>
      <c r="H2881" s="41">
        <f>IFERROR(VLOOKUP(F2881,mapping!$D$3:$J$200,3,FALSE),0)</f>
        <v>0</v>
      </c>
      <c r="I2881" s="41">
        <f>IFERROR(VLOOKUP(F2881,mapping!$D$3:$J$200,4,FALSE),0)</f>
        <v>0</v>
      </c>
      <c r="J2881" s="41">
        <f>IFERROR(VLOOKUP(F2881,mapping!$D$3:$J$200,5,FALSE),0)</f>
        <v>0</v>
      </c>
      <c r="K2881" s="63">
        <f>IF(W2881=mapping!$N$1,IFERROR(VLOOKUP(Table4[[#This Row],[Column1]],mapping!A:L,11,FALSE),0),IF(W2881&gt;mapping!$N$1,IFERROR(VLOOKUP(Table4[[#This Row],[Column1]],mapping!A:L,11,FALSE),0),))</f>
        <v>0</v>
      </c>
      <c r="L2881" s="139"/>
      <c r="M2881" s="60">
        <f>IF(W2881=mapping!$N$1,IFERROR(VLOOKUP(Table4[[#This Row],[Column1]],mapping!A:L,12,FALSE),0),IF(W2881&gt;mapping!$N$1,IFERROR(VLOOKUP(Table4[[#This Row],[Column1]],mapping!A:L,12,FALSE),0),0))</f>
        <v>0</v>
      </c>
      <c r="N2881" s="58">
        <f>Table4[[#This Row],[ سعر اليومية ]]*3%*Table4[[#This Row],[عدد الدورات ]]</f>
        <v>0</v>
      </c>
      <c r="O2881" s="56">
        <f>Table4[[#This Row],[ سعر اليومية ]]*Table4[[#This Row],[عدد الدورات ]]-N2881</f>
        <v>0</v>
      </c>
      <c r="P2881" s="194"/>
      <c r="Q2881" s="194"/>
      <c r="R2881" s="194"/>
      <c r="S2881" s="58">
        <f>(Table4[[#This Row],[سعر يومية السائق]]*Table4[[#This Row],[عدد الدورات ]])-SUM(Table4[[#This Row],[سلف ]:[خصم ]])+Table4[[#This Row],[اضافي ]]</f>
        <v>0</v>
      </c>
      <c r="U2881" s="58">
        <f>Table4[[#This Row],[ سعر اليومية ]]*Table4[[#This Row],[عدد الدورات ]]-Table4[[#This Row],[سعر يومية السائق]]*L2881</f>
        <v>0</v>
      </c>
      <c r="V2881" s="58">
        <f>U2881-Table4[[#This Row],[W/H  3%]]</f>
        <v>0</v>
      </c>
      <c r="W2881" s="66" t="str">
        <f>Table4[[#This Row],[اليوم]]&amp;Table4[[#This Row],[الشهر ]]&amp;Table4[[#This Row],[العام]]</f>
        <v/>
      </c>
      <c r="X2881" s="66" t="s">
        <v>304</v>
      </c>
    </row>
    <row r="2882" spans="1:24" x14ac:dyDescent="0.3">
      <c r="A2882" s="62"/>
      <c r="B2882" s="62"/>
      <c r="C2882" s="62"/>
      <c r="D2882" s="41" t="e">
        <f t="shared" si="130"/>
        <v>#N/A</v>
      </c>
      <c r="E2882" s="4"/>
      <c r="F2882" s="41" t="e">
        <f>VLOOKUP(E2882,mapping!C:J,2,FALSE)</f>
        <v>#N/A</v>
      </c>
      <c r="G2882" s="41">
        <f>IFERROR(VLOOKUP(F2882,mapping!$D$3:$J$200,2,FALSE),0)</f>
        <v>0</v>
      </c>
      <c r="H2882" s="41">
        <f>IFERROR(VLOOKUP(F2882,mapping!$D$3:$J$200,3,FALSE),0)</f>
        <v>0</v>
      </c>
      <c r="I2882" s="41">
        <f>IFERROR(VLOOKUP(F2882,mapping!$D$3:$J$200,4,FALSE),0)</f>
        <v>0</v>
      </c>
      <c r="J2882" s="41">
        <f>IFERROR(VLOOKUP(F2882,mapping!$D$3:$J$200,5,FALSE),0)</f>
        <v>0</v>
      </c>
      <c r="K2882" s="63">
        <f>IF(W2882=mapping!$N$1,IFERROR(VLOOKUP(Table4[[#This Row],[Column1]],mapping!A:L,11,FALSE),0),IF(W2882&gt;mapping!$N$1,IFERROR(VLOOKUP(Table4[[#This Row],[Column1]],mapping!A:L,11,FALSE),0),))</f>
        <v>0</v>
      </c>
      <c r="L2882" s="139"/>
      <c r="M2882" s="60">
        <f>IF(W2882=mapping!$N$1,IFERROR(VLOOKUP(Table4[[#This Row],[Column1]],mapping!A:L,12,FALSE),0),IF(W2882&gt;mapping!$N$1,IFERROR(VLOOKUP(Table4[[#This Row],[Column1]],mapping!A:L,12,FALSE),0),0))</f>
        <v>0</v>
      </c>
      <c r="N2882" s="58">
        <f>Table4[[#This Row],[ سعر اليومية ]]*3%*Table4[[#This Row],[عدد الدورات ]]</f>
        <v>0</v>
      </c>
      <c r="O2882" s="56">
        <f>Table4[[#This Row],[ سعر اليومية ]]*Table4[[#This Row],[عدد الدورات ]]-N2882</f>
        <v>0</v>
      </c>
      <c r="P2882" s="194"/>
      <c r="Q2882" s="194"/>
      <c r="R2882" s="194"/>
      <c r="S2882" s="58">
        <f>(Table4[[#This Row],[سعر يومية السائق]]*Table4[[#This Row],[عدد الدورات ]])-SUM(Table4[[#This Row],[سلف ]:[خصم ]])+Table4[[#This Row],[اضافي ]]</f>
        <v>0</v>
      </c>
      <c r="U2882" s="58">
        <f>Table4[[#This Row],[ سعر اليومية ]]*Table4[[#This Row],[عدد الدورات ]]-Table4[[#This Row],[سعر يومية السائق]]*L2882</f>
        <v>0</v>
      </c>
      <c r="V2882" s="58">
        <f>U2882-Table4[[#This Row],[W/H  3%]]</f>
        <v>0</v>
      </c>
      <c r="W2882" s="66" t="str">
        <f>Table4[[#This Row],[اليوم]]&amp;Table4[[#This Row],[الشهر ]]&amp;Table4[[#This Row],[العام]]</f>
        <v/>
      </c>
      <c r="X2882" s="66" t="s">
        <v>304</v>
      </c>
    </row>
    <row r="2883" spans="1:24" x14ac:dyDescent="0.3">
      <c r="A2883" s="62"/>
      <c r="B2883" s="62"/>
      <c r="C2883" s="62"/>
      <c r="D2883" s="41" t="e">
        <f t="shared" si="130"/>
        <v>#N/A</v>
      </c>
      <c r="E2883" s="4"/>
      <c r="F2883" s="41" t="e">
        <f>VLOOKUP(E2883,mapping!C:J,2,FALSE)</f>
        <v>#N/A</v>
      </c>
      <c r="G2883" s="41">
        <f>IFERROR(VLOOKUP(F2883,mapping!$D$3:$J$200,2,FALSE),0)</f>
        <v>0</v>
      </c>
      <c r="H2883" s="41">
        <f>IFERROR(VLOOKUP(F2883,mapping!$D$3:$J$200,3,FALSE),0)</f>
        <v>0</v>
      </c>
      <c r="I2883" s="41">
        <f>IFERROR(VLOOKUP(F2883,mapping!$D$3:$J$200,4,FALSE),0)</f>
        <v>0</v>
      </c>
      <c r="J2883" s="41">
        <f>IFERROR(VLOOKUP(F2883,mapping!$D$3:$J$200,5,FALSE),0)</f>
        <v>0</v>
      </c>
      <c r="K2883" s="63">
        <f>IF(W2883=mapping!$N$1,IFERROR(VLOOKUP(Table4[[#This Row],[Column1]],mapping!A:L,11,FALSE),0),IF(W2883&gt;mapping!$N$1,IFERROR(VLOOKUP(Table4[[#This Row],[Column1]],mapping!A:L,11,FALSE),0),))</f>
        <v>0</v>
      </c>
      <c r="L2883" s="139"/>
      <c r="M2883" s="60">
        <f>IF(W2883=mapping!$N$1,IFERROR(VLOOKUP(Table4[[#This Row],[Column1]],mapping!A:L,12,FALSE),0),IF(W2883&gt;mapping!$N$1,IFERROR(VLOOKUP(Table4[[#This Row],[Column1]],mapping!A:L,12,FALSE),0),0))</f>
        <v>0</v>
      </c>
      <c r="N2883" s="58">
        <f>Table4[[#This Row],[ سعر اليومية ]]*3%*Table4[[#This Row],[عدد الدورات ]]</f>
        <v>0</v>
      </c>
      <c r="O2883" s="56">
        <f>Table4[[#This Row],[ سعر اليومية ]]*Table4[[#This Row],[عدد الدورات ]]-N2883</f>
        <v>0</v>
      </c>
      <c r="P2883" s="194"/>
      <c r="Q2883" s="194"/>
      <c r="R2883" s="194"/>
      <c r="S2883" s="58">
        <f>(Table4[[#This Row],[سعر يومية السائق]]*Table4[[#This Row],[عدد الدورات ]])-SUM(Table4[[#This Row],[سلف ]:[خصم ]])+Table4[[#This Row],[اضافي ]]</f>
        <v>0</v>
      </c>
      <c r="U2883" s="58">
        <f>Table4[[#This Row],[ سعر اليومية ]]*Table4[[#This Row],[عدد الدورات ]]-Table4[[#This Row],[سعر يومية السائق]]*L2883</f>
        <v>0</v>
      </c>
      <c r="V2883" s="58">
        <f>U2883-Table4[[#This Row],[W/H  3%]]</f>
        <v>0</v>
      </c>
      <c r="W2883" s="66" t="str">
        <f>Table4[[#This Row],[اليوم]]&amp;Table4[[#This Row],[الشهر ]]&amp;Table4[[#This Row],[العام]]</f>
        <v/>
      </c>
      <c r="X2883" s="66" t="s">
        <v>304</v>
      </c>
    </row>
    <row r="2884" spans="1:24" x14ac:dyDescent="0.3">
      <c r="A2884" s="62"/>
      <c r="B2884" s="62"/>
      <c r="C2884" s="62"/>
      <c r="D2884" s="41" t="e">
        <f t="shared" si="130"/>
        <v>#N/A</v>
      </c>
      <c r="E2884" s="4"/>
      <c r="F2884" s="41" t="e">
        <f>VLOOKUP(E2884,mapping!C:J,2,FALSE)</f>
        <v>#N/A</v>
      </c>
      <c r="G2884" s="41">
        <f>IFERROR(VLOOKUP(F2884,mapping!$D$3:$J$200,2,FALSE),0)</f>
        <v>0</v>
      </c>
      <c r="H2884" s="41">
        <f>IFERROR(VLOOKUP(F2884,mapping!$D$3:$J$200,3,FALSE),0)</f>
        <v>0</v>
      </c>
      <c r="I2884" s="41">
        <f>IFERROR(VLOOKUP(F2884,mapping!$D$3:$J$200,4,FALSE),0)</f>
        <v>0</v>
      </c>
      <c r="J2884" s="41">
        <f>IFERROR(VLOOKUP(F2884,mapping!$D$3:$J$200,5,FALSE),0)</f>
        <v>0</v>
      </c>
      <c r="K2884" s="63">
        <f>IF(W2884=mapping!$N$1,IFERROR(VLOOKUP(Table4[[#This Row],[Column1]],mapping!A:L,11,FALSE),0),IF(W2884&gt;mapping!$N$1,IFERROR(VLOOKUP(Table4[[#This Row],[Column1]],mapping!A:L,11,FALSE),0),))</f>
        <v>0</v>
      </c>
      <c r="L2884" s="139"/>
      <c r="M2884" s="60">
        <f>IF(W2884=mapping!$N$1,IFERROR(VLOOKUP(Table4[[#This Row],[Column1]],mapping!A:L,12,FALSE),0),IF(W2884&gt;mapping!$N$1,IFERROR(VLOOKUP(Table4[[#This Row],[Column1]],mapping!A:L,12,FALSE),0),0))</f>
        <v>0</v>
      </c>
      <c r="N2884" s="58">
        <f>Table4[[#This Row],[ سعر اليومية ]]*3%*Table4[[#This Row],[عدد الدورات ]]</f>
        <v>0</v>
      </c>
      <c r="O2884" s="56">
        <f>Table4[[#This Row],[ سعر اليومية ]]*Table4[[#This Row],[عدد الدورات ]]-N2884</f>
        <v>0</v>
      </c>
      <c r="P2884" s="194"/>
      <c r="Q2884" s="194"/>
      <c r="R2884" s="194"/>
      <c r="S2884" s="58">
        <f>(Table4[[#This Row],[سعر يومية السائق]]*Table4[[#This Row],[عدد الدورات ]])-SUM(Table4[[#This Row],[سلف ]:[خصم ]])+Table4[[#This Row],[اضافي ]]</f>
        <v>0</v>
      </c>
      <c r="U2884" s="58">
        <f>Table4[[#This Row],[ سعر اليومية ]]*Table4[[#This Row],[عدد الدورات ]]-Table4[[#This Row],[سعر يومية السائق]]*L2884</f>
        <v>0</v>
      </c>
      <c r="V2884" s="58">
        <f>U2884-Table4[[#This Row],[W/H  3%]]</f>
        <v>0</v>
      </c>
      <c r="W2884" s="66" t="str">
        <f>Table4[[#This Row],[اليوم]]&amp;Table4[[#This Row],[الشهر ]]&amp;Table4[[#This Row],[العام]]</f>
        <v/>
      </c>
      <c r="X2884" s="66" t="s">
        <v>304</v>
      </c>
    </row>
    <row r="2885" spans="1:24" x14ac:dyDescent="0.3">
      <c r="A2885" s="62"/>
      <c r="B2885" s="62"/>
      <c r="C2885" s="62"/>
      <c r="D2885" s="41" t="e">
        <f t="shared" si="130"/>
        <v>#N/A</v>
      </c>
      <c r="E2885" s="4"/>
      <c r="F2885" s="41" t="e">
        <f>VLOOKUP(E2885,mapping!C:J,2,FALSE)</f>
        <v>#N/A</v>
      </c>
      <c r="G2885" s="41">
        <f>IFERROR(VLOOKUP(F2885,mapping!$D$3:$J$200,2,FALSE),0)</f>
        <v>0</v>
      </c>
      <c r="H2885" s="41">
        <f>IFERROR(VLOOKUP(F2885,mapping!$D$3:$J$200,3,FALSE),0)</f>
        <v>0</v>
      </c>
      <c r="I2885" s="41">
        <f>IFERROR(VLOOKUP(F2885,mapping!$D$3:$J$200,4,FALSE),0)</f>
        <v>0</v>
      </c>
      <c r="J2885" s="41">
        <f>IFERROR(VLOOKUP(F2885,mapping!$D$3:$J$200,5,FALSE),0)</f>
        <v>0</v>
      </c>
      <c r="K2885" s="63">
        <f>IF(W2885=mapping!$N$1,IFERROR(VLOOKUP(Table4[[#This Row],[Column1]],mapping!A:L,11,FALSE),0),IF(W2885&gt;mapping!$N$1,IFERROR(VLOOKUP(Table4[[#This Row],[Column1]],mapping!A:L,11,FALSE),0),))</f>
        <v>0</v>
      </c>
      <c r="L2885" s="139"/>
      <c r="M2885" s="60">
        <f>IF(W2885=mapping!$N$1,IFERROR(VLOOKUP(Table4[[#This Row],[Column1]],mapping!A:L,12,FALSE),0),IF(W2885&gt;mapping!$N$1,IFERROR(VLOOKUP(Table4[[#This Row],[Column1]],mapping!A:L,12,FALSE),0),0))</f>
        <v>0</v>
      </c>
      <c r="N2885" s="58">
        <f>Table4[[#This Row],[ سعر اليومية ]]*3%*Table4[[#This Row],[عدد الدورات ]]</f>
        <v>0</v>
      </c>
      <c r="O2885" s="56">
        <f>Table4[[#This Row],[ سعر اليومية ]]*Table4[[#This Row],[عدد الدورات ]]-N2885</f>
        <v>0</v>
      </c>
      <c r="P2885" s="194"/>
      <c r="Q2885" s="194"/>
      <c r="R2885" s="194"/>
      <c r="S2885" s="58">
        <f>(Table4[[#This Row],[سعر يومية السائق]]*Table4[[#This Row],[عدد الدورات ]])-SUM(Table4[[#This Row],[سلف ]:[خصم ]])+Table4[[#This Row],[اضافي ]]</f>
        <v>0</v>
      </c>
      <c r="U2885" s="58">
        <f>Table4[[#This Row],[ سعر اليومية ]]*Table4[[#This Row],[عدد الدورات ]]-Table4[[#This Row],[سعر يومية السائق]]*L2885</f>
        <v>0</v>
      </c>
      <c r="V2885" s="58">
        <f>U2885-Table4[[#This Row],[W/H  3%]]</f>
        <v>0</v>
      </c>
      <c r="W2885" s="66" t="str">
        <f>Table4[[#This Row],[اليوم]]&amp;Table4[[#This Row],[الشهر ]]&amp;Table4[[#This Row],[العام]]</f>
        <v/>
      </c>
      <c r="X2885" s="66" t="s">
        <v>304</v>
      </c>
    </row>
    <row r="2886" spans="1:24" x14ac:dyDescent="0.3">
      <c r="A2886" s="62"/>
      <c r="B2886" s="62"/>
      <c r="C2886" s="62"/>
      <c r="D2886" s="41" t="e">
        <f t="shared" si="130"/>
        <v>#N/A</v>
      </c>
      <c r="E2886" s="4"/>
      <c r="F2886" s="41" t="e">
        <f>VLOOKUP(E2886,mapping!C:J,2,FALSE)</f>
        <v>#N/A</v>
      </c>
      <c r="G2886" s="41">
        <f>IFERROR(VLOOKUP(F2886,mapping!$D$3:$J$200,2,FALSE),0)</f>
        <v>0</v>
      </c>
      <c r="H2886" s="41">
        <f>IFERROR(VLOOKUP(F2886,mapping!$D$3:$J$200,3,FALSE),0)</f>
        <v>0</v>
      </c>
      <c r="I2886" s="41">
        <f>IFERROR(VLOOKUP(F2886,mapping!$D$3:$J$200,4,FALSE),0)</f>
        <v>0</v>
      </c>
      <c r="J2886" s="41">
        <f>IFERROR(VLOOKUP(F2886,mapping!$D$3:$J$200,5,FALSE),0)</f>
        <v>0</v>
      </c>
      <c r="K2886" s="63">
        <f>IF(W2886=mapping!$N$1,IFERROR(VLOOKUP(Table4[[#This Row],[Column1]],mapping!A:L,11,FALSE),0),IF(W2886&gt;mapping!$N$1,IFERROR(VLOOKUP(Table4[[#This Row],[Column1]],mapping!A:L,11,FALSE),0),))</f>
        <v>0</v>
      </c>
      <c r="L2886" s="139"/>
      <c r="M2886" s="60">
        <f>IF(W2886=mapping!$N$1,IFERROR(VLOOKUP(Table4[[#This Row],[Column1]],mapping!A:L,12,FALSE),0),IF(W2886&gt;mapping!$N$1,IFERROR(VLOOKUP(Table4[[#This Row],[Column1]],mapping!A:L,12,FALSE),0),0))</f>
        <v>0</v>
      </c>
      <c r="N2886" s="58">
        <f>Table4[[#This Row],[ سعر اليومية ]]*3%*Table4[[#This Row],[عدد الدورات ]]</f>
        <v>0</v>
      </c>
      <c r="O2886" s="56">
        <f>Table4[[#This Row],[ سعر اليومية ]]*Table4[[#This Row],[عدد الدورات ]]-N2886</f>
        <v>0</v>
      </c>
      <c r="P2886" s="194"/>
      <c r="Q2886" s="194"/>
      <c r="R2886" s="194"/>
      <c r="S2886" s="58">
        <f>(Table4[[#This Row],[سعر يومية السائق]]*Table4[[#This Row],[عدد الدورات ]])-SUM(Table4[[#This Row],[سلف ]:[خصم ]])+Table4[[#This Row],[اضافي ]]</f>
        <v>0</v>
      </c>
      <c r="U2886" s="58">
        <f>Table4[[#This Row],[ سعر اليومية ]]*Table4[[#This Row],[عدد الدورات ]]-Table4[[#This Row],[سعر يومية السائق]]*L2886</f>
        <v>0</v>
      </c>
      <c r="V2886" s="58">
        <f>U2886-Table4[[#This Row],[W/H  3%]]</f>
        <v>0</v>
      </c>
      <c r="W2886" s="66" t="str">
        <f>Table4[[#This Row],[اليوم]]&amp;Table4[[#This Row],[الشهر ]]&amp;Table4[[#This Row],[العام]]</f>
        <v/>
      </c>
      <c r="X2886" s="66" t="s">
        <v>304</v>
      </c>
    </row>
    <row r="2887" spans="1:24" x14ac:dyDescent="0.3">
      <c r="A2887" s="62"/>
      <c r="B2887" s="62"/>
      <c r="C2887" s="62"/>
      <c r="D2887" s="41" t="e">
        <f t="shared" si="130"/>
        <v>#N/A</v>
      </c>
      <c r="E2887" s="4"/>
      <c r="F2887" s="41" t="e">
        <f>VLOOKUP(E2887,mapping!C:J,2,FALSE)</f>
        <v>#N/A</v>
      </c>
      <c r="G2887" s="41">
        <f>IFERROR(VLOOKUP(F2887,mapping!$D$3:$J$200,2,FALSE),0)</f>
        <v>0</v>
      </c>
      <c r="H2887" s="41">
        <f>IFERROR(VLOOKUP(F2887,mapping!$D$3:$J$200,3,FALSE),0)</f>
        <v>0</v>
      </c>
      <c r="I2887" s="41">
        <f>IFERROR(VLOOKUP(F2887,mapping!$D$3:$J$200,4,FALSE),0)</f>
        <v>0</v>
      </c>
      <c r="J2887" s="41">
        <f>IFERROR(VLOOKUP(F2887,mapping!$D$3:$J$200,5,FALSE),0)</f>
        <v>0</v>
      </c>
      <c r="K2887" s="63">
        <f>IF(W2887=mapping!$N$1,IFERROR(VLOOKUP(Table4[[#This Row],[Column1]],mapping!A:L,11,FALSE),0),IF(W2887&gt;mapping!$N$1,IFERROR(VLOOKUP(Table4[[#This Row],[Column1]],mapping!A:L,11,FALSE),0),))</f>
        <v>0</v>
      </c>
      <c r="L2887" s="139"/>
      <c r="M2887" s="60">
        <f>IF(W2887=mapping!$N$1,IFERROR(VLOOKUP(Table4[[#This Row],[Column1]],mapping!A:L,12,FALSE),0),IF(W2887&gt;mapping!$N$1,IFERROR(VLOOKUP(Table4[[#This Row],[Column1]],mapping!A:L,12,FALSE),0),0))</f>
        <v>0</v>
      </c>
      <c r="N2887" s="58">
        <f>Table4[[#This Row],[ سعر اليومية ]]*3%*Table4[[#This Row],[عدد الدورات ]]</f>
        <v>0</v>
      </c>
      <c r="O2887" s="56">
        <f>Table4[[#This Row],[ سعر اليومية ]]*Table4[[#This Row],[عدد الدورات ]]-N2887</f>
        <v>0</v>
      </c>
      <c r="P2887" s="194"/>
      <c r="Q2887" s="194"/>
      <c r="R2887" s="194"/>
      <c r="S2887" s="58">
        <f>(Table4[[#This Row],[سعر يومية السائق]]*Table4[[#This Row],[عدد الدورات ]])-SUM(Table4[[#This Row],[سلف ]:[خصم ]])+Table4[[#This Row],[اضافي ]]</f>
        <v>0</v>
      </c>
      <c r="U2887" s="58">
        <f>Table4[[#This Row],[ سعر اليومية ]]*Table4[[#This Row],[عدد الدورات ]]-Table4[[#This Row],[سعر يومية السائق]]*L2887</f>
        <v>0</v>
      </c>
      <c r="V2887" s="58">
        <f>U2887-Table4[[#This Row],[W/H  3%]]</f>
        <v>0</v>
      </c>
      <c r="W2887" s="66" t="str">
        <f>Table4[[#This Row],[اليوم]]&amp;Table4[[#This Row],[الشهر ]]&amp;Table4[[#This Row],[العام]]</f>
        <v/>
      </c>
      <c r="X2887" s="66" t="s">
        <v>304</v>
      </c>
    </row>
    <row r="2888" spans="1:24" x14ac:dyDescent="0.3">
      <c r="A2888" s="62"/>
      <c r="B2888" s="62"/>
      <c r="C2888" s="62"/>
      <c r="D2888" s="41" t="e">
        <f t="shared" si="130"/>
        <v>#N/A</v>
      </c>
      <c r="E2888" s="4"/>
      <c r="F2888" s="41" t="e">
        <f>VLOOKUP(E2888,mapping!C:J,2,FALSE)</f>
        <v>#N/A</v>
      </c>
      <c r="G2888" s="41">
        <f>IFERROR(VLOOKUP(F2888,mapping!$D$3:$J$200,2,FALSE),0)</f>
        <v>0</v>
      </c>
      <c r="H2888" s="41">
        <f>IFERROR(VLOOKUP(F2888,mapping!$D$3:$J$200,3,FALSE),0)</f>
        <v>0</v>
      </c>
      <c r="I2888" s="41">
        <f>IFERROR(VLOOKUP(F2888,mapping!$D$3:$J$200,4,FALSE),0)</f>
        <v>0</v>
      </c>
      <c r="J2888" s="41">
        <f>IFERROR(VLOOKUP(F2888,mapping!$D$3:$J$200,5,FALSE),0)</f>
        <v>0</v>
      </c>
      <c r="K2888" s="63">
        <f>IF(W2888=mapping!$N$1,IFERROR(VLOOKUP(Table4[[#This Row],[Column1]],mapping!A:L,11,FALSE),0),IF(W2888&gt;mapping!$N$1,IFERROR(VLOOKUP(Table4[[#This Row],[Column1]],mapping!A:L,11,FALSE),0),))</f>
        <v>0</v>
      </c>
      <c r="L2888" s="139"/>
      <c r="M2888" s="60">
        <f>IF(W2888=mapping!$N$1,IFERROR(VLOOKUP(Table4[[#This Row],[Column1]],mapping!A:L,12,FALSE),0),IF(W2888&gt;mapping!$N$1,IFERROR(VLOOKUP(Table4[[#This Row],[Column1]],mapping!A:L,12,FALSE),0),0))</f>
        <v>0</v>
      </c>
      <c r="N2888" s="58">
        <f>Table4[[#This Row],[ سعر اليومية ]]*3%*Table4[[#This Row],[عدد الدورات ]]</f>
        <v>0</v>
      </c>
      <c r="O2888" s="56">
        <f>Table4[[#This Row],[ سعر اليومية ]]*Table4[[#This Row],[عدد الدورات ]]-N2888</f>
        <v>0</v>
      </c>
      <c r="P2888" s="194"/>
      <c r="Q2888" s="194"/>
      <c r="R2888" s="194"/>
      <c r="S2888" s="58">
        <f>(Table4[[#This Row],[سعر يومية السائق]]*Table4[[#This Row],[عدد الدورات ]])-SUM(Table4[[#This Row],[سلف ]:[خصم ]])+Table4[[#This Row],[اضافي ]]</f>
        <v>0</v>
      </c>
      <c r="U2888" s="58">
        <f>Table4[[#This Row],[ سعر اليومية ]]*Table4[[#This Row],[عدد الدورات ]]-Table4[[#This Row],[سعر يومية السائق]]*L2888</f>
        <v>0</v>
      </c>
      <c r="V2888" s="58">
        <f>U2888-Table4[[#This Row],[W/H  3%]]</f>
        <v>0</v>
      </c>
      <c r="W2888" s="66" t="str">
        <f>Table4[[#This Row],[اليوم]]&amp;Table4[[#This Row],[الشهر ]]&amp;Table4[[#This Row],[العام]]</f>
        <v/>
      </c>
      <c r="X2888" s="66" t="s">
        <v>304</v>
      </c>
    </row>
    <row r="2889" spans="1:24" x14ac:dyDescent="0.3">
      <c r="A2889" s="62"/>
      <c r="B2889" s="62"/>
      <c r="C2889" s="62"/>
      <c r="D2889" s="41" t="e">
        <f t="shared" si="130"/>
        <v>#N/A</v>
      </c>
      <c r="E2889" s="4"/>
      <c r="F2889" s="41" t="e">
        <f>VLOOKUP(E2889,mapping!C:J,2,FALSE)</f>
        <v>#N/A</v>
      </c>
      <c r="G2889" s="41">
        <f>IFERROR(VLOOKUP(F2889,mapping!$D$3:$J$200,2,FALSE),0)</f>
        <v>0</v>
      </c>
      <c r="H2889" s="41">
        <f>IFERROR(VLOOKUP(F2889,mapping!$D$3:$J$200,3,FALSE),0)</f>
        <v>0</v>
      </c>
      <c r="I2889" s="41">
        <f>IFERROR(VLOOKUP(F2889,mapping!$D$3:$J$200,4,FALSE),0)</f>
        <v>0</v>
      </c>
      <c r="J2889" s="41">
        <f>IFERROR(VLOOKUP(F2889,mapping!$D$3:$J$200,5,FALSE),0)</f>
        <v>0</v>
      </c>
      <c r="K2889" s="63">
        <f>IF(W2889=mapping!$N$1,IFERROR(VLOOKUP(Table4[[#This Row],[Column1]],mapping!A:L,11,FALSE),0),IF(W2889&gt;mapping!$N$1,IFERROR(VLOOKUP(Table4[[#This Row],[Column1]],mapping!A:L,11,FALSE),0),))</f>
        <v>0</v>
      </c>
      <c r="L2889" s="139"/>
      <c r="M2889" s="60">
        <f>IF(W2889=mapping!$N$1,IFERROR(VLOOKUP(Table4[[#This Row],[Column1]],mapping!A:L,12,FALSE),0),IF(W2889&gt;mapping!$N$1,IFERROR(VLOOKUP(Table4[[#This Row],[Column1]],mapping!A:L,12,FALSE),0),0))</f>
        <v>0</v>
      </c>
      <c r="N2889" s="58">
        <f>Table4[[#This Row],[ سعر اليومية ]]*3%*Table4[[#This Row],[عدد الدورات ]]</f>
        <v>0</v>
      </c>
      <c r="O2889" s="56">
        <f>Table4[[#This Row],[ سعر اليومية ]]*Table4[[#This Row],[عدد الدورات ]]-N2889</f>
        <v>0</v>
      </c>
      <c r="P2889" s="194"/>
      <c r="Q2889" s="194"/>
      <c r="R2889" s="194"/>
      <c r="S2889" s="58">
        <f>(Table4[[#This Row],[سعر يومية السائق]]*Table4[[#This Row],[عدد الدورات ]])-SUM(Table4[[#This Row],[سلف ]:[خصم ]])+Table4[[#This Row],[اضافي ]]</f>
        <v>0</v>
      </c>
      <c r="U2889" s="58">
        <f>Table4[[#This Row],[ سعر اليومية ]]*Table4[[#This Row],[عدد الدورات ]]-Table4[[#This Row],[سعر يومية السائق]]*L2889</f>
        <v>0</v>
      </c>
      <c r="V2889" s="58">
        <f>U2889-Table4[[#This Row],[W/H  3%]]</f>
        <v>0</v>
      </c>
      <c r="W2889" s="66" t="str">
        <f>Table4[[#This Row],[اليوم]]&amp;Table4[[#This Row],[الشهر ]]&amp;Table4[[#This Row],[العام]]</f>
        <v/>
      </c>
      <c r="X2889" s="66" t="s">
        <v>304</v>
      </c>
    </row>
    <row r="2890" spans="1:24" x14ac:dyDescent="0.3">
      <c r="A2890" s="62"/>
      <c r="B2890" s="62"/>
      <c r="C2890" s="62"/>
      <c r="D2890" s="41" t="e">
        <f t="shared" si="130"/>
        <v>#N/A</v>
      </c>
      <c r="E2890" s="4"/>
      <c r="F2890" s="41" t="e">
        <f>VLOOKUP(E2890,mapping!C:J,2,FALSE)</f>
        <v>#N/A</v>
      </c>
      <c r="G2890" s="41">
        <f>IFERROR(VLOOKUP(F2890,mapping!$D$3:$J$200,2,FALSE),0)</f>
        <v>0</v>
      </c>
      <c r="H2890" s="41">
        <f>IFERROR(VLOOKUP(F2890,mapping!$D$3:$J$200,3,FALSE),0)</f>
        <v>0</v>
      </c>
      <c r="I2890" s="41">
        <f>IFERROR(VLOOKUP(F2890,mapping!$D$3:$J$200,4,FALSE),0)</f>
        <v>0</v>
      </c>
      <c r="J2890" s="41">
        <f>IFERROR(VLOOKUP(F2890,mapping!$D$3:$J$200,5,FALSE),0)</f>
        <v>0</v>
      </c>
      <c r="K2890" s="63">
        <f>IF(W2890=mapping!$N$1,IFERROR(VLOOKUP(Table4[[#This Row],[Column1]],mapping!A:L,11,FALSE),0),IF(W2890&gt;mapping!$N$1,IFERROR(VLOOKUP(Table4[[#This Row],[Column1]],mapping!A:L,11,FALSE),0),))</f>
        <v>0</v>
      </c>
      <c r="L2890" s="139"/>
      <c r="M2890" s="60">
        <f>IF(W2890=mapping!$N$1,IFERROR(VLOOKUP(Table4[[#This Row],[Column1]],mapping!A:L,12,FALSE),0),IF(W2890&gt;mapping!$N$1,IFERROR(VLOOKUP(Table4[[#This Row],[Column1]],mapping!A:L,12,FALSE),0),0))</f>
        <v>0</v>
      </c>
      <c r="N2890" s="58">
        <f>Table4[[#This Row],[ سعر اليومية ]]*3%*Table4[[#This Row],[عدد الدورات ]]</f>
        <v>0</v>
      </c>
      <c r="O2890" s="56">
        <f>Table4[[#This Row],[ سعر اليومية ]]*Table4[[#This Row],[عدد الدورات ]]-N2890</f>
        <v>0</v>
      </c>
      <c r="P2890" s="194"/>
      <c r="Q2890" s="194"/>
      <c r="R2890" s="194"/>
      <c r="S2890" s="58">
        <f>(Table4[[#This Row],[سعر يومية السائق]]*Table4[[#This Row],[عدد الدورات ]])-SUM(Table4[[#This Row],[سلف ]:[خصم ]])+Table4[[#This Row],[اضافي ]]</f>
        <v>0</v>
      </c>
      <c r="U2890" s="58">
        <f>Table4[[#This Row],[ سعر اليومية ]]*Table4[[#This Row],[عدد الدورات ]]-Table4[[#This Row],[سعر يومية السائق]]*L2890</f>
        <v>0</v>
      </c>
      <c r="V2890" s="58">
        <f>U2890-Table4[[#This Row],[W/H  3%]]</f>
        <v>0</v>
      </c>
      <c r="W2890" s="66" t="str">
        <f>Table4[[#This Row],[اليوم]]&amp;Table4[[#This Row],[الشهر ]]&amp;Table4[[#This Row],[العام]]</f>
        <v/>
      </c>
      <c r="X2890" s="66" t="s">
        <v>304</v>
      </c>
    </row>
    <row r="2891" spans="1:24" x14ac:dyDescent="0.3">
      <c r="A2891" s="62"/>
      <c r="B2891" s="62"/>
      <c r="C2891" s="62"/>
      <c r="D2891" s="41" t="e">
        <f t="shared" si="130"/>
        <v>#N/A</v>
      </c>
      <c r="E2891" s="4"/>
      <c r="F2891" s="41" t="e">
        <f>VLOOKUP(E2891,mapping!C:J,2,FALSE)</f>
        <v>#N/A</v>
      </c>
      <c r="G2891" s="41">
        <f>IFERROR(VLOOKUP(F2891,mapping!$D$3:$J$200,2,FALSE),0)</f>
        <v>0</v>
      </c>
      <c r="H2891" s="41">
        <f>IFERROR(VLOOKUP(F2891,mapping!$D$3:$J$200,3,FALSE),0)</f>
        <v>0</v>
      </c>
      <c r="I2891" s="41">
        <f>IFERROR(VLOOKUP(F2891,mapping!$D$3:$J$200,4,FALSE),0)</f>
        <v>0</v>
      </c>
      <c r="J2891" s="41">
        <f>IFERROR(VLOOKUP(F2891,mapping!$D$3:$J$200,5,FALSE),0)</f>
        <v>0</v>
      </c>
      <c r="K2891" s="63">
        <f>IF(W2891=mapping!$N$1,IFERROR(VLOOKUP(Table4[[#This Row],[Column1]],mapping!A:L,11,FALSE),0),IF(W2891&gt;mapping!$N$1,IFERROR(VLOOKUP(Table4[[#This Row],[Column1]],mapping!A:L,11,FALSE),0),))</f>
        <v>0</v>
      </c>
      <c r="L2891" s="139"/>
      <c r="M2891" s="60">
        <f>IF(W2891=mapping!$N$1,IFERROR(VLOOKUP(Table4[[#This Row],[Column1]],mapping!A:L,12,FALSE),0),IF(W2891&gt;mapping!$N$1,IFERROR(VLOOKUP(Table4[[#This Row],[Column1]],mapping!A:L,12,FALSE),0),0))</f>
        <v>0</v>
      </c>
      <c r="N2891" s="58">
        <f>Table4[[#This Row],[ سعر اليومية ]]*3%*Table4[[#This Row],[عدد الدورات ]]</f>
        <v>0</v>
      </c>
      <c r="O2891" s="56">
        <f>Table4[[#This Row],[ سعر اليومية ]]*Table4[[#This Row],[عدد الدورات ]]-N2891</f>
        <v>0</v>
      </c>
      <c r="P2891" s="194"/>
      <c r="Q2891" s="194"/>
      <c r="R2891" s="194"/>
      <c r="S2891" s="58">
        <f>(Table4[[#This Row],[سعر يومية السائق]]*Table4[[#This Row],[عدد الدورات ]])-SUM(Table4[[#This Row],[سلف ]:[خصم ]])+Table4[[#This Row],[اضافي ]]</f>
        <v>0</v>
      </c>
      <c r="U2891" s="58">
        <f>Table4[[#This Row],[ سعر اليومية ]]*Table4[[#This Row],[عدد الدورات ]]-Table4[[#This Row],[سعر يومية السائق]]*L2891</f>
        <v>0</v>
      </c>
      <c r="V2891" s="58">
        <f>U2891-Table4[[#This Row],[W/H  3%]]</f>
        <v>0</v>
      </c>
      <c r="W2891" s="66" t="str">
        <f>Table4[[#This Row],[اليوم]]&amp;Table4[[#This Row],[الشهر ]]&amp;Table4[[#This Row],[العام]]</f>
        <v/>
      </c>
      <c r="X2891" s="66" t="s">
        <v>304</v>
      </c>
    </row>
    <row r="2892" spans="1:24" x14ac:dyDescent="0.3">
      <c r="A2892" s="62"/>
      <c r="B2892" s="62"/>
      <c r="C2892" s="62"/>
      <c r="D2892" s="41" t="e">
        <f t="shared" si="130"/>
        <v>#N/A</v>
      </c>
      <c r="E2892" s="4"/>
      <c r="F2892" s="41" t="e">
        <f>VLOOKUP(E2892,mapping!C:J,2,FALSE)</f>
        <v>#N/A</v>
      </c>
      <c r="G2892" s="41">
        <f>IFERROR(VLOOKUP(F2892,mapping!$D$3:$J$200,2,FALSE),0)</f>
        <v>0</v>
      </c>
      <c r="H2892" s="41">
        <f>IFERROR(VLOOKUP(F2892,mapping!$D$3:$J$200,3,FALSE),0)</f>
        <v>0</v>
      </c>
      <c r="I2892" s="41">
        <f>IFERROR(VLOOKUP(F2892,mapping!$D$3:$J$200,4,FALSE),0)</f>
        <v>0</v>
      </c>
      <c r="J2892" s="41">
        <f>IFERROR(VLOOKUP(F2892,mapping!$D$3:$J$200,5,FALSE),0)</f>
        <v>0</v>
      </c>
      <c r="K2892" s="63">
        <f>IF(W2892=mapping!$N$1,IFERROR(VLOOKUP(Table4[[#This Row],[Column1]],mapping!A:L,11,FALSE),0),IF(W2892&gt;mapping!$N$1,IFERROR(VLOOKUP(Table4[[#This Row],[Column1]],mapping!A:L,11,FALSE),0),))</f>
        <v>0</v>
      </c>
      <c r="L2892" s="139"/>
      <c r="M2892" s="60">
        <f>IF(W2892=mapping!$N$1,IFERROR(VLOOKUP(Table4[[#This Row],[Column1]],mapping!A:L,12,FALSE),0),IF(W2892&gt;mapping!$N$1,IFERROR(VLOOKUP(Table4[[#This Row],[Column1]],mapping!A:L,12,FALSE),0),0))</f>
        <v>0</v>
      </c>
      <c r="N2892" s="58">
        <f>Table4[[#This Row],[ سعر اليومية ]]*3%*Table4[[#This Row],[عدد الدورات ]]</f>
        <v>0</v>
      </c>
      <c r="O2892" s="56">
        <f>Table4[[#This Row],[ سعر اليومية ]]*Table4[[#This Row],[عدد الدورات ]]-N2892</f>
        <v>0</v>
      </c>
      <c r="P2892" s="194"/>
      <c r="Q2892" s="194"/>
      <c r="R2892" s="194"/>
      <c r="S2892" s="58">
        <f>(Table4[[#This Row],[سعر يومية السائق]]*Table4[[#This Row],[عدد الدورات ]])-SUM(Table4[[#This Row],[سلف ]:[خصم ]])+Table4[[#This Row],[اضافي ]]</f>
        <v>0</v>
      </c>
      <c r="U2892" s="58">
        <f>Table4[[#This Row],[ سعر اليومية ]]*Table4[[#This Row],[عدد الدورات ]]-Table4[[#This Row],[سعر يومية السائق]]*L2892</f>
        <v>0</v>
      </c>
      <c r="V2892" s="58">
        <f>U2892-Table4[[#This Row],[W/H  3%]]</f>
        <v>0</v>
      </c>
      <c r="W2892" s="66" t="str">
        <f>Table4[[#This Row],[اليوم]]&amp;Table4[[#This Row],[الشهر ]]&amp;Table4[[#This Row],[العام]]</f>
        <v/>
      </c>
      <c r="X2892" s="66" t="s">
        <v>304</v>
      </c>
    </row>
    <row r="2893" spans="1:24" x14ac:dyDescent="0.3">
      <c r="A2893" s="62"/>
      <c r="B2893" s="62"/>
      <c r="C2893" s="62"/>
      <c r="D2893" s="41" t="e">
        <f t="shared" si="130"/>
        <v>#N/A</v>
      </c>
      <c r="E2893" s="4"/>
      <c r="F2893" s="41" t="e">
        <f>VLOOKUP(E2893,mapping!C:J,2,FALSE)</f>
        <v>#N/A</v>
      </c>
      <c r="G2893" s="41">
        <f>IFERROR(VLOOKUP(F2893,mapping!$D$3:$J$200,2,FALSE),0)</f>
        <v>0</v>
      </c>
      <c r="H2893" s="41">
        <f>IFERROR(VLOOKUP(F2893,mapping!$D$3:$J$200,3,FALSE),0)</f>
        <v>0</v>
      </c>
      <c r="I2893" s="41">
        <f>IFERROR(VLOOKUP(F2893,mapping!$D$3:$J$200,4,FALSE),0)</f>
        <v>0</v>
      </c>
      <c r="J2893" s="41">
        <f>IFERROR(VLOOKUP(F2893,mapping!$D$3:$J$200,5,FALSE),0)</f>
        <v>0</v>
      </c>
      <c r="K2893" s="63">
        <f>IF(W2893=mapping!$N$1,IFERROR(VLOOKUP(Table4[[#This Row],[Column1]],mapping!A:L,11,FALSE),0),IF(W2893&gt;mapping!$N$1,IFERROR(VLOOKUP(Table4[[#This Row],[Column1]],mapping!A:L,11,FALSE),0),))</f>
        <v>0</v>
      </c>
      <c r="L2893" s="139"/>
      <c r="M2893" s="60">
        <f>IF(W2893=mapping!$N$1,IFERROR(VLOOKUP(Table4[[#This Row],[Column1]],mapping!A:L,12,FALSE),0),IF(W2893&gt;mapping!$N$1,IFERROR(VLOOKUP(Table4[[#This Row],[Column1]],mapping!A:L,12,FALSE),0),0))</f>
        <v>0</v>
      </c>
      <c r="N2893" s="58">
        <f>Table4[[#This Row],[ سعر اليومية ]]*3%*Table4[[#This Row],[عدد الدورات ]]</f>
        <v>0</v>
      </c>
      <c r="O2893" s="56">
        <f>Table4[[#This Row],[ سعر اليومية ]]*Table4[[#This Row],[عدد الدورات ]]-N2893</f>
        <v>0</v>
      </c>
      <c r="P2893" s="194"/>
      <c r="Q2893" s="194"/>
      <c r="R2893" s="194"/>
      <c r="S2893" s="58">
        <f>(Table4[[#This Row],[سعر يومية السائق]]*Table4[[#This Row],[عدد الدورات ]])-SUM(Table4[[#This Row],[سلف ]:[خصم ]])+Table4[[#This Row],[اضافي ]]</f>
        <v>0</v>
      </c>
      <c r="U2893" s="58">
        <f>Table4[[#This Row],[ سعر اليومية ]]*Table4[[#This Row],[عدد الدورات ]]-Table4[[#This Row],[سعر يومية السائق]]*L2893</f>
        <v>0</v>
      </c>
      <c r="V2893" s="58">
        <f>U2893-Table4[[#This Row],[W/H  3%]]</f>
        <v>0</v>
      </c>
      <c r="W2893" s="66" t="str">
        <f>Table4[[#This Row],[اليوم]]&amp;Table4[[#This Row],[الشهر ]]&amp;Table4[[#This Row],[العام]]</f>
        <v/>
      </c>
      <c r="X2893" s="66" t="s">
        <v>304</v>
      </c>
    </row>
    <row r="2894" spans="1:24" x14ac:dyDescent="0.3">
      <c r="A2894" s="62"/>
      <c r="B2894" s="62"/>
      <c r="C2894" s="62"/>
      <c r="D2894" s="41" t="e">
        <f t="shared" si="130"/>
        <v>#N/A</v>
      </c>
      <c r="E2894" s="4"/>
      <c r="F2894" s="41" t="e">
        <f>VLOOKUP(E2894,mapping!C:J,2,FALSE)</f>
        <v>#N/A</v>
      </c>
      <c r="G2894" s="41">
        <f>IFERROR(VLOOKUP(F2894,mapping!$D$3:$J$200,2,FALSE),0)</f>
        <v>0</v>
      </c>
      <c r="H2894" s="41">
        <f>IFERROR(VLOOKUP(F2894,mapping!$D$3:$J$200,3,FALSE),0)</f>
        <v>0</v>
      </c>
      <c r="I2894" s="41">
        <f>IFERROR(VLOOKUP(F2894,mapping!$D$3:$J$200,4,FALSE),0)</f>
        <v>0</v>
      </c>
      <c r="J2894" s="41">
        <f>IFERROR(VLOOKUP(F2894,mapping!$D$3:$J$200,5,FALSE),0)</f>
        <v>0</v>
      </c>
      <c r="K2894" s="63">
        <f>IF(W2894=mapping!$N$1,IFERROR(VLOOKUP(Table4[[#This Row],[Column1]],mapping!A:L,11,FALSE),0),IF(W2894&gt;mapping!$N$1,IFERROR(VLOOKUP(Table4[[#This Row],[Column1]],mapping!A:L,11,FALSE),0),))</f>
        <v>0</v>
      </c>
      <c r="L2894" s="139"/>
      <c r="M2894" s="60">
        <f>IF(W2894=mapping!$N$1,IFERROR(VLOOKUP(Table4[[#This Row],[Column1]],mapping!A:L,12,FALSE),0),IF(W2894&gt;mapping!$N$1,IFERROR(VLOOKUP(Table4[[#This Row],[Column1]],mapping!A:L,12,FALSE),0),0))</f>
        <v>0</v>
      </c>
      <c r="N2894" s="58">
        <f>Table4[[#This Row],[ سعر اليومية ]]*3%*Table4[[#This Row],[عدد الدورات ]]</f>
        <v>0</v>
      </c>
      <c r="O2894" s="56">
        <f>Table4[[#This Row],[ سعر اليومية ]]*Table4[[#This Row],[عدد الدورات ]]-N2894</f>
        <v>0</v>
      </c>
      <c r="P2894" s="194"/>
      <c r="Q2894" s="194"/>
      <c r="R2894" s="194"/>
      <c r="S2894" s="58">
        <f>(Table4[[#This Row],[سعر يومية السائق]]*Table4[[#This Row],[عدد الدورات ]])-SUM(Table4[[#This Row],[سلف ]:[خصم ]])+Table4[[#This Row],[اضافي ]]</f>
        <v>0</v>
      </c>
      <c r="U2894" s="58">
        <f>Table4[[#This Row],[ سعر اليومية ]]*Table4[[#This Row],[عدد الدورات ]]-Table4[[#This Row],[سعر يومية السائق]]*L2894</f>
        <v>0</v>
      </c>
      <c r="V2894" s="58">
        <f>U2894-Table4[[#This Row],[W/H  3%]]</f>
        <v>0</v>
      </c>
      <c r="W2894" s="66" t="str">
        <f>Table4[[#This Row],[اليوم]]&amp;Table4[[#This Row],[الشهر ]]&amp;Table4[[#This Row],[العام]]</f>
        <v/>
      </c>
      <c r="X2894" s="66" t="s">
        <v>304</v>
      </c>
    </row>
    <row r="2895" spans="1:24" x14ac:dyDescent="0.3">
      <c r="A2895" s="62"/>
      <c r="B2895" s="62"/>
      <c r="C2895" s="62"/>
      <c r="D2895" s="41" t="e">
        <f t="shared" si="130"/>
        <v>#N/A</v>
      </c>
      <c r="E2895" s="4"/>
      <c r="F2895" s="41" t="e">
        <f>VLOOKUP(E2895,mapping!C:J,2,FALSE)</f>
        <v>#N/A</v>
      </c>
      <c r="G2895" s="41">
        <f>IFERROR(VLOOKUP(F2895,mapping!$D$3:$J$200,2,FALSE),0)</f>
        <v>0</v>
      </c>
      <c r="H2895" s="41">
        <f>IFERROR(VLOOKUP(F2895,mapping!$D$3:$J$200,3,FALSE),0)</f>
        <v>0</v>
      </c>
      <c r="I2895" s="41">
        <f>IFERROR(VLOOKUP(F2895,mapping!$D$3:$J$200,4,FALSE),0)</f>
        <v>0</v>
      </c>
      <c r="J2895" s="41">
        <f>IFERROR(VLOOKUP(F2895,mapping!$D$3:$J$200,5,FALSE),0)</f>
        <v>0</v>
      </c>
      <c r="K2895" s="63">
        <f>IF(W2895=mapping!$N$1,IFERROR(VLOOKUP(Table4[[#This Row],[Column1]],mapping!A:L,11,FALSE),0),IF(W2895&gt;mapping!$N$1,IFERROR(VLOOKUP(Table4[[#This Row],[Column1]],mapping!A:L,11,FALSE),0),))</f>
        <v>0</v>
      </c>
      <c r="L2895" s="139"/>
      <c r="M2895" s="60">
        <f>IF(W2895=mapping!$N$1,IFERROR(VLOOKUP(Table4[[#This Row],[Column1]],mapping!A:L,12,FALSE),0),IF(W2895&gt;mapping!$N$1,IFERROR(VLOOKUP(Table4[[#This Row],[Column1]],mapping!A:L,12,FALSE),0),0))</f>
        <v>0</v>
      </c>
      <c r="N2895" s="58">
        <f>Table4[[#This Row],[ سعر اليومية ]]*3%*Table4[[#This Row],[عدد الدورات ]]</f>
        <v>0</v>
      </c>
      <c r="O2895" s="56">
        <f>Table4[[#This Row],[ سعر اليومية ]]*Table4[[#This Row],[عدد الدورات ]]-N2895</f>
        <v>0</v>
      </c>
      <c r="P2895" s="194"/>
      <c r="Q2895" s="194"/>
      <c r="R2895" s="194"/>
      <c r="S2895" s="58">
        <f>(Table4[[#This Row],[سعر يومية السائق]]*Table4[[#This Row],[عدد الدورات ]])-SUM(Table4[[#This Row],[سلف ]:[خصم ]])+Table4[[#This Row],[اضافي ]]</f>
        <v>0</v>
      </c>
      <c r="U2895" s="58">
        <f>Table4[[#This Row],[ سعر اليومية ]]*Table4[[#This Row],[عدد الدورات ]]-Table4[[#This Row],[سعر يومية السائق]]*L2895</f>
        <v>0</v>
      </c>
      <c r="V2895" s="58">
        <f>U2895-Table4[[#This Row],[W/H  3%]]</f>
        <v>0</v>
      </c>
      <c r="W2895" s="66" t="str">
        <f>Table4[[#This Row],[اليوم]]&amp;Table4[[#This Row],[الشهر ]]&amp;Table4[[#This Row],[العام]]</f>
        <v/>
      </c>
      <c r="X2895" s="66" t="s">
        <v>304</v>
      </c>
    </row>
    <row r="2896" spans="1:24" x14ac:dyDescent="0.3">
      <c r="A2896" s="62"/>
      <c r="B2896" s="62"/>
      <c r="C2896" s="62"/>
      <c r="D2896" s="41" t="e">
        <f t="shared" si="130"/>
        <v>#N/A</v>
      </c>
      <c r="E2896" s="4"/>
      <c r="F2896" s="41" t="e">
        <f>VLOOKUP(E2896,mapping!C:J,2,FALSE)</f>
        <v>#N/A</v>
      </c>
      <c r="G2896" s="41">
        <f>IFERROR(VLOOKUP(F2896,mapping!$D$3:$J$200,2,FALSE),0)</f>
        <v>0</v>
      </c>
      <c r="H2896" s="41">
        <f>IFERROR(VLOOKUP(F2896,mapping!$D$3:$J$200,3,FALSE),0)</f>
        <v>0</v>
      </c>
      <c r="I2896" s="41">
        <f>IFERROR(VLOOKUP(F2896,mapping!$D$3:$J$200,4,FALSE),0)</f>
        <v>0</v>
      </c>
      <c r="J2896" s="41">
        <f>IFERROR(VLOOKUP(F2896,mapping!$D$3:$J$200,5,FALSE),0)</f>
        <v>0</v>
      </c>
      <c r="K2896" s="63">
        <f>IF(W2896=mapping!$N$1,IFERROR(VLOOKUP(Table4[[#This Row],[Column1]],mapping!A:L,11,FALSE),0),IF(W2896&gt;mapping!$N$1,IFERROR(VLOOKUP(Table4[[#This Row],[Column1]],mapping!A:L,11,FALSE),0),))</f>
        <v>0</v>
      </c>
      <c r="L2896" s="139"/>
      <c r="M2896" s="60">
        <f>IF(W2896=mapping!$N$1,IFERROR(VLOOKUP(Table4[[#This Row],[Column1]],mapping!A:L,12,FALSE),0),IF(W2896&gt;mapping!$N$1,IFERROR(VLOOKUP(Table4[[#This Row],[Column1]],mapping!A:L,12,FALSE),0),0))</f>
        <v>0</v>
      </c>
      <c r="N2896" s="58">
        <f>Table4[[#This Row],[ سعر اليومية ]]*3%*Table4[[#This Row],[عدد الدورات ]]</f>
        <v>0</v>
      </c>
      <c r="O2896" s="56">
        <f>Table4[[#This Row],[ سعر اليومية ]]*Table4[[#This Row],[عدد الدورات ]]-N2896</f>
        <v>0</v>
      </c>
      <c r="P2896" s="194"/>
      <c r="Q2896" s="194"/>
      <c r="R2896" s="194"/>
      <c r="S2896" s="58">
        <f>(Table4[[#This Row],[سعر يومية السائق]]*Table4[[#This Row],[عدد الدورات ]])-SUM(Table4[[#This Row],[سلف ]:[خصم ]])+Table4[[#This Row],[اضافي ]]</f>
        <v>0</v>
      </c>
      <c r="U2896" s="58">
        <f>Table4[[#This Row],[ سعر اليومية ]]*Table4[[#This Row],[عدد الدورات ]]-Table4[[#This Row],[سعر يومية السائق]]*L2896</f>
        <v>0</v>
      </c>
      <c r="V2896" s="58">
        <f>U2896-Table4[[#This Row],[W/H  3%]]</f>
        <v>0</v>
      </c>
      <c r="W2896" s="66" t="str">
        <f>Table4[[#This Row],[اليوم]]&amp;Table4[[#This Row],[الشهر ]]&amp;Table4[[#This Row],[العام]]</f>
        <v/>
      </c>
      <c r="X2896" s="66" t="s">
        <v>304</v>
      </c>
    </row>
    <row r="2897" spans="1:24" x14ac:dyDescent="0.3">
      <c r="A2897" s="62"/>
      <c r="B2897" s="62"/>
      <c r="C2897" s="62"/>
      <c r="D2897" s="41" t="e">
        <f t="shared" si="130"/>
        <v>#N/A</v>
      </c>
      <c r="E2897" s="4"/>
      <c r="F2897" s="41" t="e">
        <f>VLOOKUP(E2897,mapping!C:J,2,FALSE)</f>
        <v>#N/A</v>
      </c>
      <c r="G2897" s="41">
        <f>IFERROR(VLOOKUP(F2897,mapping!$D$3:$J$200,2,FALSE),0)</f>
        <v>0</v>
      </c>
      <c r="H2897" s="41">
        <f>IFERROR(VLOOKUP(F2897,mapping!$D$3:$J$200,3,FALSE),0)</f>
        <v>0</v>
      </c>
      <c r="I2897" s="41">
        <f>IFERROR(VLOOKUP(F2897,mapping!$D$3:$J$200,4,FALSE),0)</f>
        <v>0</v>
      </c>
      <c r="J2897" s="41">
        <f>IFERROR(VLOOKUP(F2897,mapping!$D$3:$J$200,5,FALSE),0)</f>
        <v>0</v>
      </c>
      <c r="K2897" s="63">
        <f>IF(W2897=mapping!$N$1,IFERROR(VLOOKUP(Table4[[#This Row],[Column1]],mapping!A:L,11,FALSE),0),IF(W2897&gt;mapping!$N$1,IFERROR(VLOOKUP(Table4[[#This Row],[Column1]],mapping!A:L,11,FALSE),0),))</f>
        <v>0</v>
      </c>
      <c r="L2897" s="139"/>
      <c r="M2897" s="60">
        <f>IF(W2897=mapping!$N$1,IFERROR(VLOOKUP(Table4[[#This Row],[Column1]],mapping!A:L,12,FALSE),0),IF(W2897&gt;mapping!$N$1,IFERROR(VLOOKUP(Table4[[#This Row],[Column1]],mapping!A:L,12,FALSE),0),0))</f>
        <v>0</v>
      </c>
      <c r="N2897" s="58">
        <f>Table4[[#This Row],[ سعر اليومية ]]*3%*Table4[[#This Row],[عدد الدورات ]]</f>
        <v>0</v>
      </c>
      <c r="O2897" s="56">
        <f>Table4[[#This Row],[ سعر اليومية ]]*Table4[[#This Row],[عدد الدورات ]]-N2897</f>
        <v>0</v>
      </c>
      <c r="P2897" s="194"/>
      <c r="Q2897" s="194"/>
      <c r="R2897" s="194"/>
      <c r="S2897" s="58">
        <f>(Table4[[#This Row],[سعر يومية السائق]]*Table4[[#This Row],[عدد الدورات ]])-SUM(Table4[[#This Row],[سلف ]:[خصم ]])+Table4[[#This Row],[اضافي ]]</f>
        <v>0</v>
      </c>
      <c r="U2897" s="58">
        <f>Table4[[#This Row],[ سعر اليومية ]]*Table4[[#This Row],[عدد الدورات ]]-Table4[[#This Row],[سعر يومية السائق]]*L2897</f>
        <v>0</v>
      </c>
      <c r="V2897" s="58">
        <f>U2897-Table4[[#This Row],[W/H  3%]]</f>
        <v>0</v>
      </c>
      <c r="W2897" s="66" t="str">
        <f>Table4[[#This Row],[اليوم]]&amp;Table4[[#This Row],[الشهر ]]&amp;Table4[[#This Row],[العام]]</f>
        <v/>
      </c>
      <c r="X2897" s="66" t="s">
        <v>304</v>
      </c>
    </row>
    <row r="2898" spans="1:24" x14ac:dyDescent="0.3">
      <c r="A2898" s="62"/>
      <c r="B2898" s="62"/>
      <c r="C2898" s="62"/>
      <c r="D2898" s="41" t="e">
        <f t="shared" si="130"/>
        <v>#N/A</v>
      </c>
      <c r="E2898" s="4"/>
      <c r="F2898" s="41" t="e">
        <f>VLOOKUP(E2898,mapping!C:J,2,FALSE)</f>
        <v>#N/A</v>
      </c>
      <c r="G2898" s="41">
        <f>IFERROR(VLOOKUP(F2898,mapping!$D$3:$J$200,2,FALSE),0)</f>
        <v>0</v>
      </c>
      <c r="H2898" s="41">
        <f>IFERROR(VLOOKUP(F2898,mapping!$D$3:$J$200,3,FALSE),0)</f>
        <v>0</v>
      </c>
      <c r="I2898" s="41">
        <f>IFERROR(VLOOKUP(F2898,mapping!$D$3:$J$200,4,FALSE),0)</f>
        <v>0</v>
      </c>
      <c r="J2898" s="41">
        <f>IFERROR(VLOOKUP(F2898,mapping!$D$3:$J$200,5,FALSE),0)</f>
        <v>0</v>
      </c>
      <c r="K2898" s="63">
        <f>IF(W2898=mapping!$N$1,IFERROR(VLOOKUP(Table4[[#This Row],[Column1]],mapping!A:L,11,FALSE),0),IF(W2898&gt;mapping!$N$1,IFERROR(VLOOKUP(Table4[[#This Row],[Column1]],mapping!A:L,11,FALSE),0),))</f>
        <v>0</v>
      </c>
      <c r="L2898" s="139"/>
      <c r="M2898" s="60">
        <f>IF(W2898=mapping!$N$1,IFERROR(VLOOKUP(Table4[[#This Row],[Column1]],mapping!A:L,12,FALSE),0),IF(W2898&gt;mapping!$N$1,IFERROR(VLOOKUP(Table4[[#This Row],[Column1]],mapping!A:L,12,FALSE),0),0))</f>
        <v>0</v>
      </c>
      <c r="N2898" s="58">
        <f>Table4[[#This Row],[ سعر اليومية ]]*3%*Table4[[#This Row],[عدد الدورات ]]</f>
        <v>0</v>
      </c>
      <c r="O2898" s="56">
        <f>Table4[[#This Row],[ سعر اليومية ]]*Table4[[#This Row],[عدد الدورات ]]-N2898</f>
        <v>0</v>
      </c>
      <c r="P2898" s="194"/>
      <c r="Q2898" s="194"/>
      <c r="R2898" s="194"/>
      <c r="S2898" s="58">
        <f>(Table4[[#This Row],[سعر يومية السائق]]*Table4[[#This Row],[عدد الدورات ]])-SUM(Table4[[#This Row],[سلف ]:[خصم ]])+Table4[[#This Row],[اضافي ]]</f>
        <v>0</v>
      </c>
      <c r="U2898" s="58">
        <f>Table4[[#This Row],[ سعر اليومية ]]*Table4[[#This Row],[عدد الدورات ]]-Table4[[#This Row],[سعر يومية السائق]]*L2898</f>
        <v>0</v>
      </c>
      <c r="V2898" s="58">
        <f>U2898-Table4[[#This Row],[W/H  3%]]</f>
        <v>0</v>
      </c>
      <c r="W2898" s="66" t="str">
        <f>Table4[[#This Row],[اليوم]]&amp;Table4[[#This Row],[الشهر ]]&amp;Table4[[#This Row],[العام]]</f>
        <v/>
      </c>
      <c r="X2898" s="66" t="s">
        <v>304</v>
      </c>
    </row>
    <row r="2899" spans="1:24" x14ac:dyDescent="0.3">
      <c r="A2899" s="62"/>
      <c r="B2899" s="62"/>
      <c r="C2899" s="62"/>
      <c r="D2899" s="41" t="e">
        <f t="shared" si="130"/>
        <v>#N/A</v>
      </c>
      <c r="E2899" s="4"/>
      <c r="F2899" s="41" t="e">
        <f>VLOOKUP(E2899,mapping!C:J,2,FALSE)</f>
        <v>#N/A</v>
      </c>
      <c r="G2899" s="41">
        <f>IFERROR(VLOOKUP(F2899,mapping!$D$3:$J$200,2,FALSE),0)</f>
        <v>0</v>
      </c>
      <c r="H2899" s="41">
        <f>IFERROR(VLOOKUP(F2899,mapping!$D$3:$J$200,3,FALSE),0)</f>
        <v>0</v>
      </c>
      <c r="I2899" s="41">
        <f>IFERROR(VLOOKUP(F2899,mapping!$D$3:$J$200,4,FALSE),0)</f>
        <v>0</v>
      </c>
      <c r="J2899" s="41">
        <f>IFERROR(VLOOKUP(F2899,mapping!$D$3:$J$200,5,FALSE),0)</f>
        <v>0</v>
      </c>
      <c r="K2899" s="63">
        <f>IF(W2899=mapping!$N$1,IFERROR(VLOOKUP(Table4[[#This Row],[Column1]],mapping!A:L,11,FALSE),0),IF(W2899&gt;mapping!$N$1,IFERROR(VLOOKUP(Table4[[#This Row],[Column1]],mapping!A:L,11,FALSE),0),))</f>
        <v>0</v>
      </c>
      <c r="L2899" s="139"/>
      <c r="M2899" s="60">
        <f>IF(W2899=mapping!$N$1,IFERROR(VLOOKUP(Table4[[#This Row],[Column1]],mapping!A:L,12,FALSE),0),IF(W2899&gt;mapping!$N$1,IFERROR(VLOOKUP(Table4[[#This Row],[Column1]],mapping!A:L,12,FALSE),0),0))</f>
        <v>0</v>
      </c>
      <c r="N2899" s="58">
        <f>Table4[[#This Row],[ سعر اليومية ]]*3%*Table4[[#This Row],[عدد الدورات ]]</f>
        <v>0</v>
      </c>
      <c r="O2899" s="56">
        <f>Table4[[#This Row],[ سعر اليومية ]]*Table4[[#This Row],[عدد الدورات ]]-N2899</f>
        <v>0</v>
      </c>
      <c r="P2899" s="194"/>
      <c r="Q2899" s="194"/>
      <c r="R2899" s="194"/>
      <c r="S2899" s="58">
        <f>(Table4[[#This Row],[سعر يومية السائق]]*Table4[[#This Row],[عدد الدورات ]])-SUM(Table4[[#This Row],[سلف ]:[خصم ]])+Table4[[#This Row],[اضافي ]]</f>
        <v>0</v>
      </c>
      <c r="U2899" s="58">
        <f>Table4[[#This Row],[ سعر اليومية ]]*Table4[[#This Row],[عدد الدورات ]]-Table4[[#This Row],[سعر يومية السائق]]*L2899</f>
        <v>0</v>
      </c>
      <c r="V2899" s="58">
        <f>U2899-Table4[[#This Row],[W/H  3%]]</f>
        <v>0</v>
      </c>
      <c r="W2899" s="66" t="str">
        <f>Table4[[#This Row],[اليوم]]&amp;Table4[[#This Row],[الشهر ]]&amp;Table4[[#This Row],[العام]]</f>
        <v/>
      </c>
      <c r="X2899" s="66" t="s">
        <v>304</v>
      </c>
    </row>
    <row r="2900" spans="1:24" x14ac:dyDescent="0.3">
      <c r="A2900" s="62"/>
      <c r="B2900" s="62"/>
      <c r="C2900" s="62"/>
      <c r="D2900" s="41" t="e">
        <f t="shared" si="130"/>
        <v>#N/A</v>
      </c>
      <c r="E2900" s="4"/>
      <c r="F2900" s="41" t="e">
        <f>VLOOKUP(E2900,mapping!C:J,2,FALSE)</f>
        <v>#N/A</v>
      </c>
      <c r="G2900" s="41">
        <f>IFERROR(VLOOKUP(F2900,mapping!$D$3:$J$200,2,FALSE),0)</f>
        <v>0</v>
      </c>
      <c r="H2900" s="41">
        <f>IFERROR(VLOOKUP(F2900,mapping!$D$3:$J$200,3,FALSE),0)</f>
        <v>0</v>
      </c>
      <c r="I2900" s="41">
        <f>IFERROR(VLOOKUP(F2900,mapping!$D$3:$J$200,4,FALSE),0)</f>
        <v>0</v>
      </c>
      <c r="J2900" s="41">
        <f>IFERROR(VLOOKUP(F2900,mapping!$D$3:$J$200,5,FALSE),0)</f>
        <v>0</v>
      </c>
      <c r="K2900" s="63">
        <f>IF(W2900=mapping!$N$1,IFERROR(VLOOKUP(Table4[[#This Row],[Column1]],mapping!A:L,11,FALSE),0),IF(W2900&gt;mapping!$N$1,IFERROR(VLOOKUP(Table4[[#This Row],[Column1]],mapping!A:L,11,FALSE),0),))</f>
        <v>0</v>
      </c>
      <c r="L2900" s="139"/>
      <c r="M2900" s="60">
        <f>IF(W2900=mapping!$N$1,IFERROR(VLOOKUP(Table4[[#This Row],[Column1]],mapping!A:L,12,FALSE),0),IF(W2900&gt;mapping!$N$1,IFERROR(VLOOKUP(Table4[[#This Row],[Column1]],mapping!A:L,12,FALSE),0),0))</f>
        <v>0</v>
      </c>
      <c r="N2900" s="58">
        <f>Table4[[#This Row],[ سعر اليومية ]]*3%*Table4[[#This Row],[عدد الدورات ]]</f>
        <v>0</v>
      </c>
      <c r="O2900" s="56">
        <f>Table4[[#This Row],[ سعر اليومية ]]*Table4[[#This Row],[عدد الدورات ]]-N2900</f>
        <v>0</v>
      </c>
      <c r="P2900" s="194"/>
      <c r="Q2900" s="194"/>
      <c r="R2900" s="194"/>
      <c r="S2900" s="58">
        <f>(Table4[[#This Row],[سعر يومية السائق]]*Table4[[#This Row],[عدد الدورات ]])-SUM(Table4[[#This Row],[سلف ]:[خصم ]])+Table4[[#This Row],[اضافي ]]</f>
        <v>0</v>
      </c>
      <c r="U2900" s="58">
        <f>Table4[[#This Row],[ سعر اليومية ]]*Table4[[#This Row],[عدد الدورات ]]-Table4[[#This Row],[سعر يومية السائق]]*L2900</f>
        <v>0</v>
      </c>
      <c r="V2900" s="58">
        <f>U2900-Table4[[#This Row],[W/H  3%]]</f>
        <v>0</v>
      </c>
      <c r="W2900" s="66" t="str">
        <f>Table4[[#This Row],[اليوم]]&amp;Table4[[#This Row],[الشهر ]]&amp;Table4[[#This Row],[العام]]</f>
        <v/>
      </c>
      <c r="X2900" s="66" t="s">
        <v>304</v>
      </c>
    </row>
    <row r="2901" spans="1:24" x14ac:dyDescent="0.3">
      <c r="A2901" s="62"/>
      <c r="B2901" s="62"/>
      <c r="C2901" s="62"/>
      <c r="D2901" s="41" t="e">
        <f t="shared" si="130"/>
        <v>#N/A</v>
      </c>
      <c r="E2901" s="4"/>
      <c r="F2901" s="41" t="e">
        <f>VLOOKUP(E2901,mapping!C:J,2,FALSE)</f>
        <v>#N/A</v>
      </c>
      <c r="G2901" s="41">
        <f>IFERROR(VLOOKUP(F2901,mapping!$D$3:$J$200,2,FALSE),0)</f>
        <v>0</v>
      </c>
      <c r="H2901" s="41">
        <f>IFERROR(VLOOKUP(F2901,mapping!$D$3:$J$200,3,FALSE),0)</f>
        <v>0</v>
      </c>
      <c r="I2901" s="41">
        <f>IFERROR(VLOOKUP(F2901,mapping!$D$3:$J$200,4,FALSE),0)</f>
        <v>0</v>
      </c>
      <c r="J2901" s="41">
        <f>IFERROR(VLOOKUP(F2901,mapping!$D$3:$J$200,5,FALSE),0)</f>
        <v>0</v>
      </c>
      <c r="K2901" s="63">
        <f>IF(W2901=mapping!$N$1,IFERROR(VLOOKUP(Table4[[#This Row],[Column1]],mapping!A:L,11,FALSE),0),IF(W2901&gt;mapping!$N$1,IFERROR(VLOOKUP(Table4[[#This Row],[Column1]],mapping!A:L,11,FALSE),0),))</f>
        <v>0</v>
      </c>
      <c r="L2901" s="139"/>
      <c r="M2901" s="60">
        <f>IF(W2901=mapping!$N$1,IFERROR(VLOOKUP(Table4[[#This Row],[Column1]],mapping!A:L,12,FALSE),0),IF(W2901&gt;mapping!$N$1,IFERROR(VLOOKUP(Table4[[#This Row],[Column1]],mapping!A:L,12,FALSE),0),0))</f>
        <v>0</v>
      </c>
      <c r="N2901" s="58">
        <f>Table4[[#This Row],[ سعر اليومية ]]*3%*Table4[[#This Row],[عدد الدورات ]]</f>
        <v>0</v>
      </c>
      <c r="O2901" s="56">
        <f>Table4[[#This Row],[ سعر اليومية ]]*Table4[[#This Row],[عدد الدورات ]]-N2901</f>
        <v>0</v>
      </c>
      <c r="P2901" s="194"/>
      <c r="Q2901" s="194"/>
      <c r="R2901" s="194"/>
      <c r="S2901" s="58">
        <f>(Table4[[#This Row],[سعر يومية السائق]]*Table4[[#This Row],[عدد الدورات ]])-SUM(Table4[[#This Row],[سلف ]:[خصم ]])+Table4[[#This Row],[اضافي ]]</f>
        <v>0</v>
      </c>
      <c r="U2901" s="58">
        <f>Table4[[#This Row],[ سعر اليومية ]]*Table4[[#This Row],[عدد الدورات ]]-Table4[[#This Row],[سعر يومية السائق]]*L2901</f>
        <v>0</v>
      </c>
      <c r="V2901" s="58">
        <f>U2901-Table4[[#This Row],[W/H  3%]]</f>
        <v>0</v>
      </c>
      <c r="W2901" s="66" t="str">
        <f>Table4[[#This Row],[اليوم]]&amp;Table4[[#This Row],[الشهر ]]&amp;Table4[[#This Row],[العام]]</f>
        <v/>
      </c>
      <c r="X2901" s="66" t="s">
        <v>304</v>
      </c>
    </row>
    <row r="2902" spans="1:24" x14ac:dyDescent="0.3">
      <c r="A2902" s="62"/>
      <c r="B2902" s="62"/>
      <c r="C2902" s="62"/>
      <c r="D2902" s="41" t="e">
        <f t="shared" si="130"/>
        <v>#N/A</v>
      </c>
      <c r="E2902" s="4"/>
      <c r="F2902" s="41" t="e">
        <f>VLOOKUP(E2902,mapping!C:J,2,FALSE)</f>
        <v>#N/A</v>
      </c>
      <c r="G2902" s="41">
        <f>IFERROR(VLOOKUP(F2902,mapping!$D$3:$J$200,2,FALSE),0)</f>
        <v>0</v>
      </c>
      <c r="H2902" s="41">
        <f>IFERROR(VLOOKUP(F2902,mapping!$D$3:$J$200,3,FALSE),0)</f>
        <v>0</v>
      </c>
      <c r="I2902" s="41">
        <f>IFERROR(VLOOKUP(F2902,mapping!$D$3:$J$200,4,FALSE),0)</f>
        <v>0</v>
      </c>
      <c r="J2902" s="41">
        <f>IFERROR(VLOOKUP(F2902,mapping!$D$3:$J$200,5,FALSE),0)</f>
        <v>0</v>
      </c>
      <c r="K2902" s="63">
        <f>IF(W2902=mapping!$N$1,IFERROR(VLOOKUP(Table4[[#This Row],[Column1]],mapping!A:L,11,FALSE),0),IF(W2902&gt;mapping!$N$1,IFERROR(VLOOKUP(Table4[[#This Row],[Column1]],mapping!A:L,11,FALSE),0),))</f>
        <v>0</v>
      </c>
      <c r="L2902" s="139"/>
      <c r="M2902" s="60">
        <f>IF(W2902=mapping!$N$1,IFERROR(VLOOKUP(Table4[[#This Row],[Column1]],mapping!A:L,12,FALSE),0),IF(W2902&gt;mapping!$N$1,IFERROR(VLOOKUP(Table4[[#This Row],[Column1]],mapping!A:L,12,FALSE),0),0))</f>
        <v>0</v>
      </c>
      <c r="N2902" s="58">
        <f>Table4[[#This Row],[ سعر اليومية ]]*3%*Table4[[#This Row],[عدد الدورات ]]</f>
        <v>0</v>
      </c>
      <c r="O2902" s="56">
        <f>Table4[[#This Row],[ سعر اليومية ]]*Table4[[#This Row],[عدد الدورات ]]-N2902</f>
        <v>0</v>
      </c>
      <c r="P2902" s="194"/>
      <c r="Q2902" s="194"/>
      <c r="R2902" s="194"/>
      <c r="S2902" s="58">
        <f>(Table4[[#This Row],[سعر يومية السائق]]*Table4[[#This Row],[عدد الدورات ]])-SUM(Table4[[#This Row],[سلف ]:[خصم ]])+Table4[[#This Row],[اضافي ]]</f>
        <v>0</v>
      </c>
      <c r="U2902" s="58">
        <f>Table4[[#This Row],[ سعر اليومية ]]*Table4[[#This Row],[عدد الدورات ]]-Table4[[#This Row],[سعر يومية السائق]]*L2902</f>
        <v>0</v>
      </c>
      <c r="V2902" s="58">
        <f>U2902-Table4[[#This Row],[W/H  3%]]</f>
        <v>0</v>
      </c>
      <c r="W2902" s="66" t="str">
        <f>Table4[[#This Row],[اليوم]]&amp;Table4[[#This Row],[الشهر ]]&amp;Table4[[#This Row],[العام]]</f>
        <v/>
      </c>
      <c r="X2902" s="66" t="s">
        <v>304</v>
      </c>
    </row>
    <row r="2903" spans="1:24" x14ac:dyDescent="0.3">
      <c r="A2903" s="62"/>
      <c r="B2903" s="62"/>
      <c r="C2903" s="62"/>
      <c r="D2903" s="41" t="e">
        <f t="shared" si="130"/>
        <v>#N/A</v>
      </c>
      <c r="E2903" s="4"/>
      <c r="F2903" s="41" t="e">
        <f>VLOOKUP(E2903,mapping!C:J,2,FALSE)</f>
        <v>#N/A</v>
      </c>
      <c r="G2903" s="41">
        <f>IFERROR(VLOOKUP(F2903,mapping!$D$3:$J$200,2,FALSE),0)</f>
        <v>0</v>
      </c>
      <c r="H2903" s="41">
        <f>IFERROR(VLOOKUP(F2903,mapping!$D$3:$J$200,3,FALSE),0)</f>
        <v>0</v>
      </c>
      <c r="I2903" s="41">
        <f>IFERROR(VLOOKUP(F2903,mapping!$D$3:$J$200,4,FALSE),0)</f>
        <v>0</v>
      </c>
      <c r="J2903" s="41">
        <f>IFERROR(VLOOKUP(F2903,mapping!$D$3:$J$200,5,FALSE),0)</f>
        <v>0</v>
      </c>
      <c r="K2903" s="63">
        <f>IF(W2903=mapping!$N$1,IFERROR(VLOOKUP(Table4[[#This Row],[Column1]],mapping!A:L,11,FALSE),0),IF(W2903&gt;mapping!$N$1,IFERROR(VLOOKUP(Table4[[#This Row],[Column1]],mapping!A:L,11,FALSE),0),))</f>
        <v>0</v>
      </c>
      <c r="L2903" s="139"/>
      <c r="M2903" s="60">
        <f>IF(W2903=mapping!$N$1,IFERROR(VLOOKUP(Table4[[#This Row],[Column1]],mapping!A:L,12,FALSE),0),IF(W2903&gt;mapping!$N$1,IFERROR(VLOOKUP(Table4[[#This Row],[Column1]],mapping!A:L,12,FALSE),0),0))</f>
        <v>0</v>
      </c>
      <c r="N2903" s="58">
        <f>Table4[[#This Row],[ سعر اليومية ]]*3%*Table4[[#This Row],[عدد الدورات ]]</f>
        <v>0</v>
      </c>
      <c r="O2903" s="56">
        <f>Table4[[#This Row],[ سعر اليومية ]]*Table4[[#This Row],[عدد الدورات ]]-N2903</f>
        <v>0</v>
      </c>
      <c r="P2903" s="194"/>
      <c r="Q2903" s="194"/>
      <c r="R2903" s="194"/>
      <c r="S2903" s="58">
        <f>(Table4[[#This Row],[سعر يومية السائق]]*Table4[[#This Row],[عدد الدورات ]])-SUM(Table4[[#This Row],[سلف ]:[خصم ]])+Table4[[#This Row],[اضافي ]]</f>
        <v>0</v>
      </c>
      <c r="U2903" s="58">
        <f>Table4[[#This Row],[ سعر اليومية ]]*Table4[[#This Row],[عدد الدورات ]]-Table4[[#This Row],[سعر يومية السائق]]*L2903</f>
        <v>0</v>
      </c>
      <c r="V2903" s="58">
        <f>U2903-Table4[[#This Row],[W/H  3%]]</f>
        <v>0</v>
      </c>
      <c r="W2903" s="66" t="str">
        <f>Table4[[#This Row],[اليوم]]&amp;Table4[[#This Row],[الشهر ]]&amp;Table4[[#This Row],[العام]]</f>
        <v/>
      </c>
      <c r="X2903" s="66" t="s">
        <v>304</v>
      </c>
    </row>
    <row r="2904" spans="1:24" x14ac:dyDescent="0.3">
      <c r="A2904" s="62"/>
      <c r="B2904" s="62"/>
      <c r="C2904" s="62"/>
      <c r="D2904" s="41" t="e">
        <f t="shared" si="130"/>
        <v>#N/A</v>
      </c>
      <c r="E2904" s="4"/>
      <c r="F2904" s="41" t="e">
        <f>VLOOKUP(E2904,mapping!C:J,2,FALSE)</f>
        <v>#N/A</v>
      </c>
      <c r="G2904" s="41">
        <f>IFERROR(VLOOKUP(F2904,mapping!$D$3:$J$200,2,FALSE),0)</f>
        <v>0</v>
      </c>
      <c r="H2904" s="41">
        <f>IFERROR(VLOOKUP(F2904,mapping!$D$3:$J$200,3,FALSE),0)</f>
        <v>0</v>
      </c>
      <c r="I2904" s="41">
        <f>IFERROR(VLOOKUP(F2904,mapping!$D$3:$J$200,4,FALSE),0)</f>
        <v>0</v>
      </c>
      <c r="J2904" s="41">
        <f>IFERROR(VLOOKUP(F2904,mapping!$D$3:$J$200,5,FALSE),0)</f>
        <v>0</v>
      </c>
      <c r="K2904" s="63">
        <f>IF(W2904=mapping!$N$1,IFERROR(VLOOKUP(Table4[[#This Row],[Column1]],mapping!A:L,11,FALSE),0),IF(W2904&gt;mapping!$N$1,IFERROR(VLOOKUP(Table4[[#This Row],[Column1]],mapping!A:L,11,FALSE),0),))</f>
        <v>0</v>
      </c>
      <c r="L2904" s="139"/>
      <c r="M2904" s="60">
        <f>IF(W2904=mapping!$N$1,IFERROR(VLOOKUP(Table4[[#This Row],[Column1]],mapping!A:L,12,FALSE),0),IF(W2904&gt;mapping!$N$1,IFERROR(VLOOKUP(Table4[[#This Row],[Column1]],mapping!A:L,12,FALSE),0),0))</f>
        <v>0</v>
      </c>
      <c r="N2904" s="58">
        <f>Table4[[#This Row],[ سعر اليومية ]]*3%*Table4[[#This Row],[عدد الدورات ]]</f>
        <v>0</v>
      </c>
      <c r="O2904" s="56">
        <f>Table4[[#This Row],[ سعر اليومية ]]*Table4[[#This Row],[عدد الدورات ]]-N2904</f>
        <v>0</v>
      </c>
      <c r="P2904" s="194"/>
      <c r="Q2904" s="194"/>
      <c r="R2904" s="194"/>
      <c r="S2904" s="58">
        <f>(Table4[[#This Row],[سعر يومية السائق]]*Table4[[#This Row],[عدد الدورات ]])-SUM(Table4[[#This Row],[سلف ]:[خصم ]])+Table4[[#This Row],[اضافي ]]</f>
        <v>0</v>
      </c>
      <c r="U2904" s="58">
        <f>Table4[[#This Row],[ سعر اليومية ]]*Table4[[#This Row],[عدد الدورات ]]-Table4[[#This Row],[سعر يومية السائق]]*L2904</f>
        <v>0</v>
      </c>
      <c r="V2904" s="58">
        <f>U2904-Table4[[#This Row],[W/H  3%]]</f>
        <v>0</v>
      </c>
      <c r="W2904" s="66" t="str">
        <f>Table4[[#This Row],[اليوم]]&amp;Table4[[#This Row],[الشهر ]]&amp;Table4[[#This Row],[العام]]</f>
        <v/>
      </c>
      <c r="X2904" s="66" t="s">
        <v>304</v>
      </c>
    </row>
    <row r="2905" spans="1:24" x14ac:dyDescent="0.3">
      <c r="A2905" s="62"/>
      <c r="B2905" s="62"/>
      <c r="C2905" s="62"/>
      <c r="D2905" s="41" t="e">
        <f t="shared" si="130"/>
        <v>#N/A</v>
      </c>
      <c r="E2905" s="4"/>
      <c r="F2905" s="41" t="e">
        <f>VLOOKUP(E2905,mapping!C:J,2,FALSE)</f>
        <v>#N/A</v>
      </c>
      <c r="G2905" s="41">
        <f>IFERROR(VLOOKUP(F2905,mapping!$D$3:$J$200,2,FALSE),0)</f>
        <v>0</v>
      </c>
      <c r="H2905" s="41">
        <f>IFERROR(VLOOKUP(F2905,mapping!$D$3:$J$200,3,FALSE),0)</f>
        <v>0</v>
      </c>
      <c r="I2905" s="41">
        <f>IFERROR(VLOOKUP(F2905,mapping!$D$3:$J$200,4,FALSE),0)</f>
        <v>0</v>
      </c>
      <c r="J2905" s="41">
        <f>IFERROR(VLOOKUP(F2905,mapping!$D$3:$J$200,5,FALSE),0)</f>
        <v>0</v>
      </c>
      <c r="K2905" s="63">
        <f>IF(W2905=mapping!$N$1,IFERROR(VLOOKUP(Table4[[#This Row],[Column1]],mapping!A:L,11,FALSE),0),IF(W2905&gt;mapping!$N$1,IFERROR(VLOOKUP(Table4[[#This Row],[Column1]],mapping!A:L,11,FALSE),0),))</f>
        <v>0</v>
      </c>
      <c r="L2905" s="139"/>
      <c r="M2905" s="60">
        <f>IF(W2905=mapping!$N$1,IFERROR(VLOOKUP(Table4[[#This Row],[Column1]],mapping!A:L,12,FALSE),0),IF(W2905&gt;mapping!$N$1,IFERROR(VLOOKUP(Table4[[#This Row],[Column1]],mapping!A:L,12,FALSE),0),0))</f>
        <v>0</v>
      </c>
      <c r="N2905" s="58">
        <f>Table4[[#This Row],[ سعر اليومية ]]*3%*Table4[[#This Row],[عدد الدورات ]]</f>
        <v>0</v>
      </c>
      <c r="O2905" s="56">
        <f>Table4[[#This Row],[ سعر اليومية ]]*Table4[[#This Row],[عدد الدورات ]]-N2905</f>
        <v>0</v>
      </c>
      <c r="P2905" s="194"/>
      <c r="Q2905" s="194"/>
      <c r="R2905" s="194"/>
      <c r="S2905" s="58">
        <f>(Table4[[#This Row],[سعر يومية السائق]]*Table4[[#This Row],[عدد الدورات ]])-SUM(Table4[[#This Row],[سلف ]:[خصم ]])+Table4[[#This Row],[اضافي ]]</f>
        <v>0</v>
      </c>
      <c r="U2905" s="58">
        <f>Table4[[#This Row],[ سعر اليومية ]]*Table4[[#This Row],[عدد الدورات ]]-Table4[[#This Row],[سعر يومية السائق]]*L2905</f>
        <v>0</v>
      </c>
      <c r="V2905" s="58">
        <f>U2905-Table4[[#This Row],[W/H  3%]]</f>
        <v>0</v>
      </c>
      <c r="W2905" s="66" t="str">
        <f>Table4[[#This Row],[اليوم]]&amp;Table4[[#This Row],[الشهر ]]&amp;Table4[[#This Row],[العام]]</f>
        <v/>
      </c>
      <c r="X2905" s="66" t="s">
        <v>304</v>
      </c>
    </row>
    <row r="2906" spans="1:24" x14ac:dyDescent="0.3">
      <c r="A2906" s="62"/>
      <c r="B2906" s="62"/>
      <c r="C2906" s="62"/>
      <c r="D2906" s="41" t="e">
        <f t="shared" si="130"/>
        <v>#N/A</v>
      </c>
      <c r="E2906" s="4"/>
      <c r="F2906" s="41" t="e">
        <f>VLOOKUP(E2906,mapping!C:J,2,FALSE)</f>
        <v>#N/A</v>
      </c>
      <c r="G2906" s="41">
        <f>IFERROR(VLOOKUP(F2906,mapping!$D$3:$J$200,2,FALSE),0)</f>
        <v>0</v>
      </c>
      <c r="H2906" s="41">
        <f>IFERROR(VLOOKUP(F2906,mapping!$D$3:$J$200,3,FALSE),0)</f>
        <v>0</v>
      </c>
      <c r="I2906" s="41">
        <f>IFERROR(VLOOKUP(F2906,mapping!$D$3:$J$200,4,FALSE),0)</f>
        <v>0</v>
      </c>
      <c r="J2906" s="41">
        <f>IFERROR(VLOOKUP(F2906,mapping!$D$3:$J$200,5,FALSE),0)</f>
        <v>0</v>
      </c>
      <c r="K2906" s="63">
        <f>IF(W2906=mapping!$N$1,IFERROR(VLOOKUP(Table4[[#This Row],[Column1]],mapping!A:L,11,FALSE),0),IF(W2906&gt;mapping!$N$1,IFERROR(VLOOKUP(Table4[[#This Row],[Column1]],mapping!A:L,11,FALSE),0),))</f>
        <v>0</v>
      </c>
      <c r="L2906" s="139"/>
      <c r="M2906" s="60">
        <f>IF(W2906=mapping!$N$1,IFERROR(VLOOKUP(Table4[[#This Row],[Column1]],mapping!A:L,12,FALSE),0),IF(W2906&gt;mapping!$N$1,IFERROR(VLOOKUP(Table4[[#This Row],[Column1]],mapping!A:L,12,FALSE),0),0))</f>
        <v>0</v>
      </c>
      <c r="N2906" s="58">
        <f>Table4[[#This Row],[ سعر اليومية ]]*3%*Table4[[#This Row],[عدد الدورات ]]</f>
        <v>0</v>
      </c>
      <c r="O2906" s="56">
        <f>Table4[[#This Row],[ سعر اليومية ]]*Table4[[#This Row],[عدد الدورات ]]-N2906</f>
        <v>0</v>
      </c>
      <c r="P2906" s="194"/>
      <c r="Q2906" s="194"/>
      <c r="R2906" s="194"/>
      <c r="S2906" s="58">
        <f>(Table4[[#This Row],[سعر يومية السائق]]*Table4[[#This Row],[عدد الدورات ]])-SUM(Table4[[#This Row],[سلف ]:[خصم ]])+Table4[[#This Row],[اضافي ]]</f>
        <v>0</v>
      </c>
      <c r="U2906" s="58">
        <f>Table4[[#This Row],[ سعر اليومية ]]*Table4[[#This Row],[عدد الدورات ]]-Table4[[#This Row],[سعر يومية السائق]]*L2906</f>
        <v>0</v>
      </c>
      <c r="V2906" s="58">
        <f>U2906-Table4[[#This Row],[W/H  3%]]</f>
        <v>0</v>
      </c>
      <c r="W2906" s="66" t="str">
        <f>Table4[[#This Row],[اليوم]]&amp;Table4[[#This Row],[الشهر ]]&amp;Table4[[#This Row],[العام]]</f>
        <v/>
      </c>
      <c r="X2906" s="66" t="s">
        <v>304</v>
      </c>
    </row>
    <row r="2907" spans="1:24" x14ac:dyDescent="0.3">
      <c r="A2907" s="62"/>
      <c r="B2907" s="62"/>
      <c r="C2907" s="62"/>
      <c r="D2907" s="41" t="e">
        <f t="shared" si="130"/>
        <v>#N/A</v>
      </c>
      <c r="E2907" s="4"/>
      <c r="F2907" s="41" t="e">
        <f>VLOOKUP(E2907,mapping!C:J,2,FALSE)</f>
        <v>#N/A</v>
      </c>
      <c r="G2907" s="41">
        <f>IFERROR(VLOOKUP(F2907,mapping!$D$3:$J$200,2,FALSE),0)</f>
        <v>0</v>
      </c>
      <c r="H2907" s="41">
        <f>IFERROR(VLOOKUP(F2907,mapping!$D$3:$J$200,3,FALSE),0)</f>
        <v>0</v>
      </c>
      <c r="I2907" s="41">
        <f>IFERROR(VLOOKUP(F2907,mapping!$D$3:$J$200,4,FALSE),0)</f>
        <v>0</v>
      </c>
      <c r="J2907" s="41">
        <f>IFERROR(VLOOKUP(F2907,mapping!$D$3:$J$200,5,FALSE),0)</f>
        <v>0</v>
      </c>
      <c r="K2907" s="63">
        <f>IF(W2907=mapping!$N$1,IFERROR(VLOOKUP(Table4[[#This Row],[Column1]],mapping!A:L,11,FALSE),0),IF(W2907&gt;mapping!$N$1,IFERROR(VLOOKUP(Table4[[#This Row],[Column1]],mapping!A:L,11,FALSE),0),))</f>
        <v>0</v>
      </c>
      <c r="L2907" s="139"/>
      <c r="M2907" s="60">
        <f>IF(W2907=mapping!$N$1,IFERROR(VLOOKUP(Table4[[#This Row],[Column1]],mapping!A:L,12,FALSE),0),IF(W2907&gt;mapping!$N$1,IFERROR(VLOOKUP(Table4[[#This Row],[Column1]],mapping!A:L,12,FALSE),0),0))</f>
        <v>0</v>
      </c>
      <c r="N2907" s="58">
        <f>Table4[[#This Row],[ سعر اليومية ]]*3%*Table4[[#This Row],[عدد الدورات ]]</f>
        <v>0</v>
      </c>
      <c r="O2907" s="56">
        <f>Table4[[#This Row],[ سعر اليومية ]]*Table4[[#This Row],[عدد الدورات ]]-N2907</f>
        <v>0</v>
      </c>
      <c r="P2907" s="194"/>
      <c r="Q2907" s="194"/>
      <c r="R2907" s="194"/>
      <c r="S2907" s="58">
        <f>(Table4[[#This Row],[سعر يومية السائق]]*Table4[[#This Row],[عدد الدورات ]])-SUM(Table4[[#This Row],[سلف ]:[خصم ]])+Table4[[#This Row],[اضافي ]]</f>
        <v>0</v>
      </c>
      <c r="U2907" s="58">
        <f>Table4[[#This Row],[ سعر اليومية ]]*Table4[[#This Row],[عدد الدورات ]]-Table4[[#This Row],[سعر يومية السائق]]*L2907</f>
        <v>0</v>
      </c>
      <c r="V2907" s="58">
        <f>U2907-Table4[[#This Row],[W/H  3%]]</f>
        <v>0</v>
      </c>
      <c r="W2907" s="66" t="str">
        <f>Table4[[#This Row],[اليوم]]&amp;Table4[[#This Row],[الشهر ]]&amp;Table4[[#This Row],[العام]]</f>
        <v/>
      </c>
      <c r="X2907" s="66" t="s">
        <v>304</v>
      </c>
    </row>
    <row r="2908" spans="1:24" x14ac:dyDescent="0.3">
      <c r="A2908" s="62"/>
      <c r="B2908" s="62"/>
      <c r="C2908" s="62"/>
      <c r="D2908" s="41" t="e">
        <f t="shared" si="130"/>
        <v>#N/A</v>
      </c>
      <c r="E2908" s="4"/>
      <c r="F2908" s="41" t="e">
        <f>VLOOKUP(E2908,mapping!C:J,2,FALSE)</f>
        <v>#N/A</v>
      </c>
      <c r="G2908" s="41">
        <f>IFERROR(VLOOKUP(F2908,mapping!$D$3:$J$200,2,FALSE),0)</f>
        <v>0</v>
      </c>
      <c r="H2908" s="41">
        <f>IFERROR(VLOOKUP(F2908,mapping!$D$3:$J$200,3,FALSE),0)</f>
        <v>0</v>
      </c>
      <c r="I2908" s="41">
        <f>IFERROR(VLOOKUP(F2908,mapping!$D$3:$J$200,4,FALSE),0)</f>
        <v>0</v>
      </c>
      <c r="J2908" s="41">
        <f>IFERROR(VLOOKUP(F2908,mapping!$D$3:$J$200,5,FALSE),0)</f>
        <v>0</v>
      </c>
      <c r="K2908" s="63">
        <f>IF(W2908=mapping!$N$1,IFERROR(VLOOKUP(Table4[[#This Row],[Column1]],mapping!A:L,11,FALSE),0),IF(W2908&gt;mapping!$N$1,IFERROR(VLOOKUP(Table4[[#This Row],[Column1]],mapping!A:L,11,FALSE),0),))</f>
        <v>0</v>
      </c>
      <c r="L2908" s="139"/>
      <c r="M2908" s="60">
        <f>IF(W2908=mapping!$N$1,IFERROR(VLOOKUP(Table4[[#This Row],[Column1]],mapping!A:L,12,FALSE),0),IF(W2908&gt;mapping!$N$1,IFERROR(VLOOKUP(Table4[[#This Row],[Column1]],mapping!A:L,12,FALSE),0),0))</f>
        <v>0</v>
      </c>
      <c r="N2908" s="58">
        <f>Table4[[#This Row],[ سعر اليومية ]]*3%*Table4[[#This Row],[عدد الدورات ]]</f>
        <v>0</v>
      </c>
      <c r="O2908" s="56">
        <f>Table4[[#This Row],[ سعر اليومية ]]*Table4[[#This Row],[عدد الدورات ]]-N2908</f>
        <v>0</v>
      </c>
      <c r="P2908" s="194"/>
      <c r="Q2908" s="194"/>
      <c r="R2908" s="194"/>
      <c r="S2908" s="58">
        <f>(Table4[[#This Row],[سعر يومية السائق]]*Table4[[#This Row],[عدد الدورات ]])-SUM(Table4[[#This Row],[سلف ]:[خصم ]])+Table4[[#This Row],[اضافي ]]</f>
        <v>0</v>
      </c>
      <c r="U2908" s="58">
        <f>Table4[[#This Row],[ سعر اليومية ]]*Table4[[#This Row],[عدد الدورات ]]-Table4[[#This Row],[سعر يومية السائق]]*L2908</f>
        <v>0</v>
      </c>
      <c r="V2908" s="58">
        <f>U2908-Table4[[#This Row],[W/H  3%]]</f>
        <v>0</v>
      </c>
      <c r="W2908" s="66" t="str">
        <f>Table4[[#This Row],[اليوم]]&amp;Table4[[#This Row],[الشهر ]]&amp;Table4[[#This Row],[العام]]</f>
        <v/>
      </c>
      <c r="X2908" s="66" t="s">
        <v>304</v>
      </c>
    </row>
    <row r="2909" spans="1:24" x14ac:dyDescent="0.3">
      <c r="A2909" s="62"/>
      <c r="B2909" s="62"/>
      <c r="C2909" s="62"/>
      <c r="D2909" s="41" t="e">
        <f t="shared" si="130"/>
        <v>#N/A</v>
      </c>
      <c r="E2909" s="4"/>
      <c r="F2909" s="41" t="e">
        <f>VLOOKUP(E2909,mapping!C:J,2,FALSE)</f>
        <v>#N/A</v>
      </c>
      <c r="G2909" s="41">
        <f>IFERROR(VLOOKUP(F2909,mapping!$D$3:$J$200,2,FALSE),0)</f>
        <v>0</v>
      </c>
      <c r="H2909" s="41">
        <f>IFERROR(VLOOKUP(F2909,mapping!$D$3:$J$200,3,FALSE),0)</f>
        <v>0</v>
      </c>
      <c r="I2909" s="41">
        <f>IFERROR(VLOOKUP(F2909,mapping!$D$3:$J$200,4,FALSE),0)</f>
        <v>0</v>
      </c>
      <c r="J2909" s="41">
        <f>IFERROR(VLOOKUP(F2909,mapping!$D$3:$J$200,5,FALSE),0)</f>
        <v>0</v>
      </c>
      <c r="K2909" s="63">
        <f>IF(W2909=mapping!$N$1,IFERROR(VLOOKUP(Table4[[#This Row],[Column1]],mapping!A:L,11,FALSE),0),IF(W2909&gt;mapping!$N$1,IFERROR(VLOOKUP(Table4[[#This Row],[Column1]],mapping!A:L,11,FALSE),0),))</f>
        <v>0</v>
      </c>
      <c r="L2909" s="139"/>
      <c r="M2909" s="60">
        <f>IF(W2909=mapping!$N$1,IFERROR(VLOOKUP(Table4[[#This Row],[Column1]],mapping!A:L,12,FALSE),0),IF(W2909&gt;mapping!$N$1,IFERROR(VLOOKUP(Table4[[#This Row],[Column1]],mapping!A:L,12,FALSE),0),0))</f>
        <v>0</v>
      </c>
      <c r="N2909" s="58">
        <f>Table4[[#This Row],[ سعر اليومية ]]*3%*Table4[[#This Row],[عدد الدورات ]]</f>
        <v>0</v>
      </c>
      <c r="O2909" s="56">
        <f>Table4[[#This Row],[ سعر اليومية ]]*Table4[[#This Row],[عدد الدورات ]]-N2909</f>
        <v>0</v>
      </c>
      <c r="P2909" s="194"/>
      <c r="Q2909" s="194"/>
      <c r="R2909" s="194"/>
      <c r="S2909" s="58">
        <f>(Table4[[#This Row],[سعر يومية السائق]]*Table4[[#This Row],[عدد الدورات ]])-SUM(Table4[[#This Row],[سلف ]:[خصم ]])+Table4[[#This Row],[اضافي ]]</f>
        <v>0</v>
      </c>
      <c r="U2909" s="58">
        <f>Table4[[#This Row],[ سعر اليومية ]]*Table4[[#This Row],[عدد الدورات ]]-Table4[[#This Row],[سعر يومية السائق]]*L2909</f>
        <v>0</v>
      </c>
      <c r="V2909" s="58">
        <f>U2909-Table4[[#This Row],[W/H  3%]]</f>
        <v>0</v>
      </c>
      <c r="W2909" s="66" t="str">
        <f>Table4[[#This Row],[اليوم]]&amp;Table4[[#This Row],[الشهر ]]&amp;Table4[[#This Row],[العام]]</f>
        <v/>
      </c>
      <c r="X2909" s="66" t="s">
        <v>304</v>
      </c>
    </row>
    <row r="2910" spans="1:24" x14ac:dyDescent="0.3">
      <c r="A2910" s="62"/>
      <c r="B2910" s="62"/>
      <c r="C2910" s="62"/>
      <c r="D2910" s="41" t="e">
        <f t="shared" si="130"/>
        <v>#N/A</v>
      </c>
      <c r="E2910" s="4"/>
      <c r="F2910" s="41" t="e">
        <f>VLOOKUP(E2910,mapping!C:J,2,FALSE)</f>
        <v>#N/A</v>
      </c>
      <c r="G2910" s="41">
        <f>IFERROR(VLOOKUP(F2910,mapping!$D$3:$J$200,2,FALSE),0)</f>
        <v>0</v>
      </c>
      <c r="H2910" s="41">
        <f>IFERROR(VLOOKUP(F2910,mapping!$D$3:$J$200,3,FALSE),0)</f>
        <v>0</v>
      </c>
      <c r="I2910" s="41">
        <f>IFERROR(VLOOKUP(F2910,mapping!$D$3:$J$200,4,FALSE),0)</f>
        <v>0</v>
      </c>
      <c r="J2910" s="41">
        <f>IFERROR(VLOOKUP(F2910,mapping!$D$3:$J$200,5,FALSE),0)</f>
        <v>0</v>
      </c>
      <c r="K2910" s="63">
        <f>IF(W2910=mapping!$N$1,IFERROR(VLOOKUP(Table4[[#This Row],[Column1]],mapping!A:L,11,FALSE),0),IF(W2910&gt;mapping!$N$1,IFERROR(VLOOKUP(Table4[[#This Row],[Column1]],mapping!A:L,11,FALSE),0),))</f>
        <v>0</v>
      </c>
      <c r="L2910" s="139"/>
      <c r="M2910" s="60">
        <f>IF(W2910=mapping!$N$1,IFERROR(VLOOKUP(Table4[[#This Row],[Column1]],mapping!A:L,12,FALSE),0),IF(W2910&gt;mapping!$N$1,IFERROR(VLOOKUP(Table4[[#This Row],[Column1]],mapping!A:L,12,FALSE),0),0))</f>
        <v>0</v>
      </c>
      <c r="N2910" s="58">
        <f>Table4[[#This Row],[ سعر اليومية ]]*3%*Table4[[#This Row],[عدد الدورات ]]</f>
        <v>0</v>
      </c>
      <c r="O2910" s="56">
        <f>Table4[[#This Row],[ سعر اليومية ]]*Table4[[#This Row],[عدد الدورات ]]-N2910</f>
        <v>0</v>
      </c>
      <c r="P2910" s="194"/>
      <c r="Q2910" s="194"/>
      <c r="R2910" s="194"/>
      <c r="S2910" s="58">
        <f>(Table4[[#This Row],[سعر يومية السائق]]*Table4[[#This Row],[عدد الدورات ]])-SUM(Table4[[#This Row],[سلف ]:[خصم ]])+Table4[[#This Row],[اضافي ]]</f>
        <v>0</v>
      </c>
      <c r="U2910" s="58">
        <f>Table4[[#This Row],[ سعر اليومية ]]*Table4[[#This Row],[عدد الدورات ]]-Table4[[#This Row],[سعر يومية السائق]]*L2910</f>
        <v>0</v>
      </c>
      <c r="V2910" s="58">
        <f>U2910-Table4[[#This Row],[W/H  3%]]</f>
        <v>0</v>
      </c>
      <c r="W2910" s="66" t="str">
        <f>Table4[[#This Row],[اليوم]]&amp;Table4[[#This Row],[الشهر ]]&amp;Table4[[#This Row],[العام]]</f>
        <v/>
      </c>
      <c r="X2910" s="66" t="s">
        <v>304</v>
      </c>
    </row>
    <row r="2911" spans="1:24" x14ac:dyDescent="0.3">
      <c r="A2911" s="62"/>
      <c r="B2911" s="62"/>
      <c r="C2911" s="62"/>
      <c r="D2911" s="41" t="e">
        <f t="shared" si="130"/>
        <v>#N/A</v>
      </c>
      <c r="E2911" s="4"/>
      <c r="F2911" s="41" t="e">
        <f>VLOOKUP(E2911,mapping!C:J,2,FALSE)</f>
        <v>#N/A</v>
      </c>
      <c r="G2911" s="41">
        <f>IFERROR(VLOOKUP(F2911,mapping!$D$3:$J$200,2,FALSE),0)</f>
        <v>0</v>
      </c>
      <c r="H2911" s="41">
        <f>IFERROR(VLOOKUP(F2911,mapping!$D$3:$J$200,3,FALSE),0)</f>
        <v>0</v>
      </c>
      <c r="I2911" s="41">
        <f>IFERROR(VLOOKUP(F2911,mapping!$D$3:$J$200,4,FALSE),0)</f>
        <v>0</v>
      </c>
      <c r="J2911" s="41">
        <f>IFERROR(VLOOKUP(F2911,mapping!$D$3:$J$200,5,FALSE),0)</f>
        <v>0</v>
      </c>
      <c r="K2911" s="63">
        <f>IF(W2911=mapping!$N$1,IFERROR(VLOOKUP(Table4[[#This Row],[Column1]],mapping!A:L,11,FALSE),0),IF(W2911&gt;mapping!$N$1,IFERROR(VLOOKUP(Table4[[#This Row],[Column1]],mapping!A:L,11,FALSE),0),))</f>
        <v>0</v>
      </c>
      <c r="L2911" s="139"/>
      <c r="M2911" s="60">
        <f>IF(W2911=mapping!$N$1,IFERROR(VLOOKUP(Table4[[#This Row],[Column1]],mapping!A:L,12,FALSE),0),IF(W2911&gt;mapping!$N$1,IFERROR(VLOOKUP(Table4[[#This Row],[Column1]],mapping!A:L,12,FALSE),0),0))</f>
        <v>0</v>
      </c>
      <c r="N2911" s="58">
        <f>Table4[[#This Row],[ سعر اليومية ]]*3%*Table4[[#This Row],[عدد الدورات ]]</f>
        <v>0</v>
      </c>
      <c r="O2911" s="56">
        <f>Table4[[#This Row],[ سعر اليومية ]]*Table4[[#This Row],[عدد الدورات ]]-N2911</f>
        <v>0</v>
      </c>
      <c r="P2911" s="194"/>
      <c r="Q2911" s="194"/>
      <c r="R2911" s="194"/>
      <c r="S2911" s="58">
        <f>(Table4[[#This Row],[سعر يومية السائق]]*Table4[[#This Row],[عدد الدورات ]])-SUM(Table4[[#This Row],[سلف ]:[خصم ]])+Table4[[#This Row],[اضافي ]]</f>
        <v>0</v>
      </c>
      <c r="U2911" s="58">
        <f>Table4[[#This Row],[ سعر اليومية ]]*Table4[[#This Row],[عدد الدورات ]]-Table4[[#This Row],[سعر يومية السائق]]*L2911</f>
        <v>0</v>
      </c>
      <c r="V2911" s="58">
        <f>U2911-Table4[[#This Row],[W/H  3%]]</f>
        <v>0</v>
      </c>
      <c r="W2911" s="66" t="str">
        <f>Table4[[#This Row],[اليوم]]&amp;Table4[[#This Row],[الشهر ]]&amp;Table4[[#This Row],[العام]]</f>
        <v/>
      </c>
      <c r="X2911" s="66" t="s">
        <v>304</v>
      </c>
    </row>
    <row r="2912" spans="1:24" x14ac:dyDescent="0.3">
      <c r="A2912" s="62"/>
      <c r="B2912" s="62"/>
      <c r="C2912" s="62"/>
      <c r="D2912" s="41" t="e">
        <f t="shared" si="130"/>
        <v>#N/A</v>
      </c>
      <c r="E2912" s="4"/>
      <c r="F2912" s="41" t="e">
        <f>VLOOKUP(E2912,mapping!C:J,2,FALSE)</f>
        <v>#N/A</v>
      </c>
      <c r="G2912" s="41">
        <f>IFERROR(VLOOKUP(F2912,mapping!$D$3:$J$200,2,FALSE),0)</f>
        <v>0</v>
      </c>
      <c r="H2912" s="41">
        <f>IFERROR(VLOOKUP(F2912,mapping!$D$3:$J$200,3,FALSE),0)</f>
        <v>0</v>
      </c>
      <c r="I2912" s="41">
        <f>IFERROR(VLOOKUP(F2912,mapping!$D$3:$J$200,4,FALSE),0)</f>
        <v>0</v>
      </c>
      <c r="J2912" s="41">
        <f>IFERROR(VLOOKUP(F2912,mapping!$D$3:$J$200,5,FALSE),0)</f>
        <v>0</v>
      </c>
      <c r="K2912" s="63">
        <f>IF(W2912=mapping!$N$1,IFERROR(VLOOKUP(Table4[[#This Row],[Column1]],mapping!A:L,11,FALSE),0),IF(W2912&gt;mapping!$N$1,IFERROR(VLOOKUP(Table4[[#This Row],[Column1]],mapping!A:L,11,FALSE),0),))</f>
        <v>0</v>
      </c>
      <c r="L2912" s="139"/>
      <c r="M2912" s="60">
        <f>IF(W2912=mapping!$N$1,IFERROR(VLOOKUP(Table4[[#This Row],[Column1]],mapping!A:L,12,FALSE),0),IF(W2912&gt;mapping!$N$1,IFERROR(VLOOKUP(Table4[[#This Row],[Column1]],mapping!A:L,12,FALSE),0),0))</f>
        <v>0</v>
      </c>
      <c r="N2912" s="58">
        <f>Table4[[#This Row],[ سعر اليومية ]]*3%*Table4[[#This Row],[عدد الدورات ]]</f>
        <v>0</v>
      </c>
      <c r="O2912" s="56">
        <f>Table4[[#This Row],[ سعر اليومية ]]*Table4[[#This Row],[عدد الدورات ]]-N2912</f>
        <v>0</v>
      </c>
      <c r="P2912" s="194"/>
      <c r="Q2912" s="194"/>
      <c r="R2912" s="194"/>
      <c r="S2912" s="58">
        <f>(Table4[[#This Row],[سعر يومية السائق]]*Table4[[#This Row],[عدد الدورات ]])-SUM(Table4[[#This Row],[سلف ]:[خصم ]])+Table4[[#This Row],[اضافي ]]</f>
        <v>0</v>
      </c>
      <c r="U2912" s="58">
        <f>Table4[[#This Row],[ سعر اليومية ]]*Table4[[#This Row],[عدد الدورات ]]-Table4[[#This Row],[سعر يومية السائق]]*L2912</f>
        <v>0</v>
      </c>
      <c r="V2912" s="58">
        <f>U2912-Table4[[#This Row],[W/H  3%]]</f>
        <v>0</v>
      </c>
      <c r="W2912" s="66" t="str">
        <f>Table4[[#This Row],[اليوم]]&amp;Table4[[#This Row],[الشهر ]]&amp;Table4[[#This Row],[العام]]</f>
        <v/>
      </c>
      <c r="X2912" s="66" t="s">
        <v>304</v>
      </c>
    </row>
    <row r="2913" spans="1:24" x14ac:dyDescent="0.3">
      <c r="A2913" s="62"/>
      <c r="B2913" s="62"/>
      <c r="C2913" s="62"/>
      <c r="D2913" s="41" t="e">
        <f t="shared" si="130"/>
        <v>#N/A</v>
      </c>
      <c r="E2913" s="4"/>
      <c r="F2913" s="41" t="e">
        <f>VLOOKUP(E2913,mapping!C:J,2,FALSE)</f>
        <v>#N/A</v>
      </c>
      <c r="G2913" s="41">
        <f>IFERROR(VLOOKUP(F2913,mapping!$D$3:$J$200,2,FALSE),0)</f>
        <v>0</v>
      </c>
      <c r="H2913" s="41">
        <f>IFERROR(VLOOKUP(F2913,mapping!$D$3:$J$200,3,FALSE),0)</f>
        <v>0</v>
      </c>
      <c r="I2913" s="41">
        <f>IFERROR(VLOOKUP(F2913,mapping!$D$3:$J$200,4,FALSE),0)</f>
        <v>0</v>
      </c>
      <c r="J2913" s="41">
        <f>IFERROR(VLOOKUP(F2913,mapping!$D$3:$J$200,5,FALSE),0)</f>
        <v>0</v>
      </c>
      <c r="K2913" s="63">
        <f>IF(W2913=mapping!$N$1,IFERROR(VLOOKUP(Table4[[#This Row],[Column1]],mapping!A:L,11,FALSE),0),IF(W2913&gt;mapping!$N$1,IFERROR(VLOOKUP(Table4[[#This Row],[Column1]],mapping!A:L,11,FALSE),0),))</f>
        <v>0</v>
      </c>
      <c r="L2913" s="139"/>
      <c r="M2913" s="60">
        <f>IF(W2913=mapping!$N$1,IFERROR(VLOOKUP(Table4[[#This Row],[Column1]],mapping!A:L,12,FALSE),0),IF(W2913&gt;mapping!$N$1,IFERROR(VLOOKUP(Table4[[#This Row],[Column1]],mapping!A:L,12,FALSE),0),0))</f>
        <v>0</v>
      </c>
      <c r="N2913" s="58">
        <f>Table4[[#This Row],[ سعر اليومية ]]*3%*Table4[[#This Row],[عدد الدورات ]]</f>
        <v>0</v>
      </c>
      <c r="O2913" s="56">
        <f>Table4[[#This Row],[ سعر اليومية ]]*Table4[[#This Row],[عدد الدورات ]]-N2913</f>
        <v>0</v>
      </c>
      <c r="P2913" s="194"/>
      <c r="Q2913" s="194"/>
      <c r="R2913" s="194"/>
      <c r="S2913" s="58">
        <f>(Table4[[#This Row],[سعر يومية السائق]]*Table4[[#This Row],[عدد الدورات ]])-SUM(Table4[[#This Row],[سلف ]:[خصم ]])+Table4[[#This Row],[اضافي ]]</f>
        <v>0</v>
      </c>
      <c r="U2913" s="58">
        <f>Table4[[#This Row],[ سعر اليومية ]]*Table4[[#This Row],[عدد الدورات ]]-Table4[[#This Row],[سعر يومية السائق]]*L2913</f>
        <v>0</v>
      </c>
      <c r="V2913" s="58">
        <f>U2913-Table4[[#This Row],[W/H  3%]]</f>
        <v>0</v>
      </c>
      <c r="W2913" s="66" t="str">
        <f>Table4[[#This Row],[اليوم]]&amp;Table4[[#This Row],[الشهر ]]&amp;Table4[[#This Row],[العام]]</f>
        <v/>
      </c>
      <c r="X2913" s="66" t="s">
        <v>304</v>
      </c>
    </row>
    <row r="2914" spans="1:24" x14ac:dyDescent="0.3">
      <c r="A2914" s="62"/>
      <c r="B2914" s="62"/>
      <c r="C2914" s="62"/>
      <c r="D2914" s="41" t="e">
        <f t="shared" si="130"/>
        <v>#N/A</v>
      </c>
      <c r="E2914" s="4"/>
      <c r="F2914" s="41" t="e">
        <f>VLOOKUP(E2914,mapping!C:J,2,FALSE)</f>
        <v>#N/A</v>
      </c>
      <c r="G2914" s="41">
        <f>IFERROR(VLOOKUP(F2914,mapping!$D$3:$J$200,2,FALSE),0)</f>
        <v>0</v>
      </c>
      <c r="H2914" s="41">
        <f>IFERROR(VLOOKUP(F2914,mapping!$D$3:$J$200,3,FALSE),0)</f>
        <v>0</v>
      </c>
      <c r="I2914" s="41">
        <f>IFERROR(VLOOKUP(F2914,mapping!$D$3:$J$200,4,FALSE),0)</f>
        <v>0</v>
      </c>
      <c r="J2914" s="41">
        <f>IFERROR(VLOOKUP(F2914,mapping!$D$3:$J$200,5,FALSE),0)</f>
        <v>0</v>
      </c>
      <c r="K2914" s="63">
        <f>IF(W2914=mapping!$N$1,IFERROR(VLOOKUP(Table4[[#This Row],[Column1]],mapping!A:L,11,FALSE),0),IF(W2914&gt;mapping!$N$1,IFERROR(VLOOKUP(Table4[[#This Row],[Column1]],mapping!A:L,11,FALSE),0),))</f>
        <v>0</v>
      </c>
      <c r="L2914" s="139"/>
      <c r="M2914" s="60">
        <f>IF(W2914=mapping!$N$1,IFERROR(VLOOKUP(Table4[[#This Row],[Column1]],mapping!A:L,12,FALSE),0),IF(W2914&gt;mapping!$N$1,IFERROR(VLOOKUP(Table4[[#This Row],[Column1]],mapping!A:L,12,FALSE),0),0))</f>
        <v>0</v>
      </c>
      <c r="N2914" s="58">
        <f>Table4[[#This Row],[ سعر اليومية ]]*3%*Table4[[#This Row],[عدد الدورات ]]</f>
        <v>0</v>
      </c>
      <c r="O2914" s="56">
        <f>Table4[[#This Row],[ سعر اليومية ]]*Table4[[#This Row],[عدد الدورات ]]-N2914</f>
        <v>0</v>
      </c>
      <c r="P2914" s="194"/>
      <c r="Q2914" s="194"/>
      <c r="R2914" s="194"/>
      <c r="S2914" s="58">
        <f>(Table4[[#This Row],[سعر يومية السائق]]*Table4[[#This Row],[عدد الدورات ]])-SUM(Table4[[#This Row],[سلف ]:[خصم ]])+Table4[[#This Row],[اضافي ]]</f>
        <v>0</v>
      </c>
      <c r="U2914" s="58">
        <f>Table4[[#This Row],[ سعر اليومية ]]*Table4[[#This Row],[عدد الدورات ]]-Table4[[#This Row],[سعر يومية السائق]]*L2914</f>
        <v>0</v>
      </c>
      <c r="V2914" s="58">
        <f>U2914-Table4[[#This Row],[W/H  3%]]</f>
        <v>0</v>
      </c>
      <c r="W2914" s="66" t="str">
        <f>Table4[[#This Row],[اليوم]]&amp;Table4[[#This Row],[الشهر ]]&amp;Table4[[#This Row],[العام]]</f>
        <v/>
      </c>
      <c r="X2914" s="66" t="s">
        <v>304</v>
      </c>
    </row>
    <row r="2915" spans="1:24" x14ac:dyDescent="0.3">
      <c r="A2915" s="62"/>
      <c r="B2915" s="62"/>
      <c r="C2915" s="62"/>
      <c r="D2915" s="41" t="e">
        <f t="shared" si="130"/>
        <v>#N/A</v>
      </c>
      <c r="E2915" s="4"/>
      <c r="F2915" s="41" t="e">
        <f>VLOOKUP(E2915,mapping!C:J,2,FALSE)</f>
        <v>#N/A</v>
      </c>
      <c r="G2915" s="41">
        <f>IFERROR(VLOOKUP(F2915,mapping!$D$3:$J$200,2,FALSE),0)</f>
        <v>0</v>
      </c>
      <c r="H2915" s="41">
        <f>IFERROR(VLOOKUP(F2915,mapping!$D$3:$J$200,3,FALSE),0)</f>
        <v>0</v>
      </c>
      <c r="I2915" s="41">
        <f>IFERROR(VLOOKUP(F2915,mapping!$D$3:$J$200,4,FALSE),0)</f>
        <v>0</v>
      </c>
      <c r="J2915" s="41">
        <f>IFERROR(VLOOKUP(F2915,mapping!$D$3:$J$200,5,FALSE),0)</f>
        <v>0</v>
      </c>
      <c r="K2915" s="63">
        <f>IF(W2915=mapping!$N$1,IFERROR(VLOOKUP(Table4[[#This Row],[Column1]],mapping!A:L,11,FALSE),0),IF(W2915&gt;mapping!$N$1,IFERROR(VLOOKUP(Table4[[#This Row],[Column1]],mapping!A:L,11,FALSE),0),))</f>
        <v>0</v>
      </c>
      <c r="L2915" s="139"/>
      <c r="M2915" s="60">
        <f>IF(W2915=mapping!$N$1,IFERROR(VLOOKUP(Table4[[#This Row],[Column1]],mapping!A:L,12,FALSE),0),IF(W2915&gt;mapping!$N$1,IFERROR(VLOOKUP(Table4[[#This Row],[Column1]],mapping!A:L,12,FALSE),0),0))</f>
        <v>0</v>
      </c>
      <c r="N2915" s="58">
        <f>Table4[[#This Row],[ سعر اليومية ]]*3%*Table4[[#This Row],[عدد الدورات ]]</f>
        <v>0</v>
      </c>
      <c r="O2915" s="56">
        <f>Table4[[#This Row],[ سعر اليومية ]]*Table4[[#This Row],[عدد الدورات ]]-N2915</f>
        <v>0</v>
      </c>
      <c r="P2915" s="194"/>
      <c r="Q2915" s="194"/>
      <c r="R2915" s="194"/>
      <c r="S2915" s="58">
        <f>(Table4[[#This Row],[سعر يومية السائق]]*Table4[[#This Row],[عدد الدورات ]])-SUM(Table4[[#This Row],[سلف ]:[خصم ]])+Table4[[#This Row],[اضافي ]]</f>
        <v>0</v>
      </c>
      <c r="U2915" s="58">
        <f>Table4[[#This Row],[ سعر اليومية ]]*Table4[[#This Row],[عدد الدورات ]]-Table4[[#This Row],[سعر يومية السائق]]*L2915</f>
        <v>0</v>
      </c>
      <c r="V2915" s="58">
        <f>U2915-Table4[[#This Row],[W/H  3%]]</f>
        <v>0</v>
      </c>
      <c r="W2915" s="66" t="str">
        <f>Table4[[#This Row],[اليوم]]&amp;Table4[[#This Row],[الشهر ]]&amp;Table4[[#This Row],[العام]]</f>
        <v/>
      </c>
      <c r="X2915" s="66" t="s">
        <v>304</v>
      </c>
    </row>
    <row r="2916" spans="1:24" x14ac:dyDescent="0.3">
      <c r="A2916" s="62"/>
      <c r="B2916" s="62"/>
      <c r="C2916" s="62"/>
      <c r="D2916" s="41" t="e">
        <f t="shared" si="130"/>
        <v>#N/A</v>
      </c>
      <c r="E2916" s="4"/>
      <c r="F2916" s="41" t="e">
        <f>VLOOKUP(E2916,mapping!C:J,2,FALSE)</f>
        <v>#N/A</v>
      </c>
      <c r="G2916" s="41">
        <f>IFERROR(VLOOKUP(F2916,mapping!$D$3:$J$200,2,FALSE),0)</f>
        <v>0</v>
      </c>
      <c r="H2916" s="41">
        <f>IFERROR(VLOOKUP(F2916,mapping!$D$3:$J$200,3,FALSE),0)</f>
        <v>0</v>
      </c>
      <c r="I2916" s="41">
        <f>IFERROR(VLOOKUP(F2916,mapping!$D$3:$J$200,4,FALSE),0)</f>
        <v>0</v>
      </c>
      <c r="J2916" s="41">
        <f>IFERROR(VLOOKUP(F2916,mapping!$D$3:$J$200,5,FALSE),0)</f>
        <v>0</v>
      </c>
      <c r="K2916" s="63">
        <f>IF(W2916=mapping!$N$1,IFERROR(VLOOKUP(Table4[[#This Row],[Column1]],mapping!A:L,11,FALSE),0),IF(W2916&gt;mapping!$N$1,IFERROR(VLOOKUP(Table4[[#This Row],[Column1]],mapping!A:L,11,FALSE),0),))</f>
        <v>0</v>
      </c>
      <c r="L2916" s="139"/>
      <c r="M2916" s="60">
        <f>IF(W2916=mapping!$N$1,IFERROR(VLOOKUP(Table4[[#This Row],[Column1]],mapping!A:L,12,FALSE),0),IF(W2916&gt;mapping!$N$1,IFERROR(VLOOKUP(Table4[[#This Row],[Column1]],mapping!A:L,12,FALSE),0),0))</f>
        <v>0</v>
      </c>
      <c r="N2916" s="58">
        <f>Table4[[#This Row],[ سعر اليومية ]]*3%*Table4[[#This Row],[عدد الدورات ]]</f>
        <v>0</v>
      </c>
      <c r="O2916" s="56">
        <f>Table4[[#This Row],[ سعر اليومية ]]*Table4[[#This Row],[عدد الدورات ]]-N2916</f>
        <v>0</v>
      </c>
      <c r="P2916" s="194"/>
      <c r="Q2916" s="194"/>
      <c r="R2916" s="194"/>
      <c r="S2916" s="58">
        <f>(Table4[[#This Row],[سعر يومية السائق]]*Table4[[#This Row],[عدد الدورات ]])-SUM(Table4[[#This Row],[سلف ]:[خصم ]])+Table4[[#This Row],[اضافي ]]</f>
        <v>0</v>
      </c>
      <c r="U2916" s="58">
        <f>Table4[[#This Row],[ سعر اليومية ]]*Table4[[#This Row],[عدد الدورات ]]-Table4[[#This Row],[سعر يومية السائق]]*L2916</f>
        <v>0</v>
      </c>
      <c r="V2916" s="58">
        <f>U2916-Table4[[#This Row],[W/H  3%]]</f>
        <v>0</v>
      </c>
      <c r="W2916" s="66" t="str">
        <f>Table4[[#This Row],[اليوم]]&amp;Table4[[#This Row],[الشهر ]]&amp;Table4[[#This Row],[العام]]</f>
        <v/>
      </c>
      <c r="X2916" s="66" t="s">
        <v>304</v>
      </c>
    </row>
    <row r="2917" spans="1:24" x14ac:dyDescent="0.3">
      <c r="A2917" s="62"/>
      <c r="B2917" s="62"/>
      <c r="C2917" s="62"/>
      <c r="D2917" s="41" t="e">
        <f t="shared" si="130"/>
        <v>#N/A</v>
      </c>
      <c r="E2917" s="4"/>
      <c r="F2917" s="41" t="e">
        <f>VLOOKUP(E2917,mapping!C:J,2,FALSE)</f>
        <v>#N/A</v>
      </c>
      <c r="G2917" s="41">
        <f>IFERROR(VLOOKUP(F2917,mapping!$D$3:$J$200,2,FALSE),0)</f>
        <v>0</v>
      </c>
      <c r="H2917" s="41">
        <f>IFERROR(VLOOKUP(F2917,mapping!$D$3:$J$200,3,FALSE),0)</f>
        <v>0</v>
      </c>
      <c r="I2917" s="41">
        <f>IFERROR(VLOOKUP(F2917,mapping!$D$3:$J$200,4,FALSE),0)</f>
        <v>0</v>
      </c>
      <c r="J2917" s="41">
        <f>IFERROR(VLOOKUP(F2917,mapping!$D$3:$J$200,5,FALSE),0)</f>
        <v>0</v>
      </c>
      <c r="K2917" s="63">
        <f>IF(W2917=mapping!$N$1,IFERROR(VLOOKUP(Table4[[#This Row],[Column1]],mapping!A:L,11,FALSE),0),IF(W2917&gt;mapping!$N$1,IFERROR(VLOOKUP(Table4[[#This Row],[Column1]],mapping!A:L,11,FALSE),0),))</f>
        <v>0</v>
      </c>
      <c r="L2917" s="139"/>
      <c r="M2917" s="60">
        <f>IF(W2917=mapping!$N$1,IFERROR(VLOOKUP(Table4[[#This Row],[Column1]],mapping!A:L,12,FALSE),0),IF(W2917&gt;mapping!$N$1,IFERROR(VLOOKUP(Table4[[#This Row],[Column1]],mapping!A:L,12,FALSE),0),0))</f>
        <v>0</v>
      </c>
      <c r="N2917" s="58">
        <f>Table4[[#This Row],[ سعر اليومية ]]*3%*Table4[[#This Row],[عدد الدورات ]]</f>
        <v>0</v>
      </c>
      <c r="O2917" s="56">
        <f>Table4[[#This Row],[ سعر اليومية ]]*Table4[[#This Row],[عدد الدورات ]]-N2917</f>
        <v>0</v>
      </c>
      <c r="P2917" s="194"/>
      <c r="Q2917" s="194"/>
      <c r="R2917" s="194"/>
      <c r="S2917" s="58">
        <f>(Table4[[#This Row],[سعر يومية السائق]]*Table4[[#This Row],[عدد الدورات ]])-SUM(Table4[[#This Row],[سلف ]:[خصم ]])+Table4[[#This Row],[اضافي ]]</f>
        <v>0</v>
      </c>
      <c r="U2917" s="58">
        <f>Table4[[#This Row],[ سعر اليومية ]]*Table4[[#This Row],[عدد الدورات ]]-Table4[[#This Row],[سعر يومية السائق]]*L2917</f>
        <v>0</v>
      </c>
      <c r="V2917" s="58">
        <f>U2917-Table4[[#This Row],[W/H  3%]]</f>
        <v>0</v>
      </c>
      <c r="W2917" s="66" t="str">
        <f>Table4[[#This Row],[اليوم]]&amp;Table4[[#This Row],[الشهر ]]&amp;Table4[[#This Row],[العام]]</f>
        <v/>
      </c>
      <c r="X2917" s="66" t="s">
        <v>304</v>
      </c>
    </row>
    <row r="2918" spans="1:24" x14ac:dyDescent="0.3">
      <c r="A2918" s="62"/>
      <c r="B2918" s="62"/>
      <c r="C2918" s="62"/>
      <c r="D2918" s="41" t="e">
        <f t="shared" si="130"/>
        <v>#N/A</v>
      </c>
      <c r="E2918" s="4"/>
      <c r="F2918" s="41" t="e">
        <f>VLOOKUP(E2918,mapping!C:J,2,FALSE)</f>
        <v>#N/A</v>
      </c>
      <c r="G2918" s="41">
        <f>IFERROR(VLOOKUP(F2918,mapping!$D$3:$J$200,2,FALSE),0)</f>
        <v>0</v>
      </c>
      <c r="H2918" s="41">
        <f>IFERROR(VLOOKUP(F2918,mapping!$D$3:$J$200,3,FALSE),0)</f>
        <v>0</v>
      </c>
      <c r="I2918" s="41">
        <f>IFERROR(VLOOKUP(F2918,mapping!$D$3:$J$200,4,FALSE),0)</f>
        <v>0</v>
      </c>
      <c r="J2918" s="41">
        <f>IFERROR(VLOOKUP(F2918,mapping!$D$3:$J$200,5,FALSE),0)</f>
        <v>0</v>
      </c>
      <c r="K2918" s="63">
        <f>IF(W2918=mapping!$N$1,IFERROR(VLOOKUP(Table4[[#This Row],[Column1]],mapping!A:L,11,FALSE),0),IF(W2918&gt;mapping!$N$1,IFERROR(VLOOKUP(Table4[[#This Row],[Column1]],mapping!A:L,11,FALSE),0),))</f>
        <v>0</v>
      </c>
      <c r="L2918" s="139"/>
      <c r="M2918" s="60">
        <f>IF(W2918=mapping!$N$1,IFERROR(VLOOKUP(Table4[[#This Row],[Column1]],mapping!A:L,12,FALSE),0),IF(W2918&gt;mapping!$N$1,IFERROR(VLOOKUP(Table4[[#This Row],[Column1]],mapping!A:L,12,FALSE),0),0))</f>
        <v>0</v>
      </c>
      <c r="N2918" s="58">
        <f>Table4[[#This Row],[ سعر اليومية ]]*3%*Table4[[#This Row],[عدد الدورات ]]</f>
        <v>0</v>
      </c>
      <c r="O2918" s="56">
        <f>Table4[[#This Row],[ سعر اليومية ]]*Table4[[#This Row],[عدد الدورات ]]-N2918</f>
        <v>0</v>
      </c>
      <c r="P2918" s="194"/>
      <c r="Q2918" s="194"/>
      <c r="R2918" s="194"/>
      <c r="S2918" s="58">
        <f>(Table4[[#This Row],[سعر يومية السائق]]*Table4[[#This Row],[عدد الدورات ]])-SUM(Table4[[#This Row],[سلف ]:[خصم ]])+Table4[[#This Row],[اضافي ]]</f>
        <v>0</v>
      </c>
      <c r="U2918" s="58">
        <f>Table4[[#This Row],[ سعر اليومية ]]*Table4[[#This Row],[عدد الدورات ]]-Table4[[#This Row],[سعر يومية السائق]]*L2918</f>
        <v>0</v>
      </c>
      <c r="V2918" s="58">
        <f>U2918-Table4[[#This Row],[W/H  3%]]</f>
        <v>0</v>
      </c>
      <c r="W2918" s="66" t="str">
        <f>Table4[[#This Row],[اليوم]]&amp;Table4[[#This Row],[الشهر ]]&amp;Table4[[#This Row],[العام]]</f>
        <v/>
      </c>
      <c r="X2918" s="66" t="s">
        <v>304</v>
      </c>
    </row>
    <row r="2919" spans="1:24" x14ac:dyDescent="0.3">
      <c r="A2919" s="62"/>
      <c r="B2919" s="62"/>
      <c r="C2919" s="62"/>
      <c r="D2919" s="41" t="e">
        <f t="shared" si="130"/>
        <v>#N/A</v>
      </c>
      <c r="E2919" s="4"/>
      <c r="F2919" s="41" t="e">
        <f>VLOOKUP(E2919,mapping!C:J,2,FALSE)</f>
        <v>#N/A</v>
      </c>
      <c r="G2919" s="41">
        <f>IFERROR(VLOOKUP(F2919,mapping!$D$3:$J$200,2,FALSE),0)</f>
        <v>0</v>
      </c>
      <c r="H2919" s="41">
        <f>IFERROR(VLOOKUP(F2919,mapping!$D$3:$J$200,3,FALSE),0)</f>
        <v>0</v>
      </c>
      <c r="I2919" s="41">
        <f>IFERROR(VLOOKUP(F2919,mapping!$D$3:$J$200,4,FALSE),0)</f>
        <v>0</v>
      </c>
      <c r="J2919" s="41">
        <f>IFERROR(VLOOKUP(F2919,mapping!$D$3:$J$200,5,FALSE),0)</f>
        <v>0</v>
      </c>
      <c r="K2919" s="63">
        <f>IF(W2919=mapping!$N$1,IFERROR(VLOOKUP(Table4[[#This Row],[Column1]],mapping!A:L,11,FALSE),0),IF(W2919&gt;mapping!$N$1,IFERROR(VLOOKUP(Table4[[#This Row],[Column1]],mapping!A:L,11,FALSE),0),))</f>
        <v>0</v>
      </c>
      <c r="L2919" s="139"/>
      <c r="M2919" s="60">
        <f>IF(W2919=mapping!$N$1,IFERROR(VLOOKUP(Table4[[#This Row],[Column1]],mapping!A:L,12,FALSE),0),IF(W2919&gt;mapping!$N$1,IFERROR(VLOOKUP(Table4[[#This Row],[Column1]],mapping!A:L,12,FALSE),0),0))</f>
        <v>0</v>
      </c>
      <c r="N2919" s="58">
        <f>Table4[[#This Row],[ سعر اليومية ]]*3%*Table4[[#This Row],[عدد الدورات ]]</f>
        <v>0</v>
      </c>
      <c r="O2919" s="56">
        <f>Table4[[#This Row],[ سعر اليومية ]]*Table4[[#This Row],[عدد الدورات ]]-N2919</f>
        <v>0</v>
      </c>
      <c r="P2919" s="194"/>
      <c r="Q2919" s="194"/>
      <c r="R2919" s="194"/>
      <c r="S2919" s="58">
        <f>(Table4[[#This Row],[سعر يومية السائق]]*Table4[[#This Row],[عدد الدورات ]])-SUM(Table4[[#This Row],[سلف ]:[خصم ]])+Table4[[#This Row],[اضافي ]]</f>
        <v>0</v>
      </c>
      <c r="U2919" s="58">
        <f>Table4[[#This Row],[ سعر اليومية ]]*Table4[[#This Row],[عدد الدورات ]]-Table4[[#This Row],[سعر يومية السائق]]*L2919</f>
        <v>0</v>
      </c>
      <c r="V2919" s="58">
        <f>U2919-Table4[[#This Row],[W/H  3%]]</f>
        <v>0</v>
      </c>
      <c r="W2919" s="66" t="str">
        <f>Table4[[#This Row],[اليوم]]&amp;Table4[[#This Row],[الشهر ]]&amp;Table4[[#This Row],[العام]]</f>
        <v/>
      </c>
      <c r="X2919" s="66" t="s">
        <v>304</v>
      </c>
    </row>
    <row r="2920" spans="1:24" x14ac:dyDescent="0.3">
      <c r="A2920" s="62"/>
      <c r="B2920" s="62"/>
      <c r="C2920" s="62"/>
      <c r="D2920" s="41" t="e">
        <f t="shared" si="130"/>
        <v>#N/A</v>
      </c>
      <c r="E2920" s="4"/>
      <c r="F2920" s="41" t="e">
        <f>VLOOKUP(E2920,mapping!C:J,2,FALSE)</f>
        <v>#N/A</v>
      </c>
      <c r="G2920" s="41">
        <f>IFERROR(VLOOKUP(F2920,mapping!$D$3:$J$200,2,FALSE),0)</f>
        <v>0</v>
      </c>
      <c r="H2920" s="41">
        <f>IFERROR(VLOOKUP(F2920,mapping!$D$3:$J$200,3,FALSE),0)</f>
        <v>0</v>
      </c>
      <c r="I2920" s="41">
        <f>IFERROR(VLOOKUP(F2920,mapping!$D$3:$J$200,4,FALSE),0)</f>
        <v>0</v>
      </c>
      <c r="J2920" s="41">
        <f>IFERROR(VLOOKUP(F2920,mapping!$D$3:$J$200,5,FALSE),0)</f>
        <v>0</v>
      </c>
      <c r="K2920" s="63">
        <f>IF(W2920=mapping!$N$1,IFERROR(VLOOKUP(Table4[[#This Row],[Column1]],mapping!A:L,11,FALSE),0),IF(W2920&gt;mapping!$N$1,IFERROR(VLOOKUP(Table4[[#This Row],[Column1]],mapping!A:L,11,FALSE),0),))</f>
        <v>0</v>
      </c>
      <c r="L2920" s="139"/>
      <c r="M2920" s="60">
        <f>IF(W2920=mapping!$N$1,IFERROR(VLOOKUP(Table4[[#This Row],[Column1]],mapping!A:L,12,FALSE),0),IF(W2920&gt;mapping!$N$1,IFERROR(VLOOKUP(Table4[[#This Row],[Column1]],mapping!A:L,12,FALSE),0),0))</f>
        <v>0</v>
      </c>
      <c r="N2920" s="58">
        <f>Table4[[#This Row],[ سعر اليومية ]]*3%*Table4[[#This Row],[عدد الدورات ]]</f>
        <v>0</v>
      </c>
      <c r="O2920" s="56">
        <f>Table4[[#This Row],[ سعر اليومية ]]*Table4[[#This Row],[عدد الدورات ]]-N2920</f>
        <v>0</v>
      </c>
      <c r="P2920" s="194"/>
      <c r="Q2920" s="194"/>
      <c r="R2920" s="194"/>
      <c r="S2920" s="58">
        <f>(Table4[[#This Row],[سعر يومية السائق]]*Table4[[#This Row],[عدد الدورات ]])-SUM(Table4[[#This Row],[سلف ]:[خصم ]])+Table4[[#This Row],[اضافي ]]</f>
        <v>0</v>
      </c>
      <c r="U2920" s="58">
        <f>Table4[[#This Row],[ سعر اليومية ]]*Table4[[#This Row],[عدد الدورات ]]-Table4[[#This Row],[سعر يومية السائق]]*L2920</f>
        <v>0</v>
      </c>
      <c r="V2920" s="58">
        <f>U2920-Table4[[#This Row],[W/H  3%]]</f>
        <v>0</v>
      </c>
      <c r="W2920" s="66" t="str">
        <f>Table4[[#This Row],[اليوم]]&amp;Table4[[#This Row],[الشهر ]]&amp;Table4[[#This Row],[العام]]</f>
        <v/>
      </c>
      <c r="X2920" s="66" t="s">
        <v>304</v>
      </c>
    </row>
    <row r="2921" spans="1:24" x14ac:dyDescent="0.3">
      <c r="A2921" s="62"/>
      <c r="B2921" s="62"/>
      <c r="C2921" s="62"/>
      <c r="D2921" s="41" t="e">
        <f t="shared" si="130"/>
        <v>#N/A</v>
      </c>
      <c r="E2921" s="4"/>
      <c r="F2921" s="41" t="e">
        <f>VLOOKUP(E2921,mapping!C:J,2,FALSE)</f>
        <v>#N/A</v>
      </c>
      <c r="G2921" s="41">
        <f>IFERROR(VLOOKUP(F2921,mapping!$D$3:$J$200,2,FALSE),0)</f>
        <v>0</v>
      </c>
      <c r="H2921" s="41">
        <f>IFERROR(VLOOKUP(F2921,mapping!$D$3:$J$200,3,FALSE),0)</f>
        <v>0</v>
      </c>
      <c r="I2921" s="41">
        <f>IFERROR(VLOOKUP(F2921,mapping!$D$3:$J$200,4,FALSE),0)</f>
        <v>0</v>
      </c>
      <c r="J2921" s="41">
        <f>IFERROR(VLOOKUP(F2921,mapping!$D$3:$J$200,5,FALSE),0)</f>
        <v>0</v>
      </c>
      <c r="K2921" s="63">
        <f>IF(W2921=mapping!$N$1,IFERROR(VLOOKUP(Table4[[#This Row],[Column1]],mapping!A:L,11,FALSE),0),IF(W2921&gt;mapping!$N$1,IFERROR(VLOOKUP(Table4[[#This Row],[Column1]],mapping!A:L,11,FALSE),0),))</f>
        <v>0</v>
      </c>
      <c r="L2921" s="139"/>
      <c r="M2921" s="60">
        <f>IF(W2921=mapping!$N$1,IFERROR(VLOOKUP(Table4[[#This Row],[Column1]],mapping!A:L,12,FALSE),0),IF(W2921&gt;mapping!$N$1,IFERROR(VLOOKUP(Table4[[#This Row],[Column1]],mapping!A:L,12,FALSE),0),0))</f>
        <v>0</v>
      </c>
      <c r="N2921" s="58">
        <f>Table4[[#This Row],[ سعر اليومية ]]*3%*Table4[[#This Row],[عدد الدورات ]]</f>
        <v>0</v>
      </c>
      <c r="O2921" s="56">
        <f>Table4[[#This Row],[ سعر اليومية ]]*Table4[[#This Row],[عدد الدورات ]]-N2921</f>
        <v>0</v>
      </c>
      <c r="P2921" s="194"/>
      <c r="Q2921" s="194"/>
      <c r="R2921" s="194"/>
      <c r="S2921" s="58">
        <f>(Table4[[#This Row],[سعر يومية السائق]]*Table4[[#This Row],[عدد الدورات ]])-SUM(Table4[[#This Row],[سلف ]:[خصم ]])+Table4[[#This Row],[اضافي ]]</f>
        <v>0</v>
      </c>
      <c r="U2921" s="58">
        <f>Table4[[#This Row],[ سعر اليومية ]]*Table4[[#This Row],[عدد الدورات ]]-Table4[[#This Row],[سعر يومية السائق]]*L2921</f>
        <v>0</v>
      </c>
      <c r="V2921" s="58">
        <f>U2921-Table4[[#This Row],[W/H  3%]]</f>
        <v>0</v>
      </c>
      <c r="W2921" s="66" t="str">
        <f>Table4[[#This Row],[اليوم]]&amp;Table4[[#This Row],[الشهر ]]&amp;Table4[[#This Row],[العام]]</f>
        <v/>
      </c>
      <c r="X2921" s="66" t="s">
        <v>304</v>
      </c>
    </row>
    <row r="2922" spans="1:24" x14ac:dyDescent="0.3">
      <c r="A2922" s="62"/>
      <c r="B2922" s="62"/>
      <c r="C2922" s="62"/>
      <c r="D2922" s="41" t="e">
        <f t="shared" si="130"/>
        <v>#N/A</v>
      </c>
      <c r="E2922" s="4"/>
      <c r="F2922" s="41" t="e">
        <f>VLOOKUP(E2922,mapping!C:J,2,FALSE)</f>
        <v>#N/A</v>
      </c>
      <c r="G2922" s="41">
        <f>IFERROR(VLOOKUP(F2922,mapping!$D$3:$J$200,2,FALSE),0)</f>
        <v>0</v>
      </c>
      <c r="H2922" s="41">
        <f>IFERROR(VLOOKUP(F2922,mapping!$D$3:$J$200,3,FALSE),0)</f>
        <v>0</v>
      </c>
      <c r="I2922" s="41">
        <f>IFERROR(VLOOKUP(F2922,mapping!$D$3:$J$200,4,FALSE),0)</f>
        <v>0</v>
      </c>
      <c r="J2922" s="41">
        <f>IFERROR(VLOOKUP(F2922,mapping!$D$3:$J$200,5,FALSE),0)</f>
        <v>0</v>
      </c>
      <c r="K2922" s="63">
        <f>IF(W2922=mapping!$N$1,IFERROR(VLOOKUP(Table4[[#This Row],[Column1]],mapping!A:L,11,FALSE),0),IF(W2922&gt;mapping!$N$1,IFERROR(VLOOKUP(Table4[[#This Row],[Column1]],mapping!A:L,11,FALSE),0),))</f>
        <v>0</v>
      </c>
      <c r="L2922" s="139"/>
      <c r="M2922" s="60">
        <f>IF(W2922=mapping!$N$1,IFERROR(VLOOKUP(Table4[[#This Row],[Column1]],mapping!A:L,12,FALSE),0),IF(W2922&gt;mapping!$N$1,IFERROR(VLOOKUP(Table4[[#This Row],[Column1]],mapping!A:L,12,FALSE),0),0))</f>
        <v>0</v>
      </c>
      <c r="N2922" s="58">
        <f>Table4[[#This Row],[ سعر اليومية ]]*3%*Table4[[#This Row],[عدد الدورات ]]</f>
        <v>0</v>
      </c>
      <c r="O2922" s="56">
        <f>Table4[[#This Row],[ سعر اليومية ]]*Table4[[#This Row],[عدد الدورات ]]-N2922</f>
        <v>0</v>
      </c>
      <c r="P2922" s="194"/>
      <c r="Q2922" s="194"/>
      <c r="R2922" s="194"/>
      <c r="S2922" s="58">
        <f>(Table4[[#This Row],[سعر يومية السائق]]*Table4[[#This Row],[عدد الدورات ]])-SUM(Table4[[#This Row],[سلف ]:[خصم ]])+Table4[[#This Row],[اضافي ]]</f>
        <v>0</v>
      </c>
      <c r="U2922" s="58">
        <f>Table4[[#This Row],[ سعر اليومية ]]*Table4[[#This Row],[عدد الدورات ]]-Table4[[#This Row],[سعر يومية السائق]]*L2922</f>
        <v>0</v>
      </c>
      <c r="V2922" s="58">
        <f>U2922-Table4[[#This Row],[W/H  3%]]</f>
        <v>0</v>
      </c>
      <c r="W2922" s="66" t="str">
        <f>Table4[[#This Row],[اليوم]]&amp;Table4[[#This Row],[الشهر ]]&amp;Table4[[#This Row],[العام]]</f>
        <v/>
      </c>
      <c r="X2922" s="66" t="s">
        <v>304</v>
      </c>
    </row>
    <row r="2923" spans="1:24" x14ac:dyDescent="0.3">
      <c r="A2923" s="62"/>
      <c r="B2923" s="62"/>
      <c r="C2923" s="62"/>
      <c r="D2923" s="41" t="e">
        <f t="shared" si="130"/>
        <v>#N/A</v>
      </c>
      <c r="E2923" s="4"/>
      <c r="F2923" s="41" t="e">
        <f>VLOOKUP(E2923,mapping!C:J,2,FALSE)</f>
        <v>#N/A</v>
      </c>
      <c r="G2923" s="41">
        <f>IFERROR(VLOOKUP(F2923,mapping!$D$3:$J$200,2,FALSE),0)</f>
        <v>0</v>
      </c>
      <c r="H2923" s="41">
        <f>IFERROR(VLOOKUP(F2923,mapping!$D$3:$J$200,3,FALSE),0)</f>
        <v>0</v>
      </c>
      <c r="I2923" s="41">
        <f>IFERROR(VLOOKUP(F2923,mapping!$D$3:$J$200,4,FALSE),0)</f>
        <v>0</v>
      </c>
      <c r="J2923" s="41">
        <f>IFERROR(VLOOKUP(F2923,mapping!$D$3:$J$200,5,FALSE),0)</f>
        <v>0</v>
      </c>
      <c r="K2923" s="63">
        <f>IF(W2923=mapping!$N$1,IFERROR(VLOOKUP(Table4[[#This Row],[Column1]],mapping!A:L,11,FALSE),0),IF(W2923&gt;mapping!$N$1,IFERROR(VLOOKUP(Table4[[#This Row],[Column1]],mapping!A:L,11,FALSE),0),))</f>
        <v>0</v>
      </c>
      <c r="L2923" s="139"/>
      <c r="M2923" s="60">
        <f>IF(W2923=mapping!$N$1,IFERROR(VLOOKUP(Table4[[#This Row],[Column1]],mapping!A:L,12,FALSE),0),IF(W2923&gt;mapping!$N$1,IFERROR(VLOOKUP(Table4[[#This Row],[Column1]],mapping!A:L,12,FALSE),0),0))</f>
        <v>0</v>
      </c>
      <c r="N2923" s="58">
        <f>Table4[[#This Row],[ سعر اليومية ]]*3%*Table4[[#This Row],[عدد الدورات ]]</f>
        <v>0</v>
      </c>
      <c r="O2923" s="56">
        <f>Table4[[#This Row],[ سعر اليومية ]]*Table4[[#This Row],[عدد الدورات ]]-N2923</f>
        <v>0</v>
      </c>
      <c r="P2923" s="194"/>
      <c r="Q2923" s="194"/>
      <c r="R2923" s="194"/>
      <c r="S2923" s="58">
        <f>(Table4[[#This Row],[سعر يومية السائق]]*Table4[[#This Row],[عدد الدورات ]])-SUM(Table4[[#This Row],[سلف ]:[خصم ]])+Table4[[#This Row],[اضافي ]]</f>
        <v>0</v>
      </c>
      <c r="U2923" s="58">
        <f>Table4[[#This Row],[ سعر اليومية ]]*Table4[[#This Row],[عدد الدورات ]]-Table4[[#This Row],[سعر يومية السائق]]*L2923</f>
        <v>0</v>
      </c>
      <c r="V2923" s="58">
        <f>U2923-Table4[[#This Row],[W/H  3%]]</f>
        <v>0</v>
      </c>
      <c r="W2923" s="66" t="str">
        <f>Table4[[#This Row],[اليوم]]&amp;Table4[[#This Row],[الشهر ]]&amp;Table4[[#This Row],[العام]]</f>
        <v/>
      </c>
      <c r="X2923" s="66" t="s">
        <v>304</v>
      </c>
    </row>
    <row r="2924" spans="1:24" x14ac:dyDescent="0.3">
      <c r="A2924" s="62"/>
      <c r="B2924" s="62"/>
      <c r="C2924" s="62"/>
      <c r="D2924" s="41" t="e">
        <f t="shared" si="130"/>
        <v>#N/A</v>
      </c>
      <c r="E2924" s="4"/>
      <c r="F2924" s="41" t="e">
        <f>VLOOKUP(E2924,mapping!C:J,2,FALSE)</f>
        <v>#N/A</v>
      </c>
      <c r="G2924" s="41">
        <f>IFERROR(VLOOKUP(F2924,mapping!$D$3:$J$200,2,FALSE),0)</f>
        <v>0</v>
      </c>
      <c r="H2924" s="41">
        <f>IFERROR(VLOOKUP(F2924,mapping!$D$3:$J$200,3,FALSE),0)</f>
        <v>0</v>
      </c>
      <c r="I2924" s="41">
        <f>IFERROR(VLOOKUP(F2924,mapping!$D$3:$J$200,4,FALSE),0)</f>
        <v>0</v>
      </c>
      <c r="J2924" s="41">
        <f>IFERROR(VLOOKUP(F2924,mapping!$D$3:$J$200,5,FALSE),0)</f>
        <v>0</v>
      </c>
      <c r="K2924" s="63">
        <f>IF(W2924=mapping!$N$1,IFERROR(VLOOKUP(Table4[[#This Row],[Column1]],mapping!A:L,11,FALSE),0),IF(W2924&gt;mapping!$N$1,IFERROR(VLOOKUP(Table4[[#This Row],[Column1]],mapping!A:L,11,FALSE),0),))</f>
        <v>0</v>
      </c>
      <c r="L2924" s="139"/>
      <c r="M2924" s="60">
        <f>IF(W2924=mapping!$N$1,IFERROR(VLOOKUP(Table4[[#This Row],[Column1]],mapping!A:L,12,FALSE),0),IF(W2924&gt;mapping!$N$1,IFERROR(VLOOKUP(Table4[[#This Row],[Column1]],mapping!A:L,12,FALSE),0),0))</f>
        <v>0</v>
      </c>
      <c r="N2924" s="58">
        <f>Table4[[#This Row],[ سعر اليومية ]]*3%*Table4[[#This Row],[عدد الدورات ]]</f>
        <v>0</v>
      </c>
      <c r="O2924" s="56">
        <f>Table4[[#This Row],[ سعر اليومية ]]*Table4[[#This Row],[عدد الدورات ]]-N2924</f>
        <v>0</v>
      </c>
      <c r="P2924" s="194"/>
      <c r="Q2924" s="194"/>
      <c r="R2924" s="194"/>
      <c r="S2924" s="58">
        <f>(Table4[[#This Row],[سعر يومية السائق]]*Table4[[#This Row],[عدد الدورات ]])-SUM(Table4[[#This Row],[سلف ]:[خصم ]])+Table4[[#This Row],[اضافي ]]</f>
        <v>0</v>
      </c>
      <c r="U2924" s="58">
        <f>Table4[[#This Row],[ سعر اليومية ]]*Table4[[#This Row],[عدد الدورات ]]-Table4[[#This Row],[سعر يومية السائق]]*L2924</f>
        <v>0</v>
      </c>
      <c r="V2924" s="58">
        <f>U2924-Table4[[#This Row],[W/H  3%]]</f>
        <v>0</v>
      </c>
      <c r="W2924" s="66" t="str">
        <f>Table4[[#This Row],[اليوم]]&amp;Table4[[#This Row],[الشهر ]]&amp;Table4[[#This Row],[العام]]</f>
        <v/>
      </c>
      <c r="X2924" s="66" t="s">
        <v>304</v>
      </c>
    </row>
    <row r="2925" spans="1:24" x14ac:dyDescent="0.3">
      <c r="A2925" s="62"/>
      <c r="B2925" s="62"/>
      <c r="C2925" s="62"/>
      <c r="D2925" s="41" t="e">
        <f t="shared" si="130"/>
        <v>#N/A</v>
      </c>
      <c r="E2925" s="4"/>
      <c r="F2925" s="41" t="e">
        <f>VLOOKUP(E2925,mapping!C:J,2,FALSE)</f>
        <v>#N/A</v>
      </c>
      <c r="G2925" s="41">
        <f>IFERROR(VLOOKUP(F2925,mapping!$D$3:$J$200,2,FALSE),0)</f>
        <v>0</v>
      </c>
      <c r="H2925" s="41">
        <f>IFERROR(VLOOKUP(F2925,mapping!$D$3:$J$200,3,FALSE),0)</f>
        <v>0</v>
      </c>
      <c r="I2925" s="41">
        <f>IFERROR(VLOOKUP(F2925,mapping!$D$3:$J$200,4,FALSE),0)</f>
        <v>0</v>
      </c>
      <c r="J2925" s="41">
        <f>IFERROR(VLOOKUP(F2925,mapping!$D$3:$J$200,5,FALSE),0)</f>
        <v>0</v>
      </c>
      <c r="K2925" s="63">
        <f>IF(W2925=mapping!$N$1,IFERROR(VLOOKUP(Table4[[#This Row],[Column1]],mapping!A:L,11,FALSE),0),IF(W2925&gt;mapping!$N$1,IFERROR(VLOOKUP(Table4[[#This Row],[Column1]],mapping!A:L,11,FALSE),0),))</f>
        <v>0</v>
      </c>
      <c r="L2925" s="139"/>
      <c r="M2925" s="60">
        <f>IF(W2925=mapping!$N$1,IFERROR(VLOOKUP(Table4[[#This Row],[Column1]],mapping!A:L,12,FALSE),0),IF(W2925&gt;mapping!$N$1,IFERROR(VLOOKUP(Table4[[#This Row],[Column1]],mapping!A:L,12,FALSE),0),0))</f>
        <v>0</v>
      </c>
      <c r="N2925" s="58">
        <f>Table4[[#This Row],[ سعر اليومية ]]*3%*Table4[[#This Row],[عدد الدورات ]]</f>
        <v>0</v>
      </c>
      <c r="O2925" s="56">
        <f>Table4[[#This Row],[ سعر اليومية ]]*Table4[[#This Row],[عدد الدورات ]]-N2925</f>
        <v>0</v>
      </c>
      <c r="P2925" s="194"/>
      <c r="Q2925" s="194"/>
      <c r="R2925" s="194"/>
      <c r="S2925" s="58">
        <f>(Table4[[#This Row],[سعر يومية السائق]]*Table4[[#This Row],[عدد الدورات ]])-SUM(Table4[[#This Row],[سلف ]:[خصم ]])+Table4[[#This Row],[اضافي ]]</f>
        <v>0</v>
      </c>
      <c r="U2925" s="58">
        <f>Table4[[#This Row],[ سعر اليومية ]]*Table4[[#This Row],[عدد الدورات ]]-Table4[[#This Row],[سعر يومية السائق]]*L2925</f>
        <v>0</v>
      </c>
      <c r="V2925" s="58">
        <f>U2925-Table4[[#This Row],[W/H  3%]]</f>
        <v>0</v>
      </c>
      <c r="W2925" s="66" t="str">
        <f>Table4[[#This Row],[اليوم]]&amp;Table4[[#This Row],[الشهر ]]&amp;Table4[[#This Row],[العام]]</f>
        <v/>
      </c>
      <c r="X2925" s="66" t="s">
        <v>304</v>
      </c>
    </row>
    <row r="2926" spans="1:24" x14ac:dyDescent="0.3">
      <c r="A2926" s="62"/>
      <c r="B2926" s="62"/>
      <c r="C2926" s="62"/>
      <c r="D2926" s="41" t="e">
        <f t="shared" si="130"/>
        <v>#N/A</v>
      </c>
      <c r="E2926" s="4"/>
      <c r="F2926" s="41" t="e">
        <f>VLOOKUP(E2926,mapping!C:J,2,FALSE)</f>
        <v>#N/A</v>
      </c>
      <c r="G2926" s="41">
        <f>IFERROR(VLOOKUP(F2926,mapping!$D$3:$J$200,2,FALSE),0)</f>
        <v>0</v>
      </c>
      <c r="H2926" s="41">
        <f>IFERROR(VLOOKUP(F2926,mapping!$D$3:$J$200,3,FALSE),0)</f>
        <v>0</v>
      </c>
      <c r="I2926" s="41">
        <f>IFERROR(VLOOKUP(F2926,mapping!$D$3:$J$200,4,FALSE),0)</f>
        <v>0</v>
      </c>
      <c r="J2926" s="41">
        <f>IFERROR(VLOOKUP(F2926,mapping!$D$3:$J$200,5,FALSE),0)</f>
        <v>0</v>
      </c>
      <c r="K2926" s="63">
        <f>IF(W2926=mapping!$N$1,IFERROR(VLOOKUP(Table4[[#This Row],[Column1]],mapping!A:L,11,FALSE),0),IF(W2926&gt;mapping!$N$1,IFERROR(VLOOKUP(Table4[[#This Row],[Column1]],mapping!A:L,11,FALSE),0),))</f>
        <v>0</v>
      </c>
      <c r="L2926" s="139"/>
      <c r="M2926" s="60">
        <f>IF(W2926=mapping!$N$1,IFERROR(VLOOKUP(Table4[[#This Row],[Column1]],mapping!A:L,12,FALSE),0),IF(W2926&gt;mapping!$N$1,IFERROR(VLOOKUP(Table4[[#This Row],[Column1]],mapping!A:L,12,FALSE),0),0))</f>
        <v>0</v>
      </c>
      <c r="N2926" s="58">
        <f>Table4[[#This Row],[ سعر اليومية ]]*3%*Table4[[#This Row],[عدد الدورات ]]</f>
        <v>0</v>
      </c>
      <c r="O2926" s="56">
        <f>Table4[[#This Row],[ سعر اليومية ]]*Table4[[#This Row],[عدد الدورات ]]-N2926</f>
        <v>0</v>
      </c>
      <c r="P2926" s="194"/>
      <c r="Q2926" s="194"/>
      <c r="R2926" s="194"/>
      <c r="S2926" s="58">
        <f>(Table4[[#This Row],[سعر يومية السائق]]*Table4[[#This Row],[عدد الدورات ]])-SUM(Table4[[#This Row],[سلف ]:[خصم ]])+Table4[[#This Row],[اضافي ]]</f>
        <v>0</v>
      </c>
      <c r="U2926" s="58">
        <f>Table4[[#This Row],[ سعر اليومية ]]*Table4[[#This Row],[عدد الدورات ]]-Table4[[#This Row],[سعر يومية السائق]]*L2926</f>
        <v>0</v>
      </c>
      <c r="V2926" s="58">
        <f>U2926-Table4[[#This Row],[W/H  3%]]</f>
        <v>0</v>
      </c>
      <c r="W2926" s="66" t="str">
        <f>Table4[[#This Row],[اليوم]]&amp;Table4[[#This Row],[الشهر ]]&amp;Table4[[#This Row],[العام]]</f>
        <v/>
      </c>
      <c r="X2926" s="66" t="s">
        <v>304</v>
      </c>
    </row>
    <row r="2927" spans="1:24" x14ac:dyDescent="0.3">
      <c r="A2927" s="62"/>
      <c r="B2927" s="62"/>
      <c r="C2927" s="62"/>
      <c r="D2927" s="41" t="e">
        <f t="shared" ref="D2927:D2990" si="131">F2927&amp;G2927&amp;H2927&amp;I2927&amp;J2927</f>
        <v>#N/A</v>
      </c>
      <c r="E2927" s="4"/>
      <c r="F2927" s="41" t="e">
        <f>VLOOKUP(E2927,mapping!C:J,2,FALSE)</f>
        <v>#N/A</v>
      </c>
      <c r="G2927" s="41">
        <f>IFERROR(VLOOKUP(F2927,mapping!$D$3:$J$200,2,FALSE),0)</f>
        <v>0</v>
      </c>
      <c r="H2927" s="41">
        <f>IFERROR(VLOOKUP(F2927,mapping!$D$3:$J$200,3,FALSE),0)</f>
        <v>0</v>
      </c>
      <c r="I2927" s="41">
        <f>IFERROR(VLOOKUP(F2927,mapping!$D$3:$J$200,4,FALSE),0)</f>
        <v>0</v>
      </c>
      <c r="J2927" s="41">
        <f>IFERROR(VLOOKUP(F2927,mapping!$D$3:$J$200,5,FALSE),0)</f>
        <v>0</v>
      </c>
      <c r="K2927" s="63">
        <f>IF(W2927=mapping!$N$1,IFERROR(VLOOKUP(Table4[[#This Row],[Column1]],mapping!A:L,11,FALSE),0),IF(W2927&gt;mapping!$N$1,IFERROR(VLOOKUP(Table4[[#This Row],[Column1]],mapping!A:L,11,FALSE),0),))</f>
        <v>0</v>
      </c>
      <c r="L2927" s="139"/>
      <c r="M2927" s="60">
        <f>IF(W2927=mapping!$N$1,IFERROR(VLOOKUP(Table4[[#This Row],[Column1]],mapping!A:L,12,FALSE),0),IF(W2927&gt;mapping!$N$1,IFERROR(VLOOKUP(Table4[[#This Row],[Column1]],mapping!A:L,12,FALSE),0),0))</f>
        <v>0</v>
      </c>
      <c r="N2927" s="58">
        <f>Table4[[#This Row],[ سعر اليومية ]]*3%*Table4[[#This Row],[عدد الدورات ]]</f>
        <v>0</v>
      </c>
      <c r="O2927" s="56">
        <f>Table4[[#This Row],[ سعر اليومية ]]*Table4[[#This Row],[عدد الدورات ]]-N2927</f>
        <v>0</v>
      </c>
      <c r="P2927" s="194"/>
      <c r="Q2927" s="194"/>
      <c r="R2927" s="194"/>
      <c r="S2927" s="58">
        <f>(Table4[[#This Row],[سعر يومية السائق]]*Table4[[#This Row],[عدد الدورات ]])-SUM(Table4[[#This Row],[سلف ]:[خصم ]])+Table4[[#This Row],[اضافي ]]</f>
        <v>0</v>
      </c>
      <c r="U2927" s="58">
        <f>Table4[[#This Row],[ سعر اليومية ]]*Table4[[#This Row],[عدد الدورات ]]-Table4[[#This Row],[سعر يومية السائق]]*L2927</f>
        <v>0</v>
      </c>
      <c r="V2927" s="58">
        <f>U2927-Table4[[#This Row],[W/H  3%]]</f>
        <v>0</v>
      </c>
      <c r="W2927" s="66" t="str">
        <f>Table4[[#This Row],[اليوم]]&amp;Table4[[#This Row],[الشهر ]]&amp;Table4[[#This Row],[العام]]</f>
        <v/>
      </c>
      <c r="X2927" s="66" t="s">
        <v>304</v>
      </c>
    </row>
    <row r="2928" spans="1:24" x14ac:dyDescent="0.3">
      <c r="A2928" s="62"/>
      <c r="B2928" s="62"/>
      <c r="C2928" s="62"/>
      <c r="D2928" s="41" t="e">
        <f t="shared" si="131"/>
        <v>#N/A</v>
      </c>
      <c r="E2928" s="4"/>
      <c r="F2928" s="41" t="e">
        <f>VLOOKUP(E2928,mapping!C:J,2,FALSE)</f>
        <v>#N/A</v>
      </c>
      <c r="G2928" s="41">
        <f>IFERROR(VLOOKUP(F2928,mapping!$D$3:$J$200,2,FALSE),0)</f>
        <v>0</v>
      </c>
      <c r="H2928" s="41">
        <f>IFERROR(VLOOKUP(F2928,mapping!$D$3:$J$200,3,FALSE),0)</f>
        <v>0</v>
      </c>
      <c r="I2928" s="41">
        <f>IFERROR(VLOOKUP(F2928,mapping!$D$3:$J$200,4,FALSE),0)</f>
        <v>0</v>
      </c>
      <c r="J2928" s="41">
        <f>IFERROR(VLOOKUP(F2928,mapping!$D$3:$J$200,5,FALSE),0)</f>
        <v>0</v>
      </c>
      <c r="K2928" s="63">
        <f>IF(W2928=mapping!$N$1,IFERROR(VLOOKUP(Table4[[#This Row],[Column1]],mapping!A:L,11,FALSE),0),IF(W2928&gt;mapping!$N$1,IFERROR(VLOOKUP(Table4[[#This Row],[Column1]],mapping!A:L,11,FALSE),0),))</f>
        <v>0</v>
      </c>
      <c r="L2928" s="139"/>
      <c r="M2928" s="60">
        <f>IF(W2928=mapping!$N$1,IFERROR(VLOOKUP(Table4[[#This Row],[Column1]],mapping!A:L,12,FALSE),0),IF(W2928&gt;mapping!$N$1,IFERROR(VLOOKUP(Table4[[#This Row],[Column1]],mapping!A:L,12,FALSE),0),0))</f>
        <v>0</v>
      </c>
      <c r="N2928" s="58">
        <f>Table4[[#This Row],[ سعر اليومية ]]*3%*Table4[[#This Row],[عدد الدورات ]]</f>
        <v>0</v>
      </c>
      <c r="O2928" s="56">
        <f>Table4[[#This Row],[ سعر اليومية ]]*Table4[[#This Row],[عدد الدورات ]]-N2928</f>
        <v>0</v>
      </c>
      <c r="P2928" s="194"/>
      <c r="Q2928" s="194"/>
      <c r="R2928" s="194"/>
      <c r="S2928" s="58">
        <f>(Table4[[#This Row],[سعر يومية السائق]]*Table4[[#This Row],[عدد الدورات ]])-SUM(Table4[[#This Row],[سلف ]:[خصم ]])+Table4[[#This Row],[اضافي ]]</f>
        <v>0</v>
      </c>
      <c r="U2928" s="58">
        <f>Table4[[#This Row],[ سعر اليومية ]]*Table4[[#This Row],[عدد الدورات ]]-Table4[[#This Row],[سعر يومية السائق]]*L2928</f>
        <v>0</v>
      </c>
      <c r="V2928" s="58">
        <f>U2928-Table4[[#This Row],[W/H  3%]]</f>
        <v>0</v>
      </c>
      <c r="W2928" s="66" t="str">
        <f>Table4[[#This Row],[اليوم]]&amp;Table4[[#This Row],[الشهر ]]&amp;Table4[[#This Row],[العام]]</f>
        <v/>
      </c>
      <c r="X2928" s="66" t="s">
        <v>304</v>
      </c>
    </row>
    <row r="2929" spans="1:24" x14ac:dyDescent="0.3">
      <c r="A2929" s="62"/>
      <c r="B2929" s="62"/>
      <c r="C2929" s="62"/>
      <c r="D2929" s="41" t="e">
        <f t="shared" si="131"/>
        <v>#N/A</v>
      </c>
      <c r="E2929" s="4"/>
      <c r="F2929" s="41" t="e">
        <f>VLOOKUP(E2929,mapping!C:J,2,FALSE)</f>
        <v>#N/A</v>
      </c>
      <c r="G2929" s="41">
        <f>IFERROR(VLOOKUP(F2929,mapping!$D$3:$J$200,2,FALSE),0)</f>
        <v>0</v>
      </c>
      <c r="H2929" s="41">
        <f>IFERROR(VLOOKUP(F2929,mapping!$D$3:$J$200,3,FALSE),0)</f>
        <v>0</v>
      </c>
      <c r="I2929" s="41">
        <f>IFERROR(VLOOKUP(F2929,mapping!$D$3:$J$200,4,FALSE),0)</f>
        <v>0</v>
      </c>
      <c r="J2929" s="41">
        <f>IFERROR(VLOOKUP(F2929,mapping!$D$3:$J$200,5,FALSE),0)</f>
        <v>0</v>
      </c>
      <c r="K2929" s="63">
        <f>IF(W2929=mapping!$N$1,IFERROR(VLOOKUP(Table4[[#This Row],[Column1]],mapping!A:L,11,FALSE),0),IF(W2929&gt;mapping!$N$1,IFERROR(VLOOKUP(Table4[[#This Row],[Column1]],mapping!A:L,11,FALSE),0),))</f>
        <v>0</v>
      </c>
      <c r="L2929" s="139"/>
      <c r="M2929" s="60">
        <f>IF(W2929=mapping!$N$1,IFERROR(VLOOKUP(Table4[[#This Row],[Column1]],mapping!A:L,12,FALSE),0),IF(W2929&gt;mapping!$N$1,IFERROR(VLOOKUP(Table4[[#This Row],[Column1]],mapping!A:L,12,FALSE),0),0))</f>
        <v>0</v>
      </c>
      <c r="N2929" s="58">
        <f>Table4[[#This Row],[ سعر اليومية ]]*3%*Table4[[#This Row],[عدد الدورات ]]</f>
        <v>0</v>
      </c>
      <c r="O2929" s="56">
        <f>Table4[[#This Row],[ سعر اليومية ]]*Table4[[#This Row],[عدد الدورات ]]-N2929</f>
        <v>0</v>
      </c>
      <c r="P2929" s="194"/>
      <c r="Q2929" s="194"/>
      <c r="R2929" s="194"/>
      <c r="S2929" s="58">
        <f>(Table4[[#This Row],[سعر يومية السائق]]*Table4[[#This Row],[عدد الدورات ]])-SUM(Table4[[#This Row],[سلف ]:[خصم ]])+Table4[[#This Row],[اضافي ]]</f>
        <v>0</v>
      </c>
      <c r="U2929" s="58">
        <f>Table4[[#This Row],[ سعر اليومية ]]*Table4[[#This Row],[عدد الدورات ]]-Table4[[#This Row],[سعر يومية السائق]]*L2929</f>
        <v>0</v>
      </c>
      <c r="V2929" s="58">
        <f>U2929-Table4[[#This Row],[W/H  3%]]</f>
        <v>0</v>
      </c>
      <c r="W2929" s="66" t="str">
        <f>Table4[[#This Row],[اليوم]]&amp;Table4[[#This Row],[الشهر ]]&amp;Table4[[#This Row],[العام]]</f>
        <v/>
      </c>
      <c r="X2929" s="66" t="s">
        <v>304</v>
      </c>
    </row>
    <row r="2930" spans="1:24" x14ac:dyDescent="0.3">
      <c r="A2930" s="62"/>
      <c r="B2930" s="62"/>
      <c r="C2930" s="62"/>
      <c r="D2930" s="41" t="e">
        <f t="shared" si="131"/>
        <v>#N/A</v>
      </c>
      <c r="E2930" s="4"/>
      <c r="F2930" s="41" t="e">
        <f>VLOOKUP(E2930,mapping!C:J,2,FALSE)</f>
        <v>#N/A</v>
      </c>
      <c r="G2930" s="41">
        <f>IFERROR(VLOOKUP(F2930,mapping!$D$3:$J$200,2,FALSE),0)</f>
        <v>0</v>
      </c>
      <c r="H2930" s="41">
        <f>IFERROR(VLOOKUP(F2930,mapping!$D$3:$J$200,3,FALSE),0)</f>
        <v>0</v>
      </c>
      <c r="I2930" s="41">
        <f>IFERROR(VLOOKUP(F2930,mapping!$D$3:$J$200,4,FALSE),0)</f>
        <v>0</v>
      </c>
      <c r="J2930" s="41">
        <f>IFERROR(VLOOKUP(F2930,mapping!$D$3:$J$200,5,FALSE),0)</f>
        <v>0</v>
      </c>
      <c r="K2930" s="63">
        <f>IF(W2930=mapping!$N$1,IFERROR(VLOOKUP(Table4[[#This Row],[Column1]],mapping!A:L,11,FALSE),0),IF(W2930&gt;mapping!$N$1,IFERROR(VLOOKUP(Table4[[#This Row],[Column1]],mapping!A:L,11,FALSE),0),))</f>
        <v>0</v>
      </c>
      <c r="L2930" s="139"/>
      <c r="M2930" s="60">
        <f>IF(W2930=mapping!$N$1,IFERROR(VLOOKUP(Table4[[#This Row],[Column1]],mapping!A:L,12,FALSE),0),IF(W2930&gt;mapping!$N$1,IFERROR(VLOOKUP(Table4[[#This Row],[Column1]],mapping!A:L,12,FALSE),0),0))</f>
        <v>0</v>
      </c>
      <c r="N2930" s="58">
        <f>Table4[[#This Row],[ سعر اليومية ]]*3%*Table4[[#This Row],[عدد الدورات ]]</f>
        <v>0</v>
      </c>
      <c r="O2930" s="56">
        <f>Table4[[#This Row],[ سعر اليومية ]]*Table4[[#This Row],[عدد الدورات ]]-N2930</f>
        <v>0</v>
      </c>
      <c r="P2930" s="194"/>
      <c r="Q2930" s="194"/>
      <c r="R2930" s="194"/>
      <c r="S2930" s="58">
        <f>(Table4[[#This Row],[سعر يومية السائق]]*Table4[[#This Row],[عدد الدورات ]])-SUM(Table4[[#This Row],[سلف ]:[خصم ]])+Table4[[#This Row],[اضافي ]]</f>
        <v>0</v>
      </c>
      <c r="U2930" s="58">
        <f>Table4[[#This Row],[ سعر اليومية ]]*Table4[[#This Row],[عدد الدورات ]]-Table4[[#This Row],[سعر يومية السائق]]*L2930</f>
        <v>0</v>
      </c>
      <c r="V2930" s="58">
        <f>U2930-Table4[[#This Row],[W/H  3%]]</f>
        <v>0</v>
      </c>
      <c r="W2930" s="66" t="str">
        <f>Table4[[#This Row],[اليوم]]&amp;Table4[[#This Row],[الشهر ]]&amp;Table4[[#This Row],[العام]]</f>
        <v/>
      </c>
      <c r="X2930" s="66" t="s">
        <v>304</v>
      </c>
    </row>
    <row r="2931" spans="1:24" x14ac:dyDescent="0.3">
      <c r="A2931" s="62"/>
      <c r="B2931" s="62"/>
      <c r="C2931" s="62"/>
      <c r="D2931" s="41" t="e">
        <f t="shared" si="131"/>
        <v>#N/A</v>
      </c>
      <c r="E2931" s="4"/>
      <c r="F2931" s="41" t="e">
        <f>VLOOKUP(E2931,mapping!C:J,2,FALSE)</f>
        <v>#N/A</v>
      </c>
      <c r="G2931" s="41">
        <f>IFERROR(VLOOKUP(F2931,mapping!$D$3:$J$200,2,FALSE),0)</f>
        <v>0</v>
      </c>
      <c r="H2931" s="41">
        <f>IFERROR(VLOOKUP(F2931,mapping!$D$3:$J$200,3,FALSE),0)</f>
        <v>0</v>
      </c>
      <c r="I2931" s="41">
        <f>IFERROR(VLOOKUP(F2931,mapping!$D$3:$J$200,4,FALSE),0)</f>
        <v>0</v>
      </c>
      <c r="J2931" s="41">
        <f>IFERROR(VLOOKUP(F2931,mapping!$D$3:$J$200,5,FALSE),0)</f>
        <v>0</v>
      </c>
      <c r="K2931" s="63">
        <f>IF(W2931=mapping!$N$1,IFERROR(VLOOKUP(Table4[[#This Row],[Column1]],mapping!A:L,11,FALSE),0),IF(W2931&gt;mapping!$N$1,IFERROR(VLOOKUP(Table4[[#This Row],[Column1]],mapping!A:L,11,FALSE),0),))</f>
        <v>0</v>
      </c>
      <c r="L2931" s="139"/>
      <c r="M2931" s="60">
        <f>IF(W2931=mapping!$N$1,IFERROR(VLOOKUP(Table4[[#This Row],[Column1]],mapping!A:L,12,FALSE),0),IF(W2931&gt;mapping!$N$1,IFERROR(VLOOKUP(Table4[[#This Row],[Column1]],mapping!A:L,12,FALSE),0),0))</f>
        <v>0</v>
      </c>
      <c r="N2931" s="58">
        <f>Table4[[#This Row],[ سعر اليومية ]]*3%*Table4[[#This Row],[عدد الدورات ]]</f>
        <v>0</v>
      </c>
      <c r="O2931" s="56">
        <f>Table4[[#This Row],[ سعر اليومية ]]*Table4[[#This Row],[عدد الدورات ]]-N2931</f>
        <v>0</v>
      </c>
      <c r="P2931" s="194"/>
      <c r="Q2931" s="194"/>
      <c r="R2931" s="194"/>
      <c r="S2931" s="58">
        <f>(Table4[[#This Row],[سعر يومية السائق]]*Table4[[#This Row],[عدد الدورات ]])-SUM(Table4[[#This Row],[سلف ]:[خصم ]])+Table4[[#This Row],[اضافي ]]</f>
        <v>0</v>
      </c>
      <c r="U2931" s="58">
        <f>Table4[[#This Row],[ سعر اليومية ]]*Table4[[#This Row],[عدد الدورات ]]-Table4[[#This Row],[سعر يومية السائق]]*L2931</f>
        <v>0</v>
      </c>
      <c r="V2931" s="58">
        <f>U2931-Table4[[#This Row],[W/H  3%]]</f>
        <v>0</v>
      </c>
      <c r="W2931" s="66" t="str">
        <f>Table4[[#This Row],[اليوم]]&amp;Table4[[#This Row],[الشهر ]]&amp;Table4[[#This Row],[العام]]</f>
        <v/>
      </c>
      <c r="X2931" s="66" t="s">
        <v>304</v>
      </c>
    </row>
    <row r="2932" spans="1:24" x14ac:dyDescent="0.3">
      <c r="A2932" s="62"/>
      <c r="B2932" s="62"/>
      <c r="C2932" s="62"/>
      <c r="D2932" s="41" t="e">
        <f t="shared" si="131"/>
        <v>#N/A</v>
      </c>
      <c r="E2932" s="4"/>
      <c r="F2932" s="41" t="e">
        <f>VLOOKUP(E2932,mapping!C:J,2,FALSE)</f>
        <v>#N/A</v>
      </c>
      <c r="G2932" s="41">
        <f>IFERROR(VLOOKUP(F2932,mapping!$D$3:$J$200,2,FALSE),0)</f>
        <v>0</v>
      </c>
      <c r="H2932" s="41">
        <f>IFERROR(VLOOKUP(F2932,mapping!$D$3:$J$200,3,FALSE),0)</f>
        <v>0</v>
      </c>
      <c r="I2932" s="41">
        <f>IFERROR(VLOOKUP(F2932,mapping!$D$3:$J$200,4,FALSE),0)</f>
        <v>0</v>
      </c>
      <c r="J2932" s="41">
        <f>IFERROR(VLOOKUP(F2932,mapping!$D$3:$J$200,5,FALSE),0)</f>
        <v>0</v>
      </c>
      <c r="K2932" s="63">
        <f>IF(W2932=mapping!$N$1,IFERROR(VLOOKUP(Table4[[#This Row],[Column1]],mapping!A:L,11,FALSE),0),IF(W2932&gt;mapping!$N$1,IFERROR(VLOOKUP(Table4[[#This Row],[Column1]],mapping!A:L,11,FALSE),0),))</f>
        <v>0</v>
      </c>
      <c r="L2932" s="139"/>
      <c r="M2932" s="60">
        <f>IF(W2932=mapping!$N$1,IFERROR(VLOOKUP(Table4[[#This Row],[Column1]],mapping!A:L,12,FALSE),0),IF(W2932&gt;mapping!$N$1,IFERROR(VLOOKUP(Table4[[#This Row],[Column1]],mapping!A:L,12,FALSE),0),0))</f>
        <v>0</v>
      </c>
      <c r="N2932" s="58">
        <f>Table4[[#This Row],[ سعر اليومية ]]*3%*Table4[[#This Row],[عدد الدورات ]]</f>
        <v>0</v>
      </c>
      <c r="O2932" s="56">
        <f>Table4[[#This Row],[ سعر اليومية ]]*Table4[[#This Row],[عدد الدورات ]]-N2932</f>
        <v>0</v>
      </c>
      <c r="P2932" s="194"/>
      <c r="Q2932" s="194"/>
      <c r="R2932" s="194"/>
      <c r="S2932" s="58">
        <f>(Table4[[#This Row],[سعر يومية السائق]]*Table4[[#This Row],[عدد الدورات ]])-SUM(Table4[[#This Row],[سلف ]:[خصم ]])+Table4[[#This Row],[اضافي ]]</f>
        <v>0</v>
      </c>
      <c r="U2932" s="58">
        <f>Table4[[#This Row],[ سعر اليومية ]]*Table4[[#This Row],[عدد الدورات ]]-Table4[[#This Row],[سعر يومية السائق]]*L2932</f>
        <v>0</v>
      </c>
      <c r="V2932" s="58">
        <f>U2932-Table4[[#This Row],[W/H  3%]]</f>
        <v>0</v>
      </c>
      <c r="W2932" s="66" t="str">
        <f>Table4[[#This Row],[اليوم]]&amp;Table4[[#This Row],[الشهر ]]&amp;Table4[[#This Row],[العام]]</f>
        <v/>
      </c>
      <c r="X2932" s="66" t="s">
        <v>304</v>
      </c>
    </row>
    <row r="2933" spans="1:24" x14ac:dyDescent="0.3">
      <c r="A2933" s="62"/>
      <c r="B2933" s="62"/>
      <c r="C2933" s="62"/>
      <c r="D2933" s="41" t="e">
        <f t="shared" si="131"/>
        <v>#N/A</v>
      </c>
      <c r="E2933" s="4"/>
      <c r="F2933" s="41" t="e">
        <f>VLOOKUP(E2933,mapping!C:J,2,FALSE)</f>
        <v>#N/A</v>
      </c>
      <c r="G2933" s="41">
        <f>IFERROR(VLOOKUP(F2933,mapping!$D$3:$J$200,2,FALSE),0)</f>
        <v>0</v>
      </c>
      <c r="H2933" s="41">
        <f>IFERROR(VLOOKUP(F2933,mapping!$D$3:$J$200,3,FALSE),0)</f>
        <v>0</v>
      </c>
      <c r="I2933" s="41">
        <f>IFERROR(VLOOKUP(F2933,mapping!$D$3:$J$200,4,FALSE),0)</f>
        <v>0</v>
      </c>
      <c r="J2933" s="41">
        <f>IFERROR(VLOOKUP(F2933,mapping!$D$3:$J$200,5,FALSE),0)</f>
        <v>0</v>
      </c>
      <c r="K2933" s="63">
        <f>IF(W2933=mapping!$N$1,IFERROR(VLOOKUP(Table4[[#This Row],[Column1]],mapping!A:L,11,FALSE),0),IF(W2933&gt;mapping!$N$1,IFERROR(VLOOKUP(Table4[[#This Row],[Column1]],mapping!A:L,11,FALSE),0),))</f>
        <v>0</v>
      </c>
      <c r="L2933" s="139"/>
      <c r="M2933" s="60">
        <f>IF(W2933=mapping!$N$1,IFERROR(VLOOKUP(Table4[[#This Row],[Column1]],mapping!A:L,12,FALSE),0),IF(W2933&gt;mapping!$N$1,IFERROR(VLOOKUP(Table4[[#This Row],[Column1]],mapping!A:L,12,FALSE),0),0))</f>
        <v>0</v>
      </c>
      <c r="N2933" s="58">
        <f>Table4[[#This Row],[ سعر اليومية ]]*3%*Table4[[#This Row],[عدد الدورات ]]</f>
        <v>0</v>
      </c>
      <c r="O2933" s="56">
        <f>Table4[[#This Row],[ سعر اليومية ]]*Table4[[#This Row],[عدد الدورات ]]-N2933</f>
        <v>0</v>
      </c>
      <c r="P2933" s="194"/>
      <c r="Q2933" s="194"/>
      <c r="R2933" s="194"/>
      <c r="S2933" s="58">
        <f>(Table4[[#This Row],[سعر يومية السائق]]*Table4[[#This Row],[عدد الدورات ]])-SUM(Table4[[#This Row],[سلف ]:[خصم ]])+Table4[[#This Row],[اضافي ]]</f>
        <v>0</v>
      </c>
      <c r="U2933" s="58">
        <f>Table4[[#This Row],[ سعر اليومية ]]*Table4[[#This Row],[عدد الدورات ]]-Table4[[#This Row],[سعر يومية السائق]]*L2933</f>
        <v>0</v>
      </c>
      <c r="V2933" s="58">
        <f>U2933-Table4[[#This Row],[W/H  3%]]</f>
        <v>0</v>
      </c>
      <c r="W2933" s="66" t="str">
        <f>Table4[[#This Row],[اليوم]]&amp;Table4[[#This Row],[الشهر ]]&amp;Table4[[#This Row],[العام]]</f>
        <v/>
      </c>
      <c r="X2933" s="66" t="s">
        <v>304</v>
      </c>
    </row>
    <row r="2934" spans="1:24" x14ac:dyDescent="0.3">
      <c r="A2934" s="62"/>
      <c r="B2934" s="62"/>
      <c r="C2934" s="62"/>
      <c r="D2934" s="41" t="e">
        <f t="shared" si="131"/>
        <v>#N/A</v>
      </c>
      <c r="E2934" s="4"/>
      <c r="F2934" s="41" t="e">
        <f>VLOOKUP(E2934,mapping!C:J,2,FALSE)</f>
        <v>#N/A</v>
      </c>
      <c r="G2934" s="41">
        <f>IFERROR(VLOOKUP(F2934,mapping!$D$3:$J$200,2,FALSE),0)</f>
        <v>0</v>
      </c>
      <c r="H2934" s="41">
        <f>IFERROR(VLOOKUP(F2934,mapping!$D$3:$J$200,3,FALSE),0)</f>
        <v>0</v>
      </c>
      <c r="I2934" s="41">
        <f>IFERROR(VLOOKUP(F2934,mapping!$D$3:$J$200,4,FALSE),0)</f>
        <v>0</v>
      </c>
      <c r="J2934" s="41">
        <f>IFERROR(VLOOKUP(F2934,mapping!$D$3:$J$200,5,FALSE),0)</f>
        <v>0</v>
      </c>
      <c r="K2934" s="63">
        <f>IF(W2934=mapping!$N$1,IFERROR(VLOOKUP(Table4[[#This Row],[Column1]],mapping!A:L,11,FALSE),0),IF(W2934&gt;mapping!$N$1,IFERROR(VLOOKUP(Table4[[#This Row],[Column1]],mapping!A:L,11,FALSE),0),))</f>
        <v>0</v>
      </c>
      <c r="L2934" s="139"/>
      <c r="M2934" s="60">
        <f>IF(W2934=mapping!$N$1,IFERROR(VLOOKUP(Table4[[#This Row],[Column1]],mapping!A:L,12,FALSE),0),IF(W2934&gt;mapping!$N$1,IFERROR(VLOOKUP(Table4[[#This Row],[Column1]],mapping!A:L,12,FALSE),0),0))</f>
        <v>0</v>
      </c>
      <c r="N2934" s="58">
        <f>Table4[[#This Row],[ سعر اليومية ]]*3%*Table4[[#This Row],[عدد الدورات ]]</f>
        <v>0</v>
      </c>
      <c r="O2934" s="56">
        <f>Table4[[#This Row],[ سعر اليومية ]]*Table4[[#This Row],[عدد الدورات ]]-N2934</f>
        <v>0</v>
      </c>
      <c r="P2934" s="194"/>
      <c r="Q2934" s="194"/>
      <c r="R2934" s="194"/>
      <c r="S2934" s="58">
        <f>(Table4[[#This Row],[سعر يومية السائق]]*Table4[[#This Row],[عدد الدورات ]])-SUM(Table4[[#This Row],[سلف ]:[خصم ]])+Table4[[#This Row],[اضافي ]]</f>
        <v>0</v>
      </c>
      <c r="U2934" s="58">
        <f>Table4[[#This Row],[ سعر اليومية ]]*Table4[[#This Row],[عدد الدورات ]]-Table4[[#This Row],[سعر يومية السائق]]*L2934</f>
        <v>0</v>
      </c>
      <c r="V2934" s="58">
        <f>U2934-Table4[[#This Row],[W/H  3%]]</f>
        <v>0</v>
      </c>
      <c r="W2934" s="66" t="str">
        <f>Table4[[#This Row],[اليوم]]&amp;Table4[[#This Row],[الشهر ]]&amp;Table4[[#This Row],[العام]]</f>
        <v/>
      </c>
      <c r="X2934" s="66" t="s">
        <v>304</v>
      </c>
    </row>
    <row r="2935" spans="1:24" x14ac:dyDescent="0.3">
      <c r="A2935" s="62"/>
      <c r="B2935" s="62"/>
      <c r="C2935" s="62"/>
      <c r="D2935" s="41" t="e">
        <f t="shared" si="131"/>
        <v>#N/A</v>
      </c>
      <c r="E2935" s="4"/>
      <c r="F2935" s="41" t="e">
        <f>VLOOKUP(E2935,mapping!C:J,2,FALSE)</f>
        <v>#N/A</v>
      </c>
      <c r="G2935" s="41">
        <f>IFERROR(VLOOKUP(F2935,mapping!$D$3:$J$200,2,FALSE),0)</f>
        <v>0</v>
      </c>
      <c r="H2935" s="41">
        <f>IFERROR(VLOOKUP(F2935,mapping!$D$3:$J$200,3,FALSE),0)</f>
        <v>0</v>
      </c>
      <c r="I2935" s="41">
        <f>IFERROR(VLOOKUP(F2935,mapping!$D$3:$J$200,4,FALSE),0)</f>
        <v>0</v>
      </c>
      <c r="J2935" s="41">
        <f>IFERROR(VLOOKUP(F2935,mapping!$D$3:$J$200,5,FALSE),0)</f>
        <v>0</v>
      </c>
      <c r="K2935" s="63">
        <f>IF(W2935=mapping!$N$1,IFERROR(VLOOKUP(Table4[[#This Row],[Column1]],mapping!A:L,11,FALSE),0),IF(W2935&gt;mapping!$N$1,IFERROR(VLOOKUP(Table4[[#This Row],[Column1]],mapping!A:L,11,FALSE),0),))</f>
        <v>0</v>
      </c>
      <c r="L2935" s="139"/>
      <c r="M2935" s="60">
        <f>IF(W2935=mapping!$N$1,IFERROR(VLOOKUP(Table4[[#This Row],[Column1]],mapping!A:L,12,FALSE),0),IF(W2935&gt;mapping!$N$1,IFERROR(VLOOKUP(Table4[[#This Row],[Column1]],mapping!A:L,12,FALSE),0),0))</f>
        <v>0</v>
      </c>
      <c r="N2935" s="58">
        <f>Table4[[#This Row],[ سعر اليومية ]]*3%*Table4[[#This Row],[عدد الدورات ]]</f>
        <v>0</v>
      </c>
      <c r="O2935" s="56">
        <f>Table4[[#This Row],[ سعر اليومية ]]*Table4[[#This Row],[عدد الدورات ]]-N2935</f>
        <v>0</v>
      </c>
      <c r="P2935" s="194"/>
      <c r="Q2935" s="194"/>
      <c r="R2935" s="194"/>
      <c r="S2935" s="58">
        <f>(Table4[[#This Row],[سعر يومية السائق]]*Table4[[#This Row],[عدد الدورات ]])-SUM(Table4[[#This Row],[سلف ]:[خصم ]])+Table4[[#This Row],[اضافي ]]</f>
        <v>0</v>
      </c>
      <c r="U2935" s="58">
        <f>Table4[[#This Row],[ سعر اليومية ]]*Table4[[#This Row],[عدد الدورات ]]-Table4[[#This Row],[سعر يومية السائق]]*L2935</f>
        <v>0</v>
      </c>
      <c r="V2935" s="58">
        <f>U2935-Table4[[#This Row],[W/H  3%]]</f>
        <v>0</v>
      </c>
      <c r="W2935" s="66" t="str">
        <f>Table4[[#This Row],[اليوم]]&amp;Table4[[#This Row],[الشهر ]]&amp;Table4[[#This Row],[العام]]</f>
        <v/>
      </c>
      <c r="X2935" s="66" t="s">
        <v>304</v>
      </c>
    </row>
    <row r="2936" spans="1:24" x14ac:dyDescent="0.3">
      <c r="A2936" s="62"/>
      <c r="B2936" s="62"/>
      <c r="C2936" s="62"/>
      <c r="D2936" s="41" t="e">
        <f t="shared" si="131"/>
        <v>#N/A</v>
      </c>
      <c r="E2936" s="4"/>
      <c r="F2936" s="41" t="e">
        <f>VLOOKUP(E2936,mapping!C:J,2,FALSE)</f>
        <v>#N/A</v>
      </c>
      <c r="G2936" s="41">
        <f>IFERROR(VLOOKUP(F2936,mapping!$D$3:$J$200,2,FALSE),0)</f>
        <v>0</v>
      </c>
      <c r="H2936" s="41">
        <f>IFERROR(VLOOKUP(F2936,mapping!$D$3:$J$200,3,FALSE),0)</f>
        <v>0</v>
      </c>
      <c r="I2936" s="41">
        <f>IFERROR(VLOOKUP(F2936,mapping!$D$3:$J$200,4,FALSE),0)</f>
        <v>0</v>
      </c>
      <c r="J2936" s="41">
        <f>IFERROR(VLOOKUP(F2936,mapping!$D$3:$J$200,5,FALSE),0)</f>
        <v>0</v>
      </c>
      <c r="K2936" s="63">
        <f>IF(W2936=mapping!$N$1,IFERROR(VLOOKUP(Table4[[#This Row],[Column1]],mapping!A:L,11,FALSE),0),IF(W2936&gt;mapping!$N$1,IFERROR(VLOOKUP(Table4[[#This Row],[Column1]],mapping!A:L,11,FALSE),0),))</f>
        <v>0</v>
      </c>
      <c r="L2936" s="139"/>
      <c r="M2936" s="60">
        <f>IF(W2936=mapping!$N$1,IFERROR(VLOOKUP(Table4[[#This Row],[Column1]],mapping!A:L,12,FALSE),0),IF(W2936&gt;mapping!$N$1,IFERROR(VLOOKUP(Table4[[#This Row],[Column1]],mapping!A:L,12,FALSE),0),0))</f>
        <v>0</v>
      </c>
      <c r="N2936" s="58">
        <f>Table4[[#This Row],[ سعر اليومية ]]*3%*Table4[[#This Row],[عدد الدورات ]]</f>
        <v>0</v>
      </c>
      <c r="O2936" s="56">
        <f>Table4[[#This Row],[ سعر اليومية ]]*Table4[[#This Row],[عدد الدورات ]]-N2936</f>
        <v>0</v>
      </c>
      <c r="P2936" s="194"/>
      <c r="Q2936" s="194"/>
      <c r="R2936" s="194"/>
      <c r="S2936" s="58">
        <f>(Table4[[#This Row],[سعر يومية السائق]]*Table4[[#This Row],[عدد الدورات ]])-SUM(Table4[[#This Row],[سلف ]:[خصم ]])+Table4[[#This Row],[اضافي ]]</f>
        <v>0</v>
      </c>
      <c r="U2936" s="58">
        <f>Table4[[#This Row],[ سعر اليومية ]]*Table4[[#This Row],[عدد الدورات ]]-Table4[[#This Row],[سعر يومية السائق]]*L2936</f>
        <v>0</v>
      </c>
      <c r="V2936" s="58">
        <f>U2936-Table4[[#This Row],[W/H  3%]]</f>
        <v>0</v>
      </c>
      <c r="W2936" s="66" t="str">
        <f>Table4[[#This Row],[اليوم]]&amp;Table4[[#This Row],[الشهر ]]&amp;Table4[[#This Row],[العام]]</f>
        <v/>
      </c>
      <c r="X2936" s="66" t="s">
        <v>304</v>
      </c>
    </row>
    <row r="2937" spans="1:24" x14ac:dyDescent="0.3">
      <c r="A2937" s="62"/>
      <c r="B2937" s="62"/>
      <c r="C2937" s="62"/>
      <c r="D2937" s="41" t="e">
        <f t="shared" si="131"/>
        <v>#N/A</v>
      </c>
      <c r="E2937" s="4"/>
      <c r="F2937" s="41" t="e">
        <f>VLOOKUP(E2937,mapping!C:J,2,FALSE)</f>
        <v>#N/A</v>
      </c>
      <c r="G2937" s="41">
        <f>IFERROR(VLOOKUP(F2937,mapping!$D$3:$J$200,2,FALSE),0)</f>
        <v>0</v>
      </c>
      <c r="H2937" s="41">
        <f>IFERROR(VLOOKUP(F2937,mapping!$D$3:$J$200,3,FALSE),0)</f>
        <v>0</v>
      </c>
      <c r="I2937" s="41">
        <f>IFERROR(VLOOKUP(F2937,mapping!$D$3:$J$200,4,FALSE),0)</f>
        <v>0</v>
      </c>
      <c r="J2937" s="41">
        <f>IFERROR(VLOOKUP(F2937,mapping!$D$3:$J$200,5,FALSE),0)</f>
        <v>0</v>
      </c>
      <c r="K2937" s="63">
        <f>IF(W2937=mapping!$N$1,IFERROR(VLOOKUP(Table4[[#This Row],[Column1]],mapping!A:L,11,FALSE),0),IF(W2937&gt;mapping!$N$1,IFERROR(VLOOKUP(Table4[[#This Row],[Column1]],mapping!A:L,11,FALSE),0),))</f>
        <v>0</v>
      </c>
      <c r="L2937" s="139"/>
      <c r="M2937" s="60">
        <f>IF(W2937=mapping!$N$1,IFERROR(VLOOKUP(Table4[[#This Row],[Column1]],mapping!A:L,12,FALSE),0),IF(W2937&gt;mapping!$N$1,IFERROR(VLOOKUP(Table4[[#This Row],[Column1]],mapping!A:L,12,FALSE),0),0))</f>
        <v>0</v>
      </c>
      <c r="N2937" s="58">
        <f>Table4[[#This Row],[ سعر اليومية ]]*3%*Table4[[#This Row],[عدد الدورات ]]</f>
        <v>0</v>
      </c>
      <c r="O2937" s="56">
        <f>Table4[[#This Row],[ سعر اليومية ]]*Table4[[#This Row],[عدد الدورات ]]-N2937</f>
        <v>0</v>
      </c>
      <c r="P2937" s="194"/>
      <c r="Q2937" s="194"/>
      <c r="R2937" s="194"/>
      <c r="S2937" s="58">
        <f>(Table4[[#This Row],[سعر يومية السائق]]*Table4[[#This Row],[عدد الدورات ]])-SUM(Table4[[#This Row],[سلف ]:[خصم ]])+Table4[[#This Row],[اضافي ]]</f>
        <v>0</v>
      </c>
      <c r="U2937" s="58">
        <f>Table4[[#This Row],[ سعر اليومية ]]*Table4[[#This Row],[عدد الدورات ]]-Table4[[#This Row],[سعر يومية السائق]]*L2937</f>
        <v>0</v>
      </c>
      <c r="V2937" s="58">
        <f>U2937-Table4[[#This Row],[W/H  3%]]</f>
        <v>0</v>
      </c>
      <c r="W2937" s="66" t="str">
        <f>Table4[[#This Row],[اليوم]]&amp;Table4[[#This Row],[الشهر ]]&amp;Table4[[#This Row],[العام]]</f>
        <v/>
      </c>
      <c r="X2937" s="66" t="s">
        <v>304</v>
      </c>
    </row>
    <row r="2938" spans="1:24" x14ac:dyDescent="0.3">
      <c r="A2938" s="62"/>
      <c r="B2938" s="62"/>
      <c r="C2938" s="62"/>
      <c r="D2938" s="41" t="e">
        <f t="shared" si="131"/>
        <v>#N/A</v>
      </c>
      <c r="E2938" s="4"/>
      <c r="F2938" s="41" t="e">
        <f>VLOOKUP(E2938,mapping!C:J,2,FALSE)</f>
        <v>#N/A</v>
      </c>
      <c r="G2938" s="41">
        <f>IFERROR(VLOOKUP(F2938,mapping!$D$3:$J$200,2,FALSE),0)</f>
        <v>0</v>
      </c>
      <c r="H2938" s="41">
        <f>IFERROR(VLOOKUP(F2938,mapping!$D$3:$J$200,3,FALSE),0)</f>
        <v>0</v>
      </c>
      <c r="I2938" s="41">
        <f>IFERROR(VLOOKUP(F2938,mapping!$D$3:$J$200,4,FALSE),0)</f>
        <v>0</v>
      </c>
      <c r="J2938" s="41">
        <f>IFERROR(VLOOKUP(F2938,mapping!$D$3:$J$200,5,FALSE),0)</f>
        <v>0</v>
      </c>
      <c r="K2938" s="63">
        <f>IF(W2938=mapping!$N$1,IFERROR(VLOOKUP(Table4[[#This Row],[Column1]],mapping!A:L,11,FALSE),0),IF(W2938&gt;mapping!$N$1,IFERROR(VLOOKUP(Table4[[#This Row],[Column1]],mapping!A:L,11,FALSE),0),))</f>
        <v>0</v>
      </c>
      <c r="L2938" s="139"/>
      <c r="M2938" s="60">
        <f>IF(W2938=mapping!$N$1,IFERROR(VLOOKUP(Table4[[#This Row],[Column1]],mapping!A:L,12,FALSE),0),IF(W2938&gt;mapping!$N$1,IFERROR(VLOOKUP(Table4[[#This Row],[Column1]],mapping!A:L,12,FALSE),0),0))</f>
        <v>0</v>
      </c>
      <c r="N2938" s="58">
        <f>Table4[[#This Row],[ سعر اليومية ]]*3%*Table4[[#This Row],[عدد الدورات ]]</f>
        <v>0</v>
      </c>
      <c r="O2938" s="56">
        <f>Table4[[#This Row],[ سعر اليومية ]]*Table4[[#This Row],[عدد الدورات ]]-N2938</f>
        <v>0</v>
      </c>
      <c r="P2938" s="194"/>
      <c r="Q2938" s="194"/>
      <c r="R2938" s="194"/>
      <c r="S2938" s="58">
        <f>(Table4[[#This Row],[سعر يومية السائق]]*Table4[[#This Row],[عدد الدورات ]])-SUM(Table4[[#This Row],[سلف ]:[خصم ]])+Table4[[#This Row],[اضافي ]]</f>
        <v>0</v>
      </c>
      <c r="U2938" s="58">
        <f>Table4[[#This Row],[ سعر اليومية ]]*Table4[[#This Row],[عدد الدورات ]]-Table4[[#This Row],[سعر يومية السائق]]*L2938</f>
        <v>0</v>
      </c>
      <c r="V2938" s="58">
        <f>U2938-Table4[[#This Row],[W/H  3%]]</f>
        <v>0</v>
      </c>
      <c r="W2938" s="66" t="str">
        <f>Table4[[#This Row],[اليوم]]&amp;Table4[[#This Row],[الشهر ]]&amp;Table4[[#This Row],[العام]]</f>
        <v/>
      </c>
      <c r="X2938" s="66" t="s">
        <v>304</v>
      </c>
    </row>
    <row r="2939" spans="1:24" x14ac:dyDescent="0.3">
      <c r="A2939" s="62"/>
      <c r="B2939" s="62"/>
      <c r="C2939" s="62"/>
      <c r="D2939" s="41" t="e">
        <f t="shared" si="131"/>
        <v>#N/A</v>
      </c>
      <c r="E2939" s="4"/>
      <c r="F2939" s="41" t="e">
        <f>VLOOKUP(E2939,mapping!C:J,2,FALSE)</f>
        <v>#N/A</v>
      </c>
      <c r="G2939" s="41">
        <f>IFERROR(VLOOKUP(F2939,mapping!$D$3:$J$200,2,FALSE),0)</f>
        <v>0</v>
      </c>
      <c r="H2939" s="41">
        <f>IFERROR(VLOOKUP(F2939,mapping!$D$3:$J$200,3,FALSE),0)</f>
        <v>0</v>
      </c>
      <c r="I2939" s="41">
        <f>IFERROR(VLOOKUP(F2939,mapping!$D$3:$J$200,4,FALSE),0)</f>
        <v>0</v>
      </c>
      <c r="J2939" s="41">
        <f>IFERROR(VLOOKUP(F2939,mapping!$D$3:$J$200,5,FALSE),0)</f>
        <v>0</v>
      </c>
      <c r="K2939" s="63">
        <f>IF(W2939=mapping!$N$1,IFERROR(VLOOKUP(Table4[[#This Row],[Column1]],mapping!A:L,11,FALSE),0),IF(W2939&gt;mapping!$N$1,IFERROR(VLOOKUP(Table4[[#This Row],[Column1]],mapping!A:L,11,FALSE),0),))</f>
        <v>0</v>
      </c>
      <c r="L2939" s="139"/>
      <c r="M2939" s="60">
        <f>IF(W2939=mapping!$N$1,IFERROR(VLOOKUP(Table4[[#This Row],[Column1]],mapping!A:L,12,FALSE),0),IF(W2939&gt;mapping!$N$1,IFERROR(VLOOKUP(Table4[[#This Row],[Column1]],mapping!A:L,12,FALSE),0),0))</f>
        <v>0</v>
      </c>
      <c r="N2939" s="58">
        <f>Table4[[#This Row],[ سعر اليومية ]]*3%*Table4[[#This Row],[عدد الدورات ]]</f>
        <v>0</v>
      </c>
      <c r="O2939" s="56">
        <f>Table4[[#This Row],[ سعر اليومية ]]*Table4[[#This Row],[عدد الدورات ]]-N2939</f>
        <v>0</v>
      </c>
      <c r="P2939" s="194"/>
      <c r="Q2939" s="194"/>
      <c r="R2939" s="194"/>
      <c r="S2939" s="58">
        <f>(Table4[[#This Row],[سعر يومية السائق]]*Table4[[#This Row],[عدد الدورات ]])-SUM(Table4[[#This Row],[سلف ]:[خصم ]])+Table4[[#This Row],[اضافي ]]</f>
        <v>0</v>
      </c>
      <c r="U2939" s="58">
        <f>Table4[[#This Row],[ سعر اليومية ]]*Table4[[#This Row],[عدد الدورات ]]-Table4[[#This Row],[سعر يومية السائق]]*L2939</f>
        <v>0</v>
      </c>
      <c r="V2939" s="58">
        <f>U2939-Table4[[#This Row],[W/H  3%]]</f>
        <v>0</v>
      </c>
      <c r="W2939" s="66" t="str">
        <f>Table4[[#This Row],[اليوم]]&amp;Table4[[#This Row],[الشهر ]]&amp;Table4[[#This Row],[العام]]</f>
        <v/>
      </c>
      <c r="X2939" s="66" t="s">
        <v>304</v>
      </c>
    </row>
    <row r="2940" spans="1:24" x14ac:dyDescent="0.3">
      <c r="A2940" s="62"/>
      <c r="B2940" s="62"/>
      <c r="C2940" s="62"/>
      <c r="D2940" s="41" t="e">
        <f t="shared" si="131"/>
        <v>#N/A</v>
      </c>
      <c r="E2940" s="4"/>
      <c r="F2940" s="41" t="e">
        <f>VLOOKUP(E2940,mapping!C:J,2,FALSE)</f>
        <v>#N/A</v>
      </c>
      <c r="G2940" s="41">
        <f>IFERROR(VLOOKUP(F2940,mapping!$D$3:$J$200,2,FALSE),0)</f>
        <v>0</v>
      </c>
      <c r="H2940" s="41">
        <f>IFERROR(VLOOKUP(F2940,mapping!$D$3:$J$200,3,FALSE),0)</f>
        <v>0</v>
      </c>
      <c r="I2940" s="41">
        <f>IFERROR(VLOOKUP(F2940,mapping!$D$3:$J$200,4,FALSE),0)</f>
        <v>0</v>
      </c>
      <c r="J2940" s="41">
        <f>IFERROR(VLOOKUP(F2940,mapping!$D$3:$J$200,5,FALSE),0)</f>
        <v>0</v>
      </c>
      <c r="K2940" s="63">
        <f>IF(W2940=mapping!$N$1,IFERROR(VLOOKUP(Table4[[#This Row],[Column1]],mapping!A:L,11,FALSE),0),IF(W2940&gt;mapping!$N$1,IFERROR(VLOOKUP(Table4[[#This Row],[Column1]],mapping!A:L,11,FALSE),0),))</f>
        <v>0</v>
      </c>
      <c r="L2940" s="139"/>
      <c r="M2940" s="60">
        <f>IF(W2940=mapping!$N$1,IFERROR(VLOOKUP(Table4[[#This Row],[Column1]],mapping!A:L,12,FALSE),0),IF(W2940&gt;mapping!$N$1,IFERROR(VLOOKUP(Table4[[#This Row],[Column1]],mapping!A:L,12,FALSE),0),0))</f>
        <v>0</v>
      </c>
      <c r="N2940" s="58">
        <f>Table4[[#This Row],[ سعر اليومية ]]*3%*Table4[[#This Row],[عدد الدورات ]]</f>
        <v>0</v>
      </c>
      <c r="O2940" s="56">
        <f>Table4[[#This Row],[ سعر اليومية ]]*Table4[[#This Row],[عدد الدورات ]]-N2940</f>
        <v>0</v>
      </c>
      <c r="P2940" s="194"/>
      <c r="Q2940" s="194"/>
      <c r="R2940" s="194"/>
      <c r="S2940" s="58">
        <f>(Table4[[#This Row],[سعر يومية السائق]]*Table4[[#This Row],[عدد الدورات ]])-SUM(Table4[[#This Row],[سلف ]:[خصم ]])+Table4[[#This Row],[اضافي ]]</f>
        <v>0</v>
      </c>
      <c r="U2940" s="58">
        <f>Table4[[#This Row],[ سعر اليومية ]]*Table4[[#This Row],[عدد الدورات ]]-Table4[[#This Row],[سعر يومية السائق]]*L2940</f>
        <v>0</v>
      </c>
      <c r="V2940" s="58">
        <f>U2940-Table4[[#This Row],[W/H  3%]]</f>
        <v>0</v>
      </c>
      <c r="W2940" s="66" t="str">
        <f>Table4[[#This Row],[اليوم]]&amp;Table4[[#This Row],[الشهر ]]&amp;Table4[[#This Row],[العام]]</f>
        <v/>
      </c>
      <c r="X2940" s="66" t="s">
        <v>304</v>
      </c>
    </row>
    <row r="2941" spans="1:24" x14ac:dyDescent="0.3">
      <c r="A2941" s="62"/>
      <c r="B2941" s="62"/>
      <c r="C2941" s="62"/>
      <c r="D2941" s="41" t="e">
        <f t="shared" si="131"/>
        <v>#N/A</v>
      </c>
      <c r="E2941" s="4"/>
      <c r="F2941" s="41" t="e">
        <f>VLOOKUP(E2941,mapping!C:J,2,FALSE)</f>
        <v>#N/A</v>
      </c>
      <c r="G2941" s="41">
        <f>IFERROR(VLOOKUP(F2941,mapping!$D$3:$J$200,2,FALSE),0)</f>
        <v>0</v>
      </c>
      <c r="H2941" s="41">
        <f>IFERROR(VLOOKUP(F2941,mapping!$D$3:$J$200,3,FALSE),0)</f>
        <v>0</v>
      </c>
      <c r="I2941" s="41">
        <f>IFERROR(VLOOKUP(F2941,mapping!$D$3:$J$200,4,FALSE),0)</f>
        <v>0</v>
      </c>
      <c r="J2941" s="41">
        <f>IFERROR(VLOOKUP(F2941,mapping!$D$3:$J$200,5,FALSE),0)</f>
        <v>0</v>
      </c>
      <c r="K2941" s="63">
        <f>IF(W2941=mapping!$N$1,IFERROR(VLOOKUP(Table4[[#This Row],[Column1]],mapping!A:L,11,FALSE),0),IF(W2941&gt;mapping!$N$1,IFERROR(VLOOKUP(Table4[[#This Row],[Column1]],mapping!A:L,11,FALSE),0),))</f>
        <v>0</v>
      </c>
      <c r="L2941" s="139"/>
      <c r="M2941" s="60">
        <f>IF(W2941=mapping!$N$1,IFERROR(VLOOKUP(Table4[[#This Row],[Column1]],mapping!A:L,12,FALSE),0),IF(W2941&gt;mapping!$N$1,IFERROR(VLOOKUP(Table4[[#This Row],[Column1]],mapping!A:L,12,FALSE),0),0))</f>
        <v>0</v>
      </c>
      <c r="N2941" s="58">
        <f>Table4[[#This Row],[ سعر اليومية ]]*3%*Table4[[#This Row],[عدد الدورات ]]</f>
        <v>0</v>
      </c>
      <c r="O2941" s="56">
        <f>Table4[[#This Row],[ سعر اليومية ]]*Table4[[#This Row],[عدد الدورات ]]-N2941</f>
        <v>0</v>
      </c>
      <c r="P2941" s="194"/>
      <c r="Q2941" s="194"/>
      <c r="R2941" s="194"/>
      <c r="S2941" s="58">
        <f>(Table4[[#This Row],[سعر يومية السائق]]*Table4[[#This Row],[عدد الدورات ]])-SUM(Table4[[#This Row],[سلف ]:[خصم ]])+Table4[[#This Row],[اضافي ]]</f>
        <v>0</v>
      </c>
      <c r="U2941" s="58">
        <f>Table4[[#This Row],[ سعر اليومية ]]*Table4[[#This Row],[عدد الدورات ]]-Table4[[#This Row],[سعر يومية السائق]]*L2941</f>
        <v>0</v>
      </c>
      <c r="V2941" s="58">
        <f>U2941-Table4[[#This Row],[W/H  3%]]</f>
        <v>0</v>
      </c>
      <c r="W2941" s="66" t="str">
        <f>Table4[[#This Row],[اليوم]]&amp;Table4[[#This Row],[الشهر ]]&amp;Table4[[#This Row],[العام]]</f>
        <v/>
      </c>
      <c r="X2941" s="66" t="s">
        <v>304</v>
      </c>
    </row>
    <row r="2942" spans="1:24" x14ac:dyDescent="0.3">
      <c r="A2942" s="62"/>
      <c r="B2942" s="62"/>
      <c r="C2942" s="62"/>
      <c r="D2942" s="41" t="e">
        <f t="shared" si="131"/>
        <v>#N/A</v>
      </c>
      <c r="E2942" s="4"/>
      <c r="F2942" s="41" t="e">
        <f>VLOOKUP(E2942,mapping!C:J,2,FALSE)</f>
        <v>#N/A</v>
      </c>
      <c r="G2942" s="41">
        <f>IFERROR(VLOOKUP(F2942,mapping!$D$3:$J$200,2,FALSE),0)</f>
        <v>0</v>
      </c>
      <c r="H2942" s="41">
        <f>IFERROR(VLOOKUP(F2942,mapping!$D$3:$J$200,3,FALSE),0)</f>
        <v>0</v>
      </c>
      <c r="I2942" s="41">
        <f>IFERROR(VLOOKUP(F2942,mapping!$D$3:$J$200,4,FALSE),0)</f>
        <v>0</v>
      </c>
      <c r="J2942" s="41">
        <f>IFERROR(VLOOKUP(F2942,mapping!$D$3:$J$200,5,FALSE),0)</f>
        <v>0</v>
      </c>
      <c r="K2942" s="63">
        <f>IF(W2942=mapping!$N$1,IFERROR(VLOOKUP(Table4[[#This Row],[Column1]],mapping!A:L,11,FALSE),0),IF(W2942&gt;mapping!$N$1,IFERROR(VLOOKUP(Table4[[#This Row],[Column1]],mapping!A:L,11,FALSE),0),))</f>
        <v>0</v>
      </c>
      <c r="L2942" s="139"/>
      <c r="M2942" s="60">
        <f>IF(W2942=mapping!$N$1,IFERROR(VLOOKUP(Table4[[#This Row],[Column1]],mapping!A:L,12,FALSE),0),IF(W2942&gt;mapping!$N$1,IFERROR(VLOOKUP(Table4[[#This Row],[Column1]],mapping!A:L,12,FALSE),0),0))</f>
        <v>0</v>
      </c>
      <c r="N2942" s="58">
        <f>Table4[[#This Row],[ سعر اليومية ]]*3%*Table4[[#This Row],[عدد الدورات ]]</f>
        <v>0</v>
      </c>
      <c r="O2942" s="56">
        <f>Table4[[#This Row],[ سعر اليومية ]]*Table4[[#This Row],[عدد الدورات ]]-N2942</f>
        <v>0</v>
      </c>
      <c r="P2942" s="194"/>
      <c r="Q2942" s="194"/>
      <c r="R2942" s="194"/>
      <c r="S2942" s="58">
        <f>(Table4[[#This Row],[سعر يومية السائق]]*Table4[[#This Row],[عدد الدورات ]])-SUM(Table4[[#This Row],[سلف ]:[خصم ]])+Table4[[#This Row],[اضافي ]]</f>
        <v>0</v>
      </c>
      <c r="U2942" s="58">
        <f>Table4[[#This Row],[ سعر اليومية ]]*Table4[[#This Row],[عدد الدورات ]]-Table4[[#This Row],[سعر يومية السائق]]*L2942</f>
        <v>0</v>
      </c>
      <c r="V2942" s="58">
        <f>U2942-Table4[[#This Row],[W/H  3%]]</f>
        <v>0</v>
      </c>
      <c r="W2942" s="66" t="str">
        <f>Table4[[#This Row],[اليوم]]&amp;Table4[[#This Row],[الشهر ]]&amp;Table4[[#This Row],[العام]]</f>
        <v/>
      </c>
      <c r="X2942" s="66" t="s">
        <v>304</v>
      </c>
    </row>
    <row r="2943" spans="1:24" x14ac:dyDescent="0.3">
      <c r="A2943" s="62"/>
      <c r="B2943" s="62"/>
      <c r="C2943" s="62"/>
      <c r="D2943" s="41" t="e">
        <f t="shared" si="131"/>
        <v>#N/A</v>
      </c>
      <c r="E2943" s="4"/>
      <c r="F2943" s="41" t="e">
        <f>VLOOKUP(E2943,mapping!C:J,2,FALSE)</f>
        <v>#N/A</v>
      </c>
      <c r="G2943" s="41">
        <f>IFERROR(VLOOKUP(F2943,mapping!$D$3:$J$200,2,FALSE),0)</f>
        <v>0</v>
      </c>
      <c r="H2943" s="41">
        <f>IFERROR(VLOOKUP(F2943,mapping!$D$3:$J$200,3,FALSE),0)</f>
        <v>0</v>
      </c>
      <c r="I2943" s="41">
        <f>IFERROR(VLOOKUP(F2943,mapping!$D$3:$J$200,4,FALSE),0)</f>
        <v>0</v>
      </c>
      <c r="J2943" s="41">
        <f>IFERROR(VLOOKUP(F2943,mapping!$D$3:$J$200,5,FALSE),0)</f>
        <v>0</v>
      </c>
      <c r="K2943" s="63">
        <f>IF(W2943=mapping!$N$1,IFERROR(VLOOKUP(Table4[[#This Row],[Column1]],mapping!A:L,11,FALSE),0),IF(W2943&gt;mapping!$N$1,IFERROR(VLOOKUP(Table4[[#This Row],[Column1]],mapping!A:L,11,FALSE),0),))</f>
        <v>0</v>
      </c>
      <c r="L2943" s="139"/>
      <c r="M2943" s="60">
        <f>IF(W2943=mapping!$N$1,IFERROR(VLOOKUP(Table4[[#This Row],[Column1]],mapping!A:L,12,FALSE),0),IF(W2943&gt;mapping!$N$1,IFERROR(VLOOKUP(Table4[[#This Row],[Column1]],mapping!A:L,12,FALSE),0),0))</f>
        <v>0</v>
      </c>
      <c r="N2943" s="58">
        <f>Table4[[#This Row],[ سعر اليومية ]]*3%*Table4[[#This Row],[عدد الدورات ]]</f>
        <v>0</v>
      </c>
      <c r="O2943" s="56">
        <f>Table4[[#This Row],[ سعر اليومية ]]*Table4[[#This Row],[عدد الدورات ]]-N2943</f>
        <v>0</v>
      </c>
      <c r="P2943" s="194"/>
      <c r="Q2943" s="194"/>
      <c r="R2943" s="194"/>
      <c r="S2943" s="58">
        <f>(Table4[[#This Row],[سعر يومية السائق]]*Table4[[#This Row],[عدد الدورات ]])-SUM(Table4[[#This Row],[سلف ]:[خصم ]])+Table4[[#This Row],[اضافي ]]</f>
        <v>0</v>
      </c>
      <c r="U2943" s="58">
        <f>Table4[[#This Row],[ سعر اليومية ]]*Table4[[#This Row],[عدد الدورات ]]-Table4[[#This Row],[سعر يومية السائق]]*L2943</f>
        <v>0</v>
      </c>
      <c r="V2943" s="58">
        <f>U2943-Table4[[#This Row],[W/H  3%]]</f>
        <v>0</v>
      </c>
      <c r="W2943" s="66" t="str">
        <f>Table4[[#This Row],[اليوم]]&amp;Table4[[#This Row],[الشهر ]]&amp;Table4[[#This Row],[العام]]</f>
        <v/>
      </c>
      <c r="X2943" s="66" t="s">
        <v>304</v>
      </c>
    </row>
    <row r="2944" spans="1:24" x14ac:dyDescent="0.3">
      <c r="A2944" s="62"/>
      <c r="B2944" s="62"/>
      <c r="C2944" s="62"/>
      <c r="D2944" s="41" t="e">
        <f t="shared" si="131"/>
        <v>#N/A</v>
      </c>
      <c r="E2944" s="4"/>
      <c r="F2944" s="41" t="e">
        <f>VLOOKUP(E2944,mapping!C:J,2,FALSE)</f>
        <v>#N/A</v>
      </c>
      <c r="G2944" s="41">
        <f>IFERROR(VLOOKUP(F2944,mapping!$D$3:$J$200,2,FALSE),0)</f>
        <v>0</v>
      </c>
      <c r="H2944" s="41">
        <f>IFERROR(VLOOKUP(F2944,mapping!$D$3:$J$200,3,FALSE),0)</f>
        <v>0</v>
      </c>
      <c r="I2944" s="41">
        <f>IFERROR(VLOOKUP(F2944,mapping!$D$3:$J$200,4,FALSE),0)</f>
        <v>0</v>
      </c>
      <c r="J2944" s="41">
        <f>IFERROR(VLOOKUP(F2944,mapping!$D$3:$J$200,5,FALSE),0)</f>
        <v>0</v>
      </c>
      <c r="K2944" s="63">
        <f>IF(W2944=mapping!$N$1,IFERROR(VLOOKUP(Table4[[#This Row],[Column1]],mapping!A:L,11,FALSE),0),IF(W2944&gt;mapping!$N$1,IFERROR(VLOOKUP(Table4[[#This Row],[Column1]],mapping!A:L,11,FALSE),0),))</f>
        <v>0</v>
      </c>
      <c r="L2944" s="139"/>
      <c r="M2944" s="60">
        <f>IF(W2944=mapping!$N$1,IFERROR(VLOOKUP(Table4[[#This Row],[Column1]],mapping!A:L,12,FALSE),0),IF(W2944&gt;mapping!$N$1,IFERROR(VLOOKUP(Table4[[#This Row],[Column1]],mapping!A:L,12,FALSE),0),0))</f>
        <v>0</v>
      </c>
      <c r="N2944" s="58">
        <f>Table4[[#This Row],[ سعر اليومية ]]*3%*Table4[[#This Row],[عدد الدورات ]]</f>
        <v>0</v>
      </c>
      <c r="O2944" s="56">
        <f>Table4[[#This Row],[ سعر اليومية ]]*Table4[[#This Row],[عدد الدورات ]]-N2944</f>
        <v>0</v>
      </c>
      <c r="P2944" s="194"/>
      <c r="Q2944" s="194"/>
      <c r="R2944" s="194"/>
      <c r="S2944" s="58">
        <f>(Table4[[#This Row],[سعر يومية السائق]]*Table4[[#This Row],[عدد الدورات ]])-SUM(Table4[[#This Row],[سلف ]:[خصم ]])+Table4[[#This Row],[اضافي ]]</f>
        <v>0</v>
      </c>
      <c r="U2944" s="58">
        <f>Table4[[#This Row],[ سعر اليومية ]]*Table4[[#This Row],[عدد الدورات ]]-Table4[[#This Row],[سعر يومية السائق]]*L2944</f>
        <v>0</v>
      </c>
      <c r="V2944" s="58">
        <f>U2944-Table4[[#This Row],[W/H  3%]]</f>
        <v>0</v>
      </c>
      <c r="W2944" s="66" t="str">
        <f>Table4[[#This Row],[اليوم]]&amp;Table4[[#This Row],[الشهر ]]&amp;Table4[[#This Row],[العام]]</f>
        <v/>
      </c>
      <c r="X2944" s="66" t="s">
        <v>304</v>
      </c>
    </row>
    <row r="2945" spans="1:24" x14ac:dyDescent="0.3">
      <c r="A2945" s="62"/>
      <c r="B2945" s="62"/>
      <c r="C2945" s="62"/>
      <c r="D2945" s="41" t="e">
        <f t="shared" si="131"/>
        <v>#N/A</v>
      </c>
      <c r="E2945" s="4"/>
      <c r="F2945" s="41" t="e">
        <f>VLOOKUP(E2945,mapping!C:J,2,FALSE)</f>
        <v>#N/A</v>
      </c>
      <c r="G2945" s="41">
        <f>IFERROR(VLOOKUP(F2945,mapping!$D$3:$J$200,2,FALSE),0)</f>
        <v>0</v>
      </c>
      <c r="H2945" s="41">
        <f>IFERROR(VLOOKUP(F2945,mapping!$D$3:$J$200,3,FALSE),0)</f>
        <v>0</v>
      </c>
      <c r="I2945" s="41">
        <f>IFERROR(VLOOKUP(F2945,mapping!$D$3:$J$200,4,FALSE),0)</f>
        <v>0</v>
      </c>
      <c r="J2945" s="41">
        <f>IFERROR(VLOOKUP(F2945,mapping!$D$3:$J$200,5,FALSE),0)</f>
        <v>0</v>
      </c>
      <c r="K2945" s="63">
        <f>IF(W2945=mapping!$N$1,IFERROR(VLOOKUP(Table4[[#This Row],[Column1]],mapping!A:L,11,FALSE),0),IF(W2945&gt;mapping!$N$1,IFERROR(VLOOKUP(Table4[[#This Row],[Column1]],mapping!A:L,11,FALSE),0),))</f>
        <v>0</v>
      </c>
      <c r="L2945" s="139"/>
      <c r="M2945" s="60">
        <f>IF(W2945=mapping!$N$1,IFERROR(VLOOKUP(Table4[[#This Row],[Column1]],mapping!A:L,12,FALSE),0),IF(W2945&gt;mapping!$N$1,IFERROR(VLOOKUP(Table4[[#This Row],[Column1]],mapping!A:L,12,FALSE),0),0))</f>
        <v>0</v>
      </c>
      <c r="N2945" s="58">
        <f>Table4[[#This Row],[ سعر اليومية ]]*3%*Table4[[#This Row],[عدد الدورات ]]</f>
        <v>0</v>
      </c>
      <c r="O2945" s="56">
        <f>Table4[[#This Row],[ سعر اليومية ]]*Table4[[#This Row],[عدد الدورات ]]-N2945</f>
        <v>0</v>
      </c>
      <c r="P2945" s="194"/>
      <c r="Q2945" s="194"/>
      <c r="R2945" s="194"/>
      <c r="S2945" s="58">
        <f>(Table4[[#This Row],[سعر يومية السائق]]*Table4[[#This Row],[عدد الدورات ]])-SUM(Table4[[#This Row],[سلف ]:[خصم ]])+Table4[[#This Row],[اضافي ]]</f>
        <v>0</v>
      </c>
      <c r="U2945" s="58">
        <f>Table4[[#This Row],[ سعر اليومية ]]*Table4[[#This Row],[عدد الدورات ]]-Table4[[#This Row],[سعر يومية السائق]]*L2945</f>
        <v>0</v>
      </c>
      <c r="V2945" s="58">
        <f>U2945-Table4[[#This Row],[W/H  3%]]</f>
        <v>0</v>
      </c>
      <c r="W2945" s="66" t="str">
        <f>Table4[[#This Row],[اليوم]]&amp;Table4[[#This Row],[الشهر ]]&amp;Table4[[#This Row],[العام]]</f>
        <v/>
      </c>
      <c r="X2945" s="66" t="s">
        <v>304</v>
      </c>
    </row>
    <row r="2946" spans="1:24" x14ac:dyDescent="0.3">
      <c r="A2946" s="62"/>
      <c r="B2946" s="62"/>
      <c r="C2946" s="62"/>
      <c r="D2946" s="41" t="e">
        <f t="shared" si="131"/>
        <v>#N/A</v>
      </c>
      <c r="E2946" s="4"/>
      <c r="F2946" s="41" t="e">
        <f>VLOOKUP(E2946,mapping!C:J,2,FALSE)</f>
        <v>#N/A</v>
      </c>
      <c r="G2946" s="41">
        <f>IFERROR(VLOOKUP(F2946,mapping!$D$3:$J$200,2,FALSE),0)</f>
        <v>0</v>
      </c>
      <c r="H2946" s="41">
        <f>IFERROR(VLOOKUP(F2946,mapping!$D$3:$J$200,3,FALSE),0)</f>
        <v>0</v>
      </c>
      <c r="I2946" s="41">
        <f>IFERROR(VLOOKUP(F2946,mapping!$D$3:$J$200,4,FALSE),0)</f>
        <v>0</v>
      </c>
      <c r="J2946" s="41">
        <f>IFERROR(VLOOKUP(F2946,mapping!$D$3:$J$200,5,FALSE),0)</f>
        <v>0</v>
      </c>
      <c r="K2946" s="63">
        <f>IF(W2946=mapping!$N$1,IFERROR(VLOOKUP(Table4[[#This Row],[Column1]],mapping!A:L,11,FALSE),0),IF(W2946&gt;mapping!$N$1,IFERROR(VLOOKUP(Table4[[#This Row],[Column1]],mapping!A:L,11,FALSE),0),))</f>
        <v>0</v>
      </c>
      <c r="L2946" s="139"/>
      <c r="M2946" s="60">
        <f>IF(W2946=mapping!$N$1,IFERROR(VLOOKUP(Table4[[#This Row],[Column1]],mapping!A:L,12,FALSE),0),IF(W2946&gt;mapping!$N$1,IFERROR(VLOOKUP(Table4[[#This Row],[Column1]],mapping!A:L,12,FALSE),0),0))</f>
        <v>0</v>
      </c>
      <c r="N2946" s="58">
        <f>Table4[[#This Row],[ سعر اليومية ]]*3%*Table4[[#This Row],[عدد الدورات ]]</f>
        <v>0</v>
      </c>
      <c r="O2946" s="56">
        <f>Table4[[#This Row],[ سعر اليومية ]]*Table4[[#This Row],[عدد الدورات ]]-N2946</f>
        <v>0</v>
      </c>
      <c r="P2946" s="194"/>
      <c r="Q2946" s="194"/>
      <c r="R2946" s="194"/>
      <c r="S2946" s="58">
        <f>(Table4[[#This Row],[سعر يومية السائق]]*Table4[[#This Row],[عدد الدورات ]])-SUM(Table4[[#This Row],[سلف ]:[خصم ]])+Table4[[#This Row],[اضافي ]]</f>
        <v>0</v>
      </c>
      <c r="U2946" s="58">
        <f>Table4[[#This Row],[ سعر اليومية ]]*Table4[[#This Row],[عدد الدورات ]]-Table4[[#This Row],[سعر يومية السائق]]*L2946</f>
        <v>0</v>
      </c>
      <c r="V2946" s="58">
        <f>U2946-Table4[[#This Row],[W/H  3%]]</f>
        <v>0</v>
      </c>
      <c r="W2946" s="66" t="str">
        <f>Table4[[#This Row],[اليوم]]&amp;Table4[[#This Row],[الشهر ]]&amp;Table4[[#This Row],[العام]]</f>
        <v/>
      </c>
      <c r="X2946" s="66" t="s">
        <v>304</v>
      </c>
    </row>
    <row r="2947" spans="1:24" x14ac:dyDescent="0.3">
      <c r="A2947" s="62"/>
      <c r="B2947" s="62"/>
      <c r="C2947" s="62"/>
      <c r="D2947" s="41" t="e">
        <f t="shared" si="131"/>
        <v>#N/A</v>
      </c>
      <c r="E2947" s="4"/>
      <c r="F2947" s="41" t="e">
        <f>VLOOKUP(E2947,mapping!C:J,2,FALSE)</f>
        <v>#N/A</v>
      </c>
      <c r="G2947" s="41">
        <f>IFERROR(VLOOKUP(F2947,mapping!$D$3:$J$200,2,FALSE),0)</f>
        <v>0</v>
      </c>
      <c r="H2947" s="41">
        <f>IFERROR(VLOOKUP(F2947,mapping!$D$3:$J$200,3,FALSE),0)</f>
        <v>0</v>
      </c>
      <c r="I2947" s="41">
        <f>IFERROR(VLOOKUP(F2947,mapping!$D$3:$J$200,4,FALSE),0)</f>
        <v>0</v>
      </c>
      <c r="J2947" s="41">
        <f>IFERROR(VLOOKUP(F2947,mapping!$D$3:$J$200,5,FALSE),0)</f>
        <v>0</v>
      </c>
      <c r="K2947" s="63">
        <f>IF(W2947=mapping!$N$1,IFERROR(VLOOKUP(Table4[[#This Row],[Column1]],mapping!A:L,11,FALSE),0),IF(W2947&gt;mapping!$N$1,IFERROR(VLOOKUP(Table4[[#This Row],[Column1]],mapping!A:L,11,FALSE),0),))</f>
        <v>0</v>
      </c>
      <c r="L2947" s="139"/>
      <c r="M2947" s="60">
        <f>IF(W2947=mapping!$N$1,IFERROR(VLOOKUP(Table4[[#This Row],[Column1]],mapping!A:L,12,FALSE),0),IF(W2947&gt;mapping!$N$1,IFERROR(VLOOKUP(Table4[[#This Row],[Column1]],mapping!A:L,12,FALSE),0),0))</f>
        <v>0</v>
      </c>
      <c r="N2947" s="58">
        <f>Table4[[#This Row],[ سعر اليومية ]]*3%*Table4[[#This Row],[عدد الدورات ]]</f>
        <v>0</v>
      </c>
      <c r="O2947" s="56">
        <f>Table4[[#This Row],[ سعر اليومية ]]*Table4[[#This Row],[عدد الدورات ]]-N2947</f>
        <v>0</v>
      </c>
      <c r="P2947" s="194"/>
      <c r="Q2947" s="194"/>
      <c r="R2947" s="194"/>
      <c r="S2947" s="58">
        <f>(Table4[[#This Row],[سعر يومية السائق]]*Table4[[#This Row],[عدد الدورات ]])-SUM(Table4[[#This Row],[سلف ]:[خصم ]])+Table4[[#This Row],[اضافي ]]</f>
        <v>0</v>
      </c>
      <c r="U2947" s="58">
        <f>Table4[[#This Row],[ سعر اليومية ]]*Table4[[#This Row],[عدد الدورات ]]-Table4[[#This Row],[سعر يومية السائق]]*L2947</f>
        <v>0</v>
      </c>
      <c r="V2947" s="58">
        <f>U2947-Table4[[#This Row],[W/H  3%]]</f>
        <v>0</v>
      </c>
      <c r="W2947" s="66" t="str">
        <f>Table4[[#This Row],[اليوم]]&amp;Table4[[#This Row],[الشهر ]]&amp;Table4[[#This Row],[العام]]</f>
        <v/>
      </c>
      <c r="X2947" s="66" t="s">
        <v>304</v>
      </c>
    </row>
    <row r="2948" spans="1:24" x14ac:dyDescent="0.3">
      <c r="A2948" s="62"/>
      <c r="B2948" s="62"/>
      <c r="C2948" s="62"/>
      <c r="D2948" s="41" t="e">
        <f t="shared" si="131"/>
        <v>#N/A</v>
      </c>
      <c r="E2948" s="4"/>
      <c r="F2948" s="41" t="e">
        <f>VLOOKUP(E2948,mapping!C:J,2,FALSE)</f>
        <v>#N/A</v>
      </c>
      <c r="G2948" s="41">
        <f>IFERROR(VLOOKUP(F2948,mapping!$D$3:$J$200,2,FALSE),0)</f>
        <v>0</v>
      </c>
      <c r="H2948" s="41">
        <f>IFERROR(VLOOKUP(F2948,mapping!$D$3:$J$200,3,FALSE),0)</f>
        <v>0</v>
      </c>
      <c r="I2948" s="41">
        <f>IFERROR(VLOOKUP(F2948,mapping!$D$3:$J$200,4,FALSE),0)</f>
        <v>0</v>
      </c>
      <c r="J2948" s="41">
        <f>IFERROR(VLOOKUP(F2948,mapping!$D$3:$J$200,5,FALSE),0)</f>
        <v>0</v>
      </c>
      <c r="K2948" s="63">
        <f>IF(W2948=mapping!$N$1,IFERROR(VLOOKUP(Table4[[#This Row],[Column1]],mapping!A:L,11,FALSE),0),IF(W2948&gt;mapping!$N$1,IFERROR(VLOOKUP(Table4[[#This Row],[Column1]],mapping!A:L,11,FALSE),0),))</f>
        <v>0</v>
      </c>
      <c r="L2948" s="139"/>
      <c r="M2948" s="60">
        <f>IF(W2948=mapping!$N$1,IFERROR(VLOOKUP(Table4[[#This Row],[Column1]],mapping!A:L,12,FALSE),0),IF(W2948&gt;mapping!$N$1,IFERROR(VLOOKUP(Table4[[#This Row],[Column1]],mapping!A:L,12,FALSE),0),0))</f>
        <v>0</v>
      </c>
      <c r="N2948" s="58">
        <f>Table4[[#This Row],[ سعر اليومية ]]*3%*Table4[[#This Row],[عدد الدورات ]]</f>
        <v>0</v>
      </c>
      <c r="O2948" s="56">
        <f>Table4[[#This Row],[ سعر اليومية ]]*Table4[[#This Row],[عدد الدورات ]]-N2948</f>
        <v>0</v>
      </c>
      <c r="P2948" s="194"/>
      <c r="Q2948" s="194"/>
      <c r="R2948" s="194"/>
      <c r="S2948" s="58">
        <f>(Table4[[#This Row],[سعر يومية السائق]]*Table4[[#This Row],[عدد الدورات ]])-SUM(Table4[[#This Row],[سلف ]:[خصم ]])+Table4[[#This Row],[اضافي ]]</f>
        <v>0</v>
      </c>
      <c r="U2948" s="58">
        <f>Table4[[#This Row],[ سعر اليومية ]]*Table4[[#This Row],[عدد الدورات ]]-Table4[[#This Row],[سعر يومية السائق]]*L2948</f>
        <v>0</v>
      </c>
      <c r="V2948" s="58">
        <f>U2948-Table4[[#This Row],[W/H  3%]]</f>
        <v>0</v>
      </c>
      <c r="W2948" s="66" t="str">
        <f>Table4[[#This Row],[اليوم]]&amp;Table4[[#This Row],[الشهر ]]&amp;Table4[[#This Row],[العام]]</f>
        <v/>
      </c>
      <c r="X2948" s="66" t="s">
        <v>304</v>
      </c>
    </row>
    <row r="2949" spans="1:24" x14ac:dyDescent="0.3">
      <c r="A2949" s="62"/>
      <c r="B2949" s="62"/>
      <c r="C2949" s="62"/>
      <c r="D2949" s="41" t="e">
        <f t="shared" si="131"/>
        <v>#N/A</v>
      </c>
      <c r="E2949" s="4"/>
      <c r="F2949" s="41" t="e">
        <f>VLOOKUP(E2949,mapping!C:J,2,FALSE)</f>
        <v>#N/A</v>
      </c>
      <c r="G2949" s="41">
        <f>IFERROR(VLOOKUP(F2949,mapping!$D$3:$J$200,2,FALSE),0)</f>
        <v>0</v>
      </c>
      <c r="H2949" s="41">
        <f>IFERROR(VLOOKUP(F2949,mapping!$D$3:$J$200,3,FALSE),0)</f>
        <v>0</v>
      </c>
      <c r="I2949" s="41">
        <f>IFERROR(VLOOKUP(F2949,mapping!$D$3:$J$200,4,FALSE),0)</f>
        <v>0</v>
      </c>
      <c r="J2949" s="41">
        <f>IFERROR(VLOOKUP(F2949,mapping!$D$3:$J$200,5,FALSE),0)</f>
        <v>0</v>
      </c>
      <c r="K2949" s="63">
        <f>IF(W2949=mapping!$N$1,IFERROR(VLOOKUP(Table4[[#This Row],[Column1]],mapping!A:L,11,FALSE),0),IF(W2949&gt;mapping!$N$1,IFERROR(VLOOKUP(Table4[[#This Row],[Column1]],mapping!A:L,11,FALSE),0),))</f>
        <v>0</v>
      </c>
      <c r="L2949" s="139"/>
      <c r="M2949" s="60">
        <f>IF(W2949=mapping!$N$1,IFERROR(VLOOKUP(Table4[[#This Row],[Column1]],mapping!A:L,12,FALSE),0),IF(W2949&gt;mapping!$N$1,IFERROR(VLOOKUP(Table4[[#This Row],[Column1]],mapping!A:L,12,FALSE),0),0))</f>
        <v>0</v>
      </c>
      <c r="N2949" s="58">
        <f>Table4[[#This Row],[ سعر اليومية ]]*3%*Table4[[#This Row],[عدد الدورات ]]</f>
        <v>0</v>
      </c>
      <c r="O2949" s="56">
        <f>Table4[[#This Row],[ سعر اليومية ]]*Table4[[#This Row],[عدد الدورات ]]-N2949</f>
        <v>0</v>
      </c>
      <c r="P2949" s="194"/>
      <c r="Q2949" s="194"/>
      <c r="R2949" s="194"/>
      <c r="S2949" s="58">
        <f>(Table4[[#This Row],[سعر يومية السائق]]*Table4[[#This Row],[عدد الدورات ]])-SUM(Table4[[#This Row],[سلف ]:[خصم ]])+Table4[[#This Row],[اضافي ]]</f>
        <v>0</v>
      </c>
      <c r="U2949" s="58">
        <f>Table4[[#This Row],[ سعر اليومية ]]*Table4[[#This Row],[عدد الدورات ]]-Table4[[#This Row],[سعر يومية السائق]]*L2949</f>
        <v>0</v>
      </c>
      <c r="V2949" s="58">
        <f>U2949-Table4[[#This Row],[W/H  3%]]</f>
        <v>0</v>
      </c>
      <c r="W2949" s="66" t="str">
        <f>Table4[[#This Row],[اليوم]]&amp;Table4[[#This Row],[الشهر ]]&amp;Table4[[#This Row],[العام]]</f>
        <v/>
      </c>
      <c r="X2949" s="66" t="s">
        <v>304</v>
      </c>
    </row>
    <row r="2950" spans="1:24" x14ac:dyDescent="0.3">
      <c r="A2950" s="62"/>
      <c r="B2950" s="62"/>
      <c r="C2950" s="62"/>
      <c r="D2950" s="41" t="e">
        <f t="shared" si="131"/>
        <v>#N/A</v>
      </c>
      <c r="E2950" s="4"/>
      <c r="F2950" s="41" t="e">
        <f>VLOOKUP(E2950,mapping!C:J,2,FALSE)</f>
        <v>#N/A</v>
      </c>
      <c r="G2950" s="41">
        <f>IFERROR(VLOOKUP(F2950,mapping!$D$3:$J$200,2,FALSE),0)</f>
        <v>0</v>
      </c>
      <c r="H2950" s="41">
        <f>IFERROR(VLOOKUP(F2950,mapping!$D$3:$J$200,3,FALSE),0)</f>
        <v>0</v>
      </c>
      <c r="I2950" s="41">
        <f>IFERROR(VLOOKUP(F2950,mapping!$D$3:$J$200,4,FALSE),0)</f>
        <v>0</v>
      </c>
      <c r="J2950" s="41">
        <f>IFERROR(VLOOKUP(F2950,mapping!$D$3:$J$200,5,FALSE),0)</f>
        <v>0</v>
      </c>
      <c r="K2950" s="63">
        <f>IF(W2950=mapping!$N$1,IFERROR(VLOOKUP(Table4[[#This Row],[Column1]],mapping!A:L,11,FALSE),0),IF(W2950&gt;mapping!$N$1,IFERROR(VLOOKUP(Table4[[#This Row],[Column1]],mapping!A:L,11,FALSE),0),))</f>
        <v>0</v>
      </c>
      <c r="L2950" s="139"/>
      <c r="M2950" s="60">
        <f>IF(W2950=mapping!$N$1,IFERROR(VLOOKUP(Table4[[#This Row],[Column1]],mapping!A:L,12,FALSE),0),IF(W2950&gt;mapping!$N$1,IFERROR(VLOOKUP(Table4[[#This Row],[Column1]],mapping!A:L,12,FALSE),0),0))</f>
        <v>0</v>
      </c>
      <c r="N2950" s="58">
        <f>Table4[[#This Row],[ سعر اليومية ]]*3%*Table4[[#This Row],[عدد الدورات ]]</f>
        <v>0</v>
      </c>
      <c r="O2950" s="56">
        <f>Table4[[#This Row],[ سعر اليومية ]]*Table4[[#This Row],[عدد الدورات ]]-N2950</f>
        <v>0</v>
      </c>
      <c r="P2950" s="194"/>
      <c r="Q2950" s="194"/>
      <c r="R2950" s="194"/>
      <c r="S2950" s="58">
        <f>(Table4[[#This Row],[سعر يومية السائق]]*Table4[[#This Row],[عدد الدورات ]])-SUM(Table4[[#This Row],[سلف ]:[خصم ]])+Table4[[#This Row],[اضافي ]]</f>
        <v>0</v>
      </c>
      <c r="U2950" s="58">
        <f>Table4[[#This Row],[ سعر اليومية ]]*Table4[[#This Row],[عدد الدورات ]]-Table4[[#This Row],[سعر يومية السائق]]*L2950</f>
        <v>0</v>
      </c>
      <c r="V2950" s="58">
        <f>U2950-Table4[[#This Row],[W/H  3%]]</f>
        <v>0</v>
      </c>
      <c r="W2950" s="66" t="str">
        <f>Table4[[#This Row],[اليوم]]&amp;Table4[[#This Row],[الشهر ]]&amp;Table4[[#This Row],[العام]]</f>
        <v/>
      </c>
      <c r="X2950" s="66" t="s">
        <v>304</v>
      </c>
    </row>
    <row r="2951" spans="1:24" x14ac:dyDescent="0.3">
      <c r="A2951" s="62"/>
      <c r="B2951" s="62"/>
      <c r="C2951" s="62"/>
      <c r="D2951" s="41" t="e">
        <f t="shared" si="131"/>
        <v>#N/A</v>
      </c>
      <c r="E2951" s="4"/>
      <c r="F2951" s="41" t="e">
        <f>VLOOKUP(E2951,mapping!C:J,2,FALSE)</f>
        <v>#N/A</v>
      </c>
      <c r="G2951" s="41">
        <f>IFERROR(VLOOKUP(F2951,mapping!$D$3:$J$200,2,FALSE),0)</f>
        <v>0</v>
      </c>
      <c r="H2951" s="41">
        <f>IFERROR(VLOOKUP(F2951,mapping!$D$3:$J$200,3,FALSE),0)</f>
        <v>0</v>
      </c>
      <c r="I2951" s="41">
        <f>IFERROR(VLOOKUP(F2951,mapping!$D$3:$J$200,4,FALSE),0)</f>
        <v>0</v>
      </c>
      <c r="J2951" s="41">
        <f>IFERROR(VLOOKUP(F2951,mapping!$D$3:$J$200,5,FALSE),0)</f>
        <v>0</v>
      </c>
      <c r="K2951" s="63">
        <f>IF(W2951=mapping!$N$1,IFERROR(VLOOKUP(Table4[[#This Row],[Column1]],mapping!A:L,11,FALSE),0),IF(W2951&gt;mapping!$N$1,IFERROR(VLOOKUP(Table4[[#This Row],[Column1]],mapping!A:L,11,FALSE),0),))</f>
        <v>0</v>
      </c>
      <c r="L2951" s="139"/>
      <c r="M2951" s="60">
        <f>IF(W2951=mapping!$N$1,IFERROR(VLOOKUP(Table4[[#This Row],[Column1]],mapping!A:L,12,FALSE),0),IF(W2951&gt;mapping!$N$1,IFERROR(VLOOKUP(Table4[[#This Row],[Column1]],mapping!A:L,12,FALSE),0),0))</f>
        <v>0</v>
      </c>
      <c r="N2951" s="58">
        <f>Table4[[#This Row],[ سعر اليومية ]]*3%*Table4[[#This Row],[عدد الدورات ]]</f>
        <v>0</v>
      </c>
      <c r="O2951" s="56">
        <f>Table4[[#This Row],[ سعر اليومية ]]*Table4[[#This Row],[عدد الدورات ]]-N2951</f>
        <v>0</v>
      </c>
      <c r="P2951" s="194"/>
      <c r="Q2951" s="194"/>
      <c r="R2951" s="194"/>
      <c r="S2951" s="58">
        <f>(Table4[[#This Row],[سعر يومية السائق]]*Table4[[#This Row],[عدد الدورات ]])-SUM(Table4[[#This Row],[سلف ]:[خصم ]])+Table4[[#This Row],[اضافي ]]</f>
        <v>0</v>
      </c>
      <c r="U2951" s="58">
        <f>Table4[[#This Row],[ سعر اليومية ]]*Table4[[#This Row],[عدد الدورات ]]-Table4[[#This Row],[سعر يومية السائق]]*L2951</f>
        <v>0</v>
      </c>
      <c r="V2951" s="58">
        <f>U2951-Table4[[#This Row],[W/H  3%]]</f>
        <v>0</v>
      </c>
      <c r="W2951" s="66" t="str">
        <f>Table4[[#This Row],[اليوم]]&amp;Table4[[#This Row],[الشهر ]]&amp;Table4[[#This Row],[العام]]</f>
        <v/>
      </c>
      <c r="X2951" s="66" t="s">
        <v>304</v>
      </c>
    </row>
    <row r="2952" spans="1:24" x14ac:dyDescent="0.3">
      <c r="A2952" s="62"/>
      <c r="B2952" s="62"/>
      <c r="C2952" s="62"/>
      <c r="D2952" s="41" t="e">
        <f t="shared" si="131"/>
        <v>#N/A</v>
      </c>
      <c r="E2952" s="4"/>
      <c r="F2952" s="41" t="e">
        <f>VLOOKUP(E2952,mapping!C:J,2,FALSE)</f>
        <v>#N/A</v>
      </c>
      <c r="G2952" s="41">
        <f>IFERROR(VLOOKUP(F2952,mapping!$D$3:$J$200,2,FALSE),0)</f>
        <v>0</v>
      </c>
      <c r="H2952" s="41">
        <f>IFERROR(VLOOKUP(F2952,mapping!$D$3:$J$200,3,FALSE),0)</f>
        <v>0</v>
      </c>
      <c r="I2952" s="41">
        <f>IFERROR(VLOOKUP(F2952,mapping!$D$3:$J$200,4,FALSE),0)</f>
        <v>0</v>
      </c>
      <c r="J2952" s="41">
        <f>IFERROR(VLOOKUP(F2952,mapping!$D$3:$J$200,5,FALSE),0)</f>
        <v>0</v>
      </c>
      <c r="K2952" s="63">
        <f>IF(W2952=mapping!$N$1,IFERROR(VLOOKUP(Table4[[#This Row],[Column1]],mapping!A:L,11,FALSE),0),IF(W2952&gt;mapping!$N$1,IFERROR(VLOOKUP(Table4[[#This Row],[Column1]],mapping!A:L,11,FALSE),0),))</f>
        <v>0</v>
      </c>
      <c r="L2952" s="139"/>
      <c r="M2952" s="60">
        <f>IF(W2952=mapping!$N$1,IFERROR(VLOOKUP(Table4[[#This Row],[Column1]],mapping!A:L,12,FALSE),0),IF(W2952&gt;mapping!$N$1,IFERROR(VLOOKUP(Table4[[#This Row],[Column1]],mapping!A:L,12,FALSE),0),0))</f>
        <v>0</v>
      </c>
      <c r="N2952" s="58">
        <f>Table4[[#This Row],[ سعر اليومية ]]*3%*Table4[[#This Row],[عدد الدورات ]]</f>
        <v>0</v>
      </c>
      <c r="O2952" s="56">
        <f>Table4[[#This Row],[ سعر اليومية ]]*Table4[[#This Row],[عدد الدورات ]]-N2952</f>
        <v>0</v>
      </c>
      <c r="P2952" s="194"/>
      <c r="Q2952" s="194"/>
      <c r="R2952" s="194"/>
      <c r="S2952" s="58">
        <f>(Table4[[#This Row],[سعر يومية السائق]]*Table4[[#This Row],[عدد الدورات ]])-SUM(Table4[[#This Row],[سلف ]:[خصم ]])+Table4[[#This Row],[اضافي ]]</f>
        <v>0</v>
      </c>
      <c r="U2952" s="58">
        <f>Table4[[#This Row],[ سعر اليومية ]]*Table4[[#This Row],[عدد الدورات ]]-Table4[[#This Row],[سعر يومية السائق]]*L2952</f>
        <v>0</v>
      </c>
      <c r="V2952" s="58">
        <f>U2952-Table4[[#This Row],[W/H  3%]]</f>
        <v>0</v>
      </c>
      <c r="W2952" s="66" t="str">
        <f>Table4[[#This Row],[اليوم]]&amp;Table4[[#This Row],[الشهر ]]&amp;Table4[[#This Row],[العام]]</f>
        <v/>
      </c>
      <c r="X2952" s="66" t="s">
        <v>304</v>
      </c>
    </row>
    <row r="2953" spans="1:24" x14ac:dyDescent="0.3">
      <c r="A2953" s="62"/>
      <c r="B2953" s="62"/>
      <c r="C2953" s="62"/>
      <c r="D2953" s="41" t="e">
        <f t="shared" si="131"/>
        <v>#N/A</v>
      </c>
      <c r="E2953" s="4"/>
      <c r="F2953" s="41" t="e">
        <f>VLOOKUP(E2953,mapping!C:J,2,FALSE)</f>
        <v>#N/A</v>
      </c>
      <c r="G2953" s="41">
        <f>IFERROR(VLOOKUP(F2953,mapping!$D$3:$J$200,2,FALSE),0)</f>
        <v>0</v>
      </c>
      <c r="H2953" s="41">
        <f>IFERROR(VLOOKUP(F2953,mapping!$D$3:$J$200,3,FALSE),0)</f>
        <v>0</v>
      </c>
      <c r="I2953" s="41">
        <f>IFERROR(VLOOKUP(F2953,mapping!$D$3:$J$200,4,FALSE),0)</f>
        <v>0</v>
      </c>
      <c r="J2953" s="41">
        <f>IFERROR(VLOOKUP(F2953,mapping!$D$3:$J$200,5,FALSE),0)</f>
        <v>0</v>
      </c>
      <c r="K2953" s="63">
        <f>IF(W2953=mapping!$N$1,IFERROR(VLOOKUP(Table4[[#This Row],[Column1]],mapping!A:L,11,FALSE),0),IF(W2953&gt;mapping!$N$1,IFERROR(VLOOKUP(Table4[[#This Row],[Column1]],mapping!A:L,11,FALSE),0),))</f>
        <v>0</v>
      </c>
      <c r="L2953" s="139"/>
      <c r="M2953" s="60">
        <f>IF(W2953=mapping!$N$1,IFERROR(VLOOKUP(Table4[[#This Row],[Column1]],mapping!A:L,12,FALSE),0),IF(W2953&gt;mapping!$N$1,IFERROR(VLOOKUP(Table4[[#This Row],[Column1]],mapping!A:L,12,FALSE),0),0))</f>
        <v>0</v>
      </c>
      <c r="N2953" s="58">
        <f>Table4[[#This Row],[ سعر اليومية ]]*3%*Table4[[#This Row],[عدد الدورات ]]</f>
        <v>0</v>
      </c>
      <c r="O2953" s="56">
        <f>Table4[[#This Row],[ سعر اليومية ]]*Table4[[#This Row],[عدد الدورات ]]-N2953</f>
        <v>0</v>
      </c>
      <c r="P2953" s="194"/>
      <c r="Q2953" s="194"/>
      <c r="R2953" s="194"/>
      <c r="S2953" s="58">
        <f>(Table4[[#This Row],[سعر يومية السائق]]*Table4[[#This Row],[عدد الدورات ]])-SUM(Table4[[#This Row],[سلف ]:[خصم ]])+Table4[[#This Row],[اضافي ]]</f>
        <v>0</v>
      </c>
      <c r="U2953" s="58">
        <f>Table4[[#This Row],[ سعر اليومية ]]*Table4[[#This Row],[عدد الدورات ]]-Table4[[#This Row],[سعر يومية السائق]]*L2953</f>
        <v>0</v>
      </c>
      <c r="V2953" s="58">
        <f>U2953-Table4[[#This Row],[W/H  3%]]</f>
        <v>0</v>
      </c>
      <c r="W2953" s="66" t="str">
        <f>Table4[[#This Row],[اليوم]]&amp;Table4[[#This Row],[الشهر ]]&amp;Table4[[#This Row],[العام]]</f>
        <v/>
      </c>
      <c r="X2953" s="66" t="s">
        <v>304</v>
      </c>
    </row>
    <row r="2954" spans="1:24" x14ac:dyDescent="0.3">
      <c r="A2954" s="62"/>
      <c r="B2954" s="62"/>
      <c r="C2954" s="62"/>
      <c r="D2954" s="41" t="e">
        <f t="shared" si="131"/>
        <v>#N/A</v>
      </c>
      <c r="E2954" s="4"/>
      <c r="F2954" s="41" t="e">
        <f>VLOOKUP(E2954,mapping!C:J,2,FALSE)</f>
        <v>#N/A</v>
      </c>
      <c r="G2954" s="41">
        <f>IFERROR(VLOOKUP(F2954,mapping!$D$3:$J$200,2,FALSE),0)</f>
        <v>0</v>
      </c>
      <c r="H2954" s="41">
        <f>IFERROR(VLOOKUP(F2954,mapping!$D$3:$J$200,3,FALSE),0)</f>
        <v>0</v>
      </c>
      <c r="I2954" s="41">
        <f>IFERROR(VLOOKUP(F2954,mapping!$D$3:$J$200,4,FALSE),0)</f>
        <v>0</v>
      </c>
      <c r="J2954" s="41">
        <f>IFERROR(VLOOKUP(F2954,mapping!$D$3:$J$200,5,FALSE),0)</f>
        <v>0</v>
      </c>
      <c r="K2954" s="63">
        <f>IF(W2954=mapping!$N$1,IFERROR(VLOOKUP(Table4[[#This Row],[Column1]],mapping!A:L,11,FALSE),0),IF(W2954&gt;mapping!$N$1,IFERROR(VLOOKUP(Table4[[#This Row],[Column1]],mapping!A:L,11,FALSE),0),))</f>
        <v>0</v>
      </c>
      <c r="L2954" s="139"/>
      <c r="M2954" s="60">
        <f>IF(W2954=mapping!$N$1,IFERROR(VLOOKUP(Table4[[#This Row],[Column1]],mapping!A:L,12,FALSE),0),IF(W2954&gt;mapping!$N$1,IFERROR(VLOOKUP(Table4[[#This Row],[Column1]],mapping!A:L,12,FALSE),0),0))</f>
        <v>0</v>
      </c>
      <c r="N2954" s="58">
        <f>Table4[[#This Row],[ سعر اليومية ]]*3%*Table4[[#This Row],[عدد الدورات ]]</f>
        <v>0</v>
      </c>
      <c r="O2954" s="56">
        <f>Table4[[#This Row],[ سعر اليومية ]]*Table4[[#This Row],[عدد الدورات ]]-N2954</f>
        <v>0</v>
      </c>
      <c r="P2954" s="194"/>
      <c r="Q2954" s="194"/>
      <c r="R2954" s="194"/>
      <c r="S2954" s="58">
        <f>(Table4[[#This Row],[سعر يومية السائق]]*Table4[[#This Row],[عدد الدورات ]])-SUM(Table4[[#This Row],[سلف ]:[خصم ]])+Table4[[#This Row],[اضافي ]]</f>
        <v>0</v>
      </c>
      <c r="U2954" s="58">
        <f>Table4[[#This Row],[ سعر اليومية ]]*Table4[[#This Row],[عدد الدورات ]]-Table4[[#This Row],[سعر يومية السائق]]*L2954</f>
        <v>0</v>
      </c>
      <c r="V2954" s="58">
        <f>U2954-Table4[[#This Row],[W/H  3%]]</f>
        <v>0</v>
      </c>
      <c r="W2954" s="66" t="str">
        <f>Table4[[#This Row],[اليوم]]&amp;Table4[[#This Row],[الشهر ]]&amp;Table4[[#This Row],[العام]]</f>
        <v/>
      </c>
      <c r="X2954" s="66" t="s">
        <v>304</v>
      </c>
    </row>
    <row r="2955" spans="1:24" x14ac:dyDescent="0.3">
      <c r="A2955" s="62"/>
      <c r="B2955" s="62"/>
      <c r="C2955" s="62"/>
      <c r="D2955" s="41" t="e">
        <f t="shared" si="131"/>
        <v>#N/A</v>
      </c>
      <c r="E2955" s="4"/>
      <c r="F2955" s="41" t="e">
        <f>VLOOKUP(E2955,mapping!C:J,2,FALSE)</f>
        <v>#N/A</v>
      </c>
      <c r="G2955" s="41">
        <f>IFERROR(VLOOKUP(F2955,mapping!$D$3:$J$200,2,FALSE),0)</f>
        <v>0</v>
      </c>
      <c r="H2955" s="41">
        <f>IFERROR(VLOOKUP(F2955,mapping!$D$3:$J$200,3,FALSE),0)</f>
        <v>0</v>
      </c>
      <c r="I2955" s="41">
        <f>IFERROR(VLOOKUP(F2955,mapping!$D$3:$J$200,4,FALSE),0)</f>
        <v>0</v>
      </c>
      <c r="J2955" s="41">
        <f>IFERROR(VLOOKUP(F2955,mapping!$D$3:$J$200,5,FALSE),0)</f>
        <v>0</v>
      </c>
      <c r="K2955" s="63">
        <f>IF(W2955=mapping!$N$1,IFERROR(VLOOKUP(Table4[[#This Row],[Column1]],mapping!A:L,11,FALSE),0),IF(W2955&gt;mapping!$N$1,IFERROR(VLOOKUP(Table4[[#This Row],[Column1]],mapping!A:L,11,FALSE),0),))</f>
        <v>0</v>
      </c>
      <c r="L2955" s="139"/>
      <c r="M2955" s="60">
        <f>IF(W2955=mapping!$N$1,IFERROR(VLOOKUP(Table4[[#This Row],[Column1]],mapping!A:L,12,FALSE),0),IF(W2955&gt;mapping!$N$1,IFERROR(VLOOKUP(Table4[[#This Row],[Column1]],mapping!A:L,12,FALSE),0),0))</f>
        <v>0</v>
      </c>
      <c r="N2955" s="58">
        <f>Table4[[#This Row],[ سعر اليومية ]]*3%*Table4[[#This Row],[عدد الدورات ]]</f>
        <v>0</v>
      </c>
      <c r="O2955" s="56">
        <f>Table4[[#This Row],[ سعر اليومية ]]*Table4[[#This Row],[عدد الدورات ]]-N2955</f>
        <v>0</v>
      </c>
      <c r="P2955" s="194"/>
      <c r="Q2955" s="194"/>
      <c r="R2955" s="194"/>
      <c r="S2955" s="58">
        <f>(Table4[[#This Row],[سعر يومية السائق]]*Table4[[#This Row],[عدد الدورات ]])-SUM(Table4[[#This Row],[سلف ]:[خصم ]])+Table4[[#This Row],[اضافي ]]</f>
        <v>0</v>
      </c>
      <c r="U2955" s="58">
        <f>Table4[[#This Row],[ سعر اليومية ]]*Table4[[#This Row],[عدد الدورات ]]-Table4[[#This Row],[سعر يومية السائق]]*L2955</f>
        <v>0</v>
      </c>
      <c r="V2955" s="58">
        <f>U2955-Table4[[#This Row],[W/H  3%]]</f>
        <v>0</v>
      </c>
      <c r="W2955" s="66" t="str">
        <f>Table4[[#This Row],[اليوم]]&amp;Table4[[#This Row],[الشهر ]]&amp;Table4[[#This Row],[العام]]</f>
        <v/>
      </c>
      <c r="X2955" s="66" t="s">
        <v>304</v>
      </c>
    </row>
    <row r="2956" spans="1:24" x14ac:dyDescent="0.3">
      <c r="A2956" s="62"/>
      <c r="B2956" s="62"/>
      <c r="C2956" s="62"/>
      <c r="D2956" s="41" t="e">
        <f t="shared" si="131"/>
        <v>#N/A</v>
      </c>
      <c r="E2956" s="4"/>
      <c r="F2956" s="41" t="e">
        <f>VLOOKUP(E2956,mapping!C:J,2,FALSE)</f>
        <v>#N/A</v>
      </c>
      <c r="G2956" s="41">
        <f>IFERROR(VLOOKUP(F2956,mapping!$D$3:$J$200,2,FALSE),0)</f>
        <v>0</v>
      </c>
      <c r="H2956" s="41">
        <f>IFERROR(VLOOKUP(F2956,mapping!$D$3:$J$200,3,FALSE),0)</f>
        <v>0</v>
      </c>
      <c r="I2956" s="41">
        <f>IFERROR(VLOOKUP(F2956,mapping!$D$3:$J$200,4,FALSE),0)</f>
        <v>0</v>
      </c>
      <c r="J2956" s="41">
        <f>IFERROR(VLOOKUP(F2956,mapping!$D$3:$J$200,5,FALSE),0)</f>
        <v>0</v>
      </c>
      <c r="K2956" s="63">
        <f>IF(W2956=mapping!$N$1,IFERROR(VLOOKUP(Table4[[#This Row],[Column1]],mapping!A:L,11,FALSE),0),IF(W2956&gt;mapping!$N$1,IFERROR(VLOOKUP(Table4[[#This Row],[Column1]],mapping!A:L,11,FALSE),0),))</f>
        <v>0</v>
      </c>
      <c r="L2956" s="139"/>
      <c r="M2956" s="60">
        <f>IF(W2956=mapping!$N$1,IFERROR(VLOOKUP(Table4[[#This Row],[Column1]],mapping!A:L,12,FALSE),0),IF(W2956&gt;mapping!$N$1,IFERROR(VLOOKUP(Table4[[#This Row],[Column1]],mapping!A:L,12,FALSE),0),0))</f>
        <v>0</v>
      </c>
      <c r="N2956" s="58">
        <f>Table4[[#This Row],[ سعر اليومية ]]*3%*Table4[[#This Row],[عدد الدورات ]]</f>
        <v>0</v>
      </c>
      <c r="O2956" s="56">
        <f>Table4[[#This Row],[ سعر اليومية ]]*Table4[[#This Row],[عدد الدورات ]]-N2956</f>
        <v>0</v>
      </c>
      <c r="P2956" s="194"/>
      <c r="Q2956" s="194"/>
      <c r="R2956" s="194"/>
      <c r="S2956" s="58">
        <f>(Table4[[#This Row],[سعر يومية السائق]]*Table4[[#This Row],[عدد الدورات ]])-SUM(Table4[[#This Row],[سلف ]:[خصم ]])+Table4[[#This Row],[اضافي ]]</f>
        <v>0</v>
      </c>
      <c r="U2956" s="58">
        <f>Table4[[#This Row],[ سعر اليومية ]]*Table4[[#This Row],[عدد الدورات ]]-Table4[[#This Row],[سعر يومية السائق]]*L2956</f>
        <v>0</v>
      </c>
      <c r="V2956" s="58">
        <f>U2956-Table4[[#This Row],[W/H  3%]]</f>
        <v>0</v>
      </c>
      <c r="W2956" s="66" t="str">
        <f>Table4[[#This Row],[اليوم]]&amp;Table4[[#This Row],[الشهر ]]&amp;Table4[[#This Row],[العام]]</f>
        <v/>
      </c>
      <c r="X2956" s="66" t="s">
        <v>304</v>
      </c>
    </row>
    <row r="2957" spans="1:24" x14ac:dyDescent="0.3">
      <c r="A2957" s="62"/>
      <c r="B2957" s="62"/>
      <c r="C2957" s="62"/>
      <c r="D2957" s="41" t="e">
        <f t="shared" si="131"/>
        <v>#N/A</v>
      </c>
      <c r="E2957" s="4"/>
      <c r="F2957" s="41" t="e">
        <f>VLOOKUP(E2957,mapping!C:J,2,FALSE)</f>
        <v>#N/A</v>
      </c>
      <c r="G2957" s="41">
        <f>IFERROR(VLOOKUP(F2957,mapping!$D$3:$J$200,2,FALSE),0)</f>
        <v>0</v>
      </c>
      <c r="H2957" s="41">
        <f>IFERROR(VLOOKUP(F2957,mapping!$D$3:$J$200,3,FALSE),0)</f>
        <v>0</v>
      </c>
      <c r="I2957" s="41">
        <f>IFERROR(VLOOKUP(F2957,mapping!$D$3:$J$200,4,FALSE),0)</f>
        <v>0</v>
      </c>
      <c r="J2957" s="41">
        <f>IFERROR(VLOOKUP(F2957,mapping!$D$3:$J$200,5,FALSE),0)</f>
        <v>0</v>
      </c>
      <c r="K2957" s="63">
        <f>IF(W2957=mapping!$N$1,IFERROR(VLOOKUP(Table4[[#This Row],[Column1]],mapping!A:L,11,FALSE),0),IF(W2957&gt;mapping!$N$1,IFERROR(VLOOKUP(Table4[[#This Row],[Column1]],mapping!A:L,11,FALSE),0),))</f>
        <v>0</v>
      </c>
      <c r="L2957" s="139"/>
      <c r="M2957" s="60">
        <f>IF(W2957=mapping!$N$1,IFERROR(VLOOKUP(Table4[[#This Row],[Column1]],mapping!A:L,12,FALSE),0),IF(W2957&gt;mapping!$N$1,IFERROR(VLOOKUP(Table4[[#This Row],[Column1]],mapping!A:L,12,FALSE),0),0))</f>
        <v>0</v>
      </c>
      <c r="N2957" s="58">
        <f>Table4[[#This Row],[ سعر اليومية ]]*3%*Table4[[#This Row],[عدد الدورات ]]</f>
        <v>0</v>
      </c>
      <c r="O2957" s="56">
        <f>Table4[[#This Row],[ سعر اليومية ]]*Table4[[#This Row],[عدد الدورات ]]-N2957</f>
        <v>0</v>
      </c>
      <c r="P2957" s="194"/>
      <c r="Q2957" s="194"/>
      <c r="R2957" s="194"/>
      <c r="S2957" s="58">
        <f>(Table4[[#This Row],[سعر يومية السائق]]*Table4[[#This Row],[عدد الدورات ]])-SUM(Table4[[#This Row],[سلف ]:[خصم ]])+Table4[[#This Row],[اضافي ]]</f>
        <v>0</v>
      </c>
      <c r="U2957" s="58">
        <f>Table4[[#This Row],[ سعر اليومية ]]*Table4[[#This Row],[عدد الدورات ]]-Table4[[#This Row],[سعر يومية السائق]]*L2957</f>
        <v>0</v>
      </c>
      <c r="V2957" s="58">
        <f>U2957-Table4[[#This Row],[W/H  3%]]</f>
        <v>0</v>
      </c>
      <c r="W2957" s="66" t="str">
        <f>Table4[[#This Row],[اليوم]]&amp;Table4[[#This Row],[الشهر ]]&amp;Table4[[#This Row],[العام]]</f>
        <v/>
      </c>
      <c r="X2957" s="66" t="s">
        <v>304</v>
      </c>
    </row>
    <row r="2958" spans="1:24" x14ac:dyDescent="0.3">
      <c r="A2958" s="62"/>
      <c r="B2958" s="62"/>
      <c r="C2958" s="62"/>
      <c r="D2958" s="41" t="e">
        <f t="shared" si="131"/>
        <v>#N/A</v>
      </c>
      <c r="E2958" s="4"/>
      <c r="F2958" s="41" t="e">
        <f>VLOOKUP(E2958,mapping!C:J,2,FALSE)</f>
        <v>#N/A</v>
      </c>
      <c r="G2958" s="41">
        <f>IFERROR(VLOOKUP(F2958,mapping!$D$3:$J$200,2,FALSE),0)</f>
        <v>0</v>
      </c>
      <c r="H2958" s="41">
        <f>IFERROR(VLOOKUP(F2958,mapping!$D$3:$J$200,3,FALSE),0)</f>
        <v>0</v>
      </c>
      <c r="I2958" s="41">
        <f>IFERROR(VLOOKUP(F2958,mapping!$D$3:$J$200,4,FALSE),0)</f>
        <v>0</v>
      </c>
      <c r="J2958" s="41">
        <f>IFERROR(VLOOKUP(F2958,mapping!$D$3:$J$200,5,FALSE),0)</f>
        <v>0</v>
      </c>
      <c r="K2958" s="63">
        <f>IF(W2958=mapping!$N$1,IFERROR(VLOOKUP(Table4[[#This Row],[Column1]],mapping!A:L,11,FALSE),0),IF(W2958&gt;mapping!$N$1,IFERROR(VLOOKUP(Table4[[#This Row],[Column1]],mapping!A:L,11,FALSE),0),))</f>
        <v>0</v>
      </c>
      <c r="L2958" s="139"/>
      <c r="M2958" s="60">
        <f>IF(W2958=mapping!$N$1,IFERROR(VLOOKUP(Table4[[#This Row],[Column1]],mapping!A:L,12,FALSE),0),IF(W2958&gt;mapping!$N$1,IFERROR(VLOOKUP(Table4[[#This Row],[Column1]],mapping!A:L,12,FALSE),0),0))</f>
        <v>0</v>
      </c>
      <c r="N2958" s="58">
        <f>Table4[[#This Row],[ سعر اليومية ]]*3%*Table4[[#This Row],[عدد الدورات ]]</f>
        <v>0</v>
      </c>
      <c r="O2958" s="56">
        <f>Table4[[#This Row],[ سعر اليومية ]]*Table4[[#This Row],[عدد الدورات ]]-N2958</f>
        <v>0</v>
      </c>
      <c r="P2958" s="194"/>
      <c r="Q2958" s="194"/>
      <c r="R2958" s="194"/>
      <c r="S2958" s="58">
        <f>(Table4[[#This Row],[سعر يومية السائق]]*Table4[[#This Row],[عدد الدورات ]])-SUM(Table4[[#This Row],[سلف ]:[خصم ]])+Table4[[#This Row],[اضافي ]]</f>
        <v>0</v>
      </c>
      <c r="U2958" s="58">
        <f>Table4[[#This Row],[ سعر اليومية ]]*Table4[[#This Row],[عدد الدورات ]]-Table4[[#This Row],[سعر يومية السائق]]*L2958</f>
        <v>0</v>
      </c>
      <c r="V2958" s="58">
        <f>U2958-Table4[[#This Row],[W/H  3%]]</f>
        <v>0</v>
      </c>
      <c r="W2958" s="66" t="str">
        <f>Table4[[#This Row],[اليوم]]&amp;Table4[[#This Row],[الشهر ]]&amp;Table4[[#This Row],[العام]]</f>
        <v/>
      </c>
      <c r="X2958" s="66" t="s">
        <v>304</v>
      </c>
    </row>
    <row r="2959" spans="1:24" x14ac:dyDescent="0.3">
      <c r="A2959" s="62"/>
      <c r="B2959" s="62"/>
      <c r="C2959" s="62"/>
      <c r="D2959" s="41" t="e">
        <f t="shared" si="131"/>
        <v>#N/A</v>
      </c>
      <c r="E2959" s="4"/>
      <c r="F2959" s="41" t="e">
        <f>VLOOKUP(E2959,mapping!C:J,2,FALSE)</f>
        <v>#N/A</v>
      </c>
      <c r="G2959" s="41">
        <f>IFERROR(VLOOKUP(F2959,mapping!$D$3:$J$200,2,FALSE),0)</f>
        <v>0</v>
      </c>
      <c r="H2959" s="41">
        <f>IFERROR(VLOOKUP(F2959,mapping!$D$3:$J$200,3,FALSE),0)</f>
        <v>0</v>
      </c>
      <c r="I2959" s="41">
        <f>IFERROR(VLOOKUP(F2959,mapping!$D$3:$J$200,4,FALSE),0)</f>
        <v>0</v>
      </c>
      <c r="J2959" s="41">
        <f>IFERROR(VLOOKUP(F2959,mapping!$D$3:$J$200,5,FALSE),0)</f>
        <v>0</v>
      </c>
      <c r="K2959" s="63">
        <f>IF(W2959=mapping!$N$1,IFERROR(VLOOKUP(Table4[[#This Row],[Column1]],mapping!A:L,11,FALSE),0),IF(W2959&gt;mapping!$N$1,IFERROR(VLOOKUP(Table4[[#This Row],[Column1]],mapping!A:L,11,FALSE),0),))</f>
        <v>0</v>
      </c>
      <c r="L2959" s="139"/>
      <c r="M2959" s="60">
        <f>IF(W2959=mapping!$N$1,IFERROR(VLOOKUP(Table4[[#This Row],[Column1]],mapping!A:L,12,FALSE),0),IF(W2959&gt;mapping!$N$1,IFERROR(VLOOKUP(Table4[[#This Row],[Column1]],mapping!A:L,12,FALSE),0),0))</f>
        <v>0</v>
      </c>
      <c r="N2959" s="58">
        <f>Table4[[#This Row],[ سعر اليومية ]]*3%*Table4[[#This Row],[عدد الدورات ]]</f>
        <v>0</v>
      </c>
      <c r="O2959" s="56">
        <f>Table4[[#This Row],[ سعر اليومية ]]*Table4[[#This Row],[عدد الدورات ]]-N2959</f>
        <v>0</v>
      </c>
      <c r="P2959" s="194"/>
      <c r="Q2959" s="194"/>
      <c r="R2959" s="194"/>
      <c r="S2959" s="58">
        <f>(Table4[[#This Row],[سعر يومية السائق]]*Table4[[#This Row],[عدد الدورات ]])-SUM(Table4[[#This Row],[سلف ]:[خصم ]])+Table4[[#This Row],[اضافي ]]</f>
        <v>0</v>
      </c>
      <c r="U2959" s="58">
        <f>Table4[[#This Row],[ سعر اليومية ]]*Table4[[#This Row],[عدد الدورات ]]-Table4[[#This Row],[سعر يومية السائق]]*L2959</f>
        <v>0</v>
      </c>
      <c r="V2959" s="58">
        <f>U2959-Table4[[#This Row],[W/H  3%]]</f>
        <v>0</v>
      </c>
      <c r="W2959" s="66" t="str">
        <f>Table4[[#This Row],[اليوم]]&amp;Table4[[#This Row],[الشهر ]]&amp;Table4[[#This Row],[العام]]</f>
        <v/>
      </c>
      <c r="X2959" s="66" t="s">
        <v>304</v>
      </c>
    </row>
    <row r="2960" spans="1:24" x14ac:dyDescent="0.3">
      <c r="A2960" s="62"/>
      <c r="B2960" s="62"/>
      <c r="C2960" s="62"/>
      <c r="D2960" s="41" t="e">
        <f t="shared" si="131"/>
        <v>#N/A</v>
      </c>
      <c r="E2960" s="4"/>
      <c r="F2960" s="41" t="e">
        <f>VLOOKUP(E2960,mapping!C:J,2,FALSE)</f>
        <v>#N/A</v>
      </c>
      <c r="G2960" s="41">
        <f>IFERROR(VLOOKUP(F2960,mapping!$D$3:$J$200,2,FALSE),0)</f>
        <v>0</v>
      </c>
      <c r="H2960" s="41">
        <f>IFERROR(VLOOKUP(F2960,mapping!$D$3:$J$200,3,FALSE),0)</f>
        <v>0</v>
      </c>
      <c r="I2960" s="41">
        <f>IFERROR(VLOOKUP(F2960,mapping!$D$3:$J$200,4,FALSE),0)</f>
        <v>0</v>
      </c>
      <c r="J2960" s="41">
        <f>IFERROR(VLOOKUP(F2960,mapping!$D$3:$J$200,5,FALSE),0)</f>
        <v>0</v>
      </c>
      <c r="K2960" s="63">
        <f>IF(W2960=mapping!$N$1,IFERROR(VLOOKUP(Table4[[#This Row],[Column1]],mapping!A:L,11,FALSE),0),IF(W2960&gt;mapping!$N$1,IFERROR(VLOOKUP(Table4[[#This Row],[Column1]],mapping!A:L,11,FALSE),0),))</f>
        <v>0</v>
      </c>
      <c r="L2960" s="139"/>
      <c r="M2960" s="60">
        <f>IF(W2960=mapping!$N$1,IFERROR(VLOOKUP(Table4[[#This Row],[Column1]],mapping!A:L,12,FALSE),0),IF(W2960&gt;mapping!$N$1,IFERROR(VLOOKUP(Table4[[#This Row],[Column1]],mapping!A:L,12,FALSE),0),0))</f>
        <v>0</v>
      </c>
      <c r="N2960" s="58">
        <f>Table4[[#This Row],[ سعر اليومية ]]*3%*Table4[[#This Row],[عدد الدورات ]]</f>
        <v>0</v>
      </c>
      <c r="O2960" s="56">
        <f>Table4[[#This Row],[ سعر اليومية ]]*Table4[[#This Row],[عدد الدورات ]]-N2960</f>
        <v>0</v>
      </c>
      <c r="P2960" s="194"/>
      <c r="Q2960" s="194"/>
      <c r="R2960" s="194"/>
      <c r="S2960" s="58">
        <f>(Table4[[#This Row],[سعر يومية السائق]]*Table4[[#This Row],[عدد الدورات ]])-SUM(Table4[[#This Row],[سلف ]:[خصم ]])+Table4[[#This Row],[اضافي ]]</f>
        <v>0</v>
      </c>
      <c r="U2960" s="58">
        <f>Table4[[#This Row],[ سعر اليومية ]]*Table4[[#This Row],[عدد الدورات ]]-Table4[[#This Row],[سعر يومية السائق]]*L2960</f>
        <v>0</v>
      </c>
      <c r="V2960" s="58">
        <f>U2960-Table4[[#This Row],[W/H  3%]]</f>
        <v>0</v>
      </c>
      <c r="W2960" s="66" t="str">
        <f>Table4[[#This Row],[اليوم]]&amp;Table4[[#This Row],[الشهر ]]&amp;Table4[[#This Row],[العام]]</f>
        <v/>
      </c>
      <c r="X2960" s="66" t="s">
        <v>304</v>
      </c>
    </row>
    <row r="2961" spans="1:24" x14ac:dyDescent="0.3">
      <c r="A2961" s="62"/>
      <c r="B2961" s="62"/>
      <c r="C2961" s="62"/>
      <c r="D2961" s="41" t="e">
        <f t="shared" si="131"/>
        <v>#N/A</v>
      </c>
      <c r="E2961" s="4"/>
      <c r="F2961" s="41" t="e">
        <f>VLOOKUP(E2961,mapping!C:J,2,FALSE)</f>
        <v>#N/A</v>
      </c>
      <c r="G2961" s="41">
        <f>IFERROR(VLOOKUP(F2961,mapping!$D$3:$J$200,2,FALSE),0)</f>
        <v>0</v>
      </c>
      <c r="H2961" s="41">
        <f>IFERROR(VLOOKUP(F2961,mapping!$D$3:$J$200,3,FALSE),0)</f>
        <v>0</v>
      </c>
      <c r="I2961" s="41">
        <f>IFERROR(VLOOKUP(F2961,mapping!$D$3:$J$200,4,FALSE),0)</f>
        <v>0</v>
      </c>
      <c r="J2961" s="41">
        <f>IFERROR(VLOOKUP(F2961,mapping!$D$3:$J$200,5,FALSE),0)</f>
        <v>0</v>
      </c>
      <c r="K2961" s="63">
        <f>IF(W2961=mapping!$N$1,IFERROR(VLOOKUP(Table4[[#This Row],[Column1]],mapping!A:L,11,FALSE),0),IF(W2961&gt;mapping!$N$1,IFERROR(VLOOKUP(Table4[[#This Row],[Column1]],mapping!A:L,11,FALSE),0),))</f>
        <v>0</v>
      </c>
      <c r="L2961" s="139"/>
      <c r="M2961" s="60">
        <f>IF(W2961=mapping!$N$1,IFERROR(VLOOKUP(Table4[[#This Row],[Column1]],mapping!A:L,12,FALSE),0),IF(W2961&gt;mapping!$N$1,IFERROR(VLOOKUP(Table4[[#This Row],[Column1]],mapping!A:L,12,FALSE),0),0))</f>
        <v>0</v>
      </c>
      <c r="N2961" s="58">
        <f>Table4[[#This Row],[ سعر اليومية ]]*3%*Table4[[#This Row],[عدد الدورات ]]</f>
        <v>0</v>
      </c>
      <c r="O2961" s="56">
        <f>Table4[[#This Row],[ سعر اليومية ]]*Table4[[#This Row],[عدد الدورات ]]-N2961</f>
        <v>0</v>
      </c>
      <c r="P2961" s="194"/>
      <c r="Q2961" s="194"/>
      <c r="R2961" s="194"/>
      <c r="S2961" s="58">
        <f>(Table4[[#This Row],[سعر يومية السائق]]*Table4[[#This Row],[عدد الدورات ]])-SUM(Table4[[#This Row],[سلف ]:[خصم ]])+Table4[[#This Row],[اضافي ]]</f>
        <v>0</v>
      </c>
      <c r="U2961" s="58">
        <f>Table4[[#This Row],[ سعر اليومية ]]*Table4[[#This Row],[عدد الدورات ]]-Table4[[#This Row],[سعر يومية السائق]]*L2961</f>
        <v>0</v>
      </c>
      <c r="V2961" s="58">
        <f>U2961-Table4[[#This Row],[W/H  3%]]</f>
        <v>0</v>
      </c>
      <c r="W2961" s="66" t="str">
        <f>Table4[[#This Row],[اليوم]]&amp;Table4[[#This Row],[الشهر ]]&amp;Table4[[#This Row],[العام]]</f>
        <v/>
      </c>
      <c r="X2961" s="66" t="s">
        <v>304</v>
      </c>
    </row>
    <row r="2962" spans="1:24" x14ac:dyDescent="0.3">
      <c r="A2962" s="62"/>
      <c r="B2962" s="62"/>
      <c r="C2962" s="62"/>
      <c r="D2962" s="41" t="e">
        <f t="shared" si="131"/>
        <v>#N/A</v>
      </c>
      <c r="E2962" s="4"/>
      <c r="F2962" s="41" t="e">
        <f>VLOOKUP(E2962,mapping!C:J,2,FALSE)</f>
        <v>#N/A</v>
      </c>
      <c r="G2962" s="41">
        <f>IFERROR(VLOOKUP(F2962,mapping!$D$3:$J$200,2,FALSE),0)</f>
        <v>0</v>
      </c>
      <c r="H2962" s="41">
        <f>IFERROR(VLOOKUP(F2962,mapping!$D$3:$J$200,3,FALSE),0)</f>
        <v>0</v>
      </c>
      <c r="I2962" s="41">
        <f>IFERROR(VLOOKUP(F2962,mapping!$D$3:$J$200,4,FALSE),0)</f>
        <v>0</v>
      </c>
      <c r="J2962" s="41">
        <f>IFERROR(VLOOKUP(F2962,mapping!$D$3:$J$200,5,FALSE),0)</f>
        <v>0</v>
      </c>
      <c r="K2962" s="63">
        <f>IF(W2962=mapping!$N$1,IFERROR(VLOOKUP(Table4[[#This Row],[Column1]],mapping!A:L,11,FALSE),0),IF(W2962&gt;mapping!$N$1,IFERROR(VLOOKUP(Table4[[#This Row],[Column1]],mapping!A:L,11,FALSE),0),))</f>
        <v>0</v>
      </c>
      <c r="L2962" s="139"/>
      <c r="M2962" s="60">
        <f>IF(W2962=mapping!$N$1,IFERROR(VLOOKUP(Table4[[#This Row],[Column1]],mapping!A:L,12,FALSE),0),IF(W2962&gt;mapping!$N$1,IFERROR(VLOOKUP(Table4[[#This Row],[Column1]],mapping!A:L,12,FALSE),0),0))</f>
        <v>0</v>
      </c>
      <c r="N2962" s="58">
        <f>Table4[[#This Row],[ سعر اليومية ]]*3%*Table4[[#This Row],[عدد الدورات ]]</f>
        <v>0</v>
      </c>
      <c r="O2962" s="56">
        <f>Table4[[#This Row],[ سعر اليومية ]]*Table4[[#This Row],[عدد الدورات ]]-N2962</f>
        <v>0</v>
      </c>
      <c r="P2962" s="194"/>
      <c r="Q2962" s="194"/>
      <c r="R2962" s="194"/>
      <c r="S2962" s="58">
        <f>(Table4[[#This Row],[سعر يومية السائق]]*Table4[[#This Row],[عدد الدورات ]])-SUM(Table4[[#This Row],[سلف ]:[خصم ]])+Table4[[#This Row],[اضافي ]]</f>
        <v>0</v>
      </c>
      <c r="U2962" s="58">
        <f>Table4[[#This Row],[ سعر اليومية ]]*Table4[[#This Row],[عدد الدورات ]]-Table4[[#This Row],[سعر يومية السائق]]*L2962</f>
        <v>0</v>
      </c>
      <c r="V2962" s="58">
        <f>U2962-Table4[[#This Row],[W/H  3%]]</f>
        <v>0</v>
      </c>
      <c r="W2962" s="66" t="str">
        <f>Table4[[#This Row],[اليوم]]&amp;Table4[[#This Row],[الشهر ]]&amp;Table4[[#This Row],[العام]]</f>
        <v/>
      </c>
      <c r="X2962" s="66" t="s">
        <v>304</v>
      </c>
    </row>
    <row r="2963" spans="1:24" x14ac:dyDescent="0.3">
      <c r="A2963" s="62"/>
      <c r="B2963" s="62"/>
      <c r="C2963" s="62"/>
      <c r="D2963" s="41" t="e">
        <f t="shared" si="131"/>
        <v>#N/A</v>
      </c>
      <c r="E2963" s="4"/>
      <c r="F2963" s="41" t="e">
        <f>VLOOKUP(E2963,mapping!C:J,2,FALSE)</f>
        <v>#N/A</v>
      </c>
      <c r="G2963" s="41">
        <f>IFERROR(VLOOKUP(F2963,mapping!$D$3:$J$200,2,FALSE),0)</f>
        <v>0</v>
      </c>
      <c r="H2963" s="41">
        <f>IFERROR(VLOOKUP(F2963,mapping!$D$3:$J$200,3,FALSE),0)</f>
        <v>0</v>
      </c>
      <c r="I2963" s="41">
        <f>IFERROR(VLOOKUP(F2963,mapping!$D$3:$J$200,4,FALSE),0)</f>
        <v>0</v>
      </c>
      <c r="J2963" s="41">
        <f>IFERROR(VLOOKUP(F2963,mapping!$D$3:$J$200,5,FALSE),0)</f>
        <v>0</v>
      </c>
      <c r="K2963" s="63">
        <f>IF(W2963=mapping!$N$1,IFERROR(VLOOKUP(Table4[[#This Row],[Column1]],mapping!A:L,11,FALSE),0),IF(W2963&gt;mapping!$N$1,IFERROR(VLOOKUP(Table4[[#This Row],[Column1]],mapping!A:L,11,FALSE),0),))</f>
        <v>0</v>
      </c>
      <c r="L2963" s="139"/>
      <c r="M2963" s="60">
        <f>IF(W2963=mapping!$N$1,IFERROR(VLOOKUP(Table4[[#This Row],[Column1]],mapping!A:L,12,FALSE),0),IF(W2963&gt;mapping!$N$1,IFERROR(VLOOKUP(Table4[[#This Row],[Column1]],mapping!A:L,12,FALSE),0),0))</f>
        <v>0</v>
      </c>
      <c r="N2963" s="58">
        <f>Table4[[#This Row],[ سعر اليومية ]]*3%*Table4[[#This Row],[عدد الدورات ]]</f>
        <v>0</v>
      </c>
      <c r="O2963" s="56">
        <f>Table4[[#This Row],[ سعر اليومية ]]*Table4[[#This Row],[عدد الدورات ]]-N2963</f>
        <v>0</v>
      </c>
      <c r="P2963" s="194"/>
      <c r="Q2963" s="194"/>
      <c r="R2963" s="194"/>
      <c r="S2963" s="58">
        <f>(Table4[[#This Row],[سعر يومية السائق]]*Table4[[#This Row],[عدد الدورات ]])-SUM(Table4[[#This Row],[سلف ]:[خصم ]])+Table4[[#This Row],[اضافي ]]</f>
        <v>0</v>
      </c>
      <c r="U2963" s="58">
        <f>Table4[[#This Row],[ سعر اليومية ]]*Table4[[#This Row],[عدد الدورات ]]-Table4[[#This Row],[سعر يومية السائق]]*L2963</f>
        <v>0</v>
      </c>
      <c r="V2963" s="58">
        <f>U2963-Table4[[#This Row],[W/H  3%]]</f>
        <v>0</v>
      </c>
      <c r="W2963" s="66" t="str">
        <f>Table4[[#This Row],[اليوم]]&amp;Table4[[#This Row],[الشهر ]]&amp;Table4[[#This Row],[العام]]</f>
        <v/>
      </c>
      <c r="X2963" s="66" t="s">
        <v>304</v>
      </c>
    </row>
    <row r="2964" spans="1:24" x14ac:dyDescent="0.3">
      <c r="A2964" s="62"/>
      <c r="B2964" s="62"/>
      <c r="C2964" s="62"/>
      <c r="D2964" s="41" t="e">
        <f t="shared" si="131"/>
        <v>#N/A</v>
      </c>
      <c r="E2964" s="4"/>
      <c r="F2964" s="41" t="e">
        <f>VLOOKUP(E2964,mapping!C:J,2,FALSE)</f>
        <v>#N/A</v>
      </c>
      <c r="G2964" s="41">
        <f>IFERROR(VLOOKUP(F2964,mapping!$D$3:$J$200,2,FALSE),0)</f>
        <v>0</v>
      </c>
      <c r="H2964" s="41">
        <f>IFERROR(VLOOKUP(F2964,mapping!$D$3:$J$200,3,FALSE),0)</f>
        <v>0</v>
      </c>
      <c r="I2964" s="41">
        <f>IFERROR(VLOOKUP(F2964,mapping!$D$3:$J$200,4,FALSE),0)</f>
        <v>0</v>
      </c>
      <c r="J2964" s="41">
        <f>IFERROR(VLOOKUP(F2964,mapping!$D$3:$J$200,5,FALSE),0)</f>
        <v>0</v>
      </c>
      <c r="K2964" s="63">
        <f>IF(W2964=mapping!$N$1,IFERROR(VLOOKUP(Table4[[#This Row],[Column1]],mapping!A:L,11,FALSE),0),IF(W2964&gt;mapping!$N$1,IFERROR(VLOOKUP(Table4[[#This Row],[Column1]],mapping!A:L,11,FALSE),0),))</f>
        <v>0</v>
      </c>
      <c r="L2964" s="139"/>
      <c r="M2964" s="60">
        <f>IF(W2964=mapping!$N$1,IFERROR(VLOOKUP(Table4[[#This Row],[Column1]],mapping!A:L,12,FALSE),0),IF(W2964&gt;mapping!$N$1,IFERROR(VLOOKUP(Table4[[#This Row],[Column1]],mapping!A:L,12,FALSE),0),0))</f>
        <v>0</v>
      </c>
      <c r="N2964" s="58">
        <f>Table4[[#This Row],[ سعر اليومية ]]*3%*Table4[[#This Row],[عدد الدورات ]]</f>
        <v>0</v>
      </c>
      <c r="O2964" s="56">
        <f>Table4[[#This Row],[ سعر اليومية ]]*Table4[[#This Row],[عدد الدورات ]]-N2964</f>
        <v>0</v>
      </c>
      <c r="P2964" s="194"/>
      <c r="Q2964" s="194"/>
      <c r="R2964" s="194"/>
      <c r="S2964" s="58">
        <f>(Table4[[#This Row],[سعر يومية السائق]]*Table4[[#This Row],[عدد الدورات ]])-SUM(Table4[[#This Row],[سلف ]:[خصم ]])+Table4[[#This Row],[اضافي ]]</f>
        <v>0</v>
      </c>
      <c r="U2964" s="58">
        <f>Table4[[#This Row],[ سعر اليومية ]]*Table4[[#This Row],[عدد الدورات ]]-Table4[[#This Row],[سعر يومية السائق]]*L2964</f>
        <v>0</v>
      </c>
      <c r="V2964" s="58">
        <f>U2964-Table4[[#This Row],[W/H  3%]]</f>
        <v>0</v>
      </c>
      <c r="W2964" s="66" t="str">
        <f>Table4[[#This Row],[اليوم]]&amp;Table4[[#This Row],[الشهر ]]&amp;Table4[[#This Row],[العام]]</f>
        <v/>
      </c>
      <c r="X2964" s="66" t="s">
        <v>304</v>
      </c>
    </row>
    <row r="2965" spans="1:24" x14ac:dyDescent="0.3">
      <c r="A2965" s="62"/>
      <c r="B2965" s="62"/>
      <c r="C2965" s="62"/>
      <c r="D2965" s="41" t="e">
        <f t="shared" si="131"/>
        <v>#N/A</v>
      </c>
      <c r="E2965" s="4"/>
      <c r="F2965" s="41" t="e">
        <f>VLOOKUP(E2965,mapping!C:J,2,FALSE)</f>
        <v>#N/A</v>
      </c>
      <c r="G2965" s="41">
        <f>IFERROR(VLOOKUP(F2965,mapping!$D$3:$J$200,2,FALSE),0)</f>
        <v>0</v>
      </c>
      <c r="H2965" s="41">
        <f>IFERROR(VLOOKUP(F2965,mapping!$D$3:$J$200,3,FALSE),0)</f>
        <v>0</v>
      </c>
      <c r="I2965" s="41">
        <f>IFERROR(VLOOKUP(F2965,mapping!$D$3:$J$200,4,FALSE),0)</f>
        <v>0</v>
      </c>
      <c r="J2965" s="41">
        <f>IFERROR(VLOOKUP(F2965,mapping!$D$3:$J$200,5,FALSE),0)</f>
        <v>0</v>
      </c>
      <c r="K2965" s="63">
        <f>IF(W2965=mapping!$N$1,IFERROR(VLOOKUP(Table4[[#This Row],[Column1]],mapping!A:L,11,FALSE),0),IF(W2965&gt;mapping!$N$1,IFERROR(VLOOKUP(Table4[[#This Row],[Column1]],mapping!A:L,11,FALSE),0),))</f>
        <v>0</v>
      </c>
      <c r="L2965" s="139"/>
      <c r="M2965" s="60">
        <f>IF(W2965=mapping!$N$1,IFERROR(VLOOKUP(Table4[[#This Row],[Column1]],mapping!A:L,12,FALSE),0),IF(W2965&gt;mapping!$N$1,IFERROR(VLOOKUP(Table4[[#This Row],[Column1]],mapping!A:L,12,FALSE),0),0))</f>
        <v>0</v>
      </c>
      <c r="N2965" s="58">
        <f>Table4[[#This Row],[ سعر اليومية ]]*3%*Table4[[#This Row],[عدد الدورات ]]</f>
        <v>0</v>
      </c>
      <c r="O2965" s="56">
        <f>Table4[[#This Row],[ سعر اليومية ]]*Table4[[#This Row],[عدد الدورات ]]-N2965</f>
        <v>0</v>
      </c>
      <c r="P2965" s="194"/>
      <c r="Q2965" s="194"/>
      <c r="R2965" s="194"/>
      <c r="S2965" s="58">
        <f>(Table4[[#This Row],[سعر يومية السائق]]*Table4[[#This Row],[عدد الدورات ]])-SUM(Table4[[#This Row],[سلف ]:[خصم ]])+Table4[[#This Row],[اضافي ]]</f>
        <v>0</v>
      </c>
      <c r="U2965" s="58">
        <f>Table4[[#This Row],[ سعر اليومية ]]*Table4[[#This Row],[عدد الدورات ]]-Table4[[#This Row],[سعر يومية السائق]]*L2965</f>
        <v>0</v>
      </c>
      <c r="V2965" s="58">
        <f>U2965-Table4[[#This Row],[W/H  3%]]</f>
        <v>0</v>
      </c>
      <c r="W2965" s="66" t="str">
        <f>Table4[[#This Row],[اليوم]]&amp;Table4[[#This Row],[الشهر ]]&amp;Table4[[#This Row],[العام]]</f>
        <v/>
      </c>
      <c r="X2965" s="66" t="s">
        <v>304</v>
      </c>
    </row>
    <row r="2966" spans="1:24" x14ac:dyDescent="0.3">
      <c r="A2966" s="62"/>
      <c r="B2966" s="62"/>
      <c r="C2966" s="62"/>
      <c r="D2966" s="41" t="e">
        <f t="shared" si="131"/>
        <v>#N/A</v>
      </c>
      <c r="E2966" s="4"/>
      <c r="F2966" s="41" t="e">
        <f>VLOOKUP(E2966,mapping!C:J,2,FALSE)</f>
        <v>#N/A</v>
      </c>
      <c r="G2966" s="41">
        <f>IFERROR(VLOOKUP(F2966,mapping!$D$3:$J$200,2,FALSE),0)</f>
        <v>0</v>
      </c>
      <c r="H2966" s="41">
        <f>IFERROR(VLOOKUP(F2966,mapping!$D$3:$J$200,3,FALSE),0)</f>
        <v>0</v>
      </c>
      <c r="I2966" s="41">
        <f>IFERROR(VLOOKUP(F2966,mapping!$D$3:$J$200,4,FALSE),0)</f>
        <v>0</v>
      </c>
      <c r="J2966" s="41">
        <f>IFERROR(VLOOKUP(F2966,mapping!$D$3:$J$200,5,FALSE),0)</f>
        <v>0</v>
      </c>
      <c r="K2966" s="63">
        <f>IF(W2966=mapping!$N$1,IFERROR(VLOOKUP(Table4[[#This Row],[Column1]],mapping!A:L,11,FALSE),0),IF(W2966&gt;mapping!$N$1,IFERROR(VLOOKUP(Table4[[#This Row],[Column1]],mapping!A:L,11,FALSE),0),))</f>
        <v>0</v>
      </c>
      <c r="L2966" s="139"/>
      <c r="M2966" s="60">
        <f>IF(W2966=mapping!$N$1,IFERROR(VLOOKUP(Table4[[#This Row],[Column1]],mapping!A:L,12,FALSE),0),IF(W2966&gt;mapping!$N$1,IFERROR(VLOOKUP(Table4[[#This Row],[Column1]],mapping!A:L,12,FALSE),0),0))</f>
        <v>0</v>
      </c>
      <c r="N2966" s="58">
        <f>Table4[[#This Row],[ سعر اليومية ]]*3%*Table4[[#This Row],[عدد الدورات ]]</f>
        <v>0</v>
      </c>
      <c r="O2966" s="56">
        <f>Table4[[#This Row],[ سعر اليومية ]]*Table4[[#This Row],[عدد الدورات ]]-N2966</f>
        <v>0</v>
      </c>
      <c r="P2966" s="194"/>
      <c r="Q2966" s="194"/>
      <c r="R2966" s="194"/>
      <c r="S2966" s="58">
        <f>(Table4[[#This Row],[سعر يومية السائق]]*Table4[[#This Row],[عدد الدورات ]])-SUM(Table4[[#This Row],[سلف ]:[خصم ]])+Table4[[#This Row],[اضافي ]]</f>
        <v>0</v>
      </c>
      <c r="U2966" s="58">
        <f>Table4[[#This Row],[ سعر اليومية ]]*Table4[[#This Row],[عدد الدورات ]]-Table4[[#This Row],[سعر يومية السائق]]*L2966</f>
        <v>0</v>
      </c>
      <c r="V2966" s="58">
        <f>U2966-Table4[[#This Row],[W/H  3%]]</f>
        <v>0</v>
      </c>
      <c r="W2966" s="66" t="str">
        <f>Table4[[#This Row],[اليوم]]&amp;Table4[[#This Row],[الشهر ]]&amp;Table4[[#This Row],[العام]]</f>
        <v/>
      </c>
      <c r="X2966" s="66" t="s">
        <v>304</v>
      </c>
    </row>
    <row r="2967" spans="1:24" x14ac:dyDescent="0.3">
      <c r="A2967" s="62"/>
      <c r="B2967" s="62"/>
      <c r="C2967" s="62"/>
      <c r="D2967" s="41" t="e">
        <f t="shared" si="131"/>
        <v>#N/A</v>
      </c>
      <c r="E2967" s="4"/>
      <c r="F2967" s="41" t="e">
        <f>VLOOKUP(E2967,mapping!C:J,2,FALSE)</f>
        <v>#N/A</v>
      </c>
      <c r="G2967" s="41">
        <f>IFERROR(VLOOKUP(F2967,mapping!$D$3:$J$200,2,FALSE),0)</f>
        <v>0</v>
      </c>
      <c r="H2967" s="41">
        <f>IFERROR(VLOOKUP(F2967,mapping!$D$3:$J$200,3,FALSE),0)</f>
        <v>0</v>
      </c>
      <c r="I2967" s="41">
        <f>IFERROR(VLOOKUP(F2967,mapping!$D$3:$J$200,4,FALSE),0)</f>
        <v>0</v>
      </c>
      <c r="J2967" s="41">
        <f>IFERROR(VLOOKUP(F2967,mapping!$D$3:$J$200,5,FALSE),0)</f>
        <v>0</v>
      </c>
      <c r="K2967" s="63">
        <f>IF(W2967=mapping!$N$1,IFERROR(VLOOKUP(Table4[[#This Row],[Column1]],mapping!A:L,11,FALSE),0),IF(W2967&gt;mapping!$N$1,IFERROR(VLOOKUP(Table4[[#This Row],[Column1]],mapping!A:L,11,FALSE),0),))</f>
        <v>0</v>
      </c>
      <c r="L2967" s="139"/>
      <c r="M2967" s="60">
        <f>IF(W2967=mapping!$N$1,IFERROR(VLOOKUP(Table4[[#This Row],[Column1]],mapping!A:L,12,FALSE),0),IF(W2967&gt;mapping!$N$1,IFERROR(VLOOKUP(Table4[[#This Row],[Column1]],mapping!A:L,12,FALSE),0),0))</f>
        <v>0</v>
      </c>
      <c r="N2967" s="58">
        <f>Table4[[#This Row],[ سعر اليومية ]]*3%*Table4[[#This Row],[عدد الدورات ]]</f>
        <v>0</v>
      </c>
      <c r="O2967" s="56">
        <f>Table4[[#This Row],[ سعر اليومية ]]*Table4[[#This Row],[عدد الدورات ]]-N2967</f>
        <v>0</v>
      </c>
      <c r="P2967" s="194"/>
      <c r="Q2967" s="194"/>
      <c r="R2967" s="194"/>
      <c r="S2967" s="58">
        <f>(Table4[[#This Row],[سعر يومية السائق]]*Table4[[#This Row],[عدد الدورات ]])-SUM(Table4[[#This Row],[سلف ]:[خصم ]])+Table4[[#This Row],[اضافي ]]</f>
        <v>0</v>
      </c>
      <c r="U2967" s="58">
        <f>Table4[[#This Row],[ سعر اليومية ]]*Table4[[#This Row],[عدد الدورات ]]-Table4[[#This Row],[سعر يومية السائق]]*L2967</f>
        <v>0</v>
      </c>
      <c r="V2967" s="58">
        <f>U2967-Table4[[#This Row],[W/H  3%]]</f>
        <v>0</v>
      </c>
      <c r="W2967" s="66" t="str">
        <f>Table4[[#This Row],[اليوم]]&amp;Table4[[#This Row],[الشهر ]]&amp;Table4[[#This Row],[العام]]</f>
        <v/>
      </c>
      <c r="X2967" s="66" t="s">
        <v>304</v>
      </c>
    </row>
    <row r="2968" spans="1:24" x14ac:dyDescent="0.3">
      <c r="A2968" s="62"/>
      <c r="B2968" s="62"/>
      <c r="C2968" s="62"/>
      <c r="D2968" s="41" t="e">
        <f t="shared" si="131"/>
        <v>#N/A</v>
      </c>
      <c r="E2968" s="4"/>
      <c r="F2968" s="41" t="e">
        <f>VLOOKUP(E2968,mapping!C:J,2,FALSE)</f>
        <v>#N/A</v>
      </c>
      <c r="G2968" s="41">
        <f>IFERROR(VLOOKUP(F2968,mapping!$D$3:$J$200,2,FALSE),0)</f>
        <v>0</v>
      </c>
      <c r="H2968" s="41">
        <f>IFERROR(VLOOKUP(F2968,mapping!$D$3:$J$200,3,FALSE),0)</f>
        <v>0</v>
      </c>
      <c r="I2968" s="41">
        <f>IFERROR(VLOOKUP(F2968,mapping!$D$3:$J$200,4,FALSE),0)</f>
        <v>0</v>
      </c>
      <c r="J2968" s="41">
        <f>IFERROR(VLOOKUP(F2968,mapping!$D$3:$J$200,5,FALSE),0)</f>
        <v>0</v>
      </c>
      <c r="K2968" s="63">
        <f>IF(W2968=mapping!$N$1,IFERROR(VLOOKUP(Table4[[#This Row],[Column1]],mapping!A:L,11,FALSE),0),IF(W2968&gt;mapping!$N$1,IFERROR(VLOOKUP(Table4[[#This Row],[Column1]],mapping!A:L,11,FALSE),0),))</f>
        <v>0</v>
      </c>
      <c r="L2968" s="139"/>
      <c r="M2968" s="60">
        <f>IF(W2968=mapping!$N$1,IFERROR(VLOOKUP(Table4[[#This Row],[Column1]],mapping!A:L,12,FALSE),0),IF(W2968&gt;mapping!$N$1,IFERROR(VLOOKUP(Table4[[#This Row],[Column1]],mapping!A:L,12,FALSE),0),0))</f>
        <v>0</v>
      </c>
      <c r="N2968" s="58">
        <f>Table4[[#This Row],[ سعر اليومية ]]*3%*Table4[[#This Row],[عدد الدورات ]]</f>
        <v>0</v>
      </c>
      <c r="O2968" s="56">
        <f>Table4[[#This Row],[ سعر اليومية ]]*Table4[[#This Row],[عدد الدورات ]]-N2968</f>
        <v>0</v>
      </c>
      <c r="P2968" s="194"/>
      <c r="Q2968" s="194"/>
      <c r="R2968" s="194"/>
      <c r="S2968" s="58">
        <f>(Table4[[#This Row],[سعر يومية السائق]]*Table4[[#This Row],[عدد الدورات ]])-SUM(Table4[[#This Row],[سلف ]:[خصم ]])+Table4[[#This Row],[اضافي ]]</f>
        <v>0</v>
      </c>
      <c r="U2968" s="58">
        <f>Table4[[#This Row],[ سعر اليومية ]]*Table4[[#This Row],[عدد الدورات ]]-Table4[[#This Row],[سعر يومية السائق]]*L2968</f>
        <v>0</v>
      </c>
      <c r="V2968" s="58">
        <f>U2968-Table4[[#This Row],[W/H  3%]]</f>
        <v>0</v>
      </c>
      <c r="W2968" s="66" t="str">
        <f>Table4[[#This Row],[اليوم]]&amp;Table4[[#This Row],[الشهر ]]&amp;Table4[[#This Row],[العام]]</f>
        <v/>
      </c>
      <c r="X2968" s="66" t="s">
        <v>304</v>
      </c>
    </row>
    <row r="2969" spans="1:24" x14ac:dyDescent="0.3">
      <c r="A2969" s="62"/>
      <c r="B2969" s="62"/>
      <c r="C2969" s="62"/>
      <c r="D2969" s="41" t="e">
        <f t="shared" si="131"/>
        <v>#N/A</v>
      </c>
      <c r="E2969" s="4"/>
      <c r="F2969" s="41" t="e">
        <f>VLOOKUP(E2969,mapping!C:J,2,FALSE)</f>
        <v>#N/A</v>
      </c>
      <c r="G2969" s="41">
        <f>IFERROR(VLOOKUP(F2969,mapping!$D$3:$J$200,2,FALSE),0)</f>
        <v>0</v>
      </c>
      <c r="H2969" s="41">
        <f>IFERROR(VLOOKUP(F2969,mapping!$D$3:$J$200,3,FALSE),0)</f>
        <v>0</v>
      </c>
      <c r="I2969" s="41">
        <f>IFERROR(VLOOKUP(F2969,mapping!$D$3:$J$200,4,FALSE),0)</f>
        <v>0</v>
      </c>
      <c r="J2969" s="41">
        <f>IFERROR(VLOOKUP(F2969,mapping!$D$3:$J$200,5,FALSE),0)</f>
        <v>0</v>
      </c>
      <c r="K2969" s="63">
        <f>IF(W2969=mapping!$N$1,IFERROR(VLOOKUP(Table4[[#This Row],[Column1]],mapping!A:L,11,FALSE),0),IF(W2969&gt;mapping!$N$1,IFERROR(VLOOKUP(Table4[[#This Row],[Column1]],mapping!A:L,11,FALSE),0),))</f>
        <v>0</v>
      </c>
      <c r="L2969" s="139"/>
      <c r="M2969" s="60">
        <f>IF(W2969=mapping!$N$1,IFERROR(VLOOKUP(Table4[[#This Row],[Column1]],mapping!A:L,12,FALSE),0),IF(W2969&gt;mapping!$N$1,IFERROR(VLOOKUP(Table4[[#This Row],[Column1]],mapping!A:L,12,FALSE),0),0))</f>
        <v>0</v>
      </c>
      <c r="N2969" s="58">
        <f>Table4[[#This Row],[ سعر اليومية ]]*3%*Table4[[#This Row],[عدد الدورات ]]</f>
        <v>0</v>
      </c>
      <c r="O2969" s="56">
        <f>Table4[[#This Row],[ سعر اليومية ]]*Table4[[#This Row],[عدد الدورات ]]-N2969</f>
        <v>0</v>
      </c>
      <c r="P2969" s="194"/>
      <c r="Q2969" s="194"/>
      <c r="R2969" s="194"/>
      <c r="S2969" s="58">
        <f>(Table4[[#This Row],[سعر يومية السائق]]*Table4[[#This Row],[عدد الدورات ]])-SUM(Table4[[#This Row],[سلف ]:[خصم ]])+Table4[[#This Row],[اضافي ]]</f>
        <v>0</v>
      </c>
      <c r="U2969" s="58">
        <f>Table4[[#This Row],[ سعر اليومية ]]*Table4[[#This Row],[عدد الدورات ]]-Table4[[#This Row],[سعر يومية السائق]]*L2969</f>
        <v>0</v>
      </c>
      <c r="V2969" s="58">
        <f>U2969-Table4[[#This Row],[W/H  3%]]</f>
        <v>0</v>
      </c>
      <c r="W2969" s="66" t="str">
        <f>Table4[[#This Row],[اليوم]]&amp;Table4[[#This Row],[الشهر ]]&amp;Table4[[#This Row],[العام]]</f>
        <v/>
      </c>
      <c r="X2969" s="66" t="s">
        <v>304</v>
      </c>
    </row>
    <row r="2970" spans="1:24" x14ac:dyDescent="0.3">
      <c r="A2970" s="62"/>
      <c r="B2970" s="62"/>
      <c r="C2970" s="62"/>
      <c r="D2970" s="41" t="e">
        <f t="shared" si="131"/>
        <v>#N/A</v>
      </c>
      <c r="E2970" s="4"/>
      <c r="F2970" s="41" t="e">
        <f>VLOOKUP(E2970,mapping!C:J,2,FALSE)</f>
        <v>#N/A</v>
      </c>
      <c r="G2970" s="41">
        <f>IFERROR(VLOOKUP(F2970,mapping!$D$3:$J$200,2,FALSE),0)</f>
        <v>0</v>
      </c>
      <c r="H2970" s="41">
        <f>IFERROR(VLOOKUP(F2970,mapping!$D$3:$J$200,3,FALSE),0)</f>
        <v>0</v>
      </c>
      <c r="I2970" s="41">
        <f>IFERROR(VLOOKUP(F2970,mapping!$D$3:$J$200,4,FALSE),0)</f>
        <v>0</v>
      </c>
      <c r="J2970" s="41">
        <f>IFERROR(VLOOKUP(F2970,mapping!$D$3:$J$200,5,FALSE),0)</f>
        <v>0</v>
      </c>
      <c r="K2970" s="63">
        <f>IF(W2970=mapping!$N$1,IFERROR(VLOOKUP(Table4[[#This Row],[Column1]],mapping!A:L,11,FALSE),0),IF(W2970&gt;mapping!$N$1,IFERROR(VLOOKUP(Table4[[#This Row],[Column1]],mapping!A:L,11,FALSE),0),))</f>
        <v>0</v>
      </c>
      <c r="L2970" s="139"/>
      <c r="M2970" s="60">
        <f>IF(W2970=mapping!$N$1,IFERROR(VLOOKUP(Table4[[#This Row],[Column1]],mapping!A:L,12,FALSE),0),IF(W2970&gt;mapping!$N$1,IFERROR(VLOOKUP(Table4[[#This Row],[Column1]],mapping!A:L,12,FALSE),0),0))</f>
        <v>0</v>
      </c>
      <c r="N2970" s="58">
        <f>Table4[[#This Row],[ سعر اليومية ]]*3%*Table4[[#This Row],[عدد الدورات ]]</f>
        <v>0</v>
      </c>
      <c r="O2970" s="56">
        <f>Table4[[#This Row],[ سعر اليومية ]]*Table4[[#This Row],[عدد الدورات ]]-N2970</f>
        <v>0</v>
      </c>
      <c r="P2970" s="194"/>
      <c r="Q2970" s="194"/>
      <c r="R2970" s="194"/>
      <c r="S2970" s="58">
        <f>(Table4[[#This Row],[سعر يومية السائق]]*Table4[[#This Row],[عدد الدورات ]])-SUM(Table4[[#This Row],[سلف ]:[خصم ]])+Table4[[#This Row],[اضافي ]]</f>
        <v>0</v>
      </c>
      <c r="U2970" s="58">
        <f>Table4[[#This Row],[ سعر اليومية ]]*Table4[[#This Row],[عدد الدورات ]]-Table4[[#This Row],[سعر يومية السائق]]*L2970</f>
        <v>0</v>
      </c>
      <c r="V2970" s="58">
        <f>U2970-Table4[[#This Row],[W/H  3%]]</f>
        <v>0</v>
      </c>
      <c r="W2970" s="66" t="str">
        <f>Table4[[#This Row],[اليوم]]&amp;Table4[[#This Row],[الشهر ]]&amp;Table4[[#This Row],[العام]]</f>
        <v/>
      </c>
      <c r="X2970" s="66" t="s">
        <v>304</v>
      </c>
    </row>
    <row r="2971" spans="1:24" x14ac:dyDescent="0.3">
      <c r="A2971" s="62"/>
      <c r="B2971" s="62"/>
      <c r="C2971" s="62"/>
      <c r="D2971" s="41" t="e">
        <f t="shared" si="131"/>
        <v>#N/A</v>
      </c>
      <c r="E2971" s="4"/>
      <c r="F2971" s="41" t="e">
        <f>VLOOKUP(E2971,mapping!C:J,2,FALSE)</f>
        <v>#N/A</v>
      </c>
      <c r="G2971" s="41">
        <f>IFERROR(VLOOKUP(F2971,mapping!$D$3:$J$200,2,FALSE),0)</f>
        <v>0</v>
      </c>
      <c r="H2971" s="41">
        <f>IFERROR(VLOOKUP(F2971,mapping!$D$3:$J$200,3,FALSE),0)</f>
        <v>0</v>
      </c>
      <c r="I2971" s="41">
        <f>IFERROR(VLOOKUP(F2971,mapping!$D$3:$J$200,4,FALSE),0)</f>
        <v>0</v>
      </c>
      <c r="J2971" s="41">
        <f>IFERROR(VLOOKUP(F2971,mapping!$D$3:$J$200,5,FALSE),0)</f>
        <v>0</v>
      </c>
      <c r="K2971" s="63">
        <f>IF(W2971=mapping!$N$1,IFERROR(VLOOKUP(Table4[[#This Row],[Column1]],mapping!A:L,11,FALSE),0),IF(W2971&gt;mapping!$N$1,IFERROR(VLOOKUP(Table4[[#This Row],[Column1]],mapping!A:L,11,FALSE),0),))</f>
        <v>0</v>
      </c>
      <c r="L2971" s="139"/>
      <c r="M2971" s="60">
        <f>IF(W2971=mapping!$N$1,IFERROR(VLOOKUP(Table4[[#This Row],[Column1]],mapping!A:L,12,FALSE),0),IF(W2971&gt;mapping!$N$1,IFERROR(VLOOKUP(Table4[[#This Row],[Column1]],mapping!A:L,12,FALSE),0),0))</f>
        <v>0</v>
      </c>
      <c r="N2971" s="58">
        <f>Table4[[#This Row],[ سعر اليومية ]]*3%*Table4[[#This Row],[عدد الدورات ]]</f>
        <v>0</v>
      </c>
      <c r="O2971" s="56">
        <f>Table4[[#This Row],[ سعر اليومية ]]*Table4[[#This Row],[عدد الدورات ]]-N2971</f>
        <v>0</v>
      </c>
      <c r="P2971" s="194"/>
      <c r="Q2971" s="194"/>
      <c r="R2971" s="194"/>
      <c r="S2971" s="58">
        <f>(Table4[[#This Row],[سعر يومية السائق]]*Table4[[#This Row],[عدد الدورات ]])-SUM(Table4[[#This Row],[سلف ]:[خصم ]])+Table4[[#This Row],[اضافي ]]</f>
        <v>0</v>
      </c>
      <c r="U2971" s="58">
        <f>Table4[[#This Row],[ سعر اليومية ]]*Table4[[#This Row],[عدد الدورات ]]-Table4[[#This Row],[سعر يومية السائق]]*L2971</f>
        <v>0</v>
      </c>
      <c r="V2971" s="58">
        <f>U2971-Table4[[#This Row],[W/H  3%]]</f>
        <v>0</v>
      </c>
      <c r="W2971" s="66" t="str">
        <f>Table4[[#This Row],[اليوم]]&amp;Table4[[#This Row],[الشهر ]]&amp;Table4[[#This Row],[العام]]</f>
        <v/>
      </c>
      <c r="X2971" s="66" t="s">
        <v>304</v>
      </c>
    </row>
    <row r="2972" spans="1:24" x14ac:dyDescent="0.3">
      <c r="A2972" s="62"/>
      <c r="B2972" s="62"/>
      <c r="C2972" s="62"/>
      <c r="D2972" s="41" t="e">
        <f t="shared" si="131"/>
        <v>#N/A</v>
      </c>
      <c r="E2972" s="4"/>
      <c r="F2972" s="41" t="e">
        <f>VLOOKUP(E2972,mapping!C:J,2,FALSE)</f>
        <v>#N/A</v>
      </c>
      <c r="G2972" s="41">
        <f>IFERROR(VLOOKUP(F2972,mapping!$D$3:$J$200,2,FALSE),0)</f>
        <v>0</v>
      </c>
      <c r="H2972" s="41">
        <f>IFERROR(VLOOKUP(F2972,mapping!$D$3:$J$200,3,FALSE),0)</f>
        <v>0</v>
      </c>
      <c r="I2972" s="41">
        <f>IFERROR(VLOOKUP(F2972,mapping!$D$3:$J$200,4,FALSE),0)</f>
        <v>0</v>
      </c>
      <c r="J2972" s="41">
        <f>IFERROR(VLOOKUP(F2972,mapping!$D$3:$J$200,5,FALSE),0)</f>
        <v>0</v>
      </c>
      <c r="K2972" s="63">
        <f>IF(W2972=mapping!$N$1,IFERROR(VLOOKUP(Table4[[#This Row],[Column1]],mapping!A:L,11,FALSE),0),IF(W2972&gt;mapping!$N$1,IFERROR(VLOOKUP(Table4[[#This Row],[Column1]],mapping!A:L,11,FALSE),0),))</f>
        <v>0</v>
      </c>
      <c r="L2972" s="139"/>
      <c r="M2972" s="60">
        <f>IF(W2972=mapping!$N$1,IFERROR(VLOOKUP(Table4[[#This Row],[Column1]],mapping!A:L,12,FALSE),0),IF(W2972&gt;mapping!$N$1,IFERROR(VLOOKUP(Table4[[#This Row],[Column1]],mapping!A:L,12,FALSE),0),0))</f>
        <v>0</v>
      </c>
      <c r="N2972" s="58">
        <f>Table4[[#This Row],[ سعر اليومية ]]*3%*Table4[[#This Row],[عدد الدورات ]]</f>
        <v>0</v>
      </c>
      <c r="O2972" s="56">
        <f>Table4[[#This Row],[ سعر اليومية ]]*Table4[[#This Row],[عدد الدورات ]]-N2972</f>
        <v>0</v>
      </c>
      <c r="P2972" s="194"/>
      <c r="Q2972" s="194"/>
      <c r="R2972" s="194"/>
      <c r="S2972" s="58">
        <f>(Table4[[#This Row],[سعر يومية السائق]]*Table4[[#This Row],[عدد الدورات ]])-SUM(Table4[[#This Row],[سلف ]:[خصم ]])+Table4[[#This Row],[اضافي ]]</f>
        <v>0</v>
      </c>
      <c r="U2972" s="58">
        <f>Table4[[#This Row],[ سعر اليومية ]]*Table4[[#This Row],[عدد الدورات ]]-Table4[[#This Row],[سعر يومية السائق]]*L2972</f>
        <v>0</v>
      </c>
      <c r="V2972" s="58">
        <f>U2972-Table4[[#This Row],[W/H  3%]]</f>
        <v>0</v>
      </c>
      <c r="W2972" s="66" t="str">
        <f>Table4[[#This Row],[اليوم]]&amp;Table4[[#This Row],[الشهر ]]&amp;Table4[[#This Row],[العام]]</f>
        <v/>
      </c>
      <c r="X2972" s="66" t="s">
        <v>304</v>
      </c>
    </row>
    <row r="2973" spans="1:24" x14ac:dyDescent="0.3">
      <c r="A2973" s="62"/>
      <c r="B2973" s="62"/>
      <c r="C2973" s="62"/>
      <c r="D2973" s="41" t="e">
        <f t="shared" si="131"/>
        <v>#N/A</v>
      </c>
      <c r="E2973" s="4"/>
      <c r="F2973" s="41" t="e">
        <f>VLOOKUP(E2973,mapping!C:J,2,FALSE)</f>
        <v>#N/A</v>
      </c>
      <c r="G2973" s="41">
        <f>IFERROR(VLOOKUP(F2973,mapping!$D$3:$J$200,2,FALSE),0)</f>
        <v>0</v>
      </c>
      <c r="H2973" s="41">
        <f>IFERROR(VLOOKUP(F2973,mapping!$D$3:$J$200,3,FALSE),0)</f>
        <v>0</v>
      </c>
      <c r="I2973" s="41">
        <f>IFERROR(VLOOKUP(F2973,mapping!$D$3:$J$200,4,FALSE),0)</f>
        <v>0</v>
      </c>
      <c r="J2973" s="41">
        <f>IFERROR(VLOOKUP(F2973,mapping!$D$3:$J$200,5,FALSE),0)</f>
        <v>0</v>
      </c>
      <c r="K2973" s="63">
        <f>IF(W2973=mapping!$N$1,IFERROR(VLOOKUP(Table4[[#This Row],[Column1]],mapping!A:L,11,FALSE),0),IF(W2973&gt;mapping!$N$1,IFERROR(VLOOKUP(Table4[[#This Row],[Column1]],mapping!A:L,11,FALSE),0),))</f>
        <v>0</v>
      </c>
      <c r="L2973" s="139"/>
      <c r="M2973" s="60">
        <f>IF(W2973=mapping!$N$1,IFERROR(VLOOKUP(Table4[[#This Row],[Column1]],mapping!A:L,12,FALSE),0),IF(W2973&gt;mapping!$N$1,IFERROR(VLOOKUP(Table4[[#This Row],[Column1]],mapping!A:L,12,FALSE),0),0))</f>
        <v>0</v>
      </c>
      <c r="N2973" s="58">
        <f>Table4[[#This Row],[ سعر اليومية ]]*3%*Table4[[#This Row],[عدد الدورات ]]</f>
        <v>0</v>
      </c>
      <c r="O2973" s="56">
        <f>Table4[[#This Row],[ سعر اليومية ]]*Table4[[#This Row],[عدد الدورات ]]-N2973</f>
        <v>0</v>
      </c>
      <c r="P2973" s="194"/>
      <c r="Q2973" s="194"/>
      <c r="R2973" s="194"/>
      <c r="S2973" s="58">
        <f>(Table4[[#This Row],[سعر يومية السائق]]*Table4[[#This Row],[عدد الدورات ]])-SUM(Table4[[#This Row],[سلف ]:[خصم ]])+Table4[[#This Row],[اضافي ]]</f>
        <v>0</v>
      </c>
      <c r="U2973" s="58">
        <f>Table4[[#This Row],[ سعر اليومية ]]*Table4[[#This Row],[عدد الدورات ]]-Table4[[#This Row],[سعر يومية السائق]]*L2973</f>
        <v>0</v>
      </c>
      <c r="V2973" s="58">
        <f>U2973-Table4[[#This Row],[W/H  3%]]</f>
        <v>0</v>
      </c>
      <c r="W2973" s="66" t="str">
        <f>Table4[[#This Row],[اليوم]]&amp;Table4[[#This Row],[الشهر ]]&amp;Table4[[#This Row],[العام]]</f>
        <v/>
      </c>
      <c r="X2973" s="66" t="s">
        <v>304</v>
      </c>
    </row>
    <row r="2974" spans="1:24" x14ac:dyDescent="0.3">
      <c r="A2974" s="62"/>
      <c r="B2974" s="62"/>
      <c r="C2974" s="62"/>
      <c r="D2974" s="41" t="e">
        <f t="shared" si="131"/>
        <v>#N/A</v>
      </c>
      <c r="E2974" s="4"/>
      <c r="F2974" s="41" t="e">
        <f>VLOOKUP(E2974,mapping!C:J,2,FALSE)</f>
        <v>#N/A</v>
      </c>
      <c r="G2974" s="41">
        <f>IFERROR(VLOOKUP(F2974,mapping!$D$3:$J$200,2,FALSE),0)</f>
        <v>0</v>
      </c>
      <c r="H2974" s="41">
        <f>IFERROR(VLOOKUP(F2974,mapping!$D$3:$J$200,3,FALSE),0)</f>
        <v>0</v>
      </c>
      <c r="I2974" s="41">
        <f>IFERROR(VLOOKUP(F2974,mapping!$D$3:$J$200,4,FALSE),0)</f>
        <v>0</v>
      </c>
      <c r="J2974" s="41">
        <f>IFERROR(VLOOKUP(F2974,mapping!$D$3:$J$200,5,FALSE),0)</f>
        <v>0</v>
      </c>
      <c r="K2974" s="63">
        <f>IF(W2974=mapping!$N$1,IFERROR(VLOOKUP(Table4[[#This Row],[Column1]],mapping!A:L,11,FALSE),0),IF(W2974&gt;mapping!$N$1,IFERROR(VLOOKUP(Table4[[#This Row],[Column1]],mapping!A:L,11,FALSE),0),))</f>
        <v>0</v>
      </c>
      <c r="L2974" s="139"/>
      <c r="M2974" s="60">
        <f>IF(W2974=mapping!$N$1,IFERROR(VLOOKUP(Table4[[#This Row],[Column1]],mapping!A:L,12,FALSE),0),IF(W2974&gt;mapping!$N$1,IFERROR(VLOOKUP(Table4[[#This Row],[Column1]],mapping!A:L,12,FALSE),0),0))</f>
        <v>0</v>
      </c>
      <c r="N2974" s="58">
        <f>Table4[[#This Row],[ سعر اليومية ]]*3%*Table4[[#This Row],[عدد الدورات ]]</f>
        <v>0</v>
      </c>
      <c r="O2974" s="56">
        <f>Table4[[#This Row],[ سعر اليومية ]]*Table4[[#This Row],[عدد الدورات ]]-N2974</f>
        <v>0</v>
      </c>
      <c r="P2974" s="194"/>
      <c r="Q2974" s="194"/>
      <c r="R2974" s="194"/>
      <c r="S2974" s="58">
        <f>(Table4[[#This Row],[سعر يومية السائق]]*Table4[[#This Row],[عدد الدورات ]])-SUM(Table4[[#This Row],[سلف ]:[خصم ]])+Table4[[#This Row],[اضافي ]]</f>
        <v>0</v>
      </c>
      <c r="U2974" s="58">
        <f>Table4[[#This Row],[ سعر اليومية ]]*Table4[[#This Row],[عدد الدورات ]]-Table4[[#This Row],[سعر يومية السائق]]*L2974</f>
        <v>0</v>
      </c>
      <c r="V2974" s="58">
        <f>U2974-Table4[[#This Row],[W/H  3%]]</f>
        <v>0</v>
      </c>
      <c r="W2974" s="66" t="str">
        <f>Table4[[#This Row],[اليوم]]&amp;Table4[[#This Row],[الشهر ]]&amp;Table4[[#This Row],[العام]]</f>
        <v/>
      </c>
      <c r="X2974" s="66" t="s">
        <v>304</v>
      </c>
    </row>
    <row r="2975" spans="1:24" x14ac:dyDescent="0.3">
      <c r="A2975" s="62"/>
      <c r="B2975" s="62"/>
      <c r="C2975" s="62"/>
      <c r="D2975" s="41" t="e">
        <f t="shared" si="131"/>
        <v>#N/A</v>
      </c>
      <c r="E2975" s="4"/>
      <c r="F2975" s="41" t="e">
        <f>VLOOKUP(E2975,mapping!C:J,2,FALSE)</f>
        <v>#N/A</v>
      </c>
      <c r="G2975" s="41">
        <f>IFERROR(VLOOKUP(F2975,mapping!$D$3:$J$200,2,FALSE),0)</f>
        <v>0</v>
      </c>
      <c r="H2975" s="41">
        <f>IFERROR(VLOOKUP(F2975,mapping!$D$3:$J$200,3,FALSE),0)</f>
        <v>0</v>
      </c>
      <c r="I2975" s="41">
        <f>IFERROR(VLOOKUP(F2975,mapping!$D$3:$J$200,4,FALSE),0)</f>
        <v>0</v>
      </c>
      <c r="J2975" s="41">
        <f>IFERROR(VLOOKUP(F2975,mapping!$D$3:$J$200,5,FALSE),0)</f>
        <v>0</v>
      </c>
      <c r="K2975" s="63">
        <f>IF(W2975=mapping!$N$1,IFERROR(VLOOKUP(Table4[[#This Row],[Column1]],mapping!A:L,11,FALSE),0),IF(W2975&gt;mapping!$N$1,IFERROR(VLOOKUP(Table4[[#This Row],[Column1]],mapping!A:L,11,FALSE),0),))</f>
        <v>0</v>
      </c>
      <c r="L2975" s="139"/>
      <c r="M2975" s="60">
        <f>IF(W2975=mapping!$N$1,IFERROR(VLOOKUP(Table4[[#This Row],[Column1]],mapping!A:L,12,FALSE),0),IF(W2975&gt;mapping!$N$1,IFERROR(VLOOKUP(Table4[[#This Row],[Column1]],mapping!A:L,12,FALSE),0),0))</f>
        <v>0</v>
      </c>
      <c r="N2975" s="58">
        <f>Table4[[#This Row],[ سعر اليومية ]]*3%*Table4[[#This Row],[عدد الدورات ]]</f>
        <v>0</v>
      </c>
      <c r="O2975" s="56">
        <f>Table4[[#This Row],[ سعر اليومية ]]*Table4[[#This Row],[عدد الدورات ]]-N2975</f>
        <v>0</v>
      </c>
      <c r="P2975" s="194"/>
      <c r="Q2975" s="194"/>
      <c r="R2975" s="194"/>
      <c r="S2975" s="58">
        <f>(Table4[[#This Row],[سعر يومية السائق]]*Table4[[#This Row],[عدد الدورات ]])-SUM(Table4[[#This Row],[سلف ]:[خصم ]])+Table4[[#This Row],[اضافي ]]</f>
        <v>0</v>
      </c>
      <c r="U2975" s="58">
        <f>Table4[[#This Row],[ سعر اليومية ]]*Table4[[#This Row],[عدد الدورات ]]-Table4[[#This Row],[سعر يومية السائق]]*L2975</f>
        <v>0</v>
      </c>
      <c r="V2975" s="58">
        <f>U2975-Table4[[#This Row],[W/H  3%]]</f>
        <v>0</v>
      </c>
      <c r="W2975" s="66" t="str">
        <f>Table4[[#This Row],[اليوم]]&amp;Table4[[#This Row],[الشهر ]]&amp;Table4[[#This Row],[العام]]</f>
        <v/>
      </c>
      <c r="X2975" s="66" t="s">
        <v>304</v>
      </c>
    </row>
    <row r="2976" spans="1:24" x14ac:dyDescent="0.3">
      <c r="A2976" s="62"/>
      <c r="B2976" s="62"/>
      <c r="C2976" s="62"/>
      <c r="D2976" s="41" t="e">
        <f t="shared" si="131"/>
        <v>#N/A</v>
      </c>
      <c r="E2976" s="4"/>
      <c r="F2976" s="41" t="e">
        <f>VLOOKUP(E2976,mapping!C:J,2,FALSE)</f>
        <v>#N/A</v>
      </c>
      <c r="G2976" s="41">
        <f>IFERROR(VLOOKUP(F2976,mapping!$D$3:$J$200,2,FALSE),0)</f>
        <v>0</v>
      </c>
      <c r="H2976" s="41">
        <f>IFERROR(VLOOKUP(F2976,mapping!$D$3:$J$200,3,FALSE),0)</f>
        <v>0</v>
      </c>
      <c r="I2976" s="41">
        <f>IFERROR(VLOOKUP(F2976,mapping!$D$3:$J$200,4,FALSE),0)</f>
        <v>0</v>
      </c>
      <c r="J2976" s="41">
        <f>IFERROR(VLOOKUP(F2976,mapping!$D$3:$J$200,5,FALSE),0)</f>
        <v>0</v>
      </c>
      <c r="K2976" s="63">
        <f>IF(W2976=mapping!$N$1,IFERROR(VLOOKUP(Table4[[#This Row],[Column1]],mapping!A:L,11,FALSE),0),IF(W2976&gt;mapping!$N$1,IFERROR(VLOOKUP(Table4[[#This Row],[Column1]],mapping!A:L,11,FALSE),0),))</f>
        <v>0</v>
      </c>
      <c r="L2976" s="139"/>
      <c r="M2976" s="60">
        <f>IF(W2976=mapping!$N$1,IFERROR(VLOOKUP(Table4[[#This Row],[Column1]],mapping!A:L,12,FALSE),0),IF(W2976&gt;mapping!$N$1,IFERROR(VLOOKUP(Table4[[#This Row],[Column1]],mapping!A:L,12,FALSE),0),0))</f>
        <v>0</v>
      </c>
      <c r="N2976" s="58">
        <f>Table4[[#This Row],[ سعر اليومية ]]*3%*Table4[[#This Row],[عدد الدورات ]]</f>
        <v>0</v>
      </c>
      <c r="O2976" s="56">
        <f>Table4[[#This Row],[ سعر اليومية ]]*Table4[[#This Row],[عدد الدورات ]]-N2976</f>
        <v>0</v>
      </c>
      <c r="P2976" s="194"/>
      <c r="Q2976" s="194"/>
      <c r="R2976" s="194"/>
      <c r="S2976" s="58">
        <f>(Table4[[#This Row],[سعر يومية السائق]]*Table4[[#This Row],[عدد الدورات ]])-SUM(Table4[[#This Row],[سلف ]:[خصم ]])+Table4[[#This Row],[اضافي ]]</f>
        <v>0</v>
      </c>
      <c r="U2976" s="58">
        <f>Table4[[#This Row],[ سعر اليومية ]]*Table4[[#This Row],[عدد الدورات ]]-Table4[[#This Row],[سعر يومية السائق]]*L2976</f>
        <v>0</v>
      </c>
      <c r="V2976" s="58">
        <f>U2976-Table4[[#This Row],[W/H  3%]]</f>
        <v>0</v>
      </c>
      <c r="W2976" s="66" t="str">
        <f>Table4[[#This Row],[اليوم]]&amp;Table4[[#This Row],[الشهر ]]&amp;Table4[[#This Row],[العام]]</f>
        <v/>
      </c>
      <c r="X2976" s="66" t="s">
        <v>304</v>
      </c>
    </row>
    <row r="2977" spans="1:24" x14ac:dyDescent="0.3">
      <c r="A2977" s="62"/>
      <c r="B2977" s="62"/>
      <c r="C2977" s="62"/>
      <c r="D2977" s="41" t="e">
        <f t="shared" si="131"/>
        <v>#N/A</v>
      </c>
      <c r="E2977" s="4"/>
      <c r="F2977" s="41" t="e">
        <f>VLOOKUP(E2977,mapping!C:J,2,FALSE)</f>
        <v>#N/A</v>
      </c>
      <c r="G2977" s="41">
        <f>IFERROR(VLOOKUP(F2977,mapping!$D$3:$J$200,2,FALSE),0)</f>
        <v>0</v>
      </c>
      <c r="H2977" s="41">
        <f>IFERROR(VLOOKUP(F2977,mapping!$D$3:$J$200,3,FALSE),0)</f>
        <v>0</v>
      </c>
      <c r="I2977" s="41">
        <f>IFERROR(VLOOKUP(F2977,mapping!$D$3:$J$200,4,FALSE),0)</f>
        <v>0</v>
      </c>
      <c r="J2977" s="41">
        <f>IFERROR(VLOOKUP(F2977,mapping!$D$3:$J$200,5,FALSE),0)</f>
        <v>0</v>
      </c>
      <c r="K2977" s="63">
        <f>IF(W2977=mapping!$N$1,IFERROR(VLOOKUP(Table4[[#This Row],[Column1]],mapping!A:L,11,FALSE),0),IF(W2977&gt;mapping!$N$1,IFERROR(VLOOKUP(Table4[[#This Row],[Column1]],mapping!A:L,11,FALSE),0),))</f>
        <v>0</v>
      </c>
      <c r="L2977" s="139"/>
      <c r="M2977" s="60">
        <f>IF(W2977=mapping!$N$1,IFERROR(VLOOKUP(Table4[[#This Row],[Column1]],mapping!A:L,12,FALSE),0),IF(W2977&gt;mapping!$N$1,IFERROR(VLOOKUP(Table4[[#This Row],[Column1]],mapping!A:L,12,FALSE),0),0))</f>
        <v>0</v>
      </c>
      <c r="N2977" s="58">
        <f>Table4[[#This Row],[ سعر اليومية ]]*3%*Table4[[#This Row],[عدد الدورات ]]</f>
        <v>0</v>
      </c>
      <c r="O2977" s="56">
        <f>Table4[[#This Row],[ سعر اليومية ]]*Table4[[#This Row],[عدد الدورات ]]-N2977</f>
        <v>0</v>
      </c>
      <c r="P2977" s="194"/>
      <c r="Q2977" s="194"/>
      <c r="R2977" s="194"/>
      <c r="S2977" s="58">
        <f>(Table4[[#This Row],[سعر يومية السائق]]*Table4[[#This Row],[عدد الدورات ]])-SUM(Table4[[#This Row],[سلف ]:[خصم ]])+Table4[[#This Row],[اضافي ]]</f>
        <v>0</v>
      </c>
      <c r="U2977" s="58">
        <f>Table4[[#This Row],[ سعر اليومية ]]*Table4[[#This Row],[عدد الدورات ]]-Table4[[#This Row],[سعر يومية السائق]]*L2977</f>
        <v>0</v>
      </c>
      <c r="V2977" s="58">
        <f>U2977-Table4[[#This Row],[W/H  3%]]</f>
        <v>0</v>
      </c>
      <c r="W2977" s="66" t="str">
        <f>Table4[[#This Row],[اليوم]]&amp;Table4[[#This Row],[الشهر ]]&amp;Table4[[#This Row],[العام]]</f>
        <v/>
      </c>
      <c r="X2977" s="66" t="s">
        <v>304</v>
      </c>
    </row>
    <row r="2978" spans="1:24" x14ac:dyDescent="0.3">
      <c r="A2978" s="62"/>
      <c r="B2978" s="62"/>
      <c r="C2978" s="62"/>
      <c r="D2978" s="41" t="e">
        <f t="shared" si="131"/>
        <v>#N/A</v>
      </c>
      <c r="E2978" s="4"/>
      <c r="F2978" s="41" t="e">
        <f>VLOOKUP(E2978,mapping!C:J,2,FALSE)</f>
        <v>#N/A</v>
      </c>
      <c r="G2978" s="41">
        <f>IFERROR(VLOOKUP(F2978,mapping!$D$3:$J$200,2,FALSE),0)</f>
        <v>0</v>
      </c>
      <c r="H2978" s="41">
        <f>IFERROR(VLOOKUP(F2978,mapping!$D$3:$J$200,3,FALSE),0)</f>
        <v>0</v>
      </c>
      <c r="I2978" s="41">
        <f>IFERROR(VLOOKUP(F2978,mapping!$D$3:$J$200,4,FALSE),0)</f>
        <v>0</v>
      </c>
      <c r="J2978" s="41">
        <f>IFERROR(VLOOKUP(F2978,mapping!$D$3:$J$200,5,FALSE),0)</f>
        <v>0</v>
      </c>
      <c r="K2978" s="63">
        <f>IF(W2978=mapping!$N$1,IFERROR(VLOOKUP(Table4[[#This Row],[Column1]],mapping!A:L,11,FALSE),0),IF(W2978&gt;mapping!$N$1,IFERROR(VLOOKUP(Table4[[#This Row],[Column1]],mapping!A:L,11,FALSE),0),))</f>
        <v>0</v>
      </c>
      <c r="L2978" s="139"/>
      <c r="M2978" s="60">
        <f>IF(W2978=mapping!$N$1,IFERROR(VLOOKUP(Table4[[#This Row],[Column1]],mapping!A:L,12,FALSE),0),IF(W2978&gt;mapping!$N$1,IFERROR(VLOOKUP(Table4[[#This Row],[Column1]],mapping!A:L,12,FALSE),0),0))</f>
        <v>0</v>
      </c>
      <c r="N2978" s="58">
        <f>Table4[[#This Row],[ سعر اليومية ]]*3%*Table4[[#This Row],[عدد الدورات ]]</f>
        <v>0</v>
      </c>
      <c r="O2978" s="56">
        <f>Table4[[#This Row],[ سعر اليومية ]]*Table4[[#This Row],[عدد الدورات ]]-N2978</f>
        <v>0</v>
      </c>
      <c r="P2978" s="194"/>
      <c r="Q2978" s="194"/>
      <c r="R2978" s="194"/>
      <c r="S2978" s="58">
        <f>(Table4[[#This Row],[سعر يومية السائق]]*Table4[[#This Row],[عدد الدورات ]])-SUM(Table4[[#This Row],[سلف ]:[خصم ]])+Table4[[#This Row],[اضافي ]]</f>
        <v>0</v>
      </c>
      <c r="U2978" s="58">
        <f>Table4[[#This Row],[ سعر اليومية ]]*Table4[[#This Row],[عدد الدورات ]]-Table4[[#This Row],[سعر يومية السائق]]*L2978</f>
        <v>0</v>
      </c>
      <c r="V2978" s="58">
        <f>U2978-Table4[[#This Row],[W/H  3%]]</f>
        <v>0</v>
      </c>
      <c r="W2978" s="66" t="str">
        <f>Table4[[#This Row],[اليوم]]&amp;Table4[[#This Row],[الشهر ]]&amp;Table4[[#This Row],[العام]]</f>
        <v/>
      </c>
      <c r="X2978" s="66" t="s">
        <v>304</v>
      </c>
    </row>
    <row r="2979" spans="1:24" x14ac:dyDescent="0.3">
      <c r="A2979" s="62"/>
      <c r="B2979" s="62"/>
      <c r="C2979" s="62"/>
      <c r="D2979" s="41" t="e">
        <f t="shared" si="131"/>
        <v>#N/A</v>
      </c>
      <c r="E2979" s="4"/>
      <c r="F2979" s="41" t="e">
        <f>VLOOKUP(E2979,mapping!C:J,2,FALSE)</f>
        <v>#N/A</v>
      </c>
      <c r="G2979" s="41">
        <f>IFERROR(VLOOKUP(F2979,mapping!$D$3:$J$200,2,FALSE),0)</f>
        <v>0</v>
      </c>
      <c r="H2979" s="41">
        <f>IFERROR(VLOOKUP(F2979,mapping!$D$3:$J$200,3,FALSE),0)</f>
        <v>0</v>
      </c>
      <c r="I2979" s="41">
        <f>IFERROR(VLOOKUP(F2979,mapping!$D$3:$J$200,4,FALSE),0)</f>
        <v>0</v>
      </c>
      <c r="J2979" s="41">
        <f>IFERROR(VLOOKUP(F2979,mapping!$D$3:$J$200,5,FALSE),0)</f>
        <v>0</v>
      </c>
      <c r="K2979" s="63">
        <f>IF(W2979=mapping!$N$1,IFERROR(VLOOKUP(Table4[[#This Row],[Column1]],mapping!A:L,11,FALSE),0),IF(W2979&gt;mapping!$N$1,IFERROR(VLOOKUP(Table4[[#This Row],[Column1]],mapping!A:L,11,FALSE),0),))</f>
        <v>0</v>
      </c>
      <c r="L2979" s="139"/>
      <c r="M2979" s="60">
        <f>IF(W2979=mapping!$N$1,IFERROR(VLOOKUP(Table4[[#This Row],[Column1]],mapping!A:L,12,FALSE),0),IF(W2979&gt;mapping!$N$1,IFERROR(VLOOKUP(Table4[[#This Row],[Column1]],mapping!A:L,12,FALSE),0),0))</f>
        <v>0</v>
      </c>
      <c r="N2979" s="58">
        <f>Table4[[#This Row],[ سعر اليومية ]]*3%*Table4[[#This Row],[عدد الدورات ]]</f>
        <v>0</v>
      </c>
      <c r="O2979" s="56">
        <f>Table4[[#This Row],[ سعر اليومية ]]*Table4[[#This Row],[عدد الدورات ]]-N2979</f>
        <v>0</v>
      </c>
      <c r="P2979" s="194"/>
      <c r="Q2979" s="194"/>
      <c r="R2979" s="194"/>
      <c r="S2979" s="58">
        <f>(Table4[[#This Row],[سعر يومية السائق]]*Table4[[#This Row],[عدد الدورات ]])-SUM(Table4[[#This Row],[سلف ]:[خصم ]])+Table4[[#This Row],[اضافي ]]</f>
        <v>0</v>
      </c>
      <c r="U2979" s="58">
        <f>Table4[[#This Row],[ سعر اليومية ]]*Table4[[#This Row],[عدد الدورات ]]-Table4[[#This Row],[سعر يومية السائق]]*L2979</f>
        <v>0</v>
      </c>
      <c r="V2979" s="58">
        <f>U2979-Table4[[#This Row],[W/H  3%]]</f>
        <v>0</v>
      </c>
      <c r="W2979" s="66" t="str">
        <f>Table4[[#This Row],[اليوم]]&amp;Table4[[#This Row],[الشهر ]]&amp;Table4[[#This Row],[العام]]</f>
        <v/>
      </c>
      <c r="X2979" s="66" t="s">
        <v>304</v>
      </c>
    </row>
    <row r="2980" spans="1:24" x14ac:dyDescent="0.3">
      <c r="A2980" s="62"/>
      <c r="B2980" s="62"/>
      <c r="C2980" s="62"/>
      <c r="D2980" s="41" t="e">
        <f t="shared" si="131"/>
        <v>#N/A</v>
      </c>
      <c r="E2980" s="4"/>
      <c r="F2980" s="41" t="e">
        <f>VLOOKUP(E2980,mapping!C:J,2,FALSE)</f>
        <v>#N/A</v>
      </c>
      <c r="G2980" s="41">
        <f>IFERROR(VLOOKUP(F2980,mapping!$D$3:$J$200,2,FALSE),0)</f>
        <v>0</v>
      </c>
      <c r="H2980" s="41">
        <f>IFERROR(VLOOKUP(F2980,mapping!$D$3:$J$200,3,FALSE),0)</f>
        <v>0</v>
      </c>
      <c r="I2980" s="41">
        <f>IFERROR(VLOOKUP(F2980,mapping!$D$3:$J$200,4,FALSE),0)</f>
        <v>0</v>
      </c>
      <c r="J2980" s="41">
        <f>IFERROR(VLOOKUP(F2980,mapping!$D$3:$J$200,5,FALSE),0)</f>
        <v>0</v>
      </c>
      <c r="K2980" s="63">
        <f>IF(W2980=mapping!$N$1,IFERROR(VLOOKUP(Table4[[#This Row],[Column1]],mapping!A:L,11,FALSE),0),IF(W2980&gt;mapping!$N$1,IFERROR(VLOOKUP(Table4[[#This Row],[Column1]],mapping!A:L,11,FALSE),0),))</f>
        <v>0</v>
      </c>
      <c r="L2980" s="139"/>
      <c r="M2980" s="60">
        <f>IF(W2980=mapping!$N$1,IFERROR(VLOOKUP(Table4[[#This Row],[Column1]],mapping!A:L,12,FALSE),0),IF(W2980&gt;mapping!$N$1,IFERROR(VLOOKUP(Table4[[#This Row],[Column1]],mapping!A:L,12,FALSE),0),0))</f>
        <v>0</v>
      </c>
      <c r="N2980" s="58">
        <f>Table4[[#This Row],[ سعر اليومية ]]*3%*Table4[[#This Row],[عدد الدورات ]]</f>
        <v>0</v>
      </c>
      <c r="O2980" s="56">
        <f>Table4[[#This Row],[ سعر اليومية ]]*Table4[[#This Row],[عدد الدورات ]]-N2980</f>
        <v>0</v>
      </c>
      <c r="P2980" s="194"/>
      <c r="Q2980" s="194"/>
      <c r="R2980" s="194"/>
      <c r="S2980" s="58">
        <f>(Table4[[#This Row],[سعر يومية السائق]]*Table4[[#This Row],[عدد الدورات ]])-SUM(Table4[[#This Row],[سلف ]:[خصم ]])+Table4[[#This Row],[اضافي ]]</f>
        <v>0</v>
      </c>
      <c r="U2980" s="58">
        <f>Table4[[#This Row],[ سعر اليومية ]]*Table4[[#This Row],[عدد الدورات ]]-Table4[[#This Row],[سعر يومية السائق]]*L2980</f>
        <v>0</v>
      </c>
      <c r="V2980" s="58">
        <f>U2980-Table4[[#This Row],[W/H  3%]]</f>
        <v>0</v>
      </c>
      <c r="W2980" s="66" t="str">
        <f>Table4[[#This Row],[اليوم]]&amp;Table4[[#This Row],[الشهر ]]&amp;Table4[[#This Row],[العام]]</f>
        <v/>
      </c>
      <c r="X2980" s="66" t="s">
        <v>304</v>
      </c>
    </row>
    <row r="2981" spans="1:24" x14ac:dyDescent="0.3">
      <c r="A2981" s="62"/>
      <c r="B2981" s="62"/>
      <c r="C2981" s="62"/>
      <c r="D2981" s="41" t="e">
        <f t="shared" si="131"/>
        <v>#N/A</v>
      </c>
      <c r="E2981" s="4"/>
      <c r="F2981" s="41" t="e">
        <f>VLOOKUP(E2981,mapping!C:J,2,FALSE)</f>
        <v>#N/A</v>
      </c>
      <c r="G2981" s="41">
        <f>IFERROR(VLOOKUP(F2981,mapping!$D$3:$J$200,2,FALSE),0)</f>
        <v>0</v>
      </c>
      <c r="H2981" s="41">
        <f>IFERROR(VLOOKUP(F2981,mapping!$D$3:$J$200,3,FALSE),0)</f>
        <v>0</v>
      </c>
      <c r="I2981" s="41">
        <f>IFERROR(VLOOKUP(F2981,mapping!$D$3:$J$200,4,FALSE),0)</f>
        <v>0</v>
      </c>
      <c r="J2981" s="41">
        <f>IFERROR(VLOOKUP(F2981,mapping!$D$3:$J$200,5,FALSE),0)</f>
        <v>0</v>
      </c>
      <c r="K2981" s="63">
        <f>IF(W2981=mapping!$N$1,IFERROR(VLOOKUP(Table4[[#This Row],[Column1]],mapping!A:L,11,FALSE),0),IF(W2981&gt;mapping!$N$1,IFERROR(VLOOKUP(Table4[[#This Row],[Column1]],mapping!A:L,11,FALSE),0),))</f>
        <v>0</v>
      </c>
      <c r="L2981" s="139"/>
      <c r="M2981" s="60">
        <f>IF(W2981=mapping!$N$1,IFERROR(VLOOKUP(Table4[[#This Row],[Column1]],mapping!A:L,12,FALSE),0),IF(W2981&gt;mapping!$N$1,IFERROR(VLOOKUP(Table4[[#This Row],[Column1]],mapping!A:L,12,FALSE),0),0))</f>
        <v>0</v>
      </c>
      <c r="N2981" s="58">
        <f>Table4[[#This Row],[ سعر اليومية ]]*3%*Table4[[#This Row],[عدد الدورات ]]</f>
        <v>0</v>
      </c>
      <c r="O2981" s="56">
        <f>Table4[[#This Row],[ سعر اليومية ]]*Table4[[#This Row],[عدد الدورات ]]-N2981</f>
        <v>0</v>
      </c>
      <c r="P2981" s="194"/>
      <c r="Q2981" s="194"/>
      <c r="R2981" s="194"/>
      <c r="S2981" s="58">
        <f>(Table4[[#This Row],[سعر يومية السائق]]*Table4[[#This Row],[عدد الدورات ]])-SUM(Table4[[#This Row],[سلف ]:[خصم ]])+Table4[[#This Row],[اضافي ]]</f>
        <v>0</v>
      </c>
      <c r="U2981" s="58">
        <f>Table4[[#This Row],[ سعر اليومية ]]*Table4[[#This Row],[عدد الدورات ]]-Table4[[#This Row],[سعر يومية السائق]]*L2981</f>
        <v>0</v>
      </c>
      <c r="V2981" s="58">
        <f>U2981-Table4[[#This Row],[W/H  3%]]</f>
        <v>0</v>
      </c>
      <c r="W2981" s="66" t="str">
        <f>Table4[[#This Row],[اليوم]]&amp;Table4[[#This Row],[الشهر ]]&amp;Table4[[#This Row],[العام]]</f>
        <v/>
      </c>
      <c r="X2981" s="66" t="s">
        <v>304</v>
      </c>
    </row>
    <row r="2982" spans="1:24" x14ac:dyDescent="0.3">
      <c r="A2982" s="62"/>
      <c r="B2982" s="62"/>
      <c r="C2982" s="62"/>
      <c r="D2982" s="41" t="e">
        <f t="shared" si="131"/>
        <v>#N/A</v>
      </c>
      <c r="E2982" s="4"/>
      <c r="F2982" s="41" t="e">
        <f>VLOOKUP(E2982,mapping!C:J,2,FALSE)</f>
        <v>#N/A</v>
      </c>
      <c r="G2982" s="41">
        <f>IFERROR(VLOOKUP(F2982,mapping!$D$3:$J$200,2,FALSE),0)</f>
        <v>0</v>
      </c>
      <c r="H2982" s="41">
        <f>IFERROR(VLOOKUP(F2982,mapping!$D$3:$J$200,3,FALSE),0)</f>
        <v>0</v>
      </c>
      <c r="I2982" s="41">
        <f>IFERROR(VLOOKUP(F2982,mapping!$D$3:$J$200,4,FALSE),0)</f>
        <v>0</v>
      </c>
      <c r="J2982" s="41">
        <f>IFERROR(VLOOKUP(F2982,mapping!$D$3:$J$200,5,FALSE),0)</f>
        <v>0</v>
      </c>
      <c r="K2982" s="63">
        <f>IF(W2982=mapping!$N$1,IFERROR(VLOOKUP(Table4[[#This Row],[Column1]],mapping!A:L,11,FALSE),0),IF(W2982&gt;mapping!$N$1,IFERROR(VLOOKUP(Table4[[#This Row],[Column1]],mapping!A:L,11,FALSE),0),))</f>
        <v>0</v>
      </c>
      <c r="L2982" s="139"/>
      <c r="M2982" s="60">
        <f>IF(W2982=mapping!$N$1,IFERROR(VLOOKUP(Table4[[#This Row],[Column1]],mapping!A:L,12,FALSE),0),IF(W2982&gt;mapping!$N$1,IFERROR(VLOOKUP(Table4[[#This Row],[Column1]],mapping!A:L,12,FALSE),0),0))</f>
        <v>0</v>
      </c>
      <c r="N2982" s="58">
        <f>Table4[[#This Row],[ سعر اليومية ]]*3%*Table4[[#This Row],[عدد الدورات ]]</f>
        <v>0</v>
      </c>
      <c r="O2982" s="56">
        <f>Table4[[#This Row],[ سعر اليومية ]]*Table4[[#This Row],[عدد الدورات ]]-N2982</f>
        <v>0</v>
      </c>
      <c r="P2982" s="194"/>
      <c r="Q2982" s="194"/>
      <c r="R2982" s="194"/>
      <c r="S2982" s="58">
        <f>(Table4[[#This Row],[سعر يومية السائق]]*Table4[[#This Row],[عدد الدورات ]])-SUM(Table4[[#This Row],[سلف ]:[خصم ]])+Table4[[#This Row],[اضافي ]]</f>
        <v>0</v>
      </c>
      <c r="U2982" s="58">
        <f>Table4[[#This Row],[ سعر اليومية ]]*Table4[[#This Row],[عدد الدورات ]]-Table4[[#This Row],[سعر يومية السائق]]*L2982</f>
        <v>0</v>
      </c>
      <c r="V2982" s="58">
        <f>U2982-Table4[[#This Row],[W/H  3%]]</f>
        <v>0</v>
      </c>
      <c r="W2982" s="66" t="str">
        <f>Table4[[#This Row],[اليوم]]&amp;Table4[[#This Row],[الشهر ]]&amp;Table4[[#This Row],[العام]]</f>
        <v/>
      </c>
      <c r="X2982" s="66" t="s">
        <v>304</v>
      </c>
    </row>
    <row r="2983" spans="1:24" x14ac:dyDescent="0.3">
      <c r="A2983" s="62"/>
      <c r="B2983" s="62"/>
      <c r="C2983" s="62"/>
      <c r="D2983" s="41" t="e">
        <f t="shared" si="131"/>
        <v>#N/A</v>
      </c>
      <c r="E2983" s="4"/>
      <c r="F2983" s="41" t="e">
        <f>VLOOKUP(E2983,mapping!C:J,2,FALSE)</f>
        <v>#N/A</v>
      </c>
      <c r="G2983" s="41">
        <f>IFERROR(VLOOKUP(F2983,mapping!$D$3:$J$200,2,FALSE),0)</f>
        <v>0</v>
      </c>
      <c r="H2983" s="41">
        <f>IFERROR(VLOOKUP(F2983,mapping!$D$3:$J$200,3,FALSE),0)</f>
        <v>0</v>
      </c>
      <c r="I2983" s="41">
        <f>IFERROR(VLOOKUP(F2983,mapping!$D$3:$J$200,4,FALSE),0)</f>
        <v>0</v>
      </c>
      <c r="J2983" s="41">
        <f>IFERROR(VLOOKUP(F2983,mapping!$D$3:$J$200,5,FALSE),0)</f>
        <v>0</v>
      </c>
      <c r="K2983" s="63">
        <f>IF(W2983=mapping!$N$1,IFERROR(VLOOKUP(Table4[[#This Row],[Column1]],mapping!A:L,11,FALSE),0),IF(W2983&gt;mapping!$N$1,IFERROR(VLOOKUP(Table4[[#This Row],[Column1]],mapping!A:L,11,FALSE),0),))</f>
        <v>0</v>
      </c>
      <c r="L2983" s="139"/>
      <c r="M2983" s="60">
        <f>IF(W2983=mapping!$N$1,IFERROR(VLOOKUP(Table4[[#This Row],[Column1]],mapping!A:L,12,FALSE),0),IF(W2983&gt;mapping!$N$1,IFERROR(VLOOKUP(Table4[[#This Row],[Column1]],mapping!A:L,12,FALSE),0),0))</f>
        <v>0</v>
      </c>
      <c r="N2983" s="58">
        <f>Table4[[#This Row],[ سعر اليومية ]]*3%*Table4[[#This Row],[عدد الدورات ]]</f>
        <v>0</v>
      </c>
      <c r="O2983" s="56">
        <f>Table4[[#This Row],[ سعر اليومية ]]*Table4[[#This Row],[عدد الدورات ]]-N2983</f>
        <v>0</v>
      </c>
      <c r="P2983" s="194"/>
      <c r="Q2983" s="194"/>
      <c r="R2983" s="194"/>
      <c r="S2983" s="58">
        <f>(Table4[[#This Row],[سعر يومية السائق]]*Table4[[#This Row],[عدد الدورات ]])-SUM(Table4[[#This Row],[سلف ]:[خصم ]])+Table4[[#This Row],[اضافي ]]</f>
        <v>0</v>
      </c>
      <c r="U2983" s="58">
        <f>Table4[[#This Row],[ سعر اليومية ]]*Table4[[#This Row],[عدد الدورات ]]-Table4[[#This Row],[سعر يومية السائق]]*L2983</f>
        <v>0</v>
      </c>
      <c r="V2983" s="58">
        <f>U2983-Table4[[#This Row],[W/H  3%]]</f>
        <v>0</v>
      </c>
      <c r="W2983" s="66" t="str">
        <f>Table4[[#This Row],[اليوم]]&amp;Table4[[#This Row],[الشهر ]]&amp;Table4[[#This Row],[العام]]</f>
        <v/>
      </c>
      <c r="X2983" s="66" t="s">
        <v>304</v>
      </c>
    </row>
    <row r="2984" spans="1:24" x14ac:dyDescent="0.3">
      <c r="A2984" s="62"/>
      <c r="B2984" s="62"/>
      <c r="C2984" s="62"/>
      <c r="D2984" s="41" t="e">
        <f t="shared" si="131"/>
        <v>#N/A</v>
      </c>
      <c r="E2984" s="4"/>
      <c r="F2984" s="41" t="e">
        <f>VLOOKUP(E2984,mapping!C:J,2,FALSE)</f>
        <v>#N/A</v>
      </c>
      <c r="G2984" s="41">
        <f>IFERROR(VLOOKUP(F2984,mapping!$D$3:$J$200,2,FALSE),0)</f>
        <v>0</v>
      </c>
      <c r="H2984" s="41">
        <f>IFERROR(VLOOKUP(F2984,mapping!$D$3:$J$200,3,FALSE),0)</f>
        <v>0</v>
      </c>
      <c r="I2984" s="41">
        <f>IFERROR(VLOOKUP(F2984,mapping!$D$3:$J$200,4,FALSE),0)</f>
        <v>0</v>
      </c>
      <c r="J2984" s="41">
        <f>IFERROR(VLOOKUP(F2984,mapping!$D$3:$J$200,5,FALSE),0)</f>
        <v>0</v>
      </c>
      <c r="K2984" s="63">
        <f>IF(W2984=mapping!$N$1,IFERROR(VLOOKUP(Table4[[#This Row],[Column1]],mapping!A:L,11,FALSE),0),IF(W2984&gt;mapping!$N$1,IFERROR(VLOOKUP(Table4[[#This Row],[Column1]],mapping!A:L,11,FALSE),0),))</f>
        <v>0</v>
      </c>
      <c r="L2984" s="139"/>
      <c r="M2984" s="60">
        <f>IF(W2984=mapping!$N$1,IFERROR(VLOOKUP(Table4[[#This Row],[Column1]],mapping!A:L,12,FALSE),0),IF(W2984&gt;mapping!$N$1,IFERROR(VLOOKUP(Table4[[#This Row],[Column1]],mapping!A:L,12,FALSE),0),0))</f>
        <v>0</v>
      </c>
      <c r="N2984" s="58">
        <f>Table4[[#This Row],[ سعر اليومية ]]*3%*Table4[[#This Row],[عدد الدورات ]]</f>
        <v>0</v>
      </c>
      <c r="O2984" s="56">
        <f>Table4[[#This Row],[ سعر اليومية ]]*Table4[[#This Row],[عدد الدورات ]]-N2984</f>
        <v>0</v>
      </c>
      <c r="P2984" s="194"/>
      <c r="Q2984" s="194"/>
      <c r="R2984" s="194"/>
      <c r="S2984" s="58">
        <f>(Table4[[#This Row],[سعر يومية السائق]]*Table4[[#This Row],[عدد الدورات ]])-SUM(Table4[[#This Row],[سلف ]:[خصم ]])+Table4[[#This Row],[اضافي ]]</f>
        <v>0</v>
      </c>
      <c r="U2984" s="58">
        <f>Table4[[#This Row],[ سعر اليومية ]]*Table4[[#This Row],[عدد الدورات ]]-Table4[[#This Row],[سعر يومية السائق]]*L2984</f>
        <v>0</v>
      </c>
      <c r="V2984" s="58">
        <f>U2984-Table4[[#This Row],[W/H  3%]]</f>
        <v>0</v>
      </c>
      <c r="W2984" s="66" t="str">
        <f>Table4[[#This Row],[اليوم]]&amp;Table4[[#This Row],[الشهر ]]&amp;Table4[[#This Row],[العام]]</f>
        <v/>
      </c>
      <c r="X2984" s="66" t="s">
        <v>304</v>
      </c>
    </row>
    <row r="2985" spans="1:24" x14ac:dyDescent="0.3">
      <c r="A2985" s="62"/>
      <c r="B2985" s="62"/>
      <c r="C2985" s="62"/>
      <c r="D2985" s="41" t="e">
        <f t="shared" si="131"/>
        <v>#N/A</v>
      </c>
      <c r="E2985" s="4"/>
      <c r="F2985" s="41" t="e">
        <f>VLOOKUP(E2985,mapping!C:J,2,FALSE)</f>
        <v>#N/A</v>
      </c>
      <c r="G2985" s="41">
        <f>IFERROR(VLOOKUP(F2985,mapping!$D$3:$J$200,2,FALSE),0)</f>
        <v>0</v>
      </c>
      <c r="H2985" s="41">
        <f>IFERROR(VLOOKUP(F2985,mapping!$D$3:$J$200,3,FALSE),0)</f>
        <v>0</v>
      </c>
      <c r="I2985" s="41">
        <f>IFERROR(VLOOKUP(F2985,mapping!$D$3:$J$200,4,FALSE),0)</f>
        <v>0</v>
      </c>
      <c r="J2985" s="41">
        <f>IFERROR(VLOOKUP(F2985,mapping!$D$3:$J$200,5,FALSE),0)</f>
        <v>0</v>
      </c>
      <c r="K2985" s="63">
        <f>IF(W2985=mapping!$N$1,IFERROR(VLOOKUP(Table4[[#This Row],[Column1]],mapping!A:L,11,FALSE),0),IF(W2985&gt;mapping!$N$1,IFERROR(VLOOKUP(Table4[[#This Row],[Column1]],mapping!A:L,11,FALSE),0),))</f>
        <v>0</v>
      </c>
      <c r="L2985" s="139"/>
      <c r="M2985" s="60">
        <f>IF(W2985=mapping!$N$1,IFERROR(VLOOKUP(Table4[[#This Row],[Column1]],mapping!A:L,12,FALSE),0),IF(W2985&gt;mapping!$N$1,IFERROR(VLOOKUP(Table4[[#This Row],[Column1]],mapping!A:L,12,FALSE),0),0))</f>
        <v>0</v>
      </c>
      <c r="N2985" s="58">
        <f>Table4[[#This Row],[ سعر اليومية ]]*3%*Table4[[#This Row],[عدد الدورات ]]</f>
        <v>0</v>
      </c>
      <c r="O2985" s="56">
        <f>Table4[[#This Row],[ سعر اليومية ]]*Table4[[#This Row],[عدد الدورات ]]-N2985</f>
        <v>0</v>
      </c>
      <c r="P2985" s="194"/>
      <c r="Q2985" s="194"/>
      <c r="R2985" s="194"/>
      <c r="S2985" s="58">
        <f>(Table4[[#This Row],[سعر يومية السائق]]*Table4[[#This Row],[عدد الدورات ]])-SUM(Table4[[#This Row],[سلف ]:[خصم ]])+Table4[[#This Row],[اضافي ]]</f>
        <v>0</v>
      </c>
      <c r="U2985" s="58">
        <f>Table4[[#This Row],[ سعر اليومية ]]*Table4[[#This Row],[عدد الدورات ]]-Table4[[#This Row],[سعر يومية السائق]]*L2985</f>
        <v>0</v>
      </c>
      <c r="V2985" s="58">
        <f>U2985-Table4[[#This Row],[W/H  3%]]</f>
        <v>0</v>
      </c>
      <c r="W2985" s="66" t="str">
        <f>Table4[[#This Row],[اليوم]]&amp;Table4[[#This Row],[الشهر ]]&amp;Table4[[#This Row],[العام]]</f>
        <v/>
      </c>
      <c r="X2985" s="66" t="s">
        <v>304</v>
      </c>
    </row>
    <row r="2986" spans="1:24" x14ac:dyDescent="0.3">
      <c r="A2986" s="62"/>
      <c r="B2986" s="62"/>
      <c r="C2986" s="62"/>
      <c r="D2986" s="41" t="e">
        <f t="shared" si="131"/>
        <v>#N/A</v>
      </c>
      <c r="E2986" s="4"/>
      <c r="F2986" s="41" t="e">
        <f>VLOOKUP(E2986,mapping!C:J,2,FALSE)</f>
        <v>#N/A</v>
      </c>
      <c r="G2986" s="41">
        <f>IFERROR(VLOOKUP(F2986,mapping!$D$3:$J$200,2,FALSE),0)</f>
        <v>0</v>
      </c>
      <c r="H2986" s="41">
        <f>IFERROR(VLOOKUP(F2986,mapping!$D$3:$J$200,3,FALSE),0)</f>
        <v>0</v>
      </c>
      <c r="I2986" s="41">
        <f>IFERROR(VLOOKUP(F2986,mapping!$D$3:$J$200,4,FALSE),0)</f>
        <v>0</v>
      </c>
      <c r="J2986" s="41">
        <f>IFERROR(VLOOKUP(F2986,mapping!$D$3:$J$200,5,FALSE),0)</f>
        <v>0</v>
      </c>
      <c r="K2986" s="63">
        <f>IF(W2986=mapping!$N$1,IFERROR(VLOOKUP(Table4[[#This Row],[Column1]],mapping!A:L,11,FALSE),0),IF(W2986&gt;mapping!$N$1,IFERROR(VLOOKUP(Table4[[#This Row],[Column1]],mapping!A:L,11,FALSE),0),))</f>
        <v>0</v>
      </c>
      <c r="L2986" s="139"/>
      <c r="M2986" s="60">
        <f>IF(W2986=mapping!$N$1,IFERROR(VLOOKUP(Table4[[#This Row],[Column1]],mapping!A:L,12,FALSE),0),IF(W2986&gt;mapping!$N$1,IFERROR(VLOOKUP(Table4[[#This Row],[Column1]],mapping!A:L,12,FALSE),0),0))</f>
        <v>0</v>
      </c>
      <c r="N2986" s="58">
        <f>Table4[[#This Row],[ سعر اليومية ]]*3%*Table4[[#This Row],[عدد الدورات ]]</f>
        <v>0</v>
      </c>
      <c r="O2986" s="56">
        <f>Table4[[#This Row],[ سعر اليومية ]]*Table4[[#This Row],[عدد الدورات ]]-N2986</f>
        <v>0</v>
      </c>
      <c r="P2986" s="194"/>
      <c r="Q2986" s="194"/>
      <c r="R2986" s="194"/>
      <c r="S2986" s="58">
        <f>(Table4[[#This Row],[سعر يومية السائق]]*Table4[[#This Row],[عدد الدورات ]])-SUM(Table4[[#This Row],[سلف ]:[خصم ]])+Table4[[#This Row],[اضافي ]]</f>
        <v>0</v>
      </c>
      <c r="U2986" s="58">
        <f>Table4[[#This Row],[ سعر اليومية ]]*Table4[[#This Row],[عدد الدورات ]]-Table4[[#This Row],[سعر يومية السائق]]*L2986</f>
        <v>0</v>
      </c>
      <c r="V2986" s="58">
        <f>U2986-Table4[[#This Row],[W/H  3%]]</f>
        <v>0</v>
      </c>
      <c r="W2986" s="66" t="str">
        <f>Table4[[#This Row],[اليوم]]&amp;Table4[[#This Row],[الشهر ]]&amp;Table4[[#This Row],[العام]]</f>
        <v/>
      </c>
      <c r="X2986" s="66" t="s">
        <v>304</v>
      </c>
    </row>
    <row r="2987" spans="1:24" x14ac:dyDescent="0.3">
      <c r="A2987" s="62"/>
      <c r="B2987" s="62"/>
      <c r="C2987" s="62"/>
      <c r="D2987" s="41" t="e">
        <f t="shared" si="131"/>
        <v>#N/A</v>
      </c>
      <c r="E2987" s="4"/>
      <c r="F2987" s="41" t="e">
        <f>VLOOKUP(E2987,mapping!C:J,2,FALSE)</f>
        <v>#N/A</v>
      </c>
      <c r="G2987" s="41">
        <f>IFERROR(VLOOKUP(F2987,mapping!$D$3:$J$200,2,FALSE),0)</f>
        <v>0</v>
      </c>
      <c r="H2987" s="41">
        <f>IFERROR(VLOOKUP(F2987,mapping!$D$3:$J$200,3,FALSE),0)</f>
        <v>0</v>
      </c>
      <c r="I2987" s="41">
        <f>IFERROR(VLOOKUP(F2987,mapping!$D$3:$J$200,4,FALSE),0)</f>
        <v>0</v>
      </c>
      <c r="J2987" s="41">
        <f>IFERROR(VLOOKUP(F2987,mapping!$D$3:$J$200,5,FALSE),0)</f>
        <v>0</v>
      </c>
      <c r="K2987" s="63">
        <f>IF(W2987=mapping!$N$1,IFERROR(VLOOKUP(Table4[[#This Row],[Column1]],mapping!A:L,11,FALSE),0),IF(W2987&gt;mapping!$N$1,IFERROR(VLOOKUP(Table4[[#This Row],[Column1]],mapping!A:L,11,FALSE),0),))</f>
        <v>0</v>
      </c>
      <c r="L2987" s="139"/>
      <c r="M2987" s="60">
        <f>IF(W2987=mapping!$N$1,IFERROR(VLOOKUP(Table4[[#This Row],[Column1]],mapping!A:L,12,FALSE),0),IF(W2987&gt;mapping!$N$1,IFERROR(VLOOKUP(Table4[[#This Row],[Column1]],mapping!A:L,12,FALSE),0),0))</f>
        <v>0</v>
      </c>
      <c r="N2987" s="58">
        <f>Table4[[#This Row],[ سعر اليومية ]]*3%*Table4[[#This Row],[عدد الدورات ]]</f>
        <v>0</v>
      </c>
      <c r="O2987" s="56">
        <f>Table4[[#This Row],[ سعر اليومية ]]*Table4[[#This Row],[عدد الدورات ]]-N2987</f>
        <v>0</v>
      </c>
      <c r="P2987" s="194"/>
      <c r="Q2987" s="194"/>
      <c r="R2987" s="194"/>
      <c r="S2987" s="58">
        <f>(Table4[[#This Row],[سعر يومية السائق]]*Table4[[#This Row],[عدد الدورات ]])-SUM(Table4[[#This Row],[سلف ]:[خصم ]])+Table4[[#This Row],[اضافي ]]</f>
        <v>0</v>
      </c>
      <c r="U2987" s="58">
        <f>Table4[[#This Row],[ سعر اليومية ]]*Table4[[#This Row],[عدد الدورات ]]-Table4[[#This Row],[سعر يومية السائق]]*L2987</f>
        <v>0</v>
      </c>
      <c r="V2987" s="58">
        <f>U2987-Table4[[#This Row],[W/H  3%]]</f>
        <v>0</v>
      </c>
      <c r="W2987" s="66" t="str">
        <f>Table4[[#This Row],[اليوم]]&amp;Table4[[#This Row],[الشهر ]]&amp;Table4[[#This Row],[العام]]</f>
        <v/>
      </c>
      <c r="X2987" s="66" t="s">
        <v>304</v>
      </c>
    </row>
    <row r="2988" spans="1:24" x14ac:dyDescent="0.3">
      <c r="A2988" s="62"/>
      <c r="B2988" s="62"/>
      <c r="C2988" s="62"/>
      <c r="D2988" s="41" t="e">
        <f t="shared" si="131"/>
        <v>#N/A</v>
      </c>
      <c r="E2988" s="4"/>
      <c r="F2988" s="41" t="e">
        <f>VLOOKUP(E2988,mapping!C:J,2,FALSE)</f>
        <v>#N/A</v>
      </c>
      <c r="G2988" s="41">
        <f>IFERROR(VLOOKUP(F2988,mapping!$D$3:$J$200,2,FALSE),0)</f>
        <v>0</v>
      </c>
      <c r="H2988" s="41">
        <f>IFERROR(VLOOKUP(F2988,mapping!$D$3:$J$200,3,FALSE),0)</f>
        <v>0</v>
      </c>
      <c r="I2988" s="41">
        <f>IFERROR(VLOOKUP(F2988,mapping!$D$3:$J$200,4,FALSE),0)</f>
        <v>0</v>
      </c>
      <c r="J2988" s="41">
        <f>IFERROR(VLOOKUP(F2988,mapping!$D$3:$J$200,5,FALSE),0)</f>
        <v>0</v>
      </c>
      <c r="K2988" s="63">
        <f>IF(W2988=mapping!$N$1,IFERROR(VLOOKUP(Table4[[#This Row],[Column1]],mapping!A:L,11,FALSE),0),IF(W2988&gt;mapping!$N$1,IFERROR(VLOOKUP(Table4[[#This Row],[Column1]],mapping!A:L,11,FALSE),0),))</f>
        <v>0</v>
      </c>
      <c r="L2988" s="139"/>
      <c r="M2988" s="60">
        <f>IF(W2988=mapping!$N$1,IFERROR(VLOOKUP(Table4[[#This Row],[Column1]],mapping!A:L,12,FALSE),0),IF(W2988&gt;mapping!$N$1,IFERROR(VLOOKUP(Table4[[#This Row],[Column1]],mapping!A:L,12,FALSE),0),0))</f>
        <v>0</v>
      </c>
      <c r="N2988" s="58">
        <f>Table4[[#This Row],[ سعر اليومية ]]*3%*Table4[[#This Row],[عدد الدورات ]]</f>
        <v>0</v>
      </c>
      <c r="O2988" s="56">
        <f>Table4[[#This Row],[ سعر اليومية ]]*Table4[[#This Row],[عدد الدورات ]]-N2988</f>
        <v>0</v>
      </c>
      <c r="P2988" s="194"/>
      <c r="Q2988" s="194"/>
      <c r="R2988" s="194"/>
      <c r="S2988" s="58">
        <f>(Table4[[#This Row],[سعر يومية السائق]]*Table4[[#This Row],[عدد الدورات ]])-SUM(Table4[[#This Row],[سلف ]:[خصم ]])+Table4[[#This Row],[اضافي ]]</f>
        <v>0</v>
      </c>
      <c r="U2988" s="58">
        <f>Table4[[#This Row],[ سعر اليومية ]]*Table4[[#This Row],[عدد الدورات ]]-Table4[[#This Row],[سعر يومية السائق]]*L2988</f>
        <v>0</v>
      </c>
      <c r="V2988" s="58">
        <f>U2988-Table4[[#This Row],[W/H  3%]]</f>
        <v>0</v>
      </c>
      <c r="W2988" s="66" t="str">
        <f>Table4[[#This Row],[اليوم]]&amp;Table4[[#This Row],[الشهر ]]&amp;Table4[[#This Row],[العام]]</f>
        <v/>
      </c>
      <c r="X2988" s="66" t="s">
        <v>304</v>
      </c>
    </row>
    <row r="2989" spans="1:24" x14ac:dyDescent="0.3">
      <c r="A2989" s="62"/>
      <c r="B2989" s="62"/>
      <c r="C2989" s="62"/>
      <c r="D2989" s="41" t="e">
        <f t="shared" si="131"/>
        <v>#N/A</v>
      </c>
      <c r="E2989" s="4"/>
      <c r="F2989" s="41" t="e">
        <f>VLOOKUP(E2989,mapping!C:J,2,FALSE)</f>
        <v>#N/A</v>
      </c>
      <c r="G2989" s="41">
        <f>IFERROR(VLOOKUP(F2989,mapping!$D$3:$J$200,2,FALSE),0)</f>
        <v>0</v>
      </c>
      <c r="H2989" s="41">
        <f>IFERROR(VLOOKUP(F2989,mapping!$D$3:$J$200,3,FALSE),0)</f>
        <v>0</v>
      </c>
      <c r="I2989" s="41">
        <f>IFERROR(VLOOKUP(F2989,mapping!$D$3:$J$200,4,FALSE),0)</f>
        <v>0</v>
      </c>
      <c r="J2989" s="41">
        <f>IFERROR(VLOOKUP(F2989,mapping!$D$3:$J$200,5,FALSE),0)</f>
        <v>0</v>
      </c>
      <c r="K2989" s="63">
        <f>IF(W2989=mapping!$N$1,IFERROR(VLOOKUP(Table4[[#This Row],[Column1]],mapping!A:L,11,FALSE),0),IF(W2989&gt;mapping!$N$1,IFERROR(VLOOKUP(Table4[[#This Row],[Column1]],mapping!A:L,11,FALSE),0),))</f>
        <v>0</v>
      </c>
      <c r="L2989" s="139"/>
      <c r="M2989" s="60">
        <f>IF(W2989=mapping!$N$1,IFERROR(VLOOKUP(Table4[[#This Row],[Column1]],mapping!A:L,12,FALSE),0),IF(W2989&gt;mapping!$N$1,IFERROR(VLOOKUP(Table4[[#This Row],[Column1]],mapping!A:L,12,FALSE),0),0))</f>
        <v>0</v>
      </c>
      <c r="N2989" s="58">
        <f>Table4[[#This Row],[ سعر اليومية ]]*3%*Table4[[#This Row],[عدد الدورات ]]</f>
        <v>0</v>
      </c>
      <c r="O2989" s="56">
        <f>Table4[[#This Row],[ سعر اليومية ]]*Table4[[#This Row],[عدد الدورات ]]-N2989</f>
        <v>0</v>
      </c>
      <c r="P2989" s="194"/>
      <c r="Q2989" s="194"/>
      <c r="R2989" s="194"/>
      <c r="S2989" s="58">
        <f>(Table4[[#This Row],[سعر يومية السائق]]*Table4[[#This Row],[عدد الدورات ]])-SUM(Table4[[#This Row],[سلف ]:[خصم ]])+Table4[[#This Row],[اضافي ]]</f>
        <v>0</v>
      </c>
      <c r="U2989" s="58">
        <f>Table4[[#This Row],[ سعر اليومية ]]*Table4[[#This Row],[عدد الدورات ]]-Table4[[#This Row],[سعر يومية السائق]]*L2989</f>
        <v>0</v>
      </c>
      <c r="V2989" s="58">
        <f>U2989-Table4[[#This Row],[W/H  3%]]</f>
        <v>0</v>
      </c>
      <c r="W2989" s="66" t="str">
        <f>Table4[[#This Row],[اليوم]]&amp;Table4[[#This Row],[الشهر ]]&amp;Table4[[#This Row],[العام]]</f>
        <v/>
      </c>
      <c r="X2989" s="66" t="s">
        <v>304</v>
      </c>
    </row>
    <row r="2990" spans="1:24" x14ac:dyDescent="0.3">
      <c r="A2990" s="62"/>
      <c r="B2990" s="62"/>
      <c r="C2990" s="62"/>
      <c r="D2990" s="41" t="e">
        <f t="shared" si="131"/>
        <v>#N/A</v>
      </c>
      <c r="E2990" s="4"/>
      <c r="F2990" s="41" t="e">
        <f>VLOOKUP(E2990,mapping!C:J,2,FALSE)</f>
        <v>#N/A</v>
      </c>
      <c r="G2990" s="41">
        <f>IFERROR(VLOOKUP(F2990,mapping!$D$3:$J$200,2,FALSE),0)</f>
        <v>0</v>
      </c>
      <c r="H2990" s="41">
        <f>IFERROR(VLOOKUP(F2990,mapping!$D$3:$J$200,3,FALSE),0)</f>
        <v>0</v>
      </c>
      <c r="I2990" s="41">
        <f>IFERROR(VLOOKUP(F2990,mapping!$D$3:$J$200,4,FALSE),0)</f>
        <v>0</v>
      </c>
      <c r="J2990" s="41">
        <f>IFERROR(VLOOKUP(F2990,mapping!$D$3:$J$200,5,FALSE),0)</f>
        <v>0</v>
      </c>
      <c r="K2990" s="63">
        <f>IF(W2990=mapping!$N$1,IFERROR(VLOOKUP(Table4[[#This Row],[Column1]],mapping!A:L,11,FALSE),0),IF(W2990&gt;mapping!$N$1,IFERROR(VLOOKUP(Table4[[#This Row],[Column1]],mapping!A:L,11,FALSE),0),))</f>
        <v>0</v>
      </c>
      <c r="L2990" s="139"/>
      <c r="M2990" s="60">
        <f>IF(W2990=mapping!$N$1,IFERROR(VLOOKUP(Table4[[#This Row],[Column1]],mapping!A:L,12,FALSE),0),IF(W2990&gt;mapping!$N$1,IFERROR(VLOOKUP(Table4[[#This Row],[Column1]],mapping!A:L,12,FALSE),0),0))</f>
        <v>0</v>
      </c>
      <c r="N2990" s="58">
        <f>Table4[[#This Row],[ سعر اليومية ]]*3%*Table4[[#This Row],[عدد الدورات ]]</f>
        <v>0</v>
      </c>
      <c r="O2990" s="56">
        <f>Table4[[#This Row],[ سعر اليومية ]]*Table4[[#This Row],[عدد الدورات ]]-N2990</f>
        <v>0</v>
      </c>
      <c r="P2990" s="194"/>
      <c r="Q2990" s="194"/>
      <c r="R2990" s="194"/>
      <c r="S2990" s="58">
        <f>(Table4[[#This Row],[سعر يومية السائق]]*Table4[[#This Row],[عدد الدورات ]])-SUM(Table4[[#This Row],[سلف ]:[خصم ]])+Table4[[#This Row],[اضافي ]]</f>
        <v>0</v>
      </c>
      <c r="U2990" s="58">
        <f>Table4[[#This Row],[ سعر اليومية ]]*Table4[[#This Row],[عدد الدورات ]]-Table4[[#This Row],[سعر يومية السائق]]*L2990</f>
        <v>0</v>
      </c>
      <c r="V2990" s="58">
        <f>U2990-Table4[[#This Row],[W/H  3%]]</f>
        <v>0</v>
      </c>
      <c r="W2990" s="66" t="str">
        <f>Table4[[#This Row],[اليوم]]&amp;Table4[[#This Row],[الشهر ]]&amp;Table4[[#This Row],[العام]]</f>
        <v/>
      </c>
      <c r="X2990" s="66" t="s">
        <v>304</v>
      </c>
    </row>
    <row r="2991" spans="1:24" x14ac:dyDescent="0.3">
      <c r="A2991" s="62"/>
      <c r="B2991" s="62"/>
      <c r="C2991" s="62"/>
      <c r="D2991" s="41" t="e">
        <f t="shared" ref="D2991:D3054" si="132">F2991&amp;G2991&amp;H2991&amp;I2991&amp;J2991</f>
        <v>#N/A</v>
      </c>
      <c r="E2991" s="4"/>
      <c r="F2991" s="41" t="e">
        <f>VLOOKUP(E2991,mapping!C:J,2,FALSE)</f>
        <v>#N/A</v>
      </c>
      <c r="G2991" s="41">
        <f>IFERROR(VLOOKUP(F2991,mapping!$D$3:$J$200,2,FALSE),0)</f>
        <v>0</v>
      </c>
      <c r="H2991" s="41">
        <f>IFERROR(VLOOKUP(F2991,mapping!$D$3:$J$200,3,FALSE),0)</f>
        <v>0</v>
      </c>
      <c r="I2991" s="41">
        <f>IFERROR(VLOOKUP(F2991,mapping!$D$3:$J$200,4,FALSE),0)</f>
        <v>0</v>
      </c>
      <c r="J2991" s="41">
        <f>IFERROR(VLOOKUP(F2991,mapping!$D$3:$J$200,5,FALSE),0)</f>
        <v>0</v>
      </c>
      <c r="K2991" s="63">
        <f>IF(W2991=mapping!$N$1,IFERROR(VLOOKUP(Table4[[#This Row],[Column1]],mapping!A:L,11,FALSE),0),IF(W2991&gt;mapping!$N$1,IFERROR(VLOOKUP(Table4[[#This Row],[Column1]],mapping!A:L,11,FALSE),0),))</f>
        <v>0</v>
      </c>
      <c r="L2991" s="139"/>
      <c r="M2991" s="60">
        <f>IF(W2991=mapping!$N$1,IFERROR(VLOOKUP(Table4[[#This Row],[Column1]],mapping!A:L,12,FALSE),0),IF(W2991&gt;mapping!$N$1,IFERROR(VLOOKUP(Table4[[#This Row],[Column1]],mapping!A:L,12,FALSE),0),0))</f>
        <v>0</v>
      </c>
      <c r="N2991" s="58">
        <f>Table4[[#This Row],[ سعر اليومية ]]*3%*Table4[[#This Row],[عدد الدورات ]]</f>
        <v>0</v>
      </c>
      <c r="O2991" s="56">
        <f>Table4[[#This Row],[ سعر اليومية ]]*Table4[[#This Row],[عدد الدورات ]]-N2991</f>
        <v>0</v>
      </c>
      <c r="P2991" s="194"/>
      <c r="Q2991" s="194"/>
      <c r="R2991" s="194"/>
      <c r="S2991" s="58">
        <f>(Table4[[#This Row],[سعر يومية السائق]]*Table4[[#This Row],[عدد الدورات ]])-SUM(Table4[[#This Row],[سلف ]:[خصم ]])+Table4[[#This Row],[اضافي ]]</f>
        <v>0</v>
      </c>
      <c r="U2991" s="58">
        <f>Table4[[#This Row],[ سعر اليومية ]]*Table4[[#This Row],[عدد الدورات ]]-Table4[[#This Row],[سعر يومية السائق]]*L2991</f>
        <v>0</v>
      </c>
      <c r="V2991" s="58">
        <f>U2991-Table4[[#This Row],[W/H  3%]]</f>
        <v>0</v>
      </c>
      <c r="W2991" s="66" t="str">
        <f>Table4[[#This Row],[اليوم]]&amp;Table4[[#This Row],[الشهر ]]&amp;Table4[[#This Row],[العام]]</f>
        <v/>
      </c>
      <c r="X2991" s="66" t="s">
        <v>304</v>
      </c>
    </row>
    <row r="2992" spans="1:24" x14ac:dyDescent="0.3">
      <c r="A2992" s="62"/>
      <c r="B2992" s="62"/>
      <c r="C2992" s="62"/>
      <c r="D2992" s="41" t="e">
        <f t="shared" si="132"/>
        <v>#N/A</v>
      </c>
      <c r="E2992" s="4"/>
      <c r="F2992" s="41" t="e">
        <f>VLOOKUP(E2992,mapping!C:J,2,FALSE)</f>
        <v>#N/A</v>
      </c>
      <c r="G2992" s="41">
        <f>IFERROR(VLOOKUP(F2992,mapping!$D$3:$J$200,2,FALSE),0)</f>
        <v>0</v>
      </c>
      <c r="H2992" s="41">
        <f>IFERROR(VLOOKUP(F2992,mapping!$D$3:$J$200,3,FALSE),0)</f>
        <v>0</v>
      </c>
      <c r="I2992" s="41">
        <f>IFERROR(VLOOKUP(F2992,mapping!$D$3:$J$200,4,FALSE),0)</f>
        <v>0</v>
      </c>
      <c r="J2992" s="41">
        <f>IFERROR(VLOOKUP(F2992,mapping!$D$3:$J$200,5,FALSE),0)</f>
        <v>0</v>
      </c>
      <c r="K2992" s="63">
        <f>IF(W2992=mapping!$N$1,IFERROR(VLOOKUP(Table4[[#This Row],[Column1]],mapping!A:L,11,FALSE),0),IF(W2992&gt;mapping!$N$1,IFERROR(VLOOKUP(Table4[[#This Row],[Column1]],mapping!A:L,11,FALSE),0),))</f>
        <v>0</v>
      </c>
      <c r="L2992" s="139"/>
      <c r="M2992" s="60">
        <f>IF(W2992=mapping!$N$1,IFERROR(VLOOKUP(Table4[[#This Row],[Column1]],mapping!A:L,12,FALSE),0),IF(W2992&gt;mapping!$N$1,IFERROR(VLOOKUP(Table4[[#This Row],[Column1]],mapping!A:L,12,FALSE),0),0))</f>
        <v>0</v>
      </c>
      <c r="N2992" s="58">
        <f>Table4[[#This Row],[ سعر اليومية ]]*3%*Table4[[#This Row],[عدد الدورات ]]</f>
        <v>0</v>
      </c>
      <c r="O2992" s="56">
        <f>Table4[[#This Row],[ سعر اليومية ]]*Table4[[#This Row],[عدد الدورات ]]-N2992</f>
        <v>0</v>
      </c>
      <c r="P2992" s="194"/>
      <c r="Q2992" s="194"/>
      <c r="R2992" s="194"/>
      <c r="S2992" s="58">
        <f>(Table4[[#This Row],[سعر يومية السائق]]*Table4[[#This Row],[عدد الدورات ]])-SUM(Table4[[#This Row],[سلف ]:[خصم ]])+Table4[[#This Row],[اضافي ]]</f>
        <v>0</v>
      </c>
      <c r="U2992" s="58">
        <f>Table4[[#This Row],[ سعر اليومية ]]*Table4[[#This Row],[عدد الدورات ]]-Table4[[#This Row],[سعر يومية السائق]]*L2992</f>
        <v>0</v>
      </c>
      <c r="V2992" s="58">
        <f>U2992-Table4[[#This Row],[W/H  3%]]</f>
        <v>0</v>
      </c>
      <c r="W2992" s="66" t="str">
        <f>Table4[[#This Row],[اليوم]]&amp;Table4[[#This Row],[الشهر ]]&amp;Table4[[#This Row],[العام]]</f>
        <v/>
      </c>
      <c r="X2992" s="66" t="s">
        <v>304</v>
      </c>
    </row>
    <row r="2993" spans="1:24" x14ac:dyDescent="0.3">
      <c r="A2993" s="62"/>
      <c r="B2993" s="62"/>
      <c r="C2993" s="62"/>
      <c r="D2993" s="41" t="e">
        <f t="shared" si="132"/>
        <v>#N/A</v>
      </c>
      <c r="E2993" s="4"/>
      <c r="F2993" s="41" t="e">
        <f>VLOOKUP(E2993,mapping!C:J,2,FALSE)</f>
        <v>#N/A</v>
      </c>
      <c r="G2993" s="41">
        <f>IFERROR(VLOOKUP(F2993,mapping!$D$3:$J$200,2,FALSE),0)</f>
        <v>0</v>
      </c>
      <c r="H2993" s="41">
        <f>IFERROR(VLOOKUP(F2993,mapping!$D$3:$J$200,3,FALSE),0)</f>
        <v>0</v>
      </c>
      <c r="I2993" s="41">
        <f>IFERROR(VLOOKUP(F2993,mapping!$D$3:$J$200,4,FALSE),0)</f>
        <v>0</v>
      </c>
      <c r="J2993" s="41">
        <f>IFERROR(VLOOKUP(F2993,mapping!$D$3:$J$200,5,FALSE),0)</f>
        <v>0</v>
      </c>
      <c r="K2993" s="63">
        <f>IF(W2993=mapping!$N$1,IFERROR(VLOOKUP(Table4[[#This Row],[Column1]],mapping!A:L,11,FALSE),0),IF(W2993&gt;mapping!$N$1,IFERROR(VLOOKUP(Table4[[#This Row],[Column1]],mapping!A:L,11,FALSE),0),))</f>
        <v>0</v>
      </c>
      <c r="L2993" s="139"/>
      <c r="M2993" s="60">
        <f>IF(W2993=mapping!$N$1,IFERROR(VLOOKUP(Table4[[#This Row],[Column1]],mapping!A:L,12,FALSE),0),IF(W2993&gt;mapping!$N$1,IFERROR(VLOOKUP(Table4[[#This Row],[Column1]],mapping!A:L,12,FALSE),0),0))</f>
        <v>0</v>
      </c>
      <c r="N2993" s="58">
        <f>Table4[[#This Row],[ سعر اليومية ]]*3%*Table4[[#This Row],[عدد الدورات ]]</f>
        <v>0</v>
      </c>
      <c r="O2993" s="56">
        <f>Table4[[#This Row],[ سعر اليومية ]]*Table4[[#This Row],[عدد الدورات ]]-N2993</f>
        <v>0</v>
      </c>
      <c r="P2993" s="194"/>
      <c r="Q2993" s="194"/>
      <c r="R2993" s="194"/>
      <c r="S2993" s="58">
        <f>(Table4[[#This Row],[سعر يومية السائق]]*Table4[[#This Row],[عدد الدورات ]])-SUM(Table4[[#This Row],[سلف ]:[خصم ]])+Table4[[#This Row],[اضافي ]]</f>
        <v>0</v>
      </c>
      <c r="U2993" s="58">
        <f>Table4[[#This Row],[ سعر اليومية ]]*Table4[[#This Row],[عدد الدورات ]]-Table4[[#This Row],[سعر يومية السائق]]*L2993</f>
        <v>0</v>
      </c>
      <c r="V2993" s="58">
        <f>U2993-Table4[[#This Row],[W/H  3%]]</f>
        <v>0</v>
      </c>
      <c r="W2993" s="66" t="str">
        <f>Table4[[#This Row],[اليوم]]&amp;Table4[[#This Row],[الشهر ]]&amp;Table4[[#This Row],[العام]]</f>
        <v/>
      </c>
      <c r="X2993" s="66" t="s">
        <v>304</v>
      </c>
    </row>
    <row r="2994" spans="1:24" x14ac:dyDescent="0.3">
      <c r="A2994" s="62"/>
      <c r="B2994" s="62"/>
      <c r="C2994" s="62"/>
      <c r="D2994" s="41" t="e">
        <f t="shared" si="132"/>
        <v>#N/A</v>
      </c>
      <c r="E2994" s="4"/>
      <c r="F2994" s="41" t="e">
        <f>VLOOKUP(E2994,mapping!C:J,2,FALSE)</f>
        <v>#N/A</v>
      </c>
      <c r="G2994" s="41">
        <f>IFERROR(VLOOKUP(F2994,mapping!$D$3:$J$200,2,FALSE),0)</f>
        <v>0</v>
      </c>
      <c r="H2994" s="41">
        <f>IFERROR(VLOOKUP(F2994,mapping!$D$3:$J$200,3,FALSE),0)</f>
        <v>0</v>
      </c>
      <c r="I2994" s="41">
        <f>IFERROR(VLOOKUP(F2994,mapping!$D$3:$J$200,4,FALSE),0)</f>
        <v>0</v>
      </c>
      <c r="J2994" s="41">
        <f>IFERROR(VLOOKUP(F2994,mapping!$D$3:$J$200,5,FALSE),0)</f>
        <v>0</v>
      </c>
      <c r="K2994" s="63">
        <f>IF(W2994=mapping!$N$1,IFERROR(VLOOKUP(Table4[[#This Row],[Column1]],mapping!A:L,11,FALSE),0),IF(W2994&gt;mapping!$N$1,IFERROR(VLOOKUP(Table4[[#This Row],[Column1]],mapping!A:L,11,FALSE),0),))</f>
        <v>0</v>
      </c>
      <c r="L2994" s="139"/>
      <c r="M2994" s="60">
        <f>IF(W2994=mapping!$N$1,IFERROR(VLOOKUP(Table4[[#This Row],[Column1]],mapping!A:L,12,FALSE),0),IF(W2994&gt;mapping!$N$1,IFERROR(VLOOKUP(Table4[[#This Row],[Column1]],mapping!A:L,12,FALSE),0),0))</f>
        <v>0</v>
      </c>
      <c r="N2994" s="58">
        <f>Table4[[#This Row],[ سعر اليومية ]]*3%*Table4[[#This Row],[عدد الدورات ]]</f>
        <v>0</v>
      </c>
      <c r="O2994" s="56">
        <f>Table4[[#This Row],[ سعر اليومية ]]*Table4[[#This Row],[عدد الدورات ]]-N2994</f>
        <v>0</v>
      </c>
      <c r="P2994" s="194"/>
      <c r="Q2994" s="194"/>
      <c r="R2994" s="194"/>
      <c r="S2994" s="58">
        <f>(Table4[[#This Row],[سعر يومية السائق]]*Table4[[#This Row],[عدد الدورات ]])-SUM(Table4[[#This Row],[سلف ]:[خصم ]])+Table4[[#This Row],[اضافي ]]</f>
        <v>0</v>
      </c>
      <c r="U2994" s="58">
        <f>Table4[[#This Row],[ سعر اليومية ]]*Table4[[#This Row],[عدد الدورات ]]-Table4[[#This Row],[سعر يومية السائق]]*L2994</f>
        <v>0</v>
      </c>
      <c r="V2994" s="58">
        <f>U2994-Table4[[#This Row],[W/H  3%]]</f>
        <v>0</v>
      </c>
      <c r="W2994" s="66" t="str">
        <f>Table4[[#This Row],[اليوم]]&amp;Table4[[#This Row],[الشهر ]]&amp;Table4[[#This Row],[العام]]</f>
        <v/>
      </c>
      <c r="X2994" s="66" t="s">
        <v>304</v>
      </c>
    </row>
    <row r="2995" spans="1:24" x14ac:dyDescent="0.3">
      <c r="A2995" s="62"/>
      <c r="B2995" s="62"/>
      <c r="C2995" s="62"/>
      <c r="D2995" s="41" t="e">
        <f t="shared" si="132"/>
        <v>#N/A</v>
      </c>
      <c r="E2995" s="4"/>
      <c r="F2995" s="41" t="e">
        <f>VLOOKUP(E2995,mapping!C:J,2,FALSE)</f>
        <v>#N/A</v>
      </c>
      <c r="G2995" s="41">
        <f>IFERROR(VLOOKUP(F2995,mapping!$D$3:$J$200,2,FALSE),0)</f>
        <v>0</v>
      </c>
      <c r="H2995" s="41">
        <f>IFERROR(VLOOKUP(F2995,mapping!$D$3:$J$200,3,FALSE),0)</f>
        <v>0</v>
      </c>
      <c r="I2995" s="41">
        <f>IFERROR(VLOOKUP(F2995,mapping!$D$3:$J$200,4,FALSE),0)</f>
        <v>0</v>
      </c>
      <c r="J2995" s="41">
        <f>IFERROR(VLOOKUP(F2995,mapping!$D$3:$J$200,5,FALSE),0)</f>
        <v>0</v>
      </c>
      <c r="K2995" s="63">
        <f>IF(W2995=mapping!$N$1,IFERROR(VLOOKUP(Table4[[#This Row],[Column1]],mapping!A:L,11,FALSE),0),IF(W2995&gt;mapping!$N$1,IFERROR(VLOOKUP(Table4[[#This Row],[Column1]],mapping!A:L,11,FALSE),0),))</f>
        <v>0</v>
      </c>
      <c r="L2995" s="139"/>
      <c r="M2995" s="60">
        <f>IF(W2995=mapping!$N$1,IFERROR(VLOOKUP(Table4[[#This Row],[Column1]],mapping!A:L,12,FALSE),0),IF(W2995&gt;mapping!$N$1,IFERROR(VLOOKUP(Table4[[#This Row],[Column1]],mapping!A:L,12,FALSE),0),0))</f>
        <v>0</v>
      </c>
      <c r="N2995" s="58">
        <f>Table4[[#This Row],[ سعر اليومية ]]*3%*Table4[[#This Row],[عدد الدورات ]]</f>
        <v>0</v>
      </c>
      <c r="O2995" s="56">
        <f>Table4[[#This Row],[ سعر اليومية ]]*Table4[[#This Row],[عدد الدورات ]]-N2995</f>
        <v>0</v>
      </c>
      <c r="P2995" s="194"/>
      <c r="Q2995" s="194"/>
      <c r="R2995" s="194"/>
      <c r="S2995" s="58">
        <f>(Table4[[#This Row],[سعر يومية السائق]]*Table4[[#This Row],[عدد الدورات ]])-SUM(Table4[[#This Row],[سلف ]:[خصم ]])+Table4[[#This Row],[اضافي ]]</f>
        <v>0</v>
      </c>
      <c r="U2995" s="58">
        <f>Table4[[#This Row],[ سعر اليومية ]]*Table4[[#This Row],[عدد الدورات ]]-Table4[[#This Row],[سعر يومية السائق]]*L2995</f>
        <v>0</v>
      </c>
      <c r="V2995" s="58">
        <f>U2995-Table4[[#This Row],[W/H  3%]]</f>
        <v>0</v>
      </c>
      <c r="W2995" s="66" t="str">
        <f>Table4[[#This Row],[اليوم]]&amp;Table4[[#This Row],[الشهر ]]&amp;Table4[[#This Row],[العام]]</f>
        <v/>
      </c>
      <c r="X2995" s="66" t="s">
        <v>304</v>
      </c>
    </row>
    <row r="2996" spans="1:24" x14ac:dyDescent="0.3">
      <c r="A2996" s="62"/>
      <c r="B2996" s="62"/>
      <c r="C2996" s="62"/>
      <c r="D2996" s="41" t="e">
        <f t="shared" si="132"/>
        <v>#N/A</v>
      </c>
      <c r="E2996" s="4"/>
      <c r="F2996" s="41" t="e">
        <f>VLOOKUP(E2996,mapping!C:J,2,FALSE)</f>
        <v>#N/A</v>
      </c>
      <c r="G2996" s="41">
        <f>IFERROR(VLOOKUP(F2996,mapping!$D$3:$J$200,2,FALSE),0)</f>
        <v>0</v>
      </c>
      <c r="H2996" s="41">
        <f>IFERROR(VLOOKUP(F2996,mapping!$D$3:$J$200,3,FALSE),0)</f>
        <v>0</v>
      </c>
      <c r="I2996" s="41">
        <f>IFERROR(VLOOKUP(F2996,mapping!$D$3:$J$200,4,FALSE),0)</f>
        <v>0</v>
      </c>
      <c r="J2996" s="41">
        <f>IFERROR(VLOOKUP(F2996,mapping!$D$3:$J$200,5,FALSE),0)</f>
        <v>0</v>
      </c>
      <c r="K2996" s="63">
        <f>IF(W2996=mapping!$N$1,IFERROR(VLOOKUP(Table4[[#This Row],[Column1]],mapping!A:L,11,FALSE),0),IF(W2996&gt;mapping!$N$1,IFERROR(VLOOKUP(Table4[[#This Row],[Column1]],mapping!A:L,11,FALSE),0),))</f>
        <v>0</v>
      </c>
      <c r="L2996" s="139"/>
      <c r="M2996" s="60">
        <f>IF(W2996=mapping!$N$1,IFERROR(VLOOKUP(Table4[[#This Row],[Column1]],mapping!A:L,12,FALSE),0),IF(W2996&gt;mapping!$N$1,IFERROR(VLOOKUP(Table4[[#This Row],[Column1]],mapping!A:L,12,FALSE),0),0))</f>
        <v>0</v>
      </c>
      <c r="N2996" s="58">
        <f>Table4[[#This Row],[ سعر اليومية ]]*3%*Table4[[#This Row],[عدد الدورات ]]</f>
        <v>0</v>
      </c>
      <c r="O2996" s="56">
        <f>Table4[[#This Row],[ سعر اليومية ]]*Table4[[#This Row],[عدد الدورات ]]-N2996</f>
        <v>0</v>
      </c>
      <c r="P2996" s="194"/>
      <c r="Q2996" s="194"/>
      <c r="R2996" s="194"/>
      <c r="S2996" s="58">
        <f>(Table4[[#This Row],[سعر يومية السائق]]*Table4[[#This Row],[عدد الدورات ]])-SUM(Table4[[#This Row],[سلف ]:[خصم ]])+Table4[[#This Row],[اضافي ]]</f>
        <v>0</v>
      </c>
      <c r="U2996" s="58">
        <f>Table4[[#This Row],[ سعر اليومية ]]*Table4[[#This Row],[عدد الدورات ]]-Table4[[#This Row],[سعر يومية السائق]]*L2996</f>
        <v>0</v>
      </c>
      <c r="V2996" s="58">
        <f>U2996-Table4[[#This Row],[W/H  3%]]</f>
        <v>0</v>
      </c>
      <c r="W2996" s="66" t="str">
        <f>Table4[[#This Row],[اليوم]]&amp;Table4[[#This Row],[الشهر ]]&amp;Table4[[#This Row],[العام]]</f>
        <v/>
      </c>
      <c r="X2996" s="66" t="s">
        <v>304</v>
      </c>
    </row>
    <row r="2997" spans="1:24" x14ac:dyDescent="0.3">
      <c r="A2997" s="62"/>
      <c r="B2997" s="62"/>
      <c r="C2997" s="62"/>
      <c r="D2997" s="41" t="e">
        <f t="shared" si="132"/>
        <v>#N/A</v>
      </c>
      <c r="E2997" s="4"/>
      <c r="F2997" s="41" t="e">
        <f>VLOOKUP(E2997,mapping!C:J,2,FALSE)</f>
        <v>#N/A</v>
      </c>
      <c r="G2997" s="41">
        <f>IFERROR(VLOOKUP(F2997,mapping!$D$3:$J$200,2,FALSE),0)</f>
        <v>0</v>
      </c>
      <c r="H2997" s="41">
        <f>IFERROR(VLOOKUP(F2997,mapping!$D$3:$J$200,3,FALSE),0)</f>
        <v>0</v>
      </c>
      <c r="I2997" s="41">
        <f>IFERROR(VLOOKUP(F2997,mapping!$D$3:$J$200,4,FALSE),0)</f>
        <v>0</v>
      </c>
      <c r="J2997" s="41">
        <f>IFERROR(VLOOKUP(F2997,mapping!$D$3:$J$200,5,FALSE),0)</f>
        <v>0</v>
      </c>
      <c r="K2997" s="63">
        <f>IF(W2997=mapping!$N$1,IFERROR(VLOOKUP(Table4[[#This Row],[Column1]],mapping!A:L,11,FALSE),0),IF(W2997&gt;mapping!$N$1,IFERROR(VLOOKUP(Table4[[#This Row],[Column1]],mapping!A:L,11,FALSE),0),))</f>
        <v>0</v>
      </c>
      <c r="L2997" s="139"/>
      <c r="M2997" s="60">
        <f>IF(W2997=mapping!$N$1,IFERROR(VLOOKUP(Table4[[#This Row],[Column1]],mapping!A:L,12,FALSE),0),IF(W2997&gt;mapping!$N$1,IFERROR(VLOOKUP(Table4[[#This Row],[Column1]],mapping!A:L,12,FALSE),0),0))</f>
        <v>0</v>
      </c>
      <c r="N2997" s="58">
        <f>Table4[[#This Row],[ سعر اليومية ]]*3%*Table4[[#This Row],[عدد الدورات ]]</f>
        <v>0</v>
      </c>
      <c r="O2997" s="56">
        <f>Table4[[#This Row],[ سعر اليومية ]]*Table4[[#This Row],[عدد الدورات ]]-N2997</f>
        <v>0</v>
      </c>
      <c r="P2997" s="194"/>
      <c r="Q2997" s="194"/>
      <c r="R2997" s="194"/>
      <c r="S2997" s="58">
        <f>(Table4[[#This Row],[سعر يومية السائق]]*Table4[[#This Row],[عدد الدورات ]])-SUM(Table4[[#This Row],[سلف ]:[خصم ]])+Table4[[#This Row],[اضافي ]]</f>
        <v>0</v>
      </c>
      <c r="U2997" s="58">
        <f>Table4[[#This Row],[ سعر اليومية ]]*Table4[[#This Row],[عدد الدورات ]]-Table4[[#This Row],[سعر يومية السائق]]*L2997</f>
        <v>0</v>
      </c>
      <c r="V2997" s="58">
        <f>U2997-Table4[[#This Row],[W/H  3%]]</f>
        <v>0</v>
      </c>
      <c r="W2997" s="66" t="str">
        <f>Table4[[#This Row],[اليوم]]&amp;Table4[[#This Row],[الشهر ]]&amp;Table4[[#This Row],[العام]]</f>
        <v/>
      </c>
      <c r="X2997" s="66" t="s">
        <v>304</v>
      </c>
    </row>
    <row r="2998" spans="1:24" x14ac:dyDescent="0.3">
      <c r="A2998" s="62"/>
      <c r="B2998" s="62"/>
      <c r="C2998" s="62"/>
      <c r="D2998" s="41" t="e">
        <f t="shared" si="132"/>
        <v>#N/A</v>
      </c>
      <c r="E2998" s="4"/>
      <c r="F2998" s="41" t="e">
        <f>VLOOKUP(E2998,mapping!C:J,2,FALSE)</f>
        <v>#N/A</v>
      </c>
      <c r="G2998" s="41">
        <f>IFERROR(VLOOKUP(F2998,mapping!$D$3:$J$200,2,FALSE),0)</f>
        <v>0</v>
      </c>
      <c r="H2998" s="41">
        <f>IFERROR(VLOOKUP(F2998,mapping!$D$3:$J$200,3,FALSE),0)</f>
        <v>0</v>
      </c>
      <c r="I2998" s="41">
        <f>IFERROR(VLOOKUP(F2998,mapping!$D$3:$J$200,4,FALSE),0)</f>
        <v>0</v>
      </c>
      <c r="J2998" s="41">
        <f>IFERROR(VLOOKUP(F2998,mapping!$D$3:$J$200,5,FALSE),0)</f>
        <v>0</v>
      </c>
      <c r="K2998" s="63">
        <f>IF(W2998=mapping!$N$1,IFERROR(VLOOKUP(Table4[[#This Row],[Column1]],mapping!A:L,11,FALSE),0),IF(W2998&gt;mapping!$N$1,IFERROR(VLOOKUP(Table4[[#This Row],[Column1]],mapping!A:L,11,FALSE),0),))</f>
        <v>0</v>
      </c>
      <c r="L2998" s="139"/>
      <c r="M2998" s="60">
        <f>IF(W2998=mapping!$N$1,IFERROR(VLOOKUP(Table4[[#This Row],[Column1]],mapping!A:L,12,FALSE),0),IF(W2998&gt;mapping!$N$1,IFERROR(VLOOKUP(Table4[[#This Row],[Column1]],mapping!A:L,12,FALSE),0),0))</f>
        <v>0</v>
      </c>
      <c r="N2998" s="58">
        <f>Table4[[#This Row],[ سعر اليومية ]]*3%*Table4[[#This Row],[عدد الدورات ]]</f>
        <v>0</v>
      </c>
      <c r="O2998" s="56">
        <f>Table4[[#This Row],[ سعر اليومية ]]*Table4[[#This Row],[عدد الدورات ]]-N2998</f>
        <v>0</v>
      </c>
      <c r="P2998" s="194"/>
      <c r="Q2998" s="194"/>
      <c r="R2998" s="194"/>
      <c r="S2998" s="58">
        <f>(Table4[[#This Row],[سعر يومية السائق]]*Table4[[#This Row],[عدد الدورات ]])-SUM(Table4[[#This Row],[سلف ]:[خصم ]])+Table4[[#This Row],[اضافي ]]</f>
        <v>0</v>
      </c>
      <c r="U2998" s="58">
        <f>Table4[[#This Row],[ سعر اليومية ]]*Table4[[#This Row],[عدد الدورات ]]-Table4[[#This Row],[سعر يومية السائق]]*L2998</f>
        <v>0</v>
      </c>
      <c r="V2998" s="58">
        <f>U2998-Table4[[#This Row],[W/H  3%]]</f>
        <v>0</v>
      </c>
      <c r="W2998" s="66" t="str">
        <f>Table4[[#This Row],[اليوم]]&amp;Table4[[#This Row],[الشهر ]]&amp;Table4[[#This Row],[العام]]</f>
        <v/>
      </c>
      <c r="X2998" s="66" t="s">
        <v>304</v>
      </c>
    </row>
    <row r="2999" spans="1:24" x14ac:dyDescent="0.3">
      <c r="A2999" s="62"/>
      <c r="B2999" s="62"/>
      <c r="C2999" s="62"/>
      <c r="D2999" s="41" t="e">
        <f t="shared" si="132"/>
        <v>#N/A</v>
      </c>
      <c r="E2999" s="4"/>
      <c r="F2999" s="41" t="e">
        <f>VLOOKUP(E2999,mapping!C:J,2,FALSE)</f>
        <v>#N/A</v>
      </c>
      <c r="G2999" s="41">
        <f>IFERROR(VLOOKUP(F2999,mapping!$D$3:$J$200,2,FALSE),0)</f>
        <v>0</v>
      </c>
      <c r="H2999" s="41">
        <f>IFERROR(VLOOKUP(F2999,mapping!$D$3:$J$200,3,FALSE),0)</f>
        <v>0</v>
      </c>
      <c r="I2999" s="41">
        <f>IFERROR(VLOOKUP(F2999,mapping!$D$3:$J$200,4,FALSE),0)</f>
        <v>0</v>
      </c>
      <c r="J2999" s="41">
        <f>IFERROR(VLOOKUP(F2999,mapping!$D$3:$J$200,5,FALSE),0)</f>
        <v>0</v>
      </c>
      <c r="K2999" s="63">
        <f>IF(W2999=mapping!$N$1,IFERROR(VLOOKUP(Table4[[#This Row],[Column1]],mapping!A:L,11,FALSE),0),IF(W2999&gt;mapping!$N$1,IFERROR(VLOOKUP(Table4[[#This Row],[Column1]],mapping!A:L,11,FALSE),0),))</f>
        <v>0</v>
      </c>
      <c r="L2999" s="139"/>
      <c r="M2999" s="60">
        <f>IF(W2999=mapping!$N$1,IFERROR(VLOOKUP(Table4[[#This Row],[Column1]],mapping!A:L,12,FALSE),0),IF(W2999&gt;mapping!$N$1,IFERROR(VLOOKUP(Table4[[#This Row],[Column1]],mapping!A:L,12,FALSE),0),0))</f>
        <v>0</v>
      </c>
      <c r="N2999" s="58">
        <f>Table4[[#This Row],[ سعر اليومية ]]*3%*Table4[[#This Row],[عدد الدورات ]]</f>
        <v>0</v>
      </c>
      <c r="O2999" s="56">
        <f>Table4[[#This Row],[ سعر اليومية ]]*Table4[[#This Row],[عدد الدورات ]]-N2999</f>
        <v>0</v>
      </c>
      <c r="P2999" s="194"/>
      <c r="Q2999" s="194"/>
      <c r="R2999" s="194"/>
      <c r="S2999" s="58">
        <f>(Table4[[#This Row],[سعر يومية السائق]]*Table4[[#This Row],[عدد الدورات ]])-SUM(Table4[[#This Row],[سلف ]:[خصم ]])+Table4[[#This Row],[اضافي ]]</f>
        <v>0</v>
      </c>
      <c r="U2999" s="58">
        <f>Table4[[#This Row],[ سعر اليومية ]]*Table4[[#This Row],[عدد الدورات ]]-Table4[[#This Row],[سعر يومية السائق]]*L2999</f>
        <v>0</v>
      </c>
      <c r="V2999" s="58">
        <f>U2999-Table4[[#This Row],[W/H  3%]]</f>
        <v>0</v>
      </c>
      <c r="W2999" s="66" t="str">
        <f>Table4[[#This Row],[اليوم]]&amp;Table4[[#This Row],[الشهر ]]&amp;Table4[[#This Row],[العام]]</f>
        <v/>
      </c>
      <c r="X2999" s="66" t="s">
        <v>304</v>
      </c>
    </row>
    <row r="3000" spans="1:24" x14ac:dyDescent="0.3">
      <c r="A3000" s="62"/>
      <c r="B3000" s="62"/>
      <c r="C3000" s="62"/>
      <c r="D3000" s="41" t="e">
        <f t="shared" si="132"/>
        <v>#N/A</v>
      </c>
      <c r="E3000" s="4"/>
      <c r="F3000" s="41" t="e">
        <f>VLOOKUP(E3000,mapping!C:J,2,FALSE)</f>
        <v>#N/A</v>
      </c>
      <c r="G3000" s="41">
        <f>IFERROR(VLOOKUP(F3000,mapping!$D$3:$J$200,2,FALSE),0)</f>
        <v>0</v>
      </c>
      <c r="H3000" s="41">
        <f>IFERROR(VLOOKUP(F3000,mapping!$D$3:$J$200,3,FALSE),0)</f>
        <v>0</v>
      </c>
      <c r="I3000" s="41">
        <f>IFERROR(VLOOKUP(F3000,mapping!$D$3:$J$200,4,FALSE),0)</f>
        <v>0</v>
      </c>
      <c r="J3000" s="41">
        <f>IFERROR(VLOOKUP(F3000,mapping!$D$3:$J$200,5,FALSE),0)</f>
        <v>0</v>
      </c>
      <c r="K3000" s="63">
        <f>IF(W3000=mapping!$N$1,IFERROR(VLOOKUP(Table4[[#This Row],[Column1]],mapping!A:L,11,FALSE),0),IF(W3000&gt;mapping!$N$1,IFERROR(VLOOKUP(Table4[[#This Row],[Column1]],mapping!A:L,11,FALSE),0),))</f>
        <v>0</v>
      </c>
      <c r="L3000" s="139"/>
      <c r="M3000" s="60">
        <f>IF(W3000=mapping!$N$1,IFERROR(VLOOKUP(Table4[[#This Row],[Column1]],mapping!A:L,12,FALSE),0),IF(W3000&gt;mapping!$N$1,IFERROR(VLOOKUP(Table4[[#This Row],[Column1]],mapping!A:L,12,FALSE),0),0))</f>
        <v>0</v>
      </c>
      <c r="N3000" s="58">
        <f>Table4[[#This Row],[ سعر اليومية ]]*3%*Table4[[#This Row],[عدد الدورات ]]</f>
        <v>0</v>
      </c>
      <c r="O3000" s="56">
        <f>Table4[[#This Row],[ سعر اليومية ]]*Table4[[#This Row],[عدد الدورات ]]-N3000</f>
        <v>0</v>
      </c>
      <c r="P3000" s="194"/>
      <c r="Q3000" s="194"/>
      <c r="R3000" s="194"/>
      <c r="S3000" s="58">
        <f>(Table4[[#This Row],[سعر يومية السائق]]*Table4[[#This Row],[عدد الدورات ]])-SUM(Table4[[#This Row],[سلف ]:[خصم ]])+Table4[[#This Row],[اضافي ]]</f>
        <v>0</v>
      </c>
      <c r="U3000" s="58">
        <f>Table4[[#This Row],[ سعر اليومية ]]*Table4[[#This Row],[عدد الدورات ]]-Table4[[#This Row],[سعر يومية السائق]]*L3000</f>
        <v>0</v>
      </c>
      <c r="V3000" s="58">
        <f>U3000-Table4[[#This Row],[W/H  3%]]</f>
        <v>0</v>
      </c>
      <c r="W3000" s="66" t="str">
        <f>Table4[[#This Row],[اليوم]]&amp;Table4[[#This Row],[الشهر ]]&amp;Table4[[#This Row],[العام]]</f>
        <v/>
      </c>
      <c r="X3000" s="66" t="s">
        <v>304</v>
      </c>
    </row>
    <row r="3001" spans="1:24" x14ac:dyDescent="0.3">
      <c r="A3001" s="62"/>
      <c r="B3001" s="62"/>
      <c r="C3001" s="62"/>
      <c r="D3001" s="41" t="e">
        <f t="shared" si="132"/>
        <v>#N/A</v>
      </c>
      <c r="E3001" s="4"/>
      <c r="F3001" s="41" t="e">
        <f>VLOOKUP(E3001,mapping!C:J,2,FALSE)</f>
        <v>#N/A</v>
      </c>
      <c r="G3001" s="41">
        <f>IFERROR(VLOOKUP(F3001,mapping!$D$3:$J$200,2,FALSE),0)</f>
        <v>0</v>
      </c>
      <c r="H3001" s="41">
        <f>IFERROR(VLOOKUP(F3001,mapping!$D$3:$J$200,3,FALSE),0)</f>
        <v>0</v>
      </c>
      <c r="I3001" s="41">
        <f>IFERROR(VLOOKUP(F3001,mapping!$D$3:$J$200,4,FALSE),0)</f>
        <v>0</v>
      </c>
      <c r="J3001" s="41">
        <f>IFERROR(VLOOKUP(F3001,mapping!$D$3:$J$200,5,FALSE),0)</f>
        <v>0</v>
      </c>
      <c r="K3001" s="63">
        <f>IF(W3001=mapping!$N$1,IFERROR(VLOOKUP(Table4[[#This Row],[Column1]],mapping!A:L,11,FALSE),0),IF(W3001&gt;mapping!$N$1,IFERROR(VLOOKUP(Table4[[#This Row],[Column1]],mapping!A:L,11,FALSE),0),))</f>
        <v>0</v>
      </c>
      <c r="L3001" s="139"/>
      <c r="M3001" s="60">
        <f>IF(W3001=mapping!$N$1,IFERROR(VLOOKUP(Table4[[#This Row],[Column1]],mapping!A:L,12,FALSE),0),IF(W3001&gt;mapping!$N$1,IFERROR(VLOOKUP(Table4[[#This Row],[Column1]],mapping!A:L,12,FALSE),0),0))</f>
        <v>0</v>
      </c>
      <c r="N3001" s="58">
        <f>Table4[[#This Row],[ سعر اليومية ]]*3%*Table4[[#This Row],[عدد الدورات ]]</f>
        <v>0</v>
      </c>
      <c r="O3001" s="56">
        <f>Table4[[#This Row],[ سعر اليومية ]]*Table4[[#This Row],[عدد الدورات ]]-N3001</f>
        <v>0</v>
      </c>
      <c r="P3001" s="194"/>
      <c r="Q3001" s="194"/>
      <c r="R3001" s="194"/>
      <c r="S3001" s="58">
        <f>(Table4[[#This Row],[سعر يومية السائق]]*Table4[[#This Row],[عدد الدورات ]])-SUM(Table4[[#This Row],[سلف ]:[خصم ]])+Table4[[#This Row],[اضافي ]]</f>
        <v>0</v>
      </c>
      <c r="U3001" s="58">
        <f>Table4[[#This Row],[ سعر اليومية ]]*Table4[[#This Row],[عدد الدورات ]]-Table4[[#This Row],[سعر يومية السائق]]*L3001</f>
        <v>0</v>
      </c>
      <c r="V3001" s="58">
        <f>U3001-Table4[[#This Row],[W/H  3%]]</f>
        <v>0</v>
      </c>
      <c r="W3001" s="66" t="str">
        <f>Table4[[#This Row],[اليوم]]&amp;Table4[[#This Row],[الشهر ]]&amp;Table4[[#This Row],[العام]]</f>
        <v/>
      </c>
      <c r="X3001" s="66" t="s">
        <v>304</v>
      </c>
    </row>
    <row r="3002" spans="1:24" x14ac:dyDescent="0.3">
      <c r="A3002" s="62"/>
      <c r="B3002" s="62"/>
      <c r="C3002" s="62"/>
      <c r="D3002" s="41" t="e">
        <f t="shared" si="132"/>
        <v>#N/A</v>
      </c>
      <c r="E3002" s="4"/>
      <c r="F3002" s="41" t="e">
        <f>VLOOKUP(E3002,mapping!C:J,2,FALSE)</f>
        <v>#N/A</v>
      </c>
      <c r="G3002" s="41">
        <f>IFERROR(VLOOKUP(F3002,mapping!$D$3:$J$200,2,FALSE),0)</f>
        <v>0</v>
      </c>
      <c r="H3002" s="41">
        <f>IFERROR(VLOOKUP(F3002,mapping!$D$3:$J$200,3,FALSE),0)</f>
        <v>0</v>
      </c>
      <c r="I3002" s="41">
        <f>IFERROR(VLOOKUP(F3002,mapping!$D$3:$J$200,4,FALSE),0)</f>
        <v>0</v>
      </c>
      <c r="J3002" s="41">
        <f>IFERROR(VLOOKUP(F3002,mapping!$D$3:$J$200,5,FALSE),0)</f>
        <v>0</v>
      </c>
      <c r="K3002" s="63">
        <f>IF(W3002=mapping!$N$1,IFERROR(VLOOKUP(Table4[[#This Row],[Column1]],mapping!A:L,11,FALSE),0),IF(W3002&gt;mapping!$N$1,IFERROR(VLOOKUP(Table4[[#This Row],[Column1]],mapping!A:L,11,FALSE),0),))</f>
        <v>0</v>
      </c>
      <c r="L3002" s="139"/>
      <c r="M3002" s="60">
        <f>IF(W3002=mapping!$N$1,IFERROR(VLOOKUP(Table4[[#This Row],[Column1]],mapping!A:L,12,FALSE),0),IF(W3002&gt;mapping!$N$1,IFERROR(VLOOKUP(Table4[[#This Row],[Column1]],mapping!A:L,12,FALSE),0),0))</f>
        <v>0</v>
      </c>
      <c r="N3002" s="58">
        <f>Table4[[#This Row],[ سعر اليومية ]]*3%*Table4[[#This Row],[عدد الدورات ]]</f>
        <v>0</v>
      </c>
      <c r="O3002" s="56">
        <f>Table4[[#This Row],[ سعر اليومية ]]*Table4[[#This Row],[عدد الدورات ]]-N3002</f>
        <v>0</v>
      </c>
      <c r="P3002" s="194"/>
      <c r="Q3002" s="194"/>
      <c r="R3002" s="194"/>
      <c r="S3002" s="58">
        <f>(Table4[[#This Row],[سعر يومية السائق]]*Table4[[#This Row],[عدد الدورات ]])-SUM(Table4[[#This Row],[سلف ]:[خصم ]])+Table4[[#This Row],[اضافي ]]</f>
        <v>0</v>
      </c>
      <c r="U3002" s="58">
        <f>Table4[[#This Row],[ سعر اليومية ]]*Table4[[#This Row],[عدد الدورات ]]-Table4[[#This Row],[سعر يومية السائق]]*L3002</f>
        <v>0</v>
      </c>
      <c r="V3002" s="58">
        <f>U3002-Table4[[#This Row],[W/H  3%]]</f>
        <v>0</v>
      </c>
      <c r="W3002" s="66" t="str">
        <f>Table4[[#This Row],[اليوم]]&amp;Table4[[#This Row],[الشهر ]]&amp;Table4[[#This Row],[العام]]</f>
        <v/>
      </c>
      <c r="X3002" s="66" t="s">
        <v>304</v>
      </c>
    </row>
    <row r="3003" spans="1:24" x14ac:dyDescent="0.3">
      <c r="A3003" s="62"/>
      <c r="B3003" s="62"/>
      <c r="C3003" s="62"/>
      <c r="D3003" s="41" t="e">
        <f t="shared" si="132"/>
        <v>#N/A</v>
      </c>
      <c r="E3003" s="4"/>
      <c r="F3003" s="41" t="e">
        <f>VLOOKUP(E3003,mapping!C:J,2,FALSE)</f>
        <v>#N/A</v>
      </c>
      <c r="G3003" s="41">
        <f>IFERROR(VLOOKUP(F3003,mapping!$D$3:$J$200,2,FALSE),0)</f>
        <v>0</v>
      </c>
      <c r="H3003" s="41">
        <f>IFERROR(VLOOKUP(F3003,mapping!$D$3:$J$200,3,FALSE),0)</f>
        <v>0</v>
      </c>
      <c r="I3003" s="41">
        <f>IFERROR(VLOOKUP(F3003,mapping!$D$3:$J$200,4,FALSE),0)</f>
        <v>0</v>
      </c>
      <c r="J3003" s="41">
        <f>IFERROR(VLOOKUP(F3003,mapping!$D$3:$J$200,5,FALSE),0)</f>
        <v>0</v>
      </c>
      <c r="K3003" s="63">
        <f>IF(W3003=mapping!$N$1,IFERROR(VLOOKUP(Table4[[#This Row],[Column1]],mapping!A:L,11,FALSE),0),IF(W3003&gt;mapping!$N$1,IFERROR(VLOOKUP(Table4[[#This Row],[Column1]],mapping!A:L,11,FALSE),0),))</f>
        <v>0</v>
      </c>
      <c r="L3003" s="139"/>
      <c r="M3003" s="60">
        <f>IF(W3003=mapping!$N$1,IFERROR(VLOOKUP(Table4[[#This Row],[Column1]],mapping!A:L,12,FALSE),0),IF(W3003&gt;mapping!$N$1,IFERROR(VLOOKUP(Table4[[#This Row],[Column1]],mapping!A:L,12,FALSE),0),0))</f>
        <v>0</v>
      </c>
      <c r="N3003" s="58">
        <f>Table4[[#This Row],[ سعر اليومية ]]*3%*Table4[[#This Row],[عدد الدورات ]]</f>
        <v>0</v>
      </c>
      <c r="O3003" s="56">
        <f>Table4[[#This Row],[ سعر اليومية ]]*Table4[[#This Row],[عدد الدورات ]]-N3003</f>
        <v>0</v>
      </c>
      <c r="P3003" s="194"/>
      <c r="Q3003" s="194"/>
      <c r="R3003" s="194"/>
      <c r="S3003" s="58">
        <f>(Table4[[#This Row],[سعر يومية السائق]]*Table4[[#This Row],[عدد الدورات ]])-SUM(Table4[[#This Row],[سلف ]:[خصم ]])+Table4[[#This Row],[اضافي ]]</f>
        <v>0</v>
      </c>
      <c r="U3003" s="58">
        <f>Table4[[#This Row],[ سعر اليومية ]]*Table4[[#This Row],[عدد الدورات ]]-Table4[[#This Row],[سعر يومية السائق]]*L3003</f>
        <v>0</v>
      </c>
      <c r="V3003" s="58">
        <f>U3003-Table4[[#This Row],[W/H  3%]]</f>
        <v>0</v>
      </c>
      <c r="W3003" s="66" t="str">
        <f>Table4[[#This Row],[اليوم]]&amp;Table4[[#This Row],[الشهر ]]&amp;Table4[[#This Row],[العام]]</f>
        <v/>
      </c>
      <c r="X3003" s="66" t="s">
        <v>304</v>
      </c>
    </row>
    <row r="3004" spans="1:24" x14ac:dyDescent="0.3">
      <c r="A3004" s="62"/>
      <c r="B3004" s="62"/>
      <c r="C3004" s="62"/>
      <c r="D3004" s="41" t="e">
        <f t="shared" si="132"/>
        <v>#N/A</v>
      </c>
      <c r="E3004" s="4"/>
      <c r="F3004" s="41" t="e">
        <f>VLOOKUP(E3004,mapping!C:J,2,FALSE)</f>
        <v>#N/A</v>
      </c>
      <c r="G3004" s="41">
        <f>IFERROR(VLOOKUP(F3004,mapping!$D$3:$J$200,2,FALSE),0)</f>
        <v>0</v>
      </c>
      <c r="H3004" s="41">
        <f>IFERROR(VLOOKUP(F3004,mapping!$D$3:$J$200,3,FALSE),0)</f>
        <v>0</v>
      </c>
      <c r="I3004" s="41">
        <f>IFERROR(VLOOKUP(F3004,mapping!$D$3:$J$200,4,FALSE),0)</f>
        <v>0</v>
      </c>
      <c r="J3004" s="41">
        <f>IFERROR(VLOOKUP(F3004,mapping!$D$3:$J$200,5,FALSE),0)</f>
        <v>0</v>
      </c>
      <c r="K3004" s="63">
        <f>IF(W3004=mapping!$N$1,IFERROR(VLOOKUP(Table4[[#This Row],[Column1]],mapping!A:L,11,FALSE),0),IF(W3004&gt;mapping!$N$1,IFERROR(VLOOKUP(Table4[[#This Row],[Column1]],mapping!A:L,11,FALSE),0),))</f>
        <v>0</v>
      </c>
      <c r="L3004" s="139"/>
      <c r="M3004" s="60">
        <f>IF(W3004=mapping!$N$1,IFERROR(VLOOKUP(Table4[[#This Row],[Column1]],mapping!A:L,12,FALSE),0),IF(W3004&gt;mapping!$N$1,IFERROR(VLOOKUP(Table4[[#This Row],[Column1]],mapping!A:L,12,FALSE),0),0))</f>
        <v>0</v>
      </c>
      <c r="N3004" s="58">
        <f>Table4[[#This Row],[ سعر اليومية ]]*3%*Table4[[#This Row],[عدد الدورات ]]</f>
        <v>0</v>
      </c>
      <c r="O3004" s="56">
        <f>Table4[[#This Row],[ سعر اليومية ]]*Table4[[#This Row],[عدد الدورات ]]-N3004</f>
        <v>0</v>
      </c>
      <c r="P3004" s="194"/>
      <c r="Q3004" s="194"/>
      <c r="R3004" s="194"/>
      <c r="S3004" s="58">
        <f>(Table4[[#This Row],[سعر يومية السائق]]*Table4[[#This Row],[عدد الدورات ]])-SUM(Table4[[#This Row],[سلف ]:[خصم ]])+Table4[[#This Row],[اضافي ]]</f>
        <v>0</v>
      </c>
      <c r="U3004" s="58">
        <f>Table4[[#This Row],[ سعر اليومية ]]*Table4[[#This Row],[عدد الدورات ]]-Table4[[#This Row],[سعر يومية السائق]]*L3004</f>
        <v>0</v>
      </c>
      <c r="V3004" s="58">
        <f>U3004-Table4[[#This Row],[W/H  3%]]</f>
        <v>0</v>
      </c>
      <c r="W3004" s="66" t="str">
        <f>Table4[[#This Row],[اليوم]]&amp;Table4[[#This Row],[الشهر ]]&amp;Table4[[#This Row],[العام]]</f>
        <v/>
      </c>
      <c r="X3004" s="66" t="s">
        <v>304</v>
      </c>
    </row>
    <row r="3005" spans="1:24" x14ac:dyDescent="0.3">
      <c r="A3005" s="62"/>
      <c r="B3005" s="62"/>
      <c r="C3005" s="62"/>
      <c r="D3005" s="41" t="e">
        <f t="shared" si="132"/>
        <v>#N/A</v>
      </c>
      <c r="E3005" s="4"/>
      <c r="F3005" s="41" t="e">
        <f>VLOOKUP(E3005,mapping!C:J,2,FALSE)</f>
        <v>#N/A</v>
      </c>
      <c r="G3005" s="41">
        <f>IFERROR(VLOOKUP(F3005,mapping!$D$3:$J$200,2,FALSE),0)</f>
        <v>0</v>
      </c>
      <c r="H3005" s="41">
        <f>IFERROR(VLOOKUP(F3005,mapping!$D$3:$J$200,3,FALSE),0)</f>
        <v>0</v>
      </c>
      <c r="I3005" s="41">
        <f>IFERROR(VLOOKUP(F3005,mapping!$D$3:$J$200,4,FALSE),0)</f>
        <v>0</v>
      </c>
      <c r="J3005" s="41">
        <f>IFERROR(VLOOKUP(F3005,mapping!$D$3:$J$200,5,FALSE),0)</f>
        <v>0</v>
      </c>
      <c r="K3005" s="63">
        <f>IF(W3005=mapping!$N$1,IFERROR(VLOOKUP(Table4[[#This Row],[Column1]],mapping!A:L,11,FALSE),0),IF(W3005&gt;mapping!$N$1,IFERROR(VLOOKUP(Table4[[#This Row],[Column1]],mapping!A:L,11,FALSE),0),))</f>
        <v>0</v>
      </c>
      <c r="L3005" s="139"/>
      <c r="M3005" s="60">
        <f>IF(W3005=mapping!$N$1,IFERROR(VLOOKUP(Table4[[#This Row],[Column1]],mapping!A:L,12,FALSE),0),IF(W3005&gt;mapping!$N$1,IFERROR(VLOOKUP(Table4[[#This Row],[Column1]],mapping!A:L,12,FALSE),0),0))</f>
        <v>0</v>
      </c>
      <c r="N3005" s="58">
        <f>Table4[[#This Row],[ سعر اليومية ]]*3%*Table4[[#This Row],[عدد الدورات ]]</f>
        <v>0</v>
      </c>
      <c r="O3005" s="56">
        <f>Table4[[#This Row],[ سعر اليومية ]]*Table4[[#This Row],[عدد الدورات ]]-N3005</f>
        <v>0</v>
      </c>
      <c r="P3005" s="194"/>
      <c r="Q3005" s="194"/>
      <c r="R3005" s="194"/>
      <c r="S3005" s="58">
        <f>(Table4[[#This Row],[سعر يومية السائق]]*Table4[[#This Row],[عدد الدورات ]])-SUM(Table4[[#This Row],[سلف ]:[خصم ]])+Table4[[#This Row],[اضافي ]]</f>
        <v>0</v>
      </c>
      <c r="U3005" s="58">
        <f>Table4[[#This Row],[ سعر اليومية ]]*Table4[[#This Row],[عدد الدورات ]]-Table4[[#This Row],[سعر يومية السائق]]*L3005</f>
        <v>0</v>
      </c>
      <c r="V3005" s="58">
        <f>U3005-Table4[[#This Row],[W/H  3%]]</f>
        <v>0</v>
      </c>
      <c r="W3005" s="66" t="str">
        <f>Table4[[#This Row],[اليوم]]&amp;Table4[[#This Row],[الشهر ]]&amp;Table4[[#This Row],[العام]]</f>
        <v/>
      </c>
      <c r="X3005" s="66" t="s">
        <v>304</v>
      </c>
    </row>
    <row r="3006" spans="1:24" x14ac:dyDescent="0.3">
      <c r="A3006" s="62"/>
      <c r="B3006" s="62"/>
      <c r="C3006" s="62"/>
      <c r="D3006" s="41" t="e">
        <f t="shared" si="132"/>
        <v>#N/A</v>
      </c>
      <c r="E3006" s="4"/>
      <c r="F3006" s="41" t="e">
        <f>VLOOKUP(E3006,mapping!C:J,2,FALSE)</f>
        <v>#N/A</v>
      </c>
      <c r="G3006" s="41">
        <f>IFERROR(VLOOKUP(F3006,mapping!$D$3:$J$200,2,FALSE),0)</f>
        <v>0</v>
      </c>
      <c r="H3006" s="41">
        <f>IFERROR(VLOOKUP(F3006,mapping!$D$3:$J$200,3,FALSE),0)</f>
        <v>0</v>
      </c>
      <c r="I3006" s="41">
        <f>IFERROR(VLOOKUP(F3006,mapping!$D$3:$J$200,4,FALSE),0)</f>
        <v>0</v>
      </c>
      <c r="J3006" s="41">
        <f>IFERROR(VLOOKUP(F3006,mapping!$D$3:$J$200,5,FALSE),0)</f>
        <v>0</v>
      </c>
      <c r="K3006" s="63">
        <f>IF(W3006=mapping!$N$1,IFERROR(VLOOKUP(Table4[[#This Row],[Column1]],mapping!A:L,11,FALSE),0),IF(W3006&gt;mapping!$N$1,IFERROR(VLOOKUP(Table4[[#This Row],[Column1]],mapping!A:L,11,FALSE),0),))</f>
        <v>0</v>
      </c>
      <c r="L3006" s="139"/>
      <c r="M3006" s="60">
        <f>IF(W3006=mapping!$N$1,IFERROR(VLOOKUP(Table4[[#This Row],[Column1]],mapping!A:L,12,FALSE),0),IF(W3006&gt;mapping!$N$1,IFERROR(VLOOKUP(Table4[[#This Row],[Column1]],mapping!A:L,12,FALSE),0),0))</f>
        <v>0</v>
      </c>
      <c r="N3006" s="58">
        <f>Table4[[#This Row],[ سعر اليومية ]]*3%*Table4[[#This Row],[عدد الدورات ]]</f>
        <v>0</v>
      </c>
      <c r="O3006" s="56">
        <f>Table4[[#This Row],[ سعر اليومية ]]*Table4[[#This Row],[عدد الدورات ]]-N3006</f>
        <v>0</v>
      </c>
      <c r="P3006" s="194"/>
      <c r="Q3006" s="194"/>
      <c r="R3006" s="194"/>
      <c r="S3006" s="58">
        <f>(Table4[[#This Row],[سعر يومية السائق]]*Table4[[#This Row],[عدد الدورات ]])-SUM(Table4[[#This Row],[سلف ]:[خصم ]])+Table4[[#This Row],[اضافي ]]</f>
        <v>0</v>
      </c>
      <c r="U3006" s="58">
        <f>Table4[[#This Row],[ سعر اليومية ]]*Table4[[#This Row],[عدد الدورات ]]-Table4[[#This Row],[سعر يومية السائق]]*L3006</f>
        <v>0</v>
      </c>
      <c r="V3006" s="58">
        <f>U3006-Table4[[#This Row],[W/H  3%]]</f>
        <v>0</v>
      </c>
      <c r="W3006" s="66" t="str">
        <f>Table4[[#This Row],[اليوم]]&amp;Table4[[#This Row],[الشهر ]]&amp;Table4[[#This Row],[العام]]</f>
        <v/>
      </c>
      <c r="X3006" s="66" t="s">
        <v>304</v>
      </c>
    </row>
    <row r="3007" spans="1:24" x14ac:dyDescent="0.3">
      <c r="A3007" s="62"/>
      <c r="B3007" s="62"/>
      <c r="C3007" s="62"/>
      <c r="D3007" s="41" t="e">
        <f t="shared" si="132"/>
        <v>#N/A</v>
      </c>
      <c r="E3007" s="4"/>
      <c r="F3007" s="41" t="e">
        <f>VLOOKUP(E3007,mapping!C:J,2,FALSE)</f>
        <v>#N/A</v>
      </c>
      <c r="G3007" s="41">
        <f>IFERROR(VLOOKUP(F3007,mapping!$D$3:$J$200,2,FALSE),0)</f>
        <v>0</v>
      </c>
      <c r="H3007" s="41">
        <f>IFERROR(VLOOKUP(F3007,mapping!$D$3:$J$200,3,FALSE),0)</f>
        <v>0</v>
      </c>
      <c r="I3007" s="41">
        <f>IFERROR(VLOOKUP(F3007,mapping!$D$3:$J$200,4,FALSE),0)</f>
        <v>0</v>
      </c>
      <c r="J3007" s="41">
        <f>IFERROR(VLOOKUP(F3007,mapping!$D$3:$J$200,5,FALSE),0)</f>
        <v>0</v>
      </c>
      <c r="K3007" s="63">
        <f>IF(W3007=mapping!$N$1,IFERROR(VLOOKUP(Table4[[#This Row],[Column1]],mapping!A:L,11,FALSE),0),IF(W3007&gt;mapping!$N$1,IFERROR(VLOOKUP(Table4[[#This Row],[Column1]],mapping!A:L,11,FALSE),0),))</f>
        <v>0</v>
      </c>
      <c r="L3007" s="139"/>
      <c r="M3007" s="60">
        <f>IF(W3007=mapping!$N$1,IFERROR(VLOOKUP(Table4[[#This Row],[Column1]],mapping!A:L,12,FALSE),0),IF(W3007&gt;mapping!$N$1,IFERROR(VLOOKUP(Table4[[#This Row],[Column1]],mapping!A:L,12,FALSE),0),0))</f>
        <v>0</v>
      </c>
      <c r="N3007" s="58">
        <f>Table4[[#This Row],[ سعر اليومية ]]*3%*Table4[[#This Row],[عدد الدورات ]]</f>
        <v>0</v>
      </c>
      <c r="O3007" s="56">
        <f>Table4[[#This Row],[ سعر اليومية ]]*Table4[[#This Row],[عدد الدورات ]]-N3007</f>
        <v>0</v>
      </c>
      <c r="P3007" s="194"/>
      <c r="Q3007" s="194"/>
      <c r="R3007" s="194"/>
      <c r="S3007" s="58">
        <f>(Table4[[#This Row],[سعر يومية السائق]]*Table4[[#This Row],[عدد الدورات ]])-SUM(Table4[[#This Row],[سلف ]:[خصم ]])+Table4[[#This Row],[اضافي ]]</f>
        <v>0</v>
      </c>
      <c r="U3007" s="58">
        <f>Table4[[#This Row],[ سعر اليومية ]]*Table4[[#This Row],[عدد الدورات ]]-Table4[[#This Row],[سعر يومية السائق]]*L3007</f>
        <v>0</v>
      </c>
      <c r="V3007" s="58">
        <f>U3007-Table4[[#This Row],[W/H  3%]]</f>
        <v>0</v>
      </c>
      <c r="W3007" s="66" t="str">
        <f>Table4[[#This Row],[اليوم]]&amp;Table4[[#This Row],[الشهر ]]&amp;Table4[[#This Row],[العام]]</f>
        <v/>
      </c>
      <c r="X3007" s="66" t="s">
        <v>304</v>
      </c>
    </row>
    <row r="3008" spans="1:24" x14ac:dyDescent="0.3">
      <c r="A3008" s="62"/>
      <c r="B3008" s="62"/>
      <c r="C3008" s="62"/>
      <c r="D3008" s="41" t="e">
        <f t="shared" si="132"/>
        <v>#N/A</v>
      </c>
      <c r="E3008" s="4"/>
      <c r="F3008" s="41" t="e">
        <f>VLOOKUP(E3008,mapping!C:J,2,FALSE)</f>
        <v>#N/A</v>
      </c>
      <c r="G3008" s="41">
        <f>IFERROR(VLOOKUP(F3008,mapping!$D$3:$J$200,2,FALSE),0)</f>
        <v>0</v>
      </c>
      <c r="H3008" s="41">
        <f>IFERROR(VLOOKUP(F3008,mapping!$D$3:$J$200,3,FALSE),0)</f>
        <v>0</v>
      </c>
      <c r="I3008" s="41">
        <f>IFERROR(VLOOKUP(F3008,mapping!$D$3:$J$200,4,FALSE),0)</f>
        <v>0</v>
      </c>
      <c r="J3008" s="41">
        <f>IFERROR(VLOOKUP(F3008,mapping!$D$3:$J$200,5,FALSE),0)</f>
        <v>0</v>
      </c>
      <c r="K3008" s="63">
        <f>IF(W3008=mapping!$N$1,IFERROR(VLOOKUP(Table4[[#This Row],[Column1]],mapping!A:L,11,FALSE),0),IF(W3008&gt;mapping!$N$1,IFERROR(VLOOKUP(Table4[[#This Row],[Column1]],mapping!A:L,11,FALSE),0),))</f>
        <v>0</v>
      </c>
      <c r="L3008" s="139"/>
      <c r="M3008" s="60">
        <f>IF(W3008=mapping!$N$1,IFERROR(VLOOKUP(Table4[[#This Row],[Column1]],mapping!A:L,12,FALSE),0),IF(W3008&gt;mapping!$N$1,IFERROR(VLOOKUP(Table4[[#This Row],[Column1]],mapping!A:L,12,FALSE),0),0))</f>
        <v>0</v>
      </c>
      <c r="N3008" s="58">
        <f>Table4[[#This Row],[ سعر اليومية ]]*3%*Table4[[#This Row],[عدد الدورات ]]</f>
        <v>0</v>
      </c>
      <c r="O3008" s="56">
        <f>Table4[[#This Row],[ سعر اليومية ]]*Table4[[#This Row],[عدد الدورات ]]-N3008</f>
        <v>0</v>
      </c>
      <c r="P3008" s="194"/>
      <c r="Q3008" s="194"/>
      <c r="R3008" s="194"/>
      <c r="S3008" s="58">
        <f>(Table4[[#This Row],[سعر يومية السائق]]*Table4[[#This Row],[عدد الدورات ]])-SUM(Table4[[#This Row],[سلف ]:[خصم ]])+Table4[[#This Row],[اضافي ]]</f>
        <v>0</v>
      </c>
      <c r="U3008" s="58">
        <f>Table4[[#This Row],[ سعر اليومية ]]*Table4[[#This Row],[عدد الدورات ]]-Table4[[#This Row],[سعر يومية السائق]]*L3008</f>
        <v>0</v>
      </c>
      <c r="V3008" s="58">
        <f>U3008-Table4[[#This Row],[W/H  3%]]</f>
        <v>0</v>
      </c>
      <c r="W3008" s="66" t="str">
        <f>Table4[[#This Row],[اليوم]]&amp;Table4[[#This Row],[الشهر ]]&amp;Table4[[#This Row],[العام]]</f>
        <v/>
      </c>
      <c r="X3008" s="66" t="s">
        <v>304</v>
      </c>
    </row>
    <row r="3009" spans="1:24" x14ac:dyDescent="0.3">
      <c r="A3009" s="62"/>
      <c r="B3009" s="62"/>
      <c r="C3009" s="62"/>
      <c r="D3009" s="41" t="e">
        <f t="shared" si="132"/>
        <v>#N/A</v>
      </c>
      <c r="E3009" s="4"/>
      <c r="F3009" s="41" t="e">
        <f>VLOOKUP(E3009,mapping!C:J,2,FALSE)</f>
        <v>#N/A</v>
      </c>
      <c r="G3009" s="41">
        <f>IFERROR(VLOOKUP(F3009,mapping!$D$3:$J$200,2,FALSE),0)</f>
        <v>0</v>
      </c>
      <c r="H3009" s="41">
        <f>IFERROR(VLOOKUP(F3009,mapping!$D$3:$J$200,3,FALSE),0)</f>
        <v>0</v>
      </c>
      <c r="I3009" s="41">
        <f>IFERROR(VLOOKUP(F3009,mapping!$D$3:$J$200,4,FALSE),0)</f>
        <v>0</v>
      </c>
      <c r="J3009" s="41">
        <f>IFERROR(VLOOKUP(F3009,mapping!$D$3:$J$200,5,FALSE),0)</f>
        <v>0</v>
      </c>
      <c r="K3009" s="63">
        <f>IF(W3009=mapping!$N$1,IFERROR(VLOOKUP(Table4[[#This Row],[Column1]],mapping!A:L,11,FALSE),0),IF(W3009&gt;mapping!$N$1,IFERROR(VLOOKUP(Table4[[#This Row],[Column1]],mapping!A:L,11,FALSE),0),))</f>
        <v>0</v>
      </c>
      <c r="L3009" s="139"/>
      <c r="M3009" s="60">
        <f>IF(W3009=mapping!$N$1,IFERROR(VLOOKUP(Table4[[#This Row],[Column1]],mapping!A:L,12,FALSE),0),IF(W3009&gt;mapping!$N$1,IFERROR(VLOOKUP(Table4[[#This Row],[Column1]],mapping!A:L,12,FALSE),0),0))</f>
        <v>0</v>
      </c>
      <c r="N3009" s="58">
        <f>Table4[[#This Row],[ سعر اليومية ]]*3%*Table4[[#This Row],[عدد الدورات ]]</f>
        <v>0</v>
      </c>
      <c r="O3009" s="56">
        <f>Table4[[#This Row],[ سعر اليومية ]]*Table4[[#This Row],[عدد الدورات ]]-N3009</f>
        <v>0</v>
      </c>
      <c r="P3009" s="194"/>
      <c r="Q3009" s="194"/>
      <c r="R3009" s="194"/>
      <c r="S3009" s="58">
        <f>(Table4[[#This Row],[سعر يومية السائق]]*Table4[[#This Row],[عدد الدورات ]])-SUM(Table4[[#This Row],[سلف ]:[خصم ]])+Table4[[#This Row],[اضافي ]]</f>
        <v>0</v>
      </c>
      <c r="U3009" s="58">
        <f>Table4[[#This Row],[ سعر اليومية ]]*Table4[[#This Row],[عدد الدورات ]]-Table4[[#This Row],[سعر يومية السائق]]*L3009</f>
        <v>0</v>
      </c>
      <c r="V3009" s="58">
        <f>U3009-Table4[[#This Row],[W/H  3%]]</f>
        <v>0</v>
      </c>
      <c r="W3009" s="66" t="str">
        <f>Table4[[#This Row],[اليوم]]&amp;Table4[[#This Row],[الشهر ]]&amp;Table4[[#This Row],[العام]]</f>
        <v/>
      </c>
      <c r="X3009" s="66" t="s">
        <v>304</v>
      </c>
    </row>
    <row r="3010" spans="1:24" x14ac:dyDescent="0.3">
      <c r="A3010" s="62"/>
      <c r="B3010" s="62"/>
      <c r="C3010" s="62"/>
      <c r="D3010" s="41" t="e">
        <f t="shared" si="132"/>
        <v>#N/A</v>
      </c>
      <c r="E3010" s="4"/>
      <c r="F3010" s="41" t="e">
        <f>VLOOKUP(E3010,mapping!C:J,2,FALSE)</f>
        <v>#N/A</v>
      </c>
      <c r="G3010" s="41">
        <f>IFERROR(VLOOKUP(F3010,mapping!$D$3:$J$200,2,FALSE),0)</f>
        <v>0</v>
      </c>
      <c r="H3010" s="41">
        <f>IFERROR(VLOOKUP(F3010,mapping!$D$3:$J$200,3,FALSE),0)</f>
        <v>0</v>
      </c>
      <c r="I3010" s="41">
        <f>IFERROR(VLOOKUP(F3010,mapping!$D$3:$J$200,4,FALSE),0)</f>
        <v>0</v>
      </c>
      <c r="J3010" s="41">
        <f>IFERROR(VLOOKUP(F3010,mapping!$D$3:$J$200,5,FALSE),0)</f>
        <v>0</v>
      </c>
      <c r="K3010" s="63">
        <f>IF(W3010=mapping!$N$1,IFERROR(VLOOKUP(Table4[[#This Row],[Column1]],mapping!A:L,11,FALSE),0),IF(W3010&gt;mapping!$N$1,IFERROR(VLOOKUP(Table4[[#This Row],[Column1]],mapping!A:L,11,FALSE),0),))</f>
        <v>0</v>
      </c>
      <c r="L3010" s="139"/>
      <c r="M3010" s="60">
        <f>IF(W3010=mapping!$N$1,IFERROR(VLOOKUP(Table4[[#This Row],[Column1]],mapping!A:L,12,FALSE),0),IF(W3010&gt;mapping!$N$1,IFERROR(VLOOKUP(Table4[[#This Row],[Column1]],mapping!A:L,12,FALSE),0),0))</f>
        <v>0</v>
      </c>
      <c r="N3010" s="58">
        <f>Table4[[#This Row],[ سعر اليومية ]]*3%*Table4[[#This Row],[عدد الدورات ]]</f>
        <v>0</v>
      </c>
      <c r="O3010" s="56">
        <f>Table4[[#This Row],[ سعر اليومية ]]*Table4[[#This Row],[عدد الدورات ]]-N3010</f>
        <v>0</v>
      </c>
      <c r="P3010" s="194"/>
      <c r="Q3010" s="194"/>
      <c r="R3010" s="194"/>
      <c r="S3010" s="58">
        <f>(Table4[[#This Row],[سعر يومية السائق]]*Table4[[#This Row],[عدد الدورات ]])-SUM(Table4[[#This Row],[سلف ]:[خصم ]])+Table4[[#This Row],[اضافي ]]</f>
        <v>0</v>
      </c>
      <c r="U3010" s="58">
        <f>Table4[[#This Row],[ سعر اليومية ]]*Table4[[#This Row],[عدد الدورات ]]-Table4[[#This Row],[سعر يومية السائق]]*L3010</f>
        <v>0</v>
      </c>
      <c r="V3010" s="58">
        <f>U3010-Table4[[#This Row],[W/H  3%]]</f>
        <v>0</v>
      </c>
      <c r="W3010" s="66" t="str">
        <f>Table4[[#This Row],[اليوم]]&amp;Table4[[#This Row],[الشهر ]]&amp;Table4[[#This Row],[العام]]</f>
        <v/>
      </c>
      <c r="X3010" s="66" t="s">
        <v>304</v>
      </c>
    </row>
    <row r="3011" spans="1:24" x14ac:dyDescent="0.3">
      <c r="A3011" s="62"/>
      <c r="B3011" s="62"/>
      <c r="C3011" s="62"/>
      <c r="D3011" s="41" t="e">
        <f t="shared" si="132"/>
        <v>#N/A</v>
      </c>
      <c r="E3011" s="4"/>
      <c r="F3011" s="41" t="e">
        <f>VLOOKUP(E3011,mapping!C:J,2,FALSE)</f>
        <v>#N/A</v>
      </c>
      <c r="G3011" s="41">
        <f>IFERROR(VLOOKUP(F3011,mapping!$D$3:$J$200,2,FALSE),0)</f>
        <v>0</v>
      </c>
      <c r="H3011" s="41">
        <f>IFERROR(VLOOKUP(F3011,mapping!$D$3:$J$200,3,FALSE),0)</f>
        <v>0</v>
      </c>
      <c r="I3011" s="41">
        <f>IFERROR(VLOOKUP(F3011,mapping!$D$3:$J$200,4,FALSE),0)</f>
        <v>0</v>
      </c>
      <c r="J3011" s="41">
        <f>IFERROR(VLOOKUP(F3011,mapping!$D$3:$J$200,5,FALSE),0)</f>
        <v>0</v>
      </c>
      <c r="K3011" s="63">
        <f>IF(W3011=mapping!$N$1,IFERROR(VLOOKUP(Table4[[#This Row],[Column1]],mapping!A:L,11,FALSE),0),IF(W3011&gt;mapping!$N$1,IFERROR(VLOOKUP(Table4[[#This Row],[Column1]],mapping!A:L,11,FALSE),0),))</f>
        <v>0</v>
      </c>
      <c r="L3011" s="139"/>
      <c r="M3011" s="60">
        <f>IF(W3011=mapping!$N$1,IFERROR(VLOOKUP(Table4[[#This Row],[Column1]],mapping!A:L,12,FALSE),0),IF(W3011&gt;mapping!$N$1,IFERROR(VLOOKUP(Table4[[#This Row],[Column1]],mapping!A:L,12,FALSE),0),0))</f>
        <v>0</v>
      </c>
      <c r="N3011" s="58">
        <f>Table4[[#This Row],[ سعر اليومية ]]*3%*Table4[[#This Row],[عدد الدورات ]]</f>
        <v>0</v>
      </c>
      <c r="O3011" s="56">
        <f>Table4[[#This Row],[ سعر اليومية ]]*Table4[[#This Row],[عدد الدورات ]]-N3011</f>
        <v>0</v>
      </c>
      <c r="P3011" s="194"/>
      <c r="Q3011" s="194"/>
      <c r="R3011" s="194"/>
      <c r="S3011" s="58">
        <f>(Table4[[#This Row],[سعر يومية السائق]]*Table4[[#This Row],[عدد الدورات ]])-SUM(Table4[[#This Row],[سلف ]:[خصم ]])+Table4[[#This Row],[اضافي ]]</f>
        <v>0</v>
      </c>
      <c r="U3011" s="58">
        <f>Table4[[#This Row],[ سعر اليومية ]]*Table4[[#This Row],[عدد الدورات ]]-Table4[[#This Row],[سعر يومية السائق]]*L3011</f>
        <v>0</v>
      </c>
      <c r="V3011" s="58">
        <f>U3011-Table4[[#This Row],[W/H  3%]]</f>
        <v>0</v>
      </c>
      <c r="W3011" s="66" t="str">
        <f>Table4[[#This Row],[اليوم]]&amp;Table4[[#This Row],[الشهر ]]&amp;Table4[[#This Row],[العام]]</f>
        <v/>
      </c>
      <c r="X3011" s="66" t="s">
        <v>304</v>
      </c>
    </row>
    <row r="3012" spans="1:24" x14ac:dyDescent="0.3">
      <c r="A3012" s="62"/>
      <c r="B3012" s="62"/>
      <c r="C3012" s="62"/>
      <c r="D3012" s="41" t="e">
        <f t="shared" si="132"/>
        <v>#N/A</v>
      </c>
      <c r="E3012" s="4"/>
      <c r="F3012" s="41" t="e">
        <f>VLOOKUP(E3012,mapping!C:J,2,FALSE)</f>
        <v>#N/A</v>
      </c>
      <c r="G3012" s="41">
        <f>IFERROR(VLOOKUP(F3012,mapping!$D$3:$J$200,2,FALSE),0)</f>
        <v>0</v>
      </c>
      <c r="H3012" s="41">
        <f>IFERROR(VLOOKUP(F3012,mapping!$D$3:$J$200,3,FALSE),0)</f>
        <v>0</v>
      </c>
      <c r="I3012" s="41">
        <f>IFERROR(VLOOKUP(F3012,mapping!$D$3:$J$200,4,FALSE),0)</f>
        <v>0</v>
      </c>
      <c r="J3012" s="41">
        <f>IFERROR(VLOOKUP(F3012,mapping!$D$3:$J$200,5,FALSE),0)</f>
        <v>0</v>
      </c>
      <c r="K3012" s="63">
        <f>IF(W3012=mapping!$N$1,IFERROR(VLOOKUP(Table4[[#This Row],[Column1]],mapping!A:L,11,FALSE),0),IF(W3012&gt;mapping!$N$1,IFERROR(VLOOKUP(Table4[[#This Row],[Column1]],mapping!A:L,11,FALSE),0),))</f>
        <v>0</v>
      </c>
      <c r="L3012" s="139"/>
      <c r="M3012" s="60">
        <f>IF(W3012=mapping!$N$1,IFERROR(VLOOKUP(Table4[[#This Row],[Column1]],mapping!A:L,12,FALSE),0),IF(W3012&gt;mapping!$N$1,IFERROR(VLOOKUP(Table4[[#This Row],[Column1]],mapping!A:L,12,FALSE),0),0))</f>
        <v>0</v>
      </c>
      <c r="N3012" s="58">
        <f>Table4[[#This Row],[ سعر اليومية ]]*3%*Table4[[#This Row],[عدد الدورات ]]</f>
        <v>0</v>
      </c>
      <c r="O3012" s="56">
        <f>Table4[[#This Row],[ سعر اليومية ]]*Table4[[#This Row],[عدد الدورات ]]-N3012</f>
        <v>0</v>
      </c>
      <c r="P3012" s="194"/>
      <c r="Q3012" s="194"/>
      <c r="R3012" s="194"/>
      <c r="S3012" s="58">
        <f>(Table4[[#This Row],[سعر يومية السائق]]*Table4[[#This Row],[عدد الدورات ]])-SUM(Table4[[#This Row],[سلف ]:[خصم ]])+Table4[[#This Row],[اضافي ]]</f>
        <v>0</v>
      </c>
      <c r="U3012" s="58">
        <f>Table4[[#This Row],[ سعر اليومية ]]*Table4[[#This Row],[عدد الدورات ]]-Table4[[#This Row],[سعر يومية السائق]]*L3012</f>
        <v>0</v>
      </c>
      <c r="V3012" s="58">
        <f>U3012-Table4[[#This Row],[W/H  3%]]</f>
        <v>0</v>
      </c>
      <c r="W3012" s="66" t="str">
        <f>Table4[[#This Row],[اليوم]]&amp;Table4[[#This Row],[الشهر ]]&amp;Table4[[#This Row],[العام]]</f>
        <v/>
      </c>
      <c r="X3012" s="66" t="s">
        <v>304</v>
      </c>
    </row>
    <row r="3013" spans="1:24" x14ac:dyDescent="0.3">
      <c r="A3013" s="62"/>
      <c r="B3013" s="62"/>
      <c r="C3013" s="62"/>
      <c r="D3013" s="41" t="e">
        <f t="shared" si="132"/>
        <v>#N/A</v>
      </c>
      <c r="E3013" s="4"/>
      <c r="F3013" s="41" t="e">
        <f>VLOOKUP(E3013,mapping!C:J,2,FALSE)</f>
        <v>#N/A</v>
      </c>
      <c r="G3013" s="41">
        <f>IFERROR(VLOOKUP(F3013,mapping!$D$3:$J$200,2,FALSE),0)</f>
        <v>0</v>
      </c>
      <c r="H3013" s="41">
        <f>IFERROR(VLOOKUP(F3013,mapping!$D$3:$J$200,3,FALSE),0)</f>
        <v>0</v>
      </c>
      <c r="I3013" s="41">
        <f>IFERROR(VLOOKUP(F3013,mapping!$D$3:$J$200,4,FALSE),0)</f>
        <v>0</v>
      </c>
      <c r="J3013" s="41">
        <f>IFERROR(VLOOKUP(F3013,mapping!$D$3:$J$200,5,FALSE),0)</f>
        <v>0</v>
      </c>
      <c r="K3013" s="63">
        <f>IF(W3013=mapping!$N$1,IFERROR(VLOOKUP(Table4[[#This Row],[Column1]],mapping!A:L,11,FALSE),0),IF(W3013&gt;mapping!$N$1,IFERROR(VLOOKUP(Table4[[#This Row],[Column1]],mapping!A:L,11,FALSE),0),))</f>
        <v>0</v>
      </c>
      <c r="L3013" s="139"/>
      <c r="M3013" s="60">
        <f>IF(W3013=mapping!$N$1,IFERROR(VLOOKUP(Table4[[#This Row],[Column1]],mapping!A:L,12,FALSE),0),IF(W3013&gt;mapping!$N$1,IFERROR(VLOOKUP(Table4[[#This Row],[Column1]],mapping!A:L,12,FALSE),0),0))</f>
        <v>0</v>
      </c>
      <c r="N3013" s="58">
        <f>Table4[[#This Row],[ سعر اليومية ]]*3%*Table4[[#This Row],[عدد الدورات ]]</f>
        <v>0</v>
      </c>
      <c r="O3013" s="56">
        <f>Table4[[#This Row],[ سعر اليومية ]]*Table4[[#This Row],[عدد الدورات ]]-N3013</f>
        <v>0</v>
      </c>
      <c r="P3013" s="194"/>
      <c r="Q3013" s="194"/>
      <c r="R3013" s="194"/>
      <c r="S3013" s="58">
        <f>(Table4[[#This Row],[سعر يومية السائق]]*Table4[[#This Row],[عدد الدورات ]])-SUM(Table4[[#This Row],[سلف ]:[خصم ]])+Table4[[#This Row],[اضافي ]]</f>
        <v>0</v>
      </c>
      <c r="U3013" s="58">
        <f>Table4[[#This Row],[ سعر اليومية ]]*Table4[[#This Row],[عدد الدورات ]]-Table4[[#This Row],[سعر يومية السائق]]*L3013</f>
        <v>0</v>
      </c>
      <c r="V3013" s="58">
        <f>U3013-Table4[[#This Row],[W/H  3%]]</f>
        <v>0</v>
      </c>
      <c r="W3013" s="66" t="str">
        <f>Table4[[#This Row],[اليوم]]&amp;Table4[[#This Row],[الشهر ]]&amp;Table4[[#This Row],[العام]]</f>
        <v/>
      </c>
      <c r="X3013" s="66" t="s">
        <v>304</v>
      </c>
    </row>
    <row r="3014" spans="1:24" x14ac:dyDescent="0.3">
      <c r="A3014" s="62"/>
      <c r="B3014" s="62"/>
      <c r="C3014" s="62"/>
      <c r="D3014" s="41" t="e">
        <f t="shared" si="132"/>
        <v>#N/A</v>
      </c>
      <c r="E3014" s="4"/>
      <c r="F3014" s="41" t="e">
        <f>VLOOKUP(E3014,mapping!C:J,2,FALSE)</f>
        <v>#N/A</v>
      </c>
      <c r="G3014" s="41">
        <f>IFERROR(VLOOKUP(F3014,mapping!$D$3:$J$200,2,FALSE),0)</f>
        <v>0</v>
      </c>
      <c r="H3014" s="41">
        <f>IFERROR(VLOOKUP(F3014,mapping!$D$3:$J$200,3,FALSE),0)</f>
        <v>0</v>
      </c>
      <c r="I3014" s="41">
        <f>IFERROR(VLOOKUP(F3014,mapping!$D$3:$J$200,4,FALSE),0)</f>
        <v>0</v>
      </c>
      <c r="J3014" s="41">
        <f>IFERROR(VLOOKUP(F3014,mapping!$D$3:$J$200,5,FALSE),0)</f>
        <v>0</v>
      </c>
      <c r="K3014" s="63">
        <f>IF(W3014=mapping!$N$1,IFERROR(VLOOKUP(Table4[[#This Row],[Column1]],mapping!A:L,11,FALSE),0),IF(W3014&gt;mapping!$N$1,IFERROR(VLOOKUP(Table4[[#This Row],[Column1]],mapping!A:L,11,FALSE),0),))</f>
        <v>0</v>
      </c>
      <c r="L3014" s="139"/>
      <c r="M3014" s="60">
        <f>IF(W3014=mapping!$N$1,IFERROR(VLOOKUP(Table4[[#This Row],[Column1]],mapping!A:L,12,FALSE),0),IF(W3014&gt;mapping!$N$1,IFERROR(VLOOKUP(Table4[[#This Row],[Column1]],mapping!A:L,12,FALSE),0),0))</f>
        <v>0</v>
      </c>
      <c r="N3014" s="58">
        <f>Table4[[#This Row],[ سعر اليومية ]]*3%*Table4[[#This Row],[عدد الدورات ]]</f>
        <v>0</v>
      </c>
      <c r="O3014" s="56">
        <f>Table4[[#This Row],[ سعر اليومية ]]*Table4[[#This Row],[عدد الدورات ]]-N3014</f>
        <v>0</v>
      </c>
      <c r="P3014" s="194"/>
      <c r="Q3014" s="194"/>
      <c r="R3014" s="194"/>
      <c r="S3014" s="58">
        <f>(Table4[[#This Row],[سعر يومية السائق]]*Table4[[#This Row],[عدد الدورات ]])-SUM(Table4[[#This Row],[سلف ]:[خصم ]])+Table4[[#This Row],[اضافي ]]</f>
        <v>0</v>
      </c>
      <c r="U3014" s="58">
        <f>Table4[[#This Row],[ سعر اليومية ]]*Table4[[#This Row],[عدد الدورات ]]-Table4[[#This Row],[سعر يومية السائق]]*L3014</f>
        <v>0</v>
      </c>
      <c r="V3014" s="58">
        <f>U3014-Table4[[#This Row],[W/H  3%]]</f>
        <v>0</v>
      </c>
      <c r="W3014" s="66" t="str">
        <f>Table4[[#This Row],[اليوم]]&amp;Table4[[#This Row],[الشهر ]]&amp;Table4[[#This Row],[العام]]</f>
        <v/>
      </c>
      <c r="X3014" s="66" t="s">
        <v>304</v>
      </c>
    </row>
    <row r="3015" spans="1:24" x14ac:dyDescent="0.3">
      <c r="A3015" s="62"/>
      <c r="B3015" s="62"/>
      <c r="C3015" s="62"/>
      <c r="D3015" s="41" t="e">
        <f t="shared" si="132"/>
        <v>#N/A</v>
      </c>
      <c r="E3015" s="4"/>
      <c r="F3015" s="41" t="e">
        <f>VLOOKUP(E3015,mapping!C:J,2,FALSE)</f>
        <v>#N/A</v>
      </c>
      <c r="G3015" s="41">
        <f>IFERROR(VLOOKUP(F3015,mapping!$D$3:$J$200,2,FALSE),0)</f>
        <v>0</v>
      </c>
      <c r="H3015" s="41">
        <f>IFERROR(VLOOKUP(F3015,mapping!$D$3:$J$200,3,FALSE),0)</f>
        <v>0</v>
      </c>
      <c r="I3015" s="41">
        <f>IFERROR(VLOOKUP(F3015,mapping!$D$3:$J$200,4,FALSE),0)</f>
        <v>0</v>
      </c>
      <c r="J3015" s="41">
        <f>IFERROR(VLOOKUP(F3015,mapping!$D$3:$J$200,5,FALSE),0)</f>
        <v>0</v>
      </c>
      <c r="K3015" s="63">
        <f>IF(W3015=mapping!$N$1,IFERROR(VLOOKUP(Table4[[#This Row],[Column1]],mapping!A:L,11,FALSE),0),IF(W3015&gt;mapping!$N$1,IFERROR(VLOOKUP(Table4[[#This Row],[Column1]],mapping!A:L,11,FALSE),0),))</f>
        <v>0</v>
      </c>
      <c r="L3015" s="139"/>
      <c r="M3015" s="60">
        <f>IF(W3015=mapping!$N$1,IFERROR(VLOOKUP(Table4[[#This Row],[Column1]],mapping!A:L,12,FALSE),0),IF(W3015&gt;mapping!$N$1,IFERROR(VLOOKUP(Table4[[#This Row],[Column1]],mapping!A:L,12,FALSE),0),0))</f>
        <v>0</v>
      </c>
      <c r="N3015" s="58">
        <f>Table4[[#This Row],[ سعر اليومية ]]*3%*Table4[[#This Row],[عدد الدورات ]]</f>
        <v>0</v>
      </c>
      <c r="O3015" s="56">
        <f>Table4[[#This Row],[ سعر اليومية ]]*Table4[[#This Row],[عدد الدورات ]]-N3015</f>
        <v>0</v>
      </c>
      <c r="P3015" s="194"/>
      <c r="Q3015" s="194"/>
      <c r="R3015" s="194"/>
      <c r="S3015" s="58">
        <f>(Table4[[#This Row],[سعر يومية السائق]]*Table4[[#This Row],[عدد الدورات ]])-SUM(Table4[[#This Row],[سلف ]:[خصم ]])+Table4[[#This Row],[اضافي ]]</f>
        <v>0</v>
      </c>
      <c r="U3015" s="58">
        <f>Table4[[#This Row],[ سعر اليومية ]]*Table4[[#This Row],[عدد الدورات ]]-Table4[[#This Row],[سعر يومية السائق]]*L3015</f>
        <v>0</v>
      </c>
      <c r="V3015" s="58">
        <f>U3015-Table4[[#This Row],[W/H  3%]]</f>
        <v>0</v>
      </c>
      <c r="W3015" s="66" t="str">
        <f>Table4[[#This Row],[اليوم]]&amp;Table4[[#This Row],[الشهر ]]&amp;Table4[[#This Row],[العام]]</f>
        <v/>
      </c>
      <c r="X3015" s="66" t="s">
        <v>304</v>
      </c>
    </row>
    <row r="3016" spans="1:24" x14ac:dyDescent="0.3">
      <c r="A3016" s="62"/>
      <c r="B3016" s="62"/>
      <c r="C3016" s="62"/>
      <c r="D3016" s="41" t="e">
        <f t="shared" si="132"/>
        <v>#N/A</v>
      </c>
      <c r="E3016" s="4"/>
      <c r="F3016" s="41" t="e">
        <f>VLOOKUP(E3016,mapping!C:J,2,FALSE)</f>
        <v>#N/A</v>
      </c>
      <c r="G3016" s="41">
        <f>IFERROR(VLOOKUP(F3016,mapping!$D$3:$J$200,2,FALSE),0)</f>
        <v>0</v>
      </c>
      <c r="H3016" s="41">
        <f>IFERROR(VLOOKUP(F3016,mapping!$D$3:$J$200,3,FALSE),0)</f>
        <v>0</v>
      </c>
      <c r="I3016" s="41">
        <f>IFERROR(VLOOKUP(F3016,mapping!$D$3:$J$200,4,FALSE),0)</f>
        <v>0</v>
      </c>
      <c r="J3016" s="41">
        <f>IFERROR(VLOOKUP(F3016,mapping!$D$3:$J$200,5,FALSE),0)</f>
        <v>0</v>
      </c>
      <c r="K3016" s="63">
        <f>IF(W3016=mapping!$N$1,IFERROR(VLOOKUP(Table4[[#This Row],[Column1]],mapping!A:L,11,FALSE),0),IF(W3016&gt;mapping!$N$1,IFERROR(VLOOKUP(Table4[[#This Row],[Column1]],mapping!A:L,11,FALSE),0),))</f>
        <v>0</v>
      </c>
      <c r="L3016" s="139"/>
      <c r="M3016" s="60">
        <f>IF(W3016=mapping!$N$1,IFERROR(VLOOKUP(Table4[[#This Row],[Column1]],mapping!A:L,12,FALSE),0),IF(W3016&gt;mapping!$N$1,IFERROR(VLOOKUP(Table4[[#This Row],[Column1]],mapping!A:L,12,FALSE),0),0))</f>
        <v>0</v>
      </c>
      <c r="N3016" s="58">
        <f>Table4[[#This Row],[ سعر اليومية ]]*3%*Table4[[#This Row],[عدد الدورات ]]</f>
        <v>0</v>
      </c>
      <c r="O3016" s="56">
        <f>Table4[[#This Row],[ سعر اليومية ]]*Table4[[#This Row],[عدد الدورات ]]-N3016</f>
        <v>0</v>
      </c>
      <c r="P3016" s="194"/>
      <c r="Q3016" s="194"/>
      <c r="R3016" s="194"/>
      <c r="S3016" s="58">
        <f>(Table4[[#This Row],[سعر يومية السائق]]*Table4[[#This Row],[عدد الدورات ]])-SUM(Table4[[#This Row],[سلف ]:[خصم ]])+Table4[[#This Row],[اضافي ]]</f>
        <v>0</v>
      </c>
      <c r="U3016" s="58">
        <f>Table4[[#This Row],[ سعر اليومية ]]*Table4[[#This Row],[عدد الدورات ]]-Table4[[#This Row],[سعر يومية السائق]]*L3016</f>
        <v>0</v>
      </c>
      <c r="V3016" s="58">
        <f>U3016-Table4[[#This Row],[W/H  3%]]</f>
        <v>0</v>
      </c>
      <c r="W3016" s="66" t="str">
        <f>Table4[[#This Row],[اليوم]]&amp;Table4[[#This Row],[الشهر ]]&amp;Table4[[#This Row],[العام]]</f>
        <v/>
      </c>
      <c r="X3016" s="66" t="s">
        <v>304</v>
      </c>
    </row>
    <row r="3017" spans="1:24" x14ac:dyDescent="0.3">
      <c r="A3017" s="62"/>
      <c r="B3017" s="62"/>
      <c r="C3017" s="62"/>
      <c r="D3017" s="41" t="e">
        <f t="shared" si="132"/>
        <v>#N/A</v>
      </c>
      <c r="E3017" s="4"/>
      <c r="F3017" s="41" t="e">
        <f>VLOOKUP(E3017,mapping!C:J,2,FALSE)</f>
        <v>#N/A</v>
      </c>
      <c r="G3017" s="41">
        <f>IFERROR(VLOOKUP(F3017,mapping!$D$3:$J$200,2,FALSE),0)</f>
        <v>0</v>
      </c>
      <c r="H3017" s="41">
        <f>IFERROR(VLOOKUP(F3017,mapping!$D$3:$J$200,3,FALSE),0)</f>
        <v>0</v>
      </c>
      <c r="I3017" s="41">
        <f>IFERROR(VLOOKUP(F3017,mapping!$D$3:$J$200,4,FALSE),0)</f>
        <v>0</v>
      </c>
      <c r="J3017" s="41">
        <f>IFERROR(VLOOKUP(F3017,mapping!$D$3:$J$200,5,FALSE),0)</f>
        <v>0</v>
      </c>
      <c r="K3017" s="63">
        <f>IF(W3017=mapping!$N$1,IFERROR(VLOOKUP(Table4[[#This Row],[Column1]],mapping!A:L,11,FALSE),0),IF(W3017&gt;mapping!$N$1,IFERROR(VLOOKUP(Table4[[#This Row],[Column1]],mapping!A:L,11,FALSE),0),))</f>
        <v>0</v>
      </c>
      <c r="L3017" s="139"/>
      <c r="M3017" s="60">
        <f>IF(W3017=mapping!$N$1,IFERROR(VLOOKUP(Table4[[#This Row],[Column1]],mapping!A:L,12,FALSE),0),IF(W3017&gt;mapping!$N$1,IFERROR(VLOOKUP(Table4[[#This Row],[Column1]],mapping!A:L,12,FALSE),0),0))</f>
        <v>0</v>
      </c>
      <c r="N3017" s="58">
        <f>Table4[[#This Row],[ سعر اليومية ]]*3%*Table4[[#This Row],[عدد الدورات ]]</f>
        <v>0</v>
      </c>
      <c r="O3017" s="56">
        <f>Table4[[#This Row],[ سعر اليومية ]]*Table4[[#This Row],[عدد الدورات ]]-N3017</f>
        <v>0</v>
      </c>
      <c r="P3017" s="194"/>
      <c r="Q3017" s="194"/>
      <c r="R3017" s="194"/>
      <c r="S3017" s="58">
        <f>(Table4[[#This Row],[سعر يومية السائق]]*Table4[[#This Row],[عدد الدورات ]])-SUM(Table4[[#This Row],[سلف ]:[خصم ]])+Table4[[#This Row],[اضافي ]]</f>
        <v>0</v>
      </c>
      <c r="U3017" s="58">
        <f>Table4[[#This Row],[ سعر اليومية ]]*Table4[[#This Row],[عدد الدورات ]]-Table4[[#This Row],[سعر يومية السائق]]*L3017</f>
        <v>0</v>
      </c>
      <c r="V3017" s="58">
        <f>U3017-Table4[[#This Row],[W/H  3%]]</f>
        <v>0</v>
      </c>
      <c r="W3017" s="66" t="str">
        <f>Table4[[#This Row],[اليوم]]&amp;Table4[[#This Row],[الشهر ]]&amp;Table4[[#This Row],[العام]]</f>
        <v/>
      </c>
      <c r="X3017" s="66" t="s">
        <v>304</v>
      </c>
    </row>
    <row r="3018" spans="1:24" x14ac:dyDescent="0.3">
      <c r="A3018" s="62"/>
      <c r="B3018" s="62"/>
      <c r="C3018" s="62"/>
      <c r="D3018" s="41" t="e">
        <f t="shared" si="132"/>
        <v>#N/A</v>
      </c>
      <c r="E3018" s="4"/>
      <c r="F3018" s="41" t="e">
        <f>VLOOKUP(E3018,mapping!C:J,2,FALSE)</f>
        <v>#N/A</v>
      </c>
      <c r="G3018" s="41">
        <f>IFERROR(VLOOKUP(F3018,mapping!$D$3:$J$200,2,FALSE),0)</f>
        <v>0</v>
      </c>
      <c r="H3018" s="41">
        <f>IFERROR(VLOOKUP(F3018,mapping!$D$3:$J$200,3,FALSE),0)</f>
        <v>0</v>
      </c>
      <c r="I3018" s="41">
        <f>IFERROR(VLOOKUP(F3018,mapping!$D$3:$J$200,4,FALSE),0)</f>
        <v>0</v>
      </c>
      <c r="J3018" s="41">
        <f>IFERROR(VLOOKUP(F3018,mapping!$D$3:$J$200,5,FALSE),0)</f>
        <v>0</v>
      </c>
      <c r="K3018" s="63">
        <f>IF(W3018=mapping!$N$1,IFERROR(VLOOKUP(Table4[[#This Row],[Column1]],mapping!A:L,11,FALSE),0),IF(W3018&gt;mapping!$N$1,IFERROR(VLOOKUP(Table4[[#This Row],[Column1]],mapping!A:L,11,FALSE),0),))</f>
        <v>0</v>
      </c>
      <c r="L3018" s="139"/>
      <c r="M3018" s="60">
        <f>IF(W3018=mapping!$N$1,IFERROR(VLOOKUP(Table4[[#This Row],[Column1]],mapping!A:L,12,FALSE),0),IF(W3018&gt;mapping!$N$1,IFERROR(VLOOKUP(Table4[[#This Row],[Column1]],mapping!A:L,12,FALSE),0),0))</f>
        <v>0</v>
      </c>
      <c r="N3018" s="58">
        <f>Table4[[#This Row],[ سعر اليومية ]]*3%*Table4[[#This Row],[عدد الدورات ]]</f>
        <v>0</v>
      </c>
      <c r="O3018" s="56">
        <f>Table4[[#This Row],[ سعر اليومية ]]*Table4[[#This Row],[عدد الدورات ]]-N3018</f>
        <v>0</v>
      </c>
      <c r="P3018" s="194"/>
      <c r="Q3018" s="194"/>
      <c r="R3018" s="194"/>
      <c r="S3018" s="58">
        <f>(Table4[[#This Row],[سعر يومية السائق]]*Table4[[#This Row],[عدد الدورات ]])-SUM(Table4[[#This Row],[سلف ]:[خصم ]])+Table4[[#This Row],[اضافي ]]</f>
        <v>0</v>
      </c>
      <c r="U3018" s="58">
        <f>Table4[[#This Row],[ سعر اليومية ]]*Table4[[#This Row],[عدد الدورات ]]-Table4[[#This Row],[سعر يومية السائق]]*L3018</f>
        <v>0</v>
      </c>
      <c r="V3018" s="58">
        <f>U3018-Table4[[#This Row],[W/H  3%]]</f>
        <v>0</v>
      </c>
      <c r="W3018" s="66" t="str">
        <f>Table4[[#This Row],[اليوم]]&amp;Table4[[#This Row],[الشهر ]]&amp;Table4[[#This Row],[العام]]</f>
        <v/>
      </c>
      <c r="X3018" s="66" t="s">
        <v>304</v>
      </c>
    </row>
    <row r="3019" spans="1:24" x14ac:dyDescent="0.3">
      <c r="A3019" s="62"/>
      <c r="B3019" s="62"/>
      <c r="C3019" s="62"/>
      <c r="D3019" s="41" t="e">
        <f t="shared" si="132"/>
        <v>#N/A</v>
      </c>
      <c r="E3019" s="4"/>
      <c r="F3019" s="41" t="e">
        <f>VLOOKUP(E3019,mapping!C:J,2,FALSE)</f>
        <v>#N/A</v>
      </c>
      <c r="G3019" s="41">
        <f>IFERROR(VLOOKUP(F3019,mapping!$D$3:$J$200,2,FALSE),0)</f>
        <v>0</v>
      </c>
      <c r="H3019" s="41">
        <f>IFERROR(VLOOKUP(F3019,mapping!$D$3:$J$200,3,FALSE),0)</f>
        <v>0</v>
      </c>
      <c r="I3019" s="41">
        <f>IFERROR(VLOOKUP(F3019,mapping!$D$3:$J$200,4,FALSE),0)</f>
        <v>0</v>
      </c>
      <c r="J3019" s="41">
        <f>IFERROR(VLOOKUP(F3019,mapping!$D$3:$J$200,5,FALSE),0)</f>
        <v>0</v>
      </c>
      <c r="K3019" s="63">
        <f>IF(W3019=mapping!$N$1,IFERROR(VLOOKUP(Table4[[#This Row],[Column1]],mapping!A:L,11,FALSE),0),IF(W3019&gt;mapping!$N$1,IFERROR(VLOOKUP(Table4[[#This Row],[Column1]],mapping!A:L,11,FALSE),0),))</f>
        <v>0</v>
      </c>
      <c r="L3019" s="139"/>
      <c r="M3019" s="60">
        <f>IF(W3019=mapping!$N$1,IFERROR(VLOOKUP(Table4[[#This Row],[Column1]],mapping!A:L,12,FALSE),0),IF(W3019&gt;mapping!$N$1,IFERROR(VLOOKUP(Table4[[#This Row],[Column1]],mapping!A:L,12,FALSE),0),0))</f>
        <v>0</v>
      </c>
      <c r="N3019" s="58">
        <f>Table4[[#This Row],[ سعر اليومية ]]*3%*Table4[[#This Row],[عدد الدورات ]]</f>
        <v>0</v>
      </c>
      <c r="O3019" s="56">
        <f>Table4[[#This Row],[ سعر اليومية ]]*Table4[[#This Row],[عدد الدورات ]]-N3019</f>
        <v>0</v>
      </c>
      <c r="P3019" s="194"/>
      <c r="Q3019" s="194"/>
      <c r="R3019" s="194"/>
      <c r="S3019" s="58">
        <f>(Table4[[#This Row],[سعر يومية السائق]]*Table4[[#This Row],[عدد الدورات ]])-SUM(Table4[[#This Row],[سلف ]:[خصم ]])+Table4[[#This Row],[اضافي ]]</f>
        <v>0</v>
      </c>
      <c r="U3019" s="58">
        <f>Table4[[#This Row],[ سعر اليومية ]]*Table4[[#This Row],[عدد الدورات ]]-Table4[[#This Row],[سعر يومية السائق]]*L3019</f>
        <v>0</v>
      </c>
      <c r="V3019" s="58">
        <f>U3019-Table4[[#This Row],[W/H  3%]]</f>
        <v>0</v>
      </c>
      <c r="W3019" s="66" t="str">
        <f>Table4[[#This Row],[اليوم]]&amp;Table4[[#This Row],[الشهر ]]&amp;Table4[[#This Row],[العام]]</f>
        <v/>
      </c>
      <c r="X3019" s="66" t="s">
        <v>304</v>
      </c>
    </row>
    <row r="3020" spans="1:24" x14ac:dyDescent="0.3">
      <c r="A3020" s="62"/>
      <c r="B3020" s="62"/>
      <c r="C3020" s="62"/>
      <c r="D3020" s="41" t="e">
        <f t="shared" si="132"/>
        <v>#N/A</v>
      </c>
      <c r="E3020" s="4"/>
      <c r="F3020" s="41" t="e">
        <f>VLOOKUP(E3020,mapping!C:J,2,FALSE)</f>
        <v>#N/A</v>
      </c>
      <c r="G3020" s="41">
        <f>IFERROR(VLOOKUP(F3020,mapping!$D$3:$J$200,2,FALSE),0)</f>
        <v>0</v>
      </c>
      <c r="H3020" s="41">
        <f>IFERROR(VLOOKUP(F3020,mapping!$D$3:$J$200,3,FALSE),0)</f>
        <v>0</v>
      </c>
      <c r="I3020" s="41">
        <f>IFERROR(VLOOKUP(F3020,mapping!$D$3:$J$200,4,FALSE),0)</f>
        <v>0</v>
      </c>
      <c r="J3020" s="41">
        <f>IFERROR(VLOOKUP(F3020,mapping!$D$3:$J$200,5,FALSE),0)</f>
        <v>0</v>
      </c>
      <c r="K3020" s="63">
        <f>IF(W3020=mapping!$N$1,IFERROR(VLOOKUP(Table4[[#This Row],[Column1]],mapping!A:L,11,FALSE),0),IF(W3020&gt;mapping!$N$1,IFERROR(VLOOKUP(Table4[[#This Row],[Column1]],mapping!A:L,11,FALSE),0),))</f>
        <v>0</v>
      </c>
      <c r="L3020" s="139"/>
      <c r="M3020" s="60">
        <f>IF(W3020=mapping!$N$1,IFERROR(VLOOKUP(Table4[[#This Row],[Column1]],mapping!A:L,12,FALSE),0),IF(W3020&gt;mapping!$N$1,IFERROR(VLOOKUP(Table4[[#This Row],[Column1]],mapping!A:L,12,FALSE),0),0))</f>
        <v>0</v>
      </c>
      <c r="N3020" s="58">
        <f>Table4[[#This Row],[ سعر اليومية ]]*3%*Table4[[#This Row],[عدد الدورات ]]</f>
        <v>0</v>
      </c>
      <c r="O3020" s="56">
        <f>Table4[[#This Row],[ سعر اليومية ]]*Table4[[#This Row],[عدد الدورات ]]-N3020</f>
        <v>0</v>
      </c>
      <c r="P3020" s="194"/>
      <c r="Q3020" s="194"/>
      <c r="R3020" s="194"/>
      <c r="S3020" s="58">
        <f>(Table4[[#This Row],[سعر يومية السائق]]*Table4[[#This Row],[عدد الدورات ]])-SUM(Table4[[#This Row],[سلف ]:[خصم ]])+Table4[[#This Row],[اضافي ]]</f>
        <v>0</v>
      </c>
      <c r="U3020" s="58">
        <f>Table4[[#This Row],[ سعر اليومية ]]*Table4[[#This Row],[عدد الدورات ]]-Table4[[#This Row],[سعر يومية السائق]]*L3020</f>
        <v>0</v>
      </c>
      <c r="V3020" s="58">
        <f>U3020-Table4[[#This Row],[W/H  3%]]</f>
        <v>0</v>
      </c>
      <c r="W3020" s="66" t="str">
        <f>Table4[[#This Row],[اليوم]]&amp;Table4[[#This Row],[الشهر ]]&amp;Table4[[#This Row],[العام]]</f>
        <v/>
      </c>
      <c r="X3020" s="66" t="s">
        <v>304</v>
      </c>
    </row>
    <row r="3021" spans="1:24" x14ac:dyDescent="0.3">
      <c r="A3021" s="62"/>
      <c r="B3021" s="62"/>
      <c r="C3021" s="62"/>
      <c r="D3021" s="41" t="e">
        <f t="shared" si="132"/>
        <v>#N/A</v>
      </c>
      <c r="E3021" s="4"/>
      <c r="F3021" s="41" t="e">
        <f>VLOOKUP(E3021,mapping!C:J,2,FALSE)</f>
        <v>#N/A</v>
      </c>
      <c r="G3021" s="41">
        <f>IFERROR(VLOOKUP(F3021,mapping!$D$3:$J$200,2,FALSE),0)</f>
        <v>0</v>
      </c>
      <c r="H3021" s="41">
        <f>IFERROR(VLOOKUP(F3021,mapping!$D$3:$J$200,3,FALSE),0)</f>
        <v>0</v>
      </c>
      <c r="I3021" s="41">
        <f>IFERROR(VLOOKUP(F3021,mapping!$D$3:$J$200,4,FALSE),0)</f>
        <v>0</v>
      </c>
      <c r="J3021" s="41">
        <f>IFERROR(VLOOKUP(F3021,mapping!$D$3:$J$200,5,FALSE),0)</f>
        <v>0</v>
      </c>
      <c r="K3021" s="63">
        <f>IF(W3021=mapping!$N$1,IFERROR(VLOOKUP(Table4[[#This Row],[Column1]],mapping!A:L,11,FALSE),0),IF(W3021&gt;mapping!$N$1,IFERROR(VLOOKUP(Table4[[#This Row],[Column1]],mapping!A:L,11,FALSE),0),))</f>
        <v>0</v>
      </c>
      <c r="L3021" s="139"/>
      <c r="M3021" s="60">
        <f>IF(W3021=mapping!$N$1,IFERROR(VLOOKUP(Table4[[#This Row],[Column1]],mapping!A:L,12,FALSE),0),IF(W3021&gt;mapping!$N$1,IFERROR(VLOOKUP(Table4[[#This Row],[Column1]],mapping!A:L,12,FALSE),0),0))</f>
        <v>0</v>
      </c>
      <c r="N3021" s="58">
        <f>Table4[[#This Row],[ سعر اليومية ]]*3%*Table4[[#This Row],[عدد الدورات ]]</f>
        <v>0</v>
      </c>
      <c r="O3021" s="56">
        <f>Table4[[#This Row],[ سعر اليومية ]]*Table4[[#This Row],[عدد الدورات ]]-N3021</f>
        <v>0</v>
      </c>
      <c r="P3021" s="194"/>
      <c r="Q3021" s="194"/>
      <c r="R3021" s="194"/>
      <c r="S3021" s="58">
        <f>(Table4[[#This Row],[سعر يومية السائق]]*Table4[[#This Row],[عدد الدورات ]])-SUM(Table4[[#This Row],[سلف ]:[خصم ]])+Table4[[#This Row],[اضافي ]]</f>
        <v>0</v>
      </c>
      <c r="U3021" s="58">
        <f>Table4[[#This Row],[ سعر اليومية ]]*Table4[[#This Row],[عدد الدورات ]]-Table4[[#This Row],[سعر يومية السائق]]*L3021</f>
        <v>0</v>
      </c>
      <c r="V3021" s="58">
        <f>U3021-Table4[[#This Row],[W/H  3%]]</f>
        <v>0</v>
      </c>
      <c r="W3021" s="66" t="str">
        <f>Table4[[#This Row],[اليوم]]&amp;Table4[[#This Row],[الشهر ]]&amp;Table4[[#This Row],[العام]]</f>
        <v/>
      </c>
      <c r="X3021" s="66" t="s">
        <v>304</v>
      </c>
    </row>
    <row r="3022" spans="1:24" x14ac:dyDescent="0.3">
      <c r="A3022" s="62"/>
      <c r="B3022" s="62"/>
      <c r="C3022" s="62"/>
      <c r="D3022" s="41" t="e">
        <f t="shared" si="132"/>
        <v>#N/A</v>
      </c>
      <c r="E3022" s="4"/>
      <c r="F3022" s="41" t="e">
        <f>VLOOKUP(E3022,mapping!C:J,2,FALSE)</f>
        <v>#N/A</v>
      </c>
      <c r="G3022" s="41">
        <f>IFERROR(VLOOKUP(F3022,mapping!$D$3:$J$200,2,FALSE),0)</f>
        <v>0</v>
      </c>
      <c r="H3022" s="41">
        <f>IFERROR(VLOOKUP(F3022,mapping!$D$3:$J$200,3,FALSE),0)</f>
        <v>0</v>
      </c>
      <c r="I3022" s="41">
        <f>IFERROR(VLOOKUP(F3022,mapping!$D$3:$J$200,4,FALSE),0)</f>
        <v>0</v>
      </c>
      <c r="J3022" s="41">
        <f>IFERROR(VLOOKUP(F3022,mapping!$D$3:$J$200,5,FALSE),0)</f>
        <v>0</v>
      </c>
      <c r="K3022" s="63">
        <f>IF(W3022=mapping!$N$1,IFERROR(VLOOKUP(Table4[[#This Row],[Column1]],mapping!A:L,11,FALSE),0),IF(W3022&gt;mapping!$N$1,IFERROR(VLOOKUP(Table4[[#This Row],[Column1]],mapping!A:L,11,FALSE),0),))</f>
        <v>0</v>
      </c>
      <c r="L3022" s="139"/>
      <c r="M3022" s="60">
        <f>IF(W3022=mapping!$N$1,IFERROR(VLOOKUP(Table4[[#This Row],[Column1]],mapping!A:L,12,FALSE),0),IF(W3022&gt;mapping!$N$1,IFERROR(VLOOKUP(Table4[[#This Row],[Column1]],mapping!A:L,12,FALSE),0),0))</f>
        <v>0</v>
      </c>
      <c r="N3022" s="58">
        <f>Table4[[#This Row],[ سعر اليومية ]]*3%*Table4[[#This Row],[عدد الدورات ]]</f>
        <v>0</v>
      </c>
      <c r="O3022" s="56">
        <f>Table4[[#This Row],[ سعر اليومية ]]*Table4[[#This Row],[عدد الدورات ]]-N3022</f>
        <v>0</v>
      </c>
      <c r="P3022" s="194"/>
      <c r="Q3022" s="194"/>
      <c r="R3022" s="194"/>
      <c r="S3022" s="58">
        <f>(Table4[[#This Row],[سعر يومية السائق]]*Table4[[#This Row],[عدد الدورات ]])-SUM(Table4[[#This Row],[سلف ]:[خصم ]])+Table4[[#This Row],[اضافي ]]</f>
        <v>0</v>
      </c>
      <c r="U3022" s="58">
        <f>Table4[[#This Row],[ سعر اليومية ]]*Table4[[#This Row],[عدد الدورات ]]-Table4[[#This Row],[سعر يومية السائق]]*L3022</f>
        <v>0</v>
      </c>
      <c r="V3022" s="58">
        <f>U3022-Table4[[#This Row],[W/H  3%]]</f>
        <v>0</v>
      </c>
      <c r="W3022" s="66" t="str">
        <f>Table4[[#This Row],[اليوم]]&amp;Table4[[#This Row],[الشهر ]]&amp;Table4[[#This Row],[العام]]</f>
        <v/>
      </c>
      <c r="X3022" s="66" t="s">
        <v>304</v>
      </c>
    </row>
    <row r="3023" spans="1:24" x14ac:dyDescent="0.3">
      <c r="A3023" s="62"/>
      <c r="B3023" s="62"/>
      <c r="C3023" s="62"/>
      <c r="D3023" s="41" t="e">
        <f t="shared" si="132"/>
        <v>#N/A</v>
      </c>
      <c r="E3023" s="4"/>
      <c r="F3023" s="41" t="e">
        <f>VLOOKUP(E3023,mapping!C:J,2,FALSE)</f>
        <v>#N/A</v>
      </c>
      <c r="G3023" s="41">
        <f>IFERROR(VLOOKUP(F3023,mapping!$D$3:$J$200,2,FALSE),0)</f>
        <v>0</v>
      </c>
      <c r="H3023" s="41">
        <f>IFERROR(VLOOKUP(F3023,mapping!$D$3:$J$200,3,FALSE),0)</f>
        <v>0</v>
      </c>
      <c r="I3023" s="41">
        <f>IFERROR(VLOOKUP(F3023,mapping!$D$3:$J$200,4,FALSE),0)</f>
        <v>0</v>
      </c>
      <c r="J3023" s="41">
        <f>IFERROR(VLOOKUP(F3023,mapping!$D$3:$J$200,5,FALSE),0)</f>
        <v>0</v>
      </c>
      <c r="K3023" s="63">
        <f>IF(W3023=mapping!$N$1,IFERROR(VLOOKUP(Table4[[#This Row],[Column1]],mapping!A:L,11,FALSE),0),IF(W3023&gt;mapping!$N$1,IFERROR(VLOOKUP(Table4[[#This Row],[Column1]],mapping!A:L,11,FALSE),0),))</f>
        <v>0</v>
      </c>
      <c r="L3023" s="139"/>
      <c r="M3023" s="60">
        <f>IF(W3023=mapping!$N$1,IFERROR(VLOOKUP(Table4[[#This Row],[Column1]],mapping!A:L,12,FALSE),0),IF(W3023&gt;mapping!$N$1,IFERROR(VLOOKUP(Table4[[#This Row],[Column1]],mapping!A:L,12,FALSE),0),0))</f>
        <v>0</v>
      </c>
      <c r="N3023" s="58">
        <f>Table4[[#This Row],[ سعر اليومية ]]*3%*Table4[[#This Row],[عدد الدورات ]]</f>
        <v>0</v>
      </c>
      <c r="O3023" s="56">
        <f>Table4[[#This Row],[ سعر اليومية ]]*Table4[[#This Row],[عدد الدورات ]]-N3023</f>
        <v>0</v>
      </c>
      <c r="P3023" s="194"/>
      <c r="Q3023" s="194"/>
      <c r="R3023" s="194"/>
      <c r="S3023" s="58">
        <f>(Table4[[#This Row],[سعر يومية السائق]]*Table4[[#This Row],[عدد الدورات ]])-SUM(Table4[[#This Row],[سلف ]:[خصم ]])+Table4[[#This Row],[اضافي ]]</f>
        <v>0</v>
      </c>
      <c r="U3023" s="58">
        <f>Table4[[#This Row],[ سعر اليومية ]]*Table4[[#This Row],[عدد الدورات ]]-Table4[[#This Row],[سعر يومية السائق]]*L3023</f>
        <v>0</v>
      </c>
      <c r="V3023" s="58">
        <f>U3023-Table4[[#This Row],[W/H  3%]]</f>
        <v>0</v>
      </c>
      <c r="W3023" s="66" t="str">
        <f>Table4[[#This Row],[اليوم]]&amp;Table4[[#This Row],[الشهر ]]&amp;Table4[[#This Row],[العام]]</f>
        <v/>
      </c>
      <c r="X3023" s="66" t="s">
        <v>304</v>
      </c>
    </row>
    <row r="3024" spans="1:24" x14ac:dyDescent="0.3">
      <c r="A3024" s="62"/>
      <c r="B3024" s="62"/>
      <c r="C3024" s="62"/>
      <c r="D3024" s="41" t="e">
        <f t="shared" si="132"/>
        <v>#N/A</v>
      </c>
      <c r="E3024" s="4"/>
      <c r="F3024" s="41" t="e">
        <f>VLOOKUP(E3024,mapping!C:J,2,FALSE)</f>
        <v>#N/A</v>
      </c>
      <c r="G3024" s="41">
        <f>IFERROR(VLOOKUP(F3024,mapping!$D$3:$J$200,2,FALSE),0)</f>
        <v>0</v>
      </c>
      <c r="H3024" s="41">
        <f>IFERROR(VLOOKUP(F3024,mapping!$D$3:$J$200,3,FALSE),0)</f>
        <v>0</v>
      </c>
      <c r="I3024" s="41">
        <f>IFERROR(VLOOKUP(F3024,mapping!$D$3:$J$200,4,FALSE),0)</f>
        <v>0</v>
      </c>
      <c r="J3024" s="41">
        <f>IFERROR(VLOOKUP(F3024,mapping!$D$3:$J$200,5,FALSE),0)</f>
        <v>0</v>
      </c>
      <c r="K3024" s="63">
        <f>IF(W3024=mapping!$N$1,IFERROR(VLOOKUP(Table4[[#This Row],[Column1]],mapping!A:L,11,FALSE),0),IF(W3024&gt;mapping!$N$1,IFERROR(VLOOKUP(Table4[[#This Row],[Column1]],mapping!A:L,11,FALSE),0),))</f>
        <v>0</v>
      </c>
      <c r="L3024" s="139"/>
      <c r="M3024" s="60">
        <f>IF(W3024=mapping!$N$1,IFERROR(VLOOKUP(Table4[[#This Row],[Column1]],mapping!A:L,12,FALSE),0),IF(W3024&gt;mapping!$N$1,IFERROR(VLOOKUP(Table4[[#This Row],[Column1]],mapping!A:L,12,FALSE),0),0))</f>
        <v>0</v>
      </c>
      <c r="N3024" s="58">
        <f>Table4[[#This Row],[ سعر اليومية ]]*3%*Table4[[#This Row],[عدد الدورات ]]</f>
        <v>0</v>
      </c>
      <c r="O3024" s="56">
        <f>Table4[[#This Row],[ سعر اليومية ]]*Table4[[#This Row],[عدد الدورات ]]-N3024</f>
        <v>0</v>
      </c>
      <c r="P3024" s="194"/>
      <c r="Q3024" s="194"/>
      <c r="R3024" s="194"/>
      <c r="S3024" s="58">
        <f>(Table4[[#This Row],[سعر يومية السائق]]*Table4[[#This Row],[عدد الدورات ]])-SUM(Table4[[#This Row],[سلف ]:[خصم ]])+Table4[[#This Row],[اضافي ]]</f>
        <v>0</v>
      </c>
      <c r="U3024" s="58">
        <f>Table4[[#This Row],[ سعر اليومية ]]*Table4[[#This Row],[عدد الدورات ]]-Table4[[#This Row],[سعر يومية السائق]]*L3024</f>
        <v>0</v>
      </c>
      <c r="V3024" s="58">
        <f>U3024-Table4[[#This Row],[W/H  3%]]</f>
        <v>0</v>
      </c>
      <c r="W3024" s="66" t="str">
        <f>Table4[[#This Row],[اليوم]]&amp;Table4[[#This Row],[الشهر ]]&amp;Table4[[#This Row],[العام]]</f>
        <v/>
      </c>
      <c r="X3024" s="66" t="s">
        <v>304</v>
      </c>
    </row>
    <row r="3025" spans="1:24" x14ac:dyDescent="0.3">
      <c r="A3025" s="62"/>
      <c r="B3025" s="62"/>
      <c r="C3025" s="62"/>
      <c r="D3025" s="41" t="e">
        <f t="shared" si="132"/>
        <v>#N/A</v>
      </c>
      <c r="E3025" s="4"/>
      <c r="F3025" s="41" t="e">
        <f>VLOOKUP(E3025,mapping!C:J,2,FALSE)</f>
        <v>#N/A</v>
      </c>
      <c r="G3025" s="41">
        <f>IFERROR(VLOOKUP(F3025,mapping!$D$3:$J$200,2,FALSE),0)</f>
        <v>0</v>
      </c>
      <c r="H3025" s="41">
        <f>IFERROR(VLOOKUP(F3025,mapping!$D$3:$J$200,3,FALSE),0)</f>
        <v>0</v>
      </c>
      <c r="I3025" s="41">
        <f>IFERROR(VLOOKUP(F3025,mapping!$D$3:$J$200,4,FALSE),0)</f>
        <v>0</v>
      </c>
      <c r="J3025" s="41">
        <f>IFERROR(VLOOKUP(F3025,mapping!$D$3:$J$200,5,FALSE),0)</f>
        <v>0</v>
      </c>
      <c r="K3025" s="63">
        <f>IF(W3025=mapping!$N$1,IFERROR(VLOOKUP(Table4[[#This Row],[Column1]],mapping!A:L,11,FALSE),0),IF(W3025&gt;mapping!$N$1,IFERROR(VLOOKUP(Table4[[#This Row],[Column1]],mapping!A:L,11,FALSE),0),))</f>
        <v>0</v>
      </c>
      <c r="L3025" s="139"/>
      <c r="M3025" s="60">
        <f>IF(W3025=mapping!$N$1,IFERROR(VLOOKUP(Table4[[#This Row],[Column1]],mapping!A:L,12,FALSE),0),IF(W3025&gt;mapping!$N$1,IFERROR(VLOOKUP(Table4[[#This Row],[Column1]],mapping!A:L,12,FALSE),0),0))</f>
        <v>0</v>
      </c>
      <c r="N3025" s="58">
        <f>Table4[[#This Row],[ سعر اليومية ]]*3%*Table4[[#This Row],[عدد الدورات ]]</f>
        <v>0</v>
      </c>
      <c r="O3025" s="56">
        <f>Table4[[#This Row],[ سعر اليومية ]]*Table4[[#This Row],[عدد الدورات ]]-N3025</f>
        <v>0</v>
      </c>
      <c r="P3025" s="194"/>
      <c r="Q3025" s="194"/>
      <c r="R3025" s="194"/>
      <c r="S3025" s="58">
        <f>(Table4[[#This Row],[سعر يومية السائق]]*Table4[[#This Row],[عدد الدورات ]])-SUM(Table4[[#This Row],[سلف ]:[خصم ]])+Table4[[#This Row],[اضافي ]]</f>
        <v>0</v>
      </c>
      <c r="U3025" s="58">
        <f>Table4[[#This Row],[ سعر اليومية ]]*Table4[[#This Row],[عدد الدورات ]]-Table4[[#This Row],[سعر يومية السائق]]*L3025</f>
        <v>0</v>
      </c>
      <c r="V3025" s="58">
        <f>U3025-Table4[[#This Row],[W/H  3%]]</f>
        <v>0</v>
      </c>
      <c r="W3025" s="66" t="str">
        <f>Table4[[#This Row],[اليوم]]&amp;Table4[[#This Row],[الشهر ]]&amp;Table4[[#This Row],[العام]]</f>
        <v/>
      </c>
      <c r="X3025" s="66" t="s">
        <v>304</v>
      </c>
    </row>
    <row r="3026" spans="1:24" x14ac:dyDescent="0.3">
      <c r="A3026" s="62"/>
      <c r="B3026" s="62"/>
      <c r="C3026" s="62"/>
      <c r="D3026" s="41" t="e">
        <f t="shared" si="132"/>
        <v>#N/A</v>
      </c>
      <c r="E3026" s="4"/>
      <c r="F3026" s="41" t="e">
        <f>VLOOKUP(E3026,mapping!C:J,2,FALSE)</f>
        <v>#N/A</v>
      </c>
      <c r="G3026" s="41">
        <f>IFERROR(VLOOKUP(F3026,mapping!$D$3:$J$200,2,FALSE),0)</f>
        <v>0</v>
      </c>
      <c r="H3026" s="41">
        <f>IFERROR(VLOOKUP(F3026,mapping!$D$3:$J$200,3,FALSE),0)</f>
        <v>0</v>
      </c>
      <c r="I3026" s="41">
        <f>IFERROR(VLOOKUP(F3026,mapping!$D$3:$J$200,4,FALSE),0)</f>
        <v>0</v>
      </c>
      <c r="J3026" s="41">
        <f>IFERROR(VLOOKUP(F3026,mapping!$D$3:$J$200,5,FALSE),0)</f>
        <v>0</v>
      </c>
      <c r="K3026" s="63">
        <f>IF(W3026=mapping!$N$1,IFERROR(VLOOKUP(Table4[[#This Row],[Column1]],mapping!A:L,11,FALSE),0),IF(W3026&gt;mapping!$N$1,IFERROR(VLOOKUP(Table4[[#This Row],[Column1]],mapping!A:L,11,FALSE),0),))</f>
        <v>0</v>
      </c>
      <c r="L3026" s="139"/>
      <c r="M3026" s="60">
        <f>IF(W3026=mapping!$N$1,IFERROR(VLOOKUP(Table4[[#This Row],[Column1]],mapping!A:L,12,FALSE),0),IF(W3026&gt;mapping!$N$1,IFERROR(VLOOKUP(Table4[[#This Row],[Column1]],mapping!A:L,12,FALSE),0),0))</f>
        <v>0</v>
      </c>
      <c r="N3026" s="58">
        <f>Table4[[#This Row],[ سعر اليومية ]]*3%*Table4[[#This Row],[عدد الدورات ]]</f>
        <v>0</v>
      </c>
      <c r="O3026" s="56">
        <f>Table4[[#This Row],[ سعر اليومية ]]*Table4[[#This Row],[عدد الدورات ]]-N3026</f>
        <v>0</v>
      </c>
      <c r="P3026" s="194"/>
      <c r="Q3026" s="194"/>
      <c r="R3026" s="194"/>
      <c r="S3026" s="58">
        <f>(Table4[[#This Row],[سعر يومية السائق]]*Table4[[#This Row],[عدد الدورات ]])-SUM(Table4[[#This Row],[سلف ]:[خصم ]])+Table4[[#This Row],[اضافي ]]</f>
        <v>0</v>
      </c>
      <c r="U3026" s="58">
        <f>Table4[[#This Row],[ سعر اليومية ]]*Table4[[#This Row],[عدد الدورات ]]-Table4[[#This Row],[سعر يومية السائق]]*L3026</f>
        <v>0</v>
      </c>
      <c r="V3026" s="58">
        <f>U3026-Table4[[#This Row],[W/H  3%]]</f>
        <v>0</v>
      </c>
      <c r="W3026" s="66" t="str">
        <f>Table4[[#This Row],[اليوم]]&amp;Table4[[#This Row],[الشهر ]]&amp;Table4[[#This Row],[العام]]</f>
        <v/>
      </c>
      <c r="X3026" s="66" t="s">
        <v>304</v>
      </c>
    </row>
    <row r="3027" spans="1:24" x14ac:dyDescent="0.3">
      <c r="A3027" s="62"/>
      <c r="B3027" s="62"/>
      <c r="C3027" s="62"/>
      <c r="D3027" s="41" t="e">
        <f t="shared" si="132"/>
        <v>#N/A</v>
      </c>
      <c r="E3027" s="4"/>
      <c r="F3027" s="41" t="e">
        <f>VLOOKUP(E3027,mapping!C:J,2,FALSE)</f>
        <v>#N/A</v>
      </c>
      <c r="G3027" s="41">
        <f>IFERROR(VLOOKUP(F3027,mapping!$D$3:$J$200,2,FALSE),0)</f>
        <v>0</v>
      </c>
      <c r="H3027" s="41">
        <f>IFERROR(VLOOKUP(F3027,mapping!$D$3:$J$200,3,FALSE),0)</f>
        <v>0</v>
      </c>
      <c r="I3027" s="41">
        <f>IFERROR(VLOOKUP(F3027,mapping!$D$3:$J$200,4,FALSE),0)</f>
        <v>0</v>
      </c>
      <c r="J3027" s="41">
        <f>IFERROR(VLOOKUP(F3027,mapping!$D$3:$J$200,5,FALSE),0)</f>
        <v>0</v>
      </c>
      <c r="K3027" s="63">
        <f>IF(W3027=mapping!$N$1,IFERROR(VLOOKUP(Table4[[#This Row],[Column1]],mapping!A:L,11,FALSE),0),IF(W3027&gt;mapping!$N$1,IFERROR(VLOOKUP(Table4[[#This Row],[Column1]],mapping!A:L,11,FALSE),0),))</f>
        <v>0</v>
      </c>
      <c r="L3027" s="139"/>
      <c r="M3027" s="60">
        <f>IF(W3027=mapping!$N$1,IFERROR(VLOOKUP(Table4[[#This Row],[Column1]],mapping!A:L,12,FALSE),0),IF(W3027&gt;mapping!$N$1,IFERROR(VLOOKUP(Table4[[#This Row],[Column1]],mapping!A:L,12,FALSE),0),0))</f>
        <v>0</v>
      </c>
      <c r="N3027" s="58">
        <f>Table4[[#This Row],[ سعر اليومية ]]*3%*Table4[[#This Row],[عدد الدورات ]]</f>
        <v>0</v>
      </c>
      <c r="O3027" s="56">
        <f>Table4[[#This Row],[ سعر اليومية ]]*Table4[[#This Row],[عدد الدورات ]]-N3027</f>
        <v>0</v>
      </c>
      <c r="P3027" s="194"/>
      <c r="Q3027" s="194"/>
      <c r="R3027" s="194"/>
      <c r="S3027" s="58">
        <f>(Table4[[#This Row],[سعر يومية السائق]]*Table4[[#This Row],[عدد الدورات ]])-SUM(Table4[[#This Row],[سلف ]:[خصم ]])+Table4[[#This Row],[اضافي ]]</f>
        <v>0</v>
      </c>
      <c r="U3027" s="58">
        <f>Table4[[#This Row],[ سعر اليومية ]]*Table4[[#This Row],[عدد الدورات ]]-Table4[[#This Row],[سعر يومية السائق]]*L3027</f>
        <v>0</v>
      </c>
      <c r="V3027" s="58">
        <f>U3027-Table4[[#This Row],[W/H  3%]]</f>
        <v>0</v>
      </c>
      <c r="W3027" s="66" t="str">
        <f>Table4[[#This Row],[اليوم]]&amp;Table4[[#This Row],[الشهر ]]&amp;Table4[[#This Row],[العام]]</f>
        <v/>
      </c>
      <c r="X3027" s="66" t="s">
        <v>304</v>
      </c>
    </row>
    <row r="3028" spans="1:24" x14ac:dyDescent="0.3">
      <c r="A3028" s="62"/>
      <c r="B3028" s="62"/>
      <c r="C3028" s="62"/>
      <c r="D3028" s="41" t="e">
        <f t="shared" si="132"/>
        <v>#N/A</v>
      </c>
      <c r="E3028" s="4"/>
      <c r="F3028" s="41" t="e">
        <f>VLOOKUP(E3028,mapping!C:J,2,FALSE)</f>
        <v>#N/A</v>
      </c>
      <c r="G3028" s="41">
        <f>IFERROR(VLOOKUP(F3028,mapping!$D$3:$J$200,2,FALSE),0)</f>
        <v>0</v>
      </c>
      <c r="H3028" s="41">
        <f>IFERROR(VLOOKUP(F3028,mapping!$D$3:$J$200,3,FALSE),0)</f>
        <v>0</v>
      </c>
      <c r="I3028" s="41">
        <f>IFERROR(VLOOKUP(F3028,mapping!$D$3:$J$200,4,FALSE),0)</f>
        <v>0</v>
      </c>
      <c r="J3028" s="41">
        <f>IFERROR(VLOOKUP(F3028,mapping!$D$3:$J$200,5,FALSE),0)</f>
        <v>0</v>
      </c>
      <c r="K3028" s="63">
        <f>IF(W3028=mapping!$N$1,IFERROR(VLOOKUP(Table4[[#This Row],[Column1]],mapping!A:L,11,FALSE),0),IF(W3028&gt;mapping!$N$1,IFERROR(VLOOKUP(Table4[[#This Row],[Column1]],mapping!A:L,11,FALSE),0),))</f>
        <v>0</v>
      </c>
      <c r="L3028" s="139"/>
      <c r="M3028" s="60">
        <f>IF(W3028=mapping!$N$1,IFERROR(VLOOKUP(Table4[[#This Row],[Column1]],mapping!A:L,12,FALSE),0),IF(W3028&gt;mapping!$N$1,IFERROR(VLOOKUP(Table4[[#This Row],[Column1]],mapping!A:L,12,FALSE),0),0))</f>
        <v>0</v>
      </c>
      <c r="N3028" s="58">
        <f>Table4[[#This Row],[ سعر اليومية ]]*3%*Table4[[#This Row],[عدد الدورات ]]</f>
        <v>0</v>
      </c>
      <c r="O3028" s="56">
        <f>Table4[[#This Row],[ سعر اليومية ]]*Table4[[#This Row],[عدد الدورات ]]-N3028</f>
        <v>0</v>
      </c>
      <c r="P3028" s="194"/>
      <c r="Q3028" s="194"/>
      <c r="R3028" s="194"/>
      <c r="S3028" s="58">
        <f>(Table4[[#This Row],[سعر يومية السائق]]*Table4[[#This Row],[عدد الدورات ]])-SUM(Table4[[#This Row],[سلف ]:[خصم ]])+Table4[[#This Row],[اضافي ]]</f>
        <v>0</v>
      </c>
      <c r="U3028" s="58">
        <f>Table4[[#This Row],[ سعر اليومية ]]*Table4[[#This Row],[عدد الدورات ]]-Table4[[#This Row],[سعر يومية السائق]]*L3028</f>
        <v>0</v>
      </c>
      <c r="V3028" s="58">
        <f>U3028-Table4[[#This Row],[W/H  3%]]</f>
        <v>0</v>
      </c>
      <c r="W3028" s="66" t="str">
        <f>Table4[[#This Row],[اليوم]]&amp;Table4[[#This Row],[الشهر ]]&amp;Table4[[#This Row],[العام]]</f>
        <v/>
      </c>
      <c r="X3028" s="66" t="s">
        <v>304</v>
      </c>
    </row>
    <row r="3029" spans="1:24" x14ac:dyDescent="0.3">
      <c r="A3029" s="62"/>
      <c r="B3029" s="62"/>
      <c r="C3029" s="62"/>
      <c r="D3029" s="41" t="e">
        <f t="shared" si="132"/>
        <v>#N/A</v>
      </c>
      <c r="E3029" s="4"/>
      <c r="F3029" s="41" t="e">
        <f>VLOOKUP(E3029,mapping!C:J,2,FALSE)</f>
        <v>#N/A</v>
      </c>
      <c r="G3029" s="41">
        <f>IFERROR(VLOOKUP(F3029,mapping!$D$3:$J$200,2,FALSE),0)</f>
        <v>0</v>
      </c>
      <c r="H3029" s="41">
        <f>IFERROR(VLOOKUP(F3029,mapping!$D$3:$J$200,3,FALSE),0)</f>
        <v>0</v>
      </c>
      <c r="I3029" s="41">
        <f>IFERROR(VLOOKUP(F3029,mapping!$D$3:$J$200,4,FALSE),0)</f>
        <v>0</v>
      </c>
      <c r="J3029" s="41">
        <f>IFERROR(VLOOKUP(F3029,mapping!$D$3:$J$200,5,FALSE),0)</f>
        <v>0</v>
      </c>
      <c r="K3029" s="63">
        <f>IF(W3029=mapping!$N$1,IFERROR(VLOOKUP(Table4[[#This Row],[Column1]],mapping!A:L,11,FALSE),0),IF(W3029&gt;mapping!$N$1,IFERROR(VLOOKUP(Table4[[#This Row],[Column1]],mapping!A:L,11,FALSE),0),))</f>
        <v>0</v>
      </c>
      <c r="L3029" s="139"/>
      <c r="M3029" s="60">
        <f>IF(W3029=mapping!$N$1,IFERROR(VLOOKUP(Table4[[#This Row],[Column1]],mapping!A:L,12,FALSE),0),IF(W3029&gt;mapping!$N$1,IFERROR(VLOOKUP(Table4[[#This Row],[Column1]],mapping!A:L,12,FALSE),0),0))</f>
        <v>0</v>
      </c>
      <c r="N3029" s="58">
        <f>Table4[[#This Row],[ سعر اليومية ]]*3%*Table4[[#This Row],[عدد الدورات ]]</f>
        <v>0</v>
      </c>
      <c r="O3029" s="56">
        <f>Table4[[#This Row],[ سعر اليومية ]]*Table4[[#This Row],[عدد الدورات ]]-N3029</f>
        <v>0</v>
      </c>
      <c r="P3029" s="194"/>
      <c r="Q3029" s="194"/>
      <c r="R3029" s="194"/>
      <c r="S3029" s="58">
        <f>(Table4[[#This Row],[سعر يومية السائق]]*Table4[[#This Row],[عدد الدورات ]])-SUM(Table4[[#This Row],[سلف ]:[خصم ]])+Table4[[#This Row],[اضافي ]]</f>
        <v>0</v>
      </c>
      <c r="U3029" s="58">
        <f>Table4[[#This Row],[ سعر اليومية ]]*Table4[[#This Row],[عدد الدورات ]]-Table4[[#This Row],[سعر يومية السائق]]*L3029</f>
        <v>0</v>
      </c>
      <c r="V3029" s="58">
        <f>U3029-Table4[[#This Row],[W/H  3%]]</f>
        <v>0</v>
      </c>
      <c r="W3029" s="66" t="str">
        <f>Table4[[#This Row],[اليوم]]&amp;Table4[[#This Row],[الشهر ]]&amp;Table4[[#This Row],[العام]]</f>
        <v/>
      </c>
      <c r="X3029" s="66" t="s">
        <v>304</v>
      </c>
    </row>
    <row r="3030" spans="1:24" x14ac:dyDescent="0.3">
      <c r="A3030" s="62"/>
      <c r="B3030" s="62"/>
      <c r="C3030" s="62"/>
      <c r="D3030" s="41" t="e">
        <f t="shared" si="132"/>
        <v>#N/A</v>
      </c>
      <c r="E3030" s="4"/>
      <c r="F3030" s="41" t="e">
        <f>VLOOKUP(E3030,mapping!C:J,2,FALSE)</f>
        <v>#N/A</v>
      </c>
      <c r="G3030" s="41">
        <f>IFERROR(VLOOKUP(F3030,mapping!$D$3:$J$200,2,FALSE),0)</f>
        <v>0</v>
      </c>
      <c r="H3030" s="41">
        <f>IFERROR(VLOOKUP(F3030,mapping!$D$3:$J$200,3,FALSE),0)</f>
        <v>0</v>
      </c>
      <c r="I3030" s="41">
        <f>IFERROR(VLOOKUP(F3030,mapping!$D$3:$J$200,4,FALSE),0)</f>
        <v>0</v>
      </c>
      <c r="J3030" s="41">
        <f>IFERROR(VLOOKUP(F3030,mapping!$D$3:$J$200,5,FALSE),0)</f>
        <v>0</v>
      </c>
      <c r="K3030" s="63">
        <f>IF(W3030=mapping!$N$1,IFERROR(VLOOKUP(Table4[[#This Row],[Column1]],mapping!A:L,11,FALSE),0),IF(W3030&gt;mapping!$N$1,IFERROR(VLOOKUP(Table4[[#This Row],[Column1]],mapping!A:L,11,FALSE),0),))</f>
        <v>0</v>
      </c>
      <c r="L3030" s="139"/>
      <c r="M3030" s="60">
        <f>IF(W3030=mapping!$N$1,IFERROR(VLOOKUP(Table4[[#This Row],[Column1]],mapping!A:L,12,FALSE),0),IF(W3030&gt;mapping!$N$1,IFERROR(VLOOKUP(Table4[[#This Row],[Column1]],mapping!A:L,12,FALSE),0),0))</f>
        <v>0</v>
      </c>
      <c r="N3030" s="58">
        <f>Table4[[#This Row],[ سعر اليومية ]]*3%*Table4[[#This Row],[عدد الدورات ]]</f>
        <v>0</v>
      </c>
      <c r="O3030" s="56">
        <f>Table4[[#This Row],[ سعر اليومية ]]*Table4[[#This Row],[عدد الدورات ]]-N3030</f>
        <v>0</v>
      </c>
      <c r="P3030" s="194"/>
      <c r="Q3030" s="194"/>
      <c r="R3030" s="194"/>
      <c r="S3030" s="58">
        <f>(Table4[[#This Row],[سعر يومية السائق]]*Table4[[#This Row],[عدد الدورات ]])-SUM(Table4[[#This Row],[سلف ]:[خصم ]])+Table4[[#This Row],[اضافي ]]</f>
        <v>0</v>
      </c>
      <c r="U3030" s="58">
        <f>Table4[[#This Row],[ سعر اليومية ]]*Table4[[#This Row],[عدد الدورات ]]-Table4[[#This Row],[سعر يومية السائق]]*L3030</f>
        <v>0</v>
      </c>
      <c r="V3030" s="58">
        <f>U3030-Table4[[#This Row],[W/H  3%]]</f>
        <v>0</v>
      </c>
      <c r="W3030" s="66" t="str">
        <f>Table4[[#This Row],[اليوم]]&amp;Table4[[#This Row],[الشهر ]]&amp;Table4[[#This Row],[العام]]</f>
        <v/>
      </c>
      <c r="X3030" s="66" t="s">
        <v>304</v>
      </c>
    </row>
    <row r="3031" spans="1:24" x14ac:dyDescent="0.3">
      <c r="A3031" s="62"/>
      <c r="B3031" s="62"/>
      <c r="C3031" s="62"/>
      <c r="D3031" s="41" t="e">
        <f t="shared" si="132"/>
        <v>#N/A</v>
      </c>
      <c r="E3031" s="4"/>
      <c r="F3031" s="41" t="e">
        <f>VLOOKUP(E3031,mapping!C:J,2,FALSE)</f>
        <v>#N/A</v>
      </c>
      <c r="G3031" s="41">
        <f>IFERROR(VLOOKUP(F3031,mapping!$D$3:$J$200,2,FALSE),0)</f>
        <v>0</v>
      </c>
      <c r="H3031" s="41">
        <f>IFERROR(VLOOKUP(F3031,mapping!$D$3:$J$200,3,FALSE),0)</f>
        <v>0</v>
      </c>
      <c r="I3031" s="41">
        <f>IFERROR(VLOOKUP(F3031,mapping!$D$3:$J$200,4,FALSE),0)</f>
        <v>0</v>
      </c>
      <c r="J3031" s="41">
        <f>IFERROR(VLOOKUP(F3031,mapping!$D$3:$J$200,5,FALSE),0)</f>
        <v>0</v>
      </c>
      <c r="K3031" s="63">
        <f>IF(W3031=mapping!$N$1,IFERROR(VLOOKUP(Table4[[#This Row],[Column1]],mapping!A:L,11,FALSE),0),IF(W3031&gt;mapping!$N$1,IFERROR(VLOOKUP(Table4[[#This Row],[Column1]],mapping!A:L,11,FALSE),0),))</f>
        <v>0</v>
      </c>
      <c r="L3031" s="139"/>
      <c r="M3031" s="60">
        <f>IF(W3031=mapping!$N$1,IFERROR(VLOOKUP(Table4[[#This Row],[Column1]],mapping!A:L,12,FALSE),0),IF(W3031&gt;mapping!$N$1,IFERROR(VLOOKUP(Table4[[#This Row],[Column1]],mapping!A:L,12,FALSE),0),0))</f>
        <v>0</v>
      </c>
      <c r="N3031" s="58">
        <f>Table4[[#This Row],[ سعر اليومية ]]*3%*Table4[[#This Row],[عدد الدورات ]]</f>
        <v>0</v>
      </c>
      <c r="O3031" s="56">
        <f>Table4[[#This Row],[ سعر اليومية ]]*Table4[[#This Row],[عدد الدورات ]]-N3031</f>
        <v>0</v>
      </c>
      <c r="P3031" s="194"/>
      <c r="Q3031" s="194"/>
      <c r="R3031" s="194"/>
      <c r="S3031" s="58">
        <f>(Table4[[#This Row],[سعر يومية السائق]]*Table4[[#This Row],[عدد الدورات ]])-SUM(Table4[[#This Row],[سلف ]:[خصم ]])+Table4[[#This Row],[اضافي ]]</f>
        <v>0</v>
      </c>
      <c r="U3031" s="58">
        <f>Table4[[#This Row],[ سعر اليومية ]]*Table4[[#This Row],[عدد الدورات ]]-Table4[[#This Row],[سعر يومية السائق]]*L3031</f>
        <v>0</v>
      </c>
      <c r="V3031" s="58">
        <f>U3031-Table4[[#This Row],[W/H  3%]]</f>
        <v>0</v>
      </c>
      <c r="W3031" s="66" t="str">
        <f>Table4[[#This Row],[اليوم]]&amp;Table4[[#This Row],[الشهر ]]&amp;Table4[[#This Row],[العام]]</f>
        <v/>
      </c>
      <c r="X3031" s="66" t="s">
        <v>304</v>
      </c>
    </row>
    <row r="3032" spans="1:24" x14ac:dyDescent="0.3">
      <c r="A3032" s="62"/>
      <c r="B3032" s="62"/>
      <c r="C3032" s="62"/>
      <c r="D3032" s="41" t="e">
        <f t="shared" si="132"/>
        <v>#N/A</v>
      </c>
      <c r="E3032" s="4"/>
      <c r="F3032" s="41" t="e">
        <f>VLOOKUP(E3032,mapping!C:J,2,FALSE)</f>
        <v>#N/A</v>
      </c>
      <c r="G3032" s="41">
        <f>IFERROR(VLOOKUP(F3032,mapping!$D$3:$J$200,2,FALSE),0)</f>
        <v>0</v>
      </c>
      <c r="H3032" s="41">
        <f>IFERROR(VLOOKUP(F3032,mapping!$D$3:$J$200,3,FALSE),0)</f>
        <v>0</v>
      </c>
      <c r="I3032" s="41">
        <f>IFERROR(VLOOKUP(F3032,mapping!$D$3:$J$200,4,FALSE),0)</f>
        <v>0</v>
      </c>
      <c r="J3032" s="41">
        <f>IFERROR(VLOOKUP(F3032,mapping!$D$3:$J$200,5,FALSE),0)</f>
        <v>0</v>
      </c>
      <c r="K3032" s="63">
        <f>IF(W3032=mapping!$N$1,IFERROR(VLOOKUP(Table4[[#This Row],[Column1]],mapping!A:L,11,FALSE),0),IF(W3032&gt;mapping!$N$1,IFERROR(VLOOKUP(Table4[[#This Row],[Column1]],mapping!A:L,11,FALSE),0),))</f>
        <v>0</v>
      </c>
      <c r="L3032" s="139"/>
      <c r="M3032" s="60">
        <f>IF(W3032=mapping!$N$1,IFERROR(VLOOKUP(Table4[[#This Row],[Column1]],mapping!A:L,12,FALSE),0),IF(W3032&gt;mapping!$N$1,IFERROR(VLOOKUP(Table4[[#This Row],[Column1]],mapping!A:L,12,FALSE),0),0))</f>
        <v>0</v>
      </c>
      <c r="N3032" s="58">
        <f>Table4[[#This Row],[ سعر اليومية ]]*3%*Table4[[#This Row],[عدد الدورات ]]</f>
        <v>0</v>
      </c>
      <c r="O3032" s="56">
        <f>Table4[[#This Row],[ سعر اليومية ]]*Table4[[#This Row],[عدد الدورات ]]-N3032</f>
        <v>0</v>
      </c>
      <c r="P3032" s="194"/>
      <c r="Q3032" s="194"/>
      <c r="R3032" s="194"/>
      <c r="S3032" s="58">
        <f>(Table4[[#This Row],[سعر يومية السائق]]*Table4[[#This Row],[عدد الدورات ]])-SUM(Table4[[#This Row],[سلف ]:[خصم ]])+Table4[[#This Row],[اضافي ]]</f>
        <v>0</v>
      </c>
      <c r="U3032" s="58">
        <f>Table4[[#This Row],[ سعر اليومية ]]*Table4[[#This Row],[عدد الدورات ]]-Table4[[#This Row],[سعر يومية السائق]]*L3032</f>
        <v>0</v>
      </c>
      <c r="V3032" s="58">
        <f>U3032-Table4[[#This Row],[W/H  3%]]</f>
        <v>0</v>
      </c>
      <c r="W3032" s="66" t="str">
        <f>Table4[[#This Row],[اليوم]]&amp;Table4[[#This Row],[الشهر ]]&amp;Table4[[#This Row],[العام]]</f>
        <v/>
      </c>
      <c r="X3032" s="66" t="s">
        <v>304</v>
      </c>
    </row>
    <row r="3033" spans="1:24" x14ac:dyDescent="0.3">
      <c r="A3033" s="62"/>
      <c r="B3033" s="62"/>
      <c r="C3033" s="62"/>
      <c r="D3033" s="41" t="e">
        <f t="shared" si="132"/>
        <v>#N/A</v>
      </c>
      <c r="E3033" s="4"/>
      <c r="F3033" s="41" t="e">
        <f>VLOOKUP(E3033,mapping!C:J,2,FALSE)</f>
        <v>#N/A</v>
      </c>
      <c r="G3033" s="41">
        <f>IFERROR(VLOOKUP(F3033,mapping!$D$3:$J$200,2,FALSE),0)</f>
        <v>0</v>
      </c>
      <c r="H3033" s="41">
        <f>IFERROR(VLOOKUP(F3033,mapping!$D$3:$J$200,3,FALSE),0)</f>
        <v>0</v>
      </c>
      <c r="I3033" s="41">
        <f>IFERROR(VLOOKUP(F3033,mapping!$D$3:$J$200,4,FALSE),0)</f>
        <v>0</v>
      </c>
      <c r="J3033" s="41">
        <f>IFERROR(VLOOKUP(F3033,mapping!$D$3:$J$200,5,FALSE),0)</f>
        <v>0</v>
      </c>
      <c r="K3033" s="63">
        <f>IF(W3033=mapping!$N$1,IFERROR(VLOOKUP(Table4[[#This Row],[Column1]],mapping!A:L,11,FALSE),0),IF(W3033&gt;mapping!$N$1,IFERROR(VLOOKUP(Table4[[#This Row],[Column1]],mapping!A:L,11,FALSE),0),))</f>
        <v>0</v>
      </c>
      <c r="L3033" s="139"/>
      <c r="M3033" s="60">
        <f>IF(W3033=mapping!$N$1,IFERROR(VLOOKUP(Table4[[#This Row],[Column1]],mapping!A:L,12,FALSE),0),IF(W3033&gt;mapping!$N$1,IFERROR(VLOOKUP(Table4[[#This Row],[Column1]],mapping!A:L,12,FALSE),0),0))</f>
        <v>0</v>
      </c>
      <c r="N3033" s="58">
        <f>Table4[[#This Row],[ سعر اليومية ]]*3%*Table4[[#This Row],[عدد الدورات ]]</f>
        <v>0</v>
      </c>
      <c r="O3033" s="56">
        <f>Table4[[#This Row],[ سعر اليومية ]]*Table4[[#This Row],[عدد الدورات ]]-N3033</f>
        <v>0</v>
      </c>
      <c r="P3033" s="194"/>
      <c r="Q3033" s="194"/>
      <c r="R3033" s="194"/>
      <c r="S3033" s="58">
        <f>(Table4[[#This Row],[سعر يومية السائق]]*Table4[[#This Row],[عدد الدورات ]])-SUM(Table4[[#This Row],[سلف ]:[خصم ]])+Table4[[#This Row],[اضافي ]]</f>
        <v>0</v>
      </c>
      <c r="U3033" s="58">
        <f>Table4[[#This Row],[ سعر اليومية ]]*Table4[[#This Row],[عدد الدورات ]]-Table4[[#This Row],[سعر يومية السائق]]*L3033</f>
        <v>0</v>
      </c>
      <c r="V3033" s="58">
        <f>U3033-Table4[[#This Row],[W/H  3%]]</f>
        <v>0</v>
      </c>
      <c r="W3033" s="66" t="str">
        <f>Table4[[#This Row],[اليوم]]&amp;Table4[[#This Row],[الشهر ]]&amp;Table4[[#This Row],[العام]]</f>
        <v/>
      </c>
      <c r="X3033" s="66" t="s">
        <v>304</v>
      </c>
    </row>
    <row r="3034" spans="1:24" x14ac:dyDescent="0.3">
      <c r="A3034" s="62"/>
      <c r="B3034" s="62"/>
      <c r="C3034" s="62"/>
      <c r="D3034" s="41" t="e">
        <f t="shared" si="132"/>
        <v>#N/A</v>
      </c>
      <c r="E3034" s="4"/>
      <c r="F3034" s="41" t="e">
        <f>VLOOKUP(E3034,mapping!C:J,2,FALSE)</f>
        <v>#N/A</v>
      </c>
      <c r="G3034" s="41">
        <f>IFERROR(VLOOKUP(F3034,mapping!$D$3:$J$200,2,FALSE),0)</f>
        <v>0</v>
      </c>
      <c r="H3034" s="41">
        <f>IFERROR(VLOOKUP(F3034,mapping!$D$3:$J$200,3,FALSE),0)</f>
        <v>0</v>
      </c>
      <c r="I3034" s="41">
        <f>IFERROR(VLOOKUP(F3034,mapping!$D$3:$J$200,4,FALSE),0)</f>
        <v>0</v>
      </c>
      <c r="J3034" s="41">
        <f>IFERROR(VLOOKUP(F3034,mapping!$D$3:$J$200,5,FALSE),0)</f>
        <v>0</v>
      </c>
      <c r="K3034" s="63">
        <f>IF(W3034=mapping!$N$1,IFERROR(VLOOKUP(Table4[[#This Row],[Column1]],mapping!A:L,11,FALSE),0),IF(W3034&gt;mapping!$N$1,IFERROR(VLOOKUP(Table4[[#This Row],[Column1]],mapping!A:L,11,FALSE),0),))</f>
        <v>0</v>
      </c>
      <c r="L3034" s="139"/>
      <c r="M3034" s="60">
        <f>IF(W3034=mapping!$N$1,IFERROR(VLOOKUP(Table4[[#This Row],[Column1]],mapping!A:L,12,FALSE),0),IF(W3034&gt;mapping!$N$1,IFERROR(VLOOKUP(Table4[[#This Row],[Column1]],mapping!A:L,12,FALSE),0),0))</f>
        <v>0</v>
      </c>
      <c r="N3034" s="58">
        <f>Table4[[#This Row],[ سعر اليومية ]]*3%*Table4[[#This Row],[عدد الدورات ]]</f>
        <v>0</v>
      </c>
      <c r="O3034" s="56">
        <f>Table4[[#This Row],[ سعر اليومية ]]*Table4[[#This Row],[عدد الدورات ]]-N3034</f>
        <v>0</v>
      </c>
      <c r="P3034" s="194"/>
      <c r="Q3034" s="194"/>
      <c r="R3034" s="194"/>
      <c r="S3034" s="58">
        <f>(Table4[[#This Row],[سعر يومية السائق]]*Table4[[#This Row],[عدد الدورات ]])-SUM(Table4[[#This Row],[سلف ]:[خصم ]])+Table4[[#This Row],[اضافي ]]</f>
        <v>0</v>
      </c>
      <c r="U3034" s="58">
        <f>Table4[[#This Row],[ سعر اليومية ]]*Table4[[#This Row],[عدد الدورات ]]-Table4[[#This Row],[سعر يومية السائق]]*L3034</f>
        <v>0</v>
      </c>
      <c r="V3034" s="58">
        <f>U3034-Table4[[#This Row],[W/H  3%]]</f>
        <v>0</v>
      </c>
      <c r="W3034" s="66" t="str">
        <f>Table4[[#This Row],[اليوم]]&amp;Table4[[#This Row],[الشهر ]]&amp;Table4[[#This Row],[العام]]</f>
        <v/>
      </c>
      <c r="X3034" s="66" t="s">
        <v>304</v>
      </c>
    </row>
    <row r="3035" spans="1:24" x14ac:dyDescent="0.3">
      <c r="A3035" s="62"/>
      <c r="B3035" s="62"/>
      <c r="C3035" s="62"/>
      <c r="D3035" s="41" t="e">
        <f t="shared" si="132"/>
        <v>#N/A</v>
      </c>
      <c r="E3035" s="4"/>
      <c r="F3035" s="41" t="e">
        <f>VLOOKUP(E3035,mapping!C:J,2,FALSE)</f>
        <v>#N/A</v>
      </c>
      <c r="G3035" s="41">
        <f>IFERROR(VLOOKUP(F3035,mapping!$D$3:$J$200,2,FALSE),0)</f>
        <v>0</v>
      </c>
      <c r="H3035" s="41">
        <f>IFERROR(VLOOKUP(F3035,mapping!$D$3:$J$200,3,FALSE),0)</f>
        <v>0</v>
      </c>
      <c r="I3035" s="41">
        <f>IFERROR(VLOOKUP(F3035,mapping!$D$3:$J$200,4,FALSE),0)</f>
        <v>0</v>
      </c>
      <c r="J3035" s="41">
        <f>IFERROR(VLOOKUP(F3035,mapping!$D$3:$J$200,5,FALSE),0)</f>
        <v>0</v>
      </c>
      <c r="K3035" s="63">
        <f>IF(W3035=mapping!$N$1,IFERROR(VLOOKUP(Table4[[#This Row],[Column1]],mapping!A:L,11,FALSE),0),IF(W3035&gt;mapping!$N$1,IFERROR(VLOOKUP(Table4[[#This Row],[Column1]],mapping!A:L,11,FALSE),0),))</f>
        <v>0</v>
      </c>
      <c r="L3035" s="139"/>
      <c r="M3035" s="60">
        <f>IF(W3035=mapping!$N$1,IFERROR(VLOOKUP(Table4[[#This Row],[Column1]],mapping!A:L,12,FALSE),0),IF(W3035&gt;mapping!$N$1,IFERROR(VLOOKUP(Table4[[#This Row],[Column1]],mapping!A:L,12,FALSE),0),0))</f>
        <v>0</v>
      </c>
      <c r="N3035" s="58">
        <f>Table4[[#This Row],[ سعر اليومية ]]*3%*Table4[[#This Row],[عدد الدورات ]]</f>
        <v>0</v>
      </c>
      <c r="O3035" s="56">
        <f>Table4[[#This Row],[ سعر اليومية ]]*Table4[[#This Row],[عدد الدورات ]]-N3035</f>
        <v>0</v>
      </c>
      <c r="P3035" s="194"/>
      <c r="Q3035" s="194"/>
      <c r="R3035" s="194"/>
      <c r="S3035" s="58">
        <f>(Table4[[#This Row],[سعر يومية السائق]]*Table4[[#This Row],[عدد الدورات ]])-SUM(Table4[[#This Row],[سلف ]:[خصم ]])+Table4[[#This Row],[اضافي ]]</f>
        <v>0</v>
      </c>
      <c r="U3035" s="58">
        <f>Table4[[#This Row],[ سعر اليومية ]]*Table4[[#This Row],[عدد الدورات ]]-Table4[[#This Row],[سعر يومية السائق]]*L3035</f>
        <v>0</v>
      </c>
      <c r="V3035" s="58">
        <f>U3035-Table4[[#This Row],[W/H  3%]]</f>
        <v>0</v>
      </c>
      <c r="W3035" s="66" t="str">
        <f>Table4[[#This Row],[اليوم]]&amp;Table4[[#This Row],[الشهر ]]&amp;Table4[[#This Row],[العام]]</f>
        <v/>
      </c>
      <c r="X3035" s="66" t="s">
        <v>304</v>
      </c>
    </row>
    <row r="3036" spans="1:24" x14ac:dyDescent="0.3">
      <c r="A3036" s="62"/>
      <c r="B3036" s="62"/>
      <c r="C3036" s="62"/>
      <c r="D3036" s="41" t="e">
        <f t="shared" si="132"/>
        <v>#N/A</v>
      </c>
      <c r="E3036" s="4"/>
      <c r="F3036" s="41" t="e">
        <f>VLOOKUP(E3036,mapping!C:J,2,FALSE)</f>
        <v>#N/A</v>
      </c>
      <c r="G3036" s="41">
        <f>IFERROR(VLOOKUP(F3036,mapping!$D$3:$J$200,2,FALSE),0)</f>
        <v>0</v>
      </c>
      <c r="H3036" s="41">
        <f>IFERROR(VLOOKUP(F3036,mapping!$D$3:$J$200,3,FALSE),0)</f>
        <v>0</v>
      </c>
      <c r="I3036" s="41">
        <f>IFERROR(VLOOKUP(F3036,mapping!$D$3:$J$200,4,FALSE),0)</f>
        <v>0</v>
      </c>
      <c r="J3036" s="41">
        <f>IFERROR(VLOOKUP(F3036,mapping!$D$3:$J$200,5,FALSE),0)</f>
        <v>0</v>
      </c>
      <c r="K3036" s="63">
        <f>IF(W3036=mapping!$N$1,IFERROR(VLOOKUP(Table4[[#This Row],[Column1]],mapping!A:L,11,FALSE),0),IF(W3036&gt;mapping!$N$1,IFERROR(VLOOKUP(Table4[[#This Row],[Column1]],mapping!A:L,11,FALSE),0),))</f>
        <v>0</v>
      </c>
      <c r="L3036" s="139"/>
      <c r="M3036" s="60">
        <f>IF(W3036=mapping!$N$1,IFERROR(VLOOKUP(Table4[[#This Row],[Column1]],mapping!A:L,12,FALSE),0),IF(W3036&gt;mapping!$N$1,IFERROR(VLOOKUP(Table4[[#This Row],[Column1]],mapping!A:L,12,FALSE),0),0))</f>
        <v>0</v>
      </c>
      <c r="N3036" s="58">
        <f>Table4[[#This Row],[ سعر اليومية ]]*3%*Table4[[#This Row],[عدد الدورات ]]</f>
        <v>0</v>
      </c>
      <c r="O3036" s="56">
        <f>Table4[[#This Row],[ سعر اليومية ]]*Table4[[#This Row],[عدد الدورات ]]-N3036</f>
        <v>0</v>
      </c>
      <c r="P3036" s="194"/>
      <c r="Q3036" s="194"/>
      <c r="R3036" s="194"/>
      <c r="S3036" s="58">
        <f>(Table4[[#This Row],[سعر يومية السائق]]*Table4[[#This Row],[عدد الدورات ]])-SUM(Table4[[#This Row],[سلف ]:[خصم ]])+Table4[[#This Row],[اضافي ]]</f>
        <v>0</v>
      </c>
      <c r="U3036" s="58">
        <f>Table4[[#This Row],[ سعر اليومية ]]*Table4[[#This Row],[عدد الدورات ]]-Table4[[#This Row],[سعر يومية السائق]]*L3036</f>
        <v>0</v>
      </c>
      <c r="V3036" s="58">
        <f>U3036-Table4[[#This Row],[W/H  3%]]</f>
        <v>0</v>
      </c>
      <c r="W3036" s="66" t="str">
        <f>Table4[[#This Row],[اليوم]]&amp;Table4[[#This Row],[الشهر ]]&amp;Table4[[#This Row],[العام]]</f>
        <v/>
      </c>
      <c r="X3036" s="66" t="s">
        <v>304</v>
      </c>
    </row>
    <row r="3037" spans="1:24" x14ac:dyDescent="0.3">
      <c r="A3037" s="62"/>
      <c r="B3037" s="62"/>
      <c r="C3037" s="62"/>
      <c r="D3037" s="41" t="e">
        <f t="shared" si="132"/>
        <v>#N/A</v>
      </c>
      <c r="E3037" s="4"/>
      <c r="F3037" s="41" t="e">
        <f>VLOOKUP(E3037,mapping!C:J,2,FALSE)</f>
        <v>#N/A</v>
      </c>
      <c r="G3037" s="41">
        <f>IFERROR(VLOOKUP(F3037,mapping!$D$3:$J$200,2,FALSE),0)</f>
        <v>0</v>
      </c>
      <c r="H3037" s="41">
        <f>IFERROR(VLOOKUP(F3037,mapping!$D$3:$J$200,3,FALSE),0)</f>
        <v>0</v>
      </c>
      <c r="I3037" s="41">
        <f>IFERROR(VLOOKUP(F3037,mapping!$D$3:$J$200,4,FALSE),0)</f>
        <v>0</v>
      </c>
      <c r="J3037" s="41">
        <f>IFERROR(VLOOKUP(F3037,mapping!$D$3:$J$200,5,FALSE),0)</f>
        <v>0</v>
      </c>
      <c r="K3037" s="63">
        <f>IF(W3037=mapping!$N$1,IFERROR(VLOOKUP(Table4[[#This Row],[Column1]],mapping!A:L,11,FALSE),0),IF(W3037&gt;mapping!$N$1,IFERROR(VLOOKUP(Table4[[#This Row],[Column1]],mapping!A:L,11,FALSE),0),))</f>
        <v>0</v>
      </c>
      <c r="L3037" s="139"/>
      <c r="M3037" s="60">
        <f>IF(W3037=mapping!$N$1,IFERROR(VLOOKUP(Table4[[#This Row],[Column1]],mapping!A:L,12,FALSE),0),IF(W3037&gt;mapping!$N$1,IFERROR(VLOOKUP(Table4[[#This Row],[Column1]],mapping!A:L,12,FALSE),0),0))</f>
        <v>0</v>
      </c>
      <c r="N3037" s="58">
        <f>Table4[[#This Row],[ سعر اليومية ]]*3%*Table4[[#This Row],[عدد الدورات ]]</f>
        <v>0</v>
      </c>
      <c r="O3037" s="56">
        <f>Table4[[#This Row],[ سعر اليومية ]]*Table4[[#This Row],[عدد الدورات ]]-N3037</f>
        <v>0</v>
      </c>
      <c r="P3037" s="194"/>
      <c r="Q3037" s="194"/>
      <c r="R3037" s="194"/>
      <c r="S3037" s="58">
        <f>(Table4[[#This Row],[سعر يومية السائق]]*Table4[[#This Row],[عدد الدورات ]])-SUM(Table4[[#This Row],[سلف ]:[خصم ]])+Table4[[#This Row],[اضافي ]]</f>
        <v>0</v>
      </c>
      <c r="U3037" s="58">
        <f>Table4[[#This Row],[ سعر اليومية ]]*Table4[[#This Row],[عدد الدورات ]]-Table4[[#This Row],[سعر يومية السائق]]*L3037</f>
        <v>0</v>
      </c>
      <c r="V3037" s="58">
        <f>U3037-Table4[[#This Row],[W/H  3%]]</f>
        <v>0</v>
      </c>
      <c r="W3037" s="66" t="str">
        <f>Table4[[#This Row],[اليوم]]&amp;Table4[[#This Row],[الشهر ]]&amp;Table4[[#This Row],[العام]]</f>
        <v/>
      </c>
      <c r="X3037" s="66" t="s">
        <v>304</v>
      </c>
    </row>
    <row r="3038" spans="1:24" x14ac:dyDescent="0.3">
      <c r="A3038" s="62"/>
      <c r="B3038" s="62"/>
      <c r="C3038" s="62"/>
      <c r="D3038" s="41" t="e">
        <f t="shared" si="132"/>
        <v>#N/A</v>
      </c>
      <c r="E3038" s="4"/>
      <c r="F3038" s="41" t="e">
        <f>VLOOKUP(E3038,mapping!C:J,2,FALSE)</f>
        <v>#N/A</v>
      </c>
      <c r="G3038" s="41">
        <f>IFERROR(VLOOKUP(F3038,mapping!$D$3:$J$200,2,FALSE),0)</f>
        <v>0</v>
      </c>
      <c r="H3038" s="41">
        <f>IFERROR(VLOOKUP(F3038,mapping!$D$3:$J$200,3,FALSE),0)</f>
        <v>0</v>
      </c>
      <c r="I3038" s="41">
        <f>IFERROR(VLOOKUP(F3038,mapping!$D$3:$J$200,4,FALSE),0)</f>
        <v>0</v>
      </c>
      <c r="J3038" s="41">
        <f>IFERROR(VLOOKUP(F3038,mapping!$D$3:$J$200,5,FALSE),0)</f>
        <v>0</v>
      </c>
      <c r="K3038" s="63">
        <f>IF(W3038=mapping!$N$1,IFERROR(VLOOKUP(Table4[[#This Row],[Column1]],mapping!A:L,11,FALSE),0),IF(W3038&gt;mapping!$N$1,IFERROR(VLOOKUP(Table4[[#This Row],[Column1]],mapping!A:L,11,FALSE),0),))</f>
        <v>0</v>
      </c>
      <c r="L3038" s="139"/>
      <c r="M3038" s="60">
        <f>IF(W3038=mapping!$N$1,IFERROR(VLOOKUP(Table4[[#This Row],[Column1]],mapping!A:L,12,FALSE),0),IF(W3038&gt;mapping!$N$1,IFERROR(VLOOKUP(Table4[[#This Row],[Column1]],mapping!A:L,12,FALSE),0),0))</f>
        <v>0</v>
      </c>
      <c r="N3038" s="58">
        <f>Table4[[#This Row],[ سعر اليومية ]]*3%*Table4[[#This Row],[عدد الدورات ]]</f>
        <v>0</v>
      </c>
      <c r="O3038" s="56">
        <f>Table4[[#This Row],[ سعر اليومية ]]*Table4[[#This Row],[عدد الدورات ]]-N3038</f>
        <v>0</v>
      </c>
      <c r="P3038" s="194"/>
      <c r="Q3038" s="194"/>
      <c r="R3038" s="194"/>
      <c r="S3038" s="58">
        <f>(Table4[[#This Row],[سعر يومية السائق]]*Table4[[#This Row],[عدد الدورات ]])-SUM(Table4[[#This Row],[سلف ]:[خصم ]])+Table4[[#This Row],[اضافي ]]</f>
        <v>0</v>
      </c>
      <c r="U3038" s="58">
        <f>Table4[[#This Row],[ سعر اليومية ]]*Table4[[#This Row],[عدد الدورات ]]-Table4[[#This Row],[سعر يومية السائق]]*L3038</f>
        <v>0</v>
      </c>
      <c r="V3038" s="58">
        <f>U3038-Table4[[#This Row],[W/H  3%]]</f>
        <v>0</v>
      </c>
      <c r="W3038" s="66" t="str">
        <f>Table4[[#This Row],[اليوم]]&amp;Table4[[#This Row],[الشهر ]]&amp;Table4[[#This Row],[العام]]</f>
        <v/>
      </c>
      <c r="X3038" s="66" t="s">
        <v>304</v>
      </c>
    </row>
    <row r="3039" spans="1:24" x14ac:dyDescent="0.3">
      <c r="A3039" s="62"/>
      <c r="B3039" s="62"/>
      <c r="C3039" s="62"/>
      <c r="D3039" s="41" t="e">
        <f t="shared" si="132"/>
        <v>#N/A</v>
      </c>
      <c r="E3039" s="4"/>
      <c r="F3039" s="41" t="e">
        <f>VLOOKUP(E3039,mapping!C:J,2,FALSE)</f>
        <v>#N/A</v>
      </c>
      <c r="G3039" s="41">
        <f>IFERROR(VLOOKUP(F3039,mapping!$D$3:$J$200,2,FALSE),0)</f>
        <v>0</v>
      </c>
      <c r="H3039" s="41">
        <f>IFERROR(VLOOKUP(F3039,mapping!$D$3:$J$200,3,FALSE),0)</f>
        <v>0</v>
      </c>
      <c r="I3039" s="41">
        <f>IFERROR(VLOOKUP(F3039,mapping!$D$3:$J$200,4,FALSE),0)</f>
        <v>0</v>
      </c>
      <c r="J3039" s="41">
        <f>IFERROR(VLOOKUP(F3039,mapping!$D$3:$J$200,5,FALSE),0)</f>
        <v>0</v>
      </c>
      <c r="K3039" s="63">
        <f>IF(W3039=mapping!$N$1,IFERROR(VLOOKUP(Table4[[#This Row],[Column1]],mapping!A:L,11,FALSE),0),IF(W3039&gt;mapping!$N$1,IFERROR(VLOOKUP(Table4[[#This Row],[Column1]],mapping!A:L,11,FALSE),0),))</f>
        <v>0</v>
      </c>
      <c r="L3039" s="139"/>
      <c r="M3039" s="60">
        <f>IF(W3039=mapping!$N$1,IFERROR(VLOOKUP(Table4[[#This Row],[Column1]],mapping!A:L,12,FALSE),0),IF(W3039&gt;mapping!$N$1,IFERROR(VLOOKUP(Table4[[#This Row],[Column1]],mapping!A:L,12,FALSE),0),0))</f>
        <v>0</v>
      </c>
      <c r="N3039" s="58">
        <f>Table4[[#This Row],[ سعر اليومية ]]*3%*Table4[[#This Row],[عدد الدورات ]]</f>
        <v>0</v>
      </c>
      <c r="O3039" s="56">
        <f>Table4[[#This Row],[ سعر اليومية ]]*Table4[[#This Row],[عدد الدورات ]]-N3039</f>
        <v>0</v>
      </c>
      <c r="P3039" s="194"/>
      <c r="Q3039" s="194"/>
      <c r="R3039" s="194"/>
      <c r="S3039" s="58">
        <f>(Table4[[#This Row],[سعر يومية السائق]]*Table4[[#This Row],[عدد الدورات ]])-SUM(Table4[[#This Row],[سلف ]:[خصم ]])+Table4[[#This Row],[اضافي ]]</f>
        <v>0</v>
      </c>
      <c r="U3039" s="58">
        <f>Table4[[#This Row],[ سعر اليومية ]]*Table4[[#This Row],[عدد الدورات ]]-Table4[[#This Row],[سعر يومية السائق]]*L3039</f>
        <v>0</v>
      </c>
      <c r="V3039" s="58">
        <f>U3039-Table4[[#This Row],[W/H  3%]]</f>
        <v>0</v>
      </c>
      <c r="W3039" s="66" t="str">
        <f>Table4[[#This Row],[اليوم]]&amp;Table4[[#This Row],[الشهر ]]&amp;Table4[[#This Row],[العام]]</f>
        <v/>
      </c>
      <c r="X3039" s="66" t="s">
        <v>304</v>
      </c>
    </row>
    <row r="3040" spans="1:24" x14ac:dyDescent="0.3">
      <c r="A3040" s="62"/>
      <c r="B3040" s="62"/>
      <c r="C3040" s="62"/>
      <c r="D3040" s="41" t="e">
        <f t="shared" si="132"/>
        <v>#N/A</v>
      </c>
      <c r="E3040" s="4"/>
      <c r="F3040" s="41" t="e">
        <f>VLOOKUP(E3040,mapping!C:J,2,FALSE)</f>
        <v>#N/A</v>
      </c>
      <c r="G3040" s="41">
        <f>IFERROR(VLOOKUP(F3040,mapping!$D$3:$J$200,2,FALSE),0)</f>
        <v>0</v>
      </c>
      <c r="H3040" s="41">
        <f>IFERROR(VLOOKUP(F3040,mapping!$D$3:$J$200,3,FALSE),0)</f>
        <v>0</v>
      </c>
      <c r="I3040" s="41">
        <f>IFERROR(VLOOKUP(F3040,mapping!$D$3:$J$200,4,FALSE),0)</f>
        <v>0</v>
      </c>
      <c r="J3040" s="41">
        <f>IFERROR(VLOOKUP(F3040,mapping!$D$3:$J$200,5,FALSE),0)</f>
        <v>0</v>
      </c>
      <c r="K3040" s="63">
        <f>IF(W3040=mapping!$N$1,IFERROR(VLOOKUP(Table4[[#This Row],[Column1]],mapping!A:L,11,FALSE),0),IF(W3040&gt;mapping!$N$1,IFERROR(VLOOKUP(Table4[[#This Row],[Column1]],mapping!A:L,11,FALSE),0),))</f>
        <v>0</v>
      </c>
      <c r="L3040" s="139"/>
      <c r="M3040" s="60">
        <f>IF(W3040=mapping!$N$1,IFERROR(VLOOKUP(Table4[[#This Row],[Column1]],mapping!A:L,12,FALSE),0),IF(W3040&gt;mapping!$N$1,IFERROR(VLOOKUP(Table4[[#This Row],[Column1]],mapping!A:L,12,FALSE),0),0))</f>
        <v>0</v>
      </c>
      <c r="N3040" s="58">
        <f>Table4[[#This Row],[ سعر اليومية ]]*3%*Table4[[#This Row],[عدد الدورات ]]</f>
        <v>0</v>
      </c>
      <c r="O3040" s="56">
        <f>Table4[[#This Row],[ سعر اليومية ]]*Table4[[#This Row],[عدد الدورات ]]-N3040</f>
        <v>0</v>
      </c>
      <c r="P3040" s="194"/>
      <c r="Q3040" s="194"/>
      <c r="R3040" s="194"/>
      <c r="S3040" s="58">
        <f>(Table4[[#This Row],[سعر يومية السائق]]*Table4[[#This Row],[عدد الدورات ]])-SUM(Table4[[#This Row],[سلف ]:[خصم ]])+Table4[[#This Row],[اضافي ]]</f>
        <v>0</v>
      </c>
      <c r="U3040" s="58">
        <f>Table4[[#This Row],[ سعر اليومية ]]*Table4[[#This Row],[عدد الدورات ]]-Table4[[#This Row],[سعر يومية السائق]]*L3040</f>
        <v>0</v>
      </c>
      <c r="V3040" s="58">
        <f>U3040-Table4[[#This Row],[W/H  3%]]</f>
        <v>0</v>
      </c>
      <c r="W3040" s="66" t="str">
        <f>Table4[[#This Row],[اليوم]]&amp;Table4[[#This Row],[الشهر ]]&amp;Table4[[#This Row],[العام]]</f>
        <v/>
      </c>
      <c r="X3040" s="66" t="s">
        <v>304</v>
      </c>
    </row>
    <row r="3041" spans="1:24" x14ac:dyDescent="0.3">
      <c r="A3041" s="62"/>
      <c r="B3041" s="62"/>
      <c r="C3041" s="62"/>
      <c r="D3041" s="41" t="e">
        <f t="shared" si="132"/>
        <v>#N/A</v>
      </c>
      <c r="E3041" s="4"/>
      <c r="F3041" s="41" t="e">
        <f>VLOOKUP(E3041,mapping!C:J,2,FALSE)</f>
        <v>#N/A</v>
      </c>
      <c r="G3041" s="41">
        <f>IFERROR(VLOOKUP(F3041,mapping!$D$3:$J$200,2,FALSE),0)</f>
        <v>0</v>
      </c>
      <c r="H3041" s="41">
        <f>IFERROR(VLOOKUP(F3041,mapping!$D$3:$J$200,3,FALSE),0)</f>
        <v>0</v>
      </c>
      <c r="I3041" s="41">
        <f>IFERROR(VLOOKUP(F3041,mapping!$D$3:$J$200,4,FALSE),0)</f>
        <v>0</v>
      </c>
      <c r="J3041" s="41">
        <f>IFERROR(VLOOKUP(F3041,mapping!$D$3:$J$200,5,FALSE),0)</f>
        <v>0</v>
      </c>
      <c r="K3041" s="63">
        <f>IF(W3041=mapping!$N$1,IFERROR(VLOOKUP(Table4[[#This Row],[Column1]],mapping!A:L,11,FALSE),0),IF(W3041&gt;mapping!$N$1,IFERROR(VLOOKUP(Table4[[#This Row],[Column1]],mapping!A:L,11,FALSE),0),))</f>
        <v>0</v>
      </c>
      <c r="L3041" s="139"/>
      <c r="M3041" s="60">
        <f>IF(W3041=mapping!$N$1,IFERROR(VLOOKUP(Table4[[#This Row],[Column1]],mapping!A:L,12,FALSE),0),IF(W3041&gt;mapping!$N$1,IFERROR(VLOOKUP(Table4[[#This Row],[Column1]],mapping!A:L,12,FALSE),0),0))</f>
        <v>0</v>
      </c>
      <c r="N3041" s="58">
        <f>Table4[[#This Row],[ سعر اليومية ]]*3%*Table4[[#This Row],[عدد الدورات ]]</f>
        <v>0</v>
      </c>
      <c r="O3041" s="56">
        <f>Table4[[#This Row],[ سعر اليومية ]]*Table4[[#This Row],[عدد الدورات ]]-N3041</f>
        <v>0</v>
      </c>
      <c r="P3041" s="194"/>
      <c r="Q3041" s="194"/>
      <c r="R3041" s="194"/>
      <c r="S3041" s="58">
        <f>(Table4[[#This Row],[سعر يومية السائق]]*Table4[[#This Row],[عدد الدورات ]])-SUM(Table4[[#This Row],[سلف ]:[خصم ]])+Table4[[#This Row],[اضافي ]]</f>
        <v>0</v>
      </c>
      <c r="U3041" s="58">
        <f>Table4[[#This Row],[ سعر اليومية ]]*Table4[[#This Row],[عدد الدورات ]]-Table4[[#This Row],[سعر يومية السائق]]*L3041</f>
        <v>0</v>
      </c>
      <c r="V3041" s="58">
        <f>U3041-Table4[[#This Row],[W/H  3%]]</f>
        <v>0</v>
      </c>
      <c r="W3041" s="66" t="str">
        <f>Table4[[#This Row],[اليوم]]&amp;Table4[[#This Row],[الشهر ]]&amp;Table4[[#This Row],[العام]]</f>
        <v/>
      </c>
      <c r="X3041" s="66" t="s">
        <v>304</v>
      </c>
    </row>
    <row r="3042" spans="1:24" x14ac:dyDescent="0.3">
      <c r="A3042" s="62"/>
      <c r="B3042" s="62"/>
      <c r="C3042" s="62"/>
      <c r="D3042" s="41" t="e">
        <f t="shared" si="132"/>
        <v>#N/A</v>
      </c>
      <c r="E3042" s="4"/>
      <c r="F3042" s="41" t="e">
        <f>VLOOKUP(E3042,mapping!C:J,2,FALSE)</f>
        <v>#N/A</v>
      </c>
      <c r="G3042" s="41">
        <f>IFERROR(VLOOKUP(F3042,mapping!$D$3:$J$200,2,FALSE),0)</f>
        <v>0</v>
      </c>
      <c r="H3042" s="41">
        <f>IFERROR(VLOOKUP(F3042,mapping!$D$3:$J$200,3,FALSE),0)</f>
        <v>0</v>
      </c>
      <c r="I3042" s="41">
        <f>IFERROR(VLOOKUP(F3042,mapping!$D$3:$J$200,4,FALSE),0)</f>
        <v>0</v>
      </c>
      <c r="J3042" s="41">
        <f>IFERROR(VLOOKUP(F3042,mapping!$D$3:$J$200,5,FALSE),0)</f>
        <v>0</v>
      </c>
      <c r="K3042" s="63">
        <f>IF(W3042=mapping!$N$1,IFERROR(VLOOKUP(Table4[[#This Row],[Column1]],mapping!A:L,11,FALSE),0),IF(W3042&gt;mapping!$N$1,IFERROR(VLOOKUP(Table4[[#This Row],[Column1]],mapping!A:L,11,FALSE),0),))</f>
        <v>0</v>
      </c>
      <c r="L3042" s="139"/>
      <c r="M3042" s="60">
        <f>IF(W3042=mapping!$N$1,IFERROR(VLOOKUP(Table4[[#This Row],[Column1]],mapping!A:L,12,FALSE),0),IF(W3042&gt;mapping!$N$1,IFERROR(VLOOKUP(Table4[[#This Row],[Column1]],mapping!A:L,12,FALSE),0),0))</f>
        <v>0</v>
      </c>
      <c r="N3042" s="58">
        <f>Table4[[#This Row],[ سعر اليومية ]]*3%*Table4[[#This Row],[عدد الدورات ]]</f>
        <v>0</v>
      </c>
      <c r="O3042" s="56">
        <f>Table4[[#This Row],[ سعر اليومية ]]*Table4[[#This Row],[عدد الدورات ]]-N3042</f>
        <v>0</v>
      </c>
      <c r="P3042" s="194"/>
      <c r="Q3042" s="194"/>
      <c r="R3042" s="194"/>
      <c r="S3042" s="58">
        <f>(Table4[[#This Row],[سعر يومية السائق]]*Table4[[#This Row],[عدد الدورات ]])-SUM(Table4[[#This Row],[سلف ]:[خصم ]])+Table4[[#This Row],[اضافي ]]</f>
        <v>0</v>
      </c>
      <c r="U3042" s="58">
        <f>Table4[[#This Row],[ سعر اليومية ]]*Table4[[#This Row],[عدد الدورات ]]-Table4[[#This Row],[سعر يومية السائق]]*L3042</f>
        <v>0</v>
      </c>
      <c r="V3042" s="58">
        <f>U3042-Table4[[#This Row],[W/H  3%]]</f>
        <v>0</v>
      </c>
      <c r="W3042" s="66" t="str">
        <f>Table4[[#This Row],[اليوم]]&amp;Table4[[#This Row],[الشهر ]]&amp;Table4[[#This Row],[العام]]</f>
        <v/>
      </c>
      <c r="X3042" s="66" t="s">
        <v>304</v>
      </c>
    </row>
    <row r="3043" spans="1:24" x14ac:dyDescent="0.3">
      <c r="A3043" s="62"/>
      <c r="B3043" s="62"/>
      <c r="C3043" s="62"/>
      <c r="D3043" s="41" t="e">
        <f t="shared" si="132"/>
        <v>#N/A</v>
      </c>
      <c r="E3043" s="4"/>
      <c r="F3043" s="41" t="e">
        <f>VLOOKUP(E3043,mapping!C:J,2,FALSE)</f>
        <v>#N/A</v>
      </c>
      <c r="G3043" s="41">
        <f>IFERROR(VLOOKUP(F3043,mapping!$D$3:$J$200,2,FALSE),0)</f>
        <v>0</v>
      </c>
      <c r="H3043" s="41">
        <f>IFERROR(VLOOKUP(F3043,mapping!$D$3:$J$200,3,FALSE),0)</f>
        <v>0</v>
      </c>
      <c r="I3043" s="41">
        <f>IFERROR(VLOOKUP(F3043,mapping!$D$3:$J$200,4,FALSE),0)</f>
        <v>0</v>
      </c>
      <c r="J3043" s="41">
        <f>IFERROR(VLOOKUP(F3043,mapping!$D$3:$J$200,5,FALSE),0)</f>
        <v>0</v>
      </c>
      <c r="K3043" s="63">
        <f>IF(W3043=mapping!$N$1,IFERROR(VLOOKUP(Table4[[#This Row],[Column1]],mapping!A:L,11,FALSE),0),IF(W3043&gt;mapping!$N$1,IFERROR(VLOOKUP(Table4[[#This Row],[Column1]],mapping!A:L,11,FALSE),0),))</f>
        <v>0</v>
      </c>
      <c r="L3043" s="139"/>
      <c r="M3043" s="60">
        <f>IF(W3043=mapping!$N$1,IFERROR(VLOOKUP(Table4[[#This Row],[Column1]],mapping!A:L,12,FALSE),0),IF(W3043&gt;mapping!$N$1,IFERROR(VLOOKUP(Table4[[#This Row],[Column1]],mapping!A:L,12,FALSE),0),0))</f>
        <v>0</v>
      </c>
      <c r="N3043" s="58">
        <f>Table4[[#This Row],[ سعر اليومية ]]*3%*Table4[[#This Row],[عدد الدورات ]]</f>
        <v>0</v>
      </c>
      <c r="O3043" s="56">
        <f>Table4[[#This Row],[ سعر اليومية ]]*Table4[[#This Row],[عدد الدورات ]]-N3043</f>
        <v>0</v>
      </c>
      <c r="P3043" s="194"/>
      <c r="Q3043" s="194"/>
      <c r="R3043" s="194"/>
      <c r="S3043" s="58">
        <f>(Table4[[#This Row],[سعر يومية السائق]]*Table4[[#This Row],[عدد الدورات ]])-SUM(Table4[[#This Row],[سلف ]:[خصم ]])+Table4[[#This Row],[اضافي ]]</f>
        <v>0</v>
      </c>
      <c r="U3043" s="58">
        <f>Table4[[#This Row],[ سعر اليومية ]]*Table4[[#This Row],[عدد الدورات ]]-Table4[[#This Row],[سعر يومية السائق]]*L3043</f>
        <v>0</v>
      </c>
      <c r="V3043" s="58">
        <f>U3043-Table4[[#This Row],[W/H  3%]]</f>
        <v>0</v>
      </c>
      <c r="W3043" s="66" t="str">
        <f>Table4[[#This Row],[اليوم]]&amp;Table4[[#This Row],[الشهر ]]&amp;Table4[[#This Row],[العام]]</f>
        <v/>
      </c>
      <c r="X3043" s="66" t="s">
        <v>304</v>
      </c>
    </row>
    <row r="3044" spans="1:24" x14ac:dyDescent="0.3">
      <c r="A3044" s="62"/>
      <c r="B3044" s="62"/>
      <c r="C3044" s="62"/>
      <c r="D3044" s="41" t="e">
        <f t="shared" si="132"/>
        <v>#N/A</v>
      </c>
      <c r="E3044" s="4"/>
      <c r="F3044" s="41" t="e">
        <f>VLOOKUP(E3044,mapping!C:J,2,FALSE)</f>
        <v>#N/A</v>
      </c>
      <c r="G3044" s="41">
        <f>IFERROR(VLOOKUP(F3044,mapping!$D$3:$J$200,2,FALSE),0)</f>
        <v>0</v>
      </c>
      <c r="H3044" s="41">
        <f>IFERROR(VLOOKUP(F3044,mapping!$D$3:$J$200,3,FALSE),0)</f>
        <v>0</v>
      </c>
      <c r="I3044" s="41">
        <f>IFERROR(VLOOKUP(F3044,mapping!$D$3:$J$200,4,FALSE),0)</f>
        <v>0</v>
      </c>
      <c r="J3044" s="41">
        <f>IFERROR(VLOOKUP(F3044,mapping!$D$3:$J$200,5,FALSE),0)</f>
        <v>0</v>
      </c>
      <c r="K3044" s="63">
        <f>IF(W3044=mapping!$N$1,IFERROR(VLOOKUP(Table4[[#This Row],[Column1]],mapping!A:L,11,FALSE),0),IF(W3044&gt;mapping!$N$1,IFERROR(VLOOKUP(Table4[[#This Row],[Column1]],mapping!A:L,11,FALSE),0),))</f>
        <v>0</v>
      </c>
      <c r="L3044" s="139"/>
      <c r="M3044" s="60">
        <f>IF(W3044=mapping!$N$1,IFERROR(VLOOKUP(Table4[[#This Row],[Column1]],mapping!A:L,12,FALSE),0),IF(W3044&gt;mapping!$N$1,IFERROR(VLOOKUP(Table4[[#This Row],[Column1]],mapping!A:L,12,FALSE),0),0))</f>
        <v>0</v>
      </c>
      <c r="N3044" s="58">
        <f>Table4[[#This Row],[ سعر اليومية ]]*3%*Table4[[#This Row],[عدد الدورات ]]</f>
        <v>0</v>
      </c>
      <c r="O3044" s="56">
        <f>Table4[[#This Row],[ سعر اليومية ]]*Table4[[#This Row],[عدد الدورات ]]-N3044</f>
        <v>0</v>
      </c>
      <c r="P3044" s="194"/>
      <c r="Q3044" s="194"/>
      <c r="R3044" s="194"/>
      <c r="S3044" s="58">
        <f>(Table4[[#This Row],[سعر يومية السائق]]*Table4[[#This Row],[عدد الدورات ]])-SUM(Table4[[#This Row],[سلف ]:[خصم ]])+Table4[[#This Row],[اضافي ]]</f>
        <v>0</v>
      </c>
      <c r="U3044" s="58">
        <f>Table4[[#This Row],[ سعر اليومية ]]*Table4[[#This Row],[عدد الدورات ]]-Table4[[#This Row],[سعر يومية السائق]]*L3044</f>
        <v>0</v>
      </c>
      <c r="V3044" s="58">
        <f>U3044-Table4[[#This Row],[W/H  3%]]</f>
        <v>0</v>
      </c>
      <c r="W3044" s="66" t="str">
        <f>Table4[[#This Row],[اليوم]]&amp;Table4[[#This Row],[الشهر ]]&amp;Table4[[#This Row],[العام]]</f>
        <v/>
      </c>
      <c r="X3044" s="66" t="s">
        <v>304</v>
      </c>
    </row>
    <row r="3045" spans="1:24" x14ac:dyDescent="0.3">
      <c r="A3045" s="62"/>
      <c r="B3045" s="62"/>
      <c r="C3045" s="62"/>
      <c r="D3045" s="41" t="e">
        <f t="shared" si="132"/>
        <v>#N/A</v>
      </c>
      <c r="E3045" s="4"/>
      <c r="F3045" s="41" t="e">
        <f>VLOOKUP(E3045,mapping!C:J,2,FALSE)</f>
        <v>#N/A</v>
      </c>
      <c r="G3045" s="41">
        <f>IFERROR(VLOOKUP(F3045,mapping!$D$3:$J$200,2,FALSE),0)</f>
        <v>0</v>
      </c>
      <c r="H3045" s="41">
        <f>IFERROR(VLOOKUP(F3045,mapping!$D$3:$J$200,3,FALSE),0)</f>
        <v>0</v>
      </c>
      <c r="I3045" s="41">
        <f>IFERROR(VLOOKUP(F3045,mapping!$D$3:$J$200,4,FALSE),0)</f>
        <v>0</v>
      </c>
      <c r="J3045" s="41">
        <f>IFERROR(VLOOKUP(F3045,mapping!$D$3:$J$200,5,FALSE),0)</f>
        <v>0</v>
      </c>
      <c r="K3045" s="63">
        <f>IF(W3045=mapping!$N$1,IFERROR(VLOOKUP(Table4[[#This Row],[Column1]],mapping!A:L,11,FALSE),0),IF(W3045&gt;mapping!$N$1,IFERROR(VLOOKUP(Table4[[#This Row],[Column1]],mapping!A:L,11,FALSE),0),))</f>
        <v>0</v>
      </c>
      <c r="L3045" s="139"/>
      <c r="M3045" s="60">
        <f>IF(W3045=mapping!$N$1,IFERROR(VLOOKUP(Table4[[#This Row],[Column1]],mapping!A:L,12,FALSE),0),IF(W3045&gt;mapping!$N$1,IFERROR(VLOOKUP(Table4[[#This Row],[Column1]],mapping!A:L,12,FALSE),0),0))</f>
        <v>0</v>
      </c>
      <c r="N3045" s="58">
        <f>Table4[[#This Row],[ سعر اليومية ]]*3%*Table4[[#This Row],[عدد الدورات ]]</f>
        <v>0</v>
      </c>
      <c r="O3045" s="56">
        <f>Table4[[#This Row],[ سعر اليومية ]]*Table4[[#This Row],[عدد الدورات ]]-N3045</f>
        <v>0</v>
      </c>
      <c r="P3045" s="194"/>
      <c r="Q3045" s="194"/>
      <c r="R3045" s="194"/>
      <c r="S3045" s="58">
        <f>(Table4[[#This Row],[سعر يومية السائق]]*Table4[[#This Row],[عدد الدورات ]])-SUM(Table4[[#This Row],[سلف ]:[خصم ]])+Table4[[#This Row],[اضافي ]]</f>
        <v>0</v>
      </c>
      <c r="U3045" s="58">
        <f>Table4[[#This Row],[ سعر اليومية ]]*Table4[[#This Row],[عدد الدورات ]]-Table4[[#This Row],[سعر يومية السائق]]*L3045</f>
        <v>0</v>
      </c>
      <c r="V3045" s="58">
        <f>U3045-Table4[[#This Row],[W/H  3%]]</f>
        <v>0</v>
      </c>
      <c r="W3045" s="66" t="str">
        <f>Table4[[#This Row],[اليوم]]&amp;Table4[[#This Row],[الشهر ]]&amp;Table4[[#This Row],[العام]]</f>
        <v/>
      </c>
      <c r="X3045" s="66" t="s">
        <v>304</v>
      </c>
    </row>
    <row r="3046" spans="1:24" x14ac:dyDescent="0.3">
      <c r="A3046" s="62"/>
      <c r="B3046" s="62"/>
      <c r="C3046" s="62"/>
      <c r="D3046" s="41" t="e">
        <f t="shared" si="132"/>
        <v>#N/A</v>
      </c>
      <c r="E3046" s="4"/>
      <c r="F3046" s="41" t="e">
        <f>VLOOKUP(E3046,mapping!C:J,2,FALSE)</f>
        <v>#N/A</v>
      </c>
      <c r="G3046" s="41">
        <f>IFERROR(VLOOKUP(F3046,mapping!$D$3:$J$200,2,FALSE),0)</f>
        <v>0</v>
      </c>
      <c r="H3046" s="41">
        <f>IFERROR(VLOOKUP(F3046,mapping!$D$3:$J$200,3,FALSE),0)</f>
        <v>0</v>
      </c>
      <c r="I3046" s="41">
        <f>IFERROR(VLOOKUP(F3046,mapping!$D$3:$J$200,4,FALSE),0)</f>
        <v>0</v>
      </c>
      <c r="J3046" s="41">
        <f>IFERROR(VLOOKUP(F3046,mapping!$D$3:$J$200,5,FALSE),0)</f>
        <v>0</v>
      </c>
      <c r="K3046" s="63">
        <f>IF(W3046=mapping!$N$1,IFERROR(VLOOKUP(Table4[[#This Row],[Column1]],mapping!A:L,11,FALSE),0),IF(W3046&gt;mapping!$N$1,IFERROR(VLOOKUP(Table4[[#This Row],[Column1]],mapping!A:L,11,FALSE),0),))</f>
        <v>0</v>
      </c>
      <c r="L3046" s="139"/>
      <c r="M3046" s="60">
        <f>IF(W3046=mapping!$N$1,IFERROR(VLOOKUP(Table4[[#This Row],[Column1]],mapping!A:L,12,FALSE),0),IF(W3046&gt;mapping!$N$1,IFERROR(VLOOKUP(Table4[[#This Row],[Column1]],mapping!A:L,12,FALSE),0),0))</f>
        <v>0</v>
      </c>
      <c r="N3046" s="58">
        <f>Table4[[#This Row],[ سعر اليومية ]]*3%*Table4[[#This Row],[عدد الدورات ]]</f>
        <v>0</v>
      </c>
      <c r="O3046" s="56">
        <f>Table4[[#This Row],[ سعر اليومية ]]*Table4[[#This Row],[عدد الدورات ]]-N3046</f>
        <v>0</v>
      </c>
      <c r="P3046" s="194"/>
      <c r="Q3046" s="194"/>
      <c r="R3046" s="194"/>
      <c r="S3046" s="58">
        <f>(Table4[[#This Row],[سعر يومية السائق]]*Table4[[#This Row],[عدد الدورات ]])-SUM(Table4[[#This Row],[سلف ]:[خصم ]])+Table4[[#This Row],[اضافي ]]</f>
        <v>0</v>
      </c>
      <c r="U3046" s="58">
        <f>Table4[[#This Row],[ سعر اليومية ]]*Table4[[#This Row],[عدد الدورات ]]-Table4[[#This Row],[سعر يومية السائق]]*L3046</f>
        <v>0</v>
      </c>
      <c r="V3046" s="58">
        <f>U3046-Table4[[#This Row],[W/H  3%]]</f>
        <v>0</v>
      </c>
      <c r="W3046" s="66" t="str">
        <f>Table4[[#This Row],[اليوم]]&amp;Table4[[#This Row],[الشهر ]]&amp;Table4[[#This Row],[العام]]</f>
        <v/>
      </c>
      <c r="X3046" s="66" t="s">
        <v>304</v>
      </c>
    </row>
    <row r="3047" spans="1:24" x14ac:dyDescent="0.3">
      <c r="A3047" s="62"/>
      <c r="B3047" s="62"/>
      <c r="C3047" s="62"/>
      <c r="D3047" s="41" t="e">
        <f t="shared" si="132"/>
        <v>#N/A</v>
      </c>
      <c r="E3047" s="4"/>
      <c r="F3047" s="41" t="e">
        <f>VLOOKUP(E3047,mapping!C:J,2,FALSE)</f>
        <v>#N/A</v>
      </c>
      <c r="G3047" s="41">
        <f>IFERROR(VLOOKUP(F3047,mapping!$D$3:$J$200,2,FALSE),0)</f>
        <v>0</v>
      </c>
      <c r="H3047" s="41">
        <f>IFERROR(VLOOKUP(F3047,mapping!$D$3:$J$200,3,FALSE),0)</f>
        <v>0</v>
      </c>
      <c r="I3047" s="41">
        <f>IFERROR(VLOOKUP(F3047,mapping!$D$3:$J$200,4,FALSE),0)</f>
        <v>0</v>
      </c>
      <c r="J3047" s="41">
        <f>IFERROR(VLOOKUP(F3047,mapping!$D$3:$J$200,5,FALSE),0)</f>
        <v>0</v>
      </c>
      <c r="K3047" s="63">
        <f>IF(W3047=mapping!$N$1,IFERROR(VLOOKUP(Table4[[#This Row],[Column1]],mapping!A:L,11,FALSE),0),IF(W3047&gt;mapping!$N$1,IFERROR(VLOOKUP(Table4[[#This Row],[Column1]],mapping!A:L,11,FALSE),0),))</f>
        <v>0</v>
      </c>
      <c r="L3047" s="139"/>
      <c r="M3047" s="60">
        <f>IF(W3047=mapping!$N$1,IFERROR(VLOOKUP(Table4[[#This Row],[Column1]],mapping!A:L,12,FALSE),0),IF(W3047&gt;mapping!$N$1,IFERROR(VLOOKUP(Table4[[#This Row],[Column1]],mapping!A:L,12,FALSE),0),0))</f>
        <v>0</v>
      </c>
      <c r="N3047" s="58">
        <f>Table4[[#This Row],[ سعر اليومية ]]*3%*Table4[[#This Row],[عدد الدورات ]]</f>
        <v>0</v>
      </c>
      <c r="O3047" s="56">
        <f>Table4[[#This Row],[ سعر اليومية ]]*Table4[[#This Row],[عدد الدورات ]]-N3047</f>
        <v>0</v>
      </c>
      <c r="P3047" s="194"/>
      <c r="Q3047" s="194"/>
      <c r="R3047" s="194"/>
      <c r="S3047" s="58">
        <f>(Table4[[#This Row],[سعر يومية السائق]]*Table4[[#This Row],[عدد الدورات ]])-SUM(Table4[[#This Row],[سلف ]:[خصم ]])+Table4[[#This Row],[اضافي ]]</f>
        <v>0</v>
      </c>
      <c r="U3047" s="58">
        <f>Table4[[#This Row],[ سعر اليومية ]]*Table4[[#This Row],[عدد الدورات ]]-Table4[[#This Row],[سعر يومية السائق]]*L3047</f>
        <v>0</v>
      </c>
      <c r="V3047" s="58">
        <f>U3047-Table4[[#This Row],[W/H  3%]]</f>
        <v>0</v>
      </c>
      <c r="W3047" s="66" t="str">
        <f>Table4[[#This Row],[اليوم]]&amp;Table4[[#This Row],[الشهر ]]&amp;Table4[[#This Row],[العام]]</f>
        <v/>
      </c>
      <c r="X3047" s="66" t="s">
        <v>304</v>
      </c>
    </row>
    <row r="3048" spans="1:24" x14ac:dyDescent="0.3">
      <c r="A3048" s="62"/>
      <c r="B3048" s="62"/>
      <c r="C3048" s="62"/>
      <c r="D3048" s="41" t="e">
        <f t="shared" si="132"/>
        <v>#N/A</v>
      </c>
      <c r="E3048" s="4"/>
      <c r="F3048" s="41" t="e">
        <f>VLOOKUP(E3048,mapping!C:J,2,FALSE)</f>
        <v>#N/A</v>
      </c>
      <c r="G3048" s="41">
        <f>IFERROR(VLOOKUP(F3048,mapping!$D$3:$J$200,2,FALSE),0)</f>
        <v>0</v>
      </c>
      <c r="H3048" s="41">
        <f>IFERROR(VLOOKUP(F3048,mapping!$D$3:$J$200,3,FALSE),0)</f>
        <v>0</v>
      </c>
      <c r="I3048" s="41">
        <f>IFERROR(VLOOKUP(F3048,mapping!$D$3:$J$200,4,FALSE),0)</f>
        <v>0</v>
      </c>
      <c r="J3048" s="41">
        <f>IFERROR(VLOOKUP(F3048,mapping!$D$3:$J$200,5,FALSE),0)</f>
        <v>0</v>
      </c>
      <c r="K3048" s="63">
        <f>IF(W3048=mapping!$N$1,IFERROR(VLOOKUP(Table4[[#This Row],[Column1]],mapping!A:L,11,FALSE),0),IF(W3048&gt;mapping!$N$1,IFERROR(VLOOKUP(Table4[[#This Row],[Column1]],mapping!A:L,11,FALSE),0),))</f>
        <v>0</v>
      </c>
      <c r="L3048" s="139"/>
      <c r="M3048" s="60">
        <f>IF(W3048=mapping!$N$1,IFERROR(VLOOKUP(Table4[[#This Row],[Column1]],mapping!A:L,12,FALSE),0),IF(W3048&gt;mapping!$N$1,IFERROR(VLOOKUP(Table4[[#This Row],[Column1]],mapping!A:L,12,FALSE),0),0))</f>
        <v>0</v>
      </c>
      <c r="N3048" s="58">
        <f>Table4[[#This Row],[ سعر اليومية ]]*3%*Table4[[#This Row],[عدد الدورات ]]</f>
        <v>0</v>
      </c>
      <c r="O3048" s="56">
        <f>Table4[[#This Row],[ سعر اليومية ]]*Table4[[#This Row],[عدد الدورات ]]-N3048</f>
        <v>0</v>
      </c>
      <c r="P3048" s="194"/>
      <c r="Q3048" s="194"/>
      <c r="R3048" s="194"/>
      <c r="S3048" s="58">
        <f>(Table4[[#This Row],[سعر يومية السائق]]*Table4[[#This Row],[عدد الدورات ]])-SUM(Table4[[#This Row],[سلف ]:[خصم ]])+Table4[[#This Row],[اضافي ]]</f>
        <v>0</v>
      </c>
      <c r="U3048" s="58">
        <f>Table4[[#This Row],[ سعر اليومية ]]*Table4[[#This Row],[عدد الدورات ]]-Table4[[#This Row],[سعر يومية السائق]]*L3048</f>
        <v>0</v>
      </c>
      <c r="V3048" s="58">
        <f>U3048-Table4[[#This Row],[W/H  3%]]</f>
        <v>0</v>
      </c>
      <c r="W3048" s="66" t="str">
        <f>Table4[[#This Row],[اليوم]]&amp;Table4[[#This Row],[الشهر ]]&amp;Table4[[#This Row],[العام]]</f>
        <v/>
      </c>
      <c r="X3048" s="66" t="s">
        <v>304</v>
      </c>
    </row>
    <row r="3049" spans="1:24" x14ac:dyDescent="0.3">
      <c r="A3049" s="62"/>
      <c r="B3049" s="62"/>
      <c r="C3049" s="62"/>
      <c r="D3049" s="41" t="e">
        <f t="shared" si="132"/>
        <v>#N/A</v>
      </c>
      <c r="E3049" s="4"/>
      <c r="F3049" s="41" t="e">
        <f>VLOOKUP(E3049,mapping!C:J,2,FALSE)</f>
        <v>#N/A</v>
      </c>
      <c r="G3049" s="41">
        <f>IFERROR(VLOOKUP(F3049,mapping!$D$3:$J$200,2,FALSE),0)</f>
        <v>0</v>
      </c>
      <c r="H3049" s="41">
        <f>IFERROR(VLOOKUP(F3049,mapping!$D$3:$J$200,3,FALSE),0)</f>
        <v>0</v>
      </c>
      <c r="I3049" s="41">
        <f>IFERROR(VLOOKUP(F3049,mapping!$D$3:$J$200,4,FALSE),0)</f>
        <v>0</v>
      </c>
      <c r="J3049" s="41">
        <f>IFERROR(VLOOKUP(F3049,mapping!$D$3:$J$200,5,FALSE),0)</f>
        <v>0</v>
      </c>
      <c r="K3049" s="63">
        <f>IF(W3049=mapping!$N$1,IFERROR(VLOOKUP(Table4[[#This Row],[Column1]],mapping!A:L,11,FALSE),0),IF(W3049&gt;mapping!$N$1,IFERROR(VLOOKUP(Table4[[#This Row],[Column1]],mapping!A:L,11,FALSE),0),))</f>
        <v>0</v>
      </c>
      <c r="L3049" s="139"/>
      <c r="M3049" s="60">
        <f>IF(W3049=mapping!$N$1,IFERROR(VLOOKUP(Table4[[#This Row],[Column1]],mapping!A:L,12,FALSE),0),IF(W3049&gt;mapping!$N$1,IFERROR(VLOOKUP(Table4[[#This Row],[Column1]],mapping!A:L,12,FALSE),0),0))</f>
        <v>0</v>
      </c>
      <c r="N3049" s="58">
        <f>Table4[[#This Row],[ سعر اليومية ]]*3%*Table4[[#This Row],[عدد الدورات ]]</f>
        <v>0</v>
      </c>
      <c r="O3049" s="56">
        <f>Table4[[#This Row],[ سعر اليومية ]]*Table4[[#This Row],[عدد الدورات ]]-N3049</f>
        <v>0</v>
      </c>
      <c r="P3049" s="194"/>
      <c r="Q3049" s="194"/>
      <c r="R3049" s="194"/>
      <c r="S3049" s="58">
        <f>(Table4[[#This Row],[سعر يومية السائق]]*Table4[[#This Row],[عدد الدورات ]])-SUM(Table4[[#This Row],[سلف ]:[خصم ]])+Table4[[#This Row],[اضافي ]]</f>
        <v>0</v>
      </c>
      <c r="U3049" s="58">
        <f>Table4[[#This Row],[ سعر اليومية ]]*Table4[[#This Row],[عدد الدورات ]]-Table4[[#This Row],[سعر يومية السائق]]*L3049</f>
        <v>0</v>
      </c>
      <c r="V3049" s="58">
        <f>U3049-Table4[[#This Row],[W/H  3%]]</f>
        <v>0</v>
      </c>
      <c r="W3049" s="66" t="str">
        <f>Table4[[#This Row],[اليوم]]&amp;Table4[[#This Row],[الشهر ]]&amp;Table4[[#This Row],[العام]]</f>
        <v/>
      </c>
      <c r="X3049" s="66" t="s">
        <v>304</v>
      </c>
    </row>
    <row r="3050" spans="1:24" x14ac:dyDescent="0.3">
      <c r="A3050" s="62"/>
      <c r="B3050" s="62"/>
      <c r="C3050" s="62"/>
      <c r="D3050" s="41" t="e">
        <f t="shared" si="132"/>
        <v>#N/A</v>
      </c>
      <c r="E3050" s="4"/>
      <c r="F3050" s="41" t="e">
        <f>VLOOKUP(E3050,mapping!C:J,2,FALSE)</f>
        <v>#N/A</v>
      </c>
      <c r="G3050" s="41">
        <f>IFERROR(VLOOKUP(F3050,mapping!$D$3:$J$200,2,FALSE),0)</f>
        <v>0</v>
      </c>
      <c r="H3050" s="41">
        <f>IFERROR(VLOOKUP(F3050,mapping!$D$3:$J$200,3,FALSE),0)</f>
        <v>0</v>
      </c>
      <c r="I3050" s="41">
        <f>IFERROR(VLOOKUP(F3050,mapping!$D$3:$J$200,4,FALSE),0)</f>
        <v>0</v>
      </c>
      <c r="J3050" s="41">
        <f>IFERROR(VLOOKUP(F3050,mapping!$D$3:$J$200,5,FALSE),0)</f>
        <v>0</v>
      </c>
      <c r="K3050" s="63">
        <f>IF(W3050=mapping!$N$1,IFERROR(VLOOKUP(Table4[[#This Row],[Column1]],mapping!A:L,11,FALSE),0),IF(W3050&gt;mapping!$N$1,IFERROR(VLOOKUP(Table4[[#This Row],[Column1]],mapping!A:L,11,FALSE),0),))</f>
        <v>0</v>
      </c>
      <c r="L3050" s="139"/>
      <c r="M3050" s="60">
        <f>IF(W3050=mapping!$N$1,IFERROR(VLOOKUP(Table4[[#This Row],[Column1]],mapping!A:L,12,FALSE),0),IF(W3050&gt;mapping!$N$1,IFERROR(VLOOKUP(Table4[[#This Row],[Column1]],mapping!A:L,12,FALSE),0),0))</f>
        <v>0</v>
      </c>
      <c r="N3050" s="58">
        <f>Table4[[#This Row],[ سعر اليومية ]]*3%*Table4[[#This Row],[عدد الدورات ]]</f>
        <v>0</v>
      </c>
      <c r="O3050" s="56">
        <f>Table4[[#This Row],[ سعر اليومية ]]*Table4[[#This Row],[عدد الدورات ]]-N3050</f>
        <v>0</v>
      </c>
      <c r="P3050" s="194"/>
      <c r="Q3050" s="194"/>
      <c r="R3050" s="194"/>
      <c r="S3050" s="58">
        <f>(Table4[[#This Row],[سعر يومية السائق]]*Table4[[#This Row],[عدد الدورات ]])-SUM(Table4[[#This Row],[سلف ]:[خصم ]])+Table4[[#This Row],[اضافي ]]</f>
        <v>0</v>
      </c>
      <c r="U3050" s="58">
        <f>Table4[[#This Row],[ سعر اليومية ]]*Table4[[#This Row],[عدد الدورات ]]-Table4[[#This Row],[سعر يومية السائق]]*L3050</f>
        <v>0</v>
      </c>
      <c r="V3050" s="58">
        <f>U3050-Table4[[#This Row],[W/H  3%]]</f>
        <v>0</v>
      </c>
      <c r="W3050" s="66" t="str">
        <f>Table4[[#This Row],[اليوم]]&amp;Table4[[#This Row],[الشهر ]]&amp;Table4[[#This Row],[العام]]</f>
        <v/>
      </c>
      <c r="X3050" s="66" t="s">
        <v>304</v>
      </c>
    </row>
    <row r="3051" spans="1:24" x14ac:dyDescent="0.3">
      <c r="A3051" s="62"/>
      <c r="B3051" s="62"/>
      <c r="C3051" s="62"/>
      <c r="D3051" s="41" t="e">
        <f t="shared" si="132"/>
        <v>#N/A</v>
      </c>
      <c r="E3051" s="4"/>
      <c r="F3051" s="41" t="e">
        <f>VLOOKUP(E3051,mapping!C:J,2,FALSE)</f>
        <v>#N/A</v>
      </c>
      <c r="G3051" s="41">
        <f>IFERROR(VLOOKUP(F3051,mapping!$D$3:$J$200,2,FALSE),0)</f>
        <v>0</v>
      </c>
      <c r="H3051" s="41">
        <f>IFERROR(VLOOKUP(F3051,mapping!$D$3:$J$200,3,FALSE),0)</f>
        <v>0</v>
      </c>
      <c r="I3051" s="41">
        <f>IFERROR(VLOOKUP(F3051,mapping!$D$3:$J$200,4,FALSE),0)</f>
        <v>0</v>
      </c>
      <c r="J3051" s="41">
        <f>IFERROR(VLOOKUP(F3051,mapping!$D$3:$J$200,5,FALSE),0)</f>
        <v>0</v>
      </c>
      <c r="K3051" s="63">
        <f>IF(W3051=mapping!$N$1,IFERROR(VLOOKUP(Table4[[#This Row],[Column1]],mapping!A:L,11,FALSE),0),IF(W3051&gt;mapping!$N$1,IFERROR(VLOOKUP(Table4[[#This Row],[Column1]],mapping!A:L,11,FALSE),0),))</f>
        <v>0</v>
      </c>
      <c r="L3051" s="139"/>
      <c r="M3051" s="60">
        <f>IF(W3051=mapping!$N$1,IFERROR(VLOOKUP(Table4[[#This Row],[Column1]],mapping!A:L,12,FALSE),0),IF(W3051&gt;mapping!$N$1,IFERROR(VLOOKUP(Table4[[#This Row],[Column1]],mapping!A:L,12,FALSE),0),0))</f>
        <v>0</v>
      </c>
      <c r="N3051" s="58">
        <f>Table4[[#This Row],[ سعر اليومية ]]*3%*Table4[[#This Row],[عدد الدورات ]]</f>
        <v>0</v>
      </c>
      <c r="O3051" s="56">
        <f>Table4[[#This Row],[ سعر اليومية ]]*Table4[[#This Row],[عدد الدورات ]]-N3051</f>
        <v>0</v>
      </c>
      <c r="P3051" s="194"/>
      <c r="Q3051" s="194"/>
      <c r="R3051" s="194"/>
      <c r="S3051" s="58">
        <f>(Table4[[#This Row],[سعر يومية السائق]]*Table4[[#This Row],[عدد الدورات ]])-SUM(Table4[[#This Row],[سلف ]:[خصم ]])+Table4[[#This Row],[اضافي ]]</f>
        <v>0</v>
      </c>
      <c r="U3051" s="58">
        <f>Table4[[#This Row],[ سعر اليومية ]]*Table4[[#This Row],[عدد الدورات ]]-Table4[[#This Row],[سعر يومية السائق]]*L3051</f>
        <v>0</v>
      </c>
      <c r="V3051" s="58">
        <f>U3051-Table4[[#This Row],[W/H  3%]]</f>
        <v>0</v>
      </c>
      <c r="W3051" s="66" t="str">
        <f>Table4[[#This Row],[اليوم]]&amp;Table4[[#This Row],[الشهر ]]&amp;Table4[[#This Row],[العام]]</f>
        <v/>
      </c>
      <c r="X3051" s="66" t="s">
        <v>304</v>
      </c>
    </row>
    <row r="3052" spans="1:24" x14ac:dyDescent="0.3">
      <c r="A3052" s="62"/>
      <c r="B3052" s="62"/>
      <c r="C3052" s="62"/>
      <c r="D3052" s="41" t="e">
        <f t="shared" si="132"/>
        <v>#N/A</v>
      </c>
      <c r="E3052" s="4"/>
      <c r="F3052" s="41" t="e">
        <f>VLOOKUP(E3052,mapping!C:J,2,FALSE)</f>
        <v>#N/A</v>
      </c>
      <c r="G3052" s="41">
        <f>IFERROR(VLOOKUP(F3052,mapping!$D$3:$J$200,2,FALSE),0)</f>
        <v>0</v>
      </c>
      <c r="H3052" s="41">
        <f>IFERROR(VLOOKUP(F3052,mapping!$D$3:$J$200,3,FALSE),0)</f>
        <v>0</v>
      </c>
      <c r="I3052" s="41">
        <f>IFERROR(VLOOKUP(F3052,mapping!$D$3:$J$200,4,FALSE),0)</f>
        <v>0</v>
      </c>
      <c r="J3052" s="41">
        <f>IFERROR(VLOOKUP(F3052,mapping!$D$3:$J$200,5,FALSE),0)</f>
        <v>0</v>
      </c>
      <c r="K3052" s="63">
        <f>IF(W3052=mapping!$N$1,IFERROR(VLOOKUP(Table4[[#This Row],[Column1]],mapping!A:L,11,FALSE),0),IF(W3052&gt;mapping!$N$1,IFERROR(VLOOKUP(Table4[[#This Row],[Column1]],mapping!A:L,11,FALSE),0),))</f>
        <v>0</v>
      </c>
      <c r="L3052" s="139"/>
      <c r="M3052" s="60">
        <f>IF(W3052=mapping!$N$1,IFERROR(VLOOKUP(Table4[[#This Row],[Column1]],mapping!A:L,12,FALSE),0),IF(W3052&gt;mapping!$N$1,IFERROR(VLOOKUP(Table4[[#This Row],[Column1]],mapping!A:L,12,FALSE),0),0))</f>
        <v>0</v>
      </c>
      <c r="N3052" s="58">
        <f>Table4[[#This Row],[ سعر اليومية ]]*3%*Table4[[#This Row],[عدد الدورات ]]</f>
        <v>0</v>
      </c>
      <c r="O3052" s="56">
        <f>Table4[[#This Row],[ سعر اليومية ]]*Table4[[#This Row],[عدد الدورات ]]-N3052</f>
        <v>0</v>
      </c>
      <c r="P3052" s="194"/>
      <c r="Q3052" s="194"/>
      <c r="R3052" s="194"/>
      <c r="S3052" s="58">
        <f>(Table4[[#This Row],[سعر يومية السائق]]*Table4[[#This Row],[عدد الدورات ]])-SUM(Table4[[#This Row],[سلف ]:[خصم ]])+Table4[[#This Row],[اضافي ]]</f>
        <v>0</v>
      </c>
      <c r="U3052" s="58">
        <f>Table4[[#This Row],[ سعر اليومية ]]*Table4[[#This Row],[عدد الدورات ]]-Table4[[#This Row],[سعر يومية السائق]]*L3052</f>
        <v>0</v>
      </c>
      <c r="V3052" s="58">
        <f>U3052-Table4[[#This Row],[W/H  3%]]</f>
        <v>0</v>
      </c>
      <c r="W3052" s="66" t="str">
        <f>Table4[[#This Row],[اليوم]]&amp;Table4[[#This Row],[الشهر ]]&amp;Table4[[#This Row],[العام]]</f>
        <v/>
      </c>
      <c r="X3052" s="66" t="s">
        <v>304</v>
      </c>
    </row>
    <row r="3053" spans="1:24" x14ac:dyDescent="0.3">
      <c r="A3053" s="62"/>
      <c r="B3053" s="62"/>
      <c r="C3053" s="62"/>
      <c r="D3053" s="41" t="e">
        <f t="shared" si="132"/>
        <v>#N/A</v>
      </c>
      <c r="E3053" s="4"/>
      <c r="F3053" s="41" t="e">
        <f>VLOOKUP(E3053,mapping!C:J,2,FALSE)</f>
        <v>#N/A</v>
      </c>
      <c r="G3053" s="41">
        <f>IFERROR(VLOOKUP(F3053,mapping!$D$3:$J$200,2,FALSE),0)</f>
        <v>0</v>
      </c>
      <c r="H3053" s="41">
        <f>IFERROR(VLOOKUP(F3053,mapping!$D$3:$J$200,3,FALSE),0)</f>
        <v>0</v>
      </c>
      <c r="I3053" s="41">
        <f>IFERROR(VLOOKUP(F3053,mapping!$D$3:$J$200,4,FALSE),0)</f>
        <v>0</v>
      </c>
      <c r="J3053" s="41">
        <f>IFERROR(VLOOKUP(F3053,mapping!$D$3:$J$200,5,FALSE),0)</f>
        <v>0</v>
      </c>
      <c r="K3053" s="63">
        <f>IF(W3053=mapping!$N$1,IFERROR(VLOOKUP(Table4[[#This Row],[Column1]],mapping!A:L,11,FALSE),0),IF(W3053&gt;mapping!$N$1,IFERROR(VLOOKUP(Table4[[#This Row],[Column1]],mapping!A:L,11,FALSE),0),))</f>
        <v>0</v>
      </c>
      <c r="L3053" s="139"/>
      <c r="M3053" s="60">
        <f>IF(W3053=mapping!$N$1,IFERROR(VLOOKUP(Table4[[#This Row],[Column1]],mapping!A:L,12,FALSE),0),IF(W3053&gt;mapping!$N$1,IFERROR(VLOOKUP(Table4[[#This Row],[Column1]],mapping!A:L,12,FALSE),0),0))</f>
        <v>0</v>
      </c>
      <c r="N3053" s="58">
        <f>Table4[[#This Row],[ سعر اليومية ]]*3%*Table4[[#This Row],[عدد الدورات ]]</f>
        <v>0</v>
      </c>
      <c r="O3053" s="56">
        <f>Table4[[#This Row],[ سعر اليومية ]]*Table4[[#This Row],[عدد الدورات ]]-N3053</f>
        <v>0</v>
      </c>
      <c r="P3053" s="194"/>
      <c r="Q3053" s="194"/>
      <c r="R3053" s="194"/>
      <c r="S3053" s="58">
        <f>(Table4[[#This Row],[سعر يومية السائق]]*Table4[[#This Row],[عدد الدورات ]])-SUM(Table4[[#This Row],[سلف ]:[خصم ]])+Table4[[#This Row],[اضافي ]]</f>
        <v>0</v>
      </c>
      <c r="U3053" s="58">
        <f>Table4[[#This Row],[ سعر اليومية ]]*Table4[[#This Row],[عدد الدورات ]]-Table4[[#This Row],[سعر يومية السائق]]*L3053</f>
        <v>0</v>
      </c>
      <c r="V3053" s="58">
        <f>U3053-Table4[[#This Row],[W/H  3%]]</f>
        <v>0</v>
      </c>
      <c r="W3053" s="66" t="str">
        <f>Table4[[#This Row],[اليوم]]&amp;Table4[[#This Row],[الشهر ]]&amp;Table4[[#This Row],[العام]]</f>
        <v/>
      </c>
      <c r="X3053" s="66" t="s">
        <v>304</v>
      </c>
    </row>
    <row r="3054" spans="1:24" x14ac:dyDescent="0.3">
      <c r="A3054" s="62"/>
      <c r="B3054" s="62"/>
      <c r="C3054" s="62"/>
      <c r="D3054" s="41" t="e">
        <f t="shared" si="132"/>
        <v>#N/A</v>
      </c>
      <c r="E3054" s="4"/>
      <c r="F3054" s="41" t="e">
        <f>VLOOKUP(E3054,mapping!C:J,2,FALSE)</f>
        <v>#N/A</v>
      </c>
      <c r="G3054" s="41">
        <f>IFERROR(VLOOKUP(F3054,mapping!$D$3:$J$200,2,FALSE),0)</f>
        <v>0</v>
      </c>
      <c r="H3054" s="41">
        <f>IFERROR(VLOOKUP(F3054,mapping!$D$3:$J$200,3,FALSE),0)</f>
        <v>0</v>
      </c>
      <c r="I3054" s="41">
        <f>IFERROR(VLOOKUP(F3054,mapping!$D$3:$J$200,4,FALSE),0)</f>
        <v>0</v>
      </c>
      <c r="J3054" s="41">
        <f>IFERROR(VLOOKUP(F3054,mapping!$D$3:$J$200,5,FALSE),0)</f>
        <v>0</v>
      </c>
      <c r="K3054" s="63">
        <f>IF(W3054=mapping!$N$1,IFERROR(VLOOKUP(Table4[[#This Row],[Column1]],mapping!A:L,11,FALSE),0),IF(W3054&gt;mapping!$N$1,IFERROR(VLOOKUP(Table4[[#This Row],[Column1]],mapping!A:L,11,FALSE),0),))</f>
        <v>0</v>
      </c>
      <c r="L3054" s="139"/>
      <c r="M3054" s="60">
        <f>IF(W3054=mapping!$N$1,IFERROR(VLOOKUP(Table4[[#This Row],[Column1]],mapping!A:L,12,FALSE),0),IF(W3054&gt;mapping!$N$1,IFERROR(VLOOKUP(Table4[[#This Row],[Column1]],mapping!A:L,12,FALSE),0),0))</f>
        <v>0</v>
      </c>
      <c r="N3054" s="58">
        <f>Table4[[#This Row],[ سعر اليومية ]]*3%*Table4[[#This Row],[عدد الدورات ]]</f>
        <v>0</v>
      </c>
      <c r="O3054" s="56">
        <f>Table4[[#This Row],[ سعر اليومية ]]*Table4[[#This Row],[عدد الدورات ]]-N3054</f>
        <v>0</v>
      </c>
      <c r="P3054" s="194"/>
      <c r="Q3054" s="194"/>
      <c r="R3054" s="194"/>
      <c r="S3054" s="58">
        <f>(Table4[[#This Row],[سعر يومية السائق]]*Table4[[#This Row],[عدد الدورات ]])-SUM(Table4[[#This Row],[سلف ]:[خصم ]])+Table4[[#This Row],[اضافي ]]</f>
        <v>0</v>
      </c>
      <c r="U3054" s="58">
        <f>Table4[[#This Row],[ سعر اليومية ]]*Table4[[#This Row],[عدد الدورات ]]-Table4[[#This Row],[سعر يومية السائق]]*L3054</f>
        <v>0</v>
      </c>
      <c r="V3054" s="58">
        <f>U3054-Table4[[#This Row],[W/H  3%]]</f>
        <v>0</v>
      </c>
      <c r="W3054" s="66" t="str">
        <f>Table4[[#This Row],[اليوم]]&amp;Table4[[#This Row],[الشهر ]]&amp;Table4[[#This Row],[العام]]</f>
        <v/>
      </c>
      <c r="X3054" s="66" t="s">
        <v>304</v>
      </c>
    </row>
    <row r="3055" spans="1:24" x14ac:dyDescent="0.3">
      <c r="A3055" s="62"/>
      <c r="B3055" s="62"/>
      <c r="C3055" s="62"/>
      <c r="D3055" s="41" t="e">
        <f t="shared" ref="D3055:D3118" si="133">F3055&amp;G3055&amp;H3055&amp;I3055&amp;J3055</f>
        <v>#N/A</v>
      </c>
      <c r="E3055" s="4"/>
      <c r="F3055" s="41" t="e">
        <f>VLOOKUP(E3055,mapping!C:J,2,FALSE)</f>
        <v>#N/A</v>
      </c>
      <c r="G3055" s="41">
        <f>IFERROR(VLOOKUP(F3055,mapping!$D$3:$J$200,2,FALSE),0)</f>
        <v>0</v>
      </c>
      <c r="H3055" s="41">
        <f>IFERROR(VLOOKUP(F3055,mapping!$D$3:$J$200,3,FALSE),0)</f>
        <v>0</v>
      </c>
      <c r="I3055" s="41">
        <f>IFERROR(VLOOKUP(F3055,mapping!$D$3:$J$200,4,FALSE),0)</f>
        <v>0</v>
      </c>
      <c r="J3055" s="41">
        <f>IFERROR(VLOOKUP(F3055,mapping!$D$3:$J$200,5,FALSE),0)</f>
        <v>0</v>
      </c>
      <c r="K3055" s="63">
        <f>IF(W3055=mapping!$N$1,IFERROR(VLOOKUP(Table4[[#This Row],[Column1]],mapping!A:L,11,FALSE),0),IF(W3055&gt;mapping!$N$1,IFERROR(VLOOKUP(Table4[[#This Row],[Column1]],mapping!A:L,11,FALSE),0),))</f>
        <v>0</v>
      </c>
      <c r="L3055" s="139"/>
      <c r="M3055" s="60">
        <f>IF(W3055=mapping!$N$1,IFERROR(VLOOKUP(Table4[[#This Row],[Column1]],mapping!A:L,12,FALSE),0),IF(W3055&gt;mapping!$N$1,IFERROR(VLOOKUP(Table4[[#This Row],[Column1]],mapping!A:L,12,FALSE),0),0))</f>
        <v>0</v>
      </c>
      <c r="N3055" s="58">
        <f>Table4[[#This Row],[ سعر اليومية ]]*3%*Table4[[#This Row],[عدد الدورات ]]</f>
        <v>0</v>
      </c>
      <c r="O3055" s="56">
        <f>Table4[[#This Row],[ سعر اليومية ]]*Table4[[#This Row],[عدد الدورات ]]-N3055</f>
        <v>0</v>
      </c>
      <c r="P3055" s="194"/>
      <c r="Q3055" s="194"/>
      <c r="R3055" s="194"/>
      <c r="S3055" s="58">
        <f>(Table4[[#This Row],[سعر يومية السائق]]*Table4[[#This Row],[عدد الدورات ]])-SUM(Table4[[#This Row],[سلف ]:[خصم ]])+Table4[[#This Row],[اضافي ]]</f>
        <v>0</v>
      </c>
      <c r="U3055" s="58">
        <f>Table4[[#This Row],[ سعر اليومية ]]*Table4[[#This Row],[عدد الدورات ]]-Table4[[#This Row],[سعر يومية السائق]]*L3055</f>
        <v>0</v>
      </c>
      <c r="V3055" s="58">
        <f>U3055-Table4[[#This Row],[W/H  3%]]</f>
        <v>0</v>
      </c>
      <c r="W3055" s="66" t="str">
        <f>Table4[[#This Row],[اليوم]]&amp;Table4[[#This Row],[الشهر ]]&amp;Table4[[#This Row],[العام]]</f>
        <v/>
      </c>
      <c r="X3055" s="66" t="s">
        <v>304</v>
      </c>
    </row>
    <row r="3056" spans="1:24" x14ac:dyDescent="0.3">
      <c r="A3056" s="62"/>
      <c r="B3056" s="62"/>
      <c r="C3056" s="62"/>
      <c r="D3056" s="41" t="e">
        <f t="shared" si="133"/>
        <v>#N/A</v>
      </c>
      <c r="E3056" s="4"/>
      <c r="F3056" s="41" t="e">
        <f>VLOOKUP(E3056,mapping!C:J,2,FALSE)</f>
        <v>#N/A</v>
      </c>
      <c r="G3056" s="41">
        <f>IFERROR(VLOOKUP(F3056,mapping!$D$3:$J$200,2,FALSE),0)</f>
        <v>0</v>
      </c>
      <c r="H3056" s="41">
        <f>IFERROR(VLOOKUP(F3056,mapping!$D$3:$J$200,3,FALSE),0)</f>
        <v>0</v>
      </c>
      <c r="I3056" s="41">
        <f>IFERROR(VLOOKUP(F3056,mapping!$D$3:$J$200,4,FALSE),0)</f>
        <v>0</v>
      </c>
      <c r="J3056" s="41">
        <f>IFERROR(VLOOKUP(F3056,mapping!$D$3:$J$200,5,FALSE),0)</f>
        <v>0</v>
      </c>
      <c r="K3056" s="63">
        <f>IF(W3056=mapping!$N$1,IFERROR(VLOOKUP(Table4[[#This Row],[Column1]],mapping!A:L,11,FALSE),0),IF(W3056&gt;mapping!$N$1,IFERROR(VLOOKUP(Table4[[#This Row],[Column1]],mapping!A:L,11,FALSE),0),))</f>
        <v>0</v>
      </c>
      <c r="L3056" s="139"/>
      <c r="M3056" s="60">
        <f>IF(W3056=mapping!$N$1,IFERROR(VLOOKUP(Table4[[#This Row],[Column1]],mapping!A:L,12,FALSE),0),IF(W3056&gt;mapping!$N$1,IFERROR(VLOOKUP(Table4[[#This Row],[Column1]],mapping!A:L,12,FALSE),0),0))</f>
        <v>0</v>
      </c>
      <c r="N3056" s="58">
        <f>Table4[[#This Row],[ سعر اليومية ]]*3%*Table4[[#This Row],[عدد الدورات ]]</f>
        <v>0</v>
      </c>
      <c r="O3056" s="56">
        <f>Table4[[#This Row],[ سعر اليومية ]]*Table4[[#This Row],[عدد الدورات ]]-N3056</f>
        <v>0</v>
      </c>
      <c r="P3056" s="194"/>
      <c r="Q3056" s="194"/>
      <c r="R3056" s="194"/>
      <c r="S3056" s="58">
        <f>(Table4[[#This Row],[سعر يومية السائق]]*Table4[[#This Row],[عدد الدورات ]])-SUM(Table4[[#This Row],[سلف ]:[خصم ]])+Table4[[#This Row],[اضافي ]]</f>
        <v>0</v>
      </c>
      <c r="U3056" s="58">
        <f>Table4[[#This Row],[ سعر اليومية ]]*Table4[[#This Row],[عدد الدورات ]]-Table4[[#This Row],[سعر يومية السائق]]*L3056</f>
        <v>0</v>
      </c>
      <c r="V3056" s="58">
        <f>U3056-Table4[[#This Row],[W/H  3%]]</f>
        <v>0</v>
      </c>
      <c r="W3056" s="66" t="str">
        <f>Table4[[#This Row],[اليوم]]&amp;Table4[[#This Row],[الشهر ]]&amp;Table4[[#This Row],[العام]]</f>
        <v/>
      </c>
      <c r="X3056" s="66" t="s">
        <v>304</v>
      </c>
    </row>
    <row r="3057" spans="1:24" x14ac:dyDescent="0.3">
      <c r="A3057" s="62"/>
      <c r="B3057" s="62"/>
      <c r="C3057" s="62"/>
      <c r="D3057" s="41" t="e">
        <f t="shared" si="133"/>
        <v>#N/A</v>
      </c>
      <c r="E3057" s="4"/>
      <c r="F3057" s="41" t="e">
        <f>VLOOKUP(E3057,mapping!C:J,2,FALSE)</f>
        <v>#N/A</v>
      </c>
      <c r="G3057" s="41">
        <f>IFERROR(VLOOKUP(F3057,mapping!$D$3:$J$200,2,FALSE),0)</f>
        <v>0</v>
      </c>
      <c r="H3057" s="41">
        <f>IFERROR(VLOOKUP(F3057,mapping!$D$3:$J$200,3,FALSE),0)</f>
        <v>0</v>
      </c>
      <c r="I3057" s="41">
        <f>IFERROR(VLOOKUP(F3057,mapping!$D$3:$J$200,4,FALSE),0)</f>
        <v>0</v>
      </c>
      <c r="J3057" s="41">
        <f>IFERROR(VLOOKUP(F3057,mapping!$D$3:$J$200,5,FALSE),0)</f>
        <v>0</v>
      </c>
      <c r="K3057" s="63">
        <f>IF(W3057=mapping!$N$1,IFERROR(VLOOKUP(Table4[[#This Row],[Column1]],mapping!A:L,11,FALSE),0),IF(W3057&gt;mapping!$N$1,IFERROR(VLOOKUP(Table4[[#This Row],[Column1]],mapping!A:L,11,FALSE),0),))</f>
        <v>0</v>
      </c>
      <c r="L3057" s="139"/>
      <c r="M3057" s="60">
        <f>IF(W3057=mapping!$N$1,IFERROR(VLOOKUP(Table4[[#This Row],[Column1]],mapping!A:L,12,FALSE),0),IF(W3057&gt;mapping!$N$1,IFERROR(VLOOKUP(Table4[[#This Row],[Column1]],mapping!A:L,12,FALSE),0),0))</f>
        <v>0</v>
      </c>
      <c r="N3057" s="58">
        <f>Table4[[#This Row],[ سعر اليومية ]]*3%*Table4[[#This Row],[عدد الدورات ]]</f>
        <v>0</v>
      </c>
      <c r="O3057" s="56">
        <f>Table4[[#This Row],[ سعر اليومية ]]*Table4[[#This Row],[عدد الدورات ]]-N3057</f>
        <v>0</v>
      </c>
      <c r="P3057" s="194"/>
      <c r="Q3057" s="194"/>
      <c r="R3057" s="194"/>
      <c r="S3057" s="58">
        <f>(Table4[[#This Row],[سعر يومية السائق]]*Table4[[#This Row],[عدد الدورات ]])-SUM(Table4[[#This Row],[سلف ]:[خصم ]])+Table4[[#This Row],[اضافي ]]</f>
        <v>0</v>
      </c>
      <c r="U3057" s="58">
        <f>Table4[[#This Row],[ سعر اليومية ]]*Table4[[#This Row],[عدد الدورات ]]-Table4[[#This Row],[سعر يومية السائق]]*L3057</f>
        <v>0</v>
      </c>
      <c r="V3057" s="58">
        <f>U3057-Table4[[#This Row],[W/H  3%]]</f>
        <v>0</v>
      </c>
      <c r="W3057" s="66" t="str">
        <f>Table4[[#This Row],[اليوم]]&amp;Table4[[#This Row],[الشهر ]]&amp;Table4[[#This Row],[العام]]</f>
        <v/>
      </c>
      <c r="X3057" s="66" t="s">
        <v>304</v>
      </c>
    </row>
    <row r="3058" spans="1:24" x14ac:dyDescent="0.3">
      <c r="A3058" s="62"/>
      <c r="B3058" s="62"/>
      <c r="C3058" s="62"/>
      <c r="D3058" s="41" t="e">
        <f t="shared" si="133"/>
        <v>#N/A</v>
      </c>
      <c r="E3058" s="4"/>
      <c r="F3058" s="41" t="e">
        <f>VLOOKUP(E3058,mapping!C:J,2,FALSE)</f>
        <v>#N/A</v>
      </c>
      <c r="G3058" s="41">
        <f>IFERROR(VLOOKUP(F3058,mapping!$D$3:$J$200,2,FALSE),0)</f>
        <v>0</v>
      </c>
      <c r="H3058" s="41">
        <f>IFERROR(VLOOKUP(F3058,mapping!$D$3:$J$200,3,FALSE),0)</f>
        <v>0</v>
      </c>
      <c r="I3058" s="41">
        <f>IFERROR(VLOOKUP(F3058,mapping!$D$3:$J$200,4,FALSE),0)</f>
        <v>0</v>
      </c>
      <c r="J3058" s="41">
        <f>IFERROR(VLOOKUP(F3058,mapping!$D$3:$J$200,5,FALSE),0)</f>
        <v>0</v>
      </c>
      <c r="K3058" s="63">
        <f>IF(W3058=mapping!$N$1,IFERROR(VLOOKUP(Table4[[#This Row],[Column1]],mapping!A:L,11,FALSE),0),IF(W3058&gt;mapping!$N$1,IFERROR(VLOOKUP(Table4[[#This Row],[Column1]],mapping!A:L,11,FALSE),0),))</f>
        <v>0</v>
      </c>
      <c r="L3058" s="139"/>
      <c r="M3058" s="60">
        <f>IF(W3058=mapping!$N$1,IFERROR(VLOOKUP(Table4[[#This Row],[Column1]],mapping!A:L,12,FALSE),0),IF(W3058&gt;mapping!$N$1,IFERROR(VLOOKUP(Table4[[#This Row],[Column1]],mapping!A:L,12,FALSE),0),0))</f>
        <v>0</v>
      </c>
      <c r="N3058" s="58">
        <f>Table4[[#This Row],[ سعر اليومية ]]*3%*Table4[[#This Row],[عدد الدورات ]]</f>
        <v>0</v>
      </c>
      <c r="O3058" s="56">
        <f>Table4[[#This Row],[ سعر اليومية ]]*Table4[[#This Row],[عدد الدورات ]]-N3058</f>
        <v>0</v>
      </c>
      <c r="P3058" s="194"/>
      <c r="Q3058" s="194"/>
      <c r="R3058" s="194"/>
      <c r="S3058" s="58">
        <f>(Table4[[#This Row],[سعر يومية السائق]]*Table4[[#This Row],[عدد الدورات ]])-SUM(Table4[[#This Row],[سلف ]:[خصم ]])+Table4[[#This Row],[اضافي ]]</f>
        <v>0</v>
      </c>
      <c r="U3058" s="58">
        <f>Table4[[#This Row],[ سعر اليومية ]]*Table4[[#This Row],[عدد الدورات ]]-Table4[[#This Row],[سعر يومية السائق]]*L3058</f>
        <v>0</v>
      </c>
      <c r="V3058" s="58">
        <f>U3058-Table4[[#This Row],[W/H  3%]]</f>
        <v>0</v>
      </c>
      <c r="W3058" s="66" t="str">
        <f>Table4[[#This Row],[اليوم]]&amp;Table4[[#This Row],[الشهر ]]&amp;Table4[[#This Row],[العام]]</f>
        <v/>
      </c>
      <c r="X3058" s="66" t="s">
        <v>304</v>
      </c>
    </row>
    <row r="3059" spans="1:24" x14ac:dyDescent="0.3">
      <c r="A3059" s="62"/>
      <c r="B3059" s="62"/>
      <c r="C3059" s="62"/>
      <c r="D3059" s="41" t="e">
        <f t="shared" si="133"/>
        <v>#N/A</v>
      </c>
      <c r="E3059" s="4"/>
      <c r="F3059" s="41" t="e">
        <f>VLOOKUP(E3059,mapping!C:J,2,FALSE)</f>
        <v>#N/A</v>
      </c>
      <c r="G3059" s="41">
        <f>IFERROR(VLOOKUP(F3059,mapping!$D$3:$J$200,2,FALSE),0)</f>
        <v>0</v>
      </c>
      <c r="H3059" s="41">
        <f>IFERROR(VLOOKUP(F3059,mapping!$D$3:$J$200,3,FALSE),0)</f>
        <v>0</v>
      </c>
      <c r="I3059" s="41">
        <f>IFERROR(VLOOKUP(F3059,mapping!$D$3:$J$200,4,FALSE),0)</f>
        <v>0</v>
      </c>
      <c r="J3059" s="41">
        <f>IFERROR(VLOOKUP(F3059,mapping!$D$3:$J$200,5,FALSE),0)</f>
        <v>0</v>
      </c>
      <c r="K3059" s="63">
        <f>IF(W3059=mapping!$N$1,IFERROR(VLOOKUP(Table4[[#This Row],[Column1]],mapping!A:L,11,FALSE),0),IF(W3059&gt;mapping!$N$1,IFERROR(VLOOKUP(Table4[[#This Row],[Column1]],mapping!A:L,11,FALSE),0),))</f>
        <v>0</v>
      </c>
      <c r="L3059" s="139"/>
      <c r="M3059" s="60">
        <f>IF(W3059=mapping!$N$1,IFERROR(VLOOKUP(Table4[[#This Row],[Column1]],mapping!A:L,12,FALSE),0),IF(W3059&gt;mapping!$N$1,IFERROR(VLOOKUP(Table4[[#This Row],[Column1]],mapping!A:L,12,FALSE),0),0))</f>
        <v>0</v>
      </c>
      <c r="N3059" s="58">
        <f>Table4[[#This Row],[ سعر اليومية ]]*3%*Table4[[#This Row],[عدد الدورات ]]</f>
        <v>0</v>
      </c>
      <c r="O3059" s="56">
        <f>Table4[[#This Row],[ سعر اليومية ]]*Table4[[#This Row],[عدد الدورات ]]-N3059</f>
        <v>0</v>
      </c>
      <c r="P3059" s="194"/>
      <c r="Q3059" s="194"/>
      <c r="R3059" s="194"/>
      <c r="S3059" s="58">
        <f>(Table4[[#This Row],[سعر يومية السائق]]*Table4[[#This Row],[عدد الدورات ]])-SUM(Table4[[#This Row],[سلف ]:[خصم ]])+Table4[[#This Row],[اضافي ]]</f>
        <v>0</v>
      </c>
      <c r="U3059" s="58">
        <f>Table4[[#This Row],[ سعر اليومية ]]*Table4[[#This Row],[عدد الدورات ]]-Table4[[#This Row],[سعر يومية السائق]]*L3059</f>
        <v>0</v>
      </c>
      <c r="V3059" s="58">
        <f>U3059-Table4[[#This Row],[W/H  3%]]</f>
        <v>0</v>
      </c>
      <c r="W3059" s="66" t="str">
        <f>Table4[[#This Row],[اليوم]]&amp;Table4[[#This Row],[الشهر ]]&amp;Table4[[#This Row],[العام]]</f>
        <v/>
      </c>
      <c r="X3059" s="66" t="s">
        <v>304</v>
      </c>
    </row>
    <row r="3060" spans="1:24" x14ac:dyDescent="0.3">
      <c r="A3060" s="62"/>
      <c r="B3060" s="62"/>
      <c r="C3060" s="62"/>
      <c r="D3060" s="41" t="e">
        <f t="shared" si="133"/>
        <v>#N/A</v>
      </c>
      <c r="E3060" s="4"/>
      <c r="F3060" s="41" t="e">
        <f>VLOOKUP(E3060,mapping!C:J,2,FALSE)</f>
        <v>#N/A</v>
      </c>
      <c r="G3060" s="41">
        <f>IFERROR(VLOOKUP(F3060,mapping!$D$3:$J$200,2,FALSE),0)</f>
        <v>0</v>
      </c>
      <c r="H3060" s="41">
        <f>IFERROR(VLOOKUP(F3060,mapping!$D$3:$J$200,3,FALSE),0)</f>
        <v>0</v>
      </c>
      <c r="I3060" s="41">
        <f>IFERROR(VLOOKUP(F3060,mapping!$D$3:$J$200,4,FALSE),0)</f>
        <v>0</v>
      </c>
      <c r="J3060" s="41">
        <f>IFERROR(VLOOKUP(F3060,mapping!$D$3:$J$200,5,FALSE),0)</f>
        <v>0</v>
      </c>
      <c r="K3060" s="63">
        <f>IF(W3060=mapping!$N$1,IFERROR(VLOOKUP(Table4[[#This Row],[Column1]],mapping!A:L,11,FALSE),0),IF(W3060&gt;mapping!$N$1,IFERROR(VLOOKUP(Table4[[#This Row],[Column1]],mapping!A:L,11,FALSE),0),))</f>
        <v>0</v>
      </c>
      <c r="L3060" s="139"/>
      <c r="M3060" s="60">
        <f>IF(W3060=mapping!$N$1,IFERROR(VLOOKUP(Table4[[#This Row],[Column1]],mapping!A:L,12,FALSE),0),IF(W3060&gt;mapping!$N$1,IFERROR(VLOOKUP(Table4[[#This Row],[Column1]],mapping!A:L,12,FALSE),0),0))</f>
        <v>0</v>
      </c>
      <c r="N3060" s="58">
        <f>Table4[[#This Row],[ سعر اليومية ]]*3%*Table4[[#This Row],[عدد الدورات ]]</f>
        <v>0</v>
      </c>
      <c r="O3060" s="56">
        <f>Table4[[#This Row],[ سعر اليومية ]]*Table4[[#This Row],[عدد الدورات ]]-N3060</f>
        <v>0</v>
      </c>
      <c r="P3060" s="194"/>
      <c r="Q3060" s="194"/>
      <c r="R3060" s="194"/>
      <c r="S3060" s="58">
        <f>(Table4[[#This Row],[سعر يومية السائق]]*Table4[[#This Row],[عدد الدورات ]])-SUM(Table4[[#This Row],[سلف ]:[خصم ]])+Table4[[#This Row],[اضافي ]]</f>
        <v>0</v>
      </c>
      <c r="U3060" s="58">
        <f>Table4[[#This Row],[ سعر اليومية ]]*Table4[[#This Row],[عدد الدورات ]]-Table4[[#This Row],[سعر يومية السائق]]*L3060</f>
        <v>0</v>
      </c>
      <c r="V3060" s="58">
        <f>U3060-Table4[[#This Row],[W/H  3%]]</f>
        <v>0</v>
      </c>
      <c r="W3060" s="66" t="str">
        <f>Table4[[#This Row],[اليوم]]&amp;Table4[[#This Row],[الشهر ]]&amp;Table4[[#This Row],[العام]]</f>
        <v/>
      </c>
      <c r="X3060" s="66" t="s">
        <v>304</v>
      </c>
    </row>
    <row r="3061" spans="1:24" x14ac:dyDescent="0.3">
      <c r="A3061" s="62"/>
      <c r="B3061" s="62"/>
      <c r="C3061" s="62"/>
      <c r="D3061" s="41" t="e">
        <f t="shared" si="133"/>
        <v>#N/A</v>
      </c>
      <c r="E3061" s="4"/>
      <c r="F3061" s="41" t="e">
        <f>VLOOKUP(E3061,mapping!C:J,2,FALSE)</f>
        <v>#N/A</v>
      </c>
      <c r="G3061" s="41">
        <f>IFERROR(VLOOKUP(F3061,mapping!$D$3:$J$200,2,FALSE),0)</f>
        <v>0</v>
      </c>
      <c r="H3061" s="41">
        <f>IFERROR(VLOOKUP(F3061,mapping!$D$3:$J$200,3,FALSE),0)</f>
        <v>0</v>
      </c>
      <c r="I3061" s="41">
        <f>IFERROR(VLOOKUP(F3061,mapping!$D$3:$J$200,4,FALSE),0)</f>
        <v>0</v>
      </c>
      <c r="J3061" s="41">
        <f>IFERROR(VLOOKUP(F3061,mapping!$D$3:$J$200,5,FALSE),0)</f>
        <v>0</v>
      </c>
      <c r="K3061" s="63">
        <f>IF(W3061=mapping!$N$1,IFERROR(VLOOKUP(Table4[[#This Row],[Column1]],mapping!A:L,11,FALSE),0),IF(W3061&gt;mapping!$N$1,IFERROR(VLOOKUP(Table4[[#This Row],[Column1]],mapping!A:L,11,FALSE),0),))</f>
        <v>0</v>
      </c>
      <c r="L3061" s="139"/>
      <c r="M3061" s="60">
        <f>IF(W3061=mapping!$N$1,IFERROR(VLOOKUP(Table4[[#This Row],[Column1]],mapping!A:L,12,FALSE),0),IF(W3061&gt;mapping!$N$1,IFERROR(VLOOKUP(Table4[[#This Row],[Column1]],mapping!A:L,12,FALSE),0),0))</f>
        <v>0</v>
      </c>
      <c r="N3061" s="58">
        <f>Table4[[#This Row],[ سعر اليومية ]]*3%*Table4[[#This Row],[عدد الدورات ]]</f>
        <v>0</v>
      </c>
      <c r="O3061" s="56">
        <f>Table4[[#This Row],[ سعر اليومية ]]*Table4[[#This Row],[عدد الدورات ]]-N3061</f>
        <v>0</v>
      </c>
      <c r="P3061" s="194"/>
      <c r="Q3061" s="194"/>
      <c r="R3061" s="194"/>
      <c r="S3061" s="58">
        <f>(Table4[[#This Row],[سعر يومية السائق]]*Table4[[#This Row],[عدد الدورات ]])-SUM(Table4[[#This Row],[سلف ]:[خصم ]])+Table4[[#This Row],[اضافي ]]</f>
        <v>0</v>
      </c>
      <c r="U3061" s="58">
        <f>Table4[[#This Row],[ سعر اليومية ]]*Table4[[#This Row],[عدد الدورات ]]-Table4[[#This Row],[سعر يومية السائق]]*L3061</f>
        <v>0</v>
      </c>
      <c r="V3061" s="58">
        <f>U3061-Table4[[#This Row],[W/H  3%]]</f>
        <v>0</v>
      </c>
      <c r="W3061" s="66" t="str">
        <f>Table4[[#This Row],[اليوم]]&amp;Table4[[#This Row],[الشهر ]]&amp;Table4[[#This Row],[العام]]</f>
        <v/>
      </c>
      <c r="X3061" s="66" t="s">
        <v>304</v>
      </c>
    </row>
    <row r="3062" spans="1:24" x14ac:dyDescent="0.3">
      <c r="A3062" s="62"/>
      <c r="B3062" s="62"/>
      <c r="C3062" s="62"/>
      <c r="D3062" s="41" t="e">
        <f t="shared" si="133"/>
        <v>#N/A</v>
      </c>
      <c r="E3062" s="4"/>
      <c r="F3062" s="41" t="e">
        <f>VLOOKUP(E3062,mapping!C:J,2,FALSE)</f>
        <v>#N/A</v>
      </c>
      <c r="G3062" s="41">
        <f>IFERROR(VLOOKUP(F3062,mapping!$D$3:$J$200,2,FALSE),0)</f>
        <v>0</v>
      </c>
      <c r="H3062" s="41">
        <f>IFERROR(VLOOKUP(F3062,mapping!$D$3:$J$200,3,FALSE),0)</f>
        <v>0</v>
      </c>
      <c r="I3062" s="41">
        <f>IFERROR(VLOOKUP(F3062,mapping!$D$3:$J$200,4,FALSE),0)</f>
        <v>0</v>
      </c>
      <c r="J3062" s="41">
        <f>IFERROR(VLOOKUP(F3062,mapping!$D$3:$J$200,5,FALSE),0)</f>
        <v>0</v>
      </c>
      <c r="K3062" s="63">
        <f>IF(W3062=mapping!$N$1,IFERROR(VLOOKUP(Table4[[#This Row],[Column1]],mapping!A:L,11,FALSE),0),IF(W3062&gt;mapping!$N$1,IFERROR(VLOOKUP(Table4[[#This Row],[Column1]],mapping!A:L,11,FALSE),0),))</f>
        <v>0</v>
      </c>
      <c r="L3062" s="139"/>
      <c r="M3062" s="60">
        <f>IF(W3062=mapping!$N$1,IFERROR(VLOOKUP(Table4[[#This Row],[Column1]],mapping!A:L,12,FALSE),0),IF(W3062&gt;mapping!$N$1,IFERROR(VLOOKUP(Table4[[#This Row],[Column1]],mapping!A:L,12,FALSE),0),0))</f>
        <v>0</v>
      </c>
      <c r="N3062" s="58">
        <f>Table4[[#This Row],[ سعر اليومية ]]*3%*Table4[[#This Row],[عدد الدورات ]]</f>
        <v>0</v>
      </c>
      <c r="O3062" s="56">
        <f>Table4[[#This Row],[ سعر اليومية ]]*Table4[[#This Row],[عدد الدورات ]]-N3062</f>
        <v>0</v>
      </c>
      <c r="P3062" s="194"/>
      <c r="Q3062" s="194"/>
      <c r="R3062" s="194"/>
      <c r="S3062" s="58">
        <f>(Table4[[#This Row],[سعر يومية السائق]]*Table4[[#This Row],[عدد الدورات ]])-SUM(Table4[[#This Row],[سلف ]:[خصم ]])+Table4[[#This Row],[اضافي ]]</f>
        <v>0</v>
      </c>
      <c r="U3062" s="58">
        <f>Table4[[#This Row],[ سعر اليومية ]]*Table4[[#This Row],[عدد الدورات ]]-Table4[[#This Row],[سعر يومية السائق]]*L3062</f>
        <v>0</v>
      </c>
      <c r="V3062" s="58">
        <f>U3062-Table4[[#This Row],[W/H  3%]]</f>
        <v>0</v>
      </c>
      <c r="W3062" s="66" t="str">
        <f>Table4[[#This Row],[اليوم]]&amp;Table4[[#This Row],[الشهر ]]&amp;Table4[[#This Row],[العام]]</f>
        <v/>
      </c>
      <c r="X3062" s="66" t="s">
        <v>304</v>
      </c>
    </row>
    <row r="3063" spans="1:24" x14ac:dyDescent="0.3">
      <c r="A3063" s="62"/>
      <c r="B3063" s="62"/>
      <c r="C3063" s="62"/>
      <c r="D3063" s="41" t="e">
        <f t="shared" si="133"/>
        <v>#N/A</v>
      </c>
      <c r="E3063" s="4"/>
      <c r="F3063" s="41" t="e">
        <f>VLOOKUP(E3063,mapping!C:J,2,FALSE)</f>
        <v>#N/A</v>
      </c>
      <c r="G3063" s="41">
        <f>IFERROR(VLOOKUP(F3063,mapping!$D$3:$J$200,2,FALSE),0)</f>
        <v>0</v>
      </c>
      <c r="H3063" s="41">
        <f>IFERROR(VLOOKUP(F3063,mapping!$D$3:$J$200,3,FALSE),0)</f>
        <v>0</v>
      </c>
      <c r="I3063" s="41">
        <f>IFERROR(VLOOKUP(F3063,mapping!$D$3:$J$200,4,FALSE),0)</f>
        <v>0</v>
      </c>
      <c r="J3063" s="41">
        <f>IFERROR(VLOOKUP(F3063,mapping!$D$3:$J$200,5,FALSE),0)</f>
        <v>0</v>
      </c>
      <c r="K3063" s="63">
        <f>IF(W3063=mapping!$N$1,IFERROR(VLOOKUP(Table4[[#This Row],[Column1]],mapping!A:L,11,FALSE),0),IF(W3063&gt;mapping!$N$1,IFERROR(VLOOKUP(Table4[[#This Row],[Column1]],mapping!A:L,11,FALSE),0),))</f>
        <v>0</v>
      </c>
      <c r="L3063" s="139"/>
      <c r="M3063" s="60">
        <f>IF(W3063=mapping!$N$1,IFERROR(VLOOKUP(Table4[[#This Row],[Column1]],mapping!A:L,12,FALSE),0),IF(W3063&gt;mapping!$N$1,IFERROR(VLOOKUP(Table4[[#This Row],[Column1]],mapping!A:L,12,FALSE),0),0))</f>
        <v>0</v>
      </c>
      <c r="N3063" s="58">
        <f>Table4[[#This Row],[ سعر اليومية ]]*3%*Table4[[#This Row],[عدد الدورات ]]</f>
        <v>0</v>
      </c>
      <c r="O3063" s="56">
        <f>Table4[[#This Row],[ سعر اليومية ]]*Table4[[#This Row],[عدد الدورات ]]-N3063</f>
        <v>0</v>
      </c>
      <c r="P3063" s="194"/>
      <c r="Q3063" s="194"/>
      <c r="R3063" s="194"/>
      <c r="S3063" s="58">
        <f>(Table4[[#This Row],[سعر يومية السائق]]*Table4[[#This Row],[عدد الدورات ]])-SUM(Table4[[#This Row],[سلف ]:[خصم ]])+Table4[[#This Row],[اضافي ]]</f>
        <v>0</v>
      </c>
      <c r="U3063" s="58">
        <f>Table4[[#This Row],[ سعر اليومية ]]*Table4[[#This Row],[عدد الدورات ]]-Table4[[#This Row],[سعر يومية السائق]]*L3063</f>
        <v>0</v>
      </c>
      <c r="V3063" s="58">
        <f>U3063-Table4[[#This Row],[W/H  3%]]</f>
        <v>0</v>
      </c>
      <c r="W3063" s="66" t="str">
        <f>Table4[[#This Row],[اليوم]]&amp;Table4[[#This Row],[الشهر ]]&amp;Table4[[#This Row],[العام]]</f>
        <v/>
      </c>
      <c r="X3063" s="66" t="s">
        <v>304</v>
      </c>
    </row>
    <row r="3064" spans="1:24" x14ac:dyDescent="0.3">
      <c r="A3064" s="62"/>
      <c r="B3064" s="62"/>
      <c r="C3064" s="62"/>
      <c r="D3064" s="41" t="e">
        <f t="shared" si="133"/>
        <v>#N/A</v>
      </c>
      <c r="E3064" s="4"/>
      <c r="F3064" s="41" t="e">
        <f>VLOOKUP(E3064,mapping!C:J,2,FALSE)</f>
        <v>#N/A</v>
      </c>
      <c r="G3064" s="41">
        <f>IFERROR(VLOOKUP(F3064,mapping!$D$3:$J$200,2,FALSE),0)</f>
        <v>0</v>
      </c>
      <c r="H3064" s="41">
        <f>IFERROR(VLOOKUP(F3064,mapping!$D$3:$J$200,3,FALSE),0)</f>
        <v>0</v>
      </c>
      <c r="I3064" s="41">
        <f>IFERROR(VLOOKUP(F3064,mapping!$D$3:$J$200,4,FALSE),0)</f>
        <v>0</v>
      </c>
      <c r="J3064" s="41">
        <f>IFERROR(VLOOKUP(F3064,mapping!$D$3:$J$200,5,FALSE),0)</f>
        <v>0</v>
      </c>
      <c r="K3064" s="63">
        <f>IF(W3064=mapping!$N$1,IFERROR(VLOOKUP(Table4[[#This Row],[Column1]],mapping!A:L,11,FALSE),0),IF(W3064&gt;mapping!$N$1,IFERROR(VLOOKUP(Table4[[#This Row],[Column1]],mapping!A:L,11,FALSE),0),))</f>
        <v>0</v>
      </c>
      <c r="L3064" s="139"/>
      <c r="M3064" s="60">
        <f>IF(W3064=mapping!$N$1,IFERROR(VLOOKUP(Table4[[#This Row],[Column1]],mapping!A:L,12,FALSE),0),IF(W3064&gt;mapping!$N$1,IFERROR(VLOOKUP(Table4[[#This Row],[Column1]],mapping!A:L,12,FALSE),0),0))</f>
        <v>0</v>
      </c>
      <c r="N3064" s="58">
        <f>Table4[[#This Row],[ سعر اليومية ]]*3%*Table4[[#This Row],[عدد الدورات ]]</f>
        <v>0</v>
      </c>
      <c r="O3064" s="56">
        <f>Table4[[#This Row],[ سعر اليومية ]]*Table4[[#This Row],[عدد الدورات ]]-N3064</f>
        <v>0</v>
      </c>
      <c r="P3064" s="194"/>
      <c r="Q3064" s="194"/>
      <c r="R3064" s="194"/>
      <c r="S3064" s="58">
        <f>(Table4[[#This Row],[سعر يومية السائق]]*Table4[[#This Row],[عدد الدورات ]])-SUM(Table4[[#This Row],[سلف ]:[خصم ]])+Table4[[#This Row],[اضافي ]]</f>
        <v>0</v>
      </c>
      <c r="U3064" s="58">
        <f>Table4[[#This Row],[ سعر اليومية ]]*Table4[[#This Row],[عدد الدورات ]]-Table4[[#This Row],[سعر يومية السائق]]*L3064</f>
        <v>0</v>
      </c>
      <c r="V3064" s="58">
        <f>U3064-Table4[[#This Row],[W/H  3%]]</f>
        <v>0</v>
      </c>
      <c r="W3064" s="66" t="str">
        <f>Table4[[#This Row],[اليوم]]&amp;Table4[[#This Row],[الشهر ]]&amp;Table4[[#This Row],[العام]]</f>
        <v/>
      </c>
      <c r="X3064" s="66" t="s">
        <v>304</v>
      </c>
    </row>
    <row r="3065" spans="1:24" x14ac:dyDescent="0.3">
      <c r="A3065" s="62"/>
      <c r="B3065" s="62"/>
      <c r="C3065" s="62"/>
      <c r="D3065" s="41" t="e">
        <f t="shared" si="133"/>
        <v>#N/A</v>
      </c>
      <c r="E3065" s="4"/>
      <c r="F3065" s="41" t="e">
        <f>VLOOKUP(E3065,mapping!C:J,2,FALSE)</f>
        <v>#N/A</v>
      </c>
      <c r="G3065" s="41">
        <f>IFERROR(VLOOKUP(F3065,mapping!$D$3:$J$200,2,FALSE),0)</f>
        <v>0</v>
      </c>
      <c r="H3065" s="41">
        <f>IFERROR(VLOOKUP(F3065,mapping!$D$3:$J$200,3,FALSE),0)</f>
        <v>0</v>
      </c>
      <c r="I3065" s="41">
        <f>IFERROR(VLOOKUP(F3065,mapping!$D$3:$J$200,4,FALSE),0)</f>
        <v>0</v>
      </c>
      <c r="J3065" s="41">
        <f>IFERROR(VLOOKUP(F3065,mapping!$D$3:$J$200,5,FALSE),0)</f>
        <v>0</v>
      </c>
      <c r="K3065" s="63">
        <f>IF(W3065=mapping!$N$1,IFERROR(VLOOKUP(Table4[[#This Row],[Column1]],mapping!A:L,11,FALSE),0),IF(W3065&gt;mapping!$N$1,IFERROR(VLOOKUP(Table4[[#This Row],[Column1]],mapping!A:L,11,FALSE),0),))</f>
        <v>0</v>
      </c>
      <c r="L3065" s="139"/>
      <c r="M3065" s="60">
        <f>IF(W3065=mapping!$N$1,IFERROR(VLOOKUP(Table4[[#This Row],[Column1]],mapping!A:L,12,FALSE),0),IF(W3065&gt;mapping!$N$1,IFERROR(VLOOKUP(Table4[[#This Row],[Column1]],mapping!A:L,12,FALSE),0),0))</f>
        <v>0</v>
      </c>
      <c r="N3065" s="58">
        <f>Table4[[#This Row],[ سعر اليومية ]]*3%*Table4[[#This Row],[عدد الدورات ]]</f>
        <v>0</v>
      </c>
      <c r="O3065" s="56">
        <f>Table4[[#This Row],[ سعر اليومية ]]*Table4[[#This Row],[عدد الدورات ]]-N3065</f>
        <v>0</v>
      </c>
      <c r="P3065" s="194"/>
      <c r="Q3065" s="194"/>
      <c r="R3065" s="194"/>
      <c r="S3065" s="58">
        <f>(Table4[[#This Row],[سعر يومية السائق]]*Table4[[#This Row],[عدد الدورات ]])-SUM(Table4[[#This Row],[سلف ]:[خصم ]])+Table4[[#This Row],[اضافي ]]</f>
        <v>0</v>
      </c>
      <c r="U3065" s="58">
        <f>Table4[[#This Row],[ سعر اليومية ]]*Table4[[#This Row],[عدد الدورات ]]-Table4[[#This Row],[سعر يومية السائق]]*L3065</f>
        <v>0</v>
      </c>
      <c r="V3065" s="58">
        <f>U3065-Table4[[#This Row],[W/H  3%]]</f>
        <v>0</v>
      </c>
      <c r="W3065" s="66" t="str">
        <f>Table4[[#This Row],[اليوم]]&amp;Table4[[#This Row],[الشهر ]]&amp;Table4[[#This Row],[العام]]</f>
        <v/>
      </c>
      <c r="X3065" s="66" t="s">
        <v>304</v>
      </c>
    </row>
    <row r="3066" spans="1:24" x14ac:dyDescent="0.3">
      <c r="A3066" s="62"/>
      <c r="B3066" s="62"/>
      <c r="C3066" s="62"/>
      <c r="D3066" s="41" t="e">
        <f t="shared" si="133"/>
        <v>#N/A</v>
      </c>
      <c r="E3066" s="4"/>
      <c r="F3066" s="41" t="e">
        <f>VLOOKUP(E3066,mapping!C:J,2,FALSE)</f>
        <v>#N/A</v>
      </c>
      <c r="G3066" s="41">
        <f>IFERROR(VLOOKUP(F3066,mapping!$D$3:$J$200,2,FALSE),0)</f>
        <v>0</v>
      </c>
      <c r="H3066" s="41">
        <f>IFERROR(VLOOKUP(F3066,mapping!$D$3:$J$200,3,FALSE),0)</f>
        <v>0</v>
      </c>
      <c r="I3066" s="41">
        <f>IFERROR(VLOOKUP(F3066,mapping!$D$3:$J$200,4,FALSE),0)</f>
        <v>0</v>
      </c>
      <c r="J3066" s="41">
        <f>IFERROR(VLOOKUP(F3066,mapping!$D$3:$J$200,5,FALSE),0)</f>
        <v>0</v>
      </c>
      <c r="K3066" s="63">
        <f>IF(W3066=mapping!$N$1,IFERROR(VLOOKUP(Table4[[#This Row],[Column1]],mapping!A:L,11,FALSE),0),IF(W3066&gt;mapping!$N$1,IFERROR(VLOOKUP(Table4[[#This Row],[Column1]],mapping!A:L,11,FALSE),0),))</f>
        <v>0</v>
      </c>
      <c r="L3066" s="139"/>
      <c r="M3066" s="60">
        <f>IF(W3066=mapping!$N$1,IFERROR(VLOOKUP(Table4[[#This Row],[Column1]],mapping!A:L,12,FALSE),0),IF(W3066&gt;mapping!$N$1,IFERROR(VLOOKUP(Table4[[#This Row],[Column1]],mapping!A:L,12,FALSE),0),0))</f>
        <v>0</v>
      </c>
      <c r="N3066" s="58">
        <f>Table4[[#This Row],[ سعر اليومية ]]*3%*Table4[[#This Row],[عدد الدورات ]]</f>
        <v>0</v>
      </c>
      <c r="O3066" s="56">
        <f>Table4[[#This Row],[ سعر اليومية ]]*Table4[[#This Row],[عدد الدورات ]]-N3066</f>
        <v>0</v>
      </c>
      <c r="P3066" s="194"/>
      <c r="Q3066" s="194"/>
      <c r="R3066" s="194"/>
      <c r="S3066" s="58">
        <f>(Table4[[#This Row],[سعر يومية السائق]]*Table4[[#This Row],[عدد الدورات ]])-SUM(Table4[[#This Row],[سلف ]:[خصم ]])+Table4[[#This Row],[اضافي ]]</f>
        <v>0</v>
      </c>
      <c r="U3066" s="58">
        <f>Table4[[#This Row],[ سعر اليومية ]]*Table4[[#This Row],[عدد الدورات ]]-Table4[[#This Row],[سعر يومية السائق]]*L3066</f>
        <v>0</v>
      </c>
      <c r="V3066" s="58">
        <f>U3066-Table4[[#This Row],[W/H  3%]]</f>
        <v>0</v>
      </c>
      <c r="W3066" s="66" t="str">
        <f>Table4[[#This Row],[اليوم]]&amp;Table4[[#This Row],[الشهر ]]&amp;Table4[[#This Row],[العام]]</f>
        <v/>
      </c>
      <c r="X3066" s="66" t="s">
        <v>304</v>
      </c>
    </row>
    <row r="3067" spans="1:24" x14ac:dyDescent="0.3">
      <c r="A3067" s="62"/>
      <c r="B3067" s="62"/>
      <c r="C3067" s="62"/>
      <c r="D3067" s="41" t="e">
        <f t="shared" si="133"/>
        <v>#N/A</v>
      </c>
      <c r="E3067" s="4"/>
      <c r="F3067" s="41" t="e">
        <f>VLOOKUP(E3067,mapping!C:J,2,FALSE)</f>
        <v>#N/A</v>
      </c>
      <c r="G3067" s="41">
        <f>IFERROR(VLOOKUP(F3067,mapping!$D$3:$J$200,2,FALSE),0)</f>
        <v>0</v>
      </c>
      <c r="H3067" s="41">
        <f>IFERROR(VLOOKUP(F3067,mapping!$D$3:$J$200,3,FALSE),0)</f>
        <v>0</v>
      </c>
      <c r="I3067" s="41">
        <f>IFERROR(VLOOKUP(F3067,mapping!$D$3:$J$200,4,FALSE),0)</f>
        <v>0</v>
      </c>
      <c r="J3067" s="41">
        <f>IFERROR(VLOOKUP(F3067,mapping!$D$3:$J$200,5,FALSE),0)</f>
        <v>0</v>
      </c>
      <c r="K3067" s="63">
        <f>IF(W3067=mapping!$N$1,IFERROR(VLOOKUP(Table4[[#This Row],[Column1]],mapping!A:L,11,FALSE),0),IF(W3067&gt;mapping!$N$1,IFERROR(VLOOKUP(Table4[[#This Row],[Column1]],mapping!A:L,11,FALSE),0),))</f>
        <v>0</v>
      </c>
      <c r="L3067" s="139"/>
      <c r="M3067" s="60">
        <f>IF(W3067=mapping!$N$1,IFERROR(VLOOKUP(Table4[[#This Row],[Column1]],mapping!A:L,12,FALSE),0),IF(W3067&gt;mapping!$N$1,IFERROR(VLOOKUP(Table4[[#This Row],[Column1]],mapping!A:L,12,FALSE),0),0))</f>
        <v>0</v>
      </c>
      <c r="N3067" s="58">
        <f>Table4[[#This Row],[ سعر اليومية ]]*3%*Table4[[#This Row],[عدد الدورات ]]</f>
        <v>0</v>
      </c>
      <c r="O3067" s="56">
        <f>Table4[[#This Row],[ سعر اليومية ]]*Table4[[#This Row],[عدد الدورات ]]-N3067</f>
        <v>0</v>
      </c>
      <c r="P3067" s="194"/>
      <c r="Q3067" s="194"/>
      <c r="R3067" s="194"/>
      <c r="S3067" s="58">
        <f>(Table4[[#This Row],[سعر يومية السائق]]*Table4[[#This Row],[عدد الدورات ]])-SUM(Table4[[#This Row],[سلف ]:[خصم ]])+Table4[[#This Row],[اضافي ]]</f>
        <v>0</v>
      </c>
      <c r="U3067" s="58">
        <f>Table4[[#This Row],[ سعر اليومية ]]*Table4[[#This Row],[عدد الدورات ]]-Table4[[#This Row],[سعر يومية السائق]]*L3067</f>
        <v>0</v>
      </c>
      <c r="V3067" s="58">
        <f>U3067-Table4[[#This Row],[W/H  3%]]</f>
        <v>0</v>
      </c>
      <c r="W3067" s="66" t="str">
        <f>Table4[[#This Row],[اليوم]]&amp;Table4[[#This Row],[الشهر ]]&amp;Table4[[#This Row],[العام]]</f>
        <v/>
      </c>
      <c r="X3067" s="66" t="s">
        <v>304</v>
      </c>
    </row>
    <row r="3068" spans="1:24" x14ac:dyDescent="0.3">
      <c r="A3068" s="62"/>
      <c r="B3068" s="62"/>
      <c r="C3068" s="62"/>
      <c r="D3068" s="41" t="e">
        <f t="shared" si="133"/>
        <v>#N/A</v>
      </c>
      <c r="E3068" s="4"/>
      <c r="F3068" s="41" t="e">
        <f>VLOOKUP(E3068,mapping!C:J,2,FALSE)</f>
        <v>#N/A</v>
      </c>
      <c r="G3068" s="41">
        <f>IFERROR(VLOOKUP(F3068,mapping!$D$3:$J$200,2,FALSE),0)</f>
        <v>0</v>
      </c>
      <c r="H3068" s="41">
        <f>IFERROR(VLOOKUP(F3068,mapping!$D$3:$J$200,3,FALSE),0)</f>
        <v>0</v>
      </c>
      <c r="I3068" s="41">
        <f>IFERROR(VLOOKUP(F3068,mapping!$D$3:$J$200,4,FALSE),0)</f>
        <v>0</v>
      </c>
      <c r="J3068" s="41">
        <f>IFERROR(VLOOKUP(F3068,mapping!$D$3:$J$200,5,FALSE),0)</f>
        <v>0</v>
      </c>
      <c r="K3068" s="63">
        <f>IF(W3068=mapping!$N$1,IFERROR(VLOOKUP(Table4[[#This Row],[Column1]],mapping!A:L,11,FALSE),0),IF(W3068&gt;mapping!$N$1,IFERROR(VLOOKUP(Table4[[#This Row],[Column1]],mapping!A:L,11,FALSE),0),))</f>
        <v>0</v>
      </c>
      <c r="L3068" s="139"/>
      <c r="M3068" s="60">
        <f>IF(W3068=mapping!$N$1,IFERROR(VLOOKUP(Table4[[#This Row],[Column1]],mapping!A:L,12,FALSE),0),IF(W3068&gt;mapping!$N$1,IFERROR(VLOOKUP(Table4[[#This Row],[Column1]],mapping!A:L,12,FALSE),0),0))</f>
        <v>0</v>
      </c>
      <c r="N3068" s="58">
        <f>Table4[[#This Row],[ سعر اليومية ]]*3%*Table4[[#This Row],[عدد الدورات ]]</f>
        <v>0</v>
      </c>
      <c r="O3068" s="56">
        <f>Table4[[#This Row],[ سعر اليومية ]]*Table4[[#This Row],[عدد الدورات ]]-N3068</f>
        <v>0</v>
      </c>
      <c r="P3068" s="194"/>
      <c r="Q3068" s="194"/>
      <c r="R3068" s="194"/>
      <c r="S3068" s="58">
        <f>(Table4[[#This Row],[سعر يومية السائق]]*Table4[[#This Row],[عدد الدورات ]])-SUM(Table4[[#This Row],[سلف ]:[خصم ]])+Table4[[#This Row],[اضافي ]]</f>
        <v>0</v>
      </c>
      <c r="U3068" s="58">
        <f>Table4[[#This Row],[ سعر اليومية ]]*Table4[[#This Row],[عدد الدورات ]]-Table4[[#This Row],[سعر يومية السائق]]*L3068</f>
        <v>0</v>
      </c>
      <c r="V3068" s="58">
        <f>U3068-Table4[[#This Row],[W/H  3%]]</f>
        <v>0</v>
      </c>
      <c r="W3068" s="66" t="str">
        <f>Table4[[#This Row],[اليوم]]&amp;Table4[[#This Row],[الشهر ]]&amp;Table4[[#This Row],[العام]]</f>
        <v/>
      </c>
      <c r="X3068" s="66" t="s">
        <v>304</v>
      </c>
    </row>
    <row r="3069" spans="1:24" x14ac:dyDescent="0.3">
      <c r="A3069" s="62"/>
      <c r="B3069" s="62"/>
      <c r="C3069" s="62"/>
      <c r="D3069" s="41" t="e">
        <f t="shared" si="133"/>
        <v>#N/A</v>
      </c>
      <c r="E3069" s="4"/>
      <c r="F3069" s="41" t="e">
        <f>VLOOKUP(E3069,mapping!C:J,2,FALSE)</f>
        <v>#N/A</v>
      </c>
      <c r="G3069" s="41">
        <f>IFERROR(VLOOKUP(F3069,mapping!$D$3:$J$200,2,FALSE),0)</f>
        <v>0</v>
      </c>
      <c r="H3069" s="41">
        <f>IFERROR(VLOOKUP(F3069,mapping!$D$3:$J$200,3,FALSE),0)</f>
        <v>0</v>
      </c>
      <c r="I3069" s="41">
        <f>IFERROR(VLOOKUP(F3069,mapping!$D$3:$J$200,4,FALSE),0)</f>
        <v>0</v>
      </c>
      <c r="J3069" s="41">
        <f>IFERROR(VLOOKUP(F3069,mapping!$D$3:$J$200,5,FALSE),0)</f>
        <v>0</v>
      </c>
      <c r="K3069" s="63">
        <f>IF(W3069=mapping!$N$1,IFERROR(VLOOKUP(Table4[[#This Row],[Column1]],mapping!A:L,11,FALSE),0),IF(W3069&gt;mapping!$N$1,IFERROR(VLOOKUP(Table4[[#This Row],[Column1]],mapping!A:L,11,FALSE),0),))</f>
        <v>0</v>
      </c>
      <c r="L3069" s="139"/>
      <c r="M3069" s="60">
        <f>IF(W3069=mapping!$N$1,IFERROR(VLOOKUP(Table4[[#This Row],[Column1]],mapping!A:L,12,FALSE),0),IF(W3069&gt;mapping!$N$1,IFERROR(VLOOKUP(Table4[[#This Row],[Column1]],mapping!A:L,12,FALSE),0),0))</f>
        <v>0</v>
      </c>
      <c r="N3069" s="58">
        <f>Table4[[#This Row],[ سعر اليومية ]]*3%*Table4[[#This Row],[عدد الدورات ]]</f>
        <v>0</v>
      </c>
      <c r="O3069" s="56">
        <f>Table4[[#This Row],[ سعر اليومية ]]*Table4[[#This Row],[عدد الدورات ]]-N3069</f>
        <v>0</v>
      </c>
      <c r="P3069" s="194"/>
      <c r="Q3069" s="194"/>
      <c r="R3069" s="194"/>
      <c r="S3069" s="58">
        <f>(Table4[[#This Row],[سعر يومية السائق]]*Table4[[#This Row],[عدد الدورات ]])-SUM(Table4[[#This Row],[سلف ]:[خصم ]])+Table4[[#This Row],[اضافي ]]</f>
        <v>0</v>
      </c>
      <c r="U3069" s="58">
        <f>Table4[[#This Row],[ سعر اليومية ]]*Table4[[#This Row],[عدد الدورات ]]-Table4[[#This Row],[سعر يومية السائق]]*L3069</f>
        <v>0</v>
      </c>
      <c r="V3069" s="58">
        <f>U3069-Table4[[#This Row],[W/H  3%]]</f>
        <v>0</v>
      </c>
      <c r="W3069" s="66" t="str">
        <f>Table4[[#This Row],[اليوم]]&amp;Table4[[#This Row],[الشهر ]]&amp;Table4[[#This Row],[العام]]</f>
        <v/>
      </c>
      <c r="X3069" s="66" t="s">
        <v>304</v>
      </c>
    </row>
    <row r="3070" spans="1:24" x14ac:dyDescent="0.3">
      <c r="A3070" s="62"/>
      <c r="B3070" s="62"/>
      <c r="C3070" s="62"/>
      <c r="D3070" s="41" t="e">
        <f t="shared" si="133"/>
        <v>#N/A</v>
      </c>
      <c r="E3070" s="4"/>
      <c r="F3070" s="41" t="e">
        <f>VLOOKUP(E3070,mapping!C:J,2,FALSE)</f>
        <v>#N/A</v>
      </c>
      <c r="G3070" s="41">
        <f>IFERROR(VLOOKUP(F3070,mapping!$D$3:$J$200,2,FALSE),0)</f>
        <v>0</v>
      </c>
      <c r="H3070" s="41">
        <f>IFERROR(VLOOKUP(F3070,mapping!$D$3:$J$200,3,FALSE),0)</f>
        <v>0</v>
      </c>
      <c r="I3070" s="41">
        <f>IFERROR(VLOOKUP(F3070,mapping!$D$3:$J$200,4,FALSE),0)</f>
        <v>0</v>
      </c>
      <c r="J3070" s="41">
        <f>IFERROR(VLOOKUP(F3070,mapping!$D$3:$J$200,5,FALSE),0)</f>
        <v>0</v>
      </c>
      <c r="K3070" s="63">
        <f>IF(W3070=mapping!$N$1,IFERROR(VLOOKUP(Table4[[#This Row],[Column1]],mapping!A:L,11,FALSE),0),IF(W3070&gt;mapping!$N$1,IFERROR(VLOOKUP(Table4[[#This Row],[Column1]],mapping!A:L,11,FALSE),0),))</f>
        <v>0</v>
      </c>
      <c r="L3070" s="139"/>
      <c r="M3070" s="60">
        <f>IF(W3070=mapping!$N$1,IFERROR(VLOOKUP(Table4[[#This Row],[Column1]],mapping!A:L,12,FALSE),0),IF(W3070&gt;mapping!$N$1,IFERROR(VLOOKUP(Table4[[#This Row],[Column1]],mapping!A:L,12,FALSE),0),0))</f>
        <v>0</v>
      </c>
      <c r="N3070" s="58">
        <f>Table4[[#This Row],[ سعر اليومية ]]*3%*Table4[[#This Row],[عدد الدورات ]]</f>
        <v>0</v>
      </c>
      <c r="O3070" s="56">
        <f>Table4[[#This Row],[ سعر اليومية ]]*Table4[[#This Row],[عدد الدورات ]]-N3070</f>
        <v>0</v>
      </c>
      <c r="P3070" s="194"/>
      <c r="Q3070" s="194"/>
      <c r="R3070" s="194"/>
      <c r="S3070" s="58">
        <f>(Table4[[#This Row],[سعر يومية السائق]]*Table4[[#This Row],[عدد الدورات ]])-SUM(Table4[[#This Row],[سلف ]:[خصم ]])+Table4[[#This Row],[اضافي ]]</f>
        <v>0</v>
      </c>
      <c r="U3070" s="58">
        <f>Table4[[#This Row],[ سعر اليومية ]]*Table4[[#This Row],[عدد الدورات ]]-Table4[[#This Row],[سعر يومية السائق]]*L3070</f>
        <v>0</v>
      </c>
      <c r="V3070" s="58">
        <f>U3070-Table4[[#This Row],[W/H  3%]]</f>
        <v>0</v>
      </c>
      <c r="W3070" s="66" t="str">
        <f>Table4[[#This Row],[اليوم]]&amp;Table4[[#This Row],[الشهر ]]&amp;Table4[[#This Row],[العام]]</f>
        <v/>
      </c>
      <c r="X3070" s="66" t="s">
        <v>304</v>
      </c>
    </row>
    <row r="3071" spans="1:24" x14ac:dyDescent="0.3">
      <c r="A3071" s="62"/>
      <c r="B3071" s="62"/>
      <c r="C3071" s="62"/>
      <c r="D3071" s="41" t="e">
        <f t="shared" si="133"/>
        <v>#N/A</v>
      </c>
      <c r="E3071" s="4"/>
      <c r="F3071" s="41" t="e">
        <f>VLOOKUP(E3071,mapping!C:J,2,FALSE)</f>
        <v>#N/A</v>
      </c>
      <c r="G3071" s="41">
        <f>IFERROR(VLOOKUP(F3071,mapping!$D$3:$J$200,2,FALSE),0)</f>
        <v>0</v>
      </c>
      <c r="H3071" s="41">
        <f>IFERROR(VLOOKUP(F3071,mapping!$D$3:$J$200,3,FALSE),0)</f>
        <v>0</v>
      </c>
      <c r="I3071" s="41">
        <f>IFERROR(VLOOKUP(F3071,mapping!$D$3:$J$200,4,FALSE),0)</f>
        <v>0</v>
      </c>
      <c r="J3071" s="41">
        <f>IFERROR(VLOOKUP(F3071,mapping!$D$3:$J$200,5,FALSE),0)</f>
        <v>0</v>
      </c>
      <c r="K3071" s="63">
        <f>IF(W3071=mapping!$N$1,IFERROR(VLOOKUP(Table4[[#This Row],[Column1]],mapping!A:L,11,FALSE),0),IF(W3071&gt;mapping!$N$1,IFERROR(VLOOKUP(Table4[[#This Row],[Column1]],mapping!A:L,11,FALSE),0),))</f>
        <v>0</v>
      </c>
      <c r="L3071" s="139"/>
      <c r="M3071" s="60">
        <f>IF(W3071=mapping!$N$1,IFERROR(VLOOKUP(Table4[[#This Row],[Column1]],mapping!A:L,12,FALSE),0),IF(W3071&gt;mapping!$N$1,IFERROR(VLOOKUP(Table4[[#This Row],[Column1]],mapping!A:L,12,FALSE),0),0))</f>
        <v>0</v>
      </c>
      <c r="N3071" s="58">
        <f>Table4[[#This Row],[ سعر اليومية ]]*3%*Table4[[#This Row],[عدد الدورات ]]</f>
        <v>0</v>
      </c>
      <c r="O3071" s="56">
        <f>Table4[[#This Row],[ سعر اليومية ]]*Table4[[#This Row],[عدد الدورات ]]-N3071</f>
        <v>0</v>
      </c>
      <c r="P3071" s="194"/>
      <c r="Q3071" s="194"/>
      <c r="R3071" s="194"/>
      <c r="S3071" s="58">
        <f>(Table4[[#This Row],[سعر يومية السائق]]*Table4[[#This Row],[عدد الدورات ]])-SUM(Table4[[#This Row],[سلف ]:[خصم ]])+Table4[[#This Row],[اضافي ]]</f>
        <v>0</v>
      </c>
      <c r="U3071" s="58">
        <f>Table4[[#This Row],[ سعر اليومية ]]*Table4[[#This Row],[عدد الدورات ]]-Table4[[#This Row],[سعر يومية السائق]]*L3071</f>
        <v>0</v>
      </c>
      <c r="V3071" s="58">
        <f>U3071-Table4[[#This Row],[W/H  3%]]</f>
        <v>0</v>
      </c>
      <c r="W3071" s="66" t="str">
        <f>Table4[[#This Row],[اليوم]]&amp;Table4[[#This Row],[الشهر ]]&amp;Table4[[#This Row],[العام]]</f>
        <v/>
      </c>
      <c r="X3071" s="66" t="s">
        <v>304</v>
      </c>
    </row>
    <row r="3072" spans="1:24" x14ac:dyDescent="0.3">
      <c r="A3072" s="62"/>
      <c r="B3072" s="62"/>
      <c r="C3072" s="62"/>
      <c r="D3072" s="41" t="e">
        <f t="shared" si="133"/>
        <v>#N/A</v>
      </c>
      <c r="E3072" s="4"/>
      <c r="F3072" s="41" t="e">
        <f>VLOOKUP(E3072,mapping!C:J,2,FALSE)</f>
        <v>#N/A</v>
      </c>
      <c r="G3072" s="41">
        <f>IFERROR(VLOOKUP(F3072,mapping!$D$3:$J$200,2,FALSE),0)</f>
        <v>0</v>
      </c>
      <c r="H3072" s="41">
        <f>IFERROR(VLOOKUP(F3072,mapping!$D$3:$J$200,3,FALSE),0)</f>
        <v>0</v>
      </c>
      <c r="I3072" s="41">
        <f>IFERROR(VLOOKUP(F3072,mapping!$D$3:$J$200,4,FALSE),0)</f>
        <v>0</v>
      </c>
      <c r="J3072" s="41">
        <f>IFERROR(VLOOKUP(F3072,mapping!$D$3:$J$200,5,FALSE),0)</f>
        <v>0</v>
      </c>
      <c r="K3072" s="63">
        <f>IF(W3072=mapping!$N$1,IFERROR(VLOOKUP(Table4[[#This Row],[Column1]],mapping!A:L,11,FALSE),0),IF(W3072&gt;mapping!$N$1,IFERROR(VLOOKUP(Table4[[#This Row],[Column1]],mapping!A:L,11,FALSE),0),))</f>
        <v>0</v>
      </c>
      <c r="L3072" s="139"/>
      <c r="M3072" s="60">
        <f>IF(W3072=mapping!$N$1,IFERROR(VLOOKUP(Table4[[#This Row],[Column1]],mapping!A:L,12,FALSE),0),IF(W3072&gt;mapping!$N$1,IFERROR(VLOOKUP(Table4[[#This Row],[Column1]],mapping!A:L,12,FALSE),0),0))</f>
        <v>0</v>
      </c>
      <c r="N3072" s="58">
        <f>Table4[[#This Row],[ سعر اليومية ]]*3%*Table4[[#This Row],[عدد الدورات ]]</f>
        <v>0</v>
      </c>
      <c r="O3072" s="56">
        <f>Table4[[#This Row],[ سعر اليومية ]]*Table4[[#This Row],[عدد الدورات ]]-N3072</f>
        <v>0</v>
      </c>
      <c r="P3072" s="194"/>
      <c r="Q3072" s="194"/>
      <c r="R3072" s="194"/>
      <c r="S3072" s="58">
        <f>(Table4[[#This Row],[سعر يومية السائق]]*Table4[[#This Row],[عدد الدورات ]])-SUM(Table4[[#This Row],[سلف ]:[خصم ]])+Table4[[#This Row],[اضافي ]]</f>
        <v>0</v>
      </c>
      <c r="U3072" s="58">
        <f>Table4[[#This Row],[ سعر اليومية ]]*Table4[[#This Row],[عدد الدورات ]]-Table4[[#This Row],[سعر يومية السائق]]*L3072</f>
        <v>0</v>
      </c>
      <c r="V3072" s="58">
        <f>U3072-Table4[[#This Row],[W/H  3%]]</f>
        <v>0</v>
      </c>
      <c r="W3072" s="66" t="str">
        <f>Table4[[#This Row],[اليوم]]&amp;Table4[[#This Row],[الشهر ]]&amp;Table4[[#This Row],[العام]]</f>
        <v/>
      </c>
      <c r="X3072" s="66" t="s">
        <v>304</v>
      </c>
    </row>
    <row r="3073" spans="1:24" x14ac:dyDescent="0.3">
      <c r="A3073" s="62"/>
      <c r="B3073" s="62"/>
      <c r="C3073" s="62"/>
      <c r="D3073" s="41" t="e">
        <f t="shared" si="133"/>
        <v>#N/A</v>
      </c>
      <c r="E3073" s="4"/>
      <c r="F3073" s="41" t="e">
        <f>VLOOKUP(E3073,mapping!C:J,2,FALSE)</f>
        <v>#N/A</v>
      </c>
      <c r="G3073" s="41">
        <f>IFERROR(VLOOKUP(F3073,mapping!$D$3:$J$200,2,FALSE),0)</f>
        <v>0</v>
      </c>
      <c r="H3073" s="41">
        <f>IFERROR(VLOOKUP(F3073,mapping!$D$3:$J$200,3,FALSE),0)</f>
        <v>0</v>
      </c>
      <c r="I3073" s="41">
        <f>IFERROR(VLOOKUP(F3073,mapping!$D$3:$J$200,4,FALSE),0)</f>
        <v>0</v>
      </c>
      <c r="J3073" s="41">
        <f>IFERROR(VLOOKUP(F3073,mapping!$D$3:$J$200,5,FALSE),0)</f>
        <v>0</v>
      </c>
      <c r="K3073" s="63">
        <f>IF(W3073=mapping!$N$1,IFERROR(VLOOKUP(Table4[[#This Row],[Column1]],mapping!A:L,11,FALSE),0),IF(W3073&gt;mapping!$N$1,IFERROR(VLOOKUP(Table4[[#This Row],[Column1]],mapping!A:L,11,FALSE),0),))</f>
        <v>0</v>
      </c>
      <c r="L3073" s="139"/>
      <c r="M3073" s="60">
        <f>IF(W3073=mapping!$N$1,IFERROR(VLOOKUP(Table4[[#This Row],[Column1]],mapping!A:L,12,FALSE),0),IF(W3073&gt;mapping!$N$1,IFERROR(VLOOKUP(Table4[[#This Row],[Column1]],mapping!A:L,12,FALSE),0),0))</f>
        <v>0</v>
      </c>
      <c r="N3073" s="58">
        <f>Table4[[#This Row],[ سعر اليومية ]]*3%*Table4[[#This Row],[عدد الدورات ]]</f>
        <v>0</v>
      </c>
      <c r="O3073" s="56">
        <f>Table4[[#This Row],[ سعر اليومية ]]*Table4[[#This Row],[عدد الدورات ]]-N3073</f>
        <v>0</v>
      </c>
      <c r="P3073" s="194"/>
      <c r="Q3073" s="194"/>
      <c r="R3073" s="194"/>
      <c r="S3073" s="58">
        <f>(Table4[[#This Row],[سعر يومية السائق]]*Table4[[#This Row],[عدد الدورات ]])-SUM(Table4[[#This Row],[سلف ]:[خصم ]])+Table4[[#This Row],[اضافي ]]</f>
        <v>0</v>
      </c>
      <c r="U3073" s="58">
        <f>Table4[[#This Row],[ سعر اليومية ]]*Table4[[#This Row],[عدد الدورات ]]-Table4[[#This Row],[سعر يومية السائق]]*L3073</f>
        <v>0</v>
      </c>
      <c r="V3073" s="58">
        <f>U3073-Table4[[#This Row],[W/H  3%]]</f>
        <v>0</v>
      </c>
      <c r="W3073" s="66" t="str">
        <f>Table4[[#This Row],[اليوم]]&amp;Table4[[#This Row],[الشهر ]]&amp;Table4[[#This Row],[العام]]</f>
        <v/>
      </c>
      <c r="X3073" s="66" t="s">
        <v>304</v>
      </c>
    </row>
    <row r="3074" spans="1:24" x14ac:dyDescent="0.3">
      <c r="A3074" s="62"/>
      <c r="B3074" s="62"/>
      <c r="C3074" s="62"/>
      <c r="D3074" s="41" t="e">
        <f t="shared" si="133"/>
        <v>#N/A</v>
      </c>
      <c r="E3074" s="4"/>
      <c r="F3074" s="41" t="e">
        <f>VLOOKUP(E3074,mapping!C:J,2,FALSE)</f>
        <v>#N/A</v>
      </c>
      <c r="G3074" s="41">
        <f>IFERROR(VLOOKUP(F3074,mapping!$D$3:$J$200,2,FALSE),0)</f>
        <v>0</v>
      </c>
      <c r="H3074" s="41">
        <f>IFERROR(VLOOKUP(F3074,mapping!$D$3:$J$200,3,FALSE),0)</f>
        <v>0</v>
      </c>
      <c r="I3074" s="41">
        <f>IFERROR(VLOOKUP(F3074,mapping!$D$3:$J$200,4,FALSE),0)</f>
        <v>0</v>
      </c>
      <c r="J3074" s="41">
        <f>IFERROR(VLOOKUP(F3074,mapping!$D$3:$J$200,5,FALSE),0)</f>
        <v>0</v>
      </c>
      <c r="K3074" s="63">
        <f>IF(W3074=mapping!$N$1,IFERROR(VLOOKUP(Table4[[#This Row],[Column1]],mapping!A:L,11,FALSE),0),IF(W3074&gt;mapping!$N$1,IFERROR(VLOOKUP(Table4[[#This Row],[Column1]],mapping!A:L,11,FALSE),0),))</f>
        <v>0</v>
      </c>
      <c r="L3074" s="139"/>
      <c r="M3074" s="60">
        <f>IF(W3074=mapping!$N$1,IFERROR(VLOOKUP(Table4[[#This Row],[Column1]],mapping!A:L,12,FALSE),0),IF(W3074&gt;mapping!$N$1,IFERROR(VLOOKUP(Table4[[#This Row],[Column1]],mapping!A:L,12,FALSE),0),0))</f>
        <v>0</v>
      </c>
      <c r="N3074" s="58">
        <f>Table4[[#This Row],[ سعر اليومية ]]*3%*Table4[[#This Row],[عدد الدورات ]]</f>
        <v>0</v>
      </c>
      <c r="O3074" s="56">
        <f>Table4[[#This Row],[ سعر اليومية ]]*Table4[[#This Row],[عدد الدورات ]]-N3074</f>
        <v>0</v>
      </c>
      <c r="P3074" s="194"/>
      <c r="Q3074" s="194"/>
      <c r="R3074" s="194"/>
      <c r="S3074" s="58">
        <f>(Table4[[#This Row],[سعر يومية السائق]]*Table4[[#This Row],[عدد الدورات ]])-SUM(Table4[[#This Row],[سلف ]:[خصم ]])+Table4[[#This Row],[اضافي ]]</f>
        <v>0</v>
      </c>
      <c r="U3074" s="58">
        <f>Table4[[#This Row],[ سعر اليومية ]]*Table4[[#This Row],[عدد الدورات ]]-Table4[[#This Row],[سعر يومية السائق]]*L3074</f>
        <v>0</v>
      </c>
      <c r="V3074" s="58">
        <f>U3074-Table4[[#This Row],[W/H  3%]]</f>
        <v>0</v>
      </c>
      <c r="W3074" s="66" t="str">
        <f>Table4[[#This Row],[اليوم]]&amp;Table4[[#This Row],[الشهر ]]&amp;Table4[[#This Row],[العام]]</f>
        <v/>
      </c>
      <c r="X3074" s="66" t="s">
        <v>304</v>
      </c>
    </row>
    <row r="3075" spans="1:24" x14ac:dyDescent="0.3">
      <c r="A3075" s="62"/>
      <c r="B3075" s="62"/>
      <c r="C3075" s="62"/>
      <c r="D3075" s="41" t="e">
        <f t="shared" si="133"/>
        <v>#N/A</v>
      </c>
      <c r="E3075" s="4"/>
      <c r="F3075" s="41" t="e">
        <f>VLOOKUP(E3075,mapping!C:J,2,FALSE)</f>
        <v>#N/A</v>
      </c>
      <c r="G3075" s="41">
        <f>IFERROR(VLOOKUP(F3075,mapping!$D$3:$J$200,2,FALSE),0)</f>
        <v>0</v>
      </c>
      <c r="H3075" s="41">
        <f>IFERROR(VLOOKUP(F3075,mapping!$D$3:$J$200,3,FALSE),0)</f>
        <v>0</v>
      </c>
      <c r="I3075" s="41">
        <f>IFERROR(VLOOKUP(F3075,mapping!$D$3:$J$200,4,FALSE),0)</f>
        <v>0</v>
      </c>
      <c r="J3075" s="41">
        <f>IFERROR(VLOOKUP(F3075,mapping!$D$3:$J$200,5,FALSE),0)</f>
        <v>0</v>
      </c>
      <c r="K3075" s="63">
        <f>IF(W3075=mapping!$N$1,IFERROR(VLOOKUP(Table4[[#This Row],[Column1]],mapping!A:L,11,FALSE),0),IF(W3075&gt;mapping!$N$1,IFERROR(VLOOKUP(Table4[[#This Row],[Column1]],mapping!A:L,11,FALSE),0),))</f>
        <v>0</v>
      </c>
      <c r="L3075" s="139"/>
      <c r="M3075" s="60">
        <f>IF(W3075=mapping!$N$1,IFERROR(VLOOKUP(Table4[[#This Row],[Column1]],mapping!A:L,12,FALSE),0),IF(W3075&gt;mapping!$N$1,IFERROR(VLOOKUP(Table4[[#This Row],[Column1]],mapping!A:L,12,FALSE),0),0))</f>
        <v>0</v>
      </c>
      <c r="N3075" s="58">
        <f>Table4[[#This Row],[ سعر اليومية ]]*3%*Table4[[#This Row],[عدد الدورات ]]</f>
        <v>0</v>
      </c>
      <c r="O3075" s="56">
        <f>Table4[[#This Row],[ سعر اليومية ]]*Table4[[#This Row],[عدد الدورات ]]-N3075</f>
        <v>0</v>
      </c>
      <c r="P3075" s="194"/>
      <c r="Q3075" s="194"/>
      <c r="R3075" s="194"/>
      <c r="S3075" s="58">
        <f>(Table4[[#This Row],[سعر يومية السائق]]*Table4[[#This Row],[عدد الدورات ]])-SUM(Table4[[#This Row],[سلف ]:[خصم ]])+Table4[[#This Row],[اضافي ]]</f>
        <v>0</v>
      </c>
      <c r="U3075" s="58">
        <f>Table4[[#This Row],[ سعر اليومية ]]*Table4[[#This Row],[عدد الدورات ]]-Table4[[#This Row],[سعر يومية السائق]]*L3075</f>
        <v>0</v>
      </c>
      <c r="V3075" s="58">
        <f>U3075-Table4[[#This Row],[W/H  3%]]</f>
        <v>0</v>
      </c>
      <c r="W3075" s="66" t="str">
        <f>Table4[[#This Row],[اليوم]]&amp;Table4[[#This Row],[الشهر ]]&amp;Table4[[#This Row],[العام]]</f>
        <v/>
      </c>
      <c r="X3075" s="66" t="s">
        <v>304</v>
      </c>
    </row>
    <row r="3076" spans="1:24" x14ac:dyDescent="0.3">
      <c r="A3076" s="62"/>
      <c r="B3076" s="62"/>
      <c r="C3076" s="62"/>
      <c r="D3076" s="41" t="e">
        <f t="shared" si="133"/>
        <v>#N/A</v>
      </c>
      <c r="E3076" s="4"/>
      <c r="F3076" s="41" t="e">
        <f>VLOOKUP(E3076,mapping!C:J,2,FALSE)</f>
        <v>#N/A</v>
      </c>
      <c r="G3076" s="41">
        <f>IFERROR(VLOOKUP(F3076,mapping!$D$3:$J$200,2,FALSE),0)</f>
        <v>0</v>
      </c>
      <c r="H3076" s="41">
        <f>IFERROR(VLOOKUP(F3076,mapping!$D$3:$J$200,3,FALSE),0)</f>
        <v>0</v>
      </c>
      <c r="I3076" s="41">
        <f>IFERROR(VLOOKUP(F3076,mapping!$D$3:$J$200,4,FALSE),0)</f>
        <v>0</v>
      </c>
      <c r="J3076" s="41">
        <f>IFERROR(VLOOKUP(F3076,mapping!$D$3:$J$200,5,FALSE),0)</f>
        <v>0</v>
      </c>
      <c r="K3076" s="63">
        <f>IF(W3076=mapping!$N$1,IFERROR(VLOOKUP(Table4[[#This Row],[Column1]],mapping!A:L,11,FALSE),0),IF(W3076&gt;mapping!$N$1,IFERROR(VLOOKUP(Table4[[#This Row],[Column1]],mapping!A:L,11,FALSE),0),))</f>
        <v>0</v>
      </c>
      <c r="L3076" s="139"/>
      <c r="M3076" s="60">
        <f>IF(W3076=mapping!$N$1,IFERROR(VLOOKUP(Table4[[#This Row],[Column1]],mapping!A:L,12,FALSE),0),IF(W3076&gt;mapping!$N$1,IFERROR(VLOOKUP(Table4[[#This Row],[Column1]],mapping!A:L,12,FALSE),0),0))</f>
        <v>0</v>
      </c>
      <c r="N3076" s="58">
        <f>Table4[[#This Row],[ سعر اليومية ]]*3%*Table4[[#This Row],[عدد الدورات ]]</f>
        <v>0</v>
      </c>
      <c r="O3076" s="56">
        <f>Table4[[#This Row],[ سعر اليومية ]]*Table4[[#This Row],[عدد الدورات ]]-N3076</f>
        <v>0</v>
      </c>
      <c r="P3076" s="194"/>
      <c r="Q3076" s="194"/>
      <c r="R3076" s="194"/>
      <c r="S3076" s="58">
        <f>(Table4[[#This Row],[سعر يومية السائق]]*Table4[[#This Row],[عدد الدورات ]])-SUM(Table4[[#This Row],[سلف ]:[خصم ]])+Table4[[#This Row],[اضافي ]]</f>
        <v>0</v>
      </c>
      <c r="U3076" s="58">
        <f>Table4[[#This Row],[ سعر اليومية ]]*Table4[[#This Row],[عدد الدورات ]]-Table4[[#This Row],[سعر يومية السائق]]*L3076</f>
        <v>0</v>
      </c>
      <c r="V3076" s="58">
        <f>U3076-Table4[[#This Row],[W/H  3%]]</f>
        <v>0</v>
      </c>
      <c r="W3076" s="66" t="str">
        <f>Table4[[#This Row],[اليوم]]&amp;Table4[[#This Row],[الشهر ]]&amp;Table4[[#This Row],[العام]]</f>
        <v/>
      </c>
      <c r="X3076" s="66" t="s">
        <v>304</v>
      </c>
    </row>
    <row r="3077" spans="1:24" x14ac:dyDescent="0.3">
      <c r="A3077" s="62"/>
      <c r="B3077" s="62"/>
      <c r="C3077" s="62"/>
      <c r="D3077" s="41" t="e">
        <f t="shared" si="133"/>
        <v>#N/A</v>
      </c>
      <c r="E3077" s="4"/>
      <c r="F3077" s="41" t="e">
        <f>VLOOKUP(E3077,mapping!C:J,2,FALSE)</f>
        <v>#N/A</v>
      </c>
      <c r="G3077" s="41">
        <f>IFERROR(VLOOKUP(F3077,mapping!$D$3:$J$200,2,FALSE),0)</f>
        <v>0</v>
      </c>
      <c r="H3077" s="41">
        <f>IFERROR(VLOOKUP(F3077,mapping!$D$3:$J$200,3,FALSE),0)</f>
        <v>0</v>
      </c>
      <c r="I3077" s="41">
        <f>IFERROR(VLOOKUP(F3077,mapping!$D$3:$J$200,4,FALSE),0)</f>
        <v>0</v>
      </c>
      <c r="J3077" s="41">
        <f>IFERROR(VLOOKUP(F3077,mapping!$D$3:$J$200,5,FALSE),0)</f>
        <v>0</v>
      </c>
      <c r="K3077" s="63">
        <f>IF(W3077=mapping!$N$1,IFERROR(VLOOKUP(Table4[[#This Row],[Column1]],mapping!A:L,11,FALSE),0),IF(W3077&gt;mapping!$N$1,IFERROR(VLOOKUP(Table4[[#This Row],[Column1]],mapping!A:L,11,FALSE),0),))</f>
        <v>0</v>
      </c>
      <c r="L3077" s="139"/>
      <c r="M3077" s="60">
        <f>IF(W3077=mapping!$N$1,IFERROR(VLOOKUP(Table4[[#This Row],[Column1]],mapping!A:L,12,FALSE),0),IF(W3077&gt;mapping!$N$1,IFERROR(VLOOKUP(Table4[[#This Row],[Column1]],mapping!A:L,12,FALSE),0),0))</f>
        <v>0</v>
      </c>
      <c r="N3077" s="58">
        <f>Table4[[#This Row],[ سعر اليومية ]]*3%*Table4[[#This Row],[عدد الدورات ]]</f>
        <v>0</v>
      </c>
      <c r="O3077" s="56">
        <f>Table4[[#This Row],[ سعر اليومية ]]*Table4[[#This Row],[عدد الدورات ]]-N3077</f>
        <v>0</v>
      </c>
      <c r="P3077" s="194"/>
      <c r="Q3077" s="194"/>
      <c r="R3077" s="194"/>
      <c r="S3077" s="58">
        <f>(Table4[[#This Row],[سعر يومية السائق]]*Table4[[#This Row],[عدد الدورات ]])-SUM(Table4[[#This Row],[سلف ]:[خصم ]])+Table4[[#This Row],[اضافي ]]</f>
        <v>0</v>
      </c>
      <c r="U3077" s="58">
        <f>Table4[[#This Row],[ سعر اليومية ]]*Table4[[#This Row],[عدد الدورات ]]-Table4[[#This Row],[سعر يومية السائق]]*L3077</f>
        <v>0</v>
      </c>
      <c r="V3077" s="58">
        <f>U3077-Table4[[#This Row],[W/H  3%]]</f>
        <v>0</v>
      </c>
      <c r="W3077" s="66" t="str">
        <f>Table4[[#This Row],[اليوم]]&amp;Table4[[#This Row],[الشهر ]]&amp;Table4[[#This Row],[العام]]</f>
        <v/>
      </c>
      <c r="X3077" s="66" t="s">
        <v>304</v>
      </c>
    </row>
    <row r="3078" spans="1:24" x14ac:dyDescent="0.3">
      <c r="A3078" s="62"/>
      <c r="B3078" s="62"/>
      <c r="C3078" s="62"/>
      <c r="D3078" s="41" t="e">
        <f t="shared" si="133"/>
        <v>#N/A</v>
      </c>
      <c r="E3078" s="4"/>
      <c r="F3078" s="41" t="e">
        <f>VLOOKUP(E3078,mapping!C:J,2,FALSE)</f>
        <v>#N/A</v>
      </c>
      <c r="G3078" s="41">
        <f>IFERROR(VLOOKUP(F3078,mapping!$D$3:$J$200,2,FALSE),0)</f>
        <v>0</v>
      </c>
      <c r="H3078" s="41">
        <f>IFERROR(VLOOKUP(F3078,mapping!$D$3:$J$200,3,FALSE),0)</f>
        <v>0</v>
      </c>
      <c r="I3078" s="41">
        <f>IFERROR(VLOOKUP(F3078,mapping!$D$3:$J$200,4,FALSE),0)</f>
        <v>0</v>
      </c>
      <c r="J3078" s="41">
        <f>IFERROR(VLOOKUP(F3078,mapping!$D$3:$J$200,5,FALSE),0)</f>
        <v>0</v>
      </c>
      <c r="K3078" s="63">
        <f>IF(W3078=mapping!$N$1,IFERROR(VLOOKUP(Table4[[#This Row],[Column1]],mapping!A:L,11,FALSE),0),IF(W3078&gt;mapping!$N$1,IFERROR(VLOOKUP(Table4[[#This Row],[Column1]],mapping!A:L,11,FALSE),0),))</f>
        <v>0</v>
      </c>
      <c r="L3078" s="139"/>
      <c r="M3078" s="60">
        <f>IF(W3078=mapping!$N$1,IFERROR(VLOOKUP(Table4[[#This Row],[Column1]],mapping!A:L,12,FALSE),0),IF(W3078&gt;mapping!$N$1,IFERROR(VLOOKUP(Table4[[#This Row],[Column1]],mapping!A:L,12,FALSE),0),0))</f>
        <v>0</v>
      </c>
      <c r="N3078" s="58">
        <f>Table4[[#This Row],[ سعر اليومية ]]*3%*Table4[[#This Row],[عدد الدورات ]]</f>
        <v>0</v>
      </c>
      <c r="O3078" s="56">
        <f>Table4[[#This Row],[ سعر اليومية ]]*Table4[[#This Row],[عدد الدورات ]]-N3078</f>
        <v>0</v>
      </c>
      <c r="P3078" s="194"/>
      <c r="Q3078" s="194"/>
      <c r="R3078" s="194"/>
      <c r="S3078" s="58">
        <f>(Table4[[#This Row],[سعر يومية السائق]]*Table4[[#This Row],[عدد الدورات ]])-SUM(Table4[[#This Row],[سلف ]:[خصم ]])+Table4[[#This Row],[اضافي ]]</f>
        <v>0</v>
      </c>
      <c r="U3078" s="58">
        <f>Table4[[#This Row],[ سعر اليومية ]]*Table4[[#This Row],[عدد الدورات ]]-Table4[[#This Row],[سعر يومية السائق]]*L3078</f>
        <v>0</v>
      </c>
      <c r="V3078" s="58">
        <f>U3078-Table4[[#This Row],[W/H  3%]]</f>
        <v>0</v>
      </c>
      <c r="W3078" s="66" t="str">
        <f>Table4[[#This Row],[اليوم]]&amp;Table4[[#This Row],[الشهر ]]&amp;Table4[[#This Row],[العام]]</f>
        <v/>
      </c>
      <c r="X3078" s="66" t="s">
        <v>304</v>
      </c>
    </row>
    <row r="3079" spans="1:24" x14ac:dyDescent="0.3">
      <c r="A3079" s="62"/>
      <c r="B3079" s="62"/>
      <c r="C3079" s="62"/>
      <c r="D3079" s="41" t="e">
        <f t="shared" si="133"/>
        <v>#N/A</v>
      </c>
      <c r="E3079" s="4"/>
      <c r="F3079" s="41" t="e">
        <f>VLOOKUP(E3079,mapping!C:J,2,FALSE)</f>
        <v>#N/A</v>
      </c>
      <c r="G3079" s="41">
        <f>IFERROR(VLOOKUP(F3079,mapping!$D$3:$J$200,2,FALSE),0)</f>
        <v>0</v>
      </c>
      <c r="H3079" s="41">
        <f>IFERROR(VLOOKUP(F3079,mapping!$D$3:$J$200,3,FALSE),0)</f>
        <v>0</v>
      </c>
      <c r="I3079" s="41">
        <f>IFERROR(VLOOKUP(F3079,mapping!$D$3:$J$200,4,FALSE),0)</f>
        <v>0</v>
      </c>
      <c r="J3079" s="41">
        <f>IFERROR(VLOOKUP(F3079,mapping!$D$3:$J$200,5,FALSE),0)</f>
        <v>0</v>
      </c>
      <c r="K3079" s="63">
        <f>IF(W3079=mapping!$N$1,IFERROR(VLOOKUP(Table4[[#This Row],[Column1]],mapping!A:L,11,FALSE),0),IF(W3079&gt;mapping!$N$1,IFERROR(VLOOKUP(Table4[[#This Row],[Column1]],mapping!A:L,11,FALSE),0),))</f>
        <v>0</v>
      </c>
      <c r="L3079" s="139"/>
      <c r="M3079" s="60">
        <f>IF(W3079=mapping!$N$1,IFERROR(VLOOKUP(Table4[[#This Row],[Column1]],mapping!A:L,12,FALSE),0),IF(W3079&gt;mapping!$N$1,IFERROR(VLOOKUP(Table4[[#This Row],[Column1]],mapping!A:L,12,FALSE),0),0))</f>
        <v>0</v>
      </c>
      <c r="N3079" s="58">
        <f>Table4[[#This Row],[ سعر اليومية ]]*3%*Table4[[#This Row],[عدد الدورات ]]</f>
        <v>0</v>
      </c>
      <c r="O3079" s="56">
        <f>Table4[[#This Row],[ سعر اليومية ]]*Table4[[#This Row],[عدد الدورات ]]-N3079</f>
        <v>0</v>
      </c>
      <c r="P3079" s="194"/>
      <c r="Q3079" s="194"/>
      <c r="R3079" s="194"/>
      <c r="S3079" s="58">
        <f>(Table4[[#This Row],[سعر يومية السائق]]*Table4[[#This Row],[عدد الدورات ]])-SUM(Table4[[#This Row],[سلف ]:[خصم ]])+Table4[[#This Row],[اضافي ]]</f>
        <v>0</v>
      </c>
      <c r="U3079" s="58">
        <f>Table4[[#This Row],[ سعر اليومية ]]*Table4[[#This Row],[عدد الدورات ]]-Table4[[#This Row],[سعر يومية السائق]]*L3079</f>
        <v>0</v>
      </c>
      <c r="V3079" s="58">
        <f>U3079-Table4[[#This Row],[W/H  3%]]</f>
        <v>0</v>
      </c>
      <c r="W3079" s="66" t="str">
        <f>Table4[[#This Row],[اليوم]]&amp;Table4[[#This Row],[الشهر ]]&amp;Table4[[#This Row],[العام]]</f>
        <v/>
      </c>
      <c r="X3079" s="66" t="s">
        <v>304</v>
      </c>
    </row>
    <row r="3080" spans="1:24" x14ac:dyDescent="0.3">
      <c r="A3080" s="62"/>
      <c r="B3080" s="62"/>
      <c r="C3080" s="62"/>
      <c r="D3080" s="41" t="e">
        <f t="shared" si="133"/>
        <v>#N/A</v>
      </c>
      <c r="E3080" s="4"/>
      <c r="F3080" s="41" t="e">
        <f>VLOOKUP(E3080,mapping!C:J,2,FALSE)</f>
        <v>#N/A</v>
      </c>
      <c r="G3080" s="41">
        <f>IFERROR(VLOOKUP(F3080,mapping!$D$3:$J$200,2,FALSE),0)</f>
        <v>0</v>
      </c>
      <c r="H3080" s="41">
        <f>IFERROR(VLOOKUP(F3080,mapping!$D$3:$J$200,3,FALSE),0)</f>
        <v>0</v>
      </c>
      <c r="I3080" s="41">
        <f>IFERROR(VLOOKUP(F3080,mapping!$D$3:$J$200,4,FALSE),0)</f>
        <v>0</v>
      </c>
      <c r="J3080" s="41">
        <f>IFERROR(VLOOKUP(F3080,mapping!$D$3:$J$200,5,FALSE),0)</f>
        <v>0</v>
      </c>
      <c r="K3080" s="63">
        <f>IF(W3080=mapping!$N$1,IFERROR(VLOOKUP(Table4[[#This Row],[Column1]],mapping!A:L,11,FALSE),0),IF(W3080&gt;mapping!$N$1,IFERROR(VLOOKUP(Table4[[#This Row],[Column1]],mapping!A:L,11,FALSE),0),))</f>
        <v>0</v>
      </c>
      <c r="L3080" s="139"/>
      <c r="M3080" s="60">
        <f>IF(W3080=mapping!$N$1,IFERROR(VLOOKUP(Table4[[#This Row],[Column1]],mapping!A:L,12,FALSE),0),IF(W3080&gt;mapping!$N$1,IFERROR(VLOOKUP(Table4[[#This Row],[Column1]],mapping!A:L,12,FALSE),0),0))</f>
        <v>0</v>
      </c>
      <c r="N3080" s="58">
        <f>Table4[[#This Row],[ سعر اليومية ]]*3%*Table4[[#This Row],[عدد الدورات ]]</f>
        <v>0</v>
      </c>
      <c r="O3080" s="56">
        <f>Table4[[#This Row],[ سعر اليومية ]]*Table4[[#This Row],[عدد الدورات ]]-N3080</f>
        <v>0</v>
      </c>
      <c r="P3080" s="194"/>
      <c r="Q3080" s="194"/>
      <c r="R3080" s="194"/>
      <c r="S3080" s="58">
        <f>(Table4[[#This Row],[سعر يومية السائق]]*Table4[[#This Row],[عدد الدورات ]])-SUM(Table4[[#This Row],[سلف ]:[خصم ]])+Table4[[#This Row],[اضافي ]]</f>
        <v>0</v>
      </c>
      <c r="U3080" s="58">
        <f>Table4[[#This Row],[ سعر اليومية ]]*Table4[[#This Row],[عدد الدورات ]]-Table4[[#This Row],[سعر يومية السائق]]*L3080</f>
        <v>0</v>
      </c>
      <c r="V3080" s="58">
        <f>U3080-Table4[[#This Row],[W/H  3%]]</f>
        <v>0</v>
      </c>
      <c r="W3080" s="66" t="str">
        <f>Table4[[#This Row],[اليوم]]&amp;Table4[[#This Row],[الشهر ]]&amp;Table4[[#This Row],[العام]]</f>
        <v/>
      </c>
      <c r="X3080" s="66" t="s">
        <v>304</v>
      </c>
    </row>
    <row r="3081" spans="1:24" x14ac:dyDescent="0.3">
      <c r="A3081" s="62"/>
      <c r="B3081" s="62"/>
      <c r="C3081" s="62"/>
      <c r="D3081" s="41" t="e">
        <f t="shared" si="133"/>
        <v>#N/A</v>
      </c>
      <c r="E3081" s="4"/>
      <c r="F3081" s="41" t="e">
        <f>VLOOKUP(E3081,mapping!C:J,2,FALSE)</f>
        <v>#N/A</v>
      </c>
      <c r="G3081" s="41">
        <f>IFERROR(VLOOKUP(F3081,mapping!$D$3:$J$200,2,FALSE),0)</f>
        <v>0</v>
      </c>
      <c r="H3081" s="41">
        <f>IFERROR(VLOOKUP(F3081,mapping!$D$3:$J$200,3,FALSE),0)</f>
        <v>0</v>
      </c>
      <c r="I3081" s="41">
        <f>IFERROR(VLOOKUP(F3081,mapping!$D$3:$J$200,4,FALSE),0)</f>
        <v>0</v>
      </c>
      <c r="J3081" s="41">
        <f>IFERROR(VLOOKUP(F3081,mapping!$D$3:$J$200,5,FALSE),0)</f>
        <v>0</v>
      </c>
      <c r="K3081" s="63">
        <f>IF(W3081=mapping!$N$1,IFERROR(VLOOKUP(Table4[[#This Row],[Column1]],mapping!A:L,11,FALSE),0),IF(W3081&gt;mapping!$N$1,IFERROR(VLOOKUP(Table4[[#This Row],[Column1]],mapping!A:L,11,FALSE),0),))</f>
        <v>0</v>
      </c>
      <c r="L3081" s="139"/>
      <c r="M3081" s="60">
        <f>IF(W3081=mapping!$N$1,IFERROR(VLOOKUP(Table4[[#This Row],[Column1]],mapping!A:L,12,FALSE),0),IF(W3081&gt;mapping!$N$1,IFERROR(VLOOKUP(Table4[[#This Row],[Column1]],mapping!A:L,12,FALSE),0),0))</f>
        <v>0</v>
      </c>
      <c r="N3081" s="58">
        <f>Table4[[#This Row],[ سعر اليومية ]]*3%*Table4[[#This Row],[عدد الدورات ]]</f>
        <v>0</v>
      </c>
      <c r="O3081" s="56">
        <f>Table4[[#This Row],[ سعر اليومية ]]*Table4[[#This Row],[عدد الدورات ]]-N3081</f>
        <v>0</v>
      </c>
      <c r="P3081" s="194"/>
      <c r="Q3081" s="194"/>
      <c r="R3081" s="194"/>
      <c r="S3081" s="58">
        <f>(Table4[[#This Row],[سعر يومية السائق]]*Table4[[#This Row],[عدد الدورات ]])-SUM(Table4[[#This Row],[سلف ]:[خصم ]])+Table4[[#This Row],[اضافي ]]</f>
        <v>0</v>
      </c>
      <c r="U3081" s="58">
        <f>Table4[[#This Row],[ سعر اليومية ]]*Table4[[#This Row],[عدد الدورات ]]-Table4[[#This Row],[سعر يومية السائق]]*L3081</f>
        <v>0</v>
      </c>
      <c r="V3081" s="58">
        <f>U3081-Table4[[#This Row],[W/H  3%]]</f>
        <v>0</v>
      </c>
      <c r="W3081" s="66" t="str">
        <f>Table4[[#This Row],[اليوم]]&amp;Table4[[#This Row],[الشهر ]]&amp;Table4[[#This Row],[العام]]</f>
        <v/>
      </c>
      <c r="X3081" s="66" t="s">
        <v>304</v>
      </c>
    </row>
    <row r="3082" spans="1:24" x14ac:dyDescent="0.3">
      <c r="A3082" s="62"/>
      <c r="B3082" s="62"/>
      <c r="C3082" s="62"/>
      <c r="D3082" s="41" t="e">
        <f t="shared" si="133"/>
        <v>#N/A</v>
      </c>
      <c r="E3082" s="4"/>
      <c r="F3082" s="41" t="e">
        <f>VLOOKUP(E3082,mapping!C:J,2,FALSE)</f>
        <v>#N/A</v>
      </c>
      <c r="G3082" s="41">
        <f>IFERROR(VLOOKUP(F3082,mapping!$D$3:$J$200,2,FALSE),0)</f>
        <v>0</v>
      </c>
      <c r="H3082" s="41">
        <f>IFERROR(VLOOKUP(F3082,mapping!$D$3:$J$200,3,FALSE),0)</f>
        <v>0</v>
      </c>
      <c r="I3082" s="41">
        <f>IFERROR(VLOOKUP(F3082,mapping!$D$3:$J$200,4,FALSE),0)</f>
        <v>0</v>
      </c>
      <c r="J3082" s="41">
        <f>IFERROR(VLOOKUP(F3082,mapping!$D$3:$J$200,5,FALSE),0)</f>
        <v>0</v>
      </c>
      <c r="K3082" s="63">
        <f>IF(W3082=mapping!$N$1,IFERROR(VLOOKUP(Table4[[#This Row],[Column1]],mapping!A:L,11,FALSE),0),IF(W3082&gt;mapping!$N$1,IFERROR(VLOOKUP(Table4[[#This Row],[Column1]],mapping!A:L,11,FALSE),0),))</f>
        <v>0</v>
      </c>
      <c r="L3082" s="139"/>
      <c r="M3082" s="60">
        <f>IF(W3082=mapping!$N$1,IFERROR(VLOOKUP(Table4[[#This Row],[Column1]],mapping!A:L,12,FALSE),0),IF(W3082&gt;mapping!$N$1,IFERROR(VLOOKUP(Table4[[#This Row],[Column1]],mapping!A:L,12,FALSE),0),0))</f>
        <v>0</v>
      </c>
      <c r="N3082" s="58">
        <f>Table4[[#This Row],[ سعر اليومية ]]*3%*Table4[[#This Row],[عدد الدورات ]]</f>
        <v>0</v>
      </c>
      <c r="O3082" s="56">
        <f>Table4[[#This Row],[ سعر اليومية ]]*Table4[[#This Row],[عدد الدورات ]]-N3082</f>
        <v>0</v>
      </c>
      <c r="P3082" s="194"/>
      <c r="Q3082" s="194"/>
      <c r="R3082" s="194"/>
      <c r="S3082" s="58">
        <f>(Table4[[#This Row],[سعر يومية السائق]]*Table4[[#This Row],[عدد الدورات ]])-SUM(Table4[[#This Row],[سلف ]:[خصم ]])+Table4[[#This Row],[اضافي ]]</f>
        <v>0</v>
      </c>
      <c r="U3082" s="58">
        <f>Table4[[#This Row],[ سعر اليومية ]]*Table4[[#This Row],[عدد الدورات ]]-Table4[[#This Row],[سعر يومية السائق]]*L3082</f>
        <v>0</v>
      </c>
      <c r="V3082" s="58">
        <f>U3082-Table4[[#This Row],[W/H  3%]]</f>
        <v>0</v>
      </c>
      <c r="W3082" s="66" t="str">
        <f>Table4[[#This Row],[اليوم]]&amp;Table4[[#This Row],[الشهر ]]&amp;Table4[[#This Row],[العام]]</f>
        <v/>
      </c>
      <c r="X3082" s="66" t="s">
        <v>304</v>
      </c>
    </row>
    <row r="3083" spans="1:24" x14ac:dyDescent="0.3">
      <c r="A3083" s="62"/>
      <c r="B3083" s="62"/>
      <c r="C3083" s="62"/>
      <c r="D3083" s="41" t="e">
        <f t="shared" si="133"/>
        <v>#N/A</v>
      </c>
      <c r="E3083" s="4"/>
      <c r="F3083" s="41" t="e">
        <f>VLOOKUP(E3083,mapping!C:J,2,FALSE)</f>
        <v>#N/A</v>
      </c>
      <c r="G3083" s="41">
        <f>IFERROR(VLOOKUP(F3083,mapping!$D$3:$J$200,2,FALSE),0)</f>
        <v>0</v>
      </c>
      <c r="H3083" s="41">
        <f>IFERROR(VLOOKUP(F3083,mapping!$D$3:$J$200,3,FALSE),0)</f>
        <v>0</v>
      </c>
      <c r="I3083" s="41">
        <f>IFERROR(VLOOKUP(F3083,mapping!$D$3:$J$200,4,FALSE),0)</f>
        <v>0</v>
      </c>
      <c r="J3083" s="41">
        <f>IFERROR(VLOOKUP(F3083,mapping!$D$3:$J$200,5,FALSE),0)</f>
        <v>0</v>
      </c>
      <c r="K3083" s="63">
        <f>IF(W3083=mapping!$N$1,IFERROR(VLOOKUP(Table4[[#This Row],[Column1]],mapping!A:L,11,FALSE),0),IF(W3083&gt;mapping!$N$1,IFERROR(VLOOKUP(Table4[[#This Row],[Column1]],mapping!A:L,11,FALSE),0),))</f>
        <v>0</v>
      </c>
      <c r="L3083" s="139"/>
      <c r="M3083" s="60">
        <f>IF(W3083=mapping!$N$1,IFERROR(VLOOKUP(Table4[[#This Row],[Column1]],mapping!A:L,12,FALSE),0),IF(W3083&gt;mapping!$N$1,IFERROR(VLOOKUP(Table4[[#This Row],[Column1]],mapping!A:L,12,FALSE),0),0))</f>
        <v>0</v>
      </c>
      <c r="N3083" s="58">
        <f>Table4[[#This Row],[ سعر اليومية ]]*3%*Table4[[#This Row],[عدد الدورات ]]</f>
        <v>0</v>
      </c>
      <c r="O3083" s="56">
        <f>Table4[[#This Row],[ سعر اليومية ]]*Table4[[#This Row],[عدد الدورات ]]-N3083</f>
        <v>0</v>
      </c>
      <c r="P3083" s="194"/>
      <c r="Q3083" s="194"/>
      <c r="R3083" s="194"/>
      <c r="S3083" s="58">
        <f>(Table4[[#This Row],[سعر يومية السائق]]*Table4[[#This Row],[عدد الدورات ]])-SUM(Table4[[#This Row],[سلف ]:[خصم ]])+Table4[[#This Row],[اضافي ]]</f>
        <v>0</v>
      </c>
      <c r="U3083" s="58">
        <f>Table4[[#This Row],[ سعر اليومية ]]*Table4[[#This Row],[عدد الدورات ]]-Table4[[#This Row],[سعر يومية السائق]]*L3083</f>
        <v>0</v>
      </c>
      <c r="V3083" s="58">
        <f>U3083-Table4[[#This Row],[W/H  3%]]</f>
        <v>0</v>
      </c>
      <c r="W3083" s="66" t="str">
        <f>Table4[[#This Row],[اليوم]]&amp;Table4[[#This Row],[الشهر ]]&amp;Table4[[#This Row],[العام]]</f>
        <v/>
      </c>
      <c r="X3083" s="66" t="s">
        <v>304</v>
      </c>
    </row>
    <row r="3084" spans="1:24" x14ac:dyDescent="0.3">
      <c r="A3084" s="62"/>
      <c r="B3084" s="62"/>
      <c r="C3084" s="62"/>
      <c r="D3084" s="41" t="e">
        <f t="shared" si="133"/>
        <v>#N/A</v>
      </c>
      <c r="E3084" s="4"/>
      <c r="F3084" s="41" t="e">
        <f>VLOOKUP(E3084,mapping!C:J,2,FALSE)</f>
        <v>#N/A</v>
      </c>
      <c r="G3084" s="41">
        <f>IFERROR(VLOOKUP(F3084,mapping!$D$3:$J$200,2,FALSE),0)</f>
        <v>0</v>
      </c>
      <c r="H3084" s="41">
        <f>IFERROR(VLOOKUP(F3084,mapping!$D$3:$J$200,3,FALSE),0)</f>
        <v>0</v>
      </c>
      <c r="I3084" s="41">
        <f>IFERROR(VLOOKUP(F3084,mapping!$D$3:$J$200,4,FALSE),0)</f>
        <v>0</v>
      </c>
      <c r="J3084" s="41">
        <f>IFERROR(VLOOKUP(F3084,mapping!$D$3:$J$200,5,FALSE),0)</f>
        <v>0</v>
      </c>
      <c r="K3084" s="63">
        <f>IF(W3084=mapping!$N$1,IFERROR(VLOOKUP(Table4[[#This Row],[Column1]],mapping!A:L,11,FALSE),0),IF(W3084&gt;mapping!$N$1,IFERROR(VLOOKUP(Table4[[#This Row],[Column1]],mapping!A:L,11,FALSE),0),))</f>
        <v>0</v>
      </c>
      <c r="L3084" s="139"/>
      <c r="M3084" s="60">
        <f>IF(W3084=mapping!$N$1,IFERROR(VLOOKUP(Table4[[#This Row],[Column1]],mapping!A:L,12,FALSE),0),IF(W3084&gt;mapping!$N$1,IFERROR(VLOOKUP(Table4[[#This Row],[Column1]],mapping!A:L,12,FALSE),0),0))</f>
        <v>0</v>
      </c>
      <c r="N3084" s="58">
        <f>Table4[[#This Row],[ سعر اليومية ]]*3%*Table4[[#This Row],[عدد الدورات ]]</f>
        <v>0</v>
      </c>
      <c r="O3084" s="56">
        <f>Table4[[#This Row],[ سعر اليومية ]]*Table4[[#This Row],[عدد الدورات ]]-N3084</f>
        <v>0</v>
      </c>
      <c r="P3084" s="194"/>
      <c r="Q3084" s="194"/>
      <c r="R3084" s="194"/>
      <c r="S3084" s="58">
        <f>(Table4[[#This Row],[سعر يومية السائق]]*Table4[[#This Row],[عدد الدورات ]])-SUM(Table4[[#This Row],[سلف ]:[خصم ]])+Table4[[#This Row],[اضافي ]]</f>
        <v>0</v>
      </c>
      <c r="U3084" s="58">
        <f>Table4[[#This Row],[ سعر اليومية ]]*Table4[[#This Row],[عدد الدورات ]]-Table4[[#This Row],[سعر يومية السائق]]*L3084</f>
        <v>0</v>
      </c>
      <c r="V3084" s="58">
        <f>U3084-Table4[[#This Row],[W/H  3%]]</f>
        <v>0</v>
      </c>
      <c r="W3084" s="66" t="str">
        <f>Table4[[#This Row],[اليوم]]&amp;Table4[[#This Row],[الشهر ]]&amp;Table4[[#This Row],[العام]]</f>
        <v/>
      </c>
      <c r="X3084" s="66" t="s">
        <v>304</v>
      </c>
    </row>
    <row r="3085" spans="1:24" x14ac:dyDescent="0.3">
      <c r="A3085" s="62"/>
      <c r="B3085" s="62"/>
      <c r="C3085" s="62"/>
      <c r="D3085" s="41" t="e">
        <f t="shared" si="133"/>
        <v>#N/A</v>
      </c>
      <c r="E3085" s="4"/>
      <c r="F3085" s="41" t="e">
        <f>VLOOKUP(E3085,mapping!C:J,2,FALSE)</f>
        <v>#N/A</v>
      </c>
      <c r="G3085" s="41">
        <f>IFERROR(VLOOKUP(F3085,mapping!$D$3:$J$200,2,FALSE),0)</f>
        <v>0</v>
      </c>
      <c r="H3085" s="41">
        <f>IFERROR(VLOOKUP(F3085,mapping!$D$3:$J$200,3,FALSE),0)</f>
        <v>0</v>
      </c>
      <c r="I3085" s="41">
        <f>IFERROR(VLOOKUP(F3085,mapping!$D$3:$J$200,4,FALSE),0)</f>
        <v>0</v>
      </c>
      <c r="J3085" s="41">
        <f>IFERROR(VLOOKUP(F3085,mapping!$D$3:$J$200,5,FALSE),0)</f>
        <v>0</v>
      </c>
      <c r="K3085" s="63">
        <f>IF(W3085=mapping!$N$1,IFERROR(VLOOKUP(Table4[[#This Row],[Column1]],mapping!A:L,11,FALSE),0),IF(W3085&gt;mapping!$N$1,IFERROR(VLOOKUP(Table4[[#This Row],[Column1]],mapping!A:L,11,FALSE),0),))</f>
        <v>0</v>
      </c>
      <c r="L3085" s="139"/>
      <c r="M3085" s="60">
        <f>IF(W3085=mapping!$N$1,IFERROR(VLOOKUP(Table4[[#This Row],[Column1]],mapping!A:L,12,FALSE),0),IF(W3085&gt;mapping!$N$1,IFERROR(VLOOKUP(Table4[[#This Row],[Column1]],mapping!A:L,12,FALSE),0),0))</f>
        <v>0</v>
      </c>
      <c r="N3085" s="58">
        <f>Table4[[#This Row],[ سعر اليومية ]]*3%*Table4[[#This Row],[عدد الدورات ]]</f>
        <v>0</v>
      </c>
      <c r="O3085" s="56">
        <f>Table4[[#This Row],[ سعر اليومية ]]*Table4[[#This Row],[عدد الدورات ]]-N3085</f>
        <v>0</v>
      </c>
      <c r="P3085" s="194"/>
      <c r="Q3085" s="194"/>
      <c r="R3085" s="194"/>
      <c r="S3085" s="58">
        <f>(Table4[[#This Row],[سعر يومية السائق]]*Table4[[#This Row],[عدد الدورات ]])-SUM(Table4[[#This Row],[سلف ]:[خصم ]])+Table4[[#This Row],[اضافي ]]</f>
        <v>0</v>
      </c>
      <c r="U3085" s="58">
        <f>Table4[[#This Row],[ سعر اليومية ]]*Table4[[#This Row],[عدد الدورات ]]-Table4[[#This Row],[سعر يومية السائق]]*L3085</f>
        <v>0</v>
      </c>
      <c r="V3085" s="58">
        <f>U3085-Table4[[#This Row],[W/H  3%]]</f>
        <v>0</v>
      </c>
      <c r="W3085" s="66" t="str">
        <f>Table4[[#This Row],[اليوم]]&amp;Table4[[#This Row],[الشهر ]]&amp;Table4[[#This Row],[العام]]</f>
        <v/>
      </c>
      <c r="X3085" s="66" t="s">
        <v>304</v>
      </c>
    </row>
    <row r="3086" spans="1:24" x14ac:dyDescent="0.3">
      <c r="A3086" s="62"/>
      <c r="B3086" s="62"/>
      <c r="C3086" s="62"/>
      <c r="D3086" s="41" t="e">
        <f t="shared" si="133"/>
        <v>#N/A</v>
      </c>
      <c r="E3086" s="4"/>
      <c r="F3086" s="41" t="e">
        <f>VLOOKUP(E3086,mapping!C:J,2,FALSE)</f>
        <v>#N/A</v>
      </c>
      <c r="G3086" s="41">
        <f>IFERROR(VLOOKUP(F3086,mapping!$D$3:$J$200,2,FALSE),0)</f>
        <v>0</v>
      </c>
      <c r="H3086" s="41">
        <f>IFERROR(VLOOKUP(F3086,mapping!$D$3:$J$200,3,FALSE),0)</f>
        <v>0</v>
      </c>
      <c r="I3086" s="41">
        <f>IFERROR(VLOOKUP(F3086,mapping!$D$3:$J$200,4,FALSE),0)</f>
        <v>0</v>
      </c>
      <c r="J3086" s="41">
        <f>IFERROR(VLOOKUP(F3086,mapping!$D$3:$J$200,5,FALSE),0)</f>
        <v>0</v>
      </c>
      <c r="K3086" s="63">
        <f>IF(W3086=mapping!$N$1,IFERROR(VLOOKUP(Table4[[#This Row],[Column1]],mapping!A:L,11,FALSE),0),IF(W3086&gt;mapping!$N$1,IFERROR(VLOOKUP(Table4[[#This Row],[Column1]],mapping!A:L,11,FALSE),0),))</f>
        <v>0</v>
      </c>
      <c r="L3086" s="139"/>
      <c r="M3086" s="60">
        <f>IF(W3086=mapping!$N$1,IFERROR(VLOOKUP(Table4[[#This Row],[Column1]],mapping!A:L,12,FALSE),0),IF(W3086&gt;mapping!$N$1,IFERROR(VLOOKUP(Table4[[#This Row],[Column1]],mapping!A:L,12,FALSE),0),0))</f>
        <v>0</v>
      </c>
      <c r="N3086" s="58">
        <f>Table4[[#This Row],[ سعر اليومية ]]*3%*Table4[[#This Row],[عدد الدورات ]]</f>
        <v>0</v>
      </c>
      <c r="O3086" s="56">
        <f>Table4[[#This Row],[ سعر اليومية ]]*Table4[[#This Row],[عدد الدورات ]]-N3086</f>
        <v>0</v>
      </c>
      <c r="P3086" s="194"/>
      <c r="Q3086" s="194"/>
      <c r="R3086" s="194"/>
      <c r="S3086" s="58">
        <f>(Table4[[#This Row],[سعر يومية السائق]]*Table4[[#This Row],[عدد الدورات ]])-SUM(Table4[[#This Row],[سلف ]:[خصم ]])+Table4[[#This Row],[اضافي ]]</f>
        <v>0</v>
      </c>
      <c r="U3086" s="58">
        <f>Table4[[#This Row],[ سعر اليومية ]]*Table4[[#This Row],[عدد الدورات ]]-Table4[[#This Row],[سعر يومية السائق]]*L3086</f>
        <v>0</v>
      </c>
      <c r="V3086" s="58">
        <f>U3086-Table4[[#This Row],[W/H  3%]]</f>
        <v>0</v>
      </c>
      <c r="W3086" s="66" t="str">
        <f>Table4[[#This Row],[اليوم]]&amp;Table4[[#This Row],[الشهر ]]&amp;Table4[[#This Row],[العام]]</f>
        <v/>
      </c>
      <c r="X3086" s="66" t="s">
        <v>304</v>
      </c>
    </row>
    <row r="3087" spans="1:24" x14ac:dyDescent="0.3">
      <c r="A3087" s="62"/>
      <c r="B3087" s="62"/>
      <c r="C3087" s="62"/>
      <c r="D3087" s="41" t="e">
        <f t="shared" si="133"/>
        <v>#N/A</v>
      </c>
      <c r="E3087" s="4"/>
      <c r="F3087" s="41" t="e">
        <f>VLOOKUP(E3087,mapping!C:J,2,FALSE)</f>
        <v>#N/A</v>
      </c>
      <c r="G3087" s="41">
        <f>IFERROR(VLOOKUP(F3087,mapping!$D$3:$J$200,2,FALSE),0)</f>
        <v>0</v>
      </c>
      <c r="H3087" s="41">
        <f>IFERROR(VLOOKUP(F3087,mapping!$D$3:$J$200,3,FALSE),0)</f>
        <v>0</v>
      </c>
      <c r="I3087" s="41">
        <f>IFERROR(VLOOKUP(F3087,mapping!$D$3:$J$200,4,FALSE),0)</f>
        <v>0</v>
      </c>
      <c r="J3087" s="41">
        <f>IFERROR(VLOOKUP(F3087,mapping!$D$3:$J$200,5,FALSE),0)</f>
        <v>0</v>
      </c>
      <c r="K3087" s="63">
        <f>IF(W3087=mapping!$N$1,IFERROR(VLOOKUP(Table4[[#This Row],[Column1]],mapping!A:L,11,FALSE),0),IF(W3087&gt;mapping!$N$1,IFERROR(VLOOKUP(Table4[[#This Row],[Column1]],mapping!A:L,11,FALSE),0),))</f>
        <v>0</v>
      </c>
      <c r="L3087" s="139"/>
      <c r="M3087" s="60">
        <f>IF(W3087=mapping!$N$1,IFERROR(VLOOKUP(Table4[[#This Row],[Column1]],mapping!A:L,12,FALSE),0),IF(W3087&gt;mapping!$N$1,IFERROR(VLOOKUP(Table4[[#This Row],[Column1]],mapping!A:L,12,FALSE),0),0))</f>
        <v>0</v>
      </c>
      <c r="N3087" s="58">
        <f>Table4[[#This Row],[ سعر اليومية ]]*3%*Table4[[#This Row],[عدد الدورات ]]</f>
        <v>0</v>
      </c>
      <c r="O3087" s="56">
        <f>Table4[[#This Row],[ سعر اليومية ]]*Table4[[#This Row],[عدد الدورات ]]-N3087</f>
        <v>0</v>
      </c>
      <c r="P3087" s="194"/>
      <c r="Q3087" s="194"/>
      <c r="R3087" s="194"/>
      <c r="S3087" s="58">
        <f>(Table4[[#This Row],[سعر يومية السائق]]*Table4[[#This Row],[عدد الدورات ]])-SUM(Table4[[#This Row],[سلف ]:[خصم ]])+Table4[[#This Row],[اضافي ]]</f>
        <v>0</v>
      </c>
      <c r="U3087" s="58">
        <f>Table4[[#This Row],[ سعر اليومية ]]*Table4[[#This Row],[عدد الدورات ]]-Table4[[#This Row],[سعر يومية السائق]]*L3087</f>
        <v>0</v>
      </c>
      <c r="V3087" s="58">
        <f>U3087-Table4[[#This Row],[W/H  3%]]</f>
        <v>0</v>
      </c>
      <c r="W3087" s="66" t="str">
        <f>Table4[[#This Row],[اليوم]]&amp;Table4[[#This Row],[الشهر ]]&amp;Table4[[#This Row],[العام]]</f>
        <v/>
      </c>
      <c r="X3087" s="66" t="s">
        <v>304</v>
      </c>
    </row>
    <row r="3088" spans="1:24" x14ac:dyDescent="0.3">
      <c r="A3088" s="62"/>
      <c r="B3088" s="62"/>
      <c r="C3088" s="62"/>
      <c r="D3088" s="41" t="e">
        <f t="shared" si="133"/>
        <v>#N/A</v>
      </c>
      <c r="E3088" s="4"/>
      <c r="F3088" s="41" t="e">
        <f>VLOOKUP(E3088,mapping!C:J,2,FALSE)</f>
        <v>#N/A</v>
      </c>
      <c r="G3088" s="41">
        <f>IFERROR(VLOOKUP(F3088,mapping!$D$3:$J$200,2,FALSE),0)</f>
        <v>0</v>
      </c>
      <c r="H3088" s="41">
        <f>IFERROR(VLOOKUP(F3088,mapping!$D$3:$J$200,3,FALSE),0)</f>
        <v>0</v>
      </c>
      <c r="I3088" s="41">
        <f>IFERROR(VLOOKUP(F3088,mapping!$D$3:$J$200,4,FALSE),0)</f>
        <v>0</v>
      </c>
      <c r="J3088" s="41">
        <f>IFERROR(VLOOKUP(F3088,mapping!$D$3:$J$200,5,FALSE),0)</f>
        <v>0</v>
      </c>
      <c r="K3088" s="63">
        <f>IF(W3088=mapping!$N$1,IFERROR(VLOOKUP(Table4[[#This Row],[Column1]],mapping!A:L,11,FALSE),0),IF(W3088&gt;mapping!$N$1,IFERROR(VLOOKUP(Table4[[#This Row],[Column1]],mapping!A:L,11,FALSE),0),))</f>
        <v>0</v>
      </c>
      <c r="L3088" s="139"/>
      <c r="M3088" s="60">
        <f>IF(W3088=mapping!$N$1,IFERROR(VLOOKUP(Table4[[#This Row],[Column1]],mapping!A:L,12,FALSE),0),IF(W3088&gt;mapping!$N$1,IFERROR(VLOOKUP(Table4[[#This Row],[Column1]],mapping!A:L,12,FALSE),0),0))</f>
        <v>0</v>
      </c>
      <c r="N3088" s="58">
        <f>Table4[[#This Row],[ سعر اليومية ]]*3%*Table4[[#This Row],[عدد الدورات ]]</f>
        <v>0</v>
      </c>
      <c r="O3088" s="56">
        <f>Table4[[#This Row],[ سعر اليومية ]]*Table4[[#This Row],[عدد الدورات ]]-N3088</f>
        <v>0</v>
      </c>
      <c r="P3088" s="194"/>
      <c r="Q3088" s="194"/>
      <c r="R3088" s="194"/>
      <c r="S3088" s="58">
        <f>(Table4[[#This Row],[سعر يومية السائق]]*Table4[[#This Row],[عدد الدورات ]])-SUM(Table4[[#This Row],[سلف ]:[خصم ]])+Table4[[#This Row],[اضافي ]]</f>
        <v>0</v>
      </c>
      <c r="U3088" s="58">
        <f>Table4[[#This Row],[ سعر اليومية ]]*Table4[[#This Row],[عدد الدورات ]]-Table4[[#This Row],[سعر يومية السائق]]*L3088</f>
        <v>0</v>
      </c>
      <c r="V3088" s="58">
        <f>U3088-Table4[[#This Row],[W/H  3%]]</f>
        <v>0</v>
      </c>
      <c r="W3088" s="66" t="str">
        <f>Table4[[#This Row],[اليوم]]&amp;Table4[[#This Row],[الشهر ]]&amp;Table4[[#This Row],[العام]]</f>
        <v/>
      </c>
      <c r="X3088" s="66" t="s">
        <v>304</v>
      </c>
    </row>
    <row r="3089" spans="1:24" x14ac:dyDescent="0.3">
      <c r="A3089" s="62"/>
      <c r="B3089" s="62"/>
      <c r="C3089" s="62"/>
      <c r="D3089" s="41" t="e">
        <f t="shared" si="133"/>
        <v>#N/A</v>
      </c>
      <c r="E3089" s="4"/>
      <c r="F3089" s="41" t="e">
        <f>VLOOKUP(E3089,mapping!C:J,2,FALSE)</f>
        <v>#N/A</v>
      </c>
      <c r="G3089" s="41">
        <f>IFERROR(VLOOKUP(F3089,mapping!$D$3:$J$200,2,FALSE),0)</f>
        <v>0</v>
      </c>
      <c r="H3089" s="41">
        <f>IFERROR(VLOOKUP(F3089,mapping!$D$3:$J$200,3,FALSE),0)</f>
        <v>0</v>
      </c>
      <c r="I3089" s="41">
        <f>IFERROR(VLOOKUP(F3089,mapping!$D$3:$J$200,4,FALSE),0)</f>
        <v>0</v>
      </c>
      <c r="J3089" s="41">
        <f>IFERROR(VLOOKUP(F3089,mapping!$D$3:$J$200,5,FALSE),0)</f>
        <v>0</v>
      </c>
      <c r="K3089" s="63">
        <f>IF(W3089=mapping!$N$1,IFERROR(VLOOKUP(Table4[[#This Row],[Column1]],mapping!A:L,11,FALSE),0),IF(W3089&gt;mapping!$N$1,IFERROR(VLOOKUP(Table4[[#This Row],[Column1]],mapping!A:L,11,FALSE),0),))</f>
        <v>0</v>
      </c>
      <c r="L3089" s="139"/>
      <c r="M3089" s="60">
        <f>IF(W3089=mapping!$N$1,IFERROR(VLOOKUP(Table4[[#This Row],[Column1]],mapping!A:L,12,FALSE),0),IF(W3089&gt;mapping!$N$1,IFERROR(VLOOKUP(Table4[[#This Row],[Column1]],mapping!A:L,12,FALSE),0),0))</f>
        <v>0</v>
      </c>
      <c r="N3089" s="58">
        <f>Table4[[#This Row],[ سعر اليومية ]]*3%*Table4[[#This Row],[عدد الدورات ]]</f>
        <v>0</v>
      </c>
      <c r="O3089" s="56">
        <f>Table4[[#This Row],[ سعر اليومية ]]*Table4[[#This Row],[عدد الدورات ]]-N3089</f>
        <v>0</v>
      </c>
      <c r="P3089" s="194"/>
      <c r="Q3089" s="194"/>
      <c r="R3089" s="194"/>
      <c r="S3089" s="58">
        <f>(Table4[[#This Row],[سعر يومية السائق]]*Table4[[#This Row],[عدد الدورات ]])-SUM(Table4[[#This Row],[سلف ]:[خصم ]])+Table4[[#This Row],[اضافي ]]</f>
        <v>0</v>
      </c>
      <c r="U3089" s="58">
        <f>Table4[[#This Row],[ سعر اليومية ]]*Table4[[#This Row],[عدد الدورات ]]-Table4[[#This Row],[سعر يومية السائق]]*L3089</f>
        <v>0</v>
      </c>
      <c r="V3089" s="58">
        <f>U3089-Table4[[#This Row],[W/H  3%]]</f>
        <v>0</v>
      </c>
      <c r="W3089" s="66" t="str">
        <f>Table4[[#This Row],[اليوم]]&amp;Table4[[#This Row],[الشهر ]]&amp;Table4[[#This Row],[العام]]</f>
        <v/>
      </c>
      <c r="X3089" s="66" t="s">
        <v>304</v>
      </c>
    </row>
    <row r="3090" spans="1:24" x14ac:dyDescent="0.3">
      <c r="A3090" s="62"/>
      <c r="B3090" s="62"/>
      <c r="C3090" s="62"/>
      <c r="D3090" s="41" t="e">
        <f t="shared" si="133"/>
        <v>#N/A</v>
      </c>
      <c r="E3090" s="4"/>
      <c r="F3090" s="41" t="e">
        <f>VLOOKUP(E3090,mapping!C:J,2,FALSE)</f>
        <v>#N/A</v>
      </c>
      <c r="G3090" s="41">
        <f>IFERROR(VLOOKUP(F3090,mapping!$D$3:$J$200,2,FALSE),0)</f>
        <v>0</v>
      </c>
      <c r="H3090" s="41">
        <f>IFERROR(VLOOKUP(F3090,mapping!$D$3:$J$200,3,FALSE),0)</f>
        <v>0</v>
      </c>
      <c r="I3090" s="41">
        <f>IFERROR(VLOOKUP(F3090,mapping!$D$3:$J$200,4,FALSE),0)</f>
        <v>0</v>
      </c>
      <c r="J3090" s="41">
        <f>IFERROR(VLOOKUP(F3090,mapping!$D$3:$J$200,5,FALSE),0)</f>
        <v>0</v>
      </c>
      <c r="K3090" s="63">
        <f>IF(W3090=mapping!$N$1,IFERROR(VLOOKUP(Table4[[#This Row],[Column1]],mapping!A:L,11,FALSE),0),IF(W3090&gt;mapping!$N$1,IFERROR(VLOOKUP(Table4[[#This Row],[Column1]],mapping!A:L,11,FALSE),0),))</f>
        <v>0</v>
      </c>
      <c r="L3090" s="139"/>
      <c r="M3090" s="60">
        <f>IF(W3090=mapping!$N$1,IFERROR(VLOOKUP(Table4[[#This Row],[Column1]],mapping!A:L,12,FALSE),0),IF(W3090&gt;mapping!$N$1,IFERROR(VLOOKUP(Table4[[#This Row],[Column1]],mapping!A:L,12,FALSE),0),0))</f>
        <v>0</v>
      </c>
      <c r="N3090" s="58">
        <f>Table4[[#This Row],[ سعر اليومية ]]*3%*Table4[[#This Row],[عدد الدورات ]]</f>
        <v>0</v>
      </c>
      <c r="O3090" s="56">
        <f>Table4[[#This Row],[ سعر اليومية ]]*Table4[[#This Row],[عدد الدورات ]]-N3090</f>
        <v>0</v>
      </c>
      <c r="P3090" s="194"/>
      <c r="Q3090" s="194"/>
      <c r="R3090" s="194"/>
      <c r="S3090" s="58">
        <f>(Table4[[#This Row],[سعر يومية السائق]]*Table4[[#This Row],[عدد الدورات ]])-SUM(Table4[[#This Row],[سلف ]:[خصم ]])+Table4[[#This Row],[اضافي ]]</f>
        <v>0</v>
      </c>
      <c r="U3090" s="58">
        <f>Table4[[#This Row],[ سعر اليومية ]]*Table4[[#This Row],[عدد الدورات ]]-Table4[[#This Row],[سعر يومية السائق]]*L3090</f>
        <v>0</v>
      </c>
      <c r="V3090" s="58">
        <f>U3090-Table4[[#This Row],[W/H  3%]]</f>
        <v>0</v>
      </c>
      <c r="W3090" s="66" t="str">
        <f>Table4[[#This Row],[اليوم]]&amp;Table4[[#This Row],[الشهر ]]&amp;Table4[[#This Row],[العام]]</f>
        <v/>
      </c>
      <c r="X3090" s="66" t="s">
        <v>304</v>
      </c>
    </row>
    <row r="3091" spans="1:24" x14ac:dyDescent="0.3">
      <c r="A3091" s="62"/>
      <c r="B3091" s="62"/>
      <c r="C3091" s="62"/>
      <c r="D3091" s="41" t="e">
        <f t="shared" si="133"/>
        <v>#N/A</v>
      </c>
      <c r="E3091" s="4"/>
      <c r="F3091" s="41" t="e">
        <f>VLOOKUP(E3091,mapping!C:J,2,FALSE)</f>
        <v>#N/A</v>
      </c>
      <c r="G3091" s="41">
        <f>IFERROR(VLOOKUP(F3091,mapping!$D$3:$J$200,2,FALSE),0)</f>
        <v>0</v>
      </c>
      <c r="H3091" s="41">
        <f>IFERROR(VLOOKUP(F3091,mapping!$D$3:$J$200,3,FALSE),0)</f>
        <v>0</v>
      </c>
      <c r="I3091" s="41">
        <f>IFERROR(VLOOKUP(F3091,mapping!$D$3:$J$200,4,FALSE),0)</f>
        <v>0</v>
      </c>
      <c r="J3091" s="41">
        <f>IFERROR(VLOOKUP(F3091,mapping!$D$3:$J$200,5,FALSE),0)</f>
        <v>0</v>
      </c>
      <c r="K3091" s="63">
        <f>IF(W3091=mapping!$N$1,IFERROR(VLOOKUP(Table4[[#This Row],[Column1]],mapping!A:L,11,FALSE),0),IF(W3091&gt;mapping!$N$1,IFERROR(VLOOKUP(Table4[[#This Row],[Column1]],mapping!A:L,11,FALSE),0),))</f>
        <v>0</v>
      </c>
      <c r="L3091" s="139"/>
      <c r="M3091" s="60">
        <f>IF(W3091=mapping!$N$1,IFERROR(VLOOKUP(Table4[[#This Row],[Column1]],mapping!A:L,12,FALSE),0),IF(W3091&gt;mapping!$N$1,IFERROR(VLOOKUP(Table4[[#This Row],[Column1]],mapping!A:L,12,FALSE),0),0))</f>
        <v>0</v>
      </c>
      <c r="N3091" s="58">
        <f>Table4[[#This Row],[ سعر اليومية ]]*3%*Table4[[#This Row],[عدد الدورات ]]</f>
        <v>0</v>
      </c>
      <c r="O3091" s="56">
        <f>Table4[[#This Row],[ سعر اليومية ]]*Table4[[#This Row],[عدد الدورات ]]-N3091</f>
        <v>0</v>
      </c>
      <c r="P3091" s="194"/>
      <c r="Q3091" s="194"/>
      <c r="R3091" s="194"/>
      <c r="S3091" s="58">
        <f>(Table4[[#This Row],[سعر يومية السائق]]*Table4[[#This Row],[عدد الدورات ]])-SUM(Table4[[#This Row],[سلف ]:[خصم ]])+Table4[[#This Row],[اضافي ]]</f>
        <v>0</v>
      </c>
      <c r="U3091" s="58">
        <f>Table4[[#This Row],[ سعر اليومية ]]*Table4[[#This Row],[عدد الدورات ]]-Table4[[#This Row],[سعر يومية السائق]]*L3091</f>
        <v>0</v>
      </c>
      <c r="V3091" s="58">
        <f>U3091-Table4[[#This Row],[W/H  3%]]</f>
        <v>0</v>
      </c>
      <c r="W3091" s="66" t="str">
        <f>Table4[[#This Row],[اليوم]]&amp;Table4[[#This Row],[الشهر ]]&amp;Table4[[#This Row],[العام]]</f>
        <v/>
      </c>
      <c r="X3091" s="66" t="s">
        <v>304</v>
      </c>
    </row>
    <row r="3092" spans="1:24" x14ac:dyDescent="0.3">
      <c r="A3092" s="62"/>
      <c r="B3092" s="62"/>
      <c r="C3092" s="62"/>
      <c r="D3092" s="41" t="e">
        <f t="shared" si="133"/>
        <v>#N/A</v>
      </c>
      <c r="E3092" s="4"/>
      <c r="F3092" s="41" t="e">
        <f>VLOOKUP(E3092,mapping!C:J,2,FALSE)</f>
        <v>#N/A</v>
      </c>
      <c r="G3092" s="41">
        <f>IFERROR(VLOOKUP(F3092,mapping!$D$3:$J$200,2,FALSE),0)</f>
        <v>0</v>
      </c>
      <c r="H3092" s="41">
        <f>IFERROR(VLOOKUP(F3092,mapping!$D$3:$J$200,3,FALSE),0)</f>
        <v>0</v>
      </c>
      <c r="I3092" s="41">
        <f>IFERROR(VLOOKUP(F3092,mapping!$D$3:$J$200,4,FALSE),0)</f>
        <v>0</v>
      </c>
      <c r="J3092" s="41">
        <f>IFERROR(VLOOKUP(F3092,mapping!$D$3:$J$200,5,FALSE),0)</f>
        <v>0</v>
      </c>
      <c r="K3092" s="63">
        <f>IF(W3092=mapping!$N$1,IFERROR(VLOOKUP(Table4[[#This Row],[Column1]],mapping!A:L,11,FALSE),0),IF(W3092&gt;mapping!$N$1,IFERROR(VLOOKUP(Table4[[#This Row],[Column1]],mapping!A:L,11,FALSE),0),))</f>
        <v>0</v>
      </c>
      <c r="L3092" s="139"/>
      <c r="M3092" s="60">
        <f>IF(W3092=mapping!$N$1,IFERROR(VLOOKUP(Table4[[#This Row],[Column1]],mapping!A:L,12,FALSE),0),IF(W3092&gt;mapping!$N$1,IFERROR(VLOOKUP(Table4[[#This Row],[Column1]],mapping!A:L,12,FALSE),0),0))</f>
        <v>0</v>
      </c>
      <c r="N3092" s="58">
        <f>Table4[[#This Row],[ سعر اليومية ]]*3%*Table4[[#This Row],[عدد الدورات ]]</f>
        <v>0</v>
      </c>
      <c r="O3092" s="56">
        <f>Table4[[#This Row],[ سعر اليومية ]]*Table4[[#This Row],[عدد الدورات ]]-N3092</f>
        <v>0</v>
      </c>
      <c r="P3092" s="194"/>
      <c r="Q3092" s="194"/>
      <c r="R3092" s="194"/>
      <c r="S3092" s="58">
        <f>(Table4[[#This Row],[سعر يومية السائق]]*Table4[[#This Row],[عدد الدورات ]])-SUM(Table4[[#This Row],[سلف ]:[خصم ]])+Table4[[#This Row],[اضافي ]]</f>
        <v>0</v>
      </c>
      <c r="U3092" s="58">
        <f>Table4[[#This Row],[ سعر اليومية ]]*Table4[[#This Row],[عدد الدورات ]]-Table4[[#This Row],[سعر يومية السائق]]*L3092</f>
        <v>0</v>
      </c>
      <c r="V3092" s="58">
        <f>U3092-Table4[[#This Row],[W/H  3%]]</f>
        <v>0</v>
      </c>
      <c r="W3092" s="66" t="str">
        <f>Table4[[#This Row],[اليوم]]&amp;Table4[[#This Row],[الشهر ]]&amp;Table4[[#This Row],[العام]]</f>
        <v/>
      </c>
      <c r="X3092" s="66" t="s">
        <v>304</v>
      </c>
    </row>
    <row r="3093" spans="1:24" x14ac:dyDescent="0.3">
      <c r="A3093" s="62"/>
      <c r="B3093" s="62"/>
      <c r="C3093" s="62"/>
      <c r="D3093" s="41" t="e">
        <f t="shared" si="133"/>
        <v>#N/A</v>
      </c>
      <c r="E3093" s="4"/>
      <c r="F3093" s="41" t="e">
        <f>VLOOKUP(E3093,mapping!C:J,2,FALSE)</f>
        <v>#N/A</v>
      </c>
      <c r="G3093" s="41">
        <f>IFERROR(VLOOKUP(F3093,mapping!$D$3:$J$200,2,FALSE),0)</f>
        <v>0</v>
      </c>
      <c r="H3093" s="41">
        <f>IFERROR(VLOOKUP(F3093,mapping!$D$3:$J$200,3,FALSE),0)</f>
        <v>0</v>
      </c>
      <c r="I3093" s="41">
        <f>IFERROR(VLOOKUP(F3093,mapping!$D$3:$J$200,4,FALSE),0)</f>
        <v>0</v>
      </c>
      <c r="J3093" s="41">
        <f>IFERROR(VLOOKUP(F3093,mapping!$D$3:$J$200,5,FALSE),0)</f>
        <v>0</v>
      </c>
      <c r="K3093" s="63">
        <f>IF(W3093=mapping!$N$1,IFERROR(VLOOKUP(Table4[[#This Row],[Column1]],mapping!A:L,11,FALSE),0),IF(W3093&gt;mapping!$N$1,IFERROR(VLOOKUP(Table4[[#This Row],[Column1]],mapping!A:L,11,FALSE),0),))</f>
        <v>0</v>
      </c>
      <c r="L3093" s="139"/>
      <c r="M3093" s="60">
        <f>IF(W3093=mapping!$N$1,IFERROR(VLOOKUP(Table4[[#This Row],[Column1]],mapping!A:L,12,FALSE),0),IF(W3093&gt;mapping!$N$1,IFERROR(VLOOKUP(Table4[[#This Row],[Column1]],mapping!A:L,12,FALSE),0),0))</f>
        <v>0</v>
      </c>
      <c r="N3093" s="58">
        <f>Table4[[#This Row],[ سعر اليومية ]]*3%*Table4[[#This Row],[عدد الدورات ]]</f>
        <v>0</v>
      </c>
      <c r="O3093" s="56">
        <f>Table4[[#This Row],[ سعر اليومية ]]*Table4[[#This Row],[عدد الدورات ]]-N3093</f>
        <v>0</v>
      </c>
      <c r="P3093" s="194"/>
      <c r="Q3093" s="194"/>
      <c r="R3093" s="194"/>
      <c r="S3093" s="58">
        <f>(Table4[[#This Row],[سعر يومية السائق]]*Table4[[#This Row],[عدد الدورات ]])-SUM(Table4[[#This Row],[سلف ]:[خصم ]])+Table4[[#This Row],[اضافي ]]</f>
        <v>0</v>
      </c>
      <c r="U3093" s="58">
        <f>Table4[[#This Row],[ سعر اليومية ]]*Table4[[#This Row],[عدد الدورات ]]-Table4[[#This Row],[سعر يومية السائق]]*L3093</f>
        <v>0</v>
      </c>
      <c r="V3093" s="58">
        <f>U3093-Table4[[#This Row],[W/H  3%]]</f>
        <v>0</v>
      </c>
      <c r="W3093" s="66" t="str">
        <f>Table4[[#This Row],[اليوم]]&amp;Table4[[#This Row],[الشهر ]]&amp;Table4[[#This Row],[العام]]</f>
        <v/>
      </c>
      <c r="X3093" s="66" t="s">
        <v>304</v>
      </c>
    </row>
    <row r="3094" spans="1:24" x14ac:dyDescent="0.3">
      <c r="A3094" s="62"/>
      <c r="B3094" s="62"/>
      <c r="C3094" s="62"/>
      <c r="D3094" s="41" t="e">
        <f t="shared" si="133"/>
        <v>#N/A</v>
      </c>
      <c r="E3094" s="4"/>
      <c r="F3094" s="41" t="e">
        <f>VLOOKUP(E3094,mapping!C:J,2,FALSE)</f>
        <v>#N/A</v>
      </c>
      <c r="G3094" s="41">
        <f>IFERROR(VLOOKUP(F3094,mapping!$D$3:$J$200,2,FALSE),0)</f>
        <v>0</v>
      </c>
      <c r="H3094" s="41">
        <f>IFERROR(VLOOKUP(F3094,mapping!$D$3:$J$200,3,FALSE),0)</f>
        <v>0</v>
      </c>
      <c r="I3094" s="41">
        <f>IFERROR(VLOOKUP(F3094,mapping!$D$3:$J$200,4,FALSE),0)</f>
        <v>0</v>
      </c>
      <c r="J3094" s="41">
        <f>IFERROR(VLOOKUP(F3094,mapping!$D$3:$J$200,5,FALSE),0)</f>
        <v>0</v>
      </c>
      <c r="K3094" s="63">
        <f>IF(W3094=mapping!$N$1,IFERROR(VLOOKUP(Table4[[#This Row],[Column1]],mapping!A:L,11,FALSE),0),IF(W3094&gt;mapping!$N$1,IFERROR(VLOOKUP(Table4[[#This Row],[Column1]],mapping!A:L,11,FALSE),0),))</f>
        <v>0</v>
      </c>
      <c r="L3094" s="139"/>
      <c r="M3094" s="60">
        <f>IF(W3094=mapping!$N$1,IFERROR(VLOOKUP(Table4[[#This Row],[Column1]],mapping!A:L,12,FALSE),0),IF(W3094&gt;mapping!$N$1,IFERROR(VLOOKUP(Table4[[#This Row],[Column1]],mapping!A:L,12,FALSE),0),0))</f>
        <v>0</v>
      </c>
      <c r="N3094" s="58">
        <f>Table4[[#This Row],[ سعر اليومية ]]*3%*Table4[[#This Row],[عدد الدورات ]]</f>
        <v>0</v>
      </c>
      <c r="O3094" s="56">
        <f>Table4[[#This Row],[ سعر اليومية ]]*Table4[[#This Row],[عدد الدورات ]]-N3094</f>
        <v>0</v>
      </c>
      <c r="P3094" s="194"/>
      <c r="Q3094" s="194"/>
      <c r="R3094" s="194"/>
      <c r="S3094" s="58">
        <f>(Table4[[#This Row],[سعر يومية السائق]]*Table4[[#This Row],[عدد الدورات ]])-SUM(Table4[[#This Row],[سلف ]:[خصم ]])+Table4[[#This Row],[اضافي ]]</f>
        <v>0</v>
      </c>
      <c r="U3094" s="58">
        <f>Table4[[#This Row],[ سعر اليومية ]]*Table4[[#This Row],[عدد الدورات ]]-Table4[[#This Row],[سعر يومية السائق]]*L3094</f>
        <v>0</v>
      </c>
      <c r="V3094" s="58">
        <f>U3094-Table4[[#This Row],[W/H  3%]]</f>
        <v>0</v>
      </c>
      <c r="W3094" s="66" t="str">
        <f>Table4[[#This Row],[اليوم]]&amp;Table4[[#This Row],[الشهر ]]&amp;Table4[[#This Row],[العام]]</f>
        <v/>
      </c>
      <c r="X3094" s="66" t="s">
        <v>304</v>
      </c>
    </row>
    <row r="3095" spans="1:24" x14ac:dyDescent="0.3">
      <c r="A3095" s="62"/>
      <c r="B3095" s="62"/>
      <c r="C3095" s="62"/>
      <c r="D3095" s="41" t="e">
        <f t="shared" si="133"/>
        <v>#N/A</v>
      </c>
      <c r="E3095" s="4"/>
      <c r="F3095" s="41" t="e">
        <f>VLOOKUP(E3095,mapping!C:J,2,FALSE)</f>
        <v>#N/A</v>
      </c>
      <c r="G3095" s="41">
        <f>IFERROR(VLOOKUP(F3095,mapping!$D$3:$J$200,2,FALSE),0)</f>
        <v>0</v>
      </c>
      <c r="H3095" s="41">
        <f>IFERROR(VLOOKUP(F3095,mapping!$D$3:$J$200,3,FALSE),0)</f>
        <v>0</v>
      </c>
      <c r="I3095" s="41">
        <f>IFERROR(VLOOKUP(F3095,mapping!$D$3:$J$200,4,FALSE),0)</f>
        <v>0</v>
      </c>
      <c r="J3095" s="41">
        <f>IFERROR(VLOOKUP(F3095,mapping!$D$3:$J$200,5,FALSE),0)</f>
        <v>0</v>
      </c>
      <c r="K3095" s="63">
        <f>IF(W3095=mapping!$N$1,IFERROR(VLOOKUP(Table4[[#This Row],[Column1]],mapping!A:L,11,FALSE),0),IF(W3095&gt;mapping!$N$1,IFERROR(VLOOKUP(Table4[[#This Row],[Column1]],mapping!A:L,11,FALSE),0),))</f>
        <v>0</v>
      </c>
      <c r="L3095" s="139"/>
      <c r="M3095" s="60">
        <f>IF(W3095=mapping!$N$1,IFERROR(VLOOKUP(Table4[[#This Row],[Column1]],mapping!A:L,12,FALSE),0),IF(W3095&gt;mapping!$N$1,IFERROR(VLOOKUP(Table4[[#This Row],[Column1]],mapping!A:L,12,FALSE),0),0))</f>
        <v>0</v>
      </c>
      <c r="N3095" s="58">
        <f>Table4[[#This Row],[ سعر اليومية ]]*3%*Table4[[#This Row],[عدد الدورات ]]</f>
        <v>0</v>
      </c>
      <c r="O3095" s="56">
        <f>Table4[[#This Row],[ سعر اليومية ]]*Table4[[#This Row],[عدد الدورات ]]-N3095</f>
        <v>0</v>
      </c>
      <c r="P3095" s="194"/>
      <c r="Q3095" s="194"/>
      <c r="R3095" s="194"/>
      <c r="S3095" s="58">
        <f>(Table4[[#This Row],[سعر يومية السائق]]*Table4[[#This Row],[عدد الدورات ]])-SUM(Table4[[#This Row],[سلف ]:[خصم ]])+Table4[[#This Row],[اضافي ]]</f>
        <v>0</v>
      </c>
      <c r="U3095" s="58">
        <f>Table4[[#This Row],[ سعر اليومية ]]*Table4[[#This Row],[عدد الدورات ]]-Table4[[#This Row],[سعر يومية السائق]]*L3095</f>
        <v>0</v>
      </c>
      <c r="V3095" s="58">
        <f>U3095-Table4[[#This Row],[W/H  3%]]</f>
        <v>0</v>
      </c>
      <c r="W3095" s="66" t="str">
        <f>Table4[[#This Row],[اليوم]]&amp;Table4[[#This Row],[الشهر ]]&amp;Table4[[#This Row],[العام]]</f>
        <v/>
      </c>
      <c r="X3095" s="66" t="s">
        <v>304</v>
      </c>
    </row>
    <row r="3096" spans="1:24" x14ac:dyDescent="0.3">
      <c r="A3096" s="62"/>
      <c r="B3096" s="62"/>
      <c r="C3096" s="62"/>
      <c r="D3096" s="41" t="e">
        <f t="shared" si="133"/>
        <v>#N/A</v>
      </c>
      <c r="E3096" s="4"/>
      <c r="F3096" s="41" t="e">
        <f>VLOOKUP(E3096,mapping!C:J,2,FALSE)</f>
        <v>#N/A</v>
      </c>
      <c r="G3096" s="41">
        <f>IFERROR(VLOOKUP(F3096,mapping!$D$3:$J$200,2,FALSE),0)</f>
        <v>0</v>
      </c>
      <c r="H3096" s="41">
        <f>IFERROR(VLOOKUP(F3096,mapping!$D$3:$J$200,3,FALSE),0)</f>
        <v>0</v>
      </c>
      <c r="I3096" s="41">
        <f>IFERROR(VLOOKUP(F3096,mapping!$D$3:$J$200,4,FALSE),0)</f>
        <v>0</v>
      </c>
      <c r="J3096" s="41">
        <f>IFERROR(VLOOKUP(F3096,mapping!$D$3:$J$200,5,FALSE),0)</f>
        <v>0</v>
      </c>
      <c r="K3096" s="63">
        <f>IF(W3096=mapping!$N$1,IFERROR(VLOOKUP(Table4[[#This Row],[Column1]],mapping!A:L,11,FALSE),0),IF(W3096&gt;mapping!$N$1,IFERROR(VLOOKUP(Table4[[#This Row],[Column1]],mapping!A:L,11,FALSE),0),))</f>
        <v>0</v>
      </c>
      <c r="L3096" s="139"/>
      <c r="M3096" s="60">
        <f>IF(W3096=mapping!$N$1,IFERROR(VLOOKUP(Table4[[#This Row],[Column1]],mapping!A:L,12,FALSE),0),IF(W3096&gt;mapping!$N$1,IFERROR(VLOOKUP(Table4[[#This Row],[Column1]],mapping!A:L,12,FALSE),0),0))</f>
        <v>0</v>
      </c>
      <c r="N3096" s="58">
        <f>Table4[[#This Row],[ سعر اليومية ]]*3%*Table4[[#This Row],[عدد الدورات ]]</f>
        <v>0</v>
      </c>
      <c r="O3096" s="56">
        <f>Table4[[#This Row],[ سعر اليومية ]]*Table4[[#This Row],[عدد الدورات ]]-N3096</f>
        <v>0</v>
      </c>
      <c r="P3096" s="194"/>
      <c r="Q3096" s="194"/>
      <c r="R3096" s="194"/>
      <c r="S3096" s="58">
        <f>(Table4[[#This Row],[سعر يومية السائق]]*Table4[[#This Row],[عدد الدورات ]])-SUM(Table4[[#This Row],[سلف ]:[خصم ]])+Table4[[#This Row],[اضافي ]]</f>
        <v>0</v>
      </c>
      <c r="U3096" s="58">
        <f>Table4[[#This Row],[ سعر اليومية ]]*Table4[[#This Row],[عدد الدورات ]]-Table4[[#This Row],[سعر يومية السائق]]*L3096</f>
        <v>0</v>
      </c>
      <c r="V3096" s="58">
        <f>U3096-Table4[[#This Row],[W/H  3%]]</f>
        <v>0</v>
      </c>
      <c r="W3096" s="66" t="str">
        <f>Table4[[#This Row],[اليوم]]&amp;Table4[[#This Row],[الشهر ]]&amp;Table4[[#This Row],[العام]]</f>
        <v/>
      </c>
      <c r="X3096" s="66" t="s">
        <v>304</v>
      </c>
    </row>
    <row r="3097" spans="1:24" x14ac:dyDescent="0.3">
      <c r="A3097" s="62"/>
      <c r="B3097" s="62"/>
      <c r="C3097" s="62"/>
      <c r="D3097" s="41" t="e">
        <f t="shared" si="133"/>
        <v>#N/A</v>
      </c>
      <c r="E3097" s="4"/>
      <c r="F3097" s="41" t="e">
        <f>VLOOKUP(E3097,mapping!C:J,2,FALSE)</f>
        <v>#N/A</v>
      </c>
      <c r="G3097" s="41">
        <f>IFERROR(VLOOKUP(F3097,mapping!$D$3:$J$200,2,FALSE),0)</f>
        <v>0</v>
      </c>
      <c r="H3097" s="41">
        <f>IFERROR(VLOOKUP(F3097,mapping!$D$3:$J$200,3,FALSE),0)</f>
        <v>0</v>
      </c>
      <c r="I3097" s="41">
        <f>IFERROR(VLOOKUP(F3097,mapping!$D$3:$J$200,4,FALSE),0)</f>
        <v>0</v>
      </c>
      <c r="J3097" s="41">
        <f>IFERROR(VLOOKUP(F3097,mapping!$D$3:$J$200,5,FALSE),0)</f>
        <v>0</v>
      </c>
      <c r="K3097" s="63">
        <f>IF(W3097=mapping!$N$1,IFERROR(VLOOKUP(Table4[[#This Row],[Column1]],mapping!A:L,11,FALSE),0),IF(W3097&gt;mapping!$N$1,IFERROR(VLOOKUP(Table4[[#This Row],[Column1]],mapping!A:L,11,FALSE),0),))</f>
        <v>0</v>
      </c>
      <c r="L3097" s="139"/>
      <c r="M3097" s="60">
        <f>IF(W3097=mapping!$N$1,IFERROR(VLOOKUP(Table4[[#This Row],[Column1]],mapping!A:L,12,FALSE),0),IF(W3097&gt;mapping!$N$1,IFERROR(VLOOKUP(Table4[[#This Row],[Column1]],mapping!A:L,12,FALSE),0),0))</f>
        <v>0</v>
      </c>
      <c r="N3097" s="58">
        <f>Table4[[#This Row],[ سعر اليومية ]]*3%*Table4[[#This Row],[عدد الدورات ]]</f>
        <v>0</v>
      </c>
      <c r="O3097" s="56">
        <f>Table4[[#This Row],[ سعر اليومية ]]*Table4[[#This Row],[عدد الدورات ]]-N3097</f>
        <v>0</v>
      </c>
      <c r="P3097" s="194"/>
      <c r="Q3097" s="194"/>
      <c r="R3097" s="194"/>
      <c r="S3097" s="58">
        <f>(Table4[[#This Row],[سعر يومية السائق]]*Table4[[#This Row],[عدد الدورات ]])-SUM(Table4[[#This Row],[سلف ]:[خصم ]])+Table4[[#This Row],[اضافي ]]</f>
        <v>0</v>
      </c>
      <c r="U3097" s="58">
        <f>Table4[[#This Row],[ سعر اليومية ]]*Table4[[#This Row],[عدد الدورات ]]-Table4[[#This Row],[سعر يومية السائق]]*L3097</f>
        <v>0</v>
      </c>
      <c r="V3097" s="58">
        <f>U3097-Table4[[#This Row],[W/H  3%]]</f>
        <v>0</v>
      </c>
      <c r="W3097" s="66" t="str">
        <f>Table4[[#This Row],[اليوم]]&amp;Table4[[#This Row],[الشهر ]]&amp;Table4[[#This Row],[العام]]</f>
        <v/>
      </c>
      <c r="X3097" s="66" t="s">
        <v>304</v>
      </c>
    </row>
    <row r="3098" spans="1:24" x14ac:dyDescent="0.3">
      <c r="A3098" s="62"/>
      <c r="B3098" s="62"/>
      <c r="C3098" s="62"/>
      <c r="D3098" s="41" t="e">
        <f t="shared" si="133"/>
        <v>#N/A</v>
      </c>
      <c r="E3098" s="4"/>
      <c r="F3098" s="41" t="e">
        <f>VLOOKUP(E3098,mapping!C:J,2,FALSE)</f>
        <v>#N/A</v>
      </c>
      <c r="G3098" s="41">
        <f>IFERROR(VLOOKUP(F3098,mapping!$D$3:$J$200,2,FALSE),0)</f>
        <v>0</v>
      </c>
      <c r="H3098" s="41">
        <f>IFERROR(VLOOKUP(F3098,mapping!$D$3:$J$200,3,FALSE),0)</f>
        <v>0</v>
      </c>
      <c r="I3098" s="41">
        <f>IFERROR(VLOOKUP(F3098,mapping!$D$3:$J$200,4,FALSE),0)</f>
        <v>0</v>
      </c>
      <c r="J3098" s="41">
        <f>IFERROR(VLOOKUP(F3098,mapping!$D$3:$J$200,5,FALSE),0)</f>
        <v>0</v>
      </c>
      <c r="K3098" s="63">
        <f>IF(W3098=mapping!$N$1,IFERROR(VLOOKUP(Table4[[#This Row],[Column1]],mapping!A:L,11,FALSE),0),IF(W3098&gt;mapping!$N$1,IFERROR(VLOOKUP(Table4[[#This Row],[Column1]],mapping!A:L,11,FALSE),0),))</f>
        <v>0</v>
      </c>
      <c r="L3098" s="139"/>
      <c r="M3098" s="60">
        <f>IF(W3098=mapping!$N$1,IFERROR(VLOOKUP(Table4[[#This Row],[Column1]],mapping!A:L,12,FALSE),0),IF(W3098&gt;mapping!$N$1,IFERROR(VLOOKUP(Table4[[#This Row],[Column1]],mapping!A:L,12,FALSE),0),0))</f>
        <v>0</v>
      </c>
      <c r="N3098" s="58">
        <f>Table4[[#This Row],[ سعر اليومية ]]*3%*Table4[[#This Row],[عدد الدورات ]]</f>
        <v>0</v>
      </c>
      <c r="O3098" s="56">
        <f>Table4[[#This Row],[ سعر اليومية ]]*Table4[[#This Row],[عدد الدورات ]]-N3098</f>
        <v>0</v>
      </c>
      <c r="P3098" s="194"/>
      <c r="Q3098" s="194"/>
      <c r="R3098" s="194"/>
      <c r="S3098" s="58">
        <f>(Table4[[#This Row],[سعر يومية السائق]]*Table4[[#This Row],[عدد الدورات ]])-SUM(Table4[[#This Row],[سلف ]:[خصم ]])+Table4[[#This Row],[اضافي ]]</f>
        <v>0</v>
      </c>
      <c r="U3098" s="58">
        <f>Table4[[#This Row],[ سعر اليومية ]]*Table4[[#This Row],[عدد الدورات ]]-Table4[[#This Row],[سعر يومية السائق]]*L3098</f>
        <v>0</v>
      </c>
      <c r="V3098" s="58">
        <f>U3098-Table4[[#This Row],[W/H  3%]]</f>
        <v>0</v>
      </c>
      <c r="W3098" s="66" t="str">
        <f>Table4[[#This Row],[اليوم]]&amp;Table4[[#This Row],[الشهر ]]&amp;Table4[[#This Row],[العام]]</f>
        <v/>
      </c>
      <c r="X3098" s="66" t="s">
        <v>304</v>
      </c>
    </row>
    <row r="3099" spans="1:24" x14ac:dyDescent="0.3">
      <c r="A3099" s="62"/>
      <c r="B3099" s="62"/>
      <c r="C3099" s="62"/>
      <c r="D3099" s="41" t="e">
        <f t="shared" si="133"/>
        <v>#N/A</v>
      </c>
      <c r="E3099" s="4"/>
      <c r="F3099" s="41" t="e">
        <f>VLOOKUP(E3099,mapping!C:J,2,FALSE)</f>
        <v>#N/A</v>
      </c>
      <c r="G3099" s="41">
        <f>IFERROR(VLOOKUP(F3099,mapping!$D$3:$J$200,2,FALSE),0)</f>
        <v>0</v>
      </c>
      <c r="H3099" s="41">
        <f>IFERROR(VLOOKUP(F3099,mapping!$D$3:$J$200,3,FALSE),0)</f>
        <v>0</v>
      </c>
      <c r="I3099" s="41">
        <f>IFERROR(VLOOKUP(F3099,mapping!$D$3:$J$200,4,FALSE),0)</f>
        <v>0</v>
      </c>
      <c r="J3099" s="41">
        <f>IFERROR(VLOOKUP(F3099,mapping!$D$3:$J$200,5,FALSE),0)</f>
        <v>0</v>
      </c>
      <c r="K3099" s="63">
        <f>IF(W3099=mapping!$N$1,IFERROR(VLOOKUP(Table4[[#This Row],[Column1]],mapping!A:L,11,FALSE),0),IF(W3099&gt;mapping!$N$1,IFERROR(VLOOKUP(Table4[[#This Row],[Column1]],mapping!A:L,11,FALSE),0),))</f>
        <v>0</v>
      </c>
      <c r="L3099" s="139"/>
      <c r="M3099" s="60">
        <f>IF(W3099=mapping!$N$1,IFERROR(VLOOKUP(Table4[[#This Row],[Column1]],mapping!A:L,12,FALSE),0),IF(W3099&gt;mapping!$N$1,IFERROR(VLOOKUP(Table4[[#This Row],[Column1]],mapping!A:L,12,FALSE),0),0))</f>
        <v>0</v>
      </c>
      <c r="N3099" s="58">
        <f>Table4[[#This Row],[ سعر اليومية ]]*3%*Table4[[#This Row],[عدد الدورات ]]</f>
        <v>0</v>
      </c>
      <c r="O3099" s="56">
        <f>Table4[[#This Row],[ سعر اليومية ]]*Table4[[#This Row],[عدد الدورات ]]-N3099</f>
        <v>0</v>
      </c>
      <c r="P3099" s="194"/>
      <c r="Q3099" s="194"/>
      <c r="R3099" s="194"/>
      <c r="S3099" s="58">
        <f>(Table4[[#This Row],[سعر يومية السائق]]*Table4[[#This Row],[عدد الدورات ]])-SUM(Table4[[#This Row],[سلف ]:[خصم ]])+Table4[[#This Row],[اضافي ]]</f>
        <v>0</v>
      </c>
      <c r="U3099" s="58">
        <f>Table4[[#This Row],[ سعر اليومية ]]*Table4[[#This Row],[عدد الدورات ]]-Table4[[#This Row],[سعر يومية السائق]]*L3099</f>
        <v>0</v>
      </c>
      <c r="V3099" s="58">
        <f>U3099-Table4[[#This Row],[W/H  3%]]</f>
        <v>0</v>
      </c>
      <c r="W3099" s="66" t="str">
        <f>Table4[[#This Row],[اليوم]]&amp;Table4[[#This Row],[الشهر ]]&amp;Table4[[#This Row],[العام]]</f>
        <v/>
      </c>
      <c r="X3099" s="66" t="s">
        <v>304</v>
      </c>
    </row>
    <row r="3100" spans="1:24" x14ac:dyDescent="0.3">
      <c r="A3100" s="62"/>
      <c r="B3100" s="62"/>
      <c r="C3100" s="62"/>
      <c r="D3100" s="41" t="e">
        <f t="shared" si="133"/>
        <v>#N/A</v>
      </c>
      <c r="E3100" s="4"/>
      <c r="F3100" s="41" t="e">
        <f>VLOOKUP(E3100,mapping!C:J,2,FALSE)</f>
        <v>#N/A</v>
      </c>
      <c r="G3100" s="41">
        <f>IFERROR(VLOOKUP(F3100,mapping!$D$3:$J$200,2,FALSE),0)</f>
        <v>0</v>
      </c>
      <c r="H3100" s="41">
        <f>IFERROR(VLOOKUP(F3100,mapping!$D$3:$J$200,3,FALSE),0)</f>
        <v>0</v>
      </c>
      <c r="I3100" s="41">
        <f>IFERROR(VLOOKUP(F3100,mapping!$D$3:$J$200,4,FALSE),0)</f>
        <v>0</v>
      </c>
      <c r="J3100" s="41">
        <f>IFERROR(VLOOKUP(F3100,mapping!$D$3:$J$200,5,FALSE),0)</f>
        <v>0</v>
      </c>
      <c r="K3100" s="63">
        <f>IF(W3100=mapping!$N$1,IFERROR(VLOOKUP(Table4[[#This Row],[Column1]],mapping!A:L,11,FALSE),0),IF(W3100&gt;mapping!$N$1,IFERROR(VLOOKUP(Table4[[#This Row],[Column1]],mapping!A:L,11,FALSE),0),))</f>
        <v>0</v>
      </c>
      <c r="L3100" s="139"/>
      <c r="M3100" s="60">
        <f>IF(W3100=mapping!$N$1,IFERROR(VLOOKUP(Table4[[#This Row],[Column1]],mapping!A:L,12,FALSE),0),IF(W3100&gt;mapping!$N$1,IFERROR(VLOOKUP(Table4[[#This Row],[Column1]],mapping!A:L,12,FALSE),0),0))</f>
        <v>0</v>
      </c>
      <c r="N3100" s="58">
        <f>Table4[[#This Row],[ سعر اليومية ]]*3%*Table4[[#This Row],[عدد الدورات ]]</f>
        <v>0</v>
      </c>
      <c r="O3100" s="56">
        <f>Table4[[#This Row],[ سعر اليومية ]]*Table4[[#This Row],[عدد الدورات ]]-N3100</f>
        <v>0</v>
      </c>
      <c r="P3100" s="194"/>
      <c r="Q3100" s="194"/>
      <c r="R3100" s="194"/>
      <c r="S3100" s="58">
        <f>(Table4[[#This Row],[سعر يومية السائق]]*Table4[[#This Row],[عدد الدورات ]])-SUM(Table4[[#This Row],[سلف ]:[خصم ]])+Table4[[#This Row],[اضافي ]]</f>
        <v>0</v>
      </c>
      <c r="U3100" s="58">
        <f>Table4[[#This Row],[ سعر اليومية ]]*Table4[[#This Row],[عدد الدورات ]]-Table4[[#This Row],[سعر يومية السائق]]*L3100</f>
        <v>0</v>
      </c>
      <c r="V3100" s="58">
        <f>U3100-Table4[[#This Row],[W/H  3%]]</f>
        <v>0</v>
      </c>
      <c r="W3100" s="66" t="str">
        <f>Table4[[#This Row],[اليوم]]&amp;Table4[[#This Row],[الشهر ]]&amp;Table4[[#This Row],[العام]]</f>
        <v/>
      </c>
      <c r="X3100" s="66" t="s">
        <v>304</v>
      </c>
    </row>
    <row r="3101" spans="1:24" x14ac:dyDescent="0.3">
      <c r="A3101" s="62"/>
      <c r="B3101" s="62"/>
      <c r="C3101" s="62"/>
      <c r="D3101" s="41" t="e">
        <f t="shared" si="133"/>
        <v>#N/A</v>
      </c>
      <c r="E3101" s="4"/>
      <c r="F3101" s="41" t="e">
        <f>VLOOKUP(E3101,mapping!C:J,2,FALSE)</f>
        <v>#N/A</v>
      </c>
      <c r="G3101" s="41">
        <f>IFERROR(VLOOKUP(F3101,mapping!$D$3:$J$200,2,FALSE),0)</f>
        <v>0</v>
      </c>
      <c r="H3101" s="41">
        <f>IFERROR(VLOOKUP(F3101,mapping!$D$3:$J$200,3,FALSE),0)</f>
        <v>0</v>
      </c>
      <c r="I3101" s="41">
        <f>IFERROR(VLOOKUP(F3101,mapping!$D$3:$J$200,4,FALSE),0)</f>
        <v>0</v>
      </c>
      <c r="J3101" s="41">
        <f>IFERROR(VLOOKUP(F3101,mapping!$D$3:$J$200,5,FALSE),0)</f>
        <v>0</v>
      </c>
      <c r="K3101" s="63">
        <f>IF(W3101=mapping!$N$1,IFERROR(VLOOKUP(Table4[[#This Row],[Column1]],mapping!A:L,11,FALSE),0),IF(W3101&gt;mapping!$N$1,IFERROR(VLOOKUP(Table4[[#This Row],[Column1]],mapping!A:L,11,FALSE),0),))</f>
        <v>0</v>
      </c>
      <c r="L3101" s="139"/>
      <c r="M3101" s="60">
        <f>IF(W3101=mapping!$N$1,IFERROR(VLOOKUP(Table4[[#This Row],[Column1]],mapping!A:L,12,FALSE),0),IF(W3101&gt;mapping!$N$1,IFERROR(VLOOKUP(Table4[[#This Row],[Column1]],mapping!A:L,12,FALSE),0),0))</f>
        <v>0</v>
      </c>
      <c r="N3101" s="58">
        <f>Table4[[#This Row],[ سعر اليومية ]]*3%*Table4[[#This Row],[عدد الدورات ]]</f>
        <v>0</v>
      </c>
      <c r="O3101" s="56">
        <f>Table4[[#This Row],[ سعر اليومية ]]*Table4[[#This Row],[عدد الدورات ]]-N3101</f>
        <v>0</v>
      </c>
      <c r="P3101" s="194"/>
      <c r="Q3101" s="194"/>
      <c r="R3101" s="194"/>
      <c r="S3101" s="58">
        <f>(Table4[[#This Row],[سعر يومية السائق]]*Table4[[#This Row],[عدد الدورات ]])-SUM(Table4[[#This Row],[سلف ]:[خصم ]])+Table4[[#This Row],[اضافي ]]</f>
        <v>0</v>
      </c>
      <c r="U3101" s="58">
        <f>Table4[[#This Row],[ سعر اليومية ]]*Table4[[#This Row],[عدد الدورات ]]-Table4[[#This Row],[سعر يومية السائق]]*L3101</f>
        <v>0</v>
      </c>
      <c r="V3101" s="58">
        <f>U3101-Table4[[#This Row],[W/H  3%]]</f>
        <v>0</v>
      </c>
      <c r="W3101" s="66" t="str">
        <f>Table4[[#This Row],[اليوم]]&amp;Table4[[#This Row],[الشهر ]]&amp;Table4[[#This Row],[العام]]</f>
        <v/>
      </c>
      <c r="X3101" s="66" t="s">
        <v>304</v>
      </c>
    </row>
    <row r="3102" spans="1:24" x14ac:dyDescent="0.3">
      <c r="A3102" s="62"/>
      <c r="B3102" s="62"/>
      <c r="C3102" s="62"/>
      <c r="D3102" s="41" t="e">
        <f t="shared" si="133"/>
        <v>#N/A</v>
      </c>
      <c r="E3102" s="4"/>
      <c r="F3102" s="41" t="e">
        <f>VLOOKUP(E3102,mapping!C:J,2,FALSE)</f>
        <v>#N/A</v>
      </c>
      <c r="G3102" s="41">
        <f>IFERROR(VLOOKUP(F3102,mapping!$D$3:$J$200,2,FALSE),0)</f>
        <v>0</v>
      </c>
      <c r="H3102" s="41">
        <f>IFERROR(VLOOKUP(F3102,mapping!$D$3:$J$200,3,FALSE),0)</f>
        <v>0</v>
      </c>
      <c r="I3102" s="41">
        <f>IFERROR(VLOOKUP(F3102,mapping!$D$3:$J$200,4,FALSE),0)</f>
        <v>0</v>
      </c>
      <c r="J3102" s="41">
        <f>IFERROR(VLOOKUP(F3102,mapping!$D$3:$J$200,5,FALSE),0)</f>
        <v>0</v>
      </c>
      <c r="K3102" s="63">
        <f>IF(W3102=mapping!$N$1,IFERROR(VLOOKUP(Table4[[#This Row],[Column1]],mapping!A:L,11,FALSE),0),IF(W3102&gt;mapping!$N$1,IFERROR(VLOOKUP(Table4[[#This Row],[Column1]],mapping!A:L,11,FALSE),0),))</f>
        <v>0</v>
      </c>
      <c r="L3102" s="139"/>
      <c r="M3102" s="60">
        <f>IF(W3102=mapping!$N$1,IFERROR(VLOOKUP(Table4[[#This Row],[Column1]],mapping!A:L,12,FALSE),0),IF(W3102&gt;mapping!$N$1,IFERROR(VLOOKUP(Table4[[#This Row],[Column1]],mapping!A:L,12,FALSE),0),0))</f>
        <v>0</v>
      </c>
      <c r="N3102" s="58">
        <f>Table4[[#This Row],[ سعر اليومية ]]*3%*Table4[[#This Row],[عدد الدورات ]]</f>
        <v>0</v>
      </c>
      <c r="O3102" s="56">
        <f>Table4[[#This Row],[ سعر اليومية ]]*Table4[[#This Row],[عدد الدورات ]]-N3102</f>
        <v>0</v>
      </c>
      <c r="P3102" s="194"/>
      <c r="Q3102" s="194"/>
      <c r="R3102" s="194"/>
      <c r="S3102" s="58">
        <f>(Table4[[#This Row],[سعر يومية السائق]]*Table4[[#This Row],[عدد الدورات ]])-SUM(Table4[[#This Row],[سلف ]:[خصم ]])+Table4[[#This Row],[اضافي ]]</f>
        <v>0</v>
      </c>
      <c r="U3102" s="58">
        <f>Table4[[#This Row],[ سعر اليومية ]]*Table4[[#This Row],[عدد الدورات ]]-Table4[[#This Row],[سعر يومية السائق]]*L3102</f>
        <v>0</v>
      </c>
      <c r="V3102" s="58">
        <f>U3102-Table4[[#This Row],[W/H  3%]]</f>
        <v>0</v>
      </c>
      <c r="W3102" s="66" t="str">
        <f>Table4[[#This Row],[اليوم]]&amp;Table4[[#This Row],[الشهر ]]&amp;Table4[[#This Row],[العام]]</f>
        <v/>
      </c>
      <c r="X3102" s="66" t="s">
        <v>304</v>
      </c>
    </row>
    <row r="3103" spans="1:24" x14ac:dyDescent="0.3">
      <c r="A3103" s="62"/>
      <c r="B3103" s="62"/>
      <c r="C3103" s="62"/>
      <c r="D3103" s="41" t="e">
        <f t="shared" si="133"/>
        <v>#N/A</v>
      </c>
      <c r="E3103" s="4"/>
      <c r="F3103" s="41" t="e">
        <f>VLOOKUP(E3103,mapping!C:J,2,FALSE)</f>
        <v>#N/A</v>
      </c>
      <c r="G3103" s="41">
        <f>IFERROR(VLOOKUP(F3103,mapping!$D$3:$J$200,2,FALSE),0)</f>
        <v>0</v>
      </c>
      <c r="H3103" s="41">
        <f>IFERROR(VLOOKUP(F3103,mapping!$D$3:$J$200,3,FALSE),0)</f>
        <v>0</v>
      </c>
      <c r="I3103" s="41">
        <f>IFERROR(VLOOKUP(F3103,mapping!$D$3:$J$200,4,FALSE),0)</f>
        <v>0</v>
      </c>
      <c r="J3103" s="41">
        <f>IFERROR(VLOOKUP(F3103,mapping!$D$3:$J$200,5,FALSE),0)</f>
        <v>0</v>
      </c>
      <c r="K3103" s="63">
        <f>IF(W3103=mapping!$N$1,IFERROR(VLOOKUP(Table4[[#This Row],[Column1]],mapping!A:L,11,FALSE),0),IF(W3103&gt;mapping!$N$1,IFERROR(VLOOKUP(Table4[[#This Row],[Column1]],mapping!A:L,11,FALSE),0),))</f>
        <v>0</v>
      </c>
      <c r="L3103" s="139"/>
      <c r="M3103" s="60">
        <f>IF(W3103=mapping!$N$1,IFERROR(VLOOKUP(Table4[[#This Row],[Column1]],mapping!A:L,12,FALSE),0),IF(W3103&gt;mapping!$N$1,IFERROR(VLOOKUP(Table4[[#This Row],[Column1]],mapping!A:L,12,FALSE),0),0))</f>
        <v>0</v>
      </c>
      <c r="N3103" s="58">
        <f>Table4[[#This Row],[ سعر اليومية ]]*3%*Table4[[#This Row],[عدد الدورات ]]</f>
        <v>0</v>
      </c>
      <c r="O3103" s="56">
        <f>Table4[[#This Row],[ سعر اليومية ]]*Table4[[#This Row],[عدد الدورات ]]-N3103</f>
        <v>0</v>
      </c>
      <c r="P3103" s="194"/>
      <c r="Q3103" s="194"/>
      <c r="R3103" s="194"/>
      <c r="S3103" s="58">
        <f>(Table4[[#This Row],[سعر يومية السائق]]*Table4[[#This Row],[عدد الدورات ]])-SUM(Table4[[#This Row],[سلف ]:[خصم ]])+Table4[[#This Row],[اضافي ]]</f>
        <v>0</v>
      </c>
      <c r="U3103" s="58">
        <f>Table4[[#This Row],[ سعر اليومية ]]*Table4[[#This Row],[عدد الدورات ]]-Table4[[#This Row],[سعر يومية السائق]]*L3103</f>
        <v>0</v>
      </c>
      <c r="V3103" s="58">
        <f>U3103-Table4[[#This Row],[W/H  3%]]</f>
        <v>0</v>
      </c>
      <c r="W3103" s="66" t="str">
        <f>Table4[[#This Row],[اليوم]]&amp;Table4[[#This Row],[الشهر ]]&amp;Table4[[#This Row],[العام]]</f>
        <v/>
      </c>
      <c r="X3103" s="66" t="s">
        <v>304</v>
      </c>
    </row>
    <row r="3104" spans="1:24" x14ac:dyDescent="0.3">
      <c r="A3104" s="62"/>
      <c r="B3104" s="62"/>
      <c r="C3104" s="62"/>
      <c r="D3104" s="41" t="e">
        <f t="shared" si="133"/>
        <v>#N/A</v>
      </c>
      <c r="E3104" s="4"/>
      <c r="F3104" s="41" t="e">
        <f>VLOOKUP(E3104,mapping!C:J,2,FALSE)</f>
        <v>#N/A</v>
      </c>
      <c r="G3104" s="41">
        <f>IFERROR(VLOOKUP(F3104,mapping!$D$3:$J$200,2,FALSE),0)</f>
        <v>0</v>
      </c>
      <c r="H3104" s="41">
        <f>IFERROR(VLOOKUP(F3104,mapping!$D$3:$J$200,3,FALSE),0)</f>
        <v>0</v>
      </c>
      <c r="I3104" s="41">
        <f>IFERROR(VLOOKUP(F3104,mapping!$D$3:$J$200,4,FALSE),0)</f>
        <v>0</v>
      </c>
      <c r="J3104" s="41">
        <f>IFERROR(VLOOKUP(F3104,mapping!$D$3:$J$200,5,FALSE),0)</f>
        <v>0</v>
      </c>
      <c r="K3104" s="63">
        <f>IF(W3104=mapping!$N$1,IFERROR(VLOOKUP(Table4[[#This Row],[Column1]],mapping!A:L,11,FALSE),0),IF(W3104&gt;mapping!$N$1,IFERROR(VLOOKUP(Table4[[#This Row],[Column1]],mapping!A:L,11,FALSE),0),))</f>
        <v>0</v>
      </c>
      <c r="L3104" s="139"/>
      <c r="M3104" s="60">
        <f>IF(W3104=mapping!$N$1,IFERROR(VLOOKUP(Table4[[#This Row],[Column1]],mapping!A:L,12,FALSE),0),IF(W3104&gt;mapping!$N$1,IFERROR(VLOOKUP(Table4[[#This Row],[Column1]],mapping!A:L,12,FALSE),0),0))</f>
        <v>0</v>
      </c>
      <c r="N3104" s="58">
        <f>Table4[[#This Row],[ سعر اليومية ]]*3%*Table4[[#This Row],[عدد الدورات ]]</f>
        <v>0</v>
      </c>
      <c r="O3104" s="56">
        <f>Table4[[#This Row],[ سعر اليومية ]]*Table4[[#This Row],[عدد الدورات ]]-N3104</f>
        <v>0</v>
      </c>
      <c r="P3104" s="194"/>
      <c r="Q3104" s="194"/>
      <c r="R3104" s="194"/>
      <c r="S3104" s="58">
        <f>(Table4[[#This Row],[سعر يومية السائق]]*Table4[[#This Row],[عدد الدورات ]])-SUM(Table4[[#This Row],[سلف ]:[خصم ]])+Table4[[#This Row],[اضافي ]]</f>
        <v>0</v>
      </c>
      <c r="U3104" s="58">
        <f>Table4[[#This Row],[ سعر اليومية ]]*Table4[[#This Row],[عدد الدورات ]]-Table4[[#This Row],[سعر يومية السائق]]*L3104</f>
        <v>0</v>
      </c>
      <c r="V3104" s="58">
        <f>U3104-Table4[[#This Row],[W/H  3%]]</f>
        <v>0</v>
      </c>
      <c r="W3104" s="66" t="str">
        <f>Table4[[#This Row],[اليوم]]&amp;Table4[[#This Row],[الشهر ]]&amp;Table4[[#This Row],[العام]]</f>
        <v/>
      </c>
      <c r="X3104" s="66" t="s">
        <v>304</v>
      </c>
    </row>
    <row r="3105" spans="1:24" x14ac:dyDescent="0.3">
      <c r="A3105" s="62"/>
      <c r="B3105" s="62"/>
      <c r="C3105" s="62"/>
      <c r="D3105" s="41" t="e">
        <f t="shared" si="133"/>
        <v>#N/A</v>
      </c>
      <c r="E3105" s="4"/>
      <c r="F3105" s="41" t="e">
        <f>VLOOKUP(E3105,mapping!C:J,2,FALSE)</f>
        <v>#N/A</v>
      </c>
      <c r="G3105" s="41">
        <f>IFERROR(VLOOKUP(F3105,mapping!$D$3:$J$200,2,FALSE),0)</f>
        <v>0</v>
      </c>
      <c r="H3105" s="41">
        <f>IFERROR(VLOOKUP(F3105,mapping!$D$3:$J$200,3,FALSE),0)</f>
        <v>0</v>
      </c>
      <c r="I3105" s="41">
        <f>IFERROR(VLOOKUP(F3105,mapping!$D$3:$J$200,4,FALSE),0)</f>
        <v>0</v>
      </c>
      <c r="J3105" s="41">
        <f>IFERROR(VLOOKUP(F3105,mapping!$D$3:$J$200,5,FALSE),0)</f>
        <v>0</v>
      </c>
      <c r="K3105" s="63">
        <f>IF(W3105=mapping!$N$1,IFERROR(VLOOKUP(Table4[[#This Row],[Column1]],mapping!A:L,11,FALSE),0),IF(W3105&gt;mapping!$N$1,IFERROR(VLOOKUP(Table4[[#This Row],[Column1]],mapping!A:L,11,FALSE),0),))</f>
        <v>0</v>
      </c>
      <c r="L3105" s="139"/>
      <c r="M3105" s="60">
        <f>IF(W3105=mapping!$N$1,IFERROR(VLOOKUP(Table4[[#This Row],[Column1]],mapping!A:L,12,FALSE),0),IF(W3105&gt;mapping!$N$1,IFERROR(VLOOKUP(Table4[[#This Row],[Column1]],mapping!A:L,12,FALSE),0),0))</f>
        <v>0</v>
      </c>
      <c r="N3105" s="58">
        <f>Table4[[#This Row],[ سعر اليومية ]]*3%*Table4[[#This Row],[عدد الدورات ]]</f>
        <v>0</v>
      </c>
      <c r="O3105" s="56">
        <f>Table4[[#This Row],[ سعر اليومية ]]*Table4[[#This Row],[عدد الدورات ]]-N3105</f>
        <v>0</v>
      </c>
      <c r="P3105" s="194"/>
      <c r="Q3105" s="194"/>
      <c r="R3105" s="194"/>
      <c r="S3105" s="58">
        <f>(Table4[[#This Row],[سعر يومية السائق]]*Table4[[#This Row],[عدد الدورات ]])-SUM(Table4[[#This Row],[سلف ]:[خصم ]])+Table4[[#This Row],[اضافي ]]</f>
        <v>0</v>
      </c>
      <c r="U3105" s="58">
        <f>Table4[[#This Row],[ سعر اليومية ]]*Table4[[#This Row],[عدد الدورات ]]-Table4[[#This Row],[سعر يومية السائق]]*L3105</f>
        <v>0</v>
      </c>
      <c r="V3105" s="58">
        <f>U3105-Table4[[#This Row],[W/H  3%]]</f>
        <v>0</v>
      </c>
      <c r="W3105" s="66" t="str">
        <f>Table4[[#This Row],[اليوم]]&amp;Table4[[#This Row],[الشهر ]]&amp;Table4[[#This Row],[العام]]</f>
        <v/>
      </c>
      <c r="X3105" s="66" t="s">
        <v>304</v>
      </c>
    </row>
    <row r="3106" spans="1:24" x14ac:dyDescent="0.3">
      <c r="A3106" s="62"/>
      <c r="B3106" s="62"/>
      <c r="C3106" s="62"/>
      <c r="D3106" s="41" t="e">
        <f t="shared" si="133"/>
        <v>#N/A</v>
      </c>
      <c r="E3106" s="4"/>
      <c r="F3106" s="41" t="e">
        <f>VLOOKUP(E3106,mapping!C:J,2,FALSE)</f>
        <v>#N/A</v>
      </c>
      <c r="G3106" s="41">
        <f>IFERROR(VLOOKUP(F3106,mapping!$D$3:$J$200,2,FALSE),0)</f>
        <v>0</v>
      </c>
      <c r="H3106" s="41">
        <f>IFERROR(VLOOKUP(F3106,mapping!$D$3:$J$200,3,FALSE),0)</f>
        <v>0</v>
      </c>
      <c r="I3106" s="41">
        <f>IFERROR(VLOOKUP(F3106,mapping!$D$3:$J$200,4,FALSE),0)</f>
        <v>0</v>
      </c>
      <c r="J3106" s="41">
        <f>IFERROR(VLOOKUP(F3106,mapping!$D$3:$J$200,5,FALSE),0)</f>
        <v>0</v>
      </c>
      <c r="K3106" s="63">
        <f>IF(W3106=mapping!$N$1,IFERROR(VLOOKUP(Table4[[#This Row],[Column1]],mapping!A:L,11,FALSE),0),IF(W3106&gt;mapping!$N$1,IFERROR(VLOOKUP(Table4[[#This Row],[Column1]],mapping!A:L,11,FALSE),0),))</f>
        <v>0</v>
      </c>
      <c r="L3106" s="139"/>
      <c r="M3106" s="60">
        <f>IF(W3106=mapping!$N$1,IFERROR(VLOOKUP(Table4[[#This Row],[Column1]],mapping!A:L,12,FALSE),0),IF(W3106&gt;mapping!$N$1,IFERROR(VLOOKUP(Table4[[#This Row],[Column1]],mapping!A:L,12,FALSE),0),0))</f>
        <v>0</v>
      </c>
      <c r="N3106" s="58">
        <f>Table4[[#This Row],[ سعر اليومية ]]*3%*Table4[[#This Row],[عدد الدورات ]]</f>
        <v>0</v>
      </c>
      <c r="O3106" s="56">
        <f>Table4[[#This Row],[ سعر اليومية ]]*Table4[[#This Row],[عدد الدورات ]]-N3106</f>
        <v>0</v>
      </c>
      <c r="P3106" s="194"/>
      <c r="Q3106" s="194"/>
      <c r="R3106" s="194"/>
      <c r="S3106" s="58">
        <f>(Table4[[#This Row],[سعر يومية السائق]]*Table4[[#This Row],[عدد الدورات ]])-SUM(Table4[[#This Row],[سلف ]:[خصم ]])+Table4[[#This Row],[اضافي ]]</f>
        <v>0</v>
      </c>
      <c r="U3106" s="58">
        <f>Table4[[#This Row],[ سعر اليومية ]]*Table4[[#This Row],[عدد الدورات ]]-Table4[[#This Row],[سعر يومية السائق]]*L3106</f>
        <v>0</v>
      </c>
      <c r="V3106" s="58">
        <f>U3106-Table4[[#This Row],[W/H  3%]]</f>
        <v>0</v>
      </c>
      <c r="W3106" s="66" t="str">
        <f>Table4[[#This Row],[اليوم]]&amp;Table4[[#This Row],[الشهر ]]&amp;Table4[[#This Row],[العام]]</f>
        <v/>
      </c>
      <c r="X3106" s="66" t="s">
        <v>304</v>
      </c>
    </row>
    <row r="3107" spans="1:24" x14ac:dyDescent="0.3">
      <c r="A3107" s="62"/>
      <c r="B3107" s="62"/>
      <c r="C3107" s="62"/>
      <c r="D3107" s="41" t="e">
        <f t="shared" si="133"/>
        <v>#N/A</v>
      </c>
      <c r="E3107" s="4"/>
      <c r="F3107" s="41" t="e">
        <f>VLOOKUP(E3107,mapping!C:J,2,FALSE)</f>
        <v>#N/A</v>
      </c>
      <c r="G3107" s="41">
        <f>IFERROR(VLOOKUP(F3107,mapping!$D$3:$J$200,2,FALSE),0)</f>
        <v>0</v>
      </c>
      <c r="H3107" s="41">
        <f>IFERROR(VLOOKUP(F3107,mapping!$D$3:$J$200,3,FALSE),0)</f>
        <v>0</v>
      </c>
      <c r="I3107" s="41">
        <f>IFERROR(VLOOKUP(F3107,mapping!$D$3:$J$200,4,FALSE),0)</f>
        <v>0</v>
      </c>
      <c r="J3107" s="41">
        <f>IFERROR(VLOOKUP(F3107,mapping!$D$3:$J$200,5,FALSE),0)</f>
        <v>0</v>
      </c>
      <c r="K3107" s="63">
        <f>IF(W3107=mapping!$N$1,IFERROR(VLOOKUP(Table4[[#This Row],[Column1]],mapping!A:L,11,FALSE),0),IF(W3107&gt;mapping!$N$1,IFERROR(VLOOKUP(Table4[[#This Row],[Column1]],mapping!A:L,11,FALSE),0),))</f>
        <v>0</v>
      </c>
      <c r="L3107" s="139"/>
      <c r="M3107" s="60">
        <f>IF(W3107=mapping!$N$1,IFERROR(VLOOKUP(Table4[[#This Row],[Column1]],mapping!A:L,12,FALSE),0),IF(W3107&gt;mapping!$N$1,IFERROR(VLOOKUP(Table4[[#This Row],[Column1]],mapping!A:L,12,FALSE),0),0))</f>
        <v>0</v>
      </c>
      <c r="N3107" s="58">
        <f>Table4[[#This Row],[ سعر اليومية ]]*3%*Table4[[#This Row],[عدد الدورات ]]</f>
        <v>0</v>
      </c>
      <c r="O3107" s="56">
        <f>Table4[[#This Row],[ سعر اليومية ]]*Table4[[#This Row],[عدد الدورات ]]-N3107</f>
        <v>0</v>
      </c>
      <c r="P3107" s="194"/>
      <c r="Q3107" s="194"/>
      <c r="R3107" s="194"/>
      <c r="S3107" s="58">
        <f>(Table4[[#This Row],[سعر يومية السائق]]*Table4[[#This Row],[عدد الدورات ]])-SUM(Table4[[#This Row],[سلف ]:[خصم ]])+Table4[[#This Row],[اضافي ]]</f>
        <v>0</v>
      </c>
      <c r="U3107" s="58">
        <f>Table4[[#This Row],[ سعر اليومية ]]*Table4[[#This Row],[عدد الدورات ]]-Table4[[#This Row],[سعر يومية السائق]]*L3107</f>
        <v>0</v>
      </c>
      <c r="V3107" s="58">
        <f>U3107-Table4[[#This Row],[W/H  3%]]</f>
        <v>0</v>
      </c>
      <c r="W3107" s="66" t="str">
        <f>Table4[[#This Row],[اليوم]]&amp;Table4[[#This Row],[الشهر ]]&amp;Table4[[#This Row],[العام]]</f>
        <v/>
      </c>
      <c r="X3107" s="66" t="s">
        <v>304</v>
      </c>
    </row>
    <row r="3108" spans="1:24" x14ac:dyDescent="0.3">
      <c r="A3108" s="62"/>
      <c r="B3108" s="62"/>
      <c r="C3108" s="62"/>
      <c r="D3108" s="41" t="e">
        <f t="shared" si="133"/>
        <v>#N/A</v>
      </c>
      <c r="E3108" s="4"/>
      <c r="F3108" s="41" t="e">
        <f>VLOOKUP(E3108,mapping!C:J,2,FALSE)</f>
        <v>#N/A</v>
      </c>
      <c r="G3108" s="41">
        <f>IFERROR(VLOOKUP(F3108,mapping!$D$3:$J$200,2,FALSE),0)</f>
        <v>0</v>
      </c>
      <c r="H3108" s="41">
        <f>IFERROR(VLOOKUP(F3108,mapping!$D$3:$J$200,3,FALSE),0)</f>
        <v>0</v>
      </c>
      <c r="I3108" s="41">
        <f>IFERROR(VLOOKUP(F3108,mapping!$D$3:$J$200,4,FALSE),0)</f>
        <v>0</v>
      </c>
      <c r="J3108" s="41">
        <f>IFERROR(VLOOKUP(F3108,mapping!$D$3:$J$200,5,FALSE),0)</f>
        <v>0</v>
      </c>
      <c r="K3108" s="63">
        <f>IF(W3108=mapping!$N$1,IFERROR(VLOOKUP(Table4[[#This Row],[Column1]],mapping!A:L,11,FALSE),0),IF(W3108&gt;mapping!$N$1,IFERROR(VLOOKUP(Table4[[#This Row],[Column1]],mapping!A:L,11,FALSE),0),))</f>
        <v>0</v>
      </c>
      <c r="L3108" s="139"/>
      <c r="M3108" s="60">
        <f>IF(W3108=mapping!$N$1,IFERROR(VLOOKUP(Table4[[#This Row],[Column1]],mapping!A:L,12,FALSE),0),IF(W3108&gt;mapping!$N$1,IFERROR(VLOOKUP(Table4[[#This Row],[Column1]],mapping!A:L,12,FALSE),0),0))</f>
        <v>0</v>
      </c>
      <c r="N3108" s="58">
        <f>Table4[[#This Row],[ سعر اليومية ]]*3%*Table4[[#This Row],[عدد الدورات ]]</f>
        <v>0</v>
      </c>
      <c r="O3108" s="56">
        <f>Table4[[#This Row],[ سعر اليومية ]]*Table4[[#This Row],[عدد الدورات ]]-N3108</f>
        <v>0</v>
      </c>
      <c r="P3108" s="194"/>
      <c r="Q3108" s="194"/>
      <c r="R3108" s="194"/>
      <c r="S3108" s="58">
        <f>(Table4[[#This Row],[سعر يومية السائق]]*Table4[[#This Row],[عدد الدورات ]])-SUM(Table4[[#This Row],[سلف ]:[خصم ]])+Table4[[#This Row],[اضافي ]]</f>
        <v>0</v>
      </c>
      <c r="U3108" s="58">
        <f>Table4[[#This Row],[ سعر اليومية ]]*Table4[[#This Row],[عدد الدورات ]]-Table4[[#This Row],[سعر يومية السائق]]*L3108</f>
        <v>0</v>
      </c>
      <c r="V3108" s="58">
        <f>U3108-Table4[[#This Row],[W/H  3%]]</f>
        <v>0</v>
      </c>
      <c r="W3108" s="66" t="str">
        <f>Table4[[#This Row],[اليوم]]&amp;Table4[[#This Row],[الشهر ]]&amp;Table4[[#This Row],[العام]]</f>
        <v/>
      </c>
      <c r="X3108" s="66" t="s">
        <v>304</v>
      </c>
    </row>
    <row r="3109" spans="1:24" x14ac:dyDescent="0.3">
      <c r="A3109" s="62"/>
      <c r="B3109" s="62"/>
      <c r="C3109" s="62"/>
      <c r="D3109" s="41" t="e">
        <f t="shared" si="133"/>
        <v>#N/A</v>
      </c>
      <c r="E3109" s="4"/>
      <c r="F3109" s="41" t="e">
        <f>VLOOKUP(E3109,mapping!C:J,2,FALSE)</f>
        <v>#N/A</v>
      </c>
      <c r="G3109" s="41">
        <f>IFERROR(VLOOKUP(F3109,mapping!$D$3:$J$200,2,FALSE),0)</f>
        <v>0</v>
      </c>
      <c r="H3109" s="41">
        <f>IFERROR(VLOOKUP(F3109,mapping!$D$3:$J$200,3,FALSE),0)</f>
        <v>0</v>
      </c>
      <c r="I3109" s="41">
        <f>IFERROR(VLOOKUP(F3109,mapping!$D$3:$J$200,4,FALSE),0)</f>
        <v>0</v>
      </c>
      <c r="J3109" s="41">
        <f>IFERROR(VLOOKUP(F3109,mapping!$D$3:$J$200,5,FALSE),0)</f>
        <v>0</v>
      </c>
      <c r="K3109" s="63">
        <f>IF(W3109=mapping!$N$1,IFERROR(VLOOKUP(Table4[[#This Row],[Column1]],mapping!A:L,11,FALSE),0),IF(W3109&gt;mapping!$N$1,IFERROR(VLOOKUP(Table4[[#This Row],[Column1]],mapping!A:L,11,FALSE),0),))</f>
        <v>0</v>
      </c>
      <c r="L3109" s="139"/>
      <c r="M3109" s="60">
        <f>IF(W3109=mapping!$N$1,IFERROR(VLOOKUP(Table4[[#This Row],[Column1]],mapping!A:L,12,FALSE),0),IF(W3109&gt;mapping!$N$1,IFERROR(VLOOKUP(Table4[[#This Row],[Column1]],mapping!A:L,12,FALSE),0),0))</f>
        <v>0</v>
      </c>
      <c r="N3109" s="58">
        <f>Table4[[#This Row],[ سعر اليومية ]]*3%*Table4[[#This Row],[عدد الدورات ]]</f>
        <v>0</v>
      </c>
      <c r="O3109" s="56">
        <f>Table4[[#This Row],[ سعر اليومية ]]*Table4[[#This Row],[عدد الدورات ]]-N3109</f>
        <v>0</v>
      </c>
      <c r="P3109" s="194"/>
      <c r="Q3109" s="194"/>
      <c r="R3109" s="194"/>
      <c r="S3109" s="58">
        <f>(Table4[[#This Row],[سعر يومية السائق]]*Table4[[#This Row],[عدد الدورات ]])-SUM(Table4[[#This Row],[سلف ]:[خصم ]])+Table4[[#This Row],[اضافي ]]</f>
        <v>0</v>
      </c>
      <c r="U3109" s="58">
        <f>Table4[[#This Row],[ سعر اليومية ]]*Table4[[#This Row],[عدد الدورات ]]-Table4[[#This Row],[سعر يومية السائق]]*L3109</f>
        <v>0</v>
      </c>
      <c r="V3109" s="58">
        <f>U3109-Table4[[#This Row],[W/H  3%]]</f>
        <v>0</v>
      </c>
      <c r="W3109" s="66" t="str">
        <f>Table4[[#This Row],[اليوم]]&amp;Table4[[#This Row],[الشهر ]]&amp;Table4[[#This Row],[العام]]</f>
        <v/>
      </c>
      <c r="X3109" s="66" t="s">
        <v>304</v>
      </c>
    </row>
    <row r="3110" spans="1:24" x14ac:dyDescent="0.3">
      <c r="A3110" s="62"/>
      <c r="B3110" s="62"/>
      <c r="C3110" s="62"/>
      <c r="D3110" s="41" t="e">
        <f t="shared" si="133"/>
        <v>#N/A</v>
      </c>
      <c r="E3110" s="4"/>
      <c r="F3110" s="41" t="e">
        <f>VLOOKUP(E3110,mapping!C:J,2,FALSE)</f>
        <v>#N/A</v>
      </c>
      <c r="G3110" s="41">
        <f>IFERROR(VLOOKUP(F3110,mapping!$D$3:$J$200,2,FALSE),0)</f>
        <v>0</v>
      </c>
      <c r="H3110" s="41">
        <f>IFERROR(VLOOKUP(F3110,mapping!$D$3:$J$200,3,FALSE),0)</f>
        <v>0</v>
      </c>
      <c r="I3110" s="41">
        <f>IFERROR(VLOOKUP(F3110,mapping!$D$3:$J$200,4,FALSE),0)</f>
        <v>0</v>
      </c>
      <c r="J3110" s="41">
        <f>IFERROR(VLOOKUP(F3110,mapping!$D$3:$J$200,5,FALSE),0)</f>
        <v>0</v>
      </c>
      <c r="K3110" s="63">
        <f>IF(W3110=mapping!$N$1,IFERROR(VLOOKUP(Table4[[#This Row],[Column1]],mapping!A:L,11,FALSE),0),IF(W3110&gt;mapping!$N$1,IFERROR(VLOOKUP(Table4[[#This Row],[Column1]],mapping!A:L,11,FALSE),0),))</f>
        <v>0</v>
      </c>
      <c r="L3110" s="139"/>
      <c r="M3110" s="60">
        <f>IF(W3110=mapping!$N$1,IFERROR(VLOOKUP(Table4[[#This Row],[Column1]],mapping!A:L,12,FALSE),0),IF(W3110&gt;mapping!$N$1,IFERROR(VLOOKUP(Table4[[#This Row],[Column1]],mapping!A:L,12,FALSE),0),0))</f>
        <v>0</v>
      </c>
      <c r="N3110" s="58">
        <f>Table4[[#This Row],[ سعر اليومية ]]*3%*Table4[[#This Row],[عدد الدورات ]]</f>
        <v>0</v>
      </c>
      <c r="O3110" s="56">
        <f>Table4[[#This Row],[ سعر اليومية ]]*Table4[[#This Row],[عدد الدورات ]]-N3110</f>
        <v>0</v>
      </c>
      <c r="P3110" s="194"/>
      <c r="Q3110" s="194"/>
      <c r="R3110" s="194"/>
      <c r="S3110" s="58">
        <f>(Table4[[#This Row],[سعر يومية السائق]]*Table4[[#This Row],[عدد الدورات ]])-SUM(Table4[[#This Row],[سلف ]:[خصم ]])+Table4[[#This Row],[اضافي ]]</f>
        <v>0</v>
      </c>
      <c r="U3110" s="58">
        <f>Table4[[#This Row],[ سعر اليومية ]]*Table4[[#This Row],[عدد الدورات ]]-Table4[[#This Row],[سعر يومية السائق]]*L3110</f>
        <v>0</v>
      </c>
      <c r="V3110" s="58">
        <f>U3110-Table4[[#This Row],[W/H  3%]]</f>
        <v>0</v>
      </c>
      <c r="W3110" s="66" t="str">
        <f>Table4[[#This Row],[اليوم]]&amp;Table4[[#This Row],[الشهر ]]&amp;Table4[[#This Row],[العام]]</f>
        <v/>
      </c>
      <c r="X3110" s="66" t="s">
        <v>304</v>
      </c>
    </row>
    <row r="3111" spans="1:24" x14ac:dyDescent="0.3">
      <c r="A3111" s="62"/>
      <c r="B3111" s="62"/>
      <c r="C3111" s="62"/>
      <c r="D3111" s="41" t="e">
        <f t="shared" si="133"/>
        <v>#N/A</v>
      </c>
      <c r="E3111" s="4"/>
      <c r="F3111" s="41" t="e">
        <f>VLOOKUP(E3111,mapping!C:J,2,FALSE)</f>
        <v>#N/A</v>
      </c>
      <c r="G3111" s="41">
        <f>IFERROR(VLOOKUP(F3111,mapping!$D$3:$J$200,2,FALSE),0)</f>
        <v>0</v>
      </c>
      <c r="H3111" s="41">
        <f>IFERROR(VLOOKUP(F3111,mapping!$D$3:$J$200,3,FALSE),0)</f>
        <v>0</v>
      </c>
      <c r="I3111" s="41">
        <f>IFERROR(VLOOKUP(F3111,mapping!$D$3:$J$200,4,FALSE),0)</f>
        <v>0</v>
      </c>
      <c r="J3111" s="41">
        <f>IFERROR(VLOOKUP(F3111,mapping!$D$3:$J$200,5,FALSE),0)</f>
        <v>0</v>
      </c>
      <c r="K3111" s="63">
        <f>IF(W3111=mapping!$N$1,IFERROR(VLOOKUP(Table4[[#This Row],[Column1]],mapping!A:L,11,FALSE),0),IF(W3111&gt;mapping!$N$1,IFERROR(VLOOKUP(Table4[[#This Row],[Column1]],mapping!A:L,11,FALSE),0),))</f>
        <v>0</v>
      </c>
      <c r="L3111" s="139"/>
      <c r="M3111" s="60">
        <f>IF(W3111=mapping!$N$1,IFERROR(VLOOKUP(Table4[[#This Row],[Column1]],mapping!A:L,12,FALSE),0),IF(W3111&gt;mapping!$N$1,IFERROR(VLOOKUP(Table4[[#This Row],[Column1]],mapping!A:L,12,FALSE),0),0))</f>
        <v>0</v>
      </c>
      <c r="N3111" s="58">
        <f>Table4[[#This Row],[ سعر اليومية ]]*3%*Table4[[#This Row],[عدد الدورات ]]</f>
        <v>0</v>
      </c>
      <c r="O3111" s="56">
        <f>Table4[[#This Row],[ سعر اليومية ]]*Table4[[#This Row],[عدد الدورات ]]-N3111</f>
        <v>0</v>
      </c>
      <c r="P3111" s="194"/>
      <c r="Q3111" s="194"/>
      <c r="R3111" s="194"/>
      <c r="S3111" s="58">
        <f>(Table4[[#This Row],[سعر يومية السائق]]*Table4[[#This Row],[عدد الدورات ]])-SUM(Table4[[#This Row],[سلف ]:[خصم ]])+Table4[[#This Row],[اضافي ]]</f>
        <v>0</v>
      </c>
      <c r="U3111" s="58">
        <f>Table4[[#This Row],[ سعر اليومية ]]*Table4[[#This Row],[عدد الدورات ]]-Table4[[#This Row],[سعر يومية السائق]]*L3111</f>
        <v>0</v>
      </c>
      <c r="V3111" s="58">
        <f>U3111-Table4[[#This Row],[W/H  3%]]</f>
        <v>0</v>
      </c>
      <c r="W3111" s="66" t="str">
        <f>Table4[[#This Row],[اليوم]]&amp;Table4[[#This Row],[الشهر ]]&amp;Table4[[#This Row],[العام]]</f>
        <v/>
      </c>
      <c r="X3111" s="66" t="s">
        <v>304</v>
      </c>
    </row>
    <row r="3112" spans="1:24" x14ac:dyDescent="0.3">
      <c r="A3112" s="62"/>
      <c r="B3112" s="62"/>
      <c r="C3112" s="62"/>
      <c r="D3112" s="41" t="e">
        <f t="shared" si="133"/>
        <v>#N/A</v>
      </c>
      <c r="E3112" s="4"/>
      <c r="F3112" s="41" t="e">
        <f>VLOOKUP(E3112,mapping!C:J,2,FALSE)</f>
        <v>#N/A</v>
      </c>
      <c r="G3112" s="41">
        <f>IFERROR(VLOOKUP(F3112,mapping!$D$3:$J$200,2,FALSE),0)</f>
        <v>0</v>
      </c>
      <c r="H3112" s="41">
        <f>IFERROR(VLOOKUP(F3112,mapping!$D$3:$J$200,3,FALSE),0)</f>
        <v>0</v>
      </c>
      <c r="I3112" s="41">
        <f>IFERROR(VLOOKUP(F3112,mapping!$D$3:$J$200,4,FALSE),0)</f>
        <v>0</v>
      </c>
      <c r="J3112" s="41">
        <f>IFERROR(VLOOKUP(F3112,mapping!$D$3:$J$200,5,FALSE),0)</f>
        <v>0</v>
      </c>
      <c r="K3112" s="63">
        <f>IF(W3112=mapping!$N$1,IFERROR(VLOOKUP(Table4[[#This Row],[Column1]],mapping!A:L,11,FALSE),0),IF(W3112&gt;mapping!$N$1,IFERROR(VLOOKUP(Table4[[#This Row],[Column1]],mapping!A:L,11,FALSE),0),))</f>
        <v>0</v>
      </c>
      <c r="L3112" s="139"/>
      <c r="M3112" s="60">
        <f>IF(W3112=mapping!$N$1,IFERROR(VLOOKUP(Table4[[#This Row],[Column1]],mapping!A:L,12,FALSE),0),IF(W3112&gt;mapping!$N$1,IFERROR(VLOOKUP(Table4[[#This Row],[Column1]],mapping!A:L,12,FALSE),0),0))</f>
        <v>0</v>
      </c>
      <c r="N3112" s="58">
        <f>Table4[[#This Row],[ سعر اليومية ]]*3%*Table4[[#This Row],[عدد الدورات ]]</f>
        <v>0</v>
      </c>
      <c r="O3112" s="56">
        <f>Table4[[#This Row],[ سعر اليومية ]]*Table4[[#This Row],[عدد الدورات ]]-N3112</f>
        <v>0</v>
      </c>
      <c r="P3112" s="194"/>
      <c r="Q3112" s="194"/>
      <c r="R3112" s="194"/>
      <c r="S3112" s="58">
        <f>(Table4[[#This Row],[سعر يومية السائق]]*Table4[[#This Row],[عدد الدورات ]])-SUM(Table4[[#This Row],[سلف ]:[خصم ]])+Table4[[#This Row],[اضافي ]]</f>
        <v>0</v>
      </c>
      <c r="U3112" s="58">
        <f>Table4[[#This Row],[ سعر اليومية ]]*Table4[[#This Row],[عدد الدورات ]]-Table4[[#This Row],[سعر يومية السائق]]*L3112</f>
        <v>0</v>
      </c>
      <c r="V3112" s="58">
        <f>U3112-Table4[[#This Row],[W/H  3%]]</f>
        <v>0</v>
      </c>
      <c r="W3112" s="66" t="str">
        <f>Table4[[#This Row],[اليوم]]&amp;Table4[[#This Row],[الشهر ]]&amp;Table4[[#This Row],[العام]]</f>
        <v/>
      </c>
      <c r="X3112" s="66" t="s">
        <v>304</v>
      </c>
    </row>
    <row r="3113" spans="1:24" x14ac:dyDescent="0.3">
      <c r="A3113" s="62"/>
      <c r="B3113" s="62"/>
      <c r="C3113" s="62"/>
      <c r="D3113" s="41" t="e">
        <f t="shared" si="133"/>
        <v>#N/A</v>
      </c>
      <c r="E3113" s="4"/>
      <c r="F3113" s="41" t="e">
        <f>VLOOKUP(E3113,mapping!C:J,2,FALSE)</f>
        <v>#N/A</v>
      </c>
      <c r="G3113" s="41">
        <f>IFERROR(VLOOKUP(F3113,mapping!$D$3:$J$200,2,FALSE),0)</f>
        <v>0</v>
      </c>
      <c r="H3113" s="41">
        <f>IFERROR(VLOOKUP(F3113,mapping!$D$3:$J$200,3,FALSE),0)</f>
        <v>0</v>
      </c>
      <c r="I3113" s="41">
        <f>IFERROR(VLOOKUP(F3113,mapping!$D$3:$J$200,4,FALSE),0)</f>
        <v>0</v>
      </c>
      <c r="J3113" s="41">
        <f>IFERROR(VLOOKUP(F3113,mapping!$D$3:$J$200,5,FALSE),0)</f>
        <v>0</v>
      </c>
      <c r="K3113" s="63">
        <f>IF(W3113=mapping!$N$1,IFERROR(VLOOKUP(Table4[[#This Row],[Column1]],mapping!A:L,11,FALSE),0),IF(W3113&gt;mapping!$N$1,IFERROR(VLOOKUP(Table4[[#This Row],[Column1]],mapping!A:L,11,FALSE),0),))</f>
        <v>0</v>
      </c>
      <c r="L3113" s="139"/>
      <c r="M3113" s="60">
        <f>IF(W3113=mapping!$N$1,IFERROR(VLOOKUP(Table4[[#This Row],[Column1]],mapping!A:L,12,FALSE),0),IF(W3113&gt;mapping!$N$1,IFERROR(VLOOKUP(Table4[[#This Row],[Column1]],mapping!A:L,12,FALSE),0),0))</f>
        <v>0</v>
      </c>
      <c r="N3113" s="58">
        <f>Table4[[#This Row],[ سعر اليومية ]]*3%*Table4[[#This Row],[عدد الدورات ]]</f>
        <v>0</v>
      </c>
      <c r="O3113" s="56">
        <f>Table4[[#This Row],[ سعر اليومية ]]*Table4[[#This Row],[عدد الدورات ]]-N3113</f>
        <v>0</v>
      </c>
      <c r="P3113" s="194"/>
      <c r="Q3113" s="194"/>
      <c r="R3113" s="194"/>
      <c r="S3113" s="58">
        <f>(Table4[[#This Row],[سعر يومية السائق]]*Table4[[#This Row],[عدد الدورات ]])-SUM(Table4[[#This Row],[سلف ]:[خصم ]])+Table4[[#This Row],[اضافي ]]</f>
        <v>0</v>
      </c>
      <c r="U3113" s="58">
        <f>Table4[[#This Row],[ سعر اليومية ]]*Table4[[#This Row],[عدد الدورات ]]-Table4[[#This Row],[سعر يومية السائق]]*L3113</f>
        <v>0</v>
      </c>
      <c r="V3113" s="58">
        <f>U3113-Table4[[#This Row],[W/H  3%]]</f>
        <v>0</v>
      </c>
      <c r="W3113" s="66" t="str">
        <f>Table4[[#This Row],[اليوم]]&amp;Table4[[#This Row],[الشهر ]]&amp;Table4[[#This Row],[العام]]</f>
        <v/>
      </c>
      <c r="X3113" s="66" t="s">
        <v>304</v>
      </c>
    </row>
    <row r="3114" spans="1:24" x14ac:dyDescent="0.3">
      <c r="A3114" s="62"/>
      <c r="B3114" s="62"/>
      <c r="C3114" s="62"/>
      <c r="D3114" s="41" t="e">
        <f t="shared" si="133"/>
        <v>#N/A</v>
      </c>
      <c r="E3114" s="4"/>
      <c r="F3114" s="41" t="e">
        <f>VLOOKUP(E3114,mapping!C:J,2,FALSE)</f>
        <v>#N/A</v>
      </c>
      <c r="G3114" s="41">
        <f>IFERROR(VLOOKUP(F3114,mapping!$D$3:$J$200,2,FALSE),0)</f>
        <v>0</v>
      </c>
      <c r="H3114" s="41">
        <f>IFERROR(VLOOKUP(F3114,mapping!$D$3:$J$200,3,FALSE),0)</f>
        <v>0</v>
      </c>
      <c r="I3114" s="41">
        <f>IFERROR(VLOOKUP(F3114,mapping!$D$3:$J$200,4,FALSE),0)</f>
        <v>0</v>
      </c>
      <c r="J3114" s="41">
        <f>IFERROR(VLOOKUP(F3114,mapping!$D$3:$J$200,5,FALSE),0)</f>
        <v>0</v>
      </c>
      <c r="K3114" s="63">
        <f>IF(W3114=mapping!$N$1,IFERROR(VLOOKUP(Table4[[#This Row],[Column1]],mapping!A:L,11,FALSE),0),IF(W3114&gt;mapping!$N$1,IFERROR(VLOOKUP(Table4[[#This Row],[Column1]],mapping!A:L,11,FALSE),0),))</f>
        <v>0</v>
      </c>
      <c r="L3114" s="139"/>
      <c r="M3114" s="60">
        <f>IF(W3114=mapping!$N$1,IFERROR(VLOOKUP(Table4[[#This Row],[Column1]],mapping!A:L,12,FALSE),0),IF(W3114&gt;mapping!$N$1,IFERROR(VLOOKUP(Table4[[#This Row],[Column1]],mapping!A:L,12,FALSE),0),0))</f>
        <v>0</v>
      </c>
      <c r="N3114" s="58">
        <f>Table4[[#This Row],[ سعر اليومية ]]*3%*Table4[[#This Row],[عدد الدورات ]]</f>
        <v>0</v>
      </c>
      <c r="O3114" s="56">
        <f>Table4[[#This Row],[ سعر اليومية ]]*Table4[[#This Row],[عدد الدورات ]]-N3114</f>
        <v>0</v>
      </c>
      <c r="P3114" s="194"/>
      <c r="Q3114" s="194"/>
      <c r="R3114" s="194"/>
      <c r="S3114" s="58">
        <f>(Table4[[#This Row],[سعر يومية السائق]]*Table4[[#This Row],[عدد الدورات ]])-SUM(Table4[[#This Row],[سلف ]:[خصم ]])+Table4[[#This Row],[اضافي ]]</f>
        <v>0</v>
      </c>
      <c r="U3114" s="58">
        <f>Table4[[#This Row],[ سعر اليومية ]]*Table4[[#This Row],[عدد الدورات ]]-Table4[[#This Row],[سعر يومية السائق]]*L3114</f>
        <v>0</v>
      </c>
      <c r="V3114" s="58">
        <f>U3114-Table4[[#This Row],[W/H  3%]]</f>
        <v>0</v>
      </c>
      <c r="W3114" s="66" t="str">
        <f>Table4[[#This Row],[اليوم]]&amp;Table4[[#This Row],[الشهر ]]&amp;Table4[[#This Row],[العام]]</f>
        <v/>
      </c>
      <c r="X3114" s="66" t="s">
        <v>304</v>
      </c>
    </row>
    <row r="3115" spans="1:24" x14ac:dyDescent="0.3">
      <c r="A3115" s="62"/>
      <c r="B3115" s="62"/>
      <c r="C3115" s="62"/>
      <c r="D3115" s="41" t="e">
        <f t="shared" si="133"/>
        <v>#N/A</v>
      </c>
      <c r="E3115" s="4"/>
      <c r="F3115" s="41" t="e">
        <f>VLOOKUP(E3115,mapping!C:J,2,FALSE)</f>
        <v>#N/A</v>
      </c>
      <c r="G3115" s="41">
        <f>IFERROR(VLOOKUP(F3115,mapping!$D$3:$J$200,2,FALSE),0)</f>
        <v>0</v>
      </c>
      <c r="H3115" s="41">
        <f>IFERROR(VLOOKUP(F3115,mapping!$D$3:$J$200,3,FALSE),0)</f>
        <v>0</v>
      </c>
      <c r="I3115" s="41">
        <f>IFERROR(VLOOKUP(F3115,mapping!$D$3:$J$200,4,FALSE),0)</f>
        <v>0</v>
      </c>
      <c r="J3115" s="41">
        <f>IFERROR(VLOOKUP(F3115,mapping!$D$3:$J$200,5,FALSE),0)</f>
        <v>0</v>
      </c>
      <c r="K3115" s="63">
        <f>IF(W3115=mapping!$N$1,IFERROR(VLOOKUP(Table4[[#This Row],[Column1]],mapping!A:L,11,FALSE),0),IF(W3115&gt;mapping!$N$1,IFERROR(VLOOKUP(Table4[[#This Row],[Column1]],mapping!A:L,11,FALSE),0),))</f>
        <v>0</v>
      </c>
      <c r="L3115" s="139"/>
      <c r="M3115" s="60">
        <f>IF(W3115=mapping!$N$1,IFERROR(VLOOKUP(Table4[[#This Row],[Column1]],mapping!A:L,12,FALSE),0),IF(W3115&gt;mapping!$N$1,IFERROR(VLOOKUP(Table4[[#This Row],[Column1]],mapping!A:L,12,FALSE),0),0))</f>
        <v>0</v>
      </c>
      <c r="N3115" s="58">
        <f>Table4[[#This Row],[ سعر اليومية ]]*3%*Table4[[#This Row],[عدد الدورات ]]</f>
        <v>0</v>
      </c>
      <c r="O3115" s="56">
        <f>Table4[[#This Row],[ سعر اليومية ]]*Table4[[#This Row],[عدد الدورات ]]-N3115</f>
        <v>0</v>
      </c>
      <c r="P3115" s="194"/>
      <c r="Q3115" s="194"/>
      <c r="R3115" s="194"/>
      <c r="S3115" s="58">
        <f>(Table4[[#This Row],[سعر يومية السائق]]*Table4[[#This Row],[عدد الدورات ]])-SUM(Table4[[#This Row],[سلف ]:[خصم ]])+Table4[[#This Row],[اضافي ]]</f>
        <v>0</v>
      </c>
      <c r="U3115" s="58">
        <f>Table4[[#This Row],[ سعر اليومية ]]*Table4[[#This Row],[عدد الدورات ]]-Table4[[#This Row],[سعر يومية السائق]]*L3115</f>
        <v>0</v>
      </c>
      <c r="V3115" s="58">
        <f>U3115-Table4[[#This Row],[W/H  3%]]</f>
        <v>0</v>
      </c>
      <c r="W3115" s="66" t="str">
        <f>Table4[[#This Row],[اليوم]]&amp;Table4[[#This Row],[الشهر ]]&amp;Table4[[#This Row],[العام]]</f>
        <v/>
      </c>
      <c r="X3115" s="66" t="s">
        <v>304</v>
      </c>
    </row>
    <row r="3116" spans="1:24" x14ac:dyDescent="0.3">
      <c r="A3116" s="62"/>
      <c r="B3116" s="62"/>
      <c r="C3116" s="62"/>
      <c r="D3116" s="41" t="e">
        <f t="shared" si="133"/>
        <v>#N/A</v>
      </c>
      <c r="E3116" s="4"/>
      <c r="F3116" s="41" t="e">
        <f>VLOOKUP(E3116,mapping!C:J,2,FALSE)</f>
        <v>#N/A</v>
      </c>
      <c r="G3116" s="41">
        <f>IFERROR(VLOOKUP(F3116,mapping!$D$3:$J$200,2,FALSE),0)</f>
        <v>0</v>
      </c>
      <c r="H3116" s="41">
        <f>IFERROR(VLOOKUP(F3116,mapping!$D$3:$J$200,3,FALSE),0)</f>
        <v>0</v>
      </c>
      <c r="I3116" s="41">
        <f>IFERROR(VLOOKUP(F3116,mapping!$D$3:$J$200,4,FALSE),0)</f>
        <v>0</v>
      </c>
      <c r="J3116" s="41">
        <f>IFERROR(VLOOKUP(F3116,mapping!$D$3:$J$200,5,FALSE),0)</f>
        <v>0</v>
      </c>
      <c r="K3116" s="63">
        <f>IF(W3116=mapping!$N$1,IFERROR(VLOOKUP(Table4[[#This Row],[Column1]],mapping!A:L,11,FALSE),0),IF(W3116&gt;mapping!$N$1,IFERROR(VLOOKUP(Table4[[#This Row],[Column1]],mapping!A:L,11,FALSE),0),))</f>
        <v>0</v>
      </c>
      <c r="L3116" s="139"/>
      <c r="M3116" s="60">
        <f>IF(W3116=mapping!$N$1,IFERROR(VLOOKUP(Table4[[#This Row],[Column1]],mapping!A:L,12,FALSE),0),IF(W3116&gt;mapping!$N$1,IFERROR(VLOOKUP(Table4[[#This Row],[Column1]],mapping!A:L,12,FALSE),0),0))</f>
        <v>0</v>
      </c>
      <c r="N3116" s="58">
        <f>Table4[[#This Row],[ سعر اليومية ]]*3%*Table4[[#This Row],[عدد الدورات ]]</f>
        <v>0</v>
      </c>
      <c r="O3116" s="56">
        <f>Table4[[#This Row],[ سعر اليومية ]]*Table4[[#This Row],[عدد الدورات ]]-N3116</f>
        <v>0</v>
      </c>
      <c r="P3116" s="194"/>
      <c r="Q3116" s="194"/>
      <c r="R3116" s="194"/>
      <c r="S3116" s="58">
        <f>(Table4[[#This Row],[سعر يومية السائق]]*Table4[[#This Row],[عدد الدورات ]])-SUM(Table4[[#This Row],[سلف ]:[خصم ]])+Table4[[#This Row],[اضافي ]]</f>
        <v>0</v>
      </c>
      <c r="U3116" s="58">
        <f>Table4[[#This Row],[ سعر اليومية ]]*Table4[[#This Row],[عدد الدورات ]]-Table4[[#This Row],[سعر يومية السائق]]*L3116</f>
        <v>0</v>
      </c>
      <c r="V3116" s="58">
        <f>U3116-Table4[[#This Row],[W/H  3%]]</f>
        <v>0</v>
      </c>
      <c r="W3116" s="66" t="str">
        <f>Table4[[#This Row],[اليوم]]&amp;Table4[[#This Row],[الشهر ]]&amp;Table4[[#This Row],[العام]]</f>
        <v/>
      </c>
      <c r="X3116" s="66" t="s">
        <v>304</v>
      </c>
    </row>
    <row r="3117" spans="1:24" x14ac:dyDescent="0.3">
      <c r="A3117" s="62"/>
      <c r="B3117" s="62"/>
      <c r="C3117" s="62"/>
      <c r="D3117" s="41" t="e">
        <f t="shared" si="133"/>
        <v>#N/A</v>
      </c>
      <c r="E3117" s="4"/>
      <c r="F3117" s="41" t="e">
        <f>VLOOKUP(E3117,mapping!C:J,2,FALSE)</f>
        <v>#N/A</v>
      </c>
      <c r="G3117" s="41">
        <f>IFERROR(VLOOKUP(F3117,mapping!$D$3:$J$200,2,FALSE),0)</f>
        <v>0</v>
      </c>
      <c r="H3117" s="41">
        <f>IFERROR(VLOOKUP(F3117,mapping!$D$3:$J$200,3,FALSE),0)</f>
        <v>0</v>
      </c>
      <c r="I3117" s="41">
        <f>IFERROR(VLOOKUP(F3117,mapping!$D$3:$J$200,4,FALSE),0)</f>
        <v>0</v>
      </c>
      <c r="J3117" s="41">
        <f>IFERROR(VLOOKUP(F3117,mapping!$D$3:$J$200,5,FALSE),0)</f>
        <v>0</v>
      </c>
      <c r="K3117" s="63">
        <f>IF(W3117=mapping!$N$1,IFERROR(VLOOKUP(Table4[[#This Row],[Column1]],mapping!A:L,11,FALSE),0),IF(W3117&gt;mapping!$N$1,IFERROR(VLOOKUP(Table4[[#This Row],[Column1]],mapping!A:L,11,FALSE),0),))</f>
        <v>0</v>
      </c>
      <c r="L3117" s="139"/>
      <c r="M3117" s="60">
        <f>IF(W3117=mapping!$N$1,IFERROR(VLOOKUP(Table4[[#This Row],[Column1]],mapping!A:L,12,FALSE),0),IF(W3117&gt;mapping!$N$1,IFERROR(VLOOKUP(Table4[[#This Row],[Column1]],mapping!A:L,12,FALSE),0),0))</f>
        <v>0</v>
      </c>
      <c r="N3117" s="58">
        <f>Table4[[#This Row],[ سعر اليومية ]]*3%*Table4[[#This Row],[عدد الدورات ]]</f>
        <v>0</v>
      </c>
      <c r="O3117" s="56">
        <f>Table4[[#This Row],[ سعر اليومية ]]*Table4[[#This Row],[عدد الدورات ]]-N3117</f>
        <v>0</v>
      </c>
      <c r="P3117" s="194"/>
      <c r="Q3117" s="194"/>
      <c r="R3117" s="194"/>
      <c r="S3117" s="58">
        <f>(Table4[[#This Row],[سعر يومية السائق]]*Table4[[#This Row],[عدد الدورات ]])-SUM(Table4[[#This Row],[سلف ]:[خصم ]])+Table4[[#This Row],[اضافي ]]</f>
        <v>0</v>
      </c>
      <c r="U3117" s="58">
        <f>Table4[[#This Row],[ سعر اليومية ]]*Table4[[#This Row],[عدد الدورات ]]-Table4[[#This Row],[سعر يومية السائق]]*L3117</f>
        <v>0</v>
      </c>
      <c r="V3117" s="58">
        <f>U3117-Table4[[#This Row],[W/H  3%]]</f>
        <v>0</v>
      </c>
      <c r="W3117" s="66" t="str">
        <f>Table4[[#This Row],[اليوم]]&amp;Table4[[#This Row],[الشهر ]]&amp;Table4[[#This Row],[العام]]</f>
        <v/>
      </c>
      <c r="X3117" s="66" t="s">
        <v>304</v>
      </c>
    </row>
    <row r="3118" spans="1:24" x14ac:dyDescent="0.3">
      <c r="A3118" s="62"/>
      <c r="B3118" s="62"/>
      <c r="C3118" s="62"/>
      <c r="D3118" s="41" t="e">
        <f t="shared" si="133"/>
        <v>#N/A</v>
      </c>
      <c r="E3118" s="4"/>
      <c r="F3118" s="41" t="e">
        <f>VLOOKUP(E3118,mapping!C:J,2,FALSE)</f>
        <v>#N/A</v>
      </c>
      <c r="G3118" s="41">
        <f>IFERROR(VLOOKUP(F3118,mapping!$D$3:$J$200,2,FALSE),0)</f>
        <v>0</v>
      </c>
      <c r="H3118" s="41">
        <f>IFERROR(VLOOKUP(F3118,mapping!$D$3:$J$200,3,FALSE),0)</f>
        <v>0</v>
      </c>
      <c r="I3118" s="41">
        <f>IFERROR(VLOOKUP(F3118,mapping!$D$3:$J$200,4,FALSE),0)</f>
        <v>0</v>
      </c>
      <c r="J3118" s="41">
        <f>IFERROR(VLOOKUP(F3118,mapping!$D$3:$J$200,5,FALSE),0)</f>
        <v>0</v>
      </c>
      <c r="K3118" s="63">
        <f>IF(W3118=mapping!$N$1,IFERROR(VLOOKUP(Table4[[#This Row],[Column1]],mapping!A:L,11,FALSE),0),IF(W3118&gt;mapping!$N$1,IFERROR(VLOOKUP(Table4[[#This Row],[Column1]],mapping!A:L,11,FALSE),0),))</f>
        <v>0</v>
      </c>
      <c r="L3118" s="139"/>
      <c r="M3118" s="60">
        <f>IF(W3118=mapping!$N$1,IFERROR(VLOOKUP(Table4[[#This Row],[Column1]],mapping!A:L,12,FALSE),0),IF(W3118&gt;mapping!$N$1,IFERROR(VLOOKUP(Table4[[#This Row],[Column1]],mapping!A:L,12,FALSE),0),0))</f>
        <v>0</v>
      </c>
      <c r="N3118" s="58">
        <f>Table4[[#This Row],[ سعر اليومية ]]*3%*Table4[[#This Row],[عدد الدورات ]]</f>
        <v>0</v>
      </c>
      <c r="O3118" s="56">
        <f>Table4[[#This Row],[ سعر اليومية ]]*Table4[[#This Row],[عدد الدورات ]]-N3118</f>
        <v>0</v>
      </c>
      <c r="P3118" s="194"/>
      <c r="Q3118" s="194"/>
      <c r="R3118" s="194"/>
      <c r="S3118" s="58">
        <f>(Table4[[#This Row],[سعر يومية السائق]]*Table4[[#This Row],[عدد الدورات ]])-SUM(Table4[[#This Row],[سلف ]:[خصم ]])+Table4[[#This Row],[اضافي ]]</f>
        <v>0</v>
      </c>
      <c r="U3118" s="58">
        <f>Table4[[#This Row],[ سعر اليومية ]]*Table4[[#This Row],[عدد الدورات ]]-Table4[[#This Row],[سعر يومية السائق]]*L3118</f>
        <v>0</v>
      </c>
      <c r="V3118" s="58">
        <f>U3118-Table4[[#This Row],[W/H  3%]]</f>
        <v>0</v>
      </c>
      <c r="W3118" s="66" t="str">
        <f>Table4[[#This Row],[اليوم]]&amp;Table4[[#This Row],[الشهر ]]&amp;Table4[[#This Row],[العام]]</f>
        <v/>
      </c>
      <c r="X3118" s="66" t="s">
        <v>304</v>
      </c>
    </row>
    <row r="3119" spans="1:24" x14ac:dyDescent="0.3">
      <c r="A3119" s="62"/>
      <c r="B3119" s="62"/>
      <c r="C3119" s="62"/>
      <c r="D3119" s="41" t="e">
        <f t="shared" ref="D3119:D3182" si="134">F3119&amp;G3119&amp;H3119&amp;I3119&amp;J3119</f>
        <v>#N/A</v>
      </c>
      <c r="E3119" s="4"/>
      <c r="F3119" s="41" t="e">
        <f>VLOOKUP(E3119,mapping!C:J,2,FALSE)</f>
        <v>#N/A</v>
      </c>
      <c r="G3119" s="41">
        <f>IFERROR(VLOOKUP(F3119,mapping!$D$3:$J$200,2,FALSE),0)</f>
        <v>0</v>
      </c>
      <c r="H3119" s="41">
        <f>IFERROR(VLOOKUP(F3119,mapping!$D$3:$J$200,3,FALSE),0)</f>
        <v>0</v>
      </c>
      <c r="I3119" s="41">
        <f>IFERROR(VLOOKUP(F3119,mapping!$D$3:$J$200,4,FALSE),0)</f>
        <v>0</v>
      </c>
      <c r="J3119" s="41">
        <f>IFERROR(VLOOKUP(F3119,mapping!$D$3:$J$200,5,FALSE),0)</f>
        <v>0</v>
      </c>
      <c r="K3119" s="63">
        <f>IF(W3119=mapping!$N$1,IFERROR(VLOOKUP(Table4[[#This Row],[Column1]],mapping!A:L,11,FALSE),0),IF(W3119&gt;mapping!$N$1,IFERROR(VLOOKUP(Table4[[#This Row],[Column1]],mapping!A:L,11,FALSE),0),))</f>
        <v>0</v>
      </c>
      <c r="L3119" s="139"/>
      <c r="M3119" s="60">
        <f>IF(W3119=mapping!$N$1,IFERROR(VLOOKUP(Table4[[#This Row],[Column1]],mapping!A:L,12,FALSE),0),IF(W3119&gt;mapping!$N$1,IFERROR(VLOOKUP(Table4[[#This Row],[Column1]],mapping!A:L,12,FALSE),0),0))</f>
        <v>0</v>
      </c>
      <c r="N3119" s="58">
        <f>Table4[[#This Row],[ سعر اليومية ]]*3%*Table4[[#This Row],[عدد الدورات ]]</f>
        <v>0</v>
      </c>
      <c r="O3119" s="56">
        <f>Table4[[#This Row],[ سعر اليومية ]]*Table4[[#This Row],[عدد الدورات ]]-N3119</f>
        <v>0</v>
      </c>
      <c r="P3119" s="194"/>
      <c r="Q3119" s="194"/>
      <c r="R3119" s="194"/>
      <c r="S3119" s="58">
        <f>(Table4[[#This Row],[سعر يومية السائق]]*Table4[[#This Row],[عدد الدورات ]])-SUM(Table4[[#This Row],[سلف ]:[خصم ]])+Table4[[#This Row],[اضافي ]]</f>
        <v>0</v>
      </c>
      <c r="U3119" s="58">
        <f>Table4[[#This Row],[ سعر اليومية ]]*Table4[[#This Row],[عدد الدورات ]]-Table4[[#This Row],[سعر يومية السائق]]*L3119</f>
        <v>0</v>
      </c>
      <c r="V3119" s="58">
        <f>U3119-Table4[[#This Row],[W/H  3%]]</f>
        <v>0</v>
      </c>
      <c r="W3119" s="66" t="str">
        <f>Table4[[#This Row],[اليوم]]&amp;Table4[[#This Row],[الشهر ]]&amp;Table4[[#This Row],[العام]]</f>
        <v/>
      </c>
      <c r="X3119" s="66" t="s">
        <v>304</v>
      </c>
    </row>
    <row r="3120" spans="1:24" x14ac:dyDescent="0.3">
      <c r="A3120" s="62"/>
      <c r="B3120" s="62"/>
      <c r="C3120" s="62"/>
      <c r="D3120" s="41" t="e">
        <f t="shared" si="134"/>
        <v>#N/A</v>
      </c>
      <c r="E3120" s="4"/>
      <c r="F3120" s="41" t="e">
        <f>VLOOKUP(E3120,mapping!C:J,2,FALSE)</f>
        <v>#N/A</v>
      </c>
      <c r="G3120" s="41">
        <f>IFERROR(VLOOKUP(F3120,mapping!$D$3:$J$200,2,FALSE),0)</f>
        <v>0</v>
      </c>
      <c r="H3120" s="41">
        <f>IFERROR(VLOOKUP(F3120,mapping!$D$3:$J$200,3,FALSE),0)</f>
        <v>0</v>
      </c>
      <c r="I3120" s="41">
        <f>IFERROR(VLOOKUP(F3120,mapping!$D$3:$J$200,4,FALSE),0)</f>
        <v>0</v>
      </c>
      <c r="J3120" s="41">
        <f>IFERROR(VLOOKUP(F3120,mapping!$D$3:$J$200,5,FALSE),0)</f>
        <v>0</v>
      </c>
      <c r="K3120" s="63">
        <f>IF(W3120=mapping!$N$1,IFERROR(VLOOKUP(Table4[[#This Row],[Column1]],mapping!A:L,11,FALSE),0),IF(W3120&gt;mapping!$N$1,IFERROR(VLOOKUP(Table4[[#This Row],[Column1]],mapping!A:L,11,FALSE),0),))</f>
        <v>0</v>
      </c>
      <c r="L3120" s="139"/>
      <c r="M3120" s="60">
        <f>IF(W3120=mapping!$N$1,IFERROR(VLOOKUP(Table4[[#This Row],[Column1]],mapping!A:L,12,FALSE),0),IF(W3120&gt;mapping!$N$1,IFERROR(VLOOKUP(Table4[[#This Row],[Column1]],mapping!A:L,12,FALSE),0),0))</f>
        <v>0</v>
      </c>
      <c r="N3120" s="58">
        <f>Table4[[#This Row],[ سعر اليومية ]]*3%*Table4[[#This Row],[عدد الدورات ]]</f>
        <v>0</v>
      </c>
      <c r="O3120" s="56">
        <f>Table4[[#This Row],[ سعر اليومية ]]*Table4[[#This Row],[عدد الدورات ]]-N3120</f>
        <v>0</v>
      </c>
      <c r="P3120" s="194"/>
      <c r="Q3120" s="194"/>
      <c r="R3120" s="194"/>
      <c r="S3120" s="58">
        <f>(Table4[[#This Row],[سعر يومية السائق]]*Table4[[#This Row],[عدد الدورات ]])-SUM(Table4[[#This Row],[سلف ]:[خصم ]])+Table4[[#This Row],[اضافي ]]</f>
        <v>0</v>
      </c>
      <c r="U3120" s="58">
        <f>Table4[[#This Row],[ سعر اليومية ]]*Table4[[#This Row],[عدد الدورات ]]-Table4[[#This Row],[سعر يومية السائق]]*L3120</f>
        <v>0</v>
      </c>
      <c r="V3120" s="58">
        <f>U3120-Table4[[#This Row],[W/H  3%]]</f>
        <v>0</v>
      </c>
      <c r="W3120" s="66" t="str">
        <f>Table4[[#This Row],[اليوم]]&amp;Table4[[#This Row],[الشهر ]]&amp;Table4[[#This Row],[العام]]</f>
        <v/>
      </c>
      <c r="X3120" s="66" t="s">
        <v>304</v>
      </c>
    </row>
    <row r="3121" spans="1:24" x14ac:dyDescent="0.3">
      <c r="A3121" s="62"/>
      <c r="B3121" s="62"/>
      <c r="C3121" s="62"/>
      <c r="D3121" s="41" t="e">
        <f t="shared" si="134"/>
        <v>#N/A</v>
      </c>
      <c r="E3121" s="4"/>
      <c r="F3121" s="41" t="e">
        <f>VLOOKUP(E3121,mapping!C:J,2,FALSE)</f>
        <v>#N/A</v>
      </c>
      <c r="G3121" s="41">
        <f>IFERROR(VLOOKUP(F3121,mapping!$D$3:$J$200,2,FALSE),0)</f>
        <v>0</v>
      </c>
      <c r="H3121" s="41">
        <f>IFERROR(VLOOKUP(F3121,mapping!$D$3:$J$200,3,FALSE),0)</f>
        <v>0</v>
      </c>
      <c r="I3121" s="41">
        <f>IFERROR(VLOOKUP(F3121,mapping!$D$3:$J$200,4,FALSE),0)</f>
        <v>0</v>
      </c>
      <c r="J3121" s="41">
        <f>IFERROR(VLOOKUP(F3121,mapping!$D$3:$J$200,5,FALSE),0)</f>
        <v>0</v>
      </c>
      <c r="K3121" s="63">
        <f>IF(W3121=mapping!$N$1,IFERROR(VLOOKUP(Table4[[#This Row],[Column1]],mapping!A:L,11,FALSE),0),IF(W3121&gt;mapping!$N$1,IFERROR(VLOOKUP(Table4[[#This Row],[Column1]],mapping!A:L,11,FALSE),0),))</f>
        <v>0</v>
      </c>
      <c r="L3121" s="139"/>
      <c r="M3121" s="60">
        <f>IF(W3121=mapping!$N$1,IFERROR(VLOOKUP(Table4[[#This Row],[Column1]],mapping!A:L,12,FALSE),0),IF(W3121&gt;mapping!$N$1,IFERROR(VLOOKUP(Table4[[#This Row],[Column1]],mapping!A:L,12,FALSE),0),0))</f>
        <v>0</v>
      </c>
      <c r="N3121" s="58">
        <f>Table4[[#This Row],[ سعر اليومية ]]*3%*Table4[[#This Row],[عدد الدورات ]]</f>
        <v>0</v>
      </c>
      <c r="O3121" s="56">
        <f>Table4[[#This Row],[ سعر اليومية ]]*Table4[[#This Row],[عدد الدورات ]]-N3121</f>
        <v>0</v>
      </c>
      <c r="P3121" s="194"/>
      <c r="Q3121" s="194"/>
      <c r="R3121" s="194"/>
      <c r="S3121" s="58">
        <f>(Table4[[#This Row],[سعر يومية السائق]]*Table4[[#This Row],[عدد الدورات ]])-SUM(Table4[[#This Row],[سلف ]:[خصم ]])+Table4[[#This Row],[اضافي ]]</f>
        <v>0</v>
      </c>
      <c r="U3121" s="58">
        <f>Table4[[#This Row],[ سعر اليومية ]]*Table4[[#This Row],[عدد الدورات ]]-Table4[[#This Row],[سعر يومية السائق]]*L3121</f>
        <v>0</v>
      </c>
      <c r="V3121" s="58">
        <f>U3121-Table4[[#This Row],[W/H  3%]]</f>
        <v>0</v>
      </c>
      <c r="W3121" s="66" t="str">
        <f>Table4[[#This Row],[اليوم]]&amp;Table4[[#This Row],[الشهر ]]&amp;Table4[[#This Row],[العام]]</f>
        <v/>
      </c>
      <c r="X3121" s="66" t="s">
        <v>304</v>
      </c>
    </row>
    <row r="3122" spans="1:24" x14ac:dyDescent="0.3">
      <c r="A3122" s="62"/>
      <c r="B3122" s="62"/>
      <c r="C3122" s="62"/>
      <c r="D3122" s="41" t="e">
        <f t="shared" si="134"/>
        <v>#N/A</v>
      </c>
      <c r="E3122" s="4"/>
      <c r="F3122" s="41" t="e">
        <f>VLOOKUP(E3122,mapping!C:J,2,FALSE)</f>
        <v>#N/A</v>
      </c>
      <c r="G3122" s="41">
        <f>IFERROR(VLOOKUP(F3122,mapping!$D$3:$J$200,2,FALSE),0)</f>
        <v>0</v>
      </c>
      <c r="H3122" s="41">
        <f>IFERROR(VLOOKUP(F3122,mapping!$D$3:$J$200,3,FALSE),0)</f>
        <v>0</v>
      </c>
      <c r="I3122" s="41">
        <f>IFERROR(VLOOKUP(F3122,mapping!$D$3:$J$200,4,FALSE),0)</f>
        <v>0</v>
      </c>
      <c r="J3122" s="41">
        <f>IFERROR(VLOOKUP(F3122,mapping!$D$3:$J$200,5,FALSE),0)</f>
        <v>0</v>
      </c>
      <c r="K3122" s="63">
        <f>IF(W3122=mapping!$N$1,IFERROR(VLOOKUP(Table4[[#This Row],[Column1]],mapping!A:L,11,FALSE),0),IF(W3122&gt;mapping!$N$1,IFERROR(VLOOKUP(Table4[[#This Row],[Column1]],mapping!A:L,11,FALSE),0),))</f>
        <v>0</v>
      </c>
      <c r="L3122" s="139"/>
      <c r="M3122" s="60">
        <f>IF(W3122=mapping!$N$1,IFERROR(VLOOKUP(Table4[[#This Row],[Column1]],mapping!A:L,12,FALSE),0),IF(W3122&gt;mapping!$N$1,IFERROR(VLOOKUP(Table4[[#This Row],[Column1]],mapping!A:L,12,FALSE),0),0))</f>
        <v>0</v>
      </c>
      <c r="N3122" s="58">
        <f>Table4[[#This Row],[ سعر اليومية ]]*3%*Table4[[#This Row],[عدد الدورات ]]</f>
        <v>0</v>
      </c>
      <c r="O3122" s="56">
        <f>Table4[[#This Row],[ سعر اليومية ]]*Table4[[#This Row],[عدد الدورات ]]-N3122</f>
        <v>0</v>
      </c>
      <c r="P3122" s="194"/>
      <c r="Q3122" s="194"/>
      <c r="R3122" s="194"/>
      <c r="S3122" s="58">
        <f>(Table4[[#This Row],[سعر يومية السائق]]*Table4[[#This Row],[عدد الدورات ]])-SUM(Table4[[#This Row],[سلف ]:[خصم ]])+Table4[[#This Row],[اضافي ]]</f>
        <v>0</v>
      </c>
      <c r="U3122" s="58">
        <f>Table4[[#This Row],[ سعر اليومية ]]*Table4[[#This Row],[عدد الدورات ]]-Table4[[#This Row],[سعر يومية السائق]]*L3122</f>
        <v>0</v>
      </c>
      <c r="V3122" s="58">
        <f>U3122-Table4[[#This Row],[W/H  3%]]</f>
        <v>0</v>
      </c>
      <c r="W3122" s="66" t="str">
        <f>Table4[[#This Row],[اليوم]]&amp;Table4[[#This Row],[الشهر ]]&amp;Table4[[#This Row],[العام]]</f>
        <v/>
      </c>
      <c r="X3122" s="66" t="s">
        <v>304</v>
      </c>
    </row>
    <row r="3123" spans="1:24" x14ac:dyDescent="0.3">
      <c r="A3123" s="62"/>
      <c r="B3123" s="62"/>
      <c r="C3123" s="62"/>
      <c r="D3123" s="41" t="e">
        <f t="shared" si="134"/>
        <v>#N/A</v>
      </c>
      <c r="E3123" s="4"/>
      <c r="F3123" s="41" t="e">
        <f>VLOOKUP(E3123,mapping!C:J,2,FALSE)</f>
        <v>#N/A</v>
      </c>
      <c r="G3123" s="41">
        <f>IFERROR(VLOOKUP(F3123,mapping!$D$3:$J$200,2,FALSE),0)</f>
        <v>0</v>
      </c>
      <c r="H3123" s="41">
        <f>IFERROR(VLOOKUP(F3123,mapping!$D$3:$J$200,3,FALSE),0)</f>
        <v>0</v>
      </c>
      <c r="I3123" s="41">
        <f>IFERROR(VLOOKUP(F3123,mapping!$D$3:$J$200,4,FALSE),0)</f>
        <v>0</v>
      </c>
      <c r="J3123" s="41">
        <f>IFERROR(VLOOKUP(F3123,mapping!$D$3:$J$200,5,FALSE),0)</f>
        <v>0</v>
      </c>
      <c r="K3123" s="63">
        <f>IF(W3123=mapping!$N$1,IFERROR(VLOOKUP(Table4[[#This Row],[Column1]],mapping!A:L,11,FALSE),0),IF(W3123&gt;mapping!$N$1,IFERROR(VLOOKUP(Table4[[#This Row],[Column1]],mapping!A:L,11,FALSE),0),))</f>
        <v>0</v>
      </c>
      <c r="L3123" s="139"/>
      <c r="M3123" s="60">
        <f>IF(W3123=mapping!$N$1,IFERROR(VLOOKUP(Table4[[#This Row],[Column1]],mapping!A:L,12,FALSE),0),IF(W3123&gt;mapping!$N$1,IFERROR(VLOOKUP(Table4[[#This Row],[Column1]],mapping!A:L,12,FALSE),0),0))</f>
        <v>0</v>
      </c>
      <c r="N3123" s="58">
        <f>Table4[[#This Row],[ سعر اليومية ]]*3%*Table4[[#This Row],[عدد الدورات ]]</f>
        <v>0</v>
      </c>
      <c r="O3123" s="56">
        <f>Table4[[#This Row],[ سعر اليومية ]]*Table4[[#This Row],[عدد الدورات ]]-N3123</f>
        <v>0</v>
      </c>
      <c r="P3123" s="194"/>
      <c r="Q3123" s="194"/>
      <c r="R3123" s="194"/>
      <c r="S3123" s="58">
        <f>(Table4[[#This Row],[سعر يومية السائق]]*Table4[[#This Row],[عدد الدورات ]])-SUM(Table4[[#This Row],[سلف ]:[خصم ]])+Table4[[#This Row],[اضافي ]]</f>
        <v>0</v>
      </c>
      <c r="U3123" s="58">
        <f>Table4[[#This Row],[ سعر اليومية ]]*Table4[[#This Row],[عدد الدورات ]]-Table4[[#This Row],[سعر يومية السائق]]*L3123</f>
        <v>0</v>
      </c>
      <c r="V3123" s="58">
        <f>U3123-Table4[[#This Row],[W/H  3%]]</f>
        <v>0</v>
      </c>
      <c r="W3123" s="66" t="str">
        <f>Table4[[#This Row],[اليوم]]&amp;Table4[[#This Row],[الشهر ]]&amp;Table4[[#This Row],[العام]]</f>
        <v/>
      </c>
      <c r="X3123" s="66" t="s">
        <v>304</v>
      </c>
    </row>
    <row r="3124" spans="1:24" x14ac:dyDescent="0.3">
      <c r="A3124" s="62"/>
      <c r="B3124" s="62"/>
      <c r="C3124" s="62"/>
      <c r="D3124" s="41" t="e">
        <f t="shared" si="134"/>
        <v>#N/A</v>
      </c>
      <c r="E3124" s="4"/>
      <c r="F3124" s="41" t="e">
        <f>VLOOKUP(E3124,mapping!C:J,2,FALSE)</f>
        <v>#N/A</v>
      </c>
      <c r="G3124" s="41">
        <f>IFERROR(VLOOKUP(F3124,mapping!$D$3:$J$200,2,FALSE),0)</f>
        <v>0</v>
      </c>
      <c r="H3124" s="41">
        <f>IFERROR(VLOOKUP(F3124,mapping!$D$3:$J$200,3,FALSE),0)</f>
        <v>0</v>
      </c>
      <c r="I3124" s="41">
        <f>IFERROR(VLOOKUP(F3124,mapping!$D$3:$J$200,4,FALSE),0)</f>
        <v>0</v>
      </c>
      <c r="J3124" s="41">
        <f>IFERROR(VLOOKUP(F3124,mapping!$D$3:$J$200,5,FALSE),0)</f>
        <v>0</v>
      </c>
      <c r="K3124" s="63">
        <f>IF(W3124=mapping!$N$1,IFERROR(VLOOKUP(Table4[[#This Row],[Column1]],mapping!A:L,11,FALSE),0),IF(W3124&gt;mapping!$N$1,IFERROR(VLOOKUP(Table4[[#This Row],[Column1]],mapping!A:L,11,FALSE),0),))</f>
        <v>0</v>
      </c>
      <c r="L3124" s="139"/>
      <c r="M3124" s="60">
        <f>IF(W3124=mapping!$N$1,IFERROR(VLOOKUP(Table4[[#This Row],[Column1]],mapping!A:L,12,FALSE),0),IF(W3124&gt;mapping!$N$1,IFERROR(VLOOKUP(Table4[[#This Row],[Column1]],mapping!A:L,12,FALSE),0),0))</f>
        <v>0</v>
      </c>
      <c r="N3124" s="58">
        <f>Table4[[#This Row],[ سعر اليومية ]]*3%*Table4[[#This Row],[عدد الدورات ]]</f>
        <v>0</v>
      </c>
      <c r="O3124" s="56">
        <f>Table4[[#This Row],[ سعر اليومية ]]*Table4[[#This Row],[عدد الدورات ]]-N3124</f>
        <v>0</v>
      </c>
      <c r="P3124" s="194"/>
      <c r="Q3124" s="194"/>
      <c r="R3124" s="194"/>
      <c r="S3124" s="58">
        <f>(Table4[[#This Row],[سعر يومية السائق]]*Table4[[#This Row],[عدد الدورات ]])-SUM(Table4[[#This Row],[سلف ]:[خصم ]])+Table4[[#This Row],[اضافي ]]</f>
        <v>0</v>
      </c>
      <c r="U3124" s="58">
        <f>Table4[[#This Row],[ سعر اليومية ]]*Table4[[#This Row],[عدد الدورات ]]-Table4[[#This Row],[سعر يومية السائق]]*L3124</f>
        <v>0</v>
      </c>
      <c r="V3124" s="58">
        <f>U3124-Table4[[#This Row],[W/H  3%]]</f>
        <v>0</v>
      </c>
      <c r="W3124" s="66" t="str">
        <f>Table4[[#This Row],[اليوم]]&amp;Table4[[#This Row],[الشهر ]]&amp;Table4[[#This Row],[العام]]</f>
        <v/>
      </c>
      <c r="X3124" s="66" t="s">
        <v>304</v>
      </c>
    </row>
    <row r="3125" spans="1:24" x14ac:dyDescent="0.3">
      <c r="A3125" s="62"/>
      <c r="B3125" s="62"/>
      <c r="C3125" s="62"/>
      <c r="D3125" s="41" t="e">
        <f t="shared" si="134"/>
        <v>#N/A</v>
      </c>
      <c r="E3125" s="4"/>
      <c r="F3125" s="41" t="e">
        <f>VLOOKUP(E3125,mapping!C:J,2,FALSE)</f>
        <v>#N/A</v>
      </c>
      <c r="G3125" s="41">
        <f>IFERROR(VLOOKUP(F3125,mapping!$D$3:$J$200,2,FALSE),0)</f>
        <v>0</v>
      </c>
      <c r="H3125" s="41">
        <f>IFERROR(VLOOKUP(F3125,mapping!$D$3:$J$200,3,FALSE),0)</f>
        <v>0</v>
      </c>
      <c r="I3125" s="41">
        <f>IFERROR(VLOOKUP(F3125,mapping!$D$3:$J$200,4,FALSE),0)</f>
        <v>0</v>
      </c>
      <c r="J3125" s="41">
        <f>IFERROR(VLOOKUP(F3125,mapping!$D$3:$J$200,5,FALSE),0)</f>
        <v>0</v>
      </c>
      <c r="K3125" s="63">
        <f>IF(W3125=mapping!$N$1,IFERROR(VLOOKUP(Table4[[#This Row],[Column1]],mapping!A:L,11,FALSE),0),IF(W3125&gt;mapping!$N$1,IFERROR(VLOOKUP(Table4[[#This Row],[Column1]],mapping!A:L,11,FALSE),0),))</f>
        <v>0</v>
      </c>
      <c r="L3125" s="139"/>
      <c r="M3125" s="60">
        <f>IF(W3125=mapping!$N$1,IFERROR(VLOOKUP(Table4[[#This Row],[Column1]],mapping!A:L,12,FALSE),0),IF(W3125&gt;mapping!$N$1,IFERROR(VLOOKUP(Table4[[#This Row],[Column1]],mapping!A:L,12,FALSE),0),0))</f>
        <v>0</v>
      </c>
      <c r="N3125" s="58">
        <f>Table4[[#This Row],[ سعر اليومية ]]*3%*Table4[[#This Row],[عدد الدورات ]]</f>
        <v>0</v>
      </c>
      <c r="O3125" s="56">
        <f>Table4[[#This Row],[ سعر اليومية ]]*Table4[[#This Row],[عدد الدورات ]]-N3125</f>
        <v>0</v>
      </c>
      <c r="P3125" s="194"/>
      <c r="Q3125" s="194"/>
      <c r="R3125" s="194"/>
      <c r="S3125" s="58">
        <f>(Table4[[#This Row],[سعر يومية السائق]]*Table4[[#This Row],[عدد الدورات ]])-SUM(Table4[[#This Row],[سلف ]:[خصم ]])+Table4[[#This Row],[اضافي ]]</f>
        <v>0</v>
      </c>
      <c r="U3125" s="58">
        <f>Table4[[#This Row],[ سعر اليومية ]]*Table4[[#This Row],[عدد الدورات ]]-Table4[[#This Row],[سعر يومية السائق]]*L3125</f>
        <v>0</v>
      </c>
      <c r="V3125" s="58">
        <f>U3125-Table4[[#This Row],[W/H  3%]]</f>
        <v>0</v>
      </c>
      <c r="W3125" s="66" t="str">
        <f>Table4[[#This Row],[اليوم]]&amp;Table4[[#This Row],[الشهر ]]&amp;Table4[[#This Row],[العام]]</f>
        <v/>
      </c>
      <c r="X3125" s="66" t="s">
        <v>304</v>
      </c>
    </row>
    <row r="3126" spans="1:24" x14ac:dyDescent="0.3">
      <c r="A3126" s="62"/>
      <c r="B3126" s="62"/>
      <c r="C3126" s="62"/>
      <c r="D3126" s="41" t="e">
        <f t="shared" si="134"/>
        <v>#N/A</v>
      </c>
      <c r="E3126" s="4"/>
      <c r="F3126" s="41" t="e">
        <f>VLOOKUP(E3126,mapping!C:J,2,FALSE)</f>
        <v>#N/A</v>
      </c>
      <c r="G3126" s="41">
        <f>IFERROR(VLOOKUP(F3126,mapping!$D$3:$J$200,2,FALSE),0)</f>
        <v>0</v>
      </c>
      <c r="H3126" s="41">
        <f>IFERROR(VLOOKUP(F3126,mapping!$D$3:$J$200,3,FALSE),0)</f>
        <v>0</v>
      </c>
      <c r="I3126" s="41">
        <f>IFERROR(VLOOKUP(F3126,mapping!$D$3:$J$200,4,FALSE),0)</f>
        <v>0</v>
      </c>
      <c r="J3126" s="41">
        <f>IFERROR(VLOOKUP(F3126,mapping!$D$3:$J$200,5,FALSE),0)</f>
        <v>0</v>
      </c>
      <c r="K3126" s="63">
        <f>IF(W3126=mapping!$N$1,IFERROR(VLOOKUP(Table4[[#This Row],[Column1]],mapping!A:L,11,FALSE),0),IF(W3126&gt;mapping!$N$1,IFERROR(VLOOKUP(Table4[[#This Row],[Column1]],mapping!A:L,11,FALSE),0),))</f>
        <v>0</v>
      </c>
      <c r="L3126" s="139"/>
      <c r="M3126" s="60">
        <f>IF(W3126=mapping!$N$1,IFERROR(VLOOKUP(Table4[[#This Row],[Column1]],mapping!A:L,12,FALSE),0),IF(W3126&gt;mapping!$N$1,IFERROR(VLOOKUP(Table4[[#This Row],[Column1]],mapping!A:L,12,FALSE),0),0))</f>
        <v>0</v>
      </c>
      <c r="N3126" s="58">
        <f>Table4[[#This Row],[ سعر اليومية ]]*3%*Table4[[#This Row],[عدد الدورات ]]</f>
        <v>0</v>
      </c>
      <c r="O3126" s="56">
        <f>Table4[[#This Row],[ سعر اليومية ]]*Table4[[#This Row],[عدد الدورات ]]-N3126</f>
        <v>0</v>
      </c>
      <c r="P3126" s="194"/>
      <c r="Q3126" s="194"/>
      <c r="R3126" s="194"/>
      <c r="S3126" s="58">
        <f>(Table4[[#This Row],[سعر يومية السائق]]*Table4[[#This Row],[عدد الدورات ]])-SUM(Table4[[#This Row],[سلف ]:[خصم ]])+Table4[[#This Row],[اضافي ]]</f>
        <v>0</v>
      </c>
      <c r="U3126" s="58">
        <f>Table4[[#This Row],[ سعر اليومية ]]*Table4[[#This Row],[عدد الدورات ]]-Table4[[#This Row],[سعر يومية السائق]]*L3126</f>
        <v>0</v>
      </c>
      <c r="V3126" s="58">
        <f>U3126-Table4[[#This Row],[W/H  3%]]</f>
        <v>0</v>
      </c>
      <c r="W3126" s="66" t="str">
        <f>Table4[[#This Row],[اليوم]]&amp;Table4[[#This Row],[الشهر ]]&amp;Table4[[#This Row],[العام]]</f>
        <v/>
      </c>
      <c r="X3126" s="66" t="s">
        <v>304</v>
      </c>
    </row>
    <row r="3127" spans="1:24" x14ac:dyDescent="0.3">
      <c r="A3127" s="62"/>
      <c r="B3127" s="62"/>
      <c r="C3127" s="62"/>
      <c r="D3127" s="41" t="e">
        <f t="shared" si="134"/>
        <v>#N/A</v>
      </c>
      <c r="E3127" s="4"/>
      <c r="F3127" s="41" t="e">
        <f>VLOOKUP(E3127,mapping!C:J,2,FALSE)</f>
        <v>#N/A</v>
      </c>
      <c r="G3127" s="41">
        <f>IFERROR(VLOOKUP(F3127,mapping!$D$3:$J$200,2,FALSE),0)</f>
        <v>0</v>
      </c>
      <c r="H3127" s="41">
        <f>IFERROR(VLOOKUP(F3127,mapping!$D$3:$J$200,3,FALSE),0)</f>
        <v>0</v>
      </c>
      <c r="I3127" s="41">
        <f>IFERROR(VLOOKUP(F3127,mapping!$D$3:$J$200,4,FALSE),0)</f>
        <v>0</v>
      </c>
      <c r="J3127" s="41">
        <f>IFERROR(VLOOKUP(F3127,mapping!$D$3:$J$200,5,FALSE),0)</f>
        <v>0</v>
      </c>
      <c r="K3127" s="63">
        <f>IF(W3127=mapping!$N$1,IFERROR(VLOOKUP(Table4[[#This Row],[Column1]],mapping!A:L,11,FALSE),0),IF(W3127&gt;mapping!$N$1,IFERROR(VLOOKUP(Table4[[#This Row],[Column1]],mapping!A:L,11,FALSE),0),))</f>
        <v>0</v>
      </c>
      <c r="L3127" s="139"/>
      <c r="M3127" s="60">
        <f>IF(W3127=mapping!$N$1,IFERROR(VLOOKUP(Table4[[#This Row],[Column1]],mapping!A:L,12,FALSE),0),IF(W3127&gt;mapping!$N$1,IFERROR(VLOOKUP(Table4[[#This Row],[Column1]],mapping!A:L,12,FALSE),0),0))</f>
        <v>0</v>
      </c>
      <c r="N3127" s="58">
        <f>Table4[[#This Row],[ سعر اليومية ]]*3%*Table4[[#This Row],[عدد الدورات ]]</f>
        <v>0</v>
      </c>
      <c r="O3127" s="56">
        <f>Table4[[#This Row],[ سعر اليومية ]]*Table4[[#This Row],[عدد الدورات ]]-N3127</f>
        <v>0</v>
      </c>
      <c r="P3127" s="194"/>
      <c r="Q3127" s="194"/>
      <c r="R3127" s="194"/>
      <c r="S3127" s="58">
        <f>(Table4[[#This Row],[سعر يومية السائق]]*Table4[[#This Row],[عدد الدورات ]])-SUM(Table4[[#This Row],[سلف ]:[خصم ]])+Table4[[#This Row],[اضافي ]]</f>
        <v>0</v>
      </c>
      <c r="U3127" s="58">
        <f>Table4[[#This Row],[ سعر اليومية ]]*Table4[[#This Row],[عدد الدورات ]]-Table4[[#This Row],[سعر يومية السائق]]*L3127</f>
        <v>0</v>
      </c>
      <c r="V3127" s="58">
        <f>U3127-Table4[[#This Row],[W/H  3%]]</f>
        <v>0</v>
      </c>
      <c r="W3127" s="66" t="str">
        <f>Table4[[#This Row],[اليوم]]&amp;Table4[[#This Row],[الشهر ]]&amp;Table4[[#This Row],[العام]]</f>
        <v/>
      </c>
      <c r="X3127" s="66" t="s">
        <v>304</v>
      </c>
    </row>
    <row r="3128" spans="1:24" x14ac:dyDescent="0.3">
      <c r="A3128" s="62"/>
      <c r="B3128" s="62"/>
      <c r="C3128" s="62"/>
      <c r="D3128" s="41" t="e">
        <f t="shared" si="134"/>
        <v>#N/A</v>
      </c>
      <c r="E3128" s="4"/>
      <c r="F3128" s="41" t="e">
        <f>VLOOKUP(E3128,mapping!C:J,2,FALSE)</f>
        <v>#N/A</v>
      </c>
      <c r="G3128" s="41">
        <f>IFERROR(VLOOKUP(F3128,mapping!$D$3:$J$200,2,FALSE),0)</f>
        <v>0</v>
      </c>
      <c r="H3128" s="41">
        <f>IFERROR(VLOOKUP(F3128,mapping!$D$3:$J$200,3,FALSE),0)</f>
        <v>0</v>
      </c>
      <c r="I3128" s="41">
        <f>IFERROR(VLOOKUP(F3128,mapping!$D$3:$J$200,4,FALSE),0)</f>
        <v>0</v>
      </c>
      <c r="J3128" s="41">
        <f>IFERROR(VLOOKUP(F3128,mapping!$D$3:$J$200,5,FALSE),0)</f>
        <v>0</v>
      </c>
      <c r="K3128" s="63">
        <f>IF(W3128=mapping!$N$1,IFERROR(VLOOKUP(Table4[[#This Row],[Column1]],mapping!A:L,11,FALSE),0),IF(W3128&gt;mapping!$N$1,IFERROR(VLOOKUP(Table4[[#This Row],[Column1]],mapping!A:L,11,FALSE),0),))</f>
        <v>0</v>
      </c>
      <c r="L3128" s="139"/>
      <c r="M3128" s="60">
        <f>IF(W3128=mapping!$N$1,IFERROR(VLOOKUP(Table4[[#This Row],[Column1]],mapping!A:L,12,FALSE),0),IF(W3128&gt;mapping!$N$1,IFERROR(VLOOKUP(Table4[[#This Row],[Column1]],mapping!A:L,12,FALSE),0),0))</f>
        <v>0</v>
      </c>
      <c r="N3128" s="58">
        <f>Table4[[#This Row],[ سعر اليومية ]]*3%*Table4[[#This Row],[عدد الدورات ]]</f>
        <v>0</v>
      </c>
      <c r="O3128" s="56">
        <f>Table4[[#This Row],[ سعر اليومية ]]*Table4[[#This Row],[عدد الدورات ]]-N3128</f>
        <v>0</v>
      </c>
      <c r="P3128" s="194"/>
      <c r="Q3128" s="194"/>
      <c r="R3128" s="194"/>
      <c r="S3128" s="58">
        <f>(Table4[[#This Row],[سعر يومية السائق]]*Table4[[#This Row],[عدد الدورات ]])-SUM(Table4[[#This Row],[سلف ]:[خصم ]])+Table4[[#This Row],[اضافي ]]</f>
        <v>0</v>
      </c>
      <c r="U3128" s="58">
        <f>Table4[[#This Row],[ سعر اليومية ]]*Table4[[#This Row],[عدد الدورات ]]-Table4[[#This Row],[سعر يومية السائق]]*L3128</f>
        <v>0</v>
      </c>
      <c r="V3128" s="58">
        <f>U3128-Table4[[#This Row],[W/H  3%]]</f>
        <v>0</v>
      </c>
      <c r="W3128" s="66" t="str">
        <f>Table4[[#This Row],[اليوم]]&amp;Table4[[#This Row],[الشهر ]]&amp;Table4[[#This Row],[العام]]</f>
        <v/>
      </c>
      <c r="X3128" s="66" t="s">
        <v>304</v>
      </c>
    </row>
    <row r="3129" spans="1:24" x14ac:dyDescent="0.3">
      <c r="A3129" s="62"/>
      <c r="B3129" s="62"/>
      <c r="C3129" s="62"/>
      <c r="D3129" s="41" t="e">
        <f t="shared" si="134"/>
        <v>#N/A</v>
      </c>
      <c r="E3129" s="4"/>
      <c r="F3129" s="41" t="e">
        <f>VLOOKUP(E3129,mapping!C:J,2,FALSE)</f>
        <v>#N/A</v>
      </c>
      <c r="G3129" s="41">
        <f>IFERROR(VLOOKUP(F3129,mapping!$D$3:$J$200,2,FALSE),0)</f>
        <v>0</v>
      </c>
      <c r="H3129" s="41">
        <f>IFERROR(VLOOKUP(F3129,mapping!$D$3:$J$200,3,FALSE),0)</f>
        <v>0</v>
      </c>
      <c r="I3129" s="41">
        <f>IFERROR(VLOOKUP(F3129,mapping!$D$3:$J$200,4,FALSE),0)</f>
        <v>0</v>
      </c>
      <c r="J3129" s="41">
        <f>IFERROR(VLOOKUP(F3129,mapping!$D$3:$J$200,5,FALSE),0)</f>
        <v>0</v>
      </c>
      <c r="K3129" s="63">
        <f>IF(W3129=mapping!$N$1,IFERROR(VLOOKUP(Table4[[#This Row],[Column1]],mapping!A:L,11,FALSE),0),IF(W3129&gt;mapping!$N$1,IFERROR(VLOOKUP(Table4[[#This Row],[Column1]],mapping!A:L,11,FALSE),0),))</f>
        <v>0</v>
      </c>
      <c r="L3129" s="139"/>
      <c r="M3129" s="60">
        <f>IF(W3129=mapping!$N$1,IFERROR(VLOOKUP(Table4[[#This Row],[Column1]],mapping!A:L,12,FALSE),0),IF(W3129&gt;mapping!$N$1,IFERROR(VLOOKUP(Table4[[#This Row],[Column1]],mapping!A:L,12,FALSE),0),0))</f>
        <v>0</v>
      </c>
      <c r="N3129" s="58">
        <f>Table4[[#This Row],[ سعر اليومية ]]*3%*Table4[[#This Row],[عدد الدورات ]]</f>
        <v>0</v>
      </c>
      <c r="O3129" s="56">
        <f>Table4[[#This Row],[ سعر اليومية ]]*Table4[[#This Row],[عدد الدورات ]]-N3129</f>
        <v>0</v>
      </c>
      <c r="P3129" s="194"/>
      <c r="Q3129" s="194"/>
      <c r="R3129" s="194"/>
      <c r="S3129" s="58">
        <f>(Table4[[#This Row],[سعر يومية السائق]]*Table4[[#This Row],[عدد الدورات ]])-SUM(Table4[[#This Row],[سلف ]:[خصم ]])+Table4[[#This Row],[اضافي ]]</f>
        <v>0</v>
      </c>
      <c r="U3129" s="58">
        <f>Table4[[#This Row],[ سعر اليومية ]]*Table4[[#This Row],[عدد الدورات ]]-Table4[[#This Row],[سعر يومية السائق]]*L3129</f>
        <v>0</v>
      </c>
      <c r="V3129" s="58">
        <f>U3129-Table4[[#This Row],[W/H  3%]]</f>
        <v>0</v>
      </c>
      <c r="W3129" s="66" t="str">
        <f>Table4[[#This Row],[اليوم]]&amp;Table4[[#This Row],[الشهر ]]&amp;Table4[[#This Row],[العام]]</f>
        <v/>
      </c>
      <c r="X3129" s="66" t="s">
        <v>304</v>
      </c>
    </row>
    <row r="3130" spans="1:24" x14ac:dyDescent="0.3">
      <c r="A3130" s="62"/>
      <c r="B3130" s="62"/>
      <c r="C3130" s="62"/>
      <c r="D3130" s="41" t="e">
        <f t="shared" si="134"/>
        <v>#N/A</v>
      </c>
      <c r="E3130" s="4"/>
      <c r="F3130" s="41" t="e">
        <f>VLOOKUP(E3130,mapping!C:J,2,FALSE)</f>
        <v>#N/A</v>
      </c>
      <c r="G3130" s="41">
        <f>IFERROR(VLOOKUP(F3130,mapping!$D$3:$J$200,2,FALSE),0)</f>
        <v>0</v>
      </c>
      <c r="H3130" s="41">
        <f>IFERROR(VLOOKUP(F3130,mapping!$D$3:$J$200,3,FALSE),0)</f>
        <v>0</v>
      </c>
      <c r="I3130" s="41">
        <f>IFERROR(VLOOKUP(F3130,mapping!$D$3:$J$200,4,FALSE),0)</f>
        <v>0</v>
      </c>
      <c r="J3130" s="41">
        <f>IFERROR(VLOOKUP(F3130,mapping!$D$3:$J$200,5,FALSE),0)</f>
        <v>0</v>
      </c>
      <c r="K3130" s="63">
        <f>IF(W3130=mapping!$N$1,IFERROR(VLOOKUP(Table4[[#This Row],[Column1]],mapping!A:L,11,FALSE),0),IF(W3130&gt;mapping!$N$1,IFERROR(VLOOKUP(Table4[[#This Row],[Column1]],mapping!A:L,11,FALSE),0),))</f>
        <v>0</v>
      </c>
      <c r="L3130" s="139"/>
      <c r="M3130" s="60">
        <f>IF(W3130=mapping!$N$1,IFERROR(VLOOKUP(Table4[[#This Row],[Column1]],mapping!A:L,12,FALSE),0),IF(W3130&gt;mapping!$N$1,IFERROR(VLOOKUP(Table4[[#This Row],[Column1]],mapping!A:L,12,FALSE),0),0))</f>
        <v>0</v>
      </c>
      <c r="N3130" s="58">
        <f>Table4[[#This Row],[ سعر اليومية ]]*3%*Table4[[#This Row],[عدد الدورات ]]</f>
        <v>0</v>
      </c>
      <c r="O3130" s="56">
        <f>Table4[[#This Row],[ سعر اليومية ]]*Table4[[#This Row],[عدد الدورات ]]-N3130</f>
        <v>0</v>
      </c>
      <c r="P3130" s="194"/>
      <c r="Q3130" s="194"/>
      <c r="R3130" s="194"/>
      <c r="S3130" s="58">
        <f>(Table4[[#This Row],[سعر يومية السائق]]*Table4[[#This Row],[عدد الدورات ]])-SUM(Table4[[#This Row],[سلف ]:[خصم ]])+Table4[[#This Row],[اضافي ]]</f>
        <v>0</v>
      </c>
      <c r="U3130" s="58">
        <f>Table4[[#This Row],[ سعر اليومية ]]*Table4[[#This Row],[عدد الدورات ]]-Table4[[#This Row],[سعر يومية السائق]]*L3130</f>
        <v>0</v>
      </c>
      <c r="V3130" s="58">
        <f>U3130-Table4[[#This Row],[W/H  3%]]</f>
        <v>0</v>
      </c>
      <c r="W3130" s="66" t="str">
        <f>Table4[[#This Row],[اليوم]]&amp;Table4[[#This Row],[الشهر ]]&amp;Table4[[#This Row],[العام]]</f>
        <v/>
      </c>
      <c r="X3130" s="66" t="s">
        <v>304</v>
      </c>
    </row>
    <row r="3131" spans="1:24" x14ac:dyDescent="0.3">
      <c r="A3131" s="62"/>
      <c r="B3131" s="62"/>
      <c r="C3131" s="62"/>
      <c r="D3131" s="41" t="e">
        <f t="shared" si="134"/>
        <v>#N/A</v>
      </c>
      <c r="E3131" s="4"/>
      <c r="F3131" s="41" t="e">
        <f>VLOOKUP(E3131,mapping!C:J,2,FALSE)</f>
        <v>#N/A</v>
      </c>
      <c r="G3131" s="41">
        <f>IFERROR(VLOOKUP(F3131,mapping!$D$3:$J$200,2,FALSE),0)</f>
        <v>0</v>
      </c>
      <c r="H3131" s="41">
        <f>IFERROR(VLOOKUP(F3131,mapping!$D$3:$J$200,3,FALSE),0)</f>
        <v>0</v>
      </c>
      <c r="I3131" s="41">
        <f>IFERROR(VLOOKUP(F3131,mapping!$D$3:$J$200,4,FALSE),0)</f>
        <v>0</v>
      </c>
      <c r="J3131" s="41">
        <f>IFERROR(VLOOKUP(F3131,mapping!$D$3:$J$200,5,FALSE),0)</f>
        <v>0</v>
      </c>
      <c r="K3131" s="63">
        <f>IF(W3131=mapping!$N$1,IFERROR(VLOOKUP(Table4[[#This Row],[Column1]],mapping!A:L,11,FALSE),0),IF(W3131&gt;mapping!$N$1,IFERROR(VLOOKUP(Table4[[#This Row],[Column1]],mapping!A:L,11,FALSE),0),))</f>
        <v>0</v>
      </c>
      <c r="L3131" s="139"/>
      <c r="M3131" s="60">
        <f>IF(W3131=mapping!$N$1,IFERROR(VLOOKUP(Table4[[#This Row],[Column1]],mapping!A:L,12,FALSE),0),IF(W3131&gt;mapping!$N$1,IFERROR(VLOOKUP(Table4[[#This Row],[Column1]],mapping!A:L,12,FALSE),0),0))</f>
        <v>0</v>
      </c>
      <c r="N3131" s="58">
        <f>Table4[[#This Row],[ سعر اليومية ]]*3%*Table4[[#This Row],[عدد الدورات ]]</f>
        <v>0</v>
      </c>
      <c r="O3131" s="56">
        <f>Table4[[#This Row],[ سعر اليومية ]]*Table4[[#This Row],[عدد الدورات ]]-N3131</f>
        <v>0</v>
      </c>
      <c r="P3131" s="194"/>
      <c r="Q3131" s="194"/>
      <c r="R3131" s="194"/>
      <c r="S3131" s="58">
        <f>(Table4[[#This Row],[سعر يومية السائق]]*Table4[[#This Row],[عدد الدورات ]])-SUM(Table4[[#This Row],[سلف ]:[خصم ]])+Table4[[#This Row],[اضافي ]]</f>
        <v>0</v>
      </c>
      <c r="U3131" s="58">
        <f>Table4[[#This Row],[ سعر اليومية ]]*Table4[[#This Row],[عدد الدورات ]]-Table4[[#This Row],[سعر يومية السائق]]*L3131</f>
        <v>0</v>
      </c>
      <c r="V3131" s="58">
        <f>U3131-Table4[[#This Row],[W/H  3%]]</f>
        <v>0</v>
      </c>
      <c r="W3131" s="66" t="str">
        <f>Table4[[#This Row],[اليوم]]&amp;Table4[[#This Row],[الشهر ]]&amp;Table4[[#This Row],[العام]]</f>
        <v/>
      </c>
      <c r="X3131" s="66" t="s">
        <v>304</v>
      </c>
    </row>
    <row r="3132" spans="1:24" x14ac:dyDescent="0.3">
      <c r="A3132" s="62"/>
      <c r="B3132" s="62"/>
      <c r="C3132" s="62"/>
      <c r="D3132" s="41" t="e">
        <f t="shared" si="134"/>
        <v>#N/A</v>
      </c>
      <c r="E3132" s="4"/>
      <c r="F3132" s="41" t="e">
        <f>VLOOKUP(E3132,mapping!C:J,2,FALSE)</f>
        <v>#N/A</v>
      </c>
      <c r="G3132" s="41">
        <f>IFERROR(VLOOKUP(F3132,mapping!$D$3:$J$200,2,FALSE),0)</f>
        <v>0</v>
      </c>
      <c r="H3132" s="41">
        <f>IFERROR(VLOOKUP(F3132,mapping!$D$3:$J$200,3,FALSE),0)</f>
        <v>0</v>
      </c>
      <c r="I3132" s="41">
        <f>IFERROR(VLOOKUP(F3132,mapping!$D$3:$J$200,4,FALSE),0)</f>
        <v>0</v>
      </c>
      <c r="J3132" s="41">
        <f>IFERROR(VLOOKUP(F3132,mapping!$D$3:$J$200,5,FALSE),0)</f>
        <v>0</v>
      </c>
      <c r="K3132" s="63">
        <f>IF(W3132=mapping!$N$1,IFERROR(VLOOKUP(Table4[[#This Row],[Column1]],mapping!A:L,11,FALSE),0),IF(W3132&gt;mapping!$N$1,IFERROR(VLOOKUP(Table4[[#This Row],[Column1]],mapping!A:L,11,FALSE),0),))</f>
        <v>0</v>
      </c>
      <c r="L3132" s="139"/>
      <c r="M3132" s="60">
        <f>IF(W3132=mapping!$N$1,IFERROR(VLOOKUP(Table4[[#This Row],[Column1]],mapping!A:L,12,FALSE),0),IF(W3132&gt;mapping!$N$1,IFERROR(VLOOKUP(Table4[[#This Row],[Column1]],mapping!A:L,12,FALSE),0),0))</f>
        <v>0</v>
      </c>
      <c r="N3132" s="58">
        <f>Table4[[#This Row],[ سعر اليومية ]]*3%*Table4[[#This Row],[عدد الدورات ]]</f>
        <v>0</v>
      </c>
      <c r="O3132" s="56">
        <f>Table4[[#This Row],[ سعر اليومية ]]*Table4[[#This Row],[عدد الدورات ]]-N3132</f>
        <v>0</v>
      </c>
      <c r="P3132" s="194"/>
      <c r="Q3132" s="194"/>
      <c r="R3132" s="194"/>
      <c r="S3132" s="58">
        <f>(Table4[[#This Row],[سعر يومية السائق]]*Table4[[#This Row],[عدد الدورات ]])-SUM(Table4[[#This Row],[سلف ]:[خصم ]])+Table4[[#This Row],[اضافي ]]</f>
        <v>0</v>
      </c>
      <c r="U3132" s="58">
        <f>Table4[[#This Row],[ سعر اليومية ]]*Table4[[#This Row],[عدد الدورات ]]-Table4[[#This Row],[سعر يومية السائق]]*L3132</f>
        <v>0</v>
      </c>
      <c r="V3132" s="58">
        <f>U3132-Table4[[#This Row],[W/H  3%]]</f>
        <v>0</v>
      </c>
      <c r="W3132" s="66" t="str">
        <f>Table4[[#This Row],[اليوم]]&amp;Table4[[#This Row],[الشهر ]]&amp;Table4[[#This Row],[العام]]</f>
        <v/>
      </c>
      <c r="X3132" s="66" t="s">
        <v>304</v>
      </c>
    </row>
    <row r="3133" spans="1:24" x14ac:dyDescent="0.3">
      <c r="A3133" s="62"/>
      <c r="B3133" s="62"/>
      <c r="C3133" s="62"/>
      <c r="D3133" s="41" t="e">
        <f t="shared" si="134"/>
        <v>#N/A</v>
      </c>
      <c r="E3133" s="4"/>
      <c r="F3133" s="41" t="e">
        <f>VLOOKUP(E3133,mapping!C:J,2,FALSE)</f>
        <v>#N/A</v>
      </c>
      <c r="G3133" s="41">
        <f>IFERROR(VLOOKUP(F3133,mapping!$D$3:$J$200,2,FALSE),0)</f>
        <v>0</v>
      </c>
      <c r="H3133" s="41">
        <f>IFERROR(VLOOKUP(F3133,mapping!$D$3:$J$200,3,FALSE),0)</f>
        <v>0</v>
      </c>
      <c r="I3133" s="41">
        <f>IFERROR(VLOOKUP(F3133,mapping!$D$3:$J$200,4,FALSE),0)</f>
        <v>0</v>
      </c>
      <c r="J3133" s="41">
        <f>IFERROR(VLOOKUP(F3133,mapping!$D$3:$J$200,5,FALSE),0)</f>
        <v>0</v>
      </c>
      <c r="K3133" s="63">
        <f>IF(W3133=mapping!$N$1,IFERROR(VLOOKUP(Table4[[#This Row],[Column1]],mapping!A:L,11,FALSE),0),IF(W3133&gt;mapping!$N$1,IFERROR(VLOOKUP(Table4[[#This Row],[Column1]],mapping!A:L,11,FALSE),0),))</f>
        <v>0</v>
      </c>
      <c r="L3133" s="139"/>
      <c r="M3133" s="60">
        <f>IF(W3133=mapping!$N$1,IFERROR(VLOOKUP(Table4[[#This Row],[Column1]],mapping!A:L,12,FALSE),0),IF(W3133&gt;mapping!$N$1,IFERROR(VLOOKUP(Table4[[#This Row],[Column1]],mapping!A:L,12,FALSE),0),0))</f>
        <v>0</v>
      </c>
      <c r="N3133" s="58">
        <f>Table4[[#This Row],[ سعر اليومية ]]*3%*Table4[[#This Row],[عدد الدورات ]]</f>
        <v>0</v>
      </c>
      <c r="O3133" s="56">
        <f>Table4[[#This Row],[ سعر اليومية ]]*Table4[[#This Row],[عدد الدورات ]]-N3133</f>
        <v>0</v>
      </c>
      <c r="P3133" s="194"/>
      <c r="Q3133" s="194"/>
      <c r="R3133" s="194"/>
      <c r="S3133" s="58">
        <f>(Table4[[#This Row],[سعر يومية السائق]]*Table4[[#This Row],[عدد الدورات ]])-SUM(Table4[[#This Row],[سلف ]:[خصم ]])+Table4[[#This Row],[اضافي ]]</f>
        <v>0</v>
      </c>
      <c r="U3133" s="58">
        <f>Table4[[#This Row],[ سعر اليومية ]]*Table4[[#This Row],[عدد الدورات ]]-Table4[[#This Row],[سعر يومية السائق]]*L3133</f>
        <v>0</v>
      </c>
      <c r="V3133" s="58">
        <f>U3133-Table4[[#This Row],[W/H  3%]]</f>
        <v>0</v>
      </c>
      <c r="W3133" s="66" t="str">
        <f>Table4[[#This Row],[اليوم]]&amp;Table4[[#This Row],[الشهر ]]&amp;Table4[[#This Row],[العام]]</f>
        <v/>
      </c>
      <c r="X3133" s="66" t="s">
        <v>304</v>
      </c>
    </row>
    <row r="3134" spans="1:24" x14ac:dyDescent="0.3">
      <c r="A3134" s="62"/>
      <c r="B3134" s="62"/>
      <c r="C3134" s="62"/>
      <c r="D3134" s="41" t="e">
        <f t="shared" si="134"/>
        <v>#N/A</v>
      </c>
      <c r="E3134" s="4"/>
      <c r="F3134" s="41" t="e">
        <f>VLOOKUP(E3134,mapping!C:J,2,FALSE)</f>
        <v>#N/A</v>
      </c>
      <c r="G3134" s="41">
        <f>IFERROR(VLOOKUP(F3134,mapping!$D$3:$J$200,2,FALSE),0)</f>
        <v>0</v>
      </c>
      <c r="H3134" s="41">
        <f>IFERROR(VLOOKUP(F3134,mapping!$D$3:$J$200,3,FALSE),0)</f>
        <v>0</v>
      </c>
      <c r="I3134" s="41">
        <f>IFERROR(VLOOKUP(F3134,mapping!$D$3:$J$200,4,FALSE),0)</f>
        <v>0</v>
      </c>
      <c r="J3134" s="41">
        <f>IFERROR(VLOOKUP(F3134,mapping!$D$3:$J$200,5,FALSE),0)</f>
        <v>0</v>
      </c>
      <c r="K3134" s="63">
        <f>IF(W3134=mapping!$N$1,IFERROR(VLOOKUP(Table4[[#This Row],[Column1]],mapping!A:L,11,FALSE),0),IF(W3134&gt;mapping!$N$1,IFERROR(VLOOKUP(Table4[[#This Row],[Column1]],mapping!A:L,11,FALSE),0),))</f>
        <v>0</v>
      </c>
      <c r="L3134" s="139"/>
      <c r="M3134" s="60">
        <f>IF(W3134=mapping!$N$1,IFERROR(VLOOKUP(Table4[[#This Row],[Column1]],mapping!A:L,12,FALSE),0),IF(W3134&gt;mapping!$N$1,IFERROR(VLOOKUP(Table4[[#This Row],[Column1]],mapping!A:L,12,FALSE),0),0))</f>
        <v>0</v>
      </c>
      <c r="N3134" s="58">
        <f>Table4[[#This Row],[ سعر اليومية ]]*3%*Table4[[#This Row],[عدد الدورات ]]</f>
        <v>0</v>
      </c>
      <c r="O3134" s="56">
        <f>Table4[[#This Row],[ سعر اليومية ]]*Table4[[#This Row],[عدد الدورات ]]-N3134</f>
        <v>0</v>
      </c>
      <c r="P3134" s="194"/>
      <c r="Q3134" s="194"/>
      <c r="R3134" s="194"/>
      <c r="S3134" s="58">
        <f>(Table4[[#This Row],[سعر يومية السائق]]*Table4[[#This Row],[عدد الدورات ]])-SUM(Table4[[#This Row],[سلف ]:[خصم ]])+Table4[[#This Row],[اضافي ]]</f>
        <v>0</v>
      </c>
      <c r="U3134" s="58">
        <f>Table4[[#This Row],[ سعر اليومية ]]*Table4[[#This Row],[عدد الدورات ]]-Table4[[#This Row],[سعر يومية السائق]]*L3134</f>
        <v>0</v>
      </c>
      <c r="V3134" s="58">
        <f>U3134-Table4[[#This Row],[W/H  3%]]</f>
        <v>0</v>
      </c>
      <c r="W3134" s="66" t="str">
        <f>Table4[[#This Row],[اليوم]]&amp;Table4[[#This Row],[الشهر ]]&amp;Table4[[#This Row],[العام]]</f>
        <v/>
      </c>
      <c r="X3134" s="66" t="s">
        <v>304</v>
      </c>
    </row>
    <row r="3135" spans="1:24" x14ac:dyDescent="0.3">
      <c r="A3135" s="62"/>
      <c r="B3135" s="62"/>
      <c r="C3135" s="62"/>
      <c r="D3135" s="41" t="e">
        <f t="shared" si="134"/>
        <v>#N/A</v>
      </c>
      <c r="E3135" s="4"/>
      <c r="F3135" s="41" t="e">
        <f>VLOOKUP(E3135,mapping!C:J,2,FALSE)</f>
        <v>#N/A</v>
      </c>
      <c r="G3135" s="41">
        <f>IFERROR(VLOOKUP(F3135,mapping!$D$3:$J$200,2,FALSE),0)</f>
        <v>0</v>
      </c>
      <c r="H3135" s="41">
        <f>IFERROR(VLOOKUP(F3135,mapping!$D$3:$J$200,3,FALSE),0)</f>
        <v>0</v>
      </c>
      <c r="I3135" s="41">
        <f>IFERROR(VLOOKUP(F3135,mapping!$D$3:$J$200,4,FALSE),0)</f>
        <v>0</v>
      </c>
      <c r="J3135" s="41">
        <f>IFERROR(VLOOKUP(F3135,mapping!$D$3:$J$200,5,FALSE),0)</f>
        <v>0</v>
      </c>
      <c r="K3135" s="63">
        <f>IF(W3135=mapping!$N$1,IFERROR(VLOOKUP(Table4[[#This Row],[Column1]],mapping!A:L,11,FALSE),0),IF(W3135&gt;mapping!$N$1,IFERROR(VLOOKUP(Table4[[#This Row],[Column1]],mapping!A:L,11,FALSE),0),))</f>
        <v>0</v>
      </c>
      <c r="L3135" s="139"/>
      <c r="M3135" s="60">
        <f>IF(W3135=mapping!$N$1,IFERROR(VLOOKUP(Table4[[#This Row],[Column1]],mapping!A:L,12,FALSE),0),IF(W3135&gt;mapping!$N$1,IFERROR(VLOOKUP(Table4[[#This Row],[Column1]],mapping!A:L,12,FALSE),0),0))</f>
        <v>0</v>
      </c>
      <c r="N3135" s="58">
        <f>Table4[[#This Row],[ سعر اليومية ]]*3%*Table4[[#This Row],[عدد الدورات ]]</f>
        <v>0</v>
      </c>
      <c r="O3135" s="56">
        <f>Table4[[#This Row],[ سعر اليومية ]]*Table4[[#This Row],[عدد الدورات ]]-N3135</f>
        <v>0</v>
      </c>
      <c r="P3135" s="194"/>
      <c r="Q3135" s="194"/>
      <c r="R3135" s="194"/>
      <c r="S3135" s="58">
        <f>(Table4[[#This Row],[سعر يومية السائق]]*Table4[[#This Row],[عدد الدورات ]])-SUM(Table4[[#This Row],[سلف ]:[خصم ]])+Table4[[#This Row],[اضافي ]]</f>
        <v>0</v>
      </c>
      <c r="U3135" s="58">
        <f>Table4[[#This Row],[ سعر اليومية ]]*Table4[[#This Row],[عدد الدورات ]]-Table4[[#This Row],[سعر يومية السائق]]*L3135</f>
        <v>0</v>
      </c>
      <c r="V3135" s="58">
        <f>U3135-Table4[[#This Row],[W/H  3%]]</f>
        <v>0</v>
      </c>
      <c r="W3135" s="66" t="str">
        <f>Table4[[#This Row],[اليوم]]&amp;Table4[[#This Row],[الشهر ]]&amp;Table4[[#This Row],[العام]]</f>
        <v/>
      </c>
      <c r="X3135" s="66" t="s">
        <v>304</v>
      </c>
    </row>
    <row r="3136" spans="1:24" x14ac:dyDescent="0.3">
      <c r="A3136" s="62"/>
      <c r="B3136" s="62"/>
      <c r="C3136" s="62"/>
      <c r="D3136" s="41" t="e">
        <f t="shared" si="134"/>
        <v>#N/A</v>
      </c>
      <c r="E3136" s="4"/>
      <c r="F3136" s="41" t="e">
        <f>VLOOKUP(E3136,mapping!C:J,2,FALSE)</f>
        <v>#N/A</v>
      </c>
      <c r="G3136" s="41">
        <f>IFERROR(VLOOKUP(F3136,mapping!$D$3:$J$200,2,FALSE),0)</f>
        <v>0</v>
      </c>
      <c r="H3136" s="41">
        <f>IFERROR(VLOOKUP(F3136,mapping!$D$3:$J$200,3,FALSE),0)</f>
        <v>0</v>
      </c>
      <c r="I3136" s="41">
        <f>IFERROR(VLOOKUP(F3136,mapping!$D$3:$J$200,4,FALSE),0)</f>
        <v>0</v>
      </c>
      <c r="J3136" s="41">
        <f>IFERROR(VLOOKUP(F3136,mapping!$D$3:$J$200,5,FALSE),0)</f>
        <v>0</v>
      </c>
      <c r="K3136" s="63">
        <f>IF(W3136=mapping!$N$1,IFERROR(VLOOKUP(Table4[[#This Row],[Column1]],mapping!A:L,11,FALSE),0),IF(W3136&gt;mapping!$N$1,IFERROR(VLOOKUP(Table4[[#This Row],[Column1]],mapping!A:L,11,FALSE),0),))</f>
        <v>0</v>
      </c>
      <c r="L3136" s="139"/>
      <c r="M3136" s="60">
        <f>IF(W3136=mapping!$N$1,IFERROR(VLOOKUP(Table4[[#This Row],[Column1]],mapping!A:L,12,FALSE),0),IF(W3136&gt;mapping!$N$1,IFERROR(VLOOKUP(Table4[[#This Row],[Column1]],mapping!A:L,12,FALSE),0),0))</f>
        <v>0</v>
      </c>
      <c r="N3136" s="58">
        <f>Table4[[#This Row],[ سعر اليومية ]]*3%*Table4[[#This Row],[عدد الدورات ]]</f>
        <v>0</v>
      </c>
      <c r="O3136" s="56">
        <f>Table4[[#This Row],[ سعر اليومية ]]*Table4[[#This Row],[عدد الدورات ]]-N3136</f>
        <v>0</v>
      </c>
      <c r="P3136" s="194"/>
      <c r="Q3136" s="194"/>
      <c r="R3136" s="194"/>
      <c r="S3136" s="58">
        <f>(Table4[[#This Row],[سعر يومية السائق]]*Table4[[#This Row],[عدد الدورات ]])-SUM(Table4[[#This Row],[سلف ]:[خصم ]])+Table4[[#This Row],[اضافي ]]</f>
        <v>0</v>
      </c>
      <c r="U3136" s="58">
        <f>Table4[[#This Row],[ سعر اليومية ]]*Table4[[#This Row],[عدد الدورات ]]-Table4[[#This Row],[سعر يومية السائق]]*L3136</f>
        <v>0</v>
      </c>
      <c r="V3136" s="58">
        <f>U3136-Table4[[#This Row],[W/H  3%]]</f>
        <v>0</v>
      </c>
      <c r="W3136" s="66" t="str">
        <f>Table4[[#This Row],[اليوم]]&amp;Table4[[#This Row],[الشهر ]]&amp;Table4[[#This Row],[العام]]</f>
        <v/>
      </c>
      <c r="X3136" s="66" t="s">
        <v>304</v>
      </c>
    </row>
    <row r="3137" spans="1:24" x14ac:dyDescent="0.3">
      <c r="A3137" s="62"/>
      <c r="B3137" s="62"/>
      <c r="C3137" s="62"/>
      <c r="D3137" s="41" t="e">
        <f t="shared" si="134"/>
        <v>#N/A</v>
      </c>
      <c r="E3137" s="4"/>
      <c r="F3137" s="41" t="e">
        <f>VLOOKUP(E3137,mapping!C:J,2,FALSE)</f>
        <v>#N/A</v>
      </c>
      <c r="G3137" s="41">
        <f>IFERROR(VLOOKUP(F3137,mapping!$D$3:$J$200,2,FALSE),0)</f>
        <v>0</v>
      </c>
      <c r="H3137" s="41">
        <f>IFERROR(VLOOKUP(F3137,mapping!$D$3:$J$200,3,FALSE),0)</f>
        <v>0</v>
      </c>
      <c r="I3137" s="41">
        <f>IFERROR(VLOOKUP(F3137,mapping!$D$3:$J$200,4,FALSE),0)</f>
        <v>0</v>
      </c>
      <c r="J3137" s="41">
        <f>IFERROR(VLOOKUP(F3137,mapping!$D$3:$J$200,5,FALSE),0)</f>
        <v>0</v>
      </c>
      <c r="K3137" s="63">
        <f>IF(W3137=mapping!$N$1,IFERROR(VLOOKUP(Table4[[#This Row],[Column1]],mapping!A:L,11,FALSE),0),IF(W3137&gt;mapping!$N$1,IFERROR(VLOOKUP(Table4[[#This Row],[Column1]],mapping!A:L,11,FALSE),0),))</f>
        <v>0</v>
      </c>
      <c r="L3137" s="139"/>
      <c r="M3137" s="60">
        <f>IF(W3137=mapping!$N$1,IFERROR(VLOOKUP(Table4[[#This Row],[Column1]],mapping!A:L,12,FALSE),0),IF(W3137&gt;mapping!$N$1,IFERROR(VLOOKUP(Table4[[#This Row],[Column1]],mapping!A:L,12,FALSE),0),0))</f>
        <v>0</v>
      </c>
      <c r="N3137" s="58">
        <f>Table4[[#This Row],[ سعر اليومية ]]*3%*Table4[[#This Row],[عدد الدورات ]]</f>
        <v>0</v>
      </c>
      <c r="O3137" s="56">
        <f>Table4[[#This Row],[ سعر اليومية ]]*Table4[[#This Row],[عدد الدورات ]]-N3137</f>
        <v>0</v>
      </c>
      <c r="P3137" s="194"/>
      <c r="Q3137" s="194"/>
      <c r="R3137" s="194"/>
      <c r="S3137" s="58">
        <f>(Table4[[#This Row],[سعر يومية السائق]]*Table4[[#This Row],[عدد الدورات ]])-SUM(Table4[[#This Row],[سلف ]:[خصم ]])+Table4[[#This Row],[اضافي ]]</f>
        <v>0</v>
      </c>
      <c r="U3137" s="58">
        <f>Table4[[#This Row],[ سعر اليومية ]]*Table4[[#This Row],[عدد الدورات ]]-Table4[[#This Row],[سعر يومية السائق]]*L3137</f>
        <v>0</v>
      </c>
      <c r="V3137" s="58">
        <f>U3137-Table4[[#This Row],[W/H  3%]]</f>
        <v>0</v>
      </c>
      <c r="W3137" s="66" t="str">
        <f>Table4[[#This Row],[اليوم]]&amp;Table4[[#This Row],[الشهر ]]&amp;Table4[[#This Row],[العام]]</f>
        <v/>
      </c>
      <c r="X3137" s="66" t="s">
        <v>304</v>
      </c>
    </row>
    <row r="3138" spans="1:24" x14ac:dyDescent="0.3">
      <c r="A3138" s="62"/>
      <c r="B3138" s="62"/>
      <c r="C3138" s="62"/>
      <c r="D3138" s="41" t="e">
        <f t="shared" si="134"/>
        <v>#N/A</v>
      </c>
      <c r="E3138" s="4"/>
      <c r="F3138" s="41" t="e">
        <f>VLOOKUP(E3138,mapping!C:J,2,FALSE)</f>
        <v>#N/A</v>
      </c>
      <c r="G3138" s="41">
        <f>IFERROR(VLOOKUP(F3138,mapping!$D$3:$J$200,2,FALSE),0)</f>
        <v>0</v>
      </c>
      <c r="H3138" s="41">
        <f>IFERROR(VLOOKUP(F3138,mapping!$D$3:$J$200,3,FALSE),0)</f>
        <v>0</v>
      </c>
      <c r="I3138" s="41">
        <f>IFERROR(VLOOKUP(F3138,mapping!$D$3:$J$200,4,FALSE),0)</f>
        <v>0</v>
      </c>
      <c r="J3138" s="41">
        <f>IFERROR(VLOOKUP(F3138,mapping!$D$3:$J$200,5,FALSE),0)</f>
        <v>0</v>
      </c>
      <c r="K3138" s="63">
        <f>IF(W3138=mapping!$N$1,IFERROR(VLOOKUP(Table4[[#This Row],[Column1]],mapping!A:L,11,FALSE),0),IF(W3138&gt;mapping!$N$1,IFERROR(VLOOKUP(Table4[[#This Row],[Column1]],mapping!A:L,11,FALSE),0),))</f>
        <v>0</v>
      </c>
      <c r="L3138" s="139"/>
      <c r="M3138" s="60">
        <f>IF(W3138=mapping!$N$1,IFERROR(VLOOKUP(Table4[[#This Row],[Column1]],mapping!A:L,12,FALSE),0),IF(W3138&gt;mapping!$N$1,IFERROR(VLOOKUP(Table4[[#This Row],[Column1]],mapping!A:L,12,FALSE),0),0))</f>
        <v>0</v>
      </c>
      <c r="N3138" s="58">
        <f>Table4[[#This Row],[ سعر اليومية ]]*3%*Table4[[#This Row],[عدد الدورات ]]</f>
        <v>0</v>
      </c>
      <c r="O3138" s="56">
        <f>Table4[[#This Row],[ سعر اليومية ]]*Table4[[#This Row],[عدد الدورات ]]-N3138</f>
        <v>0</v>
      </c>
      <c r="P3138" s="194"/>
      <c r="Q3138" s="194"/>
      <c r="R3138" s="194"/>
      <c r="S3138" s="58">
        <f>(Table4[[#This Row],[سعر يومية السائق]]*Table4[[#This Row],[عدد الدورات ]])-SUM(Table4[[#This Row],[سلف ]:[خصم ]])+Table4[[#This Row],[اضافي ]]</f>
        <v>0</v>
      </c>
      <c r="U3138" s="58">
        <f>Table4[[#This Row],[ سعر اليومية ]]*Table4[[#This Row],[عدد الدورات ]]-Table4[[#This Row],[سعر يومية السائق]]*L3138</f>
        <v>0</v>
      </c>
      <c r="V3138" s="58">
        <f>U3138-Table4[[#This Row],[W/H  3%]]</f>
        <v>0</v>
      </c>
      <c r="W3138" s="66" t="str">
        <f>Table4[[#This Row],[اليوم]]&amp;Table4[[#This Row],[الشهر ]]&amp;Table4[[#This Row],[العام]]</f>
        <v/>
      </c>
      <c r="X3138" s="66" t="s">
        <v>304</v>
      </c>
    </row>
    <row r="3139" spans="1:24" x14ac:dyDescent="0.3">
      <c r="A3139" s="62"/>
      <c r="B3139" s="62"/>
      <c r="C3139" s="62"/>
      <c r="D3139" s="41" t="e">
        <f t="shared" si="134"/>
        <v>#N/A</v>
      </c>
      <c r="E3139" s="4"/>
      <c r="F3139" s="41" t="e">
        <f>VLOOKUP(E3139,mapping!C:J,2,FALSE)</f>
        <v>#N/A</v>
      </c>
      <c r="G3139" s="41">
        <f>IFERROR(VLOOKUP(F3139,mapping!$D$3:$J$200,2,FALSE),0)</f>
        <v>0</v>
      </c>
      <c r="H3139" s="41">
        <f>IFERROR(VLOOKUP(F3139,mapping!$D$3:$J$200,3,FALSE),0)</f>
        <v>0</v>
      </c>
      <c r="I3139" s="41">
        <f>IFERROR(VLOOKUP(F3139,mapping!$D$3:$J$200,4,FALSE),0)</f>
        <v>0</v>
      </c>
      <c r="J3139" s="41">
        <f>IFERROR(VLOOKUP(F3139,mapping!$D$3:$J$200,5,FALSE),0)</f>
        <v>0</v>
      </c>
      <c r="K3139" s="63">
        <f>IF(W3139=mapping!$N$1,IFERROR(VLOOKUP(Table4[[#This Row],[Column1]],mapping!A:L,11,FALSE),0),IF(W3139&gt;mapping!$N$1,IFERROR(VLOOKUP(Table4[[#This Row],[Column1]],mapping!A:L,11,FALSE),0),))</f>
        <v>0</v>
      </c>
      <c r="L3139" s="139"/>
      <c r="M3139" s="60">
        <f>IF(W3139=mapping!$N$1,IFERROR(VLOOKUP(Table4[[#This Row],[Column1]],mapping!A:L,12,FALSE),0),IF(W3139&gt;mapping!$N$1,IFERROR(VLOOKUP(Table4[[#This Row],[Column1]],mapping!A:L,12,FALSE),0),0))</f>
        <v>0</v>
      </c>
      <c r="N3139" s="58">
        <f>Table4[[#This Row],[ سعر اليومية ]]*3%*Table4[[#This Row],[عدد الدورات ]]</f>
        <v>0</v>
      </c>
      <c r="O3139" s="56">
        <f>Table4[[#This Row],[ سعر اليومية ]]*Table4[[#This Row],[عدد الدورات ]]-N3139</f>
        <v>0</v>
      </c>
      <c r="P3139" s="194"/>
      <c r="Q3139" s="194"/>
      <c r="R3139" s="194"/>
      <c r="S3139" s="58">
        <f>(Table4[[#This Row],[سعر يومية السائق]]*Table4[[#This Row],[عدد الدورات ]])-SUM(Table4[[#This Row],[سلف ]:[خصم ]])+Table4[[#This Row],[اضافي ]]</f>
        <v>0</v>
      </c>
      <c r="U3139" s="58">
        <f>Table4[[#This Row],[ سعر اليومية ]]*Table4[[#This Row],[عدد الدورات ]]-Table4[[#This Row],[سعر يومية السائق]]*L3139</f>
        <v>0</v>
      </c>
      <c r="V3139" s="58">
        <f>U3139-Table4[[#This Row],[W/H  3%]]</f>
        <v>0</v>
      </c>
      <c r="W3139" s="66" t="str">
        <f>Table4[[#This Row],[اليوم]]&amp;Table4[[#This Row],[الشهر ]]&amp;Table4[[#This Row],[العام]]</f>
        <v/>
      </c>
      <c r="X3139" s="66" t="s">
        <v>304</v>
      </c>
    </row>
    <row r="3140" spans="1:24" x14ac:dyDescent="0.3">
      <c r="A3140" s="62"/>
      <c r="B3140" s="62"/>
      <c r="C3140" s="62"/>
      <c r="D3140" s="41" t="e">
        <f t="shared" si="134"/>
        <v>#N/A</v>
      </c>
      <c r="E3140" s="4"/>
      <c r="F3140" s="41" t="e">
        <f>VLOOKUP(E3140,mapping!C:J,2,FALSE)</f>
        <v>#N/A</v>
      </c>
      <c r="G3140" s="41">
        <f>IFERROR(VLOOKUP(F3140,mapping!$D$3:$J$200,2,FALSE),0)</f>
        <v>0</v>
      </c>
      <c r="H3140" s="41">
        <f>IFERROR(VLOOKUP(F3140,mapping!$D$3:$J$200,3,FALSE),0)</f>
        <v>0</v>
      </c>
      <c r="I3140" s="41">
        <f>IFERROR(VLOOKUP(F3140,mapping!$D$3:$J$200,4,FALSE),0)</f>
        <v>0</v>
      </c>
      <c r="J3140" s="41">
        <f>IFERROR(VLOOKUP(F3140,mapping!$D$3:$J$200,5,FALSE),0)</f>
        <v>0</v>
      </c>
      <c r="K3140" s="63">
        <f>IF(W3140=mapping!$N$1,IFERROR(VLOOKUP(Table4[[#This Row],[Column1]],mapping!A:L,11,FALSE),0),IF(W3140&gt;mapping!$N$1,IFERROR(VLOOKUP(Table4[[#This Row],[Column1]],mapping!A:L,11,FALSE),0),))</f>
        <v>0</v>
      </c>
      <c r="L3140" s="139"/>
      <c r="M3140" s="60">
        <f>IF(W3140=mapping!$N$1,IFERROR(VLOOKUP(Table4[[#This Row],[Column1]],mapping!A:L,12,FALSE),0),IF(W3140&gt;mapping!$N$1,IFERROR(VLOOKUP(Table4[[#This Row],[Column1]],mapping!A:L,12,FALSE),0),0))</f>
        <v>0</v>
      </c>
      <c r="N3140" s="58">
        <f>Table4[[#This Row],[ سعر اليومية ]]*3%*Table4[[#This Row],[عدد الدورات ]]</f>
        <v>0</v>
      </c>
      <c r="O3140" s="56">
        <f>Table4[[#This Row],[ سعر اليومية ]]*Table4[[#This Row],[عدد الدورات ]]-N3140</f>
        <v>0</v>
      </c>
      <c r="P3140" s="194"/>
      <c r="Q3140" s="194"/>
      <c r="R3140" s="194"/>
      <c r="S3140" s="58">
        <f>(Table4[[#This Row],[سعر يومية السائق]]*Table4[[#This Row],[عدد الدورات ]])-SUM(Table4[[#This Row],[سلف ]:[خصم ]])+Table4[[#This Row],[اضافي ]]</f>
        <v>0</v>
      </c>
      <c r="U3140" s="58">
        <f>Table4[[#This Row],[ سعر اليومية ]]*Table4[[#This Row],[عدد الدورات ]]-Table4[[#This Row],[سعر يومية السائق]]*L3140</f>
        <v>0</v>
      </c>
      <c r="V3140" s="58">
        <f>U3140-Table4[[#This Row],[W/H  3%]]</f>
        <v>0</v>
      </c>
      <c r="W3140" s="66" t="str">
        <f>Table4[[#This Row],[اليوم]]&amp;Table4[[#This Row],[الشهر ]]&amp;Table4[[#This Row],[العام]]</f>
        <v/>
      </c>
      <c r="X3140" s="66" t="s">
        <v>304</v>
      </c>
    </row>
    <row r="3141" spans="1:24" x14ac:dyDescent="0.3">
      <c r="A3141" s="62"/>
      <c r="B3141" s="62"/>
      <c r="C3141" s="62"/>
      <c r="D3141" s="41" t="e">
        <f t="shared" si="134"/>
        <v>#N/A</v>
      </c>
      <c r="E3141" s="4"/>
      <c r="F3141" s="41" t="e">
        <f>VLOOKUP(E3141,mapping!C:J,2,FALSE)</f>
        <v>#N/A</v>
      </c>
      <c r="G3141" s="41">
        <f>IFERROR(VLOOKUP(F3141,mapping!$D$3:$J$200,2,FALSE),0)</f>
        <v>0</v>
      </c>
      <c r="H3141" s="41">
        <f>IFERROR(VLOOKUP(F3141,mapping!$D$3:$J$200,3,FALSE),0)</f>
        <v>0</v>
      </c>
      <c r="I3141" s="41">
        <f>IFERROR(VLOOKUP(F3141,mapping!$D$3:$J$200,4,FALSE),0)</f>
        <v>0</v>
      </c>
      <c r="J3141" s="41">
        <f>IFERROR(VLOOKUP(F3141,mapping!$D$3:$J$200,5,FALSE),0)</f>
        <v>0</v>
      </c>
      <c r="K3141" s="63">
        <f>IF(W3141=mapping!$N$1,IFERROR(VLOOKUP(Table4[[#This Row],[Column1]],mapping!A:L,11,FALSE),0),IF(W3141&gt;mapping!$N$1,IFERROR(VLOOKUP(Table4[[#This Row],[Column1]],mapping!A:L,11,FALSE),0),))</f>
        <v>0</v>
      </c>
      <c r="L3141" s="139"/>
      <c r="M3141" s="60">
        <f>IF(W3141=mapping!$N$1,IFERROR(VLOOKUP(Table4[[#This Row],[Column1]],mapping!A:L,12,FALSE),0),IF(W3141&gt;mapping!$N$1,IFERROR(VLOOKUP(Table4[[#This Row],[Column1]],mapping!A:L,12,FALSE),0),0))</f>
        <v>0</v>
      </c>
      <c r="N3141" s="58">
        <f>Table4[[#This Row],[ سعر اليومية ]]*3%*Table4[[#This Row],[عدد الدورات ]]</f>
        <v>0</v>
      </c>
      <c r="O3141" s="56">
        <f>Table4[[#This Row],[ سعر اليومية ]]*Table4[[#This Row],[عدد الدورات ]]-N3141</f>
        <v>0</v>
      </c>
      <c r="P3141" s="194"/>
      <c r="Q3141" s="194"/>
      <c r="R3141" s="194"/>
      <c r="S3141" s="58">
        <f>(Table4[[#This Row],[سعر يومية السائق]]*Table4[[#This Row],[عدد الدورات ]])-SUM(Table4[[#This Row],[سلف ]:[خصم ]])+Table4[[#This Row],[اضافي ]]</f>
        <v>0</v>
      </c>
      <c r="U3141" s="58">
        <f>Table4[[#This Row],[ سعر اليومية ]]*Table4[[#This Row],[عدد الدورات ]]-Table4[[#This Row],[سعر يومية السائق]]*L3141</f>
        <v>0</v>
      </c>
      <c r="V3141" s="58">
        <f>U3141-Table4[[#This Row],[W/H  3%]]</f>
        <v>0</v>
      </c>
      <c r="W3141" s="66" t="str">
        <f>Table4[[#This Row],[اليوم]]&amp;Table4[[#This Row],[الشهر ]]&amp;Table4[[#This Row],[العام]]</f>
        <v/>
      </c>
      <c r="X3141" s="66" t="s">
        <v>304</v>
      </c>
    </row>
    <row r="3142" spans="1:24" x14ac:dyDescent="0.3">
      <c r="A3142" s="62"/>
      <c r="B3142" s="62"/>
      <c r="C3142" s="62"/>
      <c r="D3142" s="41" t="e">
        <f t="shared" si="134"/>
        <v>#N/A</v>
      </c>
      <c r="E3142" s="4"/>
      <c r="F3142" s="41" t="e">
        <f>VLOOKUP(E3142,mapping!C:J,2,FALSE)</f>
        <v>#N/A</v>
      </c>
      <c r="G3142" s="41">
        <f>IFERROR(VLOOKUP(F3142,mapping!$D$3:$J$200,2,FALSE),0)</f>
        <v>0</v>
      </c>
      <c r="H3142" s="41">
        <f>IFERROR(VLOOKUP(F3142,mapping!$D$3:$J$200,3,FALSE),0)</f>
        <v>0</v>
      </c>
      <c r="I3142" s="41">
        <f>IFERROR(VLOOKUP(F3142,mapping!$D$3:$J$200,4,FALSE),0)</f>
        <v>0</v>
      </c>
      <c r="J3142" s="41">
        <f>IFERROR(VLOOKUP(F3142,mapping!$D$3:$J$200,5,FALSE),0)</f>
        <v>0</v>
      </c>
      <c r="K3142" s="63">
        <f>IF(W3142=mapping!$N$1,IFERROR(VLOOKUP(Table4[[#This Row],[Column1]],mapping!A:L,11,FALSE),0),IF(W3142&gt;mapping!$N$1,IFERROR(VLOOKUP(Table4[[#This Row],[Column1]],mapping!A:L,11,FALSE),0),))</f>
        <v>0</v>
      </c>
      <c r="L3142" s="139"/>
      <c r="M3142" s="60">
        <f>IF(W3142=mapping!$N$1,IFERROR(VLOOKUP(Table4[[#This Row],[Column1]],mapping!A:L,12,FALSE),0),IF(W3142&gt;mapping!$N$1,IFERROR(VLOOKUP(Table4[[#This Row],[Column1]],mapping!A:L,12,FALSE),0),0))</f>
        <v>0</v>
      </c>
      <c r="N3142" s="58">
        <f>Table4[[#This Row],[ سعر اليومية ]]*3%*Table4[[#This Row],[عدد الدورات ]]</f>
        <v>0</v>
      </c>
      <c r="O3142" s="56">
        <f>Table4[[#This Row],[ سعر اليومية ]]*Table4[[#This Row],[عدد الدورات ]]-N3142</f>
        <v>0</v>
      </c>
      <c r="P3142" s="194"/>
      <c r="Q3142" s="194"/>
      <c r="R3142" s="194"/>
      <c r="S3142" s="58">
        <f>(Table4[[#This Row],[سعر يومية السائق]]*Table4[[#This Row],[عدد الدورات ]])-SUM(Table4[[#This Row],[سلف ]:[خصم ]])+Table4[[#This Row],[اضافي ]]</f>
        <v>0</v>
      </c>
      <c r="U3142" s="58">
        <f>Table4[[#This Row],[ سعر اليومية ]]*Table4[[#This Row],[عدد الدورات ]]-Table4[[#This Row],[سعر يومية السائق]]*L3142</f>
        <v>0</v>
      </c>
      <c r="V3142" s="58">
        <f>U3142-Table4[[#This Row],[W/H  3%]]</f>
        <v>0</v>
      </c>
      <c r="W3142" s="66" t="str">
        <f>Table4[[#This Row],[اليوم]]&amp;Table4[[#This Row],[الشهر ]]&amp;Table4[[#This Row],[العام]]</f>
        <v/>
      </c>
      <c r="X3142" s="66" t="s">
        <v>304</v>
      </c>
    </row>
    <row r="3143" spans="1:24" x14ac:dyDescent="0.3">
      <c r="A3143" s="62"/>
      <c r="B3143" s="62"/>
      <c r="C3143" s="62"/>
      <c r="D3143" s="41" t="e">
        <f t="shared" si="134"/>
        <v>#N/A</v>
      </c>
      <c r="E3143" s="4"/>
      <c r="F3143" s="41" t="e">
        <f>VLOOKUP(E3143,mapping!C:J,2,FALSE)</f>
        <v>#N/A</v>
      </c>
      <c r="G3143" s="41">
        <f>IFERROR(VLOOKUP(F3143,mapping!$D$3:$J$200,2,FALSE),0)</f>
        <v>0</v>
      </c>
      <c r="H3143" s="41">
        <f>IFERROR(VLOOKUP(F3143,mapping!$D$3:$J$200,3,FALSE),0)</f>
        <v>0</v>
      </c>
      <c r="I3143" s="41">
        <f>IFERROR(VLOOKUP(F3143,mapping!$D$3:$J$200,4,FALSE),0)</f>
        <v>0</v>
      </c>
      <c r="J3143" s="41">
        <f>IFERROR(VLOOKUP(F3143,mapping!$D$3:$J$200,5,FALSE),0)</f>
        <v>0</v>
      </c>
      <c r="K3143" s="63">
        <f>IF(W3143=mapping!$N$1,IFERROR(VLOOKUP(Table4[[#This Row],[Column1]],mapping!A:L,11,FALSE),0),IF(W3143&gt;mapping!$N$1,IFERROR(VLOOKUP(Table4[[#This Row],[Column1]],mapping!A:L,11,FALSE),0),))</f>
        <v>0</v>
      </c>
      <c r="L3143" s="139"/>
      <c r="M3143" s="60">
        <f>IF(W3143=mapping!$N$1,IFERROR(VLOOKUP(Table4[[#This Row],[Column1]],mapping!A:L,12,FALSE),0),IF(W3143&gt;mapping!$N$1,IFERROR(VLOOKUP(Table4[[#This Row],[Column1]],mapping!A:L,12,FALSE),0),0))</f>
        <v>0</v>
      </c>
      <c r="N3143" s="58">
        <f>Table4[[#This Row],[ سعر اليومية ]]*3%*Table4[[#This Row],[عدد الدورات ]]</f>
        <v>0</v>
      </c>
      <c r="O3143" s="56">
        <f>Table4[[#This Row],[ سعر اليومية ]]*Table4[[#This Row],[عدد الدورات ]]-N3143</f>
        <v>0</v>
      </c>
      <c r="P3143" s="194"/>
      <c r="Q3143" s="194"/>
      <c r="R3143" s="194"/>
      <c r="S3143" s="58">
        <f>(Table4[[#This Row],[سعر يومية السائق]]*Table4[[#This Row],[عدد الدورات ]])-SUM(Table4[[#This Row],[سلف ]:[خصم ]])+Table4[[#This Row],[اضافي ]]</f>
        <v>0</v>
      </c>
      <c r="U3143" s="58">
        <f>Table4[[#This Row],[ سعر اليومية ]]*Table4[[#This Row],[عدد الدورات ]]-Table4[[#This Row],[سعر يومية السائق]]*L3143</f>
        <v>0</v>
      </c>
      <c r="V3143" s="58">
        <f>U3143-Table4[[#This Row],[W/H  3%]]</f>
        <v>0</v>
      </c>
      <c r="W3143" s="66" t="str">
        <f>Table4[[#This Row],[اليوم]]&amp;Table4[[#This Row],[الشهر ]]&amp;Table4[[#This Row],[العام]]</f>
        <v/>
      </c>
      <c r="X3143" s="66" t="s">
        <v>304</v>
      </c>
    </row>
    <row r="3144" spans="1:24" x14ac:dyDescent="0.3">
      <c r="A3144" s="62"/>
      <c r="B3144" s="62"/>
      <c r="C3144" s="62"/>
      <c r="D3144" s="41" t="e">
        <f t="shared" si="134"/>
        <v>#N/A</v>
      </c>
      <c r="E3144" s="4"/>
      <c r="F3144" s="41" t="e">
        <f>VLOOKUP(E3144,mapping!C:J,2,FALSE)</f>
        <v>#N/A</v>
      </c>
      <c r="G3144" s="41">
        <f>IFERROR(VLOOKUP(F3144,mapping!$D$3:$J$200,2,FALSE),0)</f>
        <v>0</v>
      </c>
      <c r="H3144" s="41">
        <f>IFERROR(VLOOKUP(F3144,mapping!$D$3:$J$200,3,FALSE),0)</f>
        <v>0</v>
      </c>
      <c r="I3144" s="41">
        <f>IFERROR(VLOOKUP(F3144,mapping!$D$3:$J$200,4,FALSE),0)</f>
        <v>0</v>
      </c>
      <c r="J3144" s="41">
        <f>IFERROR(VLOOKUP(F3144,mapping!$D$3:$J$200,5,FALSE),0)</f>
        <v>0</v>
      </c>
      <c r="K3144" s="63">
        <f>IF(W3144=mapping!$N$1,IFERROR(VLOOKUP(Table4[[#This Row],[Column1]],mapping!A:L,11,FALSE),0),IF(W3144&gt;mapping!$N$1,IFERROR(VLOOKUP(Table4[[#This Row],[Column1]],mapping!A:L,11,FALSE),0),))</f>
        <v>0</v>
      </c>
      <c r="L3144" s="139"/>
      <c r="M3144" s="60">
        <f>IF(W3144=mapping!$N$1,IFERROR(VLOOKUP(Table4[[#This Row],[Column1]],mapping!A:L,12,FALSE),0),IF(W3144&gt;mapping!$N$1,IFERROR(VLOOKUP(Table4[[#This Row],[Column1]],mapping!A:L,12,FALSE),0),0))</f>
        <v>0</v>
      </c>
      <c r="N3144" s="58">
        <f>Table4[[#This Row],[ سعر اليومية ]]*3%*Table4[[#This Row],[عدد الدورات ]]</f>
        <v>0</v>
      </c>
      <c r="O3144" s="56">
        <f>Table4[[#This Row],[ سعر اليومية ]]*Table4[[#This Row],[عدد الدورات ]]-N3144</f>
        <v>0</v>
      </c>
      <c r="P3144" s="194"/>
      <c r="Q3144" s="194"/>
      <c r="R3144" s="194"/>
      <c r="S3144" s="58">
        <f>(Table4[[#This Row],[سعر يومية السائق]]*Table4[[#This Row],[عدد الدورات ]])-SUM(Table4[[#This Row],[سلف ]:[خصم ]])+Table4[[#This Row],[اضافي ]]</f>
        <v>0</v>
      </c>
      <c r="U3144" s="58">
        <f>Table4[[#This Row],[ سعر اليومية ]]*Table4[[#This Row],[عدد الدورات ]]-Table4[[#This Row],[سعر يومية السائق]]*L3144</f>
        <v>0</v>
      </c>
      <c r="V3144" s="58">
        <f>U3144-Table4[[#This Row],[W/H  3%]]</f>
        <v>0</v>
      </c>
      <c r="W3144" s="66" t="str">
        <f>Table4[[#This Row],[اليوم]]&amp;Table4[[#This Row],[الشهر ]]&amp;Table4[[#This Row],[العام]]</f>
        <v/>
      </c>
      <c r="X3144" s="66" t="s">
        <v>304</v>
      </c>
    </row>
    <row r="3145" spans="1:24" x14ac:dyDescent="0.3">
      <c r="A3145" s="62"/>
      <c r="B3145" s="62"/>
      <c r="C3145" s="62"/>
      <c r="D3145" s="41" t="e">
        <f t="shared" si="134"/>
        <v>#N/A</v>
      </c>
      <c r="E3145" s="4"/>
      <c r="F3145" s="41" t="e">
        <f>VLOOKUP(E3145,mapping!C:J,2,FALSE)</f>
        <v>#N/A</v>
      </c>
      <c r="G3145" s="41">
        <f>IFERROR(VLOOKUP(F3145,mapping!$D$3:$J$200,2,FALSE),0)</f>
        <v>0</v>
      </c>
      <c r="H3145" s="41">
        <f>IFERROR(VLOOKUP(F3145,mapping!$D$3:$J$200,3,FALSE),0)</f>
        <v>0</v>
      </c>
      <c r="I3145" s="41">
        <f>IFERROR(VLOOKUP(F3145,mapping!$D$3:$J$200,4,FALSE),0)</f>
        <v>0</v>
      </c>
      <c r="J3145" s="41">
        <f>IFERROR(VLOOKUP(F3145,mapping!$D$3:$J$200,5,FALSE),0)</f>
        <v>0</v>
      </c>
      <c r="K3145" s="63">
        <f>IF(W3145=mapping!$N$1,IFERROR(VLOOKUP(Table4[[#This Row],[Column1]],mapping!A:L,11,FALSE),0),IF(W3145&gt;mapping!$N$1,IFERROR(VLOOKUP(Table4[[#This Row],[Column1]],mapping!A:L,11,FALSE),0),))</f>
        <v>0</v>
      </c>
      <c r="L3145" s="139"/>
      <c r="M3145" s="60">
        <f>IF(W3145=mapping!$N$1,IFERROR(VLOOKUP(Table4[[#This Row],[Column1]],mapping!A:L,12,FALSE),0),IF(W3145&gt;mapping!$N$1,IFERROR(VLOOKUP(Table4[[#This Row],[Column1]],mapping!A:L,12,FALSE),0),0))</f>
        <v>0</v>
      </c>
      <c r="N3145" s="58">
        <f>Table4[[#This Row],[ سعر اليومية ]]*3%*Table4[[#This Row],[عدد الدورات ]]</f>
        <v>0</v>
      </c>
      <c r="O3145" s="56">
        <f>Table4[[#This Row],[ سعر اليومية ]]*Table4[[#This Row],[عدد الدورات ]]-N3145</f>
        <v>0</v>
      </c>
      <c r="P3145" s="194"/>
      <c r="Q3145" s="194"/>
      <c r="R3145" s="194"/>
      <c r="S3145" s="58">
        <f>(Table4[[#This Row],[سعر يومية السائق]]*Table4[[#This Row],[عدد الدورات ]])-SUM(Table4[[#This Row],[سلف ]:[خصم ]])+Table4[[#This Row],[اضافي ]]</f>
        <v>0</v>
      </c>
      <c r="U3145" s="58">
        <f>Table4[[#This Row],[ سعر اليومية ]]*Table4[[#This Row],[عدد الدورات ]]-Table4[[#This Row],[سعر يومية السائق]]*L3145</f>
        <v>0</v>
      </c>
      <c r="V3145" s="58">
        <f>U3145-Table4[[#This Row],[W/H  3%]]</f>
        <v>0</v>
      </c>
      <c r="W3145" s="66" t="str">
        <f>Table4[[#This Row],[اليوم]]&amp;Table4[[#This Row],[الشهر ]]&amp;Table4[[#This Row],[العام]]</f>
        <v/>
      </c>
      <c r="X3145" s="66" t="s">
        <v>304</v>
      </c>
    </row>
    <row r="3146" spans="1:24" x14ac:dyDescent="0.3">
      <c r="A3146" s="62"/>
      <c r="B3146" s="62"/>
      <c r="C3146" s="62"/>
      <c r="D3146" s="41" t="e">
        <f t="shared" si="134"/>
        <v>#N/A</v>
      </c>
      <c r="E3146" s="4"/>
      <c r="F3146" s="41" t="e">
        <f>VLOOKUP(E3146,mapping!C:J,2,FALSE)</f>
        <v>#N/A</v>
      </c>
      <c r="G3146" s="41">
        <f>IFERROR(VLOOKUP(F3146,mapping!$D$3:$J$200,2,FALSE),0)</f>
        <v>0</v>
      </c>
      <c r="H3146" s="41">
        <f>IFERROR(VLOOKUP(F3146,mapping!$D$3:$J$200,3,FALSE),0)</f>
        <v>0</v>
      </c>
      <c r="I3146" s="41">
        <f>IFERROR(VLOOKUP(F3146,mapping!$D$3:$J$200,4,FALSE),0)</f>
        <v>0</v>
      </c>
      <c r="J3146" s="41">
        <f>IFERROR(VLOOKUP(F3146,mapping!$D$3:$J$200,5,FALSE),0)</f>
        <v>0</v>
      </c>
      <c r="K3146" s="63">
        <f>IF(W3146=mapping!$N$1,IFERROR(VLOOKUP(Table4[[#This Row],[Column1]],mapping!A:L,11,FALSE),0),IF(W3146&gt;mapping!$N$1,IFERROR(VLOOKUP(Table4[[#This Row],[Column1]],mapping!A:L,11,FALSE),0),))</f>
        <v>0</v>
      </c>
      <c r="L3146" s="139"/>
      <c r="M3146" s="60">
        <f>IF(W3146=mapping!$N$1,IFERROR(VLOOKUP(Table4[[#This Row],[Column1]],mapping!A:L,12,FALSE),0),IF(W3146&gt;mapping!$N$1,IFERROR(VLOOKUP(Table4[[#This Row],[Column1]],mapping!A:L,12,FALSE),0),0))</f>
        <v>0</v>
      </c>
      <c r="N3146" s="58">
        <f>Table4[[#This Row],[ سعر اليومية ]]*3%*Table4[[#This Row],[عدد الدورات ]]</f>
        <v>0</v>
      </c>
      <c r="O3146" s="56">
        <f>Table4[[#This Row],[ سعر اليومية ]]*Table4[[#This Row],[عدد الدورات ]]-N3146</f>
        <v>0</v>
      </c>
      <c r="P3146" s="194"/>
      <c r="Q3146" s="194"/>
      <c r="R3146" s="194"/>
      <c r="S3146" s="58">
        <f>(Table4[[#This Row],[سعر يومية السائق]]*Table4[[#This Row],[عدد الدورات ]])-SUM(Table4[[#This Row],[سلف ]:[خصم ]])+Table4[[#This Row],[اضافي ]]</f>
        <v>0</v>
      </c>
      <c r="U3146" s="58">
        <f>Table4[[#This Row],[ سعر اليومية ]]*Table4[[#This Row],[عدد الدورات ]]-Table4[[#This Row],[سعر يومية السائق]]*L3146</f>
        <v>0</v>
      </c>
      <c r="V3146" s="58">
        <f>U3146-Table4[[#This Row],[W/H  3%]]</f>
        <v>0</v>
      </c>
      <c r="W3146" s="66" t="str">
        <f>Table4[[#This Row],[اليوم]]&amp;Table4[[#This Row],[الشهر ]]&amp;Table4[[#This Row],[العام]]</f>
        <v/>
      </c>
      <c r="X3146" s="66" t="s">
        <v>304</v>
      </c>
    </row>
    <row r="3147" spans="1:24" x14ac:dyDescent="0.3">
      <c r="A3147" s="62"/>
      <c r="B3147" s="62"/>
      <c r="C3147" s="62"/>
      <c r="D3147" s="41" t="e">
        <f t="shared" si="134"/>
        <v>#N/A</v>
      </c>
      <c r="E3147" s="4"/>
      <c r="F3147" s="41" t="e">
        <f>VLOOKUP(E3147,mapping!C:J,2,FALSE)</f>
        <v>#N/A</v>
      </c>
      <c r="G3147" s="41">
        <f>IFERROR(VLOOKUP(F3147,mapping!$D$3:$J$200,2,FALSE),0)</f>
        <v>0</v>
      </c>
      <c r="H3147" s="41">
        <f>IFERROR(VLOOKUP(F3147,mapping!$D$3:$J$200,3,FALSE),0)</f>
        <v>0</v>
      </c>
      <c r="I3147" s="41">
        <f>IFERROR(VLOOKUP(F3147,mapping!$D$3:$J$200,4,FALSE),0)</f>
        <v>0</v>
      </c>
      <c r="J3147" s="41">
        <f>IFERROR(VLOOKUP(F3147,mapping!$D$3:$J$200,5,FALSE),0)</f>
        <v>0</v>
      </c>
      <c r="K3147" s="63">
        <f>IF(W3147=mapping!$N$1,IFERROR(VLOOKUP(Table4[[#This Row],[Column1]],mapping!A:L,11,FALSE),0),IF(W3147&gt;mapping!$N$1,IFERROR(VLOOKUP(Table4[[#This Row],[Column1]],mapping!A:L,11,FALSE),0),))</f>
        <v>0</v>
      </c>
      <c r="L3147" s="139"/>
      <c r="M3147" s="60">
        <f>IF(W3147=mapping!$N$1,IFERROR(VLOOKUP(Table4[[#This Row],[Column1]],mapping!A:L,12,FALSE),0),IF(W3147&gt;mapping!$N$1,IFERROR(VLOOKUP(Table4[[#This Row],[Column1]],mapping!A:L,12,FALSE),0),0))</f>
        <v>0</v>
      </c>
      <c r="N3147" s="58">
        <f>Table4[[#This Row],[ سعر اليومية ]]*3%*Table4[[#This Row],[عدد الدورات ]]</f>
        <v>0</v>
      </c>
      <c r="O3147" s="56">
        <f>Table4[[#This Row],[ سعر اليومية ]]*Table4[[#This Row],[عدد الدورات ]]-N3147</f>
        <v>0</v>
      </c>
      <c r="P3147" s="194"/>
      <c r="Q3147" s="194"/>
      <c r="R3147" s="194"/>
      <c r="S3147" s="58">
        <f>(Table4[[#This Row],[سعر يومية السائق]]*Table4[[#This Row],[عدد الدورات ]])-SUM(Table4[[#This Row],[سلف ]:[خصم ]])+Table4[[#This Row],[اضافي ]]</f>
        <v>0</v>
      </c>
      <c r="U3147" s="58">
        <f>Table4[[#This Row],[ سعر اليومية ]]*Table4[[#This Row],[عدد الدورات ]]-Table4[[#This Row],[سعر يومية السائق]]*L3147</f>
        <v>0</v>
      </c>
      <c r="V3147" s="58">
        <f>U3147-Table4[[#This Row],[W/H  3%]]</f>
        <v>0</v>
      </c>
      <c r="W3147" s="66" t="str">
        <f>Table4[[#This Row],[اليوم]]&amp;Table4[[#This Row],[الشهر ]]&amp;Table4[[#This Row],[العام]]</f>
        <v/>
      </c>
      <c r="X3147" s="66" t="s">
        <v>304</v>
      </c>
    </row>
    <row r="3148" spans="1:24" x14ac:dyDescent="0.3">
      <c r="A3148" s="62"/>
      <c r="B3148" s="62"/>
      <c r="C3148" s="62"/>
      <c r="D3148" s="41" t="e">
        <f t="shared" si="134"/>
        <v>#N/A</v>
      </c>
      <c r="E3148" s="4"/>
      <c r="F3148" s="41" t="e">
        <f>VLOOKUP(E3148,mapping!C:J,2,FALSE)</f>
        <v>#N/A</v>
      </c>
      <c r="G3148" s="41">
        <f>IFERROR(VLOOKUP(F3148,mapping!$D$3:$J$200,2,FALSE),0)</f>
        <v>0</v>
      </c>
      <c r="H3148" s="41">
        <f>IFERROR(VLOOKUP(F3148,mapping!$D$3:$J$200,3,FALSE),0)</f>
        <v>0</v>
      </c>
      <c r="I3148" s="41">
        <f>IFERROR(VLOOKUP(F3148,mapping!$D$3:$J$200,4,FALSE),0)</f>
        <v>0</v>
      </c>
      <c r="J3148" s="41">
        <f>IFERROR(VLOOKUP(F3148,mapping!$D$3:$J$200,5,FALSE),0)</f>
        <v>0</v>
      </c>
      <c r="K3148" s="63">
        <f>IF(W3148=mapping!$N$1,IFERROR(VLOOKUP(Table4[[#This Row],[Column1]],mapping!A:L,11,FALSE),0),IF(W3148&gt;mapping!$N$1,IFERROR(VLOOKUP(Table4[[#This Row],[Column1]],mapping!A:L,11,FALSE),0),))</f>
        <v>0</v>
      </c>
      <c r="L3148" s="139"/>
      <c r="M3148" s="60">
        <f>IF(W3148=mapping!$N$1,IFERROR(VLOOKUP(Table4[[#This Row],[Column1]],mapping!A:L,12,FALSE),0),IF(W3148&gt;mapping!$N$1,IFERROR(VLOOKUP(Table4[[#This Row],[Column1]],mapping!A:L,12,FALSE),0),0))</f>
        <v>0</v>
      </c>
      <c r="N3148" s="58">
        <f>Table4[[#This Row],[ سعر اليومية ]]*3%*Table4[[#This Row],[عدد الدورات ]]</f>
        <v>0</v>
      </c>
      <c r="O3148" s="56">
        <f>Table4[[#This Row],[ سعر اليومية ]]*Table4[[#This Row],[عدد الدورات ]]-N3148</f>
        <v>0</v>
      </c>
      <c r="P3148" s="194"/>
      <c r="Q3148" s="194"/>
      <c r="R3148" s="194"/>
      <c r="S3148" s="58">
        <f>(Table4[[#This Row],[سعر يومية السائق]]*Table4[[#This Row],[عدد الدورات ]])-SUM(Table4[[#This Row],[سلف ]:[خصم ]])+Table4[[#This Row],[اضافي ]]</f>
        <v>0</v>
      </c>
      <c r="U3148" s="58">
        <f>Table4[[#This Row],[ سعر اليومية ]]*Table4[[#This Row],[عدد الدورات ]]-Table4[[#This Row],[سعر يومية السائق]]*L3148</f>
        <v>0</v>
      </c>
      <c r="V3148" s="58">
        <f>U3148-Table4[[#This Row],[W/H  3%]]</f>
        <v>0</v>
      </c>
      <c r="W3148" s="66" t="str">
        <f>Table4[[#This Row],[اليوم]]&amp;Table4[[#This Row],[الشهر ]]&amp;Table4[[#This Row],[العام]]</f>
        <v/>
      </c>
      <c r="X3148" s="66" t="s">
        <v>304</v>
      </c>
    </row>
    <row r="3149" spans="1:24" x14ac:dyDescent="0.3">
      <c r="A3149" s="62"/>
      <c r="B3149" s="62"/>
      <c r="C3149" s="62"/>
      <c r="D3149" s="41" t="e">
        <f t="shared" si="134"/>
        <v>#N/A</v>
      </c>
      <c r="E3149" s="4"/>
      <c r="F3149" s="41" t="e">
        <f>VLOOKUP(E3149,mapping!C:J,2,FALSE)</f>
        <v>#N/A</v>
      </c>
      <c r="G3149" s="41">
        <f>IFERROR(VLOOKUP(F3149,mapping!$D$3:$J$200,2,FALSE),0)</f>
        <v>0</v>
      </c>
      <c r="H3149" s="41">
        <f>IFERROR(VLOOKUP(F3149,mapping!$D$3:$J$200,3,FALSE),0)</f>
        <v>0</v>
      </c>
      <c r="I3149" s="41">
        <f>IFERROR(VLOOKUP(F3149,mapping!$D$3:$J$200,4,FALSE),0)</f>
        <v>0</v>
      </c>
      <c r="J3149" s="41">
        <f>IFERROR(VLOOKUP(F3149,mapping!$D$3:$J$200,5,FALSE),0)</f>
        <v>0</v>
      </c>
      <c r="K3149" s="63">
        <f>IF(W3149=mapping!$N$1,IFERROR(VLOOKUP(Table4[[#This Row],[Column1]],mapping!A:L,11,FALSE),0),IF(W3149&gt;mapping!$N$1,IFERROR(VLOOKUP(Table4[[#This Row],[Column1]],mapping!A:L,11,FALSE),0),))</f>
        <v>0</v>
      </c>
      <c r="L3149" s="139"/>
      <c r="M3149" s="60">
        <f>IF(W3149=mapping!$N$1,IFERROR(VLOOKUP(Table4[[#This Row],[Column1]],mapping!A:L,12,FALSE),0),IF(W3149&gt;mapping!$N$1,IFERROR(VLOOKUP(Table4[[#This Row],[Column1]],mapping!A:L,12,FALSE),0),0))</f>
        <v>0</v>
      </c>
      <c r="N3149" s="58">
        <f>Table4[[#This Row],[ سعر اليومية ]]*3%*Table4[[#This Row],[عدد الدورات ]]</f>
        <v>0</v>
      </c>
      <c r="O3149" s="56">
        <f>Table4[[#This Row],[ سعر اليومية ]]*Table4[[#This Row],[عدد الدورات ]]-N3149</f>
        <v>0</v>
      </c>
      <c r="P3149" s="194"/>
      <c r="Q3149" s="194"/>
      <c r="R3149" s="194"/>
      <c r="S3149" s="58">
        <f>(Table4[[#This Row],[سعر يومية السائق]]*Table4[[#This Row],[عدد الدورات ]])-SUM(Table4[[#This Row],[سلف ]:[خصم ]])+Table4[[#This Row],[اضافي ]]</f>
        <v>0</v>
      </c>
      <c r="U3149" s="58">
        <f>Table4[[#This Row],[ سعر اليومية ]]*Table4[[#This Row],[عدد الدورات ]]-Table4[[#This Row],[سعر يومية السائق]]*L3149</f>
        <v>0</v>
      </c>
      <c r="V3149" s="58">
        <f>U3149-Table4[[#This Row],[W/H  3%]]</f>
        <v>0</v>
      </c>
      <c r="W3149" s="66" t="str">
        <f>Table4[[#This Row],[اليوم]]&amp;Table4[[#This Row],[الشهر ]]&amp;Table4[[#This Row],[العام]]</f>
        <v/>
      </c>
      <c r="X3149" s="66" t="s">
        <v>304</v>
      </c>
    </row>
    <row r="3150" spans="1:24" x14ac:dyDescent="0.3">
      <c r="A3150" s="62"/>
      <c r="B3150" s="62"/>
      <c r="C3150" s="62"/>
      <c r="D3150" s="41" t="e">
        <f t="shared" si="134"/>
        <v>#N/A</v>
      </c>
      <c r="E3150" s="4"/>
      <c r="F3150" s="41" t="e">
        <f>VLOOKUP(E3150,mapping!C:J,2,FALSE)</f>
        <v>#N/A</v>
      </c>
      <c r="G3150" s="41">
        <f>IFERROR(VLOOKUP(F3150,mapping!$D$3:$J$200,2,FALSE),0)</f>
        <v>0</v>
      </c>
      <c r="H3150" s="41">
        <f>IFERROR(VLOOKUP(F3150,mapping!$D$3:$J$200,3,FALSE),0)</f>
        <v>0</v>
      </c>
      <c r="I3150" s="41">
        <f>IFERROR(VLOOKUP(F3150,mapping!$D$3:$J$200,4,FALSE),0)</f>
        <v>0</v>
      </c>
      <c r="J3150" s="41">
        <f>IFERROR(VLOOKUP(F3150,mapping!$D$3:$J$200,5,FALSE),0)</f>
        <v>0</v>
      </c>
      <c r="K3150" s="63">
        <f>IF(W3150=mapping!$N$1,IFERROR(VLOOKUP(Table4[[#This Row],[Column1]],mapping!A:L,11,FALSE),0),IF(W3150&gt;mapping!$N$1,IFERROR(VLOOKUP(Table4[[#This Row],[Column1]],mapping!A:L,11,FALSE),0),))</f>
        <v>0</v>
      </c>
      <c r="L3150" s="139"/>
      <c r="M3150" s="60">
        <f>IF(W3150=mapping!$N$1,IFERROR(VLOOKUP(Table4[[#This Row],[Column1]],mapping!A:L,12,FALSE),0),IF(W3150&gt;mapping!$N$1,IFERROR(VLOOKUP(Table4[[#This Row],[Column1]],mapping!A:L,12,FALSE),0),0))</f>
        <v>0</v>
      </c>
      <c r="N3150" s="58">
        <f>Table4[[#This Row],[ سعر اليومية ]]*3%*Table4[[#This Row],[عدد الدورات ]]</f>
        <v>0</v>
      </c>
      <c r="O3150" s="56">
        <f>Table4[[#This Row],[ سعر اليومية ]]*Table4[[#This Row],[عدد الدورات ]]-N3150</f>
        <v>0</v>
      </c>
      <c r="P3150" s="194"/>
      <c r="Q3150" s="194"/>
      <c r="R3150" s="194"/>
      <c r="S3150" s="58">
        <f>(Table4[[#This Row],[سعر يومية السائق]]*Table4[[#This Row],[عدد الدورات ]])-SUM(Table4[[#This Row],[سلف ]:[خصم ]])+Table4[[#This Row],[اضافي ]]</f>
        <v>0</v>
      </c>
      <c r="U3150" s="58">
        <f>Table4[[#This Row],[ سعر اليومية ]]*Table4[[#This Row],[عدد الدورات ]]-Table4[[#This Row],[سعر يومية السائق]]*L3150</f>
        <v>0</v>
      </c>
      <c r="V3150" s="58">
        <f>U3150-Table4[[#This Row],[W/H  3%]]</f>
        <v>0</v>
      </c>
      <c r="W3150" s="66" t="str">
        <f>Table4[[#This Row],[اليوم]]&amp;Table4[[#This Row],[الشهر ]]&amp;Table4[[#This Row],[العام]]</f>
        <v/>
      </c>
      <c r="X3150" s="66" t="s">
        <v>304</v>
      </c>
    </row>
    <row r="3151" spans="1:24" x14ac:dyDescent="0.3">
      <c r="A3151" s="62"/>
      <c r="B3151" s="62"/>
      <c r="C3151" s="62"/>
      <c r="D3151" s="41" t="e">
        <f t="shared" si="134"/>
        <v>#N/A</v>
      </c>
      <c r="E3151" s="4"/>
      <c r="F3151" s="41" t="e">
        <f>VLOOKUP(E3151,mapping!C:J,2,FALSE)</f>
        <v>#N/A</v>
      </c>
      <c r="G3151" s="41">
        <f>IFERROR(VLOOKUP(F3151,mapping!$D$3:$J$200,2,FALSE),0)</f>
        <v>0</v>
      </c>
      <c r="H3151" s="41">
        <f>IFERROR(VLOOKUP(F3151,mapping!$D$3:$J$200,3,FALSE),0)</f>
        <v>0</v>
      </c>
      <c r="I3151" s="41">
        <f>IFERROR(VLOOKUP(F3151,mapping!$D$3:$J$200,4,FALSE),0)</f>
        <v>0</v>
      </c>
      <c r="J3151" s="41">
        <f>IFERROR(VLOOKUP(F3151,mapping!$D$3:$J$200,5,FALSE),0)</f>
        <v>0</v>
      </c>
      <c r="K3151" s="63">
        <f>IF(W3151=mapping!$N$1,IFERROR(VLOOKUP(Table4[[#This Row],[Column1]],mapping!A:L,11,FALSE),0),IF(W3151&gt;mapping!$N$1,IFERROR(VLOOKUP(Table4[[#This Row],[Column1]],mapping!A:L,11,FALSE),0),))</f>
        <v>0</v>
      </c>
      <c r="L3151" s="139"/>
      <c r="M3151" s="60">
        <f>IF(W3151=mapping!$N$1,IFERROR(VLOOKUP(Table4[[#This Row],[Column1]],mapping!A:L,12,FALSE),0),IF(W3151&gt;mapping!$N$1,IFERROR(VLOOKUP(Table4[[#This Row],[Column1]],mapping!A:L,12,FALSE),0),0))</f>
        <v>0</v>
      </c>
      <c r="N3151" s="58">
        <f>Table4[[#This Row],[ سعر اليومية ]]*3%*Table4[[#This Row],[عدد الدورات ]]</f>
        <v>0</v>
      </c>
      <c r="O3151" s="56">
        <f>Table4[[#This Row],[ سعر اليومية ]]*Table4[[#This Row],[عدد الدورات ]]-N3151</f>
        <v>0</v>
      </c>
      <c r="P3151" s="194"/>
      <c r="Q3151" s="194"/>
      <c r="R3151" s="194"/>
      <c r="S3151" s="58">
        <f>(Table4[[#This Row],[سعر يومية السائق]]*Table4[[#This Row],[عدد الدورات ]])-SUM(Table4[[#This Row],[سلف ]:[خصم ]])+Table4[[#This Row],[اضافي ]]</f>
        <v>0</v>
      </c>
      <c r="U3151" s="58">
        <f>Table4[[#This Row],[ سعر اليومية ]]*Table4[[#This Row],[عدد الدورات ]]-Table4[[#This Row],[سعر يومية السائق]]*L3151</f>
        <v>0</v>
      </c>
      <c r="V3151" s="58">
        <f>U3151-Table4[[#This Row],[W/H  3%]]</f>
        <v>0</v>
      </c>
      <c r="W3151" s="66" t="str">
        <f>Table4[[#This Row],[اليوم]]&amp;Table4[[#This Row],[الشهر ]]&amp;Table4[[#This Row],[العام]]</f>
        <v/>
      </c>
      <c r="X3151" s="66" t="s">
        <v>304</v>
      </c>
    </row>
    <row r="3152" spans="1:24" x14ac:dyDescent="0.3">
      <c r="A3152" s="62"/>
      <c r="B3152" s="62"/>
      <c r="C3152" s="62"/>
      <c r="D3152" s="41" t="e">
        <f t="shared" si="134"/>
        <v>#N/A</v>
      </c>
      <c r="E3152" s="4"/>
      <c r="F3152" s="41" t="e">
        <f>VLOOKUP(E3152,mapping!C:J,2,FALSE)</f>
        <v>#N/A</v>
      </c>
      <c r="G3152" s="41">
        <f>IFERROR(VLOOKUP(F3152,mapping!$D$3:$J$200,2,FALSE),0)</f>
        <v>0</v>
      </c>
      <c r="H3152" s="41">
        <f>IFERROR(VLOOKUP(F3152,mapping!$D$3:$J$200,3,FALSE),0)</f>
        <v>0</v>
      </c>
      <c r="I3152" s="41">
        <f>IFERROR(VLOOKUP(F3152,mapping!$D$3:$J$200,4,FALSE),0)</f>
        <v>0</v>
      </c>
      <c r="J3152" s="41">
        <f>IFERROR(VLOOKUP(F3152,mapping!$D$3:$J$200,5,FALSE),0)</f>
        <v>0</v>
      </c>
      <c r="K3152" s="63">
        <f>IF(W3152=mapping!$N$1,IFERROR(VLOOKUP(Table4[[#This Row],[Column1]],mapping!A:L,11,FALSE),0),IF(W3152&gt;mapping!$N$1,IFERROR(VLOOKUP(Table4[[#This Row],[Column1]],mapping!A:L,11,FALSE),0),))</f>
        <v>0</v>
      </c>
      <c r="L3152" s="139"/>
      <c r="M3152" s="60">
        <f>IF(W3152=mapping!$N$1,IFERROR(VLOOKUP(Table4[[#This Row],[Column1]],mapping!A:L,12,FALSE),0),IF(W3152&gt;mapping!$N$1,IFERROR(VLOOKUP(Table4[[#This Row],[Column1]],mapping!A:L,12,FALSE),0),0))</f>
        <v>0</v>
      </c>
      <c r="N3152" s="58">
        <f>Table4[[#This Row],[ سعر اليومية ]]*3%*Table4[[#This Row],[عدد الدورات ]]</f>
        <v>0</v>
      </c>
      <c r="O3152" s="56">
        <f>Table4[[#This Row],[ سعر اليومية ]]*Table4[[#This Row],[عدد الدورات ]]-N3152</f>
        <v>0</v>
      </c>
      <c r="P3152" s="194"/>
      <c r="Q3152" s="194"/>
      <c r="R3152" s="194"/>
      <c r="S3152" s="58">
        <f>(Table4[[#This Row],[سعر يومية السائق]]*Table4[[#This Row],[عدد الدورات ]])-SUM(Table4[[#This Row],[سلف ]:[خصم ]])+Table4[[#This Row],[اضافي ]]</f>
        <v>0</v>
      </c>
      <c r="U3152" s="58">
        <f>Table4[[#This Row],[ سعر اليومية ]]*Table4[[#This Row],[عدد الدورات ]]-Table4[[#This Row],[سعر يومية السائق]]*L3152</f>
        <v>0</v>
      </c>
      <c r="V3152" s="58">
        <f>U3152-Table4[[#This Row],[W/H  3%]]</f>
        <v>0</v>
      </c>
      <c r="W3152" s="66" t="str">
        <f>Table4[[#This Row],[اليوم]]&amp;Table4[[#This Row],[الشهر ]]&amp;Table4[[#This Row],[العام]]</f>
        <v/>
      </c>
      <c r="X3152" s="66" t="s">
        <v>304</v>
      </c>
    </row>
    <row r="3153" spans="1:24" x14ac:dyDescent="0.3">
      <c r="A3153" s="62"/>
      <c r="B3153" s="62"/>
      <c r="C3153" s="62"/>
      <c r="D3153" s="41" t="e">
        <f t="shared" si="134"/>
        <v>#N/A</v>
      </c>
      <c r="E3153" s="4"/>
      <c r="F3153" s="41" t="e">
        <f>VLOOKUP(E3153,mapping!C:J,2,FALSE)</f>
        <v>#N/A</v>
      </c>
      <c r="G3153" s="41">
        <f>IFERROR(VLOOKUP(F3153,mapping!$D$3:$J$200,2,FALSE),0)</f>
        <v>0</v>
      </c>
      <c r="H3153" s="41">
        <f>IFERROR(VLOOKUP(F3153,mapping!$D$3:$J$200,3,FALSE),0)</f>
        <v>0</v>
      </c>
      <c r="I3153" s="41">
        <f>IFERROR(VLOOKUP(F3153,mapping!$D$3:$J$200,4,FALSE),0)</f>
        <v>0</v>
      </c>
      <c r="J3153" s="41">
        <f>IFERROR(VLOOKUP(F3153,mapping!$D$3:$J$200,5,FALSE),0)</f>
        <v>0</v>
      </c>
      <c r="K3153" s="63">
        <f>IF(W3153=mapping!$N$1,IFERROR(VLOOKUP(Table4[[#This Row],[Column1]],mapping!A:L,11,FALSE),0),IF(W3153&gt;mapping!$N$1,IFERROR(VLOOKUP(Table4[[#This Row],[Column1]],mapping!A:L,11,FALSE),0),))</f>
        <v>0</v>
      </c>
      <c r="L3153" s="139"/>
      <c r="M3153" s="60">
        <f>IF(W3153=mapping!$N$1,IFERROR(VLOOKUP(Table4[[#This Row],[Column1]],mapping!A:L,12,FALSE),0),IF(W3153&gt;mapping!$N$1,IFERROR(VLOOKUP(Table4[[#This Row],[Column1]],mapping!A:L,12,FALSE),0),0))</f>
        <v>0</v>
      </c>
      <c r="N3153" s="58">
        <f>Table4[[#This Row],[ سعر اليومية ]]*3%*Table4[[#This Row],[عدد الدورات ]]</f>
        <v>0</v>
      </c>
      <c r="O3153" s="56">
        <f>Table4[[#This Row],[ سعر اليومية ]]*Table4[[#This Row],[عدد الدورات ]]-N3153</f>
        <v>0</v>
      </c>
      <c r="P3153" s="194"/>
      <c r="Q3153" s="194"/>
      <c r="R3153" s="194"/>
      <c r="S3153" s="58">
        <f>(Table4[[#This Row],[سعر يومية السائق]]*Table4[[#This Row],[عدد الدورات ]])-SUM(Table4[[#This Row],[سلف ]:[خصم ]])+Table4[[#This Row],[اضافي ]]</f>
        <v>0</v>
      </c>
      <c r="U3153" s="58">
        <f>Table4[[#This Row],[ سعر اليومية ]]*Table4[[#This Row],[عدد الدورات ]]-Table4[[#This Row],[سعر يومية السائق]]*L3153</f>
        <v>0</v>
      </c>
      <c r="V3153" s="58">
        <f>U3153-Table4[[#This Row],[W/H  3%]]</f>
        <v>0</v>
      </c>
      <c r="W3153" s="66" t="str">
        <f>Table4[[#This Row],[اليوم]]&amp;Table4[[#This Row],[الشهر ]]&amp;Table4[[#This Row],[العام]]</f>
        <v/>
      </c>
      <c r="X3153" s="66" t="s">
        <v>304</v>
      </c>
    </row>
    <row r="3154" spans="1:24" x14ac:dyDescent="0.3">
      <c r="A3154" s="62"/>
      <c r="B3154" s="62"/>
      <c r="C3154" s="62"/>
      <c r="D3154" s="41" t="e">
        <f t="shared" si="134"/>
        <v>#N/A</v>
      </c>
      <c r="E3154" s="4"/>
      <c r="F3154" s="41" t="e">
        <f>VLOOKUP(E3154,mapping!C:J,2,FALSE)</f>
        <v>#N/A</v>
      </c>
      <c r="G3154" s="41">
        <f>IFERROR(VLOOKUP(F3154,mapping!$D$3:$J$200,2,FALSE),0)</f>
        <v>0</v>
      </c>
      <c r="H3154" s="41">
        <f>IFERROR(VLOOKUP(F3154,mapping!$D$3:$J$200,3,FALSE),0)</f>
        <v>0</v>
      </c>
      <c r="I3154" s="41">
        <f>IFERROR(VLOOKUP(F3154,mapping!$D$3:$J$200,4,FALSE),0)</f>
        <v>0</v>
      </c>
      <c r="J3154" s="41">
        <f>IFERROR(VLOOKUP(F3154,mapping!$D$3:$J$200,5,FALSE),0)</f>
        <v>0</v>
      </c>
      <c r="K3154" s="63">
        <f>IF(W3154=mapping!$N$1,IFERROR(VLOOKUP(Table4[[#This Row],[Column1]],mapping!A:L,11,FALSE),0),IF(W3154&gt;mapping!$N$1,IFERROR(VLOOKUP(Table4[[#This Row],[Column1]],mapping!A:L,11,FALSE),0),))</f>
        <v>0</v>
      </c>
      <c r="L3154" s="139"/>
      <c r="M3154" s="60">
        <f>IF(W3154=mapping!$N$1,IFERROR(VLOOKUP(Table4[[#This Row],[Column1]],mapping!A:L,12,FALSE),0),IF(W3154&gt;mapping!$N$1,IFERROR(VLOOKUP(Table4[[#This Row],[Column1]],mapping!A:L,12,FALSE),0),0))</f>
        <v>0</v>
      </c>
      <c r="N3154" s="58">
        <f>Table4[[#This Row],[ سعر اليومية ]]*3%*Table4[[#This Row],[عدد الدورات ]]</f>
        <v>0</v>
      </c>
      <c r="O3154" s="56">
        <f>Table4[[#This Row],[ سعر اليومية ]]*Table4[[#This Row],[عدد الدورات ]]-N3154</f>
        <v>0</v>
      </c>
      <c r="P3154" s="194"/>
      <c r="Q3154" s="194"/>
      <c r="R3154" s="194"/>
      <c r="S3154" s="58">
        <f>(Table4[[#This Row],[سعر يومية السائق]]*Table4[[#This Row],[عدد الدورات ]])-SUM(Table4[[#This Row],[سلف ]:[خصم ]])+Table4[[#This Row],[اضافي ]]</f>
        <v>0</v>
      </c>
      <c r="U3154" s="58">
        <f>Table4[[#This Row],[ سعر اليومية ]]*Table4[[#This Row],[عدد الدورات ]]-Table4[[#This Row],[سعر يومية السائق]]*L3154</f>
        <v>0</v>
      </c>
      <c r="V3154" s="58">
        <f>U3154-Table4[[#This Row],[W/H  3%]]</f>
        <v>0</v>
      </c>
      <c r="W3154" s="66" t="str">
        <f>Table4[[#This Row],[اليوم]]&amp;Table4[[#This Row],[الشهر ]]&amp;Table4[[#This Row],[العام]]</f>
        <v/>
      </c>
      <c r="X3154" s="66" t="s">
        <v>304</v>
      </c>
    </row>
    <row r="3155" spans="1:24" x14ac:dyDescent="0.3">
      <c r="A3155" s="62"/>
      <c r="B3155" s="62"/>
      <c r="C3155" s="62"/>
      <c r="D3155" s="41" t="e">
        <f t="shared" si="134"/>
        <v>#N/A</v>
      </c>
      <c r="E3155" s="4"/>
      <c r="F3155" s="41" t="e">
        <f>VLOOKUP(E3155,mapping!C:J,2,FALSE)</f>
        <v>#N/A</v>
      </c>
      <c r="G3155" s="41">
        <f>IFERROR(VLOOKUP(F3155,mapping!$D$3:$J$200,2,FALSE),0)</f>
        <v>0</v>
      </c>
      <c r="H3155" s="41">
        <f>IFERROR(VLOOKUP(F3155,mapping!$D$3:$J$200,3,FALSE),0)</f>
        <v>0</v>
      </c>
      <c r="I3155" s="41">
        <f>IFERROR(VLOOKUP(F3155,mapping!$D$3:$J$200,4,FALSE),0)</f>
        <v>0</v>
      </c>
      <c r="J3155" s="41">
        <f>IFERROR(VLOOKUP(F3155,mapping!$D$3:$J$200,5,FALSE),0)</f>
        <v>0</v>
      </c>
      <c r="K3155" s="63">
        <f>IF(W3155=mapping!$N$1,IFERROR(VLOOKUP(Table4[[#This Row],[Column1]],mapping!A:L,11,FALSE),0),IF(W3155&gt;mapping!$N$1,IFERROR(VLOOKUP(Table4[[#This Row],[Column1]],mapping!A:L,11,FALSE),0),))</f>
        <v>0</v>
      </c>
      <c r="L3155" s="139"/>
      <c r="M3155" s="60">
        <f>IF(W3155=mapping!$N$1,IFERROR(VLOOKUP(Table4[[#This Row],[Column1]],mapping!A:L,12,FALSE),0),IF(W3155&gt;mapping!$N$1,IFERROR(VLOOKUP(Table4[[#This Row],[Column1]],mapping!A:L,12,FALSE),0),0))</f>
        <v>0</v>
      </c>
      <c r="N3155" s="58">
        <f>Table4[[#This Row],[ سعر اليومية ]]*3%*Table4[[#This Row],[عدد الدورات ]]</f>
        <v>0</v>
      </c>
      <c r="O3155" s="56">
        <f>Table4[[#This Row],[ سعر اليومية ]]*Table4[[#This Row],[عدد الدورات ]]-N3155</f>
        <v>0</v>
      </c>
      <c r="P3155" s="194"/>
      <c r="Q3155" s="194"/>
      <c r="R3155" s="194"/>
      <c r="S3155" s="58">
        <f>(Table4[[#This Row],[سعر يومية السائق]]*Table4[[#This Row],[عدد الدورات ]])-SUM(Table4[[#This Row],[سلف ]:[خصم ]])+Table4[[#This Row],[اضافي ]]</f>
        <v>0</v>
      </c>
      <c r="U3155" s="58">
        <f>Table4[[#This Row],[ سعر اليومية ]]*Table4[[#This Row],[عدد الدورات ]]-Table4[[#This Row],[سعر يومية السائق]]*L3155</f>
        <v>0</v>
      </c>
      <c r="V3155" s="58">
        <f>U3155-Table4[[#This Row],[W/H  3%]]</f>
        <v>0</v>
      </c>
      <c r="W3155" s="66" t="str">
        <f>Table4[[#This Row],[اليوم]]&amp;Table4[[#This Row],[الشهر ]]&amp;Table4[[#This Row],[العام]]</f>
        <v/>
      </c>
      <c r="X3155" s="66" t="s">
        <v>304</v>
      </c>
    </row>
    <row r="3156" spans="1:24" x14ac:dyDescent="0.3">
      <c r="A3156" s="62"/>
      <c r="B3156" s="62"/>
      <c r="C3156" s="62"/>
      <c r="D3156" s="41" t="e">
        <f t="shared" si="134"/>
        <v>#N/A</v>
      </c>
      <c r="E3156" s="4"/>
      <c r="F3156" s="41" t="e">
        <f>VLOOKUP(E3156,mapping!C:J,2,FALSE)</f>
        <v>#N/A</v>
      </c>
      <c r="G3156" s="41">
        <f>IFERROR(VLOOKUP(F3156,mapping!$D$3:$J$200,2,FALSE),0)</f>
        <v>0</v>
      </c>
      <c r="H3156" s="41">
        <f>IFERROR(VLOOKUP(F3156,mapping!$D$3:$J$200,3,FALSE),0)</f>
        <v>0</v>
      </c>
      <c r="I3156" s="41">
        <f>IFERROR(VLOOKUP(F3156,mapping!$D$3:$J$200,4,FALSE),0)</f>
        <v>0</v>
      </c>
      <c r="J3156" s="41">
        <f>IFERROR(VLOOKUP(F3156,mapping!$D$3:$J$200,5,FALSE),0)</f>
        <v>0</v>
      </c>
      <c r="K3156" s="63">
        <f>IF(W3156=mapping!$N$1,IFERROR(VLOOKUP(Table4[[#This Row],[Column1]],mapping!A:L,11,FALSE),0),IF(W3156&gt;mapping!$N$1,IFERROR(VLOOKUP(Table4[[#This Row],[Column1]],mapping!A:L,11,FALSE),0),))</f>
        <v>0</v>
      </c>
      <c r="L3156" s="139"/>
      <c r="M3156" s="60">
        <f>IF(W3156=mapping!$N$1,IFERROR(VLOOKUP(Table4[[#This Row],[Column1]],mapping!A:L,12,FALSE),0),IF(W3156&gt;mapping!$N$1,IFERROR(VLOOKUP(Table4[[#This Row],[Column1]],mapping!A:L,12,FALSE),0),0))</f>
        <v>0</v>
      </c>
      <c r="N3156" s="58">
        <f>Table4[[#This Row],[ سعر اليومية ]]*3%*Table4[[#This Row],[عدد الدورات ]]</f>
        <v>0</v>
      </c>
      <c r="O3156" s="56">
        <f>Table4[[#This Row],[ سعر اليومية ]]*Table4[[#This Row],[عدد الدورات ]]-N3156</f>
        <v>0</v>
      </c>
      <c r="P3156" s="194"/>
      <c r="Q3156" s="194"/>
      <c r="R3156" s="194"/>
      <c r="S3156" s="58">
        <f>(Table4[[#This Row],[سعر يومية السائق]]*Table4[[#This Row],[عدد الدورات ]])-SUM(Table4[[#This Row],[سلف ]:[خصم ]])+Table4[[#This Row],[اضافي ]]</f>
        <v>0</v>
      </c>
      <c r="U3156" s="58">
        <f>Table4[[#This Row],[ سعر اليومية ]]*Table4[[#This Row],[عدد الدورات ]]-Table4[[#This Row],[سعر يومية السائق]]*L3156</f>
        <v>0</v>
      </c>
      <c r="V3156" s="58">
        <f>U3156-Table4[[#This Row],[W/H  3%]]</f>
        <v>0</v>
      </c>
      <c r="W3156" s="66" t="str">
        <f>Table4[[#This Row],[اليوم]]&amp;Table4[[#This Row],[الشهر ]]&amp;Table4[[#This Row],[العام]]</f>
        <v/>
      </c>
      <c r="X3156" s="66" t="s">
        <v>304</v>
      </c>
    </row>
    <row r="3157" spans="1:24" x14ac:dyDescent="0.3">
      <c r="A3157" s="62"/>
      <c r="B3157" s="62"/>
      <c r="C3157" s="62"/>
      <c r="D3157" s="41" t="e">
        <f t="shared" si="134"/>
        <v>#N/A</v>
      </c>
      <c r="E3157" s="4"/>
      <c r="F3157" s="41" t="e">
        <f>VLOOKUP(E3157,mapping!C:J,2,FALSE)</f>
        <v>#N/A</v>
      </c>
      <c r="G3157" s="41">
        <f>IFERROR(VLOOKUP(F3157,mapping!$D$3:$J$200,2,FALSE),0)</f>
        <v>0</v>
      </c>
      <c r="H3157" s="41">
        <f>IFERROR(VLOOKUP(F3157,mapping!$D$3:$J$200,3,FALSE),0)</f>
        <v>0</v>
      </c>
      <c r="I3157" s="41">
        <f>IFERROR(VLOOKUP(F3157,mapping!$D$3:$J$200,4,FALSE),0)</f>
        <v>0</v>
      </c>
      <c r="J3157" s="41">
        <f>IFERROR(VLOOKUP(F3157,mapping!$D$3:$J$200,5,FALSE),0)</f>
        <v>0</v>
      </c>
      <c r="K3157" s="63">
        <f>IF(W3157=mapping!$N$1,IFERROR(VLOOKUP(Table4[[#This Row],[Column1]],mapping!A:L,11,FALSE),0),IF(W3157&gt;mapping!$N$1,IFERROR(VLOOKUP(Table4[[#This Row],[Column1]],mapping!A:L,11,FALSE),0),))</f>
        <v>0</v>
      </c>
      <c r="L3157" s="139"/>
      <c r="M3157" s="60">
        <f>IF(W3157=mapping!$N$1,IFERROR(VLOOKUP(Table4[[#This Row],[Column1]],mapping!A:L,12,FALSE),0),IF(W3157&gt;mapping!$N$1,IFERROR(VLOOKUP(Table4[[#This Row],[Column1]],mapping!A:L,12,FALSE),0),0))</f>
        <v>0</v>
      </c>
      <c r="N3157" s="58">
        <f>Table4[[#This Row],[ سعر اليومية ]]*3%*Table4[[#This Row],[عدد الدورات ]]</f>
        <v>0</v>
      </c>
      <c r="O3157" s="56">
        <f>Table4[[#This Row],[ سعر اليومية ]]*Table4[[#This Row],[عدد الدورات ]]-N3157</f>
        <v>0</v>
      </c>
      <c r="P3157" s="194"/>
      <c r="Q3157" s="194"/>
      <c r="R3157" s="194"/>
      <c r="S3157" s="58">
        <f>(Table4[[#This Row],[سعر يومية السائق]]*Table4[[#This Row],[عدد الدورات ]])-SUM(Table4[[#This Row],[سلف ]:[خصم ]])+Table4[[#This Row],[اضافي ]]</f>
        <v>0</v>
      </c>
      <c r="U3157" s="58">
        <f>Table4[[#This Row],[ سعر اليومية ]]*Table4[[#This Row],[عدد الدورات ]]-Table4[[#This Row],[سعر يومية السائق]]*L3157</f>
        <v>0</v>
      </c>
      <c r="V3157" s="58">
        <f>U3157-Table4[[#This Row],[W/H  3%]]</f>
        <v>0</v>
      </c>
      <c r="W3157" s="66" t="str">
        <f>Table4[[#This Row],[اليوم]]&amp;Table4[[#This Row],[الشهر ]]&amp;Table4[[#This Row],[العام]]</f>
        <v/>
      </c>
      <c r="X3157" s="66" t="s">
        <v>304</v>
      </c>
    </row>
    <row r="3158" spans="1:24" x14ac:dyDescent="0.3">
      <c r="A3158" s="62"/>
      <c r="B3158" s="62"/>
      <c r="C3158" s="62"/>
      <c r="D3158" s="41" t="e">
        <f t="shared" si="134"/>
        <v>#N/A</v>
      </c>
      <c r="E3158" s="4"/>
      <c r="F3158" s="41" t="e">
        <f>VLOOKUP(E3158,mapping!C:J,2,FALSE)</f>
        <v>#N/A</v>
      </c>
      <c r="G3158" s="41">
        <f>IFERROR(VLOOKUP(F3158,mapping!$D$3:$J$200,2,FALSE),0)</f>
        <v>0</v>
      </c>
      <c r="H3158" s="41">
        <f>IFERROR(VLOOKUP(F3158,mapping!$D$3:$J$200,3,FALSE),0)</f>
        <v>0</v>
      </c>
      <c r="I3158" s="41">
        <f>IFERROR(VLOOKUP(F3158,mapping!$D$3:$J$200,4,FALSE),0)</f>
        <v>0</v>
      </c>
      <c r="J3158" s="41">
        <f>IFERROR(VLOOKUP(F3158,mapping!$D$3:$J$200,5,FALSE),0)</f>
        <v>0</v>
      </c>
      <c r="K3158" s="63">
        <f>IF(W3158=mapping!$N$1,IFERROR(VLOOKUP(Table4[[#This Row],[Column1]],mapping!A:L,11,FALSE),0),IF(W3158&gt;mapping!$N$1,IFERROR(VLOOKUP(Table4[[#This Row],[Column1]],mapping!A:L,11,FALSE),0),))</f>
        <v>0</v>
      </c>
      <c r="L3158" s="139"/>
      <c r="M3158" s="60">
        <f>IF(W3158=mapping!$N$1,IFERROR(VLOOKUP(Table4[[#This Row],[Column1]],mapping!A:L,12,FALSE),0),IF(W3158&gt;mapping!$N$1,IFERROR(VLOOKUP(Table4[[#This Row],[Column1]],mapping!A:L,12,FALSE),0),0))</f>
        <v>0</v>
      </c>
      <c r="N3158" s="58">
        <f>Table4[[#This Row],[ سعر اليومية ]]*3%*Table4[[#This Row],[عدد الدورات ]]</f>
        <v>0</v>
      </c>
      <c r="O3158" s="56">
        <f>Table4[[#This Row],[ سعر اليومية ]]*Table4[[#This Row],[عدد الدورات ]]-N3158</f>
        <v>0</v>
      </c>
      <c r="P3158" s="194"/>
      <c r="Q3158" s="194"/>
      <c r="R3158" s="194"/>
      <c r="S3158" s="58">
        <f>(Table4[[#This Row],[سعر يومية السائق]]*Table4[[#This Row],[عدد الدورات ]])-SUM(Table4[[#This Row],[سلف ]:[خصم ]])+Table4[[#This Row],[اضافي ]]</f>
        <v>0</v>
      </c>
      <c r="U3158" s="58">
        <f>Table4[[#This Row],[ سعر اليومية ]]*Table4[[#This Row],[عدد الدورات ]]-Table4[[#This Row],[سعر يومية السائق]]*L3158</f>
        <v>0</v>
      </c>
      <c r="V3158" s="58">
        <f>U3158-Table4[[#This Row],[W/H  3%]]</f>
        <v>0</v>
      </c>
      <c r="W3158" s="66" t="str">
        <f>Table4[[#This Row],[اليوم]]&amp;Table4[[#This Row],[الشهر ]]&amp;Table4[[#This Row],[العام]]</f>
        <v/>
      </c>
      <c r="X3158" s="66" t="s">
        <v>304</v>
      </c>
    </row>
    <row r="3159" spans="1:24" x14ac:dyDescent="0.3">
      <c r="A3159" s="62"/>
      <c r="B3159" s="62"/>
      <c r="C3159" s="62"/>
      <c r="D3159" s="41" t="e">
        <f t="shared" si="134"/>
        <v>#N/A</v>
      </c>
      <c r="E3159" s="4"/>
      <c r="F3159" s="41" t="e">
        <f>VLOOKUP(E3159,mapping!C:J,2,FALSE)</f>
        <v>#N/A</v>
      </c>
      <c r="G3159" s="41">
        <f>IFERROR(VLOOKUP(F3159,mapping!$D$3:$J$200,2,FALSE),0)</f>
        <v>0</v>
      </c>
      <c r="H3159" s="41">
        <f>IFERROR(VLOOKUP(F3159,mapping!$D$3:$J$200,3,FALSE),0)</f>
        <v>0</v>
      </c>
      <c r="I3159" s="41">
        <f>IFERROR(VLOOKUP(F3159,mapping!$D$3:$J$200,4,FALSE),0)</f>
        <v>0</v>
      </c>
      <c r="J3159" s="41">
        <f>IFERROR(VLOOKUP(F3159,mapping!$D$3:$J$200,5,FALSE),0)</f>
        <v>0</v>
      </c>
      <c r="K3159" s="63">
        <f>IF(W3159=mapping!$N$1,IFERROR(VLOOKUP(Table4[[#This Row],[Column1]],mapping!A:L,11,FALSE),0),IF(W3159&gt;mapping!$N$1,IFERROR(VLOOKUP(Table4[[#This Row],[Column1]],mapping!A:L,11,FALSE),0),))</f>
        <v>0</v>
      </c>
      <c r="L3159" s="139"/>
      <c r="M3159" s="60">
        <f>IF(W3159=mapping!$N$1,IFERROR(VLOOKUP(Table4[[#This Row],[Column1]],mapping!A:L,12,FALSE),0),IF(W3159&gt;mapping!$N$1,IFERROR(VLOOKUP(Table4[[#This Row],[Column1]],mapping!A:L,12,FALSE),0),0))</f>
        <v>0</v>
      </c>
      <c r="N3159" s="58">
        <f>Table4[[#This Row],[ سعر اليومية ]]*3%*Table4[[#This Row],[عدد الدورات ]]</f>
        <v>0</v>
      </c>
      <c r="O3159" s="56">
        <f>Table4[[#This Row],[ سعر اليومية ]]*Table4[[#This Row],[عدد الدورات ]]-N3159</f>
        <v>0</v>
      </c>
      <c r="P3159" s="194"/>
      <c r="Q3159" s="194"/>
      <c r="R3159" s="194"/>
      <c r="S3159" s="58">
        <f>(Table4[[#This Row],[سعر يومية السائق]]*Table4[[#This Row],[عدد الدورات ]])-SUM(Table4[[#This Row],[سلف ]:[خصم ]])+Table4[[#This Row],[اضافي ]]</f>
        <v>0</v>
      </c>
      <c r="U3159" s="58">
        <f>Table4[[#This Row],[ سعر اليومية ]]*Table4[[#This Row],[عدد الدورات ]]-Table4[[#This Row],[سعر يومية السائق]]*L3159</f>
        <v>0</v>
      </c>
      <c r="V3159" s="58">
        <f>U3159-Table4[[#This Row],[W/H  3%]]</f>
        <v>0</v>
      </c>
      <c r="W3159" s="66" t="str">
        <f>Table4[[#This Row],[اليوم]]&amp;Table4[[#This Row],[الشهر ]]&amp;Table4[[#This Row],[العام]]</f>
        <v/>
      </c>
      <c r="X3159" s="66" t="s">
        <v>304</v>
      </c>
    </row>
    <row r="3160" spans="1:24" x14ac:dyDescent="0.3">
      <c r="A3160" s="62"/>
      <c r="B3160" s="62"/>
      <c r="C3160" s="62"/>
      <c r="D3160" s="41" t="e">
        <f t="shared" si="134"/>
        <v>#N/A</v>
      </c>
      <c r="E3160" s="4"/>
      <c r="F3160" s="41" t="e">
        <f>VLOOKUP(E3160,mapping!C:J,2,FALSE)</f>
        <v>#N/A</v>
      </c>
      <c r="G3160" s="41">
        <f>IFERROR(VLOOKUP(F3160,mapping!$D$3:$J$200,2,FALSE),0)</f>
        <v>0</v>
      </c>
      <c r="H3160" s="41">
        <f>IFERROR(VLOOKUP(F3160,mapping!$D$3:$J$200,3,FALSE),0)</f>
        <v>0</v>
      </c>
      <c r="I3160" s="41">
        <f>IFERROR(VLOOKUP(F3160,mapping!$D$3:$J$200,4,FALSE),0)</f>
        <v>0</v>
      </c>
      <c r="J3160" s="41">
        <f>IFERROR(VLOOKUP(F3160,mapping!$D$3:$J$200,5,FALSE),0)</f>
        <v>0</v>
      </c>
      <c r="K3160" s="63">
        <f>IF(W3160=mapping!$N$1,IFERROR(VLOOKUP(Table4[[#This Row],[Column1]],mapping!A:L,11,FALSE),0),IF(W3160&gt;mapping!$N$1,IFERROR(VLOOKUP(Table4[[#This Row],[Column1]],mapping!A:L,11,FALSE),0),))</f>
        <v>0</v>
      </c>
      <c r="L3160" s="139"/>
      <c r="M3160" s="60">
        <f>IF(W3160=mapping!$N$1,IFERROR(VLOOKUP(Table4[[#This Row],[Column1]],mapping!A:L,12,FALSE),0),IF(W3160&gt;mapping!$N$1,IFERROR(VLOOKUP(Table4[[#This Row],[Column1]],mapping!A:L,12,FALSE),0),0))</f>
        <v>0</v>
      </c>
      <c r="N3160" s="58">
        <f>Table4[[#This Row],[ سعر اليومية ]]*3%*Table4[[#This Row],[عدد الدورات ]]</f>
        <v>0</v>
      </c>
      <c r="O3160" s="56">
        <f>Table4[[#This Row],[ سعر اليومية ]]*Table4[[#This Row],[عدد الدورات ]]-N3160</f>
        <v>0</v>
      </c>
      <c r="P3160" s="194"/>
      <c r="Q3160" s="194"/>
      <c r="R3160" s="194"/>
      <c r="S3160" s="58">
        <f>(Table4[[#This Row],[سعر يومية السائق]]*Table4[[#This Row],[عدد الدورات ]])-SUM(Table4[[#This Row],[سلف ]:[خصم ]])+Table4[[#This Row],[اضافي ]]</f>
        <v>0</v>
      </c>
      <c r="U3160" s="58">
        <f>Table4[[#This Row],[ سعر اليومية ]]*Table4[[#This Row],[عدد الدورات ]]-Table4[[#This Row],[سعر يومية السائق]]*L3160</f>
        <v>0</v>
      </c>
      <c r="V3160" s="58">
        <f>U3160-Table4[[#This Row],[W/H  3%]]</f>
        <v>0</v>
      </c>
      <c r="W3160" s="66" t="str">
        <f>Table4[[#This Row],[اليوم]]&amp;Table4[[#This Row],[الشهر ]]&amp;Table4[[#This Row],[العام]]</f>
        <v/>
      </c>
      <c r="X3160" s="66" t="s">
        <v>304</v>
      </c>
    </row>
    <row r="3161" spans="1:24" x14ac:dyDescent="0.3">
      <c r="A3161" s="62"/>
      <c r="B3161" s="62"/>
      <c r="C3161" s="62"/>
      <c r="D3161" s="41" t="e">
        <f t="shared" si="134"/>
        <v>#N/A</v>
      </c>
      <c r="E3161" s="4"/>
      <c r="F3161" s="41" t="e">
        <f>VLOOKUP(E3161,mapping!C:J,2,FALSE)</f>
        <v>#N/A</v>
      </c>
      <c r="G3161" s="41">
        <f>IFERROR(VLOOKUP(F3161,mapping!$D$3:$J$200,2,FALSE),0)</f>
        <v>0</v>
      </c>
      <c r="H3161" s="41">
        <f>IFERROR(VLOOKUP(F3161,mapping!$D$3:$J$200,3,FALSE),0)</f>
        <v>0</v>
      </c>
      <c r="I3161" s="41">
        <f>IFERROR(VLOOKUP(F3161,mapping!$D$3:$J$200,4,FALSE),0)</f>
        <v>0</v>
      </c>
      <c r="J3161" s="41">
        <f>IFERROR(VLOOKUP(F3161,mapping!$D$3:$J$200,5,FALSE),0)</f>
        <v>0</v>
      </c>
      <c r="K3161" s="63">
        <f>IF(W3161=mapping!$N$1,IFERROR(VLOOKUP(Table4[[#This Row],[Column1]],mapping!A:L,11,FALSE),0),IF(W3161&gt;mapping!$N$1,IFERROR(VLOOKUP(Table4[[#This Row],[Column1]],mapping!A:L,11,FALSE),0),))</f>
        <v>0</v>
      </c>
      <c r="L3161" s="139"/>
      <c r="M3161" s="60">
        <f>IF(W3161=mapping!$N$1,IFERROR(VLOOKUP(Table4[[#This Row],[Column1]],mapping!A:L,12,FALSE),0),IF(W3161&gt;mapping!$N$1,IFERROR(VLOOKUP(Table4[[#This Row],[Column1]],mapping!A:L,12,FALSE),0),0))</f>
        <v>0</v>
      </c>
      <c r="N3161" s="58">
        <f>Table4[[#This Row],[ سعر اليومية ]]*3%*Table4[[#This Row],[عدد الدورات ]]</f>
        <v>0</v>
      </c>
      <c r="O3161" s="56">
        <f>Table4[[#This Row],[ سعر اليومية ]]*Table4[[#This Row],[عدد الدورات ]]-N3161</f>
        <v>0</v>
      </c>
      <c r="P3161" s="194"/>
      <c r="Q3161" s="194"/>
      <c r="R3161" s="194"/>
      <c r="S3161" s="58">
        <f>(Table4[[#This Row],[سعر يومية السائق]]*Table4[[#This Row],[عدد الدورات ]])-SUM(Table4[[#This Row],[سلف ]:[خصم ]])+Table4[[#This Row],[اضافي ]]</f>
        <v>0</v>
      </c>
      <c r="U3161" s="58">
        <f>Table4[[#This Row],[ سعر اليومية ]]*Table4[[#This Row],[عدد الدورات ]]-Table4[[#This Row],[سعر يومية السائق]]*L3161</f>
        <v>0</v>
      </c>
      <c r="V3161" s="58">
        <f>U3161-Table4[[#This Row],[W/H  3%]]</f>
        <v>0</v>
      </c>
      <c r="W3161" s="66" t="str">
        <f>Table4[[#This Row],[اليوم]]&amp;Table4[[#This Row],[الشهر ]]&amp;Table4[[#This Row],[العام]]</f>
        <v/>
      </c>
      <c r="X3161" s="66" t="s">
        <v>304</v>
      </c>
    </row>
    <row r="3162" spans="1:24" x14ac:dyDescent="0.3">
      <c r="A3162" s="62"/>
      <c r="B3162" s="62"/>
      <c r="C3162" s="62"/>
      <c r="D3162" s="41" t="e">
        <f t="shared" si="134"/>
        <v>#N/A</v>
      </c>
      <c r="E3162" s="4"/>
      <c r="F3162" s="41" t="e">
        <f>VLOOKUP(E3162,mapping!C:J,2,FALSE)</f>
        <v>#N/A</v>
      </c>
      <c r="G3162" s="41">
        <f>IFERROR(VLOOKUP(F3162,mapping!$D$3:$J$200,2,FALSE),0)</f>
        <v>0</v>
      </c>
      <c r="H3162" s="41">
        <f>IFERROR(VLOOKUP(F3162,mapping!$D$3:$J$200,3,FALSE),0)</f>
        <v>0</v>
      </c>
      <c r="I3162" s="41">
        <f>IFERROR(VLOOKUP(F3162,mapping!$D$3:$J$200,4,FALSE),0)</f>
        <v>0</v>
      </c>
      <c r="J3162" s="41">
        <f>IFERROR(VLOOKUP(F3162,mapping!$D$3:$J$200,5,FALSE),0)</f>
        <v>0</v>
      </c>
      <c r="K3162" s="63">
        <f>IF(W3162=mapping!$N$1,IFERROR(VLOOKUP(Table4[[#This Row],[Column1]],mapping!A:L,11,FALSE),0),IF(W3162&gt;mapping!$N$1,IFERROR(VLOOKUP(Table4[[#This Row],[Column1]],mapping!A:L,11,FALSE),0),))</f>
        <v>0</v>
      </c>
      <c r="L3162" s="139"/>
      <c r="M3162" s="60">
        <f>IF(W3162=mapping!$N$1,IFERROR(VLOOKUP(Table4[[#This Row],[Column1]],mapping!A:L,12,FALSE),0),IF(W3162&gt;mapping!$N$1,IFERROR(VLOOKUP(Table4[[#This Row],[Column1]],mapping!A:L,12,FALSE),0),0))</f>
        <v>0</v>
      </c>
      <c r="N3162" s="58">
        <f>Table4[[#This Row],[ سعر اليومية ]]*3%*Table4[[#This Row],[عدد الدورات ]]</f>
        <v>0</v>
      </c>
      <c r="O3162" s="56">
        <f>Table4[[#This Row],[ سعر اليومية ]]*Table4[[#This Row],[عدد الدورات ]]-N3162</f>
        <v>0</v>
      </c>
      <c r="P3162" s="194"/>
      <c r="Q3162" s="194"/>
      <c r="R3162" s="194"/>
      <c r="S3162" s="58">
        <f>(Table4[[#This Row],[سعر يومية السائق]]*Table4[[#This Row],[عدد الدورات ]])-SUM(Table4[[#This Row],[سلف ]:[خصم ]])+Table4[[#This Row],[اضافي ]]</f>
        <v>0</v>
      </c>
      <c r="U3162" s="58">
        <f>Table4[[#This Row],[ سعر اليومية ]]*Table4[[#This Row],[عدد الدورات ]]-Table4[[#This Row],[سعر يومية السائق]]*L3162</f>
        <v>0</v>
      </c>
      <c r="V3162" s="58">
        <f>U3162-Table4[[#This Row],[W/H  3%]]</f>
        <v>0</v>
      </c>
      <c r="W3162" s="66" t="str">
        <f>Table4[[#This Row],[اليوم]]&amp;Table4[[#This Row],[الشهر ]]&amp;Table4[[#This Row],[العام]]</f>
        <v/>
      </c>
      <c r="X3162" s="66" t="s">
        <v>304</v>
      </c>
    </row>
    <row r="3163" spans="1:24" x14ac:dyDescent="0.3">
      <c r="A3163" s="62"/>
      <c r="B3163" s="62"/>
      <c r="C3163" s="62"/>
      <c r="D3163" s="41" t="e">
        <f t="shared" si="134"/>
        <v>#N/A</v>
      </c>
      <c r="E3163" s="4"/>
      <c r="F3163" s="41" t="e">
        <f>VLOOKUP(E3163,mapping!C:J,2,FALSE)</f>
        <v>#N/A</v>
      </c>
      <c r="G3163" s="41">
        <f>IFERROR(VLOOKUP(F3163,mapping!$D$3:$J$200,2,FALSE),0)</f>
        <v>0</v>
      </c>
      <c r="H3163" s="41">
        <f>IFERROR(VLOOKUP(F3163,mapping!$D$3:$J$200,3,FALSE),0)</f>
        <v>0</v>
      </c>
      <c r="I3163" s="41">
        <f>IFERROR(VLOOKUP(F3163,mapping!$D$3:$J$200,4,FALSE),0)</f>
        <v>0</v>
      </c>
      <c r="J3163" s="41">
        <f>IFERROR(VLOOKUP(F3163,mapping!$D$3:$J$200,5,FALSE),0)</f>
        <v>0</v>
      </c>
      <c r="K3163" s="63">
        <f>IF(W3163=mapping!$N$1,IFERROR(VLOOKUP(Table4[[#This Row],[Column1]],mapping!A:L,11,FALSE),0),IF(W3163&gt;mapping!$N$1,IFERROR(VLOOKUP(Table4[[#This Row],[Column1]],mapping!A:L,11,FALSE),0),))</f>
        <v>0</v>
      </c>
      <c r="L3163" s="139"/>
      <c r="M3163" s="60">
        <f>IF(W3163=mapping!$N$1,IFERROR(VLOOKUP(Table4[[#This Row],[Column1]],mapping!A:L,12,FALSE),0),IF(W3163&gt;mapping!$N$1,IFERROR(VLOOKUP(Table4[[#This Row],[Column1]],mapping!A:L,12,FALSE),0),0))</f>
        <v>0</v>
      </c>
      <c r="N3163" s="58">
        <f>Table4[[#This Row],[ سعر اليومية ]]*3%*Table4[[#This Row],[عدد الدورات ]]</f>
        <v>0</v>
      </c>
      <c r="O3163" s="56">
        <f>Table4[[#This Row],[ سعر اليومية ]]*Table4[[#This Row],[عدد الدورات ]]-N3163</f>
        <v>0</v>
      </c>
      <c r="P3163" s="194"/>
      <c r="Q3163" s="194"/>
      <c r="R3163" s="194"/>
      <c r="S3163" s="58">
        <f>(Table4[[#This Row],[سعر يومية السائق]]*Table4[[#This Row],[عدد الدورات ]])-SUM(Table4[[#This Row],[سلف ]:[خصم ]])+Table4[[#This Row],[اضافي ]]</f>
        <v>0</v>
      </c>
      <c r="U3163" s="58">
        <f>Table4[[#This Row],[ سعر اليومية ]]*Table4[[#This Row],[عدد الدورات ]]-Table4[[#This Row],[سعر يومية السائق]]*L3163</f>
        <v>0</v>
      </c>
      <c r="V3163" s="58">
        <f>U3163-Table4[[#This Row],[W/H  3%]]</f>
        <v>0</v>
      </c>
      <c r="W3163" s="66" t="str">
        <f>Table4[[#This Row],[اليوم]]&amp;Table4[[#This Row],[الشهر ]]&amp;Table4[[#This Row],[العام]]</f>
        <v/>
      </c>
      <c r="X3163" s="66" t="s">
        <v>304</v>
      </c>
    </row>
    <row r="3164" spans="1:24" x14ac:dyDescent="0.3">
      <c r="A3164" s="62"/>
      <c r="B3164" s="62"/>
      <c r="C3164" s="62"/>
      <c r="D3164" s="41" t="e">
        <f t="shared" si="134"/>
        <v>#N/A</v>
      </c>
      <c r="E3164" s="4"/>
      <c r="F3164" s="41" t="e">
        <f>VLOOKUP(E3164,mapping!C:J,2,FALSE)</f>
        <v>#N/A</v>
      </c>
      <c r="G3164" s="41">
        <f>IFERROR(VLOOKUP(F3164,mapping!$D$3:$J$200,2,FALSE),0)</f>
        <v>0</v>
      </c>
      <c r="H3164" s="41">
        <f>IFERROR(VLOOKUP(F3164,mapping!$D$3:$J$200,3,FALSE),0)</f>
        <v>0</v>
      </c>
      <c r="I3164" s="41">
        <f>IFERROR(VLOOKUP(F3164,mapping!$D$3:$J$200,4,FALSE),0)</f>
        <v>0</v>
      </c>
      <c r="J3164" s="41">
        <f>IFERROR(VLOOKUP(F3164,mapping!$D$3:$J$200,5,FALSE),0)</f>
        <v>0</v>
      </c>
      <c r="K3164" s="63">
        <f>IF(W3164=mapping!$N$1,IFERROR(VLOOKUP(Table4[[#This Row],[Column1]],mapping!A:L,11,FALSE),0),IF(W3164&gt;mapping!$N$1,IFERROR(VLOOKUP(Table4[[#This Row],[Column1]],mapping!A:L,11,FALSE),0),))</f>
        <v>0</v>
      </c>
      <c r="L3164" s="139"/>
      <c r="M3164" s="60">
        <f>IF(W3164=mapping!$N$1,IFERROR(VLOOKUP(Table4[[#This Row],[Column1]],mapping!A:L,12,FALSE),0),IF(W3164&gt;mapping!$N$1,IFERROR(VLOOKUP(Table4[[#This Row],[Column1]],mapping!A:L,12,FALSE),0),0))</f>
        <v>0</v>
      </c>
      <c r="N3164" s="58">
        <f>Table4[[#This Row],[ سعر اليومية ]]*3%*Table4[[#This Row],[عدد الدورات ]]</f>
        <v>0</v>
      </c>
      <c r="O3164" s="56">
        <f>Table4[[#This Row],[ سعر اليومية ]]*Table4[[#This Row],[عدد الدورات ]]-N3164</f>
        <v>0</v>
      </c>
      <c r="P3164" s="194"/>
      <c r="Q3164" s="194"/>
      <c r="R3164" s="194"/>
      <c r="S3164" s="58">
        <f>(Table4[[#This Row],[سعر يومية السائق]]*Table4[[#This Row],[عدد الدورات ]])-SUM(Table4[[#This Row],[سلف ]:[خصم ]])+Table4[[#This Row],[اضافي ]]</f>
        <v>0</v>
      </c>
      <c r="U3164" s="58">
        <f>Table4[[#This Row],[ سعر اليومية ]]*Table4[[#This Row],[عدد الدورات ]]-Table4[[#This Row],[سعر يومية السائق]]*L3164</f>
        <v>0</v>
      </c>
      <c r="V3164" s="58">
        <f>U3164-Table4[[#This Row],[W/H  3%]]</f>
        <v>0</v>
      </c>
      <c r="W3164" s="66" t="str">
        <f>Table4[[#This Row],[اليوم]]&amp;Table4[[#This Row],[الشهر ]]&amp;Table4[[#This Row],[العام]]</f>
        <v/>
      </c>
      <c r="X3164" s="66" t="s">
        <v>304</v>
      </c>
    </row>
    <row r="3165" spans="1:24" x14ac:dyDescent="0.3">
      <c r="A3165" s="62"/>
      <c r="B3165" s="62"/>
      <c r="C3165" s="62"/>
      <c r="D3165" s="41" t="e">
        <f t="shared" si="134"/>
        <v>#N/A</v>
      </c>
      <c r="E3165" s="4"/>
      <c r="F3165" s="41" t="e">
        <f>VLOOKUP(E3165,mapping!C:J,2,FALSE)</f>
        <v>#N/A</v>
      </c>
      <c r="G3165" s="41">
        <f>IFERROR(VLOOKUP(F3165,mapping!$D$3:$J$200,2,FALSE),0)</f>
        <v>0</v>
      </c>
      <c r="H3165" s="41">
        <f>IFERROR(VLOOKUP(F3165,mapping!$D$3:$J$200,3,FALSE),0)</f>
        <v>0</v>
      </c>
      <c r="I3165" s="41">
        <f>IFERROR(VLOOKUP(F3165,mapping!$D$3:$J$200,4,FALSE),0)</f>
        <v>0</v>
      </c>
      <c r="J3165" s="41">
        <f>IFERROR(VLOOKUP(F3165,mapping!$D$3:$J$200,5,FALSE),0)</f>
        <v>0</v>
      </c>
      <c r="K3165" s="63">
        <f>IF(W3165=mapping!$N$1,IFERROR(VLOOKUP(Table4[[#This Row],[Column1]],mapping!A:L,11,FALSE),0),IF(W3165&gt;mapping!$N$1,IFERROR(VLOOKUP(Table4[[#This Row],[Column1]],mapping!A:L,11,FALSE),0),))</f>
        <v>0</v>
      </c>
      <c r="L3165" s="139"/>
      <c r="M3165" s="60">
        <f>IF(W3165=mapping!$N$1,IFERROR(VLOOKUP(Table4[[#This Row],[Column1]],mapping!A:L,12,FALSE),0),IF(W3165&gt;mapping!$N$1,IFERROR(VLOOKUP(Table4[[#This Row],[Column1]],mapping!A:L,12,FALSE),0),0))</f>
        <v>0</v>
      </c>
      <c r="N3165" s="58">
        <f>Table4[[#This Row],[ سعر اليومية ]]*3%*Table4[[#This Row],[عدد الدورات ]]</f>
        <v>0</v>
      </c>
      <c r="O3165" s="56">
        <f>Table4[[#This Row],[ سعر اليومية ]]*Table4[[#This Row],[عدد الدورات ]]-N3165</f>
        <v>0</v>
      </c>
      <c r="P3165" s="194"/>
      <c r="Q3165" s="194"/>
      <c r="R3165" s="194"/>
      <c r="S3165" s="58">
        <f>(Table4[[#This Row],[سعر يومية السائق]]*Table4[[#This Row],[عدد الدورات ]])-SUM(Table4[[#This Row],[سلف ]:[خصم ]])+Table4[[#This Row],[اضافي ]]</f>
        <v>0</v>
      </c>
      <c r="U3165" s="58">
        <f>Table4[[#This Row],[ سعر اليومية ]]*Table4[[#This Row],[عدد الدورات ]]-Table4[[#This Row],[سعر يومية السائق]]*L3165</f>
        <v>0</v>
      </c>
      <c r="V3165" s="58">
        <f>U3165-Table4[[#This Row],[W/H  3%]]</f>
        <v>0</v>
      </c>
      <c r="W3165" s="66" t="str">
        <f>Table4[[#This Row],[اليوم]]&amp;Table4[[#This Row],[الشهر ]]&amp;Table4[[#This Row],[العام]]</f>
        <v/>
      </c>
      <c r="X3165" s="66" t="s">
        <v>304</v>
      </c>
    </row>
    <row r="3166" spans="1:24" x14ac:dyDescent="0.3">
      <c r="A3166" s="62"/>
      <c r="B3166" s="62"/>
      <c r="C3166" s="62"/>
      <c r="D3166" s="41" t="e">
        <f t="shared" si="134"/>
        <v>#N/A</v>
      </c>
      <c r="E3166" s="4"/>
      <c r="F3166" s="41" t="e">
        <f>VLOOKUP(E3166,mapping!C:J,2,FALSE)</f>
        <v>#N/A</v>
      </c>
      <c r="G3166" s="41">
        <f>IFERROR(VLOOKUP(F3166,mapping!$D$3:$J$200,2,FALSE),0)</f>
        <v>0</v>
      </c>
      <c r="H3166" s="41">
        <f>IFERROR(VLOOKUP(F3166,mapping!$D$3:$J$200,3,FALSE),0)</f>
        <v>0</v>
      </c>
      <c r="I3166" s="41">
        <f>IFERROR(VLOOKUP(F3166,mapping!$D$3:$J$200,4,FALSE),0)</f>
        <v>0</v>
      </c>
      <c r="J3166" s="41">
        <f>IFERROR(VLOOKUP(F3166,mapping!$D$3:$J$200,5,FALSE),0)</f>
        <v>0</v>
      </c>
      <c r="K3166" s="63">
        <f>IF(W3166=mapping!$N$1,IFERROR(VLOOKUP(Table4[[#This Row],[Column1]],mapping!A:L,11,FALSE),0),IF(W3166&gt;mapping!$N$1,IFERROR(VLOOKUP(Table4[[#This Row],[Column1]],mapping!A:L,11,FALSE),0),))</f>
        <v>0</v>
      </c>
      <c r="L3166" s="139"/>
      <c r="M3166" s="60">
        <f>IF(W3166=mapping!$N$1,IFERROR(VLOOKUP(Table4[[#This Row],[Column1]],mapping!A:L,12,FALSE),0),IF(W3166&gt;mapping!$N$1,IFERROR(VLOOKUP(Table4[[#This Row],[Column1]],mapping!A:L,12,FALSE),0),0))</f>
        <v>0</v>
      </c>
      <c r="N3166" s="58">
        <f>Table4[[#This Row],[ سعر اليومية ]]*3%*Table4[[#This Row],[عدد الدورات ]]</f>
        <v>0</v>
      </c>
      <c r="O3166" s="56">
        <f>Table4[[#This Row],[ سعر اليومية ]]*Table4[[#This Row],[عدد الدورات ]]-N3166</f>
        <v>0</v>
      </c>
      <c r="P3166" s="194"/>
      <c r="Q3166" s="194"/>
      <c r="R3166" s="194"/>
      <c r="S3166" s="58">
        <f>(Table4[[#This Row],[سعر يومية السائق]]*Table4[[#This Row],[عدد الدورات ]])-SUM(Table4[[#This Row],[سلف ]:[خصم ]])+Table4[[#This Row],[اضافي ]]</f>
        <v>0</v>
      </c>
      <c r="U3166" s="58">
        <f>Table4[[#This Row],[ سعر اليومية ]]*Table4[[#This Row],[عدد الدورات ]]-Table4[[#This Row],[سعر يومية السائق]]*L3166</f>
        <v>0</v>
      </c>
      <c r="V3166" s="58">
        <f>U3166-Table4[[#This Row],[W/H  3%]]</f>
        <v>0</v>
      </c>
      <c r="W3166" s="66" t="str">
        <f>Table4[[#This Row],[اليوم]]&amp;Table4[[#This Row],[الشهر ]]&amp;Table4[[#This Row],[العام]]</f>
        <v/>
      </c>
      <c r="X3166" s="66" t="s">
        <v>304</v>
      </c>
    </row>
    <row r="3167" spans="1:24" x14ac:dyDescent="0.3">
      <c r="A3167" s="62"/>
      <c r="B3167" s="62"/>
      <c r="C3167" s="62"/>
      <c r="D3167" s="41" t="e">
        <f t="shared" si="134"/>
        <v>#N/A</v>
      </c>
      <c r="E3167" s="4"/>
      <c r="F3167" s="41" t="e">
        <f>VLOOKUP(E3167,mapping!C:J,2,FALSE)</f>
        <v>#N/A</v>
      </c>
      <c r="G3167" s="41">
        <f>IFERROR(VLOOKUP(F3167,mapping!$D$3:$J$200,2,FALSE),0)</f>
        <v>0</v>
      </c>
      <c r="H3167" s="41">
        <f>IFERROR(VLOOKUP(F3167,mapping!$D$3:$J$200,3,FALSE),0)</f>
        <v>0</v>
      </c>
      <c r="I3167" s="41">
        <f>IFERROR(VLOOKUP(F3167,mapping!$D$3:$J$200,4,FALSE),0)</f>
        <v>0</v>
      </c>
      <c r="J3167" s="41">
        <f>IFERROR(VLOOKUP(F3167,mapping!$D$3:$J$200,5,FALSE),0)</f>
        <v>0</v>
      </c>
      <c r="K3167" s="63">
        <f>IF(W3167=mapping!$N$1,IFERROR(VLOOKUP(Table4[[#This Row],[Column1]],mapping!A:L,11,FALSE),0),IF(W3167&gt;mapping!$N$1,IFERROR(VLOOKUP(Table4[[#This Row],[Column1]],mapping!A:L,11,FALSE),0),))</f>
        <v>0</v>
      </c>
      <c r="L3167" s="139"/>
      <c r="M3167" s="60">
        <f>IF(W3167=mapping!$N$1,IFERROR(VLOOKUP(Table4[[#This Row],[Column1]],mapping!A:L,12,FALSE),0),IF(W3167&gt;mapping!$N$1,IFERROR(VLOOKUP(Table4[[#This Row],[Column1]],mapping!A:L,12,FALSE),0),0))</f>
        <v>0</v>
      </c>
      <c r="N3167" s="58">
        <f>Table4[[#This Row],[ سعر اليومية ]]*3%*Table4[[#This Row],[عدد الدورات ]]</f>
        <v>0</v>
      </c>
      <c r="O3167" s="56">
        <f>Table4[[#This Row],[ سعر اليومية ]]*Table4[[#This Row],[عدد الدورات ]]-N3167</f>
        <v>0</v>
      </c>
      <c r="P3167" s="194"/>
      <c r="Q3167" s="194"/>
      <c r="R3167" s="194"/>
      <c r="S3167" s="58">
        <f>(Table4[[#This Row],[سعر يومية السائق]]*Table4[[#This Row],[عدد الدورات ]])-SUM(Table4[[#This Row],[سلف ]:[خصم ]])+Table4[[#This Row],[اضافي ]]</f>
        <v>0</v>
      </c>
      <c r="U3167" s="58">
        <f>Table4[[#This Row],[ سعر اليومية ]]*Table4[[#This Row],[عدد الدورات ]]-Table4[[#This Row],[سعر يومية السائق]]*L3167</f>
        <v>0</v>
      </c>
      <c r="V3167" s="58">
        <f>U3167-Table4[[#This Row],[W/H  3%]]</f>
        <v>0</v>
      </c>
      <c r="W3167" s="66" t="str">
        <f>Table4[[#This Row],[اليوم]]&amp;Table4[[#This Row],[الشهر ]]&amp;Table4[[#This Row],[العام]]</f>
        <v/>
      </c>
      <c r="X3167" s="66" t="s">
        <v>304</v>
      </c>
    </row>
    <row r="3168" spans="1:24" x14ac:dyDescent="0.3">
      <c r="A3168" s="62"/>
      <c r="B3168" s="62"/>
      <c r="C3168" s="62"/>
      <c r="D3168" s="41" t="e">
        <f t="shared" si="134"/>
        <v>#N/A</v>
      </c>
      <c r="E3168" s="4"/>
      <c r="F3168" s="41" t="e">
        <f>VLOOKUP(E3168,mapping!C:J,2,FALSE)</f>
        <v>#N/A</v>
      </c>
      <c r="G3168" s="41">
        <f>IFERROR(VLOOKUP(F3168,mapping!$D$3:$J$200,2,FALSE),0)</f>
        <v>0</v>
      </c>
      <c r="H3168" s="41">
        <f>IFERROR(VLOOKUP(F3168,mapping!$D$3:$J$200,3,FALSE),0)</f>
        <v>0</v>
      </c>
      <c r="I3168" s="41">
        <f>IFERROR(VLOOKUP(F3168,mapping!$D$3:$J$200,4,FALSE),0)</f>
        <v>0</v>
      </c>
      <c r="J3168" s="41">
        <f>IFERROR(VLOOKUP(F3168,mapping!$D$3:$J$200,5,FALSE),0)</f>
        <v>0</v>
      </c>
      <c r="K3168" s="63">
        <f>IF(W3168=mapping!$N$1,IFERROR(VLOOKUP(Table4[[#This Row],[Column1]],mapping!A:L,11,FALSE),0),IF(W3168&gt;mapping!$N$1,IFERROR(VLOOKUP(Table4[[#This Row],[Column1]],mapping!A:L,11,FALSE),0),))</f>
        <v>0</v>
      </c>
      <c r="L3168" s="139"/>
      <c r="M3168" s="60">
        <f>IF(W3168=mapping!$N$1,IFERROR(VLOOKUP(Table4[[#This Row],[Column1]],mapping!A:L,12,FALSE),0),IF(W3168&gt;mapping!$N$1,IFERROR(VLOOKUP(Table4[[#This Row],[Column1]],mapping!A:L,12,FALSE),0),0))</f>
        <v>0</v>
      </c>
      <c r="N3168" s="58">
        <f>Table4[[#This Row],[ سعر اليومية ]]*3%*Table4[[#This Row],[عدد الدورات ]]</f>
        <v>0</v>
      </c>
      <c r="O3168" s="56">
        <f>Table4[[#This Row],[ سعر اليومية ]]*Table4[[#This Row],[عدد الدورات ]]-N3168</f>
        <v>0</v>
      </c>
      <c r="P3168" s="194"/>
      <c r="Q3168" s="194"/>
      <c r="R3168" s="194"/>
      <c r="S3168" s="58">
        <f>(Table4[[#This Row],[سعر يومية السائق]]*Table4[[#This Row],[عدد الدورات ]])-SUM(Table4[[#This Row],[سلف ]:[خصم ]])+Table4[[#This Row],[اضافي ]]</f>
        <v>0</v>
      </c>
      <c r="U3168" s="58">
        <f>Table4[[#This Row],[ سعر اليومية ]]*Table4[[#This Row],[عدد الدورات ]]-Table4[[#This Row],[سعر يومية السائق]]*L3168</f>
        <v>0</v>
      </c>
      <c r="V3168" s="58">
        <f>U3168-Table4[[#This Row],[W/H  3%]]</f>
        <v>0</v>
      </c>
      <c r="W3168" s="66" t="str">
        <f>Table4[[#This Row],[اليوم]]&amp;Table4[[#This Row],[الشهر ]]&amp;Table4[[#This Row],[العام]]</f>
        <v/>
      </c>
      <c r="X3168" s="66" t="s">
        <v>304</v>
      </c>
    </row>
    <row r="3169" spans="1:24" x14ac:dyDescent="0.3">
      <c r="A3169" s="62"/>
      <c r="B3169" s="62"/>
      <c r="C3169" s="62"/>
      <c r="D3169" s="41" t="e">
        <f t="shared" si="134"/>
        <v>#N/A</v>
      </c>
      <c r="E3169" s="4"/>
      <c r="F3169" s="41" t="e">
        <f>VLOOKUP(E3169,mapping!C:J,2,FALSE)</f>
        <v>#N/A</v>
      </c>
      <c r="G3169" s="41">
        <f>IFERROR(VLOOKUP(F3169,mapping!$D$3:$J$200,2,FALSE),0)</f>
        <v>0</v>
      </c>
      <c r="H3169" s="41">
        <f>IFERROR(VLOOKUP(F3169,mapping!$D$3:$J$200,3,FALSE),0)</f>
        <v>0</v>
      </c>
      <c r="I3169" s="41">
        <f>IFERROR(VLOOKUP(F3169,mapping!$D$3:$J$200,4,FALSE),0)</f>
        <v>0</v>
      </c>
      <c r="J3169" s="41">
        <f>IFERROR(VLOOKUP(F3169,mapping!$D$3:$J$200,5,FALSE),0)</f>
        <v>0</v>
      </c>
      <c r="K3169" s="63">
        <f>IF(W3169=mapping!$N$1,IFERROR(VLOOKUP(Table4[[#This Row],[Column1]],mapping!A:L,11,FALSE),0),IF(W3169&gt;mapping!$N$1,IFERROR(VLOOKUP(Table4[[#This Row],[Column1]],mapping!A:L,11,FALSE),0),))</f>
        <v>0</v>
      </c>
      <c r="L3169" s="139"/>
      <c r="M3169" s="60">
        <f>IF(W3169=mapping!$N$1,IFERROR(VLOOKUP(Table4[[#This Row],[Column1]],mapping!A:L,12,FALSE),0),IF(W3169&gt;mapping!$N$1,IFERROR(VLOOKUP(Table4[[#This Row],[Column1]],mapping!A:L,12,FALSE),0),0))</f>
        <v>0</v>
      </c>
      <c r="N3169" s="58">
        <f>Table4[[#This Row],[ سعر اليومية ]]*3%*Table4[[#This Row],[عدد الدورات ]]</f>
        <v>0</v>
      </c>
      <c r="O3169" s="56">
        <f>Table4[[#This Row],[ سعر اليومية ]]*Table4[[#This Row],[عدد الدورات ]]-N3169</f>
        <v>0</v>
      </c>
      <c r="P3169" s="194"/>
      <c r="Q3169" s="194"/>
      <c r="R3169" s="194"/>
      <c r="S3169" s="58">
        <f>(Table4[[#This Row],[سعر يومية السائق]]*Table4[[#This Row],[عدد الدورات ]])-SUM(Table4[[#This Row],[سلف ]:[خصم ]])+Table4[[#This Row],[اضافي ]]</f>
        <v>0</v>
      </c>
      <c r="U3169" s="58">
        <f>Table4[[#This Row],[ سعر اليومية ]]*Table4[[#This Row],[عدد الدورات ]]-Table4[[#This Row],[سعر يومية السائق]]*L3169</f>
        <v>0</v>
      </c>
      <c r="V3169" s="58">
        <f>U3169-Table4[[#This Row],[W/H  3%]]</f>
        <v>0</v>
      </c>
      <c r="W3169" s="66" t="str">
        <f>Table4[[#This Row],[اليوم]]&amp;Table4[[#This Row],[الشهر ]]&amp;Table4[[#This Row],[العام]]</f>
        <v/>
      </c>
      <c r="X3169" s="66" t="s">
        <v>304</v>
      </c>
    </row>
    <row r="3170" spans="1:24" x14ac:dyDescent="0.3">
      <c r="A3170" s="62"/>
      <c r="B3170" s="62"/>
      <c r="C3170" s="62"/>
      <c r="D3170" s="41" t="e">
        <f t="shared" si="134"/>
        <v>#N/A</v>
      </c>
      <c r="E3170" s="4"/>
      <c r="F3170" s="41" t="e">
        <f>VLOOKUP(E3170,mapping!C:J,2,FALSE)</f>
        <v>#N/A</v>
      </c>
      <c r="G3170" s="41">
        <f>IFERROR(VLOOKUP(F3170,mapping!$D$3:$J$200,2,FALSE),0)</f>
        <v>0</v>
      </c>
      <c r="H3170" s="41">
        <f>IFERROR(VLOOKUP(F3170,mapping!$D$3:$J$200,3,FALSE),0)</f>
        <v>0</v>
      </c>
      <c r="I3170" s="41">
        <f>IFERROR(VLOOKUP(F3170,mapping!$D$3:$J$200,4,FALSE),0)</f>
        <v>0</v>
      </c>
      <c r="J3170" s="41">
        <f>IFERROR(VLOOKUP(F3170,mapping!$D$3:$J$200,5,FALSE),0)</f>
        <v>0</v>
      </c>
      <c r="K3170" s="63">
        <f>IF(W3170=mapping!$N$1,IFERROR(VLOOKUP(Table4[[#This Row],[Column1]],mapping!A:L,11,FALSE),0),IF(W3170&gt;mapping!$N$1,IFERROR(VLOOKUP(Table4[[#This Row],[Column1]],mapping!A:L,11,FALSE),0),))</f>
        <v>0</v>
      </c>
      <c r="L3170" s="139"/>
      <c r="M3170" s="60">
        <f>IF(W3170=mapping!$N$1,IFERROR(VLOOKUP(Table4[[#This Row],[Column1]],mapping!A:L,12,FALSE),0),IF(W3170&gt;mapping!$N$1,IFERROR(VLOOKUP(Table4[[#This Row],[Column1]],mapping!A:L,12,FALSE),0),0))</f>
        <v>0</v>
      </c>
      <c r="N3170" s="58">
        <f>Table4[[#This Row],[ سعر اليومية ]]*3%*Table4[[#This Row],[عدد الدورات ]]</f>
        <v>0</v>
      </c>
      <c r="O3170" s="56">
        <f>Table4[[#This Row],[ سعر اليومية ]]*Table4[[#This Row],[عدد الدورات ]]-N3170</f>
        <v>0</v>
      </c>
      <c r="P3170" s="194"/>
      <c r="Q3170" s="194"/>
      <c r="R3170" s="194"/>
      <c r="S3170" s="58">
        <f>(Table4[[#This Row],[سعر يومية السائق]]*Table4[[#This Row],[عدد الدورات ]])-SUM(Table4[[#This Row],[سلف ]:[خصم ]])+Table4[[#This Row],[اضافي ]]</f>
        <v>0</v>
      </c>
      <c r="U3170" s="58">
        <f>Table4[[#This Row],[ سعر اليومية ]]*Table4[[#This Row],[عدد الدورات ]]-Table4[[#This Row],[سعر يومية السائق]]*L3170</f>
        <v>0</v>
      </c>
      <c r="V3170" s="58">
        <f>U3170-Table4[[#This Row],[W/H  3%]]</f>
        <v>0</v>
      </c>
      <c r="W3170" s="66" t="str">
        <f>Table4[[#This Row],[اليوم]]&amp;Table4[[#This Row],[الشهر ]]&amp;Table4[[#This Row],[العام]]</f>
        <v/>
      </c>
      <c r="X3170" s="66" t="s">
        <v>304</v>
      </c>
    </row>
    <row r="3171" spans="1:24" x14ac:dyDescent="0.3">
      <c r="A3171" s="62"/>
      <c r="B3171" s="62"/>
      <c r="C3171" s="62"/>
      <c r="D3171" s="41" t="e">
        <f t="shared" si="134"/>
        <v>#N/A</v>
      </c>
      <c r="E3171" s="4"/>
      <c r="F3171" s="41" t="e">
        <f>VLOOKUP(E3171,mapping!C:J,2,FALSE)</f>
        <v>#N/A</v>
      </c>
      <c r="G3171" s="41">
        <f>IFERROR(VLOOKUP(F3171,mapping!$D$3:$J$200,2,FALSE),0)</f>
        <v>0</v>
      </c>
      <c r="H3171" s="41">
        <f>IFERROR(VLOOKUP(F3171,mapping!$D$3:$J$200,3,FALSE),0)</f>
        <v>0</v>
      </c>
      <c r="I3171" s="41">
        <f>IFERROR(VLOOKUP(F3171,mapping!$D$3:$J$200,4,FALSE),0)</f>
        <v>0</v>
      </c>
      <c r="J3171" s="41">
        <f>IFERROR(VLOOKUP(F3171,mapping!$D$3:$J$200,5,FALSE),0)</f>
        <v>0</v>
      </c>
      <c r="K3171" s="63">
        <f>IF(W3171=mapping!$N$1,IFERROR(VLOOKUP(Table4[[#This Row],[Column1]],mapping!A:L,11,FALSE),0),IF(W3171&gt;mapping!$N$1,IFERROR(VLOOKUP(Table4[[#This Row],[Column1]],mapping!A:L,11,FALSE),0),))</f>
        <v>0</v>
      </c>
      <c r="L3171" s="139"/>
      <c r="M3171" s="60">
        <f>IF(W3171=mapping!$N$1,IFERROR(VLOOKUP(Table4[[#This Row],[Column1]],mapping!A:L,12,FALSE),0),IF(W3171&gt;mapping!$N$1,IFERROR(VLOOKUP(Table4[[#This Row],[Column1]],mapping!A:L,12,FALSE),0),0))</f>
        <v>0</v>
      </c>
      <c r="N3171" s="58">
        <f>Table4[[#This Row],[ سعر اليومية ]]*3%*Table4[[#This Row],[عدد الدورات ]]</f>
        <v>0</v>
      </c>
      <c r="O3171" s="56">
        <f>Table4[[#This Row],[ سعر اليومية ]]*Table4[[#This Row],[عدد الدورات ]]-N3171</f>
        <v>0</v>
      </c>
      <c r="P3171" s="194"/>
      <c r="Q3171" s="194"/>
      <c r="R3171" s="194"/>
      <c r="S3171" s="58">
        <f>(Table4[[#This Row],[سعر يومية السائق]]*Table4[[#This Row],[عدد الدورات ]])-SUM(Table4[[#This Row],[سلف ]:[خصم ]])+Table4[[#This Row],[اضافي ]]</f>
        <v>0</v>
      </c>
      <c r="U3171" s="58">
        <f>Table4[[#This Row],[ سعر اليومية ]]*Table4[[#This Row],[عدد الدورات ]]-Table4[[#This Row],[سعر يومية السائق]]*L3171</f>
        <v>0</v>
      </c>
      <c r="V3171" s="58">
        <f>U3171-Table4[[#This Row],[W/H  3%]]</f>
        <v>0</v>
      </c>
      <c r="W3171" s="66" t="str">
        <f>Table4[[#This Row],[اليوم]]&amp;Table4[[#This Row],[الشهر ]]&amp;Table4[[#This Row],[العام]]</f>
        <v/>
      </c>
      <c r="X3171" s="66" t="s">
        <v>304</v>
      </c>
    </row>
    <row r="3172" spans="1:24" x14ac:dyDescent="0.3">
      <c r="A3172" s="62"/>
      <c r="B3172" s="62"/>
      <c r="C3172" s="62"/>
      <c r="D3172" s="41" t="e">
        <f t="shared" si="134"/>
        <v>#N/A</v>
      </c>
      <c r="E3172" s="4"/>
      <c r="F3172" s="41" t="e">
        <f>VLOOKUP(E3172,mapping!C:J,2,FALSE)</f>
        <v>#N/A</v>
      </c>
      <c r="G3172" s="41">
        <f>IFERROR(VLOOKUP(F3172,mapping!$D$3:$J$200,2,FALSE),0)</f>
        <v>0</v>
      </c>
      <c r="H3172" s="41">
        <f>IFERROR(VLOOKUP(F3172,mapping!$D$3:$J$200,3,FALSE),0)</f>
        <v>0</v>
      </c>
      <c r="I3172" s="41">
        <f>IFERROR(VLOOKUP(F3172,mapping!$D$3:$J$200,4,FALSE),0)</f>
        <v>0</v>
      </c>
      <c r="J3172" s="41">
        <f>IFERROR(VLOOKUP(F3172,mapping!$D$3:$J$200,5,FALSE),0)</f>
        <v>0</v>
      </c>
      <c r="K3172" s="63">
        <f>IF(W3172=mapping!$N$1,IFERROR(VLOOKUP(Table4[[#This Row],[Column1]],mapping!A:L,11,FALSE),0),IF(W3172&gt;mapping!$N$1,IFERROR(VLOOKUP(Table4[[#This Row],[Column1]],mapping!A:L,11,FALSE),0),))</f>
        <v>0</v>
      </c>
      <c r="L3172" s="139"/>
      <c r="M3172" s="60">
        <f>IF(W3172=mapping!$N$1,IFERROR(VLOOKUP(Table4[[#This Row],[Column1]],mapping!A:L,12,FALSE),0),IF(W3172&gt;mapping!$N$1,IFERROR(VLOOKUP(Table4[[#This Row],[Column1]],mapping!A:L,12,FALSE),0),0))</f>
        <v>0</v>
      </c>
      <c r="N3172" s="58">
        <f>Table4[[#This Row],[ سعر اليومية ]]*3%*Table4[[#This Row],[عدد الدورات ]]</f>
        <v>0</v>
      </c>
      <c r="O3172" s="56">
        <f>Table4[[#This Row],[ سعر اليومية ]]*Table4[[#This Row],[عدد الدورات ]]-N3172</f>
        <v>0</v>
      </c>
      <c r="P3172" s="194"/>
      <c r="Q3172" s="194"/>
      <c r="R3172" s="194"/>
      <c r="S3172" s="58">
        <f>(Table4[[#This Row],[سعر يومية السائق]]*Table4[[#This Row],[عدد الدورات ]])-SUM(Table4[[#This Row],[سلف ]:[خصم ]])+Table4[[#This Row],[اضافي ]]</f>
        <v>0</v>
      </c>
      <c r="U3172" s="58">
        <f>Table4[[#This Row],[ سعر اليومية ]]*Table4[[#This Row],[عدد الدورات ]]-Table4[[#This Row],[سعر يومية السائق]]*L3172</f>
        <v>0</v>
      </c>
      <c r="V3172" s="58">
        <f>U3172-Table4[[#This Row],[W/H  3%]]</f>
        <v>0</v>
      </c>
      <c r="W3172" s="66" t="str">
        <f>Table4[[#This Row],[اليوم]]&amp;Table4[[#This Row],[الشهر ]]&amp;Table4[[#This Row],[العام]]</f>
        <v/>
      </c>
      <c r="X3172" s="66" t="s">
        <v>304</v>
      </c>
    </row>
    <row r="3173" spans="1:24" x14ac:dyDescent="0.3">
      <c r="A3173" s="62"/>
      <c r="B3173" s="62"/>
      <c r="C3173" s="62"/>
      <c r="D3173" s="41" t="e">
        <f t="shared" si="134"/>
        <v>#N/A</v>
      </c>
      <c r="E3173" s="4"/>
      <c r="F3173" s="41" t="e">
        <f>VLOOKUP(E3173,mapping!C:J,2,FALSE)</f>
        <v>#N/A</v>
      </c>
      <c r="G3173" s="41">
        <f>IFERROR(VLOOKUP(F3173,mapping!$D$3:$J$200,2,FALSE),0)</f>
        <v>0</v>
      </c>
      <c r="H3173" s="41">
        <f>IFERROR(VLOOKUP(F3173,mapping!$D$3:$J$200,3,FALSE),0)</f>
        <v>0</v>
      </c>
      <c r="I3173" s="41">
        <f>IFERROR(VLOOKUP(F3173,mapping!$D$3:$J$200,4,FALSE),0)</f>
        <v>0</v>
      </c>
      <c r="J3173" s="41">
        <f>IFERROR(VLOOKUP(F3173,mapping!$D$3:$J$200,5,FALSE),0)</f>
        <v>0</v>
      </c>
      <c r="K3173" s="63">
        <f>IF(W3173=mapping!$N$1,IFERROR(VLOOKUP(Table4[[#This Row],[Column1]],mapping!A:L,11,FALSE),0),IF(W3173&gt;mapping!$N$1,IFERROR(VLOOKUP(Table4[[#This Row],[Column1]],mapping!A:L,11,FALSE),0),))</f>
        <v>0</v>
      </c>
      <c r="L3173" s="139"/>
      <c r="M3173" s="60">
        <f>IF(W3173=mapping!$N$1,IFERROR(VLOOKUP(Table4[[#This Row],[Column1]],mapping!A:L,12,FALSE),0),IF(W3173&gt;mapping!$N$1,IFERROR(VLOOKUP(Table4[[#This Row],[Column1]],mapping!A:L,12,FALSE),0),0))</f>
        <v>0</v>
      </c>
      <c r="N3173" s="58">
        <f>Table4[[#This Row],[ سعر اليومية ]]*3%*Table4[[#This Row],[عدد الدورات ]]</f>
        <v>0</v>
      </c>
      <c r="O3173" s="56">
        <f>Table4[[#This Row],[ سعر اليومية ]]*Table4[[#This Row],[عدد الدورات ]]-N3173</f>
        <v>0</v>
      </c>
      <c r="P3173" s="194"/>
      <c r="Q3173" s="194"/>
      <c r="R3173" s="194"/>
      <c r="S3173" s="58">
        <f>(Table4[[#This Row],[سعر يومية السائق]]*Table4[[#This Row],[عدد الدورات ]])-SUM(Table4[[#This Row],[سلف ]:[خصم ]])+Table4[[#This Row],[اضافي ]]</f>
        <v>0</v>
      </c>
      <c r="U3173" s="58">
        <f>Table4[[#This Row],[ سعر اليومية ]]*Table4[[#This Row],[عدد الدورات ]]-Table4[[#This Row],[سعر يومية السائق]]*L3173</f>
        <v>0</v>
      </c>
      <c r="V3173" s="58">
        <f>U3173-Table4[[#This Row],[W/H  3%]]</f>
        <v>0</v>
      </c>
      <c r="W3173" s="66" t="str">
        <f>Table4[[#This Row],[اليوم]]&amp;Table4[[#This Row],[الشهر ]]&amp;Table4[[#This Row],[العام]]</f>
        <v/>
      </c>
      <c r="X3173" s="66" t="s">
        <v>304</v>
      </c>
    </row>
    <row r="3174" spans="1:24" x14ac:dyDescent="0.3">
      <c r="A3174" s="62"/>
      <c r="B3174" s="62"/>
      <c r="C3174" s="62"/>
      <c r="D3174" s="41" t="e">
        <f t="shared" si="134"/>
        <v>#N/A</v>
      </c>
      <c r="E3174" s="4"/>
      <c r="F3174" s="41" t="e">
        <f>VLOOKUP(E3174,mapping!C:J,2,FALSE)</f>
        <v>#N/A</v>
      </c>
      <c r="G3174" s="41">
        <f>IFERROR(VLOOKUP(F3174,mapping!$D$3:$J$200,2,FALSE),0)</f>
        <v>0</v>
      </c>
      <c r="H3174" s="41">
        <f>IFERROR(VLOOKUP(F3174,mapping!$D$3:$J$200,3,FALSE),0)</f>
        <v>0</v>
      </c>
      <c r="I3174" s="41">
        <f>IFERROR(VLOOKUP(F3174,mapping!$D$3:$J$200,4,FALSE),0)</f>
        <v>0</v>
      </c>
      <c r="J3174" s="41">
        <f>IFERROR(VLOOKUP(F3174,mapping!$D$3:$J$200,5,FALSE),0)</f>
        <v>0</v>
      </c>
      <c r="K3174" s="63">
        <f>IF(W3174=mapping!$N$1,IFERROR(VLOOKUP(Table4[[#This Row],[Column1]],mapping!A:L,11,FALSE),0),IF(W3174&gt;mapping!$N$1,IFERROR(VLOOKUP(Table4[[#This Row],[Column1]],mapping!A:L,11,FALSE),0),))</f>
        <v>0</v>
      </c>
      <c r="L3174" s="139"/>
      <c r="M3174" s="60">
        <f>IF(W3174=mapping!$N$1,IFERROR(VLOOKUP(Table4[[#This Row],[Column1]],mapping!A:L,12,FALSE),0),IF(W3174&gt;mapping!$N$1,IFERROR(VLOOKUP(Table4[[#This Row],[Column1]],mapping!A:L,12,FALSE),0),0))</f>
        <v>0</v>
      </c>
      <c r="N3174" s="58">
        <f>Table4[[#This Row],[ سعر اليومية ]]*3%*Table4[[#This Row],[عدد الدورات ]]</f>
        <v>0</v>
      </c>
      <c r="O3174" s="56">
        <f>Table4[[#This Row],[ سعر اليومية ]]*Table4[[#This Row],[عدد الدورات ]]-N3174</f>
        <v>0</v>
      </c>
      <c r="P3174" s="194"/>
      <c r="Q3174" s="194"/>
      <c r="R3174" s="194"/>
      <c r="S3174" s="58">
        <f>(Table4[[#This Row],[سعر يومية السائق]]*Table4[[#This Row],[عدد الدورات ]])-SUM(Table4[[#This Row],[سلف ]:[خصم ]])+Table4[[#This Row],[اضافي ]]</f>
        <v>0</v>
      </c>
      <c r="U3174" s="58">
        <f>Table4[[#This Row],[ سعر اليومية ]]*Table4[[#This Row],[عدد الدورات ]]-Table4[[#This Row],[سعر يومية السائق]]*L3174</f>
        <v>0</v>
      </c>
      <c r="V3174" s="58">
        <f>U3174-Table4[[#This Row],[W/H  3%]]</f>
        <v>0</v>
      </c>
      <c r="W3174" s="66" t="str">
        <f>Table4[[#This Row],[اليوم]]&amp;Table4[[#This Row],[الشهر ]]&amp;Table4[[#This Row],[العام]]</f>
        <v/>
      </c>
      <c r="X3174" s="66" t="s">
        <v>304</v>
      </c>
    </row>
    <row r="3175" spans="1:24" x14ac:dyDescent="0.3">
      <c r="A3175" s="62"/>
      <c r="B3175" s="62"/>
      <c r="C3175" s="62"/>
      <c r="D3175" s="41" t="e">
        <f t="shared" si="134"/>
        <v>#N/A</v>
      </c>
      <c r="E3175" s="4"/>
      <c r="F3175" s="41" t="e">
        <f>VLOOKUP(E3175,mapping!C:J,2,FALSE)</f>
        <v>#N/A</v>
      </c>
      <c r="G3175" s="41">
        <f>IFERROR(VLOOKUP(F3175,mapping!$D$3:$J$200,2,FALSE),0)</f>
        <v>0</v>
      </c>
      <c r="H3175" s="41">
        <f>IFERROR(VLOOKUP(F3175,mapping!$D$3:$J$200,3,FALSE),0)</f>
        <v>0</v>
      </c>
      <c r="I3175" s="41">
        <f>IFERROR(VLOOKUP(F3175,mapping!$D$3:$J$200,4,FALSE),0)</f>
        <v>0</v>
      </c>
      <c r="J3175" s="41">
        <f>IFERROR(VLOOKUP(F3175,mapping!$D$3:$J$200,5,FALSE),0)</f>
        <v>0</v>
      </c>
      <c r="K3175" s="63">
        <f>IF(W3175=mapping!$N$1,IFERROR(VLOOKUP(Table4[[#This Row],[Column1]],mapping!A:L,11,FALSE),0),IF(W3175&gt;mapping!$N$1,IFERROR(VLOOKUP(Table4[[#This Row],[Column1]],mapping!A:L,11,FALSE),0),))</f>
        <v>0</v>
      </c>
      <c r="L3175" s="139"/>
      <c r="M3175" s="60">
        <f>IF(W3175=mapping!$N$1,IFERROR(VLOOKUP(Table4[[#This Row],[Column1]],mapping!A:L,12,FALSE),0),IF(W3175&gt;mapping!$N$1,IFERROR(VLOOKUP(Table4[[#This Row],[Column1]],mapping!A:L,12,FALSE),0),0))</f>
        <v>0</v>
      </c>
      <c r="N3175" s="58">
        <f>Table4[[#This Row],[ سعر اليومية ]]*3%*Table4[[#This Row],[عدد الدورات ]]</f>
        <v>0</v>
      </c>
      <c r="O3175" s="56">
        <f>Table4[[#This Row],[ سعر اليومية ]]*Table4[[#This Row],[عدد الدورات ]]-N3175</f>
        <v>0</v>
      </c>
      <c r="P3175" s="194"/>
      <c r="Q3175" s="194"/>
      <c r="R3175" s="194"/>
      <c r="S3175" s="58">
        <f>(Table4[[#This Row],[سعر يومية السائق]]*Table4[[#This Row],[عدد الدورات ]])-SUM(Table4[[#This Row],[سلف ]:[خصم ]])+Table4[[#This Row],[اضافي ]]</f>
        <v>0</v>
      </c>
      <c r="U3175" s="58">
        <f>Table4[[#This Row],[ سعر اليومية ]]*Table4[[#This Row],[عدد الدورات ]]-Table4[[#This Row],[سعر يومية السائق]]*L3175</f>
        <v>0</v>
      </c>
      <c r="V3175" s="58">
        <f>U3175-Table4[[#This Row],[W/H  3%]]</f>
        <v>0</v>
      </c>
      <c r="W3175" s="66" t="str">
        <f>Table4[[#This Row],[اليوم]]&amp;Table4[[#This Row],[الشهر ]]&amp;Table4[[#This Row],[العام]]</f>
        <v/>
      </c>
      <c r="X3175" s="66" t="s">
        <v>304</v>
      </c>
    </row>
    <row r="3176" spans="1:24" x14ac:dyDescent="0.3">
      <c r="A3176" s="62"/>
      <c r="B3176" s="62"/>
      <c r="C3176" s="62"/>
      <c r="D3176" s="41" t="e">
        <f t="shared" si="134"/>
        <v>#N/A</v>
      </c>
      <c r="E3176" s="4"/>
      <c r="F3176" s="41" t="e">
        <f>VLOOKUP(E3176,mapping!C:J,2,FALSE)</f>
        <v>#N/A</v>
      </c>
      <c r="G3176" s="41">
        <f>IFERROR(VLOOKUP(F3176,mapping!$D$3:$J$200,2,FALSE),0)</f>
        <v>0</v>
      </c>
      <c r="H3176" s="41">
        <f>IFERROR(VLOOKUP(F3176,mapping!$D$3:$J$200,3,FALSE),0)</f>
        <v>0</v>
      </c>
      <c r="I3176" s="41">
        <f>IFERROR(VLOOKUP(F3176,mapping!$D$3:$J$200,4,FALSE),0)</f>
        <v>0</v>
      </c>
      <c r="J3176" s="41">
        <f>IFERROR(VLOOKUP(F3176,mapping!$D$3:$J$200,5,FALSE),0)</f>
        <v>0</v>
      </c>
      <c r="K3176" s="63">
        <f>IF(W3176=mapping!$N$1,IFERROR(VLOOKUP(Table4[[#This Row],[Column1]],mapping!A:L,11,FALSE),0),IF(W3176&gt;mapping!$N$1,IFERROR(VLOOKUP(Table4[[#This Row],[Column1]],mapping!A:L,11,FALSE),0),))</f>
        <v>0</v>
      </c>
      <c r="L3176" s="139"/>
      <c r="M3176" s="60">
        <f>IF(W3176=mapping!$N$1,IFERROR(VLOOKUP(Table4[[#This Row],[Column1]],mapping!A:L,12,FALSE),0),IF(W3176&gt;mapping!$N$1,IFERROR(VLOOKUP(Table4[[#This Row],[Column1]],mapping!A:L,12,FALSE),0),0))</f>
        <v>0</v>
      </c>
      <c r="N3176" s="58">
        <f>Table4[[#This Row],[ سعر اليومية ]]*3%*Table4[[#This Row],[عدد الدورات ]]</f>
        <v>0</v>
      </c>
      <c r="O3176" s="56">
        <f>Table4[[#This Row],[ سعر اليومية ]]*Table4[[#This Row],[عدد الدورات ]]-N3176</f>
        <v>0</v>
      </c>
      <c r="P3176" s="194"/>
      <c r="Q3176" s="194"/>
      <c r="R3176" s="194"/>
      <c r="S3176" s="58">
        <f>(Table4[[#This Row],[سعر يومية السائق]]*Table4[[#This Row],[عدد الدورات ]])-SUM(Table4[[#This Row],[سلف ]:[خصم ]])+Table4[[#This Row],[اضافي ]]</f>
        <v>0</v>
      </c>
      <c r="U3176" s="58">
        <f>Table4[[#This Row],[ سعر اليومية ]]*Table4[[#This Row],[عدد الدورات ]]-Table4[[#This Row],[سعر يومية السائق]]*L3176</f>
        <v>0</v>
      </c>
      <c r="V3176" s="58">
        <f>U3176-Table4[[#This Row],[W/H  3%]]</f>
        <v>0</v>
      </c>
      <c r="W3176" s="66" t="str">
        <f>Table4[[#This Row],[اليوم]]&amp;Table4[[#This Row],[الشهر ]]&amp;Table4[[#This Row],[العام]]</f>
        <v/>
      </c>
      <c r="X3176" s="66" t="s">
        <v>304</v>
      </c>
    </row>
    <row r="3177" spans="1:24" x14ac:dyDescent="0.3">
      <c r="A3177" s="62"/>
      <c r="B3177" s="62"/>
      <c r="C3177" s="62"/>
      <c r="D3177" s="41" t="e">
        <f t="shared" si="134"/>
        <v>#N/A</v>
      </c>
      <c r="E3177" s="4"/>
      <c r="F3177" s="41" t="e">
        <f>VLOOKUP(E3177,mapping!C:J,2,FALSE)</f>
        <v>#N/A</v>
      </c>
      <c r="G3177" s="41">
        <f>IFERROR(VLOOKUP(F3177,mapping!$D$3:$J$200,2,FALSE),0)</f>
        <v>0</v>
      </c>
      <c r="H3177" s="41">
        <f>IFERROR(VLOOKUP(F3177,mapping!$D$3:$J$200,3,FALSE),0)</f>
        <v>0</v>
      </c>
      <c r="I3177" s="41">
        <f>IFERROR(VLOOKUP(F3177,mapping!$D$3:$J$200,4,FALSE),0)</f>
        <v>0</v>
      </c>
      <c r="J3177" s="41">
        <f>IFERROR(VLOOKUP(F3177,mapping!$D$3:$J$200,5,FALSE),0)</f>
        <v>0</v>
      </c>
      <c r="K3177" s="63">
        <f>IF(W3177=mapping!$N$1,IFERROR(VLOOKUP(Table4[[#This Row],[Column1]],mapping!A:L,11,FALSE),0),IF(W3177&gt;mapping!$N$1,IFERROR(VLOOKUP(Table4[[#This Row],[Column1]],mapping!A:L,11,FALSE),0),))</f>
        <v>0</v>
      </c>
      <c r="L3177" s="139"/>
      <c r="M3177" s="60">
        <f>IF(W3177=mapping!$N$1,IFERROR(VLOOKUP(Table4[[#This Row],[Column1]],mapping!A:L,12,FALSE),0),IF(W3177&gt;mapping!$N$1,IFERROR(VLOOKUP(Table4[[#This Row],[Column1]],mapping!A:L,12,FALSE),0),0))</f>
        <v>0</v>
      </c>
      <c r="N3177" s="58">
        <f>Table4[[#This Row],[ سعر اليومية ]]*3%*Table4[[#This Row],[عدد الدورات ]]</f>
        <v>0</v>
      </c>
      <c r="O3177" s="56">
        <f>Table4[[#This Row],[ سعر اليومية ]]*Table4[[#This Row],[عدد الدورات ]]-N3177</f>
        <v>0</v>
      </c>
      <c r="P3177" s="194"/>
      <c r="Q3177" s="194"/>
      <c r="R3177" s="194"/>
      <c r="S3177" s="58">
        <f>(Table4[[#This Row],[سعر يومية السائق]]*Table4[[#This Row],[عدد الدورات ]])-SUM(Table4[[#This Row],[سلف ]:[خصم ]])+Table4[[#This Row],[اضافي ]]</f>
        <v>0</v>
      </c>
      <c r="U3177" s="58">
        <f>Table4[[#This Row],[ سعر اليومية ]]*Table4[[#This Row],[عدد الدورات ]]-Table4[[#This Row],[سعر يومية السائق]]*L3177</f>
        <v>0</v>
      </c>
      <c r="V3177" s="58">
        <f>U3177-Table4[[#This Row],[W/H  3%]]</f>
        <v>0</v>
      </c>
      <c r="W3177" s="66" t="str">
        <f>Table4[[#This Row],[اليوم]]&amp;Table4[[#This Row],[الشهر ]]&amp;Table4[[#This Row],[العام]]</f>
        <v/>
      </c>
      <c r="X3177" s="66" t="s">
        <v>304</v>
      </c>
    </row>
    <row r="3178" spans="1:24" x14ac:dyDescent="0.3">
      <c r="A3178" s="62"/>
      <c r="B3178" s="62"/>
      <c r="C3178" s="62"/>
      <c r="D3178" s="41" t="e">
        <f t="shared" si="134"/>
        <v>#N/A</v>
      </c>
      <c r="E3178" s="4"/>
      <c r="F3178" s="41" t="e">
        <f>VLOOKUP(E3178,mapping!C:J,2,FALSE)</f>
        <v>#N/A</v>
      </c>
      <c r="G3178" s="41">
        <f>IFERROR(VLOOKUP(F3178,mapping!$D$3:$J$200,2,FALSE),0)</f>
        <v>0</v>
      </c>
      <c r="H3178" s="41">
        <f>IFERROR(VLOOKUP(F3178,mapping!$D$3:$J$200,3,FALSE),0)</f>
        <v>0</v>
      </c>
      <c r="I3178" s="41">
        <f>IFERROR(VLOOKUP(F3178,mapping!$D$3:$J$200,4,FALSE),0)</f>
        <v>0</v>
      </c>
      <c r="J3178" s="41">
        <f>IFERROR(VLOOKUP(F3178,mapping!$D$3:$J$200,5,FALSE),0)</f>
        <v>0</v>
      </c>
      <c r="K3178" s="63">
        <f>IF(W3178=mapping!$N$1,IFERROR(VLOOKUP(Table4[[#This Row],[Column1]],mapping!A:L,11,FALSE),0),IF(W3178&gt;mapping!$N$1,IFERROR(VLOOKUP(Table4[[#This Row],[Column1]],mapping!A:L,11,FALSE),0),))</f>
        <v>0</v>
      </c>
      <c r="L3178" s="139"/>
      <c r="M3178" s="60">
        <f>IF(W3178=mapping!$N$1,IFERROR(VLOOKUP(Table4[[#This Row],[Column1]],mapping!A:L,12,FALSE),0),IF(W3178&gt;mapping!$N$1,IFERROR(VLOOKUP(Table4[[#This Row],[Column1]],mapping!A:L,12,FALSE),0),0))</f>
        <v>0</v>
      </c>
      <c r="N3178" s="58">
        <f>Table4[[#This Row],[ سعر اليومية ]]*3%*Table4[[#This Row],[عدد الدورات ]]</f>
        <v>0</v>
      </c>
      <c r="O3178" s="56">
        <f>Table4[[#This Row],[ سعر اليومية ]]*Table4[[#This Row],[عدد الدورات ]]-N3178</f>
        <v>0</v>
      </c>
      <c r="P3178" s="194"/>
      <c r="Q3178" s="194"/>
      <c r="R3178" s="194"/>
      <c r="S3178" s="58">
        <f>(Table4[[#This Row],[سعر يومية السائق]]*Table4[[#This Row],[عدد الدورات ]])-SUM(Table4[[#This Row],[سلف ]:[خصم ]])+Table4[[#This Row],[اضافي ]]</f>
        <v>0</v>
      </c>
      <c r="U3178" s="58">
        <f>Table4[[#This Row],[ سعر اليومية ]]*Table4[[#This Row],[عدد الدورات ]]-Table4[[#This Row],[سعر يومية السائق]]*L3178</f>
        <v>0</v>
      </c>
      <c r="V3178" s="58">
        <f>U3178-Table4[[#This Row],[W/H  3%]]</f>
        <v>0</v>
      </c>
      <c r="W3178" s="66" t="str">
        <f>Table4[[#This Row],[اليوم]]&amp;Table4[[#This Row],[الشهر ]]&amp;Table4[[#This Row],[العام]]</f>
        <v/>
      </c>
      <c r="X3178" s="66" t="s">
        <v>304</v>
      </c>
    </row>
    <row r="3179" spans="1:24" x14ac:dyDescent="0.3">
      <c r="A3179" s="62"/>
      <c r="B3179" s="62"/>
      <c r="C3179" s="62"/>
      <c r="D3179" s="41" t="e">
        <f t="shared" si="134"/>
        <v>#N/A</v>
      </c>
      <c r="E3179" s="4"/>
      <c r="F3179" s="41" t="e">
        <f>VLOOKUP(E3179,mapping!C:J,2,FALSE)</f>
        <v>#N/A</v>
      </c>
      <c r="G3179" s="41">
        <f>IFERROR(VLOOKUP(F3179,mapping!$D$3:$J$200,2,FALSE),0)</f>
        <v>0</v>
      </c>
      <c r="H3179" s="41">
        <f>IFERROR(VLOOKUP(F3179,mapping!$D$3:$J$200,3,FALSE),0)</f>
        <v>0</v>
      </c>
      <c r="I3179" s="41">
        <f>IFERROR(VLOOKUP(F3179,mapping!$D$3:$J$200,4,FALSE),0)</f>
        <v>0</v>
      </c>
      <c r="J3179" s="41">
        <f>IFERROR(VLOOKUP(F3179,mapping!$D$3:$J$200,5,FALSE),0)</f>
        <v>0</v>
      </c>
      <c r="K3179" s="63">
        <f>IF(W3179=mapping!$N$1,IFERROR(VLOOKUP(Table4[[#This Row],[Column1]],mapping!A:L,11,FALSE),0),IF(W3179&gt;mapping!$N$1,IFERROR(VLOOKUP(Table4[[#This Row],[Column1]],mapping!A:L,11,FALSE),0),))</f>
        <v>0</v>
      </c>
      <c r="L3179" s="139"/>
      <c r="M3179" s="60">
        <f>IF(W3179=mapping!$N$1,IFERROR(VLOOKUP(Table4[[#This Row],[Column1]],mapping!A:L,12,FALSE),0),IF(W3179&gt;mapping!$N$1,IFERROR(VLOOKUP(Table4[[#This Row],[Column1]],mapping!A:L,12,FALSE),0),0))</f>
        <v>0</v>
      </c>
      <c r="N3179" s="58">
        <f>Table4[[#This Row],[ سعر اليومية ]]*3%*Table4[[#This Row],[عدد الدورات ]]</f>
        <v>0</v>
      </c>
      <c r="O3179" s="56">
        <f>Table4[[#This Row],[ سعر اليومية ]]*Table4[[#This Row],[عدد الدورات ]]-N3179</f>
        <v>0</v>
      </c>
      <c r="P3179" s="194"/>
      <c r="Q3179" s="194"/>
      <c r="R3179" s="194"/>
      <c r="S3179" s="58">
        <f>(Table4[[#This Row],[سعر يومية السائق]]*Table4[[#This Row],[عدد الدورات ]])-SUM(Table4[[#This Row],[سلف ]:[خصم ]])+Table4[[#This Row],[اضافي ]]</f>
        <v>0</v>
      </c>
      <c r="U3179" s="58">
        <f>Table4[[#This Row],[ سعر اليومية ]]*Table4[[#This Row],[عدد الدورات ]]-Table4[[#This Row],[سعر يومية السائق]]*L3179</f>
        <v>0</v>
      </c>
      <c r="V3179" s="58">
        <f>U3179-Table4[[#This Row],[W/H  3%]]</f>
        <v>0</v>
      </c>
      <c r="W3179" s="66" t="str">
        <f>Table4[[#This Row],[اليوم]]&amp;Table4[[#This Row],[الشهر ]]&amp;Table4[[#This Row],[العام]]</f>
        <v/>
      </c>
      <c r="X3179" s="66" t="s">
        <v>304</v>
      </c>
    </row>
    <row r="3180" spans="1:24" x14ac:dyDescent="0.3">
      <c r="A3180" s="62"/>
      <c r="B3180" s="62"/>
      <c r="C3180" s="62"/>
      <c r="D3180" s="41" t="e">
        <f t="shared" si="134"/>
        <v>#N/A</v>
      </c>
      <c r="E3180" s="4"/>
      <c r="F3180" s="41" t="e">
        <f>VLOOKUP(E3180,mapping!C:J,2,FALSE)</f>
        <v>#N/A</v>
      </c>
      <c r="G3180" s="41">
        <f>IFERROR(VLOOKUP(F3180,mapping!$D$3:$J$200,2,FALSE),0)</f>
        <v>0</v>
      </c>
      <c r="H3180" s="41">
        <f>IFERROR(VLOOKUP(F3180,mapping!$D$3:$J$200,3,FALSE),0)</f>
        <v>0</v>
      </c>
      <c r="I3180" s="41">
        <f>IFERROR(VLOOKUP(F3180,mapping!$D$3:$J$200,4,FALSE),0)</f>
        <v>0</v>
      </c>
      <c r="J3180" s="41">
        <f>IFERROR(VLOOKUP(F3180,mapping!$D$3:$J$200,5,FALSE),0)</f>
        <v>0</v>
      </c>
      <c r="K3180" s="63">
        <f>IF(W3180=mapping!$N$1,IFERROR(VLOOKUP(Table4[[#This Row],[Column1]],mapping!A:L,11,FALSE),0),IF(W3180&gt;mapping!$N$1,IFERROR(VLOOKUP(Table4[[#This Row],[Column1]],mapping!A:L,11,FALSE),0),))</f>
        <v>0</v>
      </c>
      <c r="L3180" s="139"/>
      <c r="M3180" s="60">
        <f>IF(W3180=mapping!$N$1,IFERROR(VLOOKUP(Table4[[#This Row],[Column1]],mapping!A:L,12,FALSE),0),IF(W3180&gt;mapping!$N$1,IFERROR(VLOOKUP(Table4[[#This Row],[Column1]],mapping!A:L,12,FALSE),0),0))</f>
        <v>0</v>
      </c>
      <c r="N3180" s="58">
        <f>Table4[[#This Row],[ سعر اليومية ]]*3%*Table4[[#This Row],[عدد الدورات ]]</f>
        <v>0</v>
      </c>
      <c r="O3180" s="56">
        <f>Table4[[#This Row],[ سعر اليومية ]]*Table4[[#This Row],[عدد الدورات ]]-N3180</f>
        <v>0</v>
      </c>
      <c r="P3180" s="194"/>
      <c r="Q3180" s="194"/>
      <c r="R3180" s="194"/>
      <c r="S3180" s="58">
        <f>(Table4[[#This Row],[سعر يومية السائق]]*Table4[[#This Row],[عدد الدورات ]])-SUM(Table4[[#This Row],[سلف ]:[خصم ]])+Table4[[#This Row],[اضافي ]]</f>
        <v>0</v>
      </c>
      <c r="U3180" s="58">
        <f>Table4[[#This Row],[ سعر اليومية ]]*Table4[[#This Row],[عدد الدورات ]]-Table4[[#This Row],[سعر يومية السائق]]*L3180</f>
        <v>0</v>
      </c>
      <c r="V3180" s="58">
        <f>U3180-Table4[[#This Row],[W/H  3%]]</f>
        <v>0</v>
      </c>
      <c r="W3180" s="66" t="str">
        <f>Table4[[#This Row],[اليوم]]&amp;Table4[[#This Row],[الشهر ]]&amp;Table4[[#This Row],[العام]]</f>
        <v/>
      </c>
      <c r="X3180" s="66" t="s">
        <v>304</v>
      </c>
    </row>
    <row r="3181" spans="1:24" x14ac:dyDescent="0.3">
      <c r="A3181" s="62"/>
      <c r="B3181" s="62"/>
      <c r="C3181" s="62"/>
      <c r="D3181" s="41" t="e">
        <f t="shared" si="134"/>
        <v>#N/A</v>
      </c>
      <c r="E3181" s="4"/>
      <c r="F3181" s="41" t="e">
        <f>VLOOKUP(E3181,mapping!C:J,2,FALSE)</f>
        <v>#N/A</v>
      </c>
      <c r="G3181" s="41">
        <f>IFERROR(VLOOKUP(F3181,mapping!$D$3:$J$200,2,FALSE),0)</f>
        <v>0</v>
      </c>
      <c r="H3181" s="41">
        <f>IFERROR(VLOOKUP(F3181,mapping!$D$3:$J$200,3,FALSE),0)</f>
        <v>0</v>
      </c>
      <c r="I3181" s="41">
        <f>IFERROR(VLOOKUP(F3181,mapping!$D$3:$J$200,4,FALSE),0)</f>
        <v>0</v>
      </c>
      <c r="J3181" s="41">
        <f>IFERROR(VLOOKUP(F3181,mapping!$D$3:$J$200,5,FALSE),0)</f>
        <v>0</v>
      </c>
      <c r="K3181" s="63">
        <f>IF(W3181=mapping!$N$1,IFERROR(VLOOKUP(Table4[[#This Row],[Column1]],mapping!A:L,11,FALSE),0),IF(W3181&gt;mapping!$N$1,IFERROR(VLOOKUP(Table4[[#This Row],[Column1]],mapping!A:L,11,FALSE),0),))</f>
        <v>0</v>
      </c>
      <c r="L3181" s="139"/>
      <c r="M3181" s="60">
        <f>IF(W3181=mapping!$N$1,IFERROR(VLOOKUP(Table4[[#This Row],[Column1]],mapping!A:L,12,FALSE),0),IF(W3181&gt;mapping!$N$1,IFERROR(VLOOKUP(Table4[[#This Row],[Column1]],mapping!A:L,12,FALSE),0),0))</f>
        <v>0</v>
      </c>
      <c r="N3181" s="58">
        <f>Table4[[#This Row],[ سعر اليومية ]]*3%*Table4[[#This Row],[عدد الدورات ]]</f>
        <v>0</v>
      </c>
      <c r="O3181" s="56">
        <f>Table4[[#This Row],[ سعر اليومية ]]*Table4[[#This Row],[عدد الدورات ]]-N3181</f>
        <v>0</v>
      </c>
      <c r="P3181" s="194"/>
      <c r="Q3181" s="194"/>
      <c r="R3181" s="194"/>
      <c r="S3181" s="58">
        <f>(Table4[[#This Row],[سعر يومية السائق]]*Table4[[#This Row],[عدد الدورات ]])-SUM(Table4[[#This Row],[سلف ]:[خصم ]])+Table4[[#This Row],[اضافي ]]</f>
        <v>0</v>
      </c>
      <c r="U3181" s="58">
        <f>Table4[[#This Row],[ سعر اليومية ]]*Table4[[#This Row],[عدد الدورات ]]-Table4[[#This Row],[سعر يومية السائق]]*L3181</f>
        <v>0</v>
      </c>
      <c r="V3181" s="58">
        <f>U3181-Table4[[#This Row],[W/H  3%]]</f>
        <v>0</v>
      </c>
      <c r="W3181" s="66" t="str">
        <f>Table4[[#This Row],[اليوم]]&amp;Table4[[#This Row],[الشهر ]]&amp;Table4[[#This Row],[العام]]</f>
        <v/>
      </c>
      <c r="X3181" s="66" t="s">
        <v>304</v>
      </c>
    </row>
    <row r="3182" spans="1:24" x14ac:dyDescent="0.3">
      <c r="A3182" s="62"/>
      <c r="B3182" s="62"/>
      <c r="C3182" s="62"/>
      <c r="D3182" s="41" t="e">
        <f t="shared" si="134"/>
        <v>#N/A</v>
      </c>
      <c r="E3182" s="4"/>
      <c r="F3182" s="41" t="e">
        <f>VLOOKUP(E3182,mapping!C:J,2,FALSE)</f>
        <v>#N/A</v>
      </c>
      <c r="G3182" s="41">
        <f>IFERROR(VLOOKUP(F3182,mapping!$D$3:$J$200,2,FALSE),0)</f>
        <v>0</v>
      </c>
      <c r="H3182" s="41">
        <f>IFERROR(VLOOKUP(F3182,mapping!$D$3:$J$200,3,FALSE),0)</f>
        <v>0</v>
      </c>
      <c r="I3182" s="41">
        <f>IFERROR(VLOOKUP(F3182,mapping!$D$3:$J$200,4,FALSE),0)</f>
        <v>0</v>
      </c>
      <c r="J3182" s="41">
        <f>IFERROR(VLOOKUP(F3182,mapping!$D$3:$J$200,5,FALSE),0)</f>
        <v>0</v>
      </c>
      <c r="K3182" s="63">
        <f>IF(W3182=mapping!$N$1,IFERROR(VLOOKUP(Table4[[#This Row],[Column1]],mapping!A:L,11,FALSE),0),IF(W3182&gt;mapping!$N$1,IFERROR(VLOOKUP(Table4[[#This Row],[Column1]],mapping!A:L,11,FALSE),0),))</f>
        <v>0</v>
      </c>
      <c r="L3182" s="139"/>
      <c r="M3182" s="60">
        <f>IF(W3182=mapping!$N$1,IFERROR(VLOOKUP(Table4[[#This Row],[Column1]],mapping!A:L,12,FALSE),0),IF(W3182&gt;mapping!$N$1,IFERROR(VLOOKUP(Table4[[#This Row],[Column1]],mapping!A:L,12,FALSE),0),0))</f>
        <v>0</v>
      </c>
      <c r="N3182" s="58">
        <f>Table4[[#This Row],[ سعر اليومية ]]*3%*Table4[[#This Row],[عدد الدورات ]]</f>
        <v>0</v>
      </c>
      <c r="O3182" s="56">
        <f>Table4[[#This Row],[ سعر اليومية ]]*Table4[[#This Row],[عدد الدورات ]]-N3182</f>
        <v>0</v>
      </c>
      <c r="P3182" s="194"/>
      <c r="Q3182" s="194"/>
      <c r="R3182" s="194"/>
      <c r="S3182" s="58">
        <f>(Table4[[#This Row],[سعر يومية السائق]]*Table4[[#This Row],[عدد الدورات ]])-SUM(Table4[[#This Row],[سلف ]:[خصم ]])+Table4[[#This Row],[اضافي ]]</f>
        <v>0</v>
      </c>
      <c r="U3182" s="58">
        <f>Table4[[#This Row],[ سعر اليومية ]]*Table4[[#This Row],[عدد الدورات ]]-Table4[[#This Row],[سعر يومية السائق]]*L3182</f>
        <v>0</v>
      </c>
      <c r="V3182" s="58">
        <f>U3182-Table4[[#This Row],[W/H  3%]]</f>
        <v>0</v>
      </c>
      <c r="W3182" s="66" t="str">
        <f>Table4[[#This Row],[اليوم]]&amp;Table4[[#This Row],[الشهر ]]&amp;Table4[[#This Row],[العام]]</f>
        <v/>
      </c>
      <c r="X3182" s="66" t="s">
        <v>304</v>
      </c>
    </row>
    <row r="3183" spans="1:24" x14ac:dyDescent="0.3">
      <c r="A3183" s="62"/>
      <c r="B3183" s="62"/>
      <c r="C3183" s="62"/>
      <c r="D3183" s="41" t="e">
        <f t="shared" ref="D3183:D3225" si="135">F3183&amp;G3183&amp;H3183&amp;I3183&amp;J3183</f>
        <v>#N/A</v>
      </c>
      <c r="E3183" s="4"/>
      <c r="F3183" s="41" t="e">
        <f>VLOOKUP(E3183,mapping!C:J,2,FALSE)</f>
        <v>#N/A</v>
      </c>
      <c r="G3183" s="41">
        <f>IFERROR(VLOOKUP(F3183,mapping!$D$3:$J$200,2,FALSE),0)</f>
        <v>0</v>
      </c>
      <c r="H3183" s="41">
        <f>IFERROR(VLOOKUP(F3183,mapping!$D$3:$J$200,3,FALSE),0)</f>
        <v>0</v>
      </c>
      <c r="I3183" s="41">
        <f>IFERROR(VLOOKUP(F3183,mapping!$D$3:$J$200,4,FALSE),0)</f>
        <v>0</v>
      </c>
      <c r="J3183" s="41">
        <f>IFERROR(VLOOKUP(F3183,mapping!$D$3:$J$200,5,FALSE),0)</f>
        <v>0</v>
      </c>
      <c r="K3183" s="63">
        <f>IF(W3183=mapping!$N$1,IFERROR(VLOOKUP(Table4[[#This Row],[Column1]],mapping!A:L,11,FALSE),0),IF(W3183&gt;mapping!$N$1,IFERROR(VLOOKUP(Table4[[#This Row],[Column1]],mapping!A:L,11,FALSE),0),))</f>
        <v>0</v>
      </c>
      <c r="L3183" s="139"/>
      <c r="M3183" s="60">
        <f>IF(W3183=mapping!$N$1,IFERROR(VLOOKUP(Table4[[#This Row],[Column1]],mapping!A:L,12,FALSE),0),IF(W3183&gt;mapping!$N$1,IFERROR(VLOOKUP(Table4[[#This Row],[Column1]],mapping!A:L,12,FALSE),0),0))</f>
        <v>0</v>
      </c>
      <c r="N3183" s="58">
        <f>Table4[[#This Row],[ سعر اليومية ]]*3%*Table4[[#This Row],[عدد الدورات ]]</f>
        <v>0</v>
      </c>
      <c r="O3183" s="56">
        <f>Table4[[#This Row],[ سعر اليومية ]]*Table4[[#This Row],[عدد الدورات ]]-N3183</f>
        <v>0</v>
      </c>
      <c r="P3183" s="194"/>
      <c r="Q3183" s="194"/>
      <c r="R3183" s="194"/>
      <c r="S3183" s="58">
        <f>(Table4[[#This Row],[سعر يومية السائق]]*Table4[[#This Row],[عدد الدورات ]])-SUM(Table4[[#This Row],[سلف ]:[خصم ]])+Table4[[#This Row],[اضافي ]]</f>
        <v>0</v>
      </c>
      <c r="U3183" s="58">
        <f>Table4[[#This Row],[ سعر اليومية ]]*Table4[[#This Row],[عدد الدورات ]]-Table4[[#This Row],[سعر يومية السائق]]*L3183</f>
        <v>0</v>
      </c>
      <c r="V3183" s="58">
        <f>U3183-Table4[[#This Row],[W/H  3%]]</f>
        <v>0</v>
      </c>
      <c r="W3183" s="66" t="str">
        <f>Table4[[#This Row],[اليوم]]&amp;Table4[[#This Row],[الشهر ]]&amp;Table4[[#This Row],[العام]]</f>
        <v/>
      </c>
      <c r="X3183" s="66" t="s">
        <v>304</v>
      </c>
    </row>
    <row r="3184" spans="1:24" x14ac:dyDescent="0.3">
      <c r="A3184" s="62"/>
      <c r="B3184" s="62"/>
      <c r="C3184" s="62"/>
      <c r="D3184" s="41" t="e">
        <f t="shared" si="135"/>
        <v>#N/A</v>
      </c>
      <c r="E3184" s="4"/>
      <c r="F3184" s="41" t="e">
        <f>VLOOKUP(E3184,mapping!C:J,2,FALSE)</f>
        <v>#N/A</v>
      </c>
      <c r="G3184" s="41">
        <f>IFERROR(VLOOKUP(F3184,mapping!$D$3:$J$200,2,FALSE),0)</f>
        <v>0</v>
      </c>
      <c r="H3184" s="41">
        <f>IFERROR(VLOOKUP(F3184,mapping!$D$3:$J$200,3,FALSE),0)</f>
        <v>0</v>
      </c>
      <c r="I3184" s="41">
        <f>IFERROR(VLOOKUP(F3184,mapping!$D$3:$J$200,4,FALSE),0)</f>
        <v>0</v>
      </c>
      <c r="J3184" s="41">
        <f>IFERROR(VLOOKUP(F3184,mapping!$D$3:$J$200,5,FALSE),0)</f>
        <v>0</v>
      </c>
      <c r="K3184" s="63">
        <f>IF(W3184=mapping!$N$1,IFERROR(VLOOKUP(Table4[[#This Row],[Column1]],mapping!A:L,11,FALSE),0),IF(W3184&gt;mapping!$N$1,IFERROR(VLOOKUP(Table4[[#This Row],[Column1]],mapping!A:L,11,FALSE),0),))</f>
        <v>0</v>
      </c>
      <c r="L3184" s="139"/>
      <c r="M3184" s="60">
        <f>IF(W3184=mapping!$N$1,IFERROR(VLOOKUP(Table4[[#This Row],[Column1]],mapping!A:L,12,FALSE),0),IF(W3184&gt;mapping!$N$1,IFERROR(VLOOKUP(Table4[[#This Row],[Column1]],mapping!A:L,12,FALSE),0),0))</f>
        <v>0</v>
      </c>
      <c r="N3184" s="58">
        <f>Table4[[#This Row],[ سعر اليومية ]]*3%*Table4[[#This Row],[عدد الدورات ]]</f>
        <v>0</v>
      </c>
      <c r="O3184" s="56">
        <f>Table4[[#This Row],[ سعر اليومية ]]*Table4[[#This Row],[عدد الدورات ]]-N3184</f>
        <v>0</v>
      </c>
      <c r="P3184" s="194"/>
      <c r="Q3184" s="194"/>
      <c r="R3184" s="194"/>
      <c r="S3184" s="58">
        <f>(Table4[[#This Row],[سعر يومية السائق]]*Table4[[#This Row],[عدد الدورات ]])-SUM(Table4[[#This Row],[سلف ]:[خصم ]])+Table4[[#This Row],[اضافي ]]</f>
        <v>0</v>
      </c>
      <c r="U3184" s="58">
        <f>Table4[[#This Row],[ سعر اليومية ]]*Table4[[#This Row],[عدد الدورات ]]-Table4[[#This Row],[سعر يومية السائق]]*L3184</f>
        <v>0</v>
      </c>
      <c r="V3184" s="58">
        <f>U3184-Table4[[#This Row],[W/H  3%]]</f>
        <v>0</v>
      </c>
      <c r="W3184" s="66" t="str">
        <f>Table4[[#This Row],[اليوم]]&amp;Table4[[#This Row],[الشهر ]]&amp;Table4[[#This Row],[العام]]</f>
        <v/>
      </c>
      <c r="X3184" s="66" t="s">
        <v>304</v>
      </c>
    </row>
    <row r="3185" spans="1:24" x14ac:dyDescent="0.3">
      <c r="A3185" s="62"/>
      <c r="B3185" s="62"/>
      <c r="C3185" s="62"/>
      <c r="D3185" s="41" t="e">
        <f t="shared" si="135"/>
        <v>#N/A</v>
      </c>
      <c r="E3185" s="4"/>
      <c r="F3185" s="41" t="e">
        <f>VLOOKUP(E3185,mapping!C:J,2,FALSE)</f>
        <v>#N/A</v>
      </c>
      <c r="G3185" s="41">
        <f>IFERROR(VLOOKUP(F3185,mapping!$D$3:$J$200,2,FALSE),0)</f>
        <v>0</v>
      </c>
      <c r="H3185" s="41">
        <f>IFERROR(VLOOKUP(F3185,mapping!$D$3:$J$200,3,FALSE),0)</f>
        <v>0</v>
      </c>
      <c r="I3185" s="41">
        <f>IFERROR(VLOOKUP(F3185,mapping!$D$3:$J$200,4,FALSE),0)</f>
        <v>0</v>
      </c>
      <c r="J3185" s="41">
        <f>IFERROR(VLOOKUP(F3185,mapping!$D$3:$J$200,5,FALSE),0)</f>
        <v>0</v>
      </c>
      <c r="K3185" s="63">
        <f>IF(W3185=mapping!$N$1,IFERROR(VLOOKUP(Table4[[#This Row],[Column1]],mapping!A:L,11,FALSE),0),IF(W3185&gt;mapping!$N$1,IFERROR(VLOOKUP(Table4[[#This Row],[Column1]],mapping!A:L,11,FALSE),0),))</f>
        <v>0</v>
      </c>
      <c r="L3185" s="139"/>
      <c r="M3185" s="60">
        <f>IF(W3185=mapping!$N$1,IFERROR(VLOOKUP(Table4[[#This Row],[Column1]],mapping!A:L,12,FALSE),0),IF(W3185&gt;mapping!$N$1,IFERROR(VLOOKUP(Table4[[#This Row],[Column1]],mapping!A:L,12,FALSE),0),0))</f>
        <v>0</v>
      </c>
      <c r="N3185" s="58">
        <f>Table4[[#This Row],[ سعر اليومية ]]*3%*Table4[[#This Row],[عدد الدورات ]]</f>
        <v>0</v>
      </c>
      <c r="O3185" s="56">
        <f>Table4[[#This Row],[ سعر اليومية ]]*Table4[[#This Row],[عدد الدورات ]]-N3185</f>
        <v>0</v>
      </c>
      <c r="P3185" s="194"/>
      <c r="Q3185" s="194"/>
      <c r="R3185" s="194"/>
      <c r="S3185" s="58">
        <f>(Table4[[#This Row],[سعر يومية السائق]]*Table4[[#This Row],[عدد الدورات ]])-SUM(Table4[[#This Row],[سلف ]:[خصم ]])+Table4[[#This Row],[اضافي ]]</f>
        <v>0</v>
      </c>
      <c r="U3185" s="58">
        <f>Table4[[#This Row],[ سعر اليومية ]]*Table4[[#This Row],[عدد الدورات ]]-Table4[[#This Row],[سعر يومية السائق]]*L3185</f>
        <v>0</v>
      </c>
      <c r="V3185" s="58">
        <f>U3185-Table4[[#This Row],[W/H  3%]]</f>
        <v>0</v>
      </c>
      <c r="W3185" s="66" t="str">
        <f>Table4[[#This Row],[اليوم]]&amp;Table4[[#This Row],[الشهر ]]&amp;Table4[[#This Row],[العام]]</f>
        <v/>
      </c>
      <c r="X3185" s="66" t="s">
        <v>304</v>
      </c>
    </row>
    <row r="3186" spans="1:24" x14ac:dyDescent="0.3">
      <c r="A3186" s="62"/>
      <c r="B3186" s="62"/>
      <c r="C3186" s="62"/>
      <c r="D3186" s="41" t="e">
        <f t="shared" si="135"/>
        <v>#N/A</v>
      </c>
      <c r="E3186" s="4"/>
      <c r="F3186" s="41" t="e">
        <f>VLOOKUP(E3186,mapping!C:J,2,FALSE)</f>
        <v>#N/A</v>
      </c>
      <c r="G3186" s="41">
        <f>IFERROR(VLOOKUP(F3186,mapping!$D$3:$J$200,2,FALSE),0)</f>
        <v>0</v>
      </c>
      <c r="H3186" s="41">
        <f>IFERROR(VLOOKUP(F3186,mapping!$D$3:$J$200,3,FALSE),0)</f>
        <v>0</v>
      </c>
      <c r="I3186" s="41">
        <f>IFERROR(VLOOKUP(F3186,mapping!$D$3:$J$200,4,FALSE),0)</f>
        <v>0</v>
      </c>
      <c r="J3186" s="41">
        <f>IFERROR(VLOOKUP(F3186,mapping!$D$3:$J$200,5,FALSE),0)</f>
        <v>0</v>
      </c>
      <c r="K3186" s="63">
        <f>IF(W3186=mapping!$N$1,IFERROR(VLOOKUP(Table4[[#This Row],[Column1]],mapping!A:L,11,FALSE),0),IF(W3186&gt;mapping!$N$1,IFERROR(VLOOKUP(Table4[[#This Row],[Column1]],mapping!A:L,11,FALSE),0),))</f>
        <v>0</v>
      </c>
      <c r="L3186" s="139"/>
      <c r="M3186" s="60">
        <f>IF(W3186=mapping!$N$1,IFERROR(VLOOKUP(Table4[[#This Row],[Column1]],mapping!A:L,12,FALSE),0),IF(W3186&gt;mapping!$N$1,IFERROR(VLOOKUP(Table4[[#This Row],[Column1]],mapping!A:L,12,FALSE),0),0))</f>
        <v>0</v>
      </c>
      <c r="N3186" s="58">
        <f>Table4[[#This Row],[ سعر اليومية ]]*3%*Table4[[#This Row],[عدد الدورات ]]</f>
        <v>0</v>
      </c>
      <c r="O3186" s="56">
        <f>Table4[[#This Row],[ سعر اليومية ]]*Table4[[#This Row],[عدد الدورات ]]-N3186</f>
        <v>0</v>
      </c>
      <c r="P3186" s="194"/>
      <c r="Q3186" s="194"/>
      <c r="R3186" s="194"/>
      <c r="S3186" s="58">
        <f>(Table4[[#This Row],[سعر يومية السائق]]*Table4[[#This Row],[عدد الدورات ]])-SUM(Table4[[#This Row],[سلف ]:[خصم ]])+Table4[[#This Row],[اضافي ]]</f>
        <v>0</v>
      </c>
      <c r="U3186" s="58">
        <f>Table4[[#This Row],[ سعر اليومية ]]*Table4[[#This Row],[عدد الدورات ]]-Table4[[#This Row],[سعر يومية السائق]]*L3186</f>
        <v>0</v>
      </c>
      <c r="V3186" s="58">
        <f>U3186-Table4[[#This Row],[W/H  3%]]</f>
        <v>0</v>
      </c>
      <c r="W3186" s="66" t="str">
        <f>Table4[[#This Row],[اليوم]]&amp;Table4[[#This Row],[الشهر ]]&amp;Table4[[#This Row],[العام]]</f>
        <v/>
      </c>
      <c r="X3186" s="66" t="s">
        <v>304</v>
      </c>
    </row>
    <row r="3187" spans="1:24" x14ac:dyDescent="0.3">
      <c r="A3187" s="62"/>
      <c r="B3187" s="62"/>
      <c r="C3187" s="62"/>
      <c r="D3187" s="41" t="e">
        <f t="shared" si="135"/>
        <v>#N/A</v>
      </c>
      <c r="E3187" s="4"/>
      <c r="F3187" s="41" t="e">
        <f>VLOOKUP(E3187,mapping!C:J,2,FALSE)</f>
        <v>#N/A</v>
      </c>
      <c r="G3187" s="41">
        <f>IFERROR(VLOOKUP(F3187,mapping!$D$3:$J$200,2,FALSE),0)</f>
        <v>0</v>
      </c>
      <c r="H3187" s="41">
        <f>IFERROR(VLOOKUP(F3187,mapping!$D$3:$J$200,3,FALSE),0)</f>
        <v>0</v>
      </c>
      <c r="I3187" s="41">
        <f>IFERROR(VLOOKUP(F3187,mapping!$D$3:$J$200,4,FALSE),0)</f>
        <v>0</v>
      </c>
      <c r="J3187" s="41">
        <f>IFERROR(VLOOKUP(F3187,mapping!$D$3:$J$200,5,FALSE),0)</f>
        <v>0</v>
      </c>
      <c r="K3187" s="63">
        <f>IF(W3187=mapping!$N$1,IFERROR(VLOOKUP(Table4[[#This Row],[Column1]],mapping!A:L,11,FALSE),0),IF(W3187&gt;mapping!$N$1,IFERROR(VLOOKUP(Table4[[#This Row],[Column1]],mapping!A:L,11,FALSE),0),))</f>
        <v>0</v>
      </c>
      <c r="L3187" s="139"/>
      <c r="M3187" s="60">
        <f>IF(W3187=mapping!$N$1,IFERROR(VLOOKUP(Table4[[#This Row],[Column1]],mapping!A:L,12,FALSE),0),IF(W3187&gt;mapping!$N$1,IFERROR(VLOOKUP(Table4[[#This Row],[Column1]],mapping!A:L,12,FALSE),0),0))</f>
        <v>0</v>
      </c>
      <c r="N3187" s="58">
        <f>Table4[[#This Row],[ سعر اليومية ]]*3%*Table4[[#This Row],[عدد الدورات ]]</f>
        <v>0</v>
      </c>
      <c r="O3187" s="56">
        <f>Table4[[#This Row],[ سعر اليومية ]]*Table4[[#This Row],[عدد الدورات ]]-N3187</f>
        <v>0</v>
      </c>
      <c r="P3187" s="194"/>
      <c r="Q3187" s="194"/>
      <c r="R3187" s="194"/>
      <c r="S3187" s="58">
        <f>(Table4[[#This Row],[سعر يومية السائق]]*Table4[[#This Row],[عدد الدورات ]])-SUM(Table4[[#This Row],[سلف ]:[خصم ]])+Table4[[#This Row],[اضافي ]]</f>
        <v>0</v>
      </c>
      <c r="U3187" s="58">
        <f>Table4[[#This Row],[ سعر اليومية ]]*Table4[[#This Row],[عدد الدورات ]]-Table4[[#This Row],[سعر يومية السائق]]*L3187</f>
        <v>0</v>
      </c>
      <c r="V3187" s="58">
        <f>U3187-Table4[[#This Row],[W/H  3%]]</f>
        <v>0</v>
      </c>
      <c r="W3187" s="66" t="str">
        <f>Table4[[#This Row],[اليوم]]&amp;Table4[[#This Row],[الشهر ]]&amp;Table4[[#This Row],[العام]]</f>
        <v/>
      </c>
      <c r="X3187" s="66" t="s">
        <v>304</v>
      </c>
    </row>
    <row r="3188" spans="1:24" x14ac:dyDescent="0.3">
      <c r="A3188" s="62"/>
      <c r="B3188" s="62"/>
      <c r="C3188" s="62"/>
      <c r="D3188" s="41" t="e">
        <f t="shared" si="135"/>
        <v>#N/A</v>
      </c>
      <c r="E3188" s="4"/>
      <c r="F3188" s="41" t="e">
        <f>VLOOKUP(E3188,mapping!C:J,2,FALSE)</f>
        <v>#N/A</v>
      </c>
      <c r="G3188" s="41">
        <f>IFERROR(VLOOKUP(F3188,mapping!$D$3:$J$200,2,FALSE),0)</f>
        <v>0</v>
      </c>
      <c r="H3188" s="41">
        <f>IFERROR(VLOOKUP(F3188,mapping!$D$3:$J$200,3,FALSE),0)</f>
        <v>0</v>
      </c>
      <c r="I3188" s="41">
        <f>IFERROR(VLOOKUP(F3188,mapping!$D$3:$J$200,4,FALSE),0)</f>
        <v>0</v>
      </c>
      <c r="J3188" s="41">
        <f>IFERROR(VLOOKUP(F3188,mapping!$D$3:$J$200,5,FALSE),0)</f>
        <v>0</v>
      </c>
      <c r="K3188" s="63">
        <f>IF(W3188=mapping!$N$1,IFERROR(VLOOKUP(Table4[[#This Row],[Column1]],mapping!A:L,11,FALSE),0),IF(W3188&gt;mapping!$N$1,IFERROR(VLOOKUP(Table4[[#This Row],[Column1]],mapping!A:L,11,FALSE),0),))</f>
        <v>0</v>
      </c>
      <c r="L3188" s="139"/>
      <c r="M3188" s="60">
        <f>IF(W3188=mapping!$N$1,IFERROR(VLOOKUP(Table4[[#This Row],[Column1]],mapping!A:L,12,FALSE),0),IF(W3188&gt;mapping!$N$1,IFERROR(VLOOKUP(Table4[[#This Row],[Column1]],mapping!A:L,12,FALSE),0),0))</f>
        <v>0</v>
      </c>
      <c r="N3188" s="58">
        <f>Table4[[#This Row],[ سعر اليومية ]]*3%*Table4[[#This Row],[عدد الدورات ]]</f>
        <v>0</v>
      </c>
      <c r="O3188" s="56">
        <f>Table4[[#This Row],[ سعر اليومية ]]*Table4[[#This Row],[عدد الدورات ]]-N3188</f>
        <v>0</v>
      </c>
      <c r="P3188" s="194"/>
      <c r="Q3188" s="194"/>
      <c r="R3188" s="194"/>
      <c r="S3188" s="58">
        <f>(Table4[[#This Row],[سعر يومية السائق]]*Table4[[#This Row],[عدد الدورات ]])-SUM(Table4[[#This Row],[سلف ]:[خصم ]])+Table4[[#This Row],[اضافي ]]</f>
        <v>0</v>
      </c>
      <c r="U3188" s="58">
        <f>Table4[[#This Row],[ سعر اليومية ]]*Table4[[#This Row],[عدد الدورات ]]-Table4[[#This Row],[سعر يومية السائق]]*L3188</f>
        <v>0</v>
      </c>
      <c r="V3188" s="58">
        <f>U3188-Table4[[#This Row],[W/H  3%]]</f>
        <v>0</v>
      </c>
      <c r="W3188" s="66" t="str">
        <f>Table4[[#This Row],[اليوم]]&amp;Table4[[#This Row],[الشهر ]]&amp;Table4[[#This Row],[العام]]</f>
        <v/>
      </c>
      <c r="X3188" s="66" t="s">
        <v>304</v>
      </c>
    </row>
    <row r="3189" spans="1:24" x14ac:dyDescent="0.3">
      <c r="A3189" s="62"/>
      <c r="B3189" s="62"/>
      <c r="C3189" s="62"/>
      <c r="D3189" s="41" t="e">
        <f t="shared" si="135"/>
        <v>#N/A</v>
      </c>
      <c r="E3189" s="4"/>
      <c r="F3189" s="41" t="e">
        <f>VLOOKUP(E3189,mapping!C:J,2,FALSE)</f>
        <v>#N/A</v>
      </c>
      <c r="G3189" s="41">
        <f>IFERROR(VLOOKUP(F3189,mapping!$D$3:$J$200,2,FALSE),0)</f>
        <v>0</v>
      </c>
      <c r="H3189" s="41">
        <f>IFERROR(VLOOKUP(F3189,mapping!$D$3:$J$200,3,FALSE),0)</f>
        <v>0</v>
      </c>
      <c r="I3189" s="41">
        <f>IFERROR(VLOOKUP(F3189,mapping!$D$3:$J$200,4,FALSE),0)</f>
        <v>0</v>
      </c>
      <c r="J3189" s="41">
        <f>IFERROR(VLOOKUP(F3189,mapping!$D$3:$J$200,5,FALSE),0)</f>
        <v>0</v>
      </c>
      <c r="K3189" s="63">
        <f>IF(W3189=mapping!$N$1,IFERROR(VLOOKUP(Table4[[#This Row],[Column1]],mapping!A:L,11,FALSE),0),IF(W3189&gt;mapping!$N$1,IFERROR(VLOOKUP(Table4[[#This Row],[Column1]],mapping!A:L,11,FALSE),0),))</f>
        <v>0</v>
      </c>
      <c r="L3189" s="139"/>
      <c r="M3189" s="60">
        <f>IF(W3189=mapping!$N$1,IFERROR(VLOOKUP(Table4[[#This Row],[Column1]],mapping!A:L,12,FALSE),0),IF(W3189&gt;mapping!$N$1,IFERROR(VLOOKUP(Table4[[#This Row],[Column1]],mapping!A:L,12,FALSE),0),0))</f>
        <v>0</v>
      </c>
      <c r="N3189" s="58">
        <f>Table4[[#This Row],[ سعر اليومية ]]*3%*Table4[[#This Row],[عدد الدورات ]]</f>
        <v>0</v>
      </c>
      <c r="O3189" s="56">
        <f>Table4[[#This Row],[ سعر اليومية ]]*Table4[[#This Row],[عدد الدورات ]]-N3189</f>
        <v>0</v>
      </c>
      <c r="P3189" s="194"/>
      <c r="Q3189" s="194"/>
      <c r="R3189" s="194"/>
      <c r="S3189" s="58">
        <f>(Table4[[#This Row],[سعر يومية السائق]]*Table4[[#This Row],[عدد الدورات ]])-SUM(Table4[[#This Row],[سلف ]:[خصم ]])+Table4[[#This Row],[اضافي ]]</f>
        <v>0</v>
      </c>
      <c r="U3189" s="58">
        <f>Table4[[#This Row],[ سعر اليومية ]]*Table4[[#This Row],[عدد الدورات ]]-Table4[[#This Row],[سعر يومية السائق]]*L3189</f>
        <v>0</v>
      </c>
      <c r="V3189" s="58">
        <f>U3189-Table4[[#This Row],[W/H  3%]]</f>
        <v>0</v>
      </c>
      <c r="W3189" s="66" t="str">
        <f>Table4[[#This Row],[اليوم]]&amp;Table4[[#This Row],[الشهر ]]&amp;Table4[[#This Row],[العام]]</f>
        <v/>
      </c>
      <c r="X3189" s="66" t="s">
        <v>304</v>
      </c>
    </row>
    <row r="3190" spans="1:24" x14ac:dyDescent="0.3">
      <c r="A3190" s="62"/>
      <c r="B3190" s="62"/>
      <c r="C3190" s="62"/>
      <c r="D3190" s="41" t="e">
        <f t="shared" si="135"/>
        <v>#N/A</v>
      </c>
      <c r="E3190" s="4"/>
      <c r="F3190" s="41" t="e">
        <f>VLOOKUP(E3190,mapping!C:J,2,FALSE)</f>
        <v>#N/A</v>
      </c>
      <c r="G3190" s="41">
        <f>IFERROR(VLOOKUP(F3190,mapping!$D$3:$J$200,2,FALSE),0)</f>
        <v>0</v>
      </c>
      <c r="H3190" s="41">
        <f>IFERROR(VLOOKUP(F3190,mapping!$D$3:$J$200,3,FALSE),0)</f>
        <v>0</v>
      </c>
      <c r="I3190" s="41">
        <f>IFERROR(VLOOKUP(F3190,mapping!$D$3:$J$200,4,FALSE),0)</f>
        <v>0</v>
      </c>
      <c r="J3190" s="41">
        <f>IFERROR(VLOOKUP(F3190,mapping!$D$3:$J$200,5,FALSE),0)</f>
        <v>0</v>
      </c>
      <c r="K3190" s="63">
        <f>IF(W3190=mapping!$N$1,IFERROR(VLOOKUP(Table4[[#This Row],[Column1]],mapping!A:L,11,FALSE),0),IF(W3190&gt;mapping!$N$1,IFERROR(VLOOKUP(Table4[[#This Row],[Column1]],mapping!A:L,11,FALSE),0),))</f>
        <v>0</v>
      </c>
      <c r="L3190" s="139"/>
      <c r="M3190" s="60">
        <f>IF(W3190=mapping!$N$1,IFERROR(VLOOKUP(Table4[[#This Row],[Column1]],mapping!A:L,12,FALSE),0),IF(W3190&gt;mapping!$N$1,IFERROR(VLOOKUP(Table4[[#This Row],[Column1]],mapping!A:L,12,FALSE),0),0))</f>
        <v>0</v>
      </c>
      <c r="N3190" s="58">
        <f>Table4[[#This Row],[ سعر اليومية ]]*3%*Table4[[#This Row],[عدد الدورات ]]</f>
        <v>0</v>
      </c>
      <c r="O3190" s="56">
        <f>Table4[[#This Row],[ سعر اليومية ]]*Table4[[#This Row],[عدد الدورات ]]-N3190</f>
        <v>0</v>
      </c>
      <c r="P3190" s="194"/>
      <c r="Q3190" s="194"/>
      <c r="R3190" s="194"/>
      <c r="S3190" s="58">
        <f>(Table4[[#This Row],[سعر يومية السائق]]*Table4[[#This Row],[عدد الدورات ]])-SUM(Table4[[#This Row],[سلف ]:[خصم ]])+Table4[[#This Row],[اضافي ]]</f>
        <v>0</v>
      </c>
      <c r="U3190" s="58">
        <f>Table4[[#This Row],[ سعر اليومية ]]*Table4[[#This Row],[عدد الدورات ]]-Table4[[#This Row],[سعر يومية السائق]]*L3190</f>
        <v>0</v>
      </c>
      <c r="V3190" s="58">
        <f>U3190-Table4[[#This Row],[W/H  3%]]</f>
        <v>0</v>
      </c>
      <c r="W3190" s="66" t="str">
        <f>Table4[[#This Row],[اليوم]]&amp;Table4[[#This Row],[الشهر ]]&amp;Table4[[#This Row],[العام]]</f>
        <v/>
      </c>
      <c r="X3190" s="66" t="s">
        <v>304</v>
      </c>
    </row>
    <row r="3191" spans="1:24" x14ac:dyDescent="0.3">
      <c r="A3191" s="62"/>
      <c r="B3191" s="62"/>
      <c r="C3191" s="62"/>
      <c r="D3191" s="41" t="e">
        <f t="shared" si="135"/>
        <v>#N/A</v>
      </c>
      <c r="E3191" s="4"/>
      <c r="F3191" s="41" t="e">
        <f>VLOOKUP(E3191,mapping!C:J,2,FALSE)</f>
        <v>#N/A</v>
      </c>
      <c r="G3191" s="41">
        <f>IFERROR(VLOOKUP(F3191,mapping!$D$3:$J$200,2,FALSE),0)</f>
        <v>0</v>
      </c>
      <c r="H3191" s="41">
        <f>IFERROR(VLOOKUP(F3191,mapping!$D$3:$J$200,3,FALSE),0)</f>
        <v>0</v>
      </c>
      <c r="I3191" s="41">
        <f>IFERROR(VLOOKUP(F3191,mapping!$D$3:$J$200,4,FALSE),0)</f>
        <v>0</v>
      </c>
      <c r="J3191" s="41">
        <f>IFERROR(VLOOKUP(F3191,mapping!$D$3:$J$200,5,FALSE),0)</f>
        <v>0</v>
      </c>
      <c r="K3191" s="63">
        <f>IF(W3191=mapping!$N$1,IFERROR(VLOOKUP(Table4[[#This Row],[Column1]],mapping!A:L,11,FALSE),0),IF(W3191&gt;mapping!$N$1,IFERROR(VLOOKUP(Table4[[#This Row],[Column1]],mapping!A:L,11,FALSE),0),))</f>
        <v>0</v>
      </c>
      <c r="L3191" s="139"/>
      <c r="M3191" s="60">
        <f>IF(W3191=mapping!$N$1,IFERROR(VLOOKUP(Table4[[#This Row],[Column1]],mapping!A:L,12,FALSE),0),IF(W3191&gt;mapping!$N$1,IFERROR(VLOOKUP(Table4[[#This Row],[Column1]],mapping!A:L,12,FALSE),0),0))</f>
        <v>0</v>
      </c>
      <c r="N3191" s="58">
        <f>Table4[[#This Row],[ سعر اليومية ]]*3%*Table4[[#This Row],[عدد الدورات ]]</f>
        <v>0</v>
      </c>
      <c r="O3191" s="56">
        <f>Table4[[#This Row],[ سعر اليومية ]]*Table4[[#This Row],[عدد الدورات ]]-N3191</f>
        <v>0</v>
      </c>
      <c r="P3191" s="194"/>
      <c r="Q3191" s="194"/>
      <c r="R3191" s="194"/>
      <c r="S3191" s="58">
        <f>(Table4[[#This Row],[سعر يومية السائق]]*Table4[[#This Row],[عدد الدورات ]])-SUM(Table4[[#This Row],[سلف ]:[خصم ]])+Table4[[#This Row],[اضافي ]]</f>
        <v>0</v>
      </c>
      <c r="U3191" s="58">
        <f>Table4[[#This Row],[ سعر اليومية ]]*Table4[[#This Row],[عدد الدورات ]]-Table4[[#This Row],[سعر يومية السائق]]*L3191</f>
        <v>0</v>
      </c>
      <c r="V3191" s="58">
        <f>U3191-Table4[[#This Row],[W/H  3%]]</f>
        <v>0</v>
      </c>
      <c r="W3191" s="66" t="str">
        <f>Table4[[#This Row],[اليوم]]&amp;Table4[[#This Row],[الشهر ]]&amp;Table4[[#This Row],[العام]]</f>
        <v/>
      </c>
      <c r="X3191" s="66" t="s">
        <v>304</v>
      </c>
    </row>
    <row r="3192" spans="1:24" x14ac:dyDescent="0.3">
      <c r="A3192" s="62"/>
      <c r="B3192" s="62"/>
      <c r="C3192" s="62"/>
      <c r="D3192" s="41" t="e">
        <f t="shared" si="135"/>
        <v>#N/A</v>
      </c>
      <c r="E3192" s="4"/>
      <c r="F3192" s="41" t="e">
        <f>VLOOKUP(E3192,mapping!C:J,2,FALSE)</f>
        <v>#N/A</v>
      </c>
      <c r="G3192" s="41">
        <f>IFERROR(VLOOKUP(F3192,mapping!$D$3:$J$200,2,FALSE),0)</f>
        <v>0</v>
      </c>
      <c r="H3192" s="41">
        <f>IFERROR(VLOOKUP(F3192,mapping!$D$3:$J$200,3,FALSE),0)</f>
        <v>0</v>
      </c>
      <c r="I3192" s="41">
        <f>IFERROR(VLOOKUP(F3192,mapping!$D$3:$J$200,4,FALSE),0)</f>
        <v>0</v>
      </c>
      <c r="J3192" s="41">
        <f>IFERROR(VLOOKUP(F3192,mapping!$D$3:$J$200,5,FALSE),0)</f>
        <v>0</v>
      </c>
      <c r="K3192" s="63">
        <f>IF(W3192=mapping!$N$1,IFERROR(VLOOKUP(Table4[[#This Row],[Column1]],mapping!A:L,11,FALSE),0),IF(W3192&gt;mapping!$N$1,IFERROR(VLOOKUP(Table4[[#This Row],[Column1]],mapping!A:L,11,FALSE),0),))</f>
        <v>0</v>
      </c>
      <c r="L3192" s="139"/>
      <c r="M3192" s="60">
        <f>IF(W3192=mapping!$N$1,IFERROR(VLOOKUP(Table4[[#This Row],[Column1]],mapping!A:L,12,FALSE),0),IF(W3192&gt;mapping!$N$1,IFERROR(VLOOKUP(Table4[[#This Row],[Column1]],mapping!A:L,12,FALSE),0),0))</f>
        <v>0</v>
      </c>
      <c r="N3192" s="58">
        <f>Table4[[#This Row],[ سعر اليومية ]]*3%*Table4[[#This Row],[عدد الدورات ]]</f>
        <v>0</v>
      </c>
      <c r="O3192" s="56">
        <f>Table4[[#This Row],[ سعر اليومية ]]*Table4[[#This Row],[عدد الدورات ]]-N3192</f>
        <v>0</v>
      </c>
      <c r="P3192" s="194"/>
      <c r="Q3192" s="194"/>
      <c r="R3192" s="194"/>
      <c r="S3192" s="58">
        <f>(Table4[[#This Row],[سعر يومية السائق]]*Table4[[#This Row],[عدد الدورات ]])-SUM(Table4[[#This Row],[سلف ]:[خصم ]])+Table4[[#This Row],[اضافي ]]</f>
        <v>0</v>
      </c>
      <c r="U3192" s="58">
        <f>Table4[[#This Row],[ سعر اليومية ]]*Table4[[#This Row],[عدد الدورات ]]-Table4[[#This Row],[سعر يومية السائق]]*L3192</f>
        <v>0</v>
      </c>
      <c r="V3192" s="58">
        <f>U3192-Table4[[#This Row],[W/H  3%]]</f>
        <v>0</v>
      </c>
      <c r="W3192" s="66" t="str">
        <f>Table4[[#This Row],[اليوم]]&amp;Table4[[#This Row],[الشهر ]]&amp;Table4[[#This Row],[العام]]</f>
        <v/>
      </c>
      <c r="X3192" s="66" t="s">
        <v>304</v>
      </c>
    </row>
    <row r="3193" spans="1:24" x14ac:dyDescent="0.3">
      <c r="A3193" s="62"/>
      <c r="B3193" s="62"/>
      <c r="C3193" s="62"/>
      <c r="D3193" s="41" t="e">
        <f t="shared" si="135"/>
        <v>#N/A</v>
      </c>
      <c r="E3193" s="4"/>
      <c r="F3193" s="41" t="e">
        <f>VLOOKUP(E3193,mapping!C:J,2,FALSE)</f>
        <v>#N/A</v>
      </c>
      <c r="G3193" s="41">
        <f>IFERROR(VLOOKUP(F3193,mapping!$D$3:$J$200,2,FALSE),0)</f>
        <v>0</v>
      </c>
      <c r="H3193" s="41">
        <f>IFERROR(VLOOKUP(F3193,mapping!$D$3:$J$200,3,FALSE),0)</f>
        <v>0</v>
      </c>
      <c r="I3193" s="41">
        <f>IFERROR(VLOOKUP(F3193,mapping!$D$3:$J$200,4,FALSE),0)</f>
        <v>0</v>
      </c>
      <c r="J3193" s="41">
        <f>IFERROR(VLOOKUP(F3193,mapping!$D$3:$J$200,5,FALSE),0)</f>
        <v>0</v>
      </c>
      <c r="K3193" s="63">
        <f>IF(W3193=mapping!$N$1,IFERROR(VLOOKUP(Table4[[#This Row],[Column1]],mapping!A:L,11,FALSE),0),IF(W3193&gt;mapping!$N$1,IFERROR(VLOOKUP(Table4[[#This Row],[Column1]],mapping!A:L,11,FALSE),0),))</f>
        <v>0</v>
      </c>
      <c r="L3193" s="139"/>
      <c r="M3193" s="60">
        <f>IF(W3193=mapping!$N$1,IFERROR(VLOOKUP(Table4[[#This Row],[Column1]],mapping!A:L,12,FALSE),0),IF(W3193&gt;mapping!$N$1,IFERROR(VLOOKUP(Table4[[#This Row],[Column1]],mapping!A:L,12,FALSE),0),0))</f>
        <v>0</v>
      </c>
      <c r="N3193" s="58">
        <f>Table4[[#This Row],[ سعر اليومية ]]*3%*Table4[[#This Row],[عدد الدورات ]]</f>
        <v>0</v>
      </c>
      <c r="O3193" s="56">
        <f>Table4[[#This Row],[ سعر اليومية ]]*Table4[[#This Row],[عدد الدورات ]]-N3193</f>
        <v>0</v>
      </c>
      <c r="P3193" s="194"/>
      <c r="Q3193" s="194"/>
      <c r="R3193" s="194"/>
      <c r="S3193" s="58">
        <f>(Table4[[#This Row],[سعر يومية السائق]]*Table4[[#This Row],[عدد الدورات ]])-SUM(Table4[[#This Row],[سلف ]:[خصم ]])+Table4[[#This Row],[اضافي ]]</f>
        <v>0</v>
      </c>
      <c r="U3193" s="58">
        <f>Table4[[#This Row],[ سعر اليومية ]]*Table4[[#This Row],[عدد الدورات ]]-Table4[[#This Row],[سعر يومية السائق]]*L3193</f>
        <v>0</v>
      </c>
      <c r="V3193" s="58">
        <f>U3193-Table4[[#This Row],[W/H  3%]]</f>
        <v>0</v>
      </c>
      <c r="W3193" s="66" t="str">
        <f>Table4[[#This Row],[اليوم]]&amp;Table4[[#This Row],[الشهر ]]&amp;Table4[[#This Row],[العام]]</f>
        <v/>
      </c>
      <c r="X3193" s="66" t="s">
        <v>304</v>
      </c>
    </row>
    <row r="3194" spans="1:24" x14ac:dyDescent="0.3">
      <c r="A3194" s="62"/>
      <c r="B3194" s="62"/>
      <c r="C3194" s="62"/>
      <c r="D3194" s="41" t="e">
        <f t="shared" si="135"/>
        <v>#N/A</v>
      </c>
      <c r="E3194" s="4"/>
      <c r="F3194" s="41" t="e">
        <f>VLOOKUP(E3194,mapping!C:J,2,FALSE)</f>
        <v>#N/A</v>
      </c>
      <c r="G3194" s="41">
        <f>IFERROR(VLOOKUP(F3194,mapping!$D$3:$J$200,2,FALSE),0)</f>
        <v>0</v>
      </c>
      <c r="H3194" s="41">
        <f>IFERROR(VLOOKUP(F3194,mapping!$D$3:$J$200,3,FALSE),0)</f>
        <v>0</v>
      </c>
      <c r="I3194" s="41">
        <f>IFERROR(VLOOKUP(F3194,mapping!$D$3:$J$200,4,FALSE),0)</f>
        <v>0</v>
      </c>
      <c r="J3194" s="41">
        <f>IFERROR(VLOOKUP(F3194,mapping!$D$3:$J$200,5,FALSE),0)</f>
        <v>0</v>
      </c>
      <c r="K3194" s="63">
        <f>IF(W3194=mapping!$N$1,IFERROR(VLOOKUP(Table4[[#This Row],[Column1]],mapping!A:L,11,FALSE),0),IF(W3194&gt;mapping!$N$1,IFERROR(VLOOKUP(Table4[[#This Row],[Column1]],mapping!A:L,11,FALSE),0),))</f>
        <v>0</v>
      </c>
      <c r="L3194" s="139"/>
      <c r="M3194" s="60">
        <f>IF(W3194=mapping!$N$1,IFERROR(VLOOKUP(Table4[[#This Row],[Column1]],mapping!A:L,12,FALSE),0),IF(W3194&gt;mapping!$N$1,IFERROR(VLOOKUP(Table4[[#This Row],[Column1]],mapping!A:L,12,FALSE),0),0))</f>
        <v>0</v>
      </c>
      <c r="N3194" s="58">
        <f>Table4[[#This Row],[ سعر اليومية ]]*3%*Table4[[#This Row],[عدد الدورات ]]</f>
        <v>0</v>
      </c>
      <c r="O3194" s="56">
        <f>Table4[[#This Row],[ سعر اليومية ]]*Table4[[#This Row],[عدد الدورات ]]-N3194</f>
        <v>0</v>
      </c>
      <c r="P3194" s="194"/>
      <c r="Q3194" s="194"/>
      <c r="R3194" s="194"/>
      <c r="S3194" s="58">
        <f>(Table4[[#This Row],[سعر يومية السائق]]*Table4[[#This Row],[عدد الدورات ]])-SUM(Table4[[#This Row],[سلف ]:[خصم ]])+Table4[[#This Row],[اضافي ]]</f>
        <v>0</v>
      </c>
      <c r="U3194" s="58">
        <f>Table4[[#This Row],[ سعر اليومية ]]*Table4[[#This Row],[عدد الدورات ]]-Table4[[#This Row],[سعر يومية السائق]]*L3194</f>
        <v>0</v>
      </c>
      <c r="V3194" s="58">
        <f>U3194-Table4[[#This Row],[W/H  3%]]</f>
        <v>0</v>
      </c>
      <c r="W3194" s="66" t="str">
        <f>Table4[[#This Row],[اليوم]]&amp;Table4[[#This Row],[الشهر ]]&amp;Table4[[#This Row],[العام]]</f>
        <v/>
      </c>
      <c r="X3194" s="66" t="s">
        <v>304</v>
      </c>
    </row>
    <row r="3195" spans="1:24" x14ac:dyDescent="0.3">
      <c r="A3195" s="62"/>
      <c r="B3195" s="62"/>
      <c r="C3195" s="62"/>
      <c r="D3195" s="41" t="e">
        <f t="shared" si="135"/>
        <v>#N/A</v>
      </c>
      <c r="E3195" s="4"/>
      <c r="F3195" s="41" t="e">
        <f>VLOOKUP(E3195,mapping!C:J,2,FALSE)</f>
        <v>#N/A</v>
      </c>
      <c r="G3195" s="41">
        <f>IFERROR(VLOOKUP(F3195,mapping!$D$3:$J$200,2,FALSE),0)</f>
        <v>0</v>
      </c>
      <c r="H3195" s="41">
        <f>IFERROR(VLOOKUP(F3195,mapping!$D$3:$J$200,3,FALSE),0)</f>
        <v>0</v>
      </c>
      <c r="I3195" s="41">
        <f>IFERROR(VLOOKUP(F3195,mapping!$D$3:$J$200,4,FALSE),0)</f>
        <v>0</v>
      </c>
      <c r="J3195" s="41">
        <f>IFERROR(VLOOKUP(F3195,mapping!$D$3:$J$200,5,FALSE),0)</f>
        <v>0</v>
      </c>
      <c r="K3195" s="63">
        <f>IF(W3195=mapping!$N$1,IFERROR(VLOOKUP(Table4[[#This Row],[Column1]],mapping!A:L,11,FALSE),0),IF(W3195&gt;mapping!$N$1,IFERROR(VLOOKUP(Table4[[#This Row],[Column1]],mapping!A:L,11,FALSE),0),))</f>
        <v>0</v>
      </c>
      <c r="L3195" s="139"/>
      <c r="M3195" s="60">
        <f>IF(W3195=mapping!$N$1,IFERROR(VLOOKUP(Table4[[#This Row],[Column1]],mapping!A:L,12,FALSE),0),IF(W3195&gt;mapping!$N$1,IFERROR(VLOOKUP(Table4[[#This Row],[Column1]],mapping!A:L,12,FALSE),0),0))</f>
        <v>0</v>
      </c>
      <c r="N3195" s="58">
        <f>Table4[[#This Row],[ سعر اليومية ]]*3%*Table4[[#This Row],[عدد الدورات ]]</f>
        <v>0</v>
      </c>
      <c r="O3195" s="56">
        <f>Table4[[#This Row],[ سعر اليومية ]]*Table4[[#This Row],[عدد الدورات ]]-N3195</f>
        <v>0</v>
      </c>
      <c r="P3195" s="194"/>
      <c r="Q3195" s="194"/>
      <c r="R3195" s="194"/>
      <c r="S3195" s="58">
        <f>(Table4[[#This Row],[سعر يومية السائق]]*Table4[[#This Row],[عدد الدورات ]])-SUM(Table4[[#This Row],[سلف ]:[خصم ]])+Table4[[#This Row],[اضافي ]]</f>
        <v>0</v>
      </c>
      <c r="U3195" s="58">
        <f>Table4[[#This Row],[ سعر اليومية ]]*Table4[[#This Row],[عدد الدورات ]]-Table4[[#This Row],[سعر يومية السائق]]*L3195</f>
        <v>0</v>
      </c>
      <c r="V3195" s="58">
        <f>U3195-Table4[[#This Row],[W/H  3%]]</f>
        <v>0</v>
      </c>
      <c r="W3195" s="66" t="str">
        <f>Table4[[#This Row],[اليوم]]&amp;Table4[[#This Row],[الشهر ]]&amp;Table4[[#This Row],[العام]]</f>
        <v/>
      </c>
      <c r="X3195" s="66" t="s">
        <v>304</v>
      </c>
    </row>
    <row r="3196" spans="1:24" x14ac:dyDescent="0.3">
      <c r="A3196" s="62"/>
      <c r="B3196" s="62"/>
      <c r="C3196" s="62"/>
      <c r="D3196" s="41" t="e">
        <f t="shared" si="135"/>
        <v>#N/A</v>
      </c>
      <c r="E3196" s="4"/>
      <c r="F3196" s="41" t="e">
        <f>VLOOKUP(E3196,mapping!C:J,2,FALSE)</f>
        <v>#N/A</v>
      </c>
      <c r="G3196" s="41">
        <f>IFERROR(VLOOKUP(F3196,mapping!$D$3:$J$200,2,FALSE),0)</f>
        <v>0</v>
      </c>
      <c r="H3196" s="41">
        <f>IFERROR(VLOOKUP(F3196,mapping!$D$3:$J$200,3,FALSE),0)</f>
        <v>0</v>
      </c>
      <c r="I3196" s="41">
        <f>IFERROR(VLOOKUP(F3196,mapping!$D$3:$J$200,4,FALSE),0)</f>
        <v>0</v>
      </c>
      <c r="J3196" s="41">
        <f>IFERROR(VLOOKUP(F3196,mapping!$D$3:$J$200,5,FALSE),0)</f>
        <v>0</v>
      </c>
      <c r="K3196" s="63">
        <f>IF(W3196=mapping!$N$1,IFERROR(VLOOKUP(Table4[[#This Row],[Column1]],mapping!A:L,11,FALSE),0),IF(W3196&gt;mapping!$N$1,IFERROR(VLOOKUP(Table4[[#This Row],[Column1]],mapping!A:L,11,FALSE),0),))</f>
        <v>0</v>
      </c>
      <c r="L3196" s="139"/>
      <c r="M3196" s="60">
        <f>IF(W3196=mapping!$N$1,IFERROR(VLOOKUP(Table4[[#This Row],[Column1]],mapping!A:L,12,FALSE),0),IF(W3196&gt;mapping!$N$1,IFERROR(VLOOKUP(Table4[[#This Row],[Column1]],mapping!A:L,12,FALSE),0),0))</f>
        <v>0</v>
      </c>
      <c r="N3196" s="58">
        <f>Table4[[#This Row],[ سعر اليومية ]]*3%*Table4[[#This Row],[عدد الدورات ]]</f>
        <v>0</v>
      </c>
      <c r="O3196" s="56">
        <f>Table4[[#This Row],[ سعر اليومية ]]*Table4[[#This Row],[عدد الدورات ]]-N3196</f>
        <v>0</v>
      </c>
      <c r="P3196" s="194"/>
      <c r="Q3196" s="194"/>
      <c r="R3196" s="194"/>
      <c r="S3196" s="58">
        <f>(Table4[[#This Row],[سعر يومية السائق]]*Table4[[#This Row],[عدد الدورات ]])-SUM(Table4[[#This Row],[سلف ]:[خصم ]])+Table4[[#This Row],[اضافي ]]</f>
        <v>0</v>
      </c>
      <c r="U3196" s="58">
        <f>Table4[[#This Row],[ سعر اليومية ]]*Table4[[#This Row],[عدد الدورات ]]-Table4[[#This Row],[سعر يومية السائق]]*L3196</f>
        <v>0</v>
      </c>
      <c r="V3196" s="58">
        <f>U3196-Table4[[#This Row],[W/H  3%]]</f>
        <v>0</v>
      </c>
      <c r="W3196" s="66" t="str">
        <f>Table4[[#This Row],[اليوم]]&amp;Table4[[#This Row],[الشهر ]]&amp;Table4[[#This Row],[العام]]</f>
        <v/>
      </c>
      <c r="X3196" s="66" t="s">
        <v>304</v>
      </c>
    </row>
    <row r="3197" spans="1:24" x14ac:dyDescent="0.3">
      <c r="A3197" s="62"/>
      <c r="B3197" s="62"/>
      <c r="C3197" s="62"/>
      <c r="D3197" s="41" t="e">
        <f t="shared" si="135"/>
        <v>#N/A</v>
      </c>
      <c r="E3197" s="4"/>
      <c r="F3197" s="41" t="e">
        <f>VLOOKUP(E3197,mapping!C:J,2,FALSE)</f>
        <v>#N/A</v>
      </c>
      <c r="G3197" s="41">
        <f>IFERROR(VLOOKUP(F3197,mapping!$D$3:$J$200,2,FALSE),0)</f>
        <v>0</v>
      </c>
      <c r="H3197" s="41">
        <f>IFERROR(VLOOKUP(F3197,mapping!$D$3:$J$200,3,FALSE),0)</f>
        <v>0</v>
      </c>
      <c r="I3197" s="41">
        <f>IFERROR(VLOOKUP(F3197,mapping!$D$3:$J$200,4,FALSE),0)</f>
        <v>0</v>
      </c>
      <c r="J3197" s="41">
        <f>IFERROR(VLOOKUP(F3197,mapping!$D$3:$J$200,5,FALSE),0)</f>
        <v>0</v>
      </c>
      <c r="K3197" s="63">
        <f>IF(W3197=mapping!$N$1,IFERROR(VLOOKUP(Table4[[#This Row],[Column1]],mapping!A:L,11,FALSE),0),IF(W3197&gt;mapping!$N$1,IFERROR(VLOOKUP(Table4[[#This Row],[Column1]],mapping!A:L,11,FALSE),0),))</f>
        <v>0</v>
      </c>
      <c r="L3197" s="139"/>
      <c r="M3197" s="60">
        <f>IF(W3197=mapping!$N$1,IFERROR(VLOOKUP(Table4[[#This Row],[Column1]],mapping!A:L,12,FALSE),0),IF(W3197&gt;mapping!$N$1,IFERROR(VLOOKUP(Table4[[#This Row],[Column1]],mapping!A:L,12,FALSE),0),0))</f>
        <v>0</v>
      </c>
      <c r="N3197" s="58">
        <f>Table4[[#This Row],[ سعر اليومية ]]*3%*Table4[[#This Row],[عدد الدورات ]]</f>
        <v>0</v>
      </c>
      <c r="O3197" s="56">
        <f>Table4[[#This Row],[ سعر اليومية ]]*Table4[[#This Row],[عدد الدورات ]]-N3197</f>
        <v>0</v>
      </c>
      <c r="P3197" s="194"/>
      <c r="Q3197" s="194"/>
      <c r="R3197" s="194"/>
      <c r="S3197" s="58">
        <f>(Table4[[#This Row],[سعر يومية السائق]]*Table4[[#This Row],[عدد الدورات ]])-SUM(Table4[[#This Row],[سلف ]:[خصم ]])+Table4[[#This Row],[اضافي ]]</f>
        <v>0</v>
      </c>
      <c r="U3197" s="58">
        <f>Table4[[#This Row],[ سعر اليومية ]]*Table4[[#This Row],[عدد الدورات ]]-Table4[[#This Row],[سعر يومية السائق]]*L3197</f>
        <v>0</v>
      </c>
      <c r="V3197" s="58">
        <f>U3197-Table4[[#This Row],[W/H  3%]]</f>
        <v>0</v>
      </c>
      <c r="W3197" s="66" t="str">
        <f>Table4[[#This Row],[اليوم]]&amp;Table4[[#This Row],[الشهر ]]&amp;Table4[[#This Row],[العام]]</f>
        <v/>
      </c>
      <c r="X3197" s="66" t="s">
        <v>304</v>
      </c>
    </row>
    <row r="3198" spans="1:24" x14ac:dyDescent="0.3">
      <c r="A3198" s="62"/>
      <c r="B3198" s="62"/>
      <c r="C3198" s="62"/>
      <c r="D3198" s="41" t="e">
        <f t="shared" si="135"/>
        <v>#N/A</v>
      </c>
      <c r="E3198" s="4"/>
      <c r="F3198" s="41" t="e">
        <f>VLOOKUP(E3198,mapping!C:J,2,FALSE)</f>
        <v>#N/A</v>
      </c>
      <c r="G3198" s="41">
        <f>IFERROR(VLOOKUP(F3198,mapping!$D$3:$J$200,2,FALSE),0)</f>
        <v>0</v>
      </c>
      <c r="H3198" s="41">
        <f>IFERROR(VLOOKUP(F3198,mapping!$D$3:$J$200,3,FALSE),0)</f>
        <v>0</v>
      </c>
      <c r="I3198" s="41">
        <f>IFERROR(VLOOKUP(F3198,mapping!$D$3:$J$200,4,FALSE),0)</f>
        <v>0</v>
      </c>
      <c r="J3198" s="41">
        <f>IFERROR(VLOOKUP(F3198,mapping!$D$3:$J$200,5,FALSE),0)</f>
        <v>0</v>
      </c>
      <c r="K3198" s="63">
        <f>IF(W3198=mapping!$N$1,IFERROR(VLOOKUP(Table4[[#This Row],[Column1]],mapping!A:L,11,FALSE),0),IF(W3198&gt;mapping!$N$1,IFERROR(VLOOKUP(Table4[[#This Row],[Column1]],mapping!A:L,11,FALSE),0),))</f>
        <v>0</v>
      </c>
      <c r="L3198" s="139"/>
      <c r="M3198" s="60">
        <f>IF(W3198=mapping!$N$1,IFERROR(VLOOKUP(Table4[[#This Row],[Column1]],mapping!A:L,12,FALSE),0),IF(W3198&gt;mapping!$N$1,IFERROR(VLOOKUP(Table4[[#This Row],[Column1]],mapping!A:L,12,FALSE),0),0))</f>
        <v>0</v>
      </c>
      <c r="N3198" s="58">
        <f>Table4[[#This Row],[ سعر اليومية ]]*3%*Table4[[#This Row],[عدد الدورات ]]</f>
        <v>0</v>
      </c>
      <c r="O3198" s="56">
        <f>Table4[[#This Row],[ سعر اليومية ]]*Table4[[#This Row],[عدد الدورات ]]-N3198</f>
        <v>0</v>
      </c>
      <c r="P3198" s="194"/>
      <c r="Q3198" s="194"/>
      <c r="R3198" s="194"/>
      <c r="S3198" s="58">
        <f>(Table4[[#This Row],[سعر يومية السائق]]*Table4[[#This Row],[عدد الدورات ]])-SUM(Table4[[#This Row],[سلف ]:[خصم ]])+Table4[[#This Row],[اضافي ]]</f>
        <v>0</v>
      </c>
      <c r="U3198" s="58">
        <f>Table4[[#This Row],[ سعر اليومية ]]*Table4[[#This Row],[عدد الدورات ]]-Table4[[#This Row],[سعر يومية السائق]]*L3198</f>
        <v>0</v>
      </c>
      <c r="V3198" s="58">
        <f>U3198-Table4[[#This Row],[W/H  3%]]</f>
        <v>0</v>
      </c>
      <c r="W3198" s="66" t="str">
        <f>Table4[[#This Row],[اليوم]]&amp;Table4[[#This Row],[الشهر ]]&amp;Table4[[#This Row],[العام]]</f>
        <v/>
      </c>
      <c r="X3198" s="66" t="s">
        <v>304</v>
      </c>
    </row>
    <row r="3199" spans="1:24" x14ac:dyDescent="0.3">
      <c r="A3199" s="62"/>
      <c r="B3199" s="62"/>
      <c r="C3199" s="62"/>
      <c r="D3199" s="41" t="e">
        <f t="shared" si="135"/>
        <v>#N/A</v>
      </c>
      <c r="E3199" s="4"/>
      <c r="F3199" s="41" t="e">
        <f>VLOOKUP(E3199,mapping!C:J,2,FALSE)</f>
        <v>#N/A</v>
      </c>
      <c r="G3199" s="41">
        <f>IFERROR(VLOOKUP(F3199,mapping!$D$3:$J$200,2,FALSE),0)</f>
        <v>0</v>
      </c>
      <c r="H3199" s="41">
        <f>IFERROR(VLOOKUP(F3199,mapping!$D$3:$J$200,3,FALSE),0)</f>
        <v>0</v>
      </c>
      <c r="I3199" s="41">
        <f>IFERROR(VLOOKUP(F3199,mapping!$D$3:$J$200,4,FALSE),0)</f>
        <v>0</v>
      </c>
      <c r="J3199" s="41">
        <f>IFERROR(VLOOKUP(F3199,mapping!$D$3:$J$200,5,FALSE),0)</f>
        <v>0</v>
      </c>
      <c r="K3199" s="63">
        <f>IF(W3199=mapping!$N$1,IFERROR(VLOOKUP(Table4[[#This Row],[Column1]],mapping!A:L,11,FALSE),0),IF(W3199&gt;mapping!$N$1,IFERROR(VLOOKUP(Table4[[#This Row],[Column1]],mapping!A:L,11,FALSE),0),))</f>
        <v>0</v>
      </c>
      <c r="L3199" s="139"/>
      <c r="M3199" s="60">
        <f>IF(W3199=mapping!$N$1,IFERROR(VLOOKUP(Table4[[#This Row],[Column1]],mapping!A:L,12,FALSE),0),IF(W3199&gt;mapping!$N$1,IFERROR(VLOOKUP(Table4[[#This Row],[Column1]],mapping!A:L,12,FALSE),0),0))</f>
        <v>0</v>
      </c>
      <c r="N3199" s="58">
        <f>Table4[[#This Row],[ سعر اليومية ]]*3%*Table4[[#This Row],[عدد الدورات ]]</f>
        <v>0</v>
      </c>
      <c r="O3199" s="56">
        <f>Table4[[#This Row],[ سعر اليومية ]]*Table4[[#This Row],[عدد الدورات ]]-N3199</f>
        <v>0</v>
      </c>
      <c r="P3199" s="194"/>
      <c r="Q3199" s="194"/>
      <c r="R3199" s="194"/>
      <c r="S3199" s="58">
        <f>(Table4[[#This Row],[سعر يومية السائق]]*Table4[[#This Row],[عدد الدورات ]])-SUM(Table4[[#This Row],[سلف ]:[خصم ]])+Table4[[#This Row],[اضافي ]]</f>
        <v>0</v>
      </c>
      <c r="U3199" s="58">
        <f>Table4[[#This Row],[ سعر اليومية ]]*Table4[[#This Row],[عدد الدورات ]]-Table4[[#This Row],[سعر يومية السائق]]*L3199</f>
        <v>0</v>
      </c>
      <c r="V3199" s="58">
        <f>U3199-Table4[[#This Row],[W/H  3%]]</f>
        <v>0</v>
      </c>
      <c r="W3199" s="66" t="str">
        <f>Table4[[#This Row],[اليوم]]&amp;Table4[[#This Row],[الشهر ]]&amp;Table4[[#This Row],[العام]]</f>
        <v/>
      </c>
      <c r="X3199" s="66" t="s">
        <v>304</v>
      </c>
    </row>
    <row r="3200" spans="1:24" x14ac:dyDescent="0.3">
      <c r="A3200" s="62"/>
      <c r="B3200" s="62"/>
      <c r="C3200" s="62"/>
      <c r="D3200" s="41" t="e">
        <f t="shared" si="135"/>
        <v>#N/A</v>
      </c>
      <c r="E3200" s="4"/>
      <c r="F3200" s="41" t="e">
        <f>VLOOKUP(E3200,mapping!C:J,2,FALSE)</f>
        <v>#N/A</v>
      </c>
      <c r="G3200" s="41">
        <f>IFERROR(VLOOKUP(F3200,mapping!$D$3:$J$200,2,FALSE),0)</f>
        <v>0</v>
      </c>
      <c r="H3200" s="41">
        <f>IFERROR(VLOOKUP(F3200,mapping!$D$3:$J$200,3,FALSE),0)</f>
        <v>0</v>
      </c>
      <c r="I3200" s="41">
        <f>IFERROR(VLOOKUP(F3200,mapping!$D$3:$J$200,4,FALSE),0)</f>
        <v>0</v>
      </c>
      <c r="J3200" s="41">
        <f>IFERROR(VLOOKUP(F3200,mapping!$D$3:$J$200,5,FALSE),0)</f>
        <v>0</v>
      </c>
      <c r="K3200" s="63">
        <f>IF(W3200=mapping!$N$1,IFERROR(VLOOKUP(Table4[[#This Row],[Column1]],mapping!A:L,11,FALSE),0),IF(W3200&gt;mapping!$N$1,IFERROR(VLOOKUP(Table4[[#This Row],[Column1]],mapping!A:L,11,FALSE),0),))</f>
        <v>0</v>
      </c>
      <c r="L3200" s="139"/>
      <c r="M3200" s="60">
        <f>IF(W3200=mapping!$N$1,IFERROR(VLOOKUP(Table4[[#This Row],[Column1]],mapping!A:L,12,FALSE),0),IF(W3200&gt;mapping!$N$1,IFERROR(VLOOKUP(Table4[[#This Row],[Column1]],mapping!A:L,12,FALSE),0),0))</f>
        <v>0</v>
      </c>
      <c r="N3200" s="58">
        <f>Table4[[#This Row],[ سعر اليومية ]]*3%*Table4[[#This Row],[عدد الدورات ]]</f>
        <v>0</v>
      </c>
      <c r="O3200" s="56">
        <f>Table4[[#This Row],[ سعر اليومية ]]*Table4[[#This Row],[عدد الدورات ]]-N3200</f>
        <v>0</v>
      </c>
      <c r="P3200" s="194"/>
      <c r="Q3200" s="194"/>
      <c r="R3200" s="194"/>
      <c r="S3200" s="58">
        <f>(Table4[[#This Row],[سعر يومية السائق]]*Table4[[#This Row],[عدد الدورات ]])-SUM(Table4[[#This Row],[سلف ]:[خصم ]])+Table4[[#This Row],[اضافي ]]</f>
        <v>0</v>
      </c>
      <c r="U3200" s="58">
        <f>Table4[[#This Row],[ سعر اليومية ]]*Table4[[#This Row],[عدد الدورات ]]-Table4[[#This Row],[سعر يومية السائق]]*L3200</f>
        <v>0</v>
      </c>
      <c r="V3200" s="58">
        <f>U3200-Table4[[#This Row],[W/H  3%]]</f>
        <v>0</v>
      </c>
      <c r="W3200" s="66" t="str">
        <f>Table4[[#This Row],[اليوم]]&amp;Table4[[#This Row],[الشهر ]]&amp;Table4[[#This Row],[العام]]</f>
        <v/>
      </c>
      <c r="X3200" s="66" t="s">
        <v>304</v>
      </c>
    </row>
    <row r="3201" spans="1:24" x14ac:dyDescent="0.3">
      <c r="A3201" s="62"/>
      <c r="B3201" s="62"/>
      <c r="C3201" s="62"/>
      <c r="D3201" s="41" t="e">
        <f t="shared" si="135"/>
        <v>#N/A</v>
      </c>
      <c r="E3201" s="4"/>
      <c r="F3201" s="41" t="e">
        <f>VLOOKUP(E3201,mapping!C:J,2,FALSE)</f>
        <v>#N/A</v>
      </c>
      <c r="G3201" s="41">
        <f>IFERROR(VLOOKUP(F3201,mapping!$D$3:$J$200,2,FALSE),0)</f>
        <v>0</v>
      </c>
      <c r="H3201" s="41">
        <f>IFERROR(VLOOKUP(F3201,mapping!$D$3:$J$200,3,FALSE),0)</f>
        <v>0</v>
      </c>
      <c r="I3201" s="41">
        <f>IFERROR(VLOOKUP(F3201,mapping!$D$3:$J$200,4,FALSE),0)</f>
        <v>0</v>
      </c>
      <c r="J3201" s="41">
        <f>IFERROR(VLOOKUP(F3201,mapping!$D$3:$J$200,5,FALSE),0)</f>
        <v>0</v>
      </c>
      <c r="K3201" s="63">
        <f>IF(W3201=mapping!$N$1,IFERROR(VLOOKUP(Table4[[#This Row],[Column1]],mapping!A:L,11,FALSE),0),IF(W3201&gt;mapping!$N$1,IFERROR(VLOOKUP(Table4[[#This Row],[Column1]],mapping!A:L,11,FALSE),0),))</f>
        <v>0</v>
      </c>
      <c r="L3201" s="139"/>
      <c r="M3201" s="60">
        <f>IF(W3201=mapping!$N$1,IFERROR(VLOOKUP(Table4[[#This Row],[Column1]],mapping!A:L,12,FALSE),0),IF(W3201&gt;mapping!$N$1,IFERROR(VLOOKUP(Table4[[#This Row],[Column1]],mapping!A:L,12,FALSE),0),0))</f>
        <v>0</v>
      </c>
      <c r="N3201" s="58">
        <f>Table4[[#This Row],[ سعر اليومية ]]*3%*Table4[[#This Row],[عدد الدورات ]]</f>
        <v>0</v>
      </c>
      <c r="O3201" s="56">
        <f>Table4[[#This Row],[ سعر اليومية ]]*Table4[[#This Row],[عدد الدورات ]]-N3201</f>
        <v>0</v>
      </c>
      <c r="P3201" s="194"/>
      <c r="Q3201" s="194"/>
      <c r="R3201" s="194"/>
      <c r="S3201" s="58">
        <f>(Table4[[#This Row],[سعر يومية السائق]]*Table4[[#This Row],[عدد الدورات ]])-SUM(Table4[[#This Row],[سلف ]:[خصم ]])+Table4[[#This Row],[اضافي ]]</f>
        <v>0</v>
      </c>
      <c r="U3201" s="58">
        <f>Table4[[#This Row],[ سعر اليومية ]]*Table4[[#This Row],[عدد الدورات ]]-Table4[[#This Row],[سعر يومية السائق]]*L3201</f>
        <v>0</v>
      </c>
      <c r="V3201" s="58">
        <f>U3201-Table4[[#This Row],[W/H  3%]]</f>
        <v>0</v>
      </c>
      <c r="W3201" s="66" t="str">
        <f>Table4[[#This Row],[اليوم]]&amp;Table4[[#This Row],[الشهر ]]&amp;Table4[[#This Row],[العام]]</f>
        <v/>
      </c>
      <c r="X3201" s="66" t="s">
        <v>304</v>
      </c>
    </row>
    <row r="3202" spans="1:24" x14ac:dyDescent="0.3">
      <c r="A3202" s="62"/>
      <c r="B3202" s="62"/>
      <c r="C3202" s="62"/>
      <c r="D3202" s="41" t="e">
        <f t="shared" si="135"/>
        <v>#N/A</v>
      </c>
      <c r="E3202" s="4"/>
      <c r="F3202" s="41" t="e">
        <f>VLOOKUP(E3202,mapping!C:J,2,FALSE)</f>
        <v>#N/A</v>
      </c>
      <c r="G3202" s="41">
        <f>IFERROR(VLOOKUP(F3202,mapping!$D$3:$J$200,2,FALSE),0)</f>
        <v>0</v>
      </c>
      <c r="H3202" s="41">
        <f>IFERROR(VLOOKUP(F3202,mapping!$D$3:$J$200,3,FALSE),0)</f>
        <v>0</v>
      </c>
      <c r="I3202" s="41">
        <f>IFERROR(VLOOKUP(F3202,mapping!$D$3:$J$200,4,FALSE),0)</f>
        <v>0</v>
      </c>
      <c r="J3202" s="41">
        <f>IFERROR(VLOOKUP(F3202,mapping!$D$3:$J$200,5,FALSE),0)</f>
        <v>0</v>
      </c>
      <c r="K3202" s="63">
        <f>IF(W3202=mapping!$N$1,IFERROR(VLOOKUP(Table4[[#This Row],[Column1]],mapping!A:L,11,FALSE),0),IF(W3202&gt;mapping!$N$1,IFERROR(VLOOKUP(Table4[[#This Row],[Column1]],mapping!A:L,11,FALSE),0),))</f>
        <v>0</v>
      </c>
      <c r="L3202" s="139"/>
      <c r="M3202" s="60">
        <f>IF(W3202=mapping!$N$1,IFERROR(VLOOKUP(Table4[[#This Row],[Column1]],mapping!A:L,12,FALSE),0),IF(W3202&gt;mapping!$N$1,IFERROR(VLOOKUP(Table4[[#This Row],[Column1]],mapping!A:L,12,FALSE),0),0))</f>
        <v>0</v>
      </c>
      <c r="N3202" s="58">
        <f>Table4[[#This Row],[ سعر اليومية ]]*3%*Table4[[#This Row],[عدد الدورات ]]</f>
        <v>0</v>
      </c>
      <c r="O3202" s="56">
        <f>Table4[[#This Row],[ سعر اليومية ]]*Table4[[#This Row],[عدد الدورات ]]-N3202</f>
        <v>0</v>
      </c>
      <c r="P3202" s="194"/>
      <c r="Q3202" s="194"/>
      <c r="R3202" s="194"/>
      <c r="S3202" s="58">
        <f>(Table4[[#This Row],[سعر يومية السائق]]*Table4[[#This Row],[عدد الدورات ]])-SUM(Table4[[#This Row],[سلف ]:[خصم ]])+Table4[[#This Row],[اضافي ]]</f>
        <v>0</v>
      </c>
      <c r="U3202" s="58">
        <f>Table4[[#This Row],[ سعر اليومية ]]*Table4[[#This Row],[عدد الدورات ]]-Table4[[#This Row],[سعر يومية السائق]]*L3202</f>
        <v>0</v>
      </c>
      <c r="V3202" s="58">
        <f>U3202-Table4[[#This Row],[W/H  3%]]</f>
        <v>0</v>
      </c>
      <c r="W3202" s="66" t="str">
        <f>Table4[[#This Row],[اليوم]]&amp;Table4[[#This Row],[الشهر ]]&amp;Table4[[#This Row],[العام]]</f>
        <v/>
      </c>
      <c r="X3202" s="66" t="s">
        <v>304</v>
      </c>
    </row>
    <row r="3203" spans="1:24" x14ac:dyDescent="0.3">
      <c r="A3203" s="62"/>
      <c r="B3203" s="62"/>
      <c r="C3203" s="62"/>
      <c r="D3203" s="41" t="e">
        <f t="shared" si="135"/>
        <v>#N/A</v>
      </c>
      <c r="E3203" s="4"/>
      <c r="F3203" s="41" t="e">
        <f>VLOOKUP(E3203,mapping!C:J,2,FALSE)</f>
        <v>#N/A</v>
      </c>
      <c r="G3203" s="41">
        <f>IFERROR(VLOOKUP(F3203,mapping!$D$3:$J$200,2,FALSE),0)</f>
        <v>0</v>
      </c>
      <c r="H3203" s="41">
        <f>IFERROR(VLOOKUP(F3203,mapping!$D$3:$J$200,3,FALSE),0)</f>
        <v>0</v>
      </c>
      <c r="I3203" s="41">
        <f>IFERROR(VLOOKUP(F3203,mapping!$D$3:$J$200,4,FALSE),0)</f>
        <v>0</v>
      </c>
      <c r="J3203" s="41">
        <f>IFERROR(VLOOKUP(F3203,mapping!$D$3:$J$200,5,FALSE),0)</f>
        <v>0</v>
      </c>
      <c r="K3203" s="63">
        <f>IF(W3203=mapping!$N$1,IFERROR(VLOOKUP(Table4[[#This Row],[Column1]],mapping!A:L,11,FALSE),0),IF(W3203&gt;mapping!$N$1,IFERROR(VLOOKUP(Table4[[#This Row],[Column1]],mapping!A:L,11,FALSE),0),))</f>
        <v>0</v>
      </c>
      <c r="L3203" s="139"/>
      <c r="M3203" s="60">
        <f>IF(W3203=mapping!$N$1,IFERROR(VLOOKUP(Table4[[#This Row],[Column1]],mapping!A:L,12,FALSE),0),IF(W3203&gt;mapping!$N$1,IFERROR(VLOOKUP(Table4[[#This Row],[Column1]],mapping!A:L,12,FALSE),0),0))</f>
        <v>0</v>
      </c>
      <c r="N3203" s="58">
        <f>Table4[[#This Row],[ سعر اليومية ]]*3%*Table4[[#This Row],[عدد الدورات ]]</f>
        <v>0</v>
      </c>
      <c r="O3203" s="56">
        <f>Table4[[#This Row],[ سعر اليومية ]]*Table4[[#This Row],[عدد الدورات ]]-N3203</f>
        <v>0</v>
      </c>
      <c r="P3203" s="194"/>
      <c r="Q3203" s="194"/>
      <c r="R3203" s="194"/>
      <c r="S3203" s="58">
        <f>(Table4[[#This Row],[سعر يومية السائق]]*Table4[[#This Row],[عدد الدورات ]])-SUM(Table4[[#This Row],[سلف ]:[خصم ]])+Table4[[#This Row],[اضافي ]]</f>
        <v>0</v>
      </c>
      <c r="U3203" s="58">
        <f>Table4[[#This Row],[ سعر اليومية ]]*Table4[[#This Row],[عدد الدورات ]]-Table4[[#This Row],[سعر يومية السائق]]*L3203</f>
        <v>0</v>
      </c>
      <c r="V3203" s="58">
        <f>U3203-Table4[[#This Row],[W/H  3%]]</f>
        <v>0</v>
      </c>
      <c r="W3203" s="66" t="str">
        <f>Table4[[#This Row],[اليوم]]&amp;Table4[[#This Row],[الشهر ]]&amp;Table4[[#This Row],[العام]]</f>
        <v/>
      </c>
      <c r="X3203" s="66" t="s">
        <v>304</v>
      </c>
    </row>
    <row r="3204" spans="1:24" x14ac:dyDescent="0.3">
      <c r="A3204" s="62"/>
      <c r="B3204" s="62"/>
      <c r="C3204" s="62"/>
      <c r="D3204" s="41" t="e">
        <f t="shared" si="135"/>
        <v>#N/A</v>
      </c>
      <c r="E3204" s="4"/>
      <c r="F3204" s="41" t="e">
        <f>VLOOKUP(E3204,mapping!C:J,2,FALSE)</f>
        <v>#N/A</v>
      </c>
      <c r="G3204" s="41">
        <f>IFERROR(VLOOKUP(F3204,mapping!$D$3:$J$200,2,FALSE),0)</f>
        <v>0</v>
      </c>
      <c r="H3204" s="41">
        <f>IFERROR(VLOOKUP(F3204,mapping!$D$3:$J$200,3,FALSE),0)</f>
        <v>0</v>
      </c>
      <c r="I3204" s="41">
        <f>IFERROR(VLOOKUP(F3204,mapping!$D$3:$J$200,4,FALSE),0)</f>
        <v>0</v>
      </c>
      <c r="J3204" s="41">
        <f>IFERROR(VLOOKUP(F3204,mapping!$D$3:$J$200,5,FALSE),0)</f>
        <v>0</v>
      </c>
      <c r="K3204" s="63">
        <f>IF(W3204=mapping!$N$1,IFERROR(VLOOKUP(Table4[[#This Row],[Column1]],mapping!A:L,11,FALSE),0),IF(W3204&gt;mapping!$N$1,IFERROR(VLOOKUP(Table4[[#This Row],[Column1]],mapping!A:L,11,FALSE),0),))</f>
        <v>0</v>
      </c>
      <c r="L3204" s="139"/>
      <c r="M3204" s="60">
        <f>IF(W3204=mapping!$N$1,IFERROR(VLOOKUP(Table4[[#This Row],[Column1]],mapping!A:L,12,FALSE),0),IF(W3204&gt;mapping!$N$1,IFERROR(VLOOKUP(Table4[[#This Row],[Column1]],mapping!A:L,12,FALSE),0),0))</f>
        <v>0</v>
      </c>
      <c r="N3204" s="58">
        <f>Table4[[#This Row],[ سعر اليومية ]]*3%*Table4[[#This Row],[عدد الدورات ]]</f>
        <v>0</v>
      </c>
      <c r="O3204" s="56">
        <f>Table4[[#This Row],[ سعر اليومية ]]*Table4[[#This Row],[عدد الدورات ]]-N3204</f>
        <v>0</v>
      </c>
      <c r="P3204" s="194"/>
      <c r="Q3204" s="194"/>
      <c r="R3204" s="194"/>
      <c r="S3204" s="58">
        <f>(Table4[[#This Row],[سعر يومية السائق]]*Table4[[#This Row],[عدد الدورات ]])-SUM(Table4[[#This Row],[سلف ]:[خصم ]])+Table4[[#This Row],[اضافي ]]</f>
        <v>0</v>
      </c>
      <c r="U3204" s="58">
        <f>Table4[[#This Row],[ سعر اليومية ]]*Table4[[#This Row],[عدد الدورات ]]-Table4[[#This Row],[سعر يومية السائق]]*L3204</f>
        <v>0</v>
      </c>
      <c r="V3204" s="58">
        <f>U3204-Table4[[#This Row],[W/H  3%]]</f>
        <v>0</v>
      </c>
      <c r="W3204" s="66" t="str">
        <f>Table4[[#This Row],[اليوم]]&amp;Table4[[#This Row],[الشهر ]]&amp;Table4[[#This Row],[العام]]</f>
        <v/>
      </c>
      <c r="X3204" s="66" t="s">
        <v>304</v>
      </c>
    </row>
    <row r="3205" spans="1:24" x14ac:dyDescent="0.3">
      <c r="A3205" s="62"/>
      <c r="B3205" s="62"/>
      <c r="C3205" s="62"/>
      <c r="D3205" s="41" t="e">
        <f t="shared" si="135"/>
        <v>#N/A</v>
      </c>
      <c r="E3205" s="4"/>
      <c r="F3205" s="41" t="e">
        <f>VLOOKUP(E3205,mapping!C:J,2,FALSE)</f>
        <v>#N/A</v>
      </c>
      <c r="G3205" s="41">
        <f>IFERROR(VLOOKUP(F3205,mapping!$D$3:$J$200,2,FALSE),0)</f>
        <v>0</v>
      </c>
      <c r="H3205" s="41">
        <f>IFERROR(VLOOKUP(F3205,mapping!$D$3:$J$200,3,FALSE),0)</f>
        <v>0</v>
      </c>
      <c r="I3205" s="41">
        <f>IFERROR(VLOOKUP(F3205,mapping!$D$3:$J$200,4,FALSE),0)</f>
        <v>0</v>
      </c>
      <c r="J3205" s="41">
        <f>IFERROR(VLOOKUP(F3205,mapping!$D$3:$J$200,5,FALSE),0)</f>
        <v>0</v>
      </c>
      <c r="K3205" s="63">
        <f>IF(W3205=mapping!$N$1,IFERROR(VLOOKUP(Table4[[#This Row],[Column1]],mapping!A:L,11,FALSE),0),IF(W3205&gt;mapping!$N$1,IFERROR(VLOOKUP(Table4[[#This Row],[Column1]],mapping!A:L,11,FALSE),0),))</f>
        <v>0</v>
      </c>
      <c r="L3205" s="139"/>
      <c r="M3205" s="60">
        <f>IF(W3205=mapping!$N$1,IFERROR(VLOOKUP(Table4[[#This Row],[Column1]],mapping!A:L,12,FALSE),0),IF(W3205&gt;mapping!$N$1,IFERROR(VLOOKUP(Table4[[#This Row],[Column1]],mapping!A:L,12,FALSE),0),0))</f>
        <v>0</v>
      </c>
      <c r="N3205" s="58">
        <f>Table4[[#This Row],[ سعر اليومية ]]*3%*Table4[[#This Row],[عدد الدورات ]]</f>
        <v>0</v>
      </c>
      <c r="O3205" s="56">
        <f>Table4[[#This Row],[ سعر اليومية ]]*Table4[[#This Row],[عدد الدورات ]]-N3205</f>
        <v>0</v>
      </c>
      <c r="P3205" s="194"/>
      <c r="Q3205" s="194"/>
      <c r="R3205" s="194"/>
      <c r="S3205" s="58">
        <f>(Table4[[#This Row],[سعر يومية السائق]]*Table4[[#This Row],[عدد الدورات ]])-SUM(Table4[[#This Row],[سلف ]:[خصم ]])+Table4[[#This Row],[اضافي ]]</f>
        <v>0</v>
      </c>
      <c r="U3205" s="58">
        <f>Table4[[#This Row],[ سعر اليومية ]]*Table4[[#This Row],[عدد الدورات ]]-Table4[[#This Row],[سعر يومية السائق]]*L3205</f>
        <v>0</v>
      </c>
      <c r="V3205" s="58">
        <f>U3205-Table4[[#This Row],[W/H  3%]]</f>
        <v>0</v>
      </c>
      <c r="W3205" s="66" t="str">
        <f>Table4[[#This Row],[اليوم]]&amp;Table4[[#This Row],[الشهر ]]&amp;Table4[[#This Row],[العام]]</f>
        <v/>
      </c>
      <c r="X3205" s="66" t="s">
        <v>304</v>
      </c>
    </row>
    <row r="3206" spans="1:24" x14ac:dyDescent="0.3">
      <c r="A3206" s="62"/>
      <c r="B3206" s="62"/>
      <c r="C3206" s="62"/>
      <c r="D3206" s="41" t="e">
        <f t="shared" si="135"/>
        <v>#N/A</v>
      </c>
      <c r="E3206" s="4"/>
      <c r="F3206" s="41" t="e">
        <f>VLOOKUP(E3206,mapping!C:J,2,FALSE)</f>
        <v>#N/A</v>
      </c>
      <c r="G3206" s="41">
        <f>IFERROR(VLOOKUP(F3206,mapping!$D$3:$J$200,2,FALSE),0)</f>
        <v>0</v>
      </c>
      <c r="H3206" s="41">
        <f>IFERROR(VLOOKUP(F3206,mapping!$D$3:$J$200,3,FALSE),0)</f>
        <v>0</v>
      </c>
      <c r="I3206" s="41">
        <f>IFERROR(VLOOKUP(F3206,mapping!$D$3:$J$200,4,FALSE),0)</f>
        <v>0</v>
      </c>
      <c r="J3206" s="41">
        <f>IFERROR(VLOOKUP(F3206,mapping!$D$3:$J$200,5,FALSE),0)</f>
        <v>0</v>
      </c>
      <c r="K3206" s="63">
        <f>IF(W3206=mapping!$N$1,IFERROR(VLOOKUP(Table4[[#This Row],[Column1]],mapping!A:L,11,FALSE),0),IF(W3206&gt;mapping!$N$1,IFERROR(VLOOKUP(Table4[[#This Row],[Column1]],mapping!A:L,11,FALSE),0),))</f>
        <v>0</v>
      </c>
      <c r="L3206" s="139"/>
      <c r="M3206" s="60">
        <f>IF(W3206=mapping!$N$1,IFERROR(VLOOKUP(Table4[[#This Row],[Column1]],mapping!A:L,12,FALSE),0),IF(W3206&gt;mapping!$N$1,IFERROR(VLOOKUP(Table4[[#This Row],[Column1]],mapping!A:L,12,FALSE),0),0))</f>
        <v>0</v>
      </c>
      <c r="N3206" s="58">
        <f>Table4[[#This Row],[ سعر اليومية ]]*3%*Table4[[#This Row],[عدد الدورات ]]</f>
        <v>0</v>
      </c>
      <c r="O3206" s="56">
        <f>Table4[[#This Row],[ سعر اليومية ]]*Table4[[#This Row],[عدد الدورات ]]-N3206</f>
        <v>0</v>
      </c>
      <c r="P3206" s="194"/>
      <c r="Q3206" s="194"/>
      <c r="R3206" s="194"/>
      <c r="S3206" s="58">
        <f>(Table4[[#This Row],[سعر يومية السائق]]*Table4[[#This Row],[عدد الدورات ]])-SUM(Table4[[#This Row],[سلف ]:[خصم ]])+Table4[[#This Row],[اضافي ]]</f>
        <v>0</v>
      </c>
      <c r="U3206" s="58">
        <f>Table4[[#This Row],[ سعر اليومية ]]*Table4[[#This Row],[عدد الدورات ]]-Table4[[#This Row],[سعر يومية السائق]]*L3206</f>
        <v>0</v>
      </c>
      <c r="V3206" s="58">
        <f>U3206-Table4[[#This Row],[W/H  3%]]</f>
        <v>0</v>
      </c>
      <c r="W3206" s="66" t="str">
        <f>Table4[[#This Row],[اليوم]]&amp;Table4[[#This Row],[الشهر ]]&amp;Table4[[#This Row],[العام]]</f>
        <v/>
      </c>
      <c r="X3206" s="66" t="s">
        <v>304</v>
      </c>
    </row>
    <row r="3207" spans="1:24" x14ac:dyDescent="0.3">
      <c r="A3207" s="62"/>
      <c r="B3207" s="62"/>
      <c r="C3207" s="62"/>
      <c r="D3207" s="41" t="e">
        <f t="shared" si="135"/>
        <v>#N/A</v>
      </c>
      <c r="E3207" s="4"/>
      <c r="F3207" s="41" t="e">
        <f>VLOOKUP(E3207,mapping!C:J,2,FALSE)</f>
        <v>#N/A</v>
      </c>
      <c r="G3207" s="41">
        <f>IFERROR(VLOOKUP(F3207,mapping!$D$3:$J$200,2,FALSE),0)</f>
        <v>0</v>
      </c>
      <c r="H3207" s="41">
        <f>IFERROR(VLOOKUP(F3207,mapping!$D$3:$J$200,3,FALSE),0)</f>
        <v>0</v>
      </c>
      <c r="I3207" s="41">
        <f>IFERROR(VLOOKUP(F3207,mapping!$D$3:$J$200,4,FALSE),0)</f>
        <v>0</v>
      </c>
      <c r="J3207" s="41">
        <f>IFERROR(VLOOKUP(F3207,mapping!$D$3:$J$200,5,FALSE),0)</f>
        <v>0</v>
      </c>
      <c r="K3207" s="63">
        <f>IF(W3207=mapping!$N$1,IFERROR(VLOOKUP(Table4[[#This Row],[Column1]],mapping!A:L,11,FALSE),0),IF(W3207&gt;mapping!$N$1,IFERROR(VLOOKUP(Table4[[#This Row],[Column1]],mapping!A:L,11,FALSE),0),))</f>
        <v>0</v>
      </c>
      <c r="L3207" s="139"/>
      <c r="M3207" s="60">
        <f>IF(W3207=mapping!$N$1,IFERROR(VLOOKUP(Table4[[#This Row],[Column1]],mapping!A:L,12,FALSE),0),IF(W3207&gt;mapping!$N$1,IFERROR(VLOOKUP(Table4[[#This Row],[Column1]],mapping!A:L,12,FALSE),0),0))</f>
        <v>0</v>
      </c>
      <c r="N3207" s="58">
        <f>Table4[[#This Row],[ سعر اليومية ]]*3%*Table4[[#This Row],[عدد الدورات ]]</f>
        <v>0</v>
      </c>
      <c r="O3207" s="56">
        <f>Table4[[#This Row],[ سعر اليومية ]]*Table4[[#This Row],[عدد الدورات ]]-N3207</f>
        <v>0</v>
      </c>
      <c r="P3207" s="194"/>
      <c r="Q3207" s="194"/>
      <c r="R3207" s="194"/>
      <c r="S3207" s="58">
        <f>(Table4[[#This Row],[سعر يومية السائق]]*Table4[[#This Row],[عدد الدورات ]])-SUM(Table4[[#This Row],[سلف ]:[خصم ]])+Table4[[#This Row],[اضافي ]]</f>
        <v>0</v>
      </c>
      <c r="U3207" s="58">
        <f>Table4[[#This Row],[ سعر اليومية ]]*Table4[[#This Row],[عدد الدورات ]]-Table4[[#This Row],[سعر يومية السائق]]*L3207</f>
        <v>0</v>
      </c>
      <c r="V3207" s="58">
        <f>U3207-Table4[[#This Row],[W/H  3%]]</f>
        <v>0</v>
      </c>
      <c r="W3207" s="66" t="str">
        <f>Table4[[#This Row],[اليوم]]&amp;Table4[[#This Row],[الشهر ]]&amp;Table4[[#This Row],[العام]]</f>
        <v/>
      </c>
      <c r="X3207" s="66" t="s">
        <v>304</v>
      </c>
    </row>
    <row r="3208" spans="1:24" x14ac:dyDescent="0.3">
      <c r="A3208" s="62"/>
      <c r="B3208" s="62"/>
      <c r="C3208" s="62"/>
      <c r="D3208" s="41" t="e">
        <f t="shared" si="135"/>
        <v>#N/A</v>
      </c>
      <c r="E3208" s="4"/>
      <c r="F3208" s="41" t="e">
        <f>VLOOKUP(E3208,mapping!C:J,2,FALSE)</f>
        <v>#N/A</v>
      </c>
      <c r="G3208" s="41">
        <f>IFERROR(VLOOKUP(F3208,mapping!$D$3:$J$200,2,FALSE),0)</f>
        <v>0</v>
      </c>
      <c r="H3208" s="41">
        <f>IFERROR(VLOOKUP(F3208,mapping!$D$3:$J$200,3,FALSE),0)</f>
        <v>0</v>
      </c>
      <c r="I3208" s="41">
        <f>IFERROR(VLOOKUP(F3208,mapping!$D$3:$J$200,4,FALSE),0)</f>
        <v>0</v>
      </c>
      <c r="J3208" s="41">
        <f>IFERROR(VLOOKUP(F3208,mapping!$D$3:$J$200,5,FALSE),0)</f>
        <v>0</v>
      </c>
      <c r="K3208" s="63">
        <f>IF(W3208=mapping!$N$1,IFERROR(VLOOKUP(Table4[[#This Row],[Column1]],mapping!A:L,11,FALSE),0),IF(W3208&gt;mapping!$N$1,IFERROR(VLOOKUP(Table4[[#This Row],[Column1]],mapping!A:L,11,FALSE),0),))</f>
        <v>0</v>
      </c>
      <c r="L3208" s="139"/>
      <c r="M3208" s="60">
        <f>IF(W3208=mapping!$N$1,IFERROR(VLOOKUP(Table4[[#This Row],[Column1]],mapping!A:L,12,FALSE),0),IF(W3208&gt;mapping!$N$1,IFERROR(VLOOKUP(Table4[[#This Row],[Column1]],mapping!A:L,12,FALSE),0),0))</f>
        <v>0</v>
      </c>
      <c r="N3208" s="58">
        <f>Table4[[#This Row],[ سعر اليومية ]]*3%*Table4[[#This Row],[عدد الدورات ]]</f>
        <v>0</v>
      </c>
      <c r="O3208" s="56">
        <f>Table4[[#This Row],[ سعر اليومية ]]*Table4[[#This Row],[عدد الدورات ]]-N3208</f>
        <v>0</v>
      </c>
      <c r="P3208" s="194"/>
      <c r="Q3208" s="194"/>
      <c r="R3208" s="194"/>
      <c r="S3208" s="58">
        <f>(Table4[[#This Row],[سعر يومية السائق]]*Table4[[#This Row],[عدد الدورات ]])-SUM(Table4[[#This Row],[سلف ]:[خصم ]])+Table4[[#This Row],[اضافي ]]</f>
        <v>0</v>
      </c>
      <c r="U3208" s="58">
        <f>Table4[[#This Row],[ سعر اليومية ]]*Table4[[#This Row],[عدد الدورات ]]-Table4[[#This Row],[سعر يومية السائق]]*L3208</f>
        <v>0</v>
      </c>
      <c r="V3208" s="58">
        <f>U3208-Table4[[#This Row],[W/H  3%]]</f>
        <v>0</v>
      </c>
      <c r="W3208" s="66" t="str">
        <f>Table4[[#This Row],[اليوم]]&amp;Table4[[#This Row],[الشهر ]]&amp;Table4[[#This Row],[العام]]</f>
        <v/>
      </c>
      <c r="X3208" s="66" t="s">
        <v>304</v>
      </c>
    </row>
    <row r="3209" spans="1:24" x14ac:dyDescent="0.3">
      <c r="A3209" s="62"/>
      <c r="B3209" s="62"/>
      <c r="C3209" s="62"/>
      <c r="D3209" s="41" t="e">
        <f t="shared" si="135"/>
        <v>#N/A</v>
      </c>
      <c r="E3209" s="4"/>
      <c r="F3209" s="41" t="e">
        <f>VLOOKUP(E3209,mapping!C:J,2,FALSE)</f>
        <v>#N/A</v>
      </c>
      <c r="G3209" s="41">
        <f>IFERROR(VLOOKUP(F3209,mapping!$D$3:$J$200,2,FALSE),0)</f>
        <v>0</v>
      </c>
      <c r="H3209" s="41">
        <f>IFERROR(VLOOKUP(F3209,mapping!$D$3:$J$200,3,FALSE),0)</f>
        <v>0</v>
      </c>
      <c r="I3209" s="41">
        <f>IFERROR(VLOOKUP(F3209,mapping!$D$3:$J$200,4,FALSE),0)</f>
        <v>0</v>
      </c>
      <c r="J3209" s="41">
        <f>IFERROR(VLOOKUP(F3209,mapping!$D$3:$J$200,5,FALSE),0)</f>
        <v>0</v>
      </c>
      <c r="K3209" s="63">
        <f>IF(W3209=mapping!$N$1,IFERROR(VLOOKUP(Table4[[#This Row],[Column1]],mapping!A:L,11,FALSE),0),IF(W3209&gt;mapping!$N$1,IFERROR(VLOOKUP(Table4[[#This Row],[Column1]],mapping!A:L,11,FALSE),0),))</f>
        <v>0</v>
      </c>
      <c r="L3209" s="139"/>
      <c r="M3209" s="60">
        <f>IF(W3209=mapping!$N$1,IFERROR(VLOOKUP(Table4[[#This Row],[Column1]],mapping!A:L,12,FALSE),0),IF(W3209&gt;mapping!$N$1,IFERROR(VLOOKUP(Table4[[#This Row],[Column1]],mapping!A:L,12,FALSE),0),0))</f>
        <v>0</v>
      </c>
      <c r="N3209" s="58">
        <f>Table4[[#This Row],[ سعر اليومية ]]*3%*Table4[[#This Row],[عدد الدورات ]]</f>
        <v>0</v>
      </c>
      <c r="O3209" s="56">
        <f>Table4[[#This Row],[ سعر اليومية ]]*Table4[[#This Row],[عدد الدورات ]]-N3209</f>
        <v>0</v>
      </c>
      <c r="P3209" s="194"/>
      <c r="Q3209" s="194"/>
      <c r="R3209" s="194"/>
      <c r="S3209" s="58">
        <f>(Table4[[#This Row],[سعر يومية السائق]]*Table4[[#This Row],[عدد الدورات ]])-SUM(Table4[[#This Row],[سلف ]:[خصم ]])+Table4[[#This Row],[اضافي ]]</f>
        <v>0</v>
      </c>
      <c r="U3209" s="58">
        <f>Table4[[#This Row],[ سعر اليومية ]]*Table4[[#This Row],[عدد الدورات ]]-Table4[[#This Row],[سعر يومية السائق]]*L3209</f>
        <v>0</v>
      </c>
      <c r="V3209" s="58">
        <f>U3209-Table4[[#This Row],[W/H  3%]]</f>
        <v>0</v>
      </c>
      <c r="W3209" s="66" t="str">
        <f>Table4[[#This Row],[اليوم]]&amp;Table4[[#This Row],[الشهر ]]&amp;Table4[[#This Row],[العام]]</f>
        <v/>
      </c>
      <c r="X3209" s="66" t="s">
        <v>304</v>
      </c>
    </row>
    <row r="3210" spans="1:24" x14ac:dyDescent="0.3">
      <c r="A3210" s="62"/>
      <c r="B3210" s="62"/>
      <c r="C3210" s="62"/>
      <c r="D3210" s="41" t="e">
        <f t="shared" si="135"/>
        <v>#N/A</v>
      </c>
      <c r="E3210" s="4"/>
      <c r="F3210" s="41" t="e">
        <f>VLOOKUP(E3210,mapping!C:J,2,FALSE)</f>
        <v>#N/A</v>
      </c>
      <c r="G3210" s="41">
        <f>IFERROR(VLOOKUP(F3210,mapping!$D$3:$J$200,2,FALSE),0)</f>
        <v>0</v>
      </c>
      <c r="H3210" s="41">
        <f>IFERROR(VLOOKUP(F3210,mapping!$D$3:$J$200,3,FALSE),0)</f>
        <v>0</v>
      </c>
      <c r="I3210" s="41">
        <f>IFERROR(VLOOKUP(F3210,mapping!$D$3:$J$200,4,FALSE),0)</f>
        <v>0</v>
      </c>
      <c r="J3210" s="41">
        <f>IFERROR(VLOOKUP(F3210,mapping!$D$3:$J$200,5,FALSE),0)</f>
        <v>0</v>
      </c>
      <c r="K3210" s="63">
        <f>IF(W3210=mapping!$N$1,IFERROR(VLOOKUP(Table4[[#This Row],[Column1]],mapping!A:L,11,FALSE),0),IF(W3210&gt;mapping!$N$1,IFERROR(VLOOKUP(Table4[[#This Row],[Column1]],mapping!A:L,11,FALSE),0),))</f>
        <v>0</v>
      </c>
      <c r="L3210" s="139"/>
      <c r="M3210" s="60">
        <f>IF(W3210=mapping!$N$1,IFERROR(VLOOKUP(Table4[[#This Row],[Column1]],mapping!A:L,12,FALSE),0),IF(W3210&gt;mapping!$N$1,IFERROR(VLOOKUP(Table4[[#This Row],[Column1]],mapping!A:L,12,FALSE),0),0))</f>
        <v>0</v>
      </c>
      <c r="N3210" s="58">
        <f>Table4[[#This Row],[ سعر اليومية ]]*3%*Table4[[#This Row],[عدد الدورات ]]</f>
        <v>0</v>
      </c>
      <c r="O3210" s="56">
        <f>Table4[[#This Row],[ سعر اليومية ]]*Table4[[#This Row],[عدد الدورات ]]-N3210</f>
        <v>0</v>
      </c>
      <c r="P3210" s="194"/>
      <c r="Q3210" s="194"/>
      <c r="R3210" s="194"/>
      <c r="S3210" s="58">
        <f>(Table4[[#This Row],[سعر يومية السائق]]*Table4[[#This Row],[عدد الدورات ]])-SUM(Table4[[#This Row],[سلف ]:[خصم ]])+Table4[[#This Row],[اضافي ]]</f>
        <v>0</v>
      </c>
      <c r="U3210" s="58">
        <f>Table4[[#This Row],[ سعر اليومية ]]*Table4[[#This Row],[عدد الدورات ]]-Table4[[#This Row],[سعر يومية السائق]]*L3210</f>
        <v>0</v>
      </c>
      <c r="V3210" s="58">
        <f>U3210-Table4[[#This Row],[W/H  3%]]</f>
        <v>0</v>
      </c>
      <c r="W3210" s="66" t="str">
        <f>Table4[[#This Row],[اليوم]]&amp;Table4[[#This Row],[الشهر ]]&amp;Table4[[#This Row],[العام]]</f>
        <v/>
      </c>
      <c r="X3210" s="66" t="s">
        <v>304</v>
      </c>
    </row>
    <row r="3211" spans="1:24" x14ac:dyDescent="0.3">
      <c r="A3211" s="62"/>
      <c r="B3211" s="62"/>
      <c r="C3211" s="62"/>
      <c r="D3211" s="41" t="e">
        <f t="shared" si="135"/>
        <v>#N/A</v>
      </c>
      <c r="E3211" s="4"/>
      <c r="F3211" s="41" t="e">
        <f>VLOOKUP(E3211,mapping!C:J,2,FALSE)</f>
        <v>#N/A</v>
      </c>
      <c r="G3211" s="41">
        <f>IFERROR(VLOOKUP(F3211,mapping!$D$3:$J$200,2,FALSE),0)</f>
        <v>0</v>
      </c>
      <c r="H3211" s="41">
        <f>IFERROR(VLOOKUP(F3211,mapping!$D$3:$J$200,3,FALSE),0)</f>
        <v>0</v>
      </c>
      <c r="I3211" s="41">
        <f>IFERROR(VLOOKUP(F3211,mapping!$D$3:$J$200,4,FALSE),0)</f>
        <v>0</v>
      </c>
      <c r="J3211" s="41">
        <f>IFERROR(VLOOKUP(F3211,mapping!$D$3:$J$200,5,FALSE),0)</f>
        <v>0</v>
      </c>
      <c r="K3211" s="63">
        <f>IF(W3211=mapping!$N$1,IFERROR(VLOOKUP(Table4[[#This Row],[Column1]],mapping!A:L,11,FALSE),0),IF(W3211&gt;mapping!$N$1,IFERROR(VLOOKUP(Table4[[#This Row],[Column1]],mapping!A:L,11,FALSE),0),))</f>
        <v>0</v>
      </c>
      <c r="L3211" s="139"/>
      <c r="M3211" s="60">
        <f>IF(W3211=mapping!$N$1,IFERROR(VLOOKUP(Table4[[#This Row],[Column1]],mapping!A:L,12,FALSE),0),IF(W3211&gt;mapping!$N$1,IFERROR(VLOOKUP(Table4[[#This Row],[Column1]],mapping!A:L,12,FALSE),0),0))</f>
        <v>0</v>
      </c>
      <c r="N3211" s="58">
        <f>Table4[[#This Row],[ سعر اليومية ]]*3%*Table4[[#This Row],[عدد الدورات ]]</f>
        <v>0</v>
      </c>
      <c r="O3211" s="56">
        <f>Table4[[#This Row],[ سعر اليومية ]]*Table4[[#This Row],[عدد الدورات ]]-N3211</f>
        <v>0</v>
      </c>
      <c r="P3211" s="194"/>
      <c r="Q3211" s="194"/>
      <c r="R3211" s="194"/>
      <c r="S3211" s="58">
        <f>(Table4[[#This Row],[سعر يومية السائق]]*Table4[[#This Row],[عدد الدورات ]])-SUM(Table4[[#This Row],[سلف ]:[خصم ]])+Table4[[#This Row],[اضافي ]]</f>
        <v>0</v>
      </c>
      <c r="U3211" s="58">
        <f>Table4[[#This Row],[ سعر اليومية ]]*Table4[[#This Row],[عدد الدورات ]]-Table4[[#This Row],[سعر يومية السائق]]*L3211</f>
        <v>0</v>
      </c>
      <c r="V3211" s="58">
        <f>U3211-Table4[[#This Row],[W/H  3%]]</f>
        <v>0</v>
      </c>
      <c r="W3211" s="66" t="str">
        <f>Table4[[#This Row],[اليوم]]&amp;Table4[[#This Row],[الشهر ]]&amp;Table4[[#This Row],[العام]]</f>
        <v/>
      </c>
      <c r="X3211" s="66" t="s">
        <v>304</v>
      </c>
    </row>
    <row r="3212" spans="1:24" x14ac:dyDescent="0.3">
      <c r="A3212" s="62"/>
      <c r="B3212" s="62"/>
      <c r="C3212" s="62"/>
      <c r="D3212" s="41" t="e">
        <f t="shared" si="135"/>
        <v>#N/A</v>
      </c>
      <c r="E3212" s="4"/>
      <c r="F3212" s="41" t="e">
        <f>VLOOKUP(E3212,mapping!C:J,2,FALSE)</f>
        <v>#N/A</v>
      </c>
      <c r="G3212" s="41">
        <f>IFERROR(VLOOKUP(F3212,mapping!$D$3:$J$200,2,FALSE),0)</f>
        <v>0</v>
      </c>
      <c r="H3212" s="41">
        <f>IFERROR(VLOOKUP(F3212,mapping!$D$3:$J$200,3,FALSE),0)</f>
        <v>0</v>
      </c>
      <c r="I3212" s="41">
        <f>IFERROR(VLOOKUP(F3212,mapping!$D$3:$J$200,4,FALSE),0)</f>
        <v>0</v>
      </c>
      <c r="J3212" s="41">
        <f>IFERROR(VLOOKUP(F3212,mapping!$D$3:$J$200,5,FALSE),0)</f>
        <v>0</v>
      </c>
      <c r="K3212" s="63">
        <f>IF(W3212=mapping!$N$1,IFERROR(VLOOKUP(Table4[[#This Row],[Column1]],mapping!A:L,11,FALSE),0),IF(W3212&gt;mapping!$N$1,IFERROR(VLOOKUP(Table4[[#This Row],[Column1]],mapping!A:L,11,FALSE),0),))</f>
        <v>0</v>
      </c>
      <c r="L3212" s="139"/>
      <c r="M3212" s="60">
        <f>IF(W3212=mapping!$N$1,IFERROR(VLOOKUP(Table4[[#This Row],[Column1]],mapping!A:L,12,FALSE),0),IF(W3212&gt;mapping!$N$1,IFERROR(VLOOKUP(Table4[[#This Row],[Column1]],mapping!A:L,12,FALSE),0),0))</f>
        <v>0</v>
      </c>
      <c r="N3212" s="58">
        <f>Table4[[#This Row],[ سعر اليومية ]]*3%*Table4[[#This Row],[عدد الدورات ]]</f>
        <v>0</v>
      </c>
      <c r="O3212" s="56">
        <f>Table4[[#This Row],[ سعر اليومية ]]*Table4[[#This Row],[عدد الدورات ]]-N3212</f>
        <v>0</v>
      </c>
      <c r="P3212" s="194"/>
      <c r="Q3212" s="194"/>
      <c r="R3212" s="194"/>
      <c r="S3212" s="58">
        <f>(Table4[[#This Row],[سعر يومية السائق]]*Table4[[#This Row],[عدد الدورات ]])-SUM(Table4[[#This Row],[سلف ]:[خصم ]])+Table4[[#This Row],[اضافي ]]</f>
        <v>0</v>
      </c>
      <c r="U3212" s="58">
        <f>Table4[[#This Row],[ سعر اليومية ]]*Table4[[#This Row],[عدد الدورات ]]-Table4[[#This Row],[سعر يومية السائق]]*L3212</f>
        <v>0</v>
      </c>
      <c r="V3212" s="58">
        <f>U3212-Table4[[#This Row],[W/H  3%]]</f>
        <v>0</v>
      </c>
      <c r="W3212" s="66" t="str">
        <f>Table4[[#This Row],[اليوم]]&amp;Table4[[#This Row],[الشهر ]]&amp;Table4[[#This Row],[العام]]</f>
        <v/>
      </c>
      <c r="X3212" s="66" t="s">
        <v>304</v>
      </c>
    </row>
    <row r="3213" spans="1:24" x14ac:dyDescent="0.3">
      <c r="A3213" s="62"/>
      <c r="B3213" s="62"/>
      <c r="C3213" s="62"/>
      <c r="D3213" s="41" t="e">
        <f t="shared" si="135"/>
        <v>#N/A</v>
      </c>
      <c r="E3213" s="4"/>
      <c r="F3213" s="41" t="e">
        <f>VLOOKUP(E3213,mapping!C:J,2,FALSE)</f>
        <v>#N/A</v>
      </c>
      <c r="G3213" s="41">
        <f>IFERROR(VLOOKUP(F3213,mapping!$D$3:$J$200,2,FALSE),0)</f>
        <v>0</v>
      </c>
      <c r="H3213" s="41">
        <f>IFERROR(VLOOKUP(F3213,mapping!$D$3:$J$200,3,FALSE),0)</f>
        <v>0</v>
      </c>
      <c r="I3213" s="41">
        <f>IFERROR(VLOOKUP(F3213,mapping!$D$3:$J$200,4,FALSE),0)</f>
        <v>0</v>
      </c>
      <c r="J3213" s="41">
        <f>IFERROR(VLOOKUP(F3213,mapping!$D$3:$J$200,5,FALSE),0)</f>
        <v>0</v>
      </c>
      <c r="K3213" s="63">
        <f>IF(W3213=mapping!$N$1,IFERROR(VLOOKUP(Table4[[#This Row],[Column1]],mapping!A:L,11,FALSE),0),IF(W3213&gt;mapping!$N$1,IFERROR(VLOOKUP(Table4[[#This Row],[Column1]],mapping!A:L,11,FALSE),0),))</f>
        <v>0</v>
      </c>
      <c r="L3213" s="139"/>
      <c r="M3213" s="60">
        <f>IF(W3213=mapping!$N$1,IFERROR(VLOOKUP(Table4[[#This Row],[Column1]],mapping!A:L,12,FALSE),0),IF(W3213&gt;mapping!$N$1,IFERROR(VLOOKUP(Table4[[#This Row],[Column1]],mapping!A:L,12,FALSE),0),0))</f>
        <v>0</v>
      </c>
      <c r="N3213" s="58">
        <f>Table4[[#This Row],[ سعر اليومية ]]*3%*Table4[[#This Row],[عدد الدورات ]]</f>
        <v>0</v>
      </c>
      <c r="O3213" s="56">
        <f>Table4[[#This Row],[ سعر اليومية ]]*Table4[[#This Row],[عدد الدورات ]]-N3213</f>
        <v>0</v>
      </c>
      <c r="P3213" s="194"/>
      <c r="Q3213" s="194"/>
      <c r="R3213" s="194"/>
      <c r="S3213" s="58">
        <f>(Table4[[#This Row],[سعر يومية السائق]]*Table4[[#This Row],[عدد الدورات ]])-SUM(Table4[[#This Row],[سلف ]:[خصم ]])+Table4[[#This Row],[اضافي ]]</f>
        <v>0</v>
      </c>
      <c r="U3213" s="58">
        <f>Table4[[#This Row],[ سعر اليومية ]]*Table4[[#This Row],[عدد الدورات ]]-Table4[[#This Row],[سعر يومية السائق]]*L3213</f>
        <v>0</v>
      </c>
      <c r="V3213" s="58">
        <f>U3213-Table4[[#This Row],[W/H  3%]]</f>
        <v>0</v>
      </c>
      <c r="W3213" s="66" t="str">
        <f>Table4[[#This Row],[اليوم]]&amp;Table4[[#This Row],[الشهر ]]&amp;Table4[[#This Row],[العام]]</f>
        <v/>
      </c>
      <c r="X3213" s="66" t="s">
        <v>304</v>
      </c>
    </row>
    <row r="3214" spans="1:24" x14ac:dyDescent="0.3">
      <c r="A3214" s="62"/>
      <c r="B3214" s="62"/>
      <c r="C3214" s="62"/>
      <c r="D3214" s="41" t="e">
        <f t="shared" si="135"/>
        <v>#N/A</v>
      </c>
      <c r="E3214" s="4"/>
      <c r="F3214" s="41" t="e">
        <f>VLOOKUP(E3214,mapping!C:J,2,FALSE)</f>
        <v>#N/A</v>
      </c>
      <c r="G3214" s="41">
        <f>IFERROR(VLOOKUP(F3214,mapping!$D$3:$J$200,2,FALSE),0)</f>
        <v>0</v>
      </c>
      <c r="H3214" s="41">
        <f>IFERROR(VLOOKUP(F3214,mapping!$D$3:$J$200,3,FALSE),0)</f>
        <v>0</v>
      </c>
      <c r="I3214" s="41">
        <f>IFERROR(VLOOKUP(F3214,mapping!$D$3:$J$200,4,FALSE),0)</f>
        <v>0</v>
      </c>
      <c r="J3214" s="41">
        <f>IFERROR(VLOOKUP(F3214,mapping!$D$3:$J$200,5,FALSE),0)</f>
        <v>0</v>
      </c>
      <c r="K3214" s="63">
        <f>IF(W3214=mapping!$N$1,IFERROR(VLOOKUP(Table4[[#This Row],[Column1]],mapping!A:L,11,FALSE),0),IF(W3214&gt;mapping!$N$1,IFERROR(VLOOKUP(Table4[[#This Row],[Column1]],mapping!A:L,11,FALSE),0),))</f>
        <v>0</v>
      </c>
      <c r="L3214" s="139"/>
      <c r="M3214" s="60">
        <f>IF(W3214=mapping!$N$1,IFERROR(VLOOKUP(Table4[[#This Row],[Column1]],mapping!A:L,12,FALSE),0),IF(W3214&gt;mapping!$N$1,IFERROR(VLOOKUP(Table4[[#This Row],[Column1]],mapping!A:L,12,FALSE),0),0))</f>
        <v>0</v>
      </c>
      <c r="N3214" s="58">
        <f>Table4[[#This Row],[ سعر اليومية ]]*3%*Table4[[#This Row],[عدد الدورات ]]</f>
        <v>0</v>
      </c>
      <c r="O3214" s="56">
        <f>Table4[[#This Row],[ سعر اليومية ]]*Table4[[#This Row],[عدد الدورات ]]-N3214</f>
        <v>0</v>
      </c>
      <c r="P3214" s="194"/>
      <c r="Q3214" s="194"/>
      <c r="R3214" s="194"/>
      <c r="S3214" s="58">
        <f>(Table4[[#This Row],[سعر يومية السائق]]*Table4[[#This Row],[عدد الدورات ]])-SUM(Table4[[#This Row],[سلف ]:[خصم ]])+Table4[[#This Row],[اضافي ]]</f>
        <v>0</v>
      </c>
      <c r="U3214" s="58">
        <f>Table4[[#This Row],[ سعر اليومية ]]*Table4[[#This Row],[عدد الدورات ]]-Table4[[#This Row],[سعر يومية السائق]]*L3214</f>
        <v>0</v>
      </c>
      <c r="V3214" s="58">
        <f>U3214-Table4[[#This Row],[W/H  3%]]</f>
        <v>0</v>
      </c>
      <c r="W3214" s="66" t="str">
        <f>Table4[[#This Row],[اليوم]]&amp;Table4[[#This Row],[الشهر ]]&amp;Table4[[#This Row],[العام]]</f>
        <v/>
      </c>
      <c r="X3214" s="66" t="s">
        <v>304</v>
      </c>
    </row>
    <row r="3215" spans="1:24" x14ac:dyDescent="0.3">
      <c r="A3215" s="62"/>
      <c r="B3215" s="62"/>
      <c r="C3215" s="62"/>
      <c r="D3215" s="41" t="e">
        <f t="shared" si="135"/>
        <v>#N/A</v>
      </c>
      <c r="E3215" s="4"/>
      <c r="F3215" s="41" t="e">
        <f>VLOOKUP(E3215,mapping!C:J,2,FALSE)</f>
        <v>#N/A</v>
      </c>
      <c r="G3215" s="41">
        <f>IFERROR(VLOOKUP(F3215,mapping!$D$3:$J$200,2,FALSE),0)</f>
        <v>0</v>
      </c>
      <c r="H3215" s="41">
        <f>IFERROR(VLOOKUP(F3215,mapping!$D$3:$J$200,3,FALSE),0)</f>
        <v>0</v>
      </c>
      <c r="I3215" s="41">
        <f>IFERROR(VLOOKUP(F3215,mapping!$D$3:$J$200,4,FALSE),0)</f>
        <v>0</v>
      </c>
      <c r="J3215" s="41">
        <f>IFERROR(VLOOKUP(F3215,mapping!$D$3:$J$200,5,FALSE),0)</f>
        <v>0</v>
      </c>
      <c r="K3215" s="63">
        <f>IF(W3215=mapping!$N$1,IFERROR(VLOOKUP(Table4[[#This Row],[Column1]],mapping!A:L,11,FALSE),0),IF(W3215&gt;mapping!$N$1,IFERROR(VLOOKUP(Table4[[#This Row],[Column1]],mapping!A:L,11,FALSE),0),))</f>
        <v>0</v>
      </c>
      <c r="L3215" s="139"/>
      <c r="M3215" s="60">
        <f>IF(W3215=mapping!$N$1,IFERROR(VLOOKUP(Table4[[#This Row],[Column1]],mapping!A:L,12,FALSE),0),IF(W3215&gt;mapping!$N$1,IFERROR(VLOOKUP(Table4[[#This Row],[Column1]],mapping!A:L,12,FALSE),0),0))</f>
        <v>0</v>
      </c>
      <c r="N3215" s="58">
        <f>Table4[[#This Row],[ سعر اليومية ]]*3%*Table4[[#This Row],[عدد الدورات ]]</f>
        <v>0</v>
      </c>
      <c r="O3215" s="56">
        <f>Table4[[#This Row],[ سعر اليومية ]]*Table4[[#This Row],[عدد الدورات ]]-N3215</f>
        <v>0</v>
      </c>
      <c r="P3215" s="194"/>
      <c r="Q3215" s="194"/>
      <c r="R3215" s="194"/>
      <c r="S3215" s="58">
        <f>(Table4[[#This Row],[سعر يومية السائق]]*Table4[[#This Row],[عدد الدورات ]])-SUM(Table4[[#This Row],[سلف ]:[خصم ]])+Table4[[#This Row],[اضافي ]]</f>
        <v>0</v>
      </c>
      <c r="U3215" s="58">
        <f>Table4[[#This Row],[ سعر اليومية ]]*Table4[[#This Row],[عدد الدورات ]]-Table4[[#This Row],[سعر يومية السائق]]*L3215</f>
        <v>0</v>
      </c>
      <c r="V3215" s="58">
        <f>U3215-Table4[[#This Row],[W/H  3%]]</f>
        <v>0</v>
      </c>
      <c r="W3215" s="66" t="str">
        <f>Table4[[#This Row],[اليوم]]&amp;Table4[[#This Row],[الشهر ]]&amp;Table4[[#This Row],[العام]]</f>
        <v/>
      </c>
      <c r="X3215" s="66" t="s">
        <v>304</v>
      </c>
    </row>
    <row r="3216" spans="1:24" x14ac:dyDescent="0.3">
      <c r="A3216" s="62"/>
      <c r="B3216" s="62"/>
      <c r="C3216" s="62"/>
      <c r="D3216" s="41" t="e">
        <f t="shared" si="135"/>
        <v>#N/A</v>
      </c>
      <c r="E3216" s="4"/>
      <c r="F3216" s="41" t="e">
        <f>VLOOKUP(E3216,mapping!C:J,2,FALSE)</f>
        <v>#N/A</v>
      </c>
      <c r="G3216" s="41">
        <f>IFERROR(VLOOKUP(F3216,mapping!$D$3:$J$200,2,FALSE),0)</f>
        <v>0</v>
      </c>
      <c r="H3216" s="41">
        <f>IFERROR(VLOOKUP(F3216,mapping!$D$3:$J$200,3,FALSE),0)</f>
        <v>0</v>
      </c>
      <c r="I3216" s="41">
        <f>IFERROR(VLOOKUP(F3216,mapping!$D$3:$J$200,4,FALSE),0)</f>
        <v>0</v>
      </c>
      <c r="J3216" s="41">
        <f>IFERROR(VLOOKUP(F3216,mapping!$D$3:$J$200,5,FALSE),0)</f>
        <v>0</v>
      </c>
      <c r="K3216" s="63">
        <f>IF(W3216=mapping!$N$1,IFERROR(VLOOKUP(Table4[[#This Row],[Column1]],mapping!A:L,11,FALSE),0),IF(W3216&gt;mapping!$N$1,IFERROR(VLOOKUP(Table4[[#This Row],[Column1]],mapping!A:L,11,FALSE),0),))</f>
        <v>0</v>
      </c>
      <c r="L3216" s="139"/>
      <c r="M3216" s="60">
        <f>IF(W3216=mapping!$N$1,IFERROR(VLOOKUP(Table4[[#This Row],[Column1]],mapping!A:L,12,FALSE),0),IF(W3216&gt;mapping!$N$1,IFERROR(VLOOKUP(Table4[[#This Row],[Column1]],mapping!A:L,12,FALSE),0),0))</f>
        <v>0</v>
      </c>
      <c r="N3216" s="58">
        <f>Table4[[#This Row],[ سعر اليومية ]]*3%*Table4[[#This Row],[عدد الدورات ]]</f>
        <v>0</v>
      </c>
      <c r="O3216" s="56">
        <f>Table4[[#This Row],[ سعر اليومية ]]*Table4[[#This Row],[عدد الدورات ]]-N3216</f>
        <v>0</v>
      </c>
      <c r="P3216" s="194"/>
      <c r="Q3216" s="194"/>
      <c r="R3216" s="194"/>
      <c r="S3216" s="58">
        <f>(Table4[[#This Row],[سعر يومية السائق]]*Table4[[#This Row],[عدد الدورات ]])-SUM(Table4[[#This Row],[سلف ]:[خصم ]])+Table4[[#This Row],[اضافي ]]</f>
        <v>0</v>
      </c>
      <c r="U3216" s="58">
        <f>Table4[[#This Row],[ سعر اليومية ]]*Table4[[#This Row],[عدد الدورات ]]-Table4[[#This Row],[سعر يومية السائق]]*L3216</f>
        <v>0</v>
      </c>
      <c r="V3216" s="58">
        <f>U3216-Table4[[#This Row],[W/H  3%]]</f>
        <v>0</v>
      </c>
      <c r="W3216" s="66" t="str">
        <f>Table4[[#This Row],[اليوم]]&amp;Table4[[#This Row],[الشهر ]]&amp;Table4[[#This Row],[العام]]</f>
        <v/>
      </c>
      <c r="X3216" s="66" t="s">
        <v>304</v>
      </c>
    </row>
    <row r="3217" spans="1:24" x14ac:dyDescent="0.3">
      <c r="A3217" s="62"/>
      <c r="B3217" s="62"/>
      <c r="C3217" s="62"/>
      <c r="D3217" s="41" t="e">
        <f t="shared" si="135"/>
        <v>#N/A</v>
      </c>
      <c r="E3217" s="4"/>
      <c r="F3217" s="41" t="e">
        <f>VLOOKUP(E3217,mapping!C:J,2,FALSE)</f>
        <v>#N/A</v>
      </c>
      <c r="G3217" s="41">
        <f>IFERROR(VLOOKUP(F3217,mapping!$D$3:$J$200,2,FALSE),0)</f>
        <v>0</v>
      </c>
      <c r="H3217" s="41">
        <f>IFERROR(VLOOKUP(F3217,mapping!$D$3:$J$200,3,FALSE),0)</f>
        <v>0</v>
      </c>
      <c r="I3217" s="41">
        <f>IFERROR(VLOOKUP(F3217,mapping!$D$3:$J$200,4,FALSE),0)</f>
        <v>0</v>
      </c>
      <c r="J3217" s="41">
        <f>IFERROR(VLOOKUP(F3217,mapping!$D$3:$J$200,5,FALSE),0)</f>
        <v>0</v>
      </c>
      <c r="K3217" s="63">
        <f>IF(W3217=mapping!$N$1,IFERROR(VLOOKUP(Table4[[#This Row],[Column1]],mapping!A:L,11,FALSE),0),IF(W3217&gt;mapping!$N$1,IFERROR(VLOOKUP(Table4[[#This Row],[Column1]],mapping!A:L,11,FALSE),0),))</f>
        <v>0</v>
      </c>
      <c r="L3217" s="139"/>
      <c r="M3217" s="60">
        <f>IF(W3217=mapping!$N$1,IFERROR(VLOOKUP(Table4[[#This Row],[Column1]],mapping!A:L,12,FALSE),0),IF(W3217&gt;mapping!$N$1,IFERROR(VLOOKUP(Table4[[#This Row],[Column1]],mapping!A:L,12,FALSE),0),0))</f>
        <v>0</v>
      </c>
      <c r="N3217" s="58">
        <f>Table4[[#This Row],[ سعر اليومية ]]*3%*Table4[[#This Row],[عدد الدورات ]]</f>
        <v>0</v>
      </c>
      <c r="O3217" s="56">
        <f>Table4[[#This Row],[ سعر اليومية ]]*Table4[[#This Row],[عدد الدورات ]]-N3217</f>
        <v>0</v>
      </c>
      <c r="P3217" s="194"/>
      <c r="Q3217" s="194"/>
      <c r="R3217" s="194"/>
      <c r="S3217" s="58">
        <f>(Table4[[#This Row],[سعر يومية السائق]]*Table4[[#This Row],[عدد الدورات ]])-SUM(Table4[[#This Row],[سلف ]:[خصم ]])+Table4[[#This Row],[اضافي ]]</f>
        <v>0</v>
      </c>
      <c r="U3217" s="58">
        <f>Table4[[#This Row],[ سعر اليومية ]]*Table4[[#This Row],[عدد الدورات ]]-Table4[[#This Row],[سعر يومية السائق]]*L3217</f>
        <v>0</v>
      </c>
      <c r="V3217" s="58">
        <f>U3217-Table4[[#This Row],[W/H  3%]]</f>
        <v>0</v>
      </c>
      <c r="W3217" s="66" t="str">
        <f>Table4[[#This Row],[اليوم]]&amp;Table4[[#This Row],[الشهر ]]&amp;Table4[[#This Row],[العام]]</f>
        <v/>
      </c>
      <c r="X3217" s="66" t="s">
        <v>304</v>
      </c>
    </row>
    <row r="3218" spans="1:24" x14ac:dyDescent="0.3">
      <c r="A3218" s="62"/>
      <c r="B3218" s="62"/>
      <c r="C3218" s="62"/>
      <c r="D3218" s="41" t="e">
        <f t="shared" si="135"/>
        <v>#N/A</v>
      </c>
      <c r="E3218" s="4"/>
      <c r="F3218" s="41" t="e">
        <f>VLOOKUP(E3218,mapping!C:J,2,FALSE)</f>
        <v>#N/A</v>
      </c>
      <c r="G3218" s="41">
        <f>IFERROR(VLOOKUP(F3218,mapping!$D$3:$J$200,2,FALSE),0)</f>
        <v>0</v>
      </c>
      <c r="H3218" s="41">
        <f>IFERROR(VLOOKUP(F3218,mapping!$D$3:$J$200,3,FALSE),0)</f>
        <v>0</v>
      </c>
      <c r="I3218" s="41">
        <f>IFERROR(VLOOKUP(F3218,mapping!$D$3:$J$200,4,FALSE),0)</f>
        <v>0</v>
      </c>
      <c r="J3218" s="41">
        <f>IFERROR(VLOOKUP(F3218,mapping!$D$3:$J$200,5,FALSE),0)</f>
        <v>0</v>
      </c>
      <c r="K3218" s="63">
        <f>IF(W3218=mapping!$N$1,IFERROR(VLOOKUP(Table4[[#This Row],[Column1]],mapping!A:L,11,FALSE),0),IF(W3218&gt;mapping!$N$1,IFERROR(VLOOKUP(Table4[[#This Row],[Column1]],mapping!A:L,11,FALSE),0),))</f>
        <v>0</v>
      </c>
      <c r="L3218" s="139"/>
      <c r="M3218" s="60">
        <f>IF(W3218=mapping!$N$1,IFERROR(VLOOKUP(Table4[[#This Row],[Column1]],mapping!A:L,12,FALSE),0),IF(W3218&gt;mapping!$N$1,IFERROR(VLOOKUP(Table4[[#This Row],[Column1]],mapping!A:L,12,FALSE),0),0))</f>
        <v>0</v>
      </c>
      <c r="N3218" s="58">
        <f>Table4[[#This Row],[ سعر اليومية ]]*3%*Table4[[#This Row],[عدد الدورات ]]</f>
        <v>0</v>
      </c>
      <c r="O3218" s="56">
        <f>Table4[[#This Row],[ سعر اليومية ]]*Table4[[#This Row],[عدد الدورات ]]-N3218</f>
        <v>0</v>
      </c>
      <c r="P3218" s="194"/>
      <c r="Q3218" s="194"/>
      <c r="R3218" s="194"/>
      <c r="S3218" s="58">
        <f>(Table4[[#This Row],[سعر يومية السائق]]*Table4[[#This Row],[عدد الدورات ]])-SUM(Table4[[#This Row],[سلف ]:[خصم ]])+Table4[[#This Row],[اضافي ]]</f>
        <v>0</v>
      </c>
      <c r="U3218" s="58">
        <f>Table4[[#This Row],[ سعر اليومية ]]*Table4[[#This Row],[عدد الدورات ]]-Table4[[#This Row],[سعر يومية السائق]]*L3218</f>
        <v>0</v>
      </c>
      <c r="V3218" s="58">
        <f>U3218-Table4[[#This Row],[W/H  3%]]</f>
        <v>0</v>
      </c>
      <c r="W3218" s="66" t="str">
        <f>Table4[[#This Row],[اليوم]]&amp;Table4[[#This Row],[الشهر ]]&amp;Table4[[#This Row],[العام]]</f>
        <v/>
      </c>
      <c r="X3218" s="66" t="s">
        <v>304</v>
      </c>
    </row>
    <row r="3219" spans="1:24" x14ac:dyDescent="0.3">
      <c r="A3219" s="62"/>
      <c r="B3219" s="62"/>
      <c r="C3219" s="62"/>
      <c r="D3219" s="41" t="e">
        <f t="shared" si="135"/>
        <v>#N/A</v>
      </c>
      <c r="E3219" s="4"/>
      <c r="F3219" s="41" t="e">
        <f>VLOOKUP(E3219,mapping!C:J,2,FALSE)</f>
        <v>#N/A</v>
      </c>
      <c r="G3219" s="41">
        <f>IFERROR(VLOOKUP(F3219,mapping!$D$3:$J$200,2,FALSE),0)</f>
        <v>0</v>
      </c>
      <c r="H3219" s="41">
        <f>IFERROR(VLOOKUP(F3219,mapping!$D$3:$J$200,3,FALSE),0)</f>
        <v>0</v>
      </c>
      <c r="I3219" s="41">
        <f>IFERROR(VLOOKUP(F3219,mapping!$D$3:$J$200,4,FALSE),0)</f>
        <v>0</v>
      </c>
      <c r="J3219" s="41">
        <f>IFERROR(VLOOKUP(F3219,mapping!$D$3:$J$200,5,FALSE),0)</f>
        <v>0</v>
      </c>
      <c r="K3219" s="63">
        <f>IF(W3219=mapping!$N$1,IFERROR(VLOOKUP(Table4[[#This Row],[Column1]],mapping!A:L,11,FALSE),0),IF(W3219&gt;mapping!$N$1,IFERROR(VLOOKUP(Table4[[#This Row],[Column1]],mapping!A:L,11,FALSE),0),))</f>
        <v>0</v>
      </c>
      <c r="L3219" s="139"/>
      <c r="M3219" s="60">
        <f>IF(W3219=mapping!$N$1,IFERROR(VLOOKUP(Table4[[#This Row],[Column1]],mapping!A:L,12,FALSE),0),IF(W3219&gt;mapping!$N$1,IFERROR(VLOOKUP(Table4[[#This Row],[Column1]],mapping!A:L,12,FALSE),0),0))</f>
        <v>0</v>
      </c>
      <c r="N3219" s="58">
        <f>Table4[[#This Row],[ سعر اليومية ]]*3%*Table4[[#This Row],[عدد الدورات ]]</f>
        <v>0</v>
      </c>
      <c r="O3219" s="56">
        <f>Table4[[#This Row],[ سعر اليومية ]]*Table4[[#This Row],[عدد الدورات ]]-N3219</f>
        <v>0</v>
      </c>
      <c r="P3219" s="194"/>
      <c r="Q3219" s="194"/>
      <c r="R3219" s="194"/>
      <c r="S3219" s="58">
        <f>(Table4[[#This Row],[سعر يومية السائق]]*Table4[[#This Row],[عدد الدورات ]])-SUM(Table4[[#This Row],[سلف ]:[خصم ]])+Table4[[#This Row],[اضافي ]]</f>
        <v>0</v>
      </c>
      <c r="U3219" s="58">
        <f>Table4[[#This Row],[ سعر اليومية ]]*Table4[[#This Row],[عدد الدورات ]]-Table4[[#This Row],[سعر يومية السائق]]*L3219</f>
        <v>0</v>
      </c>
      <c r="V3219" s="58">
        <f>U3219-Table4[[#This Row],[W/H  3%]]</f>
        <v>0</v>
      </c>
      <c r="W3219" s="66" t="str">
        <f>Table4[[#This Row],[اليوم]]&amp;Table4[[#This Row],[الشهر ]]&amp;Table4[[#This Row],[العام]]</f>
        <v/>
      </c>
      <c r="X3219" s="66" t="s">
        <v>304</v>
      </c>
    </row>
    <row r="3220" spans="1:24" x14ac:dyDescent="0.3">
      <c r="A3220" s="62"/>
      <c r="B3220" s="62"/>
      <c r="C3220" s="62"/>
      <c r="D3220" s="41" t="e">
        <f t="shared" si="135"/>
        <v>#N/A</v>
      </c>
      <c r="E3220" s="4"/>
      <c r="F3220" s="41" t="e">
        <f>VLOOKUP(E3220,mapping!C:J,2,FALSE)</f>
        <v>#N/A</v>
      </c>
      <c r="G3220" s="41">
        <f>IFERROR(VLOOKUP(F3220,mapping!$D$3:$J$200,2,FALSE),0)</f>
        <v>0</v>
      </c>
      <c r="H3220" s="41">
        <f>IFERROR(VLOOKUP(F3220,mapping!$D$3:$J$200,3,FALSE),0)</f>
        <v>0</v>
      </c>
      <c r="I3220" s="41">
        <f>IFERROR(VLOOKUP(F3220,mapping!$D$3:$J$200,4,FALSE),0)</f>
        <v>0</v>
      </c>
      <c r="J3220" s="41">
        <f>IFERROR(VLOOKUP(F3220,mapping!$D$3:$J$200,5,FALSE),0)</f>
        <v>0</v>
      </c>
      <c r="K3220" s="63">
        <f>IF(W3220=mapping!$N$1,IFERROR(VLOOKUP(Table4[[#This Row],[Column1]],mapping!A:L,11,FALSE),0),IF(W3220&gt;mapping!$N$1,IFERROR(VLOOKUP(Table4[[#This Row],[Column1]],mapping!A:L,11,FALSE),0),))</f>
        <v>0</v>
      </c>
      <c r="L3220" s="139"/>
      <c r="M3220" s="60">
        <f>IF(W3220=mapping!$N$1,IFERROR(VLOOKUP(Table4[[#This Row],[Column1]],mapping!A:L,12,FALSE),0),IF(W3220&gt;mapping!$N$1,IFERROR(VLOOKUP(Table4[[#This Row],[Column1]],mapping!A:L,12,FALSE),0),0))</f>
        <v>0</v>
      </c>
      <c r="N3220" s="58">
        <f>Table4[[#This Row],[ سعر اليومية ]]*3%*Table4[[#This Row],[عدد الدورات ]]</f>
        <v>0</v>
      </c>
      <c r="O3220" s="56">
        <f>Table4[[#This Row],[ سعر اليومية ]]*Table4[[#This Row],[عدد الدورات ]]-N3220</f>
        <v>0</v>
      </c>
      <c r="P3220" s="194"/>
      <c r="Q3220" s="194"/>
      <c r="R3220" s="194"/>
      <c r="S3220" s="58">
        <f>(Table4[[#This Row],[سعر يومية السائق]]*Table4[[#This Row],[عدد الدورات ]])-SUM(Table4[[#This Row],[سلف ]:[خصم ]])+Table4[[#This Row],[اضافي ]]</f>
        <v>0</v>
      </c>
      <c r="U3220" s="58">
        <f>Table4[[#This Row],[ سعر اليومية ]]*Table4[[#This Row],[عدد الدورات ]]-Table4[[#This Row],[سعر يومية السائق]]*L3220</f>
        <v>0</v>
      </c>
      <c r="V3220" s="58">
        <f>U3220-Table4[[#This Row],[W/H  3%]]</f>
        <v>0</v>
      </c>
      <c r="W3220" s="66" t="str">
        <f>Table4[[#This Row],[اليوم]]&amp;Table4[[#This Row],[الشهر ]]&amp;Table4[[#This Row],[العام]]</f>
        <v/>
      </c>
      <c r="X3220" s="66" t="s">
        <v>304</v>
      </c>
    </row>
    <row r="3221" spans="1:24" x14ac:dyDescent="0.3">
      <c r="A3221" s="62"/>
      <c r="B3221" s="62"/>
      <c r="C3221" s="62"/>
      <c r="D3221" s="41" t="e">
        <f t="shared" si="135"/>
        <v>#N/A</v>
      </c>
      <c r="E3221" s="4"/>
      <c r="F3221" s="41" t="e">
        <f>VLOOKUP(E3221,mapping!C:J,2,FALSE)</f>
        <v>#N/A</v>
      </c>
      <c r="G3221" s="41">
        <f>IFERROR(VLOOKUP(F3221,mapping!$D$3:$J$200,2,FALSE),0)</f>
        <v>0</v>
      </c>
      <c r="H3221" s="41">
        <f>IFERROR(VLOOKUP(F3221,mapping!$D$3:$J$200,3,FALSE),0)</f>
        <v>0</v>
      </c>
      <c r="I3221" s="41">
        <f>IFERROR(VLOOKUP(F3221,mapping!$D$3:$J$200,4,FALSE),0)</f>
        <v>0</v>
      </c>
      <c r="J3221" s="41">
        <f>IFERROR(VLOOKUP(F3221,mapping!$D$3:$J$200,5,FALSE),0)</f>
        <v>0</v>
      </c>
      <c r="K3221" s="63">
        <f>IF(W3221=mapping!$N$1,IFERROR(VLOOKUP(Table4[[#This Row],[Column1]],mapping!A:L,11,FALSE),0),IF(W3221&gt;mapping!$N$1,IFERROR(VLOOKUP(Table4[[#This Row],[Column1]],mapping!A:L,11,FALSE),0),))</f>
        <v>0</v>
      </c>
      <c r="L3221" s="139"/>
      <c r="M3221" s="60">
        <f>IF(W3221=mapping!$N$1,IFERROR(VLOOKUP(Table4[[#This Row],[Column1]],mapping!A:L,12,FALSE),0),IF(W3221&gt;mapping!$N$1,IFERROR(VLOOKUP(Table4[[#This Row],[Column1]],mapping!A:L,12,FALSE),0),0))</f>
        <v>0</v>
      </c>
      <c r="N3221" s="58">
        <f>Table4[[#This Row],[ سعر اليومية ]]*3%*Table4[[#This Row],[عدد الدورات ]]</f>
        <v>0</v>
      </c>
      <c r="O3221" s="56">
        <f>Table4[[#This Row],[ سعر اليومية ]]*Table4[[#This Row],[عدد الدورات ]]-N3221</f>
        <v>0</v>
      </c>
      <c r="P3221" s="194"/>
      <c r="Q3221" s="194"/>
      <c r="R3221" s="194"/>
      <c r="S3221" s="58">
        <f>(Table4[[#This Row],[سعر يومية السائق]]*Table4[[#This Row],[عدد الدورات ]])-SUM(Table4[[#This Row],[سلف ]:[خصم ]])+Table4[[#This Row],[اضافي ]]</f>
        <v>0</v>
      </c>
      <c r="U3221" s="58">
        <f>Table4[[#This Row],[ سعر اليومية ]]*Table4[[#This Row],[عدد الدورات ]]-Table4[[#This Row],[سعر يومية السائق]]*L3221</f>
        <v>0</v>
      </c>
      <c r="V3221" s="58">
        <f>U3221-Table4[[#This Row],[W/H  3%]]</f>
        <v>0</v>
      </c>
      <c r="W3221" s="66" t="str">
        <f>Table4[[#This Row],[اليوم]]&amp;Table4[[#This Row],[الشهر ]]&amp;Table4[[#This Row],[العام]]</f>
        <v/>
      </c>
      <c r="X3221" s="66" t="s">
        <v>304</v>
      </c>
    </row>
    <row r="3222" spans="1:24" x14ac:dyDescent="0.3">
      <c r="A3222" s="62"/>
      <c r="B3222" s="62"/>
      <c r="C3222" s="62"/>
      <c r="D3222" s="41" t="e">
        <f t="shared" si="135"/>
        <v>#N/A</v>
      </c>
      <c r="E3222" s="4"/>
      <c r="F3222" s="41" t="e">
        <f>VLOOKUP(E3222,mapping!C:J,2,FALSE)</f>
        <v>#N/A</v>
      </c>
      <c r="G3222" s="41">
        <f>IFERROR(VLOOKUP(F3222,mapping!$D$3:$J$200,2,FALSE),0)</f>
        <v>0</v>
      </c>
      <c r="H3222" s="41">
        <f>IFERROR(VLOOKUP(F3222,mapping!$D$3:$J$200,3,FALSE),0)</f>
        <v>0</v>
      </c>
      <c r="I3222" s="41">
        <f>IFERROR(VLOOKUP(F3222,mapping!$D$3:$J$200,4,FALSE),0)</f>
        <v>0</v>
      </c>
      <c r="J3222" s="41">
        <f>IFERROR(VLOOKUP(F3222,mapping!$D$3:$J$200,5,FALSE),0)</f>
        <v>0</v>
      </c>
      <c r="K3222" s="63">
        <f>IF(W3222=mapping!$N$1,IFERROR(VLOOKUP(Table4[[#This Row],[Column1]],mapping!A:L,11,FALSE),0),IF(W3222&gt;mapping!$N$1,IFERROR(VLOOKUP(Table4[[#This Row],[Column1]],mapping!A:L,11,FALSE),0),))</f>
        <v>0</v>
      </c>
      <c r="L3222" s="139"/>
      <c r="M3222" s="60">
        <f>IF(W3222=mapping!$N$1,IFERROR(VLOOKUP(Table4[[#This Row],[Column1]],mapping!A:L,12,FALSE),0),IF(W3222&gt;mapping!$N$1,IFERROR(VLOOKUP(Table4[[#This Row],[Column1]],mapping!A:L,12,FALSE),0),0))</f>
        <v>0</v>
      </c>
      <c r="N3222" s="58">
        <f>Table4[[#This Row],[ سعر اليومية ]]*3%*Table4[[#This Row],[عدد الدورات ]]</f>
        <v>0</v>
      </c>
      <c r="O3222" s="56">
        <f>Table4[[#This Row],[ سعر اليومية ]]*Table4[[#This Row],[عدد الدورات ]]-N3222</f>
        <v>0</v>
      </c>
      <c r="P3222" s="194"/>
      <c r="Q3222" s="194"/>
      <c r="R3222" s="194"/>
      <c r="S3222" s="58">
        <f>(Table4[[#This Row],[سعر يومية السائق]]*Table4[[#This Row],[عدد الدورات ]])-SUM(Table4[[#This Row],[سلف ]:[خصم ]])+Table4[[#This Row],[اضافي ]]</f>
        <v>0</v>
      </c>
      <c r="U3222" s="58">
        <f>Table4[[#This Row],[ سعر اليومية ]]*Table4[[#This Row],[عدد الدورات ]]-Table4[[#This Row],[سعر يومية السائق]]*L3222</f>
        <v>0</v>
      </c>
      <c r="V3222" s="58">
        <f>U3222-Table4[[#This Row],[W/H  3%]]</f>
        <v>0</v>
      </c>
      <c r="W3222" s="66" t="str">
        <f>Table4[[#This Row],[اليوم]]&amp;Table4[[#This Row],[الشهر ]]&amp;Table4[[#This Row],[العام]]</f>
        <v/>
      </c>
      <c r="X3222" s="66" t="s">
        <v>304</v>
      </c>
    </row>
    <row r="3223" spans="1:24" x14ac:dyDescent="0.3">
      <c r="A3223" s="62"/>
      <c r="B3223" s="62"/>
      <c r="C3223" s="62"/>
      <c r="D3223" s="41" t="e">
        <f t="shared" si="135"/>
        <v>#N/A</v>
      </c>
      <c r="E3223" s="4"/>
      <c r="F3223" s="41" t="e">
        <f>VLOOKUP(E3223,mapping!C:J,2,FALSE)</f>
        <v>#N/A</v>
      </c>
      <c r="G3223" s="41">
        <f>IFERROR(VLOOKUP(F3223,mapping!$D$3:$J$200,2,FALSE),0)</f>
        <v>0</v>
      </c>
      <c r="H3223" s="41">
        <f>IFERROR(VLOOKUP(F3223,mapping!$D$3:$J$200,3,FALSE),0)</f>
        <v>0</v>
      </c>
      <c r="I3223" s="41">
        <f>IFERROR(VLOOKUP(F3223,mapping!$D$3:$J$200,4,FALSE),0)</f>
        <v>0</v>
      </c>
      <c r="J3223" s="41">
        <f>IFERROR(VLOOKUP(F3223,mapping!$D$3:$J$200,5,FALSE),0)</f>
        <v>0</v>
      </c>
      <c r="K3223" s="63">
        <f>IF(W3223=mapping!$N$1,IFERROR(VLOOKUP(Table4[[#This Row],[Column1]],mapping!A:L,11,FALSE),0),IF(W3223&gt;mapping!$N$1,IFERROR(VLOOKUP(Table4[[#This Row],[Column1]],mapping!A:L,11,FALSE),0),))</f>
        <v>0</v>
      </c>
      <c r="L3223" s="139"/>
      <c r="M3223" s="60">
        <f>IF(W3223=mapping!$N$1,IFERROR(VLOOKUP(Table4[[#This Row],[Column1]],mapping!A:L,12,FALSE),0),IF(W3223&gt;mapping!$N$1,IFERROR(VLOOKUP(Table4[[#This Row],[Column1]],mapping!A:L,12,FALSE),0),0))</f>
        <v>0</v>
      </c>
      <c r="N3223" s="58">
        <f>Table4[[#This Row],[ سعر اليومية ]]*3%*Table4[[#This Row],[عدد الدورات ]]</f>
        <v>0</v>
      </c>
      <c r="O3223" s="56">
        <f>Table4[[#This Row],[ سعر اليومية ]]*Table4[[#This Row],[عدد الدورات ]]-N3223</f>
        <v>0</v>
      </c>
      <c r="P3223" s="194"/>
      <c r="Q3223" s="194"/>
      <c r="R3223" s="194"/>
      <c r="S3223" s="58">
        <f>(Table4[[#This Row],[سعر يومية السائق]]*Table4[[#This Row],[عدد الدورات ]])-SUM(Table4[[#This Row],[سلف ]:[خصم ]])+Table4[[#This Row],[اضافي ]]</f>
        <v>0</v>
      </c>
      <c r="U3223" s="58">
        <f>Table4[[#This Row],[ سعر اليومية ]]*Table4[[#This Row],[عدد الدورات ]]-Table4[[#This Row],[سعر يومية السائق]]*L3223</f>
        <v>0</v>
      </c>
      <c r="V3223" s="58">
        <f>U3223-Table4[[#This Row],[W/H  3%]]</f>
        <v>0</v>
      </c>
      <c r="W3223" s="66" t="str">
        <f>Table4[[#This Row],[اليوم]]&amp;Table4[[#This Row],[الشهر ]]&amp;Table4[[#This Row],[العام]]</f>
        <v/>
      </c>
      <c r="X3223" s="66" t="s">
        <v>304</v>
      </c>
    </row>
    <row r="3224" spans="1:24" x14ac:dyDescent="0.3">
      <c r="A3224" s="62"/>
      <c r="B3224" s="62"/>
      <c r="C3224" s="62"/>
      <c r="D3224" s="41" t="e">
        <f t="shared" si="135"/>
        <v>#N/A</v>
      </c>
      <c r="E3224" s="4"/>
      <c r="F3224" s="41" t="e">
        <f>VLOOKUP(E3224,mapping!C:J,2,FALSE)</f>
        <v>#N/A</v>
      </c>
      <c r="G3224" s="41">
        <f>IFERROR(VLOOKUP(F3224,mapping!$D$3:$J$200,2,FALSE),0)</f>
        <v>0</v>
      </c>
      <c r="H3224" s="41">
        <f>IFERROR(VLOOKUP(F3224,mapping!$D$3:$J$200,3,FALSE),0)</f>
        <v>0</v>
      </c>
      <c r="I3224" s="41">
        <f>IFERROR(VLOOKUP(F3224,mapping!$D$3:$J$200,4,FALSE),0)</f>
        <v>0</v>
      </c>
      <c r="J3224" s="41">
        <f>IFERROR(VLOOKUP(F3224,mapping!$D$3:$J$200,5,FALSE),0)</f>
        <v>0</v>
      </c>
      <c r="K3224" s="63">
        <f>IF(W3224=mapping!$N$1,IFERROR(VLOOKUP(Table4[[#This Row],[Column1]],mapping!A:L,11,FALSE),0),IF(W3224&gt;mapping!$N$1,IFERROR(VLOOKUP(Table4[[#This Row],[Column1]],mapping!A:L,11,FALSE),0),))</f>
        <v>0</v>
      </c>
      <c r="L3224" s="139"/>
      <c r="M3224" s="60">
        <f>IF(W3224=mapping!$N$1,IFERROR(VLOOKUP(Table4[[#This Row],[Column1]],mapping!A:L,12,FALSE),0),IF(W3224&gt;mapping!$N$1,IFERROR(VLOOKUP(Table4[[#This Row],[Column1]],mapping!A:L,12,FALSE),0),0))</f>
        <v>0</v>
      </c>
      <c r="N3224" s="58">
        <f>Table4[[#This Row],[ سعر اليومية ]]*3%*Table4[[#This Row],[عدد الدورات ]]</f>
        <v>0</v>
      </c>
      <c r="O3224" s="56">
        <f>Table4[[#This Row],[ سعر اليومية ]]*Table4[[#This Row],[عدد الدورات ]]-N3224</f>
        <v>0</v>
      </c>
      <c r="P3224" s="194"/>
      <c r="Q3224" s="194"/>
      <c r="R3224" s="194"/>
      <c r="S3224" s="58">
        <f>(Table4[[#This Row],[سعر يومية السائق]]*Table4[[#This Row],[عدد الدورات ]])-SUM(Table4[[#This Row],[سلف ]:[خصم ]])+Table4[[#This Row],[اضافي ]]</f>
        <v>0</v>
      </c>
      <c r="U3224" s="58">
        <f>Table4[[#This Row],[ سعر اليومية ]]*Table4[[#This Row],[عدد الدورات ]]-Table4[[#This Row],[سعر يومية السائق]]*L3224</f>
        <v>0</v>
      </c>
      <c r="V3224" s="58">
        <f>U3224-Table4[[#This Row],[W/H  3%]]</f>
        <v>0</v>
      </c>
      <c r="W3224" s="66" t="str">
        <f>Table4[[#This Row],[اليوم]]&amp;Table4[[#This Row],[الشهر ]]&amp;Table4[[#This Row],[العام]]</f>
        <v/>
      </c>
      <c r="X3224" s="66" t="s">
        <v>304</v>
      </c>
    </row>
    <row r="3225" spans="1:24" x14ac:dyDescent="0.3">
      <c r="A3225" s="62"/>
      <c r="B3225" s="62"/>
      <c r="C3225" s="62"/>
      <c r="D3225" s="41" t="e">
        <f t="shared" si="135"/>
        <v>#N/A</v>
      </c>
      <c r="E3225" s="4"/>
      <c r="F3225" s="41" t="e">
        <f>VLOOKUP(E3225,mapping!C:J,2,FALSE)</f>
        <v>#N/A</v>
      </c>
      <c r="G3225" s="41">
        <f>IFERROR(VLOOKUP(F3225,mapping!$D$3:$J$200,2,FALSE),0)</f>
        <v>0</v>
      </c>
      <c r="H3225" s="41">
        <f>IFERROR(VLOOKUP(F3225,mapping!$D$3:$J$200,3,FALSE),0)</f>
        <v>0</v>
      </c>
      <c r="I3225" s="41">
        <f>IFERROR(VLOOKUP(F3225,mapping!$D$3:$J$200,4,FALSE),0)</f>
        <v>0</v>
      </c>
      <c r="J3225" s="41">
        <f>IFERROR(VLOOKUP(F3225,mapping!$D$3:$J$200,5,FALSE),0)</f>
        <v>0</v>
      </c>
      <c r="K3225" s="63">
        <f>IF(W3225=mapping!$N$1,IFERROR(VLOOKUP(Table4[[#This Row],[Column1]],mapping!A:L,11,FALSE),0),IF(W3225&gt;mapping!$N$1,IFERROR(VLOOKUP(Table4[[#This Row],[Column1]],mapping!A:L,11,FALSE),0),))</f>
        <v>0</v>
      </c>
      <c r="L3225" s="139"/>
      <c r="M3225" s="60">
        <f>IF(W3225=mapping!$N$1,IFERROR(VLOOKUP(Table4[[#This Row],[Column1]],mapping!A:L,12,FALSE),0),IF(W3225&gt;mapping!$N$1,IFERROR(VLOOKUP(Table4[[#This Row],[Column1]],mapping!A:L,12,FALSE),0),0))</f>
        <v>0</v>
      </c>
      <c r="N3225" s="58">
        <f>Table4[[#This Row],[ سعر اليومية ]]*3%*Table4[[#This Row],[عدد الدورات ]]</f>
        <v>0</v>
      </c>
      <c r="O3225" s="56">
        <f>Table4[[#This Row],[ سعر اليومية ]]*Table4[[#This Row],[عدد الدورات ]]-N3225</f>
        <v>0</v>
      </c>
      <c r="P3225" s="194"/>
      <c r="Q3225" s="194"/>
      <c r="R3225" s="194"/>
      <c r="S3225" s="58">
        <f>(Table4[[#This Row],[سعر يومية السائق]]*Table4[[#This Row],[عدد الدورات ]])-SUM(Table4[[#This Row],[سلف ]:[خصم ]])+Table4[[#This Row],[اضافي ]]</f>
        <v>0</v>
      </c>
      <c r="U3225" s="58">
        <f>Table4[[#This Row],[ سعر اليومية ]]*Table4[[#This Row],[عدد الدورات ]]-Table4[[#This Row],[سعر يومية السائق]]*L3225</f>
        <v>0</v>
      </c>
      <c r="V3225" s="58">
        <f>U3225-Table4[[#This Row],[W/H  3%]]</f>
        <v>0</v>
      </c>
      <c r="W3225" s="66" t="str">
        <f>Table4[[#This Row],[اليوم]]&amp;Table4[[#This Row],[الشهر ]]&amp;Table4[[#This Row],[العام]]</f>
        <v/>
      </c>
      <c r="X3225" s="66" t="s">
        <v>304</v>
      </c>
    </row>
    <row r="3226" spans="1:24" x14ac:dyDescent="0.3">
      <c r="E3226" s="41">
        <v>4001</v>
      </c>
    </row>
  </sheetData>
  <phoneticPr fontId="2"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33426DD-5B6F-4C1A-BFED-ECD380EB415B}">
          <x14:formula1>
            <xm:f>mapping!$C:$C</xm:f>
          </x14:formula1>
          <xm:sqref>E2245:E1048576 E1:E2244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111"/>
  <dimension ref="A1:K62"/>
  <sheetViews>
    <sheetView showGridLines="0" rightToLeft="1" zoomScale="75" zoomScaleNormal="75" workbookViewId="0">
      <selection activeCell="H20" sqref="H20"/>
    </sheetView>
  </sheetViews>
  <sheetFormatPr defaultRowHeight="14" x14ac:dyDescent="0.3"/>
  <cols>
    <col min="1" max="1" width="19.75" style="4" bestFit="1" customWidth="1"/>
    <col min="2" max="2" width="17.4140625" style="4" bestFit="1" customWidth="1"/>
    <col min="3" max="3" width="17.5" style="169" customWidth="1"/>
    <col min="4" max="4" width="17.83203125" style="170" customWidth="1"/>
    <col min="5" max="5" width="9.83203125" style="4" customWidth="1"/>
    <col min="6" max="6" width="9.4140625" style="4" bestFit="1" customWidth="1"/>
    <col min="7" max="7" width="8.4140625" style="50" bestFit="1" customWidth="1"/>
    <col min="8" max="8" width="9.4140625" style="50" bestFit="1" customWidth="1"/>
    <col min="9" max="9" width="12" style="50" bestFit="1" customWidth="1"/>
    <col min="10" max="10" width="13.08203125" style="50" bestFit="1" customWidth="1"/>
    <col min="11" max="11" width="10.33203125" bestFit="1" customWidth="1"/>
    <col min="12" max="13" width="14" bestFit="1" customWidth="1"/>
    <col min="14" max="14" width="13.4140625" bestFit="1" customWidth="1"/>
    <col min="15" max="15" width="13.83203125" bestFit="1" customWidth="1"/>
    <col min="16" max="16" width="10.6640625" bestFit="1" customWidth="1"/>
  </cols>
  <sheetData>
    <row r="1" spans="1:11" x14ac:dyDescent="0.3">
      <c r="A1"/>
      <c r="B1"/>
    </row>
    <row r="2" spans="1:11" x14ac:dyDescent="0.3">
      <c r="A2"/>
      <c r="B2"/>
      <c r="C2"/>
      <c r="D2"/>
      <c r="E2"/>
      <c r="F2"/>
      <c r="G2"/>
      <c r="H2"/>
      <c r="I2"/>
      <c r="J2"/>
    </row>
    <row r="3" spans="1:11" x14ac:dyDescent="0.3">
      <c r="A3"/>
      <c r="B3"/>
      <c r="C3"/>
      <c r="D3"/>
      <c r="E3"/>
      <c r="F3"/>
      <c r="G3"/>
      <c r="H3"/>
      <c r="I3"/>
      <c r="J3"/>
    </row>
    <row r="4" spans="1:11" x14ac:dyDescent="0.3">
      <c r="A4" s="166" t="s">
        <v>203</v>
      </c>
      <c r="B4" s="166" t="s">
        <v>207</v>
      </c>
      <c r="C4" s="166" t="s">
        <v>2</v>
      </c>
      <c r="D4" s="166" t="s">
        <v>263</v>
      </c>
      <c r="E4" s="4" t="s">
        <v>436</v>
      </c>
      <c r="F4" s="4" t="s">
        <v>448</v>
      </c>
      <c r="G4" s="4" t="s">
        <v>449</v>
      </c>
      <c r="H4" s="4" t="s">
        <v>160</v>
      </c>
      <c r="I4" s="176" t="s">
        <v>421</v>
      </c>
      <c r="J4" s="167" t="s">
        <v>301</v>
      </c>
      <c r="K4" s="168" t="s">
        <v>302</v>
      </c>
    </row>
    <row r="5" spans="1:11" x14ac:dyDescent="0.3">
      <c r="A5" s="4">
        <v>0</v>
      </c>
      <c r="C5" s="4"/>
      <c r="D5" s="4"/>
      <c r="E5" s="168"/>
      <c r="F5" s="168"/>
      <c r="G5" s="168"/>
      <c r="H5" s="168"/>
      <c r="I5" s="168">
        <v>0</v>
      </c>
      <c r="J5" s="167">
        <v>0</v>
      </c>
      <c r="K5" s="168">
        <v>0</v>
      </c>
    </row>
    <row r="6" spans="1:11" x14ac:dyDescent="0.3">
      <c r="A6" s="4" t="s">
        <v>225</v>
      </c>
      <c r="C6" s="4"/>
      <c r="D6" s="4"/>
      <c r="E6" s="168">
        <v>226</v>
      </c>
      <c r="F6" s="168">
        <v>48700</v>
      </c>
      <c r="G6" s="168">
        <v>1300</v>
      </c>
      <c r="H6" s="168">
        <v>31000</v>
      </c>
      <c r="I6" s="168">
        <v>436800</v>
      </c>
      <c r="J6" s="167">
        <v>499958.37000000075</v>
      </c>
      <c r="K6" s="168">
        <v>79558.369999999981</v>
      </c>
    </row>
    <row r="7" spans="1:11" x14ac:dyDescent="0.3">
      <c r="A7" s="4" t="s">
        <v>219</v>
      </c>
      <c r="C7" s="4"/>
      <c r="D7" s="4"/>
      <c r="E7" s="168">
        <v>68</v>
      </c>
      <c r="F7" s="168"/>
      <c r="G7" s="168"/>
      <c r="H7" s="168"/>
      <c r="I7" s="168">
        <v>197200</v>
      </c>
      <c r="J7" s="167">
        <v>224165.05999999991</v>
      </c>
      <c r="K7" s="168">
        <v>26965.060000000005</v>
      </c>
    </row>
    <row r="8" spans="1:11" x14ac:dyDescent="0.3">
      <c r="A8" s="4" t="s">
        <v>209</v>
      </c>
      <c r="C8" s="4"/>
      <c r="D8" s="4"/>
      <c r="E8" s="168">
        <v>16</v>
      </c>
      <c r="F8" s="168"/>
      <c r="G8" s="168"/>
      <c r="H8" s="168">
        <v>5000</v>
      </c>
      <c r="I8" s="168">
        <v>38500</v>
      </c>
      <c r="J8" s="167">
        <v>47287.5</v>
      </c>
      <c r="K8" s="168">
        <v>3787.5</v>
      </c>
    </row>
    <row r="9" spans="1:11" x14ac:dyDescent="0.3">
      <c r="A9" s="4" t="s">
        <v>217</v>
      </c>
      <c r="C9" s="4"/>
      <c r="D9" s="4"/>
      <c r="E9" s="168">
        <v>15</v>
      </c>
      <c r="F9" s="168"/>
      <c r="G9" s="168"/>
      <c r="H9" s="168"/>
      <c r="I9" s="168">
        <v>15750</v>
      </c>
      <c r="J9" s="167">
        <v>18915</v>
      </c>
      <c r="K9" s="168">
        <v>3165</v>
      </c>
    </row>
    <row r="10" spans="1:11" x14ac:dyDescent="0.3">
      <c r="A10" s="4" t="s">
        <v>243</v>
      </c>
      <c r="C10" s="4"/>
      <c r="D10" s="4"/>
      <c r="E10" s="168">
        <v>453</v>
      </c>
      <c r="F10" s="168"/>
      <c r="G10" s="168"/>
      <c r="H10" s="168">
        <v>10000</v>
      </c>
      <c r="I10" s="168">
        <v>1131590</v>
      </c>
      <c r="J10" s="167">
        <v>1239544.5700000026</v>
      </c>
      <c r="K10" s="168">
        <v>97954.569999999789</v>
      </c>
    </row>
    <row r="11" spans="1:11" x14ac:dyDescent="0.3">
      <c r="A11" s="4" t="s">
        <v>271</v>
      </c>
      <c r="C11" s="4"/>
      <c r="D11" s="4"/>
      <c r="E11" s="168">
        <v>778</v>
      </c>
      <c r="F11" s="168">
        <v>48700</v>
      </c>
      <c r="G11" s="168">
        <v>1300</v>
      </c>
      <c r="H11" s="168">
        <v>46000</v>
      </c>
      <c r="I11" s="175">
        <v>1819840</v>
      </c>
      <c r="J11" s="167">
        <v>2029870.5000000033</v>
      </c>
      <c r="K11" s="168">
        <v>211430.49999999977</v>
      </c>
    </row>
    <row r="12" spans="1:11" x14ac:dyDescent="0.3">
      <c r="A12"/>
      <c r="B12"/>
      <c r="C12"/>
      <c r="D12"/>
      <c r="E12"/>
      <c r="F12"/>
      <c r="G12"/>
      <c r="H12"/>
      <c r="I12"/>
      <c r="J12"/>
    </row>
    <row r="13" spans="1:11" x14ac:dyDescent="0.3">
      <c r="A13"/>
      <c r="B13"/>
      <c r="C13"/>
      <c r="D13"/>
      <c r="E13"/>
      <c r="F13"/>
      <c r="G13"/>
      <c r="H13"/>
      <c r="I13"/>
      <c r="J13"/>
    </row>
    <row r="14" spans="1:11" x14ac:dyDescent="0.3">
      <c r="A14"/>
      <c r="B14"/>
      <c r="C14"/>
      <c r="D14"/>
      <c r="E14"/>
      <c r="F14"/>
      <c r="G14"/>
      <c r="H14"/>
      <c r="I14"/>
      <c r="J14"/>
    </row>
    <row r="15" spans="1:11" x14ac:dyDescent="0.3">
      <c r="A15"/>
      <c r="B15"/>
      <c r="C15"/>
      <c r="D15"/>
      <c r="E15"/>
      <c r="F15"/>
      <c r="G15"/>
      <c r="H15"/>
      <c r="I15"/>
      <c r="J15"/>
    </row>
    <row r="16" spans="1:11" x14ac:dyDescent="0.3">
      <c r="A16"/>
      <c r="B16"/>
      <c r="C16"/>
      <c r="D16"/>
      <c r="E16"/>
      <c r="F16"/>
      <c r="G16"/>
      <c r="H16"/>
      <c r="I16"/>
      <c r="J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B4:AC18"/>
  <sheetViews>
    <sheetView workbookViewId="0">
      <selection activeCell="AA16" sqref="AA16"/>
    </sheetView>
  </sheetViews>
  <sheetFormatPr defaultRowHeight="14" x14ac:dyDescent="0.3"/>
  <sheetData>
    <row r="4" spans="28:29" x14ac:dyDescent="0.3">
      <c r="AB4" t="s">
        <v>257</v>
      </c>
      <c r="AC4" s="31">
        <v>45658</v>
      </c>
    </row>
    <row r="5" spans="28:29" x14ac:dyDescent="0.3">
      <c r="AB5" t="s">
        <v>257</v>
      </c>
      <c r="AC5" s="31">
        <v>45658</v>
      </c>
    </row>
    <row r="6" spans="28:29" x14ac:dyDescent="0.3">
      <c r="AB6" t="s">
        <v>257</v>
      </c>
      <c r="AC6" s="31">
        <v>45658</v>
      </c>
    </row>
    <row r="7" spans="28:29" x14ac:dyDescent="0.3">
      <c r="AB7" t="s">
        <v>257</v>
      </c>
      <c r="AC7" s="31">
        <v>45658</v>
      </c>
    </row>
    <row r="8" spans="28:29" x14ac:dyDescent="0.3">
      <c r="AB8" t="s">
        <v>257</v>
      </c>
      <c r="AC8" s="31">
        <v>45658</v>
      </c>
    </row>
    <row r="9" spans="28:29" x14ac:dyDescent="0.3">
      <c r="AB9" t="s">
        <v>257</v>
      </c>
      <c r="AC9" s="31">
        <v>45658</v>
      </c>
    </row>
    <row r="10" spans="28:29" x14ac:dyDescent="0.3">
      <c r="AB10" t="s">
        <v>257</v>
      </c>
      <c r="AC10" s="31">
        <v>45658</v>
      </c>
    </row>
    <row r="11" spans="28:29" x14ac:dyDescent="0.3">
      <c r="AB11" t="s">
        <v>257</v>
      </c>
      <c r="AC11" s="31">
        <v>45658</v>
      </c>
    </row>
    <row r="12" spans="28:29" x14ac:dyDescent="0.3">
      <c r="AB12" t="s">
        <v>257</v>
      </c>
      <c r="AC12" s="31">
        <v>45658</v>
      </c>
    </row>
    <row r="13" spans="28:29" x14ac:dyDescent="0.3">
      <c r="AB13" t="s">
        <v>257</v>
      </c>
      <c r="AC13" s="31">
        <v>45658</v>
      </c>
    </row>
    <row r="14" spans="28:29" x14ac:dyDescent="0.3">
      <c r="AB14" t="s">
        <v>257</v>
      </c>
      <c r="AC14" s="31">
        <v>45658</v>
      </c>
    </row>
    <row r="15" spans="28:29" x14ac:dyDescent="0.3">
      <c r="AB15" t="s">
        <v>257</v>
      </c>
      <c r="AC15" s="31">
        <v>45658</v>
      </c>
    </row>
    <row r="16" spans="28:29" x14ac:dyDescent="0.3">
      <c r="AB16" t="s">
        <v>257</v>
      </c>
      <c r="AC16" s="31">
        <v>45658</v>
      </c>
    </row>
    <row r="17" spans="28:29" x14ac:dyDescent="0.3">
      <c r="AB17" t="s">
        <v>257</v>
      </c>
      <c r="AC17" s="31">
        <v>45658</v>
      </c>
    </row>
    <row r="18" spans="28:29" x14ac:dyDescent="0.3">
      <c r="AB18" t="s">
        <v>257</v>
      </c>
      <c r="AC18" s="31">
        <v>45658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Worksheet____5"/>
  <dimension ref="A1:Q371"/>
  <sheetViews>
    <sheetView rightToLeft="1" workbookViewId="0">
      <selection activeCell="D3" sqref="D3:D367"/>
    </sheetView>
  </sheetViews>
  <sheetFormatPr defaultRowHeight="19.5" customHeight="1" x14ac:dyDescent="0.3"/>
  <cols>
    <col min="1" max="1" width="5.1640625" customWidth="1"/>
    <col min="2" max="2" width="13" customWidth="1"/>
    <col min="3" max="3" width="14"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24" customHeight="1" x14ac:dyDescent="0.3">
      <c r="A1" s="273" t="s">
        <v>39</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35</v>
      </c>
      <c r="D3" s="1" t="s">
        <v>47</v>
      </c>
      <c r="E3" s="1">
        <v>1045</v>
      </c>
      <c r="F3" s="1">
        <v>1</v>
      </c>
      <c r="G3" s="1"/>
      <c r="H3" s="1"/>
      <c r="I3" s="1"/>
      <c r="J3" s="1">
        <f>E3*F3-G3-H3+I3</f>
        <v>1045</v>
      </c>
      <c r="K3" s="1"/>
      <c r="M3" s="13"/>
      <c r="N3" s="13"/>
      <c r="O3" s="13"/>
      <c r="P3" s="13"/>
      <c r="Q3" s="13"/>
    </row>
    <row r="4" spans="1:17" ht="19.5" customHeight="1" x14ac:dyDescent="0.3">
      <c r="A4" s="1">
        <v>2</v>
      </c>
      <c r="B4" s="10">
        <v>46025</v>
      </c>
      <c r="C4" s="1" t="s">
        <v>35</v>
      </c>
      <c r="D4" s="1" t="s">
        <v>47</v>
      </c>
      <c r="E4" s="1">
        <v>1045</v>
      </c>
      <c r="F4" s="1"/>
      <c r="G4" s="1"/>
      <c r="H4" s="1"/>
      <c r="I4" s="1"/>
      <c r="J4" s="1">
        <f t="shared" ref="J4:J67" si="0">E4*F4-G4-H4+I4</f>
        <v>0</v>
      </c>
      <c r="K4" s="1"/>
      <c r="M4" s="11"/>
      <c r="N4" s="276" t="s">
        <v>18</v>
      </c>
      <c r="O4" s="276"/>
      <c r="P4" s="11"/>
      <c r="Q4" s="11"/>
    </row>
    <row r="5" spans="1:17" ht="19.5" customHeight="1" x14ac:dyDescent="0.3">
      <c r="A5" s="1">
        <v>3</v>
      </c>
      <c r="B5" s="10">
        <v>46026</v>
      </c>
      <c r="C5" s="1" t="s">
        <v>35</v>
      </c>
      <c r="D5" s="1" t="s">
        <v>47</v>
      </c>
      <c r="E5" s="1">
        <v>1045</v>
      </c>
      <c r="F5" s="1"/>
      <c r="G5" s="1"/>
      <c r="H5" s="1"/>
      <c r="I5" s="1"/>
      <c r="J5" s="1">
        <f t="shared" si="0"/>
        <v>0</v>
      </c>
      <c r="K5" s="1"/>
      <c r="M5" s="274" t="s">
        <v>17</v>
      </c>
      <c r="N5" s="274"/>
      <c r="O5" s="274"/>
      <c r="P5" s="274"/>
      <c r="Q5" s="12">
        <f>SUM(J2:J368)</f>
        <v>1045</v>
      </c>
    </row>
    <row r="6" spans="1:17" ht="19.5" customHeight="1" x14ac:dyDescent="0.3">
      <c r="A6" s="1">
        <v>4</v>
      </c>
      <c r="B6" s="10">
        <v>46027</v>
      </c>
      <c r="C6" s="1" t="s">
        <v>35</v>
      </c>
      <c r="D6" s="1" t="s">
        <v>47</v>
      </c>
      <c r="E6" s="1">
        <v>1045</v>
      </c>
      <c r="F6" s="1"/>
      <c r="G6" s="1"/>
      <c r="H6" s="1"/>
      <c r="I6" s="1"/>
      <c r="J6" s="1">
        <f t="shared" si="0"/>
        <v>0</v>
      </c>
      <c r="K6" s="1"/>
      <c r="M6" s="11"/>
      <c r="N6" s="11"/>
      <c r="O6" s="11"/>
      <c r="P6" s="11"/>
      <c r="Q6" s="11"/>
    </row>
    <row r="7" spans="1:17" ht="19.5" customHeight="1" x14ac:dyDescent="0.3">
      <c r="A7" s="1">
        <v>5</v>
      </c>
      <c r="B7" s="10">
        <v>46028</v>
      </c>
      <c r="C7" s="1" t="s">
        <v>35</v>
      </c>
      <c r="D7" s="1" t="s">
        <v>47</v>
      </c>
      <c r="E7" s="1">
        <v>1045</v>
      </c>
      <c r="F7" s="1"/>
      <c r="G7" s="1"/>
      <c r="H7" s="1"/>
      <c r="I7" s="1"/>
      <c r="J7" s="1">
        <f t="shared" si="0"/>
        <v>0</v>
      </c>
      <c r="K7" s="1"/>
      <c r="M7" s="11"/>
      <c r="N7" s="11"/>
      <c r="O7" s="11"/>
      <c r="P7" s="11"/>
      <c r="Q7" s="11"/>
    </row>
    <row r="8" spans="1:17" ht="19.5" customHeight="1" x14ac:dyDescent="0.3">
      <c r="A8" s="1">
        <v>6</v>
      </c>
      <c r="B8" s="10">
        <v>46029</v>
      </c>
      <c r="C8" s="1" t="s">
        <v>35</v>
      </c>
      <c r="D8" s="1" t="s">
        <v>47</v>
      </c>
      <c r="E8" s="1">
        <v>1045</v>
      </c>
      <c r="F8" s="1"/>
      <c r="G8" s="1"/>
      <c r="H8" s="1"/>
      <c r="I8" s="1"/>
      <c r="J8" s="1">
        <f t="shared" si="0"/>
        <v>0</v>
      </c>
      <c r="K8" s="1"/>
      <c r="M8" s="11"/>
      <c r="N8" s="11"/>
      <c r="O8" s="11"/>
      <c r="P8" s="11"/>
      <c r="Q8" s="11"/>
    </row>
    <row r="9" spans="1:17" ht="19.5" customHeight="1" x14ac:dyDescent="0.3">
      <c r="A9" s="1">
        <v>7</v>
      </c>
      <c r="B9" s="10">
        <v>46030</v>
      </c>
      <c r="C9" s="1" t="s">
        <v>35</v>
      </c>
      <c r="D9" s="1" t="s">
        <v>47</v>
      </c>
      <c r="E9" s="1">
        <v>1045</v>
      </c>
      <c r="F9" s="1"/>
      <c r="G9" s="1"/>
      <c r="H9" s="1"/>
      <c r="I9" s="1"/>
      <c r="J9" s="1">
        <f t="shared" si="0"/>
        <v>0</v>
      </c>
      <c r="K9" s="1"/>
      <c r="M9" s="11"/>
      <c r="N9" s="11"/>
      <c r="O9" s="11"/>
      <c r="P9" s="11"/>
      <c r="Q9" s="11"/>
    </row>
    <row r="10" spans="1:17" ht="19.5" customHeight="1" x14ac:dyDescent="0.3">
      <c r="A10" s="1">
        <v>8</v>
      </c>
      <c r="B10" s="10">
        <v>46031</v>
      </c>
      <c r="C10" s="1" t="s">
        <v>35</v>
      </c>
      <c r="D10" s="1" t="s">
        <v>47</v>
      </c>
      <c r="E10" s="1">
        <v>1045</v>
      </c>
      <c r="F10" s="1"/>
      <c r="G10" s="1"/>
      <c r="H10" s="1"/>
      <c r="I10" s="1"/>
      <c r="J10" s="1">
        <f t="shared" si="0"/>
        <v>0</v>
      </c>
      <c r="K10" s="1"/>
    </row>
    <row r="11" spans="1:17" ht="19.5" customHeight="1" x14ac:dyDescent="0.3">
      <c r="A11" s="1">
        <v>9</v>
      </c>
      <c r="B11" s="10">
        <v>46032</v>
      </c>
      <c r="C11" s="1" t="s">
        <v>35</v>
      </c>
      <c r="D11" s="1" t="s">
        <v>47</v>
      </c>
      <c r="E11" s="1">
        <v>1045</v>
      </c>
      <c r="F11" s="1"/>
      <c r="G11" s="1"/>
      <c r="H11" s="1"/>
      <c r="I11" s="1"/>
      <c r="J11" s="1">
        <f t="shared" si="0"/>
        <v>0</v>
      </c>
      <c r="K11" s="1"/>
    </row>
    <row r="12" spans="1:17" ht="19.5" customHeight="1" x14ac:dyDescent="0.3">
      <c r="A12" s="1">
        <v>10</v>
      </c>
      <c r="B12" s="10">
        <v>46033</v>
      </c>
      <c r="C12" s="1" t="s">
        <v>35</v>
      </c>
      <c r="D12" s="1" t="s">
        <v>47</v>
      </c>
      <c r="E12" s="1">
        <v>1045</v>
      </c>
      <c r="F12" s="1"/>
      <c r="G12" s="1"/>
      <c r="H12" s="1"/>
      <c r="I12" s="1"/>
      <c r="J12" s="1">
        <f t="shared" si="0"/>
        <v>0</v>
      </c>
      <c r="K12" s="1"/>
    </row>
    <row r="13" spans="1:17" ht="19.5" customHeight="1" x14ac:dyDescent="0.3">
      <c r="A13" s="1">
        <v>11</v>
      </c>
      <c r="B13" s="10">
        <v>46034</v>
      </c>
      <c r="C13" s="1" t="s">
        <v>35</v>
      </c>
      <c r="D13" s="1" t="s">
        <v>47</v>
      </c>
      <c r="E13" s="1">
        <v>1045</v>
      </c>
      <c r="F13" s="1"/>
      <c r="G13" s="1"/>
      <c r="H13" s="1"/>
      <c r="I13" s="1"/>
      <c r="J13" s="1">
        <f t="shared" si="0"/>
        <v>0</v>
      </c>
      <c r="K13" s="1"/>
    </row>
    <row r="14" spans="1:17" ht="19.5" customHeight="1" x14ac:dyDescent="0.3">
      <c r="A14" s="1">
        <v>12</v>
      </c>
      <c r="B14" s="10">
        <v>46035</v>
      </c>
      <c r="C14" s="1" t="s">
        <v>35</v>
      </c>
      <c r="D14" s="1" t="s">
        <v>47</v>
      </c>
      <c r="E14" s="1">
        <v>1045</v>
      </c>
      <c r="F14" s="1"/>
      <c r="G14" s="1"/>
      <c r="H14" s="1"/>
      <c r="I14" s="1"/>
      <c r="J14" s="1">
        <f t="shared" si="0"/>
        <v>0</v>
      </c>
      <c r="K14" s="1"/>
    </row>
    <row r="15" spans="1:17" ht="19.5" customHeight="1" x14ac:dyDescent="0.3">
      <c r="A15" s="1">
        <v>13</v>
      </c>
      <c r="B15" s="10">
        <v>46036</v>
      </c>
      <c r="C15" s="1" t="s">
        <v>35</v>
      </c>
      <c r="D15" s="1" t="s">
        <v>47</v>
      </c>
      <c r="E15" s="1">
        <v>1045</v>
      </c>
      <c r="F15" s="1"/>
      <c r="G15" s="1"/>
      <c r="H15" s="1"/>
      <c r="I15" s="1"/>
      <c r="J15" s="1">
        <f t="shared" si="0"/>
        <v>0</v>
      </c>
      <c r="K15" s="1"/>
    </row>
    <row r="16" spans="1:17" ht="19.5" customHeight="1" x14ac:dyDescent="0.3">
      <c r="A16" s="1">
        <v>14</v>
      </c>
      <c r="B16" s="10">
        <v>46037</v>
      </c>
      <c r="C16" s="1" t="s">
        <v>35</v>
      </c>
      <c r="D16" s="1" t="s">
        <v>47</v>
      </c>
      <c r="E16" s="1">
        <v>1045</v>
      </c>
      <c r="F16" s="1"/>
      <c r="G16" s="1"/>
      <c r="H16" s="1"/>
      <c r="I16" s="1"/>
      <c r="J16" s="1">
        <f t="shared" si="0"/>
        <v>0</v>
      </c>
      <c r="K16" s="1"/>
    </row>
    <row r="17" spans="1:11" ht="19.5" customHeight="1" x14ac:dyDescent="0.3">
      <c r="A17" s="1">
        <v>15</v>
      </c>
      <c r="B17" s="10">
        <v>46038</v>
      </c>
      <c r="C17" s="1" t="s">
        <v>35</v>
      </c>
      <c r="D17" s="1" t="s">
        <v>47</v>
      </c>
      <c r="E17" s="1">
        <v>1045</v>
      </c>
      <c r="F17" s="1"/>
      <c r="G17" s="1"/>
      <c r="H17" s="1"/>
      <c r="I17" s="1"/>
      <c r="J17" s="1">
        <f t="shared" si="0"/>
        <v>0</v>
      </c>
      <c r="K17" s="1"/>
    </row>
    <row r="18" spans="1:11" ht="19.5" customHeight="1" x14ac:dyDescent="0.3">
      <c r="A18" s="1">
        <v>16</v>
      </c>
      <c r="B18" s="10">
        <v>46039</v>
      </c>
      <c r="C18" s="1" t="s">
        <v>35</v>
      </c>
      <c r="D18" s="1" t="s">
        <v>47</v>
      </c>
      <c r="E18" s="1">
        <v>1045</v>
      </c>
      <c r="F18" s="1"/>
      <c r="G18" s="1"/>
      <c r="H18" s="1"/>
      <c r="I18" s="1"/>
      <c r="J18" s="1">
        <f t="shared" si="0"/>
        <v>0</v>
      </c>
      <c r="K18" s="1"/>
    </row>
    <row r="19" spans="1:11" ht="19.5" customHeight="1" x14ac:dyDescent="0.3">
      <c r="A19" s="1">
        <v>17</v>
      </c>
      <c r="B19" s="10">
        <v>46040</v>
      </c>
      <c r="C19" s="1" t="s">
        <v>35</v>
      </c>
      <c r="D19" s="1" t="s">
        <v>47</v>
      </c>
      <c r="E19" s="1">
        <v>1045</v>
      </c>
      <c r="F19" s="1"/>
      <c r="G19" s="1"/>
      <c r="H19" s="1"/>
      <c r="I19" s="1"/>
      <c r="J19" s="1">
        <f t="shared" si="0"/>
        <v>0</v>
      </c>
      <c r="K19" s="1"/>
    </row>
    <row r="20" spans="1:11" ht="19.5" customHeight="1" x14ac:dyDescent="0.3">
      <c r="A20" s="1">
        <v>18</v>
      </c>
      <c r="B20" s="10">
        <v>46041</v>
      </c>
      <c r="C20" s="1" t="s">
        <v>35</v>
      </c>
      <c r="D20" s="1" t="s">
        <v>47</v>
      </c>
      <c r="E20" s="1">
        <v>1045</v>
      </c>
      <c r="F20" s="1"/>
      <c r="G20" s="1"/>
      <c r="H20" s="1"/>
      <c r="I20" s="1"/>
      <c r="J20" s="1">
        <f t="shared" si="0"/>
        <v>0</v>
      </c>
      <c r="K20" s="1"/>
    </row>
    <row r="21" spans="1:11" ht="19.5" customHeight="1" x14ac:dyDescent="0.3">
      <c r="A21" s="1">
        <v>19</v>
      </c>
      <c r="B21" s="10">
        <v>46042</v>
      </c>
      <c r="C21" s="1" t="s">
        <v>35</v>
      </c>
      <c r="D21" s="1" t="s">
        <v>47</v>
      </c>
      <c r="E21" s="1">
        <v>1045</v>
      </c>
      <c r="F21" s="1"/>
      <c r="G21" s="1"/>
      <c r="H21" s="1"/>
      <c r="I21" s="1"/>
      <c r="J21" s="1">
        <f t="shared" si="0"/>
        <v>0</v>
      </c>
      <c r="K21" s="1"/>
    </row>
    <row r="22" spans="1:11" ht="19.5" customHeight="1" x14ac:dyDescent="0.3">
      <c r="A22" s="1">
        <v>20</v>
      </c>
      <c r="B22" s="10">
        <v>46043</v>
      </c>
      <c r="C22" s="1" t="s">
        <v>35</v>
      </c>
      <c r="D22" s="1" t="s">
        <v>47</v>
      </c>
      <c r="E22" s="1">
        <v>1045</v>
      </c>
      <c r="F22" s="1"/>
      <c r="G22" s="1"/>
      <c r="H22" s="1"/>
      <c r="I22" s="1"/>
      <c r="J22" s="1">
        <f t="shared" si="0"/>
        <v>0</v>
      </c>
      <c r="K22" s="1"/>
    </row>
    <row r="23" spans="1:11" ht="19.5" customHeight="1" x14ac:dyDescent="0.3">
      <c r="A23" s="1">
        <v>21</v>
      </c>
      <c r="B23" s="10">
        <v>46044</v>
      </c>
      <c r="C23" s="1" t="s">
        <v>35</v>
      </c>
      <c r="D23" s="1" t="s">
        <v>47</v>
      </c>
      <c r="E23" s="1">
        <v>1045</v>
      </c>
      <c r="F23" s="1"/>
      <c r="G23" s="1"/>
      <c r="H23" s="1"/>
      <c r="I23" s="1"/>
      <c r="J23" s="1">
        <f t="shared" si="0"/>
        <v>0</v>
      </c>
      <c r="K23" s="1"/>
    </row>
    <row r="24" spans="1:11" ht="19.5" customHeight="1" x14ac:dyDescent="0.3">
      <c r="A24" s="1">
        <v>22</v>
      </c>
      <c r="B24" s="10">
        <v>46045</v>
      </c>
      <c r="C24" s="1" t="s">
        <v>35</v>
      </c>
      <c r="D24" s="1" t="s">
        <v>47</v>
      </c>
      <c r="E24" s="1">
        <v>1045</v>
      </c>
      <c r="F24" s="1"/>
      <c r="G24" s="1"/>
      <c r="H24" s="1"/>
      <c r="I24" s="1"/>
      <c r="J24" s="1">
        <f t="shared" si="0"/>
        <v>0</v>
      </c>
      <c r="K24" s="1"/>
    </row>
    <row r="25" spans="1:11" ht="19.5" customHeight="1" x14ac:dyDescent="0.3">
      <c r="A25" s="1">
        <v>23</v>
      </c>
      <c r="B25" s="10">
        <v>46046</v>
      </c>
      <c r="C25" s="1" t="s">
        <v>35</v>
      </c>
      <c r="D25" s="1" t="s">
        <v>47</v>
      </c>
      <c r="E25" s="1">
        <v>1045</v>
      </c>
      <c r="F25" s="1"/>
      <c r="G25" s="1"/>
      <c r="H25" s="1"/>
      <c r="I25" s="1"/>
      <c r="J25" s="1">
        <f t="shared" si="0"/>
        <v>0</v>
      </c>
      <c r="K25" s="1"/>
    </row>
    <row r="26" spans="1:11" ht="19.5" customHeight="1" x14ac:dyDescent="0.3">
      <c r="A26" s="1">
        <v>24</v>
      </c>
      <c r="B26" s="10">
        <v>46047</v>
      </c>
      <c r="C26" s="1" t="s">
        <v>35</v>
      </c>
      <c r="D26" s="1" t="s">
        <v>47</v>
      </c>
      <c r="E26" s="1">
        <v>1045</v>
      </c>
      <c r="F26" s="1"/>
      <c r="G26" s="1"/>
      <c r="H26" s="1"/>
      <c r="I26" s="1"/>
      <c r="J26" s="1">
        <f t="shared" si="0"/>
        <v>0</v>
      </c>
      <c r="K26" s="1"/>
    </row>
    <row r="27" spans="1:11" ht="19.5" customHeight="1" x14ac:dyDescent="0.3">
      <c r="A27" s="1">
        <v>25</v>
      </c>
      <c r="B27" s="10">
        <v>46048</v>
      </c>
      <c r="C27" s="1" t="s">
        <v>35</v>
      </c>
      <c r="D27" s="1" t="s">
        <v>47</v>
      </c>
      <c r="E27" s="1">
        <v>1045</v>
      </c>
      <c r="F27" s="1"/>
      <c r="G27" s="1"/>
      <c r="H27" s="1"/>
      <c r="I27" s="1"/>
      <c r="J27" s="1">
        <f t="shared" si="0"/>
        <v>0</v>
      </c>
      <c r="K27" s="1"/>
    </row>
    <row r="28" spans="1:11" ht="19.5" customHeight="1" x14ac:dyDescent="0.3">
      <c r="A28" s="1">
        <v>26</v>
      </c>
      <c r="B28" s="10">
        <v>46049</v>
      </c>
      <c r="C28" s="1" t="s">
        <v>35</v>
      </c>
      <c r="D28" s="1" t="s">
        <v>47</v>
      </c>
      <c r="E28" s="1">
        <v>1045</v>
      </c>
      <c r="F28" s="1"/>
      <c r="G28" s="1"/>
      <c r="H28" s="1"/>
      <c r="I28" s="1"/>
      <c r="J28" s="1">
        <f t="shared" si="0"/>
        <v>0</v>
      </c>
      <c r="K28" s="1"/>
    </row>
    <row r="29" spans="1:11" ht="19.5" customHeight="1" x14ac:dyDescent="0.3">
      <c r="A29" s="1">
        <v>27</v>
      </c>
      <c r="B29" s="10">
        <v>46050</v>
      </c>
      <c r="C29" s="1" t="s">
        <v>35</v>
      </c>
      <c r="D29" s="1" t="s">
        <v>47</v>
      </c>
      <c r="E29" s="1">
        <v>1045</v>
      </c>
      <c r="F29" s="1"/>
      <c r="G29" s="1"/>
      <c r="H29" s="1"/>
      <c r="I29" s="1"/>
      <c r="J29" s="1">
        <f t="shared" si="0"/>
        <v>0</v>
      </c>
      <c r="K29" s="1"/>
    </row>
    <row r="30" spans="1:11" ht="19.5" customHeight="1" x14ac:dyDescent="0.3">
      <c r="A30" s="1">
        <v>28</v>
      </c>
      <c r="B30" s="10">
        <v>46051</v>
      </c>
      <c r="C30" s="1" t="s">
        <v>35</v>
      </c>
      <c r="D30" s="1" t="s">
        <v>47</v>
      </c>
      <c r="E30" s="1">
        <v>1045</v>
      </c>
      <c r="F30" s="1"/>
      <c r="G30" s="1"/>
      <c r="H30" s="1"/>
      <c r="I30" s="1"/>
      <c r="J30" s="1">
        <f t="shared" si="0"/>
        <v>0</v>
      </c>
      <c r="K30" s="1"/>
    </row>
    <row r="31" spans="1:11" ht="19.5" customHeight="1" x14ac:dyDescent="0.3">
      <c r="A31" s="1">
        <v>29</v>
      </c>
      <c r="B31" s="10">
        <v>46052</v>
      </c>
      <c r="C31" s="1" t="s">
        <v>35</v>
      </c>
      <c r="D31" s="1" t="s">
        <v>47</v>
      </c>
      <c r="E31" s="1">
        <v>1045</v>
      </c>
      <c r="F31" s="1"/>
      <c r="G31" s="1"/>
      <c r="H31" s="1"/>
      <c r="I31" s="1"/>
      <c r="J31" s="1">
        <f t="shared" si="0"/>
        <v>0</v>
      </c>
      <c r="K31" s="1"/>
    </row>
    <row r="32" spans="1:11" ht="19.5" customHeight="1" x14ac:dyDescent="0.3">
      <c r="A32" s="1">
        <v>30</v>
      </c>
      <c r="B32" s="10">
        <v>46053</v>
      </c>
      <c r="C32" s="1" t="s">
        <v>35</v>
      </c>
      <c r="D32" s="1" t="s">
        <v>47</v>
      </c>
      <c r="E32" s="1">
        <v>1045</v>
      </c>
      <c r="F32" s="1"/>
      <c r="G32" s="1"/>
      <c r="H32" s="1"/>
      <c r="I32" s="1"/>
      <c r="J32" s="1">
        <f t="shared" si="0"/>
        <v>0</v>
      </c>
      <c r="K32" s="1"/>
    </row>
    <row r="33" spans="1:11" ht="19.5" customHeight="1" x14ac:dyDescent="0.3">
      <c r="A33" s="1">
        <v>31</v>
      </c>
      <c r="B33" s="10">
        <v>46054</v>
      </c>
      <c r="C33" s="1" t="s">
        <v>35</v>
      </c>
      <c r="D33" s="1" t="s">
        <v>47</v>
      </c>
      <c r="E33" s="1">
        <v>1045</v>
      </c>
      <c r="F33" s="1"/>
      <c r="G33" s="1"/>
      <c r="H33" s="1"/>
      <c r="I33" s="1"/>
      <c r="J33" s="1">
        <f t="shared" si="0"/>
        <v>0</v>
      </c>
      <c r="K33" s="1"/>
    </row>
    <row r="34" spans="1:11" ht="19.5" customHeight="1" x14ac:dyDescent="0.3">
      <c r="A34" s="1">
        <v>32</v>
      </c>
      <c r="B34" s="10">
        <v>46055</v>
      </c>
      <c r="C34" s="1" t="s">
        <v>35</v>
      </c>
      <c r="D34" s="1" t="s">
        <v>47</v>
      </c>
      <c r="E34" s="1">
        <v>1045</v>
      </c>
      <c r="F34" s="1"/>
      <c r="G34" s="1"/>
      <c r="H34" s="1"/>
      <c r="I34" s="1"/>
      <c r="J34" s="1">
        <f t="shared" si="0"/>
        <v>0</v>
      </c>
      <c r="K34" s="1"/>
    </row>
    <row r="35" spans="1:11" ht="19.5" customHeight="1" x14ac:dyDescent="0.3">
      <c r="A35" s="1">
        <v>33</v>
      </c>
      <c r="B35" s="10">
        <v>46056</v>
      </c>
      <c r="C35" s="1" t="s">
        <v>35</v>
      </c>
      <c r="D35" s="1" t="s">
        <v>47</v>
      </c>
      <c r="E35" s="1">
        <v>1045</v>
      </c>
      <c r="F35" s="1"/>
      <c r="G35" s="1"/>
      <c r="H35" s="1"/>
      <c r="I35" s="1"/>
      <c r="J35" s="1">
        <f t="shared" si="0"/>
        <v>0</v>
      </c>
      <c r="K35" s="1"/>
    </row>
    <row r="36" spans="1:11" ht="19.5" customHeight="1" x14ac:dyDescent="0.3">
      <c r="A36" s="1">
        <v>34</v>
      </c>
      <c r="B36" s="10">
        <v>46057</v>
      </c>
      <c r="C36" s="1" t="s">
        <v>35</v>
      </c>
      <c r="D36" s="1" t="s">
        <v>47</v>
      </c>
      <c r="E36" s="1">
        <v>1045</v>
      </c>
      <c r="F36" s="1"/>
      <c r="G36" s="1"/>
      <c r="H36" s="1"/>
      <c r="I36" s="1"/>
      <c r="J36" s="1">
        <f t="shared" si="0"/>
        <v>0</v>
      </c>
      <c r="K36" s="1"/>
    </row>
    <row r="37" spans="1:11" ht="19.5" customHeight="1" x14ac:dyDescent="0.3">
      <c r="A37" s="1">
        <v>35</v>
      </c>
      <c r="B37" s="10">
        <v>46058</v>
      </c>
      <c r="C37" s="1" t="s">
        <v>35</v>
      </c>
      <c r="D37" s="1" t="s">
        <v>47</v>
      </c>
      <c r="E37" s="1">
        <v>1045</v>
      </c>
      <c r="F37" s="1"/>
      <c r="G37" s="1"/>
      <c r="H37" s="1"/>
      <c r="I37" s="1"/>
      <c r="J37" s="1">
        <f t="shared" si="0"/>
        <v>0</v>
      </c>
      <c r="K37" s="1"/>
    </row>
    <row r="38" spans="1:11" ht="19.5" customHeight="1" x14ac:dyDescent="0.3">
      <c r="A38" s="1">
        <v>36</v>
      </c>
      <c r="B38" s="10">
        <v>46059</v>
      </c>
      <c r="C38" s="1" t="s">
        <v>35</v>
      </c>
      <c r="D38" s="1" t="s">
        <v>47</v>
      </c>
      <c r="E38" s="1">
        <v>1045</v>
      </c>
      <c r="F38" s="1"/>
      <c r="G38" s="1"/>
      <c r="H38" s="1"/>
      <c r="I38" s="1"/>
      <c r="J38" s="1">
        <f t="shared" si="0"/>
        <v>0</v>
      </c>
      <c r="K38" s="1"/>
    </row>
    <row r="39" spans="1:11" ht="19.5" customHeight="1" x14ac:dyDescent="0.3">
      <c r="A39" s="1">
        <v>37</v>
      </c>
      <c r="B39" s="10">
        <v>46060</v>
      </c>
      <c r="C39" s="1" t="s">
        <v>35</v>
      </c>
      <c r="D39" s="1" t="s">
        <v>47</v>
      </c>
      <c r="E39" s="1">
        <v>1045</v>
      </c>
      <c r="F39" s="1"/>
      <c r="G39" s="1"/>
      <c r="H39" s="1"/>
      <c r="I39" s="1"/>
      <c r="J39" s="1">
        <f t="shared" si="0"/>
        <v>0</v>
      </c>
      <c r="K39" s="1"/>
    </row>
    <row r="40" spans="1:11" ht="19.5" customHeight="1" x14ac:dyDescent="0.3">
      <c r="A40" s="1">
        <v>38</v>
      </c>
      <c r="B40" s="10">
        <v>46061</v>
      </c>
      <c r="C40" s="1" t="s">
        <v>35</v>
      </c>
      <c r="D40" s="1" t="s">
        <v>47</v>
      </c>
      <c r="E40" s="1">
        <v>1045</v>
      </c>
      <c r="F40" s="1"/>
      <c r="G40" s="1"/>
      <c r="H40" s="1"/>
      <c r="I40" s="1"/>
      <c r="J40" s="1">
        <f t="shared" si="0"/>
        <v>0</v>
      </c>
      <c r="K40" s="1"/>
    </row>
    <row r="41" spans="1:11" ht="19.5" customHeight="1" x14ac:dyDescent="0.3">
      <c r="A41" s="1">
        <v>39</v>
      </c>
      <c r="B41" s="10">
        <v>46062</v>
      </c>
      <c r="C41" s="1" t="s">
        <v>35</v>
      </c>
      <c r="D41" s="1" t="s">
        <v>47</v>
      </c>
      <c r="E41" s="1">
        <v>1045</v>
      </c>
      <c r="F41" s="1"/>
      <c r="G41" s="1"/>
      <c r="H41" s="1"/>
      <c r="I41" s="1"/>
      <c r="J41" s="1">
        <f t="shared" si="0"/>
        <v>0</v>
      </c>
      <c r="K41" s="1"/>
    </row>
    <row r="42" spans="1:11" ht="19.5" customHeight="1" x14ac:dyDescent="0.3">
      <c r="A42" s="1">
        <v>40</v>
      </c>
      <c r="B42" s="10">
        <v>46063</v>
      </c>
      <c r="C42" s="1" t="s">
        <v>35</v>
      </c>
      <c r="D42" s="1" t="s">
        <v>47</v>
      </c>
      <c r="E42" s="1">
        <v>1045</v>
      </c>
      <c r="F42" s="1"/>
      <c r="G42" s="1"/>
      <c r="H42" s="1"/>
      <c r="I42" s="1"/>
      <c r="J42" s="1">
        <f t="shared" si="0"/>
        <v>0</v>
      </c>
      <c r="K42" s="1"/>
    </row>
    <row r="43" spans="1:11" ht="19.5" customHeight="1" x14ac:dyDescent="0.3">
      <c r="A43" s="1">
        <v>41</v>
      </c>
      <c r="B43" s="10">
        <v>46064</v>
      </c>
      <c r="C43" s="1" t="s">
        <v>35</v>
      </c>
      <c r="D43" s="1" t="s">
        <v>47</v>
      </c>
      <c r="E43" s="1">
        <v>1045</v>
      </c>
      <c r="F43" s="1"/>
      <c r="G43" s="1"/>
      <c r="H43" s="1"/>
      <c r="I43" s="1"/>
      <c r="J43" s="1">
        <f t="shared" si="0"/>
        <v>0</v>
      </c>
      <c r="K43" s="1"/>
    </row>
    <row r="44" spans="1:11" ht="19.5" customHeight="1" x14ac:dyDescent="0.3">
      <c r="A44" s="1">
        <v>42</v>
      </c>
      <c r="B44" s="10">
        <v>46065</v>
      </c>
      <c r="C44" s="1" t="s">
        <v>35</v>
      </c>
      <c r="D44" s="1" t="s">
        <v>47</v>
      </c>
      <c r="E44" s="1">
        <v>1045</v>
      </c>
      <c r="F44" s="1"/>
      <c r="G44" s="1"/>
      <c r="H44" s="1"/>
      <c r="I44" s="1"/>
      <c r="J44" s="1">
        <f t="shared" si="0"/>
        <v>0</v>
      </c>
      <c r="K44" s="1"/>
    </row>
    <row r="45" spans="1:11" ht="19.5" customHeight="1" x14ac:dyDescent="0.3">
      <c r="A45" s="1">
        <v>43</v>
      </c>
      <c r="B45" s="10">
        <v>46066</v>
      </c>
      <c r="C45" s="1" t="s">
        <v>35</v>
      </c>
      <c r="D45" s="1" t="s">
        <v>47</v>
      </c>
      <c r="E45" s="1">
        <v>1045</v>
      </c>
      <c r="F45" s="1"/>
      <c r="G45" s="1"/>
      <c r="H45" s="1"/>
      <c r="I45" s="1"/>
      <c r="J45" s="1">
        <f t="shared" si="0"/>
        <v>0</v>
      </c>
      <c r="K45" s="1"/>
    </row>
    <row r="46" spans="1:11" ht="19.5" customHeight="1" x14ac:dyDescent="0.3">
      <c r="A46" s="1">
        <v>44</v>
      </c>
      <c r="B46" s="10">
        <v>46067</v>
      </c>
      <c r="C46" s="1" t="s">
        <v>35</v>
      </c>
      <c r="D46" s="1" t="s">
        <v>47</v>
      </c>
      <c r="E46" s="1">
        <v>1045</v>
      </c>
      <c r="F46" s="1"/>
      <c r="G46" s="1"/>
      <c r="H46" s="1"/>
      <c r="I46" s="1"/>
      <c r="J46" s="1">
        <f t="shared" si="0"/>
        <v>0</v>
      </c>
      <c r="K46" s="1"/>
    </row>
    <row r="47" spans="1:11" ht="19.5" customHeight="1" x14ac:dyDescent="0.3">
      <c r="A47" s="1">
        <v>45</v>
      </c>
      <c r="B47" s="10">
        <v>46068</v>
      </c>
      <c r="C47" s="1" t="s">
        <v>35</v>
      </c>
      <c r="D47" s="1" t="s">
        <v>47</v>
      </c>
      <c r="E47" s="1">
        <v>1045</v>
      </c>
      <c r="F47" s="1"/>
      <c r="G47" s="1"/>
      <c r="H47" s="1"/>
      <c r="I47" s="1"/>
      <c r="J47" s="1">
        <f t="shared" si="0"/>
        <v>0</v>
      </c>
      <c r="K47" s="1"/>
    </row>
    <row r="48" spans="1:11" ht="19.5" customHeight="1" x14ac:dyDescent="0.3">
      <c r="A48" s="1">
        <v>46</v>
      </c>
      <c r="B48" s="10">
        <v>46069</v>
      </c>
      <c r="C48" s="1" t="s">
        <v>35</v>
      </c>
      <c r="D48" s="1" t="s">
        <v>47</v>
      </c>
      <c r="E48" s="1">
        <v>1045</v>
      </c>
      <c r="F48" s="1"/>
      <c r="G48" s="1"/>
      <c r="H48" s="1"/>
      <c r="I48" s="1"/>
      <c r="J48" s="1">
        <f t="shared" si="0"/>
        <v>0</v>
      </c>
      <c r="K48" s="1"/>
    </row>
    <row r="49" spans="1:11" ht="19.5" customHeight="1" x14ac:dyDescent="0.3">
      <c r="A49" s="1">
        <v>47</v>
      </c>
      <c r="B49" s="10">
        <v>46070</v>
      </c>
      <c r="C49" s="1" t="s">
        <v>35</v>
      </c>
      <c r="D49" s="1" t="s">
        <v>47</v>
      </c>
      <c r="E49" s="1">
        <v>1045</v>
      </c>
      <c r="F49" s="1"/>
      <c r="G49" s="1"/>
      <c r="H49" s="1"/>
      <c r="I49" s="1"/>
      <c r="J49" s="1">
        <f t="shared" si="0"/>
        <v>0</v>
      </c>
      <c r="K49" s="1"/>
    </row>
    <row r="50" spans="1:11" ht="19.5" customHeight="1" x14ac:dyDescent="0.3">
      <c r="A50" s="1">
        <v>48</v>
      </c>
      <c r="B50" s="10">
        <v>46071</v>
      </c>
      <c r="C50" s="1" t="s">
        <v>35</v>
      </c>
      <c r="D50" s="1" t="s">
        <v>47</v>
      </c>
      <c r="E50" s="1">
        <v>1045</v>
      </c>
      <c r="F50" s="1"/>
      <c r="G50" s="1"/>
      <c r="H50" s="1"/>
      <c r="I50" s="1"/>
      <c r="J50" s="1">
        <f t="shared" si="0"/>
        <v>0</v>
      </c>
      <c r="K50" s="1"/>
    </row>
    <row r="51" spans="1:11" ht="19.5" customHeight="1" x14ac:dyDescent="0.3">
      <c r="A51" s="1">
        <v>49</v>
      </c>
      <c r="B51" s="10">
        <v>46072</v>
      </c>
      <c r="C51" s="1" t="s">
        <v>35</v>
      </c>
      <c r="D51" s="1" t="s">
        <v>47</v>
      </c>
      <c r="E51" s="1">
        <v>1045</v>
      </c>
      <c r="F51" s="1"/>
      <c r="G51" s="1"/>
      <c r="H51" s="1"/>
      <c r="I51" s="1"/>
      <c r="J51" s="1">
        <f t="shared" si="0"/>
        <v>0</v>
      </c>
      <c r="K51" s="1"/>
    </row>
    <row r="52" spans="1:11" ht="19.5" customHeight="1" x14ac:dyDescent="0.3">
      <c r="A52" s="1">
        <v>50</v>
      </c>
      <c r="B52" s="10">
        <v>46073</v>
      </c>
      <c r="C52" s="1" t="s">
        <v>35</v>
      </c>
      <c r="D52" s="1" t="s">
        <v>47</v>
      </c>
      <c r="E52" s="1">
        <v>1045</v>
      </c>
      <c r="F52" s="1"/>
      <c r="G52" s="1"/>
      <c r="H52" s="1"/>
      <c r="I52" s="1"/>
      <c r="J52" s="1">
        <f t="shared" si="0"/>
        <v>0</v>
      </c>
      <c r="K52" s="1"/>
    </row>
    <row r="53" spans="1:11" ht="19.5" customHeight="1" x14ac:dyDescent="0.3">
      <c r="A53" s="1">
        <v>51</v>
      </c>
      <c r="B53" s="10">
        <v>46074</v>
      </c>
      <c r="C53" s="1" t="s">
        <v>35</v>
      </c>
      <c r="D53" s="1" t="s">
        <v>47</v>
      </c>
      <c r="E53" s="1">
        <v>1045</v>
      </c>
      <c r="F53" s="1"/>
      <c r="G53" s="1"/>
      <c r="H53" s="1"/>
      <c r="I53" s="1"/>
      <c r="J53" s="1">
        <f t="shared" si="0"/>
        <v>0</v>
      </c>
      <c r="K53" s="1"/>
    </row>
    <row r="54" spans="1:11" ht="19.5" customHeight="1" x14ac:dyDescent="0.3">
      <c r="A54" s="1">
        <v>52</v>
      </c>
      <c r="B54" s="10">
        <v>46075</v>
      </c>
      <c r="C54" s="1" t="s">
        <v>35</v>
      </c>
      <c r="D54" s="1" t="s">
        <v>47</v>
      </c>
      <c r="E54" s="1">
        <v>1045</v>
      </c>
      <c r="F54" s="1"/>
      <c r="G54" s="1"/>
      <c r="H54" s="1"/>
      <c r="I54" s="1"/>
      <c r="J54" s="1">
        <f t="shared" si="0"/>
        <v>0</v>
      </c>
      <c r="K54" s="1"/>
    </row>
    <row r="55" spans="1:11" ht="19.5" customHeight="1" x14ac:dyDescent="0.3">
      <c r="A55" s="1">
        <v>53</v>
      </c>
      <c r="B55" s="10">
        <v>46076</v>
      </c>
      <c r="C55" s="1" t="s">
        <v>35</v>
      </c>
      <c r="D55" s="1" t="s">
        <v>47</v>
      </c>
      <c r="E55" s="1">
        <v>1045</v>
      </c>
      <c r="F55" s="1"/>
      <c r="G55" s="1"/>
      <c r="H55" s="1"/>
      <c r="I55" s="1"/>
      <c r="J55" s="1">
        <f t="shared" si="0"/>
        <v>0</v>
      </c>
      <c r="K55" s="1"/>
    </row>
    <row r="56" spans="1:11" ht="19.5" customHeight="1" x14ac:dyDescent="0.3">
      <c r="A56" s="1">
        <v>54</v>
      </c>
      <c r="B56" s="10">
        <v>46077</v>
      </c>
      <c r="C56" s="1" t="s">
        <v>35</v>
      </c>
      <c r="D56" s="1" t="s">
        <v>47</v>
      </c>
      <c r="E56" s="1">
        <v>1045</v>
      </c>
      <c r="F56" s="1"/>
      <c r="G56" s="1"/>
      <c r="H56" s="1"/>
      <c r="I56" s="1"/>
      <c r="J56" s="1">
        <f t="shared" si="0"/>
        <v>0</v>
      </c>
      <c r="K56" s="1"/>
    </row>
    <row r="57" spans="1:11" ht="19.5" customHeight="1" x14ac:dyDescent="0.3">
      <c r="A57" s="1">
        <v>55</v>
      </c>
      <c r="B57" s="10">
        <v>46078</v>
      </c>
      <c r="C57" s="1" t="s">
        <v>35</v>
      </c>
      <c r="D57" s="1" t="s">
        <v>47</v>
      </c>
      <c r="E57" s="1">
        <v>1045</v>
      </c>
      <c r="F57" s="1"/>
      <c r="G57" s="1"/>
      <c r="H57" s="1"/>
      <c r="I57" s="1"/>
      <c r="J57" s="1">
        <f t="shared" si="0"/>
        <v>0</v>
      </c>
      <c r="K57" s="1"/>
    </row>
    <row r="58" spans="1:11" ht="19.5" customHeight="1" x14ac:dyDescent="0.3">
      <c r="A58" s="1">
        <v>56</v>
      </c>
      <c r="B58" s="10">
        <v>46079</v>
      </c>
      <c r="C58" s="1" t="s">
        <v>35</v>
      </c>
      <c r="D58" s="1" t="s">
        <v>47</v>
      </c>
      <c r="E58" s="1">
        <v>1045</v>
      </c>
      <c r="F58" s="1"/>
      <c r="G58" s="1"/>
      <c r="H58" s="1"/>
      <c r="I58" s="1"/>
      <c r="J58" s="1">
        <f t="shared" si="0"/>
        <v>0</v>
      </c>
      <c r="K58" s="1"/>
    </row>
    <row r="59" spans="1:11" ht="19.5" customHeight="1" x14ac:dyDescent="0.3">
      <c r="A59" s="1">
        <v>57</v>
      </c>
      <c r="B59" s="10">
        <v>46080</v>
      </c>
      <c r="C59" s="1" t="s">
        <v>35</v>
      </c>
      <c r="D59" s="1" t="s">
        <v>47</v>
      </c>
      <c r="E59" s="1">
        <v>1045</v>
      </c>
      <c r="F59" s="1"/>
      <c r="G59" s="1"/>
      <c r="H59" s="1"/>
      <c r="I59" s="1"/>
      <c r="J59" s="1">
        <f t="shared" si="0"/>
        <v>0</v>
      </c>
      <c r="K59" s="1"/>
    </row>
    <row r="60" spans="1:11" ht="19.5" customHeight="1" x14ac:dyDescent="0.3">
      <c r="A60" s="1">
        <v>58</v>
      </c>
      <c r="B60" s="10">
        <v>46081</v>
      </c>
      <c r="C60" s="1" t="s">
        <v>35</v>
      </c>
      <c r="D60" s="1" t="s">
        <v>47</v>
      </c>
      <c r="E60" s="1">
        <v>1045</v>
      </c>
      <c r="F60" s="1"/>
      <c r="G60" s="1"/>
      <c r="H60" s="1"/>
      <c r="I60" s="1"/>
      <c r="J60" s="1">
        <f t="shared" si="0"/>
        <v>0</v>
      </c>
      <c r="K60" s="1"/>
    </row>
    <row r="61" spans="1:11" ht="19.5" customHeight="1" x14ac:dyDescent="0.3">
      <c r="A61" s="1">
        <v>59</v>
      </c>
      <c r="B61" s="10">
        <v>46082</v>
      </c>
      <c r="C61" s="1" t="s">
        <v>35</v>
      </c>
      <c r="D61" s="1" t="s">
        <v>47</v>
      </c>
      <c r="E61" s="1">
        <v>1045</v>
      </c>
      <c r="F61" s="1"/>
      <c r="G61" s="1"/>
      <c r="H61" s="1"/>
      <c r="I61" s="1"/>
      <c r="J61" s="1">
        <f t="shared" si="0"/>
        <v>0</v>
      </c>
      <c r="K61" s="1"/>
    </row>
    <row r="62" spans="1:11" ht="19.5" customHeight="1" x14ac:dyDescent="0.3">
      <c r="A62" s="1">
        <v>60</v>
      </c>
      <c r="B62" s="10">
        <v>46083</v>
      </c>
      <c r="C62" s="1" t="s">
        <v>35</v>
      </c>
      <c r="D62" s="1" t="s">
        <v>47</v>
      </c>
      <c r="E62" s="1">
        <v>1045</v>
      </c>
      <c r="F62" s="1"/>
      <c r="G62" s="1"/>
      <c r="H62" s="1"/>
      <c r="I62" s="1"/>
      <c r="J62" s="1">
        <f t="shared" si="0"/>
        <v>0</v>
      </c>
      <c r="K62" s="1"/>
    </row>
    <row r="63" spans="1:11" ht="19.5" customHeight="1" x14ac:dyDescent="0.3">
      <c r="A63" s="1">
        <v>61</v>
      </c>
      <c r="B63" s="10">
        <v>46084</v>
      </c>
      <c r="C63" s="1" t="s">
        <v>35</v>
      </c>
      <c r="D63" s="1" t="s">
        <v>47</v>
      </c>
      <c r="E63" s="1">
        <v>1045</v>
      </c>
      <c r="F63" s="1"/>
      <c r="G63" s="1"/>
      <c r="H63" s="1"/>
      <c r="I63" s="1"/>
      <c r="J63" s="1">
        <f t="shared" si="0"/>
        <v>0</v>
      </c>
      <c r="K63" s="1"/>
    </row>
    <row r="64" spans="1:11" ht="19.5" customHeight="1" x14ac:dyDescent="0.3">
      <c r="A64" s="1">
        <v>62</v>
      </c>
      <c r="B64" s="10">
        <v>46085</v>
      </c>
      <c r="C64" s="1" t="s">
        <v>35</v>
      </c>
      <c r="D64" s="1" t="s">
        <v>47</v>
      </c>
      <c r="E64" s="1">
        <v>1045</v>
      </c>
      <c r="F64" s="1"/>
      <c r="G64" s="1"/>
      <c r="H64" s="1"/>
      <c r="I64" s="1"/>
      <c r="J64" s="1">
        <f t="shared" si="0"/>
        <v>0</v>
      </c>
      <c r="K64" s="1"/>
    </row>
    <row r="65" spans="1:11" ht="19.5" customHeight="1" x14ac:dyDescent="0.3">
      <c r="A65" s="1">
        <v>63</v>
      </c>
      <c r="B65" s="10">
        <v>46086</v>
      </c>
      <c r="C65" s="1" t="s">
        <v>35</v>
      </c>
      <c r="D65" s="1" t="s">
        <v>47</v>
      </c>
      <c r="E65" s="1">
        <v>1045</v>
      </c>
      <c r="F65" s="1"/>
      <c r="G65" s="1"/>
      <c r="H65" s="1"/>
      <c r="I65" s="1"/>
      <c r="J65" s="1">
        <f t="shared" si="0"/>
        <v>0</v>
      </c>
      <c r="K65" s="1"/>
    </row>
    <row r="66" spans="1:11" ht="19.5" customHeight="1" x14ac:dyDescent="0.3">
      <c r="A66" s="1">
        <v>64</v>
      </c>
      <c r="B66" s="10">
        <v>46087</v>
      </c>
      <c r="C66" s="1" t="s">
        <v>35</v>
      </c>
      <c r="D66" s="1" t="s">
        <v>47</v>
      </c>
      <c r="E66" s="1">
        <v>1045</v>
      </c>
      <c r="F66" s="1"/>
      <c r="G66" s="1"/>
      <c r="H66" s="1"/>
      <c r="I66" s="1"/>
      <c r="J66" s="1">
        <f t="shared" si="0"/>
        <v>0</v>
      </c>
      <c r="K66" s="1"/>
    </row>
    <row r="67" spans="1:11" ht="19.5" customHeight="1" x14ac:dyDescent="0.3">
      <c r="A67" s="1">
        <v>65</v>
      </c>
      <c r="B67" s="10">
        <v>46088</v>
      </c>
      <c r="C67" s="1" t="s">
        <v>35</v>
      </c>
      <c r="D67" s="1" t="s">
        <v>47</v>
      </c>
      <c r="E67" s="1">
        <v>1045</v>
      </c>
      <c r="F67" s="1"/>
      <c r="G67" s="1"/>
      <c r="H67" s="1"/>
      <c r="I67" s="1"/>
      <c r="J67" s="1">
        <f t="shared" si="0"/>
        <v>0</v>
      </c>
      <c r="K67" s="1"/>
    </row>
    <row r="68" spans="1:11" ht="19.5" customHeight="1" x14ac:dyDescent="0.3">
      <c r="A68" s="1">
        <v>66</v>
      </c>
      <c r="B68" s="10">
        <v>46089</v>
      </c>
      <c r="C68" s="1" t="s">
        <v>35</v>
      </c>
      <c r="D68" s="1" t="s">
        <v>47</v>
      </c>
      <c r="E68" s="1">
        <v>1045</v>
      </c>
      <c r="F68" s="1"/>
      <c r="G68" s="1"/>
      <c r="H68" s="1"/>
      <c r="I68" s="1"/>
      <c r="J68" s="1">
        <f t="shared" ref="J68:J131" si="1">E68*F68-G68-H68+I68</f>
        <v>0</v>
      </c>
      <c r="K68" s="1"/>
    </row>
    <row r="69" spans="1:11" ht="19.5" customHeight="1" x14ac:dyDescent="0.3">
      <c r="A69" s="1">
        <v>67</v>
      </c>
      <c r="B69" s="10">
        <v>46090</v>
      </c>
      <c r="C69" s="1" t="s">
        <v>35</v>
      </c>
      <c r="D69" s="1" t="s">
        <v>47</v>
      </c>
      <c r="E69" s="1">
        <v>1045</v>
      </c>
      <c r="F69" s="1"/>
      <c r="G69" s="1"/>
      <c r="H69" s="1"/>
      <c r="I69" s="1"/>
      <c r="J69" s="1">
        <f t="shared" si="1"/>
        <v>0</v>
      </c>
      <c r="K69" s="1"/>
    </row>
    <row r="70" spans="1:11" ht="19.5" customHeight="1" x14ac:dyDescent="0.3">
      <c r="A70" s="1">
        <v>68</v>
      </c>
      <c r="B70" s="10">
        <v>46091</v>
      </c>
      <c r="C70" s="1" t="s">
        <v>35</v>
      </c>
      <c r="D70" s="1" t="s">
        <v>47</v>
      </c>
      <c r="E70" s="1">
        <v>1045</v>
      </c>
      <c r="F70" s="1"/>
      <c r="G70" s="1"/>
      <c r="H70" s="1"/>
      <c r="I70" s="1"/>
      <c r="J70" s="1">
        <f t="shared" si="1"/>
        <v>0</v>
      </c>
      <c r="K70" s="1"/>
    </row>
    <row r="71" spans="1:11" ht="19.5" customHeight="1" x14ac:dyDescent="0.3">
      <c r="A71" s="1">
        <v>69</v>
      </c>
      <c r="B71" s="10">
        <v>46092</v>
      </c>
      <c r="C71" s="1" t="s">
        <v>35</v>
      </c>
      <c r="D71" s="1" t="s">
        <v>47</v>
      </c>
      <c r="E71" s="1">
        <v>1045</v>
      </c>
      <c r="F71" s="1"/>
      <c r="G71" s="1"/>
      <c r="H71" s="1"/>
      <c r="I71" s="1"/>
      <c r="J71" s="1">
        <f t="shared" si="1"/>
        <v>0</v>
      </c>
      <c r="K71" s="1"/>
    </row>
    <row r="72" spans="1:11" ht="19.5" customHeight="1" x14ac:dyDescent="0.3">
      <c r="A72" s="1">
        <v>70</v>
      </c>
      <c r="B72" s="10">
        <v>46093</v>
      </c>
      <c r="C72" s="1" t="s">
        <v>35</v>
      </c>
      <c r="D72" s="1" t="s">
        <v>47</v>
      </c>
      <c r="E72" s="1">
        <v>1045</v>
      </c>
      <c r="F72" s="1"/>
      <c r="G72" s="1"/>
      <c r="H72" s="1"/>
      <c r="I72" s="1"/>
      <c r="J72" s="1">
        <f t="shared" si="1"/>
        <v>0</v>
      </c>
      <c r="K72" s="1"/>
    </row>
    <row r="73" spans="1:11" ht="19.5" customHeight="1" x14ac:dyDescent="0.3">
      <c r="A73" s="1">
        <v>71</v>
      </c>
      <c r="B73" s="10">
        <v>46094</v>
      </c>
      <c r="C73" s="1" t="s">
        <v>35</v>
      </c>
      <c r="D73" s="1" t="s">
        <v>47</v>
      </c>
      <c r="E73" s="1">
        <v>1045</v>
      </c>
      <c r="F73" s="1"/>
      <c r="G73" s="1"/>
      <c r="H73" s="1"/>
      <c r="I73" s="1"/>
      <c r="J73" s="1">
        <f t="shared" si="1"/>
        <v>0</v>
      </c>
      <c r="K73" s="1"/>
    </row>
    <row r="74" spans="1:11" ht="19.5" customHeight="1" x14ac:dyDescent="0.3">
      <c r="A74" s="1">
        <v>72</v>
      </c>
      <c r="B74" s="10">
        <v>46095</v>
      </c>
      <c r="C74" s="1" t="s">
        <v>35</v>
      </c>
      <c r="D74" s="1" t="s">
        <v>47</v>
      </c>
      <c r="E74" s="1">
        <v>1045</v>
      </c>
      <c r="F74" s="1"/>
      <c r="G74" s="1"/>
      <c r="H74" s="1"/>
      <c r="I74" s="1"/>
      <c r="J74" s="1">
        <f t="shared" si="1"/>
        <v>0</v>
      </c>
      <c r="K74" s="1"/>
    </row>
    <row r="75" spans="1:11" ht="19.5" customHeight="1" x14ac:dyDescent="0.3">
      <c r="A75" s="1">
        <v>73</v>
      </c>
      <c r="B75" s="10">
        <v>46096</v>
      </c>
      <c r="C75" s="1" t="s">
        <v>35</v>
      </c>
      <c r="D75" s="1" t="s">
        <v>47</v>
      </c>
      <c r="E75" s="1">
        <v>1045</v>
      </c>
      <c r="F75" s="1"/>
      <c r="G75" s="1"/>
      <c r="H75" s="1"/>
      <c r="I75" s="1"/>
      <c r="J75" s="1">
        <f t="shared" si="1"/>
        <v>0</v>
      </c>
      <c r="K75" s="1"/>
    </row>
    <row r="76" spans="1:11" ht="19.5" customHeight="1" x14ac:dyDescent="0.3">
      <c r="A76" s="1">
        <v>74</v>
      </c>
      <c r="B76" s="10">
        <v>46097</v>
      </c>
      <c r="C76" s="1" t="s">
        <v>35</v>
      </c>
      <c r="D76" s="1" t="s">
        <v>47</v>
      </c>
      <c r="E76" s="1">
        <v>1045</v>
      </c>
      <c r="F76" s="1"/>
      <c r="G76" s="1"/>
      <c r="H76" s="1"/>
      <c r="I76" s="1"/>
      <c r="J76" s="1">
        <f t="shared" si="1"/>
        <v>0</v>
      </c>
      <c r="K76" s="1"/>
    </row>
    <row r="77" spans="1:11" ht="19.5" customHeight="1" x14ac:dyDescent="0.3">
      <c r="A77" s="1">
        <v>75</v>
      </c>
      <c r="B77" s="10">
        <v>46098</v>
      </c>
      <c r="C77" s="1" t="s">
        <v>35</v>
      </c>
      <c r="D77" s="1" t="s">
        <v>47</v>
      </c>
      <c r="E77" s="1">
        <v>1045</v>
      </c>
      <c r="F77" s="1"/>
      <c r="G77" s="1"/>
      <c r="H77" s="1"/>
      <c r="I77" s="1"/>
      <c r="J77" s="1">
        <f t="shared" si="1"/>
        <v>0</v>
      </c>
      <c r="K77" s="1"/>
    </row>
    <row r="78" spans="1:11" ht="19.5" customHeight="1" x14ac:dyDescent="0.3">
      <c r="A78" s="1">
        <v>76</v>
      </c>
      <c r="B78" s="10">
        <v>46099</v>
      </c>
      <c r="C78" s="1" t="s">
        <v>35</v>
      </c>
      <c r="D78" s="1" t="s">
        <v>47</v>
      </c>
      <c r="E78" s="1">
        <v>1045</v>
      </c>
      <c r="F78" s="1"/>
      <c r="G78" s="1"/>
      <c r="H78" s="1"/>
      <c r="I78" s="1"/>
      <c r="J78" s="1">
        <f t="shared" si="1"/>
        <v>0</v>
      </c>
      <c r="K78" s="1"/>
    </row>
    <row r="79" spans="1:11" ht="19.5" customHeight="1" x14ac:dyDescent="0.3">
      <c r="A79" s="1">
        <v>77</v>
      </c>
      <c r="B79" s="10">
        <v>46100</v>
      </c>
      <c r="C79" s="1" t="s">
        <v>35</v>
      </c>
      <c r="D79" s="1" t="s">
        <v>47</v>
      </c>
      <c r="E79" s="1">
        <v>1045</v>
      </c>
      <c r="F79" s="1"/>
      <c r="G79" s="1"/>
      <c r="H79" s="1"/>
      <c r="I79" s="1"/>
      <c r="J79" s="1">
        <f t="shared" si="1"/>
        <v>0</v>
      </c>
      <c r="K79" s="1"/>
    </row>
    <row r="80" spans="1:11" ht="19.5" customHeight="1" x14ac:dyDescent="0.3">
      <c r="A80" s="1">
        <v>78</v>
      </c>
      <c r="B80" s="10">
        <v>46101</v>
      </c>
      <c r="C80" s="1" t="s">
        <v>35</v>
      </c>
      <c r="D80" s="1" t="s">
        <v>47</v>
      </c>
      <c r="E80" s="1">
        <v>1045</v>
      </c>
      <c r="F80" s="1"/>
      <c r="G80" s="1"/>
      <c r="H80" s="1"/>
      <c r="I80" s="1"/>
      <c r="J80" s="1">
        <f t="shared" si="1"/>
        <v>0</v>
      </c>
      <c r="K80" s="1"/>
    </row>
    <row r="81" spans="1:11" ht="19.5" customHeight="1" x14ac:dyDescent="0.3">
      <c r="A81" s="1">
        <v>79</v>
      </c>
      <c r="B81" s="10">
        <v>46102</v>
      </c>
      <c r="C81" s="1" t="s">
        <v>35</v>
      </c>
      <c r="D81" s="1" t="s">
        <v>47</v>
      </c>
      <c r="E81" s="1">
        <v>1045</v>
      </c>
      <c r="F81" s="1"/>
      <c r="G81" s="1"/>
      <c r="H81" s="1"/>
      <c r="I81" s="1"/>
      <c r="J81" s="1">
        <f t="shared" si="1"/>
        <v>0</v>
      </c>
      <c r="K81" s="1"/>
    </row>
    <row r="82" spans="1:11" ht="19.5" customHeight="1" x14ac:dyDescent="0.3">
      <c r="A82" s="1">
        <v>80</v>
      </c>
      <c r="B82" s="10">
        <v>46103</v>
      </c>
      <c r="C82" s="1" t="s">
        <v>35</v>
      </c>
      <c r="D82" s="1" t="s">
        <v>47</v>
      </c>
      <c r="E82" s="1">
        <v>1045</v>
      </c>
      <c r="F82" s="1"/>
      <c r="G82" s="1"/>
      <c r="H82" s="1"/>
      <c r="I82" s="1"/>
      <c r="J82" s="1">
        <f t="shared" si="1"/>
        <v>0</v>
      </c>
      <c r="K82" s="1"/>
    </row>
    <row r="83" spans="1:11" ht="19.5" customHeight="1" x14ac:dyDescent="0.3">
      <c r="A83" s="1">
        <v>81</v>
      </c>
      <c r="B83" s="10">
        <v>46104</v>
      </c>
      <c r="C83" s="1" t="s">
        <v>35</v>
      </c>
      <c r="D83" s="1" t="s">
        <v>47</v>
      </c>
      <c r="E83" s="1">
        <v>1045</v>
      </c>
      <c r="F83" s="1"/>
      <c r="G83" s="1"/>
      <c r="H83" s="1"/>
      <c r="I83" s="1"/>
      <c r="J83" s="1">
        <f t="shared" si="1"/>
        <v>0</v>
      </c>
      <c r="K83" s="1"/>
    </row>
    <row r="84" spans="1:11" ht="19.5" customHeight="1" x14ac:dyDescent="0.3">
      <c r="A84" s="1">
        <v>82</v>
      </c>
      <c r="B84" s="10">
        <v>46105</v>
      </c>
      <c r="C84" s="1" t="s">
        <v>35</v>
      </c>
      <c r="D84" s="1" t="s">
        <v>47</v>
      </c>
      <c r="E84" s="1">
        <v>1045</v>
      </c>
      <c r="F84" s="1"/>
      <c r="G84" s="1"/>
      <c r="H84" s="1"/>
      <c r="I84" s="1"/>
      <c r="J84" s="1">
        <f t="shared" si="1"/>
        <v>0</v>
      </c>
      <c r="K84" s="1"/>
    </row>
    <row r="85" spans="1:11" ht="19.5" customHeight="1" x14ac:dyDescent="0.3">
      <c r="A85" s="1">
        <v>83</v>
      </c>
      <c r="B85" s="10">
        <v>46106</v>
      </c>
      <c r="C85" s="1" t="s">
        <v>35</v>
      </c>
      <c r="D85" s="1" t="s">
        <v>47</v>
      </c>
      <c r="E85" s="1">
        <v>1045</v>
      </c>
      <c r="F85" s="1"/>
      <c r="G85" s="1"/>
      <c r="H85" s="1"/>
      <c r="I85" s="1"/>
      <c r="J85" s="1">
        <f t="shared" si="1"/>
        <v>0</v>
      </c>
      <c r="K85" s="1"/>
    </row>
    <row r="86" spans="1:11" ht="19.5" customHeight="1" x14ac:dyDescent="0.3">
      <c r="A86" s="1">
        <v>84</v>
      </c>
      <c r="B86" s="10">
        <v>46107</v>
      </c>
      <c r="C86" s="1" t="s">
        <v>35</v>
      </c>
      <c r="D86" s="1" t="s">
        <v>47</v>
      </c>
      <c r="E86" s="1">
        <v>1045</v>
      </c>
      <c r="F86" s="1"/>
      <c r="G86" s="1"/>
      <c r="H86" s="1"/>
      <c r="I86" s="1"/>
      <c r="J86" s="1">
        <f t="shared" si="1"/>
        <v>0</v>
      </c>
      <c r="K86" s="1"/>
    </row>
    <row r="87" spans="1:11" ht="19.5" customHeight="1" x14ac:dyDescent="0.3">
      <c r="A87" s="1">
        <v>85</v>
      </c>
      <c r="B87" s="10">
        <v>46108</v>
      </c>
      <c r="C87" s="1" t="s">
        <v>35</v>
      </c>
      <c r="D87" s="1" t="s">
        <v>47</v>
      </c>
      <c r="E87" s="1">
        <v>1045</v>
      </c>
      <c r="F87" s="1"/>
      <c r="G87" s="1"/>
      <c r="H87" s="1"/>
      <c r="I87" s="1"/>
      <c r="J87" s="1">
        <f t="shared" si="1"/>
        <v>0</v>
      </c>
      <c r="K87" s="1"/>
    </row>
    <row r="88" spans="1:11" ht="19.5" customHeight="1" x14ac:dyDescent="0.3">
      <c r="A88" s="1">
        <v>86</v>
      </c>
      <c r="B88" s="10">
        <v>46109</v>
      </c>
      <c r="C88" s="1" t="s">
        <v>35</v>
      </c>
      <c r="D88" s="1" t="s">
        <v>47</v>
      </c>
      <c r="E88" s="1">
        <v>1045</v>
      </c>
      <c r="F88" s="1"/>
      <c r="G88" s="1"/>
      <c r="H88" s="1"/>
      <c r="I88" s="1"/>
      <c r="J88" s="1">
        <f t="shared" si="1"/>
        <v>0</v>
      </c>
      <c r="K88" s="1"/>
    </row>
    <row r="89" spans="1:11" ht="19.5" customHeight="1" x14ac:dyDescent="0.3">
      <c r="A89" s="1">
        <v>87</v>
      </c>
      <c r="B89" s="10">
        <v>46110</v>
      </c>
      <c r="C89" s="1" t="s">
        <v>35</v>
      </c>
      <c r="D89" s="1" t="s">
        <v>47</v>
      </c>
      <c r="E89" s="1">
        <v>1045</v>
      </c>
      <c r="F89" s="1"/>
      <c r="G89" s="1"/>
      <c r="H89" s="1"/>
      <c r="I89" s="1"/>
      <c r="J89" s="1">
        <f t="shared" si="1"/>
        <v>0</v>
      </c>
      <c r="K89" s="1"/>
    </row>
    <row r="90" spans="1:11" ht="19.5" customHeight="1" x14ac:dyDescent="0.3">
      <c r="A90" s="1">
        <v>88</v>
      </c>
      <c r="B90" s="10">
        <v>46111</v>
      </c>
      <c r="C90" s="1" t="s">
        <v>35</v>
      </c>
      <c r="D90" s="1" t="s">
        <v>47</v>
      </c>
      <c r="E90" s="1">
        <v>1045</v>
      </c>
      <c r="F90" s="1"/>
      <c r="G90" s="1"/>
      <c r="H90" s="1"/>
      <c r="I90" s="1"/>
      <c r="J90" s="1">
        <f t="shared" si="1"/>
        <v>0</v>
      </c>
      <c r="K90" s="1"/>
    </row>
    <row r="91" spans="1:11" ht="19.5" customHeight="1" x14ac:dyDescent="0.3">
      <c r="A91" s="1">
        <v>89</v>
      </c>
      <c r="B91" s="10">
        <v>46112</v>
      </c>
      <c r="C91" s="1" t="s">
        <v>35</v>
      </c>
      <c r="D91" s="1" t="s">
        <v>47</v>
      </c>
      <c r="E91" s="1">
        <v>1045</v>
      </c>
      <c r="F91" s="1"/>
      <c r="G91" s="1"/>
      <c r="H91" s="1"/>
      <c r="I91" s="1"/>
      <c r="J91" s="1">
        <f t="shared" si="1"/>
        <v>0</v>
      </c>
      <c r="K91" s="1"/>
    </row>
    <row r="92" spans="1:11" ht="19.5" customHeight="1" x14ac:dyDescent="0.3">
      <c r="A92" s="1">
        <v>90</v>
      </c>
      <c r="B92" s="10">
        <v>46113</v>
      </c>
      <c r="C92" s="1" t="s">
        <v>35</v>
      </c>
      <c r="D92" s="1" t="s">
        <v>47</v>
      </c>
      <c r="E92" s="1">
        <v>1045</v>
      </c>
      <c r="F92" s="1"/>
      <c r="G92" s="1"/>
      <c r="H92" s="1"/>
      <c r="I92" s="1"/>
      <c r="J92" s="1">
        <f t="shared" si="1"/>
        <v>0</v>
      </c>
      <c r="K92" s="1"/>
    </row>
    <row r="93" spans="1:11" ht="19.5" customHeight="1" x14ac:dyDescent="0.3">
      <c r="A93" s="1">
        <v>91</v>
      </c>
      <c r="B93" s="10">
        <v>46114</v>
      </c>
      <c r="C93" s="1" t="s">
        <v>35</v>
      </c>
      <c r="D93" s="1" t="s">
        <v>47</v>
      </c>
      <c r="E93" s="1">
        <v>1045</v>
      </c>
      <c r="F93" s="1"/>
      <c r="G93" s="1"/>
      <c r="H93" s="1"/>
      <c r="I93" s="1"/>
      <c r="J93" s="1">
        <f t="shared" si="1"/>
        <v>0</v>
      </c>
      <c r="K93" s="1"/>
    </row>
    <row r="94" spans="1:11" ht="19.5" customHeight="1" x14ac:dyDescent="0.3">
      <c r="A94" s="1">
        <v>92</v>
      </c>
      <c r="B94" s="10">
        <v>46115</v>
      </c>
      <c r="C94" s="1" t="s">
        <v>35</v>
      </c>
      <c r="D94" s="1" t="s">
        <v>47</v>
      </c>
      <c r="E94" s="1">
        <v>1045</v>
      </c>
      <c r="F94" s="1"/>
      <c r="G94" s="1"/>
      <c r="H94" s="1"/>
      <c r="I94" s="1"/>
      <c r="J94" s="1">
        <f t="shared" si="1"/>
        <v>0</v>
      </c>
      <c r="K94" s="1"/>
    </row>
    <row r="95" spans="1:11" ht="19.5" customHeight="1" x14ac:dyDescent="0.3">
      <c r="A95" s="1">
        <v>93</v>
      </c>
      <c r="B95" s="10">
        <v>46116</v>
      </c>
      <c r="C95" s="1" t="s">
        <v>35</v>
      </c>
      <c r="D95" s="1" t="s">
        <v>47</v>
      </c>
      <c r="E95" s="1">
        <v>1045</v>
      </c>
      <c r="F95" s="1"/>
      <c r="G95" s="1"/>
      <c r="H95" s="1"/>
      <c r="I95" s="1"/>
      <c r="J95" s="1">
        <f t="shared" si="1"/>
        <v>0</v>
      </c>
      <c r="K95" s="1"/>
    </row>
    <row r="96" spans="1:11" ht="19.5" customHeight="1" x14ac:dyDescent="0.3">
      <c r="A96" s="1">
        <v>94</v>
      </c>
      <c r="B96" s="10">
        <v>46117</v>
      </c>
      <c r="C96" s="1" t="s">
        <v>35</v>
      </c>
      <c r="D96" s="1" t="s">
        <v>47</v>
      </c>
      <c r="E96" s="1">
        <v>1045</v>
      </c>
      <c r="F96" s="1"/>
      <c r="G96" s="1"/>
      <c r="H96" s="1"/>
      <c r="I96" s="1"/>
      <c r="J96" s="1">
        <f t="shared" si="1"/>
        <v>0</v>
      </c>
      <c r="K96" s="1"/>
    </row>
    <row r="97" spans="1:11" ht="19.5" customHeight="1" x14ac:dyDescent="0.3">
      <c r="A97" s="1">
        <v>95</v>
      </c>
      <c r="B97" s="10">
        <v>46118</v>
      </c>
      <c r="C97" s="1" t="s">
        <v>35</v>
      </c>
      <c r="D97" s="1" t="s">
        <v>47</v>
      </c>
      <c r="E97" s="1">
        <v>1045</v>
      </c>
      <c r="F97" s="1"/>
      <c r="G97" s="1"/>
      <c r="H97" s="1"/>
      <c r="I97" s="1"/>
      <c r="J97" s="1">
        <f t="shared" si="1"/>
        <v>0</v>
      </c>
      <c r="K97" s="1"/>
    </row>
    <row r="98" spans="1:11" ht="19.5" customHeight="1" x14ac:dyDescent="0.3">
      <c r="A98" s="1">
        <v>96</v>
      </c>
      <c r="B98" s="10">
        <v>46119</v>
      </c>
      <c r="C98" s="1" t="s">
        <v>35</v>
      </c>
      <c r="D98" s="1" t="s">
        <v>47</v>
      </c>
      <c r="E98" s="1">
        <v>1045</v>
      </c>
      <c r="F98" s="1"/>
      <c r="G98" s="1"/>
      <c r="H98" s="1"/>
      <c r="I98" s="1"/>
      <c r="J98" s="1">
        <f t="shared" si="1"/>
        <v>0</v>
      </c>
      <c r="K98" s="1"/>
    </row>
    <row r="99" spans="1:11" ht="19.5" customHeight="1" x14ac:dyDescent="0.3">
      <c r="A99" s="1">
        <v>97</v>
      </c>
      <c r="B99" s="10">
        <v>46120</v>
      </c>
      <c r="C99" s="1" t="s">
        <v>35</v>
      </c>
      <c r="D99" s="1" t="s">
        <v>47</v>
      </c>
      <c r="E99" s="1">
        <v>1045</v>
      </c>
      <c r="F99" s="1"/>
      <c r="G99" s="1"/>
      <c r="H99" s="1"/>
      <c r="I99" s="1"/>
      <c r="J99" s="1">
        <f t="shared" si="1"/>
        <v>0</v>
      </c>
      <c r="K99" s="1"/>
    </row>
    <row r="100" spans="1:11" ht="19.5" customHeight="1" x14ac:dyDescent="0.3">
      <c r="A100" s="1">
        <v>98</v>
      </c>
      <c r="B100" s="10">
        <v>46121</v>
      </c>
      <c r="C100" s="1" t="s">
        <v>35</v>
      </c>
      <c r="D100" s="1" t="s">
        <v>47</v>
      </c>
      <c r="E100" s="1">
        <v>1045</v>
      </c>
      <c r="F100" s="1"/>
      <c r="G100" s="1"/>
      <c r="H100" s="1"/>
      <c r="I100" s="1"/>
      <c r="J100" s="1">
        <f t="shared" si="1"/>
        <v>0</v>
      </c>
      <c r="K100" s="1"/>
    </row>
    <row r="101" spans="1:11" ht="19.5" customHeight="1" x14ac:dyDescent="0.3">
      <c r="A101" s="1">
        <v>99</v>
      </c>
      <c r="B101" s="10">
        <v>46122</v>
      </c>
      <c r="C101" s="1" t="s">
        <v>35</v>
      </c>
      <c r="D101" s="1" t="s">
        <v>47</v>
      </c>
      <c r="E101" s="1">
        <v>1045</v>
      </c>
      <c r="F101" s="1"/>
      <c r="G101" s="1"/>
      <c r="H101" s="1"/>
      <c r="I101" s="1"/>
      <c r="J101" s="1">
        <f t="shared" si="1"/>
        <v>0</v>
      </c>
      <c r="K101" s="1"/>
    </row>
    <row r="102" spans="1:11" ht="19.5" customHeight="1" x14ac:dyDescent="0.3">
      <c r="A102" s="1">
        <v>100</v>
      </c>
      <c r="B102" s="10">
        <v>46123</v>
      </c>
      <c r="C102" s="1" t="s">
        <v>35</v>
      </c>
      <c r="D102" s="1" t="s">
        <v>47</v>
      </c>
      <c r="E102" s="1">
        <v>1045</v>
      </c>
      <c r="F102" s="1"/>
      <c r="G102" s="1"/>
      <c r="H102" s="1"/>
      <c r="I102" s="1"/>
      <c r="J102" s="1">
        <f t="shared" si="1"/>
        <v>0</v>
      </c>
      <c r="K102" s="1"/>
    </row>
    <row r="103" spans="1:11" ht="19.5" customHeight="1" x14ac:dyDescent="0.3">
      <c r="A103" s="1">
        <v>101</v>
      </c>
      <c r="B103" s="10">
        <v>46124</v>
      </c>
      <c r="C103" s="1" t="s">
        <v>35</v>
      </c>
      <c r="D103" s="1" t="s">
        <v>47</v>
      </c>
      <c r="E103" s="1">
        <v>1045</v>
      </c>
      <c r="F103" s="1"/>
      <c r="G103" s="1"/>
      <c r="H103" s="1"/>
      <c r="I103" s="1"/>
      <c r="J103" s="1">
        <f t="shared" si="1"/>
        <v>0</v>
      </c>
      <c r="K103" s="1"/>
    </row>
    <row r="104" spans="1:11" ht="19.5" customHeight="1" x14ac:dyDescent="0.3">
      <c r="A104" s="1">
        <v>102</v>
      </c>
      <c r="B104" s="10">
        <v>46125</v>
      </c>
      <c r="C104" s="1" t="s">
        <v>35</v>
      </c>
      <c r="D104" s="1" t="s">
        <v>47</v>
      </c>
      <c r="E104" s="1">
        <v>1045</v>
      </c>
      <c r="F104" s="1"/>
      <c r="G104" s="1"/>
      <c r="H104" s="1"/>
      <c r="I104" s="1"/>
      <c r="J104" s="1">
        <f t="shared" si="1"/>
        <v>0</v>
      </c>
      <c r="K104" s="1"/>
    </row>
    <row r="105" spans="1:11" ht="19.5" customHeight="1" x14ac:dyDescent="0.3">
      <c r="A105" s="1">
        <v>103</v>
      </c>
      <c r="B105" s="10">
        <v>46126</v>
      </c>
      <c r="C105" s="1" t="s">
        <v>35</v>
      </c>
      <c r="D105" s="1" t="s">
        <v>47</v>
      </c>
      <c r="E105" s="1">
        <v>1045</v>
      </c>
      <c r="F105" s="1"/>
      <c r="G105" s="1"/>
      <c r="H105" s="1"/>
      <c r="I105" s="1"/>
      <c r="J105" s="1">
        <f t="shared" si="1"/>
        <v>0</v>
      </c>
      <c r="K105" s="1"/>
    </row>
    <row r="106" spans="1:11" ht="19.5" customHeight="1" x14ac:dyDescent="0.3">
      <c r="A106" s="1">
        <v>104</v>
      </c>
      <c r="B106" s="10">
        <v>46127</v>
      </c>
      <c r="C106" s="1" t="s">
        <v>35</v>
      </c>
      <c r="D106" s="1" t="s">
        <v>47</v>
      </c>
      <c r="E106" s="1">
        <v>1045</v>
      </c>
      <c r="F106" s="1"/>
      <c r="G106" s="1"/>
      <c r="H106" s="1"/>
      <c r="I106" s="1"/>
      <c r="J106" s="1">
        <f t="shared" si="1"/>
        <v>0</v>
      </c>
      <c r="K106" s="1"/>
    </row>
    <row r="107" spans="1:11" ht="19.5" customHeight="1" x14ac:dyDescent="0.3">
      <c r="A107" s="1">
        <v>105</v>
      </c>
      <c r="B107" s="10">
        <v>46128</v>
      </c>
      <c r="C107" s="1" t="s">
        <v>35</v>
      </c>
      <c r="D107" s="1" t="s">
        <v>47</v>
      </c>
      <c r="E107" s="1">
        <v>1045</v>
      </c>
      <c r="F107" s="1"/>
      <c r="G107" s="1"/>
      <c r="H107" s="1"/>
      <c r="I107" s="1"/>
      <c r="J107" s="1">
        <f t="shared" si="1"/>
        <v>0</v>
      </c>
      <c r="K107" s="1"/>
    </row>
    <row r="108" spans="1:11" ht="19.5" customHeight="1" x14ac:dyDescent="0.3">
      <c r="A108" s="1">
        <v>106</v>
      </c>
      <c r="B108" s="10">
        <v>46129</v>
      </c>
      <c r="C108" s="1" t="s">
        <v>35</v>
      </c>
      <c r="D108" s="1" t="s">
        <v>47</v>
      </c>
      <c r="E108" s="1">
        <v>1045</v>
      </c>
      <c r="F108" s="1"/>
      <c r="G108" s="1"/>
      <c r="H108" s="1"/>
      <c r="I108" s="1"/>
      <c r="J108" s="1">
        <f t="shared" si="1"/>
        <v>0</v>
      </c>
      <c r="K108" s="1"/>
    </row>
    <row r="109" spans="1:11" ht="19.5" customHeight="1" x14ac:dyDescent="0.3">
      <c r="A109" s="1">
        <v>107</v>
      </c>
      <c r="B109" s="10">
        <v>46130</v>
      </c>
      <c r="C109" s="1" t="s">
        <v>35</v>
      </c>
      <c r="D109" s="1" t="s">
        <v>47</v>
      </c>
      <c r="E109" s="1">
        <v>1045</v>
      </c>
      <c r="F109" s="1"/>
      <c r="G109" s="1"/>
      <c r="H109" s="1"/>
      <c r="I109" s="1"/>
      <c r="J109" s="1">
        <f t="shared" si="1"/>
        <v>0</v>
      </c>
      <c r="K109" s="1"/>
    </row>
    <row r="110" spans="1:11" ht="19.5" customHeight="1" x14ac:dyDescent="0.3">
      <c r="A110" s="1">
        <v>108</v>
      </c>
      <c r="B110" s="10">
        <v>46131</v>
      </c>
      <c r="C110" s="1" t="s">
        <v>35</v>
      </c>
      <c r="D110" s="1" t="s">
        <v>47</v>
      </c>
      <c r="E110" s="1">
        <v>1045</v>
      </c>
      <c r="F110" s="1"/>
      <c r="G110" s="1"/>
      <c r="H110" s="1"/>
      <c r="I110" s="1"/>
      <c r="J110" s="1">
        <f t="shared" si="1"/>
        <v>0</v>
      </c>
      <c r="K110" s="1"/>
    </row>
    <row r="111" spans="1:11" ht="19.5" customHeight="1" x14ac:dyDescent="0.3">
      <c r="A111" s="1">
        <v>109</v>
      </c>
      <c r="B111" s="10">
        <v>46132</v>
      </c>
      <c r="C111" s="1" t="s">
        <v>35</v>
      </c>
      <c r="D111" s="1" t="s">
        <v>47</v>
      </c>
      <c r="E111" s="1">
        <v>1045</v>
      </c>
      <c r="F111" s="1"/>
      <c r="G111" s="1"/>
      <c r="H111" s="1"/>
      <c r="I111" s="1"/>
      <c r="J111" s="1">
        <f t="shared" si="1"/>
        <v>0</v>
      </c>
      <c r="K111" s="1"/>
    </row>
    <row r="112" spans="1:11" ht="19.5" customHeight="1" x14ac:dyDescent="0.3">
      <c r="A112" s="1">
        <v>110</v>
      </c>
      <c r="B112" s="10">
        <v>46133</v>
      </c>
      <c r="C112" s="1" t="s">
        <v>35</v>
      </c>
      <c r="D112" s="1" t="s">
        <v>47</v>
      </c>
      <c r="E112" s="1">
        <v>1045</v>
      </c>
      <c r="F112" s="1"/>
      <c r="G112" s="1"/>
      <c r="H112" s="1"/>
      <c r="I112" s="1"/>
      <c r="J112" s="1">
        <f t="shared" si="1"/>
        <v>0</v>
      </c>
      <c r="K112" s="1"/>
    </row>
    <row r="113" spans="1:11" ht="19.5" customHeight="1" x14ac:dyDescent="0.3">
      <c r="A113" s="1">
        <v>111</v>
      </c>
      <c r="B113" s="10">
        <v>46134</v>
      </c>
      <c r="C113" s="1" t="s">
        <v>35</v>
      </c>
      <c r="D113" s="1" t="s">
        <v>47</v>
      </c>
      <c r="E113" s="1">
        <v>1045</v>
      </c>
      <c r="F113" s="1"/>
      <c r="G113" s="1"/>
      <c r="H113" s="1"/>
      <c r="I113" s="1"/>
      <c r="J113" s="1">
        <f t="shared" si="1"/>
        <v>0</v>
      </c>
      <c r="K113" s="1"/>
    </row>
    <row r="114" spans="1:11" ht="19.5" customHeight="1" x14ac:dyDescent="0.3">
      <c r="A114" s="1">
        <v>112</v>
      </c>
      <c r="B114" s="10">
        <v>46135</v>
      </c>
      <c r="C114" s="1" t="s">
        <v>35</v>
      </c>
      <c r="D114" s="1" t="s">
        <v>47</v>
      </c>
      <c r="E114" s="1">
        <v>1045</v>
      </c>
      <c r="F114" s="1"/>
      <c r="G114" s="1"/>
      <c r="H114" s="1"/>
      <c r="I114" s="1"/>
      <c r="J114" s="1">
        <f t="shared" si="1"/>
        <v>0</v>
      </c>
      <c r="K114" s="1"/>
    </row>
    <row r="115" spans="1:11" ht="19.5" customHeight="1" x14ac:dyDescent="0.3">
      <c r="A115" s="1">
        <v>113</v>
      </c>
      <c r="B115" s="10">
        <v>46136</v>
      </c>
      <c r="C115" s="1" t="s">
        <v>35</v>
      </c>
      <c r="D115" s="1" t="s">
        <v>47</v>
      </c>
      <c r="E115" s="1">
        <v>1045</v>
      </c>
      <c r="F115" s="1"/>
      <c r="G115" s="1"/>
      <c r="H115" s="1"/>
      <c r="I115" s="1"/>
      <c r="J115" s="1">
        <f t="shared" si="1"/>
        <v>0</v>
      </c>
      <c r="K115" s="1"/>
    </row>
    <row r="116" spans="1:11" ht="19.5" customHeight="1" x14ac:dyDescent="0.3">
      <c r="A116" s="1">
        <v>114</v>
      </c>
      <c r="B116" s="10">
        <v>46137</v>
      </c>
      <c r="C116" s="1" t="s">
        <v>35</v>
      </c>
      <c r="D116" s="1" t="s">
        <v>47</v>
      </c>
      <c r="E116" s="1">
        <v>1045</v>
      </c>
      <c r="F116" s="1"/>
      <c r="G116" s="1"/>
      <c r="H116" s="1"/>
      <c r="I116" s="1"/>
      <c r="J116" s="1">
        <f t="shared" si="1"/>
        <v>0</v>
      </c>
      <c r="K116" s="1"/>
    </row>
    <row r="117" spans="1:11" ht="19.5" customHeight="1" x14ac:dyDescent="0.3">
      <c r="A117" s="1">
        <v>115</v>
      </c>
      <c r="B117" s="10">
        <v>46138</v>
      </c>
      <c r="C117" s="1" t="s">
        <v>35</v>
      </c>
      <c r="D117" s="1" t="s">
        <v>47</v>
      </c>
      <c r="E117" s="1">
        <v>1045</v>
      </c>
      <c r="F117" s="1"/>
      <c r="G117" s="1"/>
      <c r="H117" s="1"/>
      <c r="I117" s="1"/>
      <c r="J117" s="1">
        <f t="shared" si="1"/>
        <v>0</v>
      </c>
      <c r="K117" s="1"/>
    </row>
    <row r="118" spans="1:11" ht="19.5" customHeight="1" x14ac:dyDescent="0.3">
      <c r="A118" s="1">
        <v>116</v>
      </c>
      <c r="B118" s="10">
        <v>46139</v>
      </c>
      <c r="C118" s="1" t="s">
        <v>35</v>
      </c>
      <c r="D118" s="1" t="s">
        <v>47</v>
      </c>
      <c r="E118" s="1">
        <v>1045</v>
      </c>
      <c r="F118" s="1"/>
      <c r="G118" s="1"/>
      <c r="H118" s="1"/>
      <c r="I118" s="1"/>
      <c r="J118" s="1">
        <f t="shared" si="1"/>
        <v>0</v>
      </c>
      <c r="K118" s="1"/>
    </row>
    <row r="119" spans="1:11" ht="19.5" customHeight="1" x14ac:dyDescent="0.3">
      <c r="A119" s="1">
        <v>117</v>
      </c>
      <c r="B119" s="10">
        <v>46140</v>
      </c>
      <c r="C119" s="1" t="s">
        <v>35</v>
      </c>
      <c r="D119" s="1" t="s">
        <v>47</v>
      </c>
      <c r="E119" s="1">
        <v>1045</v>
      </c>
      <c r="F119" s="1"/>
      <c r="G119" s="1"/>
      <c r="H119" s="1"/>
      <c r="I119" s="1"/>
      <c r="J119" s="1">
        <f t="shared" si="1"/>
        <v>0</v>
      </c>
      <c r="K119" s="1"/>
    </row>
    <row r="120" spans="1:11" ht="19.5" customHeight="1" x14ac:dyDescent="0.3">
      <c r="A120" s="1">
        <v>118</v>
      </c>
      <c r="B120" s="10">
        <v>46141</v>
      </c>
      <c r="C120" s="1" t="s">
        <v>35</v>
      </c>
      <c r="D120" s="1" t="s">
        <v>47</v>
      </c>
      <c r="E120" s="1">
        <v>1045</v>
      </c>
      <c r="F120" s="1"/>
      <c r="G120" s="1"/>
      <c r="H120" s="1"/>
      <c r="I120" s="1"/>
      <c r="J120" s="1">
        <f t="shared" si="1"/>
        <v>0</v>
      </c>
      <c r="K120" s="1"/>
    </row>
    <row r="121" spans="1:11" ht="19.5" customHeight="1" x14ac:dyDescent="0.3">
      <c r="A121" s="1">
        <v>119</v>
      </c>
      <c r="B121" s="10">
        <v>46142</v>
      </c>
      <c r="C121" s="1" t="s">
        <v>35</v>
      </c>
      <c r="D121" s="1" t="s">
        <v>47</v>
      </c>
      <c r="E121" s="1">
        <v>1045</v>
      </c>
      <c r="F121" s="1"/>
      <c r="G121" s="1"/>
      <c r="H121" s="1"/>
      <c r="I121" s="1"/>
      <c r="J121" s="1">
        <f t="shared" si="1"/>
        <v>0</v>
      </c>
      <c r="K121" s="1"/>
    </row>
    <row r="122" spans="1:11" ht="19.5" customHeight="1" x14ac:dyDescent="0.3">
      <c r="A122" s="1">
        <v>120</v>
      </c>
      <c r="B122" s="10">
        <v>46143</v>
      </c>
      <c r="C122" s="1" t="s">
        <v>35</v>
      </c>
      <c r="D122" s="1" t="s">
        <v>47</v>
      </c>
      <c r="E122" s="1">
        <v>1045</v>
      </c>
      <c r="F122" s="1"/>
      <c r="G122" s="1"/>
      <c r="H122" s="1"/>
      <c r="I122" s="1"/>
      <c r="J122" s="1">
        <f t="shared" si="1"/>
        <v>0</v>
      </c>
      <c r="K122" s="1"/>
    </row>
    <row r="123" spans="1:11" ht="19.5" customHeight="1" x14ac:dyDescent="0.3">
      <c r="A123" s="1">
        <v>121</v>
      </c>
      <c r="B123" s="10">
        <v>46144</v>
      </c>
      <c r="C123" s="1" t="s">
        <v>35</v>
      </c>
      <c r="D123" s="1" t="s">
        <v>47</v>
      </c>
      <c r="E123" s="1">
        <v>1045</v>
      </c>
      <c r="F123" s="1"/>
      <c r="G123" s="1"/>
      <c r="H123" s="1"/>
      <c r="I123" s="1"/>
      <c r="J123" s="1">
        <f t="shared" si="1"/>
        <v>0</v>
      </c>
      <c r="K123" s="1"/>
    </row>
    <row r="124" spans="1:11" ht="19.5" customHeight="1" x14ac:dyDescent="0.3">
      <c r="A124" s="1">
        <v>122</v>
      </c>
      <c r="B124" s="10">
        <v>46145</v>
      </c>
      <c r="C124" s="1" t="s">
        <v>35</v>
      </c>
      <c r="D124" s="1" t="s">
        <v>47</v>
      </c>
      <c r="E124" s="1">
        <v>1045</v>
      </c>
      <c r="F124" s="1"/>
      <c r="G124" s="1"/>
      <c r="H124" s="1"/>
      <c r="I124" s="1"/>
      <c r="J124" s="1">
        <f t="shared" si="1"/>
        <v>0</v>
      </c>
      <c r="K124" s="1"/>
    </row>
    <row r="125" spans="1:11" ht="19.5" customHeight="1" x14ac:dyDescent="0.3">
      <c r="A125" s="1">
        <v>123</v>
      </c>
      <c r="B125" s="10">
        <v>46146</v>
      </c>
      <c r="C125" s="1" t="s">
        <v>35</v>
      </c>
      <c r="D125" s="1" t="s">
        <v>47</v>
      </c>
      <c r="E125" s="1">
        <v>1045</v>
      </c>
      <c r="F125" s="1"/>
      <c r="G125" s="1"/>
      <c r="H125" s="1"/>
      <c r="I125" s="1"/>
      <c r="J125" s="1">
        <f t="shared" si="1"/>
        <v>0</v>
      </c>
      <c r="K125" s="1"/>
    </row>
    <row r="126" spans="1:11" ht="19.5" customHeight="1" x14ac:dyDescent="0.3">
      <c r="A126" s="1">
        <v>124</v>
      </c>
      <c r="B126" s="10">
        <v>46147</v>
      </c>
      <c r="C126" s="1" t="s">
        <v>35</v>
      </c>
      <c r="D126" s="1" t="s">
        <v>47</v>
      </c>
      <c r="E126" s="1">
        <v>1045</v>
      </c>
      <c r="F126" s="1"/>
      <c r="G126" s="1"/>
      <c r="H126" s="1"/>
      <c r="I126" s="1"/>
      <c r="J126" s="1">
        <f t="shared" si="1"/>
        <v>0</v>
      </c>
      <c r="K126" s="1"/>
    </row>
    <row r="127" spans="1:11" ht="19.5" customHeight="1" x14ac:dyDescent="0.3">
      <c r="A127" s="1">
        <v>125</v>
      </c>
      <c r="B127" s="10">
        <v>46148</v>
      </c>
      <c r="C127" s="1" t="s">
        <v>35</v>
      </c>
      <c r="D127" s="1" t="s">
        <v>47</v>
      </c>
      <c r="E127" s="1">
        <v>1045</v>
      </c>
      <c r="F127" s="1"/>
      <c r="G127" s="1"/>
      <c r="H127" s="1"/>
      <c r="I127" s="1"/>
      <c r="J127" s="1">
        <f t="shared" si="1"/>
        <v>0</v>
      </c>
      <c r="K127" s="1"/>
    </row>
    <row r="128" spans="1:11" ht="19.5" customHeight="1" x14ac:dyDescent="0.3">
      <c r="A128" s="1">
        <v>126</v>
      </c>
      <c r="B128" s="10">
        <v>46149</v>
      </c>
      <c r="C128" s="1" t="s">
        <v>35</v>
      </c>
      <c r="D128" s="1" t="s">
        <v>47</v>
      </c>
      <c r="E128" s="1">
        <v>1045</v>
      </c>
      <c r="F128" s="1"/>
      <c r="G128" s="1"/>
      <c r="H128" s="1"/>
      <c r="I128" s="1"/>
      <c r="J128" s="1">
        <f t="shared" si="1"/>
        <v>0</v>
      </c>
      <c r="K128" s="1"/>
    </row>
    <row r="129" spans="1:11" ht="19.5" customHeight="1" x14ac:dyDescent="0.3">
      <c r="A129" s="1">
        <v>127</v>
      </c>
      <c r="B129" s="10">
        <v>46150</v>
      </c>
      <c r="C129" s="1" t="s">
        <v>35</v>
      </c>
      <c r="D129" s="1" t="s">
        <v>47</v>
      </c>
      <c r="E129" s="1">
        <v>1045</v>
      </c>
      <c r="F129" s="1"/>
      <c r="G129" s="1"/>
      <c r="H129" s="1"/>
      <c r="I129" s="1"/>
      <c r="J129" s="1">
        <f t="shared" si="1"/>
        <v>0</v>
      </c>
      <c r="K129" s="1"/>
    </row>
    <row r="130" spans="1:11" ht="19.5" customHeight="1" x14ac:dyDescent="0.3">
      <c r="A130" s="1">
        <v>128</v>
      </c>
      <c r="B130" s="10">
        <v>46151</v>
      </c>
      <c r="C130" s="1" t="s">
        <v>35</v>
      </c>
      <c r="D130" s="1" t="s">
        <v>47</v>
      </c>
      <c r="E130" s="1">
        <v>1045</v>
      </c>
      <c r="F130" s="1"/>
      <c r="G130" s="1"/>
      <c r="H130" s="1"/>
      <c r="I130" s="1"/>
      <c r="J130" s="1">
        <f t="shared" si="1"/>
        <v>0</v>
      </c>
      <c r="K130" s="1"/>
    </row>
    <row r="131" spans="1:11" ht="19.5" customHeight="1" x14ac:dyDescent="0.3">
      <c r="A131" s="1">
        <v>129</v>
      </c>
      <c r="B131" s="10">
        <v>46152</v>
      </c>
      <c r="C131" s="1" t="s">
        <v>35</v>
      </c>
      <c r="D131" s="1" t="s">
        <v>47</v>
      </c>
      <c r="E131" s="1">
        <v>1045</v>
      </c>
      <c r="F131" s="1"/>
      <c r="G131" s="1"/>
      <c r="H131" s="1"/>
      <c r="I131" s="1"/>
      <c r="J131" s="1">
        <f t="shared" si="1"/>
        <v>0</v>
      </c>
      <c r="K131" s="1"/>
    </row>
    <row r="132" spans="1:11" ht="19.5" customHeight="1" x14ac:dyDescent="0.3">
      <c r="A132" s="1">
        <v>130</v>
      </c>
      <c r="B132" s="10">
        <v>46153</v>
      </c>
      <c r="C132" s="1" t="s">
        <v>35</v>
      </c>
      <c r="D132" s="1" t="s">
        <v>47</v>
      </c>
      <c r="E132" s="1">
        <v>1045</v>
      </c>
      <c r="F132" s="1"/>
      <c r="G132" s="1"/>
      <c r="H132" s="1"/>
      <c r="I132" s="1"/>
      <c r="J132" s="1">
        <f t="shared" ref="J132:J195" si="2">E132*F132-G132-H132+I132</f>
        <v>0</v>
      </c>
      <c r="K132" s="1"/>
    </row>
    <row r="133" spans="1:11" ht="19.5" customHeight="1" x14ac:dyDescent="0.3">
      <c r="A133" s="1">
        <v>131</v>
      </c>
      <c r="B133" s="10">
        <v>46154</v>
      </c>
      <c r="C133" s="1" t="s">
        <v>35</v>
      </c>
      <c r="D133" s="1" t="s">
        <v>47</v>
      </c>
      <c r="E133" s="1">
        <v>1045</v>
      </c>
      <c r="F133" s="1"/>
      <c r="G133" s="1"/>
      <c r="H133" s="1"/>
      <c r="I133" s="1"/>
      <c r="J133" s="1">
        <f t="shared" si="2"/>
        <v>0</v>
      </c>
      <c r="K133" s="1"/>
    </row>
    <row r="134" spans="1:11" ht="19.5" customHeight="1" x14ac:dyDescent="0.3">
      <c r="A134" s="1">
        <v>132</v>
      </c>
      <c r="B134" s="10">
        <v>46155</v>
      </c>
      <c r="C134" s="1" t="s">
        <v>35</v>
      </c>
      <c r="D134" s="1" t="s">
        <v>47</v>
      </c>
      <c r="E134" s="1">
        <v>1045</v>
      </c>
      <c r="F134" s="1"/>
      <c r="G134" s="1"/>
      <c r="H134" s="1"/>
      <c r="I134" s="1"/>
      <c r="J134" s="1">
        <f t="shared" si="2"/>
        <v>0</v>
      </c>
      <c r="K134" s="1"/>
    </row>
    <row r="135" spans="1:11" ht="19.5" customHeight="1" x14ac:dyDescent="0.3">
      <c r="A135" s="1">
        <v>133</v>
      </c>
      <c r="B135" s="10">
        <v>46156</v>
      </c>
      <c r="C135" s="1" t="s">
        <v>35</v>
      </c>
      <c r="D135" s="1" t="s">
        <v>47</v>
      </c>
      <c r="E135" s="1">
        <v>1045</v>
      </c>
      <c r="F135" s="1"/>
      <c r="G135" s="1"/>
      <c r="H135" s="1"/>
      <c r="I135" s="1"/>
      <c r="J135" s="1">
        <f t="shared" si="2"/>
        <v>0</v>
      </c>
      <c r="K135" s="1"/>
    </row>
    <row r="136" spans="1:11" ht="19.5" customHeight="1" x14ac:dyDescent="0.3">
      <c r="A136" s="1">
        <v>134</v>
      </c>
      <c r="B136" s="10">
        <v>46157</v>
      </c>
      <c r="C136" s="1" t="s">
        <v>35</v>
      </c>
      <c r="D136" s="1" t="s">
        <v>47</v>
      </c>
      <c r="E136" s="1">
        <v>1045</v>
      </c>
      <c r="F136" s="1"/>
      <c r="G136" s="1"/>
      <c r="H136" s="1"/>
      <c r="I136" s="1"/>
      <c r="J136" s="1">
        <f t="shared" si="2"/>
        <v>0</v>
      </c>
      <c r="K136" s="1"/>
    </row>
    <row r="137" spans="1:11" ht="19.5" customHeight="1" x14ac:dyDescent="0.3">
      <c r="A137" s="1">
        <v>135</v>
      </c>
      <c r="B137" s="10">
        <v>46158</v>
      </c>
      <c r="C137" s="1" t="s">
        <v>35</v>
      </c>
      <c r="D137" s="1" t="s">
        <v>47</v>
      </c>
      <c r="E137" s="1">
        <v>1045</v>
      </c>
      <c r="F137" s="1"/>
      <c r="G137" s="1"/>
      <c r="H137" s="1"/>
      <c r="I137" s="1"/>
      <c r="J137" s="1">
        <f t="shared" si="2"/>
        <v>0</v>
      </c>
      <c r="K137" s="1"/>
    </row>
    <row r="138" spans="1:11" ht="19.5" customHeight="1" x14ac:dyDescent="0.3">
      <c r="A138" s="1">
        <v>136</v>
      </c>
      <c r="B138" s="10">
        <v>46159</v>
      </c>
      <c r="C138" s="1" t="s">
        <v>35</v>
      </c>
      <c r="D138" s="1" t="s">
        <v>47</v>
      </c>
      <c r="E138" s="1">
        <v>1045</v>
      </c>
      <c r="F138" s="1"/>
      <c r="G138" s="1"/>
      <c r="H138" s="1"/>
      <c r="I138" s="1"/>
      <c r="J138" s="1">
        <f t="shared" si="2"/>
        <v>0</v>
      </c>
      <c r="K138" s="1"/>
    </row>
    <row r="139" spans="1:11" ht="19.5" customHeight="1" x14ac:dyDescent="0.3">
      <c r="A139" s="1">
        <v>137</v>
      </c>
      <c r="B139" s="10">
        <v>46160</v>
      </c>
      <c r="C139" s="1" t="s">
        <v>35</v>
      </c>
      <c r="D139" s="1" t="s">
        <v>47</v>
      </c>
      <c r="E139" s="1">
        <v>1045</v>
      </c>
      <c r="F139" s="1"/>
      <c r="G139" s="1"/>
      <c r="H139" s="1"/>
      <c r="I139" s="1"/>
      <c r="J139" s="1">
        <f t="shared" si="2"/>
        <v>0</v>
      </c>
      <c r="K139" s="1"/>
    </row>
    <row r="140" spans="1:11" ht="19.5" customHeight="1" x14ac:dyDescent="0.3">
      <c r="A140" s="1">
        <v>138</v>
      </c>
      <c r="B140" s="10">
        <v>46161</v>
      </c>
      <c r="C140" s="1" t="s">
        <v>35</v>
      </c>
      <c r="D140" s="1" t="s">
        <v>47</v>
      </c>
      <c r="E140" s="1">
        <v>1045</v>
      </c>
      <c r="F140" s="1"/>
      <c r="G140" s="1"/>
      <c r="H140" s="1"/>
      <c r="I140" s="1"/>
      <c r="J140" s="1">
        <f t="shared" si="2"/>
        <v>0</v>
      </c>
      <c r="K140" s="1"/>
    </row>
    <row r="141" spans="1:11" ht="19.5" customHeight="1" x14ac:dyDescent="0.3">
      <c r="A141" s="1">
        <v>139</v>
      </c>
      <c r="B141" s="10">
        <v>46162</v>
      </c>
      <c r="C141" s="1" t="s">
        <v>35</v>
      </c>
      <c r="D141" s="1" t="s">
        <v>47</v>
      </c>
      <c r="E141" s="1">
        <v>1045</v>
      </c>
      <c r="F141" s="1"/>
      <c r="G141" s="1"/>
      <c r="H141" s="1"/>
      <c r="I141" s="1"/>
      <c r="J141" s="1">
        <f t="shared" si="2"/>
        <v>0</v>
      </c>
      <c r="K141" s="1"/>
    </row>
    <row r="142" spans="1:11" ht="19.5" customHeight="1" x14ac:dyDescent="0.3">
      <c r="A142" s="1">
        <v>140</v>
      </c>
      <c r="B142" s="10">
        <v>46163</v>
      </c>
      <c r="C142" s="1" t="s">
        <v>35</v>
      </c>
      <c r="D142" s="1" t="s">
        <v>47</v>
      </c>
      <c r="E142" s="1">
        <v>1045</v>
      </c>
      <c r="F142" s="1"/>
      <c r="G142" s="1"/>
      <c r="H142" s="1"/>
      <c r="I142" s="1"/>
      <c r="J142" s="1">
        <f t="shared" si="2"/>
        <v>0</v>
      </c>
      <c r="K142" s="1"/>
    </row>
    <row r="143" spans="1:11" ht="19.5" customHeight="1" x14ac:dyDescent="0.3">
      <c r="A143" s="1">
        <v>141</v>
      </c>
      <c r="B143" s="10">
        <v>46164</v>
      </c>
      <c r="C143" s="1" t="s">
        <v>35</v>
      </c>
      <c r="D143" s="1" t="s">
        <v>47</v>
      </c>
      <c r="E143" s="1">
        <v>1045</v>
      </c>
      <c r="F143" s="1"/>
      <c r="G143" s="1"/>
      <c r="H143" s="1"/>
      <c r="I143" s="1"/>
      <c r="J143" s="1">
        <f t="shared" si="2"/>
        <v>0</v>
      </c>
      <c r="K143" s="1"/>
    </row>
    <row r="144" spans="1:11" ht="19.5" customHeight="1" x14ac:dyDescent="0.3">
      <c r="A144" s="1">
        <v>142</v>
      </c>
      <c r="B144" s="10">
        <v>46165</v>
      </c>
      <c r="C144" s="1" t="s">
        <v>35</v>
      </c>
      <c r="D144" s="1" t="s">
        <v>47</v>
      </c>
      <c r="E144" s="1">
        <v>1045</v>
      </c>
      <c r="F144" s="1"/>
      <c r="G144" s="1"/>
      <c r="H144" s="1"/>
      <c r="I144" s="1"/>
      <c r="J144" s="1">
        <f t="shared" si="2"/>
        <v>0</v>
      </c>
      <c r="K144" s="1"/>
    </row>
    <row r="145" spans="1:11" ht="19.5" customHeight="1" x14ac:dyDescent="0.3">
      <c r="A145" s="1">
        <v>143</v>
      </c>
      <c r="B145" s="10">
        <v>46166</v>
      </c>
      <c r="C145" s="1" t="s">
        <v>35</v>
      </c>
      <c r="D145" s="1" t="s">
        <v>47</v>
      </c>
      <c r="E145" s="1">
        <v>1045</v>
      </c>
      <c r="F145" s="1"/>
      <c r="G145" s="1"/>
      <c r="H145" s="1"/>
      <c r="I145" s="1"/>
      <c r="J145" s="1">
        <f t="shared" si="2"/>
        <v>0</v>
      </c>
      <c r="K145" s="1"/>
    </row>
    <row r="146" spans="1:11" ht="19.5" customHeight="1" x14ac:dyDescent="0.3">
      <c r="A146" s="1">
        <v>144</v>
      </c>
      <c r="B146" s="10">
        <v>46167</v>
      </c>
      <c r="C146" s="1" t="s">
        <v>35</v>
      </c>
      <c r="D146" s="1" t="s">
        <v>47</v>
      </c>
      <c r="E146" s="1">
        <v>1045</v>
      </c>
      <c r="F146" s="1"/>
      <c r="G146" s="1"/>
      <c r="H146" s="1"/>
      <c r="I146" s="1"/>
      <c r="J146" s="1">
        <f t="shared" si="2"/>
        <v>0</v>
      </c>
      <c r="K146" s="1"/>
    </row>
    <row r="147" spans="1:11" ht="19.5" customHeight="1" x14ac:dyDescent="0.3">
      <c r="A147" s="1">
        <v>145</v>
      </c>
      <c r="B147" s="10">
        <v>46168</v>
      </c>
      <c r="C147" s="1" t="s">
        <v>35</v>
      </c>
      <c r="D147" s="1" t="s">
        <v>47</v>
      </c>
      <c r="E147" s="1">
        <v>1045</v>
      </c>
      <c r="F147" s="1"/>
      <c r="G147" s="1"/>
      <c r="H147" s="1"/>
      <c r="I147" s="1"/>
      <c r="J147" s="1">
        <f t="shared" si="2"/>
        <v>0</v>
      </c>
      <c r="K147" s="1"/>
    </row>
    <row r="148" spans="1:11" ht="19.5" customHeight="1" x14ac:dyDescent="0.3">
      <c r="A148" s="1">
        <v>146</v>
      </c>
      <c r="B148" s="10">
        <v>46169</v>
      </c>
      <c r="C148" s="1" t="s">
        <v>35</v>
      </c>
      <c r="D148" s="1" t="s">
        <v>47</v>
      </c>
      <c r="E148" s="1">
        <v>1045</v>
      </c>
      <c r="F148" s="1"/>
      <c r="G148" s="1"/>
      <c r="H148" s="1"/>
      <c r="I148" s="1"/>
      <c r="J148" s="1">
        <f t="shared" si="2"/>
        <v>0</v>
      </c>
      <c r="K148" s="1"/>
    </row>
    <row r="149" spans="1:11" ht="19.5" customHeight="1" x14ac:dyDescent="0.3">
      <c r="A149" s="1">
        <v>147</v>
      </c>
      <c r="B149" s="10">
        <v>46170</v>
      </c>
      <c r="C149" s="1" t="s">
        <v>35</v>
      </c>
      <c r="D149" s="1" t="s">
        <v>47</v>
      </c>
      <c r="E149" s="1">
        <v>1045</v>
      </c>
      <c r="F149" s="1"/>
      <c r="G149" s="1"/>
      <c r="H149" s="1"/>
      <c r="I149" s="1"/>
      <c r="J149" s="1">
        <f t="shared" si="2"/>
        <v>0</v>
      </c>
      <c r="K149" s="1"/>
    </row>
    <row r="150" spans="1:11" ht="19.5" customHeight="1" x14ac:dyDescent="0.3">
      <c r="A150" s="1">
        <v>148</v>
      </c>
      <c r="B150" s="10">
        <v>46171</v>
      </c>
      <c r="C150" s="1" t="s">
        <v>35</v>
      </c>
      <c r="D150" s="1" t="s">
        <v>47</v>
      </c>
      <c r="E150" s="1">
        <v>1045</v>
      </c>
      <c r="F150" s="1"/>
      <c r="G150" s="1"/>
      <c r="H150" s="1"/>
      <c r="I150" s="1"/>
      <c r="J150" s="1">
        <f t="shared" si="2"/>
        <v>0</v>
      </c>
      <c r="K150" s="1"/>
    </row>
    <row r="151" spans="1:11" ht="19.5" customHeight="1" x14ac:dyDescent="0.3">
      <c r="A151" s="1">
        <v>149</v>
      </c>
      <c r="B151" s="10">
        <v>46172</v>
      </c>
      <c r="C151" s="1" t="s">
        <v>35</v>
      </c>
      <c r="D151" s="1" t="s">
        <v>47</v>
      </c>
      <c r="E151" s="1">
        <v>1045</v>
      </c>
      <c r="F151" s="1"/>
      <c r="G151" s="1"/>
      <c r="H151" s="1"/>
      <c r="I151" s="1"/>
      <c r="J151" s="1">
        <f t="shared" si="2"/>
        <v>0</v>
      </c>
      <c r="K151" s="1"/>
    </row>
    <row r="152" spans="1:11" ht="19.5" customHeight="1" x14ac:dyDescent="0.3">
      <c r="A152" s="1">
        <v>150</v>
      </c>
      <c r="B152" s="10">
        <v>46173</v>
      </c>
      <c r="C152" s="1" t="s">
        <v>35</v>
      </c>
      <c r="D152" s="1" t="s">
        <v>47</v>
      </c>
      <c r="E152" s="1">
        <v>1045</v>
      </c>
      <c r="F152" s="1"/>
      <c r="G152" s="1"/>
      <c r="H152" s="1"/>
      <c r="I152" s="1"/>
      <c r="J152" s="1">
        <f t="shared" si="2"/>
        <v>0</v>
      </c>
      <c r="K152" s="1"/>
    </row>
    <row r="153" spans="1:11" ht="19.5" customHeight="1" x14ac:dyDescent="0.3">
      <c r="A153" s="1">
        <v>151</v>
      </c>
      <c r="B153" s="10">
        <v>46174</v>
      </c>
      <c r="C153" s="1" t="s">
        <v>35</v>
      </c>
      <c r="D153" s="1" t="s">
        <v>47</v>
      </c>
      <c r="E153" s="1">
        <v>1045</v>
      </c>
      <c r="F153" s="1"/>
      <c r="G153" s="1"/>
      <c r="H153" s="1"/>
      <c r="I153" s="1"/>
      <c r="J153" s="1">
        <f t="shared" si="2"/>
        <v>0</v>
      </c>
      <c r="K153" s="1"/>
    </row>
    <row r="154" spans="1:11" ht="19.5" customHeight="1" x14ac:dyDescent="0.3">
      <c r="A154" s="1">
        <v>152</v>
      </c>
      <c r="B154" s="10">
        <v>46175</v>
      </c>
      <c r="C154" s="1" t="s">
        <v>35</v>
      </c>
      <c r="D154" s="1" t="s">
        <v>47</v>
      </c>
      <c r="E154" s="1">
        <v>1045</v>
      </c>
      <c r="F154" s="1"/>
      <c r="G154" s="1"/>
      <c r="H154" s="1"/>
      <c r="I154" s="1"/>
      <c r="J154" s="1">
        <f t="shared" si="2"/>
        <v>0</v>
      </c>
      <c r="K154" s="1"/>
    </row>
    <row r="155" spans="1:11" ht="19.5" customHeight="1" x14ac:dyDescent="0.3">
      <c r="A155" s="1">
        <v>153</v>
      </c>
      <c r="B155" s="10">
        <v>46176</v>
      </c>
      <c r="C155" s="1" t="s">
        <v>35</v>
      </c>
      <c r="D155" s="1" t="s">
        <v>47</v>
      </c>
      <c r="E155" s="1">
        <v>1045</v>
      </c>
      <c r="F155" s="1"/>
      <c r="G155" s="1"/>
      <c r="H155" s="1"/>
      <c r="I155" s="1"/>
      <c r="J155" s="1">
        <f t="shared" si="2"/>
        <v>0</v>
      </c>
      <c r="K155" s="1"/>
    </row>
    <row r="156" spans="1:11" ht="19.5" customHeight="1" x14ac:dyDescent="0.3">
      <c r="A156" s="1">
        <v>154</v>
      </c>
      <c r="B156" s="10">
        <v>46177</v>
      </c>
      <c r="C156" s="1" t="s">
        <v>35</v>
      </c>
      <c r="D156" s="1" t="s">
        <v>47</v>
      </c>
      <c r="E156" s="1">
        <v>1045</v>
      </c>
      <c r="F156" s="1"/>
      <c r="G156" s="1"/>
      <c r="H156" s="1"/>
      <c r="I156" s="1"/>
      <c r="J156" s="1">
        <f t="shared" si="2"/>
        <v>0</v>
      </c>
      <c r="K156" s="1"/>
    </row>
    <row r="157" spans="1:11" ht="19.5" customHeight="1" x14ac:dyDescent="0.3">
      <c r="A157" s="1">
        <v>155</v>
      </c>
      <c r="B157" s="10">
        <v>46178</v>
      </c>
      <c r="C157" s="1" t="s">
        <v>35</v>
      </c>
      <c r="D157" s="1" t="s">
        <v>47</v>
      </c>
      <c r="E157" s="1">
        <v>1045</v>
      </c>
      <c r="F157" s="1"/>
      <c r="G157" s="1"/>
      <c r="H157" s="1"/>
      <c r="I157" s="1"/>
      <c r="J157" s="1">
        <f t="shared" si="2"/>
        <v>0</v>
      </c>
      <c r="K157" s="1"/>
    </row>
    <row r="158" spans="1:11" ht="19.5" customHeight="1" x14ac:dyDescent="0.3">
      <c r="A158" s="1">
        <v>156</v>
      </c>
      <c r="B158" s="10">
        <v>46179</v>
      </c>
      <c r="C158" s="1" t="s">
        <v>35</v>
      </c>
      <c r="D158" s="1" t="s">
        <v>47</v>
      </c>
      <c r="E158" s="1">
        <v>1045</v>
      </c>
      <c r="F158" s="1"/>
      <c r="G158" s="1"/>
      <c r="H158" s="1"/>
      <c r="I158" s="1"/>
      <c r="J158" s="1">
        <f t="shared" si="2"/>
        <v>0</v>
      </c>
      <c r="K158" s="1"/>
    </row>
    <row r="159" spans="1:11" ht="19.5" customHeight="1" x14ac:dyDescent="0.3">
      <c r="A159" s="1">
        <v>157</v>
      </c>
      <c r="B159" s="10">
        <v>46180</v>
      </c>
      <c r="C159" s="1" t="s">
        <v>35</v>
      </c>
      <c r="D159" s="1" t="s">
        <v>47</v>
      </c>
      <c r="E159" s="1">
        <v>1045</v>
      </c>
      <c r="F159" s="1"/>
      <c r="G159" s="1"/>
      <c r="H159" s="1"/>
      <c r="I159" s="1"/>
      <c r="J159" s="1">
        <f t="shared" si="2"/>
        <v>0</v>
      </c>
      <c r="K159" s="1"/>
    </row>
    <row r="160" spans="1:11" ht="19.5" customHeight="1" x14ac:dyDescent="0.3">
      <c r="A160" s="1">
        <v>158</v>
      </c>
      <c r="B160" s="10">
        <v>46181</v>
      </c>
      <c r="C160" s="1" t="s">
        <v>35</v>
      </c>
      <c r="D160" s="1" t="s">
        <v>47</v>
      </c>
      <c r="E160" s="1">
        <v>1045</v>
      </c>
      <c r="F160" s="1"/>
      <c r="G160" s="1"/>
      <c r="H160" s="1"/>
      <c r="I160" s="1"/>
      <c r="J160" s="1">
        <f t="shared" si="2"/>
        <v>0</v>
      </c>
      <c r="K160" s="1"/>
    </row>
    <row r="161" spans="1:11" ht="19.5" customHeight="1" x14ac:dyDescent="0.3">
      <c r="A161" s="1">
        <v>159</v>
      </c>
      <c r="B161" s="10">
        <v>46182</v>
      </c>
      <c r="C161" s="1" t="s">
        <v>35</v>
      </c>
      <c r="D161" s="1" t="s">
        <v>47</v>
      </c>
      <c r="E161" s="1">
        <v>1045</v>
      </c>
      <c r="F161" s="1"/>
      <c r="G161" s="1"/>
      <c r="H161" s="1"/>
      <c r="I161" s="1"/>
      <c r="J161" s="1">
        <f t="shared" si="2"/>
        <v>0</v>
      </c>
      <c r="K161" s="1"/>
    </row>
    <row r="162" spans="1:11" ht="19.5" customHeight="1" x14ac:dyDescent="0.3">
      <c r="A162" s="1">
        <v>160</v>
      </c>
      <c r="B162" s="10">
        <v>46183</v>
      </c>
      <c r="C162" s="1" t="s">
        <v>35</v>
      </c>
      <c r="D162" s="1" t="s">
        <v>47</v>
      </c>
      <c r="E162" s="1">
        <v>1045</v>
      </c>
      <c r="F162" s="1"/>
      <c r="G162" s="1"/>
      <c r="H162" s="1"/>
      <c r="I162" s="1"/>
      <c r="J162" s="1">
        <f t="shared" si="2"/>
        <v>0</v>
      </c>
      <c r="K162" s="1"/>
    </row>
    <row r="163" spans="1:11" ht="19.5" customHeight="1" x14ac:dyDescent="0.3">
      <c r="A163" s="1">
        <v>161</v>
      </c>
      <c r="B163" s="10">
        <v>46184</v>
      </c>
      <c r="C163" s="1" t="s">
        <v>35</v>
      </c>
      <c r="D163" s="1" t="s">
        <v>47</v>
      </c>
      <c r="E163" s="1">
        <v>1045</v>
      </c>
      <c r="F163" s="1"/>
      <c r="G163" s="1"/>
      <c r="H163" s="1"/>
      <c r="I163" s="1"/>
      <c r="J163" s="1">
        <f t="shared" si="2"/>
        <v>0</v>
      </c>
      <c r="K163" s="1"/>
    </row>
    <row r="164" spans="1:11" ht="19.5" customHeight="1" x14ac:dyDescent="0.3">
      <c r="A164" s="1">
        <v>162</v>
      </c>
      <c r="B164" s="10">
        <v>46185</v>
      </c>
      <c r="C164" s="1" t="s">
        <v>35</v>
      </c>
      <c r="D164" s="1" t="s">
        <v>47</v>
      </c>
      <c r="E164" s="1">
        <v>1045</v>
      </c>
      <c r="F164" s="1"/>
      <c r="G164" s="1"/>
      <c r="H164" s="1"/>
      <c r="I164" s="1"/>
      <c r="J164" s="1">
        <f t="shared" si="2"/>
        <v>0</v>
      </c>
      <c r="K164" s="1"/>
    </row>
    <row r="165" spans="1:11" ht="19.5" customHeight="1" x14ac:dyDescent="0.3">
      <c r="A165" s="1">
        <v>163</v>
      </c>
      <c r="B165" s="10">
        <v>46186</v>
      </c>
      <c r="C165" s="1" t="s">
        <v>35</v>
      </c>
      <c r="D165" s="1" t="s">
        <v>47</v>
      </c>
      <c r="E165" s="1">
        <v>1045</v>
      </c>
      <c r="F165" s="1"/>
      <c r="G165" s="1"/>
      <c r="H165" s="1"/>
      <c r="I165" s="1"/>
      <c r="J165" s="1">
        <f t="shared" si="2"/>
        <v>0</v>
      </c>
      <c r="K165" s="1"/>
    </row>
    <row r="166" spans="1:11" ht="19.5" customHeight="1" x14ac:dyDescent="0.3">
      <c r="A166" s="1">
        <v>164</v>
      </c>
      <c r="B166" s="10">
        <v>46187</v>
      </c>
      <c r="C166" s="1" t="s">
        <v>35</v>
      </c>
      <c r="D166" s="1" t="s">
        <v>47</v>
      </c>
      <c r="E166" s="1">
        <v>1045</v>
      </c>
      <c r="F166" s="1"/>
      <c r="G166" s="1"/>
      <c r="H166" s="1"/>
      <c r="I166" s="1"/>
      <c r="J166" s="1">
        <f t="shared" si="2"/>
        <v>0</v>
      </c>
      <c r="K166" s="1"/>
    </row>
    <row r="167" spans="1:11" ht="19.5" customHeight="1" x14ac:dyDescent="0.3">
      <c r="A167" s="1">
        <v>165</v>
      </c>
      <c r="B167" s="10">
        <v>46188</v>
      </c>
      <c r="C167" s="1" t="s">
        <v>35</v>
      </c>
      <c r="D167" s="1" t="s">
        <v>47</v>
      </c>
      <c r="E167" s="1">
        <v>1045</v>
      </c>
      <c r="F167" s="1"/>
      <c r="G167" s="1"/>
      <c r="H167" s="1"/>
      <c r="I167" s="1"/>
      <c r="J167" s="1">
        <f t="shared" si="2"/>
        <v>0</v>
      </c>
      <c r="K167" s="1"/>
    </row>
    <row r="168" spans="1:11" ht="19.5" customHeight="1" x14ac:dyDescent="0.3">
      <c r="A168" s="1">
        <v>166</v>
      </c>
      <c r="B168" s="10">
        <v>46189</v>
      </c>
      <c r="C168" s="1" t="s">
        <v>35</v>
      </c>
      <c r="D168" s="1" t="s">
        <v>47</v>
      </c>
      <c r="E168" s="1">
        <v>1045</v>
      </c>
      <c r="F168" s="1"/>
      <c r="G168" s="1"/>
      <c r="H168" s="1"/>
      <c r="I168" s="1"/>
      <c r="J168" s="1">
        <f t="shared" si="2"/>
        <v>0</v>
      </c>
      <c r="K168" s="1"/>
    </row>
    <row r="169" spans="1:11" ht="19.5" customHeight="1" x14ac:dyDescent="0.3">
      <c r="A169" s="1">
        <v>167</v>
      </c>
      <c r="B169" s="10">
        <v>46190</v>
      </c>
      <c r="C169" s="1" t="s">
        <v>35</v>
      </c>
      <c r="D169" s="1" t="s">
        <v>47</v>
      </c>
      <c r="E169" s="1">
        <v>1045</v>
      </c>
      <c r="F169" s="1"/>
      <c r="G169" s="1"/>
      <c r="H169" s="1"/>
      <c r="I169" s="1"/>
      <c r="J169" s="1">
        <f t="shared" si="2"/>
        <v>0</v>
      </c>
      <c r="K169" s="1"/>
    </row>
    <row r="170" spans="1:11" ht="19.5" customHeight="1" x14ac:dyDescent="0.3">
      <c r="A170" s="1">
        <v>168</v>
      </c>
      <c r="B170" s="10">
        <v>46191</v>
      </c>
      <c r="C170" s="1" t="s">
        <v>35</v>
      </c>
      <c r="D170" s="1" t="s">
        <v>47</v>
      </c>
      <c r="E170" s="1">
        <v>1045</v>
      </c>
      <c r="F170" s="1"/>
      <c r="G170" s="1"/>
      <c r="H170" s="1"/>
      <c r="I170" s="1"/>
      <c r="J170" s="1">
        <f t="shared" si="2"/>
        <v>0</v>
      </c>
      <c r="K170" s="1"/>
    </row>
    <row r="171" spans="1:11" ht="19.5" customHeight="1" x14ac:dyDescent="0.3">
      <c r="A171" s="1">
        <v>169</v>
      </c>
      <c r="B171" s="10">
        <v>46192</v>
      </c>
      <c r="C171" s="1" t="s">
        <v>35</v>
      </c>
      <c r="D171" s="1" t="s">
        <v>47</v>
      </c>
      <c r="E171" s="1">
        <v>1045</v>
      </c>
      <c r="F171" s="1"/>
      <c r="G171" s="1"/>
      <c r="H171" s="1"/>
      <c r="I171" s="1"/>
      <c r="J171" s="1">
        <f t="shared" si="2"/>
        <v>0</v>
      </c>
      <c r="K171" s="1"/>
    </row>
    <row r="172" spans="1:11" ht="19.5" customHeight="1" x14ac:dyDescent="0.3">
      <c r="A172" s="1">
        <v>170</v>
      </c>
      <c r="B172" s="10">
        <v>46193</v>
      </c>
      <c r="C172" s="1" t="s">
        <v>35</v>
      </c>
      <c r="D172" s="1" t="s">
        <v>47</v>
      </c>
      <c r="E172" s="1">
        <v>1045</v>
      </c>
      <c r="F172" s="1"/>
      <c r="G172" s="1"/>
      <c r="H172" s="1"/>
      <c r="I172" s="1"/>
      <c r="J172" s="1">
        <f t="shared" si="2"/>
        <v>0</v>
      </c>
      <c r="K172" s="1"/>
    </row>
    <row r="173" spans="1:11" ht="19.5" customHeight="1" x14ac:dyDescent="0.3">
      <c r="A173" s="1">
        <v>171</v>
      </c>
      <c r="B173" s="10">
        <v>46194</v>
      </c>
      <c r="C173" s="1" t="s">
        <v>35</v>
      </c>
      <c r="D173" s="1" t="s">
        <v>47</v>
      </c>
      <c r="E173" s="1">
        <v>1045</v>
      </c>
      <c r="F173" s="1"/>
      <c r="G173" s="1"/>
      <c r="H173" s="1"/>
      <c r="I173" s="1"/>
      <c r="J173" s="1">
        <f t="shared" si="2"/>
        <v>0</v>
      </c>
      <c r="K173" s="1"/>
    </row>
    <row r="174" spans="1:11" ht="19.5" customHeight="1" x14ac:dyDescent="0.3">
      <c r="A174" s="1">
        <v>172</v>
      </c>
      <c r="B174" s="10">
        <v>46195</v>
      </c>
      <c r="C174" s="1" t="s">
        <v>35</v>
      </c>
      <c r="D174" s="1" t="s">
        <v>47</v>
      </c>
      <c r="E174" s="1">
        <v>1045</v>
      </c>
      <c r="F174" s="1"/>
      <c r="G174" s="1"/>
      <c r="H174" s="1"/>
      <c r="I174" s="1"/>
      <c r="J174" s="1">
        <f t="shared" si="2"/>
        <v>0</v>
      </c>
      <c r="K174" s="1"/>
    </row>
    <row r="175" spans="1:11" ht="19.5" customHeight="1" x14ac:dyDescent="0.3">
      <c r="A175" s="1">
        <v>173</v>
      </c>
      <c r="B175" s="10">
        <v>46196</v>
      </c>
      <c r="C175" s="1" t="s">
        <v>35</v>
      </c>
      <c r="D175" s="1" t="s">
        <v>47</v>
      </c>
      <c r="E175" s="1">
        <v>1045</v>
      </c>
      <c r="F175" s="1"/>
      <c r="G175" s="1"/>
      <c r="H175" s="1"/>
      <c r="I175" s="1"/>
      <c r="J175" s="1">
        <f t="shared" si="2"/>
        <v>0</v>
      </c>
      <c r="K175" s="1"/>
    </row>
    <row r="176" spans="1:11" ht="19.5" customHeight="1" x14ac:dyDescent="0.3">
      <c r="A176" s="1">
        <v>174</v>
      </c>
      <c r="B176" s="10">
        <v>46197</v>
      </c>
      <c r="C176" s="1" t="s">
        <v>35</v>
      </c>
      <c r="D176" s="1" t="s">
        <v>47</v>
      </c>
      <c r="E176" s="1">
        <v>1045</v>
      </c>
      <c r="F176" s="1"/>
      <c r="G176" s="1"/>
      <c r="H176" s="1"/>
      <c r="I176" s="1"/>
      <c r="J176" s="1">
        <f t="shared" si="2"/>
        <v>0</v>
      </c>
      <c r="K176" s="1"/>
    </row>
    <row r="177" spans="1:11" ht="19.5" customHeight="1" x14ac:dyDescent="0.3">
      <c r="A177" s="1">
        <v>175</v>
      </c>
      <c r="B177" s="10">
        <v>46198</v>
      </c>
      <c r="C177" s="1" t="s">
        <v>35</v>
      </c>
      <c r="D177" s="1" t="s">
        <v>47</v>
      </c>
      <c r="E177" s="1">
        <v>1045</v>
      </c>
      <c r="F177" s="1"/>
      <c r="G177" s="1"/>
      <c r="H177" s="1"/>
      <c r="I177" s="1"/>
      <c r="J177" s="1">
        <f t="shared" si="2"/>
        <v>0</v>
      </c>
      <c r="K177" s="1"/>
    </row>
    <row r="178" spans="1:11" ht="19.5" customHeight="1" x14ac:dyDescent="0.3">
      <c r="A178" s="1">
        <v>176</v>
      </c>
      <c r="B178" s="10">
        <v>46199</v>
      </c>
      <c r="C178" s="1" t="s">
        <v>35</v>
      </c>
      <c r="D178" s="1" t="s">
        <v>47</v>
      </c>
      <c r="E178" s="1">
        <v>1045</v>
      </c>
      <c r="F178" s="1"/>
      <c r="G178" s="1"/>
      <c r="H178" s="1"/>
      <c r="I178" s="1"/>
      <c r="J178" s="1">
        <f t="shared" si="2"/>
        <v>0</v>
      </c>
      <c r="K178" s="1"/>
    </row>
    <row r="179" spans="1:11" ht="19.5" customHeight="1" x14ac:dyDescent="0.3">
      <c r="A179" s="1">
        <v>177</v>
      </c>
      <c r="B179" s="10">
        <v>46200</v>
      </c>
      <c r="C179" s="1" t="s">
        <v>35</v>
      </c>
      <c r="D179" s="1" t="s">
        <v>47</v>
      </c>
      <c r="E179" s="1">
        <v>1045</v>
      </c>
      <c r="F179" s="1"/>
      <c r="G179" s="1"/>
      <c r="H179" s="1"/>
      <c r="I179" s="1"/>
      <c r="J179" s="1">
        <f t="shared" si="2"/>
        <v>0</v>
      </c>
      <c r="K179" s="1"/>
    </row>
    <row r="180" spans="1:11" ht="19.5" customHeight="1" x14ac:dyDescent="0.3">
      <c r="A180" s="1">
        <v>178</v>
      </c>
      <c r="B180" s="10">
        <v>46201</v>
      </c>
      <c r="C180" s="1" t="s">
        <v>35</v>
      </c>
      <c r="D180" s="1" t="s">
        <v>47</v>
      </c>
      <c r="E180" s="1">
        <v>1045</v>
      </c>
      <c r="F180" s="1"/>
      <c r="G180" s="1"/>
      <c r="H180" s="1"/>
      <c r="I180" s="1"/>
      <c r="J180" s="1">
        <f t="shared" si="2"/>
        <v>0</v>
      </c>
      <c r="K180" s="1"/>
    </row>
    <row r="181" spans="1:11" ht="19.5" customHeight="1" x14ac:dyDescent="0.3">
      <c r="A181" s="1">
        <v>179</v>
      </c>
      <c r="B181" s="10">
        <v>46202</v>
      </c>
      <c r="C181" s="1" t="s">
        <v>35</v>
      </c>
      <c r="D181" s="1" t="s">
        <v>47</v>
      </c>
      <c r="E181" s="1">
        <v>1045</v>
      </c>
      <c r="F181" s="1"/>
      <c r="G181" s="1"/>
      <c r="H181" s="1"/>
      <c r="I181" s="1"/>
      <c r="J181" s="1">
        <f t="shared" si="2"/>
        <v>0</v>
      </c>
      <c r="K181" s="1"/>
    </row>
    <row r="182" spans="1:11" ht="19.5" customHeight="1" x14ac:dyDescent="0.3">
      <c r="A182" s="1">
        <v>180</v>
      </c>
      <c r="B182" s="10">
        <v>46203</v>
      </c>
      <c r="C182" s="1" t="s">
        <v>35</v>
      </c>
      <c r="D182" s="1" t="s">
        <v>47</v>
      </c>
      <c r="E182" s="1">
        <v>1045</v>
      </c>
      <c r="F182" s="1"/>
      <c r="G182" s="1"/>
      <c r="H182" s="1"/>
      <c r="I182" s="1"/>
      <c r="J182" s="1">
        <f t="shared" si="2"/>
        <v>0</v>
      </c>
      <c r="K182" s="1"/>
    </row>
    <row r="183" spans="1:11" ht="19.5" customHeight="1" x14ac:dyDescent="0.3">
      <c r="A183" s="1">
        <v>181</v>
      </c>
      <c r="B183" s="10">
        <v>46204</v>
      </c>
      <c r="C183" s="1" t="s">
        <v>35</v>
      </c>
      <c r="D183" s="1" t="s">
        <v>47</v>
      </c>
      <c r="E183" s="1">
        <v>1045</v>
      </c>
      <c r="F183" s="1"/>
      <c r="G183" s="1"/>
      <c r="H183" s="1"/>
      <c r="I183" s="1"/>
      <c r="J183" s="1">
        <f t="shared" si="2"/>
        <v>0</v>
      </c>
      <c r="K183" s="1"/>
    </row>
    <row r="184" spans="1:11" ht="19.5" customHeight="1" x14ac:dyDescent="0.3">
      <c r="A184" s="1">
        <v>182</v>
      </c>
      <c r="B184" s="10">
        <v>46205</v>
      </c>
      <c r="C184" s="1" t="s">
        <v>35</v>
      </c>
      <c r="D184" s="1" t="s">
        <v>47</v>
      </c>
      <c r="E184" s="1">
        <v>1045</v>
      </c>
      <c r="F184" s="1"/>
      <c r="G184" s="1"/>
      <c r="H184" s="1"/>
      <c r="I184" s="1"/>
      <c r="J184" s="1">
        <f t="shared" si="2"/>
        <v>0</v>
      </c>
      <c r="K184" s="1"/>
    </row>
    <row r="185" spans="1:11" ht="19.5" customHeight="1" x14ac:dyDescent="0.3">
      <c r="A185" s="1">
        <v>183</v>
      </c>
      <c r="B185" s="10">
        <v>46206</v>
      </c>
      <c r="C185" s="1" t="s">
        <v>35</v>
      </c>
      <c r="D185" s="1" t="s">
        <v>47</v>
      </c>
      <c r="E185" s="1">
        <v>1045</v>
      </c>
      <c r="F185" s="1"/>
      <c r="G185" s="1"/>
      <c r="H185" s="1"/>
      <c r="I185" s="1"/>
      <c r="J185" s="1">
        <f t="shared" si="2"/>
        <v>0</v>
      </c>
      <c r="K185" s="1"/>
    </row>
    <row r="186" spans="1:11" ht="19.5" customHeight="1" x14ac:dyDescent="0.3">
      <c r="A186" s="1">
        <v>184</v>
      </c>
      <c r="B186" s="10">
        <v>46207</v>
      </c>
      <c r="C186" s="1" t="s">
        <v>35</v>
      </c>
      <c r="D186" s="1" t="s">
        <v>47</v>
      </c>
      <c r="E186" s="1">
        <v>1045</v>
      </c>
      <c r="F186" s="1"/>
      <c r="G186" s="1"/>
      <c r="H186" s="1"/>
      <c r="I186" s="1"/>
      <c r="J186" s="1">
        <f t="shared" si="2"/>
        <v>0</v>
      </c>
      <c r="K186" s="1"/>
    </row>
    <row r="187" spans="1:11" ht="19.5" customHeight="1" x14ac:dyDescent="0.3">
      <c r="A187" s="1">
        <v>185</v>
      </c>
      <c r="B187" s="10">
        <v>46208</v>
      </c>
      <c r="C187" s="1" t="s">
        <v>35</v>
      </c>
      <c r="D187" s="1" t="s">
        <v>47</v>
      </c>
      <c r="E187" s="1">
        <v>1045</v>
      </c>
      <c r="F187" s="1"/>
      <c r="G187" s="1"/>
      <c r="H187" s="1"/>
      <c r="I187" s="1"/>
      <c r="J187" s="1">
        <f t="shared" si="2"/>
        <v>0</v>
      </c>
      <c r="K187" s="1"/>
    </row>
    <row r="188" spans="1:11" ht="19.5" customHeight="1" x14ac:dyDescent="0.3">
      <c r="A188" s="1">
        <v>186</v>
      </c>
      <c r="B188" s="10">
        <v>46209</v>
      </c>
      <c r="C188" s="1" t="s">
        <v>35</v>
      </c>
      <c r="D188" s="1" t="s">
        <v>47</v>
      </c>
      <c r="E188" s="1">
        <v>1045</v>
      </c>
      <c r="F188" s="1"/>
      <c r="G188" s="1"/>
      <c r="H188" s="1"/>
      <c r="I188" s="1"/>
      <c r="J188" s="1">
        <f t="shared" si="2"/>
        <v>0</v>
      </c>
      <c r="K188" s="1"/>
    </row>
    <row r="189" spans="1:11" ht="19.5" customHeight="1" x14ac:dyDescent="0.3">
      <c r="A189" s="1">
        <v>187</v>
      </c>
      <c r="B189" s="10">
        <v>46210</v>
      </c>
      <c r="C189" s="1" t="s">
        <v>35</v>
      </c>
      <c r="D189" s="1" t="s">
        <v>47</v>
      </c>
      <c r="E189" s="1">
        <v>1045</v>
      </c>
      <c r="F189" s="1"/>
      <c r="G189" s="1"/>
      <c r="H189" s="1"/>
      <c r="I189" s="1"/>
      <c r="J189" s="1">
        <f t="shared" si="2"/>
        <v>0</v>
      </c>
      <c r="K189" s="1"/>
    </row>
    <row r="190" spans="1:11" ht="19.5" customHeight="1" x14ac:dyDescent="0.3">
      <c r="A190" s="1">
        <v>188</v>
      </c>
      <c r="B190" s="10">
        <v>46211</v>
      </c>
      <c r="C190" s="1" t="s">
        <v>35</v>
      </c>
      <c r="D190" s="1" t="s">
        <v>47</v>
      </c>
      <c r="E190" s="1">
        <v>1045</v>
      </c>
      <c r="F190" s="1"/>
      <c r="G190" s="1"/>
      <c r="H190" s="1"/>
      <c r="I190" s="1"/>
      <c r="J190" s="1">
        <f t="shared" si="2"/>
        <v>0</v>
      </c>
      <c r="K190" s="1"/>
    </row>
    <row r="191" spans="1:11" ht="19.5" customHeight="1" x14ac:dyDescent="0.3">
      <c r="A191" s="1">
        <v>189</v>
      </c>
      <c r="B191" s="10">
        <v>46212</v>
      </c>
      <c r="C191" s="1" t="s">
        <v>35</v>
      </c>
      <c r="D191" s="1" t="s">
        <v>47</v>
      </c>
      <c r="E191" s="1">
        <v>1045</v>
      </c>
      <c r="F191" s="1"/>
      <c r="G191" s="1"/>
      <c r="H191" s="1"/>
      <c r="I191" s="1"/>
      <c r="J191" s="1">
        <f t="shared" si="2"/>
        <v>0</v>
      </c>
      <c r="K191" s="1"/>
    </row>
    <row r="192" spans="1:11" ht="19.5" customHeight="1" x14ac:dyDescent="0.3">
      <c r="A192" s="1">
        <v>190</v>
      </c>
      <c r="B192" s="10">
        <v>46213</v>
      </c>
      <c r="C192" s="1" t="s">
        <v>35</v>
      </c>
      <c r="D192" s="1" t="s">
        <v>47</v>
      </c>
      <c r="E192" s="1">
        <v>1045</v>
      </c>
      <c r="F192" s="1"/>
      <c r="G192" s="1"/>
      <c r="H192" s="1"/>
      <c r="I192" s="1"/>
      <c r="J192" s="1">
        <f t="shared" si="2"/>
        <v>0</v>
      </c>
      <c r="K192" s="1"/>
    </row>
    <row r="193" spans="1:11" ht="19.5" customHeight="1" x14ac:dyDescent="0.3">
      <c r="A193" s="1">
        <v>191</v>
      </c>
      <c r="B193" s="10">
        <v>46214</v>
      </c>
      <c r="C193" s="1" t="s">
        <v>35</v>
      </c>
      <c r="D193" s="1" t="s">
        <v>47</v>
      </c>
      <c r="E193" s="1">
        <v>1045</v>
      </c>
      <c r="F193" s="1"/>
      <c r="G193" s="1"/>
      <c r="H193" s="1"/>
      <c r="I193" s="1"/>
      <c r="J193" s="1">
        <f t="shared" si="2"/>
        <v>0</v>
      </c>
      <c r="K193" s="1"/>
    </row>
    <row r="194" spans="1:11" ht="19.5" customHeight="1" x14ac:dyDescent="0.3">
      <c r="A194" s="1">
        <v>192</v>
      </c>
      <c r="B194" s="10">
        <v>46215</v>
      </c>
      <c r="C194" s="1" t="s">
        <v>35</v>
      </c>
      <c r="D194" s="1" t="s">
        <v>47</v>
      </c>
      <c r="E194" s="1">
        <v>1045</v>
      </c>
      <c r="F194" s="1"/>
      <c r="G194" s="1"/>
      <c r="H194" s="1"/>
      <c r="I194" s="1"/>
      <c r="J194" s="1">
        <f t="shared" si="2"/>
        <v>0</v>
      </c>
      <c r="K194" s="1"/>
    </row>
    <row r="195" spans="1:11" ht="19.5" customHeight="1" x14ac:dyDescent="0.3">
      <c r="A195" s="1">
        <v>193</v>
      </c>
      <c r="B195" s="10">
        <v>46216</v>
      </c>
      <c r="C195" s="1" t="s">
        <v>35</v>
      </c>
      <c r="D195" s="1" t="s">
        <v>47</v>
      </c>
      <c r="E195" s="1">
        <v>1045</v>
      </c>
      <c r="F195" s="1"/>
      <c r="G195" s="1"/>
      <c r="H195" s="1"/>
      <c r="I195" s="1"/>
      <c r="J195" s="1">
        <f t="shared" si="2"/>
        <v>0</v>
      </c>
      <c r="K195" s="1"/>
    </row>
    <row r="196" spans="1:11" ht="19.5" customHeight="1" x14ac:dyDescent="0.3">
      <c r="A196" s="1">
        <v>194</v>
      </c>
      <c r="B196" s="10">
        <v>46217</v>
      </c>
      <c r="C196" s="1" t="s">
        <v>35</v>
      </c>
      <c r="D196" s="1" t="s">
        <v>47</v>
      </c>
      <c r="E196" s="1">
        <v>1045</v>
      </c>
      <c r="F196" s="1"/>
      <c r="G196" s="1"/>
      <c r="H196" s="1"/>
      <c r="I196" s="1"/>
      <c r="J196" s="1">
        <f t="shared" ref="J196:J259" si="3">E196*F196-G196-H196+I196</f>
        <v>0</v>
      </c>
      <c r="K196" s="1"/>
    </row>
    <row r="197" spans="1:11" ht="19.5" customHeight="1" x14ac:dyDescent="0.3">
      <c r="A197" s="1">
        <v>195</v>
      </c>
      <c r="B197" s="10">
        <v>46218</v>
      </c>
      <c r="C197" s="1" t="s">
        <v>35</v>
      </c>
      <c r="D197" s="1" t="s">
        <v>47</v>
      </c>
      <c r="E197" s="1">
        <v>1045</v>
      </c>
      <c r="F197" s="1"/>
      <c r="G197" s="1"/>
      <c r="H197" s="1"/>
      <c r="I197" s="1"/>
      <c r="J197" s="1">
        <f t="shared" si="3"/>
        <v>0</v>
      </c>
      <c r="K197" s="1"/>
    </row>
    <row r="198" spans="1:11" ht="19.5" customHeight="1" x14ac:dyDescent="0.3">
      <c r="A198" s="1">
        <v>196</v>
      </c>
      <c r="B198" s="10">
        <v>46219</v>
      </c>
      <c r="C198" s="1" t="s">
        <v>35</v>
      </c>
      <c r="D198" s="1" t="s">
        <v>47</v>
      </c>
      <c r="E198" s="1">
        <v>1045</v>
      </c>
      <c r="F198" s="1"/>
      <c r="G198" s="1"/>
      <c r="H198" s="1"/>
      <c r="I198" s="1"/>
      <c r="J198" s="1">
        <f t="shared" si="3"/>
        <v>0</v>
      </c>
      <c r="K198" s="1"/>
    </row>
    <row r="199" spans="1:11" ht="19.5" customHeight="1" x14ac:dyDescent="0.3">
      <c r="A199" s="1">
        <v>197</v>
      </c>
      <c r="B199" s="10">
        <v>46220</v>
      </c>
      <c r="C199" s="1" t="s">
        <v>35</v>
      </c>
      <c r="D199" s="1" t="s">
        <v>47</v>
      </c>
      <c r="E199" s="1">
        <v>1045</v>
      </c>
      <c r="F199" s="1"/>
      <c r="G199" s="1"/>
      <c r="H199" s="1"/>
      <c r="I199" s="1"/>
      <c r="J199" s="1">
        <f t="shared" si="3"/>
        <v>0</v>
      </c>
      <c r="K199" s="1"/>
    </row>
    <row r="200" spans="1:11" ht="19.5" customHeight="1" x14ac:dyDescent="0.3">
      <c r="A200" s="1">
        <v>198</v>
      </c>
      <c r="B200" s="10">
        <v>46221</v>
      </c>
      <c r="C200" s="1" t="s">
        <v>35</v>
      </c>
      <c r="D200" s="1" t="s">
        <v>47</v>
      </c>
      <c r="E200" s="1">
        <v>1045</v>
      </c>
      <c r="F200" s="1"/>
      <c r="G200" s="1"/>
      <c r="H200" s="1"/>
      <c r="I200" s="1"/>
      <c r="J200" s="1">
        <f t="shared" si="3"/>
        <v>0</v>
      </c>
      <c r="K200" s="1"/>
    </row>
    <row r="201" spans="1:11" ht="19.5" customHeight="1" x14ac:dyDescent="0.3">
      <c r="A201" s="1">
        <v>199</v>
      </c>
      <c r="B201" s="10">
        <v>46222</v>
      </c>
      <c r="C201" s="1" t="s">
        <v>35</v>
      </c>
      <c r="D201" s="1" t="s">
        <v>47</v>
      </c>
      <c r="E201" s="1">
        <v>1045</v>
      </c>
      <c r="F201" s="1"/>
      <c r="G201" s="1"/>
      <c r="H201" s="1"/>
      <c r="I201" s="1"/>
      <c r="J201" s="1">
        <f t="shared" si="3"/>
        <v>0</v>
      </c>
      <c r="K201" s="1"/>
    </row>
    <row r="202" spans="1:11" ht="19.5" customHeight="1" x14ac:dyDescent="0.3">
      <c r="A202" s="1">
        <v>200</v>
      </c>
      <c r="B202" s="10">
        <v>46223</v>
      </c>
      <c r="C202" s="1" t="s">
        <v>35</v>
      </c>
      <c r="D202" s="1" t="s">
        <v>47</v>
      </c>
      <c r="E202" s="1">
        <v>1045</v>
      </c>
      <c r="F202" s="1"/>
      <c r="G202" s="1"/>
      <c r="H202" s="1"/>
      <c r="I202" s="1"/>
      <c r="J202" s="1">
        <f t="shared" si="3"/>
        <v>0</v>
      </c>
      <c r="K202" s="1"/>
    </row>
    <row r="203" spans="1:11" ht="19.5" customHeight="1" x14ac:dyDescent="0.3">
      <c r="A203" s="1">
        <v>201</v>
      </c>
      <c r="B203" s="10">
        <v>46224</v>
      </c>
      <c r="C203" s="1" t="s">
        <v>35</v>
      </c>
      <c r="D203" s="1" t="s">
        <v>47</v>
      </c>
      <c r="E203" s="1">
        <v>1045</v>
      </c>
      <c r="F203" s="1"/>
      <c r="G203" s="1"/>
      <c r="H203" s="1"/>
      <c r="I203" s="1"/>
      <c r="J203" s="1">
        <f t="shared" si="3"/>
        <v>0</v>
      </c>
      <c r="K203" s="1"/>
    </row>
    <row r="204" spans="1:11" ht="19.5" customHeight="1" x14ac:dyDescent="0.3">
      <c r="A204" s="1">
        <v>202</v>
      </c>
      <c r="B204" s="10">
        <v>46225</v>
      </c>
      <c r="C204" s="1" t="s">
        <v>35</v>
      </c>
      <c r="D204" s="1" t="s">
        <v>47</v>
      </c>
      <c r="E204" s="1">
        <v>1045</v>
      </c>
      <c r="F204" s="1"/>
      <c r="G204" s="1"/>
      <c r="H204" s="1"/>
      <c r="I204" s="1"/>
      <c r="J204" s="1">
        <f t="shared" si="3"/>
        <v>0</v>
      </c>
      <c r="K204" s="1"/>
    </row>
    <row r="205" spans="1:11" ht="19.5" customHeight="1" x14ac:dyDescent="0.3">
      <c r="A205" s="1">
        <v>203</v>
      </c>
      <c r="B205" s="10">
        <v>46226</v>
      </c>
      <c r="C205" s="1" t="s">
        <v>35</v>
      </c>
      <c r="D205" s="1" t="s">
        <v>47</v>
      </c>
      <c r="E205" s="1">
        <v>1045</v>
      </c>
      <c r="F205" s="1"/>
      <c r="G205" s="1"/>
      <c r="H205" s="1"/>
      <c r="I205" s="1"/>
      <c r="J205" s="1">
        <f t="shared" si="3"/>
        <v>0</v>
      </c>
      <c r="K205" s="1"/>
    </row>
    <row r="206" spans="1:11" ht="19.5" customHeight="1" x14ac:dyDescent="0.3">
      <c r="A206" s="1">
        <v>204</v>
      </c>
      <c r="B206" s="10">
        <v>46227</v>
      </c>
      <c r="C206" s="1" t="s">
        <v>35</v>
      </c>
      <c r="D206" s="1" t="s">
        <v>47</v>
      </c>
      <c r="E206" s="1">
        <v>1045</v>
      </c>
      <c r="F206" s="1"/>
      <c r="G206" s="1"/>
      <c r="H206" s="1"/>
      <c r="I206" s="1"/>
      <c r="J206" s="1">
        <f t="shared" si="3"/>
        <v>0</v>
      </c>
      <c r="K206" s="1"/>
    </row>
    <row r="207" spans="1:11" ht="19.5" customHeight="1" x14ac:dyDescent="0.3">
      <c r="A207" s="1">
        <v>205</v>
      </c>
      <c r="B207" s="10">
        <v>46228</v>
      </c>
      <c r="C207" s="1" t="s">
        <v>35</v>
      </c>
      <c r="D207" s="1" t="s">
        <v>47</v>
      </c>
      <c r="E207" s="1">
        <v>1045</v>
      </c>
      <c r="F207" s="1"/>
      <c r="G207" s="1"/>
      <c r="H207" s="1"/>
      <c r="I207" s="1"/>
      <c r="J207" s="1">
        <f t="shared" si="3"/>
        <v>0</v>
      </c>
      <c r="K207" s="1"/>
    </row>
    <row r="208" spans="1:11" ht="19.5" customHeight="1" x14ac:dyDescent="0.3">
      <c r="A208" s="1">
        <v>206</v>
      </c>
      <c r="B208" s="10">
        <v>46229</v>
      </c>
      <c r="C208" s="1" t="s">
        <v>35</v>
      </c>
      <c r="D208" s="1" t="s">
        <v>47</v>
      </c>
      <c r="E208" s="1">
        <v>1045</v>
      </c>
      <c r="F208" s="1"/>
      <c r="G208" s="1"/>
      <c r="H208" s="1"/>
      <c r="I208" s="1"/>
      <c r="J208" s="1">
        <f t="shared" si="3"/>
        <v>0</v>
      </c>
      <c r="K208" s="1"/>
    </row>
    <row r="209" spans="1:11" ht="19.5" customHeight="1" x14ac:dyDescent="0.3">
      <c r="A209" s="1">
        <v>207</v>
      </c>
      <c r="B209" s="10">
        <v>46230</v>
      </c>
      <c r="C209" s="1" t="s">
        <v>35</v>
      </c>
      <c r="D209" s="1" t="s">
        <v>47</v>
      </c>
      <c r="E209" s="1">
        <v>1045</v>
      </c>
      <c r="F209" s="1"/>
      <c r="G209" s="1"/>
      <c r="H209" s="1"/>
      <c r="I209" s="1"/>
      <c r="J209" s="1">
        <f t="shared" si="3"/>
        <v>0</v>
      </c>
      <c r="K209" s="1"/>
    </row>
    <row r="210" spans="1:11" ht="19.5" customHeight="1" x14ac:dyDescent="0.3">
      <c r="A210" s="1">
        <v>208</v>
      </c>
      <c r="B210" s="10">
        <v>46231</v>
      </c>
      <c r="C210" s="1" t="s">
        <v>35</v>
      </c>
      <c r="D210" s="1" t="s">
        <v>47</v>
      </c>
      <c r="E210" s="1">
        <v>1045</v>
      </c>
      <c r="F210" s="1"/>
      <c r="G210" s="1"/>
      <c r="H210" s="1"/>
      <c r="I210" s="1"/>
      <c r="J210" s="1">
        <f t="shared" si="3"/>
        <v>0</v>
      </c>
      <c r="K210" s="1"/>
    </row>
    <row r="211" spans="1:11" ht="19.5" customHeight="1" x14ac:dyDescent="0.3">
      <c r="A211" s="1">
        <v>209</v>
      </c>
      <c r="B211" s="10">
        <v>46232</v>
      </c>
      <c r="C211" s="1" t="s">
        <v>35</v>
      </c>
      <c r="D211" s="1" t="s">
        <v>47</v>
      </c>
      <c r="E211" s="1">
        <v>1045</v>
      </c>
      <c r="F211" s="1"/>
      <c r="G211" s="1"/>
      <c r="H211" s="1"/>
      <c r="I211" s="1"/>
      <c r="J211" s="1">
        <f t="shared" si="3"/>
        <v>0</v>
      </c>
      <c r="K211" s="1"/>
    </row>
    <row r="212" spans="1:11" ht="19.5" customHeight="1" x14ac:dyDescent="0.3">
      <c r="A212" s="1">
        <v>210</v>
      </c>
      <c r="B212" s="10">
        <v>46233</v>
      </c>
      <c r="C212" s="1" t="s">
        <v>35</v>
      </c>
      <c r="D212" s="1" t="s">
        <v>47</v>
      </c>
      <c r="E212" s="1">
        <v>1045</v>
      </c>
      <c r="F212" s="1"/>
      <c r="G212" s="1"/>
      <c r="H212" s="1"/>
      <c r="I212" s="1"/>
      <c r="J212" s="1">
        <f t="shared" si="3"/>
        <v>0</v>
      </c>
      <c r="K212" s="1"/>
    </row>
    <row r="213" spans="1:11" ht="19.5" customHeight="1" x14ac:dyDescent="0.3">
      <c r="A213" s="1">
        <v>211</v>
      </c>
      <c r="B213" s="10">
        <v>46234</v>
      </c>
      <c r="C213" s="1" t="s">
        <v>35</v>
      </c>
      <c r="D213" s="1" t="s">
        <v>47</v>
      </c>
      <c r="E213" s="1">
        <v>1045</v>
      </c>
      <c r="F213" s="1"/>
      <c r="G213" s="1"/>
      <c r="H213" s="1"/>
      <c r="I213" s="1"/>
      <c r="J213" s="1">
        <f t="shared" si="3"/>
        <v>0</v>
      </c>
      <c r="K213" s="1"/>
    </row>
    <row r="214" spans="1:11" ht="19.5" customHeight="1" x14ac:dyDescent="0.3">
      <c r="A214" s="1">
        <v>212</v>
      </c>
      <c r="B214" s="10">
        <v>46235</v>
      </c>
      <c r="C214" s="1" t="s">
        <v>35</v>
      </c>
      <c r="D214" s="1" t="s">
        <v>47</v>
      </c>
      <c r="E214" s="1">
        <v>1045</v>
      </c>
      <c r="F214" s="1"/>
      <c r="G214" s="1"/>
      <c r="H214" s="1"/>
      <c r="I214" s="1"/>
      <c r="J214" s="1">
        <f t="shared" si="3"/>
        <v>0</v>
      </c>
      <c r="K214" s="1"/>
    </row>
    <row r="215" spans="1:11" ht="19.5" customHeight="1" x14ac:dyDescent="0.3">
      <c r="A215" s="1">
        <v>213</v>
      </c>
      <c r="B215" s="10">
        <v>46236</v>
      </c>
      <c r="C215" s="1" t="s">
        <v>35</v>
      </c>
      <c r="D215" s="1" t="s">
        <v>47</v>
      </c>
      <c r="E215" s="1">
        <v>1045</v>
      </c>
      <c r="F215" s="1"/>
      <c r="G215" s="1"/>
      <c r="H215" s="1"/>
      <c r="I215" s="1"/>
      <c r="J215" s="1">
        <f t="shared" si="3"/>
        <v>0</v>
      </c>
      <c r="K215" s="1"/>
    </row>
    <row r="216" spans="1:11" ht="19.5" customHeight="1" x14ac:dyDescent="0.3">
      <c r="A216" s="1">
        <v>214</v>
      </c>
      <c r="B216" s="10">
        <v>46237</v>
      </c>
      <c r="C216" s="1" t="s">
        <v>35</v>
      </c>
      <c r="D216" s="1" t="s">
        <v>47</v>
      </c>
      <c r="E216" s="1">
        <v>1045</v>
      </c>
      <c r="F216" s="1"/>
      <c r="G216" s="1"/>
      <c r="H216" s="1"/>
      <c r="I216" s="1"/>
      <c r="J216" s="1">
        <f t="shared" si="3"/>
        <v>0</v>
      </c>
      <c r="K216" s="1"/>
    </row>
    <row r="217" spans="1:11" ht="19.5" customHeight="1" x14ac:dyDescent="0.3">
      <c r="A217" s="1">
        <v>215</v>
      </c>
      <c r="B217" s="10">
        <v>46238</v>
      </c>
      <c r="C217" s="1" t="s">
        <v>35</v>
      </c>
      <c r="D217" s="1" t="s">
        <v>47</v>
      </c>
      <c r="E217" s="1">
        <v>1045</v>
      </c>
      <c r="F217" s="1"/>
      <c r="G217" s="1"/>
      <c r="H217" s="1"/>
      <c r="I217" s="1"/>
      <c r="J217" s="1">
        <f t="shared" si="3"/>
        <v>0</v>
      </c>
      <c r="K217" s="1"/>
    </row>
    <row r="218" spans="1:11" ht="19.5" customHeight="1" x14ac:dyDescent="0.3">
      <c r="A218" s="1">
        <v>216</v>
      </c>
      <c r="B218" s="10">
        <v>46239</v>
      </c>
      <c r="C218" s="1" t="s">
        <v>35</v>
      </c>
      <c r="D218" s="1" t="s">
        <v>47</v>
      </c>
      <c r="E218" s="1">
        <v>1045</v>
      </c>
      <c r="F218" s="1"/>
      <c r="G218" s="1"/>
      <c r="H218" s="1"/>
      <c r="I218" s="1"/>
      <c r="J218" s="1">
        <f t="shared" si="3"/>
        <v>0</v>
      </c>
      <c r="K218" s="1"/>
    </row>
    <row r="219" spans="1:11" ht="19.5" customHeight="1" x14ac:dyDescent="0.3">
      <c r="A219" s="1">
        <v>217</v>
      </c>
      <c r="B219" s="10">
        <v>46240</v>
      </c>
      <c r="C219" s="1" t="s">
        <v>35</v>
      </c>
      <c r="D219" s="1" t="s">
        <v>47</v>
      </c>
      <c r="E219" s="1">
        <v>1045</v>
      </c>
      <c r="F219" s="1"/>
      <c r="G219" s="1"/>
      <c r="H219" s="1"/>
      <c r="I219" s="1"/>
      <c r="J219" s="1">
        <f t="shared" si="3"/>
        <v>0</v>
      </c>
      <c r="K219" s="1"/>
    </row>
    <row r="220" spans="1:11" ht="19.5" customHeight="1" x14ac:dyDescent="0.3">
      <c r="A220" s="1">
        <v>218</v>
      </c>
      <c r="B220" s="10">
        <v>46241</v>
      </c>
      <c r="C220" s="1" t="s">
        <v>35</v>
      </c>
      <c r="D220" s="1" t="s">
        <v>47</v>
      </c>
      <c r="E220" s="1">
        <v>1045</v>
      </c>
      <c r="F220" s="1"/>
      <c r="G220" s="1"/>
      <c r="H220" s="1"/>
      <c r="I220" s="1"/>
      <c r="J220" s="1">
        <f t="shared" si="3"/>
        <v>0</v>
      </c>
      <c r="K220" s="1"/>
    </row>
    <row r="221" spans="1:11" ht="19.5" customHeight="1" x14ac:dyDescent="0.3">
      <c r="A221" s="1">
        <v>219</v>
      </c>
      <c r="B221" s="10">
        <v>46242</v>
      </c>
      <c r="C221" s="1" t="s">
        <v>35</v>
      </c>
      <c r="D221" s="1" t="s">
        <v>47</v>
      </c>
      <c r="E221" s="1">
        <v>1045</v>
      </c>
      <c r="F221" s="1"/>
      <c r="G221" s="1"/>
      <c r="H221" s="1"/>
      <c r="I221" s="1"/>
      <c r="J221" s="1">
        <f t="shared" si="3"/>
        <v>0</v>
      </c>
      <c r="K221" s="1"/>
    </row>
    <row r="222" spans="1:11" ht="19.5" customHeight="1" x14ac:dyDescent="0.3">
      <c r="A222" s="1">
        <v>220</v>
      </c>
      <c r="B222" s="10">
        <v>46243</v>
      </c>
      <c r="C222" s="1" t="s">
        <v>35</v>
      </c>
      <c r="D222" s="1" t="s">
        <v>47</v>
      </c>
      <c r="E222" s="1">
        <v>1045</v>
      </c>
      <c r="F222" s="1"/>
      <c r="G222" s="1"/>
      <c r="H222" s="1"/>
      <c r="I222" s="1"/>
      <c r="J222" s="1">
        <f t="shared" si="3"/>
        <v>0</v>
      </c>
      <c r="K222" s="1"/>
    </row>
    <row r="223" spans="1:11" ht="19.5" customHeight="1" x14ac:dyDescent="0.3">
      <c r="A223" s="1">
        <v>221</v>
      </c>
      <c r="B223" s="10">
        <v>46244</v>
      </c>
      <c r="C223" s="1" t="s">
        <v>35</v>
      </c>
      <c r="D223" s="1" t="s">
        <v>47</v>
      </c>
      <c r="E223" s="1">
        <v>1045</v>
      </c>
      <c r="F223" s="1"/>
      <c r="G223" s="1"/>
      <c r="H223" s="1"/>
      <c r="I223" s="1"/>
      <c r="J223" s="1">
        <f t="shared" si="3"/>
        <v>0</v>
      </c>
      <c r="K223" s="1"/>
    </row>
    <row r="224" spans="1:11" ht="19.5" customHeight="1" x14ac:dyDescent="0.3">
      <c r="A224" s="1">
        <v>222</v>
      </c>
      <c r="B224" s="10">
        <v>46245</v>
      </c>
      <c r="C224" s="1" t="s">
        <v>35</v>
      </c>
      <c r="D224" s="1" t="s">
        <v>47</v>
      </c>
      <c r="E224" s="1">
        <v>1045</v>
      </c>
      <c r="F224" s="1"/>
      <c r="G224" s="1"/>
      <c r="H224" s="1"/>
      <c r="I224" s="1"/>
      <c r="J224" s="1">
        <f t="shared" si="3"/>
        <v>0</v>
      </c>
      <c r="K224" s="1"/>
    </row>
    <row r="225" spans="1:11" ht="19.5" customHeight="1" x14ac:dyDescent="0.3">
      <c r="A225" s="1">
        <v>223</v>
      </c>
      <c r="B225" s="10">
        <v>46246</v>
      </c>
      <c r="C225" s="1" t="s">
        <v>35</v>
      </c>
      <c r="D225" s="1" t="s">
        <v>47</v>
      </c>
      <c r="E225" s="1">
        <v>1045</v>
      </c>
      <c r="F225" s="1"/>
      <c r="G225" s="1"/>
      <c r="H225" s="1"/>
      <c r="I225" s="1"/>
      <c r="J225" s="1">
        <f t="shared" si="3"/>
        <v>0</v>
      </c>
      <c r="K225" s="1"/>
    </row>
    <row r="226" spans="1:11" ht="19.5" customHeight="1" x14ac:dyDescent="0.3">
      <c r="A226" s="1">
        <v>224</v>
      </c>
      <c r="B226" s="10">
        <v>46247</v>
      </c>
      <c r="C226" s="1" t="s">
        <v>35</v>
      </c>
      <c r="D226" s="1" t="s">
        <v>47</v>
      </c>
      <c r="E226" s="1">
        <v>1045</v>
      </c>
      <c r="F226" s="1"/>
      <c r="G226" s="1"/>
      <c r="H226" s="1"/>
      <c r="I226" s="1"/>
      <c r="J226" s="1">
        <f t="shared" si="3"/>
        <v>0</v>
      </c>
      <c r="K226" s="1"/>
    </row>
    <row r="227" spans="1:11" ht="19.5" customHeight="1" x14ac:dyDescent="0.3">
      <c r="A227" s="1">
        <v>225</v>
      </c>
      <c r="B227" s="10">
        <v>46248</v>
      </c>
      <c r="C227" s="1" t="s">
        <v>35</v>
      </c>
      <c r="D227" s="1" t="s">
        <v>47</v>
      </c>
      <c r="E227" s="1">
        <v>1045</v>
      </c>
      <c r="F227" s="1"/>
      <c r="G227" s="1"/>
      <c r="H227" s="1"/>
      <c r="I227" s="1"/>
      <c r="J227" s="1">
        <f t="shared" si="3"/>
        <v>0</v>
      </c>
      <c r="K227" s="1"/>
    </row>
    <row r="228" spans="1:11" ht="19.5" customHeight="1" x14ac:dyDescent="0.3">
      <c r="A228" s="1">
        <v>226</v>
      </c>
      <c r="B228" s="10">
        <v>46249</v>
      </c>
      <c r="C228" s="1" t="s">
        <v>35</v>
      </c>
      <c r="D228" s="1" t="s">
        <v>47</v>
      </c>
      <c r="E228" s="1">
        <v>1045</v>
      </c>
      <c r="F228" s="1"/>
      <c r="G228" s="1"/>
      <c r="H228" s="1"/>
      <c r="I228" s="1"/>
      <c r="J228" s="1">
        <f t="shared" si="3"/>
        <v>0</v>
      </c>
      <c r="K228" s="1"/>
    </row>
    <row r="229" spans="1:11" ht="19.5" customHeight="1" x14ac:dyDescent="0.3">
      <c r="A229" s="1">
        <v>227</v>
      </c>
      <c r="B229" s="10">
        <v>46250</v>
      </c>
      <c r="C229" s="1" t="s">
        <v>35</v>
      </c>
      <c r="D229" s="1" t="s">
        <v>47</v>
      </c>
      <c r="E229" s="1">
        <v>1045</v>
      </c>
      <c r="F229" s="1"/>
      <c r="G229" s="1"/>
      <c r="H229" s="1"/>
      <c r="I229" s="1"/>
      <c r="J229" s="1">
        <f t="shared" si="3"/>
        <v>0</v>
      </c>
      <c r="K229" s="1"/>
    </row>
    <row r="230" spans="1:11" ht="19.5" customHeight="1" x14ac:dyDescent="0.3">
      <c r="A230" s="1">
        <v>228</v>
      </c>
      <c r="B230" s="10">
        <v>46251</v>
      </c>
      <c r="C230" s="1" t="s">
        <v>35</v>
      </c>
      <c r="D230" s="1" t="s">
        <v>47</v>
      </c>
      <c r="E230" s="1">
        <v>1045</v>
      </c>
      <c r="F230" s="1"/>
      <c r="G230" s="1"/>
      <c r="H230" s="1"/>
      <c r="I230" s="1"/>
      <c r="J230" s="1">
        <f t="shared" si="3"/>
        <v>0</v>
      </c>
      <c r="K230" s="1"/>
    </row>
    <row r="231" spans="1:11" ht="19.5" customHeight="1" x14ac:dyDescent="0.3">
      <c r="A231" s="1">
        <v>229</v>
      </c>
      <c r="B231" s="10">
        <v>46252</v>
      </c>
      <c r="C231" s="1" t="s">
        <v>35</v>
      </c>
      <c r="D231" s="1" t="s">
        <v>47</v>
      </c>
      <c r="E231" s="1">
        <v>1045</v>
      </c>
      <c r="F231" s="1"/>
      <c r="G231" s="1"/>
      <c r="H231" s="1"/>
      <c r="I231" s="1"/>
      <c r="J231" s="1">
        <f t="shared" si="3"/>
        <v>0</v>
      </c>
      <c r="K231" s="1"/>
    </row>
    <row r="232" spans="1:11" ht="19.5" customHeight="1" x14ac:dyDescent="0.3">
      <c r="A232" s="1">
        <v>230</v>
      </c>
      <c r="B232" s="10">
        <v>46253</v>
      </c>
      <c r="C232" s="1" t="s">
        <v>35</v>
      </c>
      <c r="D232" s="1" t="s">
        <v>47</v>
      </c>
      <c r="E232" s="1">
        <v>1045</v>
      </c>
      <c r="F232" s="1"/>
      <c r="G232" s="1"/>
      <c r="H232" s="1"/>
      <c r="I232" s="1"/>
      <c r="J232" s="1">
        <f t="shared" si="3"/>
        <v>0</v>
      </c>
      <c r="K232" s="1"/>
    </row>
    <row r="233" spans="1:11" ht="19.5" customHeight="1" x14ac:dyDescent="0.3">
      <c r="A233" s="1">
        <v>231</v>
      </c>
      <c r="B233" s="10">
        <v>46254</v>
      </c>
      <c r="C233" s="1" t="s">
        <v>35</v>
      </c>
      <c r="D233" s="1" t="s">
        <v>47</v>
      </c>
      <c r="E233" s="1">
        <v>1045</v>
      </c>
      <c r="F233" s="1"/>
      <c r="G233" s="1"/>
      <c r="H233" s="1"/>
      <c r="I233" s="1"/>
      <c r="J233" s="1">
        <f t="shared" si="3"/>
        <v>0</v>
      </c>
      <c r="K233" s="1"/>
    </row>
    <row r="234" spans="1:11" ht="19.5" customHeight="1" x14ac:dyDescent="0.3">
      <c r="A234" s="1">
        <v>232</v>
      </c>
      <c r="B234" s="10">
        <v>46255</v>
      </c>
      <c r="C234" s="1" t="s">
        <v>35</v>
      </c>
      <c r="D234" s="1" t="s">
        <v>47</v>
      </c>
      <c r="E234" s="1">
        <v>1045</v>
      </c>
      <c r="F234" s="1"/>
      <c r="G234" s="1"/>
      <c r="H234" s="1"/>
      <c r="I234" s="1"/>
      <c r="J234" s="1">
        <f t="shared" si="3"/>
        <v>0</v>
      </c>
      <c r="K234" s="1"/>
    </row>
    <row r="235" spans="1:11" ht="19.5" customHeight="1" x14ac:dyDescent="0.3">
      <c r="A235" s="1">
        <v>233</v>
      </c>
      <c r="B235" s="10">
        <v>46256</v>
      </c>
      <c r="C235" s="1" t="s">
        <v>35</v>
      </c>
      <c r="D235" s="1" t="s">
        <v>47</v>
      </c>
      <c r="E235" s="1">
        <v>1045</v>
      </c>
      <c r="F235" s="1"/>
      <c r="G235" s="1"/>
      <c r="H235" s="1"/>
      <c r="I235" s="1"/>
      <c r="J235" s="1">
        <f t="shared" si="3"/>
        <v>0</v>
      </c>
      <c r="K235" s="1"/>
    </row>
    <row r="236" spans="1:11" ht="19.5" customHeight="1" x14ac:dyDescent="0.3">
      <c r="A236" s="1">
        <v>234</v>
      </c>
      <c r="B236" s="10">
        <v>46257</v>
      </c>
      <c r="C236" s="1" t="s">
        <v>35</v>
      </c>
      <c r="D236" s="1" t="s">
        <v>47</v>
      </c>
      <c r="E236" s="1">
        <v>1045</v>
      </c>
      <c r="F236" s="1"/>
      <c r="G236" s="1"/>
      <c r="H236" s="1"/>
      <c r="I236" s="1"/>
      <c r="J236" s="1">
        <f t="shared" si="3"/>
        <v>0</v>
      </c>
      <c r="K236" s="1"/>
    </row>
    <row r="237" spans="1:11" ht="19.5" customHeight="1" x14ac:dyDescent="0.3">
      <c r="A237" s="1">
        <v>235</v>
      </c>
      <c r="B237" s="10">
        <v>46258</v>
      </c>
      <c r="C237" s="1" t="s">
        <v>35</v>
      </c>
      <c r="D237" s="1" t="s">
        <v>47</v>
      </c>
      <c r="E237" s="1">
        <v>1045</v>
      </c>
      <c r="F237" s="1"/>
      <c r="G237" s="1"/>
      <c r="H237" s="1"/>
      <c r="I237" s="1"/>
      <c r="J237" s="1">
        <f t="shared" si="3"/>
        <v>0</v>
      </c>
      <c r="K237" s="1"/>
    </row>
    <row r="238" spans="1:11" ht="19.5" customHeight="1" x14ac:dyDescent="0.3">
      <c r="A238" s="1">
        <v>236</v>
      </c>
      <c r="B238" s="10">
        <v>46259</v>
      </c>
      <c r="C238" s="1" t="s">
        <v>35</v>
      </c>
      <c r="D238" s="1" t="s">
        <v>47</v>
      </c>
      <c r="E238" s="1">
        <v>1045</v>
      </c>
      <c r="F238" s="1"/>
      <c r="G238" s="1"/>
      <c r="H238" s="1"/>
      <c r="I238" s="1"/>
      <c r="J238" s="1">
        <f t="shared" si="3"/>
        <v>0</v>
      </c>
      <c r="K238" s="1"/>
    </row>
    <row r="239" spans="1:11" ht="19.5" customHeight="1" x14ac:dyDescent="0.3">
      <c r="A239" s="1">
        <v>237</v>
      </c>
      <c r="B239" s="10">
        <v>46260</v>
      </c>
      <c r="C239" s="1" t="s">
        <v>35</v>
      </c>
      <c r="D239" s="1" t="s">
        <v>47</v>
      </c>
      <c r="E239" s="1">
        <v>1045</v>
      </c>
      <c r="F239" s="1"/>
      <c r="G239" s="1"/>
      <c r="H239" s="1"/>
      <c r="I239" s="1"/>
      <c r="J239" s="1">
        <f t="shared" si="3"/>
        <v>0</v>
      </c>
      <c r="K239" s="1"/>
    </row>
    <row r="240" spans="1:11" ht="19.5" customHeight="1" x14ac:dyDescent="0.3">
      <c r="A240" s="1">
        <v>238</v>
      </c>
      <c r="B240" s="10">
        <v>46261</v>
      </c>
      <c r="C240" s="1" t="s">
        <v>35</v>
      </c>
      <c r="D240" s="1" t="s">
        <v>47</v>
      </c>
      <c r="E240" s="1">
        <v>1045</v>
      </c>
      <c r="F240" s="1"/>
      <c r="G240" s="1"/>
      <c r="H240" s="1"/>
      <c r="I240" s="1"/>
      <c r="J240" s="1">
        <f t="shared" si="3"/>
        <v>0</v>
      </c>
      <c r="K240" s="1"/>
    </row>
    <row r="241" spans="1:11" ht="19.5" customHeight="1" x14ac:dyDescent="0.3">
      <c r="A241" s="1">
        <v>239</v>
      </c>
      <c r="B241" s="10">
        <v>46262</v>
      </c>
      <c r="C241" s="1" t="s">
        <v>35</v>
      </c>
      <c r="D241" s="1" t="s">
        <v>47</v>
      </c>
      <c r="E241" s="1">
        <v>1045</v>
      </c>
      <c r="F241" s="1"/>
      <c r="G241" s="1"/>
      <c r="H241" s="1"/>
      <c r="I241" s="1"/>
      <c r="J241" s="1">
        <f t="shared" si="3"/>
        <v>0</v>
      </c>
      <c r="K241" s="1"/>
    </row>
    <row r="242" spans="1:11" ht="19.5" customHeight="1" x14ac:dyDescent="0.3">
      <c r="A242" s="1">
        <v>240</v>
      </c>
      <c r="B242" s="10">
        <v>46263</v>
      </c>
      <c r="C242" s="1" t="s">
        <v>35</v>
      </c>
      <c r="D242" s="1" t="s">
        <v>47</v>
      </c>
      <c r="E242" s="1">
        <v>1045</v>
      </c>
      <c r="F242" s="1"/>
      <c r="G242" s="1"/>
      <c r="H242" s="1"/>
      <c r="I242" s="1"/>
      <c r="J242" s="1">
        <f t="shared" si="3"/>
        <v>0</v>
      </c>
      <c r="K242" s="1"/>
    </row>
    <row r="243" spans="1:11" ht="19.5" customHeight="1" x14ac:dyDescent="0.3">
      <c r="A243" s="1">
        <v>241</v>
      </c>
      <c r="B243" s="10">
        <v>46264</v>
      </c>
      <c r="C243" s="1" t="s">
        <v>35</v>
      </c>
      <c r="D243" s="1" t="s">
        <v>47</v>
      </c>
      <c r="E243" s="1">
        <v>1045</v>
      </c>
      <c r="F243" s="1"/>
      <c r="G243" s="1"/>
      <c r="H243" s="1"/>
      <c r="I243" s="1"/>
      <c r="J243" s="1">
        <f t="shared" si="3"/>
        <v>0</v>
      </c>
      <c r="K243" s="1"/>
    </row>
    <row r="244" spans="1:11" ht="19.5" customHeight="1" x14ac:dyDescent="0.3">
      <c r="A244" s="1">
        <v>242</v>
      </c>
      <c r="B244" s="10">
        <v>46265</v>
      </c>
      <c r="C244" s="1" t="s">
        <v>35</v>
      </c>
      <c r="D244" s="1" t="s">
        <v>47</v>
      </c>
      <c r="E244" s="1">
        <v>1045</v>
      </c>
      <c r="F244" s="1"/>
      <c r="G244" s="1"/>
      <c r="H244" s="1"/>
      <c r="I244" s="1"/>
      <c r="J244" s="1">
        <f t="shared" si="3"/>
        <v>0</v>
      </c>
      <c r="K244" s="1"/>
    </row>
    <row r="245" spans="1:11" ht="19.5" customHeight="1" x14ac:dyDescent="0.3">
      <c r="A245" s="1">
        <v>243</v>
      </c>
      <c r="B245" s="10">
        <v>46266</v>
      </c>
      <c r="C245" s="1" t="s">
        <v>35</v>
      </c>
      <c r="D245" s="1" t="s">
        <v>47</v>
      </c>
      <c r="E245" s="1">
        <v>1045</v>
      </c>
      <c r="F245" s="1"/>
      <c r="G245" s="1"/>
      <c r="H245" s="1"/>
      <c r="I245" s="1"/>
      <c r="J245" s="1">
        <f t="shared" si="3"/>
        <v>0</v>
      </c>
      <c r="K245" s="1"/>
    </row>
    <row r="246" spans="1:11" ht="19.5" customHeight="1" x14ac:dyDescent="0.3">
      <c r="A246" s="1">
        <v>244</v>
      </c>
      <c r="B246" s="10">
        <v>46267</v>
      </c>
      <c r="C246" s="1" t="s">
        <v>35</v>
      </c>
      <c r="D246" s="1" t="s">
        <v>47</v>
      </c>
      <c r="E246" s="1">
        <v>1045</v>
      </c>
      <c r="F246" s="1"/>
      <c r="G246" s="1"/>
      <c r="H246" s="1"/>
      <c r="I246" s="1"/>
      <c r="J246" s="1">
        <f t="shared" si="3"/>
        <v>0</v>
      </c>
      <c r="K246" s="1"/>
    </row>
    <row r="247" spans="1:11" ht="19.5" customHeight="1" x14ac:dyDescent="0.3">
      <c r="A247" s="1">
        <v>245</v>
      </c>
      <c r="B247" s="10">
        <v>46268</v>
      </c>
      <c r="C247" s="1" t="s">
        <v>35</v>
      </c>
      <c r="D247" s="1" t="s">
        <v>47</v>
      </c>
      <c r="E247" s="1">
        <v>1045</v>
      </c>
      <c r="F247" s="1"/>
      <c r="G247" s="1"/>
      <c r="H247" s="1"/>
      <c r="I247" s="1"/>
      <c r="J247" s="1">
        <f t="shared" si="3"/>
        <v>0</v>
      </c>
      <c r="K247" s="1"/>
    </row>
    <row r="248" spans="1:11" ht="19.5" customHeight="1" x14ac:dyDescent="0.3">
      <c r="A248" s="1">
        <v>246</v>
      </c>
      <c r="B248" s="10">
        <v>46269</v>
      </c>
      <c r="C248" s="1" t="s">
        <v>35</v>
      </c>
      <c r="D248" s="1" t="s">
        <v>47</v>
      </c>
      <c r="E248" s="1">
        <v>1045</v>
      </c>
      <c r="F248" s="1"/>
      <c r="G248" s="1"/>
      <c r="H248" s="1"/>
      <c r="I248" s="1"/>
      <c r="J248" s="1">
        <f t="shared" si="3"/>
        <v>0</v>
      </c>
      <c r="K248" s="1"/>
    </row>
    <row r="249" spans="1:11" ht="19.5" customHeight="1" x14ac:dyDescent="0.3">
      <c r="A249" s="1">
        <v>247</v>
      </c>
      <c r="B249" s="10">
        <v>46270</v>
      </c>
      <c r="C249" s="1" t="s">
        <v>35</v>
      </c>
      <c r="D249" s="1" t="s">
        <v>47</v>
      </c>
      <c r="E249" s="1">
        <v>1045</v>
      </c>
      <c r="F249" s="1"/>
      <c r="G249" s="1"/>
      <c r="H249" s="1"/>
      <c r="I249" s="1"/>
      <c r="J249" s="1">
        <f t="shared" si="3"/>
        <v>0</v>
      </c>
      <c r="K249" s="1"/>
    </row>
    <row r="250" spans="1:11" ht="19.5" customHeight="1" x14ac:dyDescent="0.3">
      <c r="A250" s="1">
        <v>248</v>
      </c>
      <c r="B250" s="10">
        <v>46271</v>
      </c>
      <c r="C250" s="1" t="s">
        <v>35</v>
      </c>
      <c r="D250" s="1" t="s">
        <v>47</v>
      </c>
      <c r="E250" s="1">
        <v>1045</v>
      </c>
      <c r="F250" s="1"/>
      <c r="G250" s="1"/>
      <c r="H250" s="1"/>
      <c r="I250" s="1"/>
      <c r="J250" s="1">
        <f t="shared" si="3"/>
        <v>0</v>
      </c>
      <c r="K250" s="1"/>
    </row>
    <row r="251" spans="1:11" ht="19.5" customHeight="1" x14ac:dyDescent="0.3">
      <c r="A251" s="1">
        <v>249</v>
      </c>
      <c r="B251" s="10">
        <v>46272</v>
      </c>
      <c r="C251" s="1" t="s">
        <v>35</v>
      </c>
      <c r="D251" s="1" t="s">
        <v>47</v>
      </c>
      <c r="E251" s="1">
        <v>1045</v>
      </c>
      <c r="F251" s="1"/>
      <c r="G251" s="1"/>
      <c r="H251" s="1"/>
      <c r="I251" s="1"/>
      <c r="J251" s="1">
        <f t="shared" si="3"/>
        <v>0</v>
      </c>
      <c r="K251" s="1"/>
    </row>
    <row r="252" spans="1:11" ht="19.5" customHeight="1" x14ac:dyDescent="0.3">
      <c r="A252" s="1">
        <v>250</v>
      </c>
      <c r="B252" s="10">
        <v>46273</v>
      </c>
      <c r="C252" s="1" t="s">
        <v>35</v>
      </c>
      <c r="D252" s="1" t="s">
        <v>47</v>
      </c>
      <c r="E252" s="1">
        <v>1045</v>
      </c>
      <c r="F252" s="1"/>
      <c r="G252" s="1"/>
      <c r="H252" s="1"/>
      <c r="I252" s="1"/>
      <c r="J252" s="1">
        <f t="shared" si="3"/>
        <v>0</v>
      </c>
      <c r="K252" s="1"/>
    </row>
    <row r="253" spans="1:11" ht="19.5" customHeight="1" x14ac:dyDescent="0.3">
      <c r="A253" s="1">
        <v>251</v>
      </c>
      <c r="B253" s="10">
        <v>46274</v>
      </c>
      <c r="C253" s="1" t="s">
        <v>35</v>
      </c>
      <c r="D253" s="1" t="s">
        <v>47</v>
      </c>
      <c r="E253" s="1">
        <v>1045</v>
      </c>
      <c r="F253" s="1"/>
      <c r="G253" s="1"/>
      <c r="H253" s="1"/>
      <c r="I253" s="1"/>
      <c r="J253" s="1">
        <f t="shared" si="3"/>
        <v>0</v>
      </c>
      <c r="K253" s="1"/>
    </row>
    <row r="254" spans="1:11" ht="19.5" customHeight="1" x14ac:dyDescent="0.3">
      <c r="A254" s="1">
        <v>252</v>
      </c>
      <c r="B254" s="10">
        <v>46275</v>
      </c>
      <c r="C254" s="1" t="s">
        <v>35</v>
      </c>
      <c r="D254" s="1" t="s">
        <v>47</v>
      </c>
      <c r="E254" s="1">
        <v>1045</v>
      </c>
      <c r="F254" s="1"/>
      <c r="G254" s="1"/>
      <c r="H254" s="1"/>
      <c r="I254" s="1"/>
      <c r="J254" s="1">
        <f t="shared" si="3"/>
        <v>0</v>
      </c>
      <c r="K254" s="1"/>
    </row>
    <row r="255" spans="1:11" ht="19.5" customHeight="1" x14ac:dyDescent="0.3">
      <c r="A255" s="1">
        <v>253</v>
      </c>
      <c r="B255" s="10">
        <v>46276</v>
      </c>
      <c r="C255" s="1" t="s">
        <v>35</v>
      </c>
      <c r="D255" s="1" t="s">
        <v>47</v>
      </c>
      <c r="E255" s="1">
        <v>1045</v>
      </c>
      <c r="F255" s="1"/>
      <c r="G255" s="1"/>
      <c r="H255" s="1"/>
      <c r="I255" s="1"/>
      <c r="J255" s="1">
        <f t="shared" si="3"/>
        <v>0</v>
      </c>
      <c r="K255" s="1"/>
    </row>
    <row r="256" spans="1:11" ht="19.5" customHeight="1" x14ac:dyDescent="0.3">
      <c r="A256" s="1">
        <v>254</v>
      </c>
      <c r="B256" s="10">
        <v>46277</v>
      </c>
      <c r="C256" s="1" t="s">
        <v>35</v>
      </c>
      <c r="D256" s="1" t="s">
        <v>47</v>
      </c>
      <c r="E256" s="1">
        <v>1045</v>
      </c>
      <c r="F256" s="1"/>
      <c r="G256" s="1"/>
      <c r="H256" s="1"/>
      <c r="I256" s="1"/>
      <c r="J256" s="1">
        <f t="shared" si="3"/>
        <v>0</v>
      </c>
      <c r="K256" s="1"/>
    </row>
    <row r="257" spans="1:11" ht="19.5" customHeight="1" x14ac:dyDescent="0.3">
      <c r="A257" s="1">
        <v>255</v>
      </c>
      <c r="B257" s="10">
        <v>46278</v>
      </c>
      <c r="C257" s="1" t="s">
        <v>35</v>
      </c>
      <c r="D257" s="1" t="s">
        <v>47</v>
      </c>
      <c r="E257" s="1">
        <v>1045</v>
      </c>
      <c r="F257" s="1"/>
      <c r="G257" s="1"/>
      <c r="H257" s="1"/>
      <c r="I257" s="1"/>
      <c r="J257" s="1">
        <f t="shared" si="3"/>
        <v>0</v>
      </c>
      <c r="K257" s="1"/>
    </row>
    <row r="258" spans="1:11" ht="19.5" customHeight="1" x14ac:dyDescent="0.3">
      <c r="A258" s="1">
        <v>256</v>
      </c>
      <c r="B258" s="10">
        <v>46279</v>
      </c>
      <c r="C258" s="1" t="s">
        <v>35</v>
      </c>
      <c r="D258" s="1" t="s">
        <v>47</v>
      </c>
      <c r="E258" s="1">
        <v>1045</v>
      </c>
      <c r="F258" s="1"/>
      <c r="G258" s="1"/>
      <c r="H258" s="1"/>
      <c r="I258" s="1"/>
      <c r="J258" s="1">
        <f t="shared" si="3"/>
        <v>0</v>
      </c>
      <c r="K258" s="1"/>
    </row>
    <row r="259" spans="1:11" ht="19.5" customHeight="1" x14ac:dyDescent="0.3">
      <c r="A259" s="1">
        <v>257</v>
      </c>
      <c r="B259" s="10">
        <v>46280</v>
      </c>
      <c r="C259" s="1" t="s">
        <v>35</v>
      </c>
      <c r="D259" s="1" t="s">
        <v>47</v>
      </c>
      <c r="E259" s="1">
        <v>1045</v>
      </c>
      <c r="F259" s="1"/>
      <c r="G259" s="1"/>
      <c r="H259" s="1"/>
      <c r="I259" s="1"/>
      <c r="J259" s="1">
        <f t="shared" si="3"/>
        <v>0</v>
      </c>
      <c r="K259" s="1"/>
    </row>
    <row r="260" spans="1:11" ht="19.5" customHeight="1" x14ac:dyDescent="0.3">
      <c r="A260" s="1">
        <v>258</v>
      </c>
      <c r="B260" s="10">
        <v>46281</v>
      </c>
      <c r="C260" s="1" t="s">
        <v>35</v>
      </c>
      <c r="D260" s="1" t="s">
        <v>47</v>
      </c>
      <c r="E260" s="1">
        <v>1045</v>
      </c>
      <c r="F260" s="1"/>
      <c r="G260" s="1"/>
      <c r="H260" s="1"/>
      <c r="I260" s="1"/>
      <c r="J260" s="1">
        <f t="shared" ref="J260:J323" si="4">E260*F260-G260-H260+I260</f>
        <v>0</v>
      </c>
      <c r="K260" s="1"/>
    </row>
    <row r="261" spans="1:11" ht="19.5" customHeight="1" x14ac:dyDescent="0.3">
      <c r="A261" s="1">
        <v>259</v>
      </c>
      <c r="B261" s="10">
        <v>46282</v>
      </c>
      <c r="C261" s="1" t="s">
        <v>35</v>
      </c>
      <c r="D261" s="1" t="s">
        <v>47</v>
      </c>
      <c r="E261" s="1">
        <v>1045</v>
      </c>
      <c r="F261" s="1"/>
      <c r="G261" s="1"/>
      <c r="H261" s="1"/>
      <c r="I261" s="1"/>
      <c r="J261" s="1">
        <f t="shared" si="4"/>
        <v>0</v>
      </c>
      <c r="K261" s="1"/>
    </row>
    <row r="262" spans="1:11" ht="19.5" customHeight="1" x14ac:dyDescent="0.3">
      <c r="A262" s="1">
        <v>260</v>
      </c>
      <c r="B262" s="10">
        <v>46283</v>
      </c>
      <c r="C262" s="1" t="s">
        <v>35</v>
      </c>
      <c r="D262" s="1" t="s">
        <v>47</v>
      </c>
      <c r="E262" s="1">
        <v>1045</v>
      </c>
      <c r="F262" s="1"/>
      <c r="G262" s="1"/>
      <c r="H262" s="1"/>
      <c r="I262" s="1"/>
      <c r="J262" s="1">
        <f t="shared" si="4"/>
        <v>0</v>
      </c>
      <c r="K262" s="1"/>
    </row>
    <row r="263" spans="1:11" ht="19.5" customHeight="1" x14ac:dyDescent="0.3">
      <c r="A263" s="1">
        <v>261</v>
      </c>
      <c r="B263" s="10">
        <v>46284</v>
      </c>
      <c r="C263" s="1" t="s">
        <v>35</v>
      </c>
      <c r="D263" s="1" t="s">
        <v>47</v>
      </c>
      <c r="E263" s="1">
        <v>1045</v>
      </c>
      <c r="F263" s="1"/>
      <c r="G263" s="1"/>
      <c r="H263" s="1"/>
      <c r="I263" s="1"/>
      <c r="J263" s="1">
        <f t="shared" si="4"/>
        <v>0</v>
      </c>
      <c r="K263" s="1"/>
    </row>
    <row r="264" spans="1:11" ht="19.5" customHeight="1" x14ac:dyDescent="0.3">
      <c r="A264" s="1">
        <v>262</v>
      </c>
      <c r="B264" s="10">
        <v>46285</v>
      </c>
      <c r="C264" s="1" t="s">
        <v>35</v>
      </c>
      <c r="D264" s="1" t="s">
        <v>47</v>
      </c>
      <c r="E264" s="1">
        <v>1045</v>
      </c>
      <c r="F264" s="1"/>
      <c r="G264" s="1"/>
      <c r="H264" s="1"/>
      <c r="I264" s="1"/>
      <c r="J264" s="1">
        <f t="shared" si="4"/>
        <v>0</v>
      </c>
      <c r="K264" s="1"/>
    </row>
    <row r="265" spans="1:11" ht="19.5" customHeight="1" x14ac:dyDescent="0.3">
      <c r="A265" s="1">
        <v>263</v>
      </c>
      <c r="B265" s="10">
        <v>46286</v>
      </c>
      <c r="C265" s="1" t="s">
        <v>35</v>
      </c>
      <c r="D265" s="1" t="s">
        <v>47</v>
      </c>
      <c r="E265" s="1">
        <v>1045</v>
      </c>
      <c r="F265" s="1"/>
      <c r="G265" s="1"/>
      <c r="H265" s="1"/>
      <c r="I265" s="1"/>
      <c r="J265" s="1">
        <f t="shared" si="4"/>
        <v>0</v>
      </c>
      <c r="K265" s="1"/>
    </row>
    <row r="266" spans="1:11" ht="19.5" customHeight="1" x14ac:dyDescent="0.3">
      <c r="A266" s="1">
        <v>264</v>
      </c>
      <c r="B266" s="10">
        <v>46287</v>
      </c>
      <c r="C266" s="1" t="s">
        <v>35</v>
      </c>
      <c r="D266" s="1" t="s">
        <v>47</v>
      </c>
      <c r="E266" s="1">
        <v>1045</v>
      </c>
      <c r="F266" s="1"/>
      <c r="G266" s="1"/>
      <c r="H266" s="1"/>
      <c r="I266" s="1"/>
      <c r="J266" s="1">
        <f t="shared" si="4"/>
        <v>0</v>
      </c>
      <c r="K266" s="1"/>
    </row>
    <row r="267" spans="1:11" ht="19.5" customHeight="1" x14ac:dyDescent="0.3">
      <c r="A267" s="1">
        <v>265</v>
      </c>
      <c r="B267" s="10">
        <v>46288</v>
      </c>
      <c r="C267" s="1" t="s">
        <v>35</v>
      </c>
      <c r="D267" s="1" t="s">
        <v>47</v>
      </c>
      <c r="E267" s="1">
        <v>1045</v>
      </c>
      <c r="F267" s="1"/>
      <c r="G267" s="1"/>
      <c r="H267" s="1"/>
      <c r="I267" s="1"/>
      <c r="J267" s="1">
        <f t="shared" si="4"/>
        <v>0</v>
      </c>
      <c r="K267" s="1"/>
    </row>
    <row r="268" spans="1:11" ht="19.5" customHeight="1" x14ac:dyDescent="0.3">
      <c r="A268" s="1">
        <v>266</v>
      </c>
      <c r="B268" s="10">
        <v>46289</v>
      </c>
      <c r="C268" s="1" t="s">
        <v>35</v>
      </c>
      <c r="D268" s="1" t="s">
        <v>47</v>
      </c>
      <c r="E268" s="1">
        <v>1045</v>
      </c>
      <c r="F268" s="1"/>
      <c r="G268" s="1"/>
      <c r="H268" s="1"/>
      <c r="I268" s="1"/>
      <c r="J268" s="1">
        <f t="shared" si="4"/>
        <v>0</v>
      </c>
      <c r="K268" s="1"/>
    </row>
    <row r="269" spans="1:11" ht="19.5" customHeight="1" x14ac:dyDescent="0.3">
      <c r="A269" s="1">
        <v>267</v>
      </c>
      <c r="B269" s="10">
        <v>46290</v>
      </c>
      <c r="C269" s="1" t="s">
        <v>35</v>
      </c>
      <c r="D269" s="1" t="s">
        <v>47</v>
      </c>
      <c r="E269" s="1">
        <v>1045</v>
      </c>
      <c r="F269" s="1"/>
      <c r="G269" s="1"/>
      <c r="H269" s="1"/>
      <c r="I269" s="1"/>
      <c r="J269" s="1">
        <f t="shared" si="4"/>
        <v>0</v>
      </c>
      <c r="K269" s="1"/>
    </row>
    <row r="270" spans="1:11" ht="19.5" customHeight="1" x14ac:dyDescent="0.3">
      <c r="A270" s="1">
        <v>268</v>
      </c>
      <c r="B270" s="10">
        <v>46291</v>
      </c>
      <c r="C270" s="1" t="s">
        <v>35</v>
      </c>
      <c r="D270" s="1" t="s">
        <v>47</v>
      </c>
      <c r="E270" s="1">
        <v>1045</v>
      </c>
      <c r="F270" s="1"/>
      <c r="G270" s="1"/>
      <c r="H270" s="1"/>
      <c r="I270" s="1"/>
      <c r="J270" s="1">
        <f t="shared" si="4"/>
        <v>0</v>
      </c>
      <c r="K270" s="1"/>
    </row>
    <row r="271" spans="1:11" ht="19.5" customHeight="1" x14ac:dyDescent="0.3">
      <c r="A271" s="1">
        <v>269</v>
      </c>
      <c r="B271" s="10">
        <v>46292</v>
      </c>
      <c r="C271" s="1" t="s">
        <v>35</v>
      </c>
      <c r="D271" s="1" t="s">
        <v>47</v>
      </c>
      <c r="E271" s="1">
        <v>1045</v>
      </c>
      <c r="F271" s="1"/>
      <c r="G271" s="1"/>
      <c r="H271" s="1"/>
      <c r="I271" s="1"/>
      <c r="J271" s="1">
        <f t="shared" si="4"/>
        <v>0</v>
      </c>
      <c r="K271" s="1"/>
    </row>
    <row r="272" spans="1:11" ht="19.5" customHeight="1" x14ac:dyDescent="0.3">
      <c r="A272" s="1">
        <v>270</v>
      </c>
      <c r="B272" s="10">
        <v>46293</v>
      </c>
      <c r="C272" s="1" t="s">
        <v>35</v>
      </c>
      <c r="D272" s="1" t="s">
        <v>47</v>
      </c>
      <c r="E272" s="1">
        <v>1045</v>
      </c>
      <c r="F272" s="1"/>
      <c r="G272" s="1"/>
      <c r="H272" s="1"/>
      <c r="I272" s="1"/>
      <c r="J272" s="1">
        <f t="shared" si="4"/>
        <v>0</v>
      </c>
      <c r="K272" s="1"/>
    </row>
    <row r="273" spans="1:11" ht="19.5" customHeight="1" x14ac:dyDescent="0.3">
      <c r="A273" s="1">
        <v>271</v>
      </c>
      <c r="B273" s="10">
        <v>46294</v>
      </c>
      <c r="C273" s="1" t="s">
        <v>35</v>
      </c>
      <c r="D273" s="1" t="s">
        <v>47</v>
      </c>
      <c r="E273" s="1">
        <v>1045</v>
      </c>
      <c r="F273" s="1"/>
      <c r="G273" s="1"/>
      <c r="H273" s="1"/>
      <c r="I273" s="1"/>
      <c r="J273" s="1">
        <f t="shared" si="4"/>
        <v>0</v>
      </c>
      <c r="K273" s="1"/>
    </row>
    <row r="274" spans="1:11" ht="19.5" customHeight="1" x14ac:dyDescent="0.3">
      <c r="A274" s="1">
        <v>272</v>
      </c>
      <c r="B274" s="10">
        <v>46295</v>
      </c>
      <c r="C274" s="1" t="s">
        <v>35</v>
      </c>
      <c r="D274" s="1" t="s">
        <v>47</v>
      </c>
      <c r="E274" s="1">
        <v>1045</v>
      </c>
      <c r="F274" s="1"/>
      <c r="G274" s="1"/>
      <c r="H274" s="1"/>
      <c r="I274" s="1"/>
      <c r="J274" s="1">
        <f t="shared" si="4"/>
        <v>0</v>
      </c>
      <c r="K274" s="1"/>
    </row>
    <row r="275" spans="1:11" ht="19.5" customHeight="1" x14ac:dyDescent="0.3">
      <c r="A275" s="1">
        <v>273</v>
      </c>
      <c r="B275" s="10">
        <v>46296</v>
      </c>
      <c r="C275" s="1" t="s">
        <v>35</v>
      </c>
      <c r="D275" s="1" t="s">
        <v>47</v>
      </c>
      <c r="E275" s="1">
        <v>1045</v>
      </c>
      <c r="F275" s="1"/>
      <c r="G275" s="1"/>
      <c r="H275" s="1"/>
      <c r="I275" s="1"/>
      <c r="J275" s="1">
        <f t="shared" si="4"/>
        <v>0</v>
      </c>
      <c r="K275" s="1"/>
    </row>
    <row r="276" spans="1:11" ht="19.5" customHeight="1" x14ac:dyDescent="0.3">
      <c r="A276" s="1">
        <v>274</v>
      </c>
      <c r="B276" s="10">
        <v>46297</v>
      </c>
      <c r="C276" s="1" t="s">
        <v>35</v>
      </c>
      <c r="D276" s="1" t="s">
        <v>47</v>
      </c>
      <c r="E276" s="1">
        <v>1045</v>
      </c>
      <c r="F276" s="1"/>
      <c r="G276" s="1"/>
      <c r="H276" s="1"/>
      <c r="I276" s="1"/>
      <c r="J276" s="1">
        <f t="shared" si="4"/>
        <v>0</v>
      </c>
      <c r="K276" s="1"/>
    </row>
    <row r="277" spans="1:11" ht="19.5" customHeight="1" x14ac:dyDescent="0.3">
      <c r="A277" s="1">
        <v>275</v>
      </c>
      <c r="B277" s="10">
        <v>46298</v>
      </c>
      <c r="C277" s="1" t="s">
        <v>35</v>
      </c>
      <c r="D277" s="1" t="s">
        <v>47</v>
      </c>
      <c r="E277" s="1">
        <v>1045</v>
      </c>
      <c r="F277" s="1"/>
      <c r="G277" s="1"/>
      <c r="H277" s="1"/>
      <c r="I277" s="1"/>
      <c r="J277" s="1">
        <f t="shared" si="4"/>
        <v>0</v>
      </c>
      <c r="K277" s="1"/>
    </row>
    <row r="278" spans="1:11" ht="19.5" customHeight="1" x14ac:dyDescent="0.3">
      <c r="A278" s="1">
        <v>276</v>
      </c>
      <c r="B278" s="10">
        <v>46299</v>
      </c>
      <c r="C278" s="1" t="s">
        <v>35</v>
      </c>
      <c r="D278" s="1" t="s">
        <v>47</v>
      </c>
      <c r="E278" s="1">
        <v>1045</v>
      </c>
      <c r="F278" s="1"/>
      <c r="G278" s="1"/>
      <c r="H278" s="1"/>
      <c r="I278" s="1"/>
      <c r="J278" s="1">
        <f t="shared" si="4"/>
        <v>0</v>
      </c>
      <c r="K278" s="1"/>
    </row>
    <row r="279" spans="1:11" ht="19.5" customHeight="1" x14ac:dyDescent="0.3">
      <c r="A279" s="1">
        <v>277</v>
      </c>
      <c r="B279" s="10">
        <v>46300</v>
      </c>
      <c r="C279" s="1" t="s">
        <v>35</v>
      </c>
      <c r="D279" s="1" t="s">
        <v>47</v>
      </c>
      <c r="E279" s="1">
        <v>1045</v>
      </c>
      <c r="F279" s="1"/>
      <c r="G279" s="1"/>
      <c r="H279" s="1"/>
      <c r="I279" s="1"/>
      <c r="J279" s="1">
        <f t="shared" si="4"/>
        <v>0</v>
      </c>
      <c r="K279" s="1"/>
    </row>
    <row r="280" spans="1:11" ht="19.5" customHeight="1" x14ac:dyDescent="0.3">
      <c r="A280" s="1">
        <v>278</v>
      </c>
      <c r="B280" s="10">
        <v>46301</v>
      </c>
      <c r="C280" s="1" t="s">
        <v>35</v>
      </c>
      <c r="D280" s="1" t="s">
        <v>47</v>
      </c>
      <c r="E280" s="1">
        <v>1045</v>
      </c>
      <c r="F280" s="1"/>
      <c r="G280" s="1"/>
      <c r="H280" s="1"/>
      <c r="I280" s="1"/>
      <c r="J280" s="1">
        <f t="shared" si="4"/>
        <v>0</v>
      </c>
      <c r="K280" s="1"/>
    </row>
    <row r="281" spans="1:11" ht="19.5" customHeight="1" x14ac:dyDescent="0.3">
      <c r="A281" s="1">
        <v>279</v>
      </c>
      <c r="B281" s="10">
        <v>46302</v>
      </c>
      <c r="C281" s="1" t="s">
        <v>35</v>
      </c>
      <c r="D281" s="1" t="s">
        <v>47</v>
      </c>
      <c r="E281" s="1">
        <v>1045</v>
      </c>
      <c r="F281" s="1"/>
      <c r="G281" s="1"/>
      <c r="H281" s="1"/>
      <c r="I281" s="1"/>
      <c r="J281" s="1">
        <f t="shared" si="4"/>
        <v>0</v>
      </c>
      <c r="K281" s="1"/>
    </row>
    <row r="282" spans="1:11" ht="19.5" customHeight="1" x14ac:dyDescent="0.3">
      <c r="A282" s="1">
        <v>280</v>
      </c>
      <c r="B282" s="10">
        <v>46303</v>
      </c>
      <c r="C282" s="1" t="s">
        <v>35</v>
      </c>
      <c r="D282" s="1" t="s">
        <v>47</v>
      </c>
      <c r="E282" s="1">
        <v>1045</v>
      </c>
      <c r="F282" s="1"/>
      <c r="G282" s="1"/>
      <c r="H282" s="1"/>
      <c r="I282" s="1"/>
      <c r="J282" s="1">
        <f t="shared" si="4"/>
        <v>0</v>
      </c>
      <c r="K282" s="1"/>
    </row>
    <row r="283" spans="1:11" ht="19.5" customHeight="1" x14ac:dyDescent="0.3">
      <c r="A283" s="1">
        <v>281</v>
      </c>
      <c r="B283" s="10">
        <v>46304</v>
      </c>
      <c r="C283" s="1" t="s">
        <v>35</v>
      </c>
      <c r="D283" s="1" t="s">
        <v>47</v>
      </c>
      <c r="E283" s="1">
        <v>1045</v>
      </c>
      <c r="F283" s="1"/>
      <c r="G283" s="1"/>
      <c r="H283" s="1"/>
      <c r="I283" s="1"/>
      <c r="J283" s="1">
        <f t="shared" si="4"/>
        <v>0</v>
      </c>
      <c r="K283" s="1"/>
    </row>
    <row r="284" spans="1:11" ht="19.5" customHeight="1" x14ac:dyDescent="0.3">
      <c r="A284" s="1">
        <v>282</v>
      </c>
      <c r="B284" s="10">
        <v>46305</v>
      </c>
      <c r="C284" s="1" t="s">
        <v>35</v>
      </c>
      <c r="D284" s="1" t="s">
        <v>47</v>
      </c>
      <c r="E284" s="1">
        <v>1045</v>
      </c>
      <c r="F284" s="1"/>
      <c r="G284" s="1"/>
      <c r="H284" s="1"/>
      <c r="I284" s="1"/>
      <c r="J284" s="1">
        <f t="shared" si="4"/>
        <v>0</v>
      </c>
      <c r="K284" s="1"/>
    </row>
    <row r="285" spans="1:11" ht="19.5" customHeight="1" x14ac:dyDescent="0.3">
      <c r="A285" s="1">
        <v>283</v>
      </c>
      <c r="B285" s="10">
        <v>46306</v>
      </c>
      <c r="C285" s="1" t="s">
        <v>35</v>
      </c>
      <c r="D285" s="1" t="s">
        <v>47</v>
      </c>
      <c r="E285" s="1">
        <v>1045</v>
      </c>
      <c r="F285" s="1"/>
      <c r="G285" s="1"/>
      <c r="H285" s="1"/>
      <c r="I285" s="1"/>
      <c r="J285" s="1">
        <f t="shared" si="4"/>
        <v>0</v>
      </c>
      <c r="K285" s="1"/>
    </row>
    <row r="286" spans="1:11" ht="19.5" customHeight="1" x14ac:dyDescent="0.3">
      <c r="A286" s="1">
        <v>284</v>
      </c>
      <c r="B286" s="10">
        <v>46307</v>
      </c>
      <c r="C286" s="1" t="s">
        <v>35</v>
      </c>
      <c r="D286" s="1" t="s">
        <v>47</v>
      </c>
      <c r="E286" s="1">
        <v>1045</v>
      </c>
      <c r="F286" s="1"/>
      <c r="G286" s="1"/>
      <c r="H286" s="1"/>
      <c r="I286" s="1"/>
      <c r="J286" s="1">
        <f t="shared" si="4"/>
        <v>0</v>
      </c>
      <c r="K286" s="1"/>
    </row>
    <row r="287" spans="1:11" ht="19.5" customHeight="1" x14ac:dyDescent="0.3">
      <c r="A287" s="1">
        <v>285</v>
      </c>
      <c r="B287" s="10">
        <v>46308</v>
      </c>
      <c r="C287" s="1" t="s">
        <v>35</v>
      </c>
      <c r="D287" s="1" t="s">
        <v>47</v>
      </c>
      <c r="E287" s="1">
        <v>1045</v>
      </c>
      <c r="F287" s="1"/>
      <c r="G287" s="1"/>
      <c r="H287" s="1"/>
      <c r="I287" s="1"/>
      <c r="J287" s="1">
        <f t="shared" si="4"/>
        <v>0</v>
      </c>
      <c r="K287" s="1"/>
    </row>
    <row r="288" spans="1:11" ht="19.5" customHeight="1" x14ac:dyDescent="0.3">
      <c r="A288" s="1">
        <v>286</v>
      </c>
      <c r="B288" s="10">
        <v>46309</v>
      </c>
      <c r="C288" s="1" t="s">
        <v>35</v>
      </c>
      <c r="D288" s="1" t="s">
        <v>47</v>
      </c>
      <c r="E288" s="1">
        <v>1045</v>
      </c>
      <c r="F288" s="1"/>
      <c r="G288" s="1"/>
      <c r="H288" s="1"/>
      <c r="I288" s="1"/>
      <c r="J288" s="1">
        <f t="shared" si="4"/>
        <v>0</v>
      </c>
      <c r="K288" s="1"/>
    </row>
    <row r="289" spans="1:11" ht="19.5" customHeight="1" x14ac:dyDescent="0.3">
      <c r="A289" s="1">
        <v>287</v>
      </c>
      <c r="B289" s="10">
        <v>46310</v>
      </c>
      <c r="C289" s="1" t="s">
        <v>35</v>
      </c>
      <c r="D289" s="1" t="s">
        <v>47</v>
      </c>
      <c r="E289" s="1">
        <v>1045</v>
      </c>
      <c r="F289" s="1"/>
      <c r="G289" s="1"/>
      <c r="H289" s="1"/>
      <c r="I289" s="1"/>
      <c r="J289" s="1">
        <f t="shared" si="4"/>
        <v>0</v>
      </c>
      <c r="K289" s="1"/>
    </row>
    <row r="290" spans="1:11" ht="19.5" customHeight="1" x14ac:dyDescent="0.3">
      <c r="A290" s="1">
        <v>288</v>
      </c>
      <c r="B290" s="10">
        <v>46311</v>
      </c>
      <c r="C290" s="1" t="s">
        <v>35</v>
      </c>
      <c r="D290" s="1" t="s">
        <v>47</v>
      </c>
      <c r="E290" s="1">
        <v>1045</v>
      </c>
      <c r="F290" s="1"/>
      <c r="G290" s="1"/>
      <c r="H290" s="1"/>
      <c r="I290" s="1"/>
      <c r="J290" s="1">
        <f t="shared" si="4"/>
        <v>0</v>
      </c>
      <c r="K290" s="1"/>
    </row>
    <row r="291" spans="1:11" ht="19.5" customHeight="1" x14ac:dyDescent="0.3">
      <c r="A291" s="1">
        <v>289</v>
      </c>
      <c r="B291" s="10">
        <v>46312</v>
      </c>
      <c r="C291" s="1" t="s">
        <v>35</v>
      </c>
      <c r="D291" s="1" t="s">
        <v>47</v>
      </c>
      <c r="E291" s="1">
        <v>1045</v>
      </c>
      <c r="F291" s="1"/>
      <c r="G291" s="1"/>
      <c r="H291" s="1"/>
      <c r="I291" s="1"/>
      <c r="J291" s="1">
        <f t="shared" si="4"/>
        <v>0</v>
      </c>
      <c r="K291" s="1"/>
    </row>
    <row r="292" spans="1:11" ht="19.5" customHeight="1" x14ac:dyDescent="0.3">
      <c r="A292" s="1">
        <v>290</v>
      </c>
      <c r="B292" s="10">
        <v>46313</v>
      </c>
      <c r="C292" s="1" t="s">
        <v>35</v>
      </c>
      <c r="D292" s="1" t="s">
        <v>47</v>
      </c>
      <c r="E292" s="1">
        <v>1045</v>
      </c>
      <c r="F292" s="1"/>
      <c r="G292" s="1"/>
      <c r="H292" s="1"/>
      <c r="I292" s="1"/>
      <c r="J292" s="1">
        <f t="shared" si="4"/>
        <v>0</v>
      </c>
      <c r="K292" s="1"/>
    </row>
    <row r="293" spans="1:11" ht="19.5" customHeight="1" x14ac:dyDescent="0.3">
      <c r="A293" s="1">
        <v>291</v>
      </c>
      <c r="B293" s="10">
        <v>46314</v>
      </c>
      <c r="C293" s="1" t="s">
        <v>35</v>
      </c>
      <c r="D293" s="1" t="s">
        <v>47</v>
      </c>
      <c r="E293" s="1">
        <v>1045</v>
      </c>
      <c r="F293" s="1"/>
      <c r="G293" s="1"/>
      <c r="H293" s="1"/>
      <c r="I293" s="1"/>
      <c r="J293" s="1">
        <f t="shared" si="4"/>
        <v>0</v>
      </c>
      <c r="K293" s="1"/>
    </row>
    <row r="294" spans="1:11" ht="19.5" customHeight="1" x14ac:dyDescent="0.3">
      <c r="A294" s="1">
        <v>292</v>
      </c>
      <c r="B294" s="10">
        <v>46315</v>
      </c>
      <c r="C294" s="1" t="s">
        <v>35</v>
      </c>
      <c r="D294" s="1" t="s">
        <v>47</v>
      </c>
      <c r="E294" s="1">
        <v>1045</v>
      </c>
      <c r="F294" s="1"/>
      <c r="G294" s="1"/>
      <c r="H294" s="1"/>
      <c r="I294" s="1"/>
      <c r="J294" s="1">
        <f t="shared" si="4"/>
        <v>0</v>
      </c>
      <c r="K294" s="1"/>
    </row>
    <row r="295" spans="1:11" ht="19.5" customHeight="1" x14ac:dyDescent="0.3">
      <c r="A295" s="1">
        <v>293</v>
      </c>
      <c r="B295" s="10">
        <v>46316</v>
      </c>
      <c r="C295" s="1" t="s">
        <v>35</v>
      </c>
      <c r="D295" s="1" t="s">
        <v>47</v>
      </c>
      <c r="E295" s="1">
        <v>1045</v>
      </c>
      <c r="F295" s="1"/>
      <c r="G295" s="1"/>
      <c r="H295" s="1"/>
      <c r="I295" s="1"/>
      <c r="J295" s="1">
        <f t="shared" si="4"/>
        <v>0</v>
      </c>
      <c r="K295" s="1"/>
    </row>
    <row r="296" spans="1:11" ht="19.5" customHeight="1" x14ac:dyDescent="0.3">
      <c r="A296" s="1">
        <v>294</v>
      </c>
      <c r="B296" s="10">
        <v>46317</v>
      </c>
      <c r="C296" s="1" t="s">
        <v>35</v>
      </c>
      <c r="D296" s="1" t="s">
        <v>47</v>
      </c>
      <c r="E296" s="1">
        <v>1045</v>
      </c>
      <c r="F296" s="1"/>
      <c r="G296" s="1"/>
      <c r="H296" s="1"/>
      <c r="I296" s="1"/>
      <c r="J296" s="1">
        <f t="shared" si="4"/>
        <v>0</v>
      </c>
      <c r="K296" s="1"/>
    </row>
    <row r="297" spans="1:11" ht="19.5" customHeight="1" x14ac:dyDescent="0.3">
      <c r="A297" s="1">
        <v>295</v>
      </c>
      <c r="B297" s="10">
        <v>46318</v>
      </c>
      <c r="C297" s="1" t="s">
        <v>35</v>
      </c>
      <c r="D297" s="1" t="s">
        <v>47</v>
      </c>
      <c r="E297" s="1">
        <v>1045</v>
      </c>
      <c r="F297" s="1"/>
      <c r="G297" s="1"/>
      <c r="H297" s="1"/>
      <c r="I297" s="1"/>
      <c r="J297" s="1">
        <f t="shared" si="4"/>
        <v>0</v>
      </c>
      <c r="K297" s="1"/>
    </row>
    <row r="298" spans="1:11" ht="19.5" customHeight="1" x14ac:dyDescent="0.3">
      <c r="A298" s="1">
        <v>296</v>
      </c>
      <c r="B298" s="10">
        <v>46319</v>
      </c>
      <c r="C298" s="1" t="s">
        <v>35</v>
      </c>
      <c r="D298" s="1" t="s">
        <v>47</v>
      </c>
      <c r="E298" s="1">
        <v>1045</v>
      </c>
      <c r="F298" s="1"/>
      <c r="G298" s="1"/>
      <c r="H298" s="1"/>
      <c r="I298" s="1"/>
      <c r="J298" s="1">
        <f t="shared" si="4"/>
        <v>0</v>
      </c>
      <c r="K298" s="1"/>
    </row>
    <row r="299" spans="1:11" ht="19.5" customHeight="1" x14ac:dyDescent="0.3">
      <c r="A299" s="1">
        <v>297</v>
      </c>
      <c r="B299" s="10">
        <v>46320</v>
      </c>
      <c r="C299" s="1" t="s">
        <v>35</v>
      </c>
      <c r="D299" s="1" t="s">
        <v>47</v>
      </c>
      <c r="E299" s="1">
        <v>1045</v>
      </c>
      <c r="F299" s="1"/>
      <c r="G299" s="1"/>
      <c r="H299" s="1"/>
      <c r="I299" s="1"/>
      <c r="J299" s="1">
        <f t="shared" si="4"/>
        <v>0</v>
      </c>
      <c r="K299" s="1"/>
    </row>
    <row r="300" spans="1:11" ht="19.5" customHeight="1" x14ac:dyDescent="0.3">
      <c r="A300" s="1">
        <v>298</v>
      </c>
      <c r="B300" s="10">
        <v>46321</v>
      </c>
      <c r="C300" s="1" t="s">
        <v>35</v>
      </c>
      <c r="D300" s="1" t="s">
        <v>47</v>
      </c>
      <c r="E300" s="1">
        <v>1045</v>
      </c>
      <c r="F300" s="1"/>
      <c r="G300" s="1"/>
      <c r="H300" s="1"/>
      <c r="I300" s="1"/>
      <c r="J300" s="1">
        <f t="shared" si="4"/>
        <v>0</v>
      </c>
      <c r="K300" s="1"/>
    </row>
    <row r="301" spans="1:11" ht="19.5" customHeight="1" x14ac:dyDescent="0.3">
      <c r="A301" s="1">
        <v>299</v>
      </c>
      <c r="B301" s="10">
        <v>46322</v>
      </c>
      <c r="C301" s="1" t="s">
        <v>35</v>
      </c>
      <c r="D301" s="1" t="s">
        <v>47</v>
      </c>
      <c r="E301" s="1">
        <v>1045</v>
      </c>
      <c r="F301" s="1"/>
      <c r="G301" s="1"/>
      <c r="H301" s="1"/>
      <c r="I301" s="1"/>
      <c r="J301" s="1">
        <f t="shared" si="4"/>
        <v>0</v>
      </c>
      <c r="K301" s="1"/>
    </row>
    <row r="302" spans="1:11" ht="19.5" customHeight="1" x14ac:dyDescent="0.3">
      <c r="A302" s="1">
        <v>300</v>
      </c>
      <c r="B302" s="10">
        <v>46323</v>
      </c>
      <c r="C302" s="1" t="s">
        <v>35</v>
      </c>
      <c r="D302" s="1" t="s">
        <v>47</v>
      </c>
      <c r="E302" s="1">
        <v>1045</v>
      </c>
      <c r="F302" s="1"/>
      <c r="G302" s="1"/>
      <c r="H302" s="1"/>
      <c r="I302" s="1"/>
      <c r="J302" s="1">
        <f t="shared" si="4"/>
        <v>0</v>
      </c>
      <c r="K302" s="1"/>
    </row>
    <row r="303" spans="1:11" ht="19.5" customHeight="1" x14ac:dyDescent="0.3">
      <c r="A303" s="1">
        <v>301</v>
      </c>
      <c r="B303" s="10">
        <v>46324</v>
      </c>
      <c r="C303" s="1" t="s">
        <v>35</v>
      </c>
      <c r="D303" s="1" t="s">
        <v>47</v>
      </c>
      <c r="E303" s="1">
        <v>1045</v>
      </c>
      <c r="F303" s="1"/>
      <c r="G303" s="1"/>
      <c r="H303" s="1"/>
      <c r="I303" s="1"/>
      <c r="J303" s="1">
        <f t="shared" si="4"/>
        <v>0</v>
      </c>
      <c r="K303" s="1"/>
    </row>
    <row r="304" spans="1:11" ht="19.5" customHeight="1" x14ac:dyDescent="0.3">
      <c r="A304" s="1">
        <v>302</v>
      </c>
      <c r="B304" s="10">
        <v>46325</v>
      </c>
      <c r="C304" s="1" t="s">
        <v>35</v>
      </c>
      <c r="D304" s="1" t="s">
        <v>47</v>
      </c>
      <c r="E304" s="1">
        <v>1045</v>
      </c>
      <c r="F304" s="1"/>
      <c r="G304" s="1"/>
      <c r="H304" s="1"/>
      <c r="I304" s="1"/>
      <c r="J304" s="1">
        <f t="shared" si="4"/>
        <v>0</v>
      </c>
      <c r="K304" s="1"/>
    </row>
    <row r="305" spans="1:11" ht="19.5" customHeight="1" x14ac:dyDescent="0.3">
      <c r="A305" s="1">
        <v>303</v>
      </c>
      <c r="B305" s="10">
        <v>46326</v>
      </c>
      <c r="C305" s="1" t="s">
        <v>35</v>
      </c>
      <c r="D305" s="1" t="s">
        <v>47</v>
      </c>
      <c r="E305" s="1">
        <v>1045</v>
      </c>
      <c r="F305" s="1"/>
      <c r="G305" s="1"/>
      <c r="H305" s="1"/>
      <c r="I305" s="1"/>
      <c r="J305" s="1">
        <f t="shared" si="4"/>
        <v>0</v>
      </c>
      <c r="K305" s="1"/>
    </row>
    <row r="306" spans="1:11" ht="19.5" customHeight="1" x14ac:dyDescent="0.3">
      <c r="A306" s="1">
        <v>304</v>
      </c>
      <c r="B306" s="10">
        <v>46327</v>
      </c>
      <c r="C306" s="1" t="s">
        <v>35</v>
      </c>
      <c r="D306" s="1" t="s">
        <v>47</v>
      </c>
      <c r="E306" s="1">
        <v>1045</v>
      </c>
      <c r="F306" s="1"/>
      <c r="G306" s="1"/>
      <c r="H306" s="1"/>
      <c r="I306" s="1"/>
      <c r="J306" s="1">
        <f t="shared" si="4"/>
        <v>0</v>
      </c>
      <c r="K306" s="1"/>
    </row>
    <row r="307" spans="1:11" ht="19.5" customHeight="1" x14ac:dyDescent="0.3">
      <c r="A307" s="1">
        <v>305</v>
      </c>
      <c r="B307" s="10">
        <v>46328</v>
      </c>
      <c r="C307" s="1" t="s">
        <v>35</v>
      </c>
      <c r="D307" s="1" t="s">
        <v>47</v>
      </c>
      <c r="E307" s="1">
        <v>1045</v>
      </c>
      <c r="F307" s="1"/>
      <c r="G307" s="1"/>
      <c r="H307" s="1"/>
      <c r="I307" s="1"/>
      <c r="J307" s="1">
        <f t="shared" si="4"/>
        <v>0</v>
      </c>
      <c r="K307" s="1"/>
    </row>
    <row r="308" spans="1:11" ht="19.5" customHeight="1" x14ac:dyDescent="0.3">
      <c r="A308" s="1">
        <v>306</v>
      </c>
      <c r="B308" s="10">
        <v>46329</v>
      </c>
      <c r="C308" s="1" t="s">
        <v>35</v>
      </c>
      <c r="D308" s="1" t="s">
        <v>47</v>
      </c>
      <c r="E308" s="1">
        <v>1045</v>
      </c>
      <c r="F308" s="1"/>
      <c r="G308" s="1"/>
      <c r="H308" s="1"/>
      <c r="I308" s="1"/>
      <c r="J308" s="1">
        <f t="shared" si="4"/>
        <v>0</v>
      </c>
      <c r="K308" s="1"/>
    </row>
    <row r="309" spans="1:11" ht="19.5" customHeight="1" x14ac:dyDescent="0.3">
      <c r="A309" s="1">
        <v>307</v>
      </c>
      <c r="B309" s="10">
        <v>46330</v>
      </c>
      <c r="C309" s="1" t="s">
        <v>35</v>
      </c>
      <c r="D309" s="1" t="s">
        <v>47</v>
      </c>
      <c r="E309" s="1">
        <v>1045</v>
      </c>
      <c r="F309" s="1"/>
      <c r="G309" s="1"/>
      <c r="H309" s="1"/>
      <c r="I309" s="1"/>
      <c r="J309" s="1">
        <f t="shared" si="4"/>
        <v>0</v>
      </c>
      <c r="K309" s="1"/>
    </row>
    <row r="310" spans="1:11" ht="19.5" customHeight="1" x14ac:dyDescent="0.3">
      <c r="A310" s="1">
        <v>308</v>
      </c>
      <c r="B310" s="10">
        <v>46331</v>
      </c>
      <c r="C310" s="1" t="s">
        <v>35</v>
      </c>
      <c r="D310" s="1" t="s">
        <v>47</v>
      </c>
      <c r="E310" s="1">
        <v>1045</v>
      </c>
      <c r="F310" s="1"/>
      <c r="G310" s="1"/>
      <c r="H310" s="1"/>
      <c r="I310" s="1"/>
      <c r="J310" s="1">
        <f t="shared" si="4"/>
        <v>0</v>
      </c>
      <c r="K310" s="1"/>
    </row>
    <row r="311" spans="1:11" ht="19.5" customHeight="1" x14ac:dyDescent="0.3">
      <c r="A311" s="1">
        <v>309</v>
      </c>
      <c r="B311" s="10">
        <v>46332</v>
      </c>
      <c r="C311" s="1" t="s">
        <v>35</v>
      </c>
      <c r="D311" s="1" t="s">
        <v>47</v>
      </c>
      <c r="E311" s="1">
        <v>1045</v>
      </c>
      <c r="F311" s="1"/>
      <c r="G311" s="1"/>
      <c r="H311" s="1"/>
      <c r="I311" s="1"/>
      <c r="J311" s="1">
        <f t="shared" si="4"/>
        <v>0</v>
      </c>
      <c r="K311" s="1"/>
    </row>
    <row r="312" spans="1:11" ht="19.5" customHeight="1" x14ac:dyDescent="0.3">
      <c r="A312" s="1">
        <v>310</v>
      </c>
      <c r="B312" s="10">
        <v>46333</v>
      </c>
      <c r="C312" s="1" t="s">
        <v>35</v>
      </c>
      <c r="D312" s="1" t="s">
        <v>47</v>
      </c>
      <c r="E312" s="1">
        <v>1045</v>
      </c>
      <c r="F312" s="1"/>
      <c r="G312" s="1"/>
      <c r="H312" s="1"/>
      <c r="I312" s="1"/>
      <c r="J312" s="1">
        <f t="shared" si="4"/>
        <v>0</v>
      </c>
      <c r="K312" s="1"/>
    </row>
    <row r="313" spans="1:11" ht="19.5" customHeight="1" x14ac:dyDescent="0.3">
      <c r="A313" s="1">
        <v>311</v>
      </c>
      <c r="B313" s="10">
        <v>46334</v>
      </c>
      <c r="C313" s="1" t="s">
        <v>35</v>
      </c>
      <c r="D313" s="1" t="s">
        <v>47</v>
      </c>
      <c r="E313" s="1">
        <v>1045</v>
      </c>
      <c r="F313" s="1"/>
      <c r="G313" s="1"/>
      <c r="H313" s="1"/>
      <c r="I313" s="1"/>
      <c r="J313" s="1">
        <f t="shared" si="4"/>
        <v>0</v>
      </c>
      <c r="K313" s="1"/>
    </row>
    <row r="314" spans="1:11" ht="19.5" customHeight="1" x14ac:dyDescent="0.3">
      <c r="A314" s="1">
        <v>312</v>
      </c>
      <c r="B314" s="10">
        <v>46335</v>
      </c>
      <c r="C314" s="1" t="s">
        <v>35</v>
      </c>
      <c r="D314" s="1" t="s">
        <v>47</v>
      </c>
      <c r="E314" s="1">
        <v>1045</v>
      </c>
      <c r="F314" s="1"/>
      <c r="G314" s="1"/>
      <c r="H314" s="1"/>
      <c r="I314" s="1"/>
      <c r="J314" s="1">
        <f t="shared" si="4"/>
        <v>0</v>
      </c>
      <c r="K314" s="1"/>
    </row>
    <row r="315" spans="1:11" ht="19.5" customHeight="1" x14ac:dyDescent="0.3">
      <c r="A315" s="1">
        <v>313</v>
      </c>
      <c r="B315" s="10">
        <v>46336</v>
      </c>
      <c r="C315" s="1" t="s">
        <v>35</v>
      </c>
      <c r="D315" s="1" t="s">
        <v>47</v>
      </c>
      <c r="E315" s="1">
        <v>1045</v>
      </c>
      <c r="F315" s="1"/>
      <c r="G315" s="1"/>
      <c r="H315" s="1"/>
      <c r="I315" s="1"/>
      <c r="J315" s="1">
        <f t="shared" si="4"/>
        <v>0</v>
      </c>
      <c r="K315" s="1"/>
    </row>
    <row r="316" spans="1:11" ht="19.5" customHeight="1" x14ac:dyDescent="0.3">
      <c r="A316" s="1">
        <v>314</v>
      </c>
      <c r="B316" s="10">
        <v>46337</v>
      </c>
      <c r="C316" s="1" t="s">
        <v>35</v>
      </c>
      <c r="D316" s="1" t="s">
        <v>47</v>
      </c>
      <c r="E316" s="1">
        <v>1045</v>
      </c>
      <c r="F316" s="1"/>
      <c r="G316" s="1"/>
      <c r="H316" s="1"/>
      <c r="I316" s="1"/>
      <c r="J316" s="1">
        <f t="shared" si="4"/>
        <v>0</v>
      </c>
      <c r="K316" s="1"/>
    </row>
    <row r="317" spans="1:11" ht="19.5" customHeight="1" x14ac:dyDescent="0.3">
      <c r="A317" s="1">
        <v>315</v>
      </c>
      <c r="B317" s="10">
        <v>46338</v>
      </c>
      <c r="C317" s="1" t="s">
        <v>35</v>
      </c>
      <c r="D317" s="1" t="s">
        <v>47</v>
      </c>
      <c r="E317" s="1">
        <v>1045</v>
      </c>
      <c r="F317" s="1"/>
      <c r="G317" s="1"/>
      <c r="H317" s="1"/>
      <c r="I317" s="1"/>
      <c r="J317" s="1">
        <f t="shared" si="4"/>
        <v>0</v>
      </c>
      <c r="K317" s="1"/>
    </row>
    <row r="318" spans="1:11" ht="19.5" customHeight="1" x14ac:dyDescent="0.3">
      <c r="A318" s="1">
        <v>316</v>
      </c>
      <c r="B318" s="10">
        <v>46339</v>
      </c>
      <c r="C318" s="1" t="s">
        <v>35</v>
      </c>
      <c r="D318" s="1" t="s">
        <v>47</v>
      </c>
      <c r="E318" s="1">
        <v>1045</v>
      </c>
      <c r="F318" s="1"/>
      <c r="G318" s="1"/>
      <c r="H318" s="1"/>
      <c r="I318" s="1"/>
      <c r="J318" s="1">
        <f t="shared" si="4"/>
        <v>0</v>
      </c>
      <c r="K318" s="1"/>
    </row>
    <row r="319" spans="1:11" ht="19.5" customHeight="1" x14ac:dyDescent="0.3">
      <c r="A319" s="1">
        <v>317</v>
      </c>
      <c r="B319" s="10">
        <v>46340</v>
      </c>
      <c r="C319" s="1" t="s">
        <v>35</v>
      </c>
      <c r="D319" s="1" t="s">
        <v>47</v>
      </c>
      <c r="E319" s="1">
        <v>1045</v>
      </c>
      <c r="F319" s="1"/>
      <c r="G319" s="1"/>
      <c r="H319" s="1"/>
      <c r="I319" s="1"/>
      <c r="J319" s="1">
        <f t="shared" si="4"/>
        <v>0</v>
      </c>
      <c r="K319" s="1"/>
    </row>
    <row r="320" spans="1:11" ht="19.5" customHeight="1" x14ac:dyDescent="0.3">
      <c r="A320" s="1">
        <v>318</v>
      </c>
      <c r="B320" s="10">
        <v>46341</v>
      </c>
      <c r="C320" s="1" t="s">
        <v>35</v>
      </c>
      <c r="D320" s="1" t="s">
        <v>47</v>
      </c>
      <c r="E320" s="1">
        <v>1045</v>
      </c>
      <c r="F320" s="1"/>
      <c r="G320" s="1"/>
      <c r="H320" s="1"/>
      <c r="I320" s="1"/>
      <c r="J320" s="1">
        <f t="shared" si="4"/>
        <v>0</v>
      </c>
      <c r="K320" s="1"/>
    </row>
    <row r="321" spans="1:11" ht="19.5" customHeight="1" x14ac:dyDescent="0.3">
      <c r="A321" s="1">
        <v>319</v>
      </c>
      <c r="B321" s="10">
        <v>46342</v>
      </c>
      <c r="C321" s="1" t="s">
        <v>35</v>
      </c>
      <c r="D321" s="1" t="s">
        <v>47</v>
      </c>
      <c r="E321" s="1">
        <v>1045</v>
      </c>
      <c r="F321" s="1"/>
      <c r="G321" s="1"/>
      <c r="H321" s="1"/>
      <c r="I321" s="1"/>
      <c r="J321" s="1">
        <f t="shared" si="4"/>
        <v>0</v>
      </c>
      <c r="K321" s="1"/>
    </row>
    <row r="322" spans="1:11" ht="19.5" customHeight="1" x14ac:dyDescent="0.3">
      <c r="A322" s="1">
        <v>320</v>
      </c>
      <c r="B322" s="10">
        <v>46343</v>
      </c>
      <c r="C322" s="1" t="s">
        <v>35</v>
      </c>
      <c r="D322" s="1" t="s">
        <v>47</v>
      </c>
      <c r="E322" s="1">
        <v>1045</v>
      </c>
      <c r="F322" s="1"/>
      <c r="G322" s="1"/>
      <c r="H322" s="1"/>
      <c r="I322" s="1"/>
      <c r="J322" s="1">
        <f t="shared" si="4"/>
        <v>0</v>
      </c>
      <c r="K322" s="1"/>
    </row>
    <row r="323" spans="1:11" ht="19.5" customHeight="1" x14ac:dyDescent="0.3">
      <c r="A323" s="1">
        <v>321</v>
      </c>
      <c r="B323" s="10">
        <v>46344</v>
      </c>
      <c r="C323" s="1" t="s">
        <v>35</v>
      </c>
      <c r="D323" s="1" t="s">
        <v>47</v>
      </c>
      <c r="E323" s="1">
        <v>1045</v>
      </c>
      <c r="F323" s="1"/>
      <c r="G323" s="1"/>
      <c r="H323" s="1"/>
      <c r="I323" s="1"/>
      <c r="J323" s="1">
        <f t="shared" si="4"/>
        <v>0</v>
      </c>
      <c r="K323" s="1"/>
    </row>
    <row r="324" spans="1:11" ht="19.5" customHeight="1" x14ac:dyDescent="0.3">
      <c r="A324" s="1">
        <v>322</v>
      </c>
      <c r="B324" s="10">
        <v>46345</v>
      </c>
      <c r="C324" s="1" t="s">
        <v>35</v>
      </c>
      <c r="D324" s="1" t="s">
        <v>47</v>
      </c>
      <c r="E324" s="1">
        <v>1045</v>
      </c>
      <c r="F324" s="1"/>
      <c r="G324" s="1"/>
      <c r="H324" s="1"/>
      <c r="I324" s="1"/>
      <c r="J324" s="1">
        <f t="shared" ref="J324:J367" si="5">E324*F324-G324-H324+I324</f>
        <v>0</v>
      </c>
      <c r="K324" s="1"/>
    </row>
    <row r="325" spans="1:11" ht="19.5" customHeight="1" x14ac:dyDescent="0.3">
      <c r="A325" s="1">
        <v>323</v>
      </c>
      <c r="B325" s="10">
        <v>46346</v>
      </c>
      <c r="C325" s="1" t="s">
        <v>35</v>
      </c>
      <c r="D325" s="1" t="s">
        <v>47</v>
      </c>
      <c r="E325" s="1">
        <v>1045</v>
      </c>
      <c r="F325" s="1"/>
      <c r="G325" s="1"/>
      <c r="H325" s="1"/>
      <c r="I325" s="1"/>
      <c r="J325" s="1">
        <f t="shared" si="5"/>
        <v>0</v>
      </c>
      <c r="K325" s="1"/>
    </row>
    <row r="326" spans="1:11" ht="19.5" customHeight="1" x14ac:dyDescent="0.3">
      <c r="A326" s="1">
        <v>324</v>
      </c>
      <c r="B326" s="10">
        <v>46347</v>
      </c>
      <c r="C326" s="1" t="s">
        <v>35</v>
      </c>
      <c r="D326" s="1" t="s">
        <v>47</v>
      </c>
      <c r="E326" s="1">
        <v>1045</v>
      </c>
      <c r="F326" s="1"/>
      <c r="G326" s="1"/>
      <c r="H326" s="1"/>
      <c r="I326" s="1"/>
      <c r="J326" s="1">
        <f t="shared" si="5"/>
        <v>0</v>
      </c>
      <c r="K326" s="1"/>
    </row>
    <row r="327" spans="1:11" ht="19.5" customHeight="1" x14ac:dyDescent="0.3">
      <c r="A327" s="1">
        <v>325</v>
      </c>
      <c r="B327" s="10">
        <v>46348</v>
      </c>
      <c r="C327" s="1" t="s">
        <v>35</v>
      </c>
      <c r="D327" s="1" t="s">
        <v>47</v>
      </c>
      <c r="E327" s="1">
        <v>1045</v>
      </c>
      <c r="F327" s="1"/>
      <c r="G327" s="1"/>
      <c r="H327" s="1"/>
      <c r="I327" s="1"/>
      <c r="J327" s="1">
        <f t="shared" si="5"/>
        <v>0</v>
      </c>
      <c r="K327" s="1"/>
    </row>
    <row r="328" spans="1:11" ht="19.5" customHeight="1" x14ac:dyDescent="0.3">
      <c r="A328" s="1">
        <v>326</v>
      </c>
      <c r="B328" s="10">
        <v>46349</v>
      </c>
      <c r="C328" s="1" t="s">
        <v>35</v>
      </c>
      <c r="D328" s="1" t="s">
        <v>47</v>
      </c>
      <c r="E328" s="1">
        <v>1045</v>
      </c>
      <c r="F328" s="1"/>
      <c r="G328" s="1"/>
      <c r="H328" s="1"/>
      <c r="I328" s="1"/>
      <c r="J328" s="1">
        <f t="shared" si="5"/>
        <v>0</v>
      </c>
      <c r="K328" s="1"/>
    </row>
    <row r="329" spans="1:11" ht="19.5" customHeight="1" x14ac:dyDescent="0.3">
      <c r="A329" s="1">
        <v>327</v>
      </c>
      <c r="B329" s="10">
        <v>46350</v>
      </c>
      <c r="C329" s="1" t="s">
        <v>35</v>
      </c>
      <c r="D329" s="1" t="s">
        <v>47</v>
      </c>
      <c r="E329" s="1">
        <v>1045</v>
      </c>
      <c r="F329" s="1"/>
      <c r="G329" s="1"/>
      <c r="H329" s="1"/>
      <c r="I329" s="1"/>
      <c r="J329" s="1">
        <f t="shared" si="5"/>
        <v>0</v>
      </c>
      <c r="K329" s="1"/>
    </row>
    <row r="330" spans="1:11" ht="19.5" customHeight="1" x14ac:dyDescent="0.3">
      <c r="A330" s="1">
        <v>328</v>
      </c>
      <c r="B330" s="10">
        <v>46351</v>
      </c>
      <c r="C330" s="1" t="s">
        <v>35</v>
      </c>
      <c r="D330" s="1" t="s">
        <v>47</v>
      </c>
      <c r="E330" s="1">
        <v>1045</v>
      </c>
      <c r="F330" s="1"/>
      <c r="G330" s="1"/>
      <c r="H330" s="1"/>
      <c r="I330" s="1"/>
      <c r="J330" s="1">
        <f t="shared" si="5"/>
        <v>0</v>
      </c>
      <c r="K330" s="1"/>
    </row>
    <row r="331" spans="1:11" ht="19.5" customHeight="1" x14ac:dyDescent="0.3">
      <c r="A331" s="1">
        <v>329</v>
      </c>
      <c r="B331" s="10">
        <v>46352</v>
      </c>
      <c r="C331" s="1" t="s">
        <v>35</v>
      </c>
      <c r="D331" s="1" t="s">
        <v>47</v>
      </c>
      <c r="E331" s="1">
        <v>1045</v>
      </c>
      <c r="F331" s="1"/>
      <c r="G331" s="1"/>
      <c r="H331" s="1"/>
      <c r="I331" s="1"/>
      <c r="J331" s="1">
        <f t="shared" si="5"/>
        <v>0</v>
      </c>
      <c r="K331" s="1"/>
    </row>
    <row r="332" spans="1:11" ht="19.5" customHeight="1" x14ac:dyDescent="0.3">
      <c r="A332" s="1">
        <v>330</v>
      </c>
      <c r="B332" s="10">
        <v>46353</v>
      </c>
      <c r="C332" s="1" t="s">
        <v>35</v>
      </c>
      <c r="D332" s="1" t="s">
        <v>47</v>
      </c>
      <c r="E332" s="1">
        <v>1045</v>
      </c>
      <c r="F332" s="1"/>
      <c r="G332" s="1"/>
      <c r="H332" s="1"/>
      <c r="I332" s="1"/>
      <c r="J332" s="1">
        <f t="shared" si="5"/>
        <v>0</v>
      </c>
      <c r="K332" s="1"/>
    </row>
    <row r="333" spans="1:11" ht="19.5" customHeight="1" x14ac:dyDescent="0.3">
      <c r="A333" s="1">
        <v>331</v>
      </c>
      <c r="B333" s="10">
        <v>46354</v>
      </c>
      <c r="C333" s="1" t="s">
        <v>35</v>
      </c>
      <c r="D333" s="1" t="s">
        <v>47</v>
      </c>
      <c r="E333" s="1">
        <v>1045</v>
      </c>
      <c r="F333" s="1"/>
      <c r="G333" s="1"/>
      <c r="H333" s="1"/>
      <c r="I333" s="1"/>
      <c r="J333" s="1">
        <f t="shared" si="5"/>
        <v>0</v>
      </c>
      <c r="K333" s="1"/>
    </row>
    <row r="334" spans="1:11" ht="19.5" customHeight="1" x14ac:dyDescent="0.3">
      <c r="A334" s="1">
        <v>332</v>
      </c>
      <c r="B334" s="10">
        <v>46355</v>
      </c>
      <c r="C334" s="1" t="s">
        <v>35</v>
      </c>
      <c r="D334" s="1" t="s">
        <v>47</v>
      </c>
      <c r="E334" s="1">
        <v>1045</v>
      </c>
      <c r="F334" s="1"/>
      <c r="G334" s="1"/>
      <c r="H334" s="1"/>
      <c r="I334" s="1"/>
      <c r="J334" s="1">
        <f t="shared" si="5"/>
        <v>0</v>
      </c>
      <c r="K334" s="1"/>
    </row>
    <row r="335" spans="1:11" ht="19.5" customHeight="1" x14ac:dyDescent="0.3">
      <c r="A335" s="1">
        <v>333</v>
      </c>
      <c r="B335" s="10">
        <v>46356</v>
      </c>
      <c r="C335" s="1" t="s">
        <v>35</v>
      </c>
      <c r="D335" s="1" t="s">
        <v>47</v>
      </c>
      <c r="E335" s="1">
        <v>1045</v>
      </c>
      <c r="F335" s="1"/>
      <c r="G335" s="1"/>
      <c r="H335" s="1"/>
      <c r="I335" s="1"/>
      <c r="J335" s="1">
        <f t="shared" si="5"/>
        <v>0</v>
      </c>
      <c r="K335" s="1"/>
    </row>
    <row r="336" spans="1:11" ht="19.5" customHeight="1" x14ac:dyDescent="0.3">
      <c r="A336" s="1">
        <v>334</v>
      </c>
      <c r="B336" s="10">
        <v>46357</v>
      </c>
      <c r="C336" s="1" t="s">
        <v>35</v>
      </c>
      <c r="D336" s="1" t="s">
        <v>47</v>
      </c>
      <c r="E336" s="1">
        <v>1045</v>
      </c>
      <c r="F336" s="1"/>
      <c r="G336" s="1"/>
      <c r="H336" s="1"/>
      <c r="I336" s="1"/>
      <c r="J336" s="1">
        <f t="shared" si="5"/>
        <v>0</v>
      </c>
      <c r="K336" s="1"/>
    </row>
    <row r="337" spans="1:11" ht="19.5" customHeight="1" x14ac:dyDescent="0.3">
      <c r="A337" s="1">
        <v>335</v>
      </c>
      <c r="B337" s="10">
        <v>46358</v>
      </c>
      <c r="C337" s="1" t="s">
        <v>35</v>
      </c>
      <c r="D337" s="1" t="s">
        <v>47</v>
      </c>
      <c r="E337" s="1">
        <v>1045</v>
      </c>
      <c r="F337" s="1"/>
      <c r="G337" s="1"/>
      <c r="H337" s="1"/>
      <c r="I337" s="1"/>
      <c r="J337" s="1">
        <f t="shared" si="5"/>
        <v>0</v>
      </c>
      <c r="K337" s="1"/>
    </row>
    <row r="338" spans="1:11" ht="19.5" customHeight="1" x14ac:dyDescent="0.3">
      <c r="A338" s="1">
        <v>336</v>
      </c>
      <c r="B338" s="10">
        <v>46359</v>
      </c>
      <c r="C338" s="1" t="s">
        <v>35</v>
      </c>
      <c r="D338" s="1" t="s">
        <v>47</v>
      </c>
      <c r="E338" s="1">
        <v>1045</v>
      </c>
      <c r="F338" s="1"/>
      <c r="G338" s="1"/>
      <c r="H338" s="1"/>
      <c r="I338" s="1"/>
      <c r="J338" s="1">
        <f t="shared" si="5"/>
        <v>0</v>
      </c>
      <c r="K338" s="1"/>
    </row>
    <row r="339" spans="1:11" ht="19.5" customHeight="1" x14ac:dyDescent="0.3">
      <c r="A339" s="1">
        <v>337</v>
      </c>
      <c r="B339" s="10">
        <v>46360</v>
      </c>
      <c r="C339" s="1" t="s">
        <v>35</v>
      </c>
      <c r="D339" s="1" t="s">
        <v>47</v>
      </c>
      <c r="E339" s="1">
        <v>1045</v>
      </c>
      <c r="F339" s="1"/>
      <c r="G339" s="1"/>
      <c r="H339" s="1"/>
      <c r="I339" s="1"/>
      <c r="J339" s="1">
        <f t="shared" si="5"/>
        <v>0</v>
      </c>
      <c r="K339" s="1"/>
    </row>
    <row r="340" spans="1:11" ht="19.5" customHeight="1" x14ac:dyDescent="0.3">
      <c r="A340" s="1">
        <v>338</v>
      </c>
      <c r="B340" s="10">
        <v>46361</v>
      </c>
      <c r="C340" s="1" t="s">
        <v>35</v>
      </c>
      <c r="D340" s="1" t="s">
        <v>47</v>
      </c>
      <c r="E340" s="1">
        <v>1045</v>
      </c>
      <c r="F340" s="1"/>
      <c r="G340" s="1"/>
      <c r="H340" s="1"/>
      <c r="I340" s="1"/>
      <c r="J340" s="1">
        <f t="shared" si="5"/>
        <v>0</v>
      </c>
      <c r="K340" s="1"/>
    </row>
    <row r="341" spans="1:11" ht="19.5" customHeight="1" x14ac:dyDescent="0.3">
      <c r="A341" s="1">
        <v>339</v>
      </c>
      <c r="B341" s="10">
        <v>46362</v>
      </c>
      <c r="C341" s="1" t="s">
        <v>35</v>
      </c>
      <c r="D341" s="1" t="s">
        <v>47</v>
      </c>
      <c r="E341" s="1">
        <v>1045</v>
      </c>
      <c r="F341" s="1"/>
      <c r="G341" s="1"/>
      <c r="H341" s="1"/>
      <c r="I341" s="1"/>
      <c r="J341" s="1">
        <f t="shared" si="5"/>
        <v>0</v>
      </c>
      <c r="K341" s="1"/>
    </row>
    <row r="342" spans="1:11" ht="19.5" customHeight="1" x14ac:dyDescent="0.3">
      <c r="A342" s="1">
        <v>340</v>
      </c>
      <c r="B342" s="10">
        <v>46363</v>
      </c>
      <c r="C342" s="1" t="s">
        <v>35</v>
      </c>
      <c r="D342" s="1" t="s">
        <v>47</v>
      </c>
      <c r="E342" s="1">
        <v>1045</v>
      </c>
      <c r="F342" s="1"/>
      <c r="G342" s="1"/>
      <c r="H342" s="1"/>
      <c r="I342" s="1"/>
      <c r="J342" s="1">
        <f t="shared" si="5"/>
        <v>0</v>
      </c>
      <c r="K342" s="1"/>
    </row>
    <row r="343" spans="1:11" ht="19.5" customHeight="1" x14ac:dyDescent="0.3">
      <c r="A343" s="1">
        <v>341</v>
      </c>
      <c r="B343" s="10">
        <v>46364</v>
      </c>
      <c r="C343" s="1" t="s">
        <v>35</v>
      </c>
      <c r="D343" s="1" t="s">
        <v>47</v>
      </c>
      <c r="E343" s="1">
        <v>1045</v>
      </c>
      <c r="F343" s="1"/>
      <c r="G343" s="1"/>
      <c r="H343" s="1"/>
      <c r="I343" s="1"/>
      <c r="J343" s="1">
        <f t="shared" si="5"/>
        <v>0</v>
      </c>
      <c r="K343" s="1"/>
    </row>
    <row r="344" spans="1:11" ht="19.5" customHeight="1" x14ac:dyDescent="0.3">
      <c r="A344" s="1">
        <v>342</v>
      </c>
      <c r="B344" s="10">
        <v>46365</v>
      </c>
      <c r="C344" s="1" t="s">
        <v>35</v>
      </c>
      <c r="D344" s="1" t="s">
        <v>47</v>
      </c>
      <c r="E344" s="1">
        <v>1045</v>
      </c>
      <c r="F344" s="1"/>
      <c r="G344" s="1"/>
      <c r="H344" s="1"/>
      <c r="I344" s="1"/>
      <c r="J344" s="1">
        <f t="shared" si="5"/>
        <v>0</v>
      </c>
      <c r="K344" s="1"/>
    </row>
    <row r="345" spans="1:11" ht="19.5" customHeight="1" x14ac:dyDescent="0.3">
      <c r="A345" s="1">
        <v>343</v>
      </c>
      <c r="B345" s="10">
        <v>46366</v>
      </c>
      <c r="C345" s="1" t="s">
        <v>35</v>
      </c>
      <c r="D345" s="1" t="s">
        <v>47</v>
      </c>
      <c r="E345" s="1">
        <v>1045</v>
      </c>
      <c r="F345" s="1"/>
      <c r="G345" s="1"/>
      <c r="H345" s="1"/>
      <c r="I345" s="1"/>
      <c r="J345" s="1">
        <f t="shared" si="5"/>
        <v>0</v>
      </c>
      <c r="K345" s="1"/>
    </row>
    <row r="346" spans="1:11" ht="19.5" customHeight="1" x14ac:dyDescent="0.3">
      <c r="A346" s="1">
        <v>344</v>
      </c>
      <c r="B346" s="10">
        <v>46367</v>
      </c>
      <c r="C346" s="1" t="s">
        <v>35</v>
      </c>
      <c r="D346" s="1" t="s">
        <v>47</v>
      </c>
      <c r="E346" s="1">
        <v>1045</v>
      </c>
      <c r="F346" s="1"/>
      <c r="G346" s="1"/>
      <c r="H346" s="1"/>
      <c r="I346" s="1"/>
      <c r="J346" s="1">
        <f t="shared" si="5"/>
        <v>0</v>
      </c>
      <c r="K346" s="1"/>
    </row>
    <row r="347" spans="1:11" ht="19.5" customHeight="1" x14ac:dyDescent="0.3">
      <c r="A347" s="1">
        <v>345</v>
      </c>
      <c r="B347" s="10">
        <v>46368</v>
      </c>
      <c r="C347" s="1" t="s">
        <v>35</v>
      </c>
      <c r="D347" s="1" t="s">
        <v>47</v>
      </c>
      <c r="E347" s="1">
        <v>1045</v>
      </c>
      <c r="F347" s="1"/>
      <c r="G347" s="1"/>
      <c r="H347" s="1"/>
      <c r="I347" s="1"/>
      <c r="J347" s="1">
        <f t="shared" si="5"/>
        <v>0</v>
      </c>
      <c r="K347" s="1"/>
    </row>
    <row r="348" spans="1:11" ht="19.5" customHeight="1" x14ac:dyDescent="0.3">
      <c r="A348" s="1">
        <v>346</v>
      </c>
      <c r="B348" s="10">
        <v>46369</v>
      </c>
      <c r="C348" s="1" t="s">
        <v>35</v>
      </c>
      <c r="D348" s="1" t="s">
        <v>47</v>
      </c>
      <c r="E348" s="1">
        <v>1045</v>
      </c>
      <c r="F348" s="1"/>
      <c r="G348" s="1"/>
      <c r="H348" s="1"/>
      <c r="I348" s="1"/>
      <c r="J348" s="1">
        <f t="shared" si="5"/>
        <v>0</v>
      </c>
      <c r="K348" s="1"/>
    </row>
    <row r="349" spans="1:11" ht="19.5" customHeight="1" x14ac:dyDescent="0.3">
      <c r="A349" s="1">
        <v>347</v>
      </c>
      <c r="B349" s="10">
        <v>46370</v>
      </c>
      <c r="C349" s="1" t="s">
        <v>35</v>
      </c>
      <c r="D349" s="1" t="s">
        <v>47</v>
      </c>
      <c r="E349" s="1">
        <v>1045</v>
      </c>
      <c r="F349" s="1"/>
      <c r="G349" s="1"/>
      <c r="H349" s="1"/>
      <c r="I349" s="1"/>
      <c r="J349" s="1">
        <f t="shared" si="5"/>
        <v>0</v>
      </c>
      <c r="K349" s="1"/>
    </row>
    <row r="350" spans="1:11" ht="19.5" customHeight="1" x14ac:dyDescent="0.3">
      <c r="A350" s="1">
        <v>348</v>
      </c>
      <c r="B350" s="10">
        <v>46371</v>
      </c>
      <c r="C350" s="1" t="s">
        <v>35</v>
      </c>
      <c r="D350" s="1" t="s">
        <v>47</v>
      </c>
      <c r="E350" s="1">
        <v>1045</v>
      </c>
      <c r="F350" s="1"/>
      <c r="G350" s="1"/>
      <c r="H350" s="1"/>
      <c r="I350" s="1"/>
      <c r="J350" s="1">
        <f t="shared" si="5"/>
        <v>0</v>
      </c>
      <c r="K350" s="1"/>
    </row>
    <row r="351" spans="1:11" ht="19.5" customHeight="1" x14ac:dyDescent="0.3">
      <c r="A351" s="1">
        <v>349</v>
      </c>
      <c r="B351" s="10">
        <v>46372</v>
      </c>
      <c r="C351" s="1" t="s">
        <v>35</v>
      </c>
      <c r="D351" s="1" t="s">
        <v>47</v>
      </c>
      <c r="E351" s="1">
        <v>1045</v>
      </c>
      <c r="F351" s="1"/>
      <c r="G351" s="1"/>
      <c r="H351" s="1"/>
      <c r="I351" s="1"/>
      <c r="J351" s="1">
        <f t="shared" si="5"/>
        <v>0</v>
      </c>
      <c r="K351" s="1"/>
    </row>
    <row r="352" spans="1:11" ht="19.5" customHeight="1" x14ac:dyDescent="0.3">
      <c r="A352" s="1">
        <v>350</v>
      </c>
      <c r="B352" s="10">
        <v>46373</v>
      </c>
      <c r="C352" s="1" t="s">
        <v>35</v>
      </c>
      <c r="D352" s="1" t="s">
        <v>47</v>
      </c>
      <c r="E352" s="1">
        <v>1045</v>
      </c>
      <c r="F352" s="1"/>
      <c r="G352" s="1"/>
      <c r="H352" s="1"/>
      <c r="I352" s="1"/>
      <c r="J352" s="1">
        <f t="shared" si="5"/>
        <v>0</v>
      </c>
      <c r="K352" s="1"/>
    </row>
    <row r="353" spans="1:11" ht="19.5" customHeight="1" x14ac:dyDescent="0.3">
      <c r="A353" s="1">
        <v>351</v>
      </c>
      <c r="B353" s="10">
        <v>46374</v>
      </c>
      <c r="C353" s="1" t="s">
        <v>35</v>
      </c>
      <c r="D353" s="1" t="s">
        <v>47</v>
      </c>
      <c r="E353" s="1">
        <v>1045</v>
      </c>
      <c r="F353" s="1"/>
      <c r="G353" s="1"/>
      <c r="H353" s="1"/>
      <c r="I353" s="1"/>
      <c r="J353" s="1">
        <f t="shared" si="5"/>
        <v>0</v>
      </c>
      <c r="K353" s="1"/>
    </row>
    <row r="354" spans="1:11" ht="19.5" customHeight="1" x14ac:dyDescent="0.3">
      <c r="A354" s="1">
        <v>352</v>
      </c>
      <c r="B354" s="10">
        <v>46375</v>
      </c>
      <c r="C354" s="1" t="s">
        <v>35</v>
      </c>
      <c r="D354" s="1" t="s">
        <v>47</v>
      </c>
      <c r="E354" s="1">
        <v>1045</v>
      </c>
      <c r="F354" s="1"/>
      <c r="G354" s="1"/>
      <c r="H354" s="1"/>
      <c r="I354" s="1"/>
      <c r="J354" s="1">
        <f t="shared" si="5"/>
        <v>0</v>
      </c>
      <c r="K354" s="1"/>
    </row>
    <row r="355" spans="1:11" ht="19.5" customHeight="1" x14ac:dyDescent="0.3">
      <c r="A355" s="1">
        <v>353</v>
      </c>
      <c r="B355" s="10">
        <v>46376</v>
      </c>
      <c r="C355" s="1" t="s">
        <v>35</v>
      </c>
      <c r="D355" s="1" t="s">
        <v>47</v>
      </c>
      <c r="E355" s="1">
        <v>1045</v>
      </c>
      <c r="F355" s="1"/>
      <c r="G355" s="1"/>
      <c r="H355" s="1"/>
      <c r="I355" s="1"/>
      <c r="J355" s="1">
        <f t="shared" si="5"/>
        <v>0</v>
      </c>
      <c r="K355" s="1"/>
    </row>
    <row r="356" spans="1:11" ht="19.5" customHeight="1" x14ac:dyDescent="0.3">
      <c r="A356" s="1">
        <v>354</v>
      </c>
      <c r="B356" s="10">
        <v>46377</v>
      </c>
      <c r="C356" s="1" t="s">
        <v>35</v>
      </c>
      <c r="D356" s="1" t="s">
        <v>47</v>
      </c>
      <c r="E356" s="1">
        <v>1045</v>
      </c>
      <c r="F356" s="1"/>
      <c r="G356" s="1"/>
      <c r="H356" s="1"/>
      <c r="I356" s="1"/>
      <c r="J356" s="1">
        <f t="shared" si="5"/>
        <v>0</v>
      </c>
      <c r="K356" s="1"/>
    </row>
    <row r="357" spans="1:11" ht="19.5" customHeight="1" x14ac:dyDescent="0.3">
      <c r="A357" s="1">
        <v>355</v>
      </c>
      <c r="B357" s="10">
        <v>46378</v>
      </c>
      <c r="C357" s="1" t="s">
        <v>35</v>
      </c>
      <c r="D357" s="1" t="s">
        <v>47</v>
      </c>
      <c r="E357" s="1">
        <v>1045</v>
      </c>
      <c r="F357" s="1"/>
      <c r="G357" s="1"/>
      <c r="H357" s="1"/>
      <c r="I357" s="1"/>
      <c r="J357" s="1">
        <f t="shared" si="5"/>
        <v>0</v>
      </c>
      <c r="K357" s="1"/>
    </row>
    <row r="358" spans="1:11" ht="19.5" customHeight="1" x14ac:dyDescent="0.3">
      <c r="A358" s="1">
        <v>356</v>
      </c>
      <c r="B358" s="10">
        <v>46379</v>
      </c>
      <c r="C358" s="1" t="s">
        <v>35</v>
      </c>
      <c r="D358" s="1" t="s">
        <v>47</v>
      </c>
      <c r="E358" s="1">
        <v>1045</v>
      </c>
      <c r="F358" s="1"/>
      <c r="G358" s="1"/>
      <c r="H358" s="1"/>
      <c r="I358" s="1"/>
      <c r="J358" s="1">
        <f t="shared" si="5"/>
        <v>0</v>
      </c>
      <c r="K358" s="1"/>
    </row>
    <row r="359" spans="1:11" ht="19.5" customHeight="1" x14ac:dyDescent="0.3">
      <c r="A359" s="1">
        <v>357</v>
      </c>
      <c r="B359" s="10">
        <v>46380</v>
      </c>
      <c r="C359" s="1" t="s">
        <v>35</v>
      </c>
      <c r="D359" s="1" t="s">
        <v>47</v>
      </c>
      <c r="E359" s="1">
        <v>1045</v>
      </c>
      <c r="F359" s="1"/>
      <c r="G359" s="1"/>
      <c r="H359" s="1"/>
      <c r="I359" s="1"/>
      <c r="J359" s="1">
        <f t="shared" si="5"/>
        <v>0</v>
      </c>
      <c r="K359" s="1"/>
    </row>
    <row r="360" spans="1:11" ht="19.5" customHeight="1" x14ac:dyDescent="0.3">
      <c r="A360" s="1">
        <v>358</v>
      </c>
      <c r="B360" s="10">
        <v>46381</v>
      </c>
      <c r="C360" s="1" t="s">
        <v>35</v>
      </c>
      <c r="D360" s="1" t="s">
        <v>47</v>
      </c>
      <c r="E360" s="1">
        <v>1045</v>
      </c>
      <c r="F360" s="1"/>
      <c r="G360" s="1"/>
      <c r="H360" s="1"/>
      <c r="I360" s="1"/>
      <c r="J360" s="1">
        <f t="shared" si="5"/>
        <v>0</v>
      </c>
      <c r="K360" s="1"/>
    </row>
    <row r="361" spans="1:11" ht="19.5" customHeight="1" x14ac:dyDescent="0.3">
      <c r="A361" s="1">
        <v>359</v>
      </c>
      <c r="B361" s="10">
        <v>46382</v>
      </c>
      <c r="C361" s="1" t="s">
        <v>35</v>
      </c>
      <c r="D361" s="1" t="s">
        <v>47</v>
      </c>
      <c r="E361" s="1">
        <v>1045</v>
      </c>
      <c r="F361" s="1"/>
      <c r="G361" s="1"/>
      <c r="H361" s="1"/>
      <c r="I361" s="1"/>
      <c r="J361" s="1">
        <f t="shared" si="5"/>
        <v>0</v>
      </c>
      <c r="K361" s="1"/>
    </row>
    <row r="362" spans="1:11" ht="19.5" customHeight="1" x14ac:dyDescent="0.3">
      <c r="A362" s="1">
        <v>360</v>
      </c>
      <c r="B362" s="10">
        <v>46383</v>
      </c>
      <c r="C362" s="1" t="s">
        <v>35</v>
      </c>
      <c r="D362" s="1" t="s">
        <v>47</v>
      </c>
      <c r="E362" s="1">
        <v>1045</v>
      </c>
      <c r="F362" s="1"/>
      <c r="G362" s="1"/>
      <c r="H362" s="1"/>
      <c r="I362" s="1"/>
      <c r="J362" s="1">
        <f t="shared" si="5"/>
        <v>0</v>
      </c>
      <c r="K362" s="1"/>
    </row>
    <row r="363" spans="1:11" ht="19.5" customHeight="1" x14ac:dyDescent="0.3">
      <c r="A363" s="1">
        <v>361</v>
      </c>
      <c r="B363" s="10">
        <v>46384</v>
      </c>
      <c r="C363" s="1" t="s">
        <v>35</v>
      </c>
      <c r="D363" s="1" t="s">
        <v>47</v>
      </c>
      <c r="E363" s="1">
        <v>1045</v>
      </c>
      <c r="F363" s="1"/>
      <c r="G363" s="1"/>
      <c r="H363" s="1"/>
      <c r="I363" s="1"/>
      <c r="J363" s="1">
        <f t="shared" si="5"/>
        <v>0</v>
      </c>
      <c r="K363" s="1"/>
    </row>
    <row r="364" spans="1:11" ht="19.5" customHeight="1" x14ac:dyDescent="0.3">
      <c r="A364" s="1">
        <v>362</v>
      </c>
      <c r="B364" s="10">
        <v>46385</v>
      </c>
      <c r="C364" s="1" t="s">
        <v>35</v>
      </c>
      <c r="D364" s="1" t="s">
        <v>47</v>
      </c>
      <c r="E364" s="1">
        <v>1045</v>
      </c>
      <c r="F364" s="1"/>
      <c r="G364" s="1"/>
      <c r="H364" s="1"/>
      <c r="I364" s="1"/>
      <c r="J364" s="1">
        <f t="shared" si="5"/>
        <v>0</v>
      </c>
      <c r="K364" s="1"/>
    </row>
    <row r="365" spans="1:11" ht="19.5" customHeight="1" x14ac:dyDescent="0.3">
      <c r="A365" s="1">
        <v>363</v>
      </c>
      <c r="B365" s="10">
        <v>46386</v>
      </c>
      <c r="C365" s="1" t="s">
        <v>35</v>
      </c>
      <c r="D365" s="1" t="s">
        <v>47</v>
      </c>
      <c r="E365" s="1">
        <v>1045</v>
      </c>
      <c r="F365" s="1"/>
      <c r="G365" s="1"/>
      <c r="H365" s="1"/>
      <c r="I365" s="1"/>
      <c r="J365" s="1">
        <f t="shared" si="5"/>
        <v>0</v>
      </c>
      <c r="K365" s="1"/>
    </row>
    <row r="366" spans="1:11" ht="19.5" customHeight="1" x14ac:dyDescent="0.3">
      <c r="A366" s="1">
        <v>364</v>
      </c>
      <c r="B366" s="10">
        <v>46387</v>
      </c>
      <c r="C366" s="1" t="s">
        <v>35</v>
      </c>
      <c r="D366" s="1" t="s">
        <v>47</v>
      </c>
      <c r="E366" s="1">
        <v>1045</v>
      </c>
      <c r="F366" s="1"/>
      <c r="G366" s="1"/>
      <c r="H366" s="1"/>
      <c r="I366" s="1"/>
      <c r="J366" s="1">
        <f t="shared" si="5"/>
        <v>0</v>
      </c>
      <c r="K366" s="1"/>
    </row>
    <row r="367" spans="1:11" ht="19.5" customHeight="1" x14ac:dyDescent="0.3">
      <c r="A367" s="1">
        <v>365</v>
      </c>
      <c r="B367" s="10">
        <v>46388</v>
      </c>
      <c r="C367" s="1" t="s">
        <v>35</v>
      </c>
      <c r="D367" s="1" t="s">
        <v>47</v>
      </c>
      <c r="E367" s="1">
        <v>1045</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11000000}"/>
  <mergeCells count="3">
    <mergeCell ref="A1:K1"/>
    <mergeCell ref="N4:O4"/>
    <mergeCell ref="M5:P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Worksheet____6"/>
  <dimension ref="A1:Q371"/>
  <sheetViews>
    <sheetView rightToLeft="1" workbookViewId="0">
      <selection activeCell="D3" sqref="D3:D367"/>
    </sheetView>
  </sheetViews>
  <sheetFormatPr defaultRowHeight="19.5" customHeight="1" x14ac:dyDescent="0.3"/>
  <cols>
    <col min="1" max="1" width="4.1640625" customWidth="1"/>
    <col min="2" max="2" width="13" customWidth="1"/>
    <col min="3" max="3" width="14"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19.5" customHeight="1" x14ac:dyDescent="0.3">
      <c r="A1" s="273" t="s">
        <v>40</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41</v>
      </c>
      <c r="D3" s="1" t="s">
        <v>48</v>
      </c>
      <c r="E3" s="1">
        <v>2500</v>
      </c>
      <c r="F3" s="1">
        <v>1</v>
      </c>
      <c r="G3" s="1"/>
      <c r="H3" s="1"/>
      <c r="I3" s="1"/>
      <c r="J3" s="1">
        <f>E3*F3-G3-H3+I3</f>
        <v>2500</v>
      </c>
      <c r="K3" s="1"/>
      <c r="M3" s="13"/>
      <c r="N3" s="13"/>
      <c r="O3" s="13"/>
      <c r="P3" s="13"/>
      <c r="Q3" s="13"/>
    </row>
    <row r="4" spans="1:17" ht="19.5" customHeight="1" x14ac:dyDescent="0.3">
      <c r="A4" s="1">
        <v>2</v>
      </c>
      <c r="B4" s="10">
        <v>46025</v>
      </c>
      <c r="C4" s="1" t="s">
        <v>41</v>
      </c>
      <c r="D4" s="1" t="s">
        <v>48</v>
      </c>
      <c r="E4" s="1">
        <v>2500</v>
      </c>
      <c r="F4" s="1"/>
      <c r="G4" s="1"/>
      <c r="H4" s="1"/>
      <c r="I4" s="1"/>
      <c r="J4" s="1">
        <f t="shared" ref="J4:J67" si="0">E4*F4-G4-H4+I4</f>
        <v>0</v>
      </c>
      <c r="K4" s="1"/>
      <c r="M4" s="11"/>
      <c r="N4" s="276" t="s">
        <v>18</v>
      </c>
      <c r="O4" s="276"/>
      <c r="P4" s="11"/>
      <c r="Q4" s="11"/>
    </row>
    <row r="5" spans="1:17" ht="19.5" customHeight="1" x14ac:dyDescent="0.3">
      <c r="A5" s="1">
        <v>3</v>
      </c>
      <c r="B5" s="10">
        <v>46026</v>
      </c>
      <c r="C5" s="1" t="s">
        <v>41</v>
      </c>
      <c r="D5" s="1" t="s">
        <v>48</v>
      </c>
      <c r="E5" s="1">
        <v>2500</v>
      </c>
      <c r="F5" s="1"/>
      <c r="G5" s="1"/>
      <c r="H5" s="1"/>
      <c r="I5" s="1"/>
      <c r="J5" s="1">
        <f t="shared" si="0"/>
        <v>0</v>
      </c>
      <c r="K5" s="1"/>
      <c r="M5" s="274" t="s">
        <v>17</v>
      </c>
      <c r="N5" s="274"/>
      <c r="O5" s="274"/>
      <c r="P5" s="274"/>
      <c r="Q5" s="12">
        <f>SUM(J2:J368)</f>
        <v>2500</v>
      </c>
    </row>
    <row r="6" spans="1:17" ht="19.5" customHeight="1" x14ac:dyDescent="0.3">
      <c r="A6" s="1">
        <v>4</v>
      </c>
      <c r="B6" s="10">
        <v>46027</v>
      </c>
      <c r="C6" s="1" t="s">
        <v>41</v>
      </c>
      <c r="D6" s="1" t="s">
        <v>48</v>
      </c>
      <c r="E6" s="1">
        <v>2500</v>
      </c>
      <c r="F6" s="1"/>
      <c r="G6" s="1"/>
      <c r="H6" s="1"/>
      <c r="I6" s="1"/>
      <c r="J6" s="1">
        <f t="shared" si="0"/>
        <v>0</v>
      </c>
      <c r="K6" s="1"/>
      <c r="M6" s="11"/>
      <c r="N6" s="11"/>
      <c r="O6" s="11"/>
      <c r="P6" s="11"/>
      <c r="Q6" s="11"/>
    </row>
    <row r="7" spans="1:17" ht="19.5" customHeight="1" x14ac:dyDescent="0.3">
      <c r="A7" s="1">
        <v>5</v>
      </c>
      <c r="B7" s="10">
        <v>46028</v>
      </c>
      <c r="C7" s="1" t="s">
        <v>41</v>
      </c>
      <c r="D7" s="1" t="s">
        <v>48</v>
      </c>
      <c r="E7" s="1">
        <v>2500</v>
      </c>
      <c r="F7" s="1"/>
      <c r="G7" s="1"/>
      <c r="H7" s="1"/>
      <c r="I7" s="1"/>
      <c r="J7" s="1">
        <f t="shared" si="0"/>
        <v>0</v>
      </c>
      <c r="K7" s="1"/>
      <c r="M7" s="11"/>
      <c r="N7" s="11"/>
      <c r="O7" s="11"/>
      <c r="P7" s="11"/>
      <c r="Q7" s="11"/>
    </row>
    <row r="8" spans="1:17" ht="19.5" customHeight="1" x14ac:dyDescent="0.3">
      <c r="A8" s="1">
        <v>6</v>
      </c>
      <c r="B8" s="10">
        <v>46029</v>
      </c>
      <c r="C8" s="1" t="s">
        <v>41</v>
      </c>
      <c r="D8" s="1" t="s">
        <v>48</v>
      </c>
      <c r="E8" s="1">
        <v>2500</v>
      </c>
      <c r="F8" s="1"/>
      <c r="G8" s="1"/>
      <c r="H8" s="1"/>
      <c r="I8" s="1"/>
      <c r="J8" s="1">
        <f t="shared" si="0"/>
        <v>0</v>
      </c>
      <c r="K8" s="1"/>
      <c r="M8" s="11"/>
      <c r="N8" s="11"/>
      <c r="O8" s="11"/>
      <c r="P8" s="11"/>
      <c r="Q8" s="11"/>
    </row>
    <row r="9" spans="1:17" ht="19.5" customHeight="1" x14ac:dyDescent="0.3">
      <c r="A9" s="1">
        <v>7</v>
      </c>
      <c r="B9" s="10">
        <v>46030</v>
      </c>
      <c r="C9" s="1" t="s">
        <v>41</v>
      </c>
      <c r="D9" s="1" t="s">
        <v>48</v>
      </c>
      <c r="E9" s="1">
        <v>2500</v>
      </c>
      <c r="F9" s="1"/>
      <c r="G9" s="1"/>
      <c r="H9" s="1"/>
      <c r="I9" s="1"/>
      <c r="J9" s="1">
        <f t="shared" si="0"/>
        <v>0</v>
      </c>
      <c r="K9" s="1"/>
      <c r="M9" s="11"/>
      <c r="N9" s="11"/>
      <c r="O9" s="11"/>
      <c r="P9" s="11"/>
      <c r="Q9" s="11"/>
    </row>
    <row r="10" spans="1:17" ht="19.5" customHeight="1" x14ac:dyDescent="0.3">
      <c r="A10" s="1">
        <v>8</v>
      </c>
      <c r="B10" s="10">
        <v>46031</v>
      </c>
      <c r="C10" s="1" t="s">
        <v>41</v>
      </c>
      <c r="D10" s="1" t="s">
        <v>48</v>
      </c>
      <c r="E10" s="1">
        <v>2500</v>
      </c>
      <c r="F10" s="1"/>
      <c r="G10" s="1"/>
      <c r="H10" s="1"/>
      <c r="I10" s="1"/>
      <c r="J10" s="1">
        <f t="shared" si="0"/>
        <v>0</v>
      </c>
      <c r="K10" s="1"/>
    </row>
    <row r="11" spans="1:17" ht="19.5" customHeight="1" x14ac:dyDescent="0.3">
      <c r="A11" s="1">
        <v>9</v>
      </c>
      <c r="B11" s="10">
        <v>46032</v>
      </c>
      <c r="C11" s="1" t="s">
        <v>41</v>
      </c>
      <c r="D11" s="1" t="s">
        <v>48</v>
      </c>
      <c r="E11" s="1">
        <v>2500</v>
      </c>
      <c r="F11" s="1"/>
      <c r="G11" s="1"/>
      <c r="H11" s="1"/>
      <c r="I11" s="1"/>
      <c r="J11" s="1">
        <f t="shared" si="0"/>
        <v>0</v>
      </c>
      <c r="K11" s="1"/>
    </row>
    <row r="12" spans="1:17" ht="19.5" customHeight="1" x14ac:dyDescent="0.3">
      <c r="A12" s="1">
        <v>10</v>
      </c>
      <c r="B12" s="10">
        <v>46033</v>
      </c>
      <c r="C12" s="1" t="s">
        <v>41</v>
      </c>
      <c r="D12" s="1" t="s">
        <v>48</v>
      </c>
      <c r="E12" s="1">
        <v>2500</v>
      </c>
      <c r="F12" s="1"/>
      <c r="G12" s="1"/>
      <c r="H12" s="1"/>
      <c r="I12" s="1"/>
      <c r="J12" s="1">
        <f t="shared" si="0"/>
        <v>0</v>
      </c>
      <c r="K12" s="1"/>
    </row>
    <row r="13" spans="1:17" ht="19.5" customHeight="1" x14ac:dyDescent="0.3">
      <c r="A13" s="1">
        <v>11</v>
      </c>
      <c r="B13" s="10">
        <v>46034</v>
      </c>
      <c r="C13" s="1" t="s">
        <v>41</v>
      </c>
      <c r="D13" s="1" t="s">
        <v>48</v>
      </c>
      <c r="E13" s="1">
        <v>2500</v>
      </c>
      <c r="F13" s="1"/>
      <c r="G13" s="1"/>
      <c r="H13" s="1"/>
      <c r="I13" s="1"/>
      <c r="J13" s="1">
        <f t="shared" si="0"/>
        <v>0</v>
      </c>
      <c r="K13" s="1"/>
    </row>
    <row r="14" spans="1:17" ht="19.5" customHeight="1" x14ac:dyDescent="0.3">
      <c r="A14" s="1">
        <v>12</v>
      </c>
      <c r="B14" s="10">
        <v>46035</v>
      </c>
      <c r="C14" s="1" t="s">
        <v>41</v>
      </c>
      <c r="D14" s="1" t="s">
        <v>48</v>
      </c>
      <c r="E14" s="1">
        <v>2500</v>
      </c>
      <c r="F14" s="1"/>
      <c r="G14" s="1"/>
      <c r="H14" s="1"/>
      <c r="I14" s="1"/>
      <c r="J14" s="1">
        <f t="shared" si="0"/>
        <v>0</v>
      </c>
      <c r="K14" s="1"/>
    </row>
    <row r="15" spans="1:17" ht="19.5" customHeight="1" x14ac:dyDescent="0.3">
      <c r="A15" s="1">
        <v>13</v>
      </c>
      <c r="B15" s="10">
        <v>46036</v>
      </c>
      <c r="C15" s="1" t="s">
        <v>41</v>
      </c>
      <c r="D15" s="1" t="s">
        <v>48</v>
      </c>
      <c r="E15" s="1">
        <v>2500</v>
      </c>
      <c r="F15" s="1"/>
      <c r="G15" s="1"/>
      <c r="H15" s="1"/>
      <c r="I15" s="1"/>
      <c r="J15" s="1">
        <f t="shared" si="0"/>
        <v>0</v>
      </c>
      <c r="K15" s="1"/>
    </row>
    <row r="16" spans="1:17" ht="19.5" customHeight="1" x14ac:dyDescent="0.3">
      <c r="A16" s="1">
        <v>14</v>
      </c>
      <c r="B16" s="10">
        <v>46037</v>
      </c>
      <c r="C16" s="1" t="s">
        <v>41</v>
      </c>
      <c r="D16" s="1" t="s">
        <v>48</v>
      </c>
      <c r="E16" s="1">
        <v>2500</v>
      </c>
      <c r="F16" s="1"/>
      <c r="G16" s="1"/>
      <c r="H16" s="1"/>
      <c r="I16" s="1"/>
      <c r="J16" s="1">
        <f t="shared" si="0"/>
        <v>0</v>
      </c>
      <c r="K16" s="1"/>
    </row>
    <row r="17" spans="1:11" ht="19.5" customHeight="1" x14ac:dyDescent="0.3">
      <c r="A17" s="1">
        <v>15</v>
      </c>
      <c r="B17" s="10">
        <v>46038</v>
      </c>
      <c r="C17" s="1" t="s">
        <v>41</v>
      </c>
      <c r="D17" s="1" t="s">
        <v>48</v>
      </c>
      <c r="E17" s="1">
        <v>2500</v>
      </c>
      <c r="F17" s="1"/>
      <c r="G17" s="1"/>
      <c r="H17" s="1"/>
      <c r="I17" s="1"/>
      <c r="J17" s="1">
        <f t="shared" si="0"/>
        <v>0</v>
      </c>
      <c r="K17" s="1"/>
    </row>
    <row r="18" spans="1:11" ht="19.5" customHeight="1" x14ac:dyDescent="0.3">
      <c r="A18" s="1">
        <v>16</v>
      </c>
      <c r="B18" s="10">
        <v>46039</v>
      </c>
      <c r="C18" s="1" t="s">
        <v>41</v>
      </c>
      <c r="D18" s="1" t="s">
        <v>48</v>
      </c>
      <c r="E18" s="1">
        <v>2500</v>
      </c>
      <c r="F18" s="1"/>
      <c r="G18" s="1"/>
      <c r="H18" s="1"/>
      <c r="I18" s="1"/>
      <c r="J18" s="1">
        <f t="shared" si="0"/>
        <v>0</v>
      </c>
      <c r="K18" s="1"/>
    </row>
    <row r="19" spans="1:11" ht="19.5" customHeight="1" x14ac:dyDescent="0.3">
      <c r="A19" s="1">
        <v>17</v>
      </c>
      <c r="B19" s="10">
        <v>46040</v>
      </c>
      <c r="C19" s="1" t="s">
        <v>41</v>
      </c>
      <c r="D19" s="1" t="s">
        <v>48</v>
      </c>
      <c r="E19" s="1">
        <v>2500</v>
      </c>
      <c r="F19" s="1"/>
      <c r="G19" s="1"/>
      <c r="H19" s="1"/>
      <c r="I19" s="1"/>
      <c r="J19" s="1">
        <f t="shared" si="0"/>
        <v>0</v>
      </c>
      <c r="K19" s="1"/>
    </row>
    <row r="20" spans="1:11" ht="19.5" customHeight="1" x14ac:dyDescent="0.3">
      <c r="A20" s="1">
        <v>18</v>
      </c>
      <c r="B20" s="10">
        <v>46041</v>
      </c>
      <c r="C20" s="1" t="s">
        <v>41</v>
      </c>
      <c r="D20" s="1" t="s">
        <v>48</v>
      </c>
      <c r="E20" s="1">
        <v>2500</v>
      </c>
      <c r="F20" s="1"/>
      <c r="G20" s="1"/>
      <c r="H20" s="1"/>
      <c r="I20" s="1"/>
      <c r="J20" s="1">
        <f t="shared" si="0"/>
        <v>0</v>
      </c>
      <c r="K20" s="1"/>
    </row>
    <row r="21" spans="1:11" ht="19.5" customHeight="1" x14ac:dyDescent="0.3">
      <c r="A21" s="1">
        <v>19</v>
      </c>
      <c r="B21" s="10">
        <v>46042</v>
      </c>
      <c r="C21" s="1" t="s">
        <v>41</v>
      </c>
      <c r="D21" s="1" t="s">
        <v>48</v>
      </c>
      <c r="E21" s="1">
        <v>2500</v>
      </c>
      <c r="F21" s="1"/>
      <c r="G21" s="1"/>
      <c r="H21" s="1"/>
      <c r="I21" s="1"/>
      <c r="J21" s="1">
        <f t="shared" si="0"/>
        <v>0</v>
      </c>
      <c r="K21" s="1"/>
    </row>
    <row r="22" spans="1:11" ht="19.5" customHeight="1" x14ac:dyDescent="0.3">
      <c r="A22" s="1">
        <v>20</v>
      </c>
      <c r="B22" s="10">
        <v>46043</v>
      </c>
      <c r="C22" s="1" t="s">
        <v>41</v>
      </c>
      <c r="D22" s="1" t="s">
        <v>48</v>
      </c>
      <c r="E22" s="1">
        <v>2500</v>
      </c>
      <c r="F22" s="1"/>
      <c r="G22" s="1"/>
      <c r="H22" s="1"/>
      <c r="I22" s="1"/>
      <c r="J22" s="1">
        <f t="shared" si="0"/>
        <v>0</v>
      </c>
      <c r="K22" s="1"/>
    </row>
    <row r="23" spans="1:11" ht="19.5" customHeight="1" x14ac:dyDescent="0.3">
      <c r="A23" s="1">
        <v>21</v>
      </c>
      <c r="B23" s="10">
        <v>46044</v>
      </c>
      <c r="C23" s="1" t="s">
        <v>41</v>
      </c>
      <c r="D23" s="1" t="s">
        <v>48</v>
      </c>
      <c r="E23" s="1">
        <v>2500</v>
      </c>
      <c r="F23" s="1"/>
      <c r="G23" s="1"/>
      <c r="H23" s="1"/>
      <c r="I23" s="1"/>
      <c r="J23" s="1">
        <f t="shared" si="0"/>
        <v>0</v>
      </c>
      <c r="K23" s="1"/>
    </row>
    <row r="24" spans="1:11" ht="19.5" customHeight="1" x14ac:dyDescent="0.3">
      <c r="A24" s="1">
        <v>22</v>
      </c>
      <c r="B24" s="10">
        <v>46045</v>
      </c>
      <c r="C24" s="1" t="s">
        <v>41</v>
      </c>
      <c r="D24" s="1" t="s">
        <v>48</v>
      </c>
      <c r="E24" s="1">
        <v>2500</v>
      </c>
      <c r="F24" s="1"/>
      <c r="G24" s="1"/>
      <c r="H24" s="1"/>
      <c r="I24" s="1"/>
      <c r="J24" s="1">
        <f t="shared" si="0"/>
        <v>0</v>
      </c>
      <c r="K24" s="1"/>
    </row>
    <row r="25" spans="1:11" ht="19.5" customHeight="1" x14ac:dyDescent="0.3">
      <c r="A25" s="1">
        <v>23</v>
      </c>
      <c r="B25" s="10">
        <v>46046</v>
      </c>
      <c r="C25" s="1" t="s">
        <v>41</v>
      </c>
      <c r="D25" s="1" t="s">
        <v>48</v>
      </c>
      <c r="E25" s="1">
        <v>2500</v>
      </c>
      <c r="F25" s="1"/>
      <c r="G25" s="1"/>
      <c r="H25" s="1"/>
      <c r="I25" s="1"/>
      <c r="J25" s="1">
        <f t="shared" si="0"/>
        <v>0</v>
      </c>
      <c r="K25" s="1"/>
    </row>
    <row r="26" spans="1:11" ht="19.5" customHeight="1" x14ac:dyDescent="0.3">
      <c r="A26" s="1">
        <v>24</v>
      </c>
      <c r="B26" s="10">
        <v>46047</v>
      </c>
      <c r="C26" s="1" t="s">
        <v>41</v>
      </c>
      <c r="D26" s="1" t="s">
        <v>48</v>
      </c>
      <c r="E26" s="1">
        <v>2500</v>
      </c>
      <c r="F26" s="1"/>
      <c r="G26" s="1"/>
      <c r="H26" s="1"/>
      <c r="I26" s="1"/>
      <c r="J26" s="1">
        <f t="shared" si="0"/>
        <v>0</v>
      </c>
      <c r="K26" s="1"/>
    </row>
    <row r="27" spans="1:11" ht="19.5" customHeight="1" x14ac:dyDescent="0.3">
      <c r="A27" s="1">
        <v>25</v>
      </c>
      <c r="B27" s="10">
        <v>46048</v>
      </c>
      <c r="C27" s="1" t="s">
        <v>41</v>
      </c>
      <c r="D27" s="1" t="s">
        <v>48</v>
      </c>
      <c r="E27" s="1">
        <v>2500</v>
      </c>
      <c r="F27" s="1"/>
      <c r="G27" s="1"/>
      <c r="H27" s="1"/>
      <c r="I27" s="1"/>
      <c r="J27" s="1">
        <f t="shared" si="0"/>
        <v>0</v>
      </c>
      <c r="K27" s="1"/>
    </row>
    <row r="28" spans="1:11" ht="19.5" customHeight="1" x14ac:dyDescent="0.3">
      <c r="A28" s="1">
        <v>26</v>
      </c>
      <c r="B28" s="10">
        <v>46049</v>
      </c>
      <c r="C28" s="1" t="s">
        <v>41</v>
      </c>
      <c r="D28" s="1" t="s">
        <v>48</v>
      </c>
      <c r="E28" s="1">
        <v>2500</v>
      </c>
      <c r="F28" s="1"/>
      <c r="G28" s="1"/>
      <c r="H28" s="1"/>
      <c r="I28" s="1"/>
      <c r="J28" s="1">
        <f t="shared" si="0"/>
        <v>0</v>
      </c>
      <c r="K28" s="1"/>
    </row>
    <row r="29" spans="1:11" ht="19.5" customHeight="1" x14ac:dyDescent="0.3">
      <c r="A29" s="1">
        <v>27</v>
      </c>
      <c r="B29" s="10">
        <v>46050</v>
      </c>
      <c r="C29" s="1" t="s">
        <v>41</v>
      </c>
      <c r="D29" s="1" t="s">
        <v>48</v>
      </c>
      <c r="E29" s="1">
        <v>2500</v>
      </c>
      <c r="F29" s="1"/>
      <c r="G29" s="1"/>
      <c r="H29" s="1"/>
      <c r="I29" s="1"/>
      <c r="J29" s="1">
        <f t="shared" si="0"/>
        <v>0</v>
      </c>
      <c r="K29" s="1"/>
    </row>
    <row r="30" spans="1:11" ht="19.5" customHeight="1" x14ac:dyDescent="0.3">
      <c r="A30" s="1">
        <v>28</v>
      </c>
      <c r="B30" s="10">
        <v>46051</v>
      </c>
      <c r="C30" s="1" t="s">
        <v>41</v>
      </c>
      <c r="D30" s="1" t="s">
        <v>48</v>
      </c>
      <c r="E30" s="1">
        <v>2500</v>
      </c>
      <c r="F30" s="1"/>
      <c r="G30" s="1"/>
      <c r="H30" s="1"/>
      <c r="I30" s="1"/>
      <c r="J30" s="1">
        <f t="shared" si="0"/>
        <v>0</v>
      </c>
      <c r="K30" s="1"/>
    </row>
    <row r="31" spans="1:11" ht="19.5" customHeight="1" x14ac:dyDescent="0.3">
      <c r="A31" s="1">
        <v>29</v>
      </c>
      <c r="B31" s="10">
        <v>46052</v>
      </c>
      <c r="C31" s="1" t="s">
        <v>41</v>
      </c>
      <c r="D31" s="1" t="s">
        <v>48</v>
      </c>
      <c r="E31" s="1">
        <v>2500</v>
      </c>
      <c r="F31" s="1"/>
      <c r="G31" s="1"/>
      <c r="H31" s="1"/>
      <c r="I31" s="1"/>
      <c r="J31" s="1">
        <f t="shared" si="0"/>
        <v>0</v>
      </c>
      <c r="K31" s="1"/>
    </row>
    <row r="32" spans="1:11" ht="19.5" customHeight="1" x14ac:dyDescent="0.3">
      <c r="A32" s="1">
        <v>30</v>
      </c>
      <c r="B32" s="10">
        <v>46053</v>
      </c>
      <c r="C32" s="1" t="s">
        <v>41</v>
      </c>
      <c r="D32" s="1" t="s">
        <v>48</v>
      </c>
      <c r="E32" s="1">
        <v>2500</v>
      </c>
      <c r="F32" s="1"/>
      <c r="G32" s="1"/>
      <c r="H32" s="1"/>
      <c r="I32" s="1"/>
      <c r="J32" s="1">
        <f t="shared" si="0"/>
        <v>0</v>
      </c>
      <c r="K32" s="1"/>
    </row>
    <row r="33" spans="1:11" ht="19.5" customHeight="1" x14ac:dyDescent="0.3">
      <c r="A33" s="1">
        <v>31</v>
      </c>
      <c r="B33" s="10">
        <v>46054</v>
      </c>
      <c r="C33" s="1" t="s">
        <v>41</v>
      </c>
      <c r="D33" s="1" t="s">
        <v>48</v>
      </c>
      <c r="E33" s="1">
        <v>2500</v>
      </c>
      <c r="F33" s="1"/>
      <c r="G33" s="1"/>
      <c r="H33" s="1"/>
      <c r="I33" s="1"/>
      <c r="J33" s="1">
        <f t="shared" si="0"/>
        <v>0</v>
      </c>
      <c r="K33" s="1"/>
    </row>
    <row r="34" spans="1:11" ht="19.5" customHeight="1" x14ac:dyDescent="0.3">
      <c r="A34" s="1">
        <v>32</v>
      </c>
      <c r="B34" s="10">
        <v>46055</v>
      </c>
      <c r="C34" s="1" t="s">
        <v>41</v>
      </c>
      <c r="D34" s="1" t="s">
        <v>48</v>
      </c>
      <c r="E34" s="1">
        <v>2500</v>
      </c>
      <c r="F34" s="1"/>
      <c r="G34" s="1"/>
      <c r="H34" s="1"/>
      <c r="I34" s="1"/>
      <c r="J34" s="1">
        <f t="shared" si="0"/>
        <v>0</v>
      </c>
      <c r="K34" s="1"/>
    </row>
    <row r="35" spans="1:11" ht="19.5" customHeight="1" x14ac:dyDescent="0.3">
      <c r="A35" s="1">
        <v>33</v>
      </c>
      <c r="B35" s="10">
        <v>46056</v>
      </c>
      <c r="C35" s="1" t="s">
        <v>41</v>
      </c>
      <c r="D35" s="1" t="s">
        <v>48</v>
      </c>
      <c r="E35" s="1">
        <v>2500</v>
      </c>
      <c r="F35" s="1"/>
      <c r="G35" s="1"/>
      <c r="H35" s="1"/>
      <c r="I35" s="1"/>
      <c r="J35" s="1">
        <f t="shared" si="0"/>
        <v>0</v>
      </c>
      <c r="K35" s="1"/>
    </row>
    <row r="36" spans="1:11" ht="19.5" customHeight="1" x14ac:dyDescent="0.3">
      <c r="A36" s="1">
        <v>34</v>
      </c>
      <c r="B36" s="10">
        <v>46057</v>
      </c>
      <c r="C36" s="1" t="s">
        <v>41</v>
      </c>
      <c r="D36" s="1" t="s">
        <v>48</v>
      </c>
      <c r="E36" s="1">
        <v>2500</v>
      </c>
      <c r="F36" s="1"/>
      <c r="G36" s="1"/>
      <c r="H36" s="1"/>
      <c r="I36" s="1"/>
      <c r="J36" s="1">
        <f t="shared" si="0"/>
        <v>0</v>
      </c>
      <c r="K36" s="1"/>
    </row>
    <row r="37" spans="1:11" ht="19.5" customHeight="1" x14ac:dyDescent="0.3">
      <c r="A37" s="1">
        <v>35</v>
      </c>
      <c r="B37" s="10">
        <v>46058</v>
      </c>
      <c r="C37" s="1" t="s">
        <v>41</v>
      </c>
      <c r="D37" s="1" t="s">
        <v>48</v>
      </c>
      <c r="E37" s="1">
        <v>2500</v>
      </c>
      <c r="F37" s="1"/>
      <c r="G37" s="1"/>
      <c r="H37" s="1"/>
      <c r="I37" s="1"/>
      <c r="J37" s="1">
        <f t="shared" si="0"/>
        <v>0</v>
      </c>
      <c r="K37" s="1"/>
    </row>
    <row r="38" spans="1:11" ht="19.5" customHeight="1" x14ac:dyDescent="0.3">
      <c r="A38" s="1">
        <v>36</v>
      </c>
      <c r="B38" s="10">
        <v>46059</v>
      </c>
      <c r="C38" s="1" t="s">
        <v>41</v>
      </c>
      <c r="D38" s="1" t="s">
        <v>48</v>
      </c>
      <c r="E38" s="1">
        <v>2500</v>
      </c>
      <c r="F38" s="1"/>
      <c r="G38" s="1"/>
      <c r="H38" s="1"/>
      <c r="I38" s="1"/>
      <c r="J38" s="1">
        <f t="shared" si="0"/>
        <v>0</v>
      </c>
      <c r="K38" s="1"/>
    </row>
    <row r="39" spans="1:11" ht="19.5" customHeight="1" x14ac:dyDescent="0.3">
      <c r="A39" s="1">
        <v>37</v>
      </c>
      <c r="B39" s="10">
        <v>46060</v>
      </c>
      <c r="C39" s="1" t="s">
        <v>41</v>
      </c>
      <c r="D39" s="1" t="s">
        <v>48</v>
      </c>
      <c r="E39" s="1">
        <v>2500</v>
      </c>
      <c r="F39" s="1"/>
      <c r="G39" s="1"/>
      <c r="H39" s="1"/>
      <c r="I39" s="1"/>
      <c r="J39" s="1">
        <f t="shared" si="0"/>
        <v>0</v>
      </c>
      <c r="K39" s="1"/>
    </row>
    <row r="40" spans="1:11" ht="19.5" customHeight="1" x14ac:dyDescent="0.3">
      <c r="A40" s="1">
        <v>38</v>
      </c>
      <c r="B40" s="10">
        <v>46061</v>
      </c>
      <c r="C40" s="1" t="s">
        <v>41</v>
      </c>
      <c r="D40" s="1" t="s">
        <v>48</v>
      </c>
      <c r="E40" s="1">
        <v>2500</v>
      </c>
      <c r="F40" s="1"/>
      <c r="G40" s="1"/>
      <c r="H40" s="1"/>
      <c r="I40" s="1"/>
      <c r="J40" s="1">
        <f t="shared" si="0"/>
        <v>0</v>
      </c>
      <c r="K40" s="1"/>
    </row>
    <row r="41" spans="1:11" ht="19.5" customHeight="1" x14ac:dyDescent="0.3">
      <c r="A41" s="1">
        <v>39</v>
      </c>
      <c r="B41" s="10">
        <v>46062</v>
      </c>
      <c r="C41" s="1" t="s">
        <v>41</v>
      </c>
      <c r="D41" s="1" t="s">
        <v>48</v>
      </c>
      <c r="E41" s="1">
        <v>2500</v>
      </c>
      <c r="F41" s="1"/>
      <c r="G41" s="1"/>
      <c r="H41" s="1"/>
      <c r="I41" s="1"/>
      <c r="J41" s="1">
        <f t="shared" si="0"/>
        <v>0</v>
      </c>
      <c r="K41" s="1"/>
    </row>
    <row r="42" spans="1:11" ht="19.5" customHeight="1" x14ac:dyDescent="0.3">
      <c r="A42" s="1">
        <v>40</v>
      </c>
      <c r="B42" s="10">
        <v>46063</v>
      </c>
      <c r="C42" s="1" t="s">
        <v>41</v>
      </c>
      <c r="D42" s="1" t="s">
        <v>48</v>
      </c>
      <c r="E42" s="1">
        <v>2500</v>
      </c>
      <c r="F42" s="1"/>
      <c r="G42" s="1"/>
      <c r="H42" s="1"/>
      <c r="I42" s="1"/>
      <c r="J42" s="1">
        <f t="shared" si="0"/>
        <v>0</v>
      </c>
      <c r="K42" s="1"/>
    </row>
    <row r="43" spans="1:11" ht="19.5" customHeight="1" x14ac:dyDescent="0.3">
      <c r="A43" s="1">
        <v>41</v>
      </c>
      <c r="B43" s="10">
        <v>46064</v>
      </c>
      <c r="C43" s="1" t="s">
        <v>41</v>
      </c>
      <c r="D43" s="1" t="s">
        <v>48</v>
      </c>
      <c r="E43" s="1">
        <v>2500</v>
      </c>
      <c r="F43" s="1"/>
      <c r="G43" s="1"/>
      <c r="H43" s="1"/>
      <c r="I43" s="1"/>
      <c r="J43" s="1">
        <f t="shared" si="0"/>
        <v>0</v>
      </c>
      <c r="K43" s="1"/>
    </row>
    <row r="44" spans="1:11" ht="19.5" customHeight="1" x14ac:dyDescent="0.3">
      <c r="A44" s="1">
        <v>42</v>
      </c>
      <c r="B44" s="10">
        <v>46065</v>
      </c>
      <c r="C44" s="1" t="s">
        <v>41</v>
      </c>
      <c r="D44" s="1" t="s">
        <v>48</v>
      </c>
      <c r="E44" s="1">
        <v>2500</v>
      </c>
      <c r="F44" s="1"/>
      <c r="G44" s="1"/>
      <c r="H44" s="1"/>
      <c r="I44" s="1"/>
      <c r="J44" s="1">
        <f t="shared" si="0"/>
        <v>0</v>
      </c>
      <c r="K44" s="1"/>
    </row>
    <row r="45" spans="1:11" ht="19.5" customHeight="1" x14ac:dyDescent="0.3">
      <c r="A45" s="1">
        <v>43</v>
      </c>
      <c r="B45" s="10">
        <v>46066</v>
      </c>
      <c r="C45" s="1" t="s">
        <v>41</v>
      </c>
      <c r="D45" s="1" t="s">
        <v>48</v>
      </c>
      <c r="E45" s="1">
        <v>2500</v>
      </c>
      <c r="F45" s="1"/>
      <c r="G45" s="1"/>
      <c r="H45" s="1"/>
      <c r="I45" s="1"/>
      <c r="J45" s="1">
        <f t="shared" si="0"/>
        <v>0</v>
      </c>
      <c r="K45" s="1"/>
    </row>
    <row r="46" spans="1:11" ht="19.5" customHeight="1" x14ac:dyDescent="0.3">
      <c r="A46" s="1">
        <v>44</v>
      </c>
      <c r="B46" s="10">
        <v>46067</v>
      </c>
      <c r="C46" s="1" t="s">
        <v>41</v>
      </c>
      <c r="D46" s="1" t="s">
        <v>48</v>
      </c>
      <c r="E46" s="1">
        <v>2500</v>
      </c>
      <c r="F46" s="1"/>
      <c r="G46" s="1"/>
      <c r="H46" s="1"/>
      <c r="I46" s="1"/>
      <c r="J46" s="1">
        <f t="shared" si="0"/>
        <v>0</v>
      </c>
      <c r="K46" s="1"/>
    </row>
    <row r="47" spans="1:11" ht="19.5" customHeight="1" x14ac:dyDescent="0.3">
      <c r="A47" s="1">
        <v>45</v>
      </c>
      <c r="B47" s="10">
        <v>46068</v>
      </c>
      <c r="C47" s="1" t="s">
        <v>41</v>
      </c>
      <c r="D47" s="1" t="s">
        <v>48</v>
      </c>
      <c r="E47" s="1">
        <v>2500</v>
      </c>
      <c r="F47" s="1"/>
      <c r="G47" s="1"/>
      <c r="H47" s="1"/>
      <c r="I47" s="1"/>
      <c r="J47" s="1">
        <f t="shared" si="0"/>
        <v>0</v>
      </c>
      <c r="K47" s="1"/>
    </row>
    <row r="48" spans="1:11" ht="19.5" customHeight="1" x14ac:dyDescent="0.3">
      <c r="A48" s="1">
        <v>46</v>
      </c>
      <c r="B48" s="10">
        <v>46069</v>
      </c>
      <c r="C48" s="1" t="s">
        <v>41</v>
      </c>
      <c r="D48" s="1" t="s">
        <v>48</v>
      </c>
      <c r="E48" s="1">
        <v>2500</v>
      </c>
      <c r="F48" s="1"/>
      <c r="G48" s="1"/>
      <c r="H48" s="1"/>
      <c r="I48" s="1"/>
      <c r="J48" s="1">
        <f t="shared" si="0"/>
        <v>0</v>
      </c>
      <c r="K48" s="1"/>
    </row>
    <row r="49" spans="1:11" ht="19.5" customHeight="1" x14ac:dyDescent="0.3">
      <c r="A49" s="1">
        <v>47</v>
      </c>
      <c r="B49" s="10">
        <v>46070</v>
      </c>
      <c r="C49" s="1" t="s">
        <v>41</v>
      </c>
      <c r="D49" s="1" t="s">
        <v>48</v>
      </c>
      <c r="E49" s="1">
        <v>2500</v>
      </c>
      <c r="F49" s="1"/>
      <c r="G49" s="1"/>
      <c r="H49" s="1"/>
      <c r="I49" s="1"/>
      <c r="J49" s="1">
        <f t="shared" si="0"/>
        <v>0</v>
      </c>
      <c r="K49" s="1"/>
    </row>
    <row r="50" spans="1:11" ht="19.5" customHeight="1" x14ac:dyDescent="0.3">
      <c r="A50" s="1">
        <v>48</v>
      </c>
      <c r="B50" s="10">
        <v>46071</v>
      </c>
      <c r="C50" s="1" t="s">
        <v>41</v>
      </c>
      <c r="D50" s="1" t="s">
        <v>48</v>
      </c>
      <c r="E50" s="1">
        <v>2500</v>
      </c>
      <c r="F50" s="1"/>
      <c r="G50" s="1"/>
      <c r="H50" s="1"/>
      <c r="I50" s="1"/>
      <c r="J50" s="1">
        <f t="shared" si="0"/>
        <v>0</v>
      </c>
      <c r="K50" s="1"/>
    </row>
    <row r="51" spans="1:11" ht="19.5" customHeight="1" x14ac:dyDescent="0.3">
      <c r="A51" s="1">
        <v>49</v>
      </c>
      <c r="B51" s="10">
        <v>46072</v>
      </c>
      <c r="C51" s="1" t="s">
        <v>41</v>
      </c>
      <c r="D51" s="1" t="s">
        <v>48</v>
      </c>
      <c r="E51" s="1">
        <v>2500</v>
      </c>
      <c r="F51" s="1"/>
      <c r="G51" s="1"/>
      <c r="H51" s="1"/>
      <c r="I51" s="1"/>
      <c r="J51" s="1">
        <f t="shared" si="0"/>
        <v>0</v>
      </c>
      <c r="K51" s="1"/>
    </row>
    <row r="52" spans="1:11" ht="19.5" customHeight="1" x14ac:dyDescent="0.3">
      <c r="A52" s="1">
        <v>50</v>
      </c>
      <c r="B52" s="10">
        <v>46073</v>
      </c>
      <c r="C52" s="1" t="s">
        <v>41</v>
      </c>
      <c r="D52" s="1" t="s">
        <v>48</v>
      </c>
      <c r="E52" s="1">
        <v>2500</v>
      </c>
      <c r="F52" s="1"/>
      <c r="G52" s="1"/>
      <c r="H52" s="1"/>
      <c r="I52" s="1"/>
      <c r="J52" s="1">
        <f t="shared" si="0"/>
        <v>0</v>
      </c>
      <c r="K52" s="1"/>
    </row>
    <row r="53" spans="1:11" ht="19.5" customHeight="1" x14ac:dyDescent="0.3">
      <c r="A53" s="1">
        <v>51</v>
      </c>
      <c r="B53" s="10">
        <v>46074</v>
      </c>
      <c r="C53" s="1" t="s">
        <v>41</v>
      </c>
      <c r="D53" s="1" t="s">
        <v>48</v>
      </c>
      <c r="E53" s="1">
        <v>2500</v>
      </c>
      <c r="F53" s="1"/>
      <c r="G53" s="1"/>
      <c r="H53" s="1"/>
      <c r="I53" s="1"/>
      <c r="J53" s="1">
        <f t="shared" si="0"/>
        <v>0</v>
      </c>
      <c r="K53" s="1"/>
    </row>
    <row r="54" spans="1:11" ht="19.5" customHeight="1" x14ac:dyDescent="0.3">
      <c r="A54" s="1">
        <v>52</v>
      </c>
      <c r="B54" s="10">
        <v>46075</v>
      </c>
      <c r="C54" s="1" t="s">
        <v>41</v>
      </c>
      <c r="D54" s="1" t="s">
        <v>48</v>
      </c>
      <c r="E54" s="1">
        <v>2500</v>
      </c>
      <c r="F54" s="1"/>
      <c r="G54" s="1"/>
      <c r="H54" s="1"/>
      <c r="I54" s="1"/>
      <c r="J54" s="1">
        <f t="shared" si="0"/>
        <v>0</v>
      </c>
      <c r="K54" s="1"/>
    </row>
    <row r="55" spans="1:11" ht="19.5" customHeight="1" x14ac:dyDescent="0.3">
      <c r="A55" s="1">
        <v>53</v>
      </c>
      <c r="B55" s="10">
        <v>46076</v>
      </c>
      <c r="C55" s="1" t="s">
        <v>41</v>
      </c>
      <c r="D55" s="1" t="s">
        <v>48</v>
      </c>
      <c r="E55" s="1">
        <v>2500</v>
      </c>
      <c r="F55" s="1"/>
      <c r="G55" s="1"/>
      <c r="H55" s="1"/>
      <c r="I55" s="1"/>
      <c r="J55" s="1">
        <f t="shared" si="0"/>
        <v>0</v>
      </c>
      <c r="K55" s="1"/>
    </row>
    <row r="56" spans="1:11" ht="19.5" customHeight="1" x14ac:dyDescent="0.3">
      <c r="A56" s="1">
        <v>54</v>
      </c>
      <c r="B56" s="10">
        <v>46077</v>
      </c>
      <c r="C56" s="1" t="s">
        <v>41</v>
      </c>
      <c r="D56" s="1" t="s">
        <v>48</v>
      </c>
      <c r="E56" s="1">
        <v>2500</v>
      </c>
      <c r="F56" s="1"/>
      <c r="G56" s="1"/>
      <c r="H56" s="1"/>
      <c r="I56" s="1"/>
      <c r="J56" s="1">
        <f t="shared" si="0"/>
        <v>0</v>
      </c>
      <c r="K56" s="1"/>
    </row>
    <row r="57" spans="1:11" ht="19.5" customHeight="1" x14ac:dyDescent="0.3">
      <c r="A57" s="1">
        <v>55</v>
      </c>
      <c r="B57" s="10">
        <v>46078</v>
      </c>
      <c r="C57" s="1" t="s">
        <v>41</v>
      </c>
      <c r="D57" s="1" t="s">
        <v>48</v>
      </c>
      <c r="E57" s="1">
        <v>2500</v>
      </c>
      <c r="F57" s="1"/>
      <c r="G57" s="1"/>
      <c r="H57" s="1"/>
      <c r="I57" s="1"/>
      <c r="J57" s="1">
        <f t="shared" si="0"/>
        <v>0</v>
      </c>
      <c r="K57" s="1"/>
    </row>
    <row r="58" spans="1:11" ht="19.5" customHeight="1" x14ac:dyDescent="0.3">
      <c r="A58" s="1">
        <v>56</v>
      </c>
      <c r="B58" s="10">
        <v>46079</v>
      </c>
      <c r="C58" s="1" t="s">
        <v>41</v>
      </c>
      <c r="D58" s="1" t="s">
        <v>48</v>
      </c>
      <c r="E58" s="1">
        <v>2500</v>
      </c>
      <c r="F58" s="1"/>
      <c r="G58" s="1"/>
      <c r="H58" s="1"/>
      <c r="I58" s="1"/>
      <c r="J58" s="1">
        <f t="shared" si="0"/>
        <v>0</v>
      </c>
      <c r="K58" s="1"/>
    </row>
    <row r="59" spans="1:11" ht="19.5" customHeight="1" x14ac:dyDescent="0.3">
      <c r="A59" s="1">
        <v>57</v>
      </c>
      <c r="B59" s="10">
        <v>46080</v>
      </c>
      <c r="C59" s="1" t="s">
        <v>41</v>
      </c>
      <c r="D59" s="1" t="s">
        <v>48</v>
      </c>
      <c r="E59" s="1">
        <v>2500</v>
      </c>
      <c r="F59" s="1"/>
      <c r="G59" s="1"/>
      <c r="H59" s="1"/>
      <c r="I59" s="1"/>
      <c r="J59" s="1">
        <f t="shared" si="0"/>
        <v>0</v>
      </c>
      <c r="K59" s="1"/>
    </row>
    <row r="60" spans="1:11" ht="19.5" customHeight="1" x14ac:dyDescent="0.3">
      <c r="A60" s="1">
        <v>58</v>
      </c>
      <c r="B60" s="10">
        <v>46081</v>
      </c>
      <c r="C60" s="1" t="s">
        <v>41</v>
      </c>
      <c r="D60" s="1" t="s">
        <v>48</v>
      </c>
      <c r="E60" s="1">
        <v>2500</v>
      </c>
      <c r="F60" s="1"/>
      <c r="G60" s="1"/>
      <c r="H60" s="1"/>
      <c r="I60" s="1"/>
      <c r="J60" s="1">
        <f t="shared" si="0"/>
        <v>0</v>
      </c>
      <c r="K60" s="1"/>
    </row>
    <row r="61" spans="1:11" ht="19.5" customHeight="1" x14ac:dyDescent="0.3">
      <c r="A61" s="1">
        <v>59</v>
      </c>
      <c r="B61" s="10">
        <v>46082</v>
      </c>
      <c r="C61" s="1" t="s">
        <v>41</v>
      </c>
      <c r="D61" s="1" t="s">
        <v>48</v>
      </c>
      <c r="E61" s="1">
        <v>2500</v>
      </c>
      <c r="F61" s="1"/>
      <c r="G61" s="1"/>
      <c r="H61" s="1"/>
      <c r="I61" s="1"/>
      <c r="J61" s="1">
        <f t="shared" si="0"/>
        <v>0</v>
      </c>
      <c r="K61" s="1"/>
    </row>
    <row r="62" spans="1:11" ht="19.5" customHeight="1" x14ac:dyDescent="0.3">
      <c r="A62" s="1">
        <v>60</v>
      </c>
      <c r="B62" s="10">
        <v>46083</v>
      </c>
      <c r="C62" s="1" t="s">
        <v>41</v>
      </c>
      <c r="D62" s="1" t="s">
        <v>48</v>
      </c>
      <c r="E62" s="1">
        <v>2500</v>
      </c>
      <c r="F62" s="1"/>
      <c r="G62" s="1"/>
      <c r="H62" s="1"/>
      <c r="I62" s="1"/>
      <c r="J62" s="1">
        <f t="shared" si="0"/>
        <v>0</v>
      </c>
      <c r="K62" s="1"/>
    </row>
    <row r="63" spans="1:11" ht="19.5" customHeight="1" x14ac:dyDescent="0.3">
      <c r="A63" s="1">
        <v>61</v>
      </c>
      <c r="B63" s="10">
        <v>46084</v>
      </c>
      <c r="C63" s="1" t="s">
        <v>41</v>
      </c>
      <c r="D63" s="1" t="s">
        <v>48</v>
      </c>
      <c r="E63" s="1">
        <v>2500</v>
      </c>
      <c r="F63" s="1"/>
      <c r="G63" s="1"/>
      <c r="H63" s="1"/>
      <c r="I63" s="1"/>
      <c r="J63" s="1">
        <f t="shared" si="0"/>
        <v>0</v>
      </c>
      <c r="K63" s="1"/>
    </row>
    <row r="64" spans="1:11" ht="19.5" customHeight="1" x14ac:dyDescent="0.3">
      <c r="A64" s="1">
        <v>62</v>
      </c>
      <c r="B64" s="10">
        <v>46085</v>
      </c>
      <c r="C64" s="1" t="s">
        <v>41</v>
      </c>
      <c r="D64" s="1" t="s">
        <v>48</v>
      </c>
      <c r="E64" s="1">
        <v>2500</v>
      </c>
      <c r="F64" s="1"/>
      <c r="G64" s="1"/>
      <c r="H64" s="1"/>
      <c r="I64" s="1"/>
      <c r="J64" s="1">
        <f t="shared" si="0"/>
        <v>0</v>
      </c>
      <c r="K64" s="1"/>
    </row>
    <row r="65" spans="1:11" ht="19.5" customHeight="1" x14ac:dyDescent="0.3">
      <c r="A65" s="1">
        <v>63</v>
      </c>
      <c r="B65" s="10">
        <v>46086</v>
      </c>
      <c r="C65" s="1" t="s">
        <v>41</v>
      </c>
      <c r="D65" s="1" t="s">
        <v>48</v>
      </c>
      <c r="E65" s="1">
        <v>2500</v>
      </c>
      <c r="F65" s="1"/>
      <c r="G65" s="1"/>
      <c r="H65" s="1"/>
      <c r="I65" s="1"/>
      <c r="J65" s="1">
        <f t="shared" si="0"/>
        <v>0</v>
      </c>
      <c r="K65" s="1"/>
    </row>
    <row r="66" spans="1:11" ht="19.5" customHeight="1" x14ac:dyDescent="0.3">
      <c r="A66" s="1">
        <v>64</v>
      </c>
      <c r="B66" s="10">
        <v>46087</v>
      </c>
      <c r="C66" s="1" t="s">
        <v>41</v>
      </c>
      <c r="D66" s="1" t="s">
        <v>48</v>
      </c>
      <c r="E66" s="1">
        <v>2500</v>
      </c>
      <c r="F66" s="1"/>
      <c r="G66" s="1"/>
      <c r="H66" s="1"/>
      <c r="I66" s="1"/>
      <c r="J66" s="1">
        <f t="shared" si="0"/>
        <v>0</v>
      </c>
      <c r="K66" s="1"/>
    </row>
    <row r="67" spans="1:11" ht="19.5" customHeight="1" x14ac:dyDescent="0.3">
      <c r="A67" s="1">
        <v>65</v>
      </c>
      <c r="B67" s="10">
        <v>46088</v>
      </c>
      <c r="C67" s="1" t="s">
        <v>41</v>
      </c>
      <c r="D67" s="1" t="s">
        <v>48</v>
      </c>
      <c r="E67" s="1">
        <v>2500</v>
      </c>
      <c r="F67" s="1"/>
      <c r="G67" s="1"/>
      <c r="H67" s="1"/>
      <c r="I67" s="1"/>
      <c r="J67" s="1">
        <f t="shared" si="0"/>
        <v>0</v>
      </c>
      <c r="K67" s="1"/>
    </row>
    <row r="68" spans="1:11" ht="19.5" customHeight="1" x14ac:dyDescent="0.3">
      <c r="A68" s="1">
        <v>66</v>
      </c>
      <c r="B68" s="10">
        <v>46089</v>
      </c>
      <c r="C68" s="1" t="s">
        <v>41</v>
      </c>
      <c r="D68" s="1" t="s">
        <v>48</v>
      </c>
      <c r="E68" s="1">
        <v>2500</v>
      </c>
      <c r="F68" s="1"/>
      <c r="G68" s="1"/>
      <c r="H68" s="1"/>
      <c r="I68" s="1"/>
      <c r="J68" s="1">
        <f t="shared" ref="J68:J131" si="1">E68*F68-G68-H68+I68</f>
        <v>0</v>
      </c>
      <c r="K68" s="1"/>
    </row>
    <row r="69" spans="1:11" ht="19.5" customHeight="1" x14ac:dyDescent="0.3">
      <c r="A69" s="1">
        <v>67</v>
      </c>
      <c r="B69" s="10">
        <v>46090</v>
      </c>
      <c r="C69" s="1" t="s">
        <v>41</v>
      </c>
      <c r="D69" s="1" t="s">
        <v>48</v>
      </c>
      <c r="E69" s="1">
        <v>2500</v>
      </c>
      <c r="F69" s="1"/>
      <c r="G69" s="1"/>
      <c r="H69" s="1"/>
      <c r="I69" s="1"/>
      <c r="J69" s="1">
        <f t="shared" si="1"/>
        <v>0</v>
      </c>
      <c r="K69" s="1"/>
    </row>
    <row r="70" spans="1:11" ht="19.5" customHeight="1" x14ac:dyDescent="0.3">
      <c r="A70" s="1">
        <v>68</v>
      </c>
      <c r="B70" s="10">
        <v>46091</v>
      </c>
      <c r="C70" s="1" t="s">
        <v>41</v>
      </c>
      <c r="D70" s="1" t="s">
        <v>48</v>
      </c>
      <c r="E70" s="1">
        <v>2500</v>
      </c>
      <c r="F70" s="1"/>
      <c r="G70" s="1"/>
      <c r="H70" s="1"/>
      <c r="I70" s="1"/>
      <c r="J70" s="1">
        <f t="shared" si="1"/>
        <v>0</v>
      </c>
      <c r="K70" s="1"/>
    </row>
    <row r="71" spans="1:11" ht="19.5" customHeight="1" x14ac:dyDescent="0.3">
      <c r="A71" s="1">
        <v>69</v>
      </c>
      <c r="B71" s="10">
        <v>46092</v>
      </c>
      <c r="C71" s="1" t="s">
        <v>41</v>
      </c>
      <c r="D71" s="1" t="s">
        <v>48</v>
      </c>
      <c r="E71" s="1">
        <v>2500</v>
      </c>
      <c r="F71" s="1"/>
      <c r="G71" s="1"/>
      <c r="H71" s="1"/>
      <c r="I71" s="1"/>
      <c r="J71" s="1">
        <f t="shared" si="1"/>
        <v>0</v>
      </c>
      <c r="K71" s="1"/>
    </row>
    <row r="72" spans="1:11" ht="19.5" customHeight="1" x14ac:dyDescent="0.3">
      <c r="A72" s="1">
        <v>70</v>
      </c>
      <c r="B72" s="10">
        <v>46093</v>
      </c>
      <c r="C72" s="1" t="s">
        <v>41</v>
      </c>
      <c r="D72" s="1" t="s">
        <v>48</v>
      </c>
      <c r="E72" s="1">
        <v>2500</v>
      </c>
      <c r="F72" s="1"/>
      <c r="G72" s="1"/>
      <c r="H72" s="1"/>
      <c r="I72" s="1"/>
      <c r="J72" s="1">
        <f t="shared" si="1"/>
        <v>0</v>
      </c>
      <c r="K72" s="1"/>
    </row>
    <row r="73" spans="1:11" ht="19.5" customHeight="1" x14ac:dyDescent="0.3">
      <c r="A73" s="1">
        <v>71</v>
      </c>
      <c r="B73" s="10">
        <v>46094</v>
      </c>
      <c r="C73" s="1" t="s">
        <v>41</v>
      </c>
      <c r="D73" s="1" t="s">
        <v>48</v>
      </c>
      <c r="E73" s="1">
        <v>2500</v>
      </c>
      <c r="F73" s="1"/>
      <c r="G73" s="1"/>
      <c r="H73" s="1"/>
      <c r="I73" s="1"/>
      <c r="J73" s="1">
        <f t="shared" si="1"/>
        <v>0</v>
      </c>
      <c r="K73" s="1"/>
    </row>
    <row r="74" spans="1:11" ht="19.5" customHeight="1" x14ac:dyDescent="0.3">
      <c r="A74" s="1">
        <v>72</v>
      </c>
      <c r="B74" s="10">
        <v>46095</v>
      </c>
      <c r="C74" s="1" t="s">
        <v>41</v>
      </c>
      <c r="D74" s="1" t="s">
        <v>48</v>
      </c>
      <c r="E74" s="1">
        <v>2500</v>
      </c>
      <c r="F74" s="1"/>
      <c r="G74" s="1"/>
      <c r="H74" s="1"/>
      <c r="I74" s="1"/>
      <c r="J74" s="1">
        <f t="shared" si="1"/>
        <v>0</v>
      </c>
      <c r="K74" s="1"/>
    </row>
    <row r="75" spans="1:11" ht="19.5" customHeight="1" x14ac:dyDescent="0.3">
      <c r="A75" s="1">
        <v>73</v>
      </c>
      <c r="B75" s="10">
        <v>46096</v>
      </c>
      <c r="C75" s="1" t="s">
        <v>41</v>
      </c>
      <c r="D75" s="1" t="s">
        <v>48</v>
      </c>
      <c r="E75" s="1">
        <v>2500</v>
      </c>
      <c r="F75" s="1"/>
      <c r="G75" s="1"/>
      <c r="H75" s="1"/>
      <c r="I75" s="1"/>
      <c r="J75" s="1">
        <f t="shared" si="1"/>
        <v>0</v>
      </c>
      <c r="K75" s="1"/>
    </row>
    <row r="76" spans="1:11" ht="19.5" customHeight="1" x14ac:dyDescent="0.3">
      <c r="A76" s="1">
        <v>74</v>
      </c>
      <c r="B76" s="10">
        <v>46097</v>
      </c>
      <c r="C76" s="1" t="s">
        <v>41</v>
      </c>
      <c r="D76" s="1" t="s">
        <v>48</v>
      </c>
      <c r="E76" s="1">
        <v>2500</v>
      </c>
      <c r="F76" s="1"/>
      <c r="G76" s="1"/>
      <c r="H76" s="1"/>
      <c r="I76" s="1"/>
      <c r="J76" s="1">
        <f t="shared" si="1"/>
        <v>0</v>
      </c>
      <c r="K76" s="1"/>
    </row>
    <row r="77" spans="1:11" ht="19.5" customHeight="1" x14ac:dyDescent="0.3">
      <c r="A77" s="1">
        <v>75</v>
      </c>
      <c r="B77" s="10">
        <v>46098</v>
      </c>
      <c r="C77" s="1" t="s">
        <v>41</v>
      </c>
      <c r="D77" s="1" t="s">
        <v>48</v>
      </c>
      <c r="E77" s="1">
        <v>2500</v>
      </c>
      <c r="F77" s="1"/>
      <c r="G77" s="1"/>
      <c r="H77" s="1"/>
      <c r="I77" s="1"/>
      <c r="J77" s="1">
        <f t="shared" si="1"/>
        <v>0</v>
      </c>
      <c r="K77" s="1"/>
    </row>
    <row r="78" spans="1:11" ht="19.5" customHeight="1" x14ac:dyDescent="0.3">
      <c r="A78" s="1">
        <v>76</v>
      </c>
      <c r="B78" s="10">
        <v>46099</v>
      </c>
      <c r="C78" s="1" t="s">
        <v>41</v>
      </c>
      <c r="D78" s="1" t="s">
        <v>48</v>
      </c>
      <c r="E78" s="1">
        <v>2500</v>
      </c>
      <c r="F78" s="1"/>
      <c r="G78" s="1"/>
      <c r="H78" s="1"/>
      <c r="I78" s="1"/>
      <c r="J78" s="1">
        <f t="shared" si="1"/>
        <v>0</v>
      </c>
      <c r="K78" s="1"/>
    </row>
    <row r="79" spans="1:11" ht="19.5" customHeight="1" x14ac:dyDescent="0.3">
      <c r="A79" s="1">
        <v>77</v>
      </c>
      <c r="B79" s="10">
        <v>46100</v>
      </c>
      <c r="C79" s="1" t="s">
        <v>41</v>
      </c>
      <c r="D79" s="1" t="s">
        <v>48</v>
      </c>
      <c r="E79" s="1">
        <v>2500</v>
      </c>
      <c r="F79" s="1"/>
      <c r="G79" s="1"/>
      <c r="H79" s="1"/>
      <c r="I79" s="1"/>
      <c r="J79" s="1">
        <f t="shared" si="1"/>
        <v>0</v>
      </c>
      <c r="K79" s="1"/>
    </row>
    <row r="80" spans="1:11" ht="19.5" customHeight="1" x14ac:dyDescent="0.3">
      <c r="A80" s="1">
        <v>78</v>
      </c>
      <c r="B80" s="10">
        <v>46101</v>
      </c>
      <c r="C80" s="1" t="s">
        <v>41</v>
      </c>
      <c r="D80" s="1" t="s">
        <v>48</v>
      </c>
      <c r="E80" s="1">
        <v>2500</v>
      </c>
      <c r="F80" s="1"/>
      <c r="G80" s="1"/>
      <c r="H80" s="1"/>
      <c r="I80" s="1"/>
      <c r="J80" s="1">
        <f t="shared" si="1"/>
        <v>0</v>
      </c>
      <c r="K80" s="1"/>
    </row>
    <row r="81" spans="1:11" ht="19.5" customHeight="1" x14ac:dyDescent="0.3">
      <c r="A81" s="1">
        <v>79</v>
      </c>
      <c r="B81" s="10">
        <v>46102</v>
      </c>
      <c r="C81" s="1" t="s">
        <v>41</v>
      </c>
      <c r="D81" s="1" t="s">
        <v>48</v>
      </c>
      <c r="E81" s="1">
        <v>2500</v>
      </c>
      <c r="F81" s="1"/>
      <c r="G81" s="1"/>
      <c r="H81" s="1"/>
      <c r="I81" s="1"/>
      <c r="J81" s="1">
        <f t="shared" si="1"/>
        <v>0</v>
      </c>
      <c r="K81" s="1"/>
    </row>
    <row r="82" spans="1:11" ht="19.5" customHeight="1" x14ac:dyDescent="0.3">
      <c r="A82" s="1">
        <v>80</v>
      </c>
      <c r="B82" s="10">
        <v>46103</v>
      </c>
      <c r="C82" s="1" t="s">
        <v>41</v>
      </c>
      <c r="D82" s="1" t="s">
        <v>48</v>
      </c>
      <c r="E82" s="1">
        <v>2500</v>
      </c>
      <c r="F82" s="1"/>
      <c r="G82" s="1"/>
      <c r="H82" s="1"/>
      <c r="I82" s="1"/>
      <c r="J82" s="1">
        <f t="shared" si="1"/>
        <v>0</v>
      </c>
      <c r="K82" s="1"/>
    </row>
    <row r="83" spans="1:11" ht="19.5" customHeight="1" x14ac:dyDescent="0.3">
      <c r="A83" s="1">
        <v>81</v>
      </c>
      <c r="B83" s="10">
        <v>46104</v>
      </c>
      <c r="C83" s="1" t="s">
        <v>41</v>
      </c>
      <c r="D83" s="1" t="s">
        <v>48</v>
      </c>
      <c r="E83" s="1">
        <v>2500</v>
      </c>
      <c r="F83" s="1"/>
      <c r="G83" s="1"/>
      <c r="H83" s="1"/>
      <c r="I83" s="1"/>
      <c r="J83" s="1">
        <f t="shared" si="1"/>
        <v>0</v>
      </c>
      <c r="K83" s="1"/>
    </row>
    <row r="84" spans="1:11" ht="19.5" customHeight="1" x14ac:dyDescent="0.3">
      <c r="A84" s="1">
        <v>82</v>
      </c>
      <c r="B84" s="10">
        <v>46105</v>
      </c>
      <c r="C84" s="1" t="s">
        <v>41</v>
      </c>
      <c r="D84" s="1" t="s">
        <v>48</v>
      </c>
      <c r="E84" s="1">
        <v>2500</v>
      </c>
      <c r="F84" s="1"/>
      <c r="G84" s="1"/>
      <c r="H84" s="1"/>
      <c r="I84" s="1"/>
      <c r="J84" s="1">
        <f t="shared" si="1"/>
        <v>0</v>
      </c>
      <c r="K84" s="1"/>
    </row>
    <row r="85" spans="1:11" ht="19.5" customHeight="1" x14ac:dyDescent="0.3">
      <c r="A85" s="1">
        <v>83</v>
      </c>
      <c r="B85" s="10">
        <v>46106</v>
      </c>
      <c r="C85" s="1" t="s">
        <v>41</v>
      </c>
      <c r="D85" s="1" t="s">
        <v>48</v>
      </c>
      <c r="E85" s="1">
        <v>2500</v>
      </c>
      <c r="F85" s="1"/>
      <c r="G85" s="1"/>
      <c r="H85" s="1"/>
      <c r="I85" s="1"/>
      <c r="J85" s="1">
        <f t="shared" si="1"/>
        <v>0</v>
      </c>
      <c r="K85" s="1"/>
    </row>
    <row r="86" spans="1:11" ht="19.5" customHeight="1" x14ac:dyDescent="0.3">
      <c r="A86" s="1">
        <v>84</v>
      </c>
      <c r="B86" s="10">
        <v>46107</v>
      </c>
      <c r="C86" s="1" t="s">
        <v>41</v>
      </c>
      <c r="D86" s="1" t="s">
        <v>48</v>
      </c>
      <c r="E86" s="1">
        <v>2500</v>
      </c>
      <c r="F86" s="1"/>
      <c r="G86" s="1"/>
      <c r="H86" s="1"/>
      <c r="I86" s="1"/>
      <c r="J86" s="1">
        <f t="shared" si="1"/>
        <v>0</v>
      </c>
      <c r="K86" s="1"/>
    </row>
    <row r="87" spans="1:11" ht="19.5" customHeight="1" x14ac:dyDescent="0.3">
      <c r="A87" s="1">
        <v>85</v>
      </c>
      <c r="B87" s="10">
        <v>46108</v>
      </c>
      <c r="C87" s="1" t="s">
        <v>41</v>
      </c>
      <c r="D87" s="1" t="s">
        <v>48</v>
      </c>
      <c r="E87" s="1">
        <v>2500</v>
      </c>
      <c r="F87" s="1"/>
      <c r="G87" s="1"/>
      <c r="H87" s="1"/>
      <c r="I87" s="1"/>
      <c r="J87" s="1">
        <f t="shared" si="1"/>
        <v>0</v>
      </c>
      <c r="K87" s="1"/>
    </row>
    <row r="88" spans="1:11" ht="19.5" customHeight="1" x14ac:dyDescent="0.3">
      <c r="A88" s="1">
        <v>86</v>
      </c>
      <c r="B88" s="10">
        <v>46109</v>
      </c>
      <c r="C88" s="1" t="s">
        <v>41</v>
      </c>
      <c r="D88" s="1" t="s">
        <v>48</v>
      </c>
      <c r="E88" s="1">
        <v>2500</v>
      </c>
      <c r="F88" s="1"/>
      <c r="G88" s="1"/>
      <c r="H88" s="1"/>
      <c r="I88" s="1"/>
      <c r="J88" s="1">
        <f t="shared" si="1"/>
        <v>0</v>
      </c>
      <c r="K88" s="1"/>
    </row>
    <row r="89" spans="1:11" ht="19.5" customHeight="1" x14ac:dyDescent="0.3">
      <c r="A89" s="1">
        <v>87</v>
      </c>
      <c r="B89" s="10">
        <v>46110</v>
      </c>
      <c r="C89" s="1" t="s">
        <v>41</v>
      </c>
      <c r="D89" s="1" t="s">
        <v>48</v>
      </c>
      <c r="E89" s="1">
        <v>2500</v>
      </c>
      <c r="F89" s="1"/>
      <c r="G89" s="1"/>
      <c r="H89" s="1"/>
      <c r="I89" s="1"/>
      <c r="J89" s="1">
        <f t="shared" si="1"/>
        <v>0</v>
      </c>
      <c r="K89" s="1"/>
    </row>
    <row r="90" spans="1:11" ht="19.5" customHeight="1" x14ac:dyDescent="0.3">
      <c r="A90" s="1">
        <v>88</v>
      </c>
      <c r="B90" s="10">
        <v>46111</v>
      </c>
      <c r="C90" s="1" t="s">
        <v>41</v>
      </c>
      <c r="D90" s="1" t="s">
        <v>48</v>
      </c>
      <c r="E90" s="1">
        <v>2500</v>
      </c>
      <c r="F90" s="1"/>
      <c r="G90" s="1"/>
      <c r="H90" s="1"/>
      <c r="I90" s="1"/>
      <c r="J90" s="1">
        <f t="shared" si="1"/>
        <v>0</v>
      </c>
      <c r="K90" s="1"/>
    </row>
    <row r="91" spans="1:11" ht="19.5" customHeight="1" x14ac:dyDescent="0.3">
      <c r="A91" s="1">
        <v>89</v>
      </c>
      <c r="B91" s="10">
        <v>46112</v>
      </c>
      <c r="C91" s="1" t="s">
        <v>41</v>
      </c>
      <c r="D91" s="1" t="s">
        <v>48</v>
      </c>
      <c r="E91" s="1">
        <v>2500</v>
      </c>
      <c r="F91" s="1"/>
      <c r="G91" s="1"/>
      <c r="H91" s="1"/>
      <c r="I91" s="1"/>
      <c r="J91" s="1">
        <f t="shared" si="1"/>
        <v>0</v>
      </c>
      <c r="K91" s="1"/>
    </row>
    <row r="92" spans="1:11" ht="19.5" customHeight="1" x14ac:dyDescent="0.3">
      <c r="A92" s="1">
        <v>90</v>
      </c>
      <c r="B92" s="10">
        <v>46113</v>
      </c>
      <c r="C92" s="1" t="s">
        <v>41</v>
      </c>
      <c r="D92" s="1" t="s">
        <v>48</v>
      </c>
      <c r="E92" s="1">
        <v>2500</v>
      </c>
      <c r="F92" s="1"/>
      <c r="G92" s="1"/>
      <c r="H92" s="1"/>
      <c r="I92" s="1"/>
      <c r="J92" s="1">
        <f t="shared" si="1"/>
        <v>0</v>
      </c>
      <c r="K92" s="1"/>
    </row>
    <row r="93" spans="1:11" ht="19.5" customHeight="1" x14ac:dyDescent="0.3">
      <c r="A93" s="1">
        <v>91</v>
      </c>
      <c r="B93" s="10">
        <v>46114</v>
      </c>
      <c r="C93" s="1" t="s">
        <v>41</v>
      </c>
      <c r="D93" s="1" t="s">
        <v>48</v>
      </c>
      <c r="E93" s="1">
        <v>2500</v>
      </c>
      <c r="F93" s="1"/>
      <c r="G93" s="1"/>
      <c r="H93" s="1"/>
      <c r="I93" s="1"/>
      <c r="J93" s="1">
        <f t="shared" si="1"/>
        <v>0</v>
      </c>
      <c r="K93" s="1"/>
    </row>
    <row r="94" spans="1:11" ht="19.5" customHeight="1" x14ac:dyDescent="0.3">
      <c r="A94" s="1">
        <v>92</v>
      </c>
      <c r="B94" s="10">
        <v>46115</v>
      </c>
      <c r="C94" s="1" t="s">
        <v>41</v>
      </c>
      <c r="D94" s="1" t="s">
        <v>48</v>
      </c>
      <c r="E94" s="1">
        <v>2500</v>
      </c>
      <c r="F94" s="1"/>
      <c r="G94" s="1"/>
      <c r="H94" s="1"/>
      <c r="I94" s="1"/>
      <c r="J94" s="1">
        <f t="shared" si="1"/>
        <v>0</v>
      </c>
      <c r="K94" s="1"/>
    </row>
    <row r="95" spans="1:11" ht="19.5" customHeight="1" x14ac:dyDescent="0.3">
      <c r="A95" s="1">
        <v>93</v>
      </c>
      <c r="B95" s="10">
        <v>46116</v>
      </c>
      <c r="C95" s="1" t="s">
        <v>41</v>
      </c>
      <c r="D95" s="1" t="s">
        <v>48</v>
      </c>
      <c r="E95" s="1">
        <v>2500</v>
      </c>
      <c r="F95" s="1"/>
      <c r="G95" s="1"/>
      <c r="H95" s="1"/>
      <c r="I95" s="1"/>
      <c r="J95" s="1">
        <f t="shared" si="1"/>
        <v>0</v>
      </c>
      <c r="K95" s="1"/>
    </row>
    <row r="96" spans="1:11" ht="19.5" customHeight="1" x14ac:dyDescent="0.3">
      <c r="A96" s="1">
        <v>94</v>
      </c>
      <c r="B96" s="10">
        <v>46117</v>
      </c>
      <c r="C96" s="1" t="s">
        <v>41</v>
      </c>
      <c r="D96" s="1" t="s">
        <v>48</v>
      </c>
      <c r="E96" s="1">
        <v>2500</v>
      </c>
      <c r="F96" s="1"/>
      <c r="G96" s="1"/>
      <c r="H96" s="1"/>
      <c r="I96" s="1"/>
      <c r="J96" s="1">
        <f t="shared" si="1"/>
        <v>0</v>
      </c>
      <c r="K96" s="1"/>
    </row>
    <row r="97" spans="1:11" ht="19.5" customHeight="1" x14ac:dyDescent="0.3">
      <c r="A97" s="1">
        <v>95</v>
      </c>
      <c r="B97" s="10">
        <v>46118</v>
      </c>
      <c r="C97" s="1" t="s">
        <v>41</v>
      </c>
      <c r="D97" s="1" t="s">
        <v>48</v>
      </c>
      <c r="E97" s="1">
        <v>2500</v>
      </c>
      <c r="F97" s="1"/>
      <c r="G97" s="1"/>
      <c r="H97" s="1"/>
      <c r="I97" s="1"/>
      <c r="J97" s="1">
        <f t="shared" si="1"/>
        <v>0</v>
      </c>
      <c r="K97" s="1"/>
    </row>
    <row r="98" spans="1:11" ht="19.5" customHeight="1" x14ac:dyDescent="0.3">
      <c r="A98" s="1">
        <v>96</v>
      </c>
      <c r="B98" s="10">
        <v>46119</v>
      </c>
      <c r="C98" s="1" t="s">
        <v>41</v>
      </c>
      <c r="D98" s="1" t="s">
        <v>48</v>
      </c>
      <c r="E98" s="1">
        <v>2500</v>
      </c>
      <c r="F98" s="1"/>
      <c r="G98" s="1"/>
      <c r="H98" s="1"/>
      <c r="I98" s="1"/>
      <c r="J98" s="1">
        <f t="shared" si="1"/>
        <v>0</v>
      </c>
      <c r="K98" s="1"/>
    </row>
    <row r="99" spans="1:11" ht="19.5" customHeight="1" x14ac:dyDescent="0.3">
      <c r="A99" s="1">
        <v>97</v>
      </c>
      <c r="B99" s="10">
        <v>46120</v>
      </c>
      <c r="C99" s="1" t="s">
        <v>41</v>
      </c>
      <c r="D99" s="1" t="s">
        <v>48</v>
      </c>
      <c r="E99" s="1">
        <v>2500</v>
      </c>
      <c r="F99" s="1"/>
      <c r="G99" s="1"/>
      <c r="H99" s="1"/>
      <c r="I99" s="1"/>
      <c r="J99" s="1">
        <f t="shared" si="1"/>
        <v>0</v>
      </c>
      <c r="K99" s="1"/>
    </row>
    <row r="100" spans="1:11" ht="19.5" customHeight="1" x14ac:dyDescent="0.3">
      <c r="A100" s="1">
        <v>98</v>
      </c>
      <c r="B100" s="10">
        <v>46121</v>
      </c>
      <c r="C100" s="1" t="s">
        <v>41</v>
      </c>
      <c r="D100" s="1" t="s">
        <v>48</v>
      </c>
      <c r="E100" s="1">
        <v>2500</v>
      </c>
      <c r="F100" s="1"/>
      <c r="G100" s="1"/>
      <c r="H100" s="1"/>
      <c r="I100" s="1"/>
      <c r="J100" s="1">
        <f t="shared" si="1"/>
        <v>0</v>
      </c>
      <c r="K100" s="1"/>
    </row>
    <row r="101" spans="1:11" ht="19.5" customHeight="1" x14ac:dyDescent="0.3">
      <c r="A101" s="1">
        <v>99</v>
      </c>
      <c r="B101" s="10">
        <v>46122</v>
      </c>
      <c r="C101" s="1" t="s">
        <v>41</v>
      </c>
      <c r="D101" s="1" t="s">
        <v>48</v>
      </c>
      <c r="E101" s="1">
        <v>2500</v>
      </c>
      <c r="F101" s="1"/>
      <c r="G101" s="1"/>
      <c r="H101" s="1"/>
      <c r="I101" s="1"/>
      <c r="J101" s="1">
        <f t="shared" si="1"/>
        <v>0</v>
      </c>
      <c r="K101" s="1"/>
    </row>
    <row r="102" spans="1:11" ht="19.5" customHeight="1" x14ac:dyDescent="0.3">
      <c r="A102" s="1">
        <v>100</v>
      </c>
      <c r="B102" s="10">
        <v>46123</v>
      </c>
      <c r="C102" s="1" t="s">
        <v>41</v>
      </c>
      <c r="D102" s="1" t="s">
        <v>48</v>
      </c>
      <c r="E102" s="1">
        <v>2500</v>
      </c>
      <c r="F102" s="1"/>
      <c r="G102" s="1"/>
      <c r="H102" s="1"/>
      <c r="I102" s="1"/>
      <c r="J102" s="1">
        <f t="shared" si="1"/>
        <v>0</v>
      </c>
      <c r="K102" s="1"/>
    </row>
    <row r="103" spans="1:11" ht="19.5" customHeight="1" x14ac:dyDescent="0.3">
      <c r="A103" s="1">
        <v>101</v>
      </c>
      <c r="B103" s="10">
        <v>46124</v>
      </c>
      <c r="C103" s="1" t="s">
        <v>41</v>
      </c>
      <c r="D103" s="1" t="s">
        <v>48</v>
      </c>
      <c r="E103" s="1">
        <v>2500</v>
      </c>
      <c r="F103" s="1"/>
      <c r="G103" s="1"/>
      <c r="H103" s="1"/>
      <c r="I103" s="1"/>
      <c r="J103" s="1">
        <f t="shared" si="1"/>
        <v>0</v>
      </c>
      <c r="K103" s="1"/>
    </row>
    <row r="104" spans="1:11" ht="19.5" customHeight="1" x14ac:dyDescent="0.3">
      <c r="A104" s="1">
        <v>102</v>
      </c>
      <c r="B104" s="10">
        <v>46125</v>
      </c>
      <c r="C104" s="1" t="s">
        <v>41</v>
      </c>
      <c r="D104" s="1" t="s">
        <v>48</v>
      </c>
      <c r="E104" s="1">
        <v>2500</v>
      </c>
      <c r="F104" s="1"/>
      <c r="G104" s="1"/>
      <c r="H104" s="1"/>
      <c r="I104" s="1"/>
      <c r="J104" s="1">
        <f t="shared" si="1"/>
        <v>0</v>
      </c>
      <c r="K104" s="1"/>
    </row>
    <row r="105" spans="1:11" ht="19.5" customHeight="1" x14ac:dyDescent="0.3">
      <c r="A105" s="1">
        <v>103</v>
      </c>
      <c r="B105" s="10">
        <v>46126</v>
      </c>
      <c r="C105" s="1" t="s">
        <v>41</v>
      </c>
      <c r="D105" s="1" t="s">
        <v>48</v>
      </c>
      <c r="E105" s="1">
        <v>2500</v>
      </c>
      <c r="F105" s="1"/>
      <c r="G105" s="1"/>
      <c r="H105" s="1"/>
      <c r="I105" s="1"/>
      <c r="J105" s="1">
        <f t="shared" si="1"/>
        <v>0</v>
      </c>
      <c r="K105" s="1"/>
    </row>
    <row r="106" spans="1:11" ht="19.5" customHeight="1" x14ac:dyDescent="0.3">
      <c r="A106" s="1">
        <v>104</v>
      </c>
      <c r="B106" s="10">
        <v>46127</v>
      </c>
      <c r="C106" s="1" t="s">
        <v>41</v>
      </c>
      <c r="D106" s="1" t="s">
        <v>48</v>
      </c>
      <c r="E106" s="1">
        <v>2500</v>
      </c>
      <c r="F106" s="1"/>
      <c r="G106" s="1"/>
      <c r="H106" s="1"/>
      <c r="I106" s="1"/>
      <c r="J106" s="1">
        <f t="shared" si="1"/>
        <v>0</v>
      </c>
      <c r="K106" s="1"/>
    </row>
    <row r="107" spans="1:11" ht="19.5" customHeight="1" x14ac:dyDescent="0.3">
      <c r="A107" s="1">
        <v>105</v>
      </c>
      <c r="B107" s="10">
        <v>46128</v>
      </c>
      <c r="C107" s="1" t="s">
        <v>41</v>
      </c>
      <c r="D107" s="1" t="s">
        <v>48</v>
      </c>
      <c r="E107" s="1">
        <v>2500</v>
      </c>
      <c r="F107" s="1"/>
      <c r="G107" s="1"/>
      <c r="H107" s="1"/>
      <c r="I107" s="1"/>
      <c r="J107" s="1">
        <f t="shared" si="1"/>
        <v>0</v>
      </c>
      <c r="K107" s="1"/>
    </row>
    <row r="108" spans="1:11" ht="19.5" customHeight="1" x14ac:dyDescent="0.3">
      <c r="A108" s="1">
        <v>106</v>
      </c>
      <c r="B108" s="10">
        <v>46129</v>
      </c>
      <c r="C108" s="1" t="s">
        <v>41</v>
      </c>
      <c r="D108" s="1" t="s">
        <v>48</v>
      </c>
      <c r="E108" s="1">
        <v>2500</v>
      </c>
      <c r="F108" s="1"/>
      <c r="G108" s="1"/>
      <c r="H108" s="1"/>
      <c r="I108" s="1"/>
      <c r="J108" s="1">
        <f t="shared" si="1"/>
        <v>0</v>
      </c>
      <c r="K108" s="1"/>
    </row>
    <row r="109" spans="1:11" ht="19.5" customHeight="1" x14ac:dyDescent="0.3">
      <c r="A109" s="1">
        <v>107</v>
      </c>
      <c r="B109" s="10">
        <v>46130</v>
      </c>
      <c r="C109" s="1" t="s">
        <v>41</v>
      </c>
      <c r="D109" s="1" t="s">
        <v>48</v>
      </c>
      <c r="E109" s="1">
        <v>2500</v>
      </c>
      <c r="F109" s="1"/>
      <c r="G109" s="1"/>
      <c r="H109" s="1"/>
      <c r="I109" s="1"/>
      <c r="J109" s="1">
        <f t="shared" si="1"/>
        <v>0</v>
      </c>
      <c r="K109" s="1"/>
    </row>
    <row r="110" spans="1:11" ht="19.5" customHeight="1" x14ac:dyDescent="0.3">
      <c r="A110" s="1">
        <v>108</v>
      </c>
      <c r="B110" s="10">
        <v>46131</v>
      </c>
      <c r="C110" s="1" t="s">
        <v>41</v>
      </c>
      <c r="D110" s="1" t="s">
        <v>48</v>
      </c>
      <c r="E110" s="1">
        <v>2500</v>
      </c>
      <c r="F110" s="1"/>
      <c r="G110" s="1"/>
      <c r="H110" s="1"/>
      <c r="I110" s="1"/>
      <c r="J110" s="1">
        <f t="shared" si="1"/>
        <v>0</v>
      </c>
      <c r="K110" s="1"/>
    </row>
    <row r="111" spans="1:11" ht="19.5" customHeight="1" x14ac:dyDescent="0.3">
      <c r="A111" s="1">
        <v>109</v>
      </c>
      <c r="B111" s="10">
        <v>46132</v>
      </c>
      <c r="C111" s="1" t="s">
        <v>41</v>
      </c>
      <c r="D111" s="1" t="s">
        <v>48</v>
      </c>
      <c r="E111" s="1">
        <v>2500</v>
      </c>
      <c r="F111" s="1"/>
      <c r="G111" s="1"/>
      <c r="H111" s="1"/>
      <c r="I111" s="1"/>
      <c r="J111" s="1">
        <f t="shared" si="1"/>
        <v>0</v>
      </c>
      <c r="K111" s="1"/>
    </row>
    <row r="112" spans="1:11" ht="19.5" customHeight="1" x14ac:dyDescent="0.3">
      <c r="A112" s="1">
        <v>110</v>
      </c>
      <c r="B112" s="10">
        <v>46133</v>
      </c>
      <c r="C112" s="1" t="s">
        <v>41</v>
      </c>
      <c r="D112" s="1" t="s">
        <v>48</v>
      </c>
      <c r="E112" s="1">
        <v>2500</v>
      </c>
      <c r="F112" s="1"/>
      <c r="G112" s="1"/>
      <c r="H112" s="1"/>
      <c r="I112" s="1"/>
      <c r="J112" s="1">
        <f t="shared" si="1"/>
        <v>0</v>
      </c>
      <c r="K112" s="1"/>
    </row>
    <row r="113" spans="1:11" ht="19.5" customHeight="1" x14ac:dyDescent="0.3">
      <c r="A113" s="1">
        <v>111</v>
      </c>
      <c r="B113" s="10">
        <v>46134</v>
      </c>
      <c r="C113" s="1" t="s">
        <v>41</v>
      </c>
      <c r="D113" s="1" t="s">
        <v>48</v>
      </c>
      <c r="E113" s="1">
        <v>2500</v>
      </c>
      <c r="F113" s="1"/>
      <c r="G113" s="1"/>
      <c r="H113" s="1"/>
      <c r="I113" s="1"/>
      <c r="J113" s="1">
        <f t="shared" si="1"/>
        <v>0</v>
      </c>
      <c r="K113" s="1"/>
    </row>
    <row r="114" spans="1:11" ht="19.5" customHeight="1" x14ac:dyDescent="0.3">
      <c r="A114" s="1">
        <v>112</v>
      </c>
      <c r="B114" s="10">
        <v>46135</v>
      </c>
      <c r="C114" s="1" t="s">
        <v>41</v>
      </c>
      <c r="D114" s="1" t="s">
        <v>48</v>
      </c>
      <c r="E114" s="1">
        <v>2500</v>
      </c>
      <c r="F114" s="1"/>
      <c r="G114" s="1"/>
      <c r="H114" s="1"/>
      <c r="I114" s="1"/>
      <c r="J114" s="1">
        <f t="shared" si="1"/>
        <v>0</v>
      </c>
      <c r="K114" s="1"/>
    </row>
    <row r="115" spans="1:11" ht="19.5" customHeight="1" x14ac:dyDescent="0.3">
      <c r="A115" s="1">
        <v>113</v>
      </c>
      <c r="B115" s="10">
        <v>46136</v>
      </c>
      <c r="C115" s="1" t="s">
        <v>41</v>
      </c>
      <c r="D115" s="1" t="s">
        <v>48</v>
      </c>
      <c r="E115" s="1">
        <v>2500</v>
      </c>
      <c r="F115" s="1"/>
      <c r="G115" s="1"/>
      <c r="H115" s="1"/>
      <c r="I115" s="1"/>
      <c r="J115" s="1">
        <f t="shared" si="1"/>
        <v>0</v>
      </c>
      <c r="K115" s="1"/>
    </row>
    <row r="116" spans="1:11" ht="19.5" customHeight="1" x14ac:dyDescent="0.3">
      <c r="A116" s="1">
        <v>114</v>
      </c>
      <c r="B116" s="10">
        <v>46137</v>
      </c>
      <c r="C116" s="1" t="s">
        <v>41</v>
      </c>
      <c r="D116" s="1" t="s">
        <v>48</v>
      </c>
      <c r="E116" s="1">
        <v>2500</v>
      </c>
      <c r="F116" s="1"/>
      <c r="G116" s="1"/>
      <c r="H116" s="1"/>
      <c r="I116" s="1"/>
      <c r="J116" s="1">
        <f t="shared" si="1"/>
        <v>0</v>
      </c>
      <c r="K116" s="1"/>
    </row>
    <row r="117" spans="1:11" ht="19.5" customHeight="1" x14ac:dyDescent="0.3">
      <c r="A117" s="1">
        <v>115</v>
      </c>
      <c r="B117" s="10">
        <v>46138</v>
      </c>
      <c r="C117" s="1" t="s">
        <v>41</v>
      </c>
      <c r="D117" s="1" t="s">
        <v>48</v>
      </c>
      <c r="E117" s="1">
        <v>2500</v>
      </c>
      <c r="F117" s="1"/>
      <c r="G117" s="1"/>
      <c r="H117" s="1"/>
      <c r="I117" s="1"/>
      <c r="J117" s="1">
        <f t="shared" si="1"/>
        <v>0</v>
      </c>
      <c r="K117" s="1"/>
    </row>
    <row r="118" spans="1:11" ht="19.5" customHeight="1" x14ac:dyDescent="0.3">
      <c r="A118" s="1">
        <v>116</v>
      </c>
      <c r="B118" s="10">
        <v>46139</v>
      </c>
      <c r="C118" s="1" t="s">
        <v>41</v>
      </c>
      <c r="D118" s="1" t="s">
        <v>48</v>
      </c>
      <c r="E118" s="1">
        <v>2500</v>
      </c>
      <c r="F118" s="1"/>
      <c r="G118" s="1"/>
      <c r="H118" s="1"/>
      <c r="I118" s="1"/>
      <c r="J118" s="1">
        <f t="shared" si="1"/>
        <v>0</v>
      </c>
      <c r="K118" s="1"/>
    </row>
    <row r="119" spans="1:11" ht="19.5" customHeight="1" x14ac:dyDescent="0.3">
      <c r="A119" s="1">
        <v>117</v>
      </c>
      <c r="B119" s="10">
        <v>46140</v>
      </c>
      <c r="C119" s="1" t="s">
        <v>41</v>
      </c>
      <c r="D119" s="1" t="s">
        <v>48</v>
      </c>
      <c r="E119" s="1">
        <v>2500</v>
      </c>
      <c r="F119" s="1"/>
      <c r="G119" s="1"/>
      <c r="H119" s="1"/>
      <c r="I119" s="1"/>
      <c r="J119" s="1">
        <f t="shared" si="1"/>
        <v>0</v>
      </c>
      <c r="K119" s="1"/>
    </row>
    <row r="120" spans="1:11" ht="19.5" customHeight="1" x14ac:dyDescent="0.3">
      <c r="A120" s="1">
        <v>118</v>
      </c>
      <c r="B120" s="10">
        <v>46141</v>
      </c>
      <c r="C120" s="1" t="s">
        <v>41</v>
      </c>
      <c r="D120" s="1" t="s">
        <v>48</v>
      </c>
      <c r="E120" s="1">
        <v>2500</v>
      </c>
      <c r="F120" s="1"/>
      <c r="G120" s="1"/>
      <c r="H120" s="1"/>
      <c r="I120" s="1"/>
      <c r="J120" s="1">
        <f t="shared" si="1"/>
        <v>0</v>
      </c>
      <c r="K120" s="1"/>
    </row>
    <row r="121" spans="1:11" ht="19.5" customHeight="1" x14ac:dyDescent="0.3">
      <c r="A121" s="1">
        <v>119</v>
      </c>
      <c r="B121" s="10">
        <v>46142</v>
      </c>
      <c r="C121" s="1" t="s">
        <v>41</v>
      </c>
      <c r="D121" s="1" t="s">
        <v>48</v>
      </c>
      <c r="E121" s="1">
        <v>2500</v>
      </c>
      <c r="F121" s="1"/>
      <c r="G121" s="1"/>
      <c r="H121" s="1"/>
      <c r="I121" s="1"/>
      <c r="J121" s="1">
        <f t="shared" si="1"/>
        <v>0</v>
      </c>
      <c r="K121" s="1"/>
    </row>
    <row r="122" spans="1:11" ht="19.5" customHeight="1" x14ac:dyDescent="0.3">
      <c r="A122" s="1">
        <v>120</v>
      </c>
      <c r="B122" s="10">
        <v>46143</v>
      </c>
      <c r="C122" s="1" t="s">
        <v>41</v>
      </c>
      <c r="D122" s="1" t="s">
        <v>48</v>
      </c>
      <c r="E122" s="1">
        <v>2500</v>
      </c>
      <c r="F122" s="1"/>
      <c r="G122" s="1"/>
      <c r="H122" s="1"/>
      <c r="I122" s="1"/>
      <c r="J122" s="1">
        <f t="shared" si="1"/>
        <v>0</v>
      </c>
      <c r="K122" s="1"/>
    </row>
    <row r="123" spans="1:11" ht="19.5" customHeight="1" x14ac:dyDescent="0.3">
      <c r="A123" s="1">
        <v>121</v>
      </c>
      <c r="B123" s="10">
        <v>46144</v>
      </c>
      <c r="C123" s="1" t="s">
        <v>41</v>
      </c>
      <c r="D123" s="1" t="s">
        <v>48</v>
      </c>
      <c r="E123" s="1">
        <v>2500</v>
      </c>
      <c r="F123" s="1"/>
      <c r="G123" s="1"/>
      <c r="H123" s="1"/>
      <c r="I123" s="1"/>
      <c r="J123" s="1">
        <f t="shared" si="1"/>
        <v>0</v>
      </c>
      <c r="K123" s="1"/>
    </row>
    <row r="124" spans="1:11" ht="19.5" customHeight="1" x14ac:dyDescent="0.3">
      <c r="A124" s="1">
        <v>122</v>
      </c>
      <c r="B124" s="10">
        <v>46145</v>
      </c>
      <c r="C124" s="1" t="s">
        <v>41</v>
      </c>
      <c r="D124" s="1" t="s">
        <v>48</v>
      </c>
      <c r="E124" s="1">
        <v>2500</v>
      </c>
      <c r="F124" s="1"/>
      <c r="G124" s="1"/>
      <c r="H124" s="1"/>
      <c r="I124" s="1"/>
      <c r="J124" s="1">
        <f t="shared" si="1"/>
        <v>0</v>
      </c>
      <c r="K124" s="1"/>
    </row>
    <row r="125" spans="1:11" ht="19.5" customHeight="1" x14ac:dyDescent="0.3">
      <c r="A125" s="1">
        <v>123</v>
      </c>
      <c r="B125" s="10">
        <v>46146</v>
      </c>
      <c r="C125" s="1" t="s">
        <v>41</v>
      </c>
      <c r="D125" s="1" t="s">
        <v>48</v>
      </c>
      <c r="E125" s="1">
        <v>2500</v>
      </c>
      <c r="F125" s="1"/>
      <c r="G125" s="1"/>
      <c r="H125" s="1"/>
      <c r="I125" s="1"/>
      <c r="J125" s="1">
        <f t="shared" si="1"/>
        <v>0</v>
      </c>
      <c r="K125" s="1"/>
    </row>
    <row r="126" spans="1:11" ht="19.5" customHeight="1" x14ac:dyDescent="0.3">
      <c r="A126" s="1">
        <v>124</v>
      </c>
      <c r="B126" s="10">
        <v>46147</v>
      </c>
      <c r="C126" s="1" t="s">
        <v>41</v>
      </c>
      <c r="D126" s="1" t="s">
        <v>48</v>
      </c>
      <c r="E126" s="1">
        <v>2500</v>
      </c>
      <c r="F126" s="1"/>
      <c r="G126" s="1"/>
      <c r="H126" s="1"/>
      <c r="I126" s="1"/>
      <c r="J126" s="1">
        <f t="shared" si="1"/>
        <v>0</v>
      </c>
      <c r="K126" s="1"/>
    </row>
    <row r="127" spans="1:11" ht="19.5" customHeight="1" x14ac:dyDescent="0.3">
      <c r="A127" s="1">
        <v>125</v>
      </c>
      <c r="B127" s="10">
        <v>46148</v>
      </c>
      <c r="C127" s="1" t="s">
        <v>41</v>
      </c>
      <c r="D127" s="1" t="s">
        <v>48</v>
      </c>
      <c r="E127" s="1">
        <v>2500</v>
      </c>
      <c r="F127" s="1"/>
      <c r="G127" s="1"/>
      <c r="H127" s="1"/>
      <c r="I127" s="1"/>
      <c r="J127" s="1">
        <f t="shared" si="1"/>
        <v>0</v>
      </c>
      <c r="K127" s="1"/>
    </row>
    <row r="128" spans="1:11" ht="19.5" customHeight="1" x14ac:dyDescent="0.3">
      <c r="A128" s="1">
        <v>126</v>
      </c>
      <c r="B128" s="10">
        <v>46149</v>
      </c>
      <c r="C128" s="1" t="s">
        <v>41</v>
      </c>
      <c r="D128" s="1" t="s">
        <v>48</v>
      </c>
      <c r="E128" s="1">
        <v>2500</v>
      </c>
      <c r="F128" s="1"/>
      <c r="G128" s="1"/>
      <c r="H128" s="1"/>
      <c r="I128" s="1"/>
      <c r="J128" s="1">
        <f t="shared" si="1"/>
        <v>0</v>
      </c>
      <c r="K128" s="1"/>
    </row>
    <row r="129" spans="1:11" ht="19.5" customHeight="1" x14ac:dyDescent="0.3">
      <c r="A129" s="1">
        <v>127</v>
      </c>
      <c r="B129" s="10">
        <v>46150</v>
      </c>
      <c r="C129" s="1" t="s">
        <v>41</v>
      </c>
      <c r="D129" s="1" t="s">
        <v>48</v>
      </c>
      <c r="E129" s="1">
        <v>2500</v>
      </c>
      <c r="F129" s="1"/>
      <c r="G129" s="1"/>
      <c r="H129" s="1"/>
      <c r="I129" s="1"/>
      <c r="J129" s="1">
        <f t="shared" si="1"/>
        <v>0</v>
      </c>
      <c r="K129" s="1"/>
    </row>
    <row r="130" spans="1:11" ht="19.5" customHeight="1" x14ac:dyDescent="0.3">
      <c r="A130" s="1">
        <v>128</v>
      </c>
      <c r="B130" s="10">
        <v>46151</v>
      </c>
      <c r="C130" s="1" t="s">
        <v>41</v>
      </c>
      <c r="D130" s="1" t="s">
        <v>48</v>
      </c>
      <c r="E130" s="1">
        <v>2500</v>
      </c>
      <c r="F130" s="1"/>
      <c r="G130" s="1"/>
      <c r="H130" s="1"/>
      <c r="I130" s="1"/>
      <c r="J130" s="1">
        <f t="shared" si="1"/>
        <v>0</v>
      </c>
      <c r="K130" s="1"/>
    </row>
    <row r="131" spans="1:11" ht="19.5" customHeight="1" x14ac:dyDescent="0.3">
      <c r="A131" s="1">
        <v>129</v>
      </c>
      <c r="B131" s="10">
        <v>46152</v>
      </c>
      <c r="C131" s="1" t="s">
        <v>41</v>
      </c>
      <c r="D131" s="1" t="s">
        <v>48</v>
      </c>
      <c r="E131" s="1">
        <v>2500</v>
      </c>
      <c r="F131" s="1"/>
      <c r="G131" s="1"/>
      <c r="H131" s="1"/>
      <c r="I131" s="1"/>
      <c r="J131" s="1">
        <f t="shared" si="1"/>
        <v>0</v>
      </c>
      <c r="K131" s="1"/>
    </row>
    <row r="132" spans="1:11" ht="19.5" customHeight="1" x14ac:dyDescent="0.3">
      <c r="A132" s="1">
        <v>130</v>
      </c>
      <c r="B132" s="10">
        <v>46153</v>
      </c>
      <c r="C132" s="1" t="s">
        <v>41</v>
      </c>
      <c r="D132" s="1" t="s">
        <v>48</v>
      </c>
      <c r="E132" s="1">
        <v>2500</v>
      </c>
      <c r="F132" s="1"/>
      <c r="G132" s="1"/>
      <c r="H132" s="1"/>
      <c r="I132" s="1"/>
      <c r="J132" s="1">
        <f t="shared" ref="J132:J195" si="2">E132*F132-G132-H132+I132</f>
        <v>0</v>
      </c>
      <c r="K132" s="1"/>
    </row>
    <row r="133" spans="1:11" ht="19.5" customHeight="1" x14ac:dyDescent="0.3">
      <c r="A133" s="1">
        <v>131</v>
      </c>
      <c r="B133" s="10">
        <v>46154</v>
      </c>
      <c r="C133" s="1" t="s">
        <v>41</v>
      </c>
      <c r="D133" s="1" t="s">
        <v>48</v>
      </c>
      <c r="E133" s="1">
        <v>2500</v>
      </c>
      <c r="F133" s="1"/>
      <c r="G133" s="1"/>
      <c r="H133" s="1"/>
      <c r="I133" s="1"/>
      <c r="J133" s="1">
        <f t="shared" si="2"/>
        <v>0</v>
      </c>
      <c r="K133" s="1"/>
    </row>
    <row r="134" spans="1:11" ht="19.5" customHeight="1" x14ac:dyDescent="0.3">
      <c r="A134" s="1">
        <v>132</v>
      </c>
      <c r="B134" s="10">
        <v>46155</v>
      </c>
      <c r="C134" s="1" t="s">
        <v>41</v>
      </c>
      <c r="D134" s="1" t="s">
        <v>48</v>
      </c>
      <c r="E134" s="1">
        <v>2500</v>
      </c>
      <c r="F134" s="1"/>
      <c r="G134" s="1"/>
      <c r="H134" s="1"/>
      <c r="I134" s="1"/>
      <c r="J134" s="1">
        <f t="shared" si="2"/>
        <v>0</v>
      </c>
      <c r="K134" s="1"/>
    </row>
    <row r="135" spans="1:11" ht="19.5" customHeight="1" x14ac:dyDescent="0.3">
      <c r="A135" s="1">
        <v>133</v>
      </c>
      <c r="B135" s="10">
        <v>46156</v>
      </c>
      <c r="C135" s="1" t="s">
        <v>41</v>
      </c>
      <c r="D135" s="1" t="s">
        <v>48</v>
      </c>
      <c r="E135" s="1">
        <v>2500</v>
      </c>
      <c r="F135" s="1"/>
      <c r="G135" s="1"/>
      <c r="H135" s="1"/>
      <c r="I135" s="1"/>
      <c r="J135" s="1">
        <f t="shared" si="2"/>
        <v>0</v>
      </c>
      <c r="K135" s="1"/>
    </row>
    <row r="136" spans="1:11" ht="19.5" customHeight="1" x14ac:dyDescent="0.3">
      <c r="A136" s="1">
        <v>134</v>
      </c>
      <c r="B136" s="10">
        <v>46157</v>
      </c>
      <c r="C136" s="1" t="s">
        <v>41</v>
      </c>
      <c r="D136" s="1" t="s">
        <v>48</v>
      </c>
      <c r="E136" s="1">
        <v>2500</v>
      </c>
      <c r="F136" s="1"/>
      <c r="G136" s="1"/>
      <c r="H136" s="1"/>
      <c r="I136" s="1"/>
      <c r="J136" s="1">
        <f t="shared" si="2"/>
        <v>0</v>
      </c>
      <c r="K136" s="1"/>
    </row>
    <row r="137" spans="1:11" ht="19.5" customHeight="1" x14ac:dyDescent="0.3">
      <c r="A137" s="1">
        <v>135</v>
      </c>
      <c r="B137" s="10">
        <v>46158</v>
      </c>
      <c r="C137" s="1" t="s">
        <v>41</v>
      </c>
      <c r="D137" s="1" t="s">
        <v>48</v>
      </c>
      <c r="E137" s="1">
        <v>2500</v>
      </c>
      <c r="F137" s="1"/>
      <c r="G137" s="1"/>
      <c r="H137" s="1"/>
      <c r="I137" s="1"/>
      <c r="J137" s="1">
        <f t="shared" si="2"/>
        <v>0</v>
      </c>
      <c r="K137" s="1"/>
    </row>
    <row r="138" spans="1:11" ht="19.5" customHeight="1" x14ac:dyDescent="0.3">
      <c r="A138" s="1">
        <v>136</v>
      </c>
      <c r="B138" s="10">
        <v>46159</v>
      </c>
      <c r="C138" s="1" t="s">
        <v>41</v>
      </c>
      <c r="D138" s="1" t="s">
        <v>48</v>
      </c>
      <c r="E138" s="1">
        <v>2500</v>
      </c>
      <c r="F138" s="1"/>
      <c r="G138" s="1"/>
      <c r="H138" s="1"/>
      <c r="I138" s="1"/>
      <c r="J138" s="1">
        <f t="shared" si="2"/>
        <v>0</v>
      </c>
      <c r="K138" s="1"/>
    </row>
    <row r="139" spans="1:11" ht="19.5" customHeight="1" x14ac:dyDescent="0.3">
      <c r="A139" s="1">
        <v>137</v>
      </c>
      <c r="B139" s="10">
        <v>46160</v>
      </c>
      <c r="C139" s="1" t="s">
        <v>41</v>
      </c>
      <c r="D139" s="1" t="s">
        <v>48</v>
      </c>
      <c r="E139" s="1">
        <v>2500</v>
      </c>
      <c r="F139" s="1"/>
      <c r="G139" s="1"/>
      <c r="H139" s="1"/>
      <c r="I139" s="1"/>
      <c r="J139" s="1">
        <f t="shared" si="2"/>
        <v>0</v>
      </c>
      <c r="K139" s="1"/>
    </row>
    <row r="140" spans="1:11" ht="19.5" customHeight="1" x14ac:dyDescent="0.3">
      <c r="A140" s="1">
        <v>138</v>
      </c>
      <c r="B140" s="10">
        <v>46161</v>
      </c>
      <c r="C140" s="1" t="s">
        <v>41</v>
      </c>
      <c r="D140" s="1" t="s">
        <v>48</v>
      </c>
      <c r="E140" s="1">
        <v>2500</v>
      </c>
      <c r="F140" s="1"/>
      <c r="G140" s="1"/>
      <c r="H140" s="1"/>
      <c r="I140" s="1"/>
      <c r="J140" s="1">
        <f t="shared" si="2"/>
        <v>0</v>
      </c>
      <c r="K140" s="1"/>
    </row>
    <row r="141" spans="1:11" ht="19.5" customHeight="1" x14ac:dyDescent="0.3">
      <c r="A141" s="1">
        <v>139</v>
      </c>
      <c r="B141" s="10">
        <v>46162</v>
      </c>
      <c r="C141" s="1" t="s">
        <v>41</v>
      </c>
      <c r="D141" s="1" t="s">
        <v>48</v>
      </c>
      <c r="E141" s="1">
        <v>2500</v>
      </c>
      <c r="F141" s="1"/>
      <c r="G141" s="1"/>
      <c r="H141" s="1"/>
      <c r="I141" s="1"/>
      <c r="J141" s="1">
        <f t="shared" si="2"/>
        <v>0</v>
      </c>
      <c r="K141" s="1"/>
    </row>
    <row r="142" spans="1:11" ht="19.5" customHeight="1" x14ac:dyDescent="0.3">
      <c r="A142" s="1">
        <v>140</v>
      </c>
      <c r="B142" s="10">
        <v>46163</v>
      </c>
      <c r="C142" s="1" t="s">
        <v>41</v>
      </c>
      <c r="D142" s="1" t="s">
        <v>48</v>
      </c>
      <c r="E142" s="1">
        <v>2500</v>
      </c>
      <c r="F142" s="1"/>
      <c r="G142" s="1"/>
      <c r="H142" s="1"/>
      <c r="I142" s="1"/>
      <c r="J142" s="1">
        <f t="shared" si="2"/>
        <v>0</v>
      </c>
      <c r="K142" s="1"/>
    </row>
    <row r="143" spans="1:11" ht="19.5" customHeight="1" x14ac:dyDescent="0.3">
      <c r="A143" s="1">
        <v>141</v>
      </c>
      <c r="B143" s="10">
        <v>46164</v>
      </c>
      <c r="C143" s="1" t="s">
        <v>41</v>
      </c>
      <c r="D143" s="1" t="s">
        <v>48</v>
      </c>
      <c r="E143" s="1">
        <v>2500</v>
      </c>
      <c r="F143" s="1"/>
      <c r="G143" s="1"/>
      <c r="H143" s="1"/>
      <c r="I143" s="1"/>
      <c r="J143" s="1">
        <f t="shared" si="2"/>
        <v>0</v>
      </c>
      <c r="K143" s="1"/>
    </row>
    <row r="144" spans="1:11" ht="19.5" customHeight="1" x14ac:dyDescent="0.3">
      <c r="A144" s="1">
        <v>142</v>
      </c>
      <c r="B144" s="10">
        <v>46165</v>
      </c>
      <c r="C144" s="1" t="s">
        <v>41</v>
      </c>
      <c r="D144" s="1" t="s">
        <v>48</v>
      </c>
      <c r="E144" s="1">
        <v>2500</v>
      </c>
      <c r="F144" s="1"/>
      <c r="G144" s="1"/>
      <c r="H144" s="1"/>
      <c r="I144" s="1"/>
      <c r="J144" s="1">
        <f t="shared" si="2"/>
        <v>0</v>
      </c>
      <c r="K144" s="1"/>
    </row>
    <row r="145" spans="1:11" ht="19.5" customHeight="1" x14ac:dyDescent="0.3">
      <c r="A145" s="1">
        <v>143</v>
      </c>
      <c r="B145" s="10">
        <v>46166</v>
      </c>
      <c r="C145" s="1" t="s">
        <v>41</v>
      </c>
      <c r="D145" s="1" t="s">
        <v>48</v>
      </c>
      <c r="E145" s="1">
        <v>2500</v>
      </c>
      <c r="F145" s="1"/>
      <c r="G145" s="1"/>
      <c r="H145" s="1"/>
      <c r="I145" s="1"/>
      <c r="J145" s="1">
        <f t="shared" si="2"/>
        <v>0</v>
      </c>
      <c r="K145" s="1"/>
    </row>
    <row r="146" spans="1:11" ht="19.5" customHeight="1" x14ac:dyDescent="0.3">
      <c r="A146" s="1">
        <v>144</v>
      </c>
      <c r="B146" s="10">
        <v>46167</v>
      </c>
      <c r="C146" s="1" t="s">
        <v>41</v>
      </c>
      <c r="D146" s="1" t="s">
        <v>48</v>
      </c>
      <c r="E146" s="1">
        <v>2500</v>
      </c>
      <c r="F146" s="1"/>
      <c r="G146" s="1"/>
      <c r="H146" s="1"/>
      <c r="I146" s="1"/>
      <c r="J146" s="1">
        <f t="shared" si="2"/>
        <v>0</v>
      </c>
      <c r="K146" s="1"/>
    </row>
    <row r="147" spans="1:11" ht="19.5" customHeight="1" x14ac:dyDescent="0.3">
      <c r="A147" s="1">
        <v>145</v>
      </c>
      <c r="B147" s="10">
        <v>46168</v>
      </c>
      <c r="C147" s="1" t="s">
        <v>41</v>
      </c>
      <c r="D147" s="1" t="s">
        <v>48</v>
      </c>
      <c r="E147" s="1">
        <v>2500</v>
      </c>
      <c r="F147" s="1"/>
      <c r="G147" s="1"/>
      <c r="H147" s="1"/>
      <c r="I147" s="1"/>
      <c r="J147" s="1">
        <f t="shared" si="2"/>
        <v>0</v>
      </c>
      <c r="K147" s="1"/>
    </row>
    <row r="148" spans="1:11" ht="19.5" customHeight="1" x14ac:dyDescent="0.3">
      <c r="A148" s="1">
        <v>146</v>
      </c>
      <c r="B148" s="10">
        <v>46169</v>
      </c>
      <c r="C148" s="1" t="s">
        <v>41</v>
      </c>
      <c r="D148" s="1" t="s">
        <v>48</v>
      </c>
      <c r="E148" s="1">
        <v>2500</v>
      </c>
      <c r="F148" s="1"/>
      <c r="G148" s="1"/>
      <c r="H148" s="1"/>
      <c r="I148" s="1"/>
      <c r="J148" s="1">
        <f t="shared" si="2"/>
        <v>0</v>
      </c>
      <c r="K148" s="1"/>
    </row>
    <row r="149" spans="1:11" ht="19.5" customHeight="1" x14ac:dyDescent="0.3">
      <c r="A149" s="1">
        <v>147</v>
      </c>
      <c r="B149" s="10">
        <v>46170</v>
      </c>
      <c r="C149" s="1" t="s">
        <v>41</v>
      </c>
      <c r="D149" s="1" t="s">
        <v>48</v>
      </c>
      <c r="E149" s="1">
        <v>2500</v>
      </c>
      <c r="F149" s="1"/>
      <c r="G149" s="1"/>
      <c r="H149" s="1"/>
      <c r="I149" s="1"/>
      <c r="J149" s="1">
        <f t="shared" si="2"/>
        <v>0</v>
      </c>
      <c r="K149" s="1"/>
    </row>
    <row r="150" spans="1:11" ht="19.5" customHeight="1" x14ac:dyDescent="0.3">
      <c r="A150" s="1">
        <v>148</v>
      </c>
      <c r="B150" s="10">
        <v>46171</v>
      </c>
      <c r="C150" s="1" t="s">
        <v>41</v>
      </c>
      <c r="D150" s="1" t="s">
        <v>48</v>
      </c>
      <c r="E150" s="1">
        <v>2500</v>
      </c>
      <c r="F150" s="1"/>
      <c r="G150" s="1"/>
      <c r="H150" s="1"/>
      <c r="I150" s="1"/>
      <c r="J150" s="1">
        <f t="shared" si="2"/>
        <v>0</v>
      </c>
      <c r="K150" s="1"/>
    </row>
    <row r="151" spans="1:11" ht="19.5" customHeight="1" x14ac:dyDescent="0.3">
      <c r="A151" s="1">
        <v>149</v>
      </c>
      <c r="B151" s="10">
        <v>46172</v>
      </c>
      <c r="C151" s="1" t="s">
        <v>41</v>
      </c>
      <c r="D151" s="1" t="s">
        <v>48</v>
      </c>
      <c r="E151" s="1">
        <v>2500</v>
      </c>
      <c r="F151" s="1"/>
      <c r="G151" s="1"/>
      <c r="H151" s="1"/>
      <c r="I151" s="1"/>
      <c r="J151" s="1">
        <f t="shared" si="2"/>
        <v>0</v>
      </c>
      <c r="K151" s="1"/>
    </row>
    <row r="152" spans="1:11" ht="19.5" customHeight="1" x14ac:dyDescent="0.3">
      <c r="A152" s="1">
        <v>150</v>
      </c>
      <c r="B152" s="10">
        <v>46173</v>
      </c>
      <c r="C152" s="1" t="s">
        <v>41</v>
      </c>
      <c r="D152" s="1" t="s">
        <v>48</v>
      </c>
      <c r="E152" s="1">
        <v>2500</v>
      </c>
      <c r="F152" s="1"/>
      <c r="G152" s="1"/>
      <c r="H152" s="1"/>
      <c r="I152" s="1"/>
      <c r="J152" s="1">
        <f t="shared" si="2"/>
        <v>0</v>
      </c>
      <c r="K152" s="1"/>
    </row>
    <row r="153" spans="1:11" ht="19.5" customHeight="1" x14ac:dyDescent="0.3">
      <c r="A153" s="1">
        <v>151</v>
      </c>
      <c r="B153" s="10">
        <v>46174</v>
      </c>
      <c r="C153" s="1" t="s">
        <v>41</v>
      </c>
      <c r="D153" s="1" t="s">
        <v>48</v>
      </c>
      <c r="E153" s="1">
        <v>2500</v>
      </c>
      <c r="F153" s="1"/>
      <c r="G153" s="1"/>
      <c r="H153" s="1"/>
      <c r="I153" s="1"/>
      <c r="J153" s="1">
        <f t="shared" si="2"/>
        <v>0</v>
      </c>
      <c r="K153" s="1"/>
    </row>
    <row r="154" spans="1:11" ht="19.5" customHeight="1" x14ac:dyDescent="0.3">
      <c r="A154" s="1">
        <v>152</v>
      </c>
      <c r="B154" s="10">
        <v>46175</v>
      </c>
      <c r="C154" s="1" t="s">
        <v>41</v>
      </c>
      <c r="D154" s="1" t="s">
        <v>48</v>
      </c>
      <c r="E154" s="1">
        <v>2500</v>
      </c>
      <c r="F154" s="1"/>
      <c r="G154" s="1"/>
      <c r="H154" s="1"/>
      <c r="I154" s="1"/>
      <c r="J154" s="1">
        <f t="shared" si="2"/>
        <v>0</v>
      </c>
      <c r="K154" s="1"/>
    </row>
    <row r="155" spans="1:11" ht="19.5" customHeight="1" x14ac:dyDescent="0.3">
      <c r="A155" s="1">
        <v>153</v>
      </c>
      <c r="B155" s="10">
        <v>46176</v>
      </c>
      <c r="C155" s="1" t="s">
        <v>41</v>
      </c>
      <c r="D155" s="1" t="s">
        <v>48</v>
      </c>
      <c r="E155" s="1">
        <v>2500</v>
      </c>
      <c r="F155" s="1"/>
      <c r="G155" s="1"/>
      <c r="H155" s="1"/>
      <c r="I155" s="1"/>
      <c r="J155" s="1">
        <f t="shared" si="2"/>
        <v>0</v>
      </c>
      <c r="K155" s="1"/>
    </row>
    <row r="156" spans="1:11" ht="19.5" customHeight="1" x14ac:dyDescent="0.3">
      <c r="A156" s="1">
        <v>154</v>
      </c>
      <c r="B156" s="10">
        <v>46177</v>
      </c>
      <c r="C156" s="1" t="s">
        <v>41</v>
      </c>
      <c r="D156" s="1" t="s">
        <v>48</v>
      </c>
      <c r="E156" s="1">
        <v>2500</v>
      </c>
      <c r="F156" s="1"/>
      <c r="G156" s="1"/>
      <c r="H156" s="1"/>
      <c r="I156" s="1"/>
      <c r="J156" s="1">
        <f t="shared" si="2"/>
        <v>0</v>
      </c>
      <c r="K156" s="1"/>
    </row>
    <row r="157" spans="1:11" ht="19.5" customHeight="1" x14ac:dyDescent="0.3">
      <c r="A157" s="1">
        <v>155</v>
      </c>
      <c r="B157" s="10">
        <v>46178</v>
      </c>
      <c r="C157" s="1" t="s">
        <v>41</v>
      </c>
      <c r="D157" s="1" t="s">
        <v>48</v>
      </c>
      <c r="E157" s="1">
        <v>2500</v>
      </c>
      <c r="F157" s="1"/>
      <c r="G157" s="1"/>
      <c r="H157" s="1"/>
      <c r="I157" s="1"/>
      <c r="J157" s="1">
        <f t="shared" si="2"/>
        <v>0</v>
      </c>
      <c r="K157" s="1"/>
    </row>
    <row r="158" spans="1:11" ht="19.5" customHeight="1" x14ac:dyDescent="0.3">
      <c r="A158" s="1">
        <v>156</v>
      </c>
      <c r="B158" s="10">
        <v>46179</v>
      </c>
      <c r="C158" s="1" t="s">
        <v>41</v>
      </c>
      <c r="D158" s="1" t="s">
        <v>48</v>
      </c>
      <c r="E158" s="1">
        <v>2500</v>
      </c>
      <c r="F158" s="1"/>
      <c r="G158" s="1"/>
      <c r="H158" s="1"/>
      <c r="I158" s="1"/>
      <c r="J158" s="1">
        <f t="shared" si="2"/>
        <v>0</v>
      </c>
      <c r="K158" s="1"/>
    </row>
    <row r="159" spans="1:11" ht="19.5" customHeight="1" x14ac:dyDescent="0.3">
      <c r="A159" s="1">
        <v>157</v>
      </c>
      <c r="B159" s="10">
        <v>46180</v>
      </c>
      <c r="C159" s="1" t="s">
        <v>41</v>
      </c>
      <c r="D159" s="1" t="s">
        <v>48</v>
      </c>
      <c r="E159" s="1">
        <v>2500</v>
      </c>
      <c r="F159" s="1"/>
      <c r="G159" s="1"/>
      <c r="H159" s="1"/>
      <c r="I159" s="1"/>
      <c r="J159" s="1">
        <f t="shared" si="2"/>
        <v>0</v>
      </c>
      <c r="K159" s="1"/>
    </row>
    <row r="160" spans="1:11" ht="19.5" customHeight="1" x14ac:dyDescent="0.3">
      <c r="A160" s="1">
        <v>158</v>
      </c>
      <c r="B160" s="10">
        <v>46181</v>
      </c>
      <c r="C160" s="1" t="s">
        <v>41</v>
      </c>
      <c r="D160" s="1" t="s">
        <v>48</v>
      </c>
      <c r="E160" s="1">
        <v>2500</v>
      </c>
      <c r="F160" s="1"/>
      <c r="G160" s="1"/>
      <c r="H160" s="1"/>
      <c r="I160" s="1"/>
      <c r="J160" s="1">
        <f t="shared" si="2"/>
        <v>0</v>
      </c>
      <c r="K160" s="1"/>
    </row>
    <row r="161" spans="1:11" ht="19.5" customHeight="1" x14ac:dyDescent="0.3">
      <c r="A161" s="1">
        <v>159</v>
      </c>
      <c r="B161" s="10">
        <v>46182</v>
      </c>
      <c r="C161" s="1" t="s">
        <v>41</v>
      </c>
      <c r="D161" s="1" t="s">
        <v>48</v>
      </c>
      <c r="E161" s="1">
        <v>2500</v>
      </c>
      <c r="F161" s="1"/>
      <c r="G161" s="1"/>
      <c r="H161" s="1"/>
      <c r="I161" s="1"/>
      <c r="J161" s="1">
        <f t="shared" si="2"/>
        <v>0</v>
      </c>
      <c r="K161" s="1"/>
    </row>
    <row r="162" spans="1:11" ht="19.5" customHeight="1" x14ac:dyDescent="0.3">
      <c r="A162" s="1">
        <v>160</v>
      </c>
      <c r="B162" s="10">
        <v>46183</v>
      </c>
      <c r="C162" s="1" t="s">
        <v>41</v>
      </c>
      <c r="D162" s="1" t="s">
        <v>48</v>
      </c>
      <c r="E162" s="1">
        <v>2500</v>
      </c>
      <c r="F162" s="1"/>
      <c r="G162" s="1"/>
      <c r="H162" s="1"/>
      <c r="I162" s="1"/>
      <c r="J162" s="1">
        <f t="shared" si="2"/>
        <v>0</v>
      </c>
      <c r="K162" s="1"/>
    </row>
    <row r="163" spans="1:11" ht="19.5" customHeight="1" x14ac:dyDescent="0.3">
      <c r="A163" s="1">
        <v>161</v>
      </c>
      <c r="B163" s="10">
        <v>46184</v>
      </c>
      <c r="C163" s="1" t="s">
        <v>41</v>
      </c>
      <c r="D163" s="1" t="s">
        <v>48</v>
      </c>
      <c r="E163" s="1">
        <v>2500</v>
      </c>
      <c r="F163" s="1"/>
      <c r="G163" s="1"/>
      <c r="H163" s="1"/>
      <c r="I163" s="1"/>
      <c r="J163" s="1">
        <f t="shared" si="2"/>
        <v>0</v>
      </c>
      <c r="K163" s="1"/>
    </row>
    <row r="164" spans="1:11" ht="19.5" customHeight="1" x14ac:dyDescent="0.3">
      <c r="A164" s="1">
        <v>162</v>
      </c>
      <c r="B164" s="10">
        <v>46185</v>
      </c>
      <c r="C164" s="1" t="s">
        <v>41</v>
      </c>
      <c r="D164" s="1" t="s">
        <v>48</v>
      </c>
      <c r="E164" s="1">
        <v>2500</v>
      </c>
      <c r="F164" s="1"/>
      <c r="G164" s="1"/>
      <c r="H164" s="1"/>
      <c r="I164" s="1"/>
      <c r="J164" s="1">
        <f t="shared" si="2"/>
        <v>0</v>
      </c>
      <c r="K164" s="1"/>
    </row>
    <row r="165" spans="1:11" ht="19.5" customHeight="1" x14ac:dyDescent="0.3">
      <c r="A165" s="1">
        <v>163</v>
      </c>
      <c r="B165" s="10">
        <v>46186</v>
      </c>
      <c r="C165" s="1" t="s">
        <v>41</v>
      </c>
      <c r="D165" s="1" t="s">
        <v>48</v>
      </c>
      <c r="E165" s="1">
        <v>2500</v>
      </c>
      <c r="F165" s="1"/>
      <c r="G165" s="1"/>
      <c r="H165" s="1"/>
      <c r="I165" s="1"/>
      <c r="J165" s="1">
        <f t="shared" si="2"/>
        <v>0</v>
      </c>
      <c r="K165" s="1"/>
    </row>
    <row r="166" spans="1:11" ht="19.5" customHeight="1" x14ac:dyDescent="0.3">
      <c r="A166" s="1">
        <v>164</v>
      </c>
      <c r="B166" s="10">
        <v>46187</v>
      </c>
      <c r="C166" s="1" t="s">
        <v>41</v>
      </c>
      <c r="D166" s="1" t="s">
        <v>48</v>
      </c>
      <c r="E166" s="1">
        <v>2500</v>
      </c>
      <c r="F166" s="1"/>
      <c r="G166" s="1"/>
      <c r="H166" s="1"/>
      <c r="I166" s="1"/>
      <c r="J166" s="1">
        <f t="shared" si="2"/>
        <v>0</v>
      </c>
      <c r="K166" s="1"/>
    </row>
    <row r="167" spans="1:11" ht="19.5" customHeight="1" x14ac:dyDescent="0.3">
      <c r="A167" s="1">
        <v>165</v>
      </c>
      <c r="B167" s="10">
        <v>46188</v>
      </c>
      <c r="C167" s="1" t="s">
        <v>41</v>
      </c>
      <c r="D167" s="1" t="s">
        <v>48</v>
      </c>
      <c r="E167" s="1">
        <v>2500</v>
      </c>
      <c r="F167" s="1"/>
      <c r="G167" s="1"/>
      <c r="H167" s="1"/>
      <c r="I167" s="1"/>
      <c r="J167" s="1">
        <f t="shared" si="2"/>
        <v>0</v>
      </c>
      <c r="K167" s="1"/>
    </row>
    <row r="168" spans="1:11" ht="19.5" customHeight="1" x14ac:dyDescent="0.3">
      <c r="A168" s="1">
        <v>166</v>
      </c>
      <c r="B168" s="10">
        <v>46189</v>
      </c>
      <c r="C168" s="1" t="s">
        <v>41</v>
      </c>
      <c r="D168" s="1" t="s">
        <v>48</v>
      </c>
      <c r="E168" s="1">
        <v>2500</v>
      </c>
      <c r="F168" s="1"/>
      <c r="G168" s="1"/>
      <c r="H168" s="1"/>
      <c r="I168" s="1"/>
      <c r="J168" s="1">
        <f t="shared" si="2"/>
        <v>0</v>
      </c>
      <c r="K168" s="1"/>
    </row>
    <row r="169" spans="1:11" ht="19.5" customHeight="1" x14ac:dyDescent="0.3">
      <c r="A169" s="1">
        <v>167</v>
      </c>
      <c r="B169" s="10">
        <v>46190</v>
      </c>
      <c r="C169" s="1" t="s">
        <v>41</v>
      </c>
      <c r="D169" s="1" t="s">
        <v>48</v>
      </c>
      <c r="E169" s="1">
        <v>2500</v>
      </c>
      <c r="F169" s="1"/>
      <c r="G169" s="1"/>
      <c r="H169" s="1"/>
      <c r="I169" s="1"/>
      <c r="J169" s="1">
        <f t="shared" si="2"/>
        <v>0</v>
      </c>
      <c r="K169" s="1"/>
    </row>
    <row r="170" spans="1:11" ht="19.5" customHeight="1" x14ac:dyDescent="0.3">
      <c r="A170" s="1">
        <v>168</v>
      </c>
      <c r="B170" s="10">
        <v>46191</v>
      </c>
      <c r="C170" s="1" t="s">
        <v>41</v>
      </c>
      <c r="D170" s="1" t="s">
        <v>48</v>
      </c>
      <c r="E170" s="1">
        <v>2500</v>
      </c>
      <c r="F170" s="1"/>
      <c r="G170" s="1"/>
      <c r="H170" s="1"/>
      <c r="I170" s="1"/>
      <c r="J170" s="1">
        <f t="shared" si="2"/>
        <v>0</v>
      </c>
      <c r="K170" s="1"/>
    </row>
    <row r="171" spans="1:11" ht="19.5" customHeight="1" x14ac:dyDescent="0.3">
      <c r="A171" s="1">
        <v>169</v>
      </c>
      <c r="B171" s="10">
        <v>46192</v>
      </c>
      <c r="C171" s="1" t="s">
        <v>41</v>
      </c>
      <c r="D171" s="1" t="s">
        <v>48</v>
      </c>
      <c r="E171" s="1">
        <v>2500</v>
      </c>
      <c r="F171" s="1"/>
      <c r="G171" s="1"/>
      <c r="H171" s="1"/>
      <c r="I171" s="1"/>
      <c r="J171" s="1">
        <f t="shared" si="2"/>
        <v>0</v>
      </c>
      <c r="K171" s="1"/>
    </row>
    <row r="172" spans="1:11" ht="19.5" customHeight="1" x14ac:dyDescent="0.3">
      <c r="A172" s="1">
        <v>170</v>
      </c>
      <c r="B172" s="10">
        <v>46193</v>
      </c>
      <c r="C172" s="1" t="s">
        <v>41</v>
      </c>
      <c r="D172" s="1" t="s">
        <v>48</v>
      </c>
      <c r="E172" s="1">
        <v>2500</v>
      </c>
      <c r="F172" s="1"/>
      <c r="G172" s="1"/>
      <c r="H172" s="1"/>
      <c r="I172" s="1"/>
      <c r="J172" s="1">
        <f t="shared" si="2"/>
        <v>0</v>
      </c>
      <c r="K172" s="1"/>
    </row>
    <row r="173" spans="1:11" ht="19.5" customHeight="1" x14ac:dyDescent="0.3">
      <c r="A173" s="1">
        <v>171</v>
      </c>
      <c r="B173" s="10">
        <v>46194</v>
      </c>
      <c r="C173" s="1" t="s">
        <v>41</v>
      </c>
      <c r="D173" s="1" t="s">
        <v>48</v>
      </c>
      <c r="E173" s="1">
        <v>2500</v>
      </c>
      <c r="F173" s="1"/>
      <c r="G173" s="1"/>
      <c r="H173" s="1"/>
      <c r="I173" s="1"/>
      <c r="J173" s="1">
        <f t="shared" si="2"/>
        <v>0</v>
      </c>
      <c r="K173" s="1"/>
    </row>
    <row r="174" spans="1:11" ht="19.5" customHeight="1" x14ac:dyDescent="0.3">
      <c r="A174" s="1">
        <v>172</v>
      </c>
      <c r="B174" s="10">
        <v>46195</v>
      </c>
      <c r="C174" s="1" t="s">
        <v>41</v>
      </c>
      <c r="D174" s="1" t="s">
        <v>48</v>
      </c>
      <c r="E174" s="1">
        <v>2500</v>
      </c>
      <c r="F174" s="1"/>
      <c r="G174" s="1"/>
      <c r="H174" s="1"/>
      <c r="I174" s="1"/>
      <c r="J174" s="1">
        <f t="shared" si="2"/>
        <v>0</v>
      </c>
      <c r="K174" s="1"/>
    </row>
    <row r="175" spans="1:11" ht="19.5" customHeight="1" x14ac:dyDescent="0.3">
      <c r="A175" s="1">
        <v>173</v>
      </c>
      <c r="B175" s="10">
        <v>46196</v>
      </c>
      <c r="C175" s="1" t="s">
        <v>41</v>
      </c>
      <c r="D175" s="1" t="s">
        <v>48</v>
      </c>
      <c r="E175" s="1">
        <v>2500</v>
      </c>
      <c r="F175" s="1"/>
      <c r="G175" s="1"/>
      <c r="H175" s="1"/>
      <c r="I175" s="1"/>
      <c r="J175" s="1">
        <f t="shared" si="2"/>
        <v>0</v>
      </c>
      <c r="K175" s="1"/>
    </row>
    <row r="176" spans="1:11" ht="19.5" customHeight="1" x14ac:dyDescent="0.3">
      <c r="A176" s="1">
        <v>174</v>
      </c>
      <c r="B176" s="10">
        <v>46197</v>
      </c>
      <c r="C176" s="1" t="s">
        <v>41</v>
      </c>
      <c r="D176" s="1" t="s">
        <v>48</v>
      </c>
      <c r="E176" s="1">
        <v>2500</v>
      </c>
      <c r="F176" s="1"/>
      <c r="G176" s="1"/>
      <c r="H176" s="1"/>
      <c r="I176" s="1"/>
      <c r="J176" s="1">
        <f t="shared" si="2"/>
        <v>0</v>
      </c>
      <c r="K176" s="1"/>
    </row>
    <row r="177" spans="1:11" ht="19.5" customHeight="1" x14ac:dyDescent="0.3">
      <c r="A177" s="1">
        <v>175</v>
      </c>
      <c r="B177" s="10">
        <v>46198</v>
      </c>
      <c r="C177" s="1" t="s">
        <v>41</v>
      </c>
      <c r="D177" s="1" t="s">
        <v>48</v>
      </c>
      <c r="E177" s="1">
        <v>2500</v>
      </c>
      <c r="F177" s="1"/>
      <c r="G177" s="1"/>
      <c r="H177" s="1"/>
      <c r="I177" s="1"/>
      <c r="J177" s="1">
        <f t="shared" si="2"/>
        <v>0</v>
      </c>
      <c r="K177" s="1"/>
    </row>
    <row r="178" spans="1:11" ht="19.5" customHeight="1" x14ac:dyDescent="0.3">
      <c r="A178" s="1">
        <v>176</v>
      </c>
      <c r="B178" s="10">
        <v>46199</v>
      </c>
      <c r="C178" s="1" t="s">
        <v>41</v>
      </c>
      <c r="D178" s="1" t="s">
        <v>48</v>
      </c>
      <c r="E178" s="1">
        <v>2500</v>
      </c>
      <c r="F178" s="1"/>
      <c r="G178" s="1"/>
      <c r="H178" s="1"/>
      <c r="I178" s="1"/>
      <c r="J178" s="1">
        <f t="shared" si="2"/>
        <v>0</v>
      </c>
      <c r="K178" s="1"/>
    </row>
    <row r="179" spans="1:11" ht="19.5" customHeight="1" x14ac:dyDescent="0.3">
      <c r="A179" s="1">
        <v>177</v>
      </c>
      <c r="B179" s="10">
        <v>46200</v>
      </c>
      <c r="C179" s="1" t="s">
        <v>41</v>
      </c>
      <c r="D179" s="1" t="s">
        <v>48</v>
      </c>
      <c r="E179" s="1">
        <v>2500</v>
      </c>
      <c r="F179" s="1"/>
      <c r="G179" s="1"/>
      <c r="H179" s="1"/>
      <c r="I179" s="1"/>
      <c r="J179" s="1">
        <f t="shared" si="2"/>
        <v>0</v>
      </c>
      <c r="K179" s="1"/>
    </row>
    <row r="180" spans="1:11" ht="19.5" customHeight="1" x14ac:dyDescent="0.3">
      <c r="A180" s="1">
        <v>178</v>
      </c>
      <c r="B180" s="10">
        <v>46201</v>
      </c>
      <c r="C180" s="1" t="s">
        <v>41</v>
      </c>
      <c r="D180" s="1" t="s">
        <v>48</v>
      </c>
      <c r="E180" s="1">
        <v>2500</v>
      </c>
      <c r="F180" s="1"/>
      <c r="G180" s="1"/>
      <c r="H180" s="1"/>
      <c r="I180" s="1"/>
      <c r="J180" s="1">
        <f t="shared" si="2"/>
        <v>0</v>
      </c>
      <c r="K180" s="1"/>
    </row>
    <row r="181" spans="1:11" ht="19.5" customHeight="1" x14ac:dyDescent="0.3">
      <c r="A181" s="1">
        <v>179</v>
      </c>
      <c r="B181" s="10">
        <v>46202</v>
      </c>
      <c r="C181" s="1" t="s">
        <v>41</v>
      </c>
      <c r="D181" s="1" t="s">
        <v>48</v>
      </c>
      <c r="E181" s="1">
        <v>2500</v>
      </c>
      <c r="F181" s="1"/>
      <c r="G181" s="1"/>
      <c r="H181" s="1"/>
      <c r="I181" s="1"/>
      <c r="J181" s="1">
        <f t="shared" si="2"/>
        <v>0</v>
      </c>
      <c r="K181" s="1"/>
    </row>
    <row r="182" spans="1:11" ht="19.5" customHeight="1" x14ac:dyDescent="0.3">
      <c r="A182" s="1">
        <v>180</v>
      </c>
      <c r="B182" s="10">
        <v>46203</v>
      </c>
      <c r="C182" s="1" t="s">
        <v>41</v>
      </c>
      <c r="D182" s="1" t="s">
        <v>48</v>
      </c>
      <c r="E182" s="1">
        <v>2500</v>
      </c>
      <c r="F182" s="1"/>
      <c r="G182" s="1"/>
      <c r="H182" s="1"/>
      <c r="I182" s="1"/>
      <c r="J182" s="1">
        <f t="shared" si="2"/>
        <v>0</v>
      </c>
      <c r="K182" s="1"/>
    </row>
    <row r="183" spans="1:11" ht="19.5" customHeight="1" x14ac:dyDescent="0.3">
      <c r="A183" s="1">
        <v>181</v>
      </c>
      <c r="B183" s="10">
        <v>46204</v>
      </c>
      <c r="C183" s="1" t="s">
        <v>41</v>
      </c>
      <c r="D183" s="1" t="s">
        <v>48</v>
      </c>
      <c r="E183" s="1">
        <v>2500</v>
      </c>
      <c r="F183" s="1"/>
      <c r="G183" s="1"/>
      <c r="H183" s="1"/>
      <c r="I183" s="1"/>
      <c r="J183" s="1">
        <f t="shared" si="2"/>
        <v>0</v>
      </c>
      <c r="K183" s="1"/>
    </row>
    <row r="184" spans="1:11" ht="19.5" customHeight="1" x14ac:dyDescent="0.3">
      <c r="A184" s="1">
        <v>182</v>
      </c>
      <c r="B184" s="10">
        <v>46205</v>
      </c>
      <c r="C184" s="1" t="s">
        <v>41</v>
      </c>
      <c r="D184" s="1" t="s">
        <v>48</v>
      </c>
      <c r="E184" s="1">
        <v>2500</v>
      </c>
      <c r="F184" s="1"/>
      <c r="G184" s="1"/>
      <c r="H184" s="1"/>
      <c r="I184" s="1"/>
      <c r="J184" s="1">
        <f t="shared" si="2"/>
        <v>0</v>
      </c>
      <c r="K184" s="1"/>
    </row>
    <row r="185" spans="1:11" ht="19.5" customHeight="1" x14ac:dyDescent="0.3">
      <c r="A185" s="1">
        <v>183</v>
      </c>
      <c r="B185" s="10">
        <v>46206</v>
      </c>
      <c r="C185" s="1" t="s">
        <v>41</v>
      </c>
      <c r="D185" s="1" t="s">
        <v>48</v>
      </c>
      <c r="E185" s="1">
        <v>2500</v>
      </c>
      <c r="F185" s="1"/>
      <c r="G185" s="1"/>
      <c r="H185" s="1"/>
      <c r="I185" s="1"/>
      <c r="J185" s="1">
        <f t="shared" si="2"/>
        <v>0</v>
      </c>
      <c r="K185" s="1"/>
    </row>
    <row r="186" spans="1:11" ht="19.5" customHeight="1" x14ac:dyDescent="0.3">
      <c r="A186" s="1">
        <v>184</v>
      </c>
      <c r="B186" s="10">
        <v>46207</v>
      </c>
      <c r="C186" s="1" t="s">
        <v>41</v>
      </c>
      <c r="D186" s="1" t="s">
        <v>48</v>
      </c>
      <c r="E186" s="1">
        <v>2500</v>
      </c>
      <c r="F186" s="1"/>
      <c r="G186" s="1"/>
      <c r="H186" s="1"/>
      <c r="I186" s="1"/>
      <c r="J186" s="1">
        <f t="shared" si="2"/>
        <v>0</v>
      </c>
      <c r="K186" s="1"/>
    </row>
    <row r="187" spans="1:11" ht="19.5" customHeight="1" x14ac:dyDescent="0.3">
      <c r="A187" s="1">
        <v>185</v>
      </c>
      <c r="B187" s="10">
        <v>46208</v>
      </c>
      <c r="C187" s="1" t="s">
        <v>41</v>
      </c>
      <c r="D187" s="1" t="s">
        <v>48</v>
      </c>
      <c r="E187" s="1">
        <v>2500</v>
      </c>
      <c r="F187" s="1"/>
      <c r="G187" s="1"/>
      <c r="H187" s="1"/>
      <c r="I187" s="1"/>
      <c r="J187" s="1">
        <f t="shared" si="2"/>
        <v>0</v>
      </c>
      <c r="K187" s="1"/>
    </row>
    <row r="188" spans="1:11" ht="19.5" customHeight="1" x14ac:dyDescent="0.3">
      <c r="A188" s="1">
        <v>186</v>
      </c>
      <c r="B188" s="10">
        <v>46209</v>
      </c>
      <c r="C188" s="1" t="s">
        <v>41</v>
      </c>
      <c r="D188" s="1" t="s">
        <v>48</v>
      </c>
      <c r="E188" s="1">
        <v>2500</v>
      </c>
      <c r="F188" s="1"/>
      <c r="G188" s="1"/>
      <c r="H188" s="1"/>
      <c r="I188" s="1"/>
      <c r="J188" s="1">
        <f t="shared" si="2"/>
        <v>0</v>
      </c>
      <c r="K188" s="1"/>
    </row>
    <row r="189" spans="1:11" ht="19.5" customHeight="1" x14ac:dyDescent="0.3">
      <c r="A189" s="1">
        <v>187</v>
      </c>
      <c r="B189" s="10">
        <v>46210</v>
      </c>
      <c r="C189" s="1" t="s">
        <v>41</v>
      </c>
      <c r="D189" s="1" t="s">
        <v>48</v>
      </c>
      <c r="E189" s="1">
        <v>2500</v>
      </c>
      <c r="F189" s="1"/>
      <c r="G189" s="1"/>
      <c r="H189" s="1"/>
      <c r="I189" s="1"/>
      <c r="J189" s="1">
        <f t="shared" si="2"/>
        <v>0</v>
      </c>
      <c r="K189" s="1"/>
    </row>
    <row r="190" spans="1:11" ht="19.5" customHeight="1" x14ac:dyDescent="0.3">
      <c r="A190" s="1">
        <v>188</v>
      </c>
      <c r="B190" s="10">
        <v>46211</v>
      </c>
      <c r="C190" s="1" t="s">
        <v>41</v>
      </c>
      <c r="D190" s="1" t="s">
        <v>48</v>
      </c>
      <c r="E190" s="1">
        <v>2500</v>
      </c>
      <c r="F190" s="1"/>
      <c r="G190" s="1"/>
      <c r="H190" s="1"/>
      <c r="I190" s="1"/>
      <c r="J190" s="1">
        <f t="shared" si="2"/>
        <v>0</v>
      </c>
      <c r="K190" s="1"/>
    </row>
    <row r="191" spans="1:11" ht="19.5" customHeight="1" x14ac:dyDescent="0.3">
      <c r="A191" s="1">
        <v>189</v>
      </c>
      <c r="B191" s="10">
        <v>46212</v>
      </c>
      <c r="C191" s="1" t="s">
        <v>41</v>
      </c>
      <c r="D191" s="1" t="s">
        <v>48</v>
      </c>
      <c r="E191" s="1">
        <v>2500</v>
      </c>
      <c r="F191" s="1"/>
      <c r="G191" s="1"/>
      <c r="H191" s="1"/>
      <c r="I191" s="1"/>
      <c r="J191" s="1">
        <f t="shared" si="2"/>
        <v>0</v>
      </c>
      <c r="K191" s="1"/>
    </row>
    <row r="192" spans="1:11" ht="19.5" customHeight="1" x14ac:dyDescent="0.3">
      <c r="A192" s="1">
        <v>190</v>
      </c>
      <c r="B192" s="10">
        <v>46213</v>
      </c>
      <c r="C192" s="1" t="s">
        <v>41</v>
      </c>
      <c r="D192" s="1" t="s">
        <v>48</v>
      </c>
      <c r="E192" s="1">
        <v>2500</v>
      </c>
      <c r="F192" s="1"/>
      <c r="G192" s="1"/>
      <c r="H192" s="1"/>
      <c r="I192" s="1"/>
      <c r="J192" s="1">
        <f t="shared" si="2"/>
        <v>0</v>
      </c>
      <c r="K192" s="1"/>
    </row>
    <row r="193" spans="1:11" ht="19.5" customHeight="1" x14ac:dyDescent="0.3">
      <c r="A193" s="1">
        <v>191</v>
      </c>
      <c r="B193" s="10">
        <v>46214</v>
      </c>
      <c r="C193" s="1" t="s">
        <v>41</v>
      </c>
      <c r="D193" s="1" t="s">
        <v>48</v>
      </c>
      <c r="E193" s="1">
        <v>2500</v>
      </c>
      <c r="F193" s="1"/>
      <c r="G193" s="1"/>
      <c r="H193" s="1"/>
      <c r="I193" s="1"/>
      <c r="J193" s="1">
        <f t="shared" si="2"/>
        <v>0</v>
      </c>
      <c r="K193" s="1"/>
    </row>
    <row r="194" spans="1:11" ht="19.5" customHeight="1" x14ac:dyDescent="0.3">
      <c r="A194" s="1">
        <v>192</v>
      </c>
      <c r="B194" s="10">
        <v>46215</v>
      </c>
      <c r="C194" s="1" t="s">
        <v>41</v>
      </c>
      <c r="D194" s="1" t="s">
        <v>48</v>
      </c>
      <c r="E194" s="1">
        <v>2500</v>
      </c>
      <c r="F194" s="1"/>
      <c r="G194" s="1"/>
      <c r="H194" s="1"/>
      <c r="I194" s="1"/>
      <c r="J194" s="1">
        <f t="shared" si="2"/>
        <v>0</v>
      </c>
      <c r="K194" s="1"/>
    </row>
    <row r="195" spans="1:11" ht="19.5" customHeight="1" x14ac:dyDescent="0.3">
      <c r="A195" s="1">
        <v>193</v>
      </c>
      <c r="B195" s="10">
        <v>46216</v>
      </c>
      <c r="C195" s="1" t="s">
        <v>41</v>
      </c>
      <c r="D195" s="1" t="s">
        <v>48</v>
      </c>
      <c r="E195" s="1">
        <v>2500</v>
      </c>
      <c r="F195" s="1"/>
      <c r="G195" s="1"/>
      <c r="H195" s="1"/>
      <c r="I195" s="1"/>
      <c r="J195" s="1">
        <f t="shared" si="2"/>
        <v>0</v>
      </c>
      <c r="K195" s="1"/>
    </row>
    <row r="196" spans="1:11" ht="19.5" customHeight="1" x14ac:dyDescent="0.3">
      <c r="A196" s="1">
        <v>194</v>
      </c>
      <c r="B196" s="10">
        <v>46217</v>
      </c>
      <c r="C196" s="1" t="s">
        <v>41</v>
      </c>
      <c r="D196" s="1" t="s">
        <v>48</v>
      </c>
      <c r="E196" s="1">
        <v>2500</v>
      </c>
      <c r="F196" s="1"/>
      <c r="G196" s="1"/>
      <c r="H196" s="1"/>
      <c r="I196" s="1"/>
      <c r="J196" s="1">
        <f t="shared" ref="J196:J259" si="3">E196*F196-G196-H196+I196</f>
        <v>0</v>
      </c>
      <c r="K196" s="1"/>
    </row>
    <row r="197" spans="1:11" ht="19.5" customHeight="1" x14ac:dyDescent="0.3">
      <c r="A197" s="1">
        <v>195</v>
      </c>
      <c r="B197" s="10">
        <v>46218</v>
      </c>
      <c r="C197" s="1" t="s">
        <v>41</v>
      </c>
      <c r="D197" s="1" t="s">
        <v>48</v>
      </c>
      <c r="E197" s="1">
        <v>2500</v>
      </c>
      <c r="F197" s="1"/>
      <c r="G197" s="1"/>
      <c r="H197" s="1"/>
      <c r="I197" s="1"/>
      <c r="J197" s="1">
        <f t="shared" si="3"/>
        <v>0</v>
      </c>
      <c r="K197" s="1"/>
    </row>
    <row r="198" spans="1:11" ht="19.5" customHeight="1" x14ac:dyDescent="0.3">
      <c r="A198" s="1">
        <v>196</v>
      </c>
      <c r="B198" s="10">
        <v>46219</v>
      </c>
      <c r="C198" s="1" t="s">
        <v>41</v>
      </c>
      <c r="D198" s="1" t="s">
        <v>48</v>
      </c>
      <c r="E198" s="1">
        <v>2500</v>
      </c>
      <c r="F198" s="1"/>
      <c r="G198" s="1"/>
      <c r="H198" s="1"/>
      <c r="I198" s="1"/>
      <c r="J198" s="1">
        <f t="shared" si="3"/>
        <v>0</v>
      </c>
      <c r="K198" s="1"/>
    </row>
    <row r="199" spans="1:11" ht="19.5" customHeight="1" x14ac:dyDescent="0.3">
      <c r="A199" s="1">
        <v>197</v>
      </c>
      <c r="B199" s="10">
        <v>46220</v>
      </c>
      <c r="C199" s="1" t="s">
        <v>41</v>
      </c>
      <c r="D199" s="1" t="s">
        <v>48</v>
      </c>
      <c r="E199" s="1">
        <v>2500</v>
      </c>
      <c r="F199" s="1"/>
      <c r="G199" s="1"/>
      <c r="H199" s="1"/>
      <c r="I199" s="1"/>
      <c r="J199" s="1">
        <f t="shared" si="3"/>
        <v>0</v>
      </c>
      <c r="K199" s="1"/>
    </row>
    <row r="200" spans="1:11" ht="19.5" customHeight="1" x14ac:dyDescent="0.3">
      <c r="A200" s="1">
        <v>198</v>
      </c>
      <c r="B200" s="10">
        <v>46221</v>
      </c>
      <c r="C200" s="1" t="s">
        <v>41</v>
      </c>
      <c r="D200" s="1" t="s">
        <v>48</v>
      </c>
      <c r="E200" s="1">
        <v>2500</v>
      </c>
      <c r="F200" s="1"/>
      <c r="G200" s="1"/>
      <c r="H200" s="1"/>
      <c r="I200" s="1"/>
      <c r="J200" s="1">
        <f t="shared" si="3"/>
        <v>0</v>
      </c>
      <c r="K200" s="1"/>
    </row>
    <row r="201" spans="1:11" ht="19.5" customHeight="1" x14ac:dyDescent="0.3">
      <c r="A201" s="1">
        <v>199</v>
      </c>
      <c r="B201" s="10">
        <v>46222</v>
      </c>
      <c r="C201" s="1" t="s">
        <v>41</v>
      </c>
      <c r="D201" s="1" t="s">
        <v>48</v>
      </c>
      <c r="E201" s="1">
        <v>2500</v>
      </c>
      <c r="F201" s="1"/>
      <c r="G201" s="1"/>
      <c r="H201" s="1"/>
      <c r="I201" s="1"/>
      <c r="J201" s="1">
        <f t="shared" si="3"/>
        <v>0</v>
      </c>
      <c r="K201" s="1"/>
    </row>
    <row r="202" spans="1:11" ht="19.5" customHeight="1" x14ac:dyDescent="0.3">
      <c r="A202" s="1">
        <v>200</v>
      </c>
      <c r="B202" s="10">
        <v>46223</v>
      </c>
      <c r="C202" s="1" t="s">
        <v>41</v>
      </c>
      <c r="D202" s="1" t="s">
        <v>48</v>
      </c>
      <c r="E202" s="1">
        <v>2500</v>
      </c>
      <c r="F202" s="1"/>
      <c r="G202" s="1"/>
      <c r="H202" s="1"/>
      <c r="I202" s="1"/>
      <c r="J202" s="1">
        <f t="shared" si="3"/>
        <v>0</v>
      </c>
      <c r="K202" s="1"/>
    </row>
    <row r="203" spans="1:11" ht="19.5" customHeight="1" x14ac:dyDescent="0.3">
      <c r="A203" s="1">
        <v>201</v>
      </c>
      <c r="B203" s="10">
        <v>46224</v>
      </c>
      <c r="C203" s="1" t="s">
        <v>41</v>
      </c>
      <c r="D203" s="1" t="s">
        <v>48</v>
      </c>
      <c r="E203" s="1">
        <v>2500</v>
      </c>
      <c r="F203" s="1"/>
      <c r="G203" s="1"/>
      <c r="H203" s="1"/>
      <c r="I203" s="1"/>
      <c r="J203" s="1">
        <f t="shared" si="3"/>
        <v>0</v>
      </c>
      <c r="K203" s="1"/>
    </row>
    <row r="204" spans="1:11" ht="19.5" customHeight="1" x14ac:dyDescent="0.3">
      <c r="A204" s="1">
        <v>202</v>
      </c>
      <c r="B204" s="10">
        <v>46225</v>
      </c>
      <c r="C204" s="1" t="s">
        <v>41</v>
      </c>
      <c r="D204" s="1" t="s">
        <v>48</v>
      </c>
      <c r="E204" s="1">
        <v>2500</v>
      </c>
      <c r="F204" s="1"/>
      <c r="G204" s="1"/>
      <c r="H204" s="1"/>
      <c r="I204" s="1"/>
      <c r="J204" s="1">
        <f t="shared" si="3"/>
        <v>0</v>
      </c>
      <c r="K204" s="1"/>
    </row>
    <row r="205" spans="1:11" ht="19.5" customHeight="1" x14ac:dyDescent="0.3">
      <c r="A205" s="1">
        <v>203</v>
      </c>
      <c r="B205" s="10">
        <v>46226</v>
      </c>
      <c r="C205" s="1" t="s">
        <v>41</v>
      </c>
      <c r="D205" s="1" t="s">
        <v>48</v>
      </c>
      <c r="E205" s="1">
        <v>2500</v>
      </c>
      <c r="F205" s="1"/>
      <c r="G205" s="1"/>
      <c r="H205" s="1"/>
      <c r="I205" s="1"/>
      <c r="J205" s="1">
        <f t="shared" si="3"/>
        <v>0</v>
      </c>
      <c r="K205" s="1"/>
    </row>
    <row r="206" spans="1:11" ht="19.5" customHeight="1" x14ac:dyDescent="0.3">
      <c r="A206" s="1">
        <v>204</v>
      </c>
      <c r="B206" s="10">
        <v>46227</v>
      </c>
      <c r="C206" s="1" t="s">
        <v>41</v>
      </c>
      <c r="D206" s="1" t="s">
        <v>48</v>
      </c>
      <c r="E206" s="1">
        <v>2500</v>
      </c>
      <c r="F206" s="1"/>
      <c r="G206" s="1"/>
      <c r="H206" s="1"/>
      <c r="I206" s="1"/>
      <c r="J206" s="1">
        <f t="shared" si="3"/>
        <v>0</v>
      </c>
      <c r="K206" s="1"/>
    </row>
    <row r="207" spans="1:11" ht="19.5" customHeight="1" x14ac:dyDescent="0.3">
      <c r="A207" s="1">
        <v>205</v>
      </c>
      <c r="B207" s="10">
        <v>46228</v>
      </c>
      <c r="C207" s="1" t="s">
        <v>41</v>
      </c>
      <c r="D207" s="1" t="s">
        <v>48</v>
      </c>
      <c r="E207" s="1">
        <v>2500</v>
      </c>
      <c r="F207" s="1"/>
      <c r="G207" s="1"/>
      <c r="H207" s="1"/>
      <c r="I207" s="1"/>
      <c r="J207" s="1">
        <f t="shared" si="3"/>
        <v>0</v>
      </c>
      <c r="K207" s="1"/>
    </row>
    <row r="208" spans="1:11" ht="19.5" customHeight="1" x14ac:dyDescent="0.3">
      <c r="A208" s="1">
        <v>206</v>
      </c>
      <c r="B208" s="10">
        <v>46229</v>
      </c>
      <c r="C208" s="1" t="s">
        <v>41</v>
      </c>
      <c r="D208" s="1" t="s">
        <v>48</v>
      </c>
      <c r="E208" s="1">
        <v>2500</v>
      </c>
      <c r="F208" s="1"/>
      <c r="G208" s="1"/>
      <c r="H208" s="1"/>
      <c r="I208" s="1"/>
      <c r="J208" s="1">
        <f t="shared" si="3"/>
        <v>0</v>
      </c>
      <c r="K208" s="1"/>
    </row>
    <row r="209" spans="1:11" ht="19.5" customHeight="1" x14ac:dyDescent="0.3">
      <c r="A209" s="1">
        <v>207</v>
      </c>
      <c r="B209" s="10">
        <v>46230</v>
      </c>
      <c r="C209" s="1" t="s">
        <v>41</v>
      </c>
      <c r="D209" s="1" t="s">
        <v>48</v>
      </c>
      <c r="E209" s="1">
        <v>2500</v>
      </c>
      <c r="F209" s="1"/>
      <c r="G209" s="1"/>
      <c r="H209" s="1"/>
      <c r="I209" s="1"/>
      <c r="J209" s="1">
        <f t="shared" si="3"/>
        <v>0</v>
      </c>
      <c r="K209" s="1"/>
    </row>
    <row r="210" spans="1:11" ht="19.5" customHeight="1" x14ac:dyDescent="0.3">
      <c r="A210" s="1">
        <v>208</v>
      </c>
      <c r="B210" s="10">
        <v>46231</v>
      </c>
      <c r="C210" s="1" t="s">
        <v>41</v>
      </c>
      <c r="D210" s="1" t="s">
        <v>48</v>
      </c>
      <c r="E210" s="1">
        <v>2500</v>
      </c>
      <c r="F210" s="1"/>
      <c r="G210" s="1"/>
      <c r="H210" s="1"/>
      <c r="I210" s="1"/>
      <c r="J210" s="1">
        <f t="shared" si="3"/>
        <v>0</v>
      </c>
      <c r="K210" s="1"/>
    </row>
    <row r="211" spans="1:11" ht="19.5" customHeight="1" x14ac:dyDescent="0.3">
      <c r="A211" s="1">
        <v>209</v>
      </c>
      <c r="B211" s="10">
        <v>46232</v>
      </c>
      <c r="C211" s="1" t="s">
        <v>41</v>
      </c>
      <c r="D211" s="1" t="s">
        <v>48</v>
      </c>
      <c r="E211" s="1">
        <v>2500</v>
      </c>
      <c r="F211" s="1"/>
      <c r="G211" s="1"/>
      <c r="H211" s="1"/>
      <c r="I211" s="1"/>
      <c r="J211" s="1">
        <f t="shared" si="3"/>
        <v>0</v>
      </c>
      <c r="K211" s="1"/>
    </row>
    <row r="212" spans="1:11" ht="19.5" customHeight="1" x14ac:dyDescent="0.3">
      <c r="A212" s="1">
        <v>210</v>
      </c>
      <c r="B212" s="10">
        <v>46233</v>
      </c>
      <c r="C212" s="1" t="s">
        <v>41</v>
      </c>
      <c r="D212" s="1" t="s">
        <v>48</v>
      </c>
      <c r="E212" s="1">
        <v>2500</v>
      </c>
      <c r="F212" s="1"/>
      <c r="G212" s="1"/>
      <c r="H212" s="1"/>
      <c r="I212" s="1"/>
      <c r="J212" s="1">
        <f t="shared" si="3"/>
        <v>0</v>
      </c>
      <c r="K212" s="1"/>
    </row>
    <row r="213" spans="1:11" ht="19.5" customHeight="1" x14ac:dyDescent="0.3">
      <c r="A213" s="1">
        <v>211</v>
      </c>
      <c r="B213" s="10">
        <v>46234</v>
      </c>
      <c r="C213" s="1" t="s">
        <v>41</v>
      </c>
      <c r="D213" s="1" t="s">
        <v>48</v>
      </c>
      <c r="E213" s="1">
        <v>2500</v>
      </c>
      <c r="F213" s="1"/>
      <c r="G213" s="1"/>
      <c r="H213" s="1"/>
      <c r="I213" s="1"/>
      <c r="J213" s="1">
        <f t="shared" si="3"/>
        <v>0</v>
      </c>
      <c r="K213" s="1"/>
    </row>
    <row r="214" spans="1:11" ht="19.5" customHeight="1" x14ac:dyDescent="0.3">
      <c r="A214" s="1">
        <v>212</v>
      </c>
      <c r="B214" s="10">
        <v>46235</v>
      </c>
      <c r="C214" s="1" t="s">
        <v>41</v>
      </c>
      <c r="D214" s="1" t="s">
        <v>48</v>
      </c>
      <c r="E214" s="1">
        <v>2500</v>
      </c>
      <c r="F214" s="1"/>
      <c r="G214" s="1"/>
      <c r="H214" s="1"/>
      <c r="I214" s="1"/>
      <c r="J214" s="1">
        <f t="shared" si="3"/>
        <v>0</v>
      </c>
      <c r="K214" s="1"/>
    </row>
    <row r="215" spans="1:11" ht="19.5" customHeight="1" x14ac:dyDescent="0.3">
      <c r="A215" s="1">
        <v>213</v>
      </c>
      <c r="B215" s="10">
        <v>46236</v>
      </c>
      <c r="C215" s="1" t="s">
        <v>41</v>
      </c>
      <c r="D215" s="1" t="s">
        <v>48</v>
      </c>
      <c r="E215" s="1">
        <v>2500</v>
      </c>
      <c r="F215" s="1"/>
      <c r="G215" s="1"/>
      <c r="H215" s="1"/>
      <c r="I215" s="1"/>
      <c r="J215" s="1">
        <f t="shared" si="3"/>
        <v>0</v>
      </c>
      <c r="K215" s="1"/>
    </row>
    <row r="216" spans="1:11" ht="19.5" customHeight="1" x14ac:dyDescent="0.3">
      <c r="A216" s="1">
        <v>214</v>
      </c>
      <c r="B216" s="10">
        <v>46237</v>
      </c>
      <c r="C216" s="1" t="s">
        <v>41</v>
      </c>
      <c r="D216" s="1" t="s">
        <v>48</v>
      </c>
      <c r="E216" s="1">
        <v>2500</v>
      </c>
      <c r="F216" s="1"/>
      <c r="G216" s="1"/>
      <c r="H216" s="1"/>
      <c r="I216" s="1"/>
      <c r="J216" s="1">
        <f t="shared" si="3"/>
        <v>0</v>
      </c>
      <c r="K216" s="1"/>
    </row>
    <row r="217" spans="1:11" ht="19.5" customHeight="1" x14ac:dyDescent="0.3">
      <c r="A217" s="1">
        <v>215</v>
      </c>
      <c r="B217" s="10">
        <v>46238</v>
      </c>
      <c r="C217" s="1" t="s">
        <v>41</v>
      </c>
      <c r="D217" s="1" t="s">
        <v>48</v>
      </c>
      <c r="E217" s="1">
        <v>2500</v>
      </c>
      <c r="F217" s="1"/>
      <c r="G217" s="1"/>
      <c r="H217" s="1"/>
      <c r="I217" s="1"/>
      <c r="J217" s="1">
        <f t="shared" si="3"/>
        <v>0</v>
      </c>
      <c r="K217" s="1"/>
    </row>
    <row r="218" spans="1:11" ht="19.5" customHeight="1" x14ac:dyDescent="0.3">
      <c r="A218" s="1">
        <v>216</v>
      </c>
      <c r="B218" s="10">
        <v>46239</v>
      </c>
      <c r="C218" s="1" t="s">
        <v>41</v>
      </c>
      <c r="D218" s="1" t="s">
        <v>48</v>
      </c>
      <c r="E218" s="1">
        <v>2500</v>
      </c>
      <c r="F218" s="1"/>
      <c r="G218" s="1"/>
      <c r="H218" s="1"/>
      <c r="I218" s="1"/>
      <c r="J218" s="1">
        <f t="shared" si="3"/>
        <v>0</v>
      </c>
      <c r="K218" s="1"/>
    </row>
    <row r="219" spans="1:11" ht="19.5" customHeight="1" x14ac:dyDescent="0.3">
      <c r="A219" s="1">
        <v>217</v>
      </c>
      <c r="B219" s="10">
        <v>46240</v>
      </c>
      <c r="C219" s="1" t="s">
        <v>41</v>
      </c>
      <c r="D219" s="1" t="s">
        <v>48</v>
      </c>
      <c r="E219" s="1">
        <v>2500</v>
      </c>
      <c r="F219" s="1"/>
      <c r="G219" s="1"/>
      <c r="H219" s="1"/>
      <c r="I219" s="1"/>
      <c r="J219" s="1">
        <f t="shared" si="3"/>
        <v>0</v>
      </c>
      <c r="K219" s="1"/>
    </row>
    <row r="220" spans="1:11" ht="19.5" customHeight="1" x14ac:dyDescent="0.3">
      <c r="A220" s="1">
        <v>218</v>
      </c>
      <c r="B220" s="10">
        <v>46241</v>
      </c>
      <c r="C220" s="1" t="s">
        <v>41</v>
      </c>
      <c r="D220" s="1" t="s">
        <v>48</v>
      </c>
      <c r="E220" s="1">
        <v>2500</v>
      </c>
      <c r="F220" s="1"/>
      <c r="G220" s="1"/>
      <c r="H220" s="1"/>
      <c r="I220" s="1"/>
      <c r="J220" s="1">
        <f t="shared" si="3"/>
        <v>0</v>
      </c>
      <c r="K220" s="1"/>
    </row>
    <row r="221" spans="1:11" ht="19.5" customHeight="1" x14ac:dyDescent="0.3">
      <c r="A221" s="1">
        <v>219</v>
      </c>
      <c r="B221" s="10">
        <v>46242</v>
      </c>
      <c r="C221" s="1" t="s">
        <v>41</v>
      </c>
      <c r="D221" s="1" t="s">
        <v>48</v>
      </c>
      <c r="E221" s="1">
        <v>2500</v>
      </c>
      <c r="F221" s="1"/>
      <c r="G221" s="1"/>
      <c r="H221" s="1"/>
      <c r="I221" s="1"/>
      <c r="J221" s="1">
        <f t="shared" si="3"/>
        <v>0</v>
      </c>
      <c r="K221" s="1"/>
    </row>
    <row r="222" spans="1:11" ht="19.5" customHeight="1" x14ac:dyDescent="0.3">
      <c r="A222" s="1">
        <v>220</v>
      </c>
      <c r="B222" s="10">
        <v>46243</v>
      </c>
      <c r="C222" s="1" t="s">
        <v>41</v>
      </c>
      <c r="D222" s="1" t="s">
        <v>48</v>
      </c>
      <c r="E222" s="1">
        <v>2500</v>
      </c>
      <c r="F222" s="1"/>
      <c r="G222" s="1"/>
      <c r="H222" s="1"/>
      <c r="I222" s="1"/>
      <c r="J222" s="1">
        <f t="shared" si="3"/>
        <v>0</v>
      </c>
      <c r="K222" s="1"/>
    </row>
    <row r="223" spans="1:11" ht="19.5" customHeight="1" x14ac:dyDescent="0.3">
      <c r="A223" s="1">
        <v>221</v>
      </c>
      <c r="B223" s="10">
        <v>46244</v>
      </c>
      <c r="C223" s="1" t="s">
        <v>41</v>
      </c>
      <c r="D223" s="1" t="s">
        <v>48</v>
      </c>
      <c r="E223" s="1">
        <v>2500</v>
      </c>
      <c r="F223" s="1"/>
      <c r="G223" s="1"/>
      <c r="H223" s="1"/>
      <c r="I223" s="1"/>
      <c r="J223" s="1">
        <f t="shared" si="3"/>
        <v>0</v>
      </c>
      <c r="K223" s="1"/>
    </row>
    <row r="224" spans="1:11" ht="19.5" customHeight="1" x14ac:dyDescent="0.3">
      <c r="A224" s="1">
        <v>222</v>
      </c>
      <c r="B224" s="10">
        <v>46245</v>
      </c>
      <c r="C224" s="1" t="s">
        <v>41</v>
      </c>
      <c r="D224" s="1" t="s">
        <v>48</v>
      </c>
      <c r="E224" s="1">
        <v>2500</v>
      </c>
      <c r="F224" s="1"/>
      <c r="G224" s="1"/>
      <c r="H224" s="1"/>
      <c r="I224" s="1"/>
      <c r="J224" s="1">
        <f t="shared" si="3"/>
        <v>0</v>
      </c>
      <c r="K224" s="1"/>
    </row>
    <row r="225" spans="1:11" ht="19.5" customHeight="1" x14ac:dyDescent="0.3">
      <c r="A225" s="1">
        <v>223</v>
      </c>
      <c r="B225" s="10">
        <v>46246</v>
      </c>
      <c r="C225" s="1" t="s">
        <v>41</v>
      </c>
      <c r="D225" s="1" t="s">
        <v>48</v>
      </c>
      <c r="E225" s="1">
        <v>2500</v>
      </c>
      <c r="F225" s="1"/>
      <c r="G225" s="1"/>
      <c r="H225" s="1"/>
      <c r="I225" s="1"/>
      <c r="J225" s="1">
        <f t="shared" si="3"/>
        <v>0</v>
      </c>
      <c r="K225" s="1"/>
    </row>
    <row r="226" spans="1:11" ht="19.5" customHeight="1" x14ac:dyDescent="0.3">
      <c r="A226" s="1">
        <v>224</v>
      </c>
      <c r="B226" s="10">
        <v>46247</v>
      </c>
      <c r="C226" s="1" t="s">
        <v>41</v>
      </c>
      <c r="D226" s="1" t="s">
        <v>48</v>
      </c>
      <c r="E226" s="1">
        <v>2500</v>
      </c>
      <c r="F226" s="1"/>
      <c r="G226" s="1"/>
      <c r="H226" s="1"/>
      <c r="I226" s="1"/>
      <c r="J226" s="1">
        <f t="shared" si="3"/>
        <v>0</v>
      </c>
      <c r="K226" s="1"/>
    </row>
    <row r="227" spans="1:11" ht="19.5" customHeight="1" x14ac:dyDescent="0.3">
      <c r="A227" s="1">
        <v>225</v>
      </c>
      <c r="B227" s="10">
        <v>46248</v>
      </c>
      <c r="C227" s="1" t="s">
        <v>41</v>
      </c>
      <c r="D227" s="1" t="s">
        <v>48</v>
      </c>
      <c r="E227" s="1">
        <v>2500</v>
      </c>
      <c r="F227" s="1"/>
      <c r="G227" s="1"/>
      <c r="H227" s="1"/>
      <c r="I227" s="1"/>
      <c r="J227" s="1">
        <f t="shared" si="3"/>
        <v>0</v>
      </c>
      <c r="K227" s="1"/>
    </row>
    <row r="228" spans="1:11" ht="19.5" customHeight="1" x14ac:dyDescent="0.3">
      <c r="A228" s="1">
        <v>226</v>
      </c>
      <c r="B228" s="10">
        <v>46249</v>
      </c>
      <c r="C228" s="1" t="s">
        <v>41</v>
      </c>
      <c r="D228" s="1" t="s">
        <v>48</v>
      </c>
      <c r="E228" s="1">
        <v>2500</v>
      </c>
      <c r="F228" s="1"/>
      <c r="G228" s="1"/>
      <c r="H228" s="1"/>
      <c r="I228" s="1"/>
      <c r="J228" s="1">
        <f t="shared" si="3"/>
        <v>0</v>
      </c>
      <c r="K228" s="1"/>
    </row>
    <row r="229" spans="1:11" ht="19.5" customHeight="1" x14ac:dyDescent="0.3">
      <c r="A229" s="1">
        <v>227</v>
      </c>
      <c r="B229" s="10">
        <v>46250</v>
      </c>
      <c r="C229" s="1" t="s">
        <v>41</v>
      </c>
      <c r="D229" s="1" t="s">
        <v>48</v>
      </c>
      <c r="E229" s="1">
        <v>2500</v>
      </c>
      <c r="F229" s="1"/>
      <c r="G229" s="1"/>
      <c r="H229" s="1"/>
      <c r="I229" s="1"/>
      <c r="J229" s="1">
        <f t="shared" si="3"/>
        <v>0</v>
      </c>
      <c r="K229" s="1"/>
    </row>
    <row r="230" spans="1:11" ht="19.5" customHeight="1" x14ac:dyDescent="0.3">
      <c r="A230" s="1">
        <v>228</v>
      </c>
      <c r="B230" s="10">
        <v>46251</v>
      </c>
      <c r="C230" s="1" t="s">
        <v>41</v>
      </c>
      <c r="D230" s="1" t="s">
        <v>48</v>
      </c>
      <c r="E230" s="1">
        <v>2500</v>
      </c>
      <c r="F230" s="1"/>
      <c r="G230" s="1"/>
      <c r="H230" s="1"/>
      <c r="I230" s="1"/>
      <c r="J230" s="1">
        <f t="shared" si="3"/>
        <v>0</v>
      </c>
      <c r="K230" s="1"/>
    </row>
    <row r="231" spans="1:11" ht="19.5" customHeight="1" x14ac:dyDescent="0.3">
      <c r="A231" s="1">
        <v>229</v>
      </c>
      <c r="B231" s="10">
        <v>46252</v>
      </c>
      <c r="C231" s="1" t="s">
        <v>41</v>
      </c>
      <c r="D231" s="1" t="s">
        <v>48</v>
      </c>
      <c r="E231" s="1">
        <v>2500</v>
      </c>
      <c r="F231" s="1"/>
      <c r="G231" s="1"/>
      <c r="H231" s="1"/>
      <c r="I231" s="1"/>
      <c r="J231" s="1">
        <f t="shared" si="3"/>
        <v>0</v>
      </c>
      <c r="K231" s="1"/>
    </row>
    <row r="232" spans="1:11" ht="19.5" customHeight="1" x14ac:dyDescent="0.3">
      <c r="A232" s="1">
        <v>230</v>
      </c>
      <c r="B232" s="10">
        <v>46253</v>
      </c>
      <c r="C232" s="1" t="s">
        <v>41</v>
      </c>
      <c r="D232" s="1" t="s">
        <v>48</v>
      </c>
      <c r="E232" s="1">
        <v>2500</v>
      </c>
      <c r="F232" s="1"/>
      <c r="G232" s="1"/>
      <c r="H232" s="1"/>
      <c r="I232" s="1"/>
      <c r="J232" s="1">
        <f t="shared" si="3"/>
        <v>0</v>
      </c>
      <c r="K232" s="1"/>
    </row>
    <row r="233" spans="1:11" ht="19.5" customHeight="1" x14ac:dyDescent="0.3">
      <c r="A233" s="1">
        <v>231</v>
      </c>
      <c r="B233" s="10">
        <v>46254</v>
      </c>
      <c r="C233" s="1" t="s">
        <v>41</v>
      </c>
      <c r="D233" s="1" t="s">
        <v>48</v>
      </c>
      <c r="E233" s="1">
        <v>2500</v>
      </c>
      <c r="F233" s="1"/>
      <c r="G233" s="1"/>
      <c r="H233" s="1"/>
      <c r="I233" s="1"/>
      <c r="J233" s="1">
        <f t="shared" si="3"/>
        <v>0</v>
      </c>
      <c r="K233" s="1"/>
    </row>
    <row r="234" spans="1:11" ht="19.5" customHeight="1" x14ac:dyDescent="0.3">
      <c r="A234" s="1">
        <v>232</v>
      </c>
      <c r="B234" s="10">
        <v>46255</v>
      </c>
      <c r="C234" s="1" t="s">
        <v>41</v>
      </c>
      <c r="D234" s="1" t="s">
        <v>48</v>
      </c>
      <c r="E234" s="1">
        <v>2500</v>
      </c>
      <c r="F234" s="1"/>
      <c r="G234" s="1"/>
      <c r="H234" s="1"/>
      <c r="I234" s="1"/>
      <c r="J234" s="1">
        <f t="shared" si="3"/>
        <v>0</v>
      </c>
      <c r="K234" s="1"/>
    </row>
    <row r="235" spans="1:11" ht="19.5" customHeight="1" x14ac:dyDescent="0.3">
      <c r="A235" s="1">
        <v>233</v>
      </c>
      <c r="B235" s="10">
        <v>46256</v>
      </c>
      <c r="C235" s="1" t="s">
        <v>41</v>
      </c>
      <c r="D235" s="1" t="s">
        <v>48</v>
      </c>
      <c r="E235" s="1">
        <v>2500</v>
      </c>
      <c r="F235" s="1"/>
      <c r="G235" s="1"/>
      <c r="H235" s="1"/>
      <c r="I235" s="1"/>
      <c r="J235" s="1">
        <f t="shared" si="3"/>
        <v>0</v>
      </c>
      <c r="K235" s="1"/>
    </row>
    <row r="236" spans="1:11" ht="19.5" customHeight="1" x14ac:dyDescent="0.3">
      <c r="A236" s="1">
        <v>234</v>
      </c>
      <c r="B236" s="10">
        <v>46257</v>
      </c>
      <c r="C236" s="1" t="s">
        <v>41</v>
      </c>
      <c r="D236" s="1" t="s">
        <v>48</v>
      </c>
      <c r="E236" s="1">
        <v>2500</v>
      </c>
      <c r="F236" s="1"/>
      <c r="G236" s="1"/>
      <c r="H236" s="1"/>
      <c r="I236" s="1"/>
      <c r="J236" s="1">
        <f t="shared" si="3"/>
        <v>0</v>
      </c>
      <c r="K236" s="1"/>
    </row>
    <row r="237" spans="1:11" ht="19.5" customHeight="1" x14ac:dyDescent="0.3">
      <c r="A237" s="1">
        <v>235</v>
      </c>
      <c r="B237" s="10">
        <v>46258</v>
      </c>
      <c r="C237" s="1" t="s">
        <v>41</v>
      </c>
      <c r="D237" s="1" t="s">
        <v>48</v>
      </c>
      <c r="E237" s="1">
        <v>2500</v>
      </c>
      <c r="F237" s="1"/>
      <c r="G237" s="1"/>
      <c r="H237" s="1"/>
      <c r="I237" s="1"/>
      <c r="J237" s="1">
        <f t="shared" si="3"/>
        <v>0</v>
      </c>
      <c r="K237" s="1"/>
    </row>
    <row r="238" spans="1:11" ht="19.5" customHeight="1" x14ac:dyDescent="0.3">
      <c r="A238" s="1">
        <v>236</v>
      </c>
      <c r="B238" s="10">
        <v>46259</v>
      </c>
      <c r="C238" s="1" t="s">
        <v>41</v>
      </c>
      <c r="D238" s="1" t="s">
        <v>48</v>
      </c>
      <c r="E238" s="1">
        <v>2500</v>
      </c>
      <c r="F238" s="1"/>
      <c r="G238" s="1"/>
      <c r="H238" s="1"/>
      <c r="I238" s="1"/>
      <c r="J238" s="1">
        <f t="shared" si="3"/>
        <v>0</v>
      </c>
      <c r="K238" s="1"/>
    </row>
    <row r="239" spans="1:11" ht="19.5" customHeight="1" x14ac:dyDescent="0.3">
      <c r="A239" s="1">
        <v>237</v>
      </c>
      <c r="B239" s="10">
        <v>46260</v>
      </c>
      <c r="C239" s="1" t="s">
        <v>41</v>
      </c>
      <c r="D239" s="1" t="s">
        <v>48</v>
      </c>
      <c r="E239" s="1">
        <v>2500</v>
      </c>
      <c r="F239" s="1"/>
      <c r="G239" s="1"/>
      <c r="H239" s="1"/>
      <c r="I239" s="1"/>
      <c r="J239" s="1">
        <f t="shared" si="3"/>
        <v>0</v>
      </c>
      <c r="K239" s="1"/>
    </row>
    <row r="240" spans="1:11" ht="19.5" customHeight="1" x14ac:dyDescent="0.3">
      <c r="A240" s="1">
        <v>238</v>
      </c>
      <c r="B240" s="10">
        <v>46261</v>
      </c>
      <c r="C240" s="1" t="s">
        <v>41</v>
      </c>
      <c r="D240" s="1" t="s">
        <v>48</v>
      </c>
      <c r="E240" s="1">
        <v>2500</v>
      </c>
      <c r="F240" s="1"/>
      <c r="G240" s="1"/>
      <c r="H240" s="1"/>
      <c r="I240" s="1"/>
      <c r="J240" s="1">
        <f t="shared" si="3"/>
        <v>0</v>
      </c>
      <c r="K240" s="1"/>
    </row>
    <row r="241" spans="1:11" ht="19.5" customHeight="1" x14ac:dyDescent="0.3">
      <c r="A241" s="1">
        <v>239</v>
      </c>
      <c r="B241" s="10">
        <v>46262</v>
      </c>
      <c r="C241" s="1" t="s">
        <v>41</v>
      </c>
      <c r="D241" s="1" t="s">
        <v>48</v>
      </c>
      <c r="E241" s="1">
        <v>2500</v>
      </c>
      <c r="F241" s="1"/>
      <c r="G241" s="1"/>
      <c r="H241" s="1"/>
      <c r="I241" s="1"/>
      <c r="J241" s="1">
        <f t="shared" si="3"/>
        <v>0</v>
      </c>
      <c r="K241" s="1"/>
    </row>
    <row r="242" spans="1:11" ht="19.5" customHeight="1" x14ac:dyDescent="0.3">
      <c r="A242" s="1">
        <v>240</v>
      </c>
      <c r="B242" s="10">
        <v>46263</v>
      </c>
      <c r="C242" s="1" t="s">
        <v>41</v>
      </c>
      <c r="D242" s="1" t="s">
        <v>48</v>
      </c>
      <c r="E242" s="1">
        <v>2500</v>
      </c>
      <c r="F242" s="1"/>
      <c r="G242" s="1"/>
      <c r="H242" s="1"/>
      <c r="I242" s="1"/>
      <c r="J242" s="1">
        <f t="shared" si="3"/>
        <v>0</v>
      </c>
      <c r="K242" s="1"/>
    </row>
    <row r="243" spans="1:11" ht="19.5" customHeight="1" x14ac:dyDescent="0.3">
      <c r="A243" s="1">
        <v>241</v>
      </c>
      <c r="B243" s="10">
        <v>46264</v>
      </c>
      <c r="C243" s="1" t="s">
        <v>41</v>
      </c>
      <c r="D243" s="1" t="s">
        <v>48</v>
      </c>
      <c r="E243" s="1">
        <v>2500</v>
      </c>
      <c r="F243" s="1"/>
      <c r="G243" s="1"/>
      <c r="H243" s="1"/>
      <c r="I243" s="1"/>
      <c r="J243" s="1">
        <f t="shared" si="3"/>
        <v>0</v>
      </c>
      <c r="K243" s="1"/>
    </row>
    <row r="244" spans="1:11" ht="19.5" customHeight="1" x14ac:dyDescent="0.3">
      <c r="A244" s="1">
        <v>242</v>
      </c>
      <c r="B244" s="10">
        <v>46265</v>
      </c>
      <c r="C244" s="1" t="s">
        <v>41</v>
      </c>
      <c r="D244" s="1" t="s">
        <v>48</v>
      </c>
      <c r="E244" s="1">
        <v>2500</v>
      </c>
      <c r="F244" s="1"/>
      <c r="G244" s="1"/>
      <c r="H244" s="1"/>
      <c r="I244" s="1"/>
      <c r="J244" s="1">
        <f t="shared" si="3"/>
        <v>0</v>
      </c>
      <c r="K244" s="1"/>
    </row>
    <row r="245" spans="1:11" ht="19.5" customHeight="1" x14ac:dyDescent="0.3">
      <c r="A245" s="1">
        <v>243</v>
      </c>
      <c r="B245" s="10">
        <v>46266</v>
      </c>
      <c r="C245" s="1" t="s">
        <v>41</v>
      </c>
      <c r="D245" s="1" t="s">
        <v>48</v>
      </c>
      <c r="E245" s="1">
        <v>2500</v>
      </c>
      <c r="F245" s="1"/>
      <c r="G245" s="1"/>
      <c r="H245" s="1"/>
      <c r="I245" s="1"/>
      <c r="J245" s="1">
        <f t="shared" si="3"/>
        <v>0</v>
      </c>
      <c r="K245" s="1"/>
    </row>
    <row r="246" spans="1:11" ht="19.5" customHeight="1" x14ac:dyDescent="0.3">
      <c r="A246" s="1">
        <v>244</v>
      </c>
      <c r="B246" s="10">
        <v>46267</v>
      </c>
      <c r="C246" s="1" t="s">
        <v>41</v>
      </c>
      <c r="D246" s="1" t="s">
        <v>48</v>
      </c>
      <c r="E246" s="1">
        <v>2500</v>
      </c>
      <c r="F246" s="1"/>
      <c r="G246" s="1"/>
      <c r="H246" s="1"/>
      <c r="I246" s="1"/>
      <c r="J246" s="1">
        <f t="shared" si="3"/>
        <v>0</v>
      </c>
      <c r="K246" s="1"/>
    </row>
    <row r="247" spans="1:11" ht="19.5" customHeight="1" x14ac:dyDescent="0.3">
      <c r="A247" s="1">
        <v>245</v>
      </c>
      <c r="B247" s="10">
        <v>46268</v>
      </c>
      <c r="C247" s="1" t="s">
        <v>41</v>
      </c>
      <c r="D247" s="1" t="s">
        <v>48</v>
      </c>
      <c r="E247" s="1">
        <v>2500</v>
      </c>
      <c r="F247" s="1"/>
      <c r="G247" s="1"/>
      <c r="H247" s="1"/>
      <c r="I247" s="1"/>
      <c r="J247" s="1">
        <f t="shared" si="3"/>
        <v>0</v>
      </c>
      <c r="K247" s="1"/>
    </row>
    <row r="248" spans="1:11" ht="19.5" customHeight="1" x14ac:dyDescent="0.3">
      <c r="A248" s="1">
        <v>246</v>
      </c>
      <c r="B248" s="10">
        <v>46269</v>
      </c>
      <c r="C248" s="1" t="s">
        <v>41</v>
      </c>
      <c r="D248" s="1" t="s">
        <v>48</v>
      </c>
      <c r="E248" s="1">
        <v>2500</v>
      </c>
      <c r="F248" s="1"/>
      <c r="G248" s="1"/>
      <c r="H248" s="1"/>
      <c r="I248" s="1"/>
      <c r="J248" s="1">
        <f t="shared" si="3"/>
        <v>0</v>
      </c>
      <c r="K248" s="1"/>
    </row>
    <row r="249" spans="1:11" ht="19.5" customHeight="1" x14ac:dyDescent="0.3">
      <c r="A249" s="1">
        <v>247</v>
      </c>
      <c r="B249" s="10">
        <v>46270</v>
      </c>
      <c r="C249" s="1" t="s">
        <v>41</v>
      </c>
      <c r="D249" s="1" t="s">
        <v>48</v>
      </c>
      <c r="E249" s="1">
        <v>2500</v>
      </c>
      <c r="F249" s="1"/>
      <c r="G249" s="1"/>
      <c r="H249" s="1"/>
      <c r="I249" s="1"/>
      <c r="J249" s="1">
        <f t="shared" si="3"/>
        <v>0</v>
      </c>
      <c r="K249" s="1"/>
    </row>
    <row r="250" spans="1:11" ht="19.5" customHeight="1" x14ac:dyDescent="0.3">
      <c r="A250" s="1">
        <v>248</v>
      </c>
      <c r="B250" s="10">
        <v>46271</v>
      </c>
      <c r="C250" s="1" t="s">
        <v>41</v>
      </c>
      <c r="D250" s="1" t="s">
        <v>48</v>
      </c>
      <c r="E250" s="1">
        <v>2500</v>
      </c>
      <c r="F250" s="1"/>
      <c r="G250" s="1"/>
      <c r="H250" s="1"/>
      <c r="I250" s="1"/>
      <c r="J250" s="1">
        <f t="shared" si="3"/>
        <v>0</v>
      </c>
      <c r="K250" s="1"/>
    </row>
    <row r="251" spans="1:11" ht="19.5" customHeight="1" x14ac:dyDescent="0.3">
      <c r="A251" s="1">
        <v>249</v>
      </c>
      <c r="B251" s="10">
        <v>46272</v>
      </c>
      <c r="C251" s="1" t="s">
        <v>41</v>
      </c>
      <c r="D251" s="1" t="s">
        <v>48</v>
      </c>
      <c r="E251" s="1">
        <v>2500</v>
      </c>
      <c r="F251" s="1"/>
      <c r="G251" s="1"/>
      <c r="H251" s="1"/>
      <c r="I251" s="1"/>
      <c r="J251" s="1">
        <f t="shared" si="3"/>
        <v>0</v>
      </c>
      <c r="K251" s="1"/>
    </row>
    <row r="252" spans="1:11" ht="19.5" customHeight="1" x14ac:dyDescent="0.3">
      <c r="A252" s="1">
        <v>250</v>
      </c>
      <c r="B252" s="10">
        <v>46273</v>
      </c>
      <c r="C252" s="1" t="s">
        <v>41</v>
      </c>
      <c r="D252" s="1" t="s">
        <v>48</v>
      </c>
      <c r="E252" s="1">
        <v>2500</v>
      </c>
      <c r="F252" s="1"/>
      <c r="G252" s="1"/>
      <c r="H252" s="1"/>
      <c r="I252" s="1"/>
      <c r="J252" s="1">
        <f t="shared" si="3"/>
        <v>0</v>
      </c>
      <c r="K252" s="1"/>
    </row>
    <row r="253" spans="1:11" ht="19.5" customHeight="1" x14ac:dyDescent="0.3">
      <c r="A253" s="1">
        <v>251</v>
      </c>
      <c r="B253" s="10">
        <v>46274</v>
      </c>
      <c r="C253" s="1" t="s">
        <v>41</v>
      </c>
      <c r="D253" s="1" t="s">
        <v>48</v>
      </c>
      <c r="E253" s="1">
        <v>2500</v>
      </c>
      <c r="F253" s="1"/>
      <c r="G253" s="1"/>
      <c r="H253" s="1"/>
      <c r="I253" s="1"/>
      <c r="J253" s="1">
        <f t="shared" si="3"/>
        <v>0</v>
      </c>
      <c r="K253" s="1"/>
    </row>
    <row r="254" spans="1:11" ht="19.5" customHeight="1" x14ac:dyDescent="0.3">
      <c r="A254" s="1">
        <v>252</v>
      </c>
      <c r="B254" s="10">
        <v>46275</v>
      </c>
      <c r="C254" s="1" t="s">
        <v>41</v>
      </c>
      <c r="D254" s="1" t="s">
        <v>48</v>
      </c>
      <c r="E254" s="1">
        <v>2500</v>
      </c>
      <c r="F254" s="1"/>
      <c r="G254" s="1"/>
      <c r="H254" s="1"/>
      <c r="I254" s="1"/>
      <c r="J254" s="1">
        <f t="shared" si="3"/>
        <v>0</v>
      </c>
      <c r="K254" s="1"/>
    </row>
    <row r="255" spans="1:11" ht="19.5" customHeight="1" x14ac:dyDescent="0.3">
      <c r="A255" s="1">
        <v>253</v>
      </c>
      <c r="B255" s="10">
        <v>46276</v>
      </c>
      <c r="C255" s="1" t="s">
        <v>41</v>
      </c>
      <c r="D255" s="1" t="s">
        <v>48</v>
      </c>
      <c r="E255" s="1">
        <v>2500</v>
      </c>
      <c r="F255" s="1"/>
      <c r="G255" s="1"/>
      <c r="H255" s="1"/>
      <c r="I255" s="1"/>
      <c r="J255" s="1">
        <f t="shared" si="3"/>
        <v>0</v>
      </c>
      <c r="K255" s="1"/>
    </row>
    <row r="256" spans="1:11" ht="19.5" customHeight="1" x14ac:dyDescent="0.3">
      <c r="A256" s="1">
        <v>254</v>
      </c>
      <c r="B256" s="10">
        <v>46277</v>
      </c>
      <c r="C256" s="1" t="s">
        <v>41</v>
      </c>
      <c r="D256" s="1" t="s">
        <v>48</v>
      </c>
      <c r="E256" s="1">
        <v>2500</v>
      </c>
      <c r="F256" s="1"/>
      <c r="G256" s="1"/>
      <c r="H256" s="1"/>
      <c r="I256" s="1"/>
      <c r="J256" s="1">
        <f t="shared" si="3"/>
        <v>0</v>
      </c>
      <c r="K256" s="1"/>
    </row>
    <row r="257" spans="1:11" ht="19.5" customHeight="1" x14ac:dyDescent="0.3">
      <c r="A257" s="1">
        <v>255</v>
      </c>
      <c r="B257" s="10">
        <v>46278</v>
      </c>
      <c r="C257" s="1" t="s">
        <v>41</v>
      </c>
      <c r="D257" s="1" t="s">
        <v>48</v>
      </c>
      <c r="E257" s="1">
        <v>2500</v>
      </c>
      <c r="F257" s="1"/>
      <c r="G257" s="1"/>
      <c r="H257" s="1"/>
      <c r="I257" s="1"/>
      <c r="J257" s="1">
        <f t="shared" si="3"/>
        <v>0</v>
      </c>
      <c r="K257" s="1"/>
    </row>
    <row r="258" spans="1:11" ht="19.5" customHeight="1" x14ac:dyDescent="0.3">
      <c r="A258" s="1">
        <v>256</v>
      </c>
      <c r="B258" s="10">
        <v>46279</v>
      </c>
      <c r="C258" s="1" t="s">
        <v>41</v>
      </c>
      <c r="D258" s="1" t="s">
        <v>48</v>
      </c>
      <c r="E258" s="1">
        <v>2500</v>
      </c>
      <c r="F258" s="1"/>
      <c r="G258" s="1"/>
      <c r="H258" s="1"/>
      <c r="I258" s="1"/>
      <c r="J258" s="1">
        <f t="shared" si="3"/>
        <v>0</v>
      </c>
      <c r="K258" s="1"/>
    </row>
    <row r="259" spans="1:11" ht="19.5" customHeight="1" x14ac:dyDescent="0.3">
      <c r="A259" s="1">
        <v>257</v>
      </c>
      <c r="B259" s="10">
        <v>46280</v>
      </c>
      <c r="C259" s="1" t="s">
        <v>41</v>
      </c>
      <c r="D259" s="1" t="s">
        <v>48</v>
      </c>
      <c r="E259" s="1">
        <v>2500</v>
      </c>
      <c r="F259" s="1"/>
      <c r="G259" s="1"/>
      <c r="H259" s="1"/>
      <c r="I259" s="1"/>
      <c r="J259" s="1">
        <f t="shared" si="3"/>
        <v>0</v>
      </c>
      <c r="K259" s="1"/>
    </row>
    <row r="260" spans="1:11" ht="19.5" customHeight="1" x14ac:dyDescent="0.3">
      <c r="A260" s="1">
        <v>258</v>
      </c>
      <c r="B260" s="10">
        <v>46281</v>
      </c>
      <c r="C260" s="1" t="s">
        <v>41</v>
      </c>
      <c r="D260" s="1" t="s">
        <v>48</v>
      </c>
      <c r="E260" s="1">
        <v>2500</v>
      </c>
      <c r="F260" s="1"/>
      <c r="G260" s="1"/>
      <c r="H260" s="1"/>
      <c r="I260" s="1"/>
      <c r="J260" s="1">
        <f t="shared" ref="J260:J323" si="4">E260*F260-G260-H260+I260</f>
        <v>0</v>
      </c>
      <c r="K260" s="1"/>
    </row>
    <row r="261" spans="1:11" ht="19.5" customHeight="1" x14ac:dyDescent="0.3">
      <c r="A261" s="1">
        <v>259</v>
      </c>
      <c r="B261" s="10">
        <v>46282</v>
      </c>
      <c r="C261" s="1" t="s">
        <v>41</v>
      </c>
      <c r="D261" s="1" t="s">
        <v>48</v>
      </c>
      <c r="E261" s="1">
        <v>2500</v>
      </c>
      <c r="F261" s="1"/>
      <c r="G261" s="1"/>
      <c r="H261" s="1"/>
      <c r="I261" s="1"/>
      <c r="J261" s="1">
        <f t="shared" si="4"/>
        <v>0</v>
      </c>
      <c r="K261" s="1"/>
    </row>
    <row r="262" spans="1:11" ht="19.5" customHeight="1" x14ac:dyDescent="0.3">
      <c r="A262" s="1">
        <v>260</v>
      </c>
      <c r="B262" s="10">
        <v>46283</v>
      </c>
      <c r="C262" s="1" t="s">
        <v>41</v>
      </c>
      <c r="D262" s="1" t="s">
        <v>48</v>
      </c>
      <c r="E262" s="1">
        <v>2500</v>
      </c>
      <c r="F262" s="1"/>
      <c r="G262" s="1"/>
      <c r="H262" s="1"/>
      <c r="I262" s="1"/>
      <c r="J262" s="1">
        <f t="shared" si="4"/>
        <v>0</v>
      </c>
      <c r="K262" s="1"/>
    </row>
    <row r="263" spans="1:11" ht="19.5" customHeight="1" x14ac:dyDescent="0.3">
      <c r="A263" s="1">
        <v>261</v>
      </c>
      <c r="B263" s="10">
        <v>46284</v>
      </c>
      <c r="C263" s="1" t="s">
        <v>41</v>
      </c>
      <c r="D263" s="1" t="s">
        <v>48</v>
      </c>
      <c r="E263" s="1">
        <v>2500</v>
      </c>
      <c r="F263" s="1"/>
      <c r="G263" s="1"/>
      <c r="H263" s="1"/>
      <c r="I263" s="1"/>
      <c r="J263" s="1">
        <f t="shared" si="4"/>
        <v>0</v>
      </c>
      <c r="K263" s="1"/>
    </row>
    <row r="264" spans="1:11" ht="19.5" customHeight="1" x14ac:dyDescent="0.3">
      <c r="A264" s="1">
        <v>262</v>
      </c>
      <c r="B264" s="10">
        <v>46285</v>
      </c>
      <c r="C264" s="1" t="s">
        <v>41</v>
      </c>
      <c r="D264" s="1" t="s">
        <v>48</v>
      </c>
      <c r="E264" s="1">
        <v>2500</v>
      </c>
      <c r="F264" s="1"/>
      <c r="G264" s="1"/>
      <c r="H264" s="1"/>
      <c r="I264" s="1"/>
      <c r="J264" s="1">
        <f t="shared" si="4"/>
        <v>0</v>
      </c>
      <c r="K264" s="1"/>
    </row>
    <row r="265" spans="1:11" ht="19.5" customHeight="1" x14ac:dyDescent="0.3">
      <c r="A265" s="1">
        <v>263</v>
      </c>
      <c r="B265" s="10">
        <v>46286</v>
      </c>
      <c r="C265" s="1" t="s">
        <v>41</v>
      </c>
      <c r="D265" s="1" t="s">
        <v>48</v>
      </c>
      <c r="E265" s="1">
        <v>2500</v>
      </c>
      <c r="F265" s="1"/>
      <c r="G265" s="1"/>
      <c r="H265" s="1"/>
      <c r="I265" s="1"/>
      <c r="J265" s="1">
        <f t="shared" si="4"/>
        <v>0</v>
      </c>
      <c r="K265" s="1"/>
    </row>
    <row r="266" spans="1:11" ht="19.5" customHeight="1" x14ac:dyDescent="0.3">
      <c r="A266" s="1">
        <v>264</v>
      </c>
      <c r="B266" s="10">
        <v>46287</v>
      </c>
      <c r="C266" s="1" t="s">
        <v>41</v>
      </c>
      <c r="D266" s="1" t="s">
        <v>48</v>
      </c>
      <c r="E266" s="1">
        <v>2500</v>
      </c>
      <c r="F266" s="1"/>
      <c r="G266" s="1"/>
      <c r="H266" s="1"/>
      <c r="I266" s="1"/>
      <c r="J266" s="1">
        <f t="shared" si="4"/>
        <v>0</v>
      </c>
      <c r="K266" s="1"/>
    </row>
    <row r="267" spans="1:11" ht="19.5" customHeight="1" x14ac:dyDescent="0.3">
      <c r="A267" s="1">
        <v>265</v>
      </c>
      <c r="B267" s="10">
        <v>46288</v>
      </c>
      <c r="C267" s="1" t="s">
        <v>41</v>
      </c>
      <c r="D267" s="1" t="s">
        <v>48</v>
      </c>
      <c r="E267" s="1">
        <v>2500</v>
      </c>
      <c r="F267" s="1"/>
      <c r="G267" s="1"/>
      <c r="H267" s="1"/>
      <c r="I267" s="1"/>
      <c r="J267" s="1">
        <f t="shared" si="4"/>
        <v>0</v>
      </c>
      <c r="K267" s="1"/>
    </row>
    <row r="268" spans="1:11" ht="19.5" customHeight="1" x14ac:dyDescent="0.3">
      <c r="A268" s="1">
        <v>266</v>
      </c>
      <c r="B268" s="10">
        <v>46289</v>
      </c>
      <c r="C268" s="1" t="s">
        <v>41</v>
      </c>
      <c r="D268" s="1" t="s">
        <v>48</v>
      </c>
      <c r="E268" s="1">
        <v>2500</v>
      </c>
      <c r="F268" s="1"/>
      <c r="G268" s="1"/>
      <c r="H268" s="1"/>
      <c r="I268" s="1"/>
      <c r="J268" s="1">
        <f t="shared" si="4"/>
        <v>0</v>
      </c>
      <c r="K268" s="1"/>
    </row>
    <row r="269" spans="1:11" ht="19.5" customHeight="1" x14ac:dyDescent="0.3">
      <c r="A269" s="1">
        <v>267</v>
      </c>
      <c r="B269" s="10">
        <v>46290</v>
      </c>
      <c r="C269" s="1" t="s">
        <v>41</v>
      </c>
      <c r="D269" s="1" t="s">
        <v>48</v>
      </c>
      <c r="E269" s="1">
        <v>2500</v>
      </c>
      <c r="F269" s="1"/>
      <c r="G269" s="1"/>
      <c r="H269" s="1"/>
      <c r="I269" s="1"/>
      <c r="J269" s="1">
        <f t="shared" si="4"/>
        <v>0</v>
      </c>
      <c r="K269" s="1"/>
    </row>
    <row r="270" spans="1:11" ht="19.5" customHeight="1" x14ac:dyDescent="0.3">
      <c r="A270" s="1">
        <v>268</v>
      </c>
      <c r="B270" s="10">
        <v>46291</v>
      </c>
      <c r="C270" s="1" t="s">
        <v>41</v>
      </c>
      <c r="D270" s="1" t="s">
        <v>48</v>
      </c>
      <c r="E270" s="1">
        <v>2500</v>
      </c>
      <c r="F270" s="1"/>
      <c r="G270" s="1"/>
      <c r="H270" s="1"/>
      <c r="I270" s="1"/>
      <c r="J270" s="1">
        <f t="shared" si="4"/>
        <v>0</v>
      </c>
      <c r="K270" s="1"/>
    </row>
    <row r="271" spans="1:11" ht="19.5" customHeight="1" x14ac:dyDescent="0.3">
      <c r="A271" s="1">
        <v>269</v>
      </c>
      <c r="B271" s="10">
        <v>46292</v>
      </c>
      <c r="C271" s="1" t="s">
        <v>41</v>
      </c>
      <c r="D271" s="1" t="s">
        <v>48</v>
      </c>
      <c r="E271" s="1">
        <v>2500</v>
      </c>
      <c r="F271" s="1"/>
      <c r="G271" s="1"/>
      <c r="H271" s="1"/>
      <c r="I271" s="1"/>
      <c r="J271" s="1">
        <f t="shared" si="4"/>
        <v>0</v>
      </c>
      <c r="K271" s="1"/>
    </row>
    <row r="272" spans="1:11" ht="19.5" customHeight="1" x14ac:dyDescent="0.3">
      <c r="A272" s="1">
        <v>270</v>
      </c>
      <c r="B272" s="10">
        <v>46293</v>
      </c>
      <c r="C272" s="1" t="s">
        <v>41</v>
      </c>
      <c r="D272" s="1" t="s">
        <v>48</v>
      </c>
      <c r="E272" s="1">
        <v>2500</v>
      </c>
      <c r="F272" s="1"/>
      <c r="G272" s="1"/>
      <c r="H272" s="1"/>
      <c r="I272" s="1"/>
      <c r="J272" s="1">
        <f t="shared" si="4"/>
        <v>0</v>
      </c>
      <c r="K272" s="1"/>
    </row>
    <row r="273" spans="1:11" ht="19.5" customHeight="1" x14ac:dyDescent="0.3">
      <c r="A273" s="1">
        <v>271</v>
      </c>
      <c r="B273" s="10">
        <v>46294</v>
      </c>
      <c r="C273" s="1" t="s">
        <v>41</v>
      </c>
      <c r="D273" s="1" t="s">
        <v>48</v>
      </c>
      <c r="E273" s="1">
        <v>2500</v>
      </c>
      <c r="F273" s="1"/>
      <c r="G273" s="1"/>
      <c r="H273" s="1"/>
      <c r="I273" s="1"/>
      <c r="J273" s="1">
        <f t="shared" si="4"/>
        <v>0</v>
      </c>
      <c r="K273" s="1"/>
    </row>
    <row r="274" spans="1:11" ht="19.5" customHeight="1" x14ac:dyDescent="0.3">
      <c r="A274" s="1">
        <v>272</v>
      </c>
      <c r="B274" s="10">
        <v>46295</v>
      </c>
      <c r="C274" s="1" t="s">
        <v>41</v>
      </c>
      <c r="D274" s="1" t="s">
        <v>48</v>
      </c>
      <c r="E274" s="1">
        <v>2500</v>
      </c>
      <c r="F274" s="1"/>
      <c r="G274" s="1"/>
      <c r="H274" s="1"/>
      <c r="I274" s="1"/>
      <c r="J274" s="1">
        <f t="shared" si="4"/>
        <v>0</v>
      </c>
      <c r="K274" s="1"/>
    </row>
    <row r="275" spans="1:11" ht="19.5" customHeight="1" x14ac:dyDescent="0.3">
      <c r="A275" s="1">
        <v>273</v>
      </c>
      <c r="B275" s="10">
        <v>46296</v>
      </c>
      <c r="C275" s="1" t="s">
        <v>41</v>
      </c>
      <c r="D275" s="1" t="s">
        <v>48</v>
      </c>
      <c r="E275" s="1">
        <v>2500</v>
      </c>
      <c r="F275" s="1"/>
      <c r="G275" s="1"/>
      <c r="H275" s="1"/>
      <c r="I275" s="1"/>
      <c r="J275" s="1">
        <f t="shared" si="4"/>
        <v>0</v>
      </c>
      <c r="K275" s="1"/>
    </row>
    <row r="276" spans="1:11" ht="19.5" customHeight="1" x14ac:dyDescent="0.3">
      <c r="A276" s="1">
        <v>274</v>
      </c>
      <c r="B276" s="10">
        <v>46297</v>
      </c>
      <c r="C276" s="1" t="s">
        <v>41</v>
      </c>
      <c r="D276" s="1" t="s">
        <v>48</v>
      </c>
      <c r="E276" s="1">
        <v>2500</v>
      </c>
      <c r="F276" s="1"/>
      <c r="G276" s="1"/>
      <c r="H276" s="1"/>
      <c r="I276" s="1"/>
      <c r="J276" s="1">
        <f t="shared" si="4"/>
        <v>0</v>
      </c>
      <c r="K276" s="1"/>
    </row>
    <row r="277" spans="1:11" ht="19.5" customHeight="1" x14ac:dyDescent="0.3">
      <c r="A277" s="1">
        <v>275</v>
      </c>
      <c r="B277" s="10">
        <v>46298</v>
      </c>
      <c r="C277" s="1" t="s">
        <v>41</v>
      </c>
      <c r="D277" s="1" t="s">
        <v>48</v>
      </c>
      <c r="E277" s="1">
        <v>2500</v>
      </c>
      <c r="F277" s="1"/>
      <c r="G277" s="1"/>
      <c r="H277" s="1"/>
      <c r="I277" s="1"/>
      <c r="J277" s="1">
        <f t="shared" si="4"/>
        <v>0</v>
      </c>
      <c r="K277" s="1"/>
    </row>
    <row r="278" spans="1:11" ht="19.5" customHeight="1" x14ac:dyDescent="0.3">
      <c r="A278" s="1">
        <v>276</v>
      </c>
      <c r="B278" s="10">
        <v>46299</v>
      </c>
      <c r="C278" s="1" t="s">
        <v>41</v>
      </c>
      <c r="D278" s="1" t="s">
        <v>48</v>
      </c>
      <c r="E278" s="1">
        <v>2500</v>
      </c>
      <c r="F278" s="1"/>
      <c r="G278" s="1"/>
      <c r="H278" s="1"/>
      <c r="I278" s="1"/>
      <c r="J278" s="1">
        <f t="shared" si="4"/>
        <v>0</v>
      </c>
      <c r="K278" s="1"/>
    </row>
    <row r="279" spans="1:11" ht="19.5" customHeight="1" x14ac:dyDescent="0.3">
      <c r="A279" s="1">
        <v>277</v>
      </c>
      <c r="B279" s="10">
        <v>46300</v>
      </c>
      <c r="C279" s="1" t="s">
        <v>41</v>
      </c>
      <c r="D279" s="1" t="s">
        <v>48</v>
      </c>
      <c r="E279" s="1">
        <v>2500</v>
      </c>
      <c r="F279" s="1"/>
      <c r="G279" s="1"/>
      <c r="H279" s="1"/>
      <c r="I279" s="1"/>
      <c r="J279" s="1">
        <f t="shared" si="4"/>
        <v>0</v>
      </c>
      <c r="K279" s="1"/>
    </row>
    <row r="280" spans="1:11" ht="19.5" customHeight="1" x14ac:dyDescent="0.3">
      <c r="A280" s="1">
        <v>278</v>
      </c>
      <c r="B280" s="10">
        <v>46301</v>
      </c>
      <c r="C280" s="1" t="s">
        <v>41</v>
      </c>
      <c r="D280" s="1" t="s">
        <v>48</v>
      </c>
      <c r="E280" s="1">
        <v>2500</v>
      </c>
      <c r="F280" s="1"/>
      <c r="G280" s="1"/>
      <c r="H280" s="1"/>
      <c r="I280" s="1"/>
      <c r="J280" s="1">
        <f t="shared" si="4"/>
        <v>0</v>
      </c>
      <c r="K280" s="1"/>
    </row>
    <row r="281" spans="1:11" ht="19.5" customHeight="1" x14ac:dyDescent="0.3">
      <c r="A281" s="1">
        <v>279</v>
      </c>
      <c r="B281" s="10">
        <v>46302</v>
      </c>
      <c r="C281" s="1" t="s">
        <v>41</v>
      </c>
      <c r="D281" s="1" t="s">
        <v>48</v>
      </c>
      <c r="E281" s="1">
        <v>2500</v>
      </c>
      <c r="F281" s="1"/>
      <c r="G281" s="1"/>
      <c r="H281" s="1"/>
      <c r="I281" s="1"/>
      <c r="J281" s="1">
        <f t="shared" si="4"/>
        <v>0</v>
      </c>
      <c r="K281" s="1"/>
    </row>
    <row r="282" spans="1:11" ht="19.5" customHeight="1" x14ac:dyDescent="0.3">
      <c r="A282" s="1">
        <v>280</v>
      </c>
      <c r="B282" s="10">
        <v>46303</v>
      </c>
      <c r="C282" s="1" t="s">
        <v>41</v>
      </c>
      <c r="D282" s="1" t="s">
        <v>48</v>
      </c>
      <c r="E282" s="1">
        <v>2500</v>
      </c>
      <c r="F282" s="1"/>
      <c r="G282" s="1"/>
      <c r="H282" s="1"/>
      <c r="I282" s="1"/>
      <c r="J282" s="1">
        <f t="shared" si="4"/>
        <v>0</v>
      </c>
      <c r="K282" s="1"/>
    </row>
    <row r="283" spans="1:11" ht="19.5" customHeight="1" x14ac:dyDescent="0.3">
      <c r="A283" s="1">
        <v>281</v>
      </c>
      <c r="B283" s="10">
        <v>46304</v>
      </c>
      <c r="C283" s="1" t="s">
        <v>41</v>
      </c>
      <c r="D283" s="1" t="s">
        <v>48</v>
      </c>
      <c r="E283" s="1">
        <v>2500</v>
      </c>
      <c r="F283" s="1"/>
      <c r="G283" s="1"/>
      <c r="H283" s="1"/>
      <c r="I283" s="1"/>
      <c r="J283" s="1">
        <f t="shared" si="4"/>
        <v>0</v>
      </c>
      <c r="K283" s="1"/>
    </row>
    <row r="284" spans="1:11" ht="19.5" customHeight="1" x14ac:dyDescent="0.3">
      <c r="A284" s="1">
        <v>282</v>
      </c>
      <c r="B284" s="10">
        <v>46305</v>
      </c>
      <c r="C284" s="1" t="s">
        <v>41</v>
      </c>
      <c r="D284" s="1" t="s">
        <v>48</v>
      </c>
      <c r="E284" s="1">
        <v>2500</v>
      </c>
      <c r="F284" s="1"/>
      <c r="G284" s="1"/>
      <c r="H284" s="1"/>
      <c r="I284" s="1"/>
      <c r="J284" s="1">
        <f t="shared" si="4"/>
        <v>0</v>
      </c>
      <c r="K284" s="1"/>
    </row>
    <row r="285" spans="1:11" ht="19.5" customHeight="1" x14ac:dyDescent="0.3">
      <c r="A285" s="1">
        <v>283</v>
      </c>
      <c r="B285" s="10">
        <v>46306</v>
      </c>
      <c r="C285" s="1" t="s">
        <v>41</v>
      </c>
      <c r="D285" s="1" t="s">
        <v>48</v>
      </c>
      <c r="E285" s="1">
        <v>2500</v>
      </c>
      <c r="F285" s="1"/>
      <c r="G285" s="1"/>
      <c r="H285" s="1"/>
      <c r="I285" s="1"/>
      <c r="J285" s="1">
        <f t="shared" si="4"/>
        <v>0</v>
      </c>
      <c r="K285" s="1"/>
    </row>
    <row r="286" spans="1:11" ht="19.5" customHeight="1" x14ac:dyDescent="0.3">
      <c r="A286" s="1">
        <v>284</v>
      </c>
      <c r="B286" s="10">
        <v>46307</v>
      </c>
      <c r="C286" s="1" t="s">
        <v>41</v>
      </c>
      <c r="D286" s="1" t="s">
        <v>48</v>
      </c>
      <c r="E286" s="1">
        <v>2500</v>
      </c>
      <c r="F286" s="1"/>
      <c r="G286" s="1"/>
      <c r="H286" s="1"/>
      <c r="I286" s="1"/>
      <c r="J286" s="1">
        <f t="shared" si="4"/>
        <v>0</v>
      </c>
      <c r="K286" s="1"/>
    </row>
    <row r="287" spans="1:11" ht="19.5" customHeight="1" x14ac:dyDescent="0.3">
      <c r="A287" s="1">
        <v>285</v>
      </c>
      <c r="B287" s="10">
        <v>46308</v>
      </c>
      <c r="C287" s="1" t="s">
        <v>41</v>
      </c>
      <c r="D287" s="1" t="s">
        <v>48</v>
      </c>
      <c r="E287" s="1">
        <v>2500</v>
      </c>
      <c r="F287" s="1"/>
      <c r="G287" s="1"/>
      <c r="H287" s="1"/>
      <c r="I287" s="1"/>
      <c r="J287" s="1">
        <f t="shared" si="4"/>
        <v>0</v>
      </c>
      <c r="K287" s="1"/>
    </row>
    <row r="288" spans="1:11" ht="19.5" customHeight="1" x14ac:dyDescent="0.3">
      <c r="A288" s="1">
        <v>286</v>
      </c>
      <c r="B288" s="10">
        <v>46309</v>
      </c>
      <c r="C288" s="1" t="s">
        <v>41</v>
      </c>
      <c r="D288" s="1" t="s">
        <v>48</v>
      </c>
      <c r="E288" s="1">
        <v>2500</v>
      </c>
      <c r="F288" s="1"/>
      <c r="G288" s="1"/>
      <c r="H288" s="1"/>
      <c r="I288" s="1"/>
      <c r="J288" s="1">
        <f t="shared" si="4"/>
        <v>0</v>
      </c>
      <c r="K288" s="1"/>
    </row>
    <row r="289" spans="1:11" ht="19.5" customHeight="1" x14ac:dyDescent="0.3">
      <c r="A289" s="1">
        <v>287</v>
      </c>
      <c r="B289" s="10">
        <v>46310</v>
      </c>
      <c r="C289" s="1" t="s">
        <v>41</v>
      </c>
      <c r="D289" s="1" t="s">
        <v>48</v>
      </c>
      <c r="E289" s="1">
        <v>2500</v>
      </c>
      <c r="F289" s="1"/>
      <c r="G289" s="1"/>
      <c r="H289" s="1"/>
      <c r="I289" s="1"/>
      <c r="J289" s="1">
        <f t="shared" si="4"/>
        <v>0</v>
      </c>
      <c r="K289" s="1"/>
    </row>
    <row r="290" spans="1:11" ht="19.5" customHeight="1" x14ac:dyDescent="0.3">
      <c r="A290" s="1">
        <v>288</v>
      </c>
      <c r="B290" s="10">
        <v>46311</v>
      </c>
      <c r="C290" s="1" t="s">
        <v>41</v>
      </c>
      <c r="D290" s="1" t="s">
        <v>48</v>
      </c>
      <c r="E290" s="1">
        <v>2500</v>
      </c>
      <c r="F290" s="1"/>
      <c r="G290" s="1"/>
      <c r="H290" s="1"/>
      <c r="I290" s="1"/>
      <c r="J290" s="1">
        <f t="shared" si="4"/>
        <v>0</v>
      </c>
      <c r="K290" s="1"/>
    </row>
    <row r="291" spans="1:11" ht="19.5" customHeight="1" x14ac:dyDescent="0.3">
      <c r="A291" s="1">
        <v>289</v>
      </c>
      <c r="B291" s="10">
        <v>46312</v>
      </c>
      <c r="C291" s="1" t="s">
        <v>41</v>
      </c>
      <c r="D291" s="1" t="s">
        <v>48</v>
      </c>
      <c r="E291" s="1">
        <v>2500</v>
      </c>
      <c r="F291" s="1"/>
      <c r="G291" s="1"/>
      <c r="H291" s="1"/>
      <c r="I291" s="1"/>
      <c r="J291" s="1">
        <f t="shared" si="4"/>
        <v>0</v>
      </c>
      <c r="K291" s="1"/>
    </row>
    <row r="292" spans="1:11" ht="19.5" customHeight="1" x14ac:dyDescent="0.3">
      <c r="A292" s="1">
        <v>290</v>
      </c>
      <c r="B292" s="10">
        <v>46313</v>
      </c>
      <c r="C292" s="1" t="s">
        <v>41</v>
      </c>
      <c r="D292" s="1" t="s">
        <v>48</v>
      </c>
      <c r="E292" s="1">
        <v>2500</v>
      </c>
      <c r="F292" s="1"/>
      <c r="G292" s="1"/>
      <c r="H292" s="1"/>
      <c r="I292" s="1"/>
      <c r="J292" s="1">
        <f t="shared" si="4"/>
        <v>0</v>
      </c>
      <c r="K292" s="1"/>
    </row>
    <row r="293" spans="1:11" ht="19.5" customHeight="1" x14ac:dyDescent="0.3">
      <c r="A293" s="1">
        <v>291</v>
      </c>
      <c r="B293" s="10">
        <v>46314</v>
      </c>
      <c r="C293" s="1" t="s">
        <v>41</v>
      </c>
      <c r="D293" s="1" t="s">
        <v>48</v>
      </c>
      <c r="E293" s="1">
        <v>2500</v>
      </c>
      <c r="F293" s="1"/>
      <c r="G293" s="1"/>
      <c r="H293" s="1"/>
      <c r="I293" s="1"/>
      <c r="J293" s="1">
        <f t="shared" si="4"/>
        <v>0</v>
      </c>
      <c r="K293" s="1"/>
    </row>
    <row r="294" spans="1:11" ht="19.5" customHeight="1" x14ac:dyDescent="0.3">
      <c r="A294" s="1">
        <v>292</v>
      </c>
      <c r="B294" s="10">
        <v>46315</v>
      </c>
      <c r="C294" s="1" t="s">
        <v>41</v>
      </c>
      <c r="D294" s="1" t="s">
        <v>48</v>
      </c>
      <c r="E294" s="1">
        <v>2500</v>
      </c>
      <c r="F294" s="1"/>
      <c r="G294" s="1"/>
      <c r="H294" s="1"/>
      <c r="I294" s="1"/>
      <c r="J294" s="1">
        <f t="shared" si="4"/>
        <v>0</v>
      </c>
      <c r="K294" s="1"/>
    </row>
    <row r="295" spans="1:11" ht="19.5" customHeight="1" x14ac:dyDescent="0.3">
      <c r="A295" s="1">
        <v>293</v>
      </c>
      <c r="B295" s="10">
        <v>46316</v>
      </c>
      <c r="C295" s="1" t="s">
        <v>41</v>
      </c>
      <c r="D295" s="1" t="s">
        <v>48</v>
      </c>
      <c r="E295" s="1">
        <v>2500</v>
      </c>
      <c r="F295" s="1"/>
      <c r="G295" s="1"/>
      <c r="H295" s="1"/>
      <c r="I295" s="1"/>
      <c r="J295" s="1">
        <f t="shared" si="4"/>
        <v>0</v>
      </c>
      <c r="K295" s="1"/>
    </row>
    <row r="296" spans="1:11" ht="19.5" customHeight="1" x14ac:dyDescent="0.3">
      <c r="A296" s="1">
        <v>294</v>
      </c>
      <c r="B296" s="10">
        <v>46317</v>
      </c>
      <c r="C296" s="1" t="s">
        <v>41</v>
      </c>
      <c r="D296" s="1" t="s">
        <v>48</v>
      </c>
      <c r="E296" s="1">
        <v>2500</v>
      </c>
      <c r="F296" s="1"/>
      <c r="G296" s="1"/>
      <c r="H296" s="1"/>
      <c r="I296" s="1"/>
      <c r="J296" s="1">
        <f t="shared" si="4"/>
        <v>0</v>
      </c>
      <c r="K296" s="1"/>
    </row>
    <row r="297" spans="1:11" ht="19.5" customHeight="1" x14ac:dyDescent="0.3">
      <c r="A297" s="1">
        <v>295</v>
      </c>
      <c r="B297" s="10">
        <v>46318</v>
      </c>
      <c r="C297" s="1" t="s">
        <v>41</v>
      </c>
      <c r="D297" s="1" t="s">
        <v>48</v>
      </c>
      <c r="E297" s="1">
        <v>2500</v>
      </c>
      <c r="F297" s="1"/>
      <c r="G297" s="1"/>
      <c r="H297" s="1"/>
      <c r="I297" s="1"/>
      <c r="J297" s="1">
        <f t="shared" si="4"/>
        <v>0</v>
      </c>
      <c r="K297" s="1"/>
    </row>
    <row r="298" spans="1:11" ht="19.5" customHeight="1" x14ac:dyDescent="0.3">
      <c r="A298" s="1">
        <v>296</v>
      </c>
      <c r="B298" s="10">
        <v>46319</v>
      </c>
      <c r="C298" s="1" t="s">
        <v>41</v>
      </c>
      <c r="D298" s="1" t="s">
        <v>48</v>
      </c>
      <c r="E298" s="1">
        <v>2500</v>
      </c>
      <c r="F298" s="1"/>
      <c r="G298" s="1"/>
      <c r="H298" s="1"/>
      <c r="I298" s="1"/>
      <c r="J298" s="1">
        <f t="shared" si="4"/>
        <v>0</v>
      </c>
      <c r="K298" s="1"/>
    </row>
    <row r="299" spans="1:11" ht="19.5" customHeight="1" x14ac:dyDescent="0.3">
      <c r="A299" s="1">
        <v>297</v>
      </c>
      <c r="B299" s="10">
        <v>46320</v>
      </c>
      <c r="C299" s="1" t="s">
        <v>41</v>
      </c>
      <c r="D299" s="1" t="s">
        <v>48</v>
      </c>
      <c r="E299" s="1">
        <v>2500</v>
      </c>
      <c r="F299" s="1"/>
      <c r="G299" s="1"/>
      <c r="H299" s="1"/>
      <c r="I299" s="1"/>
      <c r="J299" s="1">
        <f t="shared" si="4"/>
        <v>0</v>
      </c>
      <c r="K299" s="1"/>
    </row>
    <row r="300" spans="1:11" ht="19.5" customHeight="1" x14ac:dyDescent="0.3">
      <c r="A300" s="1">
        <v>298</v>
      </c>
      <c r="B300" s="10">
        <v>46321</v>
      </c>
      <c r="C300" s="1" t="s">
        <v>41</v>
      </c>
      <c r="D300" s="1" t="s">
        <v>48</v>
      </c>
      <c r="E300" s="1">
        <v>2500</v>
      </c>
      <c r="F300" s="1"/>
      <c r="G300" s="1"/>
      <c r="H300" s="1"/>
      <c r="I300" s="1"/>
      <c r="J300" s="1">
        <f t="shared" si="4"/>
        <v>0</v>
      </c>
      <c r="K300" s="1"/>
    </row>
    <row r="301" spans="1:11" ht="19.5" customHeight="1" x14ac:dyDescent="0.3">
      <c r="A301" s="1">
        <v>299</v>
      </c>
      <c r="B301" s="10">
        <v>46322</v>
      </c>
      <c r="C301" s="1" t="s">
        <v>41</v>
      </c>
      <c r="D301" s="1" t="s">
        <v>48</v>
      </c>
      <c r="E301" s="1">
        <v>2500</v>
      </c>
      <c r="F301" s="1"/>
      <c r="G301" s="1"/>
      <c r="H301" s="1"/>
      <c r="I301" s="1"/>
      <c r="J301" s="1">
        <f t="shared" si="4"/>
        <v>0</v>
      </c>
      <c r="K301" s="1"/>
    </row>
    <row r="302" spans="1:11" ht="19.5" customHeight="1" x14ac:dyDescent="0.3">
      <c r="A302" s="1">
        <v>300</v>
      </c>
      <c r="B302" s="10">
        <v>46323</v>
      </c>
      <c r="C302" s="1" t="s">
        <v>41</v>
      </c>
      <c r="D302" s="1" t="s">
        <v>48</v>
      </c>
      <c r="E302" s="1">
        <v>2500</v>
      </c>
      <c r="F302" s="1"/>
      <c r="G302" s="1"/>
      <c r="H302" s="1"/>
      <c r="I302" s="1"/>
      <c r="J302" s="1">
        <f t="shared" si="4"/>
        <v>0</v>
      </c>
      <c r="K302" s="1"/>
    </row>
    <row r="303" spans="1:11" ht="19.5" customHeight="1" x14ac:dyDescent="0.3">
      <c r="A303" s="1">
        <v>301</v>
      </c>
      <c r="B303" s="10">
        <v>46324</v>
      </c>
      <c r="C303" s="1" t="s">
        <v>41</v>
      </c>
      <c r="D303" s="1" t="s">
        <v>48</v>
      </c>
      <c r="E303" s="1">
        <v>2500</v>
      </c>
      <c r="F303" s="1"/>
      <c r="G303" s="1"/>
      <c r="H303" s="1"/>
      <c r="I303" s="1"/>
      <c r="J303" s="1">
        <f t="shared" si="4"/>
        <v>0</v>
      </c>
      <c r="K303" s="1"/>
    </row>
    <row r="304" spans="1:11" ht="19.5" customHeight="1" x14ac:dyDescent="0.3">
      <c r="A304" s="1">
        <v>302</v>
      </c>
      <c r="B304" s="10">
        <v>46325</v>
      </c>
      <c r="C304" s="1" t="s">
        <v>41</v>
      </c>
      <c r="D304" s="1" t="s">
        <v>48</v>
      </c>
      <c r="E304" s="1">
        <v>2500</v>
      </c>
      <c r="F304" s="1"/>
      <c r="G304" s="1"/>
      <c r="H304" s="1"/>
      <c r="I304" s="1"/>
      <c r="J304" s="1">
        <f t="shared" si="4"/>
        <v>0</v>
      </c>
      <c r="K304" s="1"/>
    </row>
    <row r="305" spans="1:11" ht="19.5" customHeight="1" x14ac:dyDescent="0.3">
      <c r="A305" s="1">
        <v>303</v>
      </c>
      <c r="B305" s="10">
        <v>46326</v>
      </c>
      <c r="C305" s="1" t="s">
        <v>41</v>
      </c>
      <c r="D305" s="1" t="s">
        <v>48</v>
      </c>
      <c r="E305" s="1">
        <v>2500</v>
      </c>
      <c r="F305" s="1"/>
      <c r="G305" s="1"/>
      <c r="H305" s="1"/>
      <c r="I305" s="1"/>
      <c r="J305" s="1">
        <f t="shared" si="4"/>
        <v>0</v>
      </c>
      <c r="K305" s="1"/>
    </row>
    <row r="306" spans="1:11" ht="19.5" customHeight="1" x14ac:dyDescent="0.3">
      <c r="A306" s="1">
        <v>304</v>
      </c>
      <c r="B306" s="10">
        <v>46327</v>
      </c>
      <c r="C306" s="1" t="s">
        <v>41</v>
      </c>
      <c r="D306" s="1" t="s">
        <v>48</v>
      </c>
      <c r="E306" s="1">
        <v>2500</v>
      </c>
      <c r="F306" s="1"/>
      <c r="G306" s="1"/>
      <c r="H306" s="1"/>
      <c r="I306" s="1"/>
      <c r="J306" s="1">
        <f t="shared" si="4"/>
        <v>0</v>
      </c>
      <c r="K306" s="1"/>
    </row>
    <row r="307" spans="1:11" ht="19.5" customHeight="1" x14ac:dyDescent="0.3">
      <c r="A307" s="1">
        <v>305</v>
      </c>
      <c r="B307" s="10">
        <v>46328</v>
      </c>
      <c r="C307" s="1" t="s">
        <v>41</v>
      </c>
      <c r="D307" s="1" t="s">
        <v>48</v>
      </c>
      <c r="E307" s="1">
        <v>2500</v>
      </c>
      <c r="F307" s="1"/>
      <c r="G307" s="1"/>
      <c r="H307" s="1"/>
      <c r="I307" s="1"/>
      <c r="J307" s="1">
        <f t="shared" si="4"/>
        <v>0</v>
      </c>
      <c r="K307" s="1"/>
    </row>
    <row r="308" spans="1:11" ht="19.5" customHeight="1" x14ac:dyDescent="0.3">
      <c r="A308" s="1">
        <v>306</v>
      </c>
      <c r="B308" s="10">
        <v>46329</v>
      </c>
      <c r="C308" s="1" t="s">
        <v>41</v>
      </c>
      <c r="D308" s="1" t="s">
        <v>48</v>
      </c>
      <c r="E308" s="1">
        <v>2500</v>
      </c>
      <c r="F308" s="1"/>
      <c r="G308" s="1"/>
      <c r="H308" s="1"/>
      <c r="I308" s="1"/>
      <c r="J308" s="1">
        <f t="shared" si="4"/>
        <v>0</v>
      </c>
      <c r="K308" s="1"/>
    </row>
    <row r="309" spans="1:11" ht="19.5" customHeight="1" x14ac:dyDescent="0.3">
      <c r="A309" s="1">
        <v>307</v>
      </c>
      <c r="B309" s="10">
        <v>46330</v>
      </c>
      <c r="C309" s="1" t="s">
        <v>41</v>
      </c>
      <c r="D309" s="1" t="s">
        <v>48</v>
      </c>
      <c r="E309" s="1">
        <v>2500</v>
      </c>
      <c r="F309" s="1"/>
      <c r="G309" s="1"/>
      <c r="H309" s="1"/>
      <c r="I309" s="1"/>
      <c r="J309" s="1">
        <f t="shared" si="4"/>
        <v>0</v>
      </c>
      <c r="K309" s="1"/>
    </row>
    <row r="310" spans="1:11" ht="19.5" customHeight="1" x14ac:dyDescent="0.3">
      <c r="A310" s="1">
        <v>308</v>
      </c>
      <c r="B310" s="10">
        <v>46331</v>
      </c>
      <c r="C310" s="1" t="s">
        <v>41</v>
      </c>
      <c r="D310" s="1" t="s">
        <v>48</v>
      </c>
      <c r="E310" s="1">
        <v>2500</v>
      </c>
      <c r="F310" s="1"/>
      <c r="G310" s="1"/>
      <c r="H310" s="1"/>
      <c r="I310" s="1"/>
      <c r="J310" s="1">
        <f t="shared" si="4"/>
        <v>0</v>
      </c>
      <c r="K310" s="1"/>
    </row>
    <row r="311" spans="1:11" ht="19.5" customHeight="1" x14ac:dyDescent="0.3">
      <c r="A311" s="1">
        <v>309</v>
      </c>
      <c r="B311" s="10">
        <v>46332</v>
      </c>
      <c r="C311" s="1" t="s">
        <v>41</v>
      </c>
      <c r="D311" s="1" t="s">
        <v>48</v>
      </c>
      <c r="E311" s="1">
        <v>2500</v>
      </c>
      <c r="F311" s="1"/>
      <c r="G311" s="1"/>
      <c r="H311" s="1"/>
      <c r="I311" s="1"/>
      <c r="J311" s="1">
        <f t="shared" si="4"/>
        <v>0</v>
      </c>
      <c r="K311" s="1"/>
    </row>
    <row r="312" spans="1:11" ht="19.5" customHeight="1" x14ac:dyDescent="0.3">
      <c r="A312" s="1">
        <v>310</v>
      </c>
      <c r="B312" s="10">
        <v>46333</v>
      </c>
      <c r="C312" s="1" t="s">
        <v>41</v>
      </c>
      <c r="D312" s="1" t="s">
        <v>48</v>
      </c>
      <c r="E312" s="1">
        <v>2500</v>
      </c>
      <c r="F312" s="1"/>
      <c r="G312" s="1"/>
      <c r="H312" s="1"/>
      <c r="I312" s="1"/>
      <c r="J312" s="1">
        <f t="shared" si="4"/>
        <v>0</v>
      </c>
      <c r="K312" s="1"/>
    </row>
    <row r="313" spans="1:11" ht="19.5" customHeight="1" x14ac:dyDescent="0.3">
      <c r="A313" s="1">
        <v>311</v>
      </c>
      <c r="B313" s="10">
        <v>46334</v>
      </c>
      <c r="C313" s="1" t="s">
        <v>41</v>
      </c>
      <c r="D313" s="1" t="s">
        <v>48</v>
      </c>
      <c r="E313" s="1">
        <v>2500</v>
      </c>
      <c r="F313" s="1"/>
      <c r="G313" s="1"/>
      <c r="H313" s="1"/>
      <c r="I313" s="1"/>
      <c r="J313" s="1">
        <f t="shared" si="4"/>
        <v>0</v>
      </c>
      <c r="K313" s="1"/>
    </row>
    <row r="314" spans="1:11" ht="19.5" customHeight="1" x14ac:dyDescent="0.3">
      <c r="A314" s="1">
        <v>312</v>
      </c>
      <c r="B314" s="10">
        <v>46335</v>
      </c>
      <c r="C314" s="1" t="s">
        <v>41</v>
      </c>
      <c r="D314" s="1" t="s">
        <v>48</v>
      </c>
      <c r="E314" s="1">
        <v>2500</v>
      </c>
      <c r="F314" s="1"/>
      <c r="G314" s="1"/>
      <c r="H314" s="1"/>
      <c r="I314" s="1"/>
      <c r="J314" s="1">
        <f t="shared" si="4"/>
        <v>0</v>
      </c>
      <c r="K314" s="1"/>
    </row>
    <row r="315" spans="1:11" ht="19.5" customHeight="1" x14ac:dyDescent="0.3">
      <c r="A315" s="1">
        <v>313</v>
      </c>
      <c r="B315" s="10">
        <v>46336</v>
      </c>
      <c r="C315" s="1" t="s">
        <v>41</v>
      </c>
      <c r="D315" s="1" t="s">
        <v>48</v>
      </c>
      <c r="E315" s="1">
        <v>2500</v>
      </c>
      <c r="F315" s="1"/>
      <c r="G315" s="1"/>
      <c r="H315" s="1"/>
      <c r="I315" s="1"/>
      <c r="J315" s="1">
        <f t="shared" si="4"/>
        <v>0</v>
      </c>
      <c r="K315" s="1"/>
    </row>
    <row r="316" spans="1:11" ht="19.5" customHeight="1" x14ac:dyDescent="0.3">
      <c r="A316" s="1">
        <v>314</v>
      </c>
      <c r="B316" s="10">
        <v>46337</v>
      </c>
      <c r="C316" s="1" t="s">
        <v>41</v>
      </c>
      <c r="D316" s="1" t="s">
        <v>48</v>
      </c>
      <c r="E316" s="1">
        <v>2500</v>
      </c>
      <c r="F316" s="1"/>
      <c r="G316" s="1"/>
      <c r="H316" s="1"/>
      <c r="I316" s="1"/>
      <c r="J316" s="1">
        <f t="shared" si="4"/>
        <v>0</v>
      </c>
      <c r="K316" s="1"/>
    </row>
    <row r="317" spans="1:11" ht="19.5" customHeight="1" x14ac:dyDescent="0.3">
      <c r="A317" s="1">
        <v>315</v>
      </c>
      <c r="B317" s="10">
        <v>46338</v>
      </c>
      <c r="C317" s="1" t="s">
        <v>41</v>
      </c>
      <c r="D317" s="1" t="s">
        <v>48</v>
      </c>
      <c r="E317" s="1">
        <v>2500</v>
      </c>
      <c r="F317" s="1"/>
      <c r="G317" s="1"/>
      <c r="H317" s="1"/>
      <c r="I317" s="1"/>
      <c r="J317" s="1">
        <f t="shared" si="4"/>
        <v>0</v>
      </c>
      <c r="K317" s="1"/>
    </row>
    <row r="318" spans="1:11" ht="19.5" customHeight="1" x14ac:dyDescent="0.3">
      <c r="A318" s="1">
        <v>316</v>
      </c>
      <c r="B318" s="10">
        <v>46339</v>
      </c>
      <c r="C318" s="1" t="s">
        <v>41</v>
      </c>
      <c r="D318" s="1" t="s">
        <v>48</v>
      </c>
      <c r="E318" s="1">
        <v>2500</v>
      </c>
      <c r="F318" s="1"/>
      <c r="G318" s="1"/>
      <c r="H318" s="1"/>
      <c r="I318" s="1"/>
      <c r="J318" s="1">
        <f t="shared" si="4"/>
        <v>0</v>
      </c>
      <c r="K318" s="1"/>
    </row>
    <row r="319" spans="1:11" ht="19.5" customHeight="1" x14ac:dyDescent="0.3">
      <c r="A319" s="1">
        <v>317</v>
      </c>
      <c r="B319" s="10">
        <v>46340</v>
      </c>
      <c r="C319" s="1" t="s">
        <v>41</v>
      </c>
      <c r="D319" s="1" t="s">
        <v>48</v>
      </c>
      <c r="E319" s="1">
        <v>2500</v>
      </c>
      <c r="F319" s="1"/>
      <c r="G319" s="1"/>
      <c r="H319" s="1"/>
      <c r="I319" s="1"/>
      <c r="J319" s="1">
        <f t="shared" si="4"/>
        <v>0</v>
      </c>
      <c r="K319" s="1"/>
    </row>
    <row r="320" spans="1:11" ht="19.5" customHeight="1" x14ac:dyDescent="0.3">
      <c r="A320" s="1">
        <v>318</v>
      </c>
      <c r="B320" s="10">
        <v>46341</v>
      </c>
      <c r="C320" s="1" t="s">
        <v>41</v>
      </c>
      <c r="D320" s="1" t="s">
        <v>48</v>
      </c>
      <c r="E320" s="1">
        <v>2500</v>
      </c>
      <c r="F320" s="1"/>
      <c r="G320" s="1"/>
      <c r="H320" s="1"/>
      <c r="I320" s="1"/>
      <c r="J320" s="1">
        <f t="shared" si="4"/>
        <v>0</v>
      </c>
      <c r="K320" s="1"/>
    </row>
    <row r="321" spans="1:11" ht="19.5" customHeight="1" x14ac:dyDescent="0.3">
      <c r="A321" s="1">
        <v>319</v>
      </c>
      <c r="B321" s="10">
        <v>46342</v>
      </c>
      <c r="C321" s="1" t="s">
        <v>41</v>
      </c>
      <c r="D321" s="1" t="s">
        <v>48</v>
      </c>
      <c r="E321" s="1">
        <v>2500</v>
      </c>
      <c r="F321" s="1"/>
      <c r="G321" s="1"/>
      <c r="H321" s="1"/>
      <c r="I321" s="1"/>
      <c r="J321" s="1">
        <f t="shared" si="4"/>
        <v>0</v>
      </c>
      <c r="K321" s="1"/>
    </row>
    <row r="322" spans="1:11" ht="19.5" customHeight="1" x14ac:dyDescent="0.3">
      <c r="A322" s="1">
        <v>320</v>
      </c>
      <c r="B322" s="10">
        <v>46343</v>
      </c>
      <c r="C322" s="1" t="s">
        <v>41</v>
      </c>
      <c r="D322" s="1" t="s">
        <v>48</v>
      </c>
      <c r="E322" s="1">
        <v>2500</v>
      </c>
      <c r="F322" s="1"/>
      <c r="G322" s="1"/>
      <c r="H322" s="1"/>
      <c r="I322" s="1"/>
      <c r="J322" s="1">
        <f t="shared" si="4"/>
        <v>0</v>
      </c>
      <c r="K322" s="1"/>
    </row>
    <row r="323" spans="1:11" ht="19.5" customHeight="1" x14ac:dyDescent="0.3">
      <c r="A323" s="1">
        <v>321</v>
      </c>
      <c r="B323" s="10">
        <v>46344</v>
      </c>
      <c r="C323" s="1" t="s">
        <v>41</v>
      </c>
      <c r="D323" s="1" t="s">
        <v>48</v>
      </c>
      <c r="E323" s="1">
        <v>2500</v>
      </c>
      <c r="F323" s="1"/>
      <c r="G323" s="1"/>
      <c r="H323" s="1"/>
      <c r="I323" s="1"/>
      <c r="J323" s="1">
        <f t="shared" si="4"/>
        <v>0</v>
      </c>
      <c r="K323" s="1"/>
    </row>
    <row r="324" spans="1:11" ht="19.5" customHeight="1" x14ac:dyDescent="0.3">
      <c r="A324" s="1">
        <v>322</v>
      </c>
      <c r="B324" s="10">
        <v>46345</v>
      </c>
      <c r="C324" s="1" t="s">
        <v>41</v>
      </c>
      <c r="D324" s="1" t="s">
        <v>48</v>
      </c>
      <c r="E324" s="1">
        <v>2500</v>
      </c>
      <c r="F324" s="1"/>
      <c r="G324" s="1"/>
      <c r="H324" s="1"/>
      <c r="I324" s="1"/>
      <c r="J324" s="1">
        <f t="shared" ref="J324:J367" si="5">E324*F324-G324-H324+I324</f>
        <v>0</v>
      </c>
      <c r="K324" s="1"/>
    </row>
    <row r="325" spans="1:11" ht="19.5" customHeight="1" x14ac:dyDescent="0.3">
      <c r="A325" s="1">
        <v>323</v>
      </c>
      <c r="B325" s="10">
        <v>46346</v>
      </c>
      <c r="C325" s="1" t="s">
        <v>41</v>
      </c>
      <c r="D325" s="1" t="s">
        <v>48</v>
      </c>
      <c r="E325" s="1">
        <v>2500</v>
      </c>
      <c r="F325" s="1"/>
      <c r="G325" s="1"/>
      <c r="H325" s="1"/>
      <c r="I325" s="1"/>
      <c r="J325" s="1">
        <f t="shared" si="5"/>
        <v>0</v>
      </c>
      <c r="K325" s="1"/>
    </row>
    <row r="326" spans="1:11" ht="19.5" customHeight="1" x14ac:dyDescent="0.3">
      <c r="A326" s="1">
        <v>324</v>
      </c>
      <c r="B326" s="10">
        <v>46347</v>
      </c>
      <c r="C326" s="1" t="s">
        <v>41</v>
      </c>
      <c r="D326" s="1" t="s">
        <v>48</v>
      </c>
      <c r="E326" s="1">
        <v>2500</v>
      </c>
      <c r="F326" s="1"/>
      <c r="G326" s="1"/>
      <c r="H326" s="1"/>
      <c r="I326" s="1"/>
      <c r="J326" s="1">
        <f t="shared" si="5"/>
        <v>0</v>
      </c>
      <c r="K326" s="1"/>
    </row>
    <row r="327" spans="1:11" ht="19.5" customHeight="1" x14ac:dyDescent="0.3">
      <c r="A327" s="1">
        <v>325</v>
      </c>
      <c r="B327" s="10">
        <v>46348</v>
      </c>
      <c r="C327" s="1" t="s">
        <v>41</v>
      </c>
      <c r="D327" s="1" t="s">
        <v>48</v>
      </c>
      <c r="E327" s="1">
        <v>2500</v>
      </c>
      <c r="F327" s="1"/>
      <c r="G327" s="1"/>
      <c r="H327" s="1"/>
      <c r="I327" s="1"/>
      <c r="J327" s="1">
        <f t="shared" si="5"/>
        <v>0</v>
      </c>
      <c r="K327" s="1"/>
    </row>
    <row r="328" spans="1:11" ht="19.5" customHeight="1" x14ac:dyDescent="0.3">
      <c r="A328" s="1">
        <v>326</v>
      </c>
      <c r="B328" s="10">
        <v>46349</v>
      </c>
      <c r="C328" s="1" t="s">
        <v>41</v>
      </c>
      <c r="D328" s="1" t="s">
        <v>48</v>
      </c>
      <c r="E328" s="1">
        <v>2500</v>
      </c>
      <c r="F328" s="1"/>
      <c r="G328" s="1"/>
      <c r="H328" s="1"/>
      <c r="I328" s="1"/>
      <c r="J328" s="1">
        <f t="shared" si="5"/>
        <v>0</v>
      </c>
      <c r="K328" s="1"/>
    </row>
    <row r="329" spans="1:11" ht="19.5" customHeight="1" x14ac:dyDescent="0.3">
      <c r="A329" s="1">
        <v>327</v>
      </c>
      <c r="B329" s="10">
        <v>46350</v>
      </c>
      <c r="C329" s="1" t="s">
        <v>41</v>
      </c>
      <c r="D329" s="1" t="s">
        <v>48</v>
      </c>
      <c r="E329" s="1">
        <v>2500</v>
      </c>
      <c r="F329" s="1"/>
      <c r="G329" s="1"/>
      <c r="H329" s="1"/>
      <c r="I329" s="1"/>
      <c r="J329" s="1">
        <f t="shared" si="5"/>
        <v>0</v>
      </c>
      <c r="K329" s="1"/>
    </row>
    <row r="330" spans="1:11" ht="19.5" customHeight="1" x14ac:dyDescent="0.3">
      <c r="A330" s="1">
        <v>328</v>
      </c>
      <c r="B330" s="10">
        <v>46351</v>
      </c>
      <c r="C330" s="1" t="s">
        <v>41</v>
      </c>
      <c r="D330" s="1" t="s">
        <v>48</v>
      </c>
      <c r="E330" s="1">
        <v>2500</v>
      </c>
      <c r="F330" s="1"/>
      <c r="G330" s="1"/>
      <c r="H330" s="1"/>
      <c r="I330" s="1"/>
      <c r="J330" s="1">
        <f t="shared" si="5"/>
        <v>0</v>
      </c>
      <c r="K330" s="1"/>
    </row>
    <row r="331" spans="1:11" ht="19.5" customHeight="1" x14ac:dyDescent="0.3">
      <c r="A331" s="1">
        <v>329</v>
      </c>
      <c r="B331" s="10">
        <v>46352</v>
      </c>
      <c r="C331" s="1" t="s">
        <v>41</v>
      </c>
      <c r="D331" s="1" t="s">
        <v>48</v>
      </c>
      <c r="E331" s="1">
        <v>2500</v>
      </c>
      <c r="F331" s="1"/>
      <c r="G331" s="1"/>
      <c r="H331" s="1"/>
      <c r="I331" s="1"/>
      <c r="J331" s="1">
        <f t="shared" si="5"/>
        <v>0</v>
      </c>
      <c r="K331" s="1"/>
    </row>
    <row r="332" spans="1:11" ht="19.5" customHeight="1" x14ac:dyDescent="0.3">
      <c r="A332" s="1">
        <v>330</v>
      </c>
      <c r="B332" s="10">
        <v>46353</v>
      </c>
      <c r="C332" s="1" t="s">
        <v>41</v>
      </c>
      <c r="D332" s="1" t="s">
        <v>48</v>
      </c>
      <c r="E332" s="1">
        <v>2500</v>
      </c>
      <c r="F332" s="1"/>
      <c r="G332" s="1"/>
      <c r="H332" s="1"/>
      <c r="I332" s="1"/>
      <c r="J332" s="1">
        <f t="shared" si="5"/>
        <v>0</v>
      </c>
      <c r="K332" s="1"/>
    </row>
    <row r="333" spans="1:11" ht="19.5" customHeight="1" x14ac:dyDescent="0.3">
      <c r="A333" s="1">
        <v>331</v>
      </c>
      <c r="B333" s="10">
        <v>46354</v>
      </c>
      <c r="C333" s="1" t="s">
        <v>41</v>
      </c>
      <c r="D333" s="1" t="s">
        <v>48</v>
      </c>
      <c r="E333" s="1">
        <v>2500</v>
      </c>
      <c r="F333" s="1"/>
      <c r="G333" s="1"/>
      <c r="H333" s="1"/>
      <c r="I333" s="1"/>
      <c r="J333" s="1">
        <f t="shared" si="5"/>
        <v>0</v>
      </c>
      <c r="K333" s="1"/>
    </row>
    <row r="334" spans="1:11" ht="19.5" customHeight="1" x14ac:dyDescent="0.3">
      <c r="A334" s="1">
        <v>332</v>
      </c>
      <c r="B334" s="10">
        <v>46355</v>
      </c>
      <c r="C334" s="1" t="s">
        <v>41</v>
      </c>
      <c r="D334" s="1" t="s">
        <v>48</v>
      </c>
      <c r="E334" s="1">
        <v>2500</v>
      </c>
      <c r="F334" s="1"/>
      <c r="G334" s="1"/>
      <c r="H334" s="1"/>
      <c r="I334" s="1"/>
      <c r="J334" s="1">
        <f t="shared" si="5"/>
        <v>0</v>
      </c>
      <c r="K334" s="1"/>
    </row>
    <row r="335" spans="1:11" ht="19.5" customHeight="1" x14ac:dyDescent="0.3">
      <c r="A335" s="1">
        <v>333</v>
      </c>
      <c r="B335" s="10">
        <v>46356</v>
      </c>
      <c r="C335" s="1" t="s">
        <v>41</v>
      </c>
      <c r="D335" s="1" t="s">
        <v>48</v>
      </c>
      <c r="E335" s="1">
        <v>2500</v>
      </c>
      <c r="F335" s="1"/>
      <c r="G335" s="1"/>
      <c r="H335" s="1"/>
      <c r="I335" s="1"/>
      <c r="J335" s="1">
        <f t="shared" si="5"/>
        <v>0</v>
      </c>
      <c r="K335" s="1"/>
    </row>
    <row r="336" spans="1:11" ht="19.5" customHeight="1" x14ac:dyDescent="0.3">
      <c r="A336" s="1">
        <v>334</v>
      </c>
      <c r="B336" s="10">
        <v>46357</v>
      </c>
      <c r="C336" s="1" t="s">
        <v>41</v>
      </c>
      <c r="D336" s="1" t="s">
        <v>48</v>
      </c>
      <c r="E336" s="1">
        <v>2500</v>
      </c>
      <c r="F336" s="1"/>
      <c r="G336" s="1"/>
      <c r="H336" s="1"/>
      <c r="I336" s="1"/>
      <c r="J336" s="1">
        <f t="shared" si="5"/>
        <v>0</v>
      </c>
      <c r="K336" s="1"/>
    </row>
    <row r="337" spans="1:11" ht="19.5" customHeight="1" x14ac:dyDescent="0.3">
      <c r="A337" s="1">
        <v>335</v>
      </c>
      <c r="B337" s="10">
        <v>46358</v>
      </c>
      <c r="C337" s="1" t="s">
        <v>41</v>
      </c>
      <c r="D337" s="1" t="s">
        <v>48</v>
      </c>
      <c r="E337" s="1">
        <v>2500</v>
      </c>
      <c r="F337" s="1"/>
      <c r="G337" s="1"/>
      <c r="H337" s="1"/>
      <c r="I337" s="1"/>
      <c r="J337" s="1">
        <f t="shared" si="5"/>
        <v>0</v>
      </c>
      <c r="K337" s="1"/>
    </row>
    <row r="338" spans="1:11" ht="19.5" customHeight="1" x14ac:dyDescent="0.3">
      <c r="A338" s="1">
        <v>336</v>
      </c>
      <c r="B338" s="10">
        <v>46359</v>
      </c>
      <c r="C338" s="1" t="s">
        <v>41</v>
      </c>
      <c r="D338" s="1" t="s">
        <v>48</v>
      </c>
      <c r="E338" s="1">
        <v>2500</v>
      </c>
      <c r="F338" s="1"/>
      <c r="G338" s="1"/>
      <c r="H338" s="1"/>
      <c r="I338" s="1"/>
      <c r="J338" s="1">
        <f t="shared" si="5"/>
        <v>0</v>
      </c>
      <c r="K338" s="1"/>
    </row>
    <row r="339" spans="1:11" ht="19.5" customHeight="1" x14ac:dyDescent="0.3">
      <c r="A339" s="1">
        <v>337</v>
      </c>
      <c r="B339" s="10">
        <v>46360</v>
      </c>
      <c r="C339" s="1" t="s">
        <v>41</v>
      </c>
      <c r="D339" s="1" t="s">
        <v>48</v>
      </c>
      <c r="E339" s="1">
        <v>2500</v>
      </c>
      <c r="F339" s="1"/>
      <c r="G339" s="1"/>
      <c r="H339" s="1"/>
      <c r="I339" s="1"/>
      <c r="J339" s="1">
        <f t="shared" si="5"/>
        <v>0</v>
      </c>
      <c r="K339" s="1"/>
    </row>
    <row r="340" spans="1:11" ht="19.5" customHeight="1" x14ac:dyDescent="0.3">
      <c r="A340" s="1">
        <v>338</v>
      </c>
      <c r="B340" s="10">
        <v>46361</v>
      </c>
      <c r="C340" s="1" t="s">
        <v>41</v>
      </c>
      <c r="D340" s="1" t="s">
        <v>48</v>
      </c>
      <c r="E340" s="1">
        <v>2500</v>
      </c>
      <c r="F340" s="1"/>
      <c r="G340" s="1"/>
      <c r="H340" s="1"/>
      <c r="I340" s="1"/>
      <c r="J340" s="1">
        <f t="shared" si="5"/>
        <v>0</v>
      </c>
      <c r="K340" s="1"/>
    </row>
    <row r="341" spans="1:11" ht="19.5" customHeight="1" x14ac:dyDescent="0.3">
      <c r="A341" s="1">
        <v>339</v>
      </c>
      <c r="B341" s="10">
        <v>46362</v>
      </c>
      <c r="C341" s="1" t="s">
        <v>41</v>
      </c>
      <c r="D341" s="1" t="s">
        <v>48</v>
      </c>
      <c r="E341" s="1">
        <v>2500</v>
      </c>
      <c r="F341" s="1"/>
      <c r="G341" s="1"/>
      <c r="H341" s="1"/>
      <c r="I341" s="1"/>
      <c r="J341" s="1">
        <f t="shared" si="5"/>
        <v>0</v>
      </c>
      <c r="K341" s="1"/>
    </row>
    <row r="342" spans="1:11" ht="19.5" customHeight="1" x14ac:dyDescent="0.3">
      <c r="A342" s="1">
        <v>340</v>
      </c>
      <c r="B342" s="10">
        <v>46363</v>
      </c>
      <c r="C342" s="1" t="s">
        <v>41</v>
      </c>
      <c r="D342" s="1" t="s">
        <v>48</v>
      </c>
      <c r="E342" s="1">
        <v>2500</v>
      </c>
      <c r="F342" s="1"/>
      <c r="G342" s="1"/>
      <c r="H342" s="1"/>
      <c r="I342" s="1"/>
      <c r="J342" s="1">
        <f t="shared" si="5"/>
        <v>0</v>
      </c>
      <c r="K342" s="1"/>
    </row>
    <row r="343" spans="1:11" ht="19.5" customHeight="1" x14ac:dyDescent="0.3">
      <c r="A343" s="1">
        <v>341</v>
      </c>
      <c r="B343" s="10">
        <v>46364</v>
      </c>
      <c r="C343" s="1" t="s">
        <v>41</v>
      </c>
      <c r="D343" s="1" t="s">
        <v>48</v>
      </c>
      <c r="E343" s="1">
        <v>2500</v>
      </c>
      <c r="F343" s="1"/>
      <c r="G343" s="1"/>
      <c r="H343" s="1"/>
      <c r="I343" s="1"/>
      <c r="J343" s="1">
        <f t="shared" si="5"/>
        <v>0</v>
      </c>
      <c r="K343" s="1"/>
    </row>
    <row r="344" spans="1:11" ht="19.5" customHeight="1" x14ac:dyDescent="0.3">
      <c r="A344" s="1">
        <v>342</v>
      </c>
      <c r="B344" s="10">
        <v>46365</v>
      </c>
      <c r="C344" s="1" t="s">
        <v>41</v>
      </c>
      <c r="D344" s="1" t="s">
        <v>48</v>
      </c>
      <c r="E344" s="1">
        <v>2500</v>
      </c>
      <c r="F344" s="1"/>
      <c r="G344" s="1"/>
      <c r="H344" s="1"/>
      <c r="I344" s="1"/>
      <c r="J344" s="1">
        <f t="shared" si="5"/>
        <v>0</v>
      </c>
      <c r="K344" s="1"/>
    </row>
    <row r="345" spans="1:11" ht="19.5" customHeight="1" x14ac:dyDescent="0.3">
      <c r="A345" s="1">
        <v>343</v>
      </c>
      <c r="B345" s="10">
        <v>46366</v>
      </c>
      <c r="C345" s="1" t="s">
        <v>41</v>
      </c>
      <c r="D345" s="1" t="s">
        <v>48</v>
      </c>
      <c r="E345" s="1">
        <v>2500</v>
      </c>
      <c r="F345" s="1"/>
      <c r="G345" s="1"/>
      <c r="H345" s="1"/>
      <c r="I345" s="1"/>
      <c r="J345" s="1">
        <f t="shared" si="5"/>
        <v>0</v>
      </c>
      <c r="K345" s="1"/>
    </row>
    <row r="346" spans="1:11" ht="19.5" customHeight="1" x14ac:dyDescent="0.3">
      <c r="A346" s="1">
        <v>344</v>
      </c>
      <c r="B346" s="10">
        <v>46367</v>
      </c>
      <c r="C346" s="1" t="s">
        <v>41</v>
      </c>
      <c r="D346" s="1" t="s">
        <v>48</v>
      </c>
      <c r="E346" s="1">
        <v>2500</v>
      </c>
      <c r="F346" s="1"/>
      <c r="G346" s="1"/>
      <c r="H346" s="1"/>
      <c r="I346" s="1"/>
      <c r="J346" s="1">
        <f t="shared" si="5"/>
        <v>0</v>
      </c>
      <c r="K346" s="1"/>
    </row>
    <row r="347" spans="1:11" ht="19.5" customHeight="1" x14ac:dyDescent="0.3">
      <c r="A347" s="1">
        <v>345</v>
      </c>
      <c r="B347" s="10">
        <v>46368</v>
      </c>
      <c r="C347" s="1" t="s">
        <v>41</v>
      </c>
      <c r="D347" s="1" t="s">
        <v>48</v>
      </c>
      <c r="E347" s="1">
        <v>2500</v>
      </c>
      <c r="F347" s="1"/>
      <c r="G347" s="1"/>
      <c r="H347" s="1"/>
      <c r="I347" s="1"/>
      <c r="J347" s="1">
        <f t="shared" si="5"/>
        <v>0</v>
      </c>
      <c r="K347" s="1"/>
    </row>
    <row r="348" spans="1:11" ht="19.5" customHeight="1" x14ac:dyDescent="0.3">
      <c r="A348" s="1">
        <v>346</v>
      </c>
      <c r="B348" s="10">
        <v>46369</v>
      </c>
      <c r="C348" s="1" t="s">
        <v>41</v>
      </c>
      <c r="D348" s="1" t="s">
        <v>48</v>
      </c>
      <c r="E348" s="1">
        <v>2500</v>
      </c>
      <c r="F348" s="1"/>
      <c r="G348" s="1"/>
      <c r="H348" s="1"/>
      <c r="I348" s="1"/>
      <c r="J348" s="1">
        <f t="shared" si="5"/>
        <v>0</v>
      </c>
      <c r="K348" s="1"/>
    </row>
    <row r="349" spans="1:11" ht="19.5" customHeight="1" x14ac:dyDescent="0.3">
      <c r="A349" s="1">
        <v>347</v>
      </c>
      <c r="B349" s="10">
        <v>46370</v>
      </c>
      <c r="C349" s="1" t="s">
        <v>41</v>
      </c>
      <c r="D349" s="1" t="s">
        <v>48</v>
      </c>
      <c r="E349" s="1">
        <v>2500</v>
      </c>
      <c r="F349" s="1"/>
      <c r="G349" s="1"/>
      <c r="H349" s="1"/>
      <c r="I349" s="1"/>
      <c r="J349" s="1">
        <f t="shared" si="5"/>
        <v>0</v>
      </c>
      <c r="K349" s="1"/>
    </row>
    <row r="350" spans="1:11" ht="19.5" customHeight="1" x14ac:dyDescent="0.3">
      <c r="A350" s="1">
        <v>348</v>
      </c>
      <c r="B350" s="10">
        <v>46371</v>
      </c>
      <c r="C350" s="1" t="s">
        <v>41</v>
      </c>
      <c r="D350" s="1" t="s">
        <v>48</v>
      </c>
      <c r="E350" s="1">
        <v>2500</v>
      </c>
      <c r="F350" s="1"/>
      <c r="G350" s="1"/>
      <c r="H350" s="1"/>
      <c r="I350" s="1"/>
      <c r="J350" s="1">
        <f t="shared" si="5"/>
        <v>0</v>
      </c>
      <c r="K350" s="1"/>
    </row>
    <row r="351" spans="1:11" ht="19.5" customHeight="1" x14ac:dyDescent="0.3">
      <c r="A351" s="1">
        <v>349</v>
      </c>
      <c r="B351" s="10">
        <v>46372</v>
      </c>
      <c r="C351" s="1" t="s">
        <v>41</v>
      </c>
      <c r="D351" s="1" t="s">
        <v>48</v>
      </c>
      <c r="E351" s="1">
        <v>2500</v>
      </c>
      <c r="F351" s="1"/>
      <c r="G351" s="1"/>
      <c r="H351" s="1"/>
      <c r="I351" s="1"/>
      <c r="J351" s="1">
        <f t="shared" si="5"/>
        <v>0</v>
      </c>
      <c r="K351" s="1"/>
    </row>
    <row r="352" spans="1:11" ht="19.5" customHeight="1" x14ac:dyDescent="0.3">
      <c r="A352" s="1">
        <v>350</v>
      </c>
      <c r="B352" s="10">
        <v>46373</v>
      </c>
      <c r="C352" s="1" t="s">
        <v>41</v>
      </c>
      <c r="D352" s="1" t="s">
        <v>48</v>
      </c>
      <c r="E352" s="1">
        <v>2500</v>
      </c>
      <c r="F352" s="1"/>
      <c r="G352" s="1"/>
      <c r="H352" s="1"/>
      <c r="I352" s="1"/>
      <c r="J352" s="1">
        <f t="shared" si="5"/>
        <v>0</v>
      </c>
      <c r="K352" s="1"/>
    </row>
    <row r="353" spans="1:11" ht="19.5" customHeight="1" x14ac:dyDescent="0.3">
      <c r="A353" s="1">
        <v>351</v>
      </c>
      <c r="B353" s="10">
        <v>46374</v>
      </c>
      <c r="C353" s="1" t="s">
        <v>41</v>
      </c>
      <c r="D353" s="1" t="s">
        <v>48</v>
      </c>
      <c r="E353" s="1">
        <v>2500</v>
      </c>
      <c r="F353" s="1"/>
      <c r="G353" s="1"/>
      <c r="H353" s="1"/>
      <c r="I353" s="1"/>
      <c r="J353" s="1">
        <f t="shared" si="5"/>
        <v>0</v>
      </c>
      <c r="K353" s="1"/>
    </row>
    <row r="354" spans="1:11" ht="19.5" customHeight="1" x14ac:dyDescent="0.3">
      <c r="A354" s="1">
        <v>352</v>
      </c>
      <c r="B354" s="10">
        <v>46375</v>
      </c>
      <c r="C354" s="1" t="s">
        <v>41</v>
      </c>
      <c r="D354" s="1" t="s">
        <v>48</v>
      </c>
      <c r="E354" s="1">
        <v>2500</v>
      </c>
      <c r="F354" s="1"/>
      <c r="G354" s="1"/>
      <c r="H354" s="1"/>
      <c r="I354" s="1"/>
      <c r="J354" s="1">
        <f t="shared" si="5"/>
        <v>0</v>
      </c>
      <c r="K354" s="1"/>
    </row>
    <row r="355" spans="1:11" ht="19.5" customHeight="1" x14ac:dyDescent="0.3">
      <c r="A355" s="1">
        <v>353</v>
      </c>
      <c r="B355" s="10">
        <v>46376</v>
      </c>
      <c r="C355" s="1" t="s">
        <v>41</v>
      </c>
      <c r="D355" s="1" t="s">
        <v>48</v>
      </c>
      <c r="E355" s="1">
        <v>2500</v>
      </c>
      <c r="F355" s="1"/>
      <c r="G355" s="1"/>
      <c r="H355" s="1"/>
      <c r="I355" s="1"/>
      <c r="J355" s="1">
        <f t="shared" si="5"/>
        <v>0</v>
      </c>
      <c r="K355" s="1"/>
    </row>
    <row r="356" spans="1:11" ht="19.5" customHeight="1" x14ac:dyDescent="0.3">
      <c r="A356" s="1">
        <v>354</v>
      </c>
      <c r="B356" s="10">
        <v>46377</v>
      </c>
      <c r="C356" s="1" t="s">
        <v>41</v>
      </c>
      <c r="D356" s="1" t="s">
        <v>48</v>
      </c>
      <c r="E356" s="1">
        <v>2500</v>
      </c>
      <c r="F356" s="1"/>
      <c r="G356" s="1"/>
      <c r="H356" s="1"/>
      <c r="I356" s="1"/>
      <c r="J356" s="1">
        <f t="shared" si="5"/>
        <v>0</v>
      </c>
      <c r="K356" s="1"/>
    </row>
    <row r="357" spans="1:11" ht="19.5" customHeight="1" x14ac:dyDescent="0.3">
      <c r="A357" s="1">
        <v>355</v>
      </c>
      <c r="B357" s="10">
        <v>46378</v>
      </c>
      <c r="C357" s="1" t="s">
        <v>41</v>
      </c>
      <c r="D357" s="1" t="s">
        <v>48</v>
      </c>
      <c r="E357" s="1">
        <v>2500</v>
      </c>
      <c r="F357" s="1"/>
      <c r="G357" s="1"/>
      <c r="H357" s="1"/>
      <c r="I357" s="1"/>
      <c r="J357" s="1">
        <f t="shared" si="5"/>
        <v>0</v>
      </c>
      <c r="K357" s="1"/>
    </row>
    <row r="358" spans="1:11" ht="19.5" customHeight="1" x14ac:dyDescent="0.3">
      <c r="A358" s="1">
        <v>356</v>
      </c>
      <c r="B358" s="10">
        <v>46379</v>
      </c>
      <c r="C358" s="1" t="s">
        <v>41</v>
      </c>
      <c r="D358" s="1" t="s">
        <v>48</v>
      </c>
      <c r="E358" s="1">
        <v>2500</v>
      </c>
      <c r="F358" s="1"/>
      <c r="G358" s="1"/>
      <c r="H358" s="1"/>
      <c r="I358" s="1"/>
      <c r="J358" s="1">
        <f t="shared" si="5"/>
        <v>0</v>
      </c>
      <c r="K358" s="1"/>
    </row>
    <row r="359" spans="1:11" ht="19.5" customHeight="1" x14ac:dyDescent="0.3">
      <c r="A359" s="1">
        <v>357</v>
      </c>
      <c r="B359" s="10">
        <v>46380</v>
      </c>
      <c r="C359" s="1" t="s">
        <v>41</v>
      </c>
      <c r="D359" s="1" t="s">
        <v>48</v>
      </c>
      <c r="E359" s="1">
        <v>2500</v>
      </c>
      <c r="F359" s="1"/>
      <c r="G359" s="1"/>
      <c r="H359" s="1"/>
      <c r="I359" s="1"/>
      <c r="J359" s="1">
        <f t="shared" si="5"/>
        <v>0</v>
      </c>
      <c r="K359" s="1"/>
    </row>
    <row r="360" spans="1:11" ht="19.5" customHeight="1" x14ac:dyDescent="0.3">
      <c r="A360" s="1">
        <v>358</v>
      </c>
      <c r="B360" s="10">
        <v>46381</v>
      </c>
      <c r="C360" s="1" t="s">
        <v>41</v>
      </c>
      <c r="D360" s="1" t="s">
        <v>48</v>
      </c>
      <c r="E360" s="1">
        <v>2500</v>
      </c>
      <c r="F360" s="1"/>
      <c r="G360" s="1"/>
      <c r="H360" s="1"/>
      <c r="I360" s="1"/>
      <c r="J360" s="1">
        <f t="shared" si="5"/>
        <v>0</v>
      </c>
      <c r="K360" s="1"/>
    </row>
    <row r="361" spans="1:11" ht="19.5" customHeight="1" x14ac:dyDescent="0.3">
      <c r="A361" s="1">
        <v>359</v>
      </c>
      <c r="B361" s="10">
        <v>46382</v>
      </c>
      <c r="C361" s="1" t="s">
        <v>41</v>
      </c>
      <c r="D361" s="1" t="s">
        <v>48</v>
      </c>
      <c r="E361" s="1">
        <v>2500</v>
      </c>
      <c r="F361" s="1"/>
      <c r="G361" s="1"/>
      <c r="H361" s="1"/>
      <c r="I361" s="1"/>
      <c r="J361" s="1">
        <f t="shared" si="5"/>
        <v>0</v>
      </c>
      <c r="K361" s="1"/>
    </row>
    <row r="362" spans="1:11" ht="19.5" customHeight="1" x14ac:dyDescent="0.3">
      <c r="A362" s="1">
        <v>360</v>
      </c>
      <c r="B362" s="10">
        <v>46383</v>
      </c>
      <c r="C362" s="1" t="s">
        <v>41</v>
      </c>
      <c r="D362" s="1" t="s">
        <v>48</v>
      </c>
      <c r="E362" s="1">
        <v>2500</v>
      </c>
      <c r="F362" s="1"/>
      <c r="G362" s="1"/>
      <c r="H362" s="1"/>
      <c r="I362" s="1"/>
      <c r="J362" s="1">
        <f t="shared" si="5"/>
        <v>0</v>
      </c>
      <c r="K362" s="1"/>
    </row>
    <row r="363" spans="1:11" ht="19.5" customHeight="1" x14ac:dyDescent="0.3">
      <c r="A363" s="1">
        <v>361</v>
      </c>
      <c r="B363" s="10">
        <v>46384</v>
      </c>
      <c r="C363" s="1" t="s">
        <v>41</v>
      </c>
      <c r="D363" s="1" t="s">
        <v>48</v>
      </c>
      <c r="E363" s="1">
        <v>2500</v>
      </c>
      <c r="F363" s="1"/>
      <c r="G363" s="1"/>
      <c r="H363" s="1"/>
      <c r="I363" s="1"/>
      <c r="J363" s="1">
        <f t="shared" si="5"/>
        <v>0</v>
      </c>
      <c r="K363" s="1"/>
    </row>
    <row r="364" spans="1:11" ht="19.5" customHeight="1" x14ac:dyDescent="0.3">
      <c r="A364" s="1">
        <v>362</v>
      </c>
      <c r="B364" s="10">
        <v>46385</v>
      </c>
      <c r="C364" s="1" t="s">
        <v>41</v>
      </c>
      <c r="D364" s="1" t="s">
        <v>48</v>
      </c>
      <c r="E364" s="1">
        <v>2500</v>
      </c>
      <c r="F364" s="1"/>
      <c r="G364" s="1"/>
      <c r="H364" s="1"/>
      <c r="I364" s="1"/>
      <c r="J364" s="1">
        <f t="shared" si="5"/>
        <v>0</v>
      </c>
      <c r="K364" s="1"/>
    </row>
    <row r="365" spans="1:11" ht="19.5" customHeight="1" x14ac:dyDescent="0.3">
      <c r="A365" s="1">
        <v>363</v>
      </c>
      <c r="B365" s="10">
        <v>46386</v>
      </c>
      <c r="C365" s="1" t="s">
        <v>41</v>
      </c>
      <c r="D365" s="1" t="s">
        <v>48</v>
      </c>
      <c r="E365" s="1">
        <v>2500</v>
      </c>
      <c r="F365" s="1"/>
      <c r="G365" s="1"/>
      <c r="H365" s="1"/>
      <c r="I365" s="1"/>
      <c r="J365" s="1">
        <f t="shared" si="5"/>
        <v>0</v>
      </c>
      <c r="K365" s="1"/>
    </row>
    <row r="366" spans="1:11" ht="19.5" customHeight="1" x14ac:dyDescent="0.3">
      <c r="A366" s="1">
        <v>364</v>
      </c>
      <c r="B366" s="10">
        <v>46387</v>
      </c>
      <c r="C366" s="1" t="s">
        <v>41</v>
      </c>
      <c r="D366" s="1" t="s">
        <v>48</v>
      </c>
      <c r="E366" s="1">
        <v>2500</v>
      </c>
      <c r="F366" s="1"/>
      <c r="G366" s="1"/>
      <c r="H366" s="1"/>
      <c r="I366" s="1"/>
      <c r="J366" s="1">
        <f t="shared" si="5"/>
        <v>0</v>
      </c>
      <c r="K366" s="1"/>
    </row>
    <row r="367" spans="1:11" ht="19.5" customHeight="1" x14ac:dyDescent="0.3">
      <c r="A367" s="1">
        <v>365</v>
      </c>
      <c r="B367" s="10">
        <v>46388</v>
      </c>
      <c r="C367" s="1" t="s">
        <v>41</v>
      </c>
      <c r="D367" s="1" t="s">
        <v>48</v>
      </c>
      <c r="E367" s="1">
        <v>2500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12000000}"/>
  <mergeCells count="3">
    <mergeCell ref="A1:K1"/>
    <mergeCell ref="N4:O4"/>
    <mergeCell ref="M5:P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Worksheet____7"/>
  <dimension ref="D1:T371"/>
  <sheetViews>
    <sheetView rightToLeft="1" topLeftCell="D1" workbookViewId="0">
      <selection activeCell="D3" sqref="D3:D367"/>
    </sheetView>
  </sheetViews>
  <sheetFormatPr defaultRowHeight="19.5" customHeight="1" x14ac:dyDescent="0.3"/>
  <cols>
    <col min="4" max="4" width="4.1640625" customWidth="1"/>
    <col min="5" max="5" width="13" customWidth="1"/>
    <col min="6" max="6" width="14" customWidth="1"/>
    <col min="7" max="7" width="14.83203125" customWidth="1"/>
    <col min="8" max="8" width="16.5" customWidth="1"/>
    <col min="9" max="9" width="12.25" customWidth="1"/>
    <col min="10" max="10" width="11.5" customWidth="1"/>
    <col min="11" max="11" width="11.33203125" customWidth="1"/>
    <col min="12" max="12" width="11.5" customWidth="1"/>
    <col min="13" max="13" width="12.5" customWidth="1"/>
    <col min="14" max="14" width="23.1640625" customWidth="1"/>
  </cols>
  <sheetData>
    <row r="1" spans="4:20" ht="25.5" customHeight="1" x14ac:dyDescent="0.3">
      <c r="D1" s="273" t="s">
        <v>42</v>
      </c>
      <c r="E1" s="273"/>
      <c r="F1" s="273"/>
      <c r="G1" s="273"/>
      <c r="H1" s="273"/>
      <c r="I1" s="273"/>
      <c r="J1" s="273"/>
      <c r="K1" s="273"/>
      <c r="L1" s="273"/>
      <c r="M1" s="273"/>
      <c r="N1" s="273"/>
    </row>
    <row r="2" spans="4:20" ht="19.5" customHeight="1" x14ac:dyDescent="0.35">
      <c r="D2" s="8" t="s">
        <v>0</v>
      </c>
      <c r="E2" s="9" t="s">
        <v>7</v>
      </c>
      <c r="F2" s="5" t="s">
        <v>2</v>
      </c>
      <c r="G2" s="5" t="s">
        <v>13</v>
      </c>
      <c r="H2" s="5" t="s">
        <v>14</v>
      </c>
      <c r="I2" s="5" t="s">
        <v>1</v>
      </c>
      <c r="J2" s="5" t="s">
        <v>5</v>
      </c>
      <c r="K2" s="5" t="s">
        <v>4</v>
      </c>
      <c r="L2" s="5" t="s">
        <v>12</v>
      </c>
      <c r="M2" s="5" t="s">
        <v>6</v>
      </c>
      <c r="N2" s="7" t="s">
        <v>3</v>
      </c>
    </row>
    <row r="3" spans="4:20" ht="19.5" customHeight="1" x14ac:dyDescent="0.3">
      <c r="D3" s="1">
        <v>1</v>
      </c>
      <c r="E3" s="10">
        <v>46024</v>
      </c>
      <c r="F3" s="1" t="s">
        <v>44</v>
      </c>
      <c r="G3" s="1" t="s">
        <v>49</v>
      </c>
      <c r="H3" s="1">
        <v>2300</v>
      </c>
      <c r="I3" s="1">
        <v>1</v>
      </c>
      <c r="J3" s="1"/>
      <c r="K3" s="1"/>
      <c r="L3" s="1"/>
      <c r="M3" s="1">
        <f>H3*I3-J3-K3+L3</f>
        <v>2300</v>
      </c>
      <c r="N3" s="1"/>
      <c r="P3" s="13"/>
      <c r="Q3" s="13"/>
      <c r="R3" s="13"/>
      <c r="S3" s="13"/>
      <c r="T3" s="13"/>
    </row>
    <row r="4" spans="4:20" ht="19.5" customHeight="1" x14ac:dyDescent="0.3">
      <c r="D4" s="1">
        <v>2</v>
      </c>
      <c r="E4" s="10">
        <v>46025</v>
      </c>
      <c r="F4" s="1" t="s">
        <v>44</v>
      </c>
      <c r="G4" s="1" t="s">
        <v>49</v>
      </c>
      <c r="H4" s="1">
        <v>2300</v>
      </c>
      <c r="I4" s="1"/>
      <c r="J4" s="1"/>
      <c r="K4" s="1"/>
      <c r="L4" s="1"/>
      <c r="M4" s="1">
        <f t="shared" ref="M4:M67" si="0">H4*I4-J4-K4+L4</f>
        <v>0</v>
      </c>
      <c r="N4" s="1"/>
      <c r="P4" s="11"/>
      <c r="Q4" s="276" t="s">
        <v>18</v>
      </c>
      <c r="R4" s="276"/>
      <c r="S4" s="11"/>
      <c r="T4" s="11"/>
    </row>
    <row r="5" spans="4:20" ht="19.5" customHeight="1" x14ac:dyDescent="0.3">
      <c r="D5" s="1">
        <v>3</v>
      </c>
      <c r="E5" s="10">
        <v>46026</v>
      </c>
      <c r="F5" s="1" t="s">
        <v>44</v>
      </c>
      <c r="G5" s="1" t="s">
        <v>49</v>
      </c>
      <c r="H5" s="1">
        <v>2300</v>
      </c>
      <c r="I5" s="1"/>
      <c r="J5" s="1"/>
      <c r="K5" s="1"/>
      <c r="L5" s="1"/>
      <c r="M5" s="1">
        <f t="shared" si="0"/>
        <v>0</v>
      </c>
      <c r="N5" s="1"/>
      <c r="P5" s="274" t="s">
        <v>17</v>
      </c>
      <c r="Q5" s="274"/>
      <c r="R5" s="274"/>
      <c r="S5" s="274"/>
      <c r="T5" s="12">
        <f>SUM(M2:M368)</f>
        <v>2300</v>
      </c>
    </row>
    <row r="6" spans="4:20" ht="19.5" customHeight="1" x14ac:dyDescent="0.3">
      <c r="D6" s="1">
        <v>4</v>
      </c>
      <c r="E6" s="10">
        <v>46027</v>
      </c>
      <c r="F6" s="1" t="s">
        <v>44</v>
      </c>
      <c r="G6" s="1" t="s">
        <v>49</v>
      </c>
      <c r="H6" s="1">
        <v>2300</v>
      </c>
      <c r="I6" s="1"/>
      <c r="J6" s="1"/>
      <c r="K6" s="1"/>
      <c r="L6" s="1"/>
      <c r="M6" s="1">
        <f t="shared" si="0"/>
        <v>0</v>
      </c>
      <c r="N6" s="1"/>
      <c r="P6" s="11"/>
      <c r="Q6" s="11"/>
      <c r="R6" s="11"/>
      <c r="S6" s="11"/>
      <c r="T6" s="11"/>
    </row>
    <row r="7" spans="4:20" ht="19.5" customHeight="1" x14ac:dyDescent="0.3">
      <c r="D7" s="1">
        <v>5</v>
      </c>
      <c r="E7" s="10">
        <v>46028</v>
      </c>
      <c r="F7" s="1" t="s">
        <v>44</v>
      </c>
      <c r="G7" s="1" t="s">
        <v>49</v>
      </c>
      <c r="H7" s="1">
        <v>2300</v>
      </c>
      <c r="I7" s="1"/>
      <c r="J7" s="1"/>
      <c r="K7" s="1"/>
      <c r="L7" s="1"/>
      <c r="M7" s="1">
        <f t="shared" si="0"/>
        <v>0</v>
      </c>
      <c r="N7" s="1"/>
      <c r="P7" s="11"/>
      <c r="Q7" s="11"/>
      <c r="R7" s="11"/>
      <c r="S7" s="11"/>
      <c r="T7" s="11"/>
    </row>
    <row r="8" spans="4:20" ht="19.5" customHeight="1" x14ac:dyDescent="0.3">
      <c r="D8" s="1">
        <v>6</v>
      </c>
      <c r="E8" s="10">
        <v>46029</v>
      </c>
      <c r="F8" s="1" t="s">
        <v>44</v>
      </c>
      <c r="G8" s="1" t="s">
        <v>49</v>
      </c>
      <c r="H8" s="1">
        <v>2300</v>
      </c>
      <c r="I8" s="1"/>
      <c r="J8" s="1"/>
      <c r="K8" s="1"/>
      <c r="L8" s="1"/>
      <c r="M8" s="1">
        <f t="shared" si="0"/>
        <v>0</v>
      </c>
      <c r="N8" s="1"/>
      <c r="P8" s="11"/>
      <c r="Q8" s="11"/>
      <c r="R8" s="11"/>
      <c r="S8" s="11"/>
      <c r="T8" s="11"/>
    </row>
    <row r="9" spans="4:20" ht="19.5" customHeight="1" x14ac:dyDescent="0.3">
      <c r="D9" s="1">
        <v>7</v>
      </c>
      <c r="E9" s="10">
        <v>46030</v>
      </c>
      <c r="F9" s="1" t="s">
        <v>44</v>
      </c>
      <c r="G9" s="1" t="s">
        <v>49</v>
      </c>
      <c r="H9" s="1">
        <v>2300</v>
      </c>
      <c r="I9" s="1"/>
      <c r="J9" s="1"/>
      <c r="K9" s="1"/>
      <c r="L9" s="1"/>
      <c r="M9" s="1">
        <f t="shared" si="0"/>
        <v>0</v>
      </c>
      <c r="N9" s="1"/>
      <c r="P9" s="11"/>
      <c r="Q9" s="11"/>
      <c r="R9" s="11"/>
      <c r="S9" s="11"/>
      <c r="T9" s="11"/>
    </row>
    <row r="10" spans="4:20" ht="19.5" customHeight="1" x14ac:dyDescent="0.3">
      <c r="D10" s="1">
        <v>8</v>
      </c>
      <c r="E10" s="10">
        <v>46031</v>
      </c>
      <c r="F10" s="1" t="s">
        <v>44</v>
      </c>
      <c r="G10" s="1" t="s">
        <v>49</v>
      </c>
      <c r="H10" s="1">
        <v>2300</v>
      </c>
      <c r="I10" s="1"/>
      <c r="J10" s="1"/>
      <c r="K10" s="1"/>
      <c r="L10" s="1"/>
      <c r="M10" s="1">
        <f t="shared" si="0"/>
        <v>0</v>
      </c>
      <c r="N10" s="1"/>
    </row>
    <row r="11" spans="4:20" ht="19.5" customHeight="1" x14ac:dyDescent="0.3">
      <c r="D11" s="1">
        <v>9</v>
      </c>
      <c r="E11" s="10">
        <v>46032</v>
      </c>
      <c r="F11" s="1" t="s">
        <v>44</v>
      </c>
      <c r="G11" s="1" t="s">
        <v>49</v>
      </c>
      <c r="H11" s="1">
        <v>2300</v>
      </c>
      <c r="I11" s="1"/>
      <c r="J11" s="1"/>
      <c r="K11" s="1"/>
      <c r="L11" s="1"/>
      <c r="M11" s="1">
        <f t="shared" si="0"/>
        <v>0</v>
      </c>
      <c r="N11" s="1"/>
    </row>
    <row r="12" spans="4:20" ht="19.5" customHeight="1" x14ac:dyDescent="0.3">
      <c r="D12" s="1">
        <v>10</v>
      </c>
      <c r="E12" s="10">
        <v>46033</v>
      </c>
      <c r="F12" s="1" t="s">
        <v>44</v>
      </c>
      <c r="G12" s="1" t="s">
        <v>49</v>
      </c>
      <c r="H12" s="1">
        <v>2300</v>
      </c>
      <c r="I12" s="1"/>
      <c r="J12" s="1"/>
      <c r="K12" s="1"/>
      <c r="L12" s="1"/>
      <c r="M12" s="1">
        <f t="shared" si="0"/>
        <v>0</v>
      </c>
      <c r="N12" s="1"/>
    </row>
    <row r="13" spans="4:20" ht="19.5" customHeight="1" x14ac:dyDescent="0.3">
      <c r="D13" s="1">
        <v>11</v>
      </c>
      <c r="E13" s="10">
        <v>46034</v>
      </c>
      <c r="F13" s="1" t="s">
        <v>44</v>
      </c>
      <c r="G13" s="1" t="s">
        <v>49</v>
      </c>
      <c r="H13" s="1">
        <v>2300</v>
      </c>
      <c r="I13" s="1"/>
      <c r="J13" s="1"/>
      <c r="K13" s="1"/>
      <c r="L13" s="1"/>
      <c r="M13" s="1">
        <f t="shared" si="0"/>
        <v>0</v>
      </c>
      <c r="N13" s="1"/>
    </row>
    <row r="14" spans="4:20" ht="19.5" customHeight="1" x14ac:dyDescent="0.3">
      <c r="D14" s="1">
        <v>12</v>
      </c>
      <c r="E14" s="10">
        <v>46035</v>
      </c>
      <c r="F14" s="1" t="s">
        <v>44</v>
      </c>
      <c r="G14" s="1" t="s">
        <v>49</v>
      </c>
      <c r="H14" s="1">
        <v>2300</v>
      </c>
      <c r="I14" s="1"/>
      <c r="J14" s="1"/>
      <c r="K14" s="1"/>
      <c r="L14" s="1"/>
      <c r="M14" s="1">
        <f t="shared" si="0"/>
        <v>0</v>
      </c>
      <c r="N14" s="1"/>
    </row>
    <row r="15" spans="4:20" ht="19.5" customHeight="1" x14ac:dyDescent="0.3">
      <c r="D15" s="1">
        <v>13</v>
      </c>
      <c r="E15" s="10">
        <v>46036</v>
      </c>
      <c r="F15" s="1" t="s">
        <v>44</v>
      </c>
      <c r="G15" s="1" t="s">
        <v>49</v>
      </c>
      <c r="H15" s="1">
        <v>2300</v>
      </c>
      <c r="I15" s="1"/>
      <c r="J15" s="1"/>
      <c r="K15" s="1"/>
      <c r="L15" s="1"/>
      <c r="M15" s="1">
        <f t="shared" si="0"/>
        <v>0</v>
      </c>
      <c r="N15" s="1"/>
    </row>
    <row r="16" spans="4:20" ht="19.5" customHeight="1" x14ac:dyDescent="0.3">
      <c r="D16" s="1">
        <v>14</v>
      </c>
      <c r="E16" s="10">
        <v>46037</v>
      </c>
      <c r="F16" s="1" t="s">
        <v>44</v>
      </c>
      <c r="G16" s="1" t="s">
        <v>49</v>
      </c>
      <c r="H16" s="1">
        <v>2300</v>
      </c>
      <c r="I16" s="1"/>
      <c r="J16" s="1"/>
      <c r="K16" s="1"/>
      <c r="L16" s="1"/>
      <c r="M16" s="1">
        <f t="shared" si="0"/>
        <v>0</v>
      </c>
      <c r="N16" s="1"/>
    </row>
    <row r="17" spans="4:14" ht="19.5" customHeight="1" x14ac:dyDescent="0.3">
      <c r="D17" s="1">
        <v>15</v>
      </c>
      <c r="E17" s="10">
        <v>46038</v>
      </c>
      <c r="F17" s="1" t="s">
        <v>44</v>
      </c>
      <c r="G17" s="1" t="s">
        <v>49</v>
      </c>
      <c r="H17" s="1">
        <v>2300</v>
      </c>
      <c r="I17" s="1"/>
      <c r="J17" s="1"/>
      <c r="K17" s="1"/>
      <c r="L17" s="1"/>
      <c r="M17" s="1">
        <f t="shared" si="0"/>
        <v>0</v>
      </c>
      <c r="N17" s="1"/>
    </row>
    <row r="18" spans="4:14" ht="19.5" customHeight="1" x14ac:dyDescent="0.3">
      <c r="D18" s="1">
        <v>16</v>
      </c>
      <c r="E18" s="10">
        <v>46039</v>
      </c>
      <c r="F18" s="1" t="s">
        <v>44</v>
      </c>
      <c r="G18" s="1" t="s">
        <v>49</v>
      </c>
      <c r="H18" s="1">
        <v>2300</v>
      </c>
      <c r="I18" s="1"/>
      <c r="J18" s="1"/>
      <c r="K18" s="1"/>
      <c r="L18" s="1"/>
      <c r="M18" s="1">
        <f t="shared" si="0"/>
        <v>0</v>
      </c>
      <c r="N18" s="1"/>
    </row>
    <row r="19" spans="4:14" ht="19.5" customHeight="1" x14ac:dyDescent="0.3">
      <c r="D19" s="1">
        <v>17</v>
      </c>
      <c r="E19" s="10">
        <v>46040</v>
      </c>
      <c r="F19" s="1" t="s">
        <v>44</v>
      </c>
      <c r="G19" s="1" t="s">
        <v>49</v>
      </c>
      <c r="H19" s="1">
        <v>2300</v>
      </c>
      <c r="I19" s="1"/>
      <c r="J19" s="1"/>
      <c r="K19" s="1"/>
      <c r="L19" s="1"/>
      <c r="M19" s="1">
        <f t="shared" si="0"/>
        <v>0</v>
      </c>
      <c r="N19" s="1"/>
    </row>
    <row r="20" spans="4:14" ht="19.5" customHeight="1" x14ac:dyDescent="0.3">
      <c r="D20" s="1">
        <v>18</v>
      </c>
      <c r="E20" s="10">
        <v>46041</v>
      </c>
      <c r="F20" s="1" t="s">
        <v>44</v>
      </c>
      <c r="G20" s="1" t="s">
        <v>49</v>
      </c>
      <c r="H20" s="1">
        <v>2300</v>
      </c>
      <c r="I20" s="1"/>
      <c r="J20" s="1"/>
      <c r="K20" s="1"/>
      <c r="L20" s="1"/>
      <c r="M20" s="1">
        <f t="shared" si="0"/>
        <v>0</v>
      </c>
      <c r="N20" s="1"/>
    </row>
    <row r="21" spans="4:14" ht="19.5" customHeight="1" x14ac:dyDescent="0.3">
      <c r="D21" s="1">
        <v>19</v>
      </c>
      <c r="E21" s="10">
        <v>46042</v>
      </c>
      <c r="F21" s="1" t="s">
        <v>44</v>
      </c>
      <c r="G21" s="1" t="s">
        <v>49</v>
      </c>
      <c r="H21" s="1">
        <v>2300</v>
      </c>
      <c r="I21" s="1"/>
      <c r="J21" s="1"/>
      <c r="K21" s="1"/>
      <c r="L21" s="1"/>
      <c r="M21" s="1">
        <f t="shared" si="0"/>
        <v>0</v>
      </c>
      <c r="N21" s="1"/>
    </row>
    <row r="22" spans="4:14" ht="19.5" customHeight="1" x14ac:dyDescent="0.3">
      <c r="D22" s="1">
        <v>20</v>
      </c>
      <c r="E22" s="10">
        <v>46043</v>
      </c>
      <c r="F22" s="1" t="s">
        <v>44</v>
      </c>
      <c r="G22" s="1" t="s">
        <v>49</v>
      </c>
      <c r="H22" s="1">
        <v>2300</v>
      </c>
      <c r="I22" s="1"/>
      <c r="J22" s="1"/>
      <c r="K22" s="1"/>
      <c r="L22" s="1"/>
      <c r="M22" s="1">
        <f t="shared" si="0"/>
        <v>0</v>
      </c>
      <c r="N22" s="1"/>
    </row>
    <row r="23" spans="4:14" ht="19.5" customHeight="1" x14ac:dyDescent="0.3">
      <c r="D23" s="1">
        <v>21</v>
      </c>
      <c r="E23" s="10">
        <v>46044</v>
      </c>
      <c r="F23" s="1" t="s">
        <v>44</v>
      </c>
      <c r="G23" s="1" t="s">
        <v>49</v>
      </c>
      <c r="H23" s="1">
        <v>2300</v>
      </c>
      <c r="I23" s="1"/>
      <c r="J23" s="1"/>
      <c r="K23" s="1"/>
      <c r="L23" s="1"/>
      <c r="M23" s="1">
        <f t="shared" si="0"/>
        <v>0</v>
      </c>
      <c r="N23" s="1"/>
    </row>
    <row r="24" spans="4:14" ht="19.5" customHeight="1" x14ac:dyDescent="0.3">
      <c r="D24" s="1">
        <v>22</v>
      </c>
      <c r="E24" s="10">
        <v>46045</v>
      </c>
      <c r="F24" s="1" t="s">
        <v>44</v>
      </c>
      <c r="G24" s="1" t="s">
        <v>49</v>
      </c>
      <c r="H24" s="1">
        <v>2300</v>
      </c>
      <c r="I24" s="1"/>
      <c r="J24" s="1"/>
      <c r="K24" s="1"/>
      <c r="L24" s="1"/>
      <c r="M24" s="1">
        <f t="shared" si="0"/>
        <v>0</v>
      </c>
      <c r="N24" s="1"/>
    </row>
    <row r="25" spans="4:14" ht="19.5" customHeight="1" x14ac:dyDescent="0.3">
      <c r="D25" s="1">
        <v>23</v>
      </c>
      <c r="E25" s="10">
        <v>46046</v>
      </c>
      <c r="F25" s="1" t="s">
        <v>44</v>
      </c>
      <c r="G25" s="1" t="s">
        <v>49</v>
      </c>
      <c r="H25" s="1">
        <v>2300</v>
      </c>
      <c r="I25" s="1"/>
      <c r="J25" s="1"/>
      <c r="K25" s="1"/>
      <c r="L25" s="1"/>
      <c r="M25" s="1">
        <f t="shared" si="0"/>
        <v>0</v>
      </c>
      <c r="N25" s="1"/>
    </row>
    <row r="26" spans="4:14" ht="19.5" customHeight="1" x14ac:dyDescent="0.3">
      <c r="D26" s="1">
        <v>24</v>
      </c>
      <c r="E26" s="10">
        <v>46047</v>
      </c>
      <c r="F26" s="1" t="s">
        <v>44</v>
      </c>
      <c r="G26" s="1" t="s">
        <v>49</v>
      </c>
      <c r="H26" s="1">
        <v>2300</v>
      </c>
      <c r="I26" s="1"/>
      <c r="J26" s="1"/>
      <c r="K26" s="1"/>
      <c r="L26" s="1"/>
      <c r="M26" s="1">
        <f t="shared" si="0"/>
        <v>0</v>
      </c>
      <c r="N26" s="1"/>
    </row>
    <row r="27" spans="4:14" ht="19.5" customHeight="1" x14ac:dyDescent="0.3">
      <c r="D27" s="1">
        <v>25</v>
      </c>
      <c r="E27" s="10">
        <v>46048</v>
      </c>
      <c r="F27" s="1" t="s">
        <v>44</v>
      </c>
      <c r="G27" s="1" t="s">
        <v>49</v>
      </c>
      <c r="H27" s="1">
        <v>2300</v>
      </c>
      <c r="I27" s="1"/>
      <c r="J27" s="1"/>
      <c r="K27" s="1"/>
      <c r="L27" s="1"/>
      <c r="M27" s="1">
        <f t="shared" si="0"/>
        <v>0</v>
      </c>
      <c r="N27" s="1"/>
    </row>
    <row r="28" spans="4:14" ht="19.5" customHeight="1" x14ac:dyDescent="0.3">
      <c r="D28" s="1">
        <v>26</v>
      </c>
      <c r="E28" s="10">
        <v>46049</v>
      </c>
      <c r="F28" s="1" t="s">
        <v>44</v>
      </c>
      <c r="G28" s="1" t="s">
        <v>49</v>
      </c>
      <c r="H28" s="1">
        <v>2300</v>
      </c>
      <c r="I28" s="1"/>
      <c r="J28" s="1"/>
      <c r="K28" s="1"/>
      <c r="L28" s="1"/>
      <c r="M28" s="1">
        <f t="shared" si="0"/>
        <v>0</v>
      </c>
      <c r="N28" s="1"/>
    </row>
    <row r="29" spans="4:14" ht="19.5" customHeight="1" x14ac:dyDescent="0.3">
      <c r="D29" s="1">
        <v>27</v>
      </c>
      <c r="E29" s="10">
        <v>46050</v>
      </c>
      <c r="F29" s="1" t="s">
        <v>44</v>
      </c>
      <c r="G29" s="1" t="s">
        <v>49</v>
      </c>
      <c r="H29" s="1">
        <v>2300</v>
      </c>
      <c r="I29" s="1"/>
      <c r="J29" s="1"/>
      <c r="K29" s="1"/>
      <c r="L29" s="1"/>
      <c r="M29" s="1">
        <f t="shared" si="0"/>
        <v>0</v>
      </c>
      <c r="N29" s="1"/>
    </row>
    <row r="30" spans="4:14" ht="19.5" customHeight="1" x14ac:dyDescent="0.3">
      <c r="D30" s="1">
        <v>28</v>
      </c>
      <c r="E30" s="10">
        <v>46051</v>
      </c>
      <c r="F30" s="1" t="s">
        <v>44</v>
      </c>
      <c r="G30" s="1" t="s">
        <v>49</v>
      </c>
      <c r="H30" s="1">
        <v>2300</v>
      </c>
      <c r="I30" s="1"/>
      <c r="J30" s="1"/>
      <c r="K30" s="1"/>
      <c r="L30" s="1"/>
      <c r="M30" s="1">
        <f t="shared" si="0"/>
        <v>0</v>
      </c>
      <c r="N30" s="1"/>
    </row>
    <row r="31" spans="4:14" ht="19.5" customHeight="1" x14ac:dyDescent="0.3">
      <c r="D31" s="1">
        <v>29</v>
      </c>
      <c r="E31" s="10">
        <v>46052</v>
      </c>
      <c r="F31" s="1" t="s">
        <v>44</v>
      </c>
      <c r="G31" s="1" t="s">
        <v>49</v>
      </c>
      <c r="H31" s="1">
        <v>2300</v>
      </c>
      <c r="I31" s="1"/>
      <c r="J31" s="1"/>
      <c r="K31" s="1"/>
      <c r="L31" s="1"/>
      <c r="M31" s="1">
        <f t="shared" si="0"/>
        <v>0</v>
      </c>
      <c r="N31" s="1"/>
    </row>
    <row r="32" spans="4:14" ht="19.5" customHeight="1" x14ac:dyDescent="0.3">
      <c r="D32" s="1">
        <v>30</v>
      </c>
      <c r="E32" s="10">
        <v>46053</v>
      </c>
      <c r="F32" s="1" t="s">
        <v>44</v>
      </c>
      <c r="G32" s="1" t="s">
        <v>49</v>
      </c>
      <c r="H32" s="1">
        <v>2300</v>
      </c>
      <c r="I32" s="1"/>
      <c r="J32" s="1"/>
      <c r="K32" s="1"/>
      <c r="L32" s="1"/>
      <c r="M32" s="1">
        <f t="shared" si="0"/>
        <v>0</v>
      </c>
      <c r="N32" s="1"/>
    </row>
    <row r="33" spans="4:14" ht="19.5" customHeight="1" x14ac:dyDescent="0.3">
      <c r="D33" s="1">
        <v>31</v>
      </c>
      <c r="E33" s="10">
        <v>46054</v>
      </c>
      <c r="F33" s="1" t="s">
        <v>44</v>
      </c>
      <c r="G33" s="1" t="s">
        <v>49</v>
      </c>
      <c r="H33" s="1">
        <v>2300</v>
      </c>
      <c r="I33" s="1"/>
      <c r="J33" s="1"/>
      <c r="K33" s="1"/>
      <c r="L33" s="1"/>
      <c r="M33" s="1">
        <f t="shared" si="0"/>
        <v>0</v>
      </c>
      <c r="N33" s="1"/>
    </row>
    <row r="34" spans="4:14" ht="19.5" customHeight="1" x14ac:dyDescent="0.3">
      <c r="D34" s="1">
        <v>32</v>
      </c>
      <c r="E34" s="10">
        <v>46055</v>
      </c>
      <c r="F34" s="1" t="s">
        <v>44</v>
      </c>
      <c r="G34" s="1" t="s">
        <v>49</v>
      </c>
      <c r="H34" s="1">
        <v>2300</v>
      </c>
      <c r="I34" s="1"/>
      <c r="J34" s="1"/>
      <c r="K34" s="1"/>
      <c r="L34" s="1"/>
      <c r="M34" s="1">
        <f t="shared" si="0"/>
        <v>0</v>
      </c>
      <c r="N34" s="1"/>
    </row>
    <row r="35" spans="4:14" ht="19.5" customHeight="1" x14ac:dyDescent="0.3">
      <c r="D35" s="1">
        <v>33</v>
      </c>
      <c r="E35" s="10">
        <v>46056</v>
      </c>
      <c r="F35" s="1" t="s">
        <v>44</v>
      </c>
      <c r="G35" s="1" t="s">
        <v>49</v>
      </c>
      <c r="H35" s="1">
        <v>2300</v>
      </c>
      <c r="I35" s="1"/>
      <c r="J35" s="1"/>
      <c r="K35" s="1"/>
      <c r="L35" s="1"/>
      <c r="M35" s="1">
        <f t="shared" si="0"/>
        <v>0</v>
      </c>
      <c r="N35" s="1"/>
    </row>
    <row r="36" spans="4:14" ht="19.5" customHeight="1" x14ac:dyDescent="0.3">
      <c r="D36" s="1">
        <v>34</v>
      </c>
      <c r="E36" s="10">
        <v>46057</v>
      </c>
      <c r="F36" s="1" t="s">
        <v>44</v>
      </c>
      <c r="G36" s="1" t="s">
        <v>49</v>
      </c>
      <c r="H36" s="1">
        <v>2300</v>
      </c>
      <c r="I36" s="1"/>
      <c r="J36" s="1"/>
      <c r="K36" s="1"/>
      <c r="L36" s="1"/>
      <c r="M36" s="1">
        <f t="shared" si="0"/>
        <v>0</v>
      </c>
      <c r="N36" s="1"/>
    </row>
    <row r="37" spans="4:14" ht="19.5" customHeight="1" x14ac:dyDescent="0.3">
      <c r="D37" s="1">
        <v>35</v>
      </c>
      <c r="E37" s="10">
        <v>46058</v>
      </c>
      <c r="F37" s="1" t="s">
        <v>44</v>
      </c>
      <c r="G37" s="1" t="s">
        <v>49</v>
      </c>
      <c r="H37" s="1">
        <v>2300</v>
      </c>
      <c r="I37" s="1"/>
      <c r="J37" s="1"/>
      <c r="K37" s="1"/>
      <c r="L37" s="1"/>
      <c r="M37" s="1">
        <f t="shared" si="0"/>
        <v>0</v>
      </c>
      <c r="N37" s="1"/>
    </row>
    <row r="38" spans="4:14" ht="19.5" customHeight="1" x14ac:dyDescent="0.3">
      <c r="D38" s="1">
        <v>36</v>
      </c>
      <c r="E38" s="10">
        <v>46059</v>
      </c>
      <c r="F38" s="1" t="s">
        <v>44</v>
      </c>
      <c r="G38" s="1" t="s">
        <v>49</v>
      </c>
      <c r="H38" s="1">
        <v>2300</v>
      </c>
      <c r="I38" s="1"/>
      <c r="J38" s="1"/>
      <c r="K38" s="1"/>
      <c r="L38" s="1"/>
      <c r="M38" s="1">
        <f t="shared" si="0"/>
        <v>0</v>
      </c>
      <c r="N38" s="1"/>
    </row>
    <row r="39" spans="4:14" ht="19.5" customHeight="1" x14ac:dyDescent="0.3">
      <c r="D39" s="1">
        <v>37</v>
      </c>
      <c r="E39" s="10">
        <v>46060</v>
      </c>
      <c r="F39" s="1" t="s">
        <v>44</v>
      </c>
      <c r="G39" s="1" t="s">
        <v>49</v>
      </c>
      <c r="H39" s="1">
        <v>2300</v>
      </c>
      <c r="I39" s="1"/>
      <c r="J39" s="1"/>
      <c r="K39" s="1"/>
      <c r="L39" s="1"/>
      <c r="M39" s="1">
        <f t="shared" si="0"/>
        <v>0</v>
      </c>
      <c r="N39" s="1"/>
    </row>
    <row r="40" spans="4:14" ht="19.5" customHeight="1" x14ac:dyDescent="0.3">
      <c r="D40" s="1">
        <v>38</v>
      </c>
      <c r="E40" s="10">
        <v>46061</v>
      </c>
      <c r="F40" s="1" t="s">
        <v>44</v>
      </c>
      <c r="G40" s="1" t="s">
        <v>49</v>
      </c>
      <c r="H40" s="1">
        <v>2300</v>
      </c>
      <c r="I40" s="1"/>
      <c r="J40" s="1"/>
      <c r="K40" s="1"/>
      <c r="L40" s="1"/>
      <c r="M40" s="1">
        <f t="shared" si="0"/>
        <v>0</v>
      </c>
      <c r="N40" s="1"/>
    </row>
    <row r="41" spans="4:14" ht="19.5" customHeight="1" x14ac:dyDescent="0.3">
      <c r="D41" s="1">
        <v>39</v>
      </c>
      <c r="E41" s="10">
        <v>46062</v>
      </c>
      <c r="F41" s="1" t="s">
        <v>44</v>
      </c>
      <c r="G41" s="1" t="s">
        <v>49</v>
      </c>
      <c r="H41" s="1">
        <v>2300</v>
      </c>
      <c r="I41" s="1"/>
      <c r="J41" s="1"/>
      <c r="K41" s="1"/>
      <c r="L41" s="1"/>
      <c r="M41" s="1">
        <f t="shared" si="0"/>
        <v>0</v>
      </c>
      <c r="N41" s="1"/>
    </row>
    <row r="42" spans="4:14" ht="19.5" customHeight="1" x14ac:dyDescent="0.3">
      <c r="D42" s="1">
        <v>40</v>
      </c>
      <c r="E42" s="10">
        <v>46063</v>
      </c>
      <c r="F42" s="1" t="s">
        <v>44</v>
      </c>
      <c r="G42" s="1" t="s">
        <v>49</v>
      </c>
      <c r="H42" s="1">
        <v>2300</v>
      </c>
      <c r="I42" s="1"/>
      <c r="J42" s="1"/>
      <c r="K42" s="1"/>
      <c r="L42" s="1"/>
      <c r="M42" s="1">
        <f t="shared" si="0"/>
        <v>0</v>
      </c>
      <c r="N42" s="1"/>
    </row>
    <row r="43" spans="4:14" ht="19.5" customHeight="1" x14ac:dyDescent="0.3">
      <c r="D43" s="1">
        <v>41</v>
      </c>
      <c r="E43" s="10">
        <v>46064</v>
      </c>
      <c r="F43" s="1" t="s">
        <v>44</v>
      </c>
      <c r="G43" s="1" t="s">
        <v>49</v>
      </c>
      <c r="H43" s="1">
        <v>2300</v>
      </c>
      <c r="I43" s="1"/>
      <c r="J43" s="1"/>
      <c r="K43" s="1"/>
      <c r="L43" s="1"/>
      <c r="M43" s="1">
        <f t="shared" si="0"/>
        <v>0</v>
      </c>
      <c r="N43" s="1"/>
    </row>
    <row r="44" spans="4:14" ht="19.5" customHeight="1" x14ac:dyDescent="0.3">
      <c r="D44" s="1">
        <v>42</v>
      </c>
      <c r="E44" s="10">
        <v>46065</v>
      </c>
      <c r="F44" s="1" t="s">
        <v>44</v>
      </c>
      <c r="G44" s="1" t="s">
        <v>49</v>
      </c>
      <c r="H44" s="1">
        <v>2300</v>
      </c>
      <c r="I44" s="1"/>
      <c r="J44" s="1"/>
      <c r="K44" s="1"/>
      <c r="L44" s="1"/>
      <c r="M44" s="1">
        <f t="shared" si="0"/>
        <v>0</v>
      </c>
      <c r="N44" s="1"/>
    </row>
    <row r="45" spans="4:14" ht="19.5" customHeight="1" x14ac:dyDescent="0.3">
      <c r="D45" s="1">
        <v>43</v>
      </c>
      <c r="E45" s="10">
        <v>46066</v>
      </c>
      <c r="F45" s="1" t="s">
        <v>44</v>
      </c>
      <c r="G45" s="1" t="s">
        <v>49</v>
      </c>
      <c r="H45" s="1">
        <v>2300</v>
      </c>
      <c r="I45" s="1"/>
      <c r="J45" s="1"/>
      <c r="K45" s="1"/>
      <c r="L45" s="1"/>
      <c r="M45" s="1">
        <f t="shared" si="0"/>
        <v>0</v>
      </c>
      <c r="N45" s="1"/>
    </row>
    <row r="46" spans="4:14" ht="19.5" customHeight="1" x14ac:dyDescent="0.3">
      <c r="D46" s="1">
        <v>44</v>
      </c>
      <c r="E46" s="10">
        <v>46067</v>
      </c>
      <c r="F46" s="1" t="s">
        <v>44</v>
      </c>
      <c r="G46" s="1" t="s">
        <v>49</v>
      </c>
      <c r="H46" s="1">
        <v>2300</v>
      </c>
      <c r="I46" s="1"/>
      <c r="J46" s="1"/>
      <c r="K46" s="1"/>
      <c r="L46" s="1"/>
      <c r="M46" s="1">
        <f t="shared" si="0"/>
        <v>0</v>
      </c>
      <c r="N46" s="1"/>
    </row>
    <row r="47" spans="4:14" ht="19.5" customHeight="1" x14ac:dyDescent="0.3">
      <c r="D47" s="1">
        <v>45</v>
      </c>
      <c r="E47" s="10">
        <v>46068</v>
      </c>
      <c r="F47" s="1" t="s">
        <v>44</v>
      </c>
      <c r="G47" s="1" t="s">
        <v>49</v>
      </c>
      <c r="H47" s="1">
        <v>2300</v>
      </c>
      <c r="I47" s="1"/>
      <c r="J47" s="1"/>
      <c r="K47" s="1"/>
      <c r="L47" s="1"/>
      <c r="M47" s="1">
        <f t="shared" si="0"/>
        <v>0</v>
      </c>
      <c r="N47" s="1"/>
    </row>
    <row r="48" spans="4:14" ht="19.5" customHeight="1" x14ac:dyDescent="0.3">
      <c r="D48" s="1">
        <v>46</v>
      </c>
      <c r="E48" s="10">
        <v>46069</v>
      </c>
      <c r="F48" s="1" t="s">
        <v>44</v>
      </c>
      <c r="G48" s="1" t="s">
        <v>49</v>
      </c>
      <c r="H48" s="1">
        <v>2300</v>
      </c>
      <c r="I48" s="1"/>
      <c r="J48" s="1"/>
      <c r="K48" s="1"/>
      <c r="L48" s="1"/>
      <c r="M48" s="1">
        <f t="shared" si="0"/>
        <v>0</v>
      </c>
      <c r="N48" s="1"/>
    </row>
    <row r="49" spans="4:14" ht="19.5" customHeight="1" x14ac:dyDescent="0.3">
      <c r="D49" s="1">
        <v>47</v>
      </c>
      <c r="E49" s="10">
        <v>46070</v>
      </c>
      <c r="F49" s="1" t="s">
        <v>44</v>
      </c>
      <c r="G49" s="1" t="s">
        <v>49</v>
      </c>
      <c r="H49" s="1">
        <v>2300</v>
      </c>
      <c r="I49" s="1"/>
      <c r="J49" s="1"/>
      <c r="K49" s="1"/>
      <c r="L49" s="1"/>
      <c r="M49" s="1">
        <f t="shared" si="0"/>
        <v>0</v>
      </c>
      <c r="N49" s="1"/>
    </row>
    <row r="50" spans="4:14" ht="19.5" customHeight="1" x14ac:dyDescent="0.3">
      <c r="D50" s="1">
        <v>48</v>
      </c>
      <c r="E50" s="10">
        <v>46071</v>
      </c>
      <c r="F50" s="1" t="s">
        <v>44</v>
      </c>
      <c r="G50" s="1" t="s">
        <v>49</v>
      </c>
      <c r="H50" s="1">
        <v>2300</v>
      </c>
      <c r="I50" s="1"/>
      <c r="J50" s="1"/>
      <c r="K50" s="1"/>
      <c r="L50" s="1"/>
      <c r="M50" s="1">
        <f t="shared" si="0"/>
        <v>0</v>
      </c>
      <c r="N50" s="1"/>
    </row>
    <row r="51" spans="4:14" ht="19.5" customHeight="1" x14ac:dyDescent="0.3">
      <c r="D51" s="1">
        <v>49</v>
      </c>
      <c r="E51" s="10">
        <v>46072</v>
      </c>
      <c r="F51" s="1" t="s">
        <v>44</v>
      </c>
      <c r="G51" s="1" t="s">
        <v>49</v>
      </c>
      <c r="H51" s="1">
        <v>2300</v>
      </c>
      <c r="I51" s="1"/>
      <c r="J51" s="1"/>
      <c r="K51" s="1"/>
      <c r="L51" s="1"/>
      <c r="M51" s="1">
        <f t="shared" si="0"/>
        <v>0</v>
      </c>
      <c r="N51" s="1"/>
    </row>
    <row r="52" spans="4:14" ht="19.5" customHeight="1" x14ac:dyDescent="0.3">
      <c r="D52" s="1">
        <v>50</v>
      </c>
      <c r="E52" s="10">
        <v>46073</v>
      </c>
      <c r="F52" s="1" t="s">
        <v>44</v>
      </c>
      <c r="G52" s="1" t="s">
        <v>49</v>
      </c>
      <c r="H52" s="1">
        <v>2300</v>
      </c>
      <c r="I52" s="1"/>
      <c r="J52" s="1"/>
      <c r="K52" s="1"/>
      <c r="L52" s="1"/>
      <c r="M52" s="1">
        <f t="shared" si="0"/>
        <v>0</v>
      </c>
      <c r="N52" s="1"/>
    </row>
    <row r="53" spans="4:14" ht="19.5" customHeight="1" x14ac:dyDescent="0.3">
      <c r="D53" s="1">
        <v>51</v>
      </c>
      <c r="E53" s="10">
        <v>46074</v>
      </c>
      <c r="F53" s="1" t="s">
        <v>44</v>
      </c>
      <c r="G53" s="1" t="s">
        <v>49</v>
      </c>
      <c r="H53" s="1">
        <v>2300</v>
      </c>
      <c r="I53" s="1"/>
      <c r="J53" s="1"/>
      <c r="K53" s="1"/>
      <c r="L53" s="1"/>
      <c r="M53" s="1">
        <f t="shared" si="0"/>
        <v>0</v>
      </c>
      <c r="N53" s="1"/>
    </row>
    <row r="54" spans="4:14" ht="19.5" customHeight="1" x14ac:dyDescent="0.3">
      <c r="D54" s="1">
        <v>52</v>
      </c>
      <c r="E54" s="10">
        <v>46075</v>
      </c>
      <c r="F54" s="1" t="s">
        <v>44</v>
      </c>
      <c r="G54" s="1" t="s">
        <v>49</v>
      </c>
      <c r="H54" s="1">
        <v>2300</v>
      </c>
      <c r="I54" s="1"/>
      <c r="J54" s="1"/>
      <c r="K54" s="1"/>
      <c r="L54" s="1"/>
      <c r="M54" s="1">
        <f t="shared" si="0"/>
        <v>0</v>
      </c>
      <c r="N54" s="1"/>
    </row>
    <row r="55" spans="4:14" ht="19.5" customHeight="1" x14ac:dyDescent="0.3">
      <c r="D55" s="1">
        <v>53</v>
      </c>
      <c r="E55" s="10">
        <v>46076</v>
      </c>
      <c r="F55" s="1" t="s">
        <v>44</v>
      </c>
      <c r="G55" s="1" t="s">
        <v>49</v>
      </c>
      <c r="H55" s="1">
        <v>2300</v>
      </c>
      <c r="I55" s="1"/>
      <c r="J55" s="1"/>
      <c r="K55" s="1"/>
      <c r="L55" s="1"/>
      <c r="M55" s="1">
        <f t="shared" si="0"/>
        <v>0</v>
      </c>
      <c r="N55" s="1"/>
    </row>
    <row r="56" spans="4:14" ht="19.5" customHeight="1" x14ac:dyDescent="0.3">
      <c r="D56" s="1">
        <v>54</v>
      </c>
      <c r="E56" s="10">
        <v>46077</v>
      </c>
      <c r="F56" s="1" t="s">
        <v>44</v>
      </c>
      <c r="G56" s="1" t="s">
        <v>49</v>
      </c>
      <c r="H56" s="1">
        <v>2300</v>
      </c>
      <c r="I56" s="1"/>
      <c r="J56" s="1"/>
      <c r="K56" s="1"/>
      <c r="L56" s="1"/>
      <c r="M56" s="1">
        <f t="shared" si="0"/>
        <v>0</v>
      </c>
      <c r="N56" s="1"/>
    </row>
    <row r="57" spans="4:14" ht="19.5" customHeight="1" x14ac:dyDescent="0.3">
      <c r="D57" s="1">
        <v>55</v>
      </c>
      <c r="E57" s="10">
        <v>46078</v>
      </c>
      <c r="F57" s="1" t="s">
        <v>44</v>
      </c>
      <c r="G57" s="1" t="s">
        <v>49</v>
      </c>
      <c r="H57" s="1">
        <v>2300</v>
      </c>
      <c r="I57" s="1"/>
      <c r="J57" s="1"/>
      <c r="K57" s="1"/>
      <c r="L57" s="1"/>
      <c r="M57" s="1">
        <f t="shared" si="0"/>
        <v>0</v>
      </c>
      <c r="N57" s="1"/>
    </row>
    <row r="58" spans="4:14" ht="19.5" customHeight="1" x14ac:dyDescent="0.3">
      <c r="D58" s="1">
        <v>56</v>
      </c>
      <c r="E58" s="10">
        <v>46079</v>
      </c>
      <c r="F58" s="1" t="s">
        <v>44</v>
      </c>
      <c r="G58" s="1" t="s">
        <v>49</v>
      </c>
      <c r="H58" s="1">
        <v>2300</v>
      </c>
      <c r="I58" s="1"/>
      <c r="J58" s="1"/>
      <c r="K58" s="1"/>
      <c r="L58" s="1"/>
      <c r="M58" s="1">
        <f t="shared" si="0"/>
        <v>0</v>
      </c>
      <c r="N58" s="1"/>
    </row>
    <row r="59" spans="4:14" ht="19.5" customHeight="1" x14ac:dyDescent="0.3">
      <c r="D59" s="1">
        <v>57</v>
      </c>
      <c r="E59" s="10">
        <v>46080</v>
      </c>
      <c r="F59" s="1" t="s">
        <v>44</v>
      </c>
      <c r="G59" s="1" t="s">
        <v>49</v>
      </c>
      <c r="H59" s="1">
        <v>2300</v>
      </c>
      <c r="I59" s="1"/>
      <c r="J59" s="1"/>
      <c r="K59" s="1"/>
      <c r="L59" s="1"/>
      <c r="M59" s="1">
        <f t="shared" si="0"/>
        <v>0</v>
      </c>
      <c r="N59" s="1"/>
    </row>
    <row r="60" spans="4:14" ht="19.5" customHeight="1" x14ac:dyDescent="0.3">
      <c r="D60" s="1">
        <v>58</v>
      </c>
      <c r="E60" s="10">
        <v>46081</v>
      </c>
      <c r="F60" s="1" t="s">
        <v>44</v>
      </c>
      <c r="G60" s="1" t="s">
        <v>49</v>
      </c>
      <c r="H60" s="1">
        <v>2300</v>
      </c>
      <c r="I60" s="1"/>
      <c r="J60" s="1"/>
      <c r="K60" s="1"/>
      <c r="L60" s="1"/>
      <c r="M60" s="1">
        <f t="shared" si="0"/>
        <v>0</v>
      </c>
      <c r="N60" s="1"/>
    </row>
    <row r="61" spans="4:14" ht="19.5" customHeight="1" x14ac:dyDescent="0.3">
      <c r="D61" s="1">
        <v>59</v>
      </c>
      <c r="E61" s="10">
        <v>46082</v>
      </c>
      <c r="F61" s="1" t="s">
        <v>44</v>
      </c>
      <c r="G61" s="1" t="s">
        <v>49</v>
      </c>
      <c r="H61" s="1">
        <v>2300</v>
      </c>
      <c r="I61" s="1"/>
      <c r="J61" s="1"/>
      <c r="K61" s="1"/>
      <c r="L61" s="1"/>
      <c r="M61" s="1">
        <f t="shared" si="0"/>
        <v>0</v>
      </c>
      <c r="N61" s="1"/>
    </row>
    <row r="62" spans="4:14" ht="19.5" customHeight="1" x14ac:dyDescent="0.3">
      <c r="D62" s="1">
        <v>60</v>
      </c>
      <c r="E62" s="10">
        <v>46083</v>
      </c>
      <c r="F62" s="1" t="s">
        <v>44</v>
      </c>
      <c r="G62" s="1" t="s">
        <v>49</v>
      </c>
      <c r="H62" s="1">
        <v>2300</v>
      </c>
      <c r="I62" s="1"/>
      <c r="J62" s="1"/>
      <c r="K62" s="1"/>
      <c r="L62" s="1"/>
      <c r="M62" s="1">
        <f t="shared" si="0"/>
        <v>0</v>
      </c>
      <c r="N62" s="1"/>
    </row>
    <row r="63" spans="4:14" ht="19.5" customHeight="1" x14ac:dyDescent="0.3">
      <c r="D63" s="1">
        <v>61</v>
      </c>
      <c r="E63" s="10">
        <v>46084</v>
      </c>
      <c r="F63" s="1" t="s">
        <v>44</v>
      </c>
      <c r="G63" s="1" t="s">
        <v>49</v>
      </c>
      <c r="H63" s="1">
        <v>2300</v>
      </c>
      <c r="I63" s="1"/>
      <c r="J63" s="1"/>
      <c r="K63" s="1"/>
      <c r="L63" s="1"/>
      <c r="M63" s="1">
        <f t="shared" si="0"/>
        <v>0</v>
      </c>
      <c r="N63" s="1"/>
    </row>
    <row r="64" spans="4:14" ht="19.5" customHeight="1" x14ac:dyDescent="0.3">
      <c r="D64" s="1">
        <v>62</v>
      </c>
      <c r="E64" s="10">
        <v>46085</v>
      </c>
      <c r="F64" s="1" t="s">
        <v>44</v>
      </c>
      <c r="G64" s="1" t="s">
        <v>49</v>
      </c>
      <c r="H64" s="1">
        <v>2300</v>
      </c>
      <c r="I64" s="1"/>
      <c r="J64" s="1"/>
      <c r="K64" s="1"/>
      <c r="L64" s="1"/>
      <c r="M64" s="1">
        <f t="shared" si="0"/>
        <v>0</v>
      </c>
      <c r="N64" s="1"/>
    </row>
    <row r="65" spans="4:14" ht="19.5" customHeight="1" x14ac:dyDescent="0.3">
      <c r="D65" s="1">
        <v>63</v>
      </c>
      <c r="E65" s="10">
        <v>46086</v>
      </c>
      <c r="F65" s="1" t="s">
        <v>44</v>
      </c>
      <c r="G65" s="1" t="s">
        <v>49</v>
      </c>
      <c r="H65" s="1">
        <v>2300</v>
      </c>
      <c r="I65" s="1"/>
      <c r="J65" s="1"/>
      <c r="K65" s="1"/>
      <c r="L65" s="1"/>
      <c r="M65" s="1">
        <f t="shared" si="0"/>
        <v>0</v>
      </c>
      <c r="N65" s="1"/>
    </row>
    <row r="66" spans="4:14" ht="19.5" customHeight="1" x14ac:dyDescent="0.3">
      <c r="D66" s="1">
        <v>64</v>
      </c>
      <c r="E66" s="10">
        <v>46087</v>
      </c>
      <c r="F66" s="1" t="s">
        <v>44</v>
      </c>
      <c r="G66" s="1" t="s">
        <v>49</v>
      </c>
      <c r="H66" s="1">
        <v>2300</v>
      </c>
      <c r="I66" s="1"/>
      <c r="J66" s="1"/>
      <c r="K66" s="1"/>
      <c r="L66" s="1"/>
      <c r="M66" s="1">
        <f t="shared" si="0"/>
        <v>0</v>
      </c>
      <c r="N66" s="1"/>
    </row>
    <row r="67" spans="4:14" ht="19.5" customHeight="1" x14ac:dyDescent="0.3">
      <c r="D67" s="1">
        <v>65</v>
      </c>
      <c r="E67" s="10">
        <v>46088</v>
      </c>
      <c r="F67" s="1" t="s">
        <v>44</v>
      </c>
      <c r="G67" s="1" t="s">
        <v>49</v>
      </c>
      <c r="H67" s="1">
        <v>2300</v>
      </c>
      <c r="I67" s="1"/>
      <c r="J67" s="1"/>
      <c r="K67" s="1"/>
      <c r="L67" s="1"/>
      <c r="M67" s="1">
        <f t="shared" si="0"/>
        <v>0</v>
      </c>
      <c r="N67" s="1"/>
    </row>
    <row r="68" spans="4:14" ht="19.5" customHeight="1" x14ac:dyDescent="0.3">
      <c r="D68" s="1">
        <v>66</v>
      </c>
      <c r="E68" s="10">
        <v>46089</v>
      </c>
      <c r="F68" s="1" t="s">
        <v>44</v>
      </c>
      <c r="G68" s="1" t="s">
        <v>49</v>
      </c>
      <c r="H68" s="1">
        <v>2300</v>
      </c>
      <c r="I68" s="1"/>
      <c r="J68" s="1"/>
      <c r="K68" s="1"/>
      <c r="L68" s="1"/>
      <c r="M68" s="1">
        <f t="shared" ref="M68:M131" si="1">H68*I68-J68-K68+L68</f>
        <v>0</v>
      </c>
      <c r="N68" s="1"/>
    </row>
    <row r="69" spans="4:14" ht="19.5" customHeight="1" x14ac:dyDescent="0.3">
      <c r="D69" s="1">
        <v>67</v>
      </c>
      <c r="E69" s="10">
        <v>46090</v>
      </c>
      <c r="F69" s="1" t="s">
        <v>44</v>
      </c>
      <c r="G69" s="1" t="s">
        <v>49</v>
      </c>
      <c r="H69" s="1">
        <v>2300</v>
      </c>
      <c r="I69" s="1"/>
      <c r="J69" s="1"/>
      <c r="K69" s="1"/>
      <c r="L69" s="1"/>
      <c r="M69" s="1">
        <f t="shared" si="1"/>
        <v>0</v>
      </c>
      <c r="N69" s="1"/>
    </row>
    <row r="70" spans="4:14" ht="19.5" customHeight="1" x14ac:dyDescent="0.3">
      <c r="D70" s="1">
        <v>68</v>
      </c>
      <c r="E70" s="10">
        <v>46091</v>
      </c>
      <c r="F70" s="1" t="s">
        <v>44</v>
      </c>
      <c r="G70" s="1" t="s">
        <v>49</v>
      </c>
      <c r="H70" s="1">
        <v>2300</v>
      </c>
      <c r="I70" s="1"/>
      <c r="J70" s="1"/>
      <c r="K70" s="1"/>
      <c r="L70" s="1"/>
      <c r="M70" s="1">
        <f t="shared" si="1"/>
        <v>0</v>
      </c>
      <c r="N70" s="1"/>
    </row>
    <row r="71" spans="4:14" ht="19.5" customHeight="1" x14ac:dyDescent="0.3">
      <c r="D71" s="1">
        <v>69</v>
      </c>
      <c r="E71" s="10">
        <v>46092</v>
      </c>
      <c r="F71" s="1" t="s">
        <v>44</v>
      </c>
      <c r="G71" s="1" t="s">
        <v>49</v>
      </c>
      <c r="H71" s="1">
        <v>2300</v>
      </c>
      <c r="I71" s="1"/>
      <c r="J71" s="1"/>
      <c r="K71" s="1"/>
      <c r="L71" s="1"/>
      <c r="M71" s="1">
        <f t="shared" si="1"/>
        <v>0</v>
      </c>
      <c r="N71" s="1"/>
    </row>
    <row r="72" spans="4:14" ht="19.5" customHeight="1" x14ac:dyDescent="0.3">
      <c r="D72" s="1">
        <v>70</v>
      </c>
      <c r="E72" s="10">
        <v>46093</v>
      </c>
      <c r="F72" s="1" t="s">
        <v>44</v>
      </c>
      <c r="G72" s="1" t="s">
        <v>49</v>
      </c>
      <c r="H72" s="1">
        <v>2300</v>
      </c>
      <c r="I72" s="1"/>
      <c r="J72" s="1"/>
      <c r="K72" s="1"/>
      <c r="L72" s="1"/>
      <c r="M72" s="1">
        <f t="shared" si="1"/>
        <v>0</v>
      </c>
      <c r="N72" s="1"/>
    </row>
    <row r="73" spans="4:14" ht="19.5" customHeight="1" x14ac:dyDescent="0.3">
      <c r="D73" s="1">
        <v>71</v>
      </c>
      <c r="E73" s="10">
        <v>46094</v>
      </c>
      <c r="F73" s="1" t="s">
        <v>44</v>
      </c>
      <c r="G73" s="1" t="s">
        <v>49</v>
      </c>
      <c r="H73" s="1">
        <v>2300</v>
      </c>
      <c r="I73" s="1"/>
      <c r="J73" s="1"/>
      <c r="K73" s="1"/>
      <c r="L73" s="1"/>
      <c r="M73" s="1">
        <f t="shared" si="1"/>
        <v>0</v>
      </c>
      <c r="N73" s="1"/>
    </row>
    <row r="74" spans="4:14" ht="19.5" customHeight="1" x14ac:dyDescent="0.3">
      <c r="D74" s="1">
        <v>72</v>
      </c>
      <c r="E74" s="10">
        <v>46095</v>
      </c>
      <c r="F74" s="1" t="s">
        <v>44</v>
      </c>
      <c r="G74" s="1" t="s">
        <v>49</v>
      </c>
      <c r="H74" s="1">
        <v>2300</v>
      </c>
      <c r="I74" s="1"/>
      <c r="J74" s="1"/>
      <c r="K74" s="1"/>
      <c r="L74" s="1"/>
      <c r="M74" s="1">
        <f t="shared" si="1"/>
        <v>0</v>
      </c>
      <c r="N74" s="1"/>
    </row>
    <row r="75" spans="4:14" ht="19.5" customHeight="1" x14ac:dyDescent="0.3">
      <c r="D75" s="1">
        <v>73</v>
      </c>
      <c r="E75" s="10">
        <v>46096</v>
      </c>
      <c r="F75" s="1" t="s">
        <v>44</v>
      </c>
      <c r="G75" s="1" t="s">
        <v>49</v>
      </c>
      <c r="H75" s="1">
        <v>2300</v>
      </c>
      <c r="I75" s="1"/>
      <c r="J75" s="1"/>
      <c r="K75" s="1"/>
      <c r="L75" s="1"/>
      <c r="M75" s="1">
        <f t="shared" si="1"/>
        <v>0</v>
      </c>
      <c r="N75" s="1"/>
    </row>
    <row r="76" spans="4:14" ht="19.5" customHeight="1" x14ac:dyDescent="0.3">
      <c r="D76" s="1">
        <v>74</v>
      </c>
      <c r="E76" s="10">
        <v>46097</v>
      </c>
      <c r="F76" s="1" t="s">
        <v>44</v>
      </c>
      <c r="G76" s="1" t="s">
        <v>49</v>
      </c>
      <c r="H76" s="1">
        <v>2300</v>
      </c>
      <c r="I76" s="1"/>
      <c r="J76" s="1"/>
      <c r="K76" s="1"/>
      <c r="L76" s="1"/>
      <c r="M76" s="1">
        <f t="shared" si="1"/>
        <v>0</v>
      </c>
      <c r="N76" s="1"/>
    </row>
    <row r="77" spans="4:14" ht="19.5" customHeight="1" x14ac:dyDescent="0.3">
      <c r="D77" s="1">
        <v>75</v>
      </c>
      <c r="E77" s="10">
        <v>46098</v>
      </c>
      <c r="F77" s="1" t="s">
        <v>44</v>
      </c>
      <c r="G77" s="1" t="s">
        <v>49</v>
      </c>
      <c r="H77" s="1">
        <v>2300</v>
      </c>
      <c r="I77" s="1"/>
      <c r="J77" s="1"/>
      <c r="K77" s="1"/>
      <c r="L77" s="1"/>
      <c r="M77" s="1">
        <f t="shared" si="1"/>
        <v>0</v>
      </c>
      <c r="N77" s="1"/>
    </row>
    <row r="78" spans="4:14" ht="19.5" customHeight="1" x14ac:dyDescent="0.3">
      <c r="D78" s="1">
        <v>76</v>
      </c>
      <c r="E78" s="10">
        <v>46099</v>
      </c>
      <c r="F78" s="1" t="s">
        <v>44</v>
      </c>
      <c r="G78" s="1" t="s">
        <v>49</v>
      </c>
      <c r="H78" s="1">
        <v>2300</v>
      </c>
      <c r="I78" s="1"/>
      <c r="J78" s="1"/>
      <c r="K78" s="1"/>
      <c r="L78" s="1"/>
      <c r="M78" s="1">
        <f t="shared" si="1"/>
        <v>0</v>
      </c>
      <c r="N78" s="1"/>
    </row>
    <row r="79" spans="4:14" ht="19.5" customHeight="1" x14ac:dyDescent="0.3">
      <c r="D79" s="1">
        <v>77</v>
      </c>
      <c r="E79" s="10">
        <v>46100</v>
      </c>
      <c r="F79" s="1" t="s">
        <v>44</v>
      </c>
      <c r="G79" s="1" t="s">
        <v>49</v>
      </c>
      <c r="H79" s="1">
        <v>2300</v>
      </c>
      <c r="I79" s="1"/>
      <c r="J79" s="1"/>
      <c r="K79" s="1"/>
      <c r="L79" s="1"/>
      <c r="M79" s="1">
        <f t="shared" si="1"/>
        <v>0</v>
      </c>
      <c r="N79" s="1"/>
    </row>
    <row r="80" spans="4:14" ht="19.5" customHeight="1" x14ac:dyDescent="0.3">
      <c r="D80" s="1">
        <v>78</v>
      </c>
      <c r="E80" s="10">
        <v>46101</v>
      </c>
      <c r="F80" s="1" t="s">
        <v>44</v>
      </c>
      <c r="G80" s="1" t="s">
        <v>49</v>
      </c>
      <c r="H80" s="1">
        <v>2300</v>
      </c>
      <c r="I80" s="1"/>
      <c r="J80" s="1"/>
      <c r="K80" s="1"/>
      <c r="L80" s="1"/>
      <c r="M80" s="1">
        <f t="shared" si="1"/>
        <v>0</v>
      </c>
      <c r="N80" s="1"/>
    </row>
    <row r="81" spans="4:14" ht="19.5" customHeight="1" x14ac:dyDescent="0.3">
      <c r="D81" s="1">
        <v>79</v>
      </c>
      <c r="E81" s="10">
        <v>46102</v>
      </c>
      <c r="F81" s="1" t="s">
        <v>44</v>
      </c>
      <c r="G81" s="1" t="s">
        <v>49</v>
      </c>
      <c r="H81" s="1">
        <v>2300</v>
      </c>
      <c r="I81" s="1"/>
      <c r="J81" s="1"/>
      <c r="K81" s="1"/>
      <c r="L81" s="1"/>
      <c r="M81" s="1">
        <f t="shared" si="1"/>
        <v>0</v>
      </c>
      <c r="N81" s="1"/>
    </row>
    <row r="82" spans="4:14" ht="19.5" customHeight="1" x14ac:dyDescent="0.3">
      <c r="D82" s="1">
        <v>80</v>
      </c>
      <c r="E82" s="10">
        <v>46103</v>
      </c>
      <c r="F82" s="1" t="s">
        <v>44</v>
      </c>
      <c r="G82" s="1" t="s">
        <v>49</v>
      </c>
      <c r="H82" s="1">
        <v>2300</v>
      </c>
      <c r="I82" s="1"/>
      <c r="J82" s="1"/>
      <c r="K82" s="1"/>
      <c r="L82" s="1"/>
      <c r="M82" s="1">
        <f t="shared" si="1"/>
        <v>0</v>
      </c>
      <c r="N82" s="1"/>
    </row>
    <row r="83" spans="4:14" ht="19.5" customHeight="1" x14ac:dyDescent="0.3">
      <c r="D83" s="1">
        <v>81</v>
      </c>
      <c r="E83" s="10">
        <v>46104</v>
      </c>
      <c r="F83" s="1" t="s">
        <v>44</v>
      </c>
      <c r="G83" s="1" t="s">
        <v>49</v>
      </c>
      <c r="H83" s="1">
        <v>2300</v>
      </c>
      <c r="I83" s="1"/>
      <c r="J83" s="1"/>
      <c r="K83" s="1"/>
      <c r="L83" s="1"/>
      <c r="M83" s="1">
        <f t="shared" si="1"/>
        <v>0</v>
      </c>
      <c r="N83" s="1"/>
    </row>
    <row r="84" spans="4:14" ht="19.5" customHeight="1" x14ac:dyDescent="0.3">
      <c r="D84" s="1">
        <v>82</v>
      </c>
      <c r="E84" s="10">
        <v>46105</v>
      </c>
      <c r="F84" s="1" t="s">
        <v>44</v>
      </c>
      <c r="G84" s="1" t="s">
        <v>49</v>
      </c>
      <c r="H84" s="1">
        <v>2300</v>
      </c>
      <c r="I84" s="1"/>
      <c r="J84" s="1"/>
      <c r="K84" s="1"/>
      <c r="L84" s="1"/>
      <c r="M84" s="1">
        <f t="shared" si="1"/>
        <v>0</v>
      </c>
      <c r="N84" s="1"/>
    </row>
    <row r="85" spans="4:14" ht="19.5" customHeight="1" x14ac:dyDescent="0.3">
      <c r="D85" s="1">
        <v>83</v>
      </c>
      <c r="E85" s="10">
        <v>46106</v>
      </c>
      <c r="F85" s="1" t="s">
        <v>44</v>
      </c>
      <c r="G85" s="1" t="s">
        <v>49</v>
      </c>
      <c r="H85" s="1">
        <v>2300</v>
      </c>
      <c r="I85" s="1"/>
      <c r="J85" s="1"/>
      <c r="K85" s="1"/>
      <c r="L85" s="1"/>
      <c r="M85" s="1">
        <f t="shared" si="1"/>
        <v>0</v>
      </c>
      <c r="N85" s="1"/>
    </row>
    <row r="86" spans="4:14" ht="19.5" customHeight="1" x14ac:dyDescent="0.3">
      <c r="D86" s="1">
        <v>84</v>
      </c>
      <c r="E86" s="10">
        <v>46107</v>
      </c>
      <c r="F86" s="1" t="s">
        <v>44</v>
      </c>
      <c r="G86" s="1" t="s">
        <v>49</v>
      </c>
      <c r="H86" s="1">
        <v>2300</v>
      </c>
      <c r="I86" s="1"/>
      <c r="J86" s="1"/>
      <c r="K86" s="1"/>
      <c r="L86" s="1"/>
      <c r="M86" s="1">
        <f t="shared" si="1"/>
        <v>0</v>
      </c>
      <c r="N86" s="1"/>
    </row>
    <row r="87" spans="4:14" ht="19.5" customHeight="1" x14ac:dyDescent="0.3">
      <c r="D87" s="1">
        <v>85</v>
      </c>
      <c r="E87" s="10">
        <v>46108</v>
      </c>
      <c r="F87" s="1" t="s">
        <v>44</v>
      </c>
      <c r="G87" s="1" t="s">
        <v>49</v>
      </c>
      <c r="H87" s="1">
        <v>2300</v>
      </c>
      <c r="I87" s="1"/>
      <c r="J87" s="1"/>
      <c r="K87" s="1"/>
      <c r="L87" s="1"/>
      <c r="M87" s="1">
        <f t="shared" si="1"/>
        <v>0</v>
      </c>
      <c r="N87" s="1"/>
    </row>
    <row r="88" spans="4:14" ht="19.5" customHeight="1" x14ac:dyDescent="0.3">
      <c r="D88" s="1">
        <v>86</v>
      </c>
      <c r="E88" s="10">
        <v>46109</v>
      </c>
      <c r="F88" s="1" t="s">
        <v>44</v>
      </c>
      <c r="G88" s="1" t="s">
        <v>49</v>
      </c>
      <c r="H88" s="1">
        <v>2300</v>
      </c>
      <c r="I88" s="1"/>
      <c r="J88" s="1"/>
      <c r="K88" s="1"/>
      <c r="L88" s="1"/>
      <c r="M88" s="1">
        <f t="shared" si="1"/>
        <v>0</v>
      </c>
      <c r="N88" s="1"/>
    </row>
    <row r="89" spans="4:14" ht="19.5" customHeight="1" x14ac:dyDescent="0.3">
      <c r="D89" s="1">
        <v>87</v>
      </c>
      <c r="E89" s="10">
        <v>46110</v>
      </c>
      <c r="F89" s="1" t="s">
        <v>44</v>
      </c>
      <c r="G89" s="1" t="s">
        <v>49</v>
      </c>
      <c r="H89" s="1">
        <v>2300</v>
      </c>
      <c r="I89" s="1"/>
      <c r="J89" s="1"/>
      <c r="K89" s="1"/>
      <c r="L89" s="1"/>
      <c r="M89" s="1">
        <f t="shared" si="1"/>
        <v>0</v>
      </c>
      <c r="N89" s="1"/>
    </row>
    <row r="90" spans="4:14" ht="19.5" customHeight="1" x14ac:dyDescent="0.3">
      <c r="D90" s="1">
        <v>88</v>
      </c>
      <c r="E90" s="10">
        <v>46111</v>
      </c>
      <c r="F90" s="1" t="s">
        <v>44</v>
      </c>
      <c r="G90" s="1" t="s">
        <v>49</v>
      </c>
      <c r="H90" s="1">
        <v>2300</v>
      </c>
      <c r="I90" s="1"/>
      <c r="J90" s="1"/>
      <c r="K90" s="1"/>
      <c r="L90" s="1"/>
      <c r="M90" s="1">
        <f t="shared" si="1"/>
        <v>0</v>
      </c>
      <c r="N90" s="1"/>
    </row>
    <row r="91" spans="4:14" ht="19.5" customHeight="1" x14ac:dyDescent="0.3">
      <c r="D91" s="1">
        <v>89</v>
      </c>
      <c r="E91" s="10">
        <v>46112</v>
      </c>
      <c r="F91" s="1" t="s">
        <v>44</v>
      </c>
      <c r="G91" s="1" t="s">
        <v>49</v>
      </c>
      <c r="H91" s="1">
        <v>2300</v>
      </c>
      <c r="I91" s="1"/>
      <c r="J91" s="1"/>
      <c r="K91" s="1"/>
      <c r="L91" s="1"/>
      <c r="M91" s="1">
        <f t="shared" si="1"/>
        <v>0</v>
      </c>
      <c r="N91" s="1"/>
    </row>
    <row r="92" spans="4:14" ht="19.5" customHeight="1" x14ac:dyDescent="0.3">
      <c r="D92" s="1">
        <v>90</v>
      </c>
      <c r="E92" s="10">
        <v>46113</v>
      </c>
      <c r="F92" s="1" t="s">
        <v>44</v>
      </c>
      <c r="G92" s="1" t="s">
        <v>49</v>
      </c>
      <c r="H92" s="1">
        <v>2300</v>
      </c>
      <c r="I92" s="1"/>
      <c r="J92" s="1"/>
      <c r="K92" s="1"/>
      <c r="L92" s="1"/>
      <c r="M92" s="1">
        <f t="shared" si="1"/>
        <v>0</v>
      </c>
      <c r="N92" s="1"/>
    </row>
    <row r="93" spans="4:14" ht="19.5" customHeight="1" x14ac:dyDescent="0.3">
      <c r="D93" s="1">
        <v>91</v>
      </c>
      <c r="E93" s="10">
        <v>46114</v>
      </c>
      <c r="F93" s="1" t="s">
        <v>44</v>
      </c>
      <c r="G93" s="1" t="s">
        <v>49</v>
      </c>
      <c r="H93" s="1">
        <v>2300</v>
      </c>
      <c r="I93" s="1"/>
      <c r="J93" s="1"/>
      <c r="K93" s="1"/>
      <c r="L93" s="1"/>
      <c r="M93" s="1">
        <f t="shared" si="1"/>
        <v>0</v>
      </c>
      <c r="N93" s="1"/>
    </row>
    <row r="94" spans="4:14" ht="19.5" customHeight="1" x14ac:dyDescent="0.3">
      <c r="D94" s="1">
        <v>92</v>
      </c>
      <c r="E94" s="10">
        <v>46115</v>
      </c>
      <c r="F94" s="1" t="s">
        <v>44</v>
      </c>
      <c r="G94" s="1" t="s">
        <v>49</v>
      </c>
      <c r="H94" s="1">
        <v>2300</v>
      </c>
      <c r="I94" s="1"/>
      <c r="J94" s="1"/>
      <c r="K94" s="1"/>
      <c r="L94" s="1"/>
      <c r="M94" s="1">
        <f t="shared" si="1"/>
        <v>0</v>
      </c>
      <c r="N94" s="1"/>
    </row>
    <row r="95" spans="4:14" ht="19.5" customHeight="1" x14ac:dyDescent="0.3">
      <c r="D95" s="1">
        <v>93</v>
      </c>
      <c r="E95" s="10">
        <v>46116</v>
      </c>
      <c r="F95" s="1" t="s">
        <v>44</v>
      </c>
      <c r="G95" s="1" t="s">
        <v>49</v>
      </c>
      <c r="H95" s="1">
        <v>2300</v>
      </c>
      <c r="I95" s="1"/>
      <c r="J95" s="1"/>
      <c r="K95" s="1"/>
      <c r="L95" s="1"/>
      <c r="M95" s="1">
        <f t="shared" si="1"/>
        <v>0</v>
      </c>
      <c r="N95" s="1"/>
    </row>
    <row r="96" spans="4:14" ht="19.5" customHeight="1" x14ac:dyDescent="0.3">
      <c r="D96" s="1">
        <v>94</v>
      </c>
      <c r="E96" s="10">
        <v>46117</v>
      </c>
      <c r="F96" s="1" t="s">
        <v>44</v>
      </c>
      <c r="G96" s="1" t="s">
        <v>49</v>
      </c>
      <c r="H96" s="1">
        <v>2300</v>
      </c>
      <c r="I96" s="1"/>
      <c r="J96" s="1"/>
      <c r="K96" s="1"/>
      <c r="L96" s="1"/>
      <c r="M96" s="1">
        <f t="shared" si="1"/>
        <v>0</v>
      </c>
      <c r="N96" s="1"/>
    </row>
    <row r="97" spans="4:14" ht="19.5" customHeight="1" x14ac:dyDescent="0.3">
      <c r="D97" s="1">
        <v>95</v>
      </c>
      <c r="E97" s="10">
        <v>46118</v>
      </c>
      <c r="F97" s="1" t="s">
        <v>44</v>
      </c>
      <c r="G97" s="1" t="s">
        <v>49</v>
      </c>
      <c r="H97" s="1">
        <v>2300</v>
      </c>
      <c r="I97" s="1"/>
      <c r="J97" s="1"/>
      <c r="K97" s="1"/>
      <c r="L97" s="1"/>
      <c r="M97" s="1">
        <f t="shared" si="1"/>
        <v>0</v>
      </c>
      <c r="N97" s="1"/>
    </row>
    <row r="98" spans="4:14" ht="19.5" customHeight="1" x14ac:dyDescent="0.3">
      <c r="D98" s="1">
        <v>96</v>
      </c>
      <c r="E98" s="10">
        <v>46119</v>
      </c>
      <c r="F98" s="1" t="s">
        <v>44</v>
      </c>
      <c r="G98" s="1" t="s">
        <v>49</v>
      </c>
      <c r="H98" s="1">
        <v>2300</v>
      </c>
      <c r="I98" s="1"/>
      <c r="J98" s="1"/>
      <c r="K98" s="1"/>
      <c r="L98" s="1"/>
      <c r="M98" s="1">
        <f t="shared" si="1"/>
        <v>0</v>
      </c>
      <c r="N98" s="1"/>
    </row>
    <row r="99" spans="4:14" ht="19.5" customHeight="1" x14ac:dyDescent="0.3">
      <c r="D99" s="1">
        <v>97</v>
      </c>
      <c r="E99" s="10">
        <v>46120</v>
      </c>
      <c r="F99" s="1" t="s">
        <v>44</v>
      </c>
      <c r="G99" s="1" t="s">
        <v>49</v>
      </c>
      <c r="H99" s="1">
        <v>2300</v>
      </c>
      <c r="I99" s="1"/>
      <c r="J99" s="1"/>
      <c r="K99" s="1"/>
      <c r="L99" s="1"/>
      <c r="M99" s="1">
        <f t="shared" si="1"/>
        <v>0</v>
      </c>
      <c r="N99" s="1"/>
    </row>
    <row r="100" spans="4:14" ht="19.5" customHeight="1" x14ac:dyDescent="0.3">
      <c r="D100" s="1">
        <v>98</v>
      </c>
      <c r="E100" s="10">
        <v>46121</v>
      </c>
      <c r="F100" s="1" t="s">
        <v>44</v>
      </c>
      <c r="G100" s="1" t="s">
        <v>49</v>
      </c>
      <c r="H100" s="1">
        <v>2300</v>
      </c>
      <c r="I100" s="1"/>
      <c r="J100" s="1"/>
      <c r="K100" s="1"/>
      <c r="L100" s="1"/>
      <c r="M100" s="1">
        <f t="shared" si="1"/>
        <v>0</v>
      </c>
      <c r="N100" s="1"/>
    </row>
    <row r="101" spans="4:14" ht="19.5" customHeight="1" x14ac:dyDescent="0.3">
      <c r="D101" s="1">
        <v>99</v>
      </c>
      <c r="E101" s="10">
        <v>46122</v>
      </c>
      <c r="F101" s="1" t="s">
        <v>44</v>
      </c>
      <c r="G101" s="1" t="s">
        <v>49</v>
      </c>
      <c r="H101" s="1">
        <v>2300</v>
      </c>
      <c r="I101" s="1"/>
      <c r="J101" s="1"/>
      <c r="K101" s="1"/>
      <c r="L101" s="1"/>
      <c r="M101" s="1">
        <f t="shared" si="1"/>
        <v>0</v>
      </c>
      <c r="N101" s="1"/>
    </row>
    <row r="102" spans="4:14" ht="19.5" customHeight="1" x14ac:dyDescent="0.3">
      <c r="D102" s="1">
        <v>100</v>
      </c>
      <c r="E102" s="10">
        <v>46123</v>
      </c>
      <c r="F102" s="1" t="s">
        <v>44</v>
      </c>
      <c r="G102" s="1" t="s">
        <v>49</v>
      </c>
      <c r="H102" s="1">
        <v>2300</v>
      </c>
      <c r="I102" s="1"/>
      <c r="J102" s="1"/>
      <c r="K102" s="1"/>
      <c r="L102" s="1"/>
      <c r="M102" s="1">
        <f t="shared" si="1"/>
        <v>0</v>
      </c>
      <c r="N102" s="1"/>
    </row>
    <row r="103" spans="4:14" ht="19.5" customHeight="1" x14ac:dyDescent="0.3">
      <c r="D103" s="1">
        <v>101</v>
      </c>
      <c r="E103" s="10">
        <v>46124</v>
      </c>
      <c r="F103" s="1" t="s">
        <v>44</v>
      </c>
      <c r="G103" s="1" t="s">
        <v>49</v>
      </c>
      <c r="H103" s="1">
        <v>2300</v>
      </c>
      <c r="I103" s="1"/>
      <c r="J103" s="1"/>
      <c r="K103" s="1"/>
      <c r="L103" s="1"/>
      <c r="M103" s="1">
        <f t="shared" si="1"/>
        <v>0</v>
      </c>
      <c r="N103" s="1"/>
    </row>
    <row r="104" spans="4:14" ht="19.5" customHeight="1" x14ac:dyDescent="0.3">
      <c r="D104" s="1">
        <v>102</v>
      </c>
      <c r="E104" s="10">
        <v>46125</v>
      </c>
      <c r="F104" s="1" t="s">
        <v>44</v>
      </c>
      <c r="G104" s="1" t="s">
        <v>49</v>
      </c>
      <c r="H104" s="1">
        <v>2300</v>
      </c>
      <c r="I104" s="1"/>
      <c r="J104" s="1"/>
      <c r="K104" s="1"/>
      <c r="L104" s="1"/>
      <c r="M104" s="1">
        <f t="shared" si="1"/>
        <v>0</v>
      </c>
      <c r="N104" s="1"/>
    </row>
    <row r="105" spans="4:14" ht="19.5" customHeight="1" x14ac:dyDescent="0.3">
      <c r="D105" s="1">
        <v>103</v>
      </c>
      <c r="E105" s="10">
        <v>46126</v>
      </c>
      <c r="F105" s="1" t="s">
        <v>44</v>
      </c>
      <c r="G105" s="1" t="s">
        <v>49</v>
      </c>
      <c r="H105" s="1">
        <v>2300</v>
      </c>
      <c r="I105" s="1"/>
      <c r="J105" s="1"/>
      <c r="K105" s="1"/>
      <c r="L105" s="1"/>
      <c r="M105" s="1">
        <f t="shared" si="1"/>
        <v>0</v>
      </c>
      <c r="N105" s="1"/>
    </row>
    <row r="106" spans="4:14" ht="19.5" customHeight="1" x14ac:dyDescent="0.3">
      <c r="D106" s="1">
        <v>104</v>
      </c>
      <c r="E106" s="10">
        <v>46127</v>
      </c>
      <c r="F106" s="1" t="s">
        <v>44</v>
      </c>
      <c r="G106" s="1" t="s">
        <v>49</v>
      </c>
      <c r="H106" s="1">
        <v>2300</v>
      </c>
      <c r="I106" s="1"/>
      <c r="J106" s="1"/>
      <c r="K106" s="1"/>
      <c r="L106" s="1"/>
      <c r="M106" s="1">
        <f t="shared" si="1"/>
        <v>0</v>
      </c>
      <c r="N106" s="1"/>
    </row>
    <row r="107" spans="4:14" ht="19.5" customHeight="1" x14ac:dyDescent="0.3">
      <c r="D107" s="1">
        <v>105</v>
      </c>
      <c r="E107" s="10">
        <v>46128</v>
      </c>
      <c r="F107" s="1" t="s">
        <v>44</v>
      </c>
      <c r="G107" s="1" t="s">
        <v>49</v>
      </c>
      <c r="H107" s="1">
        <v>2300</v>
      </c>
      <c r="I107" s="1"/>
      <c r="J107" s="1"/>
      <c r="K107" s="1"/>
      <c r="L107" s="1"/>
      <c r="M107" s="1">
        <f t="shared" si="1"/>
        <v>0</v>
      </c>
      <c r="N107" s="1"/>
    </row>
    <row r="108" spans="4:14" ht="19.5" customHeight="1" x14ac:dyDescent="0.3">
      <c r="D108" s="1">
        <v>106</v>
      </c>
      <c r="E108" s="10">
        <v>46129</v>
      </c>
      <c r="F108" s="1" t="s">
        <v>44</v>
      </c>
      <c r="G108" s="1" t="s">
        <v>49</v>
      </c>
      <c r="H108" s="1">
        <v>2300</v>
      </c>
      <c r="I108" s="1"/>
      <c r="J108" s="1"/>
      <c r="K108" s="1"/>
      <c r="L108" s="1"/>
      <c r="M108" s="1">
        <f t="shared" si="1"/>
        <v>0</v>
      </c>
      <c r="N108" s="1"/>
    </row>
    <row r="109" spans="4:14" ht="19.5" customHeight="1" x14ac:dyDescent="0.3">
      <c r="D109" s="1">
        <v>107</v>
      </c>
      <c r="E109" s="10">
        <v>46130</v>
      </c>
      <c r="F109" s="1" t="s">
        <v>44</v>
      </c>
      <c r="G109" s="1" t="s">
        <v>49</v>
      </c>
      <c r="H109" s="1">
        <v>2300</v>
      </c>
      <c r="I109" s="1"/>
      <c r="J109" s="1"/>
      <c r="K109" s="1"/>
      <c r="L109" s="1"/>
      <c r="M109" s="1">
        <f t="shared" si="1"/>
        <v>0</v>
      </c>
      <c r="N109" s="1"/>
    </row>
    <row r="110" spans="4:14" ht="19.5" customHeight="1" x14ac:dyDescent="0.3">
      <c r="D110" s="1">
        <v>108</v>
      </c>
      <c r="E110" s="10">
        <v>46131</v>
      </c>
      <c r="F110" s="1" t="s">
        <v>44</v>
      </c>
      <c r="G110" s="1" t="s">
        <v>49</v>
      </c>
      <c r="H110" s="1">
        <v>2300</v>
      </c>
      <c r="I110" s="1"/>
      <c r="J110" s="1"/>
      <c r="K110" s="1"/>
      <c r="L110" s="1"/>
      <c r="M110" s="1">
        <f t="shared" si="1"/>
        <v>0</v>
      </c>
      <c r="N110" s="1"/>
    </row>
    <row r="111" spans="4:14" ht="19.5" customHeight="1" x14ac:dyDescent="0.3">
      <c r="D111" s="1">
        <v>109</v>
      </c>
      <c r="E111" s="10">
        <v>46132</v>
      </c>
      <c r="F111" s="1" t="s">
        <v>44</v>
      </c>
      <c r="G111" s="1" t="s">
        <v>49</v>
      </c>
      <c r="H111" s="1">
        <v>2300</v>
      </c>
      <c r="I111" s="1"/>
      <c r="J111" s="1"/>
      <c r="K111" s="1"/>
      <c r="L111" s="1"/>
      <c r="M111" s="1">
        <f t="shared" si="1"/>
        <v>0</v>
      </c>
      <c r="N111" s="1"/>
    </row>
    <row r="112" spans="4:14" ht="19.5" customHeight="1" x14ac:dyDescent="0.3">
      <c r="D112" s="1">
        <v>110</v>
      </c>
      <c r="E112" s="10">
        <v>46133</v>
      </c>
      <c r="F112" s="1" t="s">
        <v>44</v>
      </c>
      <c r="G112" s="1" t="s">
        <v>49</v>
      </c>
      <c r="H112" s="1">
        <v>2300</v>
      </c>
      <c r="I112" s="1"/>
      <c r="J112" s="1"/>
      <c r="K112" s="1"/>
      <c r="L112" s="1"/>
      <c r="M112" s="1">
        <f t="shared" si="1"/>
        <v>0</v>
      </c>
      <c r="N112" s="1"/>
    </row>
    <row r="113" spans="4:14" ht="19.5" customHeight="1" x14ac:dyDescent="0.3">
      <c r="D113" s="1">
        <v>111</v>
      </c>
      <c r="E113" s="10">
        <v>46134</v>
      </c>
      <c r="F113" s="1" t="s">
        <v>44</v>
      </c>
      <c r="G113" s="1" t="s">
        <v>49</v>
      </c>
      <c r="H113" s="1">
        <v>2300</v>
      </c>
      <c r="I113" s="1"/>
      <c r="J113" s="1"/>
      <c r="K113" s="1"/>
      <c r="L113" s="1"/>
      <c r="M113" s="1">
        <f t="shared" si="1"/>
        <v>0</v>
      </c>
      <c r="N113" s="1"/>
    </row>
    <row r="114" spans="4:14" ht="19.5" customHeight="1" x14ac:dyDescent="0.3">
      <c r="D114" s="1">
        <v>112</v>
      </c>
      <c r="E114" s="10">
        <v>46135</v>
      </c>
      <c r="F114" s="1" t="s">
        <v>44</v>
      </c>
      <c r="G114" s="1" t="s">
        <v>49</v>
      </c>
      <c r="H114" s="1">
        <v>2300</v>
      </c>
      <c r="I114" s="1"/>
      <c r="J114" s="1"/>
      <c r="K114" s="1"/>
      <c r="L114" s="1"/>
      <c r="M114" s="1">
        <f t="shared" si="1"/>
        <v>0</v>
      </c>
      <c r="N114" s="1"/>
    </row>
    <row r="115" spans="4:14" ht="19.5" customHeight="1" x14ac:dyDescent="0.3">
      <c r="D115" s="1">
        <v>113</v>
      </c>
      <c r="E115" s="10">
        <v>46136</v>
      </c>
      <c r="F115" s="1" t="s">
        <v>44</v>
      </c>
      <c r="G115" s="1" t="s">
        <v>49</v>
      </c>
      <c r="H115" s="1">
        <v>2300</v>
      </c>
      <c r="I115" s="1"/>
      <c r="J115" s="1"/>
      <c r="K115" s="1"/>
      <c r="L115" s="1"/>
      <c r="M115" s="1">
        <f t="shared" si="1"/>
        <v>0</v>
      </c>
      <c r="N115" s="1"/>
    </row>
    <row r="116" spans="4:14" ht="19.5" customHeight="1" x14ac:dyDescent="0.3">
      <c r="D116" s="1">
        <v>114</v>
      </c>
      <c r="E116" s="10">
        <v>46137</v>
      </c>
      <c r="F116" s="1" t="s">
        <v>44</v>
      </c>
      <c r="G116" s="1" t="s">
        <v>49</v>
      </c>
      <c r="H116" s="1">
        <v>2300</v>
      </c>
      <c r="I116" s="1"/>
      <c r="J116" s="1"/>
      <c r="K116" s="1"/>
      <c r="L116" s="1"/>
      <c r="M116" s="1">
        <f t="shared" si="1"/>
        <v>0</v>
      </c>
      <c r="N116" s="1"/>
    </row>
    <row r="117" spans="4:14" ht="19.5" customHeight="1" x14ac:dyDescent="0.3">
      <c r="D117" s="1">
        <v>115</v>
      </c>
      <c r="E117" s="10">
        <v>46138</v>
      </c>
      <c r="F117" s="1" t="s">
        <v>44</v>
      </c>
      <c r="G117" s="1" t="s">
        <v>49</v>
      </c>
      <c r="H117" s="1">
        <v>2300</v>
      </c>
      <c r="I117" s="1"/>
      <c r="J117" s="1"/>
      <c r="K117" s="1"/>
      <c r="L117" s="1"/>
      <c r="M117" s="1">
        <f t="shared" si="1"/>
        <v>0</v>
      </c>
      <c r="N117" s="1"/>
    </row>
    <row r="118" spans="4:14" ht="19.5" customHeight="1" x14ac:dyDescent="0.3">
      <c r="D118" s="1">
        <v>116</v>
      </c>
      <c r="E118" s="10">
        <v>46139</v>
      </c>
      <c r="F118" s="1" t="s">
        <v>44</v>
      </c>
      <c r="G118" s="1" t="s">
        <v>49</v>
      </c>
      <c r="H118" s="1">
        <v>2300</v>
      </c>
      <c r="I118" s="1"/>
      <c r="J118" s="1"/>
      <c r="K118" s="1"/>
      <c r="L118" s="1"/>
      <c r="M118" s="1">
        <f t="shared" si="1"/>
        <v>0</v>
      </c>
      <c r="N118" s="1"/>
    </row>
    <row r="119" spans="4:14" ht="19.5" customHeight="1" x14ac:dyDescent="0.3">
      <c r="D119" s="1">
        <v>117</v>
      </c>
      <c r="E119" s="10">
        <v>46140</v>
      </c>
      <c r="F119" s="1" t="s">
        <v>44</v>
      </c>
      <c r="G119" s="1" t="s">
        <v>49</v>
      </c>
      <c r="H119" s="1">
        <v>2300</v>
      </c>
      <c r="I119" s="1"/>
      <c r="J119" s="1"/>
      <c r="K119" s="1"/>
      <c r="L119" s="1"/>
      <c r="M119" s="1">
        <f t="shared" si="1"/>
        <v>0</v>
      </c>
      <c r="N119" s="1"/>
    </row>
    <row r="120" spans="4:14" ht="19.5" customHeight="1" x14ac:dyDescent="0.3">
      <c r="D120" s="1">
        <v>118</v>
      </c>
      <c r="E120" s="10">
        <v>46141</v>
      </c>
      <c r="F120" s="1" t="s">
        <v>44</v>
      </c>
      <c r="G120" s="1" t="s">
        <v>49</v>
      </c>
      <c r="H120" s="1">
        <v>2300</v>
      </c>
      <c r="I120" s="1"/>
      <c r="J120" s="1"/>
      <c r="K120" s="1"/>
      <c r="L120" s="1"/>
      <c r="M120" s="1">
        <f t="shared" si="1"/>
        <v>0</v>
      </c>
      <c r="N120" s="1"/>
    </row>
    <row r="121" spans="4:14" ht="19.5" customHeight="1" x14ac:dyDescent="0.3">
      <c r="D121" s="1">
        <v>119</v>
      </c>
      <c r="E121" s="10">
        <v>46142</v>
      </c>
      <c r="F121" s="1" t="s">
        <v>44</v>
      </c>
      <c r="G121" s="1" t="s">
        <v>49</v>
      </c>
      <c r="H121" s="1">
        <v>2300</v>
      </c>
      <c r="I121" s="1"/>
      <c r="J121" s="1"/>
      <c r="K121" s="1"/>
      <c r="L121" s="1"/>
      <c r="M121" s="1">
        <f t="shared" si="1"/>
        <v>0</v>
      </c>
      <c r="N121" s="1"/>
    </row>
    <row r="122" spans="4:14" ht="19.5" customHeight="1" x14ac:dyDescent="0.3">
      <c r="D122" s="1">
        <v>120</v>
      </c>
      <c r="E122" s="10">
        <v>46143</v>
      </c>
      <c r="F122" s="1" t="s">
        <v>44</v>
      </c>
      <c r="G122" s="1" t="s">
        <v>49</v>
      </c>
      <c r="H122" s="1">
        <v>2300</v>
      </c>
      <c r="I122" s="1"/>
      <c r="J122" s="1"/>
      <c r="K122" s="1"/>
      <c r="L122" s="1"/>
      <c r="M122" s="1">
        <f t="shared" si="1"/>
        <v>0</v>
      </c>
      <c r="N122" s="1"/>
    </row>
    <row r="123" spans="4:14" ht="19.5" customHeight="1" x14ac:dyDescent="0.3">
      <c r="D123" s="1">
        <v>121</v>
      </c>
      <c r="E123" s="10">
        <v>46144</v>
      </c>
      <c r="F123" s="1" t="s">
        <v>44</v>
      </c>
      <c r="G123" s="1" t="s">
        <v>49</v>
      </c>
      <c r="H123" s="1">
        <v>2300</v>
      </c>
      <c r="I123" s="1"/>
      <c r="J123" s="1"/>
      <c r="K123" s="1"/>
      <c r="L123" s="1"/>
      <c r="M123" s="1">
        <f t="shared" si="1"/>
        <v>0</v>
      </c>
      <c r="N123" s="1"/>
    </row>
    <row r="124" spans="4:14" ht="19.5" customHeight="1" x14ac:dyDescent="0.3">
      <c r="D124" s="1">
        <v>122</v>
      </c>
      <c r="E124" s="10">
        <v>46145</v>
      </c>
      <c r="F124" s="1" t="s">
        <v>44</v>
      </c>
      <c r="G124" s="1" t="s">
        <v>49</v>
      </c>
      <c r="H124" s="1">
        <v>2300</v>
      </c>
      <c r="I124" s="1"/>
      <c r="J124" s="1"/>
      <c r="K124" s="1"/>
      <c r="L124" s="1"/>
      <c r="M124" s="1">
        <f t="shared" si="1"/>
        <v>0</v>
      </c>
      <c r="N124" s="1"/>
    </row>
    <row r="125" spans="4:14" ht="19.5" customHeight="1" x14ac:dyDescent="0.3">
      <c r="D125" s="1">
        <v>123</v>
      </c>
      <c r="E125" s="10">
        <v>46146</v>
      </c>
      <c r="F125" s="1" t="s">
        <v>44</v>
      </c>
      <c r="G125" s="1" t="s">
        <v>49</v>
      </c>
      <c r="H125" s="1">
        <v>2300</v>
      </c>
      <c r="I125" s="1"/>
      <c r="J125" s="1"/>
      <c r="K125" s="1"/>
      <c r="L125" s="1"/>
      <c r="M125" s="1">
        <f t="shared" si="1"/>
        <v>0</v>
      </c>
      <c r="N125" s="1"/>
    </row>
    <row r="126" spans="4:14" ht="19.5" customHeight="1" x14ac:dyDescent="0.3">
      <c r="D126" s="1">
        <v>124</v>
      </c>
      <c r="E126" s="10">
        <v>46147</v>
      </c>
      <c r="F126" s="1" t="s">
        <v>44</v>
      </c>
      <c r="G126" s="1" t="s">
        <v>49</v>
      </c>
      <c r="H126" s="1">
        <v>2300</v>
      </c>
      <c r="I126" s="1"/>
      <c r="J126" s="1"/>
      <c r="K126" s="1"/>
      <c r="L126" s="1"/>
      <c r="M126" s="1">
        <f t="shared" si="1"/>
        <v>0</v>
      </c>
      <c r="N126" s="1"/>
    </row>
    <row r="127" spans="4:14" ht="19.5" customHeight="1" x14ac:dyDescent="0.3">
      <c r="D127" s="1">
        <v>125</v>
      </c>
      <c r="E127" s="10">
        <v>46148</v>
      </c>
      <c r="F127" s="1" t="s">
        <v>44</v>
      </c>
      <c r="G127" s="1" t="s">
        <v>49</v>
      </c>
      <c r="H127" s="1">
        <v>2300</v>
      </c>
      <c r="I127" s="1"/>
      <c r="J127" s="1"/>
      <c r="K127" s="1"/>
      <c r="L127" s="1"/>
      <c r="M127" s="1">
        <f t="shared" si="1"/>
        <v>0</v>
      </c>
      <c r="N127" s="1"/>
    </row>
    <row r="128" spans="4:14" ht="19.5" customHeight="1" x14ac:dyDescent="0.3">
      <c r="D128" s="1">
        <v>126</v>
      </c>
      <c r="E128" s="10">
        <v>46149</v>
      </c>
      <c r="F128" s="1" t="s">
        <v>44</v>
      </c>
      <c r="G128" s="1" t="s">
        <v>49</v>
      </c>
      <c r="H128" s="1">
        <v>2300</v>
      </c>
      <c r="I128" s="1"/>
      <c r="J128" s="1"/>
      <c r="K128" s="1"/>
      <c r="L128" s="1"/>
      <c r="M128" s="1">
        <f t="shared" si="1"/>
        <v>0</v>
      </c>
      <c r="N128" s="1"/>
    </row>
    <row r="129" spans="4:14" ht="19.5" customHeight="1" x14ac:dyDescent="0.3">
      <c r="D129" s="1">
        <v>127</v>
      </c>
      <c r="E129" s="10">
        <v>46150</v>
      </c>
      <c r="F129" s="1" t="s">
        <v>44</v>
      </c>
      <c r="G129" s="1" t="s">
        <v>49</v>
      </c>
      <c r="H129" s="1">
        <v>2300</v>
      </c>
      <c r="I129" s="1"/>
      <c r="J129" s="1"/>
      <c r="K129" s="1"/>
      <c r="L129" s="1"/>
      <c r="M129" s="1">
        <f t="shared" si="1"/>
        <v>0</v>
      </c>
      <c r="N129" s="1"/>
    </row>
    <row r="130" spans="4:14" ht="19.5" customHeight="1" x14ac:dyDescent="0.3">
      <c r="D130" s="1">
        <v>128</v>
      </c>
      <c r="E130" s="10">
        <v>46151</v>
      </c>
      <c r="F130" s="1" t="s">
        <v>44</v>
      </c>
      <c r="G130" s="1" t="s">
        <v>49</v>
      </c>
      <c r="H130" s="1">
        <v>2300</v>
      </c>
      <c r="I130" s="1"/>
      <c r="J130" s="1"/>
      <c r="K130" s="1"/>
      <c r="L130" s="1"/>
      <c r="M130" s="1">
        <f t="shared" si="1"/>
        <v>0</v>
      </c>
      <c r="N130" s="1"/>
    </row>
    <row r="131" spans="4:14" ht="19.5" customHeight="1" x14ac:dyDescent="0.3">
      <c r="D131" s="1">
        <v>129</v>
      </c>
      <c r="E131" s="10">
        <v>46152</v>
      </c>
      <c r="F131" s="1" t="s">
        <v>44</v>
      </c>
      <c r="G131" s="1" t="s">
        <v>49</v>
      </c>
      <c r="H131" s="1">
        <v>2300</v>
      </c>
      <c r="I131" s="1"/>
      <c r="J131" s="1"/>
      <c r="K131" s="1"/>
      <c r="L131" s="1"/>
      <c r="M131" s="1">
        <f t="shared" si="1"/>
        <v>0</v>
      </c>
      <c r="N131" s="1"/>
    </row>
    <row r="132" spans="4:14" ht="19.5" customHeight="1" x14ac:dyDescent="0.3">
      <c r="D132" s="1">
        <v>130</v>
      </c>
      <c r="E132" s="10">
        <v>46153</v>
      </c>
      <c r="F132" s="1" t="s">
        <v>44</v>
      </c>
      <c r="G132" s="1" t="s">
        <v>49</v>
      </c>
      <c r="H132" s="1">
        <v>2300</v>
      </c>
      <c r="I132" s="1"/>
      <c r="J132" s="1"/>
      <c r="K132" s="1"/>
      <c r="L132" s="1"/>
      <c r="M132" s="1">
        <f t="shared" ref="M132:M195" si="2">H132*I132-J132-K132+L132</f>
        <v>0</v>
      </c>
      <c r="N132" s="1"/>
    </row>
    <row r="133" spans="4:14" ht="19.5" customHeight="1" x14ac:dyDescent="0.3">
      <c r="D133" s="1">
        <v>131</v>
      </c>
      <c r="E133" s="10">
        <v>46154</v>
      </c>
      <c r="F133" s="1" t="s">
        <v>44</v>
      </c>
      <c r="G133" s="1" t="s">
        <v>49</v>
      </c>
      <c r="H133" s="1">
        <v>2300</v>
      </c>
      <c r="I133" s="1"/>
      <c r="J133" s="1"/>
      <c r="K133" s="1"/>
      <c r="L133" s="1"/>
      <c r="M133" s="1">
        <f t="shared" si="2"/>
        <v>0</v>
      </c>
      <c r="N133" s="1"/>
    </row>
    <row r="134" spans="4:14" ht="19.5" customHeight="1" x14ac:dyDescent="0.3">
      <c r="D134" s="1">
        <v>132</v>
      </c>
      <c r="E134" s="10">
        <v>46155</v>
      </c>
      <c r="F134" s="1" t="s">
        <v>44</v>
      </c>
      <c r="G134" s="1" t="s">
        <v>49</v>
      </c>
      <c r="H134" s="1">
        <v>2300</v>
      </c>
      <c r="I134" s="1"/>
      <c r="J134" s="1"/>
      <c r="K134" s="1"/>
      <c r="L134" s="1"/>
      <c r="M134" s="1">
        <f t="shared" si="2"/>
        <v>0</v>
      </c>
      <c r="N134" s="1"/>
    </row>
    <row r="135" spans="4:14" ht="19.5" customHeight="1" x14ac:dyDescent="0.3">
      <c r="D135" s="1">
        <v>133</v>
      </c>
      <c r="E135" s="10">
        <v>46156</v>
      </c>
      <c r="F135" s="1" t="s">
        <v>44</v>
      </c>
      <c r="G135" s="1" t="s">
        <v>49</v>
      </c>
      <c r="H135" s="1">
        <v>2300</v>
      </c>
      <c r="I135" s="1"/>
      <c r="J135" s="1"/>
      <c r="K135" s="1"/>
      <c r="L135" s="1"/>
      <c r="M135" s="1">
        <f t="shared" si="2"/>
        <v>0</v>
      </c>
      <c r="N135" s="1"/>
    </row>
    <row r="136" spans="4:14" ht="19.5" customHeight="1" x14ac:dyDescent="0.3">
      <c r="D136" s="1">
        <v>134</v>
      </c>
      <c r="E136" s="10">
        <v>46157</v>
      </c>
      <c r="F136" s="1" t="s">
        <v>44</v>
      </c>
      <c r="G136" s="1" t="s">
        <v>49</v>
      </c>
      <c r="H136" s="1">
        <v>2300</v>
      </c>
      <c r="I136" s="1"/>
      <c r="J136" s="1"/>
      <c r="K136" s="1"/>
      <c r="L136" s="1"/>
      <c r="M136" s="1">
        <f t="shared" si="2"/>
        <v>0</v>
      </c>
      <c r="N136" s="1"/>
    </row>
    <row r="137" spans="4:14" ht="19.5" customHeight="1" x14ac:dyDescent="0.3">
      <c r="D137" s="1">
        <v>135</v>
      </c>
      <c r="E137" s="10">
        <v>46158</v>
      </c>
      <c r="F137" s="1" t="s">
        <v>44</v>
      </c>
      <c r="G137" s="1" t="s">
        <v>49</v>
      </c>
      <c r="H137" s="1">
        <v>2300</v>
      </c>
      <c r="I137" s="1"/>
      <c r="J137" s="1"/>
      <c r="K137" s="1"/>
      <c r="L137" s="1"/>
      <c r="M137" s="1">
        <f t="shared" si="2"/>
        <v>0</v>
      </c>
      <c r="N137" s="1"/>
    </row>
    <row r="138" spans="4:14" ht="19.5" customHeight="1" x14ac:dyDescent="0.3">
      <c r="D138" s="1">
        <v>136</v>
      </c>
      <c r="E138" s="10">
        <v>46159</v>
      </c>
      <c r="F138" s="1" t="s">
        <v>44</v>
      </c>
      <c r="G138" s="1" t="s">
        <v>49</v>
      </c>
      <c r="H138" s="1">
        <v>2300</v>
      </c>
      <c r="I138" s="1"/>
      <c r="J138" s="1"/>
      <c r="K138" s="1"/>
      <c r="L138" s="1"/>
      <c r="M138" s="1">
        <f t="shared" si="2"/>
        <v>0</v>
      </c>
      <c r="N138" s="1"/>
    </row>
    <row r="139" spans="4:14" ht="19.5" customHeight="1" x14ac:dyDescent="0.3">
      <c r="D139" s="1">
        <v>137</v>
      </c>
      <c r="E139" s="10">
        <v>46160</v>
      </c>
      <c r="F139" s="1" t="s">
        <v>44</v>
      </c>
      <c r="G139" s="1" t="s">
        <v>49</v>
      </c>
      <c r="H139" s="1">
        <v>2300</v>
      </c>
      <c r="I139" s="1"/>
      <c r="J139" s="1"/>
      <c r="K139" s="1"/>
      <c r="L139" s="1"/>
      <c r="M139" s="1">
        <f t="shared" si="2"/>
        <v>0</v>
      </c>
      <c r="N139" s="1"/>
    </row>
    <row r="140" spans="4:14" ht="19.5" customHeight="1" x14ac:dyDescent="0.3">
      <c r="D140" s="1">
        <v>138</v>
      </c>
      <c r="E140" s="10">
        <v>46161</v>
      </c>
      <c r="F140" s="1" t="s">
        <v>44</v>
      </c>
      <c r="G140" s="1" t="s">
        <v>49</v>
      </c>
      <c r="H140" s="1">
        <v>2300</v>
      </c>
      <c r="I140" s="1"/>
      <c r="J140" s="1"/>
      <c r="K140" s="1"/>
      <c r="L140" s="1"/>
      <c r="M140" s="1">
        <f t="shared" si="2"/>
        <v>0</v>
      </c>
      <c r="N140" s="1"/>
    </row>
    <row r="141" spans="4:14" ht="19.5" customHeight="1" x14ac:dyDescent="0.3">
      <c r="D141" s="1">
        <v>139</v>
      </c>
      <c r="E141" s="10">
        <v>46162</v>
      </c>
      <c r="F141" s="1" t="s">
        <v>44</v>
      </c>
      <c r="G141" s="1" t="s">
        <v>49</v>
      </c>
      <c r="H141" s="1">
        <v>2300</v>
      </c>
      <c r="I141" s="1"/>
      <c r="J141" s="1"/>
      <c r="K141" s="1"/>
      <c r="L141" s="1"/>
      <c r="M141" s="1">
        <f t="shared" si="2"/>
        <v>0</v>
      </c>
      <c r="N141" s="1"/>
    </row>
    <row r="142" spans="4:14" ht="19.5" customHeight="1" x14ac:dyDescent="0.3">
      <c r="D142" s="1">
        <v>140</v>
      </c>
      <c r="E142" s="10">
        <v>46163</v>
      </c>
      <c r="F142" s="1" t="s">
        <v>44</v>
      </c>
      <c r="G142" s="1" t="s">
        <v>49</v>
      </c>
      <c r="H142" s="1">
        <v>2300</v>
      </c>
      <c r="I142" s="1"/>
      <c r="J142" s="1"/>
      <c r="K142" s="1"/>
      <c r="L142" s="1"/>
      <c r="M142" s="1">
        <f t="shared" si="2"/>
        <v>0</v>
      </c>
      <c r="N142" s="1"/>
    </row>
    <row r="143" spans="4:14" ht="19.5" customHeight="1" x14ac:dyDescent="0.3">
      <c r="D143" s="1">
        <v>141</v>
      </c>
      <c r="E143" s="10">
        <v>46164</v>
      </c>
      <c r="F143" s="1" t="s">
        <v>44</v>
      </c>
      <c r="G143" s="1" t="s">
        <v>49</v>
      </c>
      <c r="H143" s="1">
        <v>2300</v>
      </c>
      <c r="I143" s="1"/>
      <c r="J143" s="1"/>
      <c r="K143" s="1"/>
      <c r="L143" s="1"/>
      <c r="M143" s="1">
        <f t="shared" si="2"/>
        <v>0</v>
      </c>
      <c r="N143" s="1"/>
    </row>
    <row r="144" spans="4:14" ht="19.5" customHeight="1" x14ac:dyDescent="0.3">
      <c r="D144" s="1">
        <v>142</v>
      </c>
      <c r="E144" s="10">
        <v>46165</v>
      </c>
      <c r="F144" s="1" t="s">
        <v>44</v>
      </c>
      <c r="G144" s="1" t="s">
        <v>49</v>
      </c>
      <c r="H144" s="1">
        <v>2300</v>
      </c>
      <c r="I144" s="1"/>
      <c r="J144" s="1"/>
      <c r="K144" s="1"/>
      <c r="L144" s="1"/>
      <c r="M144" s="1">
        <f t="shared" si="2"/>
        <v>0</v>
      </c>
      <c r="N144" s="1"/>
    </row>
    <row r="145" spans="4:14" ht="19.5" customHeight="1" x14ac:dyDescent="0.3">
      <c r="D145" s="1">
        <v>143</v>
      </c>
      <c r="E145" s="10">
        <v>46166</v>
      </c>
      <c r="F145" s="1" t="s">
        <v>44</v>
      </c>
      <c r="G145" s="1" t="s">
        <v>49</v>
      </c>
      <c r="H145" s="1">
        <v>2300</v>
      </c>
      <c r="I145" s="1"/>
      <c r="J145" s="1"/>
      <c r="K145" s="1"/>
      <c r="L145" s="1"/>
      <c r="M145" s="1">
        <f t="shared" si="2"/>
        <v>0</v>
      </c>
      <c r="N145" s="1"/>
    </row>
    <row r="146" spans="4:14" ht="19.5" customHeight="1" x14ac:dyDescent="0.3">
      <c r="D146" s="1">
        <v>144</v>
      </c>
      <c r="E146" s="10">
        <v>46167</v>
      </c>
      <c r="F146" s="1" t="s">
        <v>44</v>
      </c>
      <c r="G146" s="1" t="s">
        <v>49</v>
      </c>
      <c r="H146" s="1">
        <v>2300</v>
      </c>
      <c r="I146" s="1"/>
      <c r="J146" s="1"/>
      <c r="K146" s="1"/>
      <c r="L146" s="1"/>
      <c r="M146" s="1">
        <f t="shared" si="2"/>
        <v>0</v>
      </c>
      <c r="N146" s="1"/>
    </row>
    <row r="147" spans="4:14" ht="19.5" customHeight="1" x14ac:dyDescent="0.3">
      <c r="D147" s="1">
        <v>145</v>
      </c>
      <c r="E147" s="10">
        <v>46168</v>
      </c>
      <c r="F147" s="1" t="s">
        <v>44</v>
      </c>
      <c r="G147" s="1" t="s">
        <v>49</v>
      </c>
      <c r="H147" s="1">
        <v>2300</v>
      </c>
      <c r="I147" s="1"/>
      <c r="J147" s="1"/>
      <c r="K147" s="1"/>
      <c r="L147" s="1"/>
      <c r="M147" s="1">
        <f t="shared" si="2"/>
        <v>0</v>
      </c>
      <c r="N147" s="1"/>
    </row>
    <row r="148" spans="4:14" ht="19.5" customHeight="1" x14ac:dyDescent="0.3">
      <c r="D148" s="1">
        <v>146</v>
      </c>
      <c r="E148" s="10">
        <v>46169</v>
      </c>
      <c r="F148" s="1" t="s">
        <v>44</v>
      </c>
      <c r="G148" s="1" t="s">
        <v>49</v>
      </c>
      <c r="H148" s="1">
        <v>2300</v>
      </c>
      <c r="I148" s="1"/>
      <c r="J148" s="1"/>
      <c r="K148" s="1"/>
      <c r="L148" s="1"/>
      <c r="M148" s="1">
        <f t="shared" si="2"/>
        <v>0</v>
      </c>
      <c r="N148" s="1"/>
    </row>
    <row r="149" spans="4:14" ht="19.5" customHeight="1" x14ac:dyDescent="0.3">
      <c r="D149" s="1">
        <v>147</v>
      </c>
      <c r="E149" s="10">
        <v>46170</v>
      </c>
      <c r="F149" s="1" t="s">
        <v>44</v>
      </c>
      <c r="G149" s="1" t="s">
        <v>49</v>
      </c>
      <c r="H149" s="1">
        <v>2300</v>
      </c>
      <c r="I149" s="1"/>
      <c r="J149" s="1"/>
      <c r="K149" s="1"/>
      <c r="L149" s="1"/>
      <c r="M149" s="1">
        <f t="shared" si="2"/>
        <v>0</v>
      </c>
      <c r="N149" s="1"/>
    </row>
    <row r="150" spans="4:14" ht="19.5" customHeight="1" x14ac:dyDescent="0.3">
      <c r="D150" s="1">
        <v>148</v>
      </c>
      <c r="E150" s="10">
        <v>46171</v>
      </c>
      <c r="F150" s="1" t="s">
        <v>44</v>
      </c>
      <c r="G150" s="1" t="s">
        <v>49</v>
      </c>
      <c r="H150" s="1">
        <v>2300</v>
      </c>
      <c r="I150" s="1"/>
      <c r="J150" s="1"/>
      <c r="K150" s="1"/>
      <c r="L150" s="1"/>
      <c r="M150" s="1">
        <f t="shared" si="2"/>
        <v>0</v>
      </c>
      <c r="N150" s="1"/>
    </row>
    <row r="151" spans="4:14" ht="19.5" customHeight="1" x14ac:dyDescent="0.3">
      <c r="D151" s="1">
        <v>149</v>
      </c>
      <c r="E151" s="10">
        <v>46172</v>
      </c>
      <c r="F151" s="1" t="s">
        <v>44</v>
      </c>
      <c r="G151" s="1" t="s">
        <v>49</v>
      </c>
      <c r="H151" s="1">
        <v>2300</v>
      </c>
      <c r="I151" s="1"/>
      <c r="J151" s="1"/>
      <c r="K151" s="1"/>
      <c r="L151" s="1"/>
      <c r="M151" s="1">
        <f t="shared" si="2"/>
        <v>0</v>
      </c>
      <c r="N151" s="1"/>
    </row>
    <row r="152" spans="4:14" ht="19.5" customHeight="1" x14ac:dyDescent="0.3">
      <c r="D152" s="1">
        <v>150</v>
      </c>
      <c r="E152" s="10">
        <v>46173</v>
      </c>
      <c r="F152" s="1" t="s">
        <v>44</v>
      </c>
      <c r="G152" s="1" t="s">
        <v>49</v>
      </c>
      <c r="H152" s="1">
        <v>2300</v>
      </c>
      <c r="I152" s="1"/>
      <c r="J152" s="1"/>
      <c r="K152" s="1"/>
      <c r="L152" s="1"/>
      <c r="M152" s="1">
        <f t="shared" si="2"/>
        <v>0</v>
      </c>
      <c r="N152" s="1"/>
    </row>
    <row r="153" spans="4:14" ht="19.5" customHeight="1" x14ac:dyDescent="0.3">
      <c r="D153" s="1">
        <v>151</v>
      </c>
      <c r="E153" s="10">
        <v>46174</v>
      </c>
      <c r="F153" s="1" t="s">
        <v>44</v>
      </c>
      <c r="G153" s="1" t="s">
        <v>49</v>
      </c>
      <c r="H153" s="1">
        <v>2300</v>
      </c>
      <c r="I153" s="1"/>
      <c r="J153" s="1"/>
      <c r="K153" s="1"/>
      <c r="L153" s="1"/>
      <c r="M153" s="1">
        <f t="shared" si="2"/>
        <v>0</v>
      </c>
      <c r="N153" s="1"/>
    </row>
    <row r="154" spans="4:14" ht="19.5" customHeight="1" x14ac:dyDescent="0.3">
      <c r="D154" s="1">
        <v>152</v>
      </c>
      <c r="E154" s="10">
        <v>46175</v>
      </c>
      <c r="F154" s="1" t="s">
        <v>44</v>
      </c>
      <c r="G154" s="1" t="s">
        <v>49</v>
      </c>
      <c r="H154" s="1">
        <v>2300</v>
      </c>
      <c r="I154" s="1"/>
      <c r="J154" s="1"/>
      <c r="K154" s="1"/>
      <c r="L154" s="1"/>
      <c r="M154" s="1">
        <f t="shared" si="2"/>
        <v>0</v>
      </c>
      <c r="N154" s="1"/>
    </row>
    <row r="155" spans="4:14" ht="19.5" customHeight="1" x14ac:dyDescent="0.3">
      <c r="D155" s="1">
        <v>153</v>
      </c>
      <c r="E155" s="10">
        <v>46176</v>
      </c>
      <c r="F155" s="1" t="s">
        <v>44</v>
      </c>
      <c r="G155" s="1" t="s">
        <v>49</v>
      </c>
      <c r="H155" s="1">
        <v>2300</v>
      </c>
      <c r="I155" s="1"/>
      <c r="J155" s="1"/>
      <c r="K155" s="1"/>
      <c r="L155" s="1"/>
      <c r="M155" s="1">
        <f t="shared" si="2"/>
        <v>0</v>
      </c>
      <c r="N155" s="1"/>
    </row>
    <row r="156" spans="4:14" ht="19.5" customHeight="1" x14ac:dyDescent="0.3">
      <c r="D156" s="1">
        <v>154</v>
      </c>
      <c r="E156" s="10">
        <v>46177</v>
      </c>
      <c r="F156" s="1" t="s">
        <v>44</v>
      </c>
      <c r="G156" s="1" t="s">
        <v>49</v>
      </c>
      <c r="H156" s="1">
        <v>2300</v>
      </c>
      <c r="I156" s="1"/>
      <c r="J156" s="1"/>
      <c r="K156" s="1"/>
      <c r="L156" s="1"/>
      <c r="M156" s="1">
        <f t="shared" si="2"/>
        <v>0</v>
      </c>
      <c r="N156" s="1"/>
    </row>
    <row r="157" spans="4:14" ht="19.5" customHeight="1" x14ac:dyDescent="0.3">
      <c r="D157" s="1">
        <v>155</v>
      </c>
      <c r="E157" s="10">
        <v>46178</v>
      </c>
      <c r="F157" s="1" t="s">
        <v>44</v>
      </c>
      <c r="G157" s="1" t="s">
        <v>49</v>
      </c>
      <c r="H157" s="1">
        <v>2300</v>
      </c>
      <c r="I157" s="1"/>
      <c r="J157" s="1"/>
      <c r="K157" s="1"/>
      <c r="L157" s="1"/>
      <c r="M157" s="1">
        <f t="shared" si="2"/>
        <v>0</v>
      </c>
      <c r="N157" s="1"/>
    </row>
    <row r="158" spans="4:14" ht="19.5" customHeight="1" x14ac:dyDescent="0.3">
      <c r="D158" s="1">
        <v>156</v>
      </c>
      <c r="E158" s="10">
        <v>46179</v>
      </c>
      <c r="F158" s="1" t="s">
        <v>44</v>
      </c>
      <c r="G158" s="1" t="s">
        <v>49</v>
      </c>
      <c r="H158" s="1">
        <v>2300</v>
      </c>
      <c r="I158" s="1"/>
      <c r="J158" s="1"/>
      <c r="K158" s="1"/>
      <c r="L158" s="1"/>
      <c r="M158" s="1">
        <f t="shared" si="2"/>
        <v>0</v>
      </c>
      <c r="N158" s="1"/>
    </row>
    <row r="159" spans="4:14" ht="19.5" customHeight="1" x14ac:dyDescent="0.3">
      <c r="D159" s="1">
        <v>157</v>
      </c>
      <c r="E159" s="10">
        <v>46180</v>
      </c>
      <c r="F159" s="1" t="s">
        <v>44</v>
      </c>
      <c r="G159" s="1" t="s">
        <v>49</v>
      </c>
      <c r="H159" s="1">
        <v>2300</v>
      </c>
      <c r="I159" s="1"/>
      <c r="J159" s="1"/>
      <c r="K159" s="1"/>
      <c r="L159" s="1"/>
      <c r="M159" s="1">
        <f t="shared" si="2"/>
        <v>0</v>
      </c>
      <c r="N159" s="1"/>
    </row>
    <row r="160" spans="4:14" ht="19.5" customHeight="1" x14ac:dyDescent="0.3">
      <c r="D160" s="1">
        <v>158</v>
      </c>
      <c r="E160" s="10">
        <v>46181</v>
      </c>
      <c r="F160" s="1" t="s">
        <v>44</v>
      </c>
      <c r="G160" s="1" t="s">
        <v>49</v>
      </c>
      <c r="H160" s="1">
        <v>2300</v>
      </c>
      <c r="I160" s="1"/>
      <c r="J160" s="1"/>
      <c r="K160" s="1"/>
      <c r="L160" s="1"/>
      <c r="M160" s="1">
        <f t="shared" si="2"/>
        <v>0</v>
      </c>
      <c r="N160" s="1"/>
    </row>
    <row r="161" spans="4:14" ht="19.5" customHeight="1" x14ac:dyDescent="0.3">
      <c r="D161" s="1">
        <v>159</v>
      </c>
      <c r="E161" s="10">
        <v>46182</v>
      </c>
      <c r="F161" s="1" t="s">
        <v>44</v>
      </c>
      <c r="G161" s="1" t="s">
        <v>49</v>
      </c>
      <c r="H161" s="1">
        <v>2300</v>
      </c>
      <c r="I161" s="1"/>
      <c r="J161" s="1"/>
      <c r="K161" s="1"/>
      <c r="L161" s="1"/>
      <c r="M161" s="1">
        <f t="shared" si="2"/>
        <v>0</v>
      </c>
      <c r="N161" s="1"/>
    </row>
    <row r="162" spans="4:14" ht="19.5" customHeight="1" x14ac:dyDescent="0.3">
      <c r="D162" s="1">
        <v>160</v>
      </c>
      <c r="E162" s="10">
        <v>46183</v>
      </c>
      <c r="F162" s="1" t="s">
        <v>44</v>
      </c>
      <c r="G162" s="1" t="s">
        <v>49</v>
      </c>
      <c r="H162" s="1">
        <v>2300</v>
      </c>
      <c r="I162" s="1"/>
      <c r="J162" s="1"/>
      <c r="K162" s="1"/>
      <c r="L162" s="1"/>
      <c r="M162" s="1">
        <f t="shared" si="2"/>
        <v>0</v>
      </c>
      <c r="N162" s="1"/>
    </row>
    <row r="163" spans="4:14" ht="19.5" customHeight="1" x14ac:dyDescent="0.3">
      <c r="D163" s="1">
        <v>161</v>
      </c>
      <c r="E163" s="10">
        <v>46184</v>
      </c>
      <c r="F163" s="1" t="s">
        <v>44</v>
      </c>
      <c r="G163" s="1" t="s">
        <v>49</v>
      </c>
      <c r="H163" s="1">
        <v>2300</v>
      </c>
      <c r="I163" s="1"/>
      <c r="J163" s="1"/>
      <c r="K163" s="1"/>
      <c r="L163" s="1"/>
      <c r="M163" s="1">
        <f t="shared" si="2"/>
        <v>0</v>
      </c>
      <c r="N163" s="1"/>
    </row>
    <row r="164" spans="4:14" ht="19.5" customHeight="1" x14ac:dyDescent="0.3">
      <c r="D164" s="1">
        <v>162</v>
      </c>
      <c r="E164" s="10">
        <v>46185</v>
      </c>
      <c r="F164" s="1" t="s">
        <v>44</v>
      </c>
      <c r="G164" s="1" t="s">
        <v>49</v>
      </c>
      <c r="H164" s="1">
        <v>2300</v>
      </c>
      <c r="I164" s="1"/>
      <c r="J164" s="1"/>
      <c r="K164" s="1"/>
      <c r="L164" s="1"/>
      <c r="M164" s="1">
        <f t="shared" si="2"/>
        <v>0</v>
      </c>
      <c r="N164" s="1"/>
    </row>
    <row r="165" spans="4:14" ht="19.5" customHeight="1" x14ac:dyDescent="0.3">
      <c r="D165" s="1">
        <v>163</v>
      </c>
      <c r="E165" s="10">
        <v>46186</v>
      </c>
      <c r="F165" s="1" t="s">
        <v>44</v>
      </c>
      <c r="G165" s="1" t="s">
        <v>49</v>
      </c>
      <c r="H165" s="1">
        <v>2300</v>
      </c>
      <c r="I165" s="1"/>
      <c r="J165" s="1"/>
      <c r="K165" s="1"/>
      <c r="L165" s="1"/>
      <c r="M165" s="1">
        <f t="shared" si="2"/>
        <v>0</v>
      </c>
      <c r="N165" s="1"/>
    </row>
    <row r="166" spans="4:14" ht="19.5" customHeight="1" x14ac:dyDescent="0.3">
      <c r="D166" s="1">
        <v>164</v>
      </c>
      <c r="E166" s="10">
        <v>46187</v>
      </c>
      <c r="F166" s="1" t="s">
        <v>44</v>
      </c>
      <c r="G166" s="1" t="s">
        <v>49</v>
      </c>
      <c r="H166" s="1">
        <v>2300</v>
      </c>
      <c r="I166" s="1"/>
      <c r="J166" s="1"/>
      <c r="K166" s="1"/>
      <c r="L166" s="1"/>
      <c r="M166" s="1">
        <f t="shared" si="2"/>
        <v>0</v>
      </c>
      <c r="N166" s="1"/>
    </row>
    <row r="167" spans="4:14" ht="19.5" customHeight="1" x14ac:dyDescent="0.3">
      <c r="D167" s="1">
        <v>165</v>
      </c>
      <c r="E167" s="10">
        <v>46188</v>
      </c>
      <c r="F167" s="1" t="s">
        <v>44</v>
      </c>
      <c r="G167" s="1" t="s">
        <v>49</v>
      </c>
      <c r="H167" s="1">
        <v>2300</v>
      </c>
      <c r="I167" s="1"/>
      <c r="J167" s="1"/>
      <c r="K167" s="1"/>
      <c r="L167" s="1"/>
      <c r="M167" s="1">
        <f t="shared" si="2"/>
        <v>0</v>
      </c>
      <c r="N167" s="1"/>
    </row>
    <row r="168" spans="4:14" ht="19.5" customHeight="1" x14ac:dyDescent="0.3">
      <c r="D168" s="1">
        <v>166</v>
      </c>
      <c r="E168" s="10">
        <v>46189</v>
      </c>
      <c r="F168" s="1" t="s">
        <v>44</v>
      </c>
      <c r="G168" s="1" t="s">
        <v>49</v>
      </c>
      <c r="H168" s="1">
        <v>2300</v>
      </c>
      <c r="I168" s="1"/>
      <c r="J168" s="1"/>
      <c r="K168" s="1"/>
      <c r="L168" s="1"/>
      <c r="M168" s="1">
        <f t="shared" si="2"/>
        <v>0</v>
      </c>
      <c r="N168" s="1"/>
    </row>
    <row r="169" spans="4:14" ht="19.5" customHeight="1" x14ac:dyDescent="0.3">
      <c r="D169" s="1">
        <v>167</v>
      </c>
      <c r="E169" s="10">
        <v>46190</v>
      </c>
      <c r="F169" s="1" t="s">
        <v>44</v>
      </c>
      <c r="G169" s="1" t="s">
        <v>49</v>
      </c>
      <c r="H169" s="1">
        <v>2300</v>
      </c>
      <c r="I169" s="1"/>
      <c r="J169" s="1"/>
      <c r="K169" s="1"/>
      <c r="L169" s="1"/>
      <c r="M169" s="1">
        <f t="shared" si="2"/>
        <v>0</v>
      </c>
      <c r="N169" s="1"/>
    </row>
    <row r="170" spans="4:14" ht="19.5" customHeight="1" x14ac:dyDescent="0.3">
      <c r="D170" s="1">
        <v>168</v>
      </c>
      <c r="E170" s="10">
        <v>46191</v>
      </c>
      <c r="F170" s="1" t="s">
        <v>44</v>
      </c>
      <c r="G170" s="1" t="s">
        <v>49</v>
      </c>
      <c r="H170" s="1">
        <v>2300</v>
      </c>
      <c r="I170" s="1"/>
      <c r="J170" s="1"/>
      <c r="K170" s="1"/>
      <c r="L170" s="1"/>
      <c r="M170" s="1">
        <f t="shared" si="2"/>
        <v>0</v>
      </c>
      <c r="N170" s="1"/>
    </row>
    <row r="171" spans="4:14" ht="19.5" customHeight="1" x14ac:dyDescent="0.3">
      <c r="D171" s="1">
        <v>169</v>
      </c>
      <c r="E171" s="10">
        <v>46192</v>
      </c>
      <c r="F171" s="1" t="s">
        <v>44</v>
      </c>
      <c r="G171" s="1" t="s">
        <v>49</v>
      </c>
      <c r="H171" s="1">
        <v>2300</v>
      </c>
      <c r="I171" s="1"/>
      <c r="J171" s="1"/>
      <c r="K171" s="1"/>
      <c r="L171" s="1"/>
      <c r="M171" s="1">
        <f t="shared" si="2"/>
        <v>0</v>
      </c>
      <c r="N171" s="1"/>
    </row>
    <row r="172" spans="4:14" ht="19.5" customHeight="1" x14ac:dyDescent="0.3">
      <c r="D172" s="1">
        <v>170</v>
      </c>
      <c r="E172" s="10">
        <v>46193</v>
      </c>
      <c r="F172" s="1" t="s">
        <v>44</v>
      </c>
      <c r="G172" s="1" t="s">
        <v>49</v>
      </c>
      <c r="H172" s="1">
        <v>2300</v>
      </c>
      <c r="I172" s="1"/>
      <c r="J172" s="1"/>
      <c r="K172" s="1"/>
      <c r="L172" s="1"/>
      <c r="M172" s="1">
        <f t="shared" si="2"/>
        <v>0</v>
      </c>
      <c r="N172" s="1"/>
    </row>
    <row r="173" spans="4:14" ht="19.5" customHeight="1" x14ac:dyDescent="0.3">
      <c r="D173" s="1">
        <v>171</v>
      </c>
      <c r="E173" s="10">
        <v>46194</v>
      </c>
      <c r="F173" s="1" t="s">
        <v>44</v>
      </c>
      <c r="G173" s="1" t="s">
        <v>49</v>
      </c>
      <c r="H173" s="1">
        <v>2300</v>
      </c>
      <c r="I173" s="1"/>
      <c r="J173" s="1"/>
      <c r="K173" s="1"/>
      <c r="L173" s="1"/>
      <c r="M173" s="1">
        <f t="shared" si="2"/>
        <v>0</v>
      </c>
      <c r="N173" s="1"/>
    </row>
    <row r="174" spans="4:14" ht="19.5" customHeight="1" x14ac:dyDescent="0.3">
      <c r="D174" s="1">
        <v>172</v>
      </c>
      <c r="E174" s="10">
        <v>46195</v>
      </c>
      <c r="F174" s="1" t="s">
        <v>44</v>
      </c>
      <c r="G174" s="1" t="s">
        <v>49</v>
      </c>
      <c r="H174" s="1">
        <v>2300</v>
      </c>
      <c r="I174" s="1"/>
      <c r="J174" s="1"/>
      <c r="K174" s="1"/>
      <c r="L174" s="1"/>
      <c r="M174" s="1">
        <f t="shared" si="2"/>
        <v>0</v>
      </c>
      <c r="N174" s="1"/>
    </row>
    <row r="175" spans="4:14" ht="19.5" customHeight="1" x14ac:dyDescent="0.3">
      <c r="D175" s="1">
        <v>173</v>
      </c>
      <c r="E175" s="10">
        <v>46196</v>
      </c>
      <c r="F175" s="1" t="s">
        <v>44</v>
      </c>
      <c r="G175" s="1" t="s">
        <v>49</v>
      </c>
      <c r="H175" s="1">
        <v>2300</v>
      </c>
      <c r="I175" s="1"/>
      <c r="J175" s="1"/>
      <c r="K175" s="1"/>
      <c r="L175" s="1"/>
      <c r="M175" s="1">
        <f t="shared" si="2"/>
        <v>0</v>
      </c>
      <c r="N175" s="1"/>
    </row>
    <row r="176" spans="4:14" ht="19.5" customHeight="1" x14ac:dyDescent="0.3">
      <c r="D176" s="1">
        <v>174</v>
      </c>
      <c r="E176" s="10">
        <v>46197</v>
      </c>
      <c r="F176" s="1" t="s">
        <v>44</v>
      </c>
      <c r="G176" s="1" t="s">
        <v>49</v>
      </c>
      <c r="H176" s="1">
        <v>2300</v>
      </c>
      <c r="I176" s="1"/>
      <c r="J176" s="1"/>
      <c r="K176" s="1"/>
      <c r="L176" s="1"/>
      <c r="M176" s="1">
        <f t="shared" si="2"/>
        <v>0</v>
      </c>
      <c r="N176" s="1"/>
    </row>
    <row r="177" spans="4:14" ht="19.5" customHeight="1" x14ac:dyDescent="0.3">
      <c r="D177" s="1">
        <v>175</v>
      </c>
      <c r="E177" s="10">
        <v>46198</v>
      </c>
      <c r="F177" s="1" t="s">
        <v>44</v>
      </c>
      <c r="G177" s="1" t="s">
        <v>49</v>
      </c>
      <c r="H177" s="1">
        <v>2300</v>
      </c>
      <c r="I177" s="1"/>
      <c r="J177" s="1"/>
      <c r="K177" s="1"/>
      <c r="L177" s="1"/>
      <c r="M177" s="1">
        <f t="shared" si="2"/>
        <v>0</v>
      </c>
      <c r="N177" s="1"/>
    </row>
    <row r="178" spans="4:14" ht="19.5" customHeight="1" x14ac:dyDescent="0.3">
      <c r="D178" s="1">
        <v>176</v>
      </c>
      <c r="E178" s="10">
        <v>46199</v>
      </c>
      <c r="F178" s="1" t="s">
        <v>44</v>
      </c>
      <c r="G178" s="1" t="s">
        <v>49</v>
      </c>
      <c r="H178" s="1">
        <v>2300</v>
      </c>
      <c r="I178" s="1"/>
      <c r="J178" s="1"/>
      <c r="K178" s="1"/>
      <c r="L178" s="1"/>
      <c r="M178" s="1">
        <f t="shared" si="2"/>
        <v>0</v>
      </c>
      <c r="N178" s="1"/>
    </row>
    <row r="179" spans="4:14" ht="19.5" customHeight="1" x14ac:dyDescent="0.3">
      <c r="D179" s="1">
        <v>177</v>
      </c>
      <c r="E179" s="10">
        <v>46200</v>
      </c>
      <c r="F179" s="1" t="s">
        <v>44</v>
      </c>
      <c r="G179" s="1" t="s">
        <v>49</v>
      </c>
      <c r="H179" s="1">
        <v>2300</v>
      </c>
      <c r="I179" s="1"/>
      <c r="J179" s="1"/>
      <c r="K179" s="1"/>
      <c r="L179" s="1"/>
      <c r="M179" s="1">
        <f t="shared" si="2"/>
        <v>0</v>
      </c>
      <c r="N179" s="1"/>
    </row>
    <row r="180" spans="4:14" ht="19.5" customHeight="1" x14ac:dyDescent="0.3">
      <c r="D180" s="1">
        <v>178</v>
      </c>
      <c r="E180" s="10">
        <v>46201</v>
      </c>
      <c r="F180" s="1" t="s">
        <v>44</v>
      </c>
      <c r="G180" s="1" t="s">
        <v>49</v>
      </c>
      <c r="H180" s="1">
        <v>2300</v>
      </c>
      <c r="I180" s="1"/>
      <c r="J180" s="1"/>
      <c r="K180" s="1"/>
      <c r="L180" s="1"/>
      <c r="M180" s="1">
        <f t="shared" si="2"/>
        <v>0</v>
      </c>
      <c r="N180" s="1"/>
    </row>
    <row r="181" spans="4:14" ht="19.5" customHeight="1" x14ac:dyDescent="0.3">
      <c r="D181" s="1">
        <v>179</v>
      </c>
      <c r="E181" s="10">
        <v>46202</v>
      </c>
      <c r="F181" s="1" t="s">
        <v>44</v>
      </c>
      <c r="G181" s="1" t="s">
        <v>49</v>
      </c>
      <c r="H181" s="1">
        <v>2300</v>
      </c>
      <c r="I181" s="1"/>
      <c r="J181" s="1"/>
      <c r="K181" s="1"/>
      <c r="L181" s="1"/>
      <c r="M181" s="1">
        <f t="shared" si="2"/>
        <v>0</v>
      </c>
      <c r="N181" s="1"/>
    </row>
    <row r="182" spans="4:14" ht="19.5" customHeight="1" x14ac:dyDescent="0.3">
      <c r="D182" s="1">
        <v>180</v>
      </c>
      <c r="E182" s="10">
        <v>46203</v>
      </c>
      <c r="F182" s="1" t="s">
        <v>44</v>
      </c>
      <c r="G182" s="1" t="s">
        <v>49</v>
      </c>
      <c r="H182" s="1">
        <v>2300</v>
      </c>
      <c r="I182" s="1"/>
      <c r="J182" s="1"/>
      <c r="K182" s="1"/>
      <c r="L182" s="1"/>
      <c r="M182" s="1">
        <f t="shared" si="2"/>
        <v>0</v>
      </c>
      <c r="N182" s="1"/>
    </row>
    <row r="183" spans="4:14" ht="19.5" customHeight="1" x14ac:dyDescent="0.3">
      <c r="D183" s="1">
        <v>181</v>
      </c>
      <c r="E183" s="10">
        <v>46204</v>
      </c>
      <c r="F183" s="1" t="s">
        <v>44</v>
      </c>
      <c r="G183" s="1" t="s">
        <v>49</v>
      </c>
      <c r="H183" s="1">
        <v>2300</v>
      </c>
      <c r="I183" s="1"/>
      <c r="J183" s="1"/>
      <c r="K183" s="1"/>
      <c r="L183" s="1"/>
      <c r="M183" s="1">
        <f t="shared" si="2"/>
        <v>0</v>
      </c>
      <c r="N183" s="1"/>
    </row>
    <row r="184" spans="4:14" ht="19.5" customHeight="1" x14ac:dyDescent="0.3">
      <c r="D184" s="1">
        <v>182</v>
      </c>
      <c r="E184" s="10">
        <v>46205</v>
      </c>
      <c r="F184" s="1" t="s">
        <v>44</v>
      </c>
      <c r="G184" s="1" t="s">
        <v>49</v>
      </c>
      <c r="H184" s="1">
        <v>2300</v>
      </c>
      <c r="I184" s="1"/>
      <c r="J184" s="1"/>
      <c r="K184" s="1"/>
      <c r="L184" s="1"/>
      <c r="M184" s="1">
        <f t="shared" si="2"/>
        <v>0</v>
      </c>
      <c r="N184" s="1"/>
    </row>
    <row r="185" spans="4:14" ht="19.5" customHeight="1" x14ac:dyDescent="0.3">
      <c r="D185" s="1">
        <v>183</v>
      </c>
      <c r="E185" s="10">
        <v>46206</v>
      </c>
      <c r="F185" s="1" t="s">
        <v>44</v>
      </c>
      <c r="G185" s="1" t="s">
        <v>49</v>
      </c>
      <c r="H185" s="1">
        <v>2300</v>
      </c>
      <c r="I185" s="1"/>
      <c r="J185" s="1"/>
      <c r="K185" s="1"/>
      <c r="L185" s="1"/>
      <c r="M185" s="1">
        <f t="shared" si="2"/>
        <v>0</v>
      </c>
      <c r="N185" s="1"/>
    </row>
    <row r="186" spans="4:14" ht="19.5" customHeight="1" x14ac:dyDescent="0.3">
      <c r="D186" s="1">
        <v>184</v>
      </c>
      <c r="E186" s="10">
        <v>46207</v>
      </c>
      <c r="F186" s="1" t="s">
        <v>44</v>
      </c>
      <c r="G186" s="1" t="s">
        <v>49</v>
      </c>
      <c r="H186" s="1">
        <v>2300</v>
      </c>
      <c r="I186" s="1"/>
      <c r="J186" s="1"/>
      <c r="K186" s="1"/>
      <c r="L186" s="1"/>
      <c r="M186" s="1">
        <f t="shared" si="2"/>
        <v>0</v>
      </c>
      <c r="N186" s="1"/>
    </row>
    <row r="187" spans="4:14" ht="19.5" customHeight="1" x14ac:dyDescent="0.3">
      <c r="D187" s="1">
        <v>185</v>
      </c>
      <c r="E187" s="10">
        <v>46208</v>
      </c>
      <c r="F187" s="1" t="s">
        <v>44</v>
      </c>
      <c r="G187" s="1" t="s">
        <v>49</v>
      </c>
      <c r="H187" s="1">
        <v>2300</v>
      </c>
      <c r="I187" s="1"/>
      <c r="J187" s="1"/>
      <c r="K187" s="1"/>
      <c r="L187" s="1"/>
      <c r="M187" s="1">
        <f t="shared" si="2"/>
        <v>0</v>
      </c>
      <c r="N187" s="1"/>
    </row>
    <row r="188" spans="4:14" ht="19.5" customHeight="1" x14ac:dyDescent="0.3">
      <c r="D188" s="1">
        <v>186</v>
      </c>
      <c r="E188" s="10">
        <v>46209</v>
      </c>
      <c r="F188" s="1" t="s">
        <v>44</v>
      </c>
      <c r="G188" s="1" t="s">
        <v>49</v>
      </c>
      <c r="H188" s="1">
        <v>2300</v>
      </c>
      <c r="I188" s="1"/>
      <c r="J188" s="1"/>
      <c r="K188" s="1"/>
      <c r="L188" s="1"/>
      <c r="M188" s="1">
        <f t="shared" si="2"/>
        <v>0</v>
      </c>
      <c r="N188" s="1"/>
    </row>
    <row r="189" spans="4:14" ht="19.5" customHeight="1" x14ac:dyDescent="0.3">
      <c r="D189" s="1">
        <v>187</v>
      </c>
      <c r="E189" s="10">
        <v>46210</v>
      </c>
      <c r="F189" s="1" t="s">
        <v>44</v>
      </c>
      <c r="G189" s="1" t="s">
        <v>49</v>
      </c>
      <c r="H189" s="1">
        <v>2300</v>
      </c>
      <c r="I189" s="1"/>
      <c r="J189" s="1"/>
      <c r="K189" s="1"/>
      <c r="L189" s="1"/>
      <c r="M189" s="1">
        <f t="shared" si="2"/>
        <v>0</v>
      </c>
      <c r="N189" s="1"/>
    </row>
    <row r="190" spans="4:14" ht="19.5" customHeight="1" x14ac:dyDescent="0.3">
      <c r="D190" s="1">
        <v>188</v>
      </c>
      <c r="E190" s="10">
        <v>46211</v>
      </c>
      <c r="F190" s="1" t="s">
        <v>44</v>
      </c>
      <c r="G190" s="1" t="s">
        <v>49</v>
      </c>
      <c r="H190" s="1">
        <v>2300</v>
      </c>
      <c r="I190" s="1"/>
      <c r="J190" s="1"/>
      <c r="K190" s="1"/>
      <c r="L190" s="1"/>
      <c r="M190" s="1">
        <f t="shared" si="2"/>
        <v>0</v>
      </c>
      <c r="N190" s="1"/>
    </row>
    <row r="191" spans="4:14" ht="19.5" customHeight="1" x14ac:dyDescent="0.3">
      <c r="D191" s="1">
        <v>189</v>
      </c>
      <c r="E191" s="10">
        <v>46212</v>
      </c>
      <c r="F191" s="1" t="s">
        <v>44</v>
      </c>
      <c r="G191" s="1" t="s">
        <v>49</v>
      </c>
      <c r="H191" s="1">
        <v>2300</v>
      </c>
      <c r="I191" s="1"/>
      <c r="J191" s="1"/>
      <c r="K191" s="1"/>
      <c r="L191" s="1"/>
      <c r="M191" s="1">
        <f t="shared" si="2"/>
        <v>0</v>
      </c>
      <c r="N191" s="1"/>
    </row>
    <row r="192" spans="4:14" ht="19.5" customHeight="1" x14ac:dyDescent="0.3">
      <c r="D192" s="1">
        <v>190</v>
      </c>
      <c r="E192" s="10">
        <v>46213</v>
      </c>
      <c r="F192" s="1" t="s">
        <v>44</v>
      </c>
      <c r="G192" s="1" t="s">
        <v>49</v>
      </c>
      <c r="H192" s="1">
        <v>2300</v>
      </c>
      <c r="I192" s="1"/>
      <c r="J192" s="1"/>
      <c r="K192" s="1"/>
      <c r="L192" s="1"/>
      <c r="M192" s="1">
        <f t="shared" si="2"/>
        <v>0</v>
      </c>
      <c r="N192" s="1"/>
    </row>
    <row r="193" spans="4:14" ht="19.5" customHeight="1" x14ac:dyDescent="0.3">
      <c r="D193" s="1">
        <v>191</v>
      </c>
      <c r="E193" s="10">
        <v>46214</v>
      </c>
      <c r="F193" s="1" t="s">
        <v>44</v>
      </c>
      <c r="G193" s="1" t="s">
        <v>49</v>
      </c>
      <c r="H193" s="1">
        <v>2300</v>
      </c>
      <c r="I193" s="1"/>
      <c r="J193" s="1"/>
      <c r="K193" s="1"/>
      <c r="L193" s="1"/>
      <c r="M193" s="1">
        <f t="shared" si="2"/>
        <v>0</v>
      </c>
      <c r="N193" s="1"/>
    </row>
    <row r="194" spans="4:14" ht="19.5" customHeight="1" x14ac:dyDescent="0.3">
      <c r="D194" s="1">
        <v>192</v>
      </c>
      <c r="E194" s="10">
        <v>46215</v>
      </c>
      <c r="F194" s="1" t="s">
        <v>44</v>
      </c>
      <c r="G194" s="1" t="s">
        <v>49</v>
      </c>
      <c r="H194" s="1">
        <v>2300</v>
      </c>
      <c r="I194" s="1"/>
      <c r="J194" s="1"/>
      <c r="K194" s="1"/>
      <c r="L194" s="1"/>
      <c r="M194" s="1">
        <f t="shared" si="2"/>
        <v>0</v>
      </c>
      <c r="N194" s="1"/>
    </row>
    <row r="195" spans="4:14" ht="19.5" customHeight="1" x14ac:dyDescent="0.3">
      <c r="D195" s="1">
        <v>193</v>
      </c>
      <c r="E195" s="10">
        <v>46216</v>
      </c>
      <c r="F195" s="1" t="s">
        <v>44</v>
      </c>
      <c r="G195" s="1" t="s">
        <v>49</v>
      </c>
      <c r="H195" s="1">
        <v>2300</v>
      </c>
      <c r="I195" s="1"/>
      <c r="J195" s="1"/>
      <c r="K195" s="1"/>
      <c r="L195" s="1"/>
      <c r="M195" s="1">
        <f t="shared" si="2"/>
        <v>0</v>
      </c>
      <c r="N195" s="1"/>
    </row>
    <row r="196" spans="4:14" ht="19.5" customHeight="1" x14ac:dyDescent="0.3">
      <c r="D196" s="1">
        <v>194</v>
      </c>
      <c r="E196" s="10">
        <v>46217</v>
      </c>
      <c r="F196" s="1" t="s">
        <v>44</v>
      </c>
      <c r="G196" s="1" t="s">
        <v>49</v>
      </c>
      <c r="H196" s="1">
        <v>2300</v>
      </c>
      <c r="I196" s="1"/>
      <c r="J196" s="1"/>
      <c r="K196" s="1"/>
      <c r="L196" s="1"/>
      <c r="M196" s="1">
        <f t="shared" ref="M196:M259" si="3">H196*I196-J196-K196+L196</f>
        <v>0</v>
      </c>
      <c r="N196" s="1"/>
    </row>
    <row r="197" spans="4:14" ht="19.5" customHeight="1" x14ac:dyDescent="0.3">
      <c r="D197" s="1">
        <v>195</v>
      </c>
      <c r="E197" s="10">
        <v>46218</v>
      </c>
      <c r="F197" s="1" t="s">
        <v>44</v>
      </c>
      <c r="G197" s="1" t="s">
        <v>49</v>
      </c>
      <c r="H197" s="1">
        <v>2300</v>
      </c>
      <c r="I197" s="1"/>
      <c r="J197" s="1"/>
      <c r="K197" s="1"/>
      <c r="L197" s="1"/>
      <c r="M197" s="1">
        <f t="shared" si="3"/>
        <v>0</v>
      </c>
      <c r="N197" s="1"/>
    </row>
    <row r="198" spans="4:14" ht="19.5" customHeight="1" x14ac:dyDescent="0.3">
      <c r="D198" s="1">
        <v>196</v>
      </c>
      <c r="E198" s="10">
        <v>46219</v>
      </c>
      <c r="F198" s="1" t="s">
        <v>44</v>
      </c>
      <c r="G198" s="1" t="s">
        <v>49</v>
      </c>
      <c r="H198" s="1">
        <v>2300</v>
      </c>
      <c r="I198" s="1"/>
      <c r="J198" s="1"/>
      <c r="K198" s="1"/>
      <c r="L198" s="1"/>
      <c r="M198" s="1">
        <f t="shared" si="3"/>
        <v>0</v>
      </c>
      <c r="N198" s="1"/>
    </row>
    <row r="199" spans="4:14" ht="19.5" customHeight="1" x14ac:dyDescent="0.3">
      <c r="D199" s="1">
        <v>197</v>
      </c>
      <c r="E199" s="10">
        <v>46220</v>
      </c>
      <c r="F199" s="1" t="s">
        <v>44</v>
      </c>
      <c r="G199" s="1" t="s">
        <v>49</v>
      </c>
      <c r="H199" s="1">
        <v>2300</v>
      </c>
      <c r="I199" s="1"/>
      <c r="J199" s="1"/>
      <c r="K199" s="1"/>
      <c r="L199" s="1"/>
      <c r="M199" s="1">
        <f t="shared" si="3"/>
        <v>0</v>
      </c>
      <c r="N199" s="1"/>
    </row>
    <row r="200" spans="4:14" ht="19.5" customHeight="1" x14ac:dyDescent="0.3">
      <c r="D200" s="1">
        <v>198</v>
      </c>
      <c r="E200" s="10">
        <v>46221</v>
      </c>
      <c r="F200" s="1" t="s">
        <v>44</v>
      </c>
      <c r="G200" s="1" t="s">
        <v>49</v>
      </c>
      <c r="H200" s="1">
        <v>2300</v>
      </c>
      <c r="I200" s="1"/>
      <c r="J200" s="1"/>
      <c r="K200" s="1"/>
      <c r="L200" s="1"/>
      <c r="M200" s="1">
        <f t="shared" si="3"/>
        <v>0</v>
      </c>
      <c r="N200" s="1"/>
    </row>
    <row r="201" spans="4:14" ht="19.5" customHeight="1" x14ac:dyDescent="0.3">
      <c r="D201" s="1">
        <v>199</v>
      </c>
      <c r="E201" s="10">
        <v>46222</v>
      </c>
      <c r="F201" s="1" t="s">
        <v>44</v>
      </c>
      <c r="G201" s="1" t="s">
        <v>49</v>
      </c>
      <c r="H201" s="1">
        <v>2300</v>
      </c>
      <c r="I201" s="1"/>
      <c r="J201" s="1"/>
      <c r="K201" s="1"/>
      <c r="L201" s="1"/>
      <c r="M201" s="1">
        <f t="shared" si="3"/>
        <v>0</v>
      </c>
      <c r="N201" s="1"/>
    </row>
    <row r="202" spans="4:14" ht="19.5" customHeight="1" x14ac:dyDescent="0.3">
      <c r="D202" s="1">
        <v>200</v>
      </c>
      <c r="E202" s="10">
        <v>46223</v>
      </c>
      <c r="F202" s="1" t="s">
        <v>44</v>
      </c>
      <c r="G202" s="1" t="s">
        <v>49</v>
      </c>
      <c r="H202" s="1">
        <v>2300</v>
      </c>
      <c r="I202" s="1"/>
      <c r="J202" s="1"/>
      <c r="K202" s="1"/>
      <c r="L202" s="1"/>
      <c r="M202" s="1">
        <f t="shared" si="3"/>
        <v>0</v>
      </c>
      <c r="N202" s="1"/>
    </row>
    <row r="203" spans="4:14" ht="19.5" customHeight="1" x14ac:dyDescent="0.3">
      <c r="D203" s="1">
        <v>201</v>
      </c>
      <c r="E203" s="10">
        <v>46224</v>
      </c>
      <c r="F203" s="1" t="s">
        <v>44</v>
      </c>
      <c r="G203" s="1" t="s">
        <v>49</v>
      </c>
      <c r="H203" s="1">
        <v>2300</v>
      </c>
      <c r="I203" s="1"/>
      <c r="J203" s="1"/>
      <c r="K203" s="1"/>
      <c r="L203" s="1"/>
      <c r="M203" s="1">
        <f t="shared" si="3"/>
        <v>0</v>
      </c>
      <c r="N203" s="1"/>
    </row>
    <row r="204" spans="4:14" ht="19.5" customHeight="1" x14ac:dyDescent="0.3">
      <c r="D204" s="1">
        <v>202</v>
      </c>
      <c r="E204" s="10">
        <v>46225</v>
      </c>
      <c r="F204" s="1" t="s">
        <v>44</v>
      </c>
      <c r="G204" s="1" t="s">
        <v>49</v>
      </c>
      <c r="H204" s="1">
        <v>2300</v>
      </c>
      <c r="I204" s="1"/>
      <c r="J204" s="1"/>
      <c r="K204" s="1"/>
      <c r="L204" s="1"/>
      <c r="M204" s="1">
        <f t="shared" si="3"/>
        <v>0</v>
      </c>
      <c r="N204" s="1"/>
    </row>
    <row r="205" spans="4:14" ht="19.5" customHeight="1" x14ac:dyDescent="0.3">
      <c r="D205" s="1">
        <v>203</v>
      </c>
      <c r="E205" s="10">
        <v>46226</v>
      </c>
      <c r="F205" s="1" t="s">
        <v>44</v>
      </c>
      <c r="G205" s="1" t="s">
        <v>49</v>
      </c>
      <c r="H205" s="1">
        <v>2300</v>
      </c>
      <c r="I205" s="1"/>
      <c r="J205" s="1"/>
      <c r="K205" s="1"/>
      <c r="L205" s="1"/>
      <c r="M205" s="1">
        <f t="shared" si="3"/>
        <v>0</v>
      </c>
      <c r="N205" s="1"/>
    </row>
    <row r="206" spans="4:14" ht="19.5" customHeight="1" x14ac:dyDescent="0.3">
      <c r="D206" s="1">
        <v>204</v>
      </c>
      <c r="E206" s="10">
        <v>46227</v>
      </c>
      <c r="F206" s="1" t="s">
        <v>44</v>
      </c>
      <c r="G206" s="1" t="s">
        <v>49</v>
      </c>
      <c r="H206" s="1">
        <v>2300</v>
      </c>
      <c r="I206" s="1"/>
      <c r="J206" s="1"/>
      <c r="K206" s="1"/>
      <c r="L206" s="1"/>
      <c r="M206" s="1">
        <f t="shared" si="3"/>
        <v>0</v>
      </c>
      <c r="N206" s="1"/>
    </row>
    <row r="207" spans="4:14" ht="19.5" customHeight="1" x14ac:dyDescent="0.3">
      <c r="D207" s="1">
        <v>205</v>
      </c>
      <c r="E207" s="10">
        <v>46228</v>
      </c>
      <c r="F207" s="1" t="s">
        <v>44</v>
      </c>
      <c r="G207" s="1" t="s">
        <v>49</v>
      </c>
      <c r="H207" s="1">
        <v>2300</v>
      </c>
      <c r="I207" s="1"/>
      <c r="J207" s="1"/>
      <c r="K207" s="1"/>
      <c r="L207" s="1"/>
      <c r="M207" s="1">
        <f t="shared" si="3"/>
        <v>0</v>
      </c>
      <c r="N207" s="1"/>
    </row>
    <row r="208" spans="4:14" ht="19.5" customHeight="1" x14ac:dyDescent="0.3">
      <c r="D208" s="1">
        <v>206</v>
      </c>
      <c r="E208" s="10">
        <v>46229</v>
      </c>
      <c r="F208" s="1" t="s">
        <v>44</v>
      </c>
      <c r="G208" s="1" t="s">
        <v>49</v>
      </c>
      <c r="H208" s="1">
        <v>2300</v>
      </c>
      <c r="I208" s="1"/>
      <c r="J208" s="1"/>
      <c r="K208" s="1"/>
      <c r="L208" s="1"/>
      <c r="M208" s="1">
        <f t="shared" si="3"/>
        <v>0</v>
      </c>
      <c r="N208" s="1"/>
    </row>
    <row r="209" spans="4:14" ht="19.5" customHeight="1" x14ac:dyDescent="0.3">
      <c r="D209" s="1">
        <v>207</v>
      </c>
      <c r="E209" s="10">
        <v>46230</v>
      </c>
      <c r="F209" s="1" t="s">
        <v>44</v>
      </c>
      <c r="G209" s="1" t="s">
        <v>49</v>
      </c>
      <c r="H209" s="1">
        <v>2300</v>
      </c>
      <c r="I209" s="1"/>
      <c r="J209" s="1"/>
      <c r="K209" s="1"/>
      <c r="L209" s="1"/>
      <c r="M209" s="1">
        <f t="shared" si="3"/>
        <v>0</v>
      </c>
      <c r="N209" s="1"/>
    </row>
    <row r="210" spans="4:14" ht="19.5" customHeight="1" x14ac:dyDescent="0.3">
      <c r="D210" s="1">
        <v>208</v>
      </c>
      <c r="E210" s="10">
        <v>46231</v>
      </c>
      <c r="F210" s="1" t="s">
        <v>44</v>
      </c>
      <c r="G210" s="1" t="s">
        <v>49</v>
      </c>
      <c r="H210" s="1">
        <v>2300</v>
      </c>
      <c r="I210" s="1"/>
      <c r="J210" s="1"/>
      <c r="K210" s="1"/>
      <c r="L210" s="1"/>
      <c r="M210" s="1">
        <f t="shared" si="3"/>
        <v>0</v>
      </c>
      <c r="N210" s="1"/>
    </row>
    <row r="211" spans="4:14" ht="19.5" customHeight="1" x14ac:dyDescent="0.3">
      <c r="D211" s="1">
        <v>209</v>
      </c>
      <c r="E211" s="10">
        <v>46232</v>
      </c>
      <c r="F211" s="1" t="s">
        <v>44</v>
      </c>
      <c r="G211" s="1" t="s">
        <v>49</v>
      </c>
      <c r="H211" s="1">
        <v>2300</v>
      </c>
      <c r="I211" s="1"/>
      <c r="J211" s="1"/>
      <c r="K211" s="1"/>
      <c r="L211" s="1"/>
      <c r="M211" s="1">
        <f t="shared" si="3"/>
        <v>0</v>
      </c>
      <c r="N211" s="1"/>
    </row>
    <row r="212" spans="4:14" ht="19.5" customHeight="1" x14ac:dyDescent="0.3">
      <c r="D212" s="1">
        <v>210</v>
      </c>
      <c r="E212" s="10">
        <v>46233</v>
      </c>
      <c r="F212" s="1" t="s">
        <v>44</v>
      </c>
      <c r="G212" s="1" t="s">
        <v>49</v>
      </c>
      <c r="H212" s="1">
        <v>2300</v>
      </c>
      <c r="I212" s="1"/>
      <c r="J212" s="1"/>
      <c r="K212" s="1"/>
      <c r="L212" s="1"/>
      <c r="M212" s="1">
        <f t="shared" si="3"/>
        <v>0</v>
      </c>
      <c r="N212" s="1"/>
    </row>
    <row r="213" spans="4:14" ht="19.5" customHeight="1" x14ac:dyDescent="0.3">
      <c r="D213" s="1">
        <v>211</v>
      </c>
      <c r="E213" s="10">
        <v>46234</v>
      </c>
      <c r="F213" s="1" t="s">
        <v>44</v>
      </c>
      <c r="G213" s="1" t="s">
        <v>49</v>
      </c>
      <c r="H213" s="1">
        <v>2300</v>
      </c>
      <c r="I213" s="1"/>
      <c r="J213" s="1"/>
      <c r="K213" s="1"/>
      <c r="L213" s="1"/>
      <c r="M213" s="1">
        <f t="shared" si="3"/>
        <v>0</v>
      </c>
      <c r="N213" s="1"/>
    </row>
    <row r="214" spans="4:14" ht="19.5" customHeight="1" x14ac:dyDescent="0.3">
      <c r="D214" s="1">
        <v>212</v>
      </c>
      <c r="E214" s="10">
        <v>46235</v>
      </c>
      <c r="F214" s="1" t="s">
        <v>44</v>
      </c>
      <c r="G214" s="1" t="s">
        <v>49</v>
      </c>
      <c r="H214" s="1">
        <v>2300</v>
      </c>
      <c r="I214" s="1"/>
      <c r="J214" s="1"/>
      <c r="K214" s="1"/>
      <c r="L214" s="1"/>
      <c r="M214" s="1">
        <f t="shared" si="3"/>
        <v>0</v>
      </c>
      <c r="N214" s="1"/>
    </row>
    <row r="215" spans="4:14" ht="19.5" customHeight="1" x14ac:dyDescent="0.3">
      <c r="D215" s="1">
        <v>213</v>
      </c>
      <c r="E215" s="10">
        <v>46236</v>
      </c>
      <c r="F215" s="1" t="s">
        <v>44</v>
      </c>
      <c r="G215" s="1" t="s">
        <v>49</v>
      </c>
      <c r="H215" s="1">
        <v>2300</v>
      </c>
      <c r="I215" s="1"/>
      <c r="J215" s="1"/>
      <c r="K215" s="1"/>
      <c r="L215" s="1"/>
      <c r="M215" s="1">
        <f t="shared" si="3"/>
        <v>0</v>
      </c>
      <c r="N215" s="1"/>
    </row>
    <row r="216" spans="4:14" ht="19.5" customHeight="1" x14ac:dyDescent="0.3">
      <c r="D216" s="1">
        <v>214</v>
      </c>
      <c r="E216" s="10">
        <v>46237</v>
      </c>
      <c r="F216" s="1" t="s">
        <v>44</v>
      </c>
      <c r="G216" s="1" t="s">
        <v>49</v>
      </c>
      <c r="H216" s="1">
        <v>2300</v>
      </c>
      <c r="I216" s="1"/>
      <c r="J216" s="1"/>
      <c r="K216" s="1"/>
      <c r="L216" s="1"/>
      <c r="M216" s="1">
        <f t="shared" si="3"/>
        <v>0</v>
      </c>
      <c r="N216" s="1"/>
    </row>
    <row r="217" spans="4:14" ht="19.5" customHeight="1" x14ac:dyDescent="0.3">
      <c r="D217" s="1">
        <v>215</v>
      </c>
      <c r="E217" s="10">
        <v>46238</v>
      </c>
      <c r="F217" s="1" t="s">
        <v>44</v>
      </c>
      <c r="G217" s="1" t="s">
        <v>49</v>
      </c>
      <c r="H217" s="1">
        <v>2300</v>
      </c>
      <c r="I217" s="1"/>
      <c r="J217" s="1"/>
      <c r="K217" s="1"/>
      <c r="L217" s="1"/>
      <c r="M217" s="1">
        <f t="shared" si="3"/>
        <v>0</v>
      </c>
      <c r="N217" s="1"/>
    </row>
    <row r="218" spans="4:14" ht="19.5" customHeight="1" x14ac:dyDescent="0.3">
      <c r="D218" s="1">
        <v>216</v>
      </c>
      <c r="E218" s="10">
        <v>46239</v>
      </c>
      <c r="F218" s="1" t="s">
        <v>44</v>
      </c>
      <c r="G218" s="1" t="s">
        <v>49</v>
      </c>
      <c r="H218" s="1">
        <v>2300</v>
      </c>
      <c r="I218" s="1"/>
      <c r="J218" s="1"/>
      <c r="K218" s="1"/>
      <c r="L218" s="1"/>
      <c r="M218" s="1">
        <f t="shared" si="3"/>
        <v>0</v>
      </c>
      <c r="N218" s="1"/>
    </row>
    <row r="219" spans="4:14" ht="19.5" customHeight="1" x14ac:dyDescent="0.3">
      <c r="D219" s="1">
        <v>217</v>
      </c>
      <c r="E219" s="10">
        <v>46240</v>
      </c>
      <c r="F219" s="1" t="s">
        <v>44</v>
      </c>
      <c r="G219" s="1" t="s">
        <v>49</v>
      </c>
      <c r="H219" s="1">
        <v>2300</v>
      </c>
      <c r="I219" s="1"/>
      <c r="J219" s="1"/>
      <c r="K219" s="1"/>
      <c r="L219" s="1"/>
      <c r="M219" s="1">
        <f t="shared" si="3"/>
        <v>0</v>
      </c>
      <c r="N219" s="1"/>
    </row>
    <row r="220" spans="4:14" ht="19.5" customHeight="1" x14ac:dyDescent="0.3">
      <c r="D220" s="1">
        <v>218</v>
      </c>
      <c r="E220" s="10">
        <v>46241</v>
      </c>
      <c r="F220" s="1" t="s">
        <v>44</v>
      </c>
      <c r="G220" s="1" t="s">
        <v>49</v>
      </c>
      <c r="H220" s="1">
        <v>2300</v>
      </c>
      <c r="I220" s="1"/>
      <c r="J220" s="1"/>
      <c r="K220" s="1"/>
      <c r="L220" s="1"/>
      <c r="M220" s="1">
        <f t="shared" si="3"/>
        <v>0</v>
      </c>
      <c r="N220" s="1"/>
    </row>
    <row r="221" spans="4:14" ht="19.5" customHeight="1" x14ac:dyDescent="0.3">
      <c r="D221" s="1">
        <v>219</v>
      </c>
      <c r="E221" s="10">
        <v>46242</v>
      </c>
      <c r="F221" s="1" t="s">
        <v>44</v>
      </c>
      <c r="G221" s="1" t="s">
        <v>49</v>
      </c>
      <c r="H221" s="1">
        <v>2300</v>
      </c>
      <c r="I221" s="1"/>
      <c r="J221" s="1"/>
      <c r="K221" s="1"/>
      <c r="L221" s="1"/>
      <c r="M221" s="1">
        <f t="shared" si="3"/>
        <v>0</v>
      </c>
      <c r="N221" s="1"/>
    </row>
    <row r="222" spans="4:14" ht="19.5" customHeight="1" x14ac:dyDescent="0.3">
      <c r="D222" s="1">
        <v>220</v>
      </c>
      <c r="E222" s="10">
        <v>46243</v>
      </c>
      <c r="F222" s="1" t="s">
        <v>44</v>
      </c>
      <c r="G222" s="1" t="s">
        <v>49</v>
      </c>
      <c r="H222" s="1">
        <v>2300</v>
      </c>
      <c r="I222" s="1"/>
      <c r="J222" s="1"/>
      <c r="K222" s="1"/>
      <c r="L222" s="1"/>
      <c r="M222" s="1">
        <f t="shared" si="3"/>
        <v>0</v>
      </c>
      <c r="N222" s="1"/>
    </row>
    <row r="223" spans="4:14" ht="19.5" customHeight="1" x14ac:dyDescent="0.3">
      <c r="D223" s="1">
        <v>221</v>
      </c>
      <c r="E223" s="10">
        <v>46244</v>
      </c>
      <c r="F223" s="1" t="s">
        <v>44</v>
      </c>
      <c r="G223" s="1" t="s">
        <v>49</v>
      </c>
      <c r="H223" s="1">
        <v>2300</v>
      </c>
      <c r="I223" s="1"/>
      <c r="J223" s="1"/>
      <c r="K223" s="1"/>
      <c r="L223" s="1"/>
      <c r="M223" s="1">
        <f t="shared" si="3"/>
        <v>0</v>
      </c>
      <c r="N223" s="1"/>
    </row>
    <row r="224" spans="4:14" ht="19.5" customHeight="1" x14ac:dyDescent="0.3">
      <c r="D224" s="1">
        <v>222</v>
      </c>
      <c r="E224" s="10">
        <v>46245</v>
      </c>
      <c r="F224" s="1" t="s">
        <v>44</v>
      </c>
      <c r="G224" s="1" t="s">
        <v>49</v>
      </c>
      <c r="H224" s="1">
        <v>2300</v>
      </c>
      <c r="I224" s="1"/>
      <c r="J224" s="1"/>
      <c r="K224" s="1"/>
      <c r="L224" s="1"/>
      <c r="M224" s="1">
        <f t="shared" si="3"/>
        <v>0</v>
      </c>
      <c r="N224" s="1"/>
    </row>
    <row r="225" spans="4:14" ht="19.5" customHeight="1" x14ac:dyDescent="0.3">
      <c r="D225" s="1">
        <v>223</v>
      </c>
      <c r="E225" s="10">
        <v>46246</v>
      </c>
      <c r="F225" s="1" t="s">
        <v>44</v>
      </c>
      <c r="G225" s="1" t="s">
        <v>49</v>
      </c>
      <c r="H225" s="1">
        <v>2300</v>
      </c>
      <c r="I225" s="1"/>
      <c r="J225" s="1"/>
      <c r="K225" s="1"/>
      <c r="L225" s="1"/>
      <c r="M225" s="1">
        <f t="shared" si="3"/>
        <v>0</v>
      </c>
      <c r="N225" s="1"/>
    </row>
    <row r="226" spans="4:14" ht="19.5" customHeight="1" x14ac:dyDescent="0.3">
      <c r="D226" s="1">
        <v>224</v>
      </c>
      <c r="E226" s="10">
        <v>46247</v>
      </c>
      <c r="F226" s="1" t="s">
        <v>44</v>
      </c>
      <c r="G226" s="1" t="s">
        <v>49</v>
      </c>
      <c r="H226" s="1">
        <v>2300</v>
      </c>
      <c r="I226" s="1"/>
      <c r="J226" s="1"/>
      <c r="K226" s="1"/>
      <c r="L226" s="1"/>
      <c r="M226" s="1">
        <f t="shared" si="3"/>
        <v>0</v>
      </c>
      <c r="N226" s="1"/>
    </row>
    <row r="227" spans="4:14" ht="19.5" customHeight="1" x14ac:dyDescent="0.3">
      <c r="D227" s="1">
        <v>225</v>
      </c>
      <c r="E227" s="10">
        <v>46248</v>
      </c>
      <c r="F227" s="1" t="s">
        <v>44</v>
      </c>
      <c r="G227" s="1" t="s">
        <v>49</v>
      </c>
      <c r="H227" s="1">
        <v>2300</v>
      </c>
      <c r="I227" s="1"/>
      <c r="J227" s="1"/>
      <c r="K227" s="1"/>
      <c r="L227" s="1"/>
      <c r="M227" s="1">
        <f t="shared" si="3"/>
        <v>0</v>
      </c>
      <c r="N227" s="1"/>
    </row>
    <row r="228" spans="4:14" ht="19.5" customHeight="1" x14ac:dyDescent="0.3">
      <c r="D228" s="1">
        <v>226</v>
      </c>
      <c r="E228" s="10">
        <v>46249</v>
      </c>
      <c r="F228" s="1" t="s">
        <v>44</v>
      </c>
      <c r="G228" s="1" t="s">
        <v>49</v>
      </c>
      <c r="H228" s="1">
        <v>2300</v>
      </c>
      <c r="I228" s="1"/>
      <c r="J228" s="1"/>
      <c r="K228" s="1"/>
      <c r="L228" s="1"/>
      <c r="M228" s="1">
        <f t="shared" si="3"/>
        <v>0</v>
      </c>
      <c r="N228" s="1"/>
    </row>
    <row r="229" spans="4:14" ht="19.5" customHeight="1" x14ac:dyDescent="0.3">
      <c r="D229" s="1">
        <v>227</v>
      </c>
      <c r="E229" s="10">
        <v>46250</v>
      </c>
      <c r="F229" s="1" t="s">
        <v>44</v>
      </c>
      <c r="G229" s="1" t="s">
        <v>49</v>
      </c>
      <c r="H229" s="1">
        <v>2300</v>
      </c>
      <c r="I229" s="1"/>
      <c r="J229" s="1"/>
      <c r="K229" s="1"/>
      <c r="L229" s="1"/>
      <c r="M229" s="1">
        <f t="shared" si="3"/>
        <v>0</v>
      </c>
      <c r="N229" s="1"/>
    </row>
    <row r="230" spans="4:14" ht="19.5" customHeight="1" x14ac:dyDescent="0.3">
      <c r="D230" s="1">
        <v>228</v>
      </c>
      <c r="E230" s="10">
        <v>46251</v>
      </c>
      <c r="F230" s="1" t="s">
        <v>44</v>
      </c>
      <c r="G230" s="1" t="s">
        <v>49</v>
      </c>
      <c r="H230" s="1">
        <v>2300</v>
      </c>
      <c r="I230" s="1"/>
      <c r="J230" s="1"/>
      <c r="K230" s="1"/>
      <c r="L230" s="1"/>
      <c r="M230" s="1">
        <f t="shared" si="3"/>
        <v>0</v>
      </c>
      <c r="N230" s="1"/>
    </row>
    <row r="231" spans="4:14" ht="19.5" customHeight="1" x14ac:dyDescent="0.3">
      <c r="D231" s="1">
        <v>229</v>
      </c>
      <c r="E231" s="10">
        <v>46252</v>
      </c>
      <c r="F231" s="1" t="s">
        <v>44</v>
      </c>
      <c r="G231" s="1" t="s">
        <v>49</v>
      </c>
      <c r="H231" s="1">
        <v>2300</v>
      </c>
      <c r="I231" s="1"/>
      <c r="J231" s="1"/>
      <c r="K231" s="1"/>
      <c r="L231" s="1"/>
      <c r="M231" s="1">
        <f t="shared" si="3"/>
        <v>0</v>
      </c>
      <c r="N231" s="1"/>
    </row>
    <row r="232" spans="4:14" ht="19.5" customHeight="1" x14ac:dyDescent="0.3">
      <c r="D232" s="1">
        <v>230</v>
      </c>
      <c r="E232" s="10">
        <v>46253</v>
      </c>
      <c r="F232" s="1" t="s">
        <v>44</v>
      </c>
      <c r="G232" s="1" t="s">
        <v>49</v>
      </c>
      <c r="H232" s="1">
        <v>2300</v>
      </c>
      <c r="I232" s="1"/>
      <c r="J232" s="1"/>
      <c r="K232" s="1"/>
      <c r="L232" s="1"/>
      <c r="M232" s="1">
        <f t="shared" si="3"/>
        <v>0</v>
      </c>
      <c r="N232" s="1"/>
    </row>
    <row r="233" spans="4:14" ht="19.5" customHeight="1" x14ac:dyDescent="0.3">
      <c r="D233" s="1">
        <v>231</v>
      </c>
      <c r="E233" s="10">
        <v>46254</v>
      </c>
      <c r="F233" s="1" t="s">
        <v>44</v>
      </c>
      <c r="G233" s="1" t="s">
        <v>49</v>
      </c>
      <c r="H233" s="1">
        <v>2300</v>
      </c>
      <c r="I233" s="1"/>
      <c r="J233" s="1"/>
      <c r="K233" s="1"/>
      <c r="L233" s="1"/>
      <c r="M233" s="1">
        <f t="shared" si="3"/>
        <v>0</v>
      </c>
      <c r="N233" s="1"/>
    </row>
    <row r="234" spans="4:14" ht="19.5" customHeight="1" x14ac:dyDescent="0.3">
      <c r="D234" s="1">
        <v>232</v>
      </c>
      <c r="E234" s="10">
        <v>46255</v>
      </c>
      <c r="F234" s="1" t="s">
        <v>44</v>
      </c>
      <c r="G234" s="1" t="s">
        <v>49</v>
      </c>
      <c r="H234" s="1">
        <v>2300</v>
      </c>
      <c r="I234" s="1"/>
      <c r="J234" s="1"/>
      <c r="K234" s="1"/>
      <c r="L234" s="1"/>
      <c r="M234" s="1">
        <f t="shared" si="3"/>
        <v>0</v>
      </c>
      <c r="N234" s="1"/>
    </row>
    <row r="235" spans="4:14" ht="19.5" customHeight="1" x14ac:dyDescent="0.3">
      <c r="D235" s="1">
        <v>233</v>
      </c>
      <c r="E235" s="10">
        <v>46256</v>
      </c>
      <c r="F235" s="1" t="s">
        <v>44</v>
      </c>
      <c r="G235" s="1" t="s">
        <v>49</v>
      </c>
      <c r="H235" s="1">
        <v>2300</v>
      </c>
      <c r="I235" s="1"/>
      <c r="J235" s="1"/>
      <c r="K235" s="1"/>
      <c r="L235" s="1"/>
      <c r="M235" s="1">
        <f t="shared" si="3"/>
        <v>0</v>
      </c>
      <c r="N235" s="1"/>
    </row>
    <row r="236" spans="4:14" ht="19.5" customHeight="1" x14ac:dyDescent="0.3">
      <c r="D236" s="1">
        <v>234</v>
      </c>
      <c r="E236" s="10">
        <v>46257</v>
      </c>
      <c r="F236" s="1" t="s">
        <v>44</v>
      </c>
      <c r="G236" s="1" t="s">
        <v>49</v>
      </c>
      <c r="H236" s="1">
        <v>2300</v>
      </c>
      <c r="I236" s="1"/>
      <c r="J236" s="1"/>
      <c r="K236" s="1"/>
      <c r="L236" s="1"/>
      <c r="M236" s="1">
        <f t="shared" si="3"/>
        <v>0</v>
      </c>
      <c r="N236" s="1"/>
    </row>
    <row r="237" spans="4:14" ht="19.5" customHeight="1" x14ac:dyDescent="0.3">
      <c r="D237" s="1">
        <v>235</v>
      </c>
      <c r="E237" s="10">
        <v>46258</v>
      </c>
      <c r="F237" s="1" t="s">
        <v>44</v>
      </c>
      <c r="G237" s="1" t="s">
        <v>49</v>
      </c>
      <c r="H237" s="1">
        <v>2300</v>
      </c>
      <c r="I237" s="1"/>
      <c r="J237" s="1"/>
      <c r="K237" s="1"/>
      <c r="L237" s="1"/>
      <c r="M237" s="1">
        <f t="shared" si="3"/>
        <v>0</v>
      </c>
      <c r="N237" s="1"/>
    </row>
    <row r="238" spans="4:14" ht="19.5" customHeight="1" x14ac:dyDescent="0.3">
      <c r="D238" s="1">
        <v>236</v>
      </c>
      <c r="E238" s="10">
        <v>46259</v>
      </c>
      <c r="F238" s="1" t="s">
        <v>44</v>
      </c>
      <c r="G238" s="1" t="s">
        <v>49</v>
      </c>
      <c r="H238" s="1">
        <v>2300</v>
      </c>
      <c r="I238" s="1"/>
      <c r="J238" s="1"/>
      <c r="K238" s="1"/>
      <c r="L238" s="1"/>
      <c r="M238" s="1">
        <f t="shared" si="3"/>
        <v>0</v>
      </c>
      <c r="N238" s="1"/>
    </row>
    <row r="239" spans="4:14" ht="19.5" customHeight="1" x14ac:dyDescent="0.3">
      <c r="D239" s="1">
        <v>237</v>
      </c>
      <c r="E239" s="10">
        <v>46260</v>
      </c>
      <c r="F239" s="1" t="s">
        <v>44</v>
      </c>
      <c r="G239" s="1" t="s">
        <v>49</v>
      </c>
      <c r="H239" s="1">
        <v>2300</v>
      </c>
      <c r="I239" s="1"/>
      <c r="J239" s="1"/>
      <c r="K239" s="1"/>
      <c r="L239" s="1"/>
      <c r="M239" s="1">
        <f t="shared" si="3"/>
        <v>0</v>
      </c>
      <c r="N239" s="1"/>
    </row>
    <row r="240" spans="4:14" ht="19.5" customHeight="1" x14ac:dyDescent="0.3">
      <c r="D240" s="1">
        <v>238</v>
      </c>
      <c r="E240" s="10">
        <v>46261</v>
      </c>
      <c r="F240" s="1" t="s">
        <v>44</v>
      </c>
      <c r="G240" s="1" t="s">
        <v>49</v>
      </c>
      <c r="H240" s="1">
        <v>2300</v>
      </c>
      <c r="I240" s="1"/>
      <c r="J240" s="1"/>
      <c r="K240" s="1"/>
      <c r="L240" s="1"/>
      <c r="M240" s="1">
        <f t="shared" si="3"/>
        <v>0</v>
      </c>
      <c r="N240" s="1"/>
    </row>
    <row r="241" spans="4:14" ht="19.5" customHeight="1" x14ac:dyDescent="0.3">
      <c r="D241" s="1">
        <v>239</v>
      </c>
      <c r="E241" s="10">
        <v>46262</v>
      </c>
      <c r="F241" s="1" t="s">
        <v>44</v>
      </c>
      <c r="G241" s="1" t="s">
        <v>49</v>
      </c>
      <c r="H241" s="1">
        <v>2300</v>
      </c>
      <c r="I241" s="1"/>
      <c r="J241" s="1"/>
      <c r="K241" s="1"/>
      <c r="L241" s="1"/>
      <c r="M241" s="1">
        <f t="shared" si="3"/>
        <v>0</v>
      </c>
      <c r="N241" s="1"/>
    </row>
    <row r="242" spans="4:14" ht="19.5" customHeight="1" x14ac:dyDescent="0.3">
      <c r="D242" s="1">
        <v>240</v>
      </c>
      <c r="E242" s="10">
        <v>46263</v>
      </c>
      <c r="F242" s="1" t="s">
        <v>44</v>
      </c>
      <c r="G242" s="1" t="s">
        <v>49</v>
      </c>
      <c r="H242" s="1">
        <v>2300</v>
      </c>
      <c r="I242" s="1"/>
      <c r="J242" s="1"/>
      <c r="K242" s="1"/>
      <c r="L242" s="1"/>
      <c r="M242" s="1">
        <f t="shared" si="3"/>
        <v>0</v>
      </c>
      <c r="N242" s="1"/>
    </row>
    <row r="243" spans="4:14" ht="19.5" customHeight="1" x14ac:dyDescent="0.3">
      <c r="D243" s="1">
        <v>241</v>
      </c>
      <c r="E243" s="10">
        <v>46264</v>
      </c>
      <c r="F243" s="1" t="s">
        <v>44</v>
      </c>
      <c r="G243" s="1" t="s">
        <v>49</v>
      </c>
      <c r="H243" s="1">
        <v>2300</v>
      </c>
      <c r="I243" s="1"/>
      <c r="J243" s="1"/>
      <c r="K243" s="1"/>
      <c r="L243" s="1"/>
      <c r="M243" s="1">
        <f t="shared" si="3"/>
        <v>0</v>
      </c>
      <c r="N243" s="1"/>
    </row>
    <row r="244" spans="4:14" ht="19.5" customHeight="1" x14ac:dyDescent="0.3">
      <c r="D244" s="1">
        <v>242</v>
      </c>
      <c r="E244" s="10">
        <v>46265</v>
      </c>
      <c r="F244" s="1" t="s">
        <v>44</v>
      </c>
      <c r="G244" s="1" t="s">
        <v>49</v>
      </c>
      <c r="H244" s="1">
        <v>2300</v>
      </c>
      <c r="I244" s="1"/>
      <c r="J244" s="1"/>
      <c r="K244" s="1"/>
      <c r="L244" s="1"/>
      <c r="M244" s="1">
        <f t="shared" si="3"/>
        <v>0</v>
      </c>
      <c r="N244" s="1"/>
    </row>
    <row r="245" spans="4:14" ht="19.5" customHeight="1" x14ac:dyDescent="0.3">
      <c r="D245" s="1">
        <v>243</v>
      </c>
      <c r="E245" s="10">
        <v>46266</v>
      </c>
      <c r="F245" s="1" t="s">
        <v>44</v>
      </c>
      <c r="G245" s="1" t="s">
        <v>49</v>
      </c>
      <c r="H245" s="1">
        <v>2300</v>
      </c>
      <c r="I245" s="1"/>
      <c r="J245" s="1"/>
      <c r="K245" s="1"/>
      <c r="L245" s="1"/>
      <c r="M245" s="1">
        <f t="shared" si="3"/>
        <v>0</v>
      </c>
      <c r="N245" s="1"/>
    </row>
    <row r="246" spans="4:14" ht="19.5" customHeight="1" x14ac:dyDescent="0.3">
      <c r="D246" s="1">
        <v>244</v>
      </c>
      <c r="E246" s="10">
        <v>46267</v>
      </c>
      <c r="F246" s="1" t="s">
        <v>44</v>
      </c>
      <c r="G246" s="1" t="s">
        <v>49</v>
      </c>
      <c r="H246" s="1">
        <v>2300</v>
      </c>
      <c r="I246" s="1"/>
      <c r="J246" s="1"/>
      <c r="K246" s="1"/>
      <c r="L246" s="1"/>
      <c r="M246" s="1">
        <f t="shared" si="3"/>
        <v>0</v>
      </c>
      <c r="N246" s="1"/>
    </row>
    <row r="247" spans="4:14" ht="19.5" customHeight="1" x14ac:dyDescent="0.3">
      <c r="D247" s="1">
        <v>245</v>
      </c>
      <c r="E247" s="10">
        <v>46268</v>
      </c>
      <c r="F247" s="1" t="s">
        <v>44</v>
      </c>
      <c r="G247" s="1" t="s">
        <v>49</v>
      </c>
      <c r="H247" s="1">
        <v>2300</v>
      </c>
      <c r="I247" s="1"/>
      <c r="J247" s="1"/>
      <c r="K247" s="1"/>
      <c r="L247" s="1"/>
      <c r="M247" s="1">
        <f t="shared" si="3"/>
        <v>0</v>
      </c>
      <c r="N247" s="1"/>
    </row>
    <row r="248" spans="4:14" ht="19.5" customHeight="1" x14ac:dyDescent="0.3">
      <c r="D248" s="1">
        <v>246</v>
      </c>
      <c r="E248" s="10">
        <v>46269</v>
      </c>
      <c r="F248" s="1" t="s">
        <v>44</v>
      </c>
      <c r="G248" s="1" t="s">
        <v>49</v>
      </c>
      <c r="H248" s="1">
        <v>2300</v>
      </c>
      <c r="I248" s="1"/>
      <c r="J248" s="1"/>
      <c r="K248" s="1"/>
      <c r="L248" s="1"/>
      <c r="M248" s="1">
        <f t="shared" si="3"/>
        <v>0</v>
      </c>
      <c r="N248" s="1"/>
    </row>
    <row r="249" spans="4:14" ht="19.5" customHeight="1" x14ac:dyDescent="0.3">
      <c r="D249" s="1">
        <v>247</v>
      </c>
      <c r="E249" s="10">
        <v>46270</v>
      </c>
      <c r="F249" s="1" t="s">
        <v>44</v>
      </c>
      <c r="G249" s="1" t="s">
        <v>49</v>
      </c>
      <c r="H249" s="1">
        <v>2300</v>
      </c>
      <c r="I249" s="1"/>
      <c r="J249" s="1"/>
      <c r="K249" s="1"/>
      <c r="L249" s="1"/>
      <c r="M249" s="1">
        <f t="shared" si="3"/>
        <v>0</v>
      </c>
      <c r="N249" s="1"/>
    </row>
    <row r="250" spans="4:14" ht="19.5" customHeight="1" x14ac:dyDescent="0.3">
      <c r="D250" s="1">
        <v>248</v>
      </c>
      <c r="E250" s="10">
        <v>46271</v>
      </c>
      <c r="F250" s="1" t="s">
        <v>44</v>
      </c>
      <c r="G250" s="1" t="s">
        <v>49</v>
      </c>
      <c r="H250" s="1">
        <v>2300</v>
      </c>
      <c r="I250" s="1"/>
      <c r="J250" s="1"/>
      <c r="K250" s="1"/>
      <c r="L250" s="1"/>
      <c r="M250" s="1">
        <f t="shared" si="3"/>
        <v>0</v>
      </c>
      <c r="N250" s="1"/>
    </row>
    <row r="251" spans="4:14" ht="19.5" customHeight="1" x14ac:dyDescent="0.3">
      <c r="D251" s="1">
        <v>249</v>
      </c>
      <c r="E251" s="10">
        <v>46272</v>
      </c>
      <c r="F251" s="1" t="s">
        <v>44</v>
      </c>
      <c r="G251" s="1" t="s">
        <v>49</v>
      </c>
      <c r="H251" s="1">
        <v>2300</v>
      </c>
      <c r="I251" s="1"/>
      <c r="J251" s="1"/>
      <c r="K251" s="1"/>
      <c r="L251" s="1"/>
      <c r="M251" s="1">
        <f t="shared" si="3"/>
        <v>0</v>
      </c>
      <c r="N251" s="1"/>
    </row>
    <row r="252" spans="4:14" ht="19.5" customHeight="1" x14ac:dyDescent="0.3">
      <c r="D252" s="1">
        <v>250</v>
      </c>
      <c r="E252" s="10">
        <v>46273</v>
      </c>
      <c r="F252" s="1" t="s">
        <v>44</v>
      </c>
      <c r="G252" s="1" t="s">
        <v>49</v>
      </c>
      <c r="H252" s="1">
        <v>2300</v>
      </c>
      <c r="I252" s="1"/>
      <c r="J252" s="1"/>
      <c r="K252" s="1"/>
      <c r="L252" s="1"/>
      <c r="M252" s="1">
        <f t="shared" si="3"/>
        <v>0</v>
      </c>
      <c r="N252" s="1"/>
    </row>
    <row r="253" spans="4:14" ht="19.5" customHeight="1" x14ac:dyDescent="0.3">
      <c r="D253" s="1">
        <v>251</v>
      </c>
      <c r="E253" s="10">
        <v>46274</v>
      </c>
      <c r="F253" s="1" t="s">
        <v>44</v>
      </c>
      <c r="G253" s="1" t="s">
        <v>49</v>
      </c>
      <c r="H253" s="1">
        <v>2300</v>
      </c>
      <c r="I253" s="1"/>
      <c r="J253" s="1"/>
      <c r="K253" s="1"/>
      <c r="L253" s="1"/>
      <c r="M253" s="1">
        <f t="shared" si="3"/>
        <v>0</v>
      </c>
      <c r="N253" s="1"/>
    </row>
    <row r="254" spans="4:14" ht="19.5" customHeight="1" x14ac:dyDescent="0.3">
      <c r="D254" s="1">
        <v>252</v>
      </c>
      <c r="E254" s="10">
        <v>46275</v>
      </c>
      <c r="F254" s="1" t="s">
        <v>44</v>
      </c>
      <c r="G254" s="1" t="s">
        <v>49</v>
      </c>
      <c r="H254" s="1">
        <v>2300</v>
      </c>
      <c r="I254" s="1"/>
      <c r="J254" s="1"/>
      <c r="K254" s="1"/>
      <c r="L254" s="1"/>
      <c r="M254" s="1">
        <f t="shared" si="3"/>
        <v>0</v>
      </c>
      <c r="N254" s="1"/>
    </row>
    <row r="255" spans="4:14" ht="19.5" customHeight="1" x14ac:dyDescent="0.3">
      <c r="D255" s="1">
        <v>253</v>
      </c>
      <c r="E255" s="10">
        <v>46276</v>
      </c>
      <c r="F255" s="1" t="s">
        <v>44</v>
      </c>
      <c r="G255" s="1" t="s">
        <v>49</v>
      </c>
      <c r="H255" s="1">
        <v>2300</v>
      </c>
      <c r="I255" s="1"/>
      <c r="J255" s="1"/>
      <c r="K255" s="1"/>
      <c r="L255" s="1"/>
      <c r="M255" s="1">
        <f t="shared" si="3"/>
        <v>0</v>
      </c>
      <c r="N255" s="1"/>
    </row>
    <row r="256" spans="4:14" ht="19.5" customHeight="1" x14ac:dyDescent="0.3">
      <c r="D256" s="1">
        <v>254</v>
      </c>
      <c r="E256" s="10">
        <v>46277</v>
      </c>
      <c r="F256" s="1" t="s">
        <v>44</v>
      </c>
      <c r="G256" s="1" t="s">
        <v>49</v>
      </c>
      <c r="H256" s="1">
        <v>2300</v>
      </c>
      <c r="I256" s="1"/>
      <c r="J256" s="1"/>
      <c r="K256" s="1"/>
      <c r="L256" s="1"/>
      <c r="M256" s="1">
        <f t="shared" si="3"/>
        <v>0</v>
      </c>
      <c r="N256" s="1"/>
    </row>
    <row r="257" spans="4:14" ht="19.5" customHeight="1" x14ac:dyDescent="0.3">
      <c r="D257" s="1">
        <v>255</v>
      </c>
      <c r="E257" s="10">
        <v>46278</v>
      </c>
      <c r="F257" s="1" t="s">
        <v>44</v>
      </c>
      <c r="G257" s="1" t="s">
        <v>49</v>
      </c>
      <c r="H257" s="1">
        <v>2300</v>
      </c>
      <c r="I257" s="1"/>
      <c r="J257" s="1"/>
      <c r="K257" s="1"/>
      <c r="L257" s="1"/>
      <c r="M257" s="1">
        <f t="shared" si="3"/>
        <v>0</v>
      </c>
      <c r="N257" s="1"/>
    </row>
    <row r="258" spans="4:14" ht="19.5" customHeight="1" x14ac:dyDescent="0.3">
      <c r="D258" s="1">
        <v>256</v>
      </c>
      <c r="E258" s="10">
        <v>46279</v>
      </c>
      <c r="F258" s="1" t="s">
        <v>44</v>
      </c>
      <c r="G258" s="1" t="s">
        <v>49</v>
      </c>
      <c r="H258" s="1">
        <v>2300</v>
      </c>
      <c r="I258" s="1"/>
      <c r="J258" s="1"/>
      <c r="K258" s="1"/>
      <c r="L258" s="1"/>
      <c r="M258" s="1">
        <f t="shared" si="3"/>
        <v>0</v>
      </c>
      <c r="N258" s="1"/>
    </row>
    <row r="259" spans="4:14" ht="19.5" customHeight="1" x14ac:dyDescent="0.3">
      <c r="D259" s="1">
        <v>257</v>
      </c>
      <c r="E259" s="10">
        <v>46280</v>
      </c>
      <c r="F259" s="1" t="s">
        <v>44</v>
      </c>
      <c r="G259" s="1" t="s">
        <v>49</v>
      </c>
      <c r="H259" s="1">
        <v>2300</v>
      </c>
      <c r="I259" s="1"/>
      <c r="J259" s="1"/>
      <c r="K259" s="1"/>
      <c r="L259" s="1"/>
      <c r="M259" s="1">
        <f t="shared" si="3"/>
        <v>0</v>
      </c>
      <c r="N259" s="1"/>
    </row>
    <row r="260" spans="4:14" ht="19.5" customHeight="1" x14ac:dyDescent="0.3">
      <c r="D260" s="1">
        <v>258</v>
      </c>
      <c r="E260" s="10">
        <v>46281</v>
      </c>
      <c r="F260" s="1" t="s">
        <v>44</v>
      </c>
      <c r="G260" s="1" t="s">
        <v>49</v>
      </c>
      <c r="H260" s="1">
        <v>2300</v>
      </c>
      <c r="I260" s="1"/>
      <c r="J260" s="1"/>
      <c r="K260" s="1"/>
      <c r="L260" s="1"/>
      <c r="M260" s="1">
        <f t="shared" ref="M260:M323" si="4">H260*I260-J260-K260+L260</f>
        <v>0</v>
      </c>
      <c r="N260" s="1"/>
    </row>
    <row r="261" spans="4:14" ht="19.5" customHeight="1" x14ac:dyDescent="0.3">
      <c r="D261" s="1">
        <v>259</v>
      </c>
      <c r="E261" s="10">
        <v>46282</v>
      </c>
      <c r="F261" s="1" t="s">
        <v>44</v>
      </c>
      <c r="G261" s="1" t="s">
        <v>49</v>
      </c>
      <c r="H261" s="1">
        <v>2300</v>
      </c>
      <c r="I261" s="1"/>
      <c r="J261" s="1"/>
      <c r="K261" s="1"/>
      <c r="L261" s="1"/>
      <c r="M261" s="1">
        <f t="shared" si="4"/>
        <v>0</v>
      </c>
      <c r="N261" s="1"/>
    </row>
    <row r="262" spans="4:14" ht="19.5" customHeight="1" x14ac:dyDescent="0.3">
      <c r="D262" s="1">
        <v>260</v>
      </c>
      <c r="E262" s="10">
        <v>46283</v>
      </c>
      <c r="F262" s="1" t="s">
        <v>44</v>
      </c>
      <c r="G262" s="1" t="s">
        <v>49</v>
      </c>
      <c r="H262" s="1">
        <v>2300</v>
      </c>
      <c r="I262" s="1"/>
      <c r="J262" s="1"/>
      <c r="K262" s="1"/>
      <c r="L262" s="1"/>
      <c r="M262" s="1">
        <f t="shared" si="4"/>
        <v>0</v>
      </c>
      <c r="N262" s="1"/>
    </row>
    <row r="263" spans="4:14" ht="19.5" customHeight="1" x14ac:dyDescent="0.3">
      <c r="D263" s="1">
        <v>261</v>
      </c>
      <c r="E263" s="10">
        <v>46284</v>
      </c>
      <c r="F263" s="1" t="s">
        <v>44</v>
      </c>
      <c r="G263" s="1" t="s">
        <v>49</v>
      </c>
      <c r="H263" s="1">
        <v>2300</v>
      </c>
      <c r="I263" s="1"/>
      <c r="J263" s="1"/>
      <c r="K263" s="1"/>
      <c r="L263" s="1"/>
      <c r="M263" s="1">
        <f t="shared" si="4"/>
        <v>0</v>
      </c>
      <c r="N263" s="1"/>
    </row>
    <row r="264" spans="4:14" ht="19.5" customHeight="1" x14ac:dyDescent="0.3">
      <c r="D264" s="1">
        <v>262</v>
      </c>
      <c r="E264" s="10">
        <v>46285</v>
      </c>
      <c r="F264" s="1" t="s">
        <v>44</v>
      </c>
      <c r="G264" s="1" t="s">
        <v>49</v>
      </c>
      <c r="H264" s="1">
        <v>2300</v>
      </c>
      <c r="I264" s="1"/>
      <c r="J264" s="1"/>
      <c r="K264" s="1"/>
      <c r="L264" s="1"/>
      <c r="M264" s="1">
        <f t="shared" si="4"/>
        <v>0</v>
      </c>
      <c r="N264" s="1"/>
    </row>
    <row r="265" spans="4:14" ht="19.5" customHeight="1" x14ac:dyDescent="0.3">
      <c r="D265" s="1">
        <v>263</v>
      </c>
      <c r="E265" s="10">
        <v>46286</v>
      </c>
      <c r="F265" s="1" t="s">
        <v>44</v>
      </c>
      <c r="G265" s="1" t="s">
        <v>49</v>
      </c>
      <c r="H265" s="1">
        <v>2300</v>
      </c>
      <c r="I265" s="1"/>
      <c r="J265" s="1"/>
      <c r="K265" s="1"/>
      <c r="L265" s="1"/>
      <c r="M265" s="1">
        <f t="shared" si="4"/>
        <v>0</v>
      </c>
      <c r="N265" s="1"/>
    </row>
    <row r="266" spans="4:14" ht="19.5" customHeight="1" x14ac:dyDescent="0.3">
      <c r="D266" s="1">
        <v>264</v>
      </c>
      <c r="E266" s="10">
        <v>46287</v>
      </c>
      <c r="F266" s="1" t="s">
        <v>44</v>
      </c>
      <c r="G266" s="1" t="s">
        <v>49</v>
      </c>
      <c r="H266" s="1">
        <v>2300</v>
      </c>
      <c r="I266" s="1"/>
      <c r="J266" s="1"/>
      <c r="K266" s="1"/>
      <c r="L266" s="1"/>
      <c r="M266" s="1">
        <f t="shared" si="4"/>
        <v>0</v>
      </c>
      <c r="N266" s="1"/>
    </row>
    <row r="267" spans="4:14" ht="19.5" customHeight="1" x14ac:dyDescent="0.3">
      <c r="D267" s="1">
        <v>265</v>
      </c>
      <c r="E267" s="10">
        <v>46288</v>
      </c>
      <c r="F267" s="1" t="s">
        <v>44</v>
      </c>
      <c r="G267" s="1" t="s">
        <v>49</v>
      </c>
      <c r="H267" s="1">
        <v>2300</v>
      </c>
      <c r="I267" s="1"/>
      <c r="J267" s="1"/>
      <c r="K267" s="1"/>
      <c r="L267" s="1"/>
      <c r="M267" s="1">
        <f t="shared" si="4"/>
        <v>0</v>
      </c>
      <c r="N267" s="1"/>
    </row>
    <row r="268" spans="4:14" ht="19.5" customHeight="1" x14ac:dyDescent="0.3">
      <c r="D268" s="1">
        <v>266</v>
      </c>
      <c r="E268" s="10">
        <v>46289</v>
      </c>
      <c r="F268" s="1" t="s">
        <v>44</v>
      </c>
      <c r="G268" s="1" t="s">
        <v>49</v>
      </c>
      <c r="H268" s="1">
        <v>2300</v>
      </c>
      <c r="I268" s="1"/>
      <c r="J268" s="1"/>
      <c r="K268" s="1"/>
      <c r="L268" s="1"/>
      <c r="M268" s="1">
        <f t="shared" si="4"/>
        <v>0</v>
      </c>
      <c r="N268" s="1"/>
    </row>
    <row r="269" spans="4:14" ht="19.5" customHeight="1" x14ac:dyDescent="0.3">
      <c r="D269" s="1">
        <v>267</v>
      </c>
      <c r="E269" s="10">
        <v>46290</v>
      </c>
      <c r="F269" s="1" t="s">
        <v>44</v>
      </c>
      <c r="G269" s="1" t="s">
        <v>49</v>
      </c>
      <c r="H269" s="1">
        <v>2300</v>
      </c>
      <c r="I269" s="1"/>
      <c r="J269" s="1"/>
      <c r="K269" s="1"/>
      <c r="L269" s="1"/>
      <c r="M269" s="1">
        <f t="shared" si="4"/>
        <v>0</v>
      </c>
      <c r="N269" s="1"/>
    </row>
    <row r="270" spans="4:14" ht="19.5" customHeight="1" x14ac:dyDescent="0.3">
      <c r="D270" s="1">
        <v>268</v>
      </c>
      <c r="E270" s="10">
        <v>46291</v>
      </c>
      <c r="F270" s="1" t="s">
        <v>44</v>
      </c>
      <c r="G270" s="1" t="s">
        <v>49</v>
      </c>
      <c r="H270" s="1">
        <v>2300</v>
      </c>
      <c r="I270" s="1"/>
      <c r="J270" s="1"/>
      <c r="K270" s="1"/>
      <c r="L270" s="1"/>
      <c r="M270" s="1">
        <f t="shared" si="4"/>
        <v>0</v>
      </c>
      <c r="N270" s="1"/>
    </row>
    <row r="271" spans="4:14" ht="19.5" customHeight="1" x14ac:dyDescent="0.3">
      <c r="D271" s="1">
        <v>269</v>
      </c>
      <c r="E271" s="10">
        <v>46292</v>
      </c>
      <c r="F271" s="1" t="s">
        <v>44</v>
      </c>
      <c r="G271" s="1" t="s">
        <v>49</v>
      </c>
      <c r="H271" s="1">
        <v>2300</v>
      </c>
      <c r="I271" s="1"/>
      <c r="J271" s="1"/>
      <c r="K271" s="1"/>
      <c r="L271" s="1"/>
      <c r="M271" s="1">
        <f t="shared" si="4"/>
        <v>0</v>
      </c>
      <c r="N271" s="1"/>
    </row>
    <row r="272" spans="4:14" ht="19.5" customHeight="1" x14ac:dyDescent="0.3">
      <c r="D272" s="1">
        <v>270</v>
      </c>
      <c r="E272" s="10">
        <v>46293</v>
      </c>
      <c r="F272" s="1" t="s">
        <v>44</v>
      </c>
      <c r="G272" s="1" t="s">
        <v>49</v>
      </c>
      <c r="H272" s="1">
        <v>2300</v>
      </c>
      <c r="I272" s="1"/>
      <c r="J272" s="1"/>
      <c r="K272" s="1"/>
      <c r="L272" s="1"/>
      <c r="M272" s="1">
        <f t="shared" si="4"/>
        <v>0</v>
      </c>
      <c r="N272" s="1"/>
    </row>
    <row r="273" spans="4:14" ht="19.5" customHeight="1" x14ac:dyDescent="0.3">
      <c r="D273" s="1">
        <v>271</v>
      </c>
      <c r="E273" s="10">
        <v>46294</v>
      </c>
      <c r="F273" s="1" t="s">
        <v>44</v>
      </c>
      <c r="G273" s="1" t="s">
        <v>49</v>
      </c>
      <c r="H273" s="1">
        <v>2300</v>
      </c>
      <c r="I273" s="1"/>
      <c r="J273" s="1"/>
      <c r="K273" s="1"/>
      <c r="L273" s="1"/>
      <c r="M273" s="1">
        <f t="shared" si="4"/>
        <v>0</v>
      </c>
      <c r="N273" s="1"/>
    </row>
    <row r="274" spans="4:14" ht="19.5" customHeight="1" x14ac:dyDescent="0.3">
      <c r="D274" s="1">
        <v>272</v>
      </c>
      <c r="E274" s="10">
        <v>46295</v>
      </c>
      <c r="F274" s="1" t="s">
        <v>44</v>
      </c>
      <c r="G274" s="1" t="s">
        <v>49</v>
      </c>
      <c r="H274" s="1">
        <v>2300</v>
      </c>
      <c r="I274" s="1"/>
      <c r="J274" s="1"/>
      <c r="K274" s="1"/>
      <c r="L274" s="1"/>
      <c r="M274" s="1">
        <f t="shared" si="4"/>
        <v>0</v>
      </c>
      <c r="N274" s="1"/>
    </row>
    <row r="275" spans="4:14" ht="19.5" customHeight="1" x14ac:dyDescent="0.3">
      <c r="D275" s="1">
        <v>273</v>
      </c>
      <c r="E275" s="10">
        <v>46296</v>
      </c>
      <c r="F275" s="1" t="s">
        <v>44</v>
      </c>
      <c r="G275" s="1" t="s">
        <v>49</v>
      </c>
      <c r="H275" s="1">
        <v>2300</v>
      </c>
      <c r="I275" s="1"/>
      <c r="J275" s="1"/>
      <c r="K275" s="1"/>
      <c r="L275" s="1"/>
      <c r="M275" s="1">
        <f t="shared" si="4"/>
        <v>0</v>
      </c>
      <c r="N275" s="1"/>
    </row>
    <row r="276" spans="4:14" ht="19.5" customHeight="1" x14ac:dyDescent="0.3">
      <c r="D276" s="1">
        <v>274</v>
      </c>
      <c r="E276" s="10">
        <v>46297</v>
      </c>
      <c r="F276" s="1" t="s">
        <v>44</v>
      </c>
      <c r="G276" s="1" t="s">
        <v>49</v>
      </c>
      <c r="H276" s="1">
        <v>2300</v>
      </c>
      <c r="I276" s="1"/>
      <c r="J276" s="1"/>
      <c r="K276" s="1"/>
      <c r="L276" s="1"/>
      <c r="M276" s="1">
        <f t="shared" si="4"/>
        <v>0</v>
      </c>
      <c r="N276" s="1"/>
    </row>
    <row r="277" spans="4:14" ht="19.5" customHeight="1" x14ac:dyDescent="0.3">
      <c r="D277" s="1">
        <v>275</v>
      </c>
      <c r="E277" s="10">
        <v>46298</v>
      </c>
      <c r="F277" s="1" t="s">
        <v>44</v>
      </c>
      <c r="G277" s="1" t="s">
        <v>49</v>
      </c>
      <c r="H277" s="1">
        <v>2300</v>
      </c>
      <c r="I277" s="1"/>
      <c r="J277" s="1"/>
      <c r="K277" s="1"/>
      <c r="L277" s="1"/>
      <c r="M277" s="1">
        <f t="shared" si="4"/>
        <v>0</v>
      </c>
      <c r="N277" s="1"/>
    </row>
    <row r="278" spans="4:14" ht="19.5" customHeight="1" x14ac:dyDescent="0.3">
      <c r="D278" s="1">
        <v>276</v>
      </c>
      <c r="E278" s="10">
        <v>46299</v>
      </c>
      <c r="F278" s="1" t="s">
        <v>44</v>
      </c>
      <c r="G278" s="1" t="s">
        <v>49</v>
      </c>
      <c r="H278" s="1">
        <v>2300</v>
      </c>
      <c r="I278" s="1"/>
      <c r="J278" s="1"/>
      <c r="K278" s="1"/>
      <c r="L278" s="1"/>
      <c r="M278" s="1">
        <f t="shared" si="4"/>
        <v>0</v>
      </c>
      <c r="N278" s="1"/>
    </row>
    <row r="279" spans="4:14" ht="19.5" customHeight="1" x14ac:dyDescent="0.3">
      <c r="D279" s="1">
        <v>277</v>
      </c>
      <c r="E279" s="10">
        <v>46300</v>
      </c>
      <c r="F279" s="1" t="s">
        <v>44</v>
      </c>
      <c r="G279" s="1" t="s">
        <v>49</v>
      </c>
      <c r="H279" s="1">
        <v>2300</v>
      </c>
      <c r="I279" s="1"/>
      <c r="J279" s="1"/>
      <c r="K279" s="1"/>
      <c r="L279" s="1"/>
      <c r="M279" s="1">
        <f t="shared" si="4"/>
        <v>0</v>
      </c>
      <c r="N279" s="1"/>
    </row>
    <row r="280" spans="4:14" ht="19.5" customHeight="1" x14ac:dyDescent="0.3">
      <c r="D280" s="1">
        <v>278</v>
      </c>
      <c r="E280" s="10">
        <v>46301</v>
      </c>
      <c r="F280" s="1" t="s">
        <v>44</v>
      </c>
      <c r="G280" s="1" t="s">
        <v>49</v>
      </c>
      <c r="H280" s="1">
        <v>2300</v>
      </c>
      <c r="I280" s="1"/>
      <c r="J280" s="1"/>
      <c r="K280" s="1"/>
      <c r="L280" s="1"/>
      <c r="M280" s="1">
        <f t="shared" si="4"/>
        <v>0</v>
      </c>
      <c r="N280" s="1"/>
    </row>
    <row r="281" spans="4:14" ht="19.5" customHeight="1" x14ac:dyDescent="0.3">
      <c r="D281" s="1">
        <v>279</v>
      </c>
      <c r="E281" s="10">
        <v>46302</v>
      </c>
      <c r="F281" s="1" t="s">
        <v>44</v>
      </c>
      <c r="G281" s="1" t="s">
        <v>49</v>
      </c>
      <c r="H281" s="1">
        <v>2300</v>
      </c>
      <c r="I281" s="1"/>
      <c r="J281" s="1"/>
      <c r="K281" s="1"/>
      <c r="L281" s="1"/>
      <c r="M281" s="1">
        <f t="shared" si="4"/>
        <v>0</v>
      </c>
      <c r="N281" s="1"/>
    </row>
    <row r="282" spans="4:14" ht="19.5" customHeight="1" x14ac:dyDescent="0.3">
      <c r="D282" s="1">
        <v>280</v>
      </c>
      <c r="E282" s="10">
        <v>46303</v>
      </c>
      <c r="F282" s="1" t="s">
        <v>44</v>
      </c>
      <c r="G282" s="1" t="s">
        <v>49</v>
      </c>
      <c r="H282" s="1">
        <v>2300</v>
      </c>
      <c r="I282" s="1"/>
      <c r="J282" s="1"/>
      <c r="K282" s="1"/>
      <c r="L282" s="1"/>
      <c r="M282" s="1">
        <f t="shared" si="4"/>
        <v>0</v>
      </c>
      <c r="N282" s="1"/>
    </row>
    <row r="283" spans="4:14" ht="19.5" customHeight="1" x14ac:dyDescent="0.3">
      <c r="D283" s="1">
        <v>281</v>
      </c>
      <c r="E283" s="10">
        <v>46304</v>
      </c>
      <c r="F283" s="1" t="s">
        <v>44</v>
      </c>
      <c r="G283" s="1" t="s">
        <v>49</v>
      </c>
      <c r="H283" s="1">
        <v>2300</v>
      </c>
      <c r="I283" s="1"/>
      <c r="J283" s="1"/>
      <c r="K283" s="1"/>
      <c r="L283" s="1"/>
      <c r="M283" s="1">
        <f t="shared" si="4"/>
        <v>0</v>
      </c>
      <c r="N283" s="1"/>
    </row>
    <row r="284" spans="4:14" ht="19.5" customHeight="1" x14ac:dyDescent="0.3">
      <c r="D284" s="1">
        <v>282</v>
      </c>
      <c r="E284" s="10">
        <v>46305</v>
      </c>
      <c r="F284" s="1" t="s">
        <v>44</v>
      </c>
      <c r="G284" s="1" t="s">
        <v>49</v>
      </c>
      <c r="H284" s="1">
        <v>2300</v>
      </c>
      <c r="I284" s="1"/>
      <c r="J284" s="1"/>
      <c r="K284" s="1"/>
      <c r="L284" s="1"/>
      <c r="M284" s="1">
        <f t="shared" si="4"/>
        <v>0</v>
      </c>
      <c r="N284" s="1"/>
    </row>
    <row r="285" spans="4:14" ht="19.5" customHeight="1" x14ac:dyDescent="0.3">
      <c r="D285" s="1">
        <v>283</v>
      </c>
      <c r="E285" s="10">
        <v>46306</v>
      </c>
      <c r="F285" s="1" t="s">
        <v>44</v>
      </c>
      <c r="G285" s="1" t="s">
        <v>49</v>
      </c>
      <c r="H285" s="1">
        <v>2300</v>
      </c>
      <c r="I285" s="1"/>
      <c r="J285" s="1"/>
      <c r="K285" s="1"/>
      <c r="L285" s="1"/>
      <c r="M285" s="1">
        <f t="shared" si="4"/>
        <v>0</v>
      </c>
      <c r="N285" s="1"/>
    </row>
    <row r="286" spans="4:14" ht="19.5" customHeight="1" x14ac:dyDescent="0.3">
      <c r="D286" s="1">
        <v>284</v>
      </c>
      <c r="E286" s="10">
        <v>46307</v>
      </c>
      <c r="F286" s="1" t="s">
        <v>44</v>
      </c>
      <c r="G286" s="1" t="s">
        <v>49</v>
      </c>
      <c r="H286" s="1">
        <v>2300</v>
      </c>
      <c r="I286" s="1"/>
      <c r="J286" s="1"/>
      <c r="K286" s="1"/>
      <c r="L286" s="1"/>
      <c r="M286" s="1">
        <f t="shared" si="4"/>
        <v>0</v>
      </c>
      <c r="N286" s="1"/>
    </row>
    <row r="287" spans="4:14" ht="19.5" customHeight="1" x14ac:dyDescent="0.3">
      <c r="D287" s="1">
        <v>285</v>
      </c>
      <c r="E287" s="10">
        <v>46308</v>
      </c>
      <c r="F287" s="1" t="s">
        <v>44</v>
      </c>
      <c r="G287" s="1" t="s">
        <v>49</v>
      </c>
      <c r="H287" s="1">
        <v>2300</v>
      </c>
      <c r="I287" s="1"/>
      <c r="J287" s="1"/>
      <c r="K287" s="1"/>
      <c r="L287" s="1"/>
      <c r="M287" s="1">
        <f t="shared" si="4"/>
        <v>0</v>
      </c>
      <c r="N287" s="1"/>
    </row>
    <row r="288" spans="4:14" ht="19.5" customHeight="1" x14ac:dyDescent="0.3">
      <c r="D288" s="1">
        <v>286</v>
      </c>
      <c r="E288" s="10">
        <v>46309</v>
      </c>
      <c r="F288" s="1" t="s">
        <v>44</v>
      </c>
      <c r="G288" s="1" t="s">
        <v>49</v>
      </c>
      <c r="H288" s="1">
        <v>2300</v>
      </c>
      <c r="I288" s="1"/>
      <c r="J288" s="1"/>
      <c r="K288" s="1"/>
      <c r="L288" s="1"/>
      <c r="M288" s="1">
        <f t="shared" si="4"/>
        <v>0</v>
      </c>
      <c r="N288" s="1"/>
    </row>
    <row r="289" spans="4:14" ht="19.5" customHeight="1" x14ac:dyDescent="0.3">
      <c r="D289" s="1">
        <v>287</v>
      </c>
      <c r="E289" s="10">
        <v>46310</v>
      </c>
      <c r="F289" s="1" t="s">
        <v>44</v>
      </c>
      <c r="G289" s="1" t="s">
        <v>49</v>
      </c>
      <c r="H289" s="1">
        <v>2300</v>
      </c>
      <c r="I289" s="1"/>
      <c r="J289" s="1"/>
      <c r="K289" s="1"/>
      <c r="L289" s="1"/>
      <c r="M289" s="1">
        <f t="shared" si="4"/>
        <v>0</v>
      </c>
      <c r="N289" s="1"/>
    </row>
    <row r="290" spans="4:14" ht="19.5" customHeight="1" x14ac:dyDescent="0.3">
      <c r="D290" s="1">
        <v>288</v>
      </c>
      <c r="E290" s="10">
        <v>46311</v>
      </c>
      <c r="F290" s="1" t="s">
        <v>44</v>
      </c>
      <c r="G290" s="1" t="s">
        <v>49</v>
      </c>
      <c r="H290" s="1">
        <v>2300</v>
      </c>
      <c r="I290" s="1"/>
      <c r="J290" s="1"/>
      <c r="K290" s="1"/>
      <c r="L290" s="1"/>
      <c r="M290" s="1">
        <f t="shared" si="4"/>
        <v>0</v>
      </c>
      <c r="N290" s="1"/>
    </row>
    <row r="291" spans="4:14" ht="19.5" customHeight="1" x14ac:dyDescent="0.3">
      <c r="D291" s="1">
        <v>289</v>
      </c>
      <c r="E291" s="10">
        <v>46312</v>
      </c>
      <c r="F291" s="1" t="s">
        <v>44</v>
      </c>
      <c r="G291" s="1" t="s">
        <v>49</v>
      </c>
      <c r="H291" s="1">
        <v>2300</v>
      </c>
      <c r="I291" s="1"/>
      <c r="J291" s="1"/>
      <c r="K291" s="1"/>
      <c r="L291" s="1"/>
      <c r="M291" s="1">
        <f t="shared" si="4"/>
        <v>0</v>
      </c>
      <c r="N291" s="1"/>
    </row>
    <row r="292" spans="4:14" ht="19.5" customHeight="1" x14ac:dyDescent="0.3">
      <c r="D292" s="1">
        <v>290</v>
      </c>
      <c r="E292" s="10">
        <v>46313</v>
      </c>
      <c r="F292" s="1" t="s">
        <v>44</v>
      </c>
      <c r="G292" s="1" t="s">
        <v>49</v>
      </c>
      <c r="H292" s="1">
        <v>2300</v>
      </c>
      <c r="I292" s="1"/>
      <c r="J292" s="1"/>
      <c r="K292" s="1"/>
      <c r="L292" s="1"/>
      <c r="M292" s="1">
        <f t="shared" si="4"/>
        <v>0</v>
      </c>
      <c r="N292" s="1"/>
    </row>
    <row r="293" spans="4:14" ht="19.5" customHeight="1" x14ac:dyDescent="0.3">
      <c r="D293" s="1">
        <v>291</v>
      </c>
      <c r="E293" s="10">
        <v>46314</v>
      </c>
      <c r="F293" s="1" t="s">
        <v>44</v>
      </c>
      <c r="G293" s="1" t="s">
        <v>49</v>
      </c>
      <c r="H293" s="1">
        <v>2300</v>
      </c>
      <c r="I293" s="1"/>
      <c r="J293" s="1"/>
      <c r="K293" s="1"/>
      <c r="L293" s="1"/>
      <c r="M293" s="1">
        <f t="shared" si="4"/>
        <v>0</v>
      </c>
      <c r="N293" s="1"/>
    </row>
    <row r="294" spans="4:14" ht="19.5" customHeight="1" x14ac:dyDescent="0.3">
      <c r="D294" s="1">
        <v>292</v>
      </c>
      <c r="E294" s="10">
        <v>46315</v>
      </c>
      <c r="F294" s="1" t="s">
        <v>44</v>
      </c>
      <c r="G294" s="1" t="s">
        <v>49</v>
      </c>
      <c r="H294" s="1">
        <v>2300</v>
      </c>
      <c r="I294" s="1"/>
      <c r="J294" s="1"/>
      <c r="K294" s="1"/>
      <c r="L294" s="1"/>
      <c r="M294" s="1">
        <f t="shared" si="4"/>
        <v>0</v>
      </c>
      <c r="N294" s="1"/>
    </row>
    <row r="295" spans="4:14" ht="19.5" customHeight="1" x14ac:dyDescent="0.3">
      <c r="D295" s="1">
        <v>293</v>
      </c>
      <c r="E295" s="10">
        <v>46316</v>
      </c>
      <c r="F295" s="1" t="s">
        <v>44</v>
      </c>
      <c r="G295" s="1" t="s">
        <v>49</v>
      </c>
      <c r="H295" s="1">
        <v>2300</v>
      </c>
      <c r="I295" s="1"/>
      <c r="J295" s="1"/>
      <c r="K295" s="1"/>
      <c r="L295" s="1"/>
      <c r="M295" s="1">
        <f t="shared" si="4"/>
        <v>0</v>
      </c>
      <c r="N295" s="1"/>
    </row>
    <row r="296" spans="4:14" ht="19.5" customHeight="1" x14ac:dyDescent="0.3">
      <c r="D296" s="1">
        <v>294</v>
      </c>
      <c r="E296" s="10">
        <v>46317</v>
      </c>
      <c r="F296" s="1" t="s">
        <v>44</v>
      </c>
      <c r="G296" s="1" t="s">
        <v>49</v>
      </c>
      <c r="H296" s="1">
        <v>2300</v>
      </c>
      <c r="I296" s="1"/>
      <c r="J296" s="1"/>
      <c r="K296" s="1"/>
      <c r="L296" s="1"/>
      <c r="M296" s="1">
        <f t="shared" si="4"/>
        <v>0</v>
      </c>
      <c r="N296" s="1"/>
    </row>
    <row r="297" spans="4:14" ht="19.5" customHeight="1" x14ac:dyDescent="0.3">
      <c r="D297" s="1">
        <v>295</v>
      </c>
      <c r="E297" s="10">
        <v>46318</v>
      </c>
      <c r="F297" s="1" t="s">
        <v>44</v>
      </c>
      <c r="G297" s="1" t="s">
        <v>49</v>
      </c>
      <c r="H297" s="1">
        <v>2300</v>
      </c>
      <c r="I297" s="1"/>
      <c r="J297" s="1"/>
      <c r="K297" s="1"/>
      <c r="L297" s="1"/>
      <c r="M297" s="1">
        <f t="shared" si="4"/>
        <v>0</v>
      </c>
      <c r="N297" s="1"/>
    </row>
    <row r="298" spans="4:14" ht="19.5" customHeight="1" x14ac:dyDescent="0.3">
      <c r="D298" s="1">
        <v>296</v>
      </c>
      <c r="E298" s="10">
        <v>46319</v>
      </c>
      <c r="F298" s="1" t="s">
        <v>44</v>
      </c>
      <c r="G298" s="1" t="s">
        <v>49</v>
      </c>
      <c r="H298" s="1">
        <v>2300</v>
      </c>
      <c r="I298" s="1"/>
      <c r="J298" s="1"/>
      <c r="K298" s="1"/>
      <c r="L298" s="1"/>
      <c r="M298" s="1">
        <f t="shared" si="4"/>
        <v>0</v>
      </c>
      <c r="N298" s="1"/>
    </row>
    <row r="299" spans="4:14" ht="19.5" customHeight="1" x14ac:dyDescent="0.3">
      <c r="D299" s="1">
        <v>297</v>
      </c>
      <c r="E299" s="10">
        <v>46320</v>
      </c>
      <c r="F299" s="1" t="s">
        <v>44</v>
      </c>
      <c r="G299" s="1" t="s">
        <v>49</v>
      </c>
      <c r="H299" s="1">
        <v>2300</v>
      </c>
      <c r="I299" s="1"/>
      <c r="J299" s="1"/>
      <c r="K299" s="1"/>
      <c r="L299" s="1"/>
      <c r="M299" s="1">
        <f t="shared" si="4"/>
        <v>0</v>
      </c>
      <c r="N299" s="1"/>
    </row>
    <row r="300" spans="4:14" ht="19.5" customHeight="1" x14ac:dyDescent="0.3">
      <c r="D300" s="1">
        <v>298</v>
      </c>
      <c r="E300" s="10">
        <v>46321</v>
      </c>
      <c r="F300" s="1" t="s">
        <v>44</v>
      </c>
      <c r="G300" s="1" t="s">
        <v>49</v>
      </c>
      <c r="H300" s="1">
        <v>2300</v>
      </c>
      <c r="I300" s="1"/>
      <c r="J300" s="1"/>
      <c r="K300" s="1"/>
      <c r="L300" s="1"/>
      <c r="M300" s="1">
        <f t="shared" si="4"/>
        <v>0</v>
      </c>
      <c r="N300" s="1"/>
    </row>
    <row r="301" spans="4:14" ht="19.5" customHeight="1" x14ac:dyDescent="0.3">
      <c r="D301" s="1">
        <v>299</v>
      </c>
      <c r="E301" s="10">
        <v>46322</v>
      </c>
      <c r="F301" s="1" t="s">
        <v>44</v>
      </c>
      <c r="G301" s="1" t="s">
        <v>49</v>
      </c>
      <c r="H301" s="1">
        <v>2300</v>
      </c>
      <c r="I301" s="1"/>
      <c r="J301" s="1"/>
      <c r="K301" s="1"/>
      <c r="L301" s="1"/>
      <c r="M301" s="1">
        <f t="shared" si="4"/>
        <v>0</v>
      </c>
      <c r="N301" s="1"/>
    </row>
    <row r="302" spans="4:14" ht="19.5" customHeight="1" x14ac:dyDescent="0.3">
      <c r="D302" s="1">
        <v>300</v>
      </c>
      <c r="E302" s="10">
        <v>46323</v>
      </c>
      <c r="F302" s="1" t="s">
        <v>44</v>
      </c>
      <c r="G302" s="1" t="s">
        <v>49</v>
      </c>
      <c r="H302" s="1">
        <v>2300</v>
      </c>
      <c r="I302" s="1"/>
      <c r="J302" s="1"/>
      <c r="K302" s="1"/>
      <c r="L302" s="1"/>
      <c r="M302" s="1">
        <f t="shared" si="4"/>
        <v>0</v>
      </c>
      <c r="N302" s="1"/>
    </row>
    <row r="303" spans="4:14" ht="19.5" customHeight="1" x14ac:dyDescent="0.3">
      <c r="D303" s="1">
        <v>301</v>
      </c>
      <c r="E303" s="10">
        <v>46324</v>
      </c>
      <c r="F303" s="1" t="s">
        <v>44</v>
      </c>
      <c r="G303" s="1" t="s">
        <v>49</v>
      </c>
      <c r="H303" s="1">
        <v>2300</v>
      </c>
      <c r="I303" s="1"/>
      <c r="J303" s="1"/>
      <c r="K303" s="1"/>
      <c r="L303" s="1"/>
      <c r="M303" s="1">
        <f t="shared" si="4"/>
        <v>0</v>
      </c>
      <c r="N303" s="1"/>
    </row>
    <row r="304" spans="4:14" ht="19.5" customHeight="1" x14ac:dyDescent="0.3">
      <c r="D304" s="1">
        <v>302</v>
      </c>
      <c r="E304" s="10">
        <v>46325</v>
      </c>
      <c r="F304" s="1" t="s">
        <v>44</v>
      </c>
      <c r="G304" s="1" t="s">
        <v>49</v>
      </c>
      <c r="H304" s="1">
        <v>2300</v>
      </c>
      <c r="I304" s="1"/>
      <c r="J304" s="1"/>
      <c r="K304" s="1"/>
      <c r="L304" s="1"/>
      <c r="M304" s="1">
        <f t="shared" si="4"/>
        <v>0</v>
      </c>
      <c r="N304" s="1"/>
    </row>
    <row r="305" spans="4:14" ht="19.5" customHeight="1" x14ac:dyDescent="0.3">
      <c r="D305" s="1">
        <v>303</v>
      </c>
      <c r="E305" s="10">
        <v>46326</v>
      </c>
      <c r="F305" s="1" t="s">
        <v>44</v>
      </c>
      <c r="G305" s="1" t="s">
        <v>49</v>
      </c>
      <c r="H305" s="1">
        <v>2300</v>
      </c>
      <c r="I305" s="1"/>
      <c r="J305" s="1"/>
      <c r="K305" s="1"/>
      <c r="L305" s="1"/>
      <c r="M305" s="1">
        <f t="shared" si="4"/>
        <v>0</v>
      </c>
      <c r="N305" s="1"/>
    </row>
    <row r="306" spans="4:14" ht="19.5" customHeight="1" x14ac:dyDescent="0.3">
      <c r="D306" s="1">
        <v>304</v>
      </c>
      <c r="E306" s="10">
        <v>46327</v>
      </c>
      <c r="F306" s="1" t="s">
        <v>44</v>
      </c>
      <c r="G306" s="1" t="s">
        <v>49</v>
      </c>
      <c r="H306" s="1">
        <v>2300</v>
      </c>
      <c r="I306" s="1"/>
      <c r="J306" s="1"/>
      <c r="K306" s="1"/>
      <c r="L306" s="1"/>
      <c r="M306" s="1">
        <f t="shared" si="4"/>
        <v>0</v>
      </c>
      <c r="N306" s="1"/>
    </row>
    <row r="307" spans="4:14" ht="19.5" customHeight="1" x14ac:dyDescent="0.3">
      <c r="D307" s="1">
        <v>305</v>
      </c>
      <c r="E307" s="10">
        <v>46328</v>
      </c>
      <c r="F307" s="1" t="s">
        <v>44</v>
      </c>
      <c r="G307" s="1" t="s">
        <v>49</v>
      </c>
      <c r="H307" s="1">
        <v>2300</v>
      </c>
      <c r="I307" s="1"/>
      <c r="J307" s="1"/>
      <c r="K307" s="1"/>
      <c r="L307" s="1"/>
      <c r="M307" s="1">
        <f t="shared" si="4"/>
        <v>0</v>
      </c>
      <c r="N307" s="1"/>
    </row>
    <row r="308" spans="4:14" ht="19.5" customHeight="1" x14ac:dyDescent="0.3">
      <c r="D308" s="1">
        <v>306</v>
      </c>
      <c r="E308" s="10">
        <v>46329</v>
      </c>
      <c r="F308" s="1" t="s">
        <v>44</v>
      </c>
      <c r="G308" s="1" t="s">
        <v>49</v>
      </c>
      <c r="H308" s="1">
        <v>2300</v>
      </c>
      <c r="I308" s="1"/>
      <c r="J308" s="1"/>
      <c r="K308" s="1"/>
      <c r="L308" s="1"/>
      <c r="M308" s="1">
        <f t="shared" si="4"/>
        <v>0</v>
      </c>
      <c r="N308" s="1"/>
    </row>
    <row r="309" spans="4:14" ht="19.5" customHeight="1" x14ac:dyDescent="0.3">
      <c r="D309" s="1">
        <v>307</v>
      </c>
      <c r="E309" s="10">
        <v>46330</v>
      </c>
      <c r="F309" s="1" t="s">
        <v>44</v>
      </c>
      <c r="G309" s="1" t="s">
        <v>49</v>
      </c>
      <c r="H309" s="1">
        <v>2300</v>
      </c>
      <c r="I309" s="1"/>
      <c r="J309" s="1"/>
      <c r="K309" s="1"/>
      <c r="L309" s="1"/>
      <c r="M309" s="1">
        <f t="shared" si="4"/>
        <v>0</v>
      </c>
      <c r="N309" s="1"/>
    </row>
    <row r="310" spans="4:14" ht="19.5" customHeight="1" x14ac:dyDescent="0.3">
      <c r="D310" s="1">
        <v>308</v>
      </c>
      <c r="E310" s="10">
        <v>46331</v>
      </c>
      <c r="F310" s="1" t="s">
        <v>44</v>
      </c>
      <c r="G310" s="1" t="s">
        <v>49</v>
      </c>
      <c r="H310" s="1">
        <v>2300</v>
      </c>
      <c r="I310" s="1"/>
      <c r="J310" s="1"/>
      <c r="K310" s="1"/>
      <c r="L310" s="1"/>
      <c r="M310" s="1">
        <f t="shared" si="4"/>
        <v>0</v>
      </c>
      <c r="N310" s="1"/>
    </row>
    <row r="311" spans="4:14" ht="19.5" customHeight="1" x14ac:dyDescent="0.3">
      <c r="D311" s="1">
        <v>309</v>
      </c>
      <c r="E311" s="10">
        <v>46332</v>
      </c>
      <c r="F311" s="1" t="s">
        <v>44</v>
      </c>
      <c r="G311" s="1" t="s">
        <v>49</v>
      </c>
      <c r="H311" s="1">
        <v>2300</v>
      </c>
      <c r="I311" s="1"/>
      <c r="J311" s="1"/>
      <c r="K311" s="1"/>
      <c r="L311" s="1"/>
      <c r="M311" s="1">
        <f t="shared" si="4"/>
        <v>0</v>
      </c>
      <c r="N311" s="1"/>
    </row>
    <row r="312" spans="4:14" ht="19.5" customHeight="1" x14ac:dyDescent="0.3">
      <c r="D312" s="1">
        <v>310</v>
      </c>
      <c r="E312" s="10">
        <v>46333</v>
      </c>
      <c r="F312" s="1" t="s">
        <v>44</v>
      </c>
      <c r="G312" s="1" t="s">
        <v>49</v>
      </c>
      <c r="H312" s="1">
        <v>2300</v>
      </c>
      <c r="I312" s="1"/>
      <c r="J312" s="1"/>
      <c r="K312" s="1"/>
      <c r="L312" s="1"/>
      <c r="M312" s="1">
        <f t="shared" si="4"/>
        <v>0</v>
      </c>
      <c r="N312" s="1"/>
    </row>
    <row r="313" spans="4:14" ht="19.5" customHeight="1" x14ac:dyDescent="0.3">
      <c r="D313" s="1">
        <v>311</v>
      </c>
      <c r="E313" s="10">
        <v>46334</v>
      </c>
      <c r="F313" s="1" t="s">
        <v>44</v>
      </c>
      <c r="G313" s="1" t="s">
        <v>49</v>
      </c>
      <c r="H313" s="1">
        <v>2300</v>
      </c>
      <c r="I313" s="1"/>
      <c r="J313" s="1"/>
      <c r="K313" s="1"/>
      <c r="L313" s="1"/>
      <c r="M313" s="1">
        <f t="shared" si="4"/>
        <v>0</v>
      </c>
      <c r="N313" s="1"/>
    </row>
    <row r="314" spans="4:14" ht="19.5" customHeight="1" x14ac:dyDescent="0.3">
      <c r="D314" s="1">
        <v>312</v>
      </c>
      <c r="E314" s="10">
        <v>46335</v>
      </c>
      <c r="F314" s="1" t="s">
        <v>44</v>
      </c>
      <c r="G314" s="1" t="s">
        <v>49</v>
      </c>
      <c r="H314" s="1">
        <v>2300</v>
      </c>
      <c r="I314" s="1"/>
      <c r="J314" s="1"/>
      <c r="K314" s="1"/>
      <c r="L314" s="1"/>
      <c r="M314" s="1">
        <f t="shared" si="4"/>
        <v>0</v>
      </c>
      <c r="N314" s="1"/>
    </row>
    <row r="315" spans="4:14" ht="19.5" customHeight="1" x14ac:dyDescent="0.3">
      <c r="D315" s="1">
        <v>313</v>
      </c>
      <c r="E315" s="10">
        <v>46336</v>
      </c>
      <c r="F315" s="1" t="s">
        <v>44</v>
      </c>
      <c r="G315" s="1" t="s">
        <v>49</v>
      </c>
      <c r="H315" s="1">
        <v>2300</v>
      </c>
      <c r="I315" s="1"/>
      <c r="J315" s="1"/>
      <c r="K315" s="1"/>
      <c r="L315" s="1"/>
      <c r="M315" s="1">
        <f t="shared" si="4"/>
        <v>0</v>
      </c>
      <c r="N315" s="1"/>
    </row>
    <row r="316" spans="4:14" ht="19.5" customHeight="1" x14ac:dyDescent="0.3">
      <c r="D316" s="1">
        <v>314</v>
      </c>
      <c r="E316" s="10">
        <v>46337</v>
      </c>
      <c r="F316" s="1" t="s">
        <v>44</v>
      </c>
      <c r="G316" s="1" t="s">
        <v>49</v>
      </c>
      <c r="H316" s="1">
        <v>2300</v>
      </c>
      <c r="I316" s="1"/>
      <c r="J316" s="1"/>
      <c r="K316" s="1"/>
      <c r="L316" s="1"/>
      <c r="M316" s="1">
        <f t="shared" si="4"/>
        <v>0</v>
      </c>
      <c r="N316" s="1"/>
    </row>
    <row r="317" spans="4:14" ht="19.5" customHeight="1" x14ac:dyDescent="0.3">
      <c r="D317" s="1">
        <v>315</v>
      </c>
      <c r="E317" s="10">
        <v>46338</v>
      </c>
      <c r="F317" s="1" t="s">
        <v>44</v>
      </c>
      <c r="G317" s="1" t="s">
        <v>49</v>
      </c>
      <c r="H317" s="1">
        <v>2300</v>
      </c>
      <c r="I317" s="1"/>
      <c r="J317" s="1"/>
      <c r="K317" s="1"/>
      <c r="L317" s="1"/>
      <c r="M317" s="1">
        <f t="shared" si="4"/>
        <v>0</v>
      </c>
      <c r="N317" s="1"/>
    </row>
    <row r="318" spans="4:14" ht="19.5" customHeight="1" x14ac:dyDescent="0.3">
      <c r="D318" s="1">
        <v>316</v>
      </c>
      <c r="E318" s="10">
        <v>46339</v>
      </c>
      <c r="F318" s="1" t="s">
        <v>44</v>
      </c>
      <c r="G318" s="1" t="s">
        <v>49</v>
      </c>
      <c r="H318" s="1">
        <v>2300</v>
      </c>
      <c r="I318" s="1"/>
      <c r="J318" s="1"/>
      <c r="K318" s="1"/>
      <c r="L318" s="1"/>
      <c r="M318" s="1">
        <f t="shared" si="4"/>
        <v>0</v>
      </c>
      <c r="N318" s="1"/>
    </row>
    <row r="319" spans="4:14" ht="19.5" customHeight="1" x14ac:dyDescent="0.3">
      <c r="D319" s="1">
        <v>317</v>
      </c>
      <c r="E319" s="10">
        <v>46340</v>
      </c>
      <c r="F319" s="1" t="s">
        <v>44</v>
      </c>
      <c r="G319" s="1" t="s">
        <v>49</v>
      </c>
      <c r="H319" s="1">
        <v>2300</v>
      </c>
      <c r="I319" s="1"/>
      <c r="J319" s="1"/>
      <c r="K319" s="1"/>
      <c r="L319" s="1"/>
      <c r="M319" s="1">
        <f t="shared" si="4"/>
        <v>0</v>
      </c>
      <c r="N319" s="1"/>
    </row>
    <row r="320" spans="4:14" ht="19.5" customHeight="1" x14ac:dyDescent="0.3">
      <c r="D320" s="1">
        <v>318</v>
      </c>
      <c r="E320" s="10">
        <v>46341</v>
      </c>
      <c r="F320" s="1" t="s">
        <v>44</v>
      </c>
      <c r="G320" s="1" t="s">
        <v>49</v>
      </c>
      <c r="H320" s="1">
        <v>2300</v>
      </c>
      <c r="I320" s="1"/>
      <c r="J320" s="1"/>
      <c r="K320" s="1"/>
      <c r="L320" s="1"/>
      <c r="M320" s="1">
        <f t="shared" si="4"/>
        <v>0</v>
      </c>
      <c r="N320" s="1"/>
    </row>
    <row r="321" spans="4:14" ht="19.5" customHeight="1" x14ac:dyDescent="0.3">
      <c r="D321" s="1">
        <v>319</v>
      </c>
      <c r="E321" s="10">
        <v>46342</v>
      </c>
      <c r="F321" s="1" t="s">
        <v>44</v>
      </c>
      <c r="G321" s="1" t="s">
        <v>49</v>
      </c>
      <c r="H321" s="1">
        <v>2300</v>
      </c>
      <c r="I321" s="1"/>
      <c r="J321" s="1"/>
      <c r="K321" s="1"/>
      <c r="L321" s="1"/>
      <c r="M321" s="1">
        <f t="shared" si="4"/>
        <v>0</v>
      </c>
      <c r="N321" s="1"/>
    </row>
    <row r="322" spans="4:14" ht="19.5" customHeight="1" x14ac:dyDescent="0.3">
      <c r="D322" s="1">
        <v>320</v>
      </c>
      <c r="E322" s="10">
        <v>46343</v>
      </c>
      <c r="F322" s="1" t="s">
        <v>44</v>
      </c>
      <c r="G322" s="1" t="s">
        <v>49</v>
      </c>
      <c r="H322" s="1">
        <v>2300</v>
      </c>
      <c r="I322" s="1"/>
      <c r="J322" s="1"/>
      <c r="K322" s="1"/>
      <c r="L322" s="1"/>
      <c r="M322" s="1">
        <f t="shared" si="4"/>
        <v>0</v>
      </c>
      <c r="N322" s="1"/>
    </row>
    <row r="323" spans="4:14" ht="19.5" customHeight="1" x14ac:dyDescent="0.3">
      <c r="D323" s="1">
        <v>321</v>
      </c>
      <c r="E323" s="10">
        <v>46344</v>
      </c>
      <c r="F323" s="1" t="s">
        <v>44</v>
      </c>
      <c r="G323" s="1" t="s">
        <v>49</v>
      </c>
      <c r="H323" s="1">
        <v>2300</v>
      </c>
      <c r="I323" s="1"/>
      <c r="J323" s="1"/>
      <c r="K323" s="1"/>
      <c r="L323" s="1"/>
      <c r="M323" s="1">
        <f t="shared" si="4"/>
        <v>0</v>
      </c>
      <c r="N323" s="1"/>
    </row>
    <row r="324" spans="4:14" ht="19.5" customHeight="1" x14ac:dyDescent="0.3">
      <c r="D324" s="1">
        <v>322</v>
      </c>
      <c r="E324" s="10">
        <v>46345</v>
      </c>
      <c r="F324" s="1" t="s">
        <v>44</v>
      </c>
      <c r="G324" s="1" t="s">
        <v>49</v>
      </c>
      <c r="H324" s="1">
        <v>2300</v>
      </c>
      <c r="I324" s="1"/>
      <c r="J324" s="1"/>
      <c r="K324" s="1"/>
      <c r="L324" s="1"/>
      <c r="M324" s="1">
        <f t="shared" ref="M324:M367" si="5">H324*I324-J324-K324+L324</f>
        <v>0</v>
      </c>
      <c r="N324" s="1"/>
    </row>
    <row r="325" spans="4:14" ht="19.5" customHeight="1" x14ac:dyDescent="0.3">
      <c r="D325" s="1">
        <v>323</v>
      </c>
      <c r="E325" s="10">
        <v>46346</v>
      </c>
      <c r="F325" s="1" t="s">
        <v>44</v>
      </c>
      <c r="G325" s="1" t="s">
        <v>49</v>
      </c>
      <c r="H325" s="1">
        <v>2300</v>
      </c>
      <c r="I325" s="1"/>
      <c r="J325" s="1"/>
      <c r="K325" s="1"/>
      <c r="L325" s="1"/>
      <c r="M325" s="1">
        <f t="shared" si="5"/>
        <v>0</v>
      </c>
      <c r="N325" s="1"/>
    </row>
    <row r="326" spans="4:14" ht="19.5" customHeight="1" x14ac:dyDescent="0.3">
      <c r="D326" s="1">
        <v>324</v>
      </c>
      <c r="E326" s="10">
        <v>46347</v>
      </c>
      <c r="F326" s="1" t="s">
        <v>44</v>
      </c>
      <c r="G326" s="1" t="s">
        <v>49</v>
      </c>
      <c r="H326" s="1">
        <v>2300</v>
      </c>
      <c r="I326" s="1"/>
      <c r="J326" s="1"/>
      <c r="K326" s="1"/>
      <c r="L326" s="1"/>
      <c r="M326" s="1">
        <f t="shared" si="5"/>
        <v>0</v>
      </c>
      <c r="N326" s="1"/>
    </row>
    <row r="327" spans="4:14" ht="19.5" customHeight="1" x14ac:dyDescent="0.3">
      <c r="D327" s="1">
        <v>325</v>
      </c>
      <c r="E327" s="10">
        <v>46348</v>
      </c>
      <c r="F327" s="1" t="s">
        <v>44</v>
      </c>
      <c r="G327" s="1" t="s">
        <v>49</v>
      </c>
      <c r="H327" s="1">
        <v>2300</v>
      </c>
      <c r="I327" s="1"/>
      <c r="J327" s="1"/>
      <c r="K327" s="1"/>
      <c r="L327" s="1"/>
      <c r="M327" s="1">
        <f t="shared" si="5"/>
        <v>0</v>
      </c>
      <c r="N327" s="1"/>
    </row>
    <row r="328" spans="4:14" ht="19.5" customHeight="1" x14ac:dyDescent="0.3">
      <c r="D328" s="1">
        <v>326</v>
      </c>
      <c r="E328" s="10">
        <v>46349</v>
      </c>
      <c r="F328" s="1" t="s">
        <v>44</v>
      </c>
      <c r="G328" s="1" t="s">
        <v>49</v>
      </c>
      <c r="H328" s="1">
        <v>2300</v>
      </c>
      <c r="I328" s="1"/>
      <c r="J328" s="1"/>
      <c r="K328" s="1"/>
      <c r="L328" s="1"/>
      <c r="M328" s="1">
        <f t="shared" si="5"/>
        <v>0</v>
      </c>
      <c r="N328" s="1"/>
    </row>
    <row r="329" spans="4:14" ht="19.5" customHeight="1" x14ac:dyDescent="0.3">
      <c r="D329" s="1">
        <v>327</v>
      </c>
      <c r="E329" s="10">
        <v>46350</v>
      </c>
      <c r="F329" s="1" t="s">
        <v>44</v>
      </c>
      <c r="G329" s="1" t="s">
        <v>49</v>
      </c>
      <c r="H329" s="1">
        <v>2300</v>
      </c>
      <c r="I329" s="1"/>
      <c r="J329" s="1"/>
      <c r="K329" s="1"/>
      <c r="L329" s="1"/>
      <c r="M329" s="1">
        <f t="shared" si="5"/>
        <v>0</v>
      </c>
      <c r="N329" s="1"/>
    </row>
    <row r="330" spans="4:14" ht="19.5" customHeight="1" x14ac:dyDescent="0.3">
      <c r="D330" s="1">
        <v>328</v>
      </c>
      <c r="E330" s="10">
        <v>46351</v>
      </c>
      <c r="F330" s="1" t="s">
        <v>44</v>
      </c>
      <c r="G330" s="1" t="s">
        <v>49</v>
      </c>
      <c r="H330" s="1">
        <v>2300</v>
      </c>
      <c r="I330" s="1"/>
      <c r="J330" s="1"/>
      <c r="K330" s="1"/>
      <c r="L330" s="1"/>
      <c r="M330" s="1">
        <f t="shared" si="5"/>
        <v>0</v>
      </c>
      <c r="N330" s="1"/>
    </row>
    <row r="331" spans="4:14" ht="19.5" customHeight="1" x14ac:dyDescent="0.3">
      <c r="D331" s="1">
        <v>329</v>
      </c>
      <c r="E331" s="10">
        <v>46352</v>
      </c>
      <c r="F331" s="1" t="s">
        <v>44</v>
      </c>
      <c r="G331" s="1" t="s">
        <v>49</v>
      </c>
      <c r="H331" s="1">
        <v>2300</v>
      </c>
      <c r="I331" s="1"/>
      <c r="J331" s="1"/>
      <c r="K331" s="1"/>
      <c r="L331" s="1"/>
      <c r="M331" s="1">
        <f t="shared" si="5"/>
        <v>0</v>
      </c>
      <c r="N331" s="1"/>
    </row>
    <row r="332" spans="4:14" ht="19.5" customHeight="1" x14ac:dyDescent="0.3">
      <c r="D332" s="1">
        <v>330</v>
      </c>
      <c r="E332" s="10">
        <v>46353</v>
      </c>
      <c r="F332" s="1" t="s">
        <v>44</v>
      </c>
      <c r="G332" s="1" t="s">
        <v>49</v>
      </c>
      <c r="H332" s="1">
        <v>2300</v>
      </c>
      <c r="I332" s="1"/>
      <c r="J332" s="1"/>
      <c r="K332" s="1"/>
      <c r="L332" s="1"/>
      <c r="M332" s="1">
        <f t="shared" si="5"/>
        <v>0</v>
      </c>
      <c r="N332" s="1"/>
    </row>
    <row r="333" spans="4:14" ht="19.5" customHeight="1" x14ac:dyDescent="0.3">
      <c r="D333" s="1">
        <v>331</v>
      </c>
      <c r="E333" s="10">
        <v>46354</v>
      </c>
      <c r="F333" s="1" t="s">
        <v>44</v>
      </c>
      <c r="G333" s="1" t="s">
        <v>49</v>
      </c>
      <c r="H333" s="1">
        <v>2300</v>
      </c>
      <c r="I333" s="1"/>
      <c r="J333" s="1"/>
      <c r="K333" s="1"/>
      <c r="L333" s="1"/>
      <c r="M333" s="1">
        <f t="shared" si="5"/>
        <v>0</v>
      </c>
      <c r="N333" s="1"/>
    </row>
    <row r="334" spans="4:14" ht="19.5" customHeight="1" x14ac:dyDescent="0.3">
      <c r="D334" s="1">
        <v>332</v>
      </c>
      <c r="E334" s="10">
        <v>46355</v>
      </c>
      <c r="F334" s="1" t="s">
        <v>44</v>
      </c>
      <c r="G334" s="1" t="s">
        <v>49</v>
      </c>
      <c r="H334" s="1">
        <v>2300</v>
      </c>
      <c r="I334" s="1"/>
      <c r="J334" s="1"/>
      <c r="K334" s="1"/>
      <c r="L334" s="1"/>
      <c r="M334" s="1">
        <f t="shared" si="5"/>
        <v>0</v>
      </c>
      <c r="N334" s="1"/>
    </row>
    <row r="335" spans="4:14" ht="19.5" customHeight="1" x14ac:dyDescent="0.3">
      <c r="D335" s="1">
        <v>333</v>
      </c>
      <c r="E335" s="10">
        <v>46356</v>
      </c>
      <c r="F335" s="1" t="s">
        <v>44</v>
      </c>
      <c r="G335" s="1" t="s">
        <v>49</v>
      </c>
      <c r="H335" s="1">
        <v>2300</v>
      </c>
      <c r="I335" s="1"/>
      <c r="J335" s="1"/>
      <c r="K335" s="1"/>
      <c r="L335" s="1"/>
      <c r="M335" s="1">
        <f t="shared" si="5"/>
        <v>0</v>
      </c>
      <c r="N335" s="1"/>
    </row>
    <row r="336" spans="4:14" ht="19.5" customHeight="1" x14ac:dyDescent="0.3">
      <c r="D336" s="1">
        <v>334</v>
      </c>
      <c r="E336" s="10">
        <v>46357</v>
      </c>
      <c r="F336" s="1" t="s">
        <v>44</v>
      </c>
      <c r="G336" s="1" t="s">
        <v>49</v>
      </c>
      <c r="H336" s="1">
        <v>2300</v>
      </c>
      <c r="I336" s="1"/>
      <c r="J336" s="1"/>
      <c r="K336" s="1"/>
      <c r="L336" s="1"/>
      <c r="M336" s="1">
        <f t="shared" si="5"/>
        <v>0</v>
      </c>
      <c r="N336" s="1"/>
    </row>
    <row r="337" spans="4:14" ht="19.5" customHeight="1" x14ac:dyDescent="0.3">
      <c r="D337" s="1">
        <v>335</v>
      </c>
      <c r="E337" s="10">
        <v>46358</v>
      </c>
      <c r="F337" s="1" t="s">
        <v>44</v>
      </c>
      <c r="G337" s="1" t="s">
        <v>49</v>
      </c>
      <c r="H337" s="1">
        <v>2300</v>
      </c>
      <c r="I337" s="1"/>
      <c r="J337" s="1"/>
      <c r="K337" s="1"/>
      <c r="L337" s="1"/>
      <c r="M337" s="1">
        <f t="shared" si="5"/>
        <v>0</v>
      </c>
      <c r="N337" s="1"/>
    </row>
    <row r="338" spans="4:14" ht="19.5" customHeight="1" x14ac:dyDescent="0.3">
      <c r="D338" s="1">
        <v>336</v>
      </c>
      <c r="E338" s="10">
        <v>46359</v>
      </c>
      <c r="F338" s="1" t="s">
        <v>44</v>
      </c>
      <c r="G338" s="1" t="s">
        <v>49</v>
      </c>
      <c r="H338" s="1">
        <v>2300</v>
      </c>
      <c r="I338" s="1"/>
      <c r="J338" s="1"/>
      <c r="K338" s="1"/>
      <c r="L338" s="1"/>
      <c r="M338" s="1">
        <f t="shared" si="5"/>
        <v>0</v>
      </c>
      <c r="N338" s="1"/>
    </row>
    <row r="339" spans="4:14" ht="19.5" customHeight="1" x14ac:dyDescent="0.3">
      <c r="D339" s="1">
        <v>337</v>
      </c>
      <c r="E339" s="10">
        <v>46360</v>
      </c>
      <c r="F339" s="1" t="s">
        <v>44</v>
      </c>
      <c r="G339" s="1" t="s">
        <v>49</v>
      </c>
      <c r="H339" s="1">
        <v>2300</v>
      </c>
      <c r="I339" s="1"/>
      <c r="J339" s="1"/>
      <c r="K339" s="1"/>
      <c r="L339" s="1"/>
      <c r="M339" s="1">
        <f t="shared" si="5"/>
        <v>0</v>
      </c>
      <c r="N339" s="1"/>
    </row>
    <row r="340" spans="4:14" ht="19.5" customHeight="1" x14ac:dyDescent="0.3">
      <c r="D340" s="1">
        <v>338</v>
      </c>
      <c r="E340" s="10">
        <v>46361</v>
      </c>
      <c r="F340" s="1" t="s">
        <v>44</v>
      </c>
      <c r="G340" s="1" t="s">
        <v>49</v>
      </c>
      <c r="H340" s="1">
        <v>2300</v>
      </c>
      <c r="I340" s="1"/>
      <c r="J340" s="1"/>
      <c r="K340" s="1"/>
      <c r="L340" s="1"/>
      <c r="M340" s="1">
        <f t="shared" si="5"/>
        <v>0</v>
      </c>
      <c r="N340" s="1"/>
    </row>
    <row r="341" spans="4:14" ht="19.5" customHeight="1" x14ac:dyDescent="0.3">
      <c r="D341" s="1">
        <v>339</v>
      </c>
      <c r="E341" s="10">
        <v>46362</v>
      </c>
      <c r="F341" s="1" t="s">
        <v>44</v>
      </c>
      <c r="G341" s="1" t="s">
        <v>49</v>
      </c>
      <c r="H341" s="1">
        <v>2300</v>
      </c>
      <c r="I341" s="1"/>
      <c r="J341" s="1"/>
      <c r="K341" s="1"/>
      <c r="L341" s="1"/>
      <c r="M341" s="1">
        <f t="shared" si="5"/>
        <v>0</v>
      </c>
      <c r="N341" s="1"/>
    </row>
    <row r="342" spans="4:14" ht="19.5" customHeight="1" x14ac:dyDescent="0.3">
      <c r="D342" s="1">
        <v>340</v>
      </c>
      <c r="E342" s="10">
        <v>46363</v>
      </c>
      <c r="F342" s="1" t="s">
        <v>44</v>
      </c>
      <c r="G342" s="1" t="s">
        <v>49</v>
      </c>
      <c r="H342" s="1">
        <v>2300</v>
      </c>
      <c r="I342" s="1"/>
      <c r="J342" s="1"/>
      <c r="K342" s="1"/>
      <c r="L342" s="1"/>
      <c r="M342" s="1">
        <f t="shared" si="5"/>
        <v>0</v>
      </c>
      <c r="N342" s="1"/>
    </row>
    <row r="343" spans="4:14" ht="19.5" customHeight="1" x14ac:dyDescent="0.3">
      <c r="D343" s="1">
        <v>341</v>
      </c>
      <c r="E343" s="10">
        <v>46364</v>
      </c>
      <c r="F343" s="1" t="s">
        <v>44</v>
      </c>
      <c r="G343" s="1" t="s">
        <v>49</v>
      </c>
      <c r="H343" s="1">
        <v>2300</v>
      </c>
      <c r="I343" s="1"/>
      <c r="J343" s="1"/>
      <c r="K343" s="1"/>
      <c r="L343" s="1"/>
      <c r="M343" s="1">
        <f t="shared" si="5"/>
        <v>0</v>
      </c>
      <c r="N343" s="1"/>
    </row>
    <row r="344" spans="4:14" ht="19.5" customHeight="1" x14ac:dyDescent="0.3">
      <c r="D344" s="1">
        <v>342</v>
      </c>
      <c r="E344" s="10">
        <v>46365</v>
      </c>
      <c r="F344" s="1" t="s">
        <v>44</v>
      </c>
      <c r="G344" s="1" t="s">
        <v>49</v>
      </c>
      <c r="H344" s="1">
        <v>2300</v>
      </c>
      <c r="I344" s="1"/>
      <c r="J344" s="1"/>
      <c r="K344" s="1"/>
      <c r="L344" s="1"/>
      <c r="M344" s="1">
        <f t="shared" si="5"/>
        <v>0</v>
      </c>
      <c r="N344" s="1"/>
    </row>
    <row r="345" spans="4:14" ht="19.5" customHeight="1" x14ac:dyDescent="0.3">
      <c r="D345" s="1">
        <v>343</v>
      </c>
      <c r="E345" s="10">
        <v>46366</v>
      </c>
      <c r="F345" s="1" t="s">
        <v>44</v>
      </c>
      <c r="G345" s="1" t="s">
        <v>49</v>
      </c>
      <c r="H345" s="1">
        <v>2300</v>
      </c>
      <c r="I345" s="1"/>
      <c r="J345" s="1"/>
      <c r="K345" s="1"/>
      <c r="L345" s="1"/>
      <c r="M345" s="1">
        <f t="shared" si="5"/>
        <v>0</v>
      </c>
      <c r="N345" s="1"/>
    </row>
    <row r="346" spans="4:14" ht="19.5" customHeight="1" x14ac:dyDescent="0.3">
      <c r="D346" s="1">
        <v>344</v>
      </c>
      <c r="E346" s="10">
        <v>46367</v>
      </c>
      <c r="F346" s="1" t="s">
        <v>44</v>
      </c>
      <c r="G346" s="1" t="s">
        <v>49</v>
      </c>
      <c r="H346" s="1">
        <v>2300</v>
      </c>
      <c r="I346" s="1"/>
      <c r="J346" s="1"/>
      <c r="K346" s="1"/>
      <c r="L346" s="1"/>
      <c r="M346" s="1">
        <f t="shared" si="5"/>
        <v>0</v>
      </c>
      <c r="N346" s="1"/>
    </row>
    <row r="347" spans="4:14" ht="19.5" customHeight="1" x14ac:dyDescent="0.3">
      <c r="D347" s="1">
        <v>345</v>
      </c>
      <c r="E347" s="10">
        <v>46368</v>
      </c>
      <c r="F347" s="1" t="s">
        <v>44</v>
      </c>
      <c r="G347" s="1" t="s">
        <v>49</v>
      </c>
      <c r="H347" s="1">
        <v>2300</v>
      </c>
      <c r="I347" s="1"/>
      <c r="J347" s="1"/>
      <c r="K347" s="1"/>
      <c r="L347" s="1"/>
      <c r="M347" s="1">
        <f t="shared" si="5"/>
        <v>0</v>
      </c>
      <c r="N347" s="1"/>
    </row>
    <row r="348" spans="4:14" ht="19.5" customHeight="1" x14ac:dyDescent="0.3">
      <c r="D348" s="1">
        <v>346</v>
      </c>
      <c r="E348" s="10">
        <v>46369</v>
      </c>
      <c r="F348" s="1" t="s">
        <v>44</v>
      </c>
      <c r="G348" s="1" t="s">
        <v>49</v>
      </c>
      <c r="H348" s="1">
        <v>2300</v>
      </c>
      <c r="I348" s="1"/>
      <c r="J348" s="1"/>
      <c r="K348" s="1"/>
      <c r="L348" s="1"/>
      <c r="M348" s="1">
        <f t="shared" si="5"/>
        <v>0</v>
      </c>
      <c r="N348" s="1"/>
    </row>
    <row r="349" spans="4:14" ht="19.5" customHeight="1" x14ac:dyDescent="0.3">
      <c r="D349" s="1">
        <v>347</v>
      </c>
      <c r="E349" s="10">
        <v>46370</v>
      </c>
      <c r="F349" s="1" t="s">
        <v>44</v>
      </c>
      <c r="G349" s="1" t="s">
        <v>49</v>
      </c>
      <c r="H349" s="1">
        <v>2300</v>
      </c>
      <c r="I349" s="1"/>
      <c r="J349" s="1"/>
      <c r="K349" s="1"/>
      <c r="L349" s="1"/>
      <c r="M349" s="1">
        <f t="shared" si="5"/>
        <v>0</v>
      </c>
      <c r="N349" s="1"/>
    </row>
    <row r="350" spans="4:14" ht="19.5" customHeight="1" x14ac:dyDescent="0.3">
      <c r="D350" s="1">
        <v>348</v>
      </c>
      <c r="E350" s="10">
        <v>46371</v>
      </c>
      <c r="F350" s="1" t="s">
        <v>44</v>
      </c>
      <c r="G350" s="1" t="s">
        <v>49</v>
      </c>
      <c r="H350" s="1">
        <v>2300</v>
      </c>
      <c r="I350" s="1"/>
      <c r="J350" s="1"/>
      <c r="K350" s="1"/>
      <c r="L350" s="1"/>
      <c r="M350" s="1">
        <f t="shared" si="5"/>
        <v>0</v>
      </c>
      <c r="N350" s="1"/>
    </row>
    <row r="351" spans="4:14" ht="19.5" customHeight="1" x14ac:dyDescent="0.3">
      <c r="D351" s="1">
        <v>349</v>
      </c>
      <c r="E351" s="10">
        <v>46372</v>
      </c>
      <c r="F351" s="1" t="s">
        <v>44</v>
      </c>
      <c r="G351" s="1" t="s">
        <v>49</v>
      </c>
      <c r="H351" s="1">
        <v>2300</v>
      </c>
      <c r="I351" s="1"/>
      <c r="J351" s="1"/>
      <c r="K351" s="1"/>
      <c r="L351" s="1"/>
      <c r="M351" s="1">
        <f t="shared" si="5"/>
        <v>0</v>
      </c>
      <c r="N351" s="1"/>
    </row>
    <row r="352" spans="4:14" ht="19.5" customHeight="1" x14ac:dyDescent="0.3">
      <c r="D352" s="1">
        <v>350</v>
      </c>
      <c r="E352" s="10">
        <v>46373</v>
      </c>
      <c r="F352" s="1" t="s">
        <v>44</v>
      </c>
      <c r="G352" s="1" t="s">
        <v>49</v>
      </c>
      <c r="H352" s="1">
        <v>2300</v>
      </c>
      <c r="I352" s="1"/>
      <c r="J352" s="1"/>
      <c r="K352" s="1"/>
      <c r="L352" s="1"/>
      <c r="M352" s="1">
        <f t="shared" si="5"/>
        <v>0</v>
      </c>
      <c r="N352" s="1"/>
    </row>
    <row r="353" spans="4:14" ht="19.5" customHeight="1" x14ac:dyDescent="0.3">
      <c r="D353" s="1">
        <v>351</v>
      </c>
      <c r="E353" s="10">
        <v>46374</v>
      </c>
      <c r="F353" s="1" t="s">
        <v>44</v>
      </c>
      <c r="G353" s="1" t="s">
        <v>49</v>
      </c>
      <c r="H353" s="1">
        <v>2300</v>
      </c>
      <c r="I353" s="1"/>
      <c r="J353" s="1"/>
      <c r="K353" s="1"/>
      <c r="L353" s="1"/>
      <c r="M353" s="1">
        <f t="shared" si="5"/>
        <v>0</v>
      </c>
      <c r="N353" s="1"/>
    </row>
    <row r="354" spans="4:14" ht="19.5" customHeight="1" x14ac:dyDescent="0.3">
      <c r="D354" s="1">
        <v>352</v>
      </c>
      <c r="E354" s="10">
        <v>46375</v>
      </c>
      <c r="F354" s="1" t="s">
        <v>44</v>
      </c>
      <c r="G354" s="1" t="s">
        <v>49</v>
      </c>
      <c r="H354" s="1">
        <v>2300</v>
      </c>
      <c r="I354" s="1"/>
      <c r="J354" s="1"/>
      <c r="K354" s="1"/>
      <c r="L354" s="1"/>
      <c r="M354" s="1">
        <f t="shared" si="5"/>
        <v>0</v>
      </c>
      <c r="N354" s="1"/>
    </row>
    <row r="355" spans="4:14" ht="19.5" customHeight="1" x14ac:dyDescent="0.3">
      <c r="D355" s="1">
        <v>353</v>
      </c>
      <c r="E355" s="10">
        <v>46376</v>
      </c>
      <c r="F355" s="1" t="s">
        <v>44</v>
      </c>
      <c r="G355" s="1" t="s">
        <v>49</v>
      </c>
      <c r="H355" s="1">
        <v>2300</v>
      </c>
      <c r="I355" s="1"/>
      <c r="J355" s="1"/>
      <c r="K355" s="1"/>
      <c r="L355" s="1"/>
      <c r="M355" s="1">
        <f t="shared" si="5"/>
        <v>0</v>
      </c>
      <c r="N355" s="1"/>
    </row>
    <row r="356" spans="4:14" ht="19.5" customHeight="1" x14ac:dyDescent="0.3">
      <c r="D356" s="1">
        <v>354</v>
      </c>
      <c r="E356" s="10">
        <v>46377</v>
      </c>
      <c r="F356" s="1" t="s">
        <v>44</v>
      </c>
      <c r="G356" s="1" t="s">
        <v>49</v>
      </c>
      <c r="H356" s="1">
        <v>2300</v>
      </c>
      <c r="I356" s="1"/>
      <c r="J356" s="1"/>
      <c r="K356" s="1"/>
      <c r="L356" s="1"/>
      <c r="M356" s="1">
        <f t="shared" si="5"/>
        <v>0</v>
      </c>
      <c r="N356" s="1"/>
    </row>
    <row r="357" spans="4:14" ht="19.5" customHeight="1" x14ac:dyDescent="0.3">
      <c r="D357" s="1">
        <v>355</v>
      </c>
      <c r="E357" s="10">
        <v>46378</v>
      </c>
      <c r="F357" s="1" t="s">
        <v>44</v>
      </c>
      <c r="G357" s="1" t="s">
        <v>49</v>
      </c>
      <c r="H357" s="1">
        <v>2300</v>
      </c>
      <c r="I357" s="1"/>
      <c r="J357" s="1"/>
      <c r="K357" s="1"/>
      <c r="L357" s="1"/>
      <c r="M357" s="1">
        <f t="shared" si="5"/>
        <v>0</v>
      </c>
      <c r="N357" s="1"/>
    </row>
    <row r="358" spans="4:14" ht="19.5" customHeight="1" x14ac:dyDescent="0.3">
      <c r="D358" s="1">
        <v>356</v>
      </c>
      <c r="E358" s="10">
        <v>46379</v>
      </c>
      <c r="F358" s="1" t="s">
        <v>44</v>
      </c>
      <c r="G358" s="1" t="s">
        <v>49</v>
      </c>
      <c r="H358" s="1">
        <v>2300</v>
      </c>
      <c r="I358" s="1"/>
      <c r="J358" s="1"/>
      <c r="K358" s="1"/>
      <c r="L358" s="1"/>
      <c r="M358" s="1">
        <f t="shared" si="5"/>
        <v>0</v>
      </c>
      <c r="N358" s="1"/>
    </row>
    <row r="359" spans="4:14" ht="19.5" customHeight="1" x14ac:dyDescent="0.3">
      <c r="D359" s="1">
        <v>357</v>
      </c>
      <c r="E359" s="10">
        <v>46380</v>
      </c>
      <c r="F359" s="1" t="s">
        <v>44</v>
      </c>
      <c r="G359" s="1" t="s">
        <v>49</v>
      </c>
      <c r="H359" s="1">
        <v>2300</v>
      </c>
      <c r="I359" s="1"/>
      <c r="J359" s="1"/>
      <c r="K359" s="1"/>
      <c r="L359" s="1"/>
      <c r="M359" s="1">
        <f t="shared" si="5"/>
        <v>0</v>
      </c>
      <c r="N359" s="1"/>
    </row>
    <row r="360" spans="4:14" ht="19.5" customHeight="1" x14ac:dyDescent="0.3">
      <c r="D360" s="1">
        <v>358</v>
      </c>
      <c r="E360" s="10">
        <v>46381</v>
      </c>
      <c r="F360" s="1" t="s">
        <v>44</v>
      </c>
      <c r="G360" s="1" t="s">
        <v>49</v>
      </c>
      <c r="H360" s="1">
        <v>2300</v>
      </c>
      <c r="I360" s="1"/>
      <c r="J360" s="1"/>
      <c r="K360" s="1"/>
      <c r="L360" s="1"/>
      <c r="M360" s="1">
        <f t="shared" si="5"/>
        <v>0</v>
      </c>
      <c r="N360" s="1"/>
    </row>
    <row r="361" spans="4:14" ht="19.5" customHeight="1" x14ac:dyDescent="0.3">
      <c r="D361" s="1">
        <v>359</v>
      </c>
      <c r="E361" s="10">
        <v>46382</v>
      </c>
      <c r="F361" s="1" t="s">
        <v>44</v>
      </c>
      <c r="G361" s="1" t="s">
        <v>49</v>
      </c>
      <c r="H361" s="1">
        <v>2300</v>
      </c>
      <c r="I361" s="1"/>
      <c r="J361" s="1"/>
      <c r="K361" s="1"/>
      <c r="L361" s="1"/>
      <c r="M361" s="1">
        <f t="shared" si="5"/>
        <v>0</v>
      </c>
      <c r="N361" s="1"/>
    </row>
    <row r="362" spans="4:14" ht="19.5" customHeight="1" x14ac:dyDescent="0.3">
      <c r="D362" s="1">
        <v>360</v>
      </c>
      <c r="E362" s="10">
        <v>46383</v>
      </c>
      <c r="F362" s="1" t="s">
        <v>44</v>
      </c>
      <c r="G362" s="1" t="s">
        <v>49</v>
      </c>
      <c r="H362" s="1">
        <v>2300</v>
      </c>
      <c r="I362" s="1"/>
      <c r="J362" s="1"/>
      <c r="K362" s="1"/>
      <c r="L362" s="1"/>
      <c r="M362" s="1">
        <f t="shared" si="5"/>
        <v>0</v>
      </c>
      <c r="N362" s="1"/>
    </row>
    <row r="363" spans="4:14" ht="19.5" customHeight="1" x14ac:dyDescent="0.3">
      <c r="D363" s="1">
        <v>361</v>
      </c>
      <c r="E363" s="10">
        <v>46384</v>
      </c>
      <c r="F363" s="1" t="s">
        <v>44</v>
      </c>
      <c r="G363" s="1" t="s">
        <v>49</v>
      </c>
      <c r="H363" s="1">
        <v>2300</v>
      </c>
      <c r="I363" s="1"/>
      <c r="J363" s="1"/>
      <c r="K363" s="1"/>
      <c r="L363" s="1"/>
      <c r="M363" s="1">
        <f t="shared" si="5"/>
        <v>0</v>
      </c>
      <c r="N363" s="1"/>
    </row>
    <row r="364" spans="4:14" ht="19.5" customHeight="1" x14ac:dyDescent="0.3">
      <c r="D364" s="1">
        <v>362</v>
      </c>
      <c r="E364" s="10">
        <v>46385</v>
      </c>
      <c r="F364" s="1" t="s">
        <v>44</v>
      </c>
      <c r="G364" s="1" t="s">
        <v>49</v>
      </c>
      <c r="H364" s="1">
        <v>2300</v>
      </c>
      <c r="I364" s="1"/>
      <c r="J364" s="1"/>
      <c r="K364" s="1"/>
      <c r="L364" s="1"/>
      <c r="M364" s="1">
        <f t="shared" si="5"/>
        <v>0</v>
      </c>
      <c r="N364" s="1"/>
    </row>
    <row r="365" spans="4:14" ht="19.5" customHeight="1" x14ac:dyDescent="0.3">
      <c r="D365" s="1">
        <v>363</v>
      </c>
      <c r="E365" s="10">
        <v>46386</v>
      </c>
      <c r="F365" s="1" t="s">
        <v>44</v>
      </c>
      <c r="G365" s="1" t="s">
        <v>49</v>
      </c>
      <c r="H365" s="1">
        <v>2300</v>
      </c>
      <c r="I365" s="1"/>
      <c r="J365" s="1"/>
      <c r="K365" s="1"/>
      <c r="L365" s="1"/>
      <c r="M365" s="1">
        <f t="shared" si="5"/>
        <v>0</v>
      </c>
      <c r="N365" s="1"/>
    </row>
    <row r="366" spans="4:14" ht="19.5" customHeight="1" x14ac:dyDescent="0.3">
      <c r="D366" s="1">
        <v>364</v>
      </c>
      <c r="E366" s="10">
        <v>46387</v>
      </c>
      <c r="F366" s="1" t="s">
        <v>44</v>
      </c>
      <c r="G366" s="1" t="s">
        <v>49</v>
      </c>
      <c r="H366" s="1">
        <v>2300</v>
      </c>
      <c r="I366" s="1"/>
      <c r="J366" s="1"/>
      <c r="K366" s="1"/>
      <c r="L366" s="1"/>
      <c r="M366" s="1">
        <f t="shared" si="5"/>
        <v>0</v>
      </c>
      <c r="N366" s="1"/>
    </row>
    <row r="367" spans="4:14" ht="19.5" customHeight="1" x14ac:dyDescent="0.3">
      <c r="D367" s="1">
        <v>365</v>
      </c>
      <c r="E367" s="10">
        <v>46388</v>
      </c>
      <c r="F367" s="1" t="s">
        <v>44</v>
      </c>
      <c r="G367" s="1" t="s">
        <v>49</v>
      </c>
      <c r="H367" s="1">
        <v>2300</v>
      </c>
      <c r="I367" s="1"/>
      <c r="J367" s="1"/>
      <c r="K367" s="1"/>
      <c r="L367" s="1"/>
      <c r="M367" s="1">
        <f t="shared" si="5"/>
        <v>0</v>
      </c>
      <c r="N367" s="1"/>
    </row>
    <row r="368" spans="4:14" ht="19.5" customHeight="1" x14ac:dyDescent="0.3">
      <c r="D368" s="1"/>
      <c r="E368" s="10"/>
      <c r="F368" s="1"/>
      <c r="G368" s="1"/>
      <c r="H368" s="1"/>
      <c r="I368" s="1"/>
      <c r="J368" s="1"/>
      <c r="K368" s="1"/>
      <c r="L368" s="1"/>
      <c r="M368" s="1"/>
      <c r="N368" s="1"/>
    </row>
    <row r="369" spans="4:14" ht="19.5" customHeight="1" x14ac:dyDescent="0.3">
      <c r="D369" s="1"/>
      <c r="E369" s="10"/>
      <c r="F369" s="1"/>
      <c r="G369" s="1"/>
      <c r="H369" s="1"/>
      <c r="I369" s="1"/>
      <c r="J369" s="1"/>
      <c r="K369" s="1"/>
      <c r="L369" s="1"/>
      <c r="M369" s="1"/>
      <c r="N369" s="1"/>
    </row>
    <row r="370" spans="4:14" ht="19.5" customHeight="1" x14ac:dyDescent="0.3">
      <c r="D370" s="1"/>
      <c r="E370" s="10"/>
      <c r="F370" s="1"/>
      <c r="G370" s="1"/>
      <c r="H370" s="1"/>
      <c r="I370" s="1"/>
      <c r="J370" s="1"/>
      <c r="K370" s="1"/>
      <c r="L370" s="1"/>
      <c r="M370" s="1"/>
      <c r="N370" s="1"/>
    </row>
    <row r="371" spans="4:14" ht="19.5" customHeight="1" x14ac:dyDescent="0.3">
      <c r="D371" s="1"/>
      <c r="E371" s="10"/>
      <c r="F371" s="1"/>
      <c r="G371" s="1"/>
      <c r="H371" s="1"/>
      <c r="I371" s="1"/>
      <c r="J371" s="1"/>
      <c r="K371" s="1"/>
      <c r="L371" s="1"/>
      <c r="M371" s="1"/>
      <c r="N371" s="1"/>
    </row>
  </sheetData>
  <autoFilter ref="D2:N2" xr:uid="{00000000-0009-0000-0000-000013000000}"/>
  <mergeCells count="3">
    <mergeCell ref="D1:N1"/>
    <mergeCell ref="Q4:R4"/>
    <mergeCell ref="P5:S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Worksheet____8"/>
  <dimension ref="A1:Q371"/>
  <sheetViews>
    <sheetView rightToLeft="1" workbookViewId="0">
      <selection activeCell="D3" sqref="D3:D367"/>
    </sheetView>
  </sheetViews>
  <sheetFormatPr defaultRowHeight="19.5" customHeight="1" x14ac:dyDescent="0.3"/>
  <cols>
    <col min="1" max="1" width="4.1640625" customWidth="1"/>
    <col min="2" max="2" width="13" customWidth="1"/>
    <col min="3" max="3" width="16.5"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27.75" customHeight="1" x14ac:dyDescent="0.3">
      <c r="A1" s="273" t="s">
        <v>43</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45</v>
      </c>
      <c r="D3" s="1" t="s">
        <v>50</v>
      </c>
      <c r="E3" s="1">
        <v>1150</v>
      </c>
      <c r="F3" s="1">
        <v>1</v>
      </c>
      <c r="G3" s="1"/>
      <c r="H3" s="1"/>
      <c r="I3" s="1"/>
      <c r="J3" s="1">
        <f>E3*F3-G3-H3+I3</f>
        <v>1150</v>
      </c>
      <c r="K3" s="1"/>
      <c r="M3" s="13"/>
      <c r="N3" s="13"/>
      <c r="O3" s="13"/>
      <c r="P3" s="13"/>
      <c r="Q3" s="13"/>
    </row>
    <row r="4" spans="1:17" ht="19.5" customHeight="1" x14ac:dyDescent="0.3">
      <c r="A4" s="1">
        <v>2</v>
      </c>
      <c r="B4" s="10">
        <v>46025</v>
      </c>
      <c r="C4" s="1" t="s">
        <v>45</v>
      </c>
      <c r="D4" s="1" t="s">
        <v>50</v>
      </c>
      <c r="E4" s="1">
        <v>1150</v>
      </c>
      <c r="F4" s="1"/>
      <c r="G4" s="1"/>
      <c r="H4" s="1"/>
      <c r="I4" s="1"/>
      <c r="J4" s="1">
        <f t="shared" ref="J4:J67" si="0">E4*F4-G4-H4+I4</f>
        <v>0</v>
      </c>
      <c r="K4" s="1"/>
      <c r="M4" s="11"/>
      <c r="N4" s="276" t="s">
        <v>18</v>
      </c>
      <c r="O4" s="276"/>
      <c r="P4" s="11"/>
      <c r="Q4" s="11"/>
    </row>
    <row r="5" spans="1:17" ht="19.5" customHeight="1" x14ac:dyDescent="0.3">
      <c r="A5" s="1">
        <v>3</v>
      </c>
      <c r="B5" s="10">
        <v>46026</v>
      </c>
      <c r="C5" s="1" t="s">
        <v>45</v>
      </c>
      <c r="D5" s="1" t="s">
        <v>50</v>
      </c>
      <c r="E5" s="1">
        <v>1150</v>
      </c>
      <c r="F5" s="1"/>
      <c r="G5" s="1"/>
      <c r="H5" s="1"/>
      <c r="I5" s="1"/>
      <c r="J5" s="1">
        <f t="shared" si="0"/>
        <v>0</v>
      </c>
      <c r="K5" s="1"/>
      <c r="M5" s="274" t="s">
        <v>17</v>
      </c>
      <c r="N5" s="274"/>
      <c r="O5" s="274"/>
      <c r="P5" s="274"/>
      <c r="Q5" s="12">
        <f>SUM(J2:J368)</f>
        <v>1150</v>
      </c>
    </row>
    <row r="6" spans="1:17" ht="19.5" customHeight="1" x14ac:dyDescent="0.3">
      <c r="A6" s="1">
        <v>4</v>
      </c>
      <c r="B6" s="10">
        <v>46027</v>
      </c>
      <c r="C6" s="1" t="s">
        <v>45</v>
      </c>
      <c r="D6" s="1" t="s">
        <v>50</v>
      </c>
      <c r="E6" s="1">
        <v>1150</v>
      </c>
      <c r="F6" s="1"/>
      <c r="G6" s="1"/>
      <c r="H6" s="1"/>
      <c r="I6" s="1"/>
      <c r="J6" s="1">
        <f t="shared" si="0"/>
        <v>0</v>
      </c>
      <c r="K6" s="1"/>
      <c r="M6" s="11"/>
      <c r="N6" s="11"/>
      <c r="O6" s="11"/>
      <c r="P6" s="11"/>
      <c r="Q6" s="11"/>
    </row>
    <row r="7" spans="1:17" ht="19.5" customHeight="1" x14ac:dyDescent="0.3">
      <c r="A7" s="1">
        <v>5</v>
      </c>
      <c r="B7" s="10">
        <v>46028</v>
      </c>
      <c r="C7" s="1" t="s">
        <v>45</v>
      </c>
      <c r="D7" s="1" t="s">
        <v>50</v>
      </c>
      <c r="E7" s="1">
        <v>1150</v>
      </c>
      <c r="F7" s="1"/>
      <c r="G7" s="1"/>
      <c r="H7" s="1"/>
      <c r="I7" s="1"/>
      <c r="J7" s="1">
        <f t="shared" si="0"/>
        <v>0</v>
      </c>
      <c r="K7" s="1"/>
      <c r="M7" s="11"/>
      <c r="N7" s="11"/>
      <c r="O7" s="11"/>
      <c r="P7" s="11"/>
      <c r="Q7" s="11"/>
    </row>
    <row r="8" spans="1:17" ht="19.5" customHeight="1" x14ac:dyDescent="0.3">
      <c r="A8" s="1">
        <v>6</v>
      </c>
      <c r="B8" s="10">
        <v>46029</v>
      </c>
      <c r="C8" s="1" t="s">
        <v>45</v>
      </c>
      <c r="D8" s="1" t="s">
        <v>50</v>
      </c>
      <c r="E8" s="1">
        <v>1150</v>
      </c>
      <c r="F8" s="1"/>
      <c r="G8" s="1"/>
      <c r="H8" s="1"/>
      <c r="I8" s="1"/>
      <c r="J8" s="1">
        <f t="shared" si="0"/>
        <v>0</v>
      </c>
      <c r="K8" s="1"/>
      <c r="M8" s="11"/>
      <c r="N8" s="11"/>
      <c r="O8" s="11"/>
      <c r="P8" s="11"/>
      <c r="Q8" s="11"/>
    </row>
    <row r="9" spans="1:17" ht="19.5" customHeight="1" x14ac:dyDescent="0.3">
      <c r="A9" s="1">
        <v>7</v>
      </c>
      <c r="B9" s="10">
        <v>46030</v>
      </c>
      <c r="C9" s="1" t="s">
        <v>45</v>
      </c>
      <c r="D9" s="1" t="s">
        <v>50</v>
      </c>
      <c r="E9" s="1">
        <v>1150</v>
      </c>
      <c r="F9" s="1"/>
      <c r="G9" s="1"/>
      <c r="H9" s="1"/>
      <c r="I9" s="1"/>
      <c r="J9" s="1">
        <f t="shared" si="0"/>
        <v>0</v>
      </c>
      <c r="K9" s="1"/>
      <c r="M9" s="11"/>
      <c r="N9" s="11"/>
      <c r="O9" s="11"/>
      <c r="P9" s="11"/>
      <c r="Q9" s="11"/>
    </row>
    <row r="10" spans="1:17" ht="19.5" customHeight="1" x14ac:dyDescent="0.3">
      <c r="A10" s="1">
        <v>8</v>
      </c>
      <c r="B10" s="10">
        <v>46031</v>
      </c>
      <c r="C10" s="1" t="s">
        <v>45</v>
      </c>
      <c r="D10" s="1" t="s">
        <v>50</v>
      </c>
      <c r="E10" s="1">
        <v>1150</v>
      </c>
      <c r="F10" s="1"/>
      <c r="G10" s="1"/>
      <c r="H10" s="1"/>
      <c r="I10" s="1"/>
      <c r="J10" s="1">
        <f t="shared" si="0"/>
        <v>0</v>
      </c>
      <c r="K10" s="1"/>
    </row>
    <row r="11" spans="1:17" ht="19.5" customHeight="1" x14ac:dyDescent="0.3">
      <c r="A11" s="1">
        <v>9</v>
      </c>
      <c r="B11" s="10">
        <v>46032</v>
      </c>
      <c r="C11" s="1" t="s">
        <v>45</v>
      </c>
      <c r="D11" s="1" t="s">
        <v>50</v>
      </c>
      <c r="E11" s="1">
        <v>1150</v>
      </c>
      <c r="F11" s="1"/>
      <c r="G11" s="1"/>
      <c r="H11" s="1"/>
      <c r="I11" s="1"/>
      <c r="J11" s="1">
        <f t="shared" si="0"/>
        <v>0</v>
      </c>
      <c r="K11" s="1"/>
    </row>
    <row r="12" spans="1:17" ht="19.5" customHeight="1" x14ac:dyDescent="0.3">
      <c r="A12" s="1">
        <v>10</v>
      </c>
      <c r="B12" s="10">
        <v>46033</v>
      </c>
      <c r="C12" s="1" t="s">
        <v>45</v>
      </c>
      <c r="D12" s="1" t="s">
        <v>50</v>
      </c>
      <c r="E12" s="1">
        <v>1150</v>
      </c>
      <c r="F12" s="1"/>
      <c r="G12" s="1"/>
      <c r="H12" s="1"/>
      <c r="I12" s="1"/>
      <c r="J12" s="1">
        <f t="shared" si="0"/>
        <v>0</v>
      </c>
      <c r="K12" s="1"/>
    </row>
    <row r="13" spans="1:17" ht="19.5" customHeight="1" x14ac:dyDescent="0.3">
      <c r="A13" s="1">
        <v>11</v>
      </c>
      <c r="B13" s="10">
        <v>46034</v>
      </c>
      <c r="C13" s="1" t="s">
        <v>45</v>
      </c>
      <c r="D13" s="1" t="s">
        <v>50</v>
      </c>
      <c r="E13" s="1">
        <v>1150</v>
      </c>
      <c r="F13" s="1"/>
      <c r="G13" s="1"/>
      <c r="H13" s="1"/>
      <c r="I13" s="1"/>
      <c r="J13" s="1">
        <f t="shared" si="0"/>
        <v>0</v>
      </c>
      <c r="K13" s="1"/>
    </row>
    <row r="14" spans="1:17" ht="19.5" customHeight="1" x14ac:dyDescent="0.3">
      <c r="A14" s="1">
        <v>12</v>
      </c>
      <c r="B14" s="10">
        <v>46035</v>
      </c>
      <c r="C14" s="1" t="s">
        <v>45</v>
      </c>
      <c r="D14" s="1" t="s">
        <v>50</v>
      </c>
      <c r="E14" s="1">
        <v>1150</v>
      </c>
      <c r="F14" s="1"/>
      <c r="G14" s="1"/>
      <c r="H14" s="1"/>
      <c r="I14" s="1"/>
      <c r="J14" s="1">
        <f t="shared" si="0"/>
        <v>0</v>
      </c>
      <c r="K14" s="1"/>
    </row>
    <row r="15" spans="1:17" ht="19.5" customHeight="1" x14ac:dyDescent="0.3">
      <c r="A15" s="1">
        <v>13</v>
      </c>
      <c r="B15" s="10">
        <v>46036</v>
      </c>
      <c r="C15" s="1" t="s">
        <v>45</v>
      </c>
      <c r="D15" s="1" t="s">
        <v>50</v>
      </c>
      <c r="E15" s="1">
        <v>1150</v>
      </c>
      <c r="F15" s="1"/>
      <c r="G15" s="1"/>
      <c r="H15" s="1"/>
      <c r="I15" s="1"/>
      <c r="J15" s="1">
        <f t="shared" si="0"/>
        <v>0</v>
      </c>
      <c r="K15" s="1"/>
    </row>
    <row r="16" spans="1:17" ht="19.5" customHeight="1" x14ac:dyDescent="0.3">
      <c r="A16" s="1">
        <v>14</v>
      </c>
      <c r="B16" s="10">
        <v>46037</v>
      </c>
      <c r="C16" s="1" t="s">
        <v>45</v>
      </c>
      <c r="D16" s="1" t="s">
        <v>50</v>
      </c>
      <c r="E16" s="1">
        <v>1150</v>
      </c>
      <c r="F16" s="1"/>
      <c r="G16" s="1"/>
      <c r="H16" s="1"/>
      <c r="I16" s="1"/>
      <c r="J16" s="1">
        <f t="shared" si="0"/>
        <v>0</v>
      </c>
      <c r="K16" s="1"/>
    </row>
    <row r="17" spans="1:11" ht="19.5" customHeight="1" x14ac:dyDescent="0.3">
      <c r="A17" s="1">
        <v>15</v>
      </c>
      <c r="B17" s="10">
        <v>46038</v>
      </c>
      <c r="C17" s="1" t="s">
        <v>45</v>
      </c>
      <c r="D17" s="1" t="s">
        <v>50</v>
      </c>
      <c r="E17" s="1">
        <v>1150</v>
      </c>
      <c r="F17" s="1"/>
      <c r="G17" s="1"/>
      <c r="H17" s="1"/>
      <c r="I17" s="1"/>
      <c r="J17" s="1">
        <f t="shared" si="0"/>
        <v>0</v>
      </c>
      <c r="K17" s="1"/>
    </row>
    <row r="18" spans="1:11" ht="19.5" customHeight="1" x14ac:dyDescent="0.3">
      <c r="A18" s="1">
        <v>16</v>
      </c>
      <c r="B18" s="10">
        <v>46039</v>
      </c>
      <c r="C18" s="1" t="s">
        <v>45</v>
      </c>
      <c r="D18" s="1" t="s">
        <v>50</v>
      </c>
      <c r="E18" s="1">
        <v>1150</v>
      </c>
      <c r="F18" s="1"/>
      <c r="G18" s="1"/>
      <c r="H18" s="1"/>
      <c r="I18" s="1"/>
      <c r="J18" s="1">
        <f t="shared" si="0"/>
        <v>0</v>
      </c>
      <c r="K18" s="1"/>
    </row>
    <row r="19" spans="1:11" ht="19.5" customHeight="1" x14ac:dyDescent="0.3">
      <c r="A19" s="1">
        <v>17</v>
      </c>
      <c r="B19" s="10">
        <v>46040</v>
      </c>
      <c r="C19" s="1" t="s">
        <v>45</v>
      </c>
      <c r="D19" s="1" t="s">
        <v>50</v>
      </c>
      <c r="E19" s="1">
        <v>1150</v>
      </c>
      <c r="F19" s="1"/>
      <c r="G19" s="1"/>
      <c r="H19" s="1"/>
      <c r="I19" s="1"/>
      <c r="J19" s="1">
        <f t="shared" si="0"/>
        <v>0</v>
      </c>
      <c r="K19" s="1"/>
    </row>
    <row r="20" spans="1:11" ht="19.5" customHeight="1" x14ac:dyDescent="0.3">
      <c r="A20" s="1">
        <v>18</v>
      </c>
      <c r="B20" s="10">
        <v>46041</v>
      </c>
      <c r="C20" s="1" t="s">
        <v>45</v>
      </c>
      <c r="D20" s="1" t="s">
        <v>50</v>
      </c>
      <c r="E20" s="1">
        <v>1150</v>
      </c>
      <c r="F20" s="1"/>
      <c r="G20" s="1"/>
      <c r="H20" s="1"/>
      <c r="I20" s="1"/>
      <c r="J20" s="1">
        <f t="shared" si="0"/>
        <v>0</v>
      </c>
      <c r="K20" s="1"/>
    </row>
    <row r="21" spans="1:11" ht="19.5" customHeight="1" x14ac:dyDescent="0.3">
      <c r="A21" s="1">
        <v>19</v>
      </c>
      <c r="B21" s="10">
        <v>46042</v>
      </c>
      <c r="C21" s="1" t="s">
        <v>45</v>
      </c>
      <c r="D21" s="1" t="s">
        <v>50</v>
      </c>
      <c r="E21" s="1">
        <v>1150</v>
      </c>
      <c r="F21" s="1"/>
      <c r="G21" s="1"/>
      <c r="H21" s="1"/>
      <c r="I21" s="1"/>
      <c r="J21" s="1">
        <f t="shared" si="0"/>
        <v>0</v>
      </c>
      <c r="K21" s="1"/>
    </row>
    <row r="22" spans="1:11" ht="19.5" customHeight="1" x14ac:dyDescent="0.3">
      <c r="A22" s="1">
        <v>20</v>
      </c>
      <c r="B22" s="10">
        <v>46043</v>
      </c>
      <c r="C22" s="1" t="s">
        <v>45</v>
      </c>
      <c r="D22" s="1" t="s">
        <v>50</v>
      </c>
      <c r="E22" s="1">
        <v>1150</v>
      </c>
      <c r="F22" s="1"/>
      <c r="G22" s="1"/>
      <c r="H22" s="1"/>
      <c r="I22" s="1"/>
      <c r="J22" s="1">
        <f t="shared" si="0"/>
        <v>0</v>
      </c>
      <c r="K22" s="1"/>
    </row>
    <row r="23" spans="1:11" ht="19.5" customHeight="1" x14ac:dyDescent="0.3">
      <c r="A23" s="1">
        <v>21</v>
      </c>
      <c r="B23" s="10">
        <v>46044</v>
      </c>
      <c r="C23" s="1" t="s">
        <v>45</v>
      </c>
      <c r="D23" s="1" t="s">
        <v>50</v>
      </c>
      <c r="E23" s="1">
        <v>1150</v>
      </c>
      <c r="F23" s="1"/>
      <c r="G23" s="1"/>
      <c r="H23" s="1"/>
      <c r="I23" s="1"/>
      <c r="J23" s="1">
        <f t="shared" si="0"/>
        <v>0</v>
      </c>
      <c r="K23" s="1"/>
    </row>
    <row r="24" spans="1:11" ht="19.5" customHeight="1" x14ac:dyDescent="0.3">
      <c r="A24" s="1">
        <v>22</v>
      </c>
      <c r="B24" s="10">
        <v>46045</v>
      </c>
      <c r="C24" s="1" t="s">
        <v>45</v>
      </c>
      <c r="D24" s="1" t="s">
        <v>50</v>
      </c>
      <c r="E24" s="1">
        <v>1150</v>
      </c>
      <c r="F24" s="1"/>
      <c r="G24" s="1"/>
      <c r="H24" s="1"/>
      <c r="I24" s="1"/>
      <c r="J24" s="1">
        <f t="shared" si="0"/>
        <v>0</v>
      </c>
      <c r="K24" s="1"/>
    </row>
    <row r="25" spans="1:11" ht="19.5" customHeight="1" x14ac:dyDescent="0.3">
      <c r="A25" s="1">
        <v>23</v>
      </c>
      <c r="B25" s="10">
        <v>46046</v>
      </c>
      <c r="C25" s="1" t="s">
        <v>45</v>
      </c>
      <c r="D25" s="1" t="s">
        <v>50</v>
      </c>
      <c r="E25" s="1">
        <v>1150</v>
      </c>
      <c r="F25" s="1"/>
      <c r="G25" s="1"/>
      <c r="H25" s="1"/>
      <c r="I25" s="1"/>
      <c r="J25" s="1">
        <f t="shared" si="0"/>
        <v>0</v>
      </c>
      <c r="K25" s="1"/>
    </row>
    <row r="26" spans="1:11" ht="19.5" customHeight="1" x14ac:dyDescent="0.3">
      <c r="A26" s="1">
        <v>24</v>
      </c>
      <c r="B26" s="10">
        <v>46047</v>
      </c>
      <c r="C26" s="1" t="s">
        <v>45</v>
      </c>
      <c r="D26" s="1" t="s">
        <v>50</v>
      </c>
      <c r="E26" s="1">
        <v>1150</v>
      </c>
      <c r="F26" s="1"/>
      <c r="G26" s="1"/>
      <c r="H26" s="1"/>
      <c r="I26" s="1"/>
      <c r="J26" s="1">
        <f t="shared" si="0"/>
        <v>0</v>
      </c>
      <c r="K26" s="1"/>
    </row>
    <row r="27" spans="1:11" ht="19.5" customHeight="1" x14ac:dyDescent="0.3">
      <c r="A27" s="1">
        <v>25</v>
      </c>
      <c r="B27" s="10">
        <v>46048</v>
      </c>
      <c r="C27" s="1" t="s">
        <v>45</v>
      </c>
      <c r="D27" s="1" t="s">
        <v>50</v>
      </c>
      <c r="E27" s="1">
        <v>1150</v>
      </c>
      <c r="F27" s="1"/>
      <c r="G27" s="1"/>
      <c r="H27" s="1"/>
      <c r="I27" s="1"/>
      <c r="J27" s="1">
        <f t="shared" si="0"/>
        <v>0</v>
      </c>
      <c r="K27" s="1"/>
    </row>
    <row r="28" spans="1:11" ht="19.5" customHeight="1" x14ac:dyDescent="0.3">
      <c r="A28" s="1">
        <v>26</v>
      </c>
      <c r="B28" s="10">
        <v>46049</v>
      </c>
      <c r="C28" s="1" t="s">
        <v>45</v>
      </c>
      <c r="D28" s="1" t="s">
        <v>50</v>
      </c>
      <c r="E28" s="1">
        <v>1150</v>
      </c>
      <c r="F28" s="1"/>
      <c r="G28" s="1"/>
      <c r="H28" s="1"/>
      <c r="I28" s="1"/>
      <c r="J28" s="1">
        <f t="shared" si="0"/>
        <v>0</v>
      </c>
      <c r="K28" s="1"/>
    </row>
    <row r="29" spans="1:11" ht="19.5" customHeight="1" x14ac:dyDescent="0.3">
      <c r="A29" s="1">
        <v>27</v>
      </c>
      <c r="B29" s="10">
        <v>46050</v>
      </c>
      <c r="C29" s="1" t="s">
        <v>45</v>
      </c>
      <c r="D29" s="1" t="s">
        <v>50</v>
      </c>
      <c r="E29" s="1">
        <v>1150</v>
      </c>
      <c r="F29" s="1"/>
      <c r="G29" s="1"/>
      <c r="H29" s="1"/>
      <c r="I29" s="1"/>
      <c r="J29" s="1">
        <f t="shared" si="0"/>
        <v>0</v>
      </c>
      <c r="K29" s="1"/>
    </row>
    <row r="30" spans="1:11" ht="19.5" customHeight="1" x14ac:dyDescent="0.3">
      <c r="A30" s="1">
        <v>28</v>
      </c>
      <c r="B30" s="10">
        <v>46051</v>
      </c>
      <c r="C30" s="1" t="s">
        <v>45</v>
      </c>
      <c r="D30" s="1" t="s">
        <v>50</v>
      </c>
      <c r="E30" s="1">
        <v>1150</v>
      </c>
      <c r="F30" s="1"/>
      <c r="G30" s="1"/>
      <c r="H30" s="1"/>
      <c r="I30" s="1"/>
      <c r="J30" s="1">
        <f t="shared" si="0"/>
        <v>0</v>
      </c>
      <c r="K30" s="1"/>
    </row>
    <row r="31" spans="1:11" ht="19.5" customHeight="1" x14ac:dyDescent="0.3">
      <c r="A31" s="1">
        <v>29</v>
      </c>
      <c r="B31" s="10">
        <v>46052</v>
      </c>
      <c r="C31" s="1" t="s">
        <v>45</v>
      </c>
      <c r="D31" s="1" t="s">
        <v>50</v>
      </c>
      <c r="E31" s="1">
        <v>1150</v>
      </c>
      <c r="F31" s="1"/>
      <c r="G31" s="1"/>
      <c r="H31" s="1"/>
      <c r="I31" s="1"/>
      <c r="J31" s="1">
        <f t="shared" si="0"/>
        <v>0</v>
      </c>
      <c r="K31" s="1"/>
    </row>
    <row r="32" spans="1:11" ht="19.5" customHeight="1" x14ac:dyDescent="0.3">
      <c r="A32" s="1">
        <v>30</v>
      </c>
      <c r="B32" s="10">
        <v>46053</v>
      </c>
      <c r="C32" s="1" t="s">
        <v>45</v>
      </c>
      <c r="D32" s="1" t="s">
        <v>50</v>
      </c>
      <c r="E32" s="1">
        <v>1150</v>
      </c>
      <c r="F32" s="1"/>
      <c r="G32" s="1"/>
      <c r="H32" s="1"/>
      <c r="I32" s="1"/>
      <c r="J32" s="1">
        <f t="shared" si="0"/>
        <v>0</v>
      </c>
      <c r="K32" s="1"/>
    </row>
    <row r="33" spans="1:11" ht="19.5" customHeight="1" x14ac:dyDescent="0.3">
      <c r="A33" s="1">
        <v>31</v>
      </c>
      <c r="B33" s="10">
        <v>46054</v>
      </c>
      <c r="C33" s="1" t="s">
        <v>45</v>
      </c>
      <c r="D33" s="1" t="s">
        <v>50</v>
      </c>
      <c r="E33" s="1">
        <v>1150</v>
      </c>
      <c r="F33" s="1"/>
      <c r="G33" s="1"/>
      <c r="H33" s="1"/>
      <c r="I33" s="1"/>
      <c r="J33" s="1">
        <f t="shared" si="0"/>
        <v>0</v>
      </c>
      <c r="K33" s="1"/>
    </row>
    <row r="34" spans="1:11" ht="19.5" customHeight="1" x14ac:dyDescent="0.3">
      <c r="A34" s="1">
        <v>32</v>
      </c>
      <c r="B34" s="10">
        <v>46055</v>
      </c>
      <c r="C34" s="1" t="s">
        <v>45</v>
      </c>
      <c r="D34" s="1" t="s">
        <v>50</v>
      </c>
      <c r="E34" s="1">
        <v>1150</v>
      </c>
      <c r="F34" s="1"/>
      <c r="G34" s="1"/>
      <c r="H34" s="1"/>
      <c r="I34" s="1"/>
      <c r="J34" s="1">
        <f t="shared" si="0"/>
        <v>0</v>
      </c>
      <c r="K34" s="1"/>
    </row>
    <row r="35" spans="1:11" ht="19.5" customHeight="1" x14ac:dyDescent="0.3">
      <c r="A35" s="1">
        <v>33</v>
      </c>
      <c r="B35" s="10">
        <v>46056</v>
      </c>
      <c r="C35" s="1" t="s">
        <v>45</v>
      </c>
      <c r="D35" s="1" t="s">
        <v>50</v>
      </c>
      <c r="E35" s="1">
        <v>1150</v>
      </c>
      <c r="F35" s="1"/>
      <c r="G35" s="1"/>
      <c r="H35" s="1"/>
      <c r="I35" s="1"/>
      <c r="J35" s="1">
        <f t="shared" si="0"/>
        <v>0</v>
      </c>
      <c r="K35" s="1"/>
    </row>
    <row r="36" spans="1:11" ht="19.5" customHeight="1" x14ac:dyDescent="0.3">
      <c r="A36" s="1">
        <v>34</v>
      </c>
      <c r="B36" s="10">
        <v>46057</v>
      </c>
      <c r="C36" s="1" t="s">
        <v>45</v>
      </c>
      <c r="D36" s="1" t="s">
        <v>50</v>
      </c>
      <c r="E36" s="1">
        <v>1150</v>
      </c>
      <c r="F36" s="1"/>
      <c r="G36" s="1"/>
      <c r="H36" s="1"/>
      <c r="I36" s="1"/>
      <c r="J36" s="1">
        <f t="shared" si="0"/>
        <v>0</v>
      </c>
      <c r="K36" s="1"/>
    </row>
    <row r="37" spans="1:11" ht="19.5" customHeight="1" x14ac:dyDescent="0.3">
      <c r="A37" s="1">
        <v>35</v>
      </c>
      <c r="B37" s="10">
        <v>46058</v>
      </c>
      <c r="C37" s="1" t="s">
        <v>45</v>
      </c>
      <c r="D37" s="1" t="s">
        <v>50</v>
      </c>
      <c r="E37" s="1">
        <v>1150</v>
      </c>
      <c r="F37" s="1"/>
      <c r="G37" s="1"/>
      <c r="H37" s="1"/>
      <c r="I37" s="1"/>
      <c r="J37" s="1">
        <f t="shared" si="0"/>
        <v>0</v>
      </c>
      <c r="K37" s="1"/>
    </row>
    <row r="38" spans="1:11" ht="19.5" customHeight="1" x14ac:dyDescent="0.3">
      <c r="A38" s="1">
        <v>36</v>
      </c>
      <c r="B38" s="10">
        <v>46059</v>
      </c>
      <c r="C38" s="1" t="s">
        <v>45</v>
      </c>
      <c r="D38" s="1" t="s">
        <v>50</v>
      </c>
      <c r="E38" s="1">
        <v>1150</v>
      </c>
      <c r="F38" s="1"/>
      <c r="G38" s="1"/>
      <c r="H38" s="1"/>
      <c r="I38" s="1"/>
      <c r="J38" s="1">
        <f t="shared" si="0"/>
        <v>0</v>
      </c>
      <c r="K38" s="1"/>
    </row>
    <row r="39" spans="1:11" ht="19.5" customHeight="1" x14ac:dyDescent="0.3">
      <c r="A39" s="1">
        <v>37</v>
      </c>
      <c r="B39" s="10">
        <v>46060</v>
      </c>
      <c r="C39" s="1" t="s">
        <v>45</v>
      </c>
      <c r="D39" s="1" t="s">
        <v>50</v>
      </c>
      <c r="E39" s="1">
        <v>1150</v>
      </c>
      <c r="F39" s="1"/>
      <c r="G39" s="1"/>
      <c r="H39" s="1"/>
      <c r="I39" s="1"/>
      <c r="J39" s="1">
        <f t="shared" si="0"/>
        <v>0</v>
      </c>
      <c r="K39" s="1"/>
    </row>
    <row r="40" spans="1:11" ht="19.5" customHeight="1" x14ac:dyDescent="0.3">
      <c r="A40" s="1">
        <v>38</v>
      </c>
      <c r="B40" s="10">
        <v>46061</v>
      </c>
      <c r="C40" s="1" t="s">
        <v>45</v>
      </c>
      <c r="D40" s="1" t="s">
        <v>50</v>
      </c>
      <c r="E40" s="1">
        <v>1150</v>
      </c>
      <c r="F40" s="1"/>
      <c r="G40" s="1"/>
      <c r="H40" s="1"/>
      <c r="I40" s="1"/>
      <c r="J40" s="1">
        <f t="shared" si="0"/>
        <v>0</v>
      </c>
      <c r="K40" s="1"/>
    </row>
    <row r="41" spans="1:11" ht="19.5" customHeight="1" x14ac:dyDescent="0.3">
      <c r="A41" s="1">
        <v>39</v>
      </c>
      <c r="B41" s="10">
        <v>46062</v>
      </c>
      <c r="C41" s="1" t="s">
        <v>45</v>
      </c>
      <c r="D41" s="1" t="s">
        <v>50</v>
      </c>
      <c r="E41" s="1">
        <v>1150</v>
      </c>
      <c r="F41" s="1"/>
      <c r="G41" s="1"/>
      <c r="H41" s="1"/>
      <c r="I41" s="1"/>
      <c r="J41" s="1">
        <f t="shared" si="0"/>
        <v>0</v>
      </c>
      <c r="K41" s="1"/>
    </row>
    <row r="42" spans="1:11" ht="19.5" customHeight="1" x14ac:dyDescent="0.3">
      <c r="A42" s="1">
        <v>40</v>
      </c>
      <c r="B42" s="10">
        <v>46063</v>
      </c>
      <c r="C42" s="1" t="s">
        <v>45</v>
      </c>
      <c r="D42" s="1" t="s">
        <v>50</v>
      </c>
      <c r="E42" s="1">
        <v>1150</v>
      </c>
      <c r="F42" s="1"/>
      <c r="G42" s="1"/>
      <c r="H42" s="1"/>
      <c r="I42" s="1"/>
      <c r="J42" s="1">
        <f t="shared" si="0"/>
        <v>0</v>
      </c>
      <c r="K42" s="1"/>
    </row>
    <row r="43" spans="1:11" ht="19.5" customHeight="1" x14ac:dyDescent="0.3">
      <c r="A43" s="1">
        <v>41</v>
      </c>
      <c r="B43" s="10">
        <v>46064</v>
      </c>
      <c r="C43" s="1" t="s">
        <v>45</v>
      </c>
      <c r="D43" s="1" t="s">
        <v>50</v>
      </c>
      <c r="E43" s="1">
        <v>1150</v>
      </c>
      <c r="F43" s="1"/>
      <c r="G43" s="1"/>
      <c r="H43" s="1"/>
      <c r="I43" s="1"/>
      <c r="J43" s="1">
        <f t="shared" si="0"/>
        <v>0</v>
      </c>
      <c r="K43" s="1"/>
    </row>
    <row r="44" spans="1:11" ht="19.5" customHeight="1" x14ac:dyDescent="0.3">
      <c r="A44" s="1">
        <v>42</v>
      </c>
      <c r="B44" s="10">
        <v>46065</v>
      </c>
      <c r="C44" s="1" t="s">
        <v>45</v>
      </c>
      <c r="D44" s="1" t="s">
        <v>50</v>
      </c>
      <c r="E44" s="1">
        <v>1150</v>
      </c>
      <c r="F44" s="1"/>
      <c r="G44" s="1"/>
      <c r="H44" s="1"/>
      <c r="I44" s="1"/>
      <c r="J44" s="1">
        <f t="shared" si="0"/>
        <v>0</v>
      </c>
      <c r="K44" s="1"/>
    </row>
    <row r="45" spans="1:11" ht="19.5" customHeight="1" x14ac:dyDescent="0.3">
      <c r="A45" s="1">
        <v>43</v>
      </c>
      <c r="B45" s="10">
        <v>46066</v>
      </c>
      <c r="C45" s="1" t="s">
        <v>45</v>
      </c>
      <c r="D45" s="1" t="s">
        <v>50</v>
      </c>
      <c r="E45" s="1">
        <v>1150</v>
      </c>
      <c r="F45" s="1"/>
      <c r="G45" s="1"/>
      <c r="H45" s="1"/>
      <c r="I45" s="1"/>
      <c r="J45" s="1">
        <f t="shared" si="0"/>
        <v>0</v>
      </c>
      <c r="K45" s="1"/>
    </row>
    <row r="46" spans="1:11" ht="19.5" customHeight="1" x14ac:dyDescent="0.3">
      <c r="A46" s="1">
        <v>44</v>
      </c>
      <c r="B46" s="10">
        <v>46067</v>
      </c>
      <c r="C46" s="1" t="s">
        <v>45</v>
      </c>
      <c r="D46" s="1" t="s">
        <v>50</v>
      </c>
      <c r="E46" s="1">
        <v>1150</v>
      </c>
      <c r="F46" s="1"/>
      <c r="G46" s="1"/>
      <c r="H46" s="1"/>
      <c r="I46" s="1"/>
      <c r="J46" s="1">
        <f t="shared" si="0"/>
        <v>0</v>
      </c>
      <c r="K46" s="1"/>
    </row>
    <row r="47" spans="1:11" ht="19.5" customHeight="1" x14ac:dyDescent="0.3">
      <c r="A47" s="1">
        <v>45</v>
      </c>
      <c r="B47" s="10">
        <v>46068</v>
      </c>
      <c r="C47" s="1" t="s">
        <v>45</v>
      </c>
      <c r="D47" s="1" t="s">
        <v>50</v>
      </c>
      <c r="E47" s="1">
        <v>1150</v>
      </c>
      <c r="F47" s="1"/>
      <c r="G47" s="1"/>
      <c r="H47" s="1"/>
      <c r="I47" s="1"/>
      <c r="J47" s="1">
        <f t="shared" si="0"/>
        <v>0</v>
      </c>
      <c r="K47" s="1"/>
    </row>
    <row r="48" spans="1:11" ht="19.5" customHeight="1" x14ac:dyDescent="0.3">
      <c r="A48" s="1">
        <v>46</v>
      </c>
      <c r="B48" s="10">
        <v>46069</v>
      </c>
      <c r="C48" s="1" t="s">
        <v>45</v>
      </c>
      <c r="D48" s="1" t="s">
        <v>50</v>
      </c>
      <c r="E48" s="1">
        <v>1150</v>
      </c>
      <c r="F48" s="1"/>
      <c r="G48" s="1"/>
      <c r="H48" s="1"/>
      <c r="I48" s="1"/>
      <c r="J48" s="1">
        <f t="shared" si="0"/>
        <v>0</v>
      </c>
      <c r="K48" s="1"/>
    </row>
    <row r="49" spans="1:11" ht="19.5" customHeight="1" x14ac:dyDescent="0.3">
      <c r="A49" s="1">
        <v>47</v>
      </c>
      <c r="B49" s="10">
        <v>46070</v>
      </c>
      <c r="C49" s="1" t="s">
        <v>45</v>
      </c>
      <c r="D49" s="1" t="s">
        <v>50</v>
      </c>
      <c r="E49" s="1">
        <v>1150</v>
      </c>
      <c r="F49" s="1"/>
      <c r="G49" s="1"/>
      <c r="H49" s="1"/>
      <c r="I49" s="1"/>
      <c r="J49" s="1">
        <f t="shared" si="0"/>
        <v>0</v>
      </c>
      <c r="K49" s="1"/>
    </row>
    <row r="50" spans="1:11" ht="19.5" customHeight="1" x14ac:dyDescent="0.3">
      <c r="A50" s="1">
        <v>48</v>
      </c>
      <c r="B50" s="10">
        <v>46071</v>
      </c>
      <c r="C50" s="1" t="s">
        <v>45</v>
      </c>
      <c r="D50" s="1" t="s">
        <v>50</v>
      </c>
      <c r="E50" s="1">
        <v>1150</v>
      </c>
      <c r="F50" s="1"/>
      <c r="G50" s="1"/>
      <c r="H50" s="1"/>
      <c r="I50" s="1"/>
      <c r="J50" s="1">
        <f t="shared" si="0"/>
        <v>0</v>
      </c>
      <c r="K50" s="1"/>
    </row>
    <row r="51" spans="1:11" ht="19.5" customHeight="1" x14ac:dyDescent="0.3">
      <c r="A51" s="1">
        <v>49</v>
      </c>
      <c r="B51" s="10">
        <v>46072</v>
      </c>
      <c r="C51" s="1" t="s">
        <v>45</v>
      </c>
      <c r="D51" s="1" t="s">
        <v>50</v>
      </c>
      <c r="E51" s="1">
        <v>1150</v>
      </c>
      <c r="F51" s="1"/>
      <c r="G51" s="1"/>
      <c r="H51" s="1"/>
      <c r="I51" s="1"/>
      <c r="J51" s="1">
        <f t="shared" si="0"/>
        <v>0</v>
      </c>
      <c r="K51" s="1"/>
    </row>
    <row r="52" spans="1:11" ht="19.5" customHeight="1" x14ac:dyDescent="0.3">
      <c r="A52" s="1">
        <v>50</v>
      </c>
      <c r="B52" s="10">
        <v>46073</v>
      </c>
      <c r="C52" s="1" t="s">
        <v>45</v>
      </c>
      <c r="D52" s="1" t="s">
        <v>50</v>
      </c>
      <c r="E52" s="1">
        <v>1150</v>
      </c>
      <c r="F52" s="1"/>
      <c r="G52" s="1"/>
      <c r="H52" s="1"/>
      <c r="I52" s="1"/>
      <c r="J52" s="1">
        <f t="shared" si="0"/>
        <v>0</v>
      </c>
      <c r="K52" s="1"/>
    </row>
    <row r="53" spans="1:11" ht="19.5" customHeight="1" x14ac:dyDescent="0.3">
      <c r="A53" s="1">
        <v>51</v>
      </c>
      <c r="B53" s="10">
        <v>46074</v>
      </c>
      <c r="C53" s="1" t="s">
        <v>45</v>
      </c>
      <c r="D53" s="1" t="s">
        <v>50</v>
      </c>
      <c r="E53" s="1">
        <v>1150</v>
      </c>
      <c r="F53" s="1"/>
      <c r="G53" s="1"/>
      <c r="H53" s="1"/>
      <c r="I53" s="1"/>
      <c r="J53" s="1">
        <f t="shared" si="0"/>
        <v>0</v>
      </c>
      <c r="K53" s="1"/>
    </row>
    <row r="54" spans="1:11" ht="19.5" customHeight="1" x14ac:dyDescent="0.3">
      <c r="A54" s="1">
        <v>52</v>
      </c>
      <c r="B54" s="10">
        <v>46075</v>
      </c>
      <c r="C54" s="1" t="s">
        <v>45</v>
      </c>
      <c r="D54" s="1" t="s">
        <v>50</v>
      </c>
      <c r="E54" s="1">
        <v>1150</v>
      </c>
      <c r="F54" s="1"/>
      <c r="G54" s="1"/>
      <c r="H54" s="1"/>
      <c r="I54" s="1"/>
      <c r="J54" s="1">
        <f t="shared" si="0"/>
        <v>0</v>
      </c>
      <c r="K54" s="1"/>
    </row>
    <row r="55" spans="1:11" ht="19.5" customHeight="1" x14ac:dyDescent="0.3">
      <c r="A55" s="1">
        <v>53</v>
      </c>
      <c r="B55" s="10">
        <v>46076</v>
      </c>
      <c r="C55" s="1" t="s">
        <v>45</v>
      </c>
      <c r="D55" s="1" t="s">
        <v>50</v>
      </c>
      <c r="E55" s="1">
        <v>1150</v>
      </c>
      <c r="F55" s="1"/>
      <c r="G55" s="1"/>
      <c r="H55" s="1"/>
      <c r="I55" s="1"/>
      <c r="J55" s="1">
        <f t="shared" si="0"/>
        <v>0</v>
      </c>
      <c r="K55" s="1"/>
    </row>
    <row r="56" spans="1:11" ht="19.5" customHeight="1" x14ac:dyDescent="0.3">
      <c r="A56" s="1">
        <v>54</v>
      </c>
      <c r="B56" s="10">
        <v>46077</v>
      </c>
      <c r="C56" s="1" t="s">
        <v>45</v>
      </c>
      <c r="D56" s="1" t="s">
        <v>50</v>
      </c>
      <c r="E56" s="1">
        <v>1150</v>
      </c>
      <c r="F56" s="1"/>
      <c r="G56" s="1"/>
      <c r="H56" s="1"/>
      <c r="I56" s="1"/>
      <c r="J56" s="1">
        <f t="shared" si="0"/>
        <v>0</v>
      </c>
      <c r="K56" s="1"/>
    </row>
    <row r="57" spans="1:11" ht="19.5" customHeight="1" x14ac:dyDescent="0.3">
      <c r="A57" s="1">
        <v>55</v>
      </c>
      <c r="B57" s="10">
        <v>46078</v>
      </c>
      <c r="C57" s="1" t="s">
        <v>45</v>
      </c>
      <c r="D57" s="1" t="s">
        <v>50</v>
      </c>
      <c r="E57" s="1">
        <v>1150</v>
      </c>
      <c r="F57" s="1"/>
      <c r="G57" s="1"/>
      <c r="H57" s="1"/>
      <c r="I57" s="1"/>
      <c r="J57" s="1">
        <f t="shared" si="0"/>
        <v>0</v>
      </c>
      <c r="K57" s="1"/>
    </row>
    <row r="58" spans="1:11" ht="19.5" customHeight="1" x14ac:dyDescent="0.3">
      <c r="A58" s="1">
        <v>56</v>
      </c>
      <c r="B58" s="10">
        <v>46079</v>
      </c>
      <c r="C58" s="1" t="s">
        <v>45</v>
      </c>
      <c r="D58" s="1" t="s">
        <v>50</v>
      </c>
      <c r="E58" s="1">
        <v>1150</v>
      </c>
      <c r="F58" s="1"/>
      <c r="G58" s="1"/>
      <c r="H58" s="1"/>
      <c r="I58" s="1"/>
      <c r="J58" s="1">
        <f t="shared" si="0"/>
        <v>0</v>
      </c>
      <c r="K58" s="1"/>
    </row>
    <row r="59" spans="1:11" ht="19.5" customHeight="1" x14ac:dyDescent="0.3">
      <c r="A59" s="1">
        <v>57</v>
      </c>
      <c r="B59" s="10">
        <v>46080</v>
      </c>
      <c r="C59" s="1" t="s">
        <v>45</v>
      </c>
      <c r="D59" s="1" t="s">
        <v>50</v>
      </c>
      <c r="E59" s="1">
        <v>1150</v>
      </c>
      <c r="F59" s="1"/>
      <c r="G59" s="1"/>
      <c r="H59" s="1"/>
      <c r="I59" s="1"/>
      <c r="J59" s="1">
        <f t="shared" si="0"/>
        <v>0</v>
      </c>
      <c r="K59" s="1"/>
    </row>
    <row r="60" spans="1:11" ht="19.5" customHeight="1" x14ac:dyDescent="0.3">
      <c r="A60" s="1">
        <v>58</v>
      </c>
      <c r="B60" s="10">
        <v>46081</v>
      </c>
      <c r="C60" s="1" t="s">
        <v>45</v>
      </c>
      <c r="D60" s="1" t="s">
        <v>50</v>
      </c>
      <c r="E60" s="1">
        <v>1150</v>
      </c>
      <c r="F60" s="1"/>
      <c r="G60" s="1"/>
      <c r="H60" s="1"/>
      <c r="I60" s="1"/>
      <c r="J60" s="1">
        <f t="shared" si="0"/>
        <v>0</v>
      </c>
      <c r="K60" s="1"/>
    </row>
    <row r="61" spans="1:11" ht="19.5" customHeight="1" x14ac:dyDescent="0.3">
      <c r="A61" s="1">
        <v>59</v>
      </c>
      <c r="B61" s="10">
        <v>46082</v>
      </c>
      <c r="C61" s="1" t="s">
        <v>45</v>
      </c>
      <c r="D61" s="1" t="s">
        <v>50</v>
      </c>
      <c r="E61" s="1">
        <v>1150</v>
      </c>
      <c r="F61" s="1"/>
      <c r="G61" s="1"/>
      <c r="H61" s="1"/>
      <c r="I61" s="1"/>
      <c r="J61" s="1">
        <f t="shared" si="0"/>
        <v>0</v>
      </c>
      <c r="K61" s="1"/>
    </row>
    <row r="62" spans="1:11" ht="19.5" customHeight="1" x14ac:dyDescent="0.3">
      <c r="A62" s="1">
        <v>60</v>
      </c>
      <c r="B62" s="10">
        <v>46083</v>
      </c>
      <c r="C62" s="1" t="s">
        <v>45</v>
      </c>
      <c r="D62" s="1" t="s">
        <v>50</v>
      </c>
      <c r="E62" s="1">
        <v>1150</v>
      </c>
      <c r="F62" s="1"/>
      <c r="G62" s="1"/>
      <c r="H62" s="1"/>
      <c r="I62" s="1"/>
      <c r="J62" s="1">
        <f t="shared" si="0"/>
        <v>0</v>
      </c>
      <c r="K62" s="1"/>
    </row>
    <row r="63" spans="1:11" ht="19.5" customHeight="1" x14ac:dyDescent="0.3">
      <c r="A63" s="1">
        <v>61</v>
      </c>
      <c r="B63" s="10">
        <v>46084</v>
      </c>
      <c r="C63" s="1" t="s">
        <v>45</v>
      </c>
      <c r="D63" s="1" t="s">
        <v>50</v>
      </c>
      <c r="E63" s="1">
        <v>1150</v>
      </c>
      <c r="F63" s="1"/>
      <c r="G63" s="1"/>
      <c r="H63" s="1"/>
      <c r="I63" s="1"/>
      <c r="J63" s="1">
        <f t="shared" si="0"/>
        <v>0</v>
      </c>
      <c r="K63" s="1"/>
    </row>
    <row r="64" spans="1:11" ht="19.5" customHeight="1" x14ac:dyDescent="0.3">
      <c r="A64" s="1">
        <v>62</v>
      </c>
      <c r="B64" s="10">
        <v>46085</v>
      </c>
      <c r="C64" s="1" t="s">
        <v>45</v>
      </c>
      <c r="D64" s="1" t="s">
        <v>50</v>
      </c>
      <c r="E64" s="1">
        <v>1150</v>
      </c>
      <c r="F64" s="1"/>
      <c r="G64" s="1"/>
      <c r="H64" s="1"/>
      <c r="I64" s="1"/>
      <c r="J64" s="1">
        <f t="shared" si="0"/>
        <v>0</v>
      </c>
      <c r="K64" s="1"/>
    </row>
    <row r="65" spans="1:11" ht="19.5" customHeight="1" x14ac:dyDescent="0.3">
      <c r="A65" s="1">
        <v>63</v>
      </c>
      <c r="B65" s="10">
        <v>46086</v>
      </c>
      <c r="C65" s="1" t="s">
        <v>45</v>
      </c>
      <c r="D65" s="1" t="s">
        <v>50</v>
      </c>
      <c r="E65" s="1">
        <v>1150</v>
      </c>
      <c r="F65" s="1"/>
      <c r="G65" s="1"/>
      <c r="H65" s="1"/>
      <c r="I65" s="1"/>
      <c r="J65" s="1">
        <f t="shared" si="0"/>
        <v>0</v>
      </c>
      <c r="K65" s="1"/>
    </row>
    <row r="66" spans="1:11" ht="19.5" customHeight="1" x14ac:dyDescent="0.3">
      <c r="A66" s="1">
        <v>64</v>
      </c>
      <c r="B66" s="10">
        <v>46087</v>
      </c>
      <c r="C66" s="1" t="s">
        <v>45</v>
      </c>
      <c r="D66" s="1" t="s">
        <v>50</v>
      </c>
      <c r="E66" s="1">
        <v>1150</v>
      </c>
      <c r="F66" s="1"/>
      <c r="G66" s="1"/>
      <c r="H66" s="1"/>
      <c r="I66" s="1"/>
      <c r="J66" s="1">
        <f t="shared" si="0"/>
        <v>0</v>
      </c>
      <c r="K66" s="1"/>
    </row>
    <row r="67" spans="1:11" ht="19.5" customHeight="1" x14ac:dyDescent="0.3">
      <c r="A67" s="1">
        <v>65</v>
      </c>
      <c r="B67" s="10">
        <v>46088</v>
      </c>
      <c r="C67" s="1" t="s">
        <v>45</v>
      </c>
      <c r="D67" s="1" t="s">
        <v>50</v>
      </c>
      <c r="E67" s="1">
        <v>1150</v>
      </c>
      <c r="F67" s="1"/>
      <c r="G67" s="1"/>
      <c r="H67" s="1"/>
      <c r="I67" s="1"/>
      <c r="J67" s="1">
        <f t="shared" si="0"/>
        <v>0</v>
      </c>
      <c r="K67" s="1"/>
    </row>
    <row r="68" spans="1:11" ht="19.5" customHeight="1" x14ac:dyDescent="0.3">
      <c r="A68" s="1">
        <v>66</v>
      </c>
      <c r="B68" s="10">
        <v>46089</v>
      </c>
      <c r="C68" s="1" t="s">
        <v>45</v>
      </c>
      <c r="D68" s="1" t="s">
        <v>50</v>
      </c>
      <c r="E68" s="1">
        <v>1150</v>
      </c>
      <c r="F68" s="1"/>
      <c r="G68" s="1"/>
      <c r="H68" s="1"/>
      <c r="I68" s="1"/>
      <c r="J68" s="1">
        <f t="shared" ref="J68:J131" si="1">E68*F68-G68-H68+I68</f>
        <v>0</v>
      </c>
      <c r="K68" s="1"/>
    </row>
    <row r="69" spans="1:11" ht="19.5" customHeight="1" x14ac:dyDescent="0.3">
      <c r="A69" s="1">
        <v>67</v>
      </c>
      <c r="B69" s="10">
        <v>46090</v>
      </c>
      <c r="C69" s="1" t="s">
        <v>45</v>
      </c>
      <c r="D69" s="1" t="s">
        <v>50</v>
      </c>
      <c r="E69" s="1">
        <v>1150</v>
      </c>
      <c r="F69" s="1"/>
      <c r="G69" s="1"/>
      <c r="H69" s="1"/>
      <c r="I69" s="1"/>
      <c r="J69" s="1">
        <f t="shared" si="1"/>
        <v>0</v>
      </c>
      <c r="K69" s="1"/>
    </row>
    <row r="70" spans="1:11" ht="19.5" customHeight="1" x14ac:dyDescent="0.3">
      <c r="A70" s="1">
        <v>68</v>
      </c>
      <c r="B70" s="10">
        <v>46091</v>
      </c>
      <c r="C70" s="1" t="s">
        <v>45</v>
      </c>
      <c r="D70" s="1" t="s">
        <v>50</v>
      </c>
      <c r="E70" s="1">
        <v>1150</v>
      </c>
      <c r="F70" s="1"/>
      <c r="G70" s="1"/>
      <c r="H70" s="1"/>
      <c r="I70" s="1"/>
      <c r="J70" s="1">
        <f t="shared" si="1"/>
        <v>0</v>
      </c>
      <c r="K70" s="1"/>
    </row>
    <row r="71" spans="1:11" ht="19.5" customHeight="1" x14ac:dyDescent="0.3">
      <c r="A71" s="1">
        <v>69</v>
      </c>
      <c r="B71" s="10">
        <v>46092</v>
      </c>
      <c r="C71" s="1" t="s">
        <v>45</v>
      </c>
      <c r="D71" s="1" t="s">
        <v>50</v>
      </c>
      <c r="E71" s="1">
        <v>1150</v>
      </c>
      <c r="F71" s="1"/>
      <c r="G71" s="1"/>
      <c r="H71" s="1"/>
      <c r="I71" s="1"/>
      <c r="J71" s="1">
        <f t="shared" si="1"/>
        <v>0</v>
      </c>
      <c r="K71" s="1"/>
    </row>
    <row r="72" spans="1:11" ht="19.5" customHeight="1" x14ac:dyDescent="0.3">
      <c r="A72" s="1">
        <v>70</v>
      </c>
      <c r="B72" s="10">
        <v>46093</v>
      </c>
      <c r="C72" s="1" t="s">
        <v>45</v>
      </c>
      <c r="D72" s="1" t="s">
        <v>50</v>
      </c>
      <c r="E72" s="1">
        <v>1150</v>
      </c>
      <c r="F72" s="1"/>
      <c r="G72" s="1"/>
      <c r="H72" s="1"/>
      <c r="I72" s="1"/>
      <c r="J72" s="1">
        <f t="shared" si="1"/>
        <v>0</v>
      </c>
      <c r="K72" s="1"/>
    </row>
    <row r="73" spans="1:11" ht="19.5" customHeight="1" x14ac:dyDescent="0.3">
      <c r="A73" s="1">
        <v>71</v>
      </c>
      <c r="B73" s="10">
        <v>46094</v>
      </c>
      <c r="C73" s="1" t="s">
        <v>45</v>
      </c>
      <c r="D73" s="1" t="s">
        <v>50</v>
      </c>
      <c r="E73" s="1">
        <v>1150</v>
      </c>
      <c r="F73" s="1"/>
      <c r="G73" s="1"/>
      <c r="H73" s="1"/>
      <c r="I73" s="1"/>
      <c r="J73" s="1">
        <f t="shared" si="1"/>
        <v>0</v>
      </c>
      <c r="K73" s="1"/>
    </row>
    <row r="74" spans="1:11" ht="19.5" customHeight="1" x14ac:dyDescent="0.3">
      <c r="A74" s="1">
        <v>72</v>
      </c>
      <c r="B74" s="10">
        <v>46095</v>
      </c>
      <c r="C74" s="1" t="s">
        <v>45</v>
      </c>
      <c r="D74" s="1" t="s">
        <v>50</v>
      </c>
      <c r="E74" s="1">
        <v>1150</v>
      </c>
      <c r="F74" s="1"/>
      <c r="G74" s="1"/>
      <c r="H74" s="1"/>
      <c r="I74" s="1"/>
      <c r="J74" s="1">
        <f t="shared" si="1"/>
        <v>0</v>
      </c>
      <c r="K74" s="1"/>
    </row>
    <row r="75" spans="1:11" ht="19.5" customHeight="1" x14ac:dyDescent="0.3">
      <c r="A75" s="1">
        <v>73</v>
      </c>
      <c r="B75" s="10">
        <v>46096</v>
      </c>
      <c r="C75" s="1" t="s">
        <v>45</v>
      </c>
      <c r="D75" s="1" t="s">
        <v>50</v>
      </c>
      <c r="E75" s="1">
        <v>1150</v>
      </c>
      <c r="F75" s="1"/>
      <c r="G75" s="1"/>
      <c r="H75" s="1"/>
      <c r="I75" s="1"/>
      <c r="J75" s="1">
        <f t="shared" si="1"/>
        <v>0</v>
      </c>
      <c r="K75" s="1"/>
    </row>
    <row r="76" spans="1:11" ht="19.5" customHeight="1" x14ac:dyDescent="0.3">
      <c r="A76" s="1">
        <v>74</v>
      </c>
      <c r="B76" s="10">
        <v>46097</v>
      </c>
      <c r="C76" s="1" t="s">
        <v>45</v>
      </c>
      <c r="D76" s="1" t="s">
        <v>50</v>
      </c>
      <c r="E76" s="1">
        <v>1150</v>
      </c>
      <c r="F76" s="1"/>
      <c r="G76" s="1"/>
      <c r="H76" s="1"/>
      <c r="I76" s="1"/>
      <c r="J76" s="1">
        <f t="shared" si="1"/>
        <v>0</v>
      </c>
      <c r="K76" s="1"/>
    </row>
    <row r="77" spans="1:11" ht="19.5" customHeight="1" x14ac:dyDescent="0.3">
      <c r="A77" s="1">
        <v>75</v>
      </c>
      <c r="B77" s="10">
        <v>46098</v>
      </c>
      <c r="C77" s="1" t="s">
        <v>45</v>
      </c>
      <c r="D77" s="1" t="s">
        <v>50</v>
      </c>
      <c r="E77" s="1">
        <v>1150</v>
      </c>
      <c r="F77" s="1"/>
      <c r="G77" s="1"/>
      <c r="H77" s="1"/>
      <c r="I77" s="1"/>
      <c r="J77" s="1">
        <f t="shared" si="1"/>
        <v>0</v>
      </c>
      <c r="K77" s="1"/>
    </row>
    <row r="78" spans="1:11" ht="19.5" customHeight="1" x14ac:dyDescent="0.3">
      <c r="A78" s="1">
        <v>76</v>
      </c>
      <c r="B78" s="10">
        <v>46099</v>
      </c>
      <c r="C78" s="1" t="s">
        <v>45</v>
      </c>
      <c r="D78" s="1" t="s">
        <v>50</v>
      </c>
      <c r="E78" s="1">
        <v>1150</v>
      </c>
      <c r="F78" s="1"/>
      <c r="G78" s="1"/>
      <c r="H78" s="1"/>
      <c r="I78" s="1"/>
      <c r="J78" s="1">
        <f t="shared" si="1"/>
        <v>0</v>
      </c>
      <c r="K78" s="1"/>
    </row>
    <row r="79" spans="1:11" ht="19.5" customHeight="1" x14ac:dyDescent="0.3">
      <c r="A79" s="1">
        <v>77</v>
      </c>
      <c r="B79" s="10">
        <v>46100</v>
      </c>
      <c r="C79" s="1" t="s">
        <v>45</v>
      </c>
      <c r="D79" s="1" t="s">
        <v>50</v>
      </c>
      <c r="E79" s="1">
        <v>1150</v>
      </c>
      <c r="F79" s="1"/>
      <c r="G79" s="1"/>
      <c r="H79" s="1"/>
      <c r="I79" s="1"/>
      <c r="J79" s="1">
        <f t="shared" si="1"/>
        <v>0</v>
      </c>
      <c r="K79" s="1"/>
    </row>
    <row r="80" spans="1:11" ht="19.5" customHeight="1" x14ac:dyDescent="0.3">
      <c r="A80" s="1">
        <v>78</v>
      </c>
      <c r="B80" s="10">
        <v>46101</v>
      </c>
      <c r="C80" s="1" t="s">
        <v>45</v>
      </c>
      <c r="D80" s="1" t="s">
        <v>50</v>
      </c>
      <c r="E80" s="1">
        <v>1150</v>
      </c>
      <c r="F80" s="1"/>
      <c r="G80" s="1"/>
      <c r="H80" s="1"/>
      <c r="I80" s="1"/>
      <c r="J80" s="1">
        <f t="shared" si="1"/>
        <v>0</v>
      </c>
      <c r="K80" s="1"/>
    </row>
    <row r="81" spans="1:11" ht="19.5" customHeight="1" x14ac:dyDescent="0.3">
      <c r="A81" s="1">
        <v>79</v>
      </c>
      <c r="B81" s="10">
        <v>46102</v>
      </c>
      <c r="C81" s="1" t="s">
        <v>45</v>
      </c>
      <c r="D81" s="1" t="s">
        <v>50</v>
      </c>
      <c r="E81" s="1">
        <v>1150</v>
      </c>
      <c r="F81" s="1"/>
      <c r="G81" s="1"/>
      <c r="H81" s="1"/>
      <c r="I81" s="1"/>
      <c r="J81" s="1">
        <f t="shared" si="1"/>
        <v>0</v>
      </c>
      <c r="K81" s="1"/>
    </row>
    <row r="82" spans="1:11" ht="19.5" customHeight="1" x14ac:dyDescent="0.3">
      <c r="A82" s="1">
        <v>80</v>
      </c>
      <c r="B82" s="10">
        <v>46103</v>
      </c>
      <c r="C82" s="1" t="s">
        <v>45</v>
      </c>
      <c r="D82" s="1" t="s">
        <v>50</v>
      </c>
      <c r="E82" s="1">
        <v>1150</v>
      </c>
      <c r="F82" s="1"/>
      <c r="G82" s="1"/>
      <c r="H82" s="1"/>
      <c r="I82" s="1"/>
      <c r="J82" s="1">
        <f t="shared" si="1"/>
        <v>0</v>
      </c>
      <c r="K82" s="1"/>
    </row>
    <row r="83" spans="1:11" ht="19.5" customHeight="1" x14ac:dyDescent="0.3">
      <c r="A83" s="1">
        <v>81</v>
      </c>
      <c r="B83" s="10">
        <v>46104</v>
      </c>
      <c r="C83" s="1" t="s">
        <v>45</v>
      </c>
      <c r="D83" s="1" t="s">
        <v>50</v>
      </c>
      <c r="E83" s="1">
        <v>1150</v>
      </c>
      <c r="F83" s="1"/>
      <c r="G83" s="1"/>
      <c r="H83" s="1"/>
      <c r="I83" s="1"/>
      <c r="J83" s="1">
        <f t="shared" si="1"/>
        <v>0</v>
      </c>
      <c r="K83" s="1"/>
    </row>
    <row r="84" spans="1:11" ht="19.5" customHeight="1" x14ac:dyDescent="0.3">
      <c r="A84" s="1">
        <v>82</v>
      </c>
      <c r="B84" s="10">
        <v>46105</v>
      </c>
      <c r="C84" s="1" t="s">
        <v>45</v>
      </c>
      <c r="D84" s="1" t="s">
        <v>50</v>
      </c>
      <c r="E84" s="1">
        <v>1150</v>
      </c>
      <c r="F84" s="1"/>
      <c r="G84" s="1"/>
      <c r="H84" s="1"/>
      <c r="I84" s="1"/>
      <c r="J84" s="1">
        <f t="shared" si="1"/>
        <v>0</v>
      </c>
      <c r="K84" s="1"/>
    </row>
    <row r="85" spans="1:11" ht="19.5" customHeight="1" x14ac:dyDescent="0.3">
      <c r="A85" s="1">
        <v>83</v>
      </c>
      <c r="B85" s="10">
        <v>46106</v>
      </c>
      <c r="C85" s="1" t="s">
        <v>45</v>
      </c>
      <c r="D85" s="1" t="s">
        <v>50</v>
      </c>
      <c r="E85" s="1">
        <v>1150</v>
      </c>
      <c r="F85" s="1"/>
      <c r="G85" s="1"/>
      <c r="H85" s="1"/>
      <c r="I85" s="1"/>
      <c r="J85" s="1">
        <f t="shared" si="1"/>
        <v>0</v>
      </c>
      <c r="K85" s="1"/>
    </row>
    <row r="86" spans="1:11" ht="19.5" customHeight="1" x14ac:dyDescent="0.3">
      <c r="A86" s="1">
        <v>84</v>
      </c>
      <c r="B86" s="10">
        <v>46107</v>
      </c>
      <c r="C86" s="1" t="s">
        <v>45</v>
      </c>
      <c r="D86" s="1" t="s">
        <v>50</v>
      </c>
      <c r="E86" s="1">
        <v>1150</v>
      </c>
      <c r="F86" s="1"/>
      <c r="G86" s="1"/>
      <c r="H86" s="1"/>
      <c r="I86" s="1"/>
      <c r="J86" s="1">
        <f t="shared" si="1"/>
        <v>0</v>
      </c>
      <c r="K86" s="1"/>
    </row>
    <row r="87" spans="1:11" ht="19.5" customHeight="1" x14ac:dyDescent="0.3">
      <c r="A87" s="1">
        <v>85</v>
      </c>
      <c r="B87" s="10">
        <v>46108</v>
      </c>
      <c r="C87" s="1" t="s">
        <v>45</v>
      </c>
      <c r="D87" s="1" t="s">
        <v>50</v>
      </c>
      <c r="E87" s="1">
        <v>1150</v>
      </c>
      <c r="F87" s="1"/>
      <c r="G87" s="1"/>
      <c r="H87" s="1"/>
      <c r="I87" s="1"/>
      <c r="J87" s="1">
        <f t="shared" si="1"/>
        <v>0</v>
      </c>
      <c r="K87" s="1"/>
    </row>
    <row r="88" spans="1:11" ht="19.5" customHeight="1" x14ac:dyDescent="0.3">
      <c r="A88" s="1">
        <v>86</v>
      </c>
      <c r="B88" s="10">
        <v>46109</v>
      </c>
      <c r="C88" s="1" t="s">
        <v>45</v>
      </c>
      <c r="D88" s="1" t="s">
        <v>50</v>
      </c>
      <c r="E88" s="1">
        <v>1150</v>
      </c>
      <c r="F88" s="1"/>
      <c r="G88" s="1"/>
      <c r="H88" s="1"/>
      <c r="I88" s="1"/>
      <c r="J88" s="1">
        <f t="shared" si="1"/>
        <v>0</v>
      </c>
      <c r="K88" s="1"/>
    </row>
    <row r="89" spans="1:11" ht="19.5" customHeight="1" x14ac:dyDescent="0.3">
      <c r="A89" s="1">
        <v>87</v>
      </c>
      <c r="B89" s="10">
        <v>46110</v>
      </c>
      <c r="C89" s="1" t="s">
        <v>45</v>
      </c>
      <c r="D89" s="1" t="s">
        <v>50</v>
      </c>
      <c r="E89" s="1">
        <v>1150</v>
      </c>
      <c r="F89" s="1"/>
      <c r="G89" s="1"/>
      <c r="H89" s="1"/>
      <c r="I89" s="1"/>
      <c r="J89" s="1">
        <f t="shared" si="1"/>
        <v>0</v>
      </c>
      <c r="K89" s="1"/>
    </row>
    <row r="90" spans="1:11" ht="19.5" customHeight="1" x14ac:dyDescent="0.3">
      <c r="A90" s="1">
        <v>88</v>
      </c>
      <c r="B90" s="10">
        <v>46111</v>
      </c>
      <c r="C90" s="1" t="s">
        <v>45</v>
      </c>
      <c r="D90" s="1" t="s">
        <v>50</v>
      </c>
      <c r="E90" s="1">
        <v>1150</v>
      </c>
      <c r="F90" s="1"/>
      <c r="G90" s="1"/>
      <c r="H90" s="1"/>
      <c r="I90" s="1"/>
      <c r="J90" s="1">
        <f t="shared" si="1"/>
        <v>0</v>
      </c>
      <c r="K90" s="1"/>
    </row>
    <row r="91" spans="1:11" ht="19.5" customHeight="1" x14ac:dyDescent="0.3">
      <c r="A91" s="1">
        <v>89</v>
      </c>
      <c r="B91" s="10">
        <v>46112</v>
      </c>
      <c r="C91" s="1" t="s">
        <v>45</v>
      </c>
      <c r="D91" s="1" t="s">
        <v>50</v>
      </c>
      <c r="E91" s="1">
        <v>1150</v>
      </c>
      <c r="F91" s="1"/>
      <c r="G91" s="1"/>
      <c r="H91" s="1"/>
      <c r="I91" s="1"/>
      <c r="J91" s="1">
        <f t="shared" si="1"/>
        <v>0</v>
      </c>
      <c r="K91" s="1"/>
    </row>
    <row r="92" spans="1:11" ht="19.5" customHeight="1" x14ac:dyDescent="0.3">
      <c r="A92" s="1">
        <v>90</v>
      </c>
      <c r="B92" s="10">
        <v>46113</v>
      </c>
      <c r="C92" s="1" t="s">
        <v>45</v>
      </c>
      <c r="D92" s="1" t="s">
        <v>50</v>
      </c>
      <c r="E92" s="1">
        <v>1150</v>
      </c>
      <c r="F92" s="1"/>
      <c r="G92" s="1"/>
      <c r="H92" s="1"/>
      <c r="I92" s="1"/>
      <c r="J92" s="1">
        <f t="shared" si="1"/>
        <v>0</v>
      </c>
      <c r="K92" s="1"/>
    </row>
    <row r="93" spans="1:11" ht="19.5" customHeight="1" x14ac:dyDescent="0.3">
      <c r="A93" s="1">
        <v>91</v>
      </c>
      <c r="B93" s="10">
        <v>46114</v>
      </c>
      <c r="C93" s="1" t="s">
        <v>45</v>
      </c>
      <c r="D93" s="1" t="s">
        <v>50</v>
      </c>
      <c r="E93" s="1">
        <v>1150</v>
      </c>
      <c r="F93" s="1"/>
      <c r="G93" s="1"/>
      <c r="H93" s="1"/>
      <c r="I93" s="1"/>
      <c r="J93" s="1">
        <f t="shared" si="1"/>
        <v>0</v>
      </c>
      <c r="K93" s="1"/>
    </row>
    <row r="94" spans="1:11" ht="19.5" customHeight="1" x14ac:dyDescent="0.3">
      <c r="A94" s="1">
        <v>92</v>
      </c>
      <c r="B94" s="10">
        <v>46115</v>
      </c>
      <c r="C94" s="1" t="s">
        <v>45</v>
      </c>
      <c r="D94" s="1" t="s">
        <v>50</v>
      </c>
      <c r="E94" s="1">
        <v>1150</v>
      </c>
      <c r="F94" s="1"/>
      <c r="G94" s="1"/>
      <c r="H94" s="1"/>
      <c r="I94" s="1"/>
      <c r="J94" s="1">
        <f t="shared" si="1"/>
        <v>0</v>
      </c>
      <c r="K94" s="1"/>
    </row>
    <row r="95" spans="1:11" ht="19.5" customHeight="1" x14ac:dyDescent="0.3">
      <c r="A95" s="1">
        <v>93</v>
      </c>
      <c r="B95" s="10">
        <v>46116</v>
      </c>
      <c r="C95" s="1" t="s">
        <v>45</v>
      </c>
      <c r="D95" s="1" t="s">
        <v>50</v>
      </c>
      <c r="E95" s="1">
        <v>1150</v>
      </c>
      <c r="F95" s="1"/>
      <c r="G95" s="1"/>
      <c r="H95" s="1"/>
      <c r="I95" s="1"/>
      <c r="J95" s="1">
        <f t="shared" si="1"/>
        <v>0</v>
      </c>
      <c r="K95" s="1"/>
    </row>
    <row r="96" spans="1:11" ht="19.5" customHeight="1" x14ac:dyDescent="0.3">
      <c r="A96" s="1">
        <v>94</v>
      </c>
      <c r="B96" s="10">
        <v>46117</v>
      </c>
      <c r="C96" s="1" t="s">
        <v>45</v>
      </c>
      <c r="D96" s="1" t="s">
        <v>50</v>
      </c>
      <c r="E96" s="1">
        <v>1150</v>
      </c>
      <c r="F96" s="1"/>
      <c r="G96" s="1"/>
      <c r="H96" s="1"/>
      <c r="I96" s="1"/>
      <c r="J96" s="1">
        <f t="shared" si="1"/>
        <v>0</v>
      </c>
      <c r="K96" s="1"/>
    </row>
    <row r="97" spans="1:11" ht="19.5" customHeight="1" x14ac:dyDescent="0.3">
      <c r="A97" s="1">
        <v>95</v>
      </c>
      <c r="B97" s="10">
        <v>46118</v>
      </c>
      <c r="C97" s="1" t="s">
        <v>45</v>
      </c>
      <c r="D97" s="1" t="s">
        <v>50</v>
      </c>
      <c r="E97" s="1">
        <v>1150</v>
      </c>
      <c r="F97" s="1"/>
      <c r="G97" s="1"/>
      <c r="H97" s="1"/>
      <c r="I97" s="1"/>
      <c r="J97" s="1">
        <f t="shared" si="1"/>
        <v>0</v>
      </c>
      <c r="K97" s="1"/>
    </row>
    <row r="98" spans="1:11" ht="19.5" customHeight="1" x14ac:dyDescent="0.3">
      <c r="A98" s="1">
        <v>96</v>
      </c>
      <c r="B98" s="10">
        <v>46119</v>
      </c>
      <c r="C98" s="1" t="s">
        <v>45</v>
      </c>
      <c r="D98" s="1" t="s">
        <v>50</v>
      </c>
      <c r="E98" s="1">
        <v>1150</v>
      </c>
      <c r="F98" s="1"/>
      <c r="G98" s="1"/>
      <c r="H98" s="1"/>
      <c r="I98" s="1"/>
      <c r="J98" s="1">
        <f t="shared" si="1"/>
        <v>0</v>
      </c>
      <c r="K98" s="1"/>
    </row>
    <row r="99" spans="1:11" ht="19.5" customHeight="1" x14ac:dyDescent="0.3">
      <c r="A99" s="1">
        <v>97</v>
      </c>
      <c r="B99" s="10">
        <v>46120</v>
      </c>
      <c r="C99" s="1" t="s">
        <v>45</v>
      </c>
      <c r="D99" s="1" t="s">
        <v>50</v>
      </c>
      <c r="E99" s="1">
        <v>1150</v>
      </c>
      <c r="F99" s="1"/>
      <c r="G99" s="1"/>
      <c r="H99" s="1"/>
      <c r="I99" s="1"/>
      <c r="J99" s="1">
        <f t="shared" si="1"/>
        <v>0</v>
      </c>
      <c r="K99" s="1"/>
    </row>
    <row r="100" spans="1:11" ht="19.5" customHeight="1" x14ac:dyDescent="0.3">
      <c r="A100" s="1">
        <v>98</v>
      </c>
      <c r="B100" s="10">
        <v>46121</v>
      </c>
      <c r="C100" s="1" t="s">
        <v>45</v>
      </c>
      <c r="D100" s="1" t="s">
        <v>50</v>
      </c>
      <c r="E100" s="1">
        <v>1150</v>
      </c>
      <c r="F100" s="1"/>
      <c r="G100" s="1"/>
      <c r="H100" s="1"/>
      <c r="I100" s="1"/>
      <c r="J100" s="1">
        <f t="shared" si="1"/>
        <v>0</v>
      </c>
      <c r="K100" s="1"/>
    </row>
    <row r="101" spans="1:11" ht="19.5" customHeight="1" x14ac:dyDescent="0.3">
      <c r="A101" s="1">
        <v>99</v>
      </c>
      <c r="B101" s="10">
        <v>46122</v>
      </c>
      <c r="C101" s="1" t="s">
        <v>45</v>
      </c>
      <c r="D101" s="1" t="s">
        <v>50</v>
      </c>
      <c r="E101" s="1">
        <v>1150</v>
      </c>
      <c r="F101" s="1"/>
      <c r="G101" s="1"/>
      <c r="H101" s="1"/>
      <c r="I101" s="1"/>
      <c r="J101" s="1">
        <f t="shared" si="1"/>
        <v>0</v>
      </c>
      <c r="K101" s="1"/>
    </row>
    <row r="102" spans="1:11" ht="19.5" customHeight="1" x14ac:dyDescent="0.3">
      <c r="A102" s="1">
        <v>100</v>
      </c>
      <c r="B102" s="10">
        <v>46123</v>
      </c>
      <c r="C102" s="1" t="s">
        <v>45</v>
      </c>
      <c r="D102" s="1" t="s">
        <v>50</v>
      </c>
      <c r="E102" s="1">
        <v>1150</v>
      </c>
      <c r="F102" s="1"/>
      <c r="G102" s="1"/>
      <c r="H102" s="1"/>
      <c r="I102" s="1"/>
      <c r="J102" s="1">
        <f t="shared" si="1"/>
        <v>0</v>
      </c>
      <c r="K102" s="1"/>
    </row>
    <row r="103" spans="1:11" ht="19.5" customHeight="1" x14ac:dyDescent="0.3">
      <c r="A103" s="1">
        <v>101</v>
      </c>
      <c r="B103" s="10">
        <v>46124</v>
      </c>
      <c r="C103" s="1" t="s">
        <v>45</v>
      </c>
      <c r="D103" s="1" t="s">
        <v>50</v>
      </c>
      <c r="E103" s="1">
        <v>1150</v>
      </c>
      <c r="F103" s="1"/>
      <c r="G103" s="1"/>
      <c r="H103" s="1"/>
      <c r="I103" s="1"/>
      <c r="J103" s="1">
        <f t="shared" si="1"/>
        <v>0</v>
      </c>
      <c r="K103" s="1"/>
    </row>
    <row r="104" spans="1:11" ht="19.5" customHeight="1" x14ac:dyDescent="0.3">
      <c r="A104" s="1">
        <v>102</v>
      </c>
      <c r="B104" s="10">
        <v>46125</v>
      </c>
      <c r="C104" s="1" t="s">
        <v>45</v>
      </c>
      <c r="D104" s="1" t="s">
        <v>50</v>
      </c>
      <c r="E104" s="1">
        <v>1150</v>
      </c>
      <c r="F104" s="1"/>
      <c r="G104" s="1"/>
      <c r="H104" s="1"/>
      <c r="I104" s="1"/>
      <c r="J104" s="1">
        <f t="shared" si="1"/>
        <v>0</v>
      </c>
      <c r="K104" s="1"/>
    </row>
    <row r="105" spans="1:11" ht="19.5" customHeight="1" x14ac:dyDescent="0.3">
      <c r="A105" s="1">
        <v>103</v>
      </c>
      <c r="B105" s="10">
        <v>46126</v>
      </c>
      <c r="C105" s="1" t="s">
        <v>45</v>
      </c>
      <c r="D105" s="1" t="s">
        <v>50</v>
      </c>
      <c r="E105" s="1">
        <v>1150</v>
      </c>
      <c r="F105" s="1"/>
      <c r="G105" s="1"/>
      <c r="H105" s="1"/>
      <c r="I105" s="1"/>
      <c r="J105" s="1">
        <f t="shared" si="1"/>
        <v>0</v>
      </c>
      <c r="K105" s="1"/>
    </row>
    <row r="106" spans="1:11" ht="19.5" customHeight="1" x14ac:dyDescent="0.3">
      <c r="A106" s="1">
        <v>104</v>
      </c>
      <c r="B106" s="10">
        <v>46127</v>
      </c>
      <c r="C106" s="1" t="s">
        <v>45</v>
      </c>
      <c r="D106" s="1" t="s">
        <v>50</v>
      </c>
      <c r="E106" s="1">
        <v>1150</v>
      </c>
      <c r="F106" s="1"/>
      <c r="G106" s="1"/>
      <c r="H106" s="1"/>
      <c r="I106" s="1"/>
      <c r="J106" s="1">
        <f t="shared" si="1"/>
        <v>0</v>
      </c>
      <c r="K106" s="1"/>
    </row>
    <row r="107" spans="1:11" ht="19.5" customHeight="1" x14ac:dyDescent="0.3">
      <c r="A107" s="1">
        <v>105</v>
      </c>
      <c r="B107" s="10">
        <v>46128</v>
      </c>
      <c r="C107" s="1" t="s">
        <v>45</v>
      </c>
      <c r="D107" s="1" t="s">
        <v>50</v>
      </c>
      <c r="E107" s="1">
        <v>1150</v>
      </c>
      <c r="F107" s="1"/>
      <c r="G107" s="1"/>
      <c r="H107" s="1"/>
      <c r="I107" s="1"/>
      <c r="J107" s="1">
        <f t="shared" si="1"/>
        <v>0</v>
      </c>
      <c r="K107" s="1"/>
    </row>
    <row r="108" spans="1:11" ht="19.5" customHeight="1" x14ac:dyDescent="0.3">
      <c r="A108" s="1">
        <v>106</v>
      </c>
      <c r="B108" s="10">
        <v>46129</v>
      </c>
      <c r="C108" s="1" t="s">
        <v>45</v>
      </c>
      <c r="D108" s="1" t="s">
        <v>50</v>
      </c>
      <c r="E108" s="1">
        <v>1150</v>
      </c>
      <c r="F108" s="1"/>
      <c r="G108" s="1"/>
      <c r="H108" s="1"/>
      <c r="I108" s="1"/>
      <c r="J108" s="1">
        <f t="shared" si="1"/>
        <v>0</v>
      </c>
      <c r="K108" s="1"/>
    </row>
    <row r="109" spans="1:11" ht="19.5" customHeight="1" x14ac:dyDescent="0.3">
      <c r="A109" s="1">
        <v>107</v>
      </c>
      <c r="B109" s="10">
        <v>46130</v>
      </c>
      <c r="C109" s="1" t="s">
        <v>45</v>
      </c>
      <c r="D109" s="1" t="s">
        <v>50</v>
      </c>
      <c r="E109" s="1">
        <v>1150</v>
      </c>
      <c r="F109" s="1"/>
      <c r="G109" s="1"/>
      <c r="H109" s="1"/>
      <c r="I109" s="1"/>
      <c r="J109" s="1">
        <f t="shared" si="1"/>
        <v>0</v>
      </c>
      <c r="K109" s="1"/>
    </row>
    <row r="110" spans="1:11" ht="19.5" customHeight="1" x14ac:dyDescent="0.3">
      <c r="A110" s="1">
        <v>108</v>
      </c>
      <c r="B110" s="10">
        <v>46131</v>
      </c>
      <c r="C110" s="1" t="s">
        <v>45</v>
      </c>
      <c r="D110" s="1" t="s">
        <v>50</v>
      </c>
      <c r="E110" s="1">
        <v>1150</v>
      </c>
      <c r="F110" s="1"/>
      <c r="G110" s="1"/>
      <c r="H110" s="1"/>
      <c r="I110" s="1"/>
      <c r="J110" s="1">
        <f t="shared" si="1"/>
        <v>0</v>
      </c>
      <c r="K110" s="1"/>
    </row>
    <row r="111" spans="1:11" ht="19.5" customHeight="1" x14ac:dyDescent="0.3">
      <c r="A111" s="1">
        <v>109</v>
      </c>
      <c r="B111" s="10">
        <v>46132</v>
      </c>
      <c r="C111" s="1" t="s">
        <v>45</v>
      </c>
      <c r="D111" s="1" t="s">
        <v>50</v>
      </c>
      <c r="E111" s="1">
        <v>1150</v>
      </c>
      <c r="F111" s="1"/>
      <c r="G111" s="1"/>
      <c r="H111" s="1"/>
      <c r="I111" s="1"/>
      <c r="J111" s="1">
        <f t="shared" si="1"/>
        <v>0</v>
      </c>
      <c r="K111" s="1"/>
    </row>
    <row r="112" spans="1:11" ht="19.5" customHeight="1" x14ac:dyDescent="0.3">
      <c r="A112" s="1">
        <v>110</v>
      </c>
      <c r="B112" s="10">
        <v>46133</v>
      </c>
      <c r="C112" s="1" t="s">
        <v>45</v>
      </c>
      <c r="D112" s="1" t="s">
        <v>50</v>
      </c>
      <c r="E112" s="1">
        <v>1150</v>
      </c>
      <c r="F112" s="1"/>
      <c r="G112" s="1"/>
      <c r="H112" s="1"/>
      <c r="I112" s="1"/>
      <c r="J112" s="1">
        <f t="shared" si="1"/>
        <v>0</v>
      </c>
      <c r="K112" s="1"/>
    </row>
    <row r="113" spans="1:11" ht="19.5" customHeight="1" x14ac:dyDescent="0.3">
      <c r="A113" s="1">
        <v>111</v>
      </c>
      <c r="B113" s="10">
        <v>46134</v>
      </c>
      <c r="C113" s="1" t="s">
        <v>45</v>
      </c>
      <c r="D113" s="1" t="s">
        <v>50</v>
      </c>
      <c r="E113" s="1">
        <v>1150</v>
      </c>
      <c r="F113" s="1"/>
      <c r="G113" s="1"/>
      <c r="H113" s="1"/>
      <c r="I113" s="1"/>
      <c r="J113" s="1">
        <f t="shared" si="1"/>
        <v>0</v>
      </c>
      <c r="K113" s="1"/>
    </row>
    <row r="114" spans="1:11" ht="19.5" customHeight="1" x14ac:dyDescent="0.3">
      <c r="A114" s="1">
        <v>112</v>
      </c>
      <c r="B114" s="10">
        <v>46135</v>
      </c>
      <c r="C114" s="1" t="s">
        <v>45</v>
      </c>
      <c r="D114" s="1" t="s">
        <v>50</v>
      </c>
      <c r="E114" s="1">
        <v>1150</v>
      </c>
      <c r="F114" s="1"/>
      <c r="G114" s="1"/>
      <c r="H114" s="1"/>
      <c r="I114" s="1"/>
      <c r="J114" s="1">
        <f t="shared" si="1"/>
        <v>0</v>
      </c>
      <c r="K114" s="1"/>
    </row>
    <row r="115" spans="1:11" ht="19.5" customHeight="1" x14ac:dyDescent="0.3">
      <c r="A115" s="1">
        <v>113</v>
      </c>
      <c r="B115" s="10">
        <v>46136</v>
      </c>
      <c r="C115" s="1" t="s">
        <v>45</v>
      </c>
      <c r="D115" s="1" t="s">
        <v>50</v>
      </c>
      <c r="E115" s="1">
        <v>1150</v>
      </c>
      <c r="F115" s="1"/>
      <c r="G115" s="1"/>
      <c r="H115" s="1"/>
      <c r="I115" s="1"/>
      <c r="J115" s="1">
        <f t="shared" si="1"/>
        <v>0</v>
      </c>
      <c r="K115" s="1"/>
    </row>
    <row r="116" spans="1:11" ht="19.5" customHeight="1" x14ac:dyDescent="0.3">
      <c r="A116" s="1">
        <v>114</v>
      </c>
      <c r="B116" s="10">
        <v>46137</v>
      </c>
      <c r="C116" s="1" t="s">
        <v>45</v>
      </c>
      <c r="D116" s="1" t="s">
        <v>50</v>
      </c>
      <c r="E116" s="1">
        <v>1150</v>
      </c>
      <c r="F116" s="1"/>
      <c r="G116" s="1"/>
      <c r="H116" s="1"/>
      <c r="I116" s="1"/>
      <c r="J116" s="1">
        <f t="shared" si="1"/>
        <v>0</v>
      </c>
      <c r="K116" s="1"/>
    </row>
    <row r="117" spans="1:11" ht="19.5" customHeight="1" x14ac:dyDescent="0.3">
      <c r="A117" s="1">
        <v>115</v>
      </c>
      <c r="B117" s="10">
        <v>46138</v>
      </c>
      <c r="C117" s="1" t="s">
        <v>45</v>
      </c>
      <c r="D117" s="1" t="s">
        <v>50</v>
      </c>
      <c r="E117" s="1">
        <v>1150</v>
      </c>
      <c r="F117" s="1"/>
      <c r="G117" s="1"/>
      <c r="H117" s="1"/>
      <c r="I117" s="1"/>
      <c r="J117" s="1">
        <f t="shared" si="1"/>
        <v>0</v>
      </c>
      <c r="K117" s="1"/>
    </row>
    <row r="118" spans="1:11" ht="19.5" customHeight="1" x14ac:dyDescent="0.3">
      <c r="A118" s="1">
        <v>116</v>
      </c>
      <c r="B118" s="10">
        <v>46139</v>
      </c>
      <c r="C118" s="1" t="s">
        <v>45</v>
      </c>
      <c r="D118" s="1" t="s">
        <v>50</v>
      </c>
      <c r="E118" s="1">
        <v>1150</v>
      </c>
      <c r="F118" s="1"/>
      <c r="G118" s="1"/>
      <c r="H118" s="1"/>
      <c r="I118" s="1"/>
      <c r="J118" s="1">
        <f t="shared" si="1"/>
        <v>0</v>
      </c>
      <c r="K118" s="1"/>
    </row>
    <row r="119" spans="1:11" ht="19.5" customHeight="1" x14ac:dyDescent="0.3">
      <c r="A119" s="1">
        <v>117</v>
      </c>
      <c r="B119" s="10">
        <v>46140</v>
      </c>
      <c r="C119" s="1" t="s">
        <v>45</v>
      </c>
      <c r="D119" s="1" t="s">
        <v>50</v>
      </c>
      <c r="E119" s="1">
        <v>1150</v>
      </c>
      <c r="F119" s="1"/>
      <c r="G119" s="1"/>
      <c r="H119" s="1"/>
      <c r="I119" s="1"/>
      <c r="J119" s="1">
        <f t="shared" si="1"/>
        <v>0</v>
      </c>
      <c r="K119" s="1"/>
    </row>
    <row r="120" spans="1:11" ht="19.5" customHeight="1" x14ac:dyDescent="0.3">
      <c r="A120" s="1">
        <v>118</v>
      </c>
      <c r="B120" s="10">
        <v>46141</v>
      </c>
      <c r="C120" s="1" t="s">
        <v>45</v>
      </c>
      <c r="D120" s="1" t="s">
        <v>50</v>
      </c>
      <c r="E120" s="1">
        <v>1150</v>
      </c>
      <c r="F120" s="1"/>
      <c r="G120" s="1"/>
      <c r="H120" s="1"/>
      <c r="I120" s="1"/>
      <c r="J120" s="1">
        <f t="shared" si="1"/>
        <v>0</v>
      </c>
      <c r="K120" s="1"/>
    </row>
    <row r="121" spans="1:11" ht="19.5" customHeight="1" x14ac:dyDescent="0.3">
      <c r="A121" s="1">
        <v>119</v>
      </c>
      <c r="B121" s="10">
        <v>46142</v>
      </c>
      <c r="C121" s="1" t="s">
        <v>45</v>
      </c>
      <c r="D121" s="1" t="s">
        <v>50</v>
      </c>
      <c r="E121" s="1">
        <v>1150</v>
      </c>
      <c r="F121" s="1"/>
      <c r="G121" s="1"/>
      <c r="H121" s="1"/>
      <c r="I121" s="1"/>
      <c r="J121" s="1">
        <f t="shared" si="1"/>
        <v>0</v>
      </c>
      <c r="K121" s="1"/>
    </row>
    <row r="122" spans="1:11" ht="19.5" customHeight="1" x14ac:dyDescent="0.3">
      <c r="A122" s="1">
        <v>120</v>
      </c>
      <c r="B122" s="10">
        <v>46143</v>
      </c>
      <c r="C122" s="1" t="s">
        <v>45</v>
      </c>
      <c r="D122" s="1" t="s">
        <v>50</v>
      </c>
      <c r="E122" s="1">
        <v>1150</v>
      </c>
      <c r="F122" s="1"/>
      <c r="G122" s="1"/>
      <c r="H122" s="1"/>
      <c r="I122" s="1"/>
      <c r="J122" s="1">
        <f t="shared" si="1"/>
        <v>0</v>
      </c>
      <c r="K122" s="1"/>
    </row>
    <row r="123" spans="1:11" ht="19.5" customHeight="1" x14ac:dyDescent="0.3">
      <c r="A123" s="1">
        <v>121</v>
      </c>
      <c r="B123" s="10">
        <v>46144</v>
      </c>
      <c r="C123" s="1" t="s">
        <v>45</v>
      </c>
      <c r="D123" s="1" t="s">
        <v>50</v>
      </c>
      <c r="E123" s="1">
        <v>1150</v>
      </c>
      <c r="F123" s="1"/>
      <c r="G123" s="1"/>
      <c r="H123" s="1"/>
      <c r="I123" s="1"/>
      <c r="J123" s="1">
        <f t="shared" si="1"/>
        <v>0</v>
      </c>
      <c r="K123" s="1"/>
    </row>
    <row r="124" spans="1:11" ht="19.5" customHeight="1" x14ac:dyDescent="0.3">
      <c r="A124" s="1">
        <v>122</v>
      </c>
      <c r="B124" s="10">
        <v>46145</v>
      </c>
      <c r="C124" s="1" t="s">
        <v>45</v>
      </c>
      <c r="D124" s="1" t="s">
        <v>50</v>
      </c>
      <c r="E124" s="1">
        <v>1150</v>
      </c>
      <c r="F124" s="1"/>
      <c r="G124" s="1"/>
      <c r="H124" s="1"/>
      <c r="I124" s="1"/>
      <c r="J124" s="1">
        <f t="shared" si="1"/>
        <v>0</v>
      </c>
      <c r="K124" s="1"/>
    </row>
    <row r="125" spans="1:11" ht="19.5" customHeight="1" x14ac:dyDescent="0.3">
      <c r="A125" s="1">
        <v>123</v>
      </c>
      <c r="B125" s="10">
        <v>46146</v>
      </c>
      <c r="C125" s="1" t="s">
        <v>45</v>
      </c>
      <c r="D125" s="1" t="s">
        <v>50</v>
      </c>
      <c r="E125" s="1">
        <v>1150</v>
      </c>
      <c r="F125" s="1"/>
      <c r="G125" s="1"/>
      <c r="H125" s="1"/>
      <c r="I125" s="1"/>
      <c r="J125" s="1">
        <f t="shared" si="1"/>
        <v>0</v>
      </c>
      <c r="K125" s="1"/>
    </row>
    <row r="126" spans="1:11" ht="19.5" customHeight="1" x14ac:dyDescent="0.3">
      <c r="A126" s="1">
        <v>124</v>
      </c>
      <c r="B126" s="10">
        <v>46147</v>
      </c>
      <c r="C126" s="1" t="s">
        <v>45</v>
      </c>
      <c r="D126" s="1" t="s">
        <v>50</v>
      </c>
      <c r="E126" s="1">
        <v>1150</v>
      </c>
      <c r="F126" s="1"/>
      <c r="G126" s="1"/>
      <c r="H126" s="1"/>
      <c r="I126" s="1"/>
      <c r="J126" s="1">
        <f t="shared" si="1"/>
        <v>0</v>
      </c>
      <c r="K126" s="1"/>
    </row>
    <row r="127" spans="1:11" ht="19.5" customHeight="1" x14ac:dyDescent="0.3">
      <c r="A127" s="1">
        <v>125</v>
      </c>
      <c r="B127" s="10">
        <v>46148</v>
      </c>
      <c r="C127" s="1" t="s">
        <v>45</v>
      </c>
      <c r="D127" s="1" t="s">
        <v>50</v>
      </c>
      <c r="E127" s="1">
        <v>1150</v>
      </c>
      <c r="F127" s="1"/>
      <c r="G127" s="1"/>
      <c r="H127" s="1"/>
      <c r="I127" s="1"/>
      <c r="J127" s="1">
        <f t="shared" si="1"/>
        <v>0</v>
      </c>
      <c r="K127" s="1"/>
    </row>
    <row r="128" spans="1:11" ht="19.5" customHeight="1" x14ac:dyDescent="0.3">
      <c r="A128" s="1">
        <v>126</v>
      </c>
      <c r="B128" s="10">
        <v>46149</v>
      </c>
      <c r="C128" s="1" t="s">
        <v>45</v>
      </c>
      <c r="D128" s="1" t="s">
        <v>50</v>
      </c>
      <c r="E128" s="1">
        <v>1150</v>
      </c>
      <c r="F128" s="1"/>
      <c r="G128" s="1"/>
      <c r="H128" s="1"/>
      <c r="I128" s="1"/>
      <c r="J128" s="1">
        <f t="shared" si="1"/>
        <v>0</v>
      </c>
      <c r="K128" s="1"/>
    </row>
    <row r="129" spans="1:11" ht="19.5" customHeight="1" x14ac:dyDescent="0.3">
      <c r="A129" s="1">
        <v>127</v>
      </c>
      <c r="B129" s="10">
        <v>46150</v>
      </c>
      <c r="C129" s="1" t="s">
        <v>45</v>
      </c>
      <c r="D129" s="1" t="s">
        <v>50</v>
      </c>
      <c r="E129" s="1">
        <v>1150</v>
      </c>
      <c r="F129" s="1"/>
      <c r="G129" s="1"/>
      <c r="H129" s="1"/>
      <c r="I129" s="1"/>
      <c r="J129" s="1">
        <f t="shared" si="1"/>
        <v>0</v>
      </c>
      <c r="K129" s="1"/>
    </row>
    <row r="130" spans="1:11" ht="19.5" customHeight="1" x14ac:dyDescent="0.3">
      <c r="A130" s="1">
        <v>128</v>
      </c>
      <c r="B130" s="10">
        <v>46151</v>
      </c>
      <c r="C130" s="1" t="s">
        <v>45</v>
      </c>
      <c r="D130" s="1" t="s">
        <v>50</v>
      </c>
      <c r="E130" s="1">
        <v>1150</v>
      </c>
      <c r="F130" s="1"/>
      <c r="G130" s="1"/>
      <c r="H130" s="1"/>
      <c r="I130" s="1"/>
      <c r="J130" s="1">
        <f t="shared" si="1"/>
        <v>0</v>
      </c>
      <c r="K130" s="1"/>
    </row>
    <row r="131" spans="1:11" ht="19.5" customHeight="1" x14ac:dyDescent="0.3">
      <c r="A131" s="1">
        <v>129</v>
      </c>
      <c r="B131" s="10">
        <v>46152</v>
      </c>
      <c r="C131" s="1" t="s">
        <v>45</v>
      </c>
      <c r="D131" s="1" t="s">
        <v>50</v>
      </c>
      <c r="E131" s="1">
        <v>1150</v>
      </c>
      <c r="F131" s="1"/>
      <c r="G131" s="1"/>
      <c r="H131" s="1"/>
      <c r="I131" s="1"/>
      <c r="J131" s="1">
        <f t="shared" si="1"/>
        <v>0</v>
      </c>
      <c r="K131" s="1"/>
    </row>
    <row r="132" spans="1:11" ht="19.5" customHeight="1" x14ac:dyDescent="0.3">
      <c r="A132" s="1">
        <v>130</v>
      </c>
      <c r="B132" s="10">
        <v>46153</v>
      </c>
      <c r="C132" s="1" t="s">
        <v>45</v>
      </c>
      <c r="D132" s="1" t="s">
        <v>50</v>
      </c>
      <c r="E132" s="1">
        <v>1150</v>
      </c>
      <c r="F132" s="1"/>
      <c r="G132" s="1"/>
      <c r="H132" s="1"/>
      <c r="I132" s="1"/>
      <c r="J132" s="1">
        <f t="shared" ref="J132:J195" si="2">E132*F132-G132-H132+I132</f>
        <v>0</v>
      </c>
      <c r="K132" s="1"/>
    </row>
    <row r="133" spans="1:11" ht="19.5" customHeight="1" x14ac:dyDescent="0.3">
      <c r="A133" s="1">
        <v>131</v>
      </c>
      <c r="B133" s="10">
        <v>46154</v>
      </c>
      <c r="C133" s="1" t="s">
        <v>45</v>
      </c>
      <c r="D133" s="1" t="s">
        <v>50</v>
      </c>
      <c r="E133" s="1">
        <v>1150</v>
      </c>
      <c r="F133" s="1"/>
      <c r="G133" s="1"/>
      <c r="H133" s="1"/>
      <c r="I133" s="1"/>
      <c r="J133" s="1">
        <f t="shared" si="2"/>
        <v>0</v>
      </c>
      <c r="K133" s="1"/>
    </row>
    <row r="134" spans="1:11" ht="19.5" customHeight="1" x14ac:dyDescent="0.3">
      <c r="A134" s="1">
        <v>132</v>
      </c>
      <c r="B134" s="10">
        <v>46155</v>
      </c>
      <c r="C134" s="1" t="s">
        <v>45</v>
      </c>
      <c r="D134" s="1" t="s">
        <v>50</v>
      </c>
      <c r="E134" s="1">
        <v>1150</v>
      </c>
      <c r="F134" s="1"/>
      <c r="G134" s="1"/>
      <c r="H134" s="1"/>
      <c r="I134" s="1"/>
      <c r="J134" s="1">
        <f t="shared" si="2"/>
        <v>0</v>
      </c>
      <c r="K134" s="1"/>
    </row>
    <row r="135" spans="1:11" ht="19.5" customHeight="1" x14ac:dyDescent="0.3">
      <c r="A135" s="1">
        <v>133</v>
      </c>
      <c r="B135" s="10">
        <v>46156</v>
      </c>
      <c r="C135" s="1" t="s">
        <v>45</v>
      </c>
      <c r="D135" s="1" t="s">
        <v>50</v>
      </c>
      <c r="E135" s="1">
        <v>1150</v>
      </c>
      <c r="F135" s="1"/>
      <c r="G135" s="1"/>
      <c r="H135" s="1"/>
      <c r="I135" s="1"/>
      <c r="J135" s="1">
        <f t="shared" si="2"/>
        <v>0</v>
      </c>
      <c r="K135" s="1"/>
    </row>
    <row r="136" spans="1:11" ht="19.5" customHeight="1" x14ac:dyDescent="0.3">
      <c r="A136" s="1">
        <v>134</v>
      </c>
      <c r="B136" s="10">
        <v>46157</v>
      </c>
      <c r="C136" s="1" t="s">
        <v>45</v>
      </c>
      <c r="D136" s="1" t="s">
        <v>50</v>
      </c>
      <c r="E136" s="1">
        <v>1150</v>
      </c>
      <c r="F136" s="1"/>
      <c r="G136" s="1"/>
      <c r="H136" s="1"/>
      <c r="I136" s="1"/>
      <c r="J136" s="1">
        <f t="shared" si="2"/>
        <v>0</v>
      </c>
      <c r="K136" s="1"/>
    </row>
    <row r="137" spans="1:11" ht="19.5" customHeight="1" x14ac:dyDescent="0.3">
      <c r="A137" s="1">
        <v>135</v>
      </c>
      <c r="B137" s="10">
        <v>46158</v>
      </c>
      <c r="C137" s="1" t="s">
        <v>45</v>
      </c>
      <c r="D137" s="1" t="s">
        <v>50</v>
      </c>
      <c r="E137" s="1">
        <v>1150</v>
      </c>
      <c r="F137" s="1"/>
      <c r="G137" s="1"/>
      <c r="H137" s="1"/>
      <c r="I137" s="1"/>
      <c r="J137" s="1">
        <f t="shared" si="2"/>
        <v>0</v>
      </c>
      <c r="K137" s="1"/>
    </row>
    <row r="138" spans="1:11" ht="19.5" customHeight="1" x14ac:dyDescent="0.3">
      <c r="A138" s="1">
        <v>136</v>
      </c>
      <c r="B138" s="10">
        <v>46159</v>
      </c>
      <c r="C138" s="1" t="s">
        <v>45</v>
      </c>
      <c r="D138" s="1" t="s">
        <v>50</v>
      </c>
      <c r="E138" s="1">
        <v>1150</v>
      </c>
      <c r="F138" s="1"/>
      <c r="G138" s="1"/>
      <c r="H138" s="1"/>
      <c r="I138" s="1"/>
      <c r="J138" s="1">
        <f t="shared" si="2"/>
        <v>0</v>
      </c>
      <c r="K138" s="1"/>
    </row>
    <row r="139" spans="1:11" ht="19.5" customHeight="1" x14ac:dyDescent="0.3">
      <c r="A139" s="1">
        <v>137</v>
      </c>
      <c r="B139" s="10">
        <v>46160</v>
      </c>
      <c r="C139" s="1" t="s">
        <v>45</v>
      </c>
      <c r="D139" s="1" t="s">
        <v>50</v>
      </c>
      <c r="E139" s="1">
        <v>1150</v>
      </c>
      <c r="F139" s="1"/>
      <c r="G139" s="1"/>
      <c r="H139" s="1"/>
      <c r="I139" s="1"/>
      <c r="J139" s="1">
        <f t="shared" si="2"/>
        <v>0</v>
      </c>
      <c r="K139" s="1"/>
    </row>
    <row r="140" spans="1:11" ht="19.5" customHeight="1" x14ac:dyDescent="0.3">
      <c r="A140" s="1">
        <v>138</v>
      </c>
      <c r="B140" s="10">
        <v>46161</v>
      </c>
      <c r="C140" s="1" t="s">
        <v>45</v>
      </c>
      <c r="D140" s="1" t="s">
        <v>50</v>
      </c>
      <c r="E140" s="1">
        <v>1150</v>
      </c>
      <c r="F140" s="1"/>
      <c r="G140" s="1"/>
      <c r="H140" s="1"/>
      <c r="I140" s="1"/>
      <c r="J140" s="1">
        <f t="shared" si="2"/>
        <v>0</v>
      </c>
      <c r="K140" s="1"/>
    </row>
    <row r="141" spans="1:11" ht="19.5" customHeight="1" x14ac:dyDescent="0.3">
      <c r="A141" s="1">
        <v>139</v>
      </c>
      <c r="B141" s="10">
        <v>46162</v>
      </c>
      <c r="C141" s="1" t="s">
        <v>45</v>
      </c>
      <c r="D141" s="1" t="s">
        <v>50</v>
      </c>
      <c r="E141" s="1">
        <v>1150</v>
      </c>
      <c r="F141" s="1"/>
      <c r="G141" s="1"/>
      <c r="H141" s="1"/>
      <c r="I141" s="1"/>
      <c r="J141" s="1">
        <f t="shared" si="2"/>
        <v>0</v>
      </c>
      <c r="K141" s="1"/>
    </row>
    <row r="142" spans="1:11" ht="19.5" customHeight="1" x14ac:dyDescent="0.3">
      <c r="A142" s="1">
        <v>140</v>
      </c>
      <c r="B142" s="10">
        <v>46163</v>
      </c>
      <c r="C142" s="1" t="s">
        <v>45</v>
      </c>
      <c r="D142" s="1" t="s">
        <v>50</v>
      </c>
      <c r="E142" s="1">
        <v>1150</v>
      </c>
      <c r="F142" s="1"/>
      <c r="G142" s="1"/>
      <c r="H142" s="1"/>
      <c r="I142" s="1"/>
      <c r="J142" s="1">
        <f t="shared" si="2"/>
        <v>0</v>
      </c>
      <c r="K142" s="1"/>
    </row>
    <row r="143" spans="1:11" ht="19.5" customHeight="1" x14ac:dyDescent="0.3">
      <c r="A143" s="1">
        <v>141</v>
      </c>
      <c r="B143" s="10">
        <v>46164</v>
      </c>
      <c r="C143" s="1" t="s">
        <v>45</v>
      </c>
      <c r="D143" s="1" t="s">
        <v>50</v>
      </c>
      <c r="E143" s="1">
        <v>1150</v>
      </c>
      <c r="F143" s="1"/>
      <c r="G143" s="1"/>
      <c r="H143" s="1"/>
      <c r="I143" s="1"/>
      <c r="J143" s="1">
        <f t="shared" si="2"/>
        <v>0</v>
      </c>
      <c r="K143" s="1"/>
    </row>
    <row r="144" spans="1:11" ht="19.5" customHeight="1" x14ac:dyDescent="0.3">
      <c r="A144" s="1">
        <v>142</v>
      </c>
      <c r="B144" s="10">
        <v>46165</v>
      </c>
      <c r="C144" s="1" t="s">
        <v>45</v>
      </c>
      <c r="D144" s="1" t="s">
        <v>50</v>
      </c>
      <c r="E144" s="1">
        <v>1150</v>
      </c>
      <c r="F144" s="1"/>
      <c r="G144" s="1"/>
      <c r="H144" s="1"/>
      <c r="I144" s="1"/>
      <c r="J144" s="1">
        <f t="shared" si="2"/>
        <v>0</v>
      </c>
      <c r="K144" s="1"/>
    </row>
    <row r="145" spans="1:11" ht="19.5" customHeight="1" x14ac:dyDescent="0.3">
      <c r="A145" s="1">
        <v>143</v>
      </c>
      <c r="B145" s="10">
        <v>46166</v>
      </c>
      <c r="C145" s="1" t="s">
        <v>45</v>
      </c>
      <c r="D145" s="1" t="s">
        <v>50</v>
      </c>
      <c r="E145" s="1">
        <v>1150</v>
      </c>
      <c r="F145" s="1"/>
      <c r="G145" s="1"/>
      <c r="H145" s="1"/>
      <c r="I145" s="1"/>
      <c r="J145" s="1">
        <f t="shared" si="2"/>
        <v>0</v>
      </c>
      <c r="K145" s="1"/>
    </row>
    <row r="146" spans="1:11" ht="19.5" customHeight="1" x14ac:dyDescent="0.3">
      <c r="A146" s="1">
        <v>144</v>
      </c>
      <c r="B146" s="10">
        <v>46167</v>
      </c>
      <c r="C146" s="1" t="s">
        <v>45</v>
      </c>
      <c r="D146" s="1" t="s">
        <v>50</v>
      </c>
      <c r="E146" s="1">
        <v>1150</v>
      </c>
      <c r="F146" s="1"/>
      <c r="G146" s="1"/>
      <c r="H146" s="1"/>
      <c r="I146" s="1"/>
      <c r="J146" s="1">
        <f t="shared" si="2"/>
        <v>0</v>
      </c>
      <c r="K146" s="1"/>
    </row>
    <row r="147" spans="1:11" ht="19.5" customHeight="1" x14ac:dyDescent="0.3">
      <c r="A147" s="1">
        <v>145</v>
      </c>
      <c r="B147" s="10">
        <v>46168</v>
      </c>
      <c r="C147" s="1" t="s">
        <v>45</v>
      </c>
      <c r="D147" s="1" t="s">
        <v>50</v>
      </c>
      <c r="E147" s="1">
        <v>1150</v>
      </c>
      <c r="F147" s="1"/>
      <c r="G147" s="1"/>
      <c r="H147" s="1"/>
      <c r="I147" s="1"/>
      <c r="J147" s="1">
        <f t="shared" si="2"/>
        <v>0</v>
      </c>
      <c r="K147" s="1"/>
    </row>
    <row r="148" spans="1:11" ht="19.5" customHeight="1" x14ac:dyDescent="0.3">
      <c r="A148" s="1">
        <v>146</v>
      </c>
      <c r="B148" s="10">
        <v>46169</v>
      </c>
      <c r="C148" s="1" t="s">
        <v>45</v>
      </c>
      <c r="D148" s="1" t="s">
        <v>50</v>
      </c>
      <c r="E148" s="1">
        <v>1150</v>
      </c>
      <c r="F148" s="1"/>
      <c r="G148" s="1"/>
      <c r="H148" s="1"/>
      <c r="I148" s="1"/>
      <c r="J148" s="1">
        <f t="shared" si="2"/>
        <v>0</v>
      </c>
      <c r="K148" s="1"/>
    </row>
    <row r="149" spans="1:11" ht="19.5" customHeight="1" x14ac:dyDescent="0.3">
      <c r="A149" s="1">
        <v>147</v>
      </c>
      <c r="B149" s="10">
        <v>46170</v>
      </c>
      <c r="C149" s="1" t="s">
        <v>45</v>
      </c>
      <c r="D149" s="1" t="s">
        <v>50</v>
      </c>
      <c r="E149" s="1">
        <v>1150</v>
      </c>
      <c r="F149" s="1"/>
      <c r="G149" s="1"/>
      <c r="H149" s="1"/>
      <c r="I149" s="1"/>
      <c r="J149" s="1">
        <f t="shared" si="2"/>
        <v>0</v>
      </c>
      <c r="K149" s="1"/>
    </row>
    <row r="150" spans="1:11" ht="19.5" customHeight="1" x14ac:dyDescent="0.3">
      <c r="A150" s="1">
        <v>148</v>
      </c>
      <c r="B150" s="10">
        <v>46171</v>
      </c>
      <c r="C150" s="1" t="s">
        <v>45</v>
      </c>
      <c r="D150" s="1" t="s">
        <v>50</v>
      </c>
      <c r="E150" s="1">
        <v>1150</v>
      </c>
      <c r="F150" s="1"/>
      <c r="G150" s="1"/>
      <c r="H150" s="1"/>
      <c r="I150" s="1"/>
      <c r="J150" s="1">
        <f t="shared" si="2"/>
        <v>0</v>
      </c>
      <c r="K150" s="1"/>
    </row>
    <row r="151" spans="1:11" ht="19.5" customHeight="1" x14ac:dyDescent="0.3">
      <c r="A151" s="1">
        <v>149</v>
      </c>
      <c r="B151" s="10">
        <v>46172</v>
      </c>
      <c r="C151" s="1" t="s">
        <v>45</v>
      </c>
      <c r="D151" s="1" t="s">
        <v>50</v>
      </c>
      <c r="E151" s="1">
        <v>1150</v>
      </c>
      <c r="F151" s="1"/>
      <c r="G151" s="1"/>
      <c r="H151" s="1"/>
      <c r="I151" s="1"/>
      <c r="J151" s="1">
        <f t="shared" si="2"/>
        <v>0</v>
      </c>
      <c r="K151" s="1"/>
    </row>
    <row r="152" spans="1:11" ht="19.5" customHeight="1" x14ac:dyDescent="0.3">
      <c r="A152" s="1">
        <v>150</v>
      </c>
      <c r="B152" s="10">
        <v>46173</v>
      </c>
      <c r="C152" s="1" t="s">
        <v>45</v>
      </c>
      <c r="D152" s="1" t="s">
        <v>50</v>
      </c>
      <c r="E152" s="1">
        <v>1150</v>
      </c>
      <c r="F152" s="1"/>
      <c r="G152" s="1"/>
      <c r="H152" s="1"/>
      <c r="I152" s="1"/>
      <c r="J152" s="1">
        <f t="shared" si="2"/>
        <v>0</v>
      </c>
      <c r="K152" s="1"/>
    </row>
    <row r="153" spans="1:11" ht="19.5" customHeight="1" x14ac:dyDescent="0.3">
      <c r="A153" s="1">
        <v>151</v>
      </c>
      <c r="B153" s="10">
        <v>46174</v>
      </c>
      <c r="C153" s="1" t="s">
        <v>45</v>
      </c>
      <c r="D153" s="1" t="s">
        <v>50</v>
      </c>
      <c r="E153" s="1">
        <v>1150</v>
      </c>
      <c r="F153" s="1"/>
      <c r="G153" s="1"/>
      <c r="H153" s="1"/>
      <c r="I153" s="1"/>
      <c r="J153" s="1">
        <f t="shared" si="2"/>
        <v>0</v>
      </c>
      <c r="K153" s="1"/>
    </row>
    <row r="154" spans="1:11" ht="19.5" customHeight="1" x14ac:dyDescent="0.3">
      <c r="A154" s="1">
        <v>152</v>
      </c>
      <c r="B154" s="10">
        <v>46175</v>
      </c>
      <c r="C154" s="1" t="s">
        <v>45</v>
      </c>
      <c r="D154" s="1" t="s">
        <v>50</v>
      </c>
      <c r="E154" s="1">
        <v>1150</v>
      </c>
      <c r="F154" s="1"/>
      <c r="G154" s="1"/>
      <c r="H154" s="1"/>
      <c r="I154" s="1"/>
      <c r="J154" s="1">
        <f t="shared" si="2"/>
        <v>0</v>
      </c>
      <c r="K154" s="1"/>
    </row>
    <row r="155" spans="1:11" ht="19.5" customHeight="1" x14ac:dyDescent="0.3">
      <c r="A155" s="1">
        <v>153</v>
      </c>
      <c r="B155" s="10">
        <v>46176</v>
      </c>
      <c r="C155" s="1" t="s">
        <v>45</v>
      </c>
      <c r="D155" s="1" t="s">
        <v>50</v>
      </c>
      <c r="E155" s="1">
        <v>1150</v>
      </c>
      <c r="F155" s="1"/>
      <c r="G155" s="1"/>
      <c r="H155" s="1"/>
      <c r="I155" s="1"/>
      <c r="J155" s="1">
        <f t="shared" si="2"/>
        <v>0</v>
      </c>
      <c r="K155" s="1"/>
    </row>
    <row r="156" spans="1:11" ht="19.5" customHeight="1" x14ac:dyDescent="0.3">
      <c r="A156" s="1">
        <v>154</v>
      </c>
      <c r="B156" s="10">
        <v>46177</v>
      </c>
      <c r="C156" s="1" t="s">
        <v>45</v>
      </c>
      <c r="D156" s="1" t="s">
        <v>50</v>
      </c>
      <c r="E156" s="1">
        <v>1150</v>
      </c>
      <c r="F156" s="1"/>
      <c r="G156" s="1"/>
      <c r="H156" s="1"/>
      <c r="I156" s="1"/>
      <c r="J156" s="1">
        <f t="shared" si="2"/>
        <v>0</v>
      </c>
      <c r="K156" s="1"/>
    </row>
    <row r="157" spans="1:11" ht="19.5" customHeight="1" x14ac:dyDescent="0.3">
      <c r="A157" s="1">
        <v>155</v>
      </c>
      <c r="B157" s="10">
        <v>46178</v>
      </c>
      <c r="C157" s="1" t="s">
        <v>45</v>
      </c>
      <c r="D157" s="1" t="s">
        <v>50</v>
      </c>
      <c r="E157" s="1">
        <v>1150</v>
      </c>
      <c r="F157" s="1"/>
      <c r="G157" s="1"/>
      <c r="H157" s="1"/>
      <c r="I157" s="1"/>
      <c r="J157" s="1">
        <f t="shared" si="2"/>
        <v>0</v>
      </c>
      <c r="K157" s="1"/>
    </row>
    <row r="158" spans="1:11" ht="19.5" customHeight="1" x14ac:dyDescent="0.3">
      <c r="A158" s="1">
        <v>156</v>
      </c>
      <c r="B158" s="10">
        <v>46179</v>
      </c>
      <c r="C158" s="1" t="s">
        <v>45</v>
      </c>
      <c r="D158" s="1" t="s">
        <v>50</v>
      </c>
      <c r="E158" s="1">
        <v>1150</v>
      </c>
      <c r="F158" s="1"/>
      <c r="G158" s="1"/>
      <c r="H158" s="1"/>
      <c r="I158" s="1"/>
      <c r="J158" s="1">
        <f t="shared" si="2"/>
        <v>0</v>
      </c>
      <c r="K158" s="1"/>
    </row>
    <row r="159" spans="1:11" ht="19.5" customHeight="1" x14ac:dyDescent="0.3">
      <c r="A159" s="1">
        <v>157</v>
      </c>
      <c r="B159" s="10">
        <v>46180</v>
      </c>
      <c r="C159" s="1" t="s">
        <v>45</v>
      </c>
      <c r="D159" s="1" t="s">
        <v>50</v>
      </c>
      <c r="E159" s="1">
        <v>1150</v>
      </c>
      <c r="F159" s="1"/>
      <c r="G159" s="1"/>
      <c r="H159" s="1"/>
      <c r="I159" s="1"/>
      <c r="J159" s="1">
        <f t="shared" si="2"/>
        <v>0</v>
      </c>
      <c r="K159" s="1"/>
    </row>
    <row r="160" spans="1:11" ht="19.5" customHeight="1" x14ac:dyDescent="0.3">
      <c r="A160" s="1">
        <v>158</v>
      </c>
      <c r="B160" s="10">
        <v>46181</v>
      </c>
      <c r="C160" s="1" t="s">
        <v>45</v>
      </c>
      <c r="D160" s="1" t="s">
        <v>50</v>
      </c>
      <c r="E160" s="1">
        <v>1150</v>
      </c>
      <c r="F160" s="1"/>
      <c r="G160" s="1"/>
      <c r="H160" s="1"/>
      <c r="I160" s="1"/>
      <c r="J160" s="1">
        <f t="shared" si="2"/>
        <v>0</v>
      </c>
      <c r="K160" s="1"/>
    </row>
    <row r="161" spans="1:11" ht="19.5" customHeight="1" x14ac:dyDescent="0.3">
      <c r="A161" s="1">
        <v>159</v>
      </c>
      <c r="B161" s="10">
        <v>46182</v>
      </c>
      <c r="C161" s="1" t="s">
        <v>45</v>
      </c>
      <c r="D161" s="1" t="s">
        <v>50</v>
      </c>
      <c r="E161" s="1">
        <v>1150</v>
      </c>
      <c r="F161" s="1"/>
      <c r="G161" s="1"/>
      <c r="H161" s="1"/>
      <c r="I161" s="1"/>
      <c r="J161" s="1">
        <f t="shared" si="2"/>
        <v>0</v>
      </c>
      <c r="K161" s="1"/>
    </row>
    <row r="162" spans="1:11" ht="19.5" customHeight="1" x14ac:dyDescent="0.3">
      <c r="A162" s="1">
        <v>160</v>
      </c>
      <c r="B162" s="10">
        <v>46183</v>
      </c>
      <c r="C162" s="1" t="s">
        <v>45</v>
      </c>
      <c r="D162" s="1" t="s">
        <v>50</v>
      </c>
      <c r="E162" s="1">
        <v>1150</v>
      </c>
      <c r="F162" s="1"/>
      <c r="G162" s="1"/>
      <c r="H162" s="1"/>
      <c r="I162" s="1"/>
      <c r="J162" s="1">
        <f t="shared" si="2"/>
        <v>0</v>
      </c>
      <c r="K162" s="1"/>
    </row>
    <row r="163" spans="1:11" ht="19.5" customHeight="1" x14ac:dyDescent="0.3">
      <c r="A163" s="1">
        <v>161</v>
      </c>
      <c r="B163" s="10">
        <v>46184</v>
      </c>
      <c r="C163" s="1" t="s">
        <v>45</v>
      </c>
      <c r="D163" s="1" t="s">
        <v>50</v>
      </c>
      <c r="E163" s="1">
        <v>1150</v>
      </c>
      <c r="F163" s="1"/>
      <c r="G163" s="1"/>
      <c r="H163" s="1"/>
      <c r="I163" s="1"/>
      <c r="J163" s="1">
        <f t="shared" si="2"/>
        <v>0</v>
      </c>
      <c r="K163" s="1"/>
    </row>
    <row r="164" spans="1:11" ht="19.5" customHeight="1" x14ac:dyDescent="0.3">
      <c r="A164" s="1">
        <v>162</v>
      </c>
      <c r="B164" s="10">
        <v>46185</v>
      </c>
      <c r="C164" s="1" t="s">
        <v>45</v>
      </c>
      <c r="D164" s="1" t="s">
        <v>50</v>
      </c>
      <c r="E164" s="1">
        <v>1150</v>
      </c>
      <c r="F164" s="1"/>
      <c r="G164" s="1"/>
      <c r="H164" s="1"/>
      <c r="I164" s="1"/>
      <c r="J164" s="1">
        <f t="shared" si="2"/>
        <v>0</v>
      </c>
      <c r="K164" s="1"/>
    </row>
    <row r="165" spans="1:11" ht="19.5" customHeight="1" x14ac:dyDescent="0.3">
      <c r="A165" s="1">
        <v>163</v>
      </c>
      <c r="B165" s="10">
        <v>46186</v>
      </c>
      <c r="C165" s="1" t="s">
        <v>45</v>
      </c>
      <c r="D165" s="1" t="s">
        <v>50</v>
      </c>
      <c r="E165" s="1">
        <v>1150</v>
      </c>
      <c r="F165" s="1"/>
      <c r="G165" s="1"/>
      <c r="H165" s="1"/>
      <c r="I165" s="1"/>
      <c r="J165" s="1">
        <f t="shared" si="2"/>
        <v>0</v>
      </c>
      <c r="K165" s="1"/>
    </row>
    <row r="166" spans="1:11" ht="19.5" customHeight="1" x14ac:dyDescent="0.3">
      <c r="A166" s="1">
        <v>164</v>
      </c>
      <c r="B166" s="10">
        <v>46187</v>
      </c>
      <c r="C166" s="1" t="s">
        <v>45</v>
      </c>
      <c r="D166" s="1" t="s">
        <v>50</v>
      </c>
      <c r="E166" s="1">
        <v>1150</v>
      </c>
      <c r="F166" s="1"/>
      <c r="G166" s="1"/>
      <c r="H166" s="1"/>
      <c r="I166" s="1"/>
      <c r="J166" s="1">
        <f t="shared" si="2"/>
        <v>0</v>
      </c>
      <c r="K166" s="1"/>
    </row>
    <row r="167" spans="1:11" ht="19.5" customHeight="1" x14ac:dyDescent="0.3">
      <c r="A167" s="1">
        <v>165</v>
      </c>
      <c r="B167" s="10">
        <v>46188</v>
      </c>
      <c r="C167" s="1" t="s">
        <v>45</v>
      </c>
      <c r="D167" s="1" t="s">
        <v>50</v>
      </c>
      <c r="E167" s="1">
        <v>1150</v>
      </c>
      <c r="F167" s="1"/>
      <c r="G167" s="1"/>
      <c r="H167" s="1"/>
      <c r="I167" s="1"/>
      <c r="J167" s="1">
        <f t="shared" si="2"/>
        <v>0</v>
      </c>
      <c r="K167" s="1"/>
    </row>
    <row r="168" spans="1:11" ht="19.5" customHeight="1" x14ac:dyDescent="0.3">
      <c r="A168" s="1">
        <v>166</v>
      </c>
      <c r="B168" s="10">
        <v>46189</v>
      </c>
      <c r="C168" s="1" t="s">
        <v>45</v>
      </c>
      <c r="D168" s="1" t="s">
        <v>50</v>
      </c>
      <c r="E168" s="1">
        <v>1150</v>
      </c>
      <c r="F168" s="1"/>
      <c r="G168" s="1"/>
      <c r="H168" s="1"/>
      <c r="I168" s="1"/>
      <c r="J168" s="1">
        <f t="shared" si="2"/>
        <v>0</v>
      </c>
      <c r="K168" s="1"/>
    </row>
    <row r="169" spans="1:11" ht="19.5" customHeight="1" x14ac:dyDescent="0.3">
      <c r="A169" s="1">
        <v>167</v>
      </c>
      <c r="B169" s="10">
        <v>46190</v>
      </c>
      <c r="C169" s="1" t="s">
        <v>45</v>
      </c>
      <c r="D169" s="1" t="s">
        <v>50</v>
      </c>
      <c r="E169" s="1">
        <v>1150</v>
      </c>
      <c r="F169" s="1"/>
      <c r="G169" s="1"/>
      <c r="H169" s="1"/>
      <c r="I169" s="1"/>
      <c r="J169" s="1">
        <f t="shared" si="2"/>
        <v>0</v>
      </c>
      <c r="K169" s="1"/>
    </row>
    <row r="170" spans="1:11" ht="19.5" customHeight="1" x14ac:dyDescent="0.3">
      <c r="A170" s="1">
        <v>168</v>
      </c>
      <c r="B170" s="10">
        <v>46191</v>
      </c>
      <c r="C170" s="1" t="s">
        <v>45</v>
      </c>
      <c r="D170" s="1" t="s">
        <v>50</v>
      </c>
      <c r="E170" s="1">
        <v>1150</v>
      </c>
      <c r="F170" s="1"/>
      <c r="G170" s="1"/>
      <c r="H170" s="1"/>
      <c r="I170" s="1"/>
      <c r="J170" s="1">
        <f t="shared" si="2"/>
        <v>0</v>
      </c>
      <c r="K170" s="1"/>
    </row>
    <row r="171" spans="1:11" ht="19.5" customHeight="1" x14ac:dyDescent="0.3">
      <c r="A171" s="1">
        <v>169</v>
      </c>
      <c r="B171" s="10">
        <v>46192</v>
      </c>
      <c r="C171" s="1" t="s">
        <v>45</v>
      </c>
      <c r="D171" s="1" t="s">
        <v>50</v>
      </c>
      <c r="E171" s="1">
        <v>1150</v>
      </c>
      <c r="F171" s="1"/>
      <c r="G171" s="1"/>
      <c r="H171" s="1"/>
      <c r="I171" s="1"/>
      <c r="J171" s="1">
        <f t="shared" si="2"/>
        <v>0</v>
      </c>
      <c r="K171" s="1"/>
    </row>
    <row r="172" spans="1:11" ht="19.5" customHeight="1" x14ac:dyDescent="0.3">
      <c r="A172" s="1">
        <v>170</v>
      </c>
      <c r="B172" s="10">
        <v>46193</v>
      </c>
      <c r="C172" s="1" t="s">
        <v>45</v>
      </c>
      <c r="D172" s="1" t="s">
        <v>50</v>
      </c>
      <c r="E172" s="1">
        <v>1150</v>
      </c>
      <c r="F172" s="1"/>
      <c r="G172" s="1"/>
      <c r="H172" s="1"/>
      <c r="I172" s="1"/>
      <c r="J172" s="1">
        <f t="shared" si="2"/>
        <v>0</v>
      </c>
      <c r="K172" s="1"/>
    </row>
    <row r="173" spans="1:11" ht="19.5" customHeight="1" x14ac:dyDescent="0.3">
      <c r="A173" s="1">
        <v>171</v>
      </c>
      <c r="B173" s="10">
        <v>46194</v>
      </c>
      <c r="C173" s="1" t="s">
        <v>45</v>
      </c>
      <c r="D173" s="1" t="s">
        <v>50</v>
      </c>
      <c r="E173" s="1">
        <v>1150</v>
      </c>
      <c r="F173" s="1"/>
      <c r="G173" s="1"/>
      <c r="H173" s="1"/>
      <c r="I173" s="1"/>
      <c r="J173" s="1">
        <f t="shared" si="2"/>
        <v>0</v>
      </c>
      <c r="K173" s="1"/>
    </row>
    <row r="174" spans="1:11" ht="19.5" customHeight="1" x14ac:dyDescent="0.3">
      <c r="A174" s="1">
        <v>172</v>
      </c>
      <c r="B174" s="10">
        <v>46195</v>
      </c>
      <c r="C174" s="1" t="s">
        <v>45</v>
      </c>
      <c r="D174" s="1" t="s">
        <v>50</v>
      </c>
      <c r="E174" s="1">
        <v>1150</v>
      </c>
      <c r="F174" s="1"/>
      <c r="G174" s="1"/>
      <c r="H174" s="1"/>
      <c r="I174" s="1"/>
      <c r="J174" s="1">
        <f t="shared" si="2"/>
        <v>0</v>
      </c>
      <c r="K174" s="1"/>
    </row>
    <row r="175" spans="1:11" ht="19.5" customHeight="1" x14ac:dyDescent="0.3">
      <c r="A175" s="1">
        <v>173</v>
      </c>
      <c r="B175" s="10">
        <v>46196</v>
      </c>
      <c r="C175" s="1" t="s">
        <v>45</v>
      </c>
      <c r="D175" s="1" t="s">
        <v>50</v>
      </c>
      <c r="E175" s="1">
        <v>1150</v>
      </c>
      <c r="F175" s="1"/>
      <c r="G175" s="1"/>
      <c r="H175" s="1"/>
      <c r="I175" s="1"/>
      <c r="J175" s="1">
        <f t="shared" si="2"/>
        <v>0</v>
      </c>
      <c r="K175" s="1"/>
    </row>
    <row r="176" spans="1:11" ht="19.5" customHeight="1" x14ac:dyDescent="0.3">
      <c r="A176" s="1">
        <v>174</v>
      </c>
      <c r="B176" s="10">
        <v>46197</v>
      </c>
      <c r="C176" s="1" t="s">
        <v>45</v>
      </c>
      <c r="D176" s="1" t="s">
        <v>50</v>
      </c>
      <c r="E176" s="1">
        <v>1150</v>
      </c>
      <c r="F176" s="1"/>
      <c r="G176" s="1"/>
      <c r="H176" s="1"/>
      <c r="I176" s="1"/>
      <c r="J176" s="1">
        <f t="shared" si="2"/>
        <v>0</v>
      </c>
      <c r="K176" s="1"/>
    </row>
    <row r="177" spans="1:11" ht="19.5" customHeight="1" x14ac:dyDescent="0.3">
      <c r="A177" s="1">
        <v>175</v>
      </c>
      <c r="B177" s="10">
        <v>46198</v>
      </c>
      <c r="C177" s="1" t="s">
        <v>45</v>
      </c>
      <c r="D177" s="1" t="s">
        <v>50</v>
      </c>
      <c r="E177" s="1">
        <v>1150</v>
      </c>
      <c r="F177" s="1"/>
      <c r="G177" s="1"/>
      <c r="H177" s="1"/>
      <c r="I177" s="1"/>
      <c r="J177" s="1">
        <f t="shared" si="2"/>
        <v>0</v>
      </c>
      <c r="K177" s="1"/>
    </row>
    <row r="178" spans="1:11" ht="19.5" customHeight="1" x14ac:dyDescent="0.3">
      <c r="A178" s="1">
        <v>176</v>
      </c>
      <c r="B178" s="10">
        <v>46199</v>
      </c>
      <c r="C178" s="1" t="s">
        <v>45</v>
      </c>
      <c r="D178" s="1" t="s">
        <v>50</v>
      </c>
      <c r="E178" s="1">
        <v>1150</v>
      </c>
      <c r="F178" s="1"/>
      <c r="G178" s="1"/>
      <c r="H178" s="1"/>
      <c r="I178" s="1"/>
      <c r="J178" s="1">
        <f t="shared" si="2"/>
        <v>0</v>
      </c>
      <c r="K178" s="1"/>
    </row>
    <row r="179" spans="1:11" ht="19.5" customHeight="1" x14ac:dyDescent="0.3">
      <c r="A179" s="1">
        <v>177</v>
      </c>
      <c r="B179" s="10">
        <v>46200</v>
      </c>
      <c r="C179" s="1" t="s">
        <v>45</v>
      </c>
      <c r="D179" s="1" t="s">
        <v>50</v>
      </c>
      <c r="E179" s="1">
        <v>1150</v>
      </c>
      <c r="F179" s="1"/>
      <c r="G179" s="1"/>
      <c r="H179" s="1"/>
      <c r="I179" s="1"/>
      <c r="J179" s="1">
        <f t="shared" si="2"/>
        <v>0</v>
      </c>
      <c r="K179" s="1"/>
    </row>
    <row r="180" spans="1:11" ht="19.5" customHeight="1" x14ac:dyDescent="0.3">
      <c r="A180" s="1">
        <v>178</v>
      </c>
      <c r="B180" s="10">
        <v>46201</v>
      </c>
      <c r="C180" s="1" t="s">
        <v>45</v>
      </c>
      <c r="D180" s="1" t="s">
        <v>50</v>
      </c>
      <c r="E180" s="1">
        <v>1150</v>
      </c>
      <c r="F180" s="1"/>
      <c r="G180" s="1"/>
      <c r="H180" s="1"/>
      <c r="I180" s="1"/>
      <c r="J180" s="1">
        <f t="shared" si="2"/>
        <v>0</v>
      </c>
      <c r="K180" s="1"/>
    </row>
    <row r="181" spans="1:11" ht="19.5" customHeight="1" x14ac:dyDescent="0.3">
      <c r="A181" s="1">
        <v>179</v>
      </c>
      <c r="B181" s="10">
        <v>46202</v>
      </c>
      <c r="C181" s="1" t="s">
        <v>45</v>
      </c>
      <c r="D181" s="1" t="s">
        <v>50</v>
      </c>
      <c r="E181" s="1">
        <v>1150</v>
      </c>
      <c r="F181" s="1"/>
      <c r="G181" s="1"/>
      <c r="H181" s="1"/>
      <c r="I181" s="1"/>
      <c r="J181" s="1">
        <f t="shared" si="2"/>
        <v>0</v>
      </c>
      <c r="K181" s="1"/>
    </row>
    <row r="182" spans="1:11" ht="19.5" customHeight="1" x14ac:dyDescent="0.3">
      <c r="A182" s="1">
        <v>180</v>
      </c>
      <c r="B182" s="10">
        <v>46203</v>
      </c>
      <c r="C182" s="1" t="s">
        <v>45</v>
      </c>
      <c r="D182" s="1" t="s">
        <v>50</v>
      </c>
      <c r="E182" s="1">
        <v>1150</v>
      </c>
      <c r="F182" s="1"/>
      <c r="G182" s="1"/>
      <c r="H182" s="1"/>
      <c r="I182" s="1"/>
      <c r="J182" s="1">
        <f t="shared" si="2"/>
        <v>0</v>
      </c>
      <c r="K182" s="1"/>
    </row>
    <row r="183" spans="1:11" ht="19.5" customHeight="1" x14ac:dyDescent="0.3">
      <c r="A183" s="1">
        <v>181</v>
      </c>
      <c r="B183" s="10">
        <v>46204</v>
      </c>
      <c r="C183" s="1" t="s">
        <v>45</v>
      </c>
      <c r="D183" s="1" t="s">
        <v>50</v>
      </c>
      <c r="E183" s="1">
        <v>1150</v>
      </c>
      <c r="F183" s="1"/>
      <c r="G183" s="1"/>
      <c r="H183" s="1"/>
      <c r="I183" s="1"/>
      <c r="J183" s="1">
        <f t="shared" si="2"/>
        <v>0</v>
      </c>
      <c r="K183" s="1"/>
    </row>
    <row r="184" spans="1:11" ht="19.5" customHeight="1" x14ac:dyDescent="0.3">
      <c r="A184" s="1">
        <v>182</v>
      </c>
      <c r="B184" s="10">
        <v>46205</v>
      </c>
      <c r="C184" s="1" t="s">
        <v>45</v>
      </c>
      <c r="D184" s="1" t="s">
        <v>50</v>
      </c>
      <c r="E184" s="1">
        <v>1150</v>
      </c>
      <c r="F184" s="1"/>
      <c r="G184" s="1"/>
      <c r="H184" s="1"/>
      <c r="I184" s="1"/>
      <c r="J184" s="1">
        <f t="shared" si="2"/>
        <v>0</v>
      </c>
      <c r="K184" s="1"/>
    </row>
    <row r="185" spans="1:11" ht="19.5" customHeight="1" x14ac:dyDescent="0.3">
      <c r="A185" s="1">
        <v>183</v>
      </c>
      <c r="B185" s="10">
        <v>46206</v>
      </c>
      <c r="C185" s="1" t="s">
        <v>45</v>
      </c>
      <c r="D185" s="1" t="s">
        <v>50</v>
      </c>
      <c r="E185" s="1">
        <v>1150</v>
      </c>
      <c r="F185" s="1"/>
      <c r="G185" s="1"/>
      <c r="H185" s="1"/>
      <c r="I185" s="1"/>
      <c r="J185" s="1">
        <f t="shared" si="2"/>
        <v>0</v>
      </c>
      <c r="K185" s="1"/>
    </row>
    <row r="186" spans="1:11" ht="19.5" customHeight="1" x14ac:dyDescent="0.3">
      <c r="A186" s="1">
        <v>184</v>
      </c>
      <c r="B186" s="10">
        <v>46207</v>
      </c>
      <c r="C186" s="1" t="s">
        <v>45</v>
      </c>
      <c r="D186" s="1" t="s">
        <v>50</v>
      </c>
      <c r="E186" s="1">
        <v>1150</v>
      </c>
      <c r="F186" s="1"/>
      <c r="G186" s="1"/>
      <c r="H186" s="1"/>
      <c r="I186" s="1"/>
      <c r="J186" s="1">
        <f t="shared" si="2"/>
        <v>0</v>
      </c>
      <c r="K186" s="1"/>
    </row>
    <row r="187" spans="1:11" ht="19.5" customHeight="1" x14ac:dyDescent="0.3">
      <c r="A187" s="1">
        <v>185</v>
      </c>
      <c r="B187" s="10">
        <v>46208</v>
      </c>
      <c r="C187" s="1" t="s">
        <v>45</v>
      </c>
      <c r="D187" s="1" t="s">
        <v>50</v>
      </c>
      <c r="E187" s="1">
        <v>1150</v>
      </c>
      <c r="F187" s="1"/>
      <c r="G187" s="1"/>
      <c r="H187" s="1"/>
      <c r="I187" s="1"/>
      <c r="J187" s="1">
        <f t="shared" si="2"/>
        <v>0</v>
      </c>
      <c r="K187" s="1"/>
    </row>
    <row r="188" spans="1:11" ht="19.5" customHeight="1" x14ac:dyDescent="0.3">
      <c r="A188" s="1">
        <v>186</v>
      </c>
      <c r="B188" s="10">
        <v>46209</v>
      </c>
      <c r="C188" s="1" t="s">
        <v>45</v>
      </c>
      <c r="D188" s="1" t="s">
        <v>50</v>
      </c>
      <c r="E188" s="1">
        <v>1150</v>
      </c>
      <c r="F188" s="1"/>
      <c r="G188" s="1"/>
      <c r="H188" s="1"/>
      <c r="I188" s="1"/>
      <c r="J188" s="1">
        <f t="shared" si="2"/>
        <v>0</v>
      </c>
      <c r="K188" s="1"/>
    </row>
    <row r="189" spans="1:11" ht="19.5" customHeight="1" x14ac:dyDescent="0.3">
      <c r="A189" s="1">
        <v>187</v>
      </c>
      <c r="B189" s="10">
        <v>46210</v>
      </c>
      <c r="C189" s="1" t="s">
        <v>45</v>
      </c>
      <c r="D189" s="1" t="s">
        <v>50</v>
      </c>
      <c r="E189" s="1">
        <v>1150</v>
      </c>
      <c r="F189" s="1"/>
      <c r="G189" s="1"/>
      <c r="H189" s="1"/>
      <c r="I189" s="1"/>
      <c r="J189" s="1">
        <f t="shared" si="2"/>
        <v>0</v>
      </c>
      <c r="K189" s="1"/>
    </row>
    <row r="190" spans="1:11" ht="19.5" customHeight="1" x14ac:dyDescent="0.3">
      <c r="A190" s="1">
        <v>188</v>
      </c>
      <c r="B190" s="10">
        <v>46211</v>
      </c>
      <c r="C190" s="1" t="s">
        <v>45</v>
      </c>
      <c r="D190" s="1" t="s">
        <v>50</v>
      </c>
      <c r="E190" s="1">
        <v>1150</v>
      </c>
      <c r="F190" s="1"/>
      <c r="G190" s="1"/>
      <c r="H190" s="1"/>
      <c r="I190" s="1"/>
      <c r="J190" s="1">
        <f t="shared" si="2"/>
        <v>0</v>
      </c>
      <c r="K190" s="1"/>
    </row>
    <row r="191" spans="1:11" ht="19.5" customHeight="1" x14ac:dyDescent="0.3">
      <c r="A191" s="1">
        <v>189</v>
      </c>
      <c r="B191" s="10">
        <v>46212</v>
      </c>
      <c r="C191" s="1" t="s">
        <v>45</v>
      </c>
      <c r="D191" s="1" t="s">
        <v>50</v>
      </c>
      <c r="E191" s="1">
        <v>1150</v>
      </c>
      <c r="F191" s="1"/>
      <c r="G191" s="1"/>
      <c r="H191" s="1"/>
      <c r="I191" s="1"/>
      <c r="J191" s="1">
        <f t="shared" si="2"/>
        <v>0</v>
      </c>
      <c r="K191" s="1"/>
    </row>
    <row r="192" spans="1:11" ht="19.5" customHeight="1" x14ac:dyDescent="0.3">
      <c r="A192" s="1">
        <v>190</v>
      </c>
      <c r="B192" s="10">
        <v>46213</v>
      </c>
      <c r="C192" s="1" t="s">
        <v>45</v>
      </c>
      <c r="D192" s="1" t="s">
        <v>50</v>
      </c>
      <c r="E192" s="1">
        <v>1150</v>
      </c>
      <c r="F192" s="1"/>
      <c r="G192" s="1"/>
      <c r="H192" s="1"/>
      <c r="I192" s="1"/>
      <c r="J192" s="1">
        <f t="shared" si="2"/>
        <v>0</v>
      </c>
      <c r="K192" s="1"/>
    </row>
    <row r="193" spans="1:11" ht="19.5" customHeight="1" x14ac:dyDescent="0.3">
      <c r="A193" s="1">
        <v>191</v>
      </c>
      <c r="B193" s="10">
        <v>46214</v>
      </c>
      <c r="C193" s="1" t="s">
        <v>45</v>
      </c>
      <c r="D193" s="1" t="s">
        <v>50</v>
      </c>
      <c r="E193" s="1">
        <v>1150</v>
      </c>
      <c r="F193" s="1"/>
      <c r="G193" s="1"/>
      <c r="H193" s="1"/>
      <c r="I193" s="1"/>
      <c r="J193" s="1">
        <f t="shared" si="2"/>
        <v>0</v>
      </c>
      <c r="K193" s="1"/>
    </row>
    <row r="194" spans="1:11" ht="19.5" customHeight="1" x14ac:dyDescent="0.3">
      <c r="A194" s="1">
        <v>192</v>
      </c>
      <c r="B194" s="10">
        <v>46215</v>
      </c>
      <c r="C194" s="1" t="s">
        <v>45</v>
      </c>
      <c r="D194" s="1" t="s">
        <v>50</v>
      </c>
      <c r="E194" s="1">
        <v>1150</v>
      </c>
      <c r="F194" s="1"/>
      <c r="G194" s="1"/>
      <c r="H194" s="1"/>
      <c r="I194" s="1"/>
      <c r="J194" s="1">
        <f t="shared" si="2"/>
        <v>0</v>
      </c>
      <c r="K194" s="1"/>
    </row>
    <row r="195" spans="1:11" ht="19.5" customHeight="1" x14ac:dyDescent="0.3">
      <c r="A195" s="1">
        <v>193</v>
      </c>
      <c r="B195" s="10">
        <v>46216</v>
      </c>
      <c r="C195" s="1" t="s">
        <v>45</v>
      </c>
      <c r="D195" s="1" t="s">
        <v>50</v>
      </c>
      <c r="E195" s="1">
        <v>1150</v>
      </c>
      <c r="F195" s="1"/>
      <c r="G195" s="1"/>
      <c r="H195" s="1"/>
      <c r="I195" s="1"/>
      <c r="J195" s="1">
        <f t="shared" si="2"/>
        <v>0</v>
      </c>
      <c r="K195" s="1"/>
    </row>
    <row r="196" spans="1:11" ht="19.5" customHeight="1" x14ac:dyDescent="0.3">
      <c r="A196" s="1">
        <v>194</v>
      </c>
      <c r="B196" s="10">
        <v>46217</v>
      </c>
      <c r="C196" s="1" t="s">
        <v>45</v>
      </c>
      <c r="D196" s="1" t="s">
        <v>50</v>
      </c>
      <c r="E196" s="1">
        <v>1150</v>
      </c>
      <c r="F196" s="1"/>
      <c r="G196" s="1"/>
      <c r="H196" s="1"/>
      <c r="I196" s="1"/>
      <c r="J196" s="1">
        <f t="shared" ref="J196:J259" si="3">E196*F196-G196-H196+I196</f>
        <v>0</v>
      </c>
      <c r="K196" s="1"/>
    </row>
    <row r="197" spans="1:11" ht="19.5" customHeight="1" x14ac:dyDescent="0.3">
      <c r="A197" s="1">
        <v>195</v>
      </c>
      <c r="B197" s="10">
        <v>46218</v>
      </c>
      <c r="C197" s="1" t="s">
        <v>45</v>
      </c>
      <c r="D197" s="1" t="s">
        <v>50</v>
      </c>
      <c r="E197" s="1">
        <v>1150</v>
      </c>
      <c r="F197" s="1"/>
      <c r="G197" s="1"/>
      <c r="H197" s="1"/>
      <c r="I197" s="1"/>
      <c r="J197" s="1">
        <f t="shared" si="3"/>
        <v>0</v>
      </c>
      <c r="K197" s="1"/>
    </row>
    <row r="198" spans="1:11" ht="19.5" customHeight="1" x14ac:dyDescent="0.3">
      <c r="A198" s="1">
        <v>196</v>
      </c>
      <c r="B198" s="10">
        <v>46219</v>
      </c>
      <c r="C198" s="1" t="s">
        <v>45</v>
      </c>
      <c r="D198" s="1" t="s">
        <v>50</v>
      </c>
      <c r="E198" s="1">
        <v>1150</v>
      </c>
      <c r="F198" s="1"/>
      <c r="G198" s="1"/>
      <c r="H198" s="1"/>
      <c r="I198" s="1"/>
      <c r="J198" s="1">
        <f t="shared" si="3"/>
        <v>0</v>
      </c>
      <c r="K198" s="1"/>
    </row>
    <row r="199" spans="1:11" ht="19.5" customHeight="1" x14ac:dyDescent="0.3">
      <c r="A199" s="1">
        <v>197</v>
      </c>
      <c r="B199" s="10">
        <v>46220</v>
      </c>
      <c r="C199" s="1" t="s">
        <v>45</v>
      </c>
      <c r="D199" s="1" t="s">
        <v>50</v>
      </c>
      <c r="E199" s="1">
        <v>1150</v>
      </c>
      <c r="F199" s="1"/>
      <c r="G199" s="1"/>
      <c r="H199" s="1"/>
      <c r="I199" s="1"/>
      <c r="J199" s="1">
        <f t="shared" si="3"/>
        <v>0</v>
      </c>
      <c r="K199" s="1"/>
    </row>
    <row r="200" spans="1:11" ht="19.5" customHeight="1" x14ac:dyDescent="0.3">
      <c r="A200" s="1">
        <v>198</v>
      </c>
      <c r="B200" s="10">
        <v>46221</v>
      </c>
      <c r="C200" s="1" t="s">
        <v>45</v>
      </c>
      <c r="D200" s="1" t="s">
        <v>50</v>
      </c>
      <c r="E200" s="1">
        <v>1150</v>
      </c>
      <c r="F200" s="1"/>
      <c r="G200" s="1"/>
      <c r="H200" s="1"/>
      <c r="I200" s="1"/>
      <c r="J200" s="1">
        <f t="shared" si="3"/>
        <v>0</v>
      </c>
      <c r="K200" s="1"/>
    </row>
    <row r="201" spans="1:11" ht="19.5" customHeight="1" x14ac:dyDescent="0.3">
      <c r="A201" s="1">
        <v>199</v>
      </c>
      <c r="B201" s="10">
        <v>46222</v>
      </c>
      <c r="C201" s="1" t="s">
        <v>45</v>
      </c>
      <c r="D201" s="1" t="s">
        <v>50</v>
      </c>
      <c r="E201" s="1">
        <v>1150</v>
      </c>
      <c r="F201" s="1"/>
      <c r="G201" s="1"/>
      <c r="H201" s="1"/>
      <c r="I201" s="1"/>
      <c r="J201" s="1">
        <f t="shared" si="3"/>
        <v>0</v>
      </c>
      <c r="K201" s="1"/>
    </row>
    <row r="202" spans="1:11" ht="19.5" customHeight="1" x14ac:dyDescent="0.3">
      <c r="A202" s="1">
        <v>200</v>
      </c>
      <c r="B202" s="10">
        <v>46223</v>
      </c>
      <c r="C202" s="1" t="s">
        <v>45</v>
      </c>
      <c r="D202" s="1" t="s">
        <v>50</v>
      </c>
      <c r="E202" s="1">
        <v>1150</v>
      </c>
      <c r="F202" s="1"/>
      <c r="G202" s="1"/>
      <c r="H202" s="1"/>
      <c r="I202" s="1"/>
      <c r="J202" s="1">
        <f t="shared" si="3"/>
        <v>0</v>
      </c>
      <c r="K202" s="1"/>
    </row>
    <row r="203" spans="1:11" ht="19.5" customHeight="1" x14ac:dyDescent="0.3">
      <c r="A203" s="1">
        <v>201</v>
      </c>
      <c r="B203" s="10">
        <v>46224</v>
      </c>
      <c r="C203" s="1" t="s">
        <v>45</v>
      </c>
      <c r="D203" s="1" t="s">
        <v>50</v>
      </c>
      <c r="E203" s="1">
        <v>1150</v>
      </c>
      <c r="F203" s="1"/>
      <c r="G203" s="1"/>
      <c r="H203" s="1"/>
      <c r="I203" s="1"/>
      <c r="J203" s="1">
        <f t="shared" si="3"/>
        <v>0</v>
      </c>
      <c r="K203" s="1"/>
    </row>
    <row r="204" spans="1:11" ht="19.5" customHeight="1" x14ac:dyDescent="0.3">
      <c r="A204" s="1">
        <v>202</v>
      </c>
      <c r="B204" s="10">
        <v>46225</v>
      </c>
      <c r="C204" s="1" t="s">
        <v>45</v>
      </c>
      <c r="D204" s="1" t="s">
        <v>50</v>
      </c>
      <c r="E204" s="1">
        <v>1150</v>
      </c>
      <c r="F204" s="1"/>
      <c r="G204" s="1"/>
      <c r="H204" s="1"/>
      <c r="I204" s="1"/>
      <c r="J204" s="1">
        <f t="shared" si="3"/>
        <v>0</v>
      </c>
      <c r="K204" s="1"/>
    </row>
    <row r="205" spans="1:11" ht="19.5" customHeight="1" x14ac:dyDescent="0.3">
      <c r="A205" s="1">
        <v>203</v>
      </c>
      <c r="B205" s="10">
        <v>46226</v>
      </c>
      <c r="C205" s="1" t="s">
        <v>45</v>
      </c>
      <c r="D205" s="1" t="s">
        <v>50</v>
      </c>
      <c r="E205" s="1">
        <v>1150</v>
      </c>
      <c r="F205" s="1"/>
      <c r="G205" s="1"/>
      <c r="H205" s="1"/>
      <c r="I205" s="1"/>
      <c r="J205" s="1">
        <f t="shared" si="3"/>
        <v>0</v>
      </c>
      <c r="K205" s="1"/>
    </row>
    <row r="206" spans="1:11" ht="19.5" customHeight="1" x14ac:dyDescent="0.3">
      <c r="A206" s="1">
        <v>204</v>
      </c>
      <c r="B206" s="10">
        <v>46227</v>
      </c>
      <c r="C206" s="1" t="s">
        <v>45</v>
      </c>
      <c r="D206" s="1" t="s">
        <v>50</v>
      </c>
      <c r="E206" s="1">
        <v>1150</v>
      </c>
      <c r="F206" s="1"/>
      <c r="G206" s="1"/>
      <c r="H206" s="1"/>
      <c r="I206" s="1"/>
      <c r="J206" s="1">
        <f t="shared" si="3"/>
        <v>0</v>
      </c>
      <c r="K206" s="1"/>
    </row>
    <row r="207" spans="1:11" ht="19.5" customHeight="1" x14ac:dyDescent="0.3">
      <c r="A207" s="1">
        <v>205</v>
      </c>
      <c r="B207" s="10">
        <v>46228</v>
      </c>
      <c r="C207" s="1" t="s">
        <v>45</v>
      </c>
      <c r="D207" s="1" t="s">
        <v>50</v>
      </c>
      <c r="E207" s="1">
        <v>1150</v>
      </c>
      <c r="F207" s="1"/>
      <c r="G207" s="1"/>
      <c r="H207" s="1"/>
      <c r="I207" s="1"/>
      <c r="J207" s="1">
        <f t="shared" si="3"/>
        <v>0</v>
      </c>
      <c r="K207" s="1"/>
    </row>
    <row r="208" spans="1:11" ht="19.5" customHeight="1" x14ac:dyDescent="0.3">
      <c r="A208" s="1">
        <v>206</v>
      </c>
      <c r="B208" s="10">
        <v>46229</v>
      </c>
      <c r="C208" s="1" t="s">
        <v>45</v>
      </c>
      <c r="D208" s="1" t="s">
        <v>50</v>
      </c>
      <c r="E208" s="1">
        <v>1150</v>
      </c>
      <c r="F208" s="1"/>
      <c r="G208" s="1"/>
      <c r="H208" s="1"/>
      <c r="I208" s="1"/>
      <c r="J208" s="1">
        <f t="shared" si="3"/>
        <v>0</v>
      </c>
      <c r="K208" s="1"/>
    </row>
    <row r="209" spans="1:11" ht="19.5" customHeight="1" x14ac:dyDescent="0.3">
      <c r="A209" s="1">
        <v>207</v>
      </c>
      <c r="B209" s="10">
        <v>46230</v>
      </c>
      <c r="C209" s="1" t="s">
        <v>45</v>
      </c>
      <c r="D209" s="1" t="s">
        <v>50</v>
      </c>
      <c r="E209" s="1">
        <v>1150</v>
      </c>
      <c r="F209" s="1"/>
      <c r="G209" s="1"/>
      <c r="H209" s="1"/>
      <c r="I209" s="1"/>
      <c r="J209" s="1">
        <f t="shared" si="3"/>
        <v>0</v>
      </c>
      <c r="K209" s="1"/>
    </row>
    <row r="210" spans="1:11" ht="19.5" customHeight="1" x14ac:dyDescent="0.3">
      <c r="A210" s="1">
        <v>208</v>
      </c>
      <c r="B210" s="10">
        <v>46231</v>
      </c>
      <c r="C210" s="1" t="s">
        <v>45</v>
      </c>
      <c r="D210" s="1" t="s">
        <v>50</v>
      </c>
      <c r="E210" s="1">
        <v>1150</v>
      </c>
      <c r="F210" s="1"/>
      <c r="G210" s="1"/>
      <c r="H210" s="1"/>
      <c r="I210" s="1"/>
      <c r="J210" s="1">
        <f t="shared" si="3"/>
        <v>0</v>
      </c>
      <c r="K210" s="1"/>
    </row>
    <row r="211" spans="1:11" ht="19.5" customHeight="1" x14ac:dyDescent="0.3">
      <c r="A211" s="1">
        <v>209</v>
      </c>
      <c r="B211" s="10">
        <v>46232</v>
      </c>
      <c r="C211" s="1" t="s">
        <v>45</v>
      </c>
      <c r="D211" s="1" t="s">
        <v>50</v>
      </c>
      <c r="E211" s="1">
        <v>1150</v>
      </c>
      <c r="F211" s="1"/>
      <c r="G211" s="1"/>
      <c r="H211" s="1"/>
      <c r="I211" s="1"/>
      <c r="J211" s="1">
        <f t="shared" si="3"/>
        <v>0</v>
      </c>
      <c r="K211" s="1"/>
    </row>
    <row r="212" spans="1:11" ht="19.5" customHeight="1" x14ac:dyDescent="0.3">
      <c r="A212" s="1">
        <v>210</v>
      </c>
      <c r="B212" s="10">
        <v>46233</v>
      </c>
      <c r="C212" s="1" t="s">
        <v>45</v>
      </c>
      <c r="D212" s="1" t="s">
        <v>50</v>
      </c>
      <c r="E212" s="1">
        <v>1150</v>
      </c>
      <c r="F212" s="1"/>
      <c r="G212" s="1"/>
      <c r="H212" s="1"/>
      <c r="I212" s="1"/>
      <c r="J212" s="1">
        <f t="shared" si="3"/>
        <v>0</v>
      </c>
      <c r="K212" s="1"/>
    </row>
    <row r="213" spans="1:11" ht="19.5" customHeight="1" x14ac:dyDescent="0.3">
      <c r="A213" s="1">
        <v>211</v>
      </c>
      <c r="B213" s="10">
        <v>46234</v>
      </c>
      <c r="C213" s="1" t="s">
        <v>45</v>
      </c>
      <c r="D213" s="1" t="s">
        <v>50</v>
      </c>
      <c r="E213" s="1">
        <v>1150</v>
      </c>
      <c r="F213" s="1"/>
      <c r="G213" s="1"/>
      <c r="H213" s="1"/>
      <c r="I213" s="1"/>
      <c r="J213" s="1">
        <f t="shared" si="3"/>
        <v>0</v>
      </c>
      <c r="K213" s="1"/>
    </row>
    <row r="214" spans="1:11" ht="19.5" customHeight="1" x14ac:dyDescent="0.3">
      <c r="A214" s="1">
        <v>212</v>
      </c>
      <c r="B214" s="10">
        <v>46235</v>
      </c>
      <c r="C214" s="1" t="s">
        <v>45</v>
      </c>
      <c r="D214" s="1" t="s">
        <v>50</v>
      </c>
      <c r="E214" s="1">
        <v>1150</v>
      </c>
      <c r="F214" s="1"/>
      <c r="G214" s="1"/>
      <c r="H214" s="1"/>
      <c r="I214" s="1"/>
      <c r="J214" s="1">
        <f t="shared" si="3"/>
        <v>0</v>
      </c>
      <c r="K214" s="1"/>
    </row>
    <row r="215" spans="1:11" ht="19.5" customHeight="1" x14ac:dyDescent="0.3">
      <c r="A215" s="1">
        <v>213</v>
      </c>
      <c r="B215" s="10">
        <v>46236</v>
      </c>
      <c r="C215" s="1" t="s">
        <v>45</v>
      </c>
      <c r="D215" s="1" t="s">
        <v>50</v>
      </c>
      <c r="E215" s="1">
        <v>1150</v>
      </c>
      <c r="F215" s="1"/>
      <c r="G215" s="1"/>
      <c r="H215" s="1"/>
      <c r="I215" s="1"/>
      <c r="J215" s="1">
        <f t="shared" si="3"/>
        <v>0</v>
      </c>
      <c r="K215" s="1"/>
    </row>
    <row r="216" spans="1:11" ht="19.5" customHeight="1" x14ac:dyDescent="0.3">
      <c r="A216" s="1">
        <v>214</v>
      </c>
      <c r="B216" s="10">
        <v>46237</v>
      </c>
      <c r="C216" s="1" t="s">
        <v>45</v>
      </c>
      <c r="D216" s="1" t="s">
        <v>50</v>
      </c>
      <c r="E216" s="1">
        <v>1150</v>
      </c>
      <c r="F216" s="1"/>
      <c r="G216" s="1"/>
      <c r="H216" s="1"/>
      <c r="I216" s="1"/>
      <c r="J216" s="1">
        <f t="shared" si="3"/>
        <v>0</v>
      </c>
      <c r="K216" s="1"/>
    </row>
    <row r="217" spans="1:11" ht="19.5" customHeight="1" x14ac:dyDescent="0.3">
      <c r="A217" s="1">
        <v>215</v>
      </c>
      <c r="B217" s="10">
        <v>46238</v>
      </c>
      <c r="C217" s="1" t="s">
        <v>45</v>
      </c>
      <c r="D217" s="1" t="s">
        <v>50</v>
      </c>
      <c r="E217" s="1">
        <v>1150</v>
      </c>
      <c r="F217" s="1"/>
      <c r="G217" s="1"/>
      <c r="H217" s="1"/>
      <c r="I217" s="1"/>
      <c r="J217" s="1">
        <f t="shared" si="3"/>
        <v>0</v>
      </c>
      <c r="K217" s="1"/>
    </row>
    <row r="218" spans="1:11" ht="19.5" customHeight="1" x14ac:dyDescent="0.3">
      <c r="A218" s="1">
        <v>216</v>
      </c>
      <c r="B218" s="10">
        <v>46239</v>
      </c>
      <c r="C218" s="1" t="s">
        <v>45</v>
      </c>
      <c r="D218" s="1" t="s">
        <v>50</v>
      </c>
      <c r="E218" s="1">
        <v>1150</v>
      </c>
      <c r="F218" s="1"/>
      <c r="G218" s="1"/>
      <c r="H218" s="1"/>
      <c r="I218" s="1"/>
      <c r="J218" s="1">
        <f t="shared" si="3"/>
        <v>0</v>
      </c>
      <c r="K218" s="1"/>
    </row>
    <row r="219" spans="1:11" ht="19.5" customHeight="1" x14ac:dyDescent="0.3">
      <c r="A219" s="1">
        <v>217</v>
      </c>
      <c r="B219" s="10">
        <v>46240</v>
      </c>
      <c r="C219" s="1" t="s">
        <v>45</v>
      </c>
      <c r="D219" s="1" t="s">
        <v>50</v>
      </c>
      <c r="E219" s="1">
        <v>1150</v>
      </c>
      <c r="F219" s="1"/>
      <c r="G219" s="1"/>
      <c r="H219" s="1"/>
      <c r="I219" s="1"/>
      <c r="J219" s="1">
        <f t="shared" si="3"/>
        <v>0</v>
      </c>
      <c r="K219" s="1"/>
    </row>
    <row r="220" spans="1:11" ht="19.5" customHeight="1" x14ac:dyDescent="0.3">
      <c r="A220" s="1">
        <v>218</v>
      </c>
      <c r="B220" s="10">
        <v>46241</v>
      </c>
      <c r="C220" s="1" t="s">
        <v>45</v>
      </c>
      <c r="D220" s="1" t="s">
        <v>50</v>
      </c>
      <c r="E220" s="1">
        <v>1150</v>
      </c>
      <c r="F220" s="1"/>
      <c r="G220" s="1"/>
      <c r="H220" s="1"/>
      <c r="I220" s="1"/>
      <c r="J220" s="1">
        <f t="shared" si="3"/>
        <v>0</v>
      </c>
      <c r="K220" s="1"/>
    </row>
    <row r="221" spans="1:11" ht="19.5" customHeight="1" x14ac:dyDescent="0.3">
      <c r="A221" s="1">
        <v>219</v>
      </c>
      <c r="B221" s="10">
        <v>46242</v>
      </c>
      <c r="C221" s="1" t="s">
        <v>45</v>
      </c>
      <c r="D221" s="1" t="s">
        <v>50</v>
      </c>
      <c r="E221" s="1">
        <v>1150</v>
      </c>
      <c r="F221" s="1"/>
      <c r="G221" s="1"/>
      <c r="H221" s="1"/>
      <c r="I221" s="1"/>
      <c r="J221" s="1">
        <f t="shared" si="3"/>
        <v>0</v>
      </c>
      <c r="K221" s="1"/>
    </row>
    <row r="222" spans="1:11" ht="19.5" customHeight="1" x14ac:dyDescent="0.3">
      <c r="A222" s="1">
        <v>220</v>
      </c>
      <c r="B222" s="10">
        <v>46243</v>
      </c>
      <c r="C222" s="1" t="s">
        <v>45</v>
      </c>
      <c r="D222" s="1" t="s">
        <v>50</v>
      </c>
      <c r="E222" s="1">
        <v>1150</v>
      </c>
      <c r="F222" s="1"/>
      <c r="G222" s="1"/>
      <c r="H222" s="1"/>
      <c r="I222" s="1"/>
      <c r="J222" s="1">
        <f t="shared" si="3"/>
        <v>0</v>
      </c>
      <c r="K222" s="1"/>
    </row>
    <row r="223" spans="1:11" ht="19.5" customHeight="1" x14ac:dyDescent="0.3">
      <c r="A223" s="1">
        <v>221</v>
      </c>
      <c r="B223" s="10">
        <v>46244</v>
      </c>
      <c r="C223" s="1" t="s">
        <v>45</v>
      </c>
      <c r="D223" s="1" t="s">
        <v>50</v>
      </c>
      <c r="E223" s="1">
        <v>1150</v>
      </c>
      <c r="F223" s="1"/>
      <c r="G223" s="1"/>
      <c r="H223" s="1"/>
      <c r="I223" s="1"/>
      <c r="J223" s="1">
        <f t="shared" si="3"/>
        <v>0</v>
      </c>
      <c r="K223" s="1"/>
    </row>
    <row r="224" spans="1:11" ht="19.5" customHeight="1" x14ac:dyDescent="0.3">
      <c r="A224" s="1">
        <v>222</v>
      </c>
      <c r="B224" s="10">
        <v>46245</v>
      </c>
      <c r="C224" s="1" t="s">
        <v>45</v>
      </c>
      <c r="D224" s="1" t="s">
        <v>50</v>
      </c>
      <c r="E224" s="1">
        <v>1150</v>
      </c>
      <c r="F224" s="1"/>
      <c r="G224" s="1"/>
      <c r="H224" s="1"/>
      <c r="I224" s="1"/>
      <c r="J224" s="1">
        <f t="shared" si="3"/>
        <v>0</v>
      </c>
      <c r="K224" s="1"/>
    </row>
    <row r="225" spans="1:11" ht="19.5" customHeight="1" x14ac:dyDescent="0.3">
      <c r="A225" s="1">
        <v>223</v>
      </c>
      <c r="B225" s="10">
        <v>46246</v>
      </c>
      <c r="C225" s="1" t="s">
        <v>45</v>
      </c>
      <c r="D225" s="1" t="s">
        <v>50</v>
      </c>
      <c r="E225" s="1">
        <v>1150</v>
      </c>
      <c r="F225" s="1"/>
      <c r="G225" s="1"/>
      <c r="H225" s="1"/>
      <c r="I225" s="1"/>
      <c r="J225" s="1">
        <f t="shared" si="3"/>
        <v>0</v>
      </c>
      <c r="K225" s="1"/>
    </row>
    <row r="226" spans="1:11" ht="19.5" customHeight="1" x14ac:dyDescent="0.3">
      <c r="A226" s="1">
        <v>224</v>
      </c>
      <c r="B226" s="10">
        <v>46247</v>
      </c>
      <c r="C226" s="1" t="s">
        <v>45</v>
      </c>
      <c r="D226" s="1" t="s">
        <v>50</v>
      </c>
      <c r="E226" s="1">
        <v>1150</v>
      </c>
      <c r="F226" s="1"/>
      <c r="G226" s="1"/>
      <c r="H226" s="1"/>
      <c r="I226" s="1"/>
      <c r="J226" s="1">
        <f t="shared" si="3"/>
        <v>0</v>
      </c>
      <c r="K226" s="1"/>
    </row>
    <row r="227" spans="1:11" ht="19.5" customHeight="1" x14ac:dyDescent="0.3">
      <c r="A227" s="1">
        <v>225</v>
      </c>
      <c r="B227" s="10">
        <v>46248</v>
      </c>
      <c r="C227" s="1" t="s">
        <v>45</v>
      </c>
      <c r="D227" s="1" t="s">
        <v>50</v>
      </c>
      <c r="E227" s="1">
        <v>1150</v>
      </c>
      <c r="F227" s="1"/>
      <c r="G227" s="1"/>
      <c r="H227" s="1"/>
      <c r="I227" s="1"/>
      <c r="J227" s="1">
        <f t="shared" si="3"/>
        <v>0</v>
      </c>
      <c r="K227" s="1"/>
    </row>
    <row r="228" spans="1:11" ht="19.5" customHeight="1" x14ac:dyDescent="0.3">
      <c r="A228" s="1">
        <v>226</v>
      </c>
      <c r="B228" s="10">
        <v>46249</v>
      </c>
      <c r="C228" s="1" t="s">
        <v>45</v>
      </c>
      <c r="D228" s="1" t="s">
        <v>50</v>
      </c>
      <c r="E228" s="1">
        <v>1150</v>
      </c>
      <c r="F228" s="1"/>
      <c r="G228" s="1"/>
      <c r="H228" s="1"/>
      <c r="I228" s="1"/>
      <c r="J228" s="1">
        <f t="shared" si="3"/>
        <v>0</v>
      </c>
      <c r="K228" s="1"/>
    </row>
    <row r="229" spans="1:11" ht="19.5" customHeight="1" x14ac:dyDescent="0.3">
      <c r="A229" s="1">
        <v>227</v>
      </c>
      <c r="B229" s="10">
        <v>46250</v>
      </c>
      <c r="C229" s="1" t="s">
        <v>45</v>
      </c>
      <c r="D229" s="1" t="s">
        <v>50</v>
      </c>
      <c r="E229" s="1">
        <v>1150</v>
      </c>
      <c r="F229" s="1"/>
      <c r="G229" s="1"/>
      <c r="H229" s="1"/>
      <c r="I229" s="1"/>
      <c r="J229" s="1">
        <f t="shared" si="3"/>
        <v>0</v>
      </c>
      <c r="K229" s="1"/>
    </row>
    <row r="230" spans="1:11" ht="19.5" customHeight="1" x14ac:dyDescent="0.3">
      <c r="A230" s="1">
        <v>228</v>
      </c>
      <c r="B230" s="10">
        <v>46251</v>
      </c>
      <c r="C230" s="1" t="s">
        <v>45</v>
      </c>
      <c r="D230" s="1" t="s">
        <v>50</v>
      </c>
      <c r="E230" s="1">
        <v>1150</v>
      </c>
      <c r="F230" s="1"/>
      <c r="G230" s="1"/>
      <c r="H230" s="1"/>
      <c r="I230" s="1"/>
      <c r="J230" s="1">
        <f t="shared" si="3"/>
        <v>0</v>
      </c>
      <c r="K230" s="1"/>
    </row>
    <row r="231" spans="1:11" ht="19.5" customHeight="1" x14ac:dyDescent="0.3">
      <c r="A231" s="1">
        <v>229</v>
      </c>
      <c r="B231" s="10">
        <v>46252</v>
      </c>
      <c r="C231" s="1" t="s">
        <v>45</v>
      </c>
      <c r="D231" s="1" t="s">
        <v>50</v>
      </c>
      <c r="E231" s="1">
        <v>1150</v>
      </c>
      <c r="F231" s="1"/>
      <c r="G231" s="1"/>
      <c r="H231" s="1"/>
      <c r="I231" s="1"/>
      <c r="J231" s="1">
        <f t="shared" si="3"/>
        <v>0</v>
      </c>
      <c r="K231" s="1"/>
    </row>
    <row r="232" spans="1:11" ht="19.5" customHeight="1" x14ac:dyDescent="0.3">
      <c r="A232" s="1">
        <v>230</v>
      </c>
      <c r="B232" s="10">
        <v>46253</v>
      </c>
      <c r="C232" s="1" t="s">
        <v>45</v>
      </c>
      <c r="D232" s="1" t="s">
        <v>50</v>
      </c>
      <c r="E232" s="1">
        <v>1150</v>
      </c>
      <c r="F232" s="1"/>
      <c r="G232" s="1"/>
      <c r="H232" s="1"/>
      <c r="I232" s="1"/>
      <c r="J232" s="1">
        <f t="shared" si="3"/>
        <v>0</v>
      </c>
      <c r="K232" s="1"/>
    </row>
    <row r="233" spans="1:11" ht="19.5" customHeight="1" x14ac:dyDescent="0.3">
      <c r="A233" s="1">
        <v>231</v>
      </c>
      <c r="B233" s="10">
        <v>46254</v>
      </c>
      <c r="C233" s="1" t="s">
        <v>45</v>
      </c>
      <c r="D233" s="1" t="s">
        <v>50</v>
      </c>
      <c r="E233" s="1">
        <v>1150</v>
      </c>
      <c r="F233" s="1"/>
      <c r="G233" s="1"/>
      <c r="H233" s="1"/>
      <c r="I233" s="1"/>
      <c r="J233" s="1">
        <f t="shared" si="3"/>
        <v>0</v>
      </c>
      <c r="K233" s="1"/>
    </row>
    <row r="234" spans="1:11" ht="19.5" customHeight="1" x14ac:dyDescent="0.3">
      <c r="A234" s="1">
        <v>232</v>
      </c>
      <c r="B234" s="10">
        <v>46255</v>
      </c>
      <c r="C234" s="1" t="s">
        <v>45</v>
      </c>
      <c r="D234" s="1" t="s">
        <v>50</v>
      </c>
      <c r="E234" s="1">
        <v>1150</v>
      </c>
      <c r="F234" s="1"/>
      <c r="G234" s="1"/>
      <c r="H234" s="1"/>
      <c r="I234" s="1"/>
      <c r="J234" s="1">
        <f t="shared" si="3"/>
        <v>0</v>
      </c>
      <c r="K234" s="1"/>
    </row>
    <row r="235" spans="1:11" ht="19.5" customHeight="1" x14ac:dyDescent="0.3">
      <c r="A235" s="1">
        <v>233</v>
      </c>
      <c r="B235" s="10">
        <v>46256</v>
      </c>
      <c r="C235" s="1" t="s">
        <v>45</v>
      </c>
      <c r="D235" s="1" t="s">
        <v>50</v>
      </c>
      <c r="E235" s="1">
        <v>1150</v>
      </c>
      <c r="F235" s="1"/>
      <c r="G235" s="1"/>
      <c r="H235" s="1"/>
      <c r="I235" s="1"/>
      <c r="J235" s="1">
        <f t="shared" si="3"/>
        <v>0</v>
      </c>
      <c r="K235" s="1"/>
    </row>
    <row r="236" spans="1:11" ht="19.5" customHeight="1" x14ac:dyDescent="0.3">
      <c r="A236" s="1">
        <v>234</v>
      </c>
      <c r="B236" s="10">
        <v>46257</v>
      </c>
      <c r="C236" s="1" t="s">
        <v>45</v>
      </c>
      <c r="D236" s="1" t="s">
        <v>50</v>
      </c>
      <c r="E236" s="1">
        <v>1150</v>
      </c>
      <c r="F236" s="1"/>
      <c r="G236" s="1"/>
      <c r="H236" s="1"/>
      <c r="I236" s="1"/>
      <c r="J236" s="1">
        <f t="shared" si="3"/>
        <v>0</v>
      </c>
      <c r="K236" s="1"/>
    </row>
    <row r="237" spans="1:11" ht="19.5" customHeight="1" x14ac:dyDescent="0.3">
      <c r="A237" s="1">
        <v>235</v>
      </c>
      <c r="B237" s="10">
        <v>46258</v>
      </c>
      <c r="C237" s="1" t="s">
        <v>45</v>
      </c>
      <c r="D237" s="1" t="s">
        <v>50</v>
      </c>
      <c r="E237" s="1">
        <v>1150</v>
      </c>
      <c r="F237" s="1"/>
      <c r="G237" s="1"/>
      <c r="H237" s="1"/>
      <c r="I237" s="1"/>
      <c r="J237" s="1">
        <f t="shared" si="3"/>
        <v>0</v>
      </c>
      <c r="K237" s="1"/>
    </row>
    <row r="238" spans="1:11" ht="19.5" customHeight="1" x14ac:dyDescent="0.3">
      <c r="A238" s="1">
        <v>236</v>
      </c>
      <c r="B238" s="10">
        <v>46259</v>
      </c>
      <c r="C238" s="1" t="s">
        <v>45</v>
      </c>
      <c r="D238" s="1" t="s">
        <v>50</v>
      </c>
      <c r="E238" s="1">
        <v>1150</v>
      </c>
      <c r="F238" s="1"/>
      <c r="G238" s="1"/>
      <c r="H238" s="1"/>
      <c r="I238" s="1"/>
      <c r="J238" s="1">
        <f t="shared" si="3"/>
        <v>0</v>
      </c>
      <c r="K238" s="1"/>
    </row>
    <row r="239" spans="1:11" ht="19.5" customHeight="1" x14ac:dyDescent="0.3">
      <c r="A239" s="1">
        <v>237</v>
      </c>
      <c r="B239" s="10">
        <v>46260</v>
      </c>
      <c r="C239" s="1" t="s">
        <v>45</v>
      </c>
      <c r="D239" s="1" t="s">
        <v>50</v>
      </c>
      <c r="E239" s="1">
        <v>1150</v>
      </c>
      <c r="F239" s="1"/>
      <c r="G239" s="1"/>
      <c r="H239" s="1"/>
      <c r="I239" s="1"/>
      <c r="J239" s="1">
        <f t="shared" si="3"/>
        <v>0</v>
      </c>
      <c r="K239" s="1"/>
    </row>
    <row r="240" spans="1:11" ht="19.5" customHeight="1" x14ac:dyDescent="0.3">
      <c r="A240" s="1">
        <v>238</v>
      </c>
      <c r="B240" s="10">
        <v>46261</v>
      </c>
      <c r="C240" s="1" t="s">
        <v>45</v>
      </c>
      <c r="D240" s="1" t="s">
        <v>50</v>
      </c>
      <c r="E240" s="1">
        <v>1150</v>
      </c>
      <c r="F240" s="1"/>
      <c r="G240" s="1"/>
      <c r="H240" s="1"/>
      <c r="I240" s="1"/>
      <c r="J240" s="1">
        <f t="shared" si="3"/>
        <v>0</v>
      </c>
      <c r="K240" s="1"/>
    </row>
    <row r="241" spans="1:11" ht="19.5" customHeight="1" x14ac:dyDescent="0.3">
      <c r="A241" s="1">
        <v>239</v>
      </c>
      <c r="B241" s="10">
        <v>46262</v>
      </c>
      <c r="C241" s="1" t="s">
        <v>45</v>
      </c>
      <c r="D241" s="1" t="s">
        <v>50</v>
      </c>
      <c r="E241" s="1">
        <v>1150</v>
      </c>
      <c r="F241" s="1"/>
      <c r="G241" s="1"/>
      <c r="H241" s="1"/>
      <c r="I241" s="1"/>
      <c r="J241" s="1">
        <f t="shared" si="3"/>
        <v>0</v>
      </c>
      <c r="K241" s="1"/>
    </row>
    <row r="242" spans="1:11" ht="19.5" customHeight="1" x14ac:dyDescent="0.3">
      <c r="A242" s="1">
        <v>240</v>
      </c>
      <c r="B242" s="10">
        <v>46263</v>
      </c>
      <c r="C242" s="1" t="s">
        <v>45</v>
      </c>
      <c r="D242" s="1" t="s">
        <v>50</v>
      </c>
      <c r="E242" s="1">
        <v>1150</v>
      </c>
      <c r="F242" s="1"/>
      <c r="G242" s="1"/>
      <c r="H242" s="1"/>
      <c r="I242" s="1"/>
      <c r="J242" s="1">
        <f t="shared" si="3"/>
        <v>0</v>
      </c>
      <c r="K242" s="1"/>
    </row>
    <row r="243" spans="1:11" ht="19.5" customHeight="1" x14ac:dyDescent="0.3">
      <c r="A243" s="1">
        <v>241</v>
      </c>
      <c r="B243" s="10">
        <v>46264</v>
      </c>
      <c r="C243" s="1" t="s">
        <v>45</v>
      </c>
      <c r="D243" s="1" t="s">
        <v>50</v>
      </c>
      <c r="E243" s="1">
        <v>1150</v>
      </c>
      <c r="F243" s="1"/>
      <c r="G243" s="1"/>
      <c r="H243" s="1"/>
      <c r="I243" s="1"/>
      <c r="J243" s="1">
        <f t="shared" si="3"/>
        <v>0</v>
      </c>
      <c r="K243" s="1"/>
    </row>
    <row r="244" spans="1:11" ht="19.5" customHeight="1" x14ac:dyDescent="0.3">
      <c r="A244" s="1">
        <v>242</v>
      </c>
      <c r="B244" s="10">
        <v>46265</v>
      </c>
      <c r="C244" s="1" t="s">
        <v>45</v>
      </c>
      <c r="D244" s="1" t="s">
        <v>50</v>
      </c>
      <c r="E244" s="1">
        <v>1150</v>
      </c>
      <c r="F244" s="1"/>
      <c r="G244" s="1"/>
      <c r="H244" s="1"/>
      <c r="I244" s="1"/>
      <c r="J244" s="1">
        <f t="shared" si="3"/>
        <v>0</v>
      </c>
      <c r="K244" s="1"/>
    </row>
    <row r="245" spans="1:11" ht="19.5" customHeight="1" x14ac:dyDescent="0.3">
      <c r="A245" s="1">
        <v>243</v>
      </c>
      <c r="B245" s="10">
        <v>46266</v>
      </c>
      <c r="C245" s="1" t="s">
        <v>45</v>
      </c>
      <c r="D245" s="1" t="s">
        <v>50</v>
      </c>
      <c r="E245" s="1">
        <v>1150</v>
      </c>
      <c r="F245" s="1"/>
      <c r="G245" s="1"/>
      <c r="H245" s="1"/>
      <c r="I245" s="1"/>
      <c r="J245" s="1">
        <f t="shared" si="3"/>
        <v>0</v>
      </c>
      <c r="K245" s="1"/>
    </row>
    <row r="246" spans="1:11" ht="19.5" customHeight="1" x14ac:dyDescent="0.3">
      <c r="A246" s="1">
        <v>244</v>
      </c>
      <c r="B246" s="10">
        <v>46267</v>
      </c>
      <c r="C246" s="1" t="s">
        <v>45</v>
      </c>
      <c r="D246" s="1" t="s">
        <v>50</v>
      </c>
      <c r="E246" s="1">
        <v>1150</v>
      </c>
      <c r="F246" s="1"/>
      <c r="G246" s="1"/>
      <c r="H246" s="1"/>
      <c r="I246" s="1"/>
      <c r="J246" s="1">
        <f t="shared" si="3"/>
        <v>0</v>
      </c>
      <c r="K246" s="1"/>
    </row>
    <row r="247" spans="1:11" ht="19.5" customHeight="1" x14ac:dyDescent="0.3">
      <c r="A247" s="1">
        <v>245</v>
      </c>
      <c r="B247" s="10">
        <v>46268</v>
      </c>
      <c r="C247" s="1" t="s">
        <v>45</v>
      </c>
      <c r="D247" s="1" t="s">
        <v>50</v>
      </c>
      <c r="E247" s="1">
        <v>1150</v>
      </c>
      <c r="F247" s="1"/>
      <c r="G247" s="1"/>
      <c r="H247" s="1"/>
      <c r="I247" s="1"/>
      <c r="J247" s="1">
        <f t="shared" si="3"/>
        <v>0</v>
      </c>
      <c r="K247" s="1"/>
    </row>
    <row r="248" spans="1:11" ht="19.5" customHeight="1" x14ac:dyDescent="0.3">
      <c r="A248" s="1">
        <v>246</v>
      </c>
      <c r="B248" s="10">
        <v>46269</v>
      </c>
      <c r="C248" s="1" t="s">
        <v>45</v>
      </c>
      <c r="D248" s="1" t="s">
        <v>50</v>
      </c>
      <c r="E248" s="1">
        <v>1150</v>
      </c>
      <c r="F248" s="1"/>
      <c r="G248" s="1"/>
      <c r="H248" s="1"/>
      <c r="I248" s="1"/>
      <c r="J248" s="1">
        <f t="shared" si="3"/>
        <v>0</v>
      </c>
      <c r="K248" s="1"/>
    </row>
    <row r="249" spans="1:11" ht="19.5" customHeight="1" x14ac:dyDescent="0.3">
      <c r="A249" s="1">
        <v>247</v>
      </c>
      <c r="B249" s="10">
        <v>46270</v>
      </c>
      <c r="C249" s="1" t="s">
        <v>45</v>
      </c>
      <c r="D249" s="1" t="s">
        <v>50</v>
      </c>
      <c r="E249" s="1">
        <v>1150</v>
      </c>
      <c r="F249" s="1"/>
      <c r="G249" s="1"/>
      <c r="H249" s="1"/>
      <c r="I249" s="1"/>
      <c r="J249" s="1">
        <f t="shared" si="3"/>
        <v>0</v>
      </c>
      <c r="K249" s="1"/>
    </row>
    <row r="250" spans="1:11" ht="19.5" customHeight="1" x14ac:dyDescent="0.3">
      <c r="A250" s="1">
        <v>248</v>
      </c>
      <c r="B250" s="10">
        <v>46271</v>
      </c>
      <c r="C250" s="1" t="s">
        <v>45</v>
      </c>
      <c r="D250" s="1" t="s">
        <v>50</v>
      </c>
      <c r="E250" s="1">
        <v>1150</v>
      </c>
      <c r="F250" s="1"/>
      <c r="G250" s="1"/>
      <c r="H250" s="1"/>
      <c r="I250" s="1"/>
      <c r="J250" s="1">
        <f t="shared" si="3"/>
        <v>0</v>
      </c>
      <c r="K250" s="1"/>
    </row>
    <row r="251" spans="1:11" ht="19.5" customHeight="1" x14ac:dyDescent="0.3">
      <c r="A251" s="1">
        <v>249</v>
      </c>
      <c r="B251" s="10">
        <v>46272</v>
      </c>
      <c r="C251" s="1" t="s">
        <v>45</v>
      </c>
      <c r="D251" s="1" t="s">
        <v>50</v>
      </c>
      <c r="E251" s="1">
        <v>1150</v>
      </c>
      <c r="F251" s="1"/>
      <c r="G251" s="1"/>
      <c r="H251" s="1"/>
      <c r="I251" s="1"/>
      <c r="J251" s="1">
        <f t="shared" si="3"/>
        <v>0</v>
      </c>
      <c r="K251" s="1"/>
    </row>
    <row r="252" spans="1:11" ht="19.5" customHeight="1" x14ac:dyDescent="0.3">
      <c r="A252" s="1">
        <v>250</v>
      </c>
      <c r="B252" s="10">
        <v>46273</v>
      </c>
      <c r="C252" s="1" t="s">
        <v>45</v>
      </c>
      <c r="D252" s="1" t="s">
        <v>50</v>
      </c>
      <c r="E252" s="1">
        <v>1150</v>
      </c>
      <c r="F252" s="1"/>
      <c r="G252" s="1"/>
      <c r="H252" s="1"/>
      <c r="I252" s="1"/>
      <c r="J252" s="1">
        <f t="shared" si="3"/>
        <v>0</v>
      </c>
      <c r="K252" s="1"/>
    </row>
    <row r="253" spans="1:11" ht="19.5" customHeight="1" x14ac:dyDescent="0.3">
      <c r="A253" s="1">
        <v>251</v>
      </c>
      <c r="B253" s="10">
        <v>46274</v>
      </c>
      <c r="C253" s="1" t="s">
        <v>45</v>
      </c>
      <c r="D253" s="1" t="s">
        <v>50</v>
      </c>
      <c r="E253" s="1">
        <v>1150</v>
      </c>
      <c r="F253" s="1"/>
      <c r="G253" s="1"/>
      <c r="H253" s="1"/>
      <c r="I253" s="1"/>
      <c r="J253" s="1">
        <f t="shared" si="3"/>
        <v>0</v>
      </c>
      <c r="K253" s="1"/>
    </row>
    <row r="254" spans="1:11" ht="19.5" customHeight="1" x14ac:dyDescent="0.3">
      <c r="A254" s="1">
        <v>252</v>
      </c>
      <c r="B254" s="10">
        <v>46275</v>
      </c>
      <c r="C254" s="1" t="s">
        <v>45</v>
      </c>
      <c r="D254" s="1" t="s">
        <v>50</v>
      </c>
      <c r="E254" s="1">
        <v>1150</v>
      </c>
      <c r="F254" s="1"/>
      <c r="G254" s="1"/>
      <c r="H254" s="1"/>
      <c r="I254" s="1"/>
      <c r="J254" s="1">
        <f t="shared" si="3"/>
        <v>0</v>
      </c>
      <c r="K254" s="1"/>
    </row>
    <row r="255" spans="1:11" ht="19.5" customHeight="1" x14ac:dyDescent="0.3">
      <c r="A255" s="1">
        <v>253</v>
      </c>
      <c r="B255" s="10">
        <v>46276</v>
      </c>
      <c r="C255" s="1" t="s">
        <v>45</v>
      </c>
      <c r="D255" s="1" t="s">
        <v>50</v>
      </c>
      <c r="E255" s="1">
        <v>1150</v>
      </c>
      <c r="F255" s="1"/>
      <c r="G255" s="1"/>
      <c r="H255" s="1"/>
      <c r="I255" s="1"/>
      <c r="J255" s="1">
        <f t="shared" si="3"/>
        <v>0</v>
      </c>
      <c r="K255" s="1"/>
    </row>
    <row r="256" spans="1:11" ht="19.5" customHeight="1" x14ac:dyDescent="0.3">
      <c r="A256" s="1">
        <v>254</v>
      </c>
      <c r="B256" s="10">
        <v>46277</v>
      </c>
      <c r="C256" s="1" t="s">
        <v>45</v>
      </c>
      <c r="D256" s="1" t="s">
        <v>50</v>
      </c>
      <c r="E256" s="1">
        <v>1150</v>
      </c>
      <c r="F256" s="1"/>
      <c r="G256" s="1"/>
      <c r="H256" s="1"/>
      <c r="I256" s="1"/>
      <c r="J256" s="1">
        <f t="shared" si="3"/>
        <v>0</v>
      </c>
      <c r="K256" s="1"/>
    </row>
    <row r="257" spans="1:11" ht="19.5" customHeight="1" x14ac:dyDescent="0.3">
      <c r="A257" s="1">
        <v>255</v>
      </c>
      <c r="B257" s="10">
        <v>46278</v>
      </c>
      <c r="C257" s="1" t="s">
        <v>45</v>
      </c>
      <c r="D257" s="1" t="s">
        <v>50</v>
      </c>
      <c r="E257" s="1">
        <v>1150</v>
      </c>
      <c r="F257" s="1"/>
      <c r="G257" s="1"/>
      <c r="H257" s="1"/>
      <c r="I257" s="1"/>
      <c r="J257" s="1">
        <f t="shared" si="3"/>
        <v>0</v>
      </c>
      <c r="K257" s="1"/>
    </row>
    <row r="258" spans="1:11" ht="19.5" customHeight="1" x14ac:dyDescent="0.3">
      <c r="A258" s="1">
        <v>256</v>
      </c>
      <c r="B258" s="10">
        <v>46279</v>
      </c>
      <c r="C258" s="1" t="s">
        <v>45</v>
      </c>
      <c r="D258" s="1" t="s">
        <v>50</v>
      </c>
      <c r="E258" s="1">
        <v>1150</v>
      </c>
      <c r="F258" s="1"/>
      <c r="G258" s="1"/>
      <c r="H258" s="1"/>
      <c r="I258" s="1"/>
      <c r="J258" s="1">
        <f t="shared" si="3"/>
        <v>0</v>
      </c>
      <c r="K258" s="1"/>
    </row>
    <row r="259" spans="1:11" ht="19.5" customHeight="1" x14ac:dyDescent="0.3">
      <c r="A259" s="1">
        <v>257</v>
      </c>
      <c r="B259" s="10">
        <v>46280</v>
      </c>
      <c r="C259" s="1" t="s">
        <v>45</v>
      </c>
      <c r="D259" s="1" t="s">
        <v>50</v>
      </c>
      <c r="E259" s="1">
        <v>1150</v>
      </c>
      <c r="F259" s="1"/>
      <c r="G259" s="1"/>
      <c r="H259" s="1"/>
      <c r="I259" s="1"/>
      <c r="J259" s="1">
        <f t="shared" si="3"/>
        <v>0</v>
      </c>
      <c r="K259" s="1"/>
    </row>
    <row r="260" spans="1:11" ht="19.5" customHeight="1" x14ac:dyDescent="0.3">
      <c r="A260" s="1">
        <v>258</v>
      </c>
      <c r="B260" s="10">
        <v>46281</v>
      </c>
      <c r="C260" s="1" t="s">
        <v>45</v>
      </c>
      <c r="D260" s="1" t="s">
        <v>50</v>
      </c>
      <c r="E260" s="1">
        <v>1150</v>
      </c>
      <c r="F260" s="1"/>
      <c r="G260" s="1"/>
      <c r="H260" s="1"/>
      <c r="I260" s="1"/>
      <c r="J260" s="1">
        <f t="shared" ref="J260:J323" si="4">E260*F260-G260-H260+I260</f>
        <v>0</v>
      </c>
      <c r="K260" s="1"/>
    </row>
    <row r="261" spans="1:11" ht="19.5" customHeight="1" x14ac:dyDescent="0.3">
      <c r="A261" s="1">
        <v>259</v>
      </c>
      <c r="B261" s="10">
        <v>46282</v>
      </c>
      <c r="C261" s="1" t="s">
        <v>45</v>
      </c>
      <c r="D261" s="1" t="s">
        <v>50</v>
      </c>
      <c r="E261" s="1">
        <v>1150</v>
      </c>
      <c r="F261" s="1"/>
      <c r="G261" s="1"/>
      <c r="H261" s="1"/>
      <c r="I261" s="1"/>
      <c r="J261" s="1">
        <f t="shared" si="4"/>
        <v>0</v>
      </c>
      <c r="K261" s="1"/>
    </row>
    <row r="262" spans="1:11" ht="19.5" customHeight="1" x14ac:dyDescent="0.3">
      <c r="A262" s="1">
        <v>260</v>
      </c>
      <c r="B262" s="10">
        <v>46283</v>
      </c>
      <c r="C262" s="1" t="s">
        <v>45</v>
      </c>
      <c r="D262" s="1" t="s">
        <v>50</v>
      </c>
      <c r="E262" s="1">
        <v>1150</v>
      </c>
      <c r="F262" s="1"/>
      <c r="G262" s="1"/>
      <c r="H262" s="1"/>
      <c r="I262" s="1"/>
      <c r="J262" s="1">
        <f t="shared" si="4"/>
        <v>0</v>
      </c>
      <c r="K262" s="1"/>
    </row>
    <row r="263" spans="1:11" ht="19.5" customHeight="1" x14ac:dyDescent="0.3">
      <c r="A263" s="1">
        <v>261</v>
      </c>
      <c r="B263" s="10">
        <v>46284</v>
      </c>
      <c r="C263" s="1" t="s">
        <v>45</v>
      </c>
      <c r="D263" s="1" t="s">
        <v>50</v>
      </c>
      <c r="E263" s="1">
        <v>1150</v>
      </c>
      <c r="F263" s="1"/>
      <c r="G263" s="1"/>
      <c r="H263" s="1"/>
      <c r="I263" s="1"/>
      <c r="J263" s="1">
        <f t="shared" si="4"/>
        <v>0</v>
      </c>
      <c r="K263" s="1"/>
    </row>
    <row r="264" spans="1:11" ht="19.5" customHeight="1" x14ac:dyDescent="0.3">
      <c r="A264" s="1">
        <v>262</v>
      </c>
      <c r="B264" s="10">
        <v>46285</v>
      </c>
      <c r="C264" s="1" t="s">
        <v>45</v>
      </c>
      <c r="D264" s="1" t="s">
        <v>50</v>
      </c>
      <c r="E264" s="1">
        <v>1150</v>
      </c>
      <c r="F264" s="1"/>
      <c r="G264" s="1"/>
      <c r="H264" s="1"/>
      <c r="I264" s="1"/>
      <c r="J264" s="1">
        <f t="shared" si="4"/>
        <v>0</v>
      </c>
      <c r="K264" s="1"/>
    </row>
    <row r="265" spans="1:11" ht="19.5" customHeight="1" x14ac:dyDescent="0.3">
      <c r="A265" s="1">
        <v>263</v>
      </c>
      <c r="B265" s="10">
        <v>46286</v>
      </c>
      <c r="C265" s="1" t="s">
        <v>45</v>
      </c>
      <c r="D265" s="1" t="s">
        <v>50</v>
      </c>
      <c r="E265" s="1">
        <v>1150</v>
      </c>
      <c r="F265" s="1"/>
      <c r="G265" s="1"/>
      <c r="H265" s="1"/>
      <c r="I265" s="1"/>
      <c r="J265" s="1">
        <f t="shared" si="4"/>
        <v>0</v>
      </c>
      <c r="K265" s="1"/>
    </row>
    <row r="266" spans="1:11" ht="19.5" customHeight="1" x14ac:dyDescent="0.3">
      <c r="A266" s="1">
        <v>264</v>
      </c>
      <c r="B266" s="10">
        <v>46287</v>
      </c>
      <c r="C266" s="1" t="s">
        <v>45</v>
      </c>
      <c r="D266" s="1" t="s">
        <v>50</v>
      </c>
      <c r="E266" s="1">
        <v>1150</v>
      </c>
      <c r="F266" s="1"/>
      <c r="G266" s="1"/>
      <c r="H266" s="1"/>
      <c r="I266" s="1"/>
      <c r="J266" s="1">
        <f t="shared" si="4"/>
        <v>0</v>
      </c>
      <c r="K266" s="1"/>
    </row>
    <row r="267" spans="1:11" ht="19.5" customHeight="1" x14ac:dyDescent="0.3">
      <c r="A267" s="1">
        <v>265</v>
      </c>
      <c r="B267" s="10">
        <v>46288</v>
      </c>
      <c r="C267" s="1" t="s">
        <v>45</v>
      </c>
      <c r="D267" s="1" t="s">
        <v>50</v>
      </c>
      <c r="E267" s="1">
        <v>1150</v>
      </c>
      <c r="F267" s="1"/>
      <c r="G267" s="1"/>
      <c r="H267" s="1"/>
      <c r="I267" s="1"/>
      <c r="J267" s="1">
        <f t="shared" si="4"/>
        <v>0</v>
      </c>
      <c r="K267" s="1"/>
    </row>
    <row r="268" spans="1:11" ht="19.5" customHeight="1" x14ac:dyDescent="0.3">
      <c r="A268" s="1">
        <v>266</v>
      </c>
      <c r="B268" s="10">
        <v>46289</v>
      </c>
      <c r="C268" s="1" t="s">
        <v>45</v>
      </c>
      <c r="D268" s="1" t="s">
        <v>50</v>
      </c>
      <c r="E268" s="1">
        <v>1150</v>
      </c>
      <c r="F268" s="1"/>
      <c r="G268" s="1"/>
      <c r="H268" s="1"/>
      <c r="I268" s="1"/>
      <c r="J268" s="1">
        <f t="shared" si="4"/>
        <v>0</v>
      </c>
      <c r="K268" s="1"/>
    </row>
    <row r="269" spans="1:11" ht="19.5" customHeight="1" x14ac:dyDescent="0.3">
      <c r="A269" s="1">
        <v>267</v>
      </c>
      <c r="B269" s="10">
        <v>46290</v>
      </c>
      <c r="C269" s="1" t="s">
        <v>45</v>
      </c>
      <c r="D269" s="1" t="s">
        <v>50</v>
      </c>
      <c r="E269" s="1">
        <v>1150</v>
      </c>
      <c r="F269" s="1"/>
      <c r="G269" s="1"/>
      <c r="H269" s="1"/>
      <c r="I269" s="1"/>
      <c r="J269" s="1">
        <f t="shared" si="4"/>
        <v>0</v>
      </c>
      <c r="K269" s="1"/>
    </row>
    <row r="270" spans="1:11" ht="19.5" customHeight="1" x14ac:dyDescent="0.3">
      <c r="A270" s="1">
        <v>268</v>
      </c>
      <c r="B270" s="10">
        <v>46291</v>
      </c>
      <c r="C270" s="1" t="s">
        <v>45</v>
      </c>
      <c r="D270" s="1" t="s">
        <v>50</v>
      </c>
      <c r="E270" s="1">
        <v>1150</v>
      </c>
      <c r="F270" s="1"/>
      <c r="G270" s="1"/>
      <c r="H270" s="1"/>
      <c r="I270" s="1"/>
      <c r="J270" s="1">
        <f t="shared" si="4"/>
        <v>0</v>
      </c>
      <c r="K270" s="1"/>
    </row>
    <row r="271" spans="1:11" ht="19.5" customHeight="1" x14ac:dyDescent="0.3">
      <c r="A271" s="1">
        <v>269</v>
      </c>
      <c r="B271" s="10">
        <v>46292</v>
      </c>
      <c r="C271" s="1" t="s">
        <v>45</v>
      </c>
      <c r="D271" s="1" t="s">
        <v>50</v>
      </c>
      <c r="E271" s="1">
        <v>1150</v>
      </c>
      <c r="F271" s="1"/>
      <c r="G271" s="1"/>
      <c r="H271" s="1"/>
      <c r="I271" s="1"/>
      <c r="J271" s="1">
        <f t="shared" si="4"/>
        <v>0</v>
      </c>
      <c r="K271" s="1"/>
    </row>
    <row r="272" spans="1:11" ht="19.5" customHeight="1" x14ac:dyDescent="0.3">
      <c r="A272" s="1">
        <v>270</v>
      </c>
      <c r="B272" s="10">
        <v>46293</v>
      </c>
      <c r="C272" s="1" t="s">
        <v>45</v>
      </c>
      <c r="D272" s="1" t="s">
        <v>50</v>
      </c>
      <c r="E272" s="1">
        <v>1150</v>
      </c>
      <c r="F272" s="1"/>
      <c r="G272" s="1"/>
      <c r="H272" s="1"/>
      <c r="I272" s="1"/>
      <c r="J272" s="1">
        <f t="shared" si="4"/>
        <v>0</v>
      </c>
      <c r="K272" s="1"/>
    </row>
    <row r="273" spans="1:11" ht="19.5" customHeight="1" x14ac:dyDescent="0.3">
      <c r="A273" s="1">
        <v>271</v>
      </c>
      <c r="B273" s="10">
        <v>46294</v>
      </c>
      <c r="C273" s="1" t="s">
        <v>45</v>
      </c>
      <c r="D273" s="1" t="s">
        <v>50</v>
      </c>
      <c r="E273" s="1">
        <v>1150</v>
      </c>
      <c r="F273" s="1"/>
      <c r="G273" s="1"/>
      <c r="H273" s="1"/>
      <c r="I273" s="1"/>
      <c r="J273" s="1">
        <f t="shared" si="4"/>
        <v>0</v>
      </c>
      <c r="K273" s="1"/>
    </row>
    <row r="274" spans="1:11" ht="19.5" customHeight="1" x14ac:dyDescent="0.3">
      <c r="A274" s="1">
        <v>272</v>
      </c>
      <c r="B274" s="10">
        <v>46295</v>
      </c>
      <c r="C274" s="1" t="s">
        <v>45</v>
      </c>
      <c r="D274" s="1" t="s">
        <v>50</v>
      </c>
      <c r="E274" s="1">
        <v>1150</v>
      </c>
      <c r="F274" s="1"/>
      <c r="G274" s="1"/>
      <c r="H274" s="1"/>
      <c r="I274" s="1"/>
      <c r="J274" s="1">
        <f t="shared" si="4"/>
        <v>0</v>
      </c>
      <c r="K274" s="1"/>
    </row>
    <row r="275" spans="1:11" ht="19.5" customHeight="1" x14ac:dyDescent="0.3">
      <c r="A275" s="1">
        <v>273</v>
      </c>
      <c r="B275" s="10">
        <v>46296</v>
      </c>
      <c r="C275" s="1" t="s">
        <v>45</v>
      </c>
      <c r="D275" s="1" t="s">
        <v>50</v>
      </c>
      <c r="E275" s="1">
        <v>1150</v>
      </c>
      <c r="F275" s="1"/>
      <c r="G275" s="1"/>
      <c r="H275" s="1"/>
      <c r="I275" s="1"/>
      <c r="J275" s="1">
        <f t="shared" si="4"/>
        <v>0</v>
      </c>
      <c r="K275" s="1"/>
    </row>
    <row r="276" spans="1:11" ht="19.5" customHeight="1" x14ac:dyDescent="0.3">
      <c r="A276" s="1">
        <v>274</v>
      </c>
      <c r="B276" s="10">
        <v>46297</v>
      </c>
      <c r="C276" s="1" t="s">
        <v>45</v>
      </c>
      <c r="D276" s="1" t="s">
        <v>50</v>
      </c>
      <c r="E276" s="1">
        <v>1150</v>
      </c>
      <c r="F276" s="1"/>
      <c r="G276" s="1"/>
      <c r="H276" s="1"/>
      <c r="I276" s="1"/>
      <c r="J276" s="1">
        <f t="shared" si="4"/>
        <v>0</v>
      </c>
      <c r="K276" s="1"/>
    </row>
    <row r="277" spans="1:11" ht="19.5" customHeight="1" x14ac:dyDescent="0.3">
      <c r="A277" s="1">
        <v>275</v>
      </c>
      <c r="B277" s="10">
        <v>46298</v>
      </c>
      <c r="C277" s="1" t="s">
        <v>45</v>
      </c>
      <c r="D277" s="1" t="s">
        <v>50</v>
      </c>
      <c r="E277" s="1">
        <v>1150</v>
      </c>
      <c r="F277" s="1"/>
      <c r="G277" s="1"/>
      <c r="H277" s="1"/>
      <c r="I277" s="1"/>
      <c r="J277" s="1">
        <f t="shared" si="4"/>
        <v>0</v>
      </c>
      <c r="K277" s="1"/>
    </row>
    <row r="278" spans="1:11" ht="19.5" customHeight="1" x14ac:dyDescent="0.3">
      <c r="A278" s="1">
        <v>276</v>
      </c>
      <c r="B278" s="10">
        <v>46299</v>
      </c>
      <c r="C278" s="1" t="s">
        <v>45</v>
      </c>
      <c r="D278" s="1" t="s">
        <v>50</v>
      </c>
      <c r="E278" s="1">
        <v>1150</v>
      </c>
      <c r="F278" s="1"/>
      <c r="G278" s="1"/>
      <c r="H278" s="1"/>
      <c r="I278" s="1"/>
      <c r="J278" s="1">
        <f t="shared" si="4"/>
        <v>0</v>
      </c>
      <c r="K278" s="1"/>
    </row>
    <row r="279" spans="1:11" ht="19.5" customHeight="1" x14ac:dyDescent="0.3">
      <c r="A279" s="1">
        <v>277</v>
      </c>
      <c r="B279" s="10">
        <v>46300</v>
      </c>
      <c r="C279" s="1" t="s">
        <v>45</v>
      </c>
      <c r="D279" s="1" t="s">
        <v>50</v>
      </c>
      <c r="E279" s="1">
        <v>1150</v>
      </c>
      <c r="F279" s="1"/>
      <c r="G279" s="1"/>
      <c r="H279" s="1"/>
      <c r="I279" s="1"/>
      <c r="J279" s="1">
        <f t="shared" si="4"/>
        <v>0</v>
      </c>
      <c r="K279" s="1"/>
    </row>
    <row r="280" spans="1:11" ht="19.5" customHeight="1" x14ac:dyDescent="0.3">
      <c r="A280" s="1">
        <v>278</v>
      </c>
      <c r="B280" s="10">
        <v>46301</v>
      </c>
      <c r="C280" s="1" t="s">
        <v>45</v>
      </c>
      <c r="D280" s="1" t="s">
        <v>50</v>
      </c>
      <c r="E280" s="1">
        <v>1150</v>
      </c>
      <c r="F280" s="1"/>
      <c r="G280" s="1"/>
      <c r="H280" s="1"/>
      <c r="I280" s="1"/>
      <c r="J280" s="1">
        <f t="shared" si="4"/>
        <v>0</v>
      </c>
      <c r="K280" s="1"/>
    </row>
    <row r="281" spans="1:11" ht="19.5" customHeight="1" x14ac:dyDescent="0.3">
      <c r="A281" s="1">
        <v>279</v>
      </c>
      <c r="B281" s="10">
        <v>46302</v>
      </c>
      <c r="C281" s="1" t="s">
        <v>45</v>
      </c>
      <c r="D281" s="1" t="s">
        <v>50</v>
      </c>
      <c r="E281" s="1">
        <v>1150</v>
      </c>
      <c r="F281" s="1"/>
      <c r="G281" s="1"/>
      <c r="H281" s="1"/>
      <c r="I281" s="1"/>
      <c r="J281" s="1">
        <f t="shared" si="4"/>
        <v>0</v>
      </c>
      <c r="K281" s="1"/>
    </row>
    <row r="282" spans="1:11" ht="19.5" customHeight="1" x14ac:dyDescent="0.3">
      <c r="A282" s="1">
        <v>280</v>
      </c>
      <c r="B282" s="10">
        <v>46303</v>
      </c>
      <c r="C282" s="1" t="s">
        <v>45</v>
      </c>
      <c r="D282" s="1" t="s">
        <v>50</v>
      </c>
      <c r="E282" s="1">
        <v>1150</v>
      </c>
      <c r="F282" s="1"/>
      <c r="G282" s="1"/>
      <c r="H282" s="1"/>
      <c r="I282" s="1"/>
      <c r="J282" s="1">
        <f t="shared" si="4"/>
        <v>0</v>
      </c>
      <c r="K282" s="1"/>
    </row>
    <row r="283" spans="1:11" ht="19.5" customHeight="1" x14ac:dyDescent="0.3">
      <c r="A283" s="1">
        <v>281</v>
      </c>
      <c r="B283" s="10">
        <v>46304</v>
      </c>
      <c r="C283" s="1" t="s">
        <v>45</v>
      </c>
      <c r="D283" s="1" t="s">
        <v>50</v>
      </c>
      <c r="E283" s="1">
        <v>1150</v>
      </c>
      <c r="F283" s="1"/>
      <c r="G283" s="1"/>
      <c r="H283" s="1"/>
      <c r="I283" s="1"/>
      <c r="J283" s="1">
        <f t="shared" si="4"/>
        <v>0</v>
      </c>
      <c r="K283" s="1"/>
    </row>
    <row r="284" spans="1:11" ht="19.5" customHeight="1" x14ac:dyDescent="0.3">
      <c r="A284" s="1">
        <v>282</v>
      </c>
      <c r="B284" s="10">
        <v>46305</v>
      </c>
      <c r="C284" s="1" t="s">
        <v>45</v>
      </c>
      <c r="D284" s="1" t="s">
        <v>50</v>
      </c>
      <c r="E284" s="1">
        <v>1150</v>
      </c>
      <c r="F284" s="1"/>
      <c r="G284" s="1"/>
      <c r="H284" s="1"/>
      <c r="I284" s="1"/>
      <c r="J284" s="1">
        <f t="shared" si="4"/>
        <v>0</v>
      </c>
      <c r="K284" s="1"/>
    </row>
    <row r="285" spans="1:11" ht="19.5" customHeight="1" x14ac:dyDescent="0.3">
      <c r="A285" s="1">
        <v>283</v>
      </c>
      <c r="B285" s="10">
        <v>46306</v>
      </c>
      <c r="C285" s="1" t="s">
        <v>45</v>
      </c>
      <c r="D285" s="1" t="s">
        <v>50</v>
      </c>
      <c r="E285" s="1">
        <v>1150</v>
      </c>
      <c r="F285" s="1"/>
      <c r="G285" s="1"/>
      <c r="H285" s="1"/>
      <c r="I285" s="1"/>
      <c r="J285" s="1">
        <f t="shared" si="4"/>
        <v>0</v>
      </c>
      <c r="K285" s="1"/>
    </row>
    <row r="286" spans="1:11" ht="19.5" customHeight="1" x14ac:dyDescent="0.3">
      <c r="A286" s="1">
        <v>284</v>
      </c>
      <c r="B286" s="10">
        <v>46307</v>
      </c>
      <c r="C286" s="1" t="s">
        <v>45</v>
      </c>
      <c r="D286" s="1" t="s">
        <v>50</v>
      </c>
      <c r="E286" s="1">
        <v>1150</v>
      </c>
      <c r="F286" s="1"/>
      <c r="G286" s="1"/>
      <c r="H286" s="1"/>
      <c r="I286" s="1"/>
      <c r="J286" s="1">
        <f t="shared" si="4"/>
        <v>0</v>
      </c>
      <c r="K286" s="1"/>
    </row>
    <row r="287" spans="1:11" ht="19.5" customHeight="1" x14ac:dyDescent="0.3">
      <c r="A287" s="1">
        <v>285</v>
      </c>
      <c r="B287" s="10">
        <v>46308</v>
      </c>
      <c r="C287" s="1" t="s">
        <v>45</v>
      </c>
      <c r="D287" s="1" t="s">
        <v>50</v>
      </c>
      <c r="E287" s="1">
        <v>1150</v>
      </c>
      <c r="F287" s="1"/>
      <c r="G287" s="1"/>
      <c r="H287" s="1"/>
      <c r="I287" s="1"/>
      <c r="J287" s="1">
        <f t="shared" si="4"/>
        <v>0</v>
      </c>
      <c r="K287" s="1"/>
    </row>
    <row r="288" spans="1:11" ht="19.5" customHeight="1" x14ac:dyDescent="0.3">
      <c r="A288" s="1">
        <v>286</v>
      </c>
      <c r="B288" s="10">
        <v>46309</v>
      </c>
      <c r="C288" s="1" t="s">
        <v>45</v>
      </c>
      <c r="D288" s="1" t="s">
        <v>50</v>
      </c>
      <c r="E288" s="1">
        <v>1150</v>
      </c>
      <c r="F288" s="1"/>
      <c r="G288" s="1"/>
      <c r="H288" s="1"/>
      <c r="I288" s="1"/>
      <c r="J288" s="1">
        <f t="shared" si="4"/>
        <v>0</v>
      </c>
      <c r="K288" s="1"/>
    </row>
    <row r="289" spans="1:11" ht="19.5" customHeight="1" x14ac:dyDescent="0.3">
      <c r="A289" s="1">
        <v>287</v>
      </c>
      <c r="B289" s="10">
        <v>46310</v>
      </c>
      <c r="C289" s="1" t="s">
        <v>45</v>
      </c>
      <c r="D289" s="1" t="s">
        <v>50</v>
      </c>
      <c r="E289" s="1">
        <v>1150</v>
      </c>
      <c r="F289" s="1"/>
      <c r="G289" s="1"/>
      <c r="H289" s="1"/>
      <c r="I289" s="1"/>
      <c r="J289" s="1">
        <f t="shared" si="4"/>
        <v>0</v>
      </c>
      <c r="K289" s="1"/>
    </row>
    <row r="290" spans="1:11" ht="19.5" customHeight="1" x14ac:dyDescent="0.3">
      <c r="A290" s="1">
        <v>288</v>
      </c>
      <c r="B290" s="10">
        <v>46311</v>
      </c>
      <c r="C290" s="1" t="s">
        <v>45</v>
      </c>
      <c r="D290" s="1" t="s">
        <v>50</v>
      </c>
      <c r="E290" s="1">
        <v>1150</v>
      </c>
      <c r="F290" s="1"/>
      <c r="G290" s="1"/>
      <c r="H290" s="1"/>
      <c r="I290" s="1"/>
      <c r="J290" s="1">
        <f t="shared" si="4"/>
        <v>0</v>
      </c>
      <c r="K290" s="1"/>
    </row>
    <row r="291" spans="1:11" ht="19.5" customHeight="1" x14ac:dyDescent="0.3">
      <c r="A291" s="1">
        <v>289</v>
      </c>
      <c r="B291" s="10">
        <v>46312</v>
      </c>
      <c r="C291" s="1" t="s">
        <v>45</v>
      </c>
      <c r="D291" s="1" t="s">
        <v>50</v>
      </c>
      <c r="E291" s="1">
        <v>1150</v>
      </c>
      <c r="F291" s="1"/>
      <c r="G291" s="1"/>
      <c r="H291" s="1"/>
      <c r="I291" s="1"/>
      <c r="J291" s="1">
        <f t="shared" si="4"/>
        <v>0</v>
      </c>
      <c r="K291" s="1"/>
    </row>
    <row r="292" spans="1:11" ht="19.5" customHeight="1" x14ac:dyDescent="0.3">
      <c r="A292" s="1">
        <v>290</v>
      </c>
      <c r="B292" s="10">
        <v>46313</v>
      </c>
      <c r="C292" s="1" t="s">
        <v>45</v>
      </c>
      <c r="D292" s="1" t="s">
        <v>50</v>
      </c>
      <c r="E292" s="1">
        <v>1150</v>
      </c>
      <c r="F292" s="1"/>
      <c r="G292" s="1"/>
      <c r="H292" s="1"/>
      <c r="I292" s="1"/>
      <c r="J292" s="1">
        <f t="shared" si="4"/>
        <v>0</v>
      </c>
      <c r="K292" s="1"/>
    </row>
    <row r="293" spans="1:11" ht="19.5" customHeight="1" x14ac:dyDescent="0.3">
      <c r="A293" s="1">
        <v>291</v>
      </c>
      <c r="B293" s="10">
        <v>46314</v>
      </c>
      <c r="C293" s="1" t="s">
        <v>45</v>
      </c>
      <c r="D293" s="1" t="s">
        <v>50</v>
      </c>
      <c r="E293" s="1">
        <v>1150</v>
      </c>
      <c r="F293" s="1"/>
      <c r="G293" s="1"/>
      <c r="H293" s="1"/>
      <c r="I293" s="1"/>
      <c r="J293" s="1">
        <f t="shared" si="4"/>
        <v>0</v>
      </c>
      <c r="K293" s="1"/>
    </row>
    <row r="294" spans="1:11" ht="19.5" customHeight="1" x14ac:dyDescent="0.3">
      <c r="A294" s="1">
        <v>292</v>
      </c>
      <c r="B294" s="10">
        <v>46315</v>
      </c>
      <c r="C294" s="1" t="s">
        <v>45</v>
      </c>
      <c r="D294" s="1" t="s">
        <v>50</v>
      </c>
      <c r="E294" s="1">
        <v>1150</v>
      </c>
      <c r="F294" s="1"/>
      <c r="G294" s="1"/>
      <c r="H294" s="1"/>
      <c r="I294" s="1"/>
      <c r="J294" s="1">
        <f t="shared" si="4"/>
        <v>0</v>
      </c>
      <c r="K294" s="1"/>
    </row>
    <row r="295" spans="1:11" ht="19.5" customHeight="1" x14ac:dyDescent="0.3">
      <c r="A295" s="1">
        <v>293</v>
      </c>
      <c r="B295" s="10">
        <v>46316</v>
      </c>
      <c r="C295" s="1" t="s">
        <v>45</v>
      </c>
      <c r="D295" s="1" t="s">
        <v>50</v>
      </c>
      <c r="E295" s="1">
        <v>1150</v>
      </c>
      <c r="F295" s="1"/>
      <c r="G295" s="1"/>
      <c r="H295" s="1"/>
      <c r="I295" s="1"/>
      <c r="J295" s="1">
        <f t="shared" si="4"/>
        <v>0</v>
      </c>
      <c r="K295" s="1"/>
    </row>
    <row r="296" spans="1:11" ht="19.5" customHeight="1" x14ac:dyDescent="0.3">
      <c r="A296" s="1">
        <v>294</v>
      </c>
      <c r="B296" s="10">
        <v>46317</v>
      </c>
      <c r="C296" s="1" t="s">
        <v>45</v>
      </c>
      <c r="D296" s="1" t="s">
        <v>50</v>
      </c>
      <c r="E296" s="1">
        <v>1150</v>
      </c>
      <c r="F296" s="1"/>
      <c r="G296" s="1"/>
      <c r="H296" s="1"/>
      <c r="I296" s="1"/>
      <c r="J296" s="1">
        <f t="shared" si="4"/>
        <v>0</v>
      </c>
      <c r="K296" s="1"/>
    </row>
    <row r="297" spans="1:11" ht="19.5" customHeight="1" x14ac:dyDescent="0.3">
      <c r="A297" s="1">
        <v>295</v>
      </c>
      <c r="B297" s="10">
        <v>46318</v>
      </c>
      <c r="C297" s="1" t="s">
        <v>45</v>
      </c>
      <c r="D297" s="1" t="s">
        <v>50</v>
      </c>
      <c r="E297" s="1">
        <v>1150</v>
      </c>
      <c r="F297" s="1"/>
      <c r="G297" s="1"/>
      <c r="H297" s="1"/>
      <c r="I297" s="1"/>
      <c r="J297" s="1">
        <f t="shared" si="4"/>
        <v>0</v>
      </c>
      <c r="K297" s="1"/>
    </row>
    <row r="298" spans="1:11" ht="19.5" customHeight="1" x14ac:dyDescent="0.3">
      <c r="A298" s="1">
        <v>296</v>
      </c>
      <c r="B298" s="10">
        <v>46319</v>
      </c>
      <c r="C298" s="1" t="s">
        <v>45</v>
      </c>
      <c r="D298" s="1" t="s">
        <v>50</v>
      </c>
      <c r="E298" s="1">
        <v>1150</v>
      </c>
      <c r="F298" s="1"/>
      <c r="G298" s="1"/>
      <c r="H298" s="1"/>
      <c r="I298" s="1"/>
      <c r="J298" s="1">
        <f t="shared" si="4"/>
        <v>0</v>
      </c>
      <c r="K298" s="1"/>
    </row>
    <row r="299" spans="1:11" ht="19.5" customHeight="1" x14ac:dyDescent="0.3">
      <c r="A299" s="1">
        <v>297</v>
      </c>
      <c r="B299" s="10">
        <v>46320</v>
      </c>
      <c r="C299" s="1" t="s">
        <v>45</v>
      </c>
      <c r="D299" s="1" t="s">
        <v>50</v>
      </c>
      <c r="E299" s="1">
        <v>1150</v>
      </c>
      <c r="F299" s="1"/>
      <c r="G299" s="1"/>
      <c r="H299" s="1"/>
      <c r="I299" s="1"/>
      <c r="J299" s="1">
        <f t="shared" si="4"/>
        <v>0</v>
      </c>
      <c r="K299" s="1"/>
    </row>
    <row r="300" spans="1:11" ht="19.5" customHeight="1" x14ac:dyDescent="0.3">
      <c r="A300" s="1">
        <v>298</v>
      </c>
      <c r="B300" s="10">
        <v>46321</v>
      </c>
      <c r="C300" s="1" t="s">
        <v>45</v>
      </c>
      <c r="D300" s="1" t="s">
        <v>50</v>
      </c>
      <c r="E300" s="1">
        <v>1150</v>
      </c>
      <c r="F300" s="1"/>
      <c r="G300" s="1"/>
      <c r="H300" s="1"/>
      <c r="I300" s="1"/>
      <c r="J300" s="1">
        <f t="shared" si="4"/>
        <v>0</v>
      </c>
      <c r="K300" s="1"/>
    </row>
    <row r="301" spans="1:11" ht="19.5" customHeight="1" x14ac:dyDescent="0.3">
      <c r="A301" s="1">
        <v>299</v>
      </c>
      <c r="B301" s="10">
        <v>46322</v>
      </c>
      <c r="C301" s="1" t="s">
        <v>45</v>
      </c>
      <c r="D301" s="1" t="s">
        <v>50</v>
      </c>
      <c r="E301" s="1">
        <v>1150</v>
      </c>
      <c r="F301" s="1"/>
      <c r="G301" s="1"/>
      <c r="H301" s="1"/>
      <c r="I301" s="1"/>
      <c r="J301" s="1">
        <f t="shared" si="4"/>
        <v>0</v>
      </c>
      <c r="K301" s="1"/>
    </row>
    <row r="302" spans="1:11" ht="19.5" customHeight="1" x14ac:dyDescent="0.3">
      <c r="A302" s="1">
        <v>300</v>
      </c>
      <c r="B302" s="10">
        <v>46323</v>
      </c>
      <c r="C302" s="1" t="s">
        <v>45</v>
      </c>
      <c r="D302" s="1" t="s">
        <v>50</v>
      </c>
      <c r="E302" s="1">
        <v>1150</v>
      </c>
      <c r="F302" s="1"/>
      <c r="G302" s="1"/>
      <c r="H302" s="1"/>
      <c r="I302" s="1"/>
      <c r="J302" s="1">
        <f t="shared" si="4"/>
        <v>0</v>
      </c>
      <c r="K302" s="1"/>
    </row>
    <row r="303" spans="1:11" ht="19.5" customHeight="1" x14ac:dyDescent="0.3">
      <c r="A303" s="1">
        <v>301</v>
      </c>
      <c r="B303" s="10">
        <v>46324</v>
      </c>
      <c r="C303" s="1" t="s">
        <v>45</v>
      </c>
      <c r="D303" s="1" t="s">
        <v>50</v>
      </c>
      <c r="E303" s="1">
        <v>1150</v>
      </c>
      <c r="F303" s="1"/>
      <c r="G303" s="1"/>
      <c r="H303" s="1"/>
      <c r="I303" s="1"/>
      <c r="J303" s="1">
        <f t="shared" si="4"/>
        <v>0</v>
      </c>
      <c r="K303" s="1"/>
    </row>
    <row r="304" spans="1:11" ht="19.5" customHeight="1" x14ac:dyDescent="0.3">
      <c r="A304" s="1">
        <v>302</v>
      </c>
      <c r="B304" s="10">
        <v>46325</v>
      </c>
      <c r="C304" s="1" t="s">
        <v>45</v>
      </c>
      <c r="D304" s="1" t="s">
        <v>50</v>
      </c>
      <c r="E304" s="1">
        <v>1150</v>
      </c>
      <c r="F304" s="1"/>
      <c r="G304" s="1"/>
      <c r="H304" s="1"/>
      <c r="I304" s="1"/>
      <c r="J304" s="1">
        <f t="shared" si="4"/>
        <v>0</v>
      </c>
      <c r="K304" s="1"/>
    </row>
    <row r="305" spans="1:11" ht="19.5" customHeight="1" x14ac:dyDescent="0.3">
      <c r="A305" s="1">
        <v>303</v>
      </c>
      <c r="B305" s="10">
        <v>46326</v>
      </c>
      <c r="C305" s="1" t="s">
        <v>45</v>
      </c>
      <c r="D305" s="1" t="s">
        <v>50</v>
      </c>
      <c r="E305" s="1">
        <v>1150</v>
      </c>
      <c r="F305" s="1"/>
      <c r="G305" s="1"/>
      <c r="H305" s="1"/>
      <c r="I305" s="1"/>
      <c r="J305" s="1">
        <f t="shared" si="4"/>
        <v>0</v>
      </c>
      <c r="K305" s="1"/>
    </row>
    <row r="306" spans="1:11" ht="19.5" customHeight="1" x14ac:dyDescent="0.3">
      <c r="A306" s="1">
        <v>304</v>
      </c>
      <c r="B306" s="10">
        <v>46327</v>
      </c>
      <c r="C306" s="1" t="s">
        <v>45</v>
      </c>
      <c r="D306" s="1" t="s">
        <v>50</v>
      </c>
      <c r="E306" s="1">
        <v>1150</v>
      </c>
      <c r="F306" s="1"/>
      <c r="G306" s="1"/>
      <c r="H306" s="1"/>
      <c r="I306" s="1"/>
      <c r="J306" s="1">
        <f t="shared" si="4"/>
        <v>0</v>
      </c>
      <c r="K306" s="1"/>
    </row>
    <row r="307" spans="1:11" ht="19.5" customHeight="1" x14ac:dyDescent="0.3">
      <c r="A307" s="1">
        <v>305</v>
      </c>
      <c r="B307" s="10">
        <v>46328</v>
      </c>
      <c r="C307" s="1" t="s">
        <v>45</v>
      </c>
      <c r="D307" s="1" t="s">
        <v>50</v>
      </c>
      <c r="E307" s="1">
        <v>1150</v>
      </c>
      <c r="F307" s="1"/>
      <c r="G307" s="1"/>
      <c r="H307" s="1"/>
      <c r="I307" s="1"/>
      <c r="J307" s="1">
        <f t="shared" si="4"/>
        <v>0</v>
      </c>
      <c r="K307" s="1"/>
    </row>
    <row r="308" spans="1:11" ht="19.5" customHeight="1" x14ac:dyDescent="0.3">
      <c r="A308" s="1">
        <v>306</v>
      </c>
      <c r="B308" s="10">
        <v>46329</v>
      </c>
      <c r="C308" s="1" t="s">
        <v>45</v>
      </c>
      <c r="D308" s="1" t="s">
        <v>50</v>
      </c>
      <c r="E308" s="1">
        <v>1150</v>
      </c>
      <c r="F308" s="1"/>
      <c r="G308" s="1"/>
      <c r="H308" s="1"/>
      <c r="I308" s="1"/>
      <c r="J308" s="1">
        <f t="shared" si="4"/>
        <v>0</v>
      </c>
      <c r="K308" s="1"/>
    </row>
    <row r="309" spans="1:11" ht="19.5" customHeight="1" x14ac:dyDescent="0.3">
      <c r="A309" s="1">
        <v>307</v>
      </c>
      <c r="B309" s="10">
        <v>46330</v>
      </c>
      <c r="C309" s="1" t="s">
        <v>45</v>
      </c>
      <c r="D309" s="1" t="s">
        <v>50</v>
      </c>
      <c r="E309" s="1">
        <v>1150</v>
      </c>
      <c r="F309" s="1"/>
      <c r="G309" s="1"/>
      <c r="H309" s="1"/>
      <c r="I309" s="1"/>
      <c r="J309" s="1">
        <f t="shared" si="4"/>
        <v>0</v>
      </c>
      <c r="K309" s="1"/>
    </row>
    <row r="310" spans="1:11" ht="19.5" customHeight="1" x14ac:dyDescent="0.3">
      <c r="A310" s="1">
        <v>308</v>
      </c>
      <c r="B310" s="10">
        <v>46331</v>
      </c>
      <c r="C310" s="1" t="s">
        <v>45</v>
      </c>
      <c r="D310" s="1" t="s">
        <v>50</v>
      </c>
      <c r="E310" s="1">
        <v>1150</v>
      </c>
      <c r="F310" s="1"/>
      <c r="G310" s="1"/>
      <c r="H310" s="1"/>
      <c r="I310" s="1"/>
      <c r="J310" s="1">
        <f t="shared" si="4"/>
        <v>0</v>
      </c>
      <c r="K310" s="1"/>
    </row>
    <row r="311" spans="1:11" ht="19.5" customHeight="1" x14ac:dyDescent="0.3">
      <c r="A311" s="1">
        <v>309</v>
      </c>
      <c r="B311" s="10">
        <v>46332</v>
      </c>
      <c r="C311" s="1" t="s">
        <v>45</v>
      </c>
      <c r="D311" s="1" t="s">
        <v>50</v>
      </c>
      <c r="E311" s="1">
        <v>1150</v>
      </c>
      <c r="F311" s="1"/>
      <c r="G311" s="1"/>
      <c r="H311" s="1"/>
      <c r="I311" s="1"/>
      <c r="J311" s="1">
        <f t="shared" si="4"/>
        <v>0</v>
      </c>
      <c r="K311" s="1"/>
    </row>
    <row r="312" spans="1:11" ht="19.5" customHeight="1" x14ac:dyDescent="0.3">
      <c r="A312" s="1">
        <v>310</v>
      </c>
      <c r="B312" s="10">
        <v>46333</v>
      </c>
      <c r="C312" s="1" t="s">
        <v>45</v>
      </c>
      <c r="D312" s="1" t="s">
        <v>50</v>
      </c>
      <c r="E312" s="1">
        <v>1150</v>
      </c>
      <c r="F312" s="1"/>
      <c r="G312" s="1"/>
      <c r="H312" s="1"/>
      <c r="I312" s="1"/>
      <c r="J312" s="1">
        <f t="shared" si="4"/>
        <v>0</v>
      </c>
      <c r="K312" s="1"/>
    </row>
    <row r="313" spans="1:11" ht="19.5" customHeight="1" x14ac:dyDescent="0.3">
      <c r="A313" s="1">
        <v>311</v>
      </c>
      <c r="B313" s="10">
        <v>46334</v>
      </c>
      <c r="C313" s="1" t="s">
        <v>45</v>
      </c>
      <c r="D313" s="1" t="s">
        <v>50</v>
      </c>
      <c r="E313" s="1">
        <v>1150</v>
      </c>
      <c r="F313" s="1"/>
      <c r="G313" s="1"/>
      <c r="H313" s="1"/>
      <c r="I313" s="1"/>
      <c r="J313" s="1">
        <f t="shared" si="4"/>
        <v>0</v>
      </c>
      <c r="K313" s="1"/>
    </row>
    <row r="314" spans="1:11" ht="19.5" customHeight="1" x14ac:dyDescent="0.3">
      <c r="A314" s="1">
        <v>312</v>
      </c>
      <c r="B314" s="10">
        <v>46335</v>
      </c>
      <c r="C314" s="1" t="s">
        <v>45</v>
      </c>
      <c r="D314" s="1" t="s">
        <v>50</v>
      </c>
      <c r="E314" s="1">
        <v>1150</v>
      </c>
      <c r="F314" s="1"/>
      <c r="G314" s="1"/>
      <c r="H314" s="1"/>
      <c r="I314" s="1"/>
      <c r="J314" s="1">
        <f t="shared" si="4"/>
        <v>0</v>
      </c>
      <c r="K314" s="1"/>
    </row>
    <row r="315" spans="1:11" ht="19.5" customHeight="1" x14ac:dyDescent="0.3">
      <c r="A315" s="1">
        <v>313</v>
      </c>
      <c r="B315" s="10">
        <v>46336</v>
      </c>
      <c r="C315" s="1" t="s">
        <v>45</v>
      </c>
      <c r="D315" s="1" t="s">
        <v>50</v>
      </c>
      <c r="E315" s="1">
        <v>1150</v>
      </c>
      <c r="F315" s="1"/>
      <c r="G315" s="1"/>
      <c r="H315" s="1"/>
      <c r="I315" s="1"/>
      <c r="J315" s="1">
        <f t="shared" si="4"/>
        <v>0</v>
      </c>
      <c r="K315" s="1"/>
    </row>
    <row r="316" spans="1:11" ht="19.5" customHeight="1" x14ac:dyDescent="0.3">
      <c r="A316" s="1">
        <v>314</v>
      </c>
      <c r="B316" s="10">
        <v>46337</v>
      </c>
      <c r="C316" s="1" t="s">
        <v>45</v>
      </c>
      <c r="D316" s="1" t="s">
        <v>50</v>
      </c>
      <c r="E316" s="1">
        <v>1150</v>
      </c>
      <c r="F316" s="1"/>
      <c r="G316" s="1"/>
      <c r="H316" s="1"/>
      <c r="I316" s="1"/>
      <c r="J316" s="1">
        <f t="shared" si="4"/>
        <v>0</v>
      </c>
      <c r="K316" s="1"/>
    </row>
    <row r="317" spans="1:11" ht="19.5" customHeight="1" x14ac:dyDescent="0.3">
      <c r="A317" s="1">
        <v>315</v>
      </c>
      <c r="B317" s="10">
        <v>46338</v>
      </c>
      <c r="C317" s="1" t="s">
        <v>45</v>
      </c>
      <c r="D317" s="1" t="s">
        <v>50</v>
      </c>
      <c r="E317" s="1">
        <v>1150</v>
      </c>
      <c r="F317" s="1"/>
      <c r="G317" s="1"/>
      <c r="H317" s="1"/>
      <c r="I317" s="1"/>
      <c r="J317" s="1">
        <f t="shared" si="4"/>
        <v>0</v>
      </c>
      <c r="K317" s="1"/>
    </row>
    <row r="318" spans="1:11" ht="19.5" customHeight="1" x14ac:dyDescent="0.3">
      <c r="A318" s="1">
        <v>316</v>
      </c>
      <c r="B318" s="10">
        <v>46339</v>
      </c>
      <c r="C318" s="1" t="s">
        <v>45</v>
      </c>
      <c r="D318" s="1" t="s">
        <v>50</v>
      </c>
      <c r="E318" s="1">
        <v>1150</v>
      </c>
      <c r="F318" s="1"/>
      <c r="G318" s="1"/>
      <c r="H318" s="1"/>
      <c r="I318" s="1"/>
      <c r="J318" s="1">
        <f t="shared" si="4"/>
        <v>0</v>
      </c>
      <c r="K318" s="1"/>
    </row>
    <row r="319" spans="1:11" ht="19.5" customHeight="1" x14ac:dyDescent="0.3">
      <c r="A319" s="1">
        <v>317</v>
      </c>
      <c r="B319" s="10">
        <v>46340</v>
      </c>
      <c r="C319" s="1" t="s">
        <v>45</v>
      </c>
      <c r="D319" s="1" t="s">
        <v>50</v>
      </c>
      <c r="E319" s="1">
        <v>1150</v>
      </c>
      <c r="F319" s="1"/>
      <c r="G319" s="1"/>
      <c r="H319" s="1"/>
      <c r="I319" s="1"/>
      <c r="J319" s="1">
        <f t="shared" si="4"/>
        <v>0</v>
      </c>
      <c r="K319" s="1"/>
    </row>
    <row r="320" spans="1:11" ht="19.5" customHeight="1" x14ac:dyDescent="0.3">
      <c r="A320" s="1">
        <v>318</v>
      </c>
      <c r="B320" s="10">
        <v>46341</v>
      </c>
      <c r="C320" s="1" t="s">
        <v>45</v>
      </c>
      <c r="D320" s="1" t="s">
        <v>50</v>
      </c>
      <c r="E320" s="1">
        <v>1150</v>
      </c>
      <c r="F320" s="1"/>
      <c r="G320" s="1"/>
      <c r="H320" s="1"/>
      <c r="I320" s="1"/>
      <c r="J320" s="1">
        <f t="shared" si="4"/>
        <v>0</v>
      </c>
      <c r="K320" s="1"/>
    </row>
    <row r="321" spans="1:11" ht="19.5" customHeight="1" x14ac:dyDescent="0.3">
      <c r="A321" s="1">
        <v>319</v>
      </c>
      <c r="B321" s="10">
        <v>46342</v>
      </c>
      <c r="C321" s="1" t="s">
        <v>45</v>
      </c>
      <c r="D321" s="1" t="s">
        <v>50</v>
      </c>
      <c r="E321" s="1">
        <v>1150</v>
      </c>
      <c r="F321" s="1"/>
      <c r="G321" s="1"/>
      <c r="H321" s="1"/>
      <c r="I321" s="1"/>
      <c r="J321" s="1">
        <f t="shared" si="4"/>
        <v>0</v>
      </c>
      <c r="K321" s="1"/>
    </row>
    <row r="322" spans="1:11" ht="19.5" customHeight="1" x14ac:dyDescent="0.3">
      <c r="A322" s="1">
        <v>320</v>
      </c>
      <c r="B322" s="10">
        <v>46343</v>
      </c>
      <c r="C322" s="1" t="s">
        <v>45</v>
      </c>
      <c r="D322" s="1" t="s">
        <v>50</v>
      </c>
      <c r="E322" s="1">
        <v>1150</v>
      </c>
      <c r="F322" s="1"/>
      <c r="G322" s="1"/>
      <c r="H322" s="1"/>
      <c r="I322" s="1"/>
      <c r="J322" s="1">
        <f t="shared" si="4"/>
        <v>0</v>
      </c>
      <c r="K322" s="1"/>
    </row>
    <row r="323" spans="1:11" ht="19.5" customHeight="1" x14ac:dyDescent="0.3">
      <c r="A323" s="1">
        <v>321</v>
      </c>
      <c r="B323" s="10">
        <v>46344</v>
      </c>
      <c r="C323" s="1" t="s">
        <v>45</v>
      </c>
      <c r="D323" s="1" t="s">
        <v>50</v>
      </c>
      <c r="E323" s="1">
        <v>1150</v>
      </c>
      <c r="F323" s="1"/>
      <c r="G323" s="1"/>
      <c r="H323" s="1"/>
      <c r="I323" s="1"/>
      <c r="J323" s="1">
        <f t="shared" si="4"/>
        <v>0</v>
      </c>
      <c r="K323" s="1"/>
    </row>
    <row r="324" spans="1:11" ht="19.5" customHeight="1" x14ac:dyDescent="0.3">
      <c r="A324" s="1">
        <v>322</v>
      </c>
      <c r="B324" s="10">
        <v>46345</v>
      </c>
      <c r="C324" s="1" t="s">
        <v>45</v>
      </c>
      <c r="D324" s="1" t="s">
        <v>50</v>
      </c>
      <c r="E324" s="1">
        <v>1150</v>
      </c>
      <c r="F324" s="1"/>
      <c r="G324" s="1"/>
      <c r="H324" s="1"/>
      <c r="I324" s="1"/>
      <c r="J324" s="1">
        <f t="shared" ref="J324:J367" si="5">E324*F324-G324-H324+I324</f>
        <v>0</v>
      </c>
      <c r="K324" s="1"/>
    </row>
    <row r="325" spans="1:11" ht="19.5" customHeight="1" x14ac:dyDescent="0.3">
      <c r="A325" s="1">
        <v>323</v>
      </c>
      <c r="B325" s="10">
        <v>46346</v>
      </c>
      <c r="C325" s="1" t="s">
        <v>45</v>
      </c>
      <c r="D325" s="1" t="s">
        <v>50</v>
      </c>
      <c r="E325" s="1">
        <v>1150</v>
      </c>
      <c r="F325" s="1"/>
      <c r="G325" s="1"/>
      <c r="H325" s="1"/>
      <c r="I325" s="1"/>
      <c r="J325" s="1">
        <f t="shared" si="5"/>
        <v>0</v>
      </c>
      <c r="K325" s="1"/>
    </row>
    <row r="326" spans="1:11" ht="19.5" customHeight="1" x14ac:dyDescent="0.3">
      <c r="A326" s="1">
        <v>324</v>
      </c>
      <c r="B326" s="10">
        <v>46347</v>
      </c>
      <c r="C326" s="1" t="s">
        <v>45</v>
      </c>
      <c r="D326" s="1" t="s">
        <v>50</v>
      </c>
      <c r="E326" s="1">
        <v>1150</v>
      </c>
      <c r="F326" s="1"/>
      <c r="G326" s="1"/>
      <c r="H326" s="1"/>
      <c r="I326" s="1"/>
      <c r="J326" s="1">
        <f t="shared" si="5"/>
        <v>0</v>
      </c>
      <c r="K326" s="1"/>
    </row>
    <row r="327" spans="1:11" ht="19.5" customHeight="1" x14ac:dyDescent="0.3">
      <c r="A327" s="1">
        <v>325</v>
      </c>
      <c r="B327" s="10">
        <v>46348</v>
      </c>
      <c r="C327" s="1" t="s">
        <v>45</v>
      </c>
      <c r="D327" s="1" t="s">
        <v>50</v>
      </c>
      <c r="E327" s="1">
        <v>1150</v>
      </c>
      <c r="F327" s="1"/>
      <c r="G327" s="1"/>
      <c r="H327" s="1"/>
      <c r="I327" s="1"/>
      <c r="J327" s="1">
        <f t="shared" si="5"/>
        <v>0</v>
      </c>
      <c r="K327" s="1"/>
    </row>
    <row r="328" spans="1:11" ht="19.5" customHeight="1" x14ac:dyDescent="0.3">
      <c r="A328" s="1">
        <v>326</v>
      </c>
      <c r="B328" s="10">
        <v>46349</v>
      </c>
      <c r="C328" s="1" t="s">
        <v>45</v>
      </c>
      <c r="D328" s="1" t="s">
        <v>50</v>
      </c>
      <c r="E328" s="1">
        <v>1150</v>
      </c>
      <c r="F328" s="1"/>
      <c r="G328" s="1"/>
      <c r="H328" s="1"/>
      <c r="I328" s="1"/>
      <c r="J328" s="1">
        <f t="shared" si="5"/>
        <v>0</v>
      </c>
      <c r="K328" s="1"/>
    </row>
    <row r="329" spans="1:11" ht="19.5" customHeight="1" x14ac:dyDescent="0.3">
      <c r="A329" s="1">
        <v>327</v>
      </c>
      <c r="B329" s="10">
        <v>46350</v>
      </c>
      <c r="C329" s="1" t="s">
        <v>45</v>
      </c>
      <c r="D329" s="1" t="s">
        <v>50</v>
      </c>
      <c r="E329" s="1">
        <v>1150</v>
      </c>
      <c r="F329" s="1"/>
      <c r="G329" s="1"/>
      <c r="H329" s="1"/>
      <c r="I329" s="1"/>
      <c r="J329" s="1">
        <f t="shared" si="5"/>
        <v>0</v>
      </c>
      <c r="K329" s="1"/>
    </row>
    <row r="330" spans="1:11" ht="19.5" customHeight="1" x14ac:dyDescent="0.3">
      <c r="A330" s="1">
        <v>328</v>
      </c>
      <c r="B330" s="10">
        <v>46351</v>
      </c>
      <c r="C330" s="1" t="s">
        <v>45</v>
      </c>
      <c r="D330" s="1" t="s">
        <v>50</v>
      </c>
      <c r="E330" s="1">
        <v>1150</v>
      </c>
      <c r="F330" s="1"/>
      <c r="G330" s="1"/>
      <c r="H330" s="1"/>
      <c r="I330" s="1"/>
      <c r="J330" s="1">
        <f t="shared" si="5"/>
        <v>0</v>
      </c>
      <c r="K330" s="1"/>
    </row>
    <row r="331" spans="1:11" ht="19.5" customHeight="1" x14ac:dyDescent="0.3">
      <c r="A331" s="1">
        <v>329</v>
      </c>
      <c r="B331" s="10">
        <v>46352</v>
      </c>
      <c r="C331" s="1" t="s">
        <v>45</v>
      </c>
      <c r="D331" s="1" t="s">
        <v>50</v>
      </c>
      <c r="E331" s="1">
        <v>1150</v>
      </c>
      <c r="F331" s="1"/>
      <c r="G331" s="1"/>
      <c r="H331" s="1"/>
      <c r="I331" s="1"/>
      <c r="J331" s="1">
        <f t="shared" si="5"/>
        <v>0</v>
      </c>
      <c r="K331" s="1"/>
    </row>
    <row r="332" spans="1:11" ht="19.5" customHeight="1" x14ac:dyDescent="0.3">
      <c r="A332" s="1">
        <v>330</v>
      </c>
      <c r="B332" s="10">
        <v>46353</v>
      </c>
      <c r="C332" s="1" t="s">
        <v>45</v>
      </c>
      <c r="D332" s="1" t="s">
        <v>50</v>
      </c>
      <c r="E332" s="1">
        <v>1150</v>
      </c>
      <c r="F332" s="1"/>
      <c r="G332" s="1"/>
      <c r="H332" s="1"/>
      <c r="I332" s="1"/>
      <c r="J332" s="1">
        <f t="shared" si="5"/>
        <v>0</v>
      </c>
      <c r="K332" s="1"/>
    </row>
    <row r="333" spans="1:11" ht="19.5" customHeight="1" x14ac:dyDescent="0.3">
      <c r="A333" s="1">
        <v>331</v>
      </c>
      <c r="B333" s="10">
        <v>46354</v>
      </c>
      <c r="C333" s="1" t="s">
        <v>45</v>
      </c>
      <c r="D333" s="1" t="s">
        <v>50</v>
      </c>
      <c r="E333" s="1">
        <v>1150</v>
      </c>
      <c r="F333" s="1"/>
      <c r="G333" s="1"/>
      <c r="H333" s="1"/>
      <c r="I333" s="1"/>
      <c r="J333" s="1">
        <f t="shared" si="5"/>
        <v>0</v>
      </c>
      <c r="K333" s="1"/>
    </row>
    <row r="334" spans="1:11" ht="19.5" customHeight="1" x14ac:dyDescent="0.3">
      <c r="A334" s="1">
        <v>332</v>
      </c>
      <c r="B334" s="10">
        <v>46355</v>
      </c>
      <c r="C334" s="1" t="s">
        <v>45</v>
      </c>
      <c r="D334" s="1" t="s">
        <v>50</v>
      </c>
      <c r="E334" s="1">
        <v>1150</v>
      </c>
      <c r="F334" s="1"/>
      <c r="G334" s="1"/>
      <c r="H334" s="1"/>
      <c r="I334" s="1"/>
      <c r="J334" s="1">
        <f t="shared" si="5"/>
        <v>0</v>
      </c>
      <c r="K334" s="1"/>
    </row>
    <row r="335" spans="1:11" ht="19.5" customHeight="1" x14ac:dyDescent="0.3">
      <c r="A335" s="1">
        <v>333</v>
      </c>
      <c r="B335" s="10">
        <v>46356</v>
      </c>
      <c r="C335" s="1" t="s">
        <v>45</v>
      </c>
      <c r="D335" s="1" t="s">
        <v>50</v>
      </c>
      <c r="E335" s="1">
        <v>1150</v>
      </c>
      <c r="F335" s="1"/>
      <c r="G335" s="1"/>
      <c r="H335" s="1"/>
      <c r="I335" s="1"/>
      <c r="J335" s="1">
        <f t="shared" si="5"/>
        <v>0</v>
      </c>
      <c r="K335" s="1"/>
    </row>
    <row r="336" spans="1:11" ht="19.5" customHeight="1" x14ac:dyDescent="0.3">
      <c r="A336" s="1">
        <v>334</v>
      </c>
      <c r="B336" s="10">
        <v>46357</v>
      </c>
      <c r="C336" s="1" t="s">
        <v>45</v>
      </c>
      <c r="D336" s="1" t="s">
        <v>50</v>
      </c>
      <c r="E336" s="1">
        <v>1150</v>
      </c>
      <c r="F336" s="1"/>
      <c r="G336" s="1"/>
      <c r="H336" s="1"/>
      <c r="I336" s="1"/>
      <c r="J336" s="1">
        <f t="shared" si="5"/>
        <v>0</v>
      </c>
      <c r="K336" s="1"/>
    </row>
    <row r="337" spans="1:11" ht="19.5" customHeight="1" x14ac:dyDescent="0.3">
      <c r="A337" s="1">
        <v>335</v>
      </c>
      <c r="B337" s="10">
        <v>46358</v>
      </c>
      <c r="C337" s="1" t="s">
        <v>45</v>
      </c>
      <c r="D337" s="1" t="s">
        <v>50</v>
      </c>
      <c r="E337" s="1">
        <v>1150</v>
      </c>
      <c r="F337" s="1"/>
      <c r="G337" s="1"/>
      <c r="H337" s="1"/>
      <c r="I337" s="1"/>
      <c r="J337" s="1">
        <f t="shared" si="5"/>
        <v>0</v>
      </c>
      <c r="K337" s="1"/>
    </row>
    <row r="338" spans="1:11" ht="19.5" customHeight="1" x14ac:dyDescent="0.3">
      <c r="A338" s="1">
        <v>336</v>
      </c>
      <c r="B338" s="10">
        <v>46359</v>
      </c>
      <c r="C338" s="1" t="s">
        <v>45</v>
      </c>
      <c r="D338" s="1" t="s">
        <v>50</v>
      </c>
      <c r="E338" s="1">
        <v>1150</v>
      </c>
      <c r="F338" s="1"/>
      <c r="G338" s="1"/>
      <c r="H338" s="1"/>
      <c r="I338" s="1"/>
      <c r="J338" s="1">
        <f t="shared" si="5"/>
        <v>0</v>
      </c>
      <c r="K338" s="1"/>
    </row>
    <row r="339" spans="1:11" ht="19.5" customHeight="1" x14ac:dyDescent="0.3">
      <c r="A339" s="1">
        <v>337</v>
      </c>
      <c r="B339" s="10">
        <v>46360</v>
      </c>
      <c r="C339" s="1" t="s">
        <v>45</v>
      </c>
      <c r="D339" s="1" t="s">
        <v>50</v>
      </c>
      <c r="E339" s="1">
        <v>1150</v>
      </c>
      <c r="F339" s="1"/>
      <c r="G339" s="1"/>
      <c r="H339" s="1"/>
      <c r="I339" s="1"/>
      <c r="J339" s="1">
        <f t="shared" si="5"/>
        <v>0</v>
      </c>
      <c r="K339" s="1"/>
    </row>
    <row r="340" spans="1:11" ht="19.5" customHeight="1" x14ac:dyDescent="0.3">
      <c r="A340" s="1">
        <v>338</v>
      </c>
      <c r="B340" s="10">
        <v>46361</v>
      </c>
      <c r="C340" s="1" t="s">
        <v>45</v>
      </c>
      <c r="D340" s="1" t="s">
        <v>50</v>
      </c>
      <c r="E340" s="1">
        <v>1150</v>
      </c>
      <c r="F340" s="1"/>
      <c r="G340" s="1"/>
      <c r="H340" s="1"/>
      <c r="I340" s="1"/>
      <c r="J340" s="1">
        <f t="shared" si="5"/>
        <v>0</v>
      </c>
      <c r="K340" s="1"/>
    </row>
    <row r="341" spans="1:11" ht="19.5" customHeight="1" x14ac:dyDescent="0.3">
      <c r="A341" s="1">
        <v>339</v>
      </c>
      <c r="B341" s="10">
        <v>46362</v>
      </c>
      <c r="C341" s="1" t="s">
        <v>45</v>
      </c>
      <c r="D341" s="1" t="s">
        <v>50</v>
      </c>
      <c r="E341" s="1">
        <v>1150</v>
      </c>
      <c r="F341" s="1"/>
      <c r="G341" s="1"/>
      <c r="H341" s="1"/>
      <c r="I341" s="1"/>
      <c r="J341" s="1">
        <f t="shared" si="5"/>
        <v>0</v>
      </c>
      <c r="K341" s="1"/>
    </row>
    <row r="342" spans="1:11" ht="19.5" customHeight="1" x14ac:dyDescent="0.3">
      <c r="A342" s="1">
        <v>340</v>
      </c>
      <c r="B342" s="10">
        <v>46363</v>
      </c>
      <c r="C342" s="1" t="s">
        <v>45</v>
      </c>
      <c r="D342" s="1" t="s">
        <v>50</v>
      </c>
      <c r="E342" s="1">
        <v>1150</v>
      </c>
      <c r="F342" s="1"/>
      <c r="G342" s="1"/>
      <c r="H342" s="1"/>
      <c r="I342" s="1"/>
      <c r="J342" s="1">
        <f t="shared" si="5"/>
        <v>0</v>
      </c>
      <c r="K342" s="1"/>
    </row>
    <row r="343" spans="1:11" ht="19.5" customHeight="1" x14ac:dyDescent="0.3">
      <c r="A343" s="1">
        <v>341</v>
      </c>
      <c r="B343" s="10">
        <v>46364</v>
      </c>
      <c r="C343" s="1" t="s">
        <v>45</v>
      </c>
      <c r="D343" s="1" t="s">
        <v>50</v>
      </c>
      <c r="E343" s="1">
        <v>1150</v>
      </c>
      <c r="F343" s="1"/>
      <c r="G343" s="1"/>
      <c r="H343" s="1"/>
      <c r="I343" s="1"/>
      <c r="J343" s="1">
        <f t="shared" si="5"/>
        <v>0</v>
      </c>
      <c r="K343" s="1"/>
    </row>
    <row r="344" spans="1:11" ht="19.5" customHeight="1" x14ac:dyDescent="0.3">
      <c r="A344" s="1">
        <v>342</v>
      </c>
      <c r="B344" s="10">
        <v>46365</v>
      </c>
      <c r="C344" s="1" t="s">
        <v>45</v>
      </c>
      <c r="D344" s="1" t="s">
        <v>50</v>
      </c>
      <c r="E344" s="1">
        <v>1150</v>
      </c>
      <c r="F344" s="1"/>
      <c r="G344" s="1"/>
      <c r="H344" s="1"/>
      <c r="I344" s="1"/>
      <c r="J344" s="1">
        <f t="shared" si="5"/>
        <v>0</v>
      </c>
      <c r="K344" s="1"/>
    </row>
    <row r="345" spans="1:11" ht="19.5" customHeight="1" x14ac:dyDescent="0.3">
      <c r="A345" s="1">
        <v>343</v>
      </c>
      <c r="B345" s="10">
        <v>46366</v>
      </c>
      <c r="C345" s="1" t="s">
        <v>45</v>
      </c>
      <c r="D345" s="1" t="s">
        <v>50</v>
      </c>
      <c r="E345" s="1">
        <v>1150</v>
      </c>
      <c r="F345" s="1"/>
      <c r="G345" s="1"/>
      <c r="H345" s="1"/>
      <c r="I345" s="1"/>
      <c r="J345" s="1">
        <f t="shared" si="5"/>
        <v>0</v>
      </c>
      <c r="K345" s="1"/>
    </row>
    <row r="346" spans="1:11" ht="19.5" customHeight="1" x14ac:dyDescent="0.3">
      <c r="A346" s="1">
        <v>344</v>
      </c>
      <c r="B346" s="10">
        <v>46367</v>
      </c>
      <c r="C346" s="1" t="s">
        <v>45</v>
      </c>
      <c r="D346" s="1" t="s">
        <v>50</v>
      </c>
      <c r="E346" s="1">
        <v>1150</v>
      </c>
      <c r="F346" s="1"/>
      <c r="G346" s="1"/>
      <c r="H346" s="1"/>
      <c r="I346" s="1"/>
      <c r="J346" s="1">
        <f t="shared" si="5"/>
        <v>0</v>
      </c>
      <c r="K346" s="1"/>
    </row>
    <row r="347" spans="1:11" ht="19.5" customHeight="1" x14ac:dyDescent="0.3">
      <c r="A347" s="1">
        <v>345</v>
      </c>
      <c r="B347" s="10">
        <v>46368</v>
      </c>
      <c r="C347" s="1" t="s">
        <v>45</v>
      </c>
      <c r="D347" s="1" t="s">
        <v>50</v>
      </c>
      <c r="E347" s="1">
        <v>1150</v>
      </c>
      <c r="F347" s="1"/>
      <c r="G347" s="1"/>
      <c r="H347" s="1"/>
      <c r="I347" s="1"/>
      <c r="J347" s="1">
        <f t="shared" si="5"/>
        <v>0</v>
      </c>
      <c r="K347" s="1"/>
    </row>
    <row r="348" spans="1:11" ht="19.5" customHeight="1" x14ac:dyDescent="0.3">
      <c r="A348" s="1">
        <v>346</v>
      </c>
      <c r="B348" s="10">
        <v>46369</v>
      </c>
      <c r="C348" s="1" t="s">
        <v>45</v>
      </c>
      <c r="D348" s="1" t="s">
        <v>50</v>
      </c>
      <c r="E348" s="1">
        <v>1150</v>
      </c>
      <c r="F348" s="1"/>
      <c r="G348" s="1"/>
      <c r="H348" s="1"/>
      <c r="I348" s="1"/>
      <c r="J348" s="1">
        <f t="shared" si="5"/>
        <v>0</v>
      </c>
      <c r="K348" s="1"/>
    </row>
    <row r="349" spans="1:11" ht="19.5" customHeight="1" x14ac:dyDescent="0.3">
      <c r="A349" s="1">
        <v>347</v>
      </c>
      <c r="B349" s="10">
        <v>46370</v>
      </c>
      <c r="C349" s="1" t="s">
        <v>45</v>
      </c>
      <c r="D349" s="1" t="s">
        <v>50</v>
      </c>
      <c r="E349" s="1">
        <v>1150</v>
      </c>
      <c r="F349" s="1"/>
      <c r="G349" s="1"/>
      <c r="H349" s="1"/>
      <c r="I349" s="1"/>
      <c r="J349" s="1">
        <f t="shared" si="5"/>
        <v>0</v>
      </c>
      <c r="K349" s="1"/>
    </row>
    <row r="350" spans="1:11" ht="19.5" customHeight="1" x14ac:dyDescent="0.3">
      <c r="A350" s="1">
        <v>348</v>
      </c>
      <c r="B350" s="10">
        <v>46371</v>
      </c>
      <c r="C350" s="1" t="s">
        <v>45</v>
      </c>
      <c r="D350" s="1" t="s">
        <v>50</v>
      </c>
      <c r="E350" s="1">
        <v>1150</v>
      </c>
      <c r="F350" s="1"/>
      <c r="G350" s="1"/>
      <c r="H350" s="1"/>
      <c r="I350" s="1"/>
      <c r="J350" s="1">
        <f t="shared" si="5"/>
        <v>0</v>
      </c>
      <c r="K350" s="1"/>
    </row>
    <row r="351" spans="1:11" ht="19.5" customHeight="1" x14ac:dyDescent="0.3">
      <c r="A351" s="1">
        <v>349</v>
      </c>
      <c r="B351" s="10">
        <v>46372</v>
      </c>
      <c r="C351" s="1" t="s">
        <v>45</v>
      </c>
      <c r="D351" s="1" t="s">
        <v>50</v>
      </c>
      <c r="E351" s="1">
        <v>1150</v>
      </c>
      <c r="F351" s="1"/>
      <c r="G351" s="1"/>
      <c r="H351" s="1"/>
      <c r="I351" s="1"/>
      <c r="J351" s="1">
        <f t="shared" si="5"/>
        <v>0</v>
      </c>
      <c r="K351" s="1"/>
    </row>
    <row r="352" spans="1:11" ht="19.5" customHeight="1" x14ac:dyDescent="0.3">
      <c r="A352" s="1">
        <v>350</v>
      </c>
      <c r="B352" s="10">
        <v>46373</v>
      </c>
      <c r="C352" s="1" t="s">
        <v>45</v>
      </c>
      <c r="D352" s="1" t="s">
        <v>50</v>
      </c>
      <c r="E352" s="1">
        <v>1150</v>
      </c>
      <c r="F352" s="1"/>
      <c r="G352" s="1"/>
      <c r="H352" s="1"/>
      <c r="I352" s="1"/>
      <c r="J352" s="1">
        <f t="shared" si="5"/>
        <v>0</v>
      </c>
      <c r="K352" s="1"/>
    </row>
    <row r="353" spans="1:11" ht="19.5" customHeight="1" x14ac:dyDescent="0.3">
      <c r="A353" s="1">
        <v>351</v>
      </c>
      <c r="B353" s="10">
        <v>46374</v>
      </c>
      <c r="C353" s="1" t="s">
        <v>45</v>
      </c>
      <c r="D353" s="1" t="s">
        <v>50</v>
      </c>
      <c r="E353" s="1">
        <v>1150</v>
      </c>
      <c r="F353" s="1"/>
      <c r="G353" s="1"/>
      <c r="H353" s="1"/>
      <c r="I353" s="1"/>
      <c r="J353" s="1">
        <f t="shared" si="5"/>
        <v>0</v>
      </c>
      <c r="K353" s="1"/>
    </row>
    <row r="354" spans="1:11" ht="19.5" customHeight="1" x14ac:dyDescent="0.3">
      <c r="A354" s="1">
        <v>352</v>
      </c>
      <c r="B354" s="10">
        <v>46375</v>
      </c>
      <c r="C354" s="1" t="s">
        <v>45</v>
      </c>
      <c r="D354" s="1" t="s">
        <v>50</v>
      </c>
      <c r="E354" s="1">
        <v>1150</v>
      </c>
      <c r="F354" s="1"/>
      <c r="G354" s="1"/>
      <c r="H354" s="1"/>
      <c r="I354" s="1"/>
      <c r="J354" s="1">
        <f t="shared" si="5"/>
        <v>0</v>
      </c>
      <c r="K354" s="1"/>
    </row>
    <row r="355" spans="1:11" ht="19.5" customHeight="1" x14ac:dyDescent="0.3">
      <c r="A355" s="1">
        <v>353</v>
      </c>
      <c r="B355" s="10">
        <v>46376</v>
      </c>
      <c r="C355" s="1" t="s">
        <v>45</v>
      </c>
      <c r="D355" s="1" t="s">
        <v>50</v>
      </c>
      <c r="E355" s="1">
        <v>1150</v>
      </c>
      <c r="F355" s="1"/>
      <c r="G355" s="1"/>
      <c r="H355" s="1"/>
      <c r="I355" s="1"/>
      <c r="J355" s="1">
        <f t="shared" si="5"/>
        <v>0</v>
      </c>
      <c r="K355" s="1"/>
    </row>
    <row r="356" spans="1:11" ht="19.5" customHeight="1" x14ac:dyDescent="0.3">
      <c r="A356" s="1">
        <v>354</v>
      </c>
      <c r="B356" s="10">
        <v>46377</v>
      </c>
      <c r="C356" s="1" t="s">
        <v>45</v>
      </c>
      <c r="D356" s="1" t="s">
        <v>50</v>
      </c>
      <c r="E356" s="1">
        <v>1150</v>
      </c>
      <c r="F356" s="1"/>
      <c r="G356" s="1"/>
      <c r="H356" s="1"/>
      <c r="I356" s="1"/>
      <c r="J356" s="1">
        <f t="shared" si="5"/>
        <v>0</v>
      </c>
      <c r="K356" s="1"/>
    </row>
    <row r="357" spans="1:11" ht="19.5" customHeight="1" x14ac:dyDescent="0.3">
      <c r="A357" s="1">
        <v>355</v>
      </c>
      <c r="B357" s="10">
        <v>46378</v>
      </c>
      <c r="C357" s="1" t="s">
        <v>45</v>
      </c>
      <c r="D357" s="1" t="s">
        <v>50</v>
      </c>
      <c r="E357" s="1">
        <v>1150</v>
      </c>
      <c r="F357" s="1"/>
      <c r="G357" s="1"/>
      <c r="H357" s="1"/>
      <c r="I357" s="1"/>
      <c r="J357" s="1">
        <f t="shared" si="5"/>
        <v>0</v>
      </c>
      <c r="K357" s="1"/>
    </row>
    <row r="358" spans="1:11" ht="19.5" customHeight="1" x14ac:dyDescent="0.3">
      <c r="A358" s="1">
        <v>356</v>
      </c>
      <c r="B358" s="10">
        <v>46379</v>
      </c>
      <c r="C358" s="1" t="s">
        <v>45</v>
      </c>
      <c r="D358" s="1" t="s">
        <v>50</v>
      </c>
      <c r="E358" s="1">
        <v>1150</v>
      </c>
      <c r="F358" s="1"/>
      <c r="G358" s="1"/>
      <c r="H358" s="1"/>
      <c r="I358" s="1"/>
      <c r="J358" s="1">
        <f t="shared" si="5"/>
        <v>0</v>
      </c>
      <c r="K358" s="1"/>
    </row>
    <row r="359" spans="1:11" ht="19.5" customHeight="1" x14ac:dyDescent="0.3">
      <c r="A359" s="1">
        <v>357</v>
      </c>
      <c r="B359" s="10">
        <v>46380</v>
      </c>
      <c r="C359" s="1" t="s">
        <v>45</v>
      </c>
      <c r="D359" s="1" t="s">
        <v>50</v>
      </c>
      <c r="E359" s="1">
        <v>1150</v>
      </c>
      <c r="F359" s="1"/>
      <c r="G359" s="1"/>
      <c r="H359" s="1"/>
      <c r="I359" s="1"/>
      <c r="J359" s="1">
        <f t="shared" si="5"/>
        <v>0</v>
      </c>
      <c r="K359" s="1"/>
    </row>
    <row r="360" spans="1:11" ht="19.5" customHeight="1" x14ac:dyDescent="0.3">
      <c r="A360" s="1">
        <v>358</v>
      </c>
      <c r="B360" s="10">
        <v>46381</v>
      </c>
      <c r="C360" s="1" t="s">
        <v>45</v>
      </c>
      <c r="D360" s="1" t="s">
        <v>50</v>
      </c>
      <c r="E360" s="1">
        <v>1150</v>
      </c>
      <c r="F360" s="1"/>
      <c r="G360" s="1"/>
      <c r="H360" s="1"/>
      <c r="I360" s="1"/>
      <c r="J360" s="1">
        <f t="shared" si="5"/>
        <v>0</v>
      </c>
      <c r="K360" s="1"/>
    </row>
    <row r="361" spans="1:11" ht="19.5" customHeight="1" x14ac:dyDescent="0.3">
      <c r="A361" s="1">
        <v>359</v>
      </c>
      <c r="B361" s="10">
        <v>46382</v>
      </c>
      <c r="C361" s="1" t="s">
        <v>45</v>
      </c>
      <c r="D361" s="1" t="s">
        <v>50</v>
      </c>
      <c r="E361" s="1">
        <v>1150</v>
      </c>
      <c r="F361" s="1"/>
      <c r="G361" s="1"/>
      <c r="H361" s="1"/>
      <c r="I361" s="1"/>
      <c r="J361" s="1">
        <f t="shared" si="5"/>
        <v>0</v>
      </c>
      <c r="K361" s="1"/>
    </row>
    <row r="362" spans="1:11" ht="19.5" customHeight="1" x14ac:dyDescent="0.3">
      <c r="A362" s="1">
        <v>360</v>
      </c>
      <c r="B362" s="10">
        <v>46383</v>
      </c>
      <c r="C362" s="1" t="s">
        <v>45</v>
      </c>
      <c r="D362" s="1" t="s">
        <v>50</v>
      </c>
      <c r="E362" s="1">
        <v>1150</v>
      </c>
      <c r="F362" s="1"/>
      <c r="G362" s="1"/>
      <c r="H362" s="1"/>
      <c r="I362" s="1"/>
      <c r="J362" s="1">
        <f t="shared" si="5"/>
        <v>0</v>
      </c>
      <c r="K362" s="1"/>
    </row>
    <row r="363" spans="1:11" ht="19.5" customHeight="1" x14ac:dyDescent="0.3">
      <c r="A363" s="1">
        <v>361</v>
      </c>
      <c r="B363" s="10">
        <v>46384</v>
      </c>
      <c r="C363" s="1" t="s">
        <v>45</v>
      </c>
      <c r="D363" s="1" t="s">
        <v>50</v>
      </c>
      <c r="E363" s="1">
        <v>1150</v>
      </c>
      <c r="F363" s="1"/>
      <c r="G363" s="1"/>
      <c r="H363" s="1"/>
      <c r="I363" s="1"/>
      <c r="J363" s="1">
        <f t="shared" si="5"/>
        <v>0</v>
      </c>
      <c r="K363" s="1"/>
    </row>
    <row r="364" spans="1:11" ht="19.5" customHeight="1" x14ac:dyDescent="0.3">
      <c r="A364" s="1">
        <v>362</v>
      </c>
      <c r="B364" s="10">
        <v>46385</v>
      </c>
      <c r="C364" s="1" t="s">
        <v>45</v>
      </c>
      <c r="D364" s="1" t="s">
        <v>50</v>
      </c>
      <c r="E364" s="1">
        <v>1150</v>
      </c>
      <c r="F364" s="1"/>
      <c r="G364" s="1"/>
      <c r="H364" s="1"/>
      <c r="I364" s="1"/>
      <c r="J364" s="1">
        <f t="shared" si="5"/>
        <v>0</v>
      </c>
      <c r="K364" s="1"/>
    </row>
    <row r="365" spans="1:11" ht="19.5" customHeight="1" x14ac:dyDescent="0.3">
      <c r="A365" s="1">
        <v>363</v>
      </c>
      <c r="B365" s="10">
        <v>46386</v>
      </c>
      <c r="C365" s="1" t="s">
        <v>45</v>
      </c>
      <c r="D365" s="1" t="s">
        <v>50</v>
      </c>
      <c r="E365" s="1">
        <v>1150</v>
      </c>
      <c r="F365" s="1"/>
      <c r="G365" s="1"/>
      <c r="H365" s="1"/>
      <c r="I365" s="1"/>
      <c r="J365" s="1">
        <f t="shared" si="5"/>
        <v>0</v>
      </c>
      <c r="K365" s="1"/>
    </row>
    <row r="366" spans="1:11" ht="19.5" customHeight="1" x14ac:dyDescent="0.3">
      <c r="A366" s="1">
        <v>364</v>
      </c>
      <c r="B366" s="10">
        <v>46387</v>
      </c>
      <c r="C366" s="1" t="s">
        <v>45</v>
      </c>
      <c r="D366" s="1" t="s">
        <v>50</v>
      </c>
      <c r="E366" s="1">
        <v>1150</v>
      </c>
      <c r="F366" s="1"/>
      <c r="G366" s="1"/>
      <c r="H366" s="1"/>
      <c r="I366" s="1"/>
      <c r="J366" s="1">
        <f t="shared" si="5"/>
        <v>0</v>
      </c>
      <c r="K366" s="1"/>
    </row>
    <row r="367" spans="1:11" ht="19.5" customHeight="1" x14ac:dyDescent="0.3">
      <c r="A367" s="1">
        <v>365</v>
      </c>
      <c r="B367" s="10">
        <v>46388</v>
      </c>
      <c r="C367" s="1" t="s">
        <v>45</v>
      </c>
      <c r="D367" s="1" t="s">
        <v>50</v>
      </c>
      <c r="E367" s="1">
        <v>1150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14000000}"/>
  <mergeCells count="3">
    <mergeCell ref="A1:K1"/>
    <mergeCell ref="N4:O4"/>
    <mergeCell ref="M5:P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Worksheet____9"/>
  <dimension ref="A1:Q371"/>
  <sheetViews>
    <sheetView rightToLeft="1" workbookViewId="0">
      <selection activeCell="D3" sqref="D3:D367"/>
    </sheetView>
  </sheetViews>
  <sheetFormatPr defaultRowHeight="21" customHeight="1" x14ac:dyDescent="0.3"/>
  <cols>
    <col min="1" max="1" width="4.1640625" customWidth="1"/>
    <col min="2" max="2" width="13" customWidth="1"/>
    <col min="3" max="3" width="16.5"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21" customHeight="1" x14ac:dyDescent="0.3">
      <c r="A1" s="273" t="s">
        <v>52</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45</v>
      </c>
      <c r="D3" s="1" t="s">
        <v>51</v>
      </c>
      <c r="E3" s="1">
        <v>1150</v>
      </c>
      <c r="F3" s="1">
        <v>1</v>
      </c>
      <c r="G3" s="1"/>
      <c r="H3" s="1"/>
      <c r="I3" s="1"/>
      <c r="J3" s="1">
        <f>E3*F3-G3-H3+I3</f>
        <v>1150</v>
      </c>
      <c r="K3" s="1"/>
      <c r="M3" s="13"/>
      <c r="N3" s="13"/>
      <c r="O3" s="13"/>
      <c r="P3" s="13"/>
      <c r="Q3" s="13"/>
    </row>
    <row r="4" spans="1:17" ht="21" customHeight="1" x14ac:dyDescent="0.3">
      <c r="A4" s="1">
        <v>2</v>
      </c>
      <c r="B4" s="10">
        <v>46025</v>
      </c>
      <c r="C4" s="1" t="s">
        <v>45</v>
      </c>
      <c r="D4" s="1" t="s">
        <v>51</v>
      </c>
      <c r="E4" s="1">
        <v>1150</v>
      </c>
      <c r="F4" s="1"/>
      <c r="G4" s="1"/>
      <c r="H4" s="1"/>
      <c r="I4" s="1"/>
      <c r="J4" s="1">
        <f t="shared" ref="J4:J67" si="0">E4*F4-G4-H4+I4</f>
        <v>0</v>
      </c>
      <c r="K4" s="1"/>
      <c r="M4" s="11"/>
      <c r="N4" s="276" t="s">
        <v>18</v>
      </c>
      <c r="O4" s="276"/>
      <c r="P4" s="11"/>
      <c r="Q4" s="11"/>
    </row>
    <row r="5" spans="1:17" ht="21" customHeight="1" x14ac:dyDescent="0.3">
      <c r="A5" s="1">
        <v>3</v>
      </c>
      <c r="B5" s="10">
        <v>46026</v>
      </c>
      <c r="C5" s="1" t="s">
        <v>45</v>
      </c>
      <c r="D5" s="1" t="s">
        <v>51</v>
      </c>
      <c r="E5" s="1">
        <v>1150</v>
      </c>
      <c r="F5" s="1"/>
      <c r="G5" s="1"/>
      <c r="H5" s="1"/>
      <c r="I5" s="1"/>
      <c r="J5" s="1">
        <f t="shared" si="0"/>
        <v>0</v>
      </c>
      <c r="K5" s="1"/>
      <c r="M5" s="274" t="s">
        <v>17</v>
      </c>
      <c r="N5" s="274"/>
      <c r="O5" s="274"/>
      <c r="P5" s="274"/>
      <c r="Q5" s="12">
        <f>SUM(J2:J368)</f>
        <v>1150</v>
      </c>
    </row>
    <row r="6" spans="1:17" ht="21" customHeight="1" x14ac:dyDescent="0.3">
      <c r="A6" s="1">
        <v>4</v>
      </c>
      <c r="B6" s="10">
        <v>46027</v>
      </c>
      <c r="C6" s="1" t="s">
        <v>45</v>
      </c>
      <c r="D6" s="1" t="s">
        <v>51</v>
      </c>
      <c r="E6" s="1">
        <v>1150</v>
      </c>
      <c r="F6" s="1"/>
      <c r="G6" s="1"/>
      <c r="H6" s="1"/>
      <c r="I6" s="1"/>
      <c r="J6" s="1">
        <f t="shared" si="0"/>
        <v>0</v>
      </c>
      <c r="K6" s="1"/>
      <c r="M6" s="11"/>
      <c r="N6" s="11"/>
      <c r="O6" s="11"/>
      <c r="P6" s="11"/>
      <c r="Q6" s="11"/>
    </row>
    <row r="7" spans="1:17" ht="21" customHeight="1" x14ac:dyDescent="0.3">
      <c r="A7" s="1">
        <v>5</v>
      </c>
      <c r="B7" s="10">
        <v>46028</v>
      </c>
      <c r="C7" s="1" t="s">
        <v>45</v>
      </c>
      <c r="D7" s="1" t="s">
        <v>51</v>
      </c>
      <c r="E7" s="1">
        <v>1150</v>
      </c>
      <c r="F7" s="1"/>
      <c r="G7" s="1"/>
      <c r="H7" s="1"/>
      <c r="I7" s="1"/>
      <c r="J7" s="1">
        <f t="shared" si="0"/>
        <v>0</v>
      </c>
      <c r="K7" s="1"/>
      <c r="M7" s="11"/>
      <c r="N7" s="11"/>
      <c r="O7" s="11"/>
      <c r="P7" s="11"/>
      <c r="Q7" s="11"/>
    </row>
    <row r="8" spans="1:17" ht="21" customHeight="1" x14ac:dyDescent="0.3">
      <c r="A8" s="1">
        <v>6</v>
      </c>
      <c r="B8" s="10">
        <v>46029</v>
      </c>
      <c r="C8" s="1" t="s">
        <v>45</v>
      </c>
      <c r="D8" s="1" t="s">
        <v>51</v>
      </c>
      <c r="E8" s="1">
        <v>1150</v>
      </c>
      <c r="F8" s="1"/>
      <c r="G8" s="1"/>
      <c r="H8" s="1"/>
      <c r="I8" s="1"/>
      <c r="J8" s="1">
        <f t="shared" si="0"/>
        <v>0</v>
      </c>
      <c r="K8" s="1"/>
      <c r="M8" s="11"/>
      <c r="N8" s="11"/>
      <c r="O8" s="11"/>
      <c r="P8" s="11"/>
      <c r="Q8" s="11"/>
    </row>
    <row r="9" spans="1:17" ht="21" customHeight="1" x14ac:dyDescent="0.3">
      <c r="A9" s="1">
        <v>7</v>
      </c>
      <c r="B9" s="10">
        <v>46030</v>
      </c>
      <c r="C9" s="1" t="s">
        <v>45</v>
      </c>
      <c r="D9" s="1" t="s">
        <v>51</v>
      </c>
      <c r="E9" s="1">
        <v>1150</v>
      </c>
      <c r="F9" s="1"/>
      <c r="G9" s="1"/>
      <c r="H9" s="1"/>
      <c r="I9" s="1"/>
      <c r="J9" s="1">
        <f t="shared" si="0"/>
        <v>0</v>
      </c>
      <c r="K9" s="1"/>
      <c r="M9" s="11"/>
      <c r="N9" s="11"/>
      <c r="O9" s="11"/>
      <c r="P9" s="11"/>
      <c r="Q9" s="11"/>
    </row>
    <row r="10" spans="1:17" ht="21" customHeight="1" x14ac:dyDescent="0.3">
      <c r="A10" s="1">
        <v>8</v>
      </c>
      <c r="B10" s="10">
        <v>46031</v>
      </c>
      <c r="C10" s="1" t="s">
        <v>45</v>
      </c>
      <c r="D10" s="1" t="s">
        <v>51</v>
      </c>
      <c r="E10" s="1">
        <v>1150</v>
      </c>
      <c r="F10" s="1"/>
      <c r="G10" s="1"/>
      <c r="H10" s="1"/>
      <c r="I10" s="1"/>
      <c r="J10" s="1">
        <f t="shared" si="0"/>
        <v>0</v>
      </c>
      <c r="K10" s="1"/>
    </row>
    <row r="11" spans="1:17" ht="21" customHeight="1" x14ac:dyDescent="0.3">
      <c r="A11" s="1">
        <v>9</v>
      </c>
      <c r="B11" s="10">
        <v>46032</v>
      </c>
      <c r="C11" s="1" t="s">
        <v>45</v>
      </c>
      <c r="D11" s="1" t="s">
        <v>51</v>
      </c>
      <c r="E11" s="1">
        <v>1150</v>
      </c>
      <c r="F11" s="1"/>
      <c r="G11" s="1"/>
      <c r="H11" s="1"/>
      <c r="I11" s="1"/>
      <c r="J11" s="1">
        <f t="shared" si="0"/>
        <v>0</v>
      </c>
      <c r="K11" s="1"/>
    </row>
    <row r="12" spans="1:17" ht="21" customHeight="1" x14ac:dyDescent="0.3">
      <c r="A12" s="1">
        <v>10</v>
      </c>
      <c r="B12" s="10">
        <v>46033</v>
      </c>
      <c r="C12" s="1" t="s">
        <v>45</v>
      </c>
      <c r="D12" s="1" t="s">
        <v>51</v>
      </c>
      <c r="E12" s="1">
        <v>1150</v>
      </c>
      <c r="F12" s="1"/>
      <c r="G12" s="1"/>
      <c r="H12" s="1"/>
      <c r="I12" s="1"/>
      <c r="J12" s="1">
        <f t="shared" si="0"/>
        <v>0</v>
      </c>
      <c r="K12" s="1"/>
    </row>
    <row r="13" spans="1:17" ht="21" customHeight="1" x14ac:dyDescent="0.3">
      <c r="A13" s="1">
        <v>11</v>
      </c>
      <c r="B13" s="10">
        <v>46034</v>
      </c>
      <c r="C13" s="1" t="s">
        <v>45</v>
      </c>
      <c r="D13" s="1" t="s">
        <v>51</v>
      </c>
      <c r="E13" s="1">
        <v>1150</v>
      </c>
      <c r="F13" s="1"/>
      <c r="G13" s="1"/>
      <c r="H13" s="1"/>
      <c r="I13" s="1"/>
      <c r="J13" s="1">
        <f t="shared" si="0"/>
        <v>0</v>
      </c>
      <c r="K13" s="1"/>
    </row>
    <row r="14" spans="1:17" ht="21" customHeight="1" x14ac:dyDescent="0.3">
      <c r="A14" s="1">
        <v>12</v>
      </c>
      <c r="B14" s="10">
        <v>46035</v>
      </c>
      <c r="C14" s="1" t="s">
        <v>45</v>
      </c>
      <c r="D14" s="1" t="s">
        <v>51</v>
      </c>
      <c r="E14" s="1">
        <v>1150</v>
      </c>
      <c r="F14" s="1"/>
      <c r="G14" s="1"/>
      <c r="H14" s="1"/>
      <c r="I14" s="1"/>
      <c r="J14" s="1">
        <f t="shared" si="0"/>
        <v>0</v>
      </c>
      <c r="K14" s="1"/>
    </row>
    <row r="15" spans="1:17" ht="21" customHeight="1" x14ac:dyDescent="0.3">
      <c r="A15" s="1">
        <v>13</v>
      </c>
      <c r="B15" s="10">
        <v>46036</v>
      </c>
      <c r="C15" s="1" t="s">
        <v>45</v>
      </c>
      <c r="D15" s="1" t="s">
        <v>51</v>
      </c>
      <c r="E15" s="1">
        <v>1150</v>
      </c>
      <c r="F15" s="1"/>
      <c r="G15" s="1"/>
      <c r="H15" s="1"/>
      <c r="I15" s="1"/>
      <c r="J15" s="1">
        <f t="shared" si="0"/>
        <v>0</v>
      </c>
      <c r="K15" s="1"/>
    </row>
    <row r="16" spans="1:17" ht="21" customHeight="1" x14ac:dyDescent="0.3">
      <c r="A16" s="1">
        <v>14</v>
      </c>
      <c r="B16" s="10">
        <v>46037</v>
      </c>
      <c r="C16" s="1" t="s">
        <v>45</v>
      </c>
      <c r="D16" s="1" t="s">
        <v>51</v>
      </c>
      <c r="E16" s="1">
        <v>1150</v>
      </c>
      <c r="F16" s="1"/>
      <c r="G16" s="1"/>
      <c r="H16" s="1"/>
      <c r="I16" s="1"/>
      <c r="J16" s="1">
        <f t="shared" si="0"/>
        <v>0</v>
      </c>
      <c r="K16" s="1"/>
    </row>
    <row r="17" spans="1:11" ht="21" customHeight="1" x14ac:dyDescent="0.3">
      <c r="A17" s="1">
        <v>15</v>
      </c>
      <c r="B17" s="10">
        <v>46038</v>
      </c>
      <c r="C17" s="1" t="s">
        <v>45</v>
      </c>
      <c r="D17" s="1" t="s">
        <v>51</v>
      </c>
      <c r="E17" s="1">
        <v>1150</v>
      </c>
      <c r="F17" s="1"/>
      <c r="G17" s="1"/>
      <c r="H17" s="1"/>
      <c r="I17" s="1"/>
      <c r="J17" s="1">
        <f t="shared" si="0"/>
        <v>0</v>
      </c>
      <c r="K17" s="1"/>
    </row>
    <row r="18" spans="1:11" ht="21" customHeight="1" x14ac:dyDescent="0.3">
      <c r="A18" s="1">
        <v>16</v>
      </c>
      <c r="B18" s="10">
        <v>46039</v>
      </c>
      <c r="C18" s="1" t="s">
        <v>45</v>
      </c>
      <c r="D18" s="1" t="s">
        <v>51</v>
      </c>
      <c r="E18" s="1">
        <v>1150</v>
      </c>
      <c r="F18" s="1"/>
      <c r="G18" s="1"/>
      <c r="H18" s="1"/>
      <c r="I18" s="1"/>
      <c r="J18" s="1">
        <f t="shared" si="0"/>
        <v>0</v>
      </c>
      <c r="K18" s="1"/>
    </row>
    <row r="19" spans="1:11" ht="21" customHeight="1" x14ac:dyDescent="0.3">
      <c r="A19" s="1">
        <v>17</v>
      </c>
      <c r="B19" s="10">
        <v>46040</v>
      </c>
      <c r="C19" s="1" t="s">
        <v>45</v>
      </c>
      <c r="D19" s="1" t="s">
        <v>51</v>
      </c>
      <c r="E19" s="1">
        <v>1150</v>
      </c>
      <c r="F19" s="1"/>
      <c r="G19" s="1"/>
      <c r="H19" s="1"/>
      <c r="I19" s="1"/>
      <c r="J19" s="1">
        <f t="shared" si="0"/>
        <v>0</v>
      </c>
      <c r="K19" s="1"/>
    </row>
    <row r="20" spans="1:11" ht="21" customHeight="1" x14ac:dyDescent="0.3">
      <c r="A20" s="1">
        <v>18</v>
      </c>
      <c r="B20" s="10">
        <v>46041</v>
      </c>
      <c r="C20" s="1" t="s">
        <v>45</v>
      </c>
      <c r="D20" s="1" t="s">
        <v>51</v>
      </c>
      <c r="E20" s="1">
        <v>1150</v>
      </c>
      <c r="F20" s="1"/>
      <c r="G20" s="1"/>
      <c r="H20" s="1"/>
      <c r="I20" s="1"/>
      <c r="J20" s="1">
        <f t="shared" si="0"/>
        <v>0</v>
      </c>
      <c r="K20" s="1"/>
    </row>
    <row r="21" spans="1:11" ht="21" customHeight="1" x14ac:dyDescent="0.3">
      <c r="A21" s="1">
        <v>19</v>
      </c>
      <c r="B21" s="10">
        <v>46042</v>
      </c>
      <c r="C21" s="1" t="s">
        <v>45</v>
      </c>
      <c r="D21" s="1" t="s">
        <v>51</v>
      </c>
      <c r="E21" s="1">
        <v>1150</v>
      </c>
      <c r="F21" s="1"/>
      <c r="G21" s="1"/>
      <c r="H21" s="1"/>
      <c r="I21" s="1"/>
      <c r="J21" s="1">
        <f t="shared" si="0"/>
        <v>0</v>
      </c>
      <c r="K21" s="1"/>
    </row>
    <row r="22" spans="1:11" ht="21" customHeight="1" x14ac:dyDescent="0.3">
      <c r="A22" s="1">
        <v>20</v>
      </c>
      <c r="B22" s="10">
        <v>46043</v>
      </c>
      <c r="C22" s="1" t="s">
        <v>45</v>
      </c>
      <c r="D22" s="1" t="s">
        <v>51</v>
      </c>
      <c r="E22" s="1">
        <v>1150</v>
      </c>
      <c r="F22" s="1"/>
      <c r="G22" s="1"/>
      <c r="H22" s="1"/>
      <c r="I22" s="1"/>
      <c r="J22" s="1">
        <f t="shared" si="0"/>
        <v>0</v>
      </c>
      <c r="K22" s="1"/>
    </row>
    <row r="23" spans="1:11" ht="21" customHeight="1" x14ac:dyDescent="0.3">
      <c r="A23" s="1">
        <v>21</v>
      </c>
      <c r="B23" s="10">
        <v>46044</v>
      </c>
      <c r="C23" s="1" t="s">
        <v>45</v>
      </c>
      <c r="D23" s="1" t="s">
        <v>51</v>
      </c>
      <c r="E23" s="1">
        <v>1150</v>
      </c>
      <c r="F23" s="1"/>
      <c r="G23" s="1"/>
      <c r="H23" s="1"/>
      <c r="I23" s="1"/>
      <c r="J23" s="1">
        <f t="shared" si="0"/>
        <v>0</v>
      </c>
      <c r="K23" s="1"/>
    </row>
    <row r="24" spans="1:11" ht="21" customHeight="1" x14ac:dyDescent="0.3">
      <c r="A24" s="1">
        <v>22</v>
      </c>
      <c r="B24" s="10">
        <v>46045</v>
      </c>
      <c r="C24" s="1" t="s">
        <v>45</v>
      </c>
      <c r="D24" s="1" t="s">
        <v>51</v>
      </c>
      <c r="E24" s="1">
        <v>1150</v>
      </c>
      <c r="F24" s="1"/>
      <c r="G24" s="1"/>
      <c r="H24" s="1"/>
      <c r="I24" s="1"/>
      <c r="J24" s="1">
        <f t="shared" si="0"/>
        <v>0</v>
      </c>
      <c r="K24" s="1"/>
    </row>
    <row r="25" spans="1:11" ht="21" customHeight="1" x14ac:dyDescent="0.3">
      <c r="A25" s="1">
        <v>23</v>
      </c>
      <c r="B25" s="10">
        <v>46046</v>
      </c>
      <c r="C25" s="1" t="s">
        <v>45</v>
      </c>
      <c r="D25" s="1" t="s">
        <v>51</v>
      </c>
      <c r="E25" s="1">
        <v>1150</v>
      </c>
      <c r="F25" s="1"/>
      <c r="G25" s="1"/>
      <c r="H25" s="1"/>
      <c r="I25" s="1"/>
      <c r="J25" s="1">
        <f t="shared" si="0"/>
        <v>0</v>
      </c>
      <c r="K25" s="1"/>
    </row>
    <row r="26" spans="1:11" ht="21" customHeight="1" x14ac:dyDescent="0.3">
      <c r="A26" s="1">
        <v>24</v>
      </c>
      <c r="B26" s="10">
        <v>46047</v>
      </c>
      <c r="C26" s="1" t="s">
        <v>45</v>
      </c>
      <c r="D26" s="1" t="s">
        <v>51</v>
      </c>
      <c r="E26" s="1">
        <v>1150</v>
      </c>
      <c r="F26" s="1"/>
      <c r="G26" s="1"/>
      <c r="H26" s="1"/>
      <c r="I26" s="1"/>
      <c r="J26" s="1">
        <f t="shared" si="0"/>
        <v>0</v>
      </c>
      <c r="K26" s="1"/>
    </row>
    <row r="27" spans="1:11" ht="21" customHeight="1" x14ac:dyDescent="0.3">
      <c r="A27" s="1">
        <v>25</v>
      </c>
      <c r="B27" s="10">
        <v>46048</v>
      </c>
      <c r="C27" s="1" t="s">
        <v>45</v>
      </c>
      <c r="D27" s="1" t="s">
        <v>51</v>
      </c>
      <c r="E27" s="1">
        <v>1150</v>
      </c>
      <c r="F27" s="1"/>
      <c r="G27" s="1"/>
      <c r="H27" s="1"/>
      <c r="I27" s="1"/>
      <c r="J27" s="1">
        <f t="shared" si="0"/>
        <v>0</v>
      </c>
      <c r="K27" s="1"/>
    </row>
    <row r="28" spans="1:11" ht="21" customHeight="1" x14ac:dyDescent="0.3">
      <c r="A28" s="1">
        <v>26</v>
      </c>
      <c r="B28" s="10">
        <v>46049</v>
      </c>
      <c r="C28" s="1" t="s">
        <v>45</v>
      </c>
      <c r="D28" s="1" t="s">
        <v>51</v>
      </c>
      <c r="E28" s="1">
        <v>1150</v>
      </c>
      <c r="F28" s="1"/>
      <c r="G28" s="1"/>
      <c r="H28" s="1"/>
      <c r="I28" s="1"/>
      <c r="J28" s="1">
        <f t="shared" si="0"/>
        <v>0</v>
      </c>
      <c r="K28" s="1"/>
    </row>
    <row r="29" spans="1:11" ht="21" customHeight="1" x14ac:dyDescent="0.3">
      <c r="A29" s="1">
        <v>27</v>
      </c>
      <c r="B29" s="10">
        <v>46050</v>
      </c>
      <c r="C29" s="1" t="s">
        <v>45</v>
      </c>
      <c r="D29" s="1" t="s">
        <v>51</v>
      </c>
      <c r="E29" s="1">
        <v>1150</v>
      </c>
      <c r="F29" s="1"/>
      <c r="G29" s="1"/>
      <c r="H29" s="1"/>
      <c r="I29" s="1"/>
      <c r="J29" s="1">
        <f t="shared" si="0"/>
        <v>0</v>
      </c>
      <c r="K29" s="1"/>
    </row>
    <row r="30" spans="1:11" ht="21" customHeight="1" x14ac:dyDescent="0.3">
      <c r="A30" s="1">
        <v>28</v>
      </c>
      <c r="B30" s="10">
        <v>46051</v>
      </c>
      <c r="C30" s="1" t="s">
        <v>45</v>
      </c>
      <c r="D30" s="1" t="s">
        <v>51</v>
      </c>
      <c r="E30" s="1">
        <v>1150</v>
      </c>
      <c r="F30" s="1"/>
      <c r="G30" s="1"/>
      <c r="H30" s="1"/>
      <c r="I30" s="1"/>
      <c r="J30" s="1">
        <f t="shared" si="0"/>
        <v>0</v>
      </c>
      <c r="K30" s="1"/>
    </row>
    <row r="31" spans="1:11" ht="21" customHeight="1" x14ac:dyDescent="0.3">
      <c r="A31" s="1">
        <v>29</v>
      </c>
      <c r="B31" s="10">
        <v>46052</v>
      </c>
      <c r="C31" s="1" t="s">
        <v>45</v>
      </c>
      <c r="D31" s="1" t="s">
        <v>51</v>
      </c>
      <c r="E31" s="1">
        <v>1150</v>
      </c>
      <c r="F31" s="1"/>
      <c r="G31" s="1"/>
      <c r="H31" s="1"/>
      <c r="I31" s="1"/>
      <c r="J31" s="1">
        <f t="shared" si="0"/>
        <v>0</v>
      </c>
      <c r="K31" s="1"/>
    </row>
    <row r="32" spans="1:11" ht="21" customHeight="1" x14ac:dyDescent="0.3">
      <c r="A32" s="1">
        <v>30</v>
      </c>
      <c r="B32" s="10">
        <v>46053</v>
      </c>
      <c r="C32" s="1" t="s">
        <v>45</v>
      </c>
      <c r="D32" s="1" t="s">
        <v>51</v>
      </c>
      <c r="E32" s="1">
        <v>1150</v>
      </c>
      <c r="F32" s="1"/>
      <c r="G32" s="1"/>
      <c r="H32" s="1"/>
      <c r="I32" s="1"/>
      <c r="J32" s="1">
        <f t="shared" si="0"/>
        <v>0</v>
      </c>
      <c r="K32" s="1"/>
    </row>
    <row r="33" spans="1:11" ht="21" customHeight="1" x14ac:dyDescent="0.3">
      <c r="A33" s="1">
        <v>31</v>
      </c>
      <c r="B33" s="10">
        <v>46054</v>
      </c>
      <c r="C33" s="1" t="s">
        <v>45</v>
      </c>
      <c r="D33" s="1" t="s">
        <v>51</v>
      </c>
      <c r="E33" s="1">
        <v>1150</v>
      </c>
      <c r="F33" s="1"/>
      <c r="G33" s="1"/>
      <c r="H33" s="1"/>
      <c r="I33" s="1"/>
      <c r="J33" s="1">
        <f t="shared" si="0"/>
        <v>0</v>
      </c>
      <c r="K33" s="1"/>
    </row>
    <row r="34" spans="1:11" ht="21" customHeight="1" x14ac:dyDescent="0.3">
      <c r="A34" s="1">
        <v>32</v>
      </c>
      <c r="B34" s="10">
        <v>46055</v>
      </c>
      <c r="C34" s="1" t="s">
        <v>45</v>
      </c>
      <c r="D34" s="1" t="s">
        <v>51</v>
      </c>
      <c r="E34" s="1">
        <v>1150</v>
      </c>
      <c r="F34" s="1"/>
      <c r="G34" s="1"/>
      <c r="H34" s="1"/>
      <c r="I34" s="1"/>
      <c r="J34" s="1">
        <f t="shared" si="0"/>
        <v>0</v>
      </c>
      <c r="K34" s="1"/>
    </row>
    <row r="35" spans="1:11" ht="21" customHeight="1" x14ac:dyDescent="0.3">
      <c r="A35" s="1">
        <v>33</v>
      </c>
      <c r="B35" s="10">
        <v>46056</v>
      </c>
      <c r="C35" s="1" t="s">
        <v>45</v>
      </c>
      <c r="D35" s="1" t="s">
        <v>51</v>
      </c>
      <c r="E35" s="1">
        <v>1150</v>
      </c>
      <c r="F35" s="1"/>
      <c r="G35" s="1"/>
      <c r="H35" s="1"/>
      <c r="I35" s="1"/>
      <c r="J35" s="1">
        <f t="shared" si="0"/>
        <v>0</v>
      </c>
      <c r="K35" s="1"/>
    </row>
    <row r="36" spans="1:11" ht="21" customHeight="1" x14ac:dyDescent="0.3">
      <c r="A36" s="1">
        <v>34</v>
      </c>
      <c r="B36" s="10">
        <v>46057</v>
      </c>
      <c r="C36" s="1" t="s">
        <v>45</v>
      </c>
      <c r="D36" s="1" t="s">
        <v>51</v>
      </c>
      <c r="E36" s="1">
        <v>1150</v>
      </c>
      <c r="F36" s="1"/>
      <c r="G36" s="1"/>
      <c r="H36" s="1"/>
      <c r="I36" s="1"/>
      <c r="J36" s="1">
        <f t="shared" si="0"/>
        <v>0</v>
      </c>
      <c r="K36" s="1"/>
    </row>
    <row r="37" spans="1:11" ht="21" customHeight="1" x14ac:dyDescent="0.3">
      <c r="A37" s="1">
        <v>35</v>
      </c>
      <c r="B37" s="10">
        <v>46058</v>
      </c>
      <c r="C37" s="1" t="s">
        <v>45</v>
      </c>
      <c r="D37" s="1" t="s">
        <v>51</v>
      </c>
      <c r="E37" s="1">
        <v>1150</v>
      </c>
      <c r="F37" s="1"/>
      <c r="G37" s="1"/>
      <c r="H37" s="1"/>
      <c r="I37" s="1"/>
      <c r="J37" s="1">
        <f t="shared" si="0"/>
        <v>0</v>
      </c>
      <c r="K37" s="1"/>
    </row>
    <row r="38" spans="1:11" ht="21" customHeight="1" x14ac:dyDescent="0.3">
      <c r="A38" s="1">
        <v>36</v>
      </c>
      <c r="B38" s="10">
        <v>46059</v>
      </c>
      <c r="C38" s="1" t="s">
        <v>45</v>
      </c>
      <c r="D38" s="1" t="s">
        <v>51</v>
      </c>
      <c r="E38" s="1">
        <v>1150</v>
      </c>
      <c r="F38" s="1"/>
      <c r="G38" s="1"/>
      <c r="H38" s="1"/>
      <c r="I38" s="1"/>
      <c r="J38" s="1">
        <f t="shared" si="0"/>
        <v>0</v>
      </c>
      <c r="K38" s="1"/>
    </row>
    <row r="39" spans="1:11" ht="21" customHeight="1" x14ac:dyDescent="0.3">
      <c r="A39" s="1">
        <v>37</v>
      </c>
      <c r="B39" s="10">
        <v>46060</v>
      </c>
      <c r="C39" s="1" t="s">
        <v>45</v>
      </c>
      <c r="D39" s="1" t="s">
        <v>51</v>
      </c>
      <c r="E39" s="1">
        <v>1150</v>
      </c>
      <c r="F39" s="1"/>
      <c r="G39" s="1"/>
      <c r="H39" s="1"/>
      <c r="I39" s="1"/>
      <c r="J39" s="1">
        <f t="shared" si="0"/>
        <v>0</v>
      </c>
      <c r="K39" s="1"/>
    </row>
    <row r="40" spans="1:11" ht="21" customHeight="1" x14ac:dyDescent="0.3">
      <c r="A40" s="1">
        <v>38</v>
      </c>
      <c r="B40" s="10">
        <v>46061</v>
      </c>
      <c r="C40" s="1" t="s">
        <v>45</v>
      </c>
      <c r="D40" s="1" t="s">
        <v>51</v>
      </c>
      <c r="E40" s="1">
        <v>1150</v>
      </c>
      <c r="F40" s="1"/>
      <c r="G40" s="1"/>
      <c r="H40" s="1"/>
      <c r="I40" s="1"/>
      <c r="J40" s="1">
        <f t="shared" si="0"/>
        <v>0</v>
      </c>
      <c r="K40" s="1"/>
    </row>
    <row r="41" spans="1:11" ht="21" customHeight="1" x14ac:dyDescent="0.3">
      <c r="A41" s="1">
        <v>39</v>
      </c>
      <c r="B41" s="10">
        <v>46062</v>
      </c>
      <c r="C41" s="1" t="s">
        <v>45</v>
      </c>
      <c r="D41" s="1" t="s">
        <v>51</v>
      </c>
      <c r="E41" s="1">
        <v>1150</v>
      </c>
      <c r="F41" s="1"/>
      <c r="G41" s="1"/>
      <c r="H41" s="1"/>
      <c r="I41" s="1"/>
      <c r="J41" s="1">
        <f t="shared" si="0"/>
        <v>0</v>
      </c>
      <c r="K41" s="1"/>
    </row>
    <row r="42" spans="1:11" ht="21" customHeight="1" x14ac:dyDescent="0.3">
      <c r="A42" s="1">
        <v>40</v>
      </c>
      <c r="B42" s="10">
        <v>46063</v>
      </c>
      <c r="C42" s="1" t="s">
        <v>45</v>
      </c>
      <c r="D42" s="1" t="s">
        <v>51</v>
      </c>
      <c r="E42" s="1">
        <v>1150</v>
      </c>
      <c r="F42" s="1"/>
      <c r="G42" s="1"/>
      <c r="H42" s="1"/>
      <c r="I42" s="1"/>
      <c r="J42" s="1">
        <f t="shared" si="0"/>
        <v>0</v>
      </c>
      <c r="K42" s="1"/>
    </row>
    <row r="43" spans="1:11" ht="21" customHeight="1" x14ac:dyDescent="0.3">
      <c r="A43" s="1">
        <v>41</v>
      </c>
      <c r="B43" s="10">
        <v>46064</v>
      </c>
      <c r="C43" s="1" t="s">
        <v>45</v>
      </c>
      <c r="D43" s="1" t="s">
        <v>51</v>
      </c>
      <c r="E43" s="1">
        <v>1150</v>
      </c>
      <c r="F43" s="1"/>
      <c r="G43" s="1"/>
      <c r="H43" s="1"/>
      <c r="I43" s="1"/>
      <c r="J43" s="1">
        <f t="shared" si="0"/>
        <v>0</v>
      </c>
      <c r="K43" s="1"/>
    </row>
    <row r="44" spans="1:11" ht="21" customHeight="1" x14ac:dyDescent="0.3">
      <c r="A44" s="1">
        <v>42</v>
      </c>
      <c r="B44" s="10">
        <v>46065</v>
      </c>
      <c r="C44" s="1" t="s">
        <v>45</v>
      </c>
      <c r="D44" s="1" t="s">
        <v>51</v>
      </c>
      <c r="E44" s="1">
        <v>1150</v>
      </c>
      <c r="F44" s="1"/>
      <c r="G44" s="1"/>
      <c r="H44" s="1"/>
      <c r="I44" s="1"/>
      <c r="J44" s="1">
        <f t="shared" si="0"/>
        <v>0</v>
      </c>
      <c r="K44" s="1"/>
    </row>
    <row r="45" spans="1:11" ht="21" customHeight="1" x14ac:dyDescent="0.3">
      <c r="A45" s="1">
        <v>43</v>
      </c>
      <c r="B45" s="10">
        <v>46066</v>
      </c>
      <c r="C45" s="1" t="s">
        <v>45</v>
      </c>
      <c r="D45" s="1" t="s">
        <v>51</v>
      </c>
      <c r="E45" s="1">
        <v>1150</v>
      </c>
      <c r="F45" s="1"/>
      <c r="G45" s="1"/>
      <c r="H45" s="1"/>
      <c r="I45" s="1"/>
      <c r="J45" s="1">
        <f t="shared" si="0"/>
        <v>0</v>
      </c>
      <c r="K45" s="1"/>
    </row>
    <row r="46" spans="1:11" ht="21" customHeight="1" x14ac:dyDescent="0.3">
      <c r="A46" s="1">
        <v>44</v>
      </c>
      <c r="B46" s="10">
        <v>46067</v>
      </c>
      <c r="C46" s="1" t="s">
        <v>45</v>
      </c>
      <c r="D46" s="1" t="s">
        <v>51</v>
      </c>
      <c r="E46" s="1">
        <v>1150</v>
      </c>
      <c r="F46" s="1"/>
      <c r="G46" s="1"/>
      <c r="H46" s="1"/>
      <c r="I46" s="1"/>
      <c r="J46" s="1">
        <f t="shared" si="0"/>
        <v>0</v>
      </c>
      <c r="K46" s="1"/>
    </row>
    <row r="47" spans="1:11" ht="21" customHeight="1" x14ac:dyDescent="0.3">
      <c r="A47" s="1">
        <v>45</v>
      </c>
      <c r="B47" s="10">
        <v>46068</v>
      </c>
      <c r="C47" s="1" t="s">
        <v>45</v>
      </c>
      <c r="D47" s="1" t="s">
        <v>51</v>
      </c>
      <c r="E47" s="1">
        <v>1150</v>
      </c>
      <c r="F47" s="1"/>
      <c r="G47" s="1"/>
      <c r="H47" s="1"/>
      <c r="I47" s="1"/>
      <c r="J47" s="1">
        <f t="shared" si="0"/>
        <v>0</v>
      </c>
      <c r="K47" s="1"/>
    </row>
    <row r="48" spans="1:11" ht="21" customHeight="1" x14ac:dyDescent="0.3">
      <c r="A48" s="1">
        <v>46</v>
      </c>
      <c r="B48" s="10">
        <v>46069</v>
      </c>
      <c r="C48" s="1" t="s">
        <v>45</v>
      </c>
      <c r="D48" s="1" t="s">
        <v>51</v>
      </c>
      <c r="E48" s="1">
        <v>1150</v>
      </c>
      <c r="F48" s="1"/>
      <c r="G48" s="1"/>
      <c r="H48" s="1"/>
      <c r="I48" s="1"/>
      <c r="J48" s="1">
        <f t="shared" si="0"/>
        <v>0</v>
      </c>
      <c r="K48" s="1"/>
    </row>
    <row r="49" spans="1:11" ht="21" customHeight="1" x14ac:dyDescent="0.3">
      <c r="A49" s="1">
        <v>47</v>
      </c>
      <c r="B49" s="10">
        <v>46070</v>
      </c>
      <c r="C49" s="1" t="s">
        <v>45</v>
      </c>
      <c r="D49" s="1" t="s">
        <v>51</v>
      </c>
      <c r="E49" s="1">
        <v>1150</v>
      </c>
      <c r="F49" s="1"/>
      <c r="G49" s="1"/>
      <c r="H49" s="1"/>
      <c r="I49" s="1"/>
      <c r="J49" s="1">
        <f t="shared" si="0"/>
        <v>0</v>
      </c>
      <c r="K49" s="1"/>
    </row>
    <row r="50" spans="1:11" ht="21" customHeight="1" x14ac:dyDescent="0.3">
      <c r="A50" s="1">
        <v>48</v>
      </c>
      <c r="B50" s="10">
        <v>46071</v>
      </c>
      <c r="C50" s="1" t="s">
        <v>45</v>
      </c>
      <c r="D50" s="1" t="s">
        <v>51</v>
      </c>
      <c r="E50" s="1">
        <v>1150</v>
      </c>
      <c r="F50" s="1"/>
      <c r="G50" s="1"/>
      <c r="H50" s="1"/>
      <c r="I50" s="1"/>
      <c r="J50" s="1">
        <f t="shared" si="0"/>
        <v>0</v>
      </c>
      <c r="K50" s="1"/>
    </row>
    <row r="51" spans="1:11" ht="21" customHeight="1" x14ac:dyDescent="0.3">
      <c r="A51" s="1">
        <v>49</v>
      </c>
      <c r="B51" s="10">
        <v>46072</v>
      </c>
      <c r="C51" s="1" t="s">
        <v>45</v>
      </c>
      <c r="D51" s="1" t="s">
        <v>51</v>
      </c>
      <c r="E51" s="1">
        <v>1150</v>
      </c>
      <c r="F51" s="1"/>
      <c r="G51" s="1"/>
      <c r="H51" s="1"/>
      <c r="I51" s="1"/>
      <c r="J51" s="1">
        <f t="shared" si="0"/>
        <v>0</v>
      </c>
      <c r="K51" s="1"/>
    </row>
    <row r="52" spans="1:11" ht="21" customHeight="1" x14ac:dyDescent="0.3">
      <c r="A52" s="1">
        <v>50</v>
      </c>
      <c r="B52" s="10">
        <v>46073</v>
      </c>
      <c r="C52" s="1" t="s">
        <v>45</v>
      </c>
      <c r="D52" s="1" t="s">
        <v>51</v>
      </c>
      <c r="E52" s="1">
        <v>1150</v>
      </c>
      <c r="F52" s="1"/>
      <c r="G52" s="1"/>
      <c r="H52" s="1"/>
      <c r="I52" s="1"/>
      <c r="J52" s="1">
        <f t="shared" si="0"/>
        <v>0</v>
      </c>
      <c r="K52" s="1"/>
    </row>
    <row r="53" spans="1:11" ht="21" customHeight="1" x14ac:dyDescent="0.3">
      <c r="A53" s="1">
        <v>51</v>
      </c>
      <c r="B53" s="10">
        <v>46074</v>
      </c>
      <c r="C53" s="1" t="s">
        <v>45</v>
      </c>
      <c r="D53" s="1" t="s">
        <v>51</v>
      </c>
      <c r="E53" s="1">
        <v>1150</v>
      </c>
      <c r="F53" s="1"/>
      <c r="G53" s="1"/>
      <c r="H53" s="1"/>
      <c r="I53" s="1"/>
      <c r="J53" s="1">
        <f t="shared" si="0"/>
        <v>0</v>
      </c>
      <c r="K53" s="1"/>
    </row>
    <row r="54" spans="1:11" ht="21" customHeight="1" x14ac:dyDescent="0.3">
      <c r="A54" s="1">
        <v>52</v>
      </c>
      <c r="B54" s="10">
        <v>46075</v>
      </c>
      <c r="C54" s="1" t="s">
        <v>45</v>
      </c>
      <c r="D54" s="1" t="s">
        <v>51</v>
      </c>
      <c r="E54" s="1">
        <v>1150</v>
      </c>
      <c r="F54" s="1"/>
      <c r="G54" s="1"/>
      <c r="H54" s="1"/>
      <c r="I54" s="1"/>
      <c r="J54" s="1">
        <f t="shared" si="0"/>
        <v>0</v>
      </c>
      <c r="K54" s="1"/>
    </row>
    <row r="55" spans="1:11" ht="21" customHeight="1" x14ac:dyDescent="0.3">
      <c r="A55" s="1">
        <v>53</v>
      </c>
      <c r="B55" s="10">
        <v>46076</v>
      </c>
      <c r="C55" s="1" t="s">
        <v>45</v>
      </c>
      <c r="D55" s="1" t="s">
        <v>51</v>
      </c>
      <c r="E55" s="1">
        <v>1150</v>
      </c>
      <c r="F55" s="1"/>
      <c r="G55" s="1"/>
      <c r="H55" s="1"/>
      <c r="I55" s="1"/>
      <c r="J55" s="1">
        <f t="shared" si="0"/>
        <v>0</v>
      </c>
      <c r="K55" s="1"/>
    </row>
    <row r="56" spans="1:11" ht="21" customHeight="1" x14ac:dyDescent="0.3">
      <c r="A56" s="1">
        <v>54</v>
      </c>
      <c r="B56" s="10">
        <v>46077</v>
      </c>
      <c r="C56" s="1" t="s">
        <v>45</v>
      </c>
      <c r="D56" s="1" t="s">
        <v>51</v>
      </c>
      <c r="E56" s="1">
        <v>1150</v>
      </c>
      <c r="F56" s="1"/>
      <c r="G56" s="1"/>
      <c r="H56" s="1"/>
      <c r="I56" s="1"/>
      <c r="J56" s="1">
        <f t="shared" si="0"/>
        <v>0</v>
      </c>
      <c r="K56" s="1"/>
    </row>
    <row r="57" spans="1:11" ht="21" customHeight="1" x14ac:dyDescent="0.3">
      <c r="A57" s="1">
        <v>55</v>
      </c>
      <c r="B57" s="10">
        <v>46078</v>
      </c>
      <c r="C57" s="1" t="s">
        <v>45</v>
      </c>
      <c r="D57" s="1" t="s">
        <v>51</v>
      </c>
      <c r="E57" s="1">
        <v>1150</v>
      </c>
      <c r="F57" s="1"/>
      <c r="G57" s="1"/>
      <c r="H57" s="1"/>
      <c r="I57" s="1"/>
      <c r="J57" s="1">
        <f t="shared" si="0"/>
        <v>0</v>
      </c>
      <c r="K57" s="1"/>
    </row>
    <row r="58" spans="1:11" ht="21" customHeight="1" x14ac:dyDescent="0.3">
      <c r="A58" s="1">
        <v>56</v>
      </c>
      <c r="B58" s="10">
        <v>46079</v>
      </c>
      <c r="C58" s="1" t="s">
        <v>45</v>
      </c>
      <c r="D58" s="1" t="s">
        <v>51</v>
      </c>
      <c r="E58" s="1">
        <v>1150</v>
      </c>
      <c r="F58" s="1"/>
      <c r="G58" s="1"/>
      <c r="H58" s="1"/>
      <c r="I58" s="1"/>
      <c r="J58" s="1">
        <f t="shared" si="0"/>
        <v>0</v>
      </c>
      <c r="K58" s="1"/>
    </row>
    <row r="59" spans="1:11" ht="21" customHeight="1" x14ac:dyDescent="0.3">
      <c r="A59" s="1">
        <v>57</v>
      </c>
      <c r="B59" s="10">
        <v>46080</v>
      </c>
      <c r="C59" s="1" t="s">
        <v>45</v>
      </c>
      <c r="D59" s="1" t="s">
        <v>51</v>
      </c>
      <c r="E59" s="1">
        <v>1150</v>
      </c>
      <c r="F59" s="1"/>
      <c r="G59" s="1"/>
      <c r="H59" s="1"/>
      <c r="I59" s="1"/>
      <c r="J59" s="1">
        <f t="shared" si="0"/>
        <v>0</v>
      </c>
      <c r="K59" s="1"/>
    </row>
    <row r="60" spans="1:11" ht="21" customHeight="1" x14ac:dyDescent="0.3">
      <c r="A60" s="1">
        <v>58</v>
      </c>
      <c r="B60" s="10">
        <v>46081</v>
      </c>
      <c r="C60" s="1" t="s">
        <v>45</v>
      </c>
      <c r="D60" s="1" t="s">
        <v>51</v>
      </c>
      <c r="E60" s="1">
        <v>1150</v>
      </c>
      <c r="F60" s="1"/>
      <c r="G60" s="1"/>
      <c r="H60" s="1"/>
      <c r="I60" s="1"/>
      <c r="J60" s="1">
        <f t="shared" si="0"/>
        <v>0</v>
      </c>
      <c r="K60" s="1"/>
    </row>
    <row r="61" spans="1:11" ht="21" customHeight="1" x14ac:dyDescent="0.3">
      <c r="A61" s="1">
        <v>59</v>
      </c>
      <c r="B61" s="10">
        <v>46082</v>
      </c>
      <c r="C61" s="1" t="s">
        <v>45</v>
      </c>
      <c r="D61" s="1" t="s">
        <v>51</v>
      </c>
      <c r="E61" s="1">
        <v>1150</v>
      </c>
      <c r="F61" s="1"/>
      <c r="G61" s="1"/>
      <c r="H61" s="1"/>
      <c r="I61" s="1"/>
      <c r="J61" s="1">
        <f t="shared" si="0"/>
        <v>0</v>
      </c>
      <c r="K61" s="1"/>
    </row>
    <row r="62" spans="1:11" ht="21" customHeight="1" x14ac:dyDescent="0.3">
      <c r="A62" s="1">
        <v>60</v>
      </c>
      <c r="B62" s="10">
        <v>46083</v>
      </c>
      <c r="C62" s="1" t="s">
        <v>45</v>
      </c>
      <c r="D62" s="1" t="s">
        <v>51</v>
      </c>
      <c r="E62" s="1">
        <v>1150</v>
      </c>
      <c r="F62" s="1"/>
      <c r="G62" s="1"/>
      <c r="H62" s="1"/>
      <c r="I62" s="1"/>
      <c r="J62" s="1">
        <f t="shared" si="0"/>
        <v>0</v>
      </c>
      <c r="K62" s="1"/>
    </row>
    <row r="63" spans="1:11" ht="21" customHeight="1" x14ac:dyDescent="0.3">
      <c r="A63" s="1">
        <v>61</v>
      </c>
      <c r="B63" s="10">
        <v>46084</v>
      </c>
      <c r="C63" s="1" t="s">
        <v>45</v>
      </c>
      <c r="D63" s="1" t="s">
        <v>51</v>
      </c>
      <c r="E63" s="1">
        <v>1150</v>
      </c>
      <c r="F63" s="1"/>
      <c r="G63" s="1"/>
      <c r="H63" s="1"/>
      <c r="I63" s="1"/>
      <c r="J63" s="1">
        <f t="shared" si="0"/>
        <v>0</v>
      </c>
      <c r="K63" s="1"/>
    </row>
    <row r="64" spans="1:11" ht="21" customHeight="1" x14ac:dyDescent="0.3">
      <c r="A64" s="1">
        <v>62</v>
      </c>
      <c r="B64" s="10">
        <v>46085</v>
      </c>
      <c r="C64" s="1" t="s">
        <v>45</v>
      </c>
      <c r="D64" s="1" t="s">
        <v>51</v>
      </c>
      <c r="E64" s="1">
        <v>1150</v>
      </c>
      <c r="F64" s="1"/>
      <c r="G64" s="1"/>
      <c r="H64" s="1"/>
      <c r="I64" s="1"/>
      <c r="J64" s="1">
        <f t="shared" si="0"/>
        <v>0</v>
      </c>
      <c r="K64" s="1"/>
    </row>
    <row r="65" spans="1:11" ht="21" customHeight="1" x14ac:dyDescent="0.3">
      <c r="A65" s="1">
        <v>63</v>
      </c>
      <c r="B65" s="10">
        <v>46086</v>
      </c>
      <c r="C65" s="1" t="s">
        <v>45</v>
      </c>
      <c r="D65" s="1" t="s">
        <v>51</v>
      </c>
      <c r="E65" s="1">
        <v>1150</v>
      </c>
      <c r="F65" s="1"/>
      <c r="G65" s="1"/>
      <c r="H65" s="1"/>
      <c r="I65" s="1"/>
      <c r="J65" s="1">
        <f t="shared" si="0"/>
        <v>0</v>
      </c>
      <c r="K65" s="1"/>
    </row>
    <row r="66" spans="1:11" ht="21" customHeight="1" x14ac:dyDescent="0.3">
      <c r="A66" s="1">
        <v>64</v>
      </c>
      <c r="B66" s="10">
        <v>46087</v>
      </c>
      <c r="C66" s="1" t="s">
        <v>45</v>
      </c>
      <c r="D66" s="1" t="s">
        <v>51</v>
      </c>
      <c r="E66" s="1">
        <v>1150</v>
      </c>
      <c r="F66" s="1"/>
      <c r="G66" s="1"/>
      <c r="H66" s="1"/>
      <c r="I66" s="1"/>
      <c r="J66" s="1">
        <f t="shared" si="0"/>
        <v>0</v>
      </c>
      <c r="K66" s="1"/>
    </row>
    <row r="67" spans="1:11" ht="21" customHeight="1" x14ac:dyDescent="0.3">
      <c r="A67" s="1">
        <v>65</v>
      </c>
      <c r="B67" s="10">
        <v>46088</v>
      </c>
      <c r="C67" s="1" t="s">
        <v>45</v>
      </c>
      <c r="D67" s="1" t="s">
        <v>51</v>
      </c>
      <c r="E67" s="1">
        <v>1150</v>
      </c>
      <c r="F67" s="1"/>
      <c r="G67" s="1"/>
      <c r="H67" s="1"/>
      <c r="I67" s="1"/>
      <c r="J67" s="1">
        <f t="shared" si="0"/>
        <v>0</v>
      </c>
      <c r="K67" s="1"/>
    </row>
    <row r="68" spans="1:11" ht="21" customHeight="1" x14ac:dyDescent="0.3">
      <c r="A68" s="1">
        <v>66</v>
      </c>
      <c r="B68" s="10">
        <v>46089</v>
      </c>
      <c r="C68" s="1" t="s">
        <v>45</v>
      </c>
      <c r="D68" s="1" t="s">
        <v>51</v>
      </c>
      <c r="E68" s="1">
        <v>1150</v>
      </c>
      <c r="F68" s="1"/>
      <c r="G68" s="1"/>
      <c r="H68" s="1"/>
      <c r="I68" s="1"/>
      <c r="J68" s="1">
        <f t="shared" ref="J68:J131" si="1">E68*F68-G68-H68+I68</f>
        <v>0</v>
      </c>
      <c r="K68" s="1"/>
    </row>
    <row r="69" spans="1:11" ht="21" customHeight="1" x14ac:dyDescent="0.3">
      <c r="A69" s="1">
        <v>67</v>
      </c>
      <c r="B69" s="10">
        <v>46090</v>
      </c>
      <c r="C69" s="1" t="s">
        <v>45</v>
      </c>
      <c r="D69" s="1" t="s">
        <v>51</v>
      </c>
      <c r="E69" s="1">
        <v>1150</v>
      </c>
      <c r="F69" s="1"/>
      <c r="G69" s="1"/>
      <c r="H69" s="1"/>
      <c r="I69" s="1"/>
      <c r="J69" s="1">
        <f t="shared" si="1"/>
        <v>0</v>
      </c>
      <c r="K69" s="1"/>
    </row>
    <row r="70" spans="1:11" ht="21" customHeight="1" x14ac:dyDescent="0.3">
      <c r="A70" s="1">
        <v>68</v>
      </c>
      <c r="B70" s="10">
        <v>46091</v>
      </c>
      <c r="C70" s="1" t="s">
        <v>45</v>
      </c>
      <c r="D70" s="1" t="s">
        <v>51</v>
      </c>
      <c r="E70" s="1">
        <v>1150</v>
      </c>
      <c r="F70" s="1"/>
      <c r="G70" s="1"/>
      <c r="H70" s="1"/>
      <c r="I70" s="1"/>
      <c r="J70" s="1">
        <f t="shared" si="1"/>
        <v>0</v>
      </c>
      <c r="K70" s="1"/>
    </row>
    <row r="71" spans="1:11" ht="21" customHeight="1" x14ac:dyDescent="0.3">
      <c r="A71" s="1">
        <v>69</v>
      </c>
      <c r="B71" s="10">
        <v>46092</v>
      </c>
      <c r="C71" s="1" t="s">
        <v>45</v>
      </c>
      <c r="D71" s="1" t="s">
        <v>51</v>
      </c>
      <c r="E71" s="1">
        <v>1150</v>
      </c>
      <c r="F71" s="1"/>
      <c r="G71" s="1"/>
      <c r="H71" s="1"/>
      <c r="I71" s="1"/>
      <c r="J71" s="1">
        <f t="shared" si="1"/>
        <v>0</v>
      </c>
      <c r="K71" s="1"/>
    </row>
    <row r="72" spans="1:11" ht="21" customHeight="1" x14ac:dyDescent="0.3">
      <c r="A72" s="1">
        <v>70</v>
      </c>
      <c r="B72" s="10">
        <v>46093</v>
      </c>
      <c r="C72" s="1" t="s">
        <v>45</v>
      </c>
      <c r="D72" s="1" t="s">
        <v>51</v>
      </c>
      <c r="E72" s="1">
        <v>1150</v>
      </c>
      <c r="F72" s="1"/>
      <c r="G72" s="1"/>
      <c r="H72" s="1"/>
      <c r="I72" s="1"/>
      <c r="J72" s="1">
        <f t="shared" si="1"/>
        <v>0</v>
      </c>
      <c r="K72" s="1"/>
    </row>
    <row r="73" spans="1:11" ht="21" customHeight="1" x14ac:dyDescent="0.3">
      <c r="A73" s="1">
        <v>71</v>
      </c>
      <c r="B73" s="10">
        <v>46094</v>
      </c>
      <c r="C73" s="1" t="s">
        <v>45</v>
      </c>
      <c r="D73" s="1" t="s">
        <v>51</v>
      </c>
      <c r="E73" s="1">
        <v>1150</v>
      </c>
      <c r="F73" s="1"/>
      <c r="G73" s="1"/>
      <c r="H73" s="1"/>
      <c r="I73" s="1"/>
      <c r="J73" s="1">
        <f t="shared" si="1"/>
        <v>0</v>
      </c>
      <c r="K73" s="1"/>
    </row>
    <row r="74" spans="1:11" ht="21" customHeight="1" x14ac:dyDescent="0.3">
      <c r="A74" s="1">
        <v>72</v>
      </c>
      <c r="B74" s="10">
        <v>46095</v>
      </c>
      <c r="C74" s="1" t="s">
        <v>45</v>
      </c>
      <c r="D74" s="1" t="s">
        <v>51</v>
      </c>
      <c r="E74" s="1">
        <v>1150</v>
      </c>
      <c r="F74" s="1"/>
      <c r="G74" s="1"/>
      <c r="H74" s="1"/>
      <c r="I74" s="1"/>
      <c r="J74" s="1">
        <f t="shared" si="1"/>
        <v>0</v>
      </c>
      <c r="K74" s="1"/>
    </row>
    <row r="75" spans="1:11" ht="21" customHeight="1" x14ac:dyDescent="0.3">
      <c r="A75" s="1">
        <v>73</v>
      </c>
      <c r="B75" s="10">
        <v>46096</v>
      </c>
      <c r="C75" s="1" t="s">
        <v>45</v>
      </c>
      <c r="D75" s="1" t="s">
        <v>51</v>
      </c>
      <c r="E75" s="1">
        <v>1150</v>
      </c>
      <c r="F75" s="1"/>
      <c r="G75" s="1"/>
      <c r="H75" s="1"/>
      <c r="I75" s="1"/>
      <c r="J75" s="1">
        <f t="shared" si="1"/>
        <v>0</v>
      </c>
      <c r="K75" s="1"/>
    </row>
    <row r="76" spans="1:11" ht="21" customHeight="1" x14ac:dyDescent="0.3">
      <c r="A76" s="1">
        <v>74</v>
      </c>
      <c r="B76" s="10">
        <v>46097</v>
      </c>
      <c r="C76" s="1" t="s">
        <v>45</v>
      </c>
      <c r="D76" s="1" t="s">
        <v>51</v>
      </c>
      <c r="E76" s="1">
        <v>1150</v>
      </c>
      <c r="F76" s="1"/>
      <c r="G76" s="1"/>
      <c r="H76" s="1"/>
      <c r="I76" s="1"/>
      <c r="J76" s="1">
        <f t="shared" si="1"/>
        <v>0</v>
      </c>
      <c r="K76" s="1"/>
    </row>
    <row r="77" spans="1:11" ht="21" customHeight="1" x14ac:dyDescent="0.3">
      <c r="A77" s="1">
        <v>75</v>
      </c>
      <c r="B77" s="10">
        <v>46098</v>
      </c>
      <c r="C77" s="1" t="s">
        <v>45</v>
      </c>
      <c r="D77" s="1" t="s">
        <v>51</v>
      </c>
      <c r="E77" s="1">
        <v>1150</v>
      </c>
      <c r="F77" s="1"/>
      <c r="G77" s="1"/>
      <c r="H77" s="1"/>
      <c r="I77" s="1"/>
      <c r="J77" s="1">
        <f t="shared" si="1"/>
        <v>0</v>
      </c>
      <c r="K77" s="1"/>
    </row>
    <row r="78" spans="1:11" ht="21" customHeight="1" x14ac:dyDescent="0.3">
      <c r="A78" s="1">
        <v>76</v>
      </c>
      <c r="B78" s="10">
        <v>46099</v>
      </c>
      <c r="C78" s="1" t="s">
        <v>45</v>
      </c>
      <c r="D78" s="1" t="s">
        <v>51</v>
      </c>
      <c r="E78" s="1">
        <v>1150</v>
      </c>
      <c r="F78" s="1"/>
      <c r="G78" s="1"/>
      <c r="H78" s="1"/>
      <c r="I78" s="1"/>
      <c r="J78" s="1">
        <f t="shared" si="1"/>
        <v>0</v>
      </c>
      <c r="K78" s="1"/>
    </row>
    <row r="79" spans="1:11" ht="21" customHeight="1" x14ac:dyDescent="0.3">
      <c r="A79" s="1">
        <v>77</v>
      </c>
      <c r="B79" s="10">
        <v>46100</v>
      </c>
      <c r="C79" s="1" t="s">
        <v>45</v>
      </c>
      <c r="D79" s="1" t="s">
        <v>51</v>
      </c>
      <c r="E79" s="1">
        <v>1150</v>
      </c>
      <c r="F79" s="1"/>
      <c r="G79" s="1"/>
      <c r="H79" s="1"/>
      <c r="I79" s="1"/>
      <c r="J79" s="1">
        <f t="shared" si="1"/>
        <v>0</v>
      </c>
      <c r="K79" s="1"/>
    </row>
    <row r="80" spans="1:11" ht="21" customHeight="1" x14ac:dyDescent="0.3">
      <c r="A80" s="1">
        <v>78</v>
      </c>
      <c r="B80" s="10">
        <v>46101</v>
      </c>
      <c r="C80" s="1" t="s">
        <v>45</v>
      </c>
      <c r="D80" s="1" t="s">
        <v>51</v>
      </c>
      <c r="E80" s="1">
        <v>1150</v>
      </c>
      <c r="F80" s="1"/>
      <c r="G80" s="1"/>
      <c r="H80" s="1"/>
      <c r="I80" s="1"/>
      <c r="J80" s="1">
        <f t="shared" si="1"/>
        <v>0</v>
      </c>
      <c r="K80" s="1"/>
    </row>
    <row r="81" spans="1:11" ht="21" customHeight="1" x14ac:dyDescent="0.3">
      <c r="A81" s="1">
        <v>79</v>
      </c>
      <c r="B81" s="10">
        <v>46102</v>
      </c>
      <c r="C81" s="1" t="s">
        <v>45</v>
      </c>
      <c r="D81" s="1" t="s">
        <v>51</v>
      </c>
      <c r="E81" s="1">
        <v>1150</v>
      </c>
      <c r="F81" s="1"/>
      <c r="G81" s="1"/>
      <c r="H81" s="1"/>
      <c r="I81" s="1"/>
      <c r="J81" s="1">
        <f t="shared" si="1"/>
        <v>0</v>
      </c>
      <c r="K81" s="1"/>
    </row>
    <row r="82" spans="1:11" ht="21" customHeight="1" x14ac:dyDescent="0.3">
      <c r="A82" s="1">
        <v>80</v>
      </c>
      <c r="B82" s="10">
        <v>46103</v>
      </c>
      <c r="C82" s="1" t="s">
        <v>45</v>
      </c>
      <c r="D82" s="1" t="s">
        <v>51</v>
      </c>
      <c r="E82" s="1">
        <v>1150</v>
      </c>
      <c r="F82" s="1"/>
      <c r="G82" s="1"/>
      <c r="H82" s="1"/>
      <c r="I82" s="1"/>
      <c r="J82" s="1">
        <f t="shared" si="1"/>
        <v>0</v>
      </c>
      <c r="K82" s="1"/>
    </row>
    <row r="83" spans="1:11" ht="21" customHeight="1" x14ac:dyDescent="0.3">
      <c r="A83" s="1">
        <v>81</v>
      </c>
      <c r="B83" s="10">
        <v>46104</v>
      </c>
      <c r="C83" s="1" t="s">
        <v>45</v>
      </c>
      <c r="D83" s="1" t="s">
        <v>51</v>
      </c>
      <c r="E83" s="1">
        <v>1150</v>
      </c>
      <c r="F83" s="1"/>
      <c r="G83" s="1"/>
      <c r="H83" s="1"/>
      <c r="I83" s="1"/>
      <c r="J83" s="1">
        <f t="shared" si="1"/>
        <v>0</v>
      </c>
      <c r="K83" s="1"/>
    </row>
    <row r="84" spans="1:11" ht="21" customHeight="1" x14ac:dyDescent="0.3">
      <c r="A84" s="1">
        <v>82</v>
      </c>
      <c r="B84" s="10">
        <v>46105</v>
      </c>
      <c r="C84" s="1" t="s">
        <v>45</v>
      </c>
      <c r="D84" s="1" t="s">
        <v>51</v>
      </c>
      <c r="E84" s="1">
        <v>1150</v>
      </c>
      <c r="F84" s="1"/>
      <c r="G84" s="1"/>
      <c r="H84" s="1"/>
      <c r="I84" s="1"/>
      <c r="J84" s="1">
        <f t="shared" si="1"/>
        <v>0</v>
      </c>
      <c r="K84" s="1"/>
    </row>
    <row r="85" spans="1:11" ht="21" customHeight="1" x14ac:dyDescent="0.3">
      <c r="A85" s="1">
        <v>83</v>
      </c>
      <c r="B85" s="10">
        <v>46106</v>
      </c>
      <c r="C85" s="1" t="s">
        <v>45</v>
      </c>
      <c r="D85" s="1" t="s">
        <v>51</v>
      </c>
      <c r="E85" s="1">
        <v>1150</v>
      </c>
      <c r="F85" s="1"/>
      <c r="G85" s="1"/>
      <c r="H85" s="1"/>
      <c r="I85" s="1"/>
      <c r="J85" s="1">
        <f t="shared" si="1"/>
        <v>0</v>
      </c>
      <c r="K85" s="1"/>
    </row>
    <row r="86" spans="1:11" ht="21" customHeight="1" x14ac:dyDescent="0.3">
      <c r="A86" s="1">
        <v>84</v>
      </c>
      <c r="B86" s="10">
        <v>46107</v>
      </c>
      <c r="C86" s="1" t="s">
        <v>45</v>
      </c>
      <c r="D86" s="1" t="s">
        <v>51</v>
      </c>
      <c r="E86" s="1">
        <v>1150</v>
      </c>
      <c r="F86" s="1"/>
      <c r="G86" s="1"/>
      <c r="H86" s="1"/>
      <c r="I86" s="1"/>
      <c r="J86" s="1">
        <f t="shared" si="1"/>
        <v>0</v>
      </c>
      <c r="K86" s="1"/>
    </row>
    <row r="87" spans="1:11" ht="21" customHeight="1" x14ac:dyDescent="0.3">
      <c r="A87" s="1">
        <v>85</v>
      </c>
      <c r="B87" s="10">
        <v>46108</v>
      </c>
      <c r="C87" s="1" t="s">
        <v>45</v>
      </c>
      <c r="D87" s="1" t="s">
        <v>51</v>
      </c>
      <c r="E87" s="1">
        <v>1150</v>
      </c>
      <c r="F87" s="1"/>
      <c r="G87" s="1"/>
      <c r="H87" s="1"/>
      <c r="I87" s="1"/>
      <c r="J87" s="1">
        <f t="shared" si="1"/>
        <v>0</v>
      </c>
      <c r="K87" s="1"/>
    </row>
    <row r="88" spans="1:11" ht="21" customHeight="1" x14ac:dyDescent="0.3">
      <c r="A88" s="1">
        <v>86</v>
      </c>
      <c r="B88" s="10">
        <v>46109</v>
      </c>
      <c r="C88" s="1" t="s">
        <v>45</v>
      </c>
      <c r="D88" s="1" t="s">
        <v>51</v>
      </c>
      <c r="E88" s="1">
        <v>1150</v>
      </c>
      <c r="F88" s="1"/>
      <c r="G88" s="1"/>
      <c r="H88" s="1"/>
      <c r="I88" s="1"/>
      <c r="J88" s="1">
        <f t="shared" si="1"/>
        <v>0</v>
      </c>
      <c r="K88" s="1"/>
    </row>
    <row r="89" spans="1:11" ht="21" customHeight="1" x14ac:dyDescent="0.3">
      <c r="A89" s="1">
        <v>87</v>
      </c>
      <c r="B89" s="10">
        <v>46110</v>
      </c>
      <c r="C89" s="1" t="s">
        <v>45</v>
      </c>
      <c r="D89" s="1" t="s">
        <v>51</v>
      </c>
      <c r="E89" s="1">
        <v>1150</v>
      </c>
      <c r="F89" s="1"/>
      <c r="G89" s="1"/>
      <c r="H89" s="1"/>
      <c r="I89" s="1"/>
      <c r="J89" s="1">
        <f t="shared" si="1"/>
        <v>0</v>
      </c>
      <c r="K89" s="1"/>
    </row>
    <row r="90" spans="1:11" ht="21" customHeight="1" x14ac:dyDescent="0.3">
      <c r="A90" s="1">
        <v>88</v>
      </c>
      <c r="B90" s="10">
        <v>46111</v>
      </c>
      <c r="C90" s="1" t="s">
        <v>45</v>
      </c>
      <c r="D90" s="1" t="s">
        <v>51</v>
      </c>
      <c r="E90" s="1">
        <v>1150</v>
      </c>
      <c r="F90" s="1"/>
      <c r="G90" s="1"/>
      <c r="H90" s="1"/>
      <c r="I90" s="1"/>
      <c r="J90" s="1">
        <f t="shared" si="1"/>
        <v>0</v>
      </c>
      <c r="K90" s="1"/>
    </row>
    <row r="91" spans="1:11" ht="21" customHeight="1" x14ac:dyDescent="0.3">
      <c r="A91" s="1">
        <v>89</v>
      </c>
      <c r="B91" s="10">
        <v>46112</v>
      </c>
      <c r="C91" s="1" t="s">
        <v>45</v>
      </c>
      <c r="D91" s="1" t="s">
        <v>51</v>
      </c>
      <c r="E91" s="1">
        <v>1150</v>
      </c>
      <c r="F91" s="1"/>
      <c r="G91" s="1"/>
      <c r="H91" s="1"/>
      <c r="I91" s="1"/>
      <c r="J91" s="1">
        <f t="shared" si="1"/>
        <v>0</v>
      </c>
      <c r="K91" s="1"/>
    </row>
    <row r="92" spans="1:11" ht="21" customHeight="1" x14ac:dyDescent="0.3">
      <c r="A92" s="1">
        <v>90</v>
      </c>
      <c r="B92" s="10">
        <v>46113</v>
      </c>
      <c r="C92" s="1" t="s">
        <v>45</v>
      </c>
      <c r="D92" s="1" t="s">
        <v>51</v>
      </c>
      <c r="E92" s="1">
        <v>1150</v>
      </c>
      <c r="F92" s="1"/>
      <c r="G92" s="1"/>
      <c r="H92" s="1"/>
      <c r="I92" s="1"/>
      <c r="J92" s="1">
        <f t="shared" si="1"/>
        <v>0</v>
      </c>
      <c r="K92" s="1"/>
    </row>
    <row r="93" spans="1:11" ht="21" customHeight="1" x14ac:dyDescent="0.3">
      <c r="A93" s="1">
        <v>91</v>
      </c>
      <c r="B93" s="10">
        <v>46114</v>
      </c>
      <c r="C93" s="1" t="s">
        <v>45</v>
      </c>
      <c r="D93" s="1" t="s">
        <v>51</v>
      </c>
      <c r="E93" s="1">
        <v>1150</v>
      </c>
      <c r="F93" s="1"/>
      <c r="G93" s="1"/>
      <c r="H93" s="1"/>
      <c r="I93" s="1"/>
      <c r="J93" s="1">
        <f t="shared" si="1"/>
        <v>0</v>
      </c>
      <c r="K93" s="1"/>
    </row>
    <row r="94" spans="1:11" ht="21" customHeight="1" x14ac:dyDescent="0.3">
      <c r="A94" s="1">
        <v>92</v>
      </c>
      <c r="B94" s="10">
        <v>46115</v>
      </c>
      <c r="C94" s="1" t="s">
        <v>45</v>
      </c>
      <c r="D94" s="1" t="s">
        <v>51</v>
      </c>
      <c r="E94" s="1">
        <v>1150</v>
      </c>
      <c r="F94" s="1"/>
      <c r="G94" s="1"/>
      <c r="H94" s="1"/>
      <c r="I94" s="1"/>
      <c r="J94" s="1">
        <f t="shared" si="1"/>
        <v>0</v>
      </c>
      <c r="K94" s="1"/>
    </row>
    <row r="95" spans="1:11" ht="21" customHeight="1" x14ac:dyDescent="0.3">
      <c r="A95" s="1">
        <v>93</v>
      </c>
      <c r="B95" s="10">
        <v>46116</v>
      </c>
      <c r="C95" s="1" t="s">
        <v>45</v>
      </c>
      <c r="D95" s="1" t="s">
        <v>51</v>
      </c>
      <c r="E95" s="1">
        <v>1150</v>
      </c>
      <c r="F95" s="1"/>
      <c r="G95" s="1"/>
      <c r="H95" s="1"/>
      <c r="I95" s="1"/>
      <c r="J95" s="1">
        <f t="shared" si="1"/>
        <v>0</v>
      </c>
      <c r="K95" s="1"/>
    </row>
    <row r="96" spans="1:11" ht="21" customHeight="1" x14ac:dyDescent="0.3">
      <c r="A96" s="1">
        <v>94</v>
      </c>
      <c r="B96" s="10">
        <v>46117</v>
      </c>
      <c r="C96" s="1" t="s">
        <v>45</v>
      </c>
      <c r="D96" s="1" t="s">
        <v>51</v>
      </c>
      <c r="E96" s="1">
        <v>1150</v>
      </c>
      <c r="F96" s="1"/>
      <c r="G96" s="1"/>
      <c r="H96" s="1"/>
      <c r="I96" s="1"/>
      <c r="J96" s="1">
        <f t="shared" si="1"/>
        <v>0</v>
      </c>
      <c r="K96" s="1"/>
    </row>
    <row r="97" spans="1:11" ht="21" customHeight="1" x14ac:dyDescent="0.3">
      <c r="A97" s="1">
        <v>95</v>
      </c>
      <c r="B97" s="10">
        <v>46118</v>
      </c>
      <c r="C97" s="1" t="s">
        <v>45</v>
      </c>
      <c r="D97" s="1" t="s">
        <v>51</v>
      </c>
      <c r="E97" s="1">
        <v>1150</v>
      </c>
      <c r="F97" s="1"/>
      <c r="G97" s="1"/>
      <c r="H97" s="1"/>
      <c r="I97" s="1"/>
      <c r="J97" s="1">
        <f t="shared" si="1"/>
        <v>0</v>
      </c>
      <c r="K97" s="1"/>
    </row>
    <row r="98" spans="1:11" ht="21" customHeight="1" x14ac:dyDescent="0.3">
      <c r="A98" s="1">
        <v>96</v>
      </c>
      <c r="B98" s="10">
        <v>46119</v>
      </c>
      <c r="C98" s="1" t="s">
        <v>45</v>
      </c>
      <c r="D98" s="1" t="s">
        <v>51</v>
      </c>
      <c r="E98" s="1">
        <v>1150</v>
      </c>
      <c r="F98" s="1"/>
      <c r="G98" s="1"/>
      <c r="H98" s="1"/>
      <c r="I98" s="1"/>
      <c r="J98" s="1">
        <f t="shared" si="1"/>
        <v>0</v>
      </c>
      <c r="K98" s="1"/>
    </row>
    <row r="99" spans="1:11" ht="21" customHeight="1" x14ac:dyDescent="0.3">
      <c r="A99" s="1">
        <v>97</v>
      </c>
      <c r="B99" s="10">
        <v>46120</v>
      </c>
      <c r="C99" s="1" t="s">
        <v>45</v>
      </c>
      <c r="D99" s="1" t="s">
        <v>51</v>
      </c>
      <c r="E99" s="1">
        <v>1150</v>
      </c>
      <c r="F99" s="1"/>
      <c r="G99" s="1"/>
      <c r="H99" s="1"/>
      <c r="I99" s="1"/>
      <c r="J99" s="1">
        <f t="shared" si="1"/>
        <v>0</v>
      </c>
      <c r="K99" s="1"/>
    </row>
    <row r="100" spans="1:11" ht="21" customHeight="1" x14ac:dyDescent="0.3">
      <c r="A100" s="1">
        <v>98</v>
      </c>
      <c r="B100" s="10">
        <v>46121</v>
      </c>
      <c r="C100" s="1" t="s">
        <v>45</v>
      </c>
      <c r="D100" s="1" t="s">
        <v>51</v>
      </c>
      <c r="E100" s="1">
        <v>1150</v>
      </c>
      <c r="F100" s="1"/>
      <c r="G100" s="1"/>
      <c r="H100" s="1"/>
      <c r="I100" s="1"/>
      <c r="J100" s="1">
        <f t="shared" si="1"/>
        <v>0</v>
      </c>
      <c r="K100" s="1"/>
    </row>
    <row r="101" spans="1:11" ht="21" customHeight="1" x14ac:dyDescent="0.3">
      <c r="A101" s="1">
        <v>99</v>
      </c>
      <c r="B101" s="10">
        <v>46122</v>
      </c>
      <c r="C101" s="1" t="s">
        <v>45</v>
      </c>
      <c r="D101" s="1" t="s">
        <v>51</v>
      </c>
      <c r="E101" s="1">
        <v>1150</v>
      </c>
      <c r="F101" s="1"/>
      <c r="G101" s="1"/>
      <c r="H101" s="1"/>
      <c r="I101" s="1"/>
      <c r="J101" s="1">
        <f t="shared" si="1"/>
        <v>0</v>
      </c>
      <c r="K101" s="1"/>
    </row>
    <row r="102" spans="1:11" ht="21" customHeight="1" x14ac:dyDescent="0.3">
      <c r="A102" s="1">
        <v>100</v>
      </c>
      <c r="B102" s="10">
        <v>46123</v>
      </c>
      <c r="C102" s="1" t="s">
        <v>45</v>
      </c>
      <c r="D102" s="1" t="s">
        <v>51</v>
      </c>
      <c r="E102" s="1">
        <v>1150</v>
      </c>
      <c r="F102" s="1"/>
      <c r="G102" s="1"/>
      <c r="H102" s="1"/>
      <c r="I102" s="1"/>
      <c r="J102" s="1">
        <f t="shared" si="1"/>
        <v>0</v>
      </c>
      <c r="K102" s="1"/>
    </row>
    <row r="103" spans="1:11" ht="21" customHeight="1" x14ac:dyDescent="0.3">
      <c r="A103" s="1">
        <v>101</v>
      </c>
      <c r="B103" s="10">
        <v>46124</v>
      </c>
      <c r="C103" s="1" t="s">
        <v>45</v>
      </c>
      <c r="D103" s="1" t="s">
        <v>51</v>
      </c>
      <c r="E103" s="1">
        <v>1150</v>
      </c>
      <c r="F103" s="1"/>
      <c r="G103" s="1"/>
      <c r="H103" s="1"/>
      <c r="I103" s="1"/>
      <c r="J103" s="1">
        <f t="shared" si="1"/>
        <v>0</v>
      </c>
      <c r="K103" s="1"/>
    </row>
    <row r="104" spans="1:11" ht="21" customHeight="1" x14ac:dyDescent="0.3">
      <c r="A104" s="1">
        <v>102</v>
      </c>
      <c r="B104" s="10">
        <v>46125</v>
      </c>
      <c r="C104" s="1" t="s">
        <v>45</v>
      </c>
      <c r="D104" s="1" t="s">
        <v>51</v>
      </c>
      <c r="E104" s="1">
        <v>1150</v>
      </c>
      <c r="F104" s="1"/>
      <c r="G104" s="1"/>
      <c r="H104" s="1"/>
      <c r="I104" s="1"/>
      <c r="J104" s="1">
        <f t="shared" si="1"/>
        <v>0</v>
      </c>
      <c r="K104" s="1"/>
    </row>
    <row r="105" spans="1:11" ht="21" customHeight="1" x14ac:dyDescent="0.3">
      <c r="A105" s="1">
        <v>103</v>
      </c>
      <c r="B105" s="10">
        <v>46126</v>
      </c>
      <c r="C105" s="1" t="s">
        <v>45</v>
      </c>
      <c r="D105" s="1" t="s">
        <v>51</v>
      </c>
      <c r="E105" s="1">
        <v>1150</v>
      </c>
      <c r="F105" s="1"/>
      <c r="G105" s="1"/>
      <c r="H105" s="1"/>
      <c r="I105" s="1"/>
      <c r="J105" s="1">
        <f t="shared" si="1"/>
        <v>0</v>
      </c>
      <c r="K105" s="1"/>
    </row>
    <row r="106" spans="1:11" ht="21" customHeight="1" x14ac:dyDescent="0.3">
      <c r="A106" s="1">
        <v>104</v>
      </c>
      <c r="B106" s="10">
        <v>46127</v>
      </c>
      <c r="C106" s="1" t="s">
        <v>45</v>
      </c>
      <c r="D106" s="1" t="s">
        <v>51</v>
      </c>
      <c r="E106" s="1">
        <v>1150</v>
      </c>
      <c r="F106" s="1"/>
      <c r="G106" s="1"/>
      <c r="H106" s="1"/>
      <c r="I106" s="1"/>
      <c r="J106" s="1">
        <f t="shared" si="1"/>
        <v>0</v>
      </c>
      <c r="K106" s="1"/>
    </row>
    <row r="107" spans="1:11" ht="21" customHeight="1" x14ac:dyDescent="0.3">
      <c r="A107" s="1">
        <v>105</v>
      </c>
      <c r="B107" s="10">
        <v>46128</v>
      </c>
      <c r="C107" s="1" t="s">
        <v>45</v>
      </c>
      <c r="D107" s="1" t="s">
        <v>51</v>
      </c>
      <c r="E107" s="1">
        <v>1150</v>
      </c>
      <c r="F107" s="1"/>
      <c r="G107" s="1"/>
      <c r="H107" s="1"/>
      <c r="I107" s="1"/>
      <c r="J107" s="1">
        <f t="shared" si="1"/>
        <v>0</v>
      </c>
      <c r="K107" s="1"/>
    </row>
    <row r="108" spans="1:11" ht="21" customHeight="1" x14ac:dyDescent="0.3">
      <c r="A108" s="1">
        <v>106</v>
      </c>
      <c r="B108" s="10">
        <v>46129</v>
      </c>
      <c r="C108" s="1" t="s">
        <v>45</v>
      </c>
      <c r="D108" s="1" t="s">
        <v>51</v>
      </c>
      <c r="E108" s="1">
        <v>1150</v>
      </c>
      <c r="F108" s="1"/>
      <c r="G108" s="1"/>
      <c r="H108" s="1"/>
      <c r="I108" s="1"/>
      <c r="J108" s="1">
        <f t="shared" si="1"/>
        <v>0</v>
      </c>
      <c r="K108" s="1"/>
    </row>
    <row r="109" spans="1:11" ht="21" customHeight="1" x14ac:dyDescent="0.3">
      <c r="A109" s="1">
        <v>107</v>
      </c>
      <c r="B109" s="10">
        <v>46130</v>
      </c>
      <c r="C109" s="1" t="s">
        <v>45</v>
      </c>
      <c r="D109" s="1" t="s">
        <v>51</v>
      </c>
      <c r="E109" s="1">
        <v>1150</v>
      </c>
      <c r="F109" s="1"/>
      <c r="G109" s="1"/>
      <c r="H109" s="1"/>
      <c r="I109" s="1"/>
      <c r="J109" s="1">
        <f t="shared" si="1"/>
        <v>0</v>
      </c>
      <c r="K109" s="1"/>
    </row>
    <row r="110" spans="1:11" ht="21" customHeight="1" x14ac:dyDescent="0.3">
      <c r="A110" s="1">
        <v>108</v>
      </c>
      <c r="B110" s="10">
        <v>46131</v>
      </c>
      <c r="C110" s="1" t="s">
        <v>45</v>
      </c>
      <c r="D110" s="1" t="s">
        <v>51</v>
      </c>
      <c r="E110" s="1">
        <v>1150</v>
      </c>
      <c r="F110" s="1"/>
      <c r="G110" s="1"/>
      <c r="H110" s="1"/>
      <c r="I110" s="1"/>
      <c r="J110" s="1">
        <f t="shared" si="1"/>
        <v>0</v>
      </c>
      <c r="K110" s="1"/>
    </row>
    <row r="111" spans="1:11" ht="21" customHeight="1" x14ac:dyDescent="0.3">
      <c r="A111" s="1">
        <v>109</v>
      </c>
      <c r="B111" s="10">
        <v>46132</v>
      </c>
      <c r="C111" s="1" t="s">
        <v>45</v>
      </c>
      <c r="D111" s="1" t="s">
        <v>51</v>
      </c>
      <c r="E111" s="1">
        <v>1150</v>
      </c>
      <c r="F111" s="1"/>
      <c r="G111" s="1"/>
      <c r="H111" s="1"/>
      <c r="I111" s="1"/>
      <c r="J111" s="1">
        <f t="shared" si="1"/>
        <v>0</v>
      </c>
      <c r="K111" s="1"/>
    </row>
    <row r="112" spans="1:11" ht="21" customHeight="1" x14ac:dyDescent="0.3">
      <c r="A112" s="1">
        <v>110</v>
      </c>
      <c r="B112" s="10">
        <v>46133</v>
      </c>
      <c r="C112" s="1" t="s">
        <v>45</v>
      </c>
      <c r="D112" s="1" t="s">
        <v>51</v>
      </c>
      <c r="E112" s="1">
        <v>1150</v>
      </c>
      <c r="F112" s="1"/>
      <c r="G112" s="1"/>
      <c r="H112" s="1"/>
      <c r="I112" s="1"/>
      <c r="J112" s="1">
        <f t="shared" si="1"/>
        <v>0</v>
      </c>
      <c r="K112" s="1"/>
    </row>
    <row r="113" spans="1:11" ht="21" customHeight="1" x14ac:dyDescent="0.3">
      <c r="A113" s="1">
        <v>111</v>
      </c>
      <c r="B113" s="10">
        <v>46134</v>
      </c>
      <c r="C113" s="1" t="s">
        <v>45</v>
      </c>
      <c r="D113" s="1" t="s">
        <v>51</v>
      </c>
      <c r="E113" s="1">
        <v>1150</v>
      </c>
      <c r="F113" s="1"/>
      <c r="G113" s="1"/>
      <c r="H113" s="1"/>
      <c r="I113" s="1"/>
      <c r="J113" s="1">
        <f t="shared" si="1"/>
        <v>0</v>
      </c>
      <c r="K113" s="1"/>
    </row>
    <row r="114" spans="1:11" ht="21" customHeight="1" x14ac:dyDescent="0.3">
      <c r="A114" s="1">
        <v>112</v>
      </c>
      <c r="B114" s="10">
        <v>46135</v>
      </c>
      <c r="C114" s="1" t="s">
        <v>45</v>
      </c>
      <c r="D114" s="1" t="s">
        <v>51</v>
      </c>
      <c r="E114" s="1">
        <v>1150</v>
      </c>
      <c r="F114" s="1"/>
      <c r="G114" s="1"/>
      <c r="H114" s="1"/>
      <c r="I114" s="1"/>
      <c r="J114" s="1">
        <f t="shared" si="1"/>
        <v>0</v>
      </c>
      <c r="K114" s="1"/>
    </row>
    <row r="115" spans="1:11" ht="21" customHeight="1" x14ac:dyDescent="0.3">
      <c r="A115" s="1">
        <v>113</v>
      </c>
      <c r="B115" s="10">
        <v>46136</v>
      </c>
      <c r="C115" s="1" t="s">
        <v>45</v>
      </c>
      <c r="D115" s="1" t="s">
        <v>51</v>
      </c>
      <c r="E115" s="1">
        <v>1150</v>
      </c>
      <c r="F115" s="1"/>
      <c r="G115" s="1"/>
      <c r="H115" s="1"/>
      <c r="I115" s="1"/>
      <c r="J115" s="1">
        <f t="shared" si="1"/>
        <v>0</v>
      </c>
      <c r="K115" s="1"/>
    </row>
    <row r="116" spans="1:11" ht="21" customHeight="1" x14ac:dyDescent="0.3">
      <c r="A116" s="1">
        <v>114</v>
      </c>
      <c r="B116" s="10">
        <v>46137</v>
      </c>
      <c r="C116" s="1" t="s">
        <v>45</v>
      </c>
      <c r="D116" s="1" t="s">
        <v>51</v>
      </c>
      <c r="E116" s="1">
        <v>1150</v>
      </c>
      <c r="F116" s="1"/>
      <c r="G116" s="1"/>
      <c r="H116" s="1"/>
      <c r="I116" s="1"/>
      <c r="J116" s="1">
        <f t="shared" si="1"/>
        <v>0</v>
      </c>
      <c r="K116" s="1"/>
    </row>
    <row r="117" spans="1:11" ht="21" customHeight="1" x14ac:dyDescent="0.3">
      <c r="A117" s="1">
        <v>115</v>
      </c>
      <c r="B117" s="10">
        <v>46138</v>
      </c>
      <c r="C117" s="1" t="s">
        <v>45</v>
      </c>
      <c r="D117" s="1" t="s">
        <v>51</v>
      </c>
      <c r="E117" s="1">
        <v>1150</v>
      </c>
      <c r="F117" s="1"/>
      <c r="G117" s="1"/>
      <c r="H117" s="1"/>
      <c r="I117" s="1"/>
      <c r="J117" s="1">
        <f t="shared" si="1"/>
        <v>0</v>
      </c>
      <c r="K117" s="1"/>
    </row>
    <row r="118" spans="1:11" ht="21" customHeight="1" x14ac:dyDescent="0.3">
      <c r="A118" s="1">
        <v>116</v>
      </c>
      <c r="B118" s="10">
        <v>46139</v>
      </c>
      <c r="C118" s="1" t="s">
        <v>45</v>
      </c>
      <c r="D118" s="1" t="s">
        <v>51</v>
      </c>
      <c r="E118" s="1">
        <v>1150</v>
      </c>
      <c r="F118" s="1"/>
      <c r="G118" s="1"/>
      <c r="H118" s="1"/>
      <c r="I118" s="1"/>
      <c r="J118" s="1">
        <f t="shared" si="1"/>
        <v>0</v>
      </c>
      <c r="K118" s="1"/>
    </row>
    <row r="119" spans="1:11" ht="21" customHeight="1" x14ac:dyDescent="0.3">
      <c r="A119" s="1">
        <v>117</v>
      </c>
      <c r="B119" s="10">
        <v>46140</v>
      </c>
      <c r="C119" s="1" t="s">
        <v>45</v>
      </c>
      <c r="D119" s="1" t="s">
        <v>51</v>
      </c>
      <c r="E119" s="1">
        <v>1150</v>
      </c>
      <c r="F119" s="1"/>
      <c r="G119" s="1"/>
      <c r="H119" s="1"/>
      <c r="I119" s="1"/>
      <c r="J119" s="1">
        <f t="shared" si="1"/>
        <v>0</v>
      </c>
      <c r="K119" s="1"/>
    </row>
    <row r="120" spans="1:11" ht="21" customHeight="1" x14ac:dyDescent="0.3">
      <c r="A120" s="1">
        <v>118</v>
      </c>
      <c r="B120" s="10">
        <v>46141</v>
      </c>
      <c r="C120" s="1" t="s">
        <v>45</v>
      </c>
      <c r="D120" s="1" t="s">
        <v>51</v>
      </c>
      <c r="E120" s="1">
        <v>1150</v>
      </c>
      <c r="F120" s="1"/>
      <c r="G120" s="1"/>
      <c r="H120" s="1"/>
      <c r="I120" s="1"/>
      <c r="J120" s="1">
        <f t="shared" si="1"/>
        <v>0</v>
      </c>
      <c r="K120" s="1"/>
    </row>
    <row r="121" spans="1:11" ht="21" customHeight="1" x14ac:dyDescent="0.3">
      <c r="A121" s="1">
        <v>119</v>
      </c>
      <c r="B121" s="10">
        <v>46142</v>
      </c>
      <c r="C121" s="1" t="s">
        <v>45</v>
      </c>
      <c r="D121" s="1" t="s">
        <v>51</v>
      </c>
      <c r="E121" s="1">
        <v>1150</v>
      </c>
      <c r="F121" s="1"/>
      <c r="G121" s="1"/>
      <c r="H121" s="1"/>
      <c r="I121" s="1"/>
      <c r="J121" s="1">
        <f t="shared" si="1"/>
        <v>0</v>
      </c>
      <c r="K121" s="1"/>
    </row>
    <row r="122" spans="1:11" ht="21" customHeight="1" x14ac:dyDescent="0.3">
      <c r="A122" s="1">
        <v>120</v>
      </c>
      <c r="B122" s="10">
        <v>46143</v>
      </c>
      <c r="C122" s="1" t="s">
        <v>45</v>
      </c>
      <c r="D122" s="1" t="s">
        <v>51</v>
      </c>
      <c r="E122" s="1">
        <v>1150</v>
      </c>
      <c r="F122" s="1"/>
      <c r="G122" s="1"/>
      <c r="H122" s="1"/>
      <c r="I122" s="1"/>
      <c r="J122" s="1">
        <f t="shared" si="1"/>
        <v>0</v>
      </c>
      <c r="K122" s="1"/>
    </row>
    <row r="123" spans="1:11" ht="21" customHeight="1" x14ac:dyDescent="0.3">
      <c r="A123" s="1">
        <v>121</v>
      </c>
      <c r="B123" s="10">
        <v>46144</v>
      </c>
      <c r="C123" s="1" t="s">
        <v>45</v>
      </c>
      <c r="D123" s="1" t="s">
        <v>51</v>
      </c>
      <c r="E123" s="1">
        <v>1150</v>
      </c>
      <c r="F123" s="1"/>
      <c r="G123" s="1"/>
      <c r="H123" s="1"/>
      <c r="I123" s="1"/>
      <c r="J123" s="1">
        <f t="shared" si="1"/>
        <v>0</v>
      </c>
      <c r="K123" s="1"/>
    </row>
    <row r="124" spans="1:11" ht="21" customHeight="1" x14ac:dyDescent="0.3">
      <c r="A124" s="1">
        <v>122</v>
      </c>
      <c r="B124" s="10">
        <v>46145</v>
      </c>
      <c r="C124" s="1" t="s">
        <v>45</v>
      </c>
      <c r="D124" s="1" t="s">
        <v>51</v>
      </c>
      <c r="E124" s="1">
        <v>1150</v>
      </c>
      <c r="F124" s="1"/>
      <c r="G124" s="1"/>
      <c r="H124" s="1"/>
      <c r="I124" s="1"/>
      <c r="J124" s="1">
        <f t="shared" si="1"/>
        <v>0</v>
      </c>
      <c r="K124" s="1"/>
    </row>
    <row r="125" spans="1:11" ht="21" customHeight="1" x14ac:dyDescent="0.3">
      <c r="A125" s="1">
        <v>123</v>
      </c>
      <c r="B125" s="10">
        <v>46146</v>
      </c>
      <c r="C125" s="1" t="s">
        <v>45</v>
      </c>
      <c r="D125" s="1" t="s">
        <v>51</v>
      </c>
      <c r="E125" s="1">
        <v>1150</v>
      </c>
      <c r="F125" s="1"/>
      <c r="G125" s="1"/>
      <c r="H125" s="1"/>
      <c r="I125" s="1"/>
      <c r="J125" s="1">
        <f t="shared" si="1"/>
        <v>0</v>
      </c>
      <c r="K125" s="1"/>
    </row>
    <row r="126" spans="1:11" ht="21" customHeight="1" x14ac:dyDescent="0.3">
      <c r="A126" s="1">
        <v>124</v>
      </c>
      <c r="B126" s="10">
        <v>46147</v>
      </c>
      <c r="C126" s="1" t="s">
        <v>45</v>
      </c>
      <c r="D126" s="1" t="s">
        <v>51</v>
      </c>
      <c r="E126" s="1">
        <v>1150</v>
      </c>
      <c r="F126" s="1"/>
      <c r="G126" s="1"/>
      <c r="H126" s="1"/>
      <c r="I126" s="1"/>
      <c r="J126" s="1">
        <f t="shared" si="1"/>
        <v>0</v>
      </c>
      <c r="K126" s="1"/>
    </row>
    <row r="127" spans="1:11" ht="21" customHeight="1" x14ac:dyDescent="0.3">
      <c r="A127" s="1">
        <v>125</v>
      </c>
      <c r="B127" s="10">
        <v>46148</v>
      </c>
      <c r="C127" s="1" t="s">
        <v>45</v>
      </c>
      <c r="D127" s="1" t="s">
        <v>51</v>
      </c>
      <c r="E127" s="1">
        <v>1150</v>
      </c>
      <c r="F127" s="1"/>
      <c r="G127" s="1"/>
      <c r="H127" s="1"/>
      <c r="I127" s="1"/>
      <c r="J127" s="1">
        <f t="shared" si="1"/>
        <v>0</v>
      </c>
      <c r="K127" s="1"/>
    </row>
    <row r="128" spans="1:11" ht="21" customHeight="1" x14ac:dyDescent="0.3">
      <c r="A128" s="1">
        <v>126</v>
      </c>
      <c r="B128" s="10">
        <v>46149</v>
      </c>
      <c r="C128" s="1" t="s">
        <v>45</v>
      </c>
      <c r="D128" s="1" t="s">
        <v>51</v>
      </c>
      <c r="E128" s="1">
        <v>1150</v>
      </c>
      <c r="F128" s="1"/>
      <c r="G128" s="1"/>
      <c r="H128" s="1"/>
      <c r="I128" s="1"/>
      <c r="J128" s="1">
        <f t="shared" si="1"/>
        <v>0</v>
      </c>
      <c r="K128" s="1"/>
    </row>
    <row r="129" spans="1:11" ht="21" customHeight="1" x14ac:dyDescent="0.3">
      <c r="A129" s="1">
        <v>127</v>
      </c>
      <c r="B129" s="10">
        <v>46150</v>
      </c>
      <c r="C129" s="1" t="s">
        <v>45</v>
      </c>
      <c r="D129" s="1" t="s">
        <v>51</v>
      </c>
      <c r="E129" s="1">
        <v>1150</v>
      </c>
      <c r="F129" s="1"/>
      <c r="G129" s="1"/>
      <c r="H129" s="1"/>
      <c r="I129" s="1"/>
      <c r="J129" s="1">
        <f t="shared" si="1"/>
        <v>0</v>
      </c>
      <c r="K129" s="1"/>
    </row>
    <row r="130" spans="1:11" ht="21" customHeight="1" x14ac:dyDescent="0.3">
      <c r="A130" s="1">
        <v>128</v>
      </c>
      <c r="B130" s="10">
        <v>46151</v>
      </c>
      <c r="C130" s="1" t="s">
        <v>45</v>
      </c>
      <c r="D130" s="1" t="s">
        <v>51</v>
      </c>
      <c r="E130" s="1">
        <v>1150</v>
      </c>
      <c r="F130" s="1"/>
      <c r="G130" s="1"/>
      <c r="H130" s="1"/>
      <c r="I130" s="1"/>
      <c r="J130" s="1">
        <f t="shared" si="1"/>
        <v>0</v>
      </c>
      <c r="K130" s="1"/>
    </row>
    <row r="131" spans="1:11" ht="21" customHeight="1" x14ac:dyDescent="0.3">
      <c r="A131" s="1">
        <v>129</v>
      </c>
      <c r="B131" s="10">
        <v>46152</v>
      </c>
      <c r="C131" s="1" t="s">
        <v>45</v>
      </c>
      <c r="D131" s="1" t="s">
        <v>51</v>
      </c>
      <c r="E131" s="1">
        <v>1150</v>
      </c>
      <c r="F131" s="1"/>
      <c r="G131" s="1"/>
      <c r="H131" s="1"/>
      <c r="I131" s="1"/>
      <c r="J131" s="1">
        <f t="shared" si="1"/>
        <v>0</v>
      </c>
      <c r="K131" s="1"/>
    </row>
    <row r="132" spans="1:11" ht="21" customHeight="1" x14ac:dyDescent="0.3">
      <c r="A132" s="1">
        <v>130</v>
      </c>
      <c r="B132" s="10">
        <v>46153</v>
      </c>
      <c r="C132" s="1" t="s">
        <v>45</v>
      </c>
      <c r="D132" s="1" t="s">
        <v>51</v>
      </c>
      <c r="E132" s="1">
        <v>1150</v>
      </c>
      <c r="F132" s="1"/>
      <c r="G132" s="1"/>
      <c r="H132" s="1"/>
      <c r="I132" s="1"/>
      <c r="J132" s="1">
        <f t="shared" ref="J132:J195" si="2">E132*F132-G132-H132+I132</f>
        <v>0</v>
      </c>
      <c r="K132" s="1"/>
    </row>
    <row r="133" spans="1:11" ht="21" customHeight="1" x14ac:dyDescent="0.3">
      <c r="A133" s="1">
        <v>131</v>
      </c>
      <c r="B133" s="10">
        <v>46154</v>
      </c>
      <c r="C133" s="1" t="s">
        <v>45</v>
      </c>
      <c r="D133" s="1" t="s">
        <v>51</v>
      </c>
      <c r="E133" s="1">
        <v>1150</v>
      </c>
      <c r="F133" s="1"/>
      <c r="G133" s="1"/>
      <c r="H133" s="1"/>
      <c r="I133" s="1"/>
      <c r="J133" s="1">
        <f t="shared" si="2"/>
        <v>0</v>
      </c>
      <c r="K133" s="1"/>
    </row>
    <row r="134" spans="1:11" ht="21" customHeight="1" x14ac:dyDescent="0.3">
      <c r="A134" s="1">
        <v>132</v>
      </c>
      <c r="B134" s="10">
        <v>46155</v>
      </c>
      <c r="C134" s="1" t="s">
        <v>45</v>
      </c>
      <c r="D134" s="1" t="s">
        <v>51</v>
      </c>
      <c r="E134" s="1">
        <v>1150</v>
      </c>
      <c r="F134" s="1"/>
      <c r="G134" s="1"/>
      <c r="H134" s="1"/>
      <c r="I134" s="1"/>
      <c r="J134" s="1">
        <f t="shared" si="2"/>
        <v>0</v>
      </c>
      <c r="K134" s="1"/>
    </row>
    <row r="135" spans="1:11" ht="21" customHeight="1" x14ac:dyDescent="0.3">
      <c r="A135" s="1">
        <v>133</v>
      </c>
      <c r="B135" s="10">
        <v>46156</v>
      </c>
      <c r="C135" s="1" t="s">
        <v>45</v>
      </c>
      <c r="D135" s="1" t="s">
        <v>51</v>
      </c>
      <c r="E135" s="1">
        <v>1150</v>
      </c>
      <c r="F135" s="1"/>
      <c r="G135" s="1"/>
      <c r="H135" s="1"/>
      <c r="I135" s="1"/>
      <c r="J135" s="1">
        <f t="shared" si="2"/>
        <v>0</v>
      </c>
      <c r="K135" s="1"/>
    </row>
    <row r="136" spans="1:11" ht="21" customHeight="1" x14ac:dyDescent="0.3">
      <c r="A136" s="1">
        <v>134</v>
      </c>
      <c r="B136" s="10">
        <v>46157</v>
      </c>
      <c r="C136" s="1" t="s">
        <v>45</v>
      </c>
      <c r="D136" s="1" t="s">
        <v>51</v>
      </c>
      <c r="E136" s="1">
        <v>1150</v>
      </c>
      <c r="F136" s="1"/>
      <c r="G136" s="1"/>
      <c r="H136" s="1"/>
      <c r="I136" s="1"/>
      <c r="J136" s="1">
        <f t="shared" si="2"/>
        <v>0</v>
      </c>
      <c r="K136" s="1"/>
    </row>
    <row r="137" spans="1:11" ht="21" customHeight="1" x14ac:dyDescent="0.3">
      <c r="A137" s="1">
        <v>135</v>
      </c>
      <c r="B137" s="10">
        <v>46158</v>
      </c>
      <c r="C137" s="1" t="s">
        <v>45</v>
      </c>
      <c r="D137" s="1" t="s">
        <v>51</v>
      </c>
      <c r="E137" s="1">
        <v>1150</v>
      </c>
      <c r="F137" s="1"/>
      <c r="G137" s="1"/>
      <c r="H137" s="1"/>
      <c r="I137" s="1"/>
      <c r="J137" s="1">
        <f t="shared" si="2"/>
        <v>0</v>
      </c>
      <c r="K137" s="1"/>
    </row>
    <row r="138" spans="1:11" ht="21" customHeight="1" x14ac:dyDescent="0.3">
      <c r="A138" s="1">
        <v>136</v>
      </c>
      <c r="B138" s="10">
        <v>46159</v>
      </c>
      <c r="C138" s="1" t="s">
        <v>45</v>
      </c>
      <c r="D138" s="1" t="s">
        <v>51</v>
      </c>
      <c r="E138" s="1">
        <v>1150</v>
      </c>
      <c r="F138" s="1"/>
      <c r="G138" s="1"/>
      <c r="H138" s="1"/>
      <c r="I138" s="1"/>
      <c r="J138" s="1">
        <f t="shared" si="2"/>
        <v>0</v>
      </c>
      <c r="K138" s="1"/>
    </row>
    <row r="139" spans="1:11" ht="21" customHeight="1" x14ac:dyDescent="0.3">
      <c r="A139" s="1">
        <v>137</v>
      </c>
      <c r="B139" s="10">
        <v>46160</v>
      </c>
      <c r="C139" s="1" t="s">
        <v>45</v>
      </c>
      <c r="D139" s="1" t="s">
        <v>51</v>
      </c>
      <c r="E139" s="1">
        <v>1150</v>
      </c>
      <c r="F139" s="1"/>
      <c r="G139" s="1"/>
      <c r="H139" s="1"/>
      <c r="I139" s="1"/>
      <c r="J139" s="1">
        <f t="shared" si="2"/>
        <v>0</v>
      </c>
      <c r="K139" s="1"/>
    </row>
    <row r="140" spans="1:11" ht="21" customHeight="1" x14ac:dyDescent="0.3">
      <c r="A140" s="1">
        <v>138</v>
      </c>
      <c r="B140" s="10">
        <v>46161</v>
      </c>
      <c r="C140" s="1" t="s">
        <v>45</v>
      </c>
      <c r="D140" s="1" t="s">
        <v>51</v>
      </c>
      <c r="E140" s="1">
        <v>1150</v>
      </c>
      <c r="F140" s="1"/>
      <c r="G140" s="1"/>
      <c r="H140" s="1"/>
      <c r="I140" s="1"/>
      <c r="J140" s="1">
        <f t="shared" si="2"/>
        <v>0</v>
      </c>
      <c r="K140" s="1"/>
    </row>
    <row r="141" spans="1:11" ht="21" customHeight="1" x14ac:dyDescent="0.3">
      <c r="A141" s="1">
        <v>139</v>
      </c>
      <c r="B141" s="10">
        <v>46162</v>
      </c>
      <c r="C141" s="1" t="s">
        <v>45</v>
      </c>
      <c r="D141" s="1" t="s">
        <v>51</v>
      </c>
      <c r="E141" s="1">
        <v>1150</v>
      </c>
      <c r="F141" s="1"/>
      <c r="G141" s="1"/>
      <c r="H141" s="1"/>
      <c r="I141" s="1"/>
      <c r="J141" s="1">
        <f t="shared" si="2"/>
        <v>0</v>
      </c>
      <c r="K141" s="1"/>
    </row>
    <row r="142" spans="1:11" ht="21" customHeight="1" x14ac:dyDescent="0.3">
      <c r="A142" s="1">
        <v>140</v>
      </c>
      <c r="B142" s="10">
        <v>46163</v>
      </c>
      <c r="C142" s="1" t="s">
        <v>45</v>
      </c>
      <c r="D142" s="1" t="s">
        <v>51</v>
      </c>
      <c r="E142" s="1">
        <v>1150</v>
      </c>
      <c r="F142" s="1"/>
      <c r="G142" s="1"/>
      <c r="H142" s="1"/>
      <c r="I142" s="1"/>
      <c r="J142" s="1">
        <f t="shared" si="2"/>
        <v>0</v>
      </c>
      <c r="K142" s="1"/>
    </row>
    <row r="143" spans="1:11" ht="21" customHeight="1" x14ac:dyDescent="0.3">
      <c r="A143" s="1">
        <v>141</v>
      </c>
      <c r="B143" s="10">
        <v>46164</v>
      </c>
      <c r="C143" s="1" t="s">
        <v>45</v>
      </c>
      <c r="D143" s="1" t="s">
        <v>51</v>
      </c>
      <c r="E143" s="1">
        <v>1150</v>
      </c>
      <c r="F143" s="1"/>
      <c r="G143" s="1"/>
      <c r="H143" s="1"/>
      <c r="I143" s="1"/>
      <c r="J143" s="1">
        <f t="shared" si="2"/>
        <v>0</v>
      </c>
      <c r="K143" s="1"/>
    </row>
    <row r="144" spans="1:11" ht="21" customHeight="1" x14ac:dyDescent="0.3">
      <c r="A144" s="1">
        <v>142</v>
      </c>
      <c r="B144" s="10">
        <v>46165</v>
      </c>
      <c r="C144" s="1" t="s">
        <v>45</v>
      </c>
      <c r="D144" s="1" t="s">
        <v>51</v>
      </c>
      <c r="E144" s="1">
        <v>1150</v>
      </c>
      <c r="F144" s="1"/>
      <c r="G144" s="1"/>
      <c r="H144" s="1"/>
      <c r="I144" s="1"/>
      <c r="J144" s="1">
        <f t="shared" si="2"/>
        <v>0</v>
      </c>
      <c r="K144" s="1"/>
    </row>
    <row r="145" spans="1:11" ht="21" customHeight="1" x14ac:dyDescent="0.3">
      <c r="A145" s="1">
        <v>143</v>
      </c>
      <c r="B145" s="10">
        <v>46166</v>
      </c>
      <c r="C145" s="1" t="s">
        <v>45</v>
      </c>
      <c r="D145" s="1" t="s">
        <v>51</v>
      </c>
      <c r="E145" s="1">
        <v>1150</v>
      </c>
      <c r="F145" s="1"/>
      <c r="G145" s="1"/>
      <c r="H145" s="1"/>
      <c r="I145" s="1"/>
      <c r="J145" s="1">
        <f t="shared" si="2"/>
        <v>0</v>
      </c>
      <c r="K145" s="1"/>
    </row>
    <row r="146" spans="1:11" ht="21" customHeight="1" x14ac:dyDescent="0.3">
      <c r="A146" s="1">
        <v>144</v>
      </c>
      <c r="B146" s="10">
        <v>46167</v>
      </c>
      <c r="C146" s="1" t="s">
        <v>45</v>
      </c>
      <c r="D146" s="1" t="s">
        <v>51</v>
      </c>
      <c r="E146" s="1">
        <v>1150</v>
      </c>
      <c r="F146" s="1"/>
      <c r="G146" s="1"/>
      <c r="H146" s="1"/>
      <c r="I146" s="1"/>
      <c r="J146" s="1">
        <f t="shared" si="2"/>
        <v>0</v>
      </c>
      <c r="K146" s="1"/>
    </row>
    <row r="147" spans="1:11" ht="21" customHeight="1" x14ac:dyDescent="0.3">
      <c r="A147" s="1">
        <v>145</v>
      </c>
      <c r="B147" s="10">
        <v>46168</v>
      </c>
      <c r="C147" s="1" t="s">
        <v>45</v>
      </c>
      <c r="D147" s="1" t="s">
        <v>51</v>
      </c>
      <c r="E147" s="1">
        <v>1150</v>
      </c>
      <c r="F147" s="1"/>
      <c r="G147" s="1"/>
      <c r="H147" s="1"/>
      <c r="I147" s="1"/>
      <c r="J147" s="1">
        <f t="shared" si="2"/>
        <v>0</v>
      </c>
      <c r="K147" s="1"/>
    </row>
    <row r="148" spans="1:11" ht="21" customHeight="1" x14ac:dyDescent="0.3">
      <c r="A148" s="1">
        <v>146</v>
      </c>
      <c r="B148" s="10">
        <v>46169</v>
      </c>
      <c r="C148" s="1" t="s">
        <v>45</v>
      </c>
      <c r="D148" s="1" t="s">
        <v>51</v>
      </c>
      <c r="E148" s="1">
        <v>1150</v>
      </c>
      <c r="F148" s="1"/>
      <c r="G148" s="1"/>
      <c r="H148" s="1"/>
      <c r="I148" s="1"/>
      <c r="J148" s="1">
        <f t="shared" si="2"/>
        <v>0</v>
      </c>
      <c r="K148" s="1"/>
    </row>
    <row r="149" spans="1:11" ht="21" customHeight="1" x14ac:dyDescent="0.3">
      <c r="A149" s="1">
        <v>147</v>
      </c>
      <c r="B149" s="10">
        <v>46170</v>
      </c>
      <c r="C149" s="1" t="s">
        <v>45</v>
      </c>
      <c r="D149" s="1" t="s">
        <v>51</v>
      </c>
      <c r="E149" s="1">
        <v>1150</v>
      </c>
      <c r="F149" s="1"/>
      <c r="G149" s="1"/>
      <c r="H149" s="1"/>
      <c r="I149" s="1"/>
      <c r="J149" s="1">
        <f t="shared" si="2"/>
        <v>0</v>
      </c>
      <c r="K149" s="1"/>
    </row>
    <row r="150" spans="1:11" ht="21" customHeight="1" x14ac:dyDescent="0.3">
      <c r="A150" s="1">
        <v>148</v>
      </c>
      <c r="B150" s="10">
        <v>46171</v>
      </c>
      <c r="C150" s="1" t="s">
        <v>45</v>
      </c>
      <c r="D150" s="1" t="s">
        <v>51</v>
      </c>
      <c r="E150" s="1">
        <v>1150</v>
      </c>
      <c r="F150" s="1"/>
      <c r="G150" s="1"/>
      <c r="H150" s="1"/>
      <c r="I150" s="1"/>
      <c r="J150" s="1">
        <f t="shared" si="2"/>
        <v>0</v>
      </c>
      <c r="K150" s="1"/>
    </row>
    <row r="151" spans="1:11" ht="21" customHeight="1" x14ac:dyDescent="0.3">
      <c r="A151" s="1">
        <v>149</v>
      </c>
      <c r="B151" s="10">
        <v>46172</v>
      </c>
      <c r="C151" s="1" t="s">
        <v>45</v>
      </c>
      <c r="D151" s="1" t="s">
        <v>51</v>
      </c>
      <c r="E151" s="1">
        <v>1150</v>
      </c>
      <c r="F151" s="1"/>
      <c r="G151" s="1"/>
      <c r="H151" s="1"/>
      <c r="I151" s="1"/>
      <c r="J151" s="1">
        <f t="shared" si="2"/>
        <v>0</v>
      </c>
      <c r="K151" s="1"/>
    </row>
    <row r="152" spans="1:11" ht="21" customHeight="1" x14ac:dyDescent="0.3">
      <c r="A152" s="1">
        <v>150</v>
      </c>
      <c r="B152" s="10">
        <v>46173</v>
      </c>
      <c r="C152" s="1" t="s">
        <v>45</v>
      </c>
      <c r="D152" s="1" t="s">
        <v>51</v>
      </c>
      <c r="E152" s="1">
        <v>1150</v>
      </c>
      <c r="F152" s="1"/>
      <c r="G152" s="1"/>
      <c r="H152" s="1"/>
      <c r="I152" s="1"/>
      <c r="J152" s="1">
        <f t="shared" si="2"/>
        <v>0</v>
      </c>
      <c r="K152" s="1"/>
    </row>
    <row r="153" spans="1:11" ht="21" customHeight="1" x14ac:dyDescent="0.3">
      <c r="A153" s="1">
        <v>151</v>
      </c>
      <c r="B153" s="10">
        <v>46174</v>
      </c>
      <c r="C153" s="1" t="s">
        <v>45</v>
      </c>
      <c r="D153" s="1" t="s">
        <v>51</v>
      </c>
      <c r="E153" s="1">
        <v>1150</v>
      </c>
      <c r="F153" s="1"/>
      <c r="G153" s="1"/>
      <c r="H153" s="1"/>
      <c r="I153" s="1"/>
      <c r="J153" s="1">
        <f t="shared" si="2"/>
        <v>0</v>
      </c>
      <c r="K153" s="1"/>
    </row>
    <row r="154" spans="1:11" ht="21" customHeight="1" x14ac:dyDescent="0.3">
      <c r="A154" s="1">
        <v>152</v>
      </c>
      <c r="B154" s="10">
        <v>46175</v>
      </c>
      <c r="C154" s="1" t="s">
        <v>45</v>
      </c>
      <c r="D154" s="1" t="s">
        <v>51</v>
      </c>
      <c r="E154" s="1">
        <v>1150</v>
      </c>
      <c r="F154" s="1"/>
      <c r="G154" s="1"/>
      <c r="H154" s="1"/>
      <c r="I154" s="1"/>
      <c r="J154" s="1">
        <f t="shared" si="2"/>
        <v>0</v>
      </c>
      <c r="K154" s="1"/>
    </row>
    <row r="155" spans="1:11" ht="21" customHeight="1" x14ac:dyDescent="0.3">
      <c r="A155" s="1">
        <v>153</v>
      </c>
      <c r="B155" s="10">
        <v>46176</v>
      </c>
      <c r="C155" s="1" t="s">
        <v>45</v>
      </c>
      <c r="D155" s="1" t="s">
        <v>51</v>
      </c>
      <c r="E155" s="1">
        <v>1150</v>
      </c>
      <c r="F155" s="1"/>
      <c r="G155" s="1"/>
      <c r="H155" s="1"/>
      <c r="I155" s="1"/>
      <c r="J155" s="1">
        <f t="shared" si="2"/>
        <v>0</v>
      </c>
      <c r="K155" s="1"/>
    </row>
    <row r="156" spans="1:11" ht="21" customHeight="1" x14ac:dyDescent="0.3">
      <c r="A156" s="1">
        <v>154</v>
      </c>
      <c r="B156" s="10">
        <v>46177</v>
      </c>
      <c r="C156" s="1" t="s">
        <v>45</v>
      </c>
      <c r="D156" s="1" t="s">
        <v>51</v>
      </c>
      <c r="E156" s="1">
        <v>1150</v>
      </c>
      <c r="F156" s="1"/>
      <c r="G156" s="1"/>
      <c r="H156" s="1"/>
      <c r="I156" s="1"/>
      <c r="J156" s="1">
        <f t="shared" si="2"/>
        <v>0</v>
      </c>
      <c r="K156" s="1"/>
    </row>
    <row r="157" spans="1:11" ht="21" customHeight="1" x14ac:dyDescent="0.3">
      <c r="A157" s="1">
        <v>155</v>
      </c>
      <c r="B157" s="10">
        <v>46178</v>
      </c>
      <c r="C157" s="1" t="s">
        <v>45</v>
      </c>
      <c r="D157" s="1" t="s">
        <v>51</v>
      </c>
      <c r="E157" s="1">
        <v>1150</v>
      </c>
      <c r="F157" s="1"/>
      <c r="G157" s="1"/>
      <c r="H157" s="1"/>
      <c r="I157" s="1"/>
      <c r="J157" s="1">
        <f t="shared" si="2"/>
        <v>0</v>
      </c>
      <c r="K157" s="1"/>
    </row>
    <row r="158" spans="1:11" ht="21" customHeight="1" x14ac:dyDescent="0.3">
      <c r="A158" s="1">
        <v>156</v>
      </c>
      <c r="B158" s="10">
        <v>46179</v>
      </c>
      <c r="C158" s="1" t="s">
        <v>45</v>
      </c>
      <c r="D158" s="1" t="s">
        <v>51</v>
      </c>
      <c r="E158" s="1">
        <v>1150</v>
      </c>
      <c r="F158" s="1"/>
      <c r="G158" s="1"/>
      <c r="H158" s="1"/>
      <c r="I158" s="1"/>
      <c r="J158" s="1">
        <f t="shared" si="2"/>
        <v>0</v>
      </c>
      <c r="K158" s="1"/>
    </row>
    <row r="159" spans="1:11" ht="21" customHeight="1" x14ac:dyDescent="0.3">
      <c r="A159" s="1">
        <v>157</v>
      </c>
      <c r="B159" s="10">
        <v>46180</v>
      </c>
      <c r="C159" s="1" t="s">
        <v>45</v>
      </c>
      <c r="D159" s="1" t="s">
        <v>51</v>
      </c>
      <c r="E159" s="1">
        <v>1150</v>
      </c>
      <c r="F159" s="1"/>
      <c r="G159" s="1"/>
      <c r="H159" s="1"/>
      <c r="I159" s="1"/>
      <c r="J159" s="1">
        <f t="shared" si="2"/>
        <v>0</v>
      </c>
      <c r="K159" s="1"/>
    </row>
    <row r="160" spans="1:11" ht="21" customHeight="1" x14ac:dyDescent="0.3">
      <c r="A160" s="1">
        <v>158</v>
      </c>
      <c r="B160" s="10">
        <v>46181</v>
      </c>
      <c r="C160" s="1" t="s">
        <v>45</v>
      </c>
      <c r="D160" s="1" t="s">
        <v>51</v>
      </c>
      <c r="E160" s="1">
        <v>1150</v>
      </c>
      <c r="F160" s="1"/>
      <c r="G160" s="1"/>
      <c r="H160" s="1"/>
      <c r="I160" s="1"/>
      <c r="J160" s="1">
        <f t="shared" si="2"/>
        <v>0</v>
      </c>
      <c r="K160" s="1"/>
    </row>
    <row r="161" spans="1:11" ht="21" customHeight="1" x14ac:dyDescent="0.3">
      <c r="A161" s="1">
        <v>159</v>
      </c>
      <c r="B161" s="10">
        <v>46182</v>
      </c>
      <c r="C161" s="1" t="s">
        <v>45</v>
      </c>
      <c r="D161" s="1" t="s">
        <v>51</v>
      </c>
      <c r="E161" s="1">
        <v>1150</v>
      </c>
      <c r="F161" s="1"/>
      <c r="G161" s="1"/>
      <c r="H161" s="1"/>
      <c r="I161" s="1"/>
      <c r="J161" s="1">
        <f t="shared" si="2"/>
        <v>0</v>
      </c>
      <c r="K161" s="1"/>
    </row>
    <row r="162" spans="1:11" ht="21" customHeight="1" x14ac:dyDescent="0.3">
      <c r="A162" s="1">
        <v>160</v>
      </c>
      <c r="B162" s="10">
        <v>46183</v>
      </c>
      <c r="C162" s="1" t="s">
        <v>45</v>
      </c>
      <c r="D162" s="1" t="s">
        <v>51</v>
      </c>
      <c r="E162" s="1">
        <v>1150</v>
      </c>
      <c r="F162" s="1"/>
      <c r="G162" s="1"/>
      <c r="H162" s="1"/>
      <c r="I162" s="1"/>
      <c r="J162" s="1">
        <f t="shared" si="2"/>
        <v>0</v>
      </c>
      <c r="K162" s="1"/>
    </row>
    <row r="163" spans="1:11" ht="21" customHeight="1" x14ac:dyDescent="0.3">
      <c r="A163" s="1">
        <v>161</v>
      </c>
      <c r="B163" s="10">
        <v>46184</v>
      </c>
      <c r="C163" s="1" t="s">
        <v>45</v>
      </c>
      <c r="D163" s="1" t="s">
        <v>51</v>
      </c>
      <c r="E163" s="1">
        <v>1150</v>
      </c>
      <c r="F163" s="1"/>
      <c r="G163" s="1"/>
      <c r="H163" s="1"/>
      <c r="I163" s="1"/>
      <c r="J163" s="1">
        <f t="shared" si="2"/>
        <v>0</v>
      </c>
      <c r="K163" s="1"/>
    </row>
    <row r="164" spans="1:11" ht="21" customHeight="1" x14ac:dyDescent="0.3">
      <c r="A164" s="1">
        <v>162</v>
      </c>
      <c r="B164" s="10">
        <v>46185</v>
      </c>
      <c r="C164" s="1" t="s">
        <v>45</v>
      </c>
      <c r="D164" s="1" t="s">
        <v>51</v>
      </c>
      <c r="E164" s="1">
        <v>1150</v>
      </c>
      <c r="F164" s="1"/>
      <c r="G164" s="1"/>
      <c r="H164" s="1"/>
      <c r="I164" s="1"/>
      <c r="J164" s="1">
        <f t="shared" si="2"/>
        <v>0</v>
      </c>
      <c r="K164" s="1"/>
    </row>
    <row r="165" spans="1:11" ht="21" customHeight="1" x14ac:dyDescent="0.3">
      <c r="A165" s="1">
        <v>163</v>
      </c>
      <c r="B165" s="10">
        <v>46186</v>
      </c>
      <c r="C165" s="1" t="s">
        <v>45</v>
      </c>
      <c r="D165" s="1" t="s">
        <v>51</v>
      </c>
      <c r="E165" s="1">
        <v>1150</v>
      </c>
      <c r="F165" s="1"/>
      <c r="G165" s="1"/>
      <c r="H165" s="1"/>
      <c r="I165" s="1"/>
      <c r="J165" s="1">
        <f t="shared" si="2"/>
        <v>0</v>
      </c>
      <c r="K165" s="1"/>
    </row>
    <row r="166" spans="1:11" ht="21" customHeight="1" x14ac:dyDescent="0.3">
      <c r="A166" s="1">
        <v>164</v>
      </c>
      <c r="B166" s="10">
        <v>46187</v>
      </c>
      <c r="C166" s="1" t="s">
        <v>45</v>
      </c>
      <c r="D166" s="1" t="s">
        <v>51</v>
      </c>
      <c r="E166" s="1">
        <v>1150</v>
      </c>
      <c r="F166" s="1"/>
      <c r="G166" s="1"/>
      <c r="H166" s="1"/>
      <c r="I166" s="1"/>
      <c r="J166" s="1">
        <f t="shared" si="2"/>
        <v>0</v>
      </c>
      <c r="K166" s="1"/>
    </row>
    <row r="167" spans="1:11" ht="21" customHeight="1" x14ac:dyDescent="0.3">
      <c r="A167" s="1">
        <v>165</v>
      </c>
      <c r="B167" s="10">
        <v>46188</v>
      </c>
      <c r="C167" s="1" t="s">
        <v>45</v>
      </c>
      <c r="D167" s="1" t="s">
        <v>51</v>
      </c>
      <c r="E167" s="1">
        <v>1150</v>
      </c>
      <c r="F167" s="1"/>
      <c r="G167" s="1"/>
      <c r="H167" s="1"/>
      <c r="I167" s="1"/>
      <c r="J167" s="1">
        <f t="shared" si="2"/>
        <v>0</v>
      </c>
      <c r="K167" s="1"/>
    </row>
    <row r="168" spans="1:11" ht="21" customHeight="1" x14ac:dyDescent="0.3">
      <c r="A168" s="1">
        <v>166</v>
      </c>
      <c r="B168" s="10">
        <v>46189</v>
      </c>
      <c r="C168" s="1" t="s">
        <v>45</v>
      </c>
      <c r="D168" s="1" t="s">
        <v>51</v>
      </c>
      <c r="E168" s="1">
        <v>1150</v>
      </c>
      <c r="F168" s="1"/>
      <c r="G168" s="1"/>
      <c r="H168" s="1"/>
      <c r="I168" s="1"/>
      <c r="J168" s="1">
        <f t="shared" si="2"/>
        <v>0</v>
      </c>
      <c r="K168" s="1"/>
    </row>
    <row r="169" spans="1:11" ht="21" customHeight="1" x14ac:dyDescent="0.3">
      <c r="A169" s="1">
        <v>167</v>
      </c>
      <c r="B169" s="10">
        <v>46190</v>
      </c>
      <c r="C169" s="1" t="s">
        <v>45</v>
      </c>
      <c r="D169" s="1" t="s">
        <v>51</v>
      </c>
      <c r="E169" s="1">
        <v>1150</v>
      </c>
      <c r="F169" s="1"/>
      <c r="G169" s="1"/>
      <c r="H169" s="1"/>
      <c r="I169" s="1"/>
      <c r="J169" s="1">
        <f t="shared" si="2"/>
        <v>0</v>
      </c>
      <c r="K169" s="1"/>
    </row>
    <row r="170" spans="1:11" ht="21" customHeight="1" x14ac:dyDescent="0.3">
      <c r="A170" s="1">
        <v>168</v>
      </c>
      <c r="B170" s="10">
        <v>46191</v>
      </c>
      <c r="C170" s="1" t="s">
        <v>45</v>
      </c>
      <c r="D170" s="1" t="s">
        <v>51</v>
      </c>
      <c r="E170" s="1">
        <v>1150</v>
      </c>
      <c r="F170" s="1"/>
      <c r="G170" s="1"/>
      <c r="H170" s="1"/>
      <c r="I170" s="1"/>
      <c r="J170" s="1">
        <f t="shared" si="2"/>
        <v>0</v>
      </c>
      <c r="K170" s="1"/>
    </row>
    <row r="171" spans="1:11" ht="21" customHeight="1" x14ac:dyDescent="0.3">
      <c r="A171" s="1">
        <v>169</v>
      </c>
      <c r="B171" s="10">
        <v>46192</v>
      </c>
      <c r="C171" s="1" t="s">
        <v>45</v>
      </c>
      <c r="D171" s="1" t="s">
        <v>51</v>
      </c>
      <c r="E171" s="1">
        <v>1150</v>
      </c>
      <c r="F171" s="1"/>
      <c r="G171" s="1"/>
      <c r="H171" s="1"/>
      <c r="I171" s="1"/>
      <c r="J171" s="1">
        <f t="shared" si="2"/>
        <v>0</v>
      </c>
      <c r="K171" s="1"/>
    </row>
    <row r="172" spans="1:11" ht="21" customHeight="1" x14ac:dyDescent="0.3">
      <c r="A172" s="1">
        <v>170</v>
      </c>
      <c r="B172" s="10">
        <v>46193</v>
      </c>
      <c r="C172" s="1" t="s">
        <v>45</v>
      </c>
      <c r="D172" s="1" t="s">
        <v>51</v>
      </c>
      <c r="E172" s="1">
        <v>1150</v>
      </c>
      <c r="F172" s="1"/>
      <c r="G172" s="1"/>
      <c r="H172" s="1"/>
      <c r="I172" s="1"/>
      <c r="J172" s="1">
        <f t="shared" si="2"/>
        <v>0</v>
      </c>
      <c r="K172" s="1"/>
    </row>
    <row r="173" spans="1:11" ht="21" customHeight="1" x14ac:dyDescent="0.3">
      <c r="A173" s="1">
        <v>171</v>
      </c>
      <c r="B173" s="10">
        <v>46194</v>
      </c>
      <c r="C173" s="1" t="s">
        <v>45</v>
      </c>
      <c r="D173" s="1" t="s">
        <v>51</v>
      </c>
      <c r="E173" s="1">
        <v>1150</v>
      </c>
      <c r="F173" s="1"/>
      <c r="G173" s="1"/>
      <c r="H173" s="1"/>
      <c r="I173" s="1"/>
      <c r="J173" s="1">
        <f t="shared" si="2"/>
        <v>0</v>
      </c>
      <c r="K173" s="1"/>
    </row>
    <row r="174" spans="1:11" ht="21" customHeight="1" x14ac:dyDescent="0.3">
      <c r="A174" s="1">
        <v>172</v>
      </c>
      <c r="B174" s="10">
        <v>46195</v>
      </c>
      <c r="C174" s="1" t="s">
        <v>45</v>
      </c>
      <c r="D174" s="1" t="s">
        <v>51</v>
      </c>
      <c r="E174" s="1">
        <v>1150</v>
      </c>
      <c r="F174" s="1"/>
      <c r="G174" s="1"/>
      <c r="H174" s="1"/>
      <c r="I174" s="1"/>
      <c r="J174" s="1">
        <f t="shared" si="2"/>
        <v>0</v>
      </c>
      <c r="K174" s="1"/>
    </row>
    <row r="175" spans="1:11" ht="21" customHeight="1" x14ac:dyDescent="0.3">
      <c r="A175" s="1">
        <v>173</v>
      </c>
      <c r="B175" s="10">
        <v>46196</v>
      </c>
      <c r="C175" s="1" t="s">
        <v>45</v>
      </c>
      <c r="D175" s="1" t="s">
        <v>51</v>
      </c>
      <c r="E175" s="1">
        <v>1150</v>
      </c>
      <c r="F175" s="1"/>
      <c r="G175" s="1"/>
      <c r="H175" s="1"/>
      <c r="I175" s="1"/>
      <c r="J175" s="1">
        <f t="shared" si="2"/>
        <v>0</v>
      </c>
      <c r="K175" s="1"/>
    </row>
    <row r="176" spans="1:11" ht="21" customHeight="1" x14ac:dyDescent="0.3">
      <c r="A176" s="1">
        <v>174</v>
      </c>
      <c r="B176" s="10">
        <v>46197</v>
      </c>
      <c r="C176" s="1" t="s">
        <v>45</v>
      </c>
      <c r="D176" s="1" t="s">
        <v>51</v>
      </c>
      <c r="E176" s="1">
        <v>1150</v>
      </c>
      <c r="F176" s="1"/>
      <c r="G176" s="1"/>
      <c r="H176" s="1"/>
      <c r="I176" s="1"/>
      <c r="J176" s="1">
        <f t="shared" si="2"/>
        <v>0</v>
      </c>
      <c r="K176" s="1"/>
    </row>
    <row r="177" spans="1:11" ht="21" customHeight="1" x14ac:dyDescent="0.3">
      <c r="A177" s="1">
        <v>175</v>
      </c>
      <c r="B177" s="10">
        <v>46198</v>
      </c>
      <c r="C177" s="1" t="s">
        <v>45</v>
      </c>
      <c r="D177" s="1" t="s">
        <v>51</v>
      </c>
      <c r="E177" s="1">
        <v>1150</v>
      </c>
      <c r="F177" s="1"/>
      <c r="G177" s="1"/>
      <c r="H177" s="1"/>
      <c r="I177" s="1"/>
      <c r="J177" s="1">
        <f t="shared" si="2"/>
        <v>0</v>
      </c>
      <c r="K177" s="1"/>
    </row>
    <row r="178" spans="1:11" ht="21" customHeight="1" x14ac:dyDescent="0.3">
      <c r="A178" s="1">
        <v>176</v>
      </c>
      <c r="B178" s="10">
        <v>46199</v>
      </c>
      <c r="C178" s="1" t="s">
        <v>45</v>
      </c>
      <c r="D178" s="1" t="s">
        <v>51</v>
      </c>
      <c r="E178" s="1">
        <v>1150</v>
      </c>
      <c r="F178" s="1"/>
      <c r="G178" s="1"/>
      <c r="H178" s="1"/>
      <c r="I178" s="1"/>
      <c r="J178" s="1">
        <f t="shared" si="2"/>
        <v>0</v>
      </c>
      <c r="K178" s="1"/>
    </row>
    <row r="179" spans="1:11" ht="21" customHeight="1" x14ac:dyDescent="0.3">
      <c r="A179" s="1">
        <v>177</v>
      </c>
      <c r="B179" s="10">
        <v>46200</v>
      </c>
      <c r="C179" s="1" t="s">
        <v>45</v>
      </c>
      <c r="D179" s="1" t="s">
        <v>51</v>
      </c>
      <c r="E179" s="1">
        <v>1150</v>
      </c>
      <c r="F179" s="1"/>
      <c r="G179" s="1"/>
      <c r="H179" s="1"/>
      <c r="I179" s="1"/>
      <c r="J179" s="1">
        <f t="shared" si="2"/>
        <v>0</v>
      </c>
      <c r="K179" s="1"/>
    </row>
    <row r="180" spans="1:11" ht="21" customHeight="1" x14ac:dyDescent="0.3">
      <c r="A180" s="1">
        <v>178</v>
      </c>
      <c r="B180" s="10">
        <v>46201</v>
      </c>
      <c r="C180" s="1" t="s">
        <v>45</v>
      </c>
      <c r="D180" s="1" t="s">
        <v>51</v>
      </c>
      <c r="E180" s="1">
        <v>1150</v>
      </c>
      <c r="F180" s="1"/>
      <c r="G180" s="1"/>
      <c r="H180" s="1"/>
      <c r="I180" s="1"/>
      <c r="J180" s="1">
        <f t="shared" si="2"/>
        <v>0</v>
      </c>
      <c r="K180" s="1"/>
    </row>
    <row r="181" spans="1:11" ht="21" customHeight="1" x14ac:dyDescent="0.3">
      <c r="A181" s="1">
        <v>179</v>
      </c>
      <c r="B181" s="10">
        <v>46202</v>
      </c>
      <c r="C181" s="1" t="s">
        <v>45</v>
      </c>
      <c r="D181" s="1" t="s">
        <v>51</v>
      </c>
      <c r="E181" s="1">
        <v>1150</v>
      </c>
      <c r="F181" s="1"/>
      <c r="G181" s="1"/>
      <c r="H181" s="1"/>
      <c r="I181" s="1"/>
      <c r="J181" s="1">
        <f t="shared" si="2"/>
        <v>0</v>
      </c>
      <c r="K181" s="1"/>
    </row>
    <row r="182" spans="1:11" ht="21" customHeight="1" x14ac:dyDescent="0.3">
      <c r="A182" s="1">
        <v>180</v>
      </c>
      <c r="B182" s="10">
        <v>46203</v>
      </c>
      <c r="C182" s="1" t="s">
        <v>45</v>
      </c>
      <c r="D182" s="1" t="s">
        <v>51</v>
      </c>
      <c r="E182" s="1">
        <v>1150</v>
      </c>
      <c r="F182" s="1"/>
      <c r="G182" s="1"/>
      <c r="H182" s="1"/>
      <c r="I182" s="1"/>
      <c r="J182" s="1">
        <f t="shared" si="2"/>
        <v>0</v>
      </c>
      <c r="K182" s="1"/>
    </row>
    <row r="183" spans="1:11" ht="21" customHeight="1" x14ac:dyDescent="0.3">
      <c r="A183" s="1">
        <v>181</v>
      </c>
      <c r="B183" s="10">
        <v>46204</v>
      </c>
      <c r="C183" s="1" t="s">
        <v>45</v>
      </c>
      <c r="D183" s="1" t="s">
        <v>51</v>
      </c>
      <c r="E183" s="1">
        <v>1150</v>
      </c>
      <c r="F183" s="1"/>
      <c r="G183" s="1"/>
      <c r="H183" s="1"/>
      <c r="I183" s="1"/>
      <c r="J183" s="1">
        <f t="shared" si="2"/>
        <v>0</v>
      </c>
      <c r="K183" s="1"/>
    </row>
    <row r="184" spans="1:11" ht="21" customHeight="1" x14ac:dyDescent="0.3">
      <c r="A184" s="1">
        <v>182</v>
      </c>
      <c r="B184" s="10">
        <v>46205</v>
      </c>
      <c r="C184" s="1" t="s">
        <v>45</v>
      </c>
      <c r="D184" s="1" t="s">
        <v>51</v>
      </c>
      <c r="E184" s="1">
        <v>1150</v>
      </c>
      <c r="F184" s="1"/>
      <c r="G184" s="1"/>
      <c r="H184" s="1"/>
      <c r="I184" s="1"/>
      <c r="J184" s="1">
        <f t="shared" si="2"/>
        <v>0</v>
      </c>
      <c r="K184" s="1"/>
    </row>
    <row r="185" spans="1:11" ht="21" customHeight="1" x14ac:dyDescent="0.3">
      <c r="A185" s="1">
        <v>183</v>
      </c>
      <c r="B185" s="10">
        <v>46206</v>
      </c>
      <c r="C185" s="1" t="s">
        <v>45</v>
      </c>
      <c r="D185" s="1" t="s">
        <v>51</v>
      </c>
      <c r="E185" s="1">
        <v>1150</v>
      </c>
      <c r="F185" s="1"/>
      <c r="G185" s="1"/>
      <c r="H185" s="1"/>
      <c r="I185" s="1"/>
      <c r="J185" s="1">
        <f t="shared" si="2"/>
        <v>0</v>
      </c>
      <c r="K185" s="1"/>
    </row>
    <row r="186" spans="1:11" ht="21" customHeight="1" x14ac:dyDescent="0.3">
      <c r="A186" s="1">
        <v>184</v>
      </c>
      <c r="B186" s="10">
        <v>46207</v>
      </c>
      <c r="C186" s="1" t="s">
        <v>45</v>
      </c>
      <c r="D186" s="1" t="s">
        <v>51</v>
      </c>
      <c r="E186" s="1">
        <v>1150</v>
      </c>
      <c r="F186" s="1"/>
      <c r="G186" s="1"/>
      <c r="H186" s="1"/>
      <c r="I186" s="1"/>
      <c r="J186" s="1">
        <f t="shared" si="2"/>
        <v>0</v>
      </c>
      <c r="K186" s="1"/>
    </row>
    <row r="187" spans="1:11" ht="21" customHeight="1" x14ac:dyDescent="0.3">
      <c r="A187" s="1">
        <v>185</v>
      </c>
      <c r="B187" s="10">
        <v>46208</v>
      </c>
      <c r="C187" s="1" t="s">
        <v>45</v>
      </c>
      <c r="D187" s="1" t="s">
        <v>51</v>
      </c>
      <c r="E187" s="1">
        <v>1150</v>
      </c>
      <c r="F187" s="1"/>
      <c r="G187" s="1"/>
      <c r="H187" s="1"/>
      <c r="I187" s="1"/>
      <c r="J187" s="1">
        <f t="shared" si="2"/>
        <v>0</v>
      </c>
      <c r="K187" s="1"/>
    </row>
    <row r="188" spans="1:11" ht="21" customHeight="1" x14ac:dyDescent="0.3">
      <c r="A188" s="1">
        <v>186</v>
      </c>
      <c r="B188" s="10">
        <v>46209</v>
      </c>
      <c r="C188" s="1" t="s">
        <v>45</v>
      </c>
      <c r="D188" s="1" t="s">
        <v>51</v>
      </c>
      <c r="E188" s="1">
        <v>1150</v>
      </c>
      <c r="F188" s="1"/>
      <c r="G188" s="1"/>
      <c r="H188" s="1"/>
      <c r="I188" s="1"/>
      <c r="J188" s="1">
        <f t="shared" si="2"/>
        <v>0</v>
      </c>
      <c r="K188" s="1"/>
    </row>
    <row r="189" spans="1:11" ht="21" customHeight="1" x14ac:dyDescent="0.3">
      <c r="A189" s="1">
        <v>187</v>
      </c>
      <c r="B189" s="10">
        <v>46210</v>
      </c>
      <c r="C189" s="1" t="s">
        <v>45</v>
      </c>
      <c r="D189" s="1" t="s">
        <v>51</v>
      </c>
      <c r="E189" s="1">
        <v>1150</v>
      </c>
      <c r="F189" s="1"/>
      <c r="G189" s="1"/>
      <c r="H189" s="1"/>
      <c r="I189" s="1"/>
      <c r="J189" s="1">
        <f t="shared" si="2"/>
        <v>0</v>
      </c>
      <c r="K189" s="1"/>
    </row>
    <row r="190" spans="1:11" ht="21" customHeight="1" x14ac:dyDescent="0.3">
      <c r="A190" s="1">
        <v>188</v>
      </c>
      <c r="B190" s="10">
        <v>46211</v>
      </c>
      <c r="C190" s="1" t="s">
        <v>45</v>
      </c>
      <c r="D190" s="1" t="s">
        <v>51</v>
      </c>
      <c r="E190" s="1">
        <v>1150</v>
      </c>
      <c r="F190" s="1"/>
      <c r="G190" s="1"/>
      <c r="H190" s="1"/>
      <c r="I190" s="1"/>
      <c r="J190" s="1">
        <f t="shared" si="2"/>
        <v>0</v>
      </c>
      <c r="K190" s="1"/>
    </row>
    <row r="191" spans="1:11" ht="21" customHeight="1" x14ac:dyDescent="0.3">
      <c r="A191" s="1">
        <v>189</v>
      </c>
      <c r="B191" s="10">
        <v>46212</v>
      </c>
      <c r="C191" s="1" t="s">
        <v>45</v>
      </c>
      <c r="D191" s="1" t="s">
        <v>51</v>
      </c>
      <c r="E191" s="1">
        <v>1150</v>
      </c>
      <c r="F191" s="1"/>
      <c r="G191" s="1"/>
      <c r="H191" s="1"/>
      <c r="I191" s="1"/>
      <c r="J191" s="1">
        <f t="shared" si="2"/>
        <v>0</v>
      </c>
      <c r="K191" s="1"/>
    </row>
    <row r="192" spans="1:11" ht="21" customHeight="1" x14ac:dyDescent="0.3">
      <c r="A192" s="1">
        <v>190</v>
      </c>
      <c r="B192" s="10">
        <v>46213</v>
      </c>
      <c r="C192" s="1" t="s">
        <v>45</v>
      </c>
      <c r="D192" s="1" t="s">
        <v>51</v>
      </c>
      <c r="E192" s="1">
        <v>1150</v>
      </c>
      <c r="F192" s="1"/>
      <c r="G192" s="1"/>
      <c r="H192" s="1"/>
      <c r="I192" s="1"/>
      <c r="J192" s="1">
        <f t="shared" si="2"/>
        <v>0</v>
      </c>
      <c r="K192" s="1"/>
    </row>
    <row r="193" spans="1:11" ht="21" customHeight="1" x14ac:dyDescent="0.3">
      <c r="A193" s="1">
        <v>191</v>
      </c>
      <c r="B193" s="10">
        <v>46214</v>
      </c>
      <c r="C193" s="1" t="s">
        <v>45</v>
      </c>
      <c r="D193" s="1" t="s">
        <v>51</v>
      </c>
      <c r="E193" s="1">
        <v>1150</v>
      </c>
      <c r="F193" s="1"/>
      <c r="G193" s="1"/>
      <c r="H193" s="1"/>
      <c r="I193" s="1"/>
      <c r="J193" s="1">
        <f t="shared" si="2"/>
        <v>0</v>
      </c>
      <c r="K193" s="1"/>
    </row>
    <row r="194" spans="1:11" ht="21" customHeight="1" x14ac:dyDescent="0.3">
      <c r="A194" s="1">
        <v>192</v>
      </c>
      <c r="B194" s="10">
        <v>46215</v>
      </c>
      <c r="C194" s="1" t="s">
        <v>45</v>
      </c>
      <c r="D194" s="1" t="s">
        <v>51</v>
      </c>
      <c r="E194" s="1">
        <v>1150</v>
      </c>
      <c r="F194" s="1"/>
      <c r="G194" s="1"/>
      <c r="H194" s="1"/>
      <c r="I194" s="1"/>
      <c r="J194" s="1">
        <f t="shared" si="2"/>
        <v>0</v>
      </c>
      <c r="K194" s="1"/>
    </row>
    <row r="195" spans="1:11" ht="21" customHeight="1" x14ac:dyDescent="0.3">
      <c r="A195" s="1">
        <v>193</v>
      </c>
      <c r="B195" s="10">
        <v>46216</v>
      </c>
      <c r="C195" s="1" t="s">
        <v>45</v>
      </c>
      <c r="D195" s="1" t="s">
        <v>51</v>
      </c>
      <c r="E195" s="1">
        <v>1150</v>
      </c>
      <c r="F195" s="1"/>
      <c r="G195" s="1"/>
      <c r="H195" s="1"/>
      <c r="I195" s="1"/>
      <c r="J195" s="1">
        <f t="shared" si="2"/>
        <v>0</v>
      </c>
      <c r="K195" s="1"/>
    </row>
    <row r="196" spans="1:11" ht="21" customHeight="1" x14ac:dyDescent="0.3">
      <c r="A196" s="1">
        <v>194</v>
      </c>
      <c r="B196" s="10">
        <v>46217</v>
      </c>
      <c r="C196" s="1" t="s">
        <v>45</v>
      </c>
      <c r="D196" s="1" t="s">
        <v>51</v>
      </c>
      <c r="E196" s="1">
        <v>1150</v>
      </c>
      <c r="F196" s="1"/>
      <c r="G196" s="1"/>
      <c r="H196" s="1"/>
      <c r="I196" s="1"/>
      <c r="J196" s="1">
        <f t="shared" ref="J196:J259" si="3">E196*F196-G196-H196+I196</f>
        <v>0</v>
      </c>
      <c r="K196" s="1"/>
    </row>
    <row r="197" spans="1:11" ht="21" customHeight="1" x14ac:dyDescent="0.3">
      <c r="A197" s="1">
        <v>195</v>
      </c>
      <c r="B197" s="10">
        <v>46218</v>
      </c>
      <c r="C197" s="1" t="s">
        <v>45</v>
      </c>
      <c r="D197" s="1" t="s">
        <v>51</v>
      </c>
      <c r="E197" s="1">
        <v>1150</v>
      </c>
      <c r="F197" s="1"/>
      <c r="G197" s="1"/>
      <c r="H197" s="1"/>
      <c r="I197" s="1"/>
      <c r="J197" s="1">
        <f t="shared" si="3"/>
        <v>0</v>
      </c>
      <c r="K197" s="1"/>
    </row>
    <row r="198" spans="1:11" ht="21" customHeight="1" x14ac:dyDescent="0.3">
      <c r="A198" s="1">
        <v>196</v>
      </c>
      <c r="B198" s="10">
        <v>46219</v>
      </c>
      <c r="C198" s="1" t="s">
        <v>45</v>
      </c>
      <c r="D198" s="1" t="s">
        <v>51</v>
      </c>
      <c r="E198" s="1">
        <v>1150</v>
      </c>
      <c r="F198" s="1"/>
      <c r="G198" s="1"/>
      <c r="H198" s="1"/>
      <c r="I198" s="1"/>
      <c r="J198" s="1">
        <f t="shared" si="3"/>
        <v>0</v>
      </c>
      <c r="K198" s="1"/>
    </row>
    <row r="199" spans="1:11" ht="21" customHeight="1" x14ac:dyDescent="0.3">
      <c r="A199" s="1">
        <v>197</v>
      </c>
      <c r="B199" s="10">
        <v>46220</v>
      </c>
      <c r="C199" s="1" t="s">
        <v>45</v>
      </c>
      <c r="D199" s="1" t="s">
        <v>51</v>
      </c>
      <c r="E199" s="1">
        <v>1150</v>
      </c>
      <c r="F199" s="1"/>
      <c r="G199" s="1"/>
      <c r="H199" s="1"/>
      <c r="I199" s="1"/>
      <c r="J199" s="1">
        <f t="shared" si="3"/>
        <v>0</v>
      </c>
      <c r="K199" s="1"/>
    </row>
    <row r="200" spans="1:11" ht="21" customHeight="1" x14ac:dyDescent="0.3">
      <c r="A200" s="1">
        <v>198</v>
      </c>
      <c r="B200" s="10">
        <v>46221</v>
      </c>
      <c r="C200" s="1" t="s">
        <v>45</v>
      </c>
      <c r="D200" s="1" t="s">
        <v>51</v>
      </c>
      <c r="E200" s="1">
        <v>1150</v>
      </c>
      <c r="F200" s="1"/>
      <c r="G200" s="1"/>
      <c r="H200" s="1"/>
      <c r="I200" s="1"/>
      <c r="J200" s="1">
        <f t="shared" si="3"/>
        <v>0</v>
      </c>
      <c r="K200" s="1"/>
    </row>
    <row r="201" spans="1:11" ht="21" customHeight="1" x14ac:dyDescent="0.3">
      <c r="A201" s="1">
        <v>199</v>
      </c>
      <c r="B201" s="10">
        <v>46222</v>
      </c>
      <c r="C201" s="1" t="s">
        <v>45</v>
      </c>
      <c r="D201" s="1" t="s">
        <v>51</v>
      </c>
      <c r="E201" s="1">
        <v>1150</v>
      </c>
      <c r="F201" s="1"/>
      <c r="G201" s="1"/>
      <c r="H201" s="1"/>
      <c r="I201" s="1"/>
      <c r="J201" s="1">
        <f t="shared" si="3"/>
        <v>0</v>
      </c>
      <c r="K201" s="1"/>
    </row>
    <row r="202" spans="1:11" ht="21" customHeight="1" x14ac:dyDescent="0.3">
      <c r="A202" s="1">
        <v>200</v>
      </c>
      <c r="B202" s="10">
        <v>46223</v>
      </c>
      <c r="C202" s="1" t="s">
        <v>45</v>
      </c>
      <c r="D202" s="1" t="s">
        <v>51</v>
      </c>
      <c r="E202" s="1">
        <v>1150</v>
      </c>
      <c r="F202" s="1"/>
      <c r="G202" s="1"/>
      <c r="H202" s="1"/>
      <c r="I202" s="1"/>
      <c r="J202" s="1">
        <f t="shared" si="3"/>
        <v>0</v>
      </c>
      <c r="K202" s="1"/>
    </row>
    <row r="203" spans="1:11" ht="21" customHeight="1" x14ac:dyDescent="0.3">
      <c r="A203" s="1">
        <v>201</v>
      </c>
      <c r="B203" s="10">
        <v>46224</v>
      </c>
      <c r="C203" s="1" t="s">
        <v>45</v>
      </c>
      <c r="D203" s="1" t="s">
        <v>51</v>
      </c>
      <c r="E203" s="1">
        <v>1150</v>
      </c>
      <c r="F203" s="1"/>
      <c r="G203" s="1"/>
      <c r="H203" s="1"/>
      <c r="I203" s="1"/>
      <c r="J203" s="1">
        <f t="shared" si="3"/>
        <v>0</v>
      </c>
      <c r="K203" s="1"/>
    </row>
    <row r="204" spans="1:11" ht="21" customHeight="1" x14ac:dyDescent="0.3">
      <c r="A204" s="1">
        <v>202</v>
      </c>
      <c r="B204" s="10">
        <v>46225</v>
      </c>
      <c r="C204" s="1" t="s">
        <v>45</v>
      </c>
      <c r="D204" s="1" t="s">
        <v>51</v>
      </c>
      <c r="E204" s="1">
        <v>1150</v>
      </c>
      <c r="F204" s="1"/>
      <c r="G204" s="1"/>
      <c r="H204" s="1"/>
      <c r="I204" s="1"/>
      <c r="J204" s="1">
        <f t="shared" si="3"/>
        <v>0</v>
      </c>
      <c r="K204" s="1"/>
    </row>
    <row r="205" spans="1:11" ht="21" customHeight="1" x14ac:dyDescent="0.3">
      <c r="A205" s="1">
        <v>203</v>
      </c>
      <c r="B205" s="10">
        <v>46226</v>
      </c>
      <c r="C205" s="1" t="s">
        <v>45</v>
      </c>
      <c r="D205" s="1" t="s">
        <v>51</v>
      </c>
      <c r="E205" s="1">
        <v>1150</v>
      </c>
      <c r="F205" s="1"/>
      <c r="G205" s="1"/>
      <c r="H205" s="1"/>
      <c r="I205" s="1"/>
      <c r="J205" s="1">
        <f t="shared" si="3"/>
        <v>0</v>
      </c>
      <c r="K205" s="1"/>
    </row>
    <row r="206" spans="1:11" ht="21" customHeight="1" x14ac:dyDescent="0.3">
      <c r="A206" s="1">
        <v>204</v>
      </c>
      <c r="B206" s="10">
        <v>46227</v>
      </c>
      <c r="C206" s="1" t="s">
        <v>45</v>
      </c>
      <c r="D206" s="1" t="s">
        <v>51</v>
      </c>
      <c r="E206" s="1">
        <v>1150</v>
      </c>
      <c r="F206" s="1"/>
      <c r="G206" s="1"/>
      <c r="H206" s="1"/>
      <c r="I206" s="1"/>
      <c r="J206" s="1">
        <f t="shared" si="3"/>
        <v>0</v>
      </c>
      <c r="K206" s="1"/>
    </row>
    <row r="207" spans="1:11" ht="21" customHeight="1" x14ac:dyDescent="0.3">
      <c r="A207" s="1">
        <v>205</v>
      </c>
      <c r="B207" s="10">
        <v>46228</v>
      </c>
      <c r="C207" s="1" t="s">
        <v>45</v>
      </c>
      <c r="D207" s="1" t="s">
        <v>51</v>
      </c>
      <c r="E207" s="1">
        <v>1150</v>
      </c>
      <c r="F207" s="1"/>
      <c r="G207" s="1"/>
      <c r="H207" s="1"/>
      <c r="I207" s="1"/>
      <c r="J207" s="1">
        <f t="shared" si="3"/>
        <v>0</v>
      </c>
      <c r="K207" s="1"/>
    </row>
    <row r="208" spans="1:11" ht="21" customHeight="1" x14ac:dyDescent="0.3">
      <c r="A208" s="1">
        <v>206</v>
      </c>
      <c r="B208" s="10">
        <v>46229</v>
      </c>
      <c r="C208" s="1" t="s">
        <v>45</v>
      </c>
      <c r="D208" s="1" t="s">
        <v>51</v>
      </c>
      <c r="E208" s="1">
        <v>1150</v>
      </c>
      <c r="F208" s="1"/>
      <c r="G208" s="1"/>
      <c r="H208" s="1"/>
      <c r="I208" s="1"/>
      <c r="J208" s="1">
        <f t="shared" si="3"/>
        <v>0</v>
      </c>
      <c r="K208" s="1"/>
    </row>
    <row r="209" spans="1:11" ht="21" customHeight="1" x14ac:dyDescent="0.3">
      <c r="A209" s="1">
        <v>207</v>
      </c>
      <c r="B209" s="10">
        <v>46230</v>
      </c>
      <c r="C209" s="1" t="s">
        <v>45</v>
      </c>
      <c r="D209" s="1" t="s">
        <v>51</v>
      </c>
      <c r="E209" s="1">
        <v>1150</v>
      </c>
      <c r="F209" s="1"/>
      <c r="G209" s="1"/>
      <c r="H209" s="1"/>
      <c r="I209" s="1"/>
      <c r="J209" s="1">
        <f t="shared" si="3"/>
        <v>0</v>
      </c>
      <c r="K209" s="1"/>
    </row>
    <row r="210" spans="1:11" ht="21" customHeight="1" x14ac:dyDescent="0.3">
      <c r="A210" s="1">
        <v>208</v>
      </c>
      <c r="B210" s="10">
        <v>46231</v>
      </c>
      <c r="C210" s="1" t="s">
        <v>45</v>
      </c>
      <c r="D210" s="1" t="s">
        <v>51</v>
      </c>
      <c r="E210" s="1">
        <v>1150</v>
      </c>
      <c r="F210" s="1"/>
      <c r="G210" s="1"/>
      <c r="H210" s="1"/>
      <c r="I210" s="1"/>
      <c r="J210" s="1">
        <f t="shared" si="3"/>
        <v>0</v>
      </c>
      <c r="K210" s="1"/>
    </row>
    <row r="211" spans="1:11" ht="21" customHeight="1" x14ac:dyDescent="0.3">
      <c r="A211" s="1">
        <v>209</v>
      </c>
      <c r="B211" s="10">
        <v>46232</v>
      </c>
      <c r="C211" s="1" t="s">
        <v>45</v>
      </c>
      <c r="D211" s="1" t="s">
        <v>51</v>
      </c>
      <c r="E211" s="1">
        <v>1150</v>
      </c>
      <c r="F211" s="1"/>
      <c r="G211" s="1"/>
      <c r="H211" s="1"/>
      <c r="I211" s="1"/>
      <c r="J211" s="1">
        <f t="shared" si="3"/>
        <v>0</v>
      </c>
      <c r="K211" s="1"/>
    </row>
    <row r="212" spans="1:11" ht="21" customHeight="1" x14ac:dyDescent="0.3">
      <c r="A212" s="1">
        <v>210</v>
      </c>
      <c r="B212" s="10">
        <v>46233</v>
      </c>
      <c r="C212" s="1" t="s">
        <v>45</v>
      </c>
      <c r="D212" s="1" t="s">
        <v>51</v>
      </c>
      <c r="E212" s="1">
        <v>1150</v>
      </c>
      <c r="F212" s="1"/>
      <c r="G212" s="1"/>
      <c r="H212" s="1"/>
      <c r="I212" s="1"/>
      <c r="J212" s="1">
        <f t="shared" si="3"/>
        <v>0</v>
      </c>
      <c r="K212" s="1"/>
    </row>
    <row r="213" spans="1:11" ht="21" customHeight="1" x14ac:dyDescent="0.3">
      <c r="A213" s="1">
        <v>211</v>
      </c>
      <c r="B213" s="10">
        <v>46234</v>
      </c>
      <c r="C213" s="1" t="s">
        <v>45</v>
      </c>
      <c r="D213" s="1" t="s">
        <v>51</v>
      </c>
      <c r="E213" s="1">
        <v>1150</v>
      </c>
      <c r="F213" s="1"/>
      <c r="G213" s="1"/>
      <c r="H213" s="1"/>
      <c r="I213" s="1"/>
      <c r="J213" s="1">
        <f t="shared" si="3"/>
        <v>0</v>
      </c>
      <c r="K213" s="1"/>
    </row>
    <row r="214" spans="1:11" ht="21" customHeight="1" x14ac:dyDescent="0.3">
      <c r="A214" s="1">
        <v>212</v>
      </c>
      <c r="B214" s="10">
        <v>46235</v>
      </c>
      <c r="C214" s="1" t="s">
        <v>45</v>
      </c>
      <c r="D214" s="1" t="s">
        <v>51</v>
      </c>
      <c r="E214" s="1">
        <v>1150</v>
      </c>
      <c r="F214" s="1"/>
      <c r="G214" s="1"/>
      <c r="H214" s="1"/>
      <c r="I214" s="1"/>
      <c r="J214" s="1">
        <f t="shared" si="3"/>
        <v>0</v>
      </c>
      <c r="K214" s="1"/>
    </row>
    <row r="215" spans="1:11" ht="21" customHeight="1" x14ac:dyDescent="0.3">
      <c r="A215" s="1">
        <v>213</v>
      </c>
      <c r="B215" s="10">
        <v>46236</v>
      </c>
      <c r="C215" s="1" t="s">
        <v>45</v>
      </c>
      <c r="D215" s="1" t="s">
        <v>51</v>
      </c>
      <c r="E215" s="1">
        <v>1150</v>
      </c>
      <c r="F215" s="1"/>
      <c r="G215" s="1"/>
      <c r="H215" s="1"/>
      <c r="I215" s="1"/>
      <c r="J215" s="1">
        <f t="shared" si="3"/>
        <v>0</v>
      </c>
      <c r="K215" s="1"/>
    </row>
    <row r="216" spans="1:11" ht="21" customHeight="1" x14ac:dyDescent="0.3">
      <c r="A216" s="1">
        <v>214</v>
      </c>
      <c r="B216" s="10">
        <v>46237</v>
      </c>
      <c r="C216" s="1" t="s">
        <v>45</v>
      </c>
      <c r="D216" s="1" t="s">
        <v>51</v>
      </c>
      <c r="E216" s="1">
        <v>1150</v>
      </c>
      <c r="F216" s="1"/>
      <c r="G216" s="1"/>
      <c r="H216" s="1"/>
      <c r="I216" s="1"/>
      <c r="J216" s="1">
        <f t="shared" si="3"/>
        <v>0</v>
      </c>
      <c r="K216" s="1"/>
    </row>
    <row r="217" spans="1:11" ht="21" customHeight="1" x14ac:dyDescent="0.3">
      <c r="A217" s="1">
        <v>215</v>
      </c>
      <c r="B217" s="10">
        <v>46238</v>
      </c>
      <c r="C217" s="1" t="s">
        <v>45</v>
      </c>
      <c r="D217" s="1" t="s">
        <v>51</v>
      </c>
      <c r="E217" s="1">
        <v>1150</v>
      </c>
      <c r="F217" s="1"/>
      <c r="G217" s="1"/>
      <c r="H217" s="1"/>
      <c r="I217" s="1"/>
      <c r="J217" s="1">
        <f t="shared" si="3"/>
        <v>0</v>
      </c>
      <c r="K217" s="1"/>
    </row>
    <row r="218" spans="1:11" ht="21" customHeight="1" x14ac:dyDescent="0.3">
      <c r="A218" s="1">
        <v>216</v>
      </c>
      <c r="B218" s="10">
        <v>46239</v>
      </c>
      <c r="C218" s="1" t="s">
        <v>45</v>
      </c>
      <c r="D218" s="1" t="s">
        <v>51</v>
      </c>
      <c r="E218" s="1">
        <v>1150</v>
      </c>
      <c r="F218" s="1"/>
      <c r="G218" s="1"/>
      <c r="H218" s="1"/>
      <c r="I218" s="1"/>
      <c r="J218" s="1">
        <f t="shared" si="3"/>
        <v>0</v>
      </c>
      <c r="K218" s="1"/>
    </row>
    <row r="219" spans="1:11" ht="21" customHeight="1" x14ac:dyDescent="0.3">
      <c r="A219" s="1">
        <v>217</v>
      </c>
      <c r="B219" s="10">
        <v>46240</v>
      </c>
      <c r="C219" s="1" t="s">
        <v>45</v>
      </c>
      <c r="D219" s="1" t="s">
        <v>51</v>
      </c>
      <c r="E219" s="1">
        <v>1150</v>
      </c>
      <c r="F219" s="1"/>
      <c r="G219" s="1"/>
      <c r="H219" s="1"/>
      <c r="I219" s="1"/>
      <c r="J219" s="1">
        <f t="shared" si="3"/>
        <v>0</v>
      </c>
      <c r="K219" s="1"/>
    </row>
    <row r="220" spans="1:11" ht="21" customHeight="1" x14ac:dyDescent="0.3">
      <c r="A220" s="1">
        <v>218</v>
      </c>
      <c r="B220" s="10">
        <v>46241</v>
      </c>
      <c r="C220" s="1" t="s">
        <v>45</v>
      </c>
      <c r="D220" s="1" t="s">
        <v>51</v>
      </c>
      <c r="E220" s="1">
        <v>1150</v>
      </c>
      <c r="F220" s="1"/>
      <c r="G220" s="1"/>
      <c r="H220" s="1"/>
      <c r="I220" s="1"/>
      <c r="J220" s="1">
        <f t="shared" si="3"/>
        <v>0</v>
      </c>
      <c r="K220" s="1"/>
    </row>
    <row r="221" spans="1:11" ht="21" customHeight="1" x14ac:dyDescent="0.3">
      <c r="A221" s="1">
        <v>219</v>
      </c>
      <c r="B221" s="10">
        <v>46242</v>
      </c>
      <c r="C221" s="1" t="s">
        <v>45</v>
      </c>
      <c r="D221" s="1" t="s">
        <v>51</v>
      </c>
      <c r="E221" s="1">
        <v>1150</v>
      </c>
      <c r="F221" s="1"/>
      <c r="G221" s="1"/>
      <c r="H221" s="1"/>
      <c r="I221" s="1"/>
      <c r="J221" s="1">
        <f t="shared" si="3"/>
        <v>0</v>
      </c>
      <c r="K221" s="1"/>
    </row>
    <row r="222" spans="1:11" ht="21" customHeight="1" x14ac:dyDescent="0.3">
      <c r="A222" s="1">
        <v>220</v>
      </c>
      <c r="B222" s="10">
        <v>46243</v>
      </c>
      <c r="C222" s="1" t="s">
        <v>45</v>
      </c>
      <c r="D222" s="1" t="s">
        <v>51</v>
      </c>
      <c r="E222" s="1">
        <v>1150</v>
      </c>
      <c r="F222" s="1"/>
      <c r="G222" s="1"/>
      <c r="H222" s="1"/>
      <c r="I222" s="1"/>
      <c r="J222" s="1">
        <f t="shared" si="3"/>
        <v>0</v>
      </c>
      <c r="K222" s="1"/>
    </row>
    <row r="223" spans="1:11" ht="21" customHeight="1" x14ac:dyDescent="0.3">
      <c r="A223" s="1">
        <v>221</v>
      </c>
      <c r="B223" s="10">
        <v>46244</v>
      </c>
      <c r="C223" s="1" t="s">
        <v>45</v>
      </c>
      <c r="D223" s="1" t="s">
        <v>51</v>
      </c>
      <c r="E223" s="1">
        <v>1150</v>
      </c>
      <c r="F223" s="1"/>
      <c r="G223" s="1"/>
      <c r="H223" s="1"/>
      <c r="I223" s="1"/>
      <c r="J223" s="1">
        <f t="shared" si="3"/>
        <v>0</v>
      </c>
      <c r="K223" s="1"/>
    </row>
    <row r="224" spans="1:11" ht="21" customHeight="1" x14ac:dyDescent="0.3">
      <c r="A224" s="1">
        <v>222</v>
      </c>
      <c r="B224" s="10">
        <v>46245</v>
      </c>
      <c r="C224" s="1" t="s">
        <v>45</v>
      </c>
      <c r="D224" s="1" t="s">
        <v>51</v>
      </c>
      <c r="E224" s="1">
        <v>1150</v>
      </c>
      <c r="F224" s="1"/>
      <c r="G224" s="1"/>
      <c r="H224" s="1"/>
      <c r="I224" s="1"/>
      <c r="J224" s="1">
        <f t="shared" si="3"/>
        <v>0</v>
      </c>
      <c r="K224" s="1"/>
    </row>
    <row r="225" spans="1:11" ht="21" customHeight="1" x14ac:dyDescent="0.3">
      <c r="A225" s="1">
        <v>223</v>
      </c>
      <c r="B225" s="10">
        <v>46246</v>
      </c>
      <c r="C225" s="1" t="s">
        <v>45</v>
      </c>
      <c r="D225" s="1" t="s">
        <v>51</v>
      </c>
      <c r="E225" s="1">
        <v>1150</v>
      </c>
      <c r="F225" s="1"/>
      <c r="G225" s="1"/>
      <c r="H225" s="1"/>
      <c r="I225" s="1"/>
      <c r="J225" s="1">
        <f t="shared" si="3"/>
        <v>0</v>
      </c>
      <c r="K225" s="1"/>
    </row>
    <row r="226" spans="1:11" ht="21" customHeight="1" x14ac:dyDescent="0.3">
      <c r="A226" s="1">
        <v>224</v>
      </c>
      <c r="B226" s="10">
        <v>46247</v>
      </c>
      <c r="C226" s="1" t="s">
        <v>45</v>
      </c>
      <c r="D226" s="1" t="s">
        <v>51</v>
      </c>
      <c r="E226" s="1">
        <v>1150</v>
      </c>
      <c r="F226" s="1"/>
      <c r="G226" s="1"/>
      <c r="H226" s="1"/>
      <c r="I226" s="1"/>
      <c r="J226" s="1">
        <f t="shared" si="3"/>
        <v>0</v>
      </c>
      <c r="K226" s="1"/>
    </row>
    <row r="227" spans="1:11" ht="21" customHeight="1" x14ac:dyDescent="0.3">
      <c r="A227" s="1">
        <v>225</v>
      </c>
      <c r="B227" s="10">
        <v>46248</v>
      </c>
      <c r="C227" s="1" t="s">
        <v>45</v>
      </c>
      <c r="D227" s="1" t="s">
        <v>51</v>
      </c>
      <c r="E227" s="1">
        <v>1150</v>
      </c>
      <c r="F227" s="1"/>
      <c r="G227" s="1"/>
      <c r="H227" s="1"/>
      <c r="I227" s="1"/>
      <c r="J227" s="1">
        <f t="shared" si="3"/>
        <v>0</v>
      </c>
      <c r="K227" s="1"/>
    </row>
    <row r="228" spans="1:11" ht="21" customHeight="1" x14ac:dyDescent="0.3">
      <c r="A228" s="1">
        <v>226</v>
      </c>
      <c r="B228" s="10">
        <v>46249</v>
      </c>
      <c r="C228" s="1" t="s">
        <v>45</v>
      </c>
      <c r="D228" s="1" t="s">
        <v>51</v>
      </c>
      <c r="E228" s="1">
        <v>1150</v>
      </c>
      <c r="F228" s="1"/>
      <c r="G228" s="1"/>
      <c r="H228" s="1"/>
      <c r="I228" s="1"/>
      <c r="J228" s="1">
        <f t="shared" si="3"/>
        <v>0</v>
      </c>
      <c r="K228" s="1"/>
    </row>
    <row r="229" spans="1:11" ht="21" customHeight="1" x14ac:dyDescent="0.3">
      <c r="A229" s="1">
        <v>227</v>
      </c>
      <c r="B229" s="10">
        <v>46250</v>
      </c>
      <c r="C229" s="1" t="s">
        <v>45</v>
      </c>
      <c r="D229" s="1" t="s">
        <v>51</v>
      </c>
      <c r="E229" s="1">
        <v>1150</v>
      </c>
      <c r="F229" s="1"/>
      <c r="G229" s="1"/>
      <c r="H229" s="1"/>
      <c r="I229" s="1"/>
      <c r="J229" s="1">
        <f t="shared" si="3"/>
        <v>0</v>
      </c>
      <c r="K229" s="1"/>
    </row>
    <row r="230" spans="1:11" ht="21" customHeight="1" x14ac:dyDescent="0.3">
      <c r="A230" s="1">
        <v>228</v>
      </c>
      <c r="B230" s="10">
        <v>46251</v>
      </c>
      <c r="C230" s="1" t="s">
        <v>45</v>
      </c>
      <c r="D230" s="1" t="s">
        <v>51</v>
      </c>
      <c r="E230" s="1">
        <v>1150</v>
      </c>
      <c r="F230" s="1"/>
      <c r="G230" s="1"/>
      <c r="H230" s="1"/>
      <c r="I230" s="1"/>
      <c r="J230" s="1">
        <f t="shared" si="3"/>
        <v>0</v>
      </c>
      <c r="K230" s="1"/>
    </row>
    <row r="231" spans="1:11" ht="21" customHeight="1" x14ac:dyDescent="0.3">
      <c r="A231" s="1">
        <v>229</v>
      </c>
      <c r="B231" s="10">
        <v>46252</v>
      </c>
      <c r="C231" s="1" t="s">
        <v>45</v>
      </c>
      <c r="D231" s="1" t="s">
        <v>51</v>
      </c>
      <c r="E231" s="1">
        <v>1150</v>
      </c>
      <c r="F231" s="1"/>
      <c r="G231" s="1"/>
      <c r="H231" s="1"/>
      <c r="I231" s="1"/>
      <c r="J231" s="1">
        <f t="shared" si="3"/>
        <v>0</v>
      </c>
      <c r="K231" s="1"/>
    </row>
    <row r="232" spans="1:11" ht="21" customHeight="1" x14ac:dyDescent="0.3">
      <c r="A232" s="1">
        <v>230</v>
      </c>
      <c r="B232" s="10">
        <v>46253</v>
      </c>
      <c r="C232" s="1" t="s">
        <v>45</v>
      </c>
      <c r="D232" s="1" t="s">
        <v>51</v>
      </c>
      <c r="E232" s="1">
        <v>1150</v>
      </c>
      <c r="F232" s="1"/>
      <c r="G232" s="1"/>
      <c r="H232" s="1"/>
      <c r="I232" s="1"/>
      <c r="J232" s="1">
        <f t="shared" si="3"/>
        <v>0</v>
      </c>
      <c r="K232" s="1"/>
    </row>
    <row r="233" spans="1:11" ht="21" customHeight="1" x14ac:dyDescent="0.3">
      <c r="A233" s="1">
        <v>231</v>
      </c>
      <c r="B233" s="10">
        <v>46254</v>
      </c>
      <c r="C233" s="1" t="s">
        <v>45</v>
      </c>
      <c r="D233" s="1" t="s">
        <v>51</v>
      </c>
      <c r="E233" s="1">
        <v>1150</v>
      </c>
      <c r="F233" s="1"/>
      <c r="G233" s="1"/>
      <c r="H233" s="1"/>
      <c r="I233" s="1"/>
      <c r="J233" s="1">
        <f t="shared" si="3"/>
        <v>0</v>
      </c>
      <c r="K233" s="1"/>
    </row>
    <row r="234" spans="1:11" ht="21" customHeight="1" x14ac:dyDescent="0.3">
      <c r="A234" s="1">
        <v>232</v>
      </c>
      <c r="B234" s="10">
        <v>46255</v>
      </c>
      <c r="C234" s="1" t="s">
        <v>45</v>
      </c>
      <c r="D234" s="1" t="s">
        <v>51</v>
      </c>
      <c r="E234" s="1">
        <v>1150</v>
      </c>
      <c r="F234" s="1"/>
      <c r="G234" s="1"/>
      <c r="H234" s="1"/>
      <c r="I234" s="1"/>
      <c r="J234" s="1">
        <f t="shared" si="3"/>
        <v>0</v>
      </c>
      <c r="K234" s="1"/>
    </row>
    <row r="235" spans="1:11" ht="21" customHeight="1" x14ac:dyDescent="0.3">
      <c r="A235" s="1">
        <v>233</v>
      </c>
      <c r="B235" s="10">
        <v>46256</v>
      </c>
      <c r="C235" s="1" t="s">
        <v>45</v>
      </c>
      <c r="D235" s="1" t="s">
        <v>51</v>
      </c>
      <c r="E235" s="1">
        <v>1150</v>
      </c>
      <c r="F235" s="1"/>
      <c r="G235" s="1"/>
      <c r="H235" s="1"/>
      <c r="I235" s="1"/>
      <c r="J235" s="1">
        <f t="shared" si="3"/>
        <v>0</v>
      </c>
      <c r="K235" s="1"/>
    </row>
    <row r="236" spans="1:11" ht="21" customHeight="1" x14ac:dyDescent="0.3">
      <c r="A236" s="1">
        <v>234</v>
      </c>
      <c r="B236" s="10">
        <v>46257</v>
      </c>
      <c r="C236" s="1" t="s">
        <v>45</v>
      </c>
      <c r="D236" s="1" t="s">
        <v>51</v>
      </c>
      <c r="E236" s="1">
        <v>1150</v>
      </c>
      <c r="F236" s="1"/>
      <c r="G236" s="1"/>
      <c r="H236" s="1"/>
      <c r="I236" s="1"/>
      <c r="J236" s="1">
        <f t="shared" si="3"/>
        <v>0</v>
      </c>
      <c r="K236" s="1"/>
    </row>
    <row r="237" spans="1:11" ht="21" customHeight="1" x14ac:dyDescent="0.3">
      <c r="A237" s="1">
        <v>235</v>
      </c>
      <c r="B237" s="10">
        <v>46258</v>
      </c>
      <c r="C237" s="1" t="s">
        <v>45</v>
      </c>
      <c r="D237" s="1" t="s">
        <v>51</v>
      </c>
      <c r="E237" s="1">
        <v>1150</v>
      </c>
      <c r="F237" s="1"/>
      <c r="G237" s="1"/>
      <c r="H237" s="1"/>
      <c r="I237" s="1"/>
      <c r="J237" s="1">
        <f t="shared" si="3"/>
        <v>0</v>
      </c>
      <c r="K237" s="1"/>
    </row>
    <row r="238" spans="1:11" ht="21" customHeight="1" x14ac:dyDescent="0.3">
      <c r="A238" s="1">
        <v>236</v>
      </c>
      <c r="B238" s="10">
        <v>46259</v>
      </c>
      <c r="C238" s="1" t="s">
        <v>45</v>
      </c>
      <c r="D238" s="1" t="s">
        <v>51</v>
      </c>
      <c r="E238" s="1">
        <v>1150</v>
      </c>
      <c r="F238" s="1"/>
      <c r="G238" s="1"/>
      <c r="H238" s="1"/>
      <c r="I238" s="1"/>
      <c r="J238" s="1">
        <f t="shared" si="3"/>
        <v>0</v>
      </c>
      <c r="K238" s="1"/>
    </row>
    <row r="239" spans="1:11" ht="21" customHeight="1" x14ac:dyDescent="0.3">
      <c r="A239" s="1">
        <v>237</v>
      </c>
      <c r="B239" s="10">
        <v>46260</v>
      </c>
      <c r="C239" s="1" t="s">
        <v>45</v>
      </c>
      <c r="D239" s="1" t="s">
        <v>51</v>
      </c>
      <c r="E239" s="1">
        <v>1150</v>
      </c>
      <c r="F239" s="1"/>
      <c r="G239" s="1"/>
      <c r="H239" s="1"/>
      <c r="I239" s="1"/>
      <c r="J239" s="1">
        <f t="shared" si="3"/>
        <v>0</v>
      </c>
      <c r="K239" s="1"/>
    </row>
    <row r="240" spans="1:11" ht="21" customHeight="1" x14ac:dyDescent="0.3">
      <c r="A240" s="1">
        <v>238</v>
      </c>
      <c r="B240" s="10">
        <v>46261</v>
      </c>
      <c r="C240" s="1" t="s">
        <v>45</v>
      </c>
      <c r="D240" s="1" t="s">
        <v>51</v>
      </c>
      <c r="E240" s="1">
        <v>1150</v>
      </c>
      <c r="F240" s="1"/>
      <c r="G240" s="1"/>
      <c r="H240" s="1"/>
      <c r="I240" s="1"/>
      <c r="J240" s="1">
        <f t="shared" si="3"/>
        <v>0</v>
      </c>
      <c r="K240" s="1"/>
    </row>
    <row r="241" spans="1:11" ht="21" customHeight="1" x14ac:dyDescent="0.3">
      <c r="A241" s="1">
        <v>239</v>
      </c>
      <c r="B241" s="10">
        <v>46262</v>
      </c>
      <c r="C241" s="1" t="s">
        <v>45</v>
      </c>
      <c r="D241" s="1" t="s">
        <v>51</v>
      </c>
      <c r="E241" s="1">
        <v>1150</v>
      </c>
      <c r="F241" s="1"/>
      <c r="G241" s="1"/>
      <c r="H241" s="1"/>
      <c r="I241" s="1"/>
      <c r="J241" s="1">
        <f t="shared" si="3"/>
        <v>0</v>
      </c>
      <c r="K241" s="1"/>
    </row>
    <row r="242" spans="1:11" ht="21" customHeight="1" x14ac:dyDescent="0.3">
      <c r="A242" s="1">
        <v>240</v>
      </c>
      <c r="B242" s="10">
        <v>46263</v>
      </c>
      <c r="C242" s="1" t="s">
        <v>45</v>
      </c>
      <c r="D242" s="1" t="s">
        <v>51</v>
      </c>
      <c r="E242" s="1">
        <v>1150</v>
      </c>
      <c r="F242" s="1"/>
      <c r="G242" s="1"/>
      <c r="H242" s="1"/>
      <c r="I242" s="1"/>
      <c r="J242" s="1">
        <f t="shared" si="3"/>
        <v>0</v>
      </c>
      <c r="K242" s="1"/>
    </row>
    <row r="243" spans="1:11" ht="21" customHeight="1" x14ac:dyDescent="0.3">
      <c r="A243" s="1">
        <v>241</v>
      </c>
      <c r="B243" s="10">
        <v>46264</v>
      </c>
      <c r="C243" s="1" t="s">
        <v>45</v>
      </c>
      <c r="D243" s="1" t="s">
        <v>51</v>
      </c>
      <c r="E243" s="1">
        <v>1150</v>
      </c>
      <c r="F243" s="1"/>
      <c r="G243" s="1"/>
      <c r="H243" s="1"/>
      <c r="I243" s="1"/>
      <c r="J243" s="1">
        <f t="shared" si="3"/>
        <v>0</v>
      </c>
      <c r="K243" s="1"/>
    </row>
    <row r="244" spans="1:11" ht="21" customHeight="1" x14ac:dyDescent="0.3">
      <c r="A244" s="1">
        <v>242</v>
      </c>
      <c r="B244" s="10">
        <v>46265</v>
      </c>
      <c r="C244" s="1" t="s">
        <v>45</v>
      </c>
      <c r="D244" s="1" t="s">
        <v>51</v>
      </c>
      <c r="E244" s="1">
        <v>1150</v>
      </c>
      <c r="F244" s="1"/>
      <c r="G244" s="1"/>
      <c r="H244" s="1"/>
      <c r="I244" s="1"/>
      <c r="J244" s="1">
        <f t="shared" si="3"/>
        <v>0</v>
      </c>
      <c r="K244" s="1"/>
    </row>
    <row r="245" spans="1:11" ht="21" customHeight="1" x14ac:dyDescent="0.3">
      <c r="A245" s="1">
        <v>243</v>
      </c>
      <c r="B245" s="10">
        <v>46266</v>
      </c>
      <c r="C245" s="1" t="s">
        <v>45</v>
      </c>
      <c r="D245" s="1" t="s">
        <v>51</v>
      </c>
      <c r="E245" s="1">
        <v>1150</v>
      </c>
      <c r="F245" s="1"/>
      <c r="G245" s="1"/>
      <c r="H245" s="1"/>
      <c r="I245" s="1"/>
      <c r="J245" s="1">
        <f t="shared" si="3"/>
        <v>0</v>
      </c>
      <c r="K245" s="1"/>
    </row>
    <row r="246" spans="1:11" ht="21" customHeight="1" x14ac:dyDescent="0.3">
      <c r="A246" s="1">
        <v>244</v>
      </c>
      <c r="B246" s="10">
        <v>46267</v>
      </c>
      <c r="C246" s="1" t="s">
        <v>45</v>
      </c>
      <c r="D246" s="1" t="s">
        <v>51</v>
      </c>
      <c r="E246" s="1">
        <v>1150</v>
      </c>
      <c r="F246" s="1"/>
      <c r="G246" s="1"/>
      <c r="H246" s="1"/>
      <c r="I246" s="1"/>
      <c r="J246" s="1">
        <f t="shared" si="3"/>
        <v>0</v>
      </c>
      <c r="K246" s="1"/>
    </row>
    <row r="247" spans="1:11" ht="21" customHeight="1" x14ac:dyDescent="0.3">
      <c r="A247" s="1">
        <v>245</v>
      </c>
      <c r="B247" s="10">
        <v>46268</v>
      </c>
      <c r="C247" s="1" t="s">
        <v>45</v>
      </c>
      <c r="D247" s="1" t="s">
        <v>51</v>
      </c>
      <c r="E247" s="1">
        <v>1150</v>
      </c>
      <c r="F247" s="1"/>
      <c r="G247" s="1"/>
      <c r="H247" s="1"/>
      <c r="I247" s="1"/>
      <c r="J247" s="1">
        <f t="shared" si="3"/>
        <v>0</v>
      </c>
      <c r="K247" s="1"/>
    </row>
    <row r="248" spans="1:11" ht="21" customHeight="1" x14ac:dyDescent="0.3">
      <c r="A248" s="1">
        <v>246</v>
      </c>
      <c r="B248" s="10">
        <v>46269</v>
      </c>
      <c r="C248" s="1" t="s">
        <v>45</v>
      </c>
      <c r="D248" s="1" t="s">
        <v>51</v>
      </c>
      <c r="E248" s="1">
        <v>1150</v>
      </c>
      <c r="F248" s="1"/>
      <c r="G248" s="1"/>
      <c r="H248" s="1"/>
      <c r="I248" s="1"/>
      <c r="J248" s="1">
        <f t="shared" si="3"/>
        <v>0</v>
      </c>
      <c r="K248" s="1"/>
    </row>
    <row r="249" spans="1:11" ht="21" customHeight="1" x14ac:dyDescent="0.3">
      <c r="A249" s="1">
        <v>247</v>
      </c>
      <c r="B249" s="10">
        <v>46270</v>
      </c>
      <c r="C249" s="1" t="s">
        <v>45</v>
      </c>
      <c r="D249" s="1" t="s">
        <v>51</v>
      </c>
      <c r="E249" s="1">
        <v>1150</v>
      </c>
      <c r="F249" s="1"/>
      <c r="G249" s="1"/>
      <c r="H249" s="1"/>
      <c r="I249" s="1"/>
      <c r="J249" s="1">
        <f t="shared" si="3"/>
        <v>0</v>
      </c>
      <c r="K249" s="1"/>
    </row>
    <row r="250" spans="1:11" ht="21" customHeight="1" x14ac:dyDescent="0.3">
      <c r="A250" s="1">
        <v>248</v>
      </c>
      <c r="B250" s="10">
        <v>46271</v>
      </c>
      <c r="C250" s="1" t="s">
        <v>45</v>
      </c>
      <c r="D250" s="1" t="s">
        <v>51</v>
      </c>
      <c r="E250" s="1">
        <v>1150</v>
      </c>
      <c r="F250" s="1"/>
      <c r="G250" s="1"/>
      <c r="H250" s="1"/>
      <c r="I250" s="1"/>
      <c r="J250" s="1">
        <f t="shared" si="3"/>
        <v>0</v>
      </c>
      <c r="K250" s="1"/>
    </row>
    <row r="251" spans="1:11" ht="21" customHeight="1" x14ac:dyDescent="0.3">
      <c r="A251" s="1">
        <v>249</v>
      </c>
      <c r="B251" s="10">
        <v>46272</v>
      </c>
      <c r="C251" s="1" t="s">
        <v>45</v>
      </c>
      <c r="D251" s="1" t="s">
        <v>51</v>
      </c>
      <c r="E251" s="1">
        <v>1150</v>
      </c>
      <c r="F251" s="1"/>
      <c r="G251" s="1"/>
      <c r="H251" s="1"/>
      <c r="I251" s="1"/>
      <c r="J251" s="1">
        <f t="shared" si="3"/>
        <v>0</v>
      </c>
      <c r="K251" s="1"/>
    </row>
    <row r="252" spans="1:11" ht="21" customHeight="1" x14ac:dyDescent="0.3">
      <c r="A252" s="1">
        <v>250</v>
      </c>
      <c r="B252" s="10">
        <v>46273</v>
      </c>
      <c r="C252" s="1" t="s">
        <v>45</v>
      </c>
      <c r="D252" s="1" t="s">
        <v>51</v>
      </c>
      <c r="E252" s="1">
        <v>1150</v>
      </c>
      <c r="F252" s="1"/>
      <c r="G252" s="1"/>
      <c r="H252" s="1"/>
      <c r="I252" s="1"/>
      <c r="J252" s="1">
        <f t="shared" si="3"/>
        <v>0</v>
      </c>
      <c r="K252" s="1"/>
    </row>
    <row r="253" spans="1:11" ht="21" customHeight="1" x14ac:dyDescent="0.3">
      <c r="A253" s="1">
        <v>251</v>
      </c>
      <c r="B253" s="10">
        <v>46274</v>
      </c>
      <c r="C253" s="1" t="s">
        <v>45</v>
      </c>
      <c r="D253" s="1" t="s">
        <v>51</v>
      </c>
      <c r="E253" s="1">
        <v>1150</v>
      </c>
      <c r="F253" s="1"/>
      <c r="G253" s="1"/>
      <c r="H253" s="1"/>
      <c r="I253" s="1"/>
      <c r="J253" s="1">
        <f t="shared" si="3"/>
        <v>0</v>
      </c>
      <c r="K253" s="1"/>
    </row>
    <row r="254" spans="1:11" ht="21" customHeight="1" x14ac:dyDescent="0.3">
      <c r="A254" s="1">
        <v>252</v>
      </c>
      <c r="B254" s="10">
        <v>46275</v>
      </c>
      <c r="C254" s="1" t="s">
        <v>45</v>
      </c>
      <c r="D254" s="1" t="s">
        <v>51</v>
      </c>
      <c r="E254" s="1">
        <v>1150</v>
      </c>
      <c r="F254" s="1"/>
      <c r="G254" s="1"/>
      <c r="H254" s="1"/>
      <c r="I254" s="1"/>
      <c r="J254" s="1">
        <f t="shared" si="3"/>
        <v>0</v>
      </c>
      <c r="K254" s="1"/>
    </row>
    <row r="255" spans="1:11" ht="21" customHeight="1" x14ac:dyDescent="0.3">
      <c r="A255" s="1">
        <v>253</v>
      </c>
      <c r="B255" s="10">
        <v>46276</v>
      </c>
      <c r="C255" s="1" t="s">
        <v>45</v>
      </c>
      <c r="D255" s="1" t="s">
        <v>51</v>
      </c>
      <c r="E255" s="1">
        <v>1150</v>
      </c>
      <c r="F255" s="1"/>
      <c r="G255" s="1"/>
      <c r="H255" s="1"/>
      <c r="I255" s="1"/>
      <c r="J255" s="1">
        <f t="shared" si="3"/>
        <v>0</v>
      </c>
      <c r="K255" s="1"/>
    </row>
    <row r="256" spans="1:11" ht="21" customHeight="1" x14ac:dyDescent="0.3">
      <c r="A256" s="1">
        <v>254</v>
      </c>
      <c r="B256" s="10">
        <v>46277</v>
      </c>
      <c r="C256" s="1" t="s">
        <v>45</v>
      </c>
      <c r="D256" s="1" t="s">
        <v>51</v>
      </c>
      <c r="E256" s="1">
        <v>1150</v>
      </c>
      <c r="F256" s="1"/>
      <c r="G256" s="1"/>
      <c r="H256" s="1"/>
      <c r="I256" s="1"/>
      <c r="J256" s="1">
        <f t="shared" si="3"/>
        <v>0</v>
      </c>
      <c r="K256" s="1"/>
    </row>
    <row r="257" spans="1:11" ht="21" customHeight="1" x14ac:dyDescent="0.3">
      <c r="A257" s="1">
        <v>255</v>
      </c>
      <c r="B257" s="10">
        <v>46278</v>
      </c>
      <c r="C257" s="1" t="s">
        <v>45</v>
      </c>
      <c r="D257" s="1" t="s">
        <v>51</v>
      </c>
      <c r="E257" s="1">
        <v>1150</v>
      </c>
      <c r="F257" s="1"/>
      <c r="G257" s="1"/>
      <c r="H257" s="1"/>
      <c r="I257" s="1"/>
      <c r="J257" s="1">
        <f t="shared" si="3"/>
        <v>0</v>
      </c>
      <c r="K257" s="1"/>
    </row>
    <row r="258" spans="1:11" ht="21" customHeight="1" x14ac:dyDescent="0.3">
      <c r="A258" s="1">
        <v>256</v>
      </c>
      <c r="B258" s="10">
        <v>46279</v>
      </c>
      <c r="C258" s="1" t="s">
        <v>45</v>
      </c>
      <c r="D258" s="1" t="s">
        <v>51</v>
      </c>
      <c r="E258" s="1">
        <v>1150</v>
      </c>
      <c r="F258" s="1"/>
      <c r="G258" s="1"/>
      <c r="H258" s="1"/>
      <c r="I258" s="1"/>
      <c r="J258" s="1">
        <f t="shared" si="3"/>
        <v>0</v>
      </c>
      <c r="K258" s="1"/>
    </row>
    <row r="259" spans="1:11" ht="21" customHeight="1" x14ac:dyDescent="0.3">
      <c r="A259" s="1">
        <v>257</v>
      </c>
      <c r="B259" s="10">
        <v>46280</v>
      </c>
      <c r="C259" s="1" t="s">
        <v>45</v>
      </c>
      <c r="D259" s="1" t="s">
        <v>51</v>
      </c>
      <c r="E259" s="1">
        <v>1150</v>
      </c>
      <c r="F259" s="1"/>
      <c r="G259" s="1"/>
      <c r="H259" s="1"/>
      <c r="I259" s="1"/>
      <c r="J259" s="1">
        <f t="shared" si="3"/>
        <v>0</v>
      </c>
      <c r="K259" s="1"/>
    </row>
    <row r="260" spans="1:11" ht="21" customHeight="1" x14ac:dyDescent="0.3">
      <c r="A260" s="1">
        <v>258</v>
      </c>
      <c r="B260" s="10">
        <v>46281</v>
      </c>
      <c r="C260" s="1" t="s">
        <v>45</v>
      </c>
      <c r="D260" s="1" t="s">
        <v>51</v>
      </c>
      <c r="E260" s="1">
        <v>1150</v>
      </c>
      <c r="F260" s="1"/>
      <c r="G260" s="1"/>
      <c r="H260" s="1"/>
      <c r="I260" s="1"/>
      <c r="J260" s="1">
        <f t="shared" ref="J260:J323" si="4">E260*F260-G260-H260+I260</f>
        <v>0</v>
      </c>
      <c r="K260" s="1"/>
    </row>
    <row r="261" spans="1:11" ht="21" customHeight="1" x14ac:dyDescent="0.3">
      <c r="A261" s="1">
        <v>259</v>
      </c>
      <c r="B261" s="10">
        <v>46282</v>
      </c>
      <c r="C261" s="1" t="s">
        <v>45</v>
      </c>
      <c r="D261" s="1" t="s">
        <v>51</v>
      </c>
      <c r="E261" s="1">
        <v>1150</v>
      </c>
      <c r="F261" s="1"/>
      <c r="G261" s="1"/>
      <c r="H261" s="1"/>
      <c r="I261" s="1"/>
      <c r="J261" s="1">
        <f t="shared" si="4"/>
        <v>0</v>
      </c>
      <c r="K261" s="1"/>
    </row>
    <row r="262" spans="1:11" ht="21" customHeight="1" x14ac:dyDescent="0.3">
      <c r="A262" s="1">
        <v>260</v>
      </c>
      <c r="B262" s="10">
        <v>46283</v>
      </c>
      <c r="C262" s="1" t="s">
        <v>45</v>
      </c>
      <c r="D262" s="1" t="s">
        <v>51</v>
      </c>
      <c r="E262" s="1">
        <v>1150</v>
      </c>
      <c r="F262" s="1"/>
      <c r="G262" s="1"/>
      <c r="H262" s="1"/>
      <c r="I262" s="1"/>
      <c r="J262" s="1">
        <f t="shared" si="4"/>
        <v>0</v>
      </c>
      <c r="K262" s="1"/>
    </row>
    <row r="263" spans="1:11" ht="21" customHeight="1" x14ac:dyDescent="0.3">
      <c r="A263" s="1">
        <v>261</v>
      </c>
      <c r="B263" s="10">
        <v>46284</v>
      </c>
      <c r="C263" s="1" t="s">
        <v>45</v>
      </c>
      <c r="D263" s="1" t="s">
        <v>51</v>
      </c>
      <c r="E263" s="1">
        <v>1150</v>
      </c>
      <c r="F263" s="1"/>
      <c r="G263" s="1"/>
      <c r="H263" s="1"/>
      <c r="I263" s="1"/>
      <c r="J263" s="1">
        <f t="shared" si="4"/>
        <v>0</v>
      </c>
      <c r="K263" s="1"/>
    </row>
    <row r="264" spans="1:11" ht="21" customHeight="1" x14ac:dyDescent="0.3">
      <c r="A264" s="1">
        <v>262</v>
      </c>
      <c r="B264" s="10">
        <v>46285</v>
      </c>
      <c r="C264" s="1" t="s">
        <v>45</v>
      </c>
      <c r="D264" s="1" t="s">
        <v>51</v>
      </c>
      <c r="E264" s="1">
        <v>1150</v>
      </c>
      <c r="F264" s="1"/>
      <c r="G264" s="1"/>
      <c r="H264" s="1"/>
      <c r="I264" s="1"/>
      <c r="J264" s="1">
        <f t="shared" si="4"/>
        <v>0</v>
      </c>
      <c r="K264" s="1"/>
    </row>
    <row r="265" spans="1:11" ht="21" customHeight="1" x14ac:dyDescent="0.3">
      <c r="A265" s="1">
        <v>263</v>
      </c>
      <c r="B265" s="10">
        <v>46286</v>
      </c>
      <c r="C265" s="1" t="s">
        <v>45</v>
      </c>
      <c r="D265" s="1" t="s">
        <v>51</v>
      </c>
      <c r="E265" s="1">
        <v>1150</v>
      </c>
      <c r="F265" s="1"/>
      <c r="G265" s="1"/>
      <c r="H265" s="1"/>
      <c r="I265" s="1"/>
      <c r="J265" s="1">
        <f t="shared" si="4"/>
        <v>0</v>
      </c>
      <c r="K265" s="1"/>
    </row>
    <row r="266" spans="1:11" ht="21" customHeight="1" x14ac:dyDescent="0.3">
      <c r="A266" s="1">
        <v>264</v>
      </c>
      <c r="B266" s="10">
        <v>46287</v>
      </c>
      <c r="C266" s="1" t="s">
        <v>45</v>
      </c>
      <c r="D266" s="1" t="s">
        <v>51</v>
      </c>
      <c r="E266" s="1">
        <v>1150</v>
      </c>
      <c r="F266" s="1"/>
      <c r="G266" s="1"/>
      <c r="H266" s="1"/>
      <c r="I266" s="1"/>
      <c r="J266" s="1">
        <f t="shared" si="4"/>
        <v>0</v>
      </c>
      <c r="K266" s="1"/>
    </row>
    <row r="267" spans="1:11" ht="21" customHeight="1" x14ac:dyDescent="0.3">
      <c r="A267" s="1">
        <v>265</v>
      </c>
      <c r="B267" s="10">
        <v>46288</v>
      </c>
      <c r="C267" s="1" t="s">
        <v>45</v>
      </c>
      <c r="D267" s="1" t="s">
        <v>51</v>
      </c>
      <c r="E267" s="1">
        <v>1150</v>
      </c>
      <c r="F267" s="1"/>
      <c r="G267" s="1"/>
      <c r="H267" s="1"/>
      <c r="I267" s="1"/>
      <c r="J267" s="1">
        <f t="shared" si="4"/>
        <v>0</v>
      </c>
      <c r="K267" s="1"/>
    </row>
    <row r="268" spans="1:11" ht="21" customHeight="1" x14ac:dyDescent="0.3">
      <c r="A268" s="1">
        <v>266</v>
      </c>
      <c r="B268" s="10">
        <v>46289</v>
      </c>
      <c r="C268" s="1" t="s">
        <v>45</v>
      </c>
      <c r="D268" s="1" t="s">
        <v>51</v>
      </c>
      <c r="E268" s="1">
        <v>1150</v>
      </c>
      <c r="F268" s="1"/>
      <c r="G268" s="1"/>
      <c r="H268" s="1"/>
      <c r="I268" s="1"/>
      <c r="J268" s="1">
        <f t="shared" si="4"/>
        <v>0</v>
      </c>
      <c r="K268" s="1"/>
    </row>
    <row r="269" spans="1:11" ht="21" customHeight="1" x14ac:dyDescent="0.3">
      <c r="A269" s="1">
        <v>267</v>
      </c>
      <c r="B269" s="10">
        <v>46290</v>
      </c>
      <c r="C269" s="1" t="s">
        <v>45</v>
      </c>
      <c r="D269" s="1" t="s">
        <v>51</v>
      </c>
      <c r="E269" s="1">
        <v>1150</v>
      </c>
      <c r="F269" s="1"/>
      <c r="G269" s="1"/>
      <c r="H269" s="1"/>
      <c r="I269" s="1"/>
      <c r="J269" s="1">
        <f t="shared" si="4"/>
        <v>0</v>
      </c>
      <c r="K269" s="1"/>
    </row>
    <row r="270" spans="1:11" ht="21" customHeight="1" x14ac:dyDescent="0.3">
      <c r="A270" s="1">
        <v>268</v>
      </c>
      <c r="B270" s="10">
        <v>46291</v>
      </c>
      <c r="C270" s="1" t="s">
        <v>45</v>
      </c>
      <c r="D270" s="1" t="s">
        <v>51</v>
      </c>
      <c r="E270" s="1">
        <v>1150</v>
      </c>
      <c r="F270" s="1"/>
      <c r="G270" s="1"/>
      <c r="H270" s="1"/>
      <c r="I270" s="1"/>
      <c r="J270" s="1">
        <f t="shared" si="4"/>
        <v>0</v>
      </c>
      <c r="K270" s="1"/>
    </row>
    <row r="271" spans="1:11" ht="21" customHeight="1" x14ac:dyDescent="0.3">
      <c r="A271" s="1">
        <v>269</v>
      </c>
      <c r="B271" s="10">
        <v>46292</v>
      </c>
      <c r="C271" s="1" t="s">
        <v>45</v>
      </c>
      <c r="D271" s="1" t="s">
        <v>51</v>
      </c>
      <c r="E271" s="1">
        <v>1150</v>
      </c>
      <c r="F271" s="1"/>
      <c r="G271" s="1"/>
      <c r="H271" s="1"/>
      <c r="I271" s="1"/>
      <c r="J271" s="1">
        <f t="shared" si="4"/>
        <v>0</v>
      </c>
      <c r="K271" s="1"/>
    </row>
    <row r="272" spans="1:11" ht="21" customHeight="1" x14ac:dyDescent="0.3">
      <c r="A272" s="1">
        <v>270</v>
      </c>
      <c r="B272" s="10">
        <v>46293</v>
      </c>
      <c r="C272" s="1" t="s">
        <v>45</v>
      </c>
      <c r="D272" s="1" t="s">
        <v>51</v>
      </c>
      <c r="E272" s="1">
        <v>1150</v>
      </c>
      <c r="F272" s="1"/>
      <c r="G272" s="1"/>
      <c r="H272" s="1"/>
      <c r="I272" s="1"/>
      <c r="J272" s="1">
        <f t="shared" si="4"/>
        <v>0</v>
      </c>
      <c r="K272" s="1"/>
    </row>
    <row r="273" spans="1:11" ht="21" customHeight="1" x14ac:dyDescent="0.3">
      <c r="A273" s="1">
        <v>271</v>
      </c>
      <c r="B273" s="10">
        <v>46294</v>
      </c>
      <c r="C273" s="1" t="s">
        <v>45</v>
      </c>
      <c r="D273" s="1" t="s">
        <v>51</v>
      </c>
      <c r="E273" s="1">
        <v>1150</v>
      </c>
      <c r="F273" s="1"/>
      <c r="G273" s="1"/>
      <c r="H273" s="1"/>
      <c r="I273" s="1"/>
      <c r="J273" s="1">
        <f t="shared" si="4"/>
        <v>0</v>
      </c>
      <c r="K273" s="1"/>
    </row>
    <row r="274" spans="1:11" ht="21" customHeight="1" x14ac:dyDescent="0.3">
      <c r="A274" s="1">
        <v>272</v>
      </c>
      <c r="B274" s="10">
        <v>46295</v>
      </c>
      <c r="C274" s="1" t="s">
        <v>45</v>
      </c>
      <c r="D274" s="1" t="s">
        <v>51</v>
      </c>
      <c r="E274" s="1">
        <v>1150</v>
      </c>
      <c r="F274" s="1"/>
      <c r="G274" s="1"/>
      <c r="H274" s="1"/>
      <c r="I274" s="1"/>
      <c r="J274" s="1">
        <f t="shared" si="4"/>
        <v>0</v>
      </c>
      <c r="K274" s="1"/>
    </row>
    <row r="275" spans="1:11" ht="21" customHeight="1" x14ac:dyDescent="0.3">
      <c r="A275" s="1">
        <v>273</v>
      </c>
      <c r="B275" s="10">
        <v>46296</v>
      </c>
      <c r="C275" s="1" t="s">
        <v>45</v>
      </c>
      <c r="D275" s="1" t="s">
        <v>51</v>
      </c>
      <c r="E275" s="1">
        <v>1150</v>
      </c>
      <c r="F275" s="1"/>
      <c r="G275" s="1"/>
      <c r="H275" s="1"/>
      <c r="I275" s="1"/>
      <c r="J275" s="1">
        <f t="shared" si="4"/>
        <v>0</v>
      </c>
      <c r="K275" s="1"/>
    </row>
    <row r="276" spans="1:11" ht="21" customHeight="1" x14ac:dyDescent="0.3">
      <c r="A276" s="1">
        <v>274</v>
      </c>
      <c r="B276" s="10">
        <v>46297</v>
      </c>
      <c r="C276" s="1" t="s">
        <v>45</v>
      </c>
      <c r="D276" s="1" t="s">
        <v>51</v>
      </c>
      <c r="E276" s="1">
        <v>1150</v>
      </c>
      <c r="F276" s="1"/>
      <c r="G276" s="1"/>
      <c r="H276" s="1"/>
      <c r="I276" s="1"/>
      <c r="J276" s="1">
        <f t="shared" si="4"/>
        <v>0</v>
      </c>
      <c r="K276" s="1"/>
    </row>
    <row r="277" spans="1:11" ht="21" customHeight="1" x14ac:dyDescent="0.3">
      <c r="A277" s="1">
        <v>275</v>
      </c>
      <c r="B277" s="10">
        <v>46298</v>
      </c>
      <c r="C277" s="1" t="s">
        <v>45</v>
      </c>
      <c r="D277" s="1" t="s">
        <v>51</v>
      </c>
      <c r="E277" s="1">
        <v>1150</v>
      </c>
      <c r="F277" s="1"/>
      <c r="G277" s="1"/>
      <c r="H277" s="1"/>
      <c r="I277" s="1"/>
      <c r="J277" s="1">
        <f t="shared" si="4"/>
        <v>0</v>
      </c>
      <c r="K277" s="1"/>
    </row>
    <row r="278" spans="1:11" ht="21" customHeight="1" x14ac:dyDescent="0.3">
      <c r="A278" s="1">
        <v>276</v>
      </c>
      <c r="B278" s="10">
        <v>46299</v>
      </c>
      <c r="C278" s="1" t="s">
        <v>45</v>
      </c>
      <c r="D278" s="1" t="s">
        <v>51</v>
      </c>
      <c r="E278" s="1">
        <v>1150</v>
      </c>
      <c r="F278" s="1"/>
      <c r="G278" s="1"/>
      <c r="H278" s="1"/>
      <c r="I278" s="1"/>
      <c r="J278" s="1">
        <f t="shared" si="4"/>
        <v>0</v>
      </c>
      <c r="K278" s="1"/>
    </row>
    <row r="279" spans="1:11" ht="21" customHeight="1" x14ac:dyDescent="0.3">
      <c r="A279" s="1">
        <v>277</v>
      </c>
      <c r="B279" s="10">
        <v>46300</v>
      </c>
      <c r="C279" s="1" t="s">
        <v>45</v>
      </c>
      <c r="D279" s="1" t="s">
        <v>51</v>
      </c>
      <c r="E279" s="1">
        <v>1150</v>
      </c>
      <c r="F279" s="1"/>
      <c r="G279" s="1"/>
      <c r="H279" s="1"/>
      <c r="I279" s="1"/>
      <c r="J279" s="1">
        <f t="shared" si="4"/>
        <v>0</v>
      </c>
      <c r="K279" s="1"/>
    </row>
    <row r="280" spans="1:11" ht="21" customHeight="1" x14ac:dyDescent="0.3">
      <c r="A280" s="1">
        <v>278</v>
      </c>
      <c r="B280" s="10">
        <v>46301</v>
      </c>
      <c r="C280" s="1" t="s">
        <v>45</v>
      </c>
      <c r="D280" s="1" t="s">
        <v>51</v>
      </c>
      <c r="E280" s="1">
        <v>1150</v>
      </c>
      <c r="F280" s="1"/>
      <c r="G280" s="1"/>
      <c r="H280" s="1"/>
      <c r="I280" s="1"/>
      <c r="J280" s="1">
        <f t="shared" si="4"/>
        <v>0</v>
      </c>
      <c r="K280" s="1"/>
    </row>
    <row r="281" spans="1:11" ht="21" customHeight="1" x14ac:dyDescent="0.3">
      <c r="A281" s="1">
        <v>279</v>
      </c>
      <c r="B281" s="10">
        <v>46302</v>
      </c>
      <c r="C281" s="1" t="s">
        <v>45</v>
      </c>
      <c r="D281" s="1" t="s">
        <v>51</v>
      </c>
      <c r="E281" s="1">
        <v>1150</v>
      </c>
      <c r="F281" s="1"/>
      <c r="G281" s="1"/>
      <c r="H281" s="1"/>
      <c r="I281" s="1"/>
      <c r="J281" s="1">
        <f t="shared" si="4"/>
        <v>0</v>
      </c>
      <c r="K281" s="1"/>
    </row>
    <row r="282" spans="1:11" ht="21" customHeight="1" x14ac:dyDescent="0.3">
      <c r="A282" s="1">
        <v>280</v>
      </c>
      <c r="B282" s="10">
        <v>46303</v>
      </c>
      <c r="C282" s="1" t="s">
        <v>45</v>
      </c>
      <c r="D282" s="1" t="s">
        <v>51</v>
      </c>
      <c r="E282" s="1">
        <v>1150</v>
      </c>
      <c r="F282" s="1"/>
      <c r="G282" s="1"/>
      <c r="H282" s="1"/>
      <c r="I282" s="1"/>
      <c r="J282" s="1">
        <f t="shared" si="4"/>
        <v>0</v>
      </c>
      <c r="K282" s="1"/>
    </row>
    <row r="283" spans="1:11" ht="21" customHeight="1" x14ac:dyDescent="0.3">
      <c r="A283" s="1">
        <v>281</v>
      </c>
      <c r="B283" s="10">
        <v>46304</v>
      </c>
      <c r="C283" s="1" t="s">
        <v>45</v>
      </c>
      <c r="D283" s="1" t="s">
        <v>51</v>
      </c>
      <c r="E283" s="1">
        <v>1150</v>
      </c>
      <c r="F283" s="1"/>
      <c r="G283" s="1"/>
      <c r="H283" s="1"/>
      <c r="I283" s="1"/>
      <c r="J283" s="1">
        <f t="shared" si="4"/>
        <v>0</v>
      </c>
      <c r="K283" s="1"/>
    </row>
    <row r="284" spans="1:11" ht="21" customHeight="1" x14ac:dyDescent="0.3">
      <c r="A284" s="1">
        <v>282</v>
      </c>
      <c r="B284" s="10">
        <v>46305</v>
      </c>
      <c r="C284" s="1" t="s">
        <v>45</v>
      </c>
      <c r="D284" s="1" t="s">
        <v>51</v>
      </c>
      <c r="E284" s="1">
        <v>1150</v>
      </c>
      <c r="F284" s="1"/>
      <c r="G284" s="1"/>
      <c r="H284" s="1"/>
      <c r="I284" s="1"/>
      <c r="J284" s="1">
        <f t="shared" si="4"/>
        <v>0</v>
      </c>
      <c r="K284" s="1"/>
    </row>
    <row r="285" spans="1:11" ht="21" customHeight="1" x14ac:dyDescent="0.3">
      <c r="A285" s="1">
        <v>283</v>
      </c>
      <c r="B285" s="10">
        <v>46306</v>
      </c>
      <c r="C285" s="1" t="s">
        <v>45</v>
      </c>
      <c r="D285" s="1" t="s">
        <v>51</v>
      </c>
      <c r="E285" s="1">
        <v>1150</v>
      </c>
      <c r="F285" s="1"/>
      <c r="G285" s="1"/>
      <c r="H285" s="1"/>
      <c r="I285" s="1"/>
      <c r="J285" s="1">
        <f t="shared" si="4"/>
        <v>0</v>
      </c>
      <c r="K285" s="1"/>
    </row>
    <row r="286" spans="1:11" ht="21" customHeight="1" x14ac:dyDescent="0.3">
      <c r="A286" s="1">
        <v>284</v>
      </c>
      <c r="B286" s="10">
        <v>46307</v>
      </c>
      <c r="C286" s="1" t="s">
        <v>45</v>
      </c>
      <c r="D286" s="1" t="s">
        <v>51</v>
      </c>
      <c r="E286" s="1">
        <v>1150</v>
      </c>
      <c r="F286" s="1"/>
      <c r="G286" s="1"/>
      <c r="H286" s="1"/>
      <c r="I286" s="1"/>
      <c r="J286" s="1">
        <f t="shared" si="4"/>
        <v>0</v>
      </c>
      <c r="K286" s="1"/>
    </row>
    <row r="287" spans="1:11" ht="21" customHeight="1" x14ac:dyDescent="0.3">
      <c r="A287" s="1">
        <v>285</v>
      </c>
      <c r="B287" s="10">
        <v>46308</v>
      </c>
      <c r="C287" s="1" t="s">
        <v>45</v>
      </c>
      <c r="D287" s="1" t="s">
        <v>51</v>
      </c>
      <c r="E287" s="1">
        <v>1150</v>
      </c>
      <c r="F287" s="1"/>
      <c r="G287" s="1"/>
      <c r="H287" s="1"/>
      <c r="I287" s="1"/>
      <c r="J287" s="1">
        <f t="shared" si="4"/>
        <v>0</v>
      </c>
      <c r="K287" s="1"/>
    </row>
    <row r="288" spans="1:11" ht="21" customHeight="1" x14ac:dyDescent="0.3">
      <c r="A288" s="1">
        <v>286</v>
      </c>
      <c r="B288" s="10">
        <v>46309</v>
      </c>
      <c r="C288" s="1" t="s">
        <v>45</v>
      </c>
      <c r="D288" s="1" t="s">
        <v>51</v>
      </c>
      <c r="E288" s="1">
        <v>1150</v>
      </c>
      <c r="F288" s="1"/>
      <c r="G288" s="1"/>
      <c r="H288" s="1"/>
      <c r="I288" s="1"/>
      <c r="J288" s="1">
        <f t="shared" si="4"/>
        <v>0</v>
      </c>
      <c r="K288" s="1"/>
    </row>
    <row r="289" spans="1:11" ht="21" customHeight="1" x14ac:dyDescent="0.3">
      <c r="A289" s="1">
        <v>287</v>
      </c>
      <c r="B289" s="10">
        <v>46310</v>
      </c>
      <c r="C289" s="1" t="s">
        <v>45</v>
      </c>
      <c r="D289" s="1" t="s">
        <v>51</v>
      </c>
      <c r="E289" s="1">
        <v>1150</v>
      </c>
      <c r="F289" s="1"/>
      <c r="G289" s="1"/>
      <c r="H289" s="1"/>
      <c r="I289" s="1"/>
      <c r="J289" s="1">
        <f t="shared" si="4"/>
        <v>0</v>
      </c>
      <c r="K289" s="1"/>
    </row>
    <row r="290" spans="1:11" ht="21" customHeight="1" x14ac:dyDescent="0.3">
      <c r="A290" s="1">
        <v>288</v>
      </c>
      <c r="B290" s="10">
        <v>46311</v>
      </c>
      <c r="C290" s="1" t="s">
        <v>45</v>
      </c>
      <c r="D290" s="1" t="s">
        <v>51</v>
      </c>
      <c r="E290" s="1">
        <v>1150</v>
      </c>
      <c r="F290" s="1"/>
      <c r="G290" s="1"/>
      <c r="H290" s="1"/>
      <c r="I290" s="1"/>
      <c r="J290" s="1">
        <f t="shared" si="4"/>
        <v>0</v>
      </c>
      <c r="K290" s="1"/>
    </row>
    <row r="291" spans="1:11" ht="21" customHeight="1" x14ac:dyDescent="0.3">
      <c r="A291" s="1">
        <v>289</v>
      </c>
      <c r="B291" s="10">
        <v>46312</v>
      </c>
      <c r="C291" s="1" t="s">
        <v>45</v>
      </c>
      <c r="D291" s="1" t="s">
        <v>51</v>
      </c>
      <c r="E291" s="1">
        <v>1150</v>
      </c>
      <c r="F291" s="1"/>
      <c r="G291" s="1"/>
      <c r="H291" s="1"/>
      <c r="I291" s="1"/>
      <c r="J291" s="1">
        <f t="shared" si="4"/>
        <v>0</v>
      </c>
      <c r="K291" s="1"/>
    </row>
    <row r="292" spans="1:11" ht="21" customHeight="1" x14ac:dyDescent="0.3">
      <c r="A292" s="1">
        <v>290</v>
      </c>
      <c r="B292" s="10">
        <v>46313</v>
      </c>
      <c r="C292" s="1" t="s">
        <v>45</v>
      </c>
      <c r="D292" s="1" t="s">
        <v>51</v>
      </c>
      <c r="E292" s="1">
        <v>1150</v>
      </c>
      <c r="F292" s="1"/>
      <c r="G292" s="1"/>
      <c r="H292" s="1"/>
      <c r="I292" s="1"/>
      <c r="J292" s="1">
        <f t="shared" si="4"/>
        <v>0</v>
      </c>
      <c r="K292" s="1"/>
    </row>
    <row r="293" spans="1:11" ht="21" customHeight="1" x14ac:dyDescent="0.3">
      <c r="A293" s="1">
        <v>291</v>
      </c>
      <c r="B293" s="10">
        <v>46314</v>
      </c>
      <c r="C293" s="1" t="s">
        <v>45</v>
      </c>
      <c r="D293" s="1" t="s">
        <v>51</v>
      </c>
      <c r="E293" s="1">
        <v>1150</v>
      </c>
      <c r="F293" s="1"/>
      <c r="G293" s="1"/>
      <c r="H293" s="1"/>
      <c r="I293" s="1"/>
      <c r="J293" s="1">
        <f t="shared" si="4"/>
        <v>0</v>
      </c>
      <c r="K293" s="1"/>
    </row>
    <row r="294" spans="1:11" ht="21" customHeight="1" x14ac:dyDescent="0.3">
      <c r="A294" s="1">
        <v>292</v>
      </c>
      <c r="B294" s="10">
        <v>46315</v>
      </c>
      <c r="C294" s="1" t="s">
        <v>45</v>
      </c>
      <c r="D294" s="1" t="s">
        <v>51</v>
      </c>
      <c r="E294" s="1">
        <v>1150</v>
      </c>
      <c r="F294" s="1"/>
      <c r="G294" s="1"/>
      <c r="H294" s="1"/>
      <c r="I294" s="1"/>
      <c r="J294" s="1">
        <f t="shared" si="4"/>
        <v>0</v>
      </c>
      <c r="K294" s="1"/>
    </row>
    <row r="295" spans="1:11" ht="21" customHeight="1" x14ac:dyDescent="0.3">
      <c r="A295" s="1">
        <v>293</v>
      </c>
      <c r="B295" s="10">
        <v>46316</v>
      </c>
      <c r="C295" s="1" t="s">
        <v>45</v>
      </c>
      <c r="D295" s="1" t="s">
        <v>51</v>
      </c>
      <c r="E295" s="1">
        <v>1150</v>
      </c>
      <c r="F295" s="1"/>
      <c r="G295" s="1"/>
      <c r="H295" s="1"/>
      <c r="I295" s="1"/>
      <c r="J295" s="1">
        <f t="shared" si="4"/>
        <v>0</v>
      </c>
      <c r="K295" s="1"/>
    </row>
    <row r="296" spans="1:11" ht="21" customHeight="1" x14ac:dyDescent="0.3">
      <c r="A296" s="1">
        <v>294</v>
      </c>
      <c r="B296" s="10">
        <v>46317</v>
      </c>
      <c r="C296" s="1" t="s">
        <v>45</v>
      </c>
      <c r="D296" s="1" t="s">
        <v>51</v>
      </c>
      <c r="E296" s="1">
        <v>1150</v>
      </c>
      <c r="F296" s="1"/>
      <c r="G296" s="1"/>
      <c r="H296" s="1"/>
      <c r="I296" s="1"/>
      <c r="J296" s="1">
        <f t="shared" si="4"/>
        <v>0</v>
      </c>
      <c r="K296" s="1"/>
    </row>
    <row r="297" spans="1:11" ht="21" customHeight="1" x14ac:dyDescent="0.3">
      <c r="A297" s="1">
        <v>295</v>
      </c>
      <c r="B297" s="10">
        <v>46318</v>
      </c>
      <c r="C297" s="1" t="s">
        <v>45</v>
      </c>
      <c r="D297" s="1" t="s">
        <v>51</v>
      </c>
      <c r="E297" s="1">
        <v>1150</v>
      </c>
      <c r="F297" s="1"/>
      <c r="G297" s="1"/>
      <c r="H297" s="1"/>
      <c r="I297" s="1"/>
      <c r="J297" s="1">
        <f t="shared" si="4"/>
        <v>0</v>
      </c>
      <c r="K297" s="1"/>
    </row>
    <row r="298" spans="1:11" ht="21" customHeight="1" x14ac:dyDescent="0.3">
      <c r="A298" s="1">
        <v>296</v>
      </c>
      <c r="B298" s="10">
        <v>46319</v>
      </c>
      <c r="C298" s="1" t="s">
        <v>45</v>
      </c>
      <c r="D298" s="1" t="s">
        <v>51</v>
      </c>
      <c r="E298" s="1">
        <v>1150</v>
      </c>
      <c r="F298" s="1"/>
      <c r="G298" s="1"/>
      <c r="H298" s="1"/>
      <c r="I298" s="1"/>
      <c r="J298" s="1">
        <f t="shared" si="4"/>
        <v>0</v>
      </c>
      <c r="K298" s="1"/>
    </row>
    <row r="299" spans="1:11" ht="21" customHeight="1" x14ac:dyDescent="0.3">
      <c r="A299" s="1">
        <v>297</v>
      </c>
      <c r="B299" s="10">
        <v>46320</v>
      </c>
      <c r="C299" s="1" t="s">
        <v>45</v>
      </c>
      <c r="D299" s="1" t="s">
        <v>51</v>
      </c>
      <c r="E299" s="1">
        <v>1150</v>
      </c>
      <c r="F299" s="1"/>
      <c r="G299" s="1"/>
      <c r="H299" s="1"/>
      <c r="I299" s="1"/>
      <c r="J299" s="1">
        <f t="shared" si="4"/>
        <v>0</v>
      </c>
      <c r="K299" s="1"/>
    </row>
    <row r="300" spans="1:11" ht="21" customHeight="1" x14ac:dyDescent="0.3">
      <c r="A300" s="1">
        <v>298</v>
      </c>
      <c r="B300" s="10">
        <v>46321</v>
      </c>
      <c r="C300" s="1" t="s">
        <v>45</v>
      </c>
      <c r="D300" s="1" t="s">
        <v>51</v>
      </c>
      <c r="E300" s="1">
        <v>1150</v>
      </c>
      <c r="F300" s="1"/>
      <c r="G300" s="1"/>
      <c r="H300" s="1"/>
      <c r="I300" s="1"/>
      <c r="J300" s="1">
        <f t="shared" si="4"/>
        <v>0</v>
      </c>
      <c r="K300" s="1"/>
    </row>
    <row r="301" spans="1:11" ht="21" customHeight="1" x14ac:dyDescent="0.3">
      <c r="A301" s="1">
        <v>299</v>
      </c>
      <c r="B301" s="10">
        <v>46322</v>
      </c>
      <c r="C301" s="1" t="s">
        <v>45</v>
      </c>
      <c r="D301" s="1" t="s">
        <v>51</v>
      </c>
      <c r="E301" s="1">
        <v>1150</v>
      </c>
      <c r="F301" s="1"/>
      <c r="G301" s="1"/>
      <c r="H301" s="1"/>
      <c r="I301" s="1"/>
      <c r="J301" s="1">
        <f t="shared" si="4"/>
        <v>0</v>
      </c>
      <c r="K301" s="1"/>
    </row>
    <row r="302" spans="1:11" ht="21" customHeight="1" x14ac:dyDescent="0.3">
      <c r="A302" s="1">
        <v>300</v>
      </c>
      <c r="B302" s="10">
        <v>46323</v>
      </c>
      <c r="C302" s="1" t="s">
        <v>45</v>
      </c>
      <c r="D302" s="1" t="s">
        <v>51</v>
      </c>
      <c r="E302" s="1">
        <v>1150</v>
      </c>
      <c r="F302" s="1"/>
      <c r="G302" s="1"/>
      <c r="H302" s="1"/>
      <c r="I302" s="1"/>
      <c r="J302" s="1">
        <f t="shared" si="4"/>
        <v>0</v>
      </c>
      <c r="K302" s="1"/>
    </row>
    <row r="303" spans="1:11" ht="21" customHeight="1" x14ac:dyDescent="0.3">
      <c r="A303" s="1">
        <v>301</v>
      </c>
      <c r="B303" s="10">
        <v>46324</v>
      </c>
      <c r="C303" s="1" t="s">
        <v>45</v>
      </c>
      <c r="D303" s="1" t="s">
        <v>51</v>
      </c>
      <c r="E303" s="1">
        <v>1150</v>
      </c>
      <c r="F303" s="1"/>
      <c r="G303" s="1"/>
      <c r="H303" s="1"/>
      <c r="I303" s="1"/>
      <c r="J303" s="1">
        <f t="shared" si="4"/>
        <v>0</v>
      </c>
      <c r="K303" s="1"/>
    </row>
    <row r="304" spans="1:11" ht="21" customHeight="1" x14ac:dyDescent="0.3">
      <c r="A304" s="1">
        <v>302</v>
      </c>
      <c r="B304" s="10">
        <v>46325</v>
      </c>
      <c r="C304" s="1" t="s">
        <v>45</v>
      </c>
      <c r="D304" s="1" t="s">
        <v>51</v>
      </c>
      <c r="E304" s="1">
        <v>1150</v>
      </c>
      <c r="F304" s="1"/>
      <c r="G304" s="1"/>
      <c r="H304" s="1"/>
      <c r="I304" s="1"/>
      <c r="J304" s="1">
        <f t="shared" si="4"/>
        <v>0</v>
      </c>
      <c r="K304" s="1"/>
    </row>
    <row r="305" spans="1:11" ht="21" customHeight="1" x14ac:dyDescent="0.3">
      <c r="A305" s="1">
        <v>303</v>
      </c>
      <c r="B305" s="10">
        <v>46326</v>
      </c>
      <c r="C305" s="1" t="s">
        <v>45</v>
      </c>
      <c r="D305" s="1" t="s">
        <v>51</v>
      </c>
      <c r="E305" s="1">
        <v>1150</v>
      </c>
      <c r="F305" s="1"/>
      <c r="G305" s="1"/>
      <c r="H305" s="1"/>
      <c r="I305" s="1"/>
      <c r="J305" s="1">
        <f t="shared" si="4"/>
        <v>0</v>
      </c>
      <c r="K305" s="1"/>
    </row>
    <row r="306" spans="1:11" ht="21" customHeight="1" x14ac:dyDescent="0.3">
      <c r="A306" s="1">
        <v>304</v>
      </c>
      <c r="B306" s="10">
        <v>46327</v>
      </c>
      <c r="C306" s="1" t="s">
        <v>45</v>
      </c>
      <c r="D306" s="1" t="s">
        <v>51</v>
      </c>
      <c r="E306" s="1">
        <v>1150</v>
      </c>
      <c r="F306" s="1"/>
      <c r="G306" s="1"/>
      <c r="H306" s="1"/>
      <c r="I306" s="1"/>
      <c r="J306" s="1">
        <f t="shared" si="4"/>
        <v>0</v>
      </c>
      <c r="K306" s="1"/>
    </row>
    <row r="307" spans="1:11" ht="21" customHeight="1" x14ac:dyDescent="0.3">
      <c r="A307" s="1">
        <v>305</v>
      </c>
      <c r="B307" s="10">
        <v>46328</v>
      </c>
      <c r="C307" s="1" t="s">
        <v>45</v>
      </c>
      <c r="D307" s="1" t="s">
        <v>51</v>
      </c>
      <c r="E307" s="1">
        <v>1150</v>
      </c>
      <c r="F307" s="1"/>
      <c r="G307" s="1"/>
      <c r="H307" s="1"/>
      <c r="I307" s="1"/>
      <c r="J307" s="1">
        <f t="shared" si="4"/>
        <v>0</v>
      </c>
      <c r="K307" s="1"/>
    </row>
    <row r="308" spans="1:11" ht="21" customHeight="1" x14ac:dyDescent="0.3">
      <c r="A308" s="1">
        <v>306</v>
      </c>
      <c r="B308" s="10">
        <v>46329</v>
      </c>
      <c r="C308" s="1" t="s">
        <v>45</v>
      </c>
      <c r="D308" s="1" t="s">
        <v>51</v>
      </c>
      <c r="E308" s="1">
        <v>1150</v>
      </c>
      <c r="F308" s="1"/>
      <c r="G308" s="1"/>
      <c r="H308" s="1"/>
      <c r="I308" s="1"/>
      <c r="J308" s="1">
        <f t="shared" si="4"/>
        <v>0</v>
      </c>
      <c r="K308" s="1"/>
    </row>
    <row r="309" spans="1:11" ht="21" customHeight="1" x14ac:dyDescent="0.3">
      <c r="A309" s="1">
        <v>307</v>
      </c>
      <c r="B309" s="10">
        <v>46330</v>
      </c>
      <c r="C309" s="1" t="s">
        <v>45</v>
      </c>
      <c r="D309" s="1" t="s">
        <v>51</v>
      </c>
      <c r="E309" s="1">
        <v>1150</v>
      </c>
      <c r="F309" s="1"/>
      <c r="G309" s="1"/>
      <c r="H309" s="1"/>
      <c r="I309" s="1"/>
      <c r="J309" s="1">
        <f t="shared" si="4"/>
        <v>0</v>
      </c>
      <c r="K309" s="1"/>
    </row>
    <row r="310" spans="1:11" ht="21" customHeight="1" x14ac:dyDescent="0.3">
      <c r="A310" s="1">
        <v>308</v>
      </c>
      <c r="B310" s="10">
        <v>46331</v>
      </c>
      <c r="C310" s="1" t="s">
        <v>45</v>
      </c>
      <c r="D310" s="1" t="s">
        <v>51</v>
      </c>
      <c r="E310" s="1">
        <v>1150</v>
      </c>
      <c r="F310" s="1"/>
      <c r="G310" s="1"/>
      <c r="H310" s="1"/>
      <c r="I310" s="1"/>
      <c r="J310" s="1">
        <f t="shared" si="4"/>
        <v>0</v>
      </c>
      <c r="K310" s="1"/>
    </row>
    <row r="311" spans="1:11" ht="21" customHeight="1" x14ac:dyDescent="0.3">
      <c r="A311" s="1">
        <v>309</v>
      </c>
      <c r="B311" s="10">
        <v>46332</v>
      </c>
      <c r="C311" s="1" t="s">
        <v>45</v>
      </c>
      <c r="D311" s="1" t="s">
        <v>51</v>
      </c>
      <c r="E311" s="1">
        <v>1150</v>
      </c>
      <c r="F311" s="1"/>
      <c r="G311" s="1"/>
      <c r="H311" s="1"/>
      <c r="I311" s="1"/>
      <c r="J311" s="1">
        <f t="shared" si="4"/>
        <v>0</v>
      </c>
      <c r="K311" s="1"/>
    </row>
    <row r="312" spans="1:11" ht="21" customHeight="1" x14ac:dyDescent="0.3">
      <c r="A312" s="1">
        <v>310</v>
      </c>
      <c r="B312" s="10">
        <v>46333</v>
      </c>
      <c r="C312" s="1" t="s">
        <v>45</v>
      </c>
      <c r="D312" s="1" t="s">
        <v>51</v>
      </c>
      <c r="E312" s="1">
        <v>1150</v>
      </c>
      <c r="F312" s="1"/>
      <c r="G312" s="1"/>
      <c r="H312" s="1"/>
      <c r="I312" s="1"/>
      <c r="J312" s="1">
        <f t="shared" si="4"/>
        <v>0</v>
      </c>
      <c r="K312" s="1"/>
    </row>
    <row r="313" spans="1:11" ht="21" customHeight="1" x14ac:dyDescent="0.3">
      <c r="A313" s="1">
        <v>311</v>
      </c>
      <c r="B313" s="10">
        <v>46334</v>
      </c>
      <c r="C313" s="1" t="s">
        <v>45</v>
      </c>
      <c r="D313" s="1" t="s">
        <v>51</v>
      </c>
      <c r="E313" s="1">
        <v>1150</v>
      </c>
      <c r="F313" s="1"/>
      <c r="G313" s="1"/>
      <c r="H313" s="1"/>
      <c r="I313" s="1"/>
      <c r="J313" s="1">
        <f t="shared" si="4"/>
        <v>0</v>
      </c>
      <c r="K313" s="1"/>
    </row>
    <row r="314" spans="1:11" ht="21" customHeight="1" x14ac:dyDescent="0.3">
      <c r="A314" s="1">
        <v>312</v>
      </c>
      <c r="B314" s="10">
        <v>46335</v>
      </c>
      <c r="C314" s="1" t="s">
        <v>45</v>
      </c>
      <c r="D314" s="1" t="s">
        <v>51</v>
      </c>
      <c r="E314" s="1">
        <v>1150</v>
      </c>
      <c r="F314" s="1"/>
      <c r="G314" s="1"/>
      <c r="H314" s="1"/>
      <c r="I314" s="1"/>
      <c r="J314" s="1">
        <f t="shared" si="4"/>
        <v>0</v>
      </c>
      <c r="K314" s="1"/>
    </row>
    <row r="315" spans="1:11" ht="21" customHeight="1" x14ac:dyDescent="0.3">
      <c r="A315" s="1">
        <v>313</v>
      </c>
      <c r="B315" s="10">
        <v>46336</v>
      </c>
      <c r="C315" s="1" t="s">
        <v>45</v>
      </c>
      <c r="D315" s="1" t="s">
        <v>51</v>
      </c>
      <c r="E315" s="1">
        <v>1150</v>
      </c>
      <c r="F315" s="1"/>
      <c r="G315" s="1"/>
      <c r="H315" s="1"/>
      <c r="I315" s="1"/>
      <c r="J315" s="1">
        <f t="shared" si="4"/>
        <v>0</v>
      </c>
      <c r="K315" s="1"/>
    </row>
    <row r="316" spans="1:11" ht="21" customHeight="1" x14ac:dyDescent="0.3">
      <c r="A316" s="1">
        <v>314</v>
      </c>
      <c r="B316" s="10">
        <v>46337</v>
      </c>
      <c r="C316" s="1" t="s">
        <v>45</v>
      </c>
      <c r="D316" s="1" t="s">
        <v>51</v>
      </c>
      <c r="E316" s="1">
        <v>1150</v>
      </c>
      <c r="F316" s="1"/>
      <c r="G316" s="1"/>
      <c r="H316" s="1"/>
      <c r="I316" s="1"/>
      <c r="J316" s="1">
        <f t="shared" si="4"/>
        <v>0</v>
      </c>
      <c r="K316" s="1"/>
    </row>
    <row r="317" spans="1:11" ht="21" customHeight="1" x14ac:dyDescent="0.3">
      <c r="A317" s="1">
        <v>315</v>
      </c>
      <c r="B317" s="10">
        <v>46338</v>
      </c>
      <c r="C317" s="1" t="s">
        <v>45</v>
      </c>
      <c r="D317" s="1" t="s">
        <v>51</v>
      </c>
      <c r="E317" s="1">
        <v>1150</v>
      </c>
      <c r="F317" s="1"/>
      <c r="G317" s="1"/>
      <c r="H317" s="1"/>
      <c r="I317" s="1"/>
      <c r="J317" s="1">
        <f t="shared" si="4"/>
        <v>0</v>
      </c>
      <c r="K317" s="1"/>
    </row>
    <row r="318" spans="1:11" ht="21" customHeight="1" x14ac:dyDescent="0.3">
      <c r="A318" s="1">
        <v>316</v>
      </c>
      <c r="B318" s="10">
        <v>46339</v>
      </c>
      <c r="C318" s="1" t="s">
        <v>45</v>
      </c>
      <c r="D318" s="1" t="s">
        <v>51</v>
      </c>
      <c r="E318" s="1">
        <v>1150</v>
      </c>
      <c r="F318" s="1"/>
      <c r="G318" s="1"/>
      <c r="H318" s="1"/>
      <c r="I318" s="1"/>
      <c r="J318" s="1">
        <f t="shared" si="4"/>
        <v>0</v>
      </c>
      <c r="K318" s="1"/>
    </row>
    <row r="319" spans="1:11" ht="21" customHeight="1" x14ac:dyDescent="0.3">
      <c r="A319" s="1">
        <v>317</v>
      </c>
      <c r="B319" s="10">
        <v>46340</v>
      </c>
      <c r="C319" s="1" t="s">
        <v>45</v>
      </c>
      <c r="D319" s="1" t="s">
        <v>51</v>
      </c>
      <c r="E319" s="1">
        <v>1150</v>
      </c>
      <c r="F319" s="1"/>
      <c r="G319" s="1"/>
      <c r="H319" s="1"/>
      <c r="I319" s="1"/>
      <c r="J319" s="1">
        <f t="shared" si="4"/>
        <v>0</v>
      </c>
      <c r="K319" s="1"/>
    </row>
    <row r="320" spans="1:11" ht="21" customHeight="1" x14ac:dyDescent="0.3">
      <c r="A320" s="1">
        <v>318</v>
      </c>
      <c r="B320" s="10">
        <v>46341</v>
      </c>
      <c r="C320" s="1" t="s">
        <v>45</v>
      </c>
      <c r="D320" s="1" t="s">
        <v>51</v>
      </c>
      <c r="E320" s="1">
        <v>1150</v>
      </c>
      <c r="F320" s="1"/>
      <c r="G320" s="1"/>
      <c r="H320" s="1"/>
      <c r="I320" s="1"/>
      <c r="J320" s="1">
        <f t="shared" si="4"/>
        <v>0</v>
      </c>
      <c r="K320" s="1"/>
    </row>
    <row r="321" spans="1:11" ht="21" customHeight="1" x14ac:dyDescent="0.3">
      <c r="A321" s="1">
        <v>319</v>
      </c>
      <c r="B321" s="10">
        <v>46342</v>
      </c>
      <c r="C321" s="1" t="s">
        <v>45</v>
      </c>
      <c r="D321" s="1" t="s">
        <v>51</v>
      </c>
      <c r="E321" s="1">
        <v>1150</v>
      </c>
      <c r="F321" s="1"/>
      <c r="G321" s="1"/>
      <c r="H321" s="1"/>
      <c r="I321" s="1"/>
      <c r="J321" s="1">
        <f t="shared" si="4"/>
        <v>0</v>
      </c>
      <c r="K321" s="1"/>
    </row>
    <row r="322" spans="1:11" ht="21" customHeight="1" x14ac:dyDescent="0.3">
      <c r="A322" s="1">
        <v>320</v>
      </c>
      <c r="B322" s="10">
        <v>46343</v>
      </c>
      <c r="C322" s="1" t="s">
        <v>45</v>
      </c>
      <c r="D322" s="1" t="s">
        <v>51</v>
      </c>
      <c r="E322" s="1">
        <v>1150</v>
      </c>
      <c r="F322" s="1"/>
      <c r="G322" s="1"/>
      <c r="H322" s="1"/>
      <c r="I322" s="1"/>
      <c r="J322" s="1">
        <f t="shared" si="4"/>
        <v>0</v>
      </c>
      <c r="K322" s="1"/>
    </row>
    <row r="323" spans="1:11" ht="21" customHeight="1" x14ac:dyDescent="0.3">
      <c r="A323" s="1">
        <v>321</v>
      </c>
      <c r="B323" s="10">
        <v>46344</v>
      </c>
      <c r="C323" s="1" t="s">
        <v>45</v>
      </c>
      <c r="D323" s="1" t="s">
        <v>51</v>
      </c>
      <c r="E323" s="1">
        <v>1150</v>
      </c>
      <c r="F323" s="1"/>
      <c r="G323" s="1"/>
      <c r="H323" s="1"/>
      <c r="I323" s="1"/>
      <c r="J323" s="1">
        <f t="shared" si="4"/>
        <v>0</v>
      </c>
      <c r="K323" s="1"/>
    </row>
    <row r="324" spans="1:11" ht="21" customHeight="1" x14ac:dyDescent="0.3">
      <c r="A324" s="1">
        <v>322</v>
      </c>
      <c r="B324" s="10">
        <v>46345</v>
      </c>
      <c r="C324" s="1" t="s">
        <v>45</v>
      </c>
      <c r="D324" s="1" t="s">
        <v>51</v>
      </c>
      <c r="E324" s="1">
        <v>1150</v>
      </c>
      <c r="F324" s="1"/>
      <c r="G324" s="1"/>
      <c r="H324" s="1"/>
      <c r="I324" s="1"/>
      <c r="J324" s="1">
        <f t="shared" ref="J324:J367" si="5">E324*F324-G324-H324+I324</f>
        <v>0</v>
      </c>
      <c r="K324" s="1"/>
    </row>
    <row r="325" spans="1:11" ht="21" customHeight="1" x14ac:dyDescent="0.3">
      <c r="A325" s="1">
        <v>323</v>
      </c>
      <c r="B325" s="10">
        <v>46346</v>
      </c>
      <c r="C325" s="1" t="s">
        <v>45</v>
      </c>
      <c r="D325" s="1" t="s">
        <v>51</v>
      </c>
      <c r="E325" s="1">
        <v>1150</v>
      </c>
      <c r="F325" s="1"/>
      <c r="G325" s="1"/>
      <c r="H325" s="1"/>
      <c r="I325" s="1"/>
      <c r="J325" s="1">
        <f t="shared" si="5"/>
        <v>0</v>
      </c>
      <c r="K325" s="1"/>
    </row>
    <row r="326" spans="1:11" ht="21" customHeight="1" x14ac:dyDescent="0.3">
      <c r="A326" s="1">
        <v>324</v>
      </c>
      <c r="B326" s="10">
        <v>46347</v>
      </c>
      <c r="C326" s="1" t="s">
        <v>45</v>
      </c>
      <c r="D326" s="1" t="s">
        <v>51</v>
      </c>
      <c r="E326" s="1">
        <v>1150</v>
      </c>
      <c r="F326" s="1"/>
      <c r="G326" s="1"/>
      <c r="H326" s="1"/>
      <c r="I326" s="1"/>
      <c r="J326" s="1">
        <f t="shared" si="5"/>
        <v>0</v>
      </c>
      <c r="K326" s="1"/>
    </row>
    <row r="327" spans="1:11" ht="21" customHeight="1" x14ac:dyDescent="0.3">
      <c r="A327" s="1">
        <v>325</v>
      </c>
      <c r="B327" s="10">
        <v>46348</v>
      </c>
      <c r="C327" s="1" t="s">
        <v>45</v>
      </c>
      <c r="D327" s="1" t="s">
        <v>51</v>
      </c>
      <c r="E327" s="1">
        <v>1150</v>
      </c>
      <c r="F327" s="1"/>
      <c r="G327" s="1"/>
      <c r="H327" s="1"/>
      <c r="I327" s="1"/>
      <c r="J327" s="1">
        <f t="shared" si="5"/>
        <v>0</v>
      </c>
      <c r="K327" s="1"/>
    </row>
    <row r="328" spans="1:11" ht="21" customHeight="1" x14ac:dyDescent="0.3">
      <c r="A328" s="1">
        <v>326</v>
      </c>
      <c r="B328" s="10">
        <v>46349</v>
      </c>
      <c r="C328" s="1" t="s">
        <v>45</v>
      </c>
      <c r="D328" s="1" t="s">
        <v>51</v>
      </c>
      <c r="E328" s="1">
        <v>1150</v>
      </c>
      <c r="F328" s="1"/>
      <c r="G328" s="1"/>
      <c r="H328" s="1"/>
      <c r="I328" s="1"/>
      <c r="J328" s="1">
        <f t="shared" si="5"/>
        <v>0</v>
      </c>
      <c r="K328" s="1"/>
    </row>
    <row r="329" spans="1:11" ht="21" customHeight="1" x14ac:dyDescent="0.3">
      <c r="A329" s="1">
        <v>327</v>
      </c>
      <c r="B329" s="10">
        <v>46350</v>
      </c>
      <c r="C329" s="1" t="s">
        <v>45</v>
      </c>
      <c r="D329" s="1" t="s">
        <v>51</v>
      </c>
      <c r="E329" s="1">
        <v>1150</v>
      </c>
      <c r="F329" s="1"/>
      <c r="G329" s="1"/>
      <c r="H329" s="1"/>
      <c r="I329" s="1"/>
      <c r="J329" s="1">
        <f t="shared" si="5"/>
        <v>0</v>
      </c>
      <c r="K329" s="1"/>
    </row>
    <row r="330" spans="1:11" ht="21" customHeight="1" x14ac:dyDescent="0.3">
      <c r="A330" s="1">
        <v>328</v>
      </c>
      <c r="B330" s="10">
        <v>46351</v>
      </c>
      <c r="C330" s="1" t="s">
        <v>45</v>
      </c>
      <c r="D330" s="1" t="s">
        <v>51</v>
      </c>
      <c r="E330" s="1">
        <v>1150</v>
      </c>
      <c r="F330" s="1"/>
      <c r="G330" s="1"/>
      <c r="H330" s="1"/>
      <c r="I330" s="1"/>
      <c r="J330" s="1">
        <f t="shared" si="5"/>
        <v>0</v>
      </c>
      <c r="K330" s="1"/>
    </row>
    <row r="331" spans="1:11" ht="21" customHeight="1" x14ac:dyDescent="0.3">
      <c r="A331" s="1">
        <v>329</v>
      </c>
      <c r="B331" s="10">
        <v>46352</v>
      </c>
      <c r="C331" s="1" t="s">
        <v>45</v>
      </c>
      <c r="D331" s="1" t="s">
        <v>51</v>
      </c>
      <c r="E331" s="1">
        <v>1150</v>
      </c>
      <c r="F331" s="1"/>
      <c r="G331" s="1"/>
      <c r="H331" s="1"/>
      <c r="I331" s="1"/>
      <c r="J331" s="1">
        <f t="shared" si="5"/>
        <v>0</v>
      </c>
      <c r="K331" s="1"/>
    </row>
    <row r="332" spans="1:11" ht="21" customHeight="1" x14ac:dyDescent="0.3">
      <c r="A332" s="1">
        <v>330</v>
      </c>
      <c r="B332" s="10">
        <v>46353</v>
      </c>
      <c r="C332" s="1" t="s">
        <v>45</v>
      </c>
      <c r="D332" s="1" t="s">
        <v>51</v>
      </c>
      <c r="E332" s="1">
        <v>1150</v>
      </c>
      <c r="F332" s="1"/>
      <c r="G332" s="1"/>
      <c r="H332" s="1"/>
      <c r="I332" s="1"/>
      <c r="J332" s="1">
        <f t="shared" si="5"/>
        <v>0</v>
      </c>
      <c r="K332" s="1"/>
    </row>
    <row r="333" spans="1:11" ht="21" customHeight="1" x14ac:dyDescent="0.3">
      <c r="A333" s="1">
        <v>331</v>
      </c>
      <c r="B333" s="10">
        <v>46354</v>
      </c>
      <c r="C333" s="1" t="s">
        <v>45</v>
      </c>
      <c r="D333" s="1" t="s">
        <v>51</v>
      </c>
      <c r="E333" s="1">
        <v>1150</v>
      </c>
      <c r="F333" s="1"/>
      <c r="G333" s="1"/>
      <c r="H333" s="1"/>
      <c r="I333" s="1"/>
      <c r="J333" s="1">
        <f t="shared" si="5"/>
        <v>0</v>
      </c>
      <c r="K333" s="1"/>
    </row>
    <row r="334" spans="1:11" ht="21" customHeight="1" x14ac:dyDescent="0.3">
      <c r="A334" s="1">
        <v>332</v>
      </c>
      <c r="B334" s="10">
        <v>46355</v>
      </c>
      <c r="C334" s="1" t="s">
        <v>45</v>
      </c>
      <c r="D334" s="1" t="s">
        <v>51</v>
      </c>
      <c r="E334" s="1">
        <v>1150</v>
      </c>
      <c r="F334" s="1"/>
      <c r="G334" s="1"/>
      <c r="H334" s="1"/>
      <c r="I334" s="1"/>
      <c r="J334" s="1">
        <f t="shared" si="5"/>
        <v>0</v>
      </c>
      <c r="K334" s="1"/>
    </row>
    <row r="335" spans="1:11" ht="21" customHeight="1" x14ac:dyDescent="0.3">
      <c r="A335" s="1">
        <v>333</v>
      </c>
      <c r="B335" s="10">
        <v>46356</v>
      </c>
      <c r="C335" s="1" t="s">
        <v>45</v>
      </c>
      <c r="D335" s="1" t="s">
        <v>51</v>
      </c>
      <c r="E335" s="1">
        <v>1150</v>
      </c>
      <c r="F335" s="1"/>
      <c r="G335" s="1"/>
      <c r="H335" s="1"/>
      <c r="I335" s="1"/>
      <c r="J335" s="1">
        <f t="shared" si="5"/>
        <v>0</v>
      </c>
      <c r="K335" s="1"/>
    </row>
    <row r="336" spans="1:11" ht="21" customHeight="1" x14ac:dyDescent="0.3">
      <c r="A336" s="1">
        <v>334</v>
      </c>
      <c r="B336" s="10">
        <v>46357</v>
      </c>
      <c r="C336" s="1" t="s">
        <v>45</v>
      </c>
      <c r="D336" s="1" t="s">
        <v>51</v>
      </c>
      <c r="E336" s="1">
        <v>1150</v>
      </c>
      <c r="F336" s="1"/>
      <c r="G336" s="1"/>
      <c r="H336" s="1"/>
      <c r="I336" s="1"/>
      <c r="J336" s="1">
        <f t="shared" si="5"/>
        <v>0</v>
      </c>
      <c r="K336" s="1"/>
    </row>
    <row r="337" spans="1:11" ht="21" customHeight="1" x14ac:dyDescent="0.3">
      <c r="A337" s="1">
        <v>335</v>
      </c>
      <c r="B337" s="10">
        <v>46358</v>
      </c>
      <c r="C337" s="1" t="s">
        <v>45</v>
      </c>
      <c r="D337" s="1" t="s">
        <v>51</v>
      </c>
      <c r="E337" s="1">
        <v>1150</v>
      </c>
      <c r="F337" s="1"/>
      <c r="G337" s="1"/>
      <c r="H337" s="1"/>
      <c r="I337" s="1"/>
      <c r="J337" s="1">
        <f t="shared" si="5"/>
        <v>0</v>
      </c>
      <c r="K337" s="1"/>
    </row>
    <row r="338" spans="1:11" ht="21" customHeight="1" x14ac:dyDescent="0.3">
      <c r="A338" s="1">
        <v>336</v>
      </c>
      <c r="B338" s="10">
        <v>46359</v>
      </c>
      <c r="C338" s="1" t="s">
        <v>45</v>
      </c>
      <c r="D338" s="1" t="s">
        <v>51</v>
      </c>
      <c r="E338" s="1">
        <v>1150</v>
      </c>
      <c r="F338" s="1"/>
      <c r="G338" s="1"/>
      <c r="H338" s="1"/>
      <c r="I338" s="1"/>
      <c r="J338" s="1">
        <f t="shared" si="5"/>
        <v>0</v>
      </c>
      <c r="K338" s="1"/>
    </row>
    <row r="339" spans="1:11" ht="21" customHeight="1" x14ac:dyDescent="0.3">
      <c r="A339" s="1">
        <v>337</v>
      </c>
      <c r="B339" s="10">
        <v>46360</v>
      </c>
      <c r="C339" s="1" t="s">
        <v>45</v>
      </c>
      <c r="D339" s="1" t="s">
        <v>51</v>
      </c>
      <c r="E339" s="1">
        <v>1150</v>
      </c>
      <c r="F339" s="1"/>
      <c r="G339" s="1"/>
      <c r="H339" s="1"/>
      <c r="I339" s="1"/>
      <c r="J339" s="1">
        <f t="shared" si="5"/>
        <v>0</v>
      </c>
      <c r="K339" s="1"/>
    </row>
    <row r="340" spans="1:11" ht="21" customHeight="1" x14ac:dyDescent="0.3">
      <c r="A340" s="1">
        <v>338</v>
      </c>
      <c r="B340" s="10">
        <v>46361</v>
      </c>
      <c r="C340" s="1" t="s">
        <v>45</v>
      </c>
      <c r="D340" s="1" t="s">
        <v>51</v>
      </c>
      <c r="E340" s="1">
        <v>1150</v>
      </c>
      <c r="F340" s="1"/>
      <c r="G340" s="1"/>
      <c r="H340" s="1"/>
      <c r="I340" s="1"/>
      <c r="J340" s="1">
        <f t="shared" si="5"/>
        <v>0</v>
      </c>
      <c r="K340" s="1"/>
    </row>
    <row r="341" spans="1:11" ht="21" customHeight="1" x14ac:dyDescent="0.3">
      <c r="A341" s="1">
        <v>339</v>
      </c>
      <c r="B341" s="10">
        <v>46362</v>
      </c>
      <c r="C341" s="1" t="s">
        <v>45</v>
      </c>
      <c r="D341" s="1" t="s">
        <v>51</v>
      </c>
      <c r="E341" s="1">
        <v>1150</v>
      </c>
      <c r="F341" s="1"/>
      <c r="G341" s="1"/>
      <c r="H341" s="1"/>
      <c r="I341" s="1"/>
      <c r="J341" s="1">
        <f t="shared" si="5"/>
        <v>0</v>
      </c>
      <c r="K341" s="1"/>
    </row>
    <row r="342" spans="1:11" ht="21" customHeight="1" x14ac:dyDescent="0.3">
      <c r="A342" s="1">
        <v>340</v>
      </c>
      <c r="B342" s="10">
        <v>46363</v>
      </c>
      <c r="C342" s="1" t="s">
        <v>45</v>
      </c>
      <c r="D342" s="1" t="s">
        <v>51</v>
      </c>
      <c r="E342" s="1">
        <v>1150</v>
      </c>
      <c r="F342" s="1"/>
      <c r="G342" s="1"/>
      <c r="H342" s="1"/>
      <c r="I342" s="1"/>
      <c r="J342" s="1">
        <f t="shared" si="5"/>
        <v>0</v>
      </c>
      <c r="K342" s="1"/>
    </row>
    <row r="343" spans="1:11" ht="21" customHeight="1" x14ac:dyDescent="0.3">
      <c r="A343" s="1">
        <v>341</v>
      </c>
      <c r="B343" s="10">
        <v>46364</v>
      </c>
      <c r="C343" s="1" t="s">
        <v>45</v>
      </c>
      <c r="D343" s="1" t="s">
        <v>51</v>
      </c>
      <c r="E343" s="1">
        <v>1150</v>
      </c>
      <c r="F343" s="1"/>
      <c r="G343" s="1"/>
      <c r="H343" s="1"/>
      <c r="I343" s="1"/>
      <c r="J343" s="1">
        <f t="shared" si="5"/>
        <v>0</v>
      </c>
      <c r="K343" s="1"/>
    </row>
    <row r="344" spans="1:11" ht="21" customHeight="1" x14ac:dyDescent="0.3">
      <c r="A344" s="1">
        <v>342</v>
      </c>
      <c r="B344" s="10">
        <v>46365</v>
      </c>
      <c r="C344" s="1" t="s">
        <v>45</v>
      </c>
      <c r="D344" s="1" t="s">
        <v>51</v>
      </c>
      <c r="E344" s="1">
        <v>1150</v>
      </c>
      <c r="F344" s="1"/>
      <c r="G344" s="1"/>
      <c r="H344" s="1"/>
      <c r="I344" s="1"/>
      <c r="J344" s="1">
        <f t="shared" si="5"/>
        <v>0</v>
      </c>
      <c r="K344" s="1"/>
    </row>
    <row r="345" spans="1:11" ht="21" customHeight="1" x14ac:dyDescent="0.3">
      <c r="A345" s="1">
        <v>343</v>
      </c>
      <c r="B345" s="10">
        <v>46366</v>
      </c>
      <c r="C345" s="1" t="s">
        <v>45</v>
      </c>
      <c r="D345" s="1" t="s">
        <v>51</v>
      </c>
      <c r="E345" s="1">
        <v>1150</v>
      </c>
      <c r="F345" s="1"/>
      <c r="G345" s="1"/>
      <c r="H345" s="1"/>
      <c r="I345" s="1"/>
      <c r="J345" s="1">
        <f t="shared" si="5"/>
        <v>0</v>
      </c>
      <c r="K345" s="1"/>
    </row>
    <row r="346" spans="1:11" ht="21" customHeight="1" x14ac:dyDescent="0.3">
      <c r="A346" s="1">
        <v>344</v>
      </c>
      <c r="B346" s="10">
        <v>46367</v>
      </c>
      <c r="C346" s="1" t="s">
        <v>45</v>
      </c>
      <c r="D346" s="1" t="s">
        <v>51</v>
      </c>
      <c r="E346" s="1">
        <v>1150</v>
      </c>
      <c r="F346" s="1"/>
      <c r="G346" s="1"/>
      <c r="H346" s="1"/>
      <c r="I346" s="1"/>
      <c r="J346" s="1">
        <f t="shared" si="5"/>
        <v>0</v>
      </c>
      <c r="K346" s="1"/>
    </row>
    <row r="347" spans="1:11" ht="21" customHeight="1" x14ac:dyDescent="0.3">
      <c r="A347" s="1">
        <v>345</v>
      </c>
      <c r="B347" s="10">
        <v>46368</v>
      </c>
      <c r="C347" s="1" t="s">
        <v>45</v>
      </c>
      <c r="D347" s="1" t="s">
        <v>51</v>
      </c>
      <c r="E347" s="1">
        <v>1150</v>
      </c>
      <c r="F347" s="1"/>
      <c r="G347" s="1"/>
      <c r="H347" s="1"/>
      <c r="I347" s="1"/>
      <c r="J347" s="1">
        <f t="shared" si="5"/>
        <v>0</v>
      </c>
      <c r="K347" s="1"/>
    </row>
    <row r="348" spans="1:11" ht="21" customHeight="1" x14ac:dyDescent="0.3">
      <c r="A348" s="1">
        <v>346</v>
      </c>
      <c r="B348" s="10">
        <v>46369</v>
      </c>
      <c r="C348" s="1" t="s">
        <v>45</v>
      </c>
      <c r="D348" s="1" t="s">
        <v>51</v>
      </c>
      <c r="E348" s="1">
        <v>1150</v>
      </c>
      <c r="F348" s="1"/>
      <c r="G348" s="1"/>
      <c r="H348" s="1"/>
      <c r="I348" s="1"/>
      <c r="J348" s="1">
        <f t="shared" si="5"/>
        <v>0</v>
      </c>
      <c r="K348" s="1"/>
    </row>
    <row r="349" spans="1:11" ht="21" customHeight="1" x14ac:dyDescent="0.3">
      <c r="A349" s="1">
        <v>347</v>
      </c>
      <c r="B349" s="10">
        <v>46370</v>
      </c>
      <c r="C349" s="1" t="s">
        <v>45</v>
      </c>
      <c r="D349" s="1" t="s">
        <v>51</v>
      </c>
      <c r="E349" s="1">
        <v>1150</v>
      </c>
      <c r="F349" s="1"/>
      <c r="G349" s="1"/>
      <c r="H349" s="1"/>
      <c r="I349" s="1"/>
      <c r="J349" s="1">
        <f t="shared" si="5"/>
        <v>0</v>
      </c>
      <c r="K349" s="1"/>
    </row>
    <row r="350" spans="1:11" ht="21" customHeight="1" x14ac:dyDescent="0.3">
      <c r="A350" s="1">
        <v>348</v>
      </c>
      <c r="B350" s="10">
        <v>46371</v>
      </c>
      <c r="C350" s="1" t="s">
        <v>45</v>
      </c>
      <c r="D350" s="1" t="s">
        <v>51</v>
      </c>
      <c r="E350" s="1">
        <v>1150</v>
      </c>
      <c r="F350" s="1"/>
      <c r="G350" s="1"/>
      <c r="H350" s="1"/>
      <c r="I350" s="1"/>
      <c r="J350" s="1">
        <f t="shared" si="5"/>
        <v>0</v>
      </c>
      <c r="K350" s="1"/>
    </row>
    <row r="351" spans="1:11" ht="21" customHeight="1" x14ac:dyDescent="0.3">
      <c r="A351" s="1">
        <v>349</v>
      </c>
      <c r="B351" s="10">
        <v>46372</v>
      </c>
      <c r="C351" s="1" t="s">
        <v>45</v>
      </c>
      <c r="D351" s="1" t="s">
        <v>51</v>
      </c>
      <c r="E351" s="1">
        <v>1150</v>
      </c>
      <c r="F351" s="1"/>
      <c r="G351" s="1"/>
      <c r="H351" s="1"/>
      <c r="I351" s="1"/>
      <c r="J351" s="1">
        <f t="shared" si="5"/>
        <v>0</v>
      </c>
      <c r="K351" s="1"/>
    </row>
    <row r="352" spans="1:11" ht="21" customHeight="1" x14ac:dyDescent="0.3">
      <c r="A352" s="1">
        <v>350</v>
      </c>
      <c r="B352" s="10">
        <v>46373</v>
      </c>
      <c r="C352" s="1" t="s">
        <v>45</v>
      </c>
      <c r="D352" s="1" t="s">
        <v>51</v>
      </c>
      <c r="E352" s="1">
        <v>1150</v>
      </c>
      <c r="F352" s="1"/>
      <c r="G352" s="1"/>
      <c r="H352" s="1"/>
      <c r="I352" s="1"/>
      <c r="J352" s="1">
        <f t="shared" si="5"/>
        <v>0</v>
      </c>
      <c r="K352" s="1"/>
    </row>
    <row r="353" spans="1:11" ht="21" customHeight="1" x14ac:dyDescent="0.3">
      <c r="A353" s="1">
        <v>351</v>
      </c>
      <c r="B353" s="10">
        <v>46374</v>
      </c>
      <c r="C353" s="1" t="s">
        <v>45</v>
      </c>
      <c r="D353" s="1" t="s">
        <v>51</v>
      </c>
      <c r="E353" s="1">
        <v>1150</v>
      </c>
      <c r="F353" s="1"/>
      <c r="G353" s="1"/>
      <c r="H353" s="1"/>
      <c r="I353" s="1"/>
      <c r="J353" s="1">
        <f t="shared" si="5"/>
        <v>0</v>
      </c>
      <c r="K353" s="1"/>
    </row>
    <row r="354" spans="1:11" ht="21" customHeight="1" x14ac:dyDescent="0.3">
      <c r="A354" s="1">
        <v>352</v>
      </c>
      <c r="B354" s="10">
        <v>46375</v>
      </c>
      <c r="C354" s="1" t="s">
        <v>45</v>
      </c>
      <c r="D354" s="1" t="s">
        <v>51</v>
      </c>
      <c r="E354" s="1">
        <v>1150</v>
      </c>
      <c r="F354" s="1"/>
      <c r="G354" s="1"/>
      <c r="H354" s="1"/>
      <c r="I354" s="1"/>
      <c r="J354" s="1">
        <f t="shared" si="5"/>
        <v>0</v>
      </c>
      <c r="K354" s="1"/>
    </row>
    <row r="355" spans="1:11" ht="21" customHeight="1" x14ac:dyDescent="0.3">
      <c r="A355" s="1">
        <v>353</v>
      </c>
      <c r="B355" s="10">
        <v>46376</v>
      </c>
      <c r="C355" s="1" t="s">
        <v>45</v>
      </c>
      <c r="D355" s="1" t="s">
        <v>51</v>
      </c>
      <c r="E355" s="1">
        <v>1150</v>
      </c>
      <c r="F355" s="1"/>
      <c r="G355" s="1"/>
      <c r="H355" s="1"/>
      <c r="I355" s="1"/>
      <c r="J355" s="1">
        <f t="shared" si="5"/>
        <v>0</v>
      </c>
      <c r="K355" s="1"/>
    </row>
    <row r="356" spans="1:11" ht="21" customHeight="1" x14ac:dyDescent="0.3">
      <c r="A356" s="1">
        <v>354</v>
      </c>
      <c r="B356" s="10">
        <v>46377</v>
      </c>
      <c r="C356" s="1" t="s">
        <v>45</v>
      </c>
      <c r="D356" s="1" t="s">
        <v>51</v>
      </c>
      <c r="E356" s="1">
        <v>1150</v>
      </c>
      <c r="F356" s="1"/>
      <c r="G356" s="1"/>
      <c r="H356" s="1"/>
      <c r="I356" s="1"/>
      <c r="J356" s="1">
        <f t="shared" si="5"/>
        <v>0</v>
      </c>
      <c r="K356" s="1"/>
    </row>
    <row r="357" spans="1:11" ht="21" customHeight="1" x14ac:dyDescent="0.3">
      <c r="A357" s="1">
        <v>355</v>
      </c>
      <c r="B357" s="10">
        <v>46378</v>
      </c>
      <c r="C357" s="1" t="s">
        <v>45</v>
      </c>
      <c r="D357" s="1" t="s">
        <v>51</v>
      </c>
      <c r="E357" s="1">
        <v>1150</v>
      </c>
      <c r="F357" s="1"/>
      <c r="G357" s="1"/>
      <c r="H357" s="1"/>
      <c r="I357" s="1"/>
      <c r="J357" s="1">
        <f t="shared" si="5"/>
        <v>0</v>
      </c>
      <c r="K357" s="1"/>
    </row>
    <row r="358" spans="1:11" ht="21" customHeight="1" x14ac:dyDescent="0.3">
      <c r="A358" s="1">
        <v>356</v>
      </c>
      <c r="B358" s="10">
        <v>46379</v>
      </c>
      <c r="C358" s="1" t="s">
        <v>45</v>
      </c>
      <c r="D358" s="1" t="s">
        <v>51</v>
      </c>
      <c r="E358" s="1">
        <v>1150</v>
      </c>
      <c r="F358" s="1"/>
      <c r="G358" s="1"/>
      <c r="H358" s="1"/>
      <c r="I358" s="1"/>
      <c r="J358" s="1">
        <f t="shared" si="5"/>
        <v>0</v>
      </c>
      <c r="K358" s="1"/>
    </row>
    <row r="359" spans="1:11" ht="21" customHeight="1" x14ac:dyDescent="0.3">
      <c r="A359" s="1">
        <v>357</v>
      </c>
      <c r="B359" s="10">
        <v>46380</v>
      </c>
      <c r="C359" s="1" t="s">
        <v>45</v>
      </c>
      <c r="D359" s="1" t="s">
        <v>51</v>
      </c>
      <c r="E359" s="1">
        <v>1150</v>
      </c>
      <c r="F359" s="1"/>
      <c r="G359" s="1"/>
      <c r="H359" s="1"/>
      <c r="I359" s="1"/>
      <c r="J359" s="1">
        <f t="shared" si="5"/>
        <v>0</v>
      </c>
      <c r="K359" s="1"/>
    </row>
    <row r="360" spans="1:11" ht="21" customHeight="1" x14ac:dyDescent="0.3">
      <c r="A360" s="1">
        <v>358</v>
      </c>
      <c r="B360" s="10">
        <v>46381</v>
      </c>
      <c r="C360" s="1" t="s">
        <v>45</v>
      </c>
      <c r="D360" s="1" t="s">
        <v>51</v>
      </c>
      <c r="E360" s="1">
        <v>1150</v>
      </c>
      <c r="F360" s="1"/>
      <c r="G360" s="1"/>
      <c r="H360" s="1"/>
      <c r="I360" s="1"/>
      <c r="J360" s="1">
        <f t="shared" si="5"/>
        <v>0</v>
      </c>
      <c r="K360" s="1"/>
    </row>
    <row r="361" spans="1:11" ht="21" customHeight="1" x14ac:dyDescent="0.3">
      <c r="A361" s="1">
        <v>359</v>
      </c>
      <c r="B361" s="10">
        <v>46382</v>
      </c>
      <c r="C361" s="1" t="s">
        <v>45</v>
      </c>
      <c r="D361" s="1" t="s">
        <v>51</v>
      </c>
      <c r="E361" s="1">
        <v>1150</v>
      </c>
      <c r="F361" s="1"/>
      <c r="G361" s="1"/>
      <c r="H361" s="1"/>
      <c r="I361" s="1"/>
      <c r="J361" s="1">
        <f t="shared" si="5"/>
        <v>0</v>
      </c>
      <c r="K361" s="1"/>
    </row>
    <row r="362" spans="1:11" ht="21" customHeight="1" x14ac:dyDescent="0.3">
      <c r="A362" s="1">
        <v>360</v>
      </c>
      <c r="B362" s="10">
        <v>46383</v>
      </c>
      <c r="C362" s="1" t="s">
        <v>45</v>
      </c>
      <c r="D362" s="1" t="s">
        <v>51</v>
      </c>
      <c r="E362" s="1">
        <v>1150</v>
      </c>
      <c r="F362" s="1"/>
      <c r="G362" s="1"/>
      <c r="H362" s="1"/>
      <c r="I362" s="1"/>
      <c r="J362" s="1">
        <f t="shared" si="5"/>
        <v>0</v>
      </c>
      <c r="K362" s="1"/>
    </row>
    <row r="363" spans="1:11" ht="21" customHeight="1" x14ac:dyDescent="0.3">
      <c r="A363" s="1">
        <v>361</v>
      </c>
      <c r="B363" s="10">
        <v>46384</v>
      </c>
      <c r="C363" s="1" t="s">
        <v>45</v>
      </c>
      <c r="D363" s="1" t="s">
        <v>51</v>
      </c>
      <c r="E363" s="1">
        <v>1150</v>
      </c>
      <c r="F363" s="1"/>
      <c r="G363" s="1"/>
      <c r="H363" s="1"/>
      <c r="I363" s="1"/>
      <c r="J363" s="1">
        <f t="shared" si="5"/>
        <v>0</v>
      </c>
      <c r="K363" s="1"/>
    </row>
    <row r="364" spans="1:11" ht="21" customHeight="1" x14ac:dyDescent="0.3">
      <c r="A364" s="1">
        <v>362</v>
      </c>
      <c r="B364" s="10">
        <v>46385</v>
      </c>
      <c r="C364" s="1" t="s">
        <v>45</v>
      </c>
      <c r="D364" s="1" t="s">
        <v>51</v>
      </c>
      <c r="E364" s="1">
        <v>1150</v>
      </c>
      <c r="F364" s="1"/>
      <c r="G364" s="1"/>
      <c r="H364" s="1"/>
      <c r="I364" s="1"/>
      <c r="J364" s="1">
        <f t="shared" si="5"/>
        <v>0</v>
      </c>
      <c r="K364" s="1"/>
    </row>
    <row r="365" spans="1:11" ht="21" customHeight="1" x14ac:dyDescent="0.3">
      <c r="A365" s="1">
        <v>363</v>
      </c>
      <c r="B365" s="10">
        <v>46386</v>
      </c>
      <c r="C365" s="1" t="s">
        <v>45</v>
      </c>
      <c r="D365" s="1" t="s">
        <v>51</v>
      </c>
      <c r="E365" s="1">
        <v>1150</v>
      </c>
      <c r="F365" s="1"/>
      <c r="G365" s="1"/>
      <c r="H365" s="1"/>
      <c r="I365" s="1"/>
      <c r="J365" s="1">
        <f t="shared" si="5"/>
        <v>0</v>
      </c>
      <c r="K365" s="1"/>
    </row>
    <row r="366" spans="1:11" ht="21" customHeight="1" x14ac:dyDescent="0.3">
      <c r="A366" s="1">
        <v>364</v>
      </c>
      <c r="B366" s="10">
        <v>46387</v>
      </c>
      <c r="C366" s="1" t="s">
        <v>45</v>
      </c>
      <c r="D366" s="1" t="s">
        <v>51</v>
      </c>
      <c r="E366" s="1">
        <v>1150</v>
      </c>
      <c r="F366" s="1"/>
      <c r="G366" s="1"/>
      <c r="H366" s="1"/>
      <c r="I366" s="1"/>
      <c r="J366" s="1">
        <f t="shared" si="5"/>
        <v>0</v>
      </c>
      <c r="K366" s="1"/>
    </row>
    <row r="367" spans="1:11" ht="21" customHeight="1" x14ac:dyDescent="0.3">
      <c r="A367" s="1">
        <v>365</v>
      </c>
      <c r="B367" s="10">
        <v>46388</v>
      </c>
      <c r="C367" s="1" t="s">
        <v>45</v>
      </c>
      <c r="D367" s="1" t="s">
        <v>51</v>
      </c>
      <c r="E367" s="1">
        <v>1150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15000000}"/>
  <mergeCells count="3">
    <mergeCell ref="A1:K1"/>
    <mergeCell ref="N4:O4"/>
    <mergeCell ref="M5:P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Worksheet____10"/>
  <dimension ref="A1:Q371"/>
  <sheetViews>
    <sheetView rightToLeft="1" workbookViewId="0">
      <selection activeCell="D3" sqref="D3:D367"/>
    </sheetView>
  </sheetViews>
  <sheetFormatPr defaultRowHeight="21" customHeight="1" x14ac:dyDescent="0.3"/>
  <cols>
    <col min="1" max="1" width="4.1640625" customWidth="1"/>
    <col min="2" max="2" width="13" customWidth="1"/>
    <col min="3" max="3" width="16.5"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21" customHeight="1" x14ac:dyDescent="0.3">
      <c r="A1" s="273" t="s">
        <v>53</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45</v>
      </c>
      <c r="D3" s="1" t="s">
        <v>50</v>
      </c>
      <c r="E3" s="1">
        <v>1150</v>
      </c>
      <c r="F3" s="1">
        <v>1</v>
      </c>
      <c r="G3" s="1"/>
      <c r="H3" s="1"/>
      <c r="I3" s="1"/>
      <c r="J3" s="1">
        <f>E3*F3-G3-H3+I3</f>
        <v>1150</v>
      </c>
      <c r="K3" s="1"/>
      <c r="M3" s="13"/>
      <c r="N3" s="13"/>
      <c r="O3" s="13"/>
      <c r="P3" s="13"/>
      <c r="Q3" s="13"/>
    </row>
    <row r="4" spans="1:17" ht="21" customHeight="1" x14ac:dyDescent="0.3">
      <c r="A4" s="1">
        <v>2</v>
      </c>
      <c r="B4" s="10">
        <v>46025</v>
      </c>
      <c r="C4" s="1" t="s">
        <v>45</v>
      </c>
      <c r="D4" s="1" t="s">
        <v>50</v>
      </c>
      <c r="E4" s="1">
        <v>1150</v>
      </c>
      <c r="F4" s="1"/>
      <c r="G4" s="1"/>
      <c r="H4" s="1"/>
      <c r="I4" s="1"/>
      <c r="J4" s="1">
        <f t="shared" ref="J4:J67" si="0">E4*F4-G4-H4+I4</f>
        <v>0</v>
      </c>
      <c r="K4" s="1"/>
      <c r="M4" s="11"/>
      <c r="N4" s="276" t="s">
        <v>18</v>
      </c>
      <c r="O4" s="276"/>
      <c r="P4" s="11"/>
      <c r="Q4" s="11"/>
    </row>
    <row r="5" spans="1:17" ht="21" customHeight="1" x14ac:dyDescent="0.3">
      <c r="A5" s="1">
        <v>3</v>
      </c>
      <c r="B5" s="10">
        <v>46026</v>
      </c>
      <c r="C5" s="1" t="s">
        <v>45</v>
      </c>
      <c r="D5" s="1" t="s">
        <v>50</v>
      </c>
      <c r="E5" s="1">
        <v>1150</v>
      </c>
      <c r="F5" s="1"/>
      <c r="G5" s="1"/>
      <c r="H5" s="1"/>
      <c r="I5" s="1"/>
      <c r="J5" s="1">
        <f t="shared" si="0"/>
        <v>0</v>
      </c>
      <c r="K5" s="1"/>
      <c r="M5" s="274" t="s">
        <v>17</v>
      </c>
      <c r="N5" s="274"/>
      <c r="O5" s="274"/>
      <c r="P5" s="274"/>
      <c r="Q5" s="12">
        <f>SUM(J2:J368)</f>
        <v>1150</v>
      </c>
    </row>
    <row r="6" spans="1:17" ht="21" customHeight="1" x14ac:dyDescent="0.3">
      <c r="A6" s="1">
        <v>4</v>
      </c>
      <c r="B6" s="10">
        <v>46027</v>
      </c>
      <c r="C6" s="1" t="s">
        <v>45</v>
      </c>
      <c r="D6" s="1" t="s">
        <v>50</v>
      </c>
      <c r="E6" s="1">
        <v>1150</v>
      </c>
      <c r="F6" s="1"/>
      <c r="G6" s="1"/>
      <c r="H6" s="1"/>
      <c r="I6" s="1"/>
      <c r="J6" s="1">
        <f t="shared" si="0"/>
        <v>0</v>
      </c>
      <c r="K6" s="1"/>
      <c r="M6" s="11"/>
      <c r="N6" s="11"/>
      <c r="O6" s="11"/>
      <c r="P6" s="11"/>
      <c r="Q6" s="11"/>
    </row>
    <row r="7" spans="1:17" ht="21" customHeight="1" x14ac:dyDescent="0.3">
      <c r="A7" s="1">
        <v>5</v>
      </c>
      <c r="B7" s="10">
        <v>46028</v>
      </c>
      <c r="C7" s="1" t="s">
        <v>45</v>
      </c>
      <c r="D7" s="1" t="s">
        <v>50</v>
      </c>
      <c r="E7" s="1">
        <v>1150</v>
      </c>
      <c r="F7" s="1"/>
      <c r="G7" s="1"/>
      <c r="H7" s="1"/>
      <c r="I7" s="1"/>
      <c r="J7" s="1">
        <f t="shared" si="0"/>
        <v>0</v>
      </c>
      <c r="K7" s="1"/>
      <c r="M7" s="11"/>
      <c r="N7" s="11"/>
      <c r="O7" s="11"/>
      <c r="P7" s="11"/>
      <c r="Q7" s="11"/>
    </row>
    <row r="8" spans="1:17" ht="21" customHeight="1" x14ac:dyDescent="0.3">
      <c r="A8" s="1">
        <v>6</v>
      </c>
      <c r="B8" s="10">
        <v>46029</v>
      </c>
      <c r="C8" s="1" t="s">
        <v>45</v>
      </c>
      <c r="D8" s="1" t="s">
        <v>50</v>
      </c>
      <c r="E8" s="1">
        <v>1150</v>
      </c>
      <c r="F8" s="1"/>
      <c r="G8" s="1"/>
      <c r="H8" s="1"/>
      <c r="I8" s="1"/>
      <c r="J8" s="1">
        <f t="shared" si="0"/>
        <v>0</v>
      </c>
      <c r="K8" s="1"/>
      <c r="M8" s="11"/>
      <c r="N8" s="11"/>
      <c r="O8" s="11"/>
      <c r="P8" s="11"/>
      <c r="Q8" s="11"/>
    </row>
    <row r="9" spans="1:17" ht="21" customHeight="1" x14ac:dyDescent="0.3">
      <c r="A9" s="1">
        <v>7</v>
      </c>
      <c r="B9" s="10">
        <v>46030</v>
      </c>
      <c r="C9" s="1" t="s">
        <v>45</v>
      </c>
      <c r="D9" s="1" t="s">
        <v>50</v>
      </c>
      <c r="E9" s="1">
        <v>1150</v>
      </c>
      <c r="F9" s="1"/>
      <c r="G9" s="1"/>
      <c r="H9" s="1"/>
      <c r="I9" s="1"/>
      <c r="J9" s="1">
        <f t="shared" si="0"/>
        <v>0</v>
      </c>
      <c r="K9" s="1"/>
      <c r="M9" s="11"/>
      <c r="N9" s="11"/>
      <c r="O9" s="11"/>
      <c r="P9" s="11"/>
      <c r="Q9" s="11"/>
    </row>
    <row r="10" spans="1:17" ht="21" customHeight="1" x14ac:dyDescent="0.3">
      <c r="A10" s="1">
        <v>8</v>
      </c>
      <c r="B10" s="10">
        <v>46031</v>
      </c>
      <c r="C10" s="1" t="s">
        <v>45</v>
      </c>
      <c r="D10" s="1" t="s">
        <v>50</v>
      </c>
      <c r="E10" s="1">
        <v>1150</v>
      </c>
      <c r="F10" s="1"/>
      <c r="G10" s="1"/>
      <c r="H10" s="1"/>
      <c r="I10" s="1"/>
      <c r="J10" s="1">
        <f t="shared" si="0"/>
        <v>0</v>
      </c>
      <c r="K10" s="1"/>
    </row>
    <row r="11" spans="1:17" ht="21" customHeight="1" x14ac:dyDescent="0.3">
      <c r="A11" s="1">
        <v>9</v>
      </c>
      <c r="B11" s="10">
        <v>46032</v>
      </c>
      <c r="C11" s="1" t="s">
        <v>45</v>
      </c>
      <c r="D11" s="1" t="s">
        <v>50</v>
      </c>
      <c r="E11" s="1">
        <v>1150</v>
      </c>
      <c r="F11" s="1"/>
      <c r="G11" s="1"/>
      <c r="H11" s="1"/>
      <c r="I11" s="1"/>
      <c r="J11" s="1">
        <f t="shared" si="0"/>
        <v>0</v>
      </c>
      <c r="K11" s="1"/>
    </row>
    <row r="12" spans="1:17" ht="21" customHeight="1" x14ac:dyDescent="0.3">
      <c r="A12" s="1">
        <v>10</v>
      </c>
      <c r="B12" s="10">
        <v>46033</v>
      </c>
      <c r="C12" s="1" t="s">
        <v>45</v>
      </c>
      <c r="D12" s="1" t="s">
        <v>50</v>
      </c>
      <c r="E12" s="1">
        <v>1150</v>
      </c>
      <c r="F12" s="1"/>
      <c r="G12" s="1"/>
      <c r="H12" s="1"/>
      <c r="I12" s="1"/>
      <c r="J12" s="1">
        <f t="shared" si="0"/>
        <v>0</v>
      </c>
      <c r="K12" s="1"/>
    </row>
    <row r="13" spans="1:17" ht="21" customHeight="1" x14ac:dyDescent="0.3">
      <c r="A13" s="1">
        <v>11</v>
      </c>
      <c r="B13" s="10">
        <v>46034</v>
      </c>
      <c r="C13" s="1" t="s">
        <v>45</v>
      </c>
      <c r="D13" s="1" t="s">
        <v>50</v>
      </c>
      <c r="E13" s="1">
        <v>1150</v>
      </c>
      <c r="F13" s="1"/>
      <c r="G13" s="1"/>
      <c r="H13" s="1"/>
      <c r="I13" s="1"/>
      <c r="J13" s="1">
        <f t="shared" si="0"/>
        <v>0</v>
      </c>
      <c r="K13" s="1"/>
    </row>
    <row r="14" spans="1:17" ht="21" customHeight="1" x14ac:dyDescent="0.3">
      <c r="A14" s="1">
        <v>12</v>
      </c>
      <c r="B14" s="10">
        <v>46035</v>
      </c>
      <c r="C14" s="1" t="s">
        <v>45</v>
      </c>
      <c r="D14" s="1" t="s">
        <v>50</v>
      </c>
      <c r="E14" s="1">
        <v>1150</v>
      </c>
      <c r="F14" s="1"/>
      <c r="G14" s="1"/>
      <c r="H14" s="1"/>
      <c r="I14" s="1"/>
      <c r="J14" s="1">
        <f t="shared" si="0"/>
        <v>0</v>
      </c>
      <c r="K14" s="1"/>
    </row>
    <row r="15" spans="1:17" ht="21" customHeight="1" x14ac:dyDescent="0.3">
      <c r="A15" s="1">
        <v>13</v>
      </c>
      <c r="B15" s="10">
        <v>46036</v>
      </c>
      <c r="C15" s="1" t="s">
        <v>45</v>
      </c>
      <c r="D15" s="1" t="s">
        <v>50</v>
      </c>
      <c r="E15" s="1">
        <v>1150</v>
      </c>
      <c r="F15" s="1"/>
      <c r="G15" s="1"/>
      <c r="H15" s="1"/>
      <c r="I15" s="1"/>
      <c r="J15" s="1">
        <f t="shared" si="0"/>
        <v>0</v>
      </c>
      <c r="K15" s="1"/>
    </row>
    <row r="16" spans="1:17" ht="21" customHeight="1" x14ac:dyDescent="0.3">
      <c r="A16" s="1">
        <v>14</v>
      </c>
      <c r="B16" s="10">
        <v>46037</v>
      </c>
      <c r="C16" s="1" t="s">
        <v>45</v>
      </c>
      <c r="D16" s="1" t="s">
        <v>50</v>
      </c>
      <c r="E16" s="1">
        <v>1150</v>
      </c>
      <c r="F16" s="1"/>
      <c r="G16" s="1"/>
      <c r="H16" s="1"/>
      <c r="I16" s="1"/>
      <c r="J16" s="1">
        <f t="shared" si="0"/>
        <v>0</v>
      </c>
      <c r="K16" s="1"/>
    </row>
    <row r="17" spans="1:11" ht="21" customHeight="1" x14ac:dyDescent="0.3">
      <c r="A17" s="1">
        <v>15</v>
      </c>
      <c r="B17" s="10">
        <v>46038</v>
      </c>
      <c r="C17" s="1" t="s">
        <v>45</v>
      </c>
      <c r="D17" s="1" t="s">
        <v>50</v>
      </c>
      <c r="E17" s="1">
        <v>1150</v>
      </c>
      <c r="F17" s="1"/>
      <c r="G17" s="1"/>
      <c r="H17" s="1"/>
      <c r="I17" s="1"/>
      <c r="J17" s="1">
        <f t="shared" si="0"/>
        <v>0</v>
      </c>
      <c r="K17" s="1"/>
    </row>
    <row r="18" spans="1:11" ht="21" customHeight="1" x14ac:dyDescent="0.3">
      <c r="A18" s="1">
        <v>16</v>
      </c>
      <c r="B18" s="10">
        <v>46039</v>
      </c>
      <c r="C18" s="1" t="s">
        <v>45</v>
      </c>
      <c r="D18" s="1" t="s">
        <v>50</v>
      </c>
      <c r="E18" s="1">
        <v>1150</v>
      </c>
      <c r="F18" s="1"/>
      <c r="G18" s="1"/>
      <c r="H18" s="1"/>
      <c r="I18" s="1"/>
      <c r="J18" s="1">
        <f t="shared" si="0"/>
        <v>0</v>
      </c>
      <c r="K18" s="1"/>
    </row>
    <row r="19" spans="1:11" ht="21" customHeight="1" x14ac:dyDescent="0.3">
      <c r="A19" s="1">
        <v>17</v>
      </c>
      <c r="B19" s="10">
        <v>46040</v>
      </c>
      <c r="C19" s="1" t="s">
        <v>45</v>
      </c>
      <c r="D19" s="1" t="s">
        <v>50</v>
      </c>
      <c r="E19" s="1">
        <v>1150</v>
      </c>
      <c r="F19" s="1"/>
      <c r="G19" s="1"/>
      <c r="H19" s="1"/>
      <c r="I19" s="1"/>
      <c r="J19" s="1">
        <f t="shared" si="0"/>
        <v>0</v>
      </c>
      <c r="K19" s="1"/>
    </row>
    <row r="20" spans="1:11" ht="21" customHeight="1" x14ac:dyDescent="0.3">
      <c r="A20" s="1">
        <v>18</v>
      </c>
      <c r="B20" s="10">
        <v>46041</v>
      </c>
      <c r="C20" s="1" t="s">
        <v>45</v>
      </c>
      <c r="D20" s="1" t="s">
        <v>50</v>
      </c>
      <c r="E20" s="1">
        <v>1150</v>
      </c>
      <c r="F20" s="1"/>
      <c r="G20" s="1"/>
      <c r="H20" s="1"/>
      <c r="I20" s="1"/>
      <c r="J20" s="1">
        <f t="shared" si="0"/>
        <v>0</v>
      </c>
      <c r="K20" s="1"/>
    </row>
    <row r="21" spans="1:11" ht="21" customHeight="1" x14ac:dyDescent="0.3">
      <c r="A21" s="1">
        <v>19</v>
      </c>
      <c r="B21" s="10">
        <v>46042</v>
      </c>
      <c r="C21" s="1" t="s">
        <v>45</v>
      </c>
      <c r="D21" s="1" t="s">
        <v>50</v>
      </c>
      <c r="E21" s="1">
        <v>1150</v>
      </c>
      <c r="F21" s="1"/>
      <c r="G21" s="1"/>
      <c r="H21" s="1"/>
      <c r="I21" s="1"/>
      <c r="J21" s="1">
        <f t="shared" si="0"/>
        <v>0</v>
      </c>
      <c r="K21" s="1"/>
    </row>
    <row r="22" spans="1:11" ht="21" customHeight="1" x14ac:dyDescent="0.3">
      <c r="A22" s="1">
        <v>20</v>
      </c>
      <c r="B22" s="10">
        <v>46043</v>
      </c>
      <c r="C22" s="1" t="s">
        <v>45</v>
      </c>
      <c r="D22" s="1" t="s">
        <v>50</v>
      </c>
      <c r="E22" s="1">
        <v>1150</v>
      </c>
      <c r="F22" s="1"/>
      <c r="G22" s="1"/>
      <c r="H22" s="1"/>
      <c r="I22" s="1"/>
      <c r="J22" s="1">
        <f t="shared" si="0"/>
        <v>0</v>
      </c>
      <c r="K22" s="1"/>
    </row>
    <row r="23" spans="1:11" ht="21" customHeight="1" x14ac:dyDescent="0.3">
      <c r="A23" s="1">
        <v>21</v>
      </c>
      <c r="B23" s="10">
        <v>46044</v>
      </c>
      <c r="C23" s="1" t="s">
        <v>45</v>
      </c>
      <c r="D23" s="1" t="s">
        <v>50</v>
      </c>
      <c r="E23" s="1">
        <v>1150</v>
      </c>
      <c r="F23" s="1"/>
      <c r="G23" s="1"/>
      <c r="H23" s="1"/>
      <c r="I23" s="1"/>
      <c r="J23" s="1">
        <f t="shared" si="0"/>
        <v>0</v>
      </c>
      <c r="K23" s="1"/>
    </row>
    <row r="24" spans="1:11" ht="21" customHeight="1" x14ac:dyDescent="0.3">
      <c r="A24" s="1">
        <v>22</v>
      </c>
      <c r="B24" s="10">
        <v>46045</v>
      </c>
      <c r="C24" s="1" t="s">
        <v>45</v>
      </c>
      <c r="D24" s="1" t="s">
        <v>50</v>
      </c>
      <c r="E24" s="1">
        <v>1150</v>
      </c>
      <c r="F24" s="1"/>
      <c r="G24" s="1"/>
      <c r="H24" s="1"/>
      <c r="I24" s="1"/>
      <c r="J24" s="1">
        <f t="shared" si="0"/>
        <v>0</v>
      </c>
      <c r="K24" s="1"/>
    </row>
    <row r="25" spans="1:11" ht="21" customHeight="1" x14ac:dyDescent="0.3">
      <c r="A25" s="1">
        <v>23</v>
      </c>
      <c r="B25" s="10">
        <v>46046</v>
      </c>
      <c r="C25" s="1" t="s">
        <v>45</v>
      </c>
      <c r="D25" s="1" t="s">
        <v>50</v>
      </c>
      <c r="E25" s="1">
        <v>1150</v>
      </c>
      <c r="F25" s="1"/>
      <c r="G25" s="1"/>
      <c r="H25" s="1"/>
      <c r="I25" s="1"/>
      <c r="J25" s="1">
        <f t="shared" si="0"/>
        <v>0</v>
      </c>
      <c r="K25" s="1"/>
    </row>
    <row r="26" spans="1:11" ht="21" customHeight="1" x14ac:dyDescent="0.3">
      <c r="A26" s="1">
        <v>24</v>
      </c>
      <c r="B26" s="10">
        <v>46047</v>
      </c>
      <c r="C26" s="1" t="s">
        <v>45</v>
      </c>
      <c r="D26" s="1" t="s">
        <v>50</v>
      </c>
      <c r="E26" s="1">
        <v>1150</v>
      </c>
      <c r="F26" s="1"/>
      <c r="G26" s="1"/>
      <c r="H26" s="1"/>
      <c r="I26" s="1"/>
      <c r="J26" s="1">
        <f t="shared" si="0"/>
        <v>0</v>
      </c>
      <c r="K26" s="1"/>
    </row>
    <row r="27" spans="1:11" ht="21" customHeight="1" x14ac:dyDescent="0.3">
      <c r="A27" s="1">
        <v>25</v>
      </c>
      <c r="B27" s="10">
        <v>46048</v>
      </c>
      <c r="C27" s="1" t="s">
        <v>45</v>
      </c>
      <c r="D27" s="1" t="s">
        <v>50</v>
      </c>
      <c r="E27" s="1">
        <v>1150</v>
      </c>
      <c r="F27" s="1"/>
      <c r="G27" s="1"/>
      <c r="H27" s="1"/>
      <c r="I27" s="1"/>
      <c r="J27" s="1">
        <f t="shared" si="0"/>
        <v>0</v>
      </c>
      <c r="K27" s="1"/>
    </row>
    <row r="28" spans="1:11" ht="21" customHeight="1" x14ac:dyDescent="0.3">
      <c r="A28" s="1">
        <v>26</v>
      </c>
      <c r="B28" s="10">
        <v>46049</v>
      </c>
      <c r="C28" s="1" t="s">
        <v>45</v>
      </c>
      <c r="D28" s="1" t="s">
        <v>50</v>
      </c>
      <c r="E28" s="1">
        <v>1150</v>
      </c>
      <c r="F28" s="1"/>
      <c r="G28" s="1"/>
      <c r="H28" s="1"/>
      <c r="I28" s="1"/>
      <c r="J28" s="1">
        <f t="shared" si="0"/>
        <v>0</v>
      </c>
      <c r="K28" s="1"/>
    </row>
    <row r="29" spans="1:11" ht="21" customHeight="1" x14ac:dyDescent="0.3">
      <c r="A29" s="1">
        <v>27</v>
      </c>
      <c r="B29" s="10">
        <v>46050</v>
      </c>
      <c r="C29" s="1" t="s">
        <v>45</v>
      </c>
      <c r="D29" s="1" t="s">
        <v>50</v>
      </c>
      <c r="E29" s="1">
        <v>1150</v>
      </c>
      <c r="F29" s="1"/>
      <c r="G29" s="1"/>
      <c r="H29" s="1"/>
      <c r="I29" s="1"/>
      <c r="J29" s="1">
        <f t="shared" si="0"/>
        <v>0</v>
      </c>
      <c r="K29" s="1"/>
    </row>
    <row r="30" spans="1:11" ht="21" customHeight="1" x14ac:dyDescent="0.3">
      <c r="A30" s="1">
        <v>28</v>
      </c>
      <c r="B30" s="10">
        <v>46051</v>
      </c>
      <c r="C30" s="1" t="s">
        <v>45</v>
      </c>
      <c r="D30" s="1" t="s">
        <v>50</v>
      </c>
      <c r="E30" s="1">
        <v>1150</v>
      </c>
      <c r="F30" s="1"/>
      <c r="G30" s="1"/>
      <c r="H30" s="1"/>
      <c r="I30" s="1"/>
      <c r="J30" s="1">
        <f t="shared" si="0"/>
        <v>0</v>
      </c>
      <c r="K30" s="1"/>
    </row>
    <row r="31" spans="1:11" ht="21" customHeight="1" x14ac:dyDescent="0.3">
      <c r="A31" s="1">
        <v>29</v>
      </c>
      <c r="B31" s="10">
        <v>46052</v>
      </c>
      <c r="C31" s="1" t="s">
        <v>45</v>
      </c>
      <c r="D31" s="1" t="s">
        <v>50</v>
      </c>
      <c r="E31" s="1">
        <v>1150</v>
      </c>
      <c r="F31" s="1"/>
      <c r="G31" s="1"/>
      <c r="H31" s="1"/>
      <c r="I31" s="1"/>
      <c r="J31" s="1">
        <f t="shared" si="0"/>
        <v>0</v>
      </c>
      <c r="K31" s="1"/>
    </row>
    <row r="32" spans="1:11" ht="21" customHeight="1" x14ac:dyDescent="0.3">
      <c r="A32" s="1">
        <v>30</v>
      </c>
      <c r="B32" s="10">
        <v>46053</v>
      </c>
      <c r="C32" s="1" t="s">
        <v>45</v>
      </c>
      <c r="D32" s="1" t="s">
        <v>50</v>
      </c>
      <c r="E32" s="1">
        <v>1150</v>
      </c>
      <c r="F32" s="1"/>
      <c r="G32" s="1"/>
      <c r="H32" s="1"/>
      <c r="I32" s="1"/>
      <c r="J32" s="1">
        <f t="shared" si="0"/>
        <v>0</v>
      </c>
      <c r="K32" s="1"/>
    </row>
    <row r="33" spans="1:11" ht="21" customHeight="1" x14ac:dyDescent="0.3">
      <c r="A33" s="1">
        <v>31</v>
      </c>
      <c r="B33" s="10">
        <v>46054</v>
      </c>
      <c r="C33" s="1" t="s">
        <v>45</v>
      </c>
      <c r="D33" s="1" t="s">
        <v>50</v>
      </c>
      <c r="E33" s="1">
        <v>1150</v>
      </c>
      <c r="F33" s="1"/>
      <c r="G33" s="1"/>
      <c r="H33" s="1"/>
      <c r="I33" s="1"/>
      <c r="J33" s="1">
        <f t="shared" si="0"/>
        <v>0</v>
      </c>
      <c r="K33" s="1"/>
    </row>
    <row r="34" spans="1:11" ht="21" customHeight="1" x14ac:dyDescent="0.3">
      <c r="A34" s="1">
        <v>32</v>
      </c>
      <c r="B34" s="10">
        <v>46055</v>
      </c>
      <c r="C34" s="1" t="s">
        <v>45</v>
      </c>
      <c r="D34" s="1" t="s">
        <v>50</v>
      </c>
      <c r="E34" s="1">
        <v>1150</v>
      </c>
      <c r="F34" s="1"/>
      <c r="G34" s="1"/>
      <c r="H34" s="1"/>
      <c r="I34" s="1"/>
      <c r="J34" s="1">
        <f t="shared" si="0"/>
        <v>0</v>
      </c>
      <c r="K34" s="1"/>
    </row>
    <row r="35" spans="1:11" ht="21" customHeight="1" x14ac:dyDescent="0.3">
      <c r="A35" s="1">
        <v>33</v>
      </c>
      <c r="B35" s="10">
        <v>46056</v>
      </c>
      <c r="C35" s="1" t="s">
        <v>45</v>
      </c>
      <c r="D35" s="1" t="s">
        <v>50</v>
      </c>
      <c r="E35" s="1">
        <v>1150</v>
      </c>
      <c r="F35" s="1"/>
      <c r="G35" s="1"/>
      <c r="H35" s="1"/>
      <c r="I35" s="1"/>
      <c r="J35" s="1">
        <f t="shared" si="0"/>
        <v>0</v>
      </c>
      <c r="K35" s="1"/>
    </row>
    <row r="36" spans="1:11" ht="21" customHeight="1" x14ac:dyDescent="0.3">
      <c r="A36" s="1">
        <v>34</v>
      </c>
      <c r="B36" s="10">
        <v>46057</v>
      </c>
      <c r="C36" s="1" t="s">
        <v>45</v>
      </c>
      <c r="D36" s="1" t="s">
        <v>50</v>
      </c>
      <c r="E36" s="1">
        <v>1150</v>
      </c>
      <c r="F36" s="1"/>
      <c r="G36" s="1"/>
      <c r="H36" s="1"/>
      <c r="I36" s="1"/>
      <c r="J36" s="1">
        <f t="shared" si="0"/>
        <v>0</v>
      </c>
      <c r="K36" s="1"/>
    </row>
    <row r="37" spans="1:11" ht="21" customHeight="1" x14ac:dyDescent="0.3">
      <c r="A37" s="1">
        <v>35</v>
      </c>
      <c r="B37" s="10">
        <v>46058</v>
      </c>
      <c r="C37" s="1" t="s">
        <v>45</v>
      </c>
      <c r="D37" s="1" t="s">
        <v>50</v>
      </c>
      <c r="E37" s="1">
        <v>1150</v>
      </c>
      <c r="F37" s="1"/>
      <c r="G37" s="1"/>
      <c r="H37" s="1"/>
      <c r="I37" s="1"/>
      <c r="J37" s="1">
        <f t="shared" si="0"/>
        <v>0</v>
      </c>
      <c r="K37" s="1"/>
    </row>
    <row r="38" spans="1:11" ht="21" customHeight="1" x14ac:dyDescent="0.3">
      <c r="A38" s="1">
        <v>36</v>
      </c>
      <c r="B38" s="10">
        <v>46059</v>
      </c>
      <c r="C38" s="1" t="s">
        <v>45</v>
      </c>
      <c r="D38" s="1" t="s">
        <v>50</v>
      </c>
      <c r="E38" s="1">
        <v>1150</v>
      </c>
      <c r="F38" s="1"/>
      <c r="G38" s="1"/>
      <c r="H38" s="1"/>
      <c r="I38" s="1"/>
      <c r="J38" s="1">
        <f t="shared" si="0"/>
        <v>0</v>
      </c>
      <c r="K38" s="1"/>
    </row>
    <row r="39" spans="1:11" ht="21" customHeight="1" x14ac:dyDescent="0.3">
      <c r="A39" s="1">
        <v>37</v>
      </c>
      <c r="B39" s="10">
        <v>46060</v>
      </c>
      <c r="C39" s="1" t="s">
        <v>45</v>
      </c>
      <c r="D39" s="1" t="s">
        <v>50</v>
      </c>
      <c r="E39" s="1">
        <v>1150</v>
      </c>
      <c r="F39" s="1"/>
      <c r="G39" s="1"/>
      <c r="H39" s="1"/>
      <c r="I39" s="1"/>
      <c r="J39" s="1">
        <f t="shared" si="0"/>
        <v>0</v>
      </c>
      <c r="K39" s="1"/>
    </row>
    <row r="40" spans="1:11" ht="21" customHeight="1" x14ac:dyDescent="0.3">
      <c r="A40" s="1">
        <v>38</v>
      </c>
      <c r="B40" s="10">
        <v>46061</v>
      </c>
      <c r="C40" s="1" t="s">
        <v>45</v>
      </c>
      <c r="D40" s="1" t="s">
        <v>50</v>
      </c>
      <c r="E40" s="1">
        <v>1150</v>
      </c>
      <c r="F40" s="1"/>
      <c r="G40" s="1"/>
      <c r="H40" s="1"/>
      <c r="I40" s="1"/>
      <c r="J40" s="1">
        <f t="shared" si="0"/>
        <v>0</v>
      </c>
      <c r="K40" s="1"/>
    </row>
    <row r="41" spans="1:11" ht="21" customHeight="1" x14ac:dyDescent="0.3">
      <c r="A41" s="1">
        <v>39</v>
      </c>
      <c r="B41" s="10">
        <v>46062</v>
      </c>
      <c r="C41" s="1" t="s">
        <v>45</v>
      </c>
      <c r="D41" s="1" t="s">
        <v>50</v>
      </c>
      <c r="E41" s="1">
        <v>1150</v>
      </c>
      <c r="F41" s="1"/>
      <c r="G41" s="1"/>
      <c r="H41" s="1"/>
      <c r="I41" s="1"/>
      <c r="J41" s="1">
        <f t="shared" si="0"/>
        <v>0</v>
      </c>
      <c r="K41" s="1"/>
    </row>
    <row r="42" spans="1:11" ht="21" customHeight="1" x14ac:dyDescent="0.3">
      <c r="A42" s="1">
        <v>40</v>
      </c>
      <c r="B42" s="10">
        <v>46063</v>
      </c>
      <c r="C42" s="1" t="s">
        <v>45</v>
      </c>
      <c r="D42" s="1" t="s">
        <v>50</v>
      </c>
      <c r="E42" s="1">
        <v>1150</v>
      </c>
      <c r="F42" s="1"/>
      <c r="G42" s="1"/>
      <c r="H42" s="1"/>
      <c r="I42" s="1"/>
      <c r="J42" s="1">
        <f t="shared" si="0"/>
        <v>0</v>
      </c>
      <c r="K42" s="1"/>
    </row>
    <row r="43" spans="1:11" ht="21" customHeight="1" x14ac:dyDescent="0.3">
      <c r="A43" s="1">
        <v>41</v>
      </c>
      <c r="B43" s="10">
        <v>46064</v>
      </c>
      <c r="C43" s="1" t="s">
        <v>45</v>
      </c>
      <c r="D43" s="1" t="s">
        <v>50</v>
      </c>
      <c r="E43" s="1">
        <v>1150</v>
      </c>
      <c r="F43" s="1"/>
      <c r="G43" s="1"/>
      <c r="H43" s="1"/>
      <c r="I43" s="1"/>
      <c r="J43" s="1">
        <f t="shared" si="0"/>
        <v>0</v>
      </c>
      <c r="K43" s="1"/>
    </row>
    <row r="44" spans="1:11" ht="21" customHeight="1" x14ac:dyDescent="0.3">
      <c r="A44" s="1">
        <v>42</v>
      </c>
      <c r="B44" s="10">
        <v>46065</v>
      </c>
      <c r="C44" s="1" t="s">
        <v>45</v>
      </c>
      <c r="D44" s="1" t="s">
        <v>50</v>
      </c>
      <c r="E44" s="1">
        <v>1150</v>
      </c>
      <c r="F44" s="1"/>
      <c r="G44" s="1"/>
      <c r="H44" s="1"/>
      <c r="I44" s="1"/>
      <c r="J44" s="1">
        <f t="shared" si="0"/>
        <v>0</v>
      </c>
      <c r="K44" s="1"/>
    </row>
    <row r="45" spans="1:11" ht="21" customHeight="1" x14ac:dyDescent="0.3">
      <c r="A45" s="1">
        <v>43</v>
      </c>
      <c r="B45" s="10">
        <v>46066</v>
      </c>
      <c r="C45" s="1" t="s">
        <v>45</v>
      </c>
      <c r="D45" s="1" t="s">
        <v>50</v>
      </c>
      <c r="E45" s="1">
        <v>1150</v>
      </c>
      <c r="F45" s="1"/>
      <c r="G45" s="1"/>
      <c r="H45" s="1"/>
      <c r="I45" s="1"/>
      <c r="J45" s="1">
        <f t="shared" si="0"/>
        <v>0</v>
      </c>
      <c r="K45" s="1"/>
    </row>
    <row r="46" spans="1:11" ht="21" customHeight="1" x14ac:dyDescent="0.3">
      <c r="A46" s="1">
        <v>44</v>
      </c>
      <c r="B46" s="10">
        <v>46067</v>
      </c>
      <c r="C46" s="1" t="s">
        <v>45</v>
      </c>
      <c r="D46" s="1" t="s">
        <v>50</v>
      </c>
      <c r="E46" s="1">
        <v>1150</v>
      </c>
      <c r="F46" s="1"/>
      <c r="G46" s="1"/>
      <c r="H46" s="1"/>
      <c r="I46" s="1"/>
      <c r="J46" s="1">
        <f t="shared" si="0"/>
        <v>0</v>
      </c>
      <c r="K46" s="1"/>
    </row>
    <row r="47" spans="1:11" ht="21" customHeight="1" x14ac:dyDescent="0.3">
      <c r="A47" s="1">
        <v>45</v>
      </c>
      <c r="B47" s="10">
        <v>46068</v>
      </c>
      <c r="C47" s="1" t="s">
        <v>45</v>
      </c>
      <c r="D47" s="1" t="s">
        <v>50</v>
      </c>
      <c r="E47" s="1">
        <v>1150</v>
      </c>
      <c r="F47" s="1"/>
      <c r="G47" s="1"/>
      <c r="H47" s="1"/>
      <c r="I47" s="1"/>
      <c r="J47" s="1">
        <f t="shared" si="0"/>
        <v>0</v>
      </c>
      <c r="K47" s="1"/>
    </row>
    <row r="48" spans="1:11" ht="21" customHeight="1" x14ac:dyDescent="0.3">
      <c r="A48" s="1">
        <v>46</v>
      </c>
      <c r="B48" s="10">
        <v>46069</v>
      </c>
      <c r="C48" s="1" t="s">
        <v>45</v>
      </c>
      <c r="D48" s="1" t="s">
        <v>50</v>
      </c>
      <c r="E48" s="1">
        <v>1150</v>
      </c>
      <c r="F48" s="1"/>
      <c r="G48" s="1"/>
      <c r="H48" s="1"/>
      <c r="I48" s="1"/>
      <c r="J48" s="1">
        <f t="shared" si="0"/>
        <v>0</v>
      </c>
      <c r="K48" s="1"/>
    </row>
    <row r="49" spans="1:11" ht="21" customHeight="1" x14ac:dyDescent="0.3">
      <c r="A49" s="1">
        <v>47</v>
      </c>
      <c r="B49" s="10">
        <v>46070</v>
      </c>
      <c r="C49" s="1" t="s">
        <v>45</v>
      </c>
      <c r="D49" s="1" t="s">
        <v>50</v>
      </c>
      <c r="E49" s="1">
        <v>1150</v>
      </c>
      <c r="F49" s="1"/>
      <c r="G49" s="1"/>
      <c r="H49" s="1"/>
      <c r="I49" s="1"/>
      <c r="J49" s="1">
        <f t="shared" si="0"/>
        <v>0</v>
      </c>
      <c r="K49" s="1"/>
    </row>
    <row r="50" spans="1:11" ht="21" customHeight="1" x14ac:dyDescent="0.3">
      <c r="A50" s="1">
        <v>48</v>
      </c>
      <c r="B50" s="10">
        <v>46071</v>
      </c>
      <c r="C50" s="1" t="s">
        <v>45</v>
      </c>
      <c r="D50" s="1" t="s">
        <v>50</v>
      </c>
      <c r="E50" s="1">
        <v>1150</v>
      </c>
      <c r="F50" s="1"/>
      <c r="G50" s="1"/>
      <c r="H50" s="1"/>
      <c r="I50" s="1"/>
      <c r="J50" s="1">
        <f t="shared" si="0"/>
        <v>0</v>
      </c>
      <c r="K50" s="1"/>
    </row>
    <row r="51" spans="1:11" ht="21" customHeight="1" x14ac:dyDescent="0.3">
      <c r="A51" s="1">
        <v>49</v>
      </c>
      <c r="B51" s="10">
        <v>46072</v>
      </c>
      <c r="C51" s="1" t="s">
        <v>45</v>
      </c>
      <c r="D51" s="1" t="s">
        <v>50</v>
      </c>
      <c r="E51" s="1">
        <v>1150</v>
      </c>
      <c r="F51" s="1"/>
      <c r="G51" s="1"/>
      <c r="H51" s="1"/>
      <c r="I51" s="1"/>
      <c r="J51" s="1">
        <f t="shared" si="0"/>
        <v>0</v>
      </c>
      <c r="K51" s="1"/>
    </row>
    <row r="52" spans="1:11" ht="21" customHeight="1" x14ac:dyDescent="0.3">
      <c r="A52" s="1">
        <v>50</v>
      </c>
      <c r="B52" s="10">
        <v>46073</v>
      </c>
      <c r="C52" s="1" t="s">
        <v>45</v>
      </c>
      <c r="D52" s="1" t="s">
        <v>50</v>
      </c>
      <c r="E52" s="1">
        <v>1150</v>
      </c>
      <c r="F52" s="1"/>
      <c r="G52" s="1"/>
      <c r="H52" s="1"/>
      <c r="I52" s="1"/>
      <c r="J52" s="1">
        <f t="shared" si="0"/>
        <v>0</v>
      </c>
      <c r="K52" s="1"/>
    </row>
    <row r="53" spans="1:11" ht="21" customHeight="1" x14ac:dyDescent="0.3">
      <c r="A53" s="1">
        <v>51</v>
      </c>
      <c r="B53" s="10">
        <v>46074</v>
      </c>
      <c r="C53" s="1" t="s">
        <v>45</v>
      </c>
      <c r="D53" s="1" t="s">
        <v>50</v>
      </c>
      <c r="E53" s="1">
        <v>1150</v>
      </c>
      <c r="F53" s="1"/>
      <c r="G53" s="1"/>
      <c r="H53" s="1"/>
      <c r="I53" s="1"/>
      <c r="J53" s="1">
        <f t="shared" si="0"/>
        <v>0</v>
      </c>
      <c r="K53" s="1"/>
    </row>
    <row r="54" spans="1:11" ht="21" customHeight="1" x14ac:dyDescent="0.3">
      <c r="A54" s="1">
        <v>52</v>
      </c>
      <c r="B54" s="10">
        <v>46075</v>
      </c>
      <c r="C54" s="1" t="s">
        <v>45</v>
      </c>
      <c r="D54" s="1" t="s">
        <v>50</v>
      </c>
      <c r="E54" s="1">
        <v>1150</v>
      </c>
      <c r="F54" s="1"/>
      <c r="G54" s="1"/>
      <c r="H54" s="1"/>
      <c r="I54" s="1"/>
      <c r="J54" s="1">
        <f t="shared" si="0"/>
        <v>0</v>
      </c>
      <c r="K54" s="1"/>
    </row>
    <row r="55" spans="1:11" ht="21" customHeight="1" x14ac:dyDescent="0.3">
      <c r="A55" s="1">
        <v>53</v>
      </c>
      <c r="B55" s="10">
        <v>46076</v>
      </c>
      <c r="C55" s="1" t="s">
        <v>45</v>
      </c>
      <c r="D55" s="1" t="s">
        <v>50</v>
      </c>
      <c r="E55" s="1">
        <v>1150</v>
      </c>
      <c r="F55" s="1"/>
      <c r="G55" s="1"/>
      <c r="H55" s="1"/>
      <c r="I55" s="1"/>
      <c r="J55" s="1">
        <f t="shared" si="0"/>
        <v>0</v>
      </c>
      <c r="K55" s="1"/>
    </row>
    <row r="56" spans="1:11" ht="21" customHeight="1" x14ac:dyDescent="0.3">
      <c r="A56" s="1">
        <v>54</v>
      </c>
      <c r="B56" s="10">
        <v>46077</v>
      </c>
      <c r="C56" s="1" t="s">
        <v>45</v>
      </c>
      <c r="D56" s="1" t="s">
        <v>50</v>
      </c>
      <c r="E56" s="1">
        <v>1150</v>
      </c>
      <c r="F56" s="1"/>
      <c r="G56" s="1"/>
      <c r="H56" s="1"/>
      <c r="I56" s="1"/>
      <c r="J56" s="1">
        <f t="shared" si="0"/>
        <v>0</v>
      </c>
      <c r="K56" s="1"/>
    </row>
    <row r="57" spans="1:11" ht="21" customHeight="1" x14ac:dyDescent="0.3">
      <c r="A57" s="1">
        <v>55</v>
      </c>
      <c r="B57" s="10">
        <v>46078</v>
      </c>
      <c r="C57" s="1" t="s">
        <v>45</v>
      </c>
      <c r="D57" s="1" t="s">
        <v>50</v>
      </c>
      <c r="E57" s="1">
        <v>1150</v>
      </c>
      <c r="F57" s="1"/>
      <c r="G57" s="1"/>
      <c r="H57" s="1"/>
      <c r="I57" s="1"/>
      <c r="J57" s="1">
        <f t="shared" si="0"/>
        <v>0</v>
      </c>
      <c r="K57" s="1"/>
    </row>
    <row r="58" spans="1:11" ht="21" customHeight="1" x14ac:dyDescent="0.3">
      <c r="A58" s="1">
        <v>56</v>
      </c>
      <c r="B58" s="10">
        <v>46079</v>
      </c>
      <c r="C58" s="1" t="s">
        <v>45</v>
      </c>
      <c r="D58" s="1" t="s">
        <v>50</v>
      </c>
      <c r="E58" s="1">
        <v>1150</v>
      </c>
      <c r="F58" s="1"/>
      <c r="G58" s="1"/>
      <c r="H58" s="1"/>
      <c r="I58" s="1"/>
      <c r="J58" s="1">
        <f t="shared" si="0"/>
        <v>0</v>
      </c>
      <c r="K58" s="1"/>
    </row>
    <row r="59" spans="1:11" ht="21" customHeight="1" x14ac:dyDescent="0.3">
      <c r="A59" s="1">
        <v>57</v>
      </c>
      <c r="B59" s="10">
        <v>46080</v>
      </c>
      <c r="C59" s="1" t="s">
        <v>45</v>
      </c>
      <c r="D59" s="1" t="s">
        <v>50</v>
      </c>
      <c r="E59" s="1">
        <v>1150</v>
      </c>
      <c r="F59" s="1"/>
      <c r="G59" s="1"/>
      <c r="H59" s="1"/>
      <c r="I59" s="1"/>
      <c r="J59" s="1">
        <f t="shared" si="0"/>
        <v>0</v>
      </c>
      <c r="K59" s="1"/>
    </row>
    <row r="60" spans="1:11" ht="21" customHeight="1" x14ac:dyDescent="0.3">
      <c r="A60" s="1">
        <v>58</v>
      </c>
      <c r="B60" s="10">
        <v>46081</v>
      </c>
      <c r="C60" s="1" t="s">
        <v>45</v>
      </c>
      <c r="D60" s="1" t="s">
        <v>50</v>
      </c>
      <c r="E60" s="1">
        <v>1150</v>
      </c>
      <c r="F60" s="1"/>
      <c r="G60" s="1"/>
      <c r="H60" s="1"/>
      <c r="I60" s="1"/>
      <c r="J60" s="1">
        <f t="shared" si="0"/>
        <v>0</v>
      </c>
      <c r="K60" s="1"/>
    </row>
    <row r="61" spans="1:11" ht="21" customHeight="1" x14ac:dyDescent="0.3">
      <c r="A61" s="1">
        <v>59</v>
      </c>
      <c r="B61" s="10">
        <v>46082</v>
      </c>
      <c r="C61" s="1" t="s">
        <v>45</v>
      </c>
      <c r="D61" s="1" t="s">
        <v>50</v>
      </c>
      <c r="E61" s="1">
        <v>1150</v>
      </c>
      <c r="F61" s="1"/>
      <c r="G61" s="1"/>
      <c r="H61" s="1"/>
      <c r="I61" s="1"/>
      <c r="J61" s="1">
        <f t="shared" si="0"/>
        <v>0</v>
      </c>
      <c r="K61" s="1"/>
    </row>
    <row r="62" spans="1:11" ht="21" customHeight="1" x14ac:dyDescent="0.3">
      <c r="A62" s="1">
        <v>60</v>
      </c>
      <c r="B62" s="10">
        <v>46083</v>
      </c>
      <c r="C62" s="1" t="s">
        <v>45</v>
      </c>
      <c r="D62" s="1" t="s">
        <v>50</v>
      </c>
      <c r="E62" s="1">
        <v>1150</v>
      </c>
      <c r="F62" s="1"/>
      <c r="G62" s="1"/>
      <c r="H62" s="1"/>
      <c r="I62" s="1"/>
      <c r="J62" s="1">
        <f t="shared" si="0"/>
        <v>0</v>
      </c>
      <c r="K62" s="1"/>
    </row>
    <row r="63" spans="1:11" ht="21" customHeight="1" x14ac:dyDescent="0.3">
      <c r="A63" s="1">
        <v>61</v>
      </c>
      <c r="B63" s="10">
        <v>46084</v>
      </c>
      <c r="C63" s="1" t="s">
        <v>45</v>
      </c>
      <c r="D63" s="1" t="s">
        <v>50</v>
      </c>
      <c r="E63" s="1">
        <v>1150</v>
      </c>
      <c r="F63" s="1"/>
      <c r="G63" s="1"/>
      <c r="H63" s="1"/>
      <c r="I63" s="1"/>
      <c r="J63" s="1">
        <f t="shared" si="0"/>
        <v>0</v>
      </c>
      <c r="K63" s="1"/>
    </row>
    <row r="64" spans="1:11" ht="21" customHeight="1" x14ac:dyDescent="0.3">
      <c r="A64" s="1">
        <v>62</v>
      </c>
      <c r="B64" s="10">
        <v>46085</v>
      </c>
      <c r="C64" s="1" t="s">
        <v>45</v>
      </c>
      <c r="D64" s="1" t="s">
        <v>50</v>
      </c>
      <c r="E64" s="1">
        <v>1150</v>
      </c>
      <c r="F64" s="1"/>
      <c r="G64" s="1"/>
      <c r="H64" s="1"/>
      <c r="I64" s="1"/>
      <c r="J64" s="1">
        <f t="shared" si="0"/>
        <v>0</v>
      </c>
      <c r="K64" s="1"/>
    </row>
    <row r="65" spans="1:11" ht="21" customHeight="1" x14ac:dyDescent="0.3">
      <c r="A65" s="1">
        <v>63</v>
      </c>
      <c r="B65" s="10">
        <v>46086</v>
      </c>
      <c r="C65" s="1" t="s">
        <v>45</v>
      </c>
      <c r="D65" s="1" t="s">
        <v>50</v>
      </c>
      <c r="E65" s="1">
        <v>1150</v>
      </c>
      <c r="F65" s="1"/>
      <c r="G65" s="1"/>
      <c r="H65" s="1"/>
      <c r="I65" s="1"/>
      <c r="J65" s="1">
        <f t="shared" si="0"/>
        <v>0</v>
      </c>
      <c r="K65" s="1"/>
    </row>
    <row r="66" spans="1:11" ht="21" customHeight="1" x14ac:dyDescent="0.3">
      <c r="A66" s="1">
        <v>64</v>
      </c>
      <c r="B66" s="10">
        <v>46087</v>
      </c>
      <c r="C66" s="1" t="s">
        <v>45</v>
      </c>
      <c r="D66" s="1" t="s">
        <v>50</v>
      </c>
      <c r="E66" s="1">
        <v>1150</v>
      </c>
      <c r="F66" s="1"/>
      <c r="G66" s="1"/>
      <c r="H66" s="1"/>
      <c r="I66" s="1"/>
      <c r="J66" s="1">
        <f t="shared" si="0"/>
        <v>0</v>
      </c>
      <c r="K66" s="1"/>
    </row>
    <row r="67" spans="1:11" ht="21" customHeight="1" x14ac:dyDescent="0.3">
      <c r="A67" s="1">
        <v>65</v>
      </c>
      <c r="B67" s="10">
        <v>46088</v>
      </c>
      <c r="C67" s="1" t="s">
        <v>45</v>
      </c>
      <c r="D67" s="1" t="s">
        <v>50</v>
      </c>
      <c r="E67" s="1">
        <v>1150</v>
      </c>
      <c r="F67" s="1"/>
      <c r="G67" s="1"/>
      <c r="H67" s="1"/>
      <c r="I67" s="1"/>
      <c r="J67" s="1">
        <f t="shared" si="0"/>
        <v>0</v>
      </c>
      <c r="K67" s="1"/>
    </row>
    <row r="68" spans="1:11" ht="21" customHeight="1" x14ac:dyDescent="0.3">
      <c r="A68" s="1">
        <v>66</v>
      </c>
      <c r="B68" s="10">
        <v>46089</v>
      </c>
      <c r="C68" s="1" t="s">
        <v>45</v>
      </c>
      <c r="D68" s="1" t="s">
        <v>50</v>
      </c>
      <c r="E68" s="1">
        <v>1150</v>
      </c>
      <c r="F68" s="1"/>
      <c r="G68" s="1"/>
      <c r="H68" s="1"/>
      <c r="I68" s="1"/>
      <c r="J68" s="1">
        <f t="shared" ref="J68:J131" si="1">E68*F68-G68-H68+I68</f>
        <v>0</v>
      </c>
      <c r="K68" s="1"/>
    </row>
    <row r="69" spans="1:11" ht="21" customHeight="1" x14ac:dyDescent="0.3">
      <c r="A69" s="1">
        <v>67</v>
      </c>
      <c r="B69" s="10">
        <v>46090</v>
      </c>
      <c r="C69" s="1" t="s">
        <v>45</v>
      </c>
      <c r="D69" s="1" t="s">
        <v>50</v>
      </c>
      <c r="E69" s="1">
        <v>1150</v>
      </c>
      <c r="F69" s="1"/>
      <c r="G69" s="1"/>
      <c r="H69" s="1"/>
      <c r="I69" s="1"/>
      <c r="J69" s="1">
        <f t="shared" si="1"/>
        <v>0</v>
      </c>
      <c r="K69" s="1"/>
    </row>
    <row r="70" spans="1:11" ht="21" customHeight="1" x14ac:dyDescent="0.3">
      <c r="A70" s="1">
        <v>68</v>
      </c>
      <c r="B70" s="10">
        <v>46091</v>
      </c>
      <c r="C70" s="1" t="s">
        <v>45</v>
      </c>
      <c r="D70" s="1" t="s">
        <v>50</v>
      </c>
      <c r="E70" s="1">
        <v>1150</v>
      </c>
      <c r="F70" s="1"/>
      <c r="G70" s="1"/>
      <c r="H70" s="1"/>
      <c r="I70" s="1"/>
      <c r="J70" s="1">
        <f t="shared" si="1"/>
        <v>0</v>
      </c>
      <c r="K70" s="1"/>
    </row>
    <row r="71" spans="1:11" ht="21" customHeight="1" x14ac:dyDescent="0.3">
      <c r="A71" s="1">
        <v>69</v>
      </c>
      <c r="B71" s="10">
        <v>46092</v>
      </c>
      <c r="C71" s="1" t="s">
        <v>45</v>
      </c>
      <c r="D71" s="1" t="s">
        <v>50</v>
      </c>
      <c r="E71" s="1">
        <v>1150</v>
      </c>
      <c r="F71" s="1"/>
      <c r="G71" s="1"/>
      <c r="H71" s="1"/>
      <c r="I71" s="1"/>
      <c r="J71" s="1">
        <f t="shared" si="1"/>
        <v>0</v>
      </c>
      <c r="K71" s="1"/>
    </row>
    <row r="72" spans="1:11" ht="21" customHeight="1" x14ac:dyDescent="0.3">
      <c r="A72" s="1">
        <v>70</v>
      </c>
      <c r="B72" s="10">
        <v>46093</v>
      </c>
      <c r="C72" s="1" t="s">
        <v>45</v>
      </c>
      <c r="D72" s="1" t="s">
        <v>50</v>
      </c>
      <c r="E72" s="1">
        <v>1150</v>
      </c>
      <c r="F72" s="1"/>
      <c r="G72" s="1"/>
      <c r="H72" s="1"/>
      <c r="I72" s="1"/>
      <c r="J72" s="1">
        <f t="shared" si="1"/>
        <v>0</v>
      </c>
      <c r="K72" s="1"/>
    </row>
    <row r="73" spans="1:11" ht="21" customHeight="1" x14ac:dyDescent="0.3">
      <c r="A73" s="1">
        <v>71</v>
      </c>
      <c r="B73" s="10">
        <v>46094</v>
      </c>
      <c r="C73" s="1" t="s">
        <v>45</v>
      </c>
      <c r="D73" s="1" t="s">
        <v>50</v>
      </c>
      <c r="E73" s="1">
        <v>1150</v>
      </c>
      <c r="F73" s="1"/>
      <c r="G73" s="1"/>
      <c r="H73" s="1"/>
      <c r="I73" s="1"/>
      <c r="J73" s="1">
        <f t="shared" si="1"/>
        <v>0</v>
      </c>
      <c r="K73" s="1"/>
    </row>
    <row r="74" spans="1:11" ht="21" customHeight="1" x14ac:dyDescent="0.3">
      <c r="A74" s="1">
        <v>72</v>
      </c>
      <c r="B74" s="10">
        <v>46095</v>
      </c>
      <c r="C74" s="1" t="s">
        <v>45</v>
      </c>
      <c r="D74" s="1" t="s">
        <v>50</v>
      </c>
      <c r="E74" s="1">
        <v>1150</v>
      </c>
      <c r="F74" s="1"/>
      <c r="G74" s="1"/>
      <c r="H74" s="1"/>
      <c r="I74" s="1"/>
      <c r="J74" s="1">
        <f t="shared" si="1"/>
        <v>0</v>
      </c>
      <c r="K74" s="1"/>
    </row>
    <row r="75" spans="1:11" ht="21" customHeight="1" x14ac:dyDescent="0.3">
      <c r="A75" s="1">
        <v>73</v>
      </c>
      <c r="B75" s="10">
        <v>46096</v>
      </c>
      <c r="C75" s="1" t="s">
        <v>45</v>
      </c>
      <c r="D75" s="1" t="s">
        <v>50</v>
      </c>
      <c r="E75" s="1">
        <v>1150</v>
      </c>
      <c r="F75" s="1"/>
      <c r="G75" s="1"/>
      <c r="H75" s="1"/>
      <c r="I75" s="1"/>
      <c r="J75" s="1">
        <f t="shared" si="1"/>
        <v>0</v>
      </c>
      <c r="K75" s="1"/>
    </row>
    <row r="76" spans="1:11" ht="21" customHeight="1" x14ac:dyDescent="0.3">
      <c r="A76" s="1">
        <v>74</v>
      </c>
      <c r="B76" s="10">
        <v>46097</v>
      </c>
      <c r="C76" s="1" t="s">
        <v>45</v>
      </c>
      <c r="D76" s="1" t="s">
        <v>50</v>
      </c>
      <c r="E76" s="1">
        <v>1150</v>
      </c>
      <c r="F76" s="1"/>
      <c r="G76" s="1"/>
      <c r="H76" s="1"/>
      <c r="I76" s="1"/>
      <c r="J76" s="1">
        <f t="shared" si="1"/>
        <v>0</v>
      </c>
      <c r="K76" s="1"/>
    </row>
    <row r="77" spans="1:11" ht="21" customHeight="1" x14ac:dyDescent="0.3">
      <c r="A77" s="1">
        <v>75</v>
      </c>
      <c r="B77" s="10">
        <v>46098</v>
      </c>
      <c r="C77" s="1" t="s">
        <v>45</v>
      </c>
      <c r="D77" s="1" t="s">
        <v>50</v>
      </c>
      <c r="E77" s="1">
        <v>1150</v>
      </c>
      <c r="F77" s="1"/>
      <c r="G77" s="1"/>
      <c r="H77" s="1"/>
      <c r="I77" s="1"/>
      <c r="J77" s="1">
        <f t="shared" si="1"/>
        <v>0</v>
      </c>
      <c r="K77" s="1"/>
    </row>
    <row r="78" spans="1:11" ht="21" customHeight="1" x14ac:dyDescent="0.3">
      <c r="A78" s="1">
        <v>76</v>
      </c>
      <c r="B78" s="10">
        <v>46099</v>
      </c>
      <c r="C78" s="1" t="s">
        <v>45</v>
      </c>
      <c r="D78" s="1" t="s">
        <v>50</v>
      </c>
      <c r="E78" s="1">
        <v>1150</v>
      </c>
      <c r="F78" s="1"/>
      <c r="G78" s="1"/>
      <c r="H78" s="1"/>
      <c r="I78" s="1"/>
      <c r="J78" s="1">
        <f t="shared" si="1"/>
        <v>0</v>
      </c>
      <c r="K78" s="1"/>
    </row>
    <row r="79" spans="1:11" ht="21" customHeight="1" x14ac:dyDescent="0.3">
      <c r="A79" s="1">
        <v>77</v>
      </c>
      <c r="B79" s="10">
        <v>46100</v>
      </c>
      <c r="C79" s="1" t="s">
        <v>45</v>
      </c>
      <c r="D79" s="1" t="s">
        <v>50</v>
      </c>
      <c r="E79" s="1">
        <v>1150</v>
      </c>
      <c r="F79" s="1"/>
      <c r="G79" s="1"/>
      <c r="H79" s="1"/>
      <c r="I79" s="1"/>
      <c r="J79" s="1">
        <f t="shared" si="1"/>
        <v>0</v>
      </c>
      <c r="K79" s="1"/>
    </row>
    <row r="80" spans="1:11" ht="21" customHeight="1" x14ac:dyDescent="0.3">
      <c r="A80" s="1">
        <v>78</v>
      </c>
      <c r="B80" s="10">
        <v>46101</v>
      </c>
      <c r="C80" s="1" t="s">
        <v>45</v>
      </c>
      <c r="D80" s="1" t="s">
        <v>50</v>
      </c>
      <c r="E80" s="1">
        <v>1150</v>
      </c>
      <c r="F80" s="1"/>
      <c r="G80" s="1"/>
      <c r="H80" s="1"/>
      <c r="I80" s="1"/>
      <c r="J80" s="1">
        <f t="shared" si="1"/>
        <v>0</v>
      </c>
      <c r="K80" s="1"/>
    </row>
    <row r="81" spans="1:11" ht="21" customHeight="1" x14ac:dyDescent="0.3">
      <c r="A81" s="1">
        <v>79</v>
      </c>
      <c r="B81" s="10">
        <v>46102</v>
      </c>
      <c r="C81" s="1" t="s">
        <v>45</v>
      </c>
      <c r="D81" s="1" t="s">
        <v>50</v>
      </c>
      <c r="E81" s="1">
        <v>1150</v>
      </c>
      <c r="F81" s="1"/>
      <c r="G81" s="1"/>
      <c r="H81" s="1"/>
      <c r="I81" s="1"/>
      <c r="J81" s="1">
        <f t="shared" si="1"/>
        <v>0</v>
      </c>
      <c r="K81" s="1"/>
    </row>
    <row r="82" spans="1:11" ht="21" customHeight="1" x14ac:dyDescent="0.3">
      <c r="A82" s="1">
        <v>80</v>
      </c>
      <c r="B82" s="10">
        <v>46103</v>
      </c>
      <c r="C82" s="1" t="s">
        <v>45</v>
      </c>
      <c r="D82" s="1" t="s">
        <v>50</v>
      </c>
      <c r="E82" s="1">
        <v>1150</v>
      </c>
      <c r="F82" s="1"/>
      <c r="G82" s="1"/>
      <c r="H82" s="1"/>
      <c r="I82" s="1"/>
      <c r="J82" s="1">
        <f t="shared" si="1"/>
        <v>0</v>
      </c>
      <c r="K82" s="1"/>
    </row>
    <row r="83" spans="1:11" ht="21" customHeight="1" x14ac:dyDescent="0.3">
      <c r="A83" s="1">
        <v>81</v>
      </c>
      <c r="B83" s="10">
        <v>46104</v>
      </c>
      <c r="C83" s="1" t="s">
        <v>45</v>
      </c>
      <c r="D83" s="1" t="s">
        <v>50</v>
      </c>
      <c r="E83" s="1">
        <v>1150</v>
      </c>
      <c r="F83" s="1"/>
      <c r="G83" s="1"/>
      <c r="H83" s="1"/>
      <c r="I83" s="1"/>
      <c r="J83" s="1">
        <f t="shared" si="1"/>
        <v>0</v>
      </c>
      <c r="K83" s="1"/>
    </row>
    <row r="84" spans="1:11" ht="21" customHeight="1" x14ac:dyDescent="0.3">
      <c r="A84" s="1">
        <v>82</v>
      </c>
      <c r="B84" s="10">
        <v>46105</v>
      </c>
      <c r="C84" s="1" t="s">
        <v>45</v>
      </c>
      <c r="D84" s="1" t="s">
        <v>50</v>
      </c>
      <c r="E84" s="1">
        <v>1150</v>
      </c>
      <c r="F84" s="1"/>
      <c r="G84" s="1"/>
      <c r="H84" s="1"/>
      <c r="I84" s="1"/>
      <c r="J84" s="1">
        <f t="shared" si="1"/>
        <v>0</v>
      </c>
      <c r="K84" s="1"/>
    </row>
    <row r="85" spans="1:11" ht="21" customHeight="1" x14ac:dyDescent="0.3">
      <c r="A85" s="1">
        <v>83</v>
      </c>
      <c r="B85" s="10">
        <v>46106</v>
      </c>
      <c r="C85" s="1" t="s">
        <v>45</v>
      </c>
      <c r="D85" s="1" t="s">
        <v>50</v>
      </c>
      <c r="E85" s="1">
        <v>1150</v>
      </c>
      <c r="F85" s="1"/>
      <c r="G85" s="1"/>
      <c r="H85" s="1"/>
      <c r="I85" s="1"/>
      <c r="J85" s="1">
        <f t="shared" si="1"/>
        <v>0</v>
      </c>
      <c r="K85" s="1"/>
    </row>
    <row r="86" spans="1:11" ht="21" customHeight="1" x14ac:dyDescent="0.3">
      <c r="A86" s="1">
        <v>84</v>
      </c>
      <c r="B86" s="10">
        <v>46107</v>
      </c>
      <c r="C86" s="1" t="s">
        <v>45</v>
      </c>
      <c r="D86" s="1" t="s">
        <v>50</v>
      </c>
      <c r="E86" s="1">
        <v>1150</v>
      </c>
      <c r="F86" s="1"/>
      <c r="G86" s="1"/>
      <c r="H86" s="1"/>
      <c r="I86" s="1"/>
      <c r="J86" s="1">
        <f t="shared" si="1"/>
        <v>0</v>
      </c>
      <c r="K86" s="1"/>
    </row>
    <row r="87" spans="1:11" ht="21" customHeight="1" x14ac:dyDescent="0.3">
      <c r="A87" s="1">
        <v>85</v>
      </c>
      <c r="B87" s="10">
        <v>46108</v>
      </c>
      <c r="C87" s="1" t="s">
        <v>45</v>
      </c>
      <c r="D87" s="1" t="s">
        <v>50</v>
      </c>
      <c r="E87" s="1">
        <v>1150</v>
      </c>
      <c r="F87" s="1"/>
      <c r="G87" s="1"/>
      <c r="H87" s="1"/>
      <c r="I87" s="1"/>
      <c r="J87" s="1">
        <f t="shared" si="1"/>
        <v>0</v>
      </c>
      <c r="K87" s="1"/>
    </row>
    <row r="88" spans="1:11" ht="21" customHeight="1" x14ac:dyDescent="0.3">
      <c r="A88" s="1">
        <v>86</v>
      </c>
      <c r="B88" s="10">
        <v>46109</v>
      </c>
      <c r="C88" s="1" t="s">
        <v>45</v>
      </c>
      <c r="D88" s="1" t="s">
        <v>50</v>
      </c>
      <c r="E88" s="1">
        <v>1150</v>
      </c>
      <c r="F88" s="1"/>
      <c r="G88" s="1"/>
      <c r="H88" s="1"/>
      <c r="I88" s="1"/>
      <c r="J88" s="1">
        <f t="shared" si="1"/>
        <v>0</v>
      </c>
      <c r="K88" s="1"/>
    </row>
    <row r="89" spans="1:11" ht="21" customHeight="1" x14ac:dyDescent="0.3">
      <c r="A89" s="1">
        <v>87</v>
      </c>
      <c r="B89" s="10">
        <v>46110</v>
      </c>
      <c r="C89" s="1" t="s">
        <v>45</v>
      </c>
      <c r="D89" s="1" t="s">
        <v>50</v>
      </c>
      <c r="E89" s="1">
        <v>1150</v>
      </c>
      <c r="F89" s="1"/>
      <c r="G89" s="1"/>
      <c r="H89" s="1"/>
      <c r="I89" s="1"/>
      <c r="J89" s="1">
        <f t="shared" si="1"/>
        <v>0</v>
      </c>
      <c r="K89" s="1"/>
    </row>
    <row r="90" spans="1:11" ht="21" customHeight="1" x14ac:dyDescent="0.3">
      <c r="A90" s="1">
        <v>88</v>
      </c>
      <c r="B90" s="10">
        <v>46111</v>
      </c>
      <c r="C90" s="1" t="s">
        <v>45</v>
      </c>
      <c r="D90" s="1" t="s">
        <v>50</v>
      </c>
      <c r="E90" s="1">
        <v>1150</v>
      </c>
      <c r="F90" s="1"/>
      <c r="G90" s="1"/>
      <c r="H90" s="1"/>
      <c r="I90" s="1"/>
      <c r="J90" s="1">
        <f t="shared" si="1"/>
        <v>0</v>
      </c>
      <c r="K90" s="1"/>
    </row>
    <row r="91" spans="1:11" ht="21" customHeight="1" x14ac:dyDescent="0.3">
      <c r="A91" s="1">
        <v>89</v>
      </c>
      <c r="B91" s="10">
        <v>46112</v>
      </c>
      <c r="C91" s="1" t="s">
        <v>45</v>
      </c>
      <c r="D91" s="1" t="s">
        <v>50</v>
      </c>
      <c r="E91" s="1">
        <v>1150</v>
      </c>
      <c r="F91" s="1"/>
      <c r="G91" s="1"/>
      <c r="H91" s="1"/>
      <c r="I91" s="1"/>
      <c r="J91" s="1">
        <f t="shared" si="1"/>
        <v>0</v>
      </c>
      <c r="K91" s="1"/>
    </row>
    <row r="92" spans="1:11" ht="21" customHeight="1" x14ac:dyDescent="0.3">
      <c r="A92" s="1">
        <v>90</v>
      </c>
      <c r="B92" s="10">
        <v>46113</v>
      </c>
      <c r="C92" s="1" t="s">
        <v>45</v>
      </c>
      <c r="D92" s="1" t="s">
        <v>50</v>
      </c>
      <c r="E92" s="1">
        <v>1150</v>
      </c>
      <c r="F92" s="1"/>
      <c r="G92" s="1"/>
      <c r="H92" s="1"/>
      <c r="I92" s="1"/>
      <c r="J92" s="1">
        <f t="shared" si="1"/>
        <v>0</v>
      </c>
      <c r="K92" s="1"/>
    </row>
    <row r="93" spans="1:11" ht="21" customHeight="1" x14ac:dyDescent="0.3">
      <c r="A93" s="1">
        <v>91</v>
      </c>
      <c r="B93" s="10">
        <v>46114</v>
      </c>
      <c r="C93" s="1" t="s">
        <v>45</v>
      </c>
      <c r="D93" s="1" t="s">
        <v>50</v>
      </c>
      <c r="E93" s="1">
        <v>1150</v>
      </c>
      <c r="F93" s="1"/>
      <c r="G93" s="1"/>
      <c r="H93" s="1"/>
      <c r="I93" s="1"/>
      <c r="J93" s="1">
        <f t="shared" si="1"/>
        <v>0</v>
      </c>
      <c r="K93" s="1"/>
    </row>
    <row r="94" spans="1:11" ht="21" customHeight="1" x14ac:dyDescent="0.3">
      <c r="A94" s="1">
        <v>92</v>
      </c>
      <c r="B94" s="10">
        <v>46115</v>
      </c>
      <c r="C94" s="1" t="s">
        <v>45</v>
      </c>
      <c r="D94" s="1" t="s">
        <v>50</v>
      </c>
      <c r="E94" s="1">
        <v>1150</v>
      </c>
      <c r="F94" s="1"/>
      <c r="G94" s="1"/>
      <c r="H94" s="1"/>
      <c r="I94" s="1"/>
      <c r="J94" s="1">
        <f t="shared" si="1"/>
        <v>0</v>
      </c>
      <c r="K94" s="1"/>
    </row>
    <row r="95" spans="1:11" ht="21" customHeight="1" x14ac:dyDescent="0.3">
      <c r="A95" s="1">
        <v>93</v>
      </c>
      <c r="B95" s="10">
        <v>46116</v>
      </c>
      <c r="C95" s="1" t="s">
        <v>45</v>
      </c>
      <c r="D95" s="1" t="s">
        <v>50</v>
      </c>
      <c r="E95" s="1">
        <v>1150</v>
      </c>
      <c r="F95" s="1"/>
      <c r="G95" s="1"/>
      <c r="H95" s="1"/>
      <c r="I95" s="1"/>
      <c r="J95" s="1">
        <f t="shared" si="1"/>
        <v>0</v>
      </c>
      <c r="K95" s="1"/>
    </row>
    <row r="96" spans="1:11" ht="21" customHeight="1" x14ac:dyDescent="0.3">
      <c r="A96" s="1">
        <v>94</v>
      </c>
      <c r="B96" s="10">
        <v>46117</v>
      </c>
      <c r="C96" s="1" t="s">
        <v>45</v>
      </c>
      <c r="D96" s="1" t="s">
        <v>50</v>
      </c>
      <c r="E96" s="1">
        <v>1150</v>
      </c>
      <c r="F96" s="1"/>
      <c r="G96" s="1"/>
      <c r="H96" s="1"/>
      <c r="I96" s="1"/>
      <c r="J96" s="1">
        <f t="shared" si="1"/>
        <v>0</v>
      </c>
      <c r="K96" s="1"/>
    </row>
    <row r="97" spans="1:11" ht="21" customHeight="1" x14ac:dyDescent="0.3">
      <c r="A97" s="1">
        <v>95</v>
      </c>
      <c r="B97" s="10">
        <v>46118</v>
      </c>
      <c r="C97" s="1" t="s">
        <v>45</v>
      </c>
      <c r="D97" s="1" t="s">
        <v>50</v>
      </c>
      <c r="E97" s="1">
        <v>1150</v>
      </c>
      <c r="F97" s="1"/>
      <c r="G97" s="1"/>
      <c r="H97" s="1"/>
      <c r="I97" s="1"/>
      <c r="J97" s="1">
        <f t="shared" si="1"/>
        <v>0</v>
      </c>
      <c r="K97" s="1"/>
    </row>
    <row r="98" spans="1:11" ht="21" customHeight="1" x14ac:dyDescent="0.3">
      <c r="A98" s="1">
        <v>96</v>
      </c>
      <c r="B98" s="10">
        <v>46119</v>
      </c>
      <c r="C98" s="1" t="s">
        <v>45</v>
      </c>
      <c r="D98" s="1" t="s">
        <v>50</v>
      </c>
      <c r="E98" s="1">
        <v>1150</v>
      </c>
      <c r="F98" s="1"/>
      <c r="G98" s="1"/>
      <c r="H98" s="1"/>
      <c r="I98" s="1"/>
      <c r="J98" s="1">
        <f t="shared" si="1"/>
        <v>0</v>
      </c>
      <c r="K98" s="1"/>
    </row>
    <row r="99" spans="1:11" ht="21" customHeight="1" x14ac:dyDescent="0.3">
      <c r="A99" s="1">
        <v>97</v>
      </c>
      <c r="B99" s="10">
        <v>46120</v>
      </c>
      <c r="C99" s="1" t="s">
        <v>45</v>
      </c>
      <c r="D99" s="1" t="s">
        <v>50</v>
      </c>
      <c r="E99" s="1">
        <v>1150</v>
      </c>
      <c r="F99" s="1"/>
      <c r="G99" s="1"/>
      <c r="H99" s="1"/>
      <c r="I99" s="1"/>
      <c r="J99" s="1">
        <f t="shared" si="1"/>
        <v>0</v>
      </c>
      <c r="K99" s="1"/>
    </row>
    <row r="100" spans="1:11" ht="21" customHeight="1" x14ac:dyDescent="0.3">
      <c r="A100" s="1">
        <v>98</v>
      </c>
      <c r="B100" s="10">
        <v>46121</v>
      </c>
      <c r="C100" s="1" t="s">
        <v>45</v>
      </c>
      <c r="D100" s="1" t="s">
        <v>50</v>
      </c>
      <c r="E100" s="1">
        <v>1150</v>
      </c>
      <c r="F100" s="1"/>
      <c r="G100" s="1"/>
      <c r="H100" s="1"/>
      <c r="I100" s="1"/>
      <c r="J100" s="1">
        <f t="shared" si="1"/>
        <v>0</v>
      </c>
      <c r="K100" s="1"/>
    </row>
    <row r="101" spans="1:11" ht="21" customHeight="1" x14ac:dyDescent="0.3">
      <c r="A101" s="1">
        <v>99</v>
      </c>
      <c r="B101" s="10">
        <v>46122</v>
      </c>
      <c r="C101" s="1" t="s">
        <v>45</v>
      </c>
      <c r="D101" s="1" t="s">
        <v>50</v>
      </c>
      <c r="E101" s="1">
        <v>1150</v>
      </c>
      <c r="F101" s="1"/>
      <c r="G101" s="1"/>
      <c r="H101" s="1"/>
      <c r="I101" s="1"/>
      <c r="J101" s="1">
        <f t="shared" si="1"/>
        <v>0</v>
      </c>
      <c r="K101" s="1"/>
    </row>
    <row r="102" spans="1:11" ht="21" customHeight="1" x14ac:dyDescent="0.3">
      <c r="A102" s="1">
        <v>100</v>
      </c>
      <c r="B102" s="10">
        <v>46123</v>
      </c>
      <c r="C102" s="1" t="s">
        <v>45</v>
      </c>
      <c r="D102" s="1" t="s">
        <v>50</v>
      </c>
      <c r="E102" s="1">
        <v>1150</v>
      </c>
      <c r="F102" s="1"/>
      <c r="G102" s="1"/>
      <c r="H102" s="1"/>
      <c r="I102" s="1"/>
      <c r="J102" s="1">
        <f t="shared" si="1"/>
        <v>0</v>
      </c>
      <c r="K102" s="1"/>
    </row>
    <row r="103" spans="1:11" ht="21" customHeight="1" x14ac:dyDescent="0.3">
      <c r="A103" s="1">
        <v>101</v>
      </c>
      <c r="B103" s="10">
        <v>46124</v>
      </c>
      <c r="C103" s="1" t="s">
        <v>45</v>
      </c>
      <c r="D103" s="1" t="s">
        <v>50</v>
      </c>
      <c r="E103" s="1">
        <v>1150</v>
      </c>
      <c r="F103" s="1"/>
      <c r="G103" s="1"/>
      <c r="H103" s="1"/>
      <c r="I103" s="1"/>
      <c r="J103" s="1">
        <f t="shared" si="1"/>
        <v>0</v>
      </c>
      <c r="K103" s="1"/>
    </row>
    <row r="104" spans="1:11" ht="21" customHeight="1" x14ac:dyDescent="0.3">
      <c r="A104" s="1">
        <v>102</v>
      </c>
      <c r="B104" s="10">
        <v>46125</v>
      </c>
      <c r="C104" s="1" t="s">
        <v>45</v>
      </c>
      <c r="D104" s="1" t="s">
        <v>50</v>
      </c>
      <c r="E104" s="1">
        <v>1150</v>
      </c>
      <c r="F104" s="1"/>
      <c r="G104" s="1"/>
      <c r="H104" s="1"/>
      <c r="I104" s="1"/>
      <c r="J104" s="1">
        <f t="shared" si="1"/>
        <v>0</v>
      </c>
      <c r="K104" s="1"/>
    </row>
    <row r="105" spans="1:11" ht="21" customHeight="1" x14ac:dyDescent="0.3">
      <c r="A105" s="1">
        <v>103</v>
      </c>
      <c r="B105" s="10">
        <v>46126</v>
      </c>
      <c r="C105" s="1" t="s">
        <v>45</v>
      </c>
      <c r="D105" s="1" t="s">
        <v>50</v>
      </c>
      <c r="E105" s="1">
        <v>1150</v>
      </c>
      <c r="F105" s="1"/>
      <c r="G105" s="1"/>
      <c r="H105" s="1"/>
      <c r="I105" s="1"/>
      <c r="J105" s="1">
        <f t="shared" si="1"/>
        <v>0</v>
      </c>
      <c r="K105" s="1"/>
    </row>
    <row r="106" spans="1:11" ht="21" customHeight="1" x14ac:dyDescent="0.3">
      <c r="A106" s="1">
        <v>104</v>
      </c>
      <c r="B106" s="10">
        <v>46127</v>
      </c>
      <c r="C106" s="1" t="s">
        <v>45</v>
      </c>
      <c r="D106" s="1" t="s">
        <v>50</v>
      </c>
      <c r="E106" s="1">
        <v>1150</v>
      </c>
      <c r="F106" s="1"/>
      <c r="G106" s="1"/>
      <c r="H106" s="1"/>
      <c r="I106" s="1"/>
      <c r="J106" s="1">
        <f t="shared" si="1"/>
        <v>0</v>
      </c>
      <c r="K106" s="1"/>
    </row>
    <row r="107" spans="1:11" ht="21" customHeight="1" x14ac:dyDescent="0.3">
      <c r="A107" s="1">
        <v>105</v>
      </c>
      <c r="B107" s="10">
        <v>46128</v>
      </c>
      <c r="C107" s="1" t="s">
        <v>45</v>
      </c>
      <c r="D107" s="1" t="s">
        <v>50</v>
      </c>
      <c r="E107" s="1">
        <v>1150</v>
      </c>
      <c r="F107" s="1"/>
      <c r="G107" s="1"/>
      <c r="H107" s="1"/>
      <c r="I107" s="1"/>
      <c r="J107" s="1">
        <f t="shared" si="1"/>
        <v>0</v>
      </c>
      <c r="K107" s="1"/>
    </row>
    <row r="108" spans="1:11" ht="21" customHeight="1" x14ac:dyDescent="0.3">
      <c r="A108" s="1">
        <v>106</v>
      </c>
      <c r="B108" s="10">
        <v>46129</v>
      </c>
      <c r="C108" s="1" t="s">
        <v>45</v>
      </c>
      <c r="D108" s="1" t="s">
        <v>50</v>
      </c>
      <c r="E108" s="1">
        <v>1150</v>
      </c>
      <c r="F108" s="1"/>
      <c r="G108" s="1"/>
      <c r="H108" s="1"/>
      <c r="I108" s="1"/>
      <c r="J108" s="1">
        <f t="shared" si="1"/>
        <v>0</v>
      </c>
      <c r="K108" s="1"/>
    </row>
    <row r="109" spans="1:11" ht="21" customHeight="1" x14ac:dyDescent="0.3">
      <c r="A109" s="1">
        <v>107</v>
      </c>
      <c r="B109" s="10">
        <v>46130</v>
      </c>
      <c r="C109" s="1" t="s">
        <v>45</v>
      </c>
      <c r="D109" s="1" t="s">
        <v>50</v>
      </c>
      <c r="E109" s="1">
        <v>1150</v>
      </c>
      <c r="F109" s="1"/>
      <c r="G109" s="1"/>
      <c r="H109" s="1"/>
      <c r="I109" s="1"/>
      <c r="J109" s="1">
        <f t="shared" si="1"/>
        <v>0</v>
      </c>
      <c r="K109" s="1"/>
    </row>
    <row r="110" spans="1:11" ht="21" customHeight="1" x14ac:dyDescent="0.3">
      <c r="A110" s="1">
        <v>108</v>
      </c>
      <c r="B110" s="10">
        <v>46131</v>
      </c>
      <c r="C110" s="1" t="s">
        <v>45</v>
      </c>
      <c r="D110" s="1" t="s">
        <v>50</v>
      </c>
      <c r="E110" s="1">
        <v>1150</v>
      </c>
      <c r="F110" s="1"/>
      <c r="G110" s="1"/>
      <c r="H110" s="1"/>
      <c r="I110" s="1"/>
      <c r="J110" s="1">
        <f t="shared" si="1"/>
        <v>0</v>
      </c>
      <c r="K110" s="1"/>
    </row>
    <row r="111" spans="1:11" ht="21" customHeight="1" x14ac:dyDescent="0.3">
      <c r="A111" s="1">
        <v>109</v>
      </c>
      <c r="B111" s="10">
        <v>46132</v>
      </c>
      <c r="C111" s="1" t="s">
        <v>45</v>
      </c>
      <c r="D111" s="1" t="s">
        <v>50</v>
      </c>
      <c r="E111" s="1">
        <v>1150</v>
      </c>
      <c r="F111" s="1"/>
      <c r="G111" s="1"/>
      <c r="H111" s="1"/>
      <c r="I111" s="1"/>
      <c r="J111" s="1">
        <f t="shared" si="1"/>
        <v>0</v>
      </c>
      <c r="K111" s="1"/>
    </row>
    <row r="112" spans="1:11" ht="21" customHeight="1" x14ac:dyDescent="0.3">
      <c r="A112" s="1">
        <v>110</v>
      </c>
      <c r="B112" s="10">
        <v>46133</v>
      </c>
      <c r="C112" s="1" t="s">
        <v>45</v>
      </c>
      <c r="D112" s="1" t="s">
        <v>50</v>
      </c>
      <c r="E112" s="1">
        <v>1150</v>
      </c>
      <c r="F112" s="1"/>
      <c r="G112" s="1"/>
      <c r="H112" s="1"/>
      <c r="I112" s="1"/>
      <c r="J112" s="1">
        <f t="shared" si="1"/>
        <v>0</v>
      </c>
      <c r="K112" s="1"/>
    </row>
    <row r="113" spans="1:11" ht="21" customHeight="1" x14ac:dyDescent="0.3">
      <c r="A113" s="1">
        <v>111</v>
      </c>
      <c r="B113" s="10">
        <v>46134</v>
      </c>
      <c r="C113" s="1" t="s">
        <v>45</v>
      </c>
      <c r="D113" s="1" t="s">
        <v>50</v>
      </c>
      <c r="E113" s="1">
        <v>1150</v>
      </c>
      <c r="F113" s="1"/>
      <c r="G113" s="1"/>
      <c r="H113" s="1"/>
      <c r="I113" s="1"/>
      <c r="J113" s="1">
        <f t="shared" si="1"/>
        <v>0</v>
      </c>
      <c r="K113" s="1"/>
    </row>
    <row r="114" spans="1:11" ht="21" customHeight="1" x14ac:dyDescent="0.3">
      <c r="A114" s="1">
        <v>112</v>
      </c>
      <c r="B114" s="10">
        <v>46135</v>
      </c>
      <c r="C114" s="1" t="s">
        <v>45</v>
      </c>
      <c r="D114" s="1" t="s">
        <v>50</v>
      </c>
      <c r="E114" s="1">
        <v>1150</v>
      </c>
      <c r="F114" s="1"/>
      <c r="G114" s="1"/>
      <c r="H114" s="1"/>
      <c r="I114" s="1"/>
      <c r="J114" s="1">
        <f t="shared" si="1"/>
        <v>0</v>
      </c>
      <c r="K114" s="1"/>
    </row>
    <row r="115" spans="1:11" ht="21" customHeight="1" x14ac:dyDescent="0.3">
      <c r="A115" s="1">
        <v>113</v>
      </c>
      <c r="B115" s="10">
        <v>46136</v>
      </c>
      <c r="C115" s="1" t="s">
        <v>45</v>
      </c>
      <c r="D115" s="1" t="s">
        <v>50</v>
      </c>
      <c r="E115" s="1">
        <v>1150</v>
      </c>
      <c r="F115" s="1"/>
      <c r="G115" s="1"/>
      <c r="H115" s="1"/>
      <c r="I115" s="1"/>
      <c r="J115" s="1">
        <f t="shared" si="1"/>
        <v>0</v>
      </c>
      <c r="K115" s="1"/>
    </row>
    <row r="116" spans="1:11" ht="21" customHeight="1" x14ac:dyDescent="0.3">
      <c r="A116" s="1">
        <v>114</v>
      </c>
      <c r="B116" s="10">
        <v>46137</v>
      </c>
      <c r="C116" s="1" t="s">
        <v>45</v>
      </c>
      <c r="D116" s="1" t="s">
        <v>50</v>
      </c>
      <c r="E116" s="1">
        <v>1150</v>
      </c>
      <c r="F116" s="1"/>
      <c r="G116" s="1"/>
      <c r="H116" s="1"/>
      <c r="I116" s="1"/>
      <c r="J116" s="1">
        <f t="shared" si="1"/>
        <v>0</v>
      </c>
      <c r="K116" s="1"/>
    </row>
    <row r="117" spans="1:11" ht="21" customHeight="1" x14ac:dyDescent="0.3">
      <c r="A117" s="1">
        <v>115</v>
      </c>
      <c r="B117" s="10">
        <v>46138</v>
      </c>
      <c r="C117" s="1" t="s">
        <v>45</v>
      </c>
      <c r="D117" s="1" t="s">
        <v>50</v>
      </c>
      <c r="E117" s="1">
        <v>1150</v>
      </c>
      <c r="F117" s="1"/>
      <c r="G117" s="1"/>
      <c r="H117" s="1"/>
      <c r="I117" s="1"/>
      <c r="J117" s="1">
        <f t="shared" si="1"/>
        <v>0</v>
      </c>
      <c r="K117" s="1"/>
    </row>
    <row r="118" spans="1:11" ht="21" customHeight="1" x14ac:dyDescent="0.3">
      <c r="A118" s="1">
        <v>116</v>
      </c>
      <c r="B118" s="10">
        <v>46139</v>
      </c>
      <c r="C118" s="1" t="s">
        <v>45</v>
      </c>
      <c r="D118" s="1" t="s">
        <v>50</v>
      </c>
      <c r="E118" s="1">
        <v>1150</v>
      </c>
      <c r="F118" s="1"/>
      <c r="G118" s="1"/>
      <c r="H118" s="1"/>
      <c r="I118" s="1"/>
      <c r="J118" s="1">
        <f t="shared" si="1"/>
        <v>0</v>
      </c>
      <c r="K118" s="1"/>
    </row>
    <row r="119" spans="1:11" ht="21" customHeight="1" x14ac:dyDescent="0.3">
      <c r="A119" s="1">
        <v>117</v>
      </c>
      <c r="B119" s="10">
        <v>46140</v>
      </c>
      <c r="C119" s="1" t="s">
        <v>45</v>
      </c>
      <c r="D119" s="1" t="s">
        <v>50</v>
      </c>
      <c r="E119" s="1">
        <v>1150</v>
      </c>
      <c r="F119" s="1"/>
      <c r="G119" s="1"/>
      <c r="H119" s="1"/>
      <c r="I119" s="1"/>
      <c r="J119" s="1">
        <f t="shared" si="1"/>
        <v>0</v>
      </c>
      <c r="K119" s="1"/>
    </row>
    <row r="120" spans="1:11" ht="21" customHeight="1" x14ac:dyDescent="0.3">
      <c r="A120" s="1">
        <v>118</v>
      </c>
      <c r="B120" s="10">
        <v>46141</v>
      </c>
      <c r="C120" s="1" t="s">
        <v>45</v>
      </c>
      <c r="D120" s="1" t="s">
        <v>50</v>
      </c>
      <c r="E120" s="1">
        <v>1150</v>
      </c>
      <c r="F120" s="1"/>
      <c r="G120" s="1"/>
      <c r="H120" s="1"/>
      <c r="I120" s="1"/>
      <c r="J120" s="1">
        <f t="shared" si="1"/>
        <v>0</v>
      </c>
      <c r="K120" s="1"/>
    </row>
    <row r="121" spans="1:11" ht="21" customHeight="1" x14ac:dyDescent="0.3">
      <c r="A121" s="1">
        <v>119</v>
      </c>
      <c r="B121" s="10">
        <v>46142</v>
      </c>
      <c r="C121" s="1" t="s">
        <v>45</v>
      </c>
      <c r="D121" s="1" t="s">
        <v>50</v>
      </c>
      <c r="E121" s="1">
        <v>1150</v>
      </c>
      <c r="F121" s="1"/>
      <c r="G121" s="1"/>
      <c r="H121" s="1"/>
      <c r="I121" s="1"/>
      <c r="J121" s="1">
        <f t="shared" si="1"/>
        <v>0</v>
      </c>
      <c r="K121" s="1"/>
    </row>
    <row r="122" spans="1:11" ht="21" customHeight="1" x14ac:dyDescent="0.3">
      <c r="A122" s="1">
        <v>120</v>
      </c>
      <c r="B122" s="10">
        <v>46143</v>
      </c>
      <c r="C122" s="1" t="s">
        <v>45</v>
      </c>
      <c r="D122" s="1" t="s">
        <v>50</v>
      </c>
      <c r="E122" s="1">
        <v>1150</v>
      </c>
      <c r="F122" s="1"/>
      <c r="G122" s="1"/>
      <c r="H122" s="1"/>
      <c r="I122" s="1"/>
      <c r="J122" s="1">
        <f t="shared" si="1"/>
        <v>0</v>
      </c>
      <c r="K122" s="1"/>
    </row>
    <row r="123" spans="1:11" ht="21" customHeight="1" x14ac:dyDescent="0.3">
      <c r="A123" s="1">
        <v>121</v>
      </c>
      <c r="B123" s="10">
        <v>46144</v>
      </c>
      <c r="C123" s="1" t="s">
        <v>45</v>
      </c>
      <c r="D123" s="1" t="s">
        <v>50</v>
      </c>
      <c r="E123" s="1">
        <v>1150</v>
      </c>
      <c r="F123" s="1"/>
      <c r="G123" s="1"/>
      <c r="H123" s="1"/>
      <c r="I123" s="1"/>
      <c r="J123" s="1">
        <f t="shared" si="1"/>
        <v>0</v>
      </c>
      <c r="K123" s="1"/>
    </row>
    <row r="124" spans="1:11" ht="21" customHeight="1" x14ac:dyDescent="0.3">
      <c r="A124" s="1">
        <v>122</v>
      </c>
      <c r="B124" s="10">
        <v>46145</v>
      </c>
      <c r="C124" s="1" t="s">
        <v>45</v>
      </c>
      <c r="D124" s="1" t="s">
        <v>50</v>
      </c>
      <c r="E124" s="1">
        <v>1150</v>
      </c>
      <c r="F124" s="1"/>
      <c r="G124" s="1"/>
      <c r="H124" s="1"/>
      <c r="I124" s="1"/>
      <c r="J124" s="1">
        <f t="shared" si="1"/>
        <v>0</v>
      </c>
      <c r="K124" s="1"/>
    </row>
    <row r="125" spans="1:11" ht="21" customHeight="1" x14ac:dyDescent="0.3">
      <c r="A125" s="1">
        <v>123</v>
      </c>
      <c r="B125" s="10">
        <v>46146</v>
      </c>
      <c r="C125" s="1" t="s">
        <v>45</v>
      </c>
      <c r="D125" s="1" t="s">
        <v>50</v>
      </c>
      <c r="E125" s="1">
        <v>1150</v>
      </c>
      <c r="F125" s="1"/>
      <c r="G125" s="1"/>
      <c r="H125" s="1"/>
      <c r="I125" s="1"/>
      <c r="J125" s="1">
        <f t="shared" si="1"/>
        <v>0</v>
      </c>
      <c r="K125" s="1"/>
    </row>
    <row r="126" spans="1:11" ht="21" customHeight="1" x14ac:dyDescent="0.3">
      <c r="A126" s="1">
        <v>124</v>
      </c>
      <c r="B126" s="10">
        <v>46147</v>
      </c>
      <c r="C126" s="1" t="s">
        <v>45</v>
      </c>
      <c r="D126" s="1" t="s">
        <v>50</v>
      </c>
      <c r="E126" s="1">
        <v>1150</v>
      </c>
      <c r="F126" s="1"/>
      <c r="G126" s="1"/>
      <c r="H126" s="1"/>
      <c r="I126" s="1"/>
      <c r="J126" s="1">
        <f t="shared" si="1"/>
        <v>0</v>
      </c>
      <c r="K126" s="1"/>
    </row>
    <row r="127" spans="1:11" ht="21" customHeight="1" x14ac:dyDescent="0.3">
      <c r="A127" s="1">
        <v>125</v>
      </c>
      <c r="B127" s="10">
        <v>46148</v>
      </c>
      <c r="C127" s="1" t="s">
        <v>45</v>
      </c>
      <c r="D127" s="1" t="s">
        <v>50</v>
      </c>
      <c r="E127" s="1">
        <v>1150</v>
      </c>
      <c r="F127" s="1"/>
      <c r="G127" s="1"/>
      <c r="H127" s="1"/>
      <c r="I127" s="1"/>
      <c r="J127" s="1">
        <f t="shared" si="1"/>
        <v>0</v>
      </c>
      <c r="K127" s="1"/>
    </row>
    <row r="128" spans="1:11" ht="21" customHeight="1" x14ac:dyDescent="0.3">
      <c r="A128" s="1">
        <v>126</v>
      </c>
      <c r="B128" s="10">
        <v>46149</v>
      </c>
      <c r="C128" s="1" t="s">
        <v>45</v>
      </c>
      <c r="D128" s="1" t="s">
        <v>50</v>
      </c>
      <c r="E128" s="1">
        <v>1150</v>
      </c>
      <c r="F128" s="1"/>
      <c r="G128" s="1"/>
      <c r="H128" s="1"/>
      <c r="I128" s="1"/>
      <c r="J128" s="1">
        <f t="shared" si="1"/>
        <v>0</v>
      </c>
      <c r="K128" s="1"/>
    </row>
    <row r="129" spans="1:11" ht="21" customHeight="1" x14ac:dyDescent="0.3">
      <c r="A129" s="1">
        <v>127</v>
      </c>
      <c r="B129" s="10">
        <v>46150</v>
      </c>
      <c r="C129" s="1" t="s">
        <v>45</v>
      </c>
      <c r="D129" s="1" t="s">
        <v>50</v>
      </c>
      <c r="E129" s="1">
        <v>1150</v>
      </c>
      <c r="F129" s="1"/>
      <c r="G129" s="1"/>
      <c r="H129" s="1"/>
      <c r="I129" s="1"/>
      <c r="J129" s="1">
        <f t="shared" si="1"/>
        <v>0</v>
      </c>
      <c r="K129" s="1"/>
    </row>
    <row r="130" spans="1:11" ht="21" customHeight="1" x14ac:dyDescent="0.3">
      <c r="A130" s="1">
        <v>128</v>
      </c>
      <c r="B130" s="10">
        <v>46151</v>
      </c>
      <c r="C130" s="1" t="s">
        <v>45</v>
      </c>
      <c r="D130" s="1" t="s">
        <v>50</v>
      </c>
      <c r="E130" s="1">
        <v>1150</v>
      </c>
      <c r="F130" s="1"/>
      <c r="G130" s="1"/>
      <c r="H130" s="1"/>
      <c r="I130" s="1"/>
      <c r="J130" s="1">
        <f t="shared" si="1"/>
        <v>0</v>
      </c>
      <c r="K130" s="1"/>
    </row>
    <row r="131" spans="1:11" ht="21" customHeight="1" x14ac:dyDescent="0.3">
      <c r="A131" s="1">
        <v>129</v>
      </c>
      <c r="B131" s="10">
        <v>46152</v>
      </c>
      <c r="C131" s="1" t="s">
        <v>45</v>
      </c>
      <c r="D131" s="1" t="s">
        <v>50</v>
      </c>
      <c r="E131" s="1">
        <v>1150</v>
      </c>
      <c r="F131" s="1"/>
      <c r="G131" s="1"/>
      <c r="H131" s="1"/>
      <c r="I131" s="1"/>
      <c r="J131" s="1">
        <f t="shared" si="1"/>
        <v>0</v>
      </c>
      <c r="K131" s="1"/>
    </row>
    <row r="132" spans="1:11" ht="21" customHeight="1" x14ac:dyDescent="0.3">
      <c r="A132" s="1">
        <v>130</v>
      </c>
      <c r="B132" s="10">
        <v>46153</v>
      </c>
      <c r="C132" s="1" t="s">
        <v>45</v>
      </c>
      <c r="D132" s="1" t="s">
        <v>50</v>
      </c>
      <c r="E132" s="1">
        <v>1150</v>
      </c>
      <c r="F132" s="1"/>
      <c r="G132" s="1"/>
      <c r="H132" s="1"/>
      <c r="I132" s="1"/>
      <c r="J132" s="1">
        <f t="shared" ref="J132:J195" si="2">E132*F132-G132-H132+I132</f>
        <v>0</v>
      </c>
      <c r="K132" s="1"/>
    </row>
    <row r="133" spans="1:11" ht="21" customHeight="1" x14ac:dyDescent="0.3">
      <c r="A133" s="1">
        <v>131</v>
      </c>
      <c r="B133" s="10">
        <v>46154</v>
      </c>
      <c r="C133" s="1" t="s">
        <v>45</v>
      </c>
      <c r="D133" s="1" t="s">
        <v>50</v>
      </c>
      <c r="E133" s="1">
        <v>1150</v>
      </c>
      <c r="F133" s="1"/>
      <c r="G133" s="1"/>
      <c r="H133" s="1"/>
      <c r="I133" s="1"/>
      <c r="J133" s="1">
        <f t="shared" si="2"/>
        <v>0</v>
      </c>
      <c r="K133" s="1"/>
    </row>
    <row r="134" spans="1:11" ht="21" customHeight="1" x14ac:dyDescent="0.3">
      <c r="A134" s="1">
        <v>132</v>
      </c>
      <c r="B134" s="10">
        <v>46155</v>
      </c>
      <c r="C134" s="1" t="s">
        <v>45</v>
      </c>
      <c r="D134" s="1" t="s">
        <v>50</v>
      </c>
      <c r="E134" s="1">
        <v>1150</v>
      </c>
      <c r="F134" s="1"/>
      <c r="G134" s="1"/>
      <c r="H134" s="1"/>
      <c r="I134" s="1"/>
      <c r="J134" s="1">
        <f t="shared" si="2"/>
        <v>0</v>
      </c>
      <c r="K134" s="1"/>
    </row>
    <row r="135" spans="1:11" ht="21" customHeight="1" x14ac:dyDescent="0.3">
      <c r="A135" s="1">
        <v>133</v>
      </c>
      <c r="B135" s="10">
        <v>46156</v>
      </c>
      <c r="C135" s="1" t="s">
        <v>45</v>
      </c>
      <c r="D135" s="1" t="s">
        <v>50</v>
      </c>
      <c r="E135" s="1">
        <v>1150</v>
      </c>
      <c r="F135" s="1"/>
      <c r="G135" s="1"/>
      <c r="H135" s="1"/>
      <c r="I135" s="1"/>
      <c r="J135" s="1">
        <f t="shared" si="2"/>
        <v>0</v>
      </c>
      <c r="K135" s="1"/>
    </row>
    <row r="136" spans="1:11" ht="21" customHeight="1" x14ac:dyDescent="0.3">
      <c r="A136" s="1">
        <v>134</v>
      </c>
      <c r="B136" s="10">
        <v>46157</v>
      </c>
      <c r="C136" s="1" t="s">
        <v>45</v>
      </c>
      <c r="D136" s="1" t="s">
        <v>50</v>
      </c>
      <c r="E136" s="1">
        <v>1150</v>
      </c>
      <c r="F136" s="1"/>
      <c r="G136" s="1"/>
      <c r="H136" s="1"/>
      <c r="I136" s="1"/>
      <c r="J136" s="1">
        <f t="shared" si="2"/>
        <v>0</v>
      </c>
      <c r="K136" s="1"/>
    </row>
    <row r="137" spans="1:11" ht="21" customHeight="1" x14ac:dyDescent="0.3">
      <c r="A137" s="1">
        <v>135</v>
      </c>
      <c r="B137" s="10">
        <v>46158</v>
      </c>
      <c r="C137" s="1" t="s">
        <v>45</v>
      </c>
      <c r="D137" s="1" t="s">
        <v>50</v>
      </c>
      <c r="E137" s="1">
        <v>1150</v>
      </c>
      <c r="F137" s="1"/>
      <c r="G137" s="1"/>
      <c r="H137" s="1"/>
      <c r="I137" s="1"/>
      <c r="J137" s="1">
        <f t="shared" si="2"/>
        <v>0</v>
      </c>
      <c r="K137" s="1"/>
    </row>
    <row r="138" spans="1:11" ht="21" customHeight="1" x14ac:dyDescent="0.3">
      <c r="A138" s="1">
        <v>136</v>
      </c>
      <c r="B138" s="10">
        <v>46159</v>
      </c>
      <c r="C138" s="1" t="s">
        <v>45</v>
      </c>
      <c r="D138" s="1" t="s">
        <v>50</v>
      </c>
      <c r="E138" s="1">
        <v>1150</v>
      </c>
      <c r="F138" s="1"/>
      <c r="G138" s="1"/>
      <c r="H138" s="1"/>
      <c r="I138" s="1"/>
      <c r="J138" s="1">
        <f t="shared" si="2"/>
        <v>0</v>
      </c>
      <c r="K138" s="1"/>
    </row>
    <row r="139" spans="1:11" ht="21" customHeight="1" x14ac:dyDescent="0.3">
      <c r="A139" s="1">
        <v>137</v>
      </c>
      <c r="B139" s="10">
        <v>46160</v>
      </c>
      <c r="C139" s="1" t="s">
        <v>45</v>
      </c>
      <c r="D139" s="1" t="s">
        <v>50</v>
      </c>
      <c r="E139" s="1">
        <v>1150</v>
      </c>
      <c r="F139" s="1"/>
      <c r="G139" s="1"/>
      <c r="H139" s="1"/>
      <c r="I139" s="1"/>
      <c r="J139" s="1">
        <f t="shared" si="2"/>
        <v>0</v>
      </c>
      <c r="K139" s="1"/>
    </row>
    <row r="140" spans="1:11" ht="21" customHeight="1" x14ac:dyDescent="0.3">
      <c r="A140" s="1">
        <v>138</v>
      </c>
      <c r="B140" s="10">
        <v>46161</v>
      </c>
      <c r="C140" s="1" t="s">
        <v>45</v>
      </c>
      <c r="D140" s="1" t="s">
        <v>50</v>
      </c>
      <c r="E140" s="1">
        <v>1150</v>
      </c>
      <c r="F140" s="1"/>
      <c r="G140" s="1"/>
      <c r="H140" s="1"/>
      <c r="I140" s="1"/>
      <c r="J140" s="1">
        <f t="shared" si="2"/>
        <v>0</v>
      </c>
      <c r="K140" s="1"/>
    </row>
    <row r="141" spans="1:11" ht="21" customHeight="1" x14ac:dyDescent="0.3">
      <c r="A141" s="1">
        <v>139</v>
      </c>
      <c r="B141" s="10">
        <v>46162</v>
      </c>
      <c r="C141" s="1" t="s">
        <v>45</v>
      </c>
      <c r="D141" s="1" t="s">
        <v>50</v>
      </c>
      <c r="E141" s="1">
        <v>1150</v>
      </c>
      <c r="F141" s="1"/>
      <c r="G141" s="1"/>
      <c r="H141" s="1"/>
      <c r="I141" s="1"/>
      <c r="J141" s="1">
        <f t="shared" si="2"/>
        <v>0</v>
      </c>
      <c r="K141" s="1"/>
    </row>
    <row r="142" spans="1:11" ht="21" customHeight="1" x14ac:dyDescent="0.3">
      <c r="A142" s="1">
        <v>140</v>
      </c>
      <c r="B142" s="10">
        <v>46163</v>
      </c>
      <c r="C142" s="1" t="s">
        <v>45</v>
      </c>
      <c r="D142" s="1" t="s">
        <v>50</v>
      </c>
      <c r="E142" s="1">
        <v>1150</v>
      </c>
      <c r="F142" s="1"/>
      <c r="G142" s="1"/>
      <c r="H142" s="1"/>
      <c r="I142" s="1"/>
      <c r="J142" s="1">
        <f t="shared" si="2"/>
        <v>0</v>
      </c>
      <c r="K142" s="1"/>
    </row>
    <row r="143" spans="1:11" ht="21" customHeight="1" x14ac:dyDescent="0.3">
      <c r="A143" s="1">
        <v>141</v>
      </c>
      <c r="B143" s="10">
        <v>46164</v>
      </c>
      <c r="C143" s="1" t="s">
        <v>45</v>
      </c>
      <c r="D143" s="1" t="s">
        <v>50</v>
      </c>
      <c r="E143" s="1">
        <v>1150</v>
      </c>
      <c r="F143" s="1"/>
      <c r="G143" s="1"/>
      <c r="H143" s="1"/>
      <c r="I143" s="1"/>
      <c r="J143" s="1">
        <f t="shared" si="2"/>
        <v>0</v>
      </c>
      <c r="K143" s="1"/>
    </row>
    <row r="144" spans="1:11" ht="21" customHeight="1" x14ac:dyDescent="0.3">
      <c r="A144" s="1">
        <v>142</v>
      </c>
      <c r="B144" s="10">
        <v>46165</v>
      </c>
      <c r="C144" s="1" t="s">
        <v>45</v>
      </c>
      <c r="D144" s="1" t="s">
        <v>50</v>
      </c>
      <c r="E144" s="1">
        <v>1150</v>
      </c>
      <c r="F144" s="1"/>
      <c r="G144" s="1"/>
      <c r="H144" s="1"/>
      <c r="I144" s="1"/>
      <c r="J144" s="1">
        <f t="shared" si="2"/>
        <v>0</v>
      </c>
      <c r="K144" s="1"/>
    </row>
    <row r="145" spans="1:11" ht="21" customHeight="1" x14ac:dyDescent="0.3">
      <c r="A145" s="1">
        <v>143</v>
      </c>
      <c r="B145" s="10">
        <v>46166</v>
      </c>
      <c r="C145" s="1" t="s">
        <v>45</v>
      </c>
      <c r="D145" s="1" t="s">
        <v>50</v>
      </c>
      <c r="E145" s="1">
        <v>1150</v>
      </c>
      <c r="F145" s="1"/>
      <c r="G145" s="1"/>
      <c r="H145" s="1"/>
      <c r="I145" s="1"/>
      <c r="J145" s="1">
        <f t="shared" si="2"/>
        <v>0</v>
      </c>
      <c r="K145" s="1"/>
    </row>
    <row r="146" spans="1:11" ht="21" customHeight="1" x14ac:dyDescent="0.3">
      <c r="A146" s="1">
        <v>144</v>
      </c>
      <c r="B146" s="10">
        <v>46167</v>
      </c>
      <c r="C146" s="1" t="s">
        <v>45</v>
      </c>
      <c r="D146" s="1" t="s">
        <v>50</v>
      </c>
      <c r="E146" s="1">
        <v>1150</v>
      </c>
      <c r="F146" s="1"/>
      <c r="G146" s="1"/>
      <c r="H146" s="1"/>
      <c r="I146" s="1"/>
      <c r="J146" s="1">
        <f t="shared" si="2"/>
        <v>0</v>
      </c>
      <c r="K146" s="1"/>
    </row>
    <row r="147" spans="1:11" ht="21" customHeight="1" x14ac:dyDescent="0.3">
      <c r="A147" s="1">
        <v>145</v>
      </c>
      <c r="B147" s="10">
        <v>46168</v>
      </c>
      <c r="C147" s="1" t="s">
        <v>45</v>
      </c>
      <c r="D147" s="1" t="s">
        <v>50</v>
      </c>
      <c r="E147" s="1">
        <v>1150</v>
      </c>
      <c r="F147" s="1"/>
      <c r="G147" s="1"/>
      <c r="H147" s="1"/>
      <c r="I147" s="1"/>
      <c r="J147" s="1">
        <f t="shared" si="2"/>
        <v>0</v>
      </c>
      <c r="K147" s="1"/>
    </row>
    <row r="148" spans="1:11" ht="21" customHeight="1" x14ac:dyDescent="0.3">
      <c r="A148" s="1">
        <v>146</v>
      </c>
      <c r="B148" s="10">
        <v>46169</v>
      </c>
      <c r="C148" s="1" t="s">
        <v>45</v>
      </c>
      <c r="D148" s="1" t="s">
        <v>50</v>
      </c>
      <c r="E148" s="1">
        <v>1150</v>
      </c>
      <c r="F148" s="1"/>
      <c r="G148" s="1"/>
      <c r="H148" s="1"/>
      <c r="I148" s="1"/>
      <c r="J148" s="1">
        <f t="shared" si="2"/>
        <v>0</v>
      </c>
      <c r="K148" s="1"/>
    </row>
    <row r="149" spans="1:11" ht="21" customHeight="1" x14ac:dyDescent="0.3">
      <c r="A149" s="1">
        <v>147</v>
      </c>
      <c r="B149" s="10">
        <v>46170</v>
      </c>
      <c r="C149" s="1" t="s">
        <v>45</v>
      </c>
      <c r="D149" s="1" t="s">
        <v>50</v>
      </c>
      <c r="E149" s="1">
        <v>1150</v>
      </c>
      <c r="F149" s="1"/>
      <c r="G149" s="1"/>
      <c r="H149" s="1"/>
      <c r="I149" s="1"/>
      <c r="J149" s="1">
        <f t="shared" si="2"/>
        <v>0</v>
      </c>
      <c r="K149" s="1"/>
    </row>
    <row r="150" spans="1:11" ht="21" customHeight="1" x14ac:dyDescent="0.3">
      <c r="A150" s="1">
        <v>148</v>
      </c>
      <c r="B150" s="10">
        <v>46171</v>
      </c>
      <c r="C150" s="1" t="s">
        <v>45</v>
      </c>
      <c r="D150" s="1" t="s">
        <v>50</v>
      </c>
      <c r="E150" s="1">
        <v>1150</v>
      </c>
      <c r="F150" s="1"/>
      <c r="G150" s="1"/>
      <c r="H150" s="1"/>
      <c r="I150" s="1"/>
      <c r="J150" s="1">
        <f t="shared" si="2"/>
        <v>0</v>
      </c>
      <c r="K150" s="1"/>
    </row>
    <row r="151" spans="1:11" ht="21" customHeight="1" x14ac:dyDescent="0.3">
      <c r="A151" s="1">
        <v>149</v>
      </c>
      <c r="B151" s="10">
        <v>46172</v>
      </c>
      <c r="C151" s="1" t="s">
        <v>45</v>
      </c>
      <c r="D151" s="1" t="s">
        <v>50</v>
      </c>
      <c r="E151" s="1">
        <v>1150</v>
      </c>
      <c r="F151" s="1"/>
      <c r="G151" s="1"/>
      <c r="H151" s="1"/>
      <c r="I151" s="1"/>
      <c r="J151" s="1">
        <f t="shared" si="2"/>
        <v>0</v>
      </c>
      <c r="K151" s="1"/>
    </row>
    <row r="152" spans="1:11" ht="21" customHeight="1" x14ac:dyDescent="0.3">
      <c r="A152" s="1">
        <v>150</v>
      </c>
      <c r="B152" s="10">
        <v>46173</v>
      </c>
      <c r="C152" s="1" t="s">
        <v>45</v>
      </c>
      <c r="D152" s="1" t="s">
        <v>50</v>
      </c>
      <c r="E152" s="1">
        <v>1150</v>
      </c>
      <c r="F152" s="1"/>
      <c r="G152" s="1"/>
      <c r="H152" s="1"/>
      <c r="I152" s="1"/>
      <c r="J152" s="1">
        <f t="shared" si="2"/>
        <v>0</v>
      </c>
      <c r="K152" s="1"/>
    </row>
    <row r="153" spans="1:11" ht="21" customHeight="1" x14ac:dyDescent="0.3">
      <c r="A153" s="1">
        <v>151</v>
      </c>
      <c r="B153" s="10">
        <v>46174</v>
      </c>
      <c r="C153" s="1" t="s">
        <v>45</v>
      </c>
      <c r="D153" s="1" t="s">
        <v>50</v>
      </c>
      <c r="E153" s="1">
        <v>1150</v>
      </c>
      <c r="F153" s="1"/>
      <c r="G153" s="1"/>
      <c r="H153" s="1"/>
      <c r="I153" s="1"/>
      <c r="J153" s="1">
        <f t="shared" si="2"/>
        <v>0</v>
      </c>
      <c r="K153" s="1"/>
    </row>
    <row r="154" spans="1:11" ht="21" customHeight="1" x14ac:dyDescent="0.3">
      <c r="A154" s="1">
        <v>152</v>
      </c>
      <c r="B154" s="10">
        <v>46175</v>
      </c>
      <c r="C154" s="1" t="s">
        <v>45</v>
      </c>
      <c r="D154" s="1" t="s">
        <v>50</v>
      </c>
      <c r="E154" s="1">
        <v>1150</v>
      </c>
      <c r="F154" s="1"/>
      <c r="G154" s="1"/>
      <c r="H154" s="1"/>
      <c r="I154" s="1"/>
      <c r="J154" s="1">
        <f t="shared" si="2"/>
        <v>0</v>
      </c>
      <c r="K154" s="1"/>
    </row>
    <row r="155" spans="1:11" ht="21" customHeight="1" x14ac:dyDescent="0.3">
      <c r="A155" s="1">
        <v>153</v>
      </c>
      <c r="B155" s="10">
        <v>46176</v>
      </c>
      <c r="C155" s="1" t="s">
        <v>45</v>
      </c>
      <c r="D155" s="1" t="s">
        <v>50</v>
      </c>
      <c r="E155" s="1">
        <v>1150</v>
      </c>
      <c r="F155" s="1"/>
      <c r="G155" s="1"/>
      <c r="H155" s="1"/>
      <c r="I155" s="1"/>
      <c r="J155" s="1">
        <f t="shared" si="2"/>
        <v>0</v>
      </c>
      <c r="K155" s="1"/>
    </row>
    <row r="156" spans="1:11" ht="21" customHeight="1" x14ac:dyDescent="0.3">
      <c r="A156" s="1">
        <v>154</v>
      </c>
      <c r="B156" s="10">
        <v>46177</v>
      </c>
      <c r="C156" s="1" t="s">
        <v>45</v>
      </c>
      <c r="D156" s="1" t="s">
        <v>50</v>
      </c>
      <c r="E156" s="1">
        <v>1150</v>
      </c>
      <c r="F156" s="1"/>
      <c r="G156" s="1"/>
      <c r="H156" s="1"/>
      <c r="I156" s="1"/>
      <c r="J156" s="1">
        <f t="shared" si="2"/>
        <v>0</v>
      </c>
      <c r="K156" s="1"/>
    </row>
    <row r="157" spans="1:11" ht="21" customHeight="1" x14ac:dyDescent="0.3">
      <c r="A157" s="1">
        <v>155</v>
      </c>
      <c r="B157" s="10">
        <v>46178</v>
      </c>
      <c r="C157" s="1" t="s">
        <v>45</v>
      </c>
      <c r="D157" s="1" t="s">
        <v>50</v>
      </c>
      <c r="E157" s="1">
        <v>1150</v>
      </c>
      <c r="F157" s="1"/>
      <c r="G157" s="1"/>
      <c r="H157" s="1"/>
      <c r="I157" s="1"/>
      <c r="J157" s="1">
        <f t="shared" si="2"/>
        <v>0</v>
      </c>
      <c r="K157" s="1"/>
    </row>
    <row r="158" spans="1:11" ht="21" customHeight="1" x14ac:dyDescent="0.3">
      <c r="A158" s="1">
        <v>156</v>
      </c>
      <c r="B158" s="10">
        <v>46179</v>
      </c>
      <c r="C158" s="1" t="s">
        <v>45</v>
      </c>
      <c r="D158" s="1" t="s">
        <v>50</v>
      </c>
      <c r="E158" s="1">
        <v>1150</v>
      </c>
      <c r="F158" s="1"/>
      <c r="G158" s="1"/>
      <c r="H158" s="1"/>
      <c r="I158" s="1"/>
      <c r="J158" s="1">
        <f t="shared" si="2"/>
        <v>0</v>
      </c>
      <c r="K158" s="1"/>
    </row>
    <row r="159" spans="1:11" ht="21" customHeight="1" x14ac:dyDescent="0.3">
      <c r="A159" s="1">
        <v>157</v>
      </c>
      <c r="B159" s="10">
        <v>46180</v>
      </c>
      <c r="C159" s="1" t="s">
        <v>45</v>
      </c>
      <c r="D159" s="1" t="s">
        <v>50</v>
      </c>
      <c r="E159" s="1">
        <v>1150</v>
      </c>
      <c r="F159" s="1"/>
      <c r="G159" s="1"/>
      <c r="H159" s="1"/>
      <c r="I159" s="1"/>
      <c r="J159" s="1">
        <f t="shared" si="2"/>
        <v>0</v>
      </c>
      <c r="K159" s="1"/>
    </row>
    <row r="160" spans="1:11" ht="21" customHeight="1" x14ac:dyDescent="0.3">
      <c r="A160" s="1">
        <v>158</v>
      </c>
      <c r="B160" s="10">
        <v>46181</v>
      </c>
      <c r="C160" s="1" t="s">
        <v>45</v>
      </c>
      <c r="D160" s="1" t="s">
        <v>50</v>
      </c>
      <c r="E160" s="1">
        <v>1150</v>
      </c>
      <c r="F160" s="1"/>
      <c r="G160" s="1"/>
      <c r="H160" s="1"/>
      <c r="I160" s="1"/>
      <c r="J160" s="1">
        <f t="shared" si="2"/>
        <v>0</v>
      </c>
      <c r="K160" s="1"/>
    </row>
    <row r="161" spans="1:11" ht="21" customHeight="1" x14ac:dyDescent="0.3">
      <c r="A161" s="1">
        <v>159</v>
      </c>
      <c r="B161" s="10">
        <v>46182</v>
      </c>
      <c r="C161" s="1" t="s">
        <v>45</v>
      </c>
      <c r="D161" s="1" t="s">
        <v>50</v>
      </c>
      <c r="E161" s="1">
        <v>1150</v>
      </c>
      <c r="F161" s="1"/>
      <c r="G161" s="1"/>
      <c r="H161" s="1"/>
      <c r="I161" s="1"/>
      <c r="J161" s="1">
        <f t="shared" si="2"/>
        <v>0</v>
      </c>
      <c r="K161" s="1"/>
    </row>
    <row r="162" spans="1:11" ht="21" customHeight="1" x14ac:dyDescent="0.3">
      <c r="A162" s="1">
        <v>160</v>
      </c>
      <c r="B162" s="10">
        <v>46183</v>
      </c>
      <c r="C162" s="1" t="s">
        <v>45</v>
      </c>
      <c r="D162" s="1" t="s">
        <v>50</v>
      </c>
      <c r="E162" s="1">
        <v>1150</v>
      </c>
      <c r="F162" s="1"/>
      <c r="G162" s="1"/>
      <c r="H162" s="1"/>
      <c r="I162" s="1"/>
      <c r="J162" s="1">
        <f t="shared" si="2"/>
        <v>0</v>
      </c>
      <c r="K162" s="1"/>
    </row>
    <row r="163" spans="1:11" ht="21" customHeight="1" x14ac:dyDescent="0.3">
      <c r="A163" s="1">
        <v>161</v>
      </c>
      <c r="B163" s="10">
        <v>46184</v>
      </c>
      <c r="C163" s="1" t="s">
        <v>45</v>
      </c>
      <c r="D163" s="1" t="s">
        <v>50</v>
      </c>
      <c r="E163" s="1">
        <v>1150</v>
      </c>
      <c r="F163" s="1"/>
      <c r="G163" s="1"/>
      <c r="H163" s="1"/>
      <c r="I163" s="1"/>
      <c r="J163" s="1">
        <f t="shared" si="2"/>
        <v>0</v>
      </c>
      <c r="K163" s="1"/>
    </row>
    <row r="164" spans="1:11" ht="21" customHeight="1" x14ac:dyDescent="0.3">
      <c r="A164" s="1">
        <v>162</v>
      </c>
      <c r="B164" s="10">
        <v>46185</v>
      </c>
      <c r="C164" s="1" t="s">
        <v>45</v>
      </c>
      <c r="D164" s="1" t="s">
        <v>50</v>
      </c>
      <c r="E164" s="1">
        <v>1150</v>
      </c>
      <c r="F164" s="1"/>
      <c r="G164" s="1"/>
      <c r="H164" s="1"/>
      <c r="I164" s="1"/>
      <c r="J164" s="1">
        <f t="shared" si="2"/>
        <v>0</v>
      </c>
      <c r="K164" s="1"/>
    </row>
    <row r="165" spans="1:11" ht="21" customHeight="1" x14ac:dyDescent="0.3">
      <c r="A165" s="1">
        <v>163</v>
      </c>
      <c r="B165" s="10">
        <v>46186</v>
      </c>
      <c r="C165" s="1" t="s">
        <v>45</v>
      </c>
      <c r="D165" s="1" t="s">
        <v>50</v>
      </c>
      <c r="E165" s="1">
        <v>1150</v>
      </c>
      <c r="F165" s="1"/>
      <c r="G165" s="1"/>
      <c r="H165" s="1"/>
      <c r="I165" s="1"/>
      <c r="J165" s="1">
        <f t="shared" si="2"/>
        <v>0</v>
      </c>
      <c r="K165" s="1"/>
    </row>
    <row r="166" spans="1:11" ht="21" customHeight="1" x14ac:dyDescent="0.3">
      <c r="A166" s="1">
        <v>164</v>
      </c>
      <c r="B166" s="10">
        <v>46187</v>
      </c>
      <c r="C166" s="1" t="s">
        <v>45</v>
      </c>
      <c r="D166" s="1" t="s">
        <v>50</v>
      </c>
      <c r="E166" s="1">
        <v>1150</v>
      </c>
      <c r="F166" s="1"/>
      <c r="G166" s="1"/>
      <c r="H166" s="1"/>
      <c r="I166" s="1"/>
      <c r="J166" s="1">
        <f t="shared" si="2"/>
        <v>0</v>
      </c>
      <c r="K166" s="1"/>
    </row>
    <row r="167" spans="1:11" ht="21" customHeight="1" x14ac:dyDescent="0.3">
      <c r="A167" s="1">
        <v>165</v>
      </c>
      <c r="B167" s="10">
        <v>46188</v>
      </c>
      <c r="C167" s="1" t="s">
        <v>45</v>
      </c>
      <c r="D167" s="1" t="s">
        <v>50</v>
      </c>
      <c r="E167" s="1">
        <v>1150</v>
      </c>
      <c r="F167" s="1"/>
      <c r="G167" s="1"/>
      <c r="H167" s="1"/>
      <c r="I167" s="1"/>
      <c r="J167" s="1">
        <f t="shared" si="2"/>
        <v>0</v>
      </c>
      <c r="K167" s="1"/>
    </row>
    <row r="168" spans="1:11" ht="21" customHeight="1" x14ac:dyDescent="0.3">
      <c r="A168" s="1">
        <v>166</v>
      </c>
      <c r="B168" s="10">
        <v>46189</v>
      </c>
      <c r="C168" s="1" t="s">
        <v>45</v>
      </c>
      <c r="D168" s="1" t="s">
        <v>50</v>
      </c>
      <c r="E168" s="1">
        <v>1150</v>
      </c>
      <c r="F168" s="1"/>
      <c r="G168" s="1"/>
      <c r="H168" s="1"/>
      <c r="I168" s="1"/>
      <c r="J168" s="1">
        <f t="shared" si="2"/>
        <v>0</v>
      </c>
      <c r="K168" s="1"/>
    </row>
    <row r="169" spans="1:11" ht="21" customHeight="1" x14ac:dyDescent="0.3">
      <c r="A169" s="1">
        <v>167</v>
      </c>
      <c r="B169" s="10">
        <v>46190</v>
      </c>
      <c r="C169" s="1" t="s">
        <v>45</v>
      </c>
      <c r="D169" s="1" t="s">
        <v>50</v>
      </c>
      <c r="E169" s="1">
        <v>1150</v>
      </c>
      <c r="F169" s="1"/>
      <c r="G169" s="1"/>
      <c r="H169" s="1"/>
      <c r="I169" s="1"/>
      <c r="J169" s="1">
        <f t="shared" si="2"/>
        <v>0</v>
      </c>
      <c r="K169" s="1"/>
    </row>
    <row r="170" spans="1:11" ht="21" customHeight="1" x14ac:dyDescent="0.3">
      <c r="A170" s="1">
        <v>168</v>
      </c>
      <c r="B170" s="10">
        <v>46191</v>
      </c>
      <c r="C170" s="1" t="s">
        <v>45</v>
      </c>
      <c r="D170" s="1" t="s">
        <v>50</v>
      </c>
      <c r="E170" s="1">
        <v>1150</v>
      </c>
      <c r="F170" s="1"/>
      <c r="G170" s="1"/>
      <c r="H170" s="1"/>
      <c r="I170" s="1"/>
      <c r="J170" s="1">
        <f t="shared" si="2"/>
        <v>0</v>
      </c>
      <c r="K170" s="1"/>
    </row>
    <row r="171" spans="1:11" ht="21" customHeight="1" x14ac:dyDescent="0.3">
      <c r="A171" s="1">
        <v>169</v>
      </c>
      <c r="B171" s="10">
        <v>46192</v>
      </c>
      <c r="C171" s="1" t="s">
        <v>45</v>
      </c>
      <c r="D171" s="1" t="s">
        <v>50</v>
      </c>
      <c r="E171" s="1">
        <v>1150</v>
      </c>
      <c r="F171" s="1"/>
      <c r="G171" s="1"/>
      <c r="H171" s="1"/>
      <c r="I171" s="1"/>
      <c r="J171" s="1">
        <f t="shared" si="2"/>
        <v>0</v>
      </c>
      <c r="K171" s="1"/>
    </row>
    <row r="172" spans="1:11" ht="21" customHeight="1" x14ac:dyDescent="0.3">
      <c r="A172" s="1">
        <v>170</v>
      </c>
      <c r="B172" s="10">
        <v>46193</v>
      </c>
      <c r="C172" s="1" t="s">
        <v>45</v>
      </c>
      <c r="D172" s="1" t="s">
        <v>50</v>
      </c>
      <c r="E172" s="1">
        <v>1150</v>
      </c>
      <c r="F172" s="1"/>
      <c r="G172" s="1"/>
      <c r="H172" s="1"/>
      <c r="I172" s="1"/>
      <c r="J172" s="1">
        <f t="shared" si="2"/>
        <v>0</v>
      </c>
      <c r="K172" s="1"/>
    </row>
    <row r="173" spans="1:11" ht="21" customHeight="1" x14ac:dyDescent="0.3">
      <c r="A173" s="1">
        <v>171</v>
      </c>
      <c r="B173" s="10">
        <v>46194</v>
      </c>
      <c r="C173" s="1" t="s">
        <v>45</v>
      </c>
      <c r="D173" s="1" t="s">
        <v>50</v>
      </c>
      <c r="E173" s="1">
        <v>1150</v>
      </c>
      <c r="F173" s="1"/>
      <c r="G173" s="1"/>
      <c r="H173" s="1"/>
      <c r="I173" s="1"/>
      <c r="J173" s="1">
        <f t="shared" si="2"/>
        <v>0</v>
      </c>
      <c r="K173" s="1"/>
    </row>
    <row r="174" spans="1:11" ht="21" customHeight="1" x14ac:dyDescent="0.3">
      <c r="A174" s="1">
        <v>172</v>
      </c>
      <c r="B174" s="10">
        <v>46195</v>
      </c>
      <c r="C174" s="1" t="s">
        <v>45</v>
      </c>
      <c r="D174" s="1" t="s">
        <v>50</v>
      </c>
      <c r="E174" s="1">
        <v>1150</v>
      </c>
      <c r="F174" s="1"/>
      <c r="G174" s="1"/>
      <c r="H174" s="1"/>
      <c r="I174" s="1"/>
      <c r="J174" s="1">
        <f t="shared" si="2"/>
        <v>0</v>
      </c>
      <c r="K174" s="1"/>
    </row>
    <row r="175" spans="1:11" ht="21" customHeight="1" x14ac:dyDescent="0.3">
      <c r="A175" s="1">
        <v>173</v>
      </c>
      <c r="B175" s="10">
        <v>46196</v>
      </c>
      <c r="C175" s="1" t="s">
        <v>45</v>
      </c>
      <c r="D175" s="1" t="s">
        <v>50</v>
      </c>
      <c r="E175" s="1">
        <v>1150</v>
      </c>
      <c r="F175" s="1"/>
      <c r="G175" s="1"/>
      <c r="H175" s="1"/>
      <c r="I175" s="1"/>
      <c r="J175" s="1">
        <f t="shared" si="2"/>
        <v>0</v>
      </c>
      <c r="K175" s="1"/>
    </row>
    <row r="176" spans="1:11" ht="21" customHeight="1" x14ac:dyDescent="0.3">
      <c r="A176" s="1">
        <v>174</v>
      </c>
      <c r="B176" s="10">
        <v>46197</v>
      </c>
      <c r="C176" s="1" t="s">
        <v>45</v>
      </c>
      <c r="D176" s="1" t="s">
        <v>50</v>
      </c>
      <c r="E176" s="1">
        <v>1150</v>
      </c>
      <c r="F176" s="1"/>
      <c r="G176" s="1"/>
      <c r="H176" s="1"/>
      <c r="I176" s="1"/>
      <c r="J176" s="1">
        <f t="shared" si="2"/>
        <v>0</v>
      </c>
      <c r="K176" s="1"/>
    </row>
    <row r="177" spans="1:11" ht="21" customHeight="1" x14ac:dyDescent="0.3">
      <c r="A177" s="1">
        <v>175</v>
      </c>
      <c r="B177" s="10">
        <v>46198</v>
      </c>
      <c r="C177" s="1" t="s">
        <v>45</v>
      </c>
      <c r="D177" s="1" t="s">
        <v>50</v>
      </c>
      <c r="E177" s="1">
        <v>1150</v>
      </c>
      <c r="F177" s="1"/>
      <c r="G177" s="1"/>
      <c r="H177" s="1"/>
      <c r="I177" s="1"/>
      <c r="J177" s="1">
        <f t="shared" si="2"/>
        <v>0</v>
      </c>
      <c r="K177" s="1"/>
    </row>
    <row r="178" spans="1:11" ht="21" customHeight="1" x14ac:dyDescent="0.3">
      <c r="A178" s="1">
        <v>176</v>
      </c>
      <c r="B178" s="10">
        <v>46199</v>
      </c>
      <c r="C178" s="1" t="s">
        <v>45</v>
      </c>
      <c r="D178" s="1" t="s">
        <v>50</v>
      </c>
      <c r="E178" s="1">
        <v>1150</v>
      </c>
      <c r="F178" s="1"/>
      <c r="G178" s="1"/>
      <c r="H178" s="1"/>
      <c r="I178" s="1"/>
      <c r="J178" s="1">
        <f t="shared" si="2"/>
        <v>0</v>
      </c>
      <c r="K178" s="1"/>
    </row>
    <row r="179" spans="1:11" ht="21" customHeight="1" x14ac:dyDescent="0.3">
      <c r="A179" s="1">
        <v>177</v>
      </c>
      <c r="B179" s="10">
        <v>46200</v>
      </c>
      <c r="C179" s="1" t="s">
        <v>45</v>
      </c>
      <c r="D179" s="1" t="s">
        <v>50</v>
      </c>
      <c r="E179" s="1">
        <v>1150</v>
      </c>
      <c r="F179" s="1"/>
      <c r="G179" s="1"/>
      <c r="H179" s="1"/>
      <c r="I179" s="1"/>
      <c r="J179" s="1">
        <f t="shared" si="2"/>
        <v>0</v>
      </c>
      <c r="K179" s="1"/>
    </row>
    <row r="180" spans="1:11" ht="21" customHeight="1" x14ac:dyDescent="0.3">
      <c r="A180" s="1">
        <v>178</v>
      </c>
      <c r="B180" s="10">
        <v>46201</v>
      </c>
      <c r="C180" s="1" t="s">
        <v>45</v>
      </c>
      <c r="D180" s="1" t="s">
        <v>50</v>
      </c>
      <c r="E180" s="1">
        <v>1150</v>
      </c>
      <c r="F180" s="1"/>
      <c r="G180" s="1"/>
      <c r="H180" s="1"/>
      <c r="I180" s="1"/>
      <c r="J180" s="1">
        <f t="shared" si="2"/>
        <v>0</v>
      </c>
      <c r="K180" s="1"/>
    </row>
    <row r="181" spans="1:11" ht="21" customHeight="1" x14ac:dyDescent="0.3">
      <c r="A181" s="1">
        <v>179</v>
      </c>
      <c r="B181" s="10">
        <v>46202</v>
      </c>
      <c r="C181" s="1" t="s">
        <v>45</v>
      </c>
      <c r="D181" s="1" t="s">
        <v>50</v>
      </c>
      <c r="E181" s="1">
        <v>1150</v>
      </c>
      <c r="F181" s="1"/>
      <c r="G181" s="1"/>
      <c r="H181" s="1"/>
      <c r="I181" s="1"/>
      <c r="J181" s="1">
        <f t="shared" si="2"/>
        <v>0</v>
      </c>
      <c r="K181" s="1"/>
    </row>
    <row r="182" spans="1:11" ht="21" customHeight="1" x14ac:dyDescent="0.3">
      <c r="A182" s="1">
        <v>180</v>
      </c>
      <c r="B182" s="10">
        <v>46203</v>
      </c>
      <c r="C182" s="1" t="s">
        <v>45</v>
      </c>
      <c r="D182" s="1" t="s">
        <v>50</v>
      </c>
      <c r="E182" s="1">
        <v>1150</v>
      </c>
      <c r="F182" s="1"/>
      <c r="G182" s="1"/>
      <c r="H182" s="1"/>
      <c r="I182" s="1"/>
      <c r="J182" s="1">
        <f t="shared" si="2"/>
        <v>0</v>
      </c>
      <c r="K182" s="1"/>
    </row>
    <row r="183" spans="1:11" ht="21" customHeight="1" x14ac:dyDescent="0.3">
      <c r="A183" s="1">
        <v>181</v>
      </c>
      <c r="B183" s="10">
        <v>46204</v>
      </c>
      <c r="C183" s="1" t="s">
        <v>45</v>
      </c>
      <c r="D183" s="1" t="s">
        <v>50</v>
      </c>
      <c r="E183" s="1">
        <v>1150</v>
      </c>
      <c r="F183" s="1"/>
      <c r="G183" s="1"/>
      <c r="H183" s="1"/>
      <c r="I183" s="1"/>
      <c r="J183" s="1">
        <f t="shared" si="2"/>
        <v>0</v>
      </c>
      <c r="K183" s="1"/>
    </row>
    <row r="184" spans="1:11" ht="21" customHeight="1" x14ac:dyDescent="0.3">
      <c r="A184" s="1">
        <v>182</v>
      </c>
      <c r="B184" s="10">
        <v>46205</v>
      </c>
      <c r="C184" s="1" t="s">
        <v>45</v>
      </c>
      <c r="D184" s="1" t="s">
        <v>50</v>
      </c>
      <c r="E184" s="1">
        <v>1150</v>
      </c>
      <c r="F184" s="1"/>
      <c r="G184" s="1"/>
      <c r="H184" s="1"/>
      <c r="I184" s="1"/>
      <c r="J184" s="1">
        <f t="shared" si="2"/>
        <v>0</v>
      </c>
      <c r="K184" s="1"/>
    </row>
    <row r="185" spans="1:11" ht="21" customHeight="1" x14ac:dyDescent="0.3">
      <c r="A185" s="1">
        <v>183</v>
      </c>
      <c r="B185" s="10">
        <v>46206</v>
      </c>
      <c r="C185" s="1" t="s">
        <v>45</v>
      </c>
      <c r="D185" s="1" t="s">
        <v>50</v>
      </c>
      <c r="E185" s="1">
        <v>1150</v>
      </c>
      <c r="F185" s="1"/>
      <c r="G185" s="1"/>
      <c r="H185" s="1"/>
      <c r="I185" s="1"/>
      <c r="J185" s="1">
        <f t="shared" si="2"/>
        <v>0</v>
      </c>
      <c r="K185" s="1"/>
    </row>
    <row r="186" spans="1:11" ht="21" customHeight="1" x14ac:dyDescent="0.3">
      <c r="A186" s="1">
        <v>184</v>
      </c>
      <c r="B186" s="10">
        <v>46207</v>
      </c>
      <c r="C186" s="1" t="s">
        <v>45</v>
      </c>
      <c r="D186" s="1" t="s">
        <v>50</v>
      </c>
      <c r="E186" s="1">
        <v>1150</v>
      </c>
      <c r="F186" s="1"/>
      <c r="G186" s="1"/>
      <c r="H186" s="1"/>
      <c r="I186" s="1"/>
      <c r="J186" s="1">
        <f t="shared" si="2"/>
        <v>0</v>
      </c>
      <c r="K186" s="1"/>
    </row>
    <row r="187" spans="1:11" ht="21" customHeight="1" x14ac:dyDescent="0.3">
      <c r="A187" s="1">
        <v>185</v>
      </c>
      <c r="B187" s="10">
        <v>46208</v>
      </c>
      <c r="C187" s="1" t="s">
        <v>45</v>
      </c>
      <c r="D187" s="1" t="s">
        <v>50</v>
      </c>
      <c r="E187" s="1">
        <v>1150</v>
      </c>
      <c r="F187" s="1"/>
      <c r="G187" s="1"/>
      <c r="H187" s="1"/>
      <c r="I187" s="1"/>
      <c r="J187" s="1">
        <f t="shared" si="2"/>
        <v>0</v>
      </c>
      <c r="K187" s="1"/>
    </row>
    <row r="188" spans="1:11" ht="21" customHeight="1" x14ac:dyDescent="0.3">
      <c r="A188" s="1">
        <v>186</v>
      </c>
      <c r="B188" s="10">
        <v>46209</v>
      </c>
      <c r="C188" s="1" t="s">
        <v>45</v>
      </c>
      <c r="D188" s="1" t="s">
        <v>50</v>
      </c>
      <c r="E188" s="1">
        <v>1150</v>
      </c>
      <c r="F188" s="1"/>
      <c r="G188" s="1"/>
      <c r="H188" s="1"/>
      <c r="I188" s="1"/>
      <c r="J188" s="1">
        <f t="shared" si="2"/>
        <v>0</v>
      </c>
      <c r="K188" s="1"/>
    </row>
    <row r="189" spans="1:11" ht="21" customHeight="1" x14ac:dyDescent="0.3">
      <c r="A189" s="1">
        <v>187</v>
      </c>
      <c r="B189" s="10">
        <v>46210</v>
      </c>
      <c r="C189" s="1" t="s">
        <v>45</v>
      </c>
      <c r="D189" s="1" t="s">
        <v>50</v>
      </c>
      <c r="E189" s="1">
        <v>1150</v>
      </c>
      <c r="F189" s="1"/>
      <c r="G189" s="1"/>
      <c r="H189" s="1"/>
      <c r="I189" s="1"/>
      <c r="J189" s="1">
        <f t="shared" si="2"/>
        <v>0</v>
      </c>
      <c r="K189" s="1"/>
    </row>
    <row r="190" spans="1:11" ht="21" customHeight="1" x14ac:dyDescent="0.3">
      <c r="A190" s="1">
        <v>188</v>
      </c>
      <c r="B190" s="10">
        <v>46211</v>
      </c>
      <c r="C190" s="1" t="s">
        <v>45</v>
      </c>
      <c r="D190" s="1" t="s">
        <v>50</v>
      </c>
      <c r="E190" s="1">
        <v>1150</v>
      </c>
      <c r="F190" s="1"/>
      <c r="G190" s="1"/>
      <c r="H190" s="1"/>
      <c r="I190" s="1"/>
      <c r="J190" s="1">
        <f t="shared" si="2"/>
        <v>0</v>
      </c>
      <c r="K190" s="1"/>
    </row>
    <row r="191" spans="1:11" ht="21" customHeight="1" x14ac:dyDescent="0.3">
      <c r="A191" s="1">
        <v>189</v>
      </c>
      <c r="B191" s="10">
        <v>46212</v>
      </c>
      <c r="C191" s="1" t="s">
        <v>45</v>
      </c>
      <c r="D191" s="1" t="s">
        <v>50</v>
      </c>
      <c r="E191" s="1">
        <v>1150</v>
      </c>
      <c r="F191" s="1"/>
      <c r="G191" s="1"/>
      <c r="H191" s="1"/>
      <c r="I191" s="1"/>
      <c r="J191" s="1">
        <f t="shared" si="2"/>
        <v>0</v>
      </c>
      <c r="K191" s="1"/>
    </row>
    <row r="192" spans="1:11" ht="21" customHeight="1" x14ac:dyDescent="0.3">
      <c r="A192" s="1">
        <v>190</v>
      </c>
      <c r="B192" s="10">
        <v>46213</v>
      </c>
      <c r="C192" s="1" t="s">
        <v>45</v>
      </c>
      <c r="D192" s="1" t="s">
        <v>50</v>
      </c>
      <c r="E192" s="1">
        <v>1150</v>
      </c>
      <c r="F192" s="1"/>
      <c r="G192" s="1"/>
      <c r="H192" s="1"/>
      <c r="I192" s="1"/>
      <c r="J192" s="1">
        <f t="shared" si="2"/>
        <v>0</v>
      </c>
      <c r="K192" s="1"/>
    </row>
    <row r="193" spans="1:11" ht="21" customHeight="1" x14ac:dyDescent="0.3">
      <c r="A193" s="1">
        <v>191</v>
      </c>
      <c r="B193" s="10">
        <v>46214</v>
      </c>
      <c r="C193" s="1" t="s">
        <v>45</v>
      </c>
      <c r="D193" s="1" t="s">
        <v>50</v>
      </c>
      <c r="E193" s="1">
        <v>1150</v>
      </c>
      <c r="F193" s="1"/>
      <c r="G193" s="1"/>
      <c r="H193" s="1"/>
      <c r="I193" s="1"/>
      <c r="J193" s="1">
        <f t="shared" si="2"/>
        <v>0</v>
      </c>
      <c r="K193" s="1"/>
    </row>
    <row r="194" spans="1:11" ht="21" customHeight="1" x14ac:dyDescent="0.3">
      <c r="A194" s="1">
        <v>192</v>
      </c>
      <c r="B194" s="10">
        <v>46215</v>
      </c>
      <c r="C194" s="1" t="s">
        <v>45</v>
      </c>
      <c r="D194" s="1" t="s">
        <v>50</v>
      </c>
      <c r="E194" s="1">
        <v>1150</v>
      </c>
      <c r="F194" s="1"/>
      <c r="G194" s="1"/>
      <c r="H194" s="1"/>
      <c r="I194" s="1"/>
      <c r="J194" s="1">
        <f t="shared" si="2"/>
        <v>0</v>
      </c>
      <c r="K194" s="1"/>
    </row>
    <row r="195" spans="1:11" ht="21" customHeight="1" x14ac:dyDescent="0.3">
      <c r="A195" s="1">
        <v>193</v>
      </c>
      <c r="B195" s="10">
        <v>46216</v>
      </c>
      <c r="C195" s="1" t="s">
        <v>45</v>
      </c>
      <c r="D195" s="1" t="s">
        <v>50</v>
      </c>
      <c r="E195" s="1">
        <v>1150</v>
      </c>
      <c r="F195" s="1"/>
      <c r="G195" s="1"/>
      <c r="H195" s="1"/>
      <c r="I195" s="1"/>
      <c r="J195" s="1">
        <f t="shared" si="2"/>
        <v>0</v>
      </c>
      <c r="K195" s="1"/>
    </row>
    <row r="196" spans="1:11" ht="21" customHeight="1" x14ac:dyDescent="0.3">
      <c r="A196" s="1">
        <v>194</v>
      </c>
      <c r="B196" s="10">
        <v>46217</v>
      </c>
      <c r="C196" s="1" t="s">
        <v>45</v>
      </c>
      <c r="D196" s="1" t="s">
        <v>50</v>
      </c>
      <c r="E196" s="1">
        <v>1150</v>
      </c>
      <c r="F196" s="1"/>
      <c r="G196" s="1"/>
      <c r="H196" s="1"/>
      <c r="I196" s="1"/>
      <c r="J196" s="1">
        <f t="shared" ref="J196:J259" si="3">E196*F196-G196-H196+I196</f>
        <v>0</v>
      </c>
      <c r="K196" s="1"/>
    </row>
    <row r="197" spans="1:11" ht="21" customHeight="1" x14ac:dyDescent="0.3">
      <c r="A197" s="1">
        <v>195</v>
      </c>
      <c r="B197" s="10">
        <v>46218</v>
      </c>
      <c r="C197" s="1" t="s">
        <v>45</v>
      </c>
      <c r="D197" s="1" t="s">
        <v>50</v>
      </c>
      <c r="E197" s="1">
        <v>1150</v>
      </c>
      <c r="F197" s="1"/>
      <c r="G197" s="1"/>
      <c r="H197" s="1"/>
      <c r="I197" s="1"/>
      <c r="J197" s="1">
        <f t="shared" si="3"/>
        <v>0</v>
      </c>
      <c r="K197" s="1"/>
    </row>
    <row r="198" spans="1:11" ht="21" customHeight="1" x14ac:dyDescent="0.3">
      <c r="A198" s="1">
        <v>196</v>
      </c>
      <c r="B198" s="10">
        <v>46219</v>
      </c>
      <c r="C198" s="1" t="s">
        <v>45</v>
      </c>
      <c r="D198" s="1" t="s">
        <v>50</v>
      </c>
      <c r="E198" s="1">
        <v>1150</v>
      </c>
      <c r="F198" s="1"/>
      <c r="G198" s="1"/>
      <c r="H198" s="1"/>
      <c r="I198" s="1"/>
      <c r="J198" s="1">
        <f t="shared" si="3"/>
        <v>0</v>
      </c>
      <c r="K198" s="1"/>
    </row>
    <row r="199" spans="1:11" ht="21" customHeight="1" x14ac:dyDescent="0.3">
      <c r="A199" s="1">
        <v>197</v>
      </c>
      <c r="B199" s="10">
        <v>46220</v>
      </c>
      <c r="C199" s="1" t="s">
        <v>45</v>
      </c>
      <c r="D199" s="1" t="s">
        <v>50</v>
      </c>
      <c r="E199" s="1">
        <v>1150</v>
      </c>
      <c r="F199" s="1"/>
      <c r="G199" s="1"/>
      <c r="H199" s="1"/>
      <c r="I199" s="1"/>
      <c r="J199" s="1">
        <f t="shared" si="3"/>
        <v>0</v>
      </c>
      <c r="K199" s="1"/>
    </row>
    <row r="200" spans="1:11" ht="21" customHeight="1" x14ac:dyDescent="0.3">
      <c r="A200" s="1">
        <v>198</v>
      </c>
      <c r="B200" s="10">
        <v>46221</v>
      </c>
      <c r="C200" s="1" t="s">
        <v>45</v>
      </c>
      <c r="D200" s="1" t="s">
        <v>50</v>
      </c>
      <c r="E200" s="1">
        <v>1150</v>
      </c>
      <c r="F200" s="1"/>
      <c r="G200" s="1"/>
      <c r="H200" s="1"/>
      <c r="I200" s="1"/>
      <c r="J200" s="1">
        <f t="shared" si="3"/>
        <v>0</v>
      </c>
      <c r="K200" s="1"/>
    </row>
    <row r="201" spans="1:11" ht="21" customHeight="1" x14ac:dyDescent="0.3">
      <c r="A201" s="1">
        <v>199</v>
      </c>
      <c r="B201" s="10">
        <v>46222</v>
      </c>
      <c r="C201" s="1" t="s">
        <v>45</v>
      </c>
      <c r="D201" s="1" t="s">
        <v>50</v>
      </c>
      <c r="E201" s="1">
        <v>1150</v>
      </c>
      <c r="F201" s="1"/>
      <c r="G201" s="1"/>
      <c r="H201" s="1"/>
      <c r="I201" s="1"/>
      <c r="J201" s="1">
        <f t="shared" si="3"/>
        <v>0</v>
      </c>
      <c r="K201" s="1"/>
    </row>
    <row r="202" spans="1:11" ht="21" customHeight="1" x14ac:dyDescent="0.3">
      <c r="A202" s="1">
        <v>200</v>
      </c>
      <c r="B202" s="10">
        <v>46223</v>
      </c>
      <c r="C202" s="1" t="s">
        <v>45</v>
      </c>
      <c r="D202" s="1" t="s">
        <v>50</v>
      </c>
      <c r="E202" s="1">
        <v>1150</v>
      </c>
      <c r="F202" s="1"/>
      <c r="G202" s="1"/>
      <c r="H202" s="1"/>
      <c r="I202" s="1"/>
      <c r="J202" s="1">
        <f t="shared" si="3"/>
        <v>0</v>
      </c>
      <c r="K202" s="1"/>
    </row>
    <row r="203" spans="1:11" ht="21" customHeight="1" x14ac:dyDescent="0.3">
      <c r="A203" s="1">
        <v>201</v>
      </c>
      <c r="B203" s="10">
        <v>46224</v>
      </c>
      <c r="C203" s="1" t="s">
        <v>45</v>
      </c>
      <c r="D203" s="1" t="s">
        <v>50</v>
      </c>
      <c r="E203" s="1">
        <v>1150</v>
      </c>
      <c r="F203" s="1"/>
      <c r="G203" s="1"/>
      <c r="H203" s="1"/>
      <c r="I203" s="1"/>
      <c r="J203" s="1">
        <f t="shared" si="3"/>
        <v>0</v>
      </c>
      <c r="K203" s="1"/>
    </row>
    <row r="204" spans="1:11" ht="21" customHeight="1" x14ac:dyDescent="0.3">
      <c r="A204" s="1">
        <v>202</v>
      </c>
      <c r="B204" s="10">
        <v>46225</v>
      </c>
      <c r="C204" s="1" t="s">
        <v>45</v>
      </c>
      <c r="D204" s="1" t="s">
        <v>50</v>
      </c>
      <c r="E204" s="1">
        <v>1150</v>
      </c>
      <c r="F204" s="1"/>
      <c r="G204" s="1"/>
      <c r="H204" s="1"/>
      <c r="I204" s="1"/>
      <c r="J204" s="1">
        <f t="shared" si="3"/>
        <v>0</v>
      </c>
      <c r="K204" s="1"/>
    </row>
    <row r="205" spans="1:11" ht="21" customHeight="1" x14ac:dyDescent="0.3">
      <c r="A205" s="1">
        <v>203</v>
      </c>
      <c r="B205" s="10">
        <v>46226</v>
      </c>
      <c r="C205" s="1" t="s">
        <v>45</v>
      </c>
      <c r="D205" s="1" t="s">
        <v>50</v>
      </c>
      <c r="E205" s="1">
        <v>1150</v>
      </c>
      <c r="F205" s="1"/>
      <c r="G205" s="1"/>
      <c r="H205" s="1"/>
      <c r="I205" s="1"/>
      <c r="J205" s="1">
        <f t="shared" si="3"/>
        <v>0</v>
      </c>
      <c r="K205" s="1"/>
    </row>
    <row r="206" spans="1:11" ht="21" customHeight="1" x14ac:dyDescent="0.3">
      <c r="A206" s="1">
        <v>204</v>
      </c>
      <c r="B206" s="10">
        <v>46227</v>
      </c>
      <c r="C206" s="1" t="s">
        <v>45</v>
      </c>
      <c r="D206" s="1" t="s">
        <v>50</v>
      </c>
      <c r="E206" s="1">
        <v>1150</v>
      </c>
      <c r="F206" s="1"/>
      <c r="G206" s="1"/>
      <c r="H206" s="1"/>
      <c r="I206" s="1"/>
      <c r="J206" s="1">
        <f t="shared" si="3"/>
        <v>0</v>
      </c>
      <c r="K206" s="1"/>
    </row>
    <row r="207" spans="1:11" ht="21" customHeight="1" x14ac:dyDescent="0.3">
      <c r="A207" s="1">
        <v>205</v>
      </c>
      <c r="B207" s="10">
        <v>46228</v>
      </c>
      <c r="C207" s="1" t="s">
        <v>45</v>
      </c>
      <c r="D207" s="1" t="s">
        <v>50</v>
      </c>
      <c r="E207" s="1">
        <v>1150</v>
      </c>
      <c r="F207" s="1"/>
      <c r="G207" s="1"/>
      <c r="H207" s="1"/>
      <c r="I207" s="1"/>
      <c r="J207" s="1">
        <f t="shared" si="3"/>
        <v>0</v>
      </c>
      <c r="K207" s="1"/>
    </row>
    <row r="208" spans="1:11" ht="21" customHeight="1" x14ac:dyDescent="0.3">
      <c r="A208" s="1">
        <v>206</v>
      </c>
      <c r="B208" s="10">
        <v>46229</v>
      </c>
      <c r="C208" s="1" t="s">
        <v>45</v>
      </c>
      <c r="D208" s="1" t="s">
        <v>50</v>
      </c>
      <c r="E208" s="1">
        <v>1150</v>
      </c>
      <c r="F208" s="1"/>
      <c r="G208" s="1"/>
      <c r="H208" s="1"/>
      <c r="I208" s="1"/>
      <c r="J208" s="1">
        <f t="shared" si="3"/>
        <v>0</v>
      </c>
      <c r="K208" s="1"/>
    </row>
    <row r="209" spans="1:11" ht="21" customHeight="1" x14ac:dyDescent="0.3">
      <c r="A209" s="1">
        <v>207</v>
      </c>
      <c r="B209" s="10">
        <v>46230</v>
      </c>
      <c r="C209" s="1" t="s">
        <v>45</v>
      </c>
      <c r="D209" s="1" t="s">
        <v>50</v>
      </c>
      <c r="E209" s="1">
        <v>1150</v>
      </c>
      <c r="F209" s="1"/>
      <c r="G209" s="1"/>
      <c r="H209" s="1"/>
      <c r="I209" s="1"/>
      <c r="J209" s="1">
        <f t="shared" si="3"/>
        <v>0</v>
      </c>
      <c r="K209" s="1"/>
    </row>
    <row r="210" spans="1:11" ht="21" customHeight="1" x14ac:dyDescent="0.3">
      <c r="A210" s="1">
        <v>208</v>
      </c>
      <c r="B210" s="10">
        <v>46231</v>
      </c>
      <c r="C210" s="1" t="s">
        <v>45</v>
      </c>
      <c r="D210" s="1" t="s">
        <v>50</v>
      </c>
      <c r="E210" s="1">
        <v>1150</v>
      </c>
      <c r="F210" s="1"/>
      <c r="G210" s="1"/>
      <c r="H210" s="1"/>
      <c r="I210" s="1"/>
      <c r="J210" s="1">
        <f t="shared" si="3"/>
        <v>0</v>
      </c>
      <c r="K210" s="1"/>
    </row>
    <row r="211" spans="1:11" ht="21" customHeight="1" x14ac:dyDescent="0.3">
      <c r="A211" s="1">
        <v>209</v>
      </c>
      <c r="B211" s="10">
        <v>46232</v>
      </c>
      <c r="C211" s="1" t="s">
        <v>45</v>
      </c>
      <c r="D211" s="1" t="s">
        <v>50</v>
      </c>
      <c r="E211" s="1">
        <v>1150</v>
      </c>
      <c r="F211" s="1"/>
      <c r="G211" s="1"/>
      <c r="H211" s="1"/>
      <c r="I211" s="1"/>
      <c r="J211" s="1">
        <f t="shared" si="3"/>
        <v>0</v>
      </c>
      <c r="K211" s="1"/>
    </row>
    <row r="212" spans="1:11" ht="21" customHeight="1" x14ac:dyDescent="0.3">
      <c r="A212" s="1">
        <v>210</v>
      </c>
      <c r="B212" s="10">
        <v>46233</v>
      </c>
      <c r="C212" s="1" t="s">
        <v>45</v>
      </c>
      <c r="D212" s="1" t="s">
        <v>50</v>
      </c>
      <c r="E212" s="1">
        <v>1150</v>
      </c>
      <c r="F212" s="1"/>
      <c r="G212" s="1"/>
      <c r="H212" s="1"/>
      <c r="I212" s="1"/>
      <c r="J212" s="1">
        <f t="shared" si="3"/>
        <v>0</v>
      </c>
      <c r="K212" s="1"/>
    </row>
    <row r="213" spans="1:11" ht="21" customHeight="1" x14ac:dyDescent="0.3">
      <c r="A213" s="1">
        <v>211</v>
      </c>
      <c r="B213" s="10">
        <v>46234</v>
      </c>
      <c r="C213" s="1" t="s">
        <v>45</v>
      </c>
      <c r="D213" s="1" t="s">
        <v>50</v>
      </c>
      <c r="E213" s="1">
        <v>1150</v>
      </c>
      <c r="F213" s="1"/>
      <c r="G213" s="1"/>
      <c r="H213" s="1"/>
      <c r="I213" s="1"/>
      <c r="J213" s="1">
        <f t="shared" si="3"/>
        <v>0</v>
      </c>
      <c r="K213" s="1"/>
    </row>
    <row r="214" spans="1:11" ht="21" customHeight="1" x14ac:dyDescent="0.3">
      <c r="A214" s="1">
        <v>212</v>
      </c>
      <c r="B214" s="10">
        <v>46235</v>
      </c>
      <c r="C214" s="1" t="s">
        <v>45</v>
      </c>
      <c r="D214" s="1" t="s">
        <v>50</v>
      </c>
      <c r="E214" s="1">
        <v>1150</v>
      </c>
      <c r="F214" s="1"/>
      <c r="G214" s="1"/>
      <c r="H214" s="1"/>
      <c r="I214" s="1"/>
      <c r="J214" s="1">
        <f t="shared" si="3"/>
        <v>0</v>
      </c>
      <c r="K214" s="1"/>
    </row>
    <row r="215" spans="1:11" ht="21" customHeight="1" x14ac:dyDescent="0.3">
      <c r="A215" s="1">
        <v>213</v>
      </c>
      <c r="B215" s="10">
        <v>46236</v>
      </c>
      <c r="C215" s="1" t="s">
        <v>45</v>
      </c>
      <c r="D215" s="1" t="s">
        <v>50</v>
      </c>
      <c r="E215" s="1">
        <v>1150</v>
      </c>
      <c r="F215" s="1"/>
      <c r="G215" s="1"/>
      <c r="H215" s="1"/>
      <c r="I215" s="1"/>
      <c r="J215" s="1">
        <f t="shared" si="3"/>
        <v>0</v>
      </c>
      <c r="K215" s="1"/>
    </row>
    <row r="216" spans="1:11" ht="21" customHeight="1" x14ac:dyDescent="0.3">
      <c r="A216" s="1">
        <v>214</v>
      </c>
      <c r="B216" s="10">
        <v>46237</v>
      </c>
      <c r="C216" s="1" t="s">
        <v>45</v>
      </c>
      <c r="D216" s="1" t="s">
        <v>50</v>
      </c>
      <c r="E216" s="1">
        <v>1150</v>
      </c>
      <c r="F216" s="1"/>
      <c r="G216" s="1"/>
      <c r="H216" s="1"/>
      <c r="I216" s="1"/>
      <c r="J216" s="1">
        <f t="shared" si="3"/>
        <v>0</v>
      </c>
      <c r="K216" s="1"/>
    </row>
    <row r="217" spans="1:11" ht="21" customHeight="1" x14ac:dyDescent="0.3">
      <c r="A217" s="1">
        <v>215</v>
      </c>
      <c r="B217" s="10">
        <v>46238</v>
      </c>
      <c r="C217" s="1" t="s">
        <v>45</v>
      </c>
      <c r="D217" s="1" t="s">
        <v>50</v>
      </c>
      <c r="E217" s="1">
        <v>1150</v>
      </c>
      <c r="F217" s="1"/>
      <c r="G217" s="1"/>
      <c r="H217" s="1"/>
      <c r="I217" s="1"/>
      <c r="J217" s="1">
        <f t="shared" si="3"/>
        <v>0</v>
      </c>
      <c r="K217" s="1"/>
    </row>
    <row r="218" spans="1:11" ht="21" customHeight="1" x14ac:dyDescent="0.3">
      <c r="A218" s="1">
        <v>216</v>
      </c>
      <c r="B218" s="10">
        <v>46239</v>
      </c>
      <c r="C218" s="1" t="s">
        <v>45</v>
      </c>
      <c r="D218" s="1" t="s">
        <v>50</v>
      </c>
      <c r="E218" s="1">
        <v>1150</v>
      </c>
      <c r="F218" s="1"/>
      <c r="G218" s="1"/>
      <c r="H218" s="1"/>
      <c r="I218" s="1"/>
      <c r="J218" s="1">
        <f t="shared" si="3"/>
        <v>0</v>
      </c>
      <c r="K218" s="1"/>
    </row>
    <row r="219" spans="1:11" ht="21" customHeight="1" x14ac:dyDescent="0.3">
      <c r="A219" s="1">
        <v>217</v>
      </c>
      <c r="B219" s="10">
        <v>46240</v>
      </c>
      <c r="C219" s="1" t="s">
        <v>45</v>
      </c>
      <c r="D219" s="1" t="s">
        <v>50</v>
      </c>
      <c r="E219" s="1">
        <v>1150</v>
      </c>
      <c r="F219" s="1"/>
      <c r="G219" s="1"/>
      <c r="H219" s="1"/>
      <c r="I219" s="1"/>
      <c r="J219" s="1">
        <f t="shared" si="3"/>
        <v>0</v>
      </c>
      <c r="K219" s="1"/>
    </row>
    <row r="220" spans="1:11" ht="21" customHeight="1" x14ac:dyDescent="0.3">
      <c r="A220" s="1">
        <v>218</v>
      </c>
      <c r="B220" s="10">
        <v>46241</v>
      </c>
      <c r="C220" s="1" t="s">
        <v>45</v>
      </c>
      <c r="D220" s="1" t="s">
        <v>50</v>
      </c>
      <c r="E220" s="1">
        <v>1150</v>
      </c>
      <c r="F220" s="1"/>
      <c r="G220" s="1"/>
      <c r="H220" s="1"/>
      <c r="I220" s="1"/>
      <c r="J220" s="1">
        <f t="shared" si="3"/>
        <v>0</v>
      </c>
      <c r="K220" s="1"/>
    </row>
    <row r="221" spans="1:11" ht="21" customHeight="1" x14ac:dyDescent="0.3">
      <c r="A221" s="1">
        <v>219</v>
      </c>
      <c r="B221" s="10">
        <v>46242</v>
      </c>
      <c r="C221" s="1" t="s">
        <v>45</v>
      </c>
      <c r="D221" s="1" t="s">
        <v>50</v>
      </c>
      <c r="E221" s="1">
        <v>1150</v>
      </c>
      <c r="F221" s="1"/>
      <c r="G221" s="1"/>
      <c r="H221" s="1"/>
      <c r="I221" s="1"/>
      <c r="J221" s="1">
        <f t="shared" si="3"/>
        <v>0</v>
      </c>
      <c r="K221" s="1"/>
    </row>
    <row r="222" spans="1:11" ht="21" customHeight="1" x14ac:dyDescent="0.3">
      <c r="A222" s="1">
        <v>220</v>
      </c>
      <c r="B222" s="10">
        <v>46243</v>
      </c>
      <c r="C222" s="1" t="s">
        <v>45</v>
      </c>
      <c r="D222" s="1" t="s">
        <v>50</v>
      </c>
      <c r="E222" s="1">
        <v>1150</v>
      </c>
      <c r="F222" s="1"/>
      <c r="G222" s="1"/>
      <c r="H222" s="1"/>
      <c r="I222" s="1"/>
      <c r="J222" s="1">
        <f t="shared" si="3"/>
        <v>0</v>
      </c>
      <c r="K222" s="1"/>
    </row>
    <row r="223" spans="1:11" ht="21" customHeight="1" x14ac:dyDescent="0.3">
      <c r="A223" s="1">
        <v>221</v>
      </c>
      <c r="B223" s="10">
        <v>46244</v>
      </c>
      <c r="C223" s="1" t="s">
        <v>45</v>
      </c>
      <c r="D223" s="1" t="s">
        <v>50</v>
      </c>
      <c r="E223" s="1">
        <v>1150</v>
      </c>
      <c r="F223" s="1"/>
      <c r="G223" s="1"/>
      <c r="H223" s="1"/>
      <c r="I223" s="1"/>
      <c r="J223" s="1">
        <f t="shared" si="3"/>
        <v>0</v>
      </c>
      <c r="K223" s="1"/>
    </row>
    <row r="224" spans="1:11" ht="21" customHeight="1" x14ac:dyDescent="0.3">
      <c r="A224" s="1">
        <v>222</v>
      </c>
      <c r="B224" s="10">
        <v>46245</v>
      </c>
      <c r="C224" s="1" t="s">
        <v>45</v>
      </c>
      <c r="D224" s="1" t="s">
        <v>50</v>
      </c>
      <c r="E224" s="1">
        <v>1150</v>
      </c>
      <c r="F224" s="1"/>
      <c r="G224" s="1"/>
      <c r="H224" s="1"/>
      <c r="I224" s="1"/>
      <c r="J224" s="1">
        <f t="shared" si="3"/>
        <v>0</v>
      </c>
      <c r="K224" s="1"/>
    </row>
    <row r="225" spans="1:11" ht="21" customHeight="1" x14ac:dyDescent="0.3">
      <c r="A225" s="1">
        <v>223</v>
      </c>
      <c r="B225" s="10">
        <v>46246</v>
      </c>
      <c r="C225" s="1" t="s">
        <v>45</v>
      </c>
      <c r="D225" s="1" t="s">
        <v>50</v>
      </c>
      <c r="E225" s="1">
        <v>1150</v>
      </c>
      <c r="F225" s="1"/>
      <c r="G225" s="1"/>
      <c r="H225" s="1"/>
      <c r="I225" s="1"/>
      <c r="J225" s="1">
        <f t="shared" si="3"/>
        <v>0</v>
      </c>
      <c r="K225" s="1"/>
    </row>
    <row r="226" spans="1:11" ht="21" customHeight="1" x14ac:dyDescent="0.3">
      <c r="A226" s="1">
        <v>224</v>
      </c>
      <c r="B226" s="10">
        <v>46247</v>
      </c>
      <c r="C226" s="1" t="s">
        <v>45</v>
      </c>
      <c r="D226" s="1" t="s">
        <v>50</v>
      </c>
      <c r="E226" s="1">
        <v>1150</v>
      </c>
      <c r="F226" s="1"/>
      <c r="G226" s="1"/>
      <c r="H226" s="1"/>
      <c r="I226" s="1"/>
      <c r="J226" s="1">
        <f t="shared" si="3"/>
        <v>0</v>
      </c>
      <c r="K226" s="1"/>
    </row>
    <row r="227" spans="1:11" ht="21" customHeight="1" x14ac:dyDescent="0.3">
      <c r="A227" s="1">
        <v>225</v>
      </c>
      <c r="B227" s="10">
        <v>46248</v>
      </c>
      <c r="C227" s="1" t="s">
        <v>45</v>
      </c>
      <c r="D227" s="1" t="s">
        <v>50</v>
      </c>
      <c r="E227" s="1">
        <v>1150</v>
      </c>
      <c r="F227" s="1"/>
      <c r="G227" s="1"/>
      <c r="H227" s="1"/>
      <c r="I227" s="1"/>
      <c r="J227" s="1">
        <f t="shared" si="3"/>
        <v>0</v>
      </c>
      <c r="K227" s="1"/>
    </row>
    <row r="228" spans="1:11" ht="21" customHeight="1" x14ac:dyDescent="0.3">
      <c r="A228" s="1">
        <v>226</v>
      </c>
      <c r="B228" s="10">
        <v>46249</v>
      </c>
      <c r="C228" s="1" t="s">
        <v>45</v>
      </c>
      <c r="D228" s="1" t="s">
        <v>50</v>
      </c>
      <c r="E228" s="1">
        <v>1150</v>
      </c>
      <c r="F228" s="1"/>
      <c r="G228" s="1"/>
      <c r="H228" s="1"/>
      <c r="I228" s="1"/>
      <c r="J228" s="1">
        <f t="shared" si="3"/>
        <v>0</v>
      </c>
      <c r="K228" s="1"/>
    </row>
    <row r="229" spans="1:11" ht="21" customHeight="1" x14ac:dyDescent="0.3">
      <c r="A229" s="1">
        <v>227</v>
      </c>
      <c r="B229" s="10">
        <v>46250</v>
      </c>
      <c r="C229" s="1" t="s">
        <v>45</v>
      </c>
      <c r="D229" s="1" t="s">
        <v>50</v>
      </c>
      <c r="E229" s="1">
        <v>1150</v>
      </c>
      <c r="F229" s="1"/>
      <c r="G229" s="1"/>
      <c r="H229" s="1"/>
      <c r="I229" s="1"/>
      <c r="J229" s="1">
        <f t="shared" si="3"/>
        <v>0</v>
      </c>
      <c r="K229" s="1"/>
    </row>
    <row r="230" spans="1:11" ht="21" customHeight="1" x14ac:dyDescent="0.3">
      <c r="A230" s="1">
        <v>228</v>
      </c>
      <c r="B230" s="10">
        <v>46251</v>
      </c>
      <c r="C230" s="1" t="s">
        <v>45</v>
      </c>
      <c r="D230" s="1" t="s">
        <v>50</v>
      </c>
      <c r="E230" s="1">
        <v>1150</v>
      </c>
      <c r="F230" s="1"/>
      <c r="G230" s="1"/>
      <c r="H230" s="1"/>
      <c r="I230" s="1"/>
      <c r="J230" s="1">
        <f t="shared" si="3"/>
        <v>0</v>
      </c>
      <c r="K230" s="1"/>
    </row>
    <row r="231" spans="1:11" ht="21" customHeight="1" x14ac:dyDescent="0.3">
      <c r="A231" s="1">
        <v>229</v>
      </c>
      <c r="B231" s="10">
        <v>46252</v>
      </c>
      <c r="C231" s="1" t="s">
        <v>45</v>
      </c>
      <c r="D231" s="1" t="s">
        <v>50</v>
      </c>
      <c r="E231" s="1">
        <v>1150</v>
      </c>
      <c r="F231" s="1"/>
      <c r="G231" s="1"/>
      <c r="H231" s="1"/>
      <c r="I231" s="1"/>
      <c r="J231" s="1">
        <f t="shared" si="3"/>
        <v>0</v>
      </c>
      <c r="K231" s="1"/>
    </row>
    <row r="232" spans="1:11" ht="21" customHeight="1" x14ac:dyDescent="0.3">
      <c r="A232" s="1">
        <v>230</v>
      </c>
      <c r="B232" s="10">
        <v>46253</v>
      </c>
      <c r="C232" s="1" t="s">
        <v>45</v>
      </c>
      <c r="D232" s="1" t="s">
        <v>50</v>
      </c>
      <c r="E232" s="1">
        <v>1150</v>
      </c>
      <c r="F232" s="1"/>
      <c r="G232" s="1"/>
      <c r="H232" s="1"/>
      <c r="I232" s="1"/>
      <c r="J232" s="1">
        <f t="shared" si="3"/>
        <v>0</v>
      </c>
      <c r="K232" s="1"/>
    </row>
    <row r="233" spans="1:11" ht="21" customHeight="1" x14ac:dyDescent="0.3">
      <c r="A233" s="1">
        <v>231</v>
      </c>
      <c r="B233" s="10">
        <v>46254</v>
      </c>
      <c r="C233" s="1" t="s">
        <v>45</v>
      </c>
      <c r="D233" s="1" t="s">
        <v>50</v>
      </c>
      <c r="E233" s="1">
        <v>1150</v>
      </c>
      <c r="F233" s="1"/>
      <c r="G233" s="1"/>
      <c r="H233" s="1"/>
      <c r="I233" s="1"/>
      <c r="J233" s="1">
        <f t="shared" si="3"/>
        <v>0</v>
      </c>
      <c r="K233" s="1"/>
    </row>
    <row r="234" spans="1:11" ht="21" customHeight="1" x14ac:dyDescent="0.3">
      <c r="A234" s="1">
        <v>232</v>
      </c>
      <c r="B234" s="10">
        <v>46255</v>
      </c>
      <c r="C234" s="1" t="s">
        <v>45</v>
      </c>
      <c r="D234" s="1" t="s">
        <v>50</v>
      </c>
      <c r="E234" s="1">
        <v>1150</v>
      </c>
      <c r="F234" s="1"/>
      <c r="G234" s="1"/>
      <c r="H234" s="1"/>
      <c r="I234" s="1"/>
      <c r="J234" s="1">
        <f t="shared" si="3"/>
        <v>0</v>
      </c>
      <c r="K234" s="1"/>
    </row>
    <row r="235" spans="1:11" ht="21" customHeight="1" x14ac:dyDescent="0.3">
      <c r="A235" s="1">
        <v>233</v>
      </c>
      <c r="B235" s="10">
        <v>46256</v>
      </c>
      <c r="C235" s="1" t="s">
        <v>45</v>
      </c>
      <c r="D235" s="1" t="s">
        <v>50</v>
      </c>
      <c r="E235" s="1">
        <v>1150</v>
      </c>
      <c r="F235" s="1"/>
      <c r="G235" s="1"/>
      <c r="H235" s="1"/>
      <c r="I235" s="1"/>
      <c r="J235" s="1">
        <f t="shared" si="3"/>
        <v>0</v>
      </c>
      <c r="K235" s="1"/>
    </row>
    <row r="236" spans="1:11" ht="21" customHeight="1" x14ac:dyDescent="0.3">
      <c r="A236" s="1">
        <v>234</v>
      </c>
      <c r="B236" s="10">
        <v>46257</v>
      </c>
      <c r="C236" s="1" t="s">
        <v>45</v>
      </c>
      <c r="D236" s="1" t="s">
        <v>50</v>
      </c>
      <c r="E236" s="1">
        <v>1150</v>
      </c>
      <c r="F236" s="1"/>
      <c r="G236" s="1"/>
      <c r="H236" s="1"/>
      <c r="I236" s="1"/>
      <c r="J236" s="1">
        <f t="shared" si="3"/>
        <v>0</v>
      </c>
      <c r="K236" s="1"/>
    </row>
    <row r="237" spans="1:11" ht="21" customHeight="1" x14ac:dyDescent="0.3">
      <c r="A237" s="1">
        <v>235</v>
      </c>
      <c r="B237" s="10">
        <v>46258</v>
      </c>
      <c r="C237" s="1" t="s">
        <v>45</v>
      </c>
      <c r="D237" s="1" t="s">
        <v>50</v>
      </c>
      <c r="E237" s="1">
        <v>1150</v>
      </c>
      <c r="F237" s="1"/>
      <c r="G237" s="1"/>
      <c r="H237" s="1"/>
      <c r="I237" s="1"/>
      <c r="J237" s="1">
        <f t="shared" si="3"/>
        <v>0</v>
      </c>
      <c r="K237" s="1"/>
    </row>
    <row r="238" spans="1:11" ht="21" customHeight="1" x14ac:dyDescent="0.3">
      <c r="A238" s="1">
        <v>236</v>
      </c>
      <c r="B238" s="10">
        <v>46259</v>
      </c>
      <c r="C238" s="1" t="s">
        <v>45</v>
      </c>
      <c r="D238" s="1" t="s">
        <v>50</v>
      </c>
      <c r="E238" s="1">
        <v>1150</v>
      </c>
      <c r="F238" s="1"/>
      <c r="G238" s="1"/>
      <c r="H238" s="1"/>
      <c r="I238" s="1"/>
      <c r="J238" s="1">
        <f t="shared" si="3"/>
        <v>0</v>
      </c>
      <c r="K238" s="1"/>
    </row>
    <row r="239" spans="1:11" ht="21" customHeight="1" x14ac:dyDescent="0.3">
      <c r="A239" s="1">
        <v>237</v>
      </c>
      <c r="B239" s="10">
        <v>46260</v>
      </c>
      <c r="C239" s="1" t="s">
        <v>45</v>
      </c>
      <c r="D239" s="1" t="s">
        <v>50</v>
      </c>
      <c r="E239" s="1">
        <v>1150</v>
      </c>
      <c r="F239" s="1"/>
      <c r="G239" s="1"/>
      <c r="H239" s="1"/>
      <c r="I239" s="1"/>
      <c r="J239" s="1">
        <f t="shared" si="3"/>
        <v>0</v>
      </c>
      <c r="K239" s="1"/>
    </row>
    <row r="240" spans="1:11" ht="21" customHeight="1" x14ac:dyDescent="0.3">
      <c r="A240" s="1">
        <v>238</v>
      </c>
      <c r="B240" s="10">
        <v>46261</v>
      </c>
      <c r="C240" s="1" t="s">
        <v>45</v>
      </c>
      <c r="D240" s="1" t="s">
        <v>50</v>
      </c>
      <c r="E240" s="1">
        <v>1150</v>
      </c>
      <c r="F240" s="1"/>
      <c r="G240" s="1"/>
      <c r="H240" s="1"/>
      <c r="I240" s="1"/>
      <c r="J240" s="1">
        <f t="shared" si="3"/>
        <v>0</v>
      </c>
      <c r="K240" s="1"/>
    </row>
    <row r="241" spans="1:11" ht="21" customHeight="1" x14ac:dyDescent="0.3">
      <c r="A241" s="1">
        <v>239</v>
      </c>
      <c r="B241" s="10">
        <v>46262</v>
      </c>
      <c r="C241" s="1" t="s">
        <v>45</v>
      </c>
      <c r="D241" s="1" t="s">
        <v>50</v>
      </c>
      <c r="E241" s="1">
        <v>1150</v>
      </c>
      <c r="F241" s="1"/>
      <c r="G241" s="1"/>
      <c r="H241" s="1"/>
      <c r="I241" s="1"/>
      <c r="J241" s="1">
        <f t="shared" si="3"/>
        <v>0</v>
      </c>
      <c r="K241" s="1"/>
    </row>
    <row r="242" spans="1:11" ht="21" customHeight="1" x14ac:dyDescent="0.3">
      <c r="A242" s="1">
        <v>240</v>
      </c>
      <c r="B242" s="10">
        <v>46263</v>
      </c>
      <c r="C242" s="1" t="s">
        <v>45</v>
      </c>
      <c r="D242" s="1" t="s">
        <v>50</v>
      </c>
      <c r="E242" s="1">
        <v>1150</v>
      </c>
      <c r="F242" s="1"/>
      <c r="G242" s="1"/>
      <c r="H242" s="1"/>
      <c r="I242" s="1"/>
      <c r="J242" s="1">
        <f t="shared" si="3"/>
        <v>0</v>
      </c>
      <c r="K242" s="1"/>
    </row>
    <row r="243" spans="1:11" ht="21" customHeight="1" x14ac:dyDescent="0.3">
      <c r="A243" s="1">
        <v>241</v>
      </c>
      <c r="B243" s="10">
        <v>46264</v>
      </c>
      <c r="C243" s="1" t="s">
        <v>45</v>
      </c>
      <c r="D243" s="1" t="s">
        <v>50</v>
      </c>
      <c r="E243" s="1">
        <v>1150</v>
      </c>
      <c r="F243" s="1"/>
      <c r="G243" s="1"/>
      <c r="H243" s="1"/>
      <c r="I243" s="1"/>
      <c r="J243" s="1">
        <f t="shared" si="3"/>
        <v>0</v>
      </c>
      <c r="K243" s="1"/>
    </row>
    <row r="244" spans="1:11" ht="21" customHeight="1" x14ac:dyDescent="0.3">
      <c r="A244" s="1">
        <v>242</v>
      </c>
      <c r="B244" s="10">
        <v>46265</v>
      </c>
      <c r="C244" s="1" t="s">
        <v>45</v>
      </c>
      <c r="D244" s="1" t="s">
        <v>50</v>
      </c>
      <c r="E244" s="1">
        <v>1150</v>
      </c>
      <c r="F244" s="1"/>
      <c r="G244" s="1"/>
      <c r="H244" s="1"/>
      <c r="I244" s="1"/>
      <c r="J244" s="1">
        <f t="shared" si="3"/>
        <v>0</v>
      </c>
      <c r="K244" s="1"/>
    </row>
    <row r="245" spans="1:11" ht="21" customHeight="1" x14ac:dyDescent="0.3">
      <c r="A245" s="1">
        <v>243</v>
      </c>
      <c r="B245" s="10">
        <v>46266</v>
      </c>
      <c r="C245" s="1" t="s">
        <v>45</v>
      </c>
      <c r="D245" s="1" t="s">
        <v>50</v>
      </c>
      <c r="E245" s="1">
        <v>1150</v>
      </c>
      <c r="F245" s="1"/>
      <c r="G245" s="1"/>
      <c r="H245" s="1"/>
      <c r="I245" s="1"/>
      <c r="J245" s="1">
        <f t="shared" si="3"/>
        <v>0</v>
      </c>
      <c r="K245" s="1"/>
    </row>
    <row r="246" spans="1:11" ht="21" customHeight="1" x14ac:dyDescent="0.3">
      <c r="A246" s="1">
        <v>244</v>
      </c>
      <c r="B246" s="10">
        <v>46267</v>
      </c>
      <c r="C246" s="1" t="s">
        <v>45</v>
      </c>
      <c r="D246" s="1" t="s">
        <v>50</v>
      </c>
      <c r="E246" s="1">
        <v>1150</v>
      </c>
      <c r="F246" s="1"/>
      <c r="G246" s="1"/>
      <c r="H246" s="1"/>
      <c r="I246" s="1"/>
      <c r="J246" s="1">
        <f t="shared" si="3"/>
        <v>0</v>
      </c>
      <c r="K246" s="1"/>
    </row>
    <row r="247" spans="1:11" ht="21" customHeight="1" x14ac:dyDescent="0.3">
      <c r="A247" s="1">
        <v>245</v>
      </c>
      <c r="B247" s="10">
        <v>46268</v>
      </c>
      <c r="C247" s="1" t="s">
        <v>45</v>
      </c>
      <c r="D247" s="1" t="s">
        <v>50</v>
      </c>
      <c r="E247" s="1">
        <v>1150</v>
      </c>
      <c r="F247" s="1"/>
      <c r="G247" s="1"/>
      <c r="H247" s="1"/>
      <c r="I247" s="1"/>
      <c r="J247" s="1">
        <f t="shared" si="3"/>
        <v>0</v>
      </c>
      <c r="K247" s="1"/>
    </row>
    <row r="248" spans="1:11" ht="21" customHeight="1" x14ac:dyDescent="0.3">
      <c r="A248" s="1">
        <v>246</v>
      </c>
      <c r="B248" s="10">
        <v>46269</v>
      </c>
      <c r="C248" s="1" t="s">
        <v>45</v>
      </c>
      <c r="D248" s="1" t="s">
        <v>50</v>
      </c>
      <c r="E248" s="1">
        <v>1150</v>
      </c>
      <c r="F248" s="1"/>
      <c r="G248" s="1"/>
      <c r="H248" s="1"/>
      <c r="I248" s="1"/>
      <c r="J248" s="1">
        <f t="shared" si="3"/>
        <v>0</v>
      </c>
      <c r="K248" s="1"/>
    </row>
    <row r="249" spans="1:11" ht="21" customHeight="1" x14ac:dyDescent="0.3">
      <c r="A249" s="1">
        <v>247</v>
      </c>
      <c r="B249" s="10">
        <v>46270</v>
      </c>
      <c r="C249" s="1" t="s">
        <v>45</v>
      </c>
      <c r="D249" s="1" t="s">
        <v>50</v>
      </c>
      <c r="E249" s="1">
        <v>1150</v>
      </c>
      <c r="F249" s="1"/>
      <c r="G249" s="1"/>
      <c r="H249" s="1"/>
      <c r="I249" s="1"/>
      <c r="J249" s="1">
        <f t="shared" si="3"/>
        <v>0</v>
      </c>
      <c r="K249" s="1"/>
    </row>
    <row r="250" spans="1:11" ht="21" customHeight="1" x14ac:dyDescent="0.3">
      <c r="A250" s="1">
        <v>248</v>
      </c>
      <c r="B250" s="10">
        <v>46271</v>
      </c>
      <c r="C250" s="1" t="s">
        <v>45</v>
      </c>
      <c r="D250" s="1" t="s">
        <v>50</v>
      </c>
      <c r="E250" s="1">
        <v>1150</v>
      </c>
      <c r="F250" s="1"/>
      <c r="G250" s="1"/>
      <c r="H250" s="1"/>
      <c r="I250" s="1"/>
      <c r="J250" s="1">
        <f t="shared" si="3"/>
        <v>0</v>
      </c>
      <c r="K250" s="1"/>
    </row>
    <row r="251" spans="1:11" ht="21" customHeight="1" x14ac:dyDescent="0.3">
      <c r="A251" s="1">
        <v>249</v>
      </c>
      <c r="B251" s="10">
        <v>46272</v>
      </c>
      <c r="C251" s="1" t="s">
        <v>45</v>
      </c>
      <c r="D251" s="1" t="s">
        <v>50</v>
      </c>
      <c r="E251" s="1">
        <v>1150</v>
      </c>
      <c r="F251" s="1"/>
      <c r="G251" s="1"/>
      <c r="H251" s="1"/>
      <c r="I251" s="1"/>
      <c r="J251" s="1">
        <f t="shared" si="3"/>
        <v>0</v>
      </c>
      <c r="K251" s="1"/>
    </row>
    <row r="252" spans="1:11" ht="21" customHeight="1" x14ac:dyDescent="0.3">
      <c r="A252" s="1">
        <v>250</v>
      </c>
      <c r="B252" s="10">
        <v>46273</v>
      </c>
      <c r="C252" s="1" t="s">
        <v>45</v>
      </c>
      <c r="D252" s="1" t="s">
        <v>50</v>
      </c>
      <c r="E252" s="1">
        <v>1150</v>
      </c>
      <c r="F252" s="1"/>
      <c r="G252" s="1"/>
      <c r="H252" s="1"/>
      <c r="I252" s="1"/>
      <c r="J252" s="1">
        <f t="shared" si="3"/>
        <v>0</v>
      </c>
      <c r="K252" s="1"/>
    </row>
    <row r="253" spans="1:11" ht="21" customHeight="1" x14ac:dyDescent="0.3">
      <c r="A253" s="1">
        <v>251</v>
      </c>
      <c r="B253" s="10">
        <v>46274</v>
      </c>
      <c r="C253" s="1" t="s">
        <v>45</v>
      </c>
      <c r="D253" s="1" t="s">
        <v>50</v>
      </c>
      <c r="E253" s="1">
        <v>1150</v>
      </c>
      <c r="F253" s="1"/>
      <c r="G253" s="1"/>
      <c r="H253" s="1"/>
      <c r="I253" s="1"/>
      <c r="J253" s="1">
        <f t="shared" si="3"/>
        <v>0</v>
      </c>
      <c r="K253" s="1"/>
    </row>
    <row r="254" spans="1:11" ht="21" customHeight="1" x14ac:dyDescent="0.3">
      <c r="A254" s="1">
        <v>252</v>
      </c>
      <c r="B254" s="10">
        <v>46275</v>
      </c>
      <c r="C254" s="1" t="s">
        <v>45</v>
      </c>
      <c r="D254" s="1" t="s">
        <v>50</v>
      </c>
      <c r="E254" s="1">
        <v>1150</v>
      </c>
      <c r="F254" s="1"/>
      <c r="G254" s="1"/>
      <c r="H254" s="1"/>
      <c r="I254" s="1"/>
      <c r="J254" s="1">
        <f t="shared" si="3"/>
        <v>0</v>
      </c>
      <c r="K254" s="1"/>
    </row>
    <row r="255" spans="1:11" ht="21" customHeight="1" x14ac:dyDescent="0.3">
      <c r="A255" s="1">
        <v>253</v>
      </c>
      <c r="B255" s="10">
        <v>46276</v>
      </c>
      <c r="C255" s="1" t="s">
        <v>45</v>
      </c>
      <c r="D255" s="1" t="s">
        <v>50</v>
      </c>
      <c r="E255" s="1">
        <v>1150</v>
      </c>
      <c r="F255" s="1"/>
      <c r="G255" s="1"/>
      <c r="H255" s="1"/>
      <c r="I255" s="1"/>
      <c r="J255" s="1">
        <f t="shared" si="3"/>
        <v>0</v>
      </c>
      <c r="K255" s="1"/>
    </row>
    <row r="256" spans="1:11" ht="21" customHeight="1" x14ac:dyDescent="0.3">
      <c r="A256" s="1">
        <v>254</v>
      </c>
      <c r="B256" s="10">
        <v>46277</v>
      </c>
      <c r="C256" s="1" t="s">
        <v>45</v>
      </c>
      <c r="D256" s="1" t="s">
        <v>50</v>
      </c>
      <c r="E256" s="1">
        <v>1150</v>
      </c>
      <c r="F256" s="1"/>
      <c r="G256" s="1"/>
      <c r="H256" s="1"/>
      <c r="I256" s="1"/>
      <c r="J256" s="1">
        <f t="shared" si="3"/>
        <v>0</v>
      </c>
      <c r="K256" s="1"/>
    </row>
    <row r="257" spans="1:11" ht="21" customHeight="1" x14ac:dyDescent="0.3">
      <c r="A257" s="1">
        <v>255</v>
      </c>
      <c r="B257" s="10">
        <v>46278</v>
      </c>
      <c r="C257" s="1" t="s">
        <v>45</v>
      </c>
      <c r="D257" s="1" t="s">
        <v>50</v>
      </c>
      <c r="E257" s="1">
        <v>1150</v>
      </c>
      <c r="F257" s="1"/>
      <c r="G257" s="1"/>
      <c r="H257" s="1"/>
      <c r="I257" s="1"/>
      <c r="J257" s="1">
        <f t="shared" si="3"/>
        <v>0</v>
      </c>
      <c r="K257" s="1"/>
    </row>
    <row r="258" spans="1:11" ht="21" customHeight="1" x14ac:dyDescent="0.3">
      <c r="A258" s="1">
        <v>256</v>
      </c>
      <c r="B258" s="10">
        <v>46279</v>
      </c>
      <c r="C258" s="1" t="s">
        <v>45</v>
      </c>
      <c r="D258" s="1" t="s">
        <v>50</v>
      </c>
      <c r="E258" s="1">
        <v>1150</v>
      </c>
      <c r="F258" s="1"/>
      <c r="G258" s="1"/>
      <c r="H258" s="1"/>
      <c r="I258" s="1"/>
      <c r="J258" s="1">
        <f t="shared" si="3"/>
        <v>0</v>
      </c>
      <c r="K258" s="1"/>
    </row>
    <row r="259" spans="1:11" ht="21" customHeight="1" x14ac:dyDescent="0.3">
      <c r="A259" s="1">
        <v>257</v>
      </c>
      <c r="B259" s="10">
        <v>46280</v>
      </c>
      <c r="C259" s="1" t="s">
        <v>45</v>
      </c>
      <c r="D259" s="1" t="s">
        <v>50</v>
      </c>
      <c r="E259" s="1">
        <v>1150</v>
      </c>
      <c r="F259" s="1"/>
      <c r="G259" s="1"/>
      <c r="H259" s="1"/>
      <c r="I259" s="1"/>
      <c r="J259" s="1">
        <f t="shared" si="3"/>
        <v>0</v>
      </c>
      <c r="K259" s="1"/>
    </row>
    <row r="260" spans="1:11" ht="21" customHeight="1" x14ac:dyDescent="0.3">
      <c r="A260" s="1">
        <v>258</v>
      </c>
      <c r="B260" s="10">
        <v>46281</v>
      </c>
      <c r="C260" s="1" t="s">
        <v>45</v>
      </c>
      <c r="D260" s="1" t="s">
        <v>50</v>
      </c>
      <c r="E260" s="1">
        <v>1150</v>
      </c>
      <c r="F260" s="1"/>
      <c r="G260" s="1"/>
      <c r="H260" s="1"/>
      <c r="I260" s="1"/>
      <c r="J260" s="1">
        <f t="shared" ref="J260:J323" si="4">E260*F260-G260-H260+I260</f>
        <v>0</v>
      </c>
      <c r="K260" s="1"/>
    </row>
    <row r="261" spans="1:11" ht="21" customHeight="1" x14ac:dyDescent="0.3">
      <c r="A261" s="1">
        <v>259</v>
      </c>
      <c r="B261" s="10">
        <v>46282</v>
      </c>
      <c r="C261" s="1" t="s">
        <v>45</v>
      </c>
      <c r="D261" s="1" t="s">
        <v>50</v>
      </c>
      <c r="E261" s="1">
        <v>1150</v>
      </c>
      <c r="F261" s="1"/>
      <c r="G261" s="1"/>
      <c r="H261" s="1"/>
      <c r="I261" s="1"/>
      <c r="J261" s="1">
        <f t="shared" si="4"/>
        <v>0</v>
      </c>
      <c r="K261" s="1"/>
    </row>
    <row r="262" spans="1:11" ht="21" customHeight="1" x14ac:dyDescent="0.3">
      <c r="A262" s="1">
        <v>260</v>
      </c>
      <c r="B262" s="10">
        <v>46283</v>
      </c>
      <c r="C262" s="1" t="s">
        <v>45</v>
      </c>
      <c r="D262" s="1" t="s">
        <v>50</v>
      </c>
      <c r="E262" s="1">
        <v>1150</v>
      </c>
      <c r="F262" s="1"/>
      <c r="G262" s="1"/>
      <c r="H262" s="1"/>
      <c r="I262" s="1"/>
      <c r="J262" s="1">
        <f t="shared" si="4"/>
        <v>0</v>
      </c>
      <c r="K262" s="1"/>
    </row>
    <row r="263" spans="1:11" ht="21" customHeight="1" x14ac:dyDescent="0.3">
      <c r="A263" s="1">
        <v>261</v>
      </c>
      <c r="B263" s="10">
        <v>46284</v>
      </c>
      <c r="C263" s="1" t="s">
        <v>45</v>
      </c>
      <c r="D263" s="1" t="s">
        <v>50</v>
      </c>
      <c r="E263" s="1">
        <v>1150</v>
      </c>
      <c r="F263" s="1"/>
      <c r="G263" s="1"/>
      <c r="H263" s="1"/>
      <c r="I263" s="1"/>
      <c r="J263" s="1">
        <f t="shared" si="4"/>
        <v>0</v>
      </c>
      <c r="K263" s="1"/>
    </row>
    <row r="264" spans="1:11" ht="21" customHeight="1" x14ac:dyDescent="0.3">
      <c r="A264" s="1">
        <v>262</v>
      </c>
      <c r="B264" s="10">
        <v>46285</v>
      </c>
      <c r="C264" s="1" t="s">
        <v>45</v>
      </c>
      <c r="D264" s="1" t="s">
        <v>50</v>
      </c>
      <c r="E264" s="1">
        <v>1150</v>
      </c>
      <c r="F264" s="1"/>
      <c r="G264" s="1"/>
      <c r="H264" s="1"/>
      <c r="I264" s="1"/>
      <c r="J264" s="1">
        <f t="shared" si="4"/>
        <v>0</v>
      </c>
      <c r="K264" s="1"/>
    </row>
    <row r="265" spans="1:11" ht="21" customHeight="1" x14ac:dyDescent="0.3">
      <c r="A265" s="1">
        <v>263</v>
      </c>
      <c r="B265" s="10">
        <v>46286</v>
      </c>
      <c r="C265" s="1" t="s">
        <v>45</v>
      </c>
      <c r="D265" s="1" t="s">
        <v>50</v>
      </c>
      <c r="E265" s="1">
        <v>1150</v>
      </c>
      <c r="F265" s="1"/>
      <c r="G265" s="1"/>
      <c r="H265" s="1"/>
      <c r="I265" s="1"/>
      <c r="J265" s="1">
        <f t="shared" si="4"/>
        <v>0</v>
      </c>
      <c r="K265" s="1"/>
    </row>
    <row r="266" spans="1:11" ht="21" customHeight="1" x14ac:dyDescent="0.3">
      <c r="A266" s="1">
        <v>264</v>
      </c>
      <c r="B266" s="10">
        <v>46287</v>
      </c>
      <c r="C266" s="1" t="s">
        <v>45</v>
      </c>
      <c r="D266" s="1" t="s">
        <v>50</v>
      </c>
      <c r="E266" s="1">
        <v>1150</v>
      </c>
      <c r="F266" s="1"/>
      <c r="G266" s="1"/>
      <c r="H266" s="1"/>
      <c r="I266" s="1"/>
      <c r="J266" s="1">
        <f t="shared" si="4"/>
        <v>0</v>
      </c>
      <c r="K266" s="1"/>
    </row>
    <row r="267" spans="1:11" ht="21" customHeight="1" x14ac:dyDescent="0.3">
      <c r="A267" s="1">
        <v>265</v>
      </c>
      <c r="B267" s="10">
        <v>46288</v>
      </c>
      <c r="C267" s="1" t="s">
        <v>45</v>
      </c>
      <c r="D267" s="1" t="s">
        <v>50</v>
      </c>
      <c r="E267" s="1">
        <v>1150</v>
      </c>
      <c r="F267" s="1"/>
      <c r="G267" s="1"/>
      <c r="H267" s="1"/>
      <c r="I267" s="1"/>
      <c r="J267" s="1">
        <f t="shared" si="4"/>
        <v>0</v>
      </c>
      <c r="K267" s="1"/>
    </row>
    <row r="268" spans="1:11" ht="21" customHeight="1" x14ac:dyDescent="0.3">
      <c r="A268" s="1">
        <v>266</v>
      </c>
      <c r="B268" s="10">
        <v>46289</v>
      </c>
      <c r="C268" s="1" t="s">
        <v>45</v>
      </c>
      <c r="D268" s="1" t="s">
        <v>50</v>
      </c>
      <c r="E268" s="1">
        <v>1150</v>
      </c>
      <c r="F268" s="1"/>
      <c r="G268" s="1"/>
      <c r="H268" s="1"/>
      <c r="I268" s="1"/>
      <c r="J268" s="1">
        <f t="shared" si="4"/>
        <v>0</v>
      </c>
      <c r="K268" s="1"/>
    </row>
    <row r="269" spans="1:11" ht="21" customHeight="1" x14ac:dyDescent="0.3">
      <c r="A269" s="1">
        <v>267</v>
      </c>
      <c r="B269" s="10">
        <v>46290</v>
      </c>
      <c r="C269" s="1" t="s">
        <v>45</v>
      </c>
      <c r="D269" s="1" t="s">
        <v>50</v>
      </c>
      <c r="E269" s="1">
        <v>1150</v>
      </c>
      <c r="F269" s="1"/>
      <c r="G269" s="1"/>
      <c r="H269" s="1"/>
      <c r="I269" s="1"/>
      <c r="J269" s="1">
        <f t="shared" si="4"/>
        <v>0</v>
      </c>
      <c r="K269" s="1"/>
    </row>
    <row r="270" spans="1:11" ht="21" customHeight="1" x14ac:dyDescent="0.3">
      <c r="A270" s="1">
        <v>268</v>
      </c>
      <c r="B270" s="10">
        <v>46291</v>
      </c>
      <c r="C270" s="1" t="s">
        <v>45</v>
      </c>
      <c r="D270" s="1" t="s">
        <v>50</v>
      </c>
      <c r="E270" s="1">
        <v>1150</v>
      </c>
      <c r="F270" s="1"/>
      <c r="G270" s="1"/>
      <c r="H270" s="1"/>
      <c r="I270" s="1"/>
      <c r="J270" s="1">
        <f t="shared" si="4"/>
        <v>0</v>
      </c>
      <c r="K270" s="1"/>
    </row>
    <row r="271" spans="1:11" ht="21" customHeight="1" x14ac:dyDescent="0.3">
      <c r="A271" s="1">
        <v>269</v>
      </c>
      <c r="B271" s="10">
        <v>46292</v>
      </c>
      <c r="C271" s="1" t="s">
        <v>45</v>
      </c>
      <c r="D271" s="1" t="s">
        <v>50</v>
      </c>
      <c r="E271" s="1">
        <v>1150</v>
      </c>
      <c r="F271" s="1"/>
      <c r="G271" s="1"/>
      <c r="H271" s="1"/>
      <c r="I271" s="1"/>
      <c r="J271" s="1">
        <f t="shared" si="4"/>
        <v>0</v>
      </c>
      <c r="K271" s="1"/>
    </row>
    <row r="272" spans="1:11" ht="21" customHeight="1" x14ac:dyDescent="0.3">
      <c r="A272" s="1">
        <v>270</v>
      </c>
      <c r="B272" s="10">
        <v>46293</v>
      </c>
      <c r="C272" s="1" t="s">
        <v>45</v>
      </c>
      <c r="D272" s="1" t="s">
        <v>50</v>
      </c>
      <c r="E272" s="1">
        <v>1150</v>
      </c>
      <c r="F272" s="1"/>
      <c r="G272" s="1"/>
      <c r="H272" s="1"/>
      <c r="I272" s="1"/>
      <c r="J272" s="1">
        <f t="shared" si="4"/>
        <v>0</v>
      </c>
      <c r="K272" s="1"/>
    </row>
    <row r="273" spans="1:11" ht="21" customHeight="1" x14ac:dyDescent="0.3">
      <c r="A273" s="1">
        <v>271</v>
      </c>
      <c r="B273" s="10">
        <v>46294</v>
      </c>
      <c r="C273" s="1" t="s">
        <v>45</v>
      </c>
      <c r="D273" s="1" t="s">
        <v>50</v>
      </c>
      <c r="E273" s="1">
        <v>1150</v>
      </c>
      <c r="F273" s="1"/>
      <c r="G273" s="1"/>
      <c r="H273" s="1"/>
      <c r="I273" s="1"/>
      <c r="J273" s="1">
        <f t="shared" si="4"/>
        <v>0</v>
      </c>
      <c r="K273" s="1"/>
    </row>
    <row r="274" spans="1:11" ht="21" customHeight="1" x14ac:dyDescent="0.3">
      <c r="A274" s="1">
        <v>272</v>
      </c>
      <c r="B274" s="10">
        <v>46295</v>
      </c>
      <c r="C274" s="1" t="s">
        <v>45</v>
      </c>
      <c r="D274" s="1" t="s">
        <v>50</v>
      </c>
      <c r="E274" s="1">
        <v>1150</v>
      </c>
      <c r="F274" s="1"/>
      <c r="G274" s="1"/>
      <c r="H274" s="1"/>
      <c r="I274" s="1"/>
      <c r="J274" s="1">
        <f t="shared" si="4"/>
        <v>0</v>
      </c>
      <c r="K274" s="1"/>
    </row>
    <row r="275" spans="1:11" ht="21" customHeight="1" x14ac:dyDescent="0.3">
      <c r="A275" s="1">
        <v>273</v>
      </c>
      <c r="B275" s="10">
        <v>46296</v>
      </c>
      <c r="C275" s="1" t="s">
        <v>45</v>
      </c>
      <c r="D275" s="1" t="s">
        <v>50</v>
      </c>
      <c r="E275" s="1">
        <v>1150</v>
      </c>
      <c r="F275" s="1"/>
      <c r="G275" s="1"/>
      <c r="H275" s="1"/>
      <c r="I275" s="1"/>
      <c r="J275" s="1">
        <f t="shared" si="4"/>
        <v>0</v>
      </c>
      <c r="K275" s="1"/>
    </row>
    <row r="276" spans="1:11" ht="21" customHeight="1" x14ac:dyDescent="0.3">
      <c r="A276" s="1">
        <v>274</v>
      </c>
      <c r="B276" s="10">
        <v>46297</v>
      </c>
      <c r="C276" s="1" t="s">
        <v>45</v>
      </c>
      <c r="D276" s="1" t="s">
        <v>50</v>
      </c>
      <c r="E276" s="1">
        <v>1150</v>
      </c>
      <c r="F276" s="1"/>
      <c r="G276" s="1"/>
      <c r="H276" s="1"/>
      <c r="I276" s="1"/>
      <c r="J276" s="1">
        <f t="shared" si="4"/>
        <v>0</v>
      </c>
      <c r="K276" s="1"/>
    </row>
    <row r="277" spans="1:11" ht="21" customHeight="1" x14ac:dyDescent="0.3">
      <c r="A277" s="1">
        <v>275</v>
      </c>
      <c r="B277" s="10">
        <v>46298</v>
      </c>
      <c r="C277" s="1" t="s">
        <v>45</v>
      </c>
      <c r="D277" s="1" t="s">
        <v>50</v>
      </c>
      <c r="E277" s="1">
        <v>1150</v>
      </c>
      <c r="F277" s="1"/>
      <c r="G277" s="1"/>
      <c r="H277" s="1"/>
      <c r="I277" s="1"/>
      <c r="J277" s="1">
        <f t="shared" si="4"/>
        <v>0</v>
      </c>
      <c r="K277" s="1"/>
    </row>
    <row r="278" spans="1:11" ht="21" customHeight="1" x14ac:dyDescent="0.3">
      <c r="A278" s="1">
        <v>276</v>
      </c>
      <c r="B278" s="10">
        <v>46299</v>
      </c>
      <c r="C278" s="1" t="s">
        <v>45</v>
      </c>
      <c r="D278" s="1" t="s">
        <v>50</v>
      </c>
      <c r="E278" s="1">
        <v>1150</v>
      </c>
      <c r="F278" s="1"/>
      <c r="G278" s="1"/>
      <c r="H278" s="1"/>
      <c r="I278" s="1"/>
      <c r="J278" s="1">
        <f t="shared" si="4"/>
        <v>0</v>
      </c>
      <c r="K278" s="1"/>
    </row>
    <row r="279" spans="1:11" ht="21" customHeight="1" x14ac:dyDescent="0.3">
      <c r="A279" s="1">
        <v>277</v>
      </c>
      <c r="B279" s="10">
        <v>46300</v>
      </c>
      <c r="C279" s="1" t="s">
        <v>45</v>
      </c>
      <c r="D279" s="1" t="s">
        <v>50</v>
      </c>
      <c r="E279" s="1">
        <v>1150</v>
      </c>
      <c r="F279" s="1"/>
      <c r="G279" s="1"/>
      <c r="H279" s="1"/>
      <c r="I279" s="1"/>
      <c r="J279" s="1">
        <f t="shared" si="4"/>
        <v>0</v>
      </c>
      <c r="K279" s="1"/>
    </row>
    <row r="280" spans="1:11" ht="21" customHeight="1" x14ac:dyDescent="0.3">
      <c r="A280" s="1">
        <v>278</v>
      </c>
      <c r="B280" s="10">
        <v>46301</v>
      </c>
      <c r="C280" s="1" t="s">
        <v>45</v>
      </c>
      <c r="D280" s="1" t="s">
        <v>50</v>
      </c>
      <c r="E280" s="1">
        <v>1150</v>
      </c>
      <c r="F280" s="1"/>
      <c r="G280" s="1"/>
      <c r="H280" s="1"/>
      <c r="I280" s="1"/>
      <c r="J280" s="1">
        <f t="shared" si="4"/>
        <v>0</v>
      </c>
      <c r="K280" s="1"/>
    </row>
    <row r="281" spans="1:11" ht="21" customHeight="1" x14ac:dyDescent="0.3">
      <c r="A281" s="1">
        <v>279</v>
      </c>
      <c r="B281" s="10">
        <v>46302</v>
      </c>
      <c r="C281" s="1" t="s">
        <v>45</v>
      </c>
      <c r="D281" s="1" t="s">
        <v>50</v>
      </c>
      <c r="E281" s="1">
        <v>1150</v>
      </c>
      <c r="F281" s="1"/>
      <c r="G281" s="1"/>
      <c r="H281" s="1"/>
      <c r="I281" s="1"/>
      <c r="J281" s="1">
        <f t="shared" si="4"/>
        <v>0</v>
      </c>
      <c r="K281" s="1"/>
    </row>
    <row r="282" spans="1:11" ht="21" customHeight="1" x14ac:dyDescent="0.3">
      <c r="A282" s="1">
        <v>280</v>
      </c>
      <c r="B282" s="10">
        <v>46303</v>
      </c>
      <c r="C282" s="1" t="s">
        <v>45</v>
      </c>
      <c r="D282" s="1" t="s">
        <v>50</v>
      </c>
      <c r="E282" s="1">
        <v>1150</v>
      </c>
      <c r="F282" s="1"/>
      <c r="G282" s="1"/>
      <c r="H282" s="1"/>
      <c r="I282" s="1"/>
      <c r="J282" s="1">
        <f t="shared" si="4"/>
        <v>0</v>
      </c>
      <c r="K282" s="1"/>
    </row>
    <row r="283" spans="1:11" ht="21" customHeight="1" x14ac:dyDescent="0.3">
      <c r="A283" s="1">
        <v>281</v>
      </c>
      <c r="B283" s="10">
        <v>46304</v>
      </c>
      <c r="C283" s="1" t="s">
        <v>45</v>
      </c>
      <c r="D283" s="1" t="s">
        <v>50</v>
      </c>
      <c r="E283" s="1">
        <v>1150</v>
      </c>
      <c r="F283" s="1"/>
      <c r="G283" s="1"/>
      <c r="H283" s="1"/>
      <c r="I283" s="1"/>
      <c r="J283" s="1">
        <f t="shared" si="4"/>
        <v>0</v>
      </c>
      <c r="K283" s="1"/>
    </row>
    <row r="284" spans="1:11" ht="21" customHeight="1" x14ac:dyDescent="0.3">
      <c r="A284" s="1">
        <v>282</v>
      </c>
      <c r="B284" s="10">
        <v>46305</v>
      </c>
      <c r="C284" s="1" t="s">
        <v>45</v>
      </c>
      <c r="D284" s="1" t="s">
        <v>50</v>
      </c>
      <c r="E284" s="1">
        <v>1150</v>
      </c>
      <c r="F284" s="1"/>
      <c r="G284" s="1"/>
      <c r="H284" s="1"/>
      <c r="I284" s="1"/>
      <c r="J284" s="1">
        <f t="shared" si="4"/>
        <v>0</v>
      </c>
      <c r="K284" s="1"/>
    </row>
    <row r="285" spans="1:11" ht="21" customHeight="1" x14ac:dyDescent="0.3">
      <c r="A285" s="1">
        <v>283</v>
      </c>
      <c r="B285" s="10">
        <v>46306</v>
      </c>
      <c r="C285" s="1" t="s">
        <v>45</v>
      </c>
      <c r="D285" s="1" t="s">
        <v>50</v>
      </c>
      <c r="E285" s="1">
        <v>1150</v>
      </c>
      <c r="F285" s="1"/>
      <c r="G285" s="1"/>
      <c r="H285" s="1"/>
      <c r="I285" s="1"/>
      <c r="J285" s="1">
        <f t="shared" si="4"/>
        <v>0</v>
      </c>
      <c r="K285" s="1"/>
    </row>
    <row r="286" spans="1:11" ht="21" customHeight="1" x14ac:dyDescent="0.3">
      <c r="A286" s="1">
        <v>284</v>
      </c>
      <c r="B286" s="10">
        <v>46307</v>
      </c>
      <c r="C286" s="1" t="s">
        <v>45</v>
      </c>
      <c r="D286" s="1" t="s">
        <v>50</v>
      </c>
      <c r="E286" s="1">
        <v>1150</v>
      </c>
      <c r="F286" s="1"/>
      <c r="G286" s="1"/>
      <c r="H286" s="1"/>
      <c r="I286" s="1"/>
      <c r="J286" s="1">
        <f t="shared" si="4"/>
        <v>0</v>
      </c>
      <c r="K286" s="1"/>
    </row>
    <row r="287" spans="1:11" ht="21" customHeight="1" x14ac:dyDescent="0.3">
      <c r="A287" s="1">
        <v>285</v>
      </c>
      <c r="B287" s="10">
        <v>46308</v>
      </c>
      <c r="C287" s="1" t="s">
        <v>45</v>
      </c>
      <c r="D287" s="1" t="s">
        <v>50</v>
      </c>
      <c r="E287" s="1">
        <v>1150</v>
      </c>
      <c r="F287" s="1"/>
      <c r="G287" s="1"/>
      <c r="H287" s="1"/>
      <c r="I287" s="1"/>
      <c r="J287" s="1">
        <f t="shared" si="4"/>
        <v>0</v>
      </c>
      <c r="K287" s="1"/>
    </row>
    <row r="288" spans="1:11" ht="21" customHeight="1" x14ac:dyDescent="0.3">
      <c r="A288" s="1">
        <v>286</v>
      </c>
      <c r="B288" s="10">
        <v>46309</v>
      </c>
      <c r="C288" s="1" t="s">
        <v>45</v>
      </c>
      <c r="D288" s="1" t="s">
        <v>50</v>
      </c>
      <c r="E288" s="1">
        <v>1150</v>
      </c>
      <c r="F288" s="1"/>
      <c r="G288" s="1"/>
      <c r="H288" s="1"/>
      <c r="I288" s="1"/>
      <c r="J288" s="1">
        <f t="shared" si="4"/>
        <v>0</v>
      </c>
      <c r="K288" s="1"/>
    </row>
    <row r="289" spans="1:11" ht="21" customHeight="1" x14ac:dyDescent="0.3">
      <c r="A289" s="1">
        <v>287</v>
      </c>
      <c r="B289" s="10">
        <v>46310</v>
      </c>
      <c r="C289" s="1" t="s">
        <v>45</v>
      </c>
      <c r="D289" s="1" t="s">
        <v>50</v>
      </c>
      <c r="E289" s="1">
        <v>1150</v>
      </c>
      <c r="F289" s="1"/>
      <c r="G289" s="1"/>
      <c r="H289" s="1"/>
      <c r="I289" s="1"/>
      <c r="J289" s="1">
        <f t="shared" si="4"/>
        <v>0</v>
      </c>
      <c r="K289" s="1"/>
    </row>
    <row r="290" spans="1:11" ht="21" customHeight="1" x14ac:dyDescent="0.3">
      <c r="A290" s="1">
        <v>288</v>
      </c>
      <c r="B290" s="10">
        <v>46311</v>
      </c>
      <c r="C290" s="1" t="s">
        <v>45</v>
      </c>
      <c r="D290" s="1" t="s">
        <v>50</v>
      </c>
      <c r="E290" s="1">
        <v>1150</v>
      </c>
      <c r="F290" s="1"/>
      <c r="G290" s="1"/>
      <c r="H290" s="1"/>
      <c r="I290" s="1"/>
      <c r="J290" s="1">
        <f t="shared" si="4"/>
        <v>0</v>
      </c>
      <c r="K290" s="1"/>
    </row>
    <row r="291" spans="1:11" ht="21" customHeight="1" x14ac:dyDescent="0.3">
      <c r="A291" s="1">
        <v>289</v>
      </c>
      <c r="B291" s="10">
        <v>46312</v>
      </c>
      <c r="C291" s="1" t="s">
        <v>45</v>
      </c>
      <c r="D291" s="1" t="s">
        <v>50</v>
      </c>
      <c r="E291" s="1">
        <v>1150</v>
      </c>
      <c r="F291" s="1"/>
      <c r="G291" s="1"/>
      <c r="H291" s="1"/>
      <c r="I291" s="1"/>
      <c r="J291" s="1">
        <f t="shared" si="4"/>
        <v>0</v>
      </c>
      <c r="K291" s="1"/>
    </row>
    <row r="292" spans="1:11" ht="21" customHeight="1" x14ac:dyDescent="0.3">
      <c r="A292" s="1">
        <v>290</v>
      </c>
      <c r="B292" s="10">
        <v>46313</v>
      </c>
      <c r="C292" s="1" t="s">
        <v>45</v>
      </c>
      <c r="D292" s="1" t="s">
        <v>50</v>
      </c>
      <c r="E292" s="1">
        <v>1150</v>
      </c>
      <c r="F292" s="1"/>
      <c r="G292" s="1"/>
      <c r="H292" s="1"/>
      <c r="I292" s="1"/>
      <c r="J292" s="1">
        <f t="shared" si="4"/>
        <v>0</v>
      </c>
      <c r="K292" s="1"/>
    </row>
    <row r="293" spans="1:11" ht="21" customHeight="1" x14ac:dyDescent="0.3">
      <c r="A293" s="1">
        <v>291</v>
      </c>
      <c r="B293" s="10">
        <v>46314</v>
      </c>
      <c r="C293" s="1" t="s">
        <v>45</v>
      </c>
      <c r="D293" s="1" t="s">
        <v>50</v>
      </c>
      <c r="E293" s="1">
        <v>1150</v>
      </c>
      <c r="F293" s="1"/>
      <c r="G293" s="1"/>
      <c r="H293" s="1"/>
      <c r="I293" s="1"/>
      <c r="J293" s="1">
        <f t="shared" si="4"/>
        <v>0</v>
      </c>
      <c r="K293" s="1"/>
    </row>
    <row r="294" spans="1:11" ht="21" customHeight="1" x14ac:dyDescent="0.3">
      <c r="A294" s="1">
        <v>292</v>
      </c>
      <c r="B294" s="10">
        <v>46315</v>
      </c>
      <c r="C294" s="1" t="s">
        <v>45</v>
      </c>
      <c r="D294" s="1" t="s">
        <v>50</v>
      </c>
      <c r="E294" s="1">
        <v>1150</v>
      </c>
      <c r="F294" s="1"/>
      <c r="G294" s="1"/>
      <c r="H294" s="1"/>
      <c r="I294" s="1"/>
      <c r="J294" s="1">
        <f t="shared" si="4"/>
        <v>0</v>
      </c>
      <c r="K294" s="1"/>
    </row>
    <row r="295" spans="1:11" ht="21" customHeight="1" x14ac:dyDescent="0.3">
      <c r="A295" s="1">
        <v>293</v>
      </c>
      <c r="B295" s="10">
        <v>46316</v>
      </c>
      <c r="C295" s="1" t="s">
        <v>45</v>
      </c>
      <c r="D295" s="1" t="s">
        <v>50</v>
      </c>
      <c r="E295" s="1">
        <v>1150</v>
      </c>
      <c r="F295" s="1"/>
      <c r="G295" s="1"/>
      <c r="H295" s="1"/>
      <c r="I295" s="1"/>
      <c r="J295" s="1">
        <f t="shared" si="4"/>
        <v>0</v>
      </c>
      <c r="K295" s="1"/>
    </row>
    <row r="296" spans="1:11" ht="21" customHeight="1" x14ac:dyDescent="0.3">
      <c r="A296" s="1">
        <v>294</v>
      </c>
      <c r="B296" s="10">
        <v>46317</v>
      </c>
      <c r="C296" s="1" t="s">
        <v>45</v>
      </c>
      <c r="D296" s="1" t="s">
        <v>50</v>
      </c>
      <c r="E296" s="1">
        <v>1150</v>
      </c>
      <c r="F296" s="1"/>
      <c r="G296" s="1"/>
      <c r="H296" s="1"/>
      <c r="I296" s="1"/>
      <c r="J296" s="1">
        <f t="shared" si="4"/>
        <v>0</v>
      </c>
      <c r="K296" s="1"/>
    </row>
    <row r="297" spans="1:11" ht="21" customHeight="1" x14ac:dyDescent="0.3">
      <c r="A297" s="1">
        <v>295</v>
      </c>
      <c r="B297" s="10">
        <v>46318</v>
      </c>
      <c r="C297" s="1" t="s">
        <v>45</v>
      </c>
      <c r="D297" s="1" t="s">
        <v>50</v>
      </c>
      <c r="E297" s="1">
        <v>1150</v>
      </c>
      <c r="F297" s="1"/>
      <c r="G297" s="1"/>
      <c r="H297" s="1"/>
      <c r="I297" s="1"/>
      <c r="J297" s="1">
        <f t="shared" si="4"/>
        <v>0</v>
      </c>
      <c r="K297" s="1"/>
    </row>
    <row r="298" spans="1:11" ht="21" customHeight="1" x14ac:dyDescent="0.3">
      <c r="A298" s="1">
        <v>296</v>
      </c>
      <c r="B298" s="10">
        <v>46319</v>
      </c>
      <c r="C298" s="1" t="s">
        <v>45</v>
      </c>
      <c r="D298" s="1" t="s">
        <v>50</v>
      </c>
      <c r="E298" s="1">
        <v>1150</v>
      </c>
      <c r="F298" s="1"/>
      <c r="G298" s="1"/>
      <c r="H298" s="1"/>
      <c r="I298" s="1"/>
      <c r="J298" s="1">
        <f t="shared" si="4"/>
        <v>0</v>
      </c>
      <c r="K298" s="1"/>
    </row>
    <row r="299" spans="1:11" ht="21" customHeight="1" x14ac:dyDescent="0.3">
      <c r="A299" s="1">
        <v>297</v>
      </c>
      <c r="B299" s="10">
        <v>46320</v>
      </c>
      <c r="C299" s="1" t="s">
        <v>45</v>
      </c>
      <c r="D299" s="1" t="s">
        <v>50</v>
      </c>
      <c r="E299" s="1">
        <v>1150</v>
      </c>
      <c r="F299" s="1"/>
      <c r="G299" s="1"/>
      <c r="H299" s="1"/>
      <c r="I299" s="1"/>
      <c r="J299" s="1">
        <f t="shared" si="4"/>
        <v>0</v>
      </c>
      <c r="K299" s="1"/>
    </row>
    <row r="300" spans="1:11" ht="21" customHeight="1" x14ac:dyDescent="0.3">
      <c r="A300" s="1">
        <v>298</v>
      </c>
      <c r="B300" s="10">
        <v>46321</v>
      </c>
      <c r="C300" s="1" t="s">
        <v>45</v>
      </c>
      <c r="D300" s="1" t="s">
        <v>50</v>
      </c>
      <c r="E300" s="1">
        <v>1150</v>
      </c>
      <c r="F300" s="1"/>
      <c r="G300" s="1"/>
      <c r="H300" s="1"/>
      <c r="I300" s="1"/>
      <c r="J300" s="1">
        <f t="shared" si="4"/>
        <v>0</v>
      </c>
      <c r="K300" s="1"/>
    </row>
    <row r="301" spans="1:11" ht="21" customHeight="1" x14ac:dyDescent="0.3">
      <c r="A301" s="1">
        <v>299</v>
      </c>
      <c r="B301" s="10">
        <v>46322</v>
      </c>
      <c r="C301" s="1" t="s">
        <v>45</v>
      </c>
      <c r="D301" s="1" t="s">
        <v>50</v>
      </c>
      <c r="E301" s="1">
        <v>1150</v>
      </c>
      <c r="F301" s="1"/>
      <c r="G301" s="1"/>
      <c r="H301" s="1"/>
      <c r="I301" s="1"/>
      <c r="J301" s="1">
        <f t="shared" si="4"/>
        <v>0</v>
      </c>
      <c r="K301" s="1"/>
    </row>
    <row r="302" spans="1:11" ht="21" customHeight="1" x14ac:dyDescent="0.3">
      <c r="A302" s="1">
        <v>300</v>
      </c>
      <c r="B302" s="10">
        <v>46323</v>
      </c>
      <c r="C302" s="1" t="s">
        <v>45</v>
      </c>
      <c r="D302" s="1" t="s">
        <v>50</v>
      </c>
      <c r="E302" s="1">
        <v>1150</v>
      </c>
      <c r="F302" s="1"/>
      <c r="G302" s="1"/>
      <c r="H302" s="1"/>
      <c r="I302" s="1"/>
      <c r="J302" s="1">
        <f t="shared" si="4"/>
        <v>0</v>
      </c>
      <c r="K302" s="1"/>
    </row>
    <row r="303" spans="1:11" ht="21" customHeight="1" x14ac:dyDescent="0.3">
      <c r="A303" s="1">
        <v>301</v>
      </c>
      <c r="B303" s="10">
        <v>46324</v>
      </c>
      <c r="C303" s="1" t="s">
        <v>45</v>
      </c>
      <c r="D303" s="1" t="s">
        <v>50</v>
      </c>
      <c r="E303" s="1">
        <v>1150</v>
      </c>
      <c r="F303" s="1"/>
      <c r="G303" s="1"/>
      <c r="H303" s="1"/>
      <c r="I303" s="1"/>
      <c r="J303" s="1">
        <f t="shared" si="4"/>
        <v>0</v>
      </c>
      <c r="K303" s="1"/>
    </row>
    <row r="304" spans="1:11" ht="21" customHeight="1" x14ac:dyDescent="0.3">
      <c r="A304" s="1">
        <v>302</v>
      </c>
      <c r="B304" s="10">
        <v>46325</v>
      </c>
      <c r="C304" s="1" t="s">
        <v>45</v>
      </c>
      <c r="D304" s="1" t="s">
        <v>50</v>
      </c>
      <c r="E304" s="1">
        <v>1150</v>
      </c>
      <c r="F304" s="1"/>
      <c r="G304" s="1"/>
      <c r="H304" s="1"/>
      <c r="I304" s="1"/>
      <c r="J304" s="1">
        <f t="shared" si="4"/>
        <v>0</v>
      </c>
      <c r="K304" s="1"/>
    </row>
    <row r="305" spans="1:11" ht="21" customHeight="1" x14ac:dyDescent="0.3">
      <c r="A305" s="1">
        <v>303</v>
      </c>
      <c r="B305" s="10">
        <v>46326</v>
      </c>
      <c r="C305" s="1" t="s">
        <v>45</v>
      </c>
      <c r="D305" s="1" t="s">
        <v>50</v>
      </c>
      <c r="E305" s="1">
        <v>1150</v>
      </c>
      <c r="F305" s="1"/>
      <c r="G305" s="1"/>
      <c r="H305" s="1"/>
      <c r="I305" s="1"/>
      <c r="J305" s="1">
        <f t="shared" si="4"/>
        <v>0</v>
      </c>
      <c r="K305" s="1"/>
    </row>
    <row r="306" spans="1:11" ht="21" customHeight="1" x14ac:dyDescent="0.3">
      <c r="A306" s="1">
        <v>304</v>
      </c>
      <c r="B306" s="10">
        <v>46327</v>
      </c>
      <c r="C306" s="1" t="s">
        <v>45</v>
      </c>
      <c r="D306" s="1" t="s">
        <v>50</v>
      </c>
      <c r="E306" s="1">
        <v>1150</v>
      </c>
      <c r="F306" s="1"/>
      <c r="G306" s="1"/>
      <c r="H306" s="1"/>
      <c r="I306" s="1"/>
      <c r="J306" s="1">
        <f t="shared" si="4"/>
        <v>0</v>
      </c>
      <c r="K306" s="1"/>
    </row>
    <row r="307" spans="1:11" ht="21" customHeight="1" x14ac:dyDescent="0.3">
      <c r="A307" s="1">
        <v>305</v>
      </c>
      <c r="B307" s="10">
        <v>46328</v>
      </c>
      <c r="C307" s="1" t="s">
        <v>45</v>
      </c>
      <c r="D307" s="1" t="s">
        <v>50</v>
      </c>
      <c r="E307" s="1">
        <v>1150</v>
      </c>
      <c r="F307" s="1"/>
      <c r="G307" s="1"/>
      <c r="H307" s="1"/>
      <c r="I307" s="1"/>
      <c r="J307" s="1">
        <f t="shared" si="4"/>
        <v>0</v>
      </c>
      <c r="K307" s="1"/>
    </row>
    <row r="308" spans="1:11" ht="21" customHeight="1" x14ac:dyDescent="0.3">
      <c r="A308" s="1">
        <v>306</v>
      </c>
      <c r="B308" s="10">
        <v>46329</v>
      </c>
      <c r="C308" s="1" t="s">
        <v>45</v>
      </c>
      <c r="D308" s="1" t="s">
        <v>50</v>
      </c>
      <c r="E308" s="1">
        <v>1150</v>
      </c>
      <c r="F308" s="1"/>
      <c r="G308" s="1"/>
      <c r="H308" s="1"/>
      <c r="I308" s="1"/>
      <c r="J308" s="1">
        <f t="shared" si="4"/>
        <v>0</v>
      </c>
      <c r="K308" s="1"/>
    </row>
    <row r="309" spans="1:11" ht="21" customHeight="1" x14ac:dyDescent="0.3">
      <c r="A309" s="1">
        <v>307</v>
      </c>
      <c r="B309" s="10">
        <v>46330</v>
      </c>
      <c r="C309" s="1" t="s">
        <v>45</v>
      </c>
      <c r="D309" s="1" t="s">
        <v>50</v>
      </c>
      <c r="E309" s="1">
        <v>1150</v>
      </c>
      <c r="F309" s="1"/>
      <c r="G309" s="1"/>
      <c r="H309" s="1"/>
      <c r="I309" s="1"/>
      <c r="J309" s="1">
        <f t="shared" si="4"/>
        <v>0</v>
      </c>
      <c r="K309" s="1"/>
    </row>
    <row r="310" spans="1:11" ht="21" customHeight="1" x14ac:dyDescent="0.3">
      <c r="A310" s="1">
        <v>308</v>
      </c>
      <c r="B310" s="10">
        <v>46331</v>
      </c>
      <c r="C310" s="1" t="s">
        <v>45</v>
      </c>
      <c r="D310" s="1" t="s">
        <v>50</v>
      </c>
      <c r="E310" s="1">
        <v>1150</v>
      </c>
      <c r="F310" s="1"/>
      <c r="G310" s="1"/>
      <c r="H310" s="1"/>
      <c r="I310" s="1"/>
      <c r="J310" s="1">
        <f t="shared" si="4"/>
        <v>0</v>
      </c>
      <c r="K310" s="1"/>
    </row>
    <row r="311" spans="1:11" ht="21" customHeight="1" x14ac:dyDescent="0.3">
      <c r="A311" s="1">
        <v>309</v>
      </c>
      <c r="B311" s="10">
        <v>46332</v>
      </c>
      <c r="C311" s="1" t="s">
        <v>45</v>
      </c>
      <c r="D311" s="1" t="s">
        <v>50</v>
      </c>
      <c r="E311" s="1">
        <v>1150</v>
      </c>
      <c r="F311" s="1"/>
      <c r="G311" s="1"/>
      <c r="H311" s="1"/>
      <c r="I311" s="1"/>
      <c r="J311" s="1">
        <f t="shared" si="4"/>
        <v>0</v>
      </c>
      <c r="K311" s="1"/>
    </row>
    <row r="312" spans="1:11" ht="21" customHeight="1" x14ac:dyDescent="0.3">
      <c r="A312" s="1">
        <v>310</v>
      </c>
      <c r="B312" s="10">
        <v>46333</v>
      </c>
      <c r="C312" s="1" t="s">
        <v>45</v>
      </c>
      <c r="D312" s="1" t="s">
        <v>50</v>
      </c>
      <c r="E312" s="1">
        <v>1150</v>
      </c>
      <c r="F312" s="1"/>
      <c r="G312" s="1"/>
      <c r="H312" s="1"/>
      <c r="I312" s="1"/>
      <c r="J312" s="1">
        <f t="shared" si="4"/>
        <v>0</v>
      </c>
      <c r="K312" s="1"/>
    </row>
    <row r="313" spans="1:11" ht="21" customHeight="1" x14ac:dyDescent="0.3">
      <c r="A313" s="1">
        <v>311</v>
      </c>
      <c r="B313" s="10">
        <v>46334</v>
      </c>
      <c r="C313" s="1" t="s">
        <v>45</v>
      </c>
      <c r="D313" s="1" t="s">
        <v>50</v>
      </c>
      <c r="E313" s="1">
        <v>1150</v>
      </c>
      <c r="F313" s="1"/>
      <c r="G313" s="1"/>
      <c r="H313" s="1"/>
      <c r="I313" s="1"/>
      <c r="J313" s="1">
        <f t="shared" si="4"/>
        <v>0</v>
      </c>
      <c r="K313" s="1"/>
    </row>
    <row r="314" spans="1:11" ht="21" customHeight="1" x14ac:dyDescent="0.3">
      <c r="A314" s="1">
        <v>312</v>
      </c>
      <c r="B314" s="10">
        <v>46335</v>
      </c>
      <c r="C314" s="1" t="s">
        <v>45</v>
      </c>
      <c r="D314" s="1" t="s">
        <v>50</v>
      </c>
      <c r="E314" s="1">
        <v>1150</v>
      </c>
      <c r="F314" s="1"/>
      <c r="G314" s="1"/>
      <c r="H314" s="1"/>
      <c r="I314" s="1"/>
      <c r="J314" s="1">
        <f t="shared" si="4"/>
        <v>0</v>
      </c>
      <c r="K314" s="1"/>
    </row>
    <row r="315" spans="1:11" ht="21" customHeight="1" x14ac:dyDescent="0.3">
      <c r="A315" s="1">
        <v>313</v>
      </c>
      <c r="B315" s="10">
        <v>46336</v>
      </c>
      <c r="C315" s="1" t="s">
        <v>45</v>
      </c>
      <c r="D315" s="1" t="s">
        <v>50</v>
      </c>
      <c r="E315" s="1">
        <v>1150</v>
      </c>
      <c r="F315" s="1"/>
      <c r="G315" s="1"/>
      <c r="H315" s="1"/>
      <c r="I315" s="1"/>
      <c r="J315" s="1">
        <f t="shared" si="4"/>
        <v>0</v>
      </c>
      <c r="K315" s="1"/>
    </row>
    <row r="316" spans="1:11" ht="21" customHeight="1" x14ac:dyDescent="0.3">
      <c r="A316" s="1">
        <v>314</v>
      </c>
      <c r="B316" s="10">
        <v>46337</v>
      </c>
      <c r="C316" s="1" t="s">
        <v>45</v>
      </c>
      <c r="D316" s="1" t="s">
        <v>50</v>
      </c>
      <c r="E316" s="1">
        <v>1150</v>
      </c>
      <c r="F316" s="1"/>
      <c r="G316" s="1"/>
      <c r="H316" s="1"/>
      <c r="I316" s="1"/>
      <c r="J316" s="1">
        <f t="shared" si="4"/>
        <v>0</v>
      </c>
      <c r="K316" s="1"/>
    </row>
    <row r="317" spans="1:11" ht="21" customHeight="1" x14ac:dyDescent="0.3">
      <c r="A317" s="1">
        <v>315</v>
      </c>
      <c r="B317" s="10">
        <v>46338</v>
      </c>
      <c r="C317" s="1" t="s">
        <v>45</v>
      </c>
      <c r="D317" s="1" t="s">
        <v>50</v>
      </c>
      <c r="E317" s="1">
        <v>1150</v>
      </c>
      <c r="F317" s="1"/>
      <c r="G317" s="1"/>
      <c r="H317" s="1"/>
      <c r="I317" s="1"/>
      <c r="J317" s="1">
        <f t="shared" si="4"/>
        <v>0</v>
      </c>
      <c r="K317" s="1"/>
    </row>
    <row r="318" spans="1:11" ht="21" customHeight="1" x14ac:dyDescent="0.3">
      <c r="A318" s="1">
        <v>316</v>
      </c>
      <c r="B318" s="10">
        <v>46339</v>
      </c>
      <c r="C318" s="1" t="s">
        <v>45</v>
      </c>
      <c r="D318" s="1" t="s">
        <v>50</v>
      </c>
      <c r="E318" s="1">
        <v>1150</v>
      </c>
      <c r="F318" s="1"/>
      <c r="G318" s="1"/>
      <c r="H318" s="1"/>
      <c r="I318" s="1"/>
      <c r="J318" s="1">
        <f t="shared" si="4"/>
        <v>0</v>
      </c>
      <c r="K318" s="1"/>
    </row>
    <row r="319" spans="1:11" ht="21" customHeight="1" x14ac:dyDescent="0.3">
      <c r="A319" s="1">
        <v>317</v>
      </c>
      <c r="B319" s="10">
        <v>46340</v>
      </c>
      <c r="C319" s="1" t="s">
        <v>45</v>
      </c>
      <c r="D319" s="1" t="s">
        <v>50</v>
      </c>
      <c r="E319" s="1">
        <v>1150</v>
      </c>
      <c r="F319" s="1"/>
      <c r="G319" s="1"/>
      <c r="H319" s="1"/>
      <c r="I319" s="1"/>
      <c r="J319" s="1">
        <f t="shared" si="4"/>
        <v>0</v>
      </c>
      <c r="K319" s="1"/>
    </row>
    <row r="320" spans="1:11" ht="21" customHeight="1" x14ac:dyDescent="0.3">
      <c r="A320" s="1">
        <v>318</v>
      </c>
      <c r="B320" s="10">
        <v>46341</v>
      </c>
      <c r="C320" s="1" t="s">
        <v>45</v>
      </c>
      <c r="D320" s="1" t="s">
        <v>50</v>
      </c>
      <c r="E320" s="1">
        <v>1150</v>
      </c>
      <c r="F320" s="1"/>
      <c r="G320" s="1"/>
      <c r="H320" s="1"/>
      <c r="I320" s="1"/>
      <c r="J320" s="1">
        <f t="shared" si="4"/>
        <v>0</v>
      </c>
      <c r="K320" s="1"/>
    </row>
    <row r="321" spans="1:11" ht="21" customHeight="1" x14ac:dyDescent="0.3">
      <c r="A321" s="1">
        <v>319</v>
      </c>
      <c r="B321" s="10">
        <v>46342</v>
      </c>
      <c r="C321" s="1" t="s">
        <v>45</v>
      </c>
      <c r="D321" s="1" t="s">
        <v>50</v>
      </c>
      <c r="E321" s="1">
        <v>1150</v>
      </c>
      <c r="F321" s="1"/>
      <c r="G321" s="1"/>
      <c r="H321" s="1"/>
      <c r="I321" s="1"/>
      <c r="J321" s="1">
        <f t="shared" si="4"/>
        <v>0</v>
      </c>
      <c r="K321" s="1"/>
    </row>
    <row r="322" spans="1:11" ht="21" customHeight="1" x14ac:dyDescent="0.3">
      <c r="A322" s="1">
        <v>320</v>
      </c>
      <c r="B322" s="10">
        <v>46343</v>
      </c>
      <c r="C322" s="1" t="s">
        <v>45</v>
      </c>
      <c r="D322" s="1" t="s">
        <v>50</v>
      </c>
      <c r="E322" s="1">
        <v>1150</v>
      </c>
      <c r="F322" s="1"/>
      <c r="G322" s="1"/>
      <c r="H322" s="1"/>
      <c r="I322" s="1"/>
      <c r="J322" s="1">
        <f t="shared" si="4"/>
        <v>0</v>
      </c>
      <c r="K322" s="1"/>
    </row>
    <row r="323" spans="1:11" ht="21" customHeight="1" x14ac:dyDescent="0.3">
      <c r="A323" s="1">
        <v>321</v>
      </c>
      <c r="B323" s="10">
        <v>46344</v>
      </c>
      <c r="C323" s="1" t="s">
        <v>45</v>
      </c>
      <c r="D323" s="1" t="s">
        <v>50</v>
      </c>
      <c r="E323" s="1">
        <v>1150</v>
      </c>
      <c r="F323" s="1"/>
      <c r="G323" s="1"/>
      <c r="H323" s="1"/>
      <c r="I323" s="1"/>
      <c r="J323" s="1">
        <f t="shared" si="4"/>
        <v>0</v>
      </c>
      <c r="K323" s="1"/>
    </row>
    <row r="324" spans="1:11" ht="21" customHeight="1" x14ac:dyDescent="0.3">
      <c r="A324" s="1">
        <v>322</v>
      </c>
      <c r="B324" s="10">
        <v>46345</v>
      </c>
      <c r="C324" s="1" t="s">
        <v>45</v>
      </c>
      <c r="D324" s="1" t="s">
        <v>50</v>
      </c>
      <c r="E324" s="1">
        <v>1150</v>
      </c>
      <c r="F324" s="1"/>
      <c r="G324" s="1"/>
      <c r="H324" s="1"/>
      <c r="I324" s="1"/>
      <c r="J324" s="1">
        <f t="shared" ref="J324:J367" si="5">E324*F324-G324-H324+I324</f>
        <v>0</v>
      </c>
      <c r="K324" s="1"/>
    </row>
    <row r="325" spans="1:11" ht="21" customHeight="1" x14ac:dyDescent="0.3">
      <c r="A325" s="1">
        <v>323</v>
      </c>
      <c r="B325" s="10">
        <v>46346</v>
      </c>
      <c r="C325" s="1" t="s">
        <v>45</v>
      </c>
      <c r="D325" s="1" t="s">
        <v>50</v>
      </c>
      <c r="E325" s="1">
        <v>1150</v>
      </c>
      <c r="F325" s="1"/>
      <c r="G325" s="1"/>
      <c r="H325" s="1"/>
      <c r="I325" s="1"/>
      <c r="J325" s="1">
        <f t="shared" si="5"/>
        <v>0</v>
      </c>
      <c r="K325" s="1"/>
    </row>
    <row r="326" spans="1:11" ht="21" customHeight="1" x14ac:dyDescent="0.3">
      <c r="A326" s="1">
        <v>324</v>
      </c>
      <c r="B326" s="10">
        <v>46347</v>
      </c>
      <c r="C326" s="1" t="s">
        <v>45</v>
      </c>
      <c r="D326" s="1" t="s">
        <v>50</v>
      </c>
      <c r="E326" s="1">
        <v>1150</v>
      </c>
      <c r="F326" s="1"/>
      <c r="G326" s="1"/>
      <c r="H326" s="1"/>
      <c r="I326" s="1"/>
      <c r="J326" s="1">
        <f t="shared" si="5"/>
        <v>0</v>
      </c>
      <c r="K326" s="1"/>
    </row>
    <row r="327" spans="1:11" ht="21" customHeight="1" x14ac:dyDescent="0.3">
      <c r="A327" s="1">
        <v>325</v>
      </c>
      <c r="B327" s="10">
        <v>46348</v>
      </c>
      <c r="C327" s="1" t="s">
        <v>45</v>
      </c>
      <c r="D327" s="1" t="s">
        <v>50</v>
      </c>
      <c r="E327" s="1">
        <v>1150</v>
      </c>
      <c r="F327" s="1"/>
      <c r="G327" s="1"/>
      <c r="H327" s="1"/>
      <c r="I327" s="1"/>
      <c r="J327" s="1">
        <f t="shared" si="5"/>
        <v>0</v>
      </c>
      <c r="K327" s="1"/>
    </row>
    <row r="328" spans="1:11" ht="21" customHeight="1" x14ac:dyDescent="0.3">
      <c r="A328" s="1">
        <v>326</v>
      </c>
      <c r="B328" s="10">
        <v>46349</v>
      </c>
      <c r="C328" s="1" t="s">
        <v>45</v>
      </c>
      <c r="D328" s="1" t="s">
        <v>50</v>
      </c>
      <c r="E328" s="1">
        <v>1150</v>
      </c>
      <c r="F328" s="1"/>
      <c r="G328" s="1"/>
      <c r="H328" s="1"/>
      <c r="I328" s="1"/>
      <c r="J328" s="1">
        <f t="shared" si="5"/>
        <v>0</v>
      </c>
      <c r="K328" s="1"/>
    </row>
    <row r="329" spans="1:11" ht="21" customHeight="1" x14ac:dyDescent="0.3">
      <c r="A329" s="1">
        <v>327</v>
      </c>
      <c r="B329" s="10">
        <v>46350</v>
      </c>
      <c r="C329" s="1" t="s">
        <v>45</v>
      </c>
      <c r="D329" s="1" t="s">
        <v>50</v>
      </c>
      <c r="E329" s="1">
        <v>1150</v>
      </c>
      <c r="F329" s="1"/>
      <c r="G329" s="1"/>
      <c r="H329" s="1"/>
      <c r="I329" s="1"/>
      <c r="J329" s="1">
        <f t="shared" si="5"/>
        <v>0</v>
      </c>
      <c r="K329" s="1"/>
    </row>
    <row r="330" spans="1:11" ht="21" customHeight="1" x14ac:dyDescent="0.3">
      <c r="A330" s="1">
        <v>328</v>
      </c>
      <c r="B330" s="10">
        <v>46351</v>
      </c>
      <c r="C330" s="1" t="s">
        <v>45</v>
      </c>
      <c r="D330" s="1" t="s">
        <v>50</v>
      </c>
      <c r="E330" s="1">
        <v>1150</v>
      </c>
      <c r="F330" s="1"/>
      <c r="G330" s="1"/>
      <c r="H330" s="1"/>
      <c r="I330" s="1"/>
      <c r="J330" s="1">
        <f t="shared" si="5"/>
        <v>0</v>
      </c>
      <c r="K330" s="1"/>
    </row>
    <row r="331" spans="1:11" ht="21" customHeight="1" x14ac:dyDescent="0.3">
      <c r="A331" s="1">
        <v>329</v>
      </c>
      <c r="B331" s="10">
        <v>46352</v>
      </c>
      <c r="C331" s="1" t="s">
        <v>45</v>
      </c>
      <c r="D331" s="1" t="s">
        <v>50</v>
      </c>
      <c r="E331" s="1">
        <v>1150</v>
      </c>
      <c r="F331" s="1"/>
      <c r="G331" s="1"/>
      <c r="H331" s="1"/>
      <c r="I331" s="1"/>
      <c r="J331" s="1">
        <f t="shared" si="5"/>
        <v>0</v>
      </c>
      <c r="K331" s="1"/>
    </row>
    <row r="332" spans="1:11" ht="21" customHeight="1" x14ac:dyDescent="0.3">
      <c r="A332" s="1">
        <v>330</v>
      </c>
      <c r="B332" s="10">
        <v>46353</v>
      </c>
      <c r="C332" s="1" t="s">
        <v>45</v>
      </c>
      <c r="D332" s="1" t="s">
        <v>50</v>
      </c>
      <c r="E332" s="1">
        <v>1150</v>
      </c>
      <c r="F332" s="1"/>
      <c r="G332" s="1"/>
      <c r="H332" s="1"/>
      <c r="I332" s="1"/>
      <c r="J332" s="1">
        <f t="shared" si="5"/>
        <v>0</v>
      </c>
      <c r="K332" s="1"/>
    </row>
    <row r="333" spans="1:11" ht="21" customHeight="1" x14ac:dyDescent="0.3">
      <c r="A333" s="1">
        <v>331</v>
      </c>
      <c r="B333" s="10">
        <v>46354</v>
      </c>
      <c r="C333" s="1" t="s">
        <v>45</v>
      </c>
      <c r="D333" s="1" t="s">
        <v>50</v>
      </c>
      <c r="E333" s="1">
        <v>1150</v>
      </c>
      <c r="F333" s="1"/>
      <c r="G333" s="1"/>
      <c r="H333" s="1"/>
      <c r="I333" s="1"/>
      <c r="J333" s="1">
        <f t="shared" si="5"/>
        <v>0</v>
      </c>
      <c r="K333" s="1"/>
    </row>
    <row r="334" spans="1:11" ht="21" customHeight="1" x14ac:dyDescent="0.3">
      <c r="A334" s="1">
        <v>332</v>
      </c>
      <c r="B334" s="10">
        <v>46355</v>
      </c>
      <c r="C334" s="1" t="s">
        <v>45</v>
      </c>
      <c r="D334" s="1" t="s">
        <v>50</v>
      </c>
      <c r="E334" s="1">
        <v>1150</v>
      </c>
      <c r="F334" s="1"/>
      <c r="G334" s="1"/>
      <c r="H334" s="1"/>
      <c r="I334" s="1"/>
      <c r="J334" s="1">
        <f t="shared" si="5"/>
        <v>0</v>
      </c>
      <c r="K334" s="1"/>
    </row>
    <row r="335" spans="1:11" ht="21" customHeight="1" x14ac:dyDescent="0.3">
      <c r="A335" s="1">
        <v>333</v>
      </c>
      <c r="B335" s="10">
        <v>46356</v>
      </c>
      <c r="C335" s="1" t="s">
        <v>45</v>
      </c>
      <c r="D335" s="1" t="s">
        <v>50</v>
      </c>
      <c r="E335" s="1">
        <v>1150</v>
      </c>
      <c r="F335" s="1"/>
      <c r="G335" s="1"/>
      <c r="H335" s="1"/>
      <c r="I335" s="1"/>
      <c r="J335" s="1">
        <f t="shared" si="5"/>
        <v>0</v>
      </c>
      <c r="K335" s="1"/>
    </row>
    <row r="336" spans="1:11" ht="21" customHeight="1" x14ac:dyDescent="0.3">
      <c r="A336" s="1">
        <v>334</v>
      </c>
      <c r="B336" s="10">
        <v>46357</v>
      </c>
      <c r="C336" s="1" t="s">
        <v>45</v>
      </c>
      <c r="D336" s="1" t="s">
        <v>50</v>
      </c>
      <c r="E336" s="1">
        <v>1150</v>
      </c>
      <c r="F336" s="1"/>
      <c r="G336" s="1"/>
      <c r="H336" s="1"/>
      <c r="I336" s="1"/>
      <c r="J336" s="1">
        <f t="shared" si="5"/>
        <v>0</v>
      </c>
      <c r="K336" s="1"/>
    </row>
    <row r="337" spans="1:11" ht="21" customHeight="1" x14ac:dyDescent="0.3">
      <c r="A337" s="1">
        <v>335</v>
      </c>
      <c r="B337" s="10">
        <v>46358</v>
      </c>
      <c r="C337" s="1" t="s">
        <v>45</v>
      </c>
      <c r="D337" s="1" t="s">
        <v>50</v>
      </c>
      <c r="E337" s="1">
        <v>1150</v>
      </c>
      <c r="F337" s="1"/>
      <c r="G337" s="1"/>
      <c r="H337" s="1"/>
      <c r="I337" s="1"/>
      <c r="J337" s="1">
        <f t="shared" si="5"/>
        <v>0</v>
      </c>
      <c r="K337" s="1"/>
    </row>
    <row r="338" spans="1:11" ht="21" customHeight="1" x14ac:dyDescent="0.3">
      <c r="A338" s="1">
        <v>336</v>
      </c>
      <c r="B338" s="10">
        <v>46359</v>
      </c>
      <c r="C338" s="1" t="s">
        <v>45</v>
      </c>
      <c r="D338" s="1" t="s">
        <v>50</v>
      </c>
      <c r="E338" s="1">
        <v>1150</v>
      </c>
      <c r="F338" s="1"/>
      <c r="G338" s="1"/>
      <c r="H338" s="1"/>
      <c r="I338" s="1"/>
      <c r="J338" s="1">
        <f t="shared" si="5"/>
        <v>0</v>
      </c>
      <c r="K338" s="1"/>
    </row>
    <row r="339" spans="1:11" ht="21" customHeight="1" x14ac:dyDescent="0.3">
      <c r="A339" s="1">
        <v>337</v>
      </c>
      <c r="B339" s="10">
        <v>46360</v>
      </c>
      <c r="C339" s="1" t="s">
        <v>45</v>
      </c>
      <c r="D339" s="1" t="s">
        <v>50</v>
      </c>
      <c r="E339" s="1">
        <v>1150</v>
      </c>
      <c r="F339" s="1"/>
      <c r="G339" s="1"/>
      <c r="H339" s="1"/>
      <c r="I339" s="1"/>
      <c r="J339" s="1">
        <f t="shared" si="5"/>
        <v>0</v>
      </c>
      <c r="K339" s="1"/>
    </row>
    <row r="340" spans="1:11" ht="21" customHeight="1" x14ac:dyDescent="0.3">
      <c r="A340" s="1">
        <v>338</v>
      </c>
      <c r="B340" s="10">
        <v>46361</v>
      </c>
      <c r="C340" s="1" t="s">
        <v>45</v>
      </c>
      <c r="D340" s="1" t="s">
        <v>50</v>
      </c>
      <c r="E340" s="1">
        <v>1150</v>
      </c>
      <c r="F340" s="1"/>
      <c r="G340" s="1"/>
      <c r="H340" s="1"/>
      <c r="I340" s="1"/>
      <c r="J340" s="1">
        <f t="shared" si="5"/>
        <v>0</v>
      </c>
      <c r="K340" s="1"/>
    </row>
    <row r="341" spans="1:11" ht="21" customHeight="1" x14ac:dyDescent="0.3">
      <c r="A341" s="1">
        <v>339</v>
      </c>
      <c r="B341" s="10">
        <v>46362</v>
      </c>
      <c r="C341" s="1" t="s">
        <v>45</v>
      </c>
      <c r="D341" s="1" t="s">
        <v>50</v>
      </c>
      <c r="E341" s="1">
        <v>1150</v>
      </c>
      <c r="F341" s="1"/>
      <c r="G341" s="1"/>
      <c r="H341" s="1"/>
      <c r="I341" s="1"/>
      <c r="J341" s="1">
        <f t="shared" si="5"/>
        <v>0</v>
      </c>
      <c r="K341" s="1"/>
    </row>
    <row r="342" spans="1:11" ht="21" customHeight="1" x14ac:dyDescent="0.3">
      <c r="A342" s="1">
        <v>340</v>
      </c>
      <c r="B342" s="10">
        <v>46363</v>
      </c>
      <c r="C342" s="1" t="s">
        <v>45</v>
      </c>
      <c r="D342" s="1" t="s">
        <v>50</v>
      </c>
      <c r="E342" s="1">
        <v>1150</v>
      </c>
      <c r="F342" s="1"/>
      <c r="G342" s="1"/>
      <c r="H342" s="1"/>
      <c r="I342" s="1"/>
      <c r="J342" s="1">
        <f t="shared" si="5"/>
        <v>0</v>
      </c>
      <c r="K342" s="1"/>
    </row>
    <row r="343" spans="1:11" ht="21" customHeight="1" x14ac:dyDescent="0.3">
      <c r="A343" s="1">
        <v>341</v>
      </c>
      <c r="B343" s="10">
        <v>46364</v>
      </c>
      <c r="C343" s="1" t="s">
        <v>45</v>
      </c>
      <c r="D343" s="1" t="s">
        <v>50</v>
      </c>
      <c r="E343" s="1">
        <v>1150</v>
      </c>
      <c r="F343" s="1"/>
      <c r="G343" s="1"/>
      <c r="H343" s="1"/>
      <c r="I343" s="1"/>
      <c r="J343" s="1">
        <f t="shared" si="5"/>
        <v>0</v>
      </c>
      <c r="K343" s="1"/>
    </row>
    <row r="344" spans="1:11" ht="21" customHeight="1" x14ac:dyDescent="0.3">
      <c r="A344" s="1">
        <v>342</v>
      </c>
      <c r="B344" s="10">
        <v>46365</v>
      </c>
      <c r="C344" s="1" t="s">
        <v>45</v>
      </c>
      <c r="D344" s="1" t="s">
        <v>50</v>
      </c>
      <c r="E344" s="1">
        <v>1150</v>
      </c>
      <c r="F344" s="1"/>
      <c r="G344" s="1"/>
      <c r="H344" s="1"/>
      <c r="I344" s="1"/>
      <c r="J344" s="1">
        <f t="shared" si="5"/>
        <v>0</v>
      </c>
      <c r="K344" s="1"/>
    </row>
    <row r="345" spans="1:11" ht="21" customHeight="1" x14ac:dyDescent="0.3">
      <c r="A345" s="1">
        <v>343</v>
      </c>
      <c r="B345" s="10">
        <v>46366</v>
      </c>
      <c r="C345" s="1" t="s">
        <v>45</v>
      </c>
      <c r="D345" s="1" t="s">
        <v>50</v>
      </c>
      <c r="E345" s="1">
        <v>1150</v>
      </c>
      <c r="F345" s="1"/>
      <c r="G345" s="1"/>
      <c r="H345" s="1"/>
      <c r="I345" s="1"/>
      <c r="J345" s="1">
        <f t="shared" si="5"/>
        <v>0</v>
      </c>
      <c r="K345" s="1"/>
    </row>
    <row r="346" spans="1:11" ht="21" customHeight="1" x14ac:dyDescent="0.3">
      <c r="A346" s="1">
        <v>344</v>
      </c>
      <c r="B346" s="10">
        <v>46367</v>
      </c>
      <c r="C346" s="1" t="s">
        <v>45</v>
      </c>
      <c r="D346" s="1" t="s">
        <v>50</v>
      </c>
      <c r="E346" s="1">
        <v>1150</v>
      </c>
      <c r="F346" s="1"/>
      <c r="G346" s="1"/>
      <c r="H346" s="1"/>
      <c r="I346" s="1"/>
      <c r="J346" s="1">
        <f t="shared" si="5"/>
        <v>0</v>
      </c>
      <c r="K346" s="1"/>
    </row>
    <row r="347" spans="1:11" ht="21" customHeight="1" x14ac:dyDescent="0.3">
      <c r="A347" s="1">
        <v>345</v>
      </c>
      <c r="B347" s="10">
        <v>46368</v>
      </c>
      <c r="C347" s="1" t="s">
        <v>45</v>
      </c>
      <c r="D347" s="1" t="s">
        <v>50</v>
      </c>
      <c r="E347" s="1">
        <v>1150</v>
      </c>
      <c r="F347" s="1"/>
      <c r="G347" s="1"/>
      <c r="H347" s="1"/>
      <c r="I347" s="1"/>
      <c r="J347" s="1">
        <f t="shared" si="5"/>
        <v>0</v>
      </c>
      <c r="K347" s="1"/>
    </row>
    <row r="348" spans="1:11" ht="21" customHeight="1" x14ac:dyDescent="0.3">
      <c r="A348" s="1">
        <v>346</v>
      </c>
      <c r="B348" s="10">
        <v>46369</v>
      </c>
      <c r="C348" s="1" t="s">
        <v>45</v>
      </c>
      <c r="D348" s="1" t="s">
        <v>50</v>
      </c>
      <c r="E348" s="1">
        <v>1150</v>
      </c>
      <c r="F348" s="1"/>
      <c r="G348" s="1"/>
      <c r="H348" s="1"/>
      <c r="I348" s="1"/>
      <c r="J348" s="1">
        <f t="shared" si="5"/>
        <v>0</v>
      </c>
      <c r="K348" s="1"/>
    </row>
    <row r="349" spans="1:11" ht="21" customHeight="1" x14ac:dyDescent="0.3">
      <c r="A349" s="1">
        <v>347</v>
      </c>
      <c r="B349" s="10">
        <v>46370</v>
      </c>
      <c r="C349" s="1" t="s">
        <v>45</v>
      </c>
      <c r="D349" s="1" t="s">
        <v>50</v>
      </c>
      <c r="E349" s="1">
        <v>1150</v>
      </c>
      <c r="F349" s="1"/>
      <c r="G349" s="1"/>
      <c r="H349" s="1"/>
      <c r="I349" s="1"/>
      <c r="J349" s="1">
        <f t="shared" si="5"/>
        <v>0</v>
      </c>
      <c r="K349" s="1"/>
    </row>
    <row r="350" spans="1:11" ht="21" customHeight="1" x14ac:dyDescent="0.3">
      <c r="A350" s="1">
        <v>348</v>
      </c>
      <c r="B350" s="10">
        <v>46371</v>
      </c>
      <c r="C350" s="1" t="s">
        <v>45</v>
      </c>
      <c r="D350" s="1" t="s">
        <v>50</v>
      </c>
      <c r="E350" s="1">
        <v>1150</v>
      </c>
      <c r="F350" s="1"/>
      <c r="G350" s="1"/>
      <c r="H350" s="1"/>
      <c r="I350" s="1"/>
      <c r="J350" s="1">
        <f t="shared" si="5"/>
        <v>0</v>
      </c>
      <c r="K350" s="1"/>
    </row>
    <row r="351" spans="1:11" ht="21" customHeight="1" x14ac:dyDescent="0.3">
      <c r="A351" s="1">
        <v>349</v>
      </c>
      <c r="B351" s="10">
        <v>46372</v>
      </c>
      <c r="C351" s="1" t="s">
        <v>45</v>
      </c>
      <c r="D351" s="1" t="s">
        <v>50</v>
      </c>
      <c r="E351" s="1">
        <v>1150</v>
      </c>
      <c r="F351" s="1"/>
      <c r="G351" s="1"/>
      <c r="H351" s="1"/>
      <c r="I351" s="1"/>
      <c r="J351" s="1">
        <f t="shared" si="5"/>
        <v>0</v>
      </c>
      <c r="K351" s="1"/>
    </row>
    <row r="352" spans="1:11" ht="21" customHeight="1" x14ac:dyDescent="0.3">
      <c r="A352" s="1">
        <v>350</v>
      </c>
      <c r="B352" s="10">
        <v>46373</v>
      </c>
      <c r="C352" s="1" t="s">
        <v>45</v>
      </c>
      <c r="D352" s="1" t="s">
        <v>50</v>
      </c>
      <c r="E352" s="1">
        <v>1150</v>
      </c>
      <c r="F352" s="1"/>
      <c r="G352" s="1"/>
      <c r="H352" s="1"/>
      <c r="I352" s="1"/>
      <c r="J352" s="1">
        <f t="shared" si="5"/>
        <v>0</v>
      </c>
      <c r="K352" s="1"/>
    </row>
    <row r="353" spans="1:11" ht="21" customHeight="1" x14ac:dyDescent="0.3">
      <c r="A353" s="1">
        <v>351</v>
      </c>
      <c r="B353" s="10">
        <v>46374</v>
      </c>
      <c r="C353" s="1" t="s">
        <v>45</v>
      </c>
      <c r="D353" s="1" t="s">
        <v>50</v>
      </c>
      <c r="E353" s="1">
        <v>1150</v>
      </c>
      <c r="F353" s="1"/>
      <c r="G353" s="1"/>
      <c r="H353" s="1"/>
      <c r="I353" s="1"/>
      <c r="J353" s="1">
        <f t="shared" si="5"/>
        <v>0</v>
      </c>
      <c r="K353" s="1"/>
    </row>
    <row r="354" spans="1:11" ht="21" customHeight="1" x14ac:dyDescent="0.3">
      <c r="A354" s="1">
        <v>352</v>
      </c>
      <c r="B354" s="10">
        <v>46375</v>
      </c>
      <c r="C354" s="1" t="s">
        <v>45</v>
      </c>
      <c r="D354" s="1" t="s">
        <v>50</v>
      </c>
      <c r="E354" s="1">
        <v>1150</v>
      </c>
      <c r="F354" s="1"/>
      <c r="G354" s="1"/>
      <c r="H354" s="1"/>
      <c r="I354" s="1"/>
      <c r="J354" s="1">
        <f t="shared" si="5"/>
        <v>0</v>
      </c>
      <c r="K354" s="1"/>
    </row>
    <row r="355" spans="1:11" ht="21" customHeight="1" x14ac:dyDescent="0.3">
      <c r="A355" s="1">
        <v>353</v>
      </c>
      <c r="B355" s="10">
        <v>46376</v>
      </c>
      <c r="C355" s="1" t="s">
        <v>45</v>
      </c>
      <c r="D355" s="1" t="s">
        <v>50</v>
      </c>
      <c r="E355" s="1">
        <v>1150</v>
      </c>
      <c r="F355" s="1"/>
      <c r="G355" s="1"/>
      <c r="H355" s="1"/>
      <c r="I355" s="1"/>
      <c r="J355" s="1">
        <f t="shared" si="5"/>
        <v>0</v>
      </c>
      <c r="K355" s="1"/>
    </row>
    <row r="356" spans="1:11" ht="21" customHeight="1" x14ac:dyDescent="0.3">
      <c r="A356" s="1">
        <v>354</v>
      </c>
      <c r="B356" s="10">
        <v>46377</v>
      </c>
      <c r="C356" s="1" t="s">
        <v>45</v>
      </c>
      <c r="D356" s="1" t="s">
        <v>50</v>
      </c>
      <c r="E356" s="1">
        <v>1150</v>
      </c>
      <c r="F356" s="1"/>
      <c r="G356" s="1"/>
      <c r="H356" s="1"/>
      <c r="I356" s="1"/>
      <c r="J356" s="1">
        <f t="shared" si="5"/>
        <v>0</v>
      </c>
      <c r="K356" s="1"/>
    </row>
    <row r="357" spans="1:11" ht="21" customHeight="1" x14ac:dyDescent="0.3">
      <c r="A357" s="1">
        <v>355</v>
      </c>
      <c r="B357" s="10">
        <v>46378</v>
      </c>
      <c r="C357" s="1" t="s">
        <v>45</v>
      </c>
      <c r="D357" s="1" t="s">
        <v>50</v>
      </c>
      <c r="E357" s="1">
        <v>1150</v>
      </c>
      <c r="F357" s="1"/>
      <c r="G357" s="1"/>
      <c r="H357" s="1"/>
      <c r="I357" s="1"/>
      <c r="J357" s="1">
        <f t="shared" si="5"/>
        <v>0</v>
      </c>
      <c r="K357" s="1"/>
    </row>
    <row r="358" spans="1:11" ht="21" customHeight="1" x14ac:dyDescent="0.3">
      <c r="A358" s="1">
        <v>356</v>
      </c>
      <c r="B358" s="10">
        <v>46379</v>
      </c>
      <c r="C358" s="1" t="s">
        <v>45</v>
      </c>
      <c r="D358" s="1" t="s">
        <v>50</v>
      </c>
      <c r="E358" s="1">
        <v>1150</v>
      </c>
      <c r="F358" s="1"/>
      <c r="G358" s="1"/>
      <c r="H358" s="1"/>
      <c r="I358" s="1"/>
      <c r="J358" s="1">
        <f t="shared" si="5"/>
        <v>0</v>
      </c>
      <c r="K358" s="1"/>
    </row>
    <row r="359" spans="1:11" ht="21" customHeight="1" x14ac:dyDescent="0.3">
      <c r="A359" s="1">
        <v>357</v>
      </c>
      <c r="B359" s="10">
        <v>46380</v>
      </c>
      <c r="C359" s="1" t="s">
        <v>45</v>
      </c>
      <c r="D359" s="1" t="s">
        <v>50</v>
      </c>
      <c r="E359" s="1">
        <v>1150</v>
      </c>
      <c r="F359" s="1"/>
      <c r="G359" s="1"/>
      <c r="H359" s="1"/>
      <c r="I359" s="1"/>
      <c r="J359" s="1">
        <f t="shared" si="5"/>
        <v>0</v>
      </c>
      <c r="K359" s="1"/>
    </row>
    <row r="360" spans="1:11" ht="21" customHeight="1" x14ac:dyDescent="0.3">
      <c r="A360" s="1">
        <v>358</v>
      </c>
      <c r="B360" s="10">
        <v>46381</v>
      </c>
      <c r="C360" s="1" t="s">
        <v>45</v>
      </c>
      <c r="D360" s="1" t="s">
        <v>50</v>
      </c>
      <c r="E360" s="1">
        <v>1150</v>
      </c>
      <c r="F360" s="1"/>
      <c r="G360" s="1"/>
      <c r="H360" s="1"/>
      <c r="I360" s="1"/>
      <c r="J360" s="1">
        <f t="shared" si="5"/>
        <v>0</v>
      </c>
      <c r="K360" s="1"/>
    </row>
    <row r="361" spans="1:11" ht="21" customHeight="1" x14ac:dyDescent="0.3">
      <c r="A361" s="1">
        <v>359</v>
      </c>
      <c r="B361" s="10">
        <v>46382</v>
      </c>
      <c r="C361" s="1" t="s">
        <v>45</v>
      </c>
      <c r="D361" s="1" t="s">
        <v>50</v>
      </c>
      <c r="E361" s="1">
        <v>1150</v>
      </c>
      <c r="F361" s="1"/>
      <c r="G361" s="1"/>
      <c r="H361" s="1"/>
      <c r="I361" s="1"/>
      <c r="J361" s="1">
        <f t="shared" si="5"/>
        <v>0</v>
      </c>
      <c r="K361" s="1"/>
    </row>
    <row r="362" spans="1:11" ht="21" customHeight="1" x14ac:dyDescent="0.3">
      <c r="A362" s="1">
        <v>360</v>
      </c>
      <c r="B362" s="10">
        <v>46383</v>
      </c>
      <c r="C362" s="1" t="s">
        <v>45</v>
      </c>
      <c r="D362" s="1" t="s">
        <v>50</v>
      </c>
      <c r="E362" s="1">
        <v>1150</v>
      </c>
      <c r="F362" s="1"/>
      <c r="G362" s="1"/>
      <c r="H362" s="1"/>
      <c r="I362" s="1"/>
      <c r="J362" s="1">
        <f t="shared" si="5"/>
        <v>0</v>
      </c>
      <c r="K362" s="1"/>
    </row>
    <row r="363" spans="1:11" ht="21" customHeight="1" x14ac:dyDescent="0.3">
      <c r="A363" s="1">
        <v>361</v>
      </c>
      <c r="B363" s="10">
        <v>46384</v>
      </c>
      <c r="C363" s="1" t="s">
        <v>45</v>
      </c>
      <c r="D363" s="1" t="s">
        <v>50</v>
      </c>
      <c r="E363" s="1">
        <v>1150</v>
      </c>
      <c r="F363" s="1"/>
      <c r="G363" s="1"/>
      <c r="H363" s="1"/>
      <c r="I363" s="1"/>
      <c r="J363" s="1">
        <f t="shared" si="5"/>
        <v>0</v>
      </c>
      <c r="K363" s="1"/>
    </row>
    <row r="364" spans="1:11" ht="21" customHeight="1" x14ac:dyDescent="0.3">
      <c r="A364" s="1">
        <v>362</v>
      </c>
      <c r="B364" s="10">
        <v>46385</v>
      </c>
      <c r="C364" s="1" t="s">
        <v>45</v>
      </c>
      <c r="D364" s="1" t="s">
        <v>50</v>
      </c>
      <c r="E364" s="1">
        <v>1150</v>
      </c>
      <c r="F364" s="1"/>
      <c r="G364" s="1"/>
      <c r="H364" s="1"/>
      <c r="I364" s="1"/>
      <c r="J364" s="1">
        <f t="shared" si="5"/>
        <v>0</v>
      </c>
      <c r="K364" s="1"/>
    </row>
    <row r="365" spans="1:11" ht="21" customHeight="1" x14ac:dyDescent="0.3">
      <c r="A365" s="1">
        <v>363</v>
      </c>
      <c r="B365" s="10">
        <v>46386</v>
      </c>
      <c r="C365" s="1" t="s">
        <v>45</v>
      </c>
      <c r="D365" s="1" t="s">
        <v>50</v>
      </c>
      <c r="E365" s="1">
        <v>1150</v>
      </c>
      <c r="F365" s="1"/>
      <c r="G365" s="1"/>
      <c r="H365" s="1"/>
      <c r="I365" s="1"/>
      <c r="J365" s="1">
        <f t="shared" si="5"/>
        <v>0</v>
      </c>
      <c r="K365" s="1"/>
    </row>
    <row r="366" spans="1:11" ht="21" customHeight="1" x14ac:dyDescent="0.3">
      <c r="A366" s="1">
        <v>364</v>
      </c>
      <c r="B366" s="10">
        <v>46387</v>
      </c>
      <c r="C366" s="1" t="s">
        <v>45</v>
      </c>
      <c r="D366" s="1" t="s">
        <v>50</v>
      </c>
      <c r="E366" s="1">
        <v>1150</v>
      </c>
      <c r="F366" s="1"/>
      <c r="G366" s="1"/>
      <c r="H366" s="1"/>
      <c r="I366" s="1"/>
      <c r="J366" s="1">
        <f t="shared" si="5"/>
        <v>0</v>
      </c>
      <c r="K366" s="1"/>
    </row>
    <row r="367" spans="1:11" ht="21" customHeight="1" x14ac:dyDescent="0.3">
      <c r="A367" s="1">
        <v>365</v>
      </c>
      <c r="B367" s="10">
        <v>46388</v>
      </c>
      <c r="C367" s="1" t="s">
        <v>45</v>
      </c>
      <c r="D367" s="1" t="s">
        <v>50</v>
      </c>
      <c r="E367" s="1">
        <v>1150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16000000}"/>
  <mergeCells count="3">
    <mergeCell ref="A1:K1"/>
    <mergeCell ref="N4:O4"/>
    <mergeCell ref="M5:P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Worksheet____11"/>
  <dimension ref="A1:Q371"/>
  <sheetViews>
    <sheetView rightToLeft="1" workbookViewId="0">
      <selection activeCell="D3" sqref="D3:D367"/>
    </sheetView>
  </sheetViews>
  <sheetFormatPr defaultRowHeight="20.25" customHeight="1" x14ac:dyDescent="0.3"/>
  <cols>
    <col min="1" max="1" width="4.1640625" customWidth="1"/>
    <col min="2" max="2" width="13" customWidth="1"/>
    <col min="3" max="3" width="9.5" customWidth="1"/>
    <col min="4" max="4" width="14.83203125" customWidth="1"/>
    <col min="5" max="5" width="16.5" customWidth="1"/>
    <col min="6" max="6" width="12.25" customWidth="1"/>
    <col min="7" max="7" width="11.5" customWidth="1"/>
    <col min="8" max="8" width="11.33203125" customWidth="1"/>
    <col min="9" max="9" width="11.5" customWidth="1"/>
    <col min="10" max="10" width="12.5" customWidth="1"/>
    <col min="11" max="11" width="23.1640625" customWidth="1"/>
  </cols>
  <sheetData>
    <row r="1" spans="1:17" ht="20.25" customHeight="1" x14ac:dyDescent="0.3">
      <c r="A1" s="273" t="s">
        <v>56</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54</v>
      </c>
      <c r="D3" s="1" t="s">
        <v>55</v>
      </c>
      <c r="E3" s="1">
        <v>2050</v>
      </c>
      <c r="F3" s="1">
        <v>1</v>
      </c>
      <c r="G3" s="1"/>
      <c r="H3" s="1"/>
      <c r="I3" s="1"/>
      <c r="J3" s="1">
        <f>E3*F3-G3-H3+I3</f>
        <v>2050</v>
      </c>
      <c r="K3" s="1"/>
      <c r="M3" s="13"/>
      <c r="N3" s="13"/>
      <c r="O3" s="13"/>
      <c r="P3" s="13"/>
      <c r="Q3" s="13"/>
    </row>
    <row r="4" spans="1:17" ht="20.25" customHeight="1" x14ac:dyDescent="0.3">
      <c r="A4" s="1">
        <v>2</v>
      </c>
      <c r="B4" s="10">
        <v>46025</v>
      </c>
      <c r="C4" s="1" t="s">
        <v>54</v>
      </c>
      <c r="D4" s="1" t="s">
        <v>55</v>
      </c>
      <c r="E4" s="1">
        <v>2050</v>
      </c>
      <c r="F4" s="1"/>
      <c r="G4" s="1"/>
      <c r="H4" s="1"/>
      <c r="I4" s="1"/>
      <c r="J4" s="1">
        <f t="shared" ref="J4:J67" si="0">E4*F4-G4-H4+I4</f>
        <v>0</v>
      </c>
      <c r="K4" s="1"/>
      <c r="M4" s="11"/>
      <c r="N4" s="276" t="s">
        <v>18</v>
      </c>
      <c r="O4" s="276"/>
      <c r="P4" s="11"/>
      <c r="Q4" s="11"/>
    </row>
    <row r="5" spans="1:17" ht="20.25" customHeight="1" x14ac:dyDescent="0.3">
      <c r="A5" s="1">
        <v>3</v>
      </c>
      <c r="B5" s="10">
        <v>46026</v>
      </c>
      <c r="C5" s="1" t="s">
        <v>54</v>
      </c>
      <c r="D5" s="1" t="s">
        <v>55</v>
      </c>
      <c r="E5" s="1">
        <v>2050</v>
      </c>
      <c r="F5" s="1"/>
      <c r="G5" s="1"/>
      <c r="H5" s="1"/>
      <c r="I5" s="1"/>
      <c r="J5" s="1">
        <f t="shared" si="0"/>
        <v>0</v>
      </c>
      <c r="K5" s="1"/>
      <c r="M5" s="274" t="s">
        <v>17</v>
      </c>
      <c r="N5" s="274"/>
      <c r="O5" s="274"/>
      <c r="P5" s="274"/>
      <c r="Q5" s="12">
        <f>SUM(J2:J368)</f>
        <v>2050</v>
      </c>
    </row>
    <row r="6" spans="1:17" ht="20.25" customHeight="1" x14ac:dyDescent="0.3">
      <c r="A6" s="1">
        <v>4</v>
      </c>
      <c r="B6" s="10">
        <v>46027</v>
      </c>
      <c r="C6" s="1" t="s">
        <v>54</v>
      </c>
      <c r="D6" s="1" t="s">
        <v>55</v>
      </c>
      <c r="E6" s="1">
        <v>2050</v>
      </c>
      <c r="F6" s="1"/>
      <c r="G6" s="1"/>
      <c r="H6" s="1"/>
      <c r="I6" s="1"/>
      <c r="J6" s="1">
        <f t="shared" si="0"/>
        <v>0</v>
      </c>
      <c r="K6" s="1"/>
      <c r="M6" s="11"/>
      <c r="N6" s="11"/>
      <c r="O6" s="11"/>
      <c r="P6" s="11"/>
      <c r="Q6" s="11"/>
    </row>
    <row r="7" spans="1:17" ht="20.25" customHeight="1" x14ac:dyDescent="0.3">
      <c r="A7" s="1">
        <v>5</v>
      </c>
      <c r="B7" s="10">
        <v>46028</v>
      </c>
      <c r="C7" s="1" t="s">
        <v>54</v>
      </c>
      <c r="D7" s="1" t="s">
        <v>55</v>
      </c>
      <c r="E7" s="1">
        <v>2050</v>
      </c>
      <c r="F7" s="1"/>
      <c r="G7" s="1"/>
      <c r="H7" s="1"/>
      <c r="I7" s="1"/>
      <c r="J7" s="1">
        <f t="shared" si="0"/>
        <v>0</v>
      </c>
      <c r="K7" s="1"/>
      <c r="M7" s="11"/>
      <c r="N7" s="11"/>
      <c r="O7" s="11"/>
      <c r="P7" s="11"/>
      <c r="Q7" s="11"/>
    </row>
    <row r="8" spans="1:17" ht="20.25" customHeight="1" x14ac:dyDescent="0.3">
      <c r="A8" s="1">
        <v>6</v>
      </c>
      <c r="B8" s="10">
        <v>46029</v>
      </c>
      <c r="C8" s="1" t="s">
        <v>54</v>
      </c>
      <c r="D8" s="1" t="s">
        <v>55</v>
      </c>
      <c r="E8" s="1">
        <v>2050</v>
      </c>
      <c r="F8" s="1"/>
      <c r="G8" s="1"/>
      <c r="H8" s="1"/>
      <c r="I8" s="1"/>
      <c r="J8" s="1">
        <f t="shared" si="0"/>
        <v>0</v>
      </c>
      <c r="K8" s="1"/>
      <c r="M8" s="11"/>
      <c r="N8" s="11"/>
      <c r="O8" s="11"/>
      <c r="P8" s="11"/>
      <c r="Q8" s="11"/>
    </row>
    <row r="9" spans="1:17" ht="20.25" customHeight="1" x14ac:dyDescent="0.3">
      <c r="A9" s="1">
        <v>7</v>
      </c>
      <c r="B9" s="10">
        <v>46030</v>
      </c>
      <c r="C9" s="1" t="s">
        <v>54</v>
      </c>
      <c r="D9" s="1" t="s">
        <v>55</v>
      </c>
      <c r="E9" s="1">
        <v>2050</v>
      </c>
      <c r="F9" s="1"/>
      <c r="G9" s="1"/>
      <c r="H9" s="1"/>
      <c r="I9" s="1"/>
      <c r="J9" s="1">
        <f t="shared" si="0"/>
        <v>0</v>
      </c>
      <c r="K9" s="1"/>
      <c r="M9" s="11"/>
      <c r="N9" s="11"/>
      <c r="O9" s="11"/>
      <c r="P9" s="11"/>
      <c r="Q9" s="11"/>
    </row>
    <row r="10" spans="1:17" ht="20.25" customHeight="1" x14ac:dyDescent="0.3">
      <c r="A10" s="1">
        <v>8</v>
      </c>
      <c r="B10" s="10">
        <v>46031</v>
      </c>
      <c r="C10" s="1" t="s">
        <v>54</v>
      </c>
      <c r="D10" s="1" t="s">
        <v>55</v>
      </c>
      <c r="E10" s="1">
        <v>2050</v>
      </c>
      <c r="F10" s="1"/>
      <c r="G10" s="1"/>
      <c r="H10" s="1"/>
      <c r="I10" s="1"/>
      <c r="J10" s="1">
        <f t="shared" si="0"/>
        <v>0</v>
      </c>
      <c r="K10" s="1"/>
    </row>
    <row r="11" spans="1:17" ht="20.25" customHeight="1" x14ac:dyDescent="0.3">
      <c r="A11" s="1">
        <v>9</v>
      </c>
      <c r="B11" s="10">
        <v>46032</v>
      </c>
      <c r="C11" s="1" t="s">
        <v>54</v>
      </c>
      <c r="D11" s="1" t="s">
        <v>55</v>
      </c>
      <c r="E11" s="1">
        <v>2050</v>
      </c>
      <c r="F11" s="1"/>
      <c r="G11" s="1"/>
      <c r="H11" s="1"/>
      <c r="I11" s="1"/>
      <c r="J11" s="1">
        <f t="shared" si="0"/>
        <v>0</v>
      </c>
      <c r="K11" s="1"/>
    </row>
    <row r="12" spans="1:17" ht="20.25" customHeight="1" x14ac:dyDescent="0.3">
      <c r="A12" s="1">
        <v>10</v>
      </c>
      <c r="B12" s="10">
        <v>46033</v>
      </c>
      <c r="C12" s="1" t="s">
        <v>54</v>
      </c>
      <c r="D12" s="1" t="s">
        <v>55</v>
      </c>
      <c r="E12" s="1">
        <v>2050</v>
      </c>
      <c r="F12" s="1"/>
      <c r="G12" s="1"/>
      <c r="H12" s="1"/>
      <c r="I12" s="1"/>
      <c r="J12" s="1">
        <f t="shared" si="0"/>
        <v>0</v>
      </c>
      <c r="K12" s="1"/>
    </row>
    <row r="13" spans="1:17" ht="20.25" customHeight="1" x14ac:dyDescent="0.3">
      <c r="A13" s="1">
        <v>11</v>
      </c>
      <c r="B13" s="10">
        <v>46034</v>
      </c>
      <c r="C13" s="1" t="s">
        <v>54</v>
      </c>
      <c r="D13" s="1" t="s">
        <v>55</v>
      </c>
      <c r="E13" s="1">
        <v>2050</v>
      </c>
      <c r="F13" s="1"/>
      <c r="G13" s="1"/>
      <c r="H13" s="1"/>
      <c r="I13" s="1"/>
      <c r="J13" s="1">
        <f t="shared" si="0"/>
        <v>0</v>
      </c>
      <c r="K13" s="1"/>
    </row>
    <row r="14" spans="1:17" ht="20.25" customHeight="1" x14ac:dyDescent="0.3">
      <c r="A14" s="1">
        <v>12</v>
      </c>
      <c r="B14" s="10">
        <v>46035</v>
      </c>
      <c r="C14" s="1" t="s">
        <v>54</v>
      </c>
      <c r="D14" s="1" t="s">
        <v>55</v>
      </c>
      <c r="E14" s="1">
        <v>2050</v>
      </c>
      <c r="F14" s="1"/>
      <c r="G14" s="1"/>
      <c r="H14" s="1"/>
      <c r="I14" s="1"/>
      <c r="J14" s="1">
        <f t="shared" si="0"/>
        <v>0</v>
      </c>
      <c r="K14" s="1"/>
    </row>
    <row r="15" spans="1:17" ht="20.25" customHeight="1" x14ac:dyDescent="0.3">
      <c r="A15" s="1">
        <v>13</v>
      </c>
      <c r="B15" s="10">
        <v>46036</v>
      </c>
      <c r="C15" s="1" t="s">
        <v>54</v>
      </c>
      <c r="D15" s="1" t="s">
        <v>55</v>
      </c>
      <c r="E15" s="1">
        <v>2050</v>
      </c>
      <c r="F15" s="1"/>
      <c r="G15" s="1"/>
      <c r="H15" s="1"/>
      <c r="I15" s="1"/>
      <c r="J15" s="1">
        <f t="shared" si="0"/>
        <v>0</v>
      </c>
      <c r="K15" s="1"/>
    </row>
    <row r="16" spans="1:17" ht="20.25" customHeight="1" x14ac:dyDescent="0.3">
      <c r="A16" s="1">
        <v>14</v>
      </c>
      <c r="B16" s="10">
        <v>46037</v>
      </c>
      <c r="C16" s="1" t="s">
        <v>54</v>
      </c>
      <c r="D16" s="1" t="s">
        <v>55</v>
      </c>
      <c r="E16" s="1">
        <v>2050</v>
      </c>
      <c r="F16" s="1"/>
      <c r="G16" s="1"/>
      <c r="H16" s="1"/>
      <c r="I16" s="1"/>
      <c r="J16" s="1">
        <f t="shared" si="0"/>
        <v>0</v>
      </c>
      <c r="K16" s="1"/>
    </row>
    <row r="17" spans="1:11" ht="20.25" customHeight="1" x14ac:dyDescent="0.3">
      <c r="A17" s="1">
        <v>15</v>
      </c>
      <c r="B17" s="10">
        <v>46038</v>
      </c>
      <c r="C17" s="1" t="s">
        <v>54</v>
      </c>
      <c r="D17" s="1" t="s">
        <v>55</v>
      </c>
      <c r="E17" s="1">
        <v>2050</v>
      </c>
      <c r="F17" s="1"/>
      <c r="G17" s="1"/>
      <c r="H17" s="1"/>
      <c r="I17" s="1"/>
      <c r="J17" s="1">
        <f t="shared" si="0"/>
        <v>0</v>
      </c>
      <c r="K17" s="1"/>
    </row>
    <row r="18" spans="1:11" ht="20.25" customHeight="1" x14ac:dyDescent="0.3">
      <c r="A18" s="1">
        <v>16</v>
      </c>
      <c r="B18" s="10">
        <v>46039</v>
      </c>
      <c r="C18" s="1" t="s">
        <v>54</v>
      </c>
      <c r="D18" s="1" t="s">
        <v>55</v>
      </c>
      <c r="E18" s="1">
        <v>2050</v>
      </c>
      <c r="F18" s="1"/>
      <c r="G18" s="1"/>
      <c r="H18" s="1"/>
      <c r="I18" s="1"/>
      <c r="J18" s="1">
        <f t="shared" si="0"/>
        <v>0</v>
      </c>
      <c r="K18" s="1"/>
    </row>
    <row r="19" spans="1:11" ht="20.25" customHeight="1" x14ac:dyDescent="0.3">
      <c r="A19" s="1">
        <v>17</v>
      </c>
      <c r="B19" s="10">
        <v>46040</v>
      </c>
      <c r="C19" s="1" t="s">
        <v>54</v>
      </c>
      <c r="D19" s="1" t="s">
        <v>55</v>
      </c>
      <c r="E19" s="1">
        <v>2050</v>
      </c>
      <c r="F19" s="1"/>
      <c r="G19" s="1"/>
      <c r="H19" s="1"/>
      <c r="I19" s="1"/>
      <c r="J19" s="1">
        <f t="shared" si="0"/>
        <v>0</v>
      </c>
      <c r="K19" s="1"/>
    </row>
    <row r="20" spans="1:11" ht="20.25" customHeight="1" x14ac:dyDescent="0.3">
      <c r="A20" s="1">
        <v>18</v>
      </c>
      <c r="B20" s="10">
        <v>46041</v>
      </c>
      <c r="C20" s="1" t="s">
        <v>54</v>
      </c>
      <c r="D20" s="1" t="s">
        <v>55</v>
      </c>
      <c r="E20" s="1">
        <v>2050</v>
      </c>
      <c r="F20" s="1"/>
      <c r="G20" s="1"/>
      <c r="H20" s="1"/>
      <c r="I20" s="1"/>
      <c r="J20" s="1">
        <f t="shared" si="0"/>
        <v>0</v>
      </c>
      <c r="K20" s="1"/>
    </row>
    <row r="21" spans="1:11" ht="20.25" customHeight="1" x14ac:dyDescent="0.3">
      <c r="A21" s="1">
        <v>19</v>
      </c>
      <c r="B21" s="10">
        <v>46042</v>
      </c>
      <c r="C21" s="1" t="s">
        <v>54</v>
      </c>
      <c r="D21" s="1" t="s">
        <v>55</v>
      </c>
      <c r="E21" s="1">
        <v>2050</v>
      </c>
      <c r="F21" s="1"/>
      <c r="G21" s="1"/>
      <c r="H21" s="1"/>
      <c r="I21" s="1"/>
      <c r="J21" s="1">
        <f t="shared" si="0"/>
        <v>0</v>
      </c>
      <c r="K21" s="1"/>
    </row>
    <row r="22" spans="1:11" ht="20.25" customHeight="1" x14ac:dyDescent="0.3">
      <c r="A22" s="1">
        <v>20</v>
      </c>
      <c r="B22" s="10">
        <v>46043</v>
      </c>
      <c r="C22" s="1" t="s">
        <v>54</v>
      </c>
      <c r="D22" s="1" t="s">
        <v>55</v>
      </c>
      <c r="E22" s="1">
        <v>2050</v>
      </c>
      <c r="F22" s="1"/>
      <c r="G22" s="1"/>
      <c r="H22" s="1"/>
      <c r="I22" s="1"/>
      <c r="J22" s="1">
        <f t="shared" si="0"/>
        <v>0</v>
      </c>
      <c r="K22" s="1"/>
    </row>
    <row r="23" spans="1:11" ht="20.25" customHeight="1" x14ac:dyDescent="0.3">
      <c r="A23" s="1">
        <v>21</v>
      </c>
      <c r="B23" s="10">
        <v>46044</v>
      </c>
      <c r="C23" s="1" t="s">
        <v>54</v>
      </c>
      <c r="D23" s="1" t="s">
        <v>55</v>
      </c>
      <c r="E23" s="1">
        <v>2050</v>
      </c>
      <c r="F23" s="1"/>
      <c r="G23" s="1"/>
      <c r="H23" s="1"/>
      <c r="I23" s="1"/>
      <c r="J23" s="1">
        <f t="shared" si="0"/>
        <v>0</v>
      </c>
      <c r="K23" s="1"/>
    </row>
    <row r="24" spans="1:11" ht="20.25" customHeight="1" x14ac:dyDescent="0.3">
      <c r="A24" s="1">
        <v>22</v>
      </c>
      <c r="B24" s="10">
        <v>46045</v>
      </c>
      <c r="C24" s="1" t="s">
        <v>54</v>
      </c>
      <c r="D24" s="1" t="s">
        <v>55</v>
      </c>
      <c r="E24" s="1">
        <v>2050</v>
      </c>
      <c r="F24" s="1"/>
      <c r="G24" s="1"/>
      <c r="H24" s="1"/>
      <c r="I24" s="1"/>
      <c r="J24" s="1">
        <f t="shared" si="0"/>
        <v>0</v>
      </c>
      <c r="K24" s="1"/>
    </row>
    <row r="25" spans="1:11" ht="20.25" customHeight="1" x14ac:dyDescent="0.3">
      <c r="A25" s="1">
        <v>23</v>
      </c>
      <c r="B25" s="10">
        <v>46046</v>
      </c>
      <c r="C25" s="1" t="s">
        <v>54</v>
      </c>
      <c r="D25" s="1" t="s">
        <v>55</v>
      </c>
      <c r="E25" s="1">
        <v>2050</v>
      </c>
      <c r="F25" s="1"/>
      <c r="G25" s="1"/>
      <c r="H25" s="1"/>
      <c r="I25" s="1"/>
      <c r="J25" s="1">
        <f t="shared" si="0"/>
        <v>0</v>
      </c>
      <c r="K25" s="1"/>
    </row>
    <row r="26" spans="1:11" ht="20.25" customHeight="1" x14ac:dyDescent="0.3">
      <c r="A26" s="1">
        <v>24</v>
      </c>
      <c r="B26" s="10">
        <v>46047</v>
      </c>
      <c r="C26" s="1" t="s">
        <v>54</v>
      </c>
      <c r="D26" s="1" t="s">
        <v>55</v>
      </c>
      <c r="E26" s="1">
        <v>2050</v>
      </c>
      <c r="F26" s="1"/>
      <c r="G26" s="1"/>
      <c r="H26" s="1"/>
      <c r="I26" s="1"/>
      <c r="J26" s="1">
        <f t="shared" si="0"/>
        <v>0</v>
      </c>
      <c r="K26" s="1"/>
    </row>
    <row r="27" spans="1:11" ht="20.25" customHeight="1" x14ac:dyDescent="0.3">
      <c r="A27" s="1">
        <v>25</v>
      </c>
      <c r="B27" s="10">
        <v>46048</v>
      </c>
      <c r="C27" s="1" t="s">
        <v>54</v>
      </c>
      <c r="D27" s="1" t="s">
        <v>55</v>
      </c>
      <c r="E27" s="1">
        <v>2050</v>
      </c>
      <c r="F27" s="1"/>
      <c r="G27" s="1"/>
      <c r="H27" s="1"/>
      <c r="I27" s="1"/>
      <c r="J27" s="1">
        <f t="shared" si="0"/>
        <v>0</v>
      </c>
      <c r="K27" s="1"/>
    </row>
    <row r="28" spans="1:11" ht="20.25" customHeight="1" x14ac:dyDescent="0.3">
      <c r="A28" s="1">
        <v>26</v>
      </c>
      <c r="B28" s="10">
        <v>46049</v>
      </c>
      <c r="C28" s="1" t="s">
        <v>54</v>
      </c>
      <c r="D28" s="1" t="s">
        <v>55</v>
      </c>
      <c r="E28" s="1">
        <v>2050</v>
      </c>
      <c r="F28" s="1"/>
      <c r="G28" s="1"/>
      <c r="H28" s="1"/>
      <c r="I28" s="1"/>
      <c r="J28" s="1">
        <f t="shared" si="0"/>
        <v>0</v>
      </c>
      <c r="K28" s="1"/>
    </row>
    <row r="29" spans="1:11" ht="20.25" customHeight="1" x14ac:dyDescent="0.3">
      <c r="A29" s="1">
        <v>27</v>
      </c>
      <c r="B29" s="10">
        <v>46050</v>
      </c>
      <c r="C29" s="1" t="s">
        <v>54</v>
      </c>
      <c r="D29" s="1" t="s">
        <v>55</v>
      </c>
      <c r="E29" s="1">
        <v>2050</v>
      </c>
      <c r="F29" s="1"/>
      <c r="G29" s="1"/>
      <c r="H29" s="1"/>
      <c r="I29" s="1"/>
      <c r="J29" s="1">
        <f t="shared" si="0"/>
        <v>0</v>
      </c>
      <c r="K29" s="1"/>
    </row>
    <row r="30" spans="1:11" ht="20.25" customHeight="1" x14ac:dyDescent="0.3">
      <c r="A30" s="1">
        <v>28</v>
      </c>
      <c r="B30" s="10">
        <v>46051</v>
      </c>
      <c r="C30" s="1" t="s">
        <v>54</v>
      </c>
      <c r="D30" s="1" t="s">
        <v>55</v>
      </c>
      <c r="E30" s="1">
        <v>2050</v>
      </c>
      <c r="F30" s="1"/>
      <c r="G30" s="1"/>
      <c r="H30" s="1"/>
      <c r="I30" s="1"/>
      <c r="J30" s="1">
        <f t="shared" si="0"/>
        <v>0</v>
      </c>
      <c r="K30" s="1"/>
    </row>
    <row r="31" spans="1:11" ht="20.25" customHeight="1" x14ac:dyDescent="0.3">
      <c r="A31" s="1">
        <v>29</v>
      </c>
      <c r="B31" s="10">
        <v>46052</v>
      </c>
      <c r="C31" s="1" t="s">
        <v>54</v>
      </c>
      <c r="D31" s="1" t="s">
        <v>55</v>
      </c>
      <c r="E31" s="1">
        <v>2050</v>
      </c>
      <c r="F31" s="1"/>
      <c r="G31" s="1"/>
      <c r="H31" s="1"/>
      <c r="I31" s="1"/>
      <c r="J31" s="1">
        <f t="shared" si="0"/>
        <v>0</v>
      </c>
      <c r="K31" s="1"/>
    </row>
    <row r="32" spans="1:11" ht="20.25" customHeight="1" x14ac:dyDescent="0.3">
      <c r="A32" s="1">
        <v>30</v>
      </c>
      <c r="B32" s="10">
        <v>46053</v>
      </c>
      <c r="C32" s="1" t="s">
        <v>54</v>
      </c>
      <c r="D32" s="1" t="s">
        <v>55</v>
      </c>
      <c r="E32" s="1">
        <v>2050</v>
      </c>
      <c r="F32" s="1"/>
      <c r="G32" s="1"/>
      <c r="H32" s="1"/>
      <c r="I32" s="1"/>
      <c r="J32" s="1">
        <f t="shared" si="0"/>
        <v>0</v>
      </c>
      <c r="K32" s="1"/>
    </row>
    <row r="33" spans="1:11" ht="20.25" customHeight="1" x14ac:dyDescent="0.3">
      <c r="A33" s="1">
        <v>31</v>
      </c>
      <c r="B33" s="10">
        <v>46054</v>
      </c>
      <c r="C33" s="1" t="s">
        <v>54</v>
      </c>
      <c r="D33" s="1" t="s">
        <v>55</v>
      </c>
      <c r="E33" s="1">
        <v>2050</v>
      </c>
      <c r="F33" s="1"/>
      <c r="G33" s="1"/>
      <c r="H33" s="1"/>
      <c r="I33" s="1"/>
      <c r="J33" s="1">
        <f t="shared" si="0"/>
        <v>0</v>
      </c>
      <c r="K33" s="1"/>
    </row>
    <row r="34" spans="1:11" ht="20.25" customHeight="1" x14ac:dyDescent="0.3">
      <c r="A34" s="1">
        <v>32</v>
      </c>
      <c r="B34" s="10">
        <v>46055</v>
      </c>
      <c r="C34" s="1" t="s">
        <v>54</v>
      </c>
      <c r="D34" s="1" t="s">
        <v>55</v>
      </c>
      <c r="E34" s="1">
        <v>2050</v>
      </c>
      <c r="F34" s="1"/>
      <c r="G34" s="1"/>
      <c r="H34" s="1"/>
      <c r="I34" s="1"/>
      <c r="J34" s="1">
        <f t="shared" si="0"/>
        <v>0</v>
      </c>
      <c r="K34" s="1"/>
    </row>
    <row r="35" spans="1:11" ht="20.25" customHeight="1" x14ac:dyDescent="0.3">
      <c r="A35" s="1">
        <v>33</v>
      </c>
      <c r="B35" s="10">
        <v>46056</v>
      </c>
      <c r="C35" s="1" t="s">
        <v>54</v>
      </c>
      <c r="D35" s="1" t="s">
        <v>55</v>
      </c>
      <c r="E35" s="1">
        <v>2050</v>
      </c>
      <c r="F35" s="1"/>
      <c r="G35" s="1"/>
      <c r="H35" s="1"/>
      <c r="I35" s="1"/>
      <c r="J35" s="1">
        <f t="shared" si="0"/>
        <v>0</v>
      </c>
      <c r="K35" s="1"/>
    </row>
    <row r="36" spans="1:11" ht="20.25" customHeight="1" x14ac:dyDescent="0.3">
      <c r="A36" s="1">
        <v>34</v>
      </c>
      <c r="B36" s="10">
        <v>46057</v>
      </c>
      <c r="C36" s="1" t="s">
        <v>54</v>
      </c>
      <c r="D36" s="1" t="s">
        <v>55</v>
      </c>
      <c r="E36" s="1">
        <v>2050</v>
      </c>
      <c r="F36" s="1"/>
      <c r="G36" s="1"/>
      <c r="H36" s="1"/>
      <c r="I36" s="1"/>
      <c r="J36" s="1">
        <f t="shared" si="0"/>
        <v>0</v>
      </c>
      <c r="K36" s="1"/>
    </row>
    <row r="37" spans="1:11" ht="20.25" customHeight="1" x14ac:dyDescent="0.3">
      <c r="A37" s="1">
        <v>35</v>
      </c>
      <c r="B37" s="10">
        <v>46058</v>
      </c>
      <c r="C37" s="1" t="s">
        <v>54</v>
      </c>
      <c r="D37" s="1" t="s">
        <v>55</v>
      </c>
      <c r="E37" s="1">
        <v>2050</v>
      </c>
      <c r="F37" s="1"/>
      <c r="G37" s="1"/>
      <c r="H37" s="1"/>
      <c r="I37" s="1"/>
      <c r="J37" s="1">
        <f t="shared" si="0"/>
        <v>0</v>
      </c>
      <c r="K37" s="1"/>
    </row>
    <row r="38" spans="1:11" ht="20.25" customHeight="1" x14ac:dyDescent="0.3">
      <c r="A38" s="1">
        <v>36</v>
      </c>
      <c r="B38" s="10">
        <v>46059</v>
      </c>
      <c r="C38" s="1" t="s">
        <v>54</v>
      </c>
      <c r="D38" s="1" t="s">
        <v>55</v>
      </c>
      <c r="E38" s="1">
        <v>2050</v>
      </c>
      <c r="F38" s="1"/>
      <c r="G38" s="1"/>
      <c r="H38" s="1"/>
      <c r="I38" s="1"/>
      <c r="J38" s="1">
        <f t="shared" si="0"/>
        <v>0</v>
      </c>
      <c r="K38" s="1"/>
    </row>
    <row r="39" spans="1:11" ht="20.25" customHeight="1" x14ac:dyDescent="0.3">
      <c r="A39" s="1">
        <v>37</v>
      </c>
      <c r="B39" s="10">
        <v>46060</v>
      </c>
      <c r="C39" s="1" t="s">
        <v>54</v>
      </c>
      <c r="D39" s="1" t="s">
        <v>55</v>
      </c>
      <c r="E39" s="1">
        <v>2050</v>
      </c>
      <c r="F39" s="1"/>
      <c r="G39" s="1"/>
      <c r="H39" s="1"/>
      <c r="I39" s="1"/>
      <c r="J39" s="1">
        <f t="shared" si="0"/>
        <v>0</v>
      </c>
      <c r="K39" s="1"/>
    </row>
    <row r="40" spans="1:11" ht="20.25" customHeight="1" x14ac:dyDescent="0.3">
      <c r="A40" s="1">
        <v>38</v>
      </c>
      <c r="B40" s="10">
        <v>46061</v>
      </c>
      <c r="C40" s="1" t="s">
        <v>54</v>
      </c>
      <c r="D40" s="1" t="s">
        <v>55</v>
      </c>
      <c r="E40" s="1">
        <v>2050</v>
      </c>
      <c r="F40" s="1"/>
      <c r="G40" s="1"/>
      <c r="H40" s="1"/>
      <c r="I40" s="1"/>
      <c r="J40" s="1">
        <f t="shared" si="0"/>
        <v>0</v>
      </c>
      <c r="K40" s="1"/>
    </row>
    <row r="41" spans="1:11" ht="20.25" customHeight="1" x14ac:dyDescent="0.3">
      <c r="A41" s="1">
        <v>39</v>
      </c>
      <c r="B41" s="10">
        <v>46062</v>
      </c>
      <c r="C41" s="1" t="s">
        <v>54</v>
      </c>
      <c r="D41" s="1" t="s">
        <v>55</v>
      </c>
      <c r="E41" s="1">
        <v>2050</v>
      </c>
      <c r="F41" s="1"/>
      <c r="G41" s="1"/>
      <c r="H41" s="1"/>
      <c r="I41" s="1"/>
      <c r="J41" s="1">
        <f t="shared" si="0"/>
        <v>0</v>
      </c>
      <c r="K41" s="1"/>
    </row>
    <row r="42" spans="1:11" ht="20.25" customHeight="1" x14ac:dyDescent="0.3">
      <c r="A42" s="1">
        <v>40</v>
      </c>
      <c r="B42" s="10">
        <v>46063</v>
      </c>
      <c r="C42" s="1" t="s">
        <v>54</v>
      </c>
      <c r="D42" s="1" t="s">
        <v>55</v>
      </c>
      <c r="E42" s="1">
        <v>2050</v>
      </c>
      <c r="F42" s="1"/>
      <c r="G42" s="1"/>
      <c r="H42" s="1"/>
      <c r="I42" s="1"/>
      <c r="J42" s="1">
        <f t="shared" si="0"/>
        <v>0</v>
      </c>
      <c r="K42" s="1"/>
    </row>
    <row r="43" spans="1:11" ht="20.25" customHeight="1" x14ac:dyDescent="0.3">
      <c r="A43" s="1">
        <v>41</v>
      </c>
      <c r="B43" s="10">
        <v>46064</v>
      </c>
      <c r="C43" s="1" t="s">
        <v>54</v>
      </c>
      <c r="D43" s="1" t="s">
        <v>55</v>
      </c>
      <c r="E43" s="1">
        <v>2050</v>
      </c>
      <c r="F43" s="1"/>
      <c r="G43" s="1"/>
      <c r="H43" s="1"/>
      <c r="I43" s="1"/>
      <c r="J43" s="1">
        <f t="shared" si="0"/>
        <v>0</v>
      </c>
      <c r="K43" s="1"/>
    </row>
    <row r="44" spans="1:11" ht="20.25" customHeight="1" x14ac:dyDescent="0.3">
      <c r="A44" s="1">
        <v>42</v>
      </c>
      <c r="B44" s="10">
        <v>46065</v>
      </c>
      <c r="C44" s="1" t="s">
        <v>54</v>
      </c>
      <c r="D44" s="1" t="s">
        <v>55</v>
      </c>
      <c r="E44" s="1">
        <v>2050</v>
      </c>
      <c r="F44" s="1"/>
      <c r="G44" s="1"/>
      <c r="H44" s="1"/>
      <c r="I44" s="1"/>
      <c r="J44" s="1">
        <f t="shared" si="0"/>
        <v>0</v>
      </c>
      <c r="K44" s="1"/>
    </row>
    <row r="45" spans="1:11" ht="20.25" customHeight="1" x14ac:dyDescent="0.3">
      <c r="A45" s="1">
        <v>43</v>
      </c>
      <c r="B45" s="10">
        <v>46066</v>
      </c>
      <c r="C45" s="1" t="s">
        <v>54</v>
      </c>
      <c r="D45" s="1" t="s">
        <v>55</v>
      </c>
      <c r="E45" s="1">
        <v>2050</v>
      </c>
      <c r="F45" s="1"/>
      <c r="G45" s="1"/>
      <c r="H45" s="1"/>
      <c r="I45" s="1"/>
      <c r="J45" s="1">
        <f t="shared" si="0"/>
        <v>0</v>
      </c>
      <c r="K45" s="1"/>
    </row>
    <row r="46" spans="1:11" ht="20.25" customHeight="1" x14ac:dyDescent="0.3">
      <c r="A46" s="1">
        <v>44</v>
      </c>
      <c r="B46" s="10">
        <v>46067</v>
      </c>
      <c r="C46" s="1" t="s">
        <v>54</v>
      </c>
      <c r="D46" s="1" t="s">
        <v>55</v>
      </c>
      <c r="E46" s="1">
        <v>2050</v>
      </c>
      <c r="F46" s="1"/>
      <c r="G46" s="1"/>
      <c r="H46" s="1"/>
      <c r="I46" s="1"/>
      <c r="J46" s="1">
        <f t="shared" si="0"/>
        <v>0</v>
      </c>
      <c r="K46" s="1"/>
    </row>
    <row r="47" spans="1:11" ht="20.25" customHeight="1" x14ac:dyDescent="0.3">
      <c r="A47" s="1">
        <v>45</v>
      </c>
      <c r="B47" s="10">
        <v>46068</v>
      </c>
      <c r="C47" s="1" t="s">
        <v>54</v>
      </c>
      <c r="D47" s="1" t="s">
        <v>55</v>
      </c>
      <c r="E47" s="1">
        <v>2050</v>
      </c>
      <c r="F47" s="1"/>
      <c r="G47" s="1"/>
      <c r="H47" s="1"/>
      <c r="I47" s="1"/>
      <c r="J47" s="1">
        <f t="shared" si="0"/>
        <v>0</v>
      </c>
      <c r="K47" s="1"/>
    </row>
    <row r="48" spans="1:11" ht="20.25" customHeight="1" x14ac:dyDescent="0.3">
      <c r="A48" s="1">
        <v>46</v>
      </c>
      <c r="B48" s="10">
        <v>46069</v>
      </c>
      <c r="C48" s="1" t="s">
        <v>54</v>
      </c>
      <c r="D48" s="1" t="s">
        <v>55</v>
      </c>
      <c r="E48" s="1">
        <v>2050</v>
      </c>
      <c r="F48" s="1"/>
      <c r="G48" s="1"/>
      <c r="H48" s="1"/>
      <c r="I48" s="1"/>
      <c r="J48" s="1">
        <f t="shared" si="0"/>
        <v>0</v>
      </c>
      <c r="K48" s="1"/>
    </row>
    <row r="49" spans="1:11" ht="20.25" customHeight="1" x14ac:dyDescent="0.3">
      <c r="A49" s="1">
        <v>47</v>
      </c>
      <c r="B49" s="10">
        <v>46070</v>
      </c>
      <c r="C49" s="1" t="s">
        <v>54</v>
      </c>
      <c r="D49" s="1" t="s">
        <v>55</v>
      </c>
      <c r="E49" s="1">
        <v>2050</v>
      </c>
      <c r="F49" s="1"/>
      <c r="G49" s="1"/>
      <c r="H49" s="1"/>
      <c r="I49" s="1"/>
      <c r="J49" s="1">
        <f t="shared" si="0"/>
        <v>0</v>
      </c>
      <c r="K49" s="1"/>
    </row>
    <row r="50" spans="1:11" ht="20.25" customHeight="1" x14ac:dyDescent="0.3">
      <c r="A50" s="1">
        <v>48</v>
      </c>
      <c r="B50" s="10">
        <v>46071</v>
      </c>
      <c r="C50" s="1" t="s">
        <v>54</v>
      </c>
      <c r="D50" s="1" t="s">
        <v>55</v>
      </c>
      <c r="E50" s="1">
        <v>2050</v>
      </c>
      <c r="F50" s="1"/>
      <c r="G50" s="1"/>
      <c r="H50" s="1"/>
      <c r="I50" s="1"/>
      <c r="J50" s="1">
        <f t="shared" si="0"/>
        <v>0</v>
      </c>
      <c r="K50" s="1"/>
    </row>
    <row r="51" spans="1:11" ht="20.25" customHeight="1" x14ac:dyDescent="0.3">
      <c r="A51" s="1">
        <v>49</v>
      </c>
      <c r="B51" s="10">
        <v>46072</v>
      </c>
      <c r="C51" s="1" t="s">
        <v>54</v>
      </c>
      <c r="D51" s="1" t="s">
        <v>55</v>
      </c>
      <c r="E51" s="1">
        <v>2050</v>
      </c>
      <c r="F51" s="1"/>
      <c r="G51" s="1"/>
      <c r="H51" s="1"/>
      <c r="I51" s="1"/>
      <c r="J51" s="1">
        <f t="shared" si="0"/>
        <v>0</v>
      </c>
      <c r="K51" s="1"/>
    </row>
    <row r="52" spans="1:11" ht="20.25" customHeight="1" x14ac:dyDescent="0.3">
      <c r="A52" s="1">
        <v>50</v>
      </c>
      <c r="B52" s="10">
        <v>46073</v>
      </c>
      <c r="C52" s="1" t="s">
        <v>54</v>
      </c>
      <c r="D52" s="1" t="s">
        <v>55</v>
      </c>
      <c r="E52" s="1">
        <v>2050</v>
      </c>
      <c r="F52" s="1"/>
      <c r="G52" s="1"/>
      <c r="H52" s="1"/>
      <c r="I52" s="1"/>
      <c r="J52" s="1">
        <f t="shared" si="0"/>
        <v>0</v>
      </c>
      <c r="K52" s="1"/>
    </row>
    <row r="53" spans="1:11" ht="20.25" customHeight="1" x14ac:dyDescent="0.3">
      <c r="A53" s="1">
        <v>51</v>
      </c>
      <c r="B53" s="10">
        <v>46074</v>
      </c>
      <c r="C53" s="1" t="s">
        <v>54</v>
      </c>
      <c r="D53" s="1" t="s">
        <v>55</v>
      </c>
      <c r="E53" s="1">
        <v>2050</v>
      </c>
      <c r="F53" s="1"/>
      <c r="G53" s="1"/>
      <c r="H53" s="1"/>
      <c r="I53" s="1"/>
      <c r="J53" s="1">
        <f t="shared" si="0"/>
        <v>0</v>
      </c>
      <c r="K53" s="1"/>
    </row>
    <row r="54" spans="1:11" ht="20.25" customHeight="1" x14ac:dyDescent="0.3">
      <c r="A54" s="1">
        <v>52</v>
      </c>
      <c r="B54" s="10">
        <v>46075</v>
      </c>
      <c r="C54" s="1" t="s">
        <v>54</v>
      </c>
      <c r="D54" s="1" t="s">
        <v>55</v>
      </c>
      <c r="E54" s="1">
        <v>2050</v>
      </c>
      <c r="F54" s="1"/>
      <c r="G54" s="1"/>
      <c r="H54" s="1"/>
      <c r="I54" s="1"/>
      <c r="J54" s="1">
        <f t="shared" si="0"/>
        <v>0</v>
      </c>
      <c r="K54" s="1"/>
    </row>
    <row r="55" spans="1:11" ht="20.25" customHeight="1" x14ac:dyDescent="0.3">
      <c r="A55" s="1">
        <v>53</v>
      </c>
      <c r="B55" s="10">
        <v>46076</v>
      </c>
      <c r="C55" s="1" t="s">
        <v>54</v>
      </c>
      <c r="D55" s="1" t="s">
        <v>55</v>
      </c>
      <c r="E55" s="1">
        <v>2050</v>
      </c>
      <c r="F55" s="1"/>
      <c r="G55" s="1"/>
      <c r="H55" s="1"/>
      <c r="I55" s="1"/>
      <c r="J55" s="1">
        <f t="shared" si="0"/>
        <v>0</v>
      </c>
      <c r="K55" s="1"/>
    </row>
    <row r="56" spans="1:11" ht="20.25" customHeight="1" x14ac:dyDescent="0.3">
      <c r="A56" s="1">
        <v>54</v>
      </c>
      <c r="B56" s="10">
        <v>46077</v>
      </c>
      <c r="C56" s="1" t="s">
        <v>54</v>
      </c>
      <c r="D56" s="1" t="s">
        <v>55</v>
      </c>
      <c r="E56" s="1">
        <v>2050</v>
      </c>
      <c r="F56" s="1"/>
      <c r="G56" s="1"/>
      <c r="H56" s="1"/>
      <c r="I56" s="1"/>
      <c r="J56" s="1">
        <f t="shared" si="0"/>
        <v>0</v>
      </c>
      <c r="K56" s="1"/>
    </row>
    <row r="57" spans="1:11" ht="20.25" customHeight="1" x14ac:dyDescent="0.3">
      <c r="A57" s="1">
        <v>55</v>
      </c>
      <c r="B57" s="10">
        <v>46078</v>
      </c>
      <c r="C57" s="1" t="s">
        <v>54</v>
      </c>
      <c r="D57" s="1" t="s">
        <v>55</v>
      </c>
      <c r="E57" s="1">
        <v>2050</v>
      </c>
      <c r="F57" s="1"/>
      <c r="G57" s="1"/>
      <c r="H57" s="1"/>
      <c r="I57" s="1"/>
      <c r="J57" s="1">
        <f t="shared" si="0"/>
        <v>0</v>
      </c>
      <c r="K57" s="1"/>
    </row>
    <row r="58" spans="1:11" ht="20.25" customHeight="1" x14ac:dyDescent="0.3">
      <c r="A58" s="1">
        <v>56</v>
      </c>
      <c r="B58" s="10">
        <v>46079</v>
      </c>
      <c r="C58" s="1" t="s">
        <v>54</v>
      </c>
      <c r="D58" s="1" t="s">
        <v>55</v>
      </c>
      <c r="E58" s="1">
        <v>2050</v>
      </c>
      <c r="F58" s="1"/>
      <c r="G58" s="1"/>
      <c r="H58" s="1"/>
      <c r="I58" s="1"/>
      <c r="J58" s="1">
        <f t="shared" si="0"/>
        <v>0</v>
      </c>
      <c r="K58" s="1"/>
    </row>
    <row r="59" spans="1:11" ht="20.25" customHeight="1" x14ac:dyDescent="0.3">
      <c r="A59" s="1">
        <v>57</v>
      </c>
      <c r="B59" s="10">
        <v>46080</v>
      </c>
      <c r="C59" s="1" t="s">
        <v>54</v>
      </c>
      <c r="D59" s="1" t="s">
        <v>55</v>
      </c>
      <c r="E59" s="1">
        <v>2050</v>
      </c>
      <c r="F59" s="1"/>
      <c r="G59" s="1"/>
      <c r="H59" s="1"/>
      <c r="I59" s="1"/>
      <c r="J59" s="1">
        <f t="shared" si="0"/>
        <v>0</v>
      </c>
      <c r="K59" s="1"/>
    </row>
    <row r="60" spans="1:11" ht="20.25" customHeight="1" x14ac:dyDescent="0.3">
      <c r="A60" s="1">
        <v>58</v>
      </c>
      <c r="B60" s="10">
        <v>46081</v>
      </c>
      <c r="C60" s="1" t="s">
        <v>54</v>
      </c>
      <c r="D60" s="1" t="s">
        <v>55</v>
      </c>
      <c r="E60" s="1">
        <v>2050</v>
      </c>
      <c r="F60" s="1"/>
      <c r="G60" s="1"/>
      <c r="H60" s="1"/>
      <c r="I60" s="1"/>
      <c r="J60" s="1">
        <f t="shared" si="0"/>
        <v>0</v>
      </c>
      <c r="K60" s="1"/>
    </row>
    <row r="61" spans="1:11" ht="20.25" customHeight="1" x14ac:dyDescent="0.3">
      <c r="A61" s="1">
        <v>59</v>
      </c>
      <c r="B61" s="10">
        <v>46082</v>
      </c>
      <c r="C61" s="1" t="s">
        <v>54</v>
      </c>
      <c r="D61" s="1" t="s">
        <v>55</v>
      </c>
      <c r="E61" s="1">
        <v>2050</v>
      </c>
      <c r="F61" s="1"/>
      <c r="G61" s="1"/>
      <c r="H61" s="1"/>
      <c r="I61" s="1"/>
      <c r="J61" s="1">
        <f t="shared" si="0"/>
        <v>0</v>
      </c>
      <c r="K61" s="1"/>
    </row>
    <row r="62" spans="1:11" ht="20.25" customHeight="1" x14ac:dyDescent="0.3">
      <c r="A62" s="1">
        <v>60</v>
      </c>
      <c r="B62" s="10">
        <v>46083</v>
      </c>
      <c r="C62" s="1" t="s">
        <v>54</v>
      </c>
      <c r="D62" s="1" t="s">
        <v>55</v>
      </c>
      <c r="E62" s="1">
        <v>2050</v>
      </c>
      <c r="F62" s="1"/>
      <c r="G62" s="1"/>
      <c r="H62" s="1"/>
      <c r="I62" s="1"/>
      <c r="J62" s="1">
        <f t="shared" si="0"/>
        <v>0</v>
      </c>
      <c r="K62" s="1"/>
    </row>
    <row r="63" spans="1:11" ht="20.25" customHeight="1" x14ac:dyDescent="0.3">
      <c r="A63" s="1">
        <v>61</v>
      </c>
      <c r="B63" s="10">
        <v>46084</v>
      </c>
      <c r="C63" s="1" t="s">
        <v>54</v>
      </c>
      <c r="D63" s="1" t="s">
        <v>55</v>
      </c>
      <c r="E63" s="1">
        <v>2050</v>
      </c>
      <c r="F63" s="1"/>
      <c r="G63" s="1"/>
      <c r="H63" s="1"/>
      <c r="I63" s="1"/>
      <c r="J63" s="1">
        <f t="shared" si="0"/>
        <v>0</v>
      </c>
      <c r="K63" s="1"/>
    </row>
    <row r="64" spans="1:11" ht="20.25" customHeight="1" x14ac:dyDescent="0.3">
      <c r="A64" s="1">
        <v>62</v>
      </c>
      <c r="B64" s="10">
        <v>46085</v>
      </c>
      <c r="C64" s="1" t="s">
        <v>54</v>
      </c>
      <c r="D64" s="1" t="s">
        <v>55</v>
      </c>
      <c r="E64" s="1">
        <v>2050</v>
      </c>
      <c r="F64" s="1"/>
      <c r="G64" s="1"/>
      <c r="H64" s="1"/>
      <c r="I64" s="1"/>
      <c r="J64" s="1">
        <f t="shared" si="0"/>
        <v>0</v>
      </c>
      <c r="K64" s="1"/>
    </row>
    <row r="65" spans="1:11" ht="20.25" customHeight="1" x14ac:dyDescent="0.3">
      <c r="A65" s="1">
        <v>63</v>
      </c>
      <c r="B65" s="10">
        <v>46086</v>
      </c>
      <c r="C65" s="1" t="s">
        <v>54</v>
      </c>
      <c r="D65" s="1" t="s">
        <v>55</v>
      </c>
      <c r="E65" s="1">
        <v>2050</v>
      </c>
      <c r="F65" s="1"/>
      <c r="G65" s="1"/>
      <c r="H65" s="1"/>
      <c r="I65" s="1"/>
      <c r="J65" s="1">
        <f t="shared" si="0"/>
        <v>0</v>
      </c>
      <c r="K65" s="1"/>
    </row>
    <row r="66" spans="1:11" ht="20.25" customHeight="1" x14ac:dyDescent="0.3">
      <c r="A66" s="1">
        <v>64</v>
      </c>
      <c r="B66" s="10">
        <v>46087</v>
      </c>
      <c r="C66" s="1" t="s">
        <v>54</v>
      </c>
      <c r="D66" s="1" t="s">
        <v>55</v>
      </c>
      <c r="E66" s="1">
        <v>2050</v>
      </c>
      <c r="F66" s="1"/>
      <c r="G66" s="1"/>
      <c r="H66" s="1"/>
      <c r="I66" s="1"/>
      <c r="J66" s="1">
        <f t="shared" si="0"/>
        <v>0</v>
      </c>
      <c r="K66" s="1"/>
    </row>
    <row r="67" spans="1:11" ht="20.25" customHeight="1" x14ac:dyDescent="0.3">
      <c r="A67" s="1">
        <v>65</v>
      </c>
      <c r="B67" s="10">
        <v>46088</v>
      </c>
      <c r="C67" s="1" t="s">
        <v>54</v>
      </c>
      <c r="D67" s="1" t="s">
        <v>55</v>
      </c>
      <c r="E67" s="1">
        <v>2050</v>
      </c>
      <c r="F67" s="1"/>
      <c r="G67" s="1"/>
      <c r="H67" s="1"/>
      <c r="I67" s="1"/>
      <c r="J67" s="1">
        <f t="shared" si="0"/>
        <v>0</v>
      </c>
      <c r="K67" s="1"/>
    </row>
    <row r="68" spans="1:11" ht="20.25" customHeight="1" x14ac:dyDescent="0.3">
      <c r="A68" s="1">
        <v>66</v>
      </c>
      <c r="B68" s="10">
        <v>46089</v>
      </c>
      <c r="C68" s="1" t="s">
        <v>54</v>
      </c>
      <c r="D68" s="1" t="s">
        <v>55</v>
      </c>
      <c r="E68" s="1">
        <v>2050</v>
      </c>
      <c r="F68" s="1"/>
      <c r="G68" s="1"/>
      <c r="H68" s="1"/>
      <c r="I68" s="1"/>
      <c r="J68" s="1">
        <f t="shared" ref="J68:J131" si="1">E68*F68-G68-H68+I68</f>
        <v>0</v>
      </c>
      <c r="K68" s="1"/>
    </row>
    <row r="69" spans="1:11" ht="20.25" customHeight="1" x14ac:dyDescent="0.3">
      <c r="A69" s="1">
        <v>67</v>
      </c>
      <c r="B69" s="10">
        <v>46090</v>
      </c>
      <c r="C69" s="1" t="s">
        <v>54</v>
      </c>
      <c r="D69" s="1" t="s">
        <v>55</v>
      </c>
      <c r="E69" s="1">
        <v>2050</v>
      </c>
      <c r="F69" s="1"/>
      <c r="G69" s="1"/>
      <c r="H69" s="1"/>
      <c r="I69" s="1"/>
      <c r="J69" s="1">
        <f t="shared" si="1"/>
        <v>0</v>
      </c>
      <c r="K69" s="1"/>
    </row>
    <row r="70" spans="1:11" ht="20.25" customHeight="1" x14ac:dyDescent="0.3">
      <c r="A70" s="1">
        <v>68</v>
      </c>
      <c r="B70" s="10">
        <v>46091</v>
      </c>
      <c r="C70" s="1" t="s">
        <v>54</v>
      </c>
      <c r="D70" s="1" t="s">
        <v>55</v>
      </c>
      <c r="E70" s="1">
        <v>2050</v>
      </c>
      <c r="F70" s="1"/>
      <c r="G70" s="1"/>
      <c r="H70" s="1"/>
      <c r="I70" s="1"/>
      <c r="J70" s="1">
        <f t="shared" si="1"/>
        <v>0</v>
      </c>
      <c r="K70" s="1"/>
    </row>
    <row r="71" spans="1:11" ht="20.25" customHeight="1" x14ac:dyDescent="0.3">
      <c r="A71" s="1">
        <v>69</v>
      </c>
      <c r="B71" s="10">
        <v>46092</v>
      </c>
      <c r="C71" s="1" t="s">
        <v>54</v>
      </c>
      <c r="D71" s="1" t="s">
        <v>55</v>
      </c>
      <c r="E71" s="1">
        <v>2050</v>
      </c>
      <c r="F71" s="1"/>
      <c r="G71" s="1"/>
      <c r="H71" s="1"/>
      <c r="I71" s="1"/>
      <c r="J71" s="1">
        <f t="shared" si="1"/>
        <v>0</v>
      </c>
      <c r="K71" s="1"/>
    </row>
    <row r="72" spans="1:11" ht="20.25" customHeight="1" x14ac:dyDescent="0.3">
      <c r="A72" s="1">
        <v>70</v>
      </c>
      <c r="B72" s="10">
        <v>46093</v>
      </c>
      <c r="C72" s="1" t="s">
        <v>54</v>
      </c>
      <c r="D72" s="1" t="s">
        <v>55</v>
      </c>
      <c r="E72" s="1">
        <v>2050</v>
      </c>
      <c r="F72" s="1"/>
      <c r="G72" s="1"/>
      <c r="H72" s="1"/>
      <c r="I72" s="1"/>
      <c r="J72" s="1">
        <f t="shared" si="1"/>
        <v>0</v>
      </c>
      <c r="K72" s="1"/>
    </row>
    <row r="73" spans="1:11" ht="20.25" customHeight="1" x14ac:dyDescent="0.3">
      <c r="A73" s="1">
        <v>71</v>
      </c>
      <c r="B73" s="10">
        <v>46094</v>
      </c>
      <c r="C73" s="1" t="s">
        <v>54</v>
      </c>
      <c r="D73" s="1" t="s">
        <v>55</v>
      </c>
      <c r="E73" s="1">
        <v>2050</v>
      </c>
      <c r="F73" s="1"/>
      <c r="G73" s="1"/>
      <c r="H73" s="1"/>
      <c r="I73" s="1"/>
      <c r="J73" s="1">
        <f t="shared" si="1"/>
        <v>0</v>
      </c>
      <c r="K73" s="1"/>
    </row>
    <row r="74" spans="1:11" ht="20.25" customHeight="1" x14ac:dyDescent="0.3">
      <c r="A74" s="1">
        <v>72</v>
      </c>
      <c r="B74" s="10">
        <v>46095</v>
      </c>
      <c r="C74" s="1" t="s">
        <v>54</v>
      </c>
      <c r="D74" s="1" t="s">
        <v>55</v>
      </c>
      <c r="E74" s="1">
        <v>2050</v>
      </c>
      <c r="F74" s="1"/>
      <c r="G74" s="1"/>
      <c r="H74" s="1"/>
      <c r="I74" s="1"/>
      <c r="J74" s="1">
        <f t="shared" si="1"/>
        <v>0</v>
      </c>
      <c r="K74" s="1"/>
    </row>
    <row r="75" spans="1:11" ht="20.25" customHeight="1" x14ac:dyDescent="0.3">
      <c r="A75" s="1">
        <v>73</v>
      </c>
      <c r="B75" s="10">
        <v>46096</v>
      </c>
      <c r="C75" s="1" t="s">
        <v>54</v>
      </c>
      <c r="D75" s="1" t="s">
        <v>55</v>
      </c>
      <c r="E75" s="1">
        <v>2050</v>
      </c>
      <c r="F75" s="1"/>
      <c r="G75" s="1"/>
      <c r="H75" s="1"/>
      <c r="I75" s="1"/>
      <c r="J75" s="1">
        <f t="shared" si="1"/>
        <v>0</v>
      </c>
      <c r="K75" s="1"/>
    </row>
    <row r="76" spans="1:11" ht="20.25" customHeight="1" x14ac:dyDescent="0.3">
      <c r="A76" s="1">
        <v>74</v>
      </c>
      <c r="B76" s="10">
        <v>46097</v>
      </c>
      <c r="C76" s="1" t="s">
        <v>54</v>
      </c>
      <c r="D76" s="1" t="s">
        <v>55</v>
      </c>
      <c r="E76" s="1">
        <v>2050</v>
      </c>
      <c r="F76" s="1"/>
      <c r="G76" s="1"/>
      <c r="H76" s="1"/>
      <c r="I76" s="1"/>
      <c r="J76" s="1">
        <f t="shared" si="1"/>
        <v>0</v>
      </c>
      <c r="K76" s="1"/>
    </row>
    <row r="77" spans="1:11" ht="20.25" customHeight="1" x14ac:dyDescent="0.3">
      <c r="A77" s="1">
        <v>75</v>
      </c>
      <c r="B77" s="10">
        <v>46098</v>
      </c>
      <c r="C77" s="1" t="s">
        <v>54</v>
      </c>
      <c r="D77" s="1" t="s">
        <v>55</v>
      </c>
      <c r="E77" s="1">
        <v>2050</v>
      </c>
      <c r="F77" s="1"/>
      <c r="G77" s="1"/>
      <c r="H77" s="1"/>
      <c r="I77" s="1"/>
      <c r="J77" s="1">
        <f t="shared" si="1"/>
        <v>0</v>
      </c>
      <c r="K77" s="1"/>
    </row>
    <row r="78" spans="1:11" ht="20.25" customHeight="1" x14ac:dyDescent="0.3">
      <c r="A78" s="1">
        <v>76</v>
      </c>
      <c r="B78" s="10">
        <v>46099</v>
      </c>
      <c r="C78" s="1" t="s">
        <v>54</v>
      </c>
      <c r="D78" s="1" t="s">
        <v>55</v>
      </c>
      <c r="E78" s="1">
        <v>2050</v>
      </c>
      <c r="F78" s="1"/>
      <c r="G78" s="1"/>
      <c r="H78" s="1"/>
      <c r="I78" s="1"/>
      <c r="J78" s="1">
        <f t="shared" si="1"/>
        <v>0</v>
      </c>
      <c r="K78" s="1"/>
    </row>
    <row r="79" spans="1:11" ht="20.25" customHeight="1" x14ac:dyDescent="0.3">
      <c r="A79" s="1">
        <v>77</v>
      </c>
      <c r="B79" s="10">
        <v>46100</v>
      </c>
      <c r="C79" s="1" t="s">
        <v>54</v>
      </c>
      <c r="D79" s="1" t="s">
        <v>55</v>
      </c>
      <c r="E79" s="1">
        <v>2050</v>
      </c>
      <c r="F79" s="1"/>
      <c r="G79" s="1"/>
      <c r="H79" s="1"/>
      <c r="I79" s="1"/>
      <c r="J79" s="1">
        <f t="shared" si="1"/>
        <v>0</v>
      </c>
      <c r="K79" s="1"/>
    </row>
    <row r="80" spans="1:11" ht="20.25" customHeight="1" x14ac:dyDescent="0.3">
      <c r="A80" s="1">
        <v>78</v>
      </c>
      <c r="B80" s="10">
        <v>46101</v>
      </c>
      <c r="C80" s="1" t="s">
        <v>54</v>
      </c>
      <c r="D80" s="1" t="s">
        <v>55</v>
      </c>
      <c r="E80" s="1">
        <v>2050</v>
      </c>
      <c r="F80" s="1"/>
      <c r="G80" s="1"/>
      <c r="H80" s="1"/>
      <c r="I80" s="1"/>
      <c r="J80" s="1">
        <f t="shared" si="1"/>
        <v>0</v>
      </c>
      <c r="K80" s="1"/>
    </row>
    <row r="81" spans="1:11" ht="20.25" customHeight="1" x14ac:dyDescent="0.3">
      <c r="A81" s="1">
        <v>79</v>
      </c>
      <c r="B81" s="10">
        <v>46102</v>
      </c>
      <c r="C81" s="1" t="s">
        <v>54</v>
      </c>
      <c r="D81" s="1" t="s">
        <v>55</v>
      </c>
      <c r="E81" s="1">
        <v>2050</v>
      </c>
      <c r="F81" s="1"/>
      <c r="G81" s="1"/>
      <c r="H81" s="1"/>
      <c r="I81" s="1"/>
      <c r="J81" s="1">
        <f t="shared" si="1"/>
        <v>0</v>
      </c>
      <c r="K81" s="1"/>
    </row>
    <row r="82" spans="1:11" ht="20.25" customHeight="1" x14ac:dyDescent="0.3">
      <c r="A82" s="1">
        <v>80</v>
      </c>
      <c r="B82" s="10">
        <v>46103</v>
      </c>
      <c r="C82" s="1" t="s">
        <v>54</v>
      </c>
      <c r="D82" s="1" t="s">
        <v>55</v>
      </c>
      <c r="E82" s="1">
        <v>2050</v>
      </c>
      <c r="F82" s="1"/>
      <c r="G82" s="1"/>
      <c r="H82" s="1"/>
      <c r="I82" s="1"/>
      <c r="J82" s="1">
        <f t="shared" si="1"/>
        <v>0</v>
      </c>
      <c r="K82" s="1"/>
    </row>
    <row r="83" spans="1:11" ht="20.25" customHeight="1" x14ac:dyDescent="0.3">
      <c r="A83" s="1">
        <v>81</v>
      </c>
      <c r="B83" s="10">
        <v>46104</v>
      </c>
      <c r="C83" s="1" t="s">
        <v>54</v>
      </c>
      <c r="D83" s="1" t="s">
        <v>55</v>
      </c>
      <c r="E83" s="1">
        <v>2050</v>
      </c>
      <c r="F83" s="1"/>
      <c r="G83" s="1"/>
      <c r="H83" s="1"/>
      <c r="I83" s="1"/>
      <c r="J83" s="1">
        <f t="shared" si="1"/>
        <v>0</v>
      </c>
      <c r="K83" s="1"/>
    </row>
    <row r="84" spans="1:11" ht="20.25" customHeight="1" x14ac:dyDescent="0.3">
      <c r="A84" s="1">
        <v>82</v>
      </c>
      <c r="B84" s="10">
        <v>46105</v>
      </c>
      <c r="C84" s="1" t="s">
        <v>54</v>
      </c>
      <c r="D84" s="1" t="s">
        <v>55</v>
      </c>
      <c r="E84" s="1">
        <v>2050</v>
      </c>
      <c r="F84" s="1"/>
      <c r="G84" s="1"/>
      <c r="H84" s="1"/>
      <c r="I84" s="1"/>
      <c r="J84" s="1">
        <f t="shared" si="1"/>
        <v>0</v>
      </c>
      <c r="K84" s="1"/>
    </row>
    <row r="85" spans="1:11" ht="20.25" customHeight="1" x14ac:dyDescent="0.3">
      <c r="A85" s="1">
        <v>83</v>
      </c>
      <c r="B85" s="10">
        <v>46106</v>
      </c>
      <c r="C85" s="1" t="s">
        <v>54</v>
      </c>
      <c r="D85" s="1" t="s">
        <v>55</v>
      </c>
      <c r="E85" s="1">
        <v>2050</v>
      </c>
      <c r="F85" s="1"/>
      <c r="G85" s="1"/>
      <c r="H85" s="1"/>
      <c r="I85" s="1"/>
      <c r="J85" s="1">
        <f t="shared" si="1"/>
        <v>0</v>
      </c>
      <c r="K85" s="1"/>
    </row>
    <row r="86" spans="1:11" ht="20.25" customHeight="1" x14ac:dyDescent="0.3">
      <c r="A86" s="1">
        <v>84</v>
      </c>
      <c r="B86" s="10">
        <v>46107</v>
      </c>
      <c r="C86" s="1" t="s">
        <v>54</v>
      </c>
      <c r="D86" s="1" t="s">
        <v>55</v>
      </c>
      <c r="E86" s="1">
        <v>2050</v>
      </c>
      <c r="F86" s="1"/>
      <c r="G86" s="1"/>
      <c r="H86" s="1"/>
      <c r="I86" s="1"/>
      <c r="J86" s="1">
        <f t="shared" si="1"/>
        <v>0</v>
      </c>
      <c r="K86" s="1"/>
    </row>
    <row r="87" spans="1:11" ht="20.25" customHeight="1" x14ac:dyDescent="0.3">
      <c r="A87" s="1">
        <v>85</v>
      </c>
      <c r="B87" s="10">
        <v>46108</v>
      </c>
      <c r="C87" s="1" t="s">
        <v>54</v>
      </c>
      <c r="D87" s="1" t="s">
        <v>55</v>
      </c>
      <c r="E87" s="1">
        <v>2050</v>
      </c>
      <c r="F87" s="1"/>
      <c r="G87" s="1"/>
      <c r="H87" s="1"/>
      <c r="I87" s="1"/>
      <c r="J87" s="1">
        <f t="shared" si="1"/>
        <v>0</v>
      </c>
      <c r="K87" s="1"/>
    </row>
    <row r="88" spans="1:11" ht="20.25" customHeight="1" x14ac:dyDescent="0.3">
      <c r="A88" s="1">
        <v>86</v>
      </c>
      <c r="B88" s="10">
        <v>46109</v>
      </c>
      <c r="C88" s="1" t="s">
        <v>54</v>
      </c>
      <c r="D88" s="1" t="s">
        <v>55</v>
      </c>
      <c r="E88" s="1">
        <v>2050</v>
      </c>
      <c r="F88" s="1"/>
      <c r="G88" s="1"/>
      <c r="H88" s="1"/>
      <c r="I88" s="1"/>
      <c r="J88" s="1">
        <f t="shared" si="1"/>
        <v>0</v>
      </c>
      <c r="K88" s="1"/>
    </row>
    <row r="89" spans="1:11" ht="20.25" customHeight="1" x14ac:dyDescent="0.3">
      <c r="A89" s="1">
        <v>87</v>
      </c>
      <c r="B89" s="10">
        <v>46110</v>
      </c>
      <c r="C89" s="1" t="s">
        <v>54</v>
      </c>
      <c r="D89" s="1" t="s">
        <v>55</v>
      </c>
      <c r="E89" s="1">
        <v>2050</v>
      </c>
      <c r="F89" s="1"/>
      <c r="G89" s="1"/>
      <c r="H89" s="1"/>
      <c r="I89" s="1"/>
      <c r="J89" s="1">
        <f t="shared" si="1"/>
        <v>0</v>
      </c>
      <c r="K89" s="1"/>
    </row>
    <row r="90" spans="1:11" ht="20.25" customHeight="1" x14ac:dyDescent="0.3">
      <c r="A90" s="1">
        <v>88</v>
      </c>
      <c r="B90" s="10">
        <v>46111</v>
      </c>
      <c r="C90" s="1" t="s">
        <v>54</v>
      </c>
      <c r="D90" s="1" t="s">
        <v>55</v>
      </c>
      <c r="E90" s="1">
        <v>2050</v>
      </c>
      <c r="F90" s="1"/>
      <c r="G90" s="1"/>
      <c r="H90" s="1"/>
      <c r="I90" s="1"/>
      <c r="J90" s="1">
        <f t="shared" si="1"/>
        <v>0</v>
      </c>
      <c r="K90" s="1"/>
    </row>
    <row r="91" spans="1:11" ht="20.25" customHeight="1" x14ac:dyDescent="0.3">
      <c r="A91" s="1">
        <v>89</v>
      </c>
      <c r="B91" s="10">
        <v>46112</v>
      </c>
      <c r="C91" s="1" t="s">
        <v>54</v>
      </c>
      <c r="D91" s="1" t="s">
        <v>55</v>
      </c>
      <c r="E91" s="1">
        <v>2050</v>
      </c>
      <c r="F91" s="1"/>
      <c r="G91" s="1"/>
      <c r="H91" s="1"/>
      <c r="I91" s="1"/>
      <c r="J91" s="1">
        <f t="shared" si="1"/>
        <v>0</v>
      </c>
      <c r="K91" s="1"/>
    </row>
    <row r="92" spans="1:11" ht="20.25" customHeight="1" x14ac:dyDescent="0.3">
      <c r="A92" s="1">
        <v>90</v>
      </c>
      <c r="B92" s="10">
        <v>46113</v>
      </c>
      <c r="C92" s="1" t="s">
        <v>54</v>
      </c>
      <c r="D92" s="1" t="s">
        <v>55</v>
      </c>
      <c r="E92" s="1">
        <v>2050</v>
      </c>
      <c r="F92" s="1"/>
      <c r="G92" s="1"/>
      <c r="H92" s="1"/>
      <c r="I92" s="1"/>
      <c r="J92" s="1">
        <f t="shared" si="1"/>
        <v>0</v>
      </c>
      <c r="K92" s="1"/>
    </row>
    <row r="93" spans="1:11" ht="20.25" customHeight="1" x14ac:dyDescent="0.3">
      <c r="A93" s="1">
        <v>91</v>
      </c>
      <c r="B93" s="10">
        <v>46114</v>
      </c>
      <c r="C93" s="1" t="s">
        <v>54</v>
      </c>
      <c r="D93" s="1" t="s">
        <v>55</v>
      </c>
      <c r="E93" s="1">
        <v>2050</v>
      </c>
      <c r="F93" s="1"/>
      <c r="G93" s="1"/>
      <c r="H93" s="1"/>
      <c r="I93" s="1"/>
      <c r="J93" s="1">
        <f t="shared" si="1"/>
        <v>0</v>
      </c>
      <c r="K93" s="1"/>
    </row>
    <row r="94" spans="1:11" ht="20.25" customHeight="1" x14ac:dyDescent="0.3">
      <c r="A94" s="1">
        <v>92</v>
      </c>
      <c r="B94" s="10">
        <v>46115</v>
      </c>
      <c r="C94" s="1" t="s">
        <v>54</v>
      </c>
      <c r="D94" s="1" t="s">
        <v>55</v>
      </c>
      <c r="E94" s="1">
        <v>2050</v>
      </c>
      <c r="F94" s="1"/>
      <c r="G94" s="1"/>
      <c r="H94" s="1"/>
      <c r="I94" s="1"/>
      <c r="J94" s="1">
        <f t="shared" si="1"/>
        <v>0</v>
      </c>
      <c r="K94" s="1"/>
    </row>
    <row r="95" spans="1:11" ht="20.25" customHeight="1" x14ac:dyDescent="0.3">
      <c r="A95" s="1">
        <v>93</v>
      </c>
      <c r="B95" s="10">
        <v>46116</v>
      </c>
      <c r="C95" s="1" t="s">
        <v>54</v>
      </c>
      <c r="D95" s="1" t="s">
        <v>55</v>
      </c>
      <c r="E95" s="1">
        <v>2050</v>
      </c>
      <c r="F95" s="1"/>
      <c r="G95" s="1"/>
      <c r="H95" s="1"/>
      <c r="I95" s="1"/>
      <c r="J95" s="1">
        <f t="shared" si="1"/>
        <v>0</v>
      </c>
      <c r="K95" s="1"/>
    </row>
    <row r="96" spans="1:11" ht="20.25" customHeight="1" x14ac:dyDescent="0.3">
      <c r="A96" s="1">
        <v>94</v>
      </c>
      <c r="B96" s="10">
        <v>46117</v>
      </c>
      <c r="C96" s="1" t="s">
        <v>54</v>
      </c>
      <c r="D96" s="1" t="s">
        <v>55</v>
      </c>
      <c r="E96" s="1">
        <v>2050</v>
      </c>
      <c r="F96" s="1"/>
      <c r="G96" s="1"/>
      <c r="H96" s="1"/>
      <c r="I96" s="1"/>
      <c r="J96" s="1">
        <f t="shared" si="1"/>
        <v>0</v>
      </c>
      <c r="K96" s="1"/>
    </row>
    <row r="97" spans="1:11" ht="20.25" customHeight="1" x14ac:dyDescent="0.3">
      <c r="A97" s="1">
        <v>95</v>
      </c>
      <c r="B97" s="10">
        <v>46118</v>
      </c>
      <c r="C97" s="1" t="s">
        <v>54</v>
      </c>
      <c r="D97" s="1" t="s">
        <v>55</v>
      </c>
      <c r="E97" s="1">
        <v>2050</v>
      </c>
      <c r="F97" s="1"/>
      <c r="G97" s="1"/>
      <c r="H97" s="1"/>
      <c r="I97" s="1"/>
      <c r="J97" s="1">
        <f t="shared" si="1"/>
        <v>0</v>
      </c>
      <c r="K97" s="1"/>
    </row>
    <row r="98" spans="1:11" ht="20.25" customHeight="1" x14ac:dyDescent="0.3">
      <c r="A98" s="1">
        <v>96</v>
      </c>
      <c r="B98" s="10">
        <v>46119</v>
      </c>
      <c r="C98" s="1" t="s">
        <v>54</v>
      </c>
      <c r="D98" s="1" t="s">
        <v>55</v>
      </c>
      <c r="E98" s="1">
        <v>2050</v>
      </c>
      <c r="F98" s="1"/>
      <c r="G98" s="1"/>
      <c r="H98" s="1"/>
      <c r="I98" s="1"/>
      <c r="J98" s="1">
        <f t="shared" si="1"/>
        <v>0</v>
      </c>
      <c r="K98" s="1"/>
    </row>
    <row r="99" spans="1:11" ht="20.25" customHeight="1" x14ac:dyDescent="0.3">
      <c r="A99" s="1">
        <v>97</v>
      </c>
      <c r="B99" s="10">
        <v>46120</v>
      </c>
      <c r="C99" s="1" t="s">
        <v>54</v>
      </c>
      <c r="D99" s="1" t="s">
        <v>55</v>
      </c>
      <c r="E99" s="1">
        <v>2050</v>
      </c>
      <c r="F99" s="1"/>
      <c r="G99" s="1"/>
      <c r="H99" s="1"/>
      <c r="I99" s="1"/>
      <c r="J99" s="1">
        <f t="shared" si="1"/>
        <v>0</v>
      </c>
      <c r="K99" s="1"/>
    </row>
    <row r="100" spans="1:11" ht="20.25" customHeight="1" x14ac:dyDescent="0.3">
      <c r="A100" s="1">
        <v>98</v>
      </c>
      <c r="B100" s="10">
        <v>46121</v>
      </c>
      <c r="C100" s="1" t="s">
        <v>54</v>
      </c>
      <c r="D100" s="1" t="s">
        <v>55</v>
      </c>
      <c r="E100" s="1">
        <v>2050</v>
      </c>
      <c r="F100" s="1"/>
      <c r="G100" s="1"/>
      <c r="H100" s="1"/>
      <c r="I100" s="1"/>
      <c r="J100" s="1">
        <f t="shared" si="1"/>
        <v>0</v>
      </c>
      <c r="K100" s="1"/>
    </row>
    <row r="101" spans="1:11" ht="20.25" customHeight="1" x14ac:dyDescent="0.3">
      <c r="A101" s="1">
        <v>99</v>
      </c>
      <c r="B101" s="10">
        <v>46122</v>
      </c>
      <c r="C101" s="1" t="s">
        <v>54</v>
      </c>
      <c r="D101" s="1" t="s">
        <v>55</v>
      </c>
      <c r="E101" s="1">
        <v>2050</v>
      </c>
      <c r="F101" s="1"/>
      <c r="G101" s="1"/>
      <c r="H101" s="1"/>
      <c r="I101" s="1"/>
      <c r="J101" s="1">
        <f t="shared" si="1"/>
        <v>0</v>
      </c>
      <c r="K101" s="1"/>
    </row>
    <row r="102" spans="1:11" ht="20.25" customHeight="1" x14ac:dyDescent="0.3">
      <c r="A102" s="1">
        <v>100</v>
      </c>
      <c r="B102" s="10">
        <v>46123</v>
      </c>
      <c r="C102" s="1" t="s">
        <v>54</v>
      </c>
      <c r="D102" s="1" t="s">
        <v>55</v>
      </c>
      <c r="E102" s="1">
        <v>2050</v>
      </c>
      <c r="F102" s="1"/>
      <c r="G102" s="1"/>
      <c r="H102" s="1"/>
      <c r="I102" s="1"/>
      <c r="J102" s="1">
        <f t="shared" si="1"/>
        <v>0</v>
      </c>
      <c r="K102" s="1"/>
    </row>
    <row r="103" spans="1:11" ht="20.25" customHeight="1" x14ac:dyDescent="0.3">
      <c r="A103" s="1">
        <v>101</v>
      </c>
      <c r="B103" s="10">
        <v>46124</v>
      </c>
      <c r="C103" s="1" t="s">
        <v>54</v>
      </c>
      <c r="D103" s="1" t="s">
        <v>55</v>
      </c>
      <c r="E103" s="1">
        <v>2050</v>
      </c>
      <c r="F103" s="1"/>
      <c r="G103" s="1"/>
      <c r="H103" s="1"/>
      <c r="I103" s="1"/>
      <c r="J103" s="1">
        <f t="shared" si="1"/>
        <v>0</v>
      </c>
      <c r="K103" s="1"/>
    </row>
    <row r="104" spans="1:11" ht="20.25" customHeight="1" x14ac:dyDescent="0.3">
      <c r="A104" s="1">
        <v>102</v>
      </c>
      <c r="B104" s="10">
        <v>46125</v>
      </c>
      <c r="C104" s="1" t="s">
        <v>54</v>
      </c>
      <c r="D104" s="1" t="s">
        <v>55</v>
      </c>
      <c r="E104" s="1">
        <v>2050</v>
      </c>
      <c r="F104" s="1"/>
      <c r="G104" s="1"/>
      <c r="H104" s="1"/>
      <c r="I104" s="1"/>
      <c r="J104" s="1">
        <f t="shared" si="1"/>
        <v>0</v>
      </c>
      <c r="K104" s="1"/>
    </row>
    <row r="105" spans="1:11" ht="20.25" customHeight="1" x14ac:dyDescent="0.3">
      <c r="A105" s="1">
        <v>103</v>
      </c>
      <c r="B105" s="10">
        <v>46126</v>
      </c>
      <c r="C105" s="1" t="s">
        <v>54</v>
      </c>
      <c r="D105" s="1" t="s">
        <v>55</v>
      </c>
      <c r="E105" s="1">
        <v>2050</v>
      </c>
      <c r="F105" s="1"/>
      <c r="G105" s="1"/>
      <c r="H105" s="1"/>
      <c r="I105" s="1"/>
      <c r="J105" s="1">
        <f t="shared" si="1"/>
        <v>0</v>
      </c>
      <c r="K105" s="1"/>
    </row>
    <row r="106" spans="1:11" ht="20.25" customHeight="1" x14ac:dyDescent="0.3">
      <c r="A106" s="1">
        <v>104</v>
      </c>
      <c r="B106" s="10">
        <v>46127</v>
      </c>
      <c r="C106" s="1" t="s">
        <v>54</v>
      </c>
      <c r="D106" s="1" t="s">
        <v>55</v>
      </c>
      <c r="E106" s="1">
        <v>2050</v>
      </c>
      <c r="F106" s="1"/>
      <c r="G106" s="1"/>
      <c r="H106" s="1"/>
      <c r="I106" s="1"/>
      <c r="J106" s="1">
        <f t="shared" si="1"/>
        <v>0</v>
      </c>
      <c r="K106" s="1"/>
    </row>
    <row r="107" spans="1:11" ht="20.25" customHeight="1" x14ac:dyDescent="0.3">
      <c r="A107" s="1">
        <v>105</v>
      </c>
      <c r="B107" s="10">
        <v>46128</v>
      </c>
      <c r="C107" s="1" t="s">
        <v>54</v>
      </c>
      <c r="D107" s="1" t="s">
        <v>55</v>
      </c>
      <c r="E107" s="1">
        <v>2050</v>
      </c>
      <c r="F107" s="1"/>
      <c r="G107" s="1"/>
      <c r="H107" s="1"/>
      <c r="I107" s="1"/>
      <c r="J107" s="1">
        <f t="shared" si="1"/>
        <v>0</v>
      </c>
      <c r="K107" s="1"/>
    </row>
    <row r="108" spans="1:11" ht="20.25" customHeight="1" x14ac:dyDescent="0.3">
      <c r="A108" s="1">
        <v>106</v>
      </c>
      <c r="B108" s="10">
        <v>46129</v>
      </c>
      <c r="C108" s="1" t="s">
        <v>54</v>
      </c>
      <c r="D108" s="1" t="s">
        <v>55</v>
      </c>
      <c r="E108" s="1">
        <v>2050</v>
      </c>
      <c r="F108" s="1"/>
      <c r="G108" s="1"/>
      <c r="H108" s="1"/>
      <c r="I108" s="1"/>
      <c r="J108" s="1">
        <f t="shared" si="1"/>
        <v>0</v>
      </c>
      <c r="K108" s="1"/>
    </row>
    <row r="109" spans="1:11" ht="20.25" customHeight="1" x14ac:dyDescent="0.3">
      <c r="A109" s="1">
        <v>107</v>
      </c>
      <c r="B109" s="10">
        <v>46130</v>
      </c>
      <c r="C109" s="1" t="s">
        <v>54</v>
      </c>
      <c r="D109" s="1" t="s">
        <v>55</v>
      </c>
      <c r="E109" s="1">
        <v>2050</v>
      </c>
      <c r="F109" s="1"/>
      <c r="G109" s="1"/>
      <c r="H109" s="1"/>
      <c r="I109" s="1"/>
      <c r="J109" s="1">
        <f t="shared" si="1"/>
        <v>0</v>
      </c>
      <c r="K109" s="1"/>
    </row>
    <row r="110" spans="1:11" ht="20.25" customHeight="1" x14ac:dyDescent="0.3">
      <c r="A110" s="1">
        <v>108</v>
      </c>
      <c r="B110" s="10">
        <v>46131</v>
      </c>
      <c r="C110" s="1" t="s">
        <v>54</v>
      </c>
      <c r="D110" s="1" t="s">
        <v>55</v>
      </c>
      <c r="E110" s="1">
        <v>2050</v>
      </c>
      <c r="F110" s="1"/>
      <c r="G110" s="1"/>
      <c r="H110" s="1"/>
      <c r="I110" s="1"/>
      <c r="J110" s="1">
        <f t="shared" si="1"/>
        <v>0</v>
      </c>
      <c r="K110" s="1"/>
    </row>
    <row r="111" spans="1:11" ht="20.25" customHeight="1" x14ac:dyDescent="0.3">
      <c r="A111" s="1">
        <v>109</v>
      </c>
      <c r="B111" s="10">
        <v>46132</v>
      </c>
      <c r="C111" s="1" t="s">
        <v>54</v>
      </c>
      <c r="D111" s="1" t="s">
        <v>55</v>
      </c>
      <c r="E111" s="1">
        <v>2050</v>
      </c>
      <c r="F111" s="1"/>
      <c r="G111" s="1"/>
      <c r="H111" s="1"/>
      <c r="I111" s="1"/>
      <c r="J111" s="1">
        <f t="shared" si="1"/>
        <v>0</v>
      </c>
      <c r="K111" s="1"/>
    </row>
    <row r="112" spans="1:11" ht="20.25" customHeight="1" x14ac:dyDescent="0.3">
      <c r="A112" s="1">
        <v>110</v>
      </c>
      <c r="B112" s="10">
        <v>46133</v>
      </c>
      <c r="C112" s="1" t="s">
        <v>54</v>
      </c>
      <c r="D112" s="1" t="s">
        <v>55</v>
      </c>
      <c r="E112" s="1">
        <v>2050</v>
      </c>
      <c r="F112" s="1"/>
      <c r="G112" s="1"/>
      <c r="H112" s="1"/>
      <c r="I112" s="1"/>
      <c r="J112" s="1">
        <f t="shared" si="1"/>
        <v>0</v>
      </c>
      <c r="K112" s="1"/>
    </row>
    <row r="113" spans="1:11" ht="20.25" customHeight="1" x14ac:dyDescent="0.3">
      <c r="A113" s="1">
        <v>111</v>
      </c>
      <c r="B113" s="10">
        <v>46134</v>
      </c>
      <c r="C113" s="1" t="s">
        <v>54</v>
      </c>
      <c r="D113" s="1" t="s">
        <v>55</v>
      </c>
      <c r="E113" s="1">
        <v>2050</v>
      </c>
      <c r="F113" s="1"/>
      <c r="G113" s="1"/>
      <c r="H113" s="1"/>
      <c r="I113" s="1"/>
      <c r="J113" s="1">
        <f t="shared" si="1"/>
        <v>0</v>
      </c>
      <c r="K113" s="1"/>
    </row>
    <row r="114" spans="1:11" ht="20.25" customHeight="1" x14ac:dyDescent="0.3">
      <c r="A114" s="1">
        <v>112</v>
      </c>
      <c r="B114" s="10">
        <v>46135</v>
      </c>
      <c r="C114" s="1" t="s">
        <v>54</v>
      </c>
      <c r="D114" s="1" t="s">
        <v>55</v>
      </c>
      <c r="E114" s="1">
        <v>2050</v>
      </c>
      <c r="F114" s="1"/>
      <c r="G114" s="1"/>
      <c r="H114" s="1"/>
      <c r="I114" s="1"/>
      <c r="J114" s="1">
        <f t="shared" si="1"/>
        <v>0</v>
      </c>
      <c r="K114" s="1"/>
    </row>
    <row r="115" spans="1:11" ht="20.25" customHeight="1" x14ac:dyDescent="0.3">
      <c r="A115" s="1">
        <v>113</v>
      </c>
      <c r="B115" s="10">
        <v>46136</v>
      </c>
      <c r="C115" s="1" t="s">
        <v>54</v>
      </c>
      <c r="D115" s="1" t="s">
        <v>55</v>
      </c>
      <c r="E115" s="1">
        <v>2050</v>
      </c>
      <c r="F115" s="1"/>
      <c r="G115" s="1"/>
      <c r="H115" s="1"/>
      <c r="I115" s="1"/>
      <c r="J115" s="1">
        <f t="shared" si="1"/>
        <v>0</v>
      </c>
      <c r="K115" s="1"/>
    </row>
    <row r="116" spans="1:11" ht="20.25" customHeight="1" x14ac:dyDescent="0.3">
      <c r="A116" s="1">
        <v>114</v>
      </c>
      <c r="B116" s="10">
        <v>46137</v>
      </c>
      <c r="C116" s="1" t="s">
        <v>54</v>
      </c>
      <c r="D116" s="1" t="s">
        <v>55</v>
      </c>
      <c r="E116" s="1">
        <v>2050</v>
      </c>
      <c r="F116" s="1"/>
      <c r="G116" s="1"/>
      <c r="H116" s="1"/>
      <c r="I116" s="1"/>
      <c r="J116" s="1">
        <f t="shared" si="1"/>
        <v>0</v>
      </c>
      <c r="K116" s="1"/>
    </row>
    <row r="117" spans="1:11" ht="20.25" customHeight="1" x14ac:dyDescent="0.3">
      <c r="A117" s="1">
        <v>115</v>
      </c>
      <c r="B117" s="10">
        <v>46138</v>
      </c>
      <c r="C117" s="1" t="s">
        <v>54</v>
      </c>
      <c r="D117" s="1" t="s">
        <v>55</v>
      </c>
      <c r="E117" s="1">
        <v>2050</v>
      </c>
      <c r="F117" s="1"/>
      <c r="G117" s="1"/>
      <c r="H117" s="1"/>
      <c r="I117" s="1"/>
      <c r="J117" s="1">
        <f t="shared" si="1"/>
        <v>0</v>
      </c>
      <c r="K117" s="1"/>
    </row>
    <row r="118" spans="1:11" ht="20.25" customHeight="1" x14ac:dyDescent="0.3">
      <c r="A118" s="1">
        <v>116</v>
      </c>
      <c r="B118" s="10">
        <v>46139</v>
      </c>
      <c r="C118" s="1" t="s">
        <v>54</v>
      </c>
      <c r="D118" s="1" t="s">
        <v>55</v>
      </c>
      <c r="E118" s="1">
        <v>2050</v>
      </c>
      <c r="F118" s="1"/>
      <c r="G118" s="1"/>
      <c r="H118" s="1"/>
      <c r="I118" s="1"/>
      <c r="J118" s="1">
        <f t="shared" si="1"/>
        <v>0</v>
      </c>
      <c r="K118" s="1"/>
    </row>
    <row r="119" spans="1:11" ht="20.25" customHeight="1" x14ac:dyDescent="0.3">
      <c r="A119" s="1">
        <v>117</v>
      </c>
      <c r="B119" s="10">
        <v>46140</v>
      </c>
      <c r="C119" s="1" t="s">
        <v>54</v>
      </c>
      <c r="D119" s="1" t="s">
        <v>55</v>
      </c>
      <c r="E119" s="1">
        <v>2050</v>
      </c>
      <c r="F119" s="1"/>
      <c r="G119" s="1"/>
      <c r="H119" s="1"/>
      <c r="I119" s="1"/>
      <c r="J119" s="1">
        <f t="shared" si="1"/>
        <v>0</v>
      </c>
      <c r="K119" s="1"/>
    </row>
    <row r="120" spans="1:11" ht="20.25" customHeight="1" x14ac:dyDescent="0.3">
      <c r="A120" s="1">
        <v>118</v>
      </c>
      <c r="B120" s="10">
        <v>46141</v>
      </c>
      <c r="C120" s="1" t="s">
        <v>54</v>
      </c>
      <c r="D120" s="1" t="s">
        <v>55</v>
      </c>
      <c r="E120" s="1">
        <v>2050</v>
      </c>
      <c r="F120" s="1"/>
      <c r="G120" s="1"/>
      <c r="H120" s="1"/>
      <c r="I120" s="1"/>
      <c r="J120" s="1">
        <f t="shared" si="1"/>
        <v>0</v>
      </c>
      <c r="K120" s="1"/>
    </row>
    <row r="121" spans="1:11" ht="20.25" customHeight="1" x14ac:dyDescent="0.3">
      <c r="A121" s="1">
        <v>119</v>
      </c>
      <c r="B121" s="10">
        <v>46142</v>
      </c>
      <c r="C121" s="1" t="s">
        <v>54</v>
      </c>
      <c r="D121" s="1" t="s">
        <v>55</v>
      </c>
      <c r="E121" s="1">
        <v>2050</v>
      </c>
      <c r="F121" s="1"/>
      <c r="G121" s="1"/>
      <c r="H121" s="1"/>
      <c r="I121" s="1"/>
      <c r="J121" s="1">
        <f t="shared" si="1"/>
        <v>0</v>
      </c>
      <c r="K121" s="1"/>
    </row>
    <row r="122" spans="1:11" ht="20.25" customHeight="1" x14ac:dyDescent="0.3">
      <c r="A122" s="1">
        <v>120</v>
      </c>
      <c r="B122" s="10">
        <v>46143</v>
      </c>
      <c r="C122" s="1" t="s">
        <v>54</v>
      </c>
      <c r="D122" s="1" t="s">
        <v>55</v>
      </c>
      <c r="E122" s="1">
        <v>2050</v>
      </c>
      <c r="F122" s="1"/>
      <c r="G122" s="1"/>
      <c r="H122" s="1"/>
      <c r="I122" s="1"/>
      <c r="J122" s="1">
        <f t="shared" si="1"/>
        <v>0</v>
      </c>
      <c r="K122" s="1"/>
    </row>
    <row r="123" spans="1:11" ht="20.25" customHeight="1" x14ac:dyDescent="0.3">
      <c r="A123" s="1">
        <v>121</v>
      </c>
      <c r="B123" s="10">
        <v>46144</v>
      </c>
      <c r="C123" s="1" t="s">
        <v>54</v>
      </c>
      <c r="D123" s="1" t="s">
        <v>55</v>
      </c>
      <c r="E123" s="1">
        <v>2050</v>
      </c>
      <c r="F123" s="1"/>
      <c r="G123" s="1"/>
      <c r="H123" s="1"/>
      <c r="I123" s="1"/>
      <c r="J123" s="1">
        <f t="shared" si="1"/>
        <v>0</v>
      </c>
      <c r="K123" s="1"/>
    </row>
    <row r="124" spans="1:11" ht="20.25" customHeight="1" x14ac:dyDescent="0.3">
      <c r="A124" s="1">
        <v>122</v>
      </c>
      <c r="B124" s="10">
        <v>46145</v>
      </c>
      <c r="C124" s="1" t="s">
        <v>54</v>
      </c>
      <c r="D124" s="1" t="s">
        <v>55</v>
      </c>
      <c r="E124" s="1">
        <v>2050</v>
      </c>
      <c r="F124" s="1"/>
      <c r="G124" s="1"/>
      <c r="H124" s="1"/>
      <c r="I124" s="1"/>
      <c r="J124" s="1">
        <f t="shared" si="1"/>
        <v>0</v>
      </c>
      <c r="K124" s="1"/>
    </row>
    <row r="125" spans="1:11" ht="20.25" customHeight="1" x14ac:dyDescent="0.3">
      <c r="A125" s="1">
        <v>123</v>
      </c>
      <c r="B125" s="10">
        <v>46146</v>
      </c>
      <c r="C125" s="1" t="s">
        <v>54</v>
      </c>
      <c r="D125" s="1" t="s">
        <v>55</v>
      </c>
      <c r="E125" s="1">
        <v>2050</v>
      </c>
      <c r="F125" s="1"/>
      <c r="G125" s="1"/>
      <c r="H125" s="1"/>
      <c r="I125" s="1"/>
      <c r="J125" s="1">
        <f t="shared" si="1"/>
        <v>0</v>
      </c>
      <c r="K125" s="1"/>
    </row>
    <row r="126" spans="1:11" ht="20.25" customHeight="1" x14ac:dyDescent="0.3">
      <c r="A126" s="1">
        <v>124</v>
      </c>
      <c r="B126" s="10">
        <v>46147</v>
      </c>
      <c r="C126" s="1" t="s">
        <v>54</v>
      </c>
      <c r="D126" s="1" t="s">
        <v>55</v>
      </c>
      <c r="E126" s="1">
        <v>2050</v>
      </c>
      <c r="F126" s="1"/>
      <c r="G126" s="1"/>
      <c r="H126" s="1"/>
      <c r="I126" s="1"/>
      <c r="J126" s="1">
        <f t="shared" si="1"/>
        <v>0</v>
      </c>
      <c r="K126" s="1"/>
    </row>
    <row r="127" spans="1:11" ht="20.25" customHeight="1" x14ac:dyDescent="0.3">
      <c r="A127" s="1">
        <v>125</v>
      </c>
      <c r="B127" s="10">
        <v>46148</v>
      </c>
      <c r="C127" s="1" t="s">
        <v>54</v>
      </c>
      <c r="D127" s="1" t="s">
        <v>55</v>
      </c>
      <c r="E127" s="1">
        <v>2050</v>
      </c>
      <c r="F127" s="1"/>
      <c r="G127" s="1"/>
      <c r="H127" s="1"/>
      <c r="I127" s="1"/>
      <c r="J127" s="1">
        <f t="shared" si="1"/>
        <v>0</v>
      </c>
      <c r="K127" s="1"/>
    </row>
    <row r="128" spans="1:11" ht="20.25" customHeight="1" x14ac:dyDescent="0.3">
      <c r="A128" s="1">
        <v>126</v>
      </c>
      <c r="B128" s="10">
        <v>46149</v>
      </c>
      <c r="C128" s="1" t="s">
        <v>54</v>
      </c>
      <c r="D128" s="1" t="s">
        <v>55</v>
      </c>
      <c r="E128" s="1">
        <v>2050</v>
      </c>
      <c r="F128" s="1"/>
      <c r="G128" s="1"/>
      <c r="H128" s="1"/>
      <c r="I128" s="1"/>
      <c r="J128" s="1">
        <f t="shared" si="1"/>
        <v>0</v>
      </c>
      <c r="K128" s="1"/>
    </row>
    <row r="129" spans="1:11" ht="20.25" customHeight="1" x14ac:dyDescent="0.3">
      <c r="A129" s="1">
        <v>127</v>
      </c>
      <c r="B129" s="10">
        <v>46150</v>
      </c>
      <c r="C129" s="1" t="s">
        <v>54</v>
      </c>
      <c r="D129" s="1" t="s">
        <v>55</v>
      </c>
      <c r="E129" s="1">
        <v>2050</v>
      </c>
      <c r="F129" s="1"/>
      <c r="G129" s="1"/>
      <c r="H129" s="1"/>
      <c r="I129" s="1"/>
      <c r="J129" s="1">
        <f t="shared" si="1"/>
        <v>0</v>
      </c>
      <c r="K129" s="1"/>
    </row>
    <row r="130" spans="1:11" ht="20.25" customHeight="1" x14ac:dyDescent="0.3">
      <c r="A130" s="1">
        <v>128</v>
      </c>
      <c r="B130" s="10">
        <v>46151</v>
      </c>
      <c r="C130" s="1" t="s">
        <v>54</v>
      </c>
      <c r="D130" s="1" t="s">
        <v>55</v>
      </c>
      <c r="E130" s="1">
        <v>2050</v>
      </c>
      <c r="F130" s="1"/>
      <c r="G130" s="1"/>
      <c r="H130" s="1"/>
      <c r="I130" s="1"/>
      <c r="J130" s="1">
        <f t="shared" si="1"/>
        <v>0</v>
      </c>
      <c r="K130" s="1"/>
    </row>
    <row r="131" spans="1:11" ht="20.25" customHeight="1" x14ac:dyDescent="0.3">
      <c r="A131" s="1">
        <v>129</v>
      </c>
      <c r="B131" s="10">
        <v>46152</v>
      </c>
      <c r="C131" s="1" t="s">
        <v>54</v>
      </c>
      <c r="D131" s="1" t="s">
        <v>55</v>
      </c>
      <c r="E131" s="1">
        <v>2050</v>
      </c>
      <c r="F131" s="1"/>
      <c r="G131" s="1"/>
      <c r="H131" s="1"/>
      <c r="I131" s="1"/>
      <c r="J131" s="1">
        <f t="shared" si="1"/>
        <v>0</v>
      </c>
      <c r="K131" s="1"/>
    </row>
    <row r="132" spans="1:11" ht="20.25" customHeight="1" x14ac:dyDescent="0.3">
      <c r="A132" s="1">
        <v>130</v>
      </c>
      <c r="B132" s="10">
        <v>46153</v>
      </c>
      <c r="C132" s="1" t="s">
        <v>54</v>
      </c>
      <c r="D132" s="1" t="s">
        <v>55</v>
      </c>
      <c r="E132" s="1">
        <v>2050</v>
      </c>
      <c r="F132" s="1"/>
      <c r="G132" s="1"/>
      <c r="H132" s="1"/>
      <c r="I132" s="1"/>
      <c r="J132" s="1">
        <f t="shared" ref="J132:J195" si="2">E132*F132-G132-H132+I132</f>
        <v>0</v>
      </c>
      <c r="K132" s="1"/>
    </row>
    <row r="133" spans="1:11" ht="20.25" customHeight="1" x14ac:dyDescent="0.3">
      <c r="A133" s="1">
        <v>131</v>
      </c>
      <c r="B133" s="10">
        <v>46154</v>
      </c>
      <c r="C133" s="1" t="s">
        <v>54</v>
      </c>
      <c r="D133" s="1" t="s">
        <v>55</v>
      </c>
      <c r="E133" s="1">
        <v>2050</v>
      </c>
      <c r="F133" s="1"/>
      <c r="G133" s="1"/>
      <c r="H133" s="1"/>
      <c r="I133" s="1"/>
      <c r="J133" s="1">
        <f t="shared" si="2"/>
        <v>0</v>
      </c>
      <c r="K133" s="1"/>
    </row>
    <row r="134" spans="1:11" ht="20.25" customHeight="1" x14ac:dyDescent="0.3">
      <c r="A134" s="1">
        <v>132</v>
      </c>
      <c r="B134" s="10">
        <v>46155</v>
      </c>
      <c r="C134" s="1" t="s">
        <v>54</v>
      </c>
      <c r="D134" s="1" t="s">
        <v>55</v>
      </c>
      <c r="E134" s="1">
        <v>2050</v>
      </c>
      <c r="F134" s="1"/>
      <c r="G134" s="1"/>
      <c r="H134" s="1"/>
      <c r="I134" s="1"/>
      <c r="J134" s="1">
        <f t="shared" si="2"/>
        <v>0</v>
      </c>
      <c r="K134" s="1"/>
    </row>
    <row r="135" spans="1:11" ht="20.25" customHeight="1" x14ac:dyDescent="0.3">
      <c r="A135" s="1">
        <v>133</v>
      </c>
      <c r="B135" s="10">
        <v>46156</v>
      </c>
      <c r="C135" s="1" t="s">
        <v>54</v>
      </c>
      <c r="D135" s="1" t="s">
        <v>55</v>
      </c>
      <c r="E135" s="1">
        <v>2050</v>
      </c>
      <c r="F135" s="1"/>
      <c r="G135" s="1"/>
      <c r="H135" s="1"/>
      <c r="I135" s="1"/>
      <c r="J135" s="1">
        <f t="shared" si="2"/>
        <v>0</v>
      </c>
      <c r="K135" s="1"/>
    </row>
    <row r="136" spans="1:11" ht="20.25" customHeight="1" x14ac:dyDescent="0.3">
      <c r="A136" s="1">
        <v>134</v>
      </c>
      <c r="B136" s="10">
        <v>46157</v>
      </c>
      <c r="C136" s="1" t="s">
        <v>54</v>
      </c>
      <c r="D136" s="1" t="s">
        <v>55</v>
      </c>
      <c r="E136" s="1">
        <v>2050</v>
      </c>
      <c r="F136" s="1"/>
      <c r="G136" s="1"/>
      <c r="H136" s="1"/>
      <c r="I136" s="1"/>
      <c r="J136" s="1">
        <f t="shared" si="2"/>
        <v>0</v>
      </c>
      <c r="K136" s="1"/>
    </row>
    <row r="137" spans="1:11" ht="20.25" customHeight="1" x14ac:dyDescent="0.3">
      <c r="A137" s="1">
        <v>135</v>
      </c>
      <c r="B137" s="10">
        <v>46158</v>
      </c>
      <c r="C137" s="1" t="s">
        <v>54</v>
      </c>
      <c r="D137" s="1" t="s">
        <v>55</v>
      </c>
      <c r="E137" s="1">
        <v>2050</v>
      </c>
      <c r="F137" s="1"/>
      <c r="G137" s="1"/>
      <c r="H137" s="1"/>
      <c r="I137" s="1"/>
      <c r="J137" s="1">
        <f t="shared" si="2"/>
        <v>0</v>
      </c>
      <c r="K137" s="1"/>
    </row>
    <row r="138" spans="1:11" ht="20.25" customHeight="1" x14ac:dyDescent="0.3">
      <c r="A138" s="1">
        <v>136</v>
      </c>
      <c r="B138" s="10">
        <v>46159</v>
      </c>
      <c r="C138" s="1" t="s">
        <v>54</v>
      </c>
      <c r="D138" s="1" t="s">
        <v>55</v>
      </c>
      <c r="E138" s="1">
        <v>2050</v>
      </c>
      <c r="F138" s="1"/>
      <c r="G138" s="1"/>
      <c r="H138" s="1"/>
      <c r="I138" s="1"/>
      <c r="J138" s="1">
        <f t="shared" si="2"/>
        <v>0</v>
      </c>
      <c r="K138" s="1"/>
    </row>
    <row r="139" spans="1:11" ht="20.25" customHeight="1" x14ac:dyDescent="0.3">
      <c r="A139" s="1">
        <v>137</v>
      </c>
      <c r="B139" s="10">
        <v>46160</v>
      </c>
      <c r="C139" s="1" t="s">
        <v>54</v>
      </c>
      <c r="D139" s="1" t="s">
        <v>55</v>
      </c>
      <c r="E139" s="1">
        <v>2050</v>
      </c>
      <c r="F139" s="1"/>
      <c r="G139" s="1"/>
      <c r="H139" s="1"/>
      <c r="I139" s="1"/>
      <c r="J139" s="1">
        <f t="shared" si="2"/>
        <v>0</v>
      </c>
      <c r="K139" s="1"/>
    </row>
    <row r="140" spans="1:11" ht="20.25" customHeight="1" x14ac:dyDescent="0.3">
      <c r="A140" s="1">
        <v>138</v>
      </c>
      <c r="B140" s="10">
        <v>46161</v>
      </c>
      <c r="C140" s="1" t="s">
        <v>54</v>
      </c>
      <c r="D140" s="1" t="s">
        <v>55</v>
      </c>
      <c r="E140" s="1">
        <v>2050</v>
      </c>
      <c r="F140" s="1"/>
      <c r="G140" s="1"/>
      <c r="H140" s="1"/>
      <c r="I140" s="1"/>
      <c r="J140" s="1">
        <f t="shared" si="2"/>
        <v>0</v>
      </c>
      <c r="K140" s="1"/>
    </row>
    <row r="141" spans="1:11" ht="20.25" customHeight="1" x14ac:dyDescent="0.3">
      <c r="A141" s="1">
        <v>139</v>
      </c>
      <c r="B141" s="10">
        <v>46162</v>
      </c>
      <c r="C141" s="1" t="s">
        <v>54</v>
      </c>
      <c r="D141" s="1" t="s">
        <v>55</v>
      </c>
      <c r="E141" s="1">
        <v>2050</v>
      </c>
      <c r="F141" s="1"/>
      <c r="G141" s="1"/>
      <c r="H141" s="1"/>
      <c r="I141" s="1"/>
      <c r="J141" s="1">
        <f t="shared" si="2"/>
        <v>0</v>
      </c>
      <c r="K141" s="1"/>
    </row>
    <row r="142" spans="1:11" ht="20.25" customHeight="1" x14ac:dyDescent="0.3">
      <c r="A142" s="1">
        <v>140</v>
      </c>
      <c r="B142" s="10">
        <v>46163</v>
      </c>
      <c r="C142" s="1" t="s">
        <v>54</v>
      </c>
      <c r="D142" s="1" t="s">
        <v>55</v>
      </c>
      <c r="E142" s="1">
        <v>2050</v>
      </c>
      <c r="F142" s="1"/>
      <c r="G142" s="1"/>
      <c r="H142" s="1"/>
      <c r="I142" s="1"/>
      <c r="J142" s="1">
        <f t="shared" si="2"/>
        <v>0</v>
      </c>
      <c r="K142" s="1"/>
    </row>
    <row r="143" spans="1:11" ht="20.25" customHeight="1" x14ac:dyDescent="0.3">
      <c r="A143" s="1">
        <v>141</v>
      </c>
      <c r="B143" s="10">
        <v>46164</v>
      </c>
      <c r="C143" s="1" t="s">
        <v>54</v>
      </c>
      <c r="D143" s="1" t="s">
        <v>55</v>
      </c>
      <c r="E143" s="1">
        <v>2050</v>
      </c>
      <c r="F143" s="1"/>
      <c r="G143" s="1"/>
      <c r="H143" s="1"/>
      <c r="I143" s="1"/>
      <c r="J143" s="1">
        <f t="shared" si="2"/>
        <v>0</v>
      </c>
      <c r="K143" s="1"/>
    </row>
    <row r="144" spans="1:11" ht="20.25" customHeight="1" x14ac:dyDescent="0.3">
      <c r="A144" s="1">
        <v>142</v>
      </c>
      <c r="B144" s="10">
        <v>46165</v>
      </c>
      <c r="C144" s="1" t="s">
        <v>54</v>
      </c>
      <c r="D144" s="1" t="s">
        <v>55</v>
      </c>
      <c r="E144" s="1">
        <v>2050</v>
      </c>
      <c r="F144" s="1"/>
      <c r="G144" s="1"/>
      <c r="H144" s="1"/>
      <c r="I144" s="1"/>
      <c r="J144" s="1">
        <f t="shared" si="2"/>
        <v>0</v>
      </c>
      <c r="K144" s="1"/>
    </row>
    <row r="145" spans="1:11" ht="20.25" customHeight="1" x14ac:dyDescent="0.3">
      <c r="A145" s="1">
        <v>143</v>
      </c>
      <c r="B145" s="10">
        <v>46166</v>
      </c>
      <c r="C145" s="1" t="s">
        <v>54</v>
      </c>
      <c r="D145" s="1" t="s">
        <v>55</v>
      </c>
      <c r="E145" s="1">
        <v>2050</v>
      </c>
      <c r="F145" s="1"/>
      <c r="G145" s="1"/>
      <c r="H145" s="1"/>
      <c r="I145" s="1"/>
      <c r="J145" s="1">
        <f t="shared" si="2"/>
        <v>0</v>
      </c>
      <c r="K145" s="1"/>
    </row>
    <row r="146" spans="1:11" ht="20.25" customHeight="1" x14ac:dyDescent="0.3">
      <c r="A146" s="1">
        <v>144</v>
      </c>
      <c r="B146" s="10">
        <v>46167</v>
      </c>
      <c r="C146" s="1" t="s">
        <v>54</v>
      </c>
      <c r="D146" s="1" t="s">
        <v>55</v>
      </c>
      <c r="E146" s="1">
        <v>2050</v>
      </c>
      <c r="F146" s="1"/>
      <c r="G146" s="1"/>
      <c r="H146" s="1"/>
      <c r="I146" s="1"/>
      <c r="J146" s="1">
        <f t="shared" si="2"/>
        <v>0</v>
      </c>
      <c r="K146" s="1"/>
    </row>
    <row r="147" spans="1:11" ht="20.25" customHeight="1" x14ac:dyDescent="0.3">
      <c r="A147" s="1">
        <v>145</v>
      </c>
      <c r="B147" s="10">
        <v>46168</v>
      </c>
      <c r="C147" s="1" t="s">
        <v>54</v>
      </c>
      <c r="D147" s="1" t="s">
        <v>55</v>
      </c>
      <c r="E147" s="1">
        <v>2050</v>
      </c>
      <c r="F147" s="1"/>
      <c r="G147" s="1"/>
      <c r="H147" s="1"/>
      <c r="I147" s="1"/>
      <c r="J147" s="1">
        <f t="shared" si="2"/>
        <v>0</v>
      </c>
      <c r="K147" s="1"/>
    </row>
    <row r="148" spans="1:11" ht="20.25" customHeight="1" x14ac:dyDescent="0.3">
      <c r="A148" s="1">
        <v>146</v>
      </c>
      <c r="B148" s="10">
        <v>46169</v>
      </c>
      <c r="C148" s="1" t="s">
        <v>54</v>
      </c>
      <c r="D148" s="1" t="s">
        <v>55</v>
      </c>
      <c r="E148" s="1">
        <v>2050</v>
      </c>
      <c r="F148" s="1"/>
      <c r="G148" s="1"/>
      <c r="H148" s="1"/>
      <c r="I148" s="1"/>
      <c r="J148" s="1">
        <f t="shared" si="2"/>
        <v>0</v>
      </c>
      <c r="K148" s="1"/>
    </row>
    <row r="149" spans="1:11" ht="20.25" customHeight="1" x14ac:dyDescent="0.3">
      <c r="A149" s="1">
        <v>147</v>
      </c>
      <c r="B149" s="10">
        <v>46170</v>
      </c>
      <c r="C149" s="1" t="s">
        <v>54</v>
      </c>
      <c r="D149" s="1" t="s">
        <v>55</v>
      </c>
      <c r="E149" s="1">
        <v>2050</v>
      </c>
      <c r="F149" s="1"/>
      <c r="G149" s="1"/>
      <c r="H149" s="1"/>
      <c r="I149" s="1"/>
      <c r="J149" s="1">
        <f t="shared" si="2"/>
        <v>0</v>
      </c>
      <c r="K149" s="1"/>
    </row>
    <row r="150" spans="1:11" ht="20.25" customHeight="1" x14ac:dyDescent="0.3">
      <c r="A150" s="1">
        <v>148</v>
      </c>
      <c r="B150" s="10">
        <v>46171</v>
      </c>
      <c r="C150" s="1" t="s">
        <v>54</v>
      </c>
      <c r="D150" s="1" t="s">
        <v>55</v>
      </c>
      <c r="E150" s="1">
        <v>2050</v>
      </c>
      <c r="F150" s="1"/>
      <c r="G150" s="1"/>
      <c r="H150" s="1"/>
      <c r="I150" s="1"/>
      <c r="J150" s="1">
        <f t="shared" si="2"/>
        <v>0</v>
      </c>
      <c r="K150" s="1"/>
    </row>
    <row r="151" spans="1:11" ht="20.25" customHeight="1" x14ac:dyDescent="0.3">
      <c r="A151" s="1">
        <v>149</v>
      </c>
      <c r="B151" s="10">
        <v>46172</v>
      </c>
      <c r="C151" s="1" t="s">
        <v>54</v>
      </c>
      <c r="D151" s="1" t="s">
        <v>55</v>
      </c>
      <c r="E151" s="1">
        <v>2050</v>
      </c>
      <c r="F151" s="1"/>
      <c r="G151" s="1"/>
      <c r="H151" s="1"/>
      <c r="I151" s="1"/>
      <c r="J151" s="1">
        <f t="shared" si="2"/>
        <v>0</v>
      </c>
      <c r="K151" s="1"/>
    </row>
    <row r="152" spans="1:11" ht="20.25" customHeight="1" x14ac:dyDescent="0.3">
      <c r="A152" s="1">
        <v>150</v>
      </c>
      <c r="B152" s="10">
        <v>46173</v>
      </c>
      <c r="C152" s="1" t="s">
        <v>54</v>
      </c>
      <c r="D152" s="1" t="s">
        <v>55</v>
      </c>
      <c r="E152" s="1">
        <v>2050</v>
      </c>
      <c r="F152" s="1"/>
      <c r="G152" s="1"/>
      <c r="H152" s="1"/>
      <c r="I152" s="1"/>
      <c r="J152" s="1">
        <f t="shared" si="2"/>
        <v>0</v>
      </c>
      <c r="K152" s="1"/>
    </row>
    <row r="153" spans="1:11" ht="20.25" customHeight="1" x14ac:dyDescent="0.3">
      <c r="A153" s="1">
        <v>151</v>
      </c>
      <c r="B153" s="10">
        <v>46174</v>
      </c>
      <c r="C153" s="1" t="s">
        <v>54</v>
      </c>
      <c r="D153" s="1" t="s">
        <v>55</v>
      </c>
      <c r="E153" s="1">
        <v>2050</v>
      </c>
      <c r="F153" s="1"/>
      <c r="G153" s="1"/>
      <c r="H153" s="1"/>
      <c r="I153" s="1"/>
      <c r="J153" s="1">
        <f t="shared" si="2"/>
        <v>0</v>
      </c>
      <c r="K153" s="1"/>
    </row>
    <row r="154" spans="1:11" ht="20.25" customHeight="1" x14ac:dyDescent="0.3">
      <c r="A154" s="1">
        <v>152</v>
      </c>
      <c r="B154" s="10">
        <v>46175</v>
      </c>
      <c r="C154" s="1" t="s">
        <v>54</v>
      </c>
      <c r="D154" s="1" t="s">
        <v>55</v>
      </c>
      <c r="E154" s="1">
        <v>2050</v>
      </c>
      <c r="F154" s="1"/>
      <c r="G154" s="1"/>
      <c r="H154" s="1"/>
      <c r="I154" s="1"/>
      <c r="J154" s="1">
        <f t="shared" si="2"/>
        <v>0</v>
      </c>
      <c r="K154" s="1"/>
    </row>
    <row r="155" spans="1:11" ht="20.25" customHeight="1" x14ac:dyDescent="0.3">
      <c r="A155" s="1">
        <v>153</v>
      </c>
      <c r="B155" s="10">
        <v>46176</v>
      </c>
      <c r="C155" s="1" t="s">
        <v>54</v>
      </c>
      <c r="D155" s="1" t="s">
        <v>55</v>
      </c>
      <c r="E155" s="1">
        <v>2050</v>
      </c>
      <c r="F155" s="1"/>
      <c r="G155" s="1"/>
      <c r="H155" s="1"/>
      <c r="I155" s="1"/>
      <c r="J155" s="1">
        <f t="shared" si="2"/>
        <v>0</v>
      </c>
      <c r="K155" s="1"/>
    </row>
    <row r="156" spans="1:11" ht="20.25" customHeight="1" x14ac:dyDescent="0.3">
      <c r="A156" s="1">
        <v>154</v>
      </c>
      <c r="B156" s="10">
        <v>46177</v>
      </c>
      <c r="C156" s="1" t="s">
        <v>54</v>
      </c>
      <c r="D156" s="1" t="s">
        <v>55</v>
      </c>
      <c r="E156" s="1">
        <v>2050</v>
      </c>
      <c r="F156" s="1"/>
      <c r="G156" s="1"/>
      <c r="H156" s="1"/>
      <c r="I156" s="1"/>
      <c r="J156" s="1">
        <f t="shared" si="2"/>
        <v>0</v>
      </c>
      <c r="K156" s="1"/>
    </row>
    <row r="157" spans="1:11" ht="20.25" customHeight="1" x14ac:dyDescent="0.3">
      <c r="A157" s="1">
        <v>155</v>
      </c>
      <c r="B157" s="10">
        <v>46178</v>
      </c>
      <c r="C157" s="1" t="s">
        <v>54</v>
      </c>
      <c r="D157" s="1" t="s">
        <v>55</v>
      </c>
      <c r="E157" s="1">
        <v>2050</v>
      </c>
      <c r="F157" s="1"/>
      <c r="G157" s="1"/>
      <c r="H157" s="1"/>
      <c r="I157" s="1"/>
      <c r="J157" s="1">
        <f t="shared" si="2"/>
        <v>0</v>
      </c>
      <c r="K157" s="1"/>
    </row>
    <row r="158" spans="1:11" ht="20.25" customHeight="1" x14ac:dyDescent="0.3">
      <c r="A158" s="1">
        <v>156</v>
      </c>
      <c r="B158" s="10">
        <v>46179</v>
      </c>
      <c r="C158" s="1" t="s">
        <v>54</v>
      </c>
      <c r="D158" s="1" t="s">
        <v>55</v>
      </c>
      <c r="E158" s="1">
        <v>2050</v>
      </c>
      <c r="F158" s="1"/>
      <c r="G158" s="1"/>
      <c r="H158" s="1"/>
      <c r="I158" s="1"/>
      <c r="J158" s="1">
        <f t="shared" si="2"/>
        <v>0</v>
      </c>
      <c r="K158" s="1"/>
    </row>
    <row r="159" spans="1:11" ht="20.25" customHeight="1" x14ac:dyDescent="0.3">
      <c r="A159" s="1">
        <v>157</v>
      </c>
      <c r="B159" s="10">
        <v>46180</v>
      </c>
      <c r="C159" s="1" t="s">
        <v>54</v>
      </c>
      <c r="D159" s="1" t="s">
        <v>55</v>
      </c>
      <c r="E159" s="1">
        <v>2050</v>
      </c>
      <c r="F159" s="1"/>
      <c r="G159" s="1"/>
      <c r="H159" s="1"/>
      <c r="I159" s="1"/>
      <c r="J159" s="1">
        <f t="shared" si="2"/>
        <v>0</v>
      </c>
      <c r="K159" s="1"/>
    </row>
    <row r="160" spans="1:11" ht="20.25" customHeight="1" x14ac:dyDescent="0.3">
      <c r="A160" s="1">
        <v>158</v>
      </c>
      <c r="B160" s="10">
        <v>46181</v>
      </c>
      <c r="C160" s="1" t="s">
        <v>54</v>
      </c>
      <c r="D160" s="1" t="s">
        <v>55</v>
      </c>
      <c r="E160" s="1">
        <v>2050</v>
      </c>
      <c r="F160" s="1"/>
      <c r="G160" s="1"/>
      <c r="H160" s="1"/>
      <c r="I160" s="1"/>
      <c r="J160" s="1">
        <f t="shared" si="2"/>
        <v>0</v>
      </c>
      <c r="K160" s="1"/>
    </row>
    <row r="161" spans="1:11" ht="20.25" customHeight="1" x14ac:dyDescent="0.3">
      <c r="A161" s="1">
        <v>159</v>
      </c>
      <c r="B161" s="10">
        <v>46182</v>
      </c>
      <c r="C161" s="1" t="s">
        <v>54</v>
      </c>
      <c r="D161" s="1" t="s">
        <v>55</v>
      </c>
      <c r="E161" s="1">
        <v>2050</v>
      </c>
      <c r="F161" s="1"/>
      <c r="G161" s="1"/>
      <c r="H161" s="1"/>
      <c r="I161" s="1"/>
      <c r="J161" s="1">
        <f t="shared" si="2"/>
        <v>0</v>
      </c>
      <c r="K161" s="1"/>
    </row>
    <row r="162" spans="1:11" ht="20.25" customHeight="1" x14ac:dyDescent="0.3">
      <c r="A162" s="1">
        <v>160</v>
      </c>
      <c r="B162" s="10">
        <v>46183</v>
      </c>
      <c r="C162" s="1" t="s">
        <v>54</v>
      </c>
      <c r="D162" s="1" t="s">
        <v>55</v>
      </c>
      <c r="E162" s="1">
        <v>2050</v>
      </c>
      <c r="F162" s="1"/>
      <c r="G162" s="1"/>
      <c r="H162" s="1"/>
      <c r="I162" s="1"/>
      <c r="J162" s="1">
        <f t="shared" si="2"/>
        <v>0</v>
      </c>
      <c r="K162" s="1"/>
    </row>
    <row r="163" spans="1:11" ht="20.25" customHeight="1" x14ac:dyDescent="0.3">
      <c r="A163" s="1">
        <v>161</v>
      </c>
      <c r="B163" s="10">
        <v>46184</v>
      </c>
      <c r="C163" s="1" t="s">
        <v>54</v>
      </c>
      <c r="D163" s="1" t="s">
        <v>55</v>
      </c>
      <c r="E163" s="1">
        <v>2050</v>
      </c>
      <c r="F163" s="1"/>
      <c r="G163" s="1"/>
      <c r="H163" s="1"/>
      <c r="I163" s="1"/>
      <c r="J163" s="1">
        <f t="shared" si="2"/>
        <v>0</v>
      </c>
      <c r="K163" s="1"/>
    </row>
    <row r="164" spans="1:11" ht="20.25" customHeight="1" x14ac:dyDescent="0.3">
      <c r="A164" s="1">
        <v>162</v>
      </c>
      <c r="B164" s="10">
        <v>46185</v>
      </c>
      <c r="C164" s="1" t="s">
        <v>54</v>
      </c>
      <c r="D164" s="1" t="s">
        <v>55</v>
      </c>
      <c r="E164" s="1">
        <v>2050</v>
      </c>
      <c r="F164" s="1"/>
      <c r="G164" s="1"/>
      <c r="H164" s="1"/>
      <c r="I164" s="1"/>
      <c r="J164" s="1">
        <f t="shared" si="2"/>
        <v>0</v>
      </c>
      <c r="K164" s="1"/>
    </row>
    <row r="165" spans="1:11" ht="20.25" customHeight="1" x14ac:dyDescent="0.3">
      <c r="A165" s="1">
        <v>163</v>
      </c>
      <c r="B165" s="10">
        <v>46186</v>
      </c>
      <c r="C165" s="1" t="s">
        <v>54</v>
      </c>
      <c r="D165" s="1" t="s">
        <v>55</v>
      </c>
      <c r="E165" s="1">
        <v>2050</v>
      </c>
      <c r="F165" s="1"/>
      <c r="G165" s="1"/>
      <c r="H165" s="1"/>
      <c r="I165" s="1"/>
      <c r="J165" s="1">
        <f t="shared" si="2"/>
        <v>0</v>
      </c>
      <c r="K165" s="1"/>
    </row>
    <row r="166" spans="1:11" ht="20.25" customHeight="1" x14ac:dyDescent="0.3">
      <c r="A166" s="1">
        <v>164</v>
      </c>
      <c r="B166" s="10">
        <v>46187</v>
      </c>
      <c r="C166" s="1" t="s">
        <v>54</v>
      </c>
      <c r="D166" s="1" t="s">
        <v>55</v>
      </c>
      <c r="E166" s="1">
        <v>2050</v>
      </c>
      <c r="F166" s="1"/>
      <c r="G166" s="1"/>
      <c r="H166" s="1"/>
      <c r="I166" s="1"/>
      <c r="J166" s="1">
        <f t="shared" si="2"/>
        <v>0</v>
      </c>
      <c r="K166" s="1"/>
    </row>
    <row r="167" spans="1:11" ht="20.25" customHeight="1" x14ac:dyDescent="0.3">
      <c r="A167" s="1">
        <v>165</v>
      </c>
      <c r="B167" s="10">
        <v>46188</v>
      </c>
      <c r="C167" s="1" t="s">
        <v>54</v>
      </c>
      <c r="D167" s="1" t="s">
        <v>55</v>
      </c>
      <c r="E167" s="1">
        <v>2050</v>
      </c>
      <c r="F167" s="1"/>
      <c r="G167" s="1"/>
      <c r="H167" s="1"/>
      <c r="I167" s="1"/>
      <c r="J167" s="1">
        <f t="shared" si="2"/>
        <v>0</v>
      </c>
      <c r="K167" s="1"/>
    </row>
    <row r="168" spans="1:11" ht="20.25" customHeight="1" x14ac:dyDescent="0.3">
      <c r="A168" s="1">
        <v>166</v>
      </c>
      <c r="B168" s="10">
        <v>46189</v>
      </c>
      <c r="C168" s="1" t="s">
        <v>54</v>
      </c>
      <c r="D168" s="1" t="s">
        <v>55</v>
      </c>
      <c r="E168" s="1">
        <v>2050</v>
      </c>
      <c r="F168" s="1"/>
      <c r="G168" s="1"/>
      <c r="H168" s="1"/>
      <c r="I168" s="1"/>
      <c r="J168" s="1">
        <f t="shared" si="2"/>
        <v>0</v>
      </c>
      <c r="K168" s="1"/>
    </row>
    <row r="169" spans="1:11" ht="20.25" customHeight="1" x14ac:dyDescent="0.3">
      <c r="A169" s="1">
        <v>167</v>
      </c>
      <c r="B169" s="10">
        <v>46190</v>
      </c>
      <c r="C169" s="1" t="s">
        <v>54</v>
      </c>
      <c r="D169" s="1" t="s">
        <v>55</v>
      </c>
      <c r="E169" s="1">
        <v>2050</v>
      </c>
      <c r="F169" s="1"/>
      <c r="G169" s="1"/>
      <c r="H169" s="1"/>
      <c r="I169" s="1"/>
      <c r="J169" s="1">
        <f t="shared" si="2"/>
        <v>0</v>
      </c>
      <c r="K169" s="1"/>
    </row>
    <row r="170" spans="1:11" ht="20.25" customHeight="1" x14ac:dyDescent="0.3">
      <c r="A170" s="1">
        <v>168</v>
      </c>
      <c r="B170" s="10">
        <v>46191</v>
      </c>
      <c r="C170" s="1" t="s">
        <v>54</v>
      </c>
      <c r="D170" s="1" t="s">
        <v>55</v>
      </c>
      <c r="E170" s="1">
        <v>2050</v>
      </c>
      <c r="F170" s="1"/>
      <c r="G170" s="1"/>
      <c r="H170" s="1"/>
      <c r="I170" s="1"/>
      <c r="J170" s="1">
        <f t="shared" si="2"/>
        <v>0</v>
      </c>
      <c r="K170" s="1"/>
    </row>
    <row r="171" spans="1:11" ht="20.25" customHeight="1" x14ac:dyDescent="0.3">
      <c r="A171" s="1">
        <v>169</v>
      </c>
      <c r="B171" s="10">
        <v>46192</v>
      </c>
      <c r="C171" s="1" t="s">
        <v>54</v>
      </c>
      <c r="D171" s="1" t="s">
        <v>55</v>
      </c>
      <c r="E171" s="1">
        <v>2050</v>
      </c>
      <c r="F171" s="1"/>
      <c r="G171" s="1"/>
      <c r="H171" s="1"/>
      <c r="I171" s="1"/>
      <c r="J171" s="1">
        <f t="shared" si="2"/>
        <v>0</v>
      </c>
      <c r="K171" s="1"/>
    </row>
    <row r="172" spans="1:11" ht="20.25" customHeight="1" x14ac:dyDescent="0.3">
      <c r="A172" s="1">
        <v>170</v>
      </c>
      <c r="B172" s="10">
        <v>46193</v>
      </c>
      <c r="C172" s="1" t="s">
        <v>54</v>
      </c>
      <c r="D172" s="1" t="s">
        <v>55</v>
      </c>
      <c r="E172" s="1">
        <v>2050</v>
      </c>
      <c r="F172" s="1"/>
      <c r="G172" s="1"/>
      <c r="H172" s="1"/>
      <c r="I172" s="1"/>
      <c r="J172" s="1">
        <f t="shared" si="2"/>
        <v>0</v>
      </c>
      <c r="K172" s="1"/>
    </row>
    <row r="173" spans="1:11" ht="20.25" customHeight="1" x14ac:dyDescent="0.3">
      <c r="A173" s="1">
        <v>171</v>
      </c>
      <c r="B173" s="10">
        <v>46194</v>
      </c>
      <c r="C173" s="1" t="s">
        <v>54</v>
      </c>
      <c r="D173" s="1" t="s">
        <v>55</v>
      </c>
      <c r="E173" s="1">
        <v>2050</v>
      </c>
      <c r="F173" s="1"/>
      <c r="G173" s="1"/>
      <c r="H173" s="1"/>
      <c r="I173" s="1"/>
      <c r="J173" s="1">
        <f t="shared" si="2"/>
        <v>0</v>
      </c>
      <c r="K173" s="1"/>
    </row>
    <row r="174" spans="1:11" ht="20.25" customHeight="1" x14ac:dyDescent="0.3">
      <c r="A174" s="1">
        <v>172</v>
      </c>
      <c r="B174" s="10">
        <v>46195</v>
      </c>
      <c r="C174" s="1" t="s">
        <v>54</v>
      </c>
      <c r="D174" s="1" t="s">
        <v>55</v>
      </c>
      <c r="E174" s="1">
        <v>2050</v>
      </c>
      <c r="F174" s="1"/>
      <c r="G174" s="1"/>
      <c r="H174" s="1"/>
      <c r="I174" s="1"/>
      <c r="J174" s="1">
        <f t="shared" si="2"/>
        <v>0</v>
      </c>
      <c r="K174" s="1"/>
    </row>
    <row r="175" spans="1:11" ht="20.25" customHeight="1" x14ac:dyDescent="0.3">
      <c r="A175" s="1">
        <v>173</v>
      </c>
      <c r="B175" s="10">
        <v>46196</v>
      </c>
      <c r="C175" s="1" t="s">
        <v>54</v>
      </c>
      <c r="D175" s="1" t="s">
        <v>55</v>
      </c>
      <c r="E175" s="1">
        <v>2050</v>
      </c>
      <c r="F175" s="1"/>
      <c r="G175" s="1"/>
      <c r="H175" s="1"/>
      <c r="I175" s="1"/>
      <c r="J175" s="1">
        <f t="shared" si="2"/>
        <v>0</v>
      </c>
      <c r="K175" s="1"/>
    </row>
    <row r="176" spans="1:11" ht="20.25" customHeight="1" x14ac:dyDescent="0.3">
      <c r="A176" s="1">
        <v>174</v>
      </c>
      <c r="B176" s="10">
        <v>46197</v>
      </c>
      <c r="C176" s="1" t="s">
        <v>54</v>
      </c>
      <c r="D176" s="1" t="s">
        <v>55</v>
      </c>
      <c r="E176" s="1">
        <v>2050</v>
      </c>
      <c r="F176" s="1"/>
      <c r="G176" s="1"/>
      <c r="H176" s="1"/>
      <c r="I176" s="1"/>
      <c r="J176" s="1">
        <f t="shared" si="2"/>
        <v>0</v>
      </c>
      <c r="K176" s="1"/>
    </row>
    <row r="177" spans="1:11" ht="20.25" customHeight="1" x14ac:dyDescent="0.3">
      <c r="A177" s="1">
        <v>175</v>
      </c>
      <c r="B177" s="10">
        <v>46198</v>
      </c>
      <c r="C177" s="1" t="s">
        <v>54</v>
      </c>
      <c r="D177" s="1" t="s">
        <v>55</v>
      </c>
      <c r="E177" s="1">
        <v>2050</v>
      </c>
      <c r="F177" s="1"/>
      <c r="G177" s="1"/>
      <c r="H177" s="1"/>
      <c r="I177" s="1"/>
      <c r="J177" s="1">
        <f t="shared" si="2"/>
        <v>0</v>
      </c>
      <c r="K177" s="1"/>
    </row>
    <row r="178" spans="1:11" ht="20.25" customHeight="1" x14ac:dyDescent="0.3">
      <c r="A178" s="1">
        <v>176</v>
      </c>
      <c r="B178" s="10">
        <v>46199</v>
      </c>
      <c r="C178" s="1" t="s">
        <v>54</v>
      </c>
      <c r="D178" s="1" t="s">
        <v>55</v>
      </c>
      <c r="E178" s="1">
        <v>2050</v>
      </c>
      <c r="F178" s="1"/>
      <c r="G178" s="1"/>
      <c r="H178" s="1"/>
      <c r="I178" s="1"/>
      <c r="J178" s="1">
        <f t="shared" si="2"/>
        <v>0</v>
      </c>
      <c r="K178" s="1"/>
    </row>
    <row r="179" spans="1:11" ht="20.25" customHeight="1" x14ac:dyDescent="0.3">
      <c r="A179" s="1">
        <v>177</v>
      </c>
      <c r="B179" s="10">
        <v>46200</v>
      </c>
      <c r="C179" s="1" t="s">
        <v>54</v>
      </c>
      <c r="D179" s="1" t="s">
        <v>55</v>
      </c>
      <c r="E179" s="1">
        <v>2050</v>
      </c>
      <c r="F179" s="1"/>
      <c r="G179" s="1"/>
      <c r="H179" s="1"/>
      <c r="I179" s="1"/>
      <c r="J179" s="1">
        <f t="shared" si="2"/>
        <v>0</v>
      </c>
      <c r="K179" s="1"/>
    </row>
    <row r="180" spans="1:11" ht="20.25" customHeight="1" x14ac:dyDescent="0.3">
      <c r="A180" s="1">
        <v>178</v>
      </c>
      <c r="B180" s="10">
        <v>46201</v>
      </c>
      <c r="C180" s="1" t="s">
        <v>54</v>
      </c>
      <c r="D180" s="1" t="s">
        <v>55</v>
      </c>
      <c r="E180" s="1">
        <v>2050</v>
      </c>
      <c r="F180" s="1"/>
      <c r="G180" s="1"/>
      <c r="H180" s="1"/>
      <c r="I180" s="1"/>
      <c r="J180" s="1">
        <f t="shared" si="2"/>
        <v>0</v>
      </c>
      <c r="K180" s="1"/>
    </row>
    <row r="181" spans="1:11" ht="20.25" customHeight="1" x14ac:dyDescent="0.3">
      <c r="A181" s="1">
        <v>179</v>
      </c>
      <c r="B181" s="10">
        <v>46202</v>
      </c>
      <c r="C181" s="1" t="s">
        <v>54</v>
      </c>
      <c r="D181" s="1" t="s">
        <v>55</v>
      </c>
      <c r="E181" s="1">
        <v>2050</v>
      </c>
      <c r="F181" s="1"/>
      <c r="G181" s="1"/>
      <c r="H181" s="1"/>
      <c r="I181" s="1"/>
      <c r="J181" s="1">
        <f t="shared" si="2"/>
        <v>0</v>
      </c>
      <c r="K181" s="1"/>
    </row>
    <row r="182" spans="1:11" ht="20.25" customHeight="1" x14ac:dyDescent="0.3">
      <c r="A182" s="1">
        <v>180</v>
      </c>
      <c r="B182" s="10">
        <v>46203</v>
      </c>
      <c r="C182" s="1" t="s">
        <v>54</v>
      </c>
      <c r="D182" s="1" t="s">
        <v>55</v>
      </c>
      <c r="E182" s="1">
        <v>2050</v>
      </c>
      <c r="F182" s="1"/>
      <c r="G182" s="1"/>
      <c r="H182" s="1"/>
      <c r="I182" s="1"/>
      <c r="J182" s="1">
        <f t="shared" si="2"/>
        <v>0</v>
      </c>
      <c r="K182" s="1"/>
    </row>
    <row r="183" spans="1:11" ht="20.25" customHeight="1" x14ac:dyDescent="0.3">
      <c r="A183" s="1">
        <v>181</v>
      </c>
      <c r="B183" s="10">
        <v>46204</v>
      </c>
      <c r="C183" s="1" t="s">
        <v>54</v>
      </c>
      <c r="D183" s="1" t="s">
        <v>55</v>
      </c>
      <c r="E183" s="1">
        <v>2050</v>
      </c>
      <c r="F183" s="1"/>
      <c r="G183" s="1"/>
      <c r="H183" s="1"/>
      <c r="I183" s="1"/>
      <c r="J183" s="1">
        <f t="shared" si="2"/>
        <v>0</v>
      </c>
      <c r="K183" s="1"/>
    </row>
    <row r="184" spans="1:11" ht="20.25" customHeight="1" x14ac:dyDescent="0.3">
      <c r="A184" s="1">
        <v>182</v>
      </c>
      <c r="B184" s="10">
        <v>46205</v>
      </c>
      <c r="C184" s="1" t="s">
        <v>54</v>
      </c>
      <c r="D184" s="1" t="s">
        <v>55</v>
      </c>
      <c r="E184" s="1">
        <v>2050</v>
      </c>
      <c r="F184" s="1"/>
      <c r="G184" s="1"/>
      <c r="H184" s="1"/>
      <c r="I184" s="1"/>
      <c r="J184" s="1">
        <f t="shared" si="2"/>
        <v>0</v>
      </c>
      <c r="K184" s="1"/>
    </row>
    <row r="185" spans="1:11" ht="20.25" customHeight="1" x14ac:dyDescent="0.3">
      <c r="A185" s="1">
        <v>183</v>
      </c>
      <c r="B185" s="10">
        <v>46206</v>
      </c>
      <c r="C185" s="1" t="s">
        <v>54</v>
      </c>
      <c r="D185" s="1" t="s">
        <v>55</v>
      </c>
      <c r="E185" s="1">
        <v>2050</v>
      </c>
      <c r="F185" s="1"/>
      <c r="G185" s="1"/>
      <c r="H185" s="1"/>
      <c r="I185" s="1"/>
      <c r="J185" s="1">
        <f t="shared" si="2"/>
        <v>0</v>
      </c>
      <c r="K185" s="1"/>
    </row>
    <row r="186" spans="1:11" ht="20.25" customHeight="1" x14ac:dyDescent="0.3">
      <c r="A186" s="1">
        <v>184</v>
      </c>
      <c r="B186" s="10">
        <v>46207</v>
      </c>
      <c r="C186" s="1" t="s">
        <v>54</v>
      </c>
      <c r="D186" s="1" t="s">
        <v>55</v>
      </c>
      <c r="E186" s="1">
        <v>2050</v>
      </c>
      <c r="F186" s="1"/>
      <c r="G186" s="1"/>
      <c r="H186" s="1"/>
      <c r="I186" s="1"/>
      <c r="J186" s="1">
        <f t="shared" si="2"/>
        <v>0</v>
      </c>
      <c r="K186" s="1"/>
    </row>
    <row r="187" spans="1:11" ht="20.25" customHeight="1" x14ac:dyDescent="0.3">
      <c r="A187" s="1">
        <v>185</v>
      </c>
      <c r="B187" s="10">
        <v>46208</v>
      </c>
      <c r="C187" s="1" t="s">
        <v>54</v>
      </c>
      <c r="D187" s="1" t="s">
        <v>55</v>
      </c>
      <c r="E187" s="1">
        <v>2050</v>
      </c>
      <c r="F187" s="1"/>
      <c r="G187" s="1"/>
      <c r="H187" s="1"/>
      <c r="I187" s="1"/>
      <c r="J187" s="1">
        <f t="shared" si="2"/>
        <v>0</v>
      </c>
      <c r="K187" s="1"/>
    </row>
    <row r="188" spans="1:11" ht="20.25" customHeight="1" x14ac:dyDescent="0.3">
      <c r="A188" s="1">
        <v>186</v>
      </c>
      <c r="B188" s="10">
        <v>46209</v>
      </c>
      <c r="C188" s="1" t="s">
        <v>54</v>
      </c>
      <c r="D188" s="1" t="s">
        <v>55</v>
      </c>
      <c r="E188" s="1">
        <v>2050</v>
      </c>
      <c r="F188" s="1"/>
      <c r="G188" s="1"/>
      <c r="H188" s="1"/>
      <c r="I188" s="1"/>
      <c r="J188" s="1">
        <f t="shared" si="2"/>
        <v>0</v>
      </c>
      <c r="K188" s="1"/>
    </row>
    <row r="189" spans="1:11" ht="20.25" customHeight="1" x14ac:dyDescent="0.3">
      <c r="A189" s="1">
        <v>187</v>
      </c>
      <c r="B189" s="10">
        <v>46210</v>
      </c>
      <c r="C189" s="1" t="s">
        <v>54</v>
      </c>
      <c r="D189" s="1" t="s">
        <v>55</v>
      </c>
      <c r="E189" s="1">
        <v>2050</v>
      </c>
      <c r="F189" s="1"/>
      <c r="G189" s="1"/>
      <c r="H189" s="1"/>
      <c r="I189" s="1"/>
      <c r="J189" s="1">
        <f t="shared" si="2"/>
        <v>0</v>
      </c>
      <c r="K189" s="1"/>
    </row>
    <row r="190" spans="1:11" ht="20.25" customHeight="1" x14ac:dyDescent="0.3">
      <c r="A190" s="1">
        <v>188</v>
      </c>
      <c r="B190" s="10">
        <v>46211</v>
      </c>
      <c r="C190" s="1" t="s">
        <v>54</v>
      </c>
      <c r="D190" s="1" t="s">
        <v>55</v>
      </c>
      <c r="E190" s="1">
        <v>2050</v>
      </c>
      <c r="F190" s="1"/>
      <c r="G190" s="1"/>
      <c r="H190" s="1"/>
      <c r="I190" s="1"/>
      <c r="J190" s="1">
        <f t="shared" si="2"/>
        <v>0</v>
      </c>
      <c r="K190" s="1"/>
    </row>
    <row r="191" spans="1:11" ht="20.25" customHeight="1" x14ac:dyDescent="0.3">
      <c r="A191" s="1">
        <v>189</v>
      </c>
      <c r="B191" s="10">
        <v>46212</v>
      </c>
      <c r="C191" s="1" t="s">
        <v>54</v>
      </c>
      <c r="D191" s="1" t="s">
        <v>55</v>
      </c>
      <c r="E191" s="1">
        <v>2050</v>
      </c>
      <c r="F191" s="1"/>
      <c r="G191" s="1"/>
      <c r="H191" s="1"/>
      <c r="I191" s="1"/>
      <c r="J191" s="1">
        <f t="shared" si="2"/>
        <v>0</v>
      </c>
      <c r="K191" s="1"/>
    </row>
    <row r="192" spans="1:11" ht="20.25" customHeight="1" x14ac:dyDescent="0.3">
      <c r="A192" s="1">
        <v>190</v>
      </c>
      <c r="B192" s="10">
        <v>46213</v>
      </c>
      <c r="C192" s="1" t="s">
        <v>54</v>
      </c>
      <c r="D192" s="1" t="s">
        <v>55</v>
      </c>
      <c r="E192" s="1">
        <v>2050</v>
      </c>
      <c r="F192" s="1"/>
      <c r="G192" s="1"/>
      <c r="H192" s="1"/>
      <c r="I192" s="1"/>
      <c r="J192" s="1">
        <f t="shared" si="2"/>
        <v>0</v>
      </c>
      <c r="K192" s="1"/>
    </row>
    <row r="193" spans="1:11" ht="20.25" customHeight="1" x14ac:dyDescent="0.3">
      <c r="A193" s="1">
        <v>191</v>
      </c>
      <c r="B193" s="10">
        <v>46214</v>
      </c>
      <c r="C193" s="1" t="s">
        <v>54</v>
      </c>
      <c r="D193" s="1" t="s">
        <v>55</v>
      </c>
      <c r="E193" s="1">
        <v>2050</v>
      </c>
      <c r="F193" s="1"/>
      <c r="G193" s="1"/>
      <c r="H193" s="1"/>
      <c r="I193" s="1"/>
      <c r="J193" s="1">
        <f t="shared" si="2"/>
        <v>0</v>
      </c>
      <c r="K193" s="1"/>
    </row>
    <row r="194" spans="1:11" ht="20.25" customHeight="1" x14ac:dyDescent="0.3">
      <c r="A194" s="1">
        <v>192</v>
      </c>
      <c r="B194" s="10">
        <v>46215</v>
      </c>
      <c r="C194" s="1" t="s">
        <v>54</v>
      </c>
      <c r="D194" s="1" t="s">
        <v>55</v>
      </c>
      <c r="E194" s="1">
        <v>2050</v>
      </c>
      <c r="F194" s="1"/>
      <c r="G194" s="1"/>
      <c r="H194" s="1"/>
      <c r="I194" s="1"/>
      <c r="J194" s="1">
        <f t="shared" si="2"/>
        <v>0</v>
      </c>
      <c r="K194" s="1"/>
    </row>
    <row r="195" spans="1:11" ht="20.25" customHeight="1" x14ac:dyDescent="0.3">
      <c r="A195" s="1">
        <v>193</v>
      </c>
      <c r="B195" s="10">
        <v>46216</v>
      </c>
      <c r="C195" s="1" t="s">
        <v>54</v>
      </c>
      <c r="D195" s="1" t="s">
        <v>55</v>
      </c>
      <c r="E195" s="1">
        <v>2050</v>
      </c>
      <c r="F195" s="1"/>
      <c r="G195" s="1"/>
      <c r="H195" s="1"/>
      <c r="I195" s="1"/>
      <c r="J195" s="1">
        <f t="shared" si="2"/>
        <v>0</v>
      </c>
      <c r="K195" s="1"/>
    </row>
    <row r="196" spans="1:11" ht="20.25" customHeight="1" x14ac:dyDescent="0.3">
      <c r="A196" s="1">
        <v>194</v>
      </c>
      <c r="B196" s="10">
        <v>46217</v>
      </c>
      <c r="C196" s="1" t="s">
        <v>54</v>
      </c>
      <c r="D196" s="1" t="s">
        <v>55</v>
      </c>
      <c r="E196" s="1">
        <v>2050</v>
      </c>
      <c r="F196" s="1"/>
      <c r="G196" s="1"/>
      <c r="H196" s="1"/>
      <c r="I196" s="1"/>
      <c r="J196" s="1">
        <f t="shared" ref="J196:J259" si="3">E196*F196-G196-H196+I196</f>
        <v>0</v>
      </c>
      <c r="K196" s="1"/>
    </row>
    <row r="197" spans="1:11" ht="20.25" customHeight="1" x14ac:dyDescent="0.3">
      <c r="A197" s="1">
        <v>195</v>
      </c>
      <c r="B197" s="10">
        <v>46218</v>
      </c>
      <c r="C197" s="1" t="s">
        <v>54</v>
      </c>
      <c r="D197" s="1" t="s">
        <v>55</v>
      </c>
      <c r="E197" s="1">
        <v>2050</v>
      </c>
      <c r="F197" s="1"/>
      <c r="G197" s="1"/>
      <c r="H197" s="1"/>
      <c r="I197" s="1"/>
      <c r="J197" s="1">
        <f t="shared" si="3"/>
        <v>0</v>
      </c>
      <c r="K197" s="1"/>
    </row>
    <row r="198" spans="1:11" ht="20.25" customHeight="1" x14ac:dyDescent="0.3">
      <c r="A198" s="1">
        <v>196</v>
      </c>
      <c r="B198" s="10">
        <v>46219</v>
      </c>
      <c r="C198" s="1" t="s">
        <v>54</v>
      </c>
      <c r="D198" s="1" t="s">
        <v>55</v>
      </c>
      <c r="E198" s="1">
        <v>2050</v>
      </c>
      <c r="F198" s="1"/>
      <c r="G198" s="1"/>
      <c r="H198" s="1"/>
      <c r="I198" s="1"/>
      <c r="J198" s="1">
        <f t="shared" si="3"/>
        <v>0</v>
      </c>
      <c r="K198" s="1"/>
    </row>
    <row r="199" spans="1:11" ht="20.25" customHeight="1" x14ac:dyDescent="0.3">
      <c r="A199" s="1">
        <v>197</v>
      </c>
      <c r="B199" s="10">
        <v>46220</v>
      </c>
      <c r="C199" s="1" t="s">
        <v>54</v>
      </c>
      <c r="D199" s="1" t="s">
        <v>55</v>
      </c>
      <c r="E199" s="1">
        <v>2050</v>
      </c>
      <c r="F199" s="1"/>
      <c r="G199" s="1"/>
      <c r="H199" s="1"/>
      <c r="I199" s="1"/>
      <c r="J199" s="1">
        <f t="shared" si="3"/>
        <v>0</v>
      </c>
      <c r="K199" s="1"/>
    </row>
    <row r="200" spans="1:11" ht="20.25" customHeight="1" x14ac:dyDescent="0.3">
      <c r="A200" s="1">
        <v>198</v>
      </c>
      <c r="B200" s="10">
        <v>46221</v>
      </c>
      <c r="C200" s="1" t="s">
        <v>54</v>
      </c>
      <c r="D200" s="1" t="s">
        <v>55</v>
      </c>
      <c r="E200" s="1">
        <v>2050</v>
      </c>
      <c r="F200" s="1"/>
      <c r="G200" s="1"/>
      <c r="H200" s="1"/>
      <c r="I200" s="1"/>
      <c r="J200" s="1">
        <f t="shared" si="3"/>
        <v>0</v>
      </c>
      <c r="K200" s="1"/>
    </row>
    <row r="201" spans="1:11" ht="20.25" customHeight="1" x14ac:dyDescent="0.3">
      <c r="A201" s="1">
        <v>199</v>
      </c>
      <c r="B201" s="10">
        <v>46222</v>
      </c>
      <c r="C201" s="1" t="s">
        <v>54</v>
      </c>
      <c r="D201" s="1" t="s">
        <v>55</v>
      </c>
      <c r="E201" s="1">
        <v>2050</v>
      </c>
      <c r="F201" s="1"/>
      <c r="G201" s="1"/>
      <c r="H201" s="1"/>
      <c r="I201" s="1"/>
      <c r="J201" s="1">
        <f t="shared" si="3"/>
        <v>0</v>
      </c>
      <c r="K201" s="1"/>
    </row>
    <row r="202" spans="1:11" ht="20.25" customHeight="1" x14ac:dyDescent="0.3">
      <c r="A202" s="1">
        <v>200</v>
      </c>
      <c r="B202" s="10">
        <v>46223</v>
      </c>
      <c r="C202" s="1" t="s">
        <v>54</v>
      </c>
      <c r="D202" s="1" t="s">
        <v>55</v>
      </c>
      <c r="E202" s="1">
        <v>2050</v>
      </c>
      <c r="F202" s="1"/>
      <c r="G202" s="1"/>
      <c r="H202" s="1"/>
      <c r="I202" s="1"/>
      <c r="J202" s="1">
        <f t="shared" si="3"/>
        <v>0</v>
      </c>
      <c r="K202" s="1"/>
    </row>
    <row r="203" spans="1:11" ht="20.25" customHeight="1" x14ac:dyDescent="0.3">
      <c r="A203" s="1">
        <v>201</v>
      </c>
      <c r="B203" s="10">
        <v>46224</v>
      </c>
      <c r="C203" s="1" t="s">
        <v>54</v>
      </c>
      <c r="D203" s="1" t="s">
        <v>55</v>
      </c>
      <c r="E203" s="1">
        <v>2050</v>
      </c>
      <c r="F203" s="1"/>
      <c r="G203" s="1"/>
      <c r="H203" s="1"/>
      <c r="I203" s="1"/>
      <c r="J203" s="1">
        <f t="shared" si="3"/>
        <v>0</v>
      </c>
      <c r="K203" s="1"/>
    </row>
    <row r="204" spans="1:11" ht="20.25" customHeight="1" x14ac:dyDescent="0.3">
      <c r="A204" s="1">
        <v>202</v>
      </c>
      <c r="B204" s="10">
        <v>46225</v>
      </c>
      <c r="C204" s="1" t="s">
        <v>54</v>
      </c>
      <c r="D204" s="1" t="s">
        <v>55</v>
      </c>
      <c r="E204" s="1">
        <v>2050</v>
      </c>
      <c r="F204" s="1"/>
      <c r="G204" s="1"/>
      <c r="H204" s="1"/>
      <c r="I204" s="1"/>
      <c r="J204" s="1">
        <f t="shared" si="3"/>
        <v>0</v>
      </c>
      <c r="K204" s="1"/>
    </row>
    <row r="205" spans="1:11" ht="20.25" customHeight="1" x14ac:dyDescent="0.3">
      <c r="A205" s="1">
        <v>203</v>
      </c>
      <c r="B205" s="10">
        <v>46226</v>
      </c>
      <c r="C205" s="1" t="s">
        <v>54</v>
      </c>
      <c r="D205" s="1" t="s">
        <v>55</v>
      </c>
      <c r="E205" s="1">
        <v>2050</v>
      </c>
      <c r="F205" s="1"/>
      <c r="G205" s="1"/>
      <c r="H205" s="1"/>
      <c r="I205" s="1"/>
      <c r="J205" s="1">
        <f t="shared" si="3"/>
        <v>0</v>
      </c>
      <c r="K205" s="1"/>
    </row>
    <row r="206" spans="1:11" ht="20.25" customHeight="1" x14ac:dyDescent="0.3">
      <c r="A206" s="1">
        <v>204</v>
      </c>
      <c r="B206" s="10">
        <v>46227</v>
      </c>
      <c r="C206" s="1" t="s">
        <v>54</v>
      </c>
      <c r="D206" s="1" t="s">
        <v>55</v>
      </c>
      <c r="E206" s="1">
        <v>2050</v>
      </c>
      <c r="F206" s="1"/>
      <c r="G206" s="1"/>
      <c r="H206" s="1"/>
      <c r="I206" s="1"/>
      <c r="J206" s="1">
        <f t="shared" si="3"/>
        <v>0</v>
      </c>
      <c r="K206" s="1"/>
    </row>
    <row r="207" spans="1:11" ht="20.25" customHeight="1" x14ac:dyDescent="0.3">
      <c r="A207" s="1">
        <v>205</v>
      </c>
      <c r="B207" s="10">
        <v>46228</v>
      </c>
      <c r="C207" s="1" t="s">
        <v>54</v>
      </c>
      <c r="D207" s="1" t="s">
        <v>55</v>
      </c>
      <c r="E207" s="1">
        <v>2050</v>
      </c>
      <c r="F207" s="1"/>
      <c r="G207" s="1"/>
      <c r="H207" s="1"/>
      <c r="I207" s="1"/>
      <c r="J207" s="1">
        <f t="shared" si="3"/>
        <v>0</v>
      </c>
      <c r="K207" s="1"/>
    </row>
    <row r="208" spans="1:11" ht="20.25" customHeight="1" x14ac:dyDescent="0.3">
      <c r="A208" s="1">
        <v>206</v>
      </c>
      <c r="B208" s="10">
        <v>46229</v>
      </c>
      <c r="C208" s="1" t="s">
        <v>54</v>
      </c>
      <c r="D208" s="1" t="s">
        <v>55</v>
      </c>
      <c r="E208" s="1">
        <v>2050</v>
      </c>
      <c r="F208" s="1"/>
      <c r="G208" s="1"/>
      <c r="H208" s="1"/>
      <c r="I208" s="1"/>
      <c r="J208" s="1">
        <f t="shared" si="3"/>
        <v>0</v>
      </c>
      <c r="K208" s="1"/>
    </row>
    <row r="209" spans="1:11" ht="20.25" customHeight="1" x14ac:dyDescent="0.3">
      <c r="A209" s="1">
        <v>207</v>
      </c>
      <c r="B209" s="10">
        <v>46230</v>
      </c>
      <c r="C209" s="1" t="s">
        <v>54</v>
      </c>
      <c r="D209" s="1" t="s">
        <v>55</v>
      </c>
      <c r="E209" s="1">
        <v>2050</v>
      </c>
      <c r="F209" s="1"/>
      <c r="G209" s="1"/>
      <c r="H209" s="1"/>
      <c r="I209" s="1"/>
      <c r="J209" s="1">
        <f t="shared" si="3"/>
        <v>0</v>
      </c>
      <c r="K209" s="1"/>
    </row>
    <row r="210" spans="1:11" ht="20.25" customHeight="1" x14ac:dyDescent="0.3">
      <c r="A210" s="1">
        <v>208</v>
      </c>
      <c r="B210" s="10">
        <v>46231</v>
      </c>
      <c r="C210" s="1" t="s">
        <v>54</v>
      </c>
      <c r="D210" s="1" t="s">
        <v>55</v>
      </c>
      <c r="E210" s="1">
        <v>2050</v>
      </c>
      <c r="F210" s="1"/>
      <c r="G210" s="1"/>
      <c r="H210" s="1"/>
      <c r="I210" s="1"/>
      <c r="J210" s="1">
        <f t="shared" si="3"/>
        <v>0</v>
      </c>
      <c r="K210" s="1"/>
    </row>
    <row r="211" spans="1:11" ht="20.25" customHeight="1" x14ac:dyDescent="0.3">
      <c r="A211" s="1">
        <v>209</v>
      </c>
      <c r="B211" s="10">
        <v>46232</v>
      </c>
      <c r="C211" s="1" t="s">
        <v>54</v>
      </c>
      <c r="D211" s="1" t="s">
        <v>55</v>
      </c>
      <c r="E211" s="1">
        <v>2050</v>
      </c>
      <c r="F211" s="1"/>
      <c r="G211" s="1"/>
      <c r="H211" s="1"/>
      <c r="I211" s="1"/>
      <c r="J211" s="1">
        <f t="shared" si="3"/>
        <v>0</v>
      </c>
      <c r="K211" s="1"/>
    </row>
    <row r="212" spans="1:11" ht="20.25" customHeight="1" x14ac:dyDescent="0.3">
      <c r="A212" s="1">
        <v>210</v>
      </c>
      <c r="B212" s="10">
        <v>46233</v>
      </c>
      <c r="C212" s="1" t="s">
        <v>54</v>
      </c>
      <c r="D212" s="1" t="s">
        <v>55</v>
      </c>
      <c r="E212" s="1">
        <v>2050</v>
      </c>
      <c r="F212" s="1"/>
      <c r="G212" s="1"/>
      <c r="H212" s="1"/>
      <c r="I212" s="1"/>
      <c r="J212" s="1">
        <f t="shared" si="3"/>
        <v>0</v>
      </c>
      <c r="K212" s="1"/>
    </row>
    <row r="213" spans="1:11" ht="20.25" customHeight="1" x14ac:dyDescent="0.3">
      <c r="A213" s="1">
        <v>211</v>
      </c>
      <c r="B213" s="10">
        <v>46234</v>
      </c>
      <c r="C213" s="1" t="s">
        <v>54</v>
      </c>
      <c r="D213" s="1" t="s">
        <v>55</v>
      </c>
      <c r="E213" s="1">
        <v>2050</v>
      </c>
      <c r="F213" s="1"/>
      <c r="G213" s="1"/>
      <c r="H213" s="1"/>
      <c r="I213" s="1"/>
      <c r="J213" s="1">
        <f t="shared" si="3"/>
        <v>0</v>
      </c>
      <c r="K213" s="1"/>
    </row>
    <row r="214" spans="1:11" ht="20.25" customHeight="1" x14ac:dyDescent="0.3">
      <c r="A214" s="1">
        <v>212</v>
      </c>
      <c r="B214" s="10">
        <v>46235</v>
      </c>
      <c r="C214" s="1" t="s">
        <v>54</v>
      </c>
      <c r="D214" s="1" t="s">
        <v>55</v>
      </c>
      <c r="E214" s="1">
        <v>2050</v>
      </c>
      <c r="F214" s="1"/>
      <c r="G214" s="1"/>
      <c r="H214" s="1"/>
      <c r="I214" s="1"/>
      <c r="J214" s="1">
        <f t="shared" si="3"/>
        <v>0</v>
      </c>
      <c r="K214" s="1"/>
    </row>
    <row r="215" spans="1:11" ht="20.25" customHeight="1" x14ac:dyDescent="0.3">
      <c r="A215" s="1">
        <v>213</v>
      </c>
      <c r="B215" s="10">
        <v>46236</v>
      </c>
      <c r="C215" s="1" t="s">
        <v>54</v>
      </c>
      <c r="D215" s="1" t="s">
        <v>55</v>
      </c>
      <c r="E215" s="1">
        <v>2050</v>
      </c>
      <c r="F215" s="1"/>
      <c r="G215" s="1"/>
      <c r="H215" s="1"/>
      <c r="I215" s="1"/>
      <c r="J215" s="1">
        <f t="shared" si="3"/>
        <v>0</v>
      </c>
      <c r="K215" s="1"/>
    </row>
    <row r="216" spans="1:11" ht="20.25" customHeight="1" x14ac:dyDescent="0.3">
      <c r="A216" s="1">
        <v>214</v>
      </c>
      <c r="B216" s="10">
        <v>46237</v>
      </c>
      <c r="C216" s="1" t="s">
        <v>54</v>
      </c>
      <c r="D216" s="1" t="s">
        <v>55</v>
      </c>
      <c r="E216" s="1">
        <v>2050</v>
      </c>
      <c r="F216" s="1"/>
      <c r="G216" s="1"/>
      <c r="H216" s="1"/>
      <c r="I216" s="1"/>
      <c r="J216" s="1">
        <f t="shared" si="3"/>
        <v>0</v>
      </c>
      <c r="K216" s="1"/>
    </row>
    <row r="217" spans="1:11" ht="20.25" customHeight="1" x14ac:dyDescent="0.3">
      <c r="A217" s="1">
        <v>215</v>
      </c>
      <c r="B217" s="10">
        <v>46238</v>
      </c>
      <c r="C217" s="1" t="s">
        <v>54</v>
      </c>
      <c r="D217" s="1" t="s">
        <v>55</v>
      </c>
      <c r="E217" s="1">
        <v>2050</v>
      </c>
      <c r="F217" s="1"/>
      <c r="G217" s="1"/>
      <c r="H217" s="1"/>
      <c r="I217" s="1"/>
      <c r="J217" s="1">
        <f t="shared" si="3"/>
        <v>0</v>
      </c>
      <c r="K217" s="1"/>
    </row>
    <row r="218" spans="1:11" ht="20.25" customHeight="1" x14ac:dyDescent="0.3">
      <c r="A218" s="1">
        <v>216</v>
      </c>
      <c r="B218" s="10">
        <v>46239</v>
      </c>
      <c r="C218" s="1" t="s">
        <v>54</v>
      </c>
      <c r="D218" s="1" t="s">
        <v>55</v>
      </c>
      <c r="E218" s="1">
        <v>2050</v>
      </c>
      <c r="F218" s="1"/>
      <c r="G218" s="1"/>
      <c r="H218" s="1"/>
      <c r="I218" s="1"/>
      <c r="J218" s="1">
        <f t="shared" si="3"/>
        <v>0</v>
      </c>
      <c r="K218" s="1"/>
    </row>
    <row r="219" spans="1:11" ht="20.25" customHeight="1" x14ac:dyDescent="0.3">
      <c r="A219" s="1">
        <v>217</v>
      </c>
      <c r="B219" s="10">
        <v>46240</v>
      </c>
      <c r="C219" s="1" t="s">
        <v>54</v>
      </c>
      <c r="D219" s="1" t="s">
        <v>55</v>
      </c>
      <c r="E219" s="1">
        <v>2050</v>
      </c>
      <c r="F219" s="1"/>
      <c r="G219" s="1"/>
      <c r="H219" s="1"/>
      <c r="I219" s="1"/>
      <c r="J219" s="1">
        <f t="shared" si="3"/>
        <v>0</v>
      </c>
      <c r="K219" s="1"/>
    </row>
    <row r="220" spans="1:11" ht="20.25" customHeight="1" x14ac:dyDescent="0.3">
      <c r="A220" s="1">
        <v>218</v>
      </c>
      <c r="B220" s="10">
        <v>46241</v>
      </c>
      <c r="C220" s="1" t="s">
        <v>54</v>
      </c>
      <c r="D220" s="1" t="s">
        <v>55</v>
      </c>
      <c r="E220" s="1">
        <v>2050</v>
      </c>
      <c r="F220" s="1"/>
      <c r="G220" s="1"/>
      <c r="H220" s="1"/>
      <c r="I220" s="1"/>
      <c r="J220" s="1">
        <f t="shared" si="3"/>
        <v>0</v>
      </c>
      <c r="K220" s="1"/>
    </row>
    <row r="221" spans="1:11" ht="20.25" customHeight="1" x14ac:dyDescent="0.3">
      <c r="A221" s="1">
        <v>219</v>
      </c>
      <c r="B221" s="10">
        <v>46242</v>
      </c>
      <c r="C221" s="1" t="s">
        <v>54</v>
      </c>
      <c r="D221" s="1" t="s">
        <v>55</v>
      </c>
      <c r="E221" s="1">
        <v>2050</v>
      </c>
      <c r="F221" s="1"/>
      <c r="G221" s="1"/>
      <c r="H221" s="1"/>
      <c r="I221" s="1"/>
      <c r="J221" s="1">
        <f t="shared" si="3"/>
        <v>0</v>
      </c>
      <c r="K221" s="1"/>
    </row>
    <row r="222" spans="1:11" ht="20.25" customHeight="1" x14ac:dyDescent="0.3">
      <c r="A222" s="1">
        <v>220</v>
      </c>
      <c r="B222" s="10">
        <v>46243</v>
      </c>
      <c r="C222" s="1" t="s">
        <v>54</v>
      </c>
      <c r="D222" s="1" t="s">
        <v>55</v>
      </c>
      <c r="E222" s="1">
        <v>2050</v>
      </c>
      <c r="F222" s="1"/>
      <c r="G222" s="1"/>
      <c r="H222" s="1"/>
      <c r="I222" s="1"/>
      <c r="J222" s="1">
        <f t="shared" si="3"/>
        <v>0</v>
      </c>
      <c r="K222" s="1"/>
    </row>
    <row r="223" spans="1:11" ht="20.25" customHeight="1" x14ac:dyDescent="0.3">
      <c r="A223" s="1">
        <v>221</v>
      </c>
      <c r="B223" s="10">
        <v>46244</v>
      </c>
      <c r="C223" s="1" t="s">
        <v>54</v>
      </c>
      <c r="D223" s="1" t="s">
        <v>55</v>
      </c>
      <c r="E223" s="1">
        <v>2050</v>
      </c>
      <c r="F223" s="1"/>
      <c r="G223" s="1"/>
      <c r="H223" s="1"/>
      <c r="I223" s="1"/>
      <c r="J223" s="1">
        <f t="shared" si="3"/>
        <v>0</v>
      </c>
      <c r="K223" s="1"/>
    </row>
    <row r="224" spans="1:11" ht="20.25" customHeight="1" x14ac:dyDescent="0.3">
      <c r="A224" s="1">
        <v>222</v>
      </c>
      <c r="B224" s="10">
        <v>46245</v>
      </c>
      <c r="C224" s="1" t="s">
        <v>54</v>
      </c>
      <c r="D224" s="1" t="s">
        <v>55</v>
      </c>
      <c r="E224" s="1">
        <v>2050</v>
      </c>
      <c r="F224" s="1"/>
      <c r="G224" s="1"/>
      <c r="H224" s="1"/>
      <c r="I224" s="1"/>
      <c r="J224" s="1">
        <f t="shared" si="3"/>
        <v>0</v>
      </c>
      <c r="K224" s="1"/>
    </row>
    <row r="225" spans="1:11" ht="20.25" customHeight="1" x14ac:dyDescent="0.3">
      <c r="A225" s="1">
        <v>223</v>
      </c>
      <c r="B225" s="10">
        <v>46246</v>
      </c>
      <c r="C225" s="1" t="s">
        <v>54</v>
      </c>
      <c r="D225" s="1" t="s">
        <v>55</v>
      </c>
      <c r="E225" s="1">
        <v>2050</v>
      </c>
      <c r="F225" s="1"/>
      <c r="G225" s="1"/>
      <c r="H225" s="1"/>
      <c r="I225" s="1"/>
      <c r="J225" s="1">
        <f t="shared" si="3"/>
        <v>0</v>
      </c>
      <c r="K225" s="1"/>
    </row>
    <row r="226" spans="1:11" ht="20.25" customHeight="1" x14ac:dyDescent="0.3">
      <c r="A226" s="1">
        <v>224</v>
      </c>
      <c r="B226" s="10">
        <v>46247</v>
      </c>
      <c r="C226" s="1" t="s">
        <v>54</v>
      </c>
      <c r="D226" s="1" t="s">
        <v>55</v>
      </c>
      <c r="E226" s="1">
        <v>2050</v>
      </c>
      <c r="F226" s="1"/>
      <c r="G226" s="1"/>
      <c r="H226" s="1"/>
      <c r="I226" s="1"/>
      <c r="J226" s="1">
        <f t="shared" si="3"/>
        <v>0</v>
      </c>
      <c r="K226" s="1"/>
    </row>
    <row r="227" spans="1:11" ht="20.25" customHeight="1" x14ac:dyDescent="0.3">
      <c r="A227" s="1">
        <v>225</v>
      </c>
      <c r="B227" s="10">
        <v>46248</v>
      </c>
      <c r="C227" s="1" t="s">
        <v>54</v>
      </c>
      <c r="D227" s="1" t="s">
        <v>55</v>
      </c>
      <c r="E227" s="1">
        <v>2050</v>
      </c>
      <c r="F227" s="1"/>
      <c r="G227" s="1"/>
      <c r="H227" s="1"/>
      <c r="I227" s="1"/>
      <c r="J227" s="1">
        <f t="shared" si="3"/>
        <v>0</v>
      </c>
      <c r="K227" s="1"/>
    </row>
    <row r="228" spans="1:11" ht="20.25" customHeight="1" x14ac:dyDescent="0.3">
      <c r="A228" s="1">
        <v>226</v>
      </c>
      <c r="B228" s="10">
        <v>46249</v>
      </c>
      <c r="C228" s="1" t="s">
        <v>54</v>
      </c>
      <c r="D228" s="1" t="s">
        <v>55</v>
      </c>
      <c r="E228" s="1">
        <v>2050</v>
      </c>
      <c r="F228" s="1"/>
      <c r="G228" s="1"/>
      <c r="H228" s="1"/>
      <c r="I228" s="1"/>
      <c r="J228" s="1">
        <f t="shared" si="3"/>
        <v>0</v>
      </c>
      <c r="K228" s="1"/>
    </row>
    <row r="229" spans="1:11" ht="20.25" customHeight="1" x14ac:dyDescent="0.3">
      <c r="A229" s="1">
        <v>227</v>
      </c>
      <c r="B229" s="10">
        <v>46250</v>
      </c>
      <c r="C229" s="1" t="s">
        <v>54</v>
      </c>
      <c r="D229" s="1" t="s">
        <v>55</v>
      </c>
      <c r="E229" s="1">
        <v>2050</v>
      </c>
      <c r="F229" s="1"/>
      <c r="G229" s="1"/>
      <c r="H229" s="1"/>
      <c r="I229" s="1"/>
      <c r="J229" s="1">
        <f t="shared" si="3"/>
        <v>0</v>
      </c>
      <c r="K229" s="1"/>
    </row>
    <row r="230" spans="1:11" ht="20.25" customHeight="1" x14ac:dyDescent="0.3">
      <c r="A230" s="1">
        <v>228</v>
      </c>
      <c r="B230" s="10">
        <v>46251</v>
      </c>
      <c r="C230" s="1" t="s">
        <v>54</v>
      </c>
      <c r="D230" s="1" t="s">
        <v>55</v>
      </c>
      <c r="E230" s="1">
        <v>2050</v>
      </c>
      <c r="F230" s="1"/>
      <c r="G230" s="1"/>
      <c r="H230" s="1"/>
      <c r="I230" s="1"/>
      <c r="J230" s="1">
        <f t="shared" si="3"/>
        <v>0</v>
      </c>
      <c r="K230" s="1"/>
    </row>
    <row r="231" spans="1:11" ht="20.25" customHeight="1" x14ac:dyDescent="0.3">
      <c r="A231" s="1">
        <v>229</v>
      </c>
      <c r="B231" s="10">
        <v>46252</v>
      </c>
      <c r="C231" s="1" t="s">
        <v>54</v>
      </c>
      <c r="D231" s="1" t="s">
        <v>55</v>
      </c>
      <c r="E231" s="1">
        <v>2050</v>
      </c>
      <c r="F231" s="1"/>
      <c r="G231" s="1"/>
      <c r="H231" s="1"/>
      <c r="I231" s="1"/>
      <c r="J231" s="1">
        <f t="shared" si="3"/>
        <v>0</v>
      </c>
      <c r="K231" s="1"/>
    </row>
    <row r="232" spans="1:11" ht="20.25" customHeight="1" x14ac:dyDescent="0.3">
      <c r="A232" s="1">
        <v>230</v>
      </c>
      <c r="B232" s="10">
        <v>46253</v>
      </c>
      <c r="C232" s="1" t="s">
        <v>54</v>
      </c>
      <c r="D232" s="1" t="s">
        <v>55</v>
      </c>
      <c r="E232" s="1">
        <v>2050</v>
      </c>
      <c r="F232" s="1"/>
      <c r="G232" s="1"/>
      <c r="H232" s="1"/>
      <c r="I232" s="1"/>
      <c r="J232" s="1">
        <f t="shared" si="3"/>
        <v>0</v>
      </c>
      <c r="K232" s="1"/>
    </row>
    <row r="233" spans="1:11" ht="20.25" customHeight="1" x14ac:dyDescent="0.3">
      <c r="A233" s="1">
        <v>231</v>
      </c>
      <c r="B233" s="10">
        <v>46254</v>
      </c>
      <c r="C233" s="1" t="s">
        <v>54</v>
      </c>
      <c r="D233" s="1" t="s">
        <v>55</v>
      </c>
      <c r="E233" s="1">
        <v>2050</v>
      </c>
      <c r="F233" s="1"/>
      <c r="G233" s="1"/>
      <c r="H233" s="1"/>
      <c r="I233" s="1"/>
      <c r="J233" s="1">
        <f t="shared" si="3"/>
        <v>0</v>
      </c>
      <c r="K233" s="1"/>
    </row>
    <row r="234" spans="1:11" ht="20.25" customHeight="1" x14ac:dyDescent="0.3">
      <c r="A234" s="1">
        <v>232</v>
      </c>
      <c r="B234" s="10">
        <v>46255</v>
      </c>
      <c r="C234" s="1" t="s">
        <v>54</v>
      </c>
      <c r="D234" s="1" t="s">
        <v>55</v>
      </c>
      <c r="E234" s="1">
        <v>2050</v>
      </c>
      <c r="F234" s="1"/>
      <c r="G234" s="1"/>
      <c r="H234" s="1"/>
      <c r="I234" s="1"/>
      <c r="J234" s="1">
        <f t="shared" si="3"/>
        <v>0</v>
      </c>
      <c r="K234" s="1"/>
    </row>
    <row r="235" spans="1:11" ht="20.25" customHeight="1" x14ac:dyDescent="0.3">
      <c r="A235" s="1">
        <v>233</v>
      </c>
      <c r="B235" s="10">
        <v>46256</v>
      </c>
      <c r="C235" s="1" t="s">
        <v>54</v>
      </c>
      <c r="D235" s="1" t="s">
        <v>55</v>
      </c>
      <c r="E235" s="1">
        <v>2050</v>
      </c>
      <c r="F235" s="1"/>
      <c r="G235" s="1"/>
      <c r="H235" s="1"/>
      <c r="I235" s="1"/>
      <c r="J235" s="1">
        <f t="shared" si="3"/>
        <v>0</v>
      </c>
      <c r="K235" s="1"/>
    </row>
    <row r="236" spans="1:11" ht="20.25" customHeight="1" x14ac:dyDescent="0.3">
      <c r="A236" s="1">
        <v>234</v>
      </c>
      <c r="B236" s="10">
        <v>46257</v>
      </c>
      <c r="C236" s="1" t="s">
        <v>54</v>
      </c>
      <c r="D236" s="1" t="s">
        <v>55</v>
      </c>
      <c r="E236" s="1">
        <v>2050</v>
      </c>
      <c r="F236" s="1"/>
      <c r="G236" s="1"/>
      <c r="H236" s="1"/>
      <c r="I236" s="1"/>
      <c r="J236" s="1">
        <f t="shared" si="3"/>
        <v>0</v>
      </c>
      <c r="K236" s="1"/>
    </row>
    <row r="237" spans="1:11" ht="20.25" customHeight="1" x14ac:dyDescent="0.3">
      <c r="A237" s="1">
        <v>235</v>
      </c>
      <c r="B237" s="10">
        <v>46258</v>
      </c>
      <c r="C237" s="1" t="s">
        <v>54</v>
      </c>
      <c r="D237" s="1" t="s">
        <v>55</v>
      </c>
      <c r="E237" s="1">
        <v>2050</v>
      </c>
      <c r="F237" s="1"/>
      <c r="G237" s="1"/>
      <c r="H237" s="1"/>
      <c r="I237" s="1"/>
      <c r="J237" s="1">
        <f t="shared" si="3"/>
        <v>0</v>
      </c>
      <c r="K237" s="1"/>
    </row>
    <row r="238" spans="1:11" ht="20.25" customHeight="1" x14ac:dyDescent="0.3">
      <c r="A238" s="1">
        <v>236</v>
      </c>
      <c r="B238" s="10">
        <v>46259</v>
      </c>
      <c r="C238" s="1" t="s">
        <v>54</v>
      </c>
      <c r="D238" s="1" t="s">
        <v>55</v>
      </c>
      <c r="E238" s="1">
        <v>2050</v>
      </c>
      <c r="F238" s="1"/>
      <c r="G238" s="1"/>
      <c r="H238" s="1"/>
      <c r="I238" s="1"/>
      <c r="J238" s="1">
        <f t="shared" si="3"/>
        <v>0</v>
      </c>
      <c r="K238" s="1"/>
    </row>
    <row r="239" spans="1:11" ht="20.25" customHeight="1" x14ac:dyDescent="0.3">
      <c r="A239" s="1">
        <v>237</v>
      </c>
      <c r="B239" s="10">
        <v>46260</v>
      </c>
      <c r="C239" s="1" t="s">
        <v>54</v>
      </c>
      <c r="D239" s="1" t="s">
        <v>55</v>
      </c>
      <c r="E239" s="1">
        <v>2050</v>
      </c>
      <c r="F239" s="1"/>
      <c r="G239" s="1"/>
      <c r="H239" s="1"/>
      <c r="I239" s="1"/>
      <c r="J239" s="1">
        <f t="shared" si="3"/>
        <v>0</v>
      </c>
      <c r="K239" s="1"/>
    </row>
    <row r="240" spans="1:11" ht="20.25" customHeight="1" x14ac:dyDescent="0.3">
      <c r="A240" s="1">
        <v>238</v>
      </c>
      <c r="B240" s="10">
        <v>46261</v>
      </c>
      <c r="C240" s="1" t="s">
        <v>54</v>
      </c>
      <c r="D240" s="1" t="s">
        <v>55</v>
      </c>
      <c r="E240" s="1">
        <v>2050</v>
      </c>
      <c r="F240" s="1"/>
      <c r="G240" s="1"/>
      <c r="H240" s="1"/>
      <c r="I240" s="1"/>
      <c r="J240" s="1">
        <f t="shared" si="3"/>
        <v>0</v>
      </c>
      <c r="K240" s="1"/>
    </row>
    <row r="241" spans="1:11" ht="20.25" customHeight="1" x14ac:dyDescent="0.3">
      <c r="A241" s="1">
        <v>239</v>
      </c>
      <c r="B241" s="10">
        <v>46262</v>
      </c>
      <c r="C241" s="1" t="s">
        <v>54</v>
      </c>
      <c r="D241" s="1" t="s">
        <v>55</v>
      </c>
      <c r="E241" s="1">
        <v>2050</v>
      </c>
      <c r="F241" s="1"/>
      <c r="G241" s="1"/>
      <c r="H241" s="1"/>
      <c r="I241" s="1"/>
      <c r="J241" s="1">
        <f t="shared" si="3"/>
        <v>0</v>
      </c>
      <c r="K241" s="1"/>
    </row>
    <row r="242" spans="1:11" ht="20.25" customHeight="1" x14ac:dyDescent="0.3">
      <c r="A242" s="1">
        <v>240</v>
      </c>
      <c r="B242" s="10">
        <v>46263</v>
      </c>
      <c r="C242" s="1" t="s">
        <v>54</v>
      </c>
      <c r="D242" s="1" t="s">
        <v>55</v>
      </c>
      <c r="E242" s="1">
        <v>2050</v>
      </c>
      <c r="F242" s="1"/>
      <c r="G242" s="1"/>
      <c r="H242" s="1"/>
      <c r="I242" s="1"/>
      <c r="J242" s="1">
        <f t="shared" si="3"/>
        <v>0</v>
      </c>
      <c r="K242" s="1"/>
    </row>
    <row r="243" spans="1:11" ht="20.25" customHeight="1" x14ac:dyDescent="0.3">
      <c r="A243" s="1">
        <v>241</v>
      </c>
      <c r="B243" s="10">
        <v>46264</v>
      </c>
      <c r="C243" s="1" t="s">
        <v>54</v>
      </c>
      <c r="D243" s="1" t="s">
        <v>55</v>
      </c>
      <c r="E243" s="1">
        <v>2050</v>
      </c>
      <c r="F243" s="1"/>
      <c r="G243" s="1"/>
      <c r="H243" s="1"/>
      <c r="I243" s="1"/>
      <c r="J243" s="1">
        <f t="shared" si="3"/>
        <v>0</v>
      </c>
      <c r="K243" s="1"/>
    </row>
    <row r="244" spans="1:11" ht="20.25" customHeight="1" x14ac:dyDescent="0.3">
      <c r="A244" s="1">
        <v>242</v>
      </c>
      <c r="B244" s="10">
        <v>46265</v>
      </c>
      <c r="C244" s="1" t="s">
        <v>54</v>
      </c>
      <c r="D244" s="1" t="s">
        <v>55</v>
      </c>
      <c r="E244" s="1">
        <v>2050</v>
      </c>
      <c r="F244" s="1"/>
      <c r="G244" s="1"/>
      <c r="H244" s="1"/>
      <c r="I244" s="1"/>
      <c r="J244" s="1">
        <f t="shared" si="3"/>
        <v>0</v>
      </c>
      <c r="K244" s="1"/>
    </row>
    <row r="245" spans="1:11" ht="20.25" customHeight="1" x14ac:dyDescent="0.3">
      <c r="A245" s="1">
        <v>243</v>
      </c>
      <c r="B245" s="10">
        <v>46266</v>
      </c>
      <c r="C245" s="1" t="s">
        <v>54</v>
      </c>
      <c r="D245" s="1" t="s">
        <v>55</v>
      </c>
      <c r="E245" s="1">
        <v>2050</v>
      </c>
      <c r="F245" s="1"/>
      <c r="G245" s="1"/>
      <c r="H245" s="1"/>
      <c r="I245" s="1"/>
      <c r="J245" s="1">
        <f t="shared" si="3"/>
        <v>0</v>
      </c>
      <c r="K245" s="1"/>
    </row>
    <row r="246" spans="1:11" ht="20.25" customHeight="1" x14ac:dyDescent="0.3">
      <c r="A246" s="1">
        <v>244</v>
      </c>
      <c r="B246" s="10">
        <v>46267</v>
      </c>
      <c r="C246" s="1" t="s">
        <v>54</v>
      </c>
      <c r="D246" s="1" t="s">
        <v>55</v>
      </c>
      <c r="E246" s="1">
        <v>2050</v>
      </c>
      <c r="F246" s="1"/>
      <c r="G246" s="1"/>
      <c r="H246" s="1"/>
      <c r="I246" s="1"/>
      <c r="J246" s="1">
        <f t="shared" si="3"/>
        <v>0</v>
      </c>
      <c r="K246" s="1"/>
    </row>
    <row r="247" spans="1:11" ht="20.25" customHeight="1" x14ac:dyDescent="0.3">
      <c r="A247" s="1">
        <v>245</v>
      </c>
      <c r="B247" s="10">
        <v>46268</v>
      </c>
      <c r="C247" s="1" t="s">
        <v>54</v>
      </c>
      <c r="D247" s="1" t="s">
        <v>55</v>
      </c>
      <c r="E247" s="1">
        <v>2050</v>
      </c>
      <c r="F247" s="1"/>
      <c r="G247" s="1"/>
      <c r="H247" s="1"/>
      <c r="I247" s="1"/>
      <c r="J247" s="1">
        <f t="shared" si="3"/>
        <v>0</v>
      </c>
      <c r="K247" s="1"/>
    </row>
    <row r="248" spans="1:11" ht="20.25" customHeight="1" x14ac:dyDescent="0.3">
      <c r="A248" s="1">
        <v>246</v>
      </c>
      <c r="B248" s="10">
        <v>46269</v>
      </c>
      <c r="C248" s="1" t="s">
        <v>54</v>
      </c>
      <c r="D248" s="1" t="s">
        <v>55</v>
      </c>
      <c r="E248" s="1">
        <v>2050</v>
      </c>
      <c r="F248" s="1"/>
      <c r="G248" s="1"/>
      <c r="H248" s="1"/>
      <c r="I248" s="1"/>
      <c r="J248" s="1">
        <f t="shared" si="3"/>
        <v>0</v>
      </c>
      <c r="K248" s="1"/>
    </row>
    <row r="249" spans="1:11" ht="20.25" customHeight="1" x14ac:dyDescent="0.3">
      <c r="A249" s="1">
        <v>247</v>
      </c>
      <c r="B249" s="10">
        <v>46270</v>
      </c>
      <c r="C249" s="1" t="s">
        <v>54</v>
      </c>
      <c r="D249" s="1" t="s">
        <v>55</v>
      </c>
      <c r="E249" s="1">
        <v>2050</v>
      </c>
      <c r="F249" s="1"/>
      <c r="G249" s="1"/>
      <c r="H249" s="1"/>
      <c r="I249" s="1"/>
      <c r="J249" s="1">
        <f t="shared" si="3"/>
        <v>0</v>
      </c>
      <c r="K249" s="1"/>
    </row>
    <row r="250" spans="1:11" ht="20.25" customHeight="1" x14ac:dyDescent="0.3">
      <c r="A250" s="1">
        <v>248</v>
      </c>
      <c r="B250" s="10">
        <v>46271</v>
      </c>
      <c r="C250" s="1" t="s">
        <v>54</v>
      </c>
      <c r="D250" s="1" t="s">
        <v>55</v>
      </c>
      <c r="E250" s="1">
        <v>2050</v>
      </c>
      <c r="F250" s="1"/>
      <c r="G250" s="1"/>
      <c r="H250" s="1"/>
      <c r="I250" s="1"/>
      <c r="J250" s="1">
        <f t="shared" si="3"/>
        <v>0</v>
      </c>
      <c r="K250" s="1"/>
    </row>
    <row r="251" spans="1:11" ht="20.25" customHeight="1" x14ac:dyDescent="0.3">
      <c r="A251" s="1">
        <v>249</v>
      </c>
      <c r="B251" s="10">
        <v>46272</v>
      </c>
      <c r="C251" s="1" t="s">
        <v>54</v>
      </c>
      <c r="D251" s="1" t="s">
        <v>55</v>
      </c>
      <c r="E251" s="1">
        <v>2050</v>
      </c>
      <c r="F251" s="1"/>
      <c r="G251" s="1"/>
      <c r="H251" s="1"/>
      <c r="I251" s="1"/>
      <c r="J251" s="1">
        <f t="shared" si="3"/>
        <v>0</v>
      </c>
      <c r="K251" s="1"/>
    </row>
    <row r="252" spans="1:11" ht="20.25" customHeight="1" x14ac:dyDescent="0.3">
      <c r="A252" s="1">
        <v>250</v>
      </c>
      <c r="B252" s="10">
        <v>46273</v>
      </c>
      <c r="C252" s="1" t="s">
        <v>54</v>
      </c>
      <c r="D252" s="1" t="s">
        <v>55</v>
      </c>
      <c r="E252" s="1">
        <v>2050</v>
      </c>
      <c r="F252" s="1"/>
      <c r="G252" s="1"/>
      <c r="H252" s="1"/>
      <c r="I252" s="1"/>
      <c r="J252" s="1">
        <f t="shared" si="3"/>
        <v>0</v>
      </c>
      <c r="K252" s="1"/>
    </row>
    <row r="253" spans="1:11" ht="20.25" customHeight="1" x14ac:dyDescent="0.3">
      <c r="A253" s="1">
        <v>251</v>
      </c>
      <c r="B253" s="10">
        <v>46274</v>
      </c>
      <c r="C253" s="1" t="s">
        <v>54</v>
      </c>
      <c r="D253" s="1" t="s">
        <v>55</v>
      </c>
      <c r="E253" s="1">
        <v>2050</v>
      </c>
      <c r="F253" s="1"/>
      <c r="G253" s="1"/>
      <c r="H253" s="1"/>
      <c r="I253" s="1"/>
      <c r="J253" s="1">
        <f t="shared" si="3"/>
        <v>0</v>
      </c>
      <c r="K253" s="1"/>
    </row>
    <row r="254" spans="1:11" ht="20.25" customHeight="1" x14ac:dyDescent="0.3">
      <c r="A254" s="1">
        <v>252</v>
      </c>
      <c r="B254" s="10">
        <v>46275</v>
      </c>
      <c r="C254" s="1" t="s">
        <v>54</v>
      </c>
      <c r="D254" s="1" t="s">
        <v>55</v>
      </c>
      <c r="E254" s="1">
        <v>2050</v>
      </c>
      <c r="F254" s="1"/>
      <c r="G254" s="1"/>
      <c r="H254" s="1"/>
      <c r="I254" s="1"/>
      <c r="J254" s="1">
        <f t="shared" si="3"/>
        <v>0</v>
      </c>
      <c r="K254" s="1"/>
    </row>
    <row r="255" spans="1:11" ht="20.25" customHeight="1" x14ac:dyDescent="0.3">
      <c r="A255" s="1">
        <v>253</v>
      </c>
      <c r="B255" s="10">
        <v>46276</v>
      </c>
      <c r="C255" s="1" t="s">
        <v>54</v>
      </c>
      <c r="D255" s="1" t="s">
        <v>55</v>
      </c>
      <c r="E255" s="1">
        <v>2050</v>
      </c>
      <c r="F255" s="1"/>
      <c r="G255" s="1"/>
      <c r="H255" s="1"/>
      <c r="I255" s="1"/>
      <c r="J255" s="1">
        <f t="shared" si="3"/>
        <v>0</v>
      </c>
      <c r="K255" s="1"/>
    </row>
    <row r="256" spans="1:11" ht="20.25" customHeight="1" x14ac:dyDescent="0.3">
      <c r="A256" s="1">
        <v>254</v>
      </c>
      <c r="B256" s="10">
        <v>46277</v>
      </c>
      <c r="C256" s="1" t="s">
        <v>54</v>
      </c>
      <c r="D256" s="1" t="s">
        <v>55</v>
      </c>
      <c r="E256" s="1">
        <v>2050</v>
      </c>
      <c r="F256" s="1"/>
      <c r="G256" s="1"/>
      <c r="H256" s="1"/>
      <c r="I256" s="1"/>
      <c r="J256" s="1">
        <f t="shared" si="3"/>
        <v>0</v>
      </c>
      <c r="K256" s="1"/>
    </row>
    <row r="257" spans="1:11" ht="20.25" customHeight="1" x14ac:dyDescent="0.3">
      <c r="A257" s="1">
        <v>255</v>
      </c>
      <c r="B257" s="10">
        <v>46278</v>
      </c>
      <c r="C257" s="1" t="s">
        <v>54</v>
      </c>
      <c r="D257" s="1" t="s">
        <v>55</v>
      </c>
      <c r="E257" s="1">
        <v>2050</v>
      </c>
      <c r="F257" s="1"/>
      <c r="G257" s="1"/>
      <c r="H257" s="1"/>
      <c r="I257" s="1"/>
      <c r="J257" s="1">
        <f t="shared" si="3"/>
        <v>0</v>
      </c>
      <c r="K257" s="1"/>
    </row>
    <row r="258" spans="1:11" ht="20.25" customHeight="1" x14ac:dyDescent="0.3">
      <c r="A258" s="1">
        <v>256</v>
      </c>
      <c r="B258" s="10">
        <v>46279</v>
      </c>
      <c r="C258" s="1" t="s">
        <v>54</v>
      </c>
      <c r="D258" s="1" t="s">
        <v>55</v>
      </c>
      <c r="E258" s="1">
        <v>2050</v>
      </c>
      <c r="F258" s="1"/>
      <c r="G258" s="1"/>
      <c r="H258" s="1"/>
      <c r="I258" s="1"/>
      <c r="J258" s="1">
        <f t="shared" si="3"/>
        <v>0</v>
      </c>
      <c r="K258" s="1"/>
    </row>
    <row r="259" spans="1:11" ht="20.25" customHeight="1" x14ac:dyDescent="0.3">
      <c r="A259" s="1">
        <v>257</v>
      </c>
      <c r="B259" s="10">
        <v>46280</v>
      </c>
      <c r="C259" s="1" t="s">
        <v>54</v>
      </c>
      <c r="D259" s="1" t="s">
        <v>55</v>
      </c>
      <c r="E259" s="1">
        <v>2050</v>
      </c>
      <c r="F259" s="1"/>
      <c r="G259" s="1"/>
      <c r="H259" s="1"/>
      <c r="I259" s="1"/>
      <c r="J259" s="1">
        <f t="shared" si="3"/>
        <v>0</v>
      </c>
      <c r="K259" s="1"/>
    </row>
    <row r="260" spans="1:11" ht="20.25" customHeight="1" x14ac:dyDescent="0.3">
      <c r="A260" s="1">
        <v>258</v>
      </c>
      <c r="B260" s="10">
        <v>46281</v>
      </c>
      <c r="C260" s="1" t="s">
        <v>54</v>
      </c>
      <c r="D260" s="1" t="s">
        <v>55</v>
      </c>
      <c r="E260" s="1">
        <v>2050</v>
      </c>
      <c r="F260" s="1"/>
      <c r="G260" s="1"/>
      <c r="H260" s="1"/>
      <c r="I260" s="1"/>
      <c r="J260" s="1">
        <f t="shared" ref="J260:J323" si="4">E260*F260-G260-H260+I260</f>
        <v>0</v>
      </c>
      <c r="K260" s="1"/>
    </row>
    <row r="261" spans="1:11" ht="20.25" customHeight="1" x14ac:dyDescent="0.3">
      <c r="A261" s="1">
        <v>259</v>
      </c>
      <c r="B261" s="10">
        <v>46282</v>
      </c>
      <c r="C261" s="1" t="s">
        <v>54</v>
      </c>
      <c r="D261" s="1" t="s">
        <v>55</v>
      </c>
      <c r="E261" s="1">
        <v>2050</v>
      </c>
      <c r="F261" s="1"/>
      <c r="G261" s="1"/>
      <c r="H261" s="1"/>
      <c r="I261" s="1"/>
      <c r="J261" s="1">
        <f t="shared" si="4"/>
        <v>0</v>
      </c>
      <c r="K261" s="1"/>
    </row>
    <row r="262" spans="1:11" ht="20.25" customHeight="1" x14ac:dyDescent="0.3">
      <c r="A262" s="1">
        <v>260</v>
      </c>
      <c r="B262" s="10">
        <v>46283</v>
      </c>
      <c r="C262" s="1" t="s">
        <v>54</v>
      </c>
      <c r="D262" s="1" t="s">
        <v>55</v>
      </c>
      <c r="E262" s="1">
        <v>2050</v>
      </c>
      <c r="F262" s="1"/>
      <c r="G262" s="1"/>
      <c r="H262" s="1"/>
      <c r="I262" s="1"/>
      <c r="J262" s="1">
        <f t="shared" si="4"/>
        <v>0</v>
      </c>
      <c r="K262" s="1"/>
    </row>
    <row r="263" spans="1:11" ht="20.25" customHeight="1" x14ac:dyDescent="0.3">
      <c r="A263" s="1">
        <v>261</v>
      </c>
      <c r="B263" s="10">
        <v>46284</v>
      </c>
      <c r="C263" s="1" t="s">
        <v>54</v>
      </c>
      <c r="D263" s="1" t="s">
        <v>55</v>
      </c>
      <c r="E263" s="1">
        <v>2050</v>
      </c>
      <c r="F263" s="1"/>
      <c r="G263" s="1"/>
      <c r="H263" s="1"/>
      <c r="I263" s="1"/>
      <c r="J263" s="1">
        <f t="shared" si="4"/>
        <v>0</v>
      </c>
      <c r="K263" s="1"/>
    </row>
    <row r="264" spans="1:11" ht="20.25" customHeight="1" x14ac:dyDescent="0.3">
      <c r="A264" s="1">
        <v>262</v>
      </c>
      <c r="B264" s="10">
        <v>46285</v>
      </c>
      <c r="C264" s="1" t="s">
        <v>54</v>
      </c>
      <c r="D264" s="1" t="s">
        <v>55</v>
      </c>
      <c r="E264" s="1">
        <v>2050</v>
      </c>
      <c r="F264" s="1"/>
      <c r="G264" s="1"/>
      <c r="H264" s="1"/>
      <c r="I264" s="1"/>
      <c r="J264" s="1">
        <f t="shared" si="4"/>
        <v>0</v>
      </c>
      <c r="K264" s="1"/>
    </row>
    <row r="265" spans="1:11" ht="20.25" customHeight="1" x14ac:dyDescent="0.3">
      <c r="A265" s="1">
        <v>263</v>
      </c>
      <c r="B265" s="10">
        <v>46286</v>
      </c>
      <c r="C265" s="1" t="s">
        <v>54</v>
      </c>
      <c r="D265" s="1" t="s">
        <v>55</v>
      </c>
      <c r="E265" s="1">
        <v>2050</v>
      </c>
      <c r="F265" s="1"/>
      <c r="G265" s="1"/>
      <c r="H265" s="1"/>
      <c r="I265" s="1"/>
      <c r="J265" s="1">
        <f t="shared" si="4"/>
        <v>0</v>
      </c>
      <c r="K265" s="1"/>
    </row>
    <row r="266" spans="1:11" ht="20.25" customHeight="1" x14ac:dyDescent="0.3">
      <c r="A266" s="1">
        <v>264</v>
      </c>
      <c r="B266" s="10">
        <v>46287</v>
      </c>
      <c r="C266" s="1" t="s">
        <v>54</v>
      </c>
      <c r="D266" s="1" t="s">
        <v>55</v>
      </c>
      <c r="E266" s="1">
        <v>2050</v>
      </c>
      <c r="F266" s="1"/>
      <c r="G266" s="1"/>
      <c r="H266" s="1"/>
      <c r="I266" s="1"/>
      <c r="J266" s="1">
        <f t="shared" si="4"/>
        <v>0</v>
      </c>
      <c r="K266" s="1"/>
    </row>
    <row r="267" spans="1:11" ht="20.25" customHeight="1" x14ac:dyDescent="0.3">
      <c r="A267" s="1">
        <v>265</v>
      </c>
      <c r="B267" s="10">
        <v>46288</v>
      </c>
      <c r="C267" s="1" t="s">
        <v>54</v>
      </c>
      <c r="D267" s="1" t="s">
        <v>55</v>
      </c>
      <c r="E267" s="1">
        <v>2050</v>
      </c>
      <c r="F267" s="1"/>
      <c r="G267" s="1"/>
      <c r="H267" s="1"/>
      <c r="I267" s="1"/>
      <c r="J267" s="1">
        <f t="shared" si="4"/>
        <v>0</v>
      </c>
      <c r="K267" s="1"/>
    </row>
    <row r="268" spans="1:11" ht="20.25" customHeight="1" x14ac:dyDescent="0.3">
      <c r="A268" s="1">
        <v>266</v>
      </c>
      <c r="B268" s="10">
        <v>46289</v>
      </c>
      <c r="C268" s="1" t="s">
        <v>54</v>
      </c>
      <c r="D268" s="1" t="s">
        <v>55</v>
      </c>
      <c r="E268" s="1">
        <v>2050</v>
      </c>
      <c r="F268" s="1"/>
      <c r="G268" s="1"/>
      <c r="H268" s="1"/>
      <c r="I268" s="1"/>
      <c r="J268" s="1">
        <f t="shared" si="4"/>
        <v>0</v>
      </c>
      <c r="K268" s="1"/>
    </row>
    <row r="269" spans="1:11" ht="20.25" customHeight="1" x14ac:dyDescent="0.3">
      <c r="A269" s="1">
        <v>267</v>
      </c>
      <c r="B269" s="10">
        <v>46290</v>
      </c>
      <c r="C269" s="1" t="s">
        <v>54</v>
      </c>
      <c r="D269" s="1" t="s">
        <v>55</v>
      </c>
      <c r="E269" s="1">
        <v>2050</v>
      </c>
      <c r="F269" s="1"/>
      <c r="G269" s="1"/>
      <c r="H269" s="1"/>
      <c r="I269" s="1"/>
      <c r="J269" s="1">
        <f t="shared" si="4"/>
        <v>0</v>
      </c>
      <c r="K269" s="1"/>
    </row>
    <row r="270" spans="1:11" ht="20.25" customHeight="1" x14ac:dyDescent="0.3">
      <c r="A270" s="1">
        <v>268</v>
      </c>
      <c r="B270" s="10">
        <v>46291</v>
      </c>
      <c r="C270" s="1" t="s">
        <v>54</v>
      </c>
      <c r="D270" s="1" t="s">
        <v>55</v>
      </c>
      <c r="E270" s="1">
        <v>2050</v>
      </c>
      <c r="F270" s="1"/>
      <c r="G270" s="1"/>
      <c r="H270" s="1"/>
      <c r="I270" s="1"/>
      <c r="J270" s="1">
        <f t="shared" si="4"/>
        <v>0</v>
      </c>
      <c r="K270" s="1"/>
    </row>
    <row r="271" spans="1:11" ht="20.25" customHeight="1" x14ac:dyDescent="0.3">
      <c r="A271" s="1">
        <v>269</v>
      </c>
      <c r="B271" s="10">
        <v>46292</v>
      </c>
      <c r="C271" s="1" t="s">
        <v>54</v>
      </c>
      <c r="D271" s="1" t="s">
        <v>55</v>
      </c>
      <c r="E271" s="1">
        <v>2050</v>
      </c>
      <c r="F271" s="1"/>
      <c r="G271" s="1"/>
      <c r="H271" s="1"/>
      <c r="I271" s="1"/>
      <c r="J271" s="1">
        <f t="shared" si="4"/>
        <v>0</v>
      </c>
      <c r="K271" s="1"/>
    </row>
    <row r="272" spans="1:11" ht="20.25" customHeight="1" x14ac:dyDescent="0.3">
      <c r="A272" s="1">
        <v>270</v>
      </c>
      <c r="B272" s="10">
        <v>46293</v>
      </c>
      <c r="C272" s="1" t="s">
        <v>54</v>
      </c>
      <c r="D272" s="1" t="s">
        <v>55</v>
      </c>
      <c r="E272" s="1">
        <v>2050</v>
      </c>
      <c r="F272" s="1"/>
      <c r="G272" s="1"/>
      <c r="H272" s="1"/>
      <c r="I272" s="1"/>
      <c r="J272" s="1">
        <f t="shared" si="4"/>
        <v>0</v>
      </c>
      <c r="K272" s="1"/>
    </row>
    <row r="273" spans="1:11" ht="20.25" customHeight="1" x14ac:dyDescent="0.3">
      <c r="A273" s="1">
        <v>271</v>
      </c>
      <c r="B273" s="10">
        <v>46294</v>
      </c>
      <c r="C273" s="1" t="s">
        <v>54</v>
      </c>
      <c r="D273" s="1" t="s">
        <v>55</v>
      </c>
      <c r="E273" s="1">
        <v>2050</v>
      </c>
      <c r="F273" s="1"/>
      <c r="G273" s="1"/>
      <c r="H273" s="1"/>
      <c r="I273" s="1"/>
      <c r="J273" s="1">
        <f t="shared" si="4"/>
        <v>0</v>
      </c>
      <c r="K273" s="1"/>
    </row>
    <row r="274" spans="1:11" ht="20.25" customHeight="1" x14ac:dyDescent="0.3">
      <c r="A274" s="1">
        <v>272</v>
      </c>
      <c r="B274" s="10">
        <v>46295</v>
      </c>
      <c r="C274" s="1" t="s">
        <v>54</v>
      </c>
      <c r="D274" s="1" t="s">
        <v>55</v>
      </c>
      <c r="E274" s="1">
        <v>2050</v>
      </c>
      <c r="F274" s="1"/>
      <c r="G274" s="1"/>
      <c r="H274" s="1"/>
      <c r="I274" s="1"/>
      <c r="J274" s="1">
        <f t="shared" si="4"/>
        <v>0</v>
      </c>
      <c r="K274" s="1"/>
    </row>
    <row r="275" spans="1:11" ht="20.25" customHeight="1" x14ac:dyDescent="0.3">
      <c r="A275" s="1">
        <v>273</v>
      </c>
      <c r="B275" s="10">
        <v>46296</v>
      </c>
      <c r="C275" s="1" t="s">
        <v>54</v>
      </c>
      <c r="D275" s="1" t="s">
        <v>55</v>
      </c>
      <c r="E275" s="1">
        <v>2050</v>
      </c>
      <c r="F275" s="1"/>
      <c r="G275" s="1"/>
      <c r="H275" s="1"/>
      <c r="I275" s="1"/>
      <c r="J275" s="1">
        <f t="shared" si="4"/>
        <v>0</v>
      </c>
      <c r="K275" s="1"/>
    </row>
    <row r="276" spans="1:11" ht="20.25" customHeight="1" x14ac:dyDescent="0.3">
      <c r="A276" s="1">
        <v>274</v>
      </c>
      <c r="B276" s="10">
        <v>46297</v>
      </c>
      <c r="C276" s="1" t="s">
        <v>54</v>
      </c>
      <c r="D276" s="1" t="s">
        <v>55</v>
      </c>
      <c r="E276" s="1">
        <v>2050</v>
      </c>
      <c r="F276" s="1"/>
      <c r="G276" s="1"/>
      <c r="H276" s="1"/>
      <c r="I276" s="1"/>
      <c r="J276" s="1">
        <f t="shared" si="4"/>
        <v>0</v>
      </c>
      <c r="K276" s="1"/>
    </row>
    <row r="277" spans="1:11" ht="20.25" customHeight="1" x14ac:dyDescent="0.3">
      <c r="A277" s="1">
        <v>275</v>
      </c>
      <c r="B277" s="10">
        <v>46298</v>
      </c>
      <c r="C277" s="1" t="s">
        <v>54</v>
      </c>
      <c r="D277" s="1" t="s">
        <v>55</v>
      </c>
      <c r="E277" s="1">
        <v>2050</v>
      </c>
      <c r="F277" s="1"/>
      <c r="G277" s="1"/>
      <c r="H277" s="1"/>
      <c r="I277" s="1"/>
      <c r="J277" s="1">
        <f t="shared" si="4"/>
        <v>0</v>
      </c>
      <c r="K277" s="1"/>
    </row>
    <row r="278" spans="1:11" ht="20.25" customHeight="1" x14ac:dyDescent="0.3">
      <c r="A278" s="1">
        <v>276</v>
      </c>
      <c r="B278" s="10">
        <v>46299</v>
      </c>
      <c r="C278" s="1" t="s">
        <v>54</v>
      </c>
      <c r="D278" s="1" t="s">
        <v>55</v>
      </c>
      <c r="E278" s="1">
        <v>2050</v>
      </c>
      <c r="F278" s="1"/>
      <c r="G278" s="1"/>
      <c r="H278" s="1"/>
      <c r="I278" s="1"/>
      <c r="J278" s="1">
        <f t="shared" si="4"/>
        <v>0</v>
      </c>
      <c r="K278" s="1"/>
    </row>
    <row r="279" spans="1:11" ht="20.25" customHeight="1" x14ac:dyDescent="0.3">
      <c r="A279" s="1">
        <v>277</v>
      </c>
      <c r="B279" s="10">
        <v>46300</v>
      </c>
      <c r="C279" s="1" t="s">
        <v>54</v>
      </c>
      <c r="D279" s="1" t="s">
        <v>55</v>
      </c>
      <c r="E279" s="1">
        <v>2050</v>
      </c>
      <c r="F279" s="1"/>
      <c r="G279" s="1"/>
      <c r="H279" s="1"/>
      <c r="I279" s="1"/>
      <c r="J279" s="1">
        <f t="shared" si="4"/>
        <v>0</v>
      </c>
      <c r="K279" s="1"/>
    </row>
    <row r="280" spans="1:11" ht="20.25" customHeight="1" x14ac:dyDescent="0.3">
      <c r="A280" s="1">
        <v>278</v>
      </c>
      <c r="B280" s="10">
        <v>46301</v>
      </c>
      <c r="C280" s="1" t="s">
        <v>54</v>
      </c>
      <c r="D280" s="1" t="s">
        <v>55</v>
      </c>
      <c r="E280" s="1">
        <v>2050</v>
      </c>
      <c r="F280" s="1"/>
      <c r="G280" s="1"/>
      <c r="H280" s="1"/>
      <c r="I280" s="1"/>
      <c r="J280" s="1">
        <f t="shared" si="4"/>
        <v>0</v>
      </c>
      <c r="K280" s="1"/>
    </row>
    <row r="281" spans="1:11" ht="20.25" customHeight="1" x14ac:dyDescent="0.3">
      <c r="A281" s="1">
        <v>279</v>
      </c>
      <c r="B281" s="10">
        <v>46302</v>
      </c>
      <c r="C281" s="1" t="s">
        <v>54</v>
      </c>
      <c r="D281" s="1" t="s">
        <v>55</v>
      </c>
      <c r="E281" s="1">
        <v>2050</v>
      </c>
      <c r="F281" s="1"/>
      <c r="G281" s="1"/>
      <c r="H281" s="1"/>
      <c r="I281" s="1"/>
      <c r="J281" s="1">
        <f t="shared" si="4"/>
        <v>0</v>
      </c>
      <c r="K281" s="1"/>
    </row>
    <row r="282" spans="1:11" ht="20.25" customHeight="1" x14ac:dyDescent="0.3">
      <c r="A282" s="1">
        <v>280</v>
      </c>
      <c r="B282" s="10">
        <v>46303</v>
      </c>
      <c r="C282" s="1" t="s">
        <v>54</v>
      </c>
      <c r="D282" s="1" t="s">
        <v>55</v>
      </c>
      <c r="E282" s="1">
        <v>2050</v>
      </c>
      <c r="F282" s="1"/>
      <c r="G282" s="1"/>
      <c r="H282" s="1"/>
      <c r="I282" s="1"/>
      <c r="J282" s="1">
        <f t="shared" si="4"/>
        <v>0</v>
      </c>
      <c r="K282" s="1"/>
    </row>
    <row r="283" spans="1:11" ht="20.25" customHeight="1" x14ac:dyDescent="0.3">
      <c r="A283" s="1">
        <v>281</v>
      </c>
      <c r="B283" s="10">
        <v>46304</v>
      </c>
      <c r="C283" s="1" t="s">
        <v>54</v>
      </c>
      <c r="D283" s="1" t="s">
        <v>55</v>
      </c>
      <c r="E283" s="1">
        <v>2050</v>
      </c>
      <c r="F283" s="1"/>
      <c r="G283" s="1"/>
      <c r="H283" s="1"/>
      <c r="I283" s="1"/>
      <c r="J283" s="1">
        <f t="shared" si="4"/>
        <v>0</v>
      </c>
      <c r="K283" s="1"/>
    </row>
    <row r="284" spans="1:11" ht="20.25" customHeight="1" x14ac:dyDescent="0.3">
      <c r="A284" s="1">
        <v>282</v>
      </c>
      <c r="B284" s="10">
        <v>46305</v>
      </c>
      <c r="C284" s="1" t="s">
        <v>54</v>
      </c>
      <c r="D284" s="1" t="s">
        <v>55</v>
      </c>
      <c r="E284" s="1">
        <v>2050</v>
      </c>
      <c r="F284" s="1"/>
      <c r="G284" s="1"/>
      <c r="H284" s="1"/>
      <c r="I284" s="1"/>
      <c r="J284" s="1">
        <f t="shared" si="4"/>
        <v>0</v>
      </c>
      <c r="K284" s="1"/>
    </row>
    <row r="285" spans="1:11" ht="20.25" customHeight="1" x14ac:dyDescent="0.3">
      <c r="A285" s="1">
        <v>283</v>
      </c>
      <c r="B285" s="10">
        <v>46306</v>
      </c>
      <c r="C285" s="1" t="s">
        <v>54</v>
      </c>
      <c r="D285" s="1" t="s">
        <v>55</v>
      </c>
      <c r="E285" s="1">
        <v>2050</v>
      </c>
      <c r="F285" s="1"/>
      <c r="G285" s="1"/>
      <c r="H285" s="1"/>
      <c r="I285" s="1"/>
      <c r="J285" s="1">
        <f t="shared" si="4"/>
        <v>0</v>
      </c>
      <c r="K285" s="1"/>
    </row>
    <row r="286" spans="1:11" ht="20.25" customHeight="1" x14ac:dyDescent="0.3">
      <c r="A286" s="1">
        <v>284</v>
      </c>
      <c r="B286" s="10">
        <v>46307</v>
      </c>
      <c r="C286" s="1" t="s">
        <v>54</v>
      </c>
      <c r="D286" s="1" t="s">
        <v>55</v>
      </c>
      <c r="E286" s="1">
        <v>2050</v>
      </c>
      <c r="F286" s="1"/>
      <c r="G286" s="1"/>
      <c r="H286" s="1"/>
      <c r="I286" s="1"/>
      <c r="J286" s="1">
        <f t="shared" si="4"/>
        <v>0</v>
      </c>
      <c r="K286" s="1"/>
    </row>
    <row r="287" spans="1:11" ht="20.25" customHeight="1" x14ac:dyDescent="0.3">
      <c r="A287" s="1">
        <v>285</v>
      </c>
      <c r="B287" s="10">
        <v>46308</v>
      </c>
      <c r="C287" s="1" t="s">
        <v>54</v>
      </c>
      <c r="D287" s="1" t="s">
        <v>55</v>
      </c>
      <c r="E287" s="1">
        <v>2050</v>
      </c>
      <c r="F287" s="1"/>
      <c r="G287" s="1"/>
      <c r="H287" s="1"/>
      <c r="I287" s="1"/>
      <c r="J287" s="1">
        <f t="shared" si="4"/>
        <v>0</v>
      </c>
      <c r="K287" s="1"/>
    </row>
    <row r="288" spans="1:11" ht="20.25" customHeight="1" x14ac:dyDescent="0.3">
      <c r="A288" s="1">
        <v>286</v>
      </c>
      <c r="B288" s="10">
        <v>46309</v>
      </c>
      <c r="C288" s="1" t="s">
        <v>54</v>
      </c>
      <c r="D288" s="1" t="s">
        <v>55</v>
      </c>
      <c r="E288" s="1">
        <v>2050</v>
      </c>
      <c r="F288" s="1"/>
      <c r="G288" s="1"/>
      <c r="H288" s="1"/>
      <c r="I288" s="1"/>
      <c r="J288" s="1">
        <f t="shared" si="4"/>
        <v>0</v>
      </c>
      <c r="K288" s="1"/>
    </row>
    <row r="289" spans="1:11" ht="20.25" customHeight="1" x14ac:dyDescent="0.3">
      <c r="A289" s="1">
        <v>287</v>
      </c>
      <c r="B289" s="10">
        <v>46310</v>
      </c>
      <c r="C289" s="1" t="s">
        <v>54</v>
      </c>
      <c r="D289" s="1" t="s">
        <v>55</v>
      </c>
      <c r="E289" s="1">
        <v>2050</v>
      </c>
      <c r="F289" s="1"/>
      <c r="G289" s="1"/>
      <c r="H289" s="1"/>
      <c r="I289" s="1"/>
      <c r="J289" s="1">
        <f t="shared" si="4"/>
        <v>0</v>
      </c>
      <c r="K289" s="1"/>
    </row>
    <row r="290" spans="1:11" ht="20.25" customHeight="1" x14ac:dyDescent="0.3">
      <c r="A290" s="1">
        <v>288</v>
      </c>
      <c r="B290" s="10">
        <v>46311</v>
      </c>
      <c r="C290" s="1" t="s">
        <v>54</v>
      </c>
      <c r="D290" s="1" t="s">
        <v>55</v>
      </c>
      <c r="E290" s="1">
        <v>2050</v>
      </c>
      <c r="F290" s="1"/>
      <c r="G290" s="1"/>
      <c r="H290" s="1"/>
      <c r="I290" s="1"/>
      <c r="J290" s="1">
        <f t="shared" si="4"/>
        <v>0</v>
      </c>
      <c r="K290" s="1"/>
    </row>
    <row r="291" spans="1:11" ht="20.25" customHeight="1" x14ac:dyDescent="0.3">
      <c r="A291" s="1">
        <v>289</v>
      </c>
      <c r="B291" s="10">
        <v>46312</v>
      </c>
      <c r="C291" s="1" t="s">
        <v>54</v>
      </c>
      <c r="D291" s="1" t="s">
        <v>55</v>
      </c>
      <c r="E291" s="1">
        <v>2050</v>
      </c>
      <c r="F291" s="1"/>
      <c r="G291" s="1"/>
      <c r="H291" s="1"/>
      <c r="I291" s="1"/>
      <c r="J291" s="1">
        <f t="shared" si="4"/>
        <v>0</v>
      </c>
      <c r="K291" s="1"/>
    </row>
    <row r="292" spans="1:11" ht="20.25" customHeight="1" x14ac:dyDescent="0.3">
      <c r="A292" s="1">
        <v>290</v>
      </c>
      <c r="B292" s="10">
        <v>46313</v>
      </c>
      <c r="C292" s="1" t="s">
        <v>54</v>
      </c>
      <c r="D292" s="1" t="s">
        <v>55</v>
      </c>
      <c r="E292" s="1">
        <v>2050</v>
      </c>
      <c r="F292" s="1"/>
      <c r="G292" s="1"/>
      <c r="H292" s="1"/>
      <c r="I292" s="1"/>
      <c r="J292" s="1">
        <f t="shared" si="4"/>
        <v>0</v>
      </c>
      <c r="K292" s="1"/>
    </row>
    <row r="293" spans="1:11" ht="20.25" customHeight="1" x14ac:dyDescent="0.3">
      <c r="A293" s="1">
        <v>291</v>
      </c>
      <c r="B293" s="10">
        <v>46314</v>
      </c>
      <c r="C293" s="1" t="s">
        <v>54</v>
      </c>
      <c r="D293" s="1" t="s">
        <v>55</v>
      </c>
      <c r="E293" s="1">
        <v>2050</v>
      </c>
      <c r="F293" s="1"/>
      <c r="G293" s="1"/>
      <c r="H293" s="1"/>
      <c r="I293" s="1"/>
      <c r="J293" s="1">
        <f t="shared" si="4"/>
        <v>0</v>
      </c>
      <c r="K293" s="1"/>
    </row>
    <row r="294" spans="1:11" ht="20.25" customHeight="1" x14ac:dyDescent="0.3">
      <c r="A294" s="1">
        <v>292</v>
      </c>
      <c r="B294" s="10">
        <v>46315</v>
      </c>
      <c r="C294" s="1" t="s">
        <v>54</v>
      </c>
      <c r="D294" s="1" t="s">
        <v>55</v>
      </c>
      <c r="E294" s="1">
        <v>2050</v>
      </c>
      <c r="F294" s="1"/>
      <c r="G294" s="1"/>
      <c r="H294" s="1"/>
      <c r="I294" s="1"/>
      <c r="J294" s="1">
        <f t="shared" si="4"/>
        <v>0</v>
      </c>
      <c r="K294" s="1"/>
    </row>
    <row r="295" spans="1:11" ht="20.25" customHeight="1" x14ac:dyDescent="0.3">
      <c r="A295" s="1">
        <v>293</v>
      </c>
      <c r="B295" s="10">
        <v>46316</v>
      </c>
      <c r="C295" s="1" t="s">
        <v>54</v>
      </c>
      <c r="D295" s="1" t="s">
        <v>55</v>
      </c>
      <c r="E295" s="1">
        <v>2050</v>
      </c>
      <c r="F295" s="1"/>
      <c r="G295" s="1"/>
      <c r="H295" s="1"/>
      <c r="I295" s="1"/>
      <c r="J295" s="1">
        <f t="shared" si="4"/>
        <v>0</v>
      </c>
      <c r="K295" s="1"/>
    </row>
    <row r="296" spans="1:11" ht="20.25" customHeight="1" x14ac:dyDescent="0.3">
      <c r="A296" s="1">
        <v>294</v>
      </c>
      <c r="B296" s="10">
        <v>46317</v>
      </c>
      <c r="C296" s="1" t="s">
        <v>54</v>
      </c>
      <c r="D296" s="1" t="s">
        <v>55</v>
      </c>
      <c r="E296" s="1">
        <v>2050</v>
      </c>
      <c r="F296" s="1"/>
      <c r="G296" s="1"/>
      <c r="H296" s="1"/>
      <c r="I296" s="1"/>
      <c r="J296" s="1">
        <f t="shared" si="4"/>
        <v>0</v>
      </c>
      <c r="K296" s="1"/>
    </row>
    <row r="297" spans="1:11" ht="20.25" customHeight="1" x14ac:dyDescent="0.3">
      <c r="A297" s="1">
        <v>295</v>
      </c>
      <c r="B297" s="10">
        <v>46318</v>
      </c>
      <c r="C297" s="1" t="s">
        <v>54</v>
      </c>
      <c r="D297" s="1" t="s">
        <v>55</v>
      </c>
      <c r="E297" s="1">
        <v>2050</v>
      </c>
      <c r="F297" s="1"/>
      <c r="G297" s="1"/>
      <c r="H297" s="1"/>
      <c r="I297" s="1"/>
      <c r="J297" s="1">
        <f t="shared" si="4"/>
        <v>0</v>
      </c>
      <c r="K297" s="1"/>
    </row>
    <row r="298" spans="1:11" ht="20.25" customHeight="1" x14ac:dyDescent="0.3">
      <c r="A298" s="1">
        <v>296</v>
      </c>
      <c r="B298" s="10">
        <v>46319</v>
      </c>
      <c r="C298" s="1" t="s">
        <v>54</v>
      </c>
      <c r="D298" s="1" t="s">
        <v>55</v>
      </c>
      <c r="E298" s="1">
        <v>2050</v>
      </c>
      <c r="F298" s="1"/>
      <c r="G298" s="1"/>
      <c r="H298" s="1"/>
      <c r="I298" s="1"/>
      <c r="J298" s="1">
        <f t="shared" si="4"/>
        <v>0</v>
      </c>
      <c r="K298" s="1"/>
    </row>
    <row r="299" spans="1:11" ht="20.25" customHeight="1" x14ac:dyDescent="0.3">
      <c r="A299" s="1">
        <v>297</v>
      </c>
      <c r="B299" s="10">
        <v>46320</v>
      </c>
      <c r="C299" s="1" t="s">
        <v>54</v>
      </c>
      <c r="D299" s="1" t="s">
        <v>55</v>
      </c>
      <c r="E299" s="1">
        <v>2050</v>
      </c>
      <c r="F299" s="1"/>
      <c r="G299" s="1"/>
      <c r="H299" s="1"/>
      <c r="I299" s="1"/>
      <c r="J299" s="1">
        <f t="shared" si="4"/>
        <v>0</v>
      </c>
      <c r="K299" s="1"/>
    </row>
    <row r="300" spans="1:11" ht="20.25" customHeight="1" x14ac:dyDescent="0.3">
      <c r="A300" s="1">
        <v>298</v>
      </c>
      <c r="B300" s="10">
        <v>46321</v>
      </c>
      <c r="C300" s="1" t="s">
        <v>54</v>
      </c>
      <c r="D300" s="1" t="s">
        <v>55</v>
      </c>
      <c r="E300" s="1">
        <v>2050</v>
      </c>
      <c r="F300" s="1"/>
      <c r="G300" s="1"/>
      <c r="H300" s="1"/>
      <c r="I300" s="1"/>
      <c r="J300" s="1">
        <f t="shared" si="4"/>
        <v>0</v>
      </c>
      <c r="K300" s="1"/>
    </row>
    <row r="301" spans="1:11" ht="20.25" customHeight="1" x14ac:dyDescent="0.3">
      <c r="A301" s="1">
        <v>299</v>
      </c>
      <c r="B301" s="10">
        <v>46322</v>
      </c>
      <c r="C301" s="1" t="s">
        <v>54</v>
      </c>
      <c r="D301" s="1" t="s">
        <v>55</v>
      </c>
      <c r="E301" s="1">
        <v>2050</v>
      </c>
      <c r="F301" s="1"/>
      <c r="G301" s="1"/>
      <c r="H301" s="1"/>
      <c r="I301" s="1"/>
      <c r="J301" s="1">
        <f t="shared" si="4"/>
        <v>0</v>
      </c>
      <c r="K301" s="1"/>
    </row>
    <row r="302" spans="1:11" ht="20.25" customHeight="1" x14ac:dyDescent="0.3">
      <c r="A302" s="1">
        <v>300</v>
      </c>
      <c r="B302" s="10">
        <v>46323</v>
      </c>
      <c r="C302" s="1" t="s">
        <v>54</v>
      </c>
      <c r="D302" s="1" t="s">
        <v>55</v>
      </c>
      <c r="E302" s="1">
        <v>2050</v>
      </c>
      <c r="F302" s="1"/>
      <c r="G302" s="1"/>
      <c r="H302" s="1"/>
      <c r="I302" s="1"/>
      <c r="J302" s="1">
        <f t="shared" si="4"/>
        <v>0</v>
      </c>
      <c r="K302" s="1"/>
    </row>
    <row r="303" spans="1:11" ht="20.25" customHeight="1" x14ac:dyDescent="0.3">
      <c r="A303" s="1">
        <v>301</v>
      </c>
      <c r="B303" s="10">
        <v>46324</v>
      </c>
      <c r="C303" s="1" t="s">
        <v>54</v>
      </c>
      <c r="D303" s="1" t="s">
        <v>55</v>
      </c>
      <c r="E303" s="1">
        <v>2050</v>
      </c>
      <c r="F303" s="1"/>
      <c r="G303" s="1"/>
      <c r="H303" s="1"/>
      <c r="I303" s="1"/>
      <c r="J303" s="1">
        <f t="shared" si="4"/>
        <v>0</v>
      </c>
      <c r="K303" s="1"/>
    </row>
    <row r="304" spans="1:11" ht="20.25" customHeight="1" x14ac:dyDescent="0.3">
      <c r="A304" s="1">
        <v>302</v>
      </c>
      <c r="B304" s="10">
        <v>46325</v>
      </c>
      <c r="C304" s="1" t="s">
        <v>54</v>
      </c>
      <c r="D304" s="1" t="s">
        <v>55</v>
      </c>
      <c r="E304" s="1">
        <v>2050</v>
      </c>
      <c r="F304" s="1"/>
      <c r="G304" s="1"/>
      <c r="H304" s="1"/>
      <c r="I304" s="1"/>
      <c r="J304" s="1">
        <f t="shared" si="4"/>
        <v>0</v>
      </c>
      <c r="K304" s="1"/>
    </row>
    <row r="305" spans="1:11" ht="20.25" customHeight="1" x14ac:dyDescent="0.3">
      <c r="A305" s="1">
        <v>303</v>
      </c>
      <c r="B305" s="10">
        <v>46326</v>
      </c>
      <c r="C305" s="1" t="s">
        <v>54</v>
      </c>
      <c r="D305" s="1" t="s">
        <v>55</v>
      </c>
      <c r="E305" s="1">
        <v>2050</v>
      </c>
      <c r="F305" s="1"/>
      <c r="G305" s="1"/>
      <c r="H305" s="1"/>
      <c r="I305" s="1"/>
      <c r="J305" s="1">
        <f t="shared" si="4"/>
        <v>0</v>
      </c>
      <c r="K305" s="1"/>
    </row>
    <row r="306" spans="1:11" ht="20.25" customHeight="1" x14ac:dyDescent="0.3">
      <c r="A306" s="1">
        <v>304</v>
      </c>
      <c r="B306" s="10">
        <v>46327</v>
      </c>
      <c r="C306" s="1" t="s">
        <v>54</v>
      </c>
      <c r="D306" s="1" t="s">
        <v>55</v>
      </c>
      <c r="E306" s="1">
        <v>2050</v>
      </c>
      <c r="F306" s="1"/>
      <c r="G306" s="1"/>
      <c r="H306" s="1"/>
      <c r="I306" s="1"/>
      <c r="J306" s="1">
        <f t="shared" si="4"/>
        <v>0</v>
      </c>
      <c r="K306" s="1"/>
    </row>
    <row r="307" spans="1:11" ht="20.25" customHeight="1" x14ac:dyDescent="0.3">
      <c r="A307" s="1">
        <v>305</v>
      </c>
      <c r="B307" s="10">
        <v>46328</v>
      </c>
      <c r="C307" s="1" t="s">
        <v>54</v>
      </c>
      <c r="D307" s="1" t="s">
        <v>55</v>
      </c>
      <c r="E307" s="1">
        <v>2050</v>
      </c>
      <c r="F307" s="1"/>
      <c r="G307" s="1"/>
      <c r="H307" s="1"/>
      <c r="I307" s="1"/>
      <c r="J307" s="1">
        <f t="shared" si="4"/>
        <v>0</v>
      </c>
      <c r="K307" s="1"/>
    </row>
    <row r="308" spans="1:11" ht="20.25" customHeight="1" x14ac:dyDescent="0.3">
      <c r="A308" s="1">
        <v>306</v>
      </c>
      <c r="B308" s="10">
        <v>46329</v>
      </c>
      <c r="C308" s="1" t="s">
        <v>54</v>
      </c>
      <c r="D308" s="1" t="s">
        <v>55</v>
      </c>
      <c r="E308" s="1">
        <v>2050</v>
      </c>
      <c r="F308" s="1"/>
      <c r="G308" s="1"/>
      <c r="H308" s="1"/>
      <c r="I308" s="1"/>
      <c r="J308" s="1">
        <f t="shared" si="4"/>
        <v>0</v>
      </c>
      <c r="K308" s="1"/>
    </row>
    <row r="309" spans="1:11" ht="20.25" customHeight="1" x14ac:dyDescent="0.3">
      <c r="A309" s="1">
        <v>307</v>
      </c>
      <c r="B309" s="10">
        <v>46330</v>
      </c>
      <c r="C309" s="1" t="s">
        <v>54</v>
      </c>
      <c r="D309" s="1" t="s">
        <v>55</v>
      </c>
      <c r="E309" s="1">
        <v>2050</v>
      </c>
      <c r="F309" s="1"/>
      <c r="G309" s="1"/>
      <c r="H309" s="1"/>
      <c r="I309" s="1"/>
      <c r="J309" s="1">
        <f t="shared" si="4"/>
        <v>0</v>
      </c>
      <c r="K309" s="1"/>
    </row>
    <row r="310" spans="1:11" ht="20.25" customHeight="1" x14ac:dyDescent="0.3">
      <c r="A310" s="1">
        <v>308</v>
      </c>
      <c r="B310" s="10">
        <v>46331</v>
      </c>
      <c r="C310" s="1" t="s">
        <v>54</v>
      </c>
      <c r="D310" s="1" t="s">
        <v>55</v>
      </c>
      <c r="E310" s="1">
        <v>2050</v>
      </c>
      <c r="F310" s="1"/>
      <c r="G310" s="1"/>
      <c r="H310" s="1"/>
      <c r="I310" s="1"/>
      <c r="J310" s="1">
        <f t="shared" si="4"/>
        <v>0</v>
      </c>
      <c r="K310" s="1"/>
    </row>
    <row r="311" spans="1:11" ht="20.25" customHeight="1" x14ac:dyDescent="0.3">
      <c r="A311" s="1">
        <v>309</v>
      </c>
      <c r="B311" s="10">
        <v>46332</v>
      </c>
      <c r="C311" s="1" t="s">
        <v>54</v>
      </c>
      <c r="D311" s="1" t="s">
        <v>55</v>
      </c>
      <c r="E311" s="1">
        <v>2050</v>
      </c>
      <c r="F311" s="1"/>
      <c r="G311" s="1"/>
      <c r="H311" s="1"/>
      <c r="I311" s="1"/>
      <c r="J311" s="1">
        <f t="shared" si="4"/>
        <v>0</v>
      </c>
      <c r="K311" s="1"/>
    </row>
    <row r="312" spans="1:11" ht="20.25" customHeight="1" x14ac:dyDescent="0.3">
      <c r="A312" s="1">
        <v>310</v>
      </c>
      <c r="B312" s="10">
        <v>46333</v>
      </c>
      <c r="C312" s="1" t="s">
        <v>54</v>
      </c>
      <c r="D312" s="1" t="s">
        <v>55</v>
      </c>
      <c r="E312" s="1">
        <v>2050</v>
      </c>
      <c r="F312" s="1"/>
      <c r="G312" s="1"/>
      <c r="H312" s="1"/>
      <c r="I312" s="1"/>
      <c r="J312" s="1">
        <f t="shared" si="4"/>
        <v>0</v>
      </c>
      <c r="K312" s="1"/>
    </row>
    <row r="313" spans="1:11" ht="20.25" customHeight="1" x14ac:dyDescent="0.3">
      <c r="A313" s="1">
        <v>311</v>
      </c>
      <c r="B313" s="10">
        <v>46334</v>
      </c>
      <c r="C313" s="1" t="s">
        <v>54</v>
      </c>
      <c r="D313" s="1" t="s">
        <v>55</v>
      </c>
      <c r="E313" s="1">
        <v>2050</v>
      </c>
      <c r="F313" s="1"/>
      <c r="G313" s="1"/>
      <c r="H313" s="1"/>
      <c r="I313" s="1"/>
      <c r="J313" s="1">
        <f t="shared" si="4"/>
        <v>0</v>
      </c>
      <c r="K313" s="1"/>
    </row>
    <row r="314" spans="1:11" ht="20.25" customHeight="1" x14ac:dyDescent="0.3">
      <c r="A314" s="1">
        <v>312</v>
      </c>
      <c r="B314" s="10">
        <v>46335</v>
      </c>
      <c r="C314" s="1" t="s">
        <v>54</v>
      </c>
      <c r="D314" s="1" t="s">
        <v>55</v>
      </c>
      <c r="E314" s="1">
        <v>2050</v>
      </c>
      <c r="F314" s="1"/>
      <c r="G314" s="1"/>
      <c r="H314" s="1"/>
      <c r="I314" s="1"/>
      <c r="J314" s="1">
        <f t="shared" si="4"/>
        <v>0</v>
      </c>
      <c r="K314" s="1"/>
    </row>
    <row r="315" spans="1:11" ht="20.25" customHeight="1" x14ac:dyDescent="0.3">
      <c r="A315" s="1">
        <v>313</v>
      </c>
      <c r="B315" s="10">
        <v>46336</v>
      </c>
      <c r="C315" s="1" t="s">
        <v>54</v>
      </c>
      <c r="D315" s="1" t="s">
        <v>55</v>
      </c>
      <c r="E315" s="1">
        <v>2050</v>
      </c>
      <c r="F315" s="1"/>
      <c r="G315" s="1"/>
      <c r="H315" s="1"/>
      <c r="I315" s="1"/>
      <c r="J315" s="1">
        <f t="shared" si="4"/>
        <v>0</v>
      </c>
      <c r="K315" s="1"/>
    </row>
    <row r="316" spans="1:11" ht="20.25" customHeight="1" x14ac:dyDescent="0.3">
      <c r="A316" s="1">
        <v>314</v>
      </c>
      <c r="B316" s="10">
        <v>46337</v>
      </c>
      <c r="C316" s="1" t="s">
        <v>54</v>
      </c>
      <c r="D316" s="1" t="s">
        <v>55</v>
      </c>
      <c r="E316" s="1">
        <v>2050</v>
      </c>
      <c r="F316" s="1"/>
      <c r="G316" s="1"/>
      <c r="H316" s="1"/>
      <c r="I316" s="1"/>
      <c r="J316" s="1">
        <f t="shared" si="4"/>
        <v>0</v>
      </c>
      <c r="K316" s="1"/>
    </row>
    <row r="317" spans="1:11" ht="20.25" customHeight="1" x14ac:dyDescent="0.3">
      <c r="A317" s="1">
        <v>315</v>
      </c>
      <c r="B317" s="10">
        <v>46338</v>
      </c>
      <c r="C317" s="1" t="s">
        <v>54</v>
      </c>
      <c r="D317" s="1" t="s">
        <v>55</v>
      </c>
      <c r="E317" s="1">
        <v>2050</v>
      </c>
      <c r="F317" s="1"/>
      <c r="G317" s="1"/>
      <c r="H317" s="1"/>
      <c r="I317" s="1"/>
      <c r="J317" s="1">
        <f t="shared" si="4"/>
        <v>0</v>
      </c>
      <c r="K317" s="1"/>
    </row>
    <row r="318" spans="1:11" ht="20.25" customHeight="1" x14ac:dyDescent="0.3">
      <c r="A318" s="1">
        <v>316</v>
      </c>
      <c r="B318" s="10">
        <v>46339</v>
      </c>
      <c r="C318" s="1" t="s">
        <v>54</v>
      </c>
      <c r="D318" s="1" t="s">
        <v>55</v>
      </c>
      <c r="E318" s="1">
        <v>2050</v>
      </c>
      <c r="F318" s="1"/>
      <c r="G318" s="1"/>
      <c r="H318" s="1"/>
      <c r="I318" s="1"/>
      <c r="J318" s="1">
        <f t="shared" si="4"/>
        <v>0</v>
      </c>
      <c r="K318" s="1"/>
    </row>
    <row r="319" spans="1:11" ht="20.25" customHeight="1" x14ac:dyDescent="0.3">
      <c r="A319" s="1">
        <v>317</v>
      </c>
      <c r="B319" s="10">
        <v>46340</v>
      </c>
      <c r="C319" s="1" t="s">
        <v>54</v>
      </c>
      <c r="D319" s="1" t="s">
        <v>55</v>
      </c>
      <c r="E319" s="1">
        <v>2050</v>
      </c>
      <c r="F319" s="1"/>
      <c r="G319" s="1"/>
      <c r="H319" s="1"/>
      <c r="I319" s="1"/>
      <c r="J319" s="1">
        <f t="shared" si="4"/>
        <v>0</v>
      </c>
      <c r="K319" s="1"/>
    </row>
    <row r="320" spans="1:11" ht="20.25" customHeight="1" x14ac:dyDescent="0.3">
      <c r="A320" s="1">
        <v>318</v>
      </c>
      <c r="B320" s="10">
        <v>46341</v>
      </c>
      <c r="C320" s="1" t="s">
        <v>54</v>
      </c>
      <c r="D320" s="1" t="s">
        <v>55</v>
      </c>
      <c r="E320" s="1">
        <v>2050</v>
      </c>
      <c r="F320" s="1"/>
      <c r="G320" s="1"/>
      <c r="H320" s="1"/>
      <c r="I320" s="1"/>
      <c r="J320" s="1">
        <f t="shared" si="4"/>
        <v>0</v>
      </c>
      <c r="K320" s="1"/>
    </row>
    <row r="321" spans="1:11" ht="20.25" customHeight="1" x14ac:dyDescent="0.3">
      <c r="A321" s="1">
        <v>319</v>
      </c>
      <c r="B321" s="10">
        <v>46342</v>
      </c>
      <c r="C321" s="1" t="s">
        <v>54</v>
      </c>
      <c r="D321" s="1" t="s">
        <v>55</v>
      </c>
      <c r="E321" s="1">
        <v>2050</v>
      </c>
      <c r="F321" s="1"/>
      <c r="G321" s="1"/>
      <c r="H321" s="1"/>
      <c r="I321" s="1"/>
      <c r="J321" s="1">
        <f t="shared" si="4"/>
        <v>0</v>
      </c>
      <c r="K321" s="1"/>
    </row>
    <row r="322" spans="1:11" ht="20.25" customHeight="1" x14ac:dyDescent="0.3">
      <c r="A322" s="1">
        <v>320</v>
      </c>
      <c r="B322" s="10">
        <v>46343</v>
      </c>
      <c r="C322" s="1" t="s">
        <v>54</v>
      </c>
      <c r="D322" s="1" t="s">
        <v>55</v>
      </c>
      <c r="E322" s="1">
        <v>2050</v>
      </c>
      <c r="F322" s="1"/>
      <c r="G322" s="1"/>
      <c r="H322" s="1"/>
      <c r="I322" s="1"/>
      <c r="J322" s="1">
        <f t="shared" si="4"/>
        <v>0</v>
      </c>
      <c r="K322" s="1"/>
    </row>
    <row r="323" spans="1:11" ht="20.25" customHeight="1" x14ac:dyDescent="0.3">
      <c r="A323" s="1">
        <v>321</v>
      </c>
      <c r="B323" s="10">
        <v>46344</v>
      </c>
      <c r="C323" s="1" t="s">
        <v>54</v>
      </c>
      <c r="D323" s="1" t="s">
        <v>55</v>
      </c>
      <c r="E323" s="1">
        <v>2050</v>
      </c>
      <c r="F323" s="1"/>
      <c r="G323" s="1"/>
      <c r="H323" s="1"/>
      <c r="I323" s="1"/>
      <c r="J323" s="1">
        <f t="shared" si="4"/>
        <v>0</v>
      </c>
      <c r="K323" s="1"/>
    </row>
    <row r="324" spans="1:11" ht="20.25" customHeight="1" x14ac:dyDescent="0.3">
      <c r="A324" s="1">
        <v>322</v>
      </c>
      <c r="B324" s="10">
        <v>46345</v>
      </c>
      <c r="C324" s="1" t="s">
        <v>54</v>
      </c>
      <c r="D324" s="1" t="s">
        <v>55</v>
      </c>
      <c r="E324" s="1">
        <v>2050</v>
      </c>
      <c r="F324" s="1"/>
      <c r="G324" s="1"/>
      <c r="H324" s="1"/>
      <c r="I324" s="1"/>
      <c r="J324" s="1">
        <f t="shared" ref="J324:J367" si="5">E324*F324-G324-H324+I324</f>
        <v>0</v>
      </c>
      <c r="K324" s="1"/>
    </row>
    <row r="325" spans="1:11" ht="20.25" customHeight="1" x14ac:dyDescent="0.3">
      <c r="A325" s="1">
        <v>323</v>
      </c>
      <c r="B325" s="10">
        <v>46346</v>
      </c>
      <c r="C325" s="1" t="s">
        <v>54</v>
      </c>
      <c r="D325" s="1" t="s">
        <v>55</v>
      </c>
      <c r="E325" s="1">
        <v>2050</v>
      </c>
      <c r="F325" s="1"/>
      <c r="G325" s="1"/>
      <c r="H325" s="1"/>
      <c r="I325" s="1"/>
      <c r="J325" s="1">
        <f t="shared" si="5"/>
        <v>0</v>
      </c>
      <c r="K325" s="1"/>
    </row>
    <row r="326" spans="1:11" ht="20.25" customHeight="1" x14ac:dyDescent="0.3">
      <c r="A326" s="1">
        <v>324</v>
      </c>
      <c r="B326" s="10">
        <v>46347</v>
      </c>
      <c r="C326" s="1" t="s">
        <v>54</v>
      </c>
      <c r="D326" s="1" t="s">
        <v>55</v>
      </c>
      <c r="E326" s="1">
        <v>2050</v>
      </c>
      <c r="F326" s="1"/>
      <c r="G326" s="1"/>
      <c r="H326" s="1"/>
      <c r="I326" s="1"/>
      <c r="J326" s="1">
        <f t="shared" si="5"/>
        <v>0</v>
      </c>
      <c r="K326" s="1"/>
    </row>
    <row r="327" spans="1:11" ht="20.25" customHeight="1" x14ac:dyDescent="0.3">
      <c r="A327" s="1">
        <v>325</v>
      </c>
      <c r="B327" s="10">
        <v>46348</v>
      </c>
      <c r="C327" s="1" t="s">
        <v>54</v>
      </c>
      <c r="D327" s="1" t="s">
        <v>55</v>
      </c>
      <c r="E327" s="1">
        <v>2050</v>
      </c>
      <c r="F327" s="1"/>
      <c r="G327" s="1"/>
      <c r="H327" s="1"/>
      <c r="I327" s="1"/>
      <c r="J327" s="1">
        <f t="shared" si="5"/>
        <v>0</v>
      </c>
      <c r="K327" s="1"/>
    </row>
    <row r="328" spans="1:11" ht="20.25" customHeight="1" x14ac:dyDescent="0.3">
      <c r="A328" s="1">
        <v>326</v>
      </c>
      <c r="B328" s="10">
        <v>46349</v>
      </c>
      <c r="C328" s="1" t="s">
        <v>54</v>
      </c>
      <c r="D328" s="1" t="s">
        <v>55</v>
      </c>
      <c r="E328" s="1">
        <v>2050</v>
      </c>
      <c r="F328" s="1"/>
      <c r="G328" s="1"/>
      <c r="H328" s="1"/>
      <c r="I328" s="1"/>
      <c r="J328" s="1">
        <f t="shared" si="5"/>
        <v>0</v>
      </c>
      <c r="K328" s="1"/>
    </row>
    <row r="329" spans="1:11" ht="20.25" customHeight="1" x14ac:dyDescent="0.3">
      <c r="A329" s="1">
        <v>327</v>
      </c>
      <c r="B329" s="10">
        <v>46350</v>
      </c>
      <c r="C329" s="1" t="s">
        <v>54</v>
      </c>
      <c r="D329" s="1" t="s">
        <v>55</v>
      </c>
      <c r="E329" s="1">
        <v>2050</v>
      </c>
      <c r="F329" s="1"/>
      <c r="G329" s="1"/>
      <c r="H329" s="1"/>
      <c r="I329" s="1"/>
      <c r="J329" s="1">
        <f t="shared" si="5"/>
        <v>0</v>
      </c>
      <c r="K329" s="1"/>
    </row>
    <row r="330" spans="1:11" ht="20.25" customHeight="1" x14ac:dyDescent="0.3">
      <c r="A330" s="1">
        <v>328</v>
      </c>
      <c r="B330" s="10">
        <v>46351</v>
      </c>
      <c r="C330" s="1" t="s">
        <v>54</v>
      </c>
      <c r="D330" s="1" t="s">
        <v>55</v>
      </c>
      <c r="E330" s="1">
        <v>2050</v>
      </c>
      <c r="F330" s="1"/>
      <c r="G330" s="1"/>
      <c r="H330" s="1"/>
      <c r="I330" s="1"/>
      <c r="J330" s="1">
        <f t="shared" si="5"/>
        <v>0</v>
      </c>
      <c r="K330" s="1"/>
    </row>
    <row r="331" spans="1:11" ht="20.25" customHeight="1" x14ac:dyDescent="0.3">
      <c r="A331" s="1">
        <v>329</v>
      </c>
      <c r="B331" s="10">
        <v>46352</v>
      </c>
      <c r="C331" s="1" t="s">
        <v>54</v>
      </c>
      <c r="D331" s="1" t="s">
        <v>55</v>
      </c>
      <c r="E331" s="1">
        <v>2050</v>
      </c>
      <c r="F331" s="1"/>
      <c r="G331" s="1"/>
      <c r="H331" s="1"/>
      <c r="I331" s="1"/>
      <c r="J331" s="1">
        <f t="shared" si="5"/>
        <v>0</v>
      </c>
      <c r="K331" s="1"/>
    </row>
    <row r="332" spans="1:11" ht="20.25" customHeight="1" x14ac:dyDescent="0.3">
      <c r="A332" s="1">
        <v>330</v>
      </c>
      <c r="B332" s="10">
        <v>46353</v>
      </c>
      <c r="C332" s="1" t="s">
        <v>54</v>
      </c>
      <c r="D332" s="1" t="s">
        <v>55</v>
      </c>
      <c r="E332" s="1">
        <v>2050</v>
      </c>
      <c r="F332" s="1"/>
      <c r="G332" s="1"/>
      <c r="H332" s="1"/>
      <c r="I332" s="1"/>
      <c r="J332" s="1">
        <f t="shared" si="5"/>
        <v>0</v>
      </c>
      <c r="K332" s="1"/>
    </row>
    <row r="333" spans="1:11" ht="20.25" customHeight="1" x14ac:dyDescent="0.3">
      <c r="A333" s="1">
        <v>331</v>
      </c>
      <c r="B333" s="10">
        <v>46354</v>
      </c>
      <c r="C333" s="1" t="s">
        <v>54</v>
      </c>
      <c r="D333" s="1" t="s">
        <v>55</v>
      </c>
      <c r="E333" s="1">
        <v>2050</v>
      </c>
      <c r="F333" s="1"/>
      <c r="G333" s="1"/>
      <c r="H333" s="1"/>
      <c r="I333" s="1"/>
      <c r="J333" s="1">
        <f t="shared" si="5"/>
        <v>0</v>
      </c>
      <c r="K333" s="1"/>
    </row>
    <row r="334" spans="1:11" ht="20.25" customHeight="1" x14ac:dyDescent="0.3">
      <c r="A334" s="1">
        <v>332</v>
      </c>
      <c r="B334" s="10">
        <v>46355</v>
      </c>
      <c r="C334" s="1" t="s">
        <v>54</v>
      </c>
      <c r="D334" s="1" t="s">
        <v>55</v>
      </c>
      <c r="E334" s="1">
        <v>2050</v>
      </c>
      <c r="F334" s="1"/>
      <c r="G334" s="1"/>
      <c r="H334" s="1"/>
      <c r="I334" s="1"/>
      <c r="J334" s="1">
        <f t="shared" si="5"/>
        <v>0</v>
      </c>
      <c r="K334" s="1"/>
    </row>
    <row r="335" spans="1:11" ht="20.25" customHeight="1" x14ac:dyDescent="0.3">
      <c r="A335" s="1">
        <v>333</v>
      </c>
      <c r="B335" s="10">
        <v>46356</v>
      </c>
      <c r="C335" s="1" t="s">
        <v>54</v>
      </c>
      <c r="D335" s="1" t="s">
        <v>55</v>
      </c>
      <c r="E335" s="1">
        <v>2050</v>
      </c>
      <c r="F335" s="1"/>
      <c r="G335" s="1"/>
      <c r="H335" s="1"/>
      <c r="I335" s="1"/>
      <c r="J335" s="1">
        <f t="shared" si="5"/>
        <v>0</v>
      </c>
      <c r="K335" s="1"/>
    </row>
    <row r="336" spans="1:11" ht="20.25" customHeight="1" x14ac:dyDescent="0.3">
      <c r="A336" s="1">
        <v>334</v>
      </c>
      <c r="B336" s="10">
        <v>46357</v>
      </c>
      <c r="C336" s="1" t="s">
        <v>54</v>
      </c>
      <c r="D336" s="1" t="s">
        <v>55</v>
      </c>
      <c r="E336" s="1">
        <v>2050</v>
      </c>
      <c r="F336" s="1"/>
      <c r="G336" s="1"/>
      <c r="H336" s="1"/>
      <c r="I336" s="1"/>
      <c r="J336" s="1">
        <f t="shared" si="5"/>
        <v>0</v>
      </c>
      <c r="K336" s="1"/>
    </row>
    <row r="337" spans="1:11" ht="20.25" customHeight="1" x14ac:dyDescent="0.3">
      <c r="A337" s="1">
        <v>335</v>
      </c>
      <c r="B337" s="10">
        <v>46358</v>
      </c>
      <c r="C337" s="1" t="s">
        <v>54</v>
      </c>
      <c r="D337" s="1" t="s">
        <v>55</v>
      </c>
      <c r="E337" s="1">
        <v>2050</v>
      </c>
      <c r="F337" s="1"/>
      <c r="G337" s="1"/>
      <c r="H337" s="1"/>
      <c r="I337" s="1"/>
      <c r="J337" s="1">
        <f t="shared" si="5"/>
        <v>0</v>
      </c>
      <c r="K337" s="1"/>
    </row>
    <row r="338" spans="1:11" ht="20.25" customHeight="1" x14ac:dyDescent="0.3">
      <c r="A338" s="1">
        <v>336</v>
      </c>
      <c r="B338" s="10">
        <v>46359</v>
      </c>
      <c r="C338" s="1" t="s">
        <v>54</v>
      </c>
      <c r="D338" s="1" t="s">
        <v>55</v>
      </c>
      <c r="E338" s="1">
        <v>2050</v>
      </c>
      <c r="F338" s="1"/>
      <c r="G338" s="1"/>
      <c r="H338" s="1"/>
      <c r="I338" s="1"/>
      <c r="J338" s="1">
        <f t="shared" si="5"/>
        <v>0</v>
      </c>
      <c r="K338" s="1"/>
    </row>
    <row r="339" spans="1:11" ht="20.25" customHeight="1" x14ac:dyDescent="0.3">
      <c r="A339" s="1">
        <v>337</v>
      </c>
      <c r="B339" s="10">
        <v>46360</v>
      </c>
      <c r="C339" s="1" t="s">
        <v>54</v>
      </c>
      <c r="D339" s="1" t="s">
        <v>55</v>
      </c>
      <c r="E339" s="1">
        <v>2050</v>
      </c>
      <c r="F339" s="1"/>
      <c r="G339" s="1"/>
      <c r="H339" s="1"/>
      <c r="I339" s="1"/>
      <c r="J339" s="1">
        <f t="shared" si="5"/>
        <v>0</v>
      </c>
      <c r="K339" s="1"/>
    </row>
    <row r="340" spans="1:11" ht="20.25" customHeight="1" x14ac:dyDescent="0.3">
      <c r="A340" s="1">
        <v>338</v>
      </c>
      <c r="B340" s="10">
        <v>46361</v>
      </c>
      <c r="C340" s="1" t="s">
        <v>54</v>
      </c>
      <c r="D340" s="1" t="s">
        <v>55</v>
      </c>
      <c r="E340" s="1">
        <v>2050</v>
      </c>
      <c r="F340" s="1"/>
      <c r="G340" s="1"/>
      <c r="H340" s="1"/>
      <c r="I340" s="1"/>
      <c r="J340" s="1">
        <f t="shared" si="5"/>
        <v>0</v>
      </c>
      <c r="K340" s="1"/>
    </row>
    <row r="341" spans="1:11" ht="20.25" customHeight="1" x14ac:dyDescent="0.3">
      <c r="A341" s="1">
        <v>339</v>
      </c>
      <c r="B341" s="10">
        <v>46362</v>
      </c>
      <c r="C341" s="1" t="s">
        <v>54</v>
      </c>
      <c r="D341" s="1" t="s">
        <v>55</v>
      </c>
      <c r="E341" s="1">
        <v>2050</v>
      </c>
      <c r="F341" s="1"/>
      <c r="G341" s="1"/>
      <c r="H341" s="1"/>
      <c r="I341" s="1"/>
      <c r="J341" s="1">
        <f t="shared" si="5"/>
        <v>0</v>
      </c>
      <c r="K341" s="1"/>
    </row>
    <row r="342" spans="1:11" ht="20.25" customHeight="1" x14ac:dyDescent="0.3">
      <c r="A342" s="1">
        <v>340</v>
      </c>
      <c r="B342" s="10">
        <v>46363</v>
      </c>
      <c r="C342" s="1" t="s">
        <v>54</v>
      </c>
      <c r="D342" s="1" t="s">
        <v>55</v>
      </c>
      <c r="E342" s="1">
        <v>2050</v>
      </c>
      <c r="F342" s="1"/>
      <c r="G342" s="1"/>
      <c r="H342" s="1"/>
      <c r="I342" s="1"/>
      <c r="J342" s="1">
        <f t="shared" si="5"/>
        <v>0</v>
      </c>
      <c r="K342" s="1"/>
    </row>
    <row r="343" spans="1:11" ht="20.25" customHeight="1" x14ac:dyDescent="0.3">
      <c r="A343" s="1">
        <v>341</v>
      </c>
      <c r="B343" s="10">
        <v>46364</v>
      </c>
      <c r="C343" s="1" t="s">
        <v>54</v>
      </c>
      <c r="D343" s="1" t="s">
        <v>55</v>
      </c>
      <c r="E343" s="1">
        <v>2050</v>
      </c>
      <c r="F343" s="1"/>
      <c r="G343" s="1"/>
      <c r="H343" s="1"/>
      <c r="I343" s="1"/>
      <c r="J343" s="1">
        <f t="shared" si="5"/>
        <v>0</v>
      </c>
      <c r="K343" s="1"/>
    </row>
    <row r="344" spans="1:11" ht="20.25" customHeight="1" x14ac:dyDescent="0.3">
      <c r="A344" s="1">
        <v>342</v>
      </c>
      <c r="B344" s="10">
        <v>46365</v>
      </c>
      <c r="C344" s="1" t="s">
        <v>54</v>
      </c>
      <c r="D344" s="1" t="s">
        <v>55</v>
      </c>
      <c r="E344" s="1">
        <v>2050</v>
      </c>
      <c r="F344" s="1"/>
      <c r="G344" s="1"/>
      <c r="H344" s="1"/>
      <c r="I344" s="1"/>
      <c r="J344" s="1">
        <f t="shared" si="5"/>
        <v>0</v>
      </c>
      <c r="K344" s="1"/>
    </row>
    <row r="345" spans="1:11" ht="20.25" customHeight="1" x14ac:dyDescent="0.3">
      <c r="A345" s="1">
        <v>343</v>
      </c>
      <c r="B345" s="10">
        <v>46366</v>
      </c>
      <c r="C345" s="1" t="s">
        <v>54</v>
      </c>
      <c r="D345" s="1" t="s">
        <v>55</v>
      </c>
      <c r="E345" s="1">
        <v>2050</v>
      </c>
      <c r="F345" s="1"/>
      <c r="G345" s="1"/>
      <c r="H345" s="1"/>
      <c r="I345" s="1"/>
      <c r="J345" s="1">
        <f t="shared" si="5"/>
        <v>0</v>
      </c>
      <c r="K345" s="1"/>
    </row>
    <row r="346" spans="1:11" ht="20.25" customHeight="1" x14ac:dyDescent="0.3">
      <c r="A346" s="1">
        <v>344</v>
      </c>
      <c r="B346" s="10">
        <v>46367</v>
      </c>
      <c r="C346" s="1" t="s">
        <v>54</v>
      </c>
      <c r="D346" s="1" t="s">
        <v>55</v>
      </c>
      <c r="E346" s="1">
        <v>2050</v>
      </c>
      <c r="F346" s="1"/>
      <c r="G346" s="1"/>
      <c r="H346" s="1"/>
      <c r="I346" s="1"/>
      <c r="J346" s="1">
        <f t="shared" si="5"/>
        <v>0</v>
      </c>
      <c r="K346" s="1"/>
    </row>
    <row r="347" spans="1:11" ht="20.25" customHeight="1" x14ac:dyDescent="0.3">
      <c r="A347" s="1">
        <v>345</v>
      </c>
      <c r="B347" s="10">
        <v>46368</v>
      </c>
      <c r="C347" s="1" t="s">
        <v>54</v>
      </c>
      <c r="D347" s="1" t="s">
        <v>55</v>
      </c>
      <c r="E347" s="1">
        <v>2050</v>
      </c>
      <c r="F347" s="1"/>
      <c r="G347" s="1"/>
      <c r="H347" s="1"/>
      <c r="I347" s="1"/>
      <c r="J347" s="1">
        <f t="shared" si="5"/>
        <v>0</v>
      </c>
      <c r="K347" s="1"/>
    </row>
    <row r="348" spans="1:11" ht="20.25" customHeight="1" x14ac:dyDescent="0.3">
      <c r="A348" s="1">
        <v>346</v>
      </c>
      <c r="B348" s="10">
        <v>46369</v>
      </c>
      <c r="C348" s="1" t="s">
        <v>54</v>
      </c>
      <c r="D348" s="1" t="s">
        <v>55</v>
      </c>
      <c r="E348" s="1">
        <v>2050</v>
      </c>
      <c r="F348" s="1"/>
      <c r="G348" s="1"/>
      <c r="H348" s="1"/>
      <c r="I348" s="1"/>
      <c r="J348" s="1">
        <f t="shared" si="5"/>
        <v>0</v>
      </c>
      <c r="K348" s="1"/>
    </row>
    <row r="349" spans="1:11" ht="20.25" customHeight="1" x14ac:dyDescent="0.3">
      <c r="A349" s="1">
        <v>347</v>
      </c>
      <c r="B349" s="10">
        <v>46370</v>
      </c>
      <c r="C349" s="1" t="s">
        <v>54</v>
      </c>
      <c r="D349" s="1" t="s">
        <v>55</v>
      </c>
      <c r="E349" s="1">
        <v>2050</v>
      </c>
      <c r="F349" s="1"/>
      <c r="G349" s="1"/>
      <c r="H349" s="1"/>
      <c r="I349" s="1"/>
      <c r="J349" s="1">
        <f t="shared" si="5"/>
        <v>0</v>
      </c>
      <c r="K349" s="1"/>
    </row>
    <row r="350" spans="1:11" ht="20.25" customHeight="1" x14ac:dyDescent="0.3">
      <c r="A350" s="1">
        <v>348</v>
      </c>
      <c r="B350" s="10">
        <v>46371</v>
      </c>
      <c r="C350" s="1" t="s">
        <v>54</v>
      </c>
      <c r="D350" s="1" t="s">
        <v>55</v>
      </c>
      <c r="E350" s="1">
        <v>2050</v>
      </c>
      <c r="F350" s="1"/>
      <c r="G350" s="1"/>
      <c r="H350" s="1"/>
      <c r="I350" s="1"/>
      <c r="J350" s="1">
        <f t="shared" si="5"/>
        <v>0</v>
      </c>
      <c r="K350" s="1"/>
    </row>
    <row r="351" spans="1:11" ht="20.25" customHeight="1" x14ac:dyDescent="0.3">
      <c r="A351" s="1">
        <v>349</v>
      </c>
      <c r="B351" s="10">
        <v>46372</v>
      </c>
      <c r="C351" s="1" t="s">
        <v>54</v>
      </c>
      <c r="D351" s="1" t="s">
        <v>55</v>
      </c>
      <c r="E351" s="1">
        <v>2050</v>
      </c>
      <c r="F351" s="1"/>
      <c r="G351" s="1"/>
      <c r="H351" s="1"/>
      <c r="I351" s="1"/>
      <c r="J351" s="1">
        <f t="shared" si="5"/>
        <v>0</v>
      </c>
      <c r="K351" s="1"/>
    </row>
    <row r="352" spans="1:11" ht="20.25" customHeight="1" x14ac:dyDescent="0.3">
      <c r="A352" s="1">
        <v>350</v>
      </c>
      <c r="B352" s="10">
        <v>46373</v>
      </c>
      <c r="C352" s="1" t="s">
        <v>54</v>
      </c>
      <c r="D352" s="1" t="s">
        <v>55</v>
      </c>
      <c r="E352" s="1">
        <v>2050</v>
      </c>
      <c r="F352" s="1"/>
      <c r="G352" s="1"/>
      <c r="H352" s="1"/>
      <c r="I352" s="1"/>
      <c r="J352" s="1">
        <f t="shared" si="5"/>
        <v>0</v>
      </c>
      <c r="K352" s="1"/>
    </row>
    <row r="353" spans="1:11" ht="20.25" customHeight="1" x14ac:dyDescent="0.3">
      <c r="A353" s="1">
        <v>351</v>
      </c>
      <c r="B353" s="10">
        <v>46374</v>
      </c>
      <c r="C353" s="1" t="s">
        <v>54</v>
      </c>
      <c r="D353" s="1" t="s">
        <v>55</v>
      </c>
      <c r="E353" s="1">
        <v>2050</v>
      </c>
      <c r="F353" s="1"/>
      <c r="G353" s="1"/>
      <c r="H353" s="1"/>
      <c r="I353" s="1"/>
      <c r="J353" s="1">
        <f t="shared" si="5"/>
        <v>0</v>
      </c>
      <c r="K353" s="1"/>
    </row>
    <row r="354" spans="1:11" ht="20.25" customHeight="1" x14ac:dyDescent="0.3">
      <c r="A354" s="1">
        <v>352</v>
      </c>
      <c r="B354" s="10">
        <v>46375</v>
      </c>
      <c r="C354" s="1" t="s">
        <v>54</v>
      </c>
      <c r="D354" s="1" t="s">
        <v>55</v>
      </c>
      <c r="E354" s="1">
        <v>2050</v>
      </c>
      <c r="F354" s="1"/>
      <c r="G354" s="1"/>
      <c r="H354" s="1"/>
      <c r="I354" s="1"/>
      <c r="J354" s="1">
        <f t="shared" si="5"/>
        <v>0</v>
      </c>
      <c r="K354" s="1"/>
    </row>
    <row r="355" spans="1:11" ht="20.25" customHeight="1" x14ac:dyDescent="0.3">
      <c r="A355" s="1">
        <v>353</v>
      </c>
      <c r="B355" s="10">
        <v>46376</v>
      </c>
      <c r="C355" s="1" t="s">
        <v>54</v>
      </c>
      <c r="D355" s="1" t="s">
        <v>55</v>
      </c>
      <c r="E355" s="1">
        <v>2050</v>
      </c>
      <c r="F355" s="1"/>
      <c r="G355" s="1"/>
      <c r="H355" s="1"/>
      <c r="I355" s="1"/>
      <c r="J355" s="1">
        <f t="shared" si="5"/>
        <v>0</v>
      </c>
      <c r="K355" s="1"/>
    </row>
    <row r="356" spans="1:11" ht="20.25" customHeight="1" x14ac:dyDescent="0.3">
      <c r="A356" s="1">
        <v>354</v>
      </c>
      <c r="B356" s="10">
        <v>46377</v>
      </c>
      <c r="C356" s="1" t="s">
        <v>54</v>
      </c>
      <c r="D356" s="1" t="s">
        <v>55</v>
      </c>
      <c r="E356" s="1">
        <v>2050</v>
      </c>
      <c r="F356" s="1"/>
      <c r="G356" s="1"/>
      <c r="H356" s="1"/>
      <c r="I356" s="1"/>
      <c r="J356" s="1">
        <f t="shared" si="5"/>
        <v>0</v>
      </c>
      <c r="K356" s="1"/>
    </row>
    <row r="357" spans="1:11" ht="20.25" customHeight="1" x14ac:dyDescent="0.3">
      <c r="A357" s="1">
        <v>355</v>
      </c>
      <c r="B357" s="10">
        <v>46378</v>
      </c>
      <c r="C357" s="1" t="s">
        <v>54</v>
      </c>
      <c r="D357" s="1" t="s">
        <v>55</v>
      </c>
      <c r="E357" s="1">
        <v>2050</v>
      </c>
      <c r="F357" s="1"/>
      <c r="G357" s="1"/>
      <c r="H357" s="1"/>
      <c r="I357" s="1"/>
      <c r="J357" s="1">
        <f t="shared" si="5"/>
        <v>0</v>
      </c>
      <c r="K357" s="1"/>
    </row>
    <row r="358" spans="1:11" ht="20.25" customHeight="1" x14ac:dyDescent="0.3">
      <c r="A358" s="1">
        <v>356</v>
      </c>
      <c r="B358" s="10">
        <v>46379</v>
      </c>
      <c r="C358" s="1" t="s">
        <v>54</v>
      </c>
      <c r="D358" s="1" t="s">
        <v>55</v>
      </c>
      <c r="E358" s="1">
        <v>2050</v>
      </c>
      <c r="F358" s="1"/>
      <c r="G358" s="1"/>
      <c r="H358" s="1"/>
      <c r="I358" s="1"/>
      <c r="J358" s="1">
        <f t="shared" si="5"/>
        <v>0</v>
      </c>
      <c r="K358" s="1"/>
    </row>
    <row r="359" spans="1:11" ht="20.25" customHeight="1" x14ac:dyDescent="0.3">
      <c r="A359" s="1">
        <v>357</v>
      </c>
      <c r="B359" s="10">
        <v>46380</v>
      </c>
      <c r="C359" s="1" t="s">
        <v>54</v>
      </c>
      <c r="D359" s="1" t="s">
        <v>55</v>
      </c>
      <c r="E359" s="1">
        <v>2050</v>
      </c>
      <c r="F359" s="1"/>
      <c r="G359" s="1"/>
      <c r="H359" s="1"/>
      <c r="I359" s="1"/>
      <c r="J359" s="1">
        <f t="shared" si="5"/>
        <v>0</v>
      </c>
      <c r="K359" s="1"/>
    </row>
    <row r="360" spans="1:11" ht="20.25" customHeight="1" x14ac:dyDescent="0.3">
      <c r="A360" s="1">
        <v>358</v>
      </c>
      <c r="B360" s="10">
        <v>46381</v>
      </c>
      <c r="C360" s="1" t="s">
        <v>54</v>
      </c>
      <c r="D360" s="1" t="s">
        <v>55</v>
      </c>
      <c r="E360" s="1">
        <v>2050</v>
      </c>
      <c r="F360" s="1"/>
      <c r="G360" s="1"/>
      <c r="H360" s="1"/>
      <c r="I360" s="1"/>
      <c r="J360" s="1">
        <f t="shared" si="5"/>
        <v>0</v>
      </c>
      <c r="K360" s="1"/>
    </row>
    <row r="361" spans="1:11" ht="20.25" customHeight="1" x14ac:dyDescent="0.3">
      <c r="A361" s="1">
        <v>359</v>
      </c>
      <c r="B361" s="10">
        <v>46382</v>
      </c>
      <c r="C361" s="1" t="s">
        <v>54</v>
      </c>
      <c r="D361" s="1" t="s">
        <v>55</v>
      </c>
      <c r="E361" s="1">
        <v>2050</v>
      </c>
      <c r="F361" s="1"/>
      <c r="G361" s="1"/>
      <c r="H361" s="1"/>
      <c r="I361" s="1"/>
      <c r="J361" s="1">
        <f t="shared" si="5"/>
        <v>0</v>
      </c>
      <c r="K361" s="1"/>
    </row>
    <row r="362" spans="1:11" ht="20.25" customHeight="1" x14ac:dyDescent="0.3">
      <c r="A362" s="1">
        <v>360</v>
      </c>
      <c r="B362" s="10">
        <v>46383</v>
      </c>
      <c r="C362" s="1" t="s">
        <v>54</v>
      </c>
      <c r="D362" s="1" t="s">
        <v>55</v>
      </c>
      <c r="E362" s="1">
        <v>2050</v>
      </c>
      <c r="F362" s="1"/>
      <c r="G362" s="1"/>
      <c r="H362" s="1"/>
      <c r="I362" s="1"/>
      <c r="J362" s="1">
        <f t="shared" si="5"/>
        <v>0</v>
      </c>
      <c r="K362" s="1"/>
    </row>
    <row r="363" spans="1:11" ht="20.25" customHeight="1" x14ac:dyDescent="0.3">
      <c r="A363" s="1">
        <v>361</v>
      </c>
      <c r="B363" s="10">
        <v>46384</v>
      </c>
      <c r="C363" s="1" t="s">
        <v>54</v>
      </c>
      <c r="D363" s="1" t="s">
        <v>55</v>
      </c>
      <c r="E363" s="1">
        <v>2050</v>
      </c>
      <c r="F363" s="1"/>
      <c r="G363" s="1"/>
      <c r="H363" s="1"/>
      <c r="I363" s="1"/>
      <c r="J363" s="1">
        <f t="shared" si="5"/>
        <v>0</v>
      </c>
      <c r="K363" s="1"/>
    </row>
    <row r="364" spans="1:11" ht="20.25" customHeight="1" x14ac:dyDescent="0.3">
      <c r="A364" s="1">
        <v>362</v>
      </c>
      <c r="B364" s="10">
        <v>46385</v>
      </c>
      <c r="C364" s="1" t="s">
        <v>54</v>
      </c>
      <c r="D364" s="1" t="s">
        <v>55</v>
      </c>
      <c r="E364" s="1">
        <v>2050</v>
      </c>
      <c r="F364" s="1"/>
      <c r="G364" s="1"/>
      <c r="H364" s="1"/>
      <c r="I364" s="1"/>
      <c r="J364" s="1">
        <f t="shared" si="5"/>
        <v>0</v>
      </c>
      <c r="K364" s="1"/>
    </row>
    <row r="365" spans="1:11" ht="20.25" customHeight="1" x14ac:dyDescent="0.3">
      <c r="A365" s="1">
        <v>363</v>
      </c>
      <c r="B365" s="10">
        <v>46386</v>
      </c>
      <c r="C365" s="1" t="s">
        <v>54</v>
      </c>
      <c r="D365" s="1" t="s">
        <v>55</v>
      </c>
      <c r="E365" s="1">
        <v>2050</v>
      </c>
      <c r="F365" s="1"/>
      <c r="G365" s="1"/>
      <c r="H365" s="1"/>
      <c r="I365" s="1"/>
      <c r="J365" s="1">
        <f t="shared" si="5"/>
        <v>0</v>
      </c>
      <c r="K365" s="1"/>
    </row>
    <row r="366" spans="1:11" ht="20.25" customHeight="1" x14ac:dyDescent="0.3">
      <c r="A366" s="1">
        <v>364</v>
      </c>
      <c r="B366" s="10">
        <v>46387</v>
      </c>
      <c r="C366" s="1" t="s">
        <v>54</v>
      </c>
      <c r="D366" s="1" t="s">
        <v>55</v>
      </c>
      <c r="E366" s="1">
        <v>2050</v>
      </c>
      <c r="F366" s="1"/>
      <c r="G366" s="1"/>
      <c r="H366" s="1"/>
      <c r="I366" s="1"/>
      <c r="J366" s="1">
        <f t="shared" si="5"/>
        <v>0</v>
      </c>
      <c r="K366" s="1"/>
    </row>
    <row r="367" spans="1:11" ht="20.25" customHeight="1" x14ac:dyDescent="0.3">
      <c r="A367" s="1">
        <v>365</v>
      </c>
      <c r="B367" s="10">
        <v>46388</v>
      </c>
      <c r="C367" s="1" t="s">
        <v>54</v>
      </c>
      <c r="D367" s="1" t="s">
        <v>55</v>
      </c>
      <c r="E367" s="1">
        <v>2050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17000000}"/>
  <mergeCells count="3">
    <mergeCell ref="A1:K1"/>
    <mergeCell ref="N4:O4"/>
    <mergeCell ref="M5:P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Worksheet____12"/>
  <dimension ref="A1:Q371"/>
  <sheetViews>
    <sheetView rightToLeft="1" workbookViewId="0">
      <selection activeCell="D3" sqref="D3:D367"/>
    </sheetView>
  </sheetViews>
  <sheetFormatPr defaultRowHeight="20.25" customHeight="1" x14ac:dyDescent="0.3"/>
  <cols>
    <col min="1" max="1" width="4.1640625" customWidth="1"/>
    <col min="2" max="2" width="13" customWidth="1"/>
    <col min="3" max="3" width="9.5" customWidth="1"/>
    <col min="4" max="4" width="14.83203125" customWidth="1"/>
    <col min="5" max="5" width="16.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8.5" customHeight="1" x14ac:dyDescent="0.3">
      <c r="A1" s="273" t="s">
        <v>57</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54</v>
      </c>
      <c r="D3" s="1" t="s">
        <v>58</v>
      </c>
      <c r="E3" s="1">
        <v>2050</v>
      </c>
      <c r="F3" s="1">
        <v>1</v>
      </c>
      <c r="G3" s="1"/>
      <c r="H3" s="1"/>
      <c r="I3" s="1"/>
      <c r="J3" s="1">
        <f>E3*F3-G3-H3+I3</f>
        <v>2050</v>
      </c>
      <c r="K3" s="1"/>
      <c r="M3" s="13"/>
      <c r="N3" s="13"/>
      <c r="O3" s="13"/>
      <c r="P3" s="13"/>
      <c r="Q3" s="13"/>
    </row>
    <row r="4" spans="1:17" ht="20.25" customHeight="1" x14ac:dyDescent="0.3">
      <c r="A4" s="1">
        <v>2</v>
      </c>
      <c r="B4" s="10">
        <v>46025</v>
      </c>
      <c r="C4" s="1" t="s">
        <v>54</v>
      </c>
      <c r="D4" s="1" t="s">
        <v>58</v>
      </c>
      <c r="E4" s="1">
        <v>2050</v>
      </c>
      <c r="F4" s="1"/>
      <c r="G4" s="1"/>
      <c r="H4" s="1"/>
      <c r="I4" s="1"/>
      <c r="J4" s="1">
        <f t="shared" ref="J4:J67" si="0">E4*F4-G4-H4+I4</f>
        <v>0</v>
      </c>
      <c r="K4" s="1"/>
      <c r="M4" s="11"/>
      <c r="N4" s="276" t="s">
        <v>18</v>
      </c>
      <c r="O4" s="276"/>
      <c r="P4" s="11"/>
      <c r="Q4" s="11"/>
    </row>
    <row r="5" spans="1:17" ht="20.25" customHeight="1" x14ac:dyDescent="0.3">
      <c r="A5" s="1">
        <v>3</v>
      </c>
      <c r="B5" s="10">
        <v>46026</v>
      </c>
      <c r="C5" s="1" t="s">
        <v>54</v>
      </c>
      <c r="D5" s="1" t="s">
        <v>58</v>
      </c>
      <c r="E5" s="1">
        <v>2050</v>
      </c>
      <c r="F5" s="1"/>
      <c r="G5" s="1"/>
      <c r="H5" s="1"/>
      <c r="I5" s="1"/>
      <c r="J5" s="1">
        <f t="shared" si="0"/>
        <v>0</v>
      </c>
      <c r="K5" s="1"/>
      <c r="M5" s="274" t="s">
        <v>17</v>
      </c>
      <c r="N5" s="274"/>
      <c r="O5" s="274"/>
      <c r="P5" s="274"/>
      <c r="Q5" s="12">
        <f>SUM(J2:J368)</f>
        <v>2050</v>
      </c>
    </row>
    <row r="6" spans="1:17" ht="20.25" customHeight="1" x14ac:dyDescent="0.3">
      <c r="A6" s="1">
        <v>4</v>
      </c>
      <c r="B6" s="10">
        <v>46027</v>
      </c>
      <c r="C6" s="1" t="s">
        <v>54</v>
      </c>
      <c r="D6" s="1" t="s">
        <v>58</v>
      </c>
      <c r="E6" s="1">
        <v>2050</v>
      </c>
      <c r="F6" s="1"/>
      <c r="G6" s="1"/>
      <c r="H6" s="1"/>
      <c r="I6" s="1"/>
      <c r="J6" s="1">
        <f t="shared" si="0"/>
        <v>0</v>
      </c>
      <c r="K6" s="1"/>
      <c r="M6" s="11"/>
      <c r="N6" s="11"/>
      <c r="O6" s="11"/>
      <c r="P6" s="11"/>
      <c r="Q6" s="11"/>
    </row>
    <row r="7" spans="1:17" ht="20.25" customHeight="1" x14ac:dyDescent="0.3">
      <c r="A7" s="1">
        <v>5</v>
      </c>
      <c r="B7" s="10">
        <v>46028</v>
      </c>
      <c r="C7" s="1" t="s">
        <v>54</v>
      </c>
      <c r="D7" s="1" t="s">
        <v>58</v>
      </c>
      <c r="E7" s="1">
        <v>2050</v>
      </c>
      <c r="F7" s="1"/>
      <c r="G7" s="1"/>
      <c r="H7" s="1"/>
      <c r="I7" s="1"/>
      <c r="J7" s="1">
        <f t="shared" si="0"/>
        <v>0</v>
      </c>
      <c r="K7" s="1"/>
      <c r="M7" s="11"/>
      <c r="N7" s="11"/>
      <c r="O7" s="11"/>
      <c r="P7" s="11"/>
      <c r="Q7" s="11"/>
    </row>
    <row r="8" spans="1:17" ht="20.25" customHeight="1" x14ac:dyDescent="0.3">
      <c r="A8" s="1">
        <v>6</v>
      </c>
      <c r="B8" s="10">
        <v>46029</v>
      </c>
      <c r="C8" s="1" t="s">
        <v>54</v>
      </c>
      <c r="D8" s="1" t="s">
        <v>58</v>
      </c>
      <c r="E8" s="1">
        <v>2050</v>
      </c>
      <c r="F8" s="1"/>
      <c r="G8" s="1"/>
      <c r="H8" s="1"/>
      <c r="I8" s="1"/>
      <c r="J8" s="1">
        <f t="shared" si="0"/>
        <v>0</v>
      </c>
      <c r="K8" s="1"/>
      <c r="M8" s="11"/>
      <c r="N8" s="11"/>
      <c r="O8" s="11"/>
      <c r="P8" s="11"/>
      <c r="Q8" s="11"/>
    </row>
    <row r="9" spans="1:17" ht="20.25" customHeight="1" x14ac:dyDescent="0.3">
      <c r="A9" s="1">
        <v>7</v>
      </c>
      <c r="B9" s="10">
        <v>46030</v>
      </c>
      <c r="C9" s="1" t="s">
        <v>54</v>
      </c>
      <c r="D9" s="1" t="s">
        <v>58</v>
      </c>
      <c r="E9" s="1">
        <v>2050</v>
      </c>
      <c r="F9" s="1"/>
      <c r="G9" s="1"/>
      <c r="H9" s="1"/>
      <c r="I9" s="1"/>
      <c r="J9" s="1">
        <f t="shared" si="0"/>
        <v>0</v>
      </c>
      <c r="K9" s="1"/>
      <c r="M9" s="11"/>
      <c r="N9" s="11"/>
      <c r="O9" s="11"/>
      <c r="P9" s="11"/>
      <c r="Q9" s="11"/>
    </row>
    <row r="10" spans="1:17" ht="20.25" customHeight="1" x14ac:dyDescent="0.3">
      <c r="A10" s="1">
        <v>8</v>
      </c>
      <c r="B10" s="10">
        <v>46031</v>
      </c>
      <c r="C10" s="1" t="s">
        <v>54</v>
      </c>
      <c r="D10" s="1" t="s">
        <v>58</v>
      </c>
      <c r="E10" s="1">
        <v>2050</v>
      </c>
      <c r="F10" s="1"/>
      <c r="G10" s="1"/>
      <c r="H10" s="1"/>
      <c r="I10" s="1"/>
      <c r="J10" s="1">
        <f t="shared" si="0"/>
        <v>0</v>
      </c>
      <c r="K10" s="1"/>
    </row>
    <row r="11" spans="1:17" ht="20.25" customHeight="1" x14ac:dyDescent="0.3">
      <c r="A11" s="1">
        <v>9</v>
      </c>
      <c r="B11" s="10">
        <v>46032</v>
      </c>
      <c r="C11" s="1" t="s">
        <v>54</v>
      </c>
      <c r="D11" s="1" t="s">
        <v>58</v>
      </c>
      <c r="E11" s="1">
        <v>2050</v>
      </c>
      <c r="F11" s="1"/>
      <c r="G11" s="1"/>
      <c r="H11" s="1"/>
      <c r="I11" s="1"/>
      <c r="J11" s="1">
        <f t="shared" si="0"/>
        <v>0</v>
      </c>
      <c r="K11" s="1"/>
    </row>
    <row r="12" spans="1:17" ht="20.25" customHeight="1" x14ac:dyDescent="0.3">
      <c r="A12" s="1">
        <v>10</v>
      </c>
      <c r="B12" s="10">
        <v>46033</v>
      </c>
      <c r="C12" s="1" t="s">
        <v>54</v>
      </c>
      <c r="D12" s="1" t="s">
        <v>58</v>
      </c>
      <c r="E12" s="1">
        <v>2050</v>
      </c>
      <c r="F12" s="1"/>
      <c r="G12" s="1"/>
      <c r="H12" s="1"/>
      <c r="I12" s="1"/>
      <c r="J12" s="1">
        <f t="shared" si="0"/>
        <v>0</v>
      </c>
      <c r="K12" s="1"/>
    </row>
    <row r="13" spans="1:17" ht="20.25" customHeight="1" x14ac:dyDescent="0.3">
      <c r="A13" s="1">
        <v>11</v>
      </c>
      <c r="B13" s="10">
        <v>46034</v>
      </c>
      <c r="C13" s="1" t="s">
        <v>54</v>
      </c>
      <c r="D13" s="1" t="s">
        <v>58</v>
      </c>
      <c r="E13" s="1">
        <v>2050</v>
      </c>
      <c r="F13" s="1"/>
      <c r="G13" s="1"/>
      <c r="H13" s="1"/>
      <c r="I13" s="1"/>
      <c r="J13" s="1">
        <f t="shared" si="0"/>
        <v>0</v>
      </c>
      <c r="K13" s="1"/>
    </row>
    <row r="14" spans="1:17" ht="20.25" customHeight="1" x14ac:dyDescent="0.3">
      <c r="A14" s="1">
        <v>12</v>
      </c>
      <c r="B14" s="10">
        <v>46035</v>
      </c>
      <c r="C14" s="1" t="s">
        <v>54</v>
      </c>
      <c r="D14" s="1" t="s">
        <v>58</v>
      </c>
      <c r="E14" s="1">
        <v>2050</v>
      </c>
      <c r="F14" s="1"/>
      <c r="G14" s="1"/>
      <c r="H14" s="1"/>
      <c r="I14" s="1"/>
      <c r="J14" s="1">
        <f t="shared" si="0"/>
        <v>0</v>
      </c>
      <c r="K14" s="1"/>
    </row>
    <row r="15" spans="1:17" ht="20.25" customHeight="1" x14ac:dyDescent="0.3">
      <c r="A15" s="1">
        <v>13</v>
      </c>
      <c r="B15" s="10">
        <v>46036</v>
      </c>
      <c r="C15" s="1" t="s">
        <v>54</v>
      </c>
      <c r="D15" s="1" t="s">
        <v>58</v>
      </c>
      <c r="E15" s="1">
        <v>2050</v>
      </c>
      <c r="F15" s="1"/>
      <c r="G15" s="1"/>
      <c r="H15" s="1"/>
      <c r="I15" s="1"/>
      <c r="J15" s="1">
        <f t="shared" si="0"/>
        <v>0</v>
      </c>
      <c r="K15" s="1"/>
    </row>
    <row r="16" spans="1:17" ht="20.25" customHeight="1" x14ac:dyDescent="0.3">
      <c r="A16" s="1">
        <v>14</v>
      </c>
      <c r="B16" s="10">
        <v>46037</v>
      </c>
      <c r="C16" s="1" t="s">
        <v>54</v>
      </c>
      <c r="D16" s="1" t="s">
        <v>58</v>
      </c>
      <c r="E16" s="1">
        <v>2050</v>
      </c>
      <c r="F16" s="1"/>
      <c r="G16" s="1"/>
      <c r="H16" s="1"/>
      <c r="I16" s="1"/>
      <c r="J16" s="1">
        <f t="shared" si="0"/>
        <v>0</v>
      </c>
      <c r="K16" s="1"/>
    </row>
    <row r="17" spans="1:11" ht="20.25" customHeight="1" x14ac:dyDescent="0.3">
      <c r="A17" s="1">
        <v>15</v>
      </c>
      <c r="B17" s="10">
        <v>46038</v>
      </c>
      <c r="C17" s="1" t="s">
        <v>54</v>
      </c>
      <c r="D17" s="1" t="s">
        <v>58</v>
      </c>
      <c r="E17" s="1">
        <v>2050</v>
      </c>
      <c r="F17" s="1"/>
      <c r="G17" s="1"/>
      <c r="H17" s="1"/>
      <c r="I17" s="1"/>
      <c r="J17" s="1">
        <f t="shared" si="0"/>
        <v>0</v>
      </c>
      <c r="K17" s="1"/>
    </row>
    <row r="18" spans="1:11" ht="20.25" customHeight="1" x14ac:dyDescent="0.3">
      <c r="A18" s="1">
        <v>16</v>
      </c>
      <c r="B18" s="10">
        <v>46039</v>
      </c>
      <c r="C18" s="1" t="s">
        <v>54</v>
      </c>
      <c r="D18" s="1" t="s">
        <v>58</v>
      </c>
      <c r="E18" s="1">
        <v>2050</v>
      </c>
      <c r="F18" s="1"/>
      <c r="G18" s="1"/>
      <c r="H18" s="1"/>
      <c r="I18" s="1"/>
      <c r="J18" s="1">
        <f t="shared" si="0"/>
        <v>0</v>
      </c>
      <c r="K18" s="1"/>
    </row>
    <row r="19" spans="1:11" ht="20.25" customHeight="1" x14ac:dyDescent="0.3">
      <c r="A19" s="1">
        <v>17</v>
      </c>
      <c r="B19" s="10">
        <v>46040</v>
      </c>
      <c r="C19" s="1" t="s">
        <v>54</v>
      </c>
      <c r="D19" s="1" t="s">
        <v>58</v>
      </c>
      <c r="E19" s="1">
        <v>2050</v>
      </c>
      <c r="F19" s="1"/>
      <c r="G19" s="1"/>
      <c r="H19" s="1"/>
      <c r="I19" s="1"/>
      <c r="J19" s="1">
        <f t="shared" si="0"/>
        <v>0</v>
      </c>
      <c r="K19" s="1"/>
    </row>
    <row r="20" spans="1:11" ht="20.25" customHeight="1" x14ac:dyDescent="0.3">
      <c r="A20" s="1">
        <v>18</v>
      </c>
      <c r="B20" s="10">
        <v>46041</v>
      </c>
      <c r="C20" s="1" t="s">
        <v>54</v>
      </c>
      <c r="D20" s="1" t="s">
        <v>58</v>
      </c>
      <c r="E20" s="1">
        <v>2050</v>
      </c>
      <c r="F20" s="1"/>
      <c r="G20" s="1"/>
      <c r="H20" s="1"/>
      <c r="I20" s="1"/>
      <c r="J20" s="1">
        <f t="shared" si="0"/>
        <v>0</v>
      </c>
      <c r="K20" s="1"/>
    </row>
    <row r="21" spans="1:11" ht="20.25" customHeight="1" x14ac:dyDescent="0.3">
      <c r="A21" s="1">
        <v>19</v>
      </c>
      <c r="B21" s="10">
        <v>46042</v>
      </c>
      <c r="C21" s="1" t="s">
        <v>54</v>
      </c>
      <c r="D21" s="1" t="s">
        <v>58</v>
      </c>
      <c r="E21" s="1">
        <v>2050</v>
      </c>
      <c r="F21" s="1"/>
      <c r="G21" s="1"/>
      <c r="H21" s="1"/>
      <c r="I21" s="1"/>
      <c r="J21" s="1">
        <f t="shared" si="0"/>
        <v>0</v>
      </c>
      <c r="K21" s="1"/>
    </row>
    <row r="22" spans="1:11" ht="20.25" customHeight="1" x14ac:dyDescent="0.3">
      <c r="A22" s="1">
        <v>20</v>
      </c>
      <c r="B22" s="10">
        <v>46043</v>
      </c>
      <c r="C22" s="1" t="s">
        <v>54</v>
      </c>
      <c r="D22" s="1" t="s">
        <v>58</v>
      </c>
      <c r="E22" s="1">
        <v>2050</v>
      </c>
      <c r="F22" s="1"/>
      <c r="G22" s="1"/>
      <c r="H22" s="1"/>
      <c r="I22" s="1"/>
      <c r="J22" s="1">
        <f t="shared" si="0"/>
        <v>0</v>
      </c>
      <c r="K22" s="1"/>
    </row>
    <row r="23" spans="1:11" ht="20.25" customHeight="1" x14ac:dyDescent="0.3">
      <c r="A23" s="1">
        <v>21</v>
      </c>
      <c r="B23" s="10">
        <v>46044</v>
      </c>
      <c r="C23" s="1" t="s">
        <v>54</v>
      </c>
      <c r="D23" s="1" t="s">
        <v>58</v>
      </c>
      <c r="E23" s="1">
        <v>2050</v>
      </c>
      <c r="F23" s="1"/>
      <c r="G23" s="1"/>
      <c r="H23" s="1"/>
      <c r="I23" s="1"/>
      <c r="J23" s="1">
        <f t="shared" si="0"/>
        <v>0</v>
      </c>
      <c r="K23" s="1"/>
    </row>
    <row r="24" spans="1:11" ht="20.25" customHeight="1" x14ac:dyDescent="0.3">
      <c r="A24" s="1">
        <v>22</v>
      </c>
      <c r="B24" s="10">
        <v>46045</v>
      </c>
      <c r="C24" s="1" t="s">
        <v>54</v>
      </c>
      <c r="D24" s="1" t="s">
        <v>58</v>
      </c>
      <c r="E24" s="1">
        <v>2050</v>
      </c>
      <c r="F24" s="1"/>
      <c r="G24" s="1"/>
      <c r="H24" s="1"/>
      <c r="I24" s="1"/>
      <c r="J24" s="1">
        <f t="shared" si="0"/>
        <v>0</v>
      </c>
      <c r="K24" s="1"/>
    </row>
    <row r="25" spans="1:11" ht="20.25" customHeight="1" x14ac:dyDescent="0.3">
      <c r="A25" s="1">
        <v>23</v>
      </c>
      <c r="B25" s="10">
        <v>46046</v>
      </c>
      <c r="C25" s="1" t="s">
        <v>54</v>
      </c>
      <c r="D25" s="1" t="s">
        <v>58</v>
      </c>
      <c r="E25" s="1">
        <v>2050</v>
      </c>
      <c r="F25" s="1"/>
      <c r="G25" s="1"/>
      <c r="H25" s="1"/>
      <c r="I25" s="1"/>
      <c r="J25" s="1">
        <f t="shared" si="0"/>
        <v>0</v>
      </c>
      <c r="K25" s="1"/>
    </row>
    <row r="26" spans="1:11" ht="20.25" customHeight="1" x14ac:dyDescent="0.3">
      <c r="A26" s="1">
        <v>24</v>
      </c>
      <c r="B26" s="10">
        <v>46047</v>
      </c>
      <c r="C26" s="1" t="s">
        <v>54</v>
      </c>
      <c r="D26" s="1" t="s">
        <v>58</v>
      </c>
      <c r="E26" s="1">
        <v>2050</v>
      </c>
      <c r="F26" s="1"/>
      <c r="G26" s="1"/>
      <c r="H26" s="1"/>
      <c r="I26" s="1"/>
      <c r="J26" s="1">
        <f t="shared" si="0"/>
        <v>0</v>
      </c>
      <c r="K26" s="1"/>
    </row>
    <row r="27" spans="1:11" ht="20.25" customHeight="1" x14ac:dyDescent="0.3">
      <c r="A27" s="1">
        <v>25</v>
      </c>
      <c r="B27" s="10">
        <v>46048</v>
      </c>
      <c r="C27" s="1" t="s">
        <v>54</v>
      </c>
      <c r="D27" s="1" t="s">
        <v>58</v>
      </c>
      <c r="E27" s="1">
        <v>2050</v>
      </c>
      <c r="F27" s="1"/>
      <c r="G27" s="1"/>
      <c r="H27" s="1"/>
      <c r="I27" s="1"/>
      <c r="J27" s="1">
        <f t="shared" si="0"/>
        <v>0</v>
      </c>
      <c r="K27" s="1"/>
    </row>
    <row r="28" spans="1:11" ht="20.25" customHeight="1" x14ac:dyDescent="0.3">
      <c r="A28" s="1">
        <v>26</v>
      </c>
      <c r="B28" s="10">
        <v>46049</v>
      </c>
      <c r="C28" s="1" t="s">
        <v>54</v>
      </c>
      <c r="D28" s="1" t="s">
        <v>58</v>
      </c>
      <c r="E28" s="1">
        <v>2050</v>
      </c>
      <c r="F28" s="1"/>
      <c r="G28" s="1"/>
      <c r="H28" s="1"/>
      <c r="I28" s="1"/>
      <c r="J28" s="1">
        <f t="shared" si="0"/>
        <v>0</v>
      </c>
      <c r="K28" s="1"/>
    </row>
    <row r="29" spans="1:11" ht="20.25" customHeight="1" x14ac:dyDescent="0.3">
      <c r="A29" s="1">
        <v>27</v>
      </c>
      <c r="B29" s="10">
        <v>46050</v>
      </c>
      <c r="C29" s="1" t="s">
        <v>54</v>
      </c>
      <c r="D29" s="1" t="s">
        <v>58</v>
      </c>
      <c r="E29" s="1">
        <v>2050</v>
      </c>
      <c r="F29" s="1"/>
      <c r="G29" s="1"/>
      <c r="H29" s="1"/>
      <c r="I29" s="1"/>
      <c r="J29" s="1">
        <f t="shared" si="0"/>
        <v>0</v>
      </c>
      <c r="K29" s="1"/>
    </row>
    <row r="30" spans="1:11" ht="20.25" customHeight="1" x14ac:dyDescent="0.3">
      <c r="A30" s="1">
        <v>28</v>
      </c>
      <c r="B30" s="10">
        <v>46051</v>
      </c>
      <c r="C30" s="1" t="s">
        <v>54</v>
      </c>
      <c r="D30" s="1" t="s">
        <v>58</v>
      </c>
      <c r="E30" s="1">
        <v>2050</v>
      </c>
      <c r="F30" s="1"/>
      <c r="G30" s="1"/>
      <c r="H30" s="1"/>
      <c r="I30" s="1"/>
      <c r="J30" s="1">
        <f t="shared" si="0"/>
        <v>0</v>
      </c>
      <c r="K30" s="1"/>
    </row>
    <row r="31" spans="1:11" ht="20.25" customHeight="1" x14ac:dyDescent="0.3">
      <c r="A31" s="1">
        <v>29</v>
      </c>
      <c r="B31" s="10">
        <v>46052</v>
      </c>
      <c r="C31" s="1" t="s">
        <v>54</v>
      </c>
      <c r="D31" s="1" t="s">
        <v>58</v>
      </c>
      <c r="E31" s="1">
        <v>2050</v>
      </c>
      <c r="F31" s="1"/>
      <c r="G31" s="1"/>
      <c r="H31" s="1"/>
      <c r="I31" s="1"/>
      <c r="J31" s="1">
        <f t="shared" si="0"/>
        <v>0</v>
      </c>
      <c r="K31" s="1"/>
    </row>
    <row r="32" spans="1:11" ht="20.25" customHeight="1" x14ac:dyDescent="0.3">
      <c r="A32" s="1">
        <v>30</v>
      </c>
      <c r="B32" s="10">
        <v>46053</v>
      </c>
      <c r="C32" s="1" t="s">
        <v>54</v>
      </c>
      <c r="D32" s="1" t="s">
        <v>58</v>
      </c>
      <c r="E32" s="1">
        <v>2050</v>
      </c>
      <c r="F32" s="1"/>
      <c r="G32" s="1"/>
      <c r="H32" s="1"/>
      <c r="I32" s="1"/>
      <c r="J32" s="1">
        <f t="shared" si="0"/>
        <v>0</v>
      </c>
      <c r="K32" s="1"/>
    </row>
    <row r="33" spans="1:11" ht="20.25" customHeight="1" x14ac:dyDescent="0.3">
      <c r="A33" s="1">
        <v>31</v>
      </c>
      <c r="B33" s="10">
        <v>46054</v>
      </c>
      <c r="C33" s="1" t="s">
        <v>54</v>
      </c>
      <c r="D33" s="1" t="s">
        <v>58</v>
      </c>
      <c r="E33" s="1">
        <v>2050</v>
      </c>
      <c r="F33" s="1"/>
      <c r="G33" s="1"/>
      <c r="H33" s="1"/>
      <c r="I33" s="1"/>
      <c r="J33" s="1">
        <f t="shared" si="0"/>
        <v>0</v>
      </c>
      <c r="K33" s="1"/>
    </row>
    <row r="34" spans="1:11" ht="20.25" customHeight="1" x14ac:dyDescent="0.3">
      <c r="A34" s="1">
        <v>32</v>
      </c>
      <c r="B34" s="10">
        <v>46055</v>
      </c>
      <c r="C34" s="1" t="s">
        <v>54</v>
      </c>
      <c r="D34" s="1" t="s">
        <v>58</v>
      </c>
      <c r="E34" s="1">
        <v>2050</v>
      </c>
      <c r="F34" s="1"/>
      <c r="G34" s="1"/>
      <c r="H34" s="1"/>
      <c r="I34" s="1"/>
      <c r="J34" s="1">
        <f t="shared" si="0"/>
        <v>0</v>
      </c>
      <c r="K34" s="1"/>
    </row>
    <row r="35" spans="1:11" ht="20.25" customHeight="1" x14ac:dyDescent="0.3">
      <c r="A35" s="1">
        <v>33</v>
      </c>
      <c r="B35" s="10">
        <v>46056</v>
      </c>
      <c r="C35" s="1" t="s">
        <v>54</v>
      </c>
      <c r="D35" s="1" t="s">
        <v>58</v>
      </c>
      <c r="E35" s="1">
        <v>2050</v>
      </c>
      <c r="F35" s="1"/>
      <c r="G35" s="1"/>
      <c r="H35" s="1"/>
      <c r="I35" s="1"/>
      <c r="J35" s="1">
        <f t="shared" si="0"/>
        <v>0</v>
      </c>
      <c r="K35" s="1"/>
    </row>
    <row r="36" spans="1:11" ht="20.25" customHeight="1" x14ac:dyDescent="0.3">
      <c r="A36" s="1">
        <v>34</v>
      </c>
      <c r="B36" s="10">
        <v>46057</v>
      </c>
      <c r="C36" s="1" t="s">
        <v>54</v>
      </c>
      <c r="D36" s="1" t="s">
        <v>58</v>
      </c>
      <c r="E36" s="1">
        <v>2050</v>
      </c>
      <c r="F36" s="1"/>
      <c r="G36" s="1"/>
      <c r="H36" s="1"/>
      <c r="I36" s="1"/>
      <c r="J36" s="1">
        <f t="shared" si="0"/>
        <v>0</v>
      </c>
      <c r="K36" s="1"/>
    </row>
    <row r="37" spans="1:11" ht="20.25" customHeight="1" x14ac:dyDescent="0.3">
      <c r="A37" s="1">
        <v>35</v>
      </c>
      <c r="B37" s="10">
        <v>46058</v>
      </c>
      <c r="C37" s="1" t="s">
        <v>54</v>
      </c>
      <c r="D37" s="1" t="s">
        <v>58</v>
      </c>
      <c r="E37" s="1">
        <v>2050</v>
      </c>
      <c r="F37" s="1"/>
      <c r="G37" s="1"/>
      <c r="H37" s="1"/>
      <c r="I37" s="1"/>
      <c r="J37" s="1">
        <f t="shared" si="0"/>
        <v>0</v>
      </c>
      <c r="K37" s="1"/>
    </row>
    <row r="38" spans="1:11" ht="20.25" customHeight="1" x14ac:dyDescent="0.3">
      <c r="A38" s="1">
        <v>36</v>
      </c>
      <c r="B38" s="10">
        <v>46059</v>
      </c>
      <c r="C38" s="1" t="s">
        <v>54</v>
      </c>
      <c r="D38" s="1" t="s">
        <v>58</v>
      </c>
      <c r="E38" s="1">
        <v>2050</v>
      </c>
      <c r="F38" s="1"/>
      <c r="G38" s="1"/>
      <c r="H38" s="1"/>
      <c r="I38" s="1"/>
      <c r="J38" s="1">
        <f t="shared" si="0"/>
        <v>0</v>
      </c>
      <c r="K38" s="1"/>
    </row>
    <row r="39" spans="1:11" ht="20.25" customHeight="1" x14ac:dyDescent="0.3">
      <c r="A39" s="1">
        <v>37</v>
      </c>
      <c r="B39" s="10">
        <v>46060</v>
      </c>
      <c r="C39" s="1" t="s">
        <v>54</v>
      </c>
      <c r="D39" s="1" t="s">
        <v>58</v>
      </c>
      <c r="E39" s="1">
        <v>2050</v>
      </c>
      <c r="F39" s="1"/>
      <c r="G39" s="1"/>
      <c r="H39" s="1"/>
      <c r="I39" s="1"/>
      <c r="J39" s="1">
        <f t="shared" si="0"/>
        <v>0</v>
      </c>
      <c r="K39" s="1"/>
    </row>
    <row r="40" spans="1:11" ht="20.25" customHeight="1" x14ac:dyDescent="0.3">
      <c r="A40" s="1">
        <v>38</v>
      </c>
      <c r="B40" s="10">
        <v>46061</v>
      </c>
      <c r="C40" s="1" t="s">
        <v>54</v>
      </c>
      <c r="D40" s="1" t="s">
        <v>58</v>
      </c>
      <c r="E40" s="1">
        <v>2050</v>
      </c>
      <c r="F40" s="1"/>
      <c r="G40" s="1"/>
      <c r="H40" s="1"/>
      <c r="I40" s="1"/>
      <c r="J40" s="1">
        <f t="shared" si="0"/>
        <v>0</v>
      </c>
      <c r="K40" s="1"/>
    </row>
    <row r="41" spans="1:11" ht="20.25" customHeight="1" x14ac:dyDescent="0.3">
      <c r="A41" s="1">
        <v>39</v>
      </c>
      <c r="B41" s="10">
        <v>46062</v>
      </c>
      <c r="C41" s="1" t="s">
        <v>54</v>
      </c>
      <c r="D41" s="1" t="s">
        <v>58</v>
      </c>
      <c r="E41" s="1">
        <v>2050</v>
      </c>
      <c r="F41" s="1"/>
      <c r="G41" s="1"/>
      <c r="H41" s="1"/>
      <c r="I41" s="1"/>
      <c r="J41" s="1">
        <f t="shared" si="0"/>
        <v>0</v>
      </c>
      <c r="K41" s="1"/>
    </row>
    <row r="42" spans="1:11" ht="20.25" customHeight="1" x14ac:dyDescent="0.3">
      <c r="A42" s="1">
        <v>40</v>
      </c>
      <c r="B42" s="10">
        <v>46063</v>
      </c>
      <c r="C42" s="1" t="s">
        <v>54</v>
      </c>
      <c r="D42" s="1" t="s">
        <v>58</v>
      </c>
      <c r="E42" s="1">
        <v>2050</v>
      </c>
      <c r="F42" s="1"/>
      <c r="G42" s="1"/>
      <c r="H42" s="1"/>
      <c r="I42" s="1"/>
      <c r="J42" s="1">
        <f t="shared" si="0"/>
        <v>0</v>
      </c>
      <c r="K42" s="1"/>
    </row>
    <row r="43" spans="1:11" ht="20.25" customHeight="1" x14ac:dyDescent="0.3">
      <c r="A43" s="1">
        <v>41</v>
      </c>
      <c r="B43" s="10">
        <v>46064</v>
      </c>
      <c r="C43" s="1" t="s">
        <v>54</v>
      </c>
      <c r="D43" s="1" t="s">
        <v>58</v>
      </c>
      <c r="E43" s="1">
        <v>2050</v>
      </c>
      <c r="F43" s="1"/>
      <c r="G43" s="1"/>
      <c r="H43" s="1"/>
      <c r="I43" s="1"/>
      <c r="J43" s="1">
        <f t="shared" si="0"/>
        <v>0</v>
      </c>
      <c r="K43" s="1"/>
    </row>
    <row r="44" spans="1:11" ht="20.25" customHeight="1" x14ac:dyDescent="0.3">
      <c r="A44" s="1">
        <v>42</v>
      </c>
      <c r="B44" s="10">
        <v>46065</v>
      </c>
      <c r="C44" s="1" t="s">
        <v>54</v>
      </c>
      <c r="D44" s="1" t="s">
        <v>58</v>
      </c>
      <c r="E44" s="1">
        <v>2050</v>
      </c>
      <c r="F44" s="1"/>
      <c r="G44" s="1"/>
      <c r="H44" s="1"/>
      <c r="I44" s="1"/>
      <c r="J44" s="1">
        <f t="shared" si="0"/>
        <v>0</v>
      </c>
      <c r="K44" s="1"/>
    </row>
    <row r="45" spans="1:11" ht="20.25" customHeight="1" x14ac:dyDescent="0.3">
      <c r="A45" s="1">
        <v>43</v>
      </c>
      <c r="B45" s="10">
        <v>46066</v>
      </c>
      <c r="C45" s="1" t="s">
        <v>54</v>
      </c>
      <c r="D45" s="1" t="s">
        <v>58</v>
      </c>
      <c r="E45" s="1">
        <v>2050</v>
      </c>
      <c r="F45" s="1"/>
      <c r="G45" s="1"/>
      <c r="H45" s="1"/>
      <c r="I45" s="1"/>
      <c r="J45" s="1">
        <f t="shared" si="0"/>
        <v>0</v>
      </c>
      <c r="K45" s="1"/>
    </row>
    <row r="46" spans="1:11" ht="20.25" customHeight="1" x14ac:dyDescent="0.3">
      <c r="A46" s="1">
        <v>44</v>
      </c>
      <c r="B46" s="10">
        <v>46067</v>
      </c>
      <c r="C46" s="1" t="s">
        <v>54</v>
      </c>
      <c r="D46" s="1" t="s">
        <v>58</v>
      </c>
      <c r="E46" s="1">
        <v>2050</v>
      </c>
      <c r="F46" s="1"/>
      <c r="G46" s="1"/>
      <c r="H46" s="1"/>
      <c r="I46" s="1"/>
      <c r="J46" s="1">
        <f t="shared" si="0"/>
        <v>0</v>
      </c>
      <c r="K46" s="1"/>
    </row>
    <row r="47" spans="1:11" ht="20.25" customHeight="1" x14ac:dyDescent="0.3">
      <c r="A47" s="1">
        <v>45</v>
      </c>
      <c r="B47" s="10">
        <v>46068</v>
      </c>
      <c r="C47" s="1" t="s">
        <v>54</v>
      </c>
      <c r="D47" s="1" t="s">
        <v>58</v>
      </c>
      <c r="E47" s="1">
        <v>2050</v>
      </c>
      <c r="F47" s="1"/>
      <c r="G47" s="1"/>
      <c r="H47" s="1"/>
      <c r="I47" s="1"/>
      <c r="J47" s="1">
        <f t="shared" si="0"/>
        <v>0</v>
      </c>
      <c r="K47" s="1"/>
    </row>
    <row r="48" spans="1:11" ht="20.25" customHeight="1" x14ac:dyDescent="0.3">
      <c r="A48" s="1">
        <v>46</v>
      </c>
      <c r="B48" s="10">
        <v>46069</v>
      </c>
      <c r="C48" s="1" t="s">
        <v>54</v>
      </c>
      <c r="D48" s="1" t="s">
        <v>58</v>
      </c>
      <c r="E48" s="1">
        <v>2050</v>
      </c>
      <c r="F48" s="1"/>
      <c r="G48" s="1"/>
      <c r="H48" s="1"/>
      <c r="I48" s="1"/>
      <c r="J48" s="1">
        <f t="shared" si="0"/>
        <v>0</v>
      </c>
      <c r="K48" s="1"/>
    </row>
    <row r="49" spans="1:11" ht="20.25" customHeight="1" x14ac:dyDescent="0.3">
      <c r="A49" s="1">
        <v>47</v>
      </c>
      <c r="B49" s="10">
        <v>46070</v>
      </c>
      <c r="C49" s="1" t="s">
        <v>54</v>
      </c>
      <c r="D49" s="1" t="s">
        <v>58</v>
      </c>
      <c r="E49" s="1">
        <v>2050</v>
      </c>
      <c r="F49" s="1"/>
      <c r="G49" s="1"/>
      <c r="H49" s="1"/>
      <c r="I49" s="1"/>
      <c r="J49" s="1">
        <f t="shared" si="0"/>
        <v>0</v>
      </c>
      <c r="K49" s="1"/>
    </row>
    <row r="50" spans="1:11" ht="20.25" customHeight="1" x14ac:dyDescent="0.3">
      <c r="A50" s="1">
        <v>48</v>
      </c>
      <c r="B50" s="10">
        <v>46071</v>
      </c>
      <c r="C50" s="1" t="s">
        <v>54</v>
      </c>
      <c r="D50" s="1" t="s">
        <v>58</v>
      </c>
      <c r="E50" s="1">
        <v>2050</v>
      </c>
      <c r="F50" s="1"/>
      <c r="G50" s="1"/>
      <c r="H50" s="1"/>
      <c r="I50" s="1"/>
      <c r="J50" s="1">
        <f t="shared" si="0"/>
        <v>0</v>
      </c>
      <c r="K50" s="1"/>
    </row>
    <row r="51" spans="1:11" ht="20.25" customHeight="1" x14ac:dyDescent="0.3">
      <c r="A51" s="1">
        <v>49</v>
      </c>
      <c r="B51" s="10">
        <v>46072</v>
      </c>
      <c r="C51" s="1" t="s">
        <v>54</v>
      </c>
      <c r="D51" s="1" t="s">
        <v>58</v>
      </c>
      <c r="E51" s="1">
        <v>2050</v>
      </c>
      <c r="F51" s="1"/>
      <c r="G51" s="1"/>
      <c r="H51" s="1"/>
      <c r="I51" s="1"/>
      <c r="J51" s="1">
        <f t="shared" si="0"/>
        <v>0</v>
      </c>
      <c r="K51" s="1"/>
    </row>
    <row r="52" spans="1:11" ht="20.25" customHeight="1" x14ac:dyDescent="0.3">
      <c r="A52" s="1">
        <v>50</v>
      </c>
      <c r="B52" s="10">
        <v>46073</v>
      </c>
      <c r="C52" s="1" t="s">
        <v>54</v>
      </c>
      <c r="D52" s="1" t="s">
        <v>58</v>
      </c>
      <c r="E52" s="1">
        <v>2050</v>
      </c>
      <c r="F52" s="1"/>
      <c r="G52" s="1"/>
      <c r="H52" s="1"/>
      <c r="I52" s="1"/>
      <c r="J52" s="1">
        <f t="shared" si="0"/>
        <v>0</v>
      </c>
      <c r="K52" s="1"/>
    </row>
    <row r="53" spans="1:11" ht="20.25" customHeight="1" x14ac:dyDescent="0.3">
      <c r="A53" s="1">
        <v>51</v>
      </c>
      <c r="B53" s="10">
        <v>46074</v>
      </c>
      <c r="C53" s="1" t="s">
        <v>54</v>
      </c>
      <c r="D53" s="1" t="s">
        <v>58</v>
      </c>
      <c r="E53" s="1">
        <v>2050</v>
      </c>
      <c r="F53" s="1"/>
      <c r="G53" s="1"/>
      <c r="H53" s="1"/>
      <c r="I53" s="1"/>
      <c r="J53" s="1">
        <f t="shared" si="0"/>
        <v>0</v>
      </c>
      <c r="K53" s="1"/>
    </row>
    <row r="54" spans="1:11" ht="20.25" customHeight="1" x14ac:dyDescent="0.3">
      <c r="A54" s="1">
        <v>52</v>
      </c>
      <c r="B54" s="10">
        <v>46075</v>
      </c>
      <c r="C54" s="1" t="s">
        <v>54</v>
      </c>
      <c r="D54" s="1" t="s">
        <v>58</v>
      </c>
      <c r="E54" s="1">
        <v>2050</v>
      </c>
      <c r="F54" s="1"/>
      <c r="G54" s="1"/>
      <c r="H54" s="1"/>
      <c r="I54" s="1"/>
      <c r="J54" s="1">
        <f t="shared" si="0"/>
        <v>0</v>
      </c>
      <c r="K54" s="1"/>
    </row>
    <row r="55" spans="1:11" ht="20.25" customHeight="1" x14ac:dyDescent="0.3">
      <c r="A55" s="1">
        <v>53</v>
      </c>
      <c r="B55" s="10">
        <v>46076</v>
      </c>
      <c r="C55" s="1" t="s">
        <v>54</v>
      </c>
      <c r="D55" s="1" t="s">
        <v>58</v>
      </c>
      <c r="E55" s="1">
        <v>2050</v>
      </c>
      <c r="F55" s="1"/>
      <c r="G55" s="1"/>
      <c r="H55" s="1"/>
      <c r="I55" s="1"/>
      <c r="J55" s="1">
        <f t="shared" si="0"/>
        <v>0</v>
      </c>
      <c r="K55" s="1"/>
    </row>
    <row r="56" spans="1:11" ht="20.25" customHeight="1" x14ac:dyDescent="0.3">
      <c r="A56" s="1">
        <v>54</v>
      </c>
      <c r="B56" s="10">
        <v>46077</v>
      </c>
      <c r="C56" s="1" t="s">
        <v>54</v>
      </c>
      <c r="D56" s="1" t="s">
        <v>58</v>
      </c>
      <c r="E56" s="1">
        <v>2050</v>
      </c>
      <c r="F56" s="1"/>
      <c r="G56" s="1"/>
      <c r="H56" s="1"/>
      <c r="I56" s="1"/>
      <c r="J56" s="1">
        <f t="shared" si="0"/>
        <v>0</v>
      </c>
      <c r="K56" s="1"/>
    </row>
    <row r="57" spans="1:11" ht="20.25" customHeight="1" x14ac:dyDescent="0.3">
      <c r="A57" s="1">
        <v>55</v>
      </c>
      <c r="B57" s="10">
        <v>46078</v>
      </c>
      <c r="C57" s="1" t="s">
        <v>54</v>
      </c>
      <c r="D57" s="1" t="s">
        <v>58</v>
      </c>
      <c r="E57" s="1">
        <v>2050</v>
      </c>
      <c r="F57" s="1"/>
      <c r="G57" s="1"/>
      <c r="H57" s="1"/>
      <c r="I57" s="1"/>
      <c r="J57" s="1">
        <f t="shared" si="0"/>
        <v>0</v>
      </c>
      <c r="K57" s="1"/>
    </row>
    <row r="58" spans="1:11" ht="20.25" customHeight="1" x14ac:dyDescent="0.3">
      <c r="A58" s="1">
        <v>56</v>
      </c>
      <c r="B58" s="10">
        <v>46079</v>
      </c>
      <c r="C58" s="1" t="s">
        <v>54</v>
      </c>
      <c r="D58" s="1" t="s">
        <v>58</v>
      </c>
      <c r="E58" s="1">
        <v>2050</v>
      </c>
      <c r="F58" s="1"/>
      <c r="G58" s="1"/>
      <c r="H58" s="1"/>
      <c r="I58" s="1"/>
      <c r="J58" s="1">
        <f t="shared" si="0"/>
        <v>0</v>
      </c>
      <c r="K58" s="1"/>
    </row>
    <row r="59" spans="1:11" ht="20.25" customHeight="1" x14ac:dyDescent="0.3">
      <c r="A59" s="1">
        <v>57</v>
      </c>
      <c r="B59" s="10">
        <v>46080</v>
      </c>
      <c r="C59" s="1" t="s">
        <v>54</v>
      </c>
      <c r="D59" s="1" t="s">
        <v>58</v>
      </c>
      <c r="E59" s="1">
        <v>2050</v>
      </c>
      <c r="F59" s="1"/>
      <c r="G59" s="1"/>
      <c r="H59" s="1"/>
      <c r="I59" s="1"/>
      <c r="J59" s="1">
        <f t="shared" si="0"/>
        <v>0</v>
      </c>
      <c r="K59" s="1"/>
    </row>
    <row r="60" spans="1:11" ht="20.25" customHeight="1" x14ac:dyDescent="0.3">
      <c r="A60" s="1">
        <v>58</v>
      </c>
      <c r="B60" s="10">
        <v>46081</v>
      </c>
      <c r="C60" s="1" t="s">
        <v>54</v>
      </c>
      <c r="D60" s="1" t="s">
        <v>58</v>
      </c>
      <c r="E60" s="1">
        <v>2050</v>
      </c>
      <c r="F60" s="1"/>
      <c r="G60" s="1"/>
      <c r="H60" s="1"/>
      <c r="I60" s="1"/>
      <c r="J60" s="1">
        <f t="shared" si="0"/>
        <v>0</v>
      </c>
      <c r="K60" s="1"/>
    </row>
    <row r="61" spans="1:11" ht="20.25" customHeight="1" x14ac:dyDescent="0.3">
      <c r="A61" s="1">
        <v>59</v>
      </c>
      <c r="B61" s="10">
        <v>46082</v>
      </c>
      <c r="C61" s="1" t="s">
        <v>54</v>
      </c>
      <c r="D61" s="1" t="s">
        <v>58</v>
      </c>
      <c r="E61" s="1">
        <v>2050</v>
      </c>
      <c r="F61" s="1"/>
      <c r="G61" s="1"/>
      <c r="H61" s="1"/>
      <c r="I61" s="1"/>
      <c r="J61" s="1">
        <f t="shared" si="0"/>
        <v>0</v>
      </c>
      <c r="K61" s="1"/>
    </row>
    <row r="62" spans="1:11" ht="20.25" customHeight="1" x14ac:dyDescent="0.3">
      <c r="A62" s="1">
        <v>60</v>
      </c>
      <c r="B62" s="10">
        <v>46083</v>
      </c>
      <c r="C62" s="1" t="s">
        <v>54</v>
      </c>
      <c r="D62" s="1" t="s">
        <v>58</v>
      </c>
      <c r="E62" s="1">
        <v>2050</v>
      </c>
      <c r="F62" s="1"/>
      <c r="G62" s="1"/>
      <c r="H62" s="1"/>
      <c r="I62" s="1"/>
      <c r="J62" s="1">
        <f t="shared" si="0"/>
        <v>0</v>
      </c>
      <c r="K62" s="1"/>
    </row>
    <row r="63" spans="1:11" ht="20.25" customHeight="1" x14ac:dyDescent="0.3">
      <c r="A63" s="1">
        <v>61</v>
      </c>
      <c r="B63" s="10">
        <v>46084</v>
      </c>
      <c r="C63" s="1" t="s">
        <v>54</v>
      </c>
      <c r="D63" s="1" t="s">
        <v>58</v>
      </c>
      <c r="E63" s="1">
        <v>2050</v>
      </c>
      <c r="F63" s="1"/>
      <c r="G63" s="1"/>
      <c r="H63" s="1"/>
      <c r="I63" s="1"/>
      <c r="J63" s="1">
        <f t="shared" si="0"/>
        <v>0</v>
      </c>
      <c r="K63" s="1"/>
    </row>
    <row r="64" spans="1:11" ht="20.25" customHeight="1" x14ac:dyDescent="0.3">
      <c r="A64" s="1">
        <v>62</v>
      </c>
      <c r="B64" s="10">
        <v>46085</v>
      </c>
      <c r="C64" s="1" t="s">
        <v>54</v>
      </c>
      <c r="D64" s="1" t="s">
        <v>58</v>
      </c>
      <c r="E64" s="1">
        <v>2050</v>
      </c>
      <c r="F64" s="1"/>
      <c r="G64" s="1"/>
      <c r="H64" s="1"/>
      <c r="I64" s="1"/>
      <c r="J64" s="1">
        <f t="shared" si="0"/>
        <v>0</v>
      </c>
      <c r="K64" s="1"/>
    </row>
    <row r="65" spans="1:11" ht="20.25" customHeight="1" x14ac:dyDescent="0.3">
      <c r="A65" s="1">
        <v>63</v>
      </c>
      <c r="B65" s="10">
        <v>46086</v>
      </c>
      <c r="C65" s="1" t="s">
        <v>54</v>
      </c>
      <c r="D65" s="1" t="s">
        <v>58</v>
      </c>
      <c r="E65" s="1">
        <v>2050</v>
      </c>
      <c r="F65" s="1"/>
      <c r="G65" s="1"/>
      <c r="H65" s="1"/>
      <c r="I65" s="1"/>
      <c r="J65" s="1">
        <f t="shared" si="0"/>
        <v>0</v>
      </c>
      <c r="K65" s="1"/>
    </row>
    <row r="66" spans="1:11" ht="20.25" customHeight="1" x14ac:dyDescent="0.3">
      <c r="A66" s="1">
        <v>64</v>
      </c>
      <c r="B66" s="10">
        <v>46087</v>
      </c>
      <c r="C66" s="1" t="s">
        <v>54</v>
      </c>
      <c r="D66" s="1" t="s">
        <v>58</v>
      </c>
      <c r="E66" s="1">
        <v>2050</v>
      </c>
      <c r="F66" s="1"/>
      <c r="G66" s="1"/>
      <c r="H66" s="1"/>
      <c r="I66" s="1"/>
      <c r="J66" s="1">
        <f t="shared" si="0"/>
        <v>0</v>
      </c>
      <c r="K66" s="1"/>
    </row>
    <row r="67" spans="1:11" ht="20.25" customHeight="1" x14ac:dyDescent="0.3">
      <c r="A67" s="1">
        <v>65</v>
      </c>
      <c r="B67" s="10">
        <v>46088</v>
      </c>
      <c r="C67" s="1" t="s">
        <v>54</v>
      </c>
      <c r="D67" s="1" t="s">
        <v>58</v>
      </c>
      <c r="E67" s="1">
        <v>2050</v>
      </c>
      <c r="F67" s="1"/>
      <c r="G67" s="1"/>
      <c r="H67" s="1"/>
      <c r="I67" s="1"/>
      <c r="J67" s="1">
        <f t="shared" si="0"/>
        <v>0</v>
      </c>
      <c r="K67" s="1"/>
    </row>
    <row r="68" spans="1:11" ht="20.25" customHeight="1" x14ac:dyDescent="0.3">
      <c r="A68" s="1">
        <v>66</v>
      </c>
      <c r="B68" s="10">
        <v>46089</v>
      </c>
      <c r="C68" s="1" t="s">
        <v>54</v>
      </c>
      <c r="D68" s="1" t="s">
        <v>58</v>
      </c>
      <c r="E68" s="1">
        <v>2050</v>
      </c>
      <c r="F68" s="1"/>
      <c r="G68" s="1"/>
      <c r="H68" s="1"/>
      <c r="I68" s="1"/>
      <c r="J68" s="1">
        <f t="shared" ref="J68:J131" si="1">E68*F68-G68-H68+I68</f>
        <v>0</v>
      </c>
      <c r="K68" s="1"/>
    </row>
    <row r="69" spans="1:11" ht="20.25" customHeight="1" x14ac:dyDescent="0.3">
      <c r="A69" s="1">
        <v>67</v>
      </c>
      <c r="B69" s="10">
        <v>46090</v>
      </c>
      <c r="C69" s="1" t="s">
        <v>54</v>
      </c>
      <c r="D69" s="1" t="s">
        <v>58</v>
      </c>
      <c r="E69" s="1">
        <v>2050</v>
      </c>
      <c r="F69" s="1"/>
      <c r="G69" s="1"/>
      <c r="H69" s="1"/>
      <c r="I69" s="1"/>
      <c r="J69" s="1">
        <f t="shared" si="1"/>
        <v>0</v>
      </c>
      <c r="K69" s="1"/>
    </row>
    <row r="70" spans="1:11" ht="20.25" customHeight="1" x14ac:dyDescent="0.3">
      <c r="A70" s="1">
        <v>68</v>
      </c>
      <c r="B70" s="10">
        <v>46091</v>
      </c>
      <c r="C70" s="1" t="s">
        <v>54</v>
      </c>
      <c r="D70" s="1" t="s">
        <v>58</v>
      </c>
      <c r="E70" s="1">
        <v>2050</v>
      </c>
      <c r="F70" s="1"/>
      <c r="G70" s="1"/>
      <c r="H70" s="1"/>
      <c r="I70" s="1"/>
      <c r="J70" s="1">
        <f t="shared" si="1"/>
        <v>0</v>
      </c>
      <c r="K70" s="1"/>
    </row>
    <row r="71" spans="1:11" ht="20.25" customHeight="1" x14ac:dyDescent="0.3">
      <c r="A71" s="1">
        <v>69</v>
      </c>
      <c r="B71" s="10">
        <v>46092</v>
      </c>
      <c r="C71" s="1" t="s">
        <v>54</v>
      </c>
      <c r="D71" s="1" t="s">
        <v>58</v>
      </c>
      <c r="E71" s="1">
        <v>2050</v>
      </c>
      <c r="F71" s="1"/>
      <c r="G71" s="1"/>
      <c r="H71" s="1"/>
      <c r="I71" s="1"/>
      <c r="J71" s="1">
        <f t="shared" si="1"/>
        <v>0</v>
      </c>
      <c r="K71" s="1"/>
    </row>
    <row r="72" spans="1:11" ht="20.25" customHeight="1" x14ac:dyDescent="0.3">
      <c r="A72" s="1">
        <v>70</v>
      </c>
      <c r="B72" s="10">
        <v>46093</v>
      </c>
      <c r="C72" s="1" t="s">
        <v>54</v>
      </c>
      <c r="D72" s="1" t="s">
        <v>58</v>
      </c>
      <c r="E72" s="1">
        <v>2050</v>
      </c>
      <c r="F72" s="1"/>
      <c r="G72" s="1"/>
      <c r="H72" s="1"/>
      <c r="I72" s="1"/>
      <c r="J72" s="1">
        <f t="shared" si="1"/>
        <v>0</v>
      </c>
      <c r="K72" s="1"/>
    </row>
    <row r="73" spans="1:11" ht="20.25" customHeight="1" x14ac:dyDescent="0.3">
      <c r="A73" s="1">
        <v>71</v>
      </c>
      <c r="B73" s="10">
        <v>46094</v>
      </c>
      <c r="C73" s="1" t="s">
        <v>54</v>
      </c>
      <c r="D73" s="1" t="s">
        <v>58</v>
      </c>
      <c r="E73" s="1">
        <v>2050</v>
      </c>
      <c r="F73" s="1"/>
      <c r="G73" s="1"/>
      <c r="H73" s="1"/>
      <c r="I73" s="1"/>
      <c r="J73" s="1">
        <f t="shared" si="1"/>
        <v>0</v>
      </c>
      <c r="K73" s="1"/>
    </row>
    <row r="74" spans="1:11" ht="20.25" customHeight="1" x14ac:dyDescent="0.3">
      <c r="A74" s="1">
        <v>72</v>
      </c>
      <c r="B74" s="10">
        <v>46095</v>
      </c>
      <c r="C74" s="1" t="s">
        <v>54</v>
      </c>
      <c r="D74" s="1" t="s">
        <v>58</v>
      </c>
      <c r="E74" s="1">
        <v>2050</v>
      </c>
      <c r="F74" s="1"/>
      <c r="G74" s="1"/>
      <c r="H74" s="1"/>
      <c r="I74" s="1"/>
      <c r="J74" s="1">
        <f t="shared" si="1"/>
        <v>0</v>
      </c>
      <c r="K74" s="1"/>
    </row>
    <row r="75" spans="1:11" ht="20.25" customHeight="1" x14ac:dyDescent="0.3">
      <c r="A75" s="1">
        <v>73</v>
      </c>
      <c r="B75" s="10">
        <v>46096</v>
      </c>
      <c r="C75" s="1" t="s">
        <v>54</v>
      </c>
      <c r="D75" s="1" t="s">
        <v>58</v>
      </c>
      <c r="E75" s="1">
        <v>2050</v>
      </c>
      <c r="F75" s="1"/>
      <c r="G75" s="1"/>
      <c r="H75" s="1"/>
      <c r="I75" s="1"/>
      <c r="J75" s="1">
        <f t="shared" si="1"/>
        <v>0</v>
      </c>
      <c r="K75" s="1"/>
    </row>
    <row r="76" spans="1:11" ht="20.25" customHeight="1" x14ac:dyDescent="0.3">
      <c r="A76" s="1">
        <v>74</v>
      </c>
      <c r="B76" s="10">
        <v>46097</v>
      </c>
      <c r="C76" s="1" t="s">
        <v>54</v>
      </c>
      <c r="D76" s="1" t="s">
        <v>58</v>
      </c>
      <c r="E76" s="1">
        <v>2050</v>
      </c>
      <c r="F76" s="1"/>
      <c r="G76" s="1"/>
      <c r="H76" s="1"/>
      <c r="I76" s="1"/>
      <c r="J76" s="1">
        <f t="shared" si="1"/>
        <v>0</v>
      </c>
      <c r="K76" s="1"/>
    </row>
    <row r="77" spans="1:11" ht="20.25" customHeight="1" x14ac:dyDescent="0.3">
      <c r="A77" s="1">
        <v>75</v>
      </c>
      <c r="B77" s="10">
        <v>46098</v>
      </c>
      <c r="C77" s="1" t="s">
        <v>54</v>
      </c>
      <c r="D77" s="1" t="s">
        <v>58</v>
      </c>
      <c r="E77" s="1">
        <v>2050</v>
      </c>
      <c r="F77" s="1"/>
      <c r="G77" s="1"/>
      <c r="H77" s="1"/>
      <c r="I77" s="1"/>
      <c r="J77" s="1">
        <f t="shared" si="1"/>
        <v>0</v>
      </c>
      <c r="K77" s="1"/>
    </row>
    <row r="78" spans="1:11" ht="20.25" customHeight="1" x14ac:dyDescent="0.3">
      <c r="A78" s="1">
        <v>76</v>
      </c>
      <c r="B78" s="10">
        <v>46099</v>
      </c>
      <c r="C78" s="1" t="s">
        <v>54</v>
      </c>
      <c r="D78" s="1" t="s">
        <v>58</v>
      </c>
      <c r="E78" s="1">
        <v>2050</v>
      </c>
      <c r="F78" s="1"/>
      <c r="G78" s="1"/>
      <c r="H78" s="1"/>
      <c r="I78" s="1"/>
      <c r="J78" s="1">
        <f t="shared" si="1"/>
        <v>0</v>
      </c>
      <c r="K78" s="1"/>
    </row>
    <row r="79" spans="1:11" ht="20.25" customHeight="1" x14ac:dyDescent="0.3">
      <c r="A79" s="1">
        <v>77</v>
      </c>
      <c r="B79" s="10">
        <v>46100</v>
      </c>
      <c r="C79" s="1" t="s">
        <v>54</v>
      </c>
      <c r="D79" s="1" t="s">
        <v>58</v>
      </c>
      <c r="E79" s="1">
        <v>2050</v>
      </c>
      <c r="F79" s="1"/>
      <c r="G79" s="1"/>
      <c r="H79" s="1"/>
      <c r="I79" s="1"/>
      <c r="J79" s="1">
        <f t="shared" si="1"/>
        <v>0</v>
      </c>
      <c r="K79" s="1"/>
    </row>
    <row r="80" spans="1:11" ht="20.25" customHeight="1" x14ac:dyDescent="0.3">
      <c r="A80" s="1">
        <v>78</v>
      </c>
      <c r="B80" s="10">
        <v>46101</v>
      </c>
      <c r="C80" s="1" t="s">
        <v>54</v>
      </c>
      <c r="D80" s="1" t="s">
        <v>58</v>
      </c>
      <c r="E80" s="1">
        <v>2050</v>
      </c>
      <c r="F80" s="1"/>
      <c r="G80" s="1"/>
      <c r="H80" s="1"/>
      <c r="I80" s="1"/>
      <c r="J80" s="1">
        <f t="shared" si="1"/>
        <v>0</v>
      </c>
      <c r="K80" s="1"/>
    </row>
    <row r="81" spans="1:11" ht="20.25" customHeight="1" x14ac:dyDescent="0.3">
      <c r="A81" s="1">
        <v>79</v>
      </c>
      <c r="B81" s="10">
        <v>46102</v>
      </c>
      <c r="C81" s="1" t="s">
        <v>54</v>
      </c>
      <c r="D81" s="1" t="s">
        <v>58</v>
      </c>
      <c r="E81" s="1">
        <v>2050</v>
      </c>
      <c r="F81" s="1"/>
      <c r="G81" s="1"/>
      <c r="H81" s="1"/>
      <c r="I81" s="1"/>
      <c r="J81" s="1">
        <f t="shared" si="1"/>
        <v>0</v>
      </c>
      <c r="K81" s="1"/>
    </row>
    <row r="82" spans="1:11" ht="20.25" customHeight="1" x14ac:dyDescent="0.3">
      <c r="A82" s="1">
        <v>80</v>
      </c>
      <c r="B82" s="10">
        <v>46103</v>
      </c>
      <c r="C82" s="1" t="s">
        <v>54</v>
      </c>
      <c r="D82" s="1" t="s">
        <v>58</v>
      </c>
      <c r="E82" s="1">
        <v>2050</v>
      </c>
      <c r="F82" s="1"/>
      <c r="G82" s="1"/>
      <c r="H82" s="1"/>
      <c r="I82" s="1"/>
      <c r="J82" s="1">
        <f t="shared" si="1"/>
        <v>0</v>
      </c>
      <c r="K82" s="1"/>
    </row>
    <row r="83" spans="1:11" ht="20.25" customHeight="1" x14ac:dyDescent="0.3">
      <c r="A83" s="1">
        <v>81</v>
      </c>
      <c r="B83" s="10">
        <v>46104</v>
      </c>
      <c r="C83" s="1" t="s">
        <v>54</v>
      </c>
      <c r="D83" s="1" t="s">
        <v>58</v>
      </c>
      <c r="E83" s="1">
        <v>2050</v>
      </c>
      <c r="F83" s="1"/>
      <c r="G83" s="1"/>
      <c r="H83" s="1"/>
      <c r="I83" s="1"/>
      <c r="J83" s="1">
        <f t="shared" si="1"/>
        <v>0</v>
      </c>
      <c r="K83" s="1"/>
    </row>
    <row r="84" spans="1:11" ht="20.25" customHeight="1" x14ac:dyDescent="0.3">
      <c r="A84" s="1">
        <v>82</v>
      </c>
      <c r="B84" s="10">
        <v>46105</v>
      </c>
      <c r="C84" s="1" t="s">
        <v>54</v>
      </c>
      <c r="D84" s="1" t="s">
        <v>58</v>
      </c>
      <c r="E84" s="1">
        <v>2050</v>
      </c>
      <c r="F84" s="1"/>
      <c r="G84" s="1"/>
      <c r="H84" s="1"/>
      <c r="I84" s="1"/>
      <c r="J84" s="1">
        <f t="shared" si="1"/>
        <v>0</v>
      </c>
      <c r="K84" s="1"/>
    </row>
    <row r="85" spans="1:11" ht="20.25" customHeight="1" x14ac:dyDescent="0.3">
      <c r="A85" s="1">
        <v>83</v>
      </c>
      <c r="B85" s="10">
        <v>46106</v>
      </c>
      <c r="C85" s="1" t="s">
        <v>54</v>
      </c>
      <c r="D85" s="1" t="s">
        <v>58</v>
      </c>
      <c r="E85" s="1">
        <v>2050</v>
      </c>
      <c r="F85" s="1"/>
      <c r="G85" s="1"/>
      <c r="H85" s="1"/>
      <c r="I85" s="1"/>
      <c r="J85" s="1">
        <f t="shared" si="1"/>
        <v>0</v>
      </c>
      <c r="K85" s="1"/>
    </row>
    <row r="86" spans="1:11" ht="20.25" customHeight="1" x14ac:dyDescent="0.3">
      <c r="A86" s="1">
        <v>84</v>
      </c>
      <c r="B86" s="10">
        <v>46107</v>
      </c>
      <c r="C86" s="1" t="s">
        <v>54</v>
      </c>
      <c r="D86" s="1" t="s">
        <v>58</v>
      </c>
      <c r="E86" s="1">
        <v>2050</v>
      </c>
      <c r="F86" s="1"/>
      <c r="G86" s="1"/>
      <c r="H86" s="1"/>
      <c r="I86" s="1"/>
      <c r="J86" s="1">
        <f t="shared" si="1"/>
        <v>0</v>
      </c>
      <c r="K86" s="1"/>
    </row>
    <row r="87" spans="1:11" ht="20.25" customHeight="1" x14ac:dyDescent="0.3">
      <c r="A87" s="1">
        <v>85</v>
      </c>
      <c r="B87" s="10">
        <v>46108</v>
      </c>
      <c r="C87" s="1" t="s">
        <v>54</v>
      </c>
      <c r="D87" s="1" t="s">
        <v>58</v>
      </c>
      <c r="E87" s="1">
        <v>2050</v>
      </c>
      <c r="F87" s="1"/>
      <c r="G87" s="1"/>
      <c r="H87" s="1"/>
      <c r="I87" s="1"/>
      <c r="J87" s="1">
        <f t="shared" si="1"/>
        <v>0</v>
      </c>
      <c r="K87" s="1"/>
    </row>
    <row r="88" spans="1:11" ht="20.25" customHeight="1" x14ac:dyDescent="0.3">
      <c r="A88" s="1">
        <v>86</v>
      </c>
      <c r="B88" s="10">
        <v>46109</v>
      </c>
      <c r="C88" s="1" t="s">
        <v>54</v>
      </c>
      <c r="D88" s="1" t="s">
        <v>58</v>
      </c>
      <c r="E88" s="1">
        <v>2050</v>
      </c>
      <c r="F88" s="1"/>
      <c r="G88" s="1"/>
      <c r="H88" s="1"/>
      <c r="I88" s="1"/>
      <c r="J88" s="1">
        <f t="shared" si="1"/>
        <v>0</v>
      </c>
      <c r="K88" s="1"/>
    </row>
    <row r="89" spans="1:11" ht="20.25" customHeight="1" x14ac:dyDescent="0.3">
      <c r="A89" s="1">
        <v>87</v>
      </c>
      <c r="B89" s="10">
        <v>46110</v>
      </c>
      <c r="C89" s="1" t="s">
        <v>54</v>
      </c>
      <c r="D89" s="1" t="s">
        <v>58</v>
      </c>
      <c r="E89" s="1">
        <v>2050</v>
      </c>
      <c r="F89" s="1"/>
      <c r="G89" s="1"/>
      <c r="H89" s="1"/>
      <c r="I89" s="1"/>
      <c r="J89" s="1">
        <f t="shared" si="1"/>
        <v>0</v>
      </c>
      <c r="K89" s="1"/>
    </row>
    <row r="90" spans="1:11" ht="20.25" customHeight="1" x14ac:dyDescent="0.3">
      <c r="A90" s="1">
        <v>88</v>
      </c>
      <c r="B90" s="10">
        <v>46111</v>
      </c>
      <c r="C90" s="1" t="s">
        <v>54</v>
      </c>
      <c r="D90" s="1" t="s">
        <v>58</v>
      </c>
      <c r="E90" s="1">
        <v>2050</v>
      </c>
      <c r="F90" s="1"/>
      <c r="G90" s="1"/>
      <c r="H90" s="1"/>
      <c r="I90" s="1"/>
      <c r="J90" s="1">
        <f t="shared" si="1"/>
        <v>0</v>
      </c>
      <c r="K90" s="1"/>
    </row>
    <row r="91" spans="1:11" ht="20.25" customHeight="1" x14ac:dyDescent="0.3">
      <c r="A91" s="1">
        <v>89</v>
      </c>
      <c r="B91" s="10">
        <v>46112</v>
      </c>
      <c r="C91" s="1" t="s">
        <v>54</v>
      </c>
      <c r="D91" s="1" t="s">
        <v>58</v>
      </c>
      <c r="E91" s="1">
        <v>2050</v>
      </c>
      <c r="F91" s="1"/>
      <c r="G91" s="1"/>
      <c r="H91" s="1"/>
      <c r="I91" s="1"/>
      <c r="J91" s="1">
        <f t="shared" si="1"/>
        <v>0</v>
      </c>
      <c r="K91" s="1"/>
    </row>
    <row r="92" spans="1:11" ht="20.25" customHeight="1" x14ac:dyDescent="0.3">
      <c r="A92" s="1">
        <v>90</v>
      </c>
      <c r="B92" s="10">
        <v>46113</v>
      </c>
      <c r="C92" s="1" t="s">
        <v>54</v>
      </c>
      <c r="D92" s="1" t="s">
        <v>58</v>
      </c>
      <c r="E92" s="1">
        <v>2050</v>
      </c>
      <c r="F92" s="1"/>
      <c r="G92" s="1"/>
      <c r="H92" s="1"/>
      <c r="I92" s="1"/>
      <c r="J92" s="1">
        <f t="shared" si="1"/>
        <v>0</v>
      </c>
      <c r="K92" s="1"/>
    </row>
    <row r="93" spans="1:11" ht="20.25" customHeight="1" x14ac:dyDescent="0.3">
      <c r="A93" s="1">
        <v>91</v>
      </c>
      <c r="B93" s="10">
        <v>46114</v>
      </c>
      <c r="C93" s="1" t="s">
        <v>54</v>
      </c>
      <c r="D93" s="1" t="s">
        <v>58</v>
      </c>
      <c r="E93" s="1">
        <v>2050</v>
      </c>
      <c r="F93" s="1"/>
      <c r="G93" s="1"/>
      <c r="H93" s="1"/>
      <c r="I93" s="1"/>
      <c r="J93" s="1">
        <f t="shared" si="1"/>
        <v>0</v>
      </c>
      <c r="K93" s="1"/>
    </row>
    <row r="94" spans="1:11" ht="20.25" customHeight="1" x14ac:dyDescent="0.3">
      <c r="A94" s="1">
        <v>92</v>
      </c>
      <c r="B94" s="10">
        <v>46115</v>
      </c>
      <c r="C94" s="1" t="s">
        <v>54</v>
      </c>
      <c r="D94" s="1" t="s">
        <v>58</v>
      </c>
      <c r="E94" s="1">
        <v>2050</v>
      </c>
      <c r="F94" s="1"/>
      <c r="G94" s="1"/>
      <c r="H94" s="1"/>
      <c r="I94" s="1"/>
      <c r="J94" s="1">
        <f t="shared" si="1"/>
        <v>0</v>
      </c>
      <c r="K94" s="1"/>
    </row>
    <row r="95" spans="1:11" ht="20.25" customHeight="1" x14ac:dyDescent="0.3">
      <c r="A95" s="1">
        <v>93</v>
      </c>
      <c r="B95" s="10">
        <v>46116</v>
      </c>
      <c r="C95" s="1" t="s">
        <v>54</v>
      </c>
      <c r="D95" s="1" t="s">
        <v>58</v>
      </c>
      <c r="E95" s="1">
        <v>2050</v>
      </c>
      <c r="F95" s="1"/>
      <c r="G95" s="1"/>
      <c r="H95" s="1"/>
      <c r="I95" s="1"/>
      <c r="J95" s="1">
        <f t="shared" si="1"/>
        <v>0</v>
      </c>
      <c r="K95" s="1"/>
    </row>
    <row r="96" spans="1:11" ht="20.25" customHeight="1" x14ac:dyDescent="0.3">
      <c r="A96" s="1">
        <v>94</v>
      </c>
      <c r="B96" s="10">
        <v>46117</v>
      </c>
      <c r="C96" s="1" t="s">
        <v>54</v>
      </c>
      <c r="D96" s="1" t="s">
        <v>58</v>
      </c>
      <c r="E96" s="1">
        <v>2050</v>
      </c>
      <c r="F96" s="1"/>
      <c r="G96" s="1"/>
      <c r="H96" s="1"/>
      <c r="I96" s="1"/>
      <c r="J96" s="1">
        <f t="shared" si="1"/>
        <v>0</v>
      </c>
      <c r="K96" s="1"/>
    </row>
    <row r="97" spans="1:11" ht="20.25" customHeight="1" x14ac:dyDescent="0.3">
      <c r="A97" s="1">
        <v>95</v>
      </c>
      <c r="B97" s="10">
        <v>46118</v>
      </c>
      <c r="C97" s="1" t="s">
        <v>54</v>
      </c>
      <c r="D97" s="1" t="s">
        <v>58</v>
      </c>
      <c r="E97" s="1">
        <v>2050</v>
      </c>
      <c r="F97" s="1"/>
      <c r="G97" s="1"/>
      <c r="H97" s="1"/>
      <c r="I97" s="1"/>
      <c r="J97" s="1">
        <f t="shared" si="1"/>
        <v>0</v>
      </c>
      <c r="K97" s="1"/>
    </row>
    <row r="98" spans="1:11" ht="20.25" customHeight="1" x14ac:dyDescent="0.3">
      <c r="A98" s="1">
        <v>96</v>
      </c>
      <c r="B98" s="10">
        <v>46119</v>
      </c>
      <c r="C98" s="1" t="s">
        <v>54</v>
      </c>
      <c r="D98" s="1" t="s">
        <v>58</v>
      </c>
      <c r="E98" s="1">
        <v>2050</v>
      </c>
      <c r="F98" s="1"/>
      <c r="G98" s="1"/>
      <c r="H98" s="1"/>
      <c r="I98" s="1"/>
      <c r="J98" s="1">
        <f t="shared" si="1"/>
        <v>0</v>
      </c>
      <c r="K98" s="1"/>
    </row>
    <row r="99" spans="1:11" ht="20.25" customHeight="1" x14ac:dyDescent="0.3">
      <c r="A99" s="1">
        <v>97</v>
      </c>
      <c r="B99" s="10">
        <v>46120</v>
      </c>
      <c r="C99" s="1" t="s">
        <v>54</v>
      </c>
      <c r="D99" s="1" t="s">
        <v>58</v>
      </c>
      <c r="E99" s="1">
        <v>2050</v>
      </c>
      <c r="F99" s="1"/>
      <c r="G99" s="1"/>
      <c r="H99" s="1"/>
      <c r="I99" s="1"/>
      <c r="J99" s="1">
        <f t="shared" si="1"/>
        <v>0</v>
      </c>
      <c r="K99" s="1"/>
    </row>
    <row r="100" spans="1:11" ht="20.25" customHeight="1" x14ac:dyDescent="0.3">
      <c r="A100" s="1">
        <v>98</v>
      </c>
      <c r="B100" s="10">
        <v>46121</v>
      </c>
      <c r="C100" s="1" t="s">
        <v>54</v>
      </c>
      <c r="D100" s="1" t="s">
        <v>58</v>
      </c>
      <c r="E100" s="1">
        <v>2050</v>
      </c>
      <c r="F100" s="1"/>
      <c r="G100" s="1"/>
      <c r="H100" s="1"/>
      <c r="I100" s="1"/>
      <c r="J100" s="1">
        <f t="shared" si="1"/>
        <v>0</v>
      </c>
      <c r="K100" s="1"/>
    </row>
    <row r="101" spans="1:11" ht="20.25" customHeight="1" x14ac:dyDescent="0.3">
      <c r="A101" s="1">
        <v>99</v>
      </c>
      <c r="B101" s="10">
        <v>46122</v>
      </c>
      <c r="C101" s="1" t="s">
        <v>54</v>
      </c>
      <c r="D101" s="1" t="s">
        <v>58</v>
      </c>
      <c r="E101" s="1">
        <v>2050</v>
      </c>
      <c r="F101" s="1"/>
      <c r="G101" s="1"/>
      <c r="H101" s="1"/>
      <c r="I101" s="1"/>
      <c r="J101" s="1">
        <f t="shared" si="1"/>
        <v>0</v>
      </c>
      <c r="K101" s="1"/>
    </row>
    <row r="102" spans="1:11" ht="20.25" customHeight="1" x14ac:dyDescent="0.3">
      <c r="A102" s="1">
        <v>100</v>
      </c>
      <c r="B102" s="10">
        <v>46123</v>
      </c>
      <c r="C102" s="1" t="s">
        <v>54</v>
      </c>
      <c r="D102" s="1" t="s">
        <v>58</v>
      </c>
      <c r="E102" s="1">
        <v>2050</v>
      </c>
      <c r="F102" s="1"/>
      <c r="G102" s="1"/>
      <c r="H102" s="1"/>
      <c r="I102" s="1"/>
      <c r="J102" s="1">
        <f t="shared" si="1"/>
        <v>0</v>
      </c>
      <c r="K102" s="1"/>
    </row>
    <row r="103" spans="1:11" ht="20.25" customHeight="1" x14ac:dyDescent="0.3">
      <c r="A103" s="1">
        <v>101</v>
      </c>
      <c r="B103" s="10">
        <v>46124</v>
      </c>
      <c r="C103" s="1" t="s">
        <v>54</v>
      </c>
      <c r="D103" s="1" t="s">
        <v>58</v>
      </c>
      <c r="E103" s="1">
        <v>2050</v>
      </c>
      <c r="F103" s="1"/>
      <c r="G103" s="1"/>
      <c r="H103" s="1"/>
      <c r="I103" s="1"/>
      <c r="J103" s="1">
        <f t="shared" si="1"/>
        <v>0</v>
      </c>
      <c r="K103" s="1"/>
    </row>
    <row r="104" spans="1:11" ht="20.25" customHeight="1" x14ac:dyDescent="0.3">
      <c r="A104" s="1">
        <v>102</v>
      </c>
      <c r="B104" s="10">
        <v>46125</v>
      </c>
      <c r="C104" s="1" t="s">
        <v>54</v>
      </c>
      <c r="D104" s="1" t="s">
        <v>58</v>
      </c>
      <c r="E104" s="1">
        <v>2050</v>
      </c>
      <c r="F104" s="1"/>
      <c r="G104" s="1"/>
      <c r="H104" s="1"/>
      <c r="I104" s="1"/>
      <c r="J104" s="1">
        <f t="shared" si="1"/>
        <v>0</v>
      </c>
      <c r="K104" s="1"/>
    </row>
    <row r="105" spans="1:11" ht="20.25" customHeight="1" x14ac:dyDescent="0.3">
      <c r="A105" s="1">
        <v>103</v>
      </c>
      <c r="B105" s="10">
        <v>46126</v>
      </c>
      <c r="C105" s="1" t="s">
        <v>54</v>
      </c>
      <c r="D105" s="1" t="s">
        <v>58</v>
      </c>
      <c r="E105" s="1">
        <v>2050</v>
      </c>
      <c r="F105" s="1"/>
      <c r="G105" s="1"/>
      <c r="H105" s="1"/>
      <c r="I105" s="1"/>
      <c r="J105" s="1">
        <f t="shared" si="1"/>
        <v>0</v>
      </c>
      <c r="K105" s="1"/>
    </row>
    <row r="106" spans="1:11" ht="20.25" customHeight="1" x14ac:dyDescent="0.3">
      <c r="A106" s="1">
        <v>104</v>
      </c>
      <c r="B106" s="10">
        <v>46127</v>
      </c>
      <c r="C106" s="1" t="s">
        <v>54</v>
      </c>
      <c r="D106" s="1" t="s">
        <v>58</v>
      </c>
      <c r="E106" s="1">
        <v>2050</v>
      </c>
      <c r="F106" s="1"/>
      <c r="G106" s="1"/>
      <c r="H106" s="1"/>
      <c r="I106" s="1"/>
      <c r="J106" s="1">
        <f t="shared" si="1"/>
        <v>0</v>
      </c>
      <c r="K106" s="1"/>
    </row>
    <row r="107" spans="1:11" ht="20.25" customHeight="1" x14ac:dyDescent="0.3">
      <c r="A107" s="1">
        <v>105</v>
      </c>
      <c r="B107" s="10">
        <v>46128</v>
      </c>
      <c r="C107" s="1" t="s">
        <v>54</v>
      </c>
      <c r="D107" s="1" t="s">
        <v>58</v>
      </c>
      <c r="E107" s="1">
        <v>2050</v>
      </c>
      <c r="F107" s="1"/>
      <c r="G107" s="1"/>
      <c r="H107" s="1"/>
      <c r="I107" s="1"/>
      <c r="J107" s="1">
        <f t="shared" si="1"/>
        <v>0</v>
      </c>
      <c r="K107" s="1"/>
    </row>
    <row r="108" spans="1:11" ht="20.25" customHeight="1" x14ac:dyDescent="0.3">
      <c r="A108" s="1">
        <v>106</v>
      </c>
      <c r="B108" s="10">
        <v>46129</v>
      </c>
      <c r="C108" s="1" t="s">
        <v>54</v>
      </c>
      <c r="D108" s="1" t="s">
        <v>58</v>
      </c>
      <c r="E108" s="1">
        <v>2050</v>
      </c>
      <c r="F108" s="1"/>
      <c r="G108" s="1"/>
      <c r="H108" s="1"/>
      <c r="I108" s="1"/>
      <c r="J108" s="1">
        <f t="shared" si="1"/>
        <v>0</v>
      </c>
      <c r="K108" s="1"/>
    </row>
    <row r="109" spans="1:11" ht="20.25" customHeight="1" x14ac:dyDescent="0.3">
      <c r="A109" s="1">
        <v>107</v>
      </c>
      <c r="B109" s="10">
        <v>46130</v>
      </c>
      <c r="C109" s="1" t="s">
        <v>54</v>
      </c>
      <c r="D109" s="1" t="s">
        <v>58</v>
      </c>
      <c r="E109" s="1">
        <v>2050</v>
      </c>
      <c r="F109" s="1"/>
      <c r="G109" s="1"/>
      <c r="H109" s="1"/>
      <c r="I109" s="1"/>
      <c r="J109" s="1">
        <f t="shared" si="1"/>
        <v>0</v>
      </c>
      <c r="K109" s="1"/>
    </row>
    <row r="110" spans="1:11" ht="20.25" customHeight="1" x14ac:dyDescent="0.3">
      <c r="A110" s="1">
        <v>108</v>
      </c>
      <c r="B110" s="10">
        <v>46131</v>
      </c>
      <c r="C110" s="1" t="s">
        <v>54</v>
      </c>
      <c r="D110" s="1" t="s">
        <v>58</v>
      </c>
      <c r="E110" s="1">
        <v>2050</v>
      </c>
      <c r="F110" s="1"/>
      <c r="G110" s="1"/>
      <c r="H110" s="1"/>
      <c r="I110" s="1"/>
      <c r="J110" s="1">
        <f t="shared" si="1"/>
        <v>0</v>
      </c>
      <c r="K110" s="1"/>
    </row>
    <row r="111" spans="1:11" ht="20.25" customHeight="1" x14ac:dyDescent="0.3">
      <c r="A111" s="1">
        <v>109</v>
      </c>
      <c r="B111" s="10">
        <v>46132</v>
      </c>
      <c r="C111" s="1" t="s">
        <v>54</v>
      </c>
      <c r="D111" s="1" t="s">
        <v>58</v>
      </c>
      <c r="E111" s="1">
        <v>2050</v>
      </c>
      <c r="F111" s="1"/>
      <c r="G111" s="1"/>
      <c r="H111" s="1"/>
      <c r="I111" s="1"/>
      <c r="J111" s="1">
        <f t="shared" si="1"/>
        <v>0</v>
      </c>
      <c r="K111" s="1"/>
    </row>
    <row r="112" spans="1:11" ht="20.25" customHeight="1" x14ac:dyDescent="0.3">
      <c r="A112" s="1">
        <v>110</v>
      </c>
      <c r="B112" s="10">
        <v>46133</v>
      </c>
      <c r="C112" s="1" t="s">
        <v>54</v>
      </c>
      <c r="D112" s="1" t="s">
        <v>58</v>
      </c>
      <c r="E112" s="1">
        <v>2050</v>
      </c>
      <c r="F112" s="1"/>
      <c r="G112" s="1"/>
      <c r="H112" s="1"/>
      <c r="I112" s="1"/>
      <c r="J112" s="1">
        <f t="shared" si="1"/>
        <v>0</v>
      </c>
      <c r="K112" s="1"/>
    </row>
    <row r="113" spans="1:11" ht="20.25" customHeight="1" x14ac:dyDescent="0.3">
      <c r="A113" s="1">
        <v>111</v>
      </c>
      <c r="B113" s="10">
        <v>46134</v>
      </c>
      <c r="C113" s="1" t="s">
        <v>54</v>
      </c>
      <c r="D113" s="1" t="s">
        <v>58</v>
      </c>
      <c r="E113" s="1">
        <v>2050</v>
      </c>
      <c r="F113" s="1"/>
      <c r="G113" s="1"/>
      <c r="H113" s="1"/>
      <c r="I113" s="1"/>
      <c r="J113" s="1">
        <f t="shared" si="1"/>
        <v>0</v>
      </c>
      <c r="K113" s="1"/>
    </row>
    <row r="114" spans="1:11" ht="20.25" customHeight="1" x14ac:dyDescent="0.3">
      <c r="A114" s="1">
        <v>112</v>
      </c>
      <c r="B114" s="10">
        <v>46135</v>
      </c>
      <c r="C114" s="1" t="s">
        <v>54</v>
      </c>
      <c r="D114" s="1" t="s">
        <v>58</v>
      </c>
      <c r="E114" s="1">
        <v>2050</v>
      </c>
      <c r="F114" s="1"/>
      <c r="G114" s="1"/>
      <c r="H114" s="1"/>
      <c r="I114" s="1"/>
      <c r="J114" s="1">
        <f t="shared" si="1"/>
        <v>0</v>
      </c>
      <c r="K114" s="1"/>
    </row>
    <row r="115" spans="1:11" ht="20.25" customHeight="1" x14ac:dyDescent="0.3">
      <c r="A115" s="1">
        <v>113</v>
      </c>
      <c r="B115" s="10">
        <v>46136</v>
      </c>
      <c r="C115" s="1" t="s">
        <v>54</v>
      </c>
      <c r="D115" s="1" t="s">
        <v>58</v>
      </c>
      <c r="E115" s="1">
        <v>2050</v>
      </c>
      <c r="F115" s="1"/>
      <c r="G115" s="1"/>
      <c r="H115" s="1"/>
      <c r="I115" s="1"/>
      <c r="J115" s="1">
        <f t="shared" si="1"/>
        <v>0</v>
      </c>
      <c r="K115" s="1"/>
    </row>
    <row r="116" spans="1:11" ht="20.25" customHeight="1" x14ac:dyDescent="0.3">
      <c r="A116" s="1">
        <v>114</v>
      </c>
      <c r="B116" s="10">
        <v>46137</v>
      </c>
      <c r="C116" s="1" t="s">
        <v>54</v>
      </c>
      <c r="D116" s="1" t="s">
        <v>58</v>
      </c>
      <c r="E116" s="1">
        <v>2050</v>
      </c>
      <c r="F116" s="1"/>
      <c r="G116" s="1"/>
      <c r="H116" s="1"/>
      <c r="I116" s="1"/>
      <c r="J116" s="1">
        <f t="shared" si="1"/>
        <v>0</v>
      </c>
      <c r="K116" s="1"/>
    </row>
    <row r="117" spans="1:11" ht="20.25" customHeight="1" x14ac:dyDescent="0.3">
      <c r="A117" s="1">
        <v>115</v>
      </c>
      <c r="B117" s="10">
        <v>46138</v>
      </c>
      <c r="C117" s="1" t="s">
        <v>54</v>
      </c>
      <c r="D117" s="1" t="s">
        <v>58</v>
      </c>
      <c r="E117" s="1">
        <v>2050</v>
      </c>
      <c r="F117" s="1"/>
      <c r="G117" s="1"/>
      <c r="H117" s="1"/>
      <c r="I117" s="1"/>
      <c r="J117" s="1">
        <f t="shared" si="1"/>
        <v>0</v>
      </c>
      <c r="K117" s="1"/>
    </row>
    <row r="118" spans="1:11" ht="20.25" customHeight="1" x14ac:dyDescent="0.3">
      <c r="A118" s="1">
        <v>116</v>
      </c>
      <c r="B118" s="10">
        <v>46139</v>
      </c>
      <c r="C118" s="1" t="s">
        <v>54</v>
      </c>
      <c r="D118" s="1" t="s">
        <v>58</v>
      </c>
      <c r="E118" s="1">
        <v>2050</v>
      </c>
      <c r="F118" s="1"/>
      <c r="G118" s="1"/>
      <c r="H118" s="1"/>
      <c r="I118" s="1"/>
      <c r="J118" s="1">
        <f t="shared" si="1"/>
        <v>0</v>
      </c>
      <c r="K118" s="1"/>
    </row>
    <row r="119" spans="1:11" ht="20.25" customHeight="1" x14ac:dyDescent="0.3">
      <c r="A119" s="1">
        <v>117</v>
      </c>
      <c r="B119" s="10">
        <v>46140</v>
      </c>
      <c r="C119" s="1" t="s">
        <v>54</v>
      </c>
      <c r="D119" s="1" t="s">
        <v>58</v>
      </c>
      <c r="E119" s="1">
        <v>2050</v>
      </c>
      <c r="F119" s="1"/>
      <c r="G119" s="1"/>
      <c r="H119" s="1"/>
      <c r="I119" s="1"/>
      <c r="J119" s="1">
        <f t="shared" si="1"/>
        <v>0</v>
      </c>
      <c r="K119" s="1"/>
    </row>
    <row r="120" spans="1:11" ht="20.25" customHeight="1" x14ac:dyDescent="0.3">
      <c r="A120" s="1">
        <v>118</v>
      </c>
      <c r="B120" s="10">
        <v>46141</v>
      </c>
      <c r="C120" s="1" t="s">
        <v>54</v>
      </c>
      <c r="D120" s="1" t="s">
        <v>58</v>
      </c>
      <c r="E120" s="1">
        <v>2050</v>
      </c>
      <c r="F120" s="1"/>
      <c r="G120" s="1"/>
      <c r="H120" s="1"/>
      <c r="I120" s="1"/>
      <c r="J120" s="1">
        <f t="shared" si="1"/>
        <v>0</v>
      </c>
      <c r="K120" s="1"/>
    </row>
    <row r="121" spans="1:11" ht="20.25" customHeight="1" x14ac:dyDescent="0.3">
      <c r="A121" s="1">
        <v>119</v>
      </c>
      <c r="B121" s="10">
        <v>46142</v>
      </c>
      <c r="C121" s="1" t="s">
        <v>54</v>
      </c>
      <c r="D121" s="1" t="s">
        <v>58</v>
      </c>
      <c r="E121" s="1">
        <v>2050</v>
      </c>
      <c r="F121" s="1"/>
      <c r="G121" s="1"/>
      <c r="H121" s="1"/>
      <c r="I121" s="1"/>
      <c r="J121" s="1">
        <f t="shared" si="1"/>
        <v>0</v>
      </c>
      <c r="K121" s="1"/>
    </row>
    <row r="122" spans="1:11" ht="20.25" customHeight="1" x14ac:dyDescent="0.3">
      <c r="A122" s="1">
        <v>120</v>
      </c>
      <c r="B122" s="10">
        <v>46143</v>
      </c>
      <c r="C122" s="1" t="s">
        <v>54</v>
      </c>
      <c r="D122" s="1" t="s">
        <v>58</v>
      </c>
      <c r="E122" s="1">
        <v>2050</v>
      </c>
      <c r="F122" s="1"/>
      <c r="G122" s="1"/>
      <c r="H122" s="1"/>
      <c r="I122" s="1"/>
      <c r="J122" s="1">
        <f t="shared" si="1"/>
        <v>0</v>
      </c>
      <c r="K122" s="1"/>
    </row>
    <row r="123" spans="1:11" ht="20.25" customHeight="1" x14ac:dyDescent="0.3">
      <c r="A123" s="1">
        <v>121</v>
      </c>
      <c r="B123" s="10">
        <v>46144</v>
      </c>
      <c r="C123" s="1" t="s">
        <v>54</v>
      </c>
      <c r="D123" s="1" t="s">
        <v>58</v>
      </c>
      <c r="E123" s="1">
        <v>2050</v>
      </c>
      <c r="F123" s="1"/>
      <c r="G123" s="1"/>
      <c r="H123" s="1"/>
      <c r="I123" s="1"/>
      <c r="J123" s="1">
        <f t="shared" si="1"/>
        <v>0</v>
      </c>
      <c r="K123" s="1"/>
    </row>
    <row r="124" spans="1:11" ht="20.25" customHeight="1" x14ac:dyDescent="0.3">
      <c r="A124" s="1">
        <v>122</v>
      </c>
      <c r="B124" s="10">
        <v>46145</v>
      </c>
      <c r="C124" s="1" t="s">
        <v>54</v>
      </c>
      <c r="D124" s="1" t="s">
        <v>58</v>
      </c>
      <c r="E124" s="1">
        <v>2050</v>
      </c>
      <c r="F124" s="1"/>
      <c r="G124" s="1"/>
      <c r="H124" s="1"/>
      <c r="I124" s="1"/>
      <c r="J124" s="1">
        <f t="shared" si="1"/>
        <v>0</v>
      </c>
      <c r="K124" s="1"/>
    </row>
    <row r="125" spans="1:11" ht="20.25" customHeight="1" x14ac:dyDescent="0.3">
      <c r="A125" s="1">
        <v>123</v>
      </c>
      <c r="B125" s="10">
        <v>46146</v>
      </c>
      <c r="C125" s="1" t="s">
        <v>54</v>
      </c>
      <c r="D125" s="1" t="s">
        <v>58</v>
      </c>
      <c r="E125" s="1">
        <v>2050</v>
      </c>
      <c r="F125" s="1"/>
      <c r="G125" s="1"/>
      <c r="H125" s="1"/>
      <c r="I125" s="1"/>
      <c r="J125" s="1">
        <f t="shared" si="1"/>
        <v>0</v>
      </c>
      <c r="K125" s="1"/>
    </row>
    <row r="126" spans="1:11" ht="20.25" customHeight="1" x14ac:dyDescent="0.3">
      <c r="A126" s="1">
        <v>124</v>
      </c>
      <c r="B126" s="10">
        <v>46147</v>
      </c>
      <c r="C126" s="1" t="s">
        <v>54</v>
      </c>
      <c r="D126" s="1" t="s">
        <v>58</v>
      </c>
      <c r="E126" s="1">
        <v>2050</v>
      </c>
      <c r="F126" s="1"/>
      <c r="G126" s="1"/>
      <c r="H126" s="1"/>
      <c r="I126" s="1"/>
      <c r="J126" s="1">
        <f t="shared" si="1"/>
        <v>0</v>
      </c>
      <c r="K126" s="1"/>
    </row>
    <row r="127" spans="1:11" ht="20.25" customHeight="1" x14ac:dyDescent="0.3">
      <c r="A127" s="1">
        <v>125</v>
      </c>
      <c r="B127" s="10">
        <v>46148</v>
      </c>
      <c r="C127" s="1" t="s">
        <v>54</v>
      </c>
      <c r="D127" s="1" t="s">
        <v>58</v>
      </c>
      <c r="E127" s="1">
        <v>2050</v>
      </c>
      <c r="F127" s="1"/>
      <c r="G127" s="1"/>
      <c r="H127" s="1"/>
      <c r="I127" s="1"/>
      <c r="J127" s="1">
        <f t="shared" si="1"/>
        <v>0</v>
      </c>
      <c r="K127" s="1"/>
    </row>
    <row r="128" spans="1:11" ht="20.25" customHeight="1" x14ac:dyDescent="0.3">
      <c r="A128" s="1">
        <v>126</v>
      </c>
      <c r="B128" s="10">
        <v>46149</v>
      </c>
      <c r="C128" s="1" t="s">
        <v>54</v>
      </c>
      <c r="D128" s="1" t="s">
        <v>58</v>
      </c>
      <c r="E128" s="1">
        <v>2050</v>
      </c>
      <c r="F128" s="1"/>
      <c r="G128" s="1"/>
      <c r="H128" s="1"/>
      <c r="I128" s="1"/>
      <c r="J128" s="1">
        <f t="shared" si="1"/>
        <v>0</v>
      </c>
      <c r="K128" s="1"/>
    </row>
    <row r="129" spans="1:11" ht="20.25" customHeight="1" x14ac:dyDescent="0.3">
      <c r="A129" s="1">
        <v>127</v>
      </c>
      <c r="B129" s="10">
        <v>46150</v>
      </c>
      <c r="C129" s="1" t="s">
        <v>54</v>
      </c>
      <c r="D129" s="1" t="s">
        <v>58</v>
      </c>
      <c r="E129" s="1">
        <v>2050</v>
      </c>
      <c r="F129" s="1"/>
      <c r="G129" s="1"/>
      <c r="H129" s="1"/>
      <c r="I129" s="1"/>
      <c r="J129" s="1">
        <f t="shared" si="1"/>
        <v>0</v>
      </c>
      <c r="K129" s="1"/>
    </row>
    <row r="130" spans="1:11" ht="20.25" customHeight="1" x14ac:dyDescent="0.3">
      <c r="A130" s="1">
        <v>128</v>
      </c>
      <c r="B130" s="10">
        <v>46151</v>
      </c>
      <c r="C130" s="1" t="s">
        <v>54</v>
      </c>
      <c r="D130" s="1" t="s">
        <v>58</v>
      </c>
      <c r="E130" s="1">
        <v>2050</v>
      </c>
      <c r="F130" s="1"/>
      <c r="G130" s="1"/>
      <c r="H130" s="1"/>
      <c r="I130" s="1"/>
      <c r="J130" s="1">
        <f t="shared" si="1"/>
        <v>0</v>
      </c>
      <c r="K130" s="1"/>
    </row>
    <row r="131" spans="1:11" ht="20.25" customHeight="1" x14ac:dyDescent="0.3">
      <c r="A131" s="1">
        <v>129</v>
      </c>
      <c r="B131" s="10">
        <v>46152</v>
      </c>
      <c r="C131" s="1" t="s">
        <v>54</v>
      </c>
      <c r="D131" s="1" t="s">
        <v>58</v>
      </c>
      <c r="E131" s="1">
        <v>2050</v>
      </c>
      <c r="F131" s="1"/>
      <c r="G131" s="1"/>
      <c r="H131" s="1"/>
      <c r="I131" s="1"/>
      <c r="J131" s="1">
        <f t="shared" si="1"/>
        <v>0</v>
      </c>
      <c r="K131" s="1"/>
    </row>
    <row r="132" spans="1:11" ht="20.25" customHeight="1" x14ac:dyDescent="0.3">
      <c r="A132" s="1">
        <v>130</v>
      </c>
      <c r="B132" s="10">
        <v>46153</v>
      </c>
      <c r="C132" s="1" t="s">
        <v>54</v>
      </c>
      <c r="D132" s="1" t="s">
        <v>58</v>
      </c>
      <c r="E132" s="1">
        <v>2050</v>
      </c>
      <c r="F132" s="1"/>
      <c r="G132" s="1"/>
      <c r="H132" s="1"/>
      <c r="I132" s="1"/>
      <c r="J132" s="1">
        <f t="shared" ref="J132:J195" si="2">E132*F132-G132-H132+I132</f>
        <v>0</v>
      </c>
      <c r="K132" s="1"/>
    </row>
    <row r="133" spans="1:11" ht="20.25" customHeight="1" x14ac:dyDescent="0.3">
      <c r="A133" s="1">
        <v>131</v>
      </c>
      <c r="B133" s="10">
        <v>46154</v>
      </c>
      <c r="C133" s="1" t="s">
        <v>54</v>
      </c>
      <c r="D133" s="1" t="s">
        <v>58</v>
      </c>
      <c r="E133" s="1">
        <v>2050</v>
      </c>
      <c r="F133" s="1"/>
      <c r="G133" s="1"/>
      <c r="H133" s="1"/>
      <c r="I133" s="1"/>
      <c r="J133" s="1">
        <f t="shared" si="2"/>
        <v>0</v>
      </c>
      <c r="K133" s="1"/>
    </row>
    <row r="134" spans="1:11" ht="20.25" customHeight="1" x14ac:dyDescent="0.3">
      <c r="A134" s="1">
        <v>132</v>
      </c>
      <c r="B134" s="10">
        <v>46155</v>
      </c>
      <c r="C134" s="1" t="s">
        <v>54</v>
      </c>
      <c r="D134" s="1" t="s">
        <v>58</v>
      </c>
      <c r="E134" s="1">
        <v>2050</v>
      </c>
      <c r="F134" s="1"/>
      <c r="G134" s="1"/>
      <c r="H134" s="1"/>
      <c r="I134" s="1"/>
      <c r="J134" s="1">
        <f t="shared" si="2"/>
        <v>0</v>
      </c>
      <c r="K134" s="1"/>
    </row>
    <row r="135" spans="1:11" ht="20.25" customHeight="1" x14ac:dyDescent="0.3">
      <c r="A135" s="1">
        <v>133</v>
      </c>
      <c r="B135" s="10">
        <v>46156</v>
      </c>
      <c r="C135" s="1" t="s">
        <v>54</v>
      </c>
      <c r="D135" s="1" t="s">
        <v>58</v>
      </c>
      <c r="E135" s="1">
        <v>2050</v>
      </c>
      <c r="F135" s="1"/>
      <c r="G135" s="1"/>
      <c r="H135" s="1"/>
      <c r="I135" s="1"/>
      <c r="J135" s="1">
        <f t="shared" si="2"/>
        <v>0</v>
      </c>
      <c r="K135" s="1"/>
    </row>
    <row r="136" spans="1:11" ht="20.25" customHeight="1" x14ac:dyDescent="0.3">
      <c r="A136" s="1">
        <v>134</v>
      </c>
      <c r="B136" s="10">
        <v>46157</v>
      </c>
      <c r="C136" s="1" t="s">
        <v>54</v>
      </c>
      <c r="D136" s="1" t="s">
        <v>58</v>
      </c>
      <c r="E136" s="1">
        <v>2050</v>
      </c>
      <c r="F136" s="1"/>
      <c r="G136" s="1"/>
      <c r="H136" s="1"/>
      <c r="I136" s="1"/>
      <c r="J136" s="1">
        <f t="shared" si="2"/>
        <v>0</v>
      </c>
      <c r="K136" s="1"/>
    </row>
    <row r="137" spans="1:11" ht="20.25" customHeight="1" x14ac:dyDescent="0.3">
      <c r="A137" s="1">
        <v>135</v>
      </c>
      <c r="B137" s="10">
        <v>46158</v>
      </c>
      <c r="C137" s="1" t="s">
        <v>54</v>
      </c>
      <c r="D137" s="1" t="s">
        <v>58</v>
      </c>
      <c r="E137" s="1">
        <v>2050</v>
      </c>
      <c r="F137" s="1"/>
      <c r="G137" s="1"/>
      <c r="H137" s="1"/>
      <c r="I137" s="1"/>
      <c r="J137" s="1">
        <f t="shared" si="2"/>
        <v>0</v>
      </c>
      <c r="K137" s="1"/>
    </row>
    <row r="138" spans="1:11" ht="20.25" customHeight="1" x14ac:dyDescent="0.3">
      <c r="A138" s="1">
        <v>136</v>
      </c>
      <c r="B138" s="10">
        <v>46159</v>
      </c>
      <c r="C138" s="1" t="s">
        <v>54</v>
      </c>
      <c r="D138" s="1" t="s">
        <v>58</v>
      </c>
      <c r="E138" s="1">
        <v>2050</v>
      </c>
      <c r="F138" s="1"/>
      <c r="G138" s="1"/>
      <c r="H138" s="1"/>
      <c r="I138" s="1"/>
      <c r="J138" s="1">
        <f t="shared" si="2"/>
        <v>0</v>
      </c>
      <c r="K138" s="1"/>
    </row>
    <row r="139" spans="1:11" ht="20.25" customHeight="1" x14ac:dyDescent="0.3">
      <c r="A139" s="1">
        <v>137</v>
      </c>
      <c r="B139" s="10">
        <v>46160</v>
      </c>
      <c r="C139" s="1" t="s">
        <v>54</v>
      </c>
      <c r="D139" s="1" t="s">
        <v>58</v>
      </c>
      <c r="E139" s="1">
        <v>2050</v>
      </c>
      <c r="F139" s="1"/>
      <c r="G139" s="1"/>
      <c r="H139" s="1"/>
      <c r="I139" s="1"/>
      <c r="J139" s="1">
        <f t="shared" si="2"/>
        <v>0</v>
      </c>
      <c r="K139" s="1"/>
    </row>
    <row r="140" spans="1:11" ht="20.25" customHeight="1" x14ac:dyDescent="0.3">
      <c r="A140" s="1">
        <v>138</v>
      </c>
      <c r="B140" s="10">
        <v>46161</v>
      </c>
      <c r="C140" s="1" t="s">
        <v>54</v>
      </c>
      <c r="D140" s="1" t="s">
        <v>58</v>
      </c>
      <c r="E140" s="1">
        <v>2050</v>
      </c>
      <c r="F140" s="1"/>
      <c r="G140" s="1"/>
      <c r="H140" s="1"/>
      <c r="I140" s="1"/>
      <c r="J140" s="1">
        <f t="shared" si="2"/>
        <v>0</v>
      </c>
      <c r="K140" s="1"/>
    </row>
    <row r="141" spans="1:11" ht="20.25" customHeight="1" x14ac:dyDescent="0.3">
      <c r="A141" s="1">
        <v>139</v>
      </c>
      <c r="B141" s="10">
        <v>46162</v>
      </c>
      <c r="C141" s="1" t="s">
        <v>54</v>
      </c>
      <c r="D141" s="1" t="s">
        <v>58</v>
      </c>
      <c r="E141" s="1">
        <v>2050</v>
      </c>
      <c r="F141" s="1"/>
      <c r="G141" s="1"/>
      <c r="H141" s="1"/>
      <c r="I141" s="1"/>
      <c r="J141" s="1">
        <f t="shared" si="2"/>
        <v>0</v>
      </c>
      <c r="K141" s="1"/>
    </row>
    <row r="142" spans="1:11" ht="20.25" customHeight="1" x14ac:dyDescent="0.3">
      <c r="A142" s="1">
        <v>140</v>
      </c>
      <c r="B142" s="10">
        <v>46163</v>
      </c>
      <c r="C142" s="1" t="s">
        <v>54</v>
      </c>
      <c r="D142" s="1" t="s">
        <v>58</v>
      </c>
      <c r="E142" s="1">
        <v>2050</v>
      </c>
      <c r="F142" s="1"/>
      <c r="G142" s="1"/>
      <c r="H142" s="1"/>
      <c r="I142" s="1"/>
      <c r="J142" s="1">
        <f t="shared" si="2"/>
        <v>0</v>
      </c>
      <c r="K142" s="1"/>
    </row>
    <row r="143" spans="1:11" ht="20.25" customHeight="1" x14ac:dyDescent="0.3">
      <c r="A143" s="1">
        <v>141</v>
      </c>
      <c r="B143" s="10">
        <v>46164</v>
      </c>
      <c r="C143" s="1" t="s">
        <v>54</v>
      </c>
      <c r="D143" s="1" t="s">
        <v>58</v>
      </c>
      <c r="E143" s="1">
        <v>2050</v>
      </c>
      <c r="F143" s="1"/>
      <c r="G143" s="1"/>
      <c r="H143" s="1"/>
      <c r="I143" s="1"/>
      <c r="J143" s="1">
        <f t="shared" si="2"/>
        <v>0</v>
      </c>
      <c r="K143" s="1"/>
    </row>
    <row r="144" spans="1:11" ht="20.25" customHeight="1" x14ac:dyDescent="0.3">
      <c r="A144" s="1">
        <v>142</v>
      </c>
      <c r="B144" s="10">
        <v>46165</v>
      </c>
      <c r="C144" s="1" t="s">
        <v>54</v>
      </c>
      <c r="D144" s="1" t="s">
        <v>58</v>
      </c>
      <c r="E144" s="1">
        <v>2050</v>
      </c>
      <c r="F144" s="1"/>
      <c r="G144" s="1"/>
      <c r="H144" s="1"/>
      <c r="I144" s="1"/>
      <c r="J144" s="1">
        <f t="shared" si="2"/>
        <v>0</v>
      </c>
      <c r="K144" s="1"/>
    </row>
    <row r="145" spans="1:11" ht="20.25" customHeight="1" x14ac:dyDescent="0.3">
      <c r="A145" s="1">
        <v>143</v>
      </c>
      <c r="B145" s="10">
        <v>46166</v>
      </c>
      <c r="C145" s="1" t="s">
        <v>54</v>
      </c>
      <c r="D145" s="1" t="s">
        <v>58</v>
      </c>
      <c r="E145" s="1">
        <v>2050</v>
      </c>
      <c r="F145" s="1"/>
      <c r="G145" s="1"/>
      <c r="H145" s="1"/>
      <c r="I145" s="1"/>
      <c r="J145" s="1">
        <f t="shared" si="2"/>
        <v>0</v>
      </c>
      <c r="K145" s="1"/>
    </row>
    <row r="146" spans="1:11" ht="20.25" customHeight="1" x14ac:dyDescent="0.3">
      <c r="A146" s="1">
        <v>144</v>
      </c>
      <c r="B146" s="10">
        <v>46167</v>
      </c>
      <c r="C146" s="1" t="s">
        <v>54</v>
      </c>
      <c r="D146" s="1" t="s">
        <v>58</v>
      </c>
      <c r="E146" s="1">
        <v>2050</v>
      </c>
      <c r="F146" s="1"/>
      <c r="G146" s="1"/>
      <c r="H146" s="1"/>
      <c r="I146" s="1"/>
      <c r="J146" s="1">
        <f t="shared" si="2"/>
        <v>0</v>
      </c>
      <c r="K146" s="1"/>
    </row>
    <row r="147" spans="1:11" ht="20.25" customHeight="1" x14ac:dyDescent="0.3">
      <c r="A147" s="1">
        <v>145</v>
      </c>
      <c r="B147" s="10">
        <v>46168</v>
      </c>
      <c r="C147" s="1" t="s">
        <v>54</v>
      </c>
      <c r="D147" s="1" t="s">
        <v>58</v>
      </c>
      <c r="E147" s="1">
        <v>2050</v>
      </c>
      <c r="F147" s="1"/>
      <c r="G147" s="1"/>
      <c r="H147" s="1"/>
      <c r="I147" s="1"/>
      <c r="J147" s="1">
        <f t="shared" si="2"/>
        <v>0</v>
      </c>
      <c r="K147" s="1"/>
    </row>
    <row r="148" spans="1:11" ht="20.25" customHeight="1" x14ac:dyDescent="0.3">
      <c r="A148" s="1">
        <v>146</v>
      </c>
      <c r="B148" s="10">
        <v>46169</v>
      </c>
      <c r="C148" s="1" t="s">
        <v>54</v>
      </c>
      <c r="D148" s="1" t="s">
        <v>58</v>
      </c>
      <c r="E148" s="1">
        <v>2050</v>
      </c>
      <c r="F148" s="1"/>
      <c r="G148" s="1"/>
      <c r="H148" s="1"/>
      <c r="I148" s="1"/>
      <c r="J148" s="1">
        <f t="shared" si="2"/>
        <v>0</v>
      </c>
      <c r="K148" s="1"/>
    </row>
    <row r="149" spans="1:11" ht="20.25" customHeight="1" x14ac:dyDescent="0.3">
      <c r="A149" s="1">
        <v>147</v>
      </c>
      <c r="B149" s="10">
        <v>46170</v>
      </c>
      <c r="C149" s="1" t="s">
        <v>54</v>
      </c>
      <c r="D149" s="1" t="s">
        <v>58</v>
      </c>
      <c r="E149" s="1">
        <v>2050</v>
      </c>
      <c r="F149" s="1"/>
      <c r="G149" s="1"/>
      <c r="H149" s="1"/>
      <c r="I149" s="1"/>
      <c r="J149" s="1">
        <f t="shared" si="2"/>
        <v>0</v>
      </c>
      <c r="K149" s="1"/>
    </row>
    <row r="150" spans="1:11" ht="20.25" customHeight="1" x14ac:dyDescent="0.3">
      <c r="A150" s="1">
        <v>148</v>
      </c>
      <c r="B150" s="10">
        <v>46171</v>
      </c>
      <c r="C150" s="1" t="s">
        <v>54</v>
      </c>
      <c r="D150" s="1" t="s">
        <v>58</v>
      </c>
      <c r="E150" s="1">
        <v>2050</v>
      </c>
      <c r="F150" s="1"/>
      <c r="G150" s="1"/>
      <c r="H150" s="1"/>
      <c r="I150" s="1"/>
      <c r="J150" s="1">
        <f t="shared" si="2"/>
        <v>0</v>
      </c>
      <c r="K150" s="1"/>
    </row>
    <row r="151" spans="1:11" ht="20.25" customHeight="1" x14ac:dyDescent="0.3">
      <c r="A151" s="1">
        <v>149</v>
      </c>
      <c r="B151" s="10">
        <v>46172</v>
      </c>
      <c r="C151" s="1" t="s">
        <v>54</v>
      </c>
      <c r="D151" s="1" t="s">
        <v>58</v>
      </c>
      <c r="E151" s="1">
        <v>2050</v>
      </c>
      <c r="F151" s="1"/>
      <c r="G151" s="1"/>
      <c r="H151" s="1"/>
      <c r="I151" s="1"/>
      <c r="J151" s="1">
        <f t="shared" si="2"/>
        <v>0</v>
      </c>
      <c r="K151" s="1"/>
    </row>
    <row r="152" spans="1:11" ht="20.25" customHeight="1" x14ac:dyDescent="0.3">
      <c r="A152" s="1">
        <v>150</v>
      </c>
      <c r="B152" s="10">
        <v>46173</v>
      </c>
      <c r="C152" s="1" t="s">
        <v>54</v>
      </c>
      <c r="D152" s="1" t="s">
        <v>58</v>
      </c>
      <c r="E152" s="1">
        <v>2050</v>
      </c>
      <c r="F152" s="1"/>
      <c r="G152" s="1"/>
      <c r="H152" s="1"/>
      <c r="I152" s="1"/>
      <c r="J152" s="1">
        <f t="shared" si="2"/>
        <v>0</v>
      </c>
      <c r="K152" s="1"/>
    </row>
    <row r="153" spans="1:11" ht="20.25" customHeight="1" x14ac:dyDescent="0.3">
      <c r="A153" s="1">
        <v>151</v>
      </c>
      <c r="B153" s="10">
        <v>46174</v>
      </c>
      <c r="C153" s="1" t="s">
        <v>54</v>
      </c>
      <c r="D153" s="1" t="s">
        <v>58</v>
      </c>
      <c r="E153" s="1">
        <v>2050</v>
      </c>
      <c r="F153" s="1"/>
      <c r="G153" s="1"/>
      <c r="H153" s="1"/>
      <c r="I153" s="1"/>
      <c r="J153" s="1">
        <f t="shared" si="2"/>
        <v>0</v>
      </c>
      <c r="K153" s="1"/>
    </row>
    <row r="154" spans="1:11" ht="20.25" customHeight="1" x14ac:dyDescent="0.3">
      <c r="A154" s="1">
        <v>152</v>
      </c>
      <c r="B154" s="10">
        <v>46175</v>
      </c>
      <c r="C154" s="1" t="s">
        <v>54</v>
      </c>
      <c r="D154" s="1" t="s">
        <v>58</v>
      </c>
      <c r="E154" s="1">
        <v>2050</v>
      </c>
      <c r="F154" s="1"/>
      <c r="G154" s="1"/>
      <c r="H154" s="1"/>
      <c r="I154" s="1"/>
      <c r="J154" s="1">
        <f t="shared" si="2"/>
        <v>0</v>
      </c>
      <c r="K154" s="1"/>
    </row>
    <row r="155" spans="1:11" ht="20.25" customHeight="1" x14ac:dyDescent="0.3">
      <c r="A155" s="1">
        <v>153</v>
      </c>
      <c r="B155" s="10">
        <v>46176</v>
      </c>
      <c r="C155" s="1" t="s">
        <v>54</v>
      </c>
      <c r="D155" s="1" t="s">
        <v>58</v>
      </c>
      <c r="E155" s="1">
        <v>2050</v>
      </c>
      <c r="F155" s="1"/>
      <c r="G155" s="1"/>
      <c r="H155" s="1"/>
      <c r="I155" s="1"/>
      <c r="J155" s="1">
        <f t="shared" si="2"/>
        <v>0</v>
      </c>
      <c r="K155" s="1"/>
    </row>
    <row r="156" spans="1:11" ht="20.25" customHeight="1" x14ac:dyDescent="0.3">
      <c r="A156" s="1">
        <v>154</v>
      </c>
      <c r="B156" s="10">
        <v>46177</v>
      </c>
      <c r="C156" s="1" t="s">
        <v>54</v>
      </c>
      <c r="D156" s="1" t="s">
        <v>58</v>
      </c>
      <c r="E156" s="1">
        <v>2050</v>
      </c>
      <c r="F156" s="1"/>
      <c r="G156" s="1"/>
      <c r="H156" s="1"/>
      <c r="I156" s="1"/>
      <c r="J156" s="1">
        <f t="shared" si="2"/>
        <v>0</v>
      </c>
      <c r="K156" s="1"/>
    </row>
    <row r="157" spans="1:11" ht="20.25" customHeight="1" x14ac:dyDescent="0.3">
      <c r="A157" s="1">
        <v>155</v>
      </c>
      <c r="B157" s="10">
        <v>46178</v>
      </c>
      <c r="C157" s="1" t="s">
        <v>54</v>
      </c>
      <c r="D157" s="1" t="s">
        <v>58</v>
      </c>
      <c r="E157" s="1">
        <v>2050</v>
      </c>
      <c r="F157" s="1"/>
      <c r="G157" s="1"/>
      <c r="H157" s="1"/>
      <c r="I157" s="1"/>
      <c r="J157" s="1">
        <f t="shared" si="2"/>
        <v>0</v>
      </c>
      <c r="K157" s="1"/>
    </row>
    <row r="158" spans="1:11" ht="20.25" customHeight="1" x14ac:dyDescent="0.3">
      <c r="A158" s="1">
        <v>156</v>
      </c>
      <c r="B158" s="10">
        <v>46179</v>
      </c>
      <c r="C158" s="1" t="s">
        <v>54</v>
      </c>
      <c r="D158" s="1" t="s">
        <v>58</v>
      </c>
      <c r="E158" s="1">
        <v>2050</v>
      </c>
      <c r="F158" s="1"/>
      <c r="G158" s="1"/>
      <c r="H158" s="1"/>
      <c r="I158" s="1"/>
      <c r="J158" s="1">
        <f t="shared" si="2"/>
        <v>0</v>
      </c>
      <c r="K158" s="1"/>
    </row>
    <row r="159" spans="1:11" ht="20.25" customHeight="1" x14ac:dyDescent="0.3">
      <c r="A159" s="1">
        <v>157</v>
      </c>
      <c r="B159" s="10">
        <v>46180</v>
      </c>
      <c r="C159" s="1" t="s">
        <v>54</v>
      </c>
      <c r="D159" s="1" t="s">
        <v>58</v>
      </c>
      <c r="E159" s="1">
        <v>2050</v>
      </c>
      <c r="F159" s="1"/>
      <c r="G159" s="1"/>
      <c r="H159" s="1"/>
      <c r="I159" s="1"/>
      <c r="J159" s="1">
        <f t="shared" si="2"/>
        <v>0</v>
      </c>
      <c r="K159" s="1"/>
    </row>
    <row r="160" spans="1:11" ht="20.25" customHeight="1" x14ac:dyDescent="0.3">
      <c r="A160" s="1">
        <v>158</v>
      </c>
      <c r="B160" s="10">
        <v>46181</v>
      </c>
      <c r="C160" s="1" t="s">
        <v>54</v>
      </c>
      <c r="D160" s="1" t="s">
        <v>58</v>
      </c>
      <c r="E160" s="1">
        <v>2050</v>
      </c>
      <c r="F160" s="1"/>
      <c r="G160" s="1"/>
      <c r="H160" s="1"/>
      <c r="I160" s="1"/>
      <c r="J160" s="1">
        <f t="shared" si="2"/>
        <v>0</v>
      </c>
      <c r="K160" s="1"/>
    </row>
    <row r="161" spans="1:11" ht="20.25" customHeight="1" x14ac:dyDescent="0.3">
      <c r="A161" s="1">
        <v>159</v>
      </c>
      <c r="B161" s="10">
        <v>46182</v>
      </c>
      <c r="C161" s="1" t="s">
        <v>54</v>
      </c>
      <c r="D161" s="1" t="s">
        <v>58</v>
      </c>
      <c r="E161" s="1">
        <v>2050</v>
      </c>
      <c r="F161" s="1"/>
      <c r="G161" s="1"/>
      <c r="H161" s="1"/>
      <c r="I161" s="1"/>
      <c r="J161" s="1">
        <f t="shared" si="2"/>
        <v>0</v>
      </c>
      <c r="K161" s="1"/>
    </row>
    <row r="162" spans="1:11" ht="20.25" customHeight="1" x14ac:dyDescent="0.3">
      <c r="A162" s="1">
        <v>160</v>
      </c>
      <c r="B162" s="10">
        <v>46183</v>
      </c>
      <c r="C162" s="1" t="s">
        <v>54</v>
      </c>
      <c r="D162" s="1" t="s">
        <v>58</v>
      </c>
      <c r="E162" s="1">
        <v>2050</v>
      </c>
      <c r="F162" s="1"/>
      <c r="G162" s="1"/>
      <c r="H162" s="1"/>
      <c r="I162" s="1"/>
      <c r="J162" s="1">
        <f t="shared" si="2"/>
        <v>0</v>
      </c>
      <c r="K162" s="1"/>
    </row>
    <row r="163" spans="1:11" ht="20.25" customHeight="1" x14ac:dyDescent="0.3">
      <c r="A163" s="1">
        <v>161</v>
      </c>
      <c r="B163" s="10">
        <v>46184</v>
      </c>
      <c r="C163" s="1" t="s">
        <v>54</v>
      </c>
      <c r="D163" s="1" t="s">
        <v>58</v>
      </c>
      <c r="E163" s="1">
        <v>2050</v>
      </c>
      <c r="F163" s="1"/>
      <c r="G163" s="1"/>
      <c r="H163" s="1"/>
      <c r="I163" s="1"/>
      <c r="J163" s="1">
        <f t="shared" si="2"/>
        <v>0</v>
      </c>
      <c r="K163" s="1"/>
    </row>
    <row r="164" spans="1:11" ht="20.25" customHeight="1" x14ac:dyDescent="0.3">
      <c r="A164" s="1">
        <v>162</v>
      </c>
      <c r="B164" s="10">
        <v>46185</v>
      </c>
      <c r="C164" s="1" t="s">
        <v>54</v>
      </c>
      <c r="D164" s="1" t="s">
        <v>58</v>
      </c>
      <c r="E164" s="1">
        <v>2050</v>
      </c>
      <c r="F164" s="1"/>
      <c r="G164" s="1"/>
      <c r="H164" s="1"/>
      <c r="I164" s="1"/>
      <c r="J164" s="1">
        <f t="shared" si="2"/>
        <v>0</v>
      </c>
      <c r="K164" s="1"/>
    </row>
    <row r="165" spans="1:11" ht="20.25" customHeight="1" x14ac:dyDescent="0.3">
      <c r="A165" s="1">
        <v>163</v>
      </c>
      <c r="B165" s="10">
        <v>46186</v>
      </c>
      <c r="C165" s="1" t="s">
        <v>54</v>
      </c>
      <c r="D165" s="1" t="s">
        <v>58</v>
      </c>
      <c r="E165" s="1">
        <v>2050</v>
      </c>
      <c r="F165" s="1"/>
      <c r="G165" s="1"/>
      <c r="H165" s="1"/>
      <c r="I165" s="1"/>
      <c r="J165" s="1">
        <f t="shared" si="2"/>
        <v>0</v>
      </c>
      <c r="K165" s="1"/>
    </row>
    <row r="166" spans="1:11" ht="20.25" customHeight="1" x14ac:dyDescent="0.3">
      <c r="A166" s="1">
        <v>164</v>
      </c>
      <c r="B166" s="10">
        <v>46187</v>
      </c>
      <c r="C166" s="1" t="s">
        <v>54</v>
      </c>
      <c r="D166" s="1" t="s">
        <v>58</v>
      </c>
      <c r="E166" s="1">
        <v>2050</v>
      </c>
      <c r="F166" s="1"/>
      <c r="G166" s="1"/>
      <c r="H166" s="1"/>
      <c r="I166" s="1"/>
      <c r="J166" s="1">
        <f t="shared" si="2"/>
        <v>0</v>
      </c>
      <c r="K166" s="1"/>
    </row>
    <row r="167" spans="1:11" ht="20.25" customHeight="1" x14ac:dyDescent="0.3">
      <c r="A167" s="1">
        <v>165</v>
      </c>
      <c r="B167" s="10">
        <v>46188</v>
      </c>
      <c r="C167" s="1" t="s">
        <v>54</v>
      </c>
      <c r="D167" s="1" t="s">
        <v>58</v>
      </c>
      <c r="E167" s="1">
        <v>2050</v>
      </c>
      <c r="F167" s="1"/>
      <c r="G167" s="1"/>
      <c r="H167" s="1"/>
      <c r="I167" s="1"/>
      <c r="J167" s="1">
        <f t="shared" si="2"/>
        <v>0</v>
      </c>
      <c r="K167" s="1"/>
    </row>
    <row r="168" spans="1:11" ht="20.25" customHeight="1" x14ac:dyDescent="0.3">
      <c r="A168" s="1">
        <v>166</v>
      </c>
      <c r="B168" s="10">
        <v>46189</v>
      </c>
      <c r="C168" s="1" t="s">
        <v>54</v>
      </c>
      <c r="D168" s="1" t="s">
        <v>58</v>
      </c>
      <c r="E168" s="1">
        <v>2050</v>
      </c>
      <c r="F168" s="1"/>
      <c r="G168" s="1"/>
      <c r="H168" s="1"/>
      <c r="I168" s="1"/>
      <c r="J168" s="1">
        <f t="shared" si="2"/>
        <v>0</v>
      </c>
      <c r="K168" s="1"/>
    </row>
    <row r="169" spans="1:11" ht="20.25" customHeight="1" x14ac:dyDescent="0.3">
      <c r="A169" s="1">
        <v>167</v>
      </c>
      <c r="B169" s="10">
        <v>46190</v>
      </c>
      <c r="C169" s="1" t="s">
        <v>54</v>
      </c>
      <c r="D169" s="1" t="s">
        <v>58</v>
      </c>
      <c r="E169" s="1">
        <v>2050</v>
      </c>
      <c r="F169" s="1"/>
      <c r="G169" s="1"/>
      <c r="H169" s="1"/>
      <c r="I169" s="1"/>
      <c r="J169" s="1">
        <f t="shared" si="2"/>
        <v>0</v>
      </c>
      <c r="K169" s="1"/>
    </row>
    <row r="170" spans="1:11" ht="20.25" customHeight="1" x14ac:dyDescent="0.3">
      <c r="A170" s="1">
        <v>168</v>
      </c>
      <c r="B170" s="10">
        <v>46191</v>
      </c>
      <c r="C170" s="1" t="s">
        <v>54</v>
      </c>
      <c r="D170" s="1" t="s">
        <v>58</v>
      </c>
      <c r="E170" s="1">
        <v>2050</v>
      </c>
      <c r="F170" s="1"/>
      <c r="G170" s="1"/>
      <c r="H170" s="1"/>
      <c r="I170" s="1"/>
      <c r="J170" s="1">
        <f t="shared" si="2"/>
        <v>0</v>
      </c>
      <c r="K170" s="1"/>
    </row>
    <row r="171" spans="1:11" ht="20.25" customHeight="1" x14ac:dyDescent="0.3">
      <c r="A171" s="1">
        <v>169</v>
      </c>
      <c r="B171" s="10">
        <v>46192</v>
      </c>
      <c r="C171" s="1" t="s">
        <v>54</v>
      </c>
      <c r="D171" s="1" t="s">
        <v>58</v>
      </c>
      <c r="E171" s="1">
        <v>2050</v>
      </c>
      <c r="F171" s="1"/>
      <c r="G171" s="1"/>
      <c r="H171" s="1"/>
      <c r="I171" s="1"/>
      <c r="J171" s="1">
        <f t="shared" si="2"/>
        <v>0</v>
      </c>
      <c r="K171" s="1"/>
    </row>
    <row r="172" spans="1:11" ht="20.25" customHeight="1" x14ac:dyDescent="0.3">
      <c r="A172" s="1">
        <v>170</v>
      </c>
      <c r="B172" s="10">
        <v>46193</v>
      </c>
      <c r="C172" s="1" t="s">
        <v>54</v>
      </c>
      <c r="D172" s="1" t="s">
        <v>58</v>
      </c>
      <c r="E172" s="1">
        <v>2050</v>
      </c>
      <c r="F172" s="1"/>
      <c r="G172" s="1"/>
      <c r="H172" s="1"/>
      <c r="I172" s="1"/>
      <c r="J172" s="1">
        <f t="shared" si="2"/>
        <v>0</v>
      </c>
      <c r="K172" s="1"/>
    </row>
    <row r="173" spans="1:11" ht="20.25" customHeight="1" x14ac:dyDescent="0.3">
      <c r="A173" s="1">
        <v>171</v>
      </c>
      <c r="B173" s="10">
        <v>46194</v>
      </c>
      <c r="C173" s="1" t="s">
        <v>54</v>
      </c>
      <c r="D173" s="1" t="s">
        <v>58</v>
      </c>
      <c r="E173" s="1">
        <v>2050</v>
      </c>
      <c r="F173" s="1"/>
      <c r="G173" s="1"/>
      <c r="H173" s="1"/>
      <c r="I173" s="1"/>
      <c r="J173" s="1">
        <f t="shared" si="2"/>
        <v>0</v>
      </c>
      <c r="K173" s="1"/>
    </row>
    <row r="174" spans="1:11" ht="20.25" customHeight="1" x14ac:dyDescent="0.3">
      <c r="A174" s="1">
        <v>172</v>
      </c>
      <c r="B174" s="10">
        <v>46195</v>
      </c>
      <c r="C174" s="1" t="s">
        <v>54</v>
      </c>
      <c r="D174" s="1" t="s">
        <v>58</v>
      </c>
      <c r="E174" s="1">
        <v>2050</v>
      </c>
      <c r="F174" s="1"/>
      <c r="G174" s="1"/>
      <c r="H174" s="1"/>
      <c r="I174" s="1"/>
      <c r="J174" s="1">
        <f t="shared" si="2"/>
        <v>0</v>
      </c>
      <c r="K174" s="1"/>
    </row>
    <row r="175" spans="1:11" ht="20.25" customHeight="1" x14ac:dyDescent="0.3">
      <c r="A175" s="1">
        <v>173</v>
      </c>
      <c r="B175" s="10">
        <v>46196</v>
      </c>
      <c r="C175" s="1" t="s">
        <v>54</v>
      </c>
      <c r="D175" s="1" t="s">
        <v>58</v>
      </c>
      <c r="E175" s="1">
        <v>2050</v>
      </c>
      <c r="F175" s="1"/>
      <c r="G175" s="1"/>
      <c r="H175" s="1"/>
      <c r="I175" s="1"/>
      <c r="J175" s="1">
        <f t="shared" si="2"/>
        <v>0</v>
      </c>
      <c r="K175" s="1"/>
    </row>
    <row r="176" spans="1:11" ht="20.25" customHeight="1" x14ac:dyDescent="0.3">
      <c r="A176" s="1">
        <v>174</v>
      </c>
      <c r="B176" s="10">
        <v>46197</v>
      </c>
      <c r="C176" s="1" t="s">
        <v>54</v>
      </c>
      <c r="D176" s="1" t="s">
        <v>58</v>
      </c>
      <c r="E176" s="1">
        <v>2050</v>
      </c>
      <c r="F176" s="1"/>
      <c r="G176" s="1"/>
      <c r="H176" s="1"/>
      <c r="I176" s="1"/>
      <c r="J176" s="1">
        <f t="shared" si="2"/>
        <v>0</v>
      </c>
      <c r="K176" s="1"/>
    </row>
    <row r="177" spans="1:11" ht="20.25" customHeight="1" x14ac:dyDescent="0.3">
      <c r="A177" s="1">
        <v>175</v>
      </c>
      <c r="B177" s="10">
        <v>46198</v>
      </c>
      <c r="C177" s="1" t="s">
        <v>54</v>
      </c>
      <c r="D177" s="1" t="s">
        <v>58</v>
      </c>
      <c r="E177" s="1">
        <v>2050</v>
      </c>
      <c r="F177" s="1"/>
      <c r="G177" s="1"/>
      <c r="H177" s="1"/>
      <c r="I177" s="1"/>
      <c r="J177" s="1">
        <f t="shared" si="2"/>
        <v>0</v>
      </c>
      <c r="K177" s="1"/>
    </row>
    <row r="178" spans="1:11" ht="20.25" customHeight="1" x14ac:dyDescent="0.3">
      <c r="A178" s="1">
        <v>176</v>
      </c>
      <c r="B178" s="10">
        <v>46199</v>
      </c>
      <c r="C178" s="1" t="s">
        <v>54</v>
      </c>
      <c r="D178" s="1" t="s">
        <v>58</v>
      </c>
      <c r="E178" s="1">
        <v>2050</v>
      </c>
      <c r="F178" s="1"/>
      <c r="G178" s="1"/>
      <c r="H178" s="1"/>
      <c r="I178" s="1"/>
      <c r="J178" s="1">
        <f t="shared" si="2"/>
        <v>0</v>
      </c>
      <c r="K178" s="1"/>
    </row>
    <row r="179" spans="1:11" ht="20.25" customHeight="1" x14ac:dyDescent="0.3">
      <c r="A179" s="1">
        <v>177</v>
      </c>
      <c r="B179" s="10">
        <v>46200</v>
      </c>
      <c r="C179" s="1" t="s">
        <v>54</v>
      </c>
      <c r="D179" s="1" t="s">
        <v>58</v>
      </c>
      <c r="E179" s="1">
        <v>2050</v>
      </c>
      <c r="F179" s="1"/>
      <c r="G179" s="1"/>
      <c r="H179" s="1"/>
      <c r="I179" s="1"/>
      <c r="J179" s="1">
        <f t="shared" si="2"/>
        <v>0</v>
      </c>
      <c r="K179" s="1"/>
    </row>
    <row r="180" spans="1:11" ht="20.25" customHeight="1" x14ac:dyDescent="0.3">
      <c r="A180" s="1">
        <v>178</v>
      </c>
      <c r="B180" s="10">
        <v>46201</v>
      </c>
      <c r="C180" s="1" t="s">
        <v>54</v>
      </c>
      <c r="D180" s="1" t="s">
        <v>58</v>
      </c>
      <c r="E180" s="1">
        <v>2050</v>
      </c>
      <c r="F180" s="1"/>
      <c r="G180" s="1"/>
      <c r="H180" s="1"/>
      <c r="I180" s="1"/>
      <c r="J180" s="1">
        <f t="shared" si="2"/>
        <v>0</v>
      </c>
      <c r="K180" s="1"/>
    </row>
    <row r="181" spans="1:11" ht="20.25" customHeight="1" x14ac:dyDescent="0.3">
      <c r="A181" s="1">
        <v>179</v>
      </c>
      <c r="B181" s="10">
        <v>46202</v>
      </c>
      <c r="C181" s="1" t="s">
        <v>54</v>
      </c>
      <c r="D181" s="1" t="s">
        <v>58</v>
      </c>
      <c r="E181" s="1">
        <v>2050</v>
      </c>
      <c r="F181" s="1"/>
      <c r="G181" s="1"/>
      <c r="H181" s="1"/>
      <c r="I181" s="1"/>
      <c r="J181" s="1">
        <f t="shared" si="2"/>
        <v>0</v>
      </c>
      <c r="K181" s="1"/>
    </row>
    <row r="182" spans="1:11" ht="20.25" customHeight="1" x14ac:dyDescent="0.3">
      <c r="A182" s="1">
        <v>180</v>
      </c>
      <c r="B182" s="10">
        <v>46203</v>
      </c>
      <c r="C182" s="1" t="s">
        <v>54</v>
      </c>
      <c r="D182" s="1" t="s">
        <v>58</v>
      </c>
      <c r="E182" s="1">
        <v>2050</v>
      </c>
      <c r="F182" s="1"/>
      <c r="G182" s="1"/>
      <c r="H182" s="1"/>
      <c r="I182" s="1"/>
      <c r="J182" s="1">
        <f t="shared" si="2"/>
        <v>0</v>
      </c>
      <c r="K182" s="1"/>
    </row>
    <row r="183" spans="1:11" ht="20.25" customHeight="1" x14ac:dyDescent="0.3">
      <c r="A183" s="1">
        <v>181</v>
      </c>
      <c r="B183" s="10">
        <v>46204</v>
      </c>
      <c r="C183" s="1" t="s">
        <v>54</v>
      </c>
      <c r="D183" s="1" t="s">
        <v>58</v>
      </c>
      <c r="E183" s="1">
        <v>2050</v>
      </c>
      <c r="F183" s="1"/>
      <c r="G183" s="1"/>
      <c r="H183" s="1"/>
      <c r="I183" s="1"/>
      <c r="J183" s="1">
        <f t="shared" si="2"/>
        <v>0</v>
      </c>
      <c r="K183" s="1"/>
    </row>
    <row r="184" spans="1:11" ht="20.25" customHeight="1" x14ac:dyDescent="0.3">
      <c r="A184" s="1">
        <v>182</v>
      </c>
      <c r="B184" s="10">
        <v>46205</v>
      </c>
      <c r="C184" s="1" t="s">
        <v>54</v>
      </c>
      <c r="D184" s="1" t="s">
        <v>58</v>
      </c>
      <c r="E184" s="1">
        <v>2050</v>
      </c>
      <c r="F184" s="1"/>
      <c r="G184" s="1"/>
      <c r="H184" s="1"/>
      <c r="I184" s="1"/>
      <c r="J184" s="1">
        <f t="shared" si="2"/>
        <v>0</v>
      </c>
      <c r="K184" s="1"/>
    </row>
    <row r="185" spans="1:11" ht="20.25" customHeight="1" x14ac:dyDescent="0.3">
      <c r="A185" s="1">
        <v>183</v>
      </c>
      <c r="B185" s="10">
        <v>46206</v>
      </c>
      <c r="C185" s="1" t="s">
        <v>54</v>
      </c>
      <c r="D185" s="1" t="s">
        <v>58</v>
      </c>
      <c r="E185" s="1">
        <v>2050</v>
      </c>
      <c r="F185" s="1"/>
      <c r="G185" s="1"/>
      <c r="H185" s="1"/>
      <c r="I185" s="1"/>
      <c r="J185" s="1">
        <f t="shared" si="2"/>
        <v>0</v>
      </c>
      <c r="K185" s="1"/>
    </row>
    <row r="186" spans="1:11" ht="20.25" customHeight="1" x14ac:dyDescent="0.3">
      <c r="A186" s="1">
        <v>184</v>
      </c>
      <c r="B186" s="10">
        <v>46207</v>
      </c>
      <c r="C186" s="1" t="s">
        <v>54</v>
      </c>
      <c r="D186" s="1" t="s">
        <v>58</v>
      </c>
      <c r="E186" s="1">
        <v>2050</v>
      </c>
      <c r="F186" s="1"/>
      <c r="G186" s="1"/>
      <c r="H186" s="1"/>
      <c r="I186" s="1"/>
      <c r="J186" s="1">
        <f t="shared" si="2"/>
        <v>0</v>
      </c>
      <c r="K186" s="1"/>
    </row>
    <row r="187" spans="1:11" ht="20.25" customHeight="1" x14ac:dyDescent="0.3">
      <c r="A187" s="1">
        <v>185</v>
      </c>
      <c r="B187" s="10">
        <v>46208</v>
      </c>
      <c r="C187" s="1" t="s">
        <v>54</v>
      </c>
      <c r="D187" s="1" t="s">
        <v>58</v>
      </c>
      <c r="E187" s="1">
        <v>2050</v>
      </c>
      <c r="F187" s="1"/>
      <c r="G187" s="1"/>
      <c r="H187" s="1"/>
      <c r="I187" s="1"/>
      <c r="J187" s="1">
        <f t="shared" si="2"/>
        <v>0</v>
      </c>
      <c r="K187" s="1"/>
    </row>
    <row r="188" spans="1:11" ht="20.25" customHeight="1" x14ac:dyDescent="0.3">
      <c r="A188" s="1">
        <v>186</v>
      </c>
      <c r="B188" s="10">
        <v>46209</v>
      </c>
      <c r="C188" s="1" t="s">
        <v>54</v>
      </c>
      <c r="D188" s="1" t="s">
        <v>58</v>
      </c>
      <c r="E188" s="1">
        <v>2050</v>
      </c>
      <c r="F188" s="1"/>
      <c r="G188" s="1"/>
      <c r="H188" s="1"/>
      <c r="I188" s="1"/>
      <c r="J188" s="1">
        <f t="shared" si="2"/>
        <v>0</v>
      </c>
      <c r="K188" s="1"/>
    </row>
    <row r="189" spans="1:11" ht="20.25" customHeight="1" x14ac:dyDescent="0.3">
      <c r="A189" s="1">
        <v>187</v>
      </c>
      <c r="B189" s="10">
        <v>46210</v>
      </c>
      <c r="C189" s="1" t="s">
        <v>54</v>
      </c>
      <c r="D189" s="1" t="s">
        <v>58</v>
      </c>
      <c r="E189" s="1">
        <v>2050</v>
      </c>
      <c r="F189" s="1"/>
      <c r="G189" s="1"/>
      <c r="H189" s="1"/>
      <c r="I189" s="1"/>
      <c r="J189" s="1">
        <f t="shared" si="2"/>
        <v>0</v>
      </c>
      <c r="K189" s="1"/>
    </row>
    <row r="190" spans="1:11" ht="20.25" customHeight="1" x14ac:dyDescent="0.3">
      <c r="A190" s="1">
        <v>188</v>
      </c>
      <c r="B190" s="10">
        <v>46211</v>
      </c>
      <c r="C190" s="1" t="s">
        <v>54</v>
      </c>
      <c r="D190" s="1" t="s">
        <v>58</v>
      </c>
      <c r="E190" s="1">
        <v>2050</v>
      </c>
      <c r="F190" s="1"/>
      <c r="G190" s="1"/>
      <c r="H190" s="1"/>
      <c r="I190" s="1"/>
      <c r="J190" s="1">
        <f t="shared" si="2"/>
        <v>0</v>
      </c>
      <c r="K190" s="1"/>
    </row>
    <row r="191" spans="1:11" ht="20.25" customHeight="1" x14ac:dyDescent="0.3">
      <c r="A191" s="1">
        <v>189</v>
      </c>
      <c r="B191" s="10">
        <v>46212</v>
      </c>
      <c r="C191" s="1" t="s">
        <v>54</v>
      </c>
      <c r="D191" s="1" t="s">
        <v>58</v>
      </c>
      <c r="E191" s="1">
        <v>2050</v>
      </c>
      <c r="F191" s="1"/>
      <c r="G191" s="1"/>
      <c r="H191" s="1"/>
      <c r="I191" s="1"/>
      <c r="J191" s="1">
        <f t="shared" si="2"/>
        <v>0</v>
      </c>
      <c r="K191" s="1"/>
    </row>
    <row r="192" spans="1:11" ht="20.25" customHeight="1" x14ac:dyDescent="0.3">
      <c r="A192" s="1">
        <v>190</v>
      </c>
      <c r="B192" s="10">
        <v>46213</v>
      </c>
      <c r="C192" s="1" t="s">
        <v>54</v>
      </c>
      <c r="D192" s="1" t="s">
        <v>58</v>
      </c>
      <c r="E192" s="1">
        <v>2050</v>
      </c>
      <c r="F192" s="1"/>
      <c r="G192" s="1"/>
      <c r="H192" s="1"/>
      <c r="I192" s="1"/>
      <c r="J192" s="1">
        <f t="shared" si="2"/>
        <v>0</v>
      </c>
      <c r="K192" s="1"/>
    </row>
    <row r="193" spans="1:11" ht="20.25" customHeight="1" x14ac:dyDescent="0.3">
      <c r="A193" s="1">
        <v>191</v>
      </c>
      <c r="B193" s="10">
        <v>46214</v>
      </c>
      <c r="C193" s="1" t="s">
        <v>54</v>
      </c>
      <c r="D193" s="1" t="s">
        <v>58</v>
      </c>
      <c r="E193" s="1">
        <v>2050</v>
      </c>
      <c r="F193" s="1"/>
      <c r="G193" s="1"/>
      <c r="H193" s="1"/>
      <c r="I193" s="1"/>
      <c r="J193" s="1">
        <f t="shared" si="2"/>
        <v>0</v>
      </c>
      <c r="K193" s="1"/>
    </row>
    <row r="194" spans="1:11" ht="20.25" customHeight="1" x14ac:dyDescent="0.3">
      <c r="A194" s="1">
        <v>192</v>
      </c>
      <c r="B194" s="10">
        <v>46215</v>
      </c>
      <c r="C194" s="1" t="s">
        <v>54</v>
      </c>
      <c r="D194" s="1" t="s">
        <v>58</v>
      </c>
      <c r="E194" s="1">
        <v>2050</v>
      </c>
      <c r="F194" s="1"/>
      <c r="G194" s="1"/>
      <c r="H194" s="1"/>
      <c r="I194" s="1"/>
      <c r="J194" s="1">
        <f t="shared" si="2"/>
        <v>0</v>
      </c>
      <c r="K194" s="1"/>
    </row>
    <row r="195" spans="1:11" ht="20.25" customHeight="1" x14ac:dyDescent="0.3">
      <c r="A195" s="1">
        <v>193</v>
      </c>
      <c r="B195" s="10">
        <v>46216</v>
      </c>
      <c r="C195" s="1" t="s">
        <v>54</v>
      </c>
      <c r="D195" s="1" t="s">
        <v>58</v>
      </c>
      <c r="E195" s="1">
        <v>2050</v>
      </c>
      <c r="F195" s="1"/>
      <c r="G195" s="1"/>
      <c r="H195" s="1"/>
      <c r="I195" s="1"/>
      <c r="J195" s="1">
        <f t="shared" si="2"/>
        <v>0</v>
      </c>
      <c r="K195" s="1"/>
    </row>
    <row r="196" spans="1:11" ht="20.25" customHeight="1" x14ac:dyDescent="0.3">
      <c r="A196" s="1">
        <v>194</v>
      </c>
      <c r="B196" s="10">
        <v>46217</v>
      </c>
      <c r="C196" s="1" t="s">
        <v>54</v>
      </c>
      <c r="D196" s="1" t="s">
        <v>58</v>
      </c>
      <c r="E196" s="1">
        <v>2050</v>
      </c>
      <c r="F196" s="1"/>
      <c r="G196" s="1"/>
      <c r="H196" s="1"/>
      <c r="I196" s="1"/>
      <c r="J196" s="1">
        <f t="shared" ref="J196:J259" si="3">E196*F196-G196-H196+I196</f>
        <v>0</v>
      </c>
      <c r="K196" s="1"/>
    </row>
    <row r="197" spans="1:11" ht="20.25" customHeight="1" x14ac:dyDescent="0.3">
      <c r="A197" s="1">
        <v>195</v>
      </c>
      <c r="B197" s="10">
        <v>46218</v>
      </c>
      <c r="C197" s="1" t="s">
        <v>54</v>
      </c>
      <c r="D197" s="1" t="s">
        <v>58</v>
      </c>
      <c r="E197" s="1">
        <v>2050</v>
      </c>
      <c r="F197" s="1"/>
      <c r="G197" s="1"/>
      <c r="H197" s="1"/>
      <c r="I197" s="1"/>
      <c r="J197" s="1">
        <f t="shared" si="3"/>
        <v>0</v>
      </c>
      <c r="K197" s="1"/>
    </row>
    <row r="198" spans="1:11" ht="20.25" customHeight="1" x14ac:dyDescent="0.3">
      <c r="A198" s="1">
        <v>196</v>
      </c>
      <c r="B198" s="10">
        <v>46219</v>
      </c>
      <c r="C198" s="1" t="s">
        <v>54</v>
      </c>
      <c r="D198" s="1" t="s">
        <v>58</v>
      </c>
      <c r="E198" s="1">
        <v>2050</v>
      </c>
      <c r="F198" s="1"/>
      <c r="G198" s="1"/>
      <c r="H198" s="1"/>
      <c r="I198" s="1"/>
      <c r="J198" s="1">
        <f t="shared" si="3"/>
        <v>0</v>
      </c>
      <c r="K198" s="1"/>
    </row>
    <row r="199" spans="1:11" ht="20.25" customHeight="1" x14ac:dyDescent="0.3">
      <c r="A199" s="1">
        <v>197</v>
      </c>
      <c r="B199" s="10">
        <v>46220</v>
      </c>
      <c r="C199" s="1" t="s">
        <v>54</v>
      </c>
      <c r="D199" s="1" t="s">
        <v>58</v>
      </c>
      <c r="E199" s="1">
        <v>2050</v>
      </c>
      <c r="F199" s="1"/>
      <c r="G199" s="1"/>
      <c r="H199" s="1"/>
      <c r="I199" s="1"/>
      <c r="J199" s="1">
        <f t="shared" si="3"/>
        <v>0</v>
      </c>
      <c r="K199" s="1"/>
    </row>
    <row r="200" spans="1:11" ht="20.25" customHeight="1" x14ac:dyDescent="0.3">
      <c r="A200" s="1">
        <v>198</v>
      </c>
      <c r="B200" s="10">
        <v>46221</v>
      </c>
      <c r="C200" s="1" t="s">
        <v>54</v>
      </c>
      <c r="D200" s="1" t="s">
        <v>58</v>
      </c>
      <c r="E200" s="1">
        <v>2050</v>
      </c>
      <c r="F200" s="1"/>
      <c r="G200" s="1"/>
      <c r="H200" s="1"/>
      <c r="I200" s="1"/>
      <c r="J200" s="1">
        <f t="shared" si="3"/>
        <v>0</v>
      </c>
      <c r="K200" s="1"/>
    </row>
    <row r="201" spans="1:11" ht="20.25" customHeight="1" x14ac:dyDescent="0.3">
      <c r="A201" s="1">
        <v>199</v>
      </c>
      <c r="B201" s="10">
        <v>46222</v>
      </c>
      <c r="C201" s="1" t="s">
        <v>54</v>
      </c>
      <c r="D201" s="1" t="s">
        <v>58</v>
      </c>
      <c r="E201" s="1">
        <v>2050</v>
      </c>
      <c r="F201" s="1"/>
      <c r="G201" s="1"/>
      <c r="H201" s="1"/>
      <c r="I201" s="1"/>
      <c r="J201" s="1">
        <f t="shared" si="3"/>
        <v>0</v>
      </c>
      <c r="K201" s="1"/>
    </row>
    <row r="202" spans="1:11" ht="20.25" customHeight="1" x14ac:dyDescent="0.3">
      <c r="A202" s="1">
        <v>200</v>
      </c>
      <c r="B202" s="10">
        <v>46223</v>
      </c>
      <c r="C202" s="1" t="s">
        <v>54</v>
      </c>
      <c r="D202" s="1" t="s">
        <v>58</v>
      </c>
      <c r="E202" s="1">
        <v>2050</v>
      </c>
      <c r="F202" s="1"/>
      <c r="G202" s="1"/>
      <c r="H202" s="1"/>
      <c r="I202" s="1"/>
      <c r="J202" s="1">
        <f t="shared" si="3"/>
        <v>0</v>
      </c>
      <c r="K202" s="1"/>
    </row>
    <row r="203" spans="1:11" ht="20.25" customHeight="1" x14ac:dyDescent="0.3">
      <c r="A203" s="1">
        <v>201</v>
      </c>
      <c r="B203" s="10">
        <v>46224</v>
      </c>
      <c r="C203" s="1" t="s">
        <v>54</v>
      </c>
      <c r="D203" s="1" t="s">
        <v>58</v>
      </c>
      <c r="E203" s="1">
        <v>2050</v>
      </c>
      <c r="F203" s="1"/>
      <c r="G203" s="1"/>
      <c r="H203" s="1"/>
      <c r="I203" s="1"/>
      <c r="J203" s="1">
        <f t="shared" si="3"/>
        <v>0</v>
      </c>
      <c r="K203" s="1"/>
    </row>
    <row r="204" spans="1:11" ht="20.25" customHeight="1" x14ac:dyDescent="0.3">
      <c r="A204" s="1">
        <v>202</v>
      </c>
      <c r="B204" s="10">
        <v>46225</v>
      </c>
      <c r="C204" s="1" t="s">
        <v>54</v>
      </c>
      <c r="D204" s="1" t="s">
        <v>58</v>
      </c>
      <c r="E204" s="1">
        <v>2050</v>
      </c>
      <c r="F204" s="1"/>
      <c r="G204" s="1"/>
      <c r="H204" s="1"/>
      <c r="I204" s="1"/>
      <c r="J204" s="1">
        <f t="shared" si="3"/>
        <v>0</v>
      </c>
      <c r="K204" s="1"/>
    </row>
    <row r="205" spans="1:11" ht="20.25" customHeight="1" x14ac:dyDescent="0.3">
      <c r="A205" s="1">
        <v>203</v>
      </c>
      <c r="B205" s="10">
        <v>46226</v>
      </c>
      <c r="C205" s="1" t="s">
        <v>54</v>
      </c>
      <c r="D205" s="1" t="s">
        <v>58</v>
      </c>
      <c r="E205" s="1">
        <v>2050</v>
      </c>
      <c r="F205" s="1"/>
      <c r="G205" s="1"/>
      <c r="H205" s="1"/>
      <c r="I205" s="1"/>
      <c r="J205" s="1">
        <f t="shared" si="3"/>
        <v>0</v>
      </c>
      <c r="K205" s="1"/>
    </row>
    <row r="206" spans="1:11" ht="20.25" customHeight="1" x14ac:dyDescent="0.3">
      <c r="A206" s="1">
        <v>204</v>
      </c>
      <c r="B206" s="10">
        <v>46227</v>
      </c>
      <c r="C206" s="1" t="s">
        <v>54</v>
      </c>
      <c r="D206" s="1" t="s">
        <v>58</v>
      </c>
      <c r="E206" s="1">
        <v>2050</v>
      </c>
      <c r="F206" s="1"/>
      <c r="G206" s="1"/>
      <c r="H206" s="1"/>
      <c r="I206" s="1"/>
      <c r="J206" s="1">
        <f t="shared" si="3"/>
        <v>0</v>
      </c>
      <c r="K206" s="1"/>
    </row>
    <row r="207" spans="1:11" ht="20.25" customHeight="1" x14ac:dyDescent="0.3">
      <c r="A207" s="1">
        <v>205</v>
      </c>
      <c r="B207" s="10">
        <v>46228</v>
      </c>
      <c r="C207" s="1" t="s">
        <v>54</v>
      </c>
      <c r="D207" s="1" t="s">
        <v>58</v>
      </c>
      <c r="E207" s="1">
        <v>2050</v>
      </c>
      <c r="F207" s="1"/>
      <c r="G207" s="1"/>
      <c r="H207" s="1"/>
      <c r="I207" s="1"/>
      <c r="J207" s="1">
        <f t="shared" si="3"/>
        <v>0</v>
      </c>
      <c r="K207" s="1"/>
    </row>
    <row r="208" spans="1:11" ht="20.25" customHeight="1" x14ac:dyDescent="0.3">
      <c r="A208" s="1">
        <v>206</v>
      </c>
      <c r="B208" s="10">
        <v>46229</v>
      </c>
      <c r="C208" s="1" t="s">
        <v>54</v>
      </c>
      <c r="D208" s="1" t="s">
        <v>58</v>
      </c>
      <c r="E208" s="1">
        <v>2050</v>
      </c>
      <c r="F208" s="1"/>
      <c r="G208" s="1"/>
      <c r="H208" s="1"/>
      <c r="I208" s="1"/>
      <c r="J208" s="1">
        <f t="shared" si="3"/>
        <v>0</v>
      </c>
      <c r="K208" s="1"/>
    </row>
    <row r="209" spans="1:11" ht="20.25" customHeight="1" x14ac:dyDescent="0.3">
      <c r="A209" s="1">
        <v>207</v>
      </c>
      <c r="B209" s="10">
        <v>46230</v>
      </c>
      <c r="C209" s="1" t="s">
        <v>54</v>
      </c>
      <c r="D209" s="1" t="s">
        <v>58</v>
      </c>
      <c r="E209" s="1">
        <v>2050</v>
      </c>
      <c r="F209" s="1"/>
      <c r="G209" s="1"/>
      <c r="H209" s="1"/>
      <c r="I209" s="1"/>
      <c r="J209" s="1">
        <f t="shared" si="3"/>
        <v>0</v>
      </c>
      <c r="K209" s="1"/>
    </row>
    <row r="210" spans="1:11" ht="20.25" customHeight="1" x14ac:dyDescent="0.3">
      <c r="A210" s="1">
        <v>208</v>
      </c>
      <c r="B210" s="10">
        <v>46231</v>
      </c>
      <c r="C210" s="1" t="s">
        <v>54</v>
      </c>
      <c r="D210" s="1" t="s">
        <v>58</v>
      </c>
      <c r="E210" s="1">
        <v>2050</v>
      </c>
      <c r="F210" s="1"/>
      <c r="G210" s="1"/>
      <c r="H210" s="1"/>
      <c r="I210" s="1"/>
      <c r="J210" s="1">
        <f t="shared" si="3"/>
        <v>0</v>
      </c>
      <c r="K210" s="1"/>
    </row>
    <row r="211" spans="1:11" ht="20.25" customHeight="1" x14ac:dyDescent="0.3">
      <c r="A211" s="1">
        <v>209</v>
      </c>
      <c r="B211" s="10">
        <v>46232</v>
      </c>
      <c r="C211" s="1" t="s">
        <v>54</v>
      </c>
      <c r="D211" s="1" t="s">
        <v>58</v>
      </c>
      <c r="E211" s="1">
        <v>2050</v>
      </c>
      <c r="F211" s="1"/>
      <c r="G211" s="1"/>
      <c r="H211" s="1"/>
      <c r="I211" s="1"/>
      <c r="J211" s="1">
        <f t="shared" si="3"/>
        <v>0</v>
      </c>
      <c r="K211" s="1"/>
    </row>
    <row r="212" spans="1:11" ht="20.25" customHeight="1" x14ac:dyDescent="0.3">
      <c r="A212" s="1">
        <v>210</v>
      </c>
      <c r="B212" s="10">
        <v>46233</v>
      </c>
      <c r="C212" s="1" t="s">
        <v>54</v>
      </c>
      <c r="D212" s="1" t="s">
        <v>58</v>
      </c>
      <c r="E212" s="1">
        <v>2050</v>
      </c>
      <c r="F212" s="1"/>
      <c r="G212" s="1"/>
      <c r="H212" s="1"/>
      <c r="I212" s="1"/>
      <c r="J212" s="1">
        <f t="shared" si="3"/>
        <v>0</v>
      </c>
      <c r="K212" s="1"/>
    </row>
    <row r="213" spans="1:11" ht="20.25" customHeight="1" x14ac:dyDescent="0.3">
      <c r="A213" s="1">
        <v>211</v>
      </c>
      <c r="B213" s="10">
        <v>46234</v>
      </c>
      <c r="C213" s="1" t="s">
        <v>54</v>
      </c>
      <c r="D213" s="1" t="s">
        <v>58</v>
      </c>
      <c r="E213" s="1">
        <v>2050</v>
      </c>
      <c r="F213" s="1"/>
      <c r="G213" s="1"/>
      <c r="H213" s="1"/>
      <c r="I213" s="1"/>
      <c r="J213" s="1">
        <f t="shared" si="3"/>
        <v>0</v>
      </c>
      <c r="K213" s="1"/>
    </row>
    <row r="214" spans="1:11" ht="20.25" customHeight="1" x14ac:dyDescent="0.3">
      <c r="A214" s="1">
        <v>212</v>
      </c>
      <c r="B214" s="10">
        <v>46235</v>
      </c>
      <c r="C214" s="1" t="s">
        <v>54</v>
      </c>
      <c r="D214" s="1" t="s">
        <v>58</v>
      </c>
      <c r="E214" s="1">
        <v>2050</v>
      </c>
      <c r="F214" s="1"/>
      <c r="G214" s="1"/>
      <c r="H214" s="1"/>
      <c r="I214" s="1"/>
      <c r="J214" s="1">
        <f t="shared" si="3"/>
        <v>0</v>
      </c>
      <c r="K214" s="1"/>
    </row>
    <row r="215" spans="1:11" ht="20.25" customHeight="1" x14ac:dyDescent="0.3">
      <c r="A215" s="1">
        <v>213</v>
      </c>
      <c r="B215" s="10">
        <v>46236</v>
      </c>
      <c r="C215" s="1" t="s">
        <v>54</v>
      </c>
      <c r="D215" s="1" t="s">
        <v>58</v>
      </c>
      <c r="E215" s="1">
        <v>2050</v>
      </c>
      <c r="F215" s="1"/>
      <c r="G215" s="1"/>
      <c r="H215" s="1"/>
      <c r="I215" s="1"/>
      <c r="J215" s="1">
        <f t="shared" si="3"/>
        <v>0</v>
      </c>
      <c r="K215" s="1"/>
    </row>
    <row r="216" spans="1:11" ht="20.25" customHeight="1" x14ac:dyDescent="0.3">
      <c r="A216" s="1">
        <v>214</v>
      </c>
      <c r="B216" s="10">
        <v>46237</v>
      </c>
      <c r="C216" s="1" t="s">
        <v>54</v>
      </c>
      <c r="D216" s="1" t="s">
        <v>58</v>
      </c>
      <c r="E216" s="1">
        <v>2050</v>
      </c>
      <c r="F216" s="1"/>
      <c r="G216" s="1"/>
      <c r="H216" s="1"/>
      <c r="I216" s="1"/>
      <c r="J216" s="1">
        <f t="shared" si="3"/>
        <v>0</v>
      </c>
      <c r="K216" s="1"/>
    </row>
    <row r="217" spans="1:11" ht="20.25" customHeight="1" x14ac:dyDescent="0.3">
      <c r="A217" s="1">
        <v>215</v>
      </c>
      <c r="B217" s="10">
        <v>46238</v>
      </c>
      <c r="C217" s="1" t="s">
        <v>54</v>
      </c>
      <c r="D217" s="1" t="s">
        <v>58</v>
      </c>
      <c r="E217" s="1">
        <v>2050</v>
      </c>
      <c r="F217" s="1"/>
      <c r="G217" s="1"/>
      <c r="H217" s="1"/>
      <c r="I217" s="1"/>
      <c r="J217" s="1">
        <f t="shared" si="3"/>
        <v>0</v>
      </c>
      <c r="K217" s="1"/>
    </row>
    <row r="218" spans="1:11" ht="20.25" customHeight="1" x14ac:dyDescent="0.3">
      <c r="A218" s="1">
        <v>216</v>
      </c>
      <c r="B218" s="10">
        <v>46239</v>
      </c>
      <c r="C218" s="1" t="s">
        <v>54</v>
      </c>
      <c r="D218" s="1" t="s">
        <v>58</v>
      </c>
      <c r="E218" s="1">
        <v>2050</v>
      </c>
      <c r="F218" s="1"/>
      <c r="G218" s="1"/>
      <c r="H218" s="1"/>
      <c r="I218" s="1"/>
      <c r="J218" s="1">
        <f t="shared" si="3"/>
        <v>0</v>
      </c>
      <c r="K218" s="1"/>
    </row>
    <row r="219" spans="1:11" ht="20.25" customHeight="1" x14ac:dyDescent="0.3">
      <c r="A219" s="1">
        <v>217</v>
      </c>
      <c r="B219" s="10">
        <v>46240</v>
      </c>
      <c r="C219" s="1" t="s">
        <v>54</v>
      </c>
      <c r="D219" s="1" t="s">
        <v>58</v>
      </c>
      <c r="E219" s="1">
        <v>2050</v>
      </c>
      <c r="F219" s="1"/>
      <c r="G219" s="1"/>
      <c r="H219" s="1"/>
      <c r="I219" s="1"/>
      <c r="J219" s="1">
        <f t="shared" si="3"/>
        <v>0</v>
      </c>
      <c r="K219" s="1"/>
    </row>
    <row r="220" spans="1:11" ht="20.25" customHeight="1" x14ac:dyDescent="0.3">
      <c r="A220" s="1">
        <v>218</v>
      </c>
      <c r="B220" s="10">
        <v>46241</v>
      </c>
      <c r="C220" s="1" t="s">
        <v>54</v>
      </c>
      <c r="D220" s="1" t="s">
        <v>58</v>
      </c>
      <c r="E220" s="1">
        <v>2050</v>
      </c>
      <c r="F220" s="1"/>
      <c r="G220" s="1"/>
      <c r="H220" s="1"/>
      <c r="I220" s="1"/>
      <c r="J220" s="1">
        <f t="shared" si="3"/>
        <v>0</v>
      </c>
      <c r="K220" s="1"/>
    </row>
    <row r="221" spans="1:11" ht="20.25" customHeight="1" x14ac:dyDescent="0.3">
      <c r="A221" s="1">
        <v>219</v>
      </c>
      <c r="B221" s="10">
        <v>46242</v>
      </c>
      <c r="C221" s="1" t="s">
        <v>54</v>
      </c>
      <c r="D221" s="1" t="s">
        <v>58</v>
      </c>
      <c r="E221" s="1">
        <v>2050</v>
      </c>
      <c r="F221" s="1"/>
      <c r="G221" s="1"/>
      <c r="H221" s="1"/>
      <c r="I221" s="1"/>
      <c r="J221" s="1">
        <f t="shared" si="3"/>
        <v>0</v>
      </c>
      <c r="K221" s="1"/>
    </row>
    <row r="222" spans="1:11" ht="20.25" customHeight="1" x14ac:dyDescent="0.3">
      <c r="A222" s="1">
        <v>220</v>
      </c>
      <c r="B222" s="10">
        <v>46243</v>
      </c>
      <c r="C222" s="1" t="s">
        <v>54</v>
      </c>
      <c r="D222" s="1" t="s">
        <v>58</v>
      </c>
      <c r="E222" s="1">
        <v>2050</v>
      </c>
      <c r="F222" s="1"/>
      <c r="G222" s="1"/>
      <c r="H222" s="1"/>
      <c r="I222" s="1"/>
      <c r="J222" s="1">
        <f t="shared" si="3"/>
        <v>0</v>
      </c>
      <c r="K222" s="1"/>
    </row>
    <row r="223" spans="1:11" ht="20.25" customHeight="1" x14ac:dyDescent="0.3">
      <c r="A223" s="1">
        <v>221</v>
      </c>
      <c r="B223" s="10">
        <v>46244</v>
      </c>
      <c r="C223" s="1" t="s">
        <v>54</v>
      </c>
      <c r="D223" s="1" t="s">
        <v>58</v>
      </c>
      <c r="E223" s="1">
        <v>2050</v>
      </c>
      <c r="F223" s="1"/>
      <c r="G223" s="1"/>
      <c r="H223" s="1"/>
      <c r="I223" s="1"/>
      <c r="J223" s="1">
        <f t="shared" si="3"/>
        <v>0</v>
      </c>
      <c r="K223" s="1"/>
    </row>
    <row r="224" spans="1:11" ht="20.25" customHeight="1" x14ac:dyDescent="0.3">
      <c r="A224" s="1">
        <v>222</v>
      </c>
      <c r="B224" s="10">
        <v>46245</v>
      </c>
      <c r="C224" s="1" t="s">
        <v>54</v>
      </c>
      <c r="D224" s="1" t="s">
        <v>58</v>
      </c>
      <c r="E224" s="1">
        <v>2050</v>
      </c>
      <c r="F224" s="1"/>
      <c r="G224" s="1"/>
      <c r="H224" s="1"/>
      <c r="I224" s="1"/>
      <c r="J224" s="1">
        <f t="shared" si="3"/>
        <v>0</v>
      </c>
      <c r="K224" s="1"/>
    </row>
    <row r="225" spans="1:11" ht="20.25" customHeight="1" x14ac:dyDescent="0.3">
      <c r="A225" s="1">
        <v>223</v>
      </c>
      <c r="B225" s="10">
        <v>46246</v>
      </c>
      <c r="C225" s="1" t="s">
        <v>54</v>
      </c>
      <c r="D225" s="1" t="s">
        <v>58</v>
      </c>
      <c r="E225" s="1">
        <v>2050</v>
      </c>
      <c r="F225" s="1"/>
      <c r="G225" s="1"/>
      <c r="H225" s="1"/>
      <c r="I225" s="1"/>
      <c r="J225" s="1">
        <f t="shared" si="3"/>
        <v>0</v>
      </c>
      <c r="K225" s="1"/>
    </row>
    <row r="226" spans="1:11" ht="20.25" customHeight="1" x14ac:dyDescent="0.3">
      <c r="A226" s="1">
        <v>224</v>
      </c>
      <c r="B226" s="10">
        <v>46247</v>
      </c>
      <c r="C226" s="1" t="s">
        <v>54</v>
      </c>
      <c r="D226" s="1" t="s">
        <v>58</v>
      </c>
      <c r="E226" s="1">
        <v>2050</v>
      </c>
      <c r="F226" s="1"/>
      <c r="G226" s="1"/>
      <c r="H226" s="1"/>
      <c r="I226" s="1"/>
      <c r="J226" s="1">
        <f t="shared" si="3"/>
        <v>0</v>
      </c>
      <c r="K226" s="1"/>
    </row>
    <row r="227" spans="1:11" ht="20.25" customHeight="1" x14ac:dyDescent="0.3">
      <c r="A227" s="1">
        <v>225</v>
      </c>
      <c r="B227" s="10">
        <v>46248</v>
      </c>
      <c r="C227" s="1" t="s">
        <v>54</v>
      </c>
      <c r="D227" s="1" t="s">
        <v>58</v>
      </c>
      <c r="E227" s="1">
        <v>2050</v>
      </c>
      <c r="F227" s="1"/>
      <c r="G227" s="1"/>
      <c r="H227" s="1"/>
      <c r="I227" s="1"/>
      <c r="J227" s="1">
        <f t="shared" si="3"/>
        <v>0</v>
      </c>
      <c r="K227" s="1"/>
    </row>
    <row r="228" spans="1:11" ht="20.25" customHeight="1" x14ac:dyDescent="0.3">
      <c r="A228" s="1">
        <v>226</v>
      </c>
      <c r="B228" s="10">
        <v>46249</v>
      </c>
      <c r="C228" s="1" t="s">
        <v>54</v>
      </c>
      <c r="D228" s="1" t="s">
        <v>58</v>
      </c>
      <c r="E228" s="1">
        <v>2050</v>
      </c>
      <c r="F228" s="1"/>
      <c r="G228" s="1"/>
      <c r="H228" s="1"/>
      <c r="I228" s="1"/>
      <c r="J228" s="1">
        <f t="shared" si="3"/>
        <v>0</v>
      </c>
      <c r="K228" s="1"/>
    </row>
    <row r="229" spans="1:11" ht="20.25" customHeight="1" x14ac:dyDescent="0.3">
      <c r="A229" s="1">
        <v>227</v>
      </c>
      <c r="B229" s="10">
        <v>46250</v>
      </c>
      <c r="C229" s="1" t="s">
        <v>54</v>
      </c>
      <c r="D229" s="1" t="s">
        <v>58</v>
      </c>
      <c r="E229" s="1">
        <v>2050</v>
      </c>
      <c r="F229" s="1"/>
      <c r="G229" s="1"/>
      <c r="H229" s="1"/>
      <c r="I229" s="1"/>
      <c r="J229" s="1">
        <f t="shared" si="3"/>
        <v>0</v>
      </c>
      <c r="K229" s="1"/>
    </row>
    <row r="230" spans="1:11" ht="20.25" customHeight="1" x14ac:dyDescent="0.3">
      <c r="A230" s="1">
        <v>228</v>
      </c>
      <c r="B230" s="10">
        <v>46251</v>
      </c>
      <c r="C230" s="1" t="s">
        <v>54</v>
      </c>
      <c r="D230" s="1" t="s">
        <v>58</v>
      </c>
      <c r="E230" s="1">
        <v>2050</v>
      </c>
      <c r="F230" s="1"/>
      <c r="G230" s="1"/>
      <c r="H230" s="1"/>
      <c r="I230" s="1"/>
      <c r="J230" s="1">
        <f t="shared" si="3"/>
        <v>0</v>
      </c>
      <c r="K230" s="1"/>
    </row>
    <row r="231" spans="1:11" ht="20.25" customHeight="1" x14ac:dyDescent="0.3">
      <c r="A231" s="1">
        <v>229</v>
      </c>
      <c r="B231" s="10">
        <v>46252</v>
      </c>
      <c r="C231" s="1" t="s">
        <v>54</v>
      </c>
      <c r="D231" s="1" t="s">
        <v>58</v>
      </c>
      <c r="E231" s="1">
        <v>2050</v>
      </c>
      <c r="F231" s="1"/>
      <c r="G231" s="1"/>
      <c r="H231" s="1"/>
      <c r="I231" s="1"/>
      <c r="J231" s="1">
        <f t="shared" si="3"/>
        <v>0</v>
      </c>
      <c r="K231" s="1"/>
    </row>
    <row r="232" spans="1:11" ht="20.25" customHeight="1" x14ac:dyDescent="0.3">
      <c r="A232" s="1">
        <v>230</v>
      </c>
      <c r="B232" s="10">
        <v>46253</v>
      </c>
      <c r="C232" s="1" t="s">
        <v>54</v>
      </c>
      <c r="D232" s="1" t="s">
        <v>58</v>
      </c>
      <c r="E232" s="1">
        <v>2050</v>
      </c>
      <c r="F232" s="1"/>
      <c r="G232" s="1"/>
      <c r="H232" s="1"/>
      <c r="I232" s="1"/>
      <c r="J232" s="1">
        <f t="shared" si="3"/>
        <v>0</v>
      </c>
      <c r="K232" s="1"/>
    </row>
    <row r="233" spans="1:11" ht="20.25" customHeight="1" x14ac:dyDescent="0.3">
      <c r="A233" s="1">
        <v>231</v>
      </c>
      <c r="B233" s="10">
        <v>46254</v>
      </c>
      <c r="C233" s="1" t="s">
        <v>54</v>
      </c>
      <c r="D233" s="1" t="s">
        <v>58</v>
      </c>
      <c r="E233" s="1">
        <v>2050</v>
      </c>
      <c r="F233" s="1"/>
      <c r="G233" s="1"/>
      <c r="H233" s="1"/>
      <c r="I233" s="1"/>
      <c r="J233" s="1">
        <f t="shared" si="3"/>
        <v>0</v>
      </c>
      <c r="K233" s="1"/>
    </row>
    <row r="234" spans="1:11" ht="20.25" customHeight="1" x14ac:dyDescent="0.3">
      <c r="A234" s="1">
        <v>232</v>
      </c>
      <c r="B234" s="10">
        <v>46255</v>
      </c>
      <c r="C234" s="1" t="s">
        <v>54</v>
      </c>
      <c r="D234" s="1" t="s">
        <v>58</v>
      </c>
      <c r="E234" s="1">
        <v>2050</v>
      </c>
      <c r="F234" s="1"/>
      <c r="G234" s="1"/>
      <c r="H234" s="1"/>
      <c r="I234" s="1"/>
      <c r="J234" s="1">
        <f t="shared" si="3"/>
        <v>0</v>
      </c>
      <c r="K234" s="1"/>
    </row>
    <row r="235" spans="1:11" ht="20.25" customHeight="1" x14ac:dyDescent="0.3">
      <c r="A235" s="1">
        <v>233</v>
      </c>
      <c r="B235" s="10">
        <v>46256</v>
      </c>
      <c r="C235" s="1" t="s">
        <v>54</v>
      </c>
      <c r="D235" s="1" t="s">
        <v>58</v>
      </c>
      <c r="E235" s="1">
        <v>2050</v>
      </c>
      <c r="F235" s="1"/>
      <c r="G235" s="1"/>
      <c r="H235" s="1"/>
      <c r="I235" s="1"/>
      <c r="J235" s="1">
        <f t="shared" si="3"/>
        <v>0</v>
      </c>
      <c r="K235" s="1"/>
    </row>
    <row r="236" spans="1:11" ht="20.25" customHeight="1" x14ac:dyDescent="0.3">
      <c r="A236" s="1">
        <v>234</v>
      </c>
      <c r="B236" s="10">
        <v>46257</v>
      </c>
      <c r="C236" s="1" t="s">
        <v>54</v>
      </c>
      <c r="D236" s="1" t="s">
        <v>58</v>
      </c>
      <c r="E236" s="1">
        <v>2050</v>
      </c>
      <c r="F236" s="1"/>
      <c r="G236" s="1"/>
      <c r="H236" s="1"/>
      <c r="I236" s="1"/>
      <c r="J236" s="1">
        <f t="shared" si="3"/>
        <v>0</v>
      </c>
      <c r="K236" s="1"/>
    </row>
    <row r="237" spans="1:11" ht="20.25" customHeight="1" x14ac:dyDescent="0.3">
      <c r="A237" s="1">
        <v>235</v>
      </c>
      <c r="B237" s="10">
        <v>46258</v>
      </c>
      <c r="C237" s="1" t="s">
        <v>54</v>
      </c>
      <c r="D237" s="1" t="s">
        <v>58</v>
      </c>
      <c r="E237" s="1">
        <v>2050</v>
      </c>
      <c r="F237" s="1"/>
      <c r="G237" s="1"/>
      <c r="H237" s="1"/>
      <c r="I237" s="1"/>
      <c r="J237" s="1">
        <f t="shared" si="3"/>
        <v>0</v>
      </c>
      <c r="K237" s="1"/>
    </row>
    <row r="238" spans="1:11" ht="20.25" customHeight="1" x14ac:dyDescent="0.3">
      <c r="A238" s="1">
        <v>236</v>
      </c>
      <c r="B238" s="10">
        <v>46259</v>
      </c>
      <c r="C238" s="1" t="s">
        <v>54</v>
      </c>
      <c r="D238" s="1" t="s">
        <v>58</v>
      </c>
      <c r="E238" s="1">
        <v>2050</v>
      </c>
      <c r="F238" s="1"/>
      <c r="G238" s="1"/>
      <c r="H238" s="1"/>
      <c r="I238" s="1"/>
      <c r="J238" s="1">
        <f t="shared" si="3"/>
        <v>0</v>
      </c>
      <c r="K238" s="1"/>
    </row>
    <row r="239" spans="1:11" ht="20.25" customHeight="1" x14ac:dyDescent="0.3">
      <c r="A239" s="1">
        <v>237</v>
      </c>
      <c r="B239" s="10">
        <v>46260</v>
      </c>
      <c r="C239" s="1" t="s">
        <v>54</v>
      </c>
      <c r="D239" s="1" t="s">
        <v>58</v>
      </c>
      <c r="E239" s="1">
        <v>2050</v>
      </c>
      <c r="F239" s="1"/>
      <c r="G239" s="1"/>
      <c r="H239" s="1"/>
      <c r="I239" s="1"/>
      <c r="J239" s="1">
        <f t="shared" si="3"/>
        <v>0</v>
      </c>
      <c r="K239" s="1"/>
    </row>
    <row r="240" spans="1:11" ht="20.25" customHeight="1" x14ac:dyDescent="0.3">
      <c r="A240" s="1">
        <v>238</v>
      </c>
      <c r="B240" s="10">
        <v>46261</v>
      </c>
      <c r="C240" s="1" t="s">
        <v>54</v>
      </c>
      <c r="D240" s="1" t="s">
        <v>58</v>
      </c>
      <c r="E240" s="1">
        <v>2050</v>
      </c>
      <c r="F240" s="1"/>
      <c r="G240" s="1"/>
      <c r="H240" s="1"/>
      <c r="I240" s="1"/>
      <c r="J240" s="1">
        <f t="shared" si="3"/>
        <v>0</v>
      </c>
      <c r="K240" s="1"/>
    </row>
    <row r="241" spans="1:11" ht="20.25" customHeight="1" x14ac:dyDescent="0.3">
      <c r="A241" s="1">
        <v>239</v>
      </c>
      <c r="B241" s="10">
        <v>46262</v>
      </c>
      <c r="C241" s="1" t="s">
        <v>54</v>
      </c>
      <c r="D241" s="1" t="s">
        <v>58</v>
      </c>
      <c r="E241" s="1">
        <v>2050</v>
      </c>
      <c r="F241" s="1"/>
      <c r="G241" s="1"/>
      <c r="H241" s="1"/>
      <c r="I241" s="1"/>
      <c r="J241" s="1">
        <f t="shared" si="3"/>
        <v>0</v>
      </c>
      <c r="K241" s="1"/>
    </row>
    <row r="242" spans="1:11" ht="20.25" customHeight="1" x14ac:dyDescent="0.3">
      <c r="A242" s="1">
        <v>240</v>
      </c>
      <c r="B242" s="10">
        <v>46263</v>
      </c>
      <c r="C242" s="1" t="s">
        <v>54</v>
      </c>
      <c r="D242" s="1" t="s">
        <v>58</v>
      </c>
      <c r="E242" s="1">
        <v>2050</v>
      </c>
      <c r="F242" s="1"/>
      <c r="G242" s="1"/>
      <c r="H242" s="1"/>
      <c r="I242" s="1"/>
      <c r="J242" s="1">
        <f t="shared" si="3"/>
        <v>0</v>
      </c>
      <c r="K242" s="1"/>
    </row>
    <row r="243" spans="1:11" ht="20.25" customHeight="1" x14ac:dyDescent="0.3">
      <c r="A243" s="1">
        <v>241</v>
      </c>
      <c r="B243" s="10">
        <v>46264</v>
      </c>
      <c r="C243" s="1" t="s">
        <v>54</v>
      </c>
      <c r="D243" s="1" t="s">
        <v>58</v>
      </c>
      <c r="E243" s="1">
        <v>2050</v>
      </c>
      <c r="F243" s="1"/>
      <c r="G243" s="1"/>
      <c r="H243" s="1"/>
      <c r="I243" s="1"/>
      <c r="J243" s="1">
        <f t="shared" si="3"/>
        <v>0</v>
      </c>
      <c r="K243" s="1"/>
    </row>
    <row r="244" spans="1:11" ht="20.25" customHeight="1" x14ac:dyDescent="0.3">
      <c r="A244" s="1">
        <v>242</v>
      </c>
      <c r="B244" s="10">
        <v>46265</v>
      </c>
      <c r="C244" s="1" t="s">
        <v>54</v>
      </c>
      <c r="D244" s="1" t="s">
        <v>58</v>
      </c>
      <c r="E244" s="1">
        <v>2050</v>
      </c>
      <c r="F244" s="1"/>
      <c r="G244" s="1"/>
      <c r="H244" s="1"/>
      <c r="I244" s="1"/>
      <c r="J244" s="1">
        <f t="shared" si="3"/>
        <v>0</v>
      </c>
      <c r="K244" s="1"/>
    </row>
    <row r="245" spans="1:11" ht="20.25" customHeight="1" x14ac:dyDescent="0.3">
      <c r="A245" s="1">
        <v>243</v>
      </c>
      <c r="B245" s="10">
        <v>46266</v>
      </c>
      <c r="C245" s="1" t="s">
        <v>54</v>
      </c>
      <c r="D245" s="1" t="s">
        <v>58</v>
      </c>
      <c r="E245" s="1">
        <v>2050</v>
      </c>
      <c r="F245" s="1"/>
      <c r="G245" s="1"/>
      <c r="H245" s="1"/>
      <c r="I245" s="1"/>
      <c r="J245" s="1">
        <f t="shared" si="3"/>
        <v>0</v>
      </c>
      <c r="K245" s="1"/>
    </row>
    <row r="246" spans="1:11" ht="20.25" customHeight="1" x14ac:dyDescent="0.3">
      <c r="A246" s="1">
        <v>244</v>
      </c>
      <c r="B246" s="10">
        <v>46267</v>
      </c>
      <c r="C246" s="1" t="s">
        <v>54</v>
      </c>
      <c r="D246" s="1" t="s">
        <v>58</v>
      </c>
      <c r="E246" s="1">
        <v>2050</v>
      </c>
      <c r="F246" s="1"/>
      <c r="G246" s="1"/>
      <c r="H246" s="1"/>
      <c r="I246" s="1"/>
      <c r="J246" s="1">
        <f t="shared" si="3"/>
        <v>0</v>
      </c>
      <c r="K246" s="1"/>
    </row>
    <row r="247" spans="1:11" ht="20.25" customHeight="1" x14ac:dyDescent="0.3">
      <c r="A247" s="1">
        <v>245</v>
      </c>
      <c r="B247" s="10">
        <v>46268</v>
      </c>
      <c r="C247" s="1" t="s">
        <v>54</v>
      </c>
      <c r="D247" s="1" t="s">
        <v>58</v>
      </c>
      <c r="E247" s="1">
        <v>2050</v>
      </c>
      <c r="F247" s="1"/>
      <c r="G247" s="1"/>
      <c r="H247" s="1"/>
      <c r="I247" s="1"/>
      <c r="J247" s="1">
        <f t="shared" si="3"/>
        <v>0</v>
      </c>
      <c r="K247" s="1"/>
    </row>
    <row r="248" spans="1:11" ht="20.25" customHeight="1" x14ac:dyDescent="0.3">
      <c r="A248" s="1">
        <v>246</v>
      </c>
      <c r="B248" s="10">
        <v>46269</v>
      </c>
      <c r="C248" s="1" t="s">
        <v>54</v>
      </c>
      <c r="D248" s="1" t="s">
        <v>58</v>
      </c>
      <c r="E248" s="1">
        <v>2050</v>
      </c>
      <c r="F248" s="1"/>
      <c r="G248" s="1"/>
      <c r="H248" s="1"/>
      <c r="I248" s="1"/>
      <c r="J248" s="1">
        <f t="shared" si="3"/>
        <v>0</v>
      </c>
      <c r="K248" s="1"/>
    </row>
    <row r="249" spans="1:11" ht="20.25" customHeight="1" x14ac:dyDescent="0.3">
      <c r="A249" s="1">
        <v>247</v>
      </c>
      <c r="B249" s="10">
        <v>46270</v>
      </c>
      <c r="C249" s="1" t="s">
        <v>54</v>
      </c>
      <c r="D249" s="1" t="s">
        <v>58</v>
      </c>
      <c r="E249" s="1">
        <v>2050</v>
      </c>
      <c r="F249" s="1"/>
      <c r="G249" s="1"/>
      <c r="H249" s="1"/>
      <c r="I249" s="1"/>
      <c r="J249" s="1">
        <f t="shared" si="3"/>
        <v>0</v>
      </c>
      <c r="K249" s="1"/>
    </row>
    <row r="250" spans="1:11" ht="20.25" customHeight="1" x14ac:dyDescent="0.3">
      <c r="A250" s="1">
        <v>248</v>
      </c>
      <c r="B250" s="10">
        <v>46271</v>
      </c>
      <c r="C250" s="1" t="s">
        <v>54</v>
      </c>
      <c r="D250" s="1" t="s">
        <v>58</v>
      </c>
      <c r="E250" s="1">
        <v>2050</v>
      </c>
      <c r="F250" s="1"/>
      <c r="G250" s="1"/>
      <c r="H250" s="1"/>
      <c r="I250" s="1"/>
      <c r="J250" s="1">
        <f t="shared" si="3"/>
        <v>0</v>
      </c>
      <c r="K250" s="1"/>
    </row>
    <row r="251" spans="1:11" ht="20.25" customHeight="1" x14ac:dyDescent="0.3">
      <c r="A251" s="1">
        <v>249</v>
      </c>
      <c r="B251" s="10">
        <v>46272</v>
      </c>
      <c r="C251" s="1" t="s">
        <v>54</v>
      </c>
      <c r="D251" s="1" t="s">
        <v>58</v>
      </c>
      <c r="E251" s="1">
        <v>2050</v>
      </c>
      <c r="F251" s="1"/>
      <c r="G251" s="1"/>
      <c r="H251" s="1"/>
      <c r="I251" s="1"/>
      <c r="J251" s="1">
        <f t="shared" si="3"/>
        <v>0</v>
      </c>
      <c r="K251" s="1"/>
    </row>
    <row r="252" spans="1:11" ht="20.25" customHeight="1" x14ac:dyDescent="0.3">
      <c r="A252" s="1">
        <v>250</v>
      </c>
      <c r="B252" s="10">
        <v>46273</v>
      </c>
      <c r="C252" s="1" t="s">
        <v>54</v>
      </c>
      <c r="D252" s="1" t="s">
        <v>58</v>
      </c>
      <c r="E252" s="1">
        <v>2050</v>
      </c>
      <c r="F252" s="1"/>
      <c r="G252" s="1"/>
      <c r="H252" s="1"/>
      <c r="I252" s="1"/>
      <c r="J252" s="1">
        <f t="shared" si="3"/>
        <v>0</v>
      </c>
      <c r="K252" s="1"/>
    </row>
    <row r="253" spans="1:11" ht="20.25" customHeight="1" x14ac:dyDescent="0.3">
      <c r="A253" s="1">
        <v>251</v>
      </c>
      <c r="B253" s="10">
        <v>46274</v>
      </c>
      <c r="C253" s="1" t="s">
        <v>54</v>
      </c>
      <c r="D253" s="1" t="s">
        <v>58</v>
      </c>
      <c r="E253" s="1">
        <v>2050</v>
      </c>
      <c r="F253" s="1"/>
      <c r="G253" s="1"/>
      <c r="H253" s="1"/>
      <c r="I253" s="1"/>
      <c r="J253" s="1">
        <f t="shared" si="3"/>
        <v>0</v>
      </c>
      <c r="K253" s="1"/>
    </row>
    <row r="254" spans="1:11" ht="20.25" customHeight="1" x14ac:dyDescent="0.3">
      <c r="A254" s="1">
        <v>252</v>
      </c>
      <c r="B254" s="10">
        <v>46275</v>
      </c>
      <c r="C254" s="1" t="s">
        <v>54</v>
      </c>
      <c r="D254" s="1" t="s">
        <v>58</v>
      </c>
      <c r="E254" s="1">
        <v>2050</v>
      </c>
      <c r="F254" s="1"/>
      <c r="G254" s="1"/>
      <c r="H254" s="1"/>
      <c r="I254" s="1"/>
      <c r="J254" s="1">
        <f t="shared" si="3"/>
        <v>0</v>
      </c>
      <c r="K254" s="1"/>
    </row>
    <row r="255" spans="1:11" ht="20.25" customHeight="1" x14ac:dyDescent="0.3">
      <c r="A255" s="1">
        <v>253</v>
      </c>
      <c r="B255" s="10">
        <v>46276</v>
      </c>
      <c r="C255" s="1" t="s">
        <v>54</v>
      </c>
      <c r="D255" s="1" t="s">
        <v>58</v>
      </c>
      <c r="E255" s="1">
        <v>2050</v>
      </c>
      <c r="F255" s="1"/>
      <c r="G255" s="1"/>
      <c r="H255" s="1"/>
      <c r="I255" s="1"/>
      <c r="J255" s="1">
        <f t="shared" si="3"/>
        <v>0</v>
      </c>
      <c r="K255" s="1"/>
    </row>
    <row r="256" spans="1:11" ht="20.25" customHeight="1" x14ac:dyDescent="0.3">
      <c r="A256" s="1">
        <v>254</v>
      </c>
      <c r="B256" s="10">
        <v>46277</v>
      </c>
      <c r="C256" s="1" t="s">
        <v>54</v>
      </c>
      <c r="D256" s="1" t="s">
        <v>58</v>
      </c>
      <c r="E256" s="1">
        <v>2050</v>
      </c>
      <c r="F256" s="1"/>
      <c r="G256" s="1"/>
      <c r="H256" s="1"/>
      <c r="I256" s="1"/>
      <c r="J256" s="1">
        <f t="shared" si="3"/>
        <v>0</v>
      </c>
      <c r="K256" s="1"/>
    </row>
    <row r="257" spans="1:11" ht="20.25" customHeight="1" x14ac:dyDescent="0.3">
      <c r="A257" s="1">
        <v>255</v>
      </c>
      <c r="B257" s="10">
        <v>46278</v>
      </c>
      <c r="C257" s="1" t="s">
        <v>54</v>
      </c>
      <c r="D257" s="1" t="s">
        <v>58</v>
      </c>
      <c r="E257" s="1">
        <v>2050</v>
      </c>
      <c r="F257" s="1"/>
      <c r="G257" s="1"/>
      <c r="H257" s="1"/>
      <c r="I257" s="1"/>
      <c r="J257" s="1">
        <f t="shared" si="3"/>
        <v>0</v>
      </c>
      <c r="K257" s="1"/>
    </row>
    <row r="258" spans="1:11" ht="20.25" customHeight="1" x14ac:dyDescent="0.3">
      <c r="A258" s="1">
        <v>256</v>
      </c>
      <c r="B258" s="10">
        <v>46279</v>
      </c>
      <c r="C258" s="1" t="s">
        <v>54</v>
      </c>
      <c r="D258" s="1" t="s">
        <v>58</v>
      </c>
      <c r="E258" s="1">
        <v>2050</v>
      </c>
      <c r="F258" s="1"/>
      <c r="G258" s="1"/>
      <c r="H258" s="1"/>
      <c r="I258" s="1"/>
      <c r="J258" s="1">
        <f t="shared" si="3"/>
        <v>0</v>
      </c>
      <c r="K258" s="1"/>
    </row>
    <row r="259" spans="1:11" ht="20.25" customHeight="1" x14ac:dyDescent="0.3">
      <c r="A259" s="1">
        <v>257</v>
      </c>
      <c r="B259" s="10">
        <v>46280</v>
      </c>
      <c r="C259" s="1" t="s">
        <v>54</v>
      </c>
      <c r="D259" s="1" t="s">
        <v>58</v>
      </c>
      <c r="E259" s="1">
        <v>2050</v>
      </c>
      <c r="F259" s="1"/>
      <c r="G259" s="1"/>
      <c r="H259" s="1"/>
      <c r="I259" s="1"/>
      <c r="J259" s="1">
        <f t="shared" si="3"/>
        <v>0</v>
      </c>
      <c r="K259" s="1"/>
    </row>
    <row r="260" spans="1:11" ht="20.25" customHeight="1" x14ac:dyDescent="0.3">
      <c r="A260" s="1">
        <v>258</v>
      </c>
      <c r="B260" s="10">
        <v>46281</v>
      </c>
      <c r="C260" s="1" t="s">
        <v>54</v>
      </c>
      <c r="D260" s="1" t="s">
        <v>58</v>
      </c>
      <c r="E260" s="1">
        <v>2050</v>
      </c>
      <c r="F260" s="1"/>
      <c r="G260" s="1"/>
      <c r="H260" s="1"/>
      <c r="I260" s="1"/>
      <c r="J260" s="1">
        <f t="shared" ref="J260:J323" si="4">E260*F260-G260-H260+I260</f>
        <v>0</v>
      </c>
      <c r="K260" s="1"/>
    </row>
    <row r="261" spans="1:11" ht="20.25" customHeight="1" x14ac:dyDescent="0.3">
      <c r="A261" s="1">
        <v>259</v>
      </c>
      <c r="B261" s="10">
        <v>46282</v>
      </c>
      <c r="C261" s="1" t="s">
        <v>54</v>
      </c>
      <c r="D261" s="1" t="s">
        <v>58</v>
      </c>
      <c r="E261" s="1">
        <v>2050</v>
      </c>
      <c r="F261" s="1"/>
      <c r="G261" s="1"/>
      <c r="H261" s="1"/>
      <c r="I261" s="1"/>
      <c r="J261" s="1">
        <f t="shared" si="4"/>
        <v>0</v>
      </c>
      <c r="K261" s="1"/>
    </row>
    <row r="262" spans="1:11" ht="20.25" customHeight="1" x14ac:dyDescent="0.3">
      <c r="A262" s="1">
        <v>260</v>
      </c>
      <c r="B262" s="10">
        <v>46283</v>
      </c>
      <c r="C262" s="1" t="s">
        <v>54</v>
      </c>
      <c r="D262" s="1" t="s">
        <v>58</v>
      </c>
      <c r="E262" s="1">
        <v>2050</v>
      </c>
      <c r="F262" s="1"/>
      <c r="G262" s="1"/>
      <c r="H262" s="1"/>
      <c r="I262" s="1"/>
      <c r="J262" s="1">
        <f t="shared" si="4"/>
        <v>0</v>
      </c>
      <c r="K262" s="1"/>
    </row>
    <row r="263" spans="1:11" ht="20.25" customHeight="1" x14ac:dyDescent="0.3">
      <c r="A263" s="1">
        <v>261</v>
      </c>
      <c r="B263" s="10">
        <v>46284</v>
      </c>
      <c r="C263" s="1" t="s">
        <v>54</v>
      </c>
      <c r="D263" s="1" t="s">
        <v>58</v>
      </c>
      <c r="E263" s="1">
        <v>2050</v>
      </c>
      <c r="F263" s="1"/>
      <c r="G263" s="1"/>
      <c r="H263" s="1"/>
      <c r="I263" s="1"/>
      <c r="J263" s="1">
        <f t="shared" si="4"/>
        <v>0</v>
      </c>
      <c r="K263" s="1"/>
    </row>
    <row r="264" spans="1:11" ht="20.25" customHeight="1" x14ac:dyDescent="0.3">
      <c r="A264" s="1">
        <v>262</v>
      </c>
      <c r="B264" s="10">
        <v>46285</v>
      </c>
      <c r="C264" s="1" t="s">
        <v>54</v>
      </c>
      <c r="D264" s="1" t="s">
        <v>58</v>
      </c>
      <c r="E264" s="1">
        <v>2050</v>
      </c>
      <c r="F264" s="1"/>
      <c r="G264" s="1"/>
      <c r="H264" s="1"/>
      <c r="I264" s="1"/>
      <c r="J264" s="1">
        <f t="shared" si="4"/>
        <v>0</v>
      </c>
      <c r="K264" s="1"/>
    </row>
    <row r="265" spans="1:11" ht="20.25" customHeight="1" x14ac:dyDescent="0.3">
      <c r="A265" s="1">
        <v>263</v>
      </c>
      <c r="B265" s="10">
        <v>46286</v>
      </c>
      <c r="C265" s="1" t="s">
        <v>54</v>
      </c>
      <c r="D265" s="1" t="s">
        <v>58</v>
      </c>
      <c r="E265" s="1">
        <v>2050</v>
      </c>
      <c r="F265" s="1"/>
      <c r="G265" s="1"/>
      <c r="H265" s="1"/>
      <c r="I265" s="1"/>
      <c r="J265" s="1">
        <f t="shared" si="4"/>
        <v>0</v>
      </c>
      <c r="K265" s="1"/>
    </row>
    <row r="266" spans="1:11" ht="20.25" customHeight="1" x14ac:dyDescent="0.3">
      <c r="A266" s="1">
        <v>264</v>
      </c>
      <c r="B266" s="10">
        <v>46287</v>
      </c>
      <c r="C266" s="1" t="s">
        <v>54</v>
      </c>
      <c r="D266" s="1" t="s">
        <v>58</v>
      </c>
      <c r="E266" s="1">
        <v>2050</v>
      </c>
      <c r="F266" s="1"/>
      <c r="G266" s="1"/>
      <c r="H266" s="1"/>
      <c r="I266" s="1"/>
      <c r="J266" s="1">
        <f t="shared" si="4"/>
        <v>0</v>
      </c>
      <c r="K266" s="1"/>
    </row>
    <row r="267" spans="1:11" ht="20.25" customHeight="1" x14ac:dyDescent="0.3">
      <c r="A267" s="1">
        <v>265</v>
      </c>
      <c r="B267" s="10">
        <v>46288</v>
      </c>
      <c r="C267" s="1" t="s">
        <v>54</v>
      </c>
      <c r="D267" s="1" t="s">
        <v>58</v>
      </c>
      <c r="E267" s="1">
        <v>2050</v>
      </c>
      <c r="F267" s="1"/>
      <c r="G267" s="1"/>
      <c r="H267" s="1"/>
      <c r="I267" s="1"/>
      <c r="J267" s="1">
        <f t="shared" si="4"/>
        <v>0</v>
      </c>
      <c r="K267" s="1"/>
    </row>
    <row r="268" spans="1:11" ht="20.25" customHeight="1" x14ac:dyDescent="0.3">
      <c r="A268" s="1">
        <v>266</v>
      </c>
      <c r="B268" s="10">
        <v>46289</v>
      </c>
      <c r="C268" s="1" t="s">
        <v>54</v>
      </c>
      <c r="D268" s="1" t="s">
        <v>58</v>
      </c>
      <c r="E268" s="1">
        <v>2050</v>
      </c>
      <c r="F268" s="1"/>
      <c r="G268" s="1"/>
      <c r="H268" s="1"/>
      <c r="I268" s="1"/>
      <c r="J268" s="1">
        <f t="shared" si="4"/>
        <v>0</v>
      </c>
      <c r="K268" s="1"/>
    </row>
    <row r="269" spans="1:11" ht="20.25" customHeight="1" x14ac:dyDescent="0.3">
      <c r="A269" s="1">
        <v>267</v>
      </c>
      <c r="B269" s="10">
        <v>46290</v>
      </c>
      <c r="C269" s="1" t="s">
        <v>54</v>
      </c>
      <c r="D269" s="1" t="s">
        <v>58</v>
      </c>
      <c r="E269" s="1">
        <v>2050</v>
      </c>
      <c r="F269" s="1"/>
      <c r="G269" s="1"/>
      <c r="H269" s="1"/>
      <c r="I269" s="1"/>
      <c r="J269" s="1">
        <f t="shared" si="4"/>
        <v>0</v>
      </c>
      <c r="K269" s="1"/>
    </row>
    <row r="270" spans="1:11" ht="20.25" customHeight="1" x14ac:dyDescent="0.3">
      <c r="A270" s="1">
        <v>268</v>
      </c>
      <c r="B270" s="10">
        <v>46291</v>
      </c>
      <c r="C270" s="1" t="s">
        <v>54</v>
      </c>
      <c r="D270" s="1" t="s">
        <v>58</v>
      </c>
      <c r="E270" s="1">
        <v>2050</v>
      </c>
      <c r="F270" s="1"/>
      <c r="G270" s="1"/>
      <c r="H270" s="1"/>
      <c r="I270" s="1"/>
      <c r="J270" s="1">
        <f t="shared" si="4"/>
        <v>0</v>
      </c>
      <c r="K270" s="1"/>
    </row>
    <row r="271" spans="1:11" ht="20.25" customHeight="1" x14ac:dyDescent="0.3">
      <c r="A271" s="1">
        <v>269</v>
      </c>
      <c r="B271" s="10">
        <v>46292</v>
      </c>
      <c r="C271" s="1" t="s">
        <v>54</v>
      </c>
      <c r="D271" s="1" t="s">
        <v>58</v>
      </c>
      <c r="E271" s="1">
        <v>2050</v>
      </c>
      <c r="F271" s="1"/>
      <c r="G271" s="1"/>
      <c r="H271" s="1"/>
      <c r="I271" s="1"/>
      <c r="J271" s="1">
        <f t="shared" si="4"/>
        <v>0</v>
      </c>
      <c r="K271" s="1"/>
    </row>
    <row r="272" spans="1:11" ht="20.25" customHeight="1" x14ac:dyDescent="0.3">
      <c r="A272" s="1">
        <v>270</v>
      </c>
      <c r="B272" s="10">
        <v>46293</v>
      </c>
      <c r="C272" s="1" t="s">
        <v>54</v>
      </c>
      <c r="D272" s="1" t="s">
        <v>58</v>
      </c>
      <c r="E272" s="1">
        <v>2050</v>
      </c>
      <c r="F272" s="1"/>
      <c r="G272" s="1"/>
      <c r="H272" s="1"/>
      <c r="I272" s="1"/>
      <c r="J272" s="1">
        <f t="shared" si="4"/>
        <v>0</v>
      </c>
      <c r="K272" s="1"/>
    </row>
    <row r="273" spans="1:11" ht="20.25" customHeight="1" x14ac:dyDescent="0.3">
      <c r="A273" s="1">
        <v>271</v>
      </c>
      <c r="B273" s="10">
        <v>46294</v>
      </c>
      <c r="C273" s="1" t="s">
        <v>54</v>
      </c>
      <c r="D273" s="1" t="s">
        <v>58</v>
      </c>
      <c r="E273" s="1">
        <v>2050</v>
      </c>
      <c r="F273" s="1"/>
      <c r="G273" s="1"/>
      <c r="H273" s="1"/>
      <c r="I273" s="1"/>
      <c r="J273" s="1">
        <f t="shared" si="4"/>
        <v>0</v>
      </c>
      <c r="K273" s="1"/>
    </row>
    <row r="274" spans="1:11" ht="20.25" customHeight="1" x14ac:dyDescent="0.3">
      <c r="A274" s="1">
        <v>272</v>
      </c>
      <c r="B274" s="10">
        <v>46295</v>
      </c>
      <c r="C274" s="1" t="s">
        <v>54</v>
      </c>
      <c r="D274" s="1" t="s">
        <v>58</v>
      </c>
      <c r="E274" s="1">
        <v>2050</v>
      </c>
      <c r="F274" s="1"/>
      <c r="G274" s="1"/>
      <c r="H274" s="1"/>
      <c r="I274" s="1"/>
      <c r="J274" s="1">
        <f t="shared" si="4"/>
        <v>0</v>
      </c>
      <c r="K274" s="1"/>
    </row>
    <row r="275" spans="1:11" ht="20.25" customHeight="1" x14ac:dyDescent="0.3">
      <c r="A275" s="1">
        <v>273</v>
      </c>
      <c r="B275" s="10">
        <v>46296</v>
      </c>
      <c r="C275" s="1" t="s">
        <v>54</v>
      </c>
      <c r="D275" s="1" t="s">
        <v>58</v>
      </c>
      <c r="E275" s="1">
        <v>2050</v>
      </c>
      <c r="F275" s="1"/>
      <c r="G275" s="1"/>
      <c r="H275" s="1"/>
      <c r="I275" s="1"/>
      <c r="J275" s="1">
        <f t="shared" si="4"/>
        <v>0</v>
      </c>
      <c r="K275" s="1"/>
    </row>
    <row r="276" spans="1:11" ht="20.25" customHeight="1" x14ac:dyDescent="0.3">
      <c r="A276" s="1">
        <v>274</v>
      </c>
      <c r="B276" s="10">
        <v>46297</v>
      </c>
      <c r="C276" s="1" t="s">
        <v>54</v>
      </c>
      <c r="D276" s="1" t="s">
        <v>58</v>
      </c>
      <c r="E276" s="1">
        <v>2050</v>
      </c>
      <c r="F276" s="1"/>
      <c r="G276" s="1"/>
      <c r="H276" s="1"/>
      <c r="I276" s="1"/>
      <c r="J276" s="1">
        <f t="shared" si="4"/>
        <v>0</v>
      </c>
      <c r="K276" s="1"/>
    </row>
    <row r="277" spans="1:11" ht="20.25" customHeight="1" x14ac:dyDescent="0.3">
      <c r="A277" s="1">
        <v>275</v>
      </c>
      <c r="B277" s="10">
        <v>46298</v>
      </c>
      <c r="C277" s="1" t="s">
        <v>54</v>
      </c>
      <c r="D277" s="1" t="s">
        <v>58</v>
      </c>
      <c r="E277" s="1">
        <v>2050</v>
      </c>
      <c r="F277" s="1"/>
      <c r="G277" s="1"/>
      <c r="H277" s="1"/>
      <c r="I277" s="1"/>
      <c r="J277" s="1">
        <f t="shared" si="4"/>
        <v>0</v>
      </c>
      <c r="K277" s="1"/>
    </row>
    <row r="278" spans="1:11" ht="20.25" customHeight="1" x14ac:dyDescent="0.3">
      <c r="A278" s="1">
        <v>276</v>
      </c>
      <c r="B278" s="10">
        <v>46299</v>
      </c>
      <c r="C278" s="1" t="s">
        <v>54</v>
      </c>
      <c r="D278" s="1" t="s">
        <v>58</v>
      </c>
      <c r="E278" s="1">
        <v>2050</v>
      </c>
      <c r="F278" s="1"/>
      <c r="G278" s="1"/>
      <c r="H278" s="1"/>
      <c r="I278" s="1"/>
      <c r="J278" s="1">
        <f t="shared" si="4"/>
        <v>0</v>
      </c>
      <c r="K278" s="1"/>
    </row>
    <row r="279" spans="1:11" ht="20.25" customHeight="1" x14ac:dyDescent="0.3">
      <c r="A279" s="1">
        <v>277</v>
      </c>
      <c r="B279" s="10">
        <v>46300</v>
      </c>
      <c r="C279" s="1" t="s">
        <v>54</v>
      </c>
      <c r="D279" s="1" t="s">
        <v>58</v>
      </c>
      <c r="E279" s="1">
        <v>2050</v>
      </c>
      <c r="F279" s="1"/>
      <c r="G279" s="1"/>
      <c r="H279" s="1"/>
      <c r="I279" s="1"/>
      <c r="J279" s="1">
        <f t="shared" si="4"/>
        <v>0</v>
      </c>
      <c r="K279" s="1"/>
    </row>
    <row r="280" spans="1:11" ht="20.25" customHeight="1" x14ac:dyDescent="0.3">
      <c r="A280" s="1">
        <v>278</v>
      </c>
      <c r="B280" s="10">
        <v>46301</v>
      </c>
      <c r="C280" s="1" t="s">
        <v>54</v>
      </c>
      <c r="D280" s="1" t="s">
        <v>58</v>
      </c>
      <c r="E280" s="1">
        <v>2050</v>
      </c>
      <c r="F280" s="1"/>
      <c r="G280" s="1"/>
      <c r="H280" s="1"/>
      <c r="I280" s="1"/>
      <c r="J280" s="1">
        <f t="shared" si="4"/>
        <v>0</v>
      </c>
      <c r="K280" s="1"/>
    </row>
    <row r="281" spans="1:11" ht="20.25" customHeight="1" x14ac:dyDescent="0.3">
      <c r="A281" s="1">
        <v>279</v>
      </c>
      <c r="B281" s="10">
        <v>46302</v>
      </c>
      <c r="C281" s="1" t="s">
        <v>54</v>
      </c>
      <c r="D281" s="1" t="s">
        <v>58</v>
      </c>
      <c r="E281" s="1">
        <v>2050</v>
      </c>
      <c r="F281" s="1"/>
      <c r="G281" s="1"/>
      <c r="H281" s="1"/>
      <c r="I281" s="1"/>
      <c r="J281" s="1">
        <f t="shared" si="4"/>
        <v>0</v>
      </c>
      <c r="K281" s="1"/>
    </row>
    <row r="282" spans="1:11" ht="20.25" customHeight="1" x14ac:dyDescent="0.3">
      <c r="A282" s="1">
        <v>280</v>
      </c>
      <c r="B282" s="10">
        <v>46303</v>
      </c>
      <c r="C282" s="1" t="s">
        <v>54</v>
      </c>
      <c r="D282" s="1" t="s">
        <v>58</v>
      </c>
      <c r="E282" s="1">
        <v>2050</v>
      </c>
      <c r="F282" s="1"/>
      <c r="G282" s="1"/>
      <c r="H282" s="1"/>
      <c r="I282" s="1"/>
      <c r="J282" s="1">
        <f t="shared" si="4"/>
        <v>0</v>
      </c>
      <c r="K282" s="1"/>
    </row>
    <row r="283" spans="1:11" ht="20.25" customHeight="1" x14ac:dyDescent="0.3">
      <c r="A283" s="1">
        <v>281</v>
      </c>
      <c r="B283" s="10">
        <v>46304</v>
      </c>
      <c r="C283" s="1" t="s">
        <v>54</v>
      </c>
      <c r="D283" s="1" t="s">
        <v>58</v>
      </c>
      <c r="E283" s="1">
        <v>2050</v>
      </c>
      <c r="F283" s="1"/>
      <c r="G283" s="1"/>
      <c r="H283" s="1"/>
      <c r="I283" s="1"/>
      <c r="J283" s="1">
        <f t="shared" si="4"/>
        <v>0</v>
      </c>
      <c r="K283" s="1"/>
    </row>
    <row r="284" spans="1:11" ht="20.25" customHeight="1" x14ac:dyDescent="0.3">
      <c r="A284" s="1">
        <v>282</v>
      </c>
      <c r="B284" s="10">
        <v>46305</v>
      </c>
      <c r="C284" s="1" t="s">
        <v>54</v>
      </c>
      <c r="D284" s="1" t="s">
        <v>58</v>
      </c>
      <c r="E284" s="1">
        <v>2050</v>
      </c>
      <c r="F284" s="1"/>
      <c r="G284" s="1"/>
      <c r="H284" s="1"/>
      <c r="I284" s="1"/>
      <c r="J284" s="1">
        <f t="shared" si="4"/>
        <v>0</v>
      </c>
      <c r="K284" s="1"/>
    </row>
    <row r="285" spans="1:11" ht="20.25" customHeight="1" x14ac:dyDescent="0.3">
      <c r="A285" s="1">
        <v>283</v>
      </c>
      <c r="B285" s="10">
        <v>46306</v>
      </c>
      <c r="C285" s="1" t="s">
        <v>54</v>
      </c>
      <c r="D285" s="1" t="s">
        <v>58</v>
      </c>
      <c r="E285" s="1">
        <v>2050</v>
      </c>
      <c r="F285" s="1"/>
      <c r="G285" s="1"/>
      <c r="H285" s="1"/>
      <c r="I285" s="1"/>
      <c r="J285" s="1">
        <f t="shared" si="4"/>
        <v>0</v>
      </c>
      <c r="K285" s="1"/>
    </row>
    <row r="286" spans="1:11" ht="20.25" customHeight="1" x14ac:dyDescent="0.3">
      <c r="A286" s="1">
        <v>284</v>
      </c>
      <c r="B286" s="10">
        <v>46307</v>
      </c>
      <c r="C286" s="1" t="s">
        <v>54</v>
      </c>
      <c r="D286" s="1" t="s">
        <v>58</v>
      </c>
      <c r="E286" s="1">
        <v>2050</v>
      </c>
      <c r="F286" s="1"/>
      <c r="G286" s="1"/>
      <c r="H286" s="1"/>
      <c r="I286" s="1"/>
      <c r="J286" s="1">
        <f t="shared" si="4"/>
        <v>0</v>
      </c>
      <c r="K286" s="1"/>
    </row>
    <row r="287" spans="1:11" ht="20.25" customHeight="1" x14ac:dyDescent="0.3">
      <c r="A287" s="1">
        <v>285</v>
      </c>
      <c r="B287" s="10">
        <v>46308</v>
      </c>
      <c r="C287" s="1" t="s">
        <v>54</v>
      </c>
      <c r="D287" s="1" t="s">
        <v>58</v>
      </c>
      <c r="E287" s="1">
        <v>2050</v>
      </c>
      <c r="F287" s="1"/>
      <c r="G287" s="1"/>
      <c r="H287" s="1"/>
      <c r="I287" s="1"/>
      <c r="J287" s="1">
        <f t="shared" si="4"/>
        <v>0</v>
      </c>
      <c r="K287" s="1"/>
    </row>
    <row r="288" spans="1:11" ht="20.25" customHeight="1" x14ac:dyDescent="0.3">
      <c r="A288" s="1">
        <v>286</v>
      </c>
      <c r="B288" s="10">
        <v>46309</v>
      </c>
      <c r="C288" s="1" t="s">
        <v>54</v>
      </c>
      <c r="D288" s="1" t="s">
        <v>58</v>
      </c>
      <c r="E288" s="1">
        <v>2050</v>
      </c>
      <c r="F288" s="1"/>
      <c r="G288" s="1"/>
      <c r="H288" s="1"/>
      <c r="I288" s="1"/>
      <c r="J288" s="1">
        <f t="shared" si="4"/>
        <v>0</v>
      </c>
      <c r="K288" s="1"/>
    </row>
    <row r="289" spans="1:11" ht="20.25" customHeight="1" x14ac:dyDescent="0.3">
      <c r="A289" s="1">
        <v>287</v>
      </c>
      <c r="B289" s="10">
        <v>46310</v>
      </c>
      <c r="C289" s="1" t="s">
        <v>54</v>
      </c>
      <c r="D289" s="1" t="s">
        <v>58</v>
      </c>
      <c r="E289" s="1">
        <v>2050</v>
      </c>
      <c r="F289" s="1"/>
      <c r="G289" s="1"/>
      <c r="H289" s="1"/>
      <c r="I289" s="1"/>
      <c r="J289" s="1">
        <f t="shared" si="4"/>
        <v>0</v>
      </c>
      <c r="K289" s="1"/>
    </row>
    <row r="290" spans="1:11" ht="20.25" customHeight="1" x14ac:dyDescent="0.3">
      <c r="A290" s="1">
        <v>288</v>
      </c>
      <c r="B290" s="10">
        <v>46311</v>
      </c>
      <c r="C290" s="1" t="s">
        <v>54</v>
      </c>
      <c r="D290" s="1" t="s">
        <v>58</v>
      </c>
      <c r="E290" s="1">
        <v>2050</v>
      </c>
      <c r="F290" s="1"/>
      <c r="G290" s="1"/>
      <c r="H290" s="1"/>
      <c r="I290" s="1"/>
      <c r="J290" s="1">
        <f t="shared" si="4"/>
        <v>0</v>
      </c>
      <c r="K290" s="1"/>
    </row>
    <row r="291" spans="1:11" ht="20.25" customHeight="1" x14ac:dyDescent="0.3">
      <c r="A291" s="1">
        <v>289</v>
      </c>
      <c r="B291" s="10">
        <v>46312</v>
      </c>
      <c r="C291" s="1" t="s">
        <v>54</v>
      </c>
      <c r="D291" s="1" t="s">
        <v>58</v>
      </c>
      <c r="E291" s="1">
        <v>2050</v>
      </c>
      <c r="F291" s="1"/>
      <c r="G291" s="1"/>
      <c r="H291" s="1"/>
      <c r="I291" s="1"/>
      <c r="J291" s="1">
        <f t="shared" si="4"/>
        <v>0</v>
      </c>
      <c r="K291" s="1"/>
    </row>
    <row r="292" spans="1:11" ht="20.25" customHeight="1" x14ac:dyDescent="0.3">
      <c r="A292" s="1">
        <v>290</v>
      </c>
      <c r="B292" s="10">
        <v>46313</v>
      </c>
      <c r="C292" s="1" t="s">
        <v>54</v>
      </c>
      <c r="D292" s="1" t="s">
        <v>58</v>
      </c>
      <c r="E292" s="1">
        <v>2050</v>
      </c>
      <c r="F292" s="1"/>
      <c r="G292" s="1"/>
      <c r="H292" s="1"/>
      <c r="I292" s="1"/>
      <c r="J292" s="1">
        <f t="shared" si="4"/>
        <v>0</v>
      </c>
      <c r="K292" s="1"/>
    </row>
    <row r="293" spans="1:11" ht="20.25" customHeight="1" x14ac:dyDescent="0.3">
      <c r="A293" s="1">
        <v>291</v>
      </c>
      <c r="B293" s="10">
        <v>46314</v>
      </c>
      <c r="C293" s="1" t="s">
        <v>54</v>
      </c>
      <c r="D293" s="1" t="s">
        <v>58</v>
      </c>
      <c r="E293" s="1">
        <v>2050</v>
      </c>
      <c r="F293" s="1"/>
      <c r="G293" s="1"/>
      <c r="H293" s="1"/>
      <c r="I293" s="1"/>
      <c r="J293" s="1">
        <f t="shared" si="4"/>
        <v>0</v>
      </c>
      <c r="K293" s="1"/>
    </row>
    <row r="294" spans="1:11" ht="20.25" customHeight="1" x14ac:dyDescent="0.3">
      <c r="A294" s="1">
        <v>292</v>
      </c>
      <c r="B294" s="10">
        <v>46315</v>
      </c>
      <c r="C294" s="1" t="s">
        <v>54</v>
      </c>
      <c r="D294" s="1" t="s">
        <v>58</v>
      </c>
      <c r="E294" s="1">
        <v>2050</v>
      </c>
      <c r="F294" s="1"/>
      <c r="G294" s="1"/>
      <c r="H294" s="1"/>
      <c r="I294" s="1"/>
      <c r="J294" s="1">
        <f t="shared" si="4"/>
        <v>0</v>
      </c>
      <c r="K294" s="1"/>
    </row>
    <row r="295" spans="1:11" ht="20.25" customHeight="1" x14ac:dyDescent="0.3">
      <c r="A295" s="1">
        <v>293</v>
      </c>
      <c r="B295" s="10">
        <v>46316</v>
      </c>
      <c r="C295" s="1" t="s">
        <v>54</v>
      </c>
      <c r="D295" s="1" t="s">
        <v>58</v>
      </c>
      <c r="E295" s="1">
        <v>2050</v>
      </c>
      <c r="F295" s="1"/>
      <c r="G295" s="1"/>
      <c r="H295" s="1"/>
      <c r="I295" s="1"/>
      <c r="J295" s="1">
        <f t="shared" si="4"/>
        <v>0</v>
      </c>
      <c r="K295" s="1"/>
    </row>
    <row r="296" spans="1:11" ht="20.25" customHeight="1" x14ac:dyDescent="0.3">
      <c r="A296" s="1">
        <v>294</v>
      </c>
      <c r="B296" s="10">
        <v>46317</v>
      </c>
      <c r="C296" s="1" t="s">
        <v>54</v>
      </c>
      <c r="D296" s="1" t="s">
        <v>58</v>
      </c>
      <c r="E296" s="1">
        <v>2050</v>
      </c>
      <c r="F296" s="1"/>
      <c r="G296" s="1"/>
      <c r="H296" s="1"/>
      <c r="I296" s="1"/>
      <c r="J296" s="1">
        <f t="shared" si="4"/>
        <v>0</v>
      </c>
      <c r="K296" s="1"/>
    </row>
    <row r="297" spans="1:11" ht="20.25" customHeight="1" x14ac:dyDescent="0.3">
      <c r="A297" s="1">
        <v>295</v>
      </c>
      <c r="B297" s="10">
        <v>46318</v>
      </c>
      <c r="C297" s="1" t="s">
        <v>54</v>
      </c>
      <c r="D297" s="1" t="s">
        <v>58</v>
      </c>
      <c r="E297" s="1">
        <v>2050</v>
      </c>
      <c r="F297" s="1"/>
      <c r="G297" s="1"/>
      <c r="H297" s="1"/>
      <c r="I297" s="1"/>
      <c r="J297" s="1">
        <f t="shared" si="4"/>
        <v>0</v>
      </c>
      <c r="K297" s="1"/>
    </row>
    <row r="298" spans="1:11" ht="20.25" customHeight="1" x14ac:dyDescent="0.3">
      <c r="A298" s="1">
        <v>296</v>
      </c>
      <c r="B298" s="10">
        <v>46319</v>
      </c>
      <c r="C298" s="1" t="s">
        <v>54</v>
      </c>
      <c r="D298" s="1" t="s">
        <v>58</v>
      </c>
      <c r="E298" s="1">
        <v>2050</v>
      </c>
      <c r="F298" s="1"/>
      <c r="G298" s="1"/>
      <c r="H298" s="1"/>
      <c r="I298" s="1"/>
      <c r="J298" s="1">
        <f t="shared" si="4"/>
        <v>0</v>
      </c>
      <c r="K298" s="1"/>
    </row>
    <row r="299" spans="1:11" ht="20.25" customHeight="1" x14ac:dyDescent="0.3">
      <c r="A299" s="1">
        <v>297</v>
      </c>
      <c r="B299" s="10">
        <v>46320</v>
      </c>
      <c r="C299" s="1" t="s">
        <v>54</v>
      </c>
      <c r="D299" s="1" t="s">
        <v>58</v>
      </c>
      <c r="E299" s="1">
        <v>2050</v>
      </c>
      <c r="F299" s="1"/>
      <c r="G299" s="1"/>
      <c r="H299" s="1"/>
      <c r="I299" s="1"/>
      <c r="J299" s="1">
        <f t="shared" si="4"/>
        <v>0</v>
      </c>
      <c r="K299" s="1"/>
    </row>
    <row r="300" spans="1:11" ht="20.25" customHeight="1" x14ac:dyDescent="0.3">
      <c r="A300" s="1">
        <v>298</v>
      </c>
      <c r="B300" s="10">
        <v>46321</v>
      </c>
      <c r="C300" s="1" t="s">
        <v>54</v>
      </c>
      <c r="D300" s="1" t="s">
        <v>58</v>
      </c>
      <c r="E300" s="1">
        <v>2050</v>
      </c>
      <c r="F300" s="1"/>
      <c r="G300" s="1"/>
      <c r="H300" s="1"/>
      <c r="I300" s="1"/>
      <c r="J300" s="1">
        <f t="shared" si="4"/>
        <v>0</v>
      </c>
      <c r="K300" s="1"/>
    </row>
    <row r="301" spans="1:11" ht="20.25" customHeight="1" x14ac:dyDescent="0.3">
      <c r="A301" s="1">
        <v>299</v>
      </c>
      <c r="B301" s="10">
        <v>46322</v>
      </c>
      <c r="C301" s="1" t="s">
        <v>54</v>
      </c>
      <c r="D301" s="1" t="s">
        <v>58</v>
      </c>
      <c r="E301" s="1">
        <v>2050</v>
      </c>
      <c r="F301" s="1"/>
      <c r="G301" s="1"/>
      <c r="H301" s="1"/>
      <c r="I301" s="1"/>
      <c r="J301" s="1">
        <f t="shared" si="4"/>
        <v>0</v>
      </c>
      <c r="K301" s="1"/>
    </row>
    <row r="302" spans="1:11" ht="20.25" customHeight="1" x14ac:dyDescent="0.3">
      <c r="A302" s="1">
        <v>300</v>
      </c>
      <c r="B302" s="10">
        <v>46323</v>
      </c>
      <c r="C302" s="1" t="s">
        <v>54</v>
      </c>
      <c r="D302" s="1" t="s">
        <v>58</v>
      </c>
      <c r="E302" s="1">
        <v>2050</v>
      </c>
      <c r="F302" s="1"/>
      <c r="G302" s="1"/>
      <c r="H302" s="1"/>
      <c r="I302" s="1"/>
      <c r="J302" s="1">
        <f t="shared" si="4"/>
        <v>0</v>
      </c>
      <c r="K302" s="1"/>
    </row>
    <row r="303" spans="1:11" ht="20.25" customHeight="1" x14ac:dyDescent="0.3">
      <c r="A303" s="1">
        <v>301</v>
      </c>
      <c r="B303" s="10">
        <v>46324</v>
      </c>
      <c r="C303" s="1" t="s">
        <v>54</v>
      </c>
      <c r="D303" s="1" t="s">
        <v>58</v>
      </c>
      <c r="E303" s="1">
        <v>2050</v>
      </c>
      <c r="F303" s="1"/>
      <c r="G303" s="1"/>
      <c r="H303" s="1"/>
      <c r="I303" s="1"/>
      <c r="J303" s="1">
        <f t="shared" si="4"/>
        <v>0</v>
      </c>
      <c r="K303" s="1"/>
    </row>
    <row r="304" spans="1:11" ht="20.25" customHeight="1" x14ac:dyDescent="0.3">
      <c r="A304" s="1">
        <v>302</v>
      </c>
      <c r="B304" s="10">
        <v>46325</v>
      </c>
      <c r="C304" s="1" t="s">
        <v>54</v>
      </c>
      <c r="D304" s="1" t="s">
        <v>58</v>
      </c>
      <c r="E304" s="1">
        <v>2050</v>
      </c>
      <c r="F304" s="1"/>
      <c r="G304" s="1"/>
      <c r="H304" s="1"/>
      <c r="I304" s="1"/>
      <c r="J304" s="1">
        <f t="shared" si="4"/>
        <v>0</v>
      </c>
      <c r="K304" s="1"/>
    </row>
    <row r="305" spans="1:11" ht="20.25" customHeight="1" x14ac:dyDescent="0.3">
      <c r="A305" s="1">
        <v>303</v>
      </c>
      <c r="B305" s="10">
        <v>46326</v>
      </c>
      <c r="C305" s="1" t="s">
        <v>54</v>
      </c>
      <c r="D305" s="1" t="s">
        <v>58</v>
      </c>
      <c r="E305" s="1">
        <v>2050</v>
      </c>
      <c r="F305" s="1"/>
      <c r="G305" s="1"/>
      <c r="H305" s="1"/>
      <c r="I305" s="1"/>
      <c r="J305" s="1">
        <f t="shared" si="4"/>
        <v>0</v>
      </c>
      <c r="K305" s="1"/>
    </row>
    <row r="306" spans="1:11" ht="20.25" customHeight="1" x14ac:dyDescent="0.3">
      <c r="A306" s="1">
        <v>304</v>
      </c>
      <c r="B306" s="10">
        <v>46327</v>
      </c>
      <c r="C306" s="1" t="s">
        <v>54</v>
      </c>
      <c r="D306" s="1" t="s">
        <v>58</v>
      </c>
      <c r="E306" s="1">
        <v>2050</v>
      </c>
      <c r="F306" s="1"/>
      <c r="G306" s="1"/>
      <c r="H306" s="1"/>
      <c r="I306" s="1"/>
      <c r="J306" s="1">
        <f t="shared" si="4"/>
        <v>0</v>
      </c>
      <c r="K306" s="1"/>
    </row>
    <row r="307" spans="1:11" ht="20.25" customHeight="1" x14ac:dyDescent="0.3">
      <c r="A307" s="1">
        <v>305</v>
      </c>
      <c r="B307" s="10">
        <v>46328</v>
      </c>
      <c r="C307" s="1" t="s">
        <v>54</v>
      </c>
      <c r="D307" s="1" t="s">
        <v>58</v>
      </c>
      <c r="E307" s="1">
        <v>2050</v>
      </c>
      <c r="F307" s="1"/>
      <c r="G307" s="1"/>
      <c r="H307" s="1"/>
      <c r="I307" s="1"/>
      <c r="J307" s="1">
        <f t="shared" si="4"/>
        <v>0</v>
      </c>
      <c r="K307" s="1"/>
    </row>
    <row r="308" spans="1:11" ht="20.25" customHeight="1" x14ac:dyDescent="0.3">
      <c r="A308" s="1">
        <v>306</v>
      </c>
      <c r="B308" s="10">
        <v>46329</v>
      </c>
      <c r="C308" s="1" t="s">
        <v>54</v>
      </c>
      <c r="D308" s="1" t="s">
        <v>58</v>
      </c>
      <c r="E308" s="1">
        <v>2050</v>
      </c>
      <c r="F308" s="1"/>
      <c r="G308" s="1"/>
      <c r="H308" s="1"/>
      <c r="I308" s="1"/>
      <c r="J308" s="1">
        <f t="shared" si="4"/>
        <v>0</v>
      </c>
      <c r="K308" s="1"/>
    </row>
    <row r="309" spans="1:11" ht="20.25" customHeight="1" x14ac:dyDescent="0.3">
      <c r="A309" s="1">
        <v>307</v>
      </c>
      <c r="B309" s="10">
        <v>46330</v>
      </c>
      <c r="C309" s="1" t="s">
        <v>54</v>
      </c>
      <c r="D309" s="1" t="s">
        <v>58</v>
      </c>
      <c r="E309" s="1">
        <v>2050</v>
      </c>
      <c r="F309" s="1"/>
      <c r="G309" s="1"/>
      <c r="H309" s="1"/>
      <c r="I309" s="1"/>
      <c r="J309" s="1">
        <f t="shared" si="4"/>
        <v>0</v>
      </c>
      <c r="K309" s="1"/>
    </row>
    <row r="310" spans="1:11" ht="20.25" customHeight="1" x14ac:dyDescent="0.3">
      <c r="A310" s="1">
        <v>308</v>
      </c>
      <c r="B310" s="10">
        <v>46331</v>
      </c>
      <c r="C310" s="1" t="s">
        <v>54</v>
      </c>
      <c r="D310" s="1" t="s">
        <v>58</v>
      </c>
      <c r="E310" s="1">
        <v>2050</v>
      </c>
      <c r="F310" s="1"/>
      <c r="G310" s="1"/>
      <c r="H310" s="1"/>
      <c r="I310" s="1"/>
      <c r="J310" s="1">
        <f t="shared" si="4"/>
        <v>0</v>
      </c>
      <c r="K310" s="1"/>
    </row>
    <row r="311" spans="1:11" ht="20.25" customHeight="1" x14ac:dyDescent="0.3">
      <c r="A311" s="1">
        <v>309</v>
      </c>
      <c r="B311" s="10">
        <v>46332</v>
      </c>
      <c r="C311" s="1" t="s">
        <v>54</v>
      </c>
      <c r="D311" s="1" t="s">
        <v>58</v>
      </c>
      <c r="E311" s="1">
        <v>2050</v>
      </c>
      <c r="F311" s="1"/>
      <c r="G311" s="1"/>
      <c r="H311" s="1"/>
      <c r="I311" s="1"/>
      <c r="J311" s="1">
        <f t="shared" si="4"/>
        <v>0</v>
      </c>
      <c r="K311" s="1"/>
    </row>
    <row r="312" spans="1:11" ht="20.25" customHeight="1" x14ac:dyDescent="0.3">
      <c r="A312" s="1">
        <v>310</v>
      </c>
      <c r="B312" s="10">
        <v>46333</v>
      </c>
      <c r="C312" s="1" t="s">
        <v>54</v>
      </c>
      <c r="D312" s="1" t="s">
        <v>58</v>
      </c>
      <c r="E312" s="1">
        <v>2050</v>
      </c>
      <c r="F312" s="1"/>
      <c r="G312" s="1"/>
      <c r="H312" s="1"/>
      <c r="I312" s="1"/>
      <c r="J312" s="1">
        <f t="shared" si="4"/>
        <v>0</v>
      </c>
      <c r="K312" s="1"/>
    </row>
    <row r="313" spans="1:11" ht="20.25" customHeight="1" x14ac:dyDescent="0.3">
      <c r="A313" s="1">
        <v>311</v>
      </c>
      <c r="B313" s="10">
        <v>46334</v>
      </c>
      <c r="C313" s="1" t="s">
        <v>54</v>
      </c>
      <c r="D313" s="1" t="s">
        <v>58</v>
      </c>
      <c r="E313" s="1">
        <v>2050</v>
      </c>
      <c r="F313" s="1"/>
      <c r="G313" s="1"/>
      <c r="H313" s="1"/>
      <c r="I313" s="1"/>
      <c r="J313" s="1">
        <f t="shared" si="4"/>
        <v>0</v>
      </c>
      <c r="K313" s="1"/>
    </row>
    <row r="314" spans="1:11" ht="20.25" customHeight="1" x14ac:dyDescent="0.3">
      <c r="A314" s="1">
        <v>312</v>
      </c>
      <c r="B314" s="10">
        <v>46335</v>
      </c>
      <c r="C314" s="1" t="s">
        <v>54</v>
      </c>
      <c r="D314" s="1" t="s">
        <v>58</v>
      </c>
      <c r="E314" s="1">
        <v>2050</v>
      </c>
      <c r="F314" s="1"/>
      <c r="G314" s="1"/>
      <c r="H314" s="1"/>
      <c r="I314" s="1"/>
      <c r="J314" s="1">
        <f t="shared" si="4"/>
        <v>0</v>
      </c>
      <c r="K314" s="1"/>
    </row>
    <row r="315" spans="1:11" ht="20.25" customHeight="1" x14ac:dyDescent="0.3">
      <c r="A315" s="1">
        <v>313</v>
      </c>
      <c r="B315" s="10">
        <v>46336</v>
      </c>
      <c r="C315" s="1" t="s">
        <v>54</v>
      </c>
      <c r="D315" s="1" t="s">
        <v>58</v>
      </c>
      <c r="E315" s="1">
        <v>2050</v>
      </c>
      <c r="F315" s="1"/>
      <c r="G315" s="1"/>
      <c r="H315" s="1"/>
      <c r="I315" s="1"/>
      <c r="J315" s="1">
        <f t="shared" si="4"/>
        <v>0</v>
      </c>
      <c r="K315" s="1"/>
    </row>
    <row r="316" spans="1:11" ht="20.25" customHeight="1" x14ac:dyDescent="0.3">
      <c r="A316" s="1">
        <v>314</v>
      </c>
      <c r="B316" s="10">
        <v>46337</v>
      </c>
      <c r="C316" s="1" t="s">
        <v>54</v>
      </c>
      <c r="D316" s="1" t="s">
        <v>58</v>
      </c>
      <c r="E316" s="1">
        <v>2050</v>
      </c>
      <c r="F316" s="1"/>
      <c r="G316" s="1"/>
      <c r="H316" s="1"/>
      <c r="I316" s="1"/>
      <c r="J316" s="1">
        <f t="shared" si="4"/>
        <v>0</v>
      </c>
      <c r="K316" s="1"/>
    </row>
    <row r="317" spans="1:11" ht="20.25" customHeight="1" x14ac:dyDescent="0.3">
      <c r="A317" s="1">
        <v>315</v>
      </c>
      <c r="B317" s="10">
        <v>46338</v>
      </c>
      <c r="C317" s="1" t="s">
        <v>54</v>
      </c>
      <c r="D317" s="1" t="s">
        <v>58</v>
      </c>
      <c r="E317" s="1">
        <v>2050</v>
      </c>
      <c r="F317" s="1"/>
      <c r="G317" s="1"/>
      <c r="H317" s="1"/>
      <c r="I317" s="1"/>
      <c r="J317" s="1">
        <f t="shared" si="4"/>
        <v>0</v>
      </c>
      <c r="K317" s="1"/>
    </row>
    <row r="318" spans="1:11" ht="20.25" customHeight="1" x14ac:dyDescent="0.3">
      <c r="A318" s="1">
        <v>316</v>
      </c>
      <c r="B318" s="10">
        <v>46339</v>
      </c>
      <c r="C318" s="1" t="s">
        <v>54</v>
      </c>
      <c r="D318" s="1" t="s">
        <v>58</v>
      </c>
      <c r="E318" s="1">
        <v>2050</v>
      </c>
      <c r="F318" s="1"/>
      <c r="G318" s="1"/>
      <c r="H318" s="1"/>
      <c r="I318" s="1"/>
      <c r="J318" s="1">
        <f t="shared" si="4"/>
        <v>0</v>
      </c>
      <c r="K318" s="1"/>
    </row>
    <row r="319" spans="1:11" ht="20.25" customHeight="1" x14ac:dyDescent="0.3">
      <c r="A319" s="1">
        <v>317</v>
      </c>
      <c r="B319" s="10">
        <v>46340</v>
      </c>
      <c r="C319" s="1" t="s">
        <v>54</v>
      </c>
      <c r="D319" s="1" t="s">
        <v>58</v>
      </c>
      <c r="E319" s="1">
        <v>2050</v>
      </c>
      <c r="F319" s="1"/>
      <c r="G319" s="1"/>
      <c r="H319" s="1"/>
      <c r="I319" s="1"/>
      <c r="J319" s="1">
        <f t="shared" si="4"/>
        <v>0</v>
      </c>
      <c r="K319" s="1"/>
    </row>
    <row r="320" spans="1:11" ht="20.25" customHeight="1" x14ac:dyDescent="0.3">
      <c r="A320" s="1">
        <v>318</v>
      </c>
      <c r="B320" s="10">
        <v>46341</v>
      </c>
      <c r="C320" s="1" t="s">
        <v>54</v>
      </c>
      <c r="D320" s="1" t="s">
        <v>58</v>
      </c>
      <c r="E320" s="1">
        <v>2050</v>
      </c>
      <c r="F320" s="1"/>
      <c r="G320" s="1"/>
      <c r="H320" s="1"/>
      <c r="I320" s="1"/>
      <c r="J320" s="1">
        <f t="shared" si="4"/>
        <v>0</v>
      </c>
      <c r="K320" s="1"/>
    </row>
    <row r="321" spans="1:11" ht="20.25" customHeight="1" x14ac:dyDescent="0.3">
      <c r="A321" s="1">
        <v>319</v>
      </c>
      <c r="B321" s="10">
        <v>46342</v>
      </c>
      <c r="C321" s="1" t="s">
        <v>54</v>
      </c>
      <c r="D321" s="1" t="s">
        <v>58</v>
      </c>
      <c r="E321" s="1">
        <v>2050</v>
      </c>
      <c r="F321" s="1"/>
      <c r="G321" s="1"/>
      <c r="H321" s="1"/>
      <c r="I321" s="1"/>
      <c r="J321" s="1">
        <f t="shared" si="4"/>
        <v>0</v>
      </c>
      <c r="K321" s="1"/>
    </row>
    <row r="322" spans="1:11" ht="20.25" customHeight="1" x14ac:dyDescent="0.3">
      <c r="A322" s="1">
        <v>320</v>
      </c>
      <c r="B322" s="10">
        <v>46343</v>
      </c>
      <c r="C322" s="1" t="s">
        <v>54</v>
      </c>
      <c r="D322" s="1" t="s">
        <v>58</v>
      </c>
      <c r="E322" s="1">
        <v>2050</v>
      </c>
      <c r="F322" s="1"/>
      <c r="G322" s="1"/>
      <c r="H322" s="1"/>
      <c r="I322" s="1"/>
      <c r="J322" s="1">
        <f t="shared" si="4"/>
        <v>0</v>
      </c>
      <c r="K322" s="1"/>
    </row>
    <row r="323" spans="1:11" ht="20.25" customHeight="1" x14ac:dyDescent="0.3">
      <c r="A323" s="1">
        <v>321</v>
      </c>
      <c r="B323" s="10">
        <v>46344</v>
      </c>
      <c r="C323" s="1" t="s">
        <v>54</v>
      </c>
      <c r="D323" s="1" t="s">
        <v>58</v>
      </c>
      <c r="E323" s="1">
        <v>2050</v>
      </c>
      <c r="F323" s="1"/>
      <c r="G323" s="1"/>
      <c r="H323" s="1"/>
      <c r="I323" s="1"/>
      <c r="J323" s="1">
        <f t="shared" si="4"/>
        <v>0</v>
      </c>
      <c r="K323" s="1"/>
    </row>
    <row r="324" spans="1:11" ht="20.25" customHeight="1" x14ac:dyDescent="0.3">
      <c r="A324" s="1">
        <v>322</v>
      </c>
      <c r="B324" s="10">
        <v>46345</v>
      </c>
      <c r="C324" s="1" t="s">
        <v>54</v>
      </c>
      <c r="D324" s="1" t="s">
        <v>58</v>
      </c>
      <c r="E324" s="1">
        <v>2050</v>
      </c>
      <c r="F324" s="1"/>
      <c r="G324" s="1"/>
      <c r="H324" s="1"/>
      <c r="I324" s="1"/>
      <c r="J324" s="1">
        <f t="shared" ref="J324:J367" si="5">E324*F324-G324-H324+I324</f>
        <v>0</v>
      </c>
      <c r="K324" s="1"/>
    </row>
    <row r="325" spans="1:11" ht="20.25" customHeight="1" x14ac:dyDescent="0.3">
      <c r="A325" s="1">
        <v>323</v>
      </c>
      <c r="B325" s="10">
        <v>46346</v>
      </c>
      <c r="C325" s="1" t="s">
        <v>54</v>
      </c>
      <c r="D325" s="1" t="s">
        <v>58</v>
      </c>
      <c r="E325" s="1">
        <v>2050</v>
      </c>
      <c r="F325" s="1"/>
      <c r="G325" s="1"/>
      <c r="H325" s="1"/>
      <c r="I325" s="1"/>
      <c r="J325" s="1">
        <f t="shared" si="5"/>
        <v>0</v>
      </c>
      <c r="K325" s="1"/>
    </row>
    <row r="326" spans="1:11" ht="20.25" customHeight="1" x14ac:dyDescent="0.3">
      <c r="A326" s="1">
        <v>324</v>
      </c>
      <c r="B326" s="10">
        <v>46347</v>
      </c>
      <c r="C326" s="1" t="s">
        <v>54</v>
      </c>
      <c r="D326" s="1" t="s">
        <v>58</v>
      </c>
      <c r="E326" s="1">
        <v>2050</v>
      </c>
      <c r="F326" s="1"/>
      <c r="G326" s="1"/>
      <c r="H326" s="1"/>
      <c r="I326" s="1"/>
      <c r="J326" s="1">
        <f t="shared" si="5"/>
        <v>0</v>
      </c>
      <c r="K326" s="1"/>
    </row>
    <row r="327" spans="1:11" ht="20.25" customHeight="1" x14ac:dyDescent="0.3">
      <c r="A327" s="1">
        <v>325</v>
      </c>
      <c r="B327" s="10">
        <v>46348</v>
      </c>
      <c r="C327" s="1" t="s">
        <v>54</v>
      </c>
      <c r="D327" s="1" t="s">
        <v>58</v>
      </c>
      <c r="E327" s="1">
        <v>2050</v>
      </c>
      <c r="F327" s="1"/>
      <c r="G327" s="1"/>
      <c r="H327" s="1"/>
      <c r="I327" s="1"/>
      <c r="J327" s="1">
        <f t="shared" si="5"/>
        <v>0</v>
      </c>
      <c r="K327" s="1"/>
    </row>
    <row r="328" spans="1:11" ht="20.25" customHeight="1" x14ac:dyDescent="0.3">
      <c r="A328" s="1">
        <v>326</v>
      </c>
      <c r="B328" s="10">
        <v>46349</v>
      </c>
      <c r="C328" s="1" t="s">
        <v>54</v>
      </c>
      <c r="D328" s="1" t="s">
        <v>58</v>
      </c>
      <c r="E328" s="1">
        <v>2050</v>
      </c>
      <c r="F328" s="1"/>
      <c r="G328" s="1"/>
      <c r="H328" s="1"/>
      <c r="I328" s="1"/>
      <c r="J328" s="1">
        <f t="shared" si="5"/>
        <v>0</v>
      </c>
      <c r="K328" s="1"/>
    </row>
    <row r="329" spans="1:11" ht="20.25" customHeight="1" x14ac:dyDescent="0.3">
      <c r="A329" s="1">
        <v>327</v>
      </c>
      <c r="B329" s="10">
        <v>46350</v>
      </c>
      <c r="C329" s="1" t="s">
        <v>54</v>
      </c>
      <c r="D329" s="1" t="s">
        <v>58</v>
      </c>
      <c r="E329" s="1">
        <v>2050</v>
      </c>
      <c r="F329" s="1"/>
      <c r="G329" s="1"/>
      <c r="H329" s="1"/>
      <c r="I329" s="1"/>
      <c r="J329" s="1">
        <f t="shared" si="5"/>
        <v>0</v>
      </c>
      <c r="K329" s="1"/>
    </row>
    <row r="330" spans="1:11" ht="20.25" customHeight="1" x14ac:dyDescent="0.3">
      <c r="A330" s="1">
        <v>328</v>
      </c>
      <c r="B330" s="10">
        <v>46351</v>
      </c>
      <c r="C330" s="1" t="s">
        <v>54</v>
      </c>
      <c r="D330" s="1" t="s">
        <v>58</v>
      </c>
      <c r="E330" s="1">
        <v>2050</v>
      </c>
      <c r="F330" s="1"/>
      <c r="G330" s="1"/>
      <c r="H330" s="1"/>
      <c r="I330" s="1"/>
      <c r="J330" s="1">
        <f t="shared" si="5"/>
        <v>0</v>
      </c>
      <c r="K330" s="1"/>
    </row>
    <row r="331" spans="1:11" ht="20.25" customHeight="1" x14ac:dyDescent="0.3">
      <c r="A331" s="1">
        <v>329</v>
      </c>
      <c r="B331" s="10">
        <v>46352</v>
      </c>
      <c r="C331" s="1" t="s">
        <v>54</v>
      </c>
      <c r="D331" s="1" t="s">
        <v>58</v>
      </c>
      <c r="E331" s="1">
        <v>2050</v>
      </c>
      <c r="F331" s="1"/>
      <c r="G331" s="1"/>
      <c r="H331" s="1"/>
      <c r="I331" s="1"/>
      <c r="J331" s="1">
        <f t="shared" si="5"/>
        <v>0</v>
      </c>
      <c r="K331" s="1"/>
    </row>
    <row r="332" spans="1:11" ht="20.25" customHeight="1" x14ac:dyDescent="0.3">
      <c r="A332" s="1">
        <v>330</v>
      </c>
      <c r="B332" s="10">
        <v>46353</v>
      </c>
      <c r="C332" s="1" t="s">
        <v>54</v>
      </c>
      <c r="D332" s="1" t="s">
        <v>58</v>
      </c>
      <c r="E332" s="1">
        <v>2050</v>
      </c>
      <c r="F332" s="1"/>
      <c r="G332" s="1"/>
      <c r="H332" s="1"/>
      <c r="I332" s="1"/>
      <c r="J332" s="1">
        <f t="shared" si="5"/>
        <v>0</v>
      </c>
      <c r="K332" s="1"/>
    </row>
    <row r="333" spans="1:11" ht="20.25" customHeight="1" x14ac:dyDescent="0.3">
      <c r="A333" s="1">
        <v>331</v>
      </c>
      <c r="B333" s="10">
        <v>46354</v>
      </c>
      <c r="C333" s="1" t="s">
        <v>54</v>
      </c>
      <c r="D333" s="1" t="s">
        <v>58</v>
      </c>
      <c r="E333" s="1">
        <v>2050</v>
      </c>
      <c r="F333" s="1"/>
      <c r="G333" s="1"/>
      <c r="H333" s="1"/>
      <c r="I333" s="1"/>
      <c r="J333" s="1">
        <f t="shared" si="5"/>
        <v>0</v>
      </c>
      <c r="K333" s="1"/>
    </row>
    <row r="334" spans="1:11" ht="20.25" customHeight="1" x14ac:dyDescent="0.3">
      <c r="A334" s="1">
        <v>332</v>
      </c>
      <c r="B334" s="10">
        <v>46355</v>
      </c>
      <c r="C334" s="1" t="s">
        <v>54</v>
      </c>
      <c r="D334" s="1" t="s">
        <v>58</v>
      </c>
      <c r="E334" s="1">
        <v>2050</v>
      </c>
      <c r="F334" s="1"/>
      <c r="G334" s="1"/>
      <c r="H334" s="1"/>
      <c r="I334" s="1"/>
      <c r="J334" s="1">
        <f t="shared" si="5"/>
        <v>0</v>
      </c>
      <c r="K334" s="1"/>
    </row>
    <row r="335" spans="1:11" ht="20.25" customHeight="1" x14ac:dyDescent="0.3">
      <c r="A335" s="1">
        <v>333</v>
      </c>
      <c r="B335" s="10">
        <v>46356</v>
      </c>
      <c r="C335" s="1" t="s">
        <v>54</v>
      </c>
      <c r="D335" s="1" t="s">
        <v>58</v>
      </c>
      <c r="E335" s="1">
        <v>2050</v>
      </c>
      <c r="F335" s="1"/>
      <c r="G335" s="1"/>
      <c r="H335" s="1"/>
      <c r="I335" s="1"/>
      <c r="J335" s="1">
        <f t="shared" si="5"/>
        <v>0</v>
      </c>
      <c r="K335" s="1"/>
    </row>
    <row r="336" spans="1:11" ht="20.25" customHeight="1" x14ac:dyDescent="0.3">
      <c r="A336" s="1">
        <v>334</v>
      </c>
      <c r="B336" s="10">
        <v>46357</v>
      </c>
      <c r="C336" s="1" t="s">
        <v>54</v>
      </c>
      <c r="D336" s="1" t="s">
        <v>58</v>
      </c>
      <c r="E336" s="1">
        <v>2050</v>
      </c>
      <c r="F336" s="1"/>
      <c r="G336" s="1"/>
      <c r="H336" s="1"/>
      <c r="I336" s="1"/>
      <c r="J336" s="1">
        <f t="shared" si="5"/>
        <v>0</v>
      </c>
      <c r="K336" s="1"/>
    </row>
    <row r="337" spans="1:11" ht="20.25" customHeight="1" x14ac:dyDescent="0.3">
      <c r="A337" s="1">
        <v>335</v>
      </c>
      <c r="B337" s="10">
        <v>46358</v>
      </c>
      <c r="C337" s="1" t="s">
        <v>54</v>
      </c>
      <c r="D337" s="1" t="s">
        <v>58</v>
      </c>
      <c r="E337" s="1">
        <v>2050</v>
      </c>
      <c r="F337" s="1"/>
      <c r="G337" s="1"/>
      <c r="H337" s="1"/>
      <c r="I337" s="1"/>
      <c r="J337" s="1">
        <f t="shared" si="5"/>
        <v>0</v>
      </c>
      <c r="K337" s="1"/>
    </row>
    <row r="338" spans="1:11" ht="20.25" customHeight="1" x14ac:dyDescent="0.3">
      <c r="A338" s="1">
        <v>336</v>
      </c>
      <c r="B338" s="10">
        <v>46359</v>
      </c>
      <c r="C338" s="1" t="s">
        <v>54</v>
      </c>
      <c r="D338" s="1" t="s">
        <v>58</v>
      </c>
      <c r="E338" s="1">
        <v>2050</v>
      </c>
      <c r="F338" s="1"/>
      <c r="G338" s="1"/>
      <c r="H338" s="1"/>
      <c r="I338" s="1"/>
      <c r="J338" s="1">
        <f t="shared" si="5"/>
        <v>0</v>
      </c>
      <c r="K338" s="1"/>
    </row>
    <row r="339" spans="1:11" ht="20.25" customHeight="1" x14ac:dyDescent="0.3">
      <c r="A339" s="1">
        <v>337</v>
      </c>
      <c r="B339" s="10">
        <v>46360</v>
      </c>
      <c r="C339" s="1" t="s">
        <v>54</v>
      </c>
      <c r="D339" s="1" t="s">
        <v>58</v>
      </c>
      <c r="E339" s="1">
        <v>2050</v>
      </c>
      <c r="F339" s="1"/>
      <c r="G339" s="1"/>
      <c r="H339" s="1"/>
      <c r="I339" s="1"/>
      <c r="J339" s="1">
        <f t="shared" si="5"/>
        <v>0</v>
      </c>
      <c r="K339" s="1"/>
    </row>
    <row r="340" spans="1:11" ht="20.25" customHeight="1" x14ac:dyDescent="0.3">
      <c r="A340" s="1">
        <v>338</v>
      </c>
      <c r="B340" s="10">
        <v>46361</v>
      </c>
      <c r="C340" s="1" t="s">
        <v>54</v>
      </c>
      <c r="D340" s="1" t="s">
        <v>58</v>
      </c>
      <c r="E340" s="1">
        <v>2050</v>
      </c>
      <c r="F340" s="1"/>
      <c r="G340" s="1"/>
      <c r="H340" s="1"/>
      <c r="I340" s="1"/>
      <c r="J340" s="1">
        <f t="shared" si="5"/>
        <v>0</v>
      </c>
      <c r="K340" s="1"/>
    </row>
    <row r="341" spans="1:11" ht="20.25" customHeight="1" x14ac:dyDescent="0.3">
      <c r="A341" s="1">
        <v>339</v>
      </c>
      <c r="B341" s="10">
        <v>46362</v>
      </c>
      <c r="C341" s="1" t="s">
        <v>54</v>
      </c>
      <c r="D341" s="1" t="s">
        <v>58</v>
      </c>
      <c r="E341" s="1">
        <v>2050</v>
      </c>
      <c r="F341" s="1"/>
      <c r="G341" s="1"/>
      <c r="H341" s="1"/>
      <c r="I341" s="1"/>
      <c r="J341" s="1">
        <f t="shared" si="5"/>
        <v>0</v>
      </c>
      <c r="K341" s="1"/>
    </row>
    <row r="342" spans="1:11" ht="20.25" customHeight="1" x14ac:dyDescent="0.3">
      <c r="A342" s="1">
        <v>340</v>
      </c>
      <c r="B342" s="10">
        <v>46363</v>
      </c>
      <c r="C342" s="1" t="s">
        <v>54</v>
      </c>
      <c r="D342" s="1" t="s">
        <v>58</v>
      </c>
      <c r="E342" s="1">
        <v>2050</v>
      </c>
      <c r="F342" s="1"/>
      <c r="G342" s="1"/>
      <c r="H342" s="1"/>
      <c r="I342" s="1"/>
      <c r="J342" s="1">
        <f t="shared" si="5"/>
        <v>0</v>
      </c>
      <c r="K342" s="1"/>
    </row>
    <row r="343" spans="1:11" ht="20.25" customHeight="1" x14ac:dyDescent="0.3">
      <c r="A343" s="1">
        <v>341</v>
      </c>
      <c r="B343" s="10">
        <v>46364</v>
      </c>
      <c r="C343" s="1" t="s">
        <v>54</v>
      </c>
      <c r="D343" s="1" t="s">
        <v>58</v>
      </c>
      <c r="E343" s="1">
        <v>2050</v>
      </c>
      <c r="F343" s="1"/>
      <c r="G343" s="1"/>
      <c r="H343" s="1"/>
      <c r="I343" s="1"/>
      <c r="J343" s="1">
        <f t="shared" si="5"/>
        <v>0</v>
      </c>
      <c r="K343" s="1"/>
    </row>
    <row r="344" spans="1:11" ht="20.25" customHeight="1" x14ac:dyDescent="0.3">
      <c r="A344" s="1">
        <v>342</v>
      </c>
      <c r="B344" s="10">
        <v>46365</v>
      </c>
      <c r="C344" s="1" t="s">
        <v>54</v>
      </c>
      <c r="D344" s="1" t="s">
        <v>58</v>
      </c>
      <c r="E344" s="1">
        <v>2050</v>
      </c>
      <c r="F344" s="1"/>
      <c r="G344" s="1"/>
      <c r="H344" s="1"/>
      <c r="I344" s="1"/>
      <c r="J344" s="1">
        <f t="shared" si="5"/>
        <v>0</v>
      </c>
      <c r="K344" s="1"/>
    </row>
    <row r="345" spans="1:11" ht="20.25" customHeight="1" x14ac:dyDescent="0.3">
      <c r="A345" s="1">
        <v>343</v>
      </c>
      <c r="B345" s="10">
        <v>46366</v>
      </c>
      <c r="C345" s="1" t="s">
        <v>54</v>
      </c>
      <c r="D345" s="1" t="s">
        <v>58</v>
      </c>
      <c r="E345" s="1">
        <v>2050</v>
      </c>
      <c r="F345" s="1"/>
      <c r="G345" s="1"/>
      <c r="H345" s="1"/>
      <c r="I345" s="1"/>
      <c r="J345" s="1">
        <f t="shared" si="5"/>
        <v>0</v>
      </c>
      <c r="K345" s="1"/>
    </row>
    <row r="346" spans="1:11" ht="20.25" customHeight="1" x14ac:dyDescent="0.3">
      <c r="A346" s="1">
        <v>344</v>
      </c>
      <c r="B346" s="10">
        <v>46367</v>
      </c>
      <c r="C346" s="1" t="s">
        <v>54</v>
      </c>
      <c r="D346" s="1" t="s">
        <v>58</v>
      </c>
      <c r="E346" s="1">
        <v>2050</v>
      </c>
      <c r="F346" s="1"/>
      <c r="G346" s="1"/>
      <c r="H346" s="1"/>
      <c r="I346" s="1"/>
      <c r="J346" s="1">
        <f t="shared" si="5"/>
        <v>0</v>
      </c>
      <c r="K346" s="1"/>
    </row>
    <row r="347" spans="1:11" ht="20.25" customHeight="1" x14ac:dyDescent="0.3">
      <c r="A347" s="1">
        <v>345</v>
      </c>
      <c r="B347" s="10">
        <v>46368</v>
      </c>
      <c r="C347" s="1" t="s">
        <v>54</v>
      </c>
      <c r="D347" s="1" t="s">
        <v>58</v>
      </c>
      <c r="E347" s="1">
        <v>2050</v>
      </c>
      <c r="F347" s="1"/>
      <c r="G347" s="1"/>
      <c r="H347" s="1"/>
      <c r="I347" s="1"/>
      <c r="J347" s="1">
        <f t="shared" si="5"/>
        <v>0</v>
      </c>
      <c r="K347" s="1"/>
    </row>
    <row r="348" spans="1:11" ht="20.25" customHeight="1" x14ac:dyDescent="0.3">
      <c r="A348" s="1">
        <v>346</v>
      </c>
      <c r="B348" s="10">
        <v>46369</v>
      </c>
      <c r="C348" s="1" t="s">
        <v>54</v>
      </c>
      <c r="D348" s="1" t="s">
        <v>58</v>
      </c>
      <c r="E348" s="1">
        <v>2050</v>
      </c>
      <c r="F348" s="1"/>
      <c r="G348" s="1"/>
      <c r="H348" s="1"/>
      <c r="I348" s="1"/>
      <c r="J348" s="1">
        <f t="shared" si="5"/>
        <v>0</v>
      </c>
      <c r="K348" s="1"/>
    </row>
    <row r="349" spans="1:11" ht="20.25" customHeight="1" x14ac:dyDescent="0.3">
      <c r="A349" s="1">
        <v>347</v>
      </c>
      <c r="B349" s="10">
        <v>46370</v>
      </c>
      <c r="C349" s="1" t="s">
        <v>54</v>
      </c>
      <c r="D349" s="1" t="s">
        <v>58</v>
      </c>
      <c r="E349" s="1">
        <v>2050</v>
      </c>
      <c r="F349" s="1"/>
      <c r="G349" s="1"/>
      <c r="H349" s="1"/>
      <c r="I349" s="1"/>
      <c r="J349" s="1">
        <f t="shared" si="5"/>
        <v>0</v>
      </c>
      <c r="K349" s="1"/>
    </row>
    <row r="350" spans="1:11" ht="20.25" customHeight="1" x14ac:dyDescent="0.3">
      <c r="A350" s="1">
        <v>348</v>
      </c>
      <c r="B350" s="10">
        <v>46371</v>
      </c>
      <c r="C350" s="1" t="s">
        <v>54</v>
      </c>
      <c r="D350" s="1" t="s">
        <v>58</v>
      </c>
      <c r="E350" s="1">
        <v>2050</v>
      </c>
      <c r="F350" s="1"/>
      <c r="G350" s="1"/>
      <c r="H350" s="1"/>
      <c r="I350" s="1"/>
      <c r="J350" s="1">
        <f t="shared" si="5"/>
        <v>0</v>
      </c>
      <c r="K350" s="1"/>
    </row>
    <row r="351" spans="1:11" ht="20.25" customHeight="1" x14ac:dyDescent="0.3">
      <c r="A351" s="1">
        <v>349</v>
      </c>
      <c r="B351" s="10">
        <v>46372</v>
      </c>
      <c r="C351" s="1" t="s">
        <v>54</v>
      </c>
      <c r="D351" s="1" t="s">
        <v>58</v>
      </c>
      <c r="E351" s="1">
        <v>2050</v>
      </c>
      <c r="F351" s="1"/>
      <c r="G351" s="1"/>
      <c r="H351" s="1"/>
      <c r="I351" s="1"/>
      <c r="J351" s="1">
        <f t="shared" si="5"/>
        <v>0</v>
      </c>
      <c r="K351" s="1"/>
    </row>
    <row r="352" spans="1:11" ht="20.25" customHeight="1" x14ac:dyDescent="0.3">
      <c r="A352" s="1">
        <v>350</v>
      </c>
      <c r="B352" s="10">
        <v>46373</v>
      </c>
      <c r="C352" s="1" t="s">
        <v>54</v>
      </c>
      <c r="D352" s="1" t="s">
        <v>58</v>
      </c>
      <c r="E352" s="1">
        <v>2050</v>
      </c>
      <c r="F352" s="1"/>
      <c r="G352" s="1"/>
      <c r="H352" s="1"/>
      <c r="I352" s="1"/>
      <c r="J352" s="1">
        <f t="shared" si="5"/>
        <v>0</v>
      </c>
      <c r="K352" s="1"/>
    </row>
    <row r="353" spans="1:11" ht="20.25" customHeight="1" x14ac:dyDescent="0.3">
      <c r="A353" s="1">
        <v>351</v>
      </c>
      <c r="B353" s="10">
        <v>46374</v>
      </c>
      <c r="C353" s="1" t="s">
        <v>54</v>
      </c>
      <c r="D353" s="1" t="s">
        <v>58</v>
      </c>
      <c r="E353" s="1">
        <v>2050</v>
      </c>
      <c r="F353" s="1"/>
      <c r="G353" s="1"/>
      <c r="H353" s="1"/>
      <c r="I353" s="1"/>
      <c r="J353" s="1">
        <f t="shared" si="5"/>
        <v>0</v>
      </c>
      <c r="K353" s="1"/>
    </row>
    <row r="354" spans="1:11" ht="20.25" customHeight="1" x14ac:dyDescent="0.3">
      <c r="A354" s="1">
        <v>352</v>
      </c>
      <c r="B354" s="10">
        <v>46375</v>
      </c>
      <c r="C354" s="1" t="s">
        <v>54</v>
      </c>
      <c r="D354" s="1" t="s">
        <v>58</v>
      </c>
      <c r="E354" s="1">
        <v>2050</v>
      </c>
      <c r="F354" s="1"/>
      <c r="G354" s="1"/>
      <c r="H354" s="1"/>
      <c r="I354" s="1"/>
      <c r="J354" s="1">
        <f t="shared" si="5"/>
        <v>0</v>
      </c>
      <c r="K354" s="1"/>
    </row>
    <row r="355" spans="1:11" ht="20.25" customHeight="1" x14ac:dyDescent="0.3">
      <c r="A355" s="1">
        <v>353</v>
      </c>
      <c r="B355" s="10">
        <v>46376</v>
      </c>
      <c r="C355" s="1" t="s">
        <v>54</v>
      </c>
      <c r="D355" s="1" t="s">
        <v>58</v>
      </c>
      <c r="E355" s="1">
        <v>2050</v>
      </c>
      <c r="F355" s="1"/>
      <c r="G355" s="1"/>
      <c r="H355" s="1"/>
      <c r="I355" s="1"/>
      <c r="J355" s="1">
        <f t="shared" si="5"/>
        <v>0</v>
      </c>
      <c r="K355" s="1"/>
    </row>
    <row r="356" spans="1:11" ht="20.25" customHeight="1" x14ac:dyDescent="0.3">
      <c r="A356" s="1">
        <v>354</v>
      </c>
      <c r="B356" s="10">
        <v>46377</v>
      </c>
      <c r="C356" s="1" t="s">
        <v>54</v>
      </c>
      <c r="D356" s="1" t="s">
        <v>58</v>
      </c>
      <c r="E356" s="1">
        <v>2050</v>
      </c>
      <c r="F356" s="1"/>
      <c r="G356" s="1"/>
      <c r="H356" s="1"/>
      <c r="I356" s="1"/>
      <c r="J356" s="1">
        <f t="shared" si="5"/>
        <v>0</v>
      </c>
      <c r="K356" s="1"/>
    </row>
    <row r="357" spans="1:11" ht="20.25" customHeight="1" x14ac:dyDescent="0.3">
      <c r="A357" s="1">
        <v>355</v>
      </c>
      <c r="B357" s="10">
        <v>46378</v>
      </c>
      <c r="C357" s="1" t="s">
        <v>54</v>
      </c>
      <c r="D357" s="1" t="s">
        <v>58</v>
      </c>
      <c r="E357" s="1">
        <v>2050</v>
      </c>
      <c r="F357" s="1"/>
      <c r="G357" s="1"/>
      <c r="H357" s="1"/>
      <c r="I357" s="1"/>
      <c r="J357" s="1">
        <f t="shared" si="5"/>
        <v>0</v>
      </c>
      <c r="K357" s="1"/>
    </row>
    <row r="358" spans="1:11" ht="20.25" customHeight="1" x14ac:dyDescent="0.3">
      <c r="A358" s="1">
        <v>356</v>
      </c>
      <c r="B358" s="10">
        <v>46379</v>
      </c>
      <c r="C358" s="1" t="s">
        <v>54</v>
      </c>
      <c r="D358" s="1" t="s">
        <v>58</v>
      </c>
      <c r="E358" s="1">
        <v>2050</v>
      </c>
      <c r="F358" s="1"/>
      <c r="G358" s="1"/>
      <c r="H358" s="1"/>
      <c r="I358" s="1"/>
      <c r="J358" s="1">
        <f t="shared" si="5"/>
        <v>0</v>
      </c>
      <c r="K358" s="1"/>
    </row>
    <row r="359" spans="1:11" ht="20.25" customHeight="1" x14ac:dyDescent="0.3">
      <c r="A359" s="1">
        <v>357</v>
      </c>
      <c r="B359" s="10">
        <v>46380</v>
      </c>
      <c r="C359" s="1" t="s">
        <v>54</v>
      </c>
      <c r="D359" s="1" t="s">
        <v>58</v>
      </c>
      <c r="E359" s="1">
        <v>2050</v>
      </c>
      <c r="F359" s="1"/>
      <c r="G359" s="1"/>
      <c r="H359" s="1"/>
      <c r="I359" s="1"/>
      <c r="J359" s="1">
        <f t="shared" si="5"/>
        <v>0</v>
      </c>
      <c r="K359" s="1"/>
    </row>
    <row r="360" spans="1:11" ht="20.25" customHeight="1" x14ac:dyDescent="0.3">
      <c r="A360" s="1">
        <v>358</v>
      </c>
      <c r="B360" s="10">
        <v>46381</v>
      </c>
      <c r="C360" s="1" t="s">
        <v>54</v>
      </c>
      <c r="D360" s="1" t="s">
        <v>58</v>
      </c>
      <c r="E360" s="1">
        <v>2050</v>
      </c>
      <c r="F360" s="1"/>
      <c r="G360" s="1"/>
      <c r="H360" s="1"/>
      <c r="I360" s="1"/>
      <c r="J360" s="1">
        <f t="shared" si="5"/>
        <v>0</v>
      </c>
      <c r="K360" s="1"/>
    </row>
    <row r="361" spans="1:11" ht="20.25" customHeight="1" x14ac:dyDescent="0.3">
      <c r="A361" s="1">
        <v>359</v>
      </c>
      <c r="B361" s="10">
        <v>46382</v>
      </c>
      <c r="C361" s="1" t="s">
        <v>54</v>
      </c>
      <c r="D361" s="1" t="s">
        <v>58</v>
      </c>
      <c r="E361" s="1">
        <v>2050</v>
      </c>
      <c r="F361" s="1"/>
      <c r="G361" s="1"/>
      <c r="H361" s="1"/>
      <c r="I361" s="1"/>
      <c r="J361" s="1">
        <f t="shared" si="5"/>
        <v>0</v>
      </c>
      <c r="K361" s="1"/>
    </row>
    <row r="362" spans="1:11" ht="20.25" customHeight="1" x14ac:dyDescent="0.3">
      <c r="A362" s="1">
        <v>360</v>
      </c>
      <c r="B362" s="10">
        <v>46383</v>
      </c>
      <c r="C362" s="1" t="s">
        <v>54</v>
      </c>
      <c r="D362" s="1" t="s">
        <v>58</v>
      </c>
      <c r="E362" s="1">
        <v>2050</v>
      </c>
      <c r="F362" s="1"/>
      <c r="G362" s="1"/>
      <c r="H362" s="1"/>
      <c r="I362" s="1"/>
      <c r="J362" s="1">
        <f t="shared" si="5"/>
        <v>0</v>
      </c>
      <c r="K362" s="1"/>
    </row>
    <row r="363" spans="1:11" ht="20.25" customHeight="1" x14ac:dyDescent="0.3">
      <c r="A363" s="1">
        <v>361</v>
      </c>
      <c r="B363" s="10">
        <v>46384</v>
      </c>
      <c r="C363" s="1" t="s">
        <v>54</v>
      </c>
      <c r="D363" s="1" t="s">
        <v>58</v>
      </c>
      <c r="E363" s="1">
        <v>2050</v>
      </c>
      <c r="F363" s="1"/>
      <c r="G363" s="1"/>
      <c r="H363" s="1"/>
      <c r="I363" s="1"/>
      <c r="J363" s="1">
        <f t="shared" si="5"/>
        <v>0</v>
      </c>
      <c r="K363" s="1"/>
    </row>
    <row r="364" spans="1:11" ht="20.25" customHeight="1" x14ac:dyDescent="0.3">
      <c r="A364" s="1">
        <v>362</v>
      </c>
      <c r="B364" s="10">
        <v>46385</v>
      </c>
      <c r="C364" s="1" t="s">
        <v>54</v>
      </c>
      <c r="D364" s="1" t="s">
        <v>58</v>
      </c>
      <c r="E364" s="1">
        <v>2050</v>
      </c>
      <c r="F364" s="1"/>
      <c r="G364" s="1"/>
      <c r="H364" s="1"/>
      <c r="I364" s="1"/>
      <c r="J364" s="1">
        <f t="shared" si="5"/>
        <v>0</v>
      </c>
      <c r="K364" s="1"/>
    </row>
    <row r="365" spans="1:11" ht="20.25" customHeight="1" x14ac:dyDescent="0.3">
      <c r="A365" s="1">
        <v>363</v>
      </c>
      <c r="B365" s="10">
        <v>46386</v>
      </c>
      <c r="C365" s="1" t="s">
        <v>54</v>
      </c>
      <c r="D365" s="1" t="s">
        <v>58</v>
      </c>
      <c r="E365" s="1">
        <v>2050</v>
      </c>
      <c r="F365" s="1"/>
      <c r="G365" s="1"/>
      <c r="H365" s="1"/>
      <c r="I365" s="1"/>
      <c r="J365" s="1">
        <f t="shared" si="5"/>
        <v>0</v>
      </c>
      <c r="K365" s="1"/>
    </row>
    <row r="366" spans="1:11" ht="20.25" customHeight="1" x14ac:dyDescent="0.3">
      <c r="A366" s="1">
        <v>364</v>
      </c>
      <c r="B366" s="10">
        <v>46387</v>
      </c>
      <c r="C366" s="1" t="s">
        <v>54</v>
      </c>
      <c r="D366" s="1" t="s">
        <v>58</v>
      </c>
      <c r="E366" s="1">
        <v>2050</v>
      </c>
      <c r="F366" s="1"/>
      <c r="G366" s="1"/>
      <c r="H366" s="1"/>
      <c r="I366" s="1"/>
      <c r="J366" s="1">
        <f t="shared" si="5"/>
        <v>0</v>
      </c>
      <c r="K366" s="1"/>
    </row>
    <row r="367" spans="1:11" ht="20.25" customHeight="1" x14ac:dyDescent="0.3">
      <c r="A367" s="1">
        <v>365</v>
      </c>
      <c r="B367" s="10">
        <v>46388</v>
      </c>
      <c r="C367" s="1" t="s">
        <v>54</v>
      </c>
      <c r="D367" s="1" t="s">
        <v>58</v>
      </c>
      <c r="E367" s="1">
        <v>2050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18000000}"/>
  <mergeCells count="3">
    <mergeCell ref="A1:K1"/>
    <mergeCell ref="N4:O4"/>
    <mergeCell ref="M5:P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Worksheet____13"/>
  <dimension ref="A1:Q371"/>
  <sheetViews>
    <sheetView rightToLeft="1" workbookViewId="0">
      <selection activeCell="D3" sqref="D3:D367"/>
    </sheetView>
  </sheetViews>
  <sheetFormatPr defaultRowHeight="21" customHeight="1" x14ac:dyDescent="0.3"/>
  <cols>
    <col min="1" max="1" width="4.1640625" customWidth="1"/>
    <col min="2" max="2" width="13" customWidth="1"/>
    <col min="3" max="3" width="12.9140625" customWidth="1"/>
    <col min="4" max="4" width="19" customWidth="1"/>
    <col min="5" max="5" width="16.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60</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61</v>
      </c>
      <c r="D3" s="1" t="s">
        <v>59</v>
      </c>
      <c r="E3" s="1">
        <v>1400</v>
      </c>
      <c r="F3" s="1">
        <v>1</v>
      </c>
      <c r="G3" s="1"/>
      <c r="H3" s="1"/>
      <c r="I3" s="1"/>
      <c r="J3" s="1">
        <f>E3*F3-G3-H3+I3</f>
        <v>1400</v>
      </c>
      <c r="K3" s="1"/>
      <c r="M3" s="13"/>
      <c r="N3" s="13"/>
      <c r="O3" s="13"/>
      <c r="P3" s="13"/>
      <c r="Q3" s="13"/>
    </row>
    <row r="4" spans="1:17" ht="21" customHeight="1" x14ac:dyDescent="0.3">
      <c r="A4" s="1">
        <v>2</v>
      </c>
      <c r="B4" s="10">
        <v>46025</v>
      </c>
      <c r="C4" s="1" t="s">
        <v>61</v>
      </c>
      <c r="D4" s="1" t="s">
        <v>59</v>
      </c>
      <c r="E4" s="1">
        <v>1400</v>
      </c>
      <c r="F4" s="1"/>
      <c r="G4" s="1"/>
      <c r="H4" s="1"/>
      <c r="I4" s="1"/>
      <c r="J4" s="1">
        <f t="shared" ref="J4:J67" si="0">E4*F4-G4-H4+I4</f>
        <v>0</v>
      </c>
      <c r="K4" s="1"/>
      <c r="M4" s="11"/>
      <c r="N4" s="276" t="s">
        <v>18</v>
      </c>
      <c r="O4" s="276"/>
      <c r="P4" s="11"/>
      <c r="Q4" s="11"/>
    </row>
    <row r="5" spans="1:17" ht="21" customHeight="1" x14ac:dyDescent="0.3">
      <c r="A5" s="1">
        <v>3</v>
      </c>
      <c r="B5" s="10">
        <v>46026</v>
      </c>
      <c r="C5" s="1" t="s">
        <v>61</v>
      </c>
      <c r="D5" s="1" t="s">
        <v>59</v>
      </c>
      <c r="E5" s="1">
        <v>1400</v>
      </c>
      <c r="F5" s="1"/>
      <c r="G5" s="1"/>
      <c r="H5" s="1"/>
      <c r="I5" s="1"/>
      <c r="J5" s="1">
        <f t="shared" si="0"/>
        <v>0</v>
      </c>
      <c r="K5" s="1"/>
      <c r="M5" s="274" t="s">
        <v>17</v>
      </c>
      <c r="N5" s="274"/>
      <c r="O5" s="274"/>
      <c r="P5" s="274"/>
      <c r="Q5" s="12">
        <f>SUM(J2:J368)</f>
        <v>1400</v>
      </c>
    </row>
    <row r="6" spans="1:17" ht="21" customHeight="1" x14ac:dyDescent="0.3">
      <c r="A6" s="1">
        <v>4</v>
      </c>
      <c r="B6" s="10">
        <v>46027</v>
      </c>
      <c r="C6" s="1" t="s">
        <v>61</v>
      </c>
      <c r="D6" s="1" t="s">
        <v>59</v>
      </c>
      <c r="E6" s="1">
        <v>1400</v>
      </c>
      <c r="F6" s="1"/>
      <c r="G6" s="1"/>
      <c r="H6" s="1"/>
      <c r="I6" s="1"/>
      <c r="J6" s="1">
        <f t="shared" si="0"/>
        <v>0</v>
      </c>
      <c r="K6" s="1"/>
      <c r="M6" s="11"/>
      <c r="N6" s="11"/>
      <c r="O6" s="11"/>
      <c r="P6" s="11"/>
      <c r="Q6" s="11"/>
    </row>
    <row r="7" spans="1:17" ht="21" customHeight="1" x14ac:dyDescent="0.3">
      <c r="A7" s="1">
        <v>5</v>
      </c>
      <c r="B7" s="10">
        <v>46028</v>
      </c>
      <c r="C7" s="1" t="s">
        <v>61</v>
      </c>
      <c r="D7" s="1" t="s">
        <v>59</v>
      </c>
      <c r="E7" s="1">
        <v>1400</v>
      </c>
      <c r="F7" s="1"/>
      <c r="G7" s="1"/>
      <c r="H7" s="1"/>
      <c r="I7" s="1"/>
      <c r="J7" s="1">
        <f t="shared" si="0"/>
        <v>0</v>
      </c>
      <c r="K7" s="1"/>
      <c r="M7" s="11"/>
      <c r="N7" s="11"/>
      <c r="O7" s="11"/>
      <c r="P7" s="11"/>
      <c r="Q7" s="11"/>
    </row>
    <row r="8" spans="1:17" ht="21" customHeight="1" x14ac:dyDescent="0.3">
      <c r="A8" s="1">
        <v>6</v>
      </c>
      <c r="B8" s="10">
        <v>46029</v>
      </c>
      <c r="C8" s="1" t="s">
        <v>61</v>
      </c>
      <c r="D8" s="1" t="s">
        <v>59</v>
      </c>
      <c r="E8" s="1">
        <v>1400</v>
      </c>
      <c r="F8" s="1"/>
      <c r="G8" s="1"/>
      <c r="H8" s="1"/>
      <c r="I8" s="1"/>
      <c r="J8" s="1">
        <f t="shared" si="0"/>
        <v>0</v>
      </c>
      <c r="K8" s="1"/>
      <c r="M8" s="11"/>
      <c r="N8" s="11"/>
      <c r="O8" s="11"/>
      <c r="P8" s="11"/>
      <c r="Q8" s="11"/>
    </row>
    <row r="9" spans="1:17" ht="21" customHeight="1" x14ac:dyDescent="0.3">
      <c r="A9" s="1">
        <v>7</v>
      </c>
      <c r="B9" s="10">
        <v>46030</v>
      </c>
      <c r="C9" s="1" t="s">
        <v>61</v>
      </c>
      <c r="D9" s="1" t="s">
        <v>59</v>
      </c>
      <c r="E9" s="1">
        <v>1400</v>
      </c>
      <c r="F9" s="1"/>
      <c r="G9" s="1"/>
      <c r="H9" s="1"/>
      <c r="I9" s="1"/>
      <c r="J9" s="1">
        <f t="shared" si="0"/>
        <v>0</v>
      </c>
      <c r="K9" s="1"/>
      <c r="M9" s="11"/>
      <c r="N9" s="11"/>
      <c r="O9" s="11"/>
      <c r="P9" s="11"/>
      <c r="Q9" s="11"/>
    </row>
    <row r="10" spans="1:17" ht="21" customHeight="1" x14ac:dyDescent="0.3">
      <c r="A10" s="1">
        <v>8</v>
      </c>
      <c r="B10" s="10">
        <v>46031</v>
      </c>
      <c r="C10" s="1" t="s">
        <v>61</v>
      </c>
      <c r="D10" s="1" t="s">
        <v>59</v>
      </c>
      <c r="E10" s="1">
        <v>1400</v>
      </c>
      <c r="F10" s="1"/>
      <c r="G10" s="1"/>
      <c r="H10" s="1"/>
      <c r="I10" s="1"/>
      <c r="J10" s="1">
        <f t="shared" si="0"/>
        <v>0</v>
      </c>
      <c r="K10" s="1"/>
    </row>
    <row r="11" spans="1:17" ht="21" customHeight="1" x14ac:dyDescent="0.3">
      <c r="A11" s="1">
        <v>9</v>
      </c>
      <c r="B11" s="10">
        <v>46032</v>
      </c>
      <c r="C11" s="1" t="s">
        <v>61</v>
      </c>
      <c r="D11" s="1" t="s">
        <v>59</v>
      </c>
      <c r="E11" s="1">
        <v>1400</v>
      </c>
      <c r="F11" s="1"/>
      <c r="G11" s="1"/>
      <c r="H11" s="1"/>
      <c r="I11" s="1"/>
      <c r="J11" s="1">
        <f t="shared" si="0"/>
        <v>0</v>
      </c>
      <c r="K11" s="1"/>
    </row>
    <row r="12" spans="1:17" ht="21" customHeight="1" x14ac:dyDescent="0.3">
      <c r="A12" s="1">
        <v>10</v>
      </c>
      <c r="B12" s="10">
        <v>46033</v>
      </c>
      <c r="C12" s="1" t="s">
        <v>61</v>
      </c>
      <c r="D12" s="1" t="s">
        <v>59</v>
      </c>
      <c r="E12" s="1">
        <v>1400</v>
      </c>
      <c r="F12" s="1"/>
      <c r="G12" s="1"/>
      <c r="H12" s="1"/>
      <c r="I12" s="1"/>
      <c r="J12" s="1">
        <f t="shared" si="0"/>
        <v>0</v>
      </c>
      <c r="K12" s="1"/>
    </row>
    <row r="13" spans="1:17" ht="21" customHeight="1" x14ac:dyDescent="0.3">
      <c r="A13" s="1">
        <v>11</v>
      </c>
      <c r="B13" s="10">
        <v>46034</v>
      </c>
      <c r="C13" s="1" t="s">
        <v>61</v>
      </c>
      <c r="D13" s="1" t="s">
        <v>59</v>
      </c>
      <c r="E13" s="1">
        <v>1400</v>
      </c>
      <c r="F13" s="1"/>
      <c r="G13" s="1"/>
      <c r="H13" s="1"/>
      <c r="I13" s="1"/>
      <c r="J13" s="1">
        <f t="shared" si="0"/>
        <v>0</v>
      </c>
      <c r="K13" s="1"/>
    </row>
    <row r="14" spans="1:17" ht="21" customHeight="1" x14ac:dyDescent="0.3">
      <c r="A14" s="1">
        <v>12</v>
      </c>
      <c r="B14" s="10">
        <v>46035</v>
      </c>
      <c r="C14" s="1" t="s">
        <v>61</v>
      </c>
      <c r="D14" s="1" t="s">
        <v>59</v>
      </c>
      <c r="E14" s="1">
        <v>1400</v>
      </c>
      <c r="F14" s="1"/>
      <c r="G14" s="1"/>
      <c r="H14" s="1"/>
      <c r="I14" s="1"/>
      <c r="J14" s="1">
        <f t="shared" si="0"/>
        <v>0</v>
      </c>
      <c r="K14" s="1"/>
    </row>
    <row r="15" spans="1:17" ht="21" customHeight="1" x14ac:dyDescent="0.3">
      <c r="A15" s="1">
        <v>13</v>
      </c>
      <c r="B15" s="10">
        <v>46036</v>
      </c>
      <c r="C15" s="1" t="s">
        <v>61</v>
      </c>
      <c r="D15" s="1" t="s">
        <v>59</v>
      </c>
      <c r="E15" s="1">
        <v>1400</v>
      </c>
      <c r="F15" s="1"/>
      <c r="G15" s="1"/>
      <c r="H15" s="1"/>
      <c r="I15" s="1"/>
      <c r="J15" s="1">
        <f t="shared" si="0"/>
        <v>0</v>
      </c>
      <c r="K15" s="1"/>
    </row>
    <row r="16" spans="1:17" ht="21" customHeight="1" x14ac:dyDescent="0.3">
      <c r="A16" s="1">
        <v>14</v>
      </c>
      <c r="B16" s="10">
        <v>46037</v>
      </c>
      <c r="C16" s="1" t="s">
        <v>61</v>
      </c>
      <c r="D16" s="1" t="s">
        <v>59</v>
      </c>
      <c r="E16" s="1">
        <v>1400</v>
      </c>
      <c r="F16" s="1"/>
      <c r="G16" s="1"/>
      <c r="H16" s="1"/>
      <c r="I16" s="1"/>
      <c r="J16" s="1">
        <f t="shared" si="0"/>
        <v>0</v>
      </c>
      <c r="K16" s="1"/>
    </row>
    <row r="17" spans="1:11" ht="21" customHeight="1" x14ac:dyDescent="0.3">
      <c r="A17" s="1">
        <v>15</v>
      </c>
      <c r="B17" s="10">
        <v>46038</v>
      </c>
      <c r="C17" s="1" t="s">
        <v>61</v>
      </c>
      <c r="D17" s="1" t="s">
        <v>59</v>
      </c>
      <c r="E17" s="1">
        <v>1400</v>
      </c>
      <c r="F17" s="1"/>
      <c r="G17" s="1"/>
      <c r="H17" s="1"/>
      <c r="I17" s="1"/>
      <c r="J17" s="1">
        <f t="shared" si="0"/>
        <v>0</v>
      </c>
      <c r="K17" s="1"/>
    </row>
    <row r="18" spans="1:11" ht="21" customHeight="1" x14ac:dyDescent="0.3">
      <c r="A18" s="1">
        <v>16</v>
      </c>
      <c r="B18" s="10">
        <v>46039</v>
      </c>
      <c r="C18" s="1" t="s">
        <v>61</v>
      </c>
      <c r="D18" s="1" t="s">
        <v>59</v>
      </c>
      <c r="E18" s="1">
        <v>1400</v>
      </c>
      <c r="F18" s="1"/>
      <c r="G18" s="1"/>
      <c r="H18" s="1"/>
      <c r="I18" s="1"/>
      <c r="J18" s="1">
        <f t="shared" si="0"/>
        <v>0</v>
      </c>
      <c r="K18" s="1"/>
    </row>
    <row r="19" spans="1:11" ht="21" customHeight="1" x14ac:dyDescent="0.3">
      <c r="A19" s="1">
        <v>17</v>
      </c>
      <c r="B19" s="10">
        <v>46040</v>
      </c>
      <c r="C19" s="1" t="s">
        <v>61</v>
      </c>
      <c r="D19" s="1" t="s">
        <v>59</v>
      </c>
      <c r="E19" s="1">
        <v>1400</v>
      </c>
      <c r="F19" s="1"/>
      <c r="G19" s="1"/>
      <c r="H19" s="1"/>
      <c r="I19" s="1"/>
      <c r="J19" s="1">
        <f t="shared" si="0"/>
        <v>0</v>
      </c>
      <c r="K19" s="1"/>
    </row>
    <row r="20" spans="1:11" ht="21" customHeight="1" x14ac:dyDescent="0.3">
      <c r="A20" s="1">
        <v>18</v>
      </c>
      <c r="B20" s="10">
        <v>46041</v>
      </c>
      <c r="C20" s="1" t="s">
        <v>61</v>
      </c>
      <c r="D20" s="1" t="s">
        <v>59</v>
      </c>
      <c r="E20" s="1">
        <v>1400</v>
      </c>
      <c r="F20" s="1"/>
      <c r="G20" s="1"/>
      <c r="H20" s="1"/>
      <c r="I20" s="1"/>
      <c r="J20" s="1">
        <f t="shared" si="0"/>
        <v>0</v>
      </c>
      <c r="K20" s="1"/>
    </row>
    <row r="21" spans="1:11" ht="21" customHeight="1" x14ac:dyDescent="0.3">
      <c r="A21" s="1">
        <v>19</v>
      </c>
      <c r="B21" s="10">
        <v>46042</v>
      </c>
      <c r="C21" s="1" t="s">
        <v>61</v>
      </c>
      <c r="D21" s="1" t="s">
        <v>59</v>
      </c>
      <c r="E21" s="1">
        <v>1400</v>
      </c>
      <c r="F21" s="1"/>
      <c r="G21" s="1"/>
      <c r="H21" s="1"/>
      <c r="I21" s="1"/>
      <c r="J21" s="1">
        <f t="shared" si="0"/>
        <v>0</v>
      </c>
      <c r="K21" s="1"/>
    </row>
    <row r="22" spans="1:11" ht="21" customHeight="1" x14ac:dyDescent="0.3">
      <c r="A22" s="1">
        <v>20</v>
      </c>
      <c r="B22" s="10">
        <v>46043</v>
      </c>
      <c r="C22" s="1" t="s">
        <v>61</v>
      </c>
      <c r="D22" s="1" t="s">
        <v>59</v>
      </c>
      <c r="E22" s="1">
        <v>1400</v>
      </c>
      <c r="F22" s="1"/>
      <c r="G22" s="1"/>
      <c r="H22" s="1"/>
      <c r="I22" s="1"/>
      <c r="J22" s="1">
        <f t="shared" si="0"/>
        <v>0</v>
      </c>
      <c r="K22" s="1"/>
    </row>
    <row r="23" spans="1:11" ht="21" customHeight="1" x14ac:dyDescent="0.3">
      <c r="A23" s="1">
        <v>21</v>
      </c>
      <c r="B23" s="10">
        <v>46044</v>
      </c>
      <c r="C23" s="1" t="s">
        <v>61</v>
      </c>
      <c r="D23" s="1" t="s">
        <v>59</v>
      </c>
      <c r="E23" s="1">
        <v>1400</v>
      </c>
      <c r="F23" s="1"/>
      <c r="G23" s="1"/>
      <c r="H23" s="1"/>
      <c r="I23" s="1"/>
      <c r="J23" s="1">
        <f t="shared" si="0"/>
        <v>0</v>
      </c>
      <c r="K23" s="1"/>
    </row>
    <row r="24" spans="1:11" ht="21" customHeight="1" x14ac:dyDescent="0.3">
      <c r="A24" s="1">
        <v>22</v>
      </c>
      <c r="B24" s="10">
        <v>46045</v>
      </c>
      <c r="C24" s="1" t="s">
        <v>61</v>
      </c>
      <c r="D24" s="1" t="s">
        <v>59</v>
      </c>
      <c r="E24" s="1">
        <v>1400</v>
      </c>
      <c r="F24" s="1"/>
      <c r="G24" s="1"/>
      <c r="H24" s="1"/>
      <c r="I24" s="1"/>
      <c r="J24" s="1">
        <f t="shared" si="0"/>
        <v>0</v>
      </c>
      <c r="K24" s="1"/>
    </row>
    <row r="25" spans="1:11" ht="21" customHeight="1" x14ac:dyDescent="0.3">
      <c r="A25" s="1">
        <v>23</v>
      </c>
      <c r="B25" s="10">
        <v>46046</v>
      </c>
      <c r="C25" s="1" t="s">
        <v>61</v>
      </c>
      <c r="D25" s="1" t="s">
        <v>59</v>
      </c>
      <c r="E25" s="1">
        <v>1400</v>
      </c>
      <c r="F25" s="1"/>
      <c r="G25" s="1"/>
      <c r="H25" s="1"/>
      <c r="I25" s="1"/>
      <c r="J25" s="1">
        <f t="shared" si="0"/>
        <v>0</v>
      </c>
      <c r="K25" s="1"/>
    </row>
    <row r="26" spans="1:11" ht="21" customHeight="1" x14ac:dyDescent="0.3">
      <c r="A26" s="1">
        <v>24</v>
      </c>
      <c r="B26" s="10">
        <v>46047</v>
      </c>
      <c r="C26" s="1" t="s">
        <v>61</v>
      </c>
      <c r="D26" s="1" t="s">
        <v>59</v>
      </c>
      <c r="E26" s="1">
        <v>1400</v>
      </c>
      <c r="F26" s="1"/>
      <c r="G26" s="1"/>
      <c r="H26" s="1"/>
      <c r="I26" s="1"/>
      <c r="J26" s="1">
        <f t="shared" si="0"/>
        <v>0</v>
      </c>
      <c r="K26" s="1"/>
    </row>
    <row r="27" spans="1:11" ht="21" customHeight="1" x14ac:dyDescent="0.3">
      <c r="A27" s="1">
        <v>25</v>
      </c>
      <c r="B27" s="10">
        <v>46048</v>
      </c>
      <c r="C27" s="1" t="s">
        <v>61</v>
      </c>
      <c r="D27" s="1" t="s">
        <v>59</v>
      </c>
      <c r="E27" s="1">
        <v>1400</v>
      </c>
      <c r="F27" s="1"/>
      <c r="G27" s="1"/>
      <c r="H27" s="1"/>
      <c r="I27" s="1"/>
      <c r="J27" s="1">
        <f t="shared" si="0"/>
        <v>0</v>
      </c>
      <c r="K27" s="1"/>
    </row>
    <row r="28" spans="1:11" ht="21" customHeight="1" x14ac:dyDescent="0.3">
      <c r="A28" s="1">
        <v>26</v>
      </c>
      <c r="B28" s="10">
        <v>46049</v>
      </c>
      <c r="C28" s="1" t="s">
        <v>61</v>
      </c>
      <c r="D28" s="1" t="s">
        <v>59</v>
      </c>
      <c r="E28" s="1">
        <v>1400</v>
      </c>
      <c r="F28" s="1"/>
      <c r="G28" s="1"/>
      <c r="H28" s="1"/>
      <c r="I28" s="1"/>
      <c r="J28" s="1">
        <f t="shared" si="0"/>
        <v>0</v>
      </c>
      <c r="K28" s="1"/>
    </row>
    <row r="29" spans="1:11" ht="21" customHeight="1" x14ac:dyDescent="0.3">
      <c r="A29" s="1">
        <v>27</v>
      </c>
      <c r="B29" s="10">
        <v>46050</v>
      </c>
      <c r="C29" s="1" t="s">
        <v>61</v>
      </c>
      <c r="D29" s="1" t="s">
        <v>59</v>
      </c>
      <c r="E29" s="1">
        <v>1400</v>
      </c>
      <c r="F29" s="1"/>
      <c r="G29" s="1"/>
      <c r="H29" s="1"/>
      <c r="I29" s="1"/>
      <c r="J29" s="1">
        <f t="shared" si="0"/>
        <v>0</v>
      </c>
      <c r="K29" s="1"/>
    </row>
    <row r="30" spans="1:11" ht="21" customHeight="1" x14ac:dyDescent="0.3">
      <c r="A30" s="1">
        <v>28</v>
      </c>
      <c r="B30" s="10">
        <v>46051</v>
      </c>
      <c r="C30" s="1" t="s">
        <v>61</v>
      </c>
      <c r="D30" s="1" t="s">
        <v>59</v>
      </c>
      <c r="E30" s="1">
        <v>1400</v>
      </c>
      <c r="F30" s="1"/>
      <c r="G30" s="1"/>
      <c r="H30" s="1"/>
      <c r="I30" s="1"/>
      <c r="J30" s="1">
        <f t="shared" si="0"/>
        <v>0</v>
      </c>
      <c r="K30" s="1"/>
    </row>
    <row r="31" spans="1:11" ht="21" customHeight="1" x14ac:dyDescent="0.3">
      <c r="A31" s="1">
        <v>29</v>
      </c>
      <c r="B31" s="10">
        <v>46052</v>
      </c>
      <c r="C31" s="1" t="s">
        <v>61</v>
      </c>
      <c r="D31" s="1" t="s">
        <v>59</v>
      </c>
      <c r="E31" s="1">
        <v>1400</v>
      </c>
      <c r="F31" s="1"/>
      <c r="G31" s="1"/>
      <c r="H31" s="1"/>
      <c r="I31" s="1"/>
      <c r="J31" s="1">
        <f t="shared" si="0"/>
        <v>0</v>
      </c>
      <c r="K31" s="1"/>
    </row>
    <row r="32" spans="1:11" ht="21" customHeight="1" x14ac:dyDescent="0.3">
      <c r="A32" s="1">
        <v>30</v>
      </c>
      <c r="B32" s="10">
        <v>46053</v>
      </c>
      <c r="C32" s="1" t="s">
        <v>61</v>
      </c>
      <c r="D32" s="1" t="s">
        <v>59</v>
      </c>
      <c r="E32" s="1">
        <v>1400</v>
      </c>
      <c r="F32" s="1"/>
      <c r="G32" s="1"/>
      <c r="H32" s="1"/>
      <c r="I32" s="1"/>
      <c r="J32" s="1">
        <f t="shared" si="0"/>
        <v>0</v>
      </c>
      <c r="K32" s="1"/>
    </row>
    <row r="33" spans="1:11" ht="21" customHeight="1" x14ac:dyDescent="0.3">
      <c r="A33" s="1">
        <v>31</v>
      </c>
      <c r="B33" s="10">
        <v>46054</v>
      </c>
      <c r="C33" s="1" t="s">
        <v>61</v>
      </c>
      <c r="D33" s="1" t="s">
        <v>59</v>
      </c>
      <c r="E33" s="1">
        <v>1400</v>
      </c>
      <c r="F33" s="1"/>
      <c r="G33" s="1"/>
      <c r="H33" s="1"/>
      <c r="I33" s="1"/>
      <c r="J33" s="1">
        <f t="shared" si="0"/>
        <v>0</v>
      </c>
      <c r="K33" s="1"/>
    </row>
    <row r="34" spans="1:11" ht="21" customHeight="1" x14ac:dyDescent="0.3">
      <c r="A34" s="1">
        <v>32</v>
      </c>
      <c r="B34" s="10">
        <v>46055</v>
      </c>
      <c r="C34" s="1" t="s">
        <v>61</v>
      </c>
      <c r="D34" s="1" t="s">
        <v>59</v>
      </c>
      <c r="E34" s="1">
        <v>1400</v>
      </c>
      <c r="F34" s="1"/>
      <c r="G34" s="1"/>
      <c r="H34" s="1"/>
      <c r="I34" s="1"/>
      <c r="J34" s="1">
        <f t="shared" si="0"/>
        <v>0</v>
      </c>
      <c r="K34" s="1"/>
    </row>
    <row r="35" spans="1:11" ht="21" customHeight="1" x14ac:dyDescent="0.3">
      <c r="A35" s="1">
        <v>33</v>
      </c>
      <c r="B35" s="10">
        <v>46056</v>
      </c>
      <c r="C35" s="1" t="s">
        <v>61</v>
      </c>
      <c r="D35" s="1" t="s">
        <v>59</v>
      </c>
      <c r="E35" s="1">
        <v>1400</v>
      </c>
      <c r="F35" s="1"/>
      <c r="G35" s="1"/>
      <c r="H35" s="1"/>
      <c r="I35" s="1"/>
      <c r="J35" s="1">
        <f t="shared" si="0"/>
        <v>0</v>
      </c>
      <c r="K35" s="1"/>
    </row>
    <row r="36" spans="1:11" ht="21" customHeight="1" x14ac:dyDescent="0.3">
      <c r="A36" s="1">
        <v>34</v>
      </c>
      <c r="B36" s="10">
        <v>46057</v>
      </c>
      <c r="C36" s="1" t="s">
        <v>61</v>
      </c>
      <c r="D36" s="1" t="s">
        <v>59</v>
      </c>
      <c r="E36" s="1">
        <v>1400</v>
      </c>
      <c r="F36" s="1"/>
      <c r="G36" s="1"/>
      <c r="H36" s="1"/>
      <c r="I36" s="1"/>
      <c r="J36" s="1">
        <f t="shared" si="0"/>
        <v>0</v>
      </c>
      <c r="K36" s="1"/>
    </row>
    <row r="37" spans="1:11" ht="21" customHeight="1" x14ac:dyDescent="0.3">
      <c r="A37" s="1">
        <v>35</v>
      </c>
      <c r="B37" s="10">
        <v>46058</v>
      </c>
      <c r="C37" s="1" t="s">
        <v>61</v>
      </c>
      <c r="D37" s="1" t="s">
        <v>59</v>
      </c>
      <c r="E37" s="1">
        <v>1400</v>
      </c>
      <c r="F37" s="1"/>
      <c r="G37" s="1"/>
      <c r="H37" s="1"/>
      <c r="I37" s="1"/>
      <c r="J37" s="1">
        <f t="shared" si="0"/>
        <v>0</v>
      </c>
      <c r="K37" s="1"/>
    </row>
    <row r="38" spans="1:11" ht="21" customHeight="1" x14ac:dyDescent="0.3">
      <c r="A38" s="1">
        <v>36</v>
      </c>
      <c r="B38" s="10">
        <v>46059</v>
      </c>
      <c r="C38" s="1" t="s">
        <v>61</v>
      </c>
      <c r="D38" s="1" t="s">
        <v>59</v>
      </c>
      <c r="E38" s="1">
        <v>1400</v>
      </c>
      <c r="F38" s="1"/>
      <c r="G38" s="1"/>
      <c r="H38" s="1"/>
      <c r="I38" s="1"/>
      <c r="J38" s="1">
        <f t="shared" si="0"/>
        <v>0</v>
      </c>
      <c r="K38" s="1"/>
    </row>
    <row r="39" spans="1:11" ht="21" customHeight="1" x14ac:dyDescent="0.3">
      <c r="A39" s="1">
        <v>37</v>
      </c>
      <c r="B39" s="10">
        <v>46060</v>
      </c>
      <c r="C39" s="1" t="s">
        <v>61</v>
      </c>
      <c r="D39" s="1" t="s">
        <v>59</v>
      </c>
      <c r="E39" s="1">
        <v>1400</v>
      </c>
      <c r="F39" s="1"/>
      <c r="G39" s="1"/>
      <c r="H39" s="1"/>
      <c r="I39" s="1"/>
      <c r="J39" s="1">
        <f t="shared" si="0"/>
        <v>0</v>
      </c>
      <c r="K39" s="1"/>
    </row>
    <row r="40" spans="1:11" ht="21" customHeight="1" x14ac:dyDescent="0.3">
      <c r="A40" s="1">
        <v>38</v>
      </c>
      <c r="B40" s="10">
        <v>46061</v>
      </c>
      <c r="C40" s="1" t="s">
        <v>61</v>
      </c>
      <c r="D40" s="1" t="s">
        <v>59</v>
      </c>
      <c r="E40" s="1">
        <v>1400</v>
      </c>
      <c r="F40" s="1"/>
      <c r="G40" s="1"/>
      <c r="H40" s="1"/>
      <c r="I40" s="1"/>
      <c r="J40" s="1">
        <f t="shared" si="0"/>
        <v>0</v>
      </c>
      <c r="K40" s="1"/>
    </row>
    <row r="41" spans="1:11" ht="21" customHeight="1" x14ac:dyDescent="0.3">
      <c r="A41" s="1">
        <v>39</v>
      </c>
      <c r="B41" s="10">
        <v>46062</v>
      </c>
      <c r="C41" s="1" t="s">
        <v>61</v>
      </c>
      <c r="D41" s="1" t="s">
        <v>59</v>
      </c>
      <c r="E41" s="1">
        <v>1400</v>
      </c>
      <c r="F41" s="1"/>
      <c r="G41" s="1"/>
      <c r="H41" s="1"/>
      <c r="I41" s="1"/>
      <c r="J41" s="1">
        <f t="shared" si="0"/>
        <v>0</v>
      </c>
      <c r="K41" s="1"/>
    </row>
    <row r="42" spans="1:11" ht="21" customHeight="1" x14ac:dyDescent="0.3">
      <c r="A42" s="1">
        <v>40</v>
      </c>
      <c r="B42" s="10">
        <v>46063</v>
      </c>
      <c r="C42" s="1" t="s">
        <v>61</v>
      </c>
      <c r="D42" s="1" t="s">
        <v>59</v>
      </c>
      <c r="E42" s="1">
        <v>1400</v>
      </c>
      <c r="F42" s="1"/>
      <c r="G42" s="1"/>
      <c r="H42" s="1"/>
      <c r="I42" s="1"/>
      <c r="J42" s="1">
        <f t="shared" si="0"/>
        <v>0</v>
      </c>
      <c r="K42" s="1"/>
    </row>
    <row r="43" spans="1:11" ht="21" customHeight="1" x14ac:dyDescent="0.3">
      <c r="A43" s="1">
        <v>41</v>
      </c>
      <c r="B43" s="10">
        <v>46064</v>
      </c>
      <c r="C43" s="1" t="s">
        <v>61</v>
      </c>
      <c r="D43" s="1" t="s">
        <v>59</v>
      </c>
      <c r="E43" s="1">
        <v>1400</v>
      </c>
      <c r="F43" s="1"/>
      <c r="G43" s="1"/>
      <c r="H43" s="1"/>
      <c r="I43" s="1"/>
      <c r="J43" s="1">
        <f t="shared" si="0"/>
        <v>0</v>
      </c>
      <c r="K43" s="1"/>
    </row>
    <row r="44" spans="1:11" ht="21" customHeight="1" x14ac:dyDescent="0.3">
      <c r="A44" s="1">
        <v>42</v>
      </c>
      <c r="B44" s="10">
        <v>46065</v>
      </c>
      <c r="C44" s="1" t="s">
        <v>61</v>
      </c>
      <c r="D44" s="1" t="s">
        <v>59</v>
      </c>
      <c r="E44" s="1">
        <v>1400</v>
      </c>
      <c r="F44" s="1"/>
      <c r="G44" s="1"/>
      <c r="H44" s="1"/>
      <c r="I44" s="1"/>
      <c r="J44" s="1">
        <f t="shared" si="0"/>
        <v>0</v>
      </c>
      <c r="K44" s="1"/>
    </row>
    <row r="45" spans="1:11" ht="21" customHeight="1" x14ac:dyDescent="0.3">
      <c r="A45" s="1">
        <v>43</v>
      </c>
      <c r="B45" s="10">
        <v>46066</v>
      </c>
      <c r="C45" s="1" t="s">
        <v>61</v>
      </c>
      <c r="D45" s="1" t="s">
        <v>59</v>
      </c>
      <c r="E45" s="1">
        <v>1400</v>
      </c>
      <c r="F45" s="1"/>
      <c r="G45" s="1"/>
      <c r="H45" s="1"/>
      <c r="I45" s="1"/>
      <c r="J45" s="1">
        <f t="shared" si="0"/>
        <v>0</v>
      </c>
      <c r="K45" s="1"/>
    </row>
    <row r="46" spans="1:11" ht="21" customHeight="1" x14ac:dyDescent="0.3">
      <c r="A46" s="1">
        <v>44</v>
      </c>
      <c r="B46" s="10">
        <v>46067</v>
      </c>
      <c r="C46" s="1" t="s">
        <v>61</v>
      </c>
      <c r="D46" s="1" t="s">
        <v>59</v>
      </c>
      <c r="E46" s="1">
        <v>1400</v>
      </c>
      <c r="F46" s="1"/>
      <c r="G46" s="1"/>
      <c r="H46" s="1"/>
      <c r="I46" s="1"/>
      <c r="J46" s="1">
        <f t="shared" si="0"/>
        <v>0</v>
      </c>
      <c r="K46" s="1"/>
    </row>
    <row r="47" spans="1:11" ht="21" customHeight="1" x14ac:dyDescent="0.3">
      <c r="A47" s="1">
        <v>45</v>
      </c>
      <c r="B47" s="10">
        <v>46068</v>
      </c>
      <c r="C47" s="1" t="s">
        <v>61</v>
      </c>
      <c r="D47" s="1" t="s">
        <v>59</v>
      </c>
      <c r="E47" s="1">
        <v>1400</v>
      </c>
      <c r="F47" s="1"/>
      <c r="G47" s="1"/>
      <c r="H47" s="1"/>
      <c r="I47" s="1"/>
      <c r="J47" s="1">
        <f t="shared" si="0"/>
        <v>0</v>
      </c>
      <c r="K47" s="1"/>
    </row>
    <row r="48" spans="1:11" ht="21" customHeight="1" x14ac:dyDescent="0.3">
      <c r="A48" s="1">
        <v>46</v>
      </c>
      <c r="B48" s="10">
        <v>46069</v>
      </c>
      <c r="C48" s="1" t="s">
        <v>61</v>
      </c>
      <c r="D48" s="1" t="s">
        <v>59</v>
      </c>
      <c r="E48" s="1">
        <v>1400</v>
      </c>
      <c r="F48" s="1"/>
      <c r="G48" s="1"/>
      <c r="H48" s="1"/>
      <c r="I48" s="1"/>
      <c r="J48" s="1">
        <f t="shared" si="0"/>
        <v>0</v>
      </c>
      <c r="K48" s="1"/>
    </row>
    <row r="49" spans="1:11" ht="21" customHeight="1" x14ac:dyDescent="0.3">
      <c r="A49" s="1">
        <v>47</v>
      </c>
      <c r="B49" s="10">
        <v>46070</v>
      </c>
      <c r="C49" s="1" t="s">
        <v>61</v>
      </c>
      <c r="D49" s="1" t="s">
        <v>59</v>
      </c>
      <c r="E49" s="1">
        <v>1400</v>
      </c>
      <c r="F49" s="1"/>
      <c r="G49" s="1"/>
      <c r="H49" s="1"/>
      <c r="I49" s="1"/>
      <c r="J49" s="1">
        <f t="shared" si="0"/>
        <v>0</v>
      </c>
      <c r="K49" s="1"/>
    </row>
    <row r="50" spans="1:11" ht="21" customHeight="1" x14ac:dyDescent="0.3">
      <c r="A50" s="1">
        <v>48</v>
      </c>
      <c r="B50" s="10">
        <v>46071</v>
      </c>
      <c r="C50" s="1" t="s">
        <v>61</v>
      </c>
      <c r="D50" s="1" t="s">
        <v>59</v>
      </c>
      <c r="E50" s="1">
        <v>1400</v>
      </c>
      <c r="F50" s="1"/>
      <c r="G50" s="1"/>
      <c r="H50" s="1"/>
      <c r="I50" s="1"/>
      <c r="J50" s="1">
        <f t="shared" si="0"/>
        <v>0</v>
      </c>
      <c r="K50" s="1"/>
    </row>
    <row r="51" spans="1:11" ht="21" customHeight="1" x14ac:dyDescent="0.3">
      <c r="A51" s="1">
        <v>49</v>
      </c>
      <c r="B51" s="10">
        <v>46072</v>
      </c>
      <c r="C51" s="1" t="s">
        <v>61</v>
      </c>
      <c r="D51" s="1" t="s">
        <v>59</v>
      </c>
      <c r="E51" s="1">
        <v>1400</v>
      </c>
      <c r="F51" s="1"/>
      <c r="G51" s="1"/>
      <c r="H51" s="1"/>
      <c r="I51" s="1"/>
      <c r="J51" s="1">
        <f t="shared" si="0"/>
        <v>0</v>
      </c>
      <c r="K51" s="1"/>
    </row>
    <row r="52" spans="1:11" ht="21" customHeight="1" x14ac:dyDescent="0.3">
      <c r="A52" s="1">
        <v>50</v>
      </c>
      <c r="B52" s="10">
        <v>46073</v>
      </c>
      <c r="C52" s="1" t="s">
        <v>61</v>
      </c>
      <c r="D52" s="1" t="s">
        <v>59</v>
      </c>
      <c r="E52" s="1">
        <v>1400</v>
      </c>
      <c r="F52" s="1"/>
      <c r="G52" s="1"/>
      <c r="H52" s="1"/>
      <c r="I52" s="1"/>
      <c r="J52" s="1">
        <f t="shared" si="0"/>
        <v>0</v>
      </c>
      <c r="K52" s="1"/>
    </row>
    <row r="53" spans="1:11" ht="21" customHeight="1" x14ac:dyDescent="0.3">
      <c r="A53" s="1">
        <v>51</v>
      </c>
      <c r="B53" s="10">
        <v>46074</v>
      </c>
      <c r="C53" s="1" t="s">
        <v>61</v>
      </c>
      <c r="D53" s="1" t="s">
        <v>59</v>
      </c>
      <c r="E53" s="1">
        <v>1400</v>
      </c>
      <c r="F53" s="1"/>
      <c r="G53" s="1"/>
      <c r="H53" s="1"/>
      <c r="I53" s="1"/>
      <c r="J53" s="1">
        <f t="shared" si="0"/>
        <v>0</v>
      </c>
      <c r="K53" s="1"/>
    </row>
    <row r="54" spans="1:11" ht="21" customHeight="1" x14ac:dyDescent="0.3">
      <c r="A54" s="1">
        <v>52</v>
      </c>
      <c r="B54" s="10">
        <v>46075</v>
      </c>
      <c r="C54" s="1" t="s">
        <v>61</v>
      </c>
      <c r="D54" s="1" t="s">
        <v>59</v>
      </c>
      <c r="E54" s="1">
        <v>1400</v>
      </c>
      <c r="F54" s="1"/>
      <c r="G54" s="1"/>
      <c r="H54" s="1"/>
      <c r="I54" s="1"/>
      <c r="J54" s="1">
        <f t="shared" si="0"/>
        <v>0</v>
      </c>
      <c r="K54" s="1"/>
    </row>
    <row r="55" spans="1:11" ht="21" customHeight="1" x14ac:dyDescent="0.3">
      <c r="A55" s="1">
        <v>53</v>
      </c>
      <c r="B55" s="10">
        <v>46076</v>
      </c>
      <c r="C55" s="1" t="s">
        <v>61</v>
      </c>
      <c r="D55" s="1" t="s">
        <v>59</v>
      </c>
      <c r="E55" s="1">
        <v>1400</v>
      </c>
      <c r="F55" s="1"/>
      <c r="G55" s="1"/>
      <c r="H55" s="1"/>
      <c r="I55" s="1"/>
      <c r="J55" s="1">
        <f t="shared" si="0"/>
        <v>0</v>
      </c>
      <c r="K55" s="1"/>
    </row>
    <row r="56" spans="1:11" ht="21" customHeight="1" x14ac:dyDescent="0.3">
      <c r="A56" s="1">
        <v>54</v>
      </c>
      <c r="B56" s="10">
        <v>46077</v>
      </c>
      <c r="C56" s="1" t="s">
        <v>61</v>
      </c>
      <c r="D56" s="1" t="s">
        <v>59</v>
      </c>
      <c r="E56" s="1">
        <v>1400</v>
      </c>
      <c r="F56" s="1"/>
      <c r="G56" s="1"/>
      <c r="H56" s="1"/>
      <c r="I56" s="1"/>
      <c r="J56" s="1">
        <f t="shared" si="0"/>
        <v>0</v>
      </c>
      <c r="K56" s="1"/>
    </row>
    <row r="57" spans="1:11" ht="21" customHeight="1" x14ac:dyDescent="0.3">
      <c r="A57" s="1">
        <v>55</v>
      </c>
      <c r="B57" s="10">
        <v>46078</v>
      </c>
      <c r="C57" s="1" t="s">
        <v>61</v>
      </c>
      <c r="D57" s="1" t="s">
        <v>59</v>
      </c>
      <c r="E57" s="1">
        <v>1400</v>
      </c>
      <c r="F57" s="1"/>
      <c r="G57" s="1"/>
      <c r="H57" s="1"/>
      <c r="I57" s="1"/>
      <c r="J57" s="1">
        <f t="shared" si="0"/>
        <v>0</v>
      </c>
      <c r="K57" s="1"/>
    </row>
    <row r="58" spans="1:11" ht="21" customHeight="1" x14ac:dyDescent="0.3">
      <c r="A58" s="1">
        <v>56</v>
      </c>
      <c r="B58" s="10">
        <v>46079</v>
      </c>
      <c r="C58" s="1" t="s">
        <v>61</v>
      </c>
      <c r="D58" s="1" t="s">
        <v>59</v>
      </c>
      <c r="E58" s="1">
        <v>1400</v>
      </c>
      <c r="F58" s="1"/>
      <c r="G58" s="1"/>
      <c r="H58" s="1"/>
      <c r="I58" s="1"/>
      <c r="J58" s="1">
        <f t="shared" si="0"/>
        <v>0</v>
      </c>
      <c r="K58" s="1"/>
    </row>
    <row r="59" spans="1:11" ht="21" customHeight="1" x14ac:dyDescent="0.3">
      <c r="A59" s="1">
        <v>57</v>
      </c>
      <c r="B59" s="10">
        <v>46080</v>
      </c>
      <c r="C59" s="1" t="s">
        <v>61</v>
      </c>
      <c r="D59" s="1" t="s">
        <v>59</v>
      </c>
      <c r="E59" s="1">
        <v>1400</v>
      </c>
      <c r="F59" s="1"/>
      <c r="G59" s="1"/>
      <c r="H59" s="1"/>
      <c r="I59" s="1"/>
      <c r="J59" s="1">
        <f t="shared" si="0"/>
        <v>0</v>
      </c>
      <c r="K59" s="1"/>
    </row>
    <row r="60" spans="1:11" ht="21" customHeight="1" x14ac:dyDescent="0.3">
      <c r="A60" s="1">
        <v>58</v>
      </c>
      <c r="B60" s="10">
        <v>46081</v>
      </c>
      <c r="C60" s="1" t="s">
        <v>61</v>
      </c>
      <c r="D60" s="1" t="s">
        <v>59</v>
      </c>
      <c r="E60" s="1">
        <v>1400</v>
      </c>
      <c r="F60" s="1"/>
      <c r="G60" s="1"/>
      <c r="H60" s="1"/>
      <c r="I60" s="1"/>
      <c r="J60" s="1">
        <f t="shared" si="0"/>
        <v>0</v>
      </c>
      <c r="K60" s="1"/>
    </row>
    <row r="61" spans="1:11" ht="21" customHeight="1" x14ac:dyDescent="0.3">
      <c r="A61" s="1">
        <v>59</v>
      </c>
      <c r="B61" s="10">
        <v>46082</v>
      </c>
      <c r="C61" s="1" t="s">
        <v>61</v>
      </c>
      <c r="D61" s="1" t="s">
        <v>59</v>
      </c>
      <c r="E61" s="1">
        <v>1400</v>
      </c>
      <c r="F61" s="1"/>
      <c r="G61" s="1"/>
      <c r="H61" s="1"/>
      <c r="I61" s="1"/>
      <c r="J61" s="1">
        <f t="shared" si="0"/>
        <v>0</v>
      </c>
      <c r="K61" s="1"/>
    </row>
    <row r="62" spans="1:11" ht="21" customHeight="1" x14ac:dyDescent="0.3">
      <c r="A62" s="1">
        <v>60</v>
      </c>
      <c r="B62" s="10">
        <v>46083</v>
      </c>
      <c r="C62" s="1" t="s">
        <v>61</v>
      </c>
      <c r="D62" s="1" t="s">
        <v>59</v>
      </c>
      <c r="E62" s="1">
        <v>1400</v>
      </c>
      <c r="F62" s="1"/>
      <c r="G62" s="1"/>
      <c r="H62" s="1"/>
      <c r="I62" s="1"/>
      <c r="J62" s="1">
        <f t="shared" si="0"/>
        <v>0</v>
      </c>
      <c r="K62" s="1"/>
    </row>
    <row r="63" spans="1:11" ht="21" customHeight="1" x14ac:dyDescent="0.3">
      <c r="A63" s="1">
        <v>61</v>
      </c>
      <c r="B63" s="10">
        <v>46084</v>
      </c>
      <c r="C63" s="1" t="s">
        <v>61</v>
      </c>
      <c r="D63" s="1" t="s">
        <v>59</v>
      </c>
      <c r="E63" s="1">
        <v>1400</v>
      </c>
      <c r="F63" s="1"/>
      <c r="G63" s="1"/>
      <c r="H63" s="1"/>
      <c r="I63" s="1"/>
      <c r="J63" s="1">
        <f t="shared" si="0"/>
        <v>0</v>
      </c>
      <c r="K63" s="1"/>
    </row>
    <row r="64" spans="1:11" ht="21" customHeight="1" x14ac:dyDescent="0.3">
      <c r="A64" s="1">
        <v>62</v>
      </c>
      <c r="B64" s="10">
        <v>46085</v>
      </c>
      <c r="C64" s="1" t="s">
        <v>61</v>
      </c>
      <c r="D64" s="1" t="s">
        <v>59</v>
      </c>
      <c r="E64" s="1">
        <v>1400</v>
      </c>
      <c r="F64" s="1"/>
      <c r="G64" s="1"/>
      <c r="H64" s="1"/>
      <c r="I64" s="1"/>
      <c r="J64" s="1">
        <f t="shared" si="0"/>
        <v>0</v>
      </c>
      <c r="K64" s="1"/>
    </row>
    <row r="65" spans="1:11" ht="21" customHeight="1" x14ac:dyDescent="0.3">
      <c r="A65" s="1">
        <v>63</v>
      </c>
      <c r="B65" s="10">
        <v>46086</v>
      </c>
      <c r="C65" s="1" t="s">
        <v>61</v>
      </c>
      <c r="D65" s="1" t="s">
        <v>59</v>
      </c>
      <c r="E65" s="1">
        <v>1400</v>
      </c>
      <c r="F65" s="1"/>
      <c r="G65" s="1"/>
      <c r="H65" s="1"/>
      <c r="I65" s="1"/>
      <c r="J65" s="1">
        <f t="shared" si="0"/>
        <v>0</v>
      </c>
      <c r="K65" s="1"/>
    </row>
    <row r="66" spans="1:11" ht="21" customHeight="1" x14ac:dyDescent="0.3">
      <c r="A66" s="1">
        <v>64</v>
      </c>
      <c r="B66" s="10">
        <v>46087</v>
      </c>
      <c r="C66" s="1" t="s">
        <v>61</v>
      </c>
      <c r="D66" s="1" t="s">
        <v>59</v>
      </c>
      <c r="E66" s="1">
        <v>1400</v>
      </c>
      <c r="F66" s="1"/>
      <c r="G66" s="1"/>
      <c r="H66" s="1"/>
      <c r="I66" s="1"/>
      <c r="J66" s="1">
        <f t="shared" si="0"/>
        <v>0</v>
      </c>
      <c r="K66" s="1"/>
    </row>
    <row r="67" spans="1:11" ht="21" customHeight="1" x14ac:dyDescent="0.3">
      <c r="A67" s="1">
        <v>65</v>
      </c>
      <c r="B67" s="10">
        <v>46088</v>
      </c>
      <c r="C67" s="1" t="s">
        <v>61</v>
      </c>
      <c r="D67" s="1" t="s">
        <v>59</v>
      </c>
      <c r="E67" s="1">
        <v>1400</v>
      </c>
      <c r="F67" s="1"/>
      <c r="G67" s="1"/>
      <c r="H67" s="1"/>
      <c r="I67" s="1"/>
      <c r="J67" s="1">
        <f t="shared" si="0"/>
        <v>0</v>
      </c>
      <c r="K67" s="1"/>
    </row>
    <row r="68" spans="1:11" ht="21" customHeight="1" x14ac:dyDescent="0.3">
      <c r="A68" s="1">
        <v>66</v>
      </c>
      <c r="B68" s="10">
        <v>46089</v>
      </c>
      <c r="C68" s="1" t="s">
        <v>61</v>
      </c>
      <c r="D68" s="1" t="s">
        <v>59</v>
      </c>
      <c r="E68" s="1">
        <v>1400</v>
      </c>
      <c r="F68" s="1"/>
      <c r="G68" s="1"/>
      <c r="H68" s="1"/>
      <c r="I68" s="1"/>
      <c r="J68" s="1">
        <f t="shared" ref="J68:J131" si="1">E68*F68-G68-H68+I68</f>
        <v>0</v>
      </c>
      <c r="K68" s="1"/>
    </row>
    <row r="69" spans="1:11" ht="21" customHeight="1" x14ac:dyDescent="0.3">
      <c r="A69" s="1">
        <v>67</v>
      </c>
      <c r="B69" s="10">
        <v>46090</v>
      </c>
      <c r="C69" s="1" t="s">
        <v>61</v>
      </c>
      <c r="D69" s="1" t="s">
        <v>59</v>
      </c>
      <c r="E69" s="1">
        <v>1400</v>
      </c>
      <c r="F69" s="1"/>
      <c r="G69" s="1"/>
      <c r="H69" s="1"/>
      <c r="I69" s="1"/>
      <c r="J69" s="1">
        <f t="shared" si="1"/>
        <v>0</v>
      </c>
      <c r="K69" s="1"/>
    </row>
    <row r="70" spans="1:11" ht="21" customHeight="1" x14ac:dyDescent="0.3">
      <c r="A70" s="1">
        <v>68</v>
      </c>
      <c r="B70" s="10">
        <v>46091</v>
      </c>
      <c r="C70" s="1" t="s">
        <v>61</v>
      </c>
      <c r="D70" s="1" t="s">
        <v>59</v>
      </c>
      <c r="E70" s="1">
        <v>1400</v>
      </c>
      <c r="F70" s="1"/>
      <c r="G70" s="1"/>
      <c r="H70" s="1"/>
      <c r="I70" s="1"/>
      <c r="J70" s="1">
        <f t="shared" si="1"/>
        <v>0</v>
      </c>
      <c r="K70" s="1"/>
    </row>
    <row r="71" spans="1:11" ht="21" customHeight="1" x14ac:dyDescent="0.3">
      <c r="A71" s="1">
        <v>69</v>
      </c>
      <c r="B71" s="10">
        <v>46092</v>
      </c>
      <c r="C71" s="1" t="s">
        <v>61</v>
      </c>
      <c r="D71" s="1" t="s">
        <v>59</v>
      </c>
      <c r="E71" s="1">
        <v>1400</v>
      </c>
      <c r="F71" s="1"/>
      <c r="G71" s="1"/>
      <c r="H71" s="1"/>
      <c r="I71" s="1"/>
      <c r="J71" s="1">
        <f t="shared" si="1"/>
        <v>0</v>
      </c>
      <c r="K71" s="1"/>
    </row>
    <row r="72" spans="1:11" ht="21" customHeight="1" x14ac:dyDescent="0.3">
      <c r="A72" s="1">
        <v>70</v>
      </c>
      <c r="B72" s="10">
        <v>46093</v>
      </c>
      <c r="C72" s="1" t="s">
        <v>61</v>
      </c>
      <c r="D72" s="1" t="s">
        <v>59</v>
      </c>
      <c r="E72" s="1">
        <v>1400</v>
      </c>
      <c r="F72" s="1"/>
      <c r="G72" s="1"/>
      <c r="H72" s="1"/>
      <c r="I72" s="1"/>
      <c r="J72" s="1">
        <f t="shared" si="1"/>
        <v>0</v>
      </c>
      <c r="K72" s="1"/>
    </row>
    <row r="73" spans="1:11" ht="21" customHeight="1" x14ac:dyDescent="0.3">
      <c r="A73" s="1">
        <v>71</v>
      </c>
      <c r="B73" s="10">
        <v>46094</v>
      </c>
      <c r="C73" s="1" t="s">
        <v>61</v>
      </c>
      <c r="D73" s="1" t="s">
        <v>59</v>
      </c>
      <c r="E73" s="1">
        <v>1400</v>
      </c>
      <c r="F73" s="1"/>
      <c r="G73" s="1"/>
      <c r="H73" s="1"/>
      <c r="I73" s="1"/>
      <c r="J73" s="1">
        <f t="shared" si="1"/>
        <v>0</v>
      </c>
      <c r="K73" s="1"/>
    </row>
    <row r="74" spans="1:11" ht="21" customHeight="1" x14ac:dyDescent="0.3">
      <c r="A74" s="1">
        <v>72</v>
      </c>
      <c r="B74" s="10">
        <v>46095</v>
      </c>
      <c r="C74" s="1" t="s">
        <v>61</v>
      </c>
      <c r="D74" s="1" t="s">
        <v>59</v>
      </c>
      <c r="E74" s="1">
        <v>1400</v>
      </c>
      <c r="F74" s="1"/>
      <c r="G74" s="1"/>
      <c r="H74" s="1"/>
      <c r="I74" s="1"/>
      <c r="J74" s="1">
        <f t="shared" si="1"/>
        <v>0</v>
      </c>
      <c r="K74" s="1"/>
    </row>
    <row r="75" spans="1:11" ht="21" customHeight="1" x14ac:dyDescent="0.3">
      <c r="A75" s="1">
        <v>73</v>
      </c>
      <c r="B75" s="10">
        <v>46096</v>
      </c>
      <c r="C75" s="1" t="s">
        <v>61</v>
      </c>
      <c r="D75" s="1" t="s">
        <v>59</v>
      </c>
      <c r="E75" s="1">
        <v>1400</v>
      </c>
      <c r="F75" s="1"/>
      <c r="G75" s="1"/>
      <c r="H75" s="1"/>
      <c r="I75" s="1"/>
      <c r="J75" s="1">
        <f t="shared" si="1"/>
        <v>0</v>
      </c>
      <c r="K75" s="1"/>
    </row>
    <row r="76" spans="1:11" ht="21" customHeight="1" x14ac:dyDescent="0.3">
      <c r="A76" s="1">
        <v>74</v>
      </c>
      <c r="B76" s="10">
        <v>46097</v>
      </c>
      <c r="C76" s="1" t="s">
        <v>61</v>
      </c>
      <c r="D76" s="1" t="s">
        <v>59</v>
      </c>
      <c r="E76" s="1">
        <v>1400</v>
      </c>
      <c r="F76" s="1"/>
      <c r="G76" s="1"/>
      <c r="H76" s="1"/>
      <c r="I76" s="1"/>
      <c r="J76" s="1">
        <f t="shared" si="1"/>
        <v>0</v>
      </c>
      <c r="K76" s="1"/>
    </row>
    <row r="77" spans="1:11" ht="21" customHeight="1" x14ac:dyDescent="0.3">
      <c r="A77" s="1">
        <v>75</v>
      </c>
      <c r="B77" s="10">
        <v>46098</v>
      </c>
      <c r="C77" s="1" t="s">
        <v>61</v>
      </c>
      <c r="D77" s="1" t="s">
        <v>59</v>
      </c>
      <c r="E77" s="1">
        <v>1400</v>
      </c>
      <c r="F77" s="1"/>
      <c r="G77" s="1"/>
      <c r="H77" s="1"/>
      <c r="I77" s="1"/>
      <c r="J77" s="1">
        <f t="shared" si="1"/>
        <v>0</v>
      </c>
      <c r="K77" s="1"/>
    </row>
    <row r="78" spans="1:11" ht="21" customHeight="1" x14ac:dyDescent="0.3">
      <c r="A78" s="1">
        <v>76</v>
      </c>
      <c r="B78" s="10">
        <v>46099</v>
      </c>
      <c r="C78" s="1" t="s">
        <v>61</v>
      </c>
      <c r="D78" s="1" t="s">
        <v>59</v>
      </c>
      <c r="E78" s="1">
        <v>1400</v>
      </c>
      <c r="F78" s="1"/>
      <c r="G78" s="1"/>
      <c r="H78" s="1"/>
      <c r="I78" s="1"/>
      <c r="J78" s="1">
        <f t="shared" si="1"/>
        <v>0</v>
      </c>
      <c r="K78" s="1"/>
    </row>
    <row r="79" spans="1:11" ht="21" customHeight="1" x14ac:dyDescent="0.3">
      <c r="A79" s="1">
        <v>77</v>
      </c>
      <c r="B79" s="10">
        <v>46100</v>
      </c>
      <c r="C79" s="1" t="s">
        <v>61</v>
      </c>
      <c r="D79" s="1" t="s">
        <v>59</v>
      </c>
      <c r="E79" s="1">
        <v>1400</v>
      </c>
      <c r="F79" s="1"/>
      <c r="G79" s="1"/>
      <c r="H79" s="1"/>
      <c r="I79" s="1"/>
      <c r="J79" s="1">
        <f t="shared" si="1"/>
        <v>0</v>
      </c>
      <c r="K79" s="1"/>
    </row>
    <row r="80" spans="1:11" ht="21" customHeight="1" x14ac:dyDescent="0.3">
      <c r="A80" s="1">
        <v>78</v>
      </c>
      <c r="B80" s="10">
        <v>46101</v>
      </c>
      <c r="C80" s="1" t="s">
        <v>61</v>
      </c>
      <c r="D80" s="1" t="s">
        <v>59</v>
      </c>
      <c r="E80" s="1">
        <v>1400</v>
      </c>
      <c r="F80" s="1"/>
      <c r="G80" s="1"/>
      <c r="H80" s="1"/>
      <c r="I80" s="1"/>
      <c r="J80" s="1">
        <f t="shared" si="1"/>
        <v>0</v>
      </c>
      <c r="K80" s="1"/>
    </row>
    <row r="81" spans="1:11" ht="21" customHeight="1" x14ac:dyDescent="0.3">
      <c r="A81" s="1">
        <v>79</v>
      </c>
      <c r="B81" s="10">
        <v>46102</v>
      </c>
      <c r="C81" s="1" t="s">
        <v>61</v>
      </c>
      <c r="D81" s="1" t="s">
        <v>59</v>
      </c>
      <c r="E81" s="1">
        <v>1400</v>
      </c>
      <c r="F81" s="1"/>
      <c r="G81" s="1"/>
      <c r="H81" s="1"/>
      <c r="I81" s="1"/>
      <c r="J81" s="1">
        <f t="shared" si="1"/>
        <v>0</v>
      </c>
      <c r="K81" s="1"/>
    </row>
    <row r="82" spans="1:11" ht="21" customHeight="1" x14ac:dyDescent="0.3">
      <c r="A82" s="1">
        <v>80</v>
      </c>
      <c r="B82" s="10">
        <v>46103</v>
      </c>
      <c r="C82" s="1" t="s">
        <v>61</v>
      </c>
      <c r="D82" s="1" t="s">
        <v>59</v>
      </c>
      <c r="E82" s="1">
        <v>1400</v>
      </c>
      <c r="F82" s="1"/>
      <c r="G82" s="1"/>
      <c r="H82" s="1"/>
      <c r="I82" s="1"/>
      <c r="J82" s="1">
        <f t="shared" si="1"/>
        <v>0</v>
      </c>
      <c r="K82" s="1"/>
    </row>
    <row r="83" spans="1:11" ht="21" customHeight="1" x14ac:dyDescent="0.3">
      <c r="A83" s="1">
        <v>81</v>
      </c>
      <c r="B83" s="10">
        <v>46104</v>
      </c>
      <c r="C83" s="1" t="s">
        <v>61</v>
      </c>
      <c r="D83" s="1" t="s">
        <v>59</v>
      </c>
      <c r="E83" s="1">
        <v>1400</v>
      </c>
      <c r="F83" s="1"/>
      <c r="G83" s="1"/>
      <c r="H83" s="1"/>
      <c r="I83" s="1"/>
      <c r="J83" s="1">
        <f t="shared" si="1"/>
        <v>0</v>
      </c>
      <c r="K83" s="1"/>
    </row>
    <row r="84" spans="1:11" ht="21" customHeight="1" x14ac:dyDescent="0.3">
      <c r="A84" s="1">
        <v>82</v>
      </c>
      <c r="B84" s="10">
        <v>46105</v>
      </c>
      <c r="C84" s="1" t="s">
        <v>61</v>
      </c>
      <c r="D84" s="1" t="s">
        <v>59</v>
      </c>
      <c r="E84" s="1">
        <v>1400</v>
      </c>
      <c r="F84" s="1"/>
      <c r="G84" s="1"/>
      <c r="H84" s="1"/>
      <c r="I84" s="1"/>
      <c r="J84" s="1">
        <f t="shared" si="1"/>
        <v>0</v>
      </c>
      <c r="K84" s="1"/>
    </row>
    <row r="85" spans="1:11" ht="21" customHeight="1" x14ac:dyDescent="0.3">
      <c r="A85" s="1">
        <v>83</v>
      </c>
      <c r="B85" s="10">
        <v>46106</v>
      </c>
      <c r="C85" s="1" t="s">
        <v>61</v>
      </c>
      <c r="D85" s="1" t="s">
        <v>59</v>
      </c>
      <c r="E85" s="1">
        <v>1400</v>
      </c>
      <c r="F85" s="1"/>
      <c r="G85" s="1"/>
      <c r="H85" s="1"/>
      <c r="I85" s="1"/>
      <c r="J85" s="1">
        <f t="shared" si="1"/>
        <v>0</v>
      </c>
      <c r="K85" s="1"/>
    </row>
    <row r="86" spans="1:11" ht="21" customHeight="1" x14ac:dyDescent="0.3">
      <c r="A86" s="1">
        <v>84</v>
      </c>
      <c r="B86" s="10">
        <v>46107</v>
      </c>
      <c r="C86" s="1" t="s">
        <v>61</v>
      </c>
      <c r="D86" s="1" t="s">
        <v>59</v>
      </c>
      <c r="E86" s="1">
        <v>1400</v>
      </c>
      <c r="F86" s="1"/>
      <c r="G86" s="1"/>
      <c r="H86" s="1"/>
      <c r="I86" s="1"/>
      <c r="J86" s="1">
        <f t="shared" si="1"/>
        <v>0</v>
      </c>
      <c r="K86" s="1"/>
    </row>
    <row r="87" spans="1:11" ht="21" customHeight="1" x14ac:dyDescent="0.3">
      <c r="A87" s="1">
        <v>85</v>
      </c>
      <c r="B87" s="10">
        <v>46108</v>
      </c>
      <c r="C87" s="1" t="s">
        <v>61</v>
      </c>
      <c r="D87" s="1" t="s">
        <v>59</v>
      </c>
      <c r="E87" s="1">
        <v>1400</v>
      </c>
      <c r="F87" s="1"/>
      <c r="G87" s="1"/>
      <c r="H87" s="1"/>
      <c r="I87" s="1"/>
      <c r="J87" s="1">
        <f t="shared" si="1"/>
        <v>0</v>
      </c>
      <c r="K87" s="1"/>
    </row>
    <row r="88" spans="1:11" ht="21" customHeight="1" x14ac:dyDescent="0.3">
      <c r="A88" s="1">
        <v>86</v>
      </c>
      <c r="B88" s="10">
        <v>46109</v>
      </c>
      <c r="C88" s="1" t="s">
        <v>61</v>
      </c>
      <c r="D88" s="1" t="s">
        <v>59</v>
      </c>
      <c r="E88" s="1">
        <v>1400</v>
      </c>
      <c r="F88" s="1"/>
      <c r="G88" s="1"/>
      <c r="H88" s="1"/>
      <c r="I88" s="1"/>
      <c r="J88" s="1">
        <f t="shared" si="1"/>
        <v>0</v>
      </c>
      <c r="K88" s="1"/>
    </row>
    <row r="89" spans="1:11" ht="21" customHeight="1" x14ac:dyDescent="0.3">
      <c r="A89" s="1">
        <v>87</v>
      </c>
      <c r="B89" s="10">
        <v>46110</v>
      </c>
      <c r="C89" s="1" t="s">
        <v>61</v>
      </c>
      <c r="D89" s="1" t="s">
        <v>59</v>
      </c>
      <c r="E89" s="1">
        <v>1400</v>
      </c>
      <c r="F89" s="1"/>
      <c r="G89" s="1"/>
      <c r="H89" s="1"/>
      <c r="I89" s="1"/>
      <c r="J89" s="1">
        <f t="shared" si="1"/>
        <v>0</v>
      </c>
      <c r="K89" s="1"/>
    </row>
    <row r="90" spans="1:11" ht="21" customHeight="1" x14ac:dyDescent="0.3">
      <c r="A90" s="1">
        <v>88</v>
      </c>
      <c r="B90" s="10">
        <v>46111</v>
      </c>
      <c r="C90" s="1" t="s">
        <v>61</v>
      </c>
      <c r="D90" s="1" t="s">
        <v>59</v>
      </c>
      <c r="E90" s="1">
        <v>1400</v>
      </c>
      <c r="F90" s="1"/>
      <c r="G90" s="1"/>
      <c r="H90" s="1"/>
      <c r="I90" s="1"/>
      <c r="J90" s="1">
        <f t="shared" si="1"/>
        <v>0</v>
      </c>
      <c r="K90" s="1"/>
    </row>
    <row r="91" spans="1:11" ht="21" customHeight="1" x14ac:dyDescent="0.3">
      <c r="A91" s="1">
        <v>89</v>
      </c>
      <c r="B91" s="10">
        <v>46112</v>
      </c>
      <c r="C91" s="1" t="s">
        <v>61</v>
      </c>
      <c r="D91" s="1" t="s">
        <v>59</v>
      </c>
      <c r="E91" s="1">
        <v>1400</v>
      </c>
      <c r="F91" s="1"/>
      <c r="G91" s="1"/>
      <c r="H91" s="1"/>
      <c r="I91" s="1"/>
      <c r="J91" s="1">
        <f t="shared" si="1"/>
        <v>0</v>
      </c>
      <c r="K91" s="1"/>
    </row>
    <row r="92" spans="1:11" ht="21" customHeight="1" x14ac:dyDescent="0.3">
      <c r="A92" s="1">
        <v>90</v>
      </c>
      <c r="B92" s="10">
        <v>46113</v>
      </c>
      <c r="C92" s="1" t="s">
        <v>61</v>
      </c>
      <c r="D92" s="1" t="s">
        <v>59</v>
      </c>
      <c r="E92" s="1">
        <v>1400</v>
      </c>
      <c r="F92" s="1"/>
      <c r="G92" s="1"/>
      <c r="H92" s="1"/>
      <c r="I92" s="1"/>
      <c r="J92" s="1">
        <f t="shared" si="1"/>
        <v>0</v>
      </c>
      <c r="K92" s="1"/>
    </row>
    <row r="93" spans="1:11" ht="21" customHeight="1" x14ac:dyDescent="0.3">
      <c r="A93" s="1">
        <v>91</v>
      </c>
      <c r="B93" s="10">
        <v>46114</v>
      </c>
      <c r="C93" s="1" t="s">
        <v>61</v>
      </c>
      <c r="D93" s="1" t="s">
        <v>59</v>
      </c>
      <c r="E93" s="1">
        <v>1400</v>
      </c>
      <c r="F93" s="1"/>
      <c r="G93" s="1"/>
      <c r="H93" s="1"/>
      <c r="I93" s="1"/>
      <c r="J93" s="1">
        <f t="shared" si="1"/>
        <v>0</v>
      </c>
      <c r="K93" s="1"/>
    </row>
    <row r="94" spans="1:11" ht="21" customHeight="1" x14ac:dyDescent="0.3">
      <c r="A94" s="1">
        <v>92</v>
      </c>
      <c r="B94" s="10">
        <v>46115</v>
      </c>
      <c r="C94" s="1" t="s">
        <v>61</v>
      </c>
      <c r="D94" s="1" t="s">
        <v>59</v>
      </c>
      <c r="E94" s="1">
        <v>1400</v>
      </c>
      <c r="F94" s="1"/>
      <c r="G94" s="1"/>
      <c r="H94" s="1"/>
      <c r="I94" s="1"/>
      <c r="J94" s="1">
        <f t="shared" si="1"/>
        <v>0</v>
      </c>
      <c r="K94" s="1"/>
    </row>
    <row r="95" spans="1:11" ht="21" customHeight="1" x14ac:dyDescent="0.3">
      <c r="A95" s="1">
        <v>93</v>
      </c>
      <c r="B95" s="10">
        <v>46116</v>
      </c>
      <c r="C95" s="1" t="s">
        <v>61</v>
      </c>
      <c r="D95" s="1" t="s">
        <v>59</v>
      </c>
      <c r="E95" s="1">
        <v>1400</v>
      </c>
      <c r="F95" s="1"/>
      <c r="G95" s="1"/>
      <c r="H95" s="1"/>
      <c r="I95" s="1"/>
      <c r="J95" s="1">
        <f t="shared" si="1"/>
        <v>0</v>
      </c>
      <c r="K95" s="1"/>
    </row>
    <row r="96" spans="1:11" ht="21" customHeight="1" x14ac:dyDescent="0.3">
      <c r="A96" s="1">
        <v>94</v>
      </c>
      <c r="B96" s="10">
        <v>46117</v>
      </c>
      <c r="C96" s="1" t="s">
        <v>61</v>
      </c>
      <c r="D96" s="1" t="s">
        <v>59</v>
      </c>
      <c r="E96" s="1">
        <v>1400</v>
      </c>
      <c r="F96" s="1"/>
      <c r="G96" s="1"/>
      <c r="H96" s="1"/>
      <c r="I96" s="1"/>
      <c r="J96" s="1">
        <f t="shared" si="1"/>
        <v>0</v>
      </c>
      <c r="K96" s="1"/>
    </row>
    <row r="97" spans="1:11" ht="21" customHeight="1" x14ac:dyDescent="0.3">
      <c r="A97" s="1">
        <v>95</v>
      </c>
      <c r="B97" s="10">
        <v>46118</v>
      </c>
      <c r="C97" s="1" t="s">
        <v>61</v>
      </c>
      <c r="D97" s="1" t="s">
        <v>59</v>
      </c>
      <c r="E97" s="1">
        <v>1400</v>
      </c>
      <c r="F97" s="1"/>
      <c r="G97" s="1"/>
      <c r="H97" s="1"/>
      <c r="I97" s="1"/>
      <c r="J97" s="1">
        <f t="shared" si="1"/>
        <v>0</v>
      </c>
      <c r="K97" s="1"/>
    </row>
    <row r="98" spans="1:11" ht="21" customHeight="1" x14ac:dyDescent="0.3">
      <c r="A98" s="1">
        <v>96</v>
      </c>
      <c r="B98" s="10">
        <v>46119</v>
      </c>
      <c r="C98" s="1" t="s">
        <v>61</v>
      </c>
      <c r="D98" s="1" t="s">
        <v>59</v>
      </c>
      <c r="E98" s="1">
        <v>1400</v>
      </c>
      <c r="F98" s="1"/>
      <c r="G98" s="1"/>
      <c r="H98" s="1"/>
      <c r="I98" s="1"/>
      <c r="J98" s="1">
        <f t="shared" si="1"/>
        <v>0</v>
      </c>
      <c r="K98" s="1"/>
    </row>
    <row r="99" spans="1:11" ht="21" customHeight="1" x14ac:dyDescent="0.3">
      <c r="A99" s="1">
        <v>97</v>
      </c>
      <c r="B99" s="10">
        <v>46120</v>
      </c>
      <c r="C99" s="1" t="s">
        <v>61</v>
      </c>
      <c r="D99" s="1" t="s">
        <v>59</v>
      </c>
      <c r="E99" s="1">
        <v>1400</v>
      </c>
      <c r="F99" s="1"/>
      <c r="G99" s="1"/>
      <c r="H99" s="1"/>
      <c r="I99" s="1"/>
      <c r="J99" s="1">
        <f t="shared" si="1"/>
        <v>0</v>
      </c>
      <c r="K99" s="1"/>
    </row>
    <row r="100" spans="1:11" ht="21" customHeight="1" x14ac:dyDescent="0.3">
      <c r="A100" s="1">
        <v>98</v>
      </c>
      <c r="B100" s="10">
        <v>46121</v>
      </c>
      <c r="C100" s="1" t="s">
        <v>61</v>
      </c>
      <c r="D100" s="1" t="s">
        <v>59</v>
      </c>
      <c r="E100" s="1">
        <v>1400</v>
      </c>
      <c r="F100" s="1"/>
      <c r="G100" s="1"/>
      <c r="H100" s="1"/>
      <c r="I100" s="1"/>
      <c r="J100" s="1">
        <f t="shared" si="1"/>
        <v>0</v>
      </c>
      <c r="K100" s="1"/>
    </row>
    <row r="101" spans="1:11" ht="21" customHeight="1" x14ac:dyDescent="0.3">
      <c r="A101" s="1">
        <v>99</v>
      </c>
      <c r="B101" s="10">
        <v>46122</v>
      </c>
      <c r="C101" s="1" t="s">
        <v>61</v>
      </c>
      <c r="D101" s="1" t="s">
        <v>59</v>
      </c>
      <c r="E101" s="1">
        <v>1400</v>
      </c>
      <c r="F101" s="1"/>
      <c r="G101" s="1"/>
      <c r="H101" s="1"/>
      <c r="I101" s="1"/>
      <c r="J101" s="1">
        <f t="shared" si="1"/>
        <v>0</v>
      </c>
      <c r="K101" s="1"/>
    </row>
    <row r="102" spans="1:11" ht="21" customHeight="1" x14ac:dyDescent="0.3">
      <c r="A102" s="1">
        <v>100</v>
      </c>
      <c r="B102" s="10">
        <v>46123</v>
      </c>
      <c r="C102" s="1" t="s">
        <v>61</v>
      </c>
      <c r="D102" s="1" t="s">
        <v>59</v>
      </c>
      <c r="E102" s="1">
        <v>1400</v>
      </c>
      <c r="F102" s="1"/>
      <c r="G102" s="1"/>
      <c r="H102" s="1"/>
      <c r="I102" s="1"/>
      <c r="J102" s="1">
        <f t="shared" si="1"/>
        <v>0</v>
      </c>
      <c r="K102" s="1"/>
    </row>
    <row r="103" spans="1:11" ht="21" customHeight="1" x14ac:dyDescent="0.3">
      <c r="A103" s="1">
        <v>101</v>
      </c>
      <c r="B103" s="10">
        <v>46124</v>
      </c>
      <c r="C103" s="1" t="s">
        <v>61</v>
      </c>
      <c r="D103" s="1" t="s">
        <v>59</v>
      </c>
      <c r="E103" s="1">
        <v>1400</v>
      </c>
      <c r="F103" s="1"/>
      <c r="G103" s="1"/>
      <c r="H103" s="1"/>
      <c r="I103" s="1"/>
      <c r="J103" s="1">
        <f t="shared" si="1"/>
        <v>0</v>
      </c>
      <c r="K103" s="1"/>
    </row>
    <row r="104" spans="1:11" ht="21" customHeight="1" x14ac:dyDescent="0.3">
      <c r="A104" s="1">
        <v>102</v>
      </c>
      <c r="B104" s="10">
        <v>46125</v>
      </c>
      <c r="C104" s="1" t="s">
        <v>61</v>
      </c>
      <c r="D104" s="1" t="s">
        <v>59</v>
      </c>
      <c r="E104" s="1">
        <v>1400</v>
      </c>
      <c r="F104" s="1"/>
      <c r="G104" s="1"/>
      <c r="H104" s="1"/>
      <c r="I104" s="1"/>
      <c r="J104" s="1">
        <f t="shared" si="1"/>
        <v>0</v>
      </c>
      <c r="K104" s="1"/>
    </row>
    <row r="105" spans="1:11" ht="21" customHeight="1" x14ac:dyDescent="0.3">
      <c r="A105" s="1">
        <v>103</v>
      </c>
      <c r="B105" s="10">
        <v>46126</v>
      </c>
      <c r="C105" s="1" t="s">
        <v>61</v>
      </c>
      <c r="D105" s="1" t="s">
        <v>59</v>
      </c>
      <c r="E105" s="1">
        <v>1400</v>
      </c>
      <c r="F105" s="1"/>
      <c r="G105" s="1"/>
      <c r="H105" s="1"/>
      <c r="I105" s="1"/>
      <c r="J105" s="1">
        <f t="shared" si="1"/>
        <v>0</v>
      </c>
      <c r="K105" s="1"/>
    </row>
    <row r="106" spans="1:11" ht="21" customHeight="1" x14ac:dyDescent="0.3">
      <c r="A106" s="1">
        <v>104</v>
      </c>
      <c r="B106" s="10">
        <v>46127</v>
      </c>
      <c r="C106" s="1" t="s">
        <v>61</v>
      </c>
      <c r="D106" s="1" t="s">
        <v>59</v>
      </c>
      <c r="E106" s="1">
        <v>1400</v>
      </c>
      <c r="F106" s="1"/>
      <c r="G106" s="1"/>
      <c r="H106" s="1"/>
      <c r="I106" s="1"/>
      <c r="J106" s="1">
        <f t="shared" si="1"/>
        <v>0</v>
      </c>
      <c r="K106" s="1"/>
    </row>
    <row r="107" spans="1:11" ht="21" customHeight="1" x14ac:dyDescent="0.3">
      <c r="A107" s="1">
        <v>105</v>
      </c>
      <c r="B107" s="10">
        <v>46128</v>
      </c>
      <c r="C107" s="1" t="s">
        <v>61</v>
      </c>
      <c r="D107" s="1" t="s">
        <v>59</v>
      </c>
      <c r="E107" s="1">
        <v>1400</v>
      </c>
      <c r="F107" s="1"/>
      <c r="G107" s="1"/>
      <c r="H107" s="1"/>
      <c r="I107" s="1"/>
      <c r="J107" s="1">
        <f t="shared" si="1"/>
        <v>0</v>
      </c>
      <c r="K107" s="1"/>
    </row>
    <row r="108" spans="1:11" ht="21" customHeight="1" x14ac:dyDescent="0.3">
      <c r="A108" s="1">
        <v>106</v>
      </c>
      <c r="B108" s="10">
        <v>46129</v>
      </c>
      <c r="C108" s="1" t="s">
        <v>61</v>
      </c>
      <c r="D108" s="1" t="s">
        <v>59</v>
      </c>
      <c r="E108" s="1">
        <v>1400</v>
      </c>
      <c r="F108" s="1"/>
      <c r="G108" s="1"/>
      <c r="H108" s="1"/>
      <c r="I108" s="1"/>
      <c r="J108" s="1">
        <f t="shared" si="1"/>
        <v>0</v>
      </c>
      <c r="K108" s="1"/>
    </row>
    <row r="109" spans="1:11" ht="21" customHeight="1" x14ac:dyDescent="0.3">
      <c r="A109" s="1">
        <v>107</v>
      </c>
      <c r="B109" s="10">
        <v>46130</v>
      </c>
      <c r="C109" s="1" t="s">
        <v>61</v>
      </c>
      <c r="D109" s="1" t="s">
        <v>59</v>
      </c>
      <c r="E109" s="1">
        <v>1400</v>
      </c>
      <c r="F109" s="1"/>
      <c r="G109" s="1"/>
      <c r="H109" s="1"/>
      <c r="I109" s="1"/>
      <c r="J109" s="1">
        <f t="shared" si="1"/>
        <v>0</v>
      </c>
      <c r="K109" s="1"/>
    </row>
    <row r="110" spans="1:11" ht="21" customHeight="1" x14ac:dyDescent="0.3">
      <c r="A110" s="1">
        <v>108</v>
      </c>
      <c r="B110" s="10">
        <v>46131</v>
      </c>
      <c r="C110" s="1" t="s">
        <v>61</v>
      </c>
      <c r="D110" s="1" t="s">
        <v>59</v>
      </c>
      <c r="E110" s="1">
        <v>1400</v>
      </c>
      <c r="F110" s="1"/>
      <c r="G110" s="1"/>
      <c r="H110" s="1"/>
      <c r="I110" s="1"/>
      <c r="J110" s="1">
        <f t="shared" si="1"/>
        <v>0</v>
      </c>
      <c r="K110" s="1"/>
    </row>
    <row r="111" spans="1:11" ht="21" customHeight="1" x14ac:dyDescent="0.3">
      <c r="A111" s="1">
        <v>109</v>
      </c>
      <c r="B111" s="10">
        <v>46132</v>
      </c>
      <c r="C111" s="1" t="s">
        <v>61</v>
      </c>
      <c r="D111" s="1" t="s">
        <v>59</v>
      </c>
      <c r="E111" s="1">
        <v>1400</v>
      </c>
      <c r="F111" s="1"/>
      <c r="G111" s="1"/>
      <c r="H111" s="1"/>
      <c r="I111" s="1"/>
      <c r="J111" s="1">
        <f t="shared" si="1"/>
        <v>0</v>
      </c>
      <c r="K111" s="1"/>
    </row>
    <row r="112" spans="1:11" ht="21" customHeight="1" x14ac:dyDescent="0.3">
      <c r="A112" s="1">
        <v>110</v>
      </c>
      <c r="B112" s="10">
        <v>46133</v>
      </c>
      <c r="C112" s="1" t="s">
        <v>61</v>
      </c>
      <c r="D112" s="1" t="s">
        <v>59</v>
      </c>
      <c r="E112" s="1">
        <v>1400</v>
      </c>
      <c r="F112" s="1"/>
      <c r="G112" s="1"/>
      <c r="H112" s="1"/>
      <c r="I112" s="1"/>
      <c r="J112" s="1">
        <f t="shared" si="1"/>
        <v>0</v>
      </c>
      <c r="K112" s="1"/>
    </row>
    <row r="113" spans="1:11" ht="21" customHeight="1" x14ac:dyDescent="0.3">
      <c r="A113" s="1">
        <v>111</v>
      </c>
      <c r="B113" s="10">
        <v>46134</v>
      </c>
      <c r="C113" s="1" t="s">
        <v>61</v>
      </c>
      <c r="D113" s="1" t="s">
        <v>59</v>
      </c>
      <c r="E113" s="1">
        <v>1400</v>
      </c>
      <c r="F113" s="1"/>
      <c r="G113" s="1"/>
      <c r="H113" s="1"/>
      <c r="I113" s="1"/>
      <c r="J113" s="1">
        <f t="shared" si="1"/>
        <v>0</v>
      </c>
      <c r="K113" s="1"/>
    </row>
    <row r="114" spans="1:11" ht="21" customHeight="1" x14ac:dyDescent="0.3">
      <c r="A114" s="1">
        <v>112</v>
      </c>
      <c r="B114" s="10">
        <v>46135</v>
      </c>
      <c r="C114" s="1" t="s">
        <v>61</v>
      </c>
      <c r="D114" s="1" t="s">
        <v>59</v>
      </c>
      <c r="E114" s="1">
        <v>1400</v>
      </c>
      <c r="F114" s="1"/>
      <c r="G114" s="1"/>
      <c r="H114" s="1"/>
      <c r="I114" s="1"/>
      <c r="J114" s="1">
        <f t="shared" si="1"/>
        <v>0</v>
      </c>
      <c r="K114" s="1"/>
    </row>
    <row r="115" spans="1:11" ht="21" customHeight="1" x14ac:dyDescent="0.3">
      <c r="A115" s="1">
        <v>113</v>
      </c>
      <c r="B115" s="10">
        <v>46136</v>
      </c>
      <c r="C115" s="1" t="s">
        <v>61</v>
      </c>
      <c r="D115" s="1" t="s">
        <v>59</v>
      </c>
      <c r="E115" s="1">
        <v>1400</v>
      </c>
      <c r="F115" s="1"/>
      <c r="G115" s="1"/>
      <c r="H115" s="1"/>
      <c r="I115" s="1"/>
      <c r="J115" s="1">
        <f t="shared" si="1"/>
        <v>0</v>
      </c>
      <c r="K115" s="1"/>
    </row>
    <row r="116" spans="1:11" ht="21" customHeight="1" x14ac:dyDescent="0.3">
      <c r="A116" s="1">
        <v>114</v>
      </c>
      <c r="B116" s="10">
        <v>46137</v>
      </c>
      <c r="C116" s="1" t="s">
        <v>61</v>
      </c>
      <c r="D116" s="1" t="s">
        <v>59</v>
      </c>
      <c r="E116" s="1">
        <v>1400</v>
      </c>
      <c r="F116" s="1"/>
      <c r="G116" s="1"/>
      <c r="H116" s="1"/>
      <c r="I116" s="1"/>
      <c r="J116" s="1">
        <f t="shared" si="1"/>
        <v>0</v>
      </c>
      <c r="K116" s="1"/>
    </row>
    <row r="117" spans="1:11" ht="21" customHeight="1" x14ac:dyDescent="0.3">
      <c r="A117" s="1">
        <v>115</v>
      </c>
      <c r="B117" s="10">
        <v>46138</v>
      </c>
      <c r="C117" s="1" t="s">
        <v>61</v>
      </c>
      <c r="D117" s="1" t="s">
        <v>59</v>
      </c>
      <c r="E117" s="1">
        <v>1400</v>
      </c>
      <c r="F117" s="1"/>
      <c r="G117" s="1"/>
      <c r="H117" s="1"/>
      <c r="I117" s="1"/>
      <c r="J117" s="1">
        <f t="shared" si="1"/>
        <v>0</v>
      </c>
      <c r="K117" s="1"/>
    </row>
    <row r="118" spans="1:11" ht="21" customHeight="1" x14ac:dyDescent="0.3">
      <c r="A118" s="1">
        <v>116</v>
      </c>
      <c r="B118" s="10">
        <v>46139</v>
      </c>
      <c r="C118" s="1" t="s">
        <v>61</v>
      </c>
      <c r="D118" s="1" t="s">
        <v>59</v>
      </c>
      <c r="E118" s="1">
        <v>1400</v>
      </c>
      <c r="F118" s="1"/>
      <c r="G118" s="1"/>
      <c r="H118" s="1"/>
      <c r="I118" s="1"/>
      <c r="J118" s="1">
        <f t="shared" si="1"/>
        <v>0</v>
      </c>
      <c r="K118" s="1"/>
    </row>
    <row r="119" spans="1:11" ht="21" customHeight="1" x14ac:dyDescent="0.3">
      <c r="A119" s="1">
        <v>117</v>
      </c>
      <c r="B119" s="10">
        <v>46140</v>
      </c>
      <c r="C119" s="1" t="s">
        <v>61</v>
      </c>
      <c r="D119" s="1" t="s">
        <v>59</v>
      </c>
      <c r="E119" s="1">
        <v>1400</v>
      </c>
      <c r="F119" s="1"/>
      <c r="G119" s="1"/>
      <c r="H119" s="1"/>
      <c r="I119" s="1"/>
      <c r="J119" s="1">
        <f t="shared" si="1"/>
        <v>0</v>
      </c>
      <c r="K119" s="1"/>
    </row>
    <row r="120" spans="1:11" ht="21" customHeight="1" x14ac:dyDescent="0.3">
      <c r="A120" s="1">
        <v>118</v>
      </c>
      <c r="B120" s="10">
        <v>46141</v>
      </c>
      <c r="C120" s="1" t="s">
        <v>61</v>
      </c>
      <c r="D120" s="1" t="s">
        <v>59</v>
      </c>
      <c r="E120" s="1">
        <v>1400</v>
      </c>
      <c r="F120" s="1"/>
      <c r="G120" s="1"/>
      <c r="H120" s="1"/>
      <c r="I120" s="1"/>
      <c r="J120" s="1">
        <f t="shared" si="1"/>
        <v>0</v>
      </c>
      <c r="K120" s="1"/>
    </row>
    <row r="121" spans="1:11" ht="21" customHeight="1" x14ac:dyDescent="0.3">
      <c r="A121" s="1">
        <v>119</v>
      </c>
      <c r="B121" s="10">
        <v>46142</v>
      </c>
      <c r="C121" s="1" t="s">
        <v>61</v>
      </c>
      <c r="D121" s="1" t="s">
        <v>59</v>
      </c>
      <c r="E121" s="1">
        <v>1400</v>
      </c>
      <c r="F121" s="1"/>
      <c r="G121" s="1"/>
      <c r="H121" s="1"/>
      <c r="I121" s="1"/>
      <c r="J121" s="1">
        <f t="shared" si="1"/>
        <v>0</v>
      </c>
      <c r="K121" s="1"/>
    </row>
    <row r="122" spans="1:11" ht="21" customHeight="1" x14ac:dyDescent="0.3">
      <c r="A122" s="1">
        <v>120</v>
      </c>
      <c r="B122" s="10">
        <v>46143</v>
      </c>
      <c r="C122" s="1" t="s">
        <v>61</v>
      </c>
      <c r="D122" s="1" t="s">
        <v>59</v>
      </c>
      <c r="E122" s="1">
        <v>1400</v>
      </c>
      <c r="F122" s="1"/>
      <c r="G122" s="1"/>
      <c r="H122" s="1"/>
      <c r="I122" s="1"/>
      <c r="J122" s="1">
        <f t="shared" si="1"/>
        <v>0</v>
      </c>
      <c r="K122" s="1"/>
    </row>
    <row r="123" spans="1:11" ht="21" customHeight="1" x14ac:dyDescent="0.3">
      <c r="A123" s="1">
        <v>121</v>
      </c>
      <c r="B123" s="10">
        <v>46144</v>
      </c>
      <c r="C123" s="1" t="s">
        <v>61</v>
      </c>
      <c r="D123" s="1" t="s">
        <v>59</v>
      </c>
      <c r="E123" s="1">
        <v>1400</v>
      </c>
      <c r="F123" s="1"/>
      <c r="G123" s="1"/>
      <c r="H123" s="1"/>
      <c r="I123" s="1"/>
      <c r="J123" s="1">
        <f t="shared" si="1"/>
        <v>0</v>
      </c>
      <c r="K123" s="1"/>
    </row>
    <row r="124" spans="1:11" ht="21" customHeight="1" x14ac:dyDescent="0.3">
      <c r="A124" s="1">
        <v>122</v>
      </c>
      <c r="B124" s="10">
        <v>46145</v>
      </c>
      <c r="C124" s="1" t="s">
        <v>61</v>
      </c>
      <c r="D124" s="1" t="s">
        <v>59</v>
      </c>
      <c r="E124" s="1">
        <v>1400</v>
      </c>
      <c r="F124" s="1"/>
      <c r="G124" s="1"/>
      <c r="H124" s="1"/>
      <c r="I124" s="1"/>
      <c r="J124" s="1">
        <f t="shared" si="1"/>
        <v>0</v>
      </c>
      <c r="K124" s="1"/>
    </row>
    <row r="125" spans="1:11" ht="21" customHeight="1" x14ac:dyDescent="0.3">
      <c r="A125" s="1">
        <v>123</v>
      </c>
      <c r="B125" s="10">
        <v>46146</v>
      </c>
      <c r="C125" s="1" t="s">
        <v>61</v>
      </c>
      <c r="D125" s="1" t="s">
        <v>59</v>
      </c>
      <c r="E125" s="1">
        <v>1400</v>
      </c>
      <c r="F125" s="1"/>
      <c r="G125" s="1"/>
      <c r="H125" s="1"/>
      <c r="I125" s="1"/>
      <c r="J125" s="1">
        <f t="shared" si="1"/>
        <v>0</v>
      </c>
      <c r="K125" s="1"/>
    </row>
    <row r="126" spans="1:11" ht="21" customHeight="1" x14ac:dyDescent="0.3">
      <c r="A126" s="1">
        <v>124</v>
      </c>
      <c r="B126" s="10">
        <v>46147</v>
      </c>
      <c r="C126" s="1" t="s">
        <v>61</v>
      </c>
      <c r="D126" s="1" t="s">
        <v>59</v>
      </c>
      <c r="E126" s="1">
        <v>1400</v>
      </c>
      <c r="F126" s="1"/>
      <c r="G126" s="1"/>
      <c r="H126" s="1"/>
      <c r="I126" s="1"/>
      <c r="J126" s="1">
        <f t="shared" si="1"/>
        <v>0</v>
      </c>
      <c r="K126" s="1"/>
    </row>
    <row r="127" spans="1:11" ht="21" customHeight="1" x14ac:dyDescent="0.3">
      <c r="A127" s="1">
        <v>125</v>
      </c>
      <c r="B127" s="10">
        <v>46148</v>
      </c>
      <c r="C127" s="1" t="s">
        <v>61</v>
      </c>
      <c r="D127" s="1" t="s">
        <v>59</v>
      </c>
      <c r="E127" s="1">
        <v>1400</v>
      </c>
      <c r="F127" s="1"/>
      <c r="G127" s="1"/>
      <c r="H127" s="1"/>
      <c r="I127" s="1"/>
      <c r="J127" s="1">
        <f t="shared" si="1"/>
        <v>0</v>
      </c>
      <c r="K127" s="1"/>
    </row>
    <row r="128" spans="1:11" ht="21" customHeight="1" x14ac:dyDescent="0.3">
      <c r="A128" s="1">
        <v>126</v>
      </c>
      <c r="B128" s="10">
        <v>46149</v>
      </c>
      <c r="C128" s="1" t="s">
        <v>61</v>
      </c>
      <c r="D128" s="1" t="s">
        <v>59</v>
      </c>
      <c r="E128" s="1">
        <v>1400</v>
      </c>
      <c r="F128" s="1"/>
      <c r="G128" s="1"/>
      <c r="H128" s="1"/>
      <c r="I128" s="1"/>
      <c r="J128" s="1">
        <f t="shared" si="1"/>
        <v>0</v>
      </c>
      <c r="K128" s="1"/>
    </row>
    <row r="129" spans="1:11" ht="21" customHeight="1" x14ac:dyDescent="0.3">
      <c r="A129" s="1">
        <v>127</v>
      </c>
      <c r="B129" s="10">
        <v>46150</v>
      </c>
      <c r="C129" s="1" t="s">
        <v>61</v>
      </c>
      <c r="D129" s="1" t="s">
        <v>59</v>
      </c>
      <c r="E129" s="1">
        <v>1400</v>
      </c>
      <c r="F129" s="1"/>
      <c r="G129" s="1"/>
      <c r="H129" s="1"/>
      <c r="I129" s="1"/>
      <c r="J129" s="1">
        <f t="shared" si="1"/>
        <v>0</v>
      </c>
      <c r="K129" s="1"/>
    </row>
    <row r="130" spans="1:11" ht="21" customHeight="1" x14ac:dyDescent="0.3">
      <c r="A130" s="1">
        <v>128</v>
      </c>
      <c r="B130" s="10">
        <v>46151</v>
      </c>
      <c r="C130" s="1" t="s">
        <v>61</v>
      </c>
      <c r="D130" s="1" t="s">
        <v>59</v>
      </c>
      <c r="E130" s="1">
        <v>1400</v>
      </c>
      <c r="F130" s="1"/>
      <c r="G130" s="1"/>
      <c r="H130" s="1"/>
      <c r="I130" s="1"/>
      <c r="J130" s="1">
        <f t="shared" si="1"/>
        <v>0</v>
      </c>
      <c r="K130" s="1"/>
    </row>
    <row r="131" spans="1:11" ht="21" customHeight="1" x14ac:dyDescent="0.3">
      <c r="A131" s="1">
        <v>129</v>
      </c>
      <c r="B131" s="10">
        <v>46152</v>
      </c>
      <c r="C131" s="1" t="s">
        <v>61</v>
      </c>
      <c r="D131" s="1" t="s">
        <v>59</v>
      </c>
      <c r="E131" s="1">
        <v>1400</v>
      </c>
      <c r="F131" s="1"/>
      <c r="G131" s="1"/>
      <c r="H131" s="1"/>
      <c r="I131" s="1"/>
      <c r="J131" s="1">
        <f t="shared" si="1"/>
        <v>0</v>
      </c>
      <c r="K131" s="1"/>
    </row>
    <row r="132" spans="1:11" ht="21" customHeight="1" x14ac:dyDescent="0.3">
      <c r="A132" s="1">
        <v>130</v>
      </c>
      <c r="B132" s="10">
        <v>46153</v>
      </c>
      <c r="C132" s="1" t="s">
        <v>61</v>
      </c>
      <c r="D132" s="1" t="s">
        <v>59</v>
      </c>
      <c r="E132" s="1">
        <v>1400</v>
      </c>
      <c r="F132" s="1"/>
      <c r="G132" s="1"/>
      <c r="H132" s="1"/>
      <c r="I132" s="1"/>
      <c r="J132" s="1">
        <f t="shared" ref="J132:J195" si="2">E132*F132-G132-H132+I132</f>
        <v>0</v>
      </c>
      <c r="K132" s="1"/>
    </row>
    <row r="133" spans="1:11" ht="21" customHeight="1" x14ac:dyDescent="0.3">
      <c r="A133" s="1">
        <v>131</v>
      </c>
      <c r="B133" s="10">
        <v>46154</v>
      </c>
      <c r="C133" s="1" t="s">
        <v>61</v>
      </c>
      <c r="D133" s="1" t="s">
        <v>59</v>
      </c>
      <c r="E133" s="1">
        <v>1400</v>
      </c>
      <c r="F133" s="1"/>
      <c r="G133" s="1"/>
      <c r="H133" s="1"/>
      <c r="I133" s="1"/>
      <c r="J133" s="1">
        <f t="shared" si="2"/>
        <v>0</v>
      </c>
      <c r="K133" s="1"/>
    </row>
    <row r="134" spans="1:11" ht="21" customHeight="1" x14ac:dyDescent="0.3">
      <c r="A134" s="1">
        <v>132</v>
      </c>
      <c r="B134" s="10">
        <v>46155</v>
      </c>
      <c r="C134" s="1" t="s">
        <v>61</v>
      </c>
      <c r="D134" s="1" t="s">
        <v>59</v>
      </c>
      <c r="E134" s="1">
        <v>1400</v>
      </c>
      <c r="F134" s="1"/>
      <c r="G134" s="1"/>
      <c r="H134" s="1"/>
      <c r="I134" s="1"/>
      <c r="J134" s="1">
        <f t="shared" si="2"/>
        <v>0</v>
      </c>
      <c r="K134" s="1"/>
    </row>
    <row r="135" spans="1:11" ht="21" customHeight="1" x14ac:dyDescent="0.3">
      <c r="A135" s="1">
        <v>133</v>
      </c>
      <c r="B135" s="10">
        <v>46156</v>
      </c>
      <c r="C135" s="1" t="s">
        <v>61</v>
      </c>
      <c r="D135" s="1" t="s">
        <v>59</v>
      </c>
      <c r="E135" s="1">
        <v>1400</v>
      </c>
      <c r="F135" s="1"/>
      <c r="G135" s="1"/>
      <c r="H135" s="1"/>
      <c r="I135" s="1"/>
      <c r="J135" s="1">
        <f t="shared" si="2"/>
        <v>0</v>
      </c>
      <c r="K135" s="1"/>
    </row>
    <row r="136" spans="1:11" ht="21" customHeight="1" x14ac:dyDescent="0.3">
      <c r="A136" s="1">
        <v>134</v>
      </c>
      <c r="B136" s="10">
        <v>46157</v>
      </c>
      <c r="C136" s="1" t="s">
        <v>61</v>
      </c>
      <c r="D136" s="1" t="s">
        <v>59</v>
      </c>
      <c r="E136" s="1">
        <v>1400</v>
      </c>
      <c r="F136" s="1"/>
      <c r="G136" s="1"/>
      <c r="H136" s="1"/>
      <c r="I136" s="1"/>
      <c r="J136" s="1">
        <f t="shared" si="2"/>
        <v>0</v>
      </c>
      <c r="K136" s="1"/>
    </row>
    <row r="137" spans="1:11" ht="21" customHeight="1" x14ac:dyDescent="0.3">
      <c r="A137" s="1">
        <v>135</v>
      </c>
      <c r="B137" s="10">
        <v>46158</v>
      </c>
      <c r="C137" s="1" t="s">
        <v>61</v>
      </c>
      <c r="D137" s="1" t="s">
        <v>59</v>
      </c>
      <c r="E137" s="1">
        <v>1400</v>
      </c>
      <c r="F137" s="1"/>
      <c r="G137" s="1"/>
      <c r="H137" s="1"/>
      <c r="I137" s="1"/>
      <c r="J137" s="1">
        <f t="shared" si="2"/>
        <v>0</v>
      </c>
      <c r="K137" s="1"/>
    </row>
    <row r="138" spans="1:11" ht="21" customHeight="1" x14ac:dyDescent="0.3">
      <c r="A138" s="1">
        <v>136</v>
      </c>
      <c r="B138" s="10">
        <v>46159</v>
      </c>
      <c r="C138" s="1" t="s">
        <v>61</v>
      </c>
      <c r="D138" s="1" t="s">
        <v>59</v>
      </c>
      <c r="E138" s="1">
        <v>1400</v>
      </c>
      <c r="F138" s="1"/>
      <c r="G138" s="1"/>
      <c r="H138" s="1"/>
      <c r="I138" s="1"/>
      <c r="J138" s="1">
        <f t="shared" si="2"/>
        <v>0</v>
      </c>
      <c r="K138" s="1"/>
    </row>
    <row r="139" spans="1:11" ht="21" customHeight="1" x14ac:dyDescent="0.3">
      <c r="A139" s="1">
        <v>137</v>
      </c>
      <c r="B139" s="10">
        <v>46160</v>
      </c>
      <c r="C139" s="1" t="s">
        <v>61</v>
      </c>
      <c r="D139" s="1" t="s">
        <v>59</v>
      </c>
      <c r="E139" s="1">
        <v>1400</v>
      </c>
      <c r="F139" s="1"/>
      <c r="G139" s="1"/>
      <c r="H139" s="1"/>
      <c r="I139" s="1"/>
      <c r="J139" s="1">
        <f t="shared" si="2"/>
        <v>0</v>
      </c>
      <c r="K139" s="1"/>
    </row>
    <row r="140" spans="1:11" ht="21" customHeight="1" x14ac:dyDescent="0.3">
      <c r="A140" s="1">
        <v>138</v>
      </c>
      <c r="B140" s="10">
        <v>46161</v>
      </c>
      <c r="C140" s="1" t="s">
        <v>61</v>
      </c>
      <c r="D140" s="1" t="s">
        <v>59</v>
      </c>
      <c r="E140" s="1">
        <v>1400</v>
      </c>
      <c r="F140" s="1"/>
      <c r="G140" s="1"/>
      <c r="H140" s="1"/>
      <c r="I140" s="1"/>
      <c r="J140" s="1">
        <f t="shared" si="2"/>
        <v>0</v>
      </c>
      <c r="K140" s="1"/>
    </row>
    <row r="141" spans="1:11" ht="21" customHeight="1" x14ac:dyDescent="0.3">
      <c r="A141" s="1">
        <v>139</v>
      </c>
      <c r="B141" s="10">
        <v>46162</v>
      </c>
      <c r="C141" s="1" t="s">
        <v>61</v>
      </c>
      <c r="D141" s="1" t="s">
        <v>59</v>
      </c>
      <c r="E141" s="1">
        <v>1400</v>
      </c>
      <c r="F141" s="1"/>
      <c r="G141" s="1"/>
      <c r="H141" s="1"/>
      <c r="I141" s="1"/>
      <c r="J141" s="1">
        <f t="shared" si="2"/>
        <v>0</v>
      </c>
      <c r="K141" s="1"/>
    </row>
    <row r="142" spans="1:11" ht="21" customHeight="1" x14ac:dyDescent="0.3">
      <c r="A142" s="1">
        <v>140</v>
      </c>
      <c r="B142" s="10">
        <v>46163</v>
      </c>
      <c r="C142" s="1" t="s">
        <v>61</v>
      </c>
      <c r="D142" s="1" t="s">
        <v>59</v>
      </c>
      <c r="E142" s="1">
        <v>1400</v>
      </c>
      <c r="F142" s="1"/>
      <c r="G142" s="1"/>
      <c r="H142" s="1"/>
      <c r="I142" s="1"/>
      <c r="J142" s="1">
        <f t="shared" si="2"/>
        <v>0</v>
      </c>
      <c r="K142" s="1"/>
    </row>
    <row r="143" spans="1:11" ht="21" customHeight="1" x14ac:dyDescent="0.3">
      <c r="A143" s="1">
        <v>141</v>
      </c>
      <c r="B143" s="10">
        <v>46164</v>
      </c>
      <c r="C143" s="1" t="s">
        <v>61</v>
      </c>
      <c r="D143" s="1" t="s">
        <v>59</v>
      </c>
      <c r="E143" s="1">
        <v>1400</v>
      </c>
      <c r="F143" s="1"/>
      <c r="G143" s="1"/>
      <c r="H143" s="1"/>
      <c r="I143" s="1"/>
      <c r="J143" s="1">
        <f t="shared" si="2"/>
        <v>0</v>
      </c>
      <c r="K143" s="1"/>
    </row>
    <row r="144" spans="1:11" ht="21" customHeight="1" x14ac:dyDescent="0.3">
      <c r="A144" s="1">
        <v>142</v>
      </c>
      <c r="B144" s="10">
        <v>46165</v>
      </c>
      <c r="C144" s="1" t="s">
        <v>61</v>
      </c>
      <c r="D144" s="1" t="s">
        <v>59</v>
      </c>
      <c r="E144" s="1">
        <v>1400</v>
      </c>
      <c r="F144" s="1"/>
      <c r="G144" s="1"/>
      <c r="H144" s="1"/>
      <c r="I144" s="1"/>
      <c r="J144" s="1">
        <f t="shared" si="2"/>
        <v>0</v>
      </c>
      <c r="K144" s="1"/>
    </row>
    <row r="145" spans="1:11" ht="21" customHeight="1" x14ac:dyDescent="0.3">
      <c r="A145" s="1">
        <v>143</v>
      </c>
      <c r="B145" s="10">
        <v>46166</v>
      </c>
      <c r="C145" s="1" t="s">
        <v>61</v>
      </c>
      <c r="D145" s="1" t="s">
        <v>59</v>
      </c>
      <c r="E145" s="1">
        <v>1400</v>
      </c>
      <c r="F145" s="1"/>
      <c r="G145" s="1"/>
      <c r="H145" s="1"/>
      <c r="I145" s="1"/>
      <c r="J145" s="1">
        <f t="shared" si="2"/>
        <v>0</v>
      </c>
      <c r="K145" s="1"/>
    </row>
    <row r="146" spans="1:11" ht="21" customHeight="1" x14ac:dyDescent="0.3">
      <c r="A146" s="1">
        <v>144</v>
      </c>
      <c r="B146" s="10">
        <v>46167</v>
      </c>
      <c r="C146" s="1" t="s">
        <v>61</v>
      </c>
      <c r="D146" s="1" t="s">
        <v>59</v>
      </c>
      <c r="E146" s="1">
        <v>1400</v>
      </c>
      <c r="F146" s="1"/>
      <c r="G146" s="1"/>
      <c r="H146" s="1"/>
      <c r="I146" s="1"/>
      <c r="J146" s="1">
        <f t="shared" si="2"/>
        <v>0</v>
      </c>
      <c r="K146" s="1"/>
    </row>
    <row r="147" spans="1:11" ht="21" customHeight="1" x14ac:dyDescent="0.3">
      <c r="A147" s="1">
        <v>145</v>
      </c>
      <c r="B147" s="10">
        <v>46168</v>
      </c>
      <c r="C147" s="1" t="s">
        <v>61</v>
      </c>
      <c r="D147" s="1" t="s">
        <v>59</v>
      </c>
      <c r="E147" s="1">
        <v>1400</v>
      </c>
      <c r="F147" s="1"/>
      <c r="G147" s="1"/>
      <c r="H147" s="1"/>
      <c r="I147" s="1"/>
      <c r="J147" s="1">
        <f t="shared" si="2"/>
        <v>0</v>
      </c>
      <c r="K147" s="1"/>
    </row>
    <row r="148" spans="1:11" ht="21" customHeight="1" x14ac:dyDescent="0.3">
      <c r="A148" s="1">
        <v>146</v>
      </c>
      <c r="B148" s="10">
        <v>46169</v>
      </c>
      <c r="C148" s="1" t="s">
        <v>61</v>
      </c>
      <c r="D148" s="1" t="s">
        <v>59</v>
      </c>
      <c r="E148" s="1">
        <v>1400</v>
      </c>
      <c r="F148" s="1"/>
      <c r="G148" s="1"/>
      <c r="H148" s="1"/>
      <c r="I148" s="1"/>
      <c r="J148" s="1">
        <f t="shared" si="2"/>
        <v>0</v>
      </c>
      <c r="K148" s="1"/>
    </row>
    <row r="149" spans="1:11" ht="21" customHeight="1" x14ac:dyDescent="0.3">
      <c r="A149" s="1">
        <v>147</v>
      </c>
      <c r="B149" s="10">
        <v>46170</v>
      </c>
      <c r="C149" s="1" t="s">
        <v>61</v>
      </c>
      <c r="D149" s="1" t="s">
        <v>59</v>
      </c>
      <c r="E149" s="1">
        <v>1400</v>
      </c>
      <c r="F149" s="1"/>
      <c r="G149" s="1"/>
      <c r="H149" s="1"/>
      <c r="I149" s="1"/>
      <c r="J149" s="1">
        <f t="shared" si="2"/>
        <v>0</v>
      </c>
      <c r="K149" s="1"/>
    </row>
    <row r="150" spans="1:11" ht="21" customHeight="1" x14ac:dyDescent="0.3">
      <c r="A150" s="1">
        <v>148</v>
      </c>
      <c r="B150" s="10">
        <v>46171</v>
      </c>
      <c r="C150" s="1" t="s">
        <v>61</v>
      </c>
      <c r="D150" s="1" t="s">
        <v>59</v>
      </c>
      <c r="E150" s="1">
        <v>1400</v>
      </c>
      <c r="F150" s="1"/>
      <c r="G150" s="1"/>
      <c r="H150" s="1"/>
      <c r="I150" s="1"/>
      <c r="J150" s="1">
        <f t="shared" si="2"/>
        <v>0</v>
      </c>
      <c r="K150" s="1"/>
    </row>
    <row r="151" spans="1:11" ht="21" customHeight="1" x14ac:dyDescent="0.3">
      <c r="A151" s="1">
        <v>149</v>
      </c>
      <c r="B151" s="10">
        <v>46172</v>
      </c>
      <c r="C151" s="1" t="s">
        <v>61</v>
      </c>
      <c r="D151" s="1" t="s">
        <v>59</v>
      </c>
      <c r="E151" s="1">
        <v>1400</v>
      </c>
      <c r="F151" s="1"/>
      <c r="G151" s="1"/>
      <c r="H151" s="1"/>
      <c r="I151" s="1"/>
      <c r="J151" s="1">
        <f t="shared" si="2"/>
        <v>0</v>
      </c>
      <c r="K151" s="1"/>
    </row>
    <row r="152" spans="1:11" ht="21" customHeight="1" x14ac:dyDescent="0.3">
      <c r="A152" s="1">
        <v>150</v>
      </c>
      <c r="B152" s="10">
        <v>46173</v>
      </c>
      <c r="C152" s="1" t="s">
        <v>61</v>
      </c>
      <c r="D152" s="1" t="s">
        <v>59</v>
      </c>
      <c r="E152" s="1">
        <v>1400</v>
      </c>
      <c r="F152" s="1"/>
      <c r="G152" s="1"/>
      <c r="H152" s="1"/>
      <c r="I152" s="1"/>
      <c r="J152" s="1">
        <f t="shared" si="2"/>
        <v>0</v>
      </c>
      <c r="K152" s="1"/>
    </row>
    <row r="153" spans="1:11" ht="21" customHeight="1" x14ac:dyDescent="0.3">
      <c r="A153" s="1">
        <v>151</v>
      </c>
      <c r="B153" s="10">
        <v>46174</v>
      </c>
      <c r="C153" s="1" t="s">
        <v>61</v>
      </c>
      <c r="D153" s="1" t="s">
        <v>59</v>
      </c>
      <c r="E153" s="1">
        <v>1400</v>
      </c>
      <c r="F153" s="1"/>
      <c r="G153" s="1"/>
      <c r="H153" s="1"/>
      <c r="I153" s="1"/>
      <c r="J153" s="1">
        <f t="shared" si="2"/>
        <v>0</v>
      </c>
      <c r="K153" s="1"/>
    </row>
    <row r="154" spans="1:11" ht="21" customHeight="1" x14ac:dyDescent="0.3">
      <c r="A154" s="1">
        <v>152</v>
      </c>
      <c r="B154" s="10">
        <v>46175</v>
      </c>
      <c r="C154" s="1" t="s">
        <v>61</v>
      </c>
      <c r="D154" s="1" t="s">
        <v>59</v>
      </c>
      <c r="E154" s="1">
        <v>1400</v>
      </c>
      <c r="F154" s="1"/>
      <c r="G154" s="1"/>
      <c r="H154" s="1"/>
      <c r="I154" s="1"/>
      <c r="J154" s="1">
        <f t="shared" si="2"/>
        <v>0</v>
      </c>
      <c r="K154" s="1"/>
    </row>
    <row r="155" spans="1:11" ht="21" customHeight="1" x14ac:dyDescent="0.3">
      <c r="A155" s="1">
        <v>153</v>
      </c>
      <c r="B155" s="10">
        <v>46176</v>
      </c>
      <c r="C155" s="1" t="s">
        <v>61</v>
      </c>
      <c r="D155" s="1" t="s">
        <v>59</v>
      </c>
      <c r="E155" s="1">
        <v>1400</v>
      </c>
      <c r="F155" s="1"/>
      <c r="G155" s="1"/>
      <c r="H155" s="1"/>
      <c r="I155" s="1"/>
      <c r="J155" s="1">
        <f t="shared" si="2"/>
        <v>0</v>
      </c>
      <c r="K155" s="1"/>
    </row>
    <row r="156" spans="1:11" ht="21" customHeight="1" x14ac:dyDescent="0.3">
      <c r="A156" s="1">
        <v>154</v>
      </c>
      <c r="B156" s="10">
        <v>46177</v>
      </c>
      <c r="C156" s="1" t="s">
        <v>61</v>
      </c>
      <c r="D156" s="1" t="s">
        <v>59</v>
      </c>
      <c r="E156" s="1">
        <v>1400</v>
      </c>
      <c r="F156" s="1"/>
      <c r="G156" s="1"/>
      <c r="H156" s="1"/>
      <c r="I156" s="1"/>
      <c r="J156" s="1">
        <f t="shared" si="2"/>
        <v>0</v>
      </c>
      <c r="K156" s="1"/>
    </row>
    <row r="157" spans="1:11" ht="21" customHeight="1" x14ac:dyDescent="0.3">
      <c r="A157" s="1">
        <v>155</v>
      </c>
      <c r="B157" s="10">
        <v>46178</v>
      </c>
      <c r="C157" s="1" t="s">
        <v>61</v>
      </c>
      <c r="D157" s="1" t="s">
        <v>59</v>
      </c>
      <c r="E157" s="1">
        <v>1400</v>
      </c>
      <c r="F157" s="1"/>
      <c r="G157" s="1"/>
      <c r="H157" s="1"/>
      <c r="I157" s="1"/>
      <c r="J157" s="1">
        <f t="shared" si="2"/>
        <v>0</v>
      </c>
      <c r="K157" s="1"/>
    </row>
    <row r="158" spans="1:11" ht="21" customHeight="1" x14ac:dyDescent="0.3">
      <c r="A158" s="1">
        <v>156</v>
      </c>
      <c r="B158" s="10">
        <v>46179</v>
      </c>
      <c r="C158" s="1" t="s">
        <v>61</v>
      </c>
      <c r="D158" s="1" t="s">
        <v>59</v>
      </c>
      <c r="E158" s="1">
        <v>1400</v>
      </c>
      <c r="F158" s="1"/>
      <c r="G158" s="1"/>
      <c r="H158" s="1"/>
      <c r="I158" s="1"/>
      <c r="J158" s="1">
        <f t="shared" si="2"/>
        <v>0</v>
      </c>
      <c r="K158" s="1"/>
    </row>
    <row r="159" spans="1:11" ht="21" customHeight="1" x14ac:dyDescent="0.3">
      <c r="A159" s="1">
        <v>157</v>
      </c>
      <c r="B159" s="10">
        <v>46180</v>
      </c>
      <c r="C159" s="1" t="s">
        <v>61</v>
      </c>
      <c r="D159" s="1" t="s">
        <v>59</v>
      </c>
      <c r="E159" s="1">
        <v>1400</v>
      </c>
      <c r="F159" s="1"/>
      <c r="G159" s="1"/>
      <c r="H159" s="1"/>
      <c r="I159" s="1"/>
      <c r="J159" s="1">
        <f t="shared" si="2"/>
        <v>0</v>
      </c>
      <c r="K159" s="1"/>
    </row>
    <row r="160" spans="1:11" ht="21" customHeight="1" x14ac:dyDescent="0.3">
      <c r="A160" s="1">
        <v>158</v>
      </c>
      <c r="B160" s="10">
        <v>46181</v>
      </c>
      <c r="C160" s="1" t="s">
        <v>61</v>
      </c>
      <c r="D160" s="1" t="s">
        <v>59</v>
      </c>
      <c r="E160" s="1">
        <v>1400</v>
      </c>
      <c r="F160" s="1"/>
      <c r="G160" s="1"/>
      <c r="H160" s="1"/>
      <c r="I160" s="1"/>
      <c r="J160" s="1">
        <f t="shared" si="2"/>
        <v>0</v>
      </c>
      <c r="K160" s="1"/>
    </row>
    <row r="161" spans="1:11" ht="21" customHeight="1" x14ac:dyDescent="0.3">
      <c r="A161" s="1">
        <v>159</v>
      </c>
      <c r="B161" s="10">
        <v>46182</v>
      </c>
      <c r="C161" s="1" t="s">
        <v>61</v>
      </c>
      <c r="D161" s="1" t="s">
        <v>59</v>
      </c>
      <c r="E161" s="1">
        <v>1400</v>
      </c>
      <c r="F161" s="1"/>
      <c r="G161" s="1"/>
      <c r="H161" s="1"/>
      <c r="I161" s="1"/>
      <c r="J161" s="1">
        <f t="shared" si="2"/>
        <v>0</v>
      </c>
      <c r="K161" s="1"/>
    </row>
    <row r="162" spans="1:11" ht="21" customHeight="1" x14ac:dyDescent="0.3">
      <c r="A162" s="1">
        <v>160</v>
      </c>
      <c r="B162" s="10">
        <v>46183</v>
      </c>
      <c r="C162" s="1" t="s">
        <v>61</v>
      </c>
      <c r="D162" s="1" t="s">
        <v>59</v>
      </c>
      <c r="E162" s="1">
        <v>1400</v>
      </c>
      <c r="F162" s="1"/>
      <c r="G162" s="1"/>
      <c r="H162" s="1"/>
      <c r="I162" s="1"/>
      <c r="J162" s="1">
        <f t="shared" si="2"/>
        <v>0</v>
      </c>
      <c r="K162" s="1"/>
    </row>
    <row r="163" spans="1:11" ht="21" customHeight="1" x14ac:dyDescent="0.3">
      <c r="A163" s="1">
        <v>161</v>
      </c>
      <c r="B163" s="10">
        <v>46184</v>
      </c>
      <c r="C163" s="1" t="s">
        <v>61</v>
      </c>
      <c r="D163" s="1" t="s">
        <v>59</v>
      </c>
      <c r="E163" s="1">
        <v>1400</v>
      </c>
      <c r="F163" s="1"/>
      <c r="G163" s="1"/>
      <c r="H163" s="1"/>
      <c r="I163" s="1"/>
      <c r="J163" s="1">
        <f t="shared" si="2"/>
        <v>0</v>
      </c>
      <c r="K163" s="1"/>
    </row>
    <row r="164" spans="1:11" ht="21" customHeight="1" x14ac:dyDescent="0.3">
      <c r="A164" s="1">
        <v>162</v>
      </c>
      <c r="B164" s="10">
        <v>46185</v>
      </c>
      <c r="C164" s="1" t="s">
        <v>61</v>
      </c>
      <c r="D164" s="1" t="s">
        <v>59</v>
      </c>
      <c r="E164" s="1">
        <v>1400</v>
      </c>
      <c r="F164" s="1"/>
      <c r="G164" s="1"/>
      <c r="H164" s="1"/>
      <c r="I164" s="1"/>
      <c r="J164" s="1">
        <f t="shared" si="2"/>
        <v>0</v>
      </c>
      <c r="K164" s="1"/>
    </row>
    <row r="165" spans="1:11" ht="21" customHeight="1" x14ac:dyDescent="0.3">
      <c r="A165" s="1">
        <v>163</v>
      </c>
      <c r="B165" s="10">
        <v>46186</v>
      </c>
      <c r="C165" s="1" t="s">
        <v>61</v>
      </c>
      <c r="D165" s="1" t="s">
        <v>59</v>
      </c>
      <c r="E165" s="1">
        <v>1400</v>
      </c>
      <c r="F165" s="1"/>
      <c r="G165" s="1"/>
      <c r="H165" s="1"/>
      <c r="I165" s="1"/>
      <c r="J165" s="1">
        <f t="shared" si="2"/>
        <v>0</v>
      </c>
      <c r="K165" s="1"/>
    </row>
    <row r="166" spans="1:11" ht="21" customHeight="1" x14ac:dyDescent="0.3">
      <c r="A166" s="1">
        <v>164</v>
      </c>
      <c r="B166" s="10">
        <v>46187</v>
      </c>
      <c r="C166" s="1" t="s">
        <v>61</v>
      </c>
      <c r="D166" s="1" t="s">
        <v>59</v>
      </c>
      <c r="E166" s="1">
        <v>1400</v>
      </c>
      <c r="F166" s="1"/>
      <c r="G166" s="1"/>
      <c r="H166" s="1"/>
      <c r="I166" s="1"/>
      <c r="J166" s="1">
        <f t="shared" si="2"/>
        <v>0</v>
      </c>
      <c r="K166" s="1"/>
    </row>
    <row r="167" spans="1:11" ht="21" customHeight="1" x14ac:dyDescent="0.3">
      <c r="A167" s="1">
        <v>165</v>
      </c>
      <c r="B167" s="10">
        <v>46188</v>
      </c>
      <c r="C167" s="1" t="s">
        <v>61</v>
      </c>
      <c r="D167" s="1" t="s">
        <v>59</v>
      </c>
      <c r="E167" s="1">
        <v>1400</v>
      </c>
      <c r="F167" s="1"/>
      <c r="G167" s="1"/>
      <c r="H167" s="1"/>
      <c r="I167" s="1"/>
      <c r="J167" s="1">
        <f t="shared" si="2"/>
        <v>0</v>
      </c>
      <c r="K167" s="1"/>
    </row>
    <row r="168" spans="1:11" ht="21" customHeight="1" x14ac:dyDescent="0.3">
      <c r="A168" s="1">
        <v>166</v>
      </c>
      <c r="B168" s="10">
        <v>46189</v>
      </c>
      <c r="C168" s="1" t="s">
        <v>61</v>
      </c>
      <c r="D168" s="1" t="s">
        <v>59</v>
      </c>
      <c r="E168" s="1">
        <v>1400</v>
      </c>
      <c r="F168" s="1"/>
      <c r="G168" s="1"/>
      <c r="H168" s="1"/>
      <c r="I168" s="1"/>
      <c r="J168" s="1">
        <f t="shared" si="2"/>
        <v>0</v>
      </c>
      <c r="K168" s="1"/>
    </row>
    <row r="169" spans="1:11" ht="21" customHeight="1" x14ac:dyDescent="0.3">
      <c r="A169" s="1">
        <v>167</v>
      </c>
      <c r="B169" s="10">
        <v>46190</v>
      </c>
      <c r="C169" s="1" t="s">
        <v>61</v>
      </c>
      <c r="D169" s="1" t="s">
        <v>59</v>
      </c>
      <c r="E169" s="1">
        <v>1400</v>
      </c>
      <c r="F169" s="1"/>
      <c r="G169" s="1"/>
      <c r="H169" s="1"/>
      <c r="I169" s="1"/>
      <c r="J169" s="1">
        <f t="shared" si="2"/>
        <v>0</v>
      </c>
      <c r="K169" s="1"/>
    </row>
    <row r="170" spans="1:11" ht="21" customHeight="1" x14ac:dyDescent="0.3">
      <c r="A170" s="1">
        <v>168</v>
      </c>
      <c r="B170" s="10">
        <v>46191</v>
      </c>
      <c r="C170" s="1" t="s">
        <v>61</v>
      </c>
      <c r="D170" s="1" t="s">
        <v>59</v>
      </c>
      <c r="E170" s="1">
        <v>1400</v>
      </c>
      <c r="F170" s="1"/>
      <c r="G170" s="1"/>
      <c r="H170" s="1"/>
      <c r="I170" s="1"/>
      <c r="J170" s="1">
        <f t="shared" si="2"/>
        <v>0</v>
      </c>
      <c r="K170" s="1"/>
    </row>
    <row r="171" spans="1:11" ht="21" customHeight="1" x14ac:dyDescent="0.3">
      <c r="A171" s="1">
        <v>169</v>
      </c>
      <c r="B171" s="10">
        <v>46192</v>
      </c>
      <c r="C171" s="1" t="s">
        <v>61</v>
      </c>
      <c r="D171" s="1" t="s">
        <v>59</v>
      </c>
      <c r="E171" s="1">
        <v>1400</v>
      </c>
      <c r="F171" s="1"/>
      <c r="G171" s="1"/>
      <c r="H171" s="1"/>
      <c r="I171" s="1"/>
      <c r="J171" s="1">
        <f t="shared" si="2"/>
        <v>0</v>
      </c>
      <c r="K171" s="1"/>
    </row>
    <row r="172" spans="1:11" ht="21" customHeight="1" x14ac:dyDescent="0.3">
      <c r="A172" s="1">
        <v>170</v>
      </c>
      <c r="B172" s="10">
        <v>46193</v>
      </c>
      <c r="C172" s="1" t="s">
        <v>61</v>
      </c>
      <c r="D172" s="1" t="s">
        <v>59</v>
      </c>
      <c r="E172" s="1">
        <v>1400</v>
      </c>
      <c r="F172" s="1"/>
      <c r="G172" s="1"/>
      <c r="H172" s="1"/>
      <c r="I172" s="1"/>
      <c r="J172" s="1">
        <f t="shared" si="2"/>
        <v>0</v>
      </c>
      <c r="K172" s="1"/>
    </row>
    <row r="173" spans="1:11" ht="21" customHeight="1" x14ac:dyDescent="0.3">
      <c r="A173" s="1">
        <v>171</v>
      </c>
      <c r="B173" s="10">
        <v>46194</v>
      </c>
      <c r="C173" s="1" t="s">
        <v>61</v>
      </c>
      <c r="D173" s="1" t="s">
        <v>59</v>
      </c>
      <c r="E173" s="1">
        <v>1400</v>
      </c>
      <c r="F173" s="1"/>
      <c r="G173" s="1"/>
      <c r="H173" s="1"/>
      <c r="I173" s="1"/>
      <c r="J173" s="1">
        <f t="shared" si="2"/>
        <v>0</v>
      </c>
      <c r="K173" s="1"/>
    </row>
    <row r="174" spans="1:11" ht="21" customHeight="1" x14ac:dyDescent="0.3">
      <c r="A174" s="1">
        <v>172</v>
      </c>
      <c r="B174" s="10">
        <v>46195</v>
      </c>
      <c r="C174" s="1" t="s">
        <v>61</v>
      </c>
      <c r="D174" s="1" t="s">
        <v>59</v>
      </c>
      <c r="E174" s="1">
        <v>1400</v>
      </c>
      <c r="F174" s="1"/>
      <c r="G174" s="1"/>
      <c r="H174" s="1"/>
      <c r="I174" s="1"/>
      <c r="J174" s="1">
        <f t="shared" si="2"/>
        <v>0</v>
      </c>
      <c r="K174" s="1"/>
    </row>
    <row r="175" spans="1:11" ht="21" customHeight="1" x14ac:dyDescent="0.3">
      <c r="A175" s="1">
        <v>173</v>
      </c>
      <c r="B175" s="10">
        <v>46196</v>
      </c>
      <c r="C175" s="1" t="s">
        <v>61</v>
      </c>
      <c r="D175" s="1" t="s">
        <v>59</v>
      </c>
      <c r="E175" s="1">
        <v>1400</v>
      </c>
      <c r="F175" s="1"/>
      <c r="G175" s="1"/>
      <c r="H175" s="1"/>
      <c r="I175" s="1"/>
      <c r="J175" s="1">
        <f t="shared" si="2"/>
        <v>0</v>
      </c>
      <c r="K175" s="1"/>
    </row>
    <row r="176" spans="1:11" ht="21" customHeight="1" x14ac:dyDescent="0.3">
      <c r="A176" s="1">
        <v>174</v>
      </c>
      <c r="B176" s="10">
        <v>46197</v>
      </c>
      <c r="C176" s="1" t="s">
        <v>61</v>
      </c>
      <c r="D176" s="1" t="s">
        <v>59</v>
      </c>
      <c r="E176" s="1">
        <v>1400</v>
      </c>
      <c r="F176" s="1"/>
      <c r="G176" s="1"/>
      <c r="H176" s="1"/>
      <c r="I176" s="1"/>
      <c r="J176" s="1">
        <f t="shared" si="2"/>
        <v>0</v>
      </c>
      <c r="K176" s="1"/>
    </row>
    <row r="177" spans="1:11" ht="21" customHeight="1" x14ac:dyDescent="0.3">
      <c r="A177" s="1">
        <v>175</v>
      </c>
      <c r="B177" s="10">
        <v>46198</v>
      </c>
      <c r="C177" s="1" t="s">
        <v>61</v>
      </c>
      <c r="D177" s="1" t="s">
        <v>59</v>
      </c>
      <c r="E177" s="1">
        <v>1400</v>
      </c>
      <c r="F177" s="1"/>
      <c r="G177" s="1"/>
      <c r="H177" s="1"/>
      <c r="I177" s="1"/>
      <c r="J177" s="1">
        <f t="shared" si="2"/>
        <v>0</v>
      </c>
      <c r="K177" s="1"/>
    </row>
    <row r="178" spans="1:11" ht="21" customHeight="1" x14ac:dyDescent="0.3">
      <c r="A178" s="1">
        <v>176</v>
      </c>
      <c r="B178" s="10">
        <v>46199</v>
      </c>
      <c r="C178" s="1" t="s">
        <v>61</v>
      </c>
      <c r="D178" s="1" t="s">
        <v>59</v>
      </c>
      <c r="E178" s="1">
        <v>1400</v>
      </c>
      <c r="F178" s="1"/>
      <c r="G178" s="1"/>
      <c r="H178" s="1"/>
      <c r="I178" s="1"/>
      <c r="J178" s="1">
        <f t="shared" si="2"/>
        <v>0</v>
      </c>
      <c r="K178" s="1"/>
    </row>
    <row r="179" spans="1:11" ht="21" customHeight="1" x14ac:dyDescent="0.3">
      <c r="A179" s="1">
        <v>177</v>
      </c>
      <c r="B179" s="10">
        <v>46200</v>
      </c>
      <c r="C179" s="1" t="s">
        <v>61</v>
      </c>
      <c r="D179" s="1" t="s">
        <v>59</v>
      </c>
      <c r="E179" s="1">
        <v>1400</v>
      </c>
      <c r="F179" s="1"/>
      <c r="G179" s="1"/>
      <c r="H179" s="1"/>
      <c r="I179" s="1"/>
      <c r="J179" s="1">
        <f t="shared" si="2"/>
        <v>0</v>
      </c>
      <c r="K179" s="1"/>
    </row>
    <row r="180" spans="1:11" ht="21" customHeight="1" x14ac:dyDescent="0.3">
      <c r="A180" s="1">
        <v>178</v>
      </c>
      <c r="B180" s="10">
        <v>46201</v>
      </c>
      <c r="C180" s="1" t="s">
        <v>61</v>
      </c>
      <c r="D180" s="1" t="s">
        <v>59</v>
      </c>
      <c r="E180" s="1">
        <v>1400</v>
      </c>
      <c r="F180" s="1"/>
      <c r="G180" s="1"/>
      <c r="H180" s="1"/>
      <c r="I180" s="1"/>
      <c r="J180" s="1">
        <f t="shared" si="2"/>
        <v>0</v>
      </c>
      <c r="K180" s="1"/>
    </row>
    <row r="181" spans="1:11" ht="21" customHeight="1" x14ac:dyDescent="0.3">
      <c r="A181" s="1">
        <v>179</v>
      </c>
      <c r="B181" s="10">
        <v>46202</v>
      </c>
      <c r="C181" s="1" t="s">
        <v>61</v>
      </c>
      <c r="D181" s="1" t="s">
        <v>59</v>
      </c>
      <c r="E181" s="1">
        <v>1400</v>
      </c>
      <c r="F181" s="1"/>
      <c r="G181" s="1"/>
      <c r="H181" s="1"/>
      <c r="I181" s="1"/>
      <c r="J181" s="1">
        <f t="shared" si="2"/>
        <v>0</v>
      </c>
      <c r="K181" s="1"/>
    </row>
    <row r="182" spans="1:11" ht="21" customHeight="1" x14ac:dyDescent="0.3">
      <c r="A182" s="1">
        <v>180</v>
      </c>
      <c r="B182" s="10">
        <v>46203</v>
      </c>
      <c r="C182" s="1" t="s">
        <v>61</v>
      </c>
      <c r="D182" s="1" t="s">
        <v>59</v>
      </c>
      <c r="E182" s="1">
        <v>1400</v>
      </c>
      <c r="F182" s="1"/>
      <c r="G182" s="1"/>
      <c r="H182" s="1"/>
      <c r="I182" s="1"/>
      <c r="J182" s="1">
        <f t="shared" si="2"/>
        <v>0</v>
      </c>
      <c r="K182" s="1"/>
    </row>
    <row r="183" spans="1:11" ht="21" customHeight="1" x14ac:dyDescent="0.3">
      <c r="A183" s="1">
        <v>181</v>
      </c>
      <c r="B183" s="10">
        <v>46204</v>
      </c>
      <c r="C183" s="1" t="s">
        <v>61</v>
      </c>
      <c r="D183" s="1" t="s">
        <v>59</v>
      </c>
      <c r="E183" s="1">
        <v>1400</v>
      </c>
      <c r="F183" s="1"/>
      <c r="G183" s="1"/>
      <c r="H183" s="1"/>
      <c r="I183" s="1"/>
      <c r="J183" s="1">
        <f t="shared" si="2"/>
        <v>0</v>
      </c>
      <c r="K183" s="1"/>
    </row>
    <row r="184" spans="1:11" ht="21" customHeight="1" x14ac:dyDescent="0.3">
      <c r="A184" s="1">
        <v>182</v>
      </c>
      <c r="B184" s="10">
        <v>46205</v>
      </c>
      <c r="C184" s="1" t="s">
        <v>61</v>
      </c>
      <c r="D184" s="1" t="s">
        <v>59</v>
      </c>
      <c r="E184" s="1">
        <v>1400</v>
      </c>
      <c r="F184" s="1"/>
      <c r="G184" s="1"/>
      <c r="H184" s="1"/>
      <c r="I184" s="1"/>
      <c r="J184" s="1">
        <f t="shared" si="2"/>
        <v>0</v>
      </c>
      <c r="K184" s="1"/>
    </row>
    <row r="185" spans="1:11" ht="21" customHeight="1" x14ac:dyDescent="0.3">
      <c r="A185" s="1">
        <v>183</v>
      </c>
      <c r="B185" s="10">
        <v>46206</v>
      </c>
      <c r="C185" s="1" t="s">
        <v>61</v>
      </c>
      <c r="D185" s="1" t="s">
        <v>59</v>
      </c>
      <c r="E185" s="1">
        <v>1400</v>
      </c>
      <c r="F185" s="1"/>
      <c r="G185" s="1"/>
      <c r="H185" s="1"/>
      <c r="I185" s="1"/>
      <c r="J185" s="1">
        <f t="shared" si="2"/>
        <v>0</v>
      </c>
      <c r="K185" s="1"/>
    </row>
    <row r="186" spans="1:11" ht="21" customHeight="1" x14ac:dyDescent="0.3">
      <c r="A186" s="1">
        <v>184</v>
      </c>
      <c r="B186" s="10">
        <v>46207</v>
      </c>
      <c r="C186" s="1" t="s">
        <v>61</v>
      </c>
      <c r="D186" s="1" t="s">
        <v>59</v>
      </c>
      <c r="E186" s="1">
        <v>1400</v>
      </c>
      <c r="F186" s="1"/>
      <c r="G186" s="1"/>
      <c r="H186" s="1"/>
      <c r="I186" s="1"/>
      <c r="J186" s="1">
        <f t="shared" si="2"/>
        <v>0</v>
      </c>
      <c r="K186" s="1"/>
    </row>
    <row r="187" spans="1:11" ht="21" customHeight="1" x14ac:dyDescent="0.3">
      <c r="A187" s="1">
        <v>185</v>
      </c>
      <c r="B187" s="10">
        <v>46208</v>
      </c>
      <c r="C187" s="1" t="s">
        <v>61</v>
      </c>
      <c r="D187" s="1" t="s">
        <v>59</v>
      </c>
      <c r="E187" s="1">
        <v>1400</v>
      </c>
      <c r="F187" s="1"/>
      <c r="G187" s="1"/>
      <c r="H187" s="1"/>
      <c r="I187" s="1"/>
      <c r="J187" s="1">
        <f t="shared" si="2"/>
        <v>0</v>
      </c>
      <c r="K187" s="1"/>
    </row>
    <row r="188" spans="1:11" ht="21" customHeight="1" x14ac:dyDescent="0.3">
      <c r="A188" s="1">
        <v>186</v>
      </c>
      <c r="B188" s="10">
        <v>46209</v>
      </c>
      <c r="C188" s="1" t="s">
        <v>61</v>
      </c>
      <c r="D188" s="1" t="s">
        <v>59</v>
      </c>
      <c r="E188" s="1">
        <v>1400</v>
      </c>
      <c r="F188" s="1"/>
      <c r="G188" s="1"/>
      <c r="H188" s="1"/>
      <c r="I188" s="1"/>
      <c r="J188" s="1">
        <f t="shared" si="2"/>
        <v>0</v>
      </c>
      <c r="K188" s="1"/>
    </row>
    <row r="189" spans="1:11" ht="21" customHeight="1" x14ac:dyDescent="0.3">
      <c r="A189" s="1">
        <v>187</v>
      </c>
      <c r="B189" s="10">
        <v>46210</v>
      </c>
      <c r="C189" s="1" t="s">
        <v>61</v>
      </c>
      <c r="D189" s="1" t="s">
        <v>59</v>
      </c>
      <c r="E189" s="1">
        <v>1400</v>
      </c>
      <c r="F189" s="1"/>
      <c r="G189" s="1"/>
      <c r="H189" s="1"/>
      <c r="I189" s="1"/>
      <c r="J189" s="1">
        <f t="shared" si="2"/>
        <v>0</v>
      </c>
      <c r="K189" s="1"/>
    </row>
    <row r="190" spans="1:11" ht="21" customHeight="1" x14ac:dyDescent="0.3">
      <c r="A190" s="1">
        <v>188</v>
      </c>
      <c r="B190" s="10">
        <v>46211</v>
      </c>
      <c r="C190" s="1" t="s">
        <v>61</v>
      </c>
      <c r="D190" s="1" t="s">
        <v>59</v>
      </c>
      <c r="E190" s="1">
        <v>1400</v>
      </c>
      <c r="F190" s="1"/>
      <c r="G190" s="1"/>
      <c r="H190" s="1"/>
      <c r="I190" s="1"/>
      <c r="J190" s="1">
        <f t="shared" si="2"/>
        <v>0</v>
      </c>
      <c r="K190" s="1"/>
    </row>
    <row r="191" spans="1:11" ht="21" customHeight="1" x14ac:dyDescent="0.3">
      <c r="A191" s="1">
        <v>189</v>
      </c>
      <c r="B191" s="10">
        <v>46212</v>
      </c>
      <c r="C191" s="1" t="s">
        <v>61</v>
      </c>
      <c r="D191" s="1" t="s">
        <v>59</v>
      </c>
      <c r="E191" s="1">
        <v>1400</v>
      </c>
      <c r="F191" s="1"/>
      <c r="G191" s="1"/>
      <c r="H191" s="1"/>
      <c r="I191" s="1"/>
      <c r="J191" s="1">
        <f t="shared" si="2"/>
        <v>0</v>
      </c>
      <c r="K191" s="1"/>
    </row>
    <row r="192" spans="1:11" ht="21" customHeight="1" x14ac:dyDescent="0.3">
      <c r="A192" s="1">
        <v>190</v>
      </c>
      <c r="B192" s="10">
        <v>46213</v>
      </c>
      <c r="C192" s="1" t="s">
        <v>61</v>
      </c>
      <c r="D192" s="1" t="s">
        <v>59</v>
      </c>
      <c r="E192" s="1">
        <v>1400</v>
      </c>
      <c r="F192" s="1"/>
      <c r="G192" s="1"/>
      <c r="H192" s="1"/>
      <c r="I192" s="1"/>
      <c r="J192" s="1">
        <f t="shared" si="2"/>
        <v>0</v>
      </c>
      <c r="K192" s="1"/>
    </row>
    <row r="193" spans="1:11" ht="21" customHeight="1" x14ac:dyDescent="0.3">
      <c r="A193" s="1">
        <v>191</v>
      </c>
      <c r="B193" s="10">
        <v>46214</v>
      </c>
      <c r="C193" s="1" t="s">
        <v>61</v>
      </c>
      <c r="D193" s="1" t="s">
        <v>59</v>
      </c>
      <c r="E193" s="1">
        <v>1400</v>
      </c>
      <c r="F193" s="1"/>
      <c r="G193" s="1"/>
      <c r="H193" s="1"/>
      <c r="I193" s="1"/>
      <c r="J193" s="1">
        <f t="shared" si="2"/>
        <v>0</v>
      </c>
      <c r="K193" s="1"/>
    </row>
    <row r="194" spans="1:11" ht="21" customHeight="1" x14ac:dyDescent="0.3">
      <c r="A194" s="1">
        <v>192</v>
      </c>
      <c r="B194" s="10">
        <v>46215</v>
      </c>
      <c r="C194" s="1" t="s">
        <v>61</v>
      </c>
      <c r="D194" s="1" t="s">
        <v>59</v>
      </c>
      <c r="E194" s="1">
        <v>1400</v>
      </c>
      <c r="F194" s="1"/>
      <c r="G194" s="1"/>
      <c r="H194" s="1"/>
      <c r="I194" s="1"/>
      <c r="J194" s="1">
        <f t="shared" si="2"/>
        <v>0</v>
      </c>
      <c r="K194" s="1"/>
    </row>
    <row r="195" spans="1:11" ht="21" customHeight="1" x14ac:dyDescent="0.3">
      <c r="A195" s="1">
        <v>193</v>
      </c>
      <c r="B195" s="10">
        <v>46216</v>
      </c>
      <c r="C195" s="1" t="s">
        <v>61</v>
      </c>
      <c r="D195" s="1" t="s">
        <v>59</v>
      </c>
      <c r="E195" s="1">
        <v>1400</v>
      </c>
      <c r="F195" s="1"/>
      <c r="G195" s="1"/>
      <c r="H195" s="1"/>
      <c r="I195" s="1"/>
      <c r="J195" s="1">
        <f t="shared" si="2"/>
        <v>0</v>
      </c>
      <c r="K195" s="1"/>
    </row>
    <row r="196" spans="1:11" ht="21" customHeight="1" x14ac:dyDescent="0.3">
      <c r="A196" s="1">
        <v>194</v>
      </c>
      <c r="B196" s="10">
        <v>46217</v>
      </c>
      <c r="C196" s="1" t="s">
        <v>61</v>
      </c>
      <c r="D196" s="1" t="s">
        <v>59</v>
      </c>
      <c r="E196" s="1">
        <v>1400</v>
      </c>
      <c r="F196" s="1"/>
      <c r="G196" s="1"/>
      <c r="H196" s="1"/>
      <c r="I196" s="1"/>
      <c r="J196" s="1">
        <f t="shared" ref="J196:J259" si="3">E196*F196-G196-H196+I196</f>
        <v>0</v>
      </c>
      <c r="K196" s="1"/>
    </row>
    <row r="197" spans="1:11" ht="21" customHeight="1" x14ac:dyDescent="0.3">
      <c r="A197" s="1">
        <v>195</v>
      </c>
      <c r="B197" s="10">
        <v>46218</v>
      </c>
      <c r="C197" s="1" t="s">
        <v>61</v>
      </c>
      <c r="D197" s="1" t="s">
        <v>59</v>
      </c>
      <c r="E197" s="1">
        <v>1400</v>
      </c>
      <c r="F197" s="1"/>
      <c r="G197" s="1"/>
      <c r="H197" s="1"/>
      <c r="I197" s="1"/>
      <c r="J197" s="1">
        <f t="shared" si="3"/>
        <v>0</v>
      </c>
      <c r="K197" s="1"/>
    </row>
    <row r="198" spans="1:11" ht="21" customHeight="1" x14ac:dyDescent="0.3">
      <c r="A198" s="1">
        <v>196</v>
      </c>
      <c r="B198" s="10">
        <v>46219</v>
      </c>
      <c r="C198" s="1" t="s">
        <v>61</v>
      </c>
      <c r="D198" s="1" t="s">
        <v>59</v>
      </c>
      <c r="E198" s="1">
        <v>1400</v>
      </c>
      <c r="F198" s="1"/>
      <c r="G198" s="1"/>
      <c r="H198" s="1"/>
      <c r="I198" s="1"/>
      <c r="J198" s="1">
        <f t="shared" si="3"/>
        <v>0</v>
      </c>
      <c r="K198" s="1"/>
    </row>
    <row r="199" spans="1:11" ht="21" customHeight="1" x14ac:dyDescent="0.3">
      <c r="A199" s="1">
        <v>197</v>
      </c>
      <c r="B199" s="10">
        <v>46220</v>
      </c>
      <c r="C199" s="1" t="s">
        <v>61</v>
      </c>
      <c r="D199" s="1" t="s">
        <v>59</v>
      </c>
      <c r="E199" s="1">
        <v>1400</v>
      </c>
      <c r="F199" s="1"/>
      <c r="G199" s="1"/>
      <c r="H199" s="1"/>
      <c r="I199" s="1"/>
      <c r="J199" s="1">
        <f t="shared" si="3"/>
        <v>0</v>
      </c>
      <c r="K199" s="1"/>
    </row>
    <row r="200" spans="1:11" ht="21" customHeight="1" x14ac:dyDescent="0.3">
      <c r="A200" s="1">
        <v>198</v>
      </c>
      <c r="B200" s="10">
        <v>46221</v>
      </c>
      <c r="C200" s="1" t="s">
        <v>61</v>
      </c>
      <c r="D200" s="1" t="s">
        <v>59</v>
      </c>
      <c r="E200" s="1">
        <v>1400</v>
      </c>
      <c r="F200" s="1"/>
      <c r="G200" s="1"/>
      <c r="H200" s="1"/>
      <c r="I200" s="1"/>
      <c r="J200" s="1">
        <f t="shared" si="3"/>
        <v>0</v>
      </c>
      <c r="K200" s="1"/>
    </row>
    <row r="201" spans="1:11" ht="21" customHeight="1" x14ac:dyDescent="0.3">
      <c r="A201" s="1">
        <v>199</v>
      </c>
      <c r="B201" s="10">
        <v>46222</v>
      </c>
      <c r="C201" s="1" t="s">
        <v>61</v>
      </c>
      <c r="D201" s="1" t="s">
        <v>59</v>
      </c>
      <c r="E201" s="1">
        <v>1400</v>
      </c>
      <c r="F201" s="1"/>
      <c r="G201" s="1"/>
      <c r="H201" s="1"/>
      <c r="I201" s="1"/>
      <c r="J201" s="1">
        <f t="shared" si="3"/>
        <v>0</v>
      </c>
      <c r="K201" s="1"/>
    </row>
    <row r="202" spans="1:11" ht="21" customHeight="1" x14ac:dyDescent="0.3">
      <c r="A202" s="1">
        <v>200</v>
      </c>
      <c r="B202" s="10">
        <v>46223</v>
      </c>
      <c r="C202" s="1" t="s">
        <v>61</v>
      </c>
      <c r="D202" s="1" t="s">
        <v>59</v>
      </c>
      <c r="E202" s="1">
        <v>1400</v>
      </c>
      <c r="F202" s="1"/>
      <c r="G202" s="1"/>
      <c r="H202" s="1"/>
      <c r="I202" s="1"/>
      <c r="J202" s="1">
        <f t="shared" si="3"/>
        <v>0</v>
      </c>
      <c r="K202" s="1"/>
    </row>
    <row r="203" spans="1:11" ht="21" customHeight="1" x14ac:dyDescent="0.3">
      <c r="A203" s="1">
        <v>201</v>
      </c>
      <c r="B203" s="10">
        <v>46224</v>
      </c>
      <c r="C203" s="1" t="s">
        <v>61</v>
      </c>
      <c r="D203" s="1" t="s">
        <v>59</v>
      </c>
      <c r="E203" s="1">
        <v>1400</v>
      </c>
      <c r="F203" s="1"/>
      <c r="G203" s="1"/>
      <c r="H203" s="1"/>
      <c r="I203" s="1"/>
      <c r="J203" s="1">
        <f t="shared" si="3"/>
        <v>0</v>
      </c>
      <c r="K203" s="1"/>
    </row>
    <row r="204" spans="1:11" ht="21" customHeight="1" x14ac:dyDescent="0.3">
      <c r="A204" s="1">
        <v>202</v>
      </c>
      <c r="B204" s="10">
        <v>46225</v>
      </c>
      <c r="C204" s="1" t="s">
        <v>61</v>
      </c>
      <c r="D204" s="1" t="s">
        <v>59</v>
      </c>
      <c r="E204" s="1">
        <v>1400</v>
      </c>
      <c r="F204" s="1"/>
      <c r="G204" s="1"/>
      <c r="H204" s="1"/>
      <c r="I204" s="1"/>
      <c r="J204" s="1">
        <f t="shared" si="3"/>
        <v>0</v>
      </c>
      <c r="K204" s="1"/>
    </row>
    <row r="205" spans="1:11" ht="21" customHeight="1" x14ac:dyDescent="0.3">
      <c r="A205" s="1">
        <v>203</v>
      </c>
      <c r="B205" s="10">
        <v>46226</v>
      </c>
      <c r="C205" s="1" t="s">
        <v>61</v>
      </c>
      <c r="D205" s="1" t="s">
        <v>59</v>
      </c>
      <c r="E205" s="1">
        <v>1400</v>
      </c>
      <c r="F205" s="1"/>
      <c r="G205" s="1"/>
      <c r="H205" s="1"/>
      <c r="I205" s="1"/>
      <c r="J205" s="1">
        <f t="shared" si="3"/>
        <v>0</v>
      </c>
      <c r="K205" s="1"/>
    </row>
    <row r="206" spans="1:11" ht="21" customHeight="1" x14ac:dyDescent="0.3">
      <c r="A206" s="1">
        <v>204</v>
      </c>
      <c r="B206" s="10">
        <v>46227</v>
      </c>
      <c r="C206" s="1" t="s">
        <v>61</v>
      </c>
      <c r="D206" s="1" t="s">
        <v>59</v>
      </c>
      <c r="E206" s="1">
        <v>1400</v>
      </c>
      <c r="F206" s="1"/>
      <c r="G206" s="1"/>
      <c r="H206" s="1"/>
      <c r="I206" s="1"/>
      <c r="J206" s="1">
        <f t="shared" si="3"/>
        <v>0</v>
      </c>
      <c r="K206" s="1"/>
    </row>
    <row r="207" spans="1:11" ht="21" customHeight="1" x14ac:dyDescent="0.3">
      <c r="A207" s="1">
        <v>205</v>
      </c>
      <c r="B207" s="10">
        <v>46228</v>
      </c>
      <c r="C207" s="1" t="s">
        <v>61</v>
      </c>
      <c r="D207" s="1" t="s">
        <v>59</v>
      </c>
      <c r="E207" s="1">
        <v>1400</v>
      </c>
      <c r="F207" s="1"/>
      <c r="G207" s="1"/>
      <c r="H207" s="1"/>
      <c r="I207" s="1"/>
      <c r="J207" s="1">
        <f t="shared" si="3"/>
        <v>0</v>
      </c>
      <c r="K207" s="1"/>
    </row>
    <row r="208" spans="1:11" ht="21" customHeight="1" x14ac:dyDescent="0.3">
      <c r="A208" s="1">
        <v>206</v>
      </c>
      <c r="B208" s="10">
        <v>46229</v>
      </c>
      <c r="C208" s="1" t="s">
        <v>61</v>
      </c>
      <c r="D208" s="1" t="s">
        <v>59</v>
      </c>
      <c r="E208" s="1">
        <v>1400</v>
      </c>
      <c r="F208" s="1"/>
      <c r="G208" s="1"/>
      <c r="H208" s="1"/>
      <c r="I208" s="1"/>
      <c r="J208" s="1">
        <f t="shared" si="3"/>
        <v>0</v>
      </c>
      <c r="K208" s="1"/>
    </row>
    <row r="209" spans="1:11" ht="21" customHeight="1" x14ac:dyDescent="0.3">
      <c r="A209" s="1">
        <v>207</v>
      </c>
      <c r="B209" s="10">
        <v>46230</v>
      </c>
      <c r="C209" s="1" t="s">
        <v>61</v>
      </c>
      <c r="D209" s="1" t="s">
        <v>59</v>
      </c>
      <c r="E209" s="1">
        <v>1400</v>
      </c>
      <c r="F209" s="1"/>
      <c r="G209" s="1"/>
      <c r="H209" s="1"/>
      <c r="I209" s="1"/>
      <c r="J209" s="1">
        <f t="shared" si="3"/>
        <v>0</v>
      </c>
      <c r="K209" s="1"/>
    </row>
    <row r="210" spans="1:11" ht="21" customHeight="1" x14ac:dyDescent="0.3">
      <c r="A210" s="1">
        <v>208</v>
      </c>
      <c r="B210" s="10">
        <v>46231</v>
      </c>
      <c r="C210" s="1" t="s">
        <v>61</v>
      </c>
      <c r="D210" s="1" t="s">
        <v>59</v>
      </c>
      <c r="E210" s="1">
        <v>1400</v>
      </c>
      <c r="F210" s="1"/>
      <c r="G210" s="1"/>
      <c r="H210" s="1"/>
      <c r="I210" s="1"/>
      <c r="J210" s="1">
        <f t="shared" si="3"/>
        <v>0</v>
      </c>
      <c r="K210" s="1"/>
    </row>
    <row r="211" spans="1:11" ht="21" customHeight="1" x14ac:dyDescent="0.3">
      <c r="A211" s="1">
        <v>209</v>
      </c>
      <c r="B211" s="10">
        <v>46232</v>
      </c>
      <c r="C211" s="1" t="s">
        <v>61</v>
      </c>
      <c r="D211" s="1" t="s">
        <v>59</v>
      </c>
      <c r="E211" s="1">
        <v>1400</v>
      </c>
      <c r="F211" s="1"/>
      <c r="G211" s="1"/>
      <c r="H211" s="1"/>
      <c r="I211" s="1"/>
      <c r="J211" s="1">
        <f t="shared" si="3"/>
        <v>0</v>
      </c>
      <c r="K211" s="1"/>
    </row>
    <row r="212" spans="1:11" ht="21" customHeight="1" x14ac:dyDescent="0.3">
      <c r="A212" s="1">
        <v>210</v>
      </c>
      <c r="B212" s="10">
        <v>46233</v>
      </c>
      <c r="C212" s="1" t="s">
        <v>61</v>
      </c>
      <c r="D212" s="1" t="s">
        <v>59</v>
      </c>
      <c r="E212" s="1">
        <v>1400</v>
      </c>
      <c r="F212" s="1"/>
      <c r="G212" s="1"/>
      <c r="H212" s="1"/>
      <c r="I212" s="1"/>
      <c r="J212" s="1">
        <f t="shared" si="3"/>
        <v>0</v>
      </c>
      <c r="K212" s="1"/>
    </row>
    <row r="213" spans="1:11" ht="21" customHeight="1" x14ac:dyDescent="0.3">
      <c r="A213" s="1">
        <v>211</v>
      </c>
      <c r="B213" s="10">
        <v>46234</v>
      </c>
      <c r="C213" s="1" t="s">
        <v>61</v>
      </c>
      <c r="D213" s="1" t="s">
        <v>59</v>
      </c>
      <c r="E213" s="1">
        <v>1400</v>
      </c>
      <c r="F213" s="1"/>
      <c r="G213" s="1"/>
      <c r="H213" s="1"/>
      <c r="I213" s="1"/>
      <c r="J213" s="1">
        <f t="shared" si="3"/>
        <v>0</v>
      </c>
      <c r="K213" s="1"/>
    </row>
    <row r="214" spans="1:11" ht="21" customHeight="1" x14ac:dyDescent="0.3">
      <c r="A214" s="1">
        <v>212</v>
      </c>
      <c r="B214" s="10">
        <v>46235</v>
      </c>
      <c r="C214" s="1" t="s">
        <v>61</v>
      </c>
      <c r="D214" s="1" t="s">
        <v>59</v>
      </c>
      <c r="E214" s="1">
        <v>1400</v>
      </c>
      <c r="F214" s="1"/>
      <c r="G214" s="1"/>
      <c r="H214" s="1"/>
      <c r="I214" s="1"/>
      <c r="J214" s="1">
        <f t="shared" si="3"/>
        <v>0</v>
      </c>
      <c r="K214" s="1"/>
    </row>
    <row r="215" spans="1:11" ht="21" customHeight="1" x14ac:dyDescent="0.3">
      <c r="A215" s="1">
        <v>213</v>
      </c>
      <c r="B215" s="10">
        <v>46236</v>
      </c>
      <c r="C215" s="1" t="s">
        <v>61</v>
      </c>
      <c r="D215" s="1" t="s">
        <v>59</v>
      </c>
      <c r="E215" s="1">
        <v>1400</v>
      </c>
      <c r="F215" s="1"/>
      <c r="G215" s="1"/>
      <c r="H215" s="1"/>
      <c r="I215" s="1"/>
      <c r="J215" s="1">
        <f t="shared" si="3"/>
        <v>0</v>
      </c>
      <c r="K215" s="1"/>
    </row>
    <row r="216" spans="1:11" ht="21" customHeight="1" x14ac:dyDescent="0.3">
      <c r="A216" s="1">
        <v>214</v>
      </c>
      <c r="B216" s="10">
        <v>46237</v>
      </c>
      <c r="C216" s="1" t="s">
        <v>61</v>
      </c>
      <c r="D216" s="1" t="s">
        <v>59</v>
      </c>
      <c r="E216" s="1">
        <v>1400</v>
      </c>
      <c r="F216" s="1"/>
      <c r="G216" s="1"/>
      <c r="H216" s="1"/>
      <c r="I216" s="1"/>
      <c r="J216" s="1">
        <f t="shared" si="3"/>
        <v>0</v>
      </c>
      <c r="K216" s="1"/>
    </row>
    <row r="217" spans="1:11" ht="21" customHeight="1" x14ac:dyDescent="0.3">
      <c r="A217" s="1">
        <v>215</v>
      </c>
      <c r="B217" s="10">
        <v>46238</v>
      </c>
      <c r="C217" s="1" t="s">
        <v>61</v>
      </c>
      <c r="D217" s="1" t="s">
        <v>59</v>
      </c>
      <c r="E217" s="1">
        <v>1400</v>
      </c>
      <c r="F217" s="1"/>
      <c r="G217" s="1"/>
      <c r="H217" s="1"/>
      <c r="I217" s="1"/>
      <c r="J217" s="1">
        <f t="shared" si="3"/>
        <v>0</v>
      </c>
      <c r="K217" s="1"/>
    </row>
    <row r="218" spans="1:11" ht="21" customHeight="1" x14ac:dyDescent="0.3">
      <c r="A218" s="1">
        <v>216</v>
      </c>
      <c r="B218" s="10">
        <v>46239</v>
      </c>
      <c r="C218" s="1" t="s">
        <v>61</v>
      </c>
      <c r="D218" s="1" t="s">
        <v>59</v>
      </c>
      <c r="E218" s="1">
        <v>1400</v>
      </c>
      <c r="F218" s="1"/>
      <c r="G218" s="1"/>
      <c r="H218" s="1"/>
      <c r="I218" s="1"/>
      <c r="J218" s="1">
        <f t="shared" si="3"/>
        <v>0</v>
      </c>
      <c r="K218" s="1"/>
    </row>
    <row r="219" spans="1:11" ht="21" customHeight="1" x14ac:dyDescent="0.3">
      <c r="A219" s="1">
        <v>217</v>
      </c>
      <c r="B219" s="10">
        <v>46240</v>
      </c>
      <c r="C219" s="1" t="s">
        <v>61</v>
      </c>
      <c r="D219" s="1" t="s">
        <v>59</v>
      </c>
      <c r="E219" s="1">
        <v>1400</v>
      </c>
      <c r="F219" s="1"/>
      <c r="G219" s="1"/>
      <c r="H219" s="1"/>
      <c r="I219" s="1"/>
      <c r="J219" s="1">
        <f t="shared" si="3"/>
        <v>0</v>
      </c>
      <c r="K219" s="1"/>
    </row>
    <row r="220" spans="1:11" ht="21" customHeight="1" x14ac:dyDescent="0.3">
      <c r="A220" s="1">
        <v>218</v>
      </c>
      <c r="B220" s="10">
        <v>46241</v>
      </c>
      <c r="C220" s="1" t="s">
        <v>61</v>
      </c>
      <c r="D220" s="1" t="s">
        <v>59</v>
      </c>
      <c r="E220" s="1">
        <v>1400</v>
      </c>
      <c r="F220" s="1"/>
      <c r="G220" s="1"/>
      <c r="H220" s="1"/>
      <c r="I220" s="1"/>
      <c r="J220" s="1">
        <f t="shared" si="3"/>
        <v>0</v>
      </c>
      <c r="K220" s="1"/>
    </row>
    <row r="221" spans="1:11" ht="21" customHeight="1" x14ac:dyDescent="0.3">
      <c r="A221" s="1">
        <v>219</v>
      </c>
      <c r="B221" s="10">
        <v>46242</v>
      </c>
      <c r="C221" s="1" t="s">
        <v>61</v>
      </c>
      <c r="D221" s="1" t="s">
        <v>59</v>
      </c>
      <c r="E221" s="1">
        <v>1400</v>
      </c>
      <c r="F221" s="1"/>
      <c r="G221" s="1"/>
      <c r="H221" s="1"/>
      <c r="I221" s="1"/>
      <c r="J221" s="1">
        <f t="shared" si="3"/>
        <v>0</v>
      </c>
      <c r="K221" s="1"/>
    </row>
    <row r="222" spans="1:11" ht="21" customHeight="1" x14ac:dyDescent="0.3">
      <c r="A222" s="1">
        <v>220</v>
      </c>
      <c r="B222" s="10">
        <v>46243</v>
      </c>
      <c r="C222" s="1" t="s">
        <v>61</v>
      </c>
      <c r="D222" s="1" t="s">
        <v>59</v>
      </c>
      <c r="E222" s="1">
        <v>1400</v>
      </c>
      <c r="F222" s="1"/>
      <c r="G222" s="1"/>
      <c r="H222" s="1"/>
      <c r="I222" s="1"/>
      <c r="J222" s="1">
        <f t="shared" si="3"/>
        <v>0</v>
      </c>
      <c r="K222" s="1"/>
    </row>
    <row r="223" spans="1:11" ht="21" customHeight="1" x14ac:dyDescent="0.3">
      <c r="A223" s="1">
        <v>221</v>
      </c>
      <c r="B223" s="10">
        <v>46244</v>
      </c>
      <c r="C223" s="1" t="s">
        <v>61</v>
      </c>
      <c r="D223" s="1" t="s">
        <v>59</v>
      </c>
      <c r="E223" s="1">
        <v>1400</v>
      </c>
      <c r="F223" s="1"/>
      <c r="G223" s="1"/>
      <c r="H223" s="1"/>
      <c r="I223" s="1"/>
      <c r="J223" s="1">
        <f t="shared" si="3"/>
        <v>0</v>
      </c>
      <c r="K223" s="1"/>
    </row>
    <row r="224" spans="1:11" ht="21" customHeight="1" x14ac:dyDescent="0.3">
      <c r="A224" s="1">
        <v>222</v>
      </c>
      <c r="B224" s="10">
        <v>46245</v>
      </c>
      <c r="C224" s="1" t="s">
        <v>61</v>
      </c>
      <c r="D224" s="1" t="s">
        <v>59</v>
      </c>
      <c r="E224" s="1">
        <v>1400</v>
      </c>
      <c r="F224" s="1"/>
      <c r="G224" s="1"/>
      <c r="H224" s="1"/>
      <c r="I224" s="1"/>
      <c r="J224" s="1">
        <f t="shared" si="3"/>
        <v>0</v>
      </c>
      <c r="K224" s="1"/>
    </row>
    <row r="225" spans="1:11" ht="21" customHeight="1" x14ac:dyDescent="0.3">
      <c r="A225" s="1">
        <v>223</v>
      </c>
      <c r="B225" s="10">
        <v>46246</v>
      </c>
      <c r="C225" s="1" t="s">
        <v>61</v>
      </c>
      <c r="D225" s="1" t="s">
        <v>59</v>
      </c>
      <c r="E225" s="1">
        <v>1400</v>
      </c>
      <c r="F225" s="1"/>
      <c r="G225" s="1"/>
      <c r="H225" s="1"/>
      <c r="I225" s="1"/>
      <c r="J225" s="1">
        <f t="shared" si="3"/>
        <v>0</v>
      </c>
      <c r="K225" s="1"/>
    </row>
    <row r="226" spans="1:11" ht="21" customHeight="1" x14ac:dyDescent="0.3">
      <c r="A226" s="1">
        <v>224</v>
      </c>
      <c r="B226" s="10">
        <v>46247</v>
      </c>
      <c r="C226" s="1" t="s">
        <v>61</v>
      </c>
      <c r="D226" s="1" t="s">
        <v>59</v>
      </c>
      <c r="E226" s="1">
        <v>1400</v>
      </c>
      <c r="F226" s="1"/>
      <c r="G226" s="1"/>
      <c r="H226" s="1"/>
      <c r="I226" s="1"/>
      <c r="J226" s="1">
        <f t="shared" si="3"/>
        <v>0</v>
      </c>
      <c r="K226" s="1"/>
    </row>
    <row r="227" spans="1:11" ht="21" customHeight="1" x14ac:dyDescent="0.3">
      <c r="A227" s="1">
        <v>225</v>
      </c>
      <c r="B227" s="10">
        <v>46248</v>
      </c>
      <c r="C227" s="1" t="s">
        <v>61</v>
      </c>
      <c r="D227" s="1" t="s">
        <v>59</v>
      </c>
      <c r="E227" s="1">
        <v>1400</v>
      </c>
      <c r="F227" s="1"/>
      <c r="G227" s="1"/>
      <c r="H227" s="1"/>
      <c r="I227" s="1"/>
      <c r="J227" s="1">
        <f t="shared" si="3"/>
        <v>0</v>
      </c>
      <c r="K227" s="1"/>
    </row>
    <row r="228" spans="1:11" ht="21" customHeight="1" x14ac:dyDescent="0.3">
      <c r="A228" s="1">
        <v>226</v>
      </c>
      <c r="B228" s="10">
        <v>46249</v>
      </c>
      <c r="C228" s="1" t="s">
        <v>61</v>
      </c>
      <c r="D228" s="1" t="s">
        <v>59</v>
      </c>
      <c r="E228" s="1">
        <v>1400</v>
      </c>
      <c r="F228" s="1"/>
      <c r="G228" s="1"/>
      <c r="H228" s="1"/>
      <c r="I228" s="1"/>
      <c r="J228" s="1">
        <f t="shared" si="3"/>
        <v>0</v>
      </c>
      <c r="K228" s="1"/>
    </row>
    <row r="229" spans="1:11" ht="21" customHeight="1" x14ac:dyDescent="0.3">
      <c r="A229" s="1">
        <v>227</v>
      </c>
      <c r="B229" s="10">
        <v>46250</v>
      </c>
      <c r="C229" s="1" t="s">
        <v>61</v>
      </c>
      <c r="D229" s="1" t="s">
        <v>59</v>
      </c>
      <c r="E229" s="1">
        <v>1400</v>
      </c>
      <c r="F229" s="1"/>
      <c r="G229" s="1"/>
      <c r="H229" s="1"/>
      <c r="I229" s="1"/>
      <c r="J229" s="1">
        <f t="shared" si="3"/>
        <v>0</v>
      </c>
      <c r="K229" s="1"/>
    </row>
    <row r="230" spans="1:11" ht="21" customHeight="1" x14ac:dyDescent="0.3">
      <c r="A230" s="1">
        <v>228</v>
      </c>
      <c r="B230" s="10">
        <v>46251</v>
      </c>
      <c r="C230" s="1" t="s">
        <v>61</v>
      </c>
      <c r="D230" s="1" t="s">
        <v>59</v>
      </c>
      <c r="E230" s="1">
        <v>1400</v>
      </c>
      <c r="F230" s="1"/>
      <c r="G230" s="1"/>
      <c r="H230" s="1"/>
      <c r="I230" s="1"/>
      <c r="J230" s="1">
        <f t="shared" si="3"/>
        <v>0</v>
      </c>
      <c r="K230" s="1"/>
    </row>
    <row r="231" spans="1:11" ht="21" customHeight="1" x14ac:dyDescent="0.3">
      <c r="A231" s="1">
        <v>229</v>
      </c>
      <c r="B231" s="10">
        <v>46252</v>
      </c>
      <c r="C231" s="1" t="s">
        <v>61</v>
      </c>
      <c r="D231" s="1" t="s">
        <v>59</v>
      </c>
      <c r="E231" s="1">
        <v>1400</v>
      </c>
      <c r="F231" s="1"/>
      <c r="G231" s="1"/>
      <c r="H231" s="1"/>
      <c r="I231" s="1"/>
      <c r="J231" s="1">
        <f t="shared" si="3"/>
        <v>0</v>
      </c>
      <c r="K231" s="1"/>
    </row>
    <row r="232" spans="1:11" ht="21" customHeight="1" x14ac:dyDescent="0.3">
      <c r="A232" s="1">
        <v>230</v>
      </c>
      <c r="B232" s="10">
        <v>46253</v>
      </c>
      <c r="C232" s="1" t="s">
        <v>61</v>
      </c>
      <c r="D232" s="1" t="s">
        <v>59</v>
      </c>
      <c r="E232" s="1">
        <v>1400</v>
      </c>
      <c r="F232" s="1"/>
      <c r="G232" s="1"/>
      <c r="H232" s="1"/>
      <c r="I232" s="1"/>
      <c r="J232" s="1">
        <f t="shared" si="3"/>
        <v>0</v>
      </c>
      <c r="K232" s="1"/>
    </row>
    <row r="233" spans="1:11" ht="21" customHeight="1" x14ac:dyDescent="0.3">
      <c r="A233" s="1">
        <v>231</v>
      </c>
      <c r="B233" s="10">
        <v>46254</v>
      </c>
      <c r="C233" s="1" t="s">
        <v>61</v>
      </c>
      <c r="D233" s="1" t="s">
        <v>59</v>
      </c>
      <c r="E233" s="1">
        <v>1400</v>
      </c>
      <c r="F233" s="1"/>
      <c r="G233" s="1"/>
      <c r="H233" s="1"/>
      <c r="I233" s="1"/>
      <c r="J233" s="1">
        <f t="shared" si="3"/>
        <v>0</v>
      </c>
      <c r="K233" s="1"/>
    </row>
    <row r="234" spans="1:11" ht="21" customHeight="1" x14ac:dyDescent="0.3">
      <c r="A234" s="1">
        <v>232</v>
      </c>
      <c r="B234" s="10">
        <v>46255</v>
      </c>
      <c r="C234" s="1" t="s">
        <v>61</v>
      </c>
      <c r="D234" s="1" t="s">
        <v>59</v>
      </c>
      <c r="E234" s="1">
        <v>1400</v>
      </c>
      <c r="F234" s="1"/>
      <c r="G234" s="1"/>
      <c r="H234" s="1"/>
      <c r="I234" s="1"/>
      <c r="J234" s="1">
        <f t="shared" si="3"/>
        <v>0</v>
      </c>
      <c r="K234" s="1"/>
    </row>
    <row r="235" spans="1:11" ht="21" customHeight="1" x14ac:dyDescent="0.3">
      <c r="A235" s="1">
        <v>233</v>
      </c>
      <c r="B235" s="10">
        <v>46256</v>
      </c>
      <c r="C235" s="1" t="s">
        <v>61</v>
      </c>
      <c r="D235" s="1" t="s">
        <v>59</v>
      </c>
      <c r="E235" s="1">
        <v>1400</v>
      </c>
      <c r="F235" s="1"/>
      <c r="G235" s="1"/>
      <c r="H235" s="1"/>
      <c r="I235" s="1"/>
      <c r="J235" s="1">
        <f t="shared" si="3"/>
        <v>0</v>
      </c>
      <c r="K235" s="1"/>
    </row>
    <row r="236" spans="1:11" ht="21" customHeight="1" x14ac:dyDescent="0.3">
      <c r="A236" s="1">
        <v>234</v>
      </c>
      <c r="B236" s="10">
        <v>46257</v>
      </c>
      <c r="C236" s="1" t="s">
        <v>61</v>
      </c>
      <c r="D236" s="1" t="s">
        <v>59</v>
      </c>
      <c r="E236" s="1">
        <v>1400</v>
      </c>
      <c r="F236" s="1"/>
      <c r="G236" s="1"/>
      <c r="H236" s="1"/>
      <c r="I236" s="1"/>
      <c r="J236" s="1">
        <f t="shared" si="3"/>
        <v>0</v>
      </c>
      <c r="K236" s="1"/>
    </row>
    <row r="237" spans="1:11" ht="21" customHeight="1" x14ac:dyDescent="0.3">
      <c r="A237" s="1">
        <v>235</v>
      </c>
      <c r="B237" s="10">
        <v>46258</v>
      </c>
      <c r="C237" s="1" t="s">
        <v>61</v>
      </c>
      <c r="D237" s="1" t="s">
        <v>59</v>
      </c>
      <c r="E237" s="1">
        <v>1400</v>
      </c>
      <c r="F237" s="1"/>
      <c r="G237" s="1"/>
      <c r="H237" s="1"/>
      <c r="I237" s="1"/>
      <c r="J237" s="1">
        <f t="shared" si="3"/>
        <v>0</v>
      </c>
      <c r="K237" s="1"/>
    </row>
    <row r="238" spans="1:11" ht="21" customHeight="1" x14ac:dyDescent="0.3">
      <c r="A238" s="1">
        <v>236</v>
      </c>
      <c r="B238" s="10">
        <v>46259</v>
      </c>
      <c r="C238" s="1" t="s">
        <v>61</v>
      </c>
      <c r="D238" s="1" t="s">
        <v>59</v>
      </c>
      <c r="E238" s="1">
        <v>1400</v>
      </c>
      <c r="F238" s="1"/>
      <c r="G238" s="1"/>
      <c r="H238" s="1"/>
      <c r="I238" s="1"/>
      <c r="J238" s="1">
        <f t="shared" si="3"/>
        <v>0</v>
      </c>
      <c r="K238" s="1"/>
    </row>
    <row r="239" spans="1:11" ht="21" customHeight="1" x14ac:dyDescent="0.3">
      <c r="A239" s="1">
        <v>237</v>
      </c>
      <c r="B239" s="10">
        <v>46260</v>
      </c>
      <c r="C239" s="1" t="s">
        <v>61</v>
      </c>
      <c r="D239" s="1" t="s">
        <v>59</v>
      </c>
      <c r="E239" s="1">
        <v>1400</v>
      </c>
      <c r="F239" s="1"/>
      <c r="G239" s="1"/>
      <c r="H239" s="1"/>
      <c r="I239" s="1"/>
      <c r="J239" s="1">
        <f t="shared" si="3"/>
        <v>0</v>
      </c>
      <c r="K239" s="1"/>
    </row>
    <row r="240" spans="1:11" ht="21" customHeight="1" x14ac:dyDescent="0.3">
      <c r="A240" s="1">
        <v>238</v>
      </c>
      <c r="B240" s="10">
        <v>46261</v>
      </c>
      <c r="C240" s="1" t="s">
        <v>61</v>
      </c>
      <c r="D240" s="1" t="s">
        <v>59</v>
      </c>
      <c r="E240" s="1">
        <v>1400</v>
      </c>
      <c r="F240" s="1"/>
      <c r="G240" s="1"/>
      <c r="H240" s="1"/>
      <c r="I240" s="1"/>
      <c r="J240" s="1">
        <f t="shared" si="3"/>
        <v>0</v>
      </c>
      <c r="K240" s="1"/>
    </row>
    <row r="241" spans="1:11" ht="21" customHeight="1" x14ac:dyDescent="0.3">
      <c r="A241" s="1">
        <v>239</v>
      </c>
      <c r="B241" s="10">
        <v>46262</v>
      </c>
      <c r="C241" s="1" t="s">
        <v>61</v>
      </c>
      <c r="D241" s="1" t="s">
        <v>59</v>
      </c>
      <c r="E241" s="1">
        <v>1400</v>
      </c>
      <c r="F241" s="1"/>
      <c r="G241" s="1"/>
      <c r="H241" s="1"/>
      <c r="I241" s="1"/>
      <c r="J241" s="1">
        <f t="shared" si="3"/>
        <v>0</v>
      </c>
      <c r="K241" s="1"/>
    </row>
    <row r="242" spans="1:11" ht="21" customHeight="1" x14ac:dyDescent="0.3">
      <c r="A242" s="1">
        <v>240</v>
      </c>
      <c r="B242" s="10">
        <v>46263</v>
      </c>
      <c r="C242" s="1" t="s">
        <v>61</v>
      </c>
      <c r="D242" s="1" t="s">
        <v>59</v>
      </c>
      <c r="E242" s="1">
        <v>1400</v>
      </c>
      <c r="F242" s="1"/>
      <c r="G242" s="1"/>
      <c r="H242" s="1"/>
      <c r="I242" s="1"/>
      <c r="J242" s="1">
        <f t="shared" si="3"/>
        <v>0</v>
      </c>
      <c r="K242" s="1"/>
    </row>
    <row r="243" spans="1:11" ht="21" customHeight="1" x14ac:dyDescent="0.3">
      <c r="A243" s="1">
        <v>241</v>
      </c>
      <c r="B243" s="10">
        <v>46264</v>
      </c>
      <c r="C243" s="1" t="s">
        <v>61</v>
      </c>
      <c r="D243" s="1" t="s">
        <v>59</v>
      </c>
      <c r="E243" s="1">
        <v>1400</v>
      </c>
      <c r="F243" s="1"/>
      <c r="G243" s="1"/>
      <c r="H243" s="1"/>
      <c r="I243" s="1"/>
      <c r="J243" s="1">
        <f t="shared" si="3"/>
        <v>0</v>
      </c>
      <c r="K243" s="1"/>
    </row>
    <row r="244" spans="1:11" ht="21" customHeight="1" x14ac:dyDescent="0.3">
      <c r="A244" s="1">
        <v>242</v>
      </c>
      <c r="B244" s="10">
        <v>46265</v>
      </c>
      <c r="C244" s="1" t="s">
        <v>61</v>
      </c>
      <c r="D244" s="1" t="s">
        <v>59</v>
      </c>
      <c r="E244" s="1">
        <v>1400</v>
      </c>
      <c r="F244" s="1"/>
      <c r="G244" s="1"/>
      <c r="H244" s="1"/>
      <c r="I244" s="1"/>
      <c r="J244" s="1">
        <f t="shared" si="3"/>
        <v>0</v>
      </c>
      <c r="K244" s="1"/>
    </row>
    <row r="245" spans="1:11" ht="21" customHeight="1" x14ac:dyDescent="0.3">
      <c r="A245" s="1">
        <v>243</v>
      </c>
      <c r="B245" s="10">
        <v>46266</v>
      </c>
      <c r="C245" s="1" t="s">
        <v>61</v>
      </c>
      <c r="D245" s="1" t="s">
        <v>59</v>
      </c>
      <c r="E245" s="1">
        <v>1400</v>
      </c>
      <c r="F245" s="1"/>
      <c r="G245" s="1"/>
      <c r="H245" s="1"/>
      <c r="I245" s="1"/>
      <c r="J245" s="1">
        <f t="shared" si="3"/>
        <v>0</v>
      </c>
      <c r="K245" s="1"/>
    </row>
    <row r="246" spans="1:11" ht="21" customHeight="1" x14ac:dyDescent="0.3">
      <c r="A246" s="1">
        <v>244</v>
      </c>
      <c r="B246" s="10">
        <v>46267</v>
      </c>
      <c r="C246" s="1" t="s">
        <v>61</v>
      </c>
      <c r="D246" s="1" t="s">
        <v>59</v>
      </c>
      <c r="E246" s="1">
        <v>1400</v>
      </c>
      <c r="F246" s="1"/>
      <c r="G246" s="1"/>
      <c r="H246" s="1"/>
      <c r="I246" s="1"/>
      <c r="J246" s="1">
        <f t="shared" si="3"/>
        <v>0</v>
      </c>
      <c r="K246" s="1"/>
    </row>
    <row r="247" spans="1:11" ht="21" customHeight="1" x14ac:dyDescent="0.3">
      <c r="A247" s="1">
        <v>245</v>
      </c>
      <c r="B247" s="10">
        <v>46268</v>
      </c>
      <c r="C247" s="1" t="s">
        <v>61</v>
      </c>
      <c r="D247" s="1" t="s">
        <v>59</v>
      </c>
      <c r="E247" s="1">
        <v>1400</v>
      </c>
      <c r="F247" s="1"/>
      <c r="G247" s="1"/>
      <c r="H247" s="1"/>
      <c r="I247" s="1"/>
      <c r="J247" s="1">
        <f t="shared" si="3"/>
        <v>0</v>
      </c>
      <c r="K247" s="1"/>
    </row>
    <row r="248" spans="1:11" ht="21" customHeight="1" x14ac:dyDescent="0.3">
      <c r="A248" s="1">
        <v>246</v>
      </c>
      <c r="B248" s="10">
        <v>46269</v>
      </c>
      <c r="C248" s="1" t="s">
        <v>61</v>
      </c>
      <c r="D248" s="1" t="s">
        <v>59</v>
      </c>
      <c r="E248" s="1">
        <v>1400</v>
      </c>
      <c r="F248" s="1"/>
      <c r="G248" s="1"/>
      <c r="H248" s="1"/>
      <c r="I248" s="1"/>
      <c r="J248" s="1">
        <f t="shared" si="3"/>
        <v>0</v>
      </c>
      <c r="K248" s="1"/>
    </row>
    <row r="249" spans="1:11" ht="21" customHeight="1" x14ac:dyDescent="0.3">
      <c r="A249" s="1">
        <v>247</v>
      </c>
      <c r="B249" s="10">
        <v>46270</v>
      </c>
      <c r="C249" s="1" t="s">
        <v>61</v>
      </c>
      <c r="D249" s="1" t="s">
        <v>59</v>
      </c>
      <c r="E249" s="1">
        <v>1400</v>
      </c>
      <c r="F249" s="1"/>
      <c r="G249" s="1"/>
      <c r="H249" s="1"/>
      <c r="I249" s="1"/>
      <c r="J249" s="1">
        <f t="shared" si="3"/>
        <v>0</v>
      </c>
      <c r="K249" s="1"/>
    </row>
    <row r="250" spans="1:11" ht="21" customHeight="1" x14ac:dyDescent="0.3">
      <c r="A250" s="1">
        <v>248</v>
      </c>
      <c r="B250" s="10">
        <v>46271</v>
      </c>
      <c r="C250" s="1" t="s">
        <v>61</v>
      </c>
      <c r="D250" s="1" t="s">
        <v>59</v>
      </c>
      <c r="E250" s="1">
        <v>1400</v>
      </c>
      <c r="F250" s="1"/>
      <c r="G250" s="1"/>
      <c r="H250" s="1"/>
      <c r="I250" s="1"/>
      <c r="J250" s="1">
        <f t="shared" si="3"/>
        <v>0</v>
      </c>
      <c r="K250" s="1"/>
    </row>
    <row r="251" spans="1:11" ht="21" customHeight="1" x14ac:dyDescent="0.3">
      <c r="A251" s="1">
        <v>249</v>
      </c>
      <c r="B251" s="10">
        <v>46272</v>
      </c>
      <c r="C251" s="1" t="s">
        <v>61</v>
      </c>
      <c r="D251" s="1" t="s">
        <v>59</v>
      </c>
      <c r="E251" s="1">
        <v>1400</v>
      </c>
      <c r="F251" s="1"/>
      <c r="G251" s="1"/>
      <c r="H251" s="1"/>
      <c r="I251" s="1"/>
      <c r="J251" s="1">
        <f t="shared" si="3"/>
        <v>0</v>
      </c>
      <c r="K251" s="1"/>
    </row>
    <row r="252" spans="1:11" ht="21" customHeight="1" x14ac:dyDescent="0.3">
      <c r="A252" s="1">
        <v>250</v>
      </c>
      <c r="B252" s="10">
        <v>46273</v>
      </c>
      <c r="C252" s="1" t="s">
        <v>61</v>
      </c>
      <c r="D252" s="1" t="s">
        <v>59</v>
      </c>
      <c r="E252" s="1">
        <v>1400</v>
      </c>
      <c r="F252" s="1"/>
      <c r="G252" s="1"/>
      <c r="H252" s="1"/>
      <c r="I252" s="1"/>
      <c r="J252" s="1">
        <f t="shared" si="3"/>
        <v>0</v>
      </c>
      <c r="K252" s="1"/>
    </row>
    <row r="253" spans="1:11" ht="21" customHeight="1" x14ac:dyDescent="0.3">
      <c r="A253" s="1">
        <v>251</v>
      </c>
      <c r="B253" s="10">
        <v>46274</v>
      </c>
      <c r="C253" s="1" t="s">
        <v>61</v>
      </c>
      <c r="D253" s="1" t="s">
        <v>59</v>
      </c>
      <c r="E253" s="1">
        <v>1400</v>
      </c>
      <c r="F253" s="1"/>
      <c r="G253" s="1"/>
      <c r="H253" s="1"/>
      <c r="I253" s="1"/>
      <c r="J253" s="1">
        <f t="shared" si="3"/>
        <v>0</v>
      </c>
      <c r="K253" s="1"/>
    </row>
    <row r="254" spans="1:11" ht="21" customHeight="1" x14ac:dyDescent="0.3">
      <c r="A254" s="1">
        <v>252</v>
      </c>
      <c r="B254" s="10">
        <v>46275</v>
      </c>
      <c r="C254" s="1" t="s">
        <v>61</v>
      </c>
      <c r="D254" s="1" t="s">
        <v>59</v>
      </c>
      <c r="E254" s="1">
        <v>1400</v>
      </c>
      <c r="F254" s="1"/>
      <c r="G254" s="1"/>
      <c r="H254" s="1"/>
      <c r="I254" s="1"/>
      <c r="J254" s="1">
        <f t="shared" si="3"/>
        <v>0</v>
      </c>
      <c r="K254" s="1"/>
    </row>
    <row r="255" spans="1:11" ht="21" customHeight="1" x14ac:dyDescent="0.3">
      <c r="A255" s="1">
        <v>253</v>
      </c>
      <c r="B255" s="10">
        <v>46276</v>
      </c>
      <c r="C255" s="1" t="s">
        <v>61</v>
      </c>
      <c r="D255" s="1" t="s">
        <v>59</v>
      </c>
      <c r="E255" s="1">
        <v>1400</v>
      </c>
      <c r="F255" s="1"/>
      <c r="G255" s="1"/>
      <c r="H255" s="1"/>
      <c r="I255" s="1"/>
      <c r="J255" s="1">
        <f t="shared" si="3"/>
        <v>0</v>
      </c>
      <c r="K255" s="1"/>
    </row>
    <row r="256" spans="1:11" ht="21" customHeight="1" x14ac:dyDescent="0.3">
      <c r="A256" s="1">
        <v>254</v>
      </c>
      <c r="B256" s="10">
        <v>46277</v>
      </c>
      <c r="C256" s="1" t="s">
        <v>61</v>
      </c>
      <c r="D256" s="1" t="s">
        <v>59</v>
      </c>
      <c r="E256" s="1">
        <v>1400</v>
      </c>
      <c r="F256" s="1"/>
      <c r="G256" s="1"/>
      <c r="H256" s="1"/>
      <c r="I256" s="1"/>
      <c r="J256" s="1">
        <f t="shared" si="3"/>
        <v>0</v>
      </c>
      <c r="K256" s="1"/>
    </row>
    <row r="257" spans="1:11" ht="21" customHeight="1" x14ac:dyDescent="0.3">
      <c r="A257" s="1">
        <v>255</v>
      </c>
      <c r="B257" s="10">
        <v>46278</v>
      </c>
      <c r="C257" s="1" t="s">
        <v>61</v>
      </c>
      <c r="D257" s="1" t="s">
        <v>59</v>
      </c>
      <c r="E257" s="1">
        <v>1400</v>
      </c>
      <c r="F257" s="1"/>
      <c r="G257" s="1"/>
      <c r="H257" s="1"/>
      <c r="I257" s="1"/>
      <c r="J257" s="1">
        <f t="shared" si="3"/>
        <v>0</v>
      </c>
      <c r="K257" s="1"/>
    </row>
    <row r="258" spans="1:11" ht="21" customHeight="1" x14ac:dyDescent="0.3">
      <c r="A258" s="1">
        <v>256</v>
      </c>
      <c r="B258" s="10">
        <v>46279</v>
      </c>
      <c r="C258" s="1" t="s">
        <v>61</v>
      </c>
      <c r="D258" s="1" t="s">
        <v>59</v>
      </c>
      <c r="E258" s="1">
        <v>1400</v>
      </c>
      <c r="F258" s="1"/>
      <c r="G258" s="1"/>
      <c r="H258" s="1"/>
      <c r="I258" s="1"/>
      <c r="J258" s="1">
        <f t="shared" si="3"/>
        <v>0</v>
      </c>
      <c r="K258" s="1"/>
    </row>
    <row r="259" spans="1:11" ht="21" customHeight="1" x14ac:dyDescent="0.3">
      <c r="A259" s="1">
        <v>257</v>
      </c>
      <c r="B259" s="10">
        <v>46280</v>
      </c>
      <c r="C259" s="1" t="s">
        <v>61</v>
      </c>
      <c r="D259" s="1" t="s">
        <v>59</v>
      </c>
      <c r="E259" s="1">
        <v>1400</v>
      </c>
      <c r="F259" s="1"/>
      <c r="G259" s="1"/>
      <c r="H259" s="1"/>
      <c r="I259" s="1"/>
      <c r="J259" s="1">
        <f t="shared" si="3"/>
        <v>0</v>
      </c>
      <c r="K259" s="1"/>
    </row>
    <row r="260" spans="1:11" ht="21" customHeight="1" x14ac:dyDescent="0.3">
      <c r="A260" s="1">
        <v>258</v>
      </c>
      <c r="B260" s="10">
        <v>46281</v>
      </c>
      <c r="C260" s="1" t="s">
        <v>61</v>
      </c>
      <c r="D260" s="1" t="s">
        <v>59</v>
      </c>
      <c r="E260" s="1">
        <v>1400</v>
      </c>
      <c r="F260" s="1"/>
      <c r="G260" s="1"/>
      <c r="H260" s="1"/>
      <c r="I260" s="1"/>
      <c r="J260" s="1">
        <f t="shared" ref="J260:J323" si="4">E260*F260-G260-H260+I260</f>
        <v>0</v>
      </c>
      <c r="K260" s="1"/>
    </row>
    <row r="261" spans="1:11" ht="21" customHeight="1" x14ac:dyDescent="0.3">
      <c r="A261" s="1">
        <v>259</v>
      </c>
      <c r="B261" s="10">
        <v>46282</v>
      </c>
      <c r="C261" s="1" t="s">
        <v>61</v>
      </c>
      <c r="D261" s="1" t="s">
        <v>59</v>
      </c>
      <c r="E261" s="1">
        <v>1400</v>
      </c>
      <c r="F261" s="1"/>
      <c r="G261" s="1"/>
      <c r="H261" s="1"/>
      <c r="I261" s="1"/>
      <c r="J261" s="1">
        <f t="shared" si="4"/>
        <v>0</v>
      </c>
      <c r="K261" s="1"/>
    </row>
    <row r="262" spans="1:11" ht="21" customHeight="1" x14ac:dyDescent="0.3">
      <c r="A262" s="1">
        <v>260</v>
      </c>
      <c r="B262" s="10">
        <v>46283</v>
      </c>
      <c r="C262" s="1" t="s">
        <v>61</v>
      </c>
      <c r="D262" s="1" t="s">
        <v>59</v>
      </c>
      <c r="E262" s="1">
        <v>1400</v>
      </c>
      <c r="F262" s="1"/>
      <c r="G262" s="1"/>
      <c r="H262" s="1"/>
      <c r="I262" s="1"/>
      <c r="J262" s="1">
        <f t="shared" si="4"/>
        <v>0</v>
      </c>
      <c r="K262" s="1"/>
    </row>
    <row r="263" spans="1:11" ht="21" customHeight="1" x14ac:dyDescent="0.3">
      <c r="A263" s="1">
        <v>261</v>
      </c>
      <c r="B263" s="10">
        <v>46284</v>
      </c>
      <c r="C263" s="1" t="s">
        <v>61</v>
      </c>
      <c r="D263" s="1" t="s">
        <v>59</v>
      </c>
      <c r="E263" s="1">
        <v>1400</v>
      </c>
      <c r="F263" s="1"/>
      <c r="G263" s="1"/>
      <c r="H263" s="1"/>
      <c r="I263" s="1"/>
      <c r="J263" s="1">
        <f t="shared" si="4"/>
        <v>0</v>
      </c>
      <c r="K263" s="1"/>
    </row>
    <row r="264" spans="1:11" ht="21" customHeight="1" x14ac:dyDescent="0.3">
      <c r="A264" s="1">
        <v>262</v>
      </c>
      <c r="B264" s="10">
        <v>46285</v>
      </c>
      <c r="C264" s="1" t="s">
        <v>61</v>
      </c>
      <c r="D264" s="1" t="s">
        <v>59</v>
      </c>
      <c r="E264" s="1">
        <v>1400</v>
      </c>
      <c r="F264" s="1"/>
      <c r="G264" s="1"/>
      <c r="H264" s="1"/>
      <c r="I264" s="1"/>
      <c r="J264" s="1">
        <f t="shared" si="4"/>
        <v>0</v>
      </c>
      <c r="K264" s="1"/>
    </row>
    <row r="265" spans="1:11" ht="21" customHeight="1" x14ac:dyDescent="0.3">
      <c r="A265" s="1">
        <v>263</v>
      </c>
      <c r="B265" s="10">
        <v>46286</v>
      </c>
      <c r="C265" s="1" t="s">
        <v>61</v>
      </c>
      <c r="D265" s="1" t="s">
        <v>59</v>
      </c>
      <c r="E265" s="1">
        <v>1400</v>
      </c>
      <c r="F265" s="1"/>
      <c r="G265" s="1"/>
      <c r="H265" s="1"/>
      <c r="I265" s="1"/>
      <c r="J265" s="1">
        <f t="shared" si="4"/>
        <v>0</v>
      </c>
      <c r="K265" s="1"/>
    </row>
    <row r="266" spans="1:11" ht="21" customHeight="1" x14ac:dyDescent="0.3">
      <c r="A266" s="1">
        <v>264</v>
      </c>
      <c r="B266" s="10">
        <v>46287</v>
      </c>
      <c r="C266" s="1" t="s">
        <v>61</v>
      </c>
      <c r="D266" s="1" t="s">
        <v>59</v>
      </c>
      <c r="E266" s="1">
        <v>1400</v>
      </c>
      <c r="F266" s="1"/>
      <c r="G266" s="1"/>
      <c r="H266" s="1"/>
      <c r="I266" s="1"/>
      <c r="J266" s="1">
        <f t="shared" si="4"/>
        <v>0</v>
      </c>
      <c r="K266" s="1"/>
    </row>
    <row r="267" spans="1:11" ht="21" customHeight="1" x14ac:dyDescent="0.3">
      <c r="A267" s="1">
        <v>265</v>
      </c>
      <c r="B267" s="10">
        <v>46288</v>
      </c>
      <c r="C267" s="1" t="s">
        <v>61</v>
      </c>
      <c r="D267" s="1" t="s">
        <v>59</v>
      </c>
      <c r="E267" s="1">
        <v>1400</v>
      </c>
      <c r="F267" s="1"/>
      <c r="G267" s="1"/>
      <c r="H267" s="1"/>
      <c r="I267" s="1"/>
      <c r="J267" s="1">
        <f t="shared" si="4"/>
        <v>0</v>
      </c>
      <c r="K267" s="1"/>
    </row>
    <row r="268" spans="1:11" ht="21" customHeight="1" x14ac:dyDescent="0.3">
      <c r="A268" s="1">
        <v>266</v>
      </c>
      <c r="B268" s="10">
        <v>46289</v>
      </c>
      <c r="C268" s="1" t="s">
        <v>61</v>
      </c>
      <c r="D268" s="1" t="s">
        <v>59</v>
      </c>
      <c r="E268" s="1">
        <v>1400</v>
      </c>
      <c r="F268" s="1"/>
      <c r="G268" s="1"/>
      <c r="H268" s="1"/>
      <c r="I268" s="1"/>
      <c r="J268" s="1">
        <f t="shared" si="4"/>
        <v>0</v>
      </c>
      <c r="K268" s="1"/>
    </row>
    <row r="269" spans="1:11" ht="21" customHeight="1" x14ac:dyDescent="0.3">
      <c r="A269" s="1">
        <v>267</v>
      </c>
      <c r="B269" s="10">
        <v>46290</v>
      </c>
      <c r="C269" s="1" t="s">
        <v>61</v>
      </c>
      <c r="D269" s="1" t="s">
        <v>59</v>
      </c>
      <c r="E269" s="1">
        <v>1400</v>
      </c>
      <c r="F269" s="1"/>
      <c r="G269" s="1"/>
      <c r="H269" s="1"/>
      <c r="I269" s="1"/>
      <c r="J269" s="1">
        <f t="shared" si="4"/>
        <v>0</v>
      </c>
      <c r="K269" s="1"/>
    </row>
    <row r="270" spans="1:11" ht="21" customHeight="1" x14ac:dyDescent="0.3">
      <c r="A270" s="1">
        <v>268</v>
      </c>
      <c r="B270" s="10">
        <v>46291</v>
      </c>
      <c r="C270" s="1" t="s">
        <v>61</v>
      </c>
      <c r="D270" s="1" t="s">
        <v>59</v>
      </c>
      <c r="E270" s="1">
        <v>1400</v>
      </c>
      <c r="F270" s="1"/>
      <c r="G270" s="1"/>
      <c r="H270" s="1"/>
      <c r="I270" s="1"/>
      <c r="J270" s="1">
        <f t="shared" si="4"/>
        <v>0</v>
      </c>
      <c r="K270" s="1"/>
    </row>
    <row r="271" spans="1:11" ht="21" customHeight="1" x14ac:dyDescent="0.3">
      <c r="A271" s="1">
        <v>269</v>
      </c>
      <c r="B271" s="10">
        <v>46292</v>
      </c>
      <c r="C271" s="1" t="s">
        <v>61</v>
      </c>
      <c r="D271" s="1" t="s">
        <v>59</v>
      </c>
      <c r="E271" s="1">
        <v>1400</v>
      </c>
      <c r="F271" s="1"/>
      <c r="G271" s="1"/>
      <c r="H271" s="1"/>
      <c r="I271" s="1"/>
      <c r="J271" s="1">
        <f t="shared" si="4"/>
        <v>0</v>
      </c>
      <c r="K271" s="1"/>
    </row>
    <row r="272" spans="1:11" ht="21" customHeight="1" x14ac:dyDescent="0.3">
      <c r="A272" s="1">
        <v>270</v>
      </c>
      <c r="B272" s="10">
        <v>46293</v>
      </c>
      <c r="C272" s="1" t="s">
        <v>61</v>
      </c>
      <c r="D272" s="1" t="s">
        <v>59</v>
      </c>
      <c r="E272" s="1">
        <v>1400</v>
      </c>
      <c r="F272" s="1"/>
      <c r="G272" s="1"/>
      <c r="H272" s="1"/>
      <c r="I272" s="1"/>
      <c r="J272" s="1">
        <f t="shared" si="4"/>
        <v>0</v>
      </c>
      <c r="K272" s="1"/>
    </row>
    <row r="273" spans="1:11" ht="21" customHeight="1" x14ac:dyDescent="0.3">
      <c r="A273" s="1">
        <v>271</v>
      </c>
      <c r="B273" s="10">
        <v>46294</v>
      </c>
      <c r="C273" s="1" t="s">
        <v>61</v>
      </c>
      <c r="D273" s="1" t="s">
        <v>59</v>
      </c>
      <c r="E273" s="1">
        <v>1400</v>
      </c>
      <c r="F273" s="1"/>
      <c r="G273" s="1"/>
      <c r="H273" s="1"/>
      <c r="I273" s="1"/>
      <c r="J273" s="1">
        <f t="shared" si="4"/>
        <v>0</v>
      </c>
      <c r="K273" s="1"/>
    </row>
    <row r="274" spans="1:11" ht="21" customHeight="1" x14ac:dyDescent="0.3">
      <c r="A274" s="1">
        <v>272</v>
      </c>
      <c r="B274" s="10">
        <v>46295</v>
      </c>
      <c r="C274" s="1" t="s">
        <v>61</v>
      </c>
      <c r="D274" s="1" t="s">
        <v>59</v>
      </c>
      <c r="E274" s="1">
        <v>1400</v>
      </c>
      <c r="F274" s="1"/>
      <c r="G274" s="1"/>
      <c r="H274" s="1"/>
      <c r="I274" s="1"/>
      <c r="J274" s="1">
        <f t="shared" si="4"/>
        <v>0</v>
      </c>
      <c r="K274" s="1"/>
    </row>
    <row r="275" spans="1:11" ht="21" customHeight="1" x14ac:dyDescent="0.3">
      <c r="A275" s="1">
        <v>273</v>
      </c>
      <c r="B275" s="10">
        <v>46296</v>
      </c>
      <c r="C275" s="1" t="s">
        <v>61</v>
      </c>
      <c r="D275" s="1" t="s">
        <v>59</v>
      </c>
      <c r="E275" s="1">
        <v>1400</v>
      </c>
      <c r="F275" s="1"/>
      <c r="G275" s="1"/>
      <c r="H275" s="1"/>
      <c r="I275" s="1"/>
      <c r="J275" s="1">
        <f t="shared" si="4"/>
        <v>0</v>
      </c>
      <c r="K275" s="1"/>
    </row>
    <row r="276" spans="1:11" ht="21" customHeight="1" x14ac:dyDescent="0.3">
      <c r="A276" s="1">
        <v>274</v>
      </c>
      <c r="B276" s="10">
        <v>46297</v>
      </c>
      <c r="C276" s="1" t="s">
        <v>61</v>
      </c>
      <c r="D276" s="1" t="s">
        <v>59</v>
      </c>
      <c r="E276" s="1">
        <v>1400</v>
      </c>
      <c r="F276" s="1"/>
      <c r="G276" s="1"/>
      <c r="H276" s="1"/>
      <c r="I276" s="1"/>
      <c r="J276" s="1">
        <f t="shared" si="4"/>
        <v>0</v>
      </c>
      <c r="K276" s="1"/>
    </row>
    <row r="277" spans="1:11" ht="21" customHeight="1" x14ac:dyDescent="0.3">
      <c r="A277" s="1">
        <v>275</v>
      </c>
      <c r="B277" s="10">
        <v>46298</v>
      </c>
      <c r="C277" s="1" t="s">
        <v>61</v>
      </c>
      <c r="D277" s="1" t="s">
        <v>59</v>
      </c>
      <c r="E277" s="1">
        <v>1400</v>
      </c>
      <c r="F277" s="1"/>
      <c r="G277" s="1"/>
      <c r="H277" s="1"/>
      <c r="I277" s="1"/>
      <c r="J277" s="1">
        <f t="shared" si="4"/>
        <v>0</v>
      </c>
      <c r="K277" s="1"/>
    </row>
    <row r="278" spans="1:11" ht="21" customHeight="1" x14ac:dyDescent="0.3">
      <c r="A278" s="1">
        <v>276</v>
      </c>
      <c r="B278" s="10">
        <v>46299</v>
      </c>
      <c r="C278" s="1" t="s">
        <v>61</v>
      </c>
      <c r="D278" s="1" t="s">
        <v>59</v>
      </c>
      <c r="E278" s="1">
        <v>1400</v>
      </c>
      <c r="F278" s="1"/>
      <c r="G278" s="1"/>
      <c r="H278" s="1"/>
      <c r="I278" s="1"/>
      <c r="J278" s="1">
        <f t="shared" si="4"/>
        <v>0</v>
      </c>
      <c r="K278" s="1"/>
    </row>
    <row r="279" spans="1:11" ht="21" customHeight="1" x14ac:dyDescent="0.3">
      <c r="A279" s="1">
        <v>277</v>
      </c>
      <c r="B279" s="10">
        <v>46300</v>
      </c>
      <c r="C279" s="1" t="s">
        <v>61</v>
      </c>
      <c r="D279" s="1" t="s">
        <v>59</v>
      </c>
      <c r="E279" s="1">
        <v>1400</v>
      </c>
      <c r="F279" s="1"/>
      <c r="G279" s="1"/>
      <c r="H279" s="1"/>
      <c r="I279" s="1"/>
      <c r="J279" s="1">
        <f t="shared" si="4"/>
        <v>0</v>
      </c>
      <c r="K279" s="1"/>
    </row>
    <row r="280" spans="1:11" ht="21" customHeight="1" x14ac:dyDescent="0.3">
      <c r="A280" s="1">
        <v>278</v>
      </c>
      <c r="B280" s="10">
        <v>46301</v>
      </c>
      <c r="C280" s="1" t="s">
        <v>61</v>
      </c>
      <c r="D280" s="1" t="s">
        <v>59</v>
      </c>
      <c r="E280" s="1">
        <v>1400</v>
      </c>
      <c r="F280" s="1"/>
      <c r="G280" s="1"/>
      <c r="H280" s="1"/>
      <c r="I280" s="1"/>
      <c r="J280" s="1">
        <f t="shared" si="4"/>
        <v>0</v>
      </c>
      <c r="K280" s="1"/>
    </row>
    <row r="281" spans="1:11" ht="21" customHeight="1" x14ac:dyDescent="0.3">
      <c r="A281" s="1">
        <v>279</v>
      </c>
      <c r="B281" s="10">
        <v>46302</v>
      </c>
      <c r="C281" s="1" t="s">
        <v>61</v>
      </c>
      <c r="D281" s="1" t="s">
        <v>59</v>
      </c>
      <c r="E281" s="1">
        <v>1400</v>
      </c>
      <c r="F281" s="1"/>
      <c r="G281" s="1"/>
      <c r="H281" s="1"/>
      <c r="I281" s="1"/>
      <c r="J281" s="1">
        <f t="shared" si="4"/>
        <v>0</v>
      </c>
      <c r="K281" s="1"/>
    </row>
    <row r="282" spans="1:11" ht="21" customHeight="1" x14ac:dyDescent="0.3">
      <c r="A282" s="1">
        <v>280</v>
      </c>
      <c r="B282" s="10">
        <v>46303</v>
      </c>
      <c r="C282" s="1" t="s">
        <v>61</v>
      </c>
      <c r="D282" s="1" t="s">
        <v>59</v>
      </c>
      <c r="E282" s="1">
        <v>1400</v>
      </c>
      <c r="F282" s="1"/>
      <c r="G282" s="1"/>
      <c r="H282" s="1"/>
      <c r="I282" s="1"/>
      <c r="J282" s="1">
        <f t="shared" si="4"/>
        <v>0</v>
      </c>
      <c r="K282" s="1"/>
    </row>
    <row r="283" spans="1:11" ht="21" customHeight="1" x14ac:dyDescent="0.3">
      <c r="A283" s="1">
        <v>281</v>
      </c>
      <c r="B283" s="10">
        <v>46304</v>
      </c>
      <c r="C283" s="1" t="s">
        <v>61</v>
      </c>
      <c r="D283" s="1" t="s">
        <v>59</v>
      </c>
      <c r="E283" s="1">
        <v>1400</v>
      </c>
      <c r="F283" s="1"/>
      <c r="G283" s="1"/>
      <c r="H283" s="1"/>
      <c r="I283" s="1"/>
      <c r="J283" s="1">
        <f t="shared" si="4"/>
        <v>0</v>
      </c>
      <c r="K283" s="1"/>
    </row>
    <row r="284" spans="1:11" ht="21" customHeight="1" x14ac:dyDescent="0.3">
      <c r="A284" s="1">
        <v>282</v>
      </c>
      <c r="B284" s="10">
        <v>46305</v>
      </c>
      <c r="C284" s="1" t="s">
        <v>61</v>
      </c>
      <c r="D284" s="1" t="s">
        <v>59</v>
      </c>
      <c r="E284" s="1">
        <v>1400</v>
      </c>
      <c r="F284" s="1"/>
      <c r="G284" s="1"/>
      <c r="H284" s="1"/>
      <c r="I284" s="1"/>
      <c r="J284" s="1">
        <f t="shared" si="4"/>
        <v>0</v>
      </c>
      <c r="K284" s="1"/>
    </row>
    <row r="285" spans="1:11" ht="21" customHeight="1" x14ac:dyDescent="0.3">
      <c r="A285" s="1">
        <v>283</v>
      </c>
      <c r="B285" s="10">
        <v>46306</v>
      </c>
      <c r="C285" s="1" t="s">
        <v>61</v>
      </c>
      <c r="D285" s="1" t="s">
        <v>59</v>
      </c>
      <c r="E285" s="1">
        <v>1400</v>
      </c>
      <c r="F285" s="1"/>
      <c r="G285" s="1"/>
      <c r="H285" s="1"/>
      <c r="I285" s="1"/>
      <c r="J285" s="1">
        <f t="shared" si="4"/>
        <v>0</v>
      </c>
      <c r="K285" s="1"/>
    </row>
    <row r="286" spans="1:11" ht="21" customHeight="1" x14ac:dyDescent="0.3">
      <c r="A286" s="1">
        <v>284</v>
      </c>
      <c r="B286" s="10">
        <v>46307</v>
      </c>
      <c r="C286" s="1" t="s">
        <v>61</v>
      </c>
      <c r="D286" s="1" t="s">
        <v>59</v>
      </c>
      <c r="E286" s="1">
        <v>1400</v>
      </c>
      <c r="F286" s="1"/>
      <c r="G286" s="1"/>
      <c r="H286" s="1"/>
      <c r="I286" s="1"/>
      <c r="J286" s="1">
        <f t="shared" si="4"/>
        <v>0</v>
      </c>
      <c r="K286" s="1"/>
    </row>
    <row r="287" spans="1:11" ht="21" customHeight="1" x14ac:dyDescent="0.3">
      <c r="A287" s="1">
        <v>285</v>
      </c>
      <c r="B287" s="10">
        <v>46308</v>
      </c>
      <c r="C287" s="1" t="s">
        <v>61</v>
      </c>
      <c r="D287" s="1" t="s">
        <v>59</v>
      </c>
      <c r="E287" s="1">
        <v>1400</v>
      </c>
      <c r="F287" s="1"/>
      <c r="G287" s="1"/>
      <c r="H287" s="1"/>
      <c r="I287" s="1"/>
      <c r="J287" s="1">
        <f t="shared" si="4"/>
        <v>0</v>
      </c>
      <c r="K287" s="1"/>
    </row>
    <row r="288" spans="1:11" ht="21" customHeight="1" x14ac:dyDescent="0.3">
      <c r="A288" s="1">
        <v>286</v>
      </c>
      <c r="B288" s="10">
        <v>46309</v>
      </c>
      <c r="C288" s="1" t="s">
        <v>61</v>
      </c>
      <c r="D288" s="1" t="s">
        <v>59</v>
      </c>
      <c r="E288" s="1">
        <v>1400</v>
      </c>
      <c r="F288" s="1"/>
      <c r="G288" s="1"/>
      <c r="H288" s="1"/>
      <c r="I288" s="1"/>
      <c r="J288" s="1">
        <f t="shared" si="4"/>
        <v>0</v>
      </c>
      <c r="K288" s="1"/>
    </row>
    <row r="289" spans="1:11" ht="21" customHeight="1" x14ac:dyDescent="0.3">
      <c r="A289" s="1">
        <v>287</v>
      </c>
      <c r="B289" s="10">
        <v>46310</v>
      </c>
      <c r="C289" s="1" t="s">
        <v>61</v>
      </c>
      <c r="D289" s="1" t="s">
        <v>59</v>
      </c>
      <c r="E289" s="1">
        <v>1400</v>
      </c>
      <c r="F289" s="1"/>
      <c r="G289" s="1"/>
      <c r="H289" s="1"/>
      <c r="I289" s="1"/>
      <c r="J289" s="1">
        <f t="shared" si="4"/>
        <v>0</v>
      </c>
      <c r="K289" s="1"/>
    </row>
    <row r="290" spans="1:11" ht="21" customHeight="1" x14ac:dyDescent="0.3">
      <c r="A290" s="1">
        <v>288</v>
      </c>
      <c r="B290" s="10">
        <v>46311</v>
      </c>
      <c r="C290" s="1" t="s">
        <v>61</v>
      </c>
      <c r="D290" s="1" t="s">
        <v>59</v>
      </c>
      <c r="E290" s="1">
        <v>1400</v>
      </c>
      <c r="F290" s="1"/>
      <c r="G290" s="1"/>
      <c r="H290" s="1"/>
      <c r="I290" s="1"/>
      <c r="J290" s="1">
        <f t="shared" si="4"/>
        <v>0</v>
      </c>
      <c r="K290" s="1"/>
    </row>
    <row r="291" spans="1:11" ht="21" customHeight="1" x14ac:dyDescent="0.3">
      <c r="A291" s="1">
        <v>289</v>
      </c>
      <c r="B291" s="10">
        <v>46312</v>
      </c>
      <c r="C291" s="1" t="s">
        <v>61</v>
      </c>
      <c r="D291" s="1" t="s">
        <v>59</v>
      </c>
      <c r="E291" s="1">
        <v>1400</v>
      </c>
      <c r="F291" s="1"/>
      <c r="G291" s="1"/>
      <c r="H291" s="1"/>
      <c r="I291" s="1"/>
      <c r="J291" s="1">
        <f t="shared" si="4"/>
        <v>0</v>
      </c>
      <c r="K291" s="1"/>
    </row>
    <row r="292" spans="1:11" ht="21" customHeight="1" x14ac:dyDescent="0.3">
      <c r="A292" s="1">
        <v>290</v>
      </c>
      <c r="B292" s="10">
        <v>46313</v>
      </c>
      <c r="C292" s="1" t="s">
        <v>61</v>
      </c>
      <c r="D292" s="1" t="s">
        <v>59</v>
      </c>
      <c r="E292" s="1">
        <v>1400</v>
      </c>
      <c r="F292" s="1"/>
      <c r="G292" s="1"/>
      <c r="H292" s="1"/>
      <c r="I292" s="1"/>
      <c r="J292" s="1">
        <f t="shared" si="4"/>
        <v>0</v>
      </c>
      <c r="K292" s="1"/>
    </row>
    <row r="293" spans="1:11" ht="21" customHeight="1" x14ac:dyDescent="0.3">
      <c r="A293" s="1">
        <v>291</v>
      </c>
      <c r="B293" s="10">
        <v>46314</v>
      </c>
      <c r="C293" s="1" t="s">
        <v>61</v>
      </c>
      <c r="D293" s="1" t="s">
        <v>59</v>
      </c>
      <c r="E293" s="1">
        <v>1400</v>
      </c>
      <c r="F293" s="1"/>
      <c r="G293" s="1"/>
      <c r="H293" s="1"/>
      <c r="I293" s="1"/>
      <c r="J293" s="1">
        <f t="shared" si="4"/>
        <v>0</v>
      </c>
      <c r="K293" s="1"/>
    </row>
    <row r="294" spans="1:11" ht="21" customHeight="1" x14ac:dyDescent="0.3">
      <c r="A294" s="1">
        <v>292</v>
      </c>
      <c r="B294" s="10">
        <v>46315</v>
      </c>
      <c r="C294" s="1" t="s">
        <v>61</v>
      </c>
      <c r="D294" s="1" t="s">
        <v>59</v>
      </c>
      <c r="E294" s="1">
        <v>1400</v>
      </c>
      <c r="F294" s="1"/>
      <c r="G294" s="1"/>
      <c r="H294" s="1"/>
      <c r="I294" s="1"/>
      <c r="J294" s="1">
        <f t="shared" si="4"/>
        <v>0</v>
      </c>
      <c r="K294" s="1"/>
    </row>
    <row r="295" spans="1:11" ht="21" customHeight="1" x14ac:dyDescent="0.3">
      <c r="A295" s="1">
        <v>293</v>
      </c>
      <c r="B295" s="10">
        <v>46316</v>
      </c>
      <c r="C295" s="1" t="s">
        <v>61</v>
      </c>
      <c r="D295" s="1" t="s">
        <v>59</v>
      </c>
      <c r="E295" s="1">
        <v>1400</v>
      </c>
      <c r="F295" s="1"/>
      <c r="G295" s="1"/>
      <c r="H295" s="1"/>
      <c r="I295" s="1"/>
      <c r="J295" s="1">
        <f t="shared" si="4"/>
        <v>0</v>
      </c>
      <c r="K295" s="1"/>
    </row>
    <row r="296" spans="1:11" ht="21" customHeight="1" x14ac:dyDescent="0.3">
      <c r="A296" s="1">
        <v>294</v>
      </c>
      <c r="B296" s="10">
        <v>46317</v>
      </c>
      <c r="C296" s="1" t="s">
        <v>61</v>
      </c>
      <c r="D296" s="1" t="s">
        <v>59</v>
      </c>
      <c r="E296" s="1">
        <v>1400</v>
      </c>
      <c r="F296" s="1"/>
      <c r="G296" s="1"/>
      <c r="H296" s="1"/>
      <c r="I296" s="1"/>
      <c r="J296" s="1">
        <f t="shared" si="4"/>
        <v>0</v>
      </c>
      <c r="K296" s="1"/>
    </row>
    <row r="297" spans="1:11" ht="21" customHeight="1" x14ac:dyDescent="0.3">
      <c r="A297" s="1">
        <v>295</v>
      </c>
      <c r="B297" s="10">
        <v>46318</v>
      </c>
      <c r="C297" s="1" t="s">
        <v>61</v>
      </c>
      <c r="D297" s="1" t="s">
        <v>59</v>
      </c>
      <c r="E297" s="1">
        <v>1400</v>
      </c>
      <c r="F297" s="1"/>
      <c r="G297" s="1"/>
      <c r="H297" s="1"/>
      <c r="I297" s="1"/>
      <c r="J297" s="1">
        <f t="shared" si="4"/>
        <v>0</v>
      </c>
      <c r="K297" s="1"/>
    </row>
    <row r="298" spans="1:11" ht="21" customHeight="1" x14ac:dyDescent="0.3">
      <c r="A298" s="1">
        <v>296</v>
      </c>
      <c r="B298" s="10">
        <v>46319</v>
      </c>
      <c r="C298" s="1" t="s">
        <v>61</v>
      </c>
      <c r="D298" s="1" t="s">
        <v>59</v>
      </c>
      <c r="E298" s="1">
        <v>1400</v>
      </c>
      <c r="F298" s="1"/>
      <c r="G298" s="1"/>
      <c r="H298" s="1"/>
      <c r="I298" s="1"/>
      <c r="J298" s="1">
        <f t="shared" si="4"/>
        <v>0</v>
      </c>
      <c r="K298" s="1"/>
    </row>
    <row r="299" spans="1:11" ht="21" customHeight="1" x14ac:dyDescent="0.3">
      <c r="A299" s="1">
        <v>297</v>
      </c>
      <c r="B299" s="10">
        <v>46320</v>
      </c>
      <c r="C299" s="1" t="s">
        <v>61</v>
      </c>
      <c r="D299" s="1" t="s">
        <v>59</v>
      </c>
      <c r="E299" s="1">
        <v>1400</v>
      </c>
      <c r="F299" s="1"/>
      <c r="G299" s="1"/>
      <c r="H299" s="1"/>
      <c r="I299" s="1"/>
      <c r="J299" s="1">
        <f t="shared" si="4"/>
        <v>0</v>
      </c>
      <c r="K299" s="1"/>
    </row>
    <row r="300" spans="1:11" ht="21" customHeight="1" x14ac:dyDescent="0.3">
      <c r="A300" s="1">
        <v>298</v>
      </c>
      <c r="B300" s="10">
        <v>46321</v>
      </c>
      <c r="C300" s="1" t="s">
        <v>61</v>
      </c>
      <c r="D300" s="1" t="s">
        <v>59</v>
      </c>
      <c r="E300" s="1">
        <v>1400</v>
      </c>
      <c r="F300" s="1"/>
      <c r="G300" s="1"/>
      <c r="H300" s="1"/>
      <c r="I300" s="1"/>
      <c r="J300" s="1">
        <f t="shared" si="4"/>
        <v>0</v>
      </c>
      <c r="K300" s="1"/>
    </row>
    <row r="301" spans="1:11" ht="21" customHeight="1" x14ac:dyDescent="0.3">
      <c r="A301" s="1">
        <v>299</v>
      </c>
      <c r="B301" s="10">
        <v>46322</v>
      </c>
      <c r="C301" s="1" t="s">
        <v>61</v>
      </c>
      <c r="D301" s="1" t="s">
        <v>59</v>
      </c>
      <c r="E301" s="1">
        <v>1400</v>
      </c>
      <c r="F301" s="1"/>
      <c r="G301" s="1"/>
      <c r="H301" s="1"/>
      <c r="I301" s="1"/>
      <c r="J301" s="1">
        <f t="shared" si="4"/>
        <v>0</v>
      </c>
      <c r="K301" s="1"/>
    </row>
    <row r="302" spans="1:11" ht="21" customHeight="1" x14ac:dyDescent="0.3">
      <c r="A302" s="1">
        <v>300</v>
      </c>
      <c r="B302" s="10">
        <v>46323</v>
      </c>
      <c r="C302" s="1" t="s">
        <v>61</v>
      </c>
      <c r="D302" s="1" t="s">
        <v>59</v>
      </c>
      <c r="E302" s="1">
        <v>1400</v>
      </c>
      <c r="F302" s="1"/>
      <c r="G302" s="1"/>
      <c r="H302" s="1"/>
      <c r="I302" s="1"/>
      <c r="J302" s="1">
        <f t="shared" si="4"/>
        <v>0</v>
      </c>
      <c r="K302" s="1"/>
    </row>
    <row r="303" spans="1:11" ht="21" customHeight="1" x14ac:dyDescent="0.3">
      <c r="A303" s="1">
        <v>301</v>
      </c>
      <c r="B303" s="10">
        <v>46324</v>
      </c>
      <c r="C303" s="1" t="s">
        <v>61</v>
      </c>
      <c r="D303" s="1" t="s">
        <v>59</v>
      </c>
      <c r="E303" s="1">
        <v>1400</v>
      </c>
      <c r="F303" s="1"/>
      <c r="G303" s="1"/>
      <c r="H303" s="1"/>
      <c r="I303" s="1"/>
      <c r="J303" s="1">
        <f t="shared" si="4"/>
        <v>0</v>
      </c>
      <c r="K303" s="1"/>
    </row>
    <row r="304" spans="1:11" ht="21" customHeight="1" x14ac:dyDescent="0.3">
      <c r="A304" s="1">
        <v>302</v>
      </c>
      <c r="B304" s="10">
        <v>46325</v>
      </c>
      <c r="C304" s="1" t="s">
        <v>61</v>
      </c>
      <c r="D304" s="1" t="s">
        <v>59</v>
      </c>
      <c r="E304" s="1">
        <v>1400</v>
      </c>
      <c r="F304" s="1"/>
      <c r="G304" s="1"/>
      <c r="H304" s="1"/>
      <c r="I304" s="1"/>
      <c r="J304" s="1">
        <f t="shared" si="4"/>
        <v>0</v>
      </c>
      <c r="K304" s="1"/>
    </row>
    <row r="305" spans="1:11" ht="21" customHeight="1" x14ac:dyDescent="0.3">
      <c r="A305" s="1">
        <v>303</v>
      </c>
      <c r="B305" s="10">
        <v>46326</v>
      </c>
      <c r="C305" s="1" t="s">
        <v>61</v>
      </c>
      <c r="D305" s="1" t="s">
        <v>59</v>
      </c>
      <c r="E305" s="1">
        <v>1400</v>
      </c>
      <c r="F305" s="1"/>
      <c r="G305" s="1"/>
      <c r="H305" s="1"/>
      <c r="I305" s="1"/>
      <c r="J305" s="1">
        <f t="shared" si="4"/>
        <v>0</v>
      </c>
      <c r="K305" s="1"/>
    </row>
    <row r="306" spans="1:11" ht="21" customHeight="1" x14ac:dyDescent="0.3">
      <c r="A306" s="1">
        <v>304</v>
      </c>
      <c r="B306" s="10">
        <v>46327</v>
      </c>
      <c r="C306" s="1" t="s">
        <v>61</v>
      </c>
      <c r="D306" s="1" t="s">
        <v>59</v>
      </c>
      <c r="E306" s="1">
        <v>1400</v>
      </c>
      <c r="F306" s="1"/>
      <c r="G306" s="1"/>
      <c r="H306" s="1"/>
      <c r="I306" s="1"/>
      <c r="J306" s="1">
        <f t="shared" si="4"/>
        <v>0</v>
      </c>
      <c r="K306" s="1"/>
    </row>
    <row r="307" spans="1:11" ht="21" customHeight="1" x14ac:dyDescent="0.3">
      <c r="A307" s="1">
        <v>305</v>
      </c>
      <c r="B307" s="10">
        <v>46328</v>
      </c>
      <c r="C307" s="1" t="s">
        <v>61</v>
      </c>
      <c r="D307" s="1" t="s">
        <v>59</v>
      </c>
      <c r="E307" s="1">
        <v>1400</v>
      </c>
      <c r="F307" s="1"/>
      <c r="G307" s="1"/>
      <c r="H307" s="1"/>
      <c r="I307" s="1"/>
      <c r="J307" s="1">
        <f t="shared" si="4"/>
        <v>0</v>
      </c>
      <c r="K307" s="1"/>
    </row>
    <row r="308" spans="1:11" ht="21" customHeight="1" x14ac:dyDescent="0.3">
      <c r="A308" s="1">
        <v>306</v>
      </c>
      <c r="B308" s="10">
        <v>46329</v>
      </c>
      <c r="C308" s="1" t="s">
        <v>61</v>
      </c>
      <c r="D308" s="1" t="s">
        <v>59</v>
      </c>
      <c r="E308" s="1">
        <v>1400</v>
      </c>
      <c r="F308" s="1"/>
      <c r="G308" s="1"/>
      <c r="H308" s="1"/>
      <c r="I308" s="1"/>
      <c r="J308" s="1">
        <f t="shared" si="4"/>
        <v>0</v>
      </c>
      <c r="K308" s="1"/>
    </row>
    <row r="309" spans="1:11" ht="21" customHeight="1" x14ac:dyDescent="0.3">
      <c r="A309" s="1">
        <v>307</v>
      </c>
      <c r="B309" s="10">
        <v>46330</v>
      </c>
      <c r="C309" s="1" t="s">
        <v>61</v>
      </c>
      <c r="D309" s="1" t="s">
        <v>59</v>
      </c>
      <c r="E309" s="1">
        <v>1400</v>
      </c>
      <c r="F309" s="1"/>
      <c r="G309" s="1"/>
      <c r="H309" s="1"/>
      <c r="I309" s="1"/>
      <c r="J309" s="1">
        <f t="shared" si="4"/>
        <v>0</v>
      </c>
      <c r="K309" s="1"/>
    </row>
    <row r="310" spans="1:11" ht="21" customHeight="1" x14ac:dyDescent="0.3">
      <c r="A310" s="1">
        <v>308</v>
      </c>
      <c r="B310" s="10">
        <v>46331</v>
      </c>
      <c r="C310" s="1" t="s">
        <v>61</v>
      </c>
      <c r="D310" s="1" t="s">
        <v>59</v>
      </c>
      <c r="E310" s="1">
        <v>1400</v>
      </c>
      <c r="F310" s="1"/>
      <c r="G310" s="1"/>
      <c r="H310" s="1"/>
      <c r="I310" s="1"/>
      <c r="J310" s="1">
        <f t="shared" si="4"/>
        <v>0</v>
      </c>
      <c r="K310" s="1"/>
    </row>
    <row r="311" spans="1:11" ht="21" customHeight="1" x14ac:dyDescent="0.3">
      <c r="A311" s="1">
        <v>309</v>
      </c>
      <c r="B311" s="10">
        <v>46332</v>
      </c>
      <c r="C311" s="1" t="s">
        <v>61</v>
      </c>
      <c r="D311" s="1" t="s">
        <v>59</v>
      </c>
      <c r="E311" s="1">
        <v>1400</v>
      </c>
      <c r="F311" s="1"/>
      <c r="G311" s="1"/>
      <c r="H311" s="1"/>
      <c r="I311" s="1"/>
      <c r="J311" s="1">
        <f t="shared" si="4"/>
        <v>0</v>
      </c>
      <c r="K311" s="1"/>
    </row>
    <row r="312" spans="1:11" ht="21" customHeight="1" x14ac:dyDescent="0.3">
      <c r="A312" s="1">
        <v>310</v>
      </c>
      <c r="B312" s="10">
        <v>46333</v>
      </c>
      <c r="C312" s="1" t="s">
        <v>61</v>
      </c>
      <c r="D312" s="1" t="s">
        <v>59</v>
      </c>
      <c r="E312" s="1">
        <v>1400</v>
      </c>
      <c r="F312" s="1"/>
      <c r="G312" s="1"/>
      <c r="H312" s="1"/>
      <c r="I312" s="1"/>
      <c r="J312" s="1">
        <f t="shared" si="4"/>
        <v>0</v>
      </c>
      <c r="K312" s="1"/>
    </row>
    <row r="313" spans="1:11" ht="21" customHeight="1" x14ac:dyDescent="0.3">
      <c r="A313" s="1">
        <v>311</v>
      </c>
      <c r="B313" s="10">
        <v>46334</v>
      </c>
      <c r="C313" s="1" t="s">
        <v>61</v>
      </c>
      <c r="D313" s="1" t="s">
        <v>59</v>
      </c>
      <c r="E313" s="1">
        <v>1400</v>
      </c>
      <c r="F313" s="1"/>
      <c r="G313" s="1"/>
      <c r="H313" s="1"/>
      <c r="I313" s="1"/>
      <c r="J313" s="1">
        <f t="shared" si="4"/>
        <v>0</v>
      </c>
      <c r="K313" s="1"/>
    </row>
    <row r="314" spans="1:11" ht="21" customHeight="1" x14ac:dyDescent="0.3">
      <c r="A314" s="1">
        <v>312</v>
      </c>
      <c r="B314" s="10">
        <v>46335</v>
      </c>
      <c r="C314" s="1" t="s">
        <v>61</v>
      </c>
      <c r="D314" s="1" t="s">
        <v>59</v>
      </c>
      <c r="E314" s="1">
        <v>1400</v>
      </c>
      <c r="F314" s="1"/>
      <c r="G314" s="1"/>
      <c r="H314" s="1"/>
      <c r="I314" s="1"/>
      <c r="J314" s="1">
        <f t="shared" si="4"/>
        <v>0</v>
      </c>
      <c r="K314" s="1"/>
    </row>
    <row r="315" spans="1:11" ht="21" customHeight="1" x14ac:dyDescent="0.3">
      <c r="A315" s="1">
        <v>313</v>
      </c>
      <c r="B315" s="10">
        <v>46336</v>
      </c>
      <c r="C315" s="1" t="s">
        <v>61</v>
      </c>
      <c r="D315" s="1" t="s">
        <v>59</v>
      </c>
      <c r="E315" s="1">
        <v>1400</v>
      </c>
      <c r="F315" s="1"/>
      <c r="G315" s="1"/>
      <c r="H315" s="1"/>
      <c r="I315" s="1"/>
      <c r="J315" s="1">
        <f t="shared" si="4"/>
        <v>0</v>
      </c>
      <c r="K315" s="1"/>
    </row>
    <row r="316" spans="1:11" ht="21" customHeight="1" x14ac:dyDescent="0.3">
      <c r="A316" s="1">
        <v>314</v>
      </c>
      <c r="B316" s="10">
        <v>46337</v>
      </c>
      <c r="C316" s="1" t="s">
        <v>61</v>
      </c>
      <c r="D316" s="1" t="s">
        <v>59</v>
      </c>
      <c r="E316" s="1">
        <v>1400</v>
      </c>
      <c r="F316" s="1"/>
      <c r="G316" s="1"/>
      <c r="H316" s="1"/>
      <c r="I316" s="1"/>
      <c r="J316" s="1">
        <f t="shared" si="4"/>
        <v>0</v>
      </c>
      <c r="K316" s="1"/>
    </row>
    <row r="317" spans="1:11" ht="21" customHeight="1" x14ac:dyDescent="0.3">
      <c r="A317" s="1">
        <v>315</v>
      </c>
      <c r="B317" s="10">
        <v>46338</v>
      </c>
      <c r="C317" s="1" t="s">
        <v>61</v>
      </c>
      <c r="D317" s="1" t="s">
        <v>59</v>
      </c>
      <c r="E317" s="1">
        <v>1400</v>
      </c>
      <c r="F317" s="1"/>
      <c r="G317" s="1"/>
      <c r="H317" s="1"/>
      <c r="I317" s="1"/>
      <c r="J317" s="1">
        <f t="shared" si="4"/>
        <v>0</v>
      </c>
      <c r="K317" s="1"/>
    </row>
    <row r="318" spans="1:11" ht="21" customHeight="1" x14ac:dyDescent="0.3">
      <c r="A318" s="1">
        <v>316</v>
      </c>
      <c r="B318" s="10">
        <v>46339</v>
      </c>
      <c r="C318" s="1" t="s">
        <v>61</v>
      </c>
      <c r="D318" s="1" t="s">
        <v>59</v>
      </c>
      <c r="E318" s="1">
        <v>1400</v>
      </c>
      <c r="F318" s="1"/>
      <c r="G318" s="1"/>
      <c r="H318" s="1"/>
      <c r="I318" s="1"/>
      <c r="J318" s="1">
        <f t="shared" si="4"/>
        <v>0</v>
      </c>
      <c r="K318" s="1"/>
    </row>
    <row r="319" spans="1:11" ht="21" customHeight="1" x14ac:dyDescent="0.3">
      <c r="A319" s="1">
        <v>317</v>
      </c>
      <c r="B319" s="10">
        <v>46340</v>
      </c>
      <c r="C319" s="1" t="s">
        <v>61</v>
      </c>
      <c r="D319" s="1" t="s">
        <v>59</v>
      </c>
      <c r="E319" s="1">
        <v>1400</v>
      </c>
      <c r="F319" s="1"/>
      <c r="G319" s="1"/>
      <c r="H319" s="1"/>
      <c r="I319" s="1"/>
      <c r="J319" s="1">
        <f t="shared" si="4"/>
        <v>0</v>
      </c>
      <c r="K319" s="1"/>
    </row>
    <row r="320" spans="1:11" ht="21" customHeight="1" x14ac:dyDescent="0.3">
      <c r="A320" s="1">
        <v>318</v>
      </c>
      <c r="B320" s="10">
        <v>46341</v>
      </c>
      <c r="C320" s="1" t="s">
        <v>61</v>
      </c>
      <c r="D320" s="1" t="s">
        <v>59</v>
      </c>
      <c r="E320" s="1">
        <v>1400</v>
      </c>
      <c r="F320" s="1"/>
      <c r="G320" s="1"/>
      <c r="H320" s="1"/>
      <c r="I320" s="1"/>
      <c r="J320" s="1">
        <f t="shared" si="4"/>
        <v>0</v>
      </c>
      <c r="K320" s="1"/>
    </row>
    <row r="321" spans="1:11" ht="21" customHeight="1" x14ac:dyDescent="0.3">
      <c r="A321" s="1">
        <v>319</v>
      </c>
      <c r="B321" s="10">
        <v>46342</v>
      </c>
      <c r="C321" s="1" t="s">
        <v>61</v>
      </c>
      <c r="D321" s="1" t="s">
        <v>59</v>
      </c>
      <c r="E321" s="1">
        <v>1400</v>
      </c>
      <c r="F321" s="1"/>
      <c r="G321" s="1"/>
      <c r="H321" s="1"/>
      <c r="I321" s="1"/>
      <c r="J321" s="1">
        <f t="shared" si="4"/>
        <v>0</v>
      </c>
      <c r="K321" s="1"/>
    </row>
    <row r="322" spans="1:11" ht="21" customHeight="1" x14ac:dyDescent="0.3">
      <c r="A322" s="1">
        <v>320</v>
      </c>
      <c r="B322" s="10">
        <v>46343</v>
      </c>
      <c r="C322" s="1" t="s">
        <v>61</v>
      </c>
      <c r="D322" s="1" t="s">
        <v>59</v>
      </c>
      <c r="E322" s="1">
        <v>1400</v>
      </c>
      <c r="F322" s="1"/>
      <c r="G322" s="1"/>
      <c r="H322" s="1"/>
      <c r="I322" s="1"/>
      <c r="J322" s="1">
        <f t="shared" si="4"/>
        <v>0</v>
      </c>
      <c r="K322" s="1"/>
    </row>
    <row r="323" spans="1:11" ht="21" customHeight="1" x14ac:dyDescent="0.3">
      <c r="A323" s="1">
        <v>321</v>
      </c>
      <c r="B323" s="10">
        <v>46344</v>
      </c>
      <c r="C323" s="1" t="s">
        <v>61</v>
      </c>
      <c r="D323" s="1" t="s">
        <v>59</v>
      </c>
      <c r="E323" s="1">
        <v>1400</v>
      </c>
      <c r="F323" s="1"/>
      <c r="G323" s="1"/>
      <c r="H323" s="1"/>
      <c r="I323" s="1"/>
      <c r="J323" s="1">
        <f t="shared" si="4"/>
        <v>0</v>
      </c>
      <c r="K323" s="1"/>
    </row>
    <row r="324" spans="1:11" ht="21" customHeight="1" x14ac:dyDescent="0.3">
      <c r="A324" s="1">
        <v>322</v>
      </c>
      <c r="B324" s="10">
        <v>46345</v>
      </c>
      <c r="C324" s="1" t="s">
        <v>61</v>
      </c>
      <c r="D324" s="1" t="s">
        <v>59</v>
      </c>
      <c r="E324" s="1">
        <v>1400</v>
      </c>
      <c r="F324" s="1"/>
      <c r="G324" s="1"/>
      <c r="H324" s="1"/>
      <c r="I324" s="1"/>
      <c r="J324" s="1">
        <f t="shared" ref="J324:J367" si="5">E324*F324-G324-H324+I324</f>
        <v>0</v>
      </c>
      <c r="K324" s="1"/>
    </row>
    <row r="325" spans="1:11" ht="21" customHeight="1" x14ac:dyDescent="0.3">
      <c r="A325" s="1">
        <v>323</v>
      </c>
      <c r="B325" s="10">
        <v>46346</v>
      </c>
      <c r="C325" s="1" t="s">
        <v>61</v>
      </c>
      <c r="D325" s="1" t="s">
        <v>59</v>
      </c>
      <c r="E325" s="1">
        <v>1400</v>
      </c>
      <c r="F325" s="1"/>
      <c r="G325" s="1"/>
      <c r="H325" s="1"/>
      <c r="I325" s="1"/>
      <c r="J325" s="1">
        <f t="shared" si="5"/>
        <v>0</v>
      </c>
      <c r="K325" s="1"/>
    </row>
    <row r="326" spans="1:11" ht="21" customHeight="1" x14ac:dyDescent="0.3">
      <c r="A326" s="1">
        <v>324</v>
      </c>
      <c r="B326" s="10">
        <v>46347</v>
      </c>
      <c r="C326" s="1" t="s">
        <v>61</v>
      </c>
      <c r="D326" s="1" t="s">
        <v>59</v>
      </c>
      <c r="E326" s="1">
        <v>1400</v>
      </c>
      <c r="F326" s="1"/>
      <c r="G326" s="1"/>
      <c r="H326" s="1"/>
      <c r="I326" s="1"/>
      <c r="J326" s="1">
        <f t="shared" si="5"/>
        <v>0</v>
      </c>
      <c r="K326" s="1"/>
    </row>
    <row r="327" spans="1:11" ht="21" customHeight="1" x14ac:dyDescent="0.3">
      <c r="A327" s="1">
        <v>325</v>
      </c>
      <c r="B327" s="10">
        <v>46348</v>
      </c>
      <c r="C327" s="1" t="s">
        <v>61</v>
      </c>
      <c r="D327" s="1" t="s">
        <v>59</v>
      </c>
      <c r="E327" s="1">
        <v>1400</v>
      </c>
      <c r="F327" s="1"/>
      <c r="G327" s="1"/>
      <c r="H327" s="1"/>
      <c r="I327" s="1"/>
      <c r="J327" s="1">
        <f t="shared" si="5"/>
        <v>0</v>
      </c>
      <c r="K327" s="1"/>
    </row>
    <row r="328" spans="1:11" ht="21" customHeight="1" x14ac:dyDescent="0.3">
      <c r="A328" s="1">
        <v>326</v>
      </c>
      <c r="B328" s="10">
        <v>46349</v>
      </c>
      <c r="C328" s="1" t="s">
        <v>61</v>
      </c>
      <c r="D328" s="1" t="s">
        <v>59</v>
      </c>
      <c r="E328" s="1">
        <v>1400</v>
      </c>
      <c r="F328" s="1"/>
      <c r="G328" s="1"/>
      <c r="H328" s="1"/>
      <c r="I328" s="1"/>
      <c r="J328" s="1">
        <f t="shared" si="5"/>
        <v>0</v>
      </c>
      <c r="K328" s="1"/>
    </row>
    <row r="329" spans="1:11" ht="21" customHeight="1" x14ac:dyDescent="0.3">
      <c r="A329" s="1">
        <v>327</v>
      </c>
      <c r="B329" s="10">
        <v>46350</v>
      </c>
      <c r="C329" s="1" t="s">
        <v>61</v>
      </c>
      <c r="D329" s="1" t="s">
        <v>59</v>
      </c>
      <c r="E329" s="1">
        <v>1400</v>
      </c>
      <c r="F329" s="1"/>
      <c r="G329" s="1"/>
      <c r="H329" s="1"/>
      <c r="I329" s="1"/>
      <c r="J329" s="1">
        <f t="shared" si="5"/>
        <v>0</v>
      </c>
      <c r="K329" s="1"/>
    </row>
    <row r="330" spans="1:11" ht="21" customHeight="1" x14ac:dyDescent="0.3">
      <c r="A330" s="1">
        <v>328</v>
      </c>
      <c r="B330" s="10">
        <v>46351</v>
      </c>
      <c r="C330" s="1" t="s">
        <v>61</v>
      </c>
      <c r="D330" s="1" t="s">
        <v>59</v>
      </c>
      <c r="E330" s="1">
        <v>1400</v>
      </c>
      <c r="F330" s="1"/>
      <c r="G330" s="1"/>
      <c r="H330" s="1"/>
      <c r="I330" s="1"/>
      <c r="J330" s="1">
        <f t="shared" si="5"/>
        <v>0</v>
      </c>
      <c r="K330" s="1"/>
    </row>
    <row r="331" spans="1:11" ht="21" customHeight="1" x14ac:dyDescent="0.3">
      <c r="A331" s="1">
        <v>329</v>
      </c>
      <c r="B331" s="10">
        <v>46352</v>
      </c>
      <c r="C331" s="1" t="s">
        <v>61</v>
      </c>
      <c r="D331" s="1" t="s">
        <v>59</v>
      </c>
      <c r="E331" s="1">
        <v>1400</v>
      </c>
      <c r="F331" s="1"/>
      <c r="G331" s="1"/>
      <c r="H331" s="1"/>
      <c r="I331" s="1"/>
      <c r="J331" s="1">
        <f t="shared" si="5"/>
        <v>0</v>
      </c>
      <c r="K331" s="1"/>
    </row>
    <row r="332" spans="1:11" ht="21" customHeight="1" x14ac:dyDescent="0.3">
      <c r="A332" s="1">
        <v>330</v>
      </c>
      <c r="B332" s="10">
        <v>46353</v>
      </c>
      <c r="C332" s="1" t="s">
        <v>61</v>
      </c>
      <c r="D332" s="1" t="s">
        <v>59</v>
      </c>
      <c r="E332" s="1">
        <v>1400</v>
      </c>
      <c r="F332" s="1"/>
      <c r="G332" s="1"/>
      <c r="H332" s="1"/>
      <c r="I332" s="1"/>
      <c r="J332" s="1">
        <f t="shared" si="5"/>
        <v>0</v>
      </c>
      <c r="K332" s="1"/>
    </row>
    <row r="333" spans="1:11" ht="21" customHeight="1" x14ac:dyDescent="0.3">
      <c r="A333" s="1">
        <v>331</v>
      </c>
      <c r="B333" s="10">
        <v>46354</v>
      </c>
      <c r="C333" s="1" t="s">
        <v>61</v>
      </c>
      <c r="D333" s="1" t="s">
        <v>59</v>
      </c>
      <c r="E333" s="1">
        <v>1400</v>
      </c>
      <c r="F333" s="1"/>
      <c r="G333" s="1"/>
      <c r="H333" s="1"/>
      <c r="I333" s="1"/>
      <c r="J333" s="1">
        <f t="shared" si="5"/>
        <v>0</v>
      </c>
      <c r="K333" s="1"/>
    </row>
    <row r="334" spans="1:11" ht="21" customHeight="1" x14ac:dyDescent="0.3">
      <c r="A334" s="1">
        <v>332</v>
      </c>
      <c r="B334" s="10">
        <v>46355</v>
      </c>
      <c r="C334" s="1" t="s">
        <v>61</v>
      </c>
      <c r="D334" s="1" t="s">
        <v>59</v>
      </c>
      <c r="E334" s="1">
        <v>1400</v>
      </c>
      <c r="F334" s="1"/>
      <c r="G334" s="1"/>
      <c r="H334" s="1"/>
      <c r="I334" s="1"/>
      <c r="J334" s="1">
        <f t="shared" si="5"/>
        <v>0</v>
      </c>
      <c r="K334" s="1"/>
    </row>
    <row r="335" spans="1:11" ht="21" customHeight="1" x14ac:dyDescent="0.3">
      <c r="A335" s="1">
        <v>333</v>
      </c>
      <c r="B335" s="10">
        <v>46356</v>
      </c>
      <c r="C335" s="1" t="s">
        <v>61</v>
      </c>
      <c r="D335" s="1" t="s">
        <v>59</v>
      </c>
      <c r="E335" s="1">
        <v>1400</v>
      </c>
      <c r="F335" s="1"/>
      <c r="G335" s="1"/>
      <c r="H335" s="1"/>
      <c r="I335" s="1"/>
      <c r="J335" s="1">
        <f t="shared" si="5"/>
        <v>0</v>
      </c>
      <c r="K335" s="1"/>
    </row>
    <row r="336" spans="1:11" ht="21" customHeight="1" x14ac:dyDescent="0.3">
      <c r="A336" s="1">
        <v>334</v>
      </c>
      <c r="B336" s="10">
        <v>46357</v>
      </c>
      <c r="C336" s="1" t="s">
        <v>61</v>
      </c>
      <c r="D336" s="1" t="s">
        <v>59</v>
      </c>
      <c r="E336" s="1">
        <v>1400</v>
      </c>
      <c r="F336" s="1"/>
      <c r="G336" s="1"/>
      <c r="H336" s="1"/>
      <c r="I336" s="1"/>
      <c r="J336" s="1">
        <f t="shared" si="5"/>
        <v>0</v>
      </c>
      <c r="K336" s="1"/>
    </row>
    <row r="337" spans="1:11" ht="21" customHeight="1" x14ac:dyDescent="0.3">
      <c r="A337" s="1">
        <v>335</v>
      </c>
      <c r="B337" s="10">
        <v>46358</v>
      </c>
      <c r="C337" s="1" t="s">
        <v>61</v>
      </c>
      <c r="D337" s="1" t="s">
        <v>59</v>
      </c>
      <c r="E337" s="1">
        <v>1400</v>
      </c>
      <c r="F337" s="1"/>
      <c r="G337" s="1"/>
      <c r="H337" s="1"/>
      <c r="I337" s="1"/>
      <c r="J337" s="1">
        <f t="shared" si="5"/>
        <v>0</v>
      </c>
      <c r="K337" s="1"/>
    </row>
    <row r="338" spans="1:11" ht="21" customHeight="1" x14ac:dyDescent="0.3">
      <c r="A338" s="1">
        <v>336</v>
      </c>
      <c r="B338" s="10">
        <v>46359</v>
      </c>
      <c r="C338" s="1" t="s">
        <v>61</v>
      </c>
      <c r="D338" s="1" t="s">
        <v>59</v>
      </c>
      <c r="E338" s="1">
        <v>1400</v>
      </c>
      <c r="F338" s="1"/>
      <c r="G338" s="1"/>
      <c r="H338" s="1"/>
      <c r="I338" s="1"/>
      <c r="J338" s="1">
        <f t="shared" si="5"/>
        <v>0</v>
      </c>
      <c r="K338" s="1"/>
    </row>
    <row r="339" spans="1:11" ht="21" customHeight="1" x14ac:dyDescent="0.3">
      <c r="A339" s="1">
        <v>337</v>
      </c>
      <c r="B339" s="10">
        <v>46360</v>
      </c>
      <c r="C339" s="1" t="s">
        <v>61</v>
      </c>
      <c r="D339" s="1" t="s">
        <v>59</v>
      </c>
      <c r="E339" s="1">
        <v>1400</v>
      </c>
      <c r="F339" s="1"/>
      <c r="G339" s="1"/>
      <c r="H339" s="1"/>
      <c r="I339" s="1"/>
      <c r="J339" s="1">
        <f t="shared" si="5"/>
        <v>0</v>
      </c>
      <c r="K339" s="1"/>
    </row>
    <row r="340" spans="1:11" ht="21" customHeight="1" x14ac:dyDescent="0.3">
      <c r="A340" s="1">
        <v>338</v>
      </c>
      <c r="B340" s="10">
        <v>46361</v>
      </c>
      <c r="C340" s="1" t="s">
        <v>61</v>
      </c>
      <c r="D340" s="1" t="s">
        <v>59</v>
      </c>
      <c r="E340" s="1">
        <v>1400</v>
      </c>
      <c r="F340" s="1"/>
      <c r="G340" s="1"/>
      <c r="H340" s="1"/>
      <c r="I340" s="1"/>
      <c r="J340" s="1">
        <f t="shared" si="5"/>
        <v>0</v>
      </c>
      <c r="K340" s="1"/>
    </row>
    <row r="341" spans="1:11" ht="21" customHeight="1" x14ac:dyDescent="0.3">
      <c r="A341" s="1">
        <v>339</v>
      </c>
      <c r="B341" s="10">
        <v>46362</v>
      </c>
      <c r="C341" s="1" t="s">
        <v>61</v>
      </c>
      <c r="D341" s="1" t="s">
        <v>59</v>
      </c>
      <c r="E341" s="1">
        <v>1400</v>
      </c>
      <c r="F341" s="1"/>
      <c r="G341" s="1"/>
      <c r="H341" s="1"/>
      <c r="I341" s="1"/>
      <c r="J341" s="1">
        <f t="shared" si="5"/>
        <v>0</v>
      </c>
      <c r="K341" s="1"/>
    </row>
    <row r="342" spans="1:11" ht="21" customHeight="1" x14ac:dyDescent="0.3">
      <c r="A342" s="1">
        <v>340</v>
      </c>
      <c r="B342" s="10">
        <v>46363</v>
      </c>
      <c r="C342" s="1" t="s">
        <v>61</v>
      </c>
      <c r="D342" s="1" t="s">
        <v>59</v>
      </c>
      <c r="E342" s="1">
        <v>1400</v>
      </c>
      <c r="F342" s="1"/>
      <c r="G342" s="1"/>
      <c r="H342" s="1"/>
      <c r="I342" s="1"/>
      <c r="J342" s="1">
        <f t="shared" si="5"/>
        <v>0</v>
      </c>
      <c r="K342" s="1"/>
    </row>
    <row r="343" spans="1:11" ht="21" customHeight="1" x14ac:dyDescent="0.3">
      <c r="A343" s="1">
        <v>341</v>
      </c>
      <c r="B343" s="10">
        <v>46364</v>
      </c>
      <c r="C343" s="1" t="s">
        <v>61</v>
      </c>
      <c r="D343" s="1" t="s">
        <v>59</v>
      </c>
      <c r="E343" s="1">
        <v>1400</v>
      </c>
      <c r="F343" s="1"/>
      <c r="G343" s="1"/>
      <c r="H343" s="1"/>
      <c r="I343" s="1"/>
      <c r="J343" s="1">
        <f t="shared" si="5"/>
        <v>0</v>
      </c>
      <c r="K343" s="1"/>
    </row>
    <row r="344" spans="1:11" ht="21" customHeight="1" x14ac:dyDescent="0.3">
      <c r="A344" s="1">
        <v>342</v>
      </c>
      <c r="B344" s="10">
        <v>46365</v>
      </c>
      <c r="C344" s="1" t="s">
        <v>61</v>
      </c>
      <c r="D344" s="1" t="s">
        <v>59</v>
      </c>
      <c r="E344" s="1">
        <v>1400</v>
      </c>
      <c r="F344" s="1"/>
      <c r="G344" s="1"/>
      <c r="H344" s="1"/>
      <c r="I344" s="1"/>
      <c r="J344" s="1">
        <f t="shared" si="5"/>
        <v>0</v>
      </c>
      <c r="K344" s="1"/>
    </row>
    <row r="345" spans="1:11" ht="21" customHeight="1" x14ac:dyDescent="0.3">
      <c r="A345" s="1">
        <v>343</v>
      </c>
      <c r="B345" s="10">
        <v>46366</v>
      </c>
      <c r="C345" s="1" t="s">
        <v>61</v>
      </c>
      <c r="D345" s="1" t="s">
        <v>59</v>
      </c>
      <c r="E345" s="1">
        <v>1400</v>
      </c>
      <c r="F345" s="1"/>
      <c r="G345" s="1"/>
      <c r="H345" s="1"/>
      <c r="I345" s="1"/>
      <c r="J345" s="1">
        <f t="shared" si="5"/>
        <v>0</v>
      </c>
      <c r="K345" s="1"/>
    </row>
    <row r="346" spans="1:11" ht="21" customHeight="1" x14ac:dyDescent="0.3">
      <c r="A346" s="1">
        <v>344</v>
      </c>
      <c r="B346" s="10">
        <v>46367</v>
      </c>
      <c r="C346" s="1" t="s">
        <v>61</v>
      </c>
      <c r="D346" s="1" t="s">
        <v>59</v>
      </c>
      <c r="E346" s="1">
        <v>1400</v>
      </c>
      <c r="F346" s="1"/>
      <c r="G346" s="1"/>
      <c r="H346" s="1"/>
      <c r="I346" s="1"/>
      <c r="J346" s="1">
        <f t="shared" si="5"/>
        <v>0</v>
      </c>
      <c r="K346" s="1"/>
    </row>
    <row r="347" spans="1:11" ht="21" customHeight="1" x14ac:dyDescent="0.3">
      <c r="A347" s="1">
        <v>345</v>
      </c>
      <c r="B347" s="10">
        <v>46368</v>
      </c>
      <c r="C347" s="1" t="s">
        <v>61</v>
      </c>
      <c r="D347" s="1" t="s">
        <v>59</v>
      </c>
      <c r="E347" s="1">
        <v>1400</v>
      </c>
      <c r="F347" s="1"/>
      <c r="G347" s="1"/>
      <c r="H347" s="1"/>
      <c r="I347" s="1"/>
      <c r="J347" s="1">
        <f t="shared" si="5"/>
        <v>0</v>
      </c>
      <c r="K347" s="1"/>
    </row>
    <row r="348" spans="1:11" ht="21" customHeight="1" x14ac:dyDescent="0.3">
      <c r="A348" s="1">
        <v>346</v>
      </c>
      <c r="B348" s="10">
        <v>46369</v>
      </c>
      <c r="C348" s="1" t="s">
        <v>61</v>
      </c>
      <c r="D348" s="1" t="s">
        <v>59</v>
      </c>
      <c r="E348" s="1">
        <v>1400</v>
      </c>
      <c r="F348" s="1"/>
      <c r="G348" s="1"/>
      <c r="H348" s="1"/>
      <c r="I348" s="1"/>
      <c r="J348" s="1">
        <f t="shared" si="5"/>
        <v>0</v>
      </c>
      <c r="K348" s="1"/>
    </row>
    <row r="349" spans="1:11" ht="21" customHeight="1" x14ac:dyDescent="0.3">
      <c r="A349" s="1">
        <v>347</v>
      </c>
      <c r="B349" s="10">
        <v>46370</v>
      </c>
      <c r="C349" s="1" t="s">
        <v>61</v>
      </c>
      <c r="D349" s="1" t="s">
        <v>59</v>
      </c>
      <c r="E349" s="1">
        <v>1400</v>
      </c>
      <c r="F349" s="1"/>
      <c r="G349" s="1"/>
      <c r="H349" s="1"/>
      <c r="I349" s="1"/>
      <c r="J349" s="1">
        <f t="shared" si="5"/>
        <v>0</v>
      </c>
      <c r="K349" s="1"/>
    </row>
    <row r="350" spans="1:11" ht="21" customHeight="1" x14ac:dyDescent="0.3">
      <c r="A350" s="1">
        <v>348</v>
      </c>
      <c r="B350" s="10">
        <v>46371</v>
      </c>
      <c r="C350" s="1" t="s">
        <v>61</v>
      </c>
      <c r="D350" s="1" t="s">
        <v>59</v>
      </c>
      <c r="E350" s="1">
        <v>1400</v>
      </c>
      <c r="F350" s="1"/>
      <c r="G350" s="1"/>
      <c r="H350" s="1"/>
      <c r="I350" s="1"/>
      <c r="J350" s="1">
        <f t="shared" si="5"/>
        <v>0</v>
      </c>
      <c r="K350" s="1"/>
    </row>
    <row r="351" spans="1:11" ht="21" customHeight="1" x14ac:dyDescent="0.3">
      <c r="A351" s="1">
        <v>349</v>
      </c>
      <c r="B351" s="10">
        <v>46372</v>
      </c>
      <c r="C351" s="1" t="s">
        <v>61</v>
      </c>
      <c r="D351" s="1" t="s">
        <v>59</v>
      </c>
      <c r="E351" s="1">
        <v>1400</v>
      </c>
      <c r="F351" s="1"/>
      <c r="G351" s="1"/>
      <c r="H351" s="1"/>
      <c r="I351" s="1"/>
      <c r="J351" s="1">
        <f t="shared" si="5"/>
        <v>0</v>
      </c>
      <c r="K351" s="1"/>
    </row>
    <row r="352" spans="1:11" ht="21" customHeight="1" x14ac:dyDescent="0.3">
      <c r="A352" s="1">
        <v>350</v>
      </c>
      <c r="B352" s="10">
        <v>46373</v>
      </c>
      <c r="C352" s="1" t="s">
        <v>61</v>
      </c>
      <c r="D352" s="1" t="s">
        <v>59</v>
      </c>
      <c r="E352" s="1">
        <v>1400</v>
      </c>
      <c r="F352" s="1"/>
      <c r="G352" s="1"/>
      <c r="H352" s="1"/>
      <c r="I352" s="1"/>
      <c r="J352" s="1">
        <f t="shared" si="5"/>
        <v>0</v>
      </c>
      <c r="K352" s="1"/>
    </row>
    <row r="353" spans="1:11" ht="21" customHeight="1" x14ac:dyDescent="0.3">
      <c r="A353" s="1">
        <v>351</v>
      </c>
      <c r="B353" s="10">
        <v>46374</v>
      </c>
      <c r="C353" s="1" t="s">
        <v>61</v>
      </c>
      <c r="D353" s="1" t="s">
        <v>59</v>
      </c>
      <c r="E353" s="1">
        <v>1400</v>
      </c>
      <c r="F353" s="1"/>
      <c r="G353" s="1"/>
      <c r="H353" s="1"/>
      <c r="I353" s="1"/>
      <c r="J353" s="1">
        <f t="shared" si="5"/>
        <v>0</v>
      </c>
      <c r="K353" s="1"/>
    </row>
    <row r="354" spans="1:11" ht="21" customHeight="1" x14ac:dyDescent="0.3">
      <c r="A354" s="1">
        <v>352</v>
      </c>
      <c r="B354" s="10">
        <v>46375</v>
      </c>
      <c r="C354" s="1" t="s">
        <v>61</v>
      </c>
      <c r="D354" s="1" t="s">
        <v>59</v>
      </c>
      <c r="E354" s="1">
        <v>1400</v>
      </c>
      <c r="F354" s="1"/>
      <c r="G354" s="1"/>
      <c r="H354" s="1"/>
      <c r="I354" s="1"/>
      <c r="J354" s="1">
        <f t="shared" si="5"/>
        <v>0</v>
      </c>
      <c r="K354" s="1"/>
    </row>
    <row r="355" spans="1:11" ht="21" customHeight="1" x14ac:dyDescent="0.3">
      <c r="A355" s="1">
        <v>353</v>
      </c>
      <c r="B355" s="10">
        <v>46376</v>
      </c>
      <c r="C355" s="1" t="s">
        <v>61</v>
      </c>
      <c r="D355" s="1" t="s">
        <v>59</v>
      </c>
      <c r="E355" s="1">
        <v>1400</v>
      </c>
      <c r="F355" s="1"/>
      <c r="G355" s="1"/>
      <c r="H355" s="1"/>
      <c r="I355" s="1"/>
      <c r="J355" s="1">
        <f t="shared" si="5"/>
        <v>0</v>
      </c>
      <c r="K355" s="1"/>
    </row>
    <row r="356" spans="1:11" ht="21" customHeight="1" x14ac:dyDescent="0.3">
      <c r="A356" s="1">
        <v>354</v>
      </c>
      <c r="B356" s="10">
        <v>46377</v>
      </c>
      <c r="C356" s="1" t="s">
        <v>61</v>
      </c>
      <c r="D356" s="1" t="s">
        <v>59</v>
      </c>
      <c r="E356" s="1">
        <v>1400</v>
      </c>
      <c r="F356" s="1"/>
      <c r="G356" s="1"/>
      <c r="H356" s="1"/>
      <c r="I356" s="1"/>
      <c r="J356" s="1">
        <f t="shared" si="5"/>
        <v>0</v>
      </c>
      <c r="K356" s="1"/>
    </row>
    <row r="357" spans="1:11" ht="21" customHeight="1" x14ac:dyDescent="0.3">
      <c r="A357" s="1">
        <v>355</v>
      </c>
      <c r="B357" s="10">
        <v>46378</v>
      </c>
      <c r="C357" s="1" t="s">
        <v>61</v>
      </c>
      <c r="D357" s="1" t="s">
        <v>59</v>
      </c>
      <c r="E357" s="1">
        <v>1400</v>
      </c>
      <c r="F357" s="1"/>
      <c r="G357" s="1"/>
      <c r="H357" s="1"/>
      <c r="I357" s="1"/>
      <c r="J357" s="1">
        <f t="shared" si="5"/>
        <v>0</v>
      </c>
      <c r="K357" s="1"/>
    </row>
    <row r="358" spans="1:11" ht="21" customHeight="1" x14ac:dyDescent="0.3">
      <c r="A358" s="1">
        <v>356</v>
      </c>
      <c r="B358" s="10">
        <v>46379</v>
      </c>
      <c r="C358" s="1" t="s">
        <v>61</v>
      </c>
      <c r="D358" s="1" t="s">
        <v>59</v>
      </c>
      <c r="E358" s="1">
        <v>1400</v>
      </c>
      <c r="F358" s="1"/>
      <c r="G358" s="1"/>
      <c r="H358" s="1"/>
      <c r="I358" s="1"/>
      <c r="J358" s="1">
        <f t="shared" si="5"/>
        <v>0</v>
      </c>
      <c r="K358" s="1"/>
    </row>
    <row r="359" spans="1:11" ht="21" customHeight="1" x14ac:dyDescent="0.3">
      <c r="A359" s="1">
        <v>357</v>
      </c>
      <c r="B359" s="10">
        <v>46380</v>
      </c>
      <c r="C359" s="1" t="s">
        <v>61</v>
      </c>
      <c r="D359" s="1" t="s">
        <v>59</v>
      </c>
      <c r="E359" s="1">
        <v>1400</v>
      </c>
      <c r="F359" s="1"/>
      <c r="G359" s="1"/>
      <c r="H359" s="1"/>
      <c r="I359" s="1"/>
      <c r="J359" s="1">
        <f t="shared" si="5"/>
        <v>0</v>
      </c>
      <c r="K359" s="1"/>
    </row>
    <row r="360" spans="1:11" ht="21" customHeight="1" x14ac:dyDescent="0.3">
      <c r="A360" s="1">
        <v>358</v>
      </c>
      <c r="B360" s="10">
        <v>46381</v>
      </c>
      <c r="C360" s="1" t="s">
        <v>61</v>
      </c>
      <c r="D360" s="1" t="s">
        <v>59</v>
      </c>
      <c r="E360" s="1">
        <v>1400</v>
      </c>
      <c r="F360" s="1"/>
      <c r="G360" s="1"/>
      <c r="H360" s="1"/>
      <c r="I360" s="1"/>
      <c r="J360" s="1">
        <f t="shared" si="5"/>
        <v>0</v>
      </c>
      <c r="K360" s="1"/>
    </row>
    <row r="361" spans="1:11" ht="21" customHeight="1" x14ac:dyDescent="0.3">
      <c r="A361" s="1">
        <v>359</v>
      </c>
      <c r="B361" s="10">
        <v>46382</v>
      </c>
      <c r="C361" s="1" t="s">
        <v>61</v>
      </c>
      <c r="D361" s="1" t="s">
        <v>59</v>
      </c>
      <c r="E361" s="1">
        <v>1400</v>
      </c>
      <c r="F361" s="1"/>
      <c r="G361" s="1"/>
      <c r="H361" s="1"/>
      <c r="I361" s="1"/>
      <c r="J361" s="1">
        <f t="shared" si="5"/>
        <v>0</v>
      </c>
      <c r="K361" s="1"/>
    </row>
    <row r="362" spans="1:11" ht="21" customHeight="1" x14ac:dyDescent="0.3">
      <c r="A362" s="1">
        <v>360</v>
      </c>
      <c r="B362" s="10">
        <v>46383</v>
      </c>
      <c r="C362" s="1" t="s">
        <v>61</v>
      </c>
      <c r="D362" s="1" t="s">
        <v>59</v>
      </c>
      <c r="E362" s="1">
        <v>1400</v>
      </c>
      <c r="F362" s="1"/>
      <c r="G362" s="1"/>
      <c r="H362" s="1"/>
      <c r="I362" s="1"/>
      <c r="J362" s="1">
        <f t="shared" si="5"/>
        <v>0</v>
      </c>
      <c r="K362" s="1"/>
    </row>
    <row r="363" spans="1:11" ht="21" customHeight="1" x14ac:dyDescent="0.3">
      <c r="A363" s="1">
        <v>361</v>
      </c>
      <c r="B363" s="10">
        <v>46384</v>
      </c>
      <c r="C363" s="1" t="s">
        <v>61</v>
      </c>
      <c r="D363" s="1" t="s">
        <v>59</v>
      </c>
      <c r="E363" s="1">
        <v>1400</v>
      </c>
      <c r="F363" s="1"/>
      <c r="G363" s="1"/>
      <c r="H363" s="1"/>
      <c r="I363" s="1"/>
      <c r="J363" s="1">
        <f t="shared" si="5"/>
        <v>0</v>
      </c>
      <c r="K363" s="1"/>
    </row>
    <row r="364" spans="1:11" ht="21" customHeight="1" x14ac:dyDescent="0.3">
      <c r="A364" s="1">
        <v>362</v>
      </c>
      <c r="B364" s="10">
        <v>46385</v>
      </c>
      <c r="C364" s="1" t="s">
        <v>61</v>
      </c>
      <c r="D364" s="1" t="s">
        <v>59</v>
      </c>
      <c r="E364" s="1">
        <v>1400</v>
      </c>
      <c r="F364" s="1"/>
      <c r="G364" s="1"/>
      <c r="H364" s="1"/>
      <c r="I364" s="1"/>
      <c r="J364" s="1">
        <f t="shared" si="5"/>
        <v>0</v>
      </c>
      <c r="K364" s="1"/>
    </row>
    <row r="365" spans="1:11" ht="21" customHeight="1" x14ac:dyDescent="0.3">
      <c r="A365" s="1">
        <v>363</v>
      </c>
      <c r="B365" s="10">
        <v>46386</v>
      </c>
      <c r="C365" s="1" t="s">
        <v>61</v>
      </c>
      <c r="D365" s="1" t="s">
        <v>59</v>
      </c>
      <c r="E365" s="1">
        <v>1400</v>
      </c>
      <c r="F365" s="1"/>
      <c r="G365" s="1"/>
      <c r="H365" s="1"/>
      <c r="I365" s="1"/>
      <c r="J365" s="1">
        <f t="shared" si="5"/>
        <v>0</v>
      </c>
      <c r="K365" s="1"/>
    </row>
    <row r="366" spans="1:11" ht="21" customHeight="1" x14ac:dyDescent="0.3">
      <c r="A366" s="1">
        <v>364</v>
      </c>
      <c r="B366" s="10">
        <v>46387</v>
      </c>
      <c r="C366" s="1" t="s">
        <v>61</v>
      </c>
      <c r="D366" s="1" t="s">
        <v>59</v>
      </c>
      <c r="E366" s="1">
        <v>1400</v>
      </c>
      <c r="F366" s="1"/>
      <c r="G366" s="1"/>
      <c r="H366" s="1"/>
      <c r="I366" s="1"/>
      <c r="J366" s="1">
        <f t="shared" si="5"/>
        <v>0</v>
      </c>
      <c r="K366" s="1"/>
    </row>
    <row r="367" spans="1:11" ht="21" customHeight="1" x14ac:dyDescent="0.3">
      <c r="A367" s="1">
        <v>365</v>
      </c>
      <c r="B367" s="10">
        <v>46388</v>
      </c>
      <c r="C367" s="1" t="s">
        <v>61</v>
      </c>
      <c r="D367" s="1" t="s">
        <v>59</v>
      </c>
      <c r="E367" s="1">
        <v>1400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19000000}"/>
  <mergeCells count="3">
    <mergeCell ref="A1:K1"/>
    <mergeCell ref="N4:O4"/>
    <mergeCell ref="M5:P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Worksheet____14"/>
  <dimension ref="A1:Q371"/>
  <sheetViews>
    <sheetView rightToLeft="1" workbookViewId="0">
      <selection activeCell="D3" sqref="D3:D367"/>
    </sheetView>
  </sheetViews>
  <sheetFormatPr defaultRowHeight="18.75" customHeight="1" x14ac:dyDescent="0.3"/>
  <cols>
    <col min="1" max="1" width="4.1640625" customWidth="1"/>
    <col min="2" max="2" width="13" customWidth="1"/>
    <col min="3" max="3" width="12.9140625" customWidth="1"/>
    <col min="4" max="4" width="19" customWidth="1"/>
    <col min="5" max="5" width="16.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8.75" customHeight="1" x14ac:dyDescent="0.3">
      <c r="A1" s="273" t="s">
        <v>62</v>
      </c>
      <c r="B1" s="273"/>
      <c r="C1" s="273"/>
      <c r="D1" s="273"/>
      <c r="E1" s="273"/>
      <c r="F1" s="273"/>
      <c r="G1" s="273"/>
      <c r="H1" s="273"/>
      <c r="I1" s="273"/>
      <c r="J1" s="273"/>
      <c r="K1" s="273"/>
    </row>
    <row r="2" spans="1:17" ht="18.75" customHeight="1" x14ac:dyDescent="0.35">
      <c r="A2" s="8" t="s">
        <v>0</v>
      </c>
      <c r="B2" s="9" t="s">
        <v>7</v>
      </c>
      <c r="C2" s="5" t="s">
        <v>2</v>
      </c>
      <c r="D2" s="5" t="s">
        <v>13</v>
      </c>
      <c r="E2" s="5" t="s">
        <v>14</v>
      </c>
      <c r="F2" s="5" t="s">
        <v>1</v>
      </c>
      <c r="G2" s="5" t="s">
        <v>5</v>
      </c>
      <c r="H2" s="5" t="s">
        <v>4</v>
      </c>
      <c r="I2" s="5" t="s">
        <v>12</v>
      </c>
      <c r="J2" s="5" t="s">
        <v>6</v>
      </c>
      <c r="K2" s="7" t="s">
        <v>3</v>
      </c>
    </row>
    <row r="3" spans="1:17" ht="18.75" customHeight="1" x14ac:dyDescent="0.3">
      <c r="A3" s="1">
        <v>1</v>
      </c>
      <c r="B3" s="10">
        <v>46024</v>
      </c>
      <c r="C3" s="1" t="s">
        <v>61</v>
      </c>
      <c r="D3" s="1" t="s">
        <v>63</v>
      </c>
      <c r="E3" s="1">
        <v>1500</v>
      </c>
      <c r="F3" s="1">
        <v>1</v>
      </c>
      <c r="G3" s="1"/>
      <c r="H3" s="1"/>
      <c r="I3" s="1"/>
      <c r="J3" s="1">
        <f>E3*F3-G3-H3+I3</f>
        <v>1500</v>
      </c>
      <c r="K3" s="1"/>
      <c r="M3" s="13"/>
      <c r="N3" s="13"/>
      <c r="O3" s="13"/>
      <c r="P3" s="13"/>
      <c r="Q3" s="13"/>
    </row>
    <row r="4" spans="1:17" ht="18.75" customHeight="1" x14ac:dyDescent="0.3">
      <c r="A4" s="1">
        <v>2</v>
      </c>
      <c r="B4" s="10">
        <v>46025</v>
      </c>
      <c r="C4" s="1" t="s">
        <v>61</v>
      </c>
      <c r="D4" s="1" t="s">
        <v>63</v>
      </c>
      <c r="E4" s="1">
        <v>1500</v>
      </c>
      <c r="F4" s="1"/>
      <c r="G4" s="1"/>
      <c r="H4" s="1"/>
      <c r="I4" s="1"/>
      <c r="J4" s="1">
        <f t="shared" ref="J4:J67" si="0">E4*F4-G4-H4+I4</f>
        <v>0</v>
      </c>
      <c r="K4" s="1"/>
      <c r="M4" s="11"/>
      <c r="N4" s="276" t="s">
        <v>18</v>
      </c>
      <c r="O4" s="276"/>
      <c r="P4" s="11"/>
      <c r="Q4" s="11"/>
    </row>
    <row r="5" spans="1:17" ht="18.75" customHeight="1" x14ac:dyDescent="0.3">
      <c r="A5" s="1">
        <v>3</v>
      </c>
      <c r="B5" s="10">
        <v>46026</v>
      </c>
      <c r="C5" s="1" t="s">
        <v>61</v>
      </c>
      <c r="D5" s="1" t="s">
        <v>63</v>
      </c>
      <c r="E5" s="1">
        <v>1500</v>
      </c>
      <c r="F5" s="1"/>
      <c r="G5" s="1"/>
      <c r="H5" s="1"/>
      <c r="I5" s="1"/>
      <c r="J5" s="1">
        <f t="shared" si="0"/>
        <v>0</v>
      </c>
      <c r="K5" s="1"/>
      <c r="M5" s="274" t="s">
        <v>17</v>
      </c>
      <c r="N5" s="274"/>
      <c r="O5" s="274"/>
      <c r="P5" s="274"/>
      <c r="Q5" s="12">
        <f>SUM(J2:J368)</f>
        <v>1500</v>
      </c>
    </row>
    <row r="6" spans="1:17" ht="18.75" customHeight="1" x14ac:dyDescent="0.3">
      <c r="A6" s="1">
        <v>4</v>
      </c>
      <c r="B6" s="10">
        <v>46027</v>
      </c>
      <c r="C6" s="1" t="s">
        <v>61</v>
      </c>
      <c r="D6" s="1" t="s">
        <v>63</v>
      </c>
      <c r="E6" s="1">
        <v>1500</v>
      </c>
      <c r="F6" s="1"/>
      <c r="G6" s="1"/>
      <c r="H6" s="1"/>
      <c r="I6" s="1"/>
      <c r="J6" s="1">
        <f t="shared" si="0"/>
        <v>0</v>
      </c>
      <c r="K6" s="1"/>
      <c r="M6" s="11"/>
      <c r="N6" s="11"/>
      <c r="O6" s="11"/>
      <c r="P6" s="11"/>
      <c r="Q6" s="11"/>
    </row>
    <row r="7" spans="1:17" ht="18.75" customHeight="1" x14ac:dyDescent="0.3">
      <c r="A7" s="1">
        <v>5</v>
      </c>
      <c r="B7" s="10">
        <v>46028</v>
      </c>
      <c r="C7" s="1" t="s">
        <v>61</v>
      </c>
      <c r="D7" s="1" t="s">
        <v>63</v>
      </c>
      <c r="E7" s="1">
        <v>1500</v>
      </c>
      <c r="F7" s="1"/>
      <c r="G7" s="1"/>
      <c r="H7" s="1"/>
      <c r="I7" s="1"/>
      <c r="J7" s="1">
        <f t="shared" si="0"/>
        <v>0</v>
      </c>
      <c r="K7" s="1"/>
      <c r="M7" s="11"/>
      <c r="N7" s="11"/>
      <c r="O7" s="11"/>
      <c r="P7" s="11"/>
      <c r="Q7" s="11"/>
    </row>
    <row r="8" spans="1:17" ht="18.75" customHeight="1" x14ac:dyDescent="0.3">
      <c r="A8" s="1">
        <v>6</v>
      </c>
      <c r="B8" s="10">
        <v>46029</v>
      </c>
      <c r="C8" s="1" t="s">
        <v>61</v>
      </c>
      <c r="D8" s="1" t="s">
        <v>63</v>
      </c>
      <c r="E8" s="1">
        <v>1500</v>
      </c>
      <c r="F8" s="1"/>
      <c r="G8" s="1"/>
      <c r="H8" s="1"/>
      <c r="I8" s="1"/>
      <c r="J8" s="1">
        <f t="shared" si="0"/>
        <v>0</v>
      </c>
      <c r="K8" s="1"/>
      <c r="M8" s="11"/>
      <c r="N8" s="11"/>
      <c r="O8" s="11"/>
      <c r="P8" s="11"/>
      <c r="Q8" s="11"/>
    </row>
    <row r="9" spans="1:17" ht="18.75" customHeight="1" x14ac:dyDescent="0.3">
      <c r="A9" s="1">
        <v>7</v>
      </c>
      <c r="B9" s="10">
        <v>46030</v>
      </c>
      <c r="C9" s="1" t="s">
        <v>61</v>
      </c>
      <c r="D9" s="1" t="s">
        <v>63</v>
      </c>
      <c r="E9" s="1">
        <v>1500</v>
      </c>
      <c r="F9" s="1"/>
      <c r="G9" s="1"/>
      <c r="H9" s="1"/>
      <c r="I9" s="1"/>
      <c r="J9" s="1">
        <f t="shared" si="0"/>
        <v>0</v>
      </c>
      <c r="K9" s="1"/>
      <c r="M9" s="11"/>
      <c r="N9" s="11"/>
      <c r="O9" s="11"/>
      <c r="P9" s="11"/>
      <c r="Q9" s="11"/>
    </row>
    <row r="10" spans="1:17" ht="18.75" customHeight="1" x14ac:dyDescent="0.3">
      <c r="A10" s="1">
        <v>8</v>
      </c>
      <c r="B10" s="10">
        <v>46031</v>
      </c>
      <c r="C10" s="1" t="s">
        <v>61</v>
      </c>
      <c r="D10" s="1" t="s">
        <v>63</v>
      </c>
      <c r="E10" s="1">
        <v>1500</v>
      </c>
      <c r="F10" s="1"/>
      <c r="G10" s="1"/>
      <c r="H10" s="1"/>
      <c r="I10" s="1"/>
      <c r="J10" s="1">
        <f t="shared" si="0"/>
        <v>0</v>
      </c>
      <c r="K10" s="1"/>
    </row>
    <row r="11" spans="1:17" ht="18.75" customHeight="1" x14ac:dyDescent="0.3">
      <c r="A11" s="1">
        <v>9</v>
      </c>
      <c r="B11" s="10">
        <v>46032</v>
      </c>
      <c r="C11" s="1" t="s">
        <v>61</v>
      </c>
      <c r="D11" s="1" t="s">
        <v>63</v>
      </c>
      <c r="E11" s="1">
        <v>1500</v>
      </c>
      <c r="F11" s="1"/>
      <c r="G11" s="1"/>
      <c r="H11" s="1"/>
      <c r="I11" s="1"/>
      <c r="J11" s="1">
        <f t="shared" si="0"/>
        <v>0</v>
      </c>
      <c r="K11" s="1"/>
    </row>
    <row r="12" spans="1:17" ht="18.75" customHeight="1" x14ac:dyDescent="0.3">
      <c r="A12" s="1">
        <v>10</v>
      </c>
      <c r="B12" s="10">
        <v>46033</v>
      </c>
      <c r="C12" s="1" t="s">
        <v>61</v>
      </c>
      <c r="D12" s="1" t="s">
        <v>63</v>
      </c>
      <c r="E12" s="1">
        <v>1500</v>
      </c>
      <c r="F12" s="1"/>
      <c r="G12" s="1"/>
      <c r="H12" s="1"/>
      <c r="I12" s="1"/>
      <c r="J12" s="1">
        <f t="shared" si="0"/>
        <v>0</v>
      </c>
      <c r="K12" s="1"/>
    </row>
    <row r="13" spans="1:17" ht="18.75" customHeight="1" x14ac:dyDescent="0.3">
      <c r="A13" s="1">
        <v>11</v>
      </c>
      <c r="B13" s="10">
        <v>46034</v>
      </c>
      <c r="C13" s="1" t="s">
        <v>61</v>
      </c>
      <c r="D13" s="1" t="s">
        <v>63</v>
      </c>
      <c r="E13" s="1">
        <v>1500</v>
      </c>
      <c r="F13" s="1"/>
      <c r="G13" s="1"/>
      <c r="H13" s="1"/>
      <c r="I13" s="1"/>
      <c r="J13" s="1">
        <f t="shared" si="0"/>
        <v>0</v>
      </c>
      <c r="K13" s="1"/>
    </row>
    <row r="14" spans="1:17" ht="18.75" customHeight="1" x14ac:dyDescent="0.3">
      <c r="A14" s="1">
        <v>12</v>
      </c>
      <c r="B14" s="10">
        <v>46035</v>
      </c>
      <c r="C14" s="1" t="s">
        <v>61</v>
      </c>
      <c r="D14" s="1" t="s">
        <v>63</v>
      </c>
      <c r="E14" s="1">
        <v>1500</v>
      </c>
      <c r="F14" s="1"/>
      <c r="G14" s="1"/>
      <c r="H14" s="1"/>
      <c r="I14" s="1"/>
      <c r="J14" s="1">
        <f t="shared" si="0"/>
        <v>0</v>
      </c>
      <c r="K14" s="1"/>
    </row>
    <row r="15" spans="1:17" ht="18.75" customHeight="1" x14ac:dyDescent="0.3">
      <c r="A15" s="1">
        <v>13</v>
      </c>
      <c r="B15" s="10">
        <v>46036</v>
      </c>
      <c r="C15" s="1" t="s">
        <v>61</v>
      </c>
      <c r="D15" s="1" t="s">
        <v>63</v>
      </c>
      <c r="E15" s="1">
        <v>1500</v>
      </c>
      <c r="F15" s="1"/>
      <c r="G15" s="1"/>
      <c r="H15" s="1"/>
      <c r="I15" s="1"/>
      <c r="J15" s="1">
        <f t="shared" si="0"/>
        <v>0</v>
      </c>
      <c r="K15" s="1"/>
    </row>
    <row r="16" spans="1:17" ht="18.75" customHeight="1" x14ac:dyDescent="0.3">
      <c r="A16" s="1">
        <v>14</v>
      </c>
      <c r="B16" s="10">
        <v>46037</v>
      </c>
      <c r="C16" s="1" t="s">
        <v>61</v>
      </c>
      <c r="D16" s="1" t="s">
        <v>63</v>
      </c>
      <c r="E16" s="1">
        <v>1500</v>
      </c>
      <c r="F16" s="1"/>
      <c r="G16" s="1"/>
      <c r="H16" s="1"/>
      <c r="I16" s="1"/>
      <c r="J16" s="1">
        <f t="shared" si="0"/>
        <v>0</v>
      </c>
      <c r="K16" s="1"/>
    </row>
    <row r="17" spans="1:11" ht="18.75" customHeight="1" x14ac:dyDescent="0.3">
      <c r="A17" s="1">
        <v>15</v>
      </c>
      <c r="B17" s="10">
        <v>46038</v>
      </c>
      <c r="C17" s="1" t="s">
        <v>61</v>
      </c>
      <c r="D17" s="1" t="s">
        <v>63</v>
      </c>
      <c r="E17" s="1">
        <v>1500</v>
      </c>
      <c r="F17" s="1"/>
      <c r="G17" s="1"/>
      <c r="H17" s="1"/>
      <c r="I17" s="1"/>
      <c r="J17" s="1">
        <f t="shared" si="0"/>
        <v>0</v>
      </c>
      <c r="K17" s="1"/>
    </row>
    <row r="18" spans="1:11" ht="18.75" customHeight="1" x14ac:dyDescent="0.3">
      <c r="A18" s="1">
        <v>16</v>
      </c>
      <c r="B18" s="10">
        <v>46039</v>
      </c>
      <c r="C18" s="1" t="s">
        <v>61</v>
      </c>
      <c r="D18" s="1" t="s">
        <v>63</v>
      </c>
      <c r="E18" s="1">
        <v>1500</v>
      </c>
      <c r="F18" s="1"/>
      <c r="G18" s="1"/>
      <c r="H18" s="1"/>
      <c r="I18" s="1"/>
      <c r="J18" s="1">
        <f t="shared" si="0"/>
        <v>0</v>
      </c>
      <c r="K18" s="1"/>
    </row>
    <row r="19" spans="1:11" ht="18.75" customHeight="1" x14ac:dyDescent="0.3">
      <c r="A19" s="1">
        <v>17</v>
      </c>
      <c r="B19" s="10">
        <v>46040</v>
      </c>
      <c r="C19" s="1" t="s">
        <v>61</v>
      </c>
      <c r="D19" s="1" t="s">
        <v>63</v>
      </c>
      <c r="E19" s="1">
        <v>1500</v>
      </c>
      <c r="F19" s="1"/>
      <c r="G19" s="1"/>
      <c r="H19" s="1"/>
      <c r="I19" s="1"/>
      <c r="J19" s="1">
        <f t="shared" si="0"/>
        <v>0</v>
      </c>
      <c r="K19" s="1"/>
    </row>
    <row r="20" spans="1:11" ht="18.75" customHeight="1" x14ac:dyDescent="0.3">
      <c r="A20" s="1">
        <v>18</v>
      </c>
      <c r="B20" s="10">
        <v>46041</v>
      </c>
      <c r="C20" s="1" t="s">
        <v>61</v>
      </c>
      <c r="D20" s="1" t="s">
        <v>63</v>
      </c>
      <c r="E20" s="1">
        <v>1500</v>
      </c>
      <c r="F20" s="1"/>
      <c r="G20" s="1"/>
      <c r="H20" s="1"/>
      <c r="I20" s="1"/>
      <c r="J20" s="1">
        <f t="shared" si="0"/>
        <v>0</v>
      </c>
      <c r="K20" s="1"/>
    </row>
    <row r="21" spans="1:11" ht="18.75" customHeight="1" x14ac:dyDescent="0.3">
      <c r="A21" s="1">
        <v>19</v>
      </c>
      <c r="B21" s="10">
        <v>46042</v>
      </c>
      <c r="C21" s="1" t="s">
        <v>61</v>
      </c>
      <c r="D21" s="1" t="s">
        <v>63</v>
      </c>
      <c r="E21" s="1">
        <v>1500</v>
      </c>
      <c r="F21" s="1"/>
      <c r="G21" s="1"/>
      <c r="H21" s="1"/>
      <c r="I21" s="1"/>
      <c r="J21" s="1">
        <f t="shared" si="0"/>
        <v>0</v>
      </c>
      <c r="K21" s="1"/>
    </row>
    <row r="22" spans="1:11" ht="18.75" customHeight="1" x14ac:dyDescent="0.3">
      <c r="A22" s="1">
        <v>20</v>
      </c>
      <c r="B22" s="10">
        <v>46043</v>
      </c>
      <c r="C22" s="1" t="s">
        <v>61</v>
      </c>
      <c r="D22" s="1" t="s">
        <v>63</v>
      </c>
      <c r="E22" s="1">
        <v>1500</v>
      </c>
      <c r="F22" s="1"/>
      <c r="G22" s="1"/>
      <c r="H22" s="1"/>
      <c r="I22" s="1"/>
      <c r="J22" s="1">
        <f t="shared" si="0"/>
        <v>0</v>
      </c>
      <c r="K22" s="1"/>
    </row>
    <row r="23" spans="1:11" ht="18.75" customHeight="1" x14ac:dyDescent="0.3">
      <c r="A23" s="1">
        <v>21</v>
      </c>
      <c r="B23" s="10">
        <v>46044</v>
      </c>
      <c r="C23" s="1" t="s">
        <v>61</v>
      </c>
      <c r="D23" s="1" t="s">
        <v>63</v>
      </c>
      <c r="E23" s="1">
        <v>1500</v>
      </c>
      <c r="F23" s="1"/>
      <c r="G23" s="1"/>
      <c r="H23" s="1"/>
      <c r="I23" s="1"/>
      <c r="J23" s="1">
        <f t="shared" si="0"/>
        <v>0</v>
      </c>
      <c r="K23" s="1"/>
    </row>
    <row r="24" spans="1:11" ht="18.75" customHeight="1" x14ac:dyDescent="0.3">
      <c r="A24" s="1">
        <v>22</v>
      </c>
      <c r="B24" s="10">
        <v>46045</v>
      </c>
      <c r="C24" s="1" t="s">
        <v>61</v>
      </c>
      <c r="D24" s="1" t="s">
        <v>63</v>
      </c>
      <c r="E24" s="1">
        <v>1500</v>
      </c>
      <c r="F24" s="1"/>
      <c r="G24" s="1"/>
      <c r="H24" s="1"/>
      <c r="I24" s="1"/>
      <c r="J24" s="1">
        <f t="shared" si="0"/>
        <v>0</v>
      </c>
      <c r="K24" s="1"/>
    </row>
    <row r="25" spans="1:11" ht="18.75" customHeight="1" x14ac:dyDescent="0.3">
      <c r="A25" s="1">
        <v>23</v>
      </c>
      <c r="B25" s="10">
        <v>46046</v>
      </c>
      <c r="C25" s="1" t="s">
        <v>61</v>
      </c>
      <c r="D25" s="1" t="s">
        <v>63</v>
      </c>
      <c r="E25" s="1">
        <v>1500</v>
      </c>
      <c r="F25" s="1"/>
      <c r="G25" s="1"/>
      <c r="H25" s="1"/>
      <c r="I25" s="1"/>
      <c r="J25" s="1">
        <f t="shared" si="0"/>
        <v>0</v>
      </c>
      <c r="K25" s="1"/>
    </row>
    <row r="26" spans="1:11" ht="18.75" customHeight="1" x14ac:dyDescent="0.3">
      <c r="A26" s="1">
        <v>24</v>
      </c>
      <c r="B26" s="10">
        <v>46047</v>
      </c>
      <c r="C26" s="1" t="s">
        <v>61</v>
      </c>
      <c r="D26" s="1" t="s">
        <v>63</v>
      </c>
      <c r="E26" s="1">
        <v>1500</v>
      </c>
      <c r="F26" s="1"/>
      <c r="G26" s="1"/>
      <c r="H26" s="1"/>
      <c r="I26" s="1"/>
      <c r="J26" s="1">
        <f t="shared" si="0"/>
        <v>0</v>
      </c>
      <c r="K26" s="1"/>
    </row>
    <row r="27" spans="1:11" ht="18.75" customHeight="1" x14ac:dyDescent="0.3">
      <c r="A27" s="1">
        <v>25</v>
      </c>
      <c r="B27" s="10">
        <v>46048</v>
      </c>
      <c r="C27" s="1" t="s">
        <v>61</v>
      </c>
      <c r="D27" s="1" t="s">
        <v>63</v>
      </c>
      <c r="E27" s="1">
        <v>1500</v>
      </c>
      <c r="F27" s="1"/>
      <c r="G27" s="1"/>
      <c r="H27" s="1"/>
      <c r="I27" s="1"/>
      <c r="J27" s="1">
        <f t="shared" si="0"/>
        <v>0</v>
      </c>
      <c r="K27" s="1"/>
    </row>
    <row r="28" spans="1:11" ht="18.75" customHeight="1" x14ac:dyDescent="0.3">
      <c r="A28" s="1">
        <v>26</v>
      </c>
      <c r="B28" s="10">
        <v>46049</v>
      </c>
      <c r="C28" s="1" t="s">
        <v>61</v>
      </c>
      <c r="D28" s="1" t="s">
        <v>63</v>
      </c>
      <c r="E28" s="1">
        <v>1500</v>
      </c>
      <c r="F28" s="1"/>
      <c r="G28" s="1"/>
      <c r="H28" s="1"/>
      <c r="I28" s="1"/>
      <c r="J28" s="1">
        <f t="shared" si="0"/>
        <v>0</v>
      </c>
      <c r="K28" s="1"/>
    </row>
    <row r="29" spans="1:11" ht="18.75" customHeight="1" x14ac:dyDescent="0.3">
      <c r="A29" s="1">
        <v>27</v>
      </c>
      <c r="B29" s="10">
        <v>46050</v>
      </c>
      <c r="C29" s="1" t="s">
        <v>61</v>
      </c>
      <c r="D29" s="1" t="s">
        <v>63</v>
      </c>
      <c r="E29" s="1">
        <v>1500</v>
      </c>
      <c r="F29" s="1"/>
      <c r="G29" s="1"/>
      <c r="H29" s="1"/>
      <c r="I29" s="1"/>
      <c r="J29" s="1">
        <f t="shared" si="0"/>
        <v>0</v>
      </c>
      <c r="K29" s="1"/>
    </row>
    <row r="30" spans="1:11" ht="18.75" customHeight="1" x14ac:dyDescent="0.3">
      <c r="A30" s="1">
        <v>28</v>
      </c>
      <c r="B30" s="10">
        <v>46051</v>
      </c>
      <c r="C30" s="1" t="s">
        <v>61</v>
      </c>
      <c r="D30" s="1" t="s">
        <v>63</v>
      </c>
      <c r="E30" s="1">
        <v>1500</v>
      </c>
      <c r="F30" s="1"/>
      <c r="G30" s="1"/>
      <c r="H30" s="1"/>
      <c r="I30" s="1"/>
      <c r="J30" s="1">
        <f t="shared" si="0"/>
        <v>0</v>
      </c>
      <c r="K30" s="1"/>
    </row>
    <row r="31" spans="1:11" ht="18.75" customHeight="1" x14ac:dyDescent="0.3">
      <c r="A31" s="1">
        <v>29</v>
      </c>
      <c r="B31" s="10">
        <v>46052</v>
      </c>
      <c r="C31" s="1" t="s">
        <v>61</v>
      </c>
      <c r="D31" s="1" t="s">
        <v>63</v>
      </c>
      <c r="E31" s="1">
        <v>1500</v>
      </c>
      <c r="F31" s="1"/>
      <c r="G31" s="1"/>
      <c r="H31" s="1"/>
      <c r="I31" s="1"/>
      <c r="J31" s="1">
        <f t="shared" si="0"/>
        <v>0</v>
      </c>
      <c r="K31" s="1"/>
    </row>
    <row r="32" spans="1:11" ht="18.75" customHeight="1" x14ac:dyDescent="0.3">
      <c r="A32" s="1">
        <v>30</v>
      </c>
      <c r="B32" s="10">
        <v>46053</v>
      </c>
      <c r="C32" s="1" t="s">
        <v>61</v>
      </c>
      <c r="D32" s="1" t="s">
        <v>63</v>
      </c>
      <c r="E32" s="1">
        <v>1500</v>
      </c>
      <c r="F32" s="1"/>
      <c r="G32" s="1"/>
      <c r="H32" s="1"/>
      <c r="I32" s="1"/>
      <c r="J32" s="1">
        <f t="shared" si="0"/>
        <v>0</v>
      </c>
      <c r="K32" s="1"/>
    </row>
    <row r="33" spans="1:11" ht="18.75" customHeight="1" x14ac:dyDescent="0.3">
      <c r="A33" s="1">
        <v>31</v>
      </c>
      <c r="B33" s="10">
        <v>46054</v>
      </c>
      <c r="C33" s="1" t="s">
        <v>61</v>
      </c>
      <c r="D33" s="1" t="s">
        <v>63</v>
      </c>
      <c r="E33" s="1">
        <v>1500</v>
      </c>
      <c r="F33" s="1"/>
      <c r="G33" s="1"/>
      <c r="H33" s="1"/>
      <c r="I33" s="1"/>
      <c r="J33" s="1">
        <f t="shared" si="0"/>
        <v>0</v>
      </c>
      <c r="K33" s="1"/>
    </row>
    <row r="34" spans="1:11" ht="18.75" customHeight="1" x14ac:dyDescent="0.3">
      <c r="A34" s="1">
        <v>32</v>
      </c>
      <c r="B34" s="10">
        <v>46055</v>
      </c>
      <c r="C34" s="1" t="s">
        <v>61</v>
      </c>
      <c r="D34" s="1" t="s">
        <v>63</v>
      </c>
      <c r="E34" s="1">
        <v>1500</v>
      </c>
      <c r="F34" s="1"/>
      <c r="G34" s="1"/>
      <c r="H34" s="1"/>
      <c r="I34" s="1"/>
      <c r="J34" s="1">
        <f t="shared" si="0"/>
        <v>0</v>
      </c>
      <c r="K34" s="1"/>
    </row>
    <row r="35" spans="1:11" ht="18.75" customHeight="1" x14ac:dyDescent="0.3">
      <c r="A35" s="1">
        <v>33</v>
      </c>
      <c r="B35" s="10">
        <v>46056</v>
      </c>
      <c r="C35" s="1" t="s">
        <v>61</v>
      </c>
      <c r="D35" s="1" t="s">
        <v>63</v>
      </c>
      <c r="E35" s="1">
        <v>1500</v>
      </c>
      <c r="F35" s="1"/>
      <c r="G35" s="1"/>
      <c r="H35" s="1"/>
      <c r="I35" s="1"/>
      <c r="J35" s="1">
        <f t="shared" si="0"/>
        <v>0</v>
      </c>
      <c r="K35" s="1"/>
    </row>
    <row r="36" spans="1:11" ht="18.75" customHeight="1" x14ac:dyDescent="0.3">
      <c r="A36" s="1">
        <v>34</v>
      </c>
      <c r="B36" s="10">
        <v>46057</v>
      </c>
      <c r="C36" s="1" t="s">
        <v>61</v>
      </c>
      <c r="D36" s="1" t="s">
        <v>63</v>
      </c>
      <c r="E36" s="1">
        <v>1500</v>
      </c>
      <c r="F36" s="1"/>
      <c r="G36" s="1"/>
      <c r="H36" s="1"/>
      <c r="I36" s="1"/>
      <c r="J36" s="1">
        <f t="shared" si="0"/>
        <v>0</v>
      </c>
      <c r="K36" s="1"/>
    </row>
    <row r="37" spans="1:11" ht="18.75" customHeight="1" x14ac:dyDescent="0.3">
      <c r="A37" s="1">
        <v>35</v>
      </c>
      <c r="B37" s="10">
        <v>46058</v>
      </c>
      <c r="C37" s="1" t="s">
        <v>61</v>
      </c>
      <c r="D37" s="1" t="s">
        <v>63</v>
      </c>
      <c r="E37" s="1">
        <v>1500</v>
      </c>
      <c r="F37" s="1"/>
      <c r="G37" s="1"/>
      <c r="H37" s="1"/>
      <c r="I37" s="1"/>
      <c r="J37" s="1">
        <f t="shared" si="0"/>
        <v>0</v>
      </c>
      <c r="K37" s="1"/>
    </row>
    <row r="38" spans="1:11" ht="18.75" customHeight="1" x14ac:dyDescent="0.3">
      <c r="A38" s="1">
        <v>36</v>
      </c>
      <c r="B38" s="10">
        <v>46059</v>
      </c>
      <c r="C38" s="1" t="s">
        <v>61</v>
      </c>
      <c r="D38" s="1" t="s">
        <v>63</v>
      </c>
      <c r="E38" s="1">
        <v>1500</v>
      </c>
      <c r="F38" s="1"/>
      <c r="G38" s="1"/>
      <c r="H38" s="1"/>
      <c r="I38" s="1"/>
      <c r="J38" s="1">
        <f t="shared" si="0"/>
        <v>0</v>
      </c>
      <c r="K38" s="1"/>
    </row>
    <row r="39" spans="1:11" ht="18.75" customHeight="1" x14ac:dyDescent="0.3">
      <c r="A39" s="1">
        <v>37</v>
      </c>
      <c r="B39" s="10">
        <v>46060</v>
      </c>
      <c r="C39" s="1" t="s">
        <v>61</v>
      </c>
      <c r="D39" s="1" t="s">
        <v>63</v>
      </c>
      <c r="E39" s="1">
        <v>1500</v>
      </c>
      <c r="F39" s="1"/>
      <c r="G39" s="1"/>
      <c r="H39" s="1"/>
      <c r="I39" s="1"/>
      <c r="J39" s="1">
        <f t="shared" si="0"/>
        <v>0</v>
      </c>
      <c r="K39" s="1"/>
    </row>
    <row r="40" spans="1:11" ht="18.75" customHeight="1" x14ac:dyDescent="0.3">
      <c r="A40" s="1">
        <v>38</v>
      </c>
      <c r="B40" s="10">
        <v>46061</v>
      </c>
      <c r="C40" s="1" t="s">
        <v>61</v>
      </c>
      <c r="D40" s="1" t="s">
        <v>63</v>
      </c>
      <c r="E40" s="1">
        <v>1500</v>
      </c>
      <c r="F40" s="1"/>
      <c r="G40" s="1"/>
      <c r="H40" s="1"/>
      <c r="I40" s="1"/>
      <c r="J40" s="1">
        <f t="shared" si="0"/>
        <v>0</v>
      </c>
      <c r="K40" s="1"/>
    </row>
    <row r="41" spans="1:11" ht="18.75" customHeight="1" x14ac:dyDescent="0.3">
      <c r="A41" s="1">
        <v>39</v>
      </c>
      <c r="B41" s="10">
        <v>46062</v>
      </c>
      <c r="C41" s="1" t="s">
        <v>61</v>
      </c>
      <c r="D41" s="1" t="s">
        <v>63</v>
      </c>
      <c r="E41" s="1">
        <v>1500</v>
      </c>
      <c r="F41" s="1"/>
      <c r="G41" s="1"/>
      <c r="H41" s="1"/>
      <c r="I41" s="1"/>
      <c r="J41" s="1">
        <f t="shared" si="0"/>
        <v>0</v>
      </c>
      <c r="K41" s="1"/>
    </row>
    <row r="42" spans="1:11" ht="18.75" customHeight="1" x14ac:dyDescent="0.3">
      <c r="A42" s="1">
        <v>40</v>
      </c>
      <c r="B42" s="10">
        <v>46063</v>
      </c>
      <c r="C42" s="1" t="s">
        <v>61</v>
      </c>
      <c r="D42" s="1" t="s">
        <v>63</v>
      </c>
      <c r="E42" s="1">
        <v>1500</v>
      </c>
      <c r="F42" s="1"/>
      <c r="G42" s="1"/>
      <c r="H42" s="1"/>
      <c r="I42" s="1"/>
      <c r="J42" s="1">
        <f t="shared" si="0"/>
        <v>0</v>
      </c>
      <c r="K42" s="1"/>
    </row>
    <row r="43" spans="1:11" ht="18.75" customHeight="1" x14ac:dyDescent="0.3">
      <c r="A43" s="1">
        <v>41</v>
      </c>
      <c r="B43" s="10">
        <v>46064</v>
      </c>
      <c r="C43" s="1" t="s">
        <v>61</v>
      </c>
      <c r="D43" s="1" t="s">
        <v>63</v>
      </c>
      <c r="E43" s="1">
        <v>1500</v>
      </c>
      <c r="F43" s="1"/>
      <c r="G43" s="1"/>
      <c r="H43" s="1"/>
      <c r="I43" s="1"/>
      <c r="J43" s="1">
        <f t="shared" si="0"/>
        <v>0</v>
      </c>
      <c r="K43" s="1"/>
    </row>
    <row r="44" spans="1:11" ht="18.75" customHeight="1" x14ac:dyDescent="0.3">
      <c r="A44" s="1">
        <v>42</v>
      </c>
      <c r="B44" s="10">
        <v>46065</v>
      </c>
      <c r="C44" s="1" t="s">
        <v>61</v>
      </c>
      <c r="D44" s="1" t="s">
        <v>63</v>
      </c>
      <c r="E44" s="1">
        <v>1500</v>
      </c>
      <c r="F44" s="1"/>
      <c r="G44" s="1"/>
      <c r="H44" s="1"/>
      <c r="I44" s="1"/>
      <c r="J44" s="1">
        <f t="shared" si="0"/>
        <v>0</v>
      </c>
      <c r="K44" s="1"/>
    </row>
    <row r="45" spans="1:11" ht="18.75" customHeight="1" x14ac:dyDescent="0.3">
      <c r="A45" s="1">
        <v>43</v>
      </c>
      <c r="B45" s="10">
        <v>46066</v>
      </c>
      <c r="C45" s="1" t="s">
        <v>61</v>
      </c>
      <c r="D45" s="1" t="s">
        <v>63</v>
      </c>
      <c r="E45" s="1">
        <v>1500</v>
      </c>
      <c r="F45" s="1"/>
      <c r="G45" s="1"/>
      <c r="H45" s="1"/>
      <c r="I45" s="1"/>
      <c r="J45" s="1">
        <f t="shared" si="0"/>
        <v>0</v>
      </c>
      <c r="K45" s="1"/>
    </row>
    <row r="46" spans="1:11" ht="18.75" customHeight="1" x14ac:dyDescent="0.3">
      <c r="A46" s="1">
        <v>44</v>
      </c>
      <c r="B46" s="10">
        <v>46067</v>
      </c>
      <c r="C46" s="1" t="s">
        <v>61</v>
      </c>
      <c r="D46" s="1" t="s">
        <v>63</v>
      </c>
      <c r="E46" s="1">
        <v>1500</v>
      </c>
      <c r="F46" s="1"/>
      <c r="G46" s="1"/>
      <c r="H46" s="1"/>
      <c r="I46" s="1"/>
      <c r="J46" s="1">
        <f t="shared" si="0"/>
        <v>0</v>
      </c>
      <c r="K46" s="1"/>
    </row>
    <row r="47" spans="1:11" ht="18.75" customHeight="1" x14ac:dyDescent="0.3">
      <c r="A47" s="1">
        <v>45</v>
      </c>
      <c r="B47" s="10">
        <v>46068</v>
      </c>
      <c r="C47" s="1" t="s">
        <v>61</v>
      </c>
      <c r="D47" s="1" t="s">
        <v>63</v>
      </c>
      <c r="E47" s="1">
        <v>1500</v>
      </c>
      <c r="F47" s="1"/>
      <c r="G47" s="1"/>
      <c r="H47" s="1"/>
      <c r="I47" s="1"/>
      <c r="J47" s="1">
        <f t="shared" si="0"/>
        <v>0</v>
      </c>
      <c r="K47" s="1"/>
    </row>
    <row r="48" spans="1:11" ht="18.75" customHeight="1" x14ac:dyDescent="0.3">
      <c r="A48" s="1">
        <v>46</v>
      </c>
      <c r="B48" s="10">
        <v>46069</v>
      </c>
      <c r="C48" s="1" t="s">
        <v>61</v>
      </c>
      <c r="D48" s="1" t="s">
        <v>63</v>
      </c>
      <c r="E48" s="1">
        <v>1500</v>
      </c>
      <c r="F48" s="1"/>
      <c r="G48" s="1"/>
      <c r="H48" s="1"/>
      <c r="I48" s="1"/>
      <c r="J48" s="1">
        <f t="shared" si="0"/>
        <v>0</v>
      </c>
      <c r="K48" s="1"/>
    </row>
    <row r="49" spans="1:11" ht="18.75" customHeight="1" x14ac:dyDescent="0.3">
      <c r="A49" s="1">
        <v>47</v>
      </c>
      <c r="B49" s="10">
        <v>46070</v>
      </c>
      <c r="C49" s="1" t="s">
        <v>61</v>
      </c>
      <c r="D49" s="1" t="s">
        <v>63</v>
      </c>
      <c r="E49" s="1">
        <v>1500</v>
      </c>
      <c r="F49" s="1"/>
      <c r="G49" s="1"/>
      <c r="H49" s="1"/>
      <c r="I49" s="1"/>
      <c r="J49" s="1">
        <f t="shared" si="0"/>
        <v>0</v>
      </c>
      <c r="K49" s="1"/>
    </row>
    <row r="50" spans="1:11" ht="18.75" customHeight="1" x14ac:dyDescent="0.3">
      <c r="A50" s="1">
        <v>48</v>
      </c>
      <c r="B50" s="10">
        <v>46071</v>
      </c>
      <c r="C50" s="1" t="s">
        <v>61</v>
      </c>
      <c r="D50" s="1" t="s">
        <v>63</v>
      </c>
      <c r="E50" s="1">
        <v>1500</v>
      </c>
      <c r="F50" s="1"/>
      <c r="G50" s="1"/>
      <c r="H50" s="1"/>
      <c r="I50" s="1"/>
      <c r="J50" s="1">
        <f t="shared" si="0"/>
        <v>0</v>
      </c>
      <c r="K50" s="1"/>
    </row>
    <row r="51" spans="1:11" ht="18.75" customHeight="1" x14ac:dyDescent="0.3">
      <c r="A51" s="1">
        <v>49</v>
      </c>
      <c r="B51" s="10">
        <v>46072</v>
      </c>
      <c r="C51" s="1" t="s">
        <v>61</v>
      </c>
      <c r="D51" s="1" t="s">
        <v>63</v>
      </c>
      <c r="E51" s="1">
        <v>1500</v>
      </c>
      <c r="F51" s="1"/>
      <c r="G51" s="1"/>
      <c r="H51" s="1"/>
      <c r="I51" s="1"/>
      <c r="J51" s="1">
        <f t="shared" si="0"/>
        <v>0</v>
      </c>
      <c r="K51" s="1"/>
    </row>
    <row r="52" spans="1:11" ht="18.75" customHeight="1" x14ac:dyDescent="0.3">
      <c r="A52" s="1">
        <v>50</v>
      </c>
      <c r="B52" s="10">
        <v>46073</v>
      </c>
      <c r="C52" s="1" t="s">
        <v>61</v>
      </c>
      <c r="D52" s="1" t="s">
        <v>63</v>
      </c>
      <c r="E52" s="1">
        <v>1500</v>
      </c>
      <c r="F52" s="1"/>
      <c r="G52" s="1"/>
      <c r="H52" s="1"/>
      <c r="I52" s="1"/>
      <c r="J52" s="1">
        <f t="shared" si="0"/>
        <v>0</v>
      </c>
      <c r="K52" s="1"/>
    </row>
    <row r="53" spans="1:11" ht="18.75" customHeight="1" x14ac:dyDescent="0.3">
      <c r="A53" s="1">
        <v>51</v>
      </c>
      <c r="B53" s="10">
        <v>46074</v>
      </c>
      <c r="C53" s="1" t="s">
        <v>61</v>
      </c>
      <c r="D53" s="1" t="s">
        <v>63</v>
      </c>
      <c r="E53" s="1">
        <v>1500</v>
      </c>
      <c r="F53" s="1"/>
      <c r="G53" s="1"/>
      <c r="H53" s="1"/>
      <c r="I53" s="1"/>
      <c r="J53" s="1">
        <f t="shared" si="0"/>
        <v>0</v>
      </c>
      <c r="K53" s="1"/>
    </row>
    <row r="54" spans="1:11" ht="18.75" customHeight="1" x14ac:dyDescent="0.3">
      <c r="A54" s="1">
        <v>52</v>
      </c>
      <c r="B54" s="10">
        <v>46075</v>
      </c>
      <c r="C54" s="1" t="s">
        <v>61</v>
      </c>
      <c r="D54" s="1" t="s">
        <v>63</v>
      </c>
      <c r="E54" s="1">
        <v>1500</v>
      </c>
      <c r="F54" s="1"/>
      <c r="G54" s="1"/>
      <c r="H54" s="1"/>
      <c r="I54" s="1"/>
      <c r="J54" s="1">
        <f t="shared" si="0"/>
        <v>0</v>
      </c>
      <c r="K54" s="1"/>
    </row>
    <row r="55" spans="1:11" ht="18.75" customHeight="1" x14ac:dyDescent="0.3">
      <c r="A55" s="1">
        <v>53</v>
      </c>
      <c r="B55" s="10">
        <v>46076</v>
      </c>
      <c r="C55" s="1" t="s">
        <v>61</v>
      </c>
      <c r="D55" s="1" t="s">
        <v>63</v>
      </c>
      <c r="E55" s="1">
        <v>1500</v>
      </c>
      <c r="F55" s="1"/>
      <c r="G55" s="1"/>
      <c r="H55" s="1"/>
      <c r="I55" s="1"/>
      <c r="J55" s="1">
        <f t="shared" si="0"/>
        <v>0</v>
      </c>
      <c r="K55" s="1"/>
    </row>
    <row r="56" spans="1:11" ht="18.75" customHeight="1" x14ac:dyDescent="0.3">
      <c r="A56" s="1">
        <v>54</v>
      </c>
      <c r="B56" s="10">
        <v>46077</v>
      </c>
      <c r="C56" s="1" t="s">
        <v>61</v>
      </c>
      <c r="D56" s="1" t="s">
        <v>63</v>
      </c>
      <c r="E56" s="1">
        <v>1500</v>
      </c>
      <c r="F56" s="1"/>
      <c r="G56" s="1"/>
      <c r="H56" s="1"/>
      <c r="I56" s="1"/>
      <c r="J56" s="1">
        <f t="shared" si="0"/>
        <v>0</v>
      </c>
      <c r="K56" s="1"/>
    </row>
    <row r="57" spans="1:11" ht="18.75" customHeight="1" x14ac:dyDescent="0.3">
      <c r="A57" s="1">
        <v>55</v>
      </c>
      <c r="B57" s="10">
        <v>46078</v>
      </c>
      <c r="C57" s="1" t="s">
        <v>61</v>
      </c>
      <c r="D57" s="1" t="s">
        <v>63</v>
      </c>
      <c r="E57" s="1">
        <v>1500</v>
      </c>
      <c r="F57" s="1"/>
      <c r="G57" s="1"/>
      <c r="H57" s="1"/>
      <c r="I57" s="1"/>
      <c r="J57" s="1">
        <f t="shared" si="0"/>
        <v>0</v>
      </c>
      <c r="K57" s="1"/>
    </row>
    <row r="58" spans="1:11" ht="18.75" customHeight="1" x14ac:dyDescent="0.3">
      <c r="A58" s="1">
        <v>56</v>
      </c>
      <c r="B58" s="10">
        <v>46079</v>
      </c>
      <c r="C58" s="1" t="s">
        <v>61</v>
      </c>
      <c r="D58" s="1" t="s">
        <v>63</v>
      </c>
      <c r="E58" s="1">
        <v>1500</v>
      </c>
      <c r="F58" s="1"/>
      <c r="G58" s="1"/>
      <c r="H58" s="1"/>
      <c r="I58" s="1"/>
      <c r="J58" s="1">
        <f t="shared" si="0"/>
        <v>0</v>
      </c>
      <c r="K58" s="1"/>
    </row>
    <row r="59" spans="1:11" ht="18.75" customHeight="1" x14ac:dyDescent="0.3">
      <c r="A59" s="1">
        <v>57</v>
      </c>
      <c r="B59" s="10">
        <v>46080</v>
      </c>
      <c r="C59" s="1" t="s">
        <v>61</v>
      </c>
      <c r="D59" s="1" t="s">
        <v>63</v>
      </c>
      <c r="E59" s="1">
        <v>1500</v>
      </c>
      <c r="F59" s="1"/>
      <c r="G59" s="1"/>
      <c r="H59" s="1"/>
      <c r="I59" s="1"/>
      <c r="J59" s="1">
        <f t="shared" si="0"/>
        <v>0</v>
      </c>
      <c r="K59" s="1"/>
    </row>
    <row r="60" spans="1:11" ht="18.75" customHeight="1" x14ac:dyDescent="0.3">
      <c r="A60" s="1">
        <v>58</v>
      </c>
      <c r="B60" s="10">
        <v>46081</v>
      </c>
      <c r="C60" s="1" t="s">
        <v>61</v>
      </c>
      <c r="D60" s="1" t="s">
        <v>63</v>
      </c>
      <c r="E60" s="1">
        <v>1500</v>
      </c>
      <c r="F60" s="1"/>
      <c r="G60" s="1"/>
      <c r="H60" s="1"/>
      <c r="I60" s="1"/>
      <c r="J60" s="1">
        <f t="shared" si="0"/>
        <v>0</v>
      </c>
      <c r="K60" s="1"/>
    </row>
    <row r="61" spans="1:11" ht="18.75" customHeight="1" x14ac:dyDescent="0.3">
      <c r="A61" s="1">
        <v>59</v>
      </c>
      <c r="B61" s="10">
        <v>46082</v>
      </c>
      <c r="C61" s="1" t="s">
        <v>61</v>
      </c>
      <c r="D61" s="1" t="s">
        <v>63</v>
      </c>
      <c r="E61" s="1">
        <v>1500</v>
      </c>
      <c r="F61" s="1"/>
      <c r="G61" s="1"/>
      <c r="H61" s="1"/>
      <c r="I61" s="1"/>
      <c r="J61" s="1">
        <f t="shared" si="0"/>
        <v>0</v>
      </c>
      <c r="K61" s="1"/>
    </row>
    <row r="62" spans="1:11" ht="18.75" customHeight="1" x14ac:dyDescent="0.3">
      <c r="A62" s="1">
        <v>60</v>
      </c>
      <c r="B62" s="10">
        <v>46083</v>
      </c>
      <c r="C62" s="1" t="s">
        <v>61</v>
      </c>
      <c r="D62" s="1" t="s">
        <v>63</v>
      </c>
      <c r="E62" s="1">
        <v>1500</v>
      </c>
      <c r="F62" s="1"/>
      <c r="G62" s="1"/>
      <c r="H62" s="1"/>
      <c r="I62" s="1"/>
      <c r="J62" s="1">
        <f t="shared" si="0"/>
        <v>0</v>
      </c>
      <c r="K62" s="1"/>
    </row>
    <row r="63" spans="1:11" ht="18.75" customHeight="1" x14ac:dyDescent="0.3">
      <c r="A63" s="1">
        <v>61</v>
      </c>
      <c r="B63" s="10">
        <v>46084</v>
      </c>
      <c r="C63" s="1" t="s">
        <v>61</v>
      </c>
      <c r="D63" s="1" t="s">
        <v>63</v>
      </c>
      <c r="E63" s="1">
        <v>1500</v>
      </c>
      <c r="F63" s="1"/>
      <c r="G63" s="1"/>
      <c r="H63" s="1"/>
      <c r="I63" s="1"/>
      <c r="J63" s="1">
        <f t="shared" si="0"/>
        <v>0</v>
      </c>
      <c r="K63" s="1"/>
    </row>
    <row r="64" spans="1:11" ht="18.75" customHeight="1" x14ac:dyDescent="0.3">
      <c r="A64" s="1">
        <v>62</v>
      </c>
      <c r="B64" s="10">
        <v>46085</v>
      </c>
      <c r="C64" s="1" t="s">
        <v>61</v>
      </c>
      <c r="D64" s="1" t="s">
        <v>63</v>
      </c>
      <c r="E64" s="1">
        <v>1500</v>
      </c>
      <c r="F64" s="1"/>
      <c r="G64" s="1"/>
      <c r="H64" s="1"/>
      <c r="I64" s="1"/>
      <c r="J64" s="1">
        <f t="shared" si="0"/>
        <v>0</v>
      </c>
      <c r="K64" s="1"/>
    </row>
    <row r="65" spans="1:11" ht="18.75" customHeight="1" x14ac:dyDescent="0.3">
      <c r="A65" s="1">
        <v>63</v>
      </c>
      <c r="B65" s="10">
        <v>46086</v>
      </c>
      <c r="C65" s="1" t="s">
        <v>61</v>
      </c>
      <c r="D65" s="1" t="s">
        <v>63</v>
      </c>
      <c r="E65" s="1">
        <v>1500</v>
      </c>
      <c r="F65" s="1"/>
      <c r="G65" s="1"/>
      <c r="H65" s="1"/>
      <c r="I65" s="1"/>
      <c r="J65" s="1">
        <f t="shared" si="0"/>
        <v>0</v>
      </c>
      <c r="K65" s="1"/>
    </row>
    <row r="66" spans="1:11" ht="18.75" customHeight="1" x14ac:dyDescent="0.3">
      <c r="A66" s="1">
        <v>64</v>
      </c>
      <c r="B66" s="10">
        <v>46087</v>
      </c>
      <c r="C66" s="1" t="s">
        <v>61</v>
      </c>
      <c r="D66" s="1" t="s">
        <v>63</v>
      </c>
      <c r="E66" s="1">
        <v>1500</v>
      </c>
      <c r="F66" s="1"/>
      <c r="G66" s="1"/>
      <c r="H66" s="1"/>
      <c r="I66" s="1"/>
      <c r="J66" s="1">
        <f t="shared" si="0"/>
        <v>0</v>
      </c>
      <c r="K66" s="1"/>
    </row>
    <row r="67" spans="1:11" ht="18.75" customHeight="1" x14ac:dyDescent="0.3">
      <c r="A67" s="1">
        <v>65</v>
      </c>
      <c r="B67" s="10">
        <v>46088</v>
      </c>
      <c r="C67" s="1" t="s">
        <v>61</v>
      </c>
      <c r="D67" s="1" t="s">
        <v>63</v>
      </c>
      <c r="E67" s="1">
        <v>1500</v>
      </c>
      <c r="F67" s="1"/>
      <c r="G67" s="1"/>
      <c r="H67" s="1"/>
      <c r="I67" s="1"/>
      <c r="J67" s="1">
        <f t="shared" si="0"/>
        <v>0</v>
      </c>
      <c r="K67" s="1"/>
    </row>
    <row r="68" spans="1:11" ht="18.75" customHeight="1" x14ac:dyDescent="0.3">
      <c r="A68" s="1">
        <v>66</v>
      </c>
      <c r="B68" s="10">
        <v>46089</v>
      </c>
      <c r="C68" s="1" t="s">
        <v>61</v>
      </c>
      <c r="D68" s="1" t="s">
        <v>63</v>
      </c>
      <c r="E68" s="1">
        <v>1500</v>
      </c>
      <c r="F68" s="1"/>
      <c r="G68" s="1"/>
      <c r="H68" s="1"/>
      <c r="I68" s="1"/>
      <c r="J68" s="1">
        <f t="shared" ref="J68:J131" si="1">E68*F68-G68-H68+I68</f>
        <v>0</v>
      </c>
      <c r="K68" s="1"/>
    </row>
    <row r="69" spans="1:11" ht="18.75" customHeight="1" x14ac:dyDescent="0.3">
      <c r="A69" s="1">
        <v>67</v>
      </c>
      <c r="B69" s="10">
        <v>46090</v>
      </c>
      <c r="C69" s="1" t="s">
        <v>61</v>
      </c>
      <c r="D69" s="1" t="s">
        <v>63</v>
      </c>
      <c r="E69" s="1">
        <v>1500</v>
      </c>
      <c r="F69" s="1"/>
      <c r="G69" s="1"/>
      <c r="H69" s="1"/>
      <c r="I69" s="1"/>
      <c r="J69" s="1">
        <f t="shared" si="1"/>
        <v>0</v>
      </c>
      <c r="K69" s="1"/>
    </row>
    <row r="70" spans="1:11" ht="18.75" customHeight="1" x14ac:dyDescent="0.3">
      <c r="A70" s="1">
        <v>68</v>
      </c>
      <c r="B70" s="10">
        <v>46091</v>
      </c>
      <c r="C70" s="1" t="s">
        <v>61</v>
      </c>
      <c r="D70" s="1" t="s">
        <v>63</v>
      </c>
      <c r="E70" s="1">
        <v>1500</v>
      </c>
      <c r="F70" s="1"/>
      <c r="G70" s="1"/>
      <c r="H70" s="1"/>
      <c r="I70" s="1"/>
      <c r="J70" s="1">
        <f t="shared" si="1"/>
        <v>0</v>
      </c>
      <c r="K70" s="1"/>
    </row>
    <row r="71" spans="1:11" ht="18.75" customHeight="1" x14ac:dyDescent="0.3">
      <c r="A71" s="1">
        <v>69</v>
      </c>
      <c r="B71" s="10">
        <v>46092</v>
      </c>
      <c r="C71" s="1" t="s">
        <v>61</v>
      </c>
      <c r="D71" s="1" t="s">
        <v>63</v>
      </c>
      <c r="E71" s="1">
        <v>1500</v>
      </c>
      <c r="F71" s="1"/>
      <c r="G71" s="1"/>
      <c r="H71" s="1"/>
      <c r="I71" s="1"/>
      <c r="J71" s="1">
        <f t="shared" si="1"/>
        <v>0</v>
      </c>
      <c r="K71" s="1"/>
    </row>
    <row r="72" spans="1:11" ht="18.75" customHeight="1" x14ac:dyDescent="0.3">
      <c r="A72" s="1">
        <v>70</v>
      </c>
      <c r="B72" s="10">
        <v>46093</v>
      </c>
      <c r="C72" s="1" t="s">
        <v>61</v>
      </c>
      <c r="D72" s="1" t="s">
        <v>63</v>
      </c>
      <c r="E72" s="1">
        <v>1500</v>
      </c>
      <c r="F72" s="1"/>
      <c r="G72" s="1"/>
      <c r="H72" s="1"/>
      <c r="I72" s="1"/>
      <c r="J72" s="1">
        <f t="shared" si="1"/>
        <v>0</v>
      </c>
      <c r="K72" s="1"/>
    </row>
    <row r="73" spans="1:11" ht="18.75" customHeight="1" x14ac:dyDescent="0.3">
      <c r="A73" s="1">
        <v>71</v>
      </c>
      <c r="B73" s="10">
        <v>46094</v>
      </c>
      <c r="C73" s="1" t="s">
        <v>61</v>
      </c>
      <c r="D73" s="1" t="s">
        <v>63</v>
      </c>
      <c r="E73" s="1">
        <v>1500</v>
      </c>
      <c r="F73" s="1"/>
      <c r="G73" s="1"/>
      <c r="H73" s="1"/>
      <c r="I73" s="1"/>
      <c r="J73" s="1">
        <f t="shared" si="1"/>
        <v>0</v>
      </c>
      <c r="K73" s="1"/>
    </row>
    <row r="74" spans="1:11" ht="18.75" customHeight="1" x14ac:dyDescent="0.3">
      <c r="A74" s="1">
        <v>72</v>
      </c>
      <c r="B74" s="10">
        <v>46095</v>
      </c>
      <c r="C74" s="1" t="s">
        <v>61</v>
      </c>
      <c r="D74" s="1" t="s">
        <v>63</v>
      </c>
      <c r="E74" s="1">
        <v>1500</v>
      </c>
      <c r="F74" s="1"/>
      <c r="G74" s="1"/>
      <c r="H74" s="1"/>
      <c r="I74" s="1"/>
      <c r="J74" s="1">
        <f t="shared" si="1"/>
        <v>0</v>
      </c>
      <c r="K74" s="1"/>
    </row>
    <row r="75" spans="1:11" ht="18.75" customHeight="1" x14ac:dyDescent="0.3">
      <c r="A75" s="1">
        <v>73</v>
      </c>
      <c r="B75" s="10">
        <v>46096</v>
      </c>
      <c r="C75" s="1" t="s">
        <v>61</v>
      </c>
      <c r="D75" s="1" t="s">
        <v>63</v>
      </c>
      <c r="E75" s="1">
        <v>1500</v>
      </c>
      <c r="F75" s="1"/>
      <c r="G75" s="1"/>
      <c r="H75" s="1"/>
      <c r="I75" s="1"/>
      <c r="J75" s="1">
        <f t="shared" si="1"/>
        <v>0</v>
      </c>
      <c r="K75" s="1"/>
    </row>
    <row r="76" spans="1:11" ht="18.75" customHeight="1" x14ac:dyDescent="0.3">
      <c r="A76" s="1">
        <v>74</v>
      </c>
      <c r="B76" s="10">
        <v>46097</v>
      </c>
      <c r="C76" s="1" t="s">
        <v>61</v>
      </c>
      <c r="D76" s="1" t="s">
        <v>63</v>
      </c>
      <c r="E76" s="1">
        <v>1500</v>
      </c>
      <c r="F76" s="1"/>
      <c r="G76" s="1"/>
      <c r="H76" s="1"/>
      <c r="I76" s="1"/>
      <c r="J76" s="1">
        <f t="shared" si="1"/>
        <v>0</v>
      </c>
      <c r="K76" s="1"/>
    </row>
    <row r="77" spans="1:11" ht="18.75" customHeight="1" x14ac:dyDescent="0.3">
      <c r="A77" s="1">
        <v>75</v>
      </c>
      <c r="B77" s="10">
        <v>46098</v>
      </c>
      <c r="C77" s="1" t="s">
        <v>61</v>
      </c>
      <c r="D77" s="1" t="s">
        <v>63</v>
      </c>
      <c r="E77" s="1">
        <v>1500</v>
      </c>
      <c r="F77" s="1"/>
      <c r="G77" s="1"/>
      <c r="H77" s="1"/>
      <c r="I77" s="1"/>
      <c r="J77" s="1">
        <f t="shared" si="1"/>
        <v>0</v>
      </c>
      <c r="K77" s="1"/>
    </row>
    <row r="78" spans="1:11" ht="18.75" customHeight="1" x14ac:dyDescent="0.3">
      <c r="A78" s="1">
        <v>76</v>
      </c>
      <c r="B78" s="10">
        <v>46099</v>
      </c>
      <c r="C78" s="1" t="s">
        <v>61</v>
      </c>
      <c r="D78" s="1" t="s">
        <v>63</v>
      </c>
      <c r="E78" s="1">
        <v>1500</v>
      </c>
      <c r="F78" s="1"/>
      <c r="G78" s="1"/>
      <c r="H78" s="1"/>
      <c r="I78" s="1"/>
      <c r="J78" s="1">
        <f t="shared" si="1"/>
        <v>0</v>
      </c>
      <c r="K78" s="1"/>
    </row>
    <row r="79" spans="1:11" ht="18.75" customHeight="1" x14ac:dyDescent="0.3">
      <c r="A79" s="1">
        <v>77</v>
      </c>
      <c r="B79" s="10">
        <v>46100</v>
      </c>
      <c r="C79" s="1" t="s">
        <v>61</v>
      </c>
      <c r="D79" s="1" t="s">
        <v>63</v>
      </c>
      <c r="E79" s="1">
        <v>1500</v>
      </c>
      <c r="F79" s="1"/>
      <c r="G79" s="1"/>
      <c r="H79" s="1"/>
      <c r="I79" s="1"/>
      <c r="J79" s="1">
        <f t="shared" si="1"/>
        <v>0</v>
      </c>
      <c r="K79" s="1"/>
    </row>
    <row r="80" spans="1:11" ht="18.75" customHeight="1" x14ac:dyDescent="0.3">
      <c r="A80" s="1">
        <v>78</v>
      </c>
      <c r="B80" s="10">
        <v>46101</v>
      </c>
      <c r="C80" s="1" t="s">
        <v>61</v>
      </c>
      <c r="D80" s="1" t="s">
        <v>63</v>
      </c>
      <c r="E80" s="1">
        <v>1500</v>
      </c>
      <c r="F80" s="1"/>
      <c r="G80" s="1"/>
      <c r="H80" s="1"/>
      <c r="I80" s="1"/>
      <c r="J80" s="1">
        <f t="shared" si="1"/>
        <v>0</v>
      </c>
      <c r="K80" s="1"/>
    </row>
    <row r="81" spans="1:11" ht="18.75" customHeight="1" x14ac:dyDescent="0.3">
      <c r="A81" s="1">
        <v>79</v>
      </c>
      <c r="B81" s="10">
        <v>46102</v>
      </c>
      <c r="C81" s="1" t="s">
        <v>61</v>
      </c>
      <c r="D81" s="1" t="s">
        <v>63</v>
      </c>
      <c r="E81" s="1">
        <v>1500</v>
      </c>
      <c r="F81" s="1"/>
      <c r="G81" s="1"/>
      <c r="H81" s="1"/>
      <c r="I81" s="1"/>
      <c r="J81" s="1">
        <f t="shared" si="1"/>
        <v>0</v>
      </c>
      <c r="K81" s="1"/>
    </row>
    <row r="82" spans="1:11" ht="18.75" customHeight="1" x14ac:dyDescent="0.3">
      <c r="A82" s="1">
        <v>80</v>
      </c>
      <c r="B82" s="10">
        <v>46103</v>
      </c>
      <c r="C82" s="1" t="s">
        <v>61</v>
      </c>
      <c r="D82" s="1" t="s">
        <v>63</v>
      </c>
      <c r="E82" s="1">
        <v>1500</v>
      </c>
      <c r="F82" s="1"/>
      <c r="G82" s="1"/>
      <c r="H82" s="1"/>
      <c r="I82" s="1"/>
      <c r="J82" s="1">
        <f t="shared" si="1"/>
        <v>0</v>
      </c>
      <c r="K82" s="1"/>
    </row>
    <row r="83" spans="1:11" ht="18.75" customHeight="1" x14ac:dyDescent="0.3">
      <c r="A83" s="1">
        <v>81</v>
      </c>
      <c r="B83" s="10">
        <v>46104</v>
      </c>
      <c r="C83" s="1" t="s">
        <v>61</v>
      </c>
      <c r="D83" s="1" t="s">
        <v>63</v>
      </c>
      <c r="E83" s="1">
        <v>1500</v>
      </c>
      <c r="F83" s="1"/>
      <c r="G83" s="1"/>
      <c r="H83" s="1"/>
      <c r="I83" s="1"/>
      <c r="J83" s="1">
        <f t="shared" si="1"/>
        <v>0</v>
      </c>
      <c r="K83" s="1"/>
    </row>
    <row r="84" spans="1:11" ht="18.75" customHeight="1" x14ac:dyDescent="0.3">
      <c r="A84" s="1">
        <v>82</v>
      </c>
      <c r="B84" s="10">
        <v>46105</v>
      </c>
      <c r="C84" s="1" t="s">
        <v>61</v>
      </c>
      <c r="D84" s="1" t="s">
        <v>63</v>
      </c>
      <c r="E84" s="1">
        <v>1500</v>
      </c>
      <c r="F84" s="1"/>
      <c r="G84" s="1"/>
      <c r="H84" s="1"/>
      <c r="I84" s="1"/>
      <c r="J84" s="1">
        <f t="shared" si="1"/>
        <v>0</v>
      </c>
      <c r="K84" s="1"/>
    </row>
    <row r="85" spans="1:11" ht="18.75" customHeight="1" x14ac:dyDescent="0.3">
      <c r="A85" s="1">
        <v>83</v>
      </c>
      <c r="B85" s="10">
        <v>46106</v>
      </c>
      <c r="C85" s="1" t="s">
        <v>61</v>
      </c>
      <c r="D85" s="1" t="s">
        <v>63</v>
      </c>
      <c r="E85" s="1">
        <v>1500</v>
      </c>
      <c r="F85" s="1"/>
      <c r="G85" s="1"/>
      <c r="H85" s="1"/>
      <c r="I85" s="1"/>
      <c r="J85" s="1">
        <f t="shared" si="1"/>
        <v>0</v>
      </c>
      <c r="K85" s="1"/>
    </row>
    <row r="86" spans="1:11" ht="18.75" customHeight="1" x14ac:dyDescent="0.3">
      <c r="A86" s="1">
        <v>84</v>
      </c>
      <c r="B86" s="10">
        <v>46107</v>
      </c>
      <c r="C86" s="1" t="s">
        <v>61</v>
      </c>
      <c r="D86" s="1" t="s">
        <v>63</v>
      </c>
      <c r="E86" s="1">
        <v>1500</v>
      </c>
      <c r="F86" s="1"/>
      <c r="G86" s="1"/>
      <c r="H86" s="1"/>
      <c r="I86" s="1"/>
      <c r="J86" s="1">
        <f t="shared" si="1"/>
        <v>0</v>
      </c>
      <c r="K86" s="1"/>
    </row>
    <row r="87" spans="1:11" ht="18.75" customHeight="1" x14ac:dyDescent="0.3">
      <c r="A87" s="1">
        <v>85</v>
      </c>
      <c r="B87" s="10">
        <v>46108</v>
      </c>
      <c r="C87" s="1" t="s">
        <v>61</v>
      </c>
      <c r="D87" s="1" t="s">
        <v>63</v>
      </c>
      <c r="E87" s="1">
        <v>1500</v>
      </c>
      <c r="F87" s="1"/>
      <c r="G87" s="1"/>
      <c r="H87" s="1"/>
      <c r="I87" s="1"/>
      <c r="J87" s="1">
        <f t="shared" si="1"/>
        <v>0</v>
      </c>
      <c r="K87" s="1"/>
    </row>
    <row r="88" spans="1:11" ht="18.75" customHeight="1" x14ac:dyDescent="0.3">
      <c r="A88" s="1">
        <v>86</v>
      </c>
      <c r="B88" s="10">
        <v>46109</v>
      </c>
      <c r="C88" s="1" t="s">
        <v>61</v>
      </c>
      <c r="D88" s="1" t="s">
        <v>63</v>
      </c>
      <c r="E88" s="1">
        <v>1500</v>
      </c>
      <c r="F88" s="1"/>
      <c r="G88" s="1"/>
      <c r="H88" s="1"/>
      <c r="I88" s="1"/>
      <c r="J88" s="1">
        <f t="shared" si="1"/>
        <v>0</v>
      </c>
      <c r="K88" s="1"/>
    </row>
    <row r="89" spans="1:11" ht="18.75" customHeight="1" x14ac:dyDescent="0.3">
      <c r="A89" s="1">
        <v>87</v>
      </c>
      <c r="B89" s="10">
        <v>46110</v>
      </c>
      <c r="C89" s="1" t="s">
        <v>61</v>
      </c>
      <c r="D89" s="1" t="s">
        <v>63</v>
      </c>
      <c r="E89" s="1">
        <v>1500</v>
      </c>
      <c r="F89" s="1"/>
      <c r="G89" s="1"/>
      <c r="H89" s="1"/>
      <c r="I89" s="1"/>
      <c r="J89" s="1">
        <f t="shared" si="1"/>
        <v>0</v>
      </c>
      <c r="K89" s="1"/>
    </row>
    <row r="90" spans="1:11" ht="18.75" customHeight="1" x14ac:dyDescent="0.3">
      <c r="A90" s="1">
        <v>88</v>
      </c>
      <c r="B90" s="10">
        <v>46111</v>
      </c>
      <c r="C90" s="1" t="s">
        <v>61</v>
      </c>
      <c r="D90" s="1" t="s">
        <v>63</v>
      </c>
      <c r="E90" s="1">
        <v>1500</v>
      </c>
      <c r="F90" s="1"/>
      <c r="G90" s="1"/>
      <c r="H90" s="1"/>
      <c r="I90" s="1"/>
      <c r="J90" s="1">
        <f t="shared" si="1"/>
        <v>0</v>
      </c>
      <c r="K90" s="1"/>
    </row>
    <row r="91" spans="1:11" ht="18.75" customHeight="1" x14ac:dyDescent="0.3">
      <c r="A91" s="1">
        <v>89</v>
      </c>
      <c r="B91" s="10">
        <v>46112</v>
      </c>
      <c r="C91" s="1" t="s">
        <v>61</v>
      </c>
      <c r="D91" s="1" t="s">
        <v>63</v>
      </c>
      <c r="E91" s="1">
        <v>1500</v>
      </c>
      <c r="F91" s="1"/>
      <c r="G91" s="1"/>
      <c r="H91" s="1"/>
      <c r="I91" s="1"/>
      <c r="J91" s="1">
        <f t="shared" si="1"/>
        <v>0</v>
      </c>
      <c r="K91" s="1"/>
    </row>
    <row r="92" spans="1:11" ht="18.75" customHeight="1" x14ac:dyDescent="0.3">
      <c r="A92" s="1">
        <v>90</v>
      </c>
      <c r="B92" s="10">
        <v>46113</v>
      </c>
      <c r="C92" s="1" t="s">
        <v>61</v>
      </c>
      <c r="D92" s="1" t="s">
        <v>63</v>
      </c>
      <c r="E92" s="1">
        <v>1500</v>
      </c>
      <c r="F92" s="1"/>
      <c r="G92" s="1"/>
      <c r="H92" s="1"/>
      <c r="I92" s="1"/>
      <c r="J92" s="1">
        <f t="shared" si="1"/>
        <v>0</v>
      </c>
      <c r="K92" s="1"/>
    </row>
    <row r="93" spans="1:11" ht="18.75" customHeight="1" x14ac:dyDescent="0.3">
      <c r="A93" s="1">
        <v>91</v>
      </c>
      <c r="B93" s="10">
        <v>46114</v>
      </c>
      <c r="C93" s="1" t="s">
        <v>61</v>
      </c>
      <c r="D93" s="1" t="s">
        <v>63</v>
      </c>
      <c r="E93" s="1">
        <v>1500</v>
      </c>
      <c r="F93" s="1"/>
      <c r="G93" s="1"/>
      <c r="H93" s="1"/>
      <c r="I93" s="1"/>
      <c r="J93" s="1">
        <f t="shared" si="1"/>
        <v>0</v>
      </c>
      <c r="K93" s="1"/>
    </row>
    <row r="94" spans="1:11" ht="18.75" customHeight="1" x14ac:dyDescent="0.3">
      <c r="A94" s="1">
        <v>92</v>
      </c>
      <c r="B94" s="10">
        <v>46115</v>
      </c>
      <c r="C94" s="1" t="s">
        <v>61</v>
      </c>
      <c r="D94" s="1" t="s">
        <v>63</v>
      </c>
      <c r="E94" s="1">
        <v>1500</v>
      </c>
      <c r="F94" s="1"/>
      <c r="G94" s="1"/>
      <c r="H94" s="1"/>
      <c r="I94" s="1"/>
      <c r="J94" s="1">
        <f t="shared" si="1"/>
        <v>0</v>
      </c>
      <c r="K94" s="1"/>
    </row>
    <row r="95" spans="1:11" ht="18.75" customHeight="1" x14ac:dyDescent="0.3">
      <c r="A95" s="1">
        <v>93</v>
      </c>
      <c r="B95" s="10">
        <v>46116</v>
      </c>
      <c r="C95" s="1" t="s">
        <v>61</v>
      </c>
      <c r="D95" s="1" t="s">
        <v>63</v>
      </c>
      <c r="E95" s="1">
        <v>1500</v>
      </c>
      <c r="F95" s="1"/>
      <c r="G95" s="1"/>
      <c r="H95" s="1"/>
      <c r="I95" s="1"/>
      <c r="J95" s="1">
        <f t="shared" si="1"/>
        <v>0</v>
      </c>
      <c r="K95" s="1"/>
    </row>
    <row r="96" spans="1:11" ht="18.75" customHeight="1" x14ac:dyDescent="0.3">
      <c r="A96" s="1">
        <v>94</v>
      </c>
      <c r="B96" s="10">
        <v>46117</v>
      </c>
      <c r="C96" s="1" t="s">
        <v>61</v>
      </c>
      <c r="D96" s="1" t="s">
        <v>63</v>
      </c>
      <c r="E96" s="1">
        <v>1500</v>
      </c>
      <c r="F96" s="1"/>
      <c r="G96" s="1"/>
      <c r="H96" s="1"/>
      <c r="I96" s="1"/>
      <c r="J96" s="1">
        <f t="shared" si="1"/>
        <v>0</v>
      </c>
      <c r="K96" s="1"/>
    </row>
    <row r="97" spans="1:11" ht="18.75" customHeight="1" x14ac:dyDescent="0.3">
      <c r="A97" s="1">
        <v>95</v>
      </c>
      <c r="B97" s="10">
        <v>46118</v>
      </c>
      <c r="C97" s="1" t="s">
        <v>61</v>
      </c>
      <c r="D97" s="1" t="s">
        <v>63</v>
      </c>
      <c r="E97" s="1">
        <v>1500</v>
      </c>
      <c r="F97" s="1"/>
      <c r="G97" s="1"/>
      <c r="H97" s="1"/>
      <c r="I97" s="1"/>
      <c r="J97" s="1">
        <f t="shared" si="1"/>
        <v>0</v>
      </c>
      <c r="K97" s="1"/>
    </row>
    <row r="98" spans="1:11" ht="18.75" customHeight="1" x14ac:dyDescent="0.3">
      <c r="A98" s="1">
        <v>96</v>
      </c>
      <c r="B98" s="10">
        <v>46119</v>
      </c>
      <c r="C98" s="1" t="s">
        <v>61</v>
      </c>
      <c r="D98" s="1" t="s">
        <v>63</v>
      </c>
      <c r="E98" s="1">
        <v>1500</v>
      </c>
      <c r="F98" s="1"/>
      <c r="G98" s="1"/>
      <c r="H98" s="1"/>
      <c r="I98" s="1"/>
      <c r="J98" s="1">
        <f t="shared" si="1"/>
        <v>0</v>
      </c>
      <c r="K98" s="1"/>
    </row>
    <row r="99" spans="1:11" ht="18.75" customHeight="1" x14ac:dyDescent="0.3">
      <c r="A99" s="1">
        <v>97</v>
      </c>
      <c r="B99" s="10">
        <v>46120</v>
      </c>
      <c r="C99" s="1" t="s">
        <v>61</v>
      </c>
      <c r="D99" s="1" t="s">
        <v>63</v>
      </c>
      <c r="E99" s="1">
        <v>1500</v>
      </c>
      <c r="F99" s="1"/>
      <c r="G99" s="1"/>
      <c r="H99" s="1"/>
      <c r="I99" s="1"/>
      <c r="J99" s="1">
        <f t="shared" si="1"/>
        <v>0</v>
      </c>
      <c r="K99" s="1"/>
    </row>
    <row r="100" spans="1:11" ht="18.75" customHeight="1" x14ac:dyDescent="0.3">
      <c r="A100" s="1">
        <v>98</v>
      </c>
      <c r="B100" s="10">
        <v>46121</v>
      </c>
      <c r="C100" s="1" t="s">
        <v>61</v>
      </c>
      <c r="D100" s="1" t="s">
        <v>63</v>
      </c>
      <c r="E100" s="1">
        <v>1500</v>
      </c>
      <c r="F100" s="1"/>
      <c r="G100" s="1"/>
      <c r="H100" s="1"/>
      <c r="I100" s="1"/>
      <c r="J100" s="1">
        <f t="shared" si="1"/>
        <v>0</v>
      </c>
      <c r="K100" s="1"/>
    </row>
    <row r="101" spans="1:11" ht="18.75" customHeight="1" x14ac:dyDescent="0.3">
      <c r="A101" s="1">
        <v>99</v>
      </c>
      <c r="B101" s="10">
        <v>46122</v>
      </c>
      <c r="C101" s="1" t="s">
        <v>61</v>
      </c>
      <c r="D101" s="1" t="s">
        <v>63</v>
      </c>
      <c r="E101" s="1">
        <v>1500</v>
      </c>
      <c r="F101" s="1"/>
      <c r="G101" s="1"/>
      <c r="H101" s="1"/>
      <c r="I101" s="1"/>
      <c r="J101" s="1">
        <f t="shared" si="1"/>
        <v>0</v>
      </c>
      <c r="K101" s="1"/>
    </row>
    <row r="102" spans="1:11" ht="18.75" customHeight="1" x14ac:dyDescent="0.3">
      <c r="A102" s="1">
        <v>100</v>
      </c>
      <c r="B102" s="10">
        <v>46123</v>
      </c>
      <c r="C102" s="1" t="s">
        <v>61</v>
      </c>
      <c r="D102" s="1" t="s">
        <v>63</v>
      </c>
      <c r="E102" s="1">
        <v>1500</v>
      </c>
      <c r="F102" s="1"/>
      <c r="G102" s="1"/>
      <c r="H102" s="1"/>
      <c r="I102" s="1"/>
      <c r="J102" s="1">
        <f t="shared" si="1"/>
        <v>0</v>
      </c>
      <c r="K102" s="1"/>
    </row>
    <row r="103" spans="1:11" ht="18.75" customHeight="1" x14ac:dyDescent="0.3">
      <c r="A103" s="1">
        <v>101</v>
      </c>
      <c r="B103" s="10">
        <v>46124</v>
      </c>
      <c r="C103" s="1" t="s">
        <v>61</v>
      </c>
      <c r="D103" s="1" t="s">
        <v>63</v>
      </c>
      <c r="E103" s="1">
        <v>1500</v>
      </c>
      <c r="F103" s="1"/>
      <c r="G103" s="1"/>
      <c r="H103" s="1"/>
      <c r="I103" s="1"/>
      <c r="J103" s="1">
        <f t="shared" si="1"/>
        <v>0</v>
      </c>
      <c r="K103" s="1"/>
    </row>
    <row r="104" spans="1:11" ht="18.75" customHeight="1" x14ac:dyDescent="0.3">
      <c r="A104" s="1">
        <v>102</v>
      </c>
      <c r="B104" s="10">
        <v>46125</v>
      </c>
      <c r="C104" s="1" t="s">
        <v>61</v>
      </c>
      <c r="D104" s="1" t="s">
        <v>63</v>
      </c>
      <c r="E104" s="1">
        <v>1500</v>
      </c>
      <c r="F104" s="1"/>
      <c r="G104" s="1"/>
      <c r="H104" s="1"/>
      <c r="I104" s="1"/>
      <c r="J104" s="1">
        <f t="shared" si="1"/>
        <v>0</v>
      </c>
      <c r="K104" s="1"/>
    </row>
    <row r="105" spans="1:11" ht="18.75" customHeight="1" x14ac:dyDescent="0.3">
      <c r="A105" s="1">
        <v>103</v>
      </c>
      <c r="B105" s="10">
        <v>46126</v>
      </c>
      <c r="C105" s="1" t="s">
        <v>61</v>
      </c>
      <c r="D105" s="1" t="s">
        <v>63</v>
      </c>
      <c r="E105" s="1">
        <v>1500</v>
      </c>
      <c r="F105" s="1"/>
      <c r="G105" s="1"/>
      <c r="H105" s="1"/>
      <c r="I105" s="1"/>
      <c r="J105" s="1">
        <f t="shared" si="1"/>
        <v>0</v>
      </c>
      <c r="K105" s="1"/>
    </row>
    <row r="106" spans="1:11" ht="18.75" customHeight="1" x14ac:dyDescent="0.3">
      <c r="A106" s="1">
        <v>104</v>
      </c>
      <c r="B106" s="10">
        <v>46127</v>
      </c>
      <c r="C106" s="1" t="s">
        <v>61</v>
      </c>
      <c r="D106" s="1" t="s">
        <v>63</v>
      </c>
      <c r="E106" s="1">
        <v>1500</v>
      </c>
      <c r="F106" s="1"/>
      <c r="G106" s="1"/>
      <c r="H106" s="1"/>
      <c r="I106" s="1"/>
      <c r="J106" s="1">
        <f t="shared" si="1"/>
        <v>0</v>
      </c>
      <c r="K106" s="1"/>
    </row>
    <row r="107" spans="1:11" ht="18.75" customHeight="1" x14ac:dyDescent="0.3">
      <c r="A107" s="1">
        <v>105</v>
      </c>
      <c r="B107" s="10">
        <v>46128</v>
      </c>
      <c r="C107" s="1" t="s">
        <v>61</v>
      </c>
      <c r="D107" s="1" t="s">
        <v>63</v>
      </c>
      <c r="E107" s="1">
        <v>1500</v>
      </c>
      <c r="F107" s="1"/>
      <c r="G107" s="1"/>
      <c r="H107" s="1"/>
      <c r="I107" s="1"/>
      <c r="J107" s="1">
        <f t="shared" si="1"/>
        <v>0</v>
      </c>
      <c r="K107" s="1"/>
    </row>
    <row r="108" spans="1:11" ht="18.75" customHeight="1" x14ac:dyDescent="0.3">
      <c r="A108" s="1">
        <v>106</v>
      </c>
      <c r="B108" s="10">
        <v>46129</v>
      </c>
      <c r="C108" s="1" t="s">
        <v>61</v>
      </c>
      <c r="D108" s="1" t="s">
        <v>63</v>
      </c>
      <c r="E108" s="1">
        <v>1500</v>
      </c>
      <c r="F108" s="1"/>
      <c r="G108" s="1"/>
      <c r="H108" s="1"/>
      <c r="I108" s="1"/>
      <c r="J108" s="1">
        <f t="shared" si="1"/>
        <v>0</v>
      </c>
      <c r="K108" s="1"/>
    </row>
    <row r="109" spans="1:11" ht="18.75" customHeight="1" x14ac:dyDescent="0.3">
      <c r="A109" s="1">
        <v>107</v>
      </c>
      <c r="B109" s="10">
        <v>46130</v>
      </c>
      <c r="C109" s="1" t="s">
        <v>61</v>
      </c>
      <c r="D109" s="1" t="s">
        <v>63</v>
      </c>
      <c r="E109" s="1">
        <v>1500</v>
      </c>
      <c r="F109" s="1"/>
      <c r="G109" s="1"/>
      <c r="H109" s="1"/>
      <c r="I109" s="1"/>
      <c r="J109" s="1">
        <f t="shared" si="1"/>
        <v>0</v>
      </c>
      <c r="K109" s="1"/>
    </row>
    <row r="110" spans="1:11" ht="18.75" customHeight="1" x14ac:dyDescent="0.3">
      <c r="A110" s="1">
        <v>108</v>
      </c>
      <c r="B110" s="10">
        <v>46131</v>
      </c>
      <c r="C110" s="1" t="s">
        <v>61</v>
      </c>
      <c r="D110" s="1" t="s">
        <v>63</v>
      </c>
      <c r="E110" s="1">
        <v>1500</v>
      </c>
      <c r="F110" s="1"/>
      <c r="G110" s="1"/>
      <c r="H110" s="1"/>
      <c r="I110" s="1"/>
      <c r="J110" s="1">
        <f t="shared" si="1"/>
        <v>0</v>
      </c>
      <c r="K110" s="1"/>
    </row>
    <row r="111" spans="1:11" ht="18.75" customHeight="1" x14ac:dyDescent="0.3">
      <c r="A111" s="1">
        <v>109</v>
      </c>
      <c r="B111" s="10">
        <v>46132</v>
      </c>
      <c r="C111" s="1" t="s">
        <v>61</v>
      </c>
      <c r="D111" s="1" t="s">
        <v>63</v>
      </c>
      <c r="E111" s="1">
        <v>1500</v>
      </c>
      <c r="F111" s="1"/>
      <c r="G111" s="1"/>
      <c r="H111" s="1"/>
      <c r="I111" s="1"/>
      <c r="J111" s="1">
        <f t="shared" si="1"/>
        <v>0</v>
      </c>
      <c r="K111" s="1"/>
    </row>
    <row r="112" spans="1:11" ht="18.75" customHeight="1" x14ac:dyDescent="0.3">
      <c r="A112" s="1">
        <v>110</v>
      </c>
      <c r="B112" s="10">
        <v>46133</v>
      </c>
      <c r="C112" s="1" t="s">
        <v>61</v>
      </c>
      <c r="D112" s="1" t="s">
        <v>63</v>
      </c>
      <c r="E112" s="1">
        <v>1500</v>
      </c>
      <c r="F112" s="1"/>
      <c r="G112" s="1"/>
      <c r="H112" s="1"/>
      <c r="I112" s="1"/>
      <c r="J112" s="1">
        <f t="shared" si="1"/>
        <v>0</v>
      </c>
      <c r="K112" s="1"/>
    </row>
    <row r="113" spans="1:11" ht="18.75" customHeight="1" x14ac:dyDescent="0.3">
      <c r="A113" s="1">
        <v>111</v>
      </c>
      <c r="B113" s="10">
        <v>46134</v>
      </c>
      <c r="C113" s="1" t="s">
        <v>61</v>
      </c>
      <c r="D113" s="1" t="s">
        <v>63</v>
      </c>
      <c r="E113" s="1">
        <v>1500</v>
      </c>
      <c r="F113" s="1"/>
      <c r="G113" s="1"/>
      <c r="H113" s="1"/>
      <c r="I113" s="1"/>
      <c r="J113" s="1">
        <f t="shared" si="1"/>
        <v>0</v>
      </c>
      <c r="K113" s="1"/>
    </row>
    <row r="114" spans="1:11" ht="18.75" customHeight="1" x14ac:dyDescent="0.3">
      <c r="A114" s="1">
        <v>112</v>
      </c>
      <c r="B114" s="10">
        <v>46135</v>
      </c>
      <c r="C114" s="1" t="s">
        <v>61</v>
      </c>
      <c r="D114" s="1" t="s">
        <v>63</v>
      </c>
      <c r="E114" s="1">
        <v>1500</v>
      </c>
      <c r="F114" s="1"/>
      <c r="G114" s="1"/>
      <c r="H114" s="1"/>
      <c r="I114" s="1"/>
      <c r="J114" s="1">
        <f t="shared" si="1"/>
        <v>0</v>
      </c>
      <c r="K114" s="1"/>
    </row>
    <row r="115" spans="1:11" ht="18.75" customHeight="1" x14ac:dyDescent="0.3">
      <c r="A115" s="1">
        <v>113</v>
      </c>
      <c r="B115" s="10">
        <v>46136</v>
      </c>
      <c r="C115" s="1" t="s">
        <v>61</v>
      </c>
      <c r="D115" s="1" t="s">
        <v>63</v>
      </c>
      <c r="E115" s="1">
        <v>1500</v>
      </c>
      <c r="F115" s="1"/>
      <c r="G115" s="1"/>
      <c r="H115" s="1"/>
      <c r="I115" s="1"/>
      <c r="J115" s="1">
        <f t="shared" si="1"/>
        <v>0</v>
      </c>
      <c r="K115" s="1"/>
    </row>
    <row r="116" spans="1:11" ht="18.75" customHeight="1" x14ac:dyDescent="0.3">
      <c r="A116" s="1">
        <v>114</v>
      </c>
      <c r="B116" s="10">
        <v>46137</v>
      </c>
      <c r="C116" s="1" t="s">
        <v>61</v>
      </c>
      <c r="D116" s="1" t="s">
        <v>63</v>
      </c>
      <c r="E116" s="1">
        <v>1500</v>
      </c>
      <c r="F116" s="1"/>
      <c r="G116" s="1"/>
      <c r="H116" s="1"/>
      <c r="I116" s="1"/>
      <c r="J116" s="1">
        <f t="shared" si="1"/>
        <v>0</v>
      </c>
      <c r="K116" s="1"/>
    </row>
    <row r="117" spans="1:11" ht="18.75" customHeight="1" x14ac:dyDescent="0.3">
      <c r="A117" s="1">
        <v>115</v>
      </c>
      <c r="B117" s="10">
        <v>46138</v>
      </c>
      <c r="C117" s="1" t="s">
        <v>61</v>
      </c>
      <c r="D117" s="1" t="s">
        <v>63</v>
      </c>
      <c r="E117" s="1">
        <v>1500</v>
      </c>
      <c r="F117" s="1"/>
      <c r="G117" s="1"/>
      <c r="H117" s="1"/>
      <c r="I117" s="1"/>
      <c r="J117" s="1">
        <f t="shared" si="1"/>
        <v>0</v>
      </c>
      <c r="K117" s="1"/>
    </row>
    <row r="118" spans="1:11" ht="18.75" customHeight="1" x14ac:dyDescent="0.3">
      <c r="A118" s="1">
        <v>116</v>
      </c>
      <c r="B118" s="10">
        <v>46139</v>
      </c>
      <c r="C118" s="1" t="s">
        <v>61</v>
      </c>
      <c r="D118" s="1" t="s">
        <v>63</v>
      </c>
      <c r="E118" s="1">
        <v>1500</v>
      </c>
      <c r="F118" s="1"/>
      <c r="G118" s="1"/>
      <c r="H118" s="1"/>
      <c r="I118" s="1"/>
      <c r="J118" s="1">
        <f t="shared" si="1"/>
        <v>0</v>
      </c>
      <c r="K118" s="1"/>
    </row>
    <row r="119" spans="1:11" ht="18.75" customHeight="1" x14ac:dyDescent="0.3">
      <c r="A119" s="1">
        <v>117</v>
      </c>
      <c r="B119" s="10">
        <v>46140</v>
      </c>
      <c r="C119" s="1" t="s">
        <v>61</v>
      </c>
      <c r="D119" s="1" t="s">
        <v>63</v>
      </c>
      <c r="E119" s="1">
        <v>1500</v>
      </c>
      <c r="F119" s="1"/>
      <c r="G119" s="1"/>
      <c r="H119" s="1"/>
      <c r="I119" s="1"/>
      <c r="J119" s="1">
        <f t="shared" si="1"/>
        <v>0</v>
      </c>
      <c r="K119" s="1"/>
    </row>
    <row r="120" spans="1:11" ht="18.75" customHeight="1" x14ac:dyDescent="0.3">
      <c r="A120" s="1">
        <v>118</v>
      </c>
      <c r="B120" s="10">
        <v>46141</v>
      </c>
      <c r="C120" s="1" t="s">
        <v>61</v>
      </c>
      <c r="D120" s="1" t="s">
        <v>63</v>
      </c>
      <c r="E120" s="1">
        <v>1500</v>
      </c>
      <c r="F120" s="1"/>
      <c r="G120" s="1"/>
      <c r="H120" s="1"/>
      <c r="I120" s="1"/>
      <c r="J120" s="1">
        <f t="shared" si="1"/>
        <v>0</v>
      </c>
      <c r="K120" s="1"/>
    </row>
    <row r="121" spans="1:11" ht="18.75" customHeight="1" x14ac:dyDescent="0.3">
      <c r="A121" s="1">
        <v>119</v>
      </c>
      <c r="B121" s="10">
        <v>46142</v>
      </c>
      <c r="C121" s="1" t="s">
        <v>61</v>
      </c>
      <c r="D121" s="1" t="s">
        <v>63</v>
      </c>
      <c r="E121" s="1">
        <v>1500</v>
      </c>
      <c r="F121" s="1"/>
      <c r="G121" s="1"/>
      <c r="H121" s="1"/>
      <c r="I121" s="1"/>
      <c r="J121" s="1">
        <f t="shared" si="1"/>
        <v>0</v>
      </c>
      <c r="K121" s="1"/>
    </row>
    <row r="122" spans="1:11" ht="18.75" customHeight="1" x14ac:dyDescent="0.3">
      <c r="A122" s="1">
        <v>120</v>
      </c>
      <c r="B122" s="10">
        <v>46143</v>
      </c>
      <c r="C122" s="1" t="s">
        <v>61</v>
      </c>
      <c r="D122" s="1" t="s">
        <v>63</v>
      </c>
      <c r="E122" s="1">
        <v>1500</v>
      </c>
      <c r="F122" s="1"/>
      <c r="G122" s="1"/>
      <c r="H122" s="1"/>
      <c r="I122" s="1"/>
      <c r="J122" s="1">
        <f t="shared" si="1"/>
        <v>0</v>
      </c>
      <c r="K122" s="1"/>
    </row>
    <row r="123" spans="1:11" ht="18.75" customHeight="1" x14ac:dyDescent="0.3">
      <c r="A123" s="1">
        <v>121</v>
      </c>
      <c r="B123" s="10">
        <v>46144</v>
      </c>
      <c r="C123" s="1" t="s">
        <v>61</v>
      </c>
      <c r="D123" s="1" t="s">
        <v>63</v>
      </c>
      <c r="E123" s="1">
        <v>1500</v>
      </c>
      <c r="F123" s="1"/>
      <c r="G123" s="1"/>
      <c r="H123" s="1"/>
      <c r="I123" s="1"/>
      <c r="J123" s="1">
        <f t="shared" si="1"/>
        <v>0</v>
      </c>
      <c r="K123" s="1"/>
    </row>
    <row r="124" spans="1:11" ht="18.75" customHeight="1" x14ac:dyDescent="0.3">
      <c r="A124" s="1">
        <v>122</v>
      </c>
      <c r="B124" s="10">
        <v>46145</v>
      </c>
      <c r="C124" s="1" t="s">
        <v>61</v>
      </c>
      <c r="D124" s="1" t="s">
        <v>63</v>
      </c>
      <c r="E124" s="1">
        <v>1500</v>
      </c>
      <c r="F124" s="1"/>
      <c r="G124" s="1"/>
      <c r="H124" s="1"/>
      <c r="I124" s="1"/>
      <c r="J124" s="1">
        <f t="shared" si="1"/>
        <v>0</v>
      </c>
      <c r="K124" s="1"/>
    </row>
    <row r="125" spans="1:11" ht="18.75" customHeight="1" x14ac:dyDescent="0.3">
      <c r="A125" s="1">
        <v>123</v>
      </c>
      <c r="B125" s="10">
        <v>46146</v>
      </c>
      <c r="C125" s="1" t="s">
        <v>61</v>
      </c>
      <c r="D125" s="1" t="s">
        <v>63</v>
      </c>
      <c r="E125" s="1">
        <v>1500</v>
      </c>
      <c r="F125" s="1"/>
      <c r="G125" s="1"/>
      <c r="H125" s="1"/>
      <c r="I125" s="1"/>
      <c r="J125" s="1">
        <f t="shared" si="1"/>
        <v>0</v>
      </c>
      <c r="K125" s="1"/>
    </row>
    <row r="126" spans="1:11" ht="18.75" customHeight="1" x14ac:dyDescent="0.3">
      <c r="A126" s="1">
        <v>124</v>
      </c>
      <c r="B126" s="10">
        <v>46147</v>
      </c>
      <c r="C126" s="1" t="s">
        <v>61</v>
      </c>
      <c r="D126" s="1" t="s">
        <v>63</v>
      </c>
      <c r="E126" s="1">
        <v>1500</v>
      </c>
      <c r="F126" s="1"/>
      <c r="G126" s="1"/>
      <c r="H126" s="1"/>
      <c r="I126" s="1"/>
      <c r="J126" s="1">
        <f t="shared" si="1"/>
        <v>0</v>
      </c>
      <c r="K126" s="1"/>
    </row>
    <row r="127" spans="1:11" ht="18.75" customHeight="1" x14ac:dyDescent="0.3">
      <c r="A127" s="1">
        <v>125</v>
      </c>
      <c r="B127" s="10">
        <v>46148</v>
      </c>
      <c r="C127" s="1" t="s">
        <v>61</v>
      </c>
      <c r="D127" s="1" t="s">
        <v>63</v>
      </c>
      <c r="E127" s="1">
        <v>1500</v>
      </c>
      <c r="F127" s="1"/>
      <c r="G127" s="1"/>
      <c r="H127" s="1"/>
      <c r="I127" s="1"/>
      <c r="J127" s="1">
        <f t="shared" si="1"/>
        <v>0</v>
      </c>
      <c r="K127" s="1"/>
    </row>
    <row r="128" spans="1:11" ht="18.75" customHeight="1" x14ac:dyDescent="0.3">
      <c r="A128" s="1">
        <v>126</v>
      </c>
      <c r="B128" s="10">
        <v>46149</v>
      </c>
      <c r="C128" s="1" t="s">
        <v>61</v>
      </c>
      <c r="D128" s="1" t="s">
        <v>63</v>
      </c>
      <c r="E128" s="1">
        <v>1500</v>
      </c>
      <c r="F128" s="1"/>
      <c r="G128" s="1"/>
      <c r="H128" s="1"/>
      <c r="I128" s="1"/>
      <c r="J128" s="1">
        <f t="shared" si="1"/>
        <v>0</v>
      </c>
      <c r="K128" s="1"/>
    </row>
    <row r="129" spans="1:11" ht="18.75" customHeight="1" x14ac:dyDescent="0.3">
      <c r="A129" s="1">
        <v>127</v>
      </c>
      <c r="B129" s="10">
        <v>46150</v>
      </c>
      <c r="C129" s="1" t="s">
        <v>61</v>
      </c>
      <c r="D129" s="1" t="s">
        <v>63</v>
      </c>
      <c r="E129" s="1">
        <v>1500</v>
      </c>
      <c r="F129" s="1"/>
      <c r="G129" s="1"/>
      <c r="H129" s="1"/>
      <c r="I129" s="1"/>
      <c r="J129" s="1">
        <f t="shared" si="1"/>
        <v>0</v>
      </c>
      <c r="K129" s="1"/>
    </row>
    <row r="130" spans="1:11" ht="18.75" customHeight="1" x14ac:dyDescent="0.3">
      <c r="A130" s="1">
        <v>128</v>
      </c>
      <c r="B130" s="10">
        <v>46151</v>
      </c>
      <c r="C130" s="1" t="s">
        <v>61</v>
      </c>
      <c r="D130" s="1" t="s">
        <v>63</v>
      </c>
      <c r="E130" s="1">
        <v>1500</v>
      </c>
      <c r="F130" s="1"/>
      <c r="G130" s="1"/>
      <c r="H130" s="1"/>
      <c r="I130" s="1"/>
      <c r="J130" s="1">
        <f t="shared" si="1"/>
        <v>0</v>
      </c>
      <c r="K130" s="1"/>
    </row>
    <row r="131" spans="1:11" ht="18.75" customHeight="1" x14ac:dyDescent="0.3">
      <c r="A131" s="1">
        <v>129</v>
      </c>
      <c r="B131" s="10">
        <v>46152</v>
      </c>
      <c r="C131" s="1" t="s">
        <v>61</v>
      </c>
      <c r="D131" s="1" t="s">
        <v>63</v>
      </c>
      <c r="E131" s="1">
        <v>1500</v>
      </c>
      <c r="F131" s="1"/>
      <c r="G131" s="1"/>
      <c r="H131" s="1"/>
      <c r="I131" s="1"/>
      <c r="J131" s="1">
        <f t="shared" si="1"/>
        <v>0</v>
      </c>
      <c r="K131" s="1"/>
    </row>
    <row r="132" spans="1:11" ht="18.75" customHeight="1" x14ac:dyDescent="0.3">
      <c r="A132" s="1">
        <v>130</v>
      </c>
      <c r="B132" s="10">
        <v>46153</v>
      </c>
      <c r="C132" s="1" t="s">
        <v>61</v>
      </c>
      <c r="D132" s="1" t="s">
        <v>63</v>
      </c>
      <c r="E132" s="1">
        <v>1500</v>
      </c>
      <c r="F132" s="1"/>
      <c r="G132" s="1"/>
      <c r="H132" s="1"/>
      <c r="I132" s="1"/>
      <c r="J132" s="1">
        <f t="shared" ref="J132:J195" si="2">E132*F132-G132-H132+I132</f>
        <v>0</v>
      </c>
      <c r="K132" s="1"/>
    </row>
    <row r="133" spans="1:11" ht="18.75" customHeight="1" x14ac:dyDescent="0.3">
      <c r="A133" s="1">
        <v>131</v>
      </c>
      <c r="B133" s="10">
        <v>46154</v>
      </c>
      <c r="C133" s="1" t="s">
        <v>61</v>
      </c>
      <c r="D133" s="1" t="s">
        <v>63</v>
      </c>
      <c r="E133" s="1">
        <v>1500</v>
      </c>
      <c r="F133" s="1"/>
      <c r="G133" s="1"/>
      <c r="H133" s="1"/>
      <c r="I133" s="1"/>
      <c r="J133" s="1">
        <f t="shared" si="2"/>
        <v>0</v>
      </c>
      <c r="K133" s="1"/>
    </row>
    <row r="134" spans="1:11" ht="18.75" customHeight="1" x14ac:dyDescent="0.3">
      <c r="A134" s="1">
        <v>132</v>
      </c>
      <c r="B134" s="10">
        <v>46155</v>
      </c>
      <c r="C134" s="1" t="s">
        <v>61</v>
      </c>
      <c r="D134" s="1" t="s">
        <v>63</v>
      </c>
      <c r="E134" s="1">
        <v>1500</v>
      </c>
      <c r="F134" s="1"/>
      <c r="G134" s="1"/>
      <c r="H134" s="1"/>
      <c r="I134" s="1"/>
      <c r="J134" s="1">
        <f t="shared" si="2"/>
        <v>0</v>
      </c>
      <c r="K134" s="1"/>
    </row>
    <row r="135" spans="1:11" ht="18.75" customHeight="1" x14ac:dyDescent="0.3">
      <c r="A135" s="1">
        <v>133</v>
      </c>
      <c r="B135" s="10">
        <v>46156</v>
      </c>
      <c r="C135" s="1" t="s">
        <v>61</v>
      </c>
      <c r="D135" s="1" t="s">
        <v>63</v>
      </c>
      <c r="E135" s="1">
        <v>1500</v>
      </c>
      <c r="F135" s="1"/>
      <c r="G135" s="1"/>
      <c r="H135" s="1"/>
      <c r="I135" s="1"/>
      <c r="J135" s="1">
        <f t="shared" si="2"/>
        <v>0</v>
      </c>
      <c r="K135" s="1"/>
    </row>
    <row r="136" spans="1:11" ht="18.75" customHeight="1" x14ac:dyDescent="0.3">
      <c r="A136" s="1">
        <v>134</v>
      </c>
      <c r="B136" s="10">
        <v>46157</v>
      </c>
      <c r="C136" s="1" t="s">
        <v>61</v>
      </c>
      <c r="D136" s="1" t="s">
        <v>63</v>
      </c>
      <c r="E136" s="1">
        <v>1500</v>
      </c>
      <c r="F136" s="1"/>
      <c r="G136" s="1"/>
      <c r="H136" s="1"/>
      <c r="I136" s="1"/>
      <c r="J136" s="1">
        <f t="shared" si="2"/>
        <v>0</v>
      </c>
      <c r="K136" s="1"/>
    </row>
    <row r="137" spans="1:11" ht="18.75" customHeight="1" x14ac:dyDescent="0.3">
      <c r="A137" s="1">
        <v>135</v>
      </c>
      <c r="B137" s="10">
        <v>46158</v>
      </c>
      <c r="C137" s="1" t="s">
        <v>61</v>
      </c>
      <c r="D137" s="1" t="s">
        <v>63</v>
      </c>
      <c r="E137" s="1">
        <v>1500</v>
      </c>
      <c r="F137" s="1"/>
      <c r="G137" s="1"/>
      <c r="H137" s="1"/>
      <c r="I137" s="1"/>
      <c r="J137" s="1">
        <f t="shared" si="2"/>
        <v>0</v>
      </c>
      <c r="K137" s="1"/>
    </row>
    <row r="138" spans="1:11" ht="18.75" customHeight="1" x14ac:dyDescent="0.3">
      <c r="A138" s="1">
        <v>136</v>
      </c>
      <c r="B138" s="10">
        <v>46159</v>
      </c>
      <c r="C138" s="1" t="s">
        <v>61</v>
      </c>
      <c r="D138" s="1" t="s">
        <v>63</v>
      </c>
      <c r="E138" s="1">
        <v>1500</v>
      </c>
      <c r="F138" s="1"/>
      <c r="G138" s="1"/>
      <c r="H138" s="1"/>
      <c r="I138" s="1"/>
      <c r="J138" s="1">
        <f t="shared" si="2"/>
        <v>0</v>
      </c>
      <c r="K138" s="1"/>
    </row>
    <row r="139" spans="1:11" ht="18.75" customHeight="1" x14ac:dyDescent="0.3">
      <c r="A139" s="1">
        <v>137</v>
      </c>
      <c r="B139" s="10">
        <v>46160</v>
      </c>
      <c r="C139" s="1" t="s">
        <v>61</v>
      </c>
      <c r="D139" s="1" t="s">
        <v>63</v>
      </c>
      <c r="E139" s="1">
        <v>1500</v>
      </c>
      <c r="F139" s="1"/>
      <c r="G139" s="1"/>
      <c r="H139" s="1"/>
      <c r="I139" s="1"/>
      <c r="J139" s="1">
        <f t="shared" si="2"/>
        <v>0</v>
      </c>
      <c r="K139" s="1"/>
    </row>
    <row r="140" spans="1:11" ht="18.75" customHeight="1" x14ac:dyDescent="0.3">
      <c r="A140" s="1">
        <v>138</v>
      </c>
      <c r="B140" s="10">
        <v>46161</v>
      </c>
      <c r="C140" s="1" t="s">
        <v>61</v>
      </c>
      <c r="D140" s="1" t="s">
        <v>63</v>
      </c>
      <c r="E140" s="1">
        <v>1500</v>
      </c>
      <c r="F140" s="1"/>
      <c r="G140" s="1"/>
      <c r="H140" s="1"/>
      <c r="I140" s="1"/>
      <c r="J140" s="1">
        <f t="shared" si="2"/>
        <v>0</v>
      </c>
      <c r="K140" s="1"/>
    </row>
    <row r="141" spans="1:11" ht="18.75" customHeight="1" x14ac:dyDescent="0.3">
      <c r="A141" s="1">
        <v>139</v>
      </c>
      <c r="B141" s="10">
        <v>46162</v>
      </c>
      <c r="C141" s="1" t="s">
        <v>61</v>
      </c>
      <c r="D141" s="1" t="s">
        <v>63</v>
      </c>
      <c r="E141" s="1">
        <v>1500</v>
      </c>
      <c r="F141" s="1"/>
      <c r="G141" s="1"/>
      <c r="H141" s="1"/>
      <c r="I141" s="1"/>
      <c r="J141" s="1">
        <f t="shared" si="2"/>
        <v>0</v>
      </c>
      <c r="K141" s="1"/>
    </row>
    <row r="142" spans="1:11" ht="18.75" customHeight="1" x14ac:dyDescent="0.3">
      <c r="A142" s="1">
        <v>140</v>
      </c>
      <c r="B142" s="10">
        <v>46163</v>
      </c>
      <c r="C142" s="1" t="s">
        <v>61</v>
      </c>
      <c r="D142" s="1" t="s">
        <v>63</v>
      </c>
      <c r="E142" s="1">
        <v>1500</v>
      </c>
      <c r="F142" s="1"/>
      <c r="G142" s="1"/>
      <c r="H142" s="1"/>
      <c r="I142" s="1"/>
      <c r="J142" s="1">
        <f t="shared" si="2"/>
        <v>0</v>
      </c>
      <c r="K142" s="1"/>
    </row>
    <row r="143" spans="1:11" ht="18.75" customHeight="1" x14ac:dyDescent="0.3">
      <c r="A143" s="1">
        <v>141</v>
      </c>
      <c r="B143" s="10">
        <v>46164</v>
      </c>
      <c r="C143" s="1" t="s">
        <v>61</v>
      </c>
      <c r="D143" s="1" t="s">
        <v>63</v>
      </c>
      <c r="E143" s="1">
        <v>1500</v>
      </c>
      <c r="F143" s="1"/>
      <c r="G143" s="1"/>
      <c r="H143" s="1"/>
      <c r="I143" s="1"/>
      <c r="J143" s="1">
        <f t="shared" si="2"/>
        <v>0</v>
      </c>
      <c r="K143" s="1"/>
    </row>
    <row r="144" spans="1:11" ht="18.75" customHeight="1" x14ac:dyDescent="0.3">
      <c r="A144" s="1">
        <v>142</v>
      </c>
      <c r="B144" s="10">
        <v>46165</v>
      </c>
      <c r="C144" s="1" t="s">
        <v>61</v>
      </c>
      <c r="D144" s="1" t="s">
        <v>63</v>
      </c>
      <c r="E144" s="1">
        <v>1500</v>
      </c>
      <c r="F144" s="1"/>
      <c r="G144" s="1"/>
      <c r="H144" s="1"/>
      <c r="I144" s="1"/>
      <c r="J144" s="1">
        <f t="shared" si="2"/>
        <v>0</v>
      </c>
      <c r="K144" s="1"/>
    </row>
    <row r="145" spans="1:11" ht="18.75" customHeight="1" x14ac:dyDescent="0.3">
      <c r="A145" s="1">
        <v>143</v>
      </c>
      <c r="B145" s="10">
        <v>46166</v>
      </c>
      <c r="C145" s="1" t="s">
        <v>61</v>
      </c>
      <c r="D145" s="1" t="s">
        <v>63</v>
      </c>
      <c r="E145" s="1">
        <v>1500</v>
      </c>
      <c r="F145" s="1"/>
      <c r="G145" s="1"/>
      <c r="H145" s="1"/>
      <c r="I145" s="1"/>
      <c r="J145" s="1">
        <f t="shared" si="2"/>
        <v>0</v>
      </c>
      <c r="K145" s="1"/>
    </row>
    <row r="146" spans="1:11" ht="18.75" customHeight="1" x14ac:dyDescent="0.3">
      <c r="A146" s="1">
        <v>144</v>
      </c>
      <c r="B146" s="10">
        <v>46167</v>
      </c>
      <c r="C146" s="1" t="s">
        <v>61</v>
      </c>
      <c r="D146" s="1" t="s">
        <v>63</v>
      </c>
      <c r="E146" s="1">
        <v>1500</v>
      </c>
      <c r="F146" s="1"/>
      <c r="G146" s="1"/>
      <c r="H146" s="1"/>
      <c r="I146" s="1"/>
      <c r="J146" s="1">
        <f t="shared" si="2"/>
        <v>0</v>
      </c>
      <c r="K146" s="1"/>
    </row>
    <row r="147" spans="1:11" ht="18.75" customHeight="1" x14ac:dyDescent="0.3">
      <c r="A147" s="1">
        <v>145</v>
      </c>
      <c r="B147" s="10">
        <v>46168</v>
      </c>
      <c r="C147" s="1" t="s">
        <v>61</v>
      </c>
      <c r="D147" s="1" t="s">
        <v>63</v>
      </c>
      <c r="E147" s="1">
        <v>1500</v>
      </c>
      <c r="F147" s="1"/>
      <c r="G147" s="1"/>
      <c r="H147" s="1"/>
      <c r="I147" s="1"/>
      <c r="J147" s="1">
        <f t="shared" si="2"/>
        <v>0</v>
      </c>
      <c r="K147" s="1"/>
    </row>
    <row r="148" spans="1:11" ht="18.75" customHeight="1" x14ac:dyDescent="0.3">
      <c r="A148" s="1">
        <v>146</v>
      </c>
      <c r="B148" s="10">
        <v>46169</v>
      </c>
      <c r="C148" s="1" t="s">
        <v>61</v>
      </c>
      <c r="D148" s="1" t="s">
        <v>63</v>
      </c>
      <c r="E148" s="1">
        <v>1500</v>
      </c>
      <c r="F148" s="1"/>
      <c r="G148" s="1"/>
      <c r="H148" s="1"/>
      <c r="I148" s="1"/>
      <c r="J148" s="1">
        <f t="shared" si="2"/>
        <v>0</v>
      </c>
      <c r="K148" s="1"/>
    </row>
    <row r="149" spans="1:11" ht="18.75" customHeight="1" x14ac:dyDescent="0.3">
      <c r="A149" s="1">
        <v>147</v>
      </c>
      <c r="B149" s="10">
        <v>46170</v>
      </c>
      <c r="C149" s="1" t="s">
        <v>61</v>
      </c>
      <c r="D149" s="1" t="s">
        <v>63</v>
      </c>
      <c r="E149" s="1">
        <v>1500</v>
      </c>
      <c r="F149" s="1"/>
      <c r="G149" s="1"/>
      <c r="H149" s="1"/>
      <c r="I149" s="1"/>
      <c r="J149" s="1">
        <f t="shared" si="2"/>
        <v>0</v>
      </c>
      <c r="K149" s="1"/>
    </row>
    <row r="150" spans="1:11" ht="18.75" customHeight="1" x14ac:dyDescent="0.3">
      <c r="A150" s="1">
        <v>148</v>
      </c>
      <c r="B150" s="10">
        <v>46171</v>
      </c>
      <c r="C150" s="1" t="s">
        <v>61</v>
      </c>
      <c r="D150" s="1" t="s">
        <v>63</v>
      </c>
      <c r="E150" s="1">
        <v>1500</v>
      </c>
      <c r="F150" s="1"/>
      <c r="G150" s="1"/>
      <c r="H150" s="1"/>
      <c r="I150" s="1"/>
      <c r="J150" s="1">
        <f t="shared" si="2"/>
        <v>0</v>
      </c>
      <c r="K150" s="1"/>
    </row>
    <row r="151" spans="1:11" ht="18.75" customHeight="1" x14ac:dyDescent="0.3">
      <c r="A151" s="1">
        <v>149</v>
      </c>
      <c r="B151" s="10">
        <v>46172</v>
      </c>
      <c r="C151" s="1" t="s">
        <v>61</v>
      </c>
      <c r="D151" s="1" t="s">
        <v>63</v>
      </c>
      <c r="E151" s="1">
        <v>1500</v>
      </c>
      <c r="F151" s="1"/>
      <c r="G151" s="1"/>
      <c r="H151" s="1"/>
      <c r="I151" s="1"/>
      <c r="J151" s="1">
        <f t="shared" si="2"/>
        <v>0</v>
      </c>
      <c r="K151" s="1"/>
    </row>
    <row r="152" spans="1:11" ht="18.75" customHeight="1" x14ac:dyDescent="0.3">
      <c r="A152" s="1">
        <v>150</v>
      </c>
      <c r="B152" s="10">
        <v>46173</v>
      </c>
      <c r="C152" s="1" t="s">
        <v>61</v>
      </c>
      <c r="D152" s="1" t="s">
        <v>63</v>
      </c>
      <c r="E152" s="1">
        <v>1500</v>
      </c>
      <c r="F152" s="1"/>
      <c r="G152" s="1"/>
      <c r="H152" s="1"/>
      <c r="I152" s="1"/>
      <c r="J152" s="1">
        <f t="shared" si="2"/>
        <v>0</v>
      </c>
      <c r="K152" s="1"/>
    </row>
    <row r="153" spans="1:11" ht="18.75" customHeight="1" x14ac:dyDescent="0.3">
      <c r="A153" s="1">
        <v>151</v>
      </c>
      <c r="B153" s="10">
        <v>46174</v>
      </c>
      <c r="C153" s="1" t="s">
        <v>61</v>
      </c>
      <c r="D153" s="1" t="s">
        <v>63</v>
      </c>
      <c r="E153" s="1">
        <v>1500</v>
      </c>
      <c r="F153" s="1"/>
      <c r="G153" s="1"/>
      <c r="H153" s="1"/>
      <c r="I153" s="1"/>
      <c r="J153" s="1">
        <f t="shared" si="2"/>
        <v>0</v>
      </c>
      <c r="K153" s="1"/>
    </row>
    <row r="154" spans="1:11" ht="18.75" customHeight="1" x14ac:dyDescent="0.3">
      <c r="A154" s="1">
        <v>152</v>
      </c>
      <c r="B154" s="10">
        <v>46175</v>
      </c>
      <c r="C154" s="1" t="s">
        <v>61</v>
      </c>
      <c r="D154" s="1" t="s">
        <v>63</v>
      </c>
      <c r="E154" s="1">
        <v>1500</v>
      </c>
      <c r="F154" s="1"/>
      <c r="G154" s="1"/>
      <c r="H154" s="1"/>
      <c r="I154" s="1"/>
      <c r="J154" s="1">
        <f t="shared" si="2"/>
        <v>0</v>
      </c>
      <c r="K154" s="1"/>
    </row>
    <row r="155" spans="1:11" ht="18.75" customHeight="1" x14ac:dyDescent="0.3">
      <c r="A155" s="1">
        <v>153</v>
      </c>
      <c r="B155" s="10">
        <v>46176</v>
      </c>
      <c r="C155" s="1" t="s">
        <v>61</v>
      </c>
      <c r="D155" s="1" t="s">
        <v>63</v>
      </c>
      <c r="E155" s="1">
        <v>1500</v>
      </c>
      <c r="F155" s="1"/>
      <c r="G155" s="1"/>
      <c r="H155" s="1"/>
      <c r="I155" s="1"/>
      <c r="J155" s="1">
        <f t="shared" si="2"/>
        <v>0</v>
      </c>
      <c r="K155" s="1"/>
    </row>
    <row r="156" spans="1:11" ht="18.75" customHeight="1" x14ac:dyDescent="0.3">
      <c r="A156" s="1">
        <v>154</v>
      </c>
      <c r="B156" s="10">
        <v>46177</v>
      </c>
      <c r="C156" s="1" t="s">
        <v>61</v>
      </c>
      <c r="D156" s="1" t="s">
        <v>63</v>
      </c>
      <c r="E156" s="1">
        <v>1500</v>
      </c>
      <c r="F156" s="1"/>
      <c r="G156" s="1"/>
      <c r="H156" s="1"/>
      <c r="I156" s="1"/>
      <c r="J156" s="1">
        <f t="shared" si="2"/>
        <v>0</v>
      </c>
      <c r="K156" s="1"/>
    </row>
    <row r="157" spans="1:11" ht="18.75" customHeight="1" x14ac:dyDescent="0.3">
      <c r="A157" s="1">
        <v>155</v>
      </c>
      <c r="B157" s="10">
        <v>46178</v>
      </c>
      <c r="C157" s="1" t="s">
        <v>61</v>
      </c>
      <c r="D157" s="1" t="s">
        <v>63</v>
      </c>
      <c r="E157" s="1">
        <v>1500</v>
      </c>
      <c r="F157" s="1"/>
      <c r="G157" s="1"/>
      <c r="H157" s="1"/>
      <c r="I157" s="1"/>
      <c r="J157" s="1">
        <f t="shared" si="2"/>
        <v>0</v>
      </c>
      <c r="K157" s="1"/>
    </row>
    <row r="158" spans="1:11" ht="18.75" customHeight="1" x14ac:dyDescent="0.3">
      <c r="A158" s="1">
        <v>156</v>
      </c>
      <c r="B158" s="10">
        <v>46179</v>
      </c>
      <c r="C158" s="1" t="s">
        <v>61</v>
      </c>
      <c r="D158" s="1" t="s">
        <v>63</v>
      </c>
      <c r="E158" s="1">
        <v>1500</v>
      </c>
      <c r="F158" s="1"/>
      <c r="G158" s="1"/>
      <c r="H158" s="1"/>
      <c r="I158" s="1"/>
      <c r="J158" s="1">
        <f t="shared" si="2"/>
        <v>0</v>
      </c>
      <c r="K158" s="1"/>
    </row>
    <row r="159" spans="1:11" ht="18.75" customHeight="1" x14ac:dyDescent="0.3">
      <c r="A159" s="1">
        <v>157</v>
      </c>
      <c r="B159" s="10">
        <v>46180</v>
      </c>
      <c r="C159" s="1" t="s">
        <v>61</v>
      </c>
      <c r="D159" s="1" t="s">
        <v>63</v>
      </c>
      <c r="E159" s="1">
        <v>1500</v>
      </c>
      <c r="F159" s="1"/>
      <c r="G159" s="1"/>
      <c r="H159" s="1"/>
      <c r="I159" s="1"/>
      <c r="J159" s="1">
        <f t="shared" si="2"/>
        <v>0</v>
      </c>
      <c r="K159" s="1"/>
    </row>
    <row r="160" spans="1:11" ht="18.75" customHeight="1" x14ac:dyDescent="0.3">
      <c r="A160" s="1">
        <v>158</v>
      </c>
      <c r="B160" s="10">
        <v>46181</v>
      </c>
      <c r="C160" s="1" t="s">
        <v>61</v>
      </c>
      <c r="D160" s="1" t="s">
        <v>63</v>
      </c>
      <c r="E160" s="1">
        <v>1500</v>
      </c>
      <c r="F160" s="1"/>
      <c r="G160" s="1"/>
      <c r="H160" s="1"/>
      <c r="I160" s="1"/>
      <c r="J160" s="1">
        <f t="shared" si="2"/>
        <v>0</v>
      </c>
      <c r="K160" s="1"/>
    </row>
    <row r="161" spans="1:11" ht="18.75" customHeight="1" x14ac:dyDescent="0.3">
      <c r="A161" s="1">
        <v>159</v>
      </c>
      <c r="B161" s="10">
        <v>46182</v>
      </c>
      <c r="C161" s="1" t="s">
        <v>61</v>
      </c>
      <c r="D161" s="1" t="s">
        <v>63</v>
      </c>
      <c r="E161" s="1">
        <v>1500</v>
      </c>
      <c r="F161" s="1"/>
      <c r="G161" s="1"/>
      <c r="H161" s="1"/>
      <c r="I161" s="1"/>
      <c r="J161" s="1">
        <f t="shared" si="2"/>
        <v>0</v>
      </c>
      <c r="K161" s="1"/>
    </row>
    <row r="162" spans="1:11" ht="18.75" customHeight="1" x14ac:dyDescent="0.3">
      <c r="A162" s="1">
        <v>160</v>
      </c>
      <c r="B162" s="10">
        <v>46183</v>
      </c>
      <c r="C162" s="1" t="s">
        <v>61</v>
      </c>
      <c r="D162" s="1" t="s">
        <v>63</v>
      </c>
      <c r="E162" s="1">
        <v>1500</v>
      </c>
      <c r="F162" s="1"/>
      <c r="G162" s="1"/>
      <c r="H162" s="1"/>
      <c r="I162" s="1"/>
      <c r="J162" s="1">
        <f t="shared" si="2"/>
        <v>0</v>
      </c>
      <c r="K162" s="1"/>
    </row>
    <row r="163" spans="1:11" ht="18.75" customHeight="1" x14ac:dyDescent="0.3">
      <c r="A163" s="1">
        <v>161</v>
      </c>
      <c r="B163" s="10">
        <v>46184</v>
      </c>
      <c r="C163" s="1" t="s">
        <v>61</v>
      </c>
      <c r="D163" s="1" t="s">
        <v>63</v>
      </c>
      <c r="E163" s="1">
        <v>1500</v>
      </c>
      <c r="F163" s="1"/>
      <c r="G163" s="1"/>
      <c r="H163" s="1"/>
      <c r="I163" s="1"/>
      <c r="J163" s="1">
        <f t="shared" si="2"/>
        <v>0</v>
      </c>
      <c r="K163" s="1"/>
    </row>
    <row r="164" spans="1:11" ht="18.75" customHeight="1" x14ac:dyDescent="0.3">
      <c r="A164" s="1">
        <v>162</v>
      </c>
      <c r="B164" s="10">
        <v>46185</v>
      </c>
      <c r="C164" s="1" t="s">
        <v>61</v>
      </c>
      <c r="D164" s="1" t="s">
        <v>63</v>
      </c>
      <c r="E164" s="1">
        <v>1500</v>
      </c>
      <c r="F164" s="1"/>
      <c r="G164" s="1"/>
      <c r="H164" s="1"/>
      <c r="I164" s="1"/>
      <c r="J164" s="1">
        <f t="shared" si="2"/>
        <v>0</v>
      </c>
      <c r="K164" s="1"/>
    </row>
    <row r="165" spans="1:11" ht="18.75" customHeight="1" x14ac:dyDescent="0.3">
      <c r="A165" s="1">
        <v>163</v>
      </c>
      <c r="B165" s="10">
        <v>46186</v>
      </c>
      <c r="C165" s="1" t="s">
        <v>61</v>
      </c>
      <c r="D165" s="1" t="s">
        <v>63</v>
      </c>
      <c r="E165" s="1">
        <v>1500</v>
      </c>
      <c r="F165" s="1"/>
      <c r="G165" s="1"/>
      <c r="H165" s="1"/>
      <c r="I165" s="1"/>
      <c r="J165" s="1">
        <f t="shared" si="2"/>
        <v>0</v>
      </c>
      <c r="K165" s="1"/>
    </row>
    <row r="166" spans="1:11" ht="18.75" customHeight="1" x14ac:dyDescent="0.3">
      <c r="A166" s="1">
        <v>164</v>
      </c>
      <c r="B166" s="10">
        <v>46187</v>
      </c>
      <c r="C166" s="1" t="s">
        <v>61</v>
      </c>
      <c r="D166" s="1" t="s">
        <v>63</v>
      </c>
      <c r="E166" s="1">
        <v>1500</v>
      </c>
      <c r="F166" s="1"/>
      <c r="G166" s="1"/>
      <c r="H166" s="1"/>
      <c r="I166" s="1"/>
      <c r="J166" s="1">
        <f t="shared" si="2"/>
        <v>0</v>
      </c>
      <c r="K166" s="1"/>
    </row>
    <row r="167" spans="1:11" ht="18.75" customHeight="1" x14ac:dyDescent="0.3">
      <c r="A167" s="1">
        <v>165</v>
      </c>
      <c r="B167" s="10">
        <v>46188</v>
      </c>
      <c r="C167" s="1" t="s">
        <v>61</v>
      </c>
      <c r="D167" s="1" t="s">
        <v>63</v>
      </c>
      <c r="E167" s="1">
        <v>1500</v>
      </c>
      <c r="F167" s="1"/>
      <c r="G167" s="1"/>
      <c r="H167" s="1"/>
      <c r="I167" s="1"/>
      <c r="J167" s="1">
        <f t="shared" si="2"/>
        <v>0</v>
      </c>
      <c r="K167" s="1"/>
    </row>
    <row r="168" spans="1:11" ht="18.75" customHeight="1" x14ac:dyDescent="0.3">
      <c r="A168" s="1">
        <v>166</v>
      </c>
      <c r="B168" s="10">
        <v>46189</v>
      </c>
      <c r="C168" s="1" t="s">
        <v>61</v>
      </c>
      <c r="D168" s="1" t="s">
        <v>63</v>
      </c>
      <c r="E168" s="1">
        <v>1500</v>
      </c>
      <c r="F168" s="1"/>
      <c r="G168" s="1"/>
      <c r="H168" s="1"/>
      <c r="I168" s="1"/>
      <c r="J168" s="1">
        <f t="shared" si="2"/>
        <v>0</v>
      </c>
      <c r="K168" s="1"/>
    </row>
    <row r="169" spans="1:11" ht="18.75" customHeight="1" x14ac:dyDescent="0.3">
      <c r="A169" s="1">
        <v>167</v>
      </c>
      <c r="B169" s="10">
        <v>46190</v>
      </c>
      <c r="C169" s="1" t="s">
        <v>61</v>
      </c>
      <c r="D169" s="1" t="s">
        <v>63</v>
      </c>
      <c r="E169" s="1">
        <v>1500</v>
      </c>
      <c r="F169" s="1"/>
      <c r="G169" s="1"/>
      <c r="H169" s="1"/>
      <c r="I169" s="1"/>
      <c r="J169" s="1">
        <f t="shared" si="2"/>
        <v>0</v>
      </c>
      <c r="K169" s="1"/>
    </row>
    <row r="170" spans="1:11" ht="18.75" customHeight="1" x14ac:dyDescent="0.3">
      <c r="A170" s="1">
        <v>168</v>
      </c>
      <c r="B170" s="10">
        <v>46191</v>
      </c>
      <c r="C170" s="1" t="s">
        <v>61</v>
      </c>
      <c r="D170" s="1" t="s">
        <v>63</v>
      </c>
      <c r="E170" s="1">
        <v>1500</v>
      </c>
      <c r="F170" s="1"/>
      <c r="G170" s="1"/>
      <c r="H170" s="1"/>
      <c r="I170" s="1"/>
      <c r="J170" s="1">
        <f t="shared" si="2"/>
        <v>0</v>
      </c>
      <c r="K170" s="1"/>
    </row>
    <row r="171" spans="1:11" ht="18.75" customHeight="1" x14ac:dyDescent="0.3">
      <c r="A171" s="1">
        <v>169</v>
      </c>
      <c r="B171" s="10">
        <v>46192</v>
      </c>
      <c r="C171" s="1" t="s">
        <v>61</v>
      </c>
      <c r="D171" s="1" t="s">
        <v>63</v>
      </c>
      <c r="E171" s="1">
        <v>1500</v>
      </c>
      <c r="F171" s="1"/>
      <c r="G171" s="1"/>
      <c r="H171" s="1"/>
      <c r="I171" s="1"/>
      <c r="J171" s="1">
        <f t="shared" si="2"/>
        <v>0</v>
      </c>
      <c r="K171" s="1"/>
    </row>
    <row r="172" spans="1:11" ht="18.75" customHeight="1" x14ac:dyDescent="0.3">
      <c r="A172" s="1">
        <v>170</v>
      </c>
      <c r="B172" s="10">
        <v>46193</v>
      </c>
      <c r="C172" s="1" t="s">
        <v>61</v>
      </c>
      <c r="D172" s="1" t="s">
        <v>63</v>
      </c>
      <c r="E172" s="1">
        <v>1500</v>
      </c>
      <c r="F172" s="1"/>
      <c r="G172" s="1"/>
      <c r="H172" s="1"/>
      <c r="I172" s="1"/>
      <c r="J172" s="1">
        <f t="shared" si="2"/>
        <v>0</v>
      </c>
      <c r="K172" s="1"/>
    </row>
    <row r="173" spans="1:11" ht="18.75" customHeight="1" x14ac:dyDescent="0.3">
      <c r="A173" s="1">
        <v>171</v>
      </c>
      <c r="B173" s="10">
        <v>46194</v>
      </c>
      <c r="C173" s="1" t="s">
        <v>61</v>
      </c>
      <c r="D173" s="1" t="s">
        <v>63</v>
      </c>
      <c r="E173" s="1">
        <v>1500</v>
      </c>
      <c r="F173" s="1"/>
      <c r="G173" s="1"/>
      <c r="H173" s="1"/>
      <c r="I173" s="1"/>
      <c r="J173" s="1">
        <f t="shared" si="2"/>
        <v>0</v>
      </c>
      <c r="K173" s="1"/>
    </row>
    <row r="174" spans="1:11" ht="18.75" customHeight="1" x14ac:dyDescent="0.3">
      <c r="A174" s="1">
        <v>172</v>
      </c>
      <c r="B174" s="10">
        <v>46195</v>
      </c>
      <c r="C174" s="1" t="s">
        <v>61</v>
      </c>
      <c r="D174" s="1" t="s">
        <v>63</v>
      </c>
      <c r="E174" s="1">
        <v>1500</v>
      </c>
      <c r="F174" s="1"/>
      <c r="G174" s="1"/>
      <c r="H174" s="1"/>
      <c r="I174" s="1"/>
      <c r="J174" s="1">
        <f t="shared" si="2"/>
        <v>0</v>
      </c>
      <c r="K174" s="1"/>
    </row>
    <row r="175" spans="1:11" ht="18.75" customHeight="1" x14ac:dyDescent="0.3">
      <c r="A175" s="1">
        <v>173</v>
      </c>
      <c r="B175" s="10">
        <v>46196</v>
      </c>
      <c r="C175" s="1" t="s">
        <v>61</v>
      </c>
      <c r="D175" s="1" t="s">
        <v>63</v>
      </c>
      <c r="E175" s="1">
        <v>1500</v>
      </c>
      <c r="F175" s="1"/>
      <c r="G175" s="1"/>
      <c r="H175" s="1"/>
      <c r="I175" s="1"/>
      <c r="J175" s="1">
        <f t="shared" si="2"/>
        <v>0</v>
      </c>
      <c r="K175" s="1"/>
    </row>
    <row r="176" spans="1:11" ht="18.75" customHeight="1" x14ac:dyDescent="0.3">
      <c r="A176" s="1">
        <v>174</v>
      </c>
      <c r="B176" s="10">
        <v>46197</v>
      </c>
      <c r="C176" s="1" t="s">
        <v>61</v>
      </c>
      <c r="D176" s="1" t="s">
        <v>63</v>
      </c>
      <c r="E176" s="1">
        <v>1500</v>
      </c>
      <c r="F176" s="1"/>
      <c r="G176" s="1"/>
      <c r="H176" s="1"/>
      <c r="I176" s="1"/>
      <c r="J176" s="1">
        <f t="shared" si="2"/>
        <v>0</v>
      </c>
      <c r="K176" s="1"/>
    </row>
    <row r="177" spans="1:11" ht="18.75" customHeight="1" x14ac:dyDescent="0.3">
      <c r="A177" s="1">
        <v>175</v>
      </c>
      <c r="B177" s="10">
        <v>46198</v>
      </c>
      <c r="C177" s="1" t="s">
        <v>61</v>
      </c>
      <c r="D177" s="1" t="s">
        <v>63</v>
      </c>
      <c r="E177" s="1">
        <v>1500</v>
      </c>
      <c r="F177" s="1"/>
      <c r="G177" s="1"/>
      <c r="H177" s="1"/>
      <c r="I177" s="1"/>
      <c r="J177" s="1">
        <f t="shared" si="2"/>
        <v>0</v>
      </c>
      <c r="K177" s="1"/>
    </row>
    <row r="178" spans="1:11" ht="18.75" customHeight="1" x14ac:dyDescent="0.3">
      <c r="A178" s="1">
        <v>176</v>
      </c>
      <c r="B178" s="10">
        <v>46199</v>
      </c>
      <c r="C178" s="1" t="s">
        <v>61</v>
      </c>
      <c r="D178" s="1" t="s">
        <v>63</v>
      </c>
      <c r="E178" s="1">
        <v>1500</v>
      </c>
      <c r="F178" s="1"/>
      <c r="G178" s="1"/>
      <c r="H178" s="1"/>
      <c r="I178" s="1"/>
      <c r="J178" s="1">
        <f t="shared" si="2"/>
        <v>0</v>
      </c>
      <c r="K178" s="1"/>
    </row>
    <row r="179" spans="1:11" ht="18.75" customHeight="1" x14ac:dyDescent="0.3">
      <c r="A179" s="1">
        <v>177</v>
      </c>
      <c r="B179" s="10">
        <v>46200</v>
      </c>
      <c r="C179" s="1" t="s">
        <v>61</v>
      </c>
      <c r="D179" s="1" t="s">
        <v>63</v>
      </c>
      <c r="E179" s="1">
        <v>1500</v>
      </c>
      <c r="F179" s="1"/>
      <c r="G179" s="1"/>
      <c r="H179" s="1"/>
      <c r="I179" s="1"/>
      <c r="J179" s="1">
        <f t="shared" si="2"/>
        <v>0</v>
      </c>
      <c r="K179" s="1"/>
    </row>
    <row r="180" spans="1:11" ht="18.75" customHeight="1" x14ac:dyDescent="0.3">
      <c r="A180" s="1">
        <v>178</v>
      </c>
      <c r="B180" s="10">
        <v>46201</v>
      </c>
      <c r="C180" s="1" t="s">
        <v>61</v>
      </c>
      <c r="D180" s="1" t="s">
        <v>63</v>
      </c>
      <c r="E180" s="1">
        <v>1500</v>
      </c>
      <c r="F180" s="1"/>
      <c r="G180" s="1"/>
      <c r="H180" s="1"/>
      <c r="I180" s="1"/>
      <c r="J180" s="1">
        <f t="shared" si="2"/>
        <v>0</v>
      </c>
      <c r="K180" s="1"/>
    </row>
    <row r="181" spans="1:11" ht="18.75" customHeight="1" x14ac:dyDescent="0.3">
      <c r="A181" s="1">
        <v>179</v>
      </c>
      <c r="B181" s="10">
        <v>46202</v>
      </c>
      <c r="C181" s="1" t="s">
        <v>61</v>
      </c>
      <c r="D181" s="1" t="s">
        <v>63</v>
      </c>
      <c r="E181" s="1">
        <v>1500</v>
      </c>
      <c r="F181" s="1"/>
      <c r="G181" s="1"/>
      <c r="H181" s="1"/>
      <c r="I181" s="1"/>
      <c r="J181" s="1">
        <f t="shared" si="2"/>
        <v>0</v>
      </c>
      <c r="K181" s="1"/>
    </row>
    <row r="182" spans="1:11" ht="18.75" customHeight="1" x14ac:dyDescent="0.3">
      <c r="A182" s="1">
        <v>180</v>
      </c>
      <c r="B182" s="10">
        <v>46203</v>
      </c>
      <c r="C182" s="1" t="s">
        <v>61</v>
      </c>
      <c r="D182" s="1" t="s">
        <v>63</v>
      </c>
      <c r="E182" s="1">
        <v>1500</v>
      </c>
      <c r="F182" s="1"/>
      <c r="G182" s="1"/>
      <c r="H182" s="1"/>
      <c r="I182" s="1"/>
      <c r="J182" s="1">
        <f t="shared" si="2"/>
        <v>0</v>
      </c>
      <c r="K182" s="1"/>
    </row>
    <row r="183" spans="1:11" ht="18.75" customHeight="1" x14ac:dyDescent="0.3">
      <c r="A183" s="1">
        <v>181</v>
      </c>
      <c r="B183" s="10">
        <v>46204</v>
      </c>
      <c r="C183" s="1" t="s">
        <v>61</v>
      </c>
      <c r="D183" s="1" t="s">
        <v>63</v>
      </c>
      <c r="E183" s="1">
        <v>1500</v>
      </c>
      <c r="F183" s="1"/>
      <c r="G183" s="1"/>
      <c r="H183" s="1"/>
      <c r="I183" s="1"/>
      <c r="J183" s="1">
        <f t="shared" si="2"/>
        <v>0</v>
      </c>
      <c r="K183" s="1"/>
    </row>
    <row r="184" spans="1:11" ht="18.75" customHeight="1" x14ac:dyDescent="0.3">
      <c r="A184" s="1">
        <v>182</v>
      </c>
      <c r="B184" s="10">
        <v>46205</v>
      </c>
      <c r="C184" s="1" t="s">
        <v>61</v>
      </c>
      <c r="D184" s="1" t="s">
        <v>63</v>
      </c>
      <c r="E184" s="1">
        <v>1500</v>
      </c>
      <c r="F184" s="1"/>
      <c r="G184" s="1"/>
      <c r="H184" s="1"/>
      <c r="I184" s="1"/>
      <c r="J184" s="1">
        <f t="shared" si="2"/>
        <v>0</v>
      </c>
      <c r="K184" s="1"/>
    </row>
    <row r="185" spans="1:11" ht="18.75" customHeight="1" x14ac:dyDescent="0.3">
      <c r="A185" s="1">
        <v>183</v>
      </c>
      <c r="B185" s="10">
        <v>46206</v>
      </c>
      <c r="C185" s="1" t="s">
        <v>61</v>
      </c>
      <c r="D185" s="1" t="s">
        <v>63</v>
      </c>
      <c r="E185" s="1">
        <v>1500</v>
      </c>
      <c r="F185" s="1"/>
      <c r="G185" s="1"/>
      <c r="H185" s="1"/>
      <c r="I185" s="1"/>
      <c r="J185" s="1">
        <f t="shared" si="2"/>
        <v>0</v>
      </c>
      <c r="K185" s="1"/>
    </row>
    <row r="186" spans="1:11" ht="18.75" customHeight="1" x14ac:dyDescent="0.3">
      <c r="A186" s="1">
        <v>184</v>
      </c>
      <c r="B186" s="10">
        <v>46207</v>
      </c>
      <c r="C186" s="1" t="s">
        <v>61</v>
      </c>
      <c r="D186" s="1" t="s">
        <v>63</v>
      </c>
      <c r="E186" s="1">
        <v>1500</v>
      </c>
      <c r="F186" s="1"/>
      <c r="G186" s="1"/>
      <c r="H186" s="1"/>
      <c r="I186" s="1"/>
      <c r="J186" s="1">
        <f t="shared" si="2"/>
        <v>0</v>
      </c>
      <c r="K186" s="1"/>
    </row>
    <row r="187" spans="1:11" ht="18.75" customHeight="1" x14ac:dyDescent="0.3">
      <c r="A187" s="1">
        <v>185</v>
      </c>
      <c r="B187" s="10">
        <v>46208</v>
      </c>
      <c r="C187" s="1" t="s">
        <v>61</v>
      </c>
      <c r="D187" s="1" t="s">
        <v>63</v>
      </c>
      <c r="E187" s="1">
        <v>1500</v>
      </c>
      <c r="F187" s="1"/>
      <c r="G187" s="1"/>
      <c r="H187" s="1"/>
      <c r="I187" s="1"/>
      <c r="J187" s="1">
        <f t="shared" si="2"/>
        <v>0</v>
      </c>
      <c r="K187" s="1"/>
    </row>
    <row r="188" spans="1:11" ht="18.75" customHeight="1" x14ac:dyDescent="0.3">
      <c r="A188" s="1">
        <v>186</v>
      </c>
      <c r="B188" s="10">
        <v>46209</v>
      </c>
      <c r="C188" s="1" t="s">
        <v>61</v>
      </c>
      <c r="D188" s="1" t="s">
        <v>63</v>
      </c>
      <c r="E188" s="1">
        <v>1500</v>
      </c>
      <c r="F188" s="1"/>
      <c r="G188" s="1"/>
      <c r="H188" s="1"/>
      <c r="I188" s="1"/>
      <c r="J188" s="1">
        <f t="shared" si="2"/>
        <v>0</v>
      </c>
      <c r="K188" s="1"/>
    </row>
    <row r="189" spans="1:11" ht="18.75" customHeight="1" x14ac:dyDescent="0.3">
      <c r="A189" s="1">
        <v>187</v>
      </c>
      <c r="B189" s="10">
        <v>46210</v>
      </c>
      <c r="C189" s="1" t="s">
        <v>61</v>
      </c>
      <c r="D189" s="1" t="s">
        <v>63</v>
      </c>
      <c r="E189" s="1">
        <v>1500</v>
      </c>
      <c r="F189" s="1"/>
      <c r="G189" s="1"/>
      <c r="H189" s="1"/>
      <c r="I189" s="1"/>
      <c r="J189" s="1">
        <f t="shared" si="2"/>
        <v>0</v>
      </c>
      <c r="K189" s="1"/>
    </row>
    <row r="190" spans="1:11" ht="18.75" customHeight="1" x14ac:dyDescent="0.3">
      <c r="A190" s="1">
        <v>188</v>
      </c>
      <c r="B190" s="10">
        <v>46211</v>
      </c>
      <c r="C190" s="1" t="s">
        <v>61</v>
      </c>
      <c r="D190" s="1" t="s">
        <v>63</v>
      </c>
      <c r="E190" s="1">
        <v>1500</v>
      </c>
      <c r="F190" s="1"/>
      <c r="G190" s="1"/>
      <c r="H190" s="1"/>
      <c r="I190" s="1"/>
      <c r="J190" s="1">
        <f t="shared" si="2"/>
        <v>0</v>
      </c>
      <c r="K190" s="1"/>
    </row>
    <row r="191" spans="1:11" ht="18.75" customHeight="1" x14ac:dyDescent="0.3">
      <c r="A191" s="1">
        <v>189</v>
      </c>
      <c r="B191" s="10">
        <v>46212</v>
      </c>
      <c r="C191" s="1" t="s">
        <v>61</v>
      </c>
      <c r="D191" s="1" t="s">
        <v>63</v>
      </c>
      <c r="E191" s="1">
        <v>1500</v>
      </c>
      <c r="F191" s="1"/>
      <c r="G191" s="1"/>
      <c r="H191" s="1"/>
      <c r="I191" s="1"/>
      <c r="J191" s="1">
        <f t="shared" si="2"/>
        <v>0</v>
      </c>
      <c r="K191" s="1"/>
    </row>
    <row r="192" spans="1:11" ht="18.75" customHeight="1" x14ac:dyDescent="0.3">
      <c r="A192" s="1">
        <v>190</v>
      </c>
      <c r="B192" s="10">
        <v>46213</v>
      </c>
      <c r="C192" s="1" t="s">
        <v>61</v>
      </c>
      <c r="D192" s="1" t="s">
        <v>63</v>
      </c>
      <c r="E192" s="1">
        <v>1500</v>
      </c>
      <c r="F192" s="1"/>
      <c r="G192" s="1"/>
      <c r="H192" s="1"/>
      <c r="I192" s="1"/>
      <c r="J192" s="1">
        <f t="shared" si="2"/>
        <v>0</v>
      </c>
      <c r="K192" s="1"/>
    </row>
    <row r="193" spans="1:11" ht="18.75" customHeight="1" x14ac:dyDescent="0.3">
      <c r="A193" s="1">
        <v>191</v>
      </c>
      <c r="B193" s="10">
        <v>46214</v>
      </c>
      <c r="C193" s="1" t="s">
        <v>61</v>
      </c>
      <c r="D193" s="1" t="s">
        <v>63</v>
      </c>
      <c r="E193" s="1">
        <v>1500</v>
      </c>
      <c r="F193" s="1"/>
      <c r="G193" s="1"/>
      <c r="H193" s="1"/>
      <c r="I193" s="1"/>
      <c r="J193" s="1">
        <f t="shared" si="2"/>
        <v>0</v>
      </c>
      <c r="K193" s="1"/>
    </row>
    <row r="194" spans="1:11" ht="18.75" customHeight="1" x14ac:dyDescent="0.3">
      <c r="A194" s="1">
        <v>192</v>
      </c>
      <c r="B194" s="10">
        <v>46215</v>
      </c>
      <c r="C194" s="1" t="s">
        <v>61</v>
      </c>
      <c r="D194" s="1" t="s">
        <v>63</v>
      </c>
      <c r="E194" s="1">
        <v>1500</v>
      </c>
      <c r="F194" s="1"/>
      <c r="G194" s="1"/>
      <c r="H194" s="1"/>
      <c r="I194" s="1"/>
      <c r="J194" s="1">
        <f t="shared" si="2"/>
        <v>0</v>
      </c>
      <c r="K194" s="1"/>
    </row>
    <row r="195" spans="1:11" ht="18.75" customHeight="1" x14ac:dyDescent="0.3">
      <c r="A195" s="1">
        <v>193</v>
      </c>
      <c r="B195" s="10">
        <v>46216</v>
      </c>
      <c r="C195" s="1" t="s">
        <v>61</v>
      </c>
      <c r="D195" s="1" t="s">
        <v>63</v>
      </c>
      <c r="E195" s="1">
        <v>1500</v>
      </c>
      <c r="F195" s="1"/>
      <c r="G195" s="1"/>
      <c r="H195" s="1"/>
      <c r="I195" s="1"/>
      <c r="J195" s="1">
        <f t="shared" si="2"/>
        <v>0</v>
      </c>
      <c r="K195" s="1"/>
    </row>
    <row r="196" spans="1:11" ht="18.75" customHeight="1" x14ac:dyDescent="0.3">
      <c r="A196" s="1">
        <v>194</v>
      </c>
      <c r="B196" s="10">
        <v>46217</v>
      </c>
      <c r="C196" s="1" t="s">
        <v>61</v>
      </c>
      <c r="D196" s="1" t="s">
        <v>63</v>
      </c>
      <c r="E196" s="1">
        <v>1500</v>
      </c>
      <c r="F196" s="1"/>
      <c r="G196" s="1"/>
      <c r="H196" s="1"/>
      <c r="I196" s="1"/>
      <c r="J196" s="1">
        <f t="shared" ref="J196:J259" si="3">E196*F196-G196-H196+I196</f>
        <v>0</v>
      </c>
      <c r="K196" s="1"/>
    </row>
    <row r="197" spans="1:11" ht="18.75" customHeight="1" x14ac:dyDescent="0.3">
      <c r="A197" s="1">
        <v>195</v>
      </c>
      <c r="B197" s="10">
        <v>46218</v>
      </c>
      <c r="C197" s="1" t="s">
        <v>61</v>
      </c>
      <c r="D197" s="1" t="s">
        <v>63</v>
      </c>
      <c r="E197" s="1">
        <v>1500</v>
      </c>
      <c r="F197" s="1"/>
      <c r="G197" s="1"/>
      <c r="H197" s="1"/>
      <c r="I197" s="1"/>
      <c r="J197" s="1">
        <f t="shared" si="3"/>
        <v>0</v>
      </c>
      <c r="K197" s="1"/>
    </row>
    <row r="198" spans="1:11" ht="18.75" customHeight="1" x14ac:dyDescent="0.3">
      <c r="A198" s="1">
        <v>196</v>
      </c>
      <c r="B198" s="10">
        <v>46219</v>
      </c>
      <c r="C198" s="1" t="s">
        <v>61</v>
      </c>
      <c r="D198" s="1" t="s">
        <v>63</v>
      </c>
      <c r="E198" s="1">
        <v>1500</v>
      </c>
      <c r="F198" s="1"/>
      <c r="G198" s="1"/>
      <c r="H198" s="1"/>
      <c r="I198" s="1"/>
      <c r="J198" s="1">
        <f t="shared" si="3"/>
        <v>0</v>
      </c>
      <c r="K198" s="1"/>
    </row>
    <row r="199" spans="1:11" ht="18.75" customHeight="1" x14ac:dyDescent="0.3">
      <c r="A199" s="1">
        <v>197</v>
      </c>
      <c r="B199" s="10">
        <v>46220</v>
      </c>
      <c r="C199" s="1" t="s">
        <v>61</v>
      </c>
      <c r="D199" s="1" t="s">
        <v>63</v>
      </c>
      <c r="E199" s="1">
        <v>1500</v>
      </c>
      <c r="F199" s="1"/>
      <c r="G199" s="1"/>
      <c r="H199" s="1"/>
      <c r="I199" s="1"/>
      <c r="J199" s="1">
        <f t="shared" si="3"/>
        <v>0</v>
      </c>
      <c r="K199" s="1"/>
    </row>
    <row r="200" spans="1:11" ht="18.75" customHeight="1" x14ac:dyDescent="0.3">
      <c r="A200" s="1">
        <v>198</v>
      </c>
      <c r="B200" s="10">
        <v>46221</v>
      </c>
      <c r="C200" s="1" t="s">
        <v>61</v>
      </c>
      <c r="D200" s="1" t="s">
        <v>63</v>
      </c>
      <c r="E200" s="1">
        <v>1500</v>
      </c>
      <c r="F200" s="1"/>
      <c r="G200" s="1"/>
      <c r="H200" s="1"/>
      <c r="I200" s="1"/>
      <c r="J200" s="1">
        <f t="shared" si="3"/>
        <v>0</v>
      </c>
      <c r="K200" s="1"/>
    </row>
    <row r="201" spans="1:11" ht="18.75" customHeight="1" x14ac:dyDescent="0.3">
      <c r="A201" s="1">
        <v>199</v>
      </c>
      <c r="B201" s="10">
        <v>46222</v>
      </c>
      <c r="C201" s="1" t="s">
        <v>61</v>
      </c>
      <c r="D201" s="1" t="s">
        <v>63</v>
      </c>
      <c r="E201" s="1">
        <v>1500</v>
      </c>
      <c r="F201" s="1"/>
      <c r="G201" s="1"/>
      <c r="H201" s="1"/>
      <c r="I201" s="1"/>
      <c r="J201" s="1">
        <f t="shared" si="3"/>
        <v>0</v>
      </c>
      <c r="K201" s="1"/>
    </row>
    <row r="202" spans="1:11" ht="18.75" customHeight="1" x14ac:dyDescent="0.3">
      <c r="A202" s="1">
        <v>200</v>
      </c>
      <c r="B202" s="10">
        <v>46223</v>
      </c>
      <c r="C202" s="1" t="s">
        <v>61</v>
      </c>
      <c r="D202" s="1" t="s">
        <v>63</v>
      </c>
      <c r="E202" s="1">
        <v>1500</v>
      </c>
      <c r="F202" s="1"/>
      <c r="G202" s="1"/>
      <c r="H202" s="1"/>
      <c r="I202" s="1"/>
      <c r="J202" s="1">
        <f t="shared" si="3"/>
        <v>0</v>
      </c>
      <c r="K202" s="1"/>
    </row>
    <row r="203" spans="1:11" ht="18.75" customHeight="1" x14ac:dyDescent="0.3">
      <c r="A203" s="1">
        <v>201</v>
      </c>
      <c r="B203" s="10">
        <v>46224</v>
      </c>
      <c r="C203" s="1" t="s">
        <v>61</v>
      </c>
      <c r="D203" s="1" t="s">
        <v>63</v>
      </c>
      <c r="E203" s="1">
        <v>1500</v>
      </c>
      <c r="F203" s="1"/>
      <c r="G203" s="1"/>
      <c r="H203" s="1"/>
      <c r="I203" s="1"/>
      <c r="J203" s="1">
        <f t="shared" si="3"/>
        <v>0</v>
      </c>
      <c r="K203" s="1"/>
    </row>
    <row r="204" spans="1:11" ht="18.75" customHeight="1" x14ac:dyDescent="0.3">
      <c r="A204" s="1">
        <v>202</v>
      </c>
      <c r="B204" s="10">
        <v>46225</v>
      </c>
      <c r="C204" s="1" t="s">
        <v>61</v>
      </c>
      <c r="D204" s="1" t="s">
        <v>63</v>
      </c>
      <c r="E204" s="1">
        <v>1500</v>
      </c>
      <c r="F204" s="1"/>
      <c r="G204" s="1"/>
      <c r="H204" s="1"/>
      <c r="I204" s="1"/>
      <c r="J204" s="1">
        <f t="shared" si="3"/>
        <v>0</v>
      </c>
      <c r="K204" s="1"/>
    </row>
    <row r="205" spans="1:11" ht="18.75" customHeight="1" x14ac:dyDescent="0.3">
      <c r="A205" s="1">
        <v>203</v>
      </c>
      <c r="B205" s="10">
        <v>46226</v>
      </c>
      <c r="C205" s="1" t="s">
        <v>61</v>
      </c>
      <c r="D205" s="1" t="s">
        <v>63</v>
      </c>
      <c r="E205" s="1">
        <v>1500</v>
      </c>
      <c r="F205" s="1"/>
      <c r="G205" s="1"/>
      <c r="H205" s="1"/>
      <c r="I205" s="1"/>
      <c r="J205" s="1">
        <f t="shared" si="3"/>
        <v>0</v>
      </c>
      <c r="K205" s="1"/>
    </row>
    <row r="206" spans="1:11" ht="18.75" customHeight="1" x14ac:dyDescent="0.3">
      <c r="A206" s="1">
        <v>204</v>
      </c>
      <c r="B206" s="10">
        <v>46227</v>
      </c>
      <c r="C206" s="1" t="s">
        <v>61</v>
      </c>
      <c r="D206" s="1" t="s">
        <v>63</v>
      </c>
      <c r="E206" s="1">
        <v>1500</v>
      </c>
      <c r="F206" s="1"/>
      <c r="G206" s="1"/>
      <c r="H206" s="1"/>
      <c r="I206" s="1"/>
      <c r="J206" s="1">
        <f t="shared" si="3"/>
        <v>0</v>
      </c>
      <c r="K206" s="1"/>
    </row>
    <row r="207" spans="1:11" ht="18.75" customHeight="1" x14ac:dyDescent="0.3">
      <c r="A207" s="1">
        <v>205</v>
      </c>
      <c r="B207" s="10">
        <v>46228</v>
      </c>
      <c r="C207" s="1" t="s">
        <v>61</v>
      </c>
      <c r="D207" s="1" t="s">
        <v>63</v>
      </c>
      <c r="E207" s="1">
        <v>1500</v>
      </c>
      <c r="F207" s="1"/>
      <c r="G207" s="1"/>
      <c r="H207" s="1"/>
      <c r="I207" s="1"/>
      <c r="J207" s="1">
        <f t="shared" si="3"/>
        <v>0</v>
      </c>
      <c r="K207" s="1"/>
    </row>
    <row r="208" spans="1:11" ht="18.75" customHeight="1" x14ac:dyDescent="0.3">
      <c r="A208" s="1">
        <v>206</v>
      </c>
      <c r="B208" s="10">
        <v>46229</v>
      </c>
      <c r="C208" s="1" t="s">
        <v>61</v>
      </c>
      <c r="D208" s="1" t="s">
        <v>63</v>
      </c>
      <c r="E208" s="1">
        <v>1500</v>
      </c>
      <c r="F208" s="1"/>
      <c r="G208" s="1"/>
      <c r="H208" s="1"/>
      <c r="I208" s="1"/>
      <c r="J208" s="1">
        <f t="shared" si="3"/>
        <v>0</v>
      </c>
      <c r="K208" s="1"/>
    </row>
    <row r="209" spans="1:11" ht="18.75" customHeight="1" x14ac:dyDescent="0.3">
      <c r="A209" s="1">
        <v>207</v>
      </c>
      <c r="B209" s="10">
        <v>46230</v>
      </c>
      <c r="C209" s="1" t="s">
        <v>61</v>
      </c>
      <c r="D209" s="1" t="s">
        <v>63</v>
      </c>
      <c r="E209" s="1">
        <v>1500</v>
      </c>
      <c r="F209" s="1"/>
      <c r="G209" s="1"/>
      <c r="H209" s="1"/>
      <c r="I209" s="1"/>
      <c r="J209" s="1">
        <f t="shared" si="3"/>
        <v>0</v>
      </c>
      <c r="K209" s="1"/>
    </row>
    <row r="210" spans="1:11" ht="18.75" customHeight="1" x14ac:dyDescent="0.3">
      <c r="A210" s="1">
        <v>208</v>
      </c>
      <c r="B210" s="10">
        <v>46231</v>
      </c>
      <c r="C210" s="1" t="s">
        <v>61</v>
      </c>
      <c r="D210" s="1" t="s">
        <v>63</v>
      </c>
      <c r="E210" s="1">
        <v>1500</v>
      </c>
      <c r="F210" s="1"/>
      <c r="G210" s="1"/>
      <c r="H210" s="1"/>
      <c r="I210" s="1"/>
      <c r="J210" s="1">
        <f t="shared" si="3"/>
        <v>0</v>
      </c>
      <c r="K210" s="1"/>
    </row>
    <row r="211" spans="1:11" ht="18.75" customHeight="1" x14ac:dyDescent="0.3">
      <c r="A211" s="1">
        <v>209</v>
      </c>
      <c r="B211" s="10">
        <v>46232</v>
      </c>
      <c r="C211" s="1" t="s">
        <v>61</v>
      </c>
      <c r="D211" s="1" t="s">
        <v>63</v>
      </c>
      <c r="E211" s="1">
        <v>1500</v>
      </c>
      <c r="F211" s="1"/>
      <c r="G211" s="1"/>
      <c r="H211" s="1"/>
      <c r="I211" s="1"/>
      <c r="J211" s="1">
        <f t="shared" si="3"/>
        <v>0</v>
      </c>
      <c r="K211" s="1"/>
    </row>
    <row r="212" spans="1:11" ht="18.75" customHeight="1" x14ac:dyDescent="0.3">
      <c r="A212" s="1">
        <v>210</v>
      </c>
      <c r="B212" s="10">
        <v>46233</v>
      </c>
      <c r="C212" s="1" t="s">
        <v>61</v>
      </c>
      <c r="D212" s="1" t="s">
        <v>63</v>
      </c>
      <c r="E212" s="1">
        <v>1500</v>
      </c>
      <c r="F212" s="1"/>
      <c r="G212" s="1"/>
      <c r="H212" s="1"/>
      <c r="I212" s="1"/>
      <c r="J212" s="1">
        <f t="shared" si="3"/>
        <v>0</v>
      </c>
      <c r="K212" s="1"/>
    </row>
    <row r="213" spans="1:11" ht="18.75" customHeight="1" x14ac:dyDescent="0.3">
      <c r="A213" s="1">
        <v>211</v>
      </c>
      <c r="B213" s="10">
        <v>46234</v>
      </c>
      <c r="C213" s="1" t="s">
        <v>61</v>
      </c>
      <c r="D213" s="1" t="s">
        <v>63</v>
      </c>
      <c r="E213" s="1">
        <v>1500</v>
      </c>
      <c r="F213" s="1"/>
      <c r="G213" s="1"/>
      <c r="H213" s="1"/>
      <c r="I213" s="1"/>
      <c r="J213" s="1">
        <f t="shared" si="3"/>
        <v>0</v>
      </c>
      <c r="K213" s="1"/>
    </row>
    <row r="214" spans="1:11" ht="18.75" customHeight="1" x14ac:dyDescent="0.3">
      <c r="A214" s="1">
        <v>212</v>
      </c>
      <c r="B214" s="10">
        <v>46235</v>
      </c>
      <c r="C214" s="1" t="s">
        <v>61</v>
      </c>
      <c r="D214" s="1" t="s">
        <v>63</v>
      </c>
      <c r="E214" s="1">
        <v>1500</v>
      </c>
      <c r="F214" s="1"/>
      <c r="G214" s="1"/>
      <c r="H214" s="1"/>
      <c r="I214" s="1"/>
      <c r="J214" s="1">
        <f t="shared" si="3"/>
        <v>0</v>
      </c>
      <c r="K214" s="1"/>
    </row>
    <row r="215" spans="1:11" ht="18.75" customHeight="1" x14ac:dyDescent="0.3">
      <c r="A215" s="1">
        <v>213</v>
      </c>
      <c r="B215" s="10">
        <v>46236</v>
      </c>
      <c r="C215" s="1" t="s">
        <v>61</v>
      </c>
      <c r="D215" s="1" t="s">
        <v>63</v>
      </c>
      <c r="E215" s="1">
        <v>1500</v>
      </c>
      <c r="F215" s="1"/>
      <c r="G215" s="1"/>
      <c r="H215" s="1"/>
      <c r="I215" s="1"/>
      <c r="J215" s="1">
        <f t="shared" si="3"/>
        <v>0</v>
      </c>
      <c r="K215" s="1"/>
    </row>
    <row r="216" spans="1:11" ht="18.75" customHeight="1" x14ac:dyDescent="0.3">
      <c r="A216" s="1">
        <v>214</v>
      </c>
      <c r="B216" s="10">
        <v>46237</v>
      </c>
      <c r="C216" s="1" t="s">
        <v>61</v>
      </c>
      <c r="D216" s="1" t="s">
        <v>63</v>
      </c>
      <c r="E216" s="1">
        <v>1500</v>
      </c>
      <c r="F216" s="1"/>
      <c r="G216" s="1"/>
      <c r="H216" s="1"/>
      <c r="I216" s="1"/>
      <c r="J216" s="1">
        <f t="shared" si="3"/>
        <v>0</v>
      </c>
      <c r="K216" s="1"/>
    </row>
    <row r="217" spans="1:11" ht="18.75" customHeight="1" x14ac:dyDescent="0.3">
      <c r="A217" s="1">
        <v>215</v>
      </c>
      <c r="B217" s="10">
        <v>46238</v>
      </c>
      <c r="C217" s="1" t="s">
        <v>61</v>
      </c>
      <c r="D217" s="1" t="s">
        <v>63</v>
      </c>
      <c r="E217" s="1">
        <v>1500</v>
      </c>
      <c r="F217" s="1"/>
      <c r="G217" s="1"/>
      <c r="H217" s="1"/>
      <c r="I217" s="1"/>
      <c r="J217" s="1">
        <f t="shared" si="3"/>
        <v>0</v>
      </c>
      <c r="K217" s="1"/>
    </row>
    <row r="218" spans="1:11" ht="18.75" customHeight="1" x14ac:dyDescent="0.3">
      <c r="A218" s="1">
        <v>216</v>
      </c>
      <c r="B218" s="10">
        <v>46239</v>
      </c>
      <c r="C218" s="1" t="s">
        <v>61</v>
      </c>
      <c r="D218" s="1" t="s">
        <v>63</v>
      </c>
      <c r="E218" s="1">
        <v>1500</v>
      </c>
      <c r="F218" s="1"/>
      <c r="G218" s="1"/>
      <c r="H218" s="1"/>
      <c r="I218" s="1"/>
      <c r="J218" s="1">
        <f t="shared" si="3"/>
        <v>0</v>
      </c>
      <c r="K218" s="1"/>
    </row>
    <row r="219" spans="1:11" ht="18.75" customHeight="1" x14ac:dyDescent="0.3">
      <c r="A219" s="1">
        <v>217</v>
      </c>
      <c r="B219" s="10">
        <v>46240</v>
      </c>
      <c r="C219" s="1" t="s">
        <v>61</v>
      </c>
      <c r="D219" s="1" t="s">
        <v>63</v>
      </c>
      <c r="E219" s="1">
        <v>1500</v>
      </c>
      <c r="F219" s="1"/>
      <c r="G219" s="1"/>
      <c r="H219" s="1"/>
      <c r="I219" s="1"/>
      <c r="J219" s="1">
        <f t="shared" si="3"/>
        <v>0</v>
      </c>
      <c r="K219" s="1"/>
    </row>
    <row r="220" spans="1:11" ht="18.75" customHeight="1" x14ac:dyDescent="0.3">
      <c r="A220" s="1">
        <v>218</v>
      </c>
      <c r="B220" s="10">
        <v>46241</v>
      </c>
      <c r="C220" s="1" t="s">
        <v>61</v>
      </c>
      <c r="D220" s="1" t="s">
        <v>63</v>
      </c>
      <c r="E220" s="1">
        <v>1500</v>
      </c>
      <c r="F220" s="1"/>
      <c r="G220" s="1"/>
      <c r="H220" s="1"/>
      <c r="I220" s="1"/>
      <c r="J220" s="1">
        <f t="shared" si="3"/>
        <v>0</v>
      </c>
      <c r="K220" s="1"/>
    </row>
    <row r="221" spans="1:11" ht="18.75" customHeight="1" x14ac:dyDescent="0.3">
      <c r="A221" s="1">
        <v>219</v>
      </c>
      <c r="B221" s="10">
        <v>46242</v>
      </c>
      <c r="C221" s="1" t="s">
        <v>61</v>
      </c>
      <c r="D221" s="1" t="s">
        <v>63</v>
      </c>
      <c r="E221" s="1">
        <v>1500</v>
      </c>
      <c r="F221" s="1"/>
      <c r="G221" s="1"/>
      <c r="H221" s="1"/>
      <c r="I221" s="1"/>
      <c r="J221" s="1">
        <f t="shared" si="3"/>
        <v>0</v>
      </c>
      <c r="K221" s="1"/>
    </row>
    <row r="222" spans="1:11" ht="18.75" customHeight="1" x14ac:dyDescent="0.3">
      <c r="A222" s="1">
        <v>220</v>
      </c>
      <c r="B222" s="10">
        <v>46243</v>
      </c>
      <c r="C222" s="1" t="s">
        <v>61</v>
      </c>
      <c r="D222" s="1" t="s">
        <v>63</v>
      </c>
      <c r="E222" s="1">
        <v>1500</v>
      </c>
      <c r="F222" s="1"/>
      <c r="G222" s="1"/>
      <c r="H222" s="1"/>
      <c r="I222" s="1"/>
      <c r="J222" s="1">
        <f t="shared" si="3"/>
        <v>0</v>
      </c>
      <c r="K222" s="1"/>
    </row>
    <row r="223" spans="1:11" ht="18.75" customHeight="1" x14ac:dyDescent="0.3">
      <c r="A223" s="1">
        <v>221</v>
      </c>
      <c r="B223" s="10">
        <v>46244</v>
      </c>
      <c r="C223" s="1" t="s">
        <v>61</v>
      </c>
      <c r="D223" s="1" t="s">
        <v>63</v>
      </c>
      <c r="E223" s="1">
        <v>1500</v>
      </c>
      <c r="F223" s="1"/>
      <c r="G223" s="1"/>
      <c r="H223" s="1"/>
      <c r="I223" s="1"/>
      <c r="J223" s="1">
        <f t="shared" si="3"/>
        <v>0</v>
      </c>
      <c r="K223" s="1"/>
    </row>
    <row r="224" spans="1:11" ht="18.75" customHeight="1" x14ac:dyDescent="0.3">
      <c r="A224" s="1">
        <v>222</v>
      </c>
      <c r="B224" s="10">
        <v>46245</v>
      </c>
      <c r="C224" s="1" t="s">
        <v>61</v>
      </c>
      <c r="D224" s="1" t="s">
        <v>63</v>
      </c>
      <c r="E224" s="1">
        <v>1500</v>
      </c>
      <c r="F224" s="1"/>
      <c r="G224" s="1"/>
      <c r="H224" s="1"/>
      <c r="I224" s="1"/>
      <c r="J224" s="1">
        <f t="shared" si="3"/>
        <v>0</v>
      </c>
      <c r="K224" s="1"/>
    </row>
    <row r="225" spans="1:11" ht="18.75" customHeight="1" x14ac:dyDescent="0.3">
      <c r="A225" s="1">
        <v>223</v>
      </c>
      <c r="B225" s="10">
        <v>46246</v>
      </c>
      <c r="C225" s="1" t="s">
        <v>61</v>
      </c>
      <c r="D225" s="1" t="s">
        <v>63</v>
      </c>
      <c r="E225" s="1">
        <v>1500</v>
      </c>
      <c r="F225" s="1"/>
      <c r="G225" s="1"/>
      <c r="H225" s="1"/>
      <c r="I225" s="1"/>
      <c r="J225" s="1">
        <f t="shared" si="3"/>
        <v>0</v>
      </c>
      <c r="K225" s="1"/>
    </row>
    <row r="226" spans="1:11" ht="18.75" customHeight="1" x14ac:dyDescent="0.3">
      <c r="A226" s="1">
        <v>224</v>
      </c>
      <c r="B226" s="10">
        <v>46247</v>
      </c>
      <c r="C226" s="1" t="s">
        <v>61</v>
      </c>
      <c r="D226" s="1" t="s">
        <v>63</v>
      </c>
      <c r="E226" s="1">
        <v>1500</v>
      </c>
      <c r="F226" s="1"/>
      <c r="G226" s="1"/>
      <c r="H226" s="1"/>
      <c r="I226" s="1"/>
      <c r="J226" s="1">
        <f t="shared" si="3"/>
        <v>0</v>
      </c>
      <c r="K226" s="1"/>
    </row>
    <row r="227" spans="1:11" ht="18.75" customHeight="1" x14ac:dyDescent="0.3">
      <c r="A227" s="1">
        <v>225</v>
      </c>
      <c r="B227" s="10">
        <v>46248</v>
      </c>
      <c r="C227" s="1" t="s">
        <v>61</v>
      </c>
      <c r="D227" s="1" t="s">
        <v>63</v>
      </c>
      <c r="E227" s="1">
        <v>1500</v>
      </c>
      <c r="F227" s="1"/>
      <c r="G227" s="1"/>
      <c r="H227" s="1"/>
      <c r="I227" s="1"/>
      <c r="J227" s="1">
        <f t="shared" si="3"/>
        <v>0</v>
      </c>
      <c r="K227" s="1"/>
    </row>
    <row r="228" spans="1:11" ht="18.75" customHeight="1" x14ac:dyDescent="0.3">
      <c r="A228" s="1">
        <v>226</v>
      </c>
      <c r="B228" s="10">
        <v>46249</v>
      </c>
      <c r="C228" s="1" t="s">
        <v>61</v>
      </c>
      <c r="D228" s="1" t="s">
        <v>63</v>
      </c>
      <c r="E228" s="1">
        <v>1500</v>
      </c>
      <c r="F228" s="1"/>
      <c r="G228" s="1"/>
      <c r="H228" s="1"/>
      <c r="I228" s="1"/>
      <c r="J228" s="1">
        <f t="shared" si="3"/>
        <v>0</v>
      </c>
      <c r="K228" s="1"/>
    </row>
    <row r="229" spans="1:11" ht="18.75" customHeight="1" x14ac:dyDescent="0.3">
      <c r="A229" s="1">
        <v>227</v>
      </c>
      <c r="B229" s="10">
        <v>46250</v>
      </c>
      <c r="C229" s="1" t="s">
        <v>61</v>
      </c>
      <c r="D229" s="1" t="s">
        <v>63</v>
      </c>
      <c r="E229" s="1">
        <v>1500</v>
      </c>
      <c r="F229" s="1"/>
      <c r="G229" s="1"/>
      <c r="H229" s="1"/>
      <c r="I229" s="1"/>
      <c r="J229" s="1">
        <f t="shared" si="3"/>
        <v>0</v>
      </c>
      <c r="K229" s="1"/>
    </row>
    <row r="230" spans="1:11" ht="18.75" customHeight="1" x14ac:dyDescent="0.3">
      <c r="A230" s="1">
        <v>228</v>
      </c>
      <c r="B230" s="10">
        <v>46251</v>
      </c>
      <c r="C230" s="1" t="s">
        <v>61</v>
      </c>
      <c r="D230" s="1" t="s">
        <v>63</v>
      </c>
      <c r="E230" s="1">
        <v>1500</v>
      </c>
      <c r="F230" s="1"/>
      <c r="G230" s="1"/>
      <c r="H230" s="1"/>
      <c r="I230" s="1"/>
      <c r="J230" s="1">
        <f t="shared" si="3"/>
        <v>0</v>
      </c>
      <c r="K230" s="1"/>
    </row>
    <row r="231" spans="1:11" ht="18.75" customHeight="1" x14ac:dyDescent="0.3">
      <c r="A231" s="1">
        <v>229</v>
      </c>
      <c r="B231" s="10">
        <v>46252</v>
      </c>
      <c r="C231" s="1" t="s">
        <v>61</v>
      </c>
      <c r="D231" s="1" t="s">
        <v>63</v>
      </c>
      <c r="E231" s="1">
        <v>1500</v>
      </c>
      <c r="F231" s="1"/>
      <c r="G231" s="1"/>
      <c r="H231" s="1"/>
      <c r="I231" s="1"/>
      <c r="J231" s="1">
        <f t="shared" si="3"/>
        <v>0</v>
      </c>
      <c r="K231" s="1"/>
    </row>
    <row r="232" spans="1:11" ht="18.75" customHeight="1" x14ac:dyDescent="0.3">
      <c r="A232" s="1">
        <v>230</v>
      </c>
      <c r="B232" s="10">
        <v>46253</v>
      </c>
      <c r="C232" s="1" t="s">
        <v>61</v>
      </c>
      <c r="D232" s="1" t="s">
        <v>63</v>
      </c>
      <c r="E232" s="1">
        <v>1500</v>
      </c>
      <c r="F232" s="1"/>
      <c r="G232" s="1"/>
      <c r="H232" s="1"/>
      <c r="I232" s="1"/>
      <c r="J232" s="1">
        <f t="shared" si="3"/>
        <v>0</v>
      </c>
      <c r="K232" s="1"/>
    </row>
    <row r="233" spans="1:11" ht="18.75" customHeight="1" x14ac:dyDescent="0.3">
      <c r="A233" s="1">
        <v>231</v>
      </c>
      <c r="B233" s="10">
        <v>46254</v>
      </c>
      <c r="C233" s="1" t="s">
        <v>61</v>
      </c>
      <c r="D233" s="1" t="s">
        <v>63</v>
      </c>
      <c r="E233" s="1">
        <v>1500</v>
      </c>
      <c r="F233" s="1"/>
      <c r="G233" s="1"/>
      <c r="H233" s="1"/>
      <c r="I233" s="1"/>
      <c r="J233" s="1">
        <f t="shared" si="3"/>
        <v>0</v>
      </c>
      <c r="K233" s="1"/>
    </row>
    <row r="234" spans="1:11" ht="18.75" customHeight="1" x14ac:dyDescent="0.3">
      <c r="A234" s="1">
        <v>232</v>
      </c>
      <c r="B234" s="10">
        <v>46255</v>
      </c>
      <c r="C234" s="1" t="s">
        <v>61</v>
      </c>
      <c r="D234" s="1" t="s">
        <v>63</v>
      </c>
      <c r="E234" s="1">
        <v>1500</v>
      </c>
      <c r="F234" s="1"/>
      <c r="G234" s="1"/>
      <c r="H234" s="1"/>
      <c r="I234" s="1"/>
      <c r="J234" s="1">
        <f t="shared" si="3"/>
        <v>0</v>
      </c>
      <c r="K234" s="1"/>
    </row>
    <row r="235" spans="1:11" ht="18.75" customHeight="1" x14ac:dyDescent="0.3">
      <c r="A235" s="1">
        <v>233</v>
      </c>
      <c r="B235" s="10">
        <v>46256</v>
      </c>
      <c r="C235" s="1" t="s">
        <v>61</v>
      </c>
      <c r="D235" s="1" t="s">
        <v>63</v>
      </c>
      <c r="E235" s="1">
        <v>1500</v>
      </c>
      <c r="F235" s="1"/>
      <c r="G235" s="1"/>
      <c r="H235" s="1"/>
      <c r="I235" s="1"/>
      <c r="J235" s="1">
        <f t="shared" si="3"/>
        <v>0</v>
      </c>
      <c r="K235" s="1"/>
    </row>
    <row r="236" spans="1:11" ht="18.75" customHeight="1" x14ac:dyDescent="0.3">
      <c r="A236" s="1">
        <v>234</v>
      </c>
      <c r="B236" s="10">
        <v>46257</v>
      </c>
      <c r="C236" s="1" t="s">
        <v>61</v>
      </c>
      <c r="D236" s="1" t="s">
        <v>63</v>
      </c>
      <c r="E236" s="1">
        <v>1500</v>
      </c>
      <c r="F236" s="1"/>
      <c r="G236" s="1"/>
      <c r="H236" s="1"/>
      <c r="I236" s="1"/>
      <c r="J236" s="1">
        <f t="shared" si="3"/>
        <v>0</v>
      </c>
      <c r="K236" s="1"/>
    </row>
    <row r="237" spans="1:11" ht="18.75" customHeight="1" x14ac:dyDescent="0.3">
      <c r="A237" s="1">
        <v>235</v>
      </c>
      <c r="B237" s="10">
        <v>46258</v>
      </c>
      <c r="C237" s="1" t="s">
        <v>61</v>
      </c>
      <c r="D237" s="1" t="s">
        <v>63</v>
      </c>
      <c r="E237" s="1">
        <v>1500</v>
      </c>
      <c r="F237" s="1"/>
      <c r="G237" s="1"/>
      <c r="H237" s="1"/>
      <c r="I237" s="1"/>
      <c r="J237" s="1">
        <f t="shared" si="3"/>
        <v>0</v>
      </c>
      <c r="K237" s="1"/>
    </row>
    <row r="238" spans="1:11" ht="18.75" customHeight="1" x14ac:dyDescent="0.3">
      <c r="A238" s="1">
        <v>236</v>
      </c>
      <c r="B238" s="10">
        <v>46259</v>
      </c>
      <c r="C238" s="1" t="s">
        <v>61</v>
      </c>
      <c r="D238" s="1" t="s">
        <v>63</v>
      </c>
      <c r="E238" s="1">
        <v>1500</v>
      </c>
      <c r="F238" s="1"/>
      <c r="G238" s="1"/>
      <c r="H238" s="1"/>
      <c r="I238" s="1"/>
      <c r="J238" s="1">
        <f t="shared" si="3"/>
        <v>0</v>
      </c>
      <c r="K238" s="1"/>
    </row>
    <row r="239" spans="1:11" ht="18.75" customHeight="1" x14ac:dyDescent="0.3">
      <c r="A239" s="1">
        <v>237</v>
      </c>
      <c r="B239" s="10">
        <v>46260</v>
      </c>
      <c r="C239" s="1" t="s">
        <v>61</v>
      </c>
      <c r="D239" s="1" t="s">
        <v>63</v>
      </c>
      <c r="E239" s="1">
        <v>1500</v>
      </c>
      <c r="F239" s="1"/>
      <c r="G239" s="1"/>
      <c r="H239" s="1"/>
      <c r="I239" s="1"/>
      <c r="J239" s="1">
        <f t="shared" si="3"/>
        <v>0</v>
      </c>
      <c r="K239" s="1"/>
    </row>
    <row r="240" spans="1:11" ht="18.75" customHeight="1" x14ac:dyDescent="0.3">
      <c r="A240" s="1">
        <v>238</v>
      </c>
      <c r="B240" s="10">
        <v>46261</v>
      </c>
      <c r="C240" s="1" t="s">
        <v>61</v>
      </c>
      <c r="D240" s="1" t="s">
        <v>63</v>
      </c>
      <c r="E240" s="1">
        <v>1500</v>
      </c>
      <c r="F240" s="1"/>
      <c r="G240" s="1"/>
      <c r="H240" s="1"/>
      <c r="I240" s="1"/>
      <c r="J240" s="1">
        <f t="shared" si="3"/>
        <v>0</v>
      </c>
      <c r="K240" s="1"/>
    </row>
    <row r="241" spans="1:11" ht="18.75" customHeight="1" x14ac:dyDescent="0.3">
      <c r="A241" s="1">
        <v>239</v>
      </c>
      <c r="B241" s="10">
        <v>46262</v>
      </c>
      <c r="C241" s="1" t="s">
        <v>61</v>
      </c>
      <c r="D241" s="1" t="s">
        <v>63</v>
      </c>
      <c r="E241" s="1">
        <v>1500</v>
      </c>
      <c r="F241" s="1"/>
      <c r="G241" s="1"/>
      <c r="H241" s="1"/>
      <c r="I241" s="1"/>
      <c r="J241" s="1">
        <f t="shared" si="3"/>
        <v>0</v>
      </c>
      <c r="K241" s="1"/>
    </row>
    <row r="242" spans="1:11" ht="18.75" customHeight="1" x14ac:dyDescent="0.3">
      <c r="A242" s="1">
        <v>240</v>
      </c>
      <c r="B242" s="10">
        <v>46263</v>
      </c>
      <c r="C242" s="1" t="s">
        <v>61</v>
      </c>
      <c r="D242" s="1" t="s">
        <v>63</v>
      </c>
      <c r="E242" s="1">
        <v>1500</v>
      </c>
      <c r="F242" s="1"/>
      <c r="G242" s="1"/>
      <c r="H242" s="1"/>
      <c r="I242" s="1"/>
      <c r="J242" s="1">
        <f t="shared" si="3"/>
        <v>0</v>
      </c>
      <c r="K242" s="1"/>
    </row>
    <row r="243" spans="1:11" ht="18.75" customHeight="1" x14ac:dyDescent="0.3">
      <c r="A243" s="1">
        <v>241</v>
      </c>
      <c r="B243" s="10">
        <v>46264</v>
      </c>
      <c r="C243" s="1" t="s">
        <v>61</v>
      </c>
      <c r="D243" s="1" t="s">
        <v>63</v>
      </c>
      <c r="E243" s="1">
        <v>1500</v>
      </c>
      <c r="F243" s="1"/>
      <c r="G243" s="1"/>
      <c r="H243" s="1"/>
      <c r="I243" s="1"/>
      <c r="J243" s="1">
        <f t="shared" si="3"/>
        <v>0</v>
      </c>
      <c r="K243" s="1"/>
    </row>
    <row r="244" spans="1:11" ht="18.75" customHeight="1" x14ac:dyDescent="0.3">
      <c r="A244" s="1">
        <v>242</v>
      </c>
      <c r="B244" s="10">
        <v>46265</v>
      </c>
      <c r="C244" s="1" t="s">
        <v>61</v>
      </c>
      <c r="D244" s="1" t="s">
        <v>63</v>
      </c>
      <c r="E244" s="1">
        <v>1500</v>
      </c>
      <c r="F244" s="1"/>
      <c r="G244" s="1"/>
      <c r="H244" s="1"/>
      <c r="I244" s="1"/>
      <c r="J244" s="1">
        <f t="shared" si="3"/>
        <v>0</v>
      </c>
      <c r="K244" s="1"/>
    </row>
    <row r="245" spans="1:11" ht="18.75" customHeight="1" x14ac:dyDescent="0.3">
      <c r="A245" s="1">
        <v>243</v>
      </c>
      <c r="B245" s="10">
        <v>46266</v>
      </c>
      <c r="C245" s="1" t="s">
        <v>61</v>
      </c>
      <c r="D245" s="1" t="s">
        <v>63</v>
      </c>
      <c r="E245" s="1">
        <v>1500</v>
      </c>
      <c r="F245" s="1"/>
      <c r="G245" s="1"/>
      <c r="H245" s="1"/>
      <c r="I245" s="1"/>
      <c r="J245" s="1">
        <f t="shared" si="3"/>
        <v>0</v>
      </c>
      <c r="K245" s="1"/>
    </row>
    <row r="246" spans="1:11" ht="18.75" customHeight="1" x14ac:dyDescent="0.3">
      <c r="A246" s="1">
        <v>244</v>
      </c>
      <c r="B246" s="10">
        <v>46267</v>
      </c>
      <c r="C246" s="1" t="s">
        <v>61</v>
      </c>
      <c r="D246" s="1" t="s">
        <v>63</v>
      </c>
      <c r="E246" s="1">
        <v>1500</v>
      </c>
      <c r="F246" s="1"/>
      <c r="G246" s="1"/>
      <c r="H246" s="1"/>
      <c r="I246" s="1"/>
      <c r="J246" s="1">
        <f t="shared" si="3"/>
        <v>0</v>
      </c>
      <c r="K246" s="1"/>
    </row>
    <row r="247" spans="1:11" ht="18.75" customHeight="1" x14ac:dyDescent="0.3">
      <c r="A247" s="1">
        <v>245</v>
      </c>
      <c r="B247" s="10">
        <v>46268</v>
      </c>
      <c r="C247" s="1" t="s">
        <v>61</v>
      </c>
      <c r="D247" s="1" t="s">
        <v>63</v>
      </c>
      <c r="E247" s="1">
        <v>1500</v>
      </c>
      <c r="F247" s="1"/>
      <c r="G247" s="1"/>
      <c r="H247" s="1"/>
      <c r="I247" s="1"/>
      <c r="J247" s="1">
        <f t="shared" si="3"/>
        <v>0</v>
      </c>
      <c r="K247" s="1"/>
    </row>
    <row r="248" spans="1:11" ht="18.75" customHeight="1" x14ac:dyDescent="0.3">
      <c r="A248" s="1">
        <v>246</v>
      </c>
      <c r="B248" s="10">
        <v>46269</v>
      </c>
      <c r="C248" s="1" t="s">
        <v>61</v>
      </c>
      <c r="D248" s="1" t="s">
        <v>63</v>
      </c>
      <c r="E248" s="1">
        <v>1500</v>
      </c>
      <c r="F248" s="1"/>
      <c r="G248" s="1"/>
      <c r="H248" s="1"/>
      <c r="I248" s="1"/>
      <c r="J248" s="1">
        <f t="shared" si="3"/>
        <v>0</v>
      </c>
      <c r="K248" s="1"/>
    </row>
    <row r="249" spans="1:11" ht="18.75" customHeight="1" x14ac:dyDescent="0.3">
      <c r="A249" s="1">
        <v>247</v>
      </c>
      <c r="B249" s="10">
        <v>46270</v>
      </c>
      <c r="C249" s="1" t="s">
        <v>61</v>
      </c>
      <c r="D249" s="1" t="s">
        <v>63</v>
      </c>
      <c r="E249" s="1">
        <v>1500</v>
      </c>
      <c r="F249" s="1"/>
      <c r="G249" s="1"/>
      <c r="H249" s="1"/>
      <c r="I249" s="1"/>
      <c r="J249" s="1">
        <f t="shared" si="3"/>
        <v>0</v>
      </c>
      <c r="K249" s="1"/>
    </row>
    <row r="250" spans="1:11" ht="18.75" customHeight="1" x14ac:dyDescent="0.3">
      <c r="A250" s="1">
        <v>248</v>
      </c>
      <c r="B250" s="10">
        <v>46271</v>
      </c>
      <c r="C250" s="1" t="s">
        <v>61</v>
      </c>
      <c r="D250" s="1" t="s">
        <v>63</v>
      </c>
      <c r="E250" s="1">
        <v>1500</v>
      </c>
      <c r="F250" s="1"/>
      <c r="G250" s="1"/>
      <c r="H250" s="1"/>
      <c r="I250" s="1"/>
      <c r="J250" s="1">
        <f t="shared" si="3"/>
        <v>0</v>
      </c>
      <c r="K250" s="1"/>
    </row>
    <row r="251" spans="1:11" ht="18.75" customHeight="1" x14ac:dyDescent="0.3">
      <c r="A251" s="1">
        <v>249</v>
      </c>
      <c r="B251" s="10">
        <v>46272</v>
      </c>
      <c r="C251" s="1" t="s">
        <v>61</v>
      </c>
      <c r="D251" s="1" t="s">
        <v>63</v>
      </c>
      <c r="E251" s="1">
        <v>1500</v>
      </c>
      <c r="F251" s="1"/>
      <c r="G251" s="1"/>
      <c r="H251" s="1"/>
      <c r="I251" s="1"/>
      <c r="J251" s="1">
        <f t="shared" si="3"/>
        <v>0</v>
      </c>
      <c r="K251" s="1"/>
    </row>
    <row r="252" spans="1:11" ht="18.75" customHeight="1" x14ac:dyDescent="0.3">
      <c r="A252" s="1">
        <v>250</v>
      </c>
      <c r="B252" s="10">
        <v>46273</v>
      </c>
      <c r="C252" s="1" t="s">
        <v>61</v>
      </c>
      <c r="D252" s="1" t="s">
        <v>63</v>
      </c>
      <c r="E252" s="1">
        <v>1500</v>
      </c>
      <c r="F252" s="1"/>
      <c r="G252" s="1"/>
      <c r="H252" s="1"/>
      <c r="I252" s="1"/>
      <c r="J252" s="1">
        <f t="shared" si="3"/>
        <v>0</v>
      </c>
      <c r="K252" s="1"/>
    </row>
    <row r="253" spans="1:11" ht="18.75" customHeight="1" x14ac:dyDescent="0.3">
      <c r="A253" s="1">
        <v>251</v>
      </c>
      <c r="B253" s="10">
        <v>46274</v>
      </c>
      <c r="C253" s="1" t="s">
        <v>61</v>
      </c>
      <c r="D253" s="1" t="s">
        <v>63</v>
      </c>
      <c r="E253" s="1">
        <v>1500</v>
      </c>
      <c r="F253" s="1"/>
      <c r="G253" s="1"/>
      <c r="H253" s="1"/>
      <c r="I253" s="1"/>
      <c r="J253" s="1">
        <f t="shared" si="3"/>
        <v>0</v>
      </c>
      <c r="K253" s="1"/>
    </row>
    <row r="254" spans="1:11" ht="18.75" customHeight="1" x14ac:dyDescent="0.3">
      <c r="A254" s="1">
        <v>252</v>
      </c>
      <c r="B254" s="10">
        <v>46275</v>
      </c>
      <c r="C254" s="1" t="s">
        <v>61</v>
      </c>
      <c r="D254" s="1" t="s">
        <v>63</v>
      </c>
      <c r="E254" s="1">
        <v>1500</v>
      </c>
      <c r="F254" s="1"/>
      <c r="G254" s="1"/>
      <c r="H254" s="1"/>
      <c r="I254" s="1"/>
      <c r="J254" s="1">
        <f t="shared" si="3"/>
        <v>0</v>
      </c>
      <c r="K254" s="1"/>
    </row>
    <row r="255" spans="1:11" ht="18.75" customHeight="1" x14ac:dyDescent="0.3">
      <c r="A255" s="1">
        <v>253</v>
      </c>
      <c r="B255" s="10">
        <v>46276</v>
      </c>
      <c r="C255" s="1" t="s">
        <v>61</v>
      </c>
      <c r="D255" s="1" t="s">
        <v>63</v>
      </c>
      <c r="E255" s="1">
        <v>1500</v>
      </c>
      <c r="F255" s="1"/>
      <c r="G255" s="1"/>
      <c r="H255" s="1"/>
      <c r="I255" s="1"/>
      <c r="J255" s="1">
        <f t="shared" si="3"/>
        <v>0</v>
      </c>
      <c r="K255" s="1"/>
    </row>
    <row r="256" spans="1:11" ht="18.75" customHeight="1" x14ac:dyDescent="0.3">
      <c r="A256" s="1">
        <v>254</v>
      </c>
      <c r="B256" s="10">
        <v>46277</v>
      </c>
      <c r="C256" s="1" t="s">
        <v>61</v>
      </c>
      <c r="D256" s="1" t="s">
        <v>63</v>
      </c>
      <c r="E256" s="1">
        <v>1500</v>
      </c>
      <c r="F256" s="1"/>
      <c r="G256" s="1"/>
      <c r="H256" s="1"/>
      <c r="I256" s="1"/>
      <c r="J256" s="1">
        <f t="shared" si="3"/>
        <v>0</v>
      </c>
      <c r="K256" s="1"/>
    </row>
    <row r="257" spans="1:11" ht="18.75" customHeight="1" x14ac:dyDescent="0.3">
      <c r="A257" s="1">
        <v>255</v>
      </c>
      <c r="B257" s="10">
        <v>46278</v>
      </c>
      <c r="C257" s="1" t="s">
        <v>61</v>
      </c>
      <c r="D257" s="1" t="s">
        <v>63</v>
      </c>
      <c r="E257" s="1">
        <v>1500</v>
      </c>
      <c r="F257" s="1"/>
      <c r="G257" s="1"/>
      <c r="H257" s="1"/>
      <c r="I257" s="1"/>
      <c r="J257" s="1">
        <f t="shared" si="3"/>
        <v>0</v>
      </c>
      <c r="K257" s="1"/>
    </row>
    <row r="258" spans="1:11" ht="18.75" customHeight="1" x14ac:dyDescent="0.3">
      <c r="A258" s="1">
        <v>256</v>
      </c>
      <c r="B258" s="10">
        <v>46279</v>
      </c>
      <c r="C258" s="1" t="s">
        <v>61</v>
      </c>
      <c r="D258" s="1" t="s">
        <v>63</v>
      </c>
      <c r="E258" s="1">
        <v>1500</v>
      </c>
      <c r="F258" s="1"/>
      <c r="G258" s="1"/>
      <c r="H258" s="1"/>
      <c r="I258" s="1"/>
      <c r="J258" s="1">
        <f t="shared" si="3"/>
        <v>0</v>
      </c>
      <c r="K258" s="1"/>
    </row>
    <row r="259" spans="1:11" ht="18.75" customHeight="1" x14ac:dyDescent="0.3">
      <c r="A259" s="1">
        <v>257</v>
      </c>
      <c r="B259" s="10">
        <v>46280</v>
      </c>
      <c r="C259" s="1" t="s">
        <v>61</v>
      </c>
      <c r="D259" s="1" t="s">
        <v>63</v>
      </c>
      <c r="E259" s="1">
        <v>1500</v>
      </c>
      <c r="F259" s="1"/>
      <c r="G259" s="1"/>
      <c r="H259" s="1"/>
      <c r="I259" s="1"/>
      <c r="J259" s="1">
        <f t="shared" si="3"/>
        <v>0</v>
      </c>
      <c r="K259" s="1"/>
    </row>
    <row r="260" spans="1:11" ht="18.75" customHeight="1" x14ac:dyDescent="0.3">
      <c r="A260" s="1">
        <v>258</v>
      </c>
      <c r="B260" s="10">
        <v>46281</v>
      </c>
      <c r="C260" s="1" t="s">
        <v>61</v>
      </c>
      <c r="D260" s="1" t="s">
        <v>63</v>
      </c>
      <c r="E260" s="1">
        <v>1500</v>
      </c>
      <c r="F260" s="1"/>
      <c r="G260" s="1"/>
      <c r="H260" s="1"/>
      <c r="I260" s="1"/>
      <c r="J260" s="1">
        <f t="shared" ref="J260:J323" si="4">E260*F260-G260-H260+I260</f>
        <v>0</v>
      </c>
      <c r="K260" s="1"/>
    </row>
    <row r="261" spans="1:11" ht="18.75" customHeight="1" x14ac:dyDescent="0.3">
      <c r="A261" s="1">
        <v>259</v>
      </c>
      <c r="B261" s="10">
        <v>46282</v>
      </c>
      <c r="C261" s="1" t="s">
        <v>61</v>
      </c>
      <c r="D261" s="1" t="s">
        <v>63</v>
      </c>
      <c r="E261" s="1">
        <v>1500</v>
      </c>
      <c r="F261" s="1"/>
      <c r="G261" s="1"/>
      <c r="H261" s="1"/>
      <c r="I261" s="1"/>
      <c r="J261" s="1">
        <f t="shared" si="4"/>
        <v>0</v>
      </c>
      <c r="K261" s="1"/>
    </row>
    <row r="262" spans="1:11" ht="18.75" customHeight="1" x14ac:dyDescent="0.3">
      <c r="A262" s="1">
        <v>260</v>
      </c>
      <c r="B262" s="10">
        <v>46283</v>
      </c>
      <c r="C262" s="1" t="s">
        <v>61</v>
      </c>
      <c r="D262" s="1" t="s">
        <v>63</v>
      </c>
      <c r="E262" s="1">
        <v>1500</v>
      </c>
      <c r="F262" s="1"/>
      <c r="G262" s="1"/>
      <c r="H262" s="1"/>
      <c r="I262" s="1"/>
      <c r="J262" s="1">
        <f t="shared" si="4"/>
        <v>0</v>
      </c>
      <c r="K262" s="1"/>
    </row>
    <row r="263" spans="1:11" ht="18.75" customHeight="1" x14ac:dyDescent="0.3">
      <c r="A263" s="1">
        <v>261</v>
      </c>
      <c r="B263" s="10">
        <v>46284</v>
      </c>
      <c r="C263" s="1" t="s">
        <v>61</v>
      </c>
      <c r="D263" s="1" t="s">
        <v>63</v>
      </c>
      <c r="E263" s="1">
        <v>1500</v>
      </c>
      <c r="F263" s="1"/>
      <c r="G263" s="1"/>
      <c r="H263" s="1"/>
      <c r="I263" s="1"/>
      <c r="J263" s="1">
        <f t="shared" si="4"/>
        <v>0</v>
      </c>
      <c r="K263" s="1"/>
    </row>
    <row r="264" spans="1:11" ht="18.75" customHeight="1" x14ac:dyDescent="0.3">
      <c r="A264" s="1">
        <v>262</v>
      </c>
      <c r="B264" s="10">
        <v>46285</v>
      </c>
      <c r="C264" s="1" t="s">
        <v>61</v>
      </c>
      <c r="D264" s="1" t="s">
        <v>63</v>
      </c>
      <c r="E264" s="1">
        <v>1500</v>
      </c>
      <c r="F264" s="1"/>
      <c r="G264" s="1"/>
      <c r="H264" s="1"/>
      <c r="I264" s="1"/>
      <c r="J264" s="1">
        <f t="shared" si="4"/>
        <v>0</v>
      </c>
      <c r="K264" s="1"/>
    </row>
    <row r="265" spans="1:11" ht="18.75" customHeight="1" x14ac:dyDescent="0.3">
      <c r="A265" s="1">
        <v>263</v>
      </c>
      <c r="B265" s="10">
        <v>46286</v>
      </c>
      <c r="C265" s="1" t="s">
        <v>61</v>
      </c>
      <c r="D265" s="1" t="s">
        <v>63</v>
      </c>
      <c r="E265" s="1">
        <v>1500</v>
      </c>
      <c r="F265" s="1"/>
      <c r="G265" s="1"/>
      <c r="H265" s="1"/>
      <c r="I265" s="1"/>
      <c r="J265" s="1">
        <f t="shared" si="4"/>
        <v>0</v>
      </c>
      <c r="K265" s="1"/>
    </row>
    <row r="266" spans="1:11" ht="18.75" customHeight="1" x14ac:dyDescent="0.3">
      <c r="A266" s="1">
        <v>264</v>
      </c>
      <c r="B266" s="10">
        <v>46287</v>
      </c>
      <c r="C266" s="1" t="s">
        <v>61</v>
      </c>
      <c r="D266" s="1" t="s">
        <v>63</v>
      </c>
      <c r="E266" s="1">
        <v>1500</v>
      </c>
      <c r="F266" s="1"/>
      <c r="G266" s="1"/>
      <c r="H266" s="1"/>
      <c r="I266" s="1"/>
      <c r="J266" s="1">
        <f t="shared" si="4"/>
        <v>0</v>
      </c>
      <c r="K266" s="1"/>
    </row>
    <row r="267" spans="1:11" ht="18.75" customHeight="1" x14ac:dyDescent="0.3">
      <c r="A267" s="1">
        <v>265</v>
      </c>
      <c r="B267" s="10">
        <v>46288</v>
      </c>
      <c r="C267" s="1" t="s">
        <v>61</v>
      </c>
      <c r="D267" s="1" t="s">
        <v>63</v>
      </c>
      <c r="E267" s="1">
        <v>1500</v>
      </c>
      <c r="F267" s="1"/>
      <c r="G267" s="1"/>
      <c r="H267" s="1"/>
      <c r="I267" s="1"/>
      <c r="J267" s="1">
        <f t="shared" si="4"/>
        <v>0</v>
      </c>
      <c r="K267" s="1"/>
    </row>
    <row r="268" spans="1:11" ht="18.75" customHeight="1" x14ac:dyDescent="0.3">
      <c r="A268" s="1">
        <v>266</v>
      </c>
      <c r="B268" s="10">
        <v>46289</v>
      </c>
      <c r="C268" s="1" t="s">
        <v>61</v>
      </c>
      <c r="D268" s="1" t="s">
        <v>63</v>
      </c>
      <c r="E268" s="1">
        <v>1500</v>
      </c>
      <c r="F268" s="1"/>
      <c r="G268" s="1"/>
      <c r="H268" s="1"/>
      <c r="I268" s="1"/>
      <c r="J268" s="1">
        <f t="shared" si="4"/>
        <v>0</v>
      </c>
      <c r="K268" s="1"/>
    </row>
    <row r="269" spans="1:11" ht="18.75" customHeight="1" x14ac:dyDescent="0.3">
      <c r="A269" s="1">
        <v>267</v>
      </c>
      <c r="B269" s="10">
        <v>46290</v>
      </c>
      <c r="C269" s="1" t="s">
        <v>61</v>
      </c>
      <c r="D269" s="1" t="s">
        <v>63</v>
      </c>
      <c r="E269" s="1">
        <v>1500</v>
      </c>
      <c r="F269" s="1"/>
      <c r="G269" s="1"/>
      <c r="H269" s="1"/>
      <c r="I269" s="1"/>
      <c r="J269" s="1">
        <f t="shared" si="4"/>
        <v>0</v>
      </c>
      <c r="K269" s="1"/>
    </row>
    <row r="270" spans="1:11" ht="18.75" customHeight="1" x14ac:dyDescent="0.3">
      <c r="A270" s="1">
        <v>268</v>
      </c>
      <c r="B270" s="10">
        <v>46291</v>
      </c>
      <c r="C270" s="1" t="s">
        <v>61</v>
      </c>
      <c r="D270" s="1" t="s">
        <v>63</v>
      </c>
      <c r="E270" s="1">
        <v>1500</v>
      </c>
      <c r="F270" s="1"/>
      <c r="G270" s="1"/>
      <c r="H270" s="1"/>
      <c r="I270" s="1"/>
      <c r="J270" s="1">
        <f t="shared" si="4"/>
        <v>0</v>
      </c>
      <c r="K270" s="1"/>
    </row>
    <row r="271" spans="1:11" ht="18.75" customHeight="1" x14ac:dyDescent="0.3">
      <c r="A271" s="1">
        <v>269</v>
      </c>
      <c r="B271" s="10">
        <v>46292</v>
      </c>
      <c r="C271" s="1" t="s">
        <v>61</v>
      </c>
      <c r="D271" s="1" t="s">
        <v>63</v>
      </c>
      <c r="E271" s="1">
        <v>1500</v>
      </c>
      <c r="F271" s="1"/>
      <c r="G271" s="1"/>
      <c r="H271" s="1"/>
      <c r="I271" s="1"/>
      <c r="J271" s="1">
        <f t="shared" si="4"/>
        <v>0</v>
      </c>
      <c r="K271" s="1"/>
    </row>
    <row r="272" spans="1:11" ht="18.75" customHeight="1" x14ac:dyDescent="0.3">
      <c r="A272" s="1">
        <v>270</v>
      </c>
      <c r="B272" s="10">
        <v>46293</v>
      </c>
      <c r="C272" s="1" t="s">
        <v>61</v>
      </c>
      <c r="D272" s="1" t="s">
        <v>63</v>
      </c>
      <c r="E272" s="1">
        <v>1500</v>
      </c>
      <c r="F272" s="1"/>
      <c r="G272" s="1"/>
      <c r="H272" s="1"/>
      <c r="I272" s="1"/>
      <c r="J272" s="1">
        <f t="shared" si="4"/>
        <v>0</v>
      </c>
      <c r="K272" s="1"/>
    </row>
    <row r="273" spans="1:11" ht="18.75" customHeight="1" x14ac:dyDescent="0.3">
      <c r="A273" s="1">
        <v>271</v>
      </c>
      <c r="B273" s="10">
        <v>46294</v>
      </c>
      <c r="C273" s="1" t="s">
        <v>61</v>
      </c>
      <c r="D273" s="1" t="s">
        <v>63</v>
      </c>
      <c r="E273" s="1">
        <v>1500</v>
      </c>
      <c r="F273" s="1"/>
      <c r="G273" s="1"/>
      <c r="H273" s="1"/>
      <c r="I273" s="1"/>
      <c r="J273" s="1">
        <f t="shared" si="4"/>
        <v>0</v>
      </c>
      <c r="K273" s="1"/>
    </row>
    <row r="274" spans="1:11" ht="18.75" customHeight="1" x14ac:dyDescent="0.3">
      <c r="A274" s="1">
        <v>272</v>
      </c>
      <c r="B274" s="10">
        <v>46295</v>
      </c>
      <c r="C274" s="1" t="s">
        <v>61</v>
      </c>
      <c r="D274" s="1" t="s">
        <v>63</v>
      </c>
      <c r="E274" s="1">
        <v>1500</v>
      </c>
      <c r="F274" s="1"/>
      <c r="G274" s="1"/>
      <c r="H274" s="1"/>
      <c r="I274" s="1"/>
      <c r="J274" s="1">
        <f t="shared" si="4"/>
        <v>0</v>
      </c>
      <c r="K274" s="1"/>
    </row>
    <row r="275" spans="1:11" ht="18.75" customHeight="1" x14ac:dyDescent="0.3">
      <c r="A275" s="1">
        <v>273</v>
      </c>
      <c r="B275" s="10">
        <v>46296</v>
      </c>
      <c r="C275" s="1" t="s">
        <v>61</v>
      </c>
      <c r="D275" s="1" t="s">
        <v>63</v>
      </c>
      <c r="E275" s="1">
        <v>1500</v>
      </c>
      <c r="F275" s="1"/>
      <c r="G275" s="1"/>
      <c r="H275" s="1"/>
      <c r="I275" s="1"/>
      <c r="J275" s="1">
        <f t="shared" si="4"/>
        <v>0</v>
      </c>
      <c r="K275" s="1"/>
    </row>
    <row r="276" spans="1:11" ht="18.75" customHeight="1" x14ac:dyDescent="0.3">
      <c r="A276" s="1">
        <v>274</v>
      </c>
      <c r="B276" s="10">
        <v>46297</v>
      </c>
      <c r="C276" s="1" t="s">
        <v>61</v>
      </c>
      <c r="D276" s="1" t="s">
        <v>63</v>
      </c>
      <c r="E276" s="1">
        <v>1500</v>
      </c>
      <c r="F276" s="1"/>
      <c r="G276" s="1"/>
      <c r="H276" s="1"/>
      <c r="I276" s="1"/>
      <c r="J276" s="1">
        <f t="shared" si="4"/>
        <v>0</v>
      </c>
      <c r="K276" s="1"/>
    </row>
    <row r="277" spans="1:11" ht="18.75" customHeight="1" x14ac:dyDescent="0.3">
      <c r="A277" s="1">
        <v>275</v>
      </c>
      <c r="B277" s="10">
        <v>46298</v>
      </c>
      <c r="C277" s="1" t="s">
        <v>61</v>
      </c>
      <c r="D277" s="1" t="s">
        <v>63</v>
      </c>
      <c r="E277" s="1">
        <v>1500</v>
      </c>
      <c r="F277" s="1"/>
      <c r="G277" s="1"/>
      <c r="H277" s="1"/>
      <c r="I277" s="1"/>
      <c r="J277" s="1">
        <f t="shared" si="4"/>
        <v>0</v>
      </c>
      <c r="K277" s="1"/>
    </row>
    <row r="278" spans="1:11" ht="18.75" customHeight="1" x14ac:dyDescent="0.3">
      <c r="A278" s="1">
        <v>276</v>
      </c>
      <c r="B278" s="10">
        <v>46299</v>
      </c>
      <c r="C278" s="1" t="s">
        <v>61</v>
      </c>
      <c r="D278" s="1" t="s">
        <v>63</v>
      </c>
      <c r="E278" s="1">
        <v>1500</v>
      </c>
      <c r="F278" s="1"/>
      <c r="G278" s="1"/>
      <c r="H278" s="1"/>
      <c r="I278" s="1"/>
      <c r="J278" s="1">
        <f t="shared" si="4"/>
        <v>0</v>
      </c>
      <c r="K278" s="1"/>
    </row>
    <row r="279" spans="1:11" ht="18.75" customHeight="1" x14ac:dyDescent="0.3">
      <c r="A279" s="1">
        <v>277</v>
      </c>
      <c r="B279" s="10">
        <v>46300</v>
      </c>
      <c r="C279" s="1" t="s">
        <v>61</v>
      </c>
      <c r="D279" s="1" t="s">
        <v>63</v>
      </c>
      <c r="E279" s="1">
        <v>1500</v>
      </c>
      <c r="F279" s="1"/>
      <c r="G279" s="1"/>
      <c r="H279" s="1"/>
      <c r="I279" s="1"/>
      <c r="J279" s="1">
        <f t="shared" si="4"/>
        <v>0</v>
      </c>
      <c r="K279" s="1"/>
    </row>
    <row r="280" spans="1:11" ht="18.75" customHeight="1" x14ac:dyDescent="0.3">
      <c r="A280" s="1">
        <v>278</v>
      </c>
      <c r="B280" s="10">
        <v>46301</v>
      </c>
      <c r="C280" s="1" t="s">
        <v>61</v>
      </c>
      <c r="D280" s="1" t="s">
        <v>63</v>
      </c>
      <c r="E280" s="1">
        <v>1500</v>
      </c>
      <c r="F280" s="1"/>
      <c r="G280" s="1"/>
      <c r="H280" s="1"/>
      <c r="I280" s="1"/>
      <c r="J280" s="1">
        <f t="shared" si="4"/>
        <v>0</v>
      </c>
      <c r="K280" s="1"/>
    </row>
    <row r="281" spans="1:11" ht="18.75" customHeight="1" x14ac:dyDescent="0.3">
      <c r="A281" s="1">
        <v>279</v>
      </c>
      <c r="B281" s="10">
        <v>46302</v>
      </c>
      <c r="C281" s="1" t="s">
        <v>61</v>
      </c>
      <c r="D281" s="1" t="s">
        <v>63</v>
      </c>
      <c r="E281" s="1">
        <v>1500</v>
      </c>
      <c r="F281" s="1"/>
      <c r="G281" s="1"/>
      <c r="H281" s="1"/>
      <c r="I281" s="1"/>
      <c r="J281" s="1">
        <f t="shared" si="4"/>
        <v>0</v>
      </c>
      <c r="K281" s="1"/>
    </row>
    <row r="282" spans="1:11" ht="18.75" customHeight="1" x14ac:dyDescent="0.3">
      <c r="A282" s="1">
        <v>280</v>
      </c>
      <c r="B282" s="10">
        <v>46303</v>
      </c>
      <c r="C282" s="1" t="s">
        <v>61</v>
      </c>
      <c r="D282" s="1" t="s">
        <v>63</v>
      </c>
      <c r="E282" s="1">
        <v>1500</v>
      </c>
      <c r="F282" s="1"/>
      <c r="G282" s="1"/>
      <c r="H282" s="1"/>
      <c r="I282" s="1"/>
      <c r="J282" s="1">
        <f t="shared" si="4"/>
        <v>0</v>
      </c>
      <c r="K282" s="1"/>
    </row>
    <row r="283" spans="1:11" ht="18.75" customHeight="1" x14ac:dyDescent="0.3">
      <c r="A283" s="1">
        <v>281</v>
      </c>
      <c r="B283" s="10">
        <v>46304</v>
      </c>
      <c r="C283" s="1" t="s">
        <v>61</v>
      </c>
      <c r="D283" s="1" t="s">
        <v>63</v>
      </c>
      <c r="E283" s="1">
        <v>1500</v>
      </c>
      <c r="F283" s="1"/>
      <c r="G283" s="1"/>
      <c r="H283" s="1"/>
      <c r="I283" s="1"/>
      <c r="J283" s="1">
        <f t="shared" si="4"/>
        <v>0</v>
      </c>
      <c r="K283" s="1"/>
    </row>
    <row r="284" spans="1:11" ht="18.75" customHeight="1" x14ac:dyDescent="0.3">
      <c r="A284" s="1">
        <v>282</v>
      </c>
      <c r="B284" s="10">
        <v>46305</v>
      </c>
      <c r="C284" s="1" t="s">
        <v>61</v>
      </c>
      <c r="D284" s="1" t="s">
        <v>63</v>
      </c>
      <c r="E284" s="1">
        <v>1500</v>
      </c>
      <c r="F284" s="1"/>
      <c r="G284" s="1"/>
      <c r="H284" s="1"/>
      <c r="I284" s="1"/>
      <c r="J284" s="1">
        <f t="shared" si="4"/>
        <v>0</v>
      </c>
      <c r="K284" s="1"/>
    </row>
    <row r="285" spans="1:11" ht="18.75" customHeight="1" x14ac:dyDescent="0.3">
      <c r="A285" s="1">
        <v>283</v>
      </c>
      <c r="B285" s="10">
        <v>46306</v>
      </c>
      <c r="C285" s="1" t="s">
        <v>61</v>
      </c>
      <c r="D285" s="1" t="s">
        <v>63</v>
      </c>
      <c r="E285" s="1">
        <v>1500</v>
      </c>
      <c r="F285" s="1"/>
      <c r="G285" s="1"/>
      <c r="H285" s="1"/>
      <c r="I285" s="1"/>
      <c r="J285" s="1">
        <f t="shared" si="4"/>
        <v>0</v>
      </c>
      <c r="K285" s="1"/>
    </row>
    <row r="286" spans="1:11" ht="18.75" customHeight="1" x14ac:dyDescent="0.3">
      <c r="A286" s="1">
        <v>284</v>
      </c>
      <c r="B286" s="10">
        <v>46307</v>
      </c>
      <c r="C286" s="1" t="s">
        <v>61</v>
      </c>
      <c r="D286" s="1" t="s">
        <v>63</v>
      </c>
      <c r="E286" s="1">
        <v>1500</v>
      </c>
      <c r="F286" s="1"/>
      <c r="G286" s="1"/>
      <c r="H286" s="1"/>
      <c r="I286" s="1"/>
      <c r="J286" s="1">
        <f t="shared" si="4"/>
        <v>0</v>
      </c>
      <c r="K286" s="1"/>
    </row>
    <row r="287" spans="1:11" ht="18.75" customHeight="1" x14ac:dyDescent="0.3">
      <c r="A287" s="1">
        <v>285</v>
      </c>
      <c r="B287" s="10">
        <v>46308</v>
      </c>
      <c r="C287" s="1" t="s">
        <v>61</v>
      </c>
      <c r="D287" s="1" t="s">
        <v>63</v>
      </c>
      <c r="E287" s="1">
        <v>1500</v>
      </c>
      <c r="F287" s="1"/>
      <c r="G287" s="1"/>
      <c r="H287" s="1"/>
      <c r="I287" s="1"/>
      <c r="J287" s="1">
        <f t="shared" si="4"/>
        <v>0</v>
      </c>
      <c r="K287" s="1"/>
    </row>
    <row r="288" spans="1:11" ht="18.75" customHeight="1" x14ac:dyDescent="0.3">
      <c r="A288" s="1">
        <v>286</v>
      </c>
      <c r="B288" s="10">
        <v>46309</v>
      </c>
      <c r="C288" s="1" t="s">
        <v>61</v>
      </c>
      <c r="D288" s="1" t="s">
        <v>63</v>
      </c>
      <c r="E288" s="1">
        <v>1500</v>
      </c>
      <c r="F288" s="1"/>
      <c r="G288" s="1"/>
      <c r="H288" s="1"/>
      <c r="I288" s="1"/>
      <c r="J288" s="1">
        <f t="shared" si="4"/>
        <v>0</v>
      </c>
      <c r="K288" s="1"/>
    </row>
    <row r="289" spans="1:11" ht="18.75" customHeight="1" x14ac:dyDescent="0.3">
      <c r="A289" s="1">
        <v>287</v>
      </c>
      <c r="B289" s="10">
        <v>46310</v>
      </c>
      <c r="C289" s="1" t="s">
        <v>61</v>
      </c>
      <c r="D289" s="1" t="s">
        <v>63</v>
      </c>
      <c r="E289" s="1">
        <v>1500</v>
      </c>
      <c r="F289" s="1"/>
      <c r="G289" s="1"/>
      <c r="H289" s="1"/>
      <c r="I289" s="1"/>
      <c r="J289" s="1">
        <f t="shared" si="4"/>
        <v>0</v>
      </c>
      <c r="K289" s="1"/>
    </row>
    <row r="290" spans="1:11" ht="18.75" customHeight="1" x14ac:dyDescent="0.3">
      <c r="A290" s="1">
        <v>288</v>
      </c>
      <c r="B290" s="10">
        <v>46311</v>
      </c>
      <c r="C290" s="1" t="s">
        <v>61</v>
      </c>
      <c r="D290" s="1" t="s">
        <v>63</v>
      </c>
      <c r="E290" s="1">
        <v>1500</v>
      </c>
      <c r="F290" s="1"/>
      <c r="G290" s="1"/>
      <c r="H290" s="1"/>
      <c r="I290" s="1"/>
      <c r="J290" s="1">
        <f t="shared" si="4"/>
        <v>0</v>
      </c>
      <c r="K290" s="1"/>
    </row>
    <row r="291" spans="1:11" ht="18.75" customHeight="1" x14ac:dyDescent="0.3">
      <c r="A291" s="1">
        <v>289</v>
      </c>
      <c r="B291" s="10">
        <v>46312</v>
      </c>
      <c r="C291" s="1" t="s">
        <v>61</v>
      </c>
      <c r="D291" s="1" t="s">
        <v>63</v>
      </c>
      <c r="E291" s="1">
        <v>1500</v>
      </c>
      <c r="F291" s="1"/>
      <c r="G291" s="1"/>
      <c r="H291" s="1"/>
      <c r="I291" s="1"/>
      <c r="J291" s="1">
        <f t="shared" si="4"/>
        <v>0</v>
      </c>
      <c r="K291" s="1"/>
    </row>
    <row r="292" spans="1:11" ht="18.75" customHeight="1" x14ac:dyDescent="0.3">
      <c r="A292" s="1">
        <v>290</v>
      </c>
      <c r="B292" s="10">
        <v>46313</v>
      </c>
      <c r="C292" s="1" t="s">
        <v>61</v>
      </c>
      <c r="D292" s="1" t="s">
        <v>63</v>
      </c>
      <c r="E292" s="1">
        <v>1500</v>
      </c>
      <c r="F292" s="1"/>
      <c r="G292" s="1"/>
      <c r="H292" s="1"/>
      <c r="I292" s="1"/>
      <c r="J292" s="1">
        <f t="shared" si="4"/>
        <v>0</v>
      </c>
      <c r="K292" s="1"/>
    </row>
    <row r="293" spans="1:11" ht="18.75" customHeight="1" x14ac:dyDescent="0.3">
      <c r="A293" s="1">
        <v>291</v>
      </c>
      <c r="B293" s="10">
        <v>46314</v>
      </c>
      <c r="C293" s="1" t="s">
        <v>61</v>
      </c>
      <c r="D293" s="1" t="s">
        <v>63</v>
      </c>
      <c r="E293" s="1">
        <v>1500</v>
      </c>
      <c r="F293" s="1"/>
      <c r="G293" s="1"/>
      <c r="H293" s="1"/>
      <c r="I293" s="1"/>
      <c r="J293" s="1">
        <f t="shared" si="4"/>
        <v>0</v>
      </c>
      <c r="K293" s="1"/>
    </row>
    <row r="294" spans="1:11" ht="18.75" customHeight="1" x14ac:dyDescent="0.3">
      <c r="A294" s="1">
        <v>292</v>
      </c>
      <c r="B294" s="10">
        <v>46315</v>
      </c>
      <c r="C294" s="1" t="s">
        <v>61</v>
      </c>
      <c r="D294" s="1" t="s">
        <v>63</v>
      </c>
      <c r="E294" s="1">
        <v>1500</v>
      </c>
      <c r="F294" s="1"/>
      <c r="G294" s="1"/>
      <c r="H294" s="1"/>
      <c r="I294" s="1"/>
      <c r="J294" s="1">
        <f t="shared" si="4"/>
        <v>0</v>
      </c>
      <c r="K294" s="1"/>
    </row>
    <row r="295" spans="1:11" ht="18.75" customHeight="1" x14ac:dyDescent="0.3">
      <c r="A295" s="1">
        <v>293</v>
      </c>
      <c r="B295" s="10">
        <v>46316</v>
      </c>
      <c r="C295" s="1" t="s">
        <v>61</v>
      </c>
      <c r="D295" s="1" t="s">
        <v>63</v>
      </c>
      <c r="E295" s="1">
        <v>1500</v>
      </c>
      <c r="F295" s="1"/>
      <c r="G295" s="1"/>
      <c r="H295" s="1"/>
      <c r="I295" s="1"/>
      <c r="J295" s="1">
        <f t="shared" si="4"/>
        <v>0</v>
      </c>
      <c r="K295" s="1"/>
    </row>
    <row r="296" spans="1:11" ht="18.75" customHeight="1" x14ac:dyDescent="0.3">
      <c r="A296" s="1">
        <v>294</v>
      </c>
      <c r="B296" s="10">
        <v>46317</v>
      </c>
      <c r="C296" s="1" t="s">
        <v>61</v>
      </c>
      <c r="D296" s="1" t="s">
        <v>63</v>
      </c>
      <c r="E296" s="1">
        <v>1500</v>
      </c>
      <c r="F296" s="1"/>
      <c r="G296" s="1"/>
      <c r="H296" s="1"/>
      <c r="I296" s="1"/>
      <c r="J296" s="1">
        <f t="shared" si="4"/>
        <v>0</v>
      </c>
      <c r="K296" s="1"/>
    </row>
    <row r="297" spans="1:11" ht="18.75" customHeight="1" x14ac:dyDescent="0.3">
      <c r="A297" s="1">
        <v>295</v>
      </c>
      <c r="B297" s="10">
        <v>46318</v>
      </c>
      <c r="C297" s="1" t="s">
        <v>61</v>
      </c>
      <c r="D297" s="1" t="s">
        <v>63</v>
      </c>
      <c r="E297" s="1">
        <v>1500</v>
      </c>
      <c r="F297" s="1"/>
      <c r="G297" s="1"/>
      <c r="H297" s="1"/>
      <c r="I297" s="1"/>
      <c r="J297" s="1">
        <f t="shared" si="4"/>
        <v>0</v>
      </c>
      <c r="K297" s="1"/>
    </row>
    <row r="298" spans="1:11" ht="18.75" customHeight="1" x14ac:dyDescent="0.3">
      <c r="A298" s="1">
        <v>296</v>
      </c>
      <c r="B298" s="10">
        <v>46319</v>
      </c>
      <c r="C298" s="1" t="s">
        <v>61</v>
      </c>
      <c r="D298" s="1" t="s">
        <v>63</v>
      </c>
      <c r="E298" s="1">
        <v>1500</v>
      </c>
      <c r="F298" s="1"/>
      <c r="G298" s="1"/>
      <c r="H298" s="1"/>
      <c r="I298" s="1"/>
      <c r="J298" s="1">
        <f t="shared" si="4"/>
        <v>0</v>
      </c>
      <c r="K298" s="1"/>
    </row>
    <row r="299" spans="1:11" ht="18.75" customHeight="1" x14ac:dyDescent="0.3">
      <c r="A299" s="1">
        <v>297</v>
      </c>
      <c r="B299" s="10">
        <v>46320</v>
      </c>
      <c r="C299" s="1" t="s">
        <v>61</v>
      </c>
      <c r="D299" s="1" t="s">
        <v>63</v>
      </c>
      <c r="E299" s="1">
        <v>1500</v>
      </c>
      <c r="F299" s="1"/>
      <c r="G299" s="1"/>
      <c r="H299" s="1"/>
      <c r="I299" s="1"/>
      <c r="J299" s="1">
        <f t="shared" si="4"/>
        <v>0</v>
      </c>
      <c r="K299" s="1"/>
    </row>
    <row r="300" spans="1:11" ht="18.75" customHeight="1" x14ac:dyDescent="0.3">
      <c r="A300" s="1">
        <v>298</v>
      </c>
      <c r="B300" s="10">
        <v>46321</v>
      </c>
      <c r="C300" s="1" t="s">
        <v>61</v>
      </c>
      <c r="D300" s="1" t="s">
        <v>63</v>
      </c>
      <c r="E300" s="1">
        <v>1500</v>
      </c>
      <c r="F300" s="1"/>
      <c r="G300" s="1"/>
      <c r="H300" s="1"/>
      <c r="I300" s="1"/>
      <c r="J300" s="1">
        <f t="shared" si="4"/>
        <v>0</v>
      </c>
      <c r="K300" s="1"/>
    </row>
    <row r="301" spans="1:11" ht="18.75" customHeight="1" x14ac:dyDescent="0.3">
      <c r="A301" s="1">
        <v>299</v>
      </c>
      <c r="B301" s="10">
        <v>46322</v>
      </c>
      <c r="C301" s="1" t="s">
        <v>61</v>
      </c>
      <c r="D301" s="1" t="s">
        <v>63</v>
      </c>
      <c r="E301" s="1">
        <v>1500</v>
      </c>
      <c r="F301" s="1"/>
      <c r="G301" s="1"/>
      <c r="H301" s="1"/>
      <c r="I301" s="1"/>
      <c r="J301" s="1">
        <f t="shared" si="4"/>
        <v>0</v>
      </c>
      <c r="K301" s="1"/>
    </row>
    <row r="302" spans="1:11" ht="18.75" customHeight="1" x14ac:dyDescent="0.3">
      <c r="A302" s="1">
        <v>300</v>
      </c>
      <c r="B302" s="10">
        <v>46323</v>
      </c>
      <c r="C302" s="1" t="s">
        <v>61</v>
      </c>
      <c r="D302" s="1" t="s">
        <v>63</v>
      </c>
      <c r="E302" s="1">
        <v>1500</v>
      </c>
      <c r="F302" s="1"/>
      <c r="G302" s="1"/>
      <c r="H302" s="1"/>
      <c r="I302" s="1"/>
      <c r="J302" s="1">
        <f t="shared" si="4"/>
        <v>0</v>
      </c>
      <c r="K302" s="1"/>
    </row>
    <row r="303" spans="1:11" ht="18.75" customHeight="1" x14ac:dyDescent="0.3">
      <c r="A303" s="1">
        <v>301</v>
      </c>
      <c r="B303" s="10">
        <v>46324</v>
      </c>
      <c r="C303" s="1" t="s">
        <v>61</v>
      </c>
      <c r="D303" s="1" t="s">
        <v>63</v>
      </c>
      <c r="E303" s="1">
        <v>1500</v>
      </c>
      <c r="F303" s="1"/>
      <c r="G303" s="1"/>
      <c r="H303" s="1"/>
      <c r="I303" s="1"/>
      <c r="J303" s="1">
        <f t="shared" si="4"/>
        <v>0</v>
      </c>
      <c r="K303" s="1"/>
    </row>
    <row r="304" spans="1:11" ht="18.75" customHeight="1" x14ac:dyDescent="0.3">
      <c r="A304" s="1">
        <v>302</v>
      </c>
      <c r="B304" s="10">
        <v>46325</v>
      </c>
      <c r="C304" s="1" t="s">
        <v>61</v>
      </c>
      <c r="D304" s="1" t="s">
        <v>63</v>
      </c>
      <c r="E304" s="1">
        <v>1500</v>
      </c>
      <c r="F304" s="1"/>
      <c r="G304" s="1"/>
      <c r="H304" s="1"/>
      <c r="I304" s="1"/>
      <c r="J304" s="1">
        <f t="shared" si="4"/>
        <v>0</v>
      </c>
      <c r="K304" s="1"/>
    </row>
    <row r="305" spans="1:11" ht="18.75" customHeight="1" x14ac:dyDescent="0.3">
      <c r="A305" s="1">
        <v>303</v>
      </c>
      <c r="B305" s="10">
        <v>46326</v>
      </c>
      <c r="C305" s="1" t="s">
        <v>61</v>
      </c>
      <c r="D305" s="1" t="s">
        <v>63</v>
      </c>
      <c r="E305" s="1">
        <v>1500</v>
      </c>
      <c r="F305" s="1"/>
      <c r="G305" s="1"/>
      <c r="H305" s="1"/>
      <c r="I305" s="1"/>
      <c r="J305" s="1">
        <f t="shared" si="4"/>
        <v>0</v>
      </c>
      <c r="K305" s="1"/>
    </row>
    <row r="306" spans="1:11" ht="18.75" customHeight="1" x14ac:dyDescent="0.3">
      <c r="A306" s="1">
        <v>304</v>
      </c>
      <c r="B306" s="10">
        <v>46327</v>
      </c>
      <c r="C306" s="1" t="s">
        <v>61</v>
      </c>
      <c r="D306" s="1" t="s">
        <v>63</v>
      </c>
      <c r="E306" s="1">
        <v>1500</v>
      </c>
      <c r="F306" s="1"/>
      <c r="G306" s="1"/>
      <c r="H306" s="1"/>
      <c r="I306" s="1"/>
      <c r="J306" s="1">
        <f t="shared" si="4"/>
        <v>0</v>
      </c>
      <c r="K306" s="1"/>
    </row>
    <row r="307" spans="1:11" ht="18.75" customHeight="1" x14ac:dyDescent="0.3">
      <c r="A307" s="1">
        <v>305</v>
      </c>
      <c r="B307" s="10">
        <v>46328</v>
      </c>
      <c r="C307" s="1" t="s">
        <v>61</v>
      </c>
      <c r="D307" s="1" t="s">
        <v>63</v>
      </c>
      <c r="E307" s="1">
        <v>1500</v>
      </c>
      <c r="F307" s="1"/>
      <c r="G307" s="1"/>
      <c r="H307" s="1"/>
      <c r="I307" s="1"/>
      <c r="J307" s="1">
        <f t="shared" si="4"/>
        <v>0</v>
      </c>
      <c r="K307" s="1"/>
    </row>
    <row r="308" spans="1:11" ht="18.75" customHeight="1" x14ac:dyDescent="0.3">
      <c r="A308" s="1">
        <v>306</v>
      </c>
      <c r="B308" s="10">
        <v>46329</v>
      </c>
      <c r="C308" s="1" t="s">
        <v>61</v>
      </c>
      <c r="D308" s="1" t="s">
        <v>63</v>
      </c>
      <c r="E308" s="1">
        <v>1500</v>
      </c>
      <c r="F308" s="1"/>
      <c r="G308" s="1"/>
      <c r="H308" s="1"/>
      <c r="I308" s="1"/>
      <c r="J308" s="1">
        <f t="shared" si="4"/>
        <v>0</v>
      </c>
      <c r="K308" s="1"/>
    </row>
    <row r="309" spans="1:11" ht="18.75" customHeight="1" x14ac:dyDescent="0.3">
      <c r="A309" s="1">
        <v>307</v>
      </c>
      <c r="B309" s="10">
        <v>46330</v>
      </c>
      <c r="C309" s="1" t="s">
        <v>61</v>
      </c>
      <c r="D309" s="1" t="s">
        <v>63</v>
      </c>
      <c r="E309" s="1">
        <v>1500</v>
      </c>
      <c r="F309" s="1"/>
      <c r="G309" s="1"/>
      <c r="H309" s="1"/>
      <c r="I309" s="1"/>
      <c r="J309" s="1">
        <f t="shared" si="4"/>
        <v>0</v>
      </c>
      <c r="K309" s="1"/>
    </row>
    <row r="310" spans="1:11" ht="18.75" customHeight="1" x14ac:dyDescent="0.3">
      <c r="A310" s="1">
        <v>308</v>
      </c>
      <c r="B310" s="10">
        <v>46331</v>
      </c>
      <c r="C310" s="1" t="s">
        <v>61</v>
      </c>
      <c r="D310" s="1" t="s">
        <v>63</v>
      </c>
      <c r="E310" s="1">
        <v>1500</v>
      </c>
      <c r="F310" s="1"/>
      <c r="G310" s="1"/>
      <c r="H310" s="1"/>
      <c r="I310" s="1"/>
      <c r="J310" s="1">
        <f t="shared" si="4"/>
        <v>0</v>
      </c>
      <c r="K310" s="1"/>
    </row>
    <row r="311" spans="1:11" ht="18.75" customHeight="1" x14ac:dyDescent="0.3">
      <c r="A311" s="1">
        <v>309</v>
      </c>
      <c r="B311" s="10">
        <v>46332</v>
      </c>
      <c r="C311" s="1" t="s">
        <v>61</v>
      </c>
      <c r="D311" s="1" t="s">
        <v>63</v>
      </c>
      <c r="E311" s="1">
        <v>1500</v>
      </c>
      <c r="F311" s="1"/>
      <c r="G311" s="1"/>
      <c r="H311" s="1"/>
      <c r="I311" s="1"/>
      <c r="J311" s="1">
        <f t="shared" si="4"/>
        <v>0</v>
      </c>
      <c r="K311" s="1"/>
    </row>
    <row r="312" spans="1:11" ht="18.75" customHeight="1" x14ac:dyDescent="0.3">
      <c r="A312" s="1">
        <v>310</v>
      </c>
      <c r="B312" s="10">
        <v>46333</v>
      </c>
      <c r="C312" s="1" t="s">
        <v>61</v>
      </c>
      <c r="D312" s="1" t="s">
        <v>63</v>
      </c>
      <c r="E312" s="1">
        <v>1500</v>
      </c>
      <c r="F312" s="1"/>
      <c r="G312" s="1"/>
      <c r="H312" s="1"/>
      <c r="I312" s="1"/>
      <c r="J312" s="1">
        <f t="shared" si="4"/>
        <v>0</v>
      </c>
      <c r="K312" s="1"/>
    </row>
    <row r="313" spans="1:11" ht="18.75" customHeight="1" x14ac:dyDescent="0.3">
      <c r="A313" s="1">
        <v>311</v>
      </c>
      <c r="B313" s="10">
        <v>46334</v>
      </c>
      <c r="C313" s="1" t="s">
        <v>61</v>
      </c>
      <c r="D313" s="1" t="s">
        <v>63</v>
      </c>
      <c r="E313" s="1">
        <v>1500</v>
      </c>
      <c r="F313" s="1"/>
      <c r="G313" s="1"/>
      <c r="H313" s="1"/>
      <c r="I313" s="1"/>
      <c r="J313" s="1">
        <f t="shared" si="4"/>
        <v>0</v>
      </c>
      <c r="K313" s="1"/>
    </row>
    <row r="314" spans="1:11" ht="18.75" customHeight="1" x14ac:dyDescent="0.3">
      <c r="A314" s="1">
        <v>312</v>
      </c>
      <c r="B314" s="10">
        <v>46335</v>
      </c>
      <c r="C314" s="1" t="s">
        <v>61</v>
      </c>
      <c r="D314" s="1" t="s">
        <v>63</v>
      </c>
      <c r="E314" s="1">
        <v>1500</v>
      </c>
      <c r="F314" s="1"/>
      <c r="G314" s="1"/>
      <c r="H314" s="1"/>
      <c r="I314" s="1"/>
      <c r="J314" s="1">
        <f t="shared" si="4"/>
        <v>0</v>
      </c>
      <c r="K314" s="1"/>
    </row>
    <row r="315" spans="1:11" ht="18.75" customHeight="1" x14ac:dyDescent="0.3">
      <c r="A315" s="1">
        <v>313</v>
      </c>
      <c r="B315" s="10">
        <v>46336</v>
      </c>
      <c r="C315" s="1" t="s">
        <v>61</v>
      </c>
      <c r="D315" s="1" t="s">
        <v>63</v>
      </c>
      <c r="E315" s="1">
        <v>1500</v>
      </c>
      <c r="F315" s="1"/>
      <c r="G315" s="1"/>
      <c r="H315" s="1"/>
      <c r="I315" s="1"/>
      <c r="J315" s="1">
        <f t="shared" si="4"/>
        <v>0</v>
      </c>
      <c r="K315" s="1"/>
    </row>
    <row r="316" spans="1:11" ht="18.75" customHeight="1" x14ac:dyDescent="0.3">
      <c r="A316" s="1">
        <v>314</v>
      </c>
      <c r="B316" s="10">
        <v>46337</v>
      </c>
      <c r="C316" s="1" t="s">
        <v>61</v>
      </c>
      <c r="D316" s="1" t="s">
        <v>63</v>
      </c>
      <c r="E316" s="1">
        <v>1500</v>
      </c>
      <c r="F316" s="1"/>
      <c r="G316" s="1"/>
      <c r="H316" s="1"/>
      <c r="I316" s="1"/>
      <c r="J316" s="1">
        <f t="shared" si="4"/>
        <v>0</v>
      </c>
      <c r="K316" s="1"/>
    </row>
    <row r="317" spans="1:11" ht="18.75" customHeight="1" x14ac:dyDescent="0.3">
      <c r="A317" s="1">
        <v>315</v>
      </c>
      <c r="B317" s="10">
        <v>46338</v>
      </c>
      <c r="C317" s="1" t="s">
        <v>61</v>
      </c>
      <c r="D317" s="1" t="s">
        <v>63</v>
      </c>
      <c r="E317" s="1">
        <v>1500</v>
      </c>
      <c r="F317" s="1"/>
      <c r="G317" s="1"/>
      <c r="H317" s="1"/>
      <c r="I317" s="1"/>
      <c r="J317" s="1">
        <f t="shared" si="4"/>
        <v>0</v>
      </c>
      <c r="K317" s="1"/>
    </row>
    <row r="318" spans="1:11" ht="18.75" customHeight="1" x14ac:dyDescent="0.3">
      <c r="A318" s="1">
        <v>316</v>
      </c>
      <c r="B318" s="10">
        <v>46339</v>
      </c>
      <c r="C318" s="1" t="s">
        <v>61</v>
      </c>
      <c r="D318" s="1" t="s">
        <v>63</v>
      </c>
      <c r="E318" s="1">
        <v>1500</v>
      </c>
      <c r="F318" s="1"/>
      <c r="G318" s="1"/>
      <c r="H318" s="1"/>
      <c r="I318" s="1"/>
      <c r="J318" s="1">
        <f t="shared" si="4"/>
        <v>0</v>
      </c>
      <c r="K318" s="1"/>
    </row>
    <row r="319" spans="1:11" ht="18.75" customHeight="1" x14ac:dyDescent="0.3">
      <c r="A319" s="1">
        <v>317</v>
      </c>
      <c r="B319" s="10">
        <v>46340</v>
      </c>
      <c r="C319" s="1" t="s">
        <v>61</v>
      </c>
      <c r="D319" s="1" t="s">
        <v>63</v>
      </c>
      <c r="E319" s="1">
        <v>1500</v>
      </c>
      <c r="F319" s="1"/>
      <c r="G319" s="1"/>
      <c r="H319" s="1"/>
      <c r="I319" s="1"/>
      <c r="J319" s="1">
        <f t="shared" si="4"/>
        <v>0</v>
      </c>
      <c r="K319" s="1"/>
    </row>
    <row r="320" spans="1:11" ht="18.75" customHeight="1" x14ac:dyDescent="0.3">
      <c r="A320" s="1">
        <v>318</v>
      </c>
      <c r="B320" s="10">
        <v>46341</v>
      </c>
      <c r="C320" s="1" t="s">
        <v>61</v>
      </c>
      <c r="D320" s="1" t="s">
        <v>63</v>
      </c>
      <c r="E320" s="1">
        <v>1500</v>
      </c>
      <c r="F320" s="1"/>
      <c r="G320" s="1"/>
      <c r="H320" s="1"/>
      <c r="I320" s="1"/>
      <c r="J320" s="1">
        <f t="shared" si="4"/>
        <v>0</v>
      </c>
      <c r="K320" s="1"/>
    </row>
    <row r="321" spans="1:11" ht="18.75" customHeight="1" x14ac:dyDescent="0.3">
      <c r="A321" s="1">
        <v>319</v>
      </c>
      <c r="B321" s="10">
        <v>46342</v>
      </c>
      <c r="C321" s="1" t="s">
        <v>61</v>
      </c>
      <c r="D321" s="1" t="s">
        <v>63</v>
      </c>
      <c r="E321" s="1">
        <v>1500</v>
      </c>
      <c r="F321" s="1"/>
      <c r="G321" s="1"/>
      <c r="H321" s="1"/>
      <c r="I321" s="1"/>
      <c r="J321" s="1">
        <f t="shared" si="4"/>
        <v>0</v>
      </c>
      <c r="K321" s="1"/>
    </row>
    <row r="322" spans="1:11" ht="18.75" customHeight="1" x14ac:dyDescent="0.3">
      <c r="A322" s="1">
        <v>320</v>
      </c>
      <c r="B322" s="10">
        <v>46343</v>
      </c>
      <c r="C322" s="1" t="s">
        <v>61</v>
      </c>
      <c r="D322" s="1" t="s">
        <v>63</v>
      </c>
      <c r="E322" s="1">
        <v>1500</v>
      </c>
      <c r="F322" s="1"/>
      <c r="G322" s="1"/>
      <c r="H322" s="1"/>
      <c r="I322" s="1"/>
      <c r="J322" s="1">
        <f t="shared" si="4"/>
        <v>0</v>
      </c>
      <c r="K322" s="1"/>
    </row>
    <row r="323" spans="1:11" ht="18.75" customHeight="1" x14ac:dyDescent="0.3">
      <c r="A323" s="1">
        <v>321</v>
      </c>
      <c r="B323" s="10">
        <v>46344</v>
      </c>
      <c r="C323" s="1" t="s">
        <v>61</v>
      </c>
      <c r="D323" s="1" t="s">
        <v>63</v>
      </c>
      <c r="E323" s="1">
        <v>1500</v>
      </c>
      <c r="F323" s="1"/>
      <c r="G323" s="1"/>
      <c r="H323" s="1"/>
      <c r="I323" s="1"/>
      <c r="J323" s="1">
        <f t="shared" si="4"/>
        <v>0</v>
      </c>
      <c r="K323" s="1"/>
    </row>
    <row r="324" spans="1:11" ht="18.75" customHeight="1" x14ac:dyDescent="0.3">
      <c r="A324" s="1">
        <v>322</v>
      </c>
      <c r="B324" s="10">
        <v>46345</v>
      </c>
      <c r="C324" s="1" t="s">
        <v>61</v>
      </c>
      <c r="D324" s="1" t="s">
        <v>63</v>
      </c>
      <c r="E324" s="1">
        <v>1500</v>
      </c>
      <c r="F324" s="1"/>
      <c r="G324" s="1"/>
      <c r="H324" s="1"/>
      <c r="I324" s="1"/>
      <c r="J324" s="1">
        <f t="shared" ref="J324:J367" si="5">E324*F324-G324-H324+I324</f>
        <v>0</v>
      </c>
      <c r="K324" s="1"/>
    </row>
    <row r="325" spans="1:11" ht="18.75" customHeight="1" x14ac:dyDescent="0.3">
      <c r="A325" s="1">
        <v>323</v>
      </c>
      <c r="B325" s="10">
        <v>46346</v>
      </c>
      <c r="C325" s="1" t="s">
        <v>61</v>
      </c>
      <c r="D325" s="1" t="s">
        <v>63</v>
      </c>
      <c r="E325" s="1">
        <v>1500</v>
      </c>
      <c r="F325" s="1"/>
      <c r="G325" s="1"/>
      <c r="H325" s="1"/>
      <c r="I325" s="1"/>
      <c r="J325" s="1">
        <f t="shared" si="5"/>
        <v>0</v>
      </c>
      <c r="K325" s="1"/>
    </row>
    <row r="326" spans="1:11" ht="18.75" customHeight="1" x14ac:dyDescent="0.3">
      <c r="A326" s="1">
        <v>324</v>
      </c>
      <c r="B326" s="10">
        <v>46347</v>
      </c>
      <c r="C326" s="1" t="s">
        <v>61</v>
      </c>
      <c r="D326" s="1" t="s">
        <v>63</v>
      </c>
      <c r="E326" s="1">
        <v>1500</v>
      </c>
      <c r="F326" s="1"/>
      <c r="G326" s="1"/>
      <c r="H326" s="1"/>
      <c r="I326" s="1"/>
      <c r="J326" s="1">
        <f t="shared" si="5"/>
        <v>0</v>
      </c>
      <c r="K326" s="1"/>
    </row>
    <row r="327" spans="1:11" ht="18.75" customHeight="1" x14ac:dyDescent="0.3">
      <c r="A327" s="1">
        <v>325</v>
      </c>
      <c r="B327" s="10">
        <v>46348</v>
      </c>
      <c r="C327" s="1" t="s">
        <v>61</v>
      </c>
      <c r="D327" s="1" t="s">
        <v>63</v>
      </c>
      <c r="E327" s="1">
        <v>1500</v>
      </c>
      <c r="F327" s="1"/>
      <c r="G327" s="1"/>
      <c r="H327" s="1"/>
      <c r="I327" s="1"/>
      <c r="J327" s="1">
        <f t="shared" si="5"/>
        <v>0</v>
      </c>
      <c r="K327" s="1"/>
    </row>
    <row r="328" spans="1:11" ht="18.75" customHeight="1" x14ac:dyDescent="0.3">
      <c r="A328" s="1">
        <v>326</v>
      </c>
      <c r="B328" s="10">
        <v>46349</v>
      </c>
      <c r="C328" s="1" t="s">
        <v>61</v>
      </c>
      <c r="D328" s="1" t="s">
        <v>63</v>
      </c>
      <c r="E328" s="1">
        <v>1500</v>
      </c>
      <c r="F328" s="1"/>
      <c r="G328" s="1"/>
      <c r="H328" s="1"/>
      <c r="I328" s="1"/>
      <c r="J328" s="1">
        <f t="shared" si="5"/>
        <v>0</v>
      </c>
      <c r="K328" s="1"/>
    </row>
    <row r="329" spans="1:11" ht="18.75" customHeight="1" x14ac:dyDescent="0.3">
      <c r="A329" s="1">
        <v>327</v>
      </c>
      <c r="B329" s="10">
        <v>46350</v>
      </c>
      <c r="C329" s="1" t="s">
        <v>61</v>
      </c>
      <c r="D329" s="1" t="s">
        <v>63</v>
      </c>
      <c r="E329" s="1">
        <v>1500</v>
      </c>
      <c r="F329" s="1"/>
      <c r="G329" s="1"/>
      <c r="H329" s="1"/>
      <c r="I329" s="1"/>
      <c r="J329" s="1">
        <f t="shared" si="5"/>
        <v>0</v>
      </c>
      <c r="K329" s="1"/>
    </row>
    <row r="330" spans="1:11" ht="18.75" customHeight="1" x14ac:dyDescent="0.3">
      <c r="A330" s="1">
        <v>328</v>
      </c>
      <c r="B330" s="10">
        <v>46351</v>
      </c>
      <c r="C330" s="1" t="s">
        <v>61</v>
      </c>
      <c r="D330" s="1" t="s">
        <v>63</v>
      </c>
      <c r="E330" s="1">
        <v>1500</v>
      </c>
      <c r="F330" s="1"/>
      <c r="G330" s="1"/>
      <c r="H330" s="1"/>
      <c r="I330" s="1"/>
      <c r="J330" s="1">
        <f t="shared" si="5"/>
        <v>0</v>
      </c>
      <c r="K330" s="1"/>
    </row>
    <row r="331" spans="1:11" ht="18.75" customHeight="1" x14ac:dyDescent="0.3">
      <c r="A331" s="1">
        <v>329</v>
      </c>
      <c r="B331" s="10">
        <v>46352</v>
      </c>
      <c r="C331" s="1" t="s">
        <v>61</v>
      </c>
      <c r="D331" s="1" t="s">
        <v>63</v>
      </c>
      <c r="E331" s="1">
        <v>1500</v>
      </c>
      <c r="F331" s="1"/>
      <c r="G331" s="1"/>
      <c r="H331" s="1"/>
      <c r="I331" s="1"/>
      <c r="J331" s="1">
        <f t="shared" si="5"/>
        <v>0</v>
      </c>
      <c r="K331" s="1"/>
    </row>
    <row r="332" spans="1:11" ht="18.75" customHeight="1" x14ac:dyDescent="0.3">
      <c r="A332" s="1">
        <v>330</v>
      </c>
      <c r="B332" s="10">
        <v>46353</v>
      </c>
      <c r="C332" s="1" t="s">
        <v>61</v>
      </c>
      <c r="D332" s="1" t="s">
        <v>63</v>
      </c>
      <c r="E332" s="1">
        <v>1500</v>
      </c>
      <c r="F332" s="1"/>
      <c r="G332" s="1"/>
      <c r="H332" s="1"/>
      <c r="I332" s="1"/>
      <c r="J332" s="1">
        <f t="shared" si="5"/>
        <v>0</v>
      </c>
      <c r="K332" s="1"/>
    </row>
    <row r="333" spans="1:11" ht="18.75" customHeight="1" x14ac:dyDescent="0.3">
      <c r="A333" s="1">
        <v>331</v>
      </c>
      <c r="B333" s="10">
        <v>46354</v>
      </c>
      <c r="C333" s="1" t="s">
        <v>61</v>
      </c>
      <c r="D333" s="1" t="s">
        <v>63</v>
      </c>
      <c r="E333" s="1">
        <v>1500</v>
      </c>
      <c r="F333" s="1"/>
      <c r="G333" s="1"/>
      <c r="H333" s="1"/>
      <c r="I333" s="1"/>
      <c r="J333" s="1">
        <f t="shared" si="5"/>
        <v>0</v>
      </c>
      <c r="K333" s="1"/>
    </row>
    <row r="334" spans="1:11" ht="18.75" customHeight="1" x14ac:dyDescent="0.3">
      <c r="A334" s="1">
        <v>332</v>
      </c>
      <c r="B334" s="10">
        <v>46355</v>
      </c>
      <c r="C334" s="1" t="s">
        <v>61</v>
      </c>
      <c r="D334" s="1" t="s">
        <v>63</v>
      </c>
      <c r="E334" s="1">
        <v>1500</v>
      </c>
      <c r="F334" s="1"/>
      <c r="G334" s="1"/>
      <c r="H334" s="1"/>
      <c r="I334" s="1"/>
      <c r="J334" s="1">
        <f t="shared" si="5"/>
        <v>0</v>
      </c>
      <c r="K334" s="1"/>
    </row>
    <row r="335" spans="1:11" ht="18.75" customHeight="1" x14ac:dyDescent="0.3">
      <c r="A335" s="1">
        <v>333</v>
      </c>
      <c r="B335" s="10">
        <v>46356</v>
      </c>
      <c r="C335" s="1" t="s">
        <v>61</v>
      </c>
      <c r="D335" s="1" t="s">
        <v>63</v>
      </c>
      <c r="E335" s="1">
        <v>1500</v>
      </c>
      <c r="F335" s="1"/>
      <c r="G335" s="1"/>
      <c r="H335" s="1"/>
      <c r="I335" s="1"/>
      <c r="J335" s="1">
        <f t="shared" si="5"/>
        <v>0</v>
      </c>
      <c r="K335" s="1"/>
    </row>
    <row r="336" spans="1:11" ht="18.75" customHeight="1" x14ac:dyDescent="0.3">
      <c r="A336" s="1">
        <v>334</v>
      </c>
      <c r="B336" s="10">
        <v>46357</v>
      </c>
      <c r="C336" s="1" t="s">
        <v>61</v>
      </c>
      <c r="D336" s="1" t="s">
        <v>63</v>
      </c>
      <c r="E336" s="1">
        <v>1500</v>
      </c>
      <c r="F336" s="1"/>
      <c r="G336" s="1"/>
      <c r="H336" s="1"/>
      <c r="I336" s="1"/>
      <c r="J336" s="1">
        <f t="shared" si="5"/>
        <v>0</v>
      </c>
      <c r="K336" s="1"/>
    </row>
    <row r="337" spans="1:11" ht="18.75" customHeight="1" x14ac:dyDescent="0.3">
      <c r="A337" s="1">
        <v>335</v>
      </c>
      <c r="B337" s="10">
        <v>46358</v>
      </c>
      <c r="C337" s="1" t="s">
        <v>61</v>
      </c>
      <c r="D337" s="1" t="s">
        <v>63</v>
      </c>
      <c r="E337" s="1">
        <v>1500</v>
      </c>
      <c r="F337" s="1"/>
      <c r="G337" s="1"/>
      <c r="H337" s="1"/>
      <c r="I337" s="1"/>
      <c r="J337" s="1">
        <f t="shared" si="5"/>
        <v>0</v>
      </c>
      <c r="K337" s="1"/>
    </row>
    <row r="338" spans="1:11" ht="18.75" customHeight="1" x14ac:dyDescent="0.3">
      <c r="A338" s="1">
        <v>336</v>
      </c>
      <c r="B338" s="10">
        <v>46359</v>
      </c>
      <c r="C338" s="1" t="s">
        <v>61</v>
      </c>
      <c r="D338" s="1" t="s">
        <v>63</v>
      </c>
      <c r="E338" s="1">
        <v>1500</v>
      </c>
      <c r="F338" s="1"/>
      <c r="G338" s="1"/>
      <c r="H338" s="1"/>
      <c r="I338" s="1"/>
      <c r="J338" s="1">
        <f t="shared" si="5"/>
        <v>0</v>
      </c>
      <c r="K338" s="1"/>
    </row>
    <row r="339" spans="1:11" ht="18.75" customHeight="1" x14ac:dyDescent="0.3">
      <c r="A339" s="1">
        <v>337</v>
      </c>
      <c r="B339" s="10">
        <v>46360</v>
      </c>
      <c r="C339" s="1" t="s">
        <v>61</v>
      </c>
      <c r="D339" s="1" t="s">
        <v>63</v>
      </c>
      <c r="E339" s="1">
        <v>1500</v>
      </c>
      <c r="F339" s="1"/>
      <c r="G339" s="1"/>
      <c r="H339" s="1"/>
      <c r="I339" s="1"/>
      <c r="J339" s="1">
        <f t="shared" si="5"/>
        <v>0</v>
      </c>
      <c r="K339" s="1"/>
    </row>
    <row r="340" spans="1:11" ht="18.75" customHeight="1" x14ac:dyDescent="0.3">
      <c r="A340" s="1">
        <v>338</v>
      </c>
      <c r="B340" s="10">
        <v>46361</v>
      </c>
      <c r="C340" s="1" t="s">
        <v>61</v>
      </c>
      <c r="D340" s="1" t="s">
        <v>63</v>
      </c>
      <c r="E340" s="1">
        <v>1500</v>
      </c>
      <c r="F340" s="1"/>
      <c r="G340" s="1"/>
      <c r="H340" s="1"/>
      <c r="I340" s="1"/>
      <c r="J340" s="1">
        <f t="shared" si="5"/>
        <v>0</v>
      </c>
      <c r="K340" s="1"/>
    </row>
    <row r="341" spans="1:11" ht="18.75" customHeight="1" x14ac:dyDescent="0.3">
      <c r="A341" s="1">
        <v>339</v>
      </c>
      <c r="B341" s="10">
        <v>46362</v>
      </c>
      <c r="C341" s="1" t="s">
        <v>61</v>
      </c>
      <c r="D341" s="1" t="s">
        <v>63</v>
      </c>
      <c r="E341" s="1">
        <v>1500</v>
      </c>
      <c r="F341" s="1"/>
      <c r="G341" s="1"/>
      <c r="H341" s="1"/>
      <c r="I341" s="1"/>
      <c r="J341" s="1">
        <f t="shared" si="5"/>
        <v>0</v>
      </c>
      <c r="K341" s="1"/>
    </row>
    <row r="342" spans="1:11" ht="18.75" customHeight="1" x14ac:dyDescent="0.3">
      <c r="A342" s="1">
        <v>340</v>
      </c>
      <c r="B342" s="10">
        <v>46363</v>
      </c>
      <c r="C342" s="1" t="s">
        <v>61</v>
      </c>
      <c r="D342" s="1" t="s">
        <v>63</v>
      </c>
      <c r="E342" s="1">
        <v>1500</v>
      </c>
      <c r="F342" s="1"/>
      <c r="G342" s="1"/>
      <c r="H342" s="1"/>
      <c r="I342" s="1"/>
      <c r="J342" s="1">
        <f t="shared" si="5"/>
        <v>0</v>
      </c>
      <c r="K342" s="1"/>
    </row>
    <row r="343" spans="1:11" ht="18.75" customHeight="1" x14ac:dyDescent="0.3">
      <c r="A343" s="1">
        <v>341</v>
      </c>
      <c r="B343" s="10">
        <v>46364</v>
      </c>
      <c r="C343" s="1" t="s">
        <v>61</v>
      </c>
      <c r="D343" s="1" t="s">
        <v>63</v>
      </c>
      <c r="E343" s="1">
        <v>1500</v>
      </c>
      <c r="F343" s="1"/>
      <c r="G343" s="1"/>
      <c r="H343" s="1"/>
      <c r="I343" s="1"/>
      <c r="J343" s="1">
        <f t="shared" si="5"/>
        <v>0</v>
      </c>
      <c r="K343" s="1"/>
    </row>
    <row r="344" spans="1:11" ht="18.75" customHeight="1" x14ac:dyDescent="0.3">
      <c r="A344" s="1">
        <v>342</v>
      </c>
      <c r="B344" s="10">
        <v>46365</v>
      </c>
      <c r="C344" s="1" t="s">
        <v>61</v>
      </c>
      <c r="D344" s="1" t="s">
        <v>63</v>
      </c>
      <c r="E344" s="1">
        <v>1500</v>
      </c>
      <c r="F344" s="1"/>
      <c r="G344" s="1"/>
      <c r="H344" s="1"/>
      <c r="I344" s="1"/>
      <c r="J344" s="1">
        <f t="shared" si="5"/>
        <v>0</v>
      </c>
      <c r="K344" s="1"/>
    </row>
    <row r="345" spans="1:11" ht="18.75" customHeight="1" x14ac:dyDescent="0.3">
      <c r="A345" s="1">
        <v>343</v>
      </c>
      <c r="B345" s="10">
        <v>46366</v>
      </c>
      <c r="C345" s="1" t="s">
        <v>61</v>
      </c>
      <c r="D345" s="1" t="s">
        <v>63</v>
      </c>
      <c r="E345" s="1">
        <v>1500</v>
      </c>
      <c r="F345" s="1"/>
      <c r="G345" s="1"/>
      <c r="H345" s="1"/>
      <c r="I345" s="1"/>
      <c r="J345" s="1">
        <f t="shared" si="5"/>
        <v>0</v>
      </c>
      <c r="K345" s="1"/>
    </row>
    <row r="346" spans="1:11" ht="18.75" customHeight="1" x14ac:dyDescent="0.3">
      <c r="A346" s="1">
        <v>344</v>
      </c>
      <c r="B346" s="10">
        <v>46367</v>
      </c>
      <c r="C346" s="1" t="s">
        <v>61</v>
      </c>
      <c r="D346" s="1" t="s">
        <v>63</v>
      </c>
      <c r="E346" s="1">
        <v>1500</v>
      </c>
      <c r="F346" s="1"/>
      <c r="G346" s="1"/>
      <c r="H346" s="1"/>
      <c r="I346" s="1"/>
      <c r="J346" s="1">
        <f t="shared" si="5"/>
        <v>0</v>
      </c>
      <c r="K346" s="1"/>
    </row>
    <row r="347" spans="1:11" ht="18.75" customHeight="1" x14ac:dyDescent="0.3">
      <c r="A347" s="1">
        <v>345</v>
      </c>
      <c r="B347" s="10">
        <v>46368</v>
      </c>
      <c r="C347" s="1" t="s">
        <v>61</v>
      </c>
      <c r="D347" s="1" t="s">
        <v>63</v>
      </c>
      <c r="E347" s="1">
        <v>1500</v>
      </c>
      <c r="F347" s="1"/>
      <c r="G347" s="1"/>
      <c r="H347" s="1"/>
      <c r="I347" s="1"/>
      <c r="J347" s="1">
        <f t="shared" si="5"/>
        <v>0</v>
      </c>
      <c r="K347" s="1"/>
    </row>
    <row r="348" spans="1:11" ht="18.75" customHeight="1" x14ac:dyDescent="0.3">
      <c r="A348" s="1">
        <v>346</v>
      </c>
      <c r="B348" s="10">
        <v>46369</v>
      </c>
      <c r="C348" s="1" t="s">
        <v>61</v>
      </c>
      <c r="D348" s="1" t="s">
        <v>63</v>
      </c>
      <c r="E348" s="1">
        <v>1500</v>
      </c>
      <c r="F348" s="1"/>
      <c r="G348" s="1"/>
      <c r="H348" s="1"/>
      <c r="I348" s="1"/>
      <c r="J348" s="1">
        <f t="shared" si="5"/>
        <v>0</v>
      </c>
      <c r="K348" s="1"/>
    </row>
    <row r="349" spans="1:11" ht="18.75" customHeight="1" x14ac:dyDescent="0.3">
      <c r="A349" s="1">
        <v>347</v>
      </c>
      <c r="B349" s="10">
        <v>46370</v>
      </c>
      <c r="C349" s="1" t="s">
        <v>61</v>
      </c>
      <c r="D349" s="1" t="s">
        <v>63</v>
      </c>
      <c r="E349" s="1">
        <v>1500</v>
      </c>
      <c r="F349" s="1"/>
      <c r="G349" s="1"/>
      <c r="H349" s="1"/>
      <c r="I349" s="1"/>
      <c r="J349" s="1">
        <f t="shared" si="5"/>
        <v>0</v>
      </c>
      <c r="K349" s="1"/>
    </row>
    <row r="350" spans="1:11" ht="18.75" customHeight="1" x14ac:dyDescent="0.3">
      <c r="A350" s="1">
        <v>348</v>
      </c>
      <c r="B350" s="10">
        <v>46371</v>
      </c>
      <c r="C350" s="1" t="s">
        <v>61</v>
      </c>
      <c r="D350" s="1" t="s">
        <v>63</v>
      </c>
      <c r="E350" s="1">
        <v>1500</v>
      </c>
      <c r="F350" s="1"/>
      <c r="G350" s="1"/>
      <c r="H350" s="1"/>
      <c r="I350" s="1"/>
      <c r="J350" s="1">
        <f t="shared" si="5"/>
        <v>0</v>
      </c>
      <c r="K350" s="1"/>
    </row>
    <row r="351" spans="1:11" ht="18.75" customHeight="1" x14ac:dyDescent="0.3">
      <c r="A351" s="1">
        <v>349</v>
      </c>
      <c r="B351" s="10">
        <v>46372</v>
      </c>
      <c r="C351" s="1" t="s">
        <v>61</v>
      </c>
      <c r="D351" s="1" t="s">
        <v>63</v>
      </c>
      <c r="E351" s="1">
        <v>1500</v>
      </c>
      <c r="F351" s="1"/>
      <c r="G351" s="1"/>
      <c r="H351" s="1"/>
      <c r="I351" s="1"/>
      <c r="J351" s="1">
        <f t="shared" si="5"/>
        <v>0</v>
      </c>
      <c r="K351" s="1"/>
    </row>
    <row r="352" spans="1:11" ht="18.75" customHeight="1" x14ac:dyDescent="0.3">
      <c r="A352" s="1">
        <v>350</v>
      </c>
      <c r="B352" s="10">
        <v>46373</v>
      </c>
      <c r="C352" s="1" t="s">
        <v>61</v>
      </c>
      <c r="D352" s="1" t="s">
        <v>63</v>
      </c>
      <c r="E352" s="1">
        <v>1500</v>
      </c>
      <c r="F352" s="1"/>
      <c r="G352" s="1"/>
      <c r="H352" s="1"/>
      <c r="I352" s="1"/>
      <c r="J352" s="1">
        <f t="shared" si="5"/>
        <v>0</v>
      </c>
      <c r="K352" s="1"/>
    </row>
    <row r="353" spans="1:11" ht="18.75" customHeight="1" x14ac:dyDescent="0.3">
      <c r="A353" s="1">
        <v>351</v>
      </c>
      <c r="B353" s="10">
        <v>46374</v>
      </c>
      <c r="C353" s="1" t="s">
        <v>61</v>
      </c>
      <c r="D353" s="1" t="s">
        <v>63</v>
      </c>
      <c r="E353" s="1">
        <v>1500</v>
      </c>
      <c r="F353" s="1"/>
      <c r="G353" s="1"/>
      <c r="H353" s="1"/>
      <c r="I353" s="1"/>
      <c r="J353" s="1">
        <f t="shared" si="5"/>
        <v>0</v>
      </c>
      <c r="K353" s="1"/>
    </row>
    <row r="354" spans="1:11" ht="18.75" customHeight="1" x14ac:dyDescent="0.3">
      <c r="A354" s="1">
        <v>352</v>
      </c>
      <c r="B354" s="10">
        <v>46375</v>
      </c>
      <c r="C354" s="1" t="s">
        <v>61</v>
      </c>
      <c r="D354" s="1" t="s">
        <v>63</v>
      </c>
      <c r="E354" s="1">
        <v>1500</v>
      </c>
      <c r="F354" s="1"/>
      <c r="G354" s="1"/>
      <c r="H354" s="1"/>
      <c r="I354" s="1"/>
      <c r="J354" s="1">
        <f t="shared" si="5"/>
        <v>0</v>
      </c>
      <c r="K354" s="1"/>
    </row>
    <row r="355" spans="1:11" ht="18.75" customHeight="1" x14ac:dyDescent="0.3">
      <c r="A355" s="1">
        <v>353</v>
      </c>
      <c r="B355" s="10">
        <v>46376</v>
      </c>
      <c r="C355" s="1" t="s">
        <v>61</v>
      </c>
      <c r="D355" s="1" t="s">
        <v>63</v>
      </c>
      <c r="E355" s="1">
        <v>1500</v>
      </c>
      <c r="F355" s="1"/>
      <c r="G355" s="1"/>
      <c r="H355" s="1"/>
      <c r="I355" s="1"/>
      <c r="J355" s="1">
        <f t="shared" si="5"/>
        <v>0</v>
      </c>
      <c r="K355" s="1"/>
    </row>
    <row r="356" spans="1:11" ht="18.75" customHeight="1" x14ac:dyDescent="0.3">
      <c r="A356" s="1">
        <v>354</v>
      </c>
      <c r="B356" s="10">
        <v>46377</v>
      </c>
      <c r="C356" s="1" t="s">
        <v>61</v>
      </c>
      <c r="D356" s="1" t="s">
        <v>63</v>
      </c>
      <c r="E356" s="1">
        <v>1500</v>
      </c>
      <c r="F356" s="1"/>
      <c r="G356" s="1"/>
      <c r="H356" s="1"/>
      <c r="I356" s="1"/>
      <c r="J356" s="1">
        <f t="shared" si="5"/>
        <v>0</v>
      </c>
      <c r="K356" s="1"/>
    </row>
    <row r="357" spans="1:11" ht="18.75" customHeight="1" x14ac:dyDescent="0.3">
      <c r="A357" s="1">
        <v>355</v>
      </c>
      <c r="B357" s="10">
        <v>46378</v>
      </c>
      <c r="C357" s="1" t="s">
        <v>61</v>
      </c>
      <c r="D357" s="1" t="s">
        <v>63</v>
      </c>
      <c r="E357" s="1">
        <v>1500</v>
      </c>
      <c r="F357" s="1"/>
      <c r="G357" s="1"/>
      <c r="H357" s="1"/>
      <c r="I357" s="1"/>
      <c r="J357" s="1">
        <f t="shared" si="5"/>
        <v>0</v>
      </c>
      <c r="K357" s="1"/>
    </row>
    <row r="358" spans="1:11" ht="18.75" customHeight="1" x14ac:dyDescent="0.3">
      <c r="A358" s="1">
        <v>356</v>
      </c>
      <c r="B358" s="10">
        <v>46379</v>
      </c>
      <c r="C358" s="1" t="s">
        <v>61</v>
      </c>
      <c r="D358" s="1" t="s">
        <v>63</v>
      </c>
      <c r="E358" s="1">
        <v>1500</v>
      </c>
      <c r="F358" s="1"/>
      <c r="G358" s="1"/>
      <c r="H358" s="1"/>
      <c r="I358" s="1"/>
      <c r="J358" s="1">
        <f t="shared" si="5"/>
        <v>0</v>
      </c>
      <c r="K358" s="1"/>
    </row>
    <row r="359" spans="1:11" ht="18.75" customHeight="1" x14ac:dyDescent="0.3">
      <c r="A359" s="1">
        <v>357</v>
      </c>
      <c r="B359" s="10">
        <v>46380</v>
      </c>
      <c r="C359" s="1" t="s">
        <v>61</v>
      </c>
      <c r="D359" s="1" t="s">
        <v>63</v>
      </c>
      <c r="E359" s="1">
        <v>1500</v>
      </c>
      <c r="F359" s="1"/>
      <c r="G359" s="1"/>
      <c r="H359" s="1"/>
      <c r="I359" s="1"/>
      <c r="J359" s="1">
        <f t="shared" si="5"/>
        <v>0</v>
      </c>
      <c r="K359" s="1"/>
    </row>
    <row r="360" spans="1:11" ht="18.75" customHeight="1" x14ac:dyDescent="0.3">
      <c r="A360" s="1">
        <v>358</v>
      </c>
      <c r="B360" s="10">
        <v>46381</v>
      </c>
      <c r="C360" s="1" t="s">
        <v>61</v>
      </c>
      <c r="D360" s="1" t="s">
        <v>63</v>
      </c>
      <c r="E360" s="1">
        <v>1500</v>
      </c>
      <c r="F360" s="1"/>
      <c r="G360" s="1"/>
      <c r="H360" s="1"/>
      <c r="I360" s="1"/>
      <c r="J360" s="1">
        <f t="shared" si="5"/>
        <v>0</v>
      </c>
      <c r="K360" s="1"/>
    </row>
    <row r="361" spans="1:11" ht="18.75" customHeight="1" x14ac:dyDescent="0.3">
      <c r="A361" s="1">
        <v>359</v>
      </c>
      <c r="B361" s="10">
        <v>46382</v>
      </c>
      <c r="C361" s="1" t="s">
        <v>61</v>
      </c>
      <c r="D361" s="1" t="s">
        <v>63</v>
      </c>
      <c r="E361" s="1">
        <v>1500</v>
      </c>
      <c r="F361" s="1"/>
      <c r="G361" s="1"/>
      <c r="H361" s="1"/>
      <c r="I361" s="1"/>
      <c r="J361" s="1">
        <f t="shared" si="5"/>
        <v>0</v>
      </c>
      <c r="K361" s="1"/>
    </row>
    <row r="362" spans="1:11" ht="18.75" customHeight="1" x14ac:dyDescent="0.3">
      <c r="A362" s="1">
        <v>360</v>
      </c>
      <c r="B362" s="10">
        <v>46383</v>
      </c>
      <c r="C362" s="1" t="s">
        <v>61</v>
      </c>
      <c r="D362" s="1" t="s">
        <v>63</v>
      </c>
      <c r="E362" s="1">
        <v>1500</v>
      </c>
      <c r="F362" s="1"/>
      <c r="G362" s="1"/>
      <c r="H362" s="1"/>
      <c r="I362" s="1"/>
      <c r="J362" s="1">
        <f t="shared" si="5"/>
        <v>0</v>
      </c>
      <c r="K362" s="1"/>
    </row>
    <row r="363" spans="1:11" ht="18.75" customHeight="1" x14ac:dyDescent="0.3">
      <c r="A363" s="1">
        <v>361</v>
      </c>
      <c r="B363" s="10">
        <v>46384</v>
      </c>
      <c r="C363" s="1" t="s">
        <v>61</v>
      </c>
      <c r="D363" s="1" t="s">
        <v>63</v>
      </c>
      <c r="E363" s="1">
        <v>1500</v>
      </c>
      <c r="F363" s="1"/>
      <c r="G363" s="1"/>
      <c r="H363" s="1"/>
      <c r="I363" s="1"/>
      <c r="J363" s="1">
        <f t="shared" si="5"/>
        <v>0</v>
      </c>
      <c r="K363" s="1"/>
    </row>
    <row r="364" spans="1:11" ht="18.75" customHeight="1" x14ac:dyDescent="0.3">
      <c r="A364" s="1">
        <v>362</v>
      </c>
      <c r="B364" s="10">
        <v>46385</v>
      </c>
      <c r="C364" s="1" t="s">
        <v>61</v>
      </c>
      <c r="D364" s="1" t="s">
        <v>63</v>
      </c>
      <c r="E364" s="1">
        <v>1500</v>
      </c>
      <c r="F364" s="1"/>
      <c r="G364" s="1"/>
      <c r="H364" s="1"/>
      <c r="I364" s="1"/>
      <c r="J364" s="1">
        <f t="shared" si="5"/>
        <v>0</v>
      </c>
      <c r="K364" s="1"/>
    </row>
    <row r="365" spans="1:11" ht="18.75" customHeight="1" x14ac:dyDescent="0.3">
      <c r="A365" s="1">
        <v>363</v>
      </c>
      <c r="B365" s="10">
        <v>46386</v>
      </c>
      <c r="C365" s="1" t="s">
        <v>61</v>
      </c>
      <c r="D365" s="1" t="s">
        <v>63</v>
      </c>
      <c r="E365" s="1">
        <v>1500</v>
      </c>
      <c r="F365" s="1"/>
      <c r="G365" s="1"/>
      <c r="H365" s="1"/>
      <c r="I365" s="1"/>
      <c r="J365" s="1">
        <f t="shared" si="5"/>
        <v>0</v>
      </c>
      <c r="K365" s="1"/>
    </row>
    <row r="366" spans="1:11" ht="18.75" customHeight="1" x14ac:dyDescent="0.3">
      <c r="A366" s="1">
        <v>364</v>
      </c>
      <c r="B366" s="10">
        <v>46387</v>
      </c>
      <c r="C366" s="1" t="s">
        <v>61</v>
      </c>
      <c r="D366" s="1" t="s">
        <v>63</v>
      </c>
      <c r="E366" s="1">
        <v>1500</v>
      </c>
      <c r="F366" s="1"/>
      <c r="G366" s="1"/>
      <c r="H366" s="1"/>
      <c r="I366" s="1"/>
      <c r="J366" s="1">
        <f t="shared" si="5"/>
        <v>0</v>
      </c>
      <c r="K366" s="1"/>
    </row>
    <row r="367" spans="1:11" ht="18.75" customHeight="1" x14ac:dyDescent="0.3">
      <c r="A367" s="1">
        <v>365</v>
      </c>
      <c r="B367" s="10">
        <v>46388</v>
      </c>
      <c r="C367" s="1" t="s">
        <v>61</v>
      </c>
      <c r="D367" s="1" t="s">
        <v>63</v>
      </c>
      <c r="E367" s="1">
        <v>1500</v>
      </c>
      <c r="F367" s="1"/>
      <c r="G367" s="1"/>
      <c r="H367" s="1"/>
      <c r="I367" s="1"/>
      <c r="J367" s="1">
        <f t="shared" si="5"/>
        <v>0</v>
      </c>
      <c r="K367" s="1"/>
    </row>
    <row r="368" spans="1:11" ht="18.75" customHeight="1" x14ac:dyDescent="0.3">
      <c r="A368" s="1"/>
      <c r="B368" s="10"/>
      <c r="C368" s="1"/>
      <c r="D368" s="1"/>
      <c r="E368" s="1"/>
      <c r="F368" s="1"/>
      <c r="G368" s="1"/>
      <c r="H368" s="1"/>
      <c r="I368" s="1"/>
      <c r="J368" s="1"/>
      <c r="K368" s="1"/>
    </row>
    <row r="369" spans="1:11" ht="18.75" customHeight="1" x14ac:dyDescent="0.3">
      <c r="A369" s="1"/>
      <c r="B369" s="10"/>
      <c r="C369" s="1"/>
      <c r="D369" s="1"/>
      <c r="E369" s="1"/>
      <c r="F369" s="1"/>
      <c r="G369" s="1"/>
      <c r="H369" s="1"/>
      <c r="I369" s="1"/>
      <c r="J369" s="1"/>
      <c r="K369" s="1"/>
    </row>
    <row r="370" spans="1:11" ht="18.75" customHeight="1" x14ac:dyDescent="0.3">
      <c r="A370" s="1"/>
      <c r="B370" s="10"/>
      <c r="C370" s="1"/>
      <c r="D370" s="1"/>
      <c r="E370" s="1"/>
      <c r="F370" s="1"/>
      <c r="G370" s="1"/>
      <c r="H370" s="1"/>
      <c r="I370" s="1"/>
      <c r="J370" s="1"/>
      <c r="K370" s="1"/>
    </row>
    <row r="371" spans="1:11" ht="18.75" customHeight="1" x14ac:dyDescent="0.3">
      <c r="A371" s="1"/>
      <c r="B371" s="10"/>
      <c r="C371" s="1"/>
      <c r="D371" s="1"/>
      <c r="E371" s="1"/>
      <c r="F371" s="1"/>
      <c r="G371" s="1"/>
      <c r="H371" s="1"/>
      <c r="I371" s="1"/>
      <c r="J371" s="1"/>
      <c r="K371" s="1"/>
    </row>
  </sheetData>
  <autoFilter ref="A2:K2" xr:uid="{00000000-0009-0000-0000-00001A000000}"/>
  <mergeCells count="3">
    <mergeCell ref="A1:K1"/>
    <mergeCell ref="N4:O4"/>
    <mergeCell ref="M5:P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Worksheet____15"/>
  <dimension ref="A1:Q371"/>
  <sheetViews>
    <sheetView rightToLeft="1" workbookViewId="0">
      <selection activeCell="O20" sqref="O20"/>
    </sheetView>
  </sheetViews>
  <sheetFormatPr defaultRowHeight="20.25" customHeight="1" x14ac:dyDescent="0.3"/>
  <cols>
    <col min="1" max="1" width="4.1640625" customWidth="1"/>
    <col min="2" max="2" width="13" customWidth="1"/>
    <col min="3"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65</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61</v>
      </c>
      <c r="D3" s="1" t="s">
        <v>64</v>
      </c>
      <c r="E3" s="1">
        <v>750</v>
      </c>
      <c r="F3" s="1">
        <v>1</v>
      </c>
      <c r="G3" s="1"/>
      <c r="H3" s="1"/>
      <c r="I3" s="1"/>
      <c r="J3" s="1">
        <f>E3*F3-G3-H3+I3</f>
        <v>750</v>
      </c>
      <c r="K3" s="1"/>
      <c r="M3" s="13"/>
      <c r="N3" s="13"/>
      <c r="O3" s="13"/>
      <c r="P3" s="13"/>
      <c r="Q3" s="13"/>
    </row>
    <row r="4" spans="1:17" ht="20.25" customHeight="1" x14ac:dyDescent="0.3">
      <c r="A4" s="1">
        <v>2</v>
      </c>
      <c r="B4" s="10">
        <v>46025</v>
      </c>
      <c r="C4" s="1" t="s">
        <v>61</v>
      </c>
      <c r="D4" s="1" t="s">
        <v>64</v>
      </c>
      <c r="E4" s="1">
        <v>750</v>
      </c>
      <c r="F4" s="1"/>
      <c r="G4" s="1"/>
      <c r="H4" s="1"/>
      <c r="I4" s="1"/>
      <c r="J4" s="1">
        <f t="shared" ref="J4:J67" si="0">E4*F4-G4-H4+I4</f>
        <v>0</v>
      </c>
      <c r="K4" s="1"/>
      <c r="M4" s="11"/>
      <c r="N4" s="276" t="s">
        <v>18</v>
      </c>
      <c r="O4" s="276"/>
      <c r="P4" s="11"/>
      <c r="Q4" s="11"/>
    </row>
    <row r="5" spans="1:17" ht="20.25" customHeight="1" x14ac:dyDescent="0.3">
      <c r="A5" s="1">
        <v>3</v>
      </c>
      <c r="B5" s="10">
        <v>46026</v>
      </c>
      <c r="C5" s="1" t="s">
        <v>61</v>
      </c>
      <c r="D5" s="1" t="s">
        <v>64</v>
      </c>
      <c r="E5" s="1">
        <v>750</v>
      </c>
      <c r="F5" s="1"/>
      <c r="G5" s="1"/>
      <c r="H5" s="1"/>
      <c r="I5" s="1"/>
      <c r="J5" s="1">
        <f t="shared" si="0"/>
        <v>0</v>
      </c>
      <c r="K5" s="1"/>
      <c r="M5" s="274" t="s">
        <v>17</v>
      </c>
      <c r="N5" s="274"/>
      <c r="O5" s="274"/>
      <c r="P5" s="274"/>
      <c r="Q5" s="12">
        <f>SUM(J2:J368)</f>
        <v>750</v>
      </c>
    </row>
    <row r="6" spans="1:17" ht="20.25" customHeight="1" x14ac:dyDescent="0.3">
      <c r="A6" s="1">
        <v>4</v>
      </c>
      <c r="B6" s="10">
        <v>46027</v>
      </c>
      <c r="C6" s="1" t="s">
        <v>61</v>
      </c>
      <c r="D6" s="1" t="s">
        <v>64</v>
      </c>
      <c r="E6" s="1">
        <v>750</v>
      </c>
      <c r="F6" s="1"/>
      <c r="G6" s="1"/>
      <c r="H6" s="1"/>
      <c r="I6" s="1"/>
      <c r="J6" s="1">
        <f t="shared" si="0"/>
        <v>0</v>
      </c>
      <c r="K6" s="1"/>
      <c r="M6" s="11"/>
      <c r="N6" s="11"/>
      <c r="O6" s="11"/>
      <c r="P6" s="11"/>
      <c r="Q6" s="11"/>
    </row>
    <row r="7" spans="1:17" ht="20.25" customHeight="1" x14ac:dyDescent="0.3">
      <c r="A7" s="1">
        <v>5</v>
      </c>
      <c r="B7" s="10">
        <v>46028</v>
      </c>
      <c r="C7" s="1" t="s">
        <v>61</v>
      </c>
      <c r="D7" s="1" t="s">
        <v>64</v>
      </c>
      <c r="E7" s="1">
        <v>750</v>
      </c>
      <c r="F7" s="1"/>
      <c r="G7" s="1"/>
      <c r="H7" s="1"/>
      <c r="I7" s="1"/>
      <c r="J7" s="1">
        <f t="shared" si="0"/>
        <v>0</v>
      </c>
      <c r="K7" s="1"/>
      <c r="M7" s="11"/>
      <c r="N7" s="11"/>
      <c r="O7" s="11"/>
      <c r="P7" s="11"/>
      <c r="Q7" s="11"/>
    </row>
    <row r="8" spans="1:17" ht="20.25" customHeight="1" x14ac:dyDescent="0.3">
      <c r="A8" s="1">
        <v>6</v>
      </c>
      <c r="B8" s="10">
        <v>46029</v>
      </c>
      <c r="C8" s="1" t="s">
        <v>61</v>
      </c>
      <c r="D8" s="1" t="s">
        <v>64</v>
      </c>
      <c r="E8" s="1">
        <v>750</v>
      </c>
      <c r="F8" s="1"/>
      <c r="G8" s="1"/>
      <c r="H8" s="1"/>
      <c r="I8" s="1"/>
      <c r="J8" s="1">
        <f t="shared" si="0"/>
        <v>0</v>
      </c>
      <c r="K8" s="1"/>
      <c r="M8" s="11"/>
      <c r="N8" s="11"/>
      <c r="O8" s="11"/>
      <c r="P8" s="11"/>
      <c r="Q8" s="11"/>
    </row>
    <row r="9" spans="1:17" ht="20.25" customHeight="1" x14ac:dyDescent="0.3">
      <c r="A9" s="1">
        <v>7</v>
      </c>
      <c r="B9" s="10">
        <v>46030</v>
      </c>
      <c r="C9" s="1" t="s">
        <v>61</v>
      </c>
      <c r="D9" s="1" t="s">
        <v>64</v>
      </c>
      <c r="E9" s="1">
        <v>750</v>
      </c>
      <c r="F9" s="1"/>
      <c r="G9" s="1"/>
      <c r="H9" s="1"/>
      <c r="I9" s="1"/>
      <c r="J9" s="1">
        <f t="shared" si="0"/>
        <v>0</v>
      </c>
      <c r="K9" s="1"/>
      <c r="M9" s="11"/>
      <c r="N9" s="11"/>
      <c r="O9" s="11"/>
      <c r="P9" s="11"/>
      <c r="Q9" s="11"/>
    </row>
    <row r="10" spans="1:17" ht="20.25" customHeight="1" x14ac:dyDescent="0.3">
      <c r="A10" s="1">
        <v>8</v>
      </c>
      <c r="B10" s="10">
        <v>46031</v>
      </c>
      <c r="C10" s="1" t="s">
        <v>61</v>
      </c>
      <c r="D10" s="1" t="s">
        <v>64</v>
      </c>
      <c r="E10" s="1">
        <v>750</v>
      </c>
      <c r="F10" s="1"/>
      <c r="G10" s="1"/>
      <c r="H10" s="1"/>
      <c r="I10" s="1"/>
      <c r="J10" s="1">
        <f t="shared" si="0"/>
        <v>0</v>
      </c>
      <c r="K10" s="1"/>
    </row>
    <row r="11" spans="1:17" ht="20.25" customHeight="1" x14ac:dyDescent="0.3">
      <c r="A11" s="1">
        <v>9</v>
      </c>
      <c r="B11" s="10">
        <v>46032</v>
      </c>
      <c r="C11" s="1" t="s">
        <v>61</v>
      </c>
      <c r="D11" s="1" t="s">
        <v>64</v>
      </c>
      <c r="E11" s="1">
        <v>750</v>
      </c>
      <c r="F11" s="1"/>
      <c r="G11" s="1"/>
      <c r="H11" s="1"/>
      <c r="I11" s="1"/>
      <c r="J11" s="1">
        <f t="shared" si="0"/>
        <v>0</v>
      </c>
      <c r="K11" s="1"/>
    </row>
    <row r="12" spans="1:17" ht="20.25" customHeight="1" x14ac:dyDescent="0.3">
      <c r="A12" s="1">
        <v>10</v>
      </c>
      <c r="B12" s="10">
        <v>46033</v>
      </c>
      <c r="C12" s="1" t="s">
        <v>61</v>
      </c>
      <c r="D12" s="1" t="s">
        <v>64</v>
      </c>
      <c r="E12" s="1">
        <v>750</v>
      </c>
      <c r="F12" s="1"/>
      <c r="G12" s="1"/>
      <c r="H12" s="1"/>
      <c r="I12" s="1"/>
      <c r="J12" s="1">
        <f t="shared" si="0"/>
        <v>0</v>
      </c>
      <c r="K12" s="1"/>
    </row>
    <row r="13" spans="1:17" ht="20.25" customHeight="1" x14ac:dyDescent="0.3">
      <c r="A13" s="1">
        <v>11</v>
      </c>
      <c r="B13" s="10">
        <v>46034</v>
      </c>
      <c r="C13" s="1" t="s">
        <v>61</v>
      </c>
      <c r="D13" s="1" t="s">
        <v>64</v>
      </c>
      <c r="E13" s="1">
        <v>750</v>
      </c>
      <c r="F13" s="1"/>
      <c r="G13" s="1"/>
      <c r="H13" s="1"/>
      <c r="I13" s="1"/>
      <c r="J13" s="1">
        <f t="shared" si="0"/>
        <v>0</v>
      </c>
      <c r="K13" s="1"/>
    </row>
    <row r="14" spans="1:17" ht="20.25" customHeight="1" x14ac:dyDescent="0.3">
      <c r="A14" s="1">
        <v>12</v>
      </c>
      <c r="B14" s="10">
        <v>46035</v>
      </c>
      <c r="C14" s="1" t="s">
        <v>61</v>
      </c>
      <c r="D14" s="1" t="s">
        <v>64</v>
      </c>
      <c r="E14" s="1">
        <v>750</v>
      </c>
      <c r="F14" s="1"/>
      <c r="G14" s="1"/>
      <c r="H14" s="1"/>
      <c r="I14" s="1"/>
      <c r="J14" s="1">
        <f t="shared" si="0"/>
        <v>0</v>
      </c>
      <c r="K14" s="1"/>
    </row>
    <row r="15" spans="1:17" ht="20.25" customHeight="1" x14ac:dyDescent="0.3">
      <c r="A15" s="1">
        <v>13</v>
      </c>
      <c r="B15" s="10">
        <v>46036</v>
      </c>
      <c r="C15" s="1" t="s">
        <v>61</v>
      </c>
      <c r="D15" s="1" t="s">
        <v>64</v>
      </c>
      <c r="E15" s="1">
        <v>750</v>
      </c>
      <c r="F15" s="1"/>
      <c r="G15" s="1"/>
      <c r="H15" s="1"/>
      <c r="I15" s="1"/>
      <c r="J15" s="1">
        <f t="shared" si="0"/>
        <v>0</v>
      </c>
      <c r="K15" s="1"/>
    </row>
    <row r="16" spans="1:17" ht="20.25" customHeight="1" x14ac:dyDescent="0.3">
      <c r="A16" s="1">
        <v>14</v>
      </c>
      <c r="B16" s="10">
        <v>46037</v>
      </c>
      <c r="C16" s="1" t="s">
        <v>61</v>
      </c>
      <c r="D16" s="1" t="s">
        <v>64</v>
      </c>
      <c r="E16" s="1">
        <v>750</v>
      </c>
      <c r="F16" s="1"/>
      <c r="G16" s="1"/>
      <c r="H16" s="1"/>
      <c r="I16" s="1"/>
      <c r="J16" s="1">
        <f t="shared" si="0"/>
        <v>0</v>
      </c>
      <c r="K16" s="1"/>
    </row>
    <row r="17" spans="1:11" ht="20.25" customHeight="1" x14ac:dyDescent="0.3">
      <c r="A17" s="1">
        <v>15</v>
      </c>
      <c r="B17" s="10">
        <v>46038</v>
      </c>
      <c r="C17" s="1" t="s">
        <v>61</v>
      </c>
      <c r="D17" s="1" t="s">
        <v>64</v>
      </c>
      <c r="E17" s="1">
        <v>750</v>
      </c>
      <c r="F17" s="1"/>
      <c r="G17" s="1"/>
      <c r="H17" s="1"/>
      <c r="I17" s="1"/>
      <c r="J17" s="1">
        <f t="shared" si="0"/>
        <v>0</v>
      </c>
      <c r="K17" s="1"/>
    </row>
    <row r="18" spans="1:11" ht="20.25" customHeight="1" x14ac:dyDescent="0.3">
      <c r="A18" s="1">
        <v>16</v>
      </c>
      <c r="B18" s="10">
        <v>46039</v>
      </c>
      <c r="C18" s="1" t="s">
        <v>61</v>
      </c>
      <c r="D18" s="1" t="s">
        <v>64</v>
      </c>
      <c r="E18" s="1">
        <v>750</v>
      </c>
      <c r="F18" s="1"/>
      <c r="G18" s="1"/>
      <c r="H18" s="1"/>
      <c r="I18" s="1"/>
      <c r="J18" s="1">
        <f t="shared" si="0"/>
        <v>0</v>
      </c>
      <c r="K18" s="1"/>
    </row>
    <row r="19" spans="1:11" ht="20.25" customHeight="1" x14ac:dyDescent="0.3">
      <c r="A19" s="1">
        <v>17</v>
      </c>
      <c r="B19" s="10">
        <v>46040</v>
      </c>
      <c r="C19" s="1" t="s">
        <v>61</v>
      </c>
      <c r="D19" s="1" t="s">
        <v>64</v>
      </c>
      <c r="E19" s="1">
        <v>750</v>
      </c>
      <c r="F19" s="1"/>
      <c r="G19" s="1"/>
      <c r="H19" s="1"/>
      <c r="I19" s="1"/>
      <c r="J19" s="1">
        <f t="shared" si="0"/>
        <v>0</v>
      </c>
      <c r="K19" s="1"/>
    </row>
    <row r="20" spans="1:11" ht="20.25" customHeight="1" x14ac:dyDescent="0.3">
      <c r="A20" s="1">
        <v>18</v>
      </c>
      <c r="B20" s="10">
        <v>46041</v>
      </c>
      <c r="C20" s="1" t="s">
        <v>61</v>
      </c>
      <c r="D20" s="1" t="s">
        <v>64</v>
      </c>
      <c r="E20" s="1">
        <v>750</v>
      </c>
      <c r="F20" s="1"/>
      <c r="G20" s="1"/>
      <c r="H20" s="1"/>
      <c r="I20" s="1"/>
      <c r="J20" s="1">
        <f t="shared" si="0"/>
        <v>0</v>
      </c>
      <c r="K20" s="1"/>
    </row>
    <row r="21" spans="1:11" ht="20.25" customHeight="1" x14ac:dyDescent="0.3">
      <c r="A21" s="1">
        <v>19</v>
      </c>
      <c r="B21" s="10">
        <v>46042</v>
      </c>
      <c r="C21" s="1" t="s">
        <v>61</v>
      </c>
      <c r="D21" s="1" t="s">
        <v>64</v>
      </c>
      <c r="E21" s="1">
        <v>750</v>
      </c>
      <c r="F21" s="1"/>
      <c r="G21" s="1"/>
      <c r="H21" s="1"/>
      <c r="I21" s="1"/>
      <c r="J21" s="1">
        <f t="shared" si="0"/>
        <v>0</v>
      </c>
      <c r="K21" s="1"/>
    </row>
    <row r="22" spans="1:11" ht="20.25" customHeight="1" x14ac:dyDescent="0.3">
      <c r="A22" s="1">
        <v>20</v>
      </c>
      <c r="B22" s="10">
        <v>46043</v>
      </c>
      <c r="C22" s="1" t="s">
        <v>61</v>
      </c>
      <c r="D22" s="1" t="s">
        <v>64</v>
      </c>
      <c r="E22" s="1">
        <v>750</v>
      </c>
      <c r="F22" s="1"/>
      <c r="G22" s="1"/>
      <c r="H22" s="1"/>
      <c r="I22" s="1"/>
      <c r="J22" s="1">
        <f t="shared" si="0"/>
        <v>0</v>
      </c>
      <c r="K22" s="1"/>
    </row>
    <row r="23" spans="1:11" ht="20.25" customHeight="1" x14ac:dyDescent="0.3">
      <c r="A23" s="1">
        <v>21</v>
      </c>
      <c r="B23" s="10">
        <v>46044</v>
      </c>
      <c r="C23" s="1" t="s">
        <v>61</v>
      </c>
      <c r="D23" s="1" t="s">
        <v>64</v>
      </c>
      <c r="E23" s="1">
        <v>750</v>
      </c>
      <c r="F23" s="1"/>
      <c r="G23" s="1"/>
      <c r="H23" s="1"/>
      <c r="I23" s="1"/>
      <c r="J23" s="1">
        <f t="shared" si="0"/>
        <v>0</v>
      </c>
      <c r="K23" s="1"/>
    </row>
    <row r="24" spans="1:11" ht="20.25" customHeight="1" x14ac:dyDescent="0.3">
      <c r="A24" s="1">
        <v>22</v>
      </c>
      <c r="B24" s="10">
        <v>46045</v>
      </c>
      <c r="C24" s="1" t="s">
        <v>61</v>
      </c>
      <c r="D24" s="1" t="s">
        <v>64</v>
      </c>
      <c r="E24" s="1">
        <v>750</v>
      </c>
      <c r="F24" s="1"/>
      <c r="G24" s="1"/>
      <c r="H24" s="1"/>
      <c r="I24" s="1"/>
      <c r="J24" s="1">
        <f t="shared" si="0"/>
        <v>0</v>
      </c>
      <c r="K24" s="1"/>
    </row>
    <row r="25" spans="1:11" ht="20.25" customHeight="1" x14ac:dyDescent="0.3">
      <c r="A25" s="1">
        <v>23</v>
      </c>
      <c r="B25" s="10">
        <v>46046</v>
      </c>
      <c r="C25" s="1" t="s">
        <v>61</v>
      </c>
      <c r="D25" s="1" t="s">
        <v>64</v>
      </c>
      <c r="E25" s="1">
        <v>750</v>
      </c>
      <c r="F25" s="1"/>
      <c r="G25" s="1"/>
      <c r="H25" s="1"/>
      <c r="I25" s="1"/>
      <c r="J25" s="1">
        <f t="shared" si="0"/>
        <v>0</v>
      </c>
      <c r="K25" s="1"/>
    </row>
    <row r="26" spans="1:11" ht="20.25" customHeight="1" x14ac:dyDescent="0.3">
      <c r="A26" s="1">
        <v>24</v>
      </c>
      <c r="B26" s="10">
        <v>46047</v>
      </c>
      <c r="C26" s="1" t="s">
        <v>61</v>
      </c>
      <c r="D26" s="1" t="s">
        <v>64</v>
      </c>
      <c r="E26" s="1">
        <v>750</v>
      </c>
      <c r="F26" s="1"/>
      <c r="G26" s="1"/>
      <c r="H26" s="1"/>
      <c r="I26" s="1"/>
      <c r="J26" s="1">
        <f t="shared" si="0"/>
        <v>0</v>
      </c>
      <c r="K26" s="1"/>
    </row>
    <row r="27" spans="1:11" ht="20.25" customHeight="1" x14ac:dyDescent="0.3">
      <c r="A27" s="1">
        <v>25</v>
      </c>
      <c r="B27" s="10">
        <v>46048</v>
      </c>
      <c r="C27" s="1" t="s">
        <v>61</v>
      </c>
      <c r="D27" s="1" t="s">
        <v>64</v>
      </c>
      <c r="E27" s="1">
        <v>750</v>
      </c>
      <c r="F27" s="1"/>
      <c r="G27" s="1"/>
      <c r="H27" s="1"/>
      <c r="I27" s="1"/>
      <c r="J27" s="1">
        <f t="shared" si="0"/>
        <v>0</v>
      </c>
      <c r="K27" s="1"/>
    </row>
    <row r="28" spans="1:11" ht="20.25" customHeight="1" x14ac:dyDescent="0.3">
      <c r="A28" s="1">
        <v>26</v>
      </c>
      <c r="B28" s="10">
        <v>46049</v>
      </c>
      <c r="C28" s="1" t="s">
        <v>61</v>
      </c>
      <c r="D28" s="1" t="s">
        <v>64</v>
      </c>
      <c r="E28" s="1">
        <v>750</v>
      </c>
      <c r="F28" s="1"/>
      <c r="G28" s="1"/>
      <c r="H28" s="1"/>
      <c r="I28" s="1"/>
      <c r="J28" s="1">
        <f t="shared" si="0"/>
        <v>0</v>
      </c>
      <c r="K28" s="1"/>
    </row>
    <row r="29" spans="1:11" ht="20.25" customHeight="1" x14ac:dyDescent="0.3">
      <c r="A29" s="1">
        <v>27</v>
      </c>
      <c r="B29" s="10">
        <v>46050</v>
      </c>
      <c r="C29" s="1" t="s">
        <v>61</v>
      </c>
      <c r="D29" s="1" t="s">
        <v>64</v>
      </c>
      <c r="E29" s="1">
        <v>750</v>
      </c>
      <c r="F29" s="1"/>
      <c r="G29" s="1"/>
      <c r="H29" s="1"/>
      <c r="I29" s="1"/>
      <c r="J29" s="1">
        <f t="shared" si="0"/>
        <v>0</v>
      </c>
      <c r="K29" s="1"/>
    </row>
    <row r="30" spans="1:11" ht="20.25" customHeight="1" x14ac:dyDescent="0.3">
      <c r="A30" s="1">
        <v>28</v>
      </c>
      <c r="B30" s="10">
        <v>46051</v>
      </c>
      <c r="C30" s="1" t="s">
        <v>61</v>
      </c>
      <c r="D30" s="1" t="s">
        <v>64</v>
      </c>
      <c r="E30" s="1">
        <v>750</v>
      </c>
      <c r="F30" s="1"/>
      <c r="G30" s="1"/>
      <c r="H30" s="1"/>
      <c r="I30" s="1"/>
      <c r="J30" s="1">
        <f t="shared" si="0"/>
        <v>0</v>
      </c>
      <c r="K30" s="1"/>
    </row>
    <row r="31" spans="1:11" ht="20.25" customHeight="1" x14ac:dyDescent="0.3">
      <c r="A31" s="1">
        <v>29</v>
      </c>
      <c r="B31" s="10">
        <v>46052</v>
      </c>
      <c r="C31" s="1" t="s">
        <v>61</v>
      </c>
      <c r="D31" s="1" t="s">
        <v>64</v>
      </c>
      <c r="E31" s="1">
        <v>750</v>
      </c>
      <c r="F31" s="1"/>
      <c r="G31" s="1"/>
      <c r="H31" s="1"/>
      <c r="I31" s="1"/>
      <c r="J31" s="1">
        <f t="shared" si="0"/>
        <v>0</v>
      </c>
      <c r="K31" s="1"/>
    </row>
    <row r="32" spans="1:11" ht="20.25" customHeight="1" x14ac:dyDescent="0.3">
      <c r="A32" s="1">
        <v>30</v>
      </c>
      <c r="B32" s="10">
        <v>46053</v>
      </c>
      <c r="C32" s="1" t="s">
        <v>61</v>
      </c>
      <c r="D32" s="1" t="s">
        <v>64</v>
      </c>
      <c r="E32" s="1">
        <v>750</v>
      </c>
      <c r="F32" s="1"/>
      <c r="G32" s="1"/>
      <c r="H32" s="1"/>
      <c r="I32" s="1"/>
      <c r="J32" s="1">
        <f t="shared" si="0"/>
        <v>0</v>
      </c>
      <c r="K32" s="1"/>
    </row>
    <row r="33" spans="1:11" ht="20.25" customHeight="1" x14ac:dyDescent="0.3">
      <c r="A33" s="1">
        <v>31</v>
      </c>
      <c r="B33" s="10">
        <v>46054</v>
      </c>
      <c r="C33" s="1" t="s">
        <v>61</v>
      </c>
      <c r="D33" s="1" t="s">
        <v>64</v>
      </c>
      <c r="E33" s="1">
        <v>750</v>
      </c>
      <c r="F33" s="1"/>
      <c r="G33" s="1"/>
      <c r="H33" s="1"/>
      <c r="I33" s="1"/>
      <c r="J33" s="1">
        <f t="shared" si="0"/>
        <v>0</v>
      </c>
      <c r="K33" s="1"/>
    </row>
    <row r="34" spans="1:11" ht="20.25" customHeight="1" x14ac:dyDescent="0.3">
      <c r="A34" s="1">
        <v>32</v>
      </c>
      <c r="B34" s="10">
        <v>46055</v>
      </c>
      <c r="C34" s="1" t="s">
        <v>61</v>
      </c>
      <c r="D34" s="1" t="s">
        <v>64</v>
      </c>
      <c r="E34" s="1">
        <v>750</v>
      </c>
      <c r="F34" s="1"/>
      <c r="G34" s="1"/>
      <c r="H34" s="1"/>
      <c r="I34" s="1"/>
      <c r="J34" s="1">
        <f t="shared" si="0"/>
        <v>0</v>
      </c>
      <c r="K34" s="1"/>
    </row>
    <row r="35" spans="1:11" ht="20.25" customHeight="1" x14ac:dyDescent="0.3">
      <c r="A35" s="1">
        <v>33</v>
      </c>
      <c r="B35" s="10">
        <v>46056</v>
      </c>
      <c r="C35" s="1" t="s">
        <v>61</v>
      </c>
      <c r="D35" s="1" t="s">
        <v>64</v>
      </c>
      <c r="E35" s="1">
        <v>750</v>
      </c>
      <c r="F35" s="1"/>
      <c r="G35" s="1"/>
      <c r="H35" s="1"/>
      <c r="I35" s="1"/>
      <c r="J35" s="1">
        <f t="shared" si="0"/>
        <v>0</v>
      </c>
      <c r="K35" s="1"/>
    </row>
    <row r="36" spans="1:11" ht="20.25" customHeight="1" x14ac:dyDescent="0.3">
      <c r="A36" s="1">
        <v>34</v>
      </c>
      <c r="B36" s="10">
        <v>46057</v>
      </c>
      <c r="C36" s="1" t="s">
        <v>61</v>
      </c>
      <c r="D36" s="1" t="s">
        <v>64</v>
      </c>
      <c r="E36" s="1">
        <v>750</v>
      </c>
      <c r="F36" s="1"/>
      <c r="G36" s="1"/>
      <c r="H36" s="1"/>
      <c r="I36" s="1"/>
      <c r="J36" s="1">
        <f t="shared" si="0"/>
        <v>0</v>
      </c>
      <c r="K36" s="1"/>
    </row>
    <row r="37" spans="1:11" ht="20.25" customHeight="1" x14ac:dyDescent="0.3">
      <c r="A37" s="1">
        <v>35</v>
      </c>
      <c r="B37" s="10">
        <v>46058</v>
      </c>
      <c r="C37" s="1" t="s">
        <v>61</v>
      </c>
      <c r="D37" s="1" t="s">
        <v>64</v>
      </c>
      <c r="E37" s="1">
        <v>750</v>
      </c>
      <c r="F37" s="1"/>
      <c r="G37" s="1"/>
      <c r="H37" s="1"/>
      <c r="I37" s="1"/>
      <c r="J37" s="1">
        <f t="shared" si="0"/>
        <v>0</v>
      </c>
      <c r="K37" s="1"/>
    </row>
    <row r="38" spans="1:11" ht="20.25" customHeight="1" x14ac:dyDescent="0.3">
      <c r="A38" s="1">
        <v>36</v>
      </c>
      <c r="B38" s="10">
        <v>46059</v>
      </c>
      <c r="C38" s="1" t="s">
        <v>61</v>
      </c>
      <c r="D38" s="1" t="s">
        <v>64</v>
      </c>
      <c r="E38" s="1">
        <v>750</v>
      </c>
      <c r="F38" s="1"/>
      <c r="G38" s="1"/>
      <c r="H38" s="1"/>
      <c r="I38" s="1"/>
      <c r="J38" s="1">
        <f t="shared" si="0"/>
        <v>0</v>
      </c>
      <c r="K38" s="1"/>
    </row>
    <row r="39" spans="1:11" ht="20.25" customHeight="1" x14ac:dyDescent="0.3">
      <c r="A39" s="1">
        <v>37</v>
      </c>
      <c r="B39" s="10">
        <v>46060</v>
      </c>
      <c r="C39" s="1" t="s">
        <v>61</v>
      </c>
      <c r="D39" s="1" t="s">
        <v>64</v>
      </c>
      <c r="E39" s="1">
        <v>750</v>
      </c>
      <c r="F39" s="1"/>
      <c r="G39" s="1"/>
      <c r="H39" s="1"/>
      <c r="I39" s="1"/>
      <c r="J39" s="1">
        <f t="shared" si="0"/>
        <v>0</v>
      </c>
      <c r="K39" s="1"/>
    </row>
    <row r="40" spans="1:11" ht="20.25" customHeight="1" x14ac:dyDescent="0.3">
      <c r="A40" s="1">
        <v>38</v>
      </c>
      <c r="B40" s="10">
        <v>46061</v>
      </c>
      <c r="C40" s="1" t="s">
        <v>61</v>
      </c>
      <c r="D40" s="1" t="s">
        <v>64</v>
      </c>
      <c r="E40" s="1">
        <v>750</v>
      </c>
      <c r="F40" s="1"/>
      <c r="G40" s="1"/>
      <c r="H40" s="1"/>
      <c r="I40" s="1"/>
      <c r="J40" s="1">
        <f t="shared" si="0"/>
        <v>0</v>
      </c>
      <c r="K40" s="1"/>
    </row>
    <row r="41" spans="1:11" ht="20.25" customHeight="1" x14ac:dyDescent="0.3">
      <c r="A41" s="1">
        <v>39</v>
      </c>
      <c r="B41" s="10">
        <v>46062</v>
      </c>
      <c r="C41" s="1" t="s">
        <v>61</v>
      </c>
      <c r="D41" s="1" t="s">
        <v>64</v>
      </c>
      <c r="E41" s="1">
        <v>750</v>
      </c>
      <c r="F41" s="1"/>
      <c r="G41" s="1"/>
      <c r="H41" s="1"/>
      <c r="I41" s="1"/>
      <c r="J41" s="1">
        <f t="shared" si="0"/>
        <v>0</v>
      </c>
      <c r="K41" s="1"/>
    </row>
    <row r="42" spans="1:11" ht="20.25" customHeight="1" x14ac:dyDescent="0.3">
      <c r="A42" s="1">
        <v>40</v>
      </c>
      <c r="B42" s="10">
        <v>46063</v>
      </c>
      <c r="C42" s="1" t="s">
        <v>61</v>
      </c>
      <c r="D42" s="1" t="s">
        <v>64</v>
      </c>
      <c r="E42" s="1">
        <v>750</v>
      </c>
      <c r="F42" s="1"/>
      <c r="G42" s="1"/>
      <c r="H42" s="1"/>
      <c r="I42" s="1"/>
      <c r="J42" s="1">
        <f t="shared" si="0"/>
        <v>0</v>
      </c>
      <c r="K42" s="1"/>
    </row>
    <row r="43" spans="1:11" ht="20.25" customHeight="1" x14ac:dyDescent="0.3">
      <c r="A43" s="1">
        <v>41</v>
      </c>
      <c r="B43" s="10">
        <v>46064</v>
      </c>
      <c r="C43" s="1" t="s">
        <v>61</v>
      </c>
      <c r="D43" s="1" t="s">
        <v>64</v>
      </c>
      <c r="E43" s="1">
        <v>750</v>
      </c>
      <c r="F43" s="1"/>
      <c r="G43" s="1"/>
      <c r="H43" s="1"/>
      <c r="I43" s="1"/>
      <c r="J43" s="1">
        <f t="shared" si="0"/>
        <v>0</v>
      </c>
      <c r="K43" s="1"/>
    </row>
    <row r="44" spans="1:11" ht="20.25" customHeight="1" x14ac:dyDescent="0.3">
      <c r="A44" s="1">
        <v>42</v>
      </c>
      <c r="B44" s="10">
        <v>46065</v>
      </c>
      <c r="C44" s="1" t="s">
        <v>61</v>
      </c>
      <c r="D44" s="1" t="s">
        <v>64</v>
      </c>
      <c r="E44" s="1">
        <v>750</v>
      </c>
      <c r="F44" s="1"/>
      <c r="G44" s="1"/>
      <c r="H44" s="1"/>
      <c r="I44" s="1"/>
      <c r="J44" s="1">
        <f t="shared" si="0"/>
        <v>0</v>
      </c>
      <c r="K44" s="1"/>
    </row>
    <row r="45" spans="1:11" ht="20.25" customHeight="1" x14ac:dyDescent="0.3">
      <c r="A45" s="1">
        <v>43</v>
      </c>
      <c r="B45" s="10">
        <v>46066</v>
      </c>
      <c r="C45" s="1" t="s">
        <v>61</v>
      </c>
      <c r="D45" s="1" t="s">
        <v>64</v>
      </c>
      <c r="E45" s="1">
        <v>750</v>
      </c>
      <c r="F45" s="1"/>
      <c r="G45" s="1"/>
      <c r="H45" s="1"/>
      <c r="I45" s="1"/>
      <c r="J45" s="1">
        <f t="shared" si="0"/>
        <v>0</v>
      </c>
      <c r="K45" s="1"/>
    </row>
    <row r="46" spans="1:11" ht="20.25" customHeight="1" x14ac:dyDescent="0.3">
      <c r="A46" s="1">
        <v>44</v>
      </c>
      <c r="B46" s="10">
        <v>46067</v>
      </c>
      <c r="C46" s="1" t="s">
        <v>61</v>
      </c>
      <c r="D46" s="1" t="s">
        <v>64</v>
      </c>
      <c r="E46" s="1">
        <v>750</v>
      </c>
      <c r="F46" s="1"/>
      <c r="G46" s="1"/>
      <c r="H46" s="1"/>
      <c r="I46" s="1"/>
      <c r="J46" s="1">
        <f t="shared" si="0"/>
        <v>0</v>
      </c>
      <c r="K46" s="1"/>
    </row>
    <row r="47" spans="1:11" ht="20.25" customHeight="1" x14ac:dyDescent="0.3">
      <c r="A47" s="1">
        <v>45</v>
      </c>
      <c r="B47" s="10">
        <v>46068</v>
      </c>
      <c r="C47" s="1" t="s">
        <v>61</v>
      </c>
      <c r="D47" s="1" t="s">
        <v>64</v>
      </c>
      <c r="E47" s="1">
        <v>750</v>
      </c>
      <c r="F47" s="1"/>
      <c r="G47" s="1"/>
      <c r="H47" s="1"/>
      <c r="I47" s="1"/>
      <c r="J47" s="1">
        <f t="shared" si="0"/>
        <v>0</v>
      </c>
      <c r="K47" s="1"/>
    </row>
    <row r="48" spans="1:11" ht="20.25" customHeight="1" x14ac:dyDescent="0.3">
      <c r="A48" s="1">
        <v>46</v>
      </c>
      <c r="B48" s="10">
        <v>46069</v>
      </c>
      <c r="C48" s="1" t="s">
        <v>61</v>
      </c>
      <c r="D48" s="1" t="s">
        <v>64</v>
      </c>
      <c r="E48" s="1">
        <v>750</v>
      </c>
      <c r="F48" s="1"/>
      <c r="G48" s="1"/>
      <c r="H48" s="1"/>
      <c r="I48" s="1"/>
      <c r="J48" s="1">
        <f t="shared" si="0"/>
        <v>0</v>
      </c>
      <c r="K48" s="1"/>
    </row>
    <row r="49" spans="1:11" ht="20.25" customHeight="1" x14ac:dyDescent="0.3">
      <c r="A49" s="1">
        <v>47</v>
      </c>
      <c r="B49" s="10">
        <v>46070</v>
      </c>
      <c r="C49" s="1" t="s">
        <v>61</v>
      </c>
      <c r="D49" s="1" t="s">
        <v>64</v>
      </c>
      <c r="E49" s="1">
        <v>750</v>
      </c>
      <c r="F49" s="1"/>
      <c r="G49" s="1"/>
      <c r="H49" s="1"/>
      <c r="I49" s="1"/>
      <c r="J49" s="1">
        <f t="shared" si="0"/>
        <v>0</v>
      </c>
      <c r="K49" s="1"/>
    </row>
    <row r="50" spans="1:11" ht="20.25" customHeight="1" x14ac:dyDescent="0.3">
      <c r="A50" s="1">
        <v>48</v>
      </c>
      <c r="B50" s="10">
        <v>46071</v>
      </c>
      <c r="C50" s="1" t="s">
        <v>61</v>
      </c>
      <c r="D50" s="1" t="s">
        <v>64</v>
      </c>
      <c r="E50" s="1">
        <v>750</v>
      </c>
      <c r="F50" s="1"/>
      <c r="G50" s="1"/>
      <c r="H50" s="1"/>
      <c r="I50" s="1"/>
      <c r="J50" s="1">
        <f t="shared" si="0"/>
        <v>0</v>
      </c>
      <c r="K50" s="1"/>
    </row>
    <row r="51" spans="1:11" ht="20.25" customHeight="1" x14ac:dyDescent="0.3">
      <c r="A51" s="1">
        <v>49</v>
      </c>
      <c r="B51" s="10">
        <v>46072</v>
      </c>
      <c r="C51" s="1" t="s">
        <v>61</v>
      </c>
      <c r="D51" s="1" t="s">
        <v>64</v>
      </c>
      <c r="E51" s="1">
        <v>750</v>
      </c>
      <c r="F51" s="1"/>
      <c r="G51" s="1"/>
      <c r="H51" s="1"/>
      <c r="I51" s="1"/>
      <c r="J51" s="1">
        <f t="shared" si="0"/>
        <v>0</v>
      </c>
      <c r="K51" s="1"/>
    </row>
    <row r="52" spans="1:11" ht="20.25" customHeight="1" x14ac:dyDescent="0.3">
      <c r="A52" s="1">
        <v>50</v>
      </c>
      <c r="B52" s="10">
        <v>46073</v>
      </c>
      <c r="C52" s="1" t="s">
        <v>61</v>
      </c>
      <c r="D52" s="1" t="s">
        <v>64</v>
      </c>
      <c r="E52" s="1">
        <v>750</v>
      </c>
      <c r="F52" s="1"/>
      <c r="G52" s="1"/>
      <c r="H52" s="1"/>
      <c r="I52" s="1"/>
      <c r="J52" s="1">
        <f t="shared" si="0"/>
        <v>0</v>
      </c>
      <c r="K52" s="1"/>
    </row>
    <row r="53" spans="1:11" ht="20.25" customHeight="1" x14ac:dyDescent="0.3">
      <c r="A53" s="1">
        <v>51</v>
      </c>
      <c r="B53" s="10">
        <v>46074</v>
      </c>
      <c r="C53" s="1" t="s">
        <v>61</v>
      </c>
      <c r="D53" s="1" t="s">
        <v>64</v>
      </c>
      <c r="E53" s="1">
        <v>750</v>
      </c>
      <c r="F53" s="1"/>
      <c r="G53" s="1"/>
      <c r="H53" s="1"/>
      <c r="I53" s="1"/>
      <c r="J53" s="1">
        <f t="shared" si="0"/>
        <v>0</v>
      </c>
      <c r="K53" s="1"/>
    </row>
    <row r="54" spans="1:11" ht="20.25" customHeight="1" x14ac:dyDescent="0.3">
      <c r="A54" s="1">
        <v>52</v>
      </c>
      <c r="B54" s="10">
        <v>46075</v>
      </c>
      <c r="C54" s="1" t="s">
        <v>61</v>
      </c>
      <c r="D54" s="1" t="s">
        <v>64</v>
      </c>
      <c r="E54" s="1">
        <v>750</v>
      </c>
      <c r="F54" s="1"/>
      <c r="G54" s="1"/>
      <c r="H54" s="1"/>
      <c r="I54" s="1"/>
      <c r="J54" s="1">
        <f t="shared" si="0"/>
        <v>0</v>
      </c>
      <c r="K54" s="1"/>
    </row>
    <row r="55" spans="1:11" ht="20.25" customHeight="1" x14ac:dyDescent="0.3">
      <c r="A55" s="1">
        <v>53</v>
      </c>
      <c r="B55" s="10">
        <v>46076</v>
      </c>
      <c r="C55" s="1" t="s">
        <v>61</v>
      </c>
      <c r="D55" s="1" t="s">
        <v>64</v>
      </c>
      <c r="E55" s="1">
        <v>750</v>
      </c>
      <c r="F55" s="1"/>
      <c r="G55" s="1"/>
      <c r="H55" s="1"/>
      <c r="I55" s="1"/>
      <c r="J55" s="1">
        <f t="shared" si="0"/>
        <v>0</v>
      </c>
      <c r="K55" s="1"/>
    </row>
    <row r="56" spans="1:11" ht="20.25" customHeight="1" x14ac:dyDescent="0.3">
      <c r="A56" s="1">
        <v>54</v>
      </c>
      <c r="B56" s="10">
        <v>46077</v>
      </c>
      <c r="C56" s="1" t="s">
        <v>61</v>
      </c>
      <c r="D56" s="1" t="s">
        <v>64</v>
      </c>
      <c r="E56" s="1">
        <v>750</v>
      </c>
      <c r="F56" s="1"/>
      <c r="G56" s="1"/>
      <c r="H56" s="1"/>
      <c r="I56" s="1"/>
      <c r="J56" s="1">
        <f t="shared" si="0"/>
        <v>0</v>
      </c>
      <c r="K56" s="1"/>
    </row>
    <row r="57" spans="1:11" ht="20.25" customHeight="1" x14ac:dyDescent="0.3">
      <c r="A57" s="1">
        <v>55</v>
      </c>
      <c r="B57" s="10">
        <v>46078</v>
      </c>
      <c r="C57" s="1" t="s">
        <v>61</v>
      </c>
      <c r="D57" s="1" t="s">
        <v>64</v>
      </c>
      <c r="E57" s="1">
        <v>750</v>
      </c>
      <c r="F57" s="1"/>
      <c r="G57" s="1"/>
      <c r="H57" s="1"/>
      <c r="I57" s="1"/>
      <c r="J57" s="1">
        <f t="shared" si="0"/>
        <v>0</v>
      </c>
      <c r="K57" s="1"/>
    </row>
    <row r="58" spans="1:11" ht="20.25" customHeight="1" x14ac:dyDescent="0.3">
      <c r="A58" s="1">
        <v>56</v>
      </c>
      <c r="B58" s="10">
        <v>46079</v>
      </c>
      <c r="C58" s="1" t="s">
        <v>61</v>
      </c>
      <c r="D58" s="1" t="s">
        <v>64</v>
      </c>
      <c r="E58" s="1">
        <v>750</v>
      </c>
      <c r="F58" s="1"/>
      <c r="G58" s="1"/>
      <c r="H58" s="1"/>
      <c r="I58" s="1"/>
      <c r="J58" s="1">
        <f t="shared" si="0"/>
        <v>0</v>
      </c>
      <c r="K58" s="1"/>
    </row>
    <row r="59" spans="1:11" ht="20.25" customHeight="1" x14ac:dyDescent="0.3">
      <c r="A59" s="1">
        <v>57</v>
      </c>
      <c r="B59" s="10">
        <v>46080</v>
      </c>
      <c r="C59" s="1" t="s">
        <v>61</v>
      </c>
      <c r="D59" s="1" t="s">
        <v>64</v>
      </c>
      <c r="E59" s="1">
        <v>750</v>
      </c>
      <c r="F59" s="1"/>
      <c r="G59" s="1"/>
      <c r="H59" s="1"/>
      <c r="I59" s="1"/>
      <c r="J59" s="1">
        <f t="shared" si="0"/>
        <v>0</v>
      </c>
      <c r="K59" s="1"/>
    </row>
    <row r="60" spans="1:11" ht="20.25" customHeight="1" x14ac:dyDescent="0.3">
      <c r="A60" s="1">
        <v>58</v>
      </c>
      <c r="B60" s="10">
        <v>46081</v>
      </c>
      <c r="C60" s="1" t="s">
        <v>61</v>
      </c>
      <c r="D60" s="1" t="s">
        <v>64</v>
      </c>
      <c r="E60" s="1">
        <v>750</v>
      </c>
      <c r="F60" s="1"/>
      <c r="G60" s="1"/>
      <c r="H60" s="1"/>
      <c r="I60" s="1"/>
      <c r="J60" s="1">
        <f t="shared" si="0"/>
        <v>0</v>
      </c>
      <c r="K60" s="1"/>
    </row>
    <row r="61" spans="1:11" ht="20.25" customHeight="1" x14ac:dyDescent="0.3">
      <c r="A61" s="1">
        <v>59</v>
      </c>
      <c r="B61" s="10">
        <v>46082</v>
      </c>
      <c r="C61" s="1" t="s">
        <v>61</v>
      </c>
      <c r="D61" s="1" t="s">
        <v>64</v>
      </c>
      <c r="E61" s="1">
        <v>750</v>
      </c>
      <c r="F61" s="1"/>
      <c r="G61" s="1"/>
      <c r="H61" s="1"/>
      <c r="I61" s="1"/>
      <c r="J61" s="1">
        <f t="shared" si="0"/>
        <v>0</v>
      </c>
      <c r="K61" s="1"/>
    </row>
    <row r="62" spans="1:11" ht="20.25" customHeight="1" x14ac:dyDescent="0.3">
      <c r="A62" s="1">
        <v>60</v>
      </c>
      <c r="B62" s="10">
        <v>46083</v>
      </c>
      <c r="C62" s="1" t="s">
        <v>61</v>
      </c>
      <c r="D62" s="1" t="s">
        <v>64</v>
      </c>
      <c r="E62" s="1">
        <v>750</v>
      </c>
      <c r="F62" s="1"/>
      <c r="G62" s="1"/>
      <c r="H62" s="1"/>
      <c r="I62" s="1"/>
      <c r="J62" s="1">
        <f t="shared" si="0"/>
        <v>0</v>
      </c>
      <c r="K62" s="1"/>
    </row>
    <row r="63" spans="1:11" ht="20.25" customHeight="1" x14ac:dyDescent="0.3">
      <c r="A63" s="1">
        <v>61</v>
      </c>
      <c r="B63" s="10">
        <v>46084</v>
      </c>
      <c r="C63" s="1" t="s">
        <v>61</v>
      </c>
      <c r="D63" s="1" t="s">
        <v>64</v>
      </c>
      <c r="E63" s="1">
        <v>750</v>
      </c>
      <c r="F63" s="1"/>
      <c r="G63" s="1"/>
      <c r="H63" s="1"/>
      <c r="I63" s="1"/>
      <c r="J63" s="1">
        <f t="shared" si="0"/>
        <v>0</v>
      </c>
      <c r="K63" s="1"/>
    </row>
    <row r="64" spans="1:11" ht="20.25" customHeight="1" x14ac:dyDescent="0.3">
      <c r="A64" s="1">
        <v>62</v>
      </c>
      <c r="B64" s="10">
        <v>46085</v>
      </c>
      <c r="C64" s="1" t="s">
        <v>61</v>
      </c>
      <c r="D64" s="1" t="s">
        <v>64</v>
      </c>
      <c r="E64" s="1">
        <v>750</v>
      </c>
      <c r="F64" s="1"/>
      <c r="G64" s="1"/>
      <c r="H64" s="1"/>
      <c r="I64" s="1"/>
      <c r="J64" s="1">
        <f t="shared" si="0"/>
        <v>0</v>
      </c>
      <c r="K64" s="1"/>
    </row>
    <row r="65" spans="1:11" ht="20.25" customHeight="1" x14ac:dyDescent="0.3">
      <c r="A65" s="1">
        <v>63</v>
      </c>
      <c r="B65" s="10">
        <v>46086</v>
      </c>
      <c r="C65" s="1" t="s">
        <v>61</v>
      </c>
      <c r="D65" s="1" t="s">
        <v>64</v>
      </c>
      <c r="E65" s="1">
        <v>750</v>
      </c>
      <c r="F65" s="1"/>
      <c r="G65" s="1"/>
      <c r="H65" s="1"/>
      <c r="I65" s="1"/>
      <c r="J65" s="1">
        <f t="shared" si="0"/>
        <v>0</v>
      </c>
      <c r="K65" s="1"/>
    </row>
    <row r="66" spans="1:11" ht="20.25" customHeight="1" x14ac:dyDescent="0.3">
      <c r="A66" s="1">
        <v>64</v>
      </c>
      <c r="B66" s="10">
        <v>46087</v>
      </c>
      <c r="C66" s="1" t="s">
        <v>61</v>
      </c>
      <c r="D66" s="1" t="s">
        <v>64</v>
      </c>
      <c r="E66" s="1">
        <v>750</v>
      </c>
      <c r="F66" s="1"/>
      <c r="G66" s="1"/>
      <c r="H66" s="1"/>
      <c r="I66" s="1"/>
      <c r="J66" s="1">
        <f t="shared" si="0"/>
        <v>0</v>
      </c>
      <c r="K66" s="1"/>
    </row>
    <row r="67" spans="1:11" ht="20.25" customHeight="1" x14ac:dyDescent="0.3">
      <c r="A67" s="1">
        <v>65</v>
      </c>
      <c r="B67" s="10">
        <v>46088</v>
      </c>
      <c r="C67" s="1" t="s">
        <v>61</v>
      </c>
      <c r="D67" s="1" t="s">
        <v>64</v>
      </c>
      <c r="E67" s="1">
        <v>750</v>
      </c>
      <c r="F67" s="1"/>
      <c r="G67" s="1"/>
      <c r="H67" s="1"/>
      <c r="I67" s="1"/>
      <c r="J67" s="1">
        <f t="shared" si="0"/>
        <v>0</v>
      </c>
      <c r="K67" s="1"/>
    </row>
    <row r="68" spans="1:11" ht="20.25" customHeight="1" x14ac:dyDescent="0.3">
      <c r="A68" s="1">
        <v>66</v>
      </c>
      <c r="B68" s="10">
        <v>46089</v>
      </c>
      <c r="C68" s="1" t="s">
        <v>61</v>
      </c>
      <c r="D68" s="1" t="s">
        <v>64</v>
      </c>
      <c r="E68" s="1">
        <v>750</v>
      </c>
      <c r="F68" s="1"/>
      <c r="G68" s="1"/>
      <c r="H68" s="1"/>
      <c r="I68" s="1"/>
      <c r="J68" s="1">
        <f t="shared" ref="J68:J131" si="1">E68*F68-G68-H68+I68</f>
        <v>0</v>
      </c>
      <c r="K68" s="1"/>
    </row>
    <row r="69" spans="1:11" ht="20.25" customHeight="1" x14ac:dyDescent="0.3">
      <c r="A69" s="1">
        <v>67</v>
      </c>
      <c r="B69" s="10">
        <v>46090</v>
      </c>
      <c r="C69" s="1" t="s">
        <v>61</v>
      </c>
      <c r="D69" s="1" t="s">
        <v>64</v>
      </c>
      <c r="E69" s="1">
        <v>750</v>
      </c>
      <c r="F69" s="1"/>
      <c r="G69" s="1"/>
      <c r="H69" s="1"/>
      <c r="I69" s="1"/>
      <c r="J69" s="1">
        <f t="shared" si="1"/>
        <v>0</v>
      </c>
      <c r="K69" s="1"/>
    </row>
    <row r="70" spans="1:11" ht="20.25" customHeight="1" x14ac:dyDescent="0.3">
      <c r="A70" s="1">
        <v>68</v>
      </c>
      <c r="B70" s="10">
        <v>46091</v>
      </c>
      <c r="C70" s="1" t="s">
        <v>61</v>
      </c>
      <c r="D70" s="1" t="s">
        <v>64</v>
      </c>
      <c r="E70" s="1">
        <v>750</v>
      </c>
      <c r="F70" s="1"/>
      <c r="G70" s="1"/>
      <c r="H70" s="1"/>
      <c r="I70" s="1"/>
      <c r="J70" s="1">
        <f t="shared" si="1"/>
        <v>0</v>
      </c>
      <c r="K70" s="1"/>
    </row>
    <row r="71" spans="1:11" ht="20.25" customHeight="1" x14ac:dyDescent="0.3">
      <c r="A71" s="1">
        <v>69</v>
      </c>
      <c r="B71" s="10">
        <v>46092</v>
      </c>
      <c r="C71" s="1" t="s">
        <v>61</v>
      </c>
      <c r="D71" s="1" t="s">
        <v>64</v>
      </c>
      <c r="E71" s="1">
        <v>750</v>
      </c>
      <c r="F71" s="1"/>
      <c r="G71" s="1"/>
      <c r="H71" s="1"/>
      <c r="I71" s="1"/>
      <c r="J71" s="1">
        <f t="shared" si="1"/>
        <v>0</v>
      </c>
      <c r="K71" s="1"/>
    </row>
    <row r="72" spans="1:11" ht="20.25" customHeight="1" x14ac:dyDescent="0.3">
      <c r="A72" s="1">
        <v>70</v>
      </c>
      <c r="B72" s="10">
        <v>46093</v>
      </c>
      <c r="C72" s="1" t="s">
        <v>61</v>
      </c>
      <c r="D72" s="1" t="s">
        <v>64</v>
      </c>
      <c r="E72" s="1">
        <v>750</v>
      </c>
      <c r="F72" s="1"/>
      <c r="G72" s="1"/>
      <c r="H72" s="1"/>
      <c r="I72" s="1"/>
      <c r="J72" s="1">
        <f t="shared" si="1"/>
        <v>0</v>
      </c>
      <c r="K72" s="1"/>
    </row>
    <row r="73" spans="1:11" ht="20.25" customHeight="1" x14ac:dyDescent="0.3">
      <c r="A73" s="1">
        <v>71</v>
      </c>
      <c r="B73" s="10">
        <v>46094</v>
      </c>
      <c r="C73" s="1" t="s">
        <v>61</v>
      </c>
      <c r="D73" s="1" t="s">
        <v>64</v>
      </c>
      <c r="E73" s="1">
        <v>750</v>
      </c>
      <c r="F73" s="1"/>
      <c r="G73" s="1"/>
      <c r="H73" s="1"/>
      <c r="I73" s="1"/>
      <c r="J73" s="1">
        <f t="shared" si="1"/>
        <v>0</v>
      </c>
      <c r="K73" s="1"/>
    </row>
    <row r="74" spans="1:11" ht="20.25" customHeight="1" x14ac:dyDescent="0.3">
      <c r="A74" s="1">
        <v>72</v>
      </c>
      <c r="B74" s="10">
        <v>46095</v>
      </c>
      <c r="C74" s="1" t="s">
        <v>61</v>
      </c>
      <c r="D74" s="1" t="s">
        <v>64</v>
      </c>
      <c r="E74" s="1">
        <v>750</v>
      </c>
      <c r="F74" s="1"/>
      <c r="G74" s="1"/>
      <c r="H74" s="1"/>
      <c r="I74" s="1"/>
      <c r="J74" s="1">
        <f t="shared" si="1"/>
        <v>0</v>
      </c>
      <c r="K74" s="1"/>
    </row>
    <row r="75" spans="1:11" ht="20.25" customHeight="1" x14ac:dyDescent="0.3">
      <c r="A75" s="1">
        <v>73</v>
      </c>
      <c r="B75" s="10">
        <v>46096</v>
      </c>
      <c r="C75" s="1" t="s">
        <v>61</v>
      </c>
      <c r="D75" s="1" t="s">
        <v>64</v>
      </c>
      <c r="E75" s="1">
        <v>750</v>
      </c>
      <c r="F75" s="1"/>
      <c r="G75" s="1"/>
      <c r="H75" s="1"/>
      <c r="I75" s="1"/>
      <c r="J75" s="1">
        <f t="shared" si="1"/>
        <v>0</v>
      </c>
      <c r="K75" s="1"/>
    </row>
    <row r="76" spans="1:11" ht="20.25" customHeight="1" x14ac:dyDescent="0.3">
      <c r="A76" s="1">
        <v>74</v>
      </c>
      <c r="B76" s="10">
        <v>46097</v>
      </c>
      <c r="C76" s="1" t="s">
        <v>61</v>
      </c>
      <c r="D76" s="1" t="s">
        <v>64</v>
      </c>
      <c r="E76" s="1">
        <v>750</v>
      </c>
      <c r="F76" s="1"/>
      <c r="G76" s="1"/>
      <c r="H76" s="1"/>
      <c r="I76" s="1"/>
      <c r="J76" s="1">
        <f t="shared" si="1"/>
        <v>0</v>
      </c>
      <c r="K76" s="1"/>
    </row>
    <row r="77" spans="1:11" ht="20.25" customHeight="1" x14ac:dyDescent="0.3">
      <c r="A77" s="1">
        <v>75</v>
      </c>
      <c r="B77" s="10">
        <v>46098</v>
      </c>
      <c r="C77" s="1" t="s">
        <v>61</v>
      </c>
      <c r="D77" s="1" t="s">
        <v>64</v>
      </c>
      <c r="E77" s="1">
        <v>750</v>
      </c>
      <c r="F77" s="1"/>
      <c r="G77" s="1"/>
      <c r="H77" s="1"/>
      <c r="I77" s="1"/>
      <c r="J77" s="1">
        <f t="shared" si="1"/>
        <v>0</v>
      </c>
      <c r="K77" s="1"/>
    </row>
    <row r="78" spans="1:11" ht="20.25" customHeight="1" x14ac:dyDescent="0.3">
      <c r="A78" s="1">
        <v>76</v>
      </c>
      <c r="B78" s="10">
        <v>46099</v>
      </c>
      <c r="C78" s="1" t="s">
        <v>61</v>
      </c>
      <c r="D78" s="1" t="s">
        <v>64</v>
      </c>
      <c r="E78" s="1">
        <v>750</v>
      </c>
      <c r="F78" s="1"/>
      <c r="G78" s="1"/>
      <c r="H78" s="1"/>
      <c r="I78" s="1"/>
      <c r="J78" s="1">
        <f t="shared" si="1"/>
        <v>0</v>
      </c>
      <c r="K78" s="1"/>
    </row>
    <row r="79" spans="1:11" ht="20.25" customHeight="1" x14ac:dyDescent="0.3">
      <c r="A79" s="1">
        <v>77</v>
      </c>
      <c r="B79" s="10">
        <v>46100</v>
      </c>
      <c r="C79" s="1" t="s">
        <v>61</v>
      </c>
      <c r="D79" s="1" t="s">
        <v>64</v>
      </c>
      <c r="E79" s="1">
        <v>750</v>
      </c>
      <c r="F79" s="1"/>
      <c r="G79" s="1"/>
      <c r="H79" s="1"/>
      <c r="I79" s="1"/>
      <c r="J79" s="1">
        <f t="shared" si="1"/>
        <v>0</v>
      </c>
      <c r="K79" s="1"/>
    </row>
    <row r="80" spans="1:11" ht="20.25" customHeight="1" x14ac:dyDescent="0.3">
      <c r="A80" s="1">
        <v>78</v>
      </c>
      <c r="B80" s="10">
        <v>46101</v>
      </c>
      <c r="C80" s="1" t="s">
        <v>61</v>
      </c>
      <c r="D80" s="1" t="s">
        <v>64</v>
      </c>
      <c r="E80" s="1">
        <v>750</v>
      </c>
      <c r="F80" s="1"/>
      <c r="G80" s="1"/>
      <c r="H80" s="1"/>
      <c r="I80" s="1"/>
      <c r="J80" s="1">
        <f t="shared" si="1"/>
        <v>0</v>
      </c>
      <c r="K80" s="1"/>
    </row>
    <row r="81" spans="1:11" ht="20.25" customHeight="1" x14ac:dyDescent="0.3">
      <c r="A81" s="1">
        <v>79</v>
      </c>
      <c r="B81" s="10">
        <v>46102</v>
      </c>
      <c r="C81" s="1" t="s">
        <v>61</v>
      </c>
      <c r="D81" s="1" t="s">
        <v>64</v>
      </c>
      <c r="E81" s="1">
        <v>750</v>
      </c>
      <c r="F81" s="1"/>
      <c r="G81" s="1"/>
      <c r="H81" s="1"/>
      <c r="I81" s="1"/>
      <c r="J81" s="1">
        <f t="shared" si="1"/>
        <v>0</v>
      </c>
      <c r="K81" s="1"/>
    </row>
    <row r="82" spans="1:11" ht="20.25" customHeight="1" x14ac:dyDescent="0.3">
      <c r="A82" s="1">
        <v>80</v>
      </c>
      <c r="B82" s="10">
        <v>46103</v>
      </c>
      <c r="C82" s="1" t="s">
        <v>61</v>
      </c>
      <c r="D82" s="1" t="s">
        <v>64</v>
      </c>
      <c r="E82" s="1">
        <v>750</v>
      </c>
      <c r="F82" s="1"/>
      <c r="G82" s="1"/>
      <c r="H82" s="1"/>
      <c r="I82" s="1"/>
      <c r="J82" s="1">
        <f t="shared" si="1"/>
        <v>0</v>
      </c>
      <c r="K82" s="1"/>
    </row>
    <row r="83" spans="1:11" ht="20.25" customHeight="1" x14ac:dyDescent="0.3">
      <c r="A83" s="1">
        <v>81</v>
      </c>
      <c r="B83" s="10">
        <v>46104</v>
      </c>
      <c r="C83" s="1" t="s">
        <v>61</v>
      </c>
      <c r="D83" s="1" t="s">
        <v>64</v>
      </c>
      <c r="E83" s="1">
        <v>750</v>
      </c>
      <c r="F83" s="1"/>
      <c r="G83" s="1"/>
      <c r="H83" s="1"/>
      <c r="I83" s="1"/>
      <c r="J83" s="1">
        <f t="shared" si="1"/>
        <v>0</v>
      </c>
      <c r="K83" s="1"/>
    </row>
    <row r="84" spans="1:11" ht="20.25" customHeight="1" x14ac:dyDescent="0.3">
      <c r="A84" s="1">
        <v>82</v>
      </c>
      <c r="B84" s="10">
        <v>46105</v>
      </c>
      <c r="C84" s="1" t="s">
        <v>61</v>
      </c>
      <c r="D84" s="1" t="s">
        <v>64</v>
      </c>
      <c r="E84" s="1">
        <v>750</v>
      </c>
      <c r="F84" s="1"/>
      <c r="G84" s="1"/>
      <c r="H84" s="1"/>
      <c r="I84" s="1"/>
      <c r="J84" s="1">
        <f t="shared" si="1"/>
        <v>0</v>
      </c>
      <c r="K84" s="1"/>
    </row>
    <row r="85" spans="1:11" ht="20.25" customHeight="1" x14ac:dyDescent="0.3">
      <c r="A85" s="1">
        <v>83</v>
      </c>
      <c r="B85" s="10">
        <v>46106</v>
      </c>
      <c r="C85" s="1" t="s">
        <v>61</v>
      </c>
      <c r="D85" s="1" t="s">
        <v>64</v>
      </c>
      <c r="E85" s="1">
        <v>750</v>
      </c>
      <c r="F85" s="1"/>
      <c r="G85" s="1"/>
      <c r="H85" s="1"/>
      <c r="I85" s="1"/>
      <c r="J85" s="1">
        <f t="shared" si="1"/>
        <v>0</v>
      </c>
      <c r="K85" s="1"/>
    </row>
    <row r="86" spans="1:11" ht="20.25" customHeight="1" x14ac:dyDescent="0.3">
      <c r="A86" s="1">
        <v>84</v>
      </c>
      <c r="B86" s="10">
        <v>46107</v>
      </c>
      <c r="C86" s="1" t="s">
        <v>61</v>
      </c>
      <c r="D86" s="1" t="s">
        <v>64</v>
      </c>
      <c r="E86" s="1">
        <v>750</v>
      </c>
      <c r="F86" s="1"/>
      <c r="G86" s="1"/>
      <c r="H86" s="1"/>
      <c r="I86" s="1"/>
      <c r="J86" s="1">
        <f t="shared" si="1"/>
        <v>0</v>
      </c>
      <c r="K86" s="1"/>
    </row>
    <row r="87" spans="1:11" ht="20.25" customHeight="1" x14ac:dyDescent="0.3">
      <c r="A87" s="1">
        <v>85</v>
      </c>
      <c r="B87" s="10">
        <v>46108</v>
      </c>
      <c r="C87" s="1" t="s">
        <v>61</v>
      </c>
      <c r="D87" s="1" t="s">
        <v>64</v>
      </c>
      <c r="E87" s="1">
        <v>750</v>
      </c>
      <c r="F87" s="1"/>
      <c r="G87" s="1"/>
      <c r="H87" s="1"/>
      <c r="I87" s="1"/>
      <c r="J87" s="1">
        <f t="shared" si="1"/>
        <v>0</v>
      </c>
      <c r="K87" s="1"/>
    </row>
    <row r="88" spans="1:11" ht="20.25" customHeight="1" x14ac:dyDescent="0.3">
      <c r="A88" s="1">
        <v>86</v>
      </c>
      <c r="B88" s="10">
        <v>46109</v>
      </c>
      <c r="C88" s="1" t="s">
        <v>61</v>
      </c>
      <c r="D88" s="1" t="s">
        <v>64</v>
      </c>
      <c r="E88" s="1">
        <v>750</v>
      </c>
      <c r="F88" s="1"/>
      <c r="G88" s="1"/>
      <c r="H88" s="1"/>
      <c r="I88" s="1"/>
      <c r="J88" s="1">
        <f t="shared" si="1"/>
        <v>0</v>
      </c>
      <c r="K88" s="1"/>
    </row>
    <row r="89" spans="1:11" ht="20.25" customHeight="1" x14ac:dyDescent="0.3">
      <c r="A89" s="1">
        <v>87</v>
      </c>
      <c r="B89" s="10">
        <v>46110</v>
      </c>
      <c r="C89" s="1" t="s">
        <v>61</v>
      </c>
      <c r="D89" s="1" t="s">
        <v>64</v>
      </c>
      <c r="E89" s="1">
        <v>750</v>
      </c>
      <c r="F89" s="1"/>
      <c r="G89" s="1"/>
      <c r="H89" s="1"/>
      <c r="I89" s="1"/>
      <c r="J89" s="1">
        <f t="shared" si="1"/>
        <v>0</v>
      </c>
      <c r="K89" s="1"/>
    </row>
    <row r="90" spans="1:11" ht="20.25" customHeight="1" x14ac:dyDescent="0.3">
      <c r="A90" s="1">
        <v>88</v>
      </c>
      <c r="B90" s="10">
        <v>46111</v>
      </c>
      <c r="C90" s="1" t="s">
        <v>61</v>
      </c>
      <c r="D90" s="1" t="s">
        <v>64</v>
      </c>
      <c r="E90" s="1">
        <v>750</v>
      </c>
      <c r="F90" s="1"/>
      <c r="G90" s="1"/>
      <c r="H90" s="1"/>
      <c r="I90" s="1"/>
      <c r="J90" s="1">
        <f t="shared" si="1"/>
        <v>0</v>
      </c>
      <c r="K90" s="1"/>
    </row>
    <row r="91" spans="1:11" ht="20.25" customHeight="1" x14ac:dyDescent="0.3">
      <c r="A91" s="1">
        <v>89</v>
      </c>
      <c r="B91" s="10">
        <v>46112</v>
      </c>
      <c r="C91" s="1" t="s">
        <v>61</v>
      </c>
      <c r="D91" s="1" t="s">
        <v>64</v>
      </c>
      <c r="E91" s="1">
        <v>750</v>
      </c>
      <c r="F91" s="1"/>
      <c r="G91" s="1"/>
      <c r="H91" s="1"/>
      <c r="I91" s="1"/>
      <c r="J91" s="1">
        <f t="shared" si="1"/>
        <v>0</v>
      </c>
      <c r="K91" s="1"/>
    </row>
    <row r="92" spans="1:11" ht="20.25" customHeight="1" x14ac:dyDescent="0.3">
      <c r="A92" s="1">
        <v>90</v>
      </c>
      <c r="B92" s="10">
        <v>46113</v>
      </c>
      <c r="C92" s="1" t="s">
        <v>61</v>
      </c>
      <c r="D92" s="1" t="s">
        <v>64</v>
      </c>
      <c r="E92" s="1">
        <v>750</v>
      </c>
      <c r="F92" s="1"/>
      <c r="G92" s="1"/>
      <c r="H92" s="1"/>
      <c r="I92" s="1"/>
      <c r="J92" s="1">
        <f t="shared" si="1"/>
        <v>0</v>
      </c>
      <c r="K92" s="1"/>
    </row>
    <row r="93" spans="1:11" ht="20.25" customHeight="1" x14ac:dyDescent="0.3">
      <c r="A93" s="1">
        <v>91</v>
      </c>
      <c r="B93" s="10">
        <v>46114</v>
      </c>
      <c r="C93" s="1" t="s">
        <v>61</v>
      </c>
      <c r="D93" s="1" t="s">
        <v>64</v>
      </c>
      <c r="E93" s="1">
        <v>750</v>
      </c>
      <c r="F93" s="1"/>
      <c r="G93" s="1"/>
      <c r="H93" s="1"/>
      <c r="I93" s="1"/>
      <c r="J93" s="1">
        <f t="shared" si="1"/>
        <v>0</v>
      </c>
      <c r="K93" s="1"/>
    </row>
    <row r="94" spans="1:11" ht="20.25" customHeight="1" x14ac:dyDescent="0.3">
      <c r="A94" s="1">
        <v>92</v>
      </c>
      <c r="B94" s="10">
        <v>46115</v>
      </c>
      <c r="C94" s="1" t="s">
        <v>61</v>
      </c>
      <c r="D94" s="1" t="s">
        <v>64</v>
      </c>
      <c r="E94" s="1">
        <v>750</v>
      </c>
      <c r="F94" s="1"/>
      <c r="G94" s="1"/>
      <c r="H94" s="1"/>
      <c r="I94" s="1"/>
      <c r="J94" s="1">
        <f t="shared" si="1"/>
        <v>0</v>
      </c>
      <c r="K94" s="1"/>
    </row>
    <row r="95" spans="1:11" ht="20.25" customHeight="1" x14ac:dyDescent="0.3">
      <c r="A95" s="1">
        <v>93</v>
      </c>
      <c r="B95" s="10">
        <v>46116</v>
      </c>
      <c r="C95" s="1" t="s">
        <v>61</v>
      </c>
      <c r="D95" s="1" t="s">
        <v>64</v>
      </c>
      <c r="E95" s="1">
        <v>750</v>
      </c>
      <c r="F95" s="1"/>
      <c r="G95" s="1"/>
      <c r="H95" s="1"/>
      <c r="I95" s="1"/>
      <c r="J95" s="1">
        <f t="shared" si="1"/>
        <v>0</v>
      </c>
      <c r="K95" s="1"/>
    </row>
    <row r="96" spans="1:11" ht="20.25" customHeight="1" x14ac:dyDescent="0.3">
      <c r="A96" s="1">
        <v>94</v>
      </c>
      <c r="B96" s="10">
        <v>46117</v>
      </c>
      <c r="C96" s="1" t="s">
        <v>61</v>
      </c>
      <c r="D96" s="1" t="s">
        <v>64</v>
      </c>
      <c r="E96" s="1">
        <v>750</v>
      </c>
      <c r="F96" s="1"/>
      <c r="G96" s="1"/>
      <c r="H96" s="1"/>
      <c r="I96" s="1"/>
      <c r="J96" s="1">
        <f t="shared" si="1"/>
        <v>0</v>
      </c>
      <c r="K96" s="1"/>
    </row>
    <row r="97" spans="1:11" ht="20.25" customHeight="1" x14ac:dyDescent="0.3">
      <c r="A97" s="1">
        <v>95</v>
      </c>
      <c r="B97" s="10">
        <v>46118</v>
      </c>
      <c r="C97" s="1" t="s">
        <v>61</v>
      </c>
      <c r="D97" s="1" t="s">
        <v>64</v>
      </c>
      <c r="E97" s="1">
        <v>750</v>
      </c>
      <c r="F97" s="1"/>
      <c r="G97" s="1"/>
      <c r="H97" s="1"/>
      <c r="I97" s="1"/>
      <c r="J97" s="1">
        <f t="shared" si="1"/>
        <v>0</v>
      </c>
      <c r="K97" s="1"/>
    </row>
    <row r="98" spans="1:11" ht="20.25" customHeight="1" x14ac:dyDescent="0.3">
      <c r="A98" s="1">
        <v>96</v>
      </c>
      <c r="B98" s="10">
        <v>46119</v>
      </c>
      <c r="C98" s="1" t="s">
        <v>61</v>
      </c>
      <c r="D98" s="1" t="s">
        <v>64</v>
      </c>
      <c r="E98" s="1">
        <v>750</v>
      </c>
      <c r="F98" s="1"/>
      <c r="G98" s="1"/>
      <c r="H98" s="1"/>
      <c r="I98" s="1"/>
      <c r="J98" s="1">
        <f t="shared" si="1"/>
        <v>0</v>
      </c>
      <c r="K98" s="1"/>
    </row>
    <row r="99" spans="1:11" ht="20.25" customHeight="1" x14ac:dyDescent="0.3">
      <c r="A99" s="1">
        <v>97</v>
      </c>
      <c r="B99" s="10">
        <v>46120</v>
      </c>
      <c r="C99" s="1" t="s">
        <v>61</v>
      </c>
      <c r="D99" s="1" t="s">
        <v>64</v>
      </c>
      <c r="E99" s="1">
        <v>750</v>
      </c>
      <c r="F99" s="1"/>
      <c r="G99" s="1"/>
      <c r="H99" s="1"/>
      <c r="I99" s="1"/>
      <c r="J99" s="1">
        <f t="shared" si="1"/>
        <v>0</v>
      </c>
      <c r="K99" s="1"/>
    </row>
    <row r="100" spans="1:11" ht="20.25" customHeight="1" x14ac:dyDescent="0.3">
      <c r="A100" s="1">
        <v>98</v>
      </c>
      <c r="B100" s="10">
        <v>46121</v>
      </c>
      <c r="C100" s="1" t="s">
        <v>61</v>
      </c>
      <c r="D100" s="1" t="s">
        <v>64</v>
      </c>
      <c r="E100" s="1">
        <v>750</v>
      </c>
      <c r="F100" s="1"/>
      <c r="G100" s="1"/>
      <c r="H100" s="1"/>
      <c r="I100" s="1"/>
      <c r="J100" s="1">
        <f t="shared" si="1"/>
        <v>0</v>
      </c>
      <c r="K100" s="1"/>
    </row>
    <row r="101" spans="1:11" ht="20.25" customHeight="1" x14ac:dyDescent="0.3">
      <c r="A101" s="1">
        <v>99</v>
      </c>
      <c r="B101" s="10">
        <v>46122</v>
      </c>
      <c r="C101" s="1" t="s">
        <v>61</v>
      </c>
      <c r="D101" s="1" t="s">
        <v>64</v>
      </c>
      <c r="E101" s="1">
        <v>750</v>
      </c>
      <c r="F101" s="1"/>
      <c r="G101" s="1"/>
      <c r="H101" s="1"/>
      <c r="I101" s="1"/>
      <c r="J101" s="1">
        <f t="shared" si="1"/>
        <v>0</v>
      </c>
      <c r="K101" s="1"/>
    </row>
    <row r="102" spans="1:11" ht="20.25" customHeight="1" x14ac:dyDescent="0.3">
      <c r="A102" s="1">
        <v>100</v>
      </c>
      <c r="B102" s="10">
        <v>46123</v>
      </c>
      <c r="C102" s="1" t="s">
        <v>61</v>
      </c>
      <c r="D102" s="1" t="s">
        <v>64</v>
      </c>
      <c r="E102" s="1">
        <v>750</v>
      </c>
      <c r="F102" s="1"/>
      <c r="G102" s="1"/>
      <c r="H102" s="1"/>
      <c r="I102" s="1"/>
      <c r="J102" s="1">
        <f t="shared" si="1"/>
        <v>0</v>
      </c>
      <c r="K102" s="1"/>
    </row>
    <row r="103" spans="1:11" ht="20.25" customHeight="1" x14ac:dyDescent="0.3">
      <c r="A103" s="1">
        <v>101</v>
      </c>
      <c r="B103" s="10">
        <v>46124</v>
      </c>
      <c r="C103" s="1" t="s">
        <v>61</v>
      </c>
      <c r="D103" s="1" t="s">
        <v>64</v>
      </c>
      <c r="E103" s="1">
        <v>750</v>
      </c>
      <c r="F103" s="1"/>
      <c r="G103" s="1"/>
      <c r="H103" s="1"/>
      <c r="I103" s="1"/>
      <c r="J103" s="1">
        <f t="shared" si="1"/>
        <v>0</v>
      </c>
      <c r="K103" s="1"/>
    </row>
    <row r="104" spans="1:11" ht="20.25" customHeight="1" x14ac:dyDescent="0.3">
      <c r="A104" s="1">
        <v>102</v>
      </c>
      <c r="B104" s="10">
        <v>46125</v>
      </c>
      <c r="C104" s="1" t="s">
        <v>61</v>
      </c>
      <c r="D104" s="1" t="s">
        <v>64</v>
      </c>
      <c r="E104" s="1">
        <v>750</v>
      </c>
      <c r="F104" s="1"/>
      <c r="G104" s="1"/>
      <c r="H104" s="1"/>
      <c r="I104" s="1"/>
      <c r="J104" s="1">
        <f t="shared" si="1"/>
        <v>0</v>
      </c>
      <c r="K104" s="1"/>
    </row>
    <row r="105" spans="1:11" ht="20.25" customHeight="1" x14ac:dyDescent="0.3">
      <c r="A105" s="1">
        <v>103</v>
      </c>
      <c r="B105" s="10">
        <v>46126</v>
      </c>
      <c r="C105" s="1" t="s">
        <v>61</v>
      </c>
      <c r="D105" s="1" t="s">
        <v>64</v>
      </c>
      <c r="E105" s="1">
        <v>750</v>
      </c>
      <c r="F105" s="1"/>
      <c r="G105" s="1"/>
      <c r="H105" s="1"/>
      <c r="I105" s="1"/>
      <c r="J105" s="1">
        <f t="shared" si="1"/>
        <v>0</v>
      </c>
      <c r="K105" s="1"/>
    </row>
    <row r="106" spans="1:11" ht="20.25" customHeight="1" x14ac:dyDescent="0.3">
      <c r="A106" s="1">
        <v>104</v>
      </c>
      <c r="B106" s="10">
        <v>46127</v>
      </c>
      <c r="C106" s="1" t="s">
        <v>61</v>
      </c>
      <c r="D106" s="1" t="s">
        <v>64</v>
      </c>
      <c r="E106" s="1">
        <v>750</v>
      </c>
      <c r="F106" s="1"/>
      <c r="G106" s="1"/>
      <c r="H106" s="1"/>
      <c r="I106" s="1"/>
      <c r="J106" s="1">
        <f t="shared" si="1"/>
        <v>0</v>
      </c>
      <c r="K106" s="1"/>
    </row>
    <row r="107" spans="1:11" ht="20.25" customHeight="1" x14ac:dyDescent="0.3">
      <c r="A107" s="1">
        <v>105</v>
      </c>
      <c r="B107" s="10">
        <v>46128</v>
      </c>
      <c r="C107" s="1" t="s">
        <v>61</v>
      </c>
      <c r="D107" s="1" t="s">
        <v>64</v>
      </c>
      <c r="E107" s="1">
        <v>750</v>
      </c>
      <c r="F107" s="1"/>
      <c r="G107" s="1"/>
      <c r="H107" s="1"/>
      <c r="I107" s="1"/>
      <c r="J107" s="1">
        <f t="shared" si="1"/>
        <v>0</v>
      </c>
      <c r="K107" s="1"/>
    </row>
    <row r="108" spans="1:11" ht="20.25" customHeight="1" x14ac:dyDescent="0.3">
      <c r="A108" s="1">
        <v>106</v>
      </c>
      <c r="B108" s="10">
        <v>46129</v>
      </c>
      <c r="C108" s="1" t="s">
        <v>61</v>
      </c>
      <c r="D108" s="1" t="s">
        <v>64</v>
      </c>
      <c r="E108" s="1">
        <v>750</v>
      </c>
      <c r="F108" s="1"/>
      <c r="G108" s="1"/>
      <c r="H108" s="1"/>
      <c r="I108" s="1"/>
      <c r="J108" s="1">
        <f t="shared" si="1"/>
        <v>0</v>
      </c>
      <c r="K108" s="1"/>
    </row>
    <row r="109" spans="1:11" ht="20.25" customHeight="1" x14ac:dyDescent="0.3">
      <c r="A109" s="1">
        <v>107</v>
      </c>
      <c r="B109" s="10">
        <v>46130</v>
      </c>
      <c r="C109" s="1" t="s">
        <v>61</v>
      </c>
      <c r="D109" s="1" t="s">
        <v>64</v>
      </c>
      <c r="E109" s="1">
        <v>750</v>
      </c>
      <c r="F109" s="1"/>
      <c r="G109" s="1"/>
      <c r="H109" s="1"/>
      <c r="I109" s="1"/>
      <c r="J109" s="1">
        <f t="shared" si="1"/>
        <v>0</v>
      </c>
      <c r="K109" s="1"/>
    </row>
    <row r="110" spans="1:11" ht="20.25" customHeight="1" x14ac:dyDescent="0.3">
      <c r="A110" s="1">
        <v>108</v>
      </c>
      <c r="B110" s="10">
        <v>46131</v>
      </c>
      <c r="C110" s="1" t="s">
        <v>61</v>
      </c>
      <c r="D110" s="1" t="s">
        <v>64</v>
      </c>
      <c r="E110" s="1">
        <v>750</v>
      </c>
      <c r="F110" s="1"/>
      <c r="G110" s="1"/>
      <c r="H110" s="1"/>
      <c r="I110" s="1"/>
      <c r="J110" s="1">
        <f t="shared" si="1"/>
        <v>0</v>
      </c>
      <c r="K110" s="1"/>
    </row>
    <row r="111" spans="1:11" ht="20.25" customHeight="1" x14ac:dyDescent="0.3">
      <c r="A111" s="1">
        <v>109</v>
      </c>
      <c r="B111" s="10">
        <v>46132</v>
      </c>
      <c r="C111" s="1" t="s">
        <v>61</v>
      </c>
      <c r="D111" s="1" t="s">
        <v>64</v>
      </c>
      <c r="E111" s="1">
        <v>750</v>
      </c>
      <c r="F111" s="1"/>
      <c r="G111" s="1"/>
      <c r="H111" s="1"/>
      <c r="I111" s="1"/>
      <c r="J111" s="1">
        <f t="shared" si="1"/>
        <v>0</v>
      </c>
      <c r="K111" s="1"/>
    </row>
    <row r="112" spans="1:11" ht="20.25" customHeight="1" x14ac:dyDescent="0.3">
      <c r="A112" s="1">
        <v>110</v>
      </c>
      <c r="B112" s="10">
        <v>46133</v>
      </c>
      <c r="C112" s="1" t="s">
        <v>61</v>
      </c>
      <c r="D112" s="1" t="s">
        <v>64</v>
      </c>
      <c r="E112" s="1">
        <v>750</v>
      </c>
      <c r="F112" s="1"/>
      <c r="G112" s="1"/>
      <c r="H112" s="1"/>
      <c r="I112" s="1"/>
      <c r="J112" s="1">
        <f t="shared" si="1"/>
        <v>0</v>
      </c>
      <c r="K112" s="1"/>
    </row>
    <row r="113" spans="1:11" ht="20.25" customHeight="1" x14ac:dyDescent="0.3">
      <c r="A113" s="1">
        <v>111</v>
      </c>
      <c r="B113" s="10">
        <v>46134</v>
      </c>
      <c r="C113" s="1" t="s">
        <v>61</v>
      </c>
      <c r="D113" s="1" t="s">
        <v>64</v>
      </c>
      <c r="E113" s="1">
        <v>750</v>
      </c>
      <c r="F113" s="1"/>
      <c r="G113" s="1"/>
      <c r="H113" s="1"/>
      <c r="I113" s="1"/>
      <c r="J113" s="1">
        <f t="shared" si="1"/>
        <v>0</v>
      </c>
      <c r="K113" s="1"/>
    </row>
    <row r="114" spans="1:11" ht="20.25" customHeight="1" x14ac:dyDescent="0.3">
      <c r="A114" s="1">
        <v>112</v>
      </c>
      <c r="B114" s="10">
        <v>46135</v>
      </c>
      <c r="C114" s="1" t="s">
        <v>61</v>
      </c>
      <c r="D114" s="1" t="s">
        <v>64</v>
      </c>
      <c r="E114" s="1">
        <v>750</v>
      </c>
      <c r="F114" s="1"/>
      <c r="G114" s="1"/>
      <c r="H114" s="1"/>
      <c r="I114" s="1"/>
      <c r="J114" s="1">
        <f t="shared" si="1"/>
        <v>0</v>
      </c>
      <c r="K114" s="1"/>
    </row>
    <row r="115" spans="1:11" ht="20.25" customHeight="1" x14ac:dyDescent="0.3">
      <c r="A115" s="1">
        <v>113</v>
      </c>
      <c r="B115" s="10">
        <v>46136</v>
      </c>
      <c r="C115" s="1" t="s">
        <v>61</v>
      </c>
      <c r="D115" s="1" t="s">
        <v>64</v>
      </c>
      <c r="E115" s="1">
        <v>750</v>
      </c>
      <c r="F115" s="1"/>
      <c r="G115" s="1"/>
      <c r="H115" s="1"/>
      <c r="I115" s="1"/>
      <c r="J115" s="1">
        <f t="shared" si="1"/>
        <v>0</v>
      </c>
      <c r="K115" s="1"/>
    </row>
    <row r="116" spans="1:11" ht="20.25" customHeight="1" x14ac:dyDescent="0.3">
      <c r="A116" s="1">
        <v>114</v>
      </c>
      <c r="B116" s="10">
        <v>46137</v>
      </c>
      <c r="C116" s="1" t="s">
        <v>61</v>
      </c>
      <c r="D116" s="1" t="s">
        <v>64</v>
      </c>
      <c r="E116" s="1">
        <v>750</v>
      </c>
      <c r="F116" s="1"/>
      <c r="G116" s="1"/>
      <c r="H116" s="1"/>
      <c r="I116" s="1"/>
      <c r="J116" s="1">
        <f t="shared" si="1"/>
        <v>0</v>
      </c>
      <c r="K116" s="1"/>
    </row>
    <row r="117" spans="1:11" ht="20.25" customHeight="1" x14ac:dyDescent="0.3">
      <c r="A117" s="1">
        <v>115</v>
      </c>
      <c r="B117" s="10">
        <v>46138</v>
      </c>
      <c r="C117" s="1" t="s">
        <v>61</v>
      </c>
      <c r="D117" s="1" t="s">
        <v>64</v>
      </c>
      <c r="E117" s="1">
        <v>750</v>
      </c>
      <c r="F117" s="1"/>
      <c r="G117" s="1"/>
      <c r="H117" s="1"/>
      <c r="I117" s="1"/>
      <c r="J117" s="1">
        <f t="shared" si="1"/>
        <v>0</v>
      </c>
      <c r="K117" s="1"/>
    </row>
    <row r="118" spans="1:11" ht="20.25" customHeight="1" x14ac:dyDescent="0.3">
      <c r="A118" s="1">
        <v>116</v>
      </c>
      <c r="B118" s="10">
        <v>46139</v>
      </c>
      <c r="C118" s="1" t="s">
        <v>61</v>
      </c>
      <c r="D118" s="1" t="s">
        <v>64</v>
      </c>
      <c r="E118" s="1">
        <v>750</v>
      </c>
      <c r="F118" s="1"/>
      <c r="G118" s="1"/>
      <c r="H118" s="1"/>
      <c r="I118" s="1"/>
      <c r="J118" s="1">
        <f t="shared" si="1"/>
        <v>0</v>
      </c>
      <c r="K118" s="1"/>
    </row>
    <row r="119" spans="1:11" ht="20.25" customHeight="1" x14ac:dyDescent="0.3">
      <c r="A119" s="1">
        <v>117</v>
      </c>
      <c r="B119" s="10">
        <v>46140</v>
      </c>
      <c r="C119" s="1" t="s">
        <v>61</v>
      </c>
      <c r="D119" s="1" t="s">
        <v>64</v>
      </c>
      <c r="E119" s="1">
        <v>750</v>
      </c>
      <c r="F119" s="1"/>
      <c r="G119" s="1"/>
      <c r="H119" s="1"/>
      <c r="I119" s="1"/>
      <c r="J119" s="1">
        <f t="shared" si="1"/>
        <v>0</v>
      </c>
      <c r="K119" s="1"/>
    </row>
    <row r="120" spans="1:11" ht="20.25" customHeight="1" x14ac:dyDescent="0.3">
      <c r="A120" s="1">
        <v>118</v>
      </c>
      <c r="B120" s="10">
        <v>46141</v>
      </c>
      <c r="C120" s="1" t="s">
        <v>61</v>
      </c>
      <c r="D120" s="1" t="s">
        <v>64</v>
      </c>
      <c r="E120" s="1">
        <v>750</v>
      </c>
      <c r="F120" s="1"/>
      <c r="G120" s="1"/>
      <c r="H120" s="1"/>
      <c r="I120" s="1"/>
      <c r="J120" s="1">
        <f t="shared" si="1"/>
        <v>0</v>
      </c>
      <c r="K120" s="1"/>
    </row>
    <row r="121" spans="1:11" ht="20.25" customHeight="1" x14ac:dyDescent="0.3">
      <c r="A121" s="1">
        <v>119</v>
      </c>
      <c r="B121" s="10">
        <v>46142</v>
      </c>
      <c r="C121" s="1" t="s">
        <v>61</v>
      </c>
      <c r="D121" s="1" t="s">
        <v>64</v>
      </c>
      <c r="E121" s="1">
        <v>750</v>
      </c>
      <c r="F121" s="1"/>
      <c r="G121" s="1"/>
      <c r="H121" s="1"/>
      <c r="I121" s="1"/>
      <c r="J121" s="1">
        <f t="shared" si="1"/>
        <v>0</v>
      </c>
      <c r="K121" s="1"/>
    </row>
    <row r="122" spans="1:11" ht="20.25" customHeight="1" x14ac:dyDescent="0.3">
      <c r="A122" s="1">
        <v>120</v>
      </c>
      <c r="B122" s="10">
        <v>46143</v>
      </c>
      <c r="C122" s="1" t="s">
        <v>61</v>
      </c>
      <c r="D122" s="1" t="s">
        <v>64</v>
      </c>
      <c r="E122" s="1">
        <v>750</v>
      </c>
      <c r="F122" s="1"/>
      <c r="G122" s="1"/>
      <c r="H122" s="1"/>
      <c r="I122" s="1"/>
      <c r="J122" s="1">
        <f t="shared" si="1"/>
        <v>0</v>
      </c>
      <c r="K122" s="1"/>
    </row>
    <row r="123" spans="1:11" ht="20.25" customHeight="1" x14ac:dyDescent="0.3">
      <c r="A123" s="1">
        <v>121</v>
      </c>
      <c r="B123" s="10">
        <v>46144</v>
      </c>
      <c r="C123" s="1" t="s">
        <v>61</v>
      </c>
      <c r="D123" s="1" t="s">
        <v>64</v>
      </c>
      <c r="E123" s="1">
        <v>750</v>
      </c>
      <c r="F123" s="1"/>
      <c r="G123" s="1"/>
      <c r="H123" s="1"/>
      <c r="I123" s="1"/>
      <c r="J123" s="1">
        <f t="shared" si="1"/>
        <v>0</v>
      </c>
      <c r="K123" s="1"/>
    </row>
    <row r="124" spans="1:11" ht="20.25" customHeight="1" x14ac:dyDescent="0.3">
      <c r="A124" s="1">
        <v>122</v>
      </c>
      <c r="B124" s="10">
        <v>46145</v>
      </c>
      <c r="C124" s="1" t="s">
        <v>61</v>
      </c>
      <c r="D124" s="1" t="s">
        <v>64</v>
      </c>
      <c r="E124" s="1">
        <v>750</v>
      </c>
      <c r="F124" s="1"/>
      <c r="G124" s="1"/>
      <c r="H124" s="1"/>
      <c r="I124" s="1"/>
      <c r="J124" s="1">
        <f t="shared" si="1"/>
        <v>0</v>
      </c>
      <c r="K124" s="1"/>
    </row>
    <row r="125" spans="1:11" ht="20.25" customHeight="1" x14ac:dyDescent="0.3">
      <c r="A125" s="1">
        <v>123</v>
      </c>
      <c r="B125" s="10">
        <v>46146</v>
      </c>
      <c r="C125" s="1" t="s">
        <v>61</v>
      </c>
      <c r="D125" s="1" t="s">
        <v>64</v>
      </c>
      <c r="E125" s="1">
        <v>750</v>
      </c>
      <c r="F125" s="1"/>
      <c r="G125" s="1"/>
      <c r="H125" s="1"/>
      <c r="I125" s="1"/>
      <c r="J125" s="1">
        <f t="shared" si="1"/>
        <v>0</v>
      </c>
      <c r="K125" s="1"/>
    </row>
    <row r="126" spans="1:11" ht="20.25" customHeight="1" x14ac:dyDescent="0.3">
      <c r="A126" s="1">
        <v>124</v>
      </c>
      <c r="B126" s="10">
        <v>46147</v>
      </c>
      <c r="C126" s="1" t="s">
        <v>61</v>
      </c>
      <c r="D126" s="1" t="s">
        <v>64</v>
      </c>
      <c r="E126" s="1">
        <v>750</v>
      </c>
      <c r="F126" s="1"/>
      <c r="G126" s="1"/>
      <c r="H126" s="1"/>
      <c r="I126" s="1"/>
      <c r="J126" s="1">
        <f t="shared" si="1"/>
        <v>0</v>
      </c>
      <c r="K126" s="1"/>
    </row>
    <row r="127" spans="1:11" ht="20.25" customHeight="1" x14ac:dyDescent="0.3">
      <c r="A127" s="1">
        <v>125</v>
      </c>
      <c r="B127" s="10">
        <v>46148</v>
      </c>
      <c r="C127" s="1" t="s">
        <v>61</v>
      </c>
      <c r="D127" s="1" t="s">
        <v>64</v>
      </c>
      <c r="E127" s="1">
        <v>750</v>
      </c>
      <c r="F127" s="1"/>
      <c r="G127" s="1"/>
      <c r="H127" s="1"/>
      <c r="I127" s="1"/>
      <c r="J127" s="1">
        <f t="shared" si="1"/>
        <v>0</v>
      </c>
      <c r="K127" s="1"/>
    </row>
    <row r="128" spans="1:11" ht="20.25" customHeight="1" x14ac:dyDescent="0.3">
      <c r="A128" s="1">
        <v>126</v>
      </c>
      <c r="B128" s="10">
        <v>46149</v>
      </c>
      <c r="C128" s="1" t="s">
        <v>61</v>
      </c>
      <c r="D128" s="1" t="s">
        <v>64</v>
      </c>
      <c r="E128" s="1">
        <v>750</v>
      </c>
      <c r="F128" s="1"/>
      <c r="G128" s="1"/>
      <c r="H128" s="1"/>
      <c r="I128" s="1"/>
      <c r="J128" s="1">
        <f t="shared" si="1"/>
        <v>0</v>
      </c>
      <c r="K128" s="1"/>
    </row>
    <row r="129" spans="1:11" ht="20.25" customHeight="1" x14ac:dyDescent="0.3">
      <c r="A129" s="1">
        <v>127</v>
      </c>
      <c r="B129" s="10">
        <v>46150</v>
      </c>
      <c r="C129" s="1" t="s">
        <v>61</v>
      </c>
      <c r="D129" s="1" t="s">
        <v>64</v>
      </c>
      <c r="E129" s="1">
        <v>750</v>
      </c>
      <c r="F129" s="1"/>
      <c r="G129" s="1"/>
      <c r="H129" s="1"/>
      <c r="I129" s="1"/>
      <c r="J129" s="1">
        <f t="shared" si="1"/>
        <v>0</v>
      </c>
      <c r="K129" s="1"/>
    </row>
    <row r="130" spans="1:11" ht="20.25" customHeight="1" x14ac:dyDescent="0.3">
      <c r="A130" s="1">
        <v>128</v>
      </c>
      <c r="B130" s="10">
        <v>46151</v>
      </c>
      <c r="C130" s="1" t="s">
        <v>61</v>
      </c>
      <c r="D130" s="1" t="s">
        <v>64</v>
      </c>
      <c r="E130" s="1">
        <v>750</v>
      </c>
      <c r="F130" s="1"/>
      <c r="G130" s="1"/>
      <c r="H130" s="1"/>
      <c r="I130" s="1"/>
      <c r="J130" s="1">
        <f t="shared" si="1"/>
        <v>0</v>
      </c>
      <c r="K130" s="1"/>
    </row>
    <row r="131" spans="1:11" ht="20.25" customHeight="1" x14ac:dyDescent="0.3">
      <c r="A131" s="1">
        <v>129</v>
      </c>
      <c r="B131" s="10">
        <v>46152</v>
      </c>
      <c r="C131" s="1" t="s">
        <v>61</v>
      </c>
      <c r="D131" s="1" t="s">
        <v>64</v>
      </c>
      <c r="E131" s="1">
        <v>750</v>
      </c>
      <c r="F131" s="1"/>
      <c r="G131" s="1"/>
      <c r="H131" s="1"/>
      <c r="I131" s="1"/>
      <c r="J131" s="1">
        <f t="shared" si="1"/>
        <v>0</v>
      </c>
      <c r="K131" s="1"/>
    </row>
    <row r="132" spans="1:11" ht="20.25" customHeight="1" x14ac:dyDescent="0.3">
      <c r="A132" s="1">
        <v>130</v>
      </c>
      <c r="B132" s="10">
        <v>46153</v>
      </c>
      <c r="C132" s="1" t="s">
        <v>61</v>
      </c>
      <c r="D132" s="1" t="s">
        <v>64</v>
      </c>
      <c r="E132" s="1">
        <v>750</v>
      </c>
      <c r="F132" s="1"/>
      <c r="G132" s="1"/>
      <c r="H132" s="1"/>
      <c r="I132" s="1"/>
      <c r="J132" s="1">
        <f t="shared" ref="J132:J195" si="2">E132*F132-G132-H132+I132</f>
        <v>0</v>
      </c>
      <c r="K132" s="1"/>
    </row>
    <row r="133" spans="1:11" ht="20.25" customHeight="1" x14ac:dyDescent="0.3">
      <c r="A133" s="1">
        <v>131</v>
      </c>
      <c r="B133" s="10">
        <v>46154</v>
      </c>
      <c r="C133" s="1" t="s">
        <v>61</v>
      </c>
      <c r="D133" s="1" t="s">
        <v>64</v>
      </c>
      <c r="E133" s="1">
        <v>750</v>
      </c>
      <c r="F133" s="1"/>
      <c r="G133" s="1"/>
      <c r="H133" s="1"/>
      <c r="I133" s="1"/>
      <c r="J133" s="1">
        <f t="shared" si="2"/>
        <v>0</v>
      </c>
      <c r="K133" s="1"/>
    </row>
    <row r="134" spans="1:11" ht="20.25" customHeight="1" x14ac:dyDescent="0.3">
      <c r="A134" s="1">
        <v>132</v>
      </c>
      <c r="B134" s="10">
        <v>46155</v>
      </c>
      <c r="C134" s="1" t="s">
        <v>61</v>
      </c>
      <c r="D134" s="1" t="s">
        <v>64</v>
      </c>
      <c r="E134" s="1">
        <v>750</v>
      </c>
      <c r="F134" s="1"/>
      <c r="G134" s="1"/>
      <c r="H134" s="1"/>
      <c r="I134" s="1"/>
      <c r="J134" s="1">
        <f t="shared" si="2"/>
        <v>0</v>
      </c>
      <c r="K134" s="1"/>
    </row>
    <row r="135" spans="1:11" ht="20.25" customHeight="1" x14ac:dyDescent="0.3">
      <c r="A135" s="1">
        <v>133</v>
      </c>
      <c r="B135" s="10">
        <v>46156</v>
      </c>
      <c r="C135" s="1" t="s">
        <v>61</v>
      </c>
      <c r="D135" s="1" t="s">
        <v>64</v>
      </c>
      <c r="E135" s="1">
        <v>750</v>
      </c>
      <c r="F135" s="1"/>
      <c r="G135" s="1"/>
      <c r="H135" s="1"/>
      <c r="I135" s="1"/>
      <c r="J135" s="1">
        <f t="shared" si="2"/>
        <v>0</v>
      </c>
      <c r="K135" s="1"/>
    </row>
    <row r="136" spans="1:11" ht="20.25" customHeight="1" x14ac:dyDescent="0.3">
      <c r="A136" s="1">
        <v>134</v>
      </c>
      <c r="B136" s="10">
        <v>46157</v>
      </c>
      <c r="C136" s="1" t="s">
        <v>61</v>
      </c>
      <c r="D136" s="1" t="s">
        <v>64</v>
      </c>
      <c r="E136" s="1">
        <v>750</v>
      </c>
      <c r="F136" s="1"/>
      <c r="G136" s="1"/>
      <c r="H136" s="1"/>
      <c r="I136" s="1"/>
      <c r="J136" s="1">
        <f t="shared" si="2"/>
        <v>0</v>
      </c>
      <c r="K136" s="1"/>
    </row>
    <row r="137" spans="1:11" ht="20.25" customHeight="1" x14ac:dyDescent="0.3">
      <c r="A137" s="1">
        <v>135</v>
      </c>
      <c r="B137" s="10">
        <v>46158</v>
      </c>
      <c r="C137" s="1" t="s">
        <v>61</v>
      </c>
      <c r="D137" s="1" t="s">
        <v>64</v>
      </c>
      <c r="E137" s="1">
        <v>750</v>
      </c>
      <c r="F137" s="1"/>
      <c r="G137" s="1"/>
      <c r="H137" s="1"/>
      <c r="I137" s="1"/>
      <c r="J137" s="1">
        <f t="shared" si="2"/>
        <v>0</v>
      </c>
      <c r="K137" s="1"/>
    </row>
    <row r="138" spans="1:11" ht="20.25" customHeight="1" x14ac:dyDescent="0.3">
      <c r="A138" s="1">
        <v>136</v>
      </c>
      <c r="B138" s="10">
        <v>46159</v>
      </c>
      <c r="C138" s="1" t="s">
        <v>61</v>
      </c>
      <c r="D138" s="1" t="s">
        <v>64</v>
      </c>
      <c r="E138" s="1">
        <v>750</v>
      </c>
      <c r="F138" s="1"/>
      <c r="G138" s="1"/>
      <c r="H138" s="1"/>
      <c r="I138" s="1"/>
      <c r="J138" s="1">
        <f t="shared" si="2"/>
        <v>0</v>
      </c>
      <c r="K138" s="1"/>
    </row>
    <row r="139" spans="1:11" ht="20.25" customHeight="1" x14ac:dyDescent="0.3">
      <c r="A139" s="1">
        <v>137</v>
      </c>
      <c r="B139" s="10">
        <v>46160</v>
      </c>
      <c r="C139" s="1" t="s">
        <v>61</v>
      </c>
      <c r="D139" s="1" t="s">
        <v>64</v>
      </c>
      <c r="E139" s="1">
        <v>750</v>
      </c>
      <c r="F139" s="1"/>
      <c r="G139" s="1"/>
      <c r="H139" s="1"/>
      <c r="I139" s="1"/>
      <c r="J139" s="1">
        <f t="shared" si="2"/>
        <v>0</v>
      </c>
      <c r="K139" s="1"/>
    </row>
    <row r="140" spans="1:11" ht="20.25" customHeight="1" x14ac:dyDescent="0.3">
      <c r="A140" s="1">
        <v>138</v>
      </c>
      <c r="B140" s="10">
        <v>46161</v>
      </c>
      <c r="C140" s="1" t="s">
        <v>61</v>
      </c>
      <c r="D140" s="1" t="s">
        <v>64</v>
      </c>
      <c r="E140" s="1">
        <v>750</v>
      </c>
      <c r="F140" s="1"/>
      <c r="G140" s="1"/>
      <c r="H140" s="1"/>
      <c r="I140" s="1"/>
      <c r="J140" s="1">
        <f t="shared" si="2"/>
        <v>0</v>
      </c>
      <c r="K140" s="1"/>
    </row>
    <row r="141" spans="1:11" ht="20.25" customHeight="1" x14ac:dyDescent="0.3">
      <c r="A141" s="1">
        <v>139</v>
      </c>
      <c r="B141" s="10">
        <v>46162</v>
      </c>
      <c r="C141" s="1" t="s">
        <v>61</v>
      </c>
      <c r="D141" s="1" t="s">
        <v>64</v>
      </c>
      <c r="E141" s="1">
        <v>750</v>
      </c>
      <c r="F141" s="1"/>
      <c r="G141" s="1"/>
      <c r="H141" s="1"/>
      <c r="I141" s="1"/>
      <c r="J141" s="1">
        <f t="shared" si="2"/>
        <v>0</v>
      </c>
      <c r="K141" s="1"/>
    </row>
    <row r="142" spans="1:11" ht="20.25" customHeight="1" x14ac:dyDescent="0.3">
      <c r="A142" s="1">
        <v>140</v>
      </c>
      <c r="B142" s="10">
        <v>46163</v>
      </c>
      <c r="C142" s="1" t="s">
        <v>61</v>
      </c>
      <c r="D142" s="1" t="s">
        <v>64</v>
      </c>
      <c r="E142" s="1">
        <v>750</v>
      </c>
      <c r="F142" s="1"/>
      <c r="G142" s="1"/>
      <c r="H142" s="1"/>
      <c r="I142" s="1"/>
      <c r="J142" s="1">
        <f t="shared" si="2"/>
        <v>0</v>
      </c>
      <c r="K142" s="1"/>
    </row>
    <row r="143" spans="1:11" ht="20.25" customHeight="1" x14ac:dyDescent="0.3">
      <c r="A143" s="1">
        <v>141</v>
      </c>
      <c r="B143" s="10">
        <v>46164</v>
      </c>
      <c r="C143" s="1" t="s">
        <v>61</v>
      </c>
      <c r="D143" s="1" t="s">
        <v>64</v>
      </c>
      <c r="E143" s="1">
        <v>750</v>
      </c>
      <c r="F143" s="1"/>
      <c r="G143" s="1"/>
      <c r="H143" s="1"/>
      <c r="I143" s="1"/>
      <c r="J143" s="1">
        <f t="shared" si="2"/>
        <v>0</v>
      </c>
      <c r="K143" s="1"/>
    </row>
    <row r="144" spans="1:11" ht="20.25" customHeight="1" x14ac:dyDescent="0.3">
      <c r="A144" s="1">
        <v>142</v>
      </c>
      <c r="B144" s="10">
        <v>46165</v>
      </c>
      <c r="C144" s="1" t="s">
        <v>61</v>
      </c>
      <c r="D144" s="1" t="s">
        <v>64</v>
      </c>
      <c r="E144" s="1">
        <v>750</v>
      </c>
      <c r="F144" s="1"/>
      <c r="G144" s="1"/>
      <c r="H144" s="1"/>
      <c r="I144" s="1"/>
      <c r="J144" s="1">
        <f t="shared" si="2"/>
        <v>0</v>
      </c>
      <c r="K144" s="1"/>
    </row>
    <row r="145" spans="1:11" ht="20.25" customHeight="1" x14ac:dyDescent="0.3">
      <c r="A145" s="1">
        <v>143</v>
      </c>
      <c r="B145" s="10">
        <v>46166</v>
      </c>
      <c r="C145" s="1" t="s">
        <v>61</v>
      </c>
      <c r="D145" s="1" t="s">
        <v>64</v>
      </c>
      <c r="E145" s="1">
        <v>750</v>
      </c>
      <c r="F145" s="1"/>
      <c r="G145" s="1"/>
      <c r="H145" s="1"/>
      <c r="I145" s="1"/>
      <c r="J145" s="1">
        <f t="shared" si="2"/>
        <v>0</v>
      </c>
      <c r="K145" s="1"/>
    </row>
    <row r="146" spans="1:11" ht="20.25" customHeight="1" x14ac:dyDescent="0.3">
      <c r="A146" s="1">
        <v>144</v>
      </c>
      <c r="B146" s="10">
        <v>46167</v>
      </c>
      <c r="C146" s="1" t="s">
        <v>61</v>
      </c>
      <c r="D146" s="1" t="s">
        <v>64</v>
      </c>
      <c r="E146" s="1">
        <v>750</v>
      </c>
      <c r="F146" s="1"/>
      <c r="G146" s="1"/>
      <c r="H146" s="1"/>
      <c r="I146" s="1"/>
      <c r="J146" s="1">
        <f t="shared" si="2"/>
        <v>0</v>
      </c>
      <c r="K146" s="1"/>
    </row>
    <row r="147" spans="1:11" ht="20.25" customHeight="1" x14ac:dyDescent="0.3">
      <c r="A147" s="1">
        <v>145</v>
      </c>
      <c r="B147" s="10">
        <v>46168</v>
      </c>
      <c r="C147" s="1" t="s">
        <v>61</v>
      </c>
      <c r="D147" s="1" t="s">
        <v>64</v>
      </c>
      <c r="E147" s="1">
        <v>750</v>
      </c>
      <c r="F147" s="1"/>
      <c r="G147" s="1"/>
      <c r="H147" s="1"/>
      <c r="I147" s="1"/>
      <c r="J147" s="1">
        <f t="shared" si="2"/>
        <v>0</v>
      </c>
      <c r="K147" s="1"/>
    </row>
    <row r="148" spans="1:11" ht="20.25" customHeight="1" x14ac:dyDescent="0.3">
      <c r="A148" s="1">
        <v>146</v>
      </c>
      <c r="B148" s="10">
        <v>46169</v>
      </c>
      <c r="C148" s="1" t="s">
        <v>61</v>
      </c>
      <c r="D148" s="1" t="s">
        <v>64</v>
      </c>
      <c r="E148" s="1">
        <v>750</v>
      </c>
      <c r="F148" s="1"/>
      <c r="G148" s="1"/>
      <c r="H148" s="1"/>
      <c r="I148" s="1"/>
      <c r="J148" s="1">
        <f t="shared" si="2"/>
        <v>0</v>
      </c>
      <c r="K148" s="1"/>
    </row>
    <row r="149" spans="1:11" ht="20.25" customHeight="1" x14ac:dyDescent="0.3">
      <c r="A149" s="1">
        <v>147</v>
      </c>
      <c r="B149" s="10">
        <v>46170</v>
      </c>
      <c r="C149" s="1" t="s">
        <v>61</v>
      </c>
      <c r="D149" s="1" t="s">
        <v>64</v>
      </c>
      <c r="E149" s="1">
        <v>750</v>
      </c>
      <c r="F149" s="1"/>
      <c r="G149" s="1"/>
      <c r="H149" s="1"/>
      <c r="I149" s="1"/>
      <c r="J149" s="1">
        <f t="shared" si="2"/>
        <v>0</v>
      </c>
      <c r="K149" s="1"/>
    </row>
    <row r="150" spans="1:11" ht="20.25" customHeight="1" x14ac:dyDescent="0.3">
      <c r="A150" s="1">
        <v>148</v>
      </c>
      <c r="B150" s="10">
        <v>46171</v>
      </c>
      <c r="C150" s="1" t="s">
        <v>61</v>
      </c>
      <c r="D150" s="1" t="s">
        <v>64</v>
      </c>
      <c r="E150" s="1">
        <v>750</v>
      </c>
      <c r="F150" s="1"/>
      <c r="G150" s="1"/>
      <c r="H150" s="1"/>
      <c r="I150" s="1"/>
      <c r="J150" s="1">
        <f t="shared" si="2"/>
        <v>0</v>
      </c>
      <c r="K150" s="1"/>
    </row>
    <row r="151" spans="1:11" ht="20.25" customHeight="1" x14ac:dyDescent="0.3">
      <c r="A151" s="1">
        <v>149</v>
      </c>
      <c r="B151" s="10">
        <v>46172</v>
      </c>
      <c r="C151" s="1" t="s">
        <v>61</v>
      </c>
      <c r="D151" s="1" t="s">
        <v>64</v>
      </c>
      <c r="E151" s="1">
        <v>750</v>
      </c>
      <c r="F151" s="1"/>
      <c r="G151" s="1"/>
      <c r="H151" s="1"/>
      <c r="I151" s="1"/>
      <c r="J151" s="1">
        <f t="shared" si="2"/>
        <v>0</v>
      </c>
      <c r="K151" s="1"/>
    </row>
    <row r="152" spans="1:11" ht="20.25" customHeight="1" x14ac:dyDescent="0.3">
      <c r="A152" s="1">
        <v>150</v>
      </c>
      <c r="B152" s="10">
        <v>46173</v>
      </c>
      <c r="C152" s="1" t="s">
        <v>61</v>
      </c>
      <c r="D152" s="1" t="s">
        <v>64</v>
      </c>
      <c r="E152" s="1">
        <v>750</v>
      </c>
      <c r="F152" s="1"/>
      <c r="G152" s="1"/>
      <c r="H152" s="1"/>
      <c r="I152" s="1"/>
      <c r="J152" s="1">
        <f t="shared" si="2"/>
        <v>0</v>
      </c>
      <c r="K152" s="1"/>
    </row>
    <row r="153" spans="1:11" ht="20.25" customHeight="1" x14ac:dyDescent="0.3">
      <c r="A153" s="1">
        <v>151</v>
      </c>
      <c r="B153" s="10">
        <v>46174</v>
      </c>
      <c r="C153" s="1" t="s">
        <v>61</v>
      </c>
      <c r="D153" s="1" t="s">
        <v>64</v>
      </c>
      <c r="E153" s="1">
        <v>750</v>
      </c>
      <c r="F153" s="1"/>
      <c r="G153" s="1"/>
      <c r="H153" s="1"/>
      <c r="I153" s="1"/>
      <c r="J153" s="1">
        <f t="shared" si="2"/>
        <v>0</v>
      </c>
      <c r="K153" s="1"/>
    </row>
    <row r="154" spans="1:11" ht="20.25" customHeight="1" x14ac:dyDescent="0.3">
      <c r="A154" s="1">
        <v>152</v>
      </c>
      <c r="B154" s="10">
        <v>46175</v>
      </c>
      <c r="C154" s="1" t="s">
        <v>61</v>
      </c>
      <c r="D154" s="1" t="s">
        <v>64</v>
      </c>
      <c r="E154" s="1">
        <v>750</v>
      </c>
      <c r="F154" s="1"/>
      <c r="G154" s="1"/>
      <c r="H154" s="1"/>
      <c r="I154" s="1"/>
      <c r="J154" s="1">
        <f t="shared" si="2"/>
        <v>0</v>
      </c>
      <c r="K154" s="1"/>
    </row>
    <row r="155" spans="1:11" ht="20.25" customHeight="1" x14ac:dyDescent="0.3">
      <c r="A155" s="1">
        <v>153</v>
      </c>
      <c r="B155" s="10">
        <v>46176</v>
      </c>
      <c r="C155" s="1" t="s">
        <v>61</v>
      </c>
      <c r="D155" s="1" t="s">
        <v>64</v>
      </c>
      <c r="E155" s="1">
        <v>750</v>
      </c>
      <c r="F155" s="1"/>
      <c r="G155" s="1"/>
      <c r="H155" s="1"/>
      <c r="I155" s="1"/>
      <c r="J155" s="1">
        <f t="shared" si="2"/>
        <v>0</v>
      </c>
      <c r="K155" s="1"/>
    </row>
    <row r="156" spans="1:11" ht="20.25" customHeight="1" x14ac:dyDescent="0.3">
      <c r="A156" s="1">
        <v>154</v>
      </c>
      <c r="B156" s="10">
        <v>46177</v>
      </c>
      <c r="C156" s="1" t="s">
        <v>61</v>
      </c>
      <c r="D156" s="1" t="s">
        <v>64</v>
      </c>
      <c r="E156" s="1">
        <v>750</v>
      </c>
      <c r="F156" s="1"/>
      <c r="G156" s="1"/>
      <c r="H156" s="1"/>
      <c r="I156" s="1"/>
      <c r="J156" s="1">
        <f t="shared" si="2"/>
        <v>0</v>
      </c>
      <c r="K156" s="1"/>
    </row>
    <row r="157" spans="1:11" ht="20.25" customHeight="1" x14ac:dyDescent="0.3">
      <c r="A157" s="1">
        <v>155</v>
      </c>
      <c r="B157" s="10">
        <v>46178</v>
      </c>
      <c r="C157" s="1" t="s">
        <v>61</v>
      </c>
      <c r="D157" s="1" t="s">
        <v>64</v>
      </c>
      <c r="E157" s="1">
        <v>750</v>
      </c>
      <c r="F157" s="1"/>
      <c r="G157" s="1"/>
      <c r="H157" s="1"/>
      <c r="I157" s="1"/>
      <c r="J157" s="1">
        <f t="shared" si="2"/>
        <v>0</v>
      </c>
      <c r="K157" s="1"/>
    </row>
    <row r="158" spans="1:11" ht="20.25" customHeight="1" x14ac:dyDescent="0.3">
      <c r="A158" s="1">
        <v>156</v>
      </c>
      <c r="B158" s="10">
        <v>46179</v>
      </c>
      <c r="C158" s="1" t="s">
        <v>61</v>
      </c>
      <c r="D158" s="1" t="s">
        <v>64</v>
      </c>
      <c r="E158" s="1">
        <v>750</v>
      </c>
      <c r="F158" s="1"/>
      <c r="G158" s="1"/>
      <c r="H158" s="1"/>
      <c r="I158" s="1"/>
      <c r="J158" s="1">
        <f t="shared" si="2"/>
        <v>0</v>
      </c>
      <c r="K158" s="1"/>
    </row>
    <row r="159" spans="1:11" ht="20.25" customHeight="1" x14ac:dyDescent="0.3">
      <c r="A159" s="1">
        <v>157</v>
      </c>
      <c r="B159" s="10">
        <v>46180</v>
      </c>
      <c r="C159" s="1" t="s">
        <v>61</v>
      </c>
      <c r="D159" s="1" t="s">
        <v>64</v>
      </c>
      <c r="E159" s="1">
        <v>750</v>
      </c>
      <c r="F159" s="1"/>
      <c r="G159" s="1"/>
      <c r="H159" s="1"/>
      <c r="I159" s="1"/>
      <c r="J159" s="1">
        <f t="shared" si="2"/>
        <v>0</v>
      </c>
      <c r="K159" s="1"/>
    </row>
    <row r="160" spans="1:11" ht="20.25" customHeight="1" x14ac:dyDescent="0.3">
      <c r="A160" s="1">
        <v>158</v>
      </c>
      <c r="B160" s="10">
        <v>46181</v>
      </c>
      <c r="C160" s="1" t="s">
        <v>61</v>
      </c>
      <c r="D160" s="1" t="s">
        <v>64</v>
      </c>
      <c r="E160" s="1">
        <v>750</v>
      </c>
      <c r="F160" s="1"/>
      <c r="G160" s="1"/>
      <c r="H160" s="1"/>
      <c r="I160" s="1"/>
      <c r="J160" s="1">
        <f t="shared" si="2"/>
        <v>0</v>
      </c>
      <c r="K160" s="1"/>
    </row>
    <row r="161" spans="1:11" ht="20.25" customHeight="1" x14ac:dyDescent="0.3">
      <c r="A161" s="1">
        <v>159</v>
      </c>
      <c r="B161" s="10">
        <v>46182</v>
      </c>
      <c r="C161" s="1" t="s">
        <v>61</v>
      </c>
      <c r="D161" s="1" t="s">
        <v>64</v>
      </c>
      <c r="E161" s="1">
        <v>750</v>
      </c>
      <c r="F161" s="1"/>
      <c r="G161" s="1"/>
      <c r="H161" s="1"/>
      <c r="I161" s="1"/>
      <c r="J161" s="1">
        <f t="shared" si="2"/>
        <v>0</v>
      </c>
      <c r="K161" s="1"/>
    </row>
    <row r="162" spans="1:11" ht="20.25" customHeight="1" x14ac:dyDescent="0.3">
      <c r="A162" s="1">
        <v>160</v>
      </c>
      <c r="B162" s="10">
        <v>46183</v>
      </c>
      <c r="C162" s="1" t="s">
        <v>61</v>
      </c>
      <c r="D162" s="1" t="s">
        <v>64</v>
      </c>
      <c r="E162" s="1">
        <v>750</v>
      </c>
      <c r="F162" s="1"/>
      <c r="G162" s="1"/>
      <c r="H162" s="1"/>
      <c r="I162" s="1"/>
      <c r="J162" s="1">
        <f t="shared" si="2"/>
        <v>0</v>
      </c>
      <c r="K162" s="1"/>
    </row>
    <row r="163" spans="1:11" ht="20.25" customHeight="1" x14ac:dyDescent="0.3">
      <c r="A163" s="1">
        <v>161</v>
      </c>
      <c r="B163" s="10">
        <v>46184</v>
      </c>
      <c r="C163" s="1" t="s">
        <v>61</v>
      </c>
      <c r="D163" s="1" t="s">
        <v>64</v>
      </c>
      <c r="E163" s="1">
        <v>750</v>
      </c>
      <c r="F163" s="1"/>
      <c r="G163" s="1"/>
      <c r="H163" s="1"/>
      <c r="I163" s="1"/>
      <c r="J163" s="1">
        <f t="shared" si="2"/>
        <v>0</v>
      </c>
      <c r="K163" s="1"/>
    </row>
    <row r="164" spans="1:11" ht="20.25" customHeight="1" x14ac:dyDescent="0.3">
      <c r="A164" s="1">
        <v>162</v>
      </c>
      <c r="B164" s="10">
        <v>46185</v>
      </c>
      <c r="C164" s="1" t="s">
        <v>61</v>
      </c>
      <c r="D164" s="1" t="s">
        <v>64</v>
      </c>
      <c r="E164" s="1">
        <v>750</v>
      </c>
      <c r="F164" s="1"/>
      <c r="G164" s="1"/>
      <c r="H164" s="1"/>
      <c r="I164" s="1"/>
      <c r="J164" s="1">
        <f t="shared" si="2"/>
        <v>0</v>
      </c>
      <c r="K164" s="1"/>
    </row>
    <row r="165" spans="1:11" ht="20.25" customHeight="1" x14ac:dyDescent="0.3">
      <c r="A165" s="1">
        <v>163</v>
      </c>
      <c r="B165" s="10">
        <v>46186</v>
      </c>
      <c r="C165" s="1" t="s">
        <v>61</v>
      </c>
      <c r="D165" s="1" t="s">
        <v>64</v>
      </c>
      <c r="E165" s="1">
        <v>750</v>
      </c>
      <c r="F165" s="1"/>
      <c r="G165" s="1"/>
      <c r="H165" s="1"/>
      <c r="I165" s="1"/>
      <c r="J165" s="1">
        <f t="shared" si="2"/>
        <v>0</v>
      </c>
      <c r="K165" s="1"/>
    </row>
    <row r="166" spans="1:11" ht="20.25" customHeight="1" x14ac:dyDescent="0.3">
      <c r="A166" s="1">
        <v>164</v>
      </c>
      <c r="B166" s="10">
        <v>46187</v>
      </c>
      <c r="C166" s="1" t="s">
        <v>61</v>
      </c>
      <c r="D166" s="1" t="s">
        <v>64</v>
      </c>
      <c r="E166" s="1">
        <v>750</v>
      </c>
      <c r="F166" s="1"/>
      <c r="G166" s="1"/>
      <c r="H166" s="1"/>
      <c r="I166" s="1"/>
      <c r="J166" s="1">
        <f t="shared" si="2"/>
        <v>0</v>
      </c>
      <c r="K166" s="1"/>
    </row>
    <row r="167" spans="1:11" ht="20.25" customHeight="1" x14ac:dyDescent="0.3">
      <c r="A167" s="1">
        <v>165</v>
      </c>
      <c r="B167" s="10">
        <v>46188</v>
      </c>
      <c r="C167" s="1" t="s">
        <v>61</v>
      </c>
      <c r="D167" s="1" t="s">
        <v>64</v>
      </c>
      <c r="E167" s="1">
        <v>750</v>
      </c>
      <c r="F167" s="1"/>
      <c r="G167" s="1"/>
      <c r="H167" s="1"/>
      <c r="I167" s="1"/>
      <c r="J167" s="1">
        <f t="shared" si="2"/>
        <v>0</v>
      </c>
      <c r="K167" s="1"/>
    </row>
    <row r="168" spans="1:11" ht="20.25" customHeight="1" x14ac:dyDescent="0.3">
      <c r="A168" s="1">
        <v>166</v>
      </c>
      <c r="B168" s="10">
        <v>46189</v>
      </c>
      <c r="C168" s="1" t="s">
        <v>61</v>
      </c>
      <c r="D168" s="1" t="s">
        <v>64</v>
      </c>
      <c r="E168" s="1">
        <v>750</v>
      </c>
      <c r="F168" s="1"/>
      <c r="G168" s="1"/>
      <c r="H168" s="1"/>
      <c r="I168" s="1"/>
      <c r="J168" s="1">
        <f t="shared" si="2"/>
        <v>0</v>
      </c>
      <c r="K168" s="1"/>
    </row>
    <row r="169" spans="1:11" ht="20.25" customHeight="1" x14ac:dyDescent="0.3">
      <c r="A169" s="1">
        <v>167</v>
      </c>
      <c r="B169" s="10">
        <v>46190</v>
      </c>
      <c r="C169" s="1" t="s">
        <v>61</v>
      </c>
      <c r="D169" s="1" t="s">
        <v>64</v>
      </c>
      <c r="E169" s="1">
        <v>750</v>
      </c>
      <c r="F169" s="1"/>
      <c r="G169" s="1"/>
      <c r="H169" s="1"/>
      <c r="I169" s="1"/>
      <c r="J169" s="1">
        <f t="shared" si="2"/>
        <v>0</v>
      </c>
      <c r="K169" s="1"/>
    </row>
    <row r="170" spans="1:11" ht="20.25" customHeight="1" x14ac:dyDescent="0.3">
      <c r="A170" s="1">
        <v>168</v>
      </c>
      <c r="B170" s="10">
        <v>46191</v>
      </c>
      <c r="C170" s="1" t="s">
        <v>61</v>
      </c>
      <c r="D170" s="1" t="s">
        <v>64</v>
      </c>
      <c r="E170" s="1">
        <v>750</v>
      </c>
      <c r="F170" s="1"/>
      <c r="G170" s="1"/>
      <c r="H170" s="1"/>
      <c r="I170" s="1"/>
      <c r="J170" s="1">
        <f t="shared" si="2"/>
        <v>0</v>
      </c>
      <c r="K170" s="1"/>
    </row>
    <row r="171" spans="1:11" ht="20.25" customHeight="1" x14ac:dyDescent="0.3">
      <c r="A171" s="1">
        <v>169</v>
      </c>
      <c r="B171" s="10">
        <v>46192</v>
      </c>
      <c r="C171" s="1" t="s">
        <v>61</v>
      </c>
      <c r="D171" s="1" t="s">
        <v>64</v>
      </c>
      <c r="E171" s="1">
        <v>750</v>
      </c>
      <c r="F171" s="1"/>
      <c r="G171" s="1"/>
      <c r="H171" s="1"/>
      <c r="I171" s="1"/>
      <c r="J171" s="1">
        <f t="shared" si="2"/>
        <v>0</v>
      </c>
      <c r="K171" s="1"/>
    </row>
    <row r="172" spans="1:11" ht="20.25" customHeight="1" x14ac:dyDescent="0.3">
      <c r="A172" s="1">
        <v>170</v>
      </c>
      <c r="B172" s="10">
        <v>46193</v>
      </c>
      <c r="C172" s="1" t="s">
        <v>61</v>
      </c>
      <c r="D172" s="1" t="s">
        <v>64</v>
      </c>
      <c r="E172" s="1">
        <v>750</v>
      </c>
      <c r="F172" s="1"/>
      <c r="G172" s="1"/>
      <c r="H172" s="1"/>
      <c r="I172" s="1"/>
      <c r="J172" s="1">
        <f t="shared" si="2"/>
        <v>0</v>
      </c>
      <c r="K172" s="1"/>
    </row>
    <row r="173" spans="1:11" ht="20.25" customHeight="1" x14ac:dyDescent="0.3">
      <c r="A173" s="1">
        <v>171</v>
      </c>
      <c r="B173" s="10">
        <v>46194</v>
      </c>
      <c r="C173" s="1" t="s">
        <v>61</v>
      </c>
      <c r="D173" s="1" t="s">
        <v>64</v>
      </c>
      <c r="E173" s="1">
        <v>750</v>
      </c>
      <c r="F173" s="1"/>
      <c r="G173" s="1"/>
      <c r="H173" s="1"/>
      <c r="I173" s="1"/>
      <c r="J173" s="1">
        <f t="shared" si="2"/>
        <v>0</v>
      </c>
      <c r="K173" s="1"/>
    </row>
    <row r="174" spans="1:11" ht="20.25" customHeight="1" x14ac:dyDescent="0.3">
      <c r="A174" s="1">
        <v>172</v>
      </c>
      <c r="B174" s="10">
        <v>46195</v>
      </c>
      <c r="C174" s="1" t="s">
        <v>61</v>
      </c>
      <c r="D174" s="1" t="s">
        <v>64</v>
      </c>
      <c r="E174" s="1">
        <v>750</v>
      </c>
      <c r="F174" s="1"/>
      <c r="G174" s="1"/>
      <c r="H174" s="1"/>
      <c r="I174" s="1"/>
      <c r="J174" s="1">
        <f t="shared" si="2"/>
        <v>0</v>
      </c>
      <c r="K174" s="1"/>
    </row>
    <row r="175" spans="1:11" ht="20.25" customHeight="1" x14ac:dyDescent="0.3">
      <c r="A175" s="1">
        <v>173</v>
      </c>
      <c r="B175" s="10">
        <v>46196</v>
      </c>
      <c r="C175" s="1" t="s">
        <v>61</v>
      </c>
      <c r="D175" s="1" t="s">
        <v>64</v>
      </c>
      <c r="E175" s="1">
        <v>750</v>
      </c>
      <c r="F175" s="1"/>
      <c r="G175" s="1"/>
      <c r="H175" s="1"/>
      <c r="I175" s="1"/>
      <c r="J175" s="1">
        <f t="shared" si="2"/>
        <v>0</v>
      </c>
      <c r="K175" s="1"/>
    </row>
    <row r="176" spans="1:11" ht="20.25" customHeight="1" x14ac:dyDescent="0.3">
      <c r="A176" s="1">
        <v>174</v>
      </c>
      <c r="B176" s="10">
        <v>46197</v>
      </c>
      <c r="C176" s="1" t="s">
        <v>61</v>
      </c>
      <c r="D176" s="1" t="s">
        <v>64</v>
      </c>
      <c r="E176" s="1">
        <v>750</v>
      </c>
      <c r="F176" s="1"/>
      <c r="G176" s="1"/>
      <c r="H176" s="1"/>
      <c r="I176" s="1"/>
      <c r="J176" s="1">
        <f t="shared" si="2"/>
        <v>0</v>
      </c>
      <c r="K176" s="1"/>
    </row>
    <row r="177" spans="1:11" ht="20.25" customHeight="1" x14ac:dyDescent="0.3">
      <c r="A177" s="1">
        <v>175</v>
      </c>
      <c r="B177" s="10">
        <v>46198</v>
      </c>
      <c r="C177" s="1" t="s">
        <v>61</v>
      </c>
      <c r="D177" s="1" t="s">
        <v>64</v>
      </c>
      <c r="E177" s="1">
        <v>750</v>
      </c>
      <c r="F177" s="1"/>
      <c r="G177" s="1"/>
      <c r="H177" s="1"/>
      <c r="I177" s="1"/>
      <c r="J177" s="1">
        <f t="shared" si="2"/>
        <v>0</v>
      </c>
      <c r="K177" s="1"/>
    </row>
    <row r="178" spans="1:11" ht="20.25" customHeight="1" x14ac:dyDescent="0.3">
      <c r="A178" s="1">
        <v>176</v>
      </c>
      <c r="B178" s="10">
        <v>46199</v>
      </c>
      <c r="C178" s="1" t="s">
        <v>61</v>
      </c>
      <c r="D178" s="1" t="s">
        <v>64</v>
      </c>
      <c r="E178" s="1">
        <v>750</v>
      </c>
      <c r="F178" s="1"/>
      <c r="G178" s="1"/>
      <c r="H178" s="1"/>
      <c r="I178" s="1"/>
      <c r="J178" s="1">
        <f t="shared" si="2"/>
        <v>0</v>
      </c>
      <c r="K178" s="1"/>
    </row>
    <row r="179" spans="1:11" ht="20.25" customHeight="1" x14ac:dyDescent="0.3">
      <c r="A179" s="1">
        <v>177</v>
      </c>
      <c r="B179" s="10">
        <v>46200</v>
      </c>
      <c r="C179" s="1" t="s">
        <v>61</v>
      </c>
      <c r="D179" s="1" t="s">
        <v>64</v>
      </c>
      <c r="E179" s="1">
        <v>750</v>
      </c>
      <c r="F179" s="1"/>
      <c r="G179" s="1"/>
      <c r="H179" s="1"/>
      <c r="I179" s="1"/>
      <c r="J179" s="1">
        <f t="shared" si="2"/>
        <v>0</v>
      </c>
      <c r="K179" s="1"/>
    </row>
    <row r="180" spans="1:11" ht="20.25" customHeight="1" x14ac:dyDescent="0.3">
      <c r="A180" s="1">
        <v>178</v>
      </c>
      <c r="B180" s="10">
        <v>46201</v>
      </c>
      <c r="C180" s="1" t="s">
        <v>61</v>
      </c>
      <c r="D180" s="1" t="s">
        <v>64</v>
      </c>
      <c r="E180" s="1">
        <v>750</v>
      </c>
      <c r="F180" s="1"/>
      <c r="G180" s="1"/>
      <c r="H180" s="1"/>
      <c r="I180" s="1"/>
      <c r="J180" s="1">
        <f t="shared" si="2"/>
        <v>0</v>
      </c>
      <c r="K180" s="1"/>
    </row>
    <row r="181" spans="1:11" ht="20.25" customHeight="1" x14ac:dyDescent="0.3">
      <c r="A181" s="1">
        <v>179</v>
      </c>
      <c r="B181" s="10">
        <v>46202</v>
      </c>
      <c r="C181" s="1" t="s">
        <v>61</v>
      </c>
      <c r="D181" s="1" t="s">
        <v>64</v>
      </c>
      <c r="E181" s="1">
        <v>750</v>
      </c>
      <c r="F181" s="1"/>
      <c r="G181" s="1"/>
      <c r="H181" s="1"/>
      <c r="I181" s="1"/>
      <c r="J181" s="1">
        <f t="shared" si="2"/>
        <v>0</v>
      </c>
      <c r="K181" s="1"/>
    </row>
    <row r="182" spans="1:11" ht="20.25" customHeight="1" x14ac:dyDescent="0.3">
      <c r="A182" s="1">
        <v>180</v>
      </c>
      <c r="B182" s="10">
        <v>46203</v>
      </c>
      <c r="C182" s="1" t="s">
        <v>61</v>
      </c>
      <c r="D182" s="1" t="s">
        <v>64</v>
      </c>
      <c r="E182" s="1">
        <v>750</v>
      </c>
      <c r="F182" s="1"/>
      <c r="G182" s="1"/>
      <c r="H182" s="1"/>
      <c r="I182" s="1"/>
      <c r="J182" s="1">
        <f t="shared" si="2"/>
        <v>0</v>
      </c>
      <c r="K182" s="1"/>
    </row>
    <row r="183" spans="1:11" ht="20.25" customHeight="1" x14ac:dyDescent="0.3">
      <c r="A183" s="1">
        <v>181</v>
      </c>
      <c r="B183" s="10">
        <v>46204</v>
      </c>
      <c r="C183" s="1" t="s">
        <v>61</v>
      </c>
      <c r="D183" s="1" t="s">
        <v>64</v>
      </c>
      <c r="E183" s="1">
        <v>750</v>
      </c>
      <c r="F183" s="1"/>
      <c r="G183" s="1"/>
      <c r="H183" s="1"/>
      <c r="I183" s="1"/>
      <c r="J183" s="1">
        <f t="shared" si="2"/>
        <v>0</v>
      </c>
      <c r="K183" s="1"/>
    </row>
    <row r="184" spans="1:11" ht="20.25" customHeight="1" x14ac:dyDescent="0.3">
      <c r="A184" s="1">
        <v>182</v>
      </c>
      <c r="B184" s="10">
        <v>46205</v>
      </c>
      <c r="C184" s="1" t="s">
        <v>61</v>
      </c>
      <c r="D184" s="1" t="s">
        <v>64</v>
      </c>
      <c r="E184" s="1">
        <v>750</v>
      </c>
      <c r="F184" s="1"/>
      <c r="G184" s="1"/>
      <c r="H184" s="1"/>
      <c r="I184" s="1"/>
      <c r="J184" s="1">
        <f t="shared" si="2"/>
        <v>0</v>
      </c>
      <c r="K184" s="1"/>
    </row>
    <row r="185" spans="1:11" ht="20.25" customHeight="1" x14ac:dyDescent="0.3">
      <c r="A185" s="1">
        <v>183</v>
      </c>
      <c r="B185" s="10">
        <v>46206</v>
      </c>
      <c r="C185" s="1" t="s">
        <v>61</v>
      </c>
      <c r="D185" s="1" t="s">
        <v>64</v>
      </c>
      <c r="E185" s="1">
        <v>750</v>
      </c>
      <c r="F185" s="1"/>
      <c r="G185" s="1"/>
      <c r="H185" s="1"/>
      <c r="I185" s="1"/>
      <c r="J185" s="1">
        <f t="shared" si="2"/>
        <v>0</v>
      </c>
      <c r="K185" s="1"/>
    </row>
    <row r="186" spans="1:11" ht="20.25" customHeight="1" x14ac:dyDescent="0.3">
      <c r="A186" s="1">
        <v>184</v>
      </c>
      <c r="B186" s="10">
        <v>46207</v>
      </c>
      <c r="C186" s="1" t="s">
        <v>61</v>
      </c>
      <c r="D186" s="1" t="s">
        <v>64</v>
      </c>
      <c r="E186" s="1">
        <v>750</v>
      </c>
      <c r="F186" s="1"/>
      <c r="G186" s="1"/>
      <c r="H186" s="1"/>
      <c r="I186" s="1"/>
      <c r="J186" s="1">
        <f t="shared" si="2"/>
        <v>0</v>
      </c>
      <c r="K186" s="1"/>
    </row>
    <row r="187" spans="1:11" ht="20.25" customHeight="1" x14ac:dyDescent="0.3">
      <c r="A187" s="1">
        <v>185</v>
      </c>
      <c r="B187" s="10">
        <v>46208</v>
      </c>
      <c r="C187" s="1" t="s">
        <v>61</v>
      </c>
      <c r="D187" s="1" t="s">
        <v>64</v>
      </c>
      <c r="E187" s="1">
        <v>750</v>
      </c>
      <c r="F187" s="1"/>
      <c r="G187" s="1"/>
      <c r="H187" s="1"/>
      <c r="I187" s="1"/>
      <c r="J187" s="1">
        <f t="shared" si="2"/>
        <v>0</v>
      </c>
      <c r="K187" s="1"/>
    </row>
    <row r="188" spans="1:11" ht="20.25" customHeight="1" x14ac:dyDescent="0.3">
      <c r="A188" s="1">
        <v>186</v>
      </c>
      <c r="B188" s="10">
        <v>46209</v>
      </c>
      <c r="C188" s="1" t="s">
        <v>61</v>
      </c>
      <c r="D188" s="1" t="s">
        <v>64</v>
      </c>
      <c r="E188" s="1">
        <v>750</v>
      </c>
      <c r="F188" s="1"/>
      <c r="G188" s="1"/>
      <c r="H188" s="1"/>
      <c r="I188" s="1"/>
      <c r="J188" s="1">
        <f t="shared" si="2"/>
        <v>0</v>
      </c>
      <c r="K188" s="1"/>
    </row>
    <row r="189" spans="1:11" ht="20.25" customHeight="1" x14ac:dyDescent="0.3">
      <c r="A189" s="1">
        <v>187</v>
      </c>
      <c r="B189" s="10">
        <v>46210</v>
      </c>
      <c r="C189" s="1" t="s">
        <v>61</v>
      </c>
      <c r="D189" s="1" t="s">
        <v>64</v>
      </c>
      <c r="E189" s="1">
        <v>750</v>
      </c>
      <c r="F189" s="1"/>
      <c r="G189" s="1"/>
      <c r="H189" s="1"/>
      <c r="I189" s="1"/>
      <c r="J189" s="1">
        <f t="shared" si="2"/>
        <v>0</v>
      </c>
      <c r="K189" s="1"/>
    </row>
    <row r="190" spans="1:11" ht="20.25" customHeight="1" x14ac:dyDescent="0.3">
      <c r="A190" s="1">
        <v>188</v>
      </c>
      <c r="B190" s="10">
        <v>46211</v>
      </c>
      <c r="C190" s="1" t="s">
        <v>61</v>
      </c>
      <c r="D190" s="1" t="s">
        <v>64</v>
      </c>
      <c r="E190" s="1">
        <v>750</v>
      </c>
      <c r="F190" s="1"/>
      <c r="G190" s="1"/>
      <c r="H190" s="1"/>
      <c r="I190" s="1"/>
      <c r="J190" s="1">
        <f t="shared" si="2"/>
        <v>0</v>
      </c>
      <c r="K190" s="1"/>
    </row>
    <row r="191" spans="1:11" ht="20.25" customHeight="1" x14ac:dyDescent="0.3">
      <c r="A191" s="1">
        <v>189</v>
      </c>
      <c r="B191" s="10">
        <v>46212</v>
      </c>
      <c r="C191" s="1" t="s">
        <v>61</v>
      </c>
      <c r="D191" s="1" t="s">
        <v>64</v>
      </c>
      <c r="E191" s="1">
        <v>750</v>
      </c>
      <c r="F191" s="1"/>
      <c r="G191" s="1"/>
      <c r="H191" s="1"/>
      <c r="I191" s="1"/>
      <c r="J191" s="1">
        <f t="shared" si="2"/>
        <v>0</v>
      </c>
      <c r="K191" s="1"/>
    </row>
    <row r="192" spans="1:11" ht="20.25" customHeight="1" x14ac:dyDescent="0.3">
      <c r="A192" s="1">
        <v>190</v>
      </c>
      <c r="B192" s="10">
        <v>46213</v>
      </c>
      <c r="C192" s="1" t="s">
        <v>61</v>
      </c>
      <c r="D192" s="1" t="s">
        <v>64</v>
      </c>
      <c r="E192" s="1">
        <v>750</v>
      </c>
      <c r="F192" s="1"/>
      <c r="G192" s="1"/>
      <c r="H192" s="1"/>
      <c r="I192" s="1"/>
      <c r="J192" s="1">
        <f t="shared" si="2"/>
        <v>0</v>
      </c>
      <c r="K192" s="1"/>
    </row>
    <row r="193" spans="1:11" ht="20.25" customHeight="1" x14ac:dyDescent="0.3">
      <c r="A193" s="1">
        <v>191</v>
      </c>
      <c r="B193" s="10">
        <v>46214</v>
      </c>
      <c r="C193" s="1" t="s">
        <v>61</v>
      </c>
      <c r="D193" s="1" t="s">
        <v>64</v>
      </c>
      <c r="E193" s="1">
        <v>750</v>
      </c>
      <c r="F193" s="1"/>
      <c r="G193" s="1"/>
      <c r="H193" s="1"/>
      <c r="I193" s="1"/>
      <c r="J193" s="1">
        <f t="shared" si="2"/>
        <v>0</v>
      </c>
      <c r="K193" s="1"/>
    </row>
    <row r="194" spans="1:11" ht="20.25" customHeight="1" x14ac:dyDescent="0.3">
      <c r="A194" s="1">
        <v>192</v>
      </c>
      <c r="B194" s="10">
        <v>46215</v>
      </c>
      <c r="C194" s="1" t="s">
        <v>61</v>
      </c>
      <c r="D194" s="1" t="s">
        <v>64</v>
      </c>
      <c r="E194" s="1">
        <v>750</v>
      </c>
      <c r="F194" s="1"/>
      <c r="G194" s="1"/>
      <c r="H194" s="1"/>
      <c r="I194" s="1"/>
      <c r="J194" s="1">
        <f t="shared" si="2"/>
        <v>0</v>
      </c>
      <c r="K194" s="1"/>
    </row>
    <row r="195" spans="1:11" ht="20.25" customHeight="1" x14ac:dyDescent="0.3">
      <c r="A195" s="1">
        <v>193</v>
      </c>
      <c r="B195" s="10">
        <v>46216</v>
      </c>
      <c r="C195" s="1" t="s">
        <v>61</v>
      </c>
      <c r="D195" s="1" t="s">
        <v>64</v>
      </c>
      <c r="E195" s="1">
        <v>750</v>
      </c>
      <c r="F195" s="1"/>
      <c r="G195" s="1"/>
      <c r="H195" s="1"/>
      <c r="I195" s="1"/>
      <c r="J195" s="1">
        <f t="shared" si="2"/>
        <v>0</v>
      </c>
      <c r="K195" s="1"/>
    </row>
    <row r="196" spans="1:11" ht="20.25" customHeight="1" x14ac:dyDescent="0.3">
      <c r="A196" s="1">
        <v>194</v>
      </c>
      <c r="B196" s="10">
        <v>46217</v>
      </c>
      <c r="C196" s="1" t="s">
        <v>61</v>
      </c>
      <c r="D196" s="1" t="s">
        <v>64</v>
      </c>
      <c r="E196" s="1">
        <v>750</v>
      </c>
      <c r="F196" s="1"/>
      <c r="G196" s="1"/>
      <c r="H196" s="1"/>
      <c r="I196" s="1"/>
      <c r="J196" s="1">
        <f t="shared" ref="J196:J259" si="3">E196*F196-G196-H196+I196</f>
        <v>0</v>
      </c>
      <c r="K196" s="1"/>
    </row>
    <row r="197" spans="1:11" ht="20.25" customHeight="1" x14ac:dyDescent="0.3">
      <c r="A197" s="1">
        <v>195</v>
      </c>
      <c r="B197" s="10">
        <v>46218</v>
      </c>
      <c r="C197" s="1" t="s">
        <v>61</v>
      </c>
      <c r="D197" s="1" t="s">
        <v>64</v>
      </c>
      <c r="E197" s="1">
        <v>750</v>
      </c>
      <c r="F197" s="1"/>
      <c r="G197" s="1"/>
      <c r="H197" s="1"/>
      <c r="I197" s="1"/>
      <c r="J197" s="1">
        <f t="shared" si="3"/>
        <v>0</v>
      </c>
      <c r="K197" s="1"/>
    </row>
    <row r="198" spans="1:11" ht="20.25" customHeight="1" x14ac:dyDescent="0.3">
      <c r="A198" s="1">
        <v>196</v>
      </c>
      <c r="B198" s="10">
        <v>46219</v>
      </c>
      <c r="C198" s="1" t="s">
        <v>61</v>
      </c>
      <c r="D198" s="1" t="s">
        <v>64</v>
      </c>
      <c r="E198" s="1">
        <v>750</v>
      </c>
      <c r="F198" s="1"/>
      <c r="G198" s="1"/>
      <c r="H198" s="1"/>
      <c r="I198" s="1"/>
      <c r="J198" s="1">
        <f t="shared" si="3"/>
        <v>0</v>
      </c>
      <c r="K198" s="1"/>
    </row>
    <row r="199" spans="1:11" ht="20.25" customHeight="1" x14ac:dyDescent="0.3">
      <c r="A199" s="1">
        <v>197</v>
      </c>
      <c r="B199" s="10">
        <v>46220</v>
      </c>
      <c r="C199" s="1" t="s">
        <v>61</v>
      </c>
      <c r="D199" s="1" t="s">
        <v>64</v>
      </c>
      <c r="E199" s="1">
        <v>750</v>
      </c>
      <c r="F199" s="1"/>
      <c r="G199" s="1"/>
      <c r="H199" s="1"/>
      <c r="I199" s="1"/>
      <c r="J199" s="1">
        <f t="shared" si="3"/>
        <v>0</v>
      </c>
      <c r="K199" s="1"/>
    </row>
    <row r="200" spans="1:11" ht="20.25" customHeight="1" x14ac:dyDescent="0.3">
      <c r="A200" s="1">
        <v>198</v>
      </c>
      <c r="B200" s="10">
        <v>46221</v>
      </c>
      <c r="C200" s="1" t="s">
        <v>61</v>
      </c>
      <c r="D200" s="1" t="s">
        <v>64</v>
      </c>
      <c r="E200" s="1">
        <v>750</v>
      </c>
      <c r="F200" s="1"/>
      <c r="G200" s="1"/>
      <c r="H200" s="1"/>
      <c r="I200" s="1"/>
      <c r="J200" s="1">
        <f t="shared" si="3"/>
        <v>0</v>
      </c>
      <c r="K200" s="1"/>
    </row>
    <row r="201" spans="1:11" ht="20.25" customHeight="1" x14ac:dyDescent="0.3">
      <c r="A201" s="1">
        <v>199</v>
      </c>
      <c r="B201" s="10">
        <v>46222</v>
      </c>
      <c r="C201" s="1" t="s">
        <v>61</v>
      </c>
      <c r="D201" s="1" t="s">
        <v>64</v>
      </c>
      <c r="E201" s="1">
        <v>750</v>
      </c>
      <c r="F201" s="1"/>
      <c r="G201" s="1"/>
      <c r="H201" s="1"/>
      <c r="I201" s="1"/>
      <c r="J201" s="1">
        <f t="shared" si="3"/>
        <v>0</v>
      </c>
      <c r="K201" s="1"/>
    </row>
    <row r="202" spans="1:11" ht="20.25" customHeight="1" x14ac:dyDescent="0.3">
      <c r="A202" s="1">
        <v>200</v>
      </c>
      <c r="B202" s="10">
        <v>46223</v>
      </c>
      <c r="C202" s="1" t="s">
        <v>61</v>
      </c>
      <c r="D202" s="1" t="s">
        <v>64</v>
      </c>
      <c r="E202" s="1">
        <v>750</v>
      </c>
      <c r="F202" s="1"/>
      <c r="G202" s="1"/>
      <c r="H202" s="1"/>
      <c r="I202" s="1"/>
      <c r="J202" s="1">
        <f t="shared" si="3"/>
        <v>0</v>
      </c>
      <c r="K202" s="1"/>
    </row>
    <row r="203" spans="1:11" ht="20.25" customHeight="1" x14ac:dyDescent="0.3">
      <c r="A203" s="1">
        <v>201</v>
      </c>
      <c r="B203" s="10">
        <v>46224</v>
      </c>
      <c r="C203" s="1" t="s">
        <v>61</v>
      </c>
      <c r="D203" s="1" t="s">
        <v>64</v>
      </c>
      <c r="E203" s="1">
        <v>750</v>
      </c>
      <c r="F203" s="1"/>
      <c r="G203" s="1"/>
      <c r="H203" s="1"/>
      <c r="I203" s="1"/>
      <c r="J203" s="1">
        <f t="shared" si="3"/>
        <v>0</v>
      </c>
      <c r="K203" s="1"/>
    </row>
    <row r="204" spans="1:11" ht="20.25" customHeight="1" x14ac:dyDescent="0.3">
      <c r="A204" s="1">
        <v>202</v>
      </c>
      <c r="B204" s="10">
        <v>46225</v>
      </c>
      <c r="C204" s="1" t="s">
        <v>61</v>
      </c>
      <c r="D204" s="1" t="s">
        <v>64</v>
      </c>
      <c r="E204" s="1">
        <v>750</v>
      </c>
      <c r="F204" s="1"/>
      <c r="G204" s="1"/>
      <c r="H204" s="1"/>
      <c r="I204" s="1"/>
      <c r="J204" s="1">
        <f t="shared" si="3"/>
        <v>0</v>
      </c>
      <c r="K204" s="1"/>
    </row>
    <row r="205" spans="1:11" ht="20.25" customHeight="1" x14ac:dyDescent="0.3">
      <c r="A205" s="1">
        <v>203</v>
      </c>
      <c r="B205" s="10">
        <v>46226</v>
      </c>
      <c r="C205" s="1" t="s">
        <v>61</v>
      </c>
      <c r="D205" s="1" t="s">
        <v>64</v>
      </c>
      <c r="E205" s="1">
        <v>750</v>
      </c>
      <c r="F205" s="1"/>
      <c r="G205" s="1"/>
      <c r="H205" s="1"/>
      <c r="I205" s="1"/>
      <c r="J205" s="1">
        <f t="shared" si="3"/>
        <v>0</v>
      </c>
      <c r="K205" s="1"/>
    </row>
    <row r="206" spans="1:11" ht="20.25" customHeight="1" x14ac:dyDescent="0.3">
      <c r="A206" s="1">
        <v>204</v>
      </c>
      <c r="B206" s="10">
        <v>46227</v>
      </c>
      <c r="C206" s="1" t="s">
        <v>61</v>
      </c>
      <c r="D206" s="1" t="s">
        <v>64</v>
      </c>
      <c r="E206" s="1">
        <v>750</v>
      </c>
      <c r="F206" s="1"/>
      <c r="G206" s="1"/>
      <c r="H206" s="1"/>
      <c r="I206" s="1"/>
      <c r="J206" s="1">
        <f t="shared" si="3"/>
        <v>0</v>
      </c>
      <c r="K206" s="1"/>
    </row>
    <row r="207" spans="1:11" ht="20.25" customHeight="1" x14ac:dyDescent="0.3">
      <c r="A207" s="1">
        <v>205</v>
      </c>
      <c r="B207" s="10">
        <v>46228</v>
      </c>
      <c r="C207" s="1" t="s">
        <v>61</v>
      </c>
      <c r="D207" s="1" t="s">
        <v>64</v>
      </c>
      <c r="E207" s="1">
        <v>750</v>
      </c>
      <c r="F207" s="1"/>
      <c r="G207" s="1"/>
      <c r="H207" s="1"/>
      <c r="I207" s="1"/>
      <c r="J207" s="1">
        <f t="shared" si="3"/>
        <v>0</v>
      </c>
      <c r="K207" s="1"/>
    </row>
    <row r="208" spans="1:11" ht="20.25" customHeight="1" x14ac:dyDescent="0.3">
      <c r="A208" s="1">
        <v>206</v>
      </c>
      <c r="B208" s="10">
        <v>46229</v>
      </c>
      <c r="C208" s="1" t="s">
        <v>61</v>
      </c>
      <c r="D208" s="1" t="s">
        <v>64</v>
      </c>
      <c r="E208" s="1">
        <v>750</v>
      </c>
      <c r="F208" s="1"/>
      <c r="G208" s="1"/>
      <c r="H208" s="1"/>
      <c r="I208" s="1"/>
      <c r="J208" s="1">
        <f t="shared" si="3"/>
        <v>0</v>
      </c>
      <c r="K208" s="1"/>
    </row>
    <row r="209" spans="1:11" ht="20.25" customHeight="1" x14ac:dyDescent="0.3">
      <c r="A209" s="1">
        <v>207</v>
      </c>
      <c r="B209" s="10">
        <v>46230</v>
      </c>
      <c r="C209" s="1" t="s">
        <v>61</v>
      </c>
      <c r="D209" s="1" t="s">
        <v>64</v>
      </c>
      <c r="E209" s="1">
        <v>750</v>
      </c>
      <c r="F209" s="1"/>
      <c r="G209" s="1"/>
      <c r="H209" s="1"/>
      <c r="I209" s="1"/>
      <c r="J209" s="1">
        <f t="shared" si="3"/>
        <v>0</v>
      </c>
      <c r="K209" s="1"/>
    </row>
    <row r="210" spans="1:11" ht="20.25" customHeight="1" x14ac:dyDescent="0.3">
      <c r="A210" s="1">
        <v>208</v>
      </c>
      <c r="B210" s="10">
        <v>46231</v>
      </c>
      <c r="C210" s="1" t="s">
        <v>61</v>
      </c>
      <c r="D210" s="1" t="s">
        <v>64</v>
      </c>
      <c r="E210" s="1">
        <v>750</v>
      </c>
      <c r="F210" s="1"/>
      <c r="G210" s="1"/>
      <c r="H210" s="1"/>
      <c r="I210" s="1"/>
      <c r="J210" s="1">
        <f t="shared" si="3"/>
        <v>0</v>
      </c>
      <c r="K210" s="1"/>
    </row>
    <row r="211" spans="1:11" ht="20.25" customHeight="1" x14ac:dyDescent="0.3">
      <c r="A211" s="1">
        <v>209</v>
      </c>
      <c r="B211" s="10">
        <v>46232</v>
      </c>
      <c r="C211" s="1" t="s">
        <v>61</v>
      </c>
      <c r="D211" s="1" t="s">
        <v>64</v>
      </c>
      <c r="E211" s="1">
        <v>750</v>
      </c>
      <c r="F211" s="1"/>
      <c r="G211" s="1"/>
      <c r="H211" s="1"/>
      <c r="I211" s="1"/>
      <c r="J211" s="1">
        <f t="shared" si="3"/>
        <v>0</v>
      </c>
      <c r="K211" s="1"/>
    </row>
    <row r="212" spans="1:11" ht="20.25" customHeight="1" x14ac:dyDescent="0.3">
      <c r="A212" s="1">
        <v>210</v>
      </c>
      <c r="B212" s="10">
        <v>46233</v>
      </c>
      <c r="C212" s="1" t="s">
        <v>61</v>
      </c>
      <c r="D212" s="1" t="s">
        <v>64</v>
      </c>
      <c r="E212" s="1">
        <v>750</v>
      </c>
      <c r="F212" s="1"/>
      <c r="G212" s="1"/>
      <c r="H212" s="1"/>
      <c r="I212" s="1"/>
      <c r="J212" s="1">
        <f t="shared" si="3"/>
        <v>0</v>
      </c>
      <c r="K212" s="1"/>
    </row>
    <row r="213" spans="1:11" ht="20.25" customHeight="1" x14ac:dyDescent="0.3">
      <c r="A213" s="1">
        <v>211</v>
      </c>
      <c r="B213" s="10">
        <v>46234</v>
      </c>
      <c r="C213" s="1" t="s">
        <v>61</v>
      </c>
      <c r="D213" s="1" t="s">
        <v>64</v>
      </c>
      <c r="E213" s="1">
        <v>750</v>
      </c>
      <c r="F213" s="1"/>
      <c r="G213" s="1"/>
      <c r="H213" s="1"/>
      <c r="I213" s="1"/>
      <c r="J213" s="1">
        <f t="shared" si="3"/>
        <v>0</v>
      </c>
      <c r="K213" s="1"/>
    </row>
    <row r="214" spans="1:11" ht="20.25" customHeight="1" x14ac:dyDescent="0.3">
      <c r="A214" s="1">
        <v>212</v>
      </c>
      <c r="B214" s="10">
        <v>46235</v>
      </c>
      <c r="C214" s="1" t="s">
        <v>61</v>
      </c>
      <c r="D214" s="1" t="s">
        <v>64</v>
      </c>
      <c r="E214" s="1">
        <v>750</v>
      </c>
      <c r="F214" s="1"/>
      <c r="G214" s="1"/>
      <c r="H214" s="1"/>
      <c r="I214" s="1"/>
      <c r="J214" s="1">
        <f t="shared" si="3"/>
        <v>0</v>
      </c>
      <c r="K214" s="1"/>
    </row>
    <row r="215" spans="1:11" ht="20.25" customHeight="1" x14ac:dyDescent="0.3">
      <c r="A215" s="1">
        <v>213</v>
      </c>
      <c r="B215" s="10">
        <v>46236</v>
      </c>
      <c r="C215" s="1" t="s">
        <v>61</v>
      </c>
      <c r="D215" s="1" t="s">
        <v>64</v>
      </c>
      <c r="E215" s="1">
        <v>750</v>
      </c>
      <c r="F215" s="1"/>
      <c r="G215" s="1"/>
      <c r="H215" s="1"/>
      <c r="I215" s="1"/>
      <c r="J215" s="1">
        <f t="shared" si="3"/>
        <v>0</v>
      </c>
      <c r="K215" s="1"/>
    </row>
    <row r="216" spans="1:11" ht="20.25" customHeight="1" x14ac:dyDescent="0.3">
      <c r="A216" s="1">
        <v>214</v>
      </c>
      <c r="B216" s="10">
        <v>46237</v>
      </c>
      <c r="C216" s="1" t="s">
        <v>61</v>
      </c>
      <c r="D216" s="1" t="s">
        <v>64</v>
      </c>
      <c r="E216" s="1">
        <v>750</v>
      </c>
      <c r="F216" s="1"/>
      <c r="G216" s="1"/>
      <c r="H216" s="1"/>
      <c r="I216" s="1"/>
      <c r="J216" s="1">
        <f t="shared" si="3"/>
        <v>0</v>
      </c>
      <c r="K216" s="1"/>
    </row>
    <row r="217" spans="1:11" ht="20.25" customHeight="1" x14ac:dyDescent="0.3">
      <c r="A217" s="1">
        <v>215</v>
      </c>
      <c r="B217" s="10">
        <v>46238</v>
      </c>
      <c r="C217" s="1" t="s">
        <v>61</v>
      </c>
      <c r="D217" s="1" t="s">
        <v>64</v>
      </c>
      <c r="E217" s="1">
        <v>750</v>
      </c>
      <c r="F217" s="1"/>
      <c r="G217" s="1"/>
      <c r="H217" s="1"/>
      <c r="I217" s="1"/>
      <c r="J217" s="1">
        <f t="shared" si="3"/>
        <v>0</v>
      </c>
      <c r="K217" s="1"/>
    </row>
    <row r="218" spans="1:11" ht="20.25" customHeight="1" x14ac:dyDescent="0.3">
      <c r="A218" s="1">
        <v>216</v>
      </c>
      <c r="B218" s="10">
        <v>46239</v>
      </c>
      <c r="C218" s="1" t="s">
        <v>61</v>
      </c>
      <c r="D218" s="1" t="s">
        <v>64</v>
      </c>
      <c r="E218" s="1">
        <v>750</v>
      </c>
      <c r="F218" s="1"/>
      <c r="G218" s="1"/>
      <c r="H218" s="1"/>
      <c r="I218" s="1"/>
      <c r="J218" s="1">
        <f t="shared" si="3"/>
        <v>0</v>
      </c>
      <c r="K218" s="1"/>
    </row>
    <row r="219" spans="1:11" ht="20.25" customHeight="1" x14ac:dyDescent="0.3">
      <c r="A219" s="1">
        <v>217</v>
      </c>
      <c r="B219" s="10">
        <v>46240</v>
      </c>
      <c r="C219" s="1" t="s">
        <v>61</v>
      </c>
      <c r="D219" s="1" t="s">
        <v>64</v>
      </c>
      <c r="E219" s="1">
        <v>750</v>
      </c>
      <c r="F219" s="1"/>
      <c r="G219" s="1"/>
      <c r="H219" s="1"/>
      <c r="I219" s="1"/>
      <c r="J219" s="1">
        <f t="shared" si="3"/>
        <v>0</v>
      </c>
      <c r="K219" s="1"/>
    </row>
    <row r="220" spans="1:11" ht="20.25" customHeight="1" x14ac:dyDescent="0.3">
      <c r="A220" s="1">
        <v>218</v>
      </c>
      <c r="B220" s="10">
        <v>46241</v>
      </c>
      <c r="C220" s="1" t="s">
        <v>61</v>
      </c>
      <c r="D220" s="1" t="s">
        <v>64</v>
      </c>
      <c r="E220" s="1">
        <v>750</v>
      </c>
      <c r="F220" s="1"/>
      <c r="G220" s="1"/>
      <c r="H220" s="1"/>
      <c r="I220" s="1"/>
      <c r="J220" s="1">
        <f t="shared" si="3"/>
        <v>0</v>
      </c>
      <c r="K220" s="1"/>
    </row>
    <row r="221" spans="1:11" ht="20.25" customHeight="1" x14ac:dyDescent="0.3">
      <c r="A221" s="1">
        <v>219</v>
      </c>
      <c r="B221" s="10">
        <v>46242</v>
      </c>
      <c r="C221" s="1" t="s">
        <v>61</v>
      </c>
      <c r="D221" s="1" t="s">
        <v>64</v>
      </c>
      <c r="E221" s="1">
        <v>750</v>
      </c>
      <c r="F221" s="1"/>
      <c r="G221" s="1"/>
      <c r="H221" s="1"/>
      <c r="I221" s="1"/>
      <c r="J221" s="1">
        <f t="shared" si="3"/>
        <v>0</v>
      </c>
      <c r="K221" s="1"/>
    </row>
    <row r="222" spans="1:11" ht="20.25" customHeight="1" x14ac:dyDescent="0.3">
      <c r="A222" s="1">
        <v>220</v>
      </c>
      <c r="B222" s="10">
        <v>46243</v>
      </c>
      <c r="C222" s="1" t="s">
        <v>61</v>
      </c>
      <c r="D222" s="1" t="s">
        <v>64</v>
      </c>
      <c r="E222" s="1">
        <v>750</v>
      </c>
      <c r="F222" s="1"/>
      <c r="G222" s="1"/>
      <c r="H222" s="1"/>
      <c r="I222" s="1"/>
      <c r="J222" s="1">
        <f t="shared" si="3"/>
        <v>0</v>
      </c>
      <c r="K222" s="1"/>
    </row>
    <row r="223" spans="1:11" ht="20.25" customHeight="1" x14ac:dyDescent="0.3">
      <c r="A223" s="1">
        <v>221</v>
      </c>
      <c r="B223" s="10">
        <v>46244</v>
      </c>
      <c r="C223" s="1" t="s">
        <v>61</v>
      </c>
      <c r="D223" s="1" t="s">
        <v>64</v>
      </c>
      <c r="E223" s="1">
        <v>750</v>
      </c>
      <c r="F223" s="1"/>
      <c r="G223" s="1"/>
      <c r="H223" s="1"/>
      <c r="I223" s="1"/>
      <c r="J223" s="1">
        <f t="shared" si="3"/>
        <v>0</v>
      </c>
      <c r="K223" s="1"/>
    </row>
    <row r="224" spans="1:11" ht="20.25" customHeight="1" x14ac:dyDescent="0.3">
      <c r="A224" s="1">
        <v>222</v>
      </c>
      <c r="B224" s="10">
        <v>46245</v>
      </c>
      <c r="C224" s="1" t="s">
        <v>61</v>
      </c>
      <c r="D224" s="1" t="s">
        <v>64</v>
      </c>
      <c r="E224" s="1">
        <v>750</v>
      </c>
      <c r="F224" s="1"/>
      <c r="G224" s="1"/>
      <c r="H224" s="1"/>
      <c r="I224" s="1"/>
      <c r="J224" s="1">
        <f t="shared" si="3"/>
        <v>0</v>
      </c>
      <c r="K224" s="1"/>
    </row>
    <row r="225" spans="1:11" ht="20.25" customHeight="1" x14ac:dyDescent="0.3">
      <c r="A225" s="1">
        <v>223</v>
      </c>
      <c r="B225" s="10">
        <v>46246</v>
      </c>
      <c r="C225" s="1" t="s">
        <v>61</v>
      </c>
      <c r="D225" s="1" t="s">
        <v>64</v>
      </c>
      <c r="E225" s="1">
        <v>750</v>
      </c>
      <c r="F225" s="1"/>
      <c r="G225" s="1"/>
      <c r="H225" s="1"/>
      <c r="I225" s="1"/>
      <c r="J225" s="1">
        <f t="shared" si="3"/>
        <v>0</v>
      </c>
      <c r="K225" s="1"/>
    </row>
    <row r="226" spans="1:11" ht="20.25" customHeight="1" x14ac:dyDescent="0.3">
      <c r="A226" s="1">
        <v>224</v>
      </c>
      <c r="B226" s="10">
        <v>46247</v>
      </c>
      <c r="C226" s="1" t="s">
        <v>61</v>
      </c>
      <c r="D226" s="1" t="s">
        <v>64</v>
      </c>
      <c r="E226" s="1">
        <v>750</v>
      </c>
      <c r="F226" s="1"/>
      <c r="G226" s="1"/>
      <c r="H226" s="1"/>
      <c r="I226" s="1"/>
      <c r="J226" s="1">
        <f t="shared" si="3"/>
        <v>0</v>
      </c>
      <c r="K226" s="1"/>
    </row>
    <row r="227" spans="1:11" ht="20.25" customHeight="1" x14ac:dyDescent="0.3">
      <c r="A227" s="1">
        <v>225</v>
      </c>
      <c r="B227" s="10">
        <v>46248</v>
      </c>
      <c r="C227" s="1" t="s">
        <v>61</v>
      </c>
      <c r="D227" s="1" t="s">
        <v>64</v>
      </c>
      <c r="E227" s="1">
        <v>750</v>
      </c>
      <c r="F227" s="1"/>
      <c r="G227" s="1"/>
      <c r="H227" s="1"/>
      <c r="I227" s="1"/>
      <c r="J227" s="1">
        <f t="shared" si="3"/>
        <v>0</v>
      </c>
      <c r="K227" s="1"/>
    </row>
    <row r="228" spans="1:11" ht="20.25" customHeight="1" x14ac:dyDescent="0.3">
      <c r="A228" s="1">
        <v>226</v>
      </c>
      <c r="B228" s="10">
        <v>46249</v>
      </c>
      <c r="C228" s="1" t="s">
        <v>61</v>
      </c>
      <c r="D228" s="1" t="s">
        <v>64</v>
      </c>
      <c r="E228" s="1">
        <v>750</v>
      </c>
      <c r="F228" s="1"/>
      <c r="G228" s="1"/>
      <c r="H228" s="1"/>
      <c r="I228" s="1"/>
      <c r="J228" s="1">
        <f t="shared" si="3"/>
        <v>0</v>
      </c>
      <c r="K228" s="1"/>
    </row>
    <row r="229" spans="1:11" ht="20.25" customHeight="1" x14ac:dyDescent="0.3">
      <c r="A229" s="1">
        <v>227</v>
      </c>
      <c r="B229" s="10">
        <v>46250</v>
      </c>
      <c r="C229" s="1" t="s">
        <v>61</v>
      </c>
      <c r="D229" s="1" t="s">
        <v>64</v>
      </c>
      <c r="E229" s="1">
        <v>750</v>
      </c>
      <c r="F229" s="1"/>
      <c r="G229" s="1"/>
      <c r="H229" s="1"/>
      <c r="I229" s="1"/>
      <c r="J229" s="1">
        <f t="shared" si="3"/>
        <v>0</v>
      </c>
      <c r="K229" s="1"/>
    </row>
    <row r="230" spans="1:11" ht="20.25" customHeight="1" x14ac:dyDescent="0.3">
      <c r="A230" s="1">
        <v>228</v>
      </c>
      <c r="B230" s="10">
        <v>46251</v>
      </c>
      <c r="C230" s="1" t="s">
        <v>61</v>
      </c>
      <c r="D230" s="1" t="s">
        <v>64</v>
      </c>
      <c r="E230" s="1">
        <v>750</v>
      </c>
      <c r="F230" s="1"/>
      <c r="G230" s="1"/>
      <c r="H230" s="1"/>
      <c r="I230" s="1"/>
      <c r="J230" s="1">
        <f t="shared" si="3"/>
        <v>0</v>
      </c>
      <c r="K230" s="1"/>
    </row>
    <row r="231" spans="1:11" ht="20.25" customHeight="1" x14ac:dyDescent="0.3">
      <c r="A231" s="1">
        <v>229</v>
      </c>
      <c r="B231" s="10">
        <v>46252</v>
      </c>
      <c r="C231" s="1" t="s">
        <v>61</v>
      </c>
      <c r="D231" s="1" t="s">
        <v>64</v>
      </c>
      <c r="E231" s="1">
        <v>750</v>
      </c>
      <c r="F231" s="1"/>
      <c r="G231" s="1"/>
      <c r="H231" s="1"/>
      <c r="I231" s="1"/>
      <c r="J231" s="1">
        <f t="shared" si="3"/>
        <v>0</v>
      </c>
      <c r="K231" s="1"/>
    </row>
    <row r="232" spans="1:11" ht="20.25" customHeight="1" x14ac:dyDescent="0.3">
      <c r="A232" s="1">
        <v>230</v>
      </c>
      <c r="B232" s="10">
        <v>46253</v>
      </c>
      <c r="C232" s="1" t="s">
        <v>61</v>
      </c>
      <c r="D232" s="1" t="s">
        <v>64</v>
      </c>
      <c r="E232" s="1">
        <v>750</v>
      </c>
      <c r="F232" s="1"/>
      <c r="G232" s="1"/>
      <c r="H232" s="1"/>
      <c r="I232" s="1"/>
      <c r="J232" s="1">
        <f t="shared" si="3"/>
        <v>0</v>
      </c>
      <c r="K232" s="1"/>
    </row>
    <row r="233" spans="1:11" ht="20.25" customHeight="1" x14ac:dyDescent="0.3">
      <c r="A233" s="1">
        <v>231</v>
      </c>
      <c r="B233" s="10">
        <v>46254</v>
      </c>
      <c r="C233" s="1" t="s">
        <v>61</v>
      </c>
      <c r="D233" s="1" t="s">
        <v>64</v>
      </c>
      <c r="E233" s="1">
        <v>750</v>
      </c>
      <c r="F233" s="1"/>
      <c r="G233" s="1"/>
      <c r="H233" s="1"/>
      <c r="I233" s="1"/>
      <c r="J233" s="1">
        <f t="shared" si="3"/>
        <v>0</v>
      </c>
      <c r="K233" s="1"/>
    </row>
    <row r="234" spans="1:11" ht="20.25" customHeight="1" x14ac:dyDescent="0.3">
      <c r="A234" s="1">
        <v>232</v>
      </c>
      <c r="B234" s="10">
        <v>46255</v>
      </c>
      <c r="C234" s="1" t="s">
        <v>61</v>
      </c>
      <c r="D234" s="1" t="s">
        <v>64</v>
      </c>
      <c r="E234" s="1">
        <v>750</v>
      </c>
      <c r="F234" s="1"/>
      <c r="G234" s="1"/>
      <c r="H234" s="1"/>
      <c r="I234" s="1"/>
      <c r="J234" s="1">
        <f t="shared" si="3"/>
        <v>0</v>
      </c>
      <c r="K234" s="1"/>
    </row>
    <row r="235" spans="1:11" ht="20.25" customHeight="1" x14ac:dyDescent="0.3">
      <c r="A235" s="1">
        <v>233</v>
      </c>
      <c r="B235" s="10">
        <v>46256</v>
      </c>
      <c r="C235" s="1" t="s">
        <v>61</v>
      </c>
      <c r="D235" s="1" t="s">
        <v>64</v>
      </c>
      <c r="E235" s="1">
        <v>750</v>
      </c>
      <c r="F235" s="1"/>
      <c r="G235" s="1"/>
      <c r="H235" s="1"/>
      <c r="I235" s="1"/>
      <c r="J235" s="1">
        <f t="shared" si="3"/>
        <v>0</v>
      </c>
      <c r="K235" s="1"/>
    </row>
    <row r="236" spans="1:11" ht="20.25" customHeight="1" x14ac:dyDescent="0.3">
      <c r="A236" s="1">
        <v>234</v>
      </c>
      <c r="B236" s="10">
        <v>46257</v>
      </c>
      <c r="C236" s="1" t="s">
        <v>61</v>
      </c>
      <c r="D236" s="1" t="s">
        <v>64</v>
      </c>
      <c r="E236" s="1">
        <v>750</v>
      </c>
      <c r="F236" s="1"/>
      <c r="G236" s="1"/>
      <c r="H236" s="1"/>
      <c r="I236" s="1"/>
      <c r="J236" s="1">
        <f t="shared" si="3"/>
        <v>0</v>
      </c>
      <c r="K236" s="1"/>
    </row>
    <row r="237" spans="1:11" ht="20.25" customHeight="1" x14ac:dyDescent="0.3">
      <c r="A237" s="1">
        <v>235</v>
      </c>
      <c r="B237" s="10">
        <v>46258</v>
      </c>
      <c r="C237" s="1" t="s">
        <v>61</v>
      </c>
      <c r="D237" s="1" t="s">
        <v>64</v>
      </c>
      <c r="E237" s="1">
        <v>750</v>
      </c>
      <c r="F237" s="1"/>
      <c r="G237" s="1"/>
      <c r="H237" s="1"/>
      <c r="I237" s="1"/>
      <c r="J237" s="1">
        <f t="shared" si="3"/>
        <v>0</v>
      </c>
      <c r="K237" s="1"/>
    </row>
    <row r="238" spans="1:11" ht="20.25" customHeight="1" x14ac:dyDescent="0.3">
      <c r="A238" s="1">
        <v>236</v>
      </c>
      <c r="B238" s="10">
        <v>46259</v>
      </c>
      <c r="C238" s="1" t="s">
        <v>61</v>
      </c>
      <c r="D238" s="1" t="s">
        <v>64</v>
      </c>
      <c r="E238" s="1">
        <v>750</v>
      </c>
      <c r="F238" s="1"/>
      <c r="G238" s="1"/>
      <c r="H238" s="1"/>
      <c r="I238" s="1"/>
      <c r="J238" s="1">
        <f t="shared" si="3"/>
        <v>0</v>
      </c>
      <c r="K238" s="1"/>
    </row>
    <row r="239" spans="1:11" ht="20.25" customHeight="1" x14ac:dyDescent="0.3">
      <c r="A239" s="1">
        <v>237</v>
      </c>
      <c r="B239" s="10">
        <v>46260</v>
      </c>
      <c r="C239" s="1" t="s">
        <v>61</v>
      </c>
      <c r="D239" s="1" t="s">
        <v>64</v>
      </c>
      <c r="E239" s="1">
        <v>750</v>
      </c>
      <c r="F239" s="1"/>
      <c r="G239" s="1"/>
      <c r="H239" s="1"/>
      <c r="I239" s="1"/>
      <c r="J239" s="1">
        <f t="shared" si="3"/>
        <v>0</v>
      </c>
      <c r="K239" s="1"/>
    </row>
    <row r="240" spans="1:11" ht="20.25" customHeight="1" x14ac:dyDescent="0.3">
      <c r="A240" s="1">
        <v>238</v>
      </c>
      <c r="B240" s="10">
        <v>46261</v>
      </c>
      <c r="C240" s="1" t="s">
        <v>61</v>
      </c>
      <c r="D240" s="1" t="s">
        <v>64</v>
      </c>
      <c r="E240" s="1">
        <v>750</v>
      </c>
      <c r="F240" s="1"/>
      <c r="G240" s="1"/>
      <c r="H240" s="1"/>
      <c r="I240" s="1"/>
      <c r="J240" s="1">
        <f t="shared" si="3"/>
        <v>0</v>
      </c>
      <c r="K240" s="1"/>
    </row>
    <row r="241" spans="1:11" ht="20.25" customHeight="1" x14ac:dyDescent="0.3">
      <c r="A241" s="1">
        <v>239</v>
      </c>
      <c r="B241" s="10">
        <v>46262</v>
      </c>
      <c r="C241" s="1" t="s">
        <v>61</v>
      </c>
      <c r="D241" s="1" t="s">
        <v>64</v>
      </c>
      <c r="E241" s="1">
        <v>750</v>
      </c>
      <c r="F241" s="1"/>
      <c r="G241" s="1"/>
      <c r="H241" s="1"/>
      <c r="I241" s="1"/>
      <c r="J241" s="1">
        <f t="shared" si="3"/>
        <v>0</v>
      </c>
      <c r="K241" s="1"/>
    </row>
    <row r="242" spans="1:11" ht="20.25" customHeight="1" x14ac:dyDescent="0.3">
      <c r="A242" s="1">
        <v>240</v>
      </c>
      <c r="B242" s="10">
        <v>46263</v>
      </c>
      <c r="C242" s="1" t="s">
        <v>61</v>
      </c>
      <c r="D242" s="1" t="s">
        <v>64</v>
      </c>
      <c r="E242" s="1">
        <v>750</v>
      </c>
      <c r="F242" s="1"/>
      <c r="G242" s="1"/>
      <c r="H242" s="1"/>
      <c r="I242" s="1"/>
      <c r="J242" s="1">
        <f t="shared" si="3"/>
        <v>0</v>
      </c>
      <c r="K242" s="1"/>
    </row>
    <row r="243" spans="1:11" ht="20.25" customHeight="1" x14ac:dyDescent="0.3">
      <c r="A243" s="1">
        <v>241</v>
      </c>
      <c r="B243" s="10">
        <v>46264</v>
      </c>
      <c r="C243" s="1" t="s">
        <v>61</v>
      </c>
      <c r="D243" s="1" t="s">
        <v>64</v>
      </c>
      <c r="E243" s="1">
        <v>750</v>
      </c>
      <c r="F243" s="1"/>
      <c r="G243" s="1"/>
      <c r="H243" s="1"/>
      <c r="I243" s="1"/>
      <c r="J243" s="1">
        <f t="shared" si="3"/>
        <v>0</v>
      </c>
      <c r="K243" s="1"/>
    </row>
    <row r="244" spans="1:11" ht="20.25" customHeight="1" x14ac:dyDescent="0.3">
      <c r="A244" s="1">
        <v>242</v>
      </c>
      <c r="B244" s="10">
        <v>46265</v>
      </c>
      <c r="C244" s="1" t="s">
        <v>61</v>
      </c>
      <c r="D244" s="1" t="s">
        <v>64</v>
      </c>
      <c r="E244" s="1">
        <v>750</v>
      </c>
      <c r="F244" s="1"/>
      <c r="G244" s="1"/>
      <c r="H244" s="1"/>
      <c r="I244" s="1"/>
      <c r="J244" s="1">
        <f t="shared" si="3"/>
        <v>0</v>
      </c>
      <c r="K244" s="1"/>
    </row>
    <row r="245" spans="1:11" ht="20.25" customHeight="1" x14ac:dyDescent="0.3">
      <c r="A245" s="1">
        <v>243</v>
      </c>
      <c r="B245" s="10">
        <v>46266</v>
      </c>
      <c r="C245" s="1" t="s">
        <v>61</v>
      </c>
      <c r="D245" s="1" t="s">
        <v>64</v>
      </c>
      <c r="E245" s="1">
        <v>750</v>
      </c>
      <c r="F245" s="1"/>
      <c r="G245" s="1"/>
      <c r="H245" s="1"/>
      <c r="I245" s="1"/>
      <c r="J245" s="1">
        <f t="shared" si="3"/>
        <v>0</v>
      </c>
      <c r="K245" s="1"/>
    </row>
    <row r="246" spans="1:11" ht="20.25" customHeight="1" x14ac:dyDescent="0.3">
      <c r="A246" s="1">
        <v>244</v>
      </c>
      <c r="B246" s="10">
        <v>46267</v>
      </c>
      <c r="C246" s="1" t="s">
        <v>61</v>
      </c>
      <c r="D246" s="1" t="s">
        <v>64</v>
      </c>
      <c r="E246" s="1">
        <v>750</v>
      </c>
      <c r="F246" s="1"/>
      <c r="G246" s="1"/>
      <c r="H246" s="1"/>
      <c r="I246" s="1"/>
      <c r="J246" s="1">
        <f t="shared" si="3"/>
        <v>0</v>
      </c>
      <c r="K246" s="1"/>
    </row>
    <row r="247" spans="1:11" ht="20.25" customHeight="1" x14ac:dyDescent="0.3">
      <c r="A247" s="1">
        <v>245</v>
      </c>
      <c r="B247" s="10">
        <v>46268</v>
      </c>
      <c r="C247" s="1" t="s">
        <v>61</v>
      </c>
      <c r="D247" s="1" t="s">
        <v>64</v>
      </c>
      <c r="E247" s="1">
        <v>750</v>
      </c>
      <c r="F247" s="1"/>
      <c r="G247" s="1"/>
      <c r="H247" s="1"/>
      <c r="I247" s="1"/>
      <c r="J247" s="1">
        <f t="shared" si="3"/>
        <v>0</v>
      </c>
      <c r="K247" s="1"/>
    </row>
    <row r="248" spans="1:11" ht="20.25" customHeight="1" x14ac:dyDescent="0.3">
      <c r="A248" s="1">
        <v>246</v>
      </c>
      <c r="B248" s="10">
        <v>46269</v>
      </c>
      <c r="C248" s="1" t="s">
        <v>61</v>
      </c>
      <c r="D248" s="1" t="s">
        <v>64</v>
      </c>
      <c r="E248" s="1">
        <v>750</v>
      </c>
      <c r="F248" s="1"/>
      <c r="G248" s="1"/>
      <c r="H248" s="1"/>
      <c r="I248" s="1"/>
      <c r="J248" s="1">
        <f t="shared" si="3"/>
        <v>0</v>
      </c>
      <c r="K248" s="1"/>
    </row>
    <row r="249" spans="1:11" ht="20.25" customHeight="1" x14ac:dyDescent="0.3">
      <c r="A249" s="1">
        <v>247</v>
      </c>
      <c r="B249" s="10">
        <v>46270</v>
      </c>
      <c r="C249" s="1" t="s">
        <v>61</v>
      </c>
      <c r="D249" s="1" t="s">
        <v>64</v>
      </c>
      <c r="E249" s="1">
        <v>750</v>
      </c>
      <c r="F249" s="1"/>
      <c r="G249" s="1"/>
      <c r="H249" s="1"/>
      <c r="I249" s="1"/>
      <c r="J249" s="1">
        <f t="shared" si="3"/>
        <v>0</v>
      </c>
      <c r="K249" s="1"/>
    </row>
    <row r="250" spans="1:11" ht="20.25" customHeight="1" x14ac:dyDescent="0.3">
      <c r="A250" s="1">
        <v>248</v>
      </c>
      <c r="B250" s="10">
        <v>46271</v>
      </c>
      <c r="C250" s="1" t="s">
        <v>61</v>
      </c>
      <c r="D250" s="1" t="s">
        <v>64</v>
      </c>
      <c r="E250" s="1">
        <v>750</v>
      </c>
      <c r="F250" s="1"/>
      <c r="G250" s="1"/>
      <c r="H250" s="1"/>
      <c r="I250" s="1"/>
      <c r="J250" s="1">
        <f t="shared" si="3"/>
        <v>0</v>
      </c>
      <c r="K250" s="1"/>
    </row>
    <row r="251" spans="1:11" ht="20.25" customHeight="1" x14ac:dyDescent="0.3">
      <c r="A251" s="1">
        <v>249</v>
      </c>
      <c r="B251" s="10">
        <v>46272</v>
      </c>
      <c r="C251" s="1" t="s">
        <v>61</v>
      </c>
      <c r="D251" s="1" t="s">
        <v>64</v>
      </c>
      <c r="E251" s="1">
        <v>750</v>
      </c>
      <c r="F251" s="1"/>
      <c r="G251" s="1"/>
      <c r="H251" s="1"/>
      <c r="I251" s="1"/>
      <c r="J251" s="1">
        <f t="shared" si="3"/>
        <v>0</v>
      </c>
      <c r="K251" s="1"/>
    </row>
    <row r="252" spans="1:11" ht="20.25" customHeight="1" x14ac:dyDescent="0.3">
      <c r="A252" s="1">
        <v>250</v>
      </c>
      <c r="B252" s="10">
        <v>46273</v>
      </c>
      <c r="C252" s="1" t="s">
        <v>61</v>
      </c>
      <c r="D252" s="1" t="s">
        <v>64</v>
      </c>
      <c r="E252" s="1">
        <v>750</v>
      </c>
      <c r="F252" s="1"/>
      <c r="G252" s="1"/>
      <c r="H252" s="1"/>
      <c r="I252" s="1"/>
      <c r="J252" s="1">
        <f t="shared" si="3"/>
        <v>0</v>
      </c>
      <c r="K252" s="1"/>
    </row>
    <row r="253" spans="1:11" ht="20.25" customHeight="1" x14ac:dyDescent="0.3">
      <c r="A253" s="1">
        <v>251</v>
      </c>
      <c r="B253" s="10">
        <v>46274</v>
      </c>
      <c r="C253" s="1" t="s">
        <v>61</v>
      </c>
      <c r="D253" s="1" t="s">
        <v>64</v>
      </c>
      <c r="E253" s="1">
        <v>750</v>
      </c>
      <c r="F253" s="1"/>
      <c r="G253" s="1"/>
      <c r="H253" s="1"/>
      <c r="I253" s="1"/>
      <c r="J253" s="1">
        <f t="shared" si="3"/>
        <v>0</v>
      </c>
      <c r="K253" s="1"/>
    </row>
    <row r="254" spans="1:11" ht="20.25" customHeight="1" x14ac:dyDescent="0.3">
      <c r="A254" s="1">
        <v>252</v>
      </c>
      <c r="B254" s="10">
        <v>46275</v>
      </c>
      <c r="C254" s="1" t="s">
        <v>61</v>
      </c>
      <c r="D254" s="1" t="s">
        <v>64</v>
      </c>
      <c r="E254" s="1">
        <v>750</v>
      </c>
      <c r="F254" s="1"/>
      <c r="G254" s="1"/>
      <c r="H254" s="1"/>
      <c r="I254" s="1"/>
      <c r="J254" s="1">
        <f t="shared" si="3"/>
        <v>0</v>
      </c>
      <c r="K254" s="1"/>
    </row>
    <row r="255" spans="1:11" ht="20.25" customHeight="1" x14ac:dyDescent="0.3">
      <c r="A255" s="1">
        <v>253</v>
      </c>
      <c r="B255" s="10">
        <v>46276</v>
      </c>
      <c r="C255" s="1" t="s">
        <v>61</v>
      </c>
      <c r="D255" s="1" t="s">
        <v>64</v>
      </c>
      <c r="E255" s="1">
        <v>750</v>
      </c>
      <c r="F255" s="1"/>
      <c r="G255" s="1"/>
      <c r="H255" s="1"/>
      <c r="I255" s="1"/>
      <c r="J255" s="1">
        <f t="shared" si="3"/>
        <v>0</v>
      </c>
      <c r="K255" s="1"/>
    </row>
    <row r="256" spans="1:11" ht="20.25" customHeight="1" x14ac:dyDescent="0.3">
      <c r="A256" s="1">
        <v>254</v>
      </c>
      <c r="B256" s="10">
        <v>46277</v>
      </c>
      <c r="C256" s="1" t="s">
        <v>61</v>
      </c>
      <c r="D256" s="1" t="s">
        <v>64</v>
      </c>
      <c r="E256" s="1">
        <v>750</v>
      </c>
      <c r="F256" s="1"/>
      <c r="G256" s="1"/>
      <c r="H256" s="1"/>
      <c r="I256" s="1"/>
      <c r="J256" s="1">
        <f t="shared" si="3"/>
        <v>0</v>
      </c>
      <c r="K256" s="1"/>
    </row>
    <row r="257" spans="1:11" ht="20.25" customHeight="1" x14ac:dyDescent="0.3">
      <c r="A257" s="1">
        <v>255</v>
      </c>
      <c r="B257" s="10">
        <v>46278</v>
      </c>
      <c r="C257" s="1" t="s">
        <v>61</v>
      </c>
      <c r="D257" s="1" t="s">
        <v>64</v>
      </c>
      <c r="E257" s="1">
        <v>750</v>
      </c>
      <c r="F257" s="1"/>
      <c r="G257" s="1"/>
      <c r="H257" s="1"/>
      <c r="I257" s="1"/>
      <c r="J257" s="1">
        <f t="shared" si="3"/>
        <v>0</v>
      </c>
      <c r="K257" s="1"/>
    </row>
    <row r="258" spans="1:11" ht="20.25" customHeight="1" x14ac:dyDescent="0.3">
      <c r="A258" s="1">
        <v>256</v>
      </c>
      <c r="B258" s="10">
        <v>46279</v>
      </c>
      <c r="C258" s="1" t="s">
        <v>61</v>
      </c>
      <c r="D258" s="1" t="s">
        <v>64</v>
      </c>
      <c r="E258" s="1">
        <v>750</v>
      </c>
      <c r="F258" s="1"/>
      <c r="G258" s="1"/>
      <c r="H258" s="1"/>
      <c r="I258" s="1"/>
      <c r="J258" s="1">
        <f t="shared" si="3"/>
        <v>0</v>
      </c>
      <c r="K258" s="1"/>
    </row>
    <row r="259" spans="1:11" ht="20.25" customHeight="1" x14ac:dyDescent="0.3">
      <c r="A259" s="1">
        <v>257</v>
      </c>
      <c r="B259" s="10">
        <v>46280</v>
      </c>
      <c r="C259" s="1" t="s">
        <v>61</v>
      </c>
      <c r="D259" s="1" t="s">
        <v>64</v>
      </c>
      <c r="E259" s="1">
        <v>750</v>
      </c>
      <c r="F259" s="1"/>
      <c r="G259" s="1"/>
      <c r="H259" s="1"/>
      <c r="I259" s="1"/>
      <c r="J259" s="1">
        <f t="shared" si="3"/>
        <v>0</v>
      </c>
      <c r="K259" s="1"/>
    </row>
    <row r="260" spans="1:11" ht="20.25" customHeight="1" x14ac:dyDescent="0.3">
      <c r="A260" s="1">
        <v>258</v>
      </c>
      <c r="B260" s="10">
        <v>46281</v>
      </c>
      <c r="C260" s="1" t="s">
        <v>61</v>
      </c>
      <c r="D260" s="1" t="s">
        <v>64</v>
      </c>
      <c r="E260" s="1">
        <v>750</v>
      </c>
      <c r="F260" s="1"/>
      <c r="G260" s="1"/>
      <c r="H260" s="1"/>
      <c r="I260" s="1"/>
      <c r="J260" s="1">
        <f t="shared" ref="J260:J323" si="4">E260*F260-G260-H260+I260</f>
        <v>0</v>
      </c>
      <c r="K260" s="1"/>
    </row>
    <row r="261" spans="1:11" ht="20.25" customHeight="1" x14ac:dyDescent="0.3">
      <c r="A261" s="1">
        <v>259</v>
      </c>
      <c r="B261" s="10">
        <v>46282</v>
      </c>
      <c r="C261" s="1" t="s">
        <v>61</v>
      </c>
      <c r="D261" s="1" t="s">
        <v>64</v>
      </c>
      <c r="E261" s="1">
        <v>750</v>
      </c>
      <c r="F261" s="1"/>
      <c r="G261" s="1"/>
      <c r="H261" s="1"/>
      <c r="I261" s="1"/>
      <c r="J261" s="1">
        <f t="shared" si="4"/>
        <v>0</v>
      </c>
      <c r="K261" s="1"/>
    </row>
    <row r="262" spans="1:11" ht="20.25" customHeight="1" x14ac:dyDescent="0.3">
      <c r="A262" s="1">
        <v>260</v>
      </c>
      <c r="B262" s="10">
        <v>46283</v>
      </c>
      <c r="C262" s="1" t="s">
        <v>61</v>
      </c>
      <c r="D262" s="1" t="s">
        <v>64</v>
      </c>
      <c r="E262" s="1">
        <v>750</v>
      </c>
      <c r="F262" s="1"/>
      <c r="G262" s="1"/>
      <c r="H262" s="1"/>
      <c r="I262" s="1"/>
      <c r="J262" s="1">
        <f t="shared" si="4"/>
        <v>0</v>
      </c>
      <c r="K262" s="1"/>
    </row>
    <row r="263" spans="1:11" ht="20.25" customHeight="1" x14ac:dyDescent="0.3">
      <c r="A263" s="1">
        <v>261</v>
      </c>
      <c r="B263" s="10">
        <v>46284</v>
      </c>
      <c r="C263" s="1" t="s">
        <v>61</v>
      </c>
      <c r="D263" s="1" t="s">
        <v>64</v>
      </c>
      <c r="E263" s="1">
        <v>750</v>
      </c>
      <c r="F263" s="1"/>
      <c r="G263" s="1"/>
      <c r="H263" s="1"/>
      <c r="I263" s="1"/>
      <c r="J263" s="1">
        <f t="shared" si="4"/>
        <v>0</v>
      </c>
      <c r="K263" s="1"/>
    </row>
    <row r="264" spans="1:11" ht="20.25" customHeight="1" x14ac:dyDescent="0.3">
      <c r="A264" s="1">
        <v>262</v>
      </c>
      <c r="B264" s="10">
        <v>46285</v>
      </c>
      <c r="C264" s="1" t="s">
        <v>61</v>
      </c>
      <c r="D264" s="1" t="s">
        <v>64</v>
      </c>
      <c r="E264" s="1">
        <v>750</v>
      </c>
      <c r="F264" s="1"/>
      <c r="G264" s="1"/>
      <c r="H264" s="1"/>
      <c r="I264" s="1"/>
      <c r="J264" s="1">
        <f t="shared" si="4"/>
        <v>0</v>
      </c>
      <c r="K264" s="1"/>
    </row>
    <row r="265" spans="1:11" ht="20.25" customHeight="1" x14ac:dyDescent="0.3">
      <c r="A265" s="1">
        <v>263</v>
      </c>
      <c r="B265" s="10">
        <v>46286</v>
      </c>
      <c r="C265" s="1" t="s">
        <v>61</v>
      </c>
      <c r="D265" s="1" t="s">
        <v>64</v>
      </c>
      <c r="E265" s="1">
        <v>750</v>
      </c>
      <c r="F265" s="1"/>
      <c r="G265" s="1"/>
      <c r="H265" s="1"/>
      <c r="I265" s="1"/>
      <c r="J265" s="1">
        <f t="shared" si="4"/>
        <v>0</v>
      </c>
      <c r="K265" s="1"/>
    </row>
    <row r="266" spans="1:11" ht="20.25" customHeight="1" x14ac:dyDescent="0.3">
      <c r="A266" s="1">
        <v>264</v>
      </c>
      <c r="B266" s="10">
        <v>46287</v>
      </c>
      <c r="C266" s="1" t="s">
        <v>61</v>
      </c>
      <c r="D266" s="1" t="s">
        <v>64</v>
      </c>
      <c r="E266" s="1">
        <v>750</v>
      </c>
      <c r="F266" s="1"/>
      <c r="G266" s="1"/>
      <c r="H266" s="1"/>
      <c r="I266" s="1"/>
      <c r="J266" s="1">
        <f t="shared" si="4"/>
        <v>0</v>
      </c>
      <c r="K266" s="1"/>
    </row>
    <row r="267" spans="1:11" ht="20.25" customHeight="1" x14ac:dyDescent="0.3">
      <c r="A267" s="1">
        <v>265</v>
      </c>
      <c r="B267" s="10">
        <v>46288</v>
      </c>
      <c r="C267" s="1" t="s">
        <v>61</v>
      </c>
      <c r="D267" s="1" t="s">
        <v>64</v>
      </c>
      <c r="E267" s="1">
        <v>750</v>
      </c>
      <c r="F267" s="1"/>
      <c r="G267" s="1"/>
      <c r="H267" s="1"/>
      <c r="I267" s="1"/>
      <c r="J267" s="1">
        <f t="shared" si="4"/>
        <v>0</v>
      </c>
      <c r="K267" s="1"/>
    </row>
    <row r="268" spans="1:11" ht="20.25" customHeight="1" x14ac:dyDescent="0.3">
      <c r="A268" s="1">
        <v>266</v>
      </c>
      <c r="B268" s="10">
        <v>46289</v>
      </c>
      <c r="C268" s="1" t="s">
        <v>61</v>
      </c>
      <c r="D268" s="1" t="s">
        <v>64</v>
      </c>
      <c r="E268" s="1">
        <v>750</v>
      </c>
      <c r="F268" s="1"/>
      <c r="G268" s="1"/>
      <c r="H268" s="1"/>
      <c r="I268" s="1"/>
      <c r="J268" s="1">
        <f t="shared" si="4"/>
        <v>0</v>
      </c>
      <c r="K268" s="1"/>
    </row>
    <row r="269" spans="1:11" ht="20.25" customHeight="1" x14ac:dyDescent="0.3">
      <c r="A269" s="1">
        <v>267</v>
      </c>
      <c r="B269" s="10">
        <v>46290</v>
      </c>
      <c r="C269" s="1" t="s">
        <v>61</v>
      </c>
      <c r="D269" s="1" t="s">
        <v>64</v>
      </c>
      <c r="E269" s="1">
        <v>750</v>
      </c>
      <c r="F269" s="1"/>
      <c r="G269" s="1"/>
      <c r="H269" s="1"/>
      <c r="I269" s="1"/>
      <c r="J269" s="1">
        <f t="shared" si="4"/>
        <v>0</v>
      </c>
      <c r="K269" s="1"/>
    </row>
    <row r="270" spans="1:11" ht="20.25" customHeight="1" x14ac:dyDescent="0.3">
      <c r="A270" s="1">
        <v>268</v>
      </c>
      <c r="B270" s="10">
        <v>46291</v>
      </c>
      <c r="C270" s="1" t="s">
        <v>61</v>
      </c>
      <c r="D270" s="1" t="s">
        <v>64</v>
      </c>
      <c r="E270" s="1">
        <v>750</v>
      </c>
      <c r="F270" s="1"/>
      <c r="G270" s="1"/>
      <c r="H270" s="1"/>
      <c r="I270" s="1"/>
      <c r="J270" s="1">
        <f t="shared" si="4"/>
        <v>0</v>
      </c>
      <c r="K270" s="1"/>
    </row>
    <row r="271" spans="1:11" ht="20.25" customHeight="1" x14ac:dyDescent="0.3">
      <c r="A271" s="1">
        <v>269</v>
      </c>
      <c r="B271" s="10">
        <v>46292</v>
      </c>
      <c r="C271" s="1" t="s">
        <v>61</v>
      </c>
      <c r="D271" s="1" t="s">
        <v>64</v>
      </c>
      <c r="E271" s="1">
        <v>750</v>
      </c>
      <c r="F271" s="1"/>
      <c r="G271" s="1"/>
      <c r="H271" s="1"/>
      <c r="I271" s="1"/>
      <c r="J271" s="1">
        <f t="shared" si="4"/>
        <v>0</v>
      </c>
      <c r="K271" s="1"/>
    </row>
    <row r="272" spans="1:11" ht="20.25" customHeight="1" x14ac:dyDescent="0.3">
      <c r="A272" s="1">
        <v>270</v>
      </c>
      <c r="B272" s="10">
        <v>46293</v>
      </c>
      <c r="C272" s="1" t="s">
        <v>61</v>
      </c>
      <c r="D272" s="1" t="s">
        <v>64</v>
      </c>
      <c r="E272" s="1">
        <v>750</v>
      </c>
      <c r="F272" s="1"/>
      <c r="G272" s="1"/>
      <c r="H272" s="1"/>
      <c r="I272" s="1"/>
      <c r="J272" s="1">
        <f t="shared" si="4"/>
        <v>0</v>
      </c>
      <c r="K272" s="1"/>
    </row>
    <row r="273" spans="1:11" ht="20.25" customHeight="1" x14ac:dyDescent="0.3">
      <c r="A273" s="1">
        <v>271</v>
      </c>
      <c r="B273" s="10">
        <v>46294</v>
      </c>
      <c r="C273" s="1" t="s">
        <v>61</v>
      </c>
      <c r="D273" s="1" t="s">
        <v>64</v>
      </c>
      <c r="E273" s="1">
        <v>750</v>
      </c>
      <c r="F273" s="1"/>
      <c r="G273" s="1"/>
      <c r="H273" s="1"/>
      <c r="I273" s="1"/>
      <c r="J273" s="1">
        <f t="shared" si="4"/>
        <v>0</v>
      </c>
      <c r="K273" s="1"/>
    </row>
    <row r="274" spans="1:11" ht="20.25" customHeight="1" x14ac:dyDescent="0.3">
      <c r="A274" s="1">
        <v>272</v>
      </c>
      <c r="B274" s="10">
        <v>46295</v>
      </c>
      <c r="C274" s="1" t="s">
        <v>61</v>
      </c>
      <c r="D274" s="1" t="s">
        <v>64</v>
      </c>
      <c r="E274" s="1">
        <v>750</v>
      </c>
      <c r="F274" s="1"/>
      <c r="G274" s="1"/>
      <c r="H274" s="1"/>
      <c r="I274" s="1"/>
      <c r="J274" s="1">
        <f t="shared" si="4"/>
        <v>0</v>
      </c>
      <c r="K274" s="1"/>
    </row>
    <row r="275" spans="1:11" ht="20.25" customHeight="1" x14ac:dyDescent="0.3">
      <c r="A275" s="1">
        <v>273</v>
      </c>
      <c r="B275" s="10">
        <v>46296</v>
      </c>
      <c r="C275" s="1" t="s">
        <v>61</v>
      </c>
      <c r="D275" s="1" t="s">
        <v>64</v>
      </c>
      <c r="E275" s="1">
        <v>750</v>
      </c>
      <c r="F275" s="1"/>
      <c r="G275" s="1"/>
      <c r="H275" s="1"/>
      <c r="I275" s="1"/>
      <c r="J275" s="1">
        <f t="shared" si="4"/>
        <v>0</v>
      </c>
      <c r="K275" s="1"/>
    </row>
    <row r="276" spans="1:11" ht="20.25" customHeight="1" x14ac:dyDescent="0.3">
      <c r="A276" s="1">
        <v>274</v>
      </c>
      <c r="B276" s="10">
        <v>46297</v>
      </c>
      <c r="C276" s="1" t="s">
        <v>61</v>
      </c>
      <c r="D276" s="1" t="s">
        <v>64</v>
      </c>
      <c r="E276" s="1">
        <v>750</v>
      </c>
      <c r="F276" s="1"/>
      <c r="G276" s="1"/>
      <c r="H276" s="1"/>
      <c r="I276" s="1"/>
      <c r="J276" s="1">
        <f t="shared" si="4"/>
        <v>0</v>
      </c>
      <c r="K276" s="1"/>
    </row>
    <row r="277" spans="1:11" ht="20.25" customHeight="1" x14ac:dyDescent="0.3">
      <c r="A277" s="1">
        <v>275</v>
      </c>
      <c r="B277" s="10">
        <v>46298</v>
      </c>
      <c r="C277" s="1" t="s">
        <v>61</v>
      </c>
      <c r="D277" s="1" t="s">
        <v>64</v>
      </c>
      <c r="E277" s="1">
        <v>750</v>
      </c>
      <c r="F277" s="1"/>
      <c r="G277" s="1"/>
      <c r="H277" s="1"/>
      <c r="I277" s="1"/>
      <c r="J277" s="1">
        <f t="shared" si="4"/>
        <v>0</v>
      </c>
      <c r="K277" s="1"/>
    </row>
    <row r="278" spans="1:11" ht="20.25" customHeight="1" x14ac:dyDescent="0.3">
      <c r="A278" s="1">
        <v>276</v>
      </c>
      <c r="B278" s="10">
        <v>46299</v>
      </c>
      <c r="C278" s="1" t="s">
        <v>61</v>
      </c>
      <c r="D278" s="1" t="s">
        <v>64</v>
      </c>
      <c r="E278" s="1">
        <v>750</v>
      </c>
      <c r="F278" s="1"/>
      <c r="G278" s="1"/>
      <c r="H278" s="1"/>
      <c r="I278" s="1"/>
      <c r="J278" s="1">
        <f t="shared" si="4"/>
        <v>0</v>
      </c>
      <c r="K278" s="1"/>
    </row>
    <row r="279" spans="1:11" ht="20.25" customHeight="1" x14ac:dyDescent="0.3">
      <c r="A279" s="1">
        <v>277</v>
      </c>
      <c r="B279" s="10">
        <v>46300</v>
      </c>
      <c r="C279" s="1" t="s">
        <v>61</v>
      </c>
      <c r="D279" s="1" t="s">
        <v>64</v>
      </c>
      <c r="E279" s="1">
        <v>750</v>
      </c>
      <c r="F279" s="1"/>
      <c r="G279" s="1"/>
      <c r="H279" s="1"/>
      <c r="I279" s="1"/>
      <c r="J279" s="1">
        <f t="shared" si="4"/>
        <v>0</v>
      </c>
      <c r="K279" s="1"/>
    </row>
    <row r="280" spans="1:11" ht="20.25" customHeight="1" x14ac:dyDescent="0.3">
      <c r="A280" s="1">
        <v>278</v>
      </c>
      <c r="B280" s="10">
        <v>46301</v>
      </c>
      <c r="C280" s="1" t="s">
        <v>61</v>
      </c>
      <c r="D280" s="1" t="s">
        <v>64</v>
      </c>
      <c r="E280" s="1">
        <v>750</v>
      </c>
      <c r="F280" s="1"/>
      <c r="G280" s="1"/>
      <c r="H280" s="1"/>
      <c r="I280" s="1"/>
      <c r="J280" s="1">
        <f t="shared" si="4"/>
        <v>0</v>
      </c>
      <c r="K280" s="1"/>
    </row>
    <row r="281" spans="1:11" ht="20.25" customHeight="1" x14ac:dyDescent="0.3">
      <c r="A281" s="1">
        <v>279</v>
      </c>
      <c r="B281" s="10">
        <v>46302</v>
      </c>
      <c r="C281" s="1" t="s">
        <v>61</v>
      </c>
      <c r="D281" s="1" t="s">
        <v>64</v>
      </c>
      <c r="E281" s="1">
        <v>750</v>
      </c>
      <c r="F281" s="1"/>
      <c r="G281" s="1"/>
      <c r="H281" s="1"/>
      <c r="I281" s="1"/>
      <c r="J281" s="1">
        <f t="shared" si="4"/>
        <v>0</v>
      </c>
      <c r="K281" s="1"/>
    </row>
    <row r="282" spans="1:11" ht="20.25" customHeight="1" x14ac:dyDescent="0.3">
      <c r="A282" s="1">
        <v>280</v>
      </c>
      <c r="B282" s="10">
        <v>46303</v>
      </c>
      <c r="C282" s="1" t="s">
        <v>61</v>
      </c>
      <c r="D282" s="1" t="s">
        <v>64</v>
      </c>
      <c r="E282" s="1">
        <v>750</v>
      </c>
      <c r="F282" s="1"/>
      <c r="G282" s="1"/>
      <c r="H282" s="1"/>
      <c r="I282" s="1"/>
      <c r="J282" s="1">
        <f t="shared" si="4"/>
        <v>0</v>
      </c>
      <c r="K282" s="1"/>
    </row>
    <row r="283" spans="1:11" ht="20.25" customHeight="1" x14ac:dyDescent="0.3">
      <c r="A283" s="1">
        <v>281</v>
      </c>
      <c r="B283" s="10">
        <v>46304</v>
      </c>
      <c r="C283" s="1" t="s">
        <v>61</v>
      </c>
      <c r="D283" s="1" t="s">
        <v>64</v>
      </c>
      <c r="E283" s="1">
        <v>750</v>
      </c>
      <c r="F283" s="1"/>
      <c r="G283" s="1"/>
      <c r="H283" s="1"/>
      <c r="I283" s="1"/>
      <c r="J283" s="1">
        <f t="shared" si="4"/>
        <v>0</v>
      </c>
      <c r="K283" s="1"/>
    </row>
    <row r="284" spans="1:11" ht="20.25" customHeight="1" x14ac:dyDescent="0.3">
      <c r="A284" s="1">
        <v>282</v>
      </c>
      <c r="B284" s="10">
        <v>46305</v>
      </c>
      <c r="C284" s="1" t="s">
        <v>61</v>
      </c>
      <c r="D284" s="1" t="s">
        <v>64</v>
      </c>
      <c r="E284" s="1">
        <v>750</v>
      </c>
      <c r="F284" s="1"/>
      <c r="G284" s="1"/>
      <c r="H284" s="1"/>
      <c r="I284" s="1"/>
      <c r="J284" s="1">
        <f t="shared" si="4"/>
        <v>0</v>
      </c>
      <c r="K284" s="1"/>
    </row>
    <row r="285" spans="1:11" ht="20.25" customHeight="1" x14ac:dyDescent="0.3">
      <c r="A285" s="1">
        <v>283</v>
      </c>
      <c r="B285" s="10">
        <v>46306</v>
      </c>
      <c r="C285" s="1" t="s">
        <v>61</v>
      </c>
      <c r="D285" s="1" t="s">
        <v>64</v>
      </c>
      <c r="E285" s="1">
        <v>750</v>
      </c>
      <c r="F285" s="1"/>
      <c r="G285" s="1"/>
      <c r="H285" s="1"/>
      <c r="I285" s="1"/>
      <c r="J285" s="1">
        <f t="shared" si="4"/>
        <v>0</v>
      </c>
      <c r="K285" s="1"/>
    </row>
    <row r="286" spans="1:11" ht="20.25" customHeight="1" x14ac:dyDescent="0.3">
      <c r="A286" s="1">
        <v>284</v>
      </c>
      <c r="B286" s="10">
        <v>46307</v>
      </c>
      <c r="C286" s="1" t="s">
        <v>61</v>
      </c>
      <c r="D286" s="1" t="s">
        <v>64</v>
      </c>
      <c r="E286" s="1">
        <v>750</v>
      </c>
      <c r="F286" s="1"/>
      <c r="G286" s="1"/>
      <c r="H286" s="1"/>
      <c r="I286" s="1"/>
      <c r="J286" s="1">
        <f t="shared" si="4"/>
        <v>0</v>
      </c>
      <c r="K286" s="1"/>
    </row>
    <row r="287" spans="1:11" ht="20.25" customHeight="1" x14ac:dyDescent="0.3">
      <c r="A287" s="1">
        <v>285</v>
      </c>
      <c r="B287" s="10">
        <v>46308</v>
      </c>
      <c r="C287" s="1" t="s">
        <v>61</v>
      </c>
      <c r="D287" s="1" t="s">
        <v>64</v>
      </c>
      <c r="E287" s="1">
        <v>750</v>
      </c>
      <c r="F287" s="1"/>
      <c r="G287" s="1"/>
      <c r="H287" s="1"/>
      <c r="I287" s="1"/>
      <c r="J287" s="1">
        <f t="shared" si="4"/>
        <v>0</v>
      </c>
      <c r="K287" s="1"/>
    </row>
    <row r="288" spans="1:11" ht="20.25" customHeight="1" x14ac:dyDescent="0.3">
      <c r="A288" s="1">
        <v>286</v>
      </c>
      <c r="B288" s="10">
        <v>46309</v>
      </c>
      <c r="C288" s="1" t="s">
        <v>61</v>
      </c>
      <c r="D288" s="1" t="s">
        <v>64</v>
      </c>
      <c r="E288" s="1">
        <v>750</v>
      </c>
      <c r="F288" s="1"/>
      <c r="G288" s="1"/>
      <c r="H288" s="1"/>
      <c r="I288" s="1"/>
      <c r="J288" s="1">
        <f t="shared" si="4"/>
        <v>0</v>
      </c>
      <c r="K288" s="1"/>
    </row>
    <row r="289" spans="1:11" ht="20.25" customHeight="1" x14ac:dyDescent="0.3">
      <c r="A289" s="1">
        <v>287</v>
      </c>
      <c r="B289" s="10">
        <v>46310</v>
      </c>
      <c r="C289" s="1" t="s">
        <v>61</v>
      </c>
      <c r="D289" s="1" t="s">
        <v>64</v>
      </c>
      <c r="E289" s="1">
        <v>750</v>
      </c>
      <c r="F289" s="1"/>
      <c r="G289" s="1"/>
      <c r="H289" s="1"/>
      <c r="I289" s="1"/>
      <c r="J289" s="1">
        <f t="shared" si="4"/>
        <v>0</v>
      </c>
      <c r="K289" s="1"/>
    </row>
    <row r="290" spans="1:11" ht="20.25" customHeight="1" x14ac:dyDescent="0.3">
      <c r="A290" s="1">
        <v>288</v>
      </c>
      <c r="B290" s="10">
        <v>46311</v>
      </c>
      <c r="C290" s="1" t="s">
        <v>61</v>
      </c>
      <c r="D290" s="1" t="s">
        <v>64</v>
      </c>
      <c r="E290" s="1">
        <v>750</v>
      </c>
      <c r="F290" s="1"/>
      <c r="G290" s="1"/>
      <c r="H290" s="1"/>
      <c r="I290" s="1"/>
      <c r="J290" s="1">
        <f t="shared" si="4"/>
        <v>0</v>
      </c>
      <c r="K290" s="1"/>
    </row>
    <row r="291" spans="1:11" ht="20.25" customHeight="1" x14ac:dyDescent="0.3">
      <c r="A291" s="1">
        <v>289</v>
      </c>
      <c r="B291" s="10">
        <v>46312</v>
      </c>
      <c r="C291" s="1" t="s">
        <v>61</v>
      </c>
      <c r="D291" s="1" t="s">
        <v>64</v>
      </c>
      <c r="E291" s="1">
        <v>750</v>
      </c>
      <c r="F291" s="1"/>
      <c r="G291" s="1"/>
      <c r="H291" s="1"/>
      <c r="I291" s="1"/>
      <c r="J291" s="1">
        <f t="shared" si="4"/>
        <v>0</v>
      </c>
      <c r="K291" s="1"/>
    </row>
    <row r="292" spans="1:11" ht="20.25" customHeight="1" x14ac:dyDescent="0.3">
      <c r="A292" s="1">
        <v>290</v>
      </c>
      <c r="B292" s="10">
        <v>46313</v>
      </c>
      <c r="C292" s="1" t="s">
        <v>61</v>
      </c>
      <c r="D292" s="1" t="s">
        <v>64</v>
      </c>
      <c r="E292" s="1">
        <v>750</v>
      </c>
      <c r="F292" s="1"/>
      <c r="G292" s="1"/>
      <c r="H292" s="1"/>
      <c r="I292" s="1"/>
      <c r="J292" s="1">
        <f t="shared" si="4"/>
        <v>0</v>
      </c>
      <c r="K292" s="1"/>
    </row>
    <row r="293" spans="1:11" ht="20.25" customHeight="1" x14ac:dyDescent="0.3">
      <c r="A293" s="1">
        <v>291</v>
      </c>
      <c r="B293" s="10">
        <v>46314</v>
      </c>
      <c r="C293" s="1" t="s">
        <v>61</v>
      </c>
      <c r="D293" s="1" t="s">
        <v>64</v>
      </c>
      <c r="E293" s="1">
        <v>750</v>
      </c>
      <c r="F293" s="1"/>
      <c r="G293" s="1"/>
      <c r="H293" s="1"/>
      <c r="I293" s="1"/>
      <c r="J293" s="1">
        <f t="shared" si="4"/>
        <v>0</v>
      </c>
      <c r="K293" s="1"/>
    </row>
    <row r="294" spans="1:11" ht="20.25" customHeight="1" x14ac:dyDescent="0.3">
      <c r="A294" s="1">
        <v>292</v>
      </c>
      <c r="B294" s="10">
        <v>46315</v>
      </c>
      <c r="C294" s="1" t="s">
        <v>61</v>
      </c>
      <c r="D294" s="1" t="s">
        <v>64</v>
      </c>
      <c r="E294" s="1">
        <v>750</v>
      </c>
      <c r="F294" s="1"/>
      <c r="G294" s="1"/>
      <c r="H294" s="1"/>
      <c r="I294" s="1"/>
      <c r="J294" s="1">
        <f t="shared" si="4"/>
        <v>0</v>
      </c>
      <c r="K294" s="1"/>
    </row>
    <row r="295" spans="1:11" ht="20.25" customHeight="1" x14ac:dyDescent="0.3">
      <c r="A295" s="1">
        <v>293</v>
      </c>
      <c r="B295" s="10">
        <v>46316</v>
      </c>
      <c r="C295" s="1" t="s">
        <v>61</v>
      </c>
      <c r="D295" s="1" t="s">
        <v>64</v>
      </c>
      <c r="E295" s="1">
        <v>750</v>
      </c>
      <c r="F295" s="1"/>
      <c r="G295" s="1"/>
      <c r="H295" s="1"/>
      <c r="I295" s="1"/>
      <c r="J295" s="1">
        <f t="shared" si="4"/>
        <v>0</v>
      </c>
      <c r="K295" s="1"/>
    </row>
    <row r="296" spans="1:11" ht="20.25" customHeight="1" x14ac:dyDescent="0.3">
      <c r="A296" s="1">
        <v>294</v>
      </c>
      <c r="B296" s="10">
        <v>46317</v>
      </c>
      <c r="C296" s="1" t="s">
        <v>61</v>
      </c>
      <c r="D296" s="1" t="s">
        <v>64</v>
      </c>
      <c r="E296" s="1">
        <v>750</v>
      </c>
      <c r="F296" s="1"/>
      <c r="G296" s="1"/>
      <c r="H296" s="1"/>
      <c r="I296" s="1"/>
      <c r="J296" s="1">
        <f t="shared" si="4"/>
        <v>0</v>
      </c>
      <c r="K296" s="1"/>
    </row>
    <row r="297" spans="1:11" ht="20.25" customHeight="1" x14ac:dyDescent="0.3">
      <c r="A297" s="1">
        <v>295</v>
      </c>
      <c r="B297" s="10">
        <v>46318</v>
      </c>
      <c r="C297" s="1" t="s">
        <v>61</v>
      </c>
      <c r="D297" s="1" t="s">
        <v>64</v>
      </c>
      <c r="E297" s="1">
        <v>750</v>
      </c>
      <c r="F297" s="1"/>
      <c r="G297" s="1"/>
      <c r="H297" s="1"/>
      <c r="I297" s="1"/>
      <c r="J297" s="1">
        <f t="shared" si="4"/>
        <v>0</v>
      </c>
      <c r="K297" s="1"/>
    </row>
    <row r="298" spans="1:11" ht="20.25" customHeight="1" x14ac:dyDescent="0.3">
      <c r="A298" s="1">
        <v>296</v>
      </c>
      <c r="B298" s="10">
        <v>46319</v>
      </c>
      <c r="C298" s="1" t="s">
        <v>61</v>
      </c>
      <c r="D298" s="1" t="s">
        <v>64</v>
      </c>
      <c r="E298" s="1">
        <v>750</v>
      </c>
      <c r="F298" s="1"/>
      <c r="G298" s="1"/>
      <c r="H298" s="1"/>
      <c r="I298" s="1"/>
      <c r="J298" s="1">
        <f t="shared" si="4"/>
        <v>0</v>
      </c>
      <c r="K298" s="1"/>
    </row>
    <row r="299" spans="1:11" ht="20.25" customHeight="1" x14ac:dyDescent="0.3">
      <c r="A299" s="1">
        <v>297</v>
      </c>
      <c r="B299" s="10">
        <v>46320</v>
      </c>
      <c r="C299" s="1" t="s">
        <v>61</v>
      </c>
      <c r="D299" s="1" t="s">
        <v>64</v>
      </c>
      <c r="E299" s="1">
        <v>750</v>
      </c>
      <c r="F299" s="1"/>
      <c r="G299" s="1"/>
      <c r="H299" s="1"/>
      <c r="I299" s="1"/>
      <c r="J299" s="1">
        <f t="shared" si="4"/>
        <v>0</v>
      </c>
      <c r="K299" s="1"/>
    </row>
    <row r="300" spans="1:11" ht="20.25" customHeight="1" x14ac:dyDescent="0.3">
      <c r="A300" s="1">
        <v>298</v>
      </c>
      <c r="B300" s="10">
        <v>46321</v>
      </c>
      <c r="C300" s="1" t="s">
        <v>61</v>
      </c>
      <c r="D300" s="1" t="s">
        <v>64</v>
      </c>
      <c r="E300" s="1">
        <v>750</v>
      </c>
      <c r="F300" s="1"/>
      <c r="G300" s="1"/>
      <c r="H300" s="1"/>
      <c r="I300" s="1"/>
      <c r="J300" s="1">
        <f t="shared" si="4"/>
        <v>0</v>
      </c>
      <c r="K300" s="1"/>
    </row>
    <row r="301" spans="1:11" ht="20.25" customHeight="1" x14ac:dyDescent="0.3">
      <c r="A301" s="1">
        <v>299</v>
      </c>
      <c r="B301" s="10">
        <v>46322</v>
      </c>
      <c r="C301" s="1" t="s">
        <v>61</v>
      </c>
      <c r="D301" s="1" t="s">
        <v>64</v>
      </c>
      <c r="E301" s="1">
        <v>750</v>
      </c>
      <c r="F301" s="1"/>
      <c r="G301" s="1"/>
      <c r="H301" s="1"/>
      <c r="I301" s="1"/>
      <c r="J301" s="1">
        <f t="shared" si="4"/>
        <v>0</v>
      </c>
      <c r="K301" s="1"/>
    </row>
    <row r="302" spans="1:11" ht="20.25" customHeight="1" x14ac:dyDescent="0.3">
      <c r="A302" s="1">
        <v>300</v>
      </c>
      <c r="B302" s="10">
        <v>46323</v>
      </c>
      <c r="C302" s="1" t="s">
        <v>61</v>
      </c>
      <c r="D302" s="1" t="s">
        <v>64</v>
      </c>
      <c r="E302" s="1">
        <v>750</v>
      </c>
      <c r="F302" s="1"/>
      <c r="G302" s="1"/>
      <c r="H302" s="1"/>
      <c r="I302" s="1"/>
      <c r="J302" s="1">
        <f t="shared" si="4"/>
        <v>0</v>
      </c>
      <c r="K302" s="1"/>
    </row>
    <row r="303" spans="1:11" ht="20.25" customHeight="1" x14ac:dyDescent="0.3">
      <c r="A303" s="1">
        <v>301</v>
      </c>
      <c r="B303" s="10">
        <v>46324</v>
      </c>
      <c r="C303" s="1" t="s">
        <v>61</v>
      </c>
      <c r="D303" s="1" t="s">
        <v>64</v>
      </c>
      <c r="E303" s="1">
        <v>750</v>
      </c>
      <c r="F303" s="1"/>
      <c r="G303" s="1"/>
      <c r="H303" s="1"/>
      <c r="I303" s="1"/>
      <c r="J303" s="1">
        <f t="shared" si="4"/>
        <v>0</v>
      </c>
      <c r="K303" s="1"/>
    </row>
    <row r="304" spans="1:11" ht="20.25" customHeight="1" x14ac:dyDescent="0.3">
      <c r="A304" s="1">
        <v>302</v>
      </c>
      <c r="B304" s="10">
        <v>46325</v>
      </c>
      <c r="C304" s="1" t="s">
        <v>61</v>
      </c>
      <c r="D304" s="1" t="s">
        <v>64</v>
      </c>
      <c r="E304" s="1">
        <v>750</v>
      </c>
      <c r="F304" s="1"/>
      <c r="G304" s="1"/>
      <c r="H304" s="1"/>
      <c r="I304" s="1"/>
      <c r="J304" s="1">
        <f t="shared" si="4"/>
        <v>0</v>
      </c>
      <c r="K304" s="1"/>
    </row>
    <row r="305" spans="1:11" ht="20.25" customHeight="1" x14ac:dyDescent="0.3">
      <c r="A305" s="1">
        <v>303</v>
      </c>
      <c r="B305" s="10">
        <v>46326</v>
      </c>
      <c r="C305" s="1" t="s">
        <v>61</v>
      </c>
      <c r="D305" s="1" t="s">
        <v>64</v>
      </c>
      <c r="E305" s="1">
        <v>750</v>
      </c>
      <c r="F305" s="1"/>
      <c r="G305" s="1"/>
      <c r="H305" s="1"/>
      <c r="I305" s="1"/>
      <c r="J305" s="1">
        <f t="shared" si="4"/>
        <v>0</v>
      </c>
      <c r="K305" s="1"/>
    </row>
    <row r="306" spans="1:11" ht="20.25" customHeight="1" x14ac:dyDescent="0.3">
      <c r="A306" s="1">
        <v>304</v>
      </c>
      <c r="B306" s="10">
        <v>46327</v>
      </c>
      <c r="C306" s="1" t="s">
        <v>61</v>
      </c>
      <c r="D306" s="1" t="s">
        <v>64</v>
      </c>
      <c r="E306" s="1">
        <v>750</v>
      </c>
      <c r="F306" s="1"/>
      <c r="G306" s="1"/>
      <c r="H306" s="1"/>
      <c r="I306" s="1"/>
      <c r="J306" s="1">
        <f t="shared" si="4"/>
        <v>0</v>
      </c>
      <c r="K306" s="1"/>
    </row>
    <row r="307" spans="1:11" ht="20.25" customHeight="1" x14ac:dyDescent="0.3">
      <c r="A307" s="1">
        <v>305</v>
      </c>
      <c r="B307" s="10">
        <v>46328</v>
      </c>
      <c r="C307" s="1" t="s">
        <v>61</v>
      </c>
      <c r="D307" s="1" t="s">
        <v>64</v>
      </c>
      <c r="E307" s="1">
        <v>750</v>
      </c>
      <c r="F307" s="1"/>
      <c r="G307" s="1"/>
      <c r="H307" s="1"/>
      <c r="I307" s="1"/>
      <c r="J307" s="1">
        <f t="shared" si="4"/>
        <v>0</v>
      </c>
      <c r="K307" s="1"/>
    </row>
    <row r="308" spans="1:11" ht="20.25" customHeight="1" x14ac:dyDescent="0.3">
      <c r="A308" s="1">
        <v>306</v>
      </c>
      <c r="B308" s="10">
        <v>46329</v>
      </c>
      <c r="C308" s="1" t="s">
        <v>61</v>
      </c>
      <c r="D308" s="1" t="s">
        <v>64</v>
      </c>
      <c r="E308" s="1">
        <v>750</v>
      </c>
      <c r="F308" s="1"/>
      <c r="G308" s="1"/>
      <c r="H308" s="1"/>
      <c r="I308" s="1"/>
      <c r="J308" s="1">
        <f t="shared" si="4"/>
        <v>0</v>
      </c>
      <c r="K308" s="1"/>
    </row>
    <row r="309" spans="1:11" ht="20.25" customHeight="1" x14ac:dyDescent="0.3">
      <c r="A309" s="1">
        <v>307</v>
      </c>
      <c r="B309" s="10">
        <v>46330</v>
      </c>
      <c r="C309" s="1" t="s">
        <v>61</v>
      </c>
      <c r="D309" s="1" t="s">
        <v>64</v>
      </c>
      <c r="E309" s="1">
        <v>750</v>
      </c>
      <c r="F309" s="1"/>
      <c r="G309" s="1"/>
      <c r="H309" s="1"/>
      <c r="I309" s="1"/>
      <c r="J309" s="1">
        <f t="shared" si="4"/>
        <v>0</v>
      </c>
      <c r="K309" s="1"/>
    </row>
    <row r="310" spans="1:11" ht="20.25" customHeight="1" x14ac:dyDescent="0.3">
      <c r="A310" s="1">
        <v>308</v>
      </c>
      <c r="B310" s="10">
        <v>46331</v>
      </c>
      <c r="C310" s="1" t="s">
        <v>61</v>
      </c>
      <c r="D310" s="1" t="s">
        <v>64</v>
      </c>
      <c r="E310" s="1">
        <v>750</v>
      </c>
      <c r="F310" s="1"/>
      <c r="G310" s="1"/>
      <c r="H310" s="1"/>
      <c r="I310" s="1"/>
      <c r="J310" s="1">
        <f t="shared" si="4"/>
        <v>0</v>
      </c>
      <c r="K310" s="1"/>
    </row>
    <row r="311" spans="1:11" ht="20.25" customHeight="1" x14ac:dyDescent="0.3">
      <c r="A311" s="1">
        <v>309</v>
      </c>
      <c r="B311" s="10">
        <v>46332</v>
      </c>
      <c r="C311" s="1" t="s">
        <v>61</v>
      </c>
      <c r="D311" s="1" t="s">
        <v>64</v>
      </c>
      <c r="E311" s="1">
        <v>750</v>
      </c>
      <c r="F311" s="1"/>
      <c r="G311" s="1"/>
      <c r="H311" s="1"/>
      <c r="I311" s="1"/>
      <c r="J311" s="1">
        <f t="shared" si="4"/>
        <v>0</v>
      </c>
      <c r="K311" s="1"/>
    </row>
    <row r="312" spans="1:11" ht="20.25" customHeight="1" x14ac:dyDescent="0.3">
      <c r="A312" s="1">
        <v>310</v>
      </c>
      <c r="B312" s="10">
        <v>46333</v>
      </c>
      <c r="C312" s="1" t="s">
        <v>61</v>
      </c>
      <c r="D312" s="1" t="s">
        <v>64</v>
      </c>
      <c r="E312" s="1">
        <v>750</v>
      </c>
      <c r="F312" s="1"/>
      <c r="G312" s="1"/>
      <c r="H312" s="1"/>
      <c r="I312" s="1"/>
      <c r="J312" s="1">
        <f t="shared" si="4"/>
        <v>0</v>
      </c>
      <c r="K312" s="1"/>
    </row>
    <row r="313" spans="1:11" ht="20.25" customHeight="1" x14ac:dyDescent="0.3">
      <c r="A313" s="1">
        <v>311</v>
      </c>
      <c r="B313" s="10">
        <v>46334</v>
      </c>
      <c r="C313" s="1" t="s">
        <v>61</v>
      </c>
      <c r="D313" s="1" t="s">
        <v>64</v>
      </c>
      <c r="E313" s="1">
        <v>750</v>
      </c>
      <c r="F313" s="1"/>
      <c r="G313" s="1"/>
      <c r="H313" s="1"/>
      <c r="I313" s="1"/>
      <c r="J313" s="1">
        <f t="shared" si="4"/>
        <v>0</v>
      </c>
      <c r="K313" s="1"/>
    </row>
    <row r="314" spans="1:11" ht="20.25" customHeight="1" x14ac:dyDescent="0.3">
      <c r="A314" s="1">
        <v>312</v>
      </c>
      <c r="B314" s="10">
        <v>46335</v>
      </c>
      <c r="C314" s="1" t="s">
        <v>61</v>
      </c>
      <c r="D314" s="1" t="s">
        <v>64</v>
      </c>
      <c r="E314" s="1">
        <v>750</v>
      </c>
      <c r="F314" s="1"/>
      <c r="G314" s="1"/>
      <c r="H314" s="1"/>
      <c r="I314" s="1"/>
      <c r="J314" s="1">
        <f t="shared" si="4"/>
        <v>0</v>
      </c>
      <c r="K314" s="1"/>
    </row>
    <row r="315" spans="1:11" ht="20.25" customHeight="1" x14ac:dyDescent="0.3">
      <c r="A315" s="1">
        <v>313</v>
      </c>
      <c r="B315" s="10">
        <v>46336</v>
      </c>
      <c r="C315" s="1" t="s">
        <v>61</v>
      </c>
      <c r="D315" s="1" t="s">
        <v>64</v>
      </c>
      <c r="E315" s="1">
        <v>750</v>
      </c>
      <c r="F315" s="1"/>
      <c r="G315" s="1"/>
      <c r="H315" s="1"/>
      <c r="I315" s="1"/>
      <c r="J315" s="1">
        <f t="shared" si="4"/>
        <v>0</v>
      </c>
      <c r="K315" s="1"/>
    </row>
    <row r="316" spans="1:11" ht="20.25" customHeight="1" x14ac:dyDescent="0.3">
      <c r="A316" s="1">
        <v>314</v>
      </c>
      <c r="B316" s="10">
        <v>46337</v>
      </c>
      <c r="C316" s="1" t="s">
        <v>61</v>
      </c>
      <c r="D316" s="1" t="s">
        <v>64</v>
      </c>
      <c r="E316" s="1">
        <v>750</v>
      </c>
      <c r="F316" s="1"/>
      <c r="G316" s="1"/>
      <c r="H316" s="1"/>
      <c r="I316" s="1"/>
      <c r="J316" s="1">
        <f t="shared" si="4"/>
        <v>0</v>
      </c>
      <c r="K316" s="1"/>
    </row>
    <row r="317" spans="1:11" ht="20.25" customHeight="1" x14ac:dyDescent="0.3">
      <c r="A317" s="1">
        <v>315</v>
      </c>
      <c r="B317" s="10">
        <v>46338</v>
      </c>
      <c r="C317" s="1" t="s">
        <v>61</v>
      </c>
      <c r="D317" s="1" t="s">
        <v>64</v>
      </c>
      <c r="E317" s="1">
        <v>750</v>
      </c>
      <c r="F317" s="1"/>
      <c r="G317" s="1"/>
      <c r="H317" s="1"/>
      <c r="I317" s="1"/>
      <c r="J317" s="1">
        <f t="shared" si="4"/>
        <v>0</v>
      </c>
      <c r="K317" s="1"/>
    </row>
    <row r="318" spans="1:11" ht="20.25" customHeight="1" x14ac:dyDescent="0.3">
      <c r="A318" s="1">
        <v>316</v>
      </c>
      <c r="B318" s="10">
        <v>46339</v>
      </c>
      <c r="C318" s="1" t="s">
        <v>61</v>
      </c>
      <c r="D318" s="1" t="s">
        <v>64</v>
      </c>
      <c r="E318" s="1">
        <v>750</v>
      </c>
      <c r="F318" s="1"/>
      <c r="G318" s="1"/>
      <c r="H318" s="1"/>
      <c r="I318" s="1"/>
      <c r="J318" s="1">
        <f t="shared" si="4"/>
        <v>0</v>
      </c>
      <c r="K318" s="1"/>
    </row>
    <row r="319" spans="1:11" ht="20.25" customHeight="1" x14ac:dyDescent="0.3">
      <c r="A319" s="1">
        <v>317</v>
      </c>
      <c r="B319" s="10">
        <v>46340</v>
      </c>
      <c r="C319" s="1" t="s">
        <v>61</v>
      </c>
      <c r="D319" s="1" t="s">
        <v>64</v>
      </c>
      <c r="E319" s="1">
        <v>750</v>
      </c>
      <c r="F319" s="1"/>
      <c r="G319" s="1"/>
      <c r="H319" s="1"/>
      <c r="I319" s="1"/>
      <c r="J319" s="1">
        <f t="shared" si="4"/>
        <v>0</v>
      </c>
      <c r="K319" s="1"/>
    </row>
    <row r="320" spans="1:11" ht="20.25" customHeight="1" x14ac:dyDescent="0.3">
      <c r="A320" s="1">
        <v>318</v>
      </c>
      <c r="B320" s="10">
        <v>46341</v>
      </c>
      <c r="C320" s="1" t="s">
        <v>61</v>
      </c>
      <c r="D320" s="1" t="s">
        <v>64</v>
      </c>
      <c r="E320" s="1">
        <v>750</v>
      </c>
      <c r="F320" s="1"/>
      <c r="G320" s="1"/>
      <c r="H320" s="1"/>
      <c r="I320" s="1"/>
      <c r="J320" s="1">
        <f t="shared" si="4"/>
        <v>0</v>
      </c>
      <c r="K320" s="1"/>
    </row>
    <row r="321" spans="1:11" ht="20.25" customHeight="1" x14ac:dyDescent="0.3">
      <c r="A321" s="1">
        <v>319</v>
      </c>
      <c r="B321" s="10">
        <v>46342</v>
      </c>
      <c r="C321" s="1" t="s">
        <v>61</v>
      </c>
      <c r="D321" s="1" t="s">
        <v>64</v>
      </c>
      <c r="E321" s="1">
        <v>750</v>
      </c>
      <c r="F321" s="1"/>
      <c r="G321" s="1"/>
      <c r="H321" s="1"/>
      <c r="I321" s="1"/>
      <c r="J321" s="1">
        <f t="shared" si="4"/>
        <v>0</v>
      </c>
      <c r="K321" s="1"/>
    </row>
    <row r="322" spans="1:11" ht="20.25" customHeight="1" x14ac:dyDescent="0.3">
      <c r="A322" s="1">
        <v>320</v>
      </c>
      <c r="B322" s="10">
        <v>46343</v>
      </c>
      <c r="C322" s="1" t="s">
        <v>61</v>
      </c>
      <c r="D322" s="1" t="s">
        <v>64</v>
      </c>
      <c r="E322" s="1">
        <v>750</v>
      </c>
      <c r="F322" s="1"/>
      <c r="G322" s="1"/>
      <c r="H322" s="1"/>
      <c r="I322" s="1"/>
      <c r="J322" s="1">
        <f t="shared" si="4"/>
        <v>0</v>
      </c>
      <c r="K322" s="1"/>
    </row>
    <row r="323" spans="1:11" ht="20.25" customHeight="1" x14ac:dyDescent="0.3">
      <c r="A323" s="1">
        <v>321</v>
      </c>
      <c r="B323" s="10">
        <v>46344</v>
      </c>
      <c r="C323" s="1" t="s">
        <v>61</v>
      </c>
      <c r="D323" s="1" t="s">
        <v>64</v>
      </c>
      <c r="E323" s="1">
        <v>750</v>
      </c>
      <c r="F323" s="1"/>
      <c r="G323" s="1"/>
      <c r="H323" s="1"/>
      <c r="I323" s="1"/>
      <c r="J323" s="1">
        <f t="shared" si="4"/>
        <v>0</v>
      </c>
      <c r="K323" s="1"/>
    </row>
    <row r="324" spans="1:11" ht="20.25" customHeight="1" x14ac:dyDescent="0.3">
      <c r="A324" s="1">
        <v>322</v>
      </c>
      <c r="B324" s="10">
        <v>46345</v>
      </c>
      <c r="C324" s="1" t="s">
        <v>61</v>
      </c>
      <c r="D324" s="1" t="s">
        <v>64</v>
      </c>
      <c r="E324" s="1">
        <v>750</v>
      </c>
      <c r="F324" s="1"/>
      <c r="G324" s="1"/>
      <c r="H324" s="1"/>
      <c r="I324" s="1"/>
      <c r="J324" s="1">
        <f t="shared" ref="J324:J367" si="5">E324*F324-G324-H324+I324</f>
        <v>0</v>
      </c>
      <c r="K324" s="1"/>
    </row>
    <row r="325" spans="1:11" ht="20.25" customHeight="1" x14ac:dyDescent="0.3">
      <c r="A325" s="1">
        <v>323</v>
      </c>
      <c r="B325" s="10">
        <v>46346</v>
      </c>
      <c r="C325" s="1" t="s">
        <v>61</v>
      </c>
      <c r="D325" s="1" t="s">
        <v>64</v>
      </c>
      <c r="E325" s="1">
        <v>750</v>
      </c>
      <c r="F325" s="1"/>
      <c r="G325" s="1"/>
      <c r="H325" s="1"/>
      <c r="I325" s="1"/>
      <c r="J325" s="1">
        <f t="shared" si="5"/>
        <v>0</v>
      </c>
      <c r="K325" s="1"/>
    </row>
    <row r="326" spans="1:11" ht="20.25" customHeight="1" x14ac:dyDescent="0.3">
      <c r="A326" s="1">
        <v>324</v>
      </c>
      <c r="B326" s="10">
        <v>46347</v>
      </c>
      <c r="C326" s="1" t="s">
        <v>61</v>
      </c>
      <c r="D326" s="1" t="s">
        <v>64</v>
      </c>
      <c r="E326" s="1">
        <v>750</v>
      </c>
      <c r="F326" s="1"/>
      <c r="G326" s="1"/>
      <c r="H326" s="1"/>
      <c r="I326" s="1"/>
      <c r="J326" s="1">
        <f t="shared" si="5"/>
        <v>0</v>
      </c>
      <c r="K326" s="1"/>
    </row>
    <row r="327" spans="1:11" ht="20.25" customHeight="1" x14ac:dyDescent="0.3">
      <c r="A327" s="1">
        <v>325</v>
      </c>
      <c r="B327" s="10">
        <v>46348</v>
      </c>
      <c r="C327" s="1" t="s">
        <v>61</v>
      </c>
      <c r="D327" s="1" t="s">
        <v>64</v>
      </c>
      <c r="E327" s="1">
        <v>750</v>
      </c>
      <c r="F327" s="1"/>
      <c r="G327" s="1"/>
      <c r="H327" s="1"/>
      <c r="I327" s="1"/>
      <c r="J327" s="1">
        <f t="shared" si="5"/>
        <v>0</v>
      </c>
      <c r="K327" s="1"/>
    </row>
    <row r="328" spans="1:11" ht="20.25" customHeight="1" x14ac:dyDescent="0.3">
      <c r="A328" s="1">
        <v>326</v>
      </c>
      <c r="B328" s="10">
        <v>46349</v>
      </c>
      <c r="C328" s="1" t="s">
        <v>61</v>
      </c>
      <c r="D328" s="1" t="s">
        <v>64</v>
      </c>
      <c r="E328" s="1">
        <v>750</v>
      </c>
      <c r="F328" s="1"/>
      <c r="G328" s="1"/>
      <c r="H328" s="1"/>
      <c r="I328" s="1"/>
      <c r="J328" s="1">
        <f t="shared" si="5"/>
        <v>0</v>
      </c>
      <c r="K328" s="1"/>
    </row>
    <row r="329" spans="1:11" ht="20.25" customHeight="1" x14ac:dyDescent="0.3">
      <c r="A329" s="1">
        <v>327</v>
      </c>
      <c r="B329" s="10">
        <v>46350</v>
      </c>
      <c r="C329" s="1" t="s">
        <v>61</v>
      </c>
      <c r="D329" s="1" t="s">
        <v>64</v>
      </c>
      <c r="E329" s="1">
        <v>750</v>
      </c>
      <c r="F329" s="1"/>
      <c r="G329" s="1"/>
      <c r="H329" s="1"/>
      <c r="I329" s="1"/>
      <c r="J329" s="1">
        <f t="shared" si="5"/>
        <v>0</v>
      </c>
      <c r="K329" s="1"/>
    </row>
    <row r="330" spans="1:11" ht="20.25" customHeight="1" x14ac:dyDescent="0.3">
      <c r="A330" s="1">
        <v>328</v>
      </c>
      <c r="B330" s="10">
        <v>46351</v>
      </c>
      <c r="C330" s="1" t="s">
        <v>61</v>
      </c>
      <c r="D330" s="1" t="s">
        <v>64</v>
      </c>
      <c r="E330" s="1">
        <v>750</v>
      </c>
      <c r="F330" s="1"/>
      <c r="G330" s="1"/>
      <c r="H330" s="1"/>
      <c r="I330" s="1"/>
      <c r="J330" s="1">
        <f t="shared" si="5"/>
        <v>0</v>
      </c>
      <c r="K330" s="1"/>
    </row>
    <row r="331" spans="1:11" ht="20.25" customHeight="1" x14ac:dyDescent="0.3">
      <c r="A331" s="1">
        <v>329</v>
      </c>
      <c r="B331" s="10">
        <v>46352</v>
      </c>
      <c r="C331" s="1" t="s">
        <v>61</v>
      </c>
      <c r="D331" s="1" t="s">
        <v>64</v>
      </c>
      <c r="E331" s="1">
        <v>750</v>
      </c>
      <c r="F331" s="1"/>
      <c r="G331" s="1"/>
      <c r="H331" s="1"/>
      <c r="I331" s="1"/>
      <c r="J331" s="1">
        <f t="shared" si="5"/>
        <v>0</v>
      </c>
      <c r="K331" s="1"/>
    </row>
    <row r="332" spans="1:11" ht="20.25" customHeight="1" x14ac:dyDescent="0.3">
      <c r="A332" s="1">
        <v>330</v>
      </c>
      <c r="B332" s="10">
        <v>46353</v>
      </c>
      <c r="C332" s="1" t="s">
        <v>61</v>
      </c>
      <c r="D332" s="1" t="s">
        <v>64</v>
      </c>
      <c r="E332" s="1">
        <v>750</v>
      </c>
      <c r="F332" s="1"/>
      <c r="G332" s="1"/>
      <c r="H332" s="1"/>
      <c r="I332" s="1"/>
      <c r="J332" s="1">
        <f t="shared" si="5"/>
        <v>0</v>
      </c>
      <c r="K332" s="1"/>
    </row>
    <row r="333" spans="1:11" ht="20.25" customHeight="1" x14ac:dyDescent="0.3">
      <c r="A333" s="1">
        <v>331</v>
      </c>
      <c r="B333" s="10">
        <v>46354</v>
      </c>
      <c r="C333" s="1" t="s">
        <v>61</v>
      </c>
      <c r="D333" s="1" t="s">
        <v>64</v>
      </c>
      <c r="E333" s="1">
        <v>750</v>
      </c>
      <c r="F333" s="1"/>
      <c r="G333" s="1"/>
      <c r="H333" s="1"/>
      <c r="I333" s="1"/>
      <c r="J333" s="1">
        <f t="shared" si="5"/>
        <v>0</v>
      </c>
      <c r="K333" s="1"/>
    </row>
    <row r="334" spans="1:11" ht="20.25" customHeight="1" x14ac:dyDescent="0.3">
      <c r="A334" s="1">
        <v>332</v>
      </c>
      <c r="B334" s="10">
        <v>46355</v>
      </c>
      <c r="C334" s="1" t="s">
        <v>61</v>
      </c>
      <c r="D334" s="1" t="s">
        <v>64</v>
      </c>
      <c r="E334" s="1">
        <v>750</v>
      </c>
      <c r="F334" s="1"/>
      <c r="G334" s="1"/>
      <c r="H334" s="1"/>
      <c r="I334" s="1"/>
      <c r="J334" s="1">
        <f t="shared" si="5"/>
        <v>0</v>
      </c>
      <c r="K334" s="1"/>
    </row>
    <row r="335" spans="1:11" ht="20.25" customHeight="1" x14ac:dyDescent="0.3">
      <c r="A335" s="1">
        <v>333</v>
      </c>
      <c r="B335" s="10">
        <v>46356</v>
      </c>
      <c r="C335" s="1" t="s">
        <v>61</v>
      </c>
      <c r="D335" s="1" t="s">
        <v>64</v>
      </c>
      <c r="E335" s="1">
        <v>750</v>
      </c>
      <c r="F335" s="1"/>
      <c r="G335" s="1"/>
      <c r="H335" s="1"/>
      <c r="I335" s="1"/>
      <c r="J335" s="1">
        <f t="shared" si="5"/>
        <v>0</v>
      </c>
      <c r="K335" s="1"/>
    </row>
    <row r="336" spans="1:11" ht="20.25" customHeight="1" x14ac:dyDescent="0.3">
      <c r="A336" s="1">
        <v>334</v>
      </c>
      <c r="B336" s="10">
        <v>46357</v>
      </c>
      <c r="C336" s="1" t="s">
        <v>61</v>
      </c>
      <c r="D336" s="1" t="s">
        <v>64</v>
      </c>
      <c r="E336" s="1">
        <v>750</v>
      </c>
      <c r="F336" s="1"/>
      <c r="G336" s="1"/>
      <c r="H336" s="1"/>
      <c r="I336" s="1"/>
      <c r="J336" s="1">
        <f t="shared" si="5"/>
        <v>0</v>
      </c>
      <c r="K336" s="1"/>
    </row>
    <row r="337" spans="1:11" ht="20.25" customHeight="1" x14ac:dyDescent="0.3">
      <c r="A337" s="1">
        <v>335</v>
      </c>
      <c r="B337" s="10">
        <v>46358</v>
      </c>
      <c r="C337" s="1" t="s">
        <v>61</v>
      </c>
      <c r="D337" s="1" t="s">
        <v>64</v>
      </c>
      <c r="E337" s="1">
        <v>750</v>
      </c>
      <c r="F337" s="1"/>
      <c r="G337" s="1"/>
      <c r="H337" s="1"/>
      <c r="I337" s="1"/>
      <c r="J337" s="1">
        <f t="shared" si="5"/>
        <v>0</v>
      </c>
      <c r="K337" s="1"/>
    </row>
    <row r="338" spans="1:11" ht="20.25" customHeight="1" x14ac:dyDescent="0.3">
      <c r="A338" s="1">
        <v>336</v>
      </c>
      <c r="B338" s="10">
        <v>46359</v>
      </c>
      <c r="C338" s="1" t="s">
        <v>61</v>
      </c>
      <c r="D338" s="1" t="s">
        <v>64</v>
      </c>
      <c r="E338" s="1">
        <v>750</v>
      </c>
      <c r="F338" s="1"/>
      <c r="G338" s="1"/>
      <c r="H338" s="1"/>
      <c r="I338" s="1"/>
      <c r="J338" s="1">
        <f t="shared" si="5"/>
        <v>0</v>
      </c>
      <c r="K338" s="1"/>
    </row>
    <row r="339" spans="1:11" ht="20.25" customHeight="1" x14ac:dyDescent="0.3">
      <c r="A339" s="1">
        <v>337</v>
      </c>
      <c r="B339" s="10">
        <v>46360</v>
      </c>
      <c r="C339" s="1" t="s">
        <v>61</v>
      </c>
      <c r="D339" s="1" t="s">
        <v>64</v>
      </c>
      <c r="E339" s="1">
        <v>750</v>
      </c>
      <c r="F339" s="1"/>
      <c r="G339" s="1"/>
      <c r="H339" s="1"/>
      <c r="I339" s="1"/>
      <c r="J339" s="1">
        <f t="shared" si="5"/>
        <v>0</v>
      </c>
      <c r="K339" s="1"/>
    </row>
    <row r="340" spans="1:11" ht="20.25" customHeight="1" x14ac:dyDescent="0.3">
      <c r="A340" s="1">
        <v>338</v>
      </c>
      <c r="B340" s="10">
        <v>46361</v>
      </c>
      <c r="C340" s="1" t="s">
        <v>61</v>
      </c>
      <c r="D340" s="1" t="s">
        <v>64</v>
      </c>
      <c r="E340" s="1">
        <v>750</v>
      </c>
      <c r="F340" s="1"/>
      <c r="G340" s="1"/>
      <c r="H340" s="1"/>
      <c r="I340" s="1"/>
      <c r="J340" s="1">
        <f t="shared" si="5"/>
        <v>0</v>
      </c>
      <c r="K340" s="1"/>
    </row>
    <row r="341" spans="1:11" ht="20.25" customHeight="1" x14ac:dyDescent="0.3">
      <c r="A341" s="1">
        <v>339</v>
      </c>
      <c r="B341" s="10">
        <v>46362</v>
      </c>
      <c r="C341" s="1" t="s">
        <v>61</v>
      </c>
      <c r="D341" s="1" t="s">
        <v>64</v>
      </c>
      <c r="E341" s="1">
        <v>750</v>
      </c>
      <c r="F341" s="1"/>
      <c r="G341" s="1"/>
      <c r="H341" s="1"/>
      <c r="I341" s="1"/>
      <c r="J341" s="1">
        <f t="shared" si="5"/>
        <v>0</v>
      </c>
      <c r="K341" s="1"/>
    </row>
    <row r="342" spans="1:11" ht="20.25" customHeight="1" x14ac:dyDescent="0.3">
      <c r="A342" s="1">
        <v>340</v>
      </c>
      <c r="B342" s="10">
        <v>46363</v>
      </c>
      <c r="C342" s="1" t="s">
        <v>61</v>
      </c>
      <c r="D342" s="1" t="s">
        <v>64</v>
      </c>
      <c r="E342" s="1">
        <v>750</v>
      </c>
      <c r="F342" s="1"/>
      <c r="G342" s="1"/>
      <c r="H342" s="1"/>
      <c r="I342" s="1"/>
      <c r="J342" s="1">
        <f t="shared" si="5"/>
        <v>0</v>
      </c>
      <c r="K342" s="1"/>
    </row>
    <row r="343" spans="1:11" ht="20.25" customHeight="1" x14ac:dyDescent="0.3">
      <c r="A343" s="1">
        <v>341</v>
      </c>
      <c r="B343" s="10">
        <v>46364</v>
      </c>
      <c r="C343" s="1" t="s">
        <v>61</v>
      </c>
      <c r="D343" s="1" t="s">
        <v>64</v>
      </c>
      <c r="E343" s="1">
        <v>750</v>
      </c>
      <c r="F343" s="1"/>
      <c r="G343" s="1"/>
      <c r="H343" s="1"/>
      <c r="I343" s="1"/>
      <c r="J343" s="1">
        <f t="shared" si="5"/>
        <v>0</v>
      </c>
      <c r="K343" s="1"/>
    </row>
    <row r="344" spans="1:11" ht="20.25" customHeight="1" x14ac:dyDescent="0.3">
      <c r="A344" s="1">
        <v>342</v>
      </c>
      <c r="B344" s="10">
        <v>46365</v>
      </c>
      <c r="C344" s="1" t="s">
        <v>61</v>
      </c>
      <c r="D344" s="1" t="s">
        <v>64</v>
      </c>
      <c r="E344" s="1">
        <v>750</v>
      </c>
      <c r="F344" s="1"/>
      <c r="G344" s="1"/>
      <c r="H344" s="1"/>
      <c r="I344" s="1"/>
      <c r="J344" s="1">
        <f t="shared" si="5"/>
        <v>0</v>
      </c>
      <c r="K344" s="1"/>
    </row>
    <row r="345" spans="1:11" ht="20.25" customHeight="1" x14ac:dyDescent="0.3">
      <c r="A345" s="1">
        <v>343</v>
      </c>
      <c r="B345" s="10">
        <v>46366</v>
      </c>
      <c r="C345" s="1" t="s">
        <v>61</v>
      </c>
      <c r="D345" s="1" t="s">
        <v>64</v>
      </c>
      <c r="E345" s="1">
        <v>750</v>
      </c>
      <c r="F345" s="1"/>
      <c r="G345" s="1"/>
      <c r="H345" s="1"/>
      <c r="I345" s="1"/>
      <c r="J345" s="1">
        <f t="shared" si="5"/>
        <v>0</v>
      </c>
      <c r="K345" s="1"/>
    </row>
    <row r="346" spans="1:11" ht="20.25" customHeight="1" x14ac:dyDescent="0.3">
      <c r="A346" s="1">
        <v>344</v>
      </c>
      <c r="B346" s="10">
        <v>46367</v>
      </c>
      <c r="C346" s="1" t="s">
        <v>61</v>
      </c>
      <c r="D346" s="1" t="s">
        <v>64</v>
      </c>
      <c r="E346" s="1">
        <v>750</v>
      </c>
      <c r="F346" s="1"/>
      <c r="G346" s="1"/>
      <c r="H346" s="1"/>
      <c r="I346" s="1"/>
      <c r="J346" s="1">
        <f t="shared" si="5"/>
        <v>0</v>
      </c>
      <c r="K346" s="1"/>
    </row>
    <row r="347" spans="1:11" ht="20.25" customHeight="1" x14ac:dyDescent="0.3">
      <c r="A347" s="1">
        <v>345</v>
      </c>
      <c r="B347" s="10">
        <v>46368</v>
      </c>
      <c r="C347" s="1" t="s">
        <v>61</v>
      </c>
      <c r="D347" s="1" t="s">
        <v>64</v>
      </c>
      <c r="E347" s="1">
        <v>750</v>
      </c>
      <c r="F347" s="1"/>
      <c r="G347" s="1"/>
      <c r="H347" s="1"/>
      <c r="I347" s="1"/>
      <c r="J347" s="1">
        <f t="shared" si="5"/>
        <v>0</v>
      </c>
      <c r="K347" s="1"/>
    </row>
    <row r="348" spans="1:11" ht="20.25" customHeight="1" x14ac:dyDescent="0.3">
      <c r="A348" s="1">
        <v>346</v>
      </c>
      <c r="B348" s="10">
        <v>46369</v>
      </c>
      <c r="C348" s="1" t="s">
        <v>61</v>
      </c>
      <c r="D348" s="1" t="s">
        <v>64</v>
      </c>
      <c r="E348" s="1">
        <v>750</v>
      </c>
      <c r="F348" s="1"/>
      <c r="G348" s="1"/>
      <c r="H348" s="1"/>
      <c r="I348" s="1"/>
      <c r="J348" s="1">
        <f t="shared" si="5"/>
        <v>0</v>
      </c>
      <c r="K348" s="1"/>
    </row>
    <row r="349" spans="1:11" ht="20.25" customHeight="1" x14ac:dyDescent="0.3">
      <c r="A349" s="1">
        <v>347</v>
      </c>
      <c r="B349" s="10">
        <v>46370</v>
      </c>
      <c r="C349" s="1" t="s">
        <v>61</v>
      </c>
      <c r="D349" s="1" t="s">
        <v>64</v>
      </c>
      <c r="E349" s="1">
        <v>750</v>
      </c>
      <c r="F349" s="1"/>
      <c r="G349" s="1"/>
      <c r="H349" s="1"/>
      <c r="I349" s="1"/>
      <c r="J349" s="1">
        <f t="shared" si="5"/>
        <v>0</v>
      </c>
      <c r="K349" s="1"/>
    </row>
    <row r="350" spans="1:11" ht="20.25" customHeight="1" x14ac:dyDescent="0.3">
      <c r="A350" s="1">
        <v>348</v>
      </c>
      <c r="B350" s="10">
        <v>46371</v>
      </c>
      <c r="C350" s="1" t="s">
        <v>61</v>
      </c>
      <c r="D350" s="1" t="s">
        <v>64</v>
      </c>
      <c r="E350" s="1">
        <v>750</v>
      </c>
      <c r="F350" s="1"/>
      <c r="G350" s="1"/>
      <c r="H350" s="1"/>
      <c r="I350" s="1"/>
      <c r="J350" s="1">
        <f t="shared" si="5"/>
        <v>0</v>
      </c>
      <c r="K350" s="1"/>
    </row>
    <row r="351" spans="1:11" ht="20.25" customHeight="1" x14ac:dyDescent="0.3">
      <c r="A351" s="1">
        <v>349</v>
      </c>
      <c r="B351" s="10">
        <v>46372</v>
      </c>
      <c r="C351" s="1" t="s">
        <v>61</v>
      </c>
      <c r="D351" s="1" t="s">
        <v>64</v>
      </c>
      <c r="E351" s="1">
        <v>750</v>
      </c>
      <c r="F351" s="1"/>
      <c r="G351" s="1"/>
      <c r="H351" s="1"/>
      <c r="I351" s="1"/>
      <c r="J351" s="1">
        <f t="shared" si="5"/>
        <v>0</v>
      </c>
      <c r="K351" s="1"/>
    </row>
    <row r="352" spans="1:11" ht="20.25" customHeight="1" x14ac:dyDescent="0.3">
      <c r="A352" s="1">
        <v>350</v>
      </c>
      <c r="B352" s="10">
        <v>46373</v>
      </c>
      <c r="C352" s="1" t="s">
        <v>61</v>
      </c>
      <c r="D352" s="1" t="s">
        <v>64</v>
      </c>
      <c r="E352" s="1">
        <v>750</v>
      </c>
      <c r="F352" s="1"/>
      <c r="G352" s="1"/>
      <c r="H352" s="1"/>
      <c r="I352" s="1"/>
      <c r="J352" s="1">
        <f t="shared" si="5"/>
        <v>0</v>
      </c>
      <c r="K352" s="1"/>
    </row>
    <row r="353" spans="1:11" ht="20.25" customHeight="1" x14ac:dyDescent="0.3">
      <c r="A353" s="1">
        <v>351</v>
      </c>
      <c r="B353" s="10">
        <v>46374</v>
      </c>
      <c r="C353" s="1" t="s">
        <v>61</v>
      </c>
      <c r="D353" s="1" t="s">
        <v>64</v>
      </c>
      <c r="E353" s="1">
        <v>750</v>
      </c>
      <c r="F353" s="1"/>
      <c r="G353" s="1"/>
      <c r="H353" s="1"/>
      <c r="I353" s="1"/>
      <c r="J353" s="1">
        <f t="shared" si="5"/>
        <v>0</v>
      </c>
      <c r="K353" s="1"/>
    </row>
    <row r="354" spans="1:11" ht="20.25" customHeight="1" x14ac:dyDescent="0.3">
      <c r="A354" s="1">
        <v>352</v>
      </c>
      <c r="B354" s="10">
        <v>46375</v>
      </c>
      <c r="C354" s="1" t="s">
        <v>61</v>
      </c>
      <c r="D354" s="1" t="s">
        <v>64</v>
      </c>
      <c r="E354" s="1">
        <v>750</v>
      </c>
      <c r="F354" s="1"/>
      <c r="G354" s="1"/>
      <c r="H354" s="1"/>
      <c r="I354" s="1"/>
      <c r="J354" s="1">
        <f t="shared" si="5"/>
        <v>0</v>
      </c>
      <c r="K354" s="1"/>
    </row>
    <row r="355" spans="1:11" ht="20.25" customHeight="1" x14ac:dyDescent="0.3">
      <c r="A355" s="1">
        <v>353</v>
      </c>
      <c r="B355" s="10">
        <v>46376</v>
      </c>
      <c r="C355" s="1" t="s">
        <v>61</v>
      </c>
      <c r="D355" s="1" t="s">
        <v>64</v>
      </c>
      <c r="E355" s="1">
        <v>750</v>
      </c>
      <c r="F355" s="1"/>
      <c r="G355" s="1"/>
      <c r="H355" s="1"/>
      <c r="I355" s="1"/>
      <c r="J355" s="1">
        <f t="shared" si="5"/>
        <v>0</v>
      </c>
      <c r="K355" s="1"/>
    </row>
    <row r="356" spans="1:11" ht="20.25" customHeight="1" x14ac:dyDescent="0.3">
      <c r="A356" s="1">
        <v>354</v>
      </c>
      <c r="B356" s="10">
        <v>46377</v>
      </c>
      <c r="C356" s="1" t="s">
        <v>61</v>
      </c>
      <c r="D356" s="1" t="s">
        <v>64</v>
      </c>
      <c r="E356" s="1">
        <v>750</v>
      </c>
      <c r="F356" s="1"/>
      <c r="G356" s="1"/>
      <c r="H356" s="1"/>
      <c r="I356" s="1"/>
      <c r="J356" s="1">
        <f t="shared" si="5"/>
        <v>0</v>
      </c>
      <c r="K356" s="1"/>
    </row>
    <row r="357" spans="1:11" ht="20.25" customHeight="1" x14ac:dyDescent="0.3">
      <c r="A357" s="1">
        <v>355</v>
      </c>
      <c r="B357" s="10">
        <v>46378</v>
      </c>
      <c r="C357" s="1" t="s">
        <v>61</v>
      </c>
      <c r="D357" s="1" t="s">
        <v>64</v>
      </c>
      <c r="E357" s="1">
        <v>750</v>
      </c>
      <c r="F357" s="1"/>
      <c r="G357" s="1"/>
      <c r="H357" s="1"/>
      <c r="I357" s="1"/>
      <c r="J357" s="1">
        <f t="shared" si="5"/>
        <v>0</v>
      </c>
      <c r="K357" s="1"/>
    </row>
    <row r="358" spans="1:11" ht="20.25" customHeight="1" x14ac:dyDescent="0.3">
      <c r="A358" s="1">
        <v>356</v>
      </c>
      <c r="B358" s="10">
        <v>46379</v>
      </c>
      <c r="C358" s="1" t="s">
        <v>61</v>
      </c>
      <c r="D358" s="1" t="s">
        <v>64</v>
      </c>
      <c r="E358" s="1">
        <v>750</v>
      </c>
      <c r="F358" s="1"/>
      <c r="G358" s="1"/>
      <c r="H358" s="1"/>
      <c r="I358" s="1"/>
      <c r="J358" s="1">
        <f t="shared" si="5"/>
        <v>0</v>
      </c>
      <c r="K358" s="1"/>
    </row>
    <row r="359" spans="1:11" ht="20.25" customHeight="1" x14ac:dyDescent="0.3">
      <c r="A359" s="1">
        <v>357</v>
      </c>
      <c r="B359" s="10">
        <v>46380</v>
      </c>
      <c r="C359" s="1" t="s">
        <v>61</v>
      </c>
      <c r="D359" s="1" t="s">
        <v>64</v>
      </c>
      <c r="E359" s="1">
        <v>750</v>
      </c>
      <c r="F359" s="1"/>
      <c r="G359" s="1"/>
      <c r="H359" s="1"/>
      <c r="I359" s="1"/>
      <c r="J359" s="1">
        <f t="shared" si="5"/>
        <v>0</v>
      </c>
      <c r="K359" s="1"/>
    </row>
    <row r="360" spans="1:11" ht="20.25" customHeight="1" x14ac:dyDescent="0.3">
      <c r="A360" s="1">
        <v>358</v>
      </c>
      <c r="B360" s="10">
        <v>46381</v>
      </c>
      <c r="C360" s="1" t="s">
        <v>61</v>
      </c>
      <c r="D360" s="1" t="s">
        <v>64</v>
      </c>
      <c r="E360" s="1">
        <v>750</v>
      </c>
      <c r="F360" s="1"/>
      <c r="G360" s="1"/>
      <c r="H360" s="1"/>
      <c r="I360" s="1"/>
      <c r="J360" s="1">
        <f t="shared" si="5"/>
        <v>0</v>
      </c>
      <c r="K360" s="1"/>
    </row>
    <row r="361" spans="1:11" ht="20.25" customHeight="1" x14ac:dyDescent="0.3">
      <c r="A361" s="1">
        <v>359</v>
      </c>
      <c r="B361" s="10">
        <v>46382</v>
      </c>
      <c r="C361" s="1" t="s">
        <v>61</v>
      </c>
      <c r="D361" s="1" t="s">
        <v>64</v>
      </c>
      <c r="E361" s="1">
        <v>750</v>
      </c>
      <c r="F361" s="1"/>
      <c r="G361" s="1"/>
      <c r="H361" s="1"/>
      <c r="I361" s="1"/>
      <c r="J361" s="1">
        <f t="shared" si="5"/>
        <v>0</v>
      </c>
      <c r="K361" s="1"/>
    </row>
    <row r="362" spans="1:11" ht="20.25" customHeight="1" x14ac:dyDescent="0.3">
      <c r="A362" s="1">
        <v>360</v>
      </c>
      <c r="B362" s="10">
        <v>46383</v>
      </c>
      <c r="C362" s="1" t="s">
        <v>61</v>
      </c>
      <c r="D362" s="1" t="s">
        <v>64</v>
      </c>
      <c r="E362" s="1">
        <v>750</v>
      </c>
      <c r="F362" s="1"/>
      <c r="G362" s="1"/>
      <c r="H362" s="1"/>
      <c r="I362" s="1"/>
      <c r="J362" s="1">
        <f t="shared" si="5"/>
        <v>0</v>
      </c>
      <c r="K362" s="1"/>
    </row>
    <row r="363" spans="1:11" ht="20.25" customHeight="1" x14ac:dyDescent="0.3">
      <c r="A363" s="1">
        <v>361</v>
      </c>
      <c r="B363" s="10">
        <v>46384</v>
      </c>
      <c r="C363" s="1" t="s">
        <v>61</v>
      </c>
      <c r="D363" s="1" t="s">
        <v>64</v>
      </c>
      <c r="E363" s="1">
        <v>750</v>
      </c>
      <c r="F363" s="1"/>
      <c r="G363" s="1"/>
      <c r="H363" s="1"/>
      <c r="I363" s="1"/>
      <c r="J363" s="1">
        <f t="shared" si="5"/>
        <v>0</v>
      </c>
      <c r="K363" s="1"/>
    </row>
    <row r="364" spans="1:11" ht="20.25" customHeight="1" x14ac:dyDescent="0.3">
      <c r="A364" s="1">
        <v>362</v>
      </c>
      <c r="B364" s="10">
        <v>46385</v>
      </c>
      <c r="C364" s="1" t="s">
        <v>61</v>
      </c>
      <c r="D364" s="1" t="s">
        <v>64</v>
      </c>
      <c r="E364" s="1">
        <v>750</v>
      </c>
      <c r="F364" s="1"/>
      <c r="G364" s="1"/>
      <c r="H364" s="1"/>
      <c r="I364" s="1"/>
      <c r="J364" s="1">
        <f t="shared" si="5"/>
        <v>0</v>
      </c>
      <c r="K364" s="1"/>
    </row>
    <row r="365" spans="1:11" ht="20.25" customHeight="1" x14ac:dyDescent="0.3">
      <c r="A365" s="1">
        <v>363</v>
      </c>
      <c r="B365" s="10">
        <v>46386</v>
      </c>
      <c r="C365" s="1" t="s">
        <v>61</v>
      </c>
      <c r="D365" s="1" t="s">
        <v>64</v>
      </c>
      <c r="E365" s="1">
        <v>750</v>
      </c>
      <c r="F365" s="1"/>
      <c r="G365" s="1"/>
      <c r="H365" s="1"/>
      <c r="I365" s="1"/>
      <c r="J365" s="1">
        <f t="shared" si="5"/>
        <v>0</v>
      </c>
      <c r="K365" s="1"/>
    </row>
    <row r="366" spans="1:11" ht="20.25" customHeight="1" x14ac:dyDescent="0.3">
      <c r="A366" s="1">
        <v>364</v>
      </c>
      <c r="B366" s="10">
        <v>46387</v>
      </c>
      <c r="C366" s="1" t="s">
        <v>61</v>
      </c>
      <c r="D366" s="1" t="s">
        <v>64</v>
      </c>
      <c r="E366" s="1">
        <v>750</v>
      </c>
      <c r="F366" s="1"/>
      <c r="G366" s="1"/>
      <c r="H366" s="1"/>
      <c r="I366" s="1"/>
      <c r="J366" s="1">
        <f t="shared" si="5"/>
        <v>0</v>
      </c>
      <c r="K366" s="1"/>
    </row>
    <row r="367" spans="1:11" ht="20.25" customHeight="1" x14ac:dyDescent="0.3">
      <c r="A367" s="1">
        <v>365</v>
      </c>
      <c r="B367" s="10">
        <v>46388</v>
      </c>
      <c r="C367" s="1" t="s">
        <v>61</v>
      </c>
      <c r="D367" s="1" t="s">
        <v>64</v>
      </c>
      <c r="E367" s="1">
        <v>750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1B000000}"/>
  <mergeCells count="3">
    <mergeCell ref="A1:K1"/>
    <mergeCell ref="N4:O4"/>
    <mergeCell ref="M5:P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Worksheet____16"/>
  <dimension ref="A1:Q371"/>
  <sheetViews>
    <sheetView rightToLeft="1" workbookViewId="0">
      <selection activeCell="O20" sqref="O20"/>
    </sheetView>
  </sheetViews>
  <sheetFormatPr defaultRowHeight="21" customHeight="1" x14ac:dyDescent="0.3"/>
  <cols>
    <col min="1" max="1" width="4.1640625" customWidth="1"/>
    <col min="2" max="2" width="13" customWidth="1"/>
    <col min="3" max="3" width="12.9140625" customWidth="1"/>
    <col min="4" max="4" width="19" customWidth="1"/>
    <col min="5" max="5" width="16.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66</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68</v>
      </c>
      <c r="D3" s="1" t="s">
        <v>67</v>
      </c>
      <c r="E3" s="1">
        <v>900</v>
      </c>
      <c r="F3" s="1">
        <v>1</v>
      </c>
      <c r="G3" s="1"/>
      <c r="H3" s="1"/>
      <c r="I3" s="1"/>
      <c r="J3" s="1">
        <f>E3*F3-G3-H3+I3</f>
        <v>900</v>
      </c>
      <c r="K3" s="1"/>
      <c r="M3" s="13"/>
      <c r="N3" s="13"/>
      <c r="O3" s="13"/>
      <c r="P3" s="13"/>
      <c r="Q3" s="13"/>
    </row>
    <row r="4" spans="1:17" ht="21" customHeight="1" x14ac:dyDescent="0.3">
      <c r="A4" s="1">
        <v>2</v>
      </c>
      <c r="B4" s="10">
        <v>46025</v>
      </c>
      <c r="C4" s="1" t="s">
        <v>68</v>
      </c>
      <c r="D4" s="1" t="s">
        <v>67</v>
      </c>
      <c r="E4" s="1">
        <v>900</v>
      </c>
      <c r="F4" s="1"/>
      <c r="G4" s="1"/>
      <c r="H4" s="1"/>
      <c r="I4" s="1"/>
      <c r="J4" s="1">
        <f t="shared" ref="J4:J67" si="0">E4*F4-G4-H4+I4</f>
        <v>0</v>
      </c>
      <c r="K4" s="1"/>
      <c r="M4" s="11"/>
      <c r="N4" s="276" t="s">
        <v>18</v>
      </c>
      <c r="O4" s="276"/>
      <c r="P4" s="11"/>
      <c r="Q4" s="11"/>
    </row>
    <row r="5" spans="1:17" ht="21" customHeight="1" x14ac:dyDescent="0.3">
      <c r="A5" s="1">
        <v>3</v>
      </c>
      <c r="B5" s="10">
        <v>46026</v>
      </c>
      <c r="C5" s="1" t="s">
        <v>68</v>
      </c>
      <c r="D5" s="1" t="s">
        <v>67</v>
      </c>
      <c r="E5" s="1">
        <v>900</v>
      </c>
      <c r="F5" s="1"/>
      <c r="G5" s="1"/>
      <c r="H5" s="1"/>
      <c r="I5" s="1"/>
      <c r="J5" s="1">
        <f t="shared" si="0"/>
        <v>0</v>
      </c>
      <c r="K5" s="1"/>
      <c r="M5" s="274" t="s">
        <v>17</v>
      </c>
      <c r="N5" s="274"/>
      <c r="O5" s="274"/>
      <c r="P5" s="274"/>
      <c r="Q5" s="12">
        <f>SUM(J2:J368)</f>
        <v>900</v>
      </c>
    </row>
    <row r="6" spans="1:17" ht="21" customHeight="1" x14ac:dyDescent="0.3">
      <c r="A6" s="1">
        <v>4</v>
      </c>
      <c r="B6" s="10">
        <v>46027</v>
      </c>
      <c r="C6" s="1" t="s">
        <v>68</v>
      </c>
      <c r="D6" s="1" t="s">
        <v>67</v>
      </c>
      <c r="E6" s="1">
        <v>900</v>
      </c>
      <c r="F6" s="1"/>
      <c r="G6" s="1"/>
      <c r="H6" s="1"/>
      <c r="I6" s="1"/>
      <c r="J6" s="1">
        <f t="shared" si="0"/>
        <v>0</v>
      </c>
      <c r="K6" s="1"/>
      <c r="M6" s="11"/>
      <c r="N6" s="11"/>
      <c r="O6" s="11"/>
      <c r="P6" s="11"/>
      <c r="Q6" s="11"/>
    </row>
    <row r="7" spans="1:17" ht="21" customHeight="1" x14ac:dyDescent="0.3">
      <c r="A7" s="1">
        <v>5</v>
      </c>
      <c r="B7" s="10">
        <v>46028</v>
      </c>
      <c r="C7" s="1" t="s">
        <v>68</v>
      </c>
      <c r="D7" s="1" t="s">
        <v>67</v>
      </c>
      <c r="E7" s="1">
        <v>900</v>
      </c>
      <c r="F7" s="1"/>
      <c r="G7" s="1"/>
      <c r="H7" s="1"/>
      <c r="I7" s="1"/>
      <c r="J7" s="1">
        <f t="shared" si="0"/>
        <v>0</v>
      </c>
      <c r="K7" s="1"/>
      <c r="M7" s="11"/>
      <c r="N7" s="11"/>
      <c r="O7" s="11"/>
      <c r="P7" s="11"/>
      <c r="Q7" s="11"/>
    </row>
    <row r="8" spans="1:17" ht="21" customHeight="1" x14ac:dyDescent="0.3">
      <c r="A8" s="1">
        <v>6</v>
      </c>
      <c r="B8" s="10">
        <v>46029</v>
      </c>
      <c r="C8" s="1" t="s">
        <v>68</v>
      </c>
      <c r="D8" s="1" t="s">
        <v>67</v>
      </c>
      <c r="E8" s="1">
        <v>900</v>
      </c>
      <c r="F8" s="1"/>
      <c r="G8" s="1"/>
      <c r="H8" s="1"/>
      <c r="I8" s="1"/>
      <c r="J8" s="1">
        <f t="shared" si="0"/>
        <v>0</v>
      </c>
      <c r="K8" s="1"/>
      <c r="M8" s="11"/>
      <c r="N8" s="11"/>
      <c r="O8" s="11"/>
      <c r="P8" s="11"/>
      <c r="Q8" s="11"/>
    </row>
    <row r="9" spans="1:17" ht="21" customHeight="1" x14ac:dyDescent="0.3">
      <c r="A9" s="1">
        <v>7</v>
      </c>
      <c r="B9" s="10">
        <v>46030</v>
      </c>
      <c r="C9" s="1" t="s">
        <v>68</v>
      </c>
      <c r="D9" s="1" t="s">
        <v>67</v>
      </c>
      <c r="E9" s="1">
        <v>900</v>
      </c>
      <c r="F9" s="1"/>
      <c r="G9" s="1"/>
      <c r="H9" s="1"/>
      <c r="I9" s="1"/>
      <c r="J9" s="1">
        <f t="shared" si="0"/>
        <v>0</v>
      </c>
      <c r="K9" s="1"/>
      <c r="M9" s="11"/>
      <c r="N9" s="11"/>
      <c r="O9" s="11"/>
      <c r="P9" s="11"/>
      <c r="Q9" s="11"/>
    </row>
    <row r="10" spans="1:17" ht="21" customHeight="1" x14ac:dyDescent="0.3">
      <c r="A10" s="1">
        <v>8</v>
      </c>
      <c r="B10" s="10">
        <v>46031</v>
      </c>
      <c r="C10" s="1" t="s">
        <v>68</v>
      </c>
      <c r="D10" s="1" t="s">
        <v>67</v>
      </c>
      <c r="E10" s="1">
        <v>900</v>
      </c>
      <c r="F10" s="1"/>
      <c r="G10" s="1"/>
      <c r="H10" s="1"/>
      <c r="I10" s="1"/>
      <c r="J10" s="1">
        <f t="shared" si="0"/>
        <v>0</v>
      </c>
      <c r="K10" s="1"/>
    </row>
    <row r="11" spans="1:17" ht="21" customHeight="1" x14ac:dyDescent="0.3">
      <c r="A11" s="1">
        <v>9</v>
      </c>
      <c r="B11" s="10">
        <v>46032</v>
      </c>
      <c r="C11" s="1" t="s">
        <v>68</v>
      </c>
      <c r="D11" s="1" t="s">
        <v>67</v>
      </c>
      <c r="E11" s="1">
        <v>900</v>
      </c>
      <c r="F11" s="1"/>
      <c r="G11" s="1"/>
      <c r="H11" s="1"/>
      <c r="I11" s="1"/>
      <c r="J11" s="1">
        <f t="shared" si="0"/>
        <v>0</v>
      </c>
      <c r="K11" s="1"/>
    </row>
    <row r="12" spans="1:17" ht="21" customHeight="1" x14ac:dyDescent="0.3">
      <c r="A12" s="1">
        <v>10</v>
      </c>
      <c r="B12" s="10">
        <v>46033</v>
      </c>
      <c r="C12" s="1" t="s">
        <v>68</v>
      </c>
      <c r="D12" s="1" t="s">
        <v>67</v>
      </c>
      <c r="E12" s="1">
        <v>900</v>
      </c>
      <c r="F12" s="1"/>
      <c r="G12" s="1"/>
      <c r="H12" s="1"/>
      <c r="I12" s="1"/>
      <c r="J12" s="1">
        <f t="shared" si="0"/>
        <v>0</v>
      </c>
      <c r="K12" s="1"/>
    </row>
    <row r="13" spans="1:17" ht="21" customHeight="1" x14ac:dyDescent="0.3">
      <c r="A13" s="1">
        <v>11</v>
      </c>
      <c r="B13" s="10">
        <v>46034</v>
      </c>
      <c r="C13" s="1" t="s">
        <v>68</v>
      </c>
      <c r="D13" s="1" t="s">
        <v>67</v>
      </c>
      <c r="E13" s="1">
        <v>900</v>
      </c>
      <c r="F13" s="1"/>
      <c r="G13" s="1"/>
      <c r="H13" s="1"/>
      <c r="I13" s="1"/>
      <c r="J13" s="1">
        <f t="shared" si="0"/>
        <v>0</v>
      </c>
      <c r="K13" s="1"/>
    </row>
    <row r="14" spans="1:17" ht="21" customHeight="1" x14ac:dyDescent="0.3">
      <c r="A14" s="1">
        <v>12</v>
      </c>
      <c r="B14" s="10">
        <v>46035</v>
      </c>
      <c r="C14" s="1" t="s">
        <v>68</v>
      </c>
      <c r="D14" s="1" t="s">
        <v>67</v>
      </c>
      <c r="E14" s="1">
        <v>900</v>
      </c>
      <c r="F14" s="1"/>
      <c r="G14" s="1"/>
      <c r="H14" s="1"/>
      <c r="I14" s="1"/>
      <c r="J14" s="1">
        <f t="shared" si="0"/>
        <v>0</v>
      </c>
      <c r="K14" s="1"/>
    </row>
    <row r="15" spans="1:17" ht="21" customHeight="1" x14ac:dyDescent="0.3">
      <c r="A15" s="1">
        <v>13</v>
      </c>
      <c r="B15" s="10">
        <v>46036</v>
      </c>
      <c r="C15" s="1" t="s">
        <v>68</v>
      </c>
      <c r="D15" s="1" t="s">
        <v>67</v>
      </c>
      <c r="E15" s="1">
        <v>900</v>
      </c>
      <c r="F15" s="1"/>
      <c r="G15" s="1"/>
      <c r="H15" s="1"/>
      <c r="I15" s="1"/>
      <c r="J15" s="1">
        <f t="shared" si="0"/>
        <v>0</v>
      </c>
      <c r="K15" s="1"/>
    </row>
    <row r="16" spans="1:17" ht="21" customHeight="1" x14ac:dyDescent="0.3">
      <c r="A16" s="1">
        <v>14</v>
      </c>
      <c r="B16" s="10">
        <v>46037</v>
      </c>
      <c r="C16" s="1" t="s">
        <v>68</v>
      </c>
      <c r="D16" s="1" t="s">
        <v>67</v>
      </c>
      <c r="E16" s="1">
        <v>900</v>
      </c>
      <c r="F16" s="1"/>
      <c r="G16" s="1"/>
      <c r="H16" s="1"/>
      <c r="I16" s="1"/>
      <c r="J16" s="1">
        <f t="shared" si="0"/>
        <v>0</v>
      </c>
      <c r="K16" s="1"/>
    </row>
    <row r="17" spans="1:11" ht="21" customHeight="1" x14ac:dyDescent="0.3">
      <c r="A17" s="1">
        <v>15</v>
      </c>
      <c r="B17" s="10">
        <v>46038</v>
      </c>
      <c r="C17" s="1" t="s">
        <v>68</v>
      </c>
      <c r="D17" s="1" t="s">
        <v>67</v>
      </c>
      <c r="E17" s="1">
        <v>900</v>
      </c>
      <c r="F17" s="1"/>
      <c r="G17" s="1"/>
      <c r="H17" s="1"/>
      <c r="I17" s="1"/>
      <c r="J17" s="1">
        <f t="shared" si="0"/>
        <v>0</v>
      </c>
      <c r="K17" s="1"/>
    </row>
    <row r="18" spans="1:11" ht="21" customHeight="1" x14ac:dyDescent="0.3">
      <c r="A18" s="1">
        <v>16</v>
      </c>
      <c r="B18" s="10">
        <v>46039</v>
      </c>
      <c r="C18" s="1" t="s">
        <v>68</v>
      </c>
      <c r="D18" s="1" t="s">
        <v>67</v>
      </c>
      <c r="E18" s="1">
        <v>900</v>
      </c>
      <c r="F18" s="1"/>
      <c r="G18" s="1"/>
      <c r="H18" s="1"/>
      <c r="I18" s="1"/>
      <c r="J18" s="1">
        <f t="shared" si="0"/>
        <v>0</v>
      </c>
      <c r="K18" s="1"/>
    </row>
    <row r="19" spans="1:11" ht="21" customHeight="1" x14ac:dyDescent="0.3">
      <c r="A19" s="1">
        <v>17</v>
      </c>
      <c r="B19" s="10">
        <v>46040</v>
      </c>
      <c r="C19" s="1" t="s">
        <v>68</v>
      </c>
      <c r="D19" s="1" t="s">
        <v>67</v>
      </c>
      <c r="E19" s="1">
        <v>900</v>
      </c>
      <c r="F19" s="1"/>
      <c r="G19" s="1"/>
      <c r="H19" s="1"/>
      <c r="I19" s="1"/>
      <c r="J19" s="1">
        <f t="shared" si="0"/>
        <v>0</v>
      </c>
      <c r="K19" s="1"/>
    </row>
    <row r="20" spans="1:11" ht="21" customHeight="1" x14ac:dyDescent="0.3">
      <c r="A20" s="1">
        <v>18</v>
      </c>
      <c r="B20" s="10">
        <v>46041</v>
      </c>
      <c r="C20" s="1" t="s">
        <v>68</v>
      </c>
      <c r="D20" s="1" t="s">
        <v>67</v>
      </c>
      <c r="E20" s="1">
        <v>900</v>
      </c>
      <c r="F20" s="1"/>
      <c r="G20" s="1"/>
      <c r="H20" s="1"/>
      <c r="I20" s="1"/>
      <c r="J20" s="1">
        <f t="shared" si="0"/>
        <v>0</v>
      </c>
      <c r="K20" s="1"/>
    </row>
    <row r="21" spans="1:11" ht="21" customHeight="1" x14ac:dyDescent="0.3">
      <c r="A21" s="1">
        <v>19</v>
      </c>
      <c r="B21" s="10">
        <v>46042</v>
      </c>
      <c r="C21" s="1" t="s">
        <v>68</v>
      </c>
      <c r="D21" s="1" t="s">
        <v>67</v>
      </c>
      <c r="E21" s="1">
        <v>900</v>
      </c>
      <c r="F21" s="1"/>
      <c r="G21" s="1"/>
      <c r="H21" s="1"/>
      <c r="I21" s="1"/>
      <c r="J21" s="1">
        <f t="shared" si="0"/>
        <v>0</v>
      </c>
      <c r="K21" s="1"/>
    </row>
    <row r="22" spans="1:11" ht="21" customHeight="1" x14ac:dyDescent="0.3">
      <c r="A22" s="1">
        <v>20</v>
      </c>
      <c r="B22" s="10">
        <v>46043</v>
      </c>
      <c r="C22" s="1" t="s">
        <v>68</v>
      </c>
      <c r="D22" s="1" t="s">
        <v>67</v>
      </c>
      <c r="E22" s="1">
        <v>900</v>
      </c>
      <c r="F22" s="1"/>
      <c r="G22" s="1"/>
      <c r="H22" s="1"/>
      <c r="I22" s="1"/>
      <c r="J22" s="1">
        <f t="shared" si="0"/>
        <v>0</v>
      </c>
      <c r="K22" s="1"/>
    </row>
    <row r="23" spans="1:11" ht="21" customHeight="1" x14ac:dyDescent="0.3">
      <c r="A23" s="1">
        <v>21</v>
      </c>
      <c r="B23" s="10">
        <v>46044</v>
      </c>
      <c r="C23" s="1" t="s">
        <v>68</v>
      </c>
      <c r="D23" s="1" t="s">
        <v>67</v>
      </c>
      <c r="E23" s="1">
        <v>900</v>
      </c>
      <c r="F23" s="1"/>
      <c r="G23" s="1"/>
      <c r="H23" s="1"/>
      <c r="I23" s="1"/>
      <c r="J23" s="1">
        <f t="shared" si="0"/>
        <v>0</v>
      </c>
      <c r="K23" s="1"/>
    </row>
    <row r="24" spans="1:11" ht="21" customHeight="1" x14ac:dyDescent="0.3">
      <c r="A24" s="1">
        <v>22</v>
      </c>
      <c r="B24" s="10">
        <v>46045</v>
      </c>
      <c r="C24" s="1" t="s">
        <v>68</v>
      </c>
      <c r="D24" s="1" t="s">
        <v>67</v>
      </c>
      <c r="E24" s="1">
        <v>900</v>
      </c>
      <c r="F24" s="1"/>
      <c r="G24" s="1"/>
      <c r="H24" s="1"/>
      <c r="I24" s="1"/>
      <c r="J24" s="1">
        <f t="shared" si="0"/>
        <v>0</v>
      </c>
      <c r="K24" s="1"/>
    </row>
    <row r="25" spans="1:11" ht="21" customHeight="1" x14ac:dyDescent="0.3">
      <c r="A25" s="1">
        <v>23</v>
      </c>
      <c r="B25" s="10">
        <v>46046</v>
      </c>
      <c r="C25" s="1" t="s">
        <v>68</v>
      </c>
      <c r="D25" s="1" t="s">
        <v>67</v>
      </c>
      <c r="E25" s="1">
        <v>900</v>
      </c>
      <c r="F25" s="1"/>
      <c r="G25" s="1"/>
      <c r="H25" s="1"/>
      <c r="I25" s="1"/>
      <c r="J25" s="1">
        <f t="shared" si="0"/>
        <v>0</v>
      </c>
      <c r="K25" s="1"/>
    </row>
    <row r="26" spans="1:11" ht="21" customHeight="1" x14ac:dyDescent="0.3">
      <c r="A26" s="1">
        <v>24</v>
      </c>
      <c r="B26" s="10">
        <v>46047</v>
      </c>
      <c r="C26" s="1" t="s">
        <v>68</v>
      </c>
      <c r="D26" s="1" t="s">
        <v>67</v>
      </c>
      <c r="E26" s="1">
        <v>900</v>
      </c>
      <c r="F26" s="1"/>
      <c r="G26" s="1"/>
      <c r="H26" s="1"/>
      <c r="I26" s="1"/>
      <c r="J26" s="1">
        <f t="shared" si="0"/>
        <v>0</v>
      </c>
      <c r="K26" s="1"/>
    </row>
    <row r="27" spans="1:11" ht="21" customHeight="1" x14ac:dyDescent="0.3">
      <c r="A27" s="1">
        <v>25</v>
      </c>
      <c r="B27" s="10">
        <v>46048</v>
      </c>
      <c r="C27" s="1" t="s">
        <v>68</v>
      </c>
      <c r="D27" s="1" t="s">
        <v>67</v>
      </c>
      <c r="E27" s="1">
        <v>900</v>
      </c>
      <c r="F27" s="1"/>
      <c r="G27" s="1"/>
      <c r="H27" s="1"/>
      <c r="I27" s="1"/>
      <c r="J27" s="1">
        <f t="shared" si="0"/>
        <v>0</v>
      </c>
      <c r="K27" s="1"/>
    </row>
    <row r="28" spans="1:11" ht="21" customHeight="1" x14ac:dyDescent="0.3">
      <c r="A28" s="1">
        <v>26</v>
      </c>
      <c r="B28" s="10">
        <v>46049</v>
      </c>
      <c r="C28" s="1" t="s">
        <v>68</v>
      </c>
      <c r="D28" s="1" t="s">
        <v>67</v>
      </c>
      <c r="E28" s="1">
        <v>900</v>
      </c>
      <c r="F28" s="1"/>
      <c r="G28" s="1"/>
      <c r="H28" s="1"/>
      <c r="I28" s="1"/>
      <c r="J28" s="1">
        <f t="shared" si="0"/>
        <v>0</v>
      </c>
      <c r="K28" s="1"/>
    </row>
    <row r="29" spans="1:11" ht="21" customHeight="1" x14ac:dyDescent="0.3">
      <c r="A29" s="1">
        <v>27</v>
      </c>
      <c r="B29" s="10">
        <v>46050</v>
      </c>
      <c r="C29" s="1" t="s">
        <v>68</v>
      </c>
      <c r="D29" s="1" t="s">
        <v>67</v>
      </c>
      <c r="E29" s="1">
        <v>900</v>
      </c>
      <c r="F29" s="1"/>
      <c r="G29" s="1"/>
      <c r="H29" s="1"/>
      <c r="I29" s="1"/>
      <c r="J29" s="1">
        <f t="shared" si="0"/>
        <v>0</v>
      </c>
      <c r="K29" s="1"/>
    </row>
    <row r="30" spans="1:11" ht="21" customHeight="1" x14ac:dyDescent="0.3">
      <c r="A30" s="1">
        <v>28</v>
      </c>
      <c r="B30" s="10">
        <v>46051</v>
      </c>
      <c r="C30" s="1" t="s">
        <v>68</v>
      </c>
      <c r="D30" s="1" t="s">
        <v>67</v>
      </c>
      <c r="E30" s="1">
        <v>900</v>
      </c>
      <c r="F30" s="1"/>
      <c r="G30" s="1"/>
      <c r="H30" s="1"/>
      <c r="I30" s="1"/>
      <c r="J30" s="1">
        <f t="shared" si="0"/>
        <v>0</v>
      </c>
      <c r="K30" s="1"/>
    </row>
    <row r="31" spans="1:11" ht="21" customHeight="1" x14ac:dyDescent="0.3">
      <c r="A31" s="1">
        <v>29</v>
      </c>
      <c r="B31" s="10">
        <v>46052</v>
      </c>
      <c r="C31" s="1" t="s">
        <v>68</v>
      </c>
      <c r="D31" s="1" t="s">
        <v>67</v>
      </c>
      <c r="E31" s="1">
        <v>900</v>
      </c>
      <c r="F31" s="1"/>
      <c r="G31" s="1"/>
      <c r="H31" s="1"/>
      <c r="I31" s="1"/>
      <c r="J31" s="1">
        <f t="shared" si="0"/>
        <v>0</v>
      </c>
      <c r="K31" s="1"/>
    </row>
    <row r="32" spans="1:11" ht="21" customHeight="1" x14ac:dyDescent="0.3">
      <c r="A32" s="1">
        <v>30</v>
      </c>
      <c r="B32" s="10">
        <v>46053</v>
      </c>
      <c r="C32" s="1" t="s">
        <v>68</v>
      </c>
      <c r="D32" s="1" t="s">
        <v>67</v>
      </c>
      <c r="E32" s="1">
        <v>900</v>
      </c>
      <c r="F32" s="1"/>
      <c r="G32" s="1"/>
      <c r="H32" s="1"/>
      <c r="I32" s="1"/>
      <c r="J32" s="1">
        <f t="shared" si="0"/>
        <v>0</v>
      </c>
      <c r="K32" s="1"/>
    </row>
    <row r="33" spans="1:11" ht="21" customHeight="1" x14ac:dyDescent="0.3">
      <c r="A33" s="1">
        <v>31</v>
      </c>
      <c r="B33" s="10">
        <v>46054</v>
      </c>
      <c r="C33" s="1" t="s">
        <v>68</v>
      </c>
      <c r="D33" s="1" t="s">
        <v>67</v>
      </c>
      <c r="E33" s="1">
        <v>900</v>
      </c>
      <c r="F33" s="1"/>
      <c r="G33" s="1"/>
      <c r="H33" s="1"/>
      <c r="I33" s="1"/>
      <c r="J33" s="1">
        <f t="shared" si="0"/>
        <v>0</v>
      </c>
      <c r="K33" s="1"/>
    </row>
    <row r="34" spans="1:11" ht="21" customHeight="1" x14ac:dyDescent="0.3">
      <c r="A34" s="1">
        <v>32</v>
      </c>
      <c r="B34" s="10">
        <v>46055</v>
      </c>
      <c r="C34" s="1" t="s">
        <v>68</v>
      </c>
      <c r="D34" s="1" t="s">
        <v>67</v>
      </c>
      <c r="E34" s="1">
        <v>900</v>
      </c>
      <c r="F34" s="1"/>
      <c r="G34" s="1"/>
      <c r="H34" s="1"/>
      <c r="I34" s="1"/>
      <c r="J34" s="1">
        <f t="shared" si="0"/>
        <v>0</v>
      </c>
      <c r="K34" s="1"/>
    </row>
    <row r="35" spans="1:11" ht="21" customHeight="1" x14ac:dyDescent="0.3">
      <c r="A35" s="1">
        <v>33</v>
      </c>
      <c r="B35" s="10">
        <v>46056</v>
      </c>
      <c r="C35" s="1" t="s">
        <v>68</v>
      </c>
      <c r="D35" s="1" t="s">
        <v>67</v>
      </c>
      <c r="E35" s="1">
        <v>900</v>
      </c>
      <c r="F35" s="1"/>
      <c r="G35" s="1"/>
      <c r="H35" s="1"/>
      <c r="I35" s="1"/>
      <c r="J35" s="1">
        <f t="shared" si="0"/>
        <v>0</v>
      </c>
      <c r="K35" s="1"/>
    </row>
    <row r="36" spans="1:11" ht="21" customHeight="1" x14ac:dyDescent="0.3">
      <c r="A36" s="1">
        <v>34</v>
      </c>
      <c r="B36" s="10">
        <v>46057</v>
      </c>
      <c r="C36" s="1" t="s">
        <v>68</v>
      </c>
      <c r="D36" s="1" t="s">
        <v>67</v>
      </c>
      <c r="E36" s="1">
        <v>900</v>
      </c>
      <c r="F36" s="1"/>
      <c r="G36" s="1"/>
      <c r="H36" s="1"/>
      <c r="I36" s="1"/>
      <c r="J36" s="1">
        <f t="shared" si="0"/>
        <v>0</v>
      </c>
      <c r="K36" s="1"/>
    </row>
    <row r="37" spans="1:11" ht="21" customHeight="1" x14ac:dyDescent="0.3">
      <c r="A37" s="1">
        <v>35</v>
      </c>
      <c r="B37" s="10">
        <v>46058</v>
      </c>
      <c r="C37" s="1" t="s">
        <v>68</v>
      </c>
      <c r="D37" s="1" t="s">
        <v>67</v>
      </c>
      <c r="E37" s="1">
        <v>900</v>
      </c>
      <c r="F37" s="1"/>
      <c r="G37" s="1"/>
      <c r="H37" s="1"/>
      <c r="I37" s="1"/>
      <c r="J37" s="1">
        <f t="shared" si="0"/>
        <v>0</v>
      </c>
      <c r="K37" s="1"/>
    </row>
    <row r="38" spans="1:11" ht="21" customHeight="1" x14ac:dyDescent="0.3">
      <c r="A38" s="1">
        <v>36</v>
      </c>
      <c r="B38" s="10">
        <v>46059</v>
      </c>
      <c r="C38" s="1" t="s">
        <v>68</v>
      </c>
      <c r="D38" s="1" t="s">
        <v>67</v>
      </c>
      <c r="E38" s="1">
        <v>900</v>
      </c>
      <c r="F38" s="1"/>
      <c r="G38" s="1"/>
      <c r="H38" s="1"/>
      <c r="I38" s="1"/>
      <c r="J38" s="1">
        <f t="shared" si="0"/>
        <v>0</v>
      </c>
      <c r="K38" s="1"/>
    </row>
    <row r="39" spans="1:11" ht="21" customHeight="1" x14ac:dyDescent="0.3">
      <c r="A39" s="1">
        <v>37</v>
      </c>
      <c r="B39" s="10">
        <v>46060</v>
      </c>
      <c r="C39" s="1" t="s">
        <v>68</v>
      </c>
      <c r="D39" s="1" t="s">
        <v>67</v>
      </c>
      <c r="E39" s="1">
        <v>900</v>
      </c>
      <c r="F39" s="1"/>
      <c r="G39" s="1"/>
      <c r="H39" s="1"/>
      <c r="I39" s="1"/>
      <c r="J39" s="1">
        <f t="shared" si="0"/>
        <v>0</v>
      </c>
      <c r="K39" s="1"/>
    </row>
    <row r="40" spans="1:11" ht="21" customHeight="1" x14ac:dyDescent="0.3">
      <c r="A40" s="1">
        <v>38</v>
      </c>
      <c r="B40" s="10">
        <v>46061</v>
      </c>
      <c r="C40" s="1" t="s">
        <v>68</v>
      </c>
      <c r="D40" s="1" t="s">
        <v>67</v>
      </c>
      <c r="E40" s="1">
        <v>900</v>
      </c>
      <c r="F40" s="1"/>
      <c r="G40" s="1"/>
      <c r="H40" s="1"/>
      <c r="I40" s="1"/>
      <c r="J40" s="1">
        <f t="shared" si="0"/>
        <v>0</v>
      </c>
      <c r="K40" s="1"/>
    </row>
    <row r="41" spans="1:11" ht="21" customHeight="1" x14ac:dyDescent="0.3">
      <c r="A41" s="1">
        <v>39</v>
      </c>
      <c r="B41" s="10">
        <v>46062</v>
      </c>
      <c r="C41" s="1" t="s">
        <v>68</v>
      </c>
      <c r="D41" s="1" t="s">
        <v>67</v>
      </c>
      <c r="E41" s="1">
        <v>900</v>
      </c>
      <c r="F41" s="1"/>
      <c r="G41" s="1"/>
      <c r="H41" s="1"/>
      <c r="I41" s="1"/>
      <c r="J41" s="1">
        <f t="shared" si="0"/>
        <v>0</v>
      </c>
      <c r="K41" s="1"/>
    </row>
    <row r="42" spans="1:11" ht="21" customHeight="1" x14ac:dyDescent="0.3">
      <c r="A42" s="1">
        <v>40</v>
      </c>
      <c r="B42" s="10">
        <v>46063</v>
      </c>
      <c r="C42" s="1" t="s">
        <v>68</v>
      </c>
      <c r="D42" s="1" t="s">
        <v>67</v>
      </c>
      <c r="E42" s="1">
        <v>900</v>
      </c>
      <c r="F42" s="1"/>
      <c r="G42" s="1"/>
      <c r="H42" s="1"/>
      <c r="I42" s="1"/>
      <c r="J42" s="1">
        <f t="shared" si="0"/>
        <v>0</v>
      </c>
      <c r="K42" s="1"/>
    </row>
    <row r="43" spans="1:11" ht="21" customHeight="1" x14ac:dyDescent="0.3">
      <c r="A43" s="1">
        <v>41</v>
      </c>
      <c r="B43" s="10">
        <v>46064</v>
      </c>
      <c r="C43" s="1" t="s">
        <v>68</v>
      </c>
      <c r="D43" s="1" t="s">
        <v>67</v>
      </c>
      <c r="E43" s="1">
        <v>900</v>
      </c>
      <c r="F43" s="1"/>
      <c r="G43" s="1"/>
      <c r="H43" s="1"/>
      <c r="I43" s="1"/>
      <c r="J43" s="1">
        <f t="shared" si="0"/>
        <v>0</v>
      </c>
      <c r="K43" s="1"/>
    </row>
    <row r="44" spans="1:11" ht="21" customHeight="1" x14ac:dyDescent="0.3">
      <c r="A44" s="1">
        <v>42</v>
      </c>
      <c r="B44" s="10">
        <v>46065</v>
      </c>
      <c r="C44" s="1" t="s">
        <v>68</v>
      </c>
      <c r="D44" s="1" t="s">
        <v>67</v>
      </c>
      <c r="E44" s="1">
        <v>900</v>
      </c>
      <c r="F44" s="1"/>
      <c r="G44" s="1"/>
      <c r="H44" s="1"/>
      <c r="I44" s="1"/>
      <c r="J44" s="1">
        <f t="shared" si="0"/>
        <v>0</v>
      </c>
      <c r="K44" s="1"/>
    </row>
    <row r="45" spans="1:11" ht="21" customHeight="1" x14ac:dyDescent="0.3">
      <c r="A45" s="1">
        <v>43</v>
      </c>
      <c r="B45" s="10">
        <v>46066</v>
      </c>
      <c r="C45" s="1" t="s">
        <v>68</v>
      </c>
      <c r="D45" s="1" t="s">
        <v>67</v>
      </c>
      <c r="E45" s="1">
        <v>900</v>
      </c>
      <c r="F45" s="1"/>
      <c r="G45" s="1"/>
      <c r="H45" s="1"/>
      <c r="I45" s="1"/>
      <c r="J45" s="1">
        <f t="shared" si="0"/>
        <v>0</v>
      </c>
      <c r="K45" s="1"/>
    </row>
    <row r="46" spans="1:11" ht="21" customHeight="1" x14ac:dyDescent="0.3">
      <c r="A46" s="1">
        <v>44</v>
      </c>
      <c r="B46" s="10">
        <v>46067</v>
      </c>
      <c r="C46" s="1" t="s">
        <v>68</v>
      </c>
      <c r="D46" s="1" t="s">
        <v>67</v>
      </c>
      <c r="E46" s="1">
        <v>900</v>
      </c>
      <c r="F46" s="1"/>
      <c r="G46" s="1"/>
      <c r="H46" s="1"/>
      <c r="I46" s="1"/>
      <c r="J46" s="1">
        <f t="shared" si="0"/>
        <v>0</v>
      </c>
      <c r="K46" s="1"/>
    </row>
    <row r="47" spans="1:11" ht="21" customHeight="1" x14ac:dyDescent="0.3">
      <c r="A47" s="1">
        <v>45</v>
      </c>
      <c r="B47" s="10">
        <v>46068</v>
      </c>
      <c r="C47" s="1" t="s">
        <v>68</v>
      </c>
      <c r="D47" s="1" t="s">
        <v>67</v>
      </c>
      <c r="E47" s="1">
        <v>900</v>
      </c>
      <c r="F47" s="1"/>
      <c r="G47" s="1"/>
      <c r="H47" s="1"/>
      <c r="I47" s="1"/>
      <c r="J47" s="1">
        <f t="shared" si="0"/>
        <v>0</v>
      </c>
      <c r="K47" s="1"/>
    </row>
    <row r="48" spans="1:11" ht="21" customHeight="1" x14ac:dyDescent="0.3">
      <c r="A48" s="1">
        <v>46</v>
      </c>
      <c r="B48" s="10">
        <v>46069</v>
      </c>
      <c r="C48" s="1" t="s">
        <v>68</v>
      </c>
      <c r="D48" s="1" t="s">
        <v>67</v>
      </c>
      <c r="E48" s="1">
        <v>900</v>
      </c>
      <c r="F48" s="1"/>
      <c r="G48" s="1"/>
      <c r="H48" s="1"/>
      <c r="I48" s="1"/>
      <c r="J48" s="1">
        <f t="shared" si="0"/>
        <v>0</v>
      </c>
      <c r="K48" s="1"/>
    </row>
    <row r="49" spans="1:11" ht="21" customHeight="1" x14ac:dyDescent="0.3">
      <c r="A49" s="1">
        <v>47</v>
      </c>
      <c r="B49" s="10">
        <v>46070</v>
      </c>
      <c r="C49" s="1" t="s">
        <v>68</v>
      </c>
      <c r="D49" s="1" t="s">
        <v>67</v>
      </c>
      <c r="E49" s="1">
        <v>900</v>
      </c>
      <c r="F49" s="1"/>
      <c r="G49" s="1"/>
      <c r="H49" s="1"/>
      <c r="I49" s="1"/>
      <c r="J49" s="1">
        <f t="shared" si="0"/>
        <v>0</v>
      </c>
      <c r="K49" s="1"/>
    </row>
    <row r="50" spans="1:11" ht="21" customHeight="1" x14ac:dyDescent="0.3">
      <c r="A50" s="1">
        <v>48</v>
      </c>
      <c r="B50" s="10">
        <v>46071</v>
      </c>
      <c r="C50" s="1" t="s">
        <v>68</v>
      </c>
      <c r="D50" s="1" t="s">
        <v>67</v>
      </c>
      <c r="E50" s="1">
        <v>900</v>
      </c>
      <c r="F50" s="1"/>
      <c r="G50" s="1"/>
      <c r="H50" s="1"/>
      <c r="I50" s="1"/>
      <c r="J50" s="1">
        <f t="shared" si="0"/>
        <v>0</v>
      </c>
      <c r="K50" s="1"/>
    </row>
    <row r="51" spans="1:11" ht="21" customHeight="1" x14ac:dyDescent="0.3">
      <c r="A51" s="1">
        <v>49</v>
      </c>
      <c r="B51" s="10">
        <v>46072</v>
      </c>
      <c r="C51" s="1" t="s">
        <v>68</v>
      </c>
      <c r="D51" s="1" t="s">
        <v>67</v>
      </c>
      <c r="E51" s="1">
        <v>900</v>
      </c>
      <c r="F51" s="1"/>
      <c r="G51" s="1"/>
      <c r="H51" s="1"/>
      <c r="I51" s="1"/>
      <c r="J51" s="1">
        <f t="shared" si="0"/>
        <v>0</v>
      </c>
      <c r="K51" s="1"/>
    </row>
    <row r="52" spans="1:11" ht="21" customHeight="1" x14ac:dyDescent="0.3">
      <c r="A52" s="1">
        <v>50</v>
      </c>
      <c r="B52" s="10">
        <v>46073</v>
      </c>
      <c r="C52" s="1" t="s">
        <v>68</v>
      </c>
      <c r="D52" s="1" t="s">
        <v>67</v>
      </c>
      <c r="E52" s="1">
        <v>900</v>
      </c>
      <c r="F52" s="1"/>
      <c r="G52" s="1"/>
      <c r="H52" s="1"/>
      <c r="I52" s="1"/>
      <c r="J52" s="1">
        <f t="shared" si="0"/>
        <v>0</v>
      </c>
      <c r="K52" s="1"/>
    </row>
    <row r="53" spans="1:11" ht="21" customHeight="1" x14ac:dyDescent="0.3">
      <c r="A53" s="1">
        <v>51</v>
      </c>
      <c r="B53" s="10">
        <v>46074</v>
      </c>
      <c r="C53" s="1" t="s">
        <v>68</v>
      </c>
      <c r="D53" s="1" t="s">
        <v>67</v>
      </c>
      <c r="E53" s="1">
        <v>900</v>
      </c>
      <c r="F53" s="1"/>
      <c r="G53" s="1"/>
      <c r="H53" s="1"/>
      <c r="I53" s="1"/>
      <c r="J53" s="1">
        <f t="shared" si="0"/>
        <v>0</v>
      </c>
      <c r="K53" s="1"/>
    </row>
    <row r="54" spans="1:11" ht="21" customHeight="1" x14ac:dyDescent="0.3">
      <c r="A54" s="1">
        <v>52</v>
      </c>
      <c r="B54" s="10">
        <v>46075</v>
      </c>
      <c r="C54" s="1" t="s">
        <v>68</v>
      </c>
      <c r="D54" s="1" t="s">
        <v>67</v>
      </c>
      <c r="E54" s="1">
        <v>900</v>
      </c>
      <c r="F54" s="1"/>
      <c r="G54" s="1"/>
      <c r="H54" s="1"/>
      <c r="I54" s="1"/>
      <c r="J54" s="1">
        <f t="shared" si="0"/>
        <v>0</v>
      </c>
      <c r="K54" s="1"/>
    </row>
    <row r="55" spans="1:11" ht="21" customHeight="1" x14ac:dyDescent="0.3">
      <c r="A55" s="1">
        <v>53</v>
      </c>
      <c r="B55" s="10">
        <v>46076</v>
      </c>
      <c r="C55" s="1" t="s">
        <v>68</v>
      </c>
      <c r="D55" s="1" t="s">
        <v>67</v>
      </c>
      <c r="E55" s="1">
        <v>900</v>
      </c>
      <c r="F55" s="1"/>
      <c r="G55" s="1"/>
      <c r="H55" s="1"/>
      <c r="I55" s="1"/>
      <c r="J55" s="1">
        <f t="shared" si="0"/>
        <v>0</v>
      </c>
      <c r="K55" s="1"/>
    </row>
    <row r="56" spans="1:11" ht="21" customHeight="1" x14ac:dyDescent="0.3">
      <c r="A56" s="1">
        <v>54</v>
      </c>
      <c r="B56" s="10">
        <v>46077</v>
      </c>
      <c r="C56" s="1" t="s">
        <v>68</v>
      </c>
      <c r="D56" s="1" t="s">
        <v>67</v>
      </c>
      <c r="E56" s="1">
        <v>900</v>
      </c>
      <c r="F56" s="1"/>
      <c r="G56" s="1"/>
      <c r="H56" s="1"/>
      <c r="I56" s="1"/>
      <c r="J56" s="1">
        <f t="shared" si="0"/>
        <v>0</v>
      </c>
      <c r="K56" s="1"/>
    </row>
    <row r="57" spans="1:11" ht="21" customHeight="1" x14ac:dyDescent="0.3">
      <c r="A57" s="1">
        <v>55</v>
      </c>
      <c r="B57" s="10">
        <v>46078</v>
      </c>
      <c r="C57" s="1" t="s">
        <v>68</v>
      </c>
      <c r="D57" s="1" t="s">
        <v>67</v>
      </c>
      <c r="E57" s="1">
        <v>900</v>
      </c>
      <c r="F57" s="1"/>
      <c r="G57" s="1"/>
      <c r="H57" s="1"/>
      <c r="I57" s="1"/>
      <c r="J57" s="1">
        <f t="shared" si="0"/>
        <v>0</v>
      </c>
      <c r="K57" s="1"/>
    </row>
    <row r="58" spans="1:11" ht="21" customHeight="1" x14ac:dyDescent="0.3">
      <c r="A58" s="1">
        <v>56</v>
      </c>
      <c r="B58" s="10">
        <v>46079</v>
      </c>
      <c r="C58" s="1" t="s">
        <v>68</v>
      </c>
      <c r="D58" s="1" t="s">
        <v>67</v>
      </c>
      <c r="E58" s="1">
        <v>900</v>
      </c>
      <c r="F58" s="1"/>
      <c r="G58" s="1"/>
      <c r="H58" s="1"/>
      <c r="I58" s="1"/>
      <c r="J58" s="1">
        <f t="shared" si="0"/>
        <v>0</v>
      </c>
      <c r="K58" s="1"/>
    </row>
    <row r="59" spans="1:11" ht="21" customHeight="1" x14ac:dyDescent="0.3">
      <c r="A59" s="1">
        <v>57</v>
      </c>
      <c r="B59" s="10">
        <v>46080</v>
      </c>
      <c r="C59" s="1" t="s">
        <v>68</v>
      </c>
      <c r="D59" s="1" t="s">
        <v>67</v>
      </c>
      <c r="E59" s="1">
        <v>900</v>
      </c>
      <c r="F59" s="1"/>
      <c r="G59" s="1"/>
      <c r="H59" s="1"/>
      <c r="I59" s="1"/>
      <c r="J59" s="1">
        <f t="shared" si="0"/>
        <v>0</v>
      </c>
      <c r="K59" s="1"/>
    </row>
    <row r="60" spans="1:11" ht="21" customHeight="1" x14ac:dyDescent="0.3">
      <c r="A60" s="1">
        <v>58</v>
      </c>
      <c r="B60" s="10">
        <v>46081</v>
      </c>
      <c r="C60" s="1" t="s">
        <v>68</v>
      </c>
      <c r="D60" s="1" t="s">
        <v>67</v>
      </c>
      <c r="E60" s="1">
        <v>900</v>
      </c>
      <c r="F60" s="1"/>
      <c r="G60" s="1"/>
      <c r="H60" s="1"/>
      <c r="I60" s="1"/>
      <c r="J60" s="1">
        <f t="shared" si="0"/>
        <v>0</v>
      </c>
      <c r="K60" s="1"/>
    </row>
    <row r="61" spans="1:11" ht="21" customHeight="1" x14ac:dyDescent="0.3">
      <c r="A61" s="1">
        <v>59</v>
      </c>
      <c r="B61" s="10">
        <v>46082</v>
      </c>
      <c r="C61" s="1" t="s">
        <v>68</v>
      </c>
      <c r="D61" s="1" t="s">
        <v>67</v>
      </c>
      <c r="E61" s="1">
        <v>900</v>
      </c>
      <c r="F61" s="1"/>
      <c r="G61" s="1"/>
      <c r="H61" s="1"/>
      <c r="I61" s="1"/>
      <c r="J61" s="1">
        <f t="shared" si="0"/>
        <v>0</v>
      </c>
      <c r="K61" s="1"/>
    </row>
    <row r="62" spans="1:11" ht="21" customHeight="1" x14ac:dyDescent="0.3">
      <c r="A62" s="1">
        <v>60</v>
      </c>
      <c r="B62" s="10">
        <v>46083</v>
      </c>
      <c r="C62" s="1" t="s">
        <v>68</v>
      </c>
      <c r="D62" s="1" t="s">
        <v>67</v>
      </c>
      <c r="E62" s="1">
        <v>900</v>
      </c>
      <c r="F62" s="1"/>
      <c r="G62" s="1"/>
      <c r="H62" s="1"/>
      <c r="I62" s="1"/>
      <c r="J62" s="1">
        <f t="shared" si="0"/>
        <v>0</v>
      </c>
      <c r="K62" s="1"/>
    </row>
    <row r="63" spans="1:11" ht="21" customHeight="1" x14ac:dyDescent="0.3">
      <c r="A63" s="1">
        <v>61</v>
      </c>
      <c r="B63" s="10">
        <v>46084</v>
      </c>
      <c r="C63" s="1" t="s">
        <v>68</v>
      </c>
      <c r="D63" s="1" t="s">
        <v>67</v>
      </c>
      <c r="E63" s="1">
        <v>900</v>
      </c>
      <c r="F63" s="1"/>
      <c r="G63" s="1"/>
      <c r="H63" s="1"/>
      <c r="I63" s="1"/>
      <c r="J63" s="1">
        <f t="shared" si="0"/>
        <v>0</v>
      </c>
      <c r="K63" s="1"/>
    </row>
    <row r="64" spans="1:11" ht="21" customHeight="1" x14ac:dyDescent="0.3">
      <c r="A64" s="1">
        <v>62</v>
      </c>
      <c r="B64" s="10">
        <v>46085</v>
      </c>
      <c r="C64" s="1" t="s">
        <v>68</v>
      </c>
      <c r="D64" s="1" t="s">
        <v>67</v>
      </c>
      <c r="E64" s="1">
        <v>900</v>
      </c>
      <c r="F64" s="1"/>
      <c r="G64" s="1"/>
      <c r="H64" s="1"/>
      <c r="I64" s="1"/>
      <c r="J64" s="1">
        <f t="shared" si="0"/>
        <v>0</v>
      </c>
      <c r="K64" s="1"/>
    </row>
    <row r="65" spans="1:11" ht="21" customHeight="1" x14ac:dyDescent="0.3">
      <c r="A65" s="1">
        <v>63</v>
      </c>
      <c r="B65" s="10">
        <v>46086</v>
      </c>
      <c r="C65" s="1" t="s">
        <v>68</v>
      </c>
      <c r="D65" s="1" t="s">
        <v>67</v>
      </c>
      <c r="E65" s="1">
        <v>900</v>
      </c>
      <c r="F65" s="1"/>
      <c r="G65" s="1"/>
      <c r="H65" s="1"/>
      <c r="I65" s="1"/>
      <c r="J65" s="1">
        <f t="shared" si="0"/>
        <v>0</v>
      </c>
      <c r="K65" s="1"/>
    </row>
    <row r="66" spans="1:11" ht="21" customHeight="1" x14ac:dyDescent="0.3">
      <c r="A66" s="1">
        <v>64</v>
      </c>
      <c r="B66" s="10">
        <v>46087</v>
      </c>
      <c r="C66" s="1" t="s">
        <v>68</v>
      </c>
      <c r="D66" s="1" t="s">
        <v>67</v>
      </c>
      <c r="E66" s="1">
        <v>900</v>
      </c>
      <c r="F66" s="1"/>
      <c r="G66" s="1"/>
      <c r="H66" s="1"/>
      <c r="I66" s="1"/>
      <c r="J66" s="1">
        <f t="shared" si="0"/>
        <v>0</v>
      </c>
      <c r="K66" s="1"/>
    </row>
    <row r="67" spans="1:11" ht="21" customHeight="1" x14ac:dyDescent="0.3">
      <c r="A67" s="1">
        <v>65</v>
      </c>
      <c r="B67" s="10">
        <v>46088</v>
      </c>
      <c r="C67" s="1" t="s">
        <v>68</v>
      </c>
      <c r="D67" s="1" t="s">
        <v>67</v>
      </c>
      <c r="E67" s="1">
        <v>900</v>
      </c>
      <c r="F67" s="1"/>
      <c r="G67" s="1"/>
      <c r="H67" s="1"/>
      <c r="I67" s="1"/>
      <c r="J67" s="1">
        <f t="shared" si="0"/>
        <v>0</v>
      </c>
      <c r="K67" s="1"/>
    </row>
    <row r="68" spans="1:11" ht="21" customHeight="1" x14ac:dyDescent="0.3">
      <c r="A68" s="1">
        <v>66</v>
      </c>
      <c r="B68" s="10">
        <v>46089</v>
      </c>
      <c r="C68" s="1" t="s">
        <v>68</v>
      </c>
      <c r="D68" s="1" t="s">
        <v>67</v>
      </c>
      <c r="E68" s="1">
        <v>900</v>
      </c>
      <c r="F68" s="1"/>
      <c r="G68" s="1"/>
      <c r="H68" s="1"/>
      <c r="I68" s="1"/>
      <c r="J68" s="1">
        <f t="shared" ref="J68:J131" si="1">E68*F68-G68-H68+I68</f>
        <v>0</v>
      </c>
      <c r="K68" s="1"/>
    </row>
    <row r="69" spans="1:11" ht="21" customHeight="1" x14ac:dyDescent="0.3">
      <c r="A69" s="1">
        <v>67</v>
      </c>
      <c r="B69" s="10">
        <v>46090</v>
      </c>
      <c r="C69" s="1" t="s">
        <v>68</v>
      </c>
      <c r="D69" s="1" t="s">
        <v>67</v>
      </c>
      <c r="E69" s="1">
        <v>900</v>
      </c>
      <c r="F69" s="1"/>
      <c r="G69" s="1"/>
      <c r="H69" s="1"/>
      <c r="I69" s="1"/>
      <c r="J69" s="1">
        <f t="shared" si="1"/>
        <v>0</v>
      </c>
      <c r="K69" s="1"/>
    </row>
    <row r="70" spans="1:11" ht="21" customHeight="1" x14ac:dyDescent="0.3">
      <c r="A70" s="1">
        <v>68</v>
      </c>
      <c r="B70" s="10">
        <v>46091</v>
      </c>
      <c r="C70" s="1" t="s">
        <v>68</v>
      </c>
      <c r="D70" s="1" t="s">
        <v>67</v>
      </c>
      <c r="E70" s="1">
        <v>900</v>
      </c>
      <c r="F70" s="1"/>
      <c r="G70" s="1"/>
      <c r="H70" s="1"/>
      <c r="I70" s="1"/>
      <c r="J70" s="1">
        <f t="shared" si="1"/>
        <v>0</v>
      </c>
      <c r="K70" s="1"/>
    </row>
    <row r="71" spans="1:11" ht="21" customHeight="1" x14ac:dyDescent="0.3">
      <c r="A71" s="1">
        <v>69</v>
      </c>
      <c r="B71" s="10">
        <v>46092</v>
      </c>
      <c r="C71" s="1" t="s">
        <v>68</v>
      </c>
      <c r="D71" s="1" t="s">
        <v>67</v>
      </c>
      <c r="E71" s="1">
        <v>900</v>
      </c>
      <c r="F71" s="1"/>
      <c r="G71" s="1"/>
      <c r="H71" s="1"/>
      <c r="I71" s="1"/>
      <c r="J71" s="1">
        <f t="shared" si="1"/>
        <v>0</v>
      </c>
      <c r="K71" s="1"/>
    </row>
    <row r="72" spans="1:11" ht="21" customHeight="1" x14ac:dyDescent="0.3">
      <c r="A72" s="1">
        <v>70</v>
      </c>
      <c r="B72" s="10">
        <v>46093</v>
      </c>
      <c r="C72" s="1" t="s">
        <v>68</v>
      </c>
      <c r="D72" s="1" t="s">
        <v>67</v>
      </c>
      <c r="E72" s="1">
        <v>900</v>
      </c>
      <c r="F72" s="1"/>
      <c r="G72" s="1"/>
      <c r="H72" s="1"/>
      <c r="I72" s="1"/>
      <c r="J72" s="1">
        <f t="shared" si="1"/>
        <v>0</v>
      </c>
      <c r="K72" s="1"/>
    </row>
    <row r="73" spans="1:11" ht="21" customHeight="1" x14ac:dyDescent="0.3">
      <c r="A73" s="1">
        <v>71</v>
      </c>
      <c r="B73" s="10">
        <v>46094</v>
      </c>
      <c r="C73" s="1" t="s">
        <v>68</v>
      </c>
      <c r="D73" s="1" t="s">
        <v>67</v>
      </c>
      <c r="E73" s="1">
        <v>900</v>
      </c>
      <c r="F73" s="1"/>
      <c r="G73" s="1"/>
      <c r="H73" s="1"/>
      <c r="I73" s="1"/>
      <c r="J73" s="1">
        <f t="shared" si="1"/>
        <v>0</v>
      </c>
      <c r="K73" s="1"/>
    </row>
    <row r="74" spans="1:11" ht="21" customHeight="1" x14ac:dyDescent="0.3">
      <c r="A74" s="1">
        <v>72</v>
      </c>
      <c r="B74" s="10">
        <v>46095</v>
      </c>
      <c r="C74" s="1" t="s">
        <v>68</v>
      </c>
      <c r="D74" s="1" t="s">
        <v>67</v>
      </c>
      <c r="E74" s="1">
        <v>900</v>
      </c>
      <c r="F74" s="1"/>
      <c r="G74" s="1"/>
      <c r="H74" s="1"/>
      <c r="I74" s="1"/>
      <c r="J74" s="1">
        <f t="shared" si="1"/>
        <v>0</v>
      </c>
      <c r="K74" s="1"/>
    </row>
    <row r="75" spans="1:11" ht="21" customHeight="1" x14ac:dyDescent="0.3">
      <c r="A75" s="1">
        <v>73</v>
      </c>
      <c r="B75" s="10">
        <v>46096</v>
      </c>
      <c r="C75" s="1" t="s">
        <v>68</v>
      </c>
      <c r="D75" s="1" t="s">
        <v>67</v>
      </c>
      <c r="E75" s="1">
        <v>900</v>
      </c>
      <c r="F75" s="1"/>
      <c r="G75" s="1"/>
      <c r="H75" s="1"/>
      <c r="I75" s="1"/>
      <c r="J75" s="1">
        <f t="shared" si="1"/>
        <v>0</v>
      </c>
      <c r="K75" s="1"/>
    </row>
    <row r="76" spans="1:11" ht="21" customHeight="1" x14ac:dyDescent="0.3">
      <c r="A76" s="1">
        <v>74</v>
      </c>
      <c r="B76" s="10">
        <v>46097</v>
      </c>
      <c r="C76" s="1" t="s">
        <v>68</v>
      </c>
      <c r="D76" s="1" t="s">
        <v>67</v>
      </c>
      <c r="E76" s="1">
        <v>900</v>
      </c>
      <c r="F76" s="1"/>
      <c r="G76" s="1"/>
      <c r="H76" s="1"/>
      <c r="I76" s="1"/>
      <c r="J76" s="1">
        <f t="shared" si="1"/>
        <v>0</v>
      </c>
      <c r="K76" s="1"/>
    </row>
    <row r="77" spans="1:11" ht="21" customHeight="1" x14ac:dyDescent="0.3">
      <c r="A77" s="1">
        <v>75</v>
      </c>
      <c r="B77" s="10">
        <v>46098</v>
      </c>
      <c r="C77" s="1" t="s">
        <v>68</v>
      </c>
      <c r="D77" s="1" t="s">
        <v>67</v>
      </c>
      <c r="E77" s="1">
        <v>900</v>
      </c>
      <c r="F77" s="1"/>
      <c r="G77" s="1"/>
      <c r="H77" s="1"/>
      <c r="I77" s="1"/>
      <c r="J77" s="1">
        <f t="shared" si="1"/>
        <v>0</v>
      </c>
      <c r="K77" s="1"/>
    </row>
    <row r="78" spans="1:11" ht="21" customHeight="1" x14ac:dyDescent="0.3">
      <c r="A78" s="1">
        <v>76</v>
      </c>
      <c r="B78" s="10">
        <v>46099</v>
      </c>
      <c r="C78" s="1" t="s">
        <v>68</v>
      </c>
      <c r="D78" s="1" t="s">
        <v>67</v>
      </c>
      <c r="E78" s="1">
        <v>900</v>
      </c>
      <c r="F78" s="1"/>
      <c r="G78" s="1"/>
      <c r="H78" s="1"/>
      <c r="I78" s="1"/>
      <c r="J78" s="1">
        <f t="shared" si="1"/>
        <v>0</v>
      </c>
      <c r="K78" s="1"/>
    </row>
    <row r="79" spans="1:11" ht="21" customHeight="1" x14ac:dyDescent="0.3">
      <c r="A79" s="1">
        <v>77</v>
      </c>
      <c r="B79" s="10">
        <v>46100</v>
      </c>
      <c r="C79" s="1" t="s">
        <v>68</v>
      </c>
      <c r="D79" s="1" t="s">
        <v>67</v>
      </c>
      <c r="E79" s="1">
        <v>900</v>
      </c>
      <c r="F79" s="1"/>
      <c r="G79" s="1"/>
      <c r="H79" s="1"/>
      <c r="I79" s="1"/>
      <c r="J79" s="1">
        <f t="shared" si="1"/>
        <v>0</v>
      </c>
      <c r="K79" s="1"/>
    </row>
    <row r="80" spans="1:11" ht="21" customHeight="1" x14ac:dyDescent="0.3">
      <c r="A80" s="1">
        <v>78</v>
      </c>
      <c r="B80" s="10">
        <v>46101</v>
      </c>
      <c r="C80" s="1" t="s">
        <v>68</v>
      </c>
      <c r="D80" s="1" t="s">
        <v>67</v>
      </c>
      <c r="E80" s="1">
        <v>900</v>
      </c>
      <c r="F80" s="1"/>
      <c r="G80" s="1"/>
      <c r="H80" s="1"/>
      <c r="I80" s="1"/>
      <c r="J80" s="1">
        <f t="shared" si="1"/>
        <v>0</v>
      </c>
      <c r="K80" s="1"/>
    </row>
    <row r="81" spans="1:11" ht="21" customHeight="1" x14ac:dyDescent="0.3">
      <c r="A81" s="1">
        <v>79</v>
      </c>
      <c r="B81" s="10">
        <v>46102</v>
      </c>
      <c r="C81" s="1" t="s">
        <v>68</v>
      </c>
      <c r="D81" s="1" t="s">
        <v>67</v>
      </c>
      <c r="E81" s="1">
        <v>900</v>
      </c>
      <c r="F81" s="1"/>
      <c r="G81" s="1"/>
      <c r="H81" s="1"/>
      <c r="I81" s="1"/>
      <c r="J81" s="1">
        <f t="shared" si="1"/>
        <v>0</v>
      </c>
      <c r="K81" s="1"/>
    </row>
    <row r="82" spans="1:11" ht="21" customHeight="1" x14ac:dyDescent="0.3">
      <c r="A82" s="1">
        <v>80</v>
      </c>
      <c r="B82" s="10">
        <v>46103</v>
      </c>
      <c r="C82" s="1" t="s">
        <v>68</v>
      </c>
      <c r="D82" s="1" t="s">
        <v>67</v>
      </c>
      <c r="E82" s="1">
        <v>900</v>
      </c>
      <c r="F82" s="1"/>
      <c r="G82" s="1"/>
      <c r="H82" s="1"/>
      <c r="I82" s="1"/>
      <c r="J82" s="1">
        <f t="shared" si="1"/>
        <v>0</v>
      </c>
      <c r="K82" s="1"/>
    </row>
    <row r="83" spans="1:11" ht="21" customHeight="1" x14ac:dyDescent="0.3">
      <c r="A83" s="1">
        <v>81</v>
      </c>
      <c r="B83" s="10">
        <v>46104</v>
      </c>
      <c r="C83" s="1" t="s">
        <v>68</v>
      </c>
      <c r="D83" s="1" t="s">
        <v>67</v>
      </c>
      <c r="E83" s="1">
        <v>900</v>
      </c>
      <c r="F83" s="1"/>
      <c r="G83" s="1"/>
      <c r="H83" s="1"/>
      <c r="I83" s="1"/>
      <c r="J83" s="1">
        <f t="shared" si="1"/>
        <v>0</v>
      </c>
      <c r="K83" s="1"/>
    </row>
    <row r="84" spans="1:11" ht="21" customHeight="1" x14ac:dyDescent="0.3">
      <c r="A84" s="1">
        <v>82</v>
      </c>
      <c r="B84" s="10">
        <v>46105</v>
      </c>
      <c r="C84" s="1" t="s">
        <v>68</v>
      </c>
      <c r="D84" s="1" t="s">
        <v>67</v>
      </c>
      <c r="E84" s="1">
        <v>900</v>
      </c>
      <c r="F84" s="1"/>
      <c r="G84" s="1"/>
      <c r="H84" s="1"/>
      <c r="I84" s="1"/>
      <c r="J84" s="1">
        <f t="shared" si="1"/>
        <v>0</v>
      </c>
      <c r="K84" s="1"/>
    </row>
    <row r="85" spans="1:11" ht="21" customHeight="1" x14ac:dyDescent="0.3">
      <c r="A85" s="1">
        <v>83</v>
      </c>
      <c r="B85" s="10">
        <v>46106</v>
      </c>
      <c r="C85" s="1" t="s">
        <v>68</v>
      </c>
      <c r="D85" s="1" t="s">
        <v>67</v>
      </c>
      <c r="E85" s="1">
        <v>900</v>
      </c>
      <c r="F85" s="1"/>
      <c r="G85" s="1"/>
      <c r="H85" s="1"/>
      <c r="I85" s="1"/>
      <c r="J85" s="1">
        <f t="shared" si="1"/>
        <v>0</v>
      </c>
      <c r="K85" s="1"/>
    </row>
    <row r="86" spans="1:11" ht="21" customHeight="1" x14ac:dyDescent="0.3">
      <c r="A86" s="1">
        <v>84</v>
      </c>
      <c r="B86" s="10">
        <v>46107</v>
      </c>
      <c r="C86" s="1" t="s">
        <v>68</v>
      </c>
      <c r="D86" s="1" t="s">
        <v>67</v>
      </c>
      <c r="E86" s="1">
        <v>900</v>
      </c>
      <c r="F86" s="1"/>
      <c r="G86" s="1"/>
      <c r="H86" s="1"/>
      <c r="I86" s="1"/>
      <c r="J86" s="1">
        <f t="shared" si="1"/>
        <v>0</v>
      </c>
      <c r="K86" s="1"/>
    </row>
    <row r="87" spans="1:11" ht="21" customHeight="1" x14ac:dyDescent="0.3">
      <c r="A87" s="1">
        <v>85</v>
      </c>
      <c r="B87" s="10">
        <v>46108</v>
      </c>
      <c r="C87" s="1" t="s">
        <v>68</v>
      </c>
      <c r="D87" s="1" t="s">
        <v>67</v>
      </c>
      <c r="E87" s="1">
        <v>900</v>
      </c>
      <c r="F87" s="1"/>
      <c r="G87" s="1"/>
      <c r="H87" s="1"/>
      <c r="I87" s="1"/>
      <c r="J87" s="1">
        <f t="shared" si="1"/>
        <v>0</v>
      </c>
      <c r="K87" s="1"/>
    </row>
    <row r="88" spans="1:11" ht="21" customHeight="1" x14ac:dyDescent="0.3">
      <c r="A88" s="1">
        <v>86</v>
      </c>
      <c r="B88" s="10">
        <v>46109</v>
      </c>
      <c r="C88" s="1" t="s">
        <v>68</v>
      </c>
      <c r="D88" s="1" t="s">
        <v>67</v>
      </c>
      <c r="E88" s="1">
        <v>900</v>
      </c>
      <c r="F88" s="1"/>
      <c r="G88" s="1"/>
      <c r="H88" s="1"/>
      <c r="I88" s="1"/>
      <c r="J88" s="1">
        <f t="shared" si="1"/>
        <v>0</v>
      </c>
      <c r="K88" s="1"/>
    </row>
    <row r="89" spans="1:11" ht="21" customHeight="1" x14ac:dyDescent="0.3">
      <c r="A89" s="1">
        <v>87</v>
      </c>
      <c r="B89" s="10">
        <v>46110</v>
      </c>
      <c r="C89" s="1" t="s">
        <v>68</v>
      </c>
      <c r="D89" s="1" t="s">
        <v>67</v>
      </c>
      <c r="E89" s="1">
        <v>900</v>
      </c>
      <c r="F89" s="1"/>
      <c r="G89" s="1"/>
      <c r="H89" s="1"/>
      <c r="I89" s="1"/>
      <c r="J89" s="1">
        <f t="shared" si="1"/>
        <v>0</v>
      </c>
      <c r="K89" s="1"/>
    </row>
    <row r="90" spans="1:11" ht="21" customHeight="1" x14ac:dyDescent="0.3">
      <c r="A90" s="1">
        <v>88</v>
      </c>
      <c r="B90" s="10">
        <v>46111</v>
      </c>
      <c r="C90" s="1" t="s">
        <v>68</v>
      </c>
      <c r="D90" s="1" t="s">
        <v>67</v>
      </c>
      <c r="E90" s="1">
        <v>900</v>
      </c>
      <c r="F90" s="1"/>
      <c r="G90" s="1"/>
      <c r="H90" s="1"/>
      <c r="I90" s="1"/>
      <c r="J90" s="1">
        <f t="shared" si="1"/>
        <v>0</v>
      </c>
      <c r="K90" s="1"/>
    </row>
    <row r="91" spans="1:11" ht="21" customHeight="1" x14ac:dyDescent="0.3">
      <c r="A91" s="1">
        <v>89</v>
      </c>
      <c r="B91" s="10">
        <v>46112</v>
      </c>
      <c r="C91" s="1" t="s">
        <v>68</v>
      </c>
      <c r="D91" s="1" t="s">
        <v>67</v>
      </c>
      <c r="E91" s="1">
        <v>900</v>
      </c>
      <c r="F91" s="1"/>
      <c r="G91" s="1"/>
      <c r="H91" s="1"/>
      <c r="I91" s="1"/>
      <c r="J91" s="1">
        <f t="shared" si="1"/>
        <v>0</v>
      </c>
      <c r="K91" s="1"/>
    </row>
    <row r="92" spans="1:11" ht="21" customHeight="1" x14ac:dyDescent="0.3">
      <c r="A92" s="1">
        <v>90</v>
      </c>
      <c r="B92" s="10">
        <v>46113</v>
      </c>
      <c r="C92" s="1" t="s">
        <v>68</v>
      </c>
      <c r="D92" s="1" t="s">
        <v>67</v>
      </c>
      <c r="E92" s="1">
        <v>900</v>
      </c>
      <c r="F92" s="1"/>
      <c r="G92" s="1"/>
      <c r="H92" s="1"/>
      <c r="I92" s="1"/>
      <c r="J92" s="1">
        <f t="shared" si="1"/>
        <v>0</v>
      </c>
      <c r="K92" s="1"/>
    </row>
    <row r="93" spans="1:11" ht="21" customHeight="1" x14ac:dyDescent="0.3">
      <c r="A93" s="1">
        <v>91</v>
      </c>
      <c r="B93" s="10">
        <v>46114</v>
      </c>
      <c r="C93" s="1" t="s">
        <v>68</v>
      </c>
      <c r="D93" s="1" t="s">
        <v>67</v>
      </c>
      <c r="E93" s="1">
        <v>900</v>
      </c>
      <c r="F93" s="1"/>
      <c r="G93" s="1"/>
      <c r="H93" s="1"/>
      <c r="I93" s="1"/>
      <c r="J93" s="1">
        <f t="shared" si="1"/>
        <v>0</v>
      </c>
      <c r="K93" s="1"/>
    </row>
    <row r="94" spans="1:11" ht="21" customHeight="1" x14ac:dyDescent="0.3">
      <c r="A94" s="1">
        <v>92</v>
      </c>
      <c r="B94" s="10">
        <v>46115</v>
      </c>
      <c r="C94" s="1" t="s">
        <v>68</v>
      </c>
      <c r="D94" s="1" t="s">
        <v>67</v>
      </c>
      <c r="E94" s="1">
        <v>900</v>
      </c>
      <c r="F94" s="1"/>
      <c r="G94" s="1"/>
      <c r="H94" s="1"/>
      <c r="I94" s="1"/>
      <c r="J94" s="1">
        <f t="shared" si="1"/>
        <v>0</v>
      </c>
      <c r="K94" s="1"/>
    </row>
    <row r="95" spans="1:11" ht="21" customHeight="1" x14ac:dyDescent="0.3">
      <c r="A95" s="1">
        <v>93</v>
      </c>
      <c r="B95" s="10">
        <v>46116</v>
      </c>
      <c r="C95" s="1" t="s">
        <v>68</v>
      </c>
      <c r="D95" s="1" t="s">
        <v>67</v>
      </c>
      <c r="E95" s="1">
        <v>900</v>
      </c>
      <c r="F95" s="1"/>
      <c r="G95" s="1"/>
      <c r="H95" s="1"/>
      <c r="I95" s="1"/>
      <c r="J95" s="1">
        <f t="shared" si="1"/>
        <v>0</v>
      </c>
      <c r="K95" s="1"/>
    </row>
    <row r="96" spans="1:11" ht="21" customHeight="1" x14ac:dyDescent="0.3">
      <c r="A96" s="1">
        <v>94</v>
      </c>
      <c r="B96" s="10">
        <v>46117</v>
      </c>
      <c r="C96" s="1" t="s">
        <v>68</v>
      </c>
      <c r="D96" s="1" t="s">
        <v>67</v>
      </c>
      <c r="E96" s="1">
        <v>900</v>
      </c>
      <c r="F96" s="1"/>
      <c r="G96" s="1"/>
      <c r="H96" s="1"/>
      <c r="I96" s="1"/>
      <c r="J96" s="1">
        <f t="shared" si="1"/>
        <v>0</v>
      </c>
      <c r="K96" s="1"/>
    </row>
    <row r="97" spans="1:11" ht="21" customHeight="1" x14ac:dyDescent="0.3">
      <c r="A97" s="1">
        <v>95</v>
      </c>
      <c r="B97" s="10">
        <v>46118</v>
      </c>
      <c r="C97" s="1" t="s">
        <v>68</v>
      </c>
      <c r="D97" s="1" t="s">
        <v>67</v>
      </c>
      <c r="E97" s="1">
        <v>900</v>
      </c>
      <c r="F97" s="1"/>
      <c r="G97" s="1"/>
      <c r="H97" s="1"/>
      <c r="I97" s="1"/>
      <c r="J97" s="1">
        <f t="shared" si="1"/>
        <v>0</v>
      </c>
      <c r="K97" s="1"/>
    </row>
    <row r="98" spans="1:11" ht="21" customHeight="1" x14ac:dyDescent="0.3">
      <c r="A98" s="1">
        <v>96</v>
      </c>
      <c r="B98" s="10">
        <v>46119</v>
      </c>
      <c r="C98" s="1" t="s">
        <v>68</v>
      </c>
      <c r="D98" s="1" t="s">
        <v>67</v>
      </c>
      <c r="E98" s="1">
        <v>900</v>
      </c>
      <c r="F98" s="1"/>
      <c r="G98" s="1"/>
      <c r="H98" s="1"/>
      <c r="I98" s="1"/>
      <c r="J98" s="1">
        <f t="shared" si="1"/>
        <v>0</v>
      </c>
      <c r="K98" s="1"/>
    </row>
    <row r="99" spans="1:11" ht="21" customHeight="1" x14ac:dyDescent="0.3">
      <c r="A99" s="1">
        <v>97</v>
      </c>
      <c r="B99" s="10">
        <v>46120</v>
      </c>
      <c r="C99" s="1" t="s">
        <v>68</v>
      </c>
      <c r="D99" s="1" t="s">
        <v>67</v>
      </c>
      <c r="E99" s="1">
        <v>900</v>
      </c>
      <c r="F99" s="1"/>
      <c r="G99" s="1"/>
      <c r="H99" s="1"/>
      <c r="I99" s="1"/>
      <c r="J99" s="1">
        <f t="shared" si="1"/>
        <v>0</v>
      </c>
      <c r="K99" s="1"/>
    </row>
    <row r="100" spans="1:11" ht="21" customHeight="1" x14ac:dyDescent="0.3">
      <c r="A100" s="1">
        <v>98</v>
      </c>
      <c r="B100" s="10">
        <v>46121</v>
      </c>
      <c r="C100" s="1" t="s">
        <v>68</v>
      </c>
      <c r="D100" s="1" t="s">
        <v>67</v>
      </c>
      <c r="E100" s="1">
        <v>900</v>
      </c>
      <c r="F100" s="1"/>
      <c r="G100" s="1"/>
      <c r="H100" s="1"/>
      <c r="I100" s="1"/>
      <c r="J100" s="1">
        <f t="shared" si="1"/>
        <v>0</v>
      </c>
      <c r="K100" s="1"/>
    </row>
    <row r="101" spans="1:11" ht="21" customHeight="1" x14ac:dyDescent="0.3">
      <c r="A101" s="1">
        <v>99</v>
      </c>
      <c r="B101" s="10">
        <v>46122</v>
      </c>
      <c r="C101" s="1" t="s">
        <v>68</v>
      </c>
      <c r="D101" s="1" t="s">
        <v>67</v>
      </c>
      <c r="E101" s="1">
        <v>900</v>
      </c>
      <c r="F101" s="1"/>
      <c r="G101" s="1"/>
      <c r="H101" s="1"/>
      <c r="I101" s="1"/>
      <c r="J101" s="1">
        <f t="shared" si="1"/>
        <v>0</v>
      </c>
      <c r="K101" s="1"/>
    </row>
    <row r="102" spans="1:11" ht="21" customHeight="1" x14ac:dyDescent="0.3">
      <c r="A102" s="1">
        <v>100</v>
      </c>
      <c r="B102" s="10">
        <v>46123</v>
      </c>
      <c r="C102" s="1" t="s">
        <v>68</v>
      </c>
      <c r="D102" s="1" t="s">
        <v>67</v>
      </c>
      <c r="E102" s="1">
        <v>900</v>
      </c>
      <c r="F102" s="1"/>
      <c r="G102" s="1"/>
      <c r="H102" s="1"/>
      <c r="I102" s="1"/>
      <c r="J102" s="1">
        <f t="shared" si="1"/>
        <v>0</v>
      </c>
      <c r="K102" s="1"/>
    </row>
    <row r="103" spans="1:11" ht="21" customHeight="1" x14ac:dyDescent="0.3">
      <c r="A103" s="1">
        <v>101</v>
      </c>
      <c r="B103" s="10">
        <v>46124</v>
      </c>
      <c r="C103" s="1" t="s">
        <v>68</v>
      </c>
      <c r="D103" s="1" t="s">
        <v>67</v>
      </c>
      <c r="E103" s="1">
        <v>900</v>
      </c>
      <c r="F103" s="1"/>
      <c r="G103" s="1"/>
      <c r="H103" s="1"/>
      <c r="I103" s="1"/>
      <c r="J103" s="1">
        <f t="shared" si="1"/>
        <v>0</v>
      </c>
      <c r="K103" s="1"/>
    </row>
    <row r="104" spans="1:11" ht="21" customHeight="1" x14ac:dyDescent="0.3">
      <c r="A104" s="1">
        <v>102</v>
      </c>
      <c r="B104" s="10">
        <v>46125</v>
      </c>
      <c r="C104" s="1" t="s">
        <v>68</v>
      </c>
      <c r="D104" s="1" t="s">
        <v>67</v>
      </c>
      <c r="E104" s="1">
        <v>900</v>
      </c>
      <c r="F104" s="1"/>
      <c r="G104" s="1"/>
      <c r="H104" s="1"/>
      <c r="I104" s="1"/>
      <c r="J104" s="1">
        <f t="shared" si="1"/>
        <v>0</v>
      </c>
      <c r="K104" s="1"/>
    </row>
    <row r="105" spans="1:11" ht="21" customHeight="1" x14ac:dyDescent="0.3">
      <c r="A105" s="1">
        <v>103</v>
      </c>
      <c r="B105" s="10">
        <v>46126</v>
      </c>
      <c r="C105" s="1" t="s">
        <v>68</v>
      </c>
      <c r="D105" s="1" t="s">
        <v>67</v>
      </c>
      <c r="E105" s="1">
        <v>900</v>
      </c>
      <c r="F105" s="1"/>
      <c r="G105" s="1"/>
      <c r="H105" s="1"/>
      <c r="I105" s="1"/>
      <c r="J105" s="1">
        <f t="shared" si="1"/>
        <v>0</v>
      </c>
      <c r="K105" s="1"/>
    </row>
    <row r="106" spans="1:11" ht="21" customHeight="1" x14ac:dyDescent="0.3">
      <c r="A106" s="1">
        <v>104</v>
      </c>
      <c r="B106" s="10">
        <v>46127</v>
      </c>
      <c r="C106" s="1" t="s">
        <v>68</v>
      </c>
      <c r="D106" s="1" t="s">
        <v>67</v>
      </c>
      <c r="E106" s="1">
        <v>900</v>
      </c>
      <c r="F106" s="1"/>
      <c r="G106" s="1"/>
      <c r="H106" s="1"/>
      <c r="I106" s="1"/>
      <c r="J106" s="1">
        <f t="shared" si="1"/>
        <v>0</v>
      </c>
      <c r="K106" s="1"/>
    </row>
    <row r="107" spans="1:11" ht="21" customHeight="1" x14ac:dyDescent="0.3">
      <c r="A107" s="1">
        <v>105</v>
      </c>
      <c r="B107" s="10">
        <v>46128</v>
      </c>
      <c r="C107" s="1" t="s">
        <v>68</v>
      </c>
      <c r="D107" s="1" t="s">
        <v>67</v>
      </c>
      <c r="E107" s="1">
        <v>900</v>
      </c>
      <c r="F107" s="1"/>
      <c r="G107" s="1"/>
      <c r="H107" s="1"/>
      <c r="I107" s="1"/>
      <c r="J107" s="1">
        <f t="shared" si="1"/>
        <v>0</v>
      </c>
      <c r="K107" s="1"/>
    </row>
    <row r="108" spans="1:11" ht="21" customHeight="1" x14ac:dyDescent="0.3">
      <c r="A108" s="1">
        <v>106</v>
      </c>
      <c r="B108" s="10">
        <v>46129</v>
      </c>
      <c r="C108" s="1" t="s">
        <v>68</v>
      </c>
      <c r="D108" s="1" t="s">
        <v>67</v>
      </c>
      <c r="E108" s="1">
        <v>900</v>
      </c>
      <c r="F108" s="1"/>
      <c r="G108" s="1"/>
      <c r="H108" s="1"/>
      <c r="I108" s="1"/>
      <c r="J108" s="1">
        <f t="shared" si="1"/>
        <v>0</v>
      </c>
      <c r="K108" s="1"/>
    </row>
    <row r="109" spans="1:11" ht="21" customHeight="1" x14ac:dyDescent="0.3">
      <c r="A109" s="1">
        <v>107</v>
      </c>
      <c r="B109" s="10">
        <v>46130</v>
      </c>
      <c r="C109" s="1" t="s">
        <v>68</v>
      </c>
      <c r="D109" s="1" t="s">
        <v>67</v>
      </c>
      <c r="E109" s="1">
        <v>900</v>
      </c>
      <c r="F109" s="1"/>
      <c r="G109" s="1"/>
      <c r="H109" s="1"/>
      <c r="I109" s="1"/>
      <c r="J109" s="1">
        <f t="shared" si="1"/>
        <v>0</v>
      </c>
      <c r="K109" s="1"/>
    </row>
    <row r="110" spans="1:11" ht="21" customHeight="1" x14ac:dyDescent="0.3">
      <c r="A110" s="1">
        <v>108</v>
      </c>
      <c r="B110" s="10">
        <v>46131</v>
      </c>
      <c r="C110" s="1" t="s">
        <v>68</v>
      </c>
      <c r="D110" s="1" t="s">
        <v>67</v>
      </c>
      <c r="E110" s="1">
        <v>900</v>
      </c>
      <c r="F110" s="1"/>
      <c r="G110" s="1"/>
      <c r="H110" s="1"/>
      <c r="I110" s="1"/>
      <c r="J110" s="1">
        <f t="shared" si="1"/>
        <v>0</v>
      </c>
      <c r="K110" s="1"/>
    </row>
    <row r="111" spans="1:11" ht="21" customHeight="1" x14ac:dyDescent="0.3">
      <c r="A111" s="1">
        <v>109</v>
      </c>
      <c r="B111" s="10">
        <v>46132</v>
      </c>
      <c r="C111" s="1" t="s">
        <v>68</v>
      </c>
      <c r="D111" s="1" t="s">
        <v>67</v>
      </c>
      <c r="E111" s="1">
        <v>900</v>
      </c>
      <c r="F111" s="1"/>
      <c r="G111" s="1"/>
      <c r="H111" s="1"/>
      <c r="I111" s="1"/>
      <c r="J111" s="1">
        <f t="shared" si="1"/>
        <v>0</v>
      </c>
      <c r="K111" s="1"/>
    </row>
    <row r="112" spans="1:11" ht="21" customHeight="1" x14ac:dyDescent="0.3">
      <c r="A112" s="1">
        <v>110</v>
      </c>
      <c r="B112" s="10">
        <v>46133</v>
      </c>
      <c r="C112" s="1" t="s">
        <v>68</v>
      </c>
      <c r="D112" s="1" t="s">
        <v>67</v>
      </c>
      <c r="E112" s="1">
        <v>900</v>
      </c>
      <c r="F112" s="1"/>
      <c r="G112" s="1"/>
      <c r="H112" s="1"/>
      <c r="I112" s="1"/>
      <c r="J112" s="1">
        <f t="shared" si="1"/>
        <v>0</v>
      </c>
      <c r="K112" s="1"/>
    </row>
    <row r="113" spans="1:11" ht="21" customHeight="1" x14ac:dyDescent="0.3">
      <c r="A113" s="1">
        <v>111</v>
      </c>
      <c r="B113" s="10">
        <v>46134</v>
      </c>
      <c r="C113" s="1" t="s">
        <v>68</v>
      </c>
      <c r="D113" s="1" t="s">
        <v>67</v>
      </c>
      <c r="E113" s="1">
        <v>900</v>
      </c>
      <c r="F113" s="1"/>
      <c r="G113" s="1"/>
      <c r="H113" s="1"/>
      <c r="I113" s="1"/>
      <c r="J113" s="1">
        <f t="shared" si="1"/>
        <v>0</v>
      </c>
      <c r="K113" s="1"/>
    </row>
    <row r="114" spans="1:11" ht="21" customHeight="1" x14ac:dyDescent="0.3">
      <c r="A114" s="1">
        <v>112</v>
      </c>
      <c r="B114" s="10">
        <v>46135</v>
      </c>
      <c r="C114" s="1" t="s">
        <v>68</v>
      </c>
      <c r="D114" s="1" t="s">
        <v>67</v>
      </c>
      <c r="E114" s="1">
        <v>900</v>
      </c>
      <c r="F114" s="1"/>
      <c r="G114" s="1"/>
      <c r="H114" s="1"/>
      <c r="I114" s="1"/>
      <c r="J114" s="1">
        <f t="shared" si="1"/>
        <v>0</v>
      </c>
      <c r="K114" s="1"/>
    </row>
    <row r="115" spans="1:11" ht="21" customHeight="1" x14ac:dyDescent="0.3">
      <c r="A115" s="1">
        <v>113</v>
      </c>
      <c r="B115" s="10">
        <v>46136</v>
      </c>
      <c r="C115" s="1" t="s">
        <v>68</v>
      </c>
      <c r="D115" s="1" t="s">
        <v>67</v>
      </c>
      <c r="E115" s="1">
        <v>900</v>
      </c>
      <c r="F115" s="1"/>
      <c r="G115" s="1"/>
      <c r="H115" s="1"/>
      <c r="I115" s="1"/>
      <c r="J115" s="1">
        <f t="shared" si="1"/>
        <v>0</v>
      </c>
      <c r="K115" s="1"/>
    </row>
    <row r="116" spans="1:11" ht="21" customHeight="1" x14ac:dyDescent="0.3">
      <c r="A116" s="1">
        <v>114</v>
      </c>
      <c r="B116" s="10">
        <v>46137</v>
      </c>
      <c r="C116" s="1" t="s">
        <v>68</v>
      </c>
      <c r="D116" s="1" t="s">
        <v>67</v>
      </c>
      <c r="E116" s="1">
        <v>900</v>
      </c>
      <c r="F116" s="1"/>
      <c r="G116" s="1"/>
      <c r="H116" s="1"/>
      <c r="I116" s="1"/>
      <c r="J116" s="1">
        <f t="shared" si="1"/>
        <v>0</v>
      </c>
      <c r="K116" s="1"/>
    </row>
    <row r="117" spans="1:11" ht="21" customHeight="1" x14ac:dyDescent="0.3">
      <c r="A117" s="1">
        <v>115</v>
      </c>
      <c r="B117" s="10">
        <v>46138</v>
      </c>
      <c r="C117" s="1" t="s">
        <v>68</v>
      </c>
      <c r="D117" s="1" t="s">
        <v>67</v>
      </c>
      <c r="E117" s="1">
        <v>900</v>
      </c>
      <c r="F117" s="1"/>
      <c r="G117" s="1"/>
      <c r="H117" s="1"/>
      <c r="I117" s="1"/>
      <c r="J117" s="1">
        <f t="shared" si="1"/>
        <v>0</v>
      </c>
      <c r="K117" s="1"/>
    </row>
    <row r="118" spans="1:11" ht="21" customHeight="1" x14ac:dyDescent="0.3">
      <c r="A118" s="1">
        <v>116</v>
      </c>
      <c r="B118" s="10">
        <v>46139</v>
      </c>
      <c r="C118" s="1" t="s">
        <v>68</v>
      </c>
      <c r="D118" s="1" t="s">
        <v>67</v>
      </c>
      <c r="E118" s="1">
        <v>900</v>
      </c>
      <c r="F118" s="1"/>
      <c r="G118" s="1"/>
      <c r="H118" s="1"/>
      <c r="I118" s="1"/>
      <c r="J118" s="1">
        <f t="shared" si="1"/>
        <v>0</v>
      </c>
      <c r="K118" s="1"/>
    </row>
    <row r="119" spans="1:11" ht="21" customHeight="1" x14ac:dyDescent="0.3">
      <c r="A119" s="1">
        <v>117</v>
      </c>
      <c r="B119" s="10">
        <v>46140</v>
      </c>
      <c r="C119" s="1" t="s">
        <v>68</v>
      </c>
      <c r="D119" s="1" t="s">
        <v>67</v>
      </c>
      <c r="E119" s="1">
        <v>900</v>
      </c>
      <c r="F119" s="1"/>
      <c r="G119" s="1"/>
      <c r="H119" s="1"/>
      <c r="I119" s="1"/>
      <c r="J119" s="1">
        <f t="shared" si="1"/>
        <v>0</v>
      </c>
      <c r="K119" s="1"/>
    </row>
    <row r="120" spans="1:11" ht="21" customHeight="1" x14ac:dyDescent="0.3">
      <c r="A120" s="1">
        <v>118</v>
      </c>
      <c r="B120" s="10">
        <v>46141</v>
      </c>
      <c r="C120" s="1" t="s">
        <v>68</v>
      </c>
      <c r="D120" s="1" t="s">
        <v>67</v>
      </c>
      <c r="E120" s="1">
        <v>900</v>
      </c>
      <c r="F120" s="1"/>
      <c r="G120" s="1"/>
      <c r="H120" s="1"/>
      <c r="I120" s="1"/>
      <c r="J120" s="1">
        <f t="shared" si="1"/>
        <v>0</v>
      </c>
      <c r="K120" s="1"/>
    </row>
    <row r="121" spans="1:11" ht="21" customHeight="1" x14ac:dyDescent="0.3">
      <c r="A121" s="1">
        <v>119</v>
      </c>
      <c r="B121" s="10">
        <v>46142</v>
      </c>
      <c r="C121" s="1" t="s">
        <v>68</v>
      </c>
      <c r="D121" s="1" t="s">
        <v>67</v>
      </c>
      <c r="E121" s="1">
        <v>900</v>
      </c>
      <c r="F121" s="1"/>
      <c r="G121" s="1"/>
      <c r="H121" s="1"/>
      <c r="I121" s="1"/>
      <c r="J121" s="1">
        <f t="shared" si="1"/>
        <v>0</v>
      </c>
      <c r="K121" s="1"/>
    </row>
    <row r="122" spans="1:11" ht="21" customHeight="1" x14ac:dyDescent="0.3">
      <c r="A122" s="1">
        <v>120</v>
      </c>
      <c r="B122" s="10">
        <v>46143</v>
      </c>
      <c r="C122" s="1" t="s">
        <v>68</v>
      </c>
      <c r="D122" s="1" t="s">
        <v>67</v>
      </c>
      <c r="E122" s="1">
        <v>900</v>
      </c>
      <c r="F122" s="1"/>
      <c r="G122" s="1"/>
      <c r="H122" s="1"/>
      <c r="I122" s="1"/>
      <c r="J122" s="1">
        <f t="shared" si="1"/>
        <v>0</v>
      </c>
      <c r="K122" s="1"/>
    </row>
    <row r="123" spans="1:11" ht="21" customHeight="1" x14ac:dyDescent="0.3">
      <c r="A123" s="1">
        <v>121</v>
      </c>
      <c r="B123" s="10">
        <v>46144</v>
      </c>
      <c r="C123" s="1" t="s">
        <v>68</v>
      </c>
      <c r="D123" s="1" t="s">
        <v>67</v>
      </c>
      <c r="E123" s="1">
        <v>900</v>
      </c>
      <c r="F123" s="1"/>
      <c r="G123" s="1"/>
      <c r="H123" s="1"/>
      <c r="I123" s="1"/>
      <c r="J123" s="1">
        <f t="shared" si="1"/>
        <v>0</v>
      </c>
      <c r="K123" s="1"/>
    </row>
    <row r="124" spans="1:11" ht="21" customHeight="1" x14ac:dyDescent="0.3">
      <c r="A124" s="1">
        <v>122</v>
      </c>
      <c r="B124" s="10">
        <v>46145</v>
      </c>
      <c r="C124" s="1" t="s">
        <v>68</v>
      </c>
      <c r="D124" s="1" t="s">
        <v>67</v>
      </c>
      <c r="E124" s="1">
        <v>900</v>
      </c>
      <c r="F124" s="1"/>
      <c r="G124" s="1"/>
      <c r="H124" s="1"/>
      <c r="I124" s="1"/>
      <c r="J124" s="1">
        <f t="shared" si="1"/>
        <v>0</v>
      </c>
      <c r="K124" s="1"/>
    </row>
    <row r="125" spans="1:11" ht="21" customHeight="1" x14ac:dyDescent="0.3">
      <c r="A125" s="1">
        <v>123</v>
      </c>
      <c r="B125" s="10">
        <v>46146</v>
      </c>
      <c r="C125" s="1" t="s">
        <v>68</v>
      </c>
      <c r="D125" s="1" t="s">
        <v>67</v>
      </c>
      <c r="E125" s="1">
        <v>900</v>
      </c>
      <c r="F125" s="1"/>
      <c r="G125" s="1"/>
      <c r="H125" s="1"/>
      <c r="I125" s="1"/>
      <c r="J125" s="1">
        <f t="shared" si="1"/>
        <v>0</v>
      </c>
      <c r="K125" s="1"/>
    </row>
    <row r="126" spans="1:11" ht="21" customHeight="1" x14ac:dyDescent="0.3">
      <c r="A126" s="1">
        <v>124</v>
      </c>
      <c r="B126" s="10">
        <v>46147</v>
      </c>
      <c r="C126" s="1" t="s">
        <v>68</v>
      </c>
      <c r="D126" s="1" t="s">
        <v>67</v>
      </c>
      <c r="E126" s="1">
        <v>900</v>
      </c>
      <c r="F126" s="1"/>
      <c r="G126" s="1"/>
      <c r="H126" s="1"/>
      <c r="I126" s="1"/>
      <c r="J126" s="1">
        <f t="shared" si="1"/>
        <v>0</v>
      </c>
      <c r="K126" s="1"/>
    </row>
    <row r="127" spans="1:11" ht="21" customHeight="1" x14ac:dyDescent="0.3">
      <c r="A127" s="1">
        <v>125</v>
      </c>
      <c r="B127" s="10">
        <v>46148</v>
      </c>
      <c r="C127" s="1" t="s">
        <v>68</v>
      </c>
      <c r="D127" s="1" t="s">
        <v>67</v>
      </c>
      <c r="E127" s="1">
        <v>900</v>
      </c>
      <c r="F127" s="1"/>
      <c r="G127" s="1"/>
      <c r="H127" s="1"/>
      <c r="I127" s="1"/>
      <c r="J127" s="1">
        <f t="shared" si="1"/>
        <v>0</v>
      </c>
      <c r="K127" s="1"/>
    </row>
    <row r="128" spans="1:11" ht="21" customHeight="1" x14ac:dyDescent="0.3">
      <c r="A128" s="1">
        <v>126</v>
      </c>
      <c r="B128" s="10">
        <v>46149</v>
      </c>
      <c r="C128" s="1" t="s">
        <v>68</v>
      </c>
      <c r="D128" s="1" t="s">
        <v>67</v>
      </c>
      <c r="E128" s="1">
        <v>900</v>
      </c>
      <c r="F128" s="1"/>
      <c r="G128" s="1"/>
      <c r="H128" s="1"/>
      <c r="I128" s="1"/>
      <c r="J128" s="1">
        <f t="shared" si="1"/>
        <v>0</v>
      </c>
      <c r="K128" s="1"/>
    </row>
    <row r="129" spans="1:11" ht="21" customHeight="1" x14ac:dyDescent="0.3">
      <c r="A129" s="1">
        <v>127</v>
      </c>
      <c r="B129" s="10">
        <v>46150</v>
      </c>
      <c r="C129" s="1" t="s">
        <v>68</v>
      </c>
      <c r="D129" s="1" t="s">
        <v>67</v>
      </c>
      <c r="E129" s="1">
        <v>900</v>
      </c>
      <c r="F129" s="1"/>
      <c r="G129" s="1"/>
      <c r="H129" s="1"/>
      <c r="I129" s="1"/>
      <c r="J129" s="1">
        <f t="shared" si="1"/>
        <v>0</v>
      </c>
      <c r="K129" s="1"/>
    </row>
    <row r="130" spans="1:11" ht="21" customHeight="1" x14ac:dyDescent="0.3">
      <c r="A130" s="1">
        <v>128</v>
      </c>
      <c r="B130" s="10">
        <v>46151</v>
      </c>
      <c r="C130" s="1" t="s">
        <v>68</v>
      </c>
      <c r="D130" s="1" t="s">
        <v>67</v>
      </c>
      <c r="E130" s="1">
        <v>900</v>
      </c>
      <c r="F130" s="1"/>
      <c r="G130" s="1"/>
      <c r="H130" s="1"/>
      <c r="I130" s="1"/>
      <c r="J130" s="1">
        <f t="shared" si="1"/>
        <v>0</v>
      </c>
      <c r="K130" s="1"/>
    </row>
    <row r="131" spans="1:11" ht="21" customHeight="1" x14ac:dyDescent="0.3">
      <c r="A131" s="1">
        <v>129</v>
      </c>
      <c r="B131" s="10">
        <v>46152</v>
      </c>
      <c r="C131" s="1" t="s">
        <v>68</v>
      </c>
      <c r="D131" s="1" t="s">
        <v>67</v>
      </c>
      <c r="E131" s="1">
        <v>900</v>
      </c>
      <c r="F131" s="1"/>
      <c r="G131" s="1"/>
      <c r="H131" s="1"/>
      <c r="I131" s="1"/>
      <c r="J131" s="1">
        <f t="shared" si="1"/>
        <v>0</v>
      </c>
      <c r="K131" s="1"/>
    </row>
    <row r="132" spans="1:11" ht="21" customHeight="1" x14ac:dyDescent="0.3">
      <c r="A132" s="1">
        <v>130</v>
      </c>
      <c r="B132" s="10">
        <v>46153</v>
      </c>
      <c r="C132" s="1" t="s">
        <v>68</v>
      </c>
      <c r="D132" s="1" t="s">
        <v>67</v>
      </c>
      <c r="E132" s="1">
        <v>900</v>
      </c>
      <c r="F132" s="1"/>
      <c r="G132" s="1"/>
      <c r="H132" s="1"/>
      <c r="I132" s="1"/>
      <c r="J132" s="1">
        <f t="shared" ref="J132:J195" si="2">E132*F132-G132-H132+I132</f>
        <v>0</v>
      </c>
      <c r="K132" s="1"/>
    </row>
    <row r="133" spans="1:11" ht="21" customHeight="1" x14ac:dyDescent="0.3">
      <c r="A133" s="1">
        <v>131</v>
      </c>
      <c r="B133" s="10">
        <v>46154</v>
      </c>
      <c r="C133" s="1" t="s">
        <v>68</v>
      </c>
      <c r="D133" s="1" t="s">
        <v>67</v>
      </c>
      <c r="E133" s="1">
        <v>900</v>
      </c>
      <c r="F133" s="1"/>
      <c r="G133" s="1"/>
      <c r="H133" s="1"/>
      <c r="I133" s="1"/>
      <c r="J133" s="1">
        <f t="shared" si="2"/>
        <v>0</v>
      </c>
      <c r="K133" s="1"/>
    </row>
    <row r="134" spans="1:11" ht="21" customHeight="1" x14ac:dyDescent="0.3">
      <c r="A134" s="1">
        <v>132</v>
      </c>
      <c r="B134" s="10">
        <v>46155</v>
      </c>
      <c r="C134" s="1" t="s">
        <v>68</v>
      </c>
      <c r="D134" s="1" t="s">
        <v>67</v>
      </c>
      <c r="E134" s="1">
        <v>900</v>
      </c>
      <c r="F134" s="1"/>
      <c r="G134" s="1"/>
      <c r="H134" s="1"/>
      <c r="I134" s="1"/>
      <c r="J134" s="1">
        <f t="shared" si="2"/>
        <v>0</v>
      </c>
      <c r="K134" s="1"/>
    </row>
    <row r="135" spans="1:11" ht="21" customHeight="1" x14ac:dyDescent="0.3">
      <c r="A135" s="1">
        <v>133</v>
      </c>
      <c r="B135" s="10">
        <v>46156</v>
      </c>
      <c r="C135" s="1" t="s">
        <v>68</v>
      </c>
      <c r="D135" s="1" t="s">
        <v>67</v>
      </c>
      <c r="E135" s="1">
        <v>900</v>
      </c>
      <c r="F135" s="1"/>
      <c r="G135" s="1"/>
      <c r="H135" s="1"/>
      <c r="I135" s="1"/>
      <c r="J135" s="1">
        <f t="shared" si="2"/>
        <v>0</v>
      </c>
      <c r="K135" s="1"/>
    </row>
    <row r="136" spans="1:11" ht="21" customHeight="1" x14ac:dyDescent="0.3">
      <c r="A136" s="1">
        <v>134</v>
      </c>
      <c r="B136" s="10">
        <v>46157</v>
      </c>
      <c r="C136" s="1" t="s">
        <v>68</v>
      </c>
      <c r="D136" s="1" t="s">
        <v>67</v>
      </c>
      <c r="E136" s="1">
        <v>900</v>
      </c>
      <c r="F136" s="1"/>
      <c r="G136" s="1"/>
      <c r="H136" s="1"/>
      <c r="I136" s="1"/>
      <c r="J136" s="1">
        <f t="shared" si="2"/>
        <v>0</v>
      </c>
      <c r="K136" s="1"/>
    </row>
    <row r="137" spans="1:11" ht="21" customHeight="1" x14ac:dyDescent="0.3">
      <c r="A137" s="1">
        <v>135</v>
      </c>
      <c r="B137" s="10">
        <v>46158</v>
      </c>
      <c r="C137" s="1" t="s">
        <v>68</v>
      </c>
      <c r="D137" s="1" t="s">
        <v>67</v>
      </c>
      <c r="E137" s="1">
        <v>900</v>
      </c>
      <c r="F137" s="1"/>
      <c r="G137" s="1"/>
      <c r="H137" s="1"/>
      <c r="I137" s="1"/>
      <c r="J137" s="1">
        <f t="shared" si="2"/>
        <v>0</v>
      </c>
      <c r="K137" s="1"/>
    </row>
    <row r="138" spans="1:11" ht="21" customHeight="1" x14ac:dyDescent="0.3">
      <c r="A138" s="1">
        <v>136</v>
      </c>
      <c r="B138" s="10">
        <v>46159</v>
      </c>
      <c r="C138" s="1" t="s">
        <v>68</v>
      </c>
      <c r="D138" s="1" t="s">
        <v>67</v>
      </c>
      <c r="E138" s="1">
        <v>900</v>
      </c>
      <c r="F138" s="1"/>
      <c r="G138" s="1"/>
      <c r="H138" s="1"/>
      <c r="I138" s="1"/>
      <c r="J138" s="1">
        <f t="shared" si="2"/>
        <v>0</v>
      </c>
      <c r="K138" s="1"/>
    </row>
    <row r="139" spans="1:11" ht="21" customHeight="1" x14ac:dyDescent="0.3">
      <c r="A139" s="1">
        <v>137</v>
      </c>
      <c r="B139" s="10">
        <v>46160</v>
      </c>
      <c r="C139" s="1" t="s">
        <v>68</v>
      </c>
      <c r="D139" s="1" t="s">
        <v>67</v>
      </c>
      <c r="E139" s="1">
        <v>900</v>
      </c>
      <c r="F139" s="1"/>
      <c r="G139" s="1"/>
      <c r="H139" s="1"/>
      <c r="I139" s="1"/>
      <c r="J139" s="1">
        <f t="shared" si="2"/>
        <v>0</v>
      </c>
      <c r="K139" s="1"/>
    </row>
    <row r="140" spans="1:11" ht="21" customHeight="1" x14ac:dyDescent="0.3">
      <c r="A140" s="1">
        <v>138</v>
      </c>
      <c r="B140" s="10">
        <v>46161</v>
      </c>
      <c r="C140" s="1" t="s">
        <v>68</v>
      </c>
      <c r="D140" s="1" t="s">
        <v>67</v>
      </c>
      <c r="E140" s="1">
        <v>900</v>
      </c>
      <c r="F140" s="1"/>
      <c r="G140" s="1"/>
      <c r="H140" s="1"/>
      <c r="I140" s="1"/>
      <c r="J140" s="1">
        <f t="shared" si="2"/>
        <v>0</v>
      </c>
      <c r="K140" s="1"/>
    </row>
    <row r="141" spans="1:11" ht="21" customHeight="1" x14ac:dyDescent="0.3">
      <c r="A141" s="1">
        <v>139</v>
      </c>
      <c r="B141" s="10">
        <v>46162</v>
      </c>
      <c r="C141" s="1" t="s">
        <v>68</v>
      </c>
      <c r="D141" s="1" t="s">
        <v>67</v>
      </c>
      <c r="E141" s="1">
        <v>900</v>
      </c>
      <c r="F141" s="1"/>
      <c r="G141" s="1"/>
      <c r="H141" s="1"/>
      <c r="I141" s="1"/>
      <c r="J141" s="1">
        <f t="shared" si="2"/>
        <v>0</v>
      </c>
      <c r="K141" s="1"/>
    </row>
    <row r="142" spans="1:11" ht="21" customHeight="1" x14ac:dyDescent="0.3">
      <c r="A142" s="1">
        <v>140</v>
      </c>
      <c r="B142" s="10">
        <v>46163</v>
      </c>
      <c r="C142" s="1" t="s">
        <v>68</v>
      </c>
      <c r="D142" s="1" t="s">
        <v>67</v>
      </c>
      <c r="E142" s="1">
        <v>900</v>
      </c>
      <c r="F142" s="1"/>
      <c r="G142" s="1"/>
      <c r="H142" s="1"/>
      <c r="I142" s="1"/>
      <c r="J142" s="1">
        <f t="shared" si="2"/>
        <v>0</v>
      </c>
      <c r="K142" s="1"/>
    </row>
    <row r="143" spans="1:11" ht="21" customHeight="1" x14ac:dyDescent="0.3">
      <c r="A143" s="1">
        <v>141</v>
      </c>
      <c r="B143" s="10">
        <v>46164</v>
      </c>
      <c r="C143" s="1" t="s">
        <v>68</v>
      </c>
      <c r="D143" s="1" t="s">
        <v>67</v>
      </c>
      <c r="E143" s="1">
        <v>900</v>
      </c>
      <c r="F143" s="1"/>
      <c r="G143" s="1"/>
      <c r="H143" s="1"/>
      <c r="I143" s="1"/>
      <c r="J143" s="1">
        <f t="shared" si="2"/>
        <v>0</v>
      </c>
      <c r="K143" s="1"/>
    </row>
    <row r="144" spans="1:11" ht="21" customHeight="1" x14ac:dyDescent="0.3">
      <c r="A144" s="1">
        <v>142</v>
      </c>
      <c r="B144" s="10">
        <v>46165</v>
      </c>
      <c r="C144" s="1" t="s">
        <v>68</v>
      </c>
      <c r="D144" s="1" t="s">
        <v>67</v>
      </c>
      <c r="E144" s="1">
        <v>900</v>
      </c>
      <c r="F144" s="1"/>
      <c r="G144" s="1"/>
      <c r="H144" s="1"/>
      <c r="I144" s="1"/>
      <c r="J144" s="1">
        <f t="shared" si="2"/>
        <v>0</v>
      </c>
      <c r="K144" s="1"/>
    </row>
    <row r="145" spans="1:11" ht="21" customHeight="1" x14ac:dyDescent="0.3">
      <c r="A145" s="1">
        <v>143</v>
      </c>
      <c r="B145" s="10">
        <v>46166</v>
      </c>
      <c r="C145" s="1" t="s">
        <v>68</v>
      </c>
      <c r="D145" s="1" t="s">
        <v>67</v>
      </c>
      <c r="E145" s="1">
        <v>900</v>
      </c>
      <c r="F145" s="1"/>
      <c r="G145" s="1"/>
      <c r="H145" s="1"/>
      <c r="I145" s="1"/>
      <c r="J145" s="1">
        <f t="shared" si="2"/>
        <v>0</v>
      </c>
      <c r="K145" s="1"/>
    </row>
    <row r="146" spans="1:11" ht="21" customHeight="1" x14ac:dyDescent="0.3">
      <c r="A146" s="1">
        <v>144</v>
      </c>
      <c r="B146" s="10">
        <v>46167</v>
      </c>
      <c r="C146" s="1" t="s">
        <v>68</v>
      </c>
      <c r="D146" s="1" t="s">
        <v>67</v>
      </c>
      <c r="E146" s="1">
        <v>900</v>
      </c>
      <c r="F146" s="1"/>
      <c r="G146" s="1"/>
      <c r="H146" s="1"/>
      <c r="I146" s="1"/>
      <c r="J146" s="1">
        <f t="shared" si="2"/>
        <v>0</v>
      </c>
      <c r="K146" s="1"/>
    </row>
    <row r="147" spans="1:11" ht="21" customHeight="1" x14ac:dyDescent="0.3">
      <c r="A147" s="1">
        <v>145</v>
      </c>
      <c r="B147" s="10">
        <v>46168</v>
      </c>
      <c r="C147" s="1" t="s">
        <v>68</v>
      </c>
      <c r="D147" s="1" t="s">
        <v>67</v>
      </c>
      <c r="E147" s="1">
        <v>900</v>
      </c>
      <c r="F147" s="1"/>
      <c r="G147" s="1"/>
      <c r="H147" s="1"/>
      <c r="I147" s="1"/>
      <c r="J147" s="1">
        <f t="shared" si="2"/>
        <v>0</v>
      </c>
      <c r="K147" s="1"/>
    </row>
    <row r="148" spans="1:11" ht="21" customHeight="1" x14ac:dyDescent="0.3">
      <c r="A148" s="1">
        <v>146</v>
      </c>
      <c r="B148" s="10">
        <v>46169</v>
      </c>
      <c r="C148" s="1" t="s">
        <v>68</v>
      </c>
      <c r="D148" s="1" t="s">
        <v>67</v>
      </c>
      <c r="E148" s="1">
        <v>900</v>
      </c>
      <c r="F148" s="1"/>
      <c r="G148" s="1"/>
      <c r="H148" s="1"/>
      <c r="I148" s="1"/>
      <c r="J148" s="1">
        <f t="shared" si="2"/>
        <v>0</v>
      </c>
      <c r="K148" s="1"/>
    </row>
    <row r="149" spans="1:11" ht="21" customHeight="1" x14ac:dyDescent="0.3">
      <c r="A149" s="1">
        <v>147</v>
      </c>
      <c r="B149" s="10">
        <v>46170</v>
      </c>
      <c r="C149" s="1" t="s">
        <v>68</v>
      </c>
      <c r="D149" s="1" t="s">
        <v>67</v>
      </c>
      <c r="E149" s="1">
        <v>900</v>
      </c>
      <c r="F149" s="1"/>
      <c r="G149" s="1"/>
      <c r="H149" s="1"/>
      <c r="I149" s="1"/>
      <c r="J149" s="1">
        <f t="shared" si="2"/>
        <v>0</v>
      </c>
      <c r="K149" s="1"/>
    </row>
    <row r="150" spans="1:11" ht="21" customHeight="1" x14ac:dyDescent="0.3">
      <c r="A150" s="1">
        <v>148</v>
      </c>
      <c r="B150" s="10">
        <v>46171</v>
      </c>
      <c r="C150" s="1" t="s">
        <v>68</v>
      </c>
      <c r="D150" s="1" t="s">
        <v>67</v>
      </c>
      <c r="E150" s="1">
        <v>900</v>
      </c>
      <c r="F150" s="1"/>
      <c r="G150" s="1"/>
      <c r="H150" s="1"/>
      <c r="I150" s="1"/>
      <c r="J150" s="1">
        <f t="shared" si="2"/>
        <v>0</v>
      </c>
      <c r="K150" s="1"/>
    </row>
    <row r="151" spans="1:11" ht="21" customHeight="1" x14ac:dyDescent="0.3">
      <c r="A151" s="1">
        <v>149</v>
      </c>
      <c r="B151" s="10">
        <v>46172</v>
      </c>
      <c r="C151" s="1" t="s">
        <v>68</v>
      </c>
      <c r="D151" s="1" t="s">
        <v>67</v>
      </c>
      <c r="E151" s="1">
        <v>900</v>
      </c>
      <c r="F151" s="1"/>
      <c r="G151" s="1"/>
      <c r="H151" s="1"/>
      <c r="I151" s="1"/>
      <c r="J151" s="1">
        <f t="shared" si="2"/>
        <v>0</v>
      </c>
      <c r="K151" s="1"/>
    </row>
    <row r="152" spans="1:11" ht="21" customHeight="1" x14ac:dyDescent="0.3">
      <c r="A152" s="1">
        <v>150</v>
      </c>
      <c r="B152" s="10">
        <v>46173</v>
      </c>
      <c r="C152" s="1" t="s">
        <v>68</v>
      </c>
      <c r="D152" s="1" t="s">
        <v>67</v>
      </c>
      <c r="E152" s="1">
        <v>900</v>
      </c>
      <c r="F152" s="1"/>
      <c r="G152" s="1"/>
      <c r="H152" s="1"/>
      <c r="I152" s="1"/>
      <c r="J152" s="1">
        <f t="shared" si="2"/>
        <v>0</v>
      </c>
      <c r="K152" s="1"/>
    </row>
    <row r="153" spans="1:11" ht="21" customHeight="1" x14ac:dyDescent="0.3">
      <c r="A153" s="1">
        <v>151</v>
      </c>
      <c r="B153" s="10">
        <v>46174</v>
      </c>
      <c r="C153" s="1" t="s">
        <v>68</v>
      </c>
      <c r="D153" s="1" t="s">
        <v>67</v>
      </c>
      <c r="E153" s="1">
        <v>900</v>
      </c>
      <c r="F153" s="1"/>
      <c r="G153" s="1"/>
      <c r="H153" s="1"/>
      <c r="I153" s="1"/>
      <c r="J153" s="1">
        <f t="shared" si="2"/>
        <v>0</v>
      </c>
      <c r="K153" s="1"/>
    </row>
    <row r="154" spans="1:11" ht="21" customHeight="1" x14ac:dyDescent="0.3">
      <c r="A154" s="1">
        <v>152</v>
      </c>
      <c r="B154" s="10">
        <v>46175</v>
      </c>
      <c r="C154" s="1" t="s">
        <v>68</v>
      </c>
      <c r="D154" s="1" t="s">
        <v>67</v>
      </c>
      <c r="E154" s="1">
        <v>900</v>
      </c>
      <c r="F154" s="1"/>
      <c r="G154" s="1"/>
      <c r="H154" s="1"/>
      <c r="I154" s="1"/>
      <c r="J154" s="1">
        <f t="shared" si="2"/>
        <v>0</v>
      </c>
      <c r="K154" s="1"/>
    </row>
    <row r="155" spans="1:11" ht="21" customHeight="1" x14ac:dyDescent="0.3">
      <c r="A155" s="1">
        <v>153</v>
      </c>
      <c r="B155" s="10">
        <v>46176</v>
      </c>
      <c r="C155" s="1" t="s">
        <v>68</v>
      </c>
      <c r="D155" s="1" t="s">
        <v>67</v>
      </c>
      <c r="E155" s="1">
        <v>900</v>
      </c>
      <c r="F155" s="1"/>
      <c r="G155" s="1"/>
      <c r="H155" s="1"/>
      <c r="I155" s="1"/>
      <c r="J155" s="1">
        <f t="shared" si="2"/>
        <v>0</v>
      </c>
      <c r="K155" s="1"/>
    </row>
    <row r="156" spans="1:11" ht="21" customHeight="1" x14ac:dyDescent="0.3">
      <c r="A156" s="1">
        <v>154</v>
      </c>
      <c r="B156" s="10">
        <v>46177</v>
      </c>
      <c r="C156" s="1" t="s">
        <v>68</v>
      </c>
      <c r="D156" s="1" t="s">
        <v>67</v>
      </c>
      <c r="E156" s="1">
        <v>900</v>
      </c>
      <c r="F156" s="1"/>
      <c r="G156" s="1"/>
      <c r="H156" s="1"/>
      <c r="I156" s="1"/>
      <c r="J156" s="1">
        <f t="shared" si="2"/>
        <v>0</v>
      </c>
      <c r="K156" s="1"/>
    </row>
    <row r="157" spans="1:11" ht="21" customHeight="1" x14ac:dyDescent="0.3">
      <c r="A157" s="1">
        <v>155</v>
      </c>
      <c r="B157" s="10">
        <v>46178</v>
      </c>
      <c r="C157" s="1" t="s">
        <v>68</v>
      </c>
      <c r="D157" s="1" t="s">
        <v>67</v>
      </c>
      <c r="E157" s="1">
        <v>900</v>
      </c>
      <c r="F157" s="1"/>
      <c r="G157" s="1"/>
      <c r="H157" s="1"/>
      <c r="I157" s="1"/>
      <c r="J157" s="1">
        <f t="shared" si="2"/>
        <v>0</v>
      </c>
      <c r="K157" s="1"/>
    </row>
    <row r="158" spans="1:11" ht="21" customHeight="1" x14ac:dyDescent="0.3">
      <c r="A158" s="1">
        <v>156</v>
      </c>
      <c r="B158" s="10">
        <v>46179</v>
      </c>
      <c r="C158" s="1" t="s">
        <v>68</v>
      </c>
      <c r="D158" s="1" t="s">
        <v>67</v>
      </c>
      <c r="E158" s="1">
        <v>900</v>
      </c>
      <c r="F158" s="1"/>
      <c r="G158" s="1"/>
      <c r="H158" s="1"/>
      <c r="I158" s="1"/>
      <c r="J158" s="1">
        <f t="shared" si="2"/>
        <v>0</v>
      </c>
      <c r="K158" s="1"/>
    </row>
    <row r="159" spans="1:11" ht="21" customHeight="1" x14ac:dyDescent="0.3">
      <c r="A159" s="1">
        <v>157</v>
      </c>
      <c r="B159" s="10">
        <v>46180</v>
      </c>
      <c r="C159" s="1" t="s">
        <v>68</v>
      </c>
      <c r="D159" s="1" t="s">
        <v>67</v>
      </c>
      <c r="E159" s="1">
        <v>900</v>
      </c>
      <c r="F159" s="1"/>
      <c r="G159" s="1"/>
      <c r="H159" s="1"/>
      <c r="I159" s="1"/>
      <c r="J159" s="1">
        <f t="shared" si="2"/>
        <v>0</v>
      </c>
      <c r="K159" s="1"/>
    </row>
    <row r="160" spans="1:11" ht="21" customHeight="1" x14ac:dyDescent="0.3">
      <c r="A160" s="1">
        <v>158</v>
      </c>
      <c r="B160" s="10">
        <v>46181</v>
      </c>
      <c r="C160" s="1" t="s">
        <v>68</v>
      </c>
      <c r="D160" s="1" t="s">
        <v>67</v>
      </c>
      <c r="E160" s="1">
        <v>900</v>
      </c>
      <c r="F160" s="1"/>
      <c r="G160" s="1"/>
      <c r="H160" s="1"/>
      <c r="I160" s="1"/>
      <c r="J160" s="1">
        <f t="shared" si="2"/>
        <v>0</v>
      </c>
      <c r="K160" s="1"/>
    </row>
    <row r="161" spans="1:11" ht="21" customHeight="1" x14ac:dyDescent="0.3">
      <c r="A161" s="1">
        <v>159</v>
      </c>
      <c r="B161" s="10">
        <v>46182</v>
      </c>
      <c r="C161" s="1" t="s">
        <v>68</v>
      </c>
      <c r="D161" s="1" t="s">
        <v>67</v>
      </c>
      <c r="E161" s="1">
        <v>900</v>
      </c>
      <c r="F161" s="1"/>
      <c r="G161" s="1"/>
      <c r="H161" s="1"/>
      <c r="I161" s="1"/>
      <c r="J161" s="1">
        <f t="shared" si="2"/>
        <v>0</v>
      </c>
      <c r="K161" s="1"/>
    </row>
    <row r="162" spans="1:11" ht="21" customHeight="1" x14ac:dyDescent="0.3">
      <c r="A162" s="1">
        <v>160</v>
      </c>
      <c r="B162" s="10">
        <v>46183</v>
      </c>
      <c r="C162" s="1" t="s">
        <v>68</v>
      </c>
      <c r="D162" s="1" t="s">
        <v>67</v>
      </c>
      <c r="E162" s="1">
        <v>900</v>
      </c>
      <c r="F162" s="1"/>
      <c r="G162" s="1"/>
      <c r="H162" s="1"/>
      <c r="I162" s="1"/>
      <c r="J162" s="1">
        <f t="shared" si="2"/>
        <v>0</v>
      </c>
      <c r="K162" s="1"/>
    </row>
    <row r="163" spans="1:11" ht="21" customHeight="1" x14ac:dyDescent="0.3">
      <c r="A163" s="1">
        <v>161</v>
      </c>
      <c r="B163" s="10">
        <v>46184</v>
      </c>
      <c r="C163" s="1" t="s">
        <v>68</v>
      </c>
      <c r="D163" s="1" t="s">
        <v>67</v>
      </c>
      <c r="E163" s="1">
        <v>900</v>
      </c>
      <c r="F163" s="1"/>
      <c r="G163" s="1"/>
      <c r="H163" s="1"/>
      <c r="I163" s="1"/>
      <c r="J163" s="1">
        <f t="shared" si="2"/>
        <v>0</v>
      </c>
      <c r="K163" s="1"/>
    </row>
    <row r="164" spans="1:11" ht="21" customHeight="1" x14ac:dyDescent="0.3">
      <c r="A164" s="1">
        <v>162</v>
      </c>
      <c r="B164" s="10">
        <v>46185</v>
      </c>
      <c r="C164" s="1" t="s">
        <v>68</v>
      </c>
      <c r="D164" s="1" t="s">
        <v>67</v>
      </c>
      <c r="E164" s="1">
        <v>900</v>
      </c>
      <c r="F164" s="1"/>
      <c r="G164" s="1"/>
      <c r="H164" s="1"/>
      <c r="I164" s="1"/>
      <c r="J164" s="1">
        <f t="shared" si="2"/>
        <v>0</v>
      </c>
      <c r="K164" s="1"/>
    </row>
    <row r="165" spans="1:11" ht="21" customHeight="1" x14ac:dyDescent="0.3">
      <c r="A165" s="1">
        <v>163</v>
      </c>
      <c r="B165" s="10">
        <v>46186</v>
      </c>
      <c r="C165" s="1" t="s">
        <v>68</v>
      </c>
      <c r="D165" s="1" t="s">
        <v>67</v>
      </c>
      <c r="E165" s="1">
        <v>900</v>
      </c>
      <c r="F165" s="1"/>
      <c r="G165" s="1"/>
      <c r="H165" s="1"/>
      <c r="I165" s="1"/>
      <c r="J165" s="1">
        <f t="shared" si="2"/>
        <v>0</v>
      </c>
      <c r="K165" s="1"/>
    </row>
    <row r="166" spans="1:11" ht="21" customHeight="1" x14ac:dyDescent="0.3">
      <c r="A166" s="1">
        <v>164</v>
      </c>
      <c r="B166" s="10">
        <v>46187</v>
      </c>
      <c r="C166" s="1" t="s">
        <v>68</v>
      </c>
      <c r="D166" s="1" t="s">
        <v>67</v>
      </c>
      <c r="E166" s="1">
        <v>900</v>
      </c>
      <c r="F166" s="1"/>
      <c r="G166" s="1"/>
      <c r="H166" s="1"/>
      <c r="I166" s="1"/>
      <c r="J166" s="1">
        <f t="shared" si="2"/>
        <v>0</v>
      </c>
      <c r="K166" s="1"/>
    </row>
    <row r="167" spans="1:11" ht="21" customHeight="1" x14ac:dyDescent="0.3">
      <c r="A167" s="1">
        <v>165</v>
      </c>
      <c r="B167" s="10">
        <v>46188</v>
      </c>
      <c r="C167" s="1" t="s">
        <v>68</v>
      </c>
      <c r="D167" s="1" t="s">
        <v>67</v>
      </c>
      <c r="E167" s="1">
        <v>900</v>
      </c>
      <c r="F167" s="1"/>
      <c r="G167" s="1"/>
      <c r="H167" s="1"/>
      <c r="I167" s="1"/>
      <c r="J167" s="1">
        <f t="shared" si="2"/>
        <v>0</v>
      </c>
      <c r="K167" s="1"/>
    </row>
    <row r="168" spans="1:11" ht="21" customHeight="1" x14ac:dyDescent="0.3">
      <c r="A168" s="1">
        <v>166</v>
      </c>
      <c r="B168" s="10">
        <v>46189</v>
      </c>
      <c r="C168" s="1" t="s">
        <v>68</v>
      </c>
      <c r="D168" s="1" t="s">
        <v>67</v>
      </c>
      <c r="E168" s="1">
        <v>900</v>
      </c>
      <c r="F168" s="1"/>
      <c r="G168" s="1"/>
      <c r="H168" s="1"/>
      <c r="I168" s="1"/>
      <c r="J168" s="1">
        <f t="shared" si="2"/>
        <v>0</v>
      </c>
      <c r="K168" s="1"/>
    </row>
    <row r="169" spans="1:11" ht="21" customHeight="1" x14ac:dyDescent="0.3">
      <c r="A169" s="1">
        <v>167</v>
      </c>
      <c r="B169" s="10">
        <v>46190</v>
      </c>
      <c r="C169" s="1" t="s">
        <v>68</v>
      </c>
      <c r="D169" s="1" t="s">
        <v>67</v>
      </c>
      <c r="E169" s="1">
        <v>900</v>
      </c>
      <c r="F169" s="1"/>
      <c r="G169" s="1"/>
      <c r="H169" s="1"/>
      <c r="I169" s="1"/>
      <c r="J169" s="1">
        <f t="shared" si="2"/>
        <v>0</v>
      </c>
      <c r="K169" s="1"/>
    </row>
    <row r="170" spans="1:11" ht="21" customHeight="1" x14ac:dyDescent="0.3">
      <c r="A170" s="1">
        <v>168</v>
      </c>
      <c r="B170" s="10">
        <v>46191</v>
      </c>
      <c r="C170" s="1" t="s">
        <v>68</v>
      </c>
      <c r="D170" s="1" t="s">
        <v>67</v>
      </c>
      <c r="E170" s="1">
        <v>900</v>
      </c>
      <c r="F170" s="1"/>
      <c r="G170" s="1"/>
      <c r="H170" s="1"/>
      <c r="I170" s="1"/>
      <c r="J170" s="1">
        <f t="shared" si="2"/>
        <v>0</v>
      </c>
      <c r="K170" s="1"/>
    </row>
    <row r="171" spans="1:11" ht="21" customHeight="1" x14ac:dyDescent="0.3">
      <c r="A171" s="1">
        <v>169</v>
      </c>
      <c r="B171" s="10">
        <v>46192</v>
      </c>
      <c r="C171" s="1" t="s">
        <v>68</v>
      </c>
      <c r="D171" s="1" t="s">
        <v>67</v>
      </c>
      <c r="E171" s="1">
        <v>900</v>
      </c>
      <c r="F171" s="1"/>
      <c r="G171" s="1"/>
      <c r="H171" s="1"/>
      <c r="I171" s="1"/>
      <c r="J171" s="1">
        <f t="shared" si="2"/>
        <v>0</v>
      </c>
      <c r="K171" s="1"/>
    </row>
    <row r="172" spans="1:11" ht="21" customHeight="1" x14ac:dyDescent="0.3">
      <c r="A172" s="1">
        <v>170</v>
      </c>
      <c r="B172" s="10">
        <v>46193</v>
      </c>
      <c r="C172" s="1" t="s">
        <v>68</v>
      </c>
      <c r="D172" s="1" t="s">
        <v>67</v>
      </c>
      <c r="E172" s="1">
        <v>900</v>
      </c>
      <c r="F172" s="1"/>
      <c r="G172" s="1"/>
      <c r="H172" s="1"/>
      <c r="I172" s="1"/>
      <c r="J172" s="1">
        <f t="shared" si="2"/>
        <v>0</v>
      </c>
      <c r="K172" s="1"/>
    </row>
    <row r="173" spans="1:11" ht="21" customHeight="1" x14ac:dyDescent="0.3">
      <c r="A173" s="1">
        <v>171</v>
      </c>
      <c r="B173" s="10">
        <v>46194</v>
      </c>
      <c r="C173" s="1" t="s">
        <v>68</v>
      </c>
      <c r="D173" s="1" t="s">
        <v>67</v>
      </c>
      <c r="E173" s="1">
        <v>900</v>
      </c>
      <c r="F173" s="1"/>
      <c r="G173" s="1"/>
      <c r="H173" s="1"/>
      <c r="I173" s="1"/>
      <c r="J173" s="1">
        <f t="shared" si="2"/>
        <v>0</v>
      </c>
      <c r="K173" s="1"/>
    </row>
    <row r="174" spans="1:11" ht="21" customHeight="1" x14ac:dyDescent="0.3">
      <c r="A174" s="1">
        <v>172</v>
      </c>
      <c r="B174" s="10">
        <v>46195</v>
      </c>
      <c r="C174" s="1" t="s">
        <v>68</v>
      </c>
      <c r="D174" s="1" t="s">
        <v>67</v>
      </c>
      <c r="E174" s="1">
        <v>900</v>
      </c>
      <c r="F174" s="1"/>
      <c r="G174" s="1"/>
      <c r="H174" s="1"/>
      <c r="I174" s="1"/>
      <c r="J174" s="1">
        <f t="shared" si="2"/>
        <v>0</v>
      </c>
      <c r="K174" s="1"/>
    </row>
    <row r="175" spans="1:11" ht="21" customHeight="1" x14ac:dyDescent="0.3">
      <c r="A175" s="1">
        <v>173</v>
      </c>
      <c r="B175" s="10">
        <v>46196</v>
      </c>
      <c r="C175" s="1" t="s">
        <v>68</v>
      </c>
      <c r="D175" s="1" t="s">
        <v>67</v>
      </c>
      <c r="E175" s="1">
        <v>900</v>
      </c>
      <c r="F175" s="1"/>
      <c r="G175" s="1"/>
      <c r="H175" s="1"/>
      <c r="I175" s="1"/>
      <c r="J175" s="1">
        <f t="shared" si="2"/>
        <v>0</v>
      </c>
      <c r="K175" s="1"/>
    </row>
    <row r="176" spans="1:11" ht="21" customHeight="1" x14ac:dyDescent="0.3">
      <c r="A176" s="1">
        <v>174</v>
      </c>
      <c r="B176" s="10">
        <v>46197</v>
      </c>
      <c r="C176" s="1" t="s">
        <v>68</v>
      </c>
      <c r="D176" s="1" t="s">
        <v>67</v>
      </c>
      <c r="E176" s="1">
        <v>900</v>
      </c>
      <c r="F176" s="1"/>
      <c r="G176" s="1"/>
      <c r="H176" s="1"/>
      <c r="I176" s="1"/>
      <c r="J176" s="1">
        <f t="shared" si="2"/>
        <v>0</v>
      </c>
      <c r="K176" s="1"/>
    </row>
    <row r="177" spans="1:11" ht="21" customHeight="1" x14ac:dyDescent="0.3">
      <c r="A177" s="1">
        <v>175</v>
      </c>
      <c r="B177" s="10">
        <v>46198</v>
      </c>
      <c r="C177" s="1" t="s">
        <v>68</v>
      </c>
      <c r="D177" s="1" t="s">
        <v>67</v>
      </c>
      <c r="E177" s="1">
        <v>900</v>
      </c>
      <c r="F177" s="1"/>
      <c r="G177" s="1"/>
      <c r="H177" s="1"/>
      <c r="I177" s="1"/>
      <c r="J177" s="1">
        <f t="shared" si="2"/>
        <v>0</v>
      </c>
      <c r="K177" s="1"/>
    </row>
    <row r="178" spans="1:11" ht="21" customHeight="1" x14ac:dyDescent="0.3">
      <c r="A178" s="1">
        <v>176</v>
      </c>
      <c r="B178" s="10">
        <v>46199</v>
      </c>
      <c r="C178" s="1" t="s">
        <v>68</v>
      </c>
      <c r="D178" s="1" t="s">
        <v>67</v>
      </c>
      <c r="E178" s="1">
        <v>900</v>
      </c>
      <c r="F178" s="1"/>
      <c r="G178" s="1"/>
      <c r="H178" s="1"/>
      <c r="I178" s="1"/>
      <c r="J178" s="1">
        <f t="shared" si="2"/>
        <v>0</v>
      </c>
      <c r="K178" s="1"/>
    </row>
    <row r="179" spans="1:11" ht="21" customHeight="1" x14ac:dyDescent="0.3">
      <c r="A179" s="1">
        <v>177</v>
      </c>
      <c r="B179" s="10">
        <v>46200</v>
      </c>
      <c r="C179" s="1" t="s">
        <v>68</v>
      </c>
      <c r="D179" s="1" t="s">
        <v>67</v>
      </c>
      <c r="E179" s="1">
        <v>900</v>
      </c>
      <c r="F179" s="1"/>
      <c r="G179" s="1"/>
      <c r="H179" s="1"/>
      <c r="I179" s="1"/>
      <c r="J179" s="1">
        <f t="shared" si="2"/>
        <v>0</v>
      </c>
      <c r="K179" s="1"/>
    </row>
    <row r="180" spans="1:11" ht="21" customHeight="1" x14ac:dyDescent="0.3">
      <c r="A180" s="1">
        <v>178</v>
      </c>
      <c r="B180" s="10">
        <v>46201</v>
      </c>
      <c r="C180" s="1" t="s">
        <v>68</v>
      </c>
      <c r="D180" s="1" t="s">
        <v>67</v>
      </c>
      <c r="E180" s="1">
        <v>900</v>
      </c>
      <c r="F180" s="1"/>
      <c r="G180" s="1"/>
      <c r="H180" s="1"/>
      <c r="I180" s="1"/>
      <c r="J180" s="1">
        <f t="shared" si="2"/>
        <v>0</v>
      </c>
      <c r="K180" s="1"/>
    </row>
    <row r="181" spans="1:11" ht="21" customHeight="1" x14ac:dyDescent="0.3">
      <c r="A181" s="1">
        <v>179</v>
      </c>
      <c r="B181" s="10">
        <v>46202</v>
      </c>
      <c r="C181" s="1" t="s">
        <v>68</v>
      </c>
      <c r="D181" s="1" t="s">
        <v>67</v>
      </c>
      <c r="E181" s="1">
        <v>900</v>
      </c>
      <c r="F181" s="1"/>
      <c r="G181" s="1"/>
      <c r="H181" s="1"/>
      <c r="I181" s="1"/>
      <c r="J181" s="1">
        <f t="shared" si="2"/>
        <v>0</v>
      </c>
      <c r="K181" s="1"/>
    </row>
    <row r="182" spans="1:11" ht="21" customHeight="1" x14ac:dyDescent="0.3">
      <c r="A182" s="1">
        <v>180</v>
      </c>
      <c r="B182" s="10">
        <v>46203</v>
      </c>
      <c r="C182" s="1" t="s">
        <v>68</v>
      </c>
      <c r="D182" s="1" t="s">
        <v>67</v>
      </c>
      <c r="E182" s="1">
        <v>900</v>
      </c>
      <c r="F182" s="1"/>
      <c r="G182" s="1"/>
      <c r="H182" s="1"/>
      <c r="I182" s="1"/>
      <c r="J182" s="1">
        <f t="shared" si="2"/>
        <v>0</v>
      </c>
      <c r="K182" s="1"/>
    </row>
    <row r="183" spans="1:11" ht="21" customHeight="1" x14ac:dyDescent="0.3">
      <c r="A183" s="1">
        <v>181</v>
      </c>
      <c r="B183" s="10">
        <v>46204</v>
      </c>
      <c r="C183" s="1" t="s">
        <v>68</v>
      </c>
      <c r="D183" s="1" t="s">
        <v>67</v>
      </c>
      <c r="E183" s="1">
        <v>900</v>
      </c>
      <c r="F183" s="1"/>
      <c r="G183" s="1"/>
      <c r="H183" s="1"/>
      <c r="I183" s="1"/>
      <c r="J183" s="1">
        <f t="shared" si="2"/>
        <v>0</v>
      </c>
      <c r="K183" s="1"/>
    </row>
    <row r="184" spans="1:11" ht="21" customHeight="1" x14ac:dyDescent="0.3">
      <c r="A184" s="1">
        <v>182</v>
      </c>
      <c r="B184" s="10">
        <v>46205</v>
      </c>
      <c r="C184" s="1" t="s">
        <v>68</v>
      </c>
      <c r="D184" s="1" t="s">
        <v>67</v>
      </c>
      <c r="E184" s="1">
        <v>900</v>
      </c>
      <c r="F184" s="1"/>
      <c r="G184" s="1"/>
      <c r="H184" s="1"/>
      <c r="I184" s="1"/>
      <c r="J184" s="1">
        <f t="shared" si="2"/>
        <v>0</v>
      </c>
      <c r="K184" s="1"/>
    </row>
    <row r="185" spans="1:11" ht="21" customHeight="1" x14ac:dyDescent="0.3">
      <c r="A185" s="1">
        <v>183</v>
      </c>
      <c r="B185" s="10">
        <v>46206</v>
      </c>
      <c r="C185" s="1" t="s">
        <v>68</v>
      </c>
      <c r="D185" s="1" t="s">
        <v>67</v>
      </c>
      <c r="E185" s="1">
        <v>900</v>
      </c>
      <c r="F185" s="1"/>
      <c r="G185" s="1"/>
      <c r="H185" s="1"/>
      <c r="I185" s="1"/>
      <c r="J185" s="1">
        <f t="shared" si="2"/>
        <v>0</v>
      </c>
      <c r="K185" s="1"/>
    </row>
    <row r="186" spans="1:11" ht="21" customHeight="1" x14ac:dyDescent="0.3">
      <c r="A186" s="1">
        <v>184</v>
      </c>
      <c r="B186" s="10">
        <v>46207</v>
      </c>
      <c r="C186" s="1" t="s">
        <v>68</v>
      </c>
      <c r="D186" s="1" t="s">
        <v>67</v>
      </c>
      <c r="E186" s="1">
        <v>900</v>
      </c>
      <c r="F186" s="1"/>
      <c r="G186" s="1"/>
      <c r="H186" s="1"/>
      <c r="I186" s="1"/>
      <c r="J186" s="1">
        <f t="shared" si="2"/>
        <v>0</v>
      </c>
      <c r="K186" s="1"/>
    </row>
    <row r="187" spans="1:11" ht="21" customHeight="1" x14ac:dyDescent="0.3">
      <c r="A187" s="1">
        <v>185</v>
      </c>
      <c r="B187" s="10">
        <v>46208</v>
      </c>
      <c r="C187" s="1" t="s">
        <v>68</v>
      </c>
      <c r="D187" s="1" t="s">
        <v>67</v>
      </c>
      <c r="E187" s="1">
        <v>900</v>
      </c>
      <c r="F187" s="1"/>
      <c r="G187" s="1"/>
      <c r="H187" s="1"/>
      <c r="I187" s="1"/>
      <c r="J187" s="1">
        <f t="shared" si="2"/>
        <v>0</v>
      </c>
      <c r="K187" s="1"/>
    </row>
    <row r="188" spans="1:11" ht="21" customHeight="1" x14ac:dyDescent="0.3">
      <c r="A188" s="1">
        <v>186</v>
      </c>
      <c r="B188" s="10">
        <v>46209</v>
      </c>
      <c r="C188" s="1" t="s">
        <v>68</v>
      </c>
      <c r="D188" s="1" t="s">
        <v>67</v>
      </c>
      <c r="E188" s="1">
        <v>900</v>
      </c>
      <c r="F188" s="1"/>
      <c r="G188" s="1"/>
      <c r="H188" s="1"/>
      <c r="I188" s="1"/>
      <c r="J188" s="1">
        <f t="shared" si="2"/>
        <v>0</v>
      </c>
      <c r="K188" s="1"/>
    </row>
    <row r="189" spans="1:11" ht="21" customHeight="1" x14ac:dyDescent="0.3">
      <c r="A189" s="1">
        <v>187</v>
      </c>
      <c r="B189" s="10">
        <v>46210</v>
      </c>
      <c r="C189" s="1" t="s">
        <v>68</v>
      </c>
      <c r="D189" s="1" t="s">
        <v>67</v>
      </c>
      <c r="E189" s="1">
        <v>900</v>
      </c>
      <c r="F189" s="1"/>
      <c r="G189" s="1"/>
      <c r="H189" s="1"/>
      <c r="I189" s="1"/>
      <c r="J189" s="1">
        <f t="shared" si="2"/>
        <v>0</v>
      </c>
      <c r="K189" s="1"/>
    </row>
    <row r="190" spans="1:11" ht="21" customHeight="1" x14ac:dyDescent="0.3">
      <c r="A190" s="1">
        <v>188</v>
      </c>
      <c r="B190" s="10">
        <v>46211</v>
      </c>
      <c r="C190" s="1" t="s">
        <v>68</v>
      </c>
      <c r="D190" s="1" t="s">
        <v>67</v>
      </c>
      <c r="E190" s="1">
        <v>900</v>
      </c>
      <c r="F190" s="1"/>
      <c r="G190" s="1"/>
      <c r="H190" s="1"/>
      <c r="I190" s="1"/>
      <c r="J190" s="1">
        <f t="shared" si="2"/>
        <v>0</v>
      </c>
      <c r="K190" s="1"/>
    </row>
    <row r="191" spans="1:11" ht="21" customHeight="1" x14ac:dyDescent="0.3">
      <c r="A191" s="1">
        <v>189</v>
      </c>
      <c r="B191" s="10">
        <v>46212</v>
      </c>
      <c r="C191" s="1" t="s">
        <v>68</v>
      </c>
      <c r="D191" s="1" t="s">
        <v>67</v>
      </c>
      <c r="E191" s="1">
        <v>900</v>
      </c>
      <c r="F191" s="1"/>
      <c r="G191" s="1"/>
      <c r="H191" s="1"/>
      <c r="I191" s="1"/>
      <c r="J191" s="1">
        <f t="shared" si="2"/>
        <v>0</v>
      </c>
      <c r="K191" s="1"/>
    </row>
    <row r="192" spans="1:11" ht="21" customHeight="1" x14ac:dyDescent="0.3">
      <c r="A192" s="1">
        <v>190</v>
      </c>
      <c r="B192" s="10">
        <v>46213</v>
      </c>
      <c r="C192" s="1" t="s">
        <v>68</v>
      </c>
      <c r="D192" s="1" t="s">
        <v>67</v>
      </c>
      <c r="E192" s="1">
        <v>900</v>
      </c>
      <c r="F192" s="1"/>
      <c r="G192" s="1"/>
      <c r="H192" s="1"/>
      <c r="I192" s="1"/>
      <c r="J192" s="1">
        <f t="shared" si="2"/>
        <v>0</v>
      </c>
      <c r="K192" s="1"/>
    </row>
    <row r="193" spans="1:11" ht="21" customHeight="1" x14ac:dyDescent="0.3">
      <c r="A193" s="1">
        <v>191</v>
      </c>
      <c r="B193" s="10">
        <v>46214</v>
      </c>
      <c r="C193" s="1" t="s">
        <v>68</v>
      </c>
      <c r="D193" s="1" t="s">
        <v>67</v>
      </c>
      <c r="E193" s="1">
        <v>900</v>
      </c>
      <c r="F193" s="1"/>
      <c r="G193" s="1"/>
      <c r="H193" s="1"/>
      <c r="I193" s="1"/>
      <c r="J193" s="1">
        <f t="shared" si="2"/>
        <v>0</v>
      </c>
      <c r="K193" s="1"/>
    </row>
    <row r="194" spans="1:11" ht="21" customHeight="1" x14ac:dyDescent="0.3">
      <c r="A194" s="1">
        <v>192</v>
      </c>
      <c r="B194" s="10">
        <v>46215</v>
      </c>
      <c r="C194" s="1" t="s">
        <v>68</v>
      </c>
      <c r="D194" s="1" t="s">
        <v>67</v>
      </c>
      <c r="E194" s="1">
        <v>900</v>
      </c>
      <c r="F194" s="1"/>
      <c r="G194" s="1"/>
      <c r="H194" s="1"/>
      <c r="I194" s="1"/>
      <c r="J194" s="1">
        <f t="shared" si="2"/>
        <v>0</v>
      </c>
      <c r="K194" s="1"/>
    </row>
    <row r="195" spans="1:11" ht="21" customHeight="1" x14ac:dyDescent="0.3">
      <c r="A195" s="1">
        <v>193</v>
      </c>
      <c r="B195" s="10">
        <v>46216</v>
      </c>
      <c r="C195" s="1" t="s">
        <v>68</v>
      </c>
      <c r="D195" s="1" t="s">
        <v>67</v>
      </c>
      <c r="E195" s="1">
        <v>900</v>
      </c>
      <c r="F195" s="1"/>
      <c r="G195" s="1"/>
      <c r="H195" s="1"/>
      <c r="I195" s="1"/>
      <c r="J195" s="1">
        <f t="shared" si="2"/>
        <v>0</v>
      </c>
      <c r="K195" s="1"/>
    </row>
    <row r="196" spans="1:11" ht="21" customHeight="1" x14ac:dyDescent="0.3">
      <c r="A196" s="1">
        <v>194</v>
      </c>
      <c r="B196" s="10">
        <v>46217</v>
      </c>
      <c r="C196" s="1" t="s">
        <v>68</v>
      </c>
      <c r="D196" s="1" t="s">
        <v>67</v>
      </c>
      <c r="E196" s="1">
        <v>900</v>
      </c>
      <c r="F196" s="1"/>
      <c r="G196" s="1"/>
      <c r="H196" s="1"/>
      <c r="I196" s="1"/>
      <c r="J196" s="1">
        <f t="shared" ref="J196:J259" si="3">E196*F196-G196-H196+I196</f>
        <v>0</v>
      </c>
      <c r="K196" s="1"/>
    </row>
    <row r="197" spans="1:11" ht="21" customHeight="1" x14ac:dyDescent="0.3">
      <c r="A197" s="1">
        <v>195</v>
      </c>
      <c r="B197" s="10">
        <v>46218</v>
      </c>
      <c r="C197" s="1" t="s">
        <v>68</v>
      </c>
      <c r="D197" s="1" t="s">
        <v>67</v>
      </c>
      <c r="E197" s="1">
        <v>900</v>
      </c>
      <c r="F197" s="1"/>
      <c r="G197" s="1"/>
      <c r="H197" s="1"/>
      <c r="I197" s="1"/>
      <c r="J197" s="1">
        <f t="shared" si="3"/>
        <v>0</v>
      </c>
      <c r="K197" s="1"/>
    </row>
    <row r="198" spans="1:11" ht="21" customHeight="1" x14ac:dyDescent="0.3">
      <c r="A198" s="1">
        <v>196</v>
      </c>
      <c r="B198" s="10">
        <v>46219</v>
      </c>
      <c r="C198" s="1" t="s">
        <v>68</v>
      </c>
      <c r="D198" s="1" t="s">
        <v>67</v>
      </c>
      <c r="E198" s="1">
        <v>900</v>
      </c>
      <c r="F198" s="1"/>
      <c r="G198" s="1"/>
      <c r="H198" s="1"/>
      <c r="I198" s="1"/>
      <c r="J198" s="1">
        <f t="shared" si="3"/>
        <v>0</v>
      </c>
      <c r="K198" s="1"/>
    </row>
    <row r="199" spans="1:11" ht="21" customHeight="1" x14ac:dyDescent="0.3">
      <c r="A199" s="1">
        <v>197</v>
      </c>
      <c r="B199" s="10">
        <v>46220</v>
      </c>
      <c r="C199" s="1" t="s">
        <v>68</v>
      </c>
      <c r="D199" s="1" t="s">
        <v>67</v>
      </c>
      <c r="E199" s="1">
        <v>900</v>
      </c>
      <c r="F199" s="1"/>
      <c r="G199" s="1"/>
      <c r="H199" s="1"/>
      <c r="I199" s="1"/>
      <c r="J199" s="1">
        <f t="shared" si="3"/>
        <v>0</v>
      </c>
      <c r="K199" s="1"/>
    </row>
    <row r="200" spans="1:11" ht="21" customHeight="1" x14ac:dyDescent="0.3">
      <c r="A200" s="1">
        <v>198</v>
      </c>
      <c r="B200" s="10">
        <v>46221</v>
      </c>
      <c r="C200" s="1" t="s">
        <v>68</v>
      </c>
      <c r="D200" s="1" t="s">
        <v>67</v>
      </c>
      <c r="E200" s="1">
        <v>900</v>
      </c>
      <c r="F200" s="1"/>
      <c r="G200" s="1"/>
      <c r="H200" s="1"/>
      <c r="I200" s="1"/>
      <c r="J200" s="1">
        <f t="shared" si="3"/>
        <v>0</v>
      </c>
      <c r="K200" s="1"/>
    </row>
    <row r="201" spans="1:11" ht="21" customHeight="1" x14ac:dyDescent="0.3">
      <c r="A201" s="1">
        <v>199</v>
      </c>
      <c r="B201" s="10">
        <v>46222</v>
      </c>
      <c r="C201" s="1" t="s">
        <v>68</v>
      </c>
      <c r="D201" s="1" t="s">
        <v>67</v>
      </c>
      <c r="E201" s="1">
        <v>900</v>
      </c>
      <c r="F201" s="1"/>
      <c r="G201" s="1"/>
      <c r="H201" s="1"/>
      <c r="I201" s="1"/>
      <c r="J201" s="1">
        <f t="shared" si="3"/>
        <v>0</v>
      </c>
      <c r="K201" s="1"/>
    </row>
    <row r="202" spans="1:11" ht="21" customHeight="1" x14ac:dyDescent="0.3">
      <c r="A202" s="1">
        <v>200</v>
      </c>
      <c r="B202" s="10">
        <v>46223</v>
      </c>
      <c r="C202" s="1" t="s">
        <v>68</v>
      </c>
      <c r="D202" s="1" t="s">
        <v>67</v>
      </c>
      <c r="E202" s="1">
        <v>900</v>
      </c>
      <c r="F202" s="1"/>
      <c r="G202" s="1"/>
      <c r="H202" s="1"/>
      <c r="I202" s="1"/>
      <c r="J202" s="1">
        <f t="shared" si="3"/>
        <v>0</v>
      </c>
      <c r="K202" s="1"/>
    </row>
    <row r="203" spans="1:11" ht="21" customHeight="1" x14ac:dyDescent="0.3">
      <c r="A203" s="1">
        <v>201</v>
      </c>
      <c r="B203" s="10">
        <v>46224</v>
      </c>
      <c r="C203" s="1" t="s">
        <v>68</v>
      </c>
      <c r="D203" s="1" t="s">
        <v>67</v>
      </c>
      <c r="E203" s="1">
        <v>900</v>
      </c>
      <c r="F203" s="1"/>
      <c r="G203" s="1"/>
      <c r="H203" s="1"/>
      <c r="I203" s="1"/>
      <c r="J203" s="1">
        <f t="shared" si="3"/>
        <v>0</v>
      </c>
      <c r="K203" s="1"/>
    </row>
    <row r="204" spans="1:11" ht="21" customHeight="1" x14ac:dyDescent="0.3">
      <c r="A204" s="1">
        <v>202</v>
      </c>
      <c r="B204" s="10">
        <v>46225</v>
      </c>
      <c r="C204" s="1" t="s">
        <v>68</v>
      </c>
      <c r="D204" s="1" t="s">
        <v>67</v>
      </c>
      <c r="E204" s="1">
        <v>900</v>
      </c>
      <c r="F204" s="1"/>
      <c r="G204" s="1"/>
      <c r="H204" s="1"/>
      <c r="I204" s="1"/>
      <c r="J204" s="1">
        <f t="shared" si="3"/>
        <v>0</v>
      </c>
      <c r="K204" s="1"/>
    </row>
    <row r="205" spans="1:11" ht="21" customHeight="1" x14ac:dyDescent="0.3">
      <c r="A205" s="1">
        <v>203</v>
      </c>
      <c r="B205" s="10">
        <v>46226</v>
      </c>
      <c r="C205" s="1" t="s">
        <v>68</v>
      </c>
      <c r="D205" s="1" t="s">
        <v>67</v>
      </c>
      <c r="E205" s="1">
        <v>900</v>
      </c>
      <c r="F205" s="1"/>
      <c r="G205" s="1"/>
      <c r="H205" s="1"/>
      <c r="I205" s="1"/>
      <c r="J205" s="1">
        <f t="shared" si="3"/>
        <v>0</v>
      </c>
      <c r="K205" s="1"/>
    </row>
    <row r="206" spans="1:11" ht="21" customHeight="1" x14ac:dyDescent="0.3">
      <c r="A206" s="1">
        <v>204</v>
      </c>
      <c r="B206" s="10">
        <v>46227</v>
      </c>
      <c r="C206" s="1" t="s">
        <v>68</v>
      </c>
      <c r="D206" s="1" t="s">
        <v>67</v>
      </c>
      <c r="E206" s="1">
        <v>900</v>
      </c>
      <c r="F206" s="1"/>
      <c r="G206" s="1"/>
      <c r="H206" s="1"/>
      <c r="I206" s="1"/>
      <c r="J206" s="1">
        <f t="shared" si="3"/>
        <v>0</v>
      </c>
      <c r="K206" s="1"/>
    </row>
    <row r="207" spans="1:11" ht="21" customHeight="1" x14ac:dyDescent="0.3">
      <c r="A207" s="1">
        <v>205</v>
      </c>
      <c r="B207" s="10">
        <v>46228</v>
      </c>
      <c r="C207" s="1" t="s">
        <v>68</v>
      </c>
      <c r="D207" s="1" t="s">
        <v>67</v>
      </c>
      <c r="E207" s="1">
        <v>900</v>
      </c>
      <c r="F207" s="1"/>
      <c r="G207" s="1"/>
      <c r="H207" s="1"/>
      <c r="I207" s="1"/>
      <c r="J207" s="1">
        <f t="shared" si="3"/>
        <v>0</v>
      </c>
      <c r="K207" s="1"/>
    </row>
    <row r="208" spans="1:11" ht="21" customHeight="1" x14ac:dyDescent="0.3">
      <c r="A208" s="1">
        <v>206</v>
      </c>
      <c r="B208" s="10">
        <v>46229</v>
      </c>
      <c r="C208" s="1" t="s">
        <v>68</v>
      </c>
      <c r="D208" s="1" t="s">
        <v>67</v>
      </c>
      <c r="E208" s="1">
        <v>900</v>
      </c>
      <c r="F208" s="1"/>
      <c r="G208" s="1"/>
      <c r="H208" s="1"/>
      <c r="I208" s="1"/>
      <c r="J208" s="1">
        <f t="shared" si="3"/>
        <v>0</v>
      </c>
      <c r="K208" s="1"/>
    </row>
    <row r="209" spans="1:11" ht="21" customHeight="1" x14ac:dyDescent="0.3">
      <c r="A209" s="1">
        <v>207</v>
      </c>
      <c r="B209" s="10">
        <v>46230</v>
      </c>
      <c r="C209" s="1" t="s">
        <v>68</v>
      </c>
      <c r="D209" s="1" t="s">
        <v>67</v>
      </c>
      <c r="E209" s="1">
        <v>900</v>
      </c>
      <c r="F209" s="1"/>
      <c r="G209" s="1"/>
      <c r="H209" s="1"/>
      <c r="I209" s="1"/>
      <c r="J209" s="1">
        <f t="shared" si="3"/>
        <v>0</v>
      </c>
      <c r="K209" s="1"/>
    </row>
    <row r="210" spans="1:11" ht="21" customHeight="1" x14ac:dyDescent="0.3">
      <c r="A210" s="1">
        <v>208</v>
      </c>
      <c r="B210" s="10">
        <v>46231</v>
      </c>
      <c r="C210" s="1" t="s">
        <v>68</v>
      </c>
      <c r="D210" s="1" t="s">
        <v>67</v>
      </c>
      <c r="E210" s="1">
        <v>900</v>
      </c>
      <c r="F210" s="1"/>
      <c r="G210" s="1"/>
      <c r="H210" s="1"/>
      <c r="I210" s="1"/>
      <c r="J210" s="1">
        <f t="shared" si="3"/>
        <v>0</v>
      </c>
      <c r="K210" s="1"/>
    </row>
    <row r="211" spans="1:11" ht="21" customHeight="1" x14ac:dyDescent="0.3">
      <c r="A211" s="1">
        <v>209</v>
      </c>
      <c r="B211" s="10">
        <v>46232</v>
      </c>
      <c r="C211" s="1" t="s">
        <v>68</v>
      </c>
      <c r="D211" s="1" t="s">
        <v>67</v>
      </c>
      <c r="E211" s="1">
        <v>900</v>
      </c>
      <c r="F211" s="1"/>
      <c r="G211" s="1"/>
      <c r="H211" s="1"/>
      <c r="I211" s="1"/>
      <c r="J211" s="1">
        <f t="shared" si="3"/>
        <v>0</v>
      </c>
      <c r="K211" s="1"/>
    </row>
    <row r="212" spans="1:11" ht="21" customHeight="1" x14ac:dyDescent="0.3">
      <c r="A212" s="1">
        <v>210</v>
      </c>
      <c r="B212" s="10">
        <v>46233</v>
      </c>
      <c r="C212" s="1" t="s">
        <v>68</v>
      </c>
      <c r="D212" s="1" t="s">
        <v>67</v>
      </c>
      <c r="E212" s="1">
        <v>900</v>
      </c>
      <c r="F212" s="1"/>
      <c r="G212" s="1"/>
      <c r="H212" s="1"/>
      <c r="I212" s="1"/>
      <c r="J212" s="1">
        <f t="shared" si="3"/>
        <v>0</v>
      </c>
      <c r="K212" s="1"/>
    </row>
    <row r="213" spans="1:11" ht="21" customHeight="1" x14ac:dyDescent="0.3">
      <c r="A213" s="1">
        <v>211</v>
      </c>
      <c r="B213" s="10">
        <v>46234</v>
      </c>
      <c r="C213" s="1" t="s">
        <v>68</v>
      </c>
      <c r="D213" s="1" t="s">
        <v>67</v>
      </c>
      <c r="E213" s="1">
        <v>900</v>
      </c>
      <c r="F213" s="1"/>
      <c r="G213" s="1"/>
      <c r="H213" s="1"/>
      <c r="I213" s="1"/>
      <c r="J213" s="1">
        <f t="shared" si="3"/>
        <v>0</v>
      </c>
      <c r="K213" s="1"/>
    </row>
    <row r="214" spans="1:11" ht="21" customHeight="1" x14ac:dyDescent="0.3">
      <c r="A214" s="1">
        <v>212</v>
      </c>
      <c r="B214" s="10">
        <v>46235</v>
      </c>
      <c r="C214" s="1" t="s">
        <v>68</v>
      </c>
      <c r="D214" s="1" t="s">
        <v>67</v>
      </c>
      <c r="E214" s="1">
        <v>900</v>
      </c>
      <c r="F214" s="1"/>
      <c r="G214" s="1"/>
      <c r="H214" s="1"/>
      <c r="I214" s="1"/>
      <c r="J214" s="1">
        <f t="shared" si="3"/>
        <v>0</v>
      </c>
      <c r="K214" s="1"/>
    </row>
    <row r="215" spans="1:11" ht="21" customHeight="1" x14ac:dyDescent="0.3">
      <c r="A215" s="1">
        <v>213</v>
      </c>
      <c r="B215" s="10">
        <v>46236</v>
      </c>
      <c r="C215" s="1" t="s">
        <v>68</v>
      </c>
      <c r="D215" s="1" t="s">
        <v>67</v>
      </c>
      <c r="E215" s="1">
        <v>900</v>
      </c>
      <c r="F215" s="1"/>
      <c r="G215" s="1"/>
      <c r="H215" s="1"/>
      <c r="I215" s="1"/>
      <c r="J215" s="1">
        <f t="shared" si="3"/>
        <v>0</v>
      </c>
      <c r="K215" s="1"/>
    </row>
    <row r="216" spans="1:11" ht="21" customHeight="1" x14ac:dyDescent="0.3">
      <c r="A216" s="1">
        <v>214</v>
      </c>
      <c r="B216" s="10">
        <v>46237</v>
      </c>
      <c r="C216" s="1" t="s">
        <v>68</v>
      </c>
      <c r="D216" s="1" t="s">
        <v>67</v>
      </c>
      <c r="E216" s="1">
        <v>900</v>
      </c>
      <c r="F216" s="1"/>
      <c r="G216" s="1"/>
      <c r="H216" s="1"/>
      <c r="I216" s="1"/>
      <c r="J216" s="1">
        <f t="shared" si="3"/>
        <v>0</v>
      </c>
      <c r="K216" s="1"/>
    </row>
    <row r="217" spans="1:11" ht="21" customHeight="1" x14ac:dyDescent="0.3">
      <c r="A217" s="1">
        <v>215</v>
      </c>
      <c r="B217" s="10">
        <v>46238</v>
      </c>
      <c r="C217" s="1" t="s">
        <v>68</v>
      </c>
      <c r="D217" s="1" t="s">
        <v>67</v>
      </c>
      <c r="E217" s="1">
        <v>900</v>
      </c>
      <c r="F217" s="1"/>
      <c r="G217" s="1"/>
      <c r="H217" s="1"/>
      <c r="I217" s="1"/>
      <c r="J217" s="1">
        <f t="shared" si="3"/>
        <v>0</v>
      </c>
      <c r="K217" s="1"/>
    </row>
    <row r="218" spans="1:11" ht="21" customHeight="1" x14ac:dyDescent="0.3">
      <c r="A218" s="1">
        <v>216</v>
      </c>
      <c r="B218" s="10">
        <v>46239</v>
      </c>
      <c r="C218" s="1" t="s">
        <v>68</v>
      </c>
      <c r="D218" s="1" t="s">
        <v>67</v>
      </c>
      <c r="E218" s="1">
        <v>900</v>
      </c>
      <c r="F218" s="1"/>
      <c r="G218" s="1"/>
      <c r="H218" s="1"/>
      <c r="I218" s="1"/>
      <c r="J218" s="1">
        <f t="shared" si="3"/>
        <v>0</v>
      </c>
      <c r="K218" s="1"/>
    </row>
    <row r="219" spans="1:11" ht="21" customHeight="1" x14ac:dyDescent="0.3">
      <c r="A219" s="1">
        <v>217</v>
      </c>
      <c r="B219" s="10">
        <v>46240</v>
      </c>
      <c r="C219" s="1" t="s">
        <v>68</v>
      </c>
      <c r="D219" s="1" t="s">
        <v>67</v>
      </c>
      <c r="E219" s="1">
        <v>900</v>
      </c>
      <c r="F219" s="1"/>
      <c r="G219" s="1"/>
      <c r="H219" s="1"/>
      <c r="I219" s="1"/>
      <c r="J219" s="1">
        <f t="shared" si="3"/>
        <v>0</v>
      </c>
      <c r="K219" s="1"/>
    </row>
    <row r="220" spans="1:11" ht="21" customHeight="1" x14ac:dyDescent="0.3">
      <c r="A220" s="1">
        <v>218</v>
      </c>
      <c r="B220" s="10">
        <v>46241</v>
      </c>
      <c r="C220" s="1" t="s">
        <v>68</v>
      </c>
      <c r="D220" s="1" t="s">
        <v>67</v>
      </c>
      <c r="E220" s="1">
        <v>900</v>
      </c>
      <c r="F220" s="1"/>
      <c r="G220" s="1"/>
      <c r="H220" s="1"/>
      <c r="I220" s="1"/>
      <c r="J220" s="1">
        <f t="shared" si="3"/>
        <v>0</v>
      </c>
      <c r="K220" s="1"/>
    </row>
    <row r="221" spans="1:11" ht="21" customHeight="1" x14ac:dyDescent="0.3">
      <c r="A221" s="1">
        <v>219</v>
      </c>
      <c r="B221" s="10">
        <v>46242</v>
      </c>
      <c r="C221" s="1" t="s">
        <v>68</v>
      </c>
      <c r="D221" s="1" t="s">
        <v>67</v>
      </c>
      <c r="E221" s="1">
        <v>900</v>
      </c>
      <c r="F221" s="1"/>
      <c r="G221" s="1"/>
      <c r="H221" s="1"/>
      <c r="I221" s="1"/>
      <c r="J221" s="1">
        <f t="shared" si="3"/>
        <v>0</v>
      </c>
      <c r="K221" s="1"/>
    </row>
    <row r="222" spans="1:11" ht="21" customHeight="1" x14ac:dyDescent="0.3">
      <c r="A222" s="1">
        <v>220</v>
      </c>
      <c r="B222" s="10">
        <v>46243</v>
      </c>
      <c r="C222" s="1" t="s">
        <v>68</v>
      </c>
      <c r="D222" s="1" t="s">
        <v>67</v>
      </c>
      <c r="E222" s="1">
        <v>900</v>
      </c>
      <c r="F222" s="1"/>
      <c r="G222" s="1"/>
      <c r="H222" s="1"/>
      <c r="I222" s="1"/>
      <c r="J222" s="1">
        <f t="shared" si="3"/>
        <v>0</v>
      </c>
      <c r="K222" s="1"/>
    </row>
    <row r="223" spans="1:11" ht="21" customHeight="1" x14ac:dyDescent="0.3">
      <c r="A223" s="1">
        <v>221</v>
      </c>
      <c r="B223" s="10">
        <v>46244</v>
      </c>
      <c r="C223" s="1" t="s">
        <v>68</v>
      </c>
      <c r="D223" s="1" t="s">
        <v>67</v>
      </c>
      <c r="E223" s="1">
        <v>900</v>
      </c>
      <c r="F223" s="1"/>
      <c r="G223" s="1"/>
      <c r="H223" s="1"/>
      <c r="I223" s="1"/>
      <c r="J223" s="1">
        <f t="shared" si="3"/>
        <v>0</v>
      </c>
      <c r="K223" s="1"/>
    </row>
    <row r="224" spans="1:11" ht="21" customHeight="1" x14ac:dyDescent="0.3">
      <c r="A224" s="1">
        <v>222</v>
      </c>
      <c r="B224" s="10">
        <v>46245</v>
      </c>
      <c r="C224" s="1" t="s">
        <v>68</v>
      </c>
      <c r="D224" s="1" t="s">
        <v>67</v>
      </c>
      <c r="E224" s="1">
        <v>900</v>
      </c>
      <c r="F224" s="1"/>
      <c r="G224" s="1"/>
      <c r="H224" s="1"/>
      <c r="I224" s="1"/>
      <c r="J224" s="1">
        <f t="shared" si="3"/>
        <v>0</v>
      </c>
      <c r="K224" s="1"/>
    </row>
    <row r="225" spans="1:11" ht="21" customHeight="1" x14ac:dyDescent="0.3">
      <c r="A225" s="1">
        <v>223</v>
      </c>
      <c r="B225" s="10">
        <v>46246</v>
      </c>
      <c r="C225" s="1" t="s">
        <v>68</v>
      </c>
      <c r="D225" s="1" t="s">
        <v>67</v>
      </c>
      <c r="E225" s="1">
        <v>900</v>
      </c>
      <c r="F225" s="1"/>
      <c r="G225" s="1"/>
      <c r="H225" s="1"/>
      <c r="I225" s="1"/>
      <c r="J225" s="1">
        <f t="shared" si="3"/>
        <v>0</v>
      </c>
      <c r="K225" s="1"/>
    </row>
    <row r="226" spans="1:11" ht="21" customHeight="1" x14ac:dyDescent="0.3">
      <c r="A226" s="1">
        <v>224</v>
      </c>
      <c r="B226" s="10">
        <v>46247</v>
      </c>
      <c r="C226" s="1" t="s">
        <v>68</v>
      </c>
      <c r="D226" s="1" t="s">
        <v>67</v>
      </c>
      <c r="E226" s="1">
        <v>900</v>
      </c>
      <c r="F226" s="1"/>
      <c r="G226" s="1"/>
      <c r="H226" s="1"/>
      <c r="I226" s="1"/>
      <c r="J226" s="1">
        <f t="shared" si="3"/>
        <v>0</v>
      </c>
      <c r="K226" s="1"/>
    </row>
    <row r="227" spans="1:11" ht="21" customHeight="1" x14ac:dyDescent="0.3">
      <c r="A227" s="1">
        <v>225</v>
      </c>
      <c r="B227" s="10">
        <v>46248</v>
      </c>
      <c r="C227" s="1" t="s">
        <v>68</v>
      </c>
      <c r="D227" s="1" t="s">
        <v>67</v>
      </c>
      <c r="E227" s="1">
        <v>900</v>
      </c>
      <c r="F227" s="1"/>
      <c r="G227" s="1"/>
      <c r="H227" s="1"/>
      <c r="I227" s="1"/>
      <c r="J227" s="1">
        <f t="shared" si="3"/>
        <v>0</v>
      </c>
      <c r="K227" s="1"/>
    </row>
    <row r="228" spans="1:11" ht="21" customHeight="1" x14ac:dyDescent="0.3">
      <c r="A228" s="1">
        <v>226</v>
      </c>
      <c r="B228" s="10">
        <v>46249</v>
      </c>
      <c r="C228" s="1" t="s">
        <v>68</v>
      </c>
      <c r="D228" s="1" t="s">
        <v>67</v>
      </c>
      <c r="E228" s="1">
        <v>900</v>
      </c>
      <c r="F228" s="1"/>
      <c r="G228" s="1"/>
      <c r="H228" s="1"/>
      <c r="I228" s="1"/>
      <c r="J228" s="1">
        <f t="shared" si="3"/>
        <v>0</v>
      </c>
      <c r="K228" s="1"/>
    </row>
    <row r="229" spans="1:11" ht="21" customHeight="1" x14ac:dyDescent="0.3">
      <c r="A229" s="1">
        <v>227</v>
      </c>
      <c r="B229" s="10">
        <v>46250</v>
      </c>
      <c r="C229" s="1" t="s">
        <v>68</v>
      </c>
      <c r="D229" s="1" t="s">
        <v>67</v>
      </c>
      <c r="E229" s="1">
        <v>900</v>
      </c>
      <c r="F229" s="1"/>
      <c r="G229" s="1"/>
      <c r="H229" s="1"/>
      <c r="I229" s="1"/>
      <c r="J229" s="1">
        <f t="shared" si="3"/>
        <v>0</v>
      </c>
      <c r="K229" s="1"/>
    </row>
    <row r="230" spans="1:11" ht="21" customHeight="1" x14ac:dyDescent="0.3">
      <c r="A230" s="1">
        <v>228</v>
      </c>
      <c r="B230" s="10">
        <v>46251</v>
      </c>
      <c r="C230" s="1" t="s">
        <v>68</v>
      </c>
      <c r="D230" s="1" t="s">
        <v>67</v>
      </c>
      <c r="E230" s="1">
        <v>900</v>
      </c>
      <c r="F230" s="1"/>
      <c r="G230" s="1"/>
      <c r="H230" s="1"/>
      <c r="I230" s="1"/>
      <c r="J230" s="1">
        <f t="shared" si="3"/>
        <v>0</v>
      </c>
      <c r="K230" s="1"/>
    </row>
    <row r="231" spans="1:11" ht="21" customHeight="1" x14ac:dyDescent="0.3">
      <c r="A231" s="1">
        <v>229</v>
      </c>
      <c r="B231" s="10">
        <v>46252</v>
      </c>
      <c r="C231" s="1" t="s">
        <v>68</v>
      </c>
      <c r="D231" s="1" t="s">
        <v>67</v>
      </c>
      <c r="E231" s="1">
        <v>900</v>
      </c>
      <c r="F231" s="1"/>
      <c r="G231" s="1"/>
      <c r="H231" s="1"/>
      <c r="I231" s="1"/>
      <c r="J231" s="1">
        <f t="shared" si="3"/>
        <v>0</v>
      </c>
      <c r="K231" s="1"/>
    </row>
    <row r="232" spans="1:11" ht="21" customHeight="1" x14ac:dyDescent="0.3">
      <c r="A232" s="1">
        <v>230</v>
      </c>
      <c r="B232" s="10">
        <v>46253</v>
      </c>
      <c r="C232" s="1" t="s">
        <v>68</v>
      </c>
      <c r="D232" s="1" t="s">
        <v>67</v>
      </c>
      <c r="E232" s="1">
        <v>900</v>
      </c>
      <c r="F232" s="1"/>
      <c r="G232" s="1"/>
      <c r="H232" s="1"/>
      <c r="I232" s="1"/>
      <c r="J232" s="1">
        <f t="shared" si="3"/>
        <v>0</v>
      </c>
      <c r="K232" s="1"/>
    </row>
    <row r="233" spans="1:11" ht="21" customHeight="1" x14ac:dyDescent="0.3">
      <c r="A233" s="1">
        <v>231</v>
      </c>
      <c r="B233" s="10">
        <v>46254</v>
      </c>
      <c r="C233" s="1" t="s">
        <v>68</v>
      </c>
      <c r="D233" s="1" t="s">
        <v>67</v>
      </c>
      <c r="E233" s="1">
        <v>900</v>
      </c>
      <c r="F233" s="1"/>
      <c r="G233" s="1"/>
      <c r="H233" s="1"/>
      <c r="I233" s="1"/>
      <c r="J233" s="1">
        <f t="shared" si="3"/>
        <v>0</v>
      </c>
      <c r="K233" s="1"/>
    </row>
    <row r="234" spans="1:11" ht="21" customHeight="1" x14ac:dyDescent="0.3">
      <c r="A234" s="1">
        <v>232</v>
      </c>
      <c r="B234" s="10">
        <v>46255</v>
      </c>
      <c r="C234" s="1" t="s">
        <v>68</v>
      </c>
      <c r="D234" s="1" t="s">
        <v>67</v>
      </c>
      <c r="E234" s="1">
        <v>900</v>
      </c>
      <c r="F234" s="1"/>
      <c r="G234" s="1"/>
      <c r="H234" s="1"/>
      <c r="I234" s="1"/>
      <c r="J234" s="1">
        <f t="shared" si="3"/>
        <v>0</v>
      </c>
      <c r="K234" s="1"/>
    </row>
    <row r="235" spans="1:11" ht="21" customHeight="1" x14ac:dyDescent="0.3">
      <c r="A235" s="1">
        <v>233</v>
      </c>
      <c r="B235" s="10">
        <v>46256</v>
      </c>
      <c r="C235" s="1" t="s">
        <v>68</v>
      </c>
      <c r="D235" s="1" t="s">
        <v>67</v>
      </c>
      <c r="E235" s="1">
        <v>900</v>
      </c>
      <c r="F235" s="1"/>
      <c r="G235" s="1"/>
      <c r="H235" s="1"/>
      <c r="I235" s="1"/>
      <c r="J235" s="1">
        <f t="shared" si="3"/>
        <v>0</v>
      </c>
      <c r="K235" s="1"/>
    </row>
    <row r="236" spans="1:11" ht="21" customHeight="1" x14ac:dyDescent="0.3">
      <c r="A236" s="1">
        <v>234</v>
      </c>
      <c r="B236" s="10">
        <v>46257</v>
      </c>
      <c r="C236" s="1" t="s">
        <v>68</v>
      </c>
      <c r="D236" s="1" t="s">
        <v>67</v>
      </c>
      <c r="E236" s="1">
        <v>900</v>
      </c>
      <c r="F236" s="1"/>
      <c r="G236" s="1"/>
      <c r="H236" s="1"/>
      <c r="I236" s="1"/>
      <c r="J236" s="1">
        <f t="shared" si="3"/>
        <v>0</v>
      </c>
      <c r="K236" s="1"/>
    </row>
    <row r="237" spans="1:11" ht="21" customHeight="1" x14ac:dyDescent="0.3">
      <c r="A237" s="1">
        <v>235</v>
      </c>
      <c r="B237" s="10">
        <v>46258</v>
      </c>
      <c r="C237" s="1" t="s">
        <v>68</v>
      </c>
      <c r="D237" s="1" t="s">
        <v>67</v>
      </c>
      <c r="E237" s="1">
        <v>900</v>
      </c>
      <c r="F237" s="1"/>
      <c r="G237" s="1"/>
      <c r="H237" s="1"/>
      <c r="I237" s="1"/>
      <c r="J237" s="1">
        <f t="shared" si="3"/>
        <v>0</v>
      </c>
      <c r="K237" s="1"/>
    </row>
    <row r="238" spans="1:11" ht="21" customHeight="1" x14ac:dyDescent="0.3">
      <c r="A238" s="1">
        <v>236</v>
      </c>
      <c r="B238" s="10">
        <v>46259</v>
      </c>
      <c r="C238" s="1" t="s">
        <v>68</v>
      </c>
      <c r="D238" s="1" t="s">
        <v>67</v>
      </c>
      <c r="E238" s="1">
        <v>900</v>
      </c>
      <c r="F238" s="1"/>
      <c r="G238" s="1"/>
      <c r="H238" s="1"/>
      <c r="I238" s="1"/>
      <c r="J238" s="1">
        <f t="shared" si="3"/>
        <v>0</v>
      </c>
      <c r="K238" s="1"/>
    </row>
    <row r="239" spans="1:11" ht="21" customHeight="1" x14ac:dyDescent="0.3">
      <c r="A239" s="1">
        <v>237</v>
      </c>
      <c r="B239" s="10">
        <v>46260</v>
      </c>
      <c r="C239" s="1" t="s">
        <v>68</v>
      </c>
      <c r="D239" s="1" t="s">
        <v>67</v>
      </c>
      <c r="E239" s="1">
        <v>900</v>
      </c>
      <c r="F239" s="1"/>
      <c r="G239" s="1"/>
      <c r="H239" s="1"/>
      <c r="I239" s="1"/>
      <c r="J239" s="1">
        <f t="shared" si="3"/>
        <v>0</v>
      </c>
      <c r="K239" s="1"/>
    </row>
    <row r="240" spans="1:11" ht="21" customHeight="1" x14ac:dyDescent="0.3">
      <c r="A240" s="1">
        <v>238</v>
      </c>
      <c r="B240" s="10">
        <v>46261</v>
      </c>
      <c r="C240" s="1" t="s">
        <v>68</v>
      </c>
      <c r="D240" s="1" t="s">
        <v>67</v>
      </c>
      <c r="E240" s="1">
        <v>900</v>
      </c>
      <c r="F240" s="1"/>
      <c r="G240" s="1"/>
      <c r="H240" s="1"/>
      <c r="I240" s="1"/>
      <c r="J240" s="1">
        <f t="shared" si="3"/>
        <v>0</v>
      </c>
      <c r="K240" s="1"/>
    </row>
    <row r="241" spans="1:11" ht="21" customHeight="1" x14ac:dyDescent="0.3">
      <c r="A241" s="1">
        <v>239</v>
      </c>
      <c r="B241" s="10">
        <v>46262</v>
      </c>
      <c r="C241" s="1" t="s">
        <v>68</v>
      </c>
      <c r="D241" s="1" t="s">
        <v>67</v>
      </c>
      <c r="E241" s="1">
        <v>900</v>
      </c>
      <c r="F241" s="1"/>
      <c r="G241" s="1"/>
      <c r="H241" s="1"/>
      <c r="I241" s="1"/>
      <c r="J241" s="1">
        <f t="shared" si="3"/>
        <v>0</v>
      </c>
      <c r="K241" s="1"/>
    </row>
    <row r="242" spans="1:11" ht="21" customHeight="1" x14ac:dyDescent="0.3">
      <c r="A242" s="1">
        <v>240</v>
      </c>
      <c r="B242" s="10">
        <v>46263</v>
      </c>
      <c r="C242" s="1" t="s">
        <v>68</v>
      </c>
      <c r="D242" s="1" t="s">
        <v>67</v>
      </c>
      <c r="E242" s="1">
        <v>900</v>
      </c>
      <c r="F242" s="1"/>
      <c r="G242" s="1"/>
      <c r="H242" s="1"/>
      <c r="I242" s="1"/>
      <c r="J242" s="1">
        <f t="shared" si="3"/>
        <v>0</v>
      </c>
      <c r="K242" s="1"/>
    </row>
    <row r="243" spans="1:11" ht="21" customHeight="1" x14ac:dyDescent="0.3">
      <c r="A243" s="1">
        <v>241</v>
      </c>
      <c r="B243" s="10">
        <v>46264</v>
      </c>
      <c r="C243" s="1" t="s">
        <v>68</v>
      </c>
      <c r="D243" s="1" t="s">
        <v>67</v>
      </c>
      <c r="E243" s="1">
        <v>900</v>
      </c>
      <c r="F243" s="1"/>
      <c r="G243" s="1"/>
      <c r="H243" s="1"/>
      <c r="I243" s="1"/>
      <c r="J243" s="1">
        <f t="shared" si="3"/>
        <v>0</v>
      </c>
      <c r="K243" s="1"/>
    </row>
    <row r="244" spans="1:11" ht="21" customHeight="1" x14ac:dyDescent="0.3">
      <c r="A244" s="1">
        <v>242</v>
      </c>
      <c r="B244" s="10">
        <v>46265</v>
      </c>
      <c r="C244" s="1" t="s">
        <v>68</v>
      </c>
      <c r="D244" s="1" t="s">
        <v>67</v>
      </c>
      <c r="E244" s="1">
        <v>900</v>
      </c>
      <c r="F244" s="1"/>
      <c r="G244" s="1"/>
      <c r="H244" s="1"/>
      <c r="I244" s="1"/>
      <c r="J244" s="1">
        <f t="shared" si="3"/>
        <v>0</v>
      </c>
      <c r="K244" s="1"/>
    </row>
    <row r="245" spans="1:11" ht="21" customHeight="1" x14ac:dyDescent="0.3">
      <c r="A245" s="1">
        <v>243</v>
      </c>
      <c r="B245" s="10">
        <v>46266</v>
      </c>
      <c r="C245" s="1" t="s">
        <v>68</v>
      </c>
      <c r="D245" s="1" t="s">
        <v>67</v>
      </c>
      <c r="E245" s="1">
        <v>900</v>
      </c>
      <c r="F245" s="1"/>
      <c r="G245" s="1"/>
      <c r="H245" s="1"/>
      <c r="I245" s="1"/>
      <c r="J245" s="1">
        <f t="shared" si="3"/>
        <v>0</v>
      </c>
      <c r="K245" s="1"/>
    </row>
    <row r="246" spans="1:11" ht="21" customHeight="1" x14ac:dyDescent="0.3">
      <c r="A246" s="1">
        <v>244</v>
      </c>
      <c r="B246" s="10">
        <v>46267</v>
      </c>
      <c r="C246" s="1" t="s">
        <v>68</v>
      </c>
      <c r="D246" s="1" t="s">
        <v>67</v>
      </c>
      <c r="E246" s="1">
        <v>900</v>
      </c>
      <c r="F246" s="1"/>
      <c r="G246" s="1"/>
      <c r="H246" s="1"/>
      <c r="I246" s="1"/>
      <c r="J246" s="1">
        <f t="shared" si="3"/>
        <v>0</v>
      </c>
      <c r="K246" s="1"/>
    </row>
    <row r="247" spans="1:11" ht="21" customHeight="1" x14ac:dyDescent="0.3">
      <c r="A247" s="1">
        <v>245</v>
      </c>
      <c r="B247" s="10">
        <v>46268</v>
      </c>
      <c r="C247" s="1" t="s">
        <v>68</v>
      </c>
      <c r="D247" s="1" t="s">
        <v>67</v>
      </c>
      <c r="E247" s="1">
        <v>900</v>
      </c>
      <c r="F247" s="1"/>
      <c r="G247" s="1"/>
      <c r="H247" s="1"/>
      <c r="I247" s="1"/>
      <c r="J247" s="1">
        <f t="shared" si="3"/>
        <v>0</v>
      </c>
      <c r="K247" s="1"/>
    </row>
    <row r="248" spans="1:11" ht="21" customHeight="1" x14ac:dyDescent="0.3">
      <c r="A248" s="1">
        <v>246</v>
      </c>
      <c r="B248" s="10">
        <v>46269</v>
      </c>
      <c r="C248" s="1" t="s">
        <v>68</v>
      </c>
      <c r="D248" s="1" t="s">
        <v>67</v>
      </c>
      <c r="E248" s="1">
        <v>900</v>
      </c>
      <c r="F248" s="1"/>
      <c r="G248" s="1"/>
      <c r="H248" s="1"/>
      <c r="I248" s="1"/>
      <c r="J248" s="1">
        <f t="shared" si="3"/>
        <v>0</v>
      </c>
      <c r="K248" s="1"/>
    </row>
    <row r="249" spans="1:11" ht="21" customHeight="1" x14ac:dyDescent="0.3">
      <c r="A249" s="1">
        <v>247</v>
      </c>
      <c r="B249" s="10">
        <v>46270</v>
      </c>
      <c r="C249" s="1" t="s">
        <v>68</v>
      </c>
      <c r="D249" s="1" t="s">
        <v>67</v>
      </c>
      <c r="E249" s="1">
        <v>900</v>
      </c>
      <c r="F249" s="1"/>
      <c r="G249" s="1"/>
      <c r="H249" s="1"/>
      <c r="I249" s="1"/>
      <c r="J249" s="1">
        <f t="shared" si="3"/>
        <v>0</v>
      </c>
      <c r="K249" s="1"/>
    </row>
    <row r="250" spans="1:11" ht="21" customHeight="1" x14ac:dyDescent="0.3">
      <c r="A250" s="1">
        <v>248</v>
      </c>
      <c r="B250" s="10">
        <v>46271</v>
      </c>
      <c r="C250" s="1" t="s">
        <v>68</v>
      </c>
      <c r="D250" s="1" t="s">
        <v>67</v>
      </c>
      <c r="E250" s="1">
        <v>900</v>
      </c>
      <c r="F250" s="1"/>
      <c r="G250" s="1"/>
      <c r="H250" s="1"/>
      <c r="I250" s="1"/>
      <c r="J250" s="1">
        <f t="shared" si="3"/>
        <v>0</v>
      </c>
      <c r="K250" s="1"/>
    </row>
    <row r="251" spans="1:11" ht="21" customHeight="1" x14ac:dyDescent="0.3">
      <c r="A251" s="1">
        <v>249</v>
      </c>
      <c r="B251" s="10">
        <v>46272</v>
      </c>
      <c r="C251" s="1" t="s">
        <v>68</v>
      </c>
      <c r="D251" s="1" t="s">
        <v>67</v>
      </c>
      <c r="E251" s="1">
        <v>900</v>
      </c>
      <c r="F251" s="1"/>
      <c r="G251" s="1"/>
      <c r="H251" s="1"/>
      <c r="I251" s="1"/>
      <c r="J251" s="1">
        <f t="shared" si="3"/>
        <v>0</v>
      </c>
      <c r="K251" s="1"/>
    </row>
    <row r="252" spans="1:11" ht="21" customHeight="1" x14ac:dyDescent="0.3">
      <c r="A252" s="1">
        <v>250</v>
      </c>
      <c r="B252" s="10">
        <v>46273</v>
      </c>
      <c r="C252" s="1" t="s">
        <v>68</v>
      </c>
      <c r="D252" s="1" t="s">
        <v>67</v>
      </c>
      <c r="E252" s="1">
        <v>900</v>
      </c>
      <c r="F252" s="1"/>
      <c r="G252" s="1"/>
      <c r="H252" s="1"/>
      <c r="I252" s="1"/>
      <c r="J252" s="1">
        <f t="shared" si="3"/>
        <v>0</v>
      </c>
      <c r="K252" s="1"/>
    </row>
    <row r="253" spans="1:11" ht="21" customHeight="1" x14ac:dyDescent="0.3">
      <c r="A253" s="1">
        <v>251</v>
      </c>
      <c r="B253" s="10">
        <v>46274</v>
      </c>
      <c r="C253" s="1" t="s">
        <v>68</v>
      </c>
      <c r="D253" s="1" t="s">
        <v>67</v>
      </c>
      <c r="E253" s="1">
        <v>900</v>
      </c>
      <c r="F253" s="1"/>
      <c r="G253" s="1"/>
      <c r="H253" s="1"/>
      <c r="I253" s="1"/>
      <c r="J253" s="1">
        <f t="shared" si="3"/>
        <v>0</v>
      </c>
      <c r="K253" s="1"/>
    </row>
    <row r="254" spans="1:11" ht="21" customHeight="1" x14ac:dyDescent="0.3">
      <c r="A254" s="1">
        <v>252</v>
      </c>
      <c r="B254" s="10">
        <v>46275</v>
      </c>
      <c r="C254" s="1" t="s">
        <v>68</v>
      </c>
      <c r="D254" s="1" t="s">
        <v>67</v>
      </c>
      <c r="E254" s="1">
        <v>900</v>
      </c>
      <c r="F254" s="1"/>
      <c r="G254" s="1"/>
      <c r="H254" s="1"/>
      <c r="I254" s="1"/>
      <c r="J254" s="1">
        <f t="shared" si="3"/>
        <v>0</v>
      </c>
      <c r="K254" s="1"/>
    </row>
    <row r="255" spans="1:11" ht="21" customHeight="1" x14ac:dyDescent="0.3">
      <c r="A255" s="1">
        <v>253</v>
      </c>
      <c r="B255" s="10">
        <v>46276</v>
      </c>
      <c r="C255" s="1" t="s">
        <v>68</v>
      </c>
      <c r="D255" s="1" t="s">
        <v>67</v>
      </c>
      <c r="E255" s="1">
        <v>900</v>
      </c>
      <c r="F255" s="1"/>
      <c r="G255" s="1"/>
      <c r="H255" s="1"/>
      <c r="I255" s="1"/>
      <c r="J255" s="1">
        <f t="shared" si="3"/>
        <v>0</v>
      </c>
      <c r="K255" s="1"/>
    </row>
    <row r="256" spans="1:11" ht="21" customHeight="1" x14ac:dyDescent="0.3">
      <c r="A256" s="1">
        <v>254</v>
      </c>
      <c r="B256" s="10">
        <v>46277</v>
      </c>
      <c r="C256" s="1" t="s">
        <v>68</v>
      </c>
      <c r="D256" s="1" t="s">
        <v>67</v>
      </c>
      <c r="E256" s="1">
        <v>900</v>
      </c>
      <c r="F256" s="1"/>
      <c r="G256" s="1"/>
      <c r="H256" s="1"/>
      <c r="I256" s="1"/>
      <c r="J256" s="1">
        <f t="shared" si="3"/>
        <v>0</v>
      </c>
      <c r="K256" s="1"/>
    </row>
    <row r="257" spans="1:11" ht="21" customHeight="1" x14ac:dyDescent="0.3">
      <c r="A257" s="1">
        <v>255</v>
      </c>
      <c r="B257" s="10">
        <v>46278</v>
      </c>
      <c r="C257" s="1" t="s">
        <v>68</v>
      </c>
      <c r="D257" s="1" t="s">
        <v>67</v>
      </c>
      <c r="E257" s="1">
        <v>900</v>
      </c>
      <c r="F257" s="1"/>
      <c r="G257" s="1"/>
      <c r="H257" s="1"/>
      <c r="I257" s="1"/>
      <c r="J257" s="1">
        <f t="shared" si="3"/>
        <v>0</v>
      </c>
      <c r="K257" s="1"/>
    </row>
    <row r="258" spans="1:11" ht="21" customHeight="1" x14ac:dyDescent="0.3">
      <c r="A258" s="1">
        <v>256</v>
      </c>
      <c r="B258" s="10">
        <v>46279</v>
      </c>
      <c r="C258" s="1" t="s">
        <v>68</v>
      </c>
      <c r="D258" s="1" t="s">
        <v>67</v>
      </c>
      <c r="E258" s="1">
        <v>900</v>
      </c>
      <c r="F258" s="1"/>
      <c r="G258" s="1"/>
      <c r="H258" s="1"/>
      <c r="I258" s="1"/>
      <c r="J258" s="1">
        <f t="shared" si="3"/>
        <v>0</v>
      </c>
      <c r="K258" s="1"/>
    </row>
    <row r="259" spans="1:11" ht="21" customHeight="1" x14ac:dyDescent="0.3">
      <c r="A259" s="1">
        <v>257</v>
      </c>
      <c r="B259" s="10">
        <v>46280</v>
      </c>
      <c r="C259" s="1" t="s">
        <v>68</v>
      </c>
      <c r="D259" s="1" t="s">
        <v>67</v>
      </c>
      <c r="E259" s="1">
        <v>900</v>
      </c>
      <c r="F259" s="1"/>
      <c r="G259" s="1"/>
      <c r="H259" s="1"/>
      <c r="I259" s="1"/>
      <c r="J259" s="1">
        <f t="shared" si="3"/>
        <v>0</v>
      </c>
      <c r="K259" s="1"/>
    </row>
    <row r="260" spans="1:11" ht="21" customHeight="1" x14ac:dyDescent="0.3">
      <c r="A260" s="1">
        <v>258</v>
      </c>
      <c r="B260" s="10">
        <v>46281</v>
      </c>
      <c r="C260" s="1" t="s">
        <v>68</v>
      </c>
      <c r="D260" s="1" t="s">
        <v>67</v>
      </c>
      <c r="E260" s="1">
        <v>900</v>
      </c>
      <c r="F260" s="1"/>
      <c r="G260" s="1"/>
      <c r="H260" s="1"/>
      <c r="I260" s="1"/>
      <c r="J260" s="1">
        <f t="shared" ref="J260:J323" si="4">E260*F260-G260-H260+I260</f>
        <v>0</v>
      </c>
      <c r="K260" s="1"/>
    </row>
    <row r="261" spans="1:11" ht="21" customHeight="1" x14ac:dyDescent="0.3">
      <c r="A261" s="1">
        <v>259</v>
      </c>
      <c r="B261" s="10">
        <v>46282</v>
      </c>
      <c r="C261" s="1" t="s">
        <v>68</v>
      </c>
      <c r="D261" s="1" t="s">
        <v>67</v>
      </c>
      <c r="E261" s="1">
        <v>900</v>
      </c>
      <c r="F261" s="1"/>
      <c r="G261" s="1"/>
      <c r="H261" s="1"/>
      <c r="I261" s="1"/>
      <c r="J261" s="1">
        <f t="shared" si="4"/>
        <v>0</v>
      </c>
      <c r="K261" s="1"/>
    </row>
    <row r="262" spans="1:11" ht="21" customHeight="1" x14ac:dyDescent="0.3">
      <c r="A262" s="1">
        <v>260</v>
      </c>
      <c r="B262" s="10">
        <v>46283</v>
      </c>
      <c r="C262" s="1" t="s">
        <v>68</v>
      </c>
      <c r="D262" s="1" t="s">
        <v>67</v>
      </c>
      <c r="E262" s="1">
        <v>900</v>
      </c>
      <c r="F262" s="1"/>
      <c r="G262" s="1"/>
      <c r="H262" s="1"/>
      <c r="I262" s="1"/>
      <c r="J262" s="1">
        <f t="shared" si="4"/>
        <v>0</v>
      </c>
      <c r="K262" s="1"/>
    </row>
    <row r="263" spans="1:11" ht="21" customHeight="1" x14ac:dyDescent="0.3">
      <c r="A263" s="1">
        <v>261</v>
      </c>
      <c r="B263" s="10">
        <v>46284</v>
      </c>
      <c r="C263" s="1" t="s">
        <v>68</v>
      </c>
      <c r="D263" s="1" t="s">
        <v>67</v>
      </c>
      <c r="E263" s="1">
        <v>900</v>
      </c>
      <c r="F263" s="1"/>
      <c r="G263" s="1"/>
      <c r="H263" s="1"/>
      <c r="I263" s="1"/>
      <c r="J263" s="1">
        <f t="shared" si="4"/>
        <v>0</v>
      </c>
      <c r="K263" s="1"/>
    </row>
    <row r="264" spans="1:11" ht="21" customHeight="1" x14ac:dyDescent="0.3">
      <c r="A264" s="1">
        <v>262</v>
      </c>
      <c r="B264" s="10">
        <v>46285</v>
      </c>
      <c r="C264" s="1" t="s">
        <v>68</v>
      </c>
      <c r="D264" s="1" t="s">
        <v>67</v>
      </c>
      <c r="E264" s="1">
        <v>900</v>
      </c>
      <c r="F264" s="1"/>
      <c r="G264" s="1"/>
      <c r="H264" s="1"/>
      <c r="I264" s="1"/>
      <c r="J264" s="1">
        <f t="shared" si="4"/>
        <v>0</v>
      </c>
      <c r="K264" s="1"/>
    </row>
    <row r="265" spans="1:11" ht="21" customHeight="1" x14ac:dyDescent="0.3">
      <c r="A265" s="1">
        <v>263</v>
      </c>
      <c r="B265" s="10">
        <v>46286</v>
      </c>
      <c r="C265" s="1" t="s">
        <v>68</v>
      </c>
      <c r="D265" s="1" t="s">
        <v>67</v>
      </c>
      <c r="E265" s="1">
        <v>900</v>
      </c>
      <c r="F265" s="1"/>
      <c r="G265" s="1"/>
      <c r="H265" s="1"/>
      <c r="I265" s="1"/>
      <c r="J265" s="1">
        <f t="shared" si="4"/>
        <v>0</v>
      </c>
      <c r="K265" s="1"/>
    </row>
    <row r="266" spans="1:11" ht="21" customHeight="1" x14ac:dyDescent="0.3">
      <c r="A266" s="1">
        <v>264</v>
      </c>
      <c r="B266" s="10">
        <v>46287</v>
      </c>
      <c r="C266" s="1" t="s">
        <v>68</v>
      </c>
      <c r="D266" s="1" t="s">
        <v>67</v>
      </c>
      <c r="E266" s="1">
        <v>900</v>
      </c>
      <c r="F266" s="1"/>
      <c r="G266" s="1"/>
      <c r="H266" s="1"/>
      <c r="I266" s="1"/>
      <c r="J266" s="1">
        <f t="shared" si="4"/>
        <v>0</v>
      </c>
      <c r="K266" s="1"/>
    </row>
    <row r="267" spans="1:11" ht="21" customHeight="1" x14ac:dyDescent="0.3">
      <c r="A267" s="1">
        <v>265</v>
      </c>
      <c r="B267" s="10">
        <v>46288</v>
      </c>
      <c r="C267" s="1" t="s">
        <v>68</v>
      </c>
      <c r="D267" s="1" t="s">
        <v>67</v>
      </c>
      <c r="E267" s="1">
        <v>900</v>
      </c>
      <c r="F267" s="1"/>
      <c r="G267" s="1"/>
      <c r="H267" s="1"/>
      <c r="I267" s="1"/>
      <c r="J267" s="1">
        <f t="shared" si="4"/>
        <v>0</v>
      </c>
      <c r="K267" s="1"/>
    </row>
    <row r="268" spans="1:11" ht="21" customHeight="1" x14ac:dyDescent="0.3">
      <c r="A268" s="1">
        <v>266</v>
      </c>
      <c r="B268" s="10">
        <v>46289</v>
      </c>
      <c r="C268" s="1" t="s">
        <v>68</v>
      </c>
      <c r="D268" s="1" t="s">
        <v>67</v>
      </c>
      <c r="E268" s="1">
        <v>900</v>
      </c>
      <c r="F268" s="1"/>
      <c r="G268" s="1"/>
      <c r="H268" s="1"/>
      <c r="I268" s="1"/>
      <c r="J268" s="1">
        <f t="shared" si="4"/>
        <v>0</v>
      </c>
      <c r="K268" s="1"/>
    </row>
    <row r="269" spans="1:11" ht="21" customHeight="1" x14ac:dyDescent="0.3">
      <c r="A269" s="1">
        <v>267</v>
      </c>
      <c r="B269" s="10">
        <v>46290</v>
      </c>
      <c r="C269" s="1" t="s">
        <v>68</v>
      </c>
      <c r="D269" s="1" t="s">
        <v>67</v>
      </c>
      <c r="E269" s="1">
        <v>900</v>
      </c>
      <c r="F269" s="1"/>
      <c r="G269" s="1"/>
      <c r="H269" s="1"/>
      <c r="I269" s="1"/>
      <c r="J269" s="1">
        <f t="shared" si="4"/>
        <v>0</v>
      </c>
      <c r="K269" s="1"/>
    </row>
    <row r="270" spans="1:11" ht="21" customHeight="1" x14ac:dyDescent="0.3">
      <c r="A270" s="1">
        <v>268</v>
      </c>
      <c r="B270" s="10">
        <v>46291</v>
      </c>
      <c r="C270" s="1" t="s">
        <v>68</v>
      </c>
      <c r="D270" s="1" t="s">
        <v>67</v>
      </c>
      <c r="E270" s="1">
        <v>900</v>
      </c>
      <c r="F270" s="1"/>
      <c r="G270" s="1"/>
      <c r="H270" s="1"/>
      <c r="I270" s="1"/>
      <c r="J270" s="1">
        <f t="shared" si="4"/>
        <v>0</v>
      </c>
      <c r="K270" s="1"/>
    </row>
    <row r="271" spans="1:11" ht="21" customHeight="1" x14ac:dyDescent="0.3">
      <c r="A271" s="1">
        <v>269</v>
      </c>
      <c r="B271" s="10">
        <v>46292</v>
      </c>
      <c r="C271" s="1" t="s">
        <v>68</v>
      </c>
      <c r="D271" s="1" t="s">
        <v>67</v>
      </c>
      <c r="E271" s="1">
        <v>900</v>
      </c>
      <c r="F271" s="1"/>
      <c r="G271" s="1"/>
      <c r="H271" s="1"/>
      <c r="I271" s="1"/>
      <c r="J271" s="1">
        <f t="shared" si="4"/>
        <v>0</v>
      </c>
      <c r="K271" s="1"/>
    </row>
    <row r="272" spans="1:11" ht="21" customHeight="1" x14ac:dyDescent="0.3">
      <c r="A272" s="1">
        <v>270</v>
      </c>
      <c r="B272" s="10">
        <v>46293</v>
      </c>
      <c r="C272" s="1" t="s">
        <v>68</v>
      </c>
      <c r="D272" s="1" t="s">
        <v>67</v>
      </c>
      <c r="E272" s="1">
        <v>900</v>
      </c>
      <c r="F272" s="1"/>
      <c r="G272" s="1"/>
      <c r="H272" s="1"/>
      <c r="I272" s="1"/>
      <c r="J272" s="1">
        <f t="shared" si="4"/>
        <v>0</v>
      </c>
      <c r="K272" s="1"/>
    </row>
    <row r="273" spans="1:11" ht="21" customHeight="1" x14ac:dyDescent="0.3">
      <c r="A273" s="1">
        <v>271</v>
      </c>
      <c r="B273" s="10">
        <v>46294</v>
      </c>
      <c r="C273" s="1" t="s">
        <v>68</v>
      </c>
      <c r="D273" s="1" t="s">
        <v>67</v>
      </c>
      <c r="E273" s="1">
        <v>900</v>
      </c>
      <c r="F273" s="1"/>
      <c r="G273" s="1"/>
      <c r="H273" s="1"/>
      <c r="I273" s="1"/>
      <c r="J273" s="1">
        <f t="shared" si="4"/>
        <v>0</v>
      </c>
      <c r="K273" s="1"/>
    </row>
    <row r="274" spans="1:11" ht="21" customHeight="1" x14ac:dyDescent="0.3">
      <c r="A274" s="1">
        <v>272</v>
      </c>
      <c r="B274" s="10">
        <v>46295</v>
      </c>
      <c r="C274" s="1" t="s">
        <v>68</v>
      </c>
      <c r="D274" s="1" t="s">
        <v>67</v>
      </c>
      <c r="E274" s="1">
        <v>900</v>
      </c>
      <c r="F274" s="1"/>
      <c r="G274" s="1"/>
      <c r="H274" s="1"/>
      <c r="I274" s="1"/>
      <c r="J274" s="1">
        <f t="shared" si="4"/>
        <v>0</v>
      </c>
      <c r="K274" s="1"/>
    </row>
    <row r="275" spans="1:11" ht="21" customHeight="1" x14ac:dyDescent="0.3">
      <c r="A275" s="1">
        <v>273</v>
      </c>
      <c r="B275" s="10">
        <v>46296</v>
      </c>
      <c r="C275" s="1" t="s">
        <v>68</v>
      </c>
      <c r="D275" s="1" t="s">
        <v>67</v>
      </c>
      <c r="E275" s="1">
        <v>900</v>
      </c>
      <c r="F275" s="1"/>
      <c r="G275" s="1"/>
      <c r="H275" s="1"/>
      <c r="I275" s="1"/>
      <c r="J275" s="1">
        <f t="shared" si="4"/>
        <v>0</v>
      </c>
      <c r="K275" s="1"/>
    </row>
    <row r="276" spans="1:11" ht="21" customHeight="1" x14ac:dyDescent="0.3">
      <c r="A276" s="1">
        <v>274</v>
      </c>
      <c r="B276" s="10">
        <v>46297</v>
      </c>
      <c r="C276" s="1" t="s">
        <v>68</v>
      </c>
      <c r="D276" s="1" t="s">
        <v>67</v>
      </c>
      <c r="E276" s="1">
        <v>900</v>
      </c>
      <c r="F276" s="1"/>
      <c r="G276" s="1"/>
      <c r="H276" s="1"/>
      <c r="I276" s="1"/>
      <c r="J276" s="1">
        <f t="shared" si="4"/>
        <v>0</v>
      </c>
      <c r="K276" s="1"/>
    </row>
    <row r="277" spans="1:11" ht="21" customHeight="1" x14ac:dyDescent="0.3">
      <c r="A277" s="1">
        <v>275</v>
      </c>
      <c r="B277" s="10">
        <v>46298</v>
      </c>
      <c r="C277" s="1" t="s">
        <v>68</v>
      </c>
      <c r="D277" s="1" t="s">
        <v>67</v>
      </c>
      <c r="E277" s="1">
        <v>900</v>
      </c>
      <c r="F277" s="1"/>
      <c r="G277" s="1"/>
      <c r="H277" s="1"/>
      <c r="I277" s="1"/>
      <c r="J277" s="1">
        <f t="shared" si="4"/>
        <v>0</v>
      </c>
      <c r="K277" s="1"/>
    </row>
    <row r="278" spans="1:11" ht="21" customHeight="1" x14ac:dyDescent="0.3">
      <c r="A278" s="1">
        <v>276</v>
      </c>
      <c r="B278" s="10">
        <v>46299</v>
      </c>
      <c r="C278" s="1" t="s">
        <v>68</v>
      </c>
      <c r="D278" s="1" t="s">
        <v>67</v>
      </c>
      <c r="E278" s="1">
        <v>900</v>
      </c>
      <c r="F278" s="1"/>
      <c r="G278" s="1"/>
      <c r="H278" s="1"/>
      <c r="I278" s="1"/>
      <c r="J278" s="1">
        <f t="shared" si="4"/>
        <v>0</v>
      </c>
      <c r="K278" s="1"/>
    </row>
    <row r="279" spans="1:11" ht="21" customHeight="1" x14ac:dyDescent="0.3">
      <c r="A279" s="1">
        <v>277</v>
      </c>
      <c r="B279" s="10">
        <v>46300</v>
      </c>
      <c r="C279" s="1" t="s">
        <v>68</v>
      </c>
      <c r="D279" s="1" t="s">
        <v>67</v>
      </c>
      <c r="E279" s="1">
        <v>900</v>
      </c>
      <c r="F279" s="1"/>
      <c r="G279" s="1"/>
      <c r="H279" s="1"/>
      <c r="I279" s="1"/>
      <c r="J279" s="1">
        <f t="shared" si="4"/>
        <v>0</v>
      </c>
      <c r="K279" s="1"/>
    </row>
    <row r="280" spans="1:11" ht="21" customHeight="1" x14ac:dyDescent="0.3">
      <c r="A280" s="1">
        <v>278</v>
      </c>
      <c r="B280" s="10">
        <v>46301</v>
      </c>
      <c r="C280" s="1" t="s">
        <v>68</v>
      </c>
      <c r="D280" s="1" t="s">
        <v>67</v>
      </c>
      <c r="E280" s="1">
        <v>900</v>
      </c>
      <c r="F280" s="1"/>
      <c r="G280" s="1"/>
      <c r="H280" s="1"/>
      <c r="I280" s="1"/>
      <c r="J280" s="1">
        <f t="shared" si="4"/>
        <v>0</v>
      </c>
      <c r="K280" s="1"/>
    </row>
    <row r="281" spans="1:11" ht="21" customHeight="1" x14ac:dyDescent="0.3">
      <c r="A281" s="1">
        <v>279</v>
      </c>
      <c r="B281" s="10">
        <v>46302</v>
      </c>
      <c r="C281" s="1" t="s">
        <v>68</v>
      </c>
      <c r="D281" s="1" t="s">
        <v>67</v>
      </c>
      <c r="E281" s="1">
        <v>900</v>
      </c>
      <c r="F281" s="1"/>
      <c r="G281" s="1"/>
      <c r="H281" s="1"/>
      <c r="I281" s="1"/>
      <c r="J281" s="1">
        <f t="shared" si="4"/>
        <v>0</v>
      </c>
      <c r="K281" s="1"/>
    </row>
    <row r="282" spans="1:11" ht="21" customHeight="1" x14ac:dyDescent="0.3">
      <c r="A282" s="1">
        <v>280</v>
      </c>
      <c r="B282" s="10">
        <v>46303</v>
      </c>
      <c r="C282" s="1" t="s">
        <v>68</v>
      </c>
      <c r="D282" s="1" t="s">
        <v>67</v>
      </c>
      <c r="E282" s="1">
        <v>900</v>
      </c>
      <c r="F282" s="1"/>
      <c r="G282" s="1"/>
      <c r="H282" s="1"/>
      <c r="I282" s="1"/>
      <c r="J282" s="1">
        <f t="shared" si="4"/>
        <v>0</v>
      </c>
      <c r="K282" s="1"/>
    </row>
    <row r="283" spans="1:11" ht="21" customHeight="1" x14ac:dyDescent="0.3">
      <c r="A283" s="1">
        <v>281</v>
      </c>
      <c r="B283" s="10">
        <v>46304</v>
      </c>
      <c r="C283" s="1" t="s">
        <v>68</v>
      </c>
      <c r="D283" s="1" t="s">
        <v>67</v>
      </c>
      <c r="E283" s="1">
        <v>900</v>
      </c>
      <c r="F283" s="1"/>
      <c r="G283" s="1"/>
      <c r="H283" s="1"/>
      <c r="I283" s="1"/>
      <c r="J283" s="1">
        <f t="shared" si="4"/>
        <v>0</v>
      </c>
      <c r="K283" s="1"/>
    </row>
    <row r="284" spans="1:11" ht="21" customHeight="1" x14ac:dyDescent="0.3">
      <c r="A284" s="1">
        <v>282</v>
      </c>
      <c r="B284" s="10">
        <v>46305</v>
      </c>
      <c r="C284" s="1" t="s">
        <v>68</v>
      </c>
      <c r="D284" s="1" t="s">
        <v>67</v>
      </c>
      <c r="E284" s="1">
        <v>900</v>
      </c>
      <c r="F284" s="1"/>
      <c r="G284" s="1"/>
      <c r="H284" s="1"/>
      <c r="I284" s="1"/>
      <c r="J284" s="1">
        <f t="shared" si="4"/>
        <v>0</v>
      </c>
      <c r="K284" s="1"/>
    </row>
    <row r="285" spans="1:11" ht="21" customHeight="1" x14ac:dyDescent="0.3">
      <c r="A285" s="1">
        <v>283</v>
      </c>
      <c r="B285" s="10">
        <v>46306</v>
      </c>
      <c r="C285" s="1" t="s">
        <v>68</v>
      </c>
      <c r="D285" s="1" t="s">
        <v>67</v>
      </c>
      <c r="E285" s="1">
        <v>900</v>
      </c>
      <c r="F285" s="1"/>
      <c r="G285" s="1"/>
      <c r="H285" s="1"/>
      <c r="I285" s="1"/>
      <c r="J285" s="1">
        <f t="shared" si="4"/>
        <v>0</v>
      </c>
      <c r="K285" s="1"/>
    </row>
    <row r="286" spans="1:11" ht="21" customHeight="1" x14ac:dyDescent="0.3">
      <c r="A286" s="1">
        <v>284</v>
      </c>
      <c r="B286" s="10">
        <v>46307</v>
      </c>
      <c r="C286" s="1" t="s">
        <v>68</v>
      </c>
      <c r="D286" s="1" t="s">
        <v>67</v>
      </c>
      <c r="E286" s="1">
        <v>900</v>
      </c>
      <c r="F286" s="1"/>
      <c r="G286" s="1"/>
      <c r="H286" s="1"/>
      <c r="I286" s="1"/>
      <c r="J286" s="1">
        <f t="shared" si="4"/>
        <v>0</v>
      </c>
      <c r="K286" s="1"/>
    </row>
    <row r="287" spans="1:11" ht="21" customHeight="1" x14ac:dyDescent="0.3">
      <c r="A287" s="1">
        <v>285</v>
      </c>
      <c r="B287" s="10">
        <v>46308</v>
      </c>
      <c r="C287" s="1" t="s">
        <v>68</v>
      </c>
      <c r="D287" s="1" t="s">
        <v>67</v>
      </c>
      <c r="E287" s="1">
        <v>900</v>
      </c>
      <c r="F287" s="1"/>
      <c r="G287" s="1"/>
      <c r="H287" s="1"/>
      <c r="I287" s="1"/>
      <c r="J287" s="1">
        <f t="shared" si="4"/>
        <v>0</v>
      </c>
      <c r="K287" s="1"/>
    </row>
    <row r="288" spans="1:11" ht="21" customHeight="1" x14ac:dyDescent="0.3">
      <c r="A288" s="1">
        <v>286</v>
      </c>
      <c r="B288" s="10">
        <v>46309</v>
      </c>
      <c r="C288" s="1" t="s">
        <v>68</v>
      </c>
      <c r="D288" s="1" t="s">
        <v>67</v>
      </c>
      <c r="E288" s="1">
        <v>900</v>
      </c>
      <c r="F288" s="1"/>
      <c r="G288" s="1"/>
      <c r="H288" s="1"/>
      <c r="I288" s="1"/>
      <c r="J288" s="1">
        <f t="shared" si="4"/>
        <v>0</v>
      </c>
      <c r="K288" s="1"/>
    </row>
    <row r="289" spans="1:11" ht="21" customHeight="1" x14ac:dyDescent="0.3">
      <c r="A289" s="1">
        <v>287</v>
      </c>
      <c r="B289" s="10">
        <v>46310</v>
      </c>
      <c r="C289" s="1" t="s">
        <v>68</v>
      </c>
      <c r="D289" s="1" t="s">
        <v>67</v>
      </c>
      <c r="E289" s="1">
        <v>900</v>
      </c>
      <c r="F289" s="1"/>
      <c r="G289" s="1"/>
      <c r="H289" s="1"/>
      <c r="I289" s="1"/>
      <c r="J289" s="1">
        <f t="shared" si="4"/>
        <v>0</v>
      </c>
      <c r="K289" s="1"/>
    </row>
    <row r="290" spans="1:11" ht="21" customHeight="1" x14ac:dyDescent="0.3">
      <c r="A290" s="1">
        <v>288</v>
      </c>
      <c r="B290" s="10">
        <v>46311</v>
      </c>
      <c r="C290" s="1" t="s">
        <v>68</v>
      </c>
      <c r="D290" s="1" t="s">
        <v>67</v>
      </c>
      <c r="E290" s="1">
        <v>900</v>
      </c>
      <c r="F290" s="1"/>
      <c r="G290" s="1"/>
      <c r="H290" s="1"/>
      <c r="I290" s="1"/>
      <c r="J290" s="1">
        <f t="shared" si="4"/>
        <v>0</v>
      </c>
      <c r="K290" s="1"/>
    </row>
    <row r="291" spans="1:11" ht="21" customHeight="1" x14ac:dyDescent="0.3">
      <c r="A291" s="1">
        <v>289</v>
      </c>
      <c r="B291" s="10">
        <v>46312</v>
      </c>
      <c r="C291" s="1" t="s">
        <v>68</v>
      </c>
      <c r="D291" s="1" t="s">
        <v>67</v>
      </c>
      <c r="E291" s="1">
        <v>900</v>
      </c>
      <c r="F291" s="1"/>
      <c r="G291" s="1"/>
      <c r="H291" s="1"/>
      <c r="I291" s="1"/>
      <c r="J291" s="1">
        <f t="shared" si="4"/>
        <v>0</v>
      </c>
      <c r="K291" s="1"/>
    </row>
    <row r="292" spans="1:11" ht="21" customHeight="1" x14ac:dyDescent="0.3">
      <c r="A292" s="1">
        <v>290</v>
      </c>
      <c r="B292" s="10">
        <v>46313</v>
      </c>
      <c r="C292" s="1" t="s">
        <v>68</v>
      </c>
      <c r="D292" s="1" t="s">
        <v>67</v>
      </c>
      <c r="E292" s="1">
        <v>900</v>
      </c>
      <c r="F292" s="1"/>
      <c r="G292" s="1"/>
      <c r="H292" s="1"/>
      <c r="I292" s="1"/>
      <c r="J292" s="1">
        <f t="shared" si="4"/>
        <v>0</v>
      </c>
      <c r="K292" s="1"/>
    </row>
    <row r="293" spans="1:11" ht="21" customHeight="1" x14ac:dyDescent="0.3">
      <c r="A293" s="1">
        <v>291</v>
      </c>
      <c r="B293" s="10">
        <v>46314</v>
      </c>
      <c r="C293" s="1" t="s">
        <v>68</v>
      </c>
      <c r="D293" s="1" t="s">
        <v>67</v>
      </c>
      <c r="E293" s="1">
        <v>900</v>
      </c>
      <c r="F293" s="1"/>
      <c r="G293" s="1"/>
      <c r="H293" s="1"/>
      <c r="I293" s="1"/>
      <c r="J293" s="1">
        <f t="shared" si="4"/>
        <v>0</v>
      </c>
      <c r="K293" s="1"/>
    </row>
    <row r="294" spans="1:11" ht="21" customHeight="1" x14ac:dyDescent="0.3">
      <c r="A294" s="1">
        <v>292</v>
      </c>
      <c r="B294" s="10">
        <v>46315</v>
      </c>
      <c r="C294" s="1" t="s">
        <v>68</v>
      </c>
      <c r="D294" s="1" t="s">
        <v>67</v>
      </c>
      <c r="E294" s="1">
        <v>900</v>
      </c>
      <c r="F294" s="1"/>
      <c r="G294" s="1"/>
      <c r="H294" s="1"/>
      <c r="I294" s="1"/>
      <c r="J294" s="1">
        <f t="shared" si="4"/>
        <v>0</v>
      </c>
      <c r="K294" s="1"/>
    </row>
    <row r="295" spans="1:11" ht="21" customHeight="1" x14ac:dyDescent="0.3">
      <c r="A295" s="1">
        <v>293</v>
      </c>
      <c r="B295" s="10">
        <v>46316</v>
      </c>
      <c r="C295" s="1" t="s">
        <v>68</v>
      </c>
      <c r="D295" s="1" t="s">
        <v>67</v>
      </c>
      <c r="E295" s="1">
        <v>900</v>
      </c>
      <c r="F295" s="1"/>
      <c r="G295" s="1"/>
      <c r="H295" s="1"/>
      <c r="I295" s="1"/>
      <c r="J295" s="1">
        <f t="shared" si="4"/>
        <v>0</v>
      </c>
      <c r="K295" s="1"/>
    </row>
    <row r="296" spans="1:11" ht="21" customHeight="1" x14ac:dyDescent="0.3">
      <c r="A296" s="1">
        <v>294</v>
      </c>
      <c r="B296" s="10">
        <v>46317</v>
      </c>
      <c r="C296" s="1" t="s">
        <v>68</v>
      </c>
      <c r="D296" s="1" t="s">
        <v>67</v>
      </c>
      <c r="E296" s="1">
        <v>900</v>
      </c>
      <c r="F296" s="1"/>
      <c r="G296" s="1"/>
      <c r="H296" s="1"/>
      <c r="I296" s="1"/>
      <c r="J296" s="1">
        <f t="shared" si="4"/>
        <v>0</v>
      </c>
      <c r="K296" s="1"/>
    </row>
    <row r="297" spans="1:11" ht="21" customHeight="1" x14ac:dyDescent="0.3">
      <c r="A297" s="1">
        <v>295</v>
      </c>
      <c r="B297" s="10">
        <v>46318</v>
      </c>
      <c r="C297" s="1" t="s">
        <v>68</v>
      </c>
      <c r="D297" s="1" t="s">
        <v>67</v>
      </c>
      <c r="E297" s="1">
        <v>900</v>
      </c>
      <c r="F297" s="1"/>
      <c r="G297" s="1"/>
      <c r="H297" s="1"/>
      <c r="I297" s="1"/>
      <c r="J297" s="1">
        <f t="shared" si="4"/>
        <v>0</v>
      </c>
      <c r="K297" s="1"/>
    </row>
    <row r="298" spans="1:11" ht="21" customHeight="1" x14ac:dyDescent="0.3">
      <c r="A298" s="1">
        <v>296</v>
      </c>
      <c r="B298" s="10">
        <v>46319</v>
      </c>
      <c r="C298" s="1" t="s">
        <v>68</v>
      </c>
      <c r="D298" s="1" t="s">
        <v>67</v>
      </c>
      <c r="E298" s="1">
        <v>900</v>
      </c>
      <c r="F298" s="1"/>
      <c r="G298" s="1"/>
      <c r="H298" s="1"/>
      <c r="I298" s="1"/>
      <c r="J298" s="1">
        <f t="shared" si="4"/>
        <v>0</v>
      </c>
      <c r="K298" s="1"/>
    </row>
    <row r="299" spans="1:11" ht="21" customHeight="1" x14ac:dyDescent="0.3">
      <c r="A299" s="1">
        <v>297</v>
      </c>
      <c r="B299" s="10">
        <v>46320</v>
      </c>
      <c r="C299" s="1" t="s">
        <v>68</v>
      </c>
      <c r="D299" s="1" t="s">
        <v>67</v>
      </c>
      <c r="E299" s="1">
        <v>900</v>
      </c>
      <c r="F299" s="1"/>
      <c r="G299" s="1"/>
      <c r="H299" s="1"/>
      <c r="I299" s="1"/>
      <c r="J299" s="1">
        <f t="shared" si="4"/>
        <v>0</v>
      </c>
      <c r="K299" s="1"/>
    </row>
    <row r="300" spans="1:11" ht="21" customHeight="1" x14ac:dyDescent="0.3">
      <c r="A300" s="1">
        <v>298</v>
      </c>
      <c r="B300" s="10">
        <v>46321</v>
      </c>
      <c r="C300" s="1" t="s">
        <v>68</v>
      </c>
      <c r="D300" s="1" t="s">
        <v>67</v>
      </c>
      <c r="E300" s="1">
        <v>900</v>
      </c>
      <c r="F300" s="1"/>
      <c r="G300" s="1"/>
      <c r="H300" s="1"/>
      <c r="I300" s="1"/>
      <c r="J300" s="1">
        <f t="shared" si="4"/>
        <v>0</v>
      </c>
      <c r="K300" s="1"/>
    </row>
    <row r="301" spans="1:11" ht="21" customHeight="1" x14ac:dyDescent="0.3">
      <c r="A301" s="1">
        <v>299</v>
      </c>
      <c r="B301" s="10">
        <v>46322</v>
      </c>
      <c r="C301" s="1" t="s">
        <v>68</v>
      </c>
      <c r="D301" s="1" t="s">
        <v>67</v>
      </c>
      <c r="E301" s="1">
        <v>900</v>
      </c>
      <c r="F301" s="1"/>
      <c r="G301" s="1"/>
      <c r="H301" s="1"/>
      <c r="I301" s="1"/>
      <c r="J301" s="1">
        <f t="shared" si="4"/>
        <v>0</v>
      </c>
      <c r="K301" s="1"/>
    </row>
    <row r="302" spans="1:11" ht="21" customHeight="1" x14ac:dyDescent="0.3">
      <c r="A302" s="1">
        <v>300</v>
      </c>
      <c r="B302" s="10">
        <v>46323</v>
      </c>
      <c r="C302" s="1" t="s">
        <v>68</v>
      </c>
      <c r="D302" s="1" t="s">
        <v>67</v>
      </c>
      <c r="E302" s="1">
        <v>900</v>
      </c>
      <c r="F302" s="1"/>
      <c r="G302" s="1"/>
      <c r="H302" s="1"/>
      <c r="I302" s="1"/>
      <c r="J302" s="1">
        <f t="shared" si="4"/>
        <v>0</v>
      </c>
      <c r="K302" s="1"/>
    </row>
    <row r="303" spans="1:11" ht="21" customHeight="1" x14ac:dyDescent="0.3">
      <c r="A303" s="1">
        <v>301</v>
      </c>
      <c r="B303" s="10">
        <v>46324</v>
      </c>
      <c r="C303" s="1" t="s">
        <v>68</v>
      </c>
      <c r="D303" s="1" t="s">
        <v>67</v>
      </c>
      <c r="E303" s="1">
        <v>900</v>
      </c>
      <c r="F303" s="1"/>
      <c r="G303" s="1"/>
      <c r="H303" s="1"/>
      <c r="I303" s="1"/>
      <c r="J303" s="1">
        <f t="shared" si="4"/>
        <v>0</v>
      </c>
      <c r="K303" s="1"/>
    </row>
    <row r="304" spans="1:11" ht="21" customHeight="1" x14ac:dyDescent="0.3">
      <c r="A304" s="1">
        <v>302</v>
      </c>
      <c r="B304" s="10">
        <v>46325</v>
      </c>
      <c r="C304" s="1" t="s">
        <v>68</v>
      </c>
      <c r="D304" s="1" t="s">
        <v>67</v>
      </c>
      <c r="E304" s="1">
        <v>900</v>
      </c>
      <c r="F304" s="1"/>
      <c r="G304" s="1"/>
      <c r="H304" s="1"/>
      <c r="I304" s="1"/>
      <c r="J304" s="1">
        <f t="shared" si="4"/>
        <v>0</v>
      </c>
      <c r="K304" s="1"/>
    </row>
    <row r="305" spans="1:11" ht="21" customHeight="1" x14ac:dyDescent="0.3">
      <c r="A305" s="1">
        <v>303</v>
      </c>
      <c r="B305" s="10">
        <v>46326</v>
      </c>
      <c r="C305" s="1" t="s">
        <v>68</v>
      </c>
      <c r="D305" s="1" t="s">
        <v>67</v>
      </c>
      <c r="E305" s="1">
        <v>900</v>
      </c>
      <c r="F305" s="1"/>
      <c r="G305" s="1"/>
      <c r="H305" s="1"/>
      <c r="I305" s="1"/>
      <c r="J305" s="1">
        <f t="shared" si="4"/>
        <v>0</v>
      </c>
      <c r="K305" s="1"/>
    </row>
    <row r="306" spans="1:11" ht="21" customHeight="1" x14ac:dyDescent="0.3">
      <c r="A306" s="1">
        <v>304</v>
      </c>
      <c r="B306" s="10">
        <v>46327</v>
      </c>
      <c r="C306" s="1" t="s">
        <v>68</v>
      </c>
      <c r="D306" s="1" t="s">
        <v>67</v>
      </c>
      <c r="E306" s="1">
        <v>900</v>
      </c>
      <c r="F306" s="1"/>
      <c r="G306" s="1"/>
      <c r="H306" s="1"/>
      <c r="I306" s="1"/>
      <c r="J306" s="1">
        <f t="shared" si="4"/>
        <v>0</v>
      </c>
      <c r="K306" s="1"/>
    </row>
    <row r="307" spans="1:11" ht="21" customHeight="1" x14ac:dyDescent="0.3">
      <c r="A307" s="1">
        <v>305</v>
      </c>
      <c r="B307" s="10">
        <v>46328</v>
      </c>
      <c r="C307" s="1" t="s">
        <v>68</v>
      </c>
      <c r="D307" s="1" t="s">
        <v>67</v>
      </c>
      <c r="E307" s="1">
        <v>900</v>
      </c>
      <c r="F307" s="1"/>
      <c r="G307" s="1"/>
      <c r="H307" s="1"/>
      <c r="I307" s="1"/>
      <c r="J307" s="1">
        <f t="shared" si="4"/>
        <v>0</v>
      </c>
      <c r="K307" s="1"/>
    </row>
    <row r="308" spans="1:11" ht="21" customHeight="1" x14ac:dyDescent="0.3">
      <c r="A308" s="1">
        <v>306</v>
      </c>
      <c r="B308" s="10">
        <v>46329</v>
      </c>
      <c r="C308" s="1" t="s">
        <v>68</v>
      </c>
      <c r="D308" s="1" t="s">
        <v>67</v>
      </c>
      <c r="E308" s="1">
        <v>900</v>
      </c>
      <c r="F308" s="1"/>
      <c r="G308" s="1"/>
      <c r="H308" s="1"/>
      <c r="I308" s="1"/>
      <c r="J308" s="1">
        <f t="shared" si="4"/>
        <v>0</v>
      </c>
      <c r="K308" s="1"/>
    </row>
    <row r="309" spans="1:11" ht="21" customHeight="1" x14ac:dyDescent="0.3">
      <c r="A309" s="1">
        <v>307</v>
      </c>
      <c r="B309" s="10">
        <v>46330</v>
      </c>
      <c r="C309" s="1" t="s">
        <v>68</v>
      </c>
      <c r="D309" s="1" t="s">
        <v>67</v>
      </c>
      <c r="E309" s="1">
        <v>900</v>
      </c>
      <c r="F309" s="1"/>
      <c r="G309" s="1"/>
      <c r="H309" s="1"/>
      <c r="I309" s="1"/>
      <c r="J309" s="1">
        <f t="shared" si="4"/>
        <v>0</v>
      </c>
      <c r="K309" s="1"/>
    </row>
    <row r="310" spans="1:11" ht="21" customHeight="1" x14ac:dyDescent="0.3">
      <c r="A310" s="1">
        <v>308</v>
      </c>
      <c r="B310" s="10">
        <v>46331</v>
      </c>
      <c r="C310" s="1" t="s">
        <v>68</v>
      </c>
      <c r="D310" s="1" t="s">
        <v>67</v>
      </c>
      <c r="E310" s="1">
        <v>900</v>
      </c>
      <c r="F310" s="1"/>
      <c r="G310" s="1"/>
      <c r="H310" s="1"/>
      <c r="I310" s="1"/>
      <c r="J310" s="1">
        <f t="shared" si="4"/>
        <v>0</v>
      </c>
      <c r="K310" s="1"/>
    </row>
    <row r="311" spans="1:11" ht="21" customHeight="1" x14ac:dyDescent="0.3">
      <c r="A311" s="1">
        <v>309</v>
      </c>
      <c r="B311" s="10">
        <v>46332</v>
      </c>
      <c r="C311" s="1" t="s">
        <v>68</v>
      </c>
      <c r="D311" s="1" t="s">
        <v>67</v>
      </c>
      <c r="E311" s="1">
        <v>900</v>
      </c>
      <c r="F311" s="1"/>
      <c r="G311" s="1"/>
      <c r="H311" s="1"/>
      <c r="I311" s="1"/>
      <c r="J311" s="1">
        <f t="shared" si="4"/>
        <v>0</v>
      </c>
      <c r="K311" s="1"/>
    </row>
    <row r="312" spans="1:11" ht="21" customHeight="1" x14ac:dyDescent="0.3">
      <c r="A312" s="1">
        <v>310</v>
      </c>
      <c r="B312" s="10">
        <v>46333</v>
      </c>
      <c r="C312" s="1" t="s">
        <v>68</v>
      </c>
      <c r="D312" s="1" t="s">
        <v>67</v>
      </c>
      <c r="E312" s="1">
        <v>900</v>
      </c>
      <c r="F312" s="1"/>
      <c r="G312" s="1"/>
      <c r="H312" s="1"/>
      <c r="I312" s="1"/>
      <c r="J312" s="1">
        <f t="shared" si="4"/>
        <v>0</v>
      </c>
      <c r="K312" s="1"/>
    </row>
    <row r="313" spans="1:11" ht="21" customHeight="1" x14ac:dyDescent="0.3">
      <c r="A313" s="1">
        <v>311</v>
      </c>
      <c r="B313" s="10">
        <v>46334</v>
      </c>
      <c r="C313" s="1" t="s">
        <v>68</v>
      </c>
      <c r="D313" s="1" t="s">
        <v>67</v>
      </c>
      <c r="E313" s="1">
        <v>900</v>
      </c>
      <c r="F313" s="1"/>
      <c r="G313" s="1"/>
      <c r="H313" s="1"/>
      <c r="I313" s="1"/>
      <c r="J313" s="1">
        <f t="shared" si="4"/>
        <v>0</v>
      </c>
      <c r="K313" s="1"/>
    </row>
    <row r="314" spans="1:11" ht="21" customHeight="1" x14ac:dyDescent="0.3">
      <c r="A314" s="1">
        <v>312</v>
      </c>
      <c r="B314" s="10">
        <v>46335</v>
      </c>
      <c r="C314" s="1" t="s">
        <v>68</v>
      </c>
      <c r="D314" s="1" t="s">
        <v>67</v>
      </c>
      <c r="E314" s="1">
        <v>900</v>
      </c>
      <c r="F314" s="1"/>
      <c r="G314" s="1"/>
      <c r="H314" s="1"/>
      <c r="I314" s="1"/>
      <c r="J314" s="1">
        <f t="shared" si="4"/>
        <v>0</v>
      </c>
      <c r="K314" s="1"/>
    </row>
    <row r="315" spans="1:11" ht="21" customHeight="1" x14ac:dyDescent="0.3">
      <c r="A315" s="1">
        <v>313</v>
      </c>
      <c r="B315" s="10">
        <v>46336</v>
      </c>
      <c r="C315" s="1" t="s">
        <v>68</v>
      </c>
      <c r="D315" s="1" t="s">
        <v>67</v>
      </c>
      <c r="E315" s="1">
        <v>900</v>
      </c>
      <c r="F315" s="1"/>
      <c r="G315" s="1"/>
      <c r="H315" s="1"/>
      <c r="I315" s="1"/>
      <c r="J315" s="1">
        <f t="shared" si="4"/>
        <v>0</v>
      </c>
      <c r="K315" s="1"/>
    </row>
    <row r="316" spans="1:11" ht="21" customHeight="1" x14ac:dyDescent="0.3">
      <c r="A316" s="1">
        <v>314</v>
      </c>
      <c r="B316" s="10">
        <v>46337</v>
      </c>
      <c r="C316" s="1" t="s">
        <v>68</v>
      </c>
      <c r="D316" s="1" t="s">
        <v>67</v>
      </c>
      <c r="E316" s="1">
        <v>900</v>
      </c>
      <c r="F316" s="1"/>
      <c r="G316" s="1"/>
      <c r="H316" s="1"/>
      <c r="I316" s="1"/>
      <c r="J316" s="1">
        <f t="shared" si="4"/>
        <v>0</v>
      </c>
      <c r="K316" s="1"/>
    </row>
    <row r="317" spans="1:11" ht="21" customHeight="1" x14ac:dyDescent="0.3">
      <c r="A317" s="1">
        <v>315</v>
      </c>
      <c r="B317" s="10">
        <v>46338</v>
      </c>
      <c r="C317" s="1" t="s">
        <v>68</v>
      </c>
      <c r="D317" s="1" t="s">
        <v>67</v>
      </c>
      <c r="E317" s="1">
        <v>900</v>
      </c>
      <c r="F317" s="1"/>
      <c r="G317" s="1"/>
      <c r="H317" s="1"/>
      <c r="I317" s="1"/>
      <c r="J317" s="1">
        <f t="shared" si="4"/>
        <v>0</v>
      </c>
      <c r="K317" s="1"/>
    </row>
    <row r="318" spans="1:11" ht="21" customHeight="1" x14ac:dyDescent="0.3">
      <c r="A318" s="1">
        <v>316</v>
      </c>
      <c r="B318" s="10">
        <v>46339</v>
      </c>
      <c r="C318" s="1" t="s">
        <v>68</v>
      </c>
      <c r="D318" s="1" t="s">
        <v>67</v>
      </c>
      <c r="E318" s="1">
        <v>900</v>
      </c>
      <c r="F318" s="1"/>
      <c r="G318" s="1"/>
      <c r="H318" s="1"/>
      <c r="I318" s="1"/>
      <c r="J318" s="1">
        <f t="shared" si="4"/>
        <v>0</v>
      </c>
      <c r="K318" s="1"/>
    </row>
    <row r="319" spans="1:11" ht="21" customHeight="1" x14ac:dyDescent="0.3">
      <c r="A319" s="1">
        <v>317</v>
      </c>
      <c r="B319" s="10">
        <v>46340</v>
      </c>
      <c r="C319" s="1" t="s">
        <v>68</v>
      </c>
      <c r="D319" s="1" t="s">
        <v>67</v>
      </c>
      <c r="E319" s="1">
        <v>900</v>
      </c>
      <c r="F319" s="1"/>
      <c r="G319" s="1"/>
      <c r="H319" s="1"/>
      <c r="I319" s="1"/>
      <c r="J319" s="1">
        <f t="shared" si="4"/>
        <v>0</v>
      </c>
      <c r="K319" s="1"/>
    </row>
    <row r="320" spans="1:11" ht="21" customHeight="1" x14ac:dyDescent="0.3">
      <c r="A320" s="1">
        <v>318</v>
      </c>
      <c r="B320" s="10">
        <v>46341</v>
      </c>
      <c r="C320" s="1" t="s">
        <v>68</v>
      </c>
      <c r="D320" s="1" t="s">
        <v>67</v>
      </c>
      <c r="E320" s="1">
        <v>900</v>
      </c>
      <c r="F320" s="1"/>
      <c r="G320" s="1"/>
      <c r="H320" s="1"/>
      <c r="I320" s="1"/>
      <c r="J320" s="1">
        <f t="shared" si="4"/>
        <v>0</v>
      </c>
      <c r="K320" s="1"/>
    </row>
    <row r="321" spans="1:11" ht="21" customHeight="1" x14ac:dyDescent="0.3">
      <c r="A321" s="1">
        <v>319</v>
      </c>
      <c r="B321" s="10">
        <v>46342</v>
      </c>
      <c r="C321" s="1" t="s">
        <v>68</v>
      </c>
      <c r="D321" s="1" t="s">
        <v>67</v>
      </c>
      <c r="E321" s="1">
        <v>900</v>
      </c>
      <c r="F321" s="1"/>
      <c r="G321" s="1"/>
      <c r="H321" s="1"/>
      <c r="I321" s="1"/>
      <c r="J321" s="1">
        <f t="shared" si="4"/>
        <v>0</v>
      </c>
      <c r="K321" s="1"/>
    </row>
    <row r="322" spans="1:11" ht="21" customHeight="1" x14ac:dyDescent="0.3">
      <c r="A322" s="1">
        <v>320</v>
      </c>
      <c r="B322" s="10">
        <v>46343</v>
      </c>
      <c r="C322" s="1" t="s">
        <v>68</v>
      </c>
      <c r="D322" s="1" t="s">
        <v>67</v>
      </c>
      <c r="E322" s="1">
        <v>900</v>
      </c>
      <c r="F322" s="1"/>
      <c r="G322" s="1"/>
      <c r="H322" s="1"/>
      <c r="I322" s="1"/>
      <c r="J322" s="1">
        <f t="shared" si="4"/>
        <v>0</v>
      </c>
      <c r="K322" s="1"/>
    </row>
    <row r="323" spans="1:11" ht="21" customHeight="1" x14ac:dyDescent="0.3">
      <c r="A323" s="1">
        <v>321</v>
      </c>
      <c r="B323" s="10">
        <v>46344</v>
      </c>
      <c r="C323" s="1" t="s">
        <v>68</v>
      </c>
      <c r="D323" s="1" t="s">
        <v>67</v>
      </c>
      <c r="E323" s="1">
        <v>900</v>
      </c>
      <c r="F323" s="1"/>
      <c r="G323" s="1"/>
      <c r="H323" s="1"/>
      <c r="I323" s="1"/>
      <c r="J323" s="1">
        <f t="shared" si="4"/>
        <v>0</v>
      </c>
      <c r="K323" s="1"/>
    </row>
    <row r="324" spans="1:11" ht="21" customHeight="1" x14ac:dyDescent="0.3">
      <c r="A324" s="1">
        <v>322</v>
      </c>
      <c r="B324" s="10">
        <v>46345</v>
      </c>
      <c r="C324" s="1" t="s">
        <v>68</v>
      </c>
      <c r="D324" s="1" t="s">
        <v>67</v>
      </c>
      <c r="E324" s="1">
        <v>900</v>
      </c>
      <c r="F324" s="1"/>
      <c r="G324" s="1"/>
      <c r="H324" s="1"/>
      <c r="I324" s="1"/>
      <c r="J324" s="1">
        <f t="shared" ref="J324:J367" si="5">E324*F324-G324-H324+I324</f>
        <v>0</v>
      </c>
      <c r="K324" s="1"/>
    </row>
    <row r="325" spans="1:11" ht="21" customHeight="1" x14ac:dyDescent="0.3">
      <c r="A325" s="1">
        <v>323</v>
      </c>
      <c r="B325" s="10">
        <v>46346</v>
      </c>
      <c r="C325" s="1" t="s">
        <v>68</v>
      </c>
      <c r="D325" s="1" t="s">
        <v>67</v>
      </c>
      <c r="E325" s="1">
        <v>900</v>
      </c>
      <c r="F325" s="1"/>
      <c r="G325" s="1"/>
      <c r="H325" s="1"/>
      <c r="I325" s="1"/>
      <c r="J325" s="1">
        <f t="shared" si="5"/>
        <v>0</v>
      </c>
      <c r="K325" s="1"/>
    </row>
    <row r="326" spans="1:11" ht="21" customHeight="1" x14ac:dyDescent="0.3">
      <c r="A326" s="1">
        <v>324</v>
      </c>
      <c r="B326" s="10">
        <v>46347</v>
      </c>
      <c r="C326" s="1" t="s">
        <v>68</v>
      </c>
      <c r="D326" s="1" t="s">
        <v>67</v>
      </c>
      <c r="E326" s="1">
        <v>900</v>
      </c>
      <c r="F326" s="1"/>
      <c r="G326" s="1"/>
      <c r="H326" s="1"/>
      <c r="I326" s="1"/>
      <c r="J326" s="1">
        <f t="shared" si="5"/>
        <v>0</v>
      </c>
      <c r="K326" s="1"/>
    </row>
    <row r="327" spans="1:11" ht="21" customHeight="1" x14ac:dyDescent="0.3">
      <c r="A327" s="1">
        <v>325</v>
      </c>
      <c r="B327" s="10">
        <v>46348</v>
      </c>
      <c r="C327" s="1" t="s">
        <v>68</v>
      </c>
      <c r="D327" s="1" t="s">
        <v>67</v>
      </c>
      <c r="E327" s="1">
        <v>900</v>
      </c>
      <c r="F327" s="1"/>
      <c r="G327" s="1"/>
      <c r="H327" s="1"/>
      <c r="I327" s="1"/>
      <c r="J327" s="1">
        <f t="shared" si="5"/>
        <v>0</v>
      </c>
      <c r="K327" s="1"/>
    </row>
    <row r="328" spans="1:11" ht="21" customHeight="1" x14ac:dyDescent="0.3">
      <c r="A328" s="1">
        <v>326</v>
      </c>
      <c r="B328" s="10">
        <v>46349</v>
      </c>
      <c r="C328" s="1" t="s">
        <v>68</v>
      </c>
      <c r="D328" s="1" t="s">
        <v>67</v>
      </c>
      <c r="E328" s="1">
        <v>900</v>
      </c>
      <c r="F328" s="1"/>
      <c r="G328" s="1"/>
      <c r="H328" s="1"/>
      <c r="I328" s="1"/>
      <c r="J328" s="1">
        <f t="shared" si="5"/>
        <v>0</v>
      </c>
      <c r="K328" s="1"/>
    </row>
    <row r="329" spans="1:11" ht="21" customHeight="1" x14ac:dyDescent="0.3">
      <c r="A329" s="1">
        <v>327</v>
      </c>
      <c r="B329" s="10">
        <v>46350</v>
      </c>
      <c r="C329" s="1" t="s">
        <v>68</v>
      </c>
      <c r="D329" s="1" t="s">
        <v>67</v>
      </c>
      <c r="E329" s="1">
        <v>900</v>
      </c>
      <c r="F329" s="1"/>
      <c r="G329" s="1"/>
      <c r="H329" s="1"/>
      <c r="I329" s="1"/>
      <c r="J329" s="1">
        <f t="shared" si="5"/>
        <v>0</v>
      </c>
      <c r="K329" s="1"/>
    </row>
    <row r="330" spans="1:11" ht="21" customHeight="1" x14ac:dyDescent="0.3">
      <c r="A330" s="1">
        <v>328</v>
      </c>
      <c r="B330" s="10">
        <v>46351</v>
      </c>
      <c r="C330" s="1" t="s">
        <v>68</v>
      </c>
      <c r="D330" s="1" t="s">
        <v>67</v>
      </c>
      <c r="E330" s="1">
        <v>900</v>
      </c>
      <c r="F330" s="1"/>
      <c r="G330" s="1"/>
      <c r="H330" s="1"/>
      <c r="I330" s="1"/>
      <c r="J330" s="1">
        <f t="shared" si="5"/>
        <v>0</v>
      </c>
      <c r="K330" s="1"/>
    </row>
    <row r="331" spans="1:11" ht="21" customHeight="1" x14ac:dyDescent="0.3">
      <c r="A331" s="1">
        <v>329</v>
      </c>
      <c r="B331" s="10">
        <v>46352</v>
      </c>
      <c r="C331" s="1" t="s">
        <v>68</v>
      </c>
      <c r="D331" s="1" t="s">
        <v>67</v>
      </c>
      <c r="E331" s="1">
        <v>900</v>
      </c>
      <c r="F331" s="1"/>
      <c r="G331" s="1"/>
      <c r="H331" s="1"/>
      <c r="I331" s="1"/>
      <c r="J331" s="1">
        <f t="shared" si="5"/>
        <v>0</v>
      </c>
      <c r="K331" s="1"/>
    </row>
    <row r="332" spans="1:11" ht="21" customHeight="1" x14ac:dyDescent="0.3">
      <c r="A332" s="1">
        <v>330</v>
      </c>
      <c r="B332" s="10">
        <v>46353</v>
      </c>
      <c r="C332" s="1" t="s">
        <v>68</v>
      </c>
      <c r="D332" s="1" t="s">
        <v>67</v>
      </c>
      <c r="E332" s="1">
        <v>900</v>
      </c>
      <c r="F332" s="1"/>
      <c r="G332" s="1"/>
      <c r="H332" s="1"/>
      <c r="I332" s="1"/>
      <c r="J332" s="1">
        <f t="shared" si="5"/>
        <v>0</v>
      </c>
      <c r="K332" s="1"/>
    </row>
    <row r="333" spans="1:11" ht="21" customHeight="1" x14ac:dyDescent="0.3">
      <c r="A333" s="1">
        <v>331</v>
      </c>
      <c r="B333" s="10">
        <v>46354</v>
      </c>
      <c r="C333" s="1" t="s">
        <v>68</v>
      </c>
      <c r="D333" s="1" t="s">
        <v>67</v>
      </c>
      <c r="E333" s="1">
        <v>900</v>
      </c>
      <c r="F333" s="1"/>
      <c r="G333" s="1"/>
      <c r="H333" s="1"/>
      <c r="I333" s="1"/>
      <c r="J333" s="1">
        <f t="shared" si="5"/>
        <v>0</v>
      </c>
      <c r="K333" s="1"/>
    </row>
    <row r="334" spans="1:11" ht="21" customHeight="1" x14ac:dyDescent="0.3">
      <c r="A334" s="1">
        <v>332</v>
      </c>
      <c r="B334" s="10">
        <v>46355</v>
      </c>
      <c r="C334" s="1" t="s">
        <v>68</v>
      </c>
      <c r="D334" s="1" t="s">
        <v>67</v>
      </c>
      <c r="E334" s="1">
        <v>900</v>
      </c>
      <c r="F334" s="1"/>
      <c r="G334" s="1"/>
      <c r="H334" s="1"/>
      <c r="I334" s="1"/>
      <c r="J334" s="1">
        <f t="shared" si="5"/>
        <v>0</v>
      </c>
      <c r="K334" s="1"/>
    </row>
    <row r="335" spans="1:11" ht="21" customHeight="1" x14ac:dyDescent="0.3">
      <c r="A335" s="1">
        <v>333</v>
      </c>
      <c r="B335" s="10">
        <v>46356</v>
      </c>
      <c r="C335" s="1" t="s">
        <v>68</v>
      </c>
      <c r="D335" s="1" t="s">
        <v>67</v>
      </c>
      <c r="E335" s="1">
        <v>900</v>
      </c>
      <c r="F335" s="1"/>
      <c r="G335" s="1"/>
      <c r="H335" s="1"/>
      <c r="I335" s="1"/>
      <c r="J335" s="1">
        <f t="shared" si="5"/>
        <v>0</v>
      </c>
      <c r="K335" s="1"/>
    </row>
    <row r="336" spans="1:11" ht="21" customHeight="1" x14ac:dyDescent="0.3">
      <c r="A336" s="1">
        <v>334</v>
      </c>
      <c r="B336" s="10">
        <v>46357</v>
      </c>
      <c r="C336" s="1" t="s">
        <v>68</v>
      </c>
      <c r="D336" s="1" t="s">
        <v>67</v>
      </c>
      <c r="E336" s="1">
        <v>900</v>
      </c>
      <c r="F336" s="1"/>
      <c r="G336" s="1"/>
      <c r="H336" s="1"/>
      <c r="I336" s="1"/>
      <c r="J336" s="1">
        <f t="shared" si="5"/>
        <v>0</v>
      </c>
      <c r="K336" s="1"/>
    </row>
    <row r="337" spans="1:11" ht="21" customHeight="1" x14ac:dyDescent="0.3">
      <c r="A337" s="1">
        <v>335</v>
      </c>
      <c r="B337" s="10">
        <v>46358</v>
      </c>
      <c r="C337" s="1" t="s">
        <v>68</v>
      </c>
      <c r="D337" s="1" t="s">
        <v>67</v>
      </c>
      <c r="E337" s="1">
        <v>900</v>
      </c>
      <c r="F337" s="1"/>
      <c r="G337" s="1"/>
      <c r="H337" s="1"/>
      <c r="I337" s="1"/>
      <c r="J337" s="1">
        <f t="shared" si="5"/>
        <v>0</v>
      </c>
      <c r="K337" s="1"/>
    </row>
    <row r="338" spans="1:11" ht="21" customHeight="1" x14ac:dyDescent="0.3">
      <c r="A338" s="1">
        <v>336</v>
      </c>
      <c r="B338" s="10">
        <v>46359</v>
      </c>
      <c r="C338" s="1" t="s">
        <v>68</v>
      </c>
      <c r="D338" s="1" t="s">
        <v>67</v>
      </c>
      <c r="E338" s="1">
        <v>900</v>
      </c>
      <c r="F338" s="1"/>
      <c r="G338" s="1"/>
      <c r="H338" s="1"/>
      <c r="I338" s="1"/>
      <c r="J338" s="1">
        <f t="shared" si="5"/>
        <v>0</v>
      </c>
      <c r="K338" s="1"/>
    </row>
    <row r="339" spans="1:11" ht="21" customHeight="1" x14ac:dyDescent="0.3">
      <c r="A339" s="1">
        <v>337</v>
      </c>
      <c r="B339" s="10">
        <v>46360</v>
      </c>
      <c r="C339" s="1" t="s">
        <v>68</v>
      </c>
      <c r="D339" s="1" t="s">
        <v>67</v>
      </c>
      <c r="E339" s="1">
        <v>900</v>
      </c>
      <c r="F339" s="1"/>
      <c r="G339" s="1"/>
      <c r="H339" s="1"/>
      <c r="I339" s="1"/>
      <c r="J339" s="1">
        <f t="shared" si="5"/>
        <v>0</v>
      </c>
      <c r="K339" s="1"/>
    </row>
    <row r="340" spans="1:11" ht="21" customHeight="1" x14ac:dyDescent="0.3">
      <c r="A340" s="1">
        <v>338</v>
      </c>
      <c r="B340" s="10">
        <v>46361</v>
      </c>
      <c r="C340" s="1" t="s">
        <v>68</v>
      </c>
      <c r="D340" s="1" t="s">
        <v>67</v>
      </c>
      <c r="E340" s="1">
        <v>900</v>
      </c>
      <c r="F340" s="1"/>
      <c r="G340" s="1"/>
      <c r="H340" s="1"/>
      <c r="I340" s="1"/>
      <c r="J340" s="1">
        <f t="shared" si="5"/>
        <v>0</v>
      </c>
      <c r="K340" s="1"/>
    </row>
    <row r="341" spans="1:11" ht="21" customHeight="1" x14ac:dyDescent="0.3">
      <c r="A341" s="1">
        <v>339</v>
      </c>
      <c r="B341" s="10">
        <v>46362</v>
      </c>
      <c r="C341" s="1" t="s">
        <v>68</v>
      </c>
      <c r="D341" s="1" t="s">
        <v>67</v>
      </c>
      <c r="E341" s="1">
        <v>900</v>
      </c>
      <c r="F341" s="1"/>
      <c r="G341" s="1"/>
      <c r="H341" s="1"/>
      <c r="I341" s="1"/>
      <c r="J341" s="1">
        <f t="shared" si="5"/>
        <v>0</v>
      </c>
      <c r="K341" s="1"/>
    </row>
    <row r="342" spans="1:11" ht="21" customHeight="1" x14ac:dyDescent="0.3">
      <c r="A342" s="1">
        <v>340</v>
      </c>
      <c r="B342" s="10">
        <v>46363</v>
      </c>
      <c r="C342" s="1" t="s">
        <v>68</v>
      </c>
      <c r="D342" s="1" t="s">
        <v>67</v>
      </c>
      <c r="E342" s="1">
        <v>900</v>
      </c>
      <c r="F342" s="1"/>
      <c r="G342" s="1"/>
      <c r="H342" s="1"/>
      <c r="I342" s="1"/>
      <c r="J342" s="1">
        <f t="shared" si="5"/>
        <v>0</v>
      </c>
      <c r="K342" s="1"/>
    </row>
    <row r="343" spans="1:11" ht="21" customHeight="1" x14ac:dyDescent="0.3">
      <c r="A343" s="1">
        <v>341</v>
      </c>
      <c r="B343" s="10">
        <v>46364</v>
      </c>
      <c r="C343" s="1" t="s">
        <v>68</v>
      </c>
      <c r="D343" s="1" t="s">
        <v>67</v>
      </c>
      <c r="E343" s="1">
        <v>900</v>
      </c>
      <c r="F343" s="1"/>
      <c r="G343" s="1"/>
      <c r="H343" s="1"/>
      <c r="I343" s="1"/>
      <c r="J343" s="1">
        <f t="shared" si="5"/>
        <v>0</v>
      </c>
      <c r="K343" s="1"/>
    </row>
    <row r="344" spans="1:11" ht="21" customHeight="1" x14ac:dyDescent="0.3">
      <c r="A344" s="1">
        <v>342</v>
      </c>
      <c r="B344" s="10">
        <v>46365</v>
      </c>
      <c r="C344" s="1" t="s">
        <v>68</v>
      </c>
      <c r="D344" s="1" t="s">
        <v>67</v>
      </c>
      <c r="E344" s="1">
        <v>900</v>
      </c>
      <c r="F344" s="1"/>
      <c r="G344" s="1"/>
      <c r="H344" s="1"/>
      <c r="I344" s="1"/>
      <c r="J344" s="1">
        <f t="shared" si="5"/>
        <v>0</v>
      </c>
      <c r="K344" s="1"/>
    </row>
    <row r="345" spans="1:11" ht="21" customHeight="1" x14ac:dyDescent="0.3">
      <c r="A345" s="1">
        <v>343</v>
      </c>
      <c r="B345" s="10">
        <v>46366</v>
      </c>
      <c r="C345" s="1" t="s">
        <v>68</v>
      </c>
      <c r="D345" s="1" t="s">
        <v>67</v>
      </c>
      <c r="E345" s="1">
        <v>900</v>
      </c>
      <c r="F345" s="1"/>
      <c r="G345" s="1"/>
      <c r="H345" s="1"/>
      <c r="I345" s="1"/>
      <c r="J345" s="1">
        <f t="shared" si="5"/>
        <v>0</v>
      </c>
      <c r="K345" s="1"/>
    </row>
    <row r="346" spans="1:11" ht="21" customHeight="1" x14ac:dyDescent="0.3">
      <c r="A346" s="1">
        <v>344</v>
      </c>
      <c r="B346" s="10">
        <v>46367</v>
      </c>
      <c r="C346" s="1" t="s">
        <v>68</v>
      </c>
      <c r="D346" s="1" t="s">
        <v>67</v>
      </c>
      <c r="E346" s="1">
        <v>900</v>
      </c>
      <c r="F346" s="1"/>
      <c r="G346" s="1"/>
      <c r="H346" s="1"/>
      <c r="I346" s="1"/>
      <c r="J346" s="1">
        <f t="shared" si="5"/>
        <v>0</v>
      </c>
      <c r="K346" s="1"/>
    </row>
    <row r="347" spans="1:11" ht="21" customHeight="1" x14ac:dyDescent="0.3">
      <c r="A347" s="1">
        <v>345</v>
      </c>
      <c r="B347" s="10">
        <v>46368</v>
      </c>
      <c r="C347" s="1" t="s">
        <v>68</v>
      </c>
      <c r="D347" s="1" t="s">
        <v>67</v>
      </c>
      <c r="E347" s="1">
        <v>900</v>
      </c>
      <c r="F347" s="1"/>
      <c r="G347" s="1"/>
      <c r="H347" s="1"/>
      <c r="I347" s="1"/>
      <c r="J347" s="1">
        <f t="shared" si="5"/>
        <v>0</v>
      </c>
      <c r="K347" s="1"/>
    </row>
    <row r="348" spans="1:11" ht="21" customHeight="1" x14ac:dyDescent="0.3">
      <c r="A348" s="1">
        <v>346</v>
      </c>
      <c r="B348" s="10">
        <v>46369</v>
      </c>
      <c r="C348" s="1" t="s">
        <v>68</v>
      </c>
      <c r="D348" s="1" t="s">
        <v>67</v>
      </c>
      <c r="E348" s="1">
        <v>900</v>
      </c>
      <c r="F348" s="1"/>
      <c r="G348" s="1"/>
      <c r="H348" s="1"/>
      <c r="I348" s="1"/>
      <c r="J348" s="1">
        <f t="shared" si="5"/>
        <v>0</v>
      </c>
      <c r="K348" s="1"/>
    </row>
    <row r="349" spans="1:11" ht="21" customHeight="1" x14ac:dyDescent="0.3">
      <c r="A349" s="1">
        <v>347</v>
      </c>
      <c r="B349" s="10">
        <v>46370</v>
      </c>
      <c r="C349" s="1" t="s">
        <v>68</v>
      </c>
      <c r="D349" s="1" t="s">
        <v>67</v>
      </c>
      <c r="E349" s="1">
        <v>900</v>
      </c>
      <c r="F349" s="1"/>
      <c r="G349" s="1"/>
      <c r="H349" s="1"/>
      <c r="I349" s="1"/>
      <c r="J349" s="1">
        <f t="shared" si="5"/>
        <v>0</v>
      </c>
      <c r="K349" s="1"/>
    </row>
    <row r="350" spans="1:11" ht="21" customHeight="1" x14ac:dyDescent="0.3">
      <c r="A350" s="1">
        <v>348</v>
      </c>
      <c r="B350" s="10">
        <v>46371</v>
      </c>
      <c r="C350" s="1" t="s">
        <v>68</v>
      </c>
      <c r="D350" s="1" t="s">
        <v>67</v>
      </c>
      <c r="E350" s="1">
        <v>900</v>
      </c>
      <c r="F350" s="1"/>
      <c r="G350" s="1"/>
      <c r="H350" s="1"/>
      <c r="I350" s="1"/>
      <c r="J350" s="1">
        <f t="shared" si="5"/>
        <v>0</v>
      </c>
      <c r="K350" s="1"/>
    </row>
    <row r="351" spans="1:11" ht="21" customHeight="1" x14ac:dyDescent="0.3">
      <c r="A351" s="1">
        <v>349</v>
      </c>
      <c r="B351" s="10">
        <v>46372</v>
      </c>
      <c r="C351" s="1" t="s">
        <v>68</v>
      </c>
      <c r="D351" s="1" t="s">
        <v>67</v>
      </c>
      <c r="E351" s="1">
        <v>900</v>
      </c>
      <c r="F351" s="1"/>
      <c r="G351" s="1"/>
      <c r="H351" s="1"/>
      <c r="I351" s="1"/>
      <c r="J351" s="1">
        <f t="shared" si="5"/>
        <v>0</v>
      </c>
      <c r="K351" s="1"/>
    </row>
    <row r="352" spans="1:11" ht="21" customHeight="1" x14ac:dyDescent="0.3">
      <c r="A352" s="1">
        <v>350</v>
      </c>
      <c r="B352" s="10">
        <v>46373</v>
      </c>
      <c r="C352" s="1" t="s">
        <v>68</v>
      </c>
      <c r="D352" s="1" t="s">
        <v>67</v>
      </c>
      <c r="E352" s="1">
        <v>900</v>
      </c>
      <c r="F352" s="1"/>
      <c r="G352" s="1"/>
      <c r="H352" s="1"/>
      <c r="I352" s="1"/>
      <c r="J352" s="1">
        <f t="shared" si="5"/>
        <v>0</v>
      </c>
      <c r="K352" s="1"/>
    </row>
    <row r="353" spans="1:11" ht="21" customHeight="1" x14ac:dyDescent="0.3">
      <c r="A353" s="1">
        <v>351</v>
      </c>
      <c r="B353" s="10">
        <v>46374</v>
      </c>
      <c r="C353" s="1" t="s">
        <v>68</v>
      </c>
      <c r="D353" s="1" t="s">
        <v>67</v>
      </c>
      <c r="E353" s="1">
        <v>900</v>
      </c>
      <c r="F353" s="1"/>
      <c r="G353" s="1"/>
      <c r="H353" s="1"/>
      <c r="I353" s="1"/>
      <c r="J353" s="1">
        <f t="shared" si="5"/>
        <v>0</v>
      </c>
      <c r="K353" s="1"/>
    </row>
    <row r="354" spans="1:11" ht="21" customHeight="1" x14ac:dyDescent="0.3">
      <c r="A354" s="1">
        <v>352</v>
      </c>
      <c r="B354" s="10">
        <v>46375</v>
      </c>
      <c r="C354" s="1" t="s">
        <v>68</v>
      </c>
      <c r="D354" s="1" t="s">
        <v>67</v>
      </c>
      <c r="E354" s="1">
        <v>900</v>
      </c>
      <c r="F354" s="1"/>
      <c r="G354" s="1"/>
      <c r="H354" s="1"/>
      <c r="I354" s="1"/>
      <c r="J354" s="1">
        <f t="shared" si="5"/>
        <v>0</v>
      </c>
      <c r="K354" s="1"/>
    </row>
    <row r="355" spans="1:11" ht="21" customHeight="1" x14ac:dyDescent="0.3">
      <c r="A355" s="1">
        <v>353</v>
      </c>
      <c r="B355" s="10">
        <v>46376</v>
      </c>
      <c r="C355" s="1" t="s">
        <v>68</v>
      </c>
      <c r="D355" s="1" t="s">
        <v>67</v>
      </c>
      <c r="E355" s="1">
        <v>900</v>
      </c>
      <c r="F355" s="1"/>
      <c r="G355" s="1"/>
      <c r="H355" s="1"/>
      <c r="I355" s="1"/>
      <c r="J355" s="1">
        <f t="shared" si="5"/>
        <v>0</v>
      </c>
      <c r="K355" s="1"/>
    </row>
    <row r="356" spans="1:11" ht="21" customHeight="1" x14ac:dyDescent="0.3">
      <c r="A356" s="1">
        <v>354</v>
      </c>
      <c r="B356" s="10">
        <v>46377</v>
      </c>
      <c r="C356" s="1" t="s">
        <v>68</v>
      </c>
      <c r="D356" s="1" t="s">
        <v>67</v>
      </c>
      <c r="E356" s="1">
        <v>900</v>
      </c>
      <c r="F356" s="1"/>
      <c r="G356" s="1"/>
      <c r="H356" s="1"/>
      <c r="I356" s="1"/>
      <c r="J356" s="1">
        <f t="shared" si="5"/>
        <v>0</v>
      </c>
      <c r="K356" s="1"/>
    </row>
    <row r="357" spans="1:11" ht="21" customHeight="1" x14ac:dyDescent="0.3">
      <c r="A357" s="1">
        <v>355</v>
      </c>
      <c r="B357" s="10">
        <v>46378</v>
      </c>
      <c r="C357" s="1" t="s">
        <v>68</v>
      </c>
      <c r="D357" s="1" t="s">
        <v>67</v>
      </c>
      <c r="E357" s="1">
        <v>900</v>
      </c>
      <c r="F357" s="1"/>
      <c r="G357" s="1"/>
      <c r="H357" s="1"/>
      <c r="I357" s="1"/>
      <c r="J357" s="1">
        <f t="shared" si="5"/>
        <v>0</v>
      </c>
      <c r="K357" s="1"/>
    </row>
    <row r="358" spans="1:11" ht="21" customHeight="1" x14ac:dyDescent="0.3">
      <c r="A358" s="1">
        <v>356</v>
      </c>
      <c r="B358" s="10">
        <v>46379</v>
      </c>
      <c r="C358" s="1" t="s">
        <v>68</v>
      </c>
      <c r="D358" s="1" t="s">
        <v>67</v>
      </c>
      <c r="E358" s="1">
        <v>900</v>
      </c>
      <c r="F358" s="1"/>
      <c r="G358" s="1"/>
      <c r="H358" s="1"/>
      <c r="I358" s="1"/>
      <c r="J358" s="1">
        <f t="shared" si="5"/>
        <v>0</v>
      </c>
      <c r="K358" s="1"/>
    </row>
    <row r="359" spans="1:11" ht="21" customHeight="1" x14ac:dyDescent="0.3">
      <c r="A359" s="1">
        <v>357</v>
      </c>
      <c r="B359" s="10">
        <v>46380</v>
      </c>
      <c r="C359" s="1" t="s">
        <v>68</v>
      </c>
      <c r="D359" s="1" t="s">
        <v>67</v>
      </c>
      <c r="E359" s="1">
        <v>900</v>
      </c>
      <c r="F359" s="1"/>
      <c r="G359" s="1"/>
      <c r="H359" s="1"/>
      <c r="I359" s="1"/>
      <c r="J359" s="1">
        <f t="shared" si="5"/>
        <v>0</v>
      </c>
      <c r="K359" s="1"/>
    </row>
    <row r="360" spans="1:11" ht="21" customHeight="1" x14ac:dyDescent="0.3">
      <c r="A360" s="1">
        <v>358</v>
      </c>
      <c r="B360" s="10">
        <v>46381</v>
      </c>
      <c r="C360" s="1" t="s">
        <v>68</v>
      </c>
      <c r="D360" s="1" t="s">
        <v>67</v>
      </c>
      <c r="E360" s="1">
        <v>900</v>
      </c>
      <c r="F360" s="1"/>
      <c r="G360" s="1"/>
      <c r="H360" s="1"/>
      <c r="I360" s="1"/>
      <c r="J360" s="1">
        <f t="shared" si="5"/>
        <v>0</v>
      </c>
      <c r="K360" s="1"/>
    </row>
    <row r="361" spans="1:11" ht="21" customHeight="1" x14ac:dyDescent="0.3">
      <c r="A361" s="1">
        <v>359</v>
      </c>
      <c r="B361" s="10">
        <v>46382</v>
      </c>
      <c r="C361" s="1" t="s">
        <v>68</v>
      </c>
      <c r="D361" s="1" t="s">
        <v>67</v>
      </c>
      <c r="E361" s="1">
        <v>900</v>
      </c>
      <c r="F361" s="1"/>
      <c r="G361" s="1"/>
      <c r="H361" s="1"/>
      <c r="I361" s="1"/>
      <c r="J361" s="1">
        <f t="shared" si="5"/>
        <v>0</v>
      </c>
      <c r="K361" s="1"/>
    </row>
    <row r="362" spans="1:11" ht="21" customHeight="1" x14ac:dyDescent="0.3">
      <c r="A362" s="1">
        <v>360</v>
      </c>
      <c r="B362" s="10">
        <v>46383</v>
      </c>
      <c r="C362" s="1" t="s">
        <v>68</v>
      </c>
      <c r="D362" s="1" t="s">
        <v>67</v>
      </c>
      <c r="E362" s="1">
        <v>900</v>
      </c>
      <c r="F362" s="1"/>
      <c r="G362" s="1"/>
      <c r="H362" s="1"/>
      <c r="I362" s="1"/>
      <c r="J362" s="1">
        <f t="shared" si="5"/>
        <v>0</v>
      </c>
      <c r="K362" s="1"/>
    </row>
    <row r="363" spans="1:11" ht="21" customHeight="1" x14ac:dyDescent="0.3">
      <c r="A363" s="1">
        <v>361</v>
      </c>
      <c r="B363" s="10">
        <v>46384</v>
      </c>
      <c r="C363" s="1" t="s">
        <v>68</v>
      </c>
      <c r="D363" s="1" t="s">
        <v>67</v>
      </c>
      <c r="E363" s="1">
        <v>900</v>
      </c>
      <c r="F363" s="1"/>
      <c r="G363" s="1"/>
      <c r="H363" s="1"/>
      <c r="I363" s="1"/>
      <c r="J363" s="1">
        <f t="shared" si="5"/>
        <v>0</v>
      </c>
      <c r="K363" s="1"/>
    </row>
    <row r="364" spans="1:11" ht="21" customHeight="1" x14ac:dyDescent="0.3">
      <c r="A364" s="1">
        <v>362</v>
      </c>
      <c r="B364" s="10">
        <v>46385</v>
      </c>
      <c r="C364" s="1" t="s">
        <v>68</v>
      </c>
      <c r="D364" s="1" t="s">
        <v>67</v>
      </c>
      <c r="E364" s="1">
        <v>900</v>
      </c>
      <c r="F364" s="1"/>
      <c r="G364" s="1"/>
      <c r="H364" s="1"/>
      <c r="I364" s="1"/>
      <c r="J364" s="1">
        <f t="shared" si="5"/>
        <v>0</v>
      </c>
      <c r="K364" s="1"/>
    </row>
    <row r="365" spans="1:11" ht="21" customHeight="1" x14ac:dyDescent="0.3">
      <c r="A365" s="1">
        <v>363</v>
      </c>
      <c r="B365" s="10">
        <v>46386</v>
      </c>
      <c r="C365" s="1" t="s">
        <v>68</v>
      </c>
      <c r="D365" s="1" t="s">
        <v>67</v>
      </c>
      <c r="E365" s="1">
        <v>900</v>
      </c>
      <c r="F365" s="1"/>
      <c r="G365" s="1"/>
      <c r="H365" s="1"/>
      <c r="I365" s="1"/>
      <c r="J365" s="1">
        <f t="shared" si="5"/>
        <v>0</v>
      </c>
      <c r="K365" s="1"/>
    </row>
    <row r="366" spans="1:11" ht="21" customHeight="1" x14ac:dyDescent="0.3">
      <c r="A366" s="1">
        <v>364</v>
      </c>
      <c r="B366" s="10">
        <v>46387</v>
      </c>
      <c r="C366" s="1" t="s">
        <v>68</v>
      </c>
      <c r="D366" s="1" t="s">
        <v>67</v>
      </c>
      <c r="E366" s="1">
        <v>900</v>
      </c>
      <c r="F366" s="1"/>
      <c r="G366" s="1"/>
      <c r="H366" s="1"/>
      <c r="I366" s="1"/>
      <c r="J366" s="1">
        <f t="shared" si="5"/>
        <v>0</v>
      </c>
      <c r="K366" s="1"/>
    </row>
    <row r="367" spans="1:11" ht="21" customHeight="1" x14ac:dyDescent="0.3">
      <c r="A367" s="1">
        <v>365</v>
      </c>
      <c r="B367" s="10">
        <v>46388</v>
      </c>
      <c r="C367" s="1" t="s">
        <v>68</v>
      </c>
      <c r="D367" s="1" t="s">
        <v>67</v>
      </c>
      <c r="E367" s="1">
        <v>900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1C000000}"/>
  <mergeCells count="3">
    <mergeCell ref="A1:K1"/>
    <mergeCell ref="N4:O4"/>
    <mergeCell ref="M5:P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Worksheet____17"/>
  <dimension ref="A1:Q371"/>
  <sheetViews>
    <sheetView rightToLeft="1" workbookViewId="0">
      <selection activeCell="O20" sqref="O20"/>
    </sheetView>
  </sheetViews>
  <sheetFormatPr defaultRowHeight="21.75" customHeight="1" x14ac:dyDescent="0.3"/>
  <cols>
    <col min="1" max="1" width="4.1640625" customWidth="1"/>
    <col min="2" max="2" width="13" customWidth="1"/>
    <col min="3" max="3" width="12.9140625" customWidth="1"/>
    <col min="4" max="4" width="19" customWidth="1"/>
    <col min="5" max="5" width="16.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75" customHeight="1" x14ac:dyDescent="0.3">
      <c r="A1" s="273" t="s">
        <v>62</v>
      </c>
      <c r="B1" s="273"/>
      <c r="C1" s="273"/>
      <c r="D1" s="273"/>
      <c r="E1" s="273"/>
      <c r="F1" s="273"/>
      <c r="G1" s="273"/>
      <c r="H1" s="273"/>
      <c r="I1" s="273"/>
      <c r="J1" s="273"/>
      <c r="K1" s="273"/>
    </row>
    <row r="2" spans="1:17" ht="21.75" customHeight="1" x14ac:dyDescent="0.35">
      <c r="A2" s="8" t="s">
        <v>0</v>
      </c>
      <c r="B2" s="9" t="s">
        <v>7</v>
      </c>
      <c r="C2" s="5" t="s">
        <v>2</v>
      </c>
      <c r="D2" s="5" t="s">
        <v>13</v>
      </c>
      <c r="E2" s="5" t="s">
        <v>14</v>
      </c>
      <c r="F2" s="5" t="s">
        <v>1</v>
      </c>
      <c r="G2" s="5" t="s">
        <v>5</v>
      </c>
      <c r="H2" s="5" t="s">
        <v>4</v>
      </c>
      <c r="I2" s="5" t="s">
        <v>12</v>
      </c>
      <c r="J2" s="5" t="s">
        <v>6</v>
      </c>
      <c r="K2" s="7" t="s">
        <v>3</v>
      </c>
    </row>
    <row r="3" spans="1:17" ht="21.75" customHeight="1" x14ac:dyDescent="0.3">
      <c r="A3" s="1">
        <v>1</v>
      </c>
      <c r="B3" s="10">
        <v>46024</v>
      </c>
      <c r="C3" s="1" t="s">
        <v>68</v>
      </c>
      <c r="D3" s="1" t="s">
        <v>69</v>
      </c>
      <c r="E3" s="1">
        <v>900</v>
      </c>
      <c r="F3" s="1">
        <v>1</v>
      </c>
      <c r="G3" s="1"/>
      <c r="H3" s="1"/>
      <c r="I3" s="1"/>
      <c r="J3" s="1">
        <f>E3*F3-G3-H3+I3</f>
        <v>900</v>
      </c>
      <c r="K3" s="1"/>
      <c r="M3" s="13"/>
      <c r="N3" s="13"/>
      <c r="O3" s="13"/>
      <c r="P3" s="13"/>
      <c r="Q3" s="13"/>
    </row>
    <row r="4" spans="1:17" ht="21.75" customHeight="1" x14ac:dyDescent="0.3">
      <c r="A4" s="1">
        <v>2</v>
      </c>
      <c r="B4" s="10">
        <v>46025</v>
      </c>
      <c r="C4" s="1" t="s">
        <v>68</v>
      </c>
      <c r="D4" s="1" t="s">
        <v>69</v>
      </c>
      <c r="E4" s="1">
        <v>900</v>
      </c>
      <c r="F4" s="1"/>
      <c r="G4" s="1"/>
      <c r="H4" s="1"/>
      <c r="I4" s="1"/>
      <c r="J4" s="1">
        <f t="shared" ref="J4:J67" si="0">E4*F4-G4-H4+I4</f>
        <v>0</v>
      </c>
      <c r="K4" s="1"/>
      <c r="M4" s="11"/>
      <c r="N4" s="276" t="s">
        <v>18</v>
      </c>
      <c r="O4" s="276"/>
      <c r="P4" s="11"/>
      <c r="Q4" s="11"/>
    </row>
    <row r="5" spans="1:17" ht="21.75" customHeight="1" x14ac:dyDescent="0.3">
      <c r="A5" s="1">
        <v>3</v>
      </c>
      <c r="B5" s="10">
        <v>46026</v>
      </c>
      <c r="C5" s="1" t="s">
        <v>68</v>
      </c>
      <c r="D5" s="1" t="s">
        <v>69</v>
      </c>
      <c r="E5" s="1">
        <v>900</v>
      </c>
      <c r="F5" s="1"/>
      <c r="G5" s="1"/>
      <c r="H5" s="1"/>
      <c r="I5" s="1"/>
      <c r="J5" s="1">
        <f t="shared" si="0"/>
        <v>0</v>
      </c>
      <c r="K5" s="1"/>
      <c r="M5" s="274" t="s">
        <v>17</v>
      </c>
      <c r="N5" s="274"/>
      <c r="O5" s="274"/>
      <c r="P5" s="274"/>
      <c r="Q5" s="12">
        <f>SUM(J2:J368)</f>
        <v>900</v>
      </c>
    </row>
    <row r="6" spans="1:17" ht="21.75" customHeight="1" x14ac:dyDescent="0.3">
      <c r="A6" s="1">
        <v>4</v>
      </c>
      <c r="B6" s="10">
        <v>46027</v>
      </c>
      <c r="C6" s="1" t="s">
        <v>68</v>
      </c>
      <c r="D6" s="1" t="s">
        <v>69</v>
      </c>
      <c r="E6" s="1">
        <v>900</v>
      </c>
      <c r="F6" s="1"/>
      <c r="G6" s="1"/>
      <c r="H6" s="1"/>
      <c r="I6" s="1"/>
      <c r="J6" s="1">
        <f t="shared" si="0"/>
        <v>0</v>
      </c>
      <c r="K6" s="1"/>
      <c r="M6" s="11"/>
      <c r="N6" s="11"/>
      <c r="O6" s="11"/>
      <c r="P6" s="11"/>
      <c r="Q6" s="11"/>
    </row>
    <row r="7" spans="1:17" ht="21.75" customHeight="1" x14ac:dyDescent="0.3">
      <c r="A7" s="1">
        <v>5</v>
      </c>
      <c r="B7" s="10">
        <v>46028</v>
      </c>
      <c r="C7" s="1" t="s">
        <v>68</v>
      </c>
      <c r="D7" s="1" t="s">
        <v>69</v>
      </c>
      <c r="E7" s="1">
        <v>900</v>
      </c>
      <c r="F7" s="1"/>
      <c r="G7" s="1"/>
      <c r="H7" s="1"/>
      <c r="I7" s="1"/>
      <c r="J7" s="1">
        <f t="shared" si="0"/>
        <v>0</v>
      </c>
      <c r="K7" s="1"/>
      <c r="M7" s="11"/>
      <c r="N7" s="11"/>
      <c r="O7" s="11"/>
      <c r="P7" s="11"/>
      <c r="Q7" s="11"/>
    </row>
    <row r="8" spans="1:17" ht="21.75" customHeight="1" x14ac:dyDescent="0.3">
      <c r="A8" s="1">
        <v>6</v>
      </c>
      <c r="B8" s="10">
        <v>46029</v>
      </c>
      <c r="C8" s="1" t="s">
        <v>68</v>
      </c>
      <c r="D8" s="1" t="s">
        <v>69</v>
      </c>
      <c r="E8" s="1">
        <v>900</v>
      </c>
      <c r="F8" s="1"/>
      <c r="G8" s="1"/>
      <c r="H8" s="1"/>
      <c r="I8" s="1"/>
      <c r="J8" s="1">
        <f t="shared" si="0"/>
        <v>0</v>
      </c>
      <c r="K8" s="1"/>
      <c r="M8" s="11"/>
      <c r="N8" s="11"/>
      <c r="O8" s="11"/>
      <c r="P8" s="11"/>
      <c r="Q8" s="11"/>
    </row>
    <row r="9" spans="1:17" ht="21.75" customHeight="1" x14ac:dyDescent="0.3">
      <c r="A9" s="1">
        <v>7</v>
      </c>
      <c r="B9" s="10">
        <v>46030</v>
      </c>
      <c r="C9" s="1" t="s">
        <v>68</v>
      </c>
      <c r="D9" s="1" t="s">
        <v>69</v>
      </c>
      <c r="E9" s="1">
        <v>900</v>
      </c>
      <c r="F9" s="1"/>
      <c r="G9" s="1"/>
      <c r="H9" s="1"/>
      <c r="I9" s="1"/>
      <c r="J9" s="1">
        <f t="shared" si="0"/>
        <v>0</v>
      </c>
      <c r="K9" s="1"/>
      <c r="M9" s="11"/>
      <c r="N9" s="11"/>
      <c r="O9" s="11"/>
      <c r="P9" s="11"/>
      <c r="Q9" s="11"/>
    </row>
    <row r="10" spans="1:17" ht="21.75" customHeight="1" x14ac:dyDescent="0.3">
      <c r="A10" s="1">
        <v>8</v>
      </c>
      <c r="B10" s="10">
        <v>46031</v>
      </c>
      <c r="C10" s="1" t="s">
        <v>68</v>
      </c>
      <c r="D10" s="1" t="s">
        <v>69</v>
      </c>
      <c r="E10" s="1">
        <v>900</v>
      </c>
      <c r="F10" s="1"/>
      <c r="G10" s="1"/>
      <c r="H10" s="1"/>
      <c r="I10" s="1"/>
      <c r="J10" s="1">
        <f t="shared" si="0"/>
        <v>0</v>
      </c>
      <c r="K10" s="1"/>
    </row>
    <row r="11" spans="1:17" ht="21.75" customHeight="1" x14ac:dyDescent="0.3">
      <c r="A11" s="1">
        <v>9</v>
      </c>
      <c r="B11" s="10">
        <v>46032</v>
      </c>
      <c r="C11" s="1" t="s">
        <v>68</v>
      </c>
      <c r="D11" s="1" t="s">
        <v>69</v>
      </c>
      <c r="E11" s="1">
        <v>900</v>
      </c>
      <c r="F11" s="1"/>
      <c r="G11" s="1"/>
      <c r="H11" s="1"/>
      <c r="I11" s="1"/>
      <c r="J11" s="1">
        <f t="shared" si="0"/>
        <v>0</v>
      </c>
      <c r="K11" s="1"/>
    </row>
    <row r="12" spans="1:17" ht="21.75" customHeight="1" x14ac:dyDescent="0.3">
      <c r="A12" s="1">
        <v>10</v>
      </c>
      <c r="B12" s="10">
        <v>46033</v>
      </c>
      <c r="C12" s="1" t="s">
        <v>68</v>
      </c>
      <c r="D12" s="1" t="s">
        <v>69</v>
      </c>
      <c r="E12" s="1">
        <v>900</v>
      </c>
      <c r="F12" s="1"/>
      <c r="G12" s="1"/>
      <c r="H12" s="1"/>
      <c r="I12" s="1"/>
      <c r="J12" s="1">
        <f t="shared" si="0"/>
        <v>0</v>
      </c>
      <c r="K12" s="1"/>
    </row>
    <row r="13" spans="1:17" ht="21.75" customHeight="1" x14ac:dyDescent="0.3">
      <c r="A13" s="1">
        <v>11</v>
      </c>
      <c r="B13" s="10">
        <v>46034</v>
      </c>
      <c r="C13" s="1" t="s">
        <v>68</v>
      </c>
      <c r="D13" s="1" t="s">
        <v>69</v>
      </c>
      <c r="E13" s="1">
        <v>900</v>
      </c>
      <c r="F13" s="1"/>
      <c r="G13" s="1"/>
      <c r="H13" s="1"/>
      <c r="I13" s="1"/>
      <c r="J13" s="1">
        <f t="shared" si="0"/>
        <v>0</v>
      </c>
      <c r="K13" s="1"/>
    </row>
    <row r="14" spans="1:17" ht="21.75" customHeight="1" x14ac:dyDescent="0.3">
      <c r="A14" s="1">
        <v>12</v>
      </c>
      <c r="B14" s="10">
        <v>46035</v>
      </c>
      <c r="C14" s="1" t="s">
        <v>68</v>
      </c>
      <c r="D14" s="1" t="s">
        <v>69</v>
      </c>
      <c r="E14" s="1">
        <v>900</v>
      </c>
      <c r="F14" s="1"/>
      <c r="G14" s="1"/>
      <c r="H14" s="1"/>
      <c r="I14" s="1"/>
      <c r="J14" s="1">
        <f t="shared" si="0"/>
        <v>0</v>
      </c>
      <c r="K14" s="1"/>
    </row>
    <row r="15" spans="1:17" ht="21.75" customHeight="1" x14ac:dyDescent="0.3">
      <c r="A15" s="1">
        <v>13</v>
      </c>
      <c r="B15" s="10">
        <v>46036</v>
      </c>
      <c r="C15" s="1" t="s">
        <v>68</v>
      </c>
      <c r="D15" s="1" t="s">
        <v>69</v>
      </c>
      <c r="E15" s="1">
        <v>900</v>
      </c>
      <c r="F15" s="1"/>
      <c r="G15" s="1"/>
      <c r="H15" s="1"/>
      <c r="I15" s="1"/>
      <c r="J15" s="1">
        <f t="shared" si="0"/>
        <v>0</v>
      </c>
      <c r="K15" s="1"/>
    </row>
    <row r="16" spans="1:17" ht="21.75" customHeight="1" x14ac:dyDescent="0.3">
      <c r="A16" s="1">
        <v>14</v>
      </c>
      <c r="B16" s="10">
        <v>46037</v>
      </c>
      <c r="C16" s="1" t="s">
        <v>68</v>
      </c>
      <c r="D16" s="1" t="s">
        <v>69</v>
      </c>
      <c r="E16" s="1">
        <v>900</v>
      </c>
      <c r="F16" s="1"/>
      <c r="G16" s="1"/>
      <c r="H16" s="1"/>
      <c r="I16" s="1"/>
      <c r="J16" s="1">
        <f t="shared" si="0"/>
        <v>0</v>
      </c>
      <c r="K16" s="1"/>
    </row>
    <row r="17" spans="1:11" ht="21.75" customHeight="1" x14ac:dyDescent="0.3">
      <c r="A17" s="1">
        <v>15</v>
      </c>
      <c r="B17" s="10">
        <v>46038</v>
      </c>
      <c r="C17" s="1" t="s">
        <v>68</v>
      </c>
      <c r="D17" s="1" t="s">
        <v>69</v>
      </c>
      <c r="E17" s="1">
        <v>900</v>
      </c>
      <c r="F17" s="1"/>
      <c r="G17" s="1"/>
      <c r="H17" s="1"/>
      <c r="I17" s="1"/>
      <c r="J17" s="1">
        <f t="shared" si="0"/>
        <v>0</v>
      </c>
      <c r="K17" s="1"/>
    </row>
    <row r="18" spans="1:11" ht="21.75" customHeight="1" x14ac:dyDescent="0.3">
      <c r="A18" s="1">
        <v>16</v>
      </c>
      <c r="B18" s="10">
        <v>46039</v>
      </c>
      <c r="C18" s="1" t="s">
        <v>68</v>
      </c>
      <c r="D18" s="1" t="s">
        <v>69</v>
      </c>
      <c r="E18" s="1">
        <v>900</v>
      </c>
      <c r="F18" s="1"/>
      <c r="G18" s="1"/>
      <c r="H18" s="1"/>
      <c r="I18" s="1"/>
      <c r="J18" s="1">
        <f t="shared" si="0"/>
        <v>0</v>
      </c>
      <c r="K18" s="1"/>
    </row>
    <row r="19" spans="1:11" ht="21.75" customHeight="1" x14ac:dyDescent="0.3">
      <c r="A19" s="1">
        <v>17</v>
      </c>
      <c r="B19" s="10">
        <v>46040</v>
      </c>
      <c r="C19" s="1" t="s">
        <v>68</v>
      </c>
      <c r="D19" s="1" t="s">
        <v>69</v>
      </c>
      <c r="E19" s="1">
        <v>900</v>
      </c>
      <c r="F19" s="1"/>
      <c r="G19" s="1"/>
      <c r="H19" s="1"/>
      <c r="I19" s="1"/>
      <c r="J19" s="1">
        <f t="shared" si="0"/>
        <v>0</v>
      </c>
      <c r="K19" s="1"/>
    </row>
    <row r="20" spans="1:11" ht="21.75" customHeight="1" x14ac:dyDescent="0.3">
      <c r="A20" s="1">
        <v>18</v>
      </c>
      <c r="B20" s="10">
        <v>46041</v>
      </c>
      <c r="C20" s="1" t="s">
        <v>68</v>
      </c>
      <c r="D20" s="1" t="s">
        <v>69</v>
      </c>
      <c r="E20" s="1">
        <v>900</v>
      </c>
      <c r="F20" s="1"/>
      <c r="G20" s="1"/>
      <c r="H20" s="1"/>
      <c r="I20" s="1"/>
      <c r="J20" s="1">
        <f t="shared" si="0"/>
        <v>0</v>
      </c>
      <c r="K20" s="1"/>
    </row>
    <row r="21" spans="1:11" ht="21.75" customHeight="1" x14ac:dyDescent="0.3">
      <c r="A21" s="1">
        <v>19</v>
      </c>
      <c r="B21" s="10">
        <v>46042</v>
      </c>
      <c r="C21" s="1" t="s">
        <v>68</v>
      </c>
      <c r="D21" s="1" t="s">
        <v>69</v>
      </c>
      <c r="E21" s="1">
        <v>900</v>
      </c>
      <c r="F21" s="1"/>
      <c r="G21" s="1"/>
      <c r="H21" s="1"/>
      <c r="I21" s="1"/>
      <c r="J21" s="1">
        <f t="shared" si="0"/>
        <v>0</v>
      </c>
      <c r="K21" s="1"/>
    </row>
    <row r="22" spans="1:11" ht="21.75" customHeight="1" x14ac:dyDescent="0.3">
      <c r="A22" s="1">
        <v>20</v>
      </c>
      <c r="B22" s="10">
        <v>46043</v>
      </c>
      <c r="C22" s="1" t="s">
        <v>68</v>
      </c>
      <c r="D22" s="1" t="s">
        <v>69</v>
      </c>
      <c r="E22" s="1">
        <v>900</v>
      </c>
      <c r="F22" s="1"/>
      <c r="G22" s="1"/>
      <c r="H22" s="1"/>
      <c r="I22" s="1"/>
      <c r="J22" s="1">
        <f t="shared" si="0"/>
        <v>0</v>
      </c>
      <c r="K22" s="1"/>
    </row>
    <row r="23" spans="1:11" ht="21.75" customHeight="1" x14ac:dyDescent="0.3">
      <c r="A23" s="1">
        <v>21</v>
      </c>
      <c r="B23" s="10">
        <v>46044</v>
      </c>
      <c r="C23" s="1" t="s">
        <v>68</v>
      </c>
      <c r="D23" s="1" t="s">
        <v>69</v>
      </c>
      <c r="E23" s="1">
        <v>900</v>
      </c>
      <c r="F23" s="1"/>
      <c r="G23" s="1"/>
      <c r="H23" s="1"/>
      <c r="I23" s="1"/>
      <c r="J23" s="1">
        <f t="shared" si="0"/>
        <v>0</v>
      </c>
      <c r="K23" s="1"/>
    </row>
    <row r="24" spans="1:11" ht="21.75" customHeight="1" x14ac:dyDescent="0.3">
      <c r="A24" s="1">
        <v>22</v>
      </c>
      <c r="B24" s="10">
        <v>46045</v>
      </c>
      <c r="C24" s="1" t="s">
        <v>68</v>
      </c>
      <c r="D24" s="1" t="s">
        <v>69</v>
      </c>
      <c r="E24" s="1">
        <v>900</v>
      </c>
      <c r="F24" s="1"/>
      <c r="G24" s="1"/>
      <c r="H24" s="1"/>
      <c r="I24" s="1"/>
      <c r="J24" s="1">
        <f t="shared" si="0"/>
        <v>0</v>
      </c>
      <c r="K24" s="1"/>
    </row>
    <row r="25" spans="1:11" ht="21.75" customHeight="1" x14ac:dyDescent="0.3">
      <c r="A25" s="1">
        <v>23</v>
      </c>
      <c r="B25" s="10">
        <v>46046</v>
      </c>
      <c r="C25" s="1" t="s">
        <v>68</v>
      </c>
      <c r="D25" s="1" t="s">
        <v>69</v>
      </c>
      <c r="E25" s="1">
        <v>900</v>
      </c>
      <c r="F25" s="1"/>
      <c r="G25" s="1"/>
      <c r="H25" s="1"/>
      <c r="I25" s="1"/>
      <c r="J25" s="1">
        <f t="shared" si="0"/>
        <v>0</v>
      </c>
      <c r="K25" s="1"/>
    </row>
    <row r="26" spans="1:11" ht="21.75" customHeight="1" x14ac:dyDescent="0.3">
      <c r="A26" s="1">
        <v>24</v>
      </c>
      <c r="B26" s="10">
        <v>46047</v>
      </c>
      <c r="C26" s="1" t="s">
        <v>68</v>
      </c>
      <c r="D26" s="1" t="s">
        <v>69</v>
      </c>
      <c r="E26" s="1">
        <v>900</v>
      </c>
      <c r="F26" s="1"/>
      <c r="G26" s="1"/>
      <c r="H26" s="1"/>
      <c r="I26" s="1"/>
      <c r="J26" s="1">
        <f t="shared" si="0"/>
        <v>0</v>
      </c>
      <c r="K26" s="1"/>
    </row>
    <row r="27" spans="1:11" ht="21.75" customHeight="1" x14ac:dyDescent="0.3">
      <c r="A27" s="1">
        <v>25</v>
      </c>
      <c r="B27" s="10">
        <v>46048</v>
      </c>
      <c r="C27" s="1" t="s">
        <v>68</v>
      </c>
      <c r="D27" s="1" t="s">
        <v>69</v>
      </c>
      <c r="E27" s="1">
        <v>900</v>
      </c>
      <c r="F27" s="1"/>
      <c r="G27" s="1"/>
      <c r="H27" s="1"/>
      <c r="I27" s="1"/>
      <c r="J27" s="1">
        <f t="shared" si="0"/>
        <v>0</v>
      </c>
      <c r="K27" s="1"/>
    </row>
    <row r="28" spans="1:11" ht="21.75" customHeight="1" x14ac:dyDescent="0.3">
      <c r="A28" s="1">
        <v>26</v>
      </c>
      <c r="B28" s="10">
        <v>46049</v>
      </c>
      <c r="C28" s="1" t="s">
        <v>68</v>
      </c>
      <c r="D28" s="1" t="s">
        <v>69</v>
      </c>
      <c r="E28" s="1">
        <v>900</v>
      </c>
      <c r="F28" s="1"/>
      <c r="G28" s="1"/>
      <c r="H28" s="1"/>
      <c r="I28" s="1"/>
      <c r="J28" s="1">
        <f t="shared" si="0"/>
        <v>0</v>
      </c>
      <c r="K28" s="1"/>
    </row>
    <row r="29" spans="1:11" ht="21.75" customHeight="1" x14ac:dyDescent="0.3">
      <c r="A29" s="1">
        <v>27</v>
      </c>
      <c r="B29" s="10">
        <v>46050</v>
      </c>
      <c r="C29" s="1" t="s">
        <v>68</v>
      </c>
      <c r="D29" s="1" t="s">
        <v>69</v>
      </c>
      <c r="E29" s="1">
        <v>900</v>
      </c>
      <c r="F29" s="1"/>
      <c r="G29" s="1"/>
      <c r="H29" s="1"/>
      <c r="I29" s="1"/>
      <c r="J29" s="1">
        <f t="shared" si="0"/>
        <v>0</v>
      </c>
      <c r="K29" s="1"/>
    </row>
    <row r="30" spans="1:11" ht="21.75" customHeight="1" x14ac:dyDescent="0.3">
      <c r="A30" s="1">
        <v>28</v>
      </c>
      <c r="B30" s="10">
        <v>46051</v>
      </c>
      <c r="C30" s="1" t="s">
        <v>68</v>
      </c>
      <c r="D30" s="1" t="s">
        <v>69</v>
      </c>
      <c r="E30" s="1">
        <v>900</v>
      </c>
      <c r="F30" s="1"/>
      <c r="G30" s="1"/>
      <c r="H30" s="1"/>
      <c r="I30" s="1"/>
      <c r="J30" s="1">
        <f t="shared" si="0"/>
        <v>0</v>
      </c>
      <c r="K30" s="1"/>
    </row>
    <row r="31" spans="1:11" ht="21.75" customHeight="1" x14ac:dyDescent="0.3">
      <c r="A31" s="1">
        <v>29</v>
      </c>
      <c r="B31" s="10">
        <v>46052</v>
      </c>
      <c r="C31" s="1" t="s">
        <v>68</v>
      </c>
      <c r="D31" s="1" t="s">
        <v>69</v>
      </c>
      <c r="E31" s="1">
        <v>900</v>
      </c>
      <c r="F31" s="1"/>
      <c r="G31" s="1"/>
      <c r="H31" s="1"/>
      <c r="I31" s="1"/>
      <c r="J31" s="1">
        <f t="shared" si="0"/>
        <v>0</v>
      </c>
      <c r="K31" s="1"/>
    </row>
    <row r="32" spans="1:11" ht="21.75" customHeight="1" x14ac:dyDescent="0.3">
      <c r="A32" s="1">
        <v>30</v>
      </c>
      <c r="B32" s="10">
        <v>46053</v>
      </c>
      <c r="C32" s="1" t="s">
        <v>68</v>
      </c>
      <c r="D32" s="1" t="s">
        <v>69</v>
      </c>
      <c r="E32" s="1">
        <v>900</v>
      </c>
      <c r="F32" s="1"/>
      <c r="G32" s="1"/>
      <c r="H32" s="1"/>
      <c r="I32" s="1"/>
      <c r="J32" s="1">
        <f t="shared" si="0"/>
        <v>0</v>
      </c>
      <c r="K32" s="1"/>
    </row>
    <row r="33" spans="1:11" ht="21.75" customHeight="1" x14ac:dyDescent="0.3">
      <c r="A33" s="1">
        <v>31</v>
      </c>
      <c r="B33" s="10">
        <v>46054</v>
      </c>
      <c r="C33" s="1" t="s">
        <v>68</v>
      </c>
      <c r="D33" s="1" t="s">
        <v>69</v>
      </c>
      <c r="E33" s="1">
        <v>900</v>
      </c>
      <c r="F33" s="1"/>
      <c r="G33" s="1"/>
      <c r="H33" s="1"/>
      <c r="I33" s="1"/>
      <c r="J33" s="1">
        <f t="shared" si="0"/>
        <v>0</v>
      </c>
      <c r="K33" s="1"/>
    </row>
    <row r="34" spans="1:11" ht="21.75" customHeight="1" x14ac:dyDescent="0.3">
      <c r="A34" s="1">
        <v>32</v>
      </c>
      <c r="B34" s="10">
        <v>46055</v>
      </c>
      <c r="C34" s="1" t="s">
        <v>68</v>
      </c>
      <c r="D34" s="1" t="s">
        <v>69</v>
      </c>
      <c r="E34" s="1">
        <v>900</v>
      </c>
      <c r="F34" s="1"/>
      <c r="G34" s="1"/>
      <c r="H34" s="1"/>
      <c r="I34" s="1"/>
      <c r="J34" s="1">
        <f t="shared" si="0"/>
        <v>0</v>
      </c>
      <c r="K34" s="1"/>
    </row>
    <row r="35" spans="1:11" ht="21.75" customHeight="1" x14ac:dyDescent="0.3">
      <c r="A35" s="1">
        <v>33</v>
      </c>
      <c r="B35" s="10">
        <v>46056</v>
      </c>
      <c r="C35" s="1" t="s">
        <v>68</v>
      </c>
      <c r="D35" s="1" t="s">
        <v>69</v>
      </c>
      <c r="E35" s="1">
        <v>900</v>
      </c>
      <c r="F35" s="1"/>
      <c r="G35" s="1"/>
      <c r="H35" s="1"/>
      <c r="I35" s="1"/>
      <c r="J35" s="1">
        <f t="shared" si="0"/>
        <v>0</v>
      </c>
      <c r="K35" s="1"/>
    </row>
    <row r="36" spans="1:11" ht="21.75" customHeight="1" x14ac:dyDescent="0.3">
      <c r="A36" s="1">
        <v>34</v>
      </c>
      <c r="B36" s="10">
        <v>46057</v>
      </c>
      <c r="C36" s="1" t="s">
        <v>68</v>
      </c>
      <c r="D36" s="1" t="s">
        <v>69</v>
      </c>
      <c r="E36" s="1">
        <v>900</v>
      </c>
      <c r="F36" s="1"/>
      <c r="G36" s="1"/>
      <c r="H36" s="1"/>
      <c r="I36" s="1"/>
      <c r="J36" s="1">
        <f t="shared" si="0"/>
        <v>0</v>
      </c>
      <c r="K36" s="1"/>
    </row>
    <row r="37" spans="1:11" ht="21.75" customHeight="1" x14ac:dyDescent="0.3">
      <c r="A37" s="1">
        <v>35</v>
      </c>
      <c r="B37" s="10">
        <v>46058</v>
      </c>
      <c r="C37" s="1" t="s">
        <v>68</v>
      </c>
      <c r="D37" s="1" t="s">
        <v>69</v>
      </c>
      <c r="E37" s="1">
        <v>900</v>
      </c>
      <c r="F37" s="1"/>
      <c r="G37" s="1"/>
      <c r="H37" s="1"/>
      <c r="I37" s="1"/>
      <c r="J37" s="1">
        <f t="shared" si="0"/>
        <v>0</v>
      </c>
      <c r="K37" s="1"/>
    </row>
    <row r="38" spans="1:11" ht="21.75" customHeight="1" x14ac:dyDescent="0.3">
      <c r="A38" s="1">
        <v>36</v>
      </c>
      <c r="B38" s="10">
        <v>46059</v>
      </c>
      <c r="C38" s="1" t="s">
        <v>68</v>
      </c>
      <c r="D38" s="1" t="s">
        <v>69</v>
      </c>
      <c r="E38" s="1">
        <v>900</v>
      </c>
      <c r="F38" s="1"/>
      <c r="G38" s="1"/>
      <c r="H38" s="1"/>
      <c r="I38" s="1"/>
      <c r="J38" s="1">
        <f t="shared" si="0"/>
        <v>0</v>
      </c>
      <c r="K38" s="1"/>
    </row>
    <row r="39" spans="1:11" ht="21.75" customHeight="1" x14ac:dyDescent="0.3">
      <c r="A39" s="1">
        <v>37</v>
      </c>
      <c r="B39" s="10">
        <v>46060</v>
      </c>
      <c r="C39" s="1" t="s">
        <v>68</v>
      </c>
      <c r="D39" s="1" t="s">
        <v>69</v>
      </c>
      <c r="E39" s="1">
        <v>900</v>
      </c>
      <c r="F39" s="1"/>
      <c r="G39" s="1"/>
      <c r="H39" s="1"/>
      <c r="I39" s="1"/>
      <c r="J39" s="1">
        <f t="shared" si="0"/>
        <v>0</v>
      </c>
      <c r="K39" s="1"/>
    </row>
    <row r="40" spans="1:11" ht="21.75" customHeight="1" x14ac:dyDescent="0.3">
      <c r="A40" s="1">
        <v>38</v>
      </c>
      <c r="B40" s="10">
        <v>46061</v>
      </c>
      <c r="C40" s="1" t="s">
        <v>68</v>
      </c>
      <c r="D40" s="1" t="s">
        <v>69</v>
      </c>
      <c r="E40" s="1">
        <v>900</v>
      </c>
      <c r="F40" s="1"/>
      <c r="G40" s="1"/>
      <c r="H40" s="1"/>
      <c r="I40" s="1"/>
      <c r="J40" s="1">
        <f t="shared" si="0"/>
        <v>0</v>
      </c>
      <c r="K40" s="1"/>
    </row>
    <row r="41" spans="1:11" ht="21.75" customHeight="1" x14ac:dyDescent="0.3">
      <c r="A41" s="1">
        <v>39</v>
      </c>
      <c r="B41" s="10">
        <v>46062</v>
      </c>
      <c r="C41" s="1" t="s">
        <v>68</v>
      </c>
      <c r="D41" s="1" t="s">
        <v>69</v>
      </c>
      <c r="E41" s="1">
        <v>900</v>
      </c>
      <c r="F41" s="1"/>
      <c r="G41" s="1"/>
      <c r="H41" s="1"/>
      <c r="I41" s="1"/>
      <c r="J41" s="1">
        <f t="shared" si="0"/>
        <v>0</v>
      </c>
      <c r="K41" s="1"/>
    </row>
    <row r="42" spans="1:11" ht="21.75" customHeight="1" x14ac:dyDescent="0.3">
      <c r="A42" s="1">
        <v>40</v>
      </c>
      <c r="B42" s="10">
        <v>46063</v>
      </c>
      <c r="C42" s="1" t="s">
        <v>68</v>
      </c>
      <c r="D42" s="1" t="s">
        <v>69</v>
      </c>
      <c r="E42" s="1">
        <v>900</v>
      </c>
      <c r="F42" s="1"/>
      <c r="G42" s="1"/>
      <c r="H42" s="1"/>
      <c r="I42" s="1"/>
      <c r="J42" s="1">
        <f t="shared" si="0"/>
        <v>0</v>
      </c>
      <c r="K42" s="1"/>
    </row>
    <row r="43" spans="1:11" ht="21.75" customHeight="1" x14ac:dyDescent="0.3">
      <c r="A43" s="1">
        <v>41</v>
      </c>
      <c r="B43" s="10">
        <v>46064</v>
      </c>
      <c r="C43" s="1" t="s">
        <v>68</v>
      </c>
      <c r="D43" s="1" t="s">
        <v>69</v>
      </c>
      <c r="E43" s="1">
        <v>900</v>
      </c>
      <c r="F43" s="1"/>
      <c r="G43" s="1"/>
      <c r="H43" s="1"/>
      <c r="I43" s="1"/>
      <c r="J43" s="1">
        <f t="shared" si="0"/>
        <v>0</v>
      </c>
      <c r="K43" s="1"/>
    </row>
    <row r="44" spans="1:11" ht="21.75" customHeight="1" x14ac:dyDescent="0.3">
      <c r="A44" s="1">
        <v>42</v>
      </c>
      <c r="B44" s="10">
        <v>46065</v>
      </c>
      <c r="C44" s="1" t="s">
        <v>68</v>
      </c>
      <c r="D44" s="1" t="s">
        <v>69</v>
      </c>
      <c r="E44" s="1">
        <v>900</v>
      </c>
      <c r="F44" s="1"/>
      <c r="G44" s="1"/>
      <c r="H44" s="1"/>
      <c r="I44" s="1"/>
      <c r="J44" s="1">
        <f t="shared" si="0"/>
        <v>0</v>
      </c>
      <c r="K44" s="1"/>
    </row>
    <row r="45" spans="1:11" ht="21.75" customHeight="1" x14ac:dyDescent="0.3">
      <c r="A45" s="1">
        <v>43</v>
      </c>
      <c r="B45" s="10">
        <v>46066</v>
      </c>
      <c r="C45" s="1" t="s">
        <v>68</v>
      </c>
      <c r="D45" s="1" t="s">
        <v>69</v>
      </c>
      <c r="E45" s="1">
        <v>900</v>
      </c>
      <c r="F45" s="1"/>
      <c r="G45" s="1"/>
      <c r="H45" s="1"/>
      <c r="I45" s="1"/>
      <c r="J45" s="1">
        <f t="shared" si="0"/>
        <v>0</v>
      </c>
      <c r="K45" s="1"/>
    </row>
    <row r="46" spans="1:11" ht="21.75" customHeight="1" x14ac:dyDescent="0.3">
      <c r="A46" s="1">
        <v>44</v>
      </c>
      <c r="B46" s="10">
        <v>46067</v>
      </c>
      <c r="C46" s="1" t="s">
        <v>68</v>
      </c>
      <c r="D46" s="1" t="s">
        <v>69</v>
      </c>
      <c r="E46" s="1">
        <v>900</v>
      </c>
      <c r="F46" s="1"/>
      <c r="G46" s="1"/>
      <c r="H46" s="1"/>
      <c r="I46" s="1"/>
      <c r="J46" s="1">
        <f t="shared" si="0"/>
        <v>0</v>
      </c>
      <c r="K46" s="1"/>
    </row>
    <row r="47" spans="1:11" ht="21.75" customHeight="1" x14ac:dyDescent="0.3">
      <c r="A47" s="1">
        <v>45</v>
      </c>
      <c r="B47" s="10">
        <v>46068</v>
      </c>
      <c r="C47" s="1" t="s">
        <v>68</v>
      </c>
      <c r="D47" s="1" t="s">
        <v>69</v>
      </c>
      <c r="E47" s="1">
        <v>900</v>
      </c>
      <c r="F47" s="1"/>
      <c r="G47" s="1"/>
      <c r="H47" s="1"/>
      <c r="I47" s="1"/>
      <c r="J47" s="1">
        <f t="shared" si="0"/>
        <v>0</v>
      </c>
      <c r="K47" s="1"/>
    </row>
    <row r="48" spans="1:11" ht="21.75" customHeight="1" x14ac:dyDescent="0.3">
      <c r="A48" s="1">
        <v>46</v>
      </c>
      <c r="B48" s="10">
        <v>46069</v>
      </c>
      <c r="C48" s="1" t="s">
        <v>68</v>
      </c>
      <c r="D48" s="1" t="s">
        <v>69</v>
      </c>
      <c r="E48" s="1">
        <v>900</v>
      </c>
      <c r="F48" s="1"/>
      <c r="G48" s="1"/>
      <c r="H48" s="1"/>
      <c r="I48" s="1"/>
      <c r="J48" s="1">
        <f t="shared" si="0"/>
        <v>0</v>
      </c>
      <c r="K48" s="1"/>
    </row>
    <row r="49" spans="1:11" ht="21.75" customHeight="1" x14ac:dyDescent="0.3">
      <c r="A49" s="1">
        <v>47</v>
      </c>
      <c r="B49" s="10">
        <v>46070</v>
      </c>
      <c r="C49" s="1" t="s">
        <v>68</v>
      </c>
      <c r="D49" s="1" t="s">
        <v>69</v>
      </c>
      <c r="E49" s="1">
        <v>900</v>
      </c>
      <c r="F49" s="1"/>
      <c r="G49" s="1"/>
      <c r="H49" s="1"/>
      <c r="I49" s="1"/>
      <c r="J49" s="1">
        <f t="shared" si="0"/>
        <v>0</v>
      </c>
      <c r="K49" s="1"/>
    </row>
    <row r="50" spans="1:11" ht="21.75" customHeight="1" x14ac:dyDescent="0.3">
      <c r="A50" s="1">
        <v>48</v>
      </c>
      <c r="B50" s="10">
        <v>46071</v>
      </c>
      <c r="C50" s="1" t="s">
        <v>68</v>
      </c>
      <c r="D50" s="1" t="s">
        <v>69</v>
      </c>
      <c r="E50" s="1">
        <v>900</v>
      </c>
      <c r="F50" s="1"/>
      <c r="G50" s="1"/>
      <c r="H50" s="1"/>
      <c r="I50" s="1"/>
      <c r="J50" s="1">
        <f t="shared" si="0"/>
        <v>0</v>
      </c>
      <c r="K50" s="1"/>
    </row>
    <row r="51" spans="1:11" ht="21.75" customHeight="1" x14ac:dyDescent="0.3">
      <c r="A51" s="1">
        <v>49</v>
      </c>
      <c r="B51" s="10">
        <v>46072</v>
      </c>
      <c r="C51" s="1" t="s">
        <v>68</v>
      </c>
      <c r="D51" s="1" t="s">
        <v>69</v>
      </c>
      <c r="E51" s="1">
        <v>900</v>
      </c>
      <c r="F51" s="1"/>
      <c r="G51" s="1"/>
      <c r="H51" s="1"/>
      <c r="I51" s="1"/>
      <c r="J51" s="1">
        <f t="shared" si="0"/>
        <v>0</v>
      </c>
      <c r="K51" s="1"/>
    </row>
    <row r="52" spans="1:11" ht="21.75" customHeight="1" x14ac:dyDescent="0.3">
      <c r="A52" s="1">
        <v>50</v>
      </c>
      <c r="B52" s="10">
        <v>46073</v>
      </c>
      <c r="C52" s="1" t="s">
        <v>68</v>
      </c>
      <c r="D52" s="1" t="s">
        <v>69</v>
      </c>
      <c r="E52" s="1">
        <v>900</v>
      </c>
      <c r="F52" s="1"/>
      <c r="G52" s="1"/>
      <c r="H52" s="1"/>
      <c r="I52" s="1"/>
      <c r="J52" s="1">
        <f t="shared" si="0"/>
        <v>0</v>
      </c>
      <c r="K52" s="1"/>
    </row>
    <row r="53" spans="1:11" ht="21.75" customHeight="1" x14ac:dyDescent="0.3">
      <c r="A53" s="1">
        <v>51</v>
      </c>
      <c r="B53" s="10">
        <v>46074</v>
      </c>
      <c r="C53" s="1" t="s">
        <v>68</v>
      </c>
      <c r="D53" s="1" t="s">
        <v>69</v>
      </c>
      <c r="E53" s="1">
        <v>900</v>
      </c>
      <c r="F53" s="1"/>
      <c r="G53" s="1"/>
      <c r="H53" s="1"/>
      <c r="I53" s="1"/>
      <c r="J53" s="1">
        <f t="shared" si="0"/>
        <v>0</v>
      </c>
      <c r="K53" s="1"/>
    </row>
    <row r="54" spans="1:11" ht="21.75" customHeight="1" x14ac:dyDescent="0.3">
      <c r="A54" s="1">
        <v>52</v>
      </c>
      <c r="B54" s="10">
        <v>46075</v>
      </c>
      <c r="C54" s="1" t="s">
        <v>68</v>
      </c>
      <c r="D54" s="1" t="s">
        <v>69</v>
      </c>
      <c r="E54" s="1">
        <v>900</v>
      </c>
      <c r="F54" s="1"/>
      <c r="G54" s="1"/>
      <c r="H54" s="1"/>
      <c r="I54" s="1"/>
      <c r="J54" s="1">
        <f t="shared" si="0"/>
        <v>0</v>
      </c>
      <c r="K54" s="1"/>
    </row>
    <row r="55" spans="1:11" ht="21.75" customHeight="1" x14ac:dyDescent="0.3">
      <c r="A55" s="1">
        <v>53</v>
      </c>
      <c r="B55" s="10">
        <v>46076</v>
      </c>
      <c r="C55" s="1" t="s">
        <v>68</v>
      </c>
      <c r="D55" s="1" t="s">
        <v>69</v>
      </c>
      <c r="E55" s="1">
        <v>900</v>
      </c>
      <c r="F55" s="1"/>
      <c r="G55" s="1"/>
      <c r="H55" s="1"/>
      <c r="I55" s="1"/>
      <c r="J55" s="1">
        <f t="shared" si="0"/>
        <v>0</v>
      </c>
      <c r="K55" s="1"/>
    </row>
    <row r="56" spans="1:11" ht="21.75" customHeight="1" x14ac:dyDescent="0.3">
      <c r="A56" s="1">
        <v>54</v>
      </c>
      <c r="B56" s="10">
        <v>46077</v>
      </c>
      <c r="C56" s="1" t="s">
        <v>68</v>
      </c>
      <c r="D56" s="1" t="s">
        <v>69</v>
      </c>
      <c r="E56" s="1">
        <v>900</v>
      </c>
      <c r="F56" s="1"/>
      <c r="G56" s="1"/>
      <c r="H56" s="1"/>
      <c r="I56" s="1"/>
      <c r="J56" s="1">
        <f t="shared" si="0"/>
        <v>0</v>
      </c>
      <c r="K56" s="1"/>
    </row>
    <row r="57" spans="1:11" ht="21.75" customHeight="1" x14ac:dyDescent="0.3">
      <c r="A57" s="1">
        <v>55</v>
      </c>
      <c r="B57" s="10">
        <v>46078</v>
      </c>
      <c r="C57" s="1" t="s">
        <v>68</v>
      </c>
      <c r="D57" s="1" t="s">
        <v>69</v>
      </c>
      <c r="E57" s="1">
        <v>900</v>
      </c>
      <c r="F57" s="1"/>
      <c r="G57" s="1"/>
      <c r="H57" s="1"/>
      <c r="I57" s="1"/>
      <c r="J57" s="1">
        <f t="shared" si="0"/>
        <v>0</v>
      </c>
      <c r="K57" s="1"/>
    </row>
    <row r="58" spans="1:11" ht="21.75" customHeight="1" x14ac:dyDescent="0.3">
      <c r="A58" s="1">
        <v>56</v>
      </c>
      <c r="B58" s="10">
        <v>46079</v>
      </c>
      <c r="C58" s="1" t="s">
        <v>68</v>
      </c>
      <c r="D58" s="1" t="s">
        <v>69</v>
      </c>
      <c r="E58" s="1">
        <v>900</v>
      </c>
      <c r="F58" s="1"/>
      <c r="G58" s="1"/>
      <c r="H58" s="1"/>
      <c r="I58" s="1"/>
      <c r="J58" s="1">
        <f t="shared" si="0"/>
        <v>0</v>
      </c>
      <c r="K58" s="1"/>
    </row>
    <row r="59" spans="1:11" ht="21.75" customHeight="1" x14ac:dyDescent="0.3">
      <c r="A59" s="1">
        <v>57</v>
      </c>
      <c r="B59" s="10">
        <v>46080</v>
      </c>
      <c r="C59" s="1" t="s">
        <v>68</v>
      </c>
      <c r="D59" s="1" t="s">
        <v>69</v>
      </c>
      <c r="E59" s="1">
        <v>900</v>
      </c>
      <c r="F59" s="1"/>
      <c r="G59" s="1"/>
      <c r="H59" s="1"/>
      <c r="I59" s="1"/>
      <c r="J59" s="1">
        <f t="shared" si="0"/>
        <v>0</v>
      </c>
      <c r="K59" s="1"/>
    </row>
    <row r="60" spans="1:11" ht="21.75" customHeight="1" x14ac:dyDescent="0.3">
      <c r="A60" s="1">
        <v>58</v>
      </c>
      <c r="B60" s="10">
        <v>46081</v>
      </c>
      <c r="C60" s="1" t="s">
        <v>68</v>
      </c>
      <c r="D60" s="1" t="s">
        <v>69</v>
      </c>
      <c r="E60" s="1">
        <v>900</v>
      </c>
      <c r="F60" s="1"/>
      <c r="G60" s="1"/>
      <c r="H60" s="1"/>
      <c r="I60" s="1"/>
      <c r="J60" s="1">
        <f t="shared" si="0"/>
        <v>0</v>
      </c>
      <c r="K60" s="1"/>
    </row>
    <row r="61" spans="1:11" ht="21.75" customHeight="1" x14ac:dyDescent="0.3">
      <c r="A61" s="1">
        <v>59</v>
      </c>
      <c r="B61" s="10">
        <v>46082</v>
      </c>
      <c r="C61" s="1" t="s">
        <v>68</v>
      </c>
      <c r="D61" s="1" t="s">
        <v>69</v>
      </c>
      <c r="E61" s="1">
        <v>900</v>
      </c>
      <c r="F61" s="1"/>
      <c r="G61" s="1"/>
      <c r="H61" s="1"/>
      <c r="I61" s="1"/>
      <c r="J61" s="1">
        <f t="shared" si="0"/>
        <v>0</v>
      </c>
      <c r="K61" s="1"/>
    </row>
    <row r="62" spans="1:11" ht="21.75" customHeight="1" x14ac:dyDescent="0.3">
      <c r="A62" s="1">
        <v>60</v>
      </c>
      <c r="B62" s="10">
        <v>46083</v>
      </c>
      <c r="C62" s="1" t="s">
        <v>68</v>
      </c>
      <c r="D62" s="1" t="s">
        <v>69</v>
      </c>
      <c r="E62" s="1">
        <v>900</v>
      </c>
      <c r="F62" s="1"/>
      <c r="G62" s="1"/>
      <c r="H62" s="1"/>
      <c r="I62" s="1"/>
      <c r="J62" s="1">
        <f t="shared" si="0"/>
        <v>0</v>
      </c>
      <c r="K62" s="1"/>
    </row>
    <row r="63" spans="1:11" ht="21.75" customHeight="1" x14ac:dyDescent="0.3">
      <c r="A63" s="1">
        <v>61</v>
      </c>
      <c r="B63" s="10">
        <v>46084</v>
      </c>
      <c r="C63" s="1" t="s">
        <v>68</v>
      </c>
      <c r="D63" s="1" t="s">
        <v>69</v>
      </c>
      <c r="E63" s="1">
        <v>900</v>
      </c>
      <c r="F63" s="1"/>
      <c r="G63" s="1"/>
      <c r="H63" s="1"/>
      <c r="I63" s="1"/>
      <c r="J63" s="1">
        <f t="shared" si="0"/>
        <v>0</v>
      </c>
      <c r="K63" s="1"/>
    </row>
    <row r="64" spans="1:11" ht="21.75" customHeight="1" x14ac:dyDescent="0.3">
      <c r="A64" s="1">
        <v>62</v>
      </c>
      <c r="B64" s="10">
        <v>46085</v>
      </c>
      <c r="C64" s="1" t="s">
        <v>68</v>
      </c>
      <c r="D64" s="1" t="s">
        <v>69</v>
      </c>
      <c r="E64" s="1">
        <v>900</v>
      </c>
      <c r="F64" s="1"/>
      <c r="G64" s="1"/>
      <c r="H64" s="1"/>
      <c r="I64" s="1"/>
      <c r="J64" s="1">
        <f t="shared" si="0"/>
        <v>0</v>
      </c>
      <c r="K64" s="1"/>
    </row>
    <row r="65" spans="1:11" ht="21.75" customHeight="1" x14ac:dyDescent="0.3">
      <c r="A65" s="1">
        <v>63</v>
      </c>
      <c r="B65" s="10">
        <v>46086</v>
      </c>
      <c r="C65" s="1" t="s">
        <v>68</v>
      </c>
      <c r="D65" s="1" t="s">
        <v>69</v>
      </c>
      <c r="E65" s="1">
        <v>900</v>
      </c>
      <c r="F65" s="1"/>
      <c r="G65" s="1"/>
      <c r="H65" s="1"/>
      <c r="I65" s="1"/>
      <c r="J65" s="1">
        <f t="shared" si="0"/>
        <v>0</v>
      </c>
      <c r="K65" s="1"/>
    </row>
    <row r="66" spans="1:11" ht="21.75" customHeight="1" x14ac:dyDescent="0.3">
      <c r="A66" s="1">
        <v>64</v>
      </c>
      <c r="B66" s="10">
        <v>46087</v>
      </c>
      <c r="C66" s="1" t="s">
        <v>68</v>
      </c>
      <c r="D66" s="1" t="s">
        <v>69</v>
      </c>
      <c r="E66" s="1">
        <v>900</v>
      </c>
      <c r="F66" s="1"/>
      <c r="G66" s="1"/>
      <c r="H66" s="1"/>
      <c r="I66" s="1"/>
      <c r="J66" s="1">
        <f t="shared" si="0"/>
        <v>0</v>
      </c>
      <c r="K66" s="1"/>
    </row>
    <row r="67" spans="1:11" ht="21.75" customHeight="1" x14ac:dyDescent="0.3">
      <c r="A67" s="1">
        <v>65</v>
      </c>
      <c r="B67" s="10">
        <v>46088</v>
      </c>
      <c r="C67" s="1" t="s">
        <v>68</v>
      </c>
      <c r="D67" s="1" t="s">
        <v>69</v>
      </c>
      <c r="E67" s="1">
        <v>900</v>
      </c>
      <c r="F67" s="1"/>
      <c r="G67" s="1"/>
      <c r="H67" s="1"/>
      <c r="I67" s="1"/>
      <c r="J67" s="1">
        <f t="shared" si="0"/>
        <v>0</v>
      </c>
      <c r="K67" s="1"/>
    </row>
    <row r="68" spans="1:11" ht="21.75" customHeight="1" x14ac:dyDescent="0.3">
      <c r="A68" s="1">
        <v>66</v>
      </c>
      <c r="B68" s="10">
        <v>46089</v>
      </c>
      <c r="C68" s="1" t="s">
        <v>68</v>
      </c>
      <c r="D68" s="1" t="s">
        <v>69</v>
      </c>
      <c r="E68" s="1">
        <v>900</v>
      </c>
      <c r="F68" s="1"/>
      <c r="G68" s="1"/>
      <c r="H68" s="1"/>
      <c r="I68" s="1"/>
      <c r="J68" s="1">
        <f t="shared" ref="J68:J131" si="1">E68*F68-G68-H68+I68</f>
        <v>0</v>
      </c>
      <c r="K68" s="1"/>
    </row>
    <row r="69" spans="1:11" ht="21.75" customHeight="1" x14ac:dyDescent="0.3">
      <c r="A69" s="1">
        <v>67</v>
      </c>
      <c r="B69" s="10">
        <v>46090</v>
      </c>
      <c r="C69" s="1" t="s">
        <v>68</v>
      </c>
      <c r="D69" s="1" t="s">
        <v>69</v>
      </c>
      <c r="E69" s="1">
        <v>900</v>
      </c>
      <c r="F69" s="1"/>
      <c r="G69" s="1"/>
      <c r="H69" s="1"/>
      <c r="I69" s="1"/>
      <c r="J69" s="1">
        <f t="shared" si="1"/>
        <v>0</v>
      </c>
      <c r="K69" s="1"/>
    </row>
    <row r="70" spans="1:11" ht="21.75" customHeight="1" x14ac:dyDescent="0.3">
      <c r="A70" s="1">
        <v>68</v>
      </c>
      <c r="B70" s="10">
        <v>46091</v>
      </c>
      <c r="C70" s="1" t="s">
        <v>68</v>
      </c>
      <c r="D70" s="1" t="s">
        <v>69</v>
      </c>
      <c r="E70" s="1">
        <v>900</v>
      </c>
      <c r="F70" s="1"/>
      <c r="G70" s="1"/>
      <c r="H70" s="1"/>
      <c r="I70" s="1"/>
      <c r="J70" s="1">
        <f t="shared" si="1"/>
        <v>0</v>
      </c>
      <c r="K70" s="1"/>
    </row>
    <row r="71" spans="1:11" ht="21.75" customHeight="1" x14ac:dyDescent="0.3">
      <c r="A71" s="1">
        <v>69</v>
      </c>
      <c r="B71" s="10">
        <v>46092</v>
      </c>
      <c r="C71" s="1" t="s">
        <v>68</v>
      </c>
      <c r="D71" s="1" t="s">
        <v>69</v>
      </c>
      <c r="E71" s="1">
        <v>900</v>
      </c>
      <c r="F71" s="1"/>
      <c r="G71" s="1"/>
      <c r="H71" s="1"/>
      <c r="I71" s="1"/>
      <c r="J71" s="1">
        <f t="shared" si="1"/>
        <v>0</v>
      </c>
      <c r="K71" s="1"/>
    </row>
    <row r="72" spans="1:11" ht="21.75" customHeight="1" x14ac:dyDescent="0.3">
      <c r="A72" s="1">
        <v>70</v>
      </c>
      <c r="B72" s="10">
        <v>46093</v>
      </c>
      <c r="C72" s="1" t="s">
        <v>68</v>
      </c>
      <c r="D72" s="1" t="s">
        <v>69</v>
      </c>
      <c r="E72" s="1">
        <v>900</v>
      </c>
      <c r="F72" s="1"/>
      <c r="G72" s="1"/>
      <c r="H72" s="1"/>
      <c r="I72" s="1"/>
      <c r="J72" s="1">
        <f t="shared" si="1"/>
        <v>0</v>
      </c>
      <c r="K72" s="1"/>
    </row>
    <row r="73" spans="1:11" ht="21.75" customHeight="1" x14ac:dyDescent="0.3">
      <c r="A73" s="1">
        <v>71</v>
      </c>
      <c r="B73" s="10">
        <v>46094</v>
      </c>
      <c r="C73" s="1" t="s">
        <v>68</v>
      </c>
      <c r="D73" s="1" t="s">
        <v>69</v>
      </c>
      <c r="E73" s="1">
        <v>900</v>
      </c>
      <c r="F73" s="1"/>
      <c r="G73" s="1"/>
      <c r="H73" s="1"/>
      <c r="I73" s="1"/>
      <c r="J73" s="1">
        <f t="shared" si="1"/>
        <v>0</v>
      </c>
      <c r="K73" s="1"/>
    </row>
    <row r="74" spans="1:11" ht="21.75" customHeight="1" x14ac:dyDescent="0.3">
      <c r="A74" s="1">
        <v>72</v>
      </c>
      <c r="B74" s="10">
        <v>46095</v>
      </c>
      <c r="C74" s="1" t="s">
        <v>68</v>
      </c>
      <c r="D74" s="1" t="s">
        <v>69</v>
      </c>
      <c r="E74" s="1">
        <v>900</v>
      </c>
      <c r="F74" s="1"/>
      <c r="G74" s="1"/>
      <c r="H74" s="1"/>
      <c r="I74" s="1"/>
      <c r="J74" s="1">
        <f t="shared" si="1"/>
        <v>0</v>
      </c>
      <c r="K74" s="1"/>
    </row>
    <row r="75" spans="1:11" ht="21.75" customHeight="1" x14ac:dyDescent="0.3">
      <c r="A75" s="1">
        <v>73</v>
      </c>
      <c r="B75" s="10">
        <v>46096</v>
      </c>
      <c r="C75" s="1" t="s">
        <v>68</v>
      </c>
      <c r="D75" s="1" t="s">
        <v>69</v>
      </c>
      <c r="E75" s="1">
        <v>900</v>
      </c>
      <c r="F75" s="1"/>
      <c r="G75" s="1"/>
      <c r="H75" s="1"/>
      <c r="I75" s="1"/>
      <c r="J75" s="1">
        <f t="shared" si="1"/>
        <v>0</v>
      </c>
      <c r="K75" s="1"/>
    </row>
    <row r="76" spans="1:11" ht="21.75" customHeight="1" x14ac:dyDescent="0.3">
      <c r="A76" s="1">
        <v>74</v>
      </c>
      <c r="B76" s="10">
        <v>46097</v>
      </c>
      <c r="C76" s="1" t="s">
        <v>68</v>
      </c>
      <c r="D76" s="1" t="s">
        <v>69</v>
      </c>
      <c r="E76" s="1">
        <v>900</v>
      </c>
      <c r="F76" s="1"/>
      <c r="G76" s="1"/>
      <c r="H76" s="1"/>
      <c r="I76" s="1"/>
      <c r="J76" s="1">
        <f t="shared" si="1"/>
        <v>0</v>
      </c>
      <c r="K76" s="1"/>
    </row>
    <row r="77" spans="1:11" ht="21.75" customHeight="1" x14ac:dyDescent="0.3">
      <c r="A77" s="1">
        <v>75</v>
      </c>
      <c r="B77" s="10">
        <v>46098</v>
      </c>
      <c r="C77" s="1" t="s">
        <v>68</v>
      </c>
      <c r="D77" s="1" t="s">
        <v>69</v>
      </c>
      <c r="E77" s="1">
        <v>900</v>
      </c>
      <c r="F77" s="1"/>
      <c r="G77" s="1"/>
      <c r="H77" s="1"/>
      <c r="I77" s="1"/>
      <c r="J77" s="1">
        <f t="shared" si="1"/>
        <v>0</v>
      </c>
      <c r="K77" s="1"/>
    </row>
    <row r="78" spans="1:11" ht="21.75" customHeight="1" x14ac:dyDescent="0.3">
      <c r="A78" s="1">
        <v>76</v>
      </c>
      <c r="B78" s="10">
        <v>46099</v>
      </c>
      <c r="C78" s="1" t="s">
        <v>68</v>
      </c>
      <c r="D78" s="1" t="s">
        <v>69</v>
      </c>
      <c r="E78" s="1">
        <v>900</v>
      </c>
      <c r="F78" s="1"/>
      <c r="G78" s="1"/>
      <c r="H78" s="1"/>
      <c r="I78" s="1"/>
      <c r="J78" s="1">
        <f t="shared" si="1"/>
        <v>0</v>
      </c>
      <c r="K78" s="1"/>
    </row>
    <row r="79" spans="1:11" ht="21.75" customHeight="1" x14ac:dyDescent="0.3">
      <c r="A79" s="1">
        <v>77</v>
      </c>
      <c r="B79" s="10">
        <v>46100</v>
      </c>
      <c r="C79" s="1" t="s">
        <v>68</v>
      </c>
      <c r="D79" s="1" t="s">
        <v>69</v>
      </c>
      <c r="E79" s="1">
        <v>900</v>
      </c>
      <c r="F79" s="1"/>
      <c r="G79" s="1"/>
      <c r="H79" s="1"/>
      <c r="I79" s="1"/>
      <c r="J79" s="1">
        <f t="shared" si="1"/>
        <v>0</v>
      </c>
      <c r="K79" s="1"/>
    </row>
    <row r="80" spans="1:11" ht="21.75" customHeight="1" x14ac:dyDescent="0.3">
      <c r="A80" s="1">
        <v>78</v>
      </c>
      <c r="B80" s="10">
        <v>46101</v>
      </c>
      <c r="C80" s="1" t="s">
        <v>68</v>
      </c>
      <c r="D80" s="1" t="s">
        <v>69</v>
      </c>
      <c r="E80" s="1">
        <v>900</v>
      </c>
      <c r="F80" s="1"/>
      <c r="G80" s="1"/>
      <c r="H80" s="1"/>
      <c r="I80" s="1"/>
      <c r="J80" s="1">
        <f t="shared" si="1"/>
        <v>0</v>
      </c>
      <c r="K80" s="1"/>
    </row>
    <row r="81" spans="1:11" ht="21.75" customHeight="1" x14ac:dyDescent="0.3">
      <c r="A81" s="1">
        <v>79</v>
      </c>
      <c r="B81" s="10">
        <v>46102</v>
      </c>
      <c r="C81" s="1" t="s">
        <v>68</v>
      </c>
      <c r="D81" s="1" t="s">
        <v>69</v>
      </c>
      <c r="E81" s="1">
        <v>900</v>
      </c>
      <c r="F81" s="1"/>
      <c r="G81" s="1"/>
      <c r="H81" s="1"/>
      <c r="I81" s="1"/>
      <c r="J81" s="1">
        <f t="shared" si="1"/>
        <v>0</v>
      </c>
      <c r="K81" s="1"/>
    </row>
    <row r="82" spans="1:11" ht="21.75" customHeight="1" x14ac:dyDescent="0.3">
      <c r="A82" s="1">
        <v>80</v>
      </c>
      <c r="B82" s="10">
        <v>46103</v>
      </c>
      <c r="C82" s="1" t="s">
        <v>68</v>
      </c>
      <c r="D82" s="1" t="s">
        <v>69</v>
      </c>
      <c r="E82" s="1">
        <v>900</v>
      </c>
      <c r="F82" s="1"/>
      <c r="G82" s="1"/>
      <c r="H82" s="1"/>
      <c r="I82" s="1"/>
      <c r="J82" s="1">
        <f t="shared" si="1"/>
        <v>0</v>
      </c>
      <c r="K82" s="1"/>
    </row>
    <row r="83" spans="1:11" ht="21.75" customHeight="1" x14ac:dyDescent="0.3">
      <c r="A83" s="1">
        <v>81</v>
      </c>
      <c r="B83" s="10">
        <v>46104</v>
      </c>
      <c r="C83" s="1" t="s">
        <v>68</v>
      </c>
      <c r="D83" s="1" t="s">
        <v>69</v>
      </c>
      <c r="E83" s="1">
        <v>900</v>
      </c>
      <c r="F83" s="1"/>
      <c r="G83" s="1"/>
      <c r="H83" s="1"/>
      <c r="I83" s="1"/>
      <c r="J83" s="1">
        <f t="shared" si="1"/>
        <v>0</v>
      </c>
      <c r="K83" s="1"/>
    </row>
    <row r="84" spans="1:11" ht="21.75" customHeight="1" x14ac:dyDescent="0.3">
      <c r="A84" s="1">
        <v>82</v>
      </c>
      <c r="B84" s="10">
        <v>46105</v>
      </c>
      <c r="C84" s="1" t="s">
        <v>68</v>
      </c>
      <c r="D84" s="1" t="s">
        <v>69</v>
      </c>
      <c r="E84" s="1">
        <v>900</v>
      </c>
      <c r="F84" s="1"/>
      <c r="G84" s="1"/>
      <c r="H84" s="1"/>
      <c r="I84" s="1"/>
      <c r="J84" s="1">
        <f t="shared" si="1"/>
        <v>0</v>
      </c>
      <c r="K84" s="1"/>
    </row>
    <row r="85" spans="1:11" ht="21.75" customHeight="1" x14ac:dyDescent="0.3">
      <c r="A85" s="1">
        <v>83</v>
      </c>
      <c r="B85" s="10">
        <v>46106</v>
      </c>
      <c r="C85" s="1" t="s">
        <v>68</v>
      </c>
      <c r="D85" s="1" t="s">
        <v>69</v>
      </c>
      <c r="E85" s="1">
        <v>900</v>
      </c>
      <c r="F85" s="1"/>
      <c r="G85" s="1"/>
      <c r="H85" s="1"/>
      <c r="I85" s="1"/>
      <c r="J85" s="1">
        <f t="shared" si="1"/>
        <v>0</v>
      </c>
      <c r="K85" s="1"/>
    </row>
    <row r="86" spans="1:11" ht="21.75" customHeight="1" x14ac:dyDescent="0.3">
      <c r="A86" s="1">
        <v>84</v>
      </c>
      <c r="B86" s="10">
        <v>46107</v>
      </c>
      <c r="C86" s="1" t="s">
        <v>68</v>
      </c>
      <c r="D86" s="1" t="s">
        <v>69</v>
      </c>
      <c r="E86" s="1">
        <v>900</v>
      </c>
      <c r="F86" s="1"/>
      <c r="G86" s="1"/>
      <c r="H86" s="1"/>
      <c r="I86" s="1"/>
      <c r="J86" s="1">
        <f t="shared" si="1"/>
        <v>0</v>
      </c>
      <c r="K86" s="1"/>
    </row>
    <row r="87" spans="1:11" ht="21.75" customHeight="1" x14ac:dyDescent="0.3">
      <c r="A87" s="1">
        <v>85</v>
      </c>
      <c r="B87" s="10">
        <v>46108</v>
      </c>
      <c r="C87" s="1" t="s">
        <v>68</v>
      </c>
      <c r="D87" s="1" t="s">
        <v>69</v>
      </c>
      <c r="E87" s="1">
        <v>900</v>
      </c>
      <c r="F87" s="1"/>
      <c r="G87" s="1"/>
      <c r="H87" s="1"/>
      <c r="I87" s="1"/>
      <c r="J87" s="1">
        <f t="shared" si="1"/>
        <v>0</v>
      </c>
      <c r="K87" s="1"/>
    </row>
    <row r="88" spans="1:11" ht="21.75" customHeight="1" x14ac:dyDescent="0.3">
      <c r="A88" s="1">
        <v>86</v>
      </c>
      <c r="B88" s="10">
        <v>46109</v>
      </c>
      <c r="C88" s="1" t="s">
        <v>68</v>
      </c>
      <c r="D88" s="1" t="s">
        <v>69</v>
      </c>
      <c r="E88" s="1">
        <v>900</v>
      </c>
      <c r="F88" s="1"/>
      <c r="G88" s="1"/>
      <c r="H88" s="1"/>
      <c r="I88" s="1"/>
      <c r="J88" s="1">
        <f t="shared" si="1"/>
        <v>0</v>
      </c>
      <c r="K88" s="1"/>
    </row>
    <row r="89" spans="1:11" ht="21.75" customHeight="1" x14ac:dyDescent="0.3">
      <c r="A89" s="1">
        <v>87</v>
      </c>
      <c r="B89" s="10">
        <v>46110</v>
      </c>
      <c r="C89" s="1" t="s">
        <v>68</v>
      </c>
      <c r="D89" s="1" t="s">
        <v>69</v>
      </c>
      <c r="E89" s="1">
        <v>900</v>
      </c>
      <c r="F89" s="1"/>
      <c r="G89" s="1"/>
      <c r="H89" s="1"/>
      <c r="I89" s="1"/>
      <c r="J89" s="1">
        <f t="shared" si="1"/>
        <v>0</v>
      </c>
      <c r="K89" s="1"/>
    </row>
    <row r="90" spans="1:11" ht="21.75" customHeight="1" x14ac:dyDescent="0.3">
      <c r="A90" s="1">
        <v>88</v>
      </c>
      <c r="B90" s="10">
        <v>46111</v>
      </c>
      <c r="C90" s="1" t="s">
        <v>68</v>
      </c>
      <c r="D90" s="1" t="s">
        <v>69</v>
      </c>
      <c r="E90" s="1">
        <v>900</v>
      </c>
      <c r="F90" s="1"/>
      <c r="G90" s="1"/>
      <c r="H90" s="1"/>
      <c r="I90" s="1"/>
      <c r="J90" s="1">
        <f t="shared" si="1"/>
        <v>0</v>
      </c>
      <c r="K90" s="1"/>
    </row>
    <row r="91" spans="1:11" ht="21.75" customHeight="1" x14ac:dyDescent="0.3">
      <c r="A91" s="1">
        <v>89</v>
      </c>
      <c r="B91" s="10">
        <v>46112</v>
      </c>
      <c r="C91" s="1" t="s">
        <v>68</v>
      </c>
      <c r="D91" s="1" t="s">
        <v>69</v>
      </c>
      <c r="E91" s="1">
        <v>900</v>
      </c>
      <c r="F91" s="1"/>
      <c r="G91" s="1"/>
      <c r="H91" s="1"/>
      <c r="I91" s="1"/>
      <c r="J91" s="1">
        <f t="shared" si="1"/>
        <v>0</v>
      </c>
      <c r="K91" s="1"/>
    </row>
    <row r="92" spans="1:11" ht="21.75" customHeight="1" x14ac:dyDescent="0.3">
      <c r="A92" s="1">
        <v>90</v>
      </c>
      <c r="B92" s="10">
        <v>46113</v>
      </c>
      <c r="C92" s="1" t="s">
        <v>68</v>
      </c>
      <c r="D92" s="1" t="s">
        <v>69</v>
      </c>
      <c r="E92" s="1">
        <v>900</v>
      </c>
      <c r="F92" s="1"/>
      <c r="G92" s="1"/>
      <c r="H92" s="1"/>
      <c r="I92" s="1"/>
      <c r="J92" s="1">
        <f t="shared" si="1"/>
        <v>0</v>
      </c>
      <c r="K92" s="1"/>
    </row>
    <row r="93" spans="1:11" ht="21.75" customHeight="1" x14ac:dyDescent="0.3">
      <c r="A93" s="1">
        <v>91</v>
      </c>
      <c r="B93" s="10">
        <v>46114</v>
      </c>
      <c r="C93" s="1" t="s">
        <v>68</v>
      </c>
      <c r="D93" s="1" t="s">
        <v>69</v>
      </c>
      <c r="E93" s="1">
        <v>900</v>
      </c>
      <c r="F93" s="1"/>
      <c r="G93" s="1"/>
      <c r="H93" s="1"/>
      <c r="I93" s="1"/>
      <c r="J93" s="1">
        <f t="shared" si="1"/>
        <v>0</v>
      </c>
      <c r="K93" s="1"/>
    </row>
    <row r="94" spans="1:11" ht="21.75" customHeight="1" x14ac:dyDescent="0.3">
      <c r="A94" s="1">
        <v>92</v>
      </c>
      <c r="B94" s="10">
        <v>46115</v>
      </c>
      <c r="C94" s="1" t="s">
        <v>68</v>
      </c>
      <c r="D94" s="1" t="s">
        <v>69</v>
      </c>
      <c r="E94" s="1">
        <v>900</v>
      </c>
      <c r="F94" s="1"/>
      <c r="G94" s="1"/>
      <c r="H94" s="1"/>
      <c r="I94" s="1"/>
      <c r="J94" s="1">
        <f t="shared" si="1"/>
        <v>0</v>
      </c>
      <c r="K94" s="1"/>
    </row>
    <row r="95" spans="1:11" ht="21.75" customHeight="1" x14ac:dyDescent="0.3">
      <c r="A95" s="1">
        <v>93</v>
      </c>
      <c r="B95" s="10">
        <v>46116</v>
      </c>
      <c r="C95" s="1" t="s">
        <v>68</v>
      </c>
      <c r="D95" s="1" t="s">
        <v>69</v>
      </c>
      <c r="E95" s="1">
        <v>900</v>
      </c>
      <c r="F95" s="1"/>
      <c r="G95" s="1"/>
      <c r="H95" s="1"/>
      <c r="I95" s="1"/>
      <c r="J95" s="1">
        <f t="shared" si="1"/>
        <v>0</v>
      </c>
      <c r="K95" s="1"/>
    </row>
    <row r="96" spans="1:11" ht="21.75" customHeight="1" x14ac:dyDescent="0.3">
      <c r="A96" s="1">
        <v>94</v>
      </c>
      <c r="B96" s="10">
        <v>46117</v>
      </c>
      <c r="C96" s="1" t="s">
        <v>68</v>
      </c>
      <c r="D96" s="1" t="s">
        <v>69</v>
      </c>
      <c r="E96" s="1">
        <v>900</v>
      </c>
      <c r="F96" s="1"/>
      <c r="G96" s="1"/>
      <c r="H96" s="1"/>
      <c r="I96" s="1"/>
      <c r="J96" s="1">
        <f t="shared" si="1"/>
        <v>0</v>
      </c>
      <c r="K96" s="1"/>
    </row>
    <row r="97" spans="1:11" ht="21.75" customHeight="1" x14ac:dyDescent="0.3">
      <c r="A97" s="1">
        <v>95</v>
      </c>
      <c r="B97" s="10">
        <v>46118</v>
      </c>
      <c r="C97" s="1" t="s">
        <v>68</v>
      </c>
      <c r="D97" s="1" t="s">
        <v>69</v>
      </c>
      <c r="E97" s="1">
        <v>900</v>
      </c>
      <c r="F97" s="1"/>
      <c r="G97" s="1"/>
      <c r="H97" s="1"/>
      <c r="I97" s="1"/>
      <c r="J97" s="1">
        <f t="shared" si="1"/>
        <v>0</v>
      </c>
      <c r="K97" s="1"/>
    </row>
    <row r="98" spans="1:11" ht="21.75" customHeight="1" x14ac:dyDescent="0.3">
      <c r="A98" s="1">
        <v>96</v>
      </c>
      <c r="B98" s="10">
        <v>46119</v>
      </c>
      <c r="C98" s="1" t="s">
        <v>68</v>
      </c>
      <c r="D98" s="1" t="s">
        <v>69</v>
      </c>
      <c r="E98" s="1">
        <v>900</v>
      </c>
      <c r="F98" s="1"/>
      <c r="G98" s="1"/>
      <c r="H98" s="1"/>
      <c r="I98" s="1"/>
      <c r="J98" s="1">
        <f t="shared" si="1"/>
        <v>0</v>
      </c>
      <c r="K98" s="1"/>
    </row>
    <row r="99" spans="1:11" ht="21.75" customHeight="1" x14ac:dyDescent="0.3">
      <c r="A99" s="1">
        <v>97</v>
      </c>
      <c r="B99" s="10">
        <v>46120</v>
      </c>
      <c r="C99" s="1" t="s">
        <v>68</v>
      </c>
      <c r="D99" s="1" t="s">
        <v>69</v>
      </c>
      <c r="E99" s="1">
        <v>900</v>
      </c>
      <c r="F99" s="1"/>
      <c r="G99" s="1"/>
      <c r="H99" s="1"/>
      <c r="I99" s="1"/>
      <c r="J99" s="1">
        <f t="shared" si="1"/>
        <v>0</v>
      </c>
      <c r="K99" s="1"/>
    </row>
    <row r="100" spans="1:11" ht="21.75" customHeight="1" x14ac:dyDescent="0.3">
      <c r="A100" s="1">
        <v>98</v>
      </c>
      <c r="B100" s="10">
        <v>46121</v>
      </c>
      <c r="C100" s="1" t="s">
        <v>68</v>
      </c>
      <c r="D100" s="1" t="s">
        <v>69</v>
      </c>
      <c r="E100" s="1">
        <v>900</v>
      </c>
      <c r="F100" s="1"/>
      <c r="G100" s="1"/>
      <c r="H100" s="1"/>
      <c r="I100" s="1"/>
      <c r="J100" s="1">
        <f t="shared" si="1"/>
        <v>0</v>
      </c>
      <c r="K100" s="1"/>
    </row>
    <row r="101" spans="1:11" ht="21.75" customHeight="1" x14ac:dyDescent="0.3">
      <c r="A101" s="1">
        <v>99</v>
      </c>
      <c r="B101" s="10">
        <v>46122</v>
      </c>
      <c r="C101" s="1" t="s">
        <v>68</v>
      </c>
      <c r="D101" s="1" t="s">
        <v>69</v>
      </c>
      <c r="E101" s="1">
        <v>900</v>
      </c>
      <c r="F101" s="1"/>
      <c r="G101" s="1"/>
      <c r="H101" s="1"/>
      <c r="I101" s="1"/>
      <c r="J101" s="1">
        <f t="shared" si="1"/>
        <v>0</v>
      </c>
      <c r="K101" s="1"/>
    </row>
    <row r="102" spans="1:11" ht="21.75" customHeight="1" x14ac:dyDescent="0.3">
      <c r="A102" s="1">
        <v>100</v>
      </c>
      <c r="B102" s="10">
        <v>46123</v>
      </c>
      <c r="C102" s="1" t="s">
        <v>68</v>
      </c>
      <c r="D102" s="1" t="s">
        <v>69</v>
      </c>
      <c r="E102" s="1">
        <v>900</v>
      </c>
      <c r="F102" s="1"/>
      <c r="G102" s="1"/>
      <c r="H102" s="1"/>
      <c r="I102" s="1"/>
      <c r="J102" s="1">
        <f t="shared" si="1"/>
        <v>0</v>
      </c>
      <c r="K102" s="1"/>
    </row>
    <row r="103" spans="1:11" ht="21.75" customHeight="1" x14ac:dyDescent="0.3">
      <c r="A103" s="1">
        <v>101</v>
      </c>
      <c r="B103" s="10">
        <v>46124</v>
      </c>
      <c r="C103" s="1" t="s">
        <v>68</v>
      </c>
      <c r="D103" s="1" t="s">
        <v>69</v>
      </c>
      <c r="E103" s="1">
        <v>900</v>
      </c>
      <c r="F103" s="1"/>
      <c r="G103" s="1"/>
      <c r="H103" s="1"/>
      <c r="I103" s="1"/>
      <c r="J103" s="1">
        <f t="shared" si="1"/>
        <v>0</v>
      </c>
      <c r="K103" s="1"/>
    </row>
    <row r="104" spans="1:11" ht="21.75" customHeight="1" x14ac:dyDescent="0.3">
      <c r="A104" s="1">
        <v>102</v>
      </c>
      <c r="B104" s="10">
        <v>46125</v>
      </c>
      <c r="C104" s="1" t="s">
        <v>68</v>
      </c>
      <c r="D104" s="1" t="s">
        <v>69</v>
      </c>
      <c r="E104" s="1">
        <v>900</v>
      </c>
      <c r="F104" s="1"/>
      <c r="G104" s="1"/>
      <c r="H104" s="1"/>
      <c r="I104" s="1"/>
      <c r="J104" s="1">
        <f t="shared" si="1"/>
        <v>0</v>
      </c>
      <c r="K104" s="1"/>
    </row>
    <row r="105" spans="1:11" ht="21.75" customHeight="1" x14ac:dyDescent="0.3">
      <c r="A105" s="1">
        <v>103</v>
      </c>
      <c r="B105" s="10">
        <v>46126</v>
      </c>
      <c r="C105" s="1" t="s">
        <v>68</v>
      </c>
      <c r="D105" s="1" t="s">
        <v>69</v>
      </c>
      <c r="E105" s="1">
        <v>900</v>
      </c>
      <c r="F105" s="1"/>
      <c r="G105" s="1"/>
      <c r="H105" s="1"/>
      <c r="I105" s="1"/>
      <c r="J105" s="1">
        <f t="shared" si="1"/>
        <v>0</v>
      </c>
      <c r="K105" s="1"/>
    </row>
    <row r="106" spans="1:11" ht="21.75" customHeight="1" x14ac:dyDescent="0.3">
      <c r="A106" s="1">
        <v>104</v>
      </c>
      <c r="B106" s="10">
        <v>46127</v>
      </c>
      <c r="C106" s="1" t="s">
        <v>68</v>
      </c>
      <c r="D106" s="1" t="s">
        <v>69</v>
      </c>
      <c r="E106" s="1">
        <v>900</v>
      </c>
      <c r="F106" s="1"/>
      <c r="G106" s="1"/>
      <c r="H106" s="1"/>
      <c r="I106" s="1"/>
      <c r="J106" s="1">
        <f t="shared" si="1"/>
        <v>0</v>
      </c>
      <c r="K106" s="1"/>
    </row>
    <row r="107" spans="1:11" ht="21.75" customHeight="1" x14ac:dyDescent="0.3">
      <c r="A107" s="1">
        <v>105</v>
      </c>
      <c r="B107" s="10">
        <v>46128</v>
      </c>
      <c r="C107" s="1" t="s">
        <v>68</v>
      </c>
      <c r="D107" s="1" t="s">
        <v>69</v>
      </c>
      <c r="E107" s="1">
        <v>900</v>
      </c>
      <c r="F107" s="1"/>
      <c r="G107" s="1"/>
      <c r="H107" s="1"/>
      <c r="I107" s="1"/>
      <c r="J107" s="1">
        <f t="shared" si="1"/>
        <v>0</v>
      </c>
      <c r="K107" s="1"/>
    </row>
    <row r="108" spans="1:11" ht="21.75" customHeight="1" x14ac:dyDescent="0.3">
      <c r="A108" s="1">
        <v>106</v>
      </c>
      <c r="B108" s="10">
        <v>46129</v>
      </c>
      <c r="C108" s="1" t="s">
        <v>68</v>
      </c>
      <c r="D108" s="1" t="s">
        <v>69</v>
      </c>
      <c r="E108" s="1">
        <v>900</v>
      </c>
      <c r="F108" s="1"/>
      <c r="G108" s="1"/>
      <c r="H108" s="1"/>
      <c r="I108" s="1"/>
      <c r="J108" s="1">
        <f t="shared" si="1"/>
        <v>0</v>
      </c>
      <c r="K108" s="1"/>
    </row>
    <row r="109" spans="1:11" ht="21.75" customHeight="1" x14ac:dyDescent="0.3">
      <c r="A109" s="1">
        <v>107</v>
      </c>
      <c r="B109" s="10">
        <v>46130</v>
      </c>
      <c r="C109" s="1" t="s">
        <v>68</v>
      </c>
      <c r="D109" s="1" t="s">
        <v>69</v>
      </c>
      <c r="E109" s="1">
        <v>900</v>
      </c>
      <c r="F109" s="1"/>
      <c r="G109" s="1"/>
      <c r="H109" s="1"/>
      <c r="I109" s="1"/>
      <c r="J109" s="1">
        <f t="shared" si="1"/>
        <v>0</v>
      </c>
      <c r="K109" s="1"/>
    </row>
    <row r="110" spans="1:11" ht="21.75" customHeight="1" x14ac:dyDescent="0.3">
      <c r="A110" s="1">
        <v>108</v>
      </c>
      <c r="B110" s="10">
        <v>46131</v>
      </c>
      <c r="C110" s="1" t="s">
        <v>68</v>
      </c>
      <c r="D110" s="1" t="s">
        <v>69</v>
      </c>
      <c r="E110" s="1">
        <v>900</v>
      </c>
      <c r="F110" s="1"/>
      <c r="G110" s="1"/>
      <c r="H110" s="1"/>
      <c r="I110" s="1"/>
      <c r="J110" s="1">
        <f t="shared" si="1"/>
        <v>0</v>
      </c>
      <c r="K110" s="1"/>
    </row>
    <row r="111" spans="1:11" ht="21.75" customHeight="1" x14ac:dyDescent="0.3">
      <c r="A111" s="1">
        <v>109</v>
      </c>
      <c r="B111" s="10">
        <v>46132</v>
      </c>
      <c r="C111" s="1" t="s">
        <v>68</v>
      </c>
      <c r="D111" s="1" t="s">
        <v>69</v>
      </c>
      <c r="E111" s="1">
        <v>900</v>
      </c>
      <c r="F111" s="1"/>
      <c r="G111" s="1"/>
      <c r="H111" s="1"/>
      <c r="I111" s="1"/>
      <c r="J111" s="1">
        <f t="shared" si="1"/>
        <v>0</v>
      </c>
      <c r="K111" s="1"/>
    </row>
    <row r="112" spans="1:11" ht="21.75" customHeight="1" x14ac:dyDescent="0.3">
      <c r="A112" s="1">
        <v>110</v>
      </c>
      <c r="B112" s="10">
        <v>46133</v>
      </c>
      <c r="C112" s="1" t="s">
        <v>68</v>
      </c>
      <c r="D112" s="1" t="s">
        <v>69</v>
      </c>
      <c r="E112" s="1">
        <v>900</v>
      </c>
      <c r="F112" s="1"/>
      <c r="G112" s="1"/>
      <c r="H112" s="1"/>
      <c r="I112" s="1"/>
      <c r="J112" s="1">
        <f t="shared" si="1"/>
        <v>0</v>
      </c>
      <c r="K112" s="1"/>
    </row>
    <row r="113" spans="1:11" ht="21.75" customHeight="1" x14ac:dyDescent="0.3">
      <c r="A113" s="1">
        <v>111</v>
      </c>
      <c r="B113" s="10">
        <v>46134</v>
      </c>
      <c r="C113" s="1" t="s">
        <v>68</v>
      </c>
      <c r="D113" s="1" t="s">
        <v>69</v>
      </c>
      <c r="E113" s="1">
        <v>900</v>
      </c>
      <c r="F113" s="1"/>
      <c r="G113" s="1"/>
      <c r="H113" s="1"/>
      <c r="I113" s="1"/>
      <c r="J113" s="1">
        <f t="shared" si="1"/>
        <v>0</v>
      </c>
      <c r="K113" s="1"/>
    </row>
    <row r="114" spans="1:11" ht="21.75" customHeight="1" x14ac:dyDescent="0.3">
      <c r="A114" s="1">
        <v>112</v>
      </c>
      <c r="B114" s="10">
        <v>46135</v>
      </c>
      <c r="C114" s="1" t="s">
        <v>68</v>
      </c>
      <c r="D114" s="1" t="s">
        <v>69</v>
      </c>
      <c r="E114" s="1">
        <v>900</v>
      </c>
      <c r="F114" s="1"/>
      <c r="G114" s="1"/>
      <c r="H114" s="1"/>
      <c r="I114" s="1"/>
      <c r="J114" s="1">
        <f t="shared" si="1"/>
        <v>0</v>
      </c>
      <c r="K114" s="1"/>
    </row>
    <row r="115" spans="1:11" ht="21.75" customHeight="1" x14ac:dyDescent="0.3">
      <c r="A115" s="1">
        <v>113</v>
      </c>
      <c r="B115" s="10">
        <v>46136</v>
      </c>
      <c r="C115" s="1" t="s">
        <v>68</v>
      </c>
      <c r="D115" s="1" t="s">
        <v>69</v>
      </c>
      <c r="E115" s="1">
        <v>900</v>
      </c>
      <c r="F115" s="1"/>
      <c r="G115" s="1"/>
      <c r="H115" s="1"/>
      <c r="I115" s="1"/>
      <c r="J115" s="1">
        <f t="shared" si="1"/>
        <v>0</v>
      </c>
      <c r="K115" s="1"/>
    </row>
    <row r="116" spans="1:11" ht="21.75" customHeight="1" x14ac:dyDescent="0.3">
      <c r="A116" s="1">
        <v>114</v>
      </c>
      <c r="B116" s="10">
        <v>46137</v>
      </c>
      <c r="C116" s="1" t="s">
        <v>68</v>
      </c>
      <c r="D116" s="1" t="s">
        <v>69</v>
      </c>
      <c r="E116" s="1">
        <v>900</v>
      </c>
      <c r="F116" s="1"/>
      <c r="G116" s="1"/>
      <c r="H116" s="1"/>
      <c r="I116" s="1"/>
      <c r="J116" s="1">
        <f t="shared" si="1"/>
        <v>0</v>
      </c>
      <c r="K116" s="1"/>
    </row>
    <row r="117" spans="1:11" ht="21.75" customHeight="1" x14ac:dyDescent="0.3">
      <c r="A117" s="1">
        <v>115</v>
      </c>
      <c r="B117" s="10">
        <v>46138</v>
      </c>
      <c r="C117" s="1" t="s">
        <v>68</v>
      </c>
      <c r="D117" s="1" t="s">
        <v>69</v>
      </c>
      <c r="E117" s="1">
        <v>900</v>
      </c>
      <c r="F117" s="1"/>
      <c r="G117" s="1"/>
      <c r="H117" s="1"/>
      <c r="I117" s="1"/>
      <c r="J117" s="1">
        <f t="shared" si="1"/>
        <v>0</v>
      </c>
      <c r="K117" s="1"/>
    </row>
    <row r="118" spans="1:11" ht="21.75" customHeight="1" x14ac:dyDescent="0.3">
      <c r="A118" s="1">
        <v>116</v>
      </c>
      <c r="B118" s="10">
        <v>46139</v>
      </c>
      <c r="C118" s="1" t="s">
        <v>68</v>
      </c>
      <c r="D118" s="1" t="s">
        <v>69</v>
      </c>
      <c r="E118" s="1">
        <v>900</v>
      </c>
      <c r="F118" s="1"/>
      <c r="G118" s="1"/>
      <c r="H118" s="1"/>
      <c r="I118" s="1"/>
      <c r="J118" s="1">
        <f t="shared" si="1"/>
        <v>0</v>
      </c>
      <c r="K118" s="1"/>
    </row>
    <row r="119" spans="1:11" ht="21.75" customHeight="1" x14ac:dyDescent="0.3">
      <c r="A119" s="1">
        <v>117</v>
      </c>
      <c r="B119" s="10">
        <v>46140</v>
      </c>
      <c r="C119" s="1" t="s">
        <v>68</v>
      </c>
      <c r="D119" s="1" t="s">
        <v>69</v>
      </c>
      <c r="E119" s="1">
        <v>900</v>
      </c>
      <c r="F119" s="1"/>
      <c r="G119" s="1"/>
      <c r="H119" s="1"/>
      <c r="I119" s="1"/>
      <c r="J119" s="1">
        <f t="shared" si="1"/>
        <v>0</v>
      </c>
      <c r="K119" s="1"/>
    </row>
    <row r="120" spans="1:11" ht="21.75" customHeight="1" x14ac:dyDescent="0.3">
      <c r="A120" s="1">
        <v>118</v>
      </c>
      <c r="B120" s="10">
        <v>46141</v>
      </c>
      <c r="C120" s="1" t="s">
        <v>68</v>
      </c>
      <c r="D120" s="1" t="s">
        <v>69</v>
      </c>
      <c r="E120" s="1">
        <v>900</v>
      </c>
      <c r="F120" s="1"/>
      <c r="G120" s="1"/>
      <c r="H120" s="1"/>
      <c r="I120" s="1"/>
      <c r="J120" s="1">
        <f t="shared" si="1"/>
        <v>0</v>
      </c>
      <c r="K120" s="1"/>
    </row>
    <row r="121" spans="1:11" ht="21.75" customHeight="1" x14ac:dyDescent="0.3">
      <c r="A121" s="1">
        <v>119</v>
      </c>
      <c r="B121" s="10">
        <v>46142</v>
      </c>
      <c r="C121" s="1" t="s">
        <v>68</v>
      </c>
      <c r="D121" s="1" t="s">
        <v>69</v>
      </c>
      <c r="E121" s="1">
        <v>900</v>
      </c>
      <c r="F121" s="1"/>
      <c r="G121" s="1"/>
      <c r="H121" s="1"/>
      <c r="I121" s="1"/>
      <c r="J121" s="1">
        <f t="shared" si="1"/>
        <v>0</v>
      </c>
      <c r="K121" s="1"/>
    </row>
    <row r="122" spans="1:11" ht="21.75" customHeight="1" x14ac:dyDescent="0.3">
      <c r="A122" s="1">
        <v>120</v>
      </c>
      <c r="B122" s="10">
        <v>46143</v>
      </c>
      <c r="C122" s="1" t="s">
        <v>68</v>
      </c>
      <c r="D122" s="1" t="s">
        <v>69</v>
      </c>
      <c r="E122" s="1">
        <v>900</v>
      </c>
      <c r="F122" s="1"/>
      <c r="G122" s="1"/>
      <c r="H122" s="1"/>
      <c r="I122" s="1"/>
      <c r="J122" s="1">
        <f t="shared" si="1"/>
        <v>0</v>
      </c>
      <c r="K122" s="1"/>
    </row>
    <row r="123" spans="1:11" ht="21.75" customHeight="1" x14ac:dyDescent="0.3">
      <c r="A123" s="1">
        <v>121</v>
      </c>
      <c r="B123" s="10">
        <v>46144</v>
      </c>
      <c r="C123" s="1" t="s">
        <v>68</v>
      </c>
      <c r="D123" s="1" t="s">
        <v>69</v>
      </c>
      <c r="E123" s="1">
        <v>900</v>
      </c>
      <c r="F123" s="1"/>
      <c r="G123" s="1"/>
      <c r="H123" s="1"/>
      <c r="I123" s="1"/>
      <c r="J123" s="1">
        <f t="shared" si="1"/>
        <v>0</v>
      </c>
      <c r="K123" s="1"/>
    </row>
    <row r="124" spans="1:11" ht="21.75" customHeight="1" x14ac:dyDescent="0.3">
      <c r="A124" s="1">
        <v>122</v>
      </c>
      <c r="B124" s="10">
        <v>46145</v>
      </c>
      <c r="C124" s="1" t="s">
        <v>68</v>
      </c>
      <c r="D124" s="1" t="s">
        <v>69</v>
      </c>
      <c r="E124" s="1">
        <v>900</v>
      </c>
      <c r="F124" s="1"/>
      <c r="G124" s="1"/>
      <c r="H124" s="1"/>
      <c r="I124" s="1"/>
      <c r="J124" s="1">
        <f t="shared" si="1"/>
        <v>0</v>
      </c>
      <c r="K124" s="1"/>
    </row>
    <row r="125" spans="1:11" ht="21.75" customHeight="1" x14ac:dyDescent="0.3">
      <c r="A125" s="1">
        <v>123</v>
      </c>
      <c r="B125" s="10">
        <v>46146</v>
      </c>
      <c r="C125" s="1" t="s">
        <v>68</v>
      </c>
      <c r="D125" s="1" t="s">
        <v>69</v>
      </c>
      <c r="E125" s="1">
        <v>900</v>
      </c>
      <c r="F125" s="1"/>
      <c r="G125" s="1"/>
      <c r="H125" s="1"/>
      <c r="I125" s="1"/>
      <c r="J125" s="1">
        <f t="shared" si="1"/>
        <v>0</v>
      </c>
      <c r="K125" s="1"/>
    </row>
    <row r="126" spans="1:11" ht="21.75" customHeight="1" x14ac:dyDescent="0.3">
      <c r="A126" s="1">
        <v>124</v>
      </c>
      <c r="B126" s="10">
        <v>46147</v>
      </c>
      <c r="C126" s="1" t="s">
        <v>68</v>
      </c>
      <c r="D126" s="1" t="s">
        <v>69</v>
      </c>
      <c r="E126" s="1">
        <v>900</v>
      </c>
      <c r="F126" s="1"/>
      <c r="G126" s="1"/>
      <c r="H126" s="1"/>
      <c r="I126" s="1"/>
      <c r="J126" s="1">
        <f t="shared" si="1"/>
        <v>0</v>
      </c>
      <c r="K126" s="1"/>
    </row>
    <row r="127" spans="1:11" ht="21.75" customHeight="1" x14ac:dyDescent="0.3">
      <c r="A127" s="1">
        <v>125</v>
      </c>
      <c r="B127" s="10">
        <v>46148</v>
      </c>
      <c r="C127" s="1" t="s">
        <v>68</v>
      </c>
      <c r="D127" s="1" t="s">
        <v>69</v>
      </c>
      <c r="E127" s="1">
        <v>900</v>
      </c>
      <c r="F127" s="1"/>
      <c r="G127" s="1"/>
      <c r="H127" s="1"/>
      <c r="I127" s="1"/>
      <c r="J127" s="1">
        <f t="shared" si="1"/>
        <v>0</v>
      </c>
      <c r="K127" s="1"/>
    </row>
    <row r="128" spans="1:11" ht="21.75" customHeight="1" x14ac:dyDescent="0.3">
      <c r="A128" s="1">
        <v>126</v>
      </c>
      <c r="B128" s="10">
        <v>46149</v>
      </c>
      <c r="C128" s="1" t="s">
        <v>68</v>
      </c>
      <c r="D128" s="1" t="s">
        <v>69</v>
      </c>
      <c r="E128" s="1">
        <v>900</v>
      </c>
      <c r="F128" s="1"/>
      <c r="G128" s="1"/>
      <c r="H128" s="1"/>
      <c r="I128" s="1"/>
      <c r="J128" s="1">
        <f t="shared" si="1"/>
        <v>0</v>
      </c>
      <c r="K128" s="1"/>
    </row>
    <row r="129" spans="1:11" ht="21.75" customHeight="1" x14ac:dyDescent="0.3">
      <c r="A129" s="1">
        <v>127</v>
      </c>
      <c r="B129" s="10">
        <v>46150</v>
      </c>
      <c r="C129" s="1" t="s">
        <v>68</v>
      </c>
      <c r="D129" s="1" t="s">
        <v>69</v>
      </c>
      <c r="E129" s="1">
        <v>900</v>
      </c>
      <c r="F129" s="1"/>
      <c r="G129" s="1"/>
      <c r="H129" s="1"/>
      <c r="I129" s="1"/>
      <c r="J129" s="1">
        <f t="shared" si="1"/>
        <v>0</v>
      </c>
      <c r="K129" s="1"/>
    </row>
    <row r="130" spans="1:11" ht="21.75" customHeight="1" x14ac:dyDescent="0.3">
      <c r="A130" s="1">
        <v>128</v>
      </c>
      <c r="B130" s="10">
        <v>46151</v>
      </c>
      <c r="C130" s="1" t="s">
        <v>68</v>
      </c>
      <c r="D130" s="1" t="s">
        <v>69</v>
      </c>
      <c r="E130" s="1">
        <v>900</v>
      </c>
      <c r="F130" s="1"/>
      <c r="G130" s="1"/>
      <c r="H130" s="1"/>
      <c r="I130" s="1"/>
      <c r="J130" s="1">
        <f t="shared" si="1"/>
        <v>0</v>
      </c>
      <c r="K130" s="1"/>
    </row>
    <row r="131" spans="1:11" ht="21.75" customHeight="1" x14ac:dyDescent="0.3">
      <c r="A131" s="1">
        <v>129</v>
      </c>
      <c r="B131" s="10">
        <v>46152</v>
      </c>
      <c r="C131" s="1" t="s">
        <v>68</v>
      </c>
      <c r="D131" s="1" t="s">
        <v>69</v>
      </c>
      <c r="E131" s="1">
        <v>900</v>
      </c>
      <c r="F131" s="1"/>
      <c r="G131" s="1"/>
      <c r="H131" s="1"/>
      <c r="I131" s="1"/>
      <c r="J131" s="1">
        <f t="shared" si="1"/>
        <v>0</v>
      </c>
      <c r="K131" s="1"/>
    </row>
    <row r="132" spans="1:11" ht="21.75" customHeight="1" x14ac:dyDescent="0.3">
      <c r="A132" s="1">
        <v>130</v>
      </c>
      <c r="B132" s="10">
        <v>46153</v>
      </c>
      <c r="C132" s="1" t="s">
        <v>68</v>
      </c>
      <c r="D132" s="1" t="s">
        <v>69</v>
      </c>
      <c r="E132" s="1">
        <v>900</v>
      </c>
      <c r="F132" s="1"/>
      <c r="G132" s="1"/>
      <c r="H132" s="1"/>
      <c r="I132" s="1"/>
      <c r="J132" s="1">
        <f t="shared" ref="J132:J195" si="2">E132*F132-G132-H132+I132</f>
        <v>0</v>
      </c>
      <c r="K132" s="1"/>
    </row>
    <row r="133" spans="1:11" ht="21.75" customHeight="1" x14ac:dyDescent="0.3">
      <c r="A133" s="1">
        <v>131</v>
      </c>
      <c r="B133" s="10">
        <v>46154</v>
      </c>
      <c r="C133" s="1" t="s">
        <v>68</v>
      </c>
      <c r="D133" s="1" t="s">
        <v>69</v>
      </c>
      <c r="E133" s="1">
        <v>900</v>
      </c>
      <c r="F133" s="1"/>
      <c r="G133" s="1"/>
      <c r="H133" s="1"/>
      <c r="I133" s="1"/>
      <c r="J133" s="1">
        <f t="shared" si="2"/>
        <v>0</v>
      </c>
      <c r="K133" s="1"/>
    </row>
    <row r="134" spans="1:11" ht="21.75" customHeight="1" x14ac:dyDescent="0.3">
      <c r="A134" s="1">
        <v>132</v>
      </c>
      <c r="B134" s="10">
        <v>46155</v>
      </c>
      <c r="C134" s="1" t="s">
        <v>68</v>
      </c>
      <c r="D134" s="1" t="s">
        <v>69</v>
      </c>
      <c r="E134" s="1">
        <v>900</v>
      </c>
      <c r="F134" s="1"/>
      <c r="G134" s="1"/>
      <c r="H134" s="1"/>
      <c r="I134" s="1"/>
      <c r="J134" s="1">
        <f t="shared" si="2"/>
        <v>0</v>
      </c>
      <c r="K134" s="1"/>
    </row>
    <row r="135" spans="1:11" ht="21.75" customHeight="1" x14ac:dyDescent="0.3">
      <c r="A135" s="1">
        <v>133</v>
      </c>
      <c r="B135" s="10">
        <v>46156</v>
      </c>
      <c r="C135" s="1" t="s">
        <v>68</v>
      </c>
      <c r="D135" s="1" t="s">
        <v>69</v>
      </c>
      <c r="E135" s="1">
        <v>900</v>
      </c>
      <c r="F135" s="1"/>
      <c r="G135" s="1"/>
      <c r="H135" s="1"/>
      <c r="I135" s="1"/>
      <c r="J135" s="1">
        <f t="shared" si="2"/>
        <v>0</v>
      </c>
      <c r="K135" s="1"/>
    </row>
    <row r="136" spans="1:11" ht="21.75" customHeight="1" x14ac:dyDescent="0.3">
      <c r="A136" s="1">
        <v>134</v>
      </c>
      <c r="B136" s="10">
        <v>46157</v>
      </c>
      <c r="C136" s="1" t="s">
        <v>68</v>
      </c>
      <c r="D136" s="1" t="s">
        <v>69</v>
      </c>
      <c r="E136" s="1">
        <v>900</v>
      </c>
      <c r="F136" s="1"/>
      <c r="G136" s="1"/>
      <c r="H136" s="1"/>
      <c r="I136" s="1"/>
      <c r="J136" s="1">
        <f t="shared" si="2"/>
        <v>0</v>
      </c>
      <c r="K136" s="1"/>
    </row>
    <row r="137" spans="1:11" ht="21.75" customHeight="1" x14ac:dyDescent="0.3">
      <c r="A137" s="1">
        <v>135</v>
      </c>
      <c r="B137" s="10">
        <v>46158</v>
      </c>
      <c r="C137" s="1" t="s">
        <v>68</v>
      </c>
      <c r="D137" s="1" t="s">
        <v>69</v>
      </c>
      <c r="E137" s="1">
        <v>900</v>
      </c>
      <c r="F137" s="1"/>
      <c r="G137" s="1"/>
      <c r="H137" s="1"/>
      <c r="I137" s="1"/>
      <c r="J137" s="1">
        <f t="shared" si="2"/>
        <v>0</v>
      </c>
      <c r="K137" s="1"/>
    </row>
    <row r="138" spans="1:11" ht="21.75" customHeight="1" x14ac:dyDescent="0.3">
      <c r="A138" s="1">
        <v>136</v>
      </c>
      <c r="B138" s="10">
        <v>46159</v>
      </c>
      <c r="C138" s="1" t="s">
        <v>68</v>
      </c>
      <c r="D138" s="1" t="s">
        <v>69</v>
      </c>
      <c r="E138" s="1">
        <v>900</v>
      </c>
      <c r="F138" s="1"/>
      <c r="G138" s="1"/>
      <c r="H138" s="1"/>
      <c r="I138" s="1"/>
      <c r="J138" s="1">
        <f t="shared" si="2"/>
        <v>0</v>
      </c>
      <c r="K138" s="1"/>
    </row>
    <row r="139" spans="1:11" ht="21.75" customHeight="1" x14ac:dyDescent="0.3">
      <c r="A139" s="1">
        <v>137</v>
      </c>
      <c r="B139" s="10">
        <v>46160</v>
      </c>
      <c r="C139" s="1" t="s">
        <v>68</v>
      </c>
      <c r="D139" s="1" t="s">
        <v>69</v>
      </c>
      <c r="E139" s="1">
        <v>900</v>
      </c>
      <c r="F139" s="1"/>
      <c r="G139" s="1"/>
      <c r="H139" s="1"/>
      <c r="I139" s="1"/>
      <c r="J139" s="1">
        <f t="shared" si="2"/>
        <v>0</v>
      </c>
      <c r="K139" s="1"/>
    </row>
    <row r="140" spans="1:11" ht="21.75" customHeight="1" x14ac:dyDescent="0.3">
      <c r="A140" s="1">
        <v>138</v>
      </c>
      <c r="B140" s="10">
        <v>46161</v>
      </c>
      <c r="C140" s="1" t="s">
        <v>68</v>
      </c>
      <c r="D140" s="1" t="s">
        <v>69</v>
      </c>
      <c r="E140" s="1">
        <v>900</v>
      </c>
      <c r="F140" s="1"/>
      <c r="G140" s="1"/>
      <c r="H140" s="1"/>
      <c r="I140" s="1"/>
      <c r="J140" s="1">
        <f t="shared" si="2"/>
        <v>0</v>
      </c>
      <c r="K140" s="1"/>
    </row>
    <row r="141" spans="1:11" ht="21.75" customHeight="1" x14ac:dyDescent="0.3">
      <c r="A141" s="1">
        <v>139</v>
      </c>
      <c r="B141" s="10">
        <v>46162</v>
      </c>
      <c r="C141" s="1" t="s">
        <v>68</v>
      </c>
      <c r="D141" s="1" t="s">
        <v>69</v>
      </c>
      <c r="E141" s="1">
        <v>900</v>
      </c>
      <c r="F141" s="1"/>
      <c r="G141" s="1"/>
      <c r="H141" s="1"/>
      <c r="I141" s="1"/>
      <c r="J141" s="1">
        <f t="shared" si="2"/>
        <v>0</v>
      </c>
      <c r="K141" s="1"/>
    </row>
    <row r="142" spans="1:11" ht="21.75" customHeight="1" x14ac:dyDescent="0.3">
      <c r="A142" s="1">
        <v>140</v>
      </c>
      <c r="B142" s="10">
        <v>46163</v>
      </c>
      <c r="C142" s="1" t="s">
        <v>68</v>
      </c>
      <c r="D142" s="1" t="s">
        <v>69</v>
      </c>
      <c r="E142" s="1">
        <v>900</v>
      </c>
      <c r="F142" s="1"/>
      <c r="G142" s="1"/>
      <c r="H142" s="1"/>
      <c r="I142" s="1"/>
      <c r="J142" s="1">
        <f t="shared" si="2"/>
        <v>0</v>
      </c>
      <c r="K142" s="1"/>
    </row>
    <row r="143" spans="1:11" ht="21.75" customHeight="1" x14ac:dyDescent="0.3">
      <c r="A143" s="1">
        <v>141</v>
      </c>
      <c r="B143" s="10">
        <v>46164</v>
      </c>
      <c r="C143" s="1" t="s">
        <v>68</v>
      </c>
      <c r="D143" s="1" t="s">
        <v>69</v>
      </c>
      <c r="E143" s="1">
        <v>900</v>
      </c>
      <c r="F143" s="1"/>
      <c r="G143" s="1"/>
      <c r="H143" s="1"/>
      <c r="I143" s="1"/>
      <c r="J143" s="1">
        <f t="shared" si="2"/>
        <v>0</v>
      </c>
      <c r="K143" s="1"/>
    </row>
    <row r="144" spans="1:11" ht="21.75" customHeight="1" x14ac:dyDescent="0.3">
      <c r="A144" s="1">
        <v>142</v>
      </c>
      <c r="B144" s="10">
        <v>46165</v>
      </c>
      <c r="C144" s="1" t="s">
        <v>68</v>
      </c>
      <c r="D144" s="1" t="s">
        <v>69</v>
      </c>
      <c r="E144" s="1">
        <v>900</v>
      </c>
      <c r="F144" s="1"/>
      <c r="G144" s="1"/>
      <c r="H144" s="1"/>
      <c r="I144" s="1"/>
      <c r="J144" s="1">
        <f t="shared" si="2"/>
        <v>0</v>
      </c>
      <c r="K144" s="1"/>
    </row>
    <row r="145" spans="1:11" ht="21.75" customHeight="1" x14ac:dyDescent="0.3">
      <c r="A145" s="1">
        <v>143</v>
      </c>
      <c r="B145" s="10">
        <v>46166</v>
      </c>
      <c r="C145" s="1" t="s">
        <v>68</v>
      </c>
      <c r="D145" s="1" t="s">
        <v>69</v>
      </c>
      <c r="E145" s="1">
        <v>900</v>
      </c>
      <c r="F145" s="1"/>
      <c r="G145" s="1"/>
      <c r="H145" s="1"/>
      <c r="I145" s="1"/>
      <c r="J145" s="1">
        <f t="shared" si="2"/>
        <v>0</v>
      </c>
      <c r="K145" s="1"/>
    </row>
    <row r="146" spans="1:11" ht="21.75" customHeight="1" x14ac:dyDescent="0.3">
      <c r="A146" s="1">
        <v>144</v>
      </c>
      <c r="B146" s="10">
        <v>46167</v>
      </c>
      <c r="C146" s="1" t="s">
        <v>68</v>
      </c>
      <c r="D146" s="1" t="s">
        <v>69</v>
      </c>
      <c r="E146" s="1">
        <v>900</v>
      </c>
      <c r="F146" s="1"/>
      <c r="G146" s="1"/>
      <c r="H146" s="1"/>
      <c r="I146" s="1"/>
      <c r="J146" s="1">
        <f t="shared" si="2"/>
        <v>0</v>
      </c>
      <c r="K146" s="1"/>
    </row>
    <row r="147" spans="1:11" ht="21.75" customHeight="1" x14ac:dyDescent="0.3">
      <c r="A147" s="1">
        <v>145</v>
      </c>
      <c r="B147" s="10">
        <v>46168</v>
      </c>
      <c r="C147" s="1" t="s">
        <v>68</v>
      </c>
      <c r="D147" s="1" t="s">
        <v>69</v>
      </c>
      <c r="E147" s="1">
        <v>900</v>
      </c>
      <c r="F147" s="1"/>
      <c r="G147" s="1"/>
      <c r="H147" s="1"/>
      <c r="I147" s="1"/>
      <c r="J147" s="1">
        <f t="shared" si="2"/>
        <v>0</v>
      </c>
      <c r="K147" s="1"/>
    </row>
    <row r="148" spans="1:11" ht="21.75" customHeight="1" x14ac:dyDescent="0.3">
      <c r="A148" s="1">
        <v>146</v>
      </c>
      <c r="B148" s="10">
        <v>46169</v>
      </c>
      <c r="C148" s="1" t="s">
        <v>68</v>
      </c>
      <c r="D148" s="1" t="s">
        <v>69</v>
      </c>
      <c r="E148" s="1">
        <v>900</v>
      </c>
      <c r="F148" s="1"/>
      <c r="G148" s="1"/>
      <c r="H148" s="1"/>
      <c r="I148" s="1"/>
      <c r="J148" s="1">
        <f t="shared" si="2"/>
        <v>0</v>
      </c>
      <c r="K148" s="1"/>
    </row>
    <row r="149" spans="1:11" ht="21.75" customHeight="1" x14ac:dyDescent="0.3">
      <c r="A149" s="1">
        <v>147</v>
      </c>
      <c r="B149" s="10">
        <v>46170</v>
      </c>
      <c r="C149" s="1" t="s">
        <v>68</v>
      </c>
      <c r="D149" s="1" t="s">
        <v>69</v>
      </c>
      <c r="E149" s="1">
        <v>900</v>
      </c>
      <c r="F149" s="1"/>
      <c r="G149" s="1"/>
      <c r="H149" s="1"/>
      <c r="I149" s="1"/>
      <c r="J149" s="1">
        <f t="shared" si="2"/>
        <v>0</v>
      </c>
      <c r="K149" s="1"/>
    </row>
    <row r="150" spans="1:11" ht="21.75" customHeight="1" x14ac:dyDescent="0.3">
      <c r="A150" s="1">
        <v>148</v>
      </c>
      <c r="B150" s="10">
        <v>46171</v>
      </c>
      <c r="C150" s="1" t="s">
        <v>68</v>
      </c>
      <c r="D150" s="1" t="s">
        <v>69</v>
      </c>
      <c r="E150" s="1">
        <v>900</v>
      </c>
      <c r="F150" s="1"/>
      <c r="G150" s="1"/>
      <c r="H150" s="1"/>
      <c r="I150" s="1"/>
      <c r="J150" s="1">
        <f t="shared" si="2"/>
        <v>0</v>
      </c>
      <c r="K150" s="1"/>
    </row>
    <row r="151" spans="1:11" ht="21.75" customHeight="1" x14ac:dyDescent="0.3">
      <c r="A151" s="1">
        <v>149</v>
      </c>
      <c r="B151" s="10">
        <v>46172</v>
      </c>
      <c r="C151" s="1" t="s">
        <v>68</v>
      </c>
      <c r="D151" s="1" t="s">
        <v>69</v>
      </c>
      <c r="E151" s="1">
        <v>900</v>
      </c>
      <c r="F151" s="1"/>
      <c r="G151" s="1"/>
      <c r="H151" s="1"/>
      <c r="I151" s="1"/>
      <c r="J151" s="1">
        <f t="shared" si="2"/>
        <v>0</v>
      </c>
      <c r="K151" s="1"/>
    </row>
    <row r="152" spans="1:11" ht="21.75" customHeight="1" x14ac:dyDescent="0.3">
      <c r="A152" s="1">
        <v>150</v>
      </c>
      <c r="B152" s="10">
        <v>46173</v>
      </c>
      <c r="C152" s="1" t="s">
        <v>68</v>
      </c>
      <c r="D152" s="1" t="s">
        <v>69</v>
      </c>
      <c r="E152" s="1">
        <v>900</v>
      </c>
      <c r="F152" s="1"/>
      <c r="G152" s="1"/>
      <c r="H152" s="1"/>
      <c r="I152" s="1"/>
      <c r="J152" s="1">
        <f t="shared" si="2"/>
        <v>0</v>
      </c>
      <c r="K152" s="1"/>
    </row>
    <row r="153" spans="1:11" ht="21.75" customHeight="1" x14ac:dyDescent="0.3">
      <c r="A153" s="1">
        <v>151</v>
      </c>
      <c r="B153" s="10">
        <v>46174</v>
      </c>
      <c r="C153" s="1" t="s">
        <v>68</v>
      </c>
      <c r="D153" s="1" t="s">
        <v>69</v>
      </c>
      <c r="E153" s="1">
        <v>900</v>
      </c>
      <c r="F153" s="1"/>
      <c r="G153" s="1"/>
      <c r="H153" s="1"/>
      <c r="I153" s="1"/>
      <c r="J153" s="1">
        <f t="shared" si="2"/>
        <v>0</v>
      </c>
      <c r="K153" s="1"/>
    </row>
    <row r="154" spans="1:11" ht="21.75" customHeight="1" x14ac:dyDescent="0.3">
      <c r="A154" s="1">
        <v>152</v>
      </c>
      <c r="B154" s="10">
        <v>46175</v>
      </c>
      <c r="C154" s="1" t="s">
        <v>68</v>
      </c>
      <c r="D154" s="1" t="s">
        <v>69</v>
      </c>
      <c r="E154" s="1">
        <v>900</v>
      </c>
      <c r="F154" s="1"/>
      <c r="G154" s="1"/>
      <c r="H154" s="1"/>
      <c r="I154" s="1"/>
      <c r="J154" s="1">
        <f t="shared" si="2"/>
        <v>0</v>
      </c>
      <c r="K154" s="1"/>
    </row>
    <row r="155" spans="1:11" ht="21.75" customHeight="1" x14ac:dyDescent="0.3">
      <c r="A155" s="1">
        <v>153</v>
      </c>
      <c r="B155" s="10">
        <v>46176</v>
      </c>
      <c r="C155" s="1" t="s">
        <v>68</v>
      </c>
      <c r="D155" s="1" t="s">
        <v>69</v>
      </c>
      <c r="E155" s="1">
        <v>900</v>
      </c>
      <c r="F155" s="1"/>
      <c r="G155" s="1"/>
      <c r="H155" s="1"/>
      <c r="I155" s="1"/>
      <c r="J155" s="1">
        <f t="shared" si="2"/>
        <v>0</v>
      </c>
      <c r="K155" s="1"/>
    </row>
    <row r="156" spans="1:11" ht="21.75" customHeight="1" x14ac:dyDescent="0.3">
      <c r="A156" s="1">
        <v>154</v>
      </c>
      <c r="B156" s="10">
        <v>46177</v>
      </c>
      <c r="C156" s="1" t="s">
        <v>68</v>
      </c>
      <c r="D156" s="1" t="s">
        <v>69</v>
      </c>
      <c r="E156" s="1">
        <v>900</v>
      </c>
      <c r="F156" s="1"/>
      <c r="G156" s="1"/>
      <c r="H156" s="1"/>
      <c r="I156" s="1"/>
      <c r="J156" s="1">
        <f t="shared" si="2"/>
        <v>0</v>
      </c>
      <c r="K156" s="1"/>
    </row>
    <row r="157" spans="1:11" ht="21.75" customHeight="1" x14ac:dyDescent="0.3">
      <c r="A157" s="1">
        <v>155</v>
      </c>
      <c r="B157" s="10">
        <v>46178</v>
      </c>
      <c r="C157" s="1" t="s">
        <v>68</v>
      </c>
      <c r="D157" s="1" t="s">
        <v>69</v>
      </c>
      <c r="E157" s="1">
        <v>900</v>
      </c>
      <c r="F157" s="1"/>
      <c r="G157" s="1"/>
      <c r="H157" s="1"/>
      <c r="I157" s="1"/>
      <c r="J157" s="1">
        <f t="shared" si="2"/>
        <v>0</v>
      </c>
      <c r="K157" s="1"/>
    </row>
    <row r="158" spans="1:11" ht="21.75" customHeight="1" x14ac:dyDescent="0.3">
      <c r="A158" s="1">
        <v>156</v>
      </c>
      <c r="B158" s="10">
        <v>46179</v>
      </c>
      <c r="C158" s="1" t="s">
        <v>68</v>
      </c>
      <c r="D158" s="1" t="s">
        <v>69</v>
      </c>
      <c r="E158" s="1">
        <v>900</v>
      </c>
      <c r="F158" s="1"/>
      <c r="G158" s="1"/>
      <c r="H158" s="1"/>
      <c r="I158" s="1"/>
      <c r="J158" s="1">
        <f t="shared" si="2"/>
        <v>0</v>
      </c>
      <c r="K158" s="1"/>
    </row>
    <row r="159" spans="1:11" ht="21.75" customHeight="1" x14ac:dyDescent="0.3">
      <c r="A159" s="1">
        <v>157</v>
      </c>
      <c r="B159" s="10">
        <v>46180</v>
      </c>
      <c r="C159" s="1" t="s">
        <v>68</v>
      </c>
      <c r="D159" s="1" t="s">
        <v>69</v>
      </c>
      <c r="E159" s="1">
        <v>900</v>
      </c>
      <c r="F159" s="1"/>
      <c r="G159" s="1"/>
      <c r="H159" s="1"/>
      <c r="I159" s="1"/>
      <c r="J159" s="1">
        <f t="shared" si="2"/>
        <v>0</v>
      </c>
      <c r="K159" s="1"/>
    </row>
    <row r="160" spans="1:11" ht="21.75" customHeight="1" x14ac:dyDescent="0.3">
      <c r="A160" s="1">
        <v>158</v>
      </c>
      <c r="B160" s="10">
        <v>46181</v>
      </c>
      <c r="C160" s="1" t="s">
        <v>68</v>
      </c>
      <c r="D160" s="1" t="s">
        <v>69</v>
      </c>
      <c r="E160" s="1">
        <v>900</v>
      </c>
      <c r="F160" s="1"/>
      <c r="G160" s="1"/>
      <c r="H160" s="1"/>
      <c r="I160" s="1"/>
      <c r="J160" s="1">
        <f t="shared" si="2"/>
        <v>0</v>
      </c>
      <c r="K160" s="1"/>
    </row>
    <row r="161" spans="1:11" ht="21.75" customHeight="1" x14ac:dyDescent="0.3">
      <c r="A161" s="1">
        <v>159</v>
      </c>
      <c r="B161" s="10">
        <v>46182</v>
      </c>
      <c r="C161" s="1" t="s">
        <v>68</v>
      </c>
      <c r="D161" s="1" t="s">
        <v>69</v>
      </c>
      <c r="E161" s="1">
        <v>900</v>
      </c>
      <c r="F161" s="1"/>
      <c r="G161" s="1"/>
      <c r="H161" s="1"/>
      <c r="I161" s="1"/>
      <c r="J161" s="1">
        <f t="shared" si="2"/>
        <v>0</v>
      </c>
      <c r="K161" s="1"/>
    </row>
    <row r="162" spans="1:11" ht="21.75" customHeight="1" x14ac:dyDescent="0.3">
      <c r="A162" s="1">
        <v>160</v>
      </c>
      <c r="B162" s="10">
        <v>46183</v>
      </c>
      <c r="C162" s="1" t="s">
        <v>68</v>
      </c>
      <c r="D162" s="1" t="s">
        <v>69</v>
      </c>
      <c r="E162" s="1">
        <v>900</v>
      </c>
      <c r="F162" s="1"/>
      <c r="G162" s="1"/>
      <c r="H162" s="1"/>
      <c r="I162" s="1"/>
      <c r="J162" s="1">
        <f t="shared" si="2"/>
        <v>0</v>
      </c>
      <c r="K162" s="1"/>
    </row>
    <row r="163" spans="1:11" ht="21.75" customHeight="1" x14ac:dyDescent="0.3">
      <c r="A163" s="1">
        <v>161</v>
      </c>
      <c r="B163" s="10">
        <v>46184</v>
      </c>
      <c r="C163" s="1" t="s">
        <v>68</v>
      </c>
      <c r="D163" s="1" t="s">
        <v>69</v>
      </c>
      <c r="E163" s="1">
        <v>900</v>
      </c>
      <c r="F163" s="1"/>
      <c r="G163" s="1"/>
      <c r="H163" s="1"/>
      <c r="I163" s="1"/>
      <c r="J163" s="1">
        <f t="shared" si="2"/>
        <v>0</v>
      </c>
      <c r="K163" s="1"/>
    </row>
    <row r="164" spans="1:11" ht="21.75" customHeight="1" x14ac:dyDescent="0.3">
      <c r="A164" s="1">
        <v>162</v>
      </c>
      <c r="B164" s="10">
        <v>46185</v>
      </c>
      <c r="C164" s="1" t="s">
        <v>68</v>
      </c>
      <c r="D164" s="1" t="s">
        <v>69</v>
      </c>
      <c r="E164" s="1">
        <v>900</v>
      </c>
      <c r="F164" s="1"/>
      <c r="G164" s="1"/>
      <c r="H164" s="1"/>
      <c r="I164" s="1"/>
      <c r="J164" s="1">
        <f t="shared" si="2"/>
        <v>0</v>
      </c>
      <c r="K164" s="1"/>
    </row>
    <row r="165" spans="1:11" ht="21.75" customHeight="1" x14ac:dyDescent="0.3">
      <c r="A165" s="1">
        <v>163</v>
      </c>
      <c r="B165" s="10">
        <v>46186</v>
      </c>
      <c r="C165" s="1" t="s">
        <v>68</v>
      </c>
      <c r="D165" s="1" t="s">
        <v>69</v>
      </c>
      <c r="E165" s="1">
        <v>900</v>
      </c>
      <c r="F165" s="1"/>
      <c r="G165" s="1"/>
      <c r="H165" s="1"/>
      <c r="I165" s="1"/>
      <c r="J165" s="1">
        <f t="shared" si="2"/>
        <v>0</v>
      </c>
      <c r="K165" s="1"/>
    </row>
    <row r="166" spans="1:11" ht="21.75" customHeight="1" x14ac:dyDescent="0.3">
      <c r="A166" s="1">
        <v>164</v>
      </c>
      <c r="B166" s="10">
        <v>46187</v>
      </c>
      <c r="C166" s="1" t="s">
        <v>68</v>
      </c>
      <c r="D166" s="1" t="s">
        <v>69</v>
      </c>
      <c r="E166" s="1">
        <v>900</v>
      </c>
      <c r="F166" s="1"/>
      <c r="G166" s="1"/>
      <c r="H166" s="1"/>
      <c r="I166" s="1"/>
      <c r="J166" s="1">
        <f t="shared" si="2"/>
        <v>0</v>
      </c>
      <c r="K166" s="1"/>
    </row>
    <row r="167" spans="1:11" ht="21.75" customHeight="1" x14ac:dyDescent="0.3">
      <c r="A167" s="1">
        <v>165</v>
      </c>
      <c r="B167" s="10">
        <v>46188</v>
      </c>
      <c r="C167" s="1" t="s">
        <v>68</v>
      </c>
      <c r="D167" s="1" t="s">
        <v>69</v>
      </c>
      <c r="E167" s="1">
        <v>900</v>
      </c>
      <c r="F167" s="1"/>
      <c r="G167" s="1"/>
      <c r="H167" s="1"/>
      <c r="I167" s="1"/>
      <c r="J167" s="1">
        <f t="shared" si="2"/>
        <v>0</v>
      </c>
      <c r="K167" s="1"/>
    </row>
    <row r="168" spans="1:11" ht="21.75" customHeight="1" x14ac:dyDescent="0.3">
      <c r="A168" s="1">
        <v>166</v>
      </c>
      <c r="B168" s="10">
        <v>46189</v>
      </c>
      <c r="C168" s="1" t="s">
        <v>68</v>
      </c>
      <c r="D168" s="1" t="s">
        <v>69</v>
      </c>
      <c r="E168" s="1">
        <v>900</v>
      </c>
      <c r="F168" s="1"/>
      <c r="G168" s="1"/>
      <c r="H168" s="1"/>
      <c r="I168" s="1"/>
      <c r="J168" s="1">
        <f t="shared" si="2"/>
        <v>0</v>
      </c>
      <c r="K168" s="1"/>
    </row>
    <row r="169" spans="1:11" ht="21.75" customHeight="1" x14ac:dyDescent="0.3">
      <c r="A169" s="1">
        <v>167</v>
      </c>
      <c r="B169" s="10">
        <v>46190</v>
      </c>
      <c r="C169" s="1" t="s">
        <v>68</v>
      </c>
      <c r="D169" s="1" t="s">
        <v>69</v>
      </c>
      <c r="E169" s="1">
        <v>900</v>
      </c>
      <c r="F169" s="1"/>
      <c r="G169" s="1"/>
      <c r="H169" s="1"/>
      <c r="I169" s="1"/>
      <c r="J169" s="1">
        <f t="shared" si="2"/>
        <v>0</v>
      </c>
      <c r="K169" s="1"/>
    </row>
    <row r="170" spans="1:11" ht="21.75" customHeight="1" x14ac:dyDescent="0.3">
      <c r="A170" s="1">
        <v>168</v>
      </c>
      <c r="B170" s="10">
        <v>46191</v>
      </c>
      <c r="C170" s="1" t="s">
        <v>68</v>
      </c>
      <c r="D170" s="1" t="s">
        <v>69</v>
      </c>
      <c r="E170" s="1">
        <v>900</v>
      </c>
      <c r="F170" s="1"/>
      <c r="G170" s="1"/>
      <c r="H170" s="1"/>
      <c r="I170" s="1"/>
      <c r="J170" s="1">
        <f t="shared" si="2"/>
        <v>0</v>
      </c>
      <c r="K170" s="1"/>
    </row>
    <row r="171" spans="1:11" ht="21.75" customHeight="1" x14ac:dyDescent="0.3">
      <c r="A171" s="1">
        <v>169</v>
      </c>
      <c r="B171" s="10">
        <v>46192</v>
      </c>
      <c r="C171" s="1" t="s">
        <v>68</v>
      </c>
      <c r="D171" s="1" t="s">
        <v>69</v>
      </c>
      <c r="E171" s="1">
        <v>900</v>
      </c>
      <c r="F171" s="1"/>
      <c r="G171" s="1"/>
      <c r="H171" s="1"/>
      <c r="I171" s="1"/>
      <c r="J171" s="1">
        <f t="shared" si="2"/>
        <v>0</v>
      </c>
      <c r="K171" s="1"/>
    </row>
    <row r="172" spans="1:11" ht="21.75" customHeight="1" x14ac:dyDescent="0.3">
      <c r="A172" s="1">
        <v>170</v>
      </c>
      <c r="B172" s="10">
        <v>46193</v>
      </c>
      <c r="C172" s="1" t="s">
        <v>68</v>
      </c>
      <c r="D172" s="1" t="s">
        <v>69</v>
      </c>
      <c r="E172" s="1">
        <v>900</v>
      </c>
      <c r="F172" s="1"/>
      <c r="G172" s="1"/>
      <c r="H172" s="1"/>
      <c r="I172" s="1"/>
      <c r="J172" s="1">
        <f t="shared" si="2"/>
        <v>0</v>
      </c>
      <c r="K172" s="1"/>
    </row>
    <row r="173" spans="1:11" ht="21.75" customHeight="1" x14ac:dyDescent="0.3">
      <c r="A173" s="1">
        <v>171</v>
      </c>
      <c r="B173" s="10">
        <v>46194</v>
      </c>
      <c r="C173" s="1" t="s">
        <v>68</v>
      </c>
      <c r="D173" s="1" t="s">
        <v>69</v>
      </c>
      <c r="E173" s="1">
        <v>900</v>
      </c>
      <c r="F173" s="1"/>
      <c r="G173" s="1"/>
      <c r="H173" s="1"/>
      <c r="I173" s="1"/>
      <c r="J173" s="1">
        <f t="shared" si="2"/>
        <v>0</v>
      </c>
      <c r="K173" s="1"/>
    </row>
    <row r="174" spans="1:11" ht="21.75" customHeight="1" x14ac:dyDescent="0.3">
      <c r="A174" s="1">
        <v>172</v>
      </c>
      <c r="B174" s="10">
        <v>46195</v>
      </c>
      <c r="C174" s="1" t="s">
        <v>68</v>
      </c>
      <c r="D174" s="1" t="s">
        <v>69</v>
      </c>
      <c r="E174" s="1">
        <v>900</v>
      </c>
      <c r="F174" s="1"/>
      <c r="G174" s="1"/>
      <c r="H174" s="1"/>
      <c r="I174" s="1"/>
      <c r="J174" s="1">
        <f t="shared" si="2"/>
        <v>0</v>
      </c>
      <c r="K174" s="1"/>
    </row>
    <row r="175" spans="1:11" ht="21.75" customHeight="1" x14ac:dyDescent="0.3">
      <c r="A175" s="1">
        <v>173</v>
      </c>
      <c r="B175" s="10">
        <v>46196</v>
      </c>
      <c r="C175" s="1" t="s">
        <v>68</v>
      </c>
      <c r="D175" s="1" t="s">
        <v>69</v>
      </c>
      <c r="E175" s="1">
        <v>900</v>
      </c>
      <c r="F175" s="1"/>
      <c r="G175" s="1"/>
      <c r="H175" s="1"/>
      <c r="I175" s="1"/>
      <c r="J175" s="1">
        <f t="shared" si="2"/>
        <v>0</v>
      </c>
      <c r="K175" s="1"/>
    </row>
    <row r="176" spans="1:11" ht="21.75" customHeight="1" x14ac:dyDescent="0.3">
      <c r="A176" s="1">
        <v>174</v>
      </c>
      <c r="B176" s="10">
        <v>46197</v>
      </c>
      <c r="C176" s="1" t="s">
        <v>68</v>
      </c>
      <c r="D176" s="1" t="s">
        <v>69</v>
      </c>
      <c r="E176" s="1">
        <v>900</v>
      </c>
      <c r="F176" s="1"/>
      <c r="G176" s="1"/>
      <c r="H176" s="1"/>
      <c r="I176" s="1"/>
      <c r="J176" s="1">
        <f t="shared" si="2"/>
        <v>0</v>
      </c>
      <c r="K176" s="1"/>
    </row>
    <row r="177" spans="1:11" ht="21.75" customHeight="1" x14ac:dyDescent="0.3">
      <c r="A177" s="1">
        <v>175</v>
      </c>
      <c r="B177" s="10">
        <v>46198</v>
      </c>
      <c r="C177" s="1" t="s">
        <v>68</v>
      </c>
      <c r="D177" s="1" t="s">
        <v>69</v>
      </c>
      <c r="E177" s="1">
        <v>900</v>
      </c>
      <c r="F177" s="1"/>
      <c r="G177" s="1"/>
      <c r="H177" s="1"/>
      <c r="I177" s="1"/>
      <c r="J177" s="1">
        <f t="shared" si="2"/>
        <v>0</v>
      </c>
      <c r="K177" s="1"/>
    </row>
    <row r="178" spans="1:11" ht="21.75" customHeight="1" x14ac:dyDescent="0.3">
      <c r="A178" s="1">
        <v>176</v>
      </c>
      <c r="B178" s="10">
        <v>46199</v>
      </c>
      <c r="C178" s="1" t="s">
        <v>68</v>
      </c>
      <c r="D178" s="1" t="s">
        <v>69</v>
      </c>
      <c r="E178" s="1">
        <v>900</v>
      </c>
      <c r="F178" s="1"/>
      <c r="G178" s="1"/>
      <c r="H178" s="1"/>
      <c r="I178" s="1"/>
      <c r="J178" s="1">
        <f t="shared" si="2"/>
        <v>0</v>
      </c>
      <c r="K178" s="1"/>
    </row>
    <row r="179" spans="1:11" ht="21.75" customHeight="1" x14ac:dyDescent="0.3">
      <c r="A179" s="1">
        <v>177</v>
      </c>
      <c r="B179" s="10">
        <v>46200</v>
      </c>
      <c r="C179" s="1" t="s">
        <v>68</v>
      </c>
      <c r="D179" s="1" t="s">
        <v>69</v>
      </c>
      <c r="E179" s="1">
        <v>900</v>
      </c>
      <c r="F179" s="1"/>
      <c r="G179" s="1"/>
      <c r="H179" s="1"/>
      <c r="I179" s="1"/>
      <c r="J179" s="1">
        <f t="shared" si="2"/>
        <v>0</v>
      </c>
      <c r="K179" s="1"/>
    </row>
    <row r="180" spans="1:11" ht="21.75" customHeight="1" x14ac:dyDescent="0.3">
      <c r="A180" s="1">
        <v>178</v>
      </c>
      <c r="B180" s="10">
        <v>46201</v>
      </c>
      <c r="C180" s="1" t="s">
        <v>68</v>
      </c>
      <c r="D180" s="1" t="s">
        <v>69</v>
      </c>
      <c r="E180" s="1">
        <v>900</v>
      </c>
      <c r="F180" s="1"/>
      <c r="G180" s="1"/>
      <c r="H180" s="1"/>
      <c r="I180" s="1"/>
      <c r="J180" s="1">
        <f t="shared" si="2"/>
        <v>0</v>
      </c>
      <c r="K180" s="1"/>
    </row>
    <row r="181" spans="1:11" ht="21.75" customHeight="1" x14ac:dyDescent="0.3">
      <c r="A181" s="1">
        <v>179</v>
      </c>
      <c r="B181" s="10">
        <v>46202</v>
      </c>
      <c r="C181" s="1" t="s">
        <v>68</v>
      </c>
      <c r="D181" s="1" t="s">
        <v>69</v>
      </c>
      <c r="E181" s="1">
        <v>900</v>
      </c>
      <c r="F181" s="1"/>
      <c r="G181" s="1"/>
      <c r="H181" s="1"/>
      <c r="I181" s="1"/>
      <c r="J181" s="1">
        <f t="shared" si="2"/>
        <v>0</v>
      </c>
      <c r="K181" s="1"/>
    </row>
    <row r="182" spans="1:11" ht="21.75" customHeight="1" x14ac:dyDescent="0.3">
      <c r="A182" s="1">
        <v>180</v>
      </c>
      <c r="B182" s="10">
        <v>46203</v>
      </c>
      <c r="C182" s="1" t="s">
        <v>68</v>
      </c>
      <c r="D182" s="1" t="s">
        <v>69</v>
      </c>
      <c r="E182" s="1">
        <v>900</v>
      </c>
      <c r="F182" s="1"/>
      <c r="G182" s="1"/>
      <c r="H182" s="1"/>
      <c r="I182" s="1"/>
      <c r="J182" s="1">
        <f t="shared" si="2"/>
        <v>0</v>
      </c>
      <c r="K182" s="1"/>
    </row>
    <row r="183" spans="1:11" ht="21.75" customHeight="1" x14ac:dyDescent="0.3">
      <c r="A183" s="1">
        <v>181</v>
      </c>
      <c r="B183" s="10">
        <v>46204</v>
      </c>
      <c r="C183" s="1" t="s">
        <v>68</v>
      </c>
      <c r="D183" s="1" t="s">
        <v>69</v>
      </c>
      <c r="E183" s="1">
        <v>900</v>
      </c>
      <c r="F183" s="1"/>
      <c r="G183" s="1"/>
      <c r="H183" s="1"/>
      <c r="I183" s="1"/>
      <c r="J183" s="1">
        <f t="shared" si="2"/>
        <v>0</v>
      </c>
      <c r="K183" s="1"/>
    </row>
    <row r="184" spans="1:11" ht="21.75" customHeight="1" x14ac:dyDescent="0.3">
      <c r="A184" s="1">
        <v>182</v>
      </c>
      <c r="B184" s="10">
        <v>46205</v>
      </c>
      <c r="C184" s="1" t="s">
        <v>68</v>
      </c>
      <c r="D184" s="1" t="s">
        <v>69</v>
      </c>
      <c r="E184" s="1">
        <v>900</v>
      </c>
      <c r="F184" s="1"/>
      <c r="G184" s="1"/>
      <c r="H184" s="1"/>
      <c r="I184" s="1"/>
      <c r="J184" s="1">
        <f t="shared" si="2"/>
        <v>0</v>
      </c>
      <c r="K184" s="1"/>
    </row>
    <row r="185" spans="1:11" ht="21.75" customHeight="1" x14ac:dyDescent="0.3">
      <c r="A185" s="1">
        <v>183</v>
      </c>
      <c r="B185" s="10">
        <v>46206</v>
      </c>
      <c r="C185" s="1" t="s">
        <v>68</v>
      </c>
      <c r="D185" s="1" t="s">
        <v>69</v>
      </c>
      <c r="E185" s="1">
        <v>900</v>
      </c>
      <c r="F185" s="1"/>
      <c r="G185" s="1"/>
      <c r="H185" s="1"/>
      <c r="I185" s="1"/>
      <c r="J185" s="1">
        <f t="shared" si="2"/>
        <v>0</v>
      </c>
      <c r="K185" s="1"/>
    </row>
    <row r="186" spans="1:11" ht="21.75" customHeight="1" x14ac:dyDescent="0.3">
      <c r="A186" s="1">
        <v>184</v>
      </c>
      <c r="B186" s="10">
        <v>46207</v>
      </c>
      <c r="C186" s="1" t="s">
        <v>68</v>
      </c>
      <c r="D186" s="1" t="s">
        <v>69</v>
      </c>
      <c r="E186" s="1">
        <v>900</v>
      </c>
      <c r="F186" s="1"/>
      <c r="G186" s="1"/>
      <c r="H186" s="1"/>
      <c r="I186" s="1"/>
      <c r="J186" s="1">
        <f t="shared" si="2"/>
        <v>0</v>
      </c>
      <c r="K186" s="1"/>
    </row>
    <row r="187" spans="1:11" ht="21.75" customHeight="1" x14ac:dyDescent="0.3">
      <c r="A187" s="1">
        <v>185</v>
      </c>
      <c r="B187" s="10">
        <v>46208</v>
      </c>
      <c r="C187" s="1" t="s">
        <v>68</v>
      </c>
      <c r="D187" s="1" t="s">
        <v>69</v>
      </c>
      <c r="E187" s="1">
        <v>900</v>
      </c>
      <c r="F187" s="1"/>
      <c r="G187" s="1"/>
      <c r="H187" s="1"/>
      <c r="I187" s="1"/>
      <c r="J187" s="1">
        <f t="shared" si="2"/>
        <v>0</v>
      </c>
      <c r="K187" s="1"/>
    </row>
    <row r="188" spans="1:11" ht="21.75" customHeight="1" x14ac:dyDescent="0.3">
      <c r="A188" s="1">
        <v>186</v>
      </c>
      <c r="B188" s="10">
        <v>46209</v>
      </c>
      <c r="C188" s="1" t="s">
        <v>68</v>
      </c>
      <c r="D188" s="1" t="s">
        <v>69</v>
      </c>
      <c r="E188" s="1">
        <v>900</v>
      </c>
      <c r="F188" s="1"/>
      <c r="G188" s="1"/>
      <c r="H188" s="1"/>
      <c r="I188" s="1"/>
      <c r="J188" s="1">
        <f t="shared" si="2"/>
        <v>0</v>
      </c>
      <c r="K188" s="1"/>
    </row>
    <row r="189" spans="1:11" ht="21.75" customHeight="1" x14ac:dyDescent="0.3">
      <c r="A189" s="1">
        <v>187</v>
      </c>
      <c r="B189" s="10">
        <v>46210</v>
      </c>
      <c r="C189" s="1" t="s">
        <v>68</v>
      </c>
      <c r="D189" s="1" t="s">
        <v>69</v>
      </c>
      <c r="E189" s="1">
        <v>900</v>
      </c>
      <c r="F189" s="1"/>
      <c r="G189" s="1"/>
      <c r="H189" s="1"/>
      <c r="I189" s="1"/>
      <c r="J189" s="1">
        <f t="shared" si="2"/>
        <v>0</v>
      </c>
      <c r="K189" s="1"/>
    </row>
    <row r="190" spans="1:11" ht="21.75" customHeight="1" x14ac:dyDescent="0.3">
      <c r="A190" s="1">
        <v>188</v>
      </c>
      <c r="B190" s="10">
        <v>46211</v>
      </c>
      <c r="C190" s="1" t="s">
        <v>68</v>
      </c>
      <c r="D190" s="1" t="s">
        <v>69</v>
      </c>
      <c r="E190" s="1">
        <v>900</v>
      </c>
      <c r="F190" s="1"/>
      <c r="G190" s="1"/>
      <c r="H190" s="1"/>
      <c r="I190" s="1"/>
      <c r="J190" s="1">
        <f t="shared" si="2"/>
        <v>0</v>
      </c>
      <c r="K190" s="1"/>
    </row>
    <row r="191" spans="1:11" ht="21.75" customHeight="1" x14ac:dyDescent="0.3">
      <c r="A191" s="1">
        <v>189</v>
      </c>
      <c r="B191" s="10">
        <v>46212</v>
      </c>
      <c r="C191" s="1" t="s">
        <v>68</v>
      </c>
      <c r="D191" s="1" t="s">
        <v>69</v>
      </c>
      <c r="E191" s="1">
        <v>900</v>
      </c>
      <c r="F191" s="1"/>
      <c r="G191" s="1"/>
      <c r="H191" s="1"/>
      <c r="I191" s="1"/>
      <c r="J191" s="1">
        <f t="shared" si="2"/>
        <v>0</v>
      </c>
      <c r="K191" s="1"/>
    </row>
    <row r="192" spans="1:11" ht="21.75" customHeight="1" x14ac:dyDescent="0.3">
      <c r="A192" s="1">
        <v>190</v>
      </c>
      <c r="B192" s="10">
        <v>46213</v>
      </c>
      <c r="C192" s="1" t="s">
        <v>68</v>
      </c>
      <c r="D192" s="1" t="s">
        <v>69</v>
      </c>
      <c r="E192" s="1">
        <v>900</v>
      </c>
      <c r="F192" s="1"/>
      <c r="G192" s="1"/>
      <c r="H192" s="1"/>
      <c r="I192" s="1"/>
      <c r="J192" s="1">
        <f t="shared" si="2"/>
        <v>0</v>
      </c>
      <c r="K192" s="1"/>
    </row>
    <row r="193" spans="1:11" ht="21.75" customHeight="1" x14ac:dyDescent="0.3">
      <c r="A193" s="1">
        <v>191</v>
      </c>
      <c r="B193" s="10">
        <v>46214</v>
      </c>
      <c r="C193" s="1" t="s">
        <v>68</v>
      </c>
      <c r="D193" s="1" t="s">
        <v>69</v>
      </c>
      <c r="E193" s="1">
        <v>900</v>
      </c>
      <c r="F193" s="1"/>
      <c r="G193" s="1"/>
      <c r="H193" s="1"/>
      <c r="I193" s="1"/>
      <c r="J193" s="1">
        <f t="shared" si="2"/>
        <v>0</v>
      </c>
      <c r="K193" s="1"/>
    </row>
    <row r="194" spans="1:11" ht="21.75" customHeight="1" x14ac:dyDescent="0.3">
      <c r="A194" s="1">
        <v>192</v>
      </c>
      <c r="B194" s="10">
        <v>46215</v>
      </c>
      <c r="C194" s="1" t="s">
        <v>68</v>
      </c>
      <c r="D194" s="1" t="s">
        <v>69</v>
      </c>
      <c r="E194" s="1">
        <v>900</v>
      </c>
      <c r="F194" s="1"/>
      <c r="G194" s="1"/>
      <c r="H194" s="1"/>
      <c r="I194" s="1"/>
      <c r="J194" s="1">
        <f t="shared" si="2"/>
        <v>0</v>
      </c>
      <c r="K194" s="1"/>
    </row>
    <row r="195" spans="1:11" ht="21.75" customHeight="1" x14ac:dyDescent="0.3">
      <c r="A195" s="1">
        <v>193</v>
      </c>
      <c r="B195" s="10">
        <v>46216</v>
      </c>
      <c r="C195" s="1" t="s">
        <v>68</v>
      </c>
      <c r="D195" s="1" t="s">
        <v>69</v>
      </c>
      <c r="E195" s="1">
        <v>900</v>
      </c>
      <c r="F195" s="1"/>
      <c r="G195" s="1"/>
      <c r="H195" s="1"/>
      <c r="I195" s="1"/>
      <c r="J195" s="1">
        <f t="shared" si="2"/>
        <v>0</v>
      </c>
      <c r="K195" s="1"/>
    </row>
    <row r="196" spans="1:11" ht="21.75" customHeight="1" x14ac:dyDescent="0.3">
      <c r="A196" s="1">
        <v>194</v>
      </c>
      <c r="B196" s="10">
        <v>46217</v>
      </c>
      <c r="C196" s="1" t="s">
        <v>68</v>
      </c>
      <c r="D196" s="1" t="s">
        <v>69</v>
      </c>
      <c r="E196" s="1">
        <v>900</v>
      </c>
      <c r="F196" s="1"/>
      <c r="G196" s="1"/>
      <c r="H196" s="1"/>
      <c r="I196" s="1"/>
      <c r="J196" s="1">
        <f t="shared" ref="J196:J259" si="3">E196*F196-G196-H196+I196</f>
        <v>0</v>
      </c>
      <c r="K196" s="1"/>
    </row>
    <row r="197" spans="1:11" ht="21.75" customHeight="1" x14ac:dyDescent="0.3">
      <c r="A197" s="1">
        <v>195</v>
      </c>
      <c r="B197" s="10">
        <v>46218</v>
      </c>
      <c r="C197" s="1" t="s">
        <v>68</v>
      </c>
      <c r="D197" s="1" t="s">
        <v>69</v>
      </c>
      <c r="E197" s="1">
        <v>900</v>
      </c>
      <c r="F197" s="1"/>
      <c r="G197" s="1"/>
      <c r="H197" s="1"/>
      <c r="I197" s="1"/>
      <c r="J197" s="1">
        <f t="shared" si="3"/>
        <v>0</v>
      </c>
      <c r="K197" s="1"/>
    </row>
    <row r="198" spans="1:11" ht="21.75" customHeight="1" x14ac:dyDescent="0.3">
      <c r="A198" s="1">
        <v>196</v>
      </c>
      <c r="B198" s="10">
        <v>46219</v>
      </c>
      <c r="C198" s="1" t="s">
        <v>68</v>
      </c>
      <c r="D198" s="1" t="s">
        <v>69</v>
      </c>
      <c r="E198" s="1">
        <v>900</v>
      </c>
      <c r="F198" s="1"/>
      <c r="G198" s="1"/>
      <c r="H198" s="1"/>
      <c r="I198" s="1"/>
      <c r="J198" s="1">
        <f t="shared" si="3"/>
        <v>0</v>
      </c>
      <c r="K198" s="1"/>
    </row>
    <row r="199" spans="1:11" ht="21.75" customHeight="1" x14ac:dyDescent="0.3">
      <c r="A199" s="1">
        <v>197</v>
      </c>
      <c r="B199" s="10">
        <v>46220</v>
      </c>
      <c r="C199" s="1" t="s">
        <v>68</v>
      </c>
      <c r="D199" s="1" t="s">
        <v>69</v>
      </c>
      <c r="E199" s="1">
        <v>900</v>
      </c>
      <c r="F199" s="1"/>
      <c r="G199" s="1"/>
      <c r="H199" s="1"/>
      <c r="I199" s="1"/>
      <c r="J199" s="1">
        <f t="shared" si="3"/>
        <v>0</v>
      </c>
      <c r="K199" s="1"/>
    </row>
    <row r="200" spans="1:11" ht="21.75" customHeight="1" x14ac:dyDescent="0.3">
      <c r="A200" s="1">
        <v>198</v>
      </c>
      <c r="B200" s="10">
        <v>46221</v>
      </c>
      <c r="C200" s="1" t="s">
        <v>68</v>
      </c>
      <c r="D200" s="1" t="s">
        <v>69</v>
      </c>
      <c r="E200" s="1">
        <v>900</v>
      </c>
      <c r="F200" s="1"/>
      <c r="G200" s="1"/>
      <c r="H200" s="1"/>
      <c r="I200" s="1"/>
      <c r="J200" s="1">
        <f t="shared" si="3"/>
        <v>0</v>
      </c>
      <c r="K200" s="1"/>
    </row>
    <row r="201" spans="1:11" ht="21.75" customHeight="1" x14ac:dyDescent="0.3">
      <c r="A201" s="1">
        <v>199</v>
      </c>
      <c r="B201" s="10">
        <v>46222</v>
      </c>
      <c r="C201" s="1" t="s">
        <v>68</v>
      </c>
      <c r="D201" s="1" t="s">
        <v>69</v>
      </c>
      <c r="E201" s="1">
        <v>900</v>
      </c>
      <c r="F201" s="1"/>
      <c r="G201" s="1"/>
      <c r="H201" s="1"/>
      <c r="I201" s="1"/>
      <c r="J201" s="1">
        <f t="shared" si="3"/>
        <v>0</v>
      </c>
      <c r="K201" s="1"/>
    </row>
    <row r="202" spans="1:11" ht="21.75" customHeight="1" x14ac:dyDescent="0.3">
      <c r="A202" s="1">
        <v>200</v>
      </c>
      <c r="B202" s="10">
        <v>46223</v>
      </c>
      <c r="C202" s="1" t="s">
        <v>68</v>
      </c>
      <c r="D202" s="1" t="s">
        <v>69</v>
      </c>
      <c r="E202" s="1">
        <v>900</v>
      </c>
      <c r="F202" s="1"/>
      <c r="G202" s="1"/>
      <c r="H202" s="1"/>
      <c r="I202" s="1"/>
      <c r="J202" s="1">
        <f t="shared" si="3"/>
        <v>0</v>
      </c>
      <c r="K202" s="1"/>
    </row>
    <row r="203" spans="1:11" ht="21.75" customHeight="1" x14ac:dyDescent="0.3">
      <c r="A203" s="1">
        <v>201</v>
      </c>
      <c r="B203" s="10">
        <v>46224</v>
      </c>
      <c r="C203" s="1" t="s">
        <v>68</v>
      </c>
      <c r="D203" s="1" t="s">
        <v>69</v>
      </c>
      <c r="E203" s="1">
        <v>900</v>
      </c>
      <c r="F203" s="1"/>
      <c r="G203" s="1"/>
      <c r="H203" s="1"/>
      <c r="I203" s="1"/>
      <c r="J203" s="1">
        <f t="shared" si="3"/>
        <v>0</v>
      </c>
      <c r="K203" s="1"/>
    </row>
    <row r="204" spans="1:11" ht="21.75" customHeight="1" x14ac:dyDescent="0.3">
      <c r="A204" s="1">
        <v>202</v>
      </c>
      <c r="B204" s="10">
        <v>46225</v>
      </c>
      <c r="C204" s="1" t="s">
        <v>68</v>
      </c>
      <c r="D204" s="1" t="s">
        <v>69</v>
      </c>
      <c r="E204" s="1">
        <v>900</v>
      </c>
      <c r="F204" s="1"/>
      <c r="G204" s="1"/>
      <c r="H204" s="1"/>
      <c r="I204" s="1"/>
      <c r="J204" s="1">
        <f t="shared" si="3"/>
        <v>0</v>
      </c>
      <c r="K204" s="1"/>
    </row>
    <row r="205" spans="1:11" ht="21.75" customHeight="1" x14ac:dyDescent="0.3">
      <c r="A205" s="1">
        <v>203</v>
      </c>
      <c r="B205" s="10">
        <v>46226</v>
      </c>
      <c r="C205" s="1" t="s">
        <v>68</v>
      </c>
      <c r="D205" s="1" t="s">
        <v>69</v>
      </c>
      <c r="E205" s="1">
        <v>900</v>
      </c>
      <c r="F205" s="1"/>
      <c r="G205" s="1"/>
      <c r="H205" s="1"/>
      <c r="I205" s="1"/>
      <c r="J205" s="1">
        <f t="shared" si="3"/>
        <v>0</v>
      </c>
      <c r="K205" s="1"/>
    </row>
    <row r="206" spans="1:11" ht="21.75" customHeight="1" x14ac:dyDescent="0.3">
      <c r="A206" s="1">
        <v>204</v>
      </c>
      <c r="B206" s="10">
        <v>46227</v>
      </c>
      <c r="C206" s="1" t="s">
        <v>68</v>
      </c>
      <c r="D206" s="1" t="s">
        <v>69</v>
      </c>
      <c r="E206" s="1">
        <v>900</v>
      </c>
      <c r="F206" s="1"/>
      <c r="G206" s="1"/>
      <c r="H206" s="1"/>
      <c r="I206" s="1"/>
      <c r="J206" s="1">
        <f t="shared" si="3"/>
        <v>0</v>
      </c>
      <c r="K206" s="1"/>
    </row>
    <row r="207" spans="1:11" ht="21.75" customHeight="1" x14ac:dyDescent="0.3">
      <c r="A207" s="1">
        <v>205</v>
      </c>
      <c r="B207" s="10">
        <v>46228</v>
      </c>
      <c r="C207" s="1" t="s">
        <v>68</v>
      </c>
      <c r="D207" s="1" t="s">
        <v>69</v>
      </c>
      <c r="E207" s="1">
        <v>900</v>
      </c>
      <c r="F207" s="1"/>
      <c r="G207" s="1"/>
      <c r="H207" s="1"/>
      <c r="I207" s="1"/>
      <c r="J207" s="1">
        <f t="shared" si="3"/>
        <v>0</v>
      </c>
      <c r="K207" s="1"/>
    </row>
    <row r="208" spans="1:11" ht="21.75" customHeight="1" x14ac:dyDescent="0.3">
      <c r="A208" s="1">
        <v>206</v>
      </c>
      <c r="B208" s="10">
        <v>46229</v>
      </c>
      <c r="C208" s="1" t="s">
        <v>68</v>
      </c>
      <c r="D208" s="1" t="s">
        <v>69</v>
      </c>
      <c r="E208" s="1">
        <v>900</v>
      </c>
      <c r="F208" s="1"/>
      <c r="G208" s="1"/>
      <c r="H208" s="1"/>
      <c r="I208" s="1"/>
      <c r="J208" s="1">
        <f t="shared" si="3"/>
        <v>0</v>
      </c>
      <c r="K208" s="1"/>
    </row>
    <row r="209" spans="1:11" ht="21.75" customHeight="1" x14ac:dyDescent="0.3">
      <c r="A209" s="1">
        <v>207</v>
      </c>
      <c r="B209" s="10">
        <v>46230</v>
      </c>
      <c r="C209" s="1" t="s">
        <v>68</v>
      </c>
      <c r="D209" s="1" t="s">
        <v>69</v>
      </c>
      <c r="E209" s="1">
        <v>900</v>
      </c>
      <c r="F209" s="1"/>
      <c r="G209" s="1"/>
      <c r="H209" s="1"/>
      <c r="I209" s="1"/>
      <c r="J209" s="1">
        <f t="shared" si="3"/>
        <v>0</v>
      </c>
      <c r="K209" s="1"/>
    </row>
    <row r="210" spans="1:11" ht="21.75" customHeight="1" x14ac:dyDescent="0.3">
      <c r="A210" s="1">
        <v>208</v>
      </c>
      <c r="B210" s="10">
        <v>46231</v>
      </c>
      <c r="C210" s="1" t="s">
        <v>68</v>
      </c>
      <c r="D210" s="1" t="s">
        <v>69</v>
      </c>
      <c r="E210" s="1">
        <v>900</v>
      </c>
      <c r="F210" s="1"/>
      <c r="G210" s="1"/>
      <c r="H210" s="1"/>
      <c r="I210" s="1"/>
      <c r="J210" s="1">
        <f t="shared" si="3"/>
        <v>0</v>
      </c>
      <c r="K210" s="1"/>
    </row>
    <row r="211" spans="1:11" ht="21.75" customHeight="1" x14ac:dyDescent="0.3">
      <c r="A211" s="1">
        <v>209</v>
      </c>
      <c r="B211" s="10">
        <v>46232</v>
      </c>
      <c r="C211" s="1" t="s">
        <v>68</v>
      </c>
      <c r="D211" s="1" t="s">
        <v>69</v>
      </c>
      <c r="E211" s="1">
        <v>900</v>
      </c>
      <c r="F211" s="1"/>
      <c r="G211" s="1"/>
      <c r="H211" s="1"/>
      <c r="I211" s="1"/>
      <c r="J211" s="1">
        <f t="shared" si="3"/>
        <v>0</v>
      </c>
      <c r="K211" s="1"/>
    </row>
    <row r="212" spans="1:11" ht="21.75" customHeight="1" x14ac:dyDescent="0.3">
      <c r="A212" s="1">
        <v>210</v>
      </c>
      <c r="B212" s="10">
        <v>46233</v>
      </c>
      <c r="C212" s="1" t="s">
        <v>68</v>
      </c>
      <c r="D212" s="1" t="s">
        <v>69</v>
      </c>
      <c r="E212" s="1">
        <v>900</v>
      </c>
      <c r="F212" s="1"/>
      <c r="G212" s="1"/>
      <c r="H212" s="1"/>
      <c r="I212" s="1"/>
      <c r="J212" s="1">
        <f t="shared" si="3"/>
        <v>0</v>
      </c>
      <c r="K212" s="1"/>
    </row>
    <row r="213" spans="1:11" ht="21.75" customHeight="1" x14ac:dyDescent="0.3">
      <c r="A213" s="1">
        <v>211</v>
      </c>
      <c r="B213" s="10">
        <v>46234</v>
      </c>
      <c r="C213" s="1" t="s">
        <v>68</v>
      </c>
      <c r="D213" s="1" t="s">
        <v>69</v>
      </c>
      <c r="E213" s="1">
        <v>900</v>
      </c>
      <c r="F213" s="1"/>
      <c r="G213" s="1"/>
      <c r="H213" s="1"/>
      <c r="I213" s="1"/>
      <c r="J213" s="1">
        <f t="shared" si="3"/>
        <v>0</v>
      </c>
      <c r="K213" s="1"/>
    </row>
    <row r="214" spans="1:11" ht="21.75" customHeight="1" x14ac:dyDescent="0.3">
      <c r="A214" s="1">
        <v>212</v>
      </c>
      <c r="B214" s="10">
        <v>46235</v>
      </c>
      <c r="C214" s="1" t="s">
        <v>68</v>
      </c>
      <c r="D214" s="1" t="s">
        <v>69</v>
      </c>
      <c r="E214" s="1">
        <v>900</v>
      </c>
      <c r="F214" s="1"/>
      <c r="G214" s="1"/>
      <c r="H214" s="1"/>
      <c r="I214" s="1"/>
      <c r="J214" s="1">
        <f t="shared" si="3"/>
        <v>0</v>
      </c>
      <c r="K214" s="1"/>
    </row>
    <row r="215" spans="1:11" ht="21.75" customHeight="1" x14ac:dyDescent="0.3">
      <c r="A215" s="1">
        <v>213</v>
      </c>
      <c r="B215" s="10">
        <v>46236</v>
      </c>
      <c r="C215" s="1" t="s">
        <v>68</v>
      </c>
      <c r="D215" s="1" t="s">
        <v>69</v>
      </c>
      <c r="E215" s="1">
        <v>900</v>
      </c>
      <c r="F215" s="1"/>
      <c r="G215" s="1"/>
      <c r="H215" s="1"/>
      <c r="I215" s="1"/>
      <c r="J215" s="1">
        <f t="shared" si="3"/>
        <v>0</v>
      </c>
      <c r="K215" s="1"/>
    </row>
    <row r="216" spans="1:11" ht="21.75" customHeight="1" x14ac:dyDescent="0.3">
      <c r="A216" s="1">
        <v>214</v>
      </c>
      <c r="B216" s="10">
        <v>46237</v>
      </c>
      <c r="C216" s="1" t="s">
        <v>68</v>
      </c>
      <c r="D216" s="1" t="s">
        <v>69</v>
      </c>
      <c r="E216" s="1">
        <v>900</v>
      </c>
      <c r="F216" s="1"/>
      <c r="G216" s="1"/>
      <c r="H216" s="1"/>
      <c r="I216" s="1"/>
      <c r="J216" s="1">
        <f t="shared" si="3"/>
        <v>0</v>
      </c>
      <c r="K216" s="1"/>
    </row>
    <row r="217" spans="1:11" ht="21.75" customHeight="1" x14ac:dyDescent="0.3">
      <c r="A217" s="1">
        <v>215</v>
      </c>
      <c r="B217" s="10">
        <v>46238</v>
      </c>
      <c r="C217" s="1" t="s">
        <v>68</v>
      </c>
      <c r="D217" s="1" t="s">
        <v>69</v>
      </c>
      <c r="E217" s="1">
        <v>900</v>
      </c>
      <c r="F217" s="1"/>
      <c r="G217" s="1"/>
      <c r="H217" s="1"/>
      <c r="I217" s="1"/>
      <c r="J217" s="1">
        <f t="shared" si="3"/>
        <v>0</v>
      </c>
      <c r="K217" s="1"/>
    </row>
    <row r="218" spans="1:11" ht="21.75" customHeight="1" x14ac:dyDescent="0.3">
      <c r="A218" s="1">
        <v>216</v>
      </c>
      <c r="B218" s="10">
        <v>46239</v>
      </c>
      <c r="C218" s="1" t="s">
        <v>68</v>
      </c>
      <c r="D218" s="1" t="s">
        <v>69</v>
      </c>
      <c r="E218" s="1">
        <v>900</v>
      </c>
      <c r="F218" s="1"/>
      <c r="G218" s="1"/>
      <c r="H218" s="1"/>
      <c r="I218" s="1"/>
      <c r="J218" s="1">
        <f t="shared" si="3"/>
        <v>0</v>
      </c>
      <c r="K218" s="1"/>
    </row>
    <row r="219" spans="1:11" ht="21.75" customHeight="1" x14ac:dyDescent="0.3">
      <c r="A219" s="1">
        <v>217</v>
      </c>
      <c r="B219" s="10">
        <v>46240</v>
      </c>
      <c r="C219" s="1" t="s">
        <v>68</v>
      </c>
      <c r="D219" s="1" t="s">
        <v>69</v>
      </c>
      <c r="E219" s="1">
        <v>900</v>
      </c>
      <c r="F219" s="1"/>
      <c r="G219" s="1"/>
      <c r="H219" s="1"/>
      <c r="I219" s="1"/>
      <c r="J219" s="1">
        <f t="shared" si="3"/>
        <v>0</v>
      </c>
      <c r="K219" s="1"/>
    </row>
    <row r="220" spans="1:11" ht="21.75" customHeight="1" x14ac:dyDescent="0.3">
      <c r="A220" s="1">
        <v>218</v>
      </c>
      <c r="B220" s="10">
        <v>46241</v>
      </c>
      <c r="C220" s="1" t="s">
        <v>68</v>
      </c>
      <c r="D220" s="1" t="s">
        <v>69</v>
      </c>
      <c r="E220" s="1">
        <v>900</v>
      </c>
      <c r="F220" s="1"/>
      <c r="G220" s="1"/>
      <c r="H220" s="1"/>
      <c r="I220" s="1"/>
      <c r="J220" s="1">
        <f t="shared" si="3"/>
        <v>0</v>
      </c>
      <c r="K220" s="1"/>
    </row>
    <row r="221" spans="1:11" ht="21.75" customHeight="1" x14ac:dyDescent="0.3">
      <c r="A221" s="1">
        <v>219</v>
      </c>
      <c r="B221" s="10">
        <v>46242</v>
      </c>
      <c r="C221" s="1" t="s">
        <v>68</v>
      </c>
      <c r="D221" s="1" t="s">
        <v>69</v>
      </c>
      <c r="E221" s="1">
        <v>900</v>
      </c>
      <c r="F221" s="1"/>
      <c r="G221" s="1"/>
      <c r="H221" s="1"/>
      <c r="I221" s="1"/>
      <c r="J221" s="1">
        <f t="shared" si="3"/>
        <v>0</v>
      </c>
      <c r="K221" s="1"/>
    </row>
    <row r="222" spans="1:11" ht="21.75" customHeight="1" x14ac:dyDescent="0.3">
      <c r="A222" s="1">
        <v>220</v>
      </c>
      <c r="B222" s="10">
        <v>46243</v>
      </c>
      <c r="C222" s="1" t="s">
        <v>68</v>
      </c>
      <c r="D222" s="1" t="s">
        <v>69</v>
      </c>
      <c r="E222" s="1">
        <v>900</v>
      </c>
      <c r="F222" s="1"/>
      <c r="G222" s="1"/>
      <c r="H222" s="1"/>
      <c r="I222" s="1"/>
      <c r="J222" s="1">
        <f t="shared" si="3"/>
        <v>0</v>
      </c>
      <c r="K222" s="1"/>
    </row>
    <row r="223" spans="1:11" ht="21.75" customHeight="1" x14ac:dyDescent="0.3">
      <c r="A223" s="1">
        <v>221</v>
      </c>
      <c r="B223" s="10">
        <v>46244</v>
      </c>
      <c r="C223" s="1" t="s">
        <v>68</v>
      </c>
      <c r="D223" s="1" t="s">
        <v>69</v>
      </c>
      <c r="E223" s="1">
        <v>900</v>
      </c>
      <c r="F223" s="1"/>
      <c r="G223" s="1"/>
      <c r="H223" s="1"/>
      <c r="I223" s="1"/>
      <c r="J223" s="1">
        <f t="shared" si="3"/>
        <v>0</v>
      </c>
      <c r="K223" s="1"/>
    </row>
    <row r="224" spans="1:11" ht="21.75" customHeight="1" x14ac:dyDescent="0.3">
      <c r="A224" s="1">
        <v>222</v>
      </c>
      <c r="B224" s="10">
        <v>46245</v>
      </c>
      <c r="C224" s="1" t="s">
        <v>68</v>
      </c>
      <c r="D224" s="1" t="s">
        <v>69</v>
      </c>
      <c r="E224" s="1">
        <v>900</v>
      </c>
      <c r="F224" s="1"/>
      <c r="G224" s="1"/>
      <c r="H224" s="1"/>
      <c r="I224" s="1"/>
      <c r="J224" s="1">
        <f t="shared" si="3"/>
        <v>0</v>
      </c>
      <c r="K224" s="1"/>
    </row>
    <row r="225" spans="1:11" ht="21.75" customHeight="1" x14ac:dyDescent="0.3">
      <c r="A225" s="1">
        <v>223</v>
      </c>
      <c r="B225" s="10">
        <v>46246</v>
      </c>
      <c r="C225" s="1" t="s">
        <v>68</v>
      </c>
      <c r="D225" s="1" t="s">
        <v>69</v>
      </c>
      <c r="E225" s="1">
        <v>900</v>
      </c>
      <c r="F225" s="1"/>
      <c r="G225" s="1"/>
      <c r="H225" s="1"/>
      <c r="I225" s="1"/>
      <c r="J225" s="1">
        <f t="shared" si="3"/>
        <v>0</v>
      </c>
      <c r="K225" s="1"/>
    </row>
    <row r="226" spans="1:11" ht="21.75" customHeight="1" x14ac:dyDescent="0.3">
      <c r="A226" s="1">
        <v>224</v>
      </c>
      <c r="B226" s="10">
        <v>46247</v>
      </c>
      <c r="C226" s="1" t="s">
        <v>68</v>
      </c>
      <c r="D226" s="1" t="s">
        <v>69</v>
      </c>
      <c r="E226" s="1">
        <v>900</v>
      </c>
      <c r="F226" s="1"/>
      <c r="G226" s="1"/>
      <c r="H226" s="1"/>
      <c r="I226" s="1"/>
      <c r="J226" s="1">
        <f t="shared" si="3"/>
        <v>0</v>
      </c>
      <c r="K226" s="1"/>
    </row>
    <row r="227" spans="1:11" ht="21.75" customHeight="1" x14ac:dyDescent="0.3">
      <c r="A227" s="1">
        <v>225</v>
      </c>
      <c r="B227" s="10">
        <v>46248</v>
      </c>
      <c r="C227" s="1" t="s">
        <v>68</v>
      </c>
      <c r="D227" s="1" t="s">
        <v>69</v>
      </c>
      <c r="E227" s="1">
        <v>900</v>
      </c>
      <c r="F227" s="1"/>
      <c r="G227" s="1"/>
      <c r="H227" s="1"/>
      <c r="I227" s="1"/>
      <c r="J227" s="1">
        <f t="shared" si="3"/>
        <v>0</v>
      </c>
      <c r="K227" s="1"/>
    </row>
    <row r="228" spans="1:11" ht="21.75" customHeight="1" x14ac:dyDescent="0.3">
      <c r="A228" s="1">
        <v>226</v>
      </c>
      <c r="B228" s="10">
        <v>46249</v>
      </c>
      <c r="C228" s="1" t="s">
        <v>68</v>
      </c>
      <c r="D228" s="1" t="s">
        <v>69</v>
      </c>
      <c r="E228" s="1">
        <v>900</v>
      </c>
      <c r="F228" s="1"/>
      <c r="G228" s="1"/>
      <c r="H228" s="1"/>
      <c r="I228" s="1"/>
      <c r="J228" s="1">
        <f t="shared" si="3"/>
        <v>0</v>
      </c>
      <c r="K228" s="1"/>
    </row>
    <row r="229" spans="1:11" ht="21.75" customHeight="1" x14ac:dyDescent="0.3">
      <c r="A229" s="1">
        <v>227</v>
      </c>
      <c r="B229" s="10">
        <v>46250</v>
      </c>
      <c r="C229" s="1" t="s">
        <v>68</v>
      </c>
      <c r="D229" s="1" t="s">
        <v>69</v>
      </c>
      <c r="E229" s="1">
        <v>900</v>
      </c>
      <c r="F229" s="1"/>
      <c r="G229" s="1"/>
      <c r="H229" s="1"/>
      <c r="I229" s="1"/>
      <c r="J229" s="1">
        <f t="shared" si="3"/>
        <v>0</v>
      </c>
      <c r="K229" s="1"/>
    </row>
    <row r="230" spans="1:11" ht="21.75" customHeight="1" x14ac:dyDescent="0.3">
      <c r="A230" s="1">
        <v>228</v>
      </c>
      <c r="B230" s="10">
        <v>46251</v>
      </c>
      <c r="C230" s="1" t="s">
        <v>68</v>
      </c>
      <c r="D230" s="1" t="s">
        <v>69</v>
      </c>
      <c r="E230" s="1">
        <v>900</v>
      </c>
      <c r="F230" s="1"/>
      <c r="G230" s="1"/>
      <c r="H230" s="1"/>
      <c r="I230" s="1"/>
      <c r="J230" s="1">
        <f t="shared" si="3"/>
        <v>0</v>
      </c>
      <c r="K230" s="1"/>
    </row>
    <row r="231" spans="1:11" ht="21.75" customHeight="1" x14ac:dyDescent="0.3">
      <c r="A231" s="1">
        <v>229</v>
      </c>
      <c r="B231" s="10">
        <v>46252</v>
      </c>
      <c r="C231" s="1" t="s">
        <v>68</v>
      </c>
      <c r="D231" s="1" t="s">
        <v>69</v>
      </c>
      <c r="E231" s="1">
        <v>900</v>
      </c>
      <c r="F231" s="1"/>
      <c r="G231" s="1"/>
      <c r="H231" s="1"/>
      <c r="I231" s="1"/>
      <c r="J231" s="1">
        <f t="shared" si="3"/>
        <v>0</v>
      </c>
      <c r="K231" s="1"/>
    </row>
    <row r="232" spans="1:11" ht="21.75" customHeight="1" x14ac:dyDescent="0.3">
      <c r="A232" s="1">
        <v>230</v>
      </c>
      <c r="B232" s="10">
        <v>46253</v>
      </c>
      <c r="C232" s="1" t="s">
        <v>68</v>
      </c>
      <c r="D232" s="1" t="s">
        <v>69</v>
      </c>
      <c r="E232" s="1">
        <v>900</v>
      </c>
      <c r="F232" s="1"/>
      <c r="G232" s="1"/>
      <c r="H232" s="1"/>
      <c r="I232" s="1"/>
      <c r="J232" s="1">
        <f t="shared" si="3"/>
        <v>0</v>
      </c>
      <c r="K232" s="1"/>
    </row>
    <row r="233" spans="1:11" ht="21.75" customHeight="1" x14ac:dyDescent="0.3">
      <c r="A233" s="1">
        <v>231</v>
      </c>
      <c r="B233" s="10">
        <v>46254</v>
      </c>
      <c r="C233" s="1" t="s">
        <v>68</v>
      </c>
      <c r="D233" s="1" t="s">
        <v>69</v>
      </c>
      <c r="E233" s="1">
        <v>900</v>
      </c>
      <c r="F233" s="1"/>
      <c r="G233" s="1"/>
      <c r="H233" s="1"/>
      <c r="I233" s="1"/>
      <c r="J233" s="1">
        <f t="shared" si="3"/>
        <v>0</v>
      </c>
      <c r="K233" s="1"/>
    </row>
    <row r="234" spans="1:11" ht="21.75" customHeight="1" x14ac:dyDescent="0.3">
      <c r="A234" s="1">
        <v>232</v>
      </c>
      <c r="B234" s="10">
        <v>46255</v>
      </c>
      <c r="C234" s="1" t="s">
        <v>68</v>
      </c>
      <c r="D234" s="1" t="s">
        <v>69</v>
      </c>
      <c r="E234" s="1">
        <v>900</v>
      </c>
      <c r="F234" s="1"/>
      <c r="G234" s="1"/>
      <c r="H234" s="1"/>
      <c r="I234" s="1"/>
      <c r="J234" s="1">
        <f t="shared" si="3"/>
        <v>0</v>
      </c>
      <c r="K234" s="1"/>
    </row>
    <row r="235" spans="1:11" ht="21.75" customHeight="1" x14ac:dyDescent="0.3">
      <c r="A235" s="1">
        <v>233</v>
      </c>
      <c r="B235" s="10">
        <v>46256</v>
      </c>
      <c r="C235" s="1" t="s">
        <v>68</v>
      </c>
      <c r="D235" s="1" t="s">
        <v>69</v>
      </c>
      <c r="E235" s="1">
        <v>900</v>
      </c>
      <c r="F235" s="1"/>
      <c r="G235" s="1"/>
      <c r="H235" s="1"/>
      <c r="I235" s="1"/>
      <c r="J235" s="1">
        <f t="shared" si="3"/>
        <v>0</v>
      </c>
      <c r="K235" s="1"/>
    </row>
    <row r="236" spans="1:11" ht="21.75" customHeight="1" x14ac:dyDescent="0.3">
      <c r="A236" s="1">
        <v>234</v>
      </c>
      <c r="B236" s="10">
        <v>46257</v>
      </c>
      <c r="C236" s="1" t="s">
        <v>68</v>
      </c>
      <c r="D236" s="1" t="s">
        <v>69</v>
      </c>
      <c r="E236" s="1">
        <v>900</v>
      </c>
      <c r="F236" s="1"/>
      <c r="G236" s="1"/>
      <c r="H236" s="1"/>
      <c r="I236" s="1"/>
      <c r="J236" s="1">
        <f t="shared" si="3"/>
        <v>0</v>
      </c>
      <c r="K236" s="1"/>
    </row>
    <row r="237" spans="1:11" ht="21.75" customHeight="1" x14ac:dyDescent="0.3">
      <c r="A237" s="1">
        <v>235</v>
      </c>
      <c r="B237" s="10">
        <v>46258</v>
      </c>
      <c r="C237" s="1" t="s">
        <v>68</v>
      </c>
      <c r="D237" s="1" t="s">
        <v>69</v>
      </c>
      <c r="E237" s="1">
        <v>900</v>
      </c>
      <c r="F237" s="1"/>
      <c r="G237" s="1"/>
      <c r="H237" s="1"/>
      <c r="I237" s="1"/>
      <c r="J237" s="1">
        <f t="shared" si="3"/>
        <v>0</v>
      </c>
      <c r="K237" s="1"/>
    </row>
    <row r="238" spans="1:11" ht="21.75" customHeight="1" x14ac:dyDescent="0.3">
      <c r="A238" s="1">
        <v>236</v>
      </c>
      <c r="B238" s="10">
        <v>46259</v>
      </c>
      <c r="C238" s="1" t="s">
        <v>68</v>
      </c>
      <c r="D238" s="1" t="s">
        <v>69</v>
      </c>
      <c r="E238" s="1">
        <v>900</v>
      </c>
      <c r="F238" s="1"/>
      <c r="G238" s="1"/>
      <c r="H238" s="1"/>
      <c r="I238" s="1"/>
      <c r="J238" s="1">
        <f t="shared" si="3"/>
        <v>0</v>
      </c>
      <c r="K238" s="1"/>
    </row>
    <row r="239" spans="1:11" ht="21.75" customHeight="1" x14ac:dyDescent="0.3">
      <c r="A239" s="1">
        <v>237</v>
      </c>
      <c r="B239" s="10">
        <v>46260</v>
      </c>
      <c r="C239" s="1" t="s">
        <v>68</v>
      </c>
      <c r="D239" s="1" t="s">
        <v>69</v>
      </c>
      <c r="E239" s="1">
        <v>900</v>
      </c>
      <c r="F239" s="1"/>
      <c r="G239" s="1"/>
      <c r="H239" s="1"/>
      <c r="I239" s="1"/>
      <c r="J239" s="1">
        <f t="shared" si="3"/>
        <v>0</v>
      </c>
      <c r="K239" s="1"/>
    </row>
    <row r="240" spans="1:11" ht="21.75" customHeight="1" x14ac:dyDescent="0.3">
      <c r="A240" s="1">
        <v>238</v>
      </c>
      <c r="B240" s="10">
        <v>46261</v>
      </c>
      <c r="C240" s="1" t="s">
        <v>68</v>
      </c>
      <c r="D240" s="1" t="s">
        <v>69</v>
      </c>
      <c r="E240" s="1">
        <v>900</v>
      </c>
      <c r="F240" s="1"/>
      <c r="G240" s="1"/>
      <c r="H240" s="1"/>
      <c r="I240" s="1"/>
      <c r="J240" s="1">
        <f t="shared" si="3"/>
        <v>0</v>
      </c>
      <c r="K240" s="1"/>
    </row>
    <row r="241" spans="1:11" ht="21.75" customHeight="1" x14ac:dyDescent="0.3">
      <c r="A241" s="1">
        <v>239</v>
      </c>
      <c r="B241" s="10">
        <v>46262</v>
      </c>
      <c r="C241" s="1" t="s">
        <v>68</v>
      </c>
      <c r="D241" s="1" t="s">
        <v>69</v>
      </c>
      <c r="E241" s="1">
        <v>900</v>
      </c>
      <c r="F241" s="1"/>
      <c r="G241" s="1"/>
      <c r="H241" s="1"/>
      <c r="I241" s="1"/>
      <c r="J241" s="1">
        <f t="shared" si="3"/>
        <v>0</v>
      </c>
      <c r="K241" s="1"/>
    </row>
    <row r="242" spans="1:11" ht="21.75" customHeight="1" x14ac:dyDescent="0.3">
      <c r="A242" s="1">
        <v>240</v>
      </c>
      <c r="B242" s="10">
        <v>46263</v>
      </c>
      <c r="C242" s="1" t="s">
        <v>68</v>
      </c>
      <c r="D242" s="1" t="s">
        <v>69</v>
      </c>
      <c r="E242" s="1">
        <v>900</v>
      </c>
      <c r="F242" s="1"/>
      <c r="G242" s="1"/>
      <c r="H242" s="1"/>
      <c r="I242" s="1"/>
      <c r="J242" s="1">
        <f t="shared" si="3"/>
        <v>0</v>
      </c>
      <c r="K242" s="1"/>
    </row>
    <row r="243" spans="1:11" ht="21.75" customHeight="1" x14ac:dyDescent="0.3">
      <c r="A243" s="1">
        <v>241</v>
      </c>
      <c r="B243" s="10">
        <v>46264</v>
      </c>
      <c r="C243" s="1" t="s">
        <v>68</v>
      </c>
      <c r="D243" s="1" t="s">
        <v>69</v>
      </c>
      <c r="E243" s="1">
        <v>900</v>
      </c>
      <c r="F243" s="1"/>
      <c r="G243" s="1"/>
      <c r="H243" s="1"/>
      <c r="I243" s="1"/>
      <c r="J243" s="1">
        <f t="shared" si="3"/>
        <v>0</v>
      </c>
      <c r="K243" s="1"/>
    </row>
    <row r="244" spans="1:11" ht="21.75" customHeight="1" x14ac:dyDescent="0.3">
      <c r="A244" s="1">
        <v>242</v>
      </c>
      <c r="B244" s="10">
        <v>46265</v>
      </c>
      <c r="C244" s="1" t="s">
        <v>68</v>
      </c>
      <c r="D244" s="1" t="s">
        <v>69</v>
      </c>
      <c r="E244" s="1">
        <v>900</v>
      </c>
      <c r="F244" s="1"/>
      <c r="G244" s="1"/>
      <c r="H244" s="1"/>
      <c r="I244" s="1"/>
      <c r="J244" s="1">
        <f t="shared" si="3"/>
        <v>0</v>
      </c>
      <c r="K244" s="1"/>
    </row>
    <row r="245" spans="1:11" ht="21.75" customHeight="1" x14ac:dyDescent="0.3">
      <c r="A245" s="1">
        <v>243</v>
      </c>
      <c r="B245" s="10">
        <v>46266</v>
      </c>
      <c r="C245" s="1" t="s">
        <v>68</v>
      </c>
      <c r="D245" s="1" t="s">
        <v>69</v>
      </c>
      <c r="E245" s="1">
        <v>900</v>
      </c>
      <c r="F245" s="1"/>
      <c r="G245" s="1"/>
      <c r="H245" s="1"/>
      <c r="I245" s="1"/>
      <c r="J245" s="1">
        <f t="shared" si="3"/>
        <v>0</v>
      </c>
      <c r="K245" s="1"/>
    </row>
    <row r="246" spans="1:11" ht="21.75" customHeight="1" x14ac:dyDescent="0.3">
      <c r="A246" s="1">
        <v>244</v>
      </c>
      <c r="B246" s="10">
        <v>46267</v>
      </c>
      <c r="C246" s="1" t="s">
        <v>68</v>
      </c>
      <c r="D246" s="1" t="s">
        <v>69</v>
      </c>
      <c r="E246" s="1">
        <v>900</v>
      </c>
      <c r="F246" s="1"/>
      <c r="G246" s="1"/>
      <c r="H246" s="1"/>
      <c r="I246" s="1"/>
      <c r="J246" s="1">
        <f t="shared" si="3"/>
        <v>0</v>
      </c>
      <c r="K246" s="1"/>
    </row>
    <row r="247" spans="1:11" ht="21.75" customHeight="1" x14ac:dyDescent="0.3">
      <c r="A247" s="1">
        <v>245</v>
      </c>
      <c r="B247" s="10">
        <v>46268</v>
      </c>
      <c r="C247" s="1" t="s">
        <v>68</v>
      </c>
      <c r="D247" s="1" t="s">
        <v>69</v>
      </c>
      <c r="E247" s="1">
        <v>900</v>
      </c>
      <c r="F247" s="1"/>
      <c r="G247" s="1"/>
      <c r="H247" s="1"/>
      <c r="I247" s="1"/>
      <c r="J247" s="1">
        <f t="shared" si="3"/>
        <v>0</v>
      </c>
      <c r="K247" s="1"/>
    </row>
    <row r="248" spans="1:11" ht="21.75" customHeight="1" x14ac:dyDescent="0.3">
      <c r="A248" s="1">
        <v>246</v>
      </c>
      <c r="B248" s="10">
        <v>46269</v>
      </c>
      <c r="C248" s="1" t="s">
        <v>68</v>
      </c>
      <c r="D248" s="1" t="s">
        <v>69</v>
      </c>
      <c r="E248" s="1">
        <v>900</v>
      </c>
      <c r="F248" s="1"/>
      <c r="G248" s="1"/>
      <c r="H248" s="1"/>
      <c r="I248" s="1"/>
      <c r="J248" s="1">
        <f t="shared" si="3"/>
        <v>0</v>
      </c>
      <c r="K248" s="1"/>
    </row>
    <row r="249" spans="1:11" ht="21.75" customHeight="1" x14ac:dyDescent="0.3">
      <c r="A249" s="1">
        <v>247</v>
      </c>
      <c r="B249" s="10">
        <v>46270</v>
      </c>
      <c r="C249" s="1" t="s">
        <v>68</v>
      </c>
      <c r="D249" s="1" t="s">
        <v>69</v>
      </c>
      <c r="E249" s="1">
        <v>900</v>
      </c>
      <c r="F249" s="1"/>
      <c r="G249" s="1"/>
      <c r="H249" s="1"/>
      <c r="I249" s="1"/>
      <c r="J249" s="1">
        <f t="shared" si="3"/>
        <v>0</v>
      </c>
      <c r="K249" s="1"/>
    </row>
    <row r="250" spans="1:11" ht="21.75" customHeight="1" x14ac:dyDescent="0.3">
      <c r="A250" s="1">
        <v>248</v>
      </c>
      <c r="B250" s="10">
        <v>46271</v>
      </c>
      <c r="C250" s="1" t="s">
        <v>68</v>
      </c>
      <c r="D250" s="1" t="s">
        <v>69</v>
      </c>
      <c r="E250" s="1">
        <v>900</v>
      </c>
      <c r="F250" s="1"/>
      <c r="G250" s="1"/>
      <c r="H250" s="1"/>
      <c r="I250" s="1"/>
      <c r="J250" s="1">
        <f t="shared" si="3"/>
        <v>0</v>
      </c>
      <c r="K250" s="1"/>
    </row>
    <row r="251" spans="1:11" ht="21.75" customHeight="1" x14ac:dyDescent="0.3">
      <c r="A251" s="1">
        <v>249</v>
      </c>
      <c r="B251" s="10">
        <v>46272</v>
      </c>
      <c r="C251" s="1" t="s">
        <v>68</v>
      </c>
      <c r="D251" s="1" t="s">
        <v>69</v>
      </c>
      <c r="E251" s="1">
        <v>900</v>
      </c>
      <c r="F251" s="1"/>
      <c r="G251" s="1"/>
      <c r="H251" s="1"/>
      <c r="I251" s="1"/>
      <c r="J251" s="1">
        <f t="shared" si="3"/>
        <v>0</v>
      </c>
      <c r="K251" s="1"/>
    </row>
    <row r="252" spans="1:11" ht="21.75" customHeight="1" x14ac:dyDescent="0.3">
      <c r="A252" s="1">
        <v>250</v>
      </c>
      <c r="B252" s="10">
        <v>46273</v>
      </c>
      <c r="C252" s="1" t="s">
        <v>68</v>
      </c>
      <c r="D252" s="1" t="s">
        <v>69</v>
      </c>
      <c r="E252" s="1">
        <v>900</v>
      </c>
      <c r="F252" s="1"/>
      <c r="G252" s="1"/>
      <c r="H252" s="1"/>
      <c r="I252" s="1"/>
      <c r="J252" s="1">
        <f t="shared" si="3"/>
        <v>0</v>
      </c>
      <c r="K252" s="1"/>
    </row>
    <row r="253" spans="1:11" ht="21.75" customHeight="1" x14ac:dyDescent="0.3">
      <c r="A253" s="1">
        <v>251</v>
      </c>
      <c r="B253" s="10">
        <v>46274</v>
      </c>
      <c r="C253" s="1" t="s">
        <v>68</v>
      </c>
      <c r="D253" s="1" t="s">
        <v>69</v>
      </c>
      <c r="E253" s="1">
        <v>900</v>
      </c>
      <c r="F253" s="1"/>
      <c r="G253" s="1"/>
      <c r="H253" s="1"/>
      <c r="I253" s="1"/>
      <c r="J253" s="1">
        <f t="shared" si="3"/>
        <v>0</v>
      </c>
      <c r="K253" s="1"/>
    </row>
    <row r="254" spans="1:11" ht="21.75" customHeight="1" x14ac:dyDescent="0.3">
      <c r="A254" s="1">
        <v>252</v>
      </c>
      <c r="B254" s="10">
        <v>46275</v>
      </c>
      <c r="C254" s="1" t="s">
        <v>68</v>
      </c>
      <c r="D254" s="1" t="s">
        <v>69</v>
      </c>
      <c r="E254" s="1">
        <v>900</v>
      </c>
      <c r="F254" s="1"/>
      <c r="G254" s="1"/>
      <c r="H254" s="1"/>
      <c r="I254" s="1"/>
      <c r="J254" s="1">
        <f t="shared" si="3"/>
        <v>0</v>
      </c>
      <c r="K254" s="1"/>
    </row>
    <row r="255" spans="1:11" ht="21.75" customHeight="1" x14ac:dyDescent="0.3">
      <c r="A255" s="1">
        <v>253</v>
      </c>
      <c r="B255" s="10">
        <v>46276</v>
      </c>
      <c r="C255" s="1" t="s">
        <v>68</v>
      </c>
      <c r="D255" s="1" t="s">
        <v>69</v>
      </c>
      <c r="E255" s="1">
        <v>900</v>
      </c>
      <c r="F255" s="1"/>
      <c r="G255" s="1"/>
      <c r="H255" s="1"/>
      <c r="I255" s="1"/>
      <c r="J255" s="1">
        <f t="shared" si="3"/>
        <v>0</v>
      </c>
      <c r="K255" s="1"/>
    </row>
    <row r="256" spans="1:11" ht="21.75" customHeight="1" x14ac:dyDescent="0.3">
      <c r="A256" s="1">
        <v>254</v>
      </c>
      <c r="B256" s="10">
        <v>46277</v>
      </c>
      <c r="C256" s="1" t="s">
        <v>68</v>
      </c>
      <c r="D256" s="1" t="s">
        <v>69</v>
      </c>
      <c r="E256" s="1">
        <v>900</v>
      </c>
      <c r="F256" s="1"/>
      <c r="G256" s="1"/>
      <c r="H256" s="1"/>
      <c r="I256" s="1"/>
      <c r="J256" s="1">
        <f t="shared" si="3"/>
        <v>0</v>
      </c>
      <c r="K256" s="1"/>
    </row>
    <row r="257" spans="1:11" ht="21.75" customHeight="1" x14ac:dyDescent="0.3">
      <c r="A257" s="1">
        <v>255</v>
      </c>
      <c r="B257" s="10">
        <v>46278</v>
      </c>
      <c r="C257" s="1" t="s">
        <v>68</v>
      </c>
      <c r="D257" s="1" t="s">
        <v>69</v>
      </c>
      <c r="E257" s="1">
        <v>900</v>
      </c>
      <c r="F257" s="1"/>
      <c r="G257" s="1"/>
      <c r="H257" s="1"/>
      <c r="I257" s="1"/>
      <c r="J257" s="1">
        <f t="shared" si="3"/>
        <v>0</v>
      </c>
      <c r="K257" s="1"/>
    </row>
    <row r="258" spans="1:11" ht="21.75" customHeight="1" x14ac:dyDescent="0.3">
      <c r="A258" s="1">
        <v>256</v>
      </c>
      <c r="B258" s="10">
        <v>46279</v>
      </c>
      <c r="C258" s="1" t="s">
        <v>68</v>
      </c>
      <c r="D258" s="1" t="s">
        <v>69</v>
      </c>
      <c r="E258" s="1">
        <v>900</v>
      </c>
      <c r="F258" s="1"/>
      <c r="G258" s="1"/>
      <c r="H258" s="1"/>
      <c r="I258" s="1"/>
      <c r="J258" s="1">
        <f t="shared" si="3"/>
        <v>0</v>
      </c>
      <c r="K258" s="1"/>
    </row>
    <row r="259" spans="1:11" ht="21.75" customHeight="1" x14ac:dyDescent="0.3">
      <c r="A259" s="1">
        <v>257</v>
      </c>
      <c r="B259" s="10">
        <v>46280</v>
      </c>
      <c r="C259" s="1" t="s">
        <v>68</v>
      </c>
      <c r="D259" s="1" t="s">
        <v>69</v>
      </c>
      <c r="E259" s="1">
        <v>900</v>
      </c>
      <c r="F259" s="1"/>
      <c r="G259" s="1"/>
      <c r="H259" s="1"/>
      <c r="I259" s="1"/>
      <c r="J259" s="1">
        <f t="shared" si="3"/>
        <v>0</v>
      </c>
      <c r="K259" s="1"/>
    </row>
    <row r="260" spans="1:11" ht="21.75" customHeight="1" x14ac:dyDescent="0.3">
      <c r="A260" s="1">
        <v>258</v>
      </c>
      <c r="B260" s="10">
        <v>46281</v>
      </c>
      <c r="C260" s="1" t="s">
        <v>68</v>
      </c>
      <c r="D260" s="1" t="s">
        <v>69</v>
      </c>
      <c r="E260" s="1">
        <v>900</v>
      </c>
      <c r="F260" s="1"/>
      <c r="G260" s="1"/>
      <c r="H260" s="1"/>
      <c r="I260" s="1"/>
      <c r="J260" s="1">
        <f t="shared" ref="J260:J323" si="4">E260*F260-G260-H260+I260</f>
        <v>0</v>
      </c>
      <c r="K260" s="1"/>
    </row>
    <row r="261" spans="1:11" ht="21.75" customHeight="1" x14ac:dyDescent="0.3">
      <c r="A261" s="1">
        <v>259</v>
      </c>
      <c r="B261" s="10">
        <v>46282</v>
      </c>
      <c r="C261" s="1" t="s">
        <v>68</v>
      </c>
      <c r="D261" s="1" t="s">
        <v>69</v>
      </c>
      <c r="E261" s="1">
        <v>900</v>
      </c>
      <c r="F261" s="1"/>
      <c r="G261" s="1"/>
      <c r="H261" s="1"/>
      <c r="I261" s="1"/>
      <c r="J261" s="1">
        <f t="shared" si="4"/>
        <v>0</v>
      </c>
      <c r="K261" s="1"/>
    </row>
    <row r="262" spans="1:11" ht="21.75" customHeight="1" x14ac:dyDescent="0.3">
      <c r="A262" s="1">
        <v>260</v>
      </c>
      <c r="B262" s="10">
        <v>46283</v>
      </c>
      <c r="C262" s="1" t="s">
        <v>68</v>
      </c>
      <c r="D262" s="1" t="s">
        <v>69</v>
      </c>
      <c r="E262" s="1">
        <v>900</v>
      </c>
      <c r="F262" s="1"/>
      <c r="G262" s="1"/>
      <c r="H262" s="1"/>
      <c r="I262" s="1"/>
      <c r="J262" s="1">
        <f t="shared" si="4"/>
        <v>0</v>
      </c>
      <c r="K262" s="1"/>
    </row>
    <row r="263" spans="1:11" ht="21.75" customHeight="1" x14ac:dyDescent="0.3">
      <c r="A263" s="1">
        <v>261</v>
      </c>
      <c r="B263" s="10">
        <v>46284</v>
      </c>
      <c r="C263" s="1" t="s">
        <v>68</v>
      </c>
      <c r="D263" s="1" t="s">
        <v>69</v>
      </c>
      <c r="E263" s="1">
        <v>900</v>
      </c>
      <c r="F263" s="1"/>
      <c r="G263" s="1"/>
      <c r="H263" s="1"/>
      <c r="I263" s="1"/>
      <c r="J263" s="1">
        <f t="shared" si="4"/>
        <v>0</v>
      </c>
      <c r="K263" s="1"/>
    </row>
    <row r="264" spans="1:11" ht="21.75" customHeight="1" x14ac:dyDescent="0.3">
      <c r="A264" s="1">
        <v>262</v>
      </c>
      <c r="B264" s="10">
        <v>46285</v>
      </c>
      <c r="C264" s="1" t="s">
        <v>68</v>
      </c>
      <c r="D264" s="1" t="s">
        <v>69</v>
      </c>
      <c r="E264" s="1">
        <v>900</v>
      </c>
      <c r="F264" s="1"/>
      <c r="G264" s="1"/>
      <c r="H264" s="1"/>
      <c r="I264" s="1"/>
      <c r="J264" s="1">
        <f t="shared" si="4"/>
        <v>0</v>
      </c>
      <c r="K264" s="1"/>
    </row>
    <row r="265" spans="1:11" ht="21.75" customHeight="1" x14ac:dyDescent="0.3">
      <c r="A265" s="1">
        <v>263</v>
      </c>
      <c r="B265" s="10">
        <v>46286</v>
      </c>
      <c r="C265" s="1" t="s">
        <v>68</v>
      </c>
      <c r="D265" s="1" t="s">
        <v>69</v>
      </c>
      <c r="E265" s="1">
        <v>900</v>
      </c>
      <c r="F265" s="1"/>
      <c r="G265" s="1"/>
      <c r="H265" s="1"/>
      <c r="I265" s="1"/>
      <c r="J265" s="1">
        <f t="shared" si="4"/>
        <v>0</v>
      </c>
      <c r="K265" s="1"/>
    </row>
    <row r="266" spans="1:11" ht="21.75" customHeight="1" x14ac:dyDescent="0.3">
      <c r="A266" s="1">
        <v>264</v>
      </c>
      <c r="B266" s="10">
        <v>46287</v>
      </c>
      <c r="C266" s="1" t="s">
        <v>68</v>
      </c>
      <c r="D266" s="1" t="s">
        <v>69</v>
      </c>
      <c r="E266" s="1">
        <v>900</v>
      </c>
      <c r="F266" s="1"/>
      <c r="G266" s="1"/>
      <c r="H266" s="1"/>
      <c r="I266" s="1"/>
      <c r="J266" s="1">
        <f t="shared" si="4"/>
        <v>0</v>
      </c>
      <c r="K266" s="1"/>
    </row>
    <row r="267" spans="1:11" ht="21.75" customHeight="1" x14ac:dyDescent="0.3">
      <c r="A267" s="1">
        <v>265</v>
      </c>
      <c r="B267" s="10">
        <v>46288</v>
      </c>
      <c r="C267" s="1" t="s">
        <v>68</v>
      </c>
      <c r="D267" s="1" t="s">
        <v>69</v>
      </c>
      <c r="E267" s="1">
        <v>900</v>
      </c>
      <c r="F267" s="1"/>
      <c r="G267" s="1"/>
      <c r="H267" s="1"/>
      <c r="I267" s="1"/>
      <c r="J267" s="1">
        <f t="shared" si="4"/>
        <v>0</v>
      </c>
      <c r="K267" s="1"/>
    </row>
    <row r="268" spans="1:11" ht="21.75" customHeight="1" x14ac:dyDescent="0.3">
      <c r="A268" s="1">
        <v>266</v>
      </c>
      <c r="B268" s="10">
        <v>46289</v>
      </c>
      <c r="C268" s="1" t="s">
        <v>68</v>
      </c>
      <c r="D268" s="1" t="s">
        <v>69</v>
      </c>
      <c r="E268" s="1">
        <v>900</v>
      </c>
      <c r="F268" s="1"/>
      <c r="G268" s="1"/>
      <c r="H268" s="1"/>
      <c r="I268" s="1"/>
      <c r="J268" s="1">
        <f t="shared" si="4"/>
        <v>0</v>
      </c>
      <c r="K268" s="1"/>
    </row>
    <row r="269" spans="1:11" ht="21.75" customHeight="1" x14ac:dyDescent="0.3">
      <c r="A269" s="1">
        <v>267</v>
      </c>
      <c r="B269" s="10">
        <v>46290</v>
      </c>
      <c r="C269" s="1" t="s">
        <v>68</v>
      </c>
      <c r="D269" s="1" t="s">
        <v>69</v>
      </c>
      <c r="E269" s="1">
        <v>900</v>
      </c>
      <c r="F269" s="1"/>
      <c r="G269" s="1"/>
      <c r="H269" s="1"/>
      <c r="I269" s="1"/>
      <c r="J269" s="1">
        <f t="shared" si="4"/>
        <v>0</v>
      </c>
      <c r="K269" s="1"/>
    </row>
    <row r="270" spans="1:11" ht="21.75" customHeight="1" x14ac:dyDescent="0.3">
      <c r="A270" s="1">
        <v>268</v>
      </c>
      <c r="B270" s="10">
        <v>46291</v>
      </c>
      <c r="C270" s="1" t="s">
        <v>68</v>
      </c>
      <c r="D270" s="1" t="s">
        <v>69</v>
      </c>
      <c r="E270" s="1">
        <v>900</v>
      </c>
      <c r="F270" s="1"/>
      <c r="G270" s="1"/>
      <c r="H270" s="1"/>
      <c r="I270" s="1"/>
      <c r="J270" s="1">
        <f t="shared" si="4"/>
        <v>0</v>
      </c>
      <c r="K270" s="1"/>
    </row>
    <row r="271" spans="1:11" ht="21.75" customHeight="1" x14ac:dyDescent="0.3">
      <c r="A271" s="1">
        <v>269</v>
      </c>
      <c r="B271" s="10">
        <v>46292</v>
      </c>
      <c r="C271" s="1" t="s">
        <v>68</v>
      </c>
      <c r="D271" s="1" t="s">
        <v>69</v>
      </c>
      <c r="E271" s="1">
        <v>900</v>
      </c>
      <c r="F271" s="1"/>
      <c r="G271" s="1"/>
      <c r="H271" s="1"/>
      <c r="I271" s="1"/>
      <c r="J271" s="1">
        <f t="shared" si="4"/>
        <v>0</v>
      </c>
      <c r="K271" s="1"/>
    </row>
    <row r="272" spans="1:11" ht="21.75" customHeight="1" x14ac:dyDescent="0.3">
      <c r="A272" s="1">
        <v>270</v>
      </c>
      <c r="B272" s="10">
        <v>46293</v>
      </c>
      <c r="C272" s="1" t="s">
        <v>68</v>
      </c>
      <c r="D272" s="1" t="s">
        <v>69</v>
      </c>
      <c r="E272" s="1">
        <v>900</v>
      </c>
      <c r="F272" s="1"/>
      <c r="G272" s="1"/>
      <c r="H272" s="1"/>
      <c r="I272" s="1"/>
      <c r="J272" s="1">
        <f t="shared" si="4"/>
        <v>0</v>
      </c>
      <c r="K272" s="1"/>
    </row>
    <row r="273" spans="1:11" ht="21.75" customHeight="1" x14ac:dyDescent="0.3">
      <c r="A273" s="1">
        <v>271</v>
      </c>
      <c r="B273" s="10">
        <v>46294</v>
      </c>
      <c r="C273" s="1" t="s">
        <v>68</v>
      </c>
      <c r="D273" s="1" t="s">
        <v>69</v>
      </c>
      <c r="E273" s="1">
        <v>900</v>
      </c>
      <c r="F273" s="1"/>
      <c r="G273" s="1"/>
      <c r="H273" s="1"/>
      <c r="I273" s="1"/>
      <c r="J273" s="1">
        <f t="shared" si="4"/>
        <v>0</v>
      </c>
      <c r="K273" s="1"/>
    </row>
    <row r="274" spans="1:11" ht="21.75" customHeight="1" x14ac:dyDescent="0.3">
      <c r="A274" s="1">
        <v>272</v>
      </c>
      <c r="B274" s="10">
        <v>46295</v>
      </c>
      <c r="C274" s="1" t="s">
        <v>68</v>
      </c>
      <c r="D274" s="1" t="s">
        <v>69</v>
      </c>
      <c r="E274" s="1">
        <v>900</v>
      </c>
      <c r="F274" s="1"/>
      <c r="G274" s="1"/>
      <c r="H274" s="1"/>
      <c r="I274" s="1"/>
      <c r="J274" s="1">
        <f t="shared" si="4"/>
        <v>0</v>
      </c>
      <c r="K274" s="1"/>
    </row>
    <row r="275" spans="1:11" ht="21.75" customHeight="1" x14ac:dyDescent="0.3">
      <c r="A275" s="1">
        <v>273</v>
      </c>
      <c r="B275" s="10">
        <v>46296</v>
      </c>
      <c r="C275" s="1" t="s">
        <v>68</v>
      </c>
      <c r="D275" s="1" t="s">
        <v>69</v>
      </c>
      <c r="E275" s="1">
        <v>900</v>
      </c>
      <c r="F275" s="1"/>
      <c r="G275" s="1"/>
      <c r="H275" s="1"/>
      <c r="I275" s="1"/>
      <c r="J275" s="1">
        <f t="shared" si="4"/>
        <v>0</v>
      </c>
      <c r="K275" s="1"/>
    </row>
    <row r="276" spans="1:11" ht="21.75" customHeight="1" x14ac:dyDescent="0.3">
      <c r="A276" s="1">
        <v>274</v>
      </c>
      <c r="B276" s="10">
        <v>46297</v>
      </c>
      <c r="C276" s="1" t="s">
        <v>68</v>
      </c>
      <c r="D276" s="1" t="s">
        <v>69</v>
      </c>
      <c r="E276" s="1">
        <v>900</v>
      </c>
      <c r="F276" s="1"/>
      <c r="G276" s="1"/>
      <c r="H276" s="1"/>
      <c r="I276" s="1"/>
      <c r="J276" s="1">
        <f t="shared" si="4"/>
        <v>0</v>
      </c>
      <c r="K276" s="1"/>
    </row>
    <row r="277" spans="1:11" ht="21.75" customHeight="1" x14ac:dyDescent="0.3">
      <c r="A277" s="1">
        <v>275</v>
      </c>
      <c r="B277" s="10">
        <v>46298</v>
      </c>
      <c r="C277" s="1" t="s">
        <v>68</v>
      </c>
      <c r="D277" s="1" t="s">
        <v>69</v>
      </c>
      <c r="E277" s="1">
        <v>900</v>
      </c>
      <c r="F277" s="1"/>
      <c r="G277" s="1"/>
      <c r="H277" s="1"/>
      <c r="I277" s="1"/>
      <c r="J277" s="1">
        <f t="shared" si="4"/>
        <v>0</v>
      </c>
      <c r="K277" s="1"/>
    </row>
    <row r="278" spans="1:11" ht="21.75" customHeight="1" x14ac:dyDescent="0.3">
      <c r="A278" s="1">
        <v>276</v>
      </c>
      <c r="B278" s="10">
        <v>46299</v>
      </c>
      <c r="C278" s="1" t="s">
        <v>68</v>
      </c>
      <c r="D278" s="1" t="s">
        <v>69</v>
      </c>
      <c r="E278" s="1">
        <v>900</v>
      </c>
      <c r="F278" s="1"/>
      <c r="G278" s="1"/>
      <c r="H278" s="1"/>
      <c r="I278" s="1"/>
      <c r="J278" s="1">
        <f t="shared" si="4"/>
        <v>0</v>
      </c>
      <c r="K278" s="1"/>
    </row>
    <row r="279" spans="1:11" ht="21.75" customHeight="1" x14ac:dyDescent="0.3">
      <c r="A279" s="1">
        <v>277</v>
      </c>
      <c r="B279" s="10">
        <v>46300</v>
      </c>
      <c r="C279" s="1" t="s">
        <v>68</v>
      </c>
      <c r="D279" s="1" t="s">
        <v>69</v>
      </c>
      <c r="E279" s="1">
        <v>900</v>
      </c>
      <c r="F279" s="1"/>
      <c r="G279" s="1"/>
      <c r="H279" s="1"/>
      <c r="I279" s="1"/>
      <c r="J279" s="1">
        <f t="shared" si="4"/>
        <v>0</v>
      </c>
      <c r="K279" s="1"/>
    </row>
    <row r="280" spans="1:11" ht="21.75" customHeight="1" x14ac:dyDescent="0.3">
      <c r="A280" s="1">
        <v>278</v>
      </c>
      <c r="B280" s="10">
        <v>46301</v>
      </c>
      <c r="C280" s="1" t="s">
        <v>68</v>
      </c>
      <c r="D280" s="1" t="s">
        <v>69</v>
      </c>
      <c r="E280" s="1">
        <v>900</v>
      </c>
      <c r="F280" s="1"/>
      <c r="G280" s="1"/>
      <c r="H280" s="1"/>
      <c r="I280" s="1"/>
      <c r="J280" s="1">
        <f t="shared" si="4"/>
        <v>0</v>
      </c>
      <c r="K280" s="1"/>
    </row>
    <row r="281" spans="1:11" ht="21.75" customHeight="1" x14ac:dyDescent="0.3">
      <c r="A281" s="1">
        <v>279</v>
      </c>
      <c r="B281" s="10">
        <v>46302</v>
      </c>
      <c r="C281" s="1" t="s">
        <v>68</v>
      </c>
      <c r="D281" s="1" t="s">
        <v>69</v>
      </c>
      <c r="E281" s="1">
        <v>900</v>
      </c>
      <c r="F281" s="1"/>
      <c r="G281" s="1"/>
      <c r="H281" s="1"/>
      <c r="I281" s="1"/>
      <c r="J281" s="1">
        <f t="shared" si="4"/>
        <v>0</v>
      </c>
      <c r="K281" s="1"/>
    </row>
    <row r="282" spans="1:11" ht="21.75" customHeight="1" x14ac:dyDescent="0.3">
      <c r="A282" s="1">
        <v>280</v>
      </c>
      <c r="B282" s="10">
        <v>46303</v>
      </c>
      <c r="C282" s="1" t="s">
        <v>68</v>
      </c>
      <c r="D282" s="1" t="s">
        <v>69</v>
      </c>
      <c r="E282" s="1">
        <v>900</v>
      </c>
      <c r="F282" s="1"/>
      <c r="G282" s="1"/>
      <c r="H282" s="1"/>
      <c r="I282" s="1"/>
      <c r="J282" s="1">
        <f t="shared" si="4"/>
        <v>0</v>
      </c>
      <c r="K282" s="1"/>
    </row>
    <row r="283" spans="1:11" ht="21.75" customHeight="1" x14ac:dyDescent="0.3">
      <c r="A283" s="1">
        <v>281</v>
      </c>
      <c r="B283" s="10">
        <v>46304</v>
      </c>
      <c r="C283" s="1" t="s">
        <v>68</v>
      </c>
      <c r="D283" s="1" t="s">
        <v>69</v>
      </c>
      <c r="E283" s="1">
        <v>900</v>
      </c>
      <c r="F283" s="1"/>
      <c r="G283" s="1"/>
      <c r="H283" s="1"/>
      <c r="I283" s="1"/>
      <c r="J283" s="1">
        <f t="shared" si="4"/>
        <v>0</v>
      </c>
      <c r="K283" s="1"/>
    </row>
    <row r="284" spans="1:11" ht="21.75" customHeight="1" x14ac:dyDescent="0.3">
      <c r="A284" s="1">
        <v>282</v>
      </c>
      <c r="B284" s="10">
        <v>46305</v>
      </c>
      <c r="C284" s="1" t="s">
        <v>68</v>
      </c>
      <c r="D284" s="1" t="s">
        <v>69</v>
      </c>
      <c r="E284" s="1">
        <v>900</v>
      </c>
      <c r="F284" s="1"/>
      <c r="G284" s="1"/>
      <c r="H284" s="1"/>
      <c r="I284" s="1"/>
      <c r="J284" s="1">
        <f t="shared" si="4"/>
        <v>0</v>
      </c>
      <c r="K284" s="1"/>
    </row>
    <row r="285" spans="1:11" ht="21.75" customHeight="1" x14ac:dyDescent="0.3">
      <c r="A285" s="1">
        <v>283</v>
      </c>
      <c r="B285" s="10">
        <v>46306</v>
      </c>
      <c r="C285" s="1" t="s">
        <v>68</v>
      </c>
      <c r="D285" s="1" t="s">
        <v>69</v>
      </c>
      <c r="E285" s="1">
        <v>900</v>
      </c>
      <c r="F285" s="1"/>
      <c r="G285" s="1"/>
      <c r="H285" s="1"/>
      <c r="I285" s="1"/>
      <c r="J285" s="1">
        <f t="shared" si="4"/>
        <v>0</v>
      </c>
      <c r="K285" s="1"/>
    </row>
    <row r="286" spans="1:11" ht="21.75" customHeight="1" x14ac:dyDescent="0.3">
      <c r="A286" s="1">
        <v>284</v>
      </c>
      <c r="B286" s="10">
        <v>46307</v>
      </c>
      <c r="C286" s="1" t="s">
        <v>68</v>
      </c>
      <c r="D286" s="1" t="s">
        <v>69</v>
      </c>
      <c r="E286" s="1">
        <v>900</v>
      </c>
      <c r="F286" s="1"/>
      <c r="G286" s="1"/>
      <c r="H286" s="1"/>
      <c r="I286" s="1"/>
      <c r="J286" s="1">
        <f t="shared" si="4"/>
        <v>0</v>
      </c>
      <c r="K286" s="1"/>
    </row>
    <row r="287" spans="1:11" ht="21.75" customHeight="1" x14ac:dyDescent="0.3">
      <c r="A287" s="1">
        <v>285</v>
      </c>
      <c r="B287" s="10">
        <v>46308</v>
      </c>
      <c r="C287" s="1" t="s">
        <v>68</v>
      </c>
      <c r="D287" s="1" t="s">
        <v>69</v>
      </c>
      <c r="E287" s="1">
        <v>900</v>
      </c>
      <c r="F287" s="1"/>
      <c r="G287" s="1"/>
      <c r="H287" s="1"/>
      <c r="I287" s="1"/>
      <c r="J287" s="1">
        <f t="shared" si="4"/>
        <v>0</v>
      </c>
      <c r="K287" s="1"/>
    </row>
    <row r="288" spans="1:11" ht="21.75" customHeight="1" x14ac:dyDescent="0.3">
      <c r="A288" s="1">
        <v>286</v>
      </c>
      <c r="B288" s="10">
        <v>46309</v>
      </c>
      <c r="C288" s="1" t="s">
        <v>68</v>
      </c>
      <c r="D288" s="1" t="s">
        <v>69</v>
      </c>
      <c r="E288" s="1">
        <v>900</v>
      </c>
      <c r="F288" s="1"/>
      <c r="G288" s="1"/>
      <c r="H288" s="1"/>
      <c r="I288" s="1"/>
      <c r="J288" s="1">
        <f t="shared" si="4"/>
        <v>0</v>
      </c>
      <c r="K288" s="1"/>
    </row>
    <row r="289" spans="1:11" ht="21.75" customHeight="1" x14ac:dyDescent="0.3">
      <c r="A289" s="1">
        <v>287</v>
      </c>
      <c r="B289" s="10">
        <v>46310</v>
      </c>
      <c r="C289" s="1" t="s">
        <v>68</v>
      </c>
      <c r="D289" s="1" t="s">
        <v>69</v>
      </c>
      <c r="E289" s="1">
        <v>900</v>
      </c>
      <c r="F289" s="1"/>
      <c r="G289" s="1"/>
      <c r="H289" s="1"/>
      <c r="I289" s="1"/>
      <c r="J289" s="1">
        <f t="shared" si="4"/>
        <v>0</v>
      </c>
      <c r="K289" s="1"/>
    </row>
    <row r="290" spans="1:11" ht="21.75" customHeight="1" x14ac:dyDescent="0.3">
      <c r="A290" s="1">
        <v>288</v>
      </c>
      <c r="B290" s="10">
        <v>46311</v>
      </c>
      <c r="C290" s="1" t="s">
        <v>68</v>
      </c>
      <c r="D290" s="1" t="s">
        <v>69</v>
      </c>
      <c r="E290" s="1">
        <v>900</v>
      </c>
      <c r="F290" s="1"/>
      <c r="G290" s="1"/>
      <c r="H290" s="1"/>
      <c r="I290" s="1"/>
      <c r="J290" s="1">
        <f t="shared" si="4"/>
        <v>0</v>
      </c>
      <c r="K290" s="1"/>
    </row>
    <row r="291" spans="1:11" ht="21.75" customHeight="1" x14ac:dyDescent="0.3">
      <c r="A291" s="1">
        <v>289</v>
      </c>
      <c r="B291" s="10">
        <v>46312</v>
      </c>
      <c r="C291" s="1" t="s">
        <v>68</v>
      </c>
      <c r="D291" s="1" t="s">
        <v>69</v>
      </c>
      <c r="E291" s="1">
        <v>900</v>
      </c>
      <c r="F291" s="1"/>
      <c r="G291" s="1"/>
      <c r="H291" s="1"/>
      <c r="I291" s="1"/>
      <c r="J291" s="1">
        <f t="shared" si="4"/>
        <v>0</v>
      </c>
      <c r="K291" s="1"/>
    </row>
    <row r="292" spans="1:11" ht="21.75" customHeight="1" x14ac:dyDescent="0.3">
      <c r="A292" s="1">
        <v>290</v>
      </c>
      <c r="B292" s="10">
        <v>46313</v>
      </c>
      <c r="C292" s="1" t="s">
        <v>68</v>
      </c>
      <c r="D292" s="1" t="s">
        <v>69</v>
      </c>
      <c r="E292" s="1">
        <v>900</v>
      </c>
      <c r="F292" s="1"/>
      <c r="G292" s="1"/>
      <c r="H292" s="1"/>
      <c r="I292" s="1"/>
      <c r="J292" s="1">
        <f t="shared" si="4"/>
        <v>0</v>
      </c>
      <c r="K292" s="1"/>
    </row>
    <row r="293" spans="1:11" ht="21.75" customHeight="1" x14ac:dyDescent="0.3">
      <c r="A293" s="1">
        <v>291</v>
      </c>
      <c r="B293" s="10">
        <v>46314</v>
      </c>
      <c r="C293" s="1" t="s">
        <v>68</v>
      </c>
      <c r="D293" s="1" t="s">
        <v>69</v>
      </c>
      <c r="E293" s="1">
        <v>900</v>
      </c>
      <c r="F293" s="1"/>
      <c r="G293" s="1"/>
      <c r="H293" s="1"/>
      <c r="I293" s="1"/>
      <c r="J293" s="1">
        <f t="shared" si="4"/>
        <v>0</v>
      </c>
      <c r="K293" s="1"/>
    </row>
    <row r="294" spans="1:11" ht="21.75" customHeight="1" x14ac:dyDescent="0.3">
      <c r="A294" s="1">
        <v>292</v>
      </c>
      <c r="B294" s="10">
        <v>46315</v>
      </c>
      <c r="C294" s="1" t="s">
        <v>68</v>
      </c>
      <c r="D294" s="1" t="s">
        <v>69</v>
      </c>
      <c r="E294" s="1">
        <v>900</v>
      </c>
      <c r="F294" s="1"/>
      <c r="G294" s="1"/>
      <c r="H294" s="1"/>
      <c r="I294" s="1"/>
      <c r="J294" s="1">
        <f t="shared" si="4"/>
        <v>0</v>
      </c>
      <c r="K294" s="1"/>
    </row>
    <row r="295" spans="1:11" ht="21.75" customHeight="1" x14ac:dyDescent="0.3">
      <c r="A295" s="1">
        <v>293</v>
      </c>
      <c r="B295" s="10">
        <v>46316</v>
      </c>
      <c r="C295" s="1" t="s">
        <v>68</v>
      </c>
      <c r="D295" s="1" t="s">
        <v>69</v>
      </c>
      <c r="E295" s="1">
        <v>900</v>
      </c>
      <c r="F295" s="1"/>
      <c r="G295" s="1"/>
      <c r="H295" s="1"/>
      <c r="I295" s="1"/>
      <c r="J295" s="1">
        <f t="shared" si="4"/>
        <v>0</v>
      </c>
      <c r="K295" s="1"/>
    </row>
    <row r="296" spans="1:11" ht="21.75" customHeight="1" x14ac:dyDescent="0.3">
      <c r="A296" s="1">
        <v>294</v>
      </c>
      <c r="B296" s="10">
        <v>46317</v>
      </c>
      <c r="C296" s="1" t="s">
        <v>68</v>
      </c>
      <c r="D296" s="1" t="s">
        <v>69</v>
      </c>
      <c r="E296" s="1">
        <v>900</v>
      </c>
      <c r="F296" s="1"/>
      <c r="G296" s="1"/>
      <c r="H296" s="1"/>
      <c r="I296" s="1"/>
      <c r="J296" s="1">
        <f t="shared" si="4"/>
        <v>0</v>
      </c>
      <c r="K296" s="1"/>
    </row>
    <row r="297" spans="1:11" ht="21.75" customHeight="1" x14ac:dyDescent="0.3">
      <c r="A297" s="1">
        <v>295</v>
      </c>
      <c r="B297" s="10">
        <v>46318</v>
      </c>
      <c r="C297" s="1" t="s">
        <v>68</v>
      </c>
      <c r="D297" s="1" t="s">
        <v>69</v>
      </c>
      <c r="E297" s="1">
        <v>900</v>
      </c>
      <c r="F297" s="1"/>
      <c r="G297" s="1"/>
      <c r="H297" s="1"/>
      <c r="I297" s="1"/>
      <c r="J297" s="1">
        <f t="shared" si="4"/>
        <v>0</v>
      </c>
      <c r="K297" s="1"/>
    </row>
    <row r="298" spans="1:11" ht="21.75" customHeight="1" x14ac:dyDescent="0.3">
      <c r="A298" s="1">
        <v>296</v>
      </c>
      <c r="B298" s="10">
        <v>46319</v>
      </c>
      <c r="C298" s="1" t="s">
        <v>68</v>
      </c>
      <c r="D298" s="1" t="s">
        <v>69</v>
      </c>
      <c r="E298" s="1">
        <v>900</v>
      </c>
      <c r="F298" s="1"/>
      <c r="G298" s="1"/>
      <c r="H298" s="1"/>
      <c r="I298" s="1"/>
      <c r="J298" s="1">
        <f t="shared" si="4"/>
        <v>0</v>
      </c>
      <c r="K298" s="1"/>
    </row>
    <row r="299" spans="1:11" ht="21.75" customHeight="1" x14ac:dyDescent="0.3">
      <c r="A299" s="1">
        <v>297</v>
      </c>
      <c r="B299" s="10">
        <v>46320</v>
      </c>
      <c r="C299" s="1" t="s">
        <v>68</v>
      </c>
      <c r="D299" s="1" t="s">
        <v>69</v>
      </c>
      <c r="E299" s="1">
        <v>900</v>
      </c>
      <c r="F299" s="1"/>
      <c r="G299" s="1"/>
      <c r="H299" s="1"/>
      <c r="I299" s="1"/>
      <c r="J299" s="1">
        <f t="shared" si="4"/>
        <v>0</v>
      </c>
      <c r="K299" s="1"/>
    </row>
    <row r="300" spans="1:11" ht="21.75" customHeight="1" x14ac:dyDescent="0.3">
      <c r="A300" s="1">
        <v>298</v>
      </c>
      <c r="B300" s="10">
        <v>46321</v>
      </c>
      <c r="C300" s="1" t="s">
        <v>68</v>
      </c>
      <c r="D300" s="1" t="s">
        <v>69</v>
      </c>
      <c r="E300" s="1">
        <v>900</v>
      </c>
      <c r="F300" s="1"/>
      <c r="G300" s="1"/>
      <c r="H300" s="1"/>
      <c r="I300" s="1"/>
      <c r="J300" s="1">
        <f t="shared" si="4"/>
        <v>0</v>
      </c>
      <c r="K300" s="1"/>
    </row>
    <row r="301" spans="1:11" ht="21.75" customHeight="1" x14ac:dyDescent="0.3">
      <c r="A301" s="1">
        <v>299</v>
      </c>
      <c r="B301" s="10">
        <v>46322</v>
      </c>
      <c r="C301" s="1" t="s">
        <v>68</v>
      </c>
      <c r="D301" s="1" t="s">
        <v>69</v>
      </c>
      <c r="E301" s="1">
        <v>900</v>
      </c>
      <c r="F301" s="1"/>
      <c r="G301" s="1"/>
      <c r="H301" s="1"/>
      <c r="I301" s="1"/>
      <c r="J301" s="1">
        <f t="shared" si="4"/>
        <v>0</v>
      </c>
      <c r="K301" s="1"/>
    </row>
    <row r="302" spans="1:11" ht="21.75" customHeight="1" x14ac:dyDescent="0.3">
      <c r="A302" s="1">
        <v>300</v>
      </c>
      <c r="B302" s="10">
        <v>46323</v>
      </c>
      <c r="C302" s="1" t="s">
        <v>68</v>
      </c>
      <c r="D302" s="1" t="s">
        <v>69</v>
      </c>
      <c r="E302" s="1">
        <v>900</v>
      </c>
      <c r="F302" s="1"/>
      <c r="G302" s="1"/>
      <c r="H302" s="1"/>
      <c r="I302" s="1"/>
      <c r="J302" s="1">
        <f t="shared" si="4"/>
        <v>0</v>
      </c>
      <c r="K302" s="1"/>
    </row>
    <row r="303" spans="1:11" ht="21.75" customHeight="1" x14ac:dyDescent="0.3">
      <c r="A303" s="1">
        <v>301</v>
      </c>
      <c r="B303" s="10">
        <v>46324</v>
      </c>
      <c r="C303" s="1" t="s">
        <v>68</v>
      </c>
      <c r="D303" s="1" t="s">
        <v>69</v>
      </c>
      <c r="E303" s="1">
        <v>900</v>
      </c>
      <c r="F303" s="1"/>
      <c r="G303" s="1"/>
      <c r="H303" s="1"/>
      <c r="I303" s="1"/>
      <c r="J303" s="1">
        <f t="shared" si="4"/>
        <v>0</v>
      </c>
      <c r="K303" s="1"/>
    </row>
    <row r="304" spans="1:11" ht="21.75" customHeight="1" x14ac:dyDescent="0.3">
      <c r="A304" s="1">
        <v>302</v>
      </c>
      <c r="B304" s="10">
        <v>46325</v>
      </c>
      <c r="C304" s="1" t="s">
        <v>68</v>
      </c>
      <c r="D304" s="1" t="s">
        <v>69</v>
      </c>
      <c r="E304" s="1">
        <v>900</v>
      </c>
      <c r="F304" s="1"/>
      <c r="G304" s="1"/>
      <c r="H304" s="1"/>
      <c r="I304" s="1"/>
      <c r="J304" s="1">
        <f t="shared" si="4"/>
        <v>0</v>
      </c>
      <c r="K304" s="1"/>
    </row>
    <row r="305" spans="1:11" ht="21.75" customHeight="1" x14ac:dyDescent="0.3">
      <c r="A305" s="1">
        <v>303</v>
      </c>
      <c r="B305" s="10">
        <v>46326</v>
      </c>
      <c r="C305" s="1" t="s">
        <v>68</v>
      </c>
      <c r="D305" s="1" t="s">
        <v>69</v>
      </c>
      <c r="E305" s="1">
        <v>900</v>
      </c>
      <c r="F305" s="1"/>
      <c r="G305" s="1"/>
      <c r="H305" s="1"/>
      <c r="I305" s="1"/>
      <c r="J305" s="1">
        <f t="shared" si="4"/>
        <v>0</v>
      </c>
      <c r="K305" s="1"/>
    </row>
    <row r="306" spans="1:11" ht="21.75" customHeight="1" x14ac:dyDescent="0.3">
      <c r="A306" s="1">
        <v>304</v>
      </c>
      <c r="B306" s="10">
        <v>46327</v>
      </c>
      <c r="C306" s="1" t="s">
        <v>68</v>
      </c>
      <c r="D306" s="1" t="s">
        <v>69</v>
      </c>
      <c r="E306" s="1">
        <v>900</v>
      </c>
      <c r="F306" s="1"/>
      <c r="G306" s="1"/>
      <c r="H306" s="1"/>
      <c r="I306" s="1"/>
      <c r="J306" s="1">
        <f t="shared" si="4"/>
        <v>0</v>
      </c>
      <c r="K306" s="1"/>
    </row>
    <row r="307" spans="1:11" ht="21.75" customHeight="1" x14ac:dyDescent="0.3">
      <c r="A307" s="1">
        <v>305</v>
      </c>
      <c r="B307" s="10">
        <v>46328</v>
      </c>
      <c r="C307" s="1" t="s">
        <v>68</v>
      </c>
      <c r="D307" s="1" t="s">
        <v>69</v>
      </c>
      <c r="E307" s="1">
        <v>900</v>
      </c>
      <c r="F307" s="1"/>
      <c r="G307" s="1"/>
      <c r="H307" s="1"/>
      <c r="I307" s="1"/>
      <c r="J307" s="1">
        <f t="shared" si="4"/>
        <v>0</v>
      </c>
      <c r="K307" s="1"/>
    </row>
    <row r="308" spans="1:11" ht="21.75" customHeight="1" x14ac:dyDescent="0.3">
      <c r="A308" s="1">
        <v>306</v>
      </c>
      <c r="B308" s="10">
        <v>46329</v>
      </c>
      <c r="C308" s="1" t="s">
        <v>68</v>
      </c>
      <c r="D308" s="1" t="s">
        <v>69</v>
      </c>
      <c r="E308" s="1">
        <v>900</v>
      </c>
      <c r="F308" s="1"/>
      <c r="G308" s="1"/>
      <c r="H308" s="1"/>
      <c r="I308" s="1"/>
      <c r="J308" s="1">
        <f t="shared" si="4"/>
        <v>0</v>
      </c>
      <c r="K308" s="1"/>
    </row>
    <row r="309" spans="1:11" ht="21.75" customHeight="1" x14ac:dyDescent="0.3">
      <c r="A309" s="1">
        <v>307</v>
      </c>
      <c r="B309" s="10">
        <v>46330</v>
      </c>
      <c r="C309" s="1" t="s">
        <v>68</v>
      </c>
      <c r="D309" s="1" t="s">
        <v>69</v>
      </c>
      <c r="E309" s="1">
        <v>900</v>
      </c>
      <c r="F309" s="1"/>
      <c r="G309" s="1"/>
      <c r="H309" s="1"/>
      <c r="I309" s="1"/>
      <c r="J309" s="1">
        <f t="shared" si="4"/>
        <v>0</v>
      </c>
      <c r="K309" s="1"/>
    </row>
    <row r="310" spans="1:11" ht="21.75" customHeight="1" x14ac:dyDescent="0.3">
      <c r="A310" s="1">
        <v>308</v>
      </c>
      <c r="B310" s="10">
        <v>46331</v>
      </c>
      <c r="C310" s="1" t="s">
        <v>68</v>
      </c>
      <c r="D310" s="1" t="s">
        <v>69</v>
      </c>
      <c r="E310" s="1">
        <v>900</v>
      </c>
      <c r="F310" s="1"/>
      <c r="G310" s="1"/>
      <c r="H310" s="1"/>
      <c r="I310" s="1"/>
      <c r="J310" s="1">
        <f t="shared" si="4"/>
        <v>0</v>
      </c>
      <c r="K310" s="1"/>
    </row>
    <row r="311" spans="1:11" ht="21.75" customHeight="1" x14ac:dyDescent="0.3">
      <c r="A311" s="1">
        <v>309</v>
      </c>
      <c r="B311" s="10">
        <v>46332</v>
      </c>
      <c r="C311" s="1" t="s">
        <v>68</v>
      </c>
      <c r="D311" s="1" t="s">
        <v>69</v>
      </c>
      <c r="E311" s="1">
        <v>900</v>
      </c>
      <c r="F311" s="1"/>
      <c r="G311" s="1"/>
      <c r="H311" s="1"/>
      <c r="I311" s="1"/>
      <c r="J311" s="1">
        <f t="shared" si="4"/>
        <v>0</v>
      </c>
      <c r="K311" s="1"/>
    </row>
    <row r="312" spans="1:11" ht="21.75" customHeight="1" x14ac:dyDescent="0.3">
      <c r="A312" s="1">
        <v>310</v>
      </c>
      <c r="B312" s="10">
        <v>46333</v>
      </c>
      <c r="C312" s="1" t="s">
        <v>68</v>
      </c>
      <c r="D312" s="1" t="s">
        <v>69</v>
      </c>
      <c r="E312" s="1">
        <v>900</v>
      </c>
      <c r="F312" s="1"/>
      <c r="G312" s="1"/>
      <c r="H312" s="1"/>
      <c r="I312" s="1"/>
      <c r="J312" s="1">
        <f t="shared" si="4"/>
        <v>0</v>
      </c>
      <c r="K312" s="1"/>
    </row>
    <row r="313" spans="1:11" ht="21.75" customHeight="1" x14ac:dyDescent="0.3">
      <c r="A313" s="1">
        <v>311</v>
      </c>
      <c r="B313" s="10">
        <v>46334</v>
      </c>
      <c r="C313" s="1" t="s">
        <v>68</v>
      </c>
      <c r="D313" s="1" t="s">
        <v>69</v>
      </c>
      <c r="E313" s="1">
        <v>900</v>
      </c>
      <c r="F313" s="1"/>
      <c r="G313" s="1"/>
      <c r="H313" s="1"/>
      <c r="I313" s="1"/>
      <c r="J313" s="1">
        <f t="shared" si="4"/>
        <v>0</v>
      </c>
      <c r="K313" s="1"/>
    </row>
    <row r="314" spans="1:11" ht="21.75" customHeight="1" x14ac:dyDescent="0.3">
      <c r="A314" s="1">
        <v>312</v>
      </c>
      <c r="B314" s="10">
        <v>46335</v>
      </c>
      <c r="C314" s="1" t="s">
        <v>68</v>
      </c>
      <c r="D314" s="1" t="s">
        <v>69</v>
      </c>
      <c r="E314" s="1">
        <v>900</v>
      </c>
      <c r="F314" s="1"/>
      <c r="G314" s="1"/>
      <c r="H314" s="1"/>
      <c r="I314" s="1"/>
      <c r="J314" s="1">
        <f t="shared" si="4"/>
        <v>0</v>
      </c>
      <c r="K314" s="1"/>
    </row>
    <row r="315" spans="1:11" ht="21.75" customHeight="1" x14ac:dyDescent="0.3">
      <c r="A315" s="1">
        <v>313</v>
      </c>
      <c r="B315" s="10">
        <v>46336</v>
      </c>
      <c r="C315" s="1" t="s">
        <v>68</v>
      </c>
      <c r="D315" s="1" t="s">
        <v>69</v>
      </c>
      <c r="E315" s="1">
        <v>900</v>
      </c>
      <c r="F315" s="1"/>
      <c r="G315" s="1"/>
      <c r="H315" s="1"/>
      <c r="I315" s="1"/>
      <c r="J315" s="1">
        <f t="shared" si="4"/>
        <v>0</v>
      </c>
      <c r="K315" s="1"/>
    </row>
    <row r="316" spans="1:11" ht="21.75" customHeight="1" x14ac:dyDescent="0.3">
      <c r="A316" s="1">
        <v>314</v>
      </c>
      <c r="B316" s="10">
        <v>46337</v>
      </c>
      <c r="C316" s="1" t="s">
        <v>68</v>
      </c>
      <c r="D316" s="1" t="s">
        <v>69</v>
      </c>
      <c r="E316" s="1">
        <v>900</v>
      </c>
      <c r="F316" s="1"/>
      <c r="G316" s="1"/>
      <c r="H316" s="1"/>
      <c r="I316" s="1"/>
      <c r="J316" s="1">
        <f t="shared" si="4"/>
        <v>0</v>
      </c>
      <c r="K316" s="1"/>
    </row>
    <row r="317" spans="1:11" ht="21.75" customHeight="1" x14ac:dyDescent="0.3">
      <c r="A317" s="1">
        <v>315</v>
      </c>
      <c r="B317" s="10">
        <v>46338</v>
      </c>
      <c r="C317" s="1" t="s">
        <v>68</v>
      </c>
      <c r="D317" s="1" t="s">
        <v>69</v>
      </c>
      <c r="E317" s="1">
        <v>900</v>
      </c>
      <c r="F317" s="1"/>
      <c r="G317" s="1"/>
      <c r="H317" s="1"/>
      <c r="I317" s="1"/>
      <c r="J317" s="1">
        <f t="shared" si="4"/>
        <v>0</v>
      </c>
      <c r="K317" s="1"/>
    </row>
    <row r="318" spans="1:11" ht="21.75" customHeight="1" x14ac:dyDescent="0.3">
      <c r="A318" s="1">
        <v>316</v>
      </c>
      <c r="B318" s="10">
        <v>46339</v>
      </c>
      <c r="C318" s="1" t="s">
        <v>68</v>
      </c>
      <c r="D318" s="1" t="s">
        <v>69</v>
      </c>
      <c r="E318" s="1">
        <v>900</v>
      </c>
      <c r="F318" s="1"/>
      <c r="G318" s="1"/>
      <c r="H318" s="1"/>
      <c r="I318" s="1"/>
      <c r="J318" s="1">
        <f t="shared" si="4"/>
        <v>0</v>
      </c>
      <c r="K318" s="1"/>
    </row>
    <row r="319" spans="1:11" ht="21.75" customHeight="1" x14ac:dyDescent="0.3">
      <c r="A319" s="1">
        <v>317</v>
      </c>
      <c r="B319" s="10">
        <v>46340</v>
      </c>
      <c r="C319" s="1" t="s">
        <v>68</v>
      </c>
      <c r="D319" s="1" t="s">
        <v>69</v>
      </c>
      <c r="E319" s="1">
        <v>900</v>
      </c>
      <c r="F319" s="1"/>
      <c r="G319" s="1"/>
      <c r="H319" s="1"/>
      <c r="I319" s="1"/>
      <c r="J319" s="1">
        <f t="shared" si="4"/>
        <v>0</v>
      </c>
      <c r="K319" s="1"/>
    </row>
    <row r="320" spans="1:11" ht="21.75" customHeight="1" x14ac:dyDescent="0.3">
      <c r="A320" s="1">
        <v>318</v>
      </c>
      <c r="B320" s="10">
        <v>46341</v>
      </c>
      <c r="C320" s="1" t="s">
        <v>68</v>
      </c>
      <c r="D320" s="1" t="s">
        <v>69</v>
      </c>
      <c r="E320" s="1">
        <v>900</v>
      </c>
      <c r="F320" s="1"/>
      <c r="G320" s="1"/>
      <c r="H320" s="1"/>
      <c r="I320" s="1"/>
      <c r="J320" s="1">
        <f t="shared" si="4"/>
        <v>0</v>
      </c>
      <c r="K320" s="1"/>
    </row>
    <row r="321" spans="1:11" ht="21.75" customHeight="1" x14ac:dyDescent="0.3">
      <c r="A321" s="1">
        <v>319</v>
      </c>
      <c r="B321" s="10">
        <v>46342</v>
      </c>
      <c r="C321" s="1" t="s">
        <v>68</v>
      </c>
      <c r="D321" s="1" t="s">
        <v>69</v>
      </c>
      <c r="E321" s="1">
        <v>900</v>
      </c>
      <c r="F321" s="1"/>
      <c r="G321" s="1"/>
      <c r="H321" s="1"/>
      <c r="I321" s="1"/>
      <c r="J321" s="1">
        <f t="shared" si="4"/>
        <v>0</v>
      </c>
      <c r="K321" s="1"/>
    </row>
    <row r="322" spans="1:11" ht="21.75" customHeight="1" x14ac:dyDescent="0.3">
      <c r="A322" s="1">
        <v>320</v>
      </c>
      <c r="B322" s="10">
        <v>46343</v>
      </c>
      <c r="C322" s="1" t="s">
        <v>68</v>
      </c>
      <c r="D322" s="1" t="s">
        <v>69</v>
      </c>
      <c r="E322" s="1">
        <v>900</v>
      </c>
      <c r="F322" s="1"/>
      <c r="G322" s="1"/>
      <c r="H322" s="1"/>
      <c r="I322" s="1"/>
      <c r="J322" s="1">
        <f t="shared" si="4"/>
        <v>0</v>
      </c>
      <c r="K322" s="1"/>
    </row>
    <row r="323" spans="1:11" ht="21.75" customHeight="1" x14ac:dyDescent="0.3">
      <c r="A323" s="1">
        <v>321</v>
      </c>
      <c r="B323" s="10">
        <v>46344</v>
      </c>
      <c r="C323" s="1" t="s">
        <v>68</v>
      </c>
      <c r="D323" s="1" t="s">
        <v>69</v>
      </c>
      <c r="E323" s="1">
        <v>900</v>
      </c>
      <c r="F323" s="1"/>
      <c r="G323" s="1"/>
      <c r="H323" s="1"/>
      <c r="I323" s="1"/>
      <c r="J323" s="1">
        <f t="shared" si="4"/>
        <v>0</v>
      </c>
      <c r="K323" s="1"/>
    </row>
    <row r="324" spans="1:11" ht="21.75" customHeight="1" x14ac:dyDescent="0.3">
      <c r="A324" s="1">
        <v>322</v>
      </c>
      <c r="B324" s="10">
        <v>46345</v>
      </c>
      <c r="C324" s="1" t="s">
        <v>68</v>
      </c>
      <c r="D324" s="1" t="s">
        <v>69</v>
      </c>
      <c r="E324" s="1">
        <v>900</v>
      </c>
      <c r="F324" s="1"/>
      <c r="G324" s="1"/>
      <c r="H324" s="1"/>
      <c r="I324" s="1"/>
      <c r="J324" s="1">
        <f t="shared" ref="J324:J367" si="5">E324*F324-G324-H324+I324</f>
        <v>0</v>
      </c>
      <c r="K324" s="1"/>
    </row>
    <row r="325" spans="1:11" ht="21.75" customHeight="1" x14ac:dyDescent="0.3">
      <c r="A325" s="1">
        <v>323</v>
      </c>
      <c r="B325" s="10">
        <v>46346</v>
      </c>
      <c r="C325" s="1" t="s">
        <v>68</v>
      </c>
      <c r="D325" s="1" t="s">
        <v>69</v>
      </c>
      <c r="E325" s="1">
        <v>900</v>
      </c>
      <c r="F325" s="1"/>
      <c r="G325" s="1"/>
      <c r="H325" s="1"/>
      <c r="I325" s="1"/>
      <c r="J325" s="1">
        <f t="shared" si="5"/>
        <v>0</v>
      </c>
      <c r="K325" s="1"/>
    </row>
    <row r="326" spans="1:11" ht="21.75" customHeight="1" x14ac:dyDescent="0.3">
      <c r="A326" s="1">
        <v>324</v>
      </c>
      <c r="B326" s="10">
        <v>46347</v>
      </c>
      <c r="C326" s="1" t="s">
        <v>68</v>
      </c>
      <c r="D326" s="1" t="s">
        <v>69</v>
      </c>
      <c r="E326" s="1">
        <v>900</v>
      </c>
      <c r="F326" s="1"/>
      <c r="G326" s="1"/>
      <c r="H326" s="1"/>
      <c r="I326" s="1"/>
      <c r="J326" s="1">
        <f t="shared" si="5"/>
        <v>0</v>
      </c>
      <c r="K326" s="1"/>
    </row>
    <row r="327" spans="1:11" ht="21.75" customHeight="1" x14ac:dyDescent="0.3">
      <c r="A327" s="1">
        <v>325</v>
      </c>
      <c r="B327" s="10">
        <v>46348</v>
      </c>
      <c r="C327" s="1" t="s">
        <v>68</v>
      </c>
      <c r="D327" s="1" t="s">
        <v>69</v>
      </c>
      <c r="E327" s="1">
        <v>900</v>
      </c>
      <c r="F327" s="1"/>
      <c r="G327" s="1"/>
      <c r="H327" s="1"/>
      <c r="I327" s="1"/>
      <c r="J327" s="1">
        <f t="shared" si="5"/>
        <v>0</v>
      </c>
      <c r="K327" s="1"/>
    </row>
    <row r="328" spans="1:11" ht="21.75" customHeight="1" x14ac:dyDescent="0.3">
      <c r="A328" s="1">
        <v>326</v>
      </c>
      <c r="B328" s="10">
        <v>46349</v>
      </c>
      <c r="C328" s="1" t="s">
        <v>68</v>
      </c>
      <c r="D328" s="1" t="s">
        <v>69</v>
      </c>
      <c r="E328" s="1">
        <v>900</v>
      </c>
      <c r="F328" s="1"/>
      <c r="G328" s="1"/>
      <c r="H328" s="1"/>
      <c r="I328" s="1"/>
      <c r="J328" s="1">
        <f t="shared" si="5"/>
        <v>0</v>
      </c>
      <c r="K328" s="1"/>
    </row>
    <row r="329" spans="1:11" ht="21.75" customHeight="1" x14ac:dyDescent="0.3">
      <c r="A329" s="1">
        <v>327</v>
      </c>
      <c r="B329" s="10">
        <v>46350</v>
      </c>
      <c r="C329" s="1" t="s">
        <v>68</v>
      </c>
      <c r="D329" s="1" t="s">
        <v>69</v>
      </c>
      <c r="E329" s="1">
        <v>900</v>
      </c>
      <c r="F329" s="1"/>
      <c r="G329" s="1"/>
      <c r="H329" s="1"/>
      <c r="I329" s="1"/>
      <c r="J329" s="1">
        <f t="shared" si="5"/>
        <v>0</v>
      </c>
      <c r="K329" s="1"/>
    </row>
    <row r="330" spans="1:11" ht="21.75" customHeight="1" x14ac:dyDescent="0.3">
      <c r="A330" s="1">
        <v>328</v>
      </c>
      <c r="B330" s="10">
        <v>46351</v>
      </c>
      <c r="C330" s="1" t="s">
        <v>68</v>
      </c>
      <c r="D330" s="1" t="s">
        <v>69</v>
      </c>
      <c r="E330" s="1">
        <v>900</v>
      </c>
      <c r="F330" s="1"/>
      <c r="G330" s="1"/>
      <c r="H330" s="1"/>
      <c r="I330" s="1"/>
      <c r="J330" s="1">
        <f t="shared" si="5"/>
        <v>0</v>
      </c>
      <c r="K330" s="1"/>
    </row>
    <row r="331" spans="1:11" ht="21.75" customHeight="1" x14ac:dyDescent="0.3">
      <c r="A331" s="1">
        <v>329</v>
      </c>
      <c r="B331" s="10">
        <v>46352</v>
      </c>
      <c r="C331" s="1" t="s">
        <v>68</v>
      </c>
      <c r="D331" s="1" t="s">
        <v>69</v>
      </c>
      <c r="E331" s="1">
        <v>900</v>
      </c>
      <c r="F331" s="1"/>
      <c r="G331" s="1"/>
      <c r="H331" s="1"/>
      <c r="I331" s="1"/>
      <c r="J331" s="1">
        <f t="shared" si="5"/>
        <v>0</v>
      </c>
      <c r="K331" s="1"/>
    </row>
    <row r="332" spans="1:11" ht="21.75" customHeight="1" x14ac:dyDescent="0.3">
      <c r="A332" s="1">
        <v>330</v>
      </c>
      <c r="B332" s="10">
        <v>46353</v>
      </c>
      <c r="C332" s="1" t="s">
        <v>68</v>
      </c>
      <c r="D332" s="1" t="s">
        <v>69</v>
      </c>
      <c r="E332" s="1">
        <v>900</v>
      </c>
      <c r="F332" s="1"/>
      <c r="G332" s="1"/>
      <c r="H332" s="1"/>
      <c r="I332" s="1"/>
      <c r="J332" s="1">
        <f t="shared" si="5"/>
        <v>0</v>
      </c>
      <c r="K332" s="1"/>
    </row>
    <row r="333" spans="1:11" ht="21.75" customHeight="1" x14ac:dyDescent="0.3">
      <c r="A333" s="1">
        <v>331</v>
      </c>
      <c r="B333" s="10">
        <v>46354</v>
      </c>
      <c r="C333" s="1" t="s">
        <v>68</v>
      </c>
      <c r="D333" s="1" t="s">
        <v>69</v>
      </c>
      <c r="E333" s="1">
        <v>900</v>
      </c>
      <c r="F333" s="1"/>
      <c r="G333" s="1"/>
      <c r="H333" s="1"/>
      <c r="I333" s="1"/>
      <c r="J333" s="1">
        <f t="shared" si="5"/>
        <v>0</v>
      </c>
      <c r="K333" s="1"/>
    </row>
    <row r="334" spans="1:11" ht="21.75" customHeight="1" x14ac:dyDescent="0.3">
      <c r="A334" s="1">
        <v>332</v>
      </c>
      <c r="B334" s="10">
        <v>46355</v>
      </c>
      <c r="C334" s="1" t="s">
        <v>68</v>
      </c>
      <c r="D334" s="1" t="s">
        <v>69</v>
      </c>
      <c r="E334" s="1">
        <v>900</v>
      </c>
      <c r="F334" s="1"/>
      <c r="G334" s="1"/>
      <c r="H334" s="1"/>
      <c r="I334" s="1"/>
      <c r="J334" s="1">
        <f t="shared" si="5"/>
        <v>0</v>
      </c>
      <c r="K334" s="1"/>
    </row>
    <row r="335" spans="1:11" ht="21.75" customHeight="1" x14ac:dyDescent="0.3">
      <c r="A335" s="1">
        <v>333</v>
      </c>
      <c r="B335" s="10">
        <v>46356</v>
      </c>
      <c r="C335" s="1" t="s">
        <v>68</v>
      </c>
      <c r="D335" s="1" t="s">
        <v>69</v>
      </c>
      <c r="E335" s="1">
        <v>900</v>
      </c>
      <c r="F335" s="1"/>
      <c r="G335" s="1"/>
      <c r="H335" s="1"/>
      <c r="I335" s="1"/>
      <c r="J335" s="1">
        <f t="shared" si="5"/>
        <v>0</v>
      </c>
      <c r="K335" s="1"/>
    </row>
    <row r="336" spans="1:11" ht="21.75" customHeight="1" x14ac:dyDescent="0.3">
      <c r="A336" s="1">
        <v>334</v>
      </c>
      <c r="B336" s="10">
        <v>46357</v>
      </c>
      <c r="C336" s="1" t="s">
        <v>68</v>
      </c>
      <c r="D336" s="1" t="s">
        <v>69</v>
      </c>
      <c r="E336" s="1">
        <v>900</v>
      </c>
      <c r="F336" s="1"/>
      <c r="G336" s="1"/>
      <c r="H336" s="1"/>
      <c r="I336" s="1"/>
      <c r="J336" s="1">
        <f t="shared" si="5"/>
        <v>0</v>
      </c>
      <c r="K336" s="1"/>
    </row>
    <row r="337" spans="1:11" ht="21.75" customHeight="1" x14ac:dyDescent="0.3">
      <c r="A337" s="1">
        <v>335</v>
      </c>
      <c r="B337" s="10">
        <v>46358</v>
      </c>
      <c r="C337" s="1" t="s">
        <v>68</v>
      </c>
      <c r="D337" s="1" t="s">
        <v>69</v>
      </c>
      <c r="E337" s="1">
        <v>900</v>
      </c>
      <c r="F337" s="1"/>
      <c r="G337" s="1"/>
      <c r="H337" s="1"/>
      <c r="I337" s="1"/>
      <c r="J337" s="1">
        <f t="shared" si="5"/>
        <v>0</v>
      </c>
      <c r="K337" s="1"/>
    </row>
    <row r="338" spans="1:11" ht="21.75" customHeight="1" x14ac:dyDescent="0.3">
      <c r="A338" s="1">
        <v>336</v>
      </c>
      <c r="B338" s="10">
        <v>46359</v>
      </c>
      <c r="C338" s="1" t="s">
        <v>68</v>
      </c>
      <c r="D338" s="1" t="s">
        <v>69</v>
      </c>
      <c r="E338" s="1">
        <v>900</v>
      </c>
      <c r="F338" s="1"/>
      <c r="G338" s="1"/>
      <c r="H338" s="1"/>
      <c r="I338" s="1"/>
      <c r="J338" s="1">
        <f t="shared" si="5"/>
        <v>0</v>
      </c>
      <c r="K338" s="1"/>
    </row>
    <row r="339" spans="1:11" ht="21.75" customHeight="1" x14ac:dyDescent="0.3">
      <c r="A339" s="1">
        <v>337</v>
      </c>
      <c r="B339" s="10">
        <v>46360</v>
      </c>
      <c r="C339" s="1" t="s">
        <v>68</v>
      </c>
      <c r="D339" s="1" t="s">
        <v>69</v>
      </c>
      <c r="E339" s="1">
        <v>900</v>
      </c>
      <c r="F339" s="1"/>
      <c r="G339" s="1"/>
      <c r="H339" s="1"/>
      <c r="I339" s="1"/>
      <c r="J339" s="1">
        <f t="shared" si="5"/>
        <v>0</v>
      </c>
      <c r="K339" s="1"/>
    </row>
    <row r="340" spans="1:11" ht="21.75" customHeight="1" x14ac:dyDescent="0.3">
      <c r="A340" s="1">
        <v>338</v>
      </c>
      <c r="B340" s="10">
        <v>46361</v>
      </c>
      <c r="C340" s="1" t="s">
        <v>68</v>
      </c>
      <c r="D340" s="1" t="s">
        <v>69</v>
      </c>
      <c r="E340" s="1">
        <v>900</v>
      </c>
      <c r="F340" s="1"/>
      <c r="G340" s="1"/>
      <c r="H340" s="1"/>
      <c r="I340" s="1"/>
      <c r="J340" s="1">
        <f t="shared" si="5"/>
        <v>0</v>
      </c>
      <c r="K340" s="1"/>
    </row>
    <row r="341" spans="1:11" ht="21.75" customHeight="1" x14ac:dyDescent="0.3">
      <c r="A341" s="1">
        <v>339</v>
      </c>
      <c r="B341" s="10">
        <v>46362</v>
      </c>
      <c r="C341" s="1" t="s">
        <v>68</v>
      </c>
      <c r="D341" s="1" t="s">
        <v>69</v>
      </c>
      <c r="E341" s="1">
        <v>900</v>
      </c>
      <c r="F341" s="1"/>
      <c r="G341" s="1"/>
      <c r="H341" s="1"/>
      <c r="I341" s="1"/>
      <c r="J341" s="1">
        <f t="shared" si="5"/>
        <v>0</v>
      </c>
      <c r="K341" s="1"/>
    </row>
    <row r="342" spans="1:11" ht="21.75" customHeight="1" x14ac:dyDescent="0.3">
      <c r="A342" s="1">
        <v>340</v>
      </c>
      <c r="B342" s="10">
        <v>46363</v>
      </c>
      <c r="C342" s="1" t="s">
        <v>68</v>
      </c>
      <c r="D342" s="1" t="s">
        <v>69</v>
      </c>
      <c r="E342" s="1">
        <v>900</v>
      </c>
      <c r="F342" s="1"/>
      <c r="G342" s="1"/>
      <c r="H342" s="1"/>
      <c r="I342" s="1"/>
      <c r="J342" s="1">
        <f t="shared" si="5"/>
        <v>0</v>
      </c>
      <c r="K342" s="1"/>
    </row>
    <row r="343" spans="1:11" ht="21.75" customHeight="1" x14ac:dyDescent="0.3">
      <c r="A343" s="1">
        <v>341</v>
      </c>
      <c r="B343" s="10">
        <v>46364</v>
      </c>
      <c r="C343" s="1" t="s">
        <v>68</v>
      </c>
      <c r="D343" s="1" t="s">
        <v>69</v>
      </c>
      <c r="E343" s="1">
        <v>900</v>
      </c>
      <c r="F343" s="1"/>
      <c r="G343" s="1"/>
      <c r="H343" s="1"/>
      <c r="I343" s="1"/>
      <c r="J343" s="1">
        <f t="shared" si="5"/>
        <v>0</v>
      </c>
      <c r="K343" s="1"/>
    </row>
    <row r="344" spans="1:11" ht="21.75" customHeight="1" x14ac:dyDescent="0.3">
      <c r="A344" s="1">
        <v>342</v>
      </c>
      <c r="B344" s="10">
        <v>46365</v>
      </c>
      <c r="C344" s="1" t="s">
        <v>68</v>
      </c>
      <c r="D344" s="1" t="s">
        <v>69</v>
      </c>
      <c r="E344" s="1">
        <v>900</v>
      </c>
      <c r="F344" s="1"/>
      <c r="G344" s="1"/>
      <c r="H344" s="1"/>
      <c r="I344" s="1"/>
      <c r="J344" s="1">
        <f t="shared" si="5"/>
        <v>0</v>
      </c>
      <c r="K344" s="1"/>
    </row>
    <row r="345" spans="1:11" ht="21.75" customHeight="1" x14ac:dyDescent="0.3">
      <c r="A345" s="1">
        <v>343</v>
      </c>
      <c r="B345" s="10">
        <v>46366</v>
      </c>
      <c r="C345" s="1" t="s">
        <v>68</v>
      </c>
      <c r="D345" s="1" t="s">
        <v>69</v>
      </c>
      <c r="E345" s="1">
        <v>900</v>
      </c>
      <c r="F345" s="1"/>
      <c r="G345" s="1"/>
      <c r="H345" s="1"/>
      <c r="I345" s="1"/>
      <c r="J345" s="1">
        <f t="shared" si="5"/>
        <v>0</v>
      </c>
      <c r="K345" s="1"/>
    </row>
    <row r="346" spans="1:11" ht="21.75" customHeight="1" x14ac:dyDescent="0.3">
      <c r="A346" s="1">
        <v>344</v>
      </c>
      <c r="B346" s="10">
        <v>46367</v>
      </c>
      <c r="C346" s="1" t="s">
        <v>68</v>
      </c>
      <c r="D346" s="1" t="s">
        <v>69</v>
      </c>
      <c r="E346" s="1">
        <v>900</v>
      </c>
      <c r="F346" s="1"/>
      <c r="G346" s="1"/>
      <c r="H346" s="1"/>
      <c r="I346" s="1"/>
      <c r="J346" s="1">
        <f t="shared" si="5"/>
        <v>0</v>
      </c>
      <c r="K346" s="1"/>
    </row>
    <row r="347" spans="1:11" ht="21.75" customHeight="1" x14ac:dyDescent="0.3">
      <c r="A347" s="1">
        <v>345</v>
      </c>
      <c r="B347" s="10">
        <v>46368</v>
      </c>
      <c r="C347" s="1" t="s">
        <v>68</v>
      </c>
      <c r="D347" s="1" t="s">
        <v>69</v>
      </c>
      <c r="E347" s="1">
        <v>900</v>
      </c>
      <c r="F347" s="1"/>
      <c r="G347" s="1"/>
      <c r="H347" s="1"/>
      <c r="I347" s="1"/>
      <c r="J347" s="1">
        <f t="shared" si="5"/>
        <v>0</v>
      </c>
      <c r="K347" s="1"/>
    </row>
    <row r="348" spans="1:11" ht="21.75" customHeight="1" x14ac:dyDescent="0.3">
      <c r="A348" s="1">
        <v>346</v>
      </c>
      <c r="B348" s="10">
        <v>46369</v>
      </c>
      <c r="C348" s="1" t="s">
        <v>68</v>
      </c>
      <c r="D348" s="1" t="s">
        <v>69</v>
      </c>
      <c r="E348" s="1">
        <v>900</v>
      </c>
      <c r="F348" s="1"/>
      <c r="G348" s="1"/>
      <c r="H348" s="1"/>
      <c r="I348" s="1"/>
      <c r="J348" s="1">
        <f t="shared" si="5"/>
        <v>0</v>
      </c>
      <c r="K348" s="1"/>
    </row>
    <row r="349" spans="1:11" ht="21.75" customHeight="1" x14ac:dyDescent="0.3">
      <c r="A349" s="1">
        <v>347</v>
      </c>
      <c r="B349" s="10">
        <v>46370</v>
      </c>
      <c r="C349" s="1" t="s">
        <v>68</v>
      </c>
      <c r="D349" s="1" t="s">
        <v>69</v>
      </c>
      <c r="E349" s="1">
        <v>900</v>
      </c>
      <c r="F349" s="1"/>
      <c r="G349" s="1"/>
      <c r="H349" s="1"/>
      <c r="I349" s="1"/>
      <c r="J349" s="1">
        <f t="shared" si="5"/>
        <v>0</v>
      </c>
      <c r="K349" s="1"/>
    </row>
    <row r="350" spans="1:11" ht="21.75" customHeight="1" x14ac:dyDescent="0.3">
      <c r="A350" s="1">
        <v>348</v>
      </c>
      <c r="B350" s="10">
        <v>46371</v>
      </c>
      <c r="C350" s="1" t="s">
        <v>68</v>
      </c>
      <c r="D350" s="1" t="s">
        <v>69</v>
      </c>
      <c r="E350" s="1">
        <v>900</v>
      </c>
      <c r="F350" s="1"/>
      <c r="G350" s="1"/>
      <c r="H350" s="1"/>
      <c r="I350" s="1"/>
      <c r="J350" s="1">
        <f t="shared" si="5"/>
        <v>0</v>
      </c>
      <c r="K350" s="1"/>
    </row>
    <row r="351" spans="1:11" ht="21.75" customHeight="1" x14ac:dyDescent="0.3">
      <c r="A351" s="1">
        <v>349</v>
      </c>
      <c r="B351" s="10">
        <v>46372</v>
      </c>
      <c r="C351" s="1" t="s">
        <v>68</v>
      </c>
      <c r="D351" s="1" t="s">
        <v>69</v>
      </c>
      <c r="E351" s="1">
        <v>900</v>
      </c>
      <c r="F351" s="1"/>
      <c r="G351" s="1"/>
      <c r="H351" s="1"/>
      <c r="I351" s="1"/>
      <c r="J351" s="1">
        <f t="shared" si="5"/>
        <v>0</v>
      </c>
      <c r="K351" s="1"/>
    </row>
    <row r="352" spans="1:11" ht="21.75" customHeight="1" x14ac:dyDescent="0.3">
      <c r="A352" s="1">
        <v>350</v>
      </c>
      <c r="B352" s="10">
        <v>46373</v>
      </c>
      <c r="C352" s="1" t="s">
        <v>68</v>
      </c>
      <c r="D352" s="1" t="s">
        <v>69</v>
      </c>
      <c r="E352" s="1">
        <v>900</v>
      </c>
      <c r="F352" s="1"/>
      <c r="G352" s="1"/>
      <c r="H352" s="1"/>
      <c r="I352" s="1"/>
      <c r="J352" s="1">
        <f t="shared" si="5"/>
        <v>0</v>
      </c>
      <c r="K352" s="1"/>
    </row>
    <row r="353" spans="1:11" ht="21.75" customHeight="1" x14ac:dyDescent="0.3">
      <c r="A353" s="1">
        <v>351</v>
      </c>
      <c r="B353" s="10">
        <v>46374</v>
      </c>
      <c r="C353" s="1" t="s">
        <v>68</v>
      </c>
      <c r="D353" s="1" t="s">
        <v>69</v>
      </c>
      <c r="E353" s="1">
        <v>900</v>
      </c>
      <c r="F353" s="1"/>
      <c r="G353" s="1"/>
      <c r="H353" s="1"/>
      <c r="I353" s="1"/>
      <c r="J353" s="1">
        <f t="shared" si="5"/>
        <v>0</v>
      </c>
      <c r="K353" s="1"/>
    </row>
    <row r="354" spans="1:11" ht="21.75" customHeight="1" x14ac:dyDescent="0.3">
      <c r="A354" s="1">
        <v>352</v>
      </c>
      <c r="B354" s="10">
        <v>46375</v>
      </c>
      <c r="C354" s="1" t="s">
        <v>68</v>
      </c>
      <c r="D354" s="1" t="s">
        <v>69</v>
      </c>
      <c r="E354" s="1">
        <v>900</v>
      </c>
      <c r="F354" s="1"/>
      <c r="G354" s="1"/>
      <c r="H354" s="1"/>
      <c r="I354" s="1"/>
      <c r="J354" s="1">
        <f t="shared" si="5"/>
        <v>0</v>
      </c>
      <c r="K354" s="1"/>
    </row>
    <row r="355" spans="1:11" ht="21.75" customHeight="1" x14ac:dyDescent="0.3">
      <c r="A355" s="1">
        <v>353</v>
      </c>
      <c r="B355" s="10">
        <v>46376</v>
      </c>
      <c r="C355" s="1" t="s">
        <v>68</v>
      </c>
      <c r="D355" s="1" t="s">
        <v>69</v>
      </c>
      <c r="E355" s="1">
        <v>900</v>
      </c>
      <c r="F355" s="1"/>
      <c r="G355" s="1"/>
      <c r="H355" s="1"/>
      <c r="I355" s="1"/>
      <c r="J355" s="1">
        <f t="shared" si="5"/>
        <v>0</v>
      </c>
      <c r="K355" s="1"/>
    </row>
    <row r="356" spans="1:11" ht="21.75" customHeight="1" x14ac:dyDescent="0.3">
      <c r="A356" s="1">
        <v>354</v>
      </c>
      <c r="B356" s="10">
        <v>46377</v>
      </c>
      <c r="C356" s="1" t="s">
        <v>68</v>
      </c>
      <c r="D356" s="1" t="s">
        <v>69</v>
      </c>
      <c r="E356" s="1">
        <v>900</v>
      </c>
      <c r="F356" s="1"/>
      <c r="G356" s="1"/>
      <c r="H356" s="1"/>
      <c r="I356" s="1"/>
      <c r="J356" s="1">
        <f t="shared" si="5"/>
        <v>0</v>
      </c>
      <c r="K356" s="1"/>
    </row>
    <row r="357" spans="1:11" ht="21.75" customHeight="1" x14ac:dyDescent="0.3">
      <c r="A357" s="1">
        <v>355</v>
      </c>
      <c r="B357" s="10">
        <v>46378</v>
      </c>
      <c r="C357" s="1" t="s">
        <v>68</v>
      </c>
      <c r="D357" s="1" t="s">
        <v>69</v>
      </c>
      <c r="E357" s="1">
        <v>900</v>
      </c>
      <c r="F357" s="1"/>
      <c r="G357" s="1"/>
      <c r="H357" s="1"/>
      <c r="I357" s="1"/>
      <c r="J357" s="1">
        <f t="shared" si="5"/>
        <v>0</v>
      </c>
      <c r="K357" s="1"/>
    </row>
    <row r="358" spans="1:11" ht="21.75" customHeight="1" x14ac:dyDescent="0.3">
      <c r="A358" s="1">
        <v>356</v>
      </c>
      <c r="B358" s="10">
        <v>46379</v>
      </c>
      <c r="C358" s="1" t="s">
        <v>68</v>
      </c>
      <c r="D358" s="1" t="s">
        <v>69</v>
      </c>
      <c r="E358" s="1">
        <v>900</v>
      </c>
      <c r="F358" s="1"/>
      <c r="G358" s="1"/>
      <c r="H358" s="1"/>
      <c r="I358" s="1"/>
      <c r="J358" s="1">
        <f t="shared" si="5"/>
        <v>0</v>
      </c>
      <c r="K358" s="1"/>
    </row>
    <row r="359" spans="1:11" ht="21.75" customHeight="1" x14ac:dyDescent="0.3">
      <c r="A359" s="1">
        <v>357</v>
      </c>
      <c r="B359" s="10">
        <v>46380</v>
      </c>
      <c r="C359" s="1" t="s">
        <v>68</v>
      </c>
      <c r="D359" s="1" t="s">
        <v>69</v>
      </c>
      <c r="E359" s="1">
        <v>900</v>
      </c>
      <c r="F359" s="1"/>
      <c r="G359" s="1"/>
      <c r="H359" s="1"/>
      <c r="I359" s="1"/>
      <c r="J359" s="1">
        <f t="shared" si="5"/>
        <v>0</v>
      </c>
      <c r="K359" s="1"/>
    </row>
    <row r="360" spans="1:11" ht="21.75" customHeight="1" x14ac:dyDescent="0.3">
      <c r="A360" s="1">
        <v>358</v>
      </c>
      <c r="B360" s="10">
        <v>46381</v>
      </c>
      <c r="C360" s="1" t="s">
        <v>68</v>
      </c>
      <c r="D360" s="1" t="s">
        <v>69</v>
      </c>
      <c r="E360" s="1">
        <v>900</v>
      </c>
      <c r="F360" s="1"/>
      <c r="G360" s="1"/>
      <c r="H360" s="1"/>
      <c r="I360" s="1"/>
      <c r="J360" s="1">
        <f t="shared" si="5"/>
        <v>0</v>
      </c>
      <c r="K360" s="1"/>
    </row>
    <row r="361" spans="1:11" ht="21.75" customHeight="1" x14ac:dyDescent="0.3">
      <c r="A361" s="1">
        <v>359</v>
      </c>
      <c r="B361" s="10">
        <v>46382</v>
      </c>
      <c r="C361" s="1" t="s">
        <v>68</v>
      </c>
      <c r="D361" s="1" t="s">
        <v>69</v>
      </c>
      <c r="E361" s="1">
        <v>900</v>
      </c>
      <c r="F361" s="1"/>
      <c r="G361" s="1"/>
      <c r="H361" s="1"/>
      <c r="I361" s="1"/>
      <c r="J361" s="1">
        <f t="shared" si="5"/>
        <v>0</v>
      </c>
      <c r="K361" s="1"/>
    </row>
    <row r="362" spans="1:11" ht="21.75" customHeight="1" x14ac:dyDescent="0.3">
      <c r="A362" s="1">
        <v>360</v>
      </c>
      <c r="B362" s="10">
        <v>46383</v>
      </c>
      <c r="C362" s="1" t="s">
        <v>68</v>
      </c>
      <c r="D362" s="1" t="s">
        <v>69</v>
      </c>
      <c r="E362" s="1">
        <v>900</v>
      </c>
      <c r="F362" s="1"/>
      <c r="G362" s="1"/>
      <c r="H362" s="1"/>
      <c r="I362" s="1"/>
      <c r="J362" s="1">
        <f t="shared" si="5"/>
        <v>0</v>
      </c>
      <c r="K362" s="1"/>
    </row>
    <row r="363" spans="1:11" ht="21.75" customHeight="1" x14ac:dyDescent="0.3">
      <c r="A363" s="1">
        <v>361</v>
      </c>
      <c r="B363" s="10">
        <v>46384</v>
      </c>
      <c r="C363" s="1" t="s">
        <v>68</v>
      </c>
      <c r="D363" s="1" t="s">
        <v>69</v>
      </c>
      <c r="E363" s="1">
        <v>900</v>
      </c>
      <c r="F363" s="1"/>
      <c r="G363" s="1"/>
      <c r="H363" s="1"/>
      <c r="I363" s="1"/>
      <c r="J363" s="1">
        <f t="shared" si="5"/>
        <v>0</v>
      </c>
      <c r="K363" s="1"/>
    </row>
    <row r="364" spans="1:11" ht="21.75" customHeight="1" x14ac:dyDescent="0.3">
      <c r="A364" s="1">
        <v>362</v>
      </c>
      <c r="B364" s="10">
        <v>46385</v>
      </c>
      <c r="C364" s="1" t="s">
        <v>68</v>
      </c>
      <c r="D364" s="1" t="s">
        <v>69</v>
      </c>
      <c r="E364" s="1">
        <v>900</v>
      </c>
      <c r="F364" s="1"/>
      <c r="G364" s="1"/>
      <c r="H364" s="1"/>
      <c r="I364" s="1"/>
      <c r="J364" s="1">
        <f t="shared" si="5"/>
        <v>0</v>
      </c>
      <c r="K364" s="1"/>
    </row>
    <row r="365" spans="1:11" ht="21.75" customHeight="1" x14ac:dyDescent="0.3">
      <c r="A365" s="1">
        <v>363</v>
      </c>
      <c r="B365" s="10">
        <v>46386</v>
      </c>
      <c r="C365" s="1" t="s">
        <v>68</v>
      </c>
      <c r="D365" s="1" t="s">
        <v>69</v>
      </c>
      <c r="E365" s="1">
        <v>900</v>
      </c>
      <c r="F365" s="1"/>
      <c r="G365" s="1"/>
      <c r="H365" s="1"/>
      <c r="I365" s="1"/>
      <c r="J365" s="1">
        <f t="shared" si="5"/>
        <v>0</v>
      </c>
      <c r="K365" s="1"/>
    </row>
    <row r="366" spans="1:11" ht="21.75" customHeight="1" x14ac:dyDescent="0.3">
      <c r="A366" s="1">
        <v>364</v>
      </c>
      <c r="B366" s="10">
        <v>46387</v>
      </c>
      <c r="C366" s="1" t="s">
        <v>68</v>
      </c>
      <c r="D366" s="1" t="s">
        <v>69</v>
      </c>
      <c r="E366" s="1">
        <v>900</v>
      </c>
      <c r="F366" s="1"/>
      <c r="G366" s="1"/>
      <c r="H366" s="1"/>
      <c r="I366" s="1"/>
      <c r="J366" s="1">
        <f t="shared" si="5"/>
        <v>0</v>
      </c>
      <c r="K366" s="1"/>
    </row>
    <row r="367" spans="1:11" ht="21.75" customHeight="1" x14ac:dyDescent="0.3">
      <c r="A367" s="1">
        <v>365</v>
      </c>
      <c r="B367" s="10">
        <v>46388</v>
      </c>
      <c r="C367" s="1" t="s">
        <v>68</v>
      </c>
      <c r="D367" s="1" t="s">
        <v>69</v>
      </c>
      <c r="E367" s="1">
        <v>900</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1D000000}"/>
  <mergeCells count="3">
    <mergeCell ref="A1:K1"/>
    <mergeCell ref="N4:O4"/>
    <mergeCell ref="M5:P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Worksheet____18"/>
  <dimension ref="A1:Q371"/>
  <sheetViews>
    <sheetView rightToLeft="1" workbookViewId="0">
      <selection activeCell="O20" sqref="O20"/>
    </sheetView>
  </sheetViews>
  <sheetFormatPr defaultRowHeight="21.75" customHeight="1" x14ac:dyDescent="0.3"/>
  <cols>
    <col min="1" max="1" width="4.1640625" customWidth="1"/>
    <col min="2" max="2" width="13" customWidth="1"/>
    <col min="3"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75" customHeight="1" x14ac:dyDescent="0.3">
      <c r="A1" s="273" t="s">
        <v>71</v>
      </c>
      <c r="B1" s="273"/>
      <c r="C1" s="273"/>
      <c r="D1" s="273"/>
      <c r="E1" s="273"/>
      <c r="F1" s="273"/>
      <c r="G1" s="273"/>
      <c r="H1" s="273"/>
      <c r="I1" s="273"/>
      <c r="J1" s="273"/>
      <c r="K1" s="273"/>
    </row>
    <row r="2" spans="1:17" ht="21.75" customHeight="1" x14ac:dyDescent="0.35">
      <c r="A2" s="8" t="s">
        <v>0</v>
      </c>
      <c r="B2" s="9" t="s">
        <v>7</v>
      </c>
      <c r="C2" s="5" t="s">
        <v>2</v>
      </c>
      <c r="D2" s="5" t="s">
        <v>13</v>
      </c>
      <c r="E2" s="5" t="s">
        <v>14</v>
      </c>
      <c r="F2" s="5" t="s">
        <v>1</v>
      </c>
      <c r="G2" s="5" t="s">
        <v>5</v>
      </c>
      <c r="H2" s="5" t="s">
        <v>4</v>
      </c>
      <c r="I2" s="5" t="s">
        <v>12</v>
      </c>
      <c r="J2" s="5" t="s">
        <v>6</v>
      </c>
      <c r="K2" s="7" t="s">
        <v>3</v>
      </c>
    </row>
    <row r="3" spans="1:17" ht="21.75" customHeight="1" x14ac:dyDescent="0.3">
      <c r="A3" s="1">
        <v>1</v>
      </c>
      <c r="B3" s="10">
        <v>46024</v>
      </c>
      <c r="C3" s="1" t="s">
        <v>61</v>
      </c>
      <c r="D3" s="1" t="s">
        <v>70</v>
      </c>
      <c r="E3" s="1">
        <v>450</v>
      </c>
      <c r="F3" s="1">
        <v>1</v>
      </c>
      <c r="G3" s="1"/>
      <c r="H3" s="1"/>
      <c r="I3" s="1"/>
      <c r="J3" s="1">
        <f>E3*F3-G3-H3+I3</f>
        <v>450</v>
      </c>
      <c r="K3" s="1"/>
      <c r="M3" s="13"/>
      <c r="N3" s="13"/>
      <c r="O3" s="13"/>
      <c r="P3" s="13"/>
      <c r="Q3" s="13"/>
    </row>
    <row r="4" spans="1:17" ht="21.75" customHeight="1" x14ac:dyDescent="0.3">
      <c r="A4" s="1">
        <v>2</v>
      </c>
      <c r="B4" s="10">
        <v>46025</v>
      </c>
      <c r="C4" s="1" t="s">
        <v>61</v>
      </c>
      <c r="D4" s="1" t="s">
        <v>70</v>
      </c>
      <c r="E4" s="1">
        <v>750</v>
      </c>
      <c r="F4" s="1"/>
      <c r="G4" s="1"/>
      <c r="H4" s="1"/>
      <c r="I4" s="1"/>
      <c r="J4" s="1">
        <f t="shared" ref="J4:J67" si="0">E4*F4-G4-H4+I4</f>
        <v>0</v>
      </c>
      <c r="K4" s="1"/>
      <c r="M4" s="11"/>
      <c r="N4" s="276" t="s">
        <v>18</v>
      </c>
      <c r="O4" s="276"/>
      <c r="P4" s="11"/>
      <c r="Q4" s="11"/>
    </row>
    <row r="5" spans="1:17" ht="21.75" customHeight="1" x14ac:dyDescent="0.3">
      <c r="A5" s="1">
        <v>3</v>
      </c>
      <c r="B5" s="10">
        <v>46026</v>
      </c>
      <c r="C5" s="1" t="s">
        <v>61</v>
      </c>
      <c r="D5" s="1" t="s">
        <v>70</v>
      </c>
      <c r="E5" s="1">
        <v>750</v>
      </c>
      <c r="F5" s="1"/>
      <c r="G5" s="1"/>
      <c r="H5" s="1"/>
      <c r="I5" s="1"/>
      <c r="J5" s="1">
        <f t="shared" si="0"/>
        <v>0</v>
      </c>
      <c r="K5" s="1"/>
      <c r="M5" s="274" t="s">
        <v>17</v>
      </c>
      <c r="N5" s="274"/>
      <c r="O5" s="274"/>
      <c r="P5" s="274"/>
      <c r="Q5" s="12">
        <f>SUM(J2:J368)</f>
        <v>450</v>
      </c>
    </row>
    <row r="6" spans="1:17" ht="21.75" customHeight="1" x14ac:dyDescent="0.3">
      <c r="A6" s="1">
        <v>4</v>
      </c>
      <c r="B6" s="10">
        <v>46027</v>
      </c>
      <c r="C6" s="1" t="s">
        <v>61</v>
      </c>
      <c r="D6" s="1" t="s">
        <v>70</v>
      </c>
      <c r="E6" s="1">
        <v>750</v>
      </c>
      <c r="F6" s="1"/>
      <c r="G6" s="1"/>
      <c r="H6" s="1"/>
      <c r="I6" s="1"/>
      <c r="J6" s="1">
        <f t="shared" si="0"/>
        <v>0</v>
      </c>
      <c r="K6" s="1"/>
      <c r="M6" s="11"/>
      <c r="N6" s="11"/>
      <c r="O6" s="11"/>
      <c r="P6" s="11"/>
      <c r="Q6" s="11"/>
    </row>
    <row r="7" spans="1:17" ht="21.75" customHeight="1" x14ac:dyDescent="0.3">
      <c r="A7" s="1">
        <v>5</v>
      </c>
      <c r="B7" s="10">
        <v>46028</v>
      </c>
      <c r="C7" s="1" t="s">
        <v>61</v>
      </c>
      <c r="D7" s="1" t="s">
        <v>70</v>
      </c>
      <c r="E7" s="1">
        <v>750</v>
      </c>
      <c r="F7" s="1"/>
      <c r="G7" s="1"/>
      <c r="H7" s="1"/>
      <c r="I7" s="1"/>
      <c r="J7" s="1">
        <f t="shared" si="0"/>
        <v>0</v>
      </c>
      <c r="K7" s="1"/>
      <c r="M7" s="11"/>
      <c r="N7" s="11"/>
      <c r="O7" s="11"/>
      <c r="P7" s="11"/>
      <c r="Q7" s="11"/>
    </row>
    <row r="8" spans="1:17" ht="21.75" customHeight="1" x14ac:dyDescent="0.3">
      <c r="A8" s="1">
        <v>6</v>
      </c>
      <c r="B8" s="10">
        <v>46029</v>
      </c>
      <c r="C8" s="1" t="s">
        <v>61</v>
      </c>
      <c r="D8" s="1" t="s">
        <v>70</v>
      </c>
      <c r="E8" s="1">
        <v>750</v>
      </c>
      <c r="F8" s="1"/>
      <c r="G8" s="1"/>
      <c r="H8" s="1"/>
      <c r="I8" s="1"/>
      <c r="J8" s="1">
        <f t="shared" si="0"/>
        <v>0</v>
      </c>
      <c r="K8" s="1"/>
      <c r="M8" s="11"/>
      <c r="N8" s="11"/>
      <c r="O8" s="11"/>
      <c r="P8" s="11"/>
      <c r="Q8" s="11"/>
    </row>
    <row r="9" spans="1:17" ht="21.75" customHeight="1" x14ac:dyDescent="0.3">
      <c r="A9" s="1">
        <v>7</v>
      </c>
      <c r="B9" s="10">
        <v>46030</v>
      </c>
      <c r="C9" s="1" t="s">
        <v>61</v>
      </c>
      <c r="D9" s="1" t="s">
        <v>70</v>
      </c>
      <c r="E9" s="1">
        <v>750</v>
      </c>
      <c r="F9" s="1"/>
      <c r="G9" s="1"/>
      <c r="H9" s="1"/>
      <c r="I9" s="1"/>
      <c r="J9" s="1">
        <f t="shared" si="0"/>
        <v>0</v>
      </c>
      <c r="K9" s="1"/>
      <c r="M9" s="11"/>
      <c r="N9" s="11"/>
      <c r="O9" s="11"/>
      <c r="P9" s="11"/>
      <c r="Q9" s="11"/>
    </row>
    <row r="10" spans="1:17" ht="21.75" customHeight="1" x14ac:dyDescent="0.3">
      <c r="A10" s="1">
        <v>8</v>
      </c>
      <c r="B10" s="10">
        <v>46031</v>
      </c>
      <c r="C10" s="1" t="s">
        <v>61</v>
      </c>
      <c r="D10" s="1" t="s">
        <v>70</v>
      </c>
      <c r="E10" s="1">
        <v>750</v>
      </c>
      <c r="F10" s="1"/>
      <c r="G10" s="1"/>
      <c r="H10" s="1"/>
      <c r="I10" s="1"/>
      <c r="J10" s="1">
        <f t="shared" si="0"/>
        <v>0</v>
      </c>
      <c r="K10" s="1"/>
    </row>
    <row r="11" spans="1:17" ht="21.75" customHeight="1" x14ac:dyDescent="0.3">
      <c r="A11" s="1">
        <v>9</v>
      </c>
      <c r="B11" s="10">
        <v>46032</v>
      </c>
      <c r="C11" s="1" t="s">
        <v>61</v>
      </c>
      <c r="D11" s="1" t="s">
        <v>70</v>
      </c>
      <c r="E11" s="1">
        <v>750</v>
      </c>
      <c r="F11" s="1"/>
      <c r="G11" s="1"/>
      <c r="H11" s="1"/>
      <c r="I11" s="1"/>
      <c r="J11" s="1">
        <f t="shared" si="0"/>
        <v>0</v>
      </c>
      <c r="K11" s="1"/>
    </row>
    <row r="12" spans="1:17" ht="21.75" customHeight="1" x14ac:dyDescent="0.3">
      <c r="A12" s="1">
        <v>10</v>
      </c>
      <c r="B12" s="10">
        <v>46033</v>
      </c>
      <c r="C12" s="1" t="s">
        <v>61</v>
      </c>
      <c r="D12" s="1" t="s">
        <v>70</v>
      </c>
      <c r="E12" s="1">
        <v>750</v>
      </c>
      <c r="F12" s="1"/>
      <c r="G12" s="1"/>
      <c r="H12" s="1"/>
      <c r="I12" s="1"/>
      <c r="J12" s="1">
        <f t="shared" si="0"/>
        <v>0</v>
      </c>
      <c r="K12" s="1"/>
    </row>
    <row r="13" spans="1:17" ht="21.75" customHeight="1" x14ac:dyDescent="0.3">
      <c r="A13" s="1">
        <v>11</v>
      </c>
      <c r="B13" s="10">
        <v>46034</v>
      </c>
      <c r="C13" s="1" t="s">
        <v>61</v>
      </c>
      <c r="D13" s="1" t="s">
        <v>70</v>
      </c>
      <c r="E13" s="1">
        <v>750</v>
      </c>
      <c r="F13" s="1"/>
      <c r="G13" s="1"/>
      <c r="H13" s="1"/>
      <c r="I13" s="1"/>
      <c r="J13" s="1">
        <f t="shared" si="0"/>
        <v>0</v>
      </c>
      <c r="K13" s="1"/>
    </row>
    <row r="14" spans="1:17" ht="21.75" customHeight="1" x14ac:dyDescent="0.3">
      <c r="A14" s="1">
        <v>12</v>
      </c>
      <c r="B14" s="10">
        <v>46035</v>
      </c>
      <c r="C14" s="1" t="s">
        <v>61</v>
      </c>
      <c r="D14" s="1" t="s">
        <v>70</v>
      </c>
      <c r="E14" s="1">
        <v>750</v>
      </c>
      <c r="F14" s="1"/>
      <c r="G14" s="1"/>
      <c r="H14" s="1"/>
      <c r="I14" s="1"/>
      <c r="J14" s="1">
        <f t="shared" si="0"/>
        <v>0</v>
      </c>
      <c r="K14" s="1"/>
    </row>
    <row r="15" spans="1:17" ht="21.75" customHeight="1" x14ac:dyDescent="0.3">
      <c r="A15" s="1">
        <v>13</v>
      </c>
      <c r="B15" s="10">
        <v>46036</v>
      </c>
      <c r="C15" s="1" t="s">
        <v>61</v>
      </c>
      <c r="D15" s="1" t="s">
        <v>70</v>
      </c>
      <c r="E15" s="1">
        <v>750</v>
      </c>
      <c r="F15" s="1"/>
      <c r="G15" s="1"/>
      <c r="H15" s="1"/>
      <c r="I15" s="1"/>
      <c r="J15" s="1">
        <f t="shared" si="0"/>
        <v>0</v>
      </c>
      <c r="K15" s="1"/>
    </row>
    <row r="16" spans="1:17" ht="21.75" customHeight="1" x14ac:dyDescent="0.3">
      <c r="A16" s="1">
        <v>14</v>
      </c>
      <c r="B16" s="10">
        <v>46037</v>
      </c>
      <c r="C16" s="1" t="s">
        <v>61</v>
      </c>
      <c r="D16" s="1" t="s">
        <v>70</v>
      </c>
      <c r="E16" s="1">
        <v>750</v>
      </c>
      <c r="F16" s="1"/>
      <c r="G16" s="1"/>
      <c r="H16" s="1"/>
      <c r="I16" s="1"/>
      <c r="J16" s="1">
        <f t="shared" si="0"/>
        <v>0</v>
      </c>
      <c r="K16" s="1"/>
    </row>
    <row r="17" spans="1:11" ht="21.75" customHeight="1" x14ac:dyDescent="0.3">
      <c r="A17" s="1">
        <v>15</v>
      </c>
      <c r="B17" s="10">
        <v>46038</v>
      </c>
      <c r="C17" s="1" t="s">
        <v>61</v>
      </c>
      <c r="D17" s="1" t="s">
        <v>70</v>
      </c>
      <c r="E17" s="1">
        <v>750</v>
      </c>
      <c r="F17" s="1"/>
      <c r="G17" s="1"/>
      <c r="H17" s="1"/>
      <c r="I17" s="1"/>
      <c r="J17" s="1">
        <f t="shared" si="0"/>
        <v>0</v>
      </c>
      <c r="K17" s="1"/>
    </row>
    <row r="18" spans="1:11" ht="21.75" customHeight="1" x14ac:dyDescent="0.3">
      <c r="A18" s="1">
        <v>16</v>
      </c>
      <c r="B18" s="10">
        <v>46039</v>
      </c>
      <c r="C18" s="1" t="s">
        <v>61</v>
      </c>
      <c r="D18" s="1" t="s">
        <v>70</v>
      </c>
      <c r="E18" s="1">
        <v>750</v>
      </c>
      <c r="F18" s="1"/>
      <c r="G18" s="1"/>
      <c r="H18" s="1"/>
      <c r="I18" s="1"/>
      <c r="J18" s="1">
        <f t="shared" si="0"/>
        <v>0</v>
      </c>
      <c r="K18" s="1"/>
    </row>
    <row r="19" spans="1:11" ht="21.75" customHeight="1" x14ac:dyDescent="0.3">
      <c r="A19" s="1">
        <v>17</v>
      </c>
      <c r="B19" s="10">
        <v>46040</v>
      </c>
      <c r="C19" s="1" t="s">
        <v>61</v>
      </c>
      <c r="D19" s="1" t="s">
        <v>70</v>
      </c>
      <c r="E19" s="1">
        <v>750</v>
      </c>
      <c r="F19" s="1"/>
      <c r="G19" s="1"/>
      <c r="H19" s="1"/>
      <c r="I19" s="1"/>
      <c r="J19" s="1">
        <f t="shared" si="0"/>
        <v>0</v>
      </c>
      <c r="K19" s="1"/>
    </row>
    <row r="20" spans="1:11" ht="21.75" customHeight="1" x14ac:dyDescent="0.3">
      <c r="A20" s="1">
        <v>18</v>
      </c>
      <c r="B20" s="10">
        <v>46041</v>
      </c>
      <c r="C20" s="1" t="s">
        <v>61</v>
      </c>
      <c r="D20" s="1" t="s">
        <v>70</v>
      </c>
      <c r="E20" s="1">
        <v>750</v>
      </c>
      <c r="F20" s="1"/>
      <c r="G20" s="1"/>
      <c r="H20" s="1"/>
      <c r="I20" s="1"/>
      <c r="J20" s="1">
        <f t="shared" si="0"/>
        <v>0</v>
      </c>
      <c r="K20" s="1"/>
    </row>
    <row r="21" spans="1:11" ht="21.75" customHeight="1" x14ac:dyDescent="0.3">
      <c r="A21" s="1">
        <v>19</v>
      </c>
      <c r="B21" s="10">
        <v>46042</v>
      </c>
      <c r="C21" s="1" t="s">
        <v>61</v>
      </c>
      <c r="D21" s="1" t="s">
        <v>70</v>
      </c>
      <c r="E21" s="1">
        <v>750</v>
      </c>
      <c r="F21" s="1"/>
      <c r="G21" s="1"/>
      <c r="H21" s="1"/>
      <c r="I21" s="1"/>
      <c r="J21" s="1">
        <f t="shared" si="0"/>
        <v>0</v>
      </c>
      <c r="K21" s="1"/>
    </row>
    <row r="22" spans="1:11" ht="21.75" customHeight="1" x14ac:dyDescent="0.3">
      <c r="A22" s="1">
        <v>20</v>
      </c>
      <c r="B22" s="10">
        <v>46043</v>
      </c>
      <c r="C22" s="1" t="s">
        <v>61</v>
      </c>
      <c r="D22" s="1" t="s">
        <v>70</v>
      </c>
      <c r="E22" s="1">
        <v>750</v>
      </c>
      <c r="F22" s="1"/>
      <c r="G22" s="1"/>
      <c r="H22" s="1"/>
      <c r="I22" s="1"/>
      <c r="J22" s="1">
        <f t="shared" si="0"/>
        <v>0</v>
      </c>
      <c r="K22" s="1"/>
    </row>
    <row r="23" spans="1:11" ht="21.75" customHeight="1" x14ac:dyDescent="0.3">
      <c r="A23" s="1">
        <v>21</v>
      </c>
      <c r="B23" s="10">
        <v>46044</v>
      </c>
      <c r="C23" s="1" t="s">
        <v>61</v>
      </c>
      <c r="D23" s="1" t="s">
        <v>70</v>
      </c>
      <c r="E23" s="1">
        <v>750</v>
      </c>
      <c r="F23" s="1"/>
      <c r="G23" s="1"/>
      <c r="H23" s="1"/>
      <c r="I23" s="1"/>
      <c r="J23" s="1">
        <f t="shared" si="0"/>
        <v>0</v>
      </c>
      <c r="K23" s="1"/>
    </row>
    <row r="24" spans="1:11" ht="21.75" customHeight="1" x14ac:dyDescent="0.3">
      <c r="A24" s="1">
        <v>22</v>
      </c>
      <c r="B24" s="10">
        <v>46045</v>
      </c>
      <c r="C24" s="1" t="s">
        <v>61</v>
      </c>
      <c r="D24" s="1" t="s">
        <v>70</v>
      </c>
      <c r="E24" s="1">
        <v>750</v>
      </c>
      <c r="F24" s="1"/>
      <c r="G24" s="1"/>
      <c r="H24" s="1"/>
      <c r="I24" s="1"/>
      <c r="J24" s="1">
        <f t="shared" si="0"/>
        <v>0</v>
      </c>
      <c r="K24" s="1"/>
    </row>
    <row r="25" spans="1:11" ht="21.75" customHeight="1" x14ac:dyDescent="0.3">
      <c r="A25" s="1">
        <v>23</v>
      </c>
      <c r="B25" s="10">
        <v>46046</v>
      </c>
      <c r="C25" s="1" t="s">
        <v>61</v>
      </c>
      <c r="D25" s="1" t="s">
        <v>70</v>
      </c>
      <c r="E25" s="1">
        <v>750</v>
      </c>
      <c r="F25" s="1"/>
      <c r="G25" s="1"/>
      <c r="H25" s="1"/>
      <c r="I25" s="1"/>
      <c r="J25" s="1">
        <f t="shared" si="0"/>
        <v>0</v>
      </c>
      <c r="K25" s="1"/>
    </row>
    <row r="26" spans="1:11" ht="21.75" customHeight="1" x14ac:dyDescent="0.3">
      <c r="A26" s="1">
        <v>24</v>
      </c>
      <c r="B26" s="10">
        <v>46047</v>
      </c>
      <c r="C26" s="1" t="s">
        <v>61</v>
      </c>
      <c r="D26" s="1" t="s">
        <v>70</v>
      </c>
      <c r="E26" s="1">
        <v>750</v>
      </c>
      <c r="F26" s="1"/>
      <c r="G26" s="1"/>
      <c r="H26" s="1"/>
      <c r="I26" s="1"/>
      <c r="J26" s="1">
        <f t="shared" si="0"/>
        <v>0</v>
      </c>
      <c r="K26" s="1"/>
    </row>
    <row r="27" spans="1:11" ht="21.75" customHeight="1" x14ac:dyDescent="0.3">
      <c r="A27" s="1">
        <v>25</v>
      </c>
      <c r="B27" s="10">
        <v>46048</v>
      </c>
      <c r="C27" s="1" t="s">
        <v>61</v>
      </c>
      <c r="D27" s="1" t="s">
        <v>70</v>
      </c>
      <c r="E27" s="1">
        <v>750</v>
      </c>
      <c r="F27" s="1"/>
      <c r="G27" s="1"/>
      <c r="H27" s="1"/>
      <c r="I27" s="1"/>
      <c r="J27" s="1">
        <f t="shared" si="0"/>
        <v>0</v>
      </c>
      <c r="K27" s="1"/>
    </row>
    <row r="28" spans="1:11" ht="21.75" customHeight="1" x14ac:dyDescent="0.3">
      <c r="A28" s="1">
        <v>26</v>
      </c>
      <c r="B28" s="10">
        <v>46049</v>
      </c>
      <c r="C28" s="1" t="s">
        <v>61</v>
      </c>
      <c r="D28" s="1" t="s">
        <v>70</v>
      </c>
      <c r="E28" s="1">
        <v>750</v>
      </c>
      <c r="F28" s="1"/>
      <c r="G28" s="1"/>
      <c r="H28" s="1"/>
      <c r="I28" s="1"/>
      <c r="J28" s="1">
        <f t="shared" si="0"/>
        <v>0</v>
      </c>
      <c r="K28" s="1"/>
    </row>
    <row r="29" spans="1:11" ht="21.75" customHeight="1" x14ac:dyDescent="0.3">
      <c r="A29" s="1">
        <v>27</v>
      </c>
      <c r="B29" s="10">
        <v>46050</v>
      </c>
      <c r="C29" s="1" t="s">
        <v>61</v>
      </c>
      <c r="D29" s="1" t="s">
        <v>70</v>
      </c>
      <c r="E29" s="1">
        <v>750</v>
      </c>
      <c r="F29" s="1"/>
      <c r="G29" s="1"/>
      <c r="H29" s="1"/>
      <c r="I29" s="1"/>
      <c r="J29" s="1">
        <f t="shared" si="0"/>
        <v>0</v>
      </c>
      <c r="K29" s="1"/>
    </row>
    <row r="30" spans="1:11" ht="21.75" customHeight="1" x14ac:dyDescent="0.3">
      <c r="A30" s="1">
        <v>28</v>
      </c>
      <c r="B30" s="10">
        <v>46051</v>
      </c>
      <c r="C30" s="1" t="s">
        <v>61</v>
      </c>
      <c r="D30" s="1" t="s">
        <v>70</v>
      </c>
      <c r="E30" s="1">
        <v>750</v>
      </c>
      <c r="F30" s="1"/>
      <c r="G30" s="1"/>
      <c r="H30" s="1"/>
      <c r="I30" s="1"/>
      <c r="J30" s="1">
        <f t="shared" si="0"/>
        <v>0</v>
      </c>
      <c r="K30" s="1"/>
    </row>
    <row r="31" spans="1:11" ht="21.75" customHeight="1" x14ac:dyDescent="0.3">
      <c r="A31" s="1">
        <v>29</v>
      </c>
      <c r="B31" s="10">
        <v>46052</v>
      </c>
      <c r="C31" s="1" t="s">
        <v>61</v>
      </c>
      <c r="D31" s="1" t="s">
        <v>70</v>
      </c>
      <c r="E31" s="1">
        <v>750</v>
      </c>
      <c r="F31" s="1"/>
      <c r="G31" s="1"/>
      <c r="H31" s="1"/>
      <c r="I31" s="1"/>
      <c r="J31" s="1">
        <f t="shared" si="0"/>
        <v>0</v>
      </c>
      <c r="K31" s="1"/>
    </row>
    <row r="32" spans="1:11" ht="21.75" customHeight="1" x14ac:dyDescent="0.3">
      <c r="A32" s="1">
        <v>30</v>
      </c>
      <c r="B32" s="10">
        <v>46053</v>
      </c>
      <c r="C32" s="1" t="s">
        <v>61</v>
      </c>
      <c r="D32" s="1" t="s">
        <v>70</v>
      </c>
      <c r="E32" s="1">
        <v>750</v>
      </c>
      <c r="F32" s="1"/>
      <c r="G32" s="1"/>
      <c r="H32" s="1"/>
      <c r="I32" s="1"/>
      <c r="J32" s="1">
        <f t="shared" si="0"/>
        <v>0</v>
      </c>
      <c r="K32" s="1"/>
    </row>
    <row r="33" spans="1:11" ht="21.75" customHeight="1" x14ac:dyDescent="0.3">
      <c r="A33" s="1">
        <v>31</v>
      </c>
      <c r="B33" s="10">
        <v>46054</v>
      </c>
      <c r="C33" s="1" t="s">
        <v>61</v>
      </c>
      <c r="D33" s="1" t="s">
        <v>70</v>
      </c>
      <c r="E33" s="1">
        <v>750</v>
      </c>
      <c r="F33" s="1"/>
      <c r="G33" s="1"/>
      <c r="H33" s="1"/>
      <c r="I33" s="1"/>
      <c r="J33" s="1">
        <f t="shared" si="0"/>
        <v>0</v>
      </c>
      <c r="K33" s="1"/>
    </row>
    <row r="34" spans="1:11" ht="21.75" customHeight="1" x14ac:dyDescent="0.3">
      <c r="A34" s="1">
        <v>32</v>
      </c>
      <c r="B34" s="10">
        <v>46055</v>
      </c>
      <c r="C34" s="1" t="s">
        <v>61</v>
      </c>
      <c r="D34" s="1" t="s">
        <v>70</v>
      </c>
      <c r="E34" s="1">
        <v>750</v>
      </c>
      <c r="F34" s="1"/>
      <c r="G34" s="1"/>
      <c r="H34" s="1"/>
      <c r="I34" s="1"/>
      <c r="J34" s="1">
        <f t="shared" si="0"/>
        <v>0</v>
      </c>
      <c r="K34" s="1"/>
    </row>
    <row r="35" spans="1:11" ht="21.75" customHeight="1" x14ac:dyDescent="0.3">
      <c r="A35" s="1">
        <v>33</v>
      </c>
      <c r="B35" s="10">
        <v>46056</v>
      </c>
      <c r="C35" s="1" t="s">
        <v>61</v>
      </c>
      <c r="D35" s="1" t="s">
        <v>70</v>
      </c>
      <c r="E35" s="1">
        <v>750</v>
      </c>
      <c r="F35" s="1"/>
      <c r="G35" s="1"/>
      <c r="H35" s="1"/>
      <c r="I35" s="1"/>
      <c r="J35" s="1">
        <f t="shared" si="0"/>
        <v>0</v>
      </c>
      <c r="K35" s="1"/>
    </row>
    <row r="36" spans="1:11" ht="21.75" customHeight="1" x14ac:dyDescent="0.3">
      <c r="A36" s="1">
        <v>34</v>
      </c>
      <c r="B36" s="10">
        <v>46057</v>
      </c>
      <c r="C36" s="1" t="s">
        <v>61</v>
      </c>
      <c r="D36" s="1" t="s">
        <v>70</v>
      </c>
      <c r="E36" s="1">
        <v>750</v>
      </c>
      <c r="F36" s="1"/>
      <c r="G36" s="1"/>
      <c r="H36" s="1"/>
      <c r="I36" s="1"/>
      <c r="J36" s="1">
        <f t="shared" si="0"/>
        <v>0</v>
      </c>
      <c r="K36" s="1"/>
    </row>
    <row r="37" spans="1:11" ht="21.75" customHeight="1" x14ac:dyDescent="0.3">
      <c r="A37" s="1">
        <v>35</v>
      </c>
      <c r="B37" s="10">
        <v>46058</v>
      </c>
      <c r="C37" s="1" t="s">
        <v>61</v>
      </c>
      <c r="D37" s="1" t="s">
        <v>70</v>
      </c>
      <c r="E37" s="1">
        <v>750</v>
      </c>
      <c r="F37" s="1"/>
      <c r="G37" s="1"/>
      <c r="H37" s="1"/>
      <c r="I37" s="1"/>
      <c r="J37" s="1">
        <f t="shared" si="0"/>
        <v>0</v>
      </c>
      <c r="K37" s="1"/>
    </row>
    <row r="38" spans="1:11" ht="21.75" customHeight="1" x14ac:dyDescent="0.3">
      <c r="A38" s="1">
        <v>36</v>
      </c>
      <c r="B38" s="10">
        <v>46059</v>
      </c>
      <c r="C38" s="1" t="s">
        <v>61</v>
      </c>
      <c r="D38" s="1" t="s">
        <v>70</v>
      </c>
      <c r="E38" s="1">
        <v>750</v>
      </c>
      <c r="F38" s="1"/>
      <c r="G38" s="1"/>
      <c r="H38" s="1"/>
      <c r="I38" s="1"/>
      <c r="J38" s="1">
        <f t="shared" si="0"/>
        <v>0</v>
      </c>
      <c r="K38" s="1"/>
    </row>
    <row r="39" spans="1:11" ht="21.75" customHeight="1" x14ac:dyDescent="0.3">
      <c r="A39" s="1">
        <v>37</v>
      </c>
      <c r="B39" s="10">
        <v>46060</v>
      </c>
      <c r="C39" s="1" t="s">
        <v>61</v>
      </c>
      <c r="D39" s="1" t="s">
        <v>70</v>
      </c>
      <c r="E39" s="1">
        <v>750</v>
      </c>
      <c r="F39" s="1"/>
      <c r="G39" s="1"/>
      <c r="H39" s="1"/>
      <c r="I39" s="1"/>
      <c r="J39" s="1">
        <f t="shared" si="0"/>
        <v>0</v>
      </c>
      <c r="K39" s="1"/>
    </row>
    <row r="40" spans="1:11" ht="21.75" customHeight="1" x14ac:dyDescent="0.3">
      <c r="A40" s="1">
        <v>38</v>
      </c>
      <c r="B40" s="10">
        <v>46061</v>
      </c>
      <c r="C40" s="1" t="s">
        <v>61</v>
      </c>
      <c r="D40" s="1" t="s">
        <v>70</v>
      </c>
      <c r="E40" s="1">
        <v>750</v>
      </c>
      <c r="F40" s="1"/>
      <c r="G40" s="1"/>
      <c r="H40" s="1"/>
      <c r="I40" s="1"/>
      <c r="J40" s="1">
        <f t="shared" si="0"/>
        <v>0</v>
      </c>
      <c r="K40" s="1"/>
    </row>
    <row r="41" spans="1:11" ht="21.75" customHeight="1" x14ac:dyDescent="0.3">
      <c r="A41" s="1">
        <v>39</v>
      </c>
      <c r="B41" s="10">
        <v>46062</v>
      </c>
      <c r="C41" s="1" t="s">
        <v>61</v>
      </c>
      <c r="D41" s="1" t="s">
        <v>70</v>
      </c>
      <c r="E41" s="1">
        <v>750</v>
      </c>
      <c r="F41" s="1"/>
      <c r="G41" s="1"/>
      <c r="H41" s="1"/>
      <c r="I41" s="1"/>
      <c r="J41" s="1">
        <f t="shared" si="0"/>
        <v>0</v>
      </c>
      <c r="K41" s="1"/>
    </row>
    <row r="42" spans="1:11" ht="21.75" customHeight="1" x14ac:dyDescent="0.3">
      <c r="A42" s="1">
        <v>40</v>
      </c>
      <c r="B42" s="10">
        <v>46063</v>
      </c>
      <c r="C42" s="1" t="s">
        <v>61</v>
      </c>
      <c r="D42" s="1" t="s">
        <v>70</v>
      </c>
      <c r="E42" s="1">
        <v>750</v>
      </c>
      <c r="F42" s="1"/>
      <c r="G42" s="1"/>
      <c r="H42" s="1"/>
      <c r="I42" s="1"/>
      <c r="J42" s="1">
        <f t="shared" si="0"/>
        <v>0</v>
      </c>
      <c r="K42" s="1"/>
    </row>
    <row r="43" spans="1:11" ht="21.75" customHeight="1" x14ac:dyDescent="0.3">
      <c r="A43" s="1">
        <v>41</v>
      </c>
      <c r="B43" s="10">
        <v>46064</v>
      </c>
      <c r="C43" s="1" t="s">
        <v>61</v>
      </c>
      <c r="D43" s="1" t="s">
        <v>70</v>
      </c>
      <c r="E43" s="1">
        <v>750</v>
      </c>
      <c r="F43" s="1"/>
      <c r="G43" s="1"/>
      <c r="H43" s="1"/>
      <c r="I43" s="1"/>
      <c r="J43" s="1">
        <f t="shared" si="0"/>
        <v>0</v>
      </c>
      <c r="K43" s="1"/>
    </row>
    <row r="44" spans="1:11" ht="21.75" customHeight="1" x14ac:dyDescent="0.3">
      <c r="A44" s="1">
        <v>42</v>
      </c>
      <c r="B44" s="10">
        <v>46065</v>
      </c>
      <c r="C44" s="1" t="s">
        <v>61</v>
      </c>
      <c r="D44" s="1" t="s">
        <v>70</v>
      </c>
      <c r="E44" s="1">
        <v>750</v>
      </c>
      <c r="F44" s="1"/>
      <c r="G44" s="1"/>
      <c r="H44" s="1"/>
      <c r="I44" s="1"/>
      <c r="J44" s="1">
        <f t="shared" si="0"/>
        <v>0</v>
      </c>
      <c r="K44" s="1"/>
    </row>
    <row r="45" spans="1:11" ht="21.75" customHeight="1" x14ac:dyDescent="0.3">
      <c r="A45" s="1">
        <v>43</v>
      </c>
      <c r="B45" s="10">
        <v>46066</v>
      </c>
      <c r="C45" s="1" t="s">
        <v>61</v>
      </c>
      <c r="D45" s="1" t="s">
        <v>70</v>
      </c>
      <c r="E45" s="1">
        <v>750</v>
      </c>
      <c r="F45" s="1"/>
      <c r="G45" s="1"/>
      <c r="H45" s="1"/>
      <c r="I45" s="1"/>
      <c r="J45" s="1">
        <f t="shared" si="0"/>
        <v>0</v>
      </c>
      <c r="K45" s="1"/>
    </row>
    <row r="46" spans="1:11" ht="21.75" customHeight="1" x14ac:dyDescent="0.3">
      <c r="A46" s="1">
        <v>44</v>
      </c>
      <c r="B46" s="10">
        <v>46067</v>
      </c>
      <c r="C46" s="1" t="s">
        <v>61</v>
      </c>
      <c r="D46" s="1" t="s">
        <v>70</v>
      </c>
      <c r="E46" s="1">
        <v>750</v>
      </c>
      <c r="F46" s="1"/>
      <c r="G46" s="1"/>
      <c r="H46" s="1"/>
      <c r="I46" s="1"/>
      <c r="J46" s="1">
        <f t="shared" si="0"/>
        <v>0</v>
      </c>
      <c r="K46" s="1"/>
    </row>
    <row r="47" spans="1:11" ht="21.75" customHeight="1" x14ac:dyDescent="0.3">
      <c r="A47" s="1">
        <v>45</v>
      </c>
      <c r="B47" s="10">
        <v>46068</v>
      </c>
      <c r="C47" s="1" t="s">
        <v>61</v>
      </c>
      <c r="D47" s="1" t="s">
        <v>70</v>
      </c>
      <c r="E47" s="1">
        <v>750</v>
      </c>
      <c r="F47" s="1"/>
      <c r="G47" s="1"/>
      <c r="H47" s="1"/>
      <c r="I47" s="1"/>
      <c r="J47" s="1">
        <f t="shared" si="0"/>
        <v>0</v>
      </c>
      <c r="K47" s="1"/>
    </row>
    <row r="48" spans="1:11" ht="21.75" customHeight="1" x14ac:dyDescent="0.3">
      <c r="A48" s="1">
        <v>46</v>
      </c>
      <c r="B48" s="10">
        <v>46069</v>
      </c>
      <c r="C48" s="1" t="s">
        <v>61</v>
      </c>
      <c r="D48" s="1" t="s">
        <v>70</v>
      </c>
      <c r="E48" s="1">
        <v>750</v>
      </c>
      <c r="F48" s="1"/>
      <c r="G48" s="1"/>
      <c r="H48" s="1"/>
      <c r="I48" s="1"/>
      <c r="J48" s="1">
        <f t="shared" si="0"/>
        <v>0</v>
      </c>
      <c r="K48" s="1"/>
    </row>
    <row r="49" spans="1:11" ht="21.75" customHeight="1" x14ac:dyDescent="0.3">
      <c r="A49" s="1">
        <v>47</v>
      </c>
      <c r="B49" s="10">
        <v>46070</v>
      </c>
      <c r="C49" s="1" t="s">
        <v>61</v>
      </c>
      <c r="D49" s="1" t="s">
        <v>70</v>
      </c>
      <c r="E49" s="1">
        <v>750</v>
      </c>
      <c r="F49" s="1"/>
      <c r="G49" s="1"/>
      <c r="H49" s="1"/>
      <c r="I49" s="1"/>
      <c r="J49" s="1">
        <f t="shared" si="0"/>
        <v>0</v>
      </c>
      <c r="K49" s="1"/>
    </row>
    <row r="50" spans="1:11" ht="21.75" customHeight="1" x14ac:dyDescent="0.3">
      <c r="A50" s="1">
        <v>48</v>
      </c>
      <c r="B50" s="10">
        <v>46071</v>
      </c>
      <c r="C50" s="1" t="s">
        <v>61</v>
      </c>
      <c r="D50" s="1" t="s">
        <v>70</v>
      </c>
      <c r="E50" s="1">
        <v>750</v>
      </c>
      <c r="F50" s="1"/>
      <c r="G50" s="1"/>
      <c r="H50" s="1"/>
      <c r="I50" s="1"/>
      <c r="J50" s="1">
        <f t="shared" si="0"/>
        <v>0</v>
      </c>
      <c r="K50" s="1"/>
    </row>
    <row r="51" spans="1:11" ht="21.75" customHeight="1" x14ac:dyDescent="0.3">
      <c r="A51" s="1">
        <v>49</v>
      </c>
      <c r="B51" s="10">
        <v>46072</v>
      </c>
      <c r="C51" s="1" t="s">
        <v>61</v>
      </c>
      <c r="D51" s="1" t="s">
        <v>70</v>
      </c>
      <c r="E51" s="1">
        <v>750</v>
      </c>
      <c r="F51" s="1"/>
      <c r="G51" s="1"/>
      <c r="H51" s="1"/>
      <c r="I51" s="1"/>
      <c r="J51" s="1">
        <f t="shared" si="0"/>
        <v>0</v>
      </c>
      <c r="K51" s="1"/>
    </row>
    <row r="52" spans="1:11" ht="21.75" customHeight="1" x14ac:dyDescent="0.3">
      <c r="A52" s="1">
        <v>50</v>
      </c>
      <c r="B52" s="10">
        <v>46073</v>
      </c>
      <c r="C52" s="1" t="s">
        <v>61</v>
      </c>
      <c r="D52" s="1" t="s">
        <v>70</v>
      </c>
      <c r="E52" s="1">
        <v>750</v>
      </c>
      <c r="F52" s="1"/>
      <c r="G52" s="1"/>
      <c r="H52" s="1"/>
      <c r="I52" s="1"/>
      <c r="J52" s="1">
        <f t="shared" si="0"/>
        <v>0</v>
      </c>
      <c r="K52" s="1"/>
    </row>
    <row r="53" spans="1:11" ht="21.75" customHeight="1" x14ac:dyDescent="0.3">
      <c r="A53" s="1">
        <v>51</v>
      </c>
      <c r="B53" s="10">
        <v>46074</v>
      </c>
      <c r="C53" s="1" t="s">
        <v>61</v>
      </c>
      <c r="D53" s="1" t="s">
        <v>70</v>
      </c>
      <c r="E53" s="1">
        <v>750</v>
      </c>
      <c r="F53" s="1"/>
      <c r="G53" s="1"/>
      <c r="H53" s="1"/>
      <c r="I53" s="1"/>
      <c r="J53" s="1">
        <f t="shared" si="0"/>
        <v>0</v>
      </c>
      <c r="K53" s="1"/>
    </row>
    <row r="54" spans="1:11" ht="21.75" customHeight="1" x14ac:dyDescent="0.3">
      <c r="A54" s="1">
        <v>52</v>
      </c>
      <c r="B54" s="10">
        <v>46075</v>
      </c>
      <c r="C54" s="1" t="s">
        <v>61</v>
      </c>
      <c r="D54" s="1" t="s">
        <v>70</v>
      </c>
      <c r="E54" s="1">
        <v>750</v>
      </c>
      <c r="F54" s="1"/>
      <c r="G54" s="1"/>
      <c r="H54" s="1"/>
      <c r="I54" s="1"/>
      <c r="J54" s="1">
        <f t="shared" si="0"/>
        <v>0</v>
      </c>
      <c r="K54" s="1"/>
    </row>
    <row r="55" spans="1:11" ht="21.75" customHeight="1" x14ac:dyDescent="0.3">
      <c r="A55" s="1">
        <v>53</v>
      </c>
      <c r="B55" s="10">
        <v>46076</v>
      </c>
      <c r="C55" s="1" t="s">
        <v>61</v>
      </c>
      <c r="D55" s="1" t="s">
        <v>70</v>
      </c>
      <c r="E55" s="1">
        <v>750</v>
      </c>
      <c r="F55" s="1"/>
      <c r="G55" s="1"/>
      <c r="H55" s="1"/>
      <c r="I55" s="1"/>
      <c r="J55" s="1">
        <f t="shared" si="0"/>
        <v>0</v>
      </c>
      <c r="K55" s="1"/>
    </row>
    <row r="56" spans="1:11" ht="21.75" customHeight="1" x14ac:dyDescent="0.3">
      <c r="A56" s="1">
        <v>54</v>
      </c>
      <c r="B56" s="10">
        <v>46077</v>
      </c>
      <c r="C56" s="1" t="s">
        <v>61</v>
      </c>
      <c r="D56" s="1" t="s">
        <v>70</v>
      </c>
      <c r="E56" s="1">
        <v>750</v>
      </c>
      <c r="F56" s="1"/>
      <c r="G56" s="1"/>
      <c r="H56" s="1"/>
      <c r="I56" s="1"/>
      <c r="J56" s="1">
        <f t="shared" si="0"/>
        <v>0</v>
      </c>
      <c r="K56" s="1"/>
    </row>
    <row r="57" spans="1:11" ht="21.75" customHeight="1" x14ac:dyDescent="0.3">
      <c r="A57" s="1">
        <v>55</v>
      </c>
      <c r="B57" s="10">
        <v>46078</v>
      </c>
      <c r="C57" s="1" t="s">
        <v>61</v>
      </c>
      <c r="D57" s="1" t="s">
        <v>70</v>
      </c>
      <c r="E57" s="1">
        <v>750</v>
      </c>
      <c r="F57" s="1"/>
      <c r="G57" s="1"/>
      <c r="H57" s="1"/>
      <c r="I57" s="1"/>
      <c r="J57" s="1">
        <f t="shared" si="0"/>
        <v>0</v>
      </c>
      <c r="K57" s="1"/>
    </row>
    <row r="58" spans="1:11" ht="21.75" customHeight="1" x14ac:dyDescent="0.3">
      <c r="A58" s="1">
        <v>56</v>
      </c>
      <c r="B58" s="10">
        <v>46079</v>
      </c>
      <c r="C58" s="1" t="s">
        <v>61</v>
      </c>
      <c r="D58" s="1" t="s">
        <v>70</v>
      </c>
      <c r="E58" s="1">
        <v>750</v>
      </c>
      <c r="F58" s="1"/>
      <c r="G58" s="1"/>
      <c r="H58" s="1"/>
      <c r="I58" s="1"/>
      <c r="J58" s="1">
        <f t="shared" si="0"/>
        <v>0</v>
      </c>
      <c r="K58" s="1"/>
    </row>
    <row r="59" spans="1:11" ht="21.75" customHeight="1" x14ac:dyDescent="0.3">
      <c r="A59" s="1">
        <v>57</v>
      </c>
      <c r="B59" s="10">
        <v>46080</v>
      </c>
      <c r="C59" s="1" t="s">
        <v>61</v>
      </c>
      <c r="D59" s="1" t="s">
        <v>70</v>
      </c>
      <c r="E59" s="1">
        <v>750</v>
      </c>
      <c r="F59" s="1"/>
      <c r="G59" s="1"/>
      <c r="H59" s="1"/>
      <c r="I59" s="1"/>
      <c r="J59" s="1">
        <f t="shared" si="0"/>
        <v>0</v>
      </c>
      <c r="K59" s="1"/>
    </row>
    <row r="60" spans="1:11" ht="21.75" customHeight="1" x14ac:dyDescent="0.3">
      <c r="A60" s="1">
        <v>58</v>
      </c>
      <c r="B60" s="10">
        <v>46081</v>
      </c>
      <c r="C60" s="1" t="s">
        <v>61</v>
      </c>
      <c r="D60" s="1" t="s">
        <v>70</v>
      </c>
      <c r="E60" s="1">
        <v>750</v>
      </c>
      <c r="F60" s="1"/>
      <c r="G60" s="1"/>
      <c r="H60" s="1"/>
      <c r="I60" s="1"/>
      <c r="J60" s="1">
        <f t="shared" si="0"/>
        <v>0</v>
      </c>
      <c r="K60" s="1"/>
    </row>
    <row r="61" spans="1:11" ht="21.75" customHeight="1" x14ac:dyDescent="0.3">
      <c r="A61" s="1">
        <v>59</v>
      </c>
      <c r="B61" s="10">
        <v>46082</v>
      </c>
      <c r="C61" s="1" t="s">
        <v>61</v>
      </c>
      <c r="D61" s="1" t="s">
        <v>70</v>
      </c>
      <c r="E61" s="1">
        <v>750</v>
      </c>
      <c r="F61" s="1"/>
      <c r="G61" s="1"/>
      <c r="H61" s="1"/>
      <c r="I61" s="1"/>
      <c r="J61" s="1">
        <f t="shared" si="0"/>
        <v>0</v>
      </c>
      <c r="K61" s="1"/>
    </row>
    <row r="62" spans="1:11" ht="21.75" customHeight="1" x14ac:dyDescent="0.3">
      <c r="A62" s="1">
        <v>60</v>
      </c>
      <c r="B62" s="10">
        <v>46083</v>
      </c>
      <c r="C62" s="1" t="s">
        <v>61</v>
      </c>
      <c r="D62" s="1" t="s">
        <v>70</v>
      </c>
      <c r="E62" s="1">
        <v>750</v>
      </c>
      <c r="F62" s="1"/>
      <c r="G62" s="1"/>
      <c r="H62" s="1"/>
      <c r="I62" s="1"/>
      <c r="J62" s="1">
        <f t="shared" si="0"/>
        <v>0</v>
      </c>
      <c r="K62" s="1"/>
    </row>
    <row r="63" spans="1:11" ht="21.75" customHeight="1" x14ac:dyDescent="0.3">
      <c r="A63" s="1">
        <v>61</v>
      </c>
      <c r="B63" s="10">
        <v>46084</v>
      </c>
      <c r="C63" s="1" t="s">
        <v>61</v>
      </c>
      <c r="D63" s="1" t="s">
        <v>70</v>
      </c>
      <c r="E63" s="1">
        <v>750</v>
      </c>
      <c r="F63" s="1"/>
      <c r="G63" s="1"/>
      <c r="H63" s="1"/>
      <c r="I63" s="1"/>
      <c r="J63" s="1">
        <f t="shared" si="0"/>
        <v>0</v>
      </c>
      <c r="K63" s="1"/>
    </row>
    <row r="64" spans="1:11" ht="21.75" customHeight="1" x14ac:dyDescent="0.3">
      <c r="A64" s="1">
        <v>62</v>
      </c>
      <c r="B64" s="10">
        <v>46085</v>
      </c>
      <c r="C64" s="1" t="s">
        <v>61</v>
      </c>
      <c r="D64" s="1" t="s">
        <v>70</v>
      </c>
      <c r="E64" s="1">
        <v>750</v>
      </c>
      <c r="F64" s="1"/>
      <c r="G64" s="1"/>
      <c r="H64" s="1"/>
      <c r="I64" s="1"/>
      <c r="J64" s="1">
        <f t="shared" si="0"/>
        <v>0</v>
      </c>
      <c r="K64" s="1"/>
    </row>
    <row r="65" spans="1:11" ht="21.75" customHeight="1" x14ac:dyDescent="0.3">
      <c r="A65" s="1">
        <v>63</v>
      </c>
      <c r="B65" s="10">
        <v>46086</v>
      </c>
      <c r="C65" s="1" t="s">
        <v>61</v>
      </c>
      <c r="D65" s="1" t="s">
        <v>70</v>
      </c>
      <c r="E65" s="1">
        <v>750</v>
      </c>
      <c r="F65" s="1"/>
      <c r="G65" s="1"/>
      <c r="H65" s="1"/>
      <c r="I65" s="1"/>
      <c r="J65" s="1">
        <f t="shared" si="0"/>
        <v>0</v>
      </c>
      <c r="K65" s="1"/>
    </row>
    <row r="66" spans="1:11" ht="21.75" customHeight="1" x14ac:dyDescent="0.3">
      <c r="A66" s="1">
        <v>64</v>
      </c>
      <c r="B66" s="10">
        <v>46087</v>
      </c>
      <c r="C66" s="1" t="s">
        <v>61</v>
      </c>
      <c r="D66" s="1" t="s">
        <v>70</v>
      </c>
      <c r="E66" s="1">
        <v>750</v>
      </c>
      <c r="F66" s="1"/>
      <c r="G66" s="1"/>
      <c r="H66" s="1"/>
      <c r="I66" s="1"/>
      <c r="J66" s="1">
        <f t="shared" si="0"/>
        <v>0</v>
      </c>
      <c r="K66" s="1"/>
    </row>
    <row r="67" spans="1:11" ht="21.75" customHeight="1" x14ac:dyDescent="0.3">
      <c r="A67" s="1">
        <v>65</v>
      </c>
      <c r="B67" s="10">
        <v>46088</v>
      </c>
      <c r="C67" s="1" t="s">
        <v>61</v>
      </c>
      <c r="D67" s="1" t="s">
        <v>70</v>
      </c>
      <c r="E67" s="1">
        <v>750</v>
      </c>
      <c r="F67" s="1"/>
      <c r="G67" s="1"/>
      <c r="H67" s="1"/>
      <c r="I67" s="1"/>
      <c r="J67" s="1">
        <f t="shared" si="0"/>
        <v>0</v>
      </c>
      <c r="K67" s="1"/>
    </row>
    <row r="68" spans="1:11" ht="21.75" customHeight="1" x14ac:dyDescent="0.3">
      <c r="A68" s="1">
        <v>66</v>
      </c>
      <c r="B68" s="10">
        <v>46089</v>
      </c>
      <c r="C68" s="1" t="s">
        <v>61</v>
      </c>
      <c r="D68" s="1" t="s">
        <v>70</v>
      </c>
      <c r="E68" s="1">
        <v>750</v>
      </c>
      <c r="F68" s="1"/>
      <c r="G68" s="1"/>
      <c r="H68" s="1"/>
      <c r="I68" s="1"/>
      <c r="J68" s="1">
        <f t="shared" ref="J68:J131" si="1">E68*F68-G68-H68+I68</f>
        <v>0</v>
      </c>
      <c r="K68" s="1"/>
    </row>
    <row r="69" spans="1:11" ht="21.75" customHeight="1" x14ac:dyDescent="0.3">
      <c r="A69" s="1">
        <v>67</v>
      </c>
      <c r="B69" s="10">
        <v>46090</v>
      </c>
      <c r="C69" s="1" t="s">
        <v>61</v>
      </c>
      <c r="D69" s="1" t="s">
        <v>70</v>
      </c>
      <c r="E69" s="1">
        <v>750</v>
      </c>
      <c r="F69" s="1"/>
      <c r="G69" s="1"/>
      <c r="H69" s="1"/>
      <c r="I69" s="1"/>
      <c r="J69" s="1">
        <f t="shared" si="1"/>
        <v>0</v>
      </c>
      <c r="K69" s="1"/>
    </row>
    <row r="70" spans="1:11" ht="21.75" customHeight="1" x14ac:dyDescent="0.3">
      <c r="A70" s="1">
        <v>68</v>
      </c>
      <c r="B70" s="10">
        <v>46091</v>
      </c>
      <c r="C70" s="1" t="s">
        <v>61</v>
      </c>
      <c r="D70" s="1" t="s">
        <v>70</v>
      </c>
      <c r="E70" s="1">
        <v>750</v>
      </c>
      <c r="F70" s="1"/>
      <c r="G70" s="1"/>
      <c r="H70" s="1"/>
      <c r="I70" s="1"/>
      <c r="J70" s="1">
        <f t="shared" si="1"/>
        <v>0</v>
      </c>
      <c r="K70" s="1"/>
    </row>
    <row r="71" spans="1:11" ht="21.75" customHeight="1" x14ac:dyDescent="0.3">
      <c r="A71" s="1">
        <v>69</v>
      </c>
      <c r="B71" s="10">
        <v>46092</v>
      </c>
      <c r="C71" s="1" t="s">
        <v>61</v>
      </c>
      <c r="D71" s="1" t="s">
        <v>70</v>
      </c>
      <c r="E71" s="1">
        <v>750</v>
      </c>
      <c r="F71" s="1"/>
      <c r="G71" s="1"/>
      <c r="H71" s="1"/>
      <c r="I71" s="1"/>
      <c r="J71" s="1">
        <f t="shared" si="1"/>
        <v>0</v>
      </c>
      <c r="K71" s="1"/>
    </row>
    <row r="72" spans="1:11" ht="21.75" customHeight="1" x14ac:dyDescent="0.3">
      <c r="A72" s="1">
        <v>70</v>
      </c>
      <c r="B72" s="10">
        <v>46093</v>
      </c>
      <c r="C72" s="1" t="s">
        <v>61</v>
      </c>
      <c r="D72" s="1" t="s">
        <v>70</v>
      </c>
      <c r="E72" s="1">
        <v>750</v>
      </c>
      <c r="F72" s="1"/>
      <c r="G72" s="1"/>
      <c r="H72" s="1"/>
      <c r="I72" s="1"/>
      <c r="J72" s="1">
        <f t="shared" si="1"/>
        <v>0</v>
      </c>
      <c r="K72" s="1"/>
    </row>
    <row r="73" spans="1:11" ht="21.75" customHeight="1" x14ac:dyDescent="0.3">
      <c r="A73" s="1">
        <v>71</v>
      </c>
      <c r="B73" s="10">
        <v>46094</v>
      </c>
      <c r="C73" s="1" t="s">
        <v>61</v>
      </c>
      <c r="D73" s="1" t="s">
        <v>70</v>
      </c>
      <c r="E73" s="1">
        <v>750</v>
      </c>
      <c r="F73" s="1"/>
      <c r="G73" s="1"/>
      <c r="H73" s="1"/>
      <c r="I73" s="1"/>
      <c r="J73" s="1">
        <f t="shared" si="1"/>
        <v>0</v>
      </c>
      <c r="K73" s="1"/>
    </row>
    <row r="74" spans="1:11" ht="21.75" customHeight="1" x14ac:dyDescent="0.3">
      <c r="A74" s="1">
        <v>72</v>
      </c>
      <c r="B74" s="10">
        <v>46095</v>
      </c>
      <c r="C74" s="1" t="s">
        <v>61</v>
      </c>
      <c r="D74" s="1" t="s">
        <v>70</v>
      </c>
      <c r="E74" s="1">
        <v>750</v>
      </c>
      <c r="F74" s="1"/>
      <c r="G74" s="1"/>
      <c r="H74" s="1"/>
      <c r="I74" s="1"/>
      <c r="J74" s="1">
        <f t="shared" si="1"/>
        <v>0</v>
      </c>
      <c r="K74" s="1"/>
    </row>
    <row r="75" spans="1:11" ht="21.75" customHeight="1" x14ac:dyDescent="0.3">
      <c r="A75" s="1">
        <v>73</v>
      </c>
      <c r="B75" s="10">
        <v>46096</v>
      </c>
      <c r="C75" s="1" t="s">
        <v>61</v>
      </c>
      <c r="D75" s="1" t="s">
        <v>70</v>
      </c>
      <c r="E75" s="1">
        <v>750</v>
      </c>
      <c r="F75" s="1"/>
      <c r="G75" s="1"/>
      <c r="H75" s="1"/>
      <c r="I75" s="1"/>
      <c r="J75" s="1">
        <f t="shared" si="1"/>
        <v>0</v>
      </c>
      <c r="K75" s="1"/>
    </row>
    <row r="76" spans="1:11" ht="21.75" customHeight="1" x14ac:dyDescent="0.3">
      <c r="A76" s="1">
        <v>74</v>
      </c>
      <c r="B76" s="10">
        <v>46097</v>
      </c>
      <c r="C76" s="1" t="s">
        <v>61</v>
      </c>
      <c r="D76" s="1" t="s">
        <v>70</v>
      </c>
      <c r="E76" s="1">
        <v>750</v>
      </c>
      <c r="F76" s="1"/>
      <c r="G76" s="1"/>
      <c r="H76" s="1"/>
      <c r="I76" s="1"/>
      <c r="J76" s="1">
        <f t="shared" si="1"/>
        <v>0</v>
      </c>
      <c r="K76" s="1"/>
    </row>
    <row r="77" spans="1:11" ht="21.75" customHeight="1" x14ac:dyDescent="0.3">
      <c r="A77" s="1">
        <v>75</v>
      </c>
      <c r="B77" s="10">
        <v>46098</v>
      </c>
      <c r="C77" s="1" t="s">
        <v>61</v>
      </c>
      <c r="D77" s="1" t="s">
        <v>70</v>
      </c>
      <c r="E77" s="1">
        <v>750</v>
      </c>
      <c r="F77" s="1"/>
      <c r="G77" s="1"/>
      <c r="H77" s="1"/>
      <c r="I77" s="1"/>
      <c r="J77" s="1">
        <f t="shared" si="1"/>
        <v>0</v>
      </c>
      <c r="K77" s="1"/>
    </row>
    <row r="78" spans="1:11" ht="21.75" customHeight="1" x14ac:dyDescent="0.3">
      <c r="A78" s="1">
        <v>76</v>
      </c>
      <c r="B78" s="10">
        <v>46099</v>
      </c>
      <c r="C78" s="1" t="s">
        <v>61</v>
      </c>
      <c r="D78" s="1" t="s">
        <v>70</v>
      </c>
      <c r="E78" s="1">
        <v>750</v>
      </c>
      <c r="F78" s="1"/>
      <c r="G78" s="1"/>
      <c r="H78" s="1"/>
      <c r="I78" s="1"/>
      <c r="J78" s="1">
        <f t="shared" si="1"/>
        <v>0</v>
      </c>
      <c r="K78" s="1"/>
    </row>
    <row r="79" spans="1:11" ht="21.75" customHeight="1" x14ac:dyDescent="0.3">
      <c r="A79" s="1">
        <v>77</v>
      </c>
      <c r="B79" s="10">
        <v>46100</v>
      </c>
      <c r="C79" s="1" t="s">
        <v>61</v>
      </c>
      <c r="D79" s="1" t="s">
        <v>70</v>
      </c>
      <c r="E79" s="1">
        <v>750</v>
      </c>
      <c r="F79" s="1"/>
      <c r="G79" s="1"/>
      <c r="H79" s="1"/>
      <c r="I79" s="1"/>
      <c r="J79" s="1">
        <f t="shared" si="1"/>
        <v>0</v>
      </c>
      <c r="K79" s="1"/>
    </row>
    <row r="80" spans="1:11" ht="21.75" customHeight="1" x14ac:dyDescent="0.3">
      <c r="A80" s="1">
        <v>78</v>
      </c>
      <c r="B80" s="10">
        <v>46101</v>
      </c>
      <c r="C80" s="1" t="s">
        <v>61</v>
      </c>
      <c r="D80" s="1" t="s">
        <v>70</v>
      </c>
      <c r="E80" s="1">
        <v>750</v>
      </c>
      <c r="F80" s="1"/>
      <c r="G80" s="1"/>
      <c r="H80" s="1"/>
      <c r="I80" s="1"/>
      <c r="J80" s="1">
        <f t="shared" si="1"/>
        <v>0</v>
      </c>
      <c r="K80" s="1"/>
    </row>
    <row r="81" spans="1:11" ht="21.75" customHeight="1" x14ac:dyDescent="0.3">
      <c r="A81" s="1">
        <v>79</v>
      </c>
      <c r="B81" s="10">
        <v>46102</v>
      </c>
      <c r="C81" s="1" t="s">
        <v>61</v>
      </c>
      <c r="D81" s="1" t="s">
        <v>70</v>
      </c>
      <c r="E81" s="1">
        <v>750</v>
      </c>
      <c r="F81" s="1"/>
      <c r="G81" s="1"/>
      <c r="H81" s="1"/>
      <c r="I81" s="1"/>
      <c r="J81" s="1">
        <f t="shared" si="1"/>
        <v>0</v>
      </c>
      <c r="K81" s="1"/>
    </row>
    <row r="82" spans="1:11" ht="21.75" customHeight="1" x14ac:dyDescent="0.3">
      <c r="A82" s="1">
        <v>80</v>
      </c>
      <c r="B82" s="10">
        <v>46103</v>
      </c>
      <c r="C82" s="1" t="s">
        <v>61</v>
      </c>
      <c r="D82" s="1" t="s">
        <v>70</v>
      </c>
      <c r="E82" s="1">
        <v>750</v>
      </c>
      <c r="F82" s="1"/>
      <c r="G82" s="1"/>
      <c r="H82" s="1"/>
      <c r="I82" s="1"/>
      <c r="J82" s="1">
        <f t="shared" si="1"/>
        <v>0</v>
      </c>
      <c r="K82" s="1"/>
    </row>
    <row r="83" spans="1:11" ht="21.75" customHeight="1" x14ac:dyDescent="0.3">
      <c r="A83" s="1">
        <v>81</v>
      </c>
      <c r="B83" s="10">
        <v>46104</v>
      </c>
      <c r="C83" s="1" t="s">
        <v>61</v>
      </c>
      <c r="D83" s="1" t="s">
        <v>70</v>
      </c>
      <c r="E83" s="1">
        <v>750</v>
      </c>
      <c r="F83" s="1"/>
      <c r="G83" s="1"/>
      <c r="H83" s="1"/>
      <c r="I83" s="1"/>
      <c r="J83" s="1">
        <f t="shared" si="1"/>
        <v>0</v>
      </c>
      <c r="K83" s="1"/>
    </row>
    <row r="84" spans="1:11" ht="21.75" customHeight="1" x14ac:dyDescent="0.3">
      <c r="A84" s="1">
        <v>82</v>
      </c>
      <c r="B84" s="10">
        <v>46105</v>
      </c>
      <c r="C84" s="1" t="s">
        <v>61</v>
      </c>
      <c r="D84" s="1" t="s">
        <v>70</v>
      </c>
      <c r="E84" s="1">
        <v>750</v>
      </c>
      <c r="F84" s="1"/>
      <c r="G84" s="1"/>
      <c r="H84" s="1"/>
      <c r="I84" s="1"/>
      <c r="J84" s="1">
        <f t="shared" si="1"/>
        <v>0</v>
      </c>
      <c r="K84" s="1"/>
    </row>
    <row r="85" spans="1:11" ht="21.75" customHeight="1" x14ac:dyDescent="0.3">
      <c r="A85" s="1">
        <v>83</v>
      </c>
      <c r="B85" s="10">
        <v>46106</v>
      </c>
      <c r="C85" s="1" t="s">
        <v>61</v>
      </c>
      <c r="D85" s="1" t="s">
        <v>70</v>
      </c>
      <c r="E85" s="1">
        <v>750</v>
      </c>
      <c r="F85" s="1"/>
      <c r="G85" s="1"/>
      <c r="H85" s="1"/>
      <c r="I85" s="1"/>
      <c r="J85" s="1">
        <f t="shared" si="1"/>
        <v>0</v>
      </c>
      <c r="K85" s="1"/>
    </row>
    <row r="86" spans="1:11" ht="21.75" customHeight="1" x14ac:dyDescent="0.3">
      <c r="A86" s="1">
        <v>84</v>
      </c>
      <c r="B86" s="10">
        <v>46107</v>
      </c>
      <c r="C86" s="1" t="s">
        <v>61</v>
      </c>
      <c r="D86" s="1" t="s">
        <v>70</v>
      </c>
      <c r="E86" s="1">
        <v>750</v>
      </c>
      <c r="F86" s="1"/>
      <c r="G86" s="1"/>
      <c r="H86" s="1"/>
      <c r="I86" s="1"/>
      <c r="J86" s="1">
        <f t="shared" si="1"/>
        <v>0</v>
      </c>
      <c r="K86" s="1"/>
    </row>
    <row r="87" spans="1:11" ht="21.75" customHeight="1" x14ac:dyDescent="0.3">
      <c r="A87" s="1">
        <v>85</v>
      </c>
      <c r="B87" s="10">
        <v>46108</v>
      </c>
      <c r="C87" s="1" t="s">
        <v>61</v>
      </c>
      <c r="D87" s="1" t="s">
        <v>70</v>
      </c>
      <c r="E87" s="1">
        <v>750</v>
      </c>
      <c r="F87" s="1"/>
      <c r="G87" s="1"/>
      <c r="H87" s="1"/>
      <c r="I87" s="1"/>
      <c r="J87" s="1">
        <f t="shared" si="1"/>
        <v>0</v>
      </c>
      <c r="K87" s="1"/>
    </row>
    <row r="88" spans="1:11" ht="21.75" customHeight="1" x14ac:dyDescent="0.3">
      <c r="A88" s="1">
        <v>86</v>
      </c>
      <c r="B88" s="10">
        <v>46109</v>
      </c>
      <c r="C88" s="1" t="s">
        <v>61</v>
      </c>
      <c r="D88" s="1" t="s">
        <v>70</v>
      </c>
      <c r="E88" s="1">
        <v>750</v>
      </c>
      <c r="F88" s="1"/>
      <c r="G88" s="1"/>
      <c r="H88" s="1"/>
      <c r="I88" s="1"/>
      <c r="J88" s="1">
        <f t="shared" si="1"/>
        <v>0</v>
      </c>
      <c r="K88" s="1"/>
    </row>
    <row r="89" spans="1:11" ht="21.75" customHeight="1" x14ac:dyDescent="0.3">
      <c r="A89" s="1">
        <v>87</v>
      </c>
      <c r="B89" s="10">
        <v>46110</v>
      </c>
      <c r="C89" s="1" t="s">
        <v>61</v>
      </c>
      <c r="D89" s="1" t="s">
        <v>70</v>
      </c>
      <c r="E89" s="1">
        <v>750</v>
      </c>
      <c r="F89" s="1"/>
      <c r="G89" s="1"/>
      <c r="H89" s="1"/>
      <c r="I89" s="1"/>
      <c r="J89" s="1">
        <f t="shared" si="1"/>
        <v>0</v>
      </c>
      <c r="K89" s="1"/>
    </row>
    <row r="90" spans="1:11" ht="21.75" customHeight="1" x14ac:dyDescent="0.3">
      <c r="A90" s="1">
        <v>88</v>
      </c>
      <c r="B90" s="10">
        <v>46111</v>
      </c>
      <c r="C90" s="1" t="s">
        <v>61</v>
      </c>
      <c r="D90" s="1" t="s">
        <v>70</v>
      </c>
      <c r="E90" s="1">
        <v>750</v>
      </c>
      <c r="F90" s="1"/>
      <c r="G90" s="1"/>
      <c r="H90" s="1"/>
      <c r="I90" s="1"/>
      <c r="J90" s="1">
        <f t="shared" si="1"/>
        <v>0</v>
      </c>
      <c r="K90" s="1"/>
    </row>
    <row r="91" spans="1:11" ht="21.75" customHeight="1" x14ac:dyDescent="0.3">
      <c r="A91" s="1">
        <v>89</v>
      </c>
      <c r="B91" s="10">
        <v>46112</v>
      </c>
      <c r="C91" s="1" t="s">
        <v>61</v>
      </c>
      <c r="D91" s="1" t="s">
        <v>70</v>
      </c>
      <c r="E91" s="1">
        <v>750</v>
      </c>
      <c r="F91" s="1"/>
      <c r="G91" s="1"/>
      <c r="H91" s="1"/>
      <c r="I91" s="1"/>
      <c r="J91" s="1">
        <f t="shared" si="1"/>
        <v>0</v>
      </c>
      <c r="K91" s="1"/>
    </row>
    <row r="92" spans="1:11" ht="21.75" customHeight="1" x14ac:dyDescent="0.3">
      <c r="A92" s="1">
        <v>90</v>
      </c>
      <c r="B92" s="10">
        <v>46113</v>
      </c>
      <c r="C92" s="1" t="s">
        <v>61</v>
      </c>
      <c r="D92" s="1" t="s">
        <v>70</v>
      </c>
      <c r="E92" s="1">
        <v>750</v>
      </c>
      <c r="F92" s="1"/>
      <c r="G92" s="1"/>
      <c r="H92" s="1"/>
      <c r="I92" s="1"/>
      <c r="J92" s="1">
        <f t="shared" si="1"/>
        <v>0</v>
      </c>
      <c r="K92" s="1"/>
    </row>
    <row r="93" spans="1:11" ht="21.75" customHeight="1" x14ac:dyDescent="0.3">
      <c r="A93" s="1">
        <v>91</v>
      </c>
      <c r="B93" s="10">
        <v>46114</v>
      </c>
      <c r="C93" s="1" t="s">
        <v>61</v>
      </c>
      <c r="D93" s="1" t="s">
        <v>70</v>
      </c>
      <c r="E93" s="1">
        <v>750</v>
      </c>
      <c r="F93" s="1"/>
      <c r="G93" s="1"/>
      <c r="H93" s="1"/>
      <c r="I93" s="1"/>
      <c r="J93" s="1">
        <f t="shared" si="1"/>
        <v>0</v>
      </c>
      <c r="K93" s="1"/>
    </row>
    <row r="94" spans="1:11" ht="21.75" customHeight="1" x14ac:dyDescent="0.3">
      <c r="A94" s="1">
        <v>92</v>
      </c>
      <c r="B94" s="10">
        <v>46115</v>
      </c>
      <c r="C94" s="1" t="s">
        <v>61</v>
      </c>
      <c r="D94" s="1" t="s">
        <v>70</v>
      </c>
      <c r="E94" s="1">
        <v>750</v>
      </c>
      <c r="F94" s="1"/>
      <c r="G94" s="1"/>
      <c r="H94" s="1"/>
      <c r="I94" s="1"/>
      <c r="J94" s="1">
        <f t="shared" si="1"/>
        <v>0</v>
      </c>
      <c r="K94" s="1"/>
    </row>
    <row r="95" spans="1:11" ht="21.75" customHeight="1" x14ac:dyDescent="0.3">
      <c r="A95" s="1">
        <v>93</v>
      </c>
      <c r="B95" s="10">
        <v>46116</v>
      </c>
      <c r="C95" s="1" t="s">
        <v>61</v>
      </c>
      <c r="D95" s="1" t="s">
        <v>70</v>
      </c>
      <c r="E95" s="1">
        <v>750</v>
      </c>
      <c r="F95" s="1"/>
      <c r="G95" s="1"/>
      <c r="H95" s="1"/>
      <c r="I95" s="1"/>
      <c r="J95" s="1">
        <f t="shared" si="1"/>
        <v>0</v>
      </c>
      <c r="K95" s="1"/>
    </row>
    <row r="96" spans="1:11" ht="21.75" customHeight="1" x14ac:dyDescent="0.3">
      <c r="A96" s="1">
        <v>94</v>
      </c>
      <c r="B96" s="10">
        <v>46117</v>
      </c>
      <c r="C96" s="1" t="s">
        <v>61</v>
      </c>
      <c r="D96" s="1" t="s">
        <v>70</v>
      </c>
      <c r="E96" s="1">
        <v>750</v>
      </c>
      <c r="F96" s="1"/>
      <c r="G96" s="1"/>
      <c r="H96" s="1"/>
      <c r="I96" s="1"/>
      <c r="J96" s="1">
        <f t="shared" si="1"/>
        <v>0</v>
      </c>
      <c r="K96" s="1"/>
    </row>
    <row r="97" spans="1:11" ht="21.75" customHeight="1" x14ac:dyDescent="0.3">
      <c r="A97" s="1">
        <v>95</v>
      </c>
      <c r="B97" s="10">
        <v>46118</v>
      </c>
      <c r="C97" s="1" t="s">
        <v>61</v>
      </c>
      <c r="D97" s="1" t="s">
        <v>70</v>
      </c>
      <c r="E97" s="1">
        <v>750</v>
      </c>
      <c r="F97" s="1"/>
      <c r="G97" s="1"/>
      <c r="H97" s="1"/>
      <c r="I97" s="1"/>
      <c r="J97" s="1">
        <f t="shared" si="1"/>
        <v>0</v>
      </c>
      <c r="K97" s="1"/>
    </row>
    <row r="98" spans="1:11" ht="21.75" customHeight="1" x14ac:dyDescent="0.3">
      <c r="A98" s="1">
        <v>96</v>
      </c>
      <c r="B98" s="10">
        <v>46119</v>
      </c>
      <c r="C98" s="1" t="s">
        <v>61</v>
      </c>
      <c r="D98" s="1" t="s">
        <v>70</v>
      </c>
      <c r="E98" s="1">
        <v>750</v>
      </c>
      <c r="F98" s="1"/>
      <c r="G98" s="1"/>
      <c r="H98" s="1"/>
      <c r="I98" s="1"/>
      <c r="J98" s="1">
        <f t="shared" si="1"/>
        <v>0</v>
      </c>
      <c r="K98" s="1"/>
    </row>
    <row r="99" spans="1:11" ht="21.75" customHeight="1" x14ac:dyDescent="0.3">
      <c r="A99" s="1">
        <v>97</v>
      </c>
      <c r="B99" s="10">
        <v>46120</v>
      </c>
      <c r="C99" s="1" t="s">
        <v>61</v>
      </c>
      <c r="D99" s="1" t="s">
        <v>70</v>
      </c>
      <c r="E99" s="1">
        <v>750</v>
      </c>
      <c r="F99" s="1"/>
      <c r="G99" s="1"/>
      <c r="H99" s="1"/>
      <c r="I99" s="1"/>
      <c r="J99" s="1">
        <f t="shared" si="1"/>
        <v>0</v>
      </c>
      <c r="K99" s="1"/>
    </row>
    <row r="100" spans="1:11" ht="21.75" customHeight="1" x14ac:dyDescent="0.3">
      <c r="A100" s="1">
        <v>98</v>
      </c>
      <c r="B100" s="10">
        <v>46121</v>
      </c>
      <c r="C100" s="1" t="s">
        <v>61</v>
      </c>
      <c r="D100" s="1" t="s">
        <v>70</v>
      </c>
      <c r="E100" s="1">
        <v>750</v>
      </c>
      <c r="F100" s="1"/>
      <c r="G100" s="1"/>
      <c r="H100" s="1"/>
      <c r="I100" s="1"/>
      <c r="J100" s="1">
        <f t="shared" si="1"/>
        <v>0</v>
      </c>
      <c r="K100" s="1"/>
    </row>
    <row r="101" spans="1:11" ht="21.75" customHeight="1" x14ac:dyDescent="0.3">
      <c r="A101" s="1">
        <v>99</v>
      </c>
      <c r="B101" s="10">
        <v>46122</v>
      </c>
      <c r="C101" s="1" t="s">
        <v>61</v>
      </c>
      <c r="D101" s="1" t="s">
        <v>70</v>
      </c>
      <c r="E101" s="1">
        <v>750</v>
      </c>
      <c r="F101" s="1"/>
      <c r="G101" s="1"/>
      <c r="H101" s="1"/>
      <c r="I101" s="1"/>
      <c r="J101" s="1">
        <f t="shared" si="1"/>
        <v>0</v>
      </c>
      <c r="K101" s="1"/>
    </row>
    <row r="102" spans="1:11" ht="21.75" customHeight="1" x14ac:dyDescent="0.3">
      <c r="A102" s="1">
        <v>100</v>
      </c>
      <c r="B102" s="10">
        <v>46123</v>
      </c>
      <c r="C102" s="1" t="s">
        <v>61</v>
      </c>
      <c r="D102" s="1" t="s">
        <v>70</v>
      </c>
      <c r="E102" s="1">
        <v>750</v>
      </c>
      <c r="F102" s="1"/>
      <c r="G102" s="1"/>
      <c r="H102" s="1"/>
      <c r="I102" s="1"/>
      <c r="J102" s="1">
        <f t="shared" si="1"/>
        <v>0</v>
      </c>
      <c r="K102" s="1"/>
    </row>
    <row r="103" spans="1:11" ht="21.75" customHeight="1" x14ac:dyDescent="0.3">
      <c r="A103" s="1">
        <v>101</v>
      </c>
      <c r="B103" s="10">
        <v>46124</v>
      </c>
      <c r="C103" s="1" t="s">
        <v>61</v>
      </c>
      <c r="D103" s="1" t="s">
        <v>70</v>
      </c>
      <c r="E103" s="1">
        <v>750</v>
      </c>
      <c r="F103" s="1"/>
      <c r="G103" s="1"/>
      <c r="H103" s="1"/>
      <c r="I103" s="1"/>
      <c r="J103" s="1">
        <f t="shared" si="1"/>
        <v>0</v>
      </c>
      <c r="K103" s="1"/>
    </row>
    <row r="104" spans="1:11" ht="21.75" customHeight="1" x14ac:dyDescent="0.3">
      <c r="A104" s="1">
        <v>102</v>
      </c>
      <c r="B104" s="10">
        <v>46125</v>
      </c>
      <c r="C104" s="1" t="s">
        <v>61</v>
      </c>
      <c r="D104" s="1" t="s">
        <v>70</v>
      </c>
      <c r="E104" s="1">
        <v>750</v>
      </c>
      <c r="F104" s="1"/>
      <c r="G104" s="1"/>
      <c r="H104" s="1"/>
      <c r="I104" s="1"/>
      <c r="J104" s="1">
        <f t="shared" si="1"/>
        <v>0</v>
      </c>
      <c r="K104" s="1"/>
    </row>
    <row r="105" spans="1:11" ht="21.75" customHeight="1" x14ac:dyDescent="0.3">
      <c r="A105" s="1">
        <v>103</v>
      </c>
      <c r="B105" s="10">
        <v>46126</v>
      </c>
      <c r="C105" s="1" t="s">
        <v>61</v>
      </c>
      <c r="D105" s="1" t="s">
        <v>70</v>
      </c>
      <c r="E105" s="1">
        <v>750</v>
      </c>
      <c r="F105" s="1"/>
      <c r="G105" s="1"/>
      <c r="H105" s="1"/>
      <c r="I105" s="1"/>
      <c r="J105" s="1">
        <f t="shared" si="1"/>
        <v>0</v>
      </c>
      <c r="K105" s="1"/>
    </row>
    <row r="106" spans="1:11" ht="21.75" customHeight="1" x14ac:dyDescent="0.3">
      <c r="A106" s="1">
        <v>104</v>
      </c>
      <c r="B106" s="10">
        <v>46127</v>
      </c>
      <c r="C106" s="1" t="s">
        <v>61</v>
      </c>
      <c r="D106" s="1" t="s">
        <v>70</v>
      </c>
      <c r="E106" s="1">
        <v>750</v>
      </c>
      <c r="F106" s="1"/>
      <c r="G106" s="1"/>
      <c r="H106" s="1"/>
      <c r="I106" s="1"/>
      <c r="J106" s="1">
        <f t="shared" si="1"/>
        <v>0</v>
      </c>
      <c r="K106" s="1"/>
    </row>
    <row r="107" spans="1:11" ht="21.75" customHeight="1" x14ac:dyDescent="0.3">
      <c r="A107" s="1">
        <v>105</v>
      </c>
      <c r="B107" s="10">
        <v>46128</v>
      </c>
      <c r="C107" s="1" t="s">
        <v>61</v>
      </c>
      <c r="D107" s="1" t="s">
        <v>70</v>
      </c>
      <c r="E107" s="1">
        <v>750</v>
      </c>
      <c r="F107" s="1"/>
      <c r="G107" s="1"/>
      <c r="H107" s="1"/>
      <c r="I107" s="1"/>
      <c r="J107" s="1">
        <f t="shared" si="1"/>
        <v>0</v>
      </c>
      <c r="K107" s="1"/>
    </row>
    <row r="108" spans="1:11" ht="21.75" customHeight="1" x14ac:dyDescent="0.3">
      <c r="A108" s="1">
        <v>106</v>
      </c>
      <c r="B108" s="10">
        <v>46129</v>
      </c>
      <c r="C108" s="1" t="s">
        <v>61</v>
      </c>
      <c r="D108" s="1" t="s">
        <v>70</v>
      </c>
      <c r="E108" s="1">
        <v>750</v>
      </c>
      <c r="F108" s="1"/>
      <c r="G108" s="1"/>
      <c r="H108" s="1"/>
      <c r="I108" s="1"/>
      <c r="J108" s="1">
        <f t="shared" si="1"/>
        <v>0</v>
      </c>
      <c r="K108" s="1"/>
    </row>
    <row r="109" spans="1:11" ht="21.75" customHeight="1" x14ac:dyDescent="0.3">
      <c r="A109" s="1">
        <v>107</v>
      </c>
      <c r="B109" s="10">
        <v>46130</v>
      </c>
      <c r="C109" s="1" t="s">
        <v>61</v>
      </c>
      <c r="D109" s="1" t="s">
        <v>70</v>
      </c>
      <c r="E109" s="1">
        <v>750</v>
      </c>
      <c r="F109" s="1"/>
      <c r="G109" s="1"/>
      <c r="H109" s="1"/>
      <c r="I109" s="1"/>
      <c r="J109" s="1">
        <f t="shared" si="1"/>
        <v>0</v>
      </c>
      <c r="K109" s="1"/>
    </row>
    <row r="110" spans="1:11" ht="21.75" customHeight="1" x14ac:dyDescent="0.3">
      <c r="A110" s="1">
        <v>108</v>
      </c>
      <c r="B110" s="10">
        <v>46131</v>
      </c>
      <c r="C110" s="1" t="s">
        <v>61</v>
      </c>
      <c r="D110" s="1" t="s">
        <v>70</v>
      </c>
      <c r="E110" s="1">
        <v>750</v>
      </c>
      <c r="F110" s="1"/>
      <c r="G110" s="1"/>
      <c r="H110" s="1"/>
      <c r="I110" s="1"/>
      <c r="J110" s="1">
        <f t="shared" si="1"/>
        <v>0</v>
      </c>
      <c r="K110" s="1"/>
    </row>
    <row r="111" spans="1:11" ht="21.75" customHeight="1" x14ac:dyDescent="0.3">
      <c r="A111" s="1">
        <v>109</v>
      </c>
      <c r="B111" s="10">
        <v>46132</v>
      </c>
      <c r="C111" s="1" t="s">
        <v>61</v>
      </c>
      <c r="D111" s="1" t="s">
        <v>70</v>
      </c>
      <c r="E111" s="1">
        <v>750</v>
      </c>
      <c r="F111" s="1"/>
      <c r="G111" s="1"/>
      <c r="H111" s="1"/>
      <c r="I111" s="1"/>
      <c r="J111" s="1">
        <f t="shared" si="1"/>
        <v>0</v>
      </c>
      <c r="K111" s="1"/>
    </row>
    <row r="112" spans="1:11" ht="21.75" customHeight="1" x14ac:dyDescent="0.3">
      <c r="A112" s="1">
        <v>110</v>
      </c>
      <c r="B112" s="10">
        <v>46133</v>
      </c>
      <c r="C112" s="1" t="s">
        <v>61</v>
      </c>
      <c r="D112" s="1" t="s">
        <v>70</v>
      </c>
      <c r="E112" s="1">
        <v>750</v>
      </c>
      <c r="F112" s="1"/>
      <c r="G112" s="1"/>
      <c r="H112" s="1"/>
      <c r="I112" s="1"/>
      <c r="J112" s="1">
        <f t="shared" si="1"/>
        <v>0</v>
      </c>
      <c r="K112" s="1"/>
    </row>
    <row r="113" spans="1:11" ht="21.75" customHeight="1" x14ac:dyDescent="0.3">
      <c r="A113" s="1">
        <v>111</v>
      </c>
      <c r="B113" s="10">
        <v>46134</v>
      </c>
      <c r="C113" s="1" t="s">
        <v>61</v>
      </c>
      <c r="D113" s="1" t="s">
        <v>70</v>
      </c>
      <c r="E113" s="1">
        <v>750</v>
      </c>
      <c r="F113" s="1"/>
      <c r="G113" s="1"/>
      <c r="H113" s="1"/>
      <c r="I113" s="1"/>
      <c r="J113" s="1">
        <f t="shared" si="1"/>
        <v>0</v>
      </c>
      <c r="K113" s="1"/>
    </row>
    <row r="114" spans="1:11" ht="21.75" customHeight="1" x14ac:dyDescent="0.3">
      <c r="A114" s="1">
        <v>112</v>
      </c>
      <c r="B114" s="10">
        <v>46135</v>
      </c>
      <c r="C114" s="1" t="s">
        <v>61</v>
      </c>
      <c r="D114" s="1" t="s">
        <v>70</v>
      </c>
      <c r="E114" s="1">
        <v>750</v>
      </c>
      <c r="F114" s="1"/>
      <c r="G114" s="1"/>
      <c r="H114" s="1"/>
      <c r="I114" s="1"/>
      <c r="J114" s="1">
        <f t="shared" si="1"/>
        <v>0</v>
      </c>
      <c r="K114" s="1"/>
    </row>
    <row r="115" spans="1:11" ht="21.75" customHeight="1" x14ac:dyDescent="0.3">
      <c r="A115" s="1">
        <v>113</v>
      </c>
      <c r="B115" s="10">
        <v>46136</v>
      </c>
      <c r="C115" s="1" t="s">
        <v>61</v>
      </c>
      <c r="D115" s="1" t="s">
        <v>70</v>
      </c>
      <c r="E115" s="1">
        <v>750</v>
      </c>
      <c r="F115" s="1"/>
      <c r="G115" s="1"/>
      <c r="H115" s="1"/>
      <c r="I115" s="1"/>
      <c r="J115" s="1">
        <f t="shared" si="1"/>
        <v>0</v>
      </c>
      <c r="K115" s="1"/>
    </row>
    <row r="116" spans="1:11" ht="21.75" customHeight="1" x14ac:dyDescent="0.3">
      <c r="A116" s="1">
        <v>114</v>
      </c>
      <c r="B116" s="10">
        <v>46137</v>
      </c>
      <c r="C116" s="1" t="s">
        <v>61</v>
      </c>
      <c r="D116" s="1" t="s">
        <v>70</v>
      </c>
      <c r="E116" s="1">
        <v>750</v>
      </c>
      <c r="F116" s="1"/>
      <c r="G116" s="1"/>
      <c r="H116" s="1"/>
      <c r="I116" s="1"/>
      <c r="J116" s="1">
        <f t="shared" si="1"/>
        <v>0</v>
      </c>
      <c r="K116" s="1"/>
    </row>
    <row r="117" spans="1:11" ht="21.75" customHeight="1" x14ac:dyDescent="0.3">
      <c r="A117" s="1">
        <v>115</v>
      </c>
      <c r="B117" s="10">
        <v>46138</v>
      </c>
      <c r="C117" s="1" t="s">
        <v>61</v>
      </c>
      <c r="D117" s="1" t="s">
        <v>70</v>
      </c>
      <c r="E117" s="1">
        <v>750</v>
      </c>
      <c r="F117" s="1"/>
      <c r="G117" s="1"/>
      <c r="H117" s="1"/>
      <c r="I117" s="1"/>
      <c r="J117" s="1">
        <f t="shared" si="1"/>
        <v>0</v>
      </c>
      <c r="K117" s="1"/>
    </row>
    <row r="118" spans="1:11" ht="21.75" customHeight="1" x14ac:dyDescent="0.3">
      <c r="A118" s="1">
        <v>116</v>
      </c>
      <c r="B118" s="10">
        <v>46139</v>
      </c>
      <c r="C118" s="1" t="s">
        <v>61</v>
      </c>
      <c r="D118" s="1" t="s">
        <v>70</v>
      </c>
      <c r="E118" s="1">
        <v>750</v>
      </c>
      <c r="F118" s="1"/>
      <c r="G118" s="1"/>
      <c r="H118" s="1"/>
      <c r="I118" s="1"/>
      <c r="J118" s="1">
        <f t="shared" si="1"/>
        <v>0</v>
      </c>
      <c r="K118" s="1"/>
    </row>
    <row r="119" spans="1:11" ht="21.75" customHeight="1" x14ac:dyDescent="0.3">
      <c r="A119" s="1">
        <v>117</v>
      </c>
      <c r="B119" s="10">
        <v>46140</v>
      </c>
      <c r="C119" s="1" t="s">
        <v>61</v>
      </c>
      <c r="D119" s="1" t="s">
        <v>70</v>
      </c>
      <c r="E119" s="1">
        <v>750</v>
      </c>
      <c r="F119" s="1"/>
      <c r="G119" s="1"/>
      <c r="H119" s="1"/>
      <c r="I119" s="1"/>
      <c r="J119" s="1">
        <f t="shared" si="1"/>
        <v>0</v>
      </c>
      <c r="K119" s="1"/>
    </row>
    <row r="120" spans="1:11" ht="21.75" customHeight="1" x14ac:dyDescent="0.3">
      <c r="A120" s="1">
        <v>118</v>
      </c>
      <c r="B120" s="10">
        <v>46141</v>
      </c>
      <c r="C120" s="1" t="s">
        <v>61</v>
      </c>
      <c r="D120" s="1" t="s">
        <v>70</v>
      </c>
      <c r="E120" s="1">
        <v>750</v>
      </c>
      <c r="F120" s="1"/>
      <c r="G120" s="1"/>
      <c r="H120" s="1"/>
      <c r="I120" s="1"/>
      <c r="J120" s="1">
        <f t="shared" si="1"/>
        <v>0</v>
      </c>
      <c r="K120" s="1"/>
    </row>
    <row r="121" spans="1:11" ht="21.75" customHeight="1" x14ac:dyDescent="0.3">
      <c r="A121" s="1">
        <v>119</v>
      </c>
      <c r="B121" s="10">
        <v>46142</v>
      </c>
      <c r="C121" s="1" t="s">
        <v>61</v>
      </c>
      <c r="D121" s="1" t="s">
        <v>70</v>
      </c>
      <c r="E121" s="1">
        <v>750</v>
      </c>
      <c r="F121" s="1"/>
      <c r="G121" s="1"/>
      <c r="H121" s="1"/>
      <c r="I121" s="1"/>
      <c r="J121" s="1">
        <f t="shared" si="1"/>
        <v>0</v>
      </c>
      <c r="K121" s="1"/>
    </row>
    <row r="122" spans="1:11" ht="21.75" customHeight="1" x14ac:dyDescent="0.3">
      <c r="A122" s="1">
        <v>120</v>
      </c>
      <c r="B122" s="10">
        <v>46143</v>
      </c>
      <c r="C122" s="1" t="s">
        <v>61</v>
      </c>
      <c r="D122" s="1" t="s">
        <v>70</v>
      </c>
      <c r="E122" s="1">
        <v>750</v>
      </c>
      <c r="F122" s="1"/>
      <c r="G122" s="1"/>
      <c r="H122" s="1"/>
      <c r="I122" s="1"/>
      <c r="J122" s="1">
        <f t="shared" si="1"/>
        <v>0</v>
      </c>
      <c r="K122" s="1"/>
    </row>
    <row r="123" spans="1:11" ht="21.75" customHeight="1" x14ac:dyDescent="0.3">
      <c r="A123" s="1">
        <v>121</v>
      </c>
      <c r="B123" s="10">
        <v>46144</v>
      </c>
      <c r="C123" s="1" t="s">
        <v>61</v>
      </c>
      <c r="D123" s="1" t="s">
        <v>70</v>
      </c>
      <c r="E123" s="1">
        <v>750</v>
      </c>
      <c r="F123" s="1"/>
      <c r="G123" s="1"/>
      <c r="H123" s="1"/>
      <c r="I123" s="1"/>
      <c r="J123" s="1">
        <f t="shared" si="1"/>
        <v>0</v>
      </c>
      <c r="K123" s="1"/>
    </row>
    <row r="124" spans="1:11" ht="21.75" customHeight="1" x14ac:dyDescent="0.3">
      <c r="A124" s="1">
        <v>122</v>
      </c>
      <c r="B124" s="10">
        <v>46145</v>
      </c>
      <c r="C124" s="1" t="s">
        <v>61</v>
      </c>
      <c r="D124" s="1" t="s">
        <v>70</v>
      </c>
      <c r="E124" s="1">
        <v>750</v>
      </c>
      <c r="F124" s="1"/>
      <c r="G124" s="1"/>
      <c r="H124" s="1"/>
      <c r="I124" s="1"/>
      <c r="J124" s="1">
        <f t="shared" si="1"/>
        <v>0</v>
      </c>
      <c r="K124" s="1"/>
    </row>
    <row r="125" spans="1:11" ht="21.75" customHeight="1" x14ac:dyDescent="0.3">
      <c r="A125" s="1">
        <v>123</v>
      </c>
      <c r="B125" s="10">
        <v>46146</v>
      </c>
      <c r="C125" s="1" t="s">
        <v>61</v>
      </c>
      <c r="D125" s="1" t="s">
        <v>70</v>
      </c>
      <c r="E125" s="1">
        <v>750</v>
      </c>
      <c r="F125" s="1"/>
      <c r="G125" s="1"/>
      <c r="H125" s="1"/>
      <c r="I125" s="1"/>
      <c r="J125" s="1">
        <f t="shared" si="1"/>
        <v>0</v>
      </c>
      <c r="K125" s="1"/>
    </row>
    <row r="126" spans="1:11" ht="21.75" customHeight="1" x14ac:dyDescent="0.3">
      <c r="A126" s="1">
        <v>124</v>
      </c>
      <c r="B126" s="10">
        <v>46147</v>
      </c>
      <c r="C126" s="1" t="s">
        <v>61</v>
      </c>
      <c r="D126" s="1" t="s">
        <v>70</v>
      </c>
      <c r="E126" s="1">
        <v>750</v>
      </c>
      <c r="F126" s="1"/>
      <c r="G126" s="1"/>
      <c r="H126" s="1"/>
      <c r="I126" s="1"/>
      <c r="J126" s="1">
        <f t="shared" si="1"/>
        <v>0</v>
      </c>
      <c r="K126" s="1"/>
    </row>
    <row r="127" spans="1:11" ht="21.75" customHeight="1" x14ac:dyDescent="0.3">
      <c r="A127" s="1">
        <v>125</v>
      </c>
      <c r="B127" s="10">
        <v>46148</v>
      </c>
      <c r="C127" s="1" t="s">
        <v>61</v>
      </c>
      <c r="D127" s="1" t="s">
        <v>70</v>
      </c>
      <c r="E127" s="1">
        <v>750</v>
      </c>
      <c r="F127" s="1"/>
      <c r="G127" s="1"/>
      <c r="H127" s="1"/>
      <c r="I127" s="1"/>
      <c r="J127" s="1">
        <f t="shared" si="1"/>
        <v>0</v>
      </c>
      <c r="K127" s="1"/>
    </row>
    <row r="128" spans="1:11" ht="21.75" customHeight="1" x14ac:dyDescent="0.3">
      <c r="A128" s="1">
        <v>126</v>
      </c>
      <c r="B128" s="10">
        <v>46149</v>
      </c>
      <c r="C128" s="1" t="s">
        <v>61</v>
      </c>
      <c r="D128" s="1" t="s">
        <v>70</v>
      </c>
      <c r="E128" s="1">
        <v>750</v>
      </c>
      <c r="F128" s="1"/>
      <c r="G128" s="1"/>
      <c r="H128" s="1"/>
      <c r="I128" s="1"/>
      <c r="J128" s="1">
        <f t="shared" si="1"/>
        <v>0</v>
      </c>
      <c r="K128" s="1"/>
    </row>
    <row r="129" spans="1:11" ht="21.75" customHeight="1" x14ac:dyDescent="0.3">
      <c r="A129" s="1">
        <v>127</v>
      </c>
      <c r="B129" s="10">
        <v>46150</v>
      </c>
      <c r="C129" s="1" t="s">
        <v>61</v>
      </c>
      <c r="D129" s="1" t="s">
        <v>70</v>
      </c>
      <c r="E129" s="1">
        <v>750</v>
      </c>
      <c r="F129" s="1"/>
      <c r="G129" s="1"/>
      <c r="H129" s="1"/>
      <c r="I129" s="1"/>
      <c r="J129" s="1">
        <f t="shared" si="1"/>
        <v>0</v>
      </c>
      <c r="K129" s="1"/>
    </row>
    <row r="130" spans="1:11" ht="21.75" customHeight="1" x14ac:dyDescent="0.3">
      <c r="A130" s="1">
        <v>128</v>
      </c>
      <c r="B130" s="10">
        <v>46151</v>
      </c>
      <c r="C130" s="1" t="s">
        <v>61</v>
      </c>
      <c r="D130" s="1" t="s">
        <v>70</v>
      </c>
      <c r="E130" s="1">
        <v>750</v>
      </c>
      <c r="F130" s="1"/>
      <c r="G130" s="1"/>
      <c r="H130" s="1"/>
      <c r="I130" s="1"/>
      <c r="J130" s="1">
        <f t="shared" si="1"/>
        <v>0</v>
      </c>
      <c r="K130" s="1"/>
    </row>
    <row r="131" spans="1:11" ht="21.75" customHeight="1" x14ac:dyDescent="0.3">
      <c r="A131" s="1">
        <v>129</v>
      </c>
      <c r="B131" s="10">
        <v>46152</v>
      </c>
      <c r="C131" s="1" t="s">
        <v>61</v>
      </c>
      <c r="D131" s="1" t="s">
        <v>70</v>
      </c>
      <c r="E131" s="1">
        <v>750</v>
      </c>
      <c r="F131" s="1"/>
      <c r="G131" s="1"/>
      <c r="H131" s="1"/>
      <c r="I131" s="1"/>
      <c r="J131" s="1">
        <f t="shared" si="1"/>
        <v>0</v>
      </c>
      <c r="K131" s="1"/>
    </row>
    <row r="132" spans="1:11" ht="21.75" customHeight="1" x14ac:dyDescent="0.3">
      <c r="A132" s="1">
        <v>130</v>
      </c>
      <c r="B132" s="10">
        <v>46153</v>
      </c>
      <c r="C132" s="1" t="s">
        <v>61</v>
      </c>
      <c r="D132" s="1" t="s">
        <v>70</v>
      </c>
      <c r="E132" s="1">
        <v>750</v>
      </c>
      <c r="F132" s="1"/>
      <c r="G132" s="1"/>
      <c r="H132" s="1"/>
      <c r="I132" s="1"/>
      <c r="J132" s="1">
        <f t="shared" ref="J132:J195" si="2">E132*F132-G132-H132+I132</f>
        <v>0</v>
      </c>
      <c r="K132" s="1"/>
    </row>
    <row r="133" spans="1:11" ht="21.75" customHeight="1" x14ac:dyDescent="0.3">
      <c r="A133" s="1">
        <v>131</v>
      </c>
      <c r="B133" s="10">
        <v>46154</v>
      </c>
      <c r="C133" s="1" t="s">
        <v>61</v>
      </c>
      <c r="D133" s="1" t="s">
        <v>70</v>
      </c>
      <c r="E133" s="1">
        <v>750</v>
      </c>
      <c r="F133" s="1"/>
      <c r="G133" s="1"/>
      <c r="H133" s="1"/>
      <c r="I133" s="1"/>
      <c r="J133" s="1">
        <f t="shared" si="2"/>
        <v>0</v>
      </c>
      <c r="K133" s="1"/>
    </row>
    <row r="134" spans="1:11" ht="21.75" customHeight="1" x14ac:dyDescent="0.3">
      <c r="A134" s="1">
        <v>132</v>
      </c>
      <c r="B134" s="10">
        <v>46155</v>
      </c>
      <c r="C134" s="1" t="s">
        <v>61</v>
      </c>
      <c r="D134" s="1" t="s">
        <v>70</v>
      </c>
      <c r="E134" s="1">
        <v>750</v>
      </c>
      <c r="F134" s="1"/>
      <c r="G134" s="1"/>
      <c r="H134" s="1"/>
      <c r="I134" s="1"/>
      <c r="J134" s="1">
        <f t="shared" si="2"/>
        <v>0</v>
      </c>
      <c r="K134" s="1"/>
    </row>
    <row r="135" spans="1:11" ht="21.75" customHeight="1" x14ac:dyDescent="0.3">
      <c r="A135" s="1">
        <v>133</v>
      </c>
      <c r="B135" s="10">
        <v>46156</v>
      </c>
      <c r="C135" s="1" t="s">
        <v>61</v>
      </c>
      <c r="D135" s="1" t="s">
        <v>70</v>
      </c>
      <c r="E135" s="1">
        <v>750</v>
      </c>
      <c r="F135" s="1"/>
      <c r="G135" s="1"/>
      <c r="H135" s="1"/>
      <c r="I135" s="1"/>
      <c r="J135" s="1">
        <f t="shared" si="2"/>
        <v>0</v>
      </c>
      <c r="K135" s="1"/>
    </row>
    <row r="136" spans="1:11" ht="21.75" customHeight="1" x14ac:dyDescent="0.3">
      <c r="A136" s="1">
        <v>134</v>
      </c>
      <c r="B136" s="10">
        <v>46157</v>
      </c>
      <c r="C136" s="1" t="s">
        <v>61</v>
      </c>
      <c r="D136" s="1" t="s">
        <v>70</v>
      </c>
      <c r="E136" s="1">
        <v>750</v>
      </c>
      <c r="F136" s="1"/>
      <c r="G136" s="1"/>
      <c r="H136" s="1"/>
      <c r="I136" s="1"/>
      <c r="J136" s="1">
        <f t="shared" si="2"/>
        <v>0</v>
      </c>
      <c r="K136" s="1"/>
    </row>
    <row r="137" spans="1:11" ht="21.75" customHeight="1" x14ac:dyDescent="0.3">
      <c r="A137" s="1">
        <v>135</v>
      </c>
      <c r="B137" s="10">
        <v>46158</v>
      </c>
      <c r="C137" s="1" t="s">
        <v>61</v>
      </c>
      <c r="D137" s="1" t="s">
        <v>70</v>
      </c>
      <c r="E137" s="1">
        <v>750</v>
      </c>
      <c r="F137" s="1"/>
      <c r="G137" s="1"/>
      <c r="H137" s="1"/>
      <c r="I137" s="1"/>
      <c r="J137" s="1">
        <f t="shared" si="2"/>
        <v>0</v>
      </c>
      <c r="K137" s="1"/>
    </row>
    <row r="138" spans="1:11" ht="21.75" customHeight="1" x14ac:dyDescent="0.3">
      <c r="A138" s="1">
        <v>136</v>
      </c>
      <c r="B138" s="10">
        <v>46159</v>
      </c>
      <c r="C138" s="1" t="s">
        <v>61</v>
      </c>
      <c r="D138" s="1" t="s">
        <v>70</v>
      </c>
      <c r="E138" s="1">
        <v>750</v>
      </c>
      <c r="F138" s="1"/>
      <c r="G138" s="1"/>
      <c r="H138" s="1"/>
      <c r="I138" s="1"/>
      <c r="J138" s="1">
        <f t="shared" si="2"/>
        <v>0</v>
      </c>
      <c r="K138" s="1"/>
    </row>
    <row r="139" spans="1:11" ht="21.75" customHeight="1" x14ac:dyDescent="0.3">
      <c r="A139" s="1">
        <v>137</v>
      </c>
      <c r="B139" s="10">
        <v>46160</v>
      </c>
      <c r="C139" s="1" t="s">
        <v>61</v>
      </c>
      <c r="D139" s="1" t="s">
        <v>70</v>
      </c>
      <c r="E139" s="1">
        <v>750</v>
      </c>
      <c r="F139" s="1"/>
      <c r="G139" s="1"/>
      <c r="H139" s="1"/>
      <c r="I139" s="1"/>
      <c r="J139" s="1">
        <f t="shared" si="2"/>
        <v>0</v>
      </c>
      <c r="K139" s="1"/>
    </row>
    <row r="140" spans="1:11" ht="21.75" customHeight="1" x14ac:dyDescent="0.3">
      <c r="A140" s="1">
        <v>138</v>
      </c>
      <c r="B140" s="10">
        <v>46161</v>
      </c>
      <c r="C140" s="1" t="s">
        <v>61</v>
      </c>
      <c r="D140" s="1" t="s">
        <v>70</v>
      </c>
      <c r="E140" s="1">
        <v>750</v>
      </c>
      <c r="F140" s="1"/>
      <c r="G140" s="1"/>
      <c r="H140" s="1"/>
      <c r="I140" s="1"/>
      <c r="J140" s="1">
        <f t="shared" si="2"/>
        <v>0</v>
      </c>
      <c r="K140" s="1"/>
    </row>
    <row r="141" spans="1:11" ht="21.75" customHeight="1" x14ac:dyDescent="0.3">
      <c r="A141" s="1">
        <v>139</v>
      </c>
      <c r="B141" s="10">
        <v>46162</v>
      </c>
      <c r="C141" s="1" t="s">
        <v>61</v>
      </c>
      <c r="D141" s="1" t="s">
        <v>70</v>
      </c>
      <c r="E141" s="1">
        <v>750</v>
      </c>
      <c r="F141" s="1"/>
      <c r="G141" s="1"/>
      <c r="H141" s="1"/>
      <c r="I141" s="1"/>
      <c r="J141" s="1">
        <f t="shared" si="2"/>
        <v>0</v>
      </c>
      <c r="K141" s="1"/>
    </row>
    <row r="142" spans="1:11" ht="21.75" customHeight="1" x14ac:dyDescent="0.3">
      <c r="A142" s="1">
        <v>140</v>
      </c>
      <c r="B142" s="10">
        <v>46163</v>
      </c>
      <c r="C142" s="1" t="s">
        <v>61</v>
      </c>
      <c r="D142" s="1" t="s">
        <v>70</v>
      </c>
      <c r="E142" s="1">
        <v>750</v>
      </c>
      <c r="F142" s="1"/>
      <c r="G142" s="1"/>
      <c r="H142" s="1"/>
      <c r="I142" s="1"/>
      <c r="J142" s="1">
        <f t="shared" si="2"/>
        <v>0</v>
      </c>
      <c r="K142" s="1"/>
    </row>
    <row r="143" spans="1:11" ht="21.75" customHeight="1" x14ac:dyDescent="0.3">
      <c r="A143" s="1">
        <v>141</v>
      </c>
      <c r="B143" s="10">
        <v>46164</v>
      </c>
      <c r="C143" s="1" t="s">
        <v>61</v>
      </c>
      <c r="D143" s="1" t="s">
        <v>70</v>
      </c>
      <c r="E143" s="1">
        <v>750</v>
      </c>
      <c r="F143" s="1"/>
      <c r="G143" s="1"/>
      <c r="H143" s="1"/>
      <c r="I143" s="1"/>
      <c r="J143" s="1">
        <f t="shared" si="2"/>
        <v>0</v>
      </c>
      <c r="K143" s="1"/>
    </row>
    <row r="144" spans="1:11" ht="21.75" customHeight="1" x14ac:dyDescent="0.3">
      <c r="A144" s="1">
        <v>142</v>
      </c>
      <c r="B144" s="10">
        <v>46165</v>
      </c>
      <c r="C144" s="1" t="s">
        <v>61</v>
      </c>
      <c r="D144" s="1" t="s">
        <v>70</v>
      </c>
      <c r="E144" s="1">
        <v>750</v>
      </c>
      <c r="F144" s="1"/>
      <c r="G144" s="1"/>
      <c r="H144" s="1"/>
      <c r="I144" s="1"/>
      <c r="J144" s="1">
        <f t="shared" si="2"/>
        <v>0</v>
      </c>
      <c r="K144" s="1"/>
    </row>
    <row r="145" spans="1:11" ht="21.75" customHeight="1" x14ac:dyDescent="0.3">
      <c r="A145" s="1">
        <v>143</v>
      </c>
      <c r="B145" s="10">
        <v>46166</v>
      </c>
      <c r="C145" s="1" t="s">
        <v>61</v>
      </c>
      <c r="D145" s="1" t="s">
        <v>70</v>
      </c>
      <c r="E145" s="1">
        <v>750</v>
      </c>
      <c r="F145" s="1"/>
      <c r="G145" s="1"/>
      <c r="H145" s="1"/>
      <c r="I145" s="1"/>
      <c r="J145" s="1">
        <f t="shared" si="2"/>
        <v>0</v>
      </c>
      <c r="K145" s="1"/>
    </row>
    <row r="146" spans="1:11" ht="21.75" customHeight="1" x14ac:dyDescent="0.3">
      <c r="A146" s="1">
        <v>144</v>
      </c>
      <c r="B146" s="10">
        <v>46167</v>
      </c>
      <c r="C146" s="1" t="s">
        <v>61</v>
      </c>
      <c r="D146" s="1" t="s">
        <v>70</v>
      </c>
      <c r="E146" s="1">
        <v>750</v>
      </c>
      <c r="F146" s="1"/>
      <c r="G146" s="1"/>
      <c r="H146" s="1"/>
      <c r="I146" s="1"/>
      <c r="J146" s="1">
        <f t="shared" si="2"/>
        <v>0</v>
      </c>
      <c r="K146" s="1"/>
    </row>
    <row r="147" spans="1:11" ht="21.75" customHeight="1" x14ac:dyDescent="0.3">
      <c r="A147" s="1">
        <v>145</v>
      </c>
      <c r="B147" s="10">
        <v>46168</v>
      </c>
      <c r="C147" s="1" t="s">
        <v>61</v>
      </c>
      <c r="D147" s="1" t="s">
        <v>70</v>
      </c>
      <c r="E147" s="1">
        <v>750</v>
      </c>
      <c r="F147" s="1"/>
      <c r="G147" s="1"/>
      <c r="H147" s="1"/>
      <c r="I147" s="1"/>
      <c r="J147" s="1">
        <f t="shared" si="2"/>
        <v>0</v>
      </c>
      <c r="K147" s="1"/>
    </row>
    <row r="148" spans="1:11" ht="21.75" customHeight="1" x14ac:dyDescent="0.3">
      <c r="A148" s="1">
        <v>146</v>
      </c>
      <c r="B148" s="10">
        <v>46169</v>
      </c>
      <c r="C148" s="1" t="s">
        <v>61</v>
      </c>
      <c r="D148" s="1" t="s">
        <v>70</v>
      </c>
      <c r="E148" s="1">
        <v>750</v>
      </c>
      <c r="F148" s="1"/>
      <c r="G148" s="1"/>
      <c r="H148" s="1"/>
      <c r="I148" s="1"/>
      <c r="J148" s="1">
        <f t="shared" si="2"/>
        <v>0</v>
      </c>
      <c r="K148" s="1"/>
    </row>
    <row r="149" spans="1:11" ht="21.75" customHeight="1" x14ac:dyDescent="0.3">
      <c r="A149" s="1">
        <v>147</v>
      </c>
      <c r="B149" s="10">
        <v>46170</v>
      </c>
      <c r="C149" s="1" t="s">
        <v>61</v>
      </c>
      <c r="D149" s="1" t="s">
        <v>70</v>
      </c>
      <c r="E149" s="1">
        <v>750</v>
      </c>
      <c r="F149" s="1"/>
      <c r="G149" s="1"/>
      <c r="H149" s="1"/>
      <c r="I149" s="1"/>
      <c r="J149" s="1">
        <f t="shared" si="2"/>
        <v>0</v>
      </c>
      <c r="K149" s="1"/>
    </row>
    <row r="150" spans="1:11" ht="21.75" customHeight="1" x14ac:dyDescent="0.3">
      <c r="A150" s="1">
        <v>148</v>
      </c>
      <c r="B150" s="10">
        <v>46171</v>
      </c>
      <c r="C150" s="1" t="s">
        <v>61</v>
      </c>
      <c r="D150" s="1" t="s">
        <v>70</v>
      </c>
      <c r="E150" s="1">
        <v>750</v>
      </c>
      <c r="F150" s="1"/>
      <c r="G150" s="1"/>
      <c r="H150" s="1"/>
      <c r="I150" s="1"/>
      <c r="J150" s="1">
        <f t="shared" si="2"/>
        <v>0</v>
      </c>
      <c r="K150" s="1"/>
    </row>
    <row r="151" spans="1:11" ht="21.75" customHeight="1" x14ac:dyDescent="0.3">
      <c r="A151" s="1">
        <v>149</v>
      </c>
      <c r="B151" s="10">
        <v>46172</v>
      </c>
      <c r="C151" s="1" t="s">
        <v>61</v>
      </c>
      <c r="D151" s="1" t="s">
        <v>70</v>
      </c>
      <c r="E151" s="1">
        <v>750</v>
      </c>
      <c r="F151" s="1"/>
      <c r="G151" s="1"/>
      <c r="H151" s="1"/>
      <c r="I151" s="1"/>
      <c r="J151" s="1">
        <f t="shared" si="2"/>
        <v>0</v>
      </c>
      <c r="K151" s="1"/>
    </row>
    <row r="152" spans="1:11" ht="21.75" customHeight="1" x14ac:dyDescent="0.3">
      <c r="A152" s="1">
        <v>150</v>
      </c>
      <c r="B152" s="10">
        <v>46173</v>
      </c>
      <c r="C152" s="1" t="s">
        <v>61</v>
      </c>
      <c r="D152" s="1" t="s">
        <v>70</v>
      </c>
      <c r="E152" s="1">
        <v>750</v>
      </c>
      <c r="F152" s="1"/>
      <c r="G152" s="1"/>
      <c r="H152" s="1"/>
      <c r="I152" s="1"/>
      <c r="J152" s="1">
        <f t="shared" si="2"/>
        <v>0</v>
      </c>
      <c r="K152" s="1"/>
    </row>
    <row r="153" spans="1:11" ht="21.75" customHeight="1" x14ac:dyDescent="0.3">
      <c r="A153" s="1">
        <v>151</v>
      </c>
      <c r="B153" s="10">
        <v>46174</v>
      </c>
      <c r="C153" s="1" t="s">
        <v>61</v>
      </c>
      <c r="D153" s="1" t="s">
        <v>70</v>
      </c>
      <c r="E153" s="1">
        <v>750</v>
      </c>
      <c r="F153" s="1"/>
      <c r="G153" s="1"/>
      <c r="H153" s="1"/>
      <c r="I153" s="1"/>
      <c r="J153" s="1">
        <f t="shared" si="2"/>
        <v>0</v>
      </c>
      <c r="K153" s="1"/>
    </row>
    <row r="154" spans="1:11" ht="21.75" customHeight="1" x14ac:dyDescent="0.3">
      <c r="A154" s="1">
        <v>152</v>
      </c>
      <c r="B154" s="10">
        <v>46175</v>
      </c>
      <c r="C154" s="1" t="s">
        <v>61</v>
      </c>
      <c r="D154" s="1" t="s">
        <v>70</v>
      </c>
      <c r="E154" s="1">
        <v>750</v>
      </c>
      <c r="F154" s="1"/>
      <c r="G154" s="1"/>
      <c r="H154" s="1"/>
      <c r="I154" s="1"/>
      <c r="J154" s="1">
        <f t="shared" si="2"/>
        <v>0</v>
      </c>
      <c r="K154" s="1"/>
    </row>
    <row r="155" spans="1:11" ht="21.75" customHeight="1" x14ac:dyDescent="0.3">
      <c r="A155" s="1">
        <v>153</v>
      </c>
      <c r="B155" s="10">
        <v>46176</v>
      </c>
      <c r="C155" s="1" t="s">
        <v>61</v>
      </c>
      <c r="D155" s="1" t="s">
        <v>70</v>
      </c>
      <c r="E155" s="1">
        <v>750</v>
      </c>
      <c r="F155" s="1"/>
      <c r="G155" s="1"/>
      <c r="H155" s="1"/>
      <c r="I155" s="1"/>
      <c r="J155" s="1">
        <f t="shared" si="2"/>
        <v>0</v>
      </c>
      <c r="K155" s="1"/>
    </row>
    <row r="156" spans="1:11" ht="21.75" customHeight="1" x14ac:dyDescent="0.3">
      <c r="A156" s="1">
        <v>154</v>
      </c>
      <c r="B156" s="10">
        <v>46177</v>
      </c>
      <c r="C156" s="1" t="s">
        <v>61</v>
      </c>
      <c r="D156" s="1" t="s">
        <v>70</v>
      </c>
      <c r="E156" s="1">
        <v>750</v>
      </c>
      <c r="F156" s="1"/>
      <c r="G156" s="1"/>
      <c r="H156" s="1"/>
      <c r="I156" s="1"/>
      <c r="J156" s="1">
        <f t="shared" si="2"/>
        <v>0</v>
      </c>
      <c r="K156" s="1"/>
    </row>
    <row r="157" spans="1:11" ht="21.75" customHeight="1" x14ac:dyDescent="0.3">
      <c r="A157" s="1">
        <v>155</v>
      </c>
      <c r="B157" s="10">
        <v>46178</v>
      </c>
      <c r="C157" s="1" t="s">
        <v>61</v>
      </c>
      <c r="D157" s="1" t="s">
        <v>70</v>
      </c>
      <c r="E157" s="1">
        <v>750</v>
      </c>
      <c r="F157" s="1"/>
      <c r="G157" s="1"/>
      <c r="H157" s="1"/>
      <c r="I157" s="1"/>
      <c r="J157" s="1">
        <f t="shared" si="2"/>
        <v>0</v>
      </c>
      <c r="K157" s="1"/>
    </row>
    <row r="158" spans="1:11" ht="21.75" customHeight="1" x14ac:dyDescent="0.3">
      <c r="A158" s="1">
        <v>156</v>
      </c>
      <c r="B158" s="10">
        <v>46179</v>
      </c>
      <c r="C158" s="1" t="s">
        <v>61</v>
      </c>
      <c r="D158" s="1" t="s">
        <v>70</v>
      </c>
      <c r="E158" s="1">
        <v>750</v>
      </c>
      <c r="F158" s="1"/>
      <c r="G158" s="1"/>
      <c r="H158" s="1"/>
      <c r="I158" s="1"/>
      <c r="J158" s="1">
        <f t="shared" si="2"/>
        <v>0</v>
      </c>
      <c r="K158" s="1"/>
    </row>
    <row r="159" spans="1:11" ht="21.75" customHeight="1" x14ac:dyDescent="0.3">
      <c r="A159" s="1">
        <v>157</v>
      </c>
      <c r="B159" s="10">
        <v>46180</v>
      </c>
      <c r="C159" s="1" t="s">
        <v>61</v>
      </c>
      <c r="D159" s="1" t="s">
        <v>70</v>
      </c>
      <c r="E159" s="1">
        <v>750</v>
      </c>
      <c r="F159" s="1"/>
      <c r="G159" s="1"/>
      <c r="H159" s="1"/>
      <c r="I159" s="1"/>
      <c r="J159" s="1">
        <f t="shared" si="2"/>
        <v>0</v>
      </c>
      <c r="K159" s="1"/>
    </row>
    <row r="160" spans="1:11" ht="21.75" customHeight="1" x14ac:dyDescent="0.3">
      <c r="A160" s="1">
        <v>158</v>
      </c>
      <c r="B160" s="10">
        <v>46181</v>
      </c>
      <c r="C160" s="1" t="s">
        <v>61</v>
      </c>
      <c r="D160" s="1" t="s">
        <v>70</v>
      </c>
      <c r="E160" s="1">
        <v>750</v>
      </c>
      <c r="F160" s="1"/>
      <c r="G160" s="1"/>
      <c r="H160" s="1"/>
      <c r="I160" s="1"/>
      <c r="J160" s="1">
        <f t="shared" si="2"/>
        <v>0</v>
      </c>
      <c r="K160" s="1"/>
    </row>
    <row r="161" spans="1:11" ht="21.75" customHeight="1" x14ac:dyDescent="0.3">
      <c r="A161" s="1">
        <v>159</v>
      </c>
      <c r="B161" s="10">
        <v>46182</v>
      </c>
      <c r="C161" s="1" t="s">
        <v>61</v>
      </c>
      <c r="D161" s="1" t="s">
        <v>70</v>
      </c>
      <c r="E161" s="1">
        <v>750</v>
      </c>
      <c r="F161" s="1"/>
      <c r="G161" s="1"/>
      <c r="H161" s="1"/>
      <c r="I161" s="1"/>
      <c r="J161" s="1">
        <f t="shared" si="2"/>
        <v>0</v>
      </c>
      <c r="K161" s="1"/>
    </row>
    <row r="162" spans="1:11" ht="21.75" customHeight="1" x14ac:dyDescent="0.3">
      <c r="A162" s="1">
        <v>160</v>
      </c>
      <c r="B162" s="10">
        <v>46183</v>
      </c>
      <c r="C162" s="1" t="s">
        <v>61</v>
      </c>
      <c r="D162" s="1" t="s">
        <v>70</v>
      </c>
      <c r="E162" s="1">
        <v>750</v>
      </c>
      <c r="F162" s="1"/>
      <c r="G162" s="1"/>
      <c r="H162" s="1"/>
      <c r="I162" s="1"/>
      <c r="J162" s="1">
        <f t="shared" si="2"/>
        <v>0</v>
      </c>
      <c r="K162" s="1"/>
    </row>
    <row r="163" spans="1:11" ht="21.75" customHeight="1" x14ac:dyDescent="0.3">
      <c r="A163" s="1">
        <v>161</v>
      </c>
      <c r="B163" s="10">
        <v>46184</v>
      </c>
      <c r="C163" s="1" t="s">
        <v>61</v>
      </c>
      <c r="D163" s="1" t="s">
        <v>70</v>
      </c>
      <c r="E163" s="1">
        <v>750</v>
      </c>
      <c r="F163" s="1"/>
      <c r="G163" s="1"/>
      <c r="H163" s="1"/>
      <c r="I163" s="1"/>
      <c r="J163" s="1">
        <f t="shared" si="2"/>
        <v>0</v>
      </c>
      <c r="K163" s="1"/>
    </row>
    <row r="164" spans="1:11" ht="21.75" customHeight="1" x14ac:dyDescent="0.3">
      <c r="A164" s="1">
        <v>162</v>
      </c>
      <c r="B164" s="10">
        <v>46185</v>
      </c>
      <c r="C164" s="1" t="s">
        <v>61</v>
      </c>
      <c r="D164" s="1" t="s">
        <v>70</v>
      </c>
      <c r="E164" s="1">
        <v>750</v>
      </c>
      <c r="F164" s="1"/>
      <c r="G164" s="1"/>
      <c r="H164" s="1"/>
      <c r="I164" s="1"/>
      <c r="J164" s="1">
        <f t="shared" si="2"/>
        <v>0</v>
      </c>
      <c r="K164" s="1"/>
    </row>
    <row r="165" spans="1:11" ht="21.75" customHeight="1" x14ac:dyDescent="0.3">
      <c r="A165" s="1">
        <v>163</v>
      </c>
      <c r="B165" s="10">
        <v>46186</v>
      </c>
      <c r="C165" s="1" t="s">
        <v>61</v>
      </c>
      <c r="D165" s="1" t="s">
        <v>70</v>
      </c>
      <c r="E165" s="1">
        <v>750</v>
      </c>
      <c r="F165" s="1"/>
      <c r="G165" s="1"/>
      <c r="H165" s="1"/>
      <c r="I165" s="1"/>
      <c r="J165" s="1">
        <f t="shared" si="2"/>
        <v>0</v>
      </c>
      <c r="K165" s="1"/>
    </row>
    <row r="166" spans="1:11" ht="21.75" customHeight="1" x14ac:dyDescent="0.3">
      <c r="A166" s="1">
        <v>164</v>
      </c>
      <c r="B166" s="10">
        <v>46187</v>
      </c>
      <c r="C166" s="1" t="s">
        <v>61</v>
      </c>
      <c r="D166" s="1" t="s">
        <v>70</v>
      </c>
      <c r="E166" s="1">
        <v>750</v>
      </c>
      <c r="F166" s="1"/>
      <c r="G166" s="1"/>
      <c r="H166" s="1"/>
      <c r="I166" s="1"/>
      <c r="J166" s="1">
        <f t="shared" si="2"/>
        <v>0</v>
      </c>
      <c r="K166" s="1"/>
    </row>
    <row r="167" spans="1:11" ht="21.75" customHeight="1" x14ac:dyDescent="0.3">
      <c r="A167" s="1">
        <v>165</v>
      </c>
      <c r="B167" s="10">
        <v>46188</v>
      </c>
      <c r="C167" s="1" t="s">
        <v>61</v>
      </c>
      <c r="D167" s="1" t="s">
        <v>70</v>
      </c>
      <c r="E167" s="1">
        <v>750</v>
      </c>
      <c r="F167" s="1"/>
      <c r="G167" s="1"/>
      <c r="H167" s="1"/>
      <c r="I167" s="1"/>
      <c r="J167" s="1">
        <f t="shared" si="2"/>
        <v>0</v>
      </c>
      <c r="K167" s="1"/>
    </row>
    <row r="168" spans="1:11" ht="21.75" customHeight="1" x14ac:dyDescent="0.3">
      <c r="A168" s="1">
        <v>166</v>
      </c>
      <c r="B168" s="10">
        <v>46189</v>
      </c>
      <c r="C168" s="1" t="s">
        <v>61</v>
      </c>
      <c r="D168" s="1" t="s">
        <v>70</v>
      </c>
      <c r="E168" s="1">
        <v>750</v>
      </c>
      <c r="F168" s="1"/>
      <c r="G168" s="1"/>
      <c r="H168" s="1"/>
      <c r="I168" s="1"/>
      <c r="J168" s="1">
        <f t="shared" si="2"/>
        <v>0</v>
      </c>
      <c r="K168" s="1"/>
    </row>
    <row r="169" spans="1:11" ht="21.75" customHeight="1" x14ac:dyDescent="0.3">
      <c r="A169" s="1">
        <v>167</v>
      </c>
      <c r="B169" s="10">
        <v>46190</v>
      </c>
      <c r="C169" s="1" t="s">
        <v>61</v>
      </c>
      <c r="D169" s="1" t="s">
        <v>70</v>
      </c>
      <c r="E169" s="1">
        <v>750</v>
      </c>
      <c r="F169" s="1"/>
      <c r="G169" s="1"/>
      <c r="H169" s="1"/>
      <c r="I169" s="1"/>
      <c r="J169" s="1">
        <f t="shared" si="2"/>
        <v>0</v>
      </c>
      <c r="K169" s="1"/>
    </row>
    <row r="170" spans="1:11" ht="21.75" customHeight="1" x14ac:dyDescent="0.3">
      <c r="A170" s="1">
        <v>168</v>
      </c>
      <c r="B170" s="10">
        <v>46191</v>
      </c>
      <c r="C170" s="1" t="s">
        <v>61</v>
      </c>
      <c r="D170" s="1" t="s">
        <v>70</v>
      </c>
      <c r="E170" s="1">
        <v>750</v>
      </c>
      <c r="F170" s="1"/>
      <c r="G170" s="1"/>
      <c r="H170" s="1"/>
      <c r="I170" s="1"/>
      <c r="J170" s="1">
        <f t="shared" si="2"/>
        <v>0</v>
      </c>
      <c r="K170" s="1"/>
    </row>
    <row r="171" spans="1:11" ht="21.75" customHeight="1" x14ac:dyDescent="0.3">
      <c r="A171" s="1">
        <v>169</v>
      </c>
      <c r="B171" s="10">
        <v>46192</v>
      </c>
      <c r="C171" s="1" t="s">
        <v>61</v>
      </c>
      <c r="D171" s="1" t="s">
        <v>70</v>
      </c>
      <c r="E171" s="1">
        <v>750</v>
      </c>
      <c r="F171" s="1"/>
      <c r="G171" s="1"/>
      <c r="H171" s="1"/>
      <c r="I171" s="1"/>
      <c r="J171" s="1">
        <f t="shared" si="2"/>
        <v>0</v>
      </c>
      <c r="K171" s="1"/>
    </row>
    <row r="172" spans="1:11" ht="21.75" customHeight="1" x14ac:dyDescent="0.3">
      <c r="A172" s="1">
        <v>170</v>
      </c>
      <c r="B172" s="10">
        <v>46193</v>
      </c>
      <c r="C172" s="1" t="s">
        <v>61</v>
      </c>
      <c r="D172" s="1" t="s">
        <v>70</v>
      </c>
      <c r="E172" s="1">
        <v>750</v>
      </c>
      <c r="F172" s="1"/>
      <c r="G172" s="1"/>
      <c r="H172" s="1"/>
      <c r="I172" s="1"/>
      <c r="J172" s="1">
        <f t="shared" si="2"/>
        <v>0</v>
      </c>
      <c r="K172" s="1"/>
    </row>
    <row r="173" spans="1:11" ht="21.75" customHeight="1" x14ac:dyDescent="0.3">
      <c r="A173" s="1">
        <v>171</v>
      </c>
      <c r="B173" s="10">
        <v>46194</v>
      </c>
      <c r="C173" s="1" t="s">
        <v>61</v>
      </c>
      <c r="D173" s="1" t="s">
        <v>70</v>
      </c>
      <c r="E173" s="1">
        <v>750</v>
      </c>
      <c r="F173" s="1"/>
      <c r="G173" s="1"/>
      <c r="H173" s="1"/>
      <c r="I173" s="1"/>
      <c r="J173" s="1">
        <f t="shared" si="2"/>
        <v>0</v>
      </c>
      <c r="K173" s="1"/>
    </row>
    <row r="174" spans="1:11" ht="21.75" customHeight="1" x14ac:dyDescent="0.3">
      <c r="A174" s="1">
        <v>172</v>
      </c>
      <c r="B174" s="10">
        <v>46195</v>
      </c>
      <c r="C174" s="1" t="s">
        <v>61</v>
      </c>
      <c r="D174" s="1" t="s">
        <v>70</v>
      </c>
      <c r="E174" s="1">
        <v>750</v>
      </c>
      <c r="F174" s="1"/>
      <c r="G174" s="1"/>
      <c r="H174" s="1"/>
      <c r="I174" s="1"/>
      <c r="J174" s="1">
        <f t="shared" si="2"/>
        <v>0</v>
      </c>
      <c r="K174" s="1"/>
    </row>
    <row r="175" spans="1:11" ht="21.75" customHeight="1" x14ac:dyDescent="0.3">
      <c r="A175" s="1">
        <v>173</v>
      </c>
      <c r="B175" s="10">
        <v>46196</v>
      </c>
      <c r="C175" s="1" t="s">
        <v>61</v>
      </c>
      <c r="D175" s="1" t="s">
        <v>70</v>
      </c>
      <c r="E175" s="1">
        <v>750</v>
      </c>
      <c r="F175" s="1"/>
      <c r="G175" s="1"/>
      <c r="H175" s="1"/>
      <c r="I175" s="1"/>
      <c r="J175" s="1">
        <f t="shared" si="2"/>
        <v>0</v>
      </c>
      <c r="K175" s="1"/>
    </row>
    <row r="176" spans="1:11" ht="21.75" customHeight="1" x14ac:dyDescent="0.3">
      <c r="A176" s="1">
        <v>174</v>
      </c>
      <c r="B176" s="10">
        <v>46197</v>
      </c>
      <c r="C176" s="1" t="s">
        <v>61</v>
      </c>
      <c r="D176" s="1" t="s">
        <v>70</v>
      </c>
      <c r="E176" s="1">
        <v>750</v>
      </c>
      <c r="F176" s="1"/>
      <c r="G176" s="1"/>
      <c r="H176" s="1"/>
      <c r="I176" s="1"/>
      <c r="J176" s="1">
        <f t="shared" si="2"/>
        <v>0</v>
      </c>
      <c r="K176" s="1"/>
    </row>
    <row r="177" spans="1:11" ht="21.75" customHeight="1" x14ac:dyDescent="0.3">
      <c r="A177" s="1">
        <v>175</v>
      </c>
      <c r="B177" s="10">
        <v>46198</v>
      </c>
      <c r="C177" s="1" t="s">
        <v>61</v>
      </c>
      <c r="D177" s="1" t="s">
        <v>70</v>
      </c>
      <c r="E177" s="1">
        <v>750</v>
      </c>
      <c r="F177" s="1"/>
      <c r="G177" s="1"/>
      <c r="H177" s="1"/>
      <c r="I177" s="1"/>
      <c r="J177" s="1">
        <f t="shared" si="2"/>
        <v>0</v>
      </c>
      <c r="K177" s="1"/>
    </row>
    <row r="178" spans="1:11" ht="21.75" customHeight="1" x14ac:dyDescent="0.3">
      <c r="A178" s="1">
        <v>176</v>
      </c>
      <c r="B178" s="10">
        <v>46199</v>
      </c>
      <c r="C178" s="1" t="s">
        <v>61</v>
      </c>
      <c r="D178" s="1" t="s">
        <v>70</v>
      </c>
      <c r="E178" s="1">
        <v>750</v>
      </c>
      <c r="F178" s="1"/>
      <c r="G178" s="1"/>
      <c r="H178" s="1"/>
      <c r="I178" s="1"/>
      <c r="J178" s="1">
        <f t="shared" si="2"/>
        <v>0</v>
      </c>
      <c r="K178" s="1"/>
    </row>
    <row r="179" spans="1:11" ht="21.75" customHeight="1" x14ac:dyDescent="0.3">
      <c r="A179" s="1">
        <v>177</v>
      </c>
      <c r="B179" s="10">
        <v>46200</v>
      </c>
      <c r="C179" s="1" t="s">
        <v>61</v>
      </c>
      <c r="D179" s="1" t="s">
        <v>70</v>
      </c>
      <c r="E179" s="1">
        <v>750</v>
      </c>
      <c r="F179" s="1"/>
      <c r="G179" s="1"/>
      <c r="H179" s="1"/>
      <c r="I179" s="1"/>
      <c r="J179" s="1">
        <f t="shared" si="2"/>
        <v>0</v>
      </c>
      <c r="K179" s="1"/>
    </row>
    <row r="180" spans="1:11" ht="21.75" customHeight="1" x14ac:dyDescent="0.3">
      <c r="A180" s="1">
        <v>178</v>
      </c>
      <c r="B180" s="10">
        <v>46201</v>
      </c>
      <c r="C180" s="1" t="s">
        <v>61</v>
      </c>
      <c r="D180" s="1" t="s">
        <v>70</v>
      </c>
      <c r="E180" s="1">
        <v>750</v>
      </c>
      <c r="F180" s="1"/>
      <c r="G180" s="1"/>
      <c r="H180" s="1"/>
      <c r="I180" s="1"/>
      <c r="J180" s="1">
        <f t="shared" si="2"/>
        <v>0</v>
      </c>
      <c r="K180" s="1"/>
    </row>
    <row r="181" spans="1:11" ht="21.75" customHeight="1" x14ac:dyDescent="0.3">
      <c r="A181" s="1">
        <v>179</v>
      </c>
      <c r="B181" s="10">
        <v>46202</v>
      </c>
      <c r="C181" s="1" t="s">
        <v>61</v>
      </c>
      <c r="D181" s="1" t="s">
        <v>70</v>
      </c>
      <c r="E181" s="1">
        <v>750</v>
      </c>
      <c r="F181" s="1"/>
      <c r="G181" s="1"/>
      <c r="H181" s="1"/>
      <c r="I181" s="1"/>
      <c r="J181" s="1">
        <f t="shared" si="2"/>
        <v>0</v>
      </c>
      <c r="K181" s="1"/>
    </row>
    <row r="182" spans="1:11" ht="21.75" customHeight="1" x14ac:dyDescent="0.3">
      <c r="A182" s="1">
        <v>180</v>
      </c>
      <c r="B182" s="10">
        <v>46203</v>
      </c>
      <c r="C182" s="1" t="s">
        <v>61</v>
      </c>
      <c r="D182" s="1" t="s">
        <v>70</v>
      </c>
      <c r="E182" s="1">
        <v>750</v>
      </c>
      <c r="F182" s="1"/>
      <c r="G182" s="1"/>
      <c r="H182" s="1"/>
      <c r="I182" s="1"/>
      <c r="J182" s="1">
        <f t="shared" si="2"/>
        <v>0</v>
      </c>
      <c r="K182" s="1"/>
    </row>
    <row r="183" spans="1:11" ht="21.75" customHeight="1" x14ac:dyDescent="0.3">
      <c r="A183" s="1">
        <v>181</v>
      </c>
      <c r="B183" s="10">
        <v>46204</v>
      </c>
      <c r="C183" s="1" t="s">
        <v>61</v>
      </c>
      <c r="D183" s="1" t="s">
        <v>70</v>
      </c>
      <c r="E183" s="1">
        <v>750</v>
      </c>
      <c r="F183" s="1"/>
      <c r="G183" s="1"/>
      <c r="H183" s="1"/>
      <c r="I183" s="1"/>
      <c r="J183" s="1">
        <f t="shared" si="2"/>
        <v>0</v>
      </c>
      <c r="K183" s="1"/>
    </row>
    <row r="184" spans="1:11" ht="21.75" customHeight="1" x14ac:dyDescent="0.3">
      <c r="A184" s="1">
        <v>182</v>
      </c>
      <c r="B184" s="10">
        <v>46205</v>
      </c>
      <c r="C184" s="1" t="s">
        <v>61</v>
      </c>
      <c r="D184" s="1" t="s">
        <v>70</v>
      </c>
      <c r="E184" s="1">
        <v>750</v>
      </c>
      <c r="F184" s="1"/>
      <c r="G184" s="1"/>
      <c r="H184" s="1"/>
      <c r="I184" s="1"/>
      <c r="J184" s="1">
        <f t="shared" si="2"/>
        <v>0</v>
      </c>
      <c r="K184" s="1"/>
    </row>
    <row r="185" spans="1:11" ht="21.75" customHeight="1" x14ac:dyDescent="0.3">
      <c r="A185" s="1">
        <v>183</v>
      </c>
      <c r="B185" s="10">
        <v>46206</v>
      </c>
      <c r="C185" s="1" t="s">
        <v>61</v>
      </c>
      <c r="D185" s="1" t="s">
        <v>70</v>
      </c>
      <c r="E185" s="1">
        <v>750</v>
      </c>
      <c r="F185" s="1"/>
      <c r="G185" s="1"/>
      <c r="H185" s="1"/>
      <c r="I185" s="1"/>
      <c r="J185" s="1">
        <f t="shared" si="2"/>
        <v>0</v>
      </c>
      <c r="K185" s="1"/>
    </row>
    <row r="186" spans="1:11" ht="21.75" customHeight="1" x14ac:dyDescent="0.3">
      <c r="A186" s="1">
        <v>184</v>
      </c>
      <c r="B186" s="10">
        <v>46207</v>
      </c>
      <c r="C186" s="1" t="s">
        <v>61</v>
      </c>
      <c r="D186" s="1" t="s">
        <v>70</v>
      </c>
      <c r="E186" s="1">
        <v>750</v>
      </c>
      <c r="F186" s="1"/>
      <c r="G186" s="1"/>
      <c r="H186" s="1"/>
      <c r="I186" s="1"/>
      <c r="J186" s="1">
        <f t="shared" si="2"/>
        <v>0</v>
      </c>
      <c r="K186" s="1"/>
    </row>
    <row r="187" spans="1:11" ht="21.75" customHeight="1" x14ac:dyDescent="0.3">
      <c r="A187" s="1">
        <v>185</v>
      </c>
      <c r="B187" s="10">
        <v>46208</v>
      </c>
      <c r="C187" s="1" t="s">
        <v>61</v>
      </c>
      <c r="D187" s="1" t="s">
        <v>70</v>
      </c>
      <c r="E187" s="1">
        <v>750</v>
      </c>
      <c r="F187" s="1"/>
      <c r="G187" s="1"/>
      <c r="H187" s="1"/>
      <c r="I187" s="1"/>
      <c r="J187" s="1">
        <f t="shared" si="2"/>
        <v>0</v>
      </c>
      <c r="K187" s="1"/>
    </row>
    <row r="188" spans="1:11" ht="21.75" customHeight="1" x14ac:dyDescent="0.3">
      <c r="A188" s="1">
        <v>186</v>
      </c>
      <c r="B188" s="10">
        <v>46209</v>
      </c>
      <c r="C188" s="1" t="s">
        <v>61</v>
      </c>
      <c r="D188" s="1" t="s">
        <v>70</v>
      </c>
      <c r="E188" s="1">
        <v>750</v>
      </c>
      <c r="F188" s="1"/>
      <c r="G188" s="1"/>
      <c r="H188" s="1"/>
      <c r="I188" s="1"/>
      <c r="J188" s="1">
        <f t="shared" si="2"/>
        <v>0</v>
      </c>
      <c r="K188" s="1"/>
    </row>
    <row r="189" spans="1:11" ht="21.75" customHeight="1" x14ac:dyDescent="0.3">
      <c r="A189" s="1">
        <v>187</v>
      </c>
      <c r="B189" s="10">
        <v>46210</v>
      </c>
      <c r="C189" s="1" t="s">
        <v>61</v>
      </c>
      <c r="D189" s="1" t="s">
        <v>70</v>
      </c>
      <c r="E189" s="1">
        <v>750</v>
      </c>
      <c r="F189" s="1"/>
      <c r="G189" s="1"/>
      <c r="H189" s="1"/>
      <c r="I189" s="1"/>
      <c r="J189" s="1">
        <f t="shared" si="2"/>
        <v>0</v>
      </c>
      <c r="K189" s="1"/>
    </row>
    <row r="190" spans="1:11" ht="21.75" customHeight="1" x14ac:dyDescent="0.3">
      <c r="A190" s="1">
        <v>188</v>
      </c>
      <c r="B190" s="10">
        <v>46211</v>
      </c>
      <c r="C190" s="1" t="s">
        <v>61</v>
      </c>
      <c r="D190" s="1" t="s">
        <v>70</v>
      </c>
      <c r="E190" s="1">
        <v>750</v>
      </c>
      <c r="F190" s="1"/>
      <c r="G190" s="1"/>
      <c r="H190" s="1"/>
      <c r="I190" s="1"/>
      <c r="J190" s="1">
        <f t="shared" si="2"/>
        <v>0</v>
      </c>
      <c r="K190" s="1"/>
    </row>
    <row r="191" spans="1:11" ht="21.75" customHeight="1" x14ac:dyDescent="0.3">
      <c r="A191" s="1">
        <v>189</v>
      </c>
      <c r="B191" s="10">
        <v>46212</v>
      </c>
      <c r="C191" s="1" t="s">
        <v>61</v>
      </c>
      <c r="D191" s="1" t="s">
        <v>70</v>
      </c>
      <c r="E191" s="1">
        <v>750</v>
      </c>
      <c r="F191" s="1"/>
      <c r="G191" s="1"/>
      <c r="H191" s="1"/>
      <c r="I191" s="1"/>
      <c r="J191" s="1">
        <f t="shared" si="2"/>
        <v>0</v>
      </c>
      <c r="K191" s="1"/>
    </row>
    <row r="192" spans="1:11" ht="21.75" customHeight="1" x14ac:dyDescent="0.3">
      <c r="A192" s="1">
        <v>190</v>
      </c>
      <c r="B192" s="10">
        <v>46213</v>
      </c>
      <c r="C192" s="1" t="s">
        <v>61</v>
      </c>
      <c r="D192" s="1" t="s">
        <v>70</v>
      </c>
      <c r="E192" s="1">
        <v>750</v>
      </c>
      <c r="F192" s="1"/>
      <c r="G192" s="1"/>
      <c r="H192" s="1"/>
      <c r="I192" s="1"/>
      <c r="J192" s="1">
        <f t="shared" si="2"/>
        <v>0</v>
      </c>
      <c r="K192" s="1"/>
    </row>
    <row r="193" spans="1:11" ht="21.75" customHeight="1" x14ac:dyDescent="0.3">
      <c r="A193" s="1">
        <v>191</v>
      </c>
      <c r="B193" s="10">
        <v>46214</v>
      </c>
      <c r="C193" s="1" t="s">
        <v>61</v>
      </c>
      <c r="D193" s="1" t="s">
        <v>70</v>
      </c>
      <c r="E193" s="1">
        <v>750</v>
      </c>
      <c r="F193" s="1"/>
      <c r="G193" s="1"/>
      <c r="H193" s="1"/>
      <c r="I193" s="1"/>
      <c r="J193" s="1">
        <f t="shared" si="2"/>
        <v>0</v>
      </c>
      <c r="K193" s="1"/>
    </row>
    <row r="194" spans="1:11" ht="21.75" customHeight="1" x14ac:dyDescent="0.3">
      <c r="A194" s="1">
        <v>192</v>
      </c>
      <c r="B194" s="10">
        <v>46215</v>
      </c>
      <c r="C194" s="1" t="s">
        <v>61</v>
      </c>
      <c r="D194" s="1" t="s">
        <v>70</v>
      </c>
      <c r="E194" s="1">
        <v>750</v>
      </c>
      <c r="F194" s="1"/>
      <c r="G194" s="1"/>
      <c r="H194" s="1"/>
      <c r="I194" s="1"/>
      <c r="J194" s="1">
        <f t="shared" si="2"/>
        <v>0</v>
      </c>
      <c r="K194" s="1"/>
    </row>
    <row r="195" spans="1:11" ht="21.75" customHeight="1" x14ac:dyDescent="0.3">
      <c r="A195" s="1">
        <v>193</v>
      </c>
      <c r="B195" s="10">
        <v>46216</v>
      </c>
      <c r="C195" s="1" t="s">
        <v>61</v>
      </c>
      <c r="D195" s="1" t="s">
        <v>70</v>
      </c>
      <c r="E195" s="1">
        <v>750</v>
      </c>
      <c r="F195" s="1"/>
      <c r="G195" s="1"/>
      <c r="H195" s="1"/>
      <c r="I195" s="1"/>
      <c r="J195" s="1">
        <f t="shared" si="2"/>
        <v>0</v>
      </c>
      <c r="K195" s="1"/>
    </row>
    <row r="196" spans="1:11" ht="21.75" customHeight="1" x14ac:dyDescent="0.3">
      <c r="A196" s="1">
        <v>194</v>
      </c>
      <c r="B196" s="10">
        <v>46217</v>
      </c>
      <c r="C196" s="1" t="s">
        <v>61</v>
      </c>
      <c r="D196" s="1" t="s">
        <v>70</v>
      </c>
      <c r="E196" s="1">
        <v>750</v>
      </c>
      <c r="F196" s="1"/>
      <c r="G196" s="1"/>
      <c r="H196" s="1"/>
      <c r="I196" s="1"/>
      <c r="J196" s="1">
        <f t="shared" ref="J196:J259" si="3">E196*F196-G196-H196+I196</f>
        <v>0</v>
      </c>
      <c r="K196" s="1"/>
    </row>
    <row r="197" spans="1:11" ht="21.75" customHeight="1" x14ac:dyDescent="0.3">
      <c r="A197" s="1">
        <v>195</v>
      </c>
      <c r="B197" s="10">
        <v>46218</v>
      </c>
      <c r="C197" s="1" t="s">
        <v>61</v>
      </c>
      <c r="D197" s="1" t="s">
        <v>70</v>
      </c>
      <c r="E197" s="1">
        <v>750</v>
      </c>
      <c r="F197" s="1"/>
      <c r="G197" s="1"/>
      <c r="H197" s="1"/>
      <c r="I197" s="1"/>
      <c r="J197" s="1">
        <f t="shared" si="3"/>
        <v>0</v>
      </c>
      <c r="K197" s="1"/>
    </row>
    <row r="198" spans="1:11" ht="21.75" customHeight="1" x14ac:dyDescent="0.3">
      <c r="A198" s="1">
        <v>196</v>
      </c>
      <c r="B198" s="10">
        <v>46219</v>
      </c>
      <c r="C198" s="1" t="s">
        <v>61</v>
      </c>
      <c r="D198" s="1" t="s">
        <v>70</v>
      </c>
      <c r="E198" s="1">
        <v>750</v>
      </c>
      <c r="F198" s="1"/>
      <c r="G198" s="1"/>
      <c r="H198" s="1"/>
      <c r="I198" s="1"/>
      <c r="J198" s="1">
        <f t="shared" si="3"/>
        <v>0</v>
      </c>
      <c r="K198" s="1"/>
    </row>
    <row r="199" spans="1:11" ht="21.75" customHeight="1" x14ac:dyDescent="0.3">
      <c r="A199" s="1">
        <v>197</v>
      </c>
      <c r="B199" s="10">
        <v>46220</v>
      </c>
      <c r="C199" s="1" t="s">
        <v>61</v>
      </c>
      <c r="D199" s="1" t="s">
        <v>70</v>
      </c>
      <c r="E199" s="1">
        <v>750</v>
      </c>
      <c r="F199" s="1"/>
      <c r="G199" s="1"/>
      <c r="H199" s="1"/>
      <c r="I199" s="1"/>
      <c r="J199" s="1">
        <f t="shared" si="3"/>
        <v>0</v>
      </c>
      <c r="K199" s="1"/>
    </row>
    <row r="200" spans="1:11" ht="21.75" customHeight="1" x14ac:dyDescent="0.3">
      <c r="A200" s="1">
        <v>198</v>
      </c>
      <c r="B200" s="10">
        <v>46221</v>
      </c>
      <c r="C200" s="1" t="s">
        <v>61</v>
      </c>
      <c r="D200" s="1" t="s">
        <v>70</v>
      </c>
      <c r="E200" s="1">
        <v>750</v>
      </c>
      <c r="F200" s="1"/>
      <c r="G200" s="1"/>
      <c r="H200" s="1"/>
      <c r="I200" s="1"/>
      <c r="J200" s="1">
        <f t="shared" si="3"/>
        <v>0</v>
      </c>
      <c r="K200" s="1"/>
    </row>
    <row r="201" spans="1:11" ht="21.75" customHeight="1" x14ac:dyDescent="0.3">
      <c r="A201" s="1">
        <v>199</v>
      </c>
      <c r="B201" s="10">
        <v>46222</v>
      </c>
      <c r="C201" s="1" t="s">
        <v>61</v>
      </c>
      <c r="D201" s="1" t="s">
        <v>70</v>
      </c>
      <c r="E201" s="1">
        <v>750</v>
      </c>
      <c r="F201" s="1"/>
      <c r="G201" s="1"/>
      <c r="H201" s="1"/>
      <c r="I201" s="1"/>
      <c r="J201" s="1">
        <f t="shared" si="3"/>
        <v>0</v>
      </c>
      <c r="K201" s="1"/>
    </row>
    <row r="202" spans="1:11" ht="21.75" customHeight="1" x14ac:dyDescent="0.3">
      <c r="A202" s="1">
        <v>200</v>
      </c>
      <c r="B202" s="10">
        <v>46223</v>
      </c>
      <c r="C202" s="1" t="s">
        <v>61</v>
      </c>
      <c r="D202" s="1" t="s">
        <v>70</v>
      </c>
      <c r="E202" s="1">
        <v>750</v>
      </c>
      <c r="F202" s="1"/>
      <c r="G202" s="1"/>
      <c r="H202" s="1"/>
      <c r="I202" s="1"/>
      <c r="J202" s="1">
        <f t="shared" si="3"/>
        <v>0</v>
      </c>
      <c r="K202" s="1"/>
    </row>
    <row r="203" spans="1:11" ht="21.75" customHeight="1" x14ac:dyDescent="0.3">
      <c r="A203" s="1">
        <v>201</v>
      </c>
      <c r="B203" s="10">
        <v>46224</v>
      </c>
      <c r="C203" s="1" t="s">
        <v>61</v>
      </c>
      <c r="D203" s="1" t="s">
        <v>70</v>
      </c>
      <c r="E203" s="1">
        <v>750</v>
      </c>
      <c r="F203" s="1"/>
      <c r="G203" s="1"/>
      <c r="H203" s="1"/>
      <c r="I203" s="1"/>
      <c r="J203" s="1">
        <f t="shared" si="3"/>
        <v>0</v>
      </c>
      <c r="K203" s="1"/>
    </row>
    <row r="204" spans="1:11" ht="21.75" customHeight="1" x14ac:dyDescent="0.3">
      <c r="A204" s="1">
        <v>202</v>
      </c>
      <c r="B204" s="10">
        <v>46225</v>
      </c>
      <c r="C204" s="1" t="s">
        <v>61</v>
      </c>
      <c r="D204" s="1" t="s">
        <v>70</v>
      </c>
      <c r="E204" s="1">
        <v>750</v>
      </c>
      <c r="F204" s="1"/>
      <c r="G204" s="1"/>
      <c r="H204" s="1"/>
      <c r="I204" s="1"/>
      <c r="J204" s="1">
        <f t="shared" si="3"/>
        <v>0</v>
      </c>
      <c r="K204" s="1"/>
    </row>
    <row r="205" spans="1:11" ht="21.75" customHeight="1" x14ac:dyDescent="0.3">
      <c r="A205" s="1">
        <v>203</v>
      </c>
      <c r="B205" s="10">
        <v>46226</v>
      </c>
      <c r="C205" s="1" t="s">
        <v>61</v>
      </c>
      <c r="D205" s="1" t="s">
        <v>70</v>
      </c>
      <c r="E205" s="1">
        <v>750</v>
      </c>
      <c r="F205" s="1"/>
      <c r="G205" s="1"/>
      <c r="H205" s="1"/>
      <c r="I205" s="1"/>
      <c r="J205" s="1">
        <f t="shared" si="3"/>
        <v>0</v>
      </c>
      <c r="K205" s="1"/>
    </row>
    <row r="206" spans="1:11" ht="21.75" customHeight="1" x14ac:dyDescent="0.3">
      <c r="A206" s="1">
        <v>204</v>
      </c>
      <c r="B206" s="10">
        <v>46227</v>
      </c>
      <c r="C206" s="1" t="s">
        <v>61</v>
      </c>
      <c r="D206" s="1" t="s">
        <v>70</v>
      </c>
      <c r="E206" s="1">
        <v>750</v>
      </c>
      <c r="F206" s="1"/>
      <c r="G206" s="1"/>
      <c r="H206" s="1"/>
      <c r="I206" s="1"/>
      <c r="J206" s="1">
        <f t="shared" si="3"/>
        <v>0</v>
      </c>
      <c r="K206" s="1"/>
    </row>
    <row r="207" spans="1:11" ht="21.75" customHeight="1" x14ac:dyDescent="0.3">
      <c r="A207" s="1">
        <v>205</v>
      </c>
      <c r="B207" s="10">
        <v>46228</v>
      </c>
      <c r="C207" s="1" t="s">
        <v>61</v>
      </c>
      <c r="D207" s="1" t="s">
        <v>70</v>
      </c>
      <c r="E207" s="1">
        <v>750</v>
      </c>
      <c r="F207" s="1"/>
      <c r="G207" s="1"/>
      <c r="H207" s="1"/>
      <c r="I207" s="1"/>
      <c r="J207" s="1">
        <f t="shared" si="3"/>
        <v>0</v>
      </c>
      <c r="K207" s="1"/>
    </row>
    <row r="208" spans="1:11" ht="21.75" customHeight="1" x14ac:dyDescent="0.3">
      <c r="A208" s="1">
        <v>206</v>
      </c>
      <c r="B208" s="10">
        <v>46229</v>
      </c>
      <c r="C208" s="1" t="s">
        <v>61</v>
      </c>
      <c r="D208" s="1" t="s">
        <v>70</v>
      </c>
      <c r="E208" s="1">
        <v>750</v>
      </c>
      <c r="F208" s="1"/>
      <c r="G208" s="1"/>
      <c r="H208" s="1"/>
      <c r="I208" s="1"/>
      <c r="J208" s="1">
        <f t="shared" si="3"/>
        <v>0</v>
      </c>
      <c r="K208" s="1"/>
    </row>
    <row r="209" spans="1:11" ht="21.75" customHeight="1" x14ac:dyDescent="0.3">
      <c r="A209" s="1">
        <v>207</v>
      </c>
      <c r="B209" s="10">
        <v>46230</v>
      </c>
      <c r="C209" s="1" t="s">
        <v>61</v>
      </c>
      <c r="D209" s="1" t="s">
        <v>70</v>
      </c>
      <c r="E209" s="1">
        <v>750</v>
      </c>
      <c r="F209" s="1"/>
      <c r="G209" s="1"/>
      <c r="H209" s="1"/>
      <c r="I209" s="1"/>
      <c r="J209" s="1">
        <f t="shared" si="3"/>
        <v>0</v>
      </c>
      <c r="K209" s="1"/>
    </row>
    <row r="210" spans="1:11" ht="21.75" customHeight="1" x14ac:dyDescent="0.3">
      <c r="A210" s="1">
        <v>208</v>
      </c>
      <c r="B210" s="10">
        <v>46231</v>
      </c>
      <c r="C210" s="1" t="s">
        <v>61</v>
      </c>
      <c r="D210" s="1" t="s">
        <v>70</v>
      </c>
      <c r="E210" s="1">
        <v>750</v>
      </c>
      <c r="F210" s="1"/>
      <c r="G210" s="1"/>
      <c r="H210" s="1"/>
      <c r="I210" s="1"/>
      <c r="J210" s="1">
        <f t="shared" si="3"/>
        <v>0</v>
      </c>
      <c r="K210" s="1"/>
    </row>
    <row r="211" spans="1:11" ht="21.75" customHeight="1" x14ac:dyDescent="0.3">
      <c r="A211" s="1">
        <v>209</v>
      </c>
      <c r="B211" s="10">
        <v>46232</v>
      </c>
      <c r="C211" s="1" t="s">
        <v>61</v>
      </c>
      <c r="D211" s="1" t="s">
        <v>70</v>
      </c>
      <c r="E211" s="1">
        <v>750</v>
      </c>
      <c r="F211" s="1"/>
      <c r="G211" s="1"/>
      <c r="H211" s="1"/>
      <c r="I211" s="1"/>
      <c r="J211" s="1">
        <f t="shared" si="3"/>
        <v>0</v>
      </c>
      <c r="K211" s="1"/>
    </row>
    <row r="212" spans="1:11" ht="21.75" customHeight="1" x14ac:dyDescent="0.3">
      <c r="A212" s="1">
        <v>210</v>
      </c>
      <c r="B212" s="10">
        <v>46233</v>
      </c>
      <c r="C212" s="1" t="s">
        <v>61</v>
      </c>
      <c r="D212" s="1" t="s">
        <v>70</v>
      </c>
      <c r="E212" s="1">
        <v>750</v>
      </c>
      <c r="F212" s="1"/>
      <c r="G212" s="1"/>
      <c r="H212" s="1"/>
      <c r="I212" s="1"/>
      <c r="J212" s="1">
        <f t="shared" si="3"/>
        <v>0</v>
      </c>
      <c r="K212" s="1"/>
    </row>
    <row r="213" spans="1:11" ht="21.75" customHeight="1" x14ac:dyDescent="0.3">
      <c r="A213" s="1">
        <v>211</v>
      </c>
      <c r="B213" s="10">
        <v>46234</v>
      </c>
      <c r="C213" s="1" t="s">
        <v>61</v>
      </c>
      <c r="D213" s="1" t="s">
        <v>70</v>
      </c>
      <c r="E213" s="1">
        <v>750</v>
      </c>
      <c r="F213" s="1"/>
      <c r="G213" s="1"/>
      <c r="H213" s="1"/>
      <c r="I213" s="1"/>
      <c r="J213" s="1">
        <f t="shared" si="3"/>
        <v>0</v>
      </c>
      <c r="K213" s="1"/>
    </row>
    <row r="214" spans="1:11" ht="21.75" customHeight="1" x14ac:dyDescent="0.3">
      <c r="A214" s="1">
        <v>212</v>
      </c>
      <c r="B214" s="10">
        <v>46235</v>
      </c>
      <c r="C214" s="1" t="s">
        <v>61</v>
      </c>
      <c r="D214" s="1" t="s">
        <v>70</v>
      </c>
      <c r="E214" s="1">
        <v>750</v>
      </c>
      <c r="F214" s="1"/>
      <c r="G214" s="1"/>
      <c r="H214" s="1"/>
      <c r="I214" s="1"/>
      <c r="J214" s="1">
        <f t="shared" si="3"/>
        <v>0</v>
      </c>
      <c r="K214" s="1"/>
    </row>
    <row r="215" spans="1:11" ht="21.75" customHeight="1" x14ac:dyDescent="0.3">
      <c r="A215" s="1">
        <v>213</v>
      </c>
      <c r="B215" s="10">
        <v>46236</v>
      </c>
      <c r="C215" s="1" t="s">
        <v>61</v>
      </c>
      <c r="D215" s="1" t="s">
        <v>70</v>
      </c>
      <c r="E215" s="1">
        <v>750</v>
      </c>
      <c r="F215" s="1"/>
      <c r="G215" s="1"/>
      <c r="H215" s="1"/>
      <c r="I215" s="1"/>
      <c r="J215" s="1">
        <f t="shared" si="3"/>
        <v>0</v>
      </c>
      <c r="K215" s="1"/>
    </row>
    <row r="216" spans="1:11" ht="21.75" customHeight="1" x14ac:dyDescent="0.3">
      <c r="A216" s="1">
        <v>214</v>
      </c>
      <c r="B216" s="10">
        <v>46237</v>
      </c>
      <c r="C216" s="1" t="s">
        <v>61</v>
      </c>
      <c r="D216" s="1" t="s">
        <v>70</v>
      </c>
      <c r="E216" s="1">
        <v>750</v>
      </c>
      <c r="F216" s="1"/>
      <c r="G216" s="1"/>
      <c r="H216" s="1"/>
      <c r="I216" s="1"/>
      <c r="J216" s="1">
        <f t="shared" si="3"/>
        <v>0</v>
      </c>
      <c r="K216" s="1"/>
    </row>
    <row r="217" spans="1:11" ht="21.75" customHeight="1" x14ac:dyDescent="0.3">
      <c r="A217" s="1">
        <v>215</v>
      </c>
      <c r="B217" s="10">
        <v>46238</v>
      </c>
      <c r="C217" s="1" t="s">
        <v>61</v>
      </c>
      <c r="D217" s="1" t="s">
        <v>70</v>
      </c>
      <c r="E217" s="1">
        <v>750</v>
      </c>
      <c r="F217" s="1"/>
      <c r="G217" s="1"/>
      <c r="H217" s="1"/>
      <c r="I217" s="1"/>
      <c r="J217" s="1">
        <f t="shared" si="3"/>
        <v>0</v>
      </c>
      <c r="K217" s="1"/>
    </row>
    <row r="218" spans="1:11" ht="21.75" customHeight="1" x14ac:dyDescent="0.3">
      <c r="A218" s="1">
        <v>216</v>
      </c>
      <c r="B218" s="10">
        <v>46239</v>
      </c>
      <c r="C218" s="1" t="s">
        <v>61</v>
      </c>
      <c r="D218" s="1" t="s">
        <v>70</v>
      </c>
      <c r="E218" s="1">
        <v>750</v>
      </c>
      <c r="F218" s="1"/>
      <c r="G218" s="1"/>
      <c r="H218" s="1"/>
      <c r="I218" s="1"/>
      <c r="J218" s="1">
        <f t="shared" si="3"/>
        <v>0</v>
      </c>
      <c r="K218" s="1"/>
    </row>
    <row r="219" spans="1:11" ht="21.75" customHeight="1" x14ac:dyDescent="0.3">
      <c r="A219" s="1">
        <v>217</v>
      </c>
      <c r="B219" s="10">
        <v>46240</v>
      </c>
      <c r="C219" s="1" t="s">
        <v>61</v>
      </c>
      <c r="D219" s="1" t="s">
        <v>70</v>
      </c>
      <c r="E219" s="1">
        <v>750</v>
      </c>
      <c r="F219" s="1"/>
      <c r="G219" s="1"/>
      <c r="H219" s="1"/>
      <c r="I219" s="1"/>
      <c r="J219" s="1">
        <f t="shared" si="3"/>
        <v>0</v>
      </c>
      <c r="K219" s="1"/>
    </row>
    <row r="220" spans="1:11" ht="21.75" customHeight="1" x14ac:dyDescent="0.3">
      <c r="A220" s="1">
        <v>218</v>
      </c>
      <c r="B220" s="10">
        <v>46241</v>
      </c>
      <c r="C220" s="1" t="s">
        <v>61</v>
      </c>
      <c r="D220" s="1" t="s">
        <v>70</v>
      </c>
      <c r="E220" s="1">
        <v>750</v>
      </c>
      <c r="F220" s="1"/>
      <c r="G220" s="1"/>
      <c r="H220" s="1"/>
      <c r="I220" s="1"/>
      <c r="J220" s="1">
        <f t="shared" si="3"/>
        <v>0</v>
      </c>
      <c r="K220" s="1"/>
    </row>
    <row r="221" spans="1:11" ht="21.75" customHeight="1" x14ac:dyDescent="0.3">
      <c r="A221" s="1">
        <v>219</v>
      </c>
      <c r="B221" s="10">
        <v>46242</v>
      </c>
      <c r="C221" s="1" t="s">
        <v>61</v>
      </c>
      <c r="D221" s="1" t="s">
        <v>70</v>
      </c>
      <c r="E221" s="1">
        <v>750</v>
      </c>
      <c r="F221" s="1"/>
      <c r="G221" s="1"/>
      <c r="H221" s="1"/>
      <c r="I221" s="1"/>
      <c r="J221" s="1">
        <f t="shared" si="3"/>
        <v>0</v>
      </c>
      <c r="K221" s="1"/>
    </row>
    <row r="222" spans="1:11" ht="21.75" customHeight="1" x14ac:dyDescent="0.3">
      <c r="A222" s="1">
        <v>220</v>
      </c>
      <c r="B222" s="10">
        <v>46243</v>
      </c>
      <c r="C222" s="1" t="s">
        <v>61</v>
      </c>
      <c r="D222" s="1" t="s">
        <v>70</v>
      </c>
      <c r="E222" s="1">
        <v>750</v>
      </c>
      <c r="F222" s="1"/>
      <c r="G222" s="1"/>
      <c r="H222" s="1"/>
      <c r="I222" s="1"/>
      <c r="J222" s="1">
        <f t="shared" si="3"/>
        <v>0</v>
      </c>
      <c r="K222" s="1"/>
    </row>
    <row r="223" spans="1:11" ht="21.75" customHeight="1" x14ac:dyDescent="0.3">
      <c r="A223" s="1">
        <v>221</v>
      </c>
      <c r="B223" s="10">
        <v>46244</v>
      </c>
      <c r="C223" s="1" t="s">
        <v>61</v>
      </c>
      <c r="D223" s="1" t="s">
        <v>70</v>
      </c>
      <c r="E223" s="1">
        <v>750</v>
      </c>
      <c r="F223" s="1"/>
      <c r="G223" s="1"/>
      <c r="H223" s="1"/>
      <c r="I223" s="1"/>
      <c r="J223" s="1">
        <f t="shared" si="3"/>
        <v>0</v>
      </c>
      <c r="K223" s="1"/>
    </row>
    <row r="224" spans="1:11" ht="21.75" customHeight="1" x14ac:dyDescent="0.3">
      <c r="A224" s="1">
        <v>222</v>
      </c>
      <c r="B224" s="10">
        <v>46245</v>
      </c>
      <c r="C224" s="1" t="s">
        <v>61</v>
      </c>
      <c r="D224" s="1" t="s">
        <v>70</v>
      </c>
      <c r="E224" s="1">
        <v>750</v>
      </c>
      <c r="F224" s="1"/>
      <c r="G224" s="1"/>
      <c r="H224" s="1"/>
      <c r="I224" s="1"/>
      <c r="J224" s="1">
        <f t="shared" si="3"/>
        <v>0</v>
      </c>
      <c r="K224" s="1"/>
    </row>
    <row r="225" spans="1:11" ht="21.75" customHeight="1" x14ac:dyDescent="0.3">
      <c r="A225" s="1">
        <v>223</v>
      </c>
      <c r="B225" s="10">
        <v>46246</v>
      </c>
      <c r="C225" s="1" t="s">
        <v>61</v>
      </c>
      <c r="D225" s="1" t="s">
        <v>70</v>
      </c>
      <c r="E225" s="1">
        <v>750</v>
      </c>
      <c r="F225" s="1"/>
      <c r="G225" s="1"/>
      <c r="H225" s="1"/>
      <c r="I225" s="1"/>
      <c r="J225" s="1">
        <f t="shared" si="3"/>
        <v>0</v>
      </c>
      <c r="K225" s="1"/>
    </row>
    <row r="226" spans="1:11" ht="21.75" customHeight="1" x14ac:dyDescent="0.3">
      <c r="A226" s="1">
        <v>224</v>
      </c>
      <c r="B226" s="10">
        <v>46247</v>
      </c>
      <c r="C226" s="1" t="s">
        <v>61</v>
      </c>
      <c r="D226" s="1" t="s">
        <v>70</v>
      </c>
      <c r="E226" s="1">
        <v>750</v>
      </c>
      <c r="F226" s="1"/>
      <c r="G226" s="1"/>
      <c r="H226" s="1"/>
      <c r="I226" s="1"/>
      <c r="J226" s="1">
        <f t="shared" si="3"/>
        <v>0</v>
      </c>
      <c r="K226" s="1"/>
    </row>
    <row r="227" spans="1:11" ht="21.75" customHeight="1" x14ac:dyDescent="0.3">
      <c r="A227" s="1">
        <v>225</v>
      </c>
      <c r="B227" s="10">
        <v>46248</v>
      </c>
      <c r="C227" s="1" t="s">
        <v>61</v>
      </c>
      <c r="D227" s="1" t="s">
        <v>70</v>
      </c>
      <c r="E227" s="1">
        <v>750</v>
      </c>
      <c r="F227" s="1"/>
      <c r="G227" s="1"/>
      <c r="H227" s="1"/>
      <c r="I227" s="1"/>
      <c r="J227" s="1">
        <f t="shared" si="3"/>
        <v>0</v>
      </c>
      <c r="K227" s="1"/>
    </row>
    <row r="228" spans="1:11" ht="21.75" customHeight="1" x14ac:dyDescent="0.3">
      <c r="A228" s="1">
        <v>226</v>
      </c>
      <c r="B228" s="10">
        <v>46249</v>
      </c>
      <c r="C228" s="1" t="s">
        <v>61</v>
      </c>
      <c r="D228" s="1" t="s">
        <v>70</v>
      </c>
      <c r="E228" s="1">
        <v>750</v>
      </c>
      <c r="F228" s="1"/>
      <c r="G228" s="1"/>
      <c r="H228" s="1"/>
      <c r="I228" s="1"/>
      <c r="J228" s="1">
        <f t="shared" si="3"/>
        <v>0</v>
      </c>
      <c r="K228" s="1"/>
    </row>
    <row r="229" spans="1:11" ht="21.75" customHeight="1" x14ac:dyDescent="0.3">
      <c r="A229" s="1">
        <v>227</v>
      </c>
      <c r="B229" s="10">
        <v>46250</v>
      </c>
      <c r="C229" s="1" t="s">
        <v>61</v>
      </c>
      <c r="D229" s="1" t="s">
        <v>70</v>
      </c>
      <c r="E229" s="1">
        <v>750</v>
      </c>
      <c r="F229" s="1"/>
      <c r="G229" s="1"/>
      <c r="H229" s="1"/>
      <c r="I229" s="1"/>
      <c r="J229" s="1">
        <f t="shared" si="3"/>
        <v>0</v>
      </c>
      <c r="K229" s="1"/>
    </row>
    <row r="230" spans="1:11" ht="21.75" customHeight="1" x14ac:dyDescent="0.3">
      <c r="A230" s="1">
        <v>228</v>
      </c>
      <c r="B230" s="10">
        <v>46251</v>
      </c>
      <c r="C230" s="1" t="s">
        <v>61</v>
      </c>
      <c r="D230" s="1" t="s">
        <v>70</v>
      </c>
      <c r="E230" s="1">
        <v>750</v>
      </c>
      <c r="F230" s="1"/>
      <c r="G230" s="1"/>
      <c r="H230" s="1"/>
      <c r="I230" s="1"/>
      <c r="J230" s="1">
        <f t="shared" si="3"/>
        <v>0</v>
      </c>
      <c r="K230" s="1"/>
    </row>
    <row r="231" spans="1:11" ht="21.75" customHeight="1" x14ac:dyDescent="0.3">
      <c r="A231" s="1">
        <v>229</v>
      </c>
      <c r="B231" s="10">
        <v>46252</v>
      </c>
      <c r="C231" s="1" t="s">
        <v>61</v>
      </c>
      <c r="D231" s="1" t="s">
        <v>70</v>
      </c>
      <c r="E231" s="1">
        <v>750</v>
      </c>
      <c r="F231" s="1"/>
      <c r="G231" s="1"/>
      <c r="H231" s="1"/>
      <c r="I231" s="1"/>
      <c r="J231" s="1">
        <f t="shared" si="3"/>
        <v>0</v>
      </c>
      <c r="K231" s="1"/>
    </row>
    <row r="232" spans="1:11" ht="21.75" customHeight="1" x14ac:dyDescent="0.3">
      <c r="A232" s="1">
        <v>230</v>
      </c>
      <c r="B232" s="10">
        <v>46253</v>
      </c>
      <c r="C232" s="1" t="s">
        <v>61</v>
      </c>
      <c r="D232" s="1" t="s">
        <v>70</v>
      </c>
      <c r="E232" s="1">
        <v>750</v>
      </c>
      <c r="F232" s="1"/>
      <c r="G232" s="1"/>
      <c r="H232" s="1"/>
      <c r="I232" s="1"/>
      <c r="J232" s="1">
        <f t="shared" si="3"/>
        <v>0</v>
      </c>
      <c r="K232" s="1"/>
    </row>
    <row r="233" spans="1:11" ht="21.75" customHeight="1" x14ac:dyDescent="0.3">
      <c r="A233" s="1">
        <v>231</v>
      </c>
      <c r="B233" s="10">
        <v>46254</v>
      </c>
      <c r="C233" s="1" t="s">
        <v>61</v>
      </c>
      <c r="D233" s="1" t="s">
        <v>70</v>
      </c>
      <c r="E233" s="1">
        <v>750</v>
      </c>
      <c r="F233" s="1"/>
      <c r="G233" s="1"/>
      <c r="H233" s="1"/>
      <c r="I233" s="1"/>
      <c r="J233" s="1">
        <f t="shared" si="3"/>
        <v>0</v>
      </c>
      <c r="K233" s="1"/>
    </row>
    <row r="234" spans="1:11" ht="21.75" customHeight="1" x14ac:dyDescent="0.3">
      <c r="A234" s="1">
        <v>232</v>
      </c>
      <c r="B234" s="10">
        <v>46255</v>
      </c>
      <c r="C234" s="1" t="s">
        <v>61</v>
      </c>
      <c r="D234" s="1" t="s">
        <v>70</v>
      </c>
      <c r="E234" s="1">
        <v>750</v>
      </c>
      <c r="F234" s="1"/>
      <c r="G234" s="1"/>
      <c r="H234" s="1"/>
      <c r="I234" s="1"/>
      <c r="J234" s="1">
        <f t="shared" si="3"/>
        <v>0</v>
      </c>
      <c r="K234" s="1"/>
    </row>
    <row r="235" spans="1:11" ht="21.75" customHeight="1" x14ac:dyDescent="0.3">
      <c r="A235" s="1">
        <v>233</v>
      </c>
      <c r="B235" s="10">
        <v>46256</v>
      </c>
      <c r="C235" s="1" t="s">
        <v>61</v>
      </c>
      <c r="D235" s="1" t="s">
        <v>70</v>
      </c>
      <c r="E235" s="1">
        <v>750</v>
      </c>
      <c r="F235" s="1"/>
      <c r="G235" s="1"/>
      <c r="H235" s="1"/>
      <c r="I235" s="1"/>
      <c r="J235" s="1">
        <f t="shared" si="3"/>
        <v>0</v>
      </c>
      <c r="K235" s="1"/>
    </row>
    <row r="236" spans="1:11" ht="21.75" customHeight="1" x14ac:dyDescent="0.3">
      <c r="A236" s="1">
        <v>234</v>
      </c>
      <c r="B236" s="10">
        <v>46257</v>
      </c>
      <c r="C236" s="1" t="s">
        <v>61</v>
      </c>
      <c r="D236" s="1" t="s">
        <v>70</v>
      </c>
      <c r="E236" s="1">
        <v>750</v>
      </c>
      <c r="F236" s="1"/>
      <c r="G236" s="1"/>
      <c r="H236" s="1"/>
      <c r="I236" s="1"/>
      <c r="J236" s="1">
        <f t="shared" si="3"/>
        <v>0</v>
      </c>
      <c r="K236" s="1"/>
    </row>
    <row r="237" spans="1:11" ht="21.75" customHeight="1" x14ac:dyDescent="0.3">
      <c r="A237" s="1">
        <v>235</v>
      </c>
      <c r="B237" s="10">
        <v>46258</v>
      </c>
      <c r="C237" s="1" t="s">
        <v>61</v>
      </c>
      <c r="D237" s="1" t="s">
        <v>70</v>
      </c>
      <c r="E237" s="1">
        <v>750</v>
      </c>
      <c r="F237" s="1"/>
      <c r="G237" s="1"/>
      <c r="H237" s="1"/>
      <c r="I237" s="1"/>
      <c r="J237" s="1">
        <f t="shared" si="3"/>
        <v>0</v>
      </c>
      <c r="K237" s="1"/>
    </row>
    <row r="238" spans="1:11" ht="21.75" customHeight="1" x14ac:dyDescent="0.3">
      <c r="A238" s="1">
        <v>236</v>
      </c>
      <c r="B238" s="10">
        <v>46259</v>
      </c>
      <c r="C238" s="1" t="s">
        <v>61</v>
      </c>
      <c r="D238" s="1" t="s">
        <v>70</v>
      </c>
      <c r="E238" s="1">
        <v>750</v>
      </c>
      <c r="F238" s="1"/>
      <c r="G238" s="1"/>
      <c r="H238" s="1"/>
      <c r="I238" s="1"/>
      <c r="J238" s="1">
        <f t="shared" si="3"/>
        <v>0</v>
      </c>
      <c r="K238" s="1"/>
    </row>
    <row r="239" spans="1:11" ht="21.75" customHeight="1" x14ac:dyDescent="0.3">
      <c r="A239" s="1">
        <v>237</v>
      </c>
      <c r="B239" s="10">
        <v>46260</v>
      </c>
      <c r="C239" s="1" t="s">
        <v>61</v>
      </c>
      <c r="D239" s="1" t="s">
        <v>70</v>
      </c>
      <c r="E239" s="1">
        <v>750</v>
      </c>
      <c r="F239" s="1"/>
      <c r="G239" s="1"/>
      <c r="H239" s="1"/>
      <c r="I239" s="1"/>
      <c r="J239" s="1">
        <f t="shared" si="3"/>
        <v>0</v>
      </c>
      <c r="K239" s="1"/>
    </row>
    <row r="240" spans="1:11" ht="21.75" customHeight="1" x14ac:dyDescent="0.3">
      <c r="A240" s="1">
        <v>238</v>
      </c>
      <c r="B240" s="10">
        <v>46261</v>
      </c>
      <c r="C240" s="1" t="s">
        <v>61</v>
      </c>
      <c r="D240" s="1" t="s">
        <v>70</v>
      </c>
      <c r="E240" s="1">
        <v>750</v>
      </c>
      <c r="F240" s="1"/>
      <c r="G240" s="1"/>
      <c r="H240" s="1"/>
      <c r="I240" s="1"/>
      <c r="J240" s="1">
        <f t="shared" si="3"/>
        <v>0</v>
      </c>
      <c r="K240" s="1"/>
    </row>
    <row r="241" spans="1:11" ht="21.75" customHeight="1" x14ac:dyDescent="0.3">
      <c r="A241" s="1">
        <v>239</v>
      </c>
      <c r="B241" s="10">
        <v>46262</v>
      </c>
      <c r="C241" s="1" t="s">
        <v>61</v>
      </c>
      <c r="D241" s="1" t="s">
        <v>70</v>
      </c>
      <c r="E241" s="1">
        <v>750</v>
      </c>
      <c r="F241" s="1"/>
      <c r="G241" s="1"/>
      <c r="H241" s="1"/>
      <c r="I241" s="1"/>
      <c r="J241" s="1">
        <f t="shared" si="3"/>
        <v>0</v>
      </c>
      <c r="K241" s="1"/>
    </row>
    <row r="242" spans="1:11" ht="21.75" customHeight="1" x14ac:dyDescent="0.3">
      <c r="A242" s="1">
        <v>240</v>
      </c>
      <c r="B242" s="10">
        <v>46263</v>
      </c>
      <c r="C242" s="1" t="s">
        <v>61</v>
      </c>
      <c r="D242" s="1" t="s">
        <v>70</v>
      </c>
      <c r="E242" s="1">
        <v>750</v>
      </c>
      <c r="F242" s="1"/>
      <c r="G242" s="1"/>
      <c r="H242" s="1"/>
      <c r="I242" s="1"/>
      <c r="J242" s="1">
        <f t="shared" si="3"/>
        <v>0</v>
      </c>
      <c r="K242" s="1"/>
    </row>
    <row r="243" spans="1:11" ht="21.75" customHeight="1" x14ac:dyDescent="0.3">
      <c r="A243" s="1">
        <v>241</v>
      </c>
      <c r="B243" s="10">
        <v>46264</v>
      </c>
      <c r="C243" s="1" t="s">
        <v>61</v>
      </c>
      <c r="D243" s="1" t="s">
        <v>70</v>
      </c>
      <c r="E243" s="1">
        <v>750</v>
      </c>
      <c r="F243" s="1"/>
      <c r="G243" s="1"/>
      <c r="H243" s="1"/>
      <c r="I243" s="1"/>
      <c r="J243" s="1">
        <f t="shared" si="3"/>
        <v>0</v>
      </c>
      <c r="K243" s="1"/>
    </row>
    <row r="244" spans="1:11" ht="21.75" customHeight="1" x14ac:dyDescent="0.3">
      <c r="A244" s="1">
        <v>242</v>
      </c>
      <c r="B244" s="10">
        <v>46265</v>
      </c>
      <c r="C244" s="1" t="s">
        <v>61</v>
      </c>
      <c r="D244" s="1" t="s">
        <v>70</v>
      </c>
      <c r="E244" s="1">
        <v>750</v>
      </c>
      <c r="F244" s="1"/>
      <c r="G244" s="1"/>
      <c r="H244" s="1"/>
      <c r="I244" s="1"/>
      <c r="J244" s="1">
        <f t="shared" si="3"/>
        <v>0</v>
      </c>
      <c r="K244" s="1"/>
    </row>
    <row r="245" spans="1:11" ht="21.75" customHeight="1" x14ac:dyDescent="0.3">
      <c r="A245" s="1">
        <v>243</v>
      </c>
      <c r="B245" s="10">
        <v>46266</v>
      </c>
      <c r="C245" s="1" t="s">
        <v>61</v>
      </c>
      <c r="D245" s="1" t="s">
        <v>70</v>
      </c>
      <c r="E245" s="1">
        <v>750</v>
      </c>
      <c r="F245" s="1"/>
      <c r="G245" s="1"/>
      <c r="H245" s="1"/>
      <c r="I245" s="1"/>
      <c r="J245" s="1">
        <f t="shared" si="3"/>
        <v>0</v>
      </c>
      <c r="K245" s="1"/>
    </row>
    <row r="246" spans="1:11" ht="21.75" customHeight="1" x14ac:dyDescent="0.3">
      <c r="A246" s="1">
        <v>244</v>
      </c>
      <c r="B246" s="10">
        <v>46267</v>
      </c>
      <c r="C246" s="1" t="s">
        <v>61</v>
      </c>
      <c r="D246" s="1" t="s">
        <v>70</v>
      </c>
      <c r="E246" s="1">
        <v>750</v>
      </c>
      <c r="F246" s="1"/>
      <c r="G246" s="1"/>
      <c r="H246" s="1"/>
      <c r="I246" s="1"/>
      <c r="J246" s="1">
        <f t="shared" si="3"/>
        <v>0</v>
      </c>
      <c r="K246" s="1"/>
    </row>
    <row r="247" spans="1:11" ht="21.75" customHeight="1" x14ac:dyDescent="0.3">
      <c r="A247" s="1">
        <v>245</v>
      </c>
      <c r="B247" s="10">
        <v>46268</v>
      </c>
      <c r="C247" s="1" t="s">
        <v>61</v>
      </c>
      <c r="D247" s="1" t="s">
        <v>70</v>
      </c>
      <c r="E247" s="1">
        <v>750</v>
      </c>
      <c r="F247" s="1"/>
      <c r="G247" s="1"/>
      <c r="H247" s="1"/>
      <c r="I247" s="1"/>
      <c r="J247" s="1">
        <f t="shared" si="3"/>
        <v>0</v>
      </c>
      <c r="K247" s="1"/>
    </row>
    <row r="248" spans="1:11" ht="21.75" customHeight="1" x14ac:dyDescent="0.3">
      <c r="A248" s="1">
        <v>246</v>
      </c>
      <c r="B248" s="10">
        <v>46269</v>
      </c>
      <c r="C248" s="1" t="s">
        <v>61</v>
      </c>
      <c r="D248" s="1" t="s">
        <v>70</v>
      </c>
      <c r="E248" s="1">
        <v>750</v>
      </c>
      <c r="F248" s="1"/>
      <c r="G248" s="1"/>
      <c r="H248" s="1"/>
      <c r="I248" s="1"/>
      <c r="J248" s="1">
        <f t="shared" si="3"/>
        <v>0</v>
      </c>
      <c r="K248" s="1"/>
    </row>
    <row r="249" spans="1:11" ht="21.75" customHeight="1" x14ac:dyDescent="0.3">
      <c r="A249" s="1">
        <v>247</v>
      </c>
      <c r="B249" s="10">
        <v>46270</v>
      </c>
      <c r="C249" s="1" t="s">
        <v>61</v>
      </c>
      <c r="D249" s="1" t="s">
        <v>70</v>
      </c>
      <c r="E249" s="1">
        <v>750</v>
      </c>
      <c r="F249" s="1"/>
      <c r="G249" s="1"/>
      <c r="H249" s="1"/>
      <c r="I249" s="1"/>
      <c r="J249" s="1">
        <f t="shared" si="3"/>
        <v>0</v>
      </c>
      <c r="K249" s="1"/>
    </row>
    <row r="250" spans="1:11" ht="21.75" customHeight="1" x14ac:dyDescent="0.3">
      <c r="A250" s="1">
        <v>248</v>
      </c>
      <c r="B250" s="10">
        <v>46271</v>
      </c>
      <c r="C250" s="1" t="s">
        <v>61</v>
      </c>
      <c r="D250" s="1" t="s">
        <v>70</v>
      </c>
      <c r="E250" s="1">
        <v>750</v>
      </c>
      <c r="F250" s="1"/>
      <c r="G250" s="1"/>
      <c r="H250" s="1"/>
      <c r="I250" s="1"/>
      <c r="J250" s="1">
        <f t="shared" si="3"/>
        <v>0</v>
      </c>
      <c r="K250" s="1"/>
    </row>
    <row r="251" spans="1:11" ht="21.75" customHeight="1" x14ac:dyDescent="0.3">
      <c r="A251" s="1">
        <v>249</v>
      </c>
      <c r="B251" s="10">
        <v>46272</v>
      </c>
      <c r="C251" s="1" t="s">
        <v>61</v>
      </c>
      <c r="D251" s="1" t="s">
        <v>70</v>
      </c>
      <c r="E251" s="1">
        <v>750</v>
      </c>
      <c r="F251" s="1"/>
      <c r="G251" s="1"/>
      <c r="H251" s="1"/>
      <c r="I251" s="1"/>
      <c r="J251" s="1">
        <f t="shared" si="3"/>
        <v>0</v>
      </c>
      <c r="K251" s="1"/>
    </row>
    <row r="252" spans="1:11" ht="21.75" customHeight="1" x14ac:dyDescent="0.3">
      <c r="A252" s="1">
        <v>250</v>
      </c>
      <c r="B252" s="10">
        <v>46273</v>
      </c>
      <c r="C252" s="1" t="s">
        <v>61</v>
      </c>
      <c r="D252" s="1" t="s">
        <v>70</v>
      </c>
      <c r="E252" s="1">
        <v>750</v>
      </c>
      <c r="F252" s="1"/>
      <c r="G252" s="1"/>
      <c r="H252" s="1"/>
      <c r="I252" s="1"/>
      <c r="J252" s="1">
        <f t="shared" si="3"/>
        <v>0</v>
      </c>
      <c r="K252" s="1"/>
    </row>
    <row r="253" spans="1:11" ht="21.75" customHeight="1" x14ac:dyDescent="0.3">
      <c r="A253" s="1">
        <v>251</v>
      </c>
      <c r="B253" s="10">
        <v>46274</v>
      </c>
      <c r="C253" s="1" t="s">
        <v>61</v>
      </c>
      <c r="D253" s="1" t="s">
        <v>70</v>
      </c>
      <c r="E253" s="1">
        <v>750</v>
      </c>
      <c r="F253" s="1"/>
      <c r="G253" s="1"/>
      <c r="H253" s="1"/>
      <c r="I253" s="1"/>
      <c r="J253" s="1">
        <f t="shared" si="3"/>
        <v>0</v>
      </c>
      <c r="K253" s="1"/>
    </row>
    <row r="254" spans="1:11" ht="21.75" customHeight="1" x14ac:dyDescent="0.3">
      <c r="A254" s="1">
        <v>252</v>
      </c>
      <c r="B254" s="10">
        <v>46275</v>
      </c>
      <c r="C254" s="1" t="s">
        <v>61</v>
      </c>
      <c r="D254" s="1" t="s">
        <v>70</v>
      </c>
      <c r="E254" s="1">
        <v>750</v>
      </c>
      <c r="F254" s="1"/>
      <c r="G254" s="1"/>
      <c r="H254" s="1"/>
      <c r="I254" s="1"/>
      <c r="J254" s="1">
        <f t="shared" si="3"/>
        <v>0</v>
      </c>
      <c r="K254" s="1"/>
    </row>
    <row r="255" spans="1:11" ht="21.75" customHeight="1" x14ac:dyDescent="0.3">
      <c r="A255" s="1">
        <v>253</v>
      </c>
      <c r="B255" s="10">
        <v>46276</v>
      </c>
      <c r="C255" s="1" t="s">
        <v>61</v>
      </c>
      <c r="D255" s="1" t="s">
        <v>70</v>
      </c>
      <c r="E255" s="1">
        <v>750</v>
      </c>
      <c r="F255" s="1"/>
      <c r="G255" s="1"/>
      <c r="H255" s="1"/>
      <c r="I255" s="1"/>
      <c r="J255" s="1">
        <f t="shared" si="3"/>
        <v>0</v>
      </c>
      <c r="K255" s="1"/>
    </row>
    <row r="256" spans="1:11" ht="21.75" customHeight="1" x14ac:dyDescent="0.3">
      <c r="A256" s="1">
        <v>254</v>
      </c>
      <c r="B256" s="10">
        <v>46277</v>
      </c>
      <c r="C256" s="1" t="s">
        <v>61</v>
      </c>
      <c r="D256" s="1" t="s">
        <v>70</v>
      </c>
      <c r="E256" s="1">
        <v>750</v>
      </c>
      <c r="F256" s="1"/>
      <c r="G256" s="1"/>
      <c r="H256" s="1"/>
      <c r="I256" s="1"/>
      <c r="J256" s="1">
        <f t="shared" si="3"/>
        <v>0</v>
      </c>
      <c r="K256" s="1"/>
    </row>
    <row r="257" spans="1:11" ht="21.75" customHeight="1" x14ac:dyDescent="0.3">
      <c r="A257" s="1">
        <v>255</v>
      </c>
      <c r="B257" s="10">
        <v>46278</v>
      </c>
      <c r="C257" s="1" t="s">
        <v>61</v>
      </c>
      <c r="D257" s="1" t="s">
        <v>70</v>
      </c>
      <c r="E257" s="1">
        <v>750</v>
      </c>
      <c r="F257" s="1"/>
      <c r="G257" s="1"/>
      <c r="H257" s="1"/>
      <c r="I257" s="1"/>
      <c r="J257" s="1">
        <f t="shared" si="3"/>
        <v>0</v>
      </c>
      <c r="K257" s="1"/>
    </row>
    <row r="258" spans="1:11" ht="21.75" customHeight="1" x14ac:dyDescent="0.3">
      <c r="A258" s="1">
        <v>256</v>
      </c>
      <c r="B258" s="10">
        <v>46279</v>
      </c>
      <c r="C258" s="1" t="s">
        <v>61</v>
      </c>
      <c r="D258" s="1" t="s">
        <v>70</v>
      </c>
      <c r="E258" s="1">
        <v>750</v>
      </c>
      <c r="F258" s="1"/>
      <c r="G258" s="1"/>
      <c r="H258" s="1"/>
      <c r="I258" s="1"/>
      <c r="J258" s="1">
        <f t="shared" si="3"/>
        <v>0</v>
      </c>
      <c r="K258" s="1"/>
    </row>
    <row r="259" spans="1:11" ht="21.75" customHeight="1" x14ac:dyDescent="0.3">
      <c r="A259" s="1">
        <v>257</v>
      </c>
      <c r="B259" s="10">
        <v>46280</v>
      </c>
      <c r="C259" s="1" t="s">
        <v>61</v>
      </c>
      <c r="D259" s="1" t="s">
        <v>70</v>
      </c>
      <c r="E259" s="1">
        <v>750</v>
      </c>
      <c r="F259" s="1"/>
      <c r="G259" s="1"/>
      <c r="H259" s="1"/>
      <c r="I259" s="1"/>
      <c r="J259" s="1">
        <f t="shared" si="3"/>
        <v>0</v>
      </c>
      <c r="K259" s="1"/>
    </row>
    <row r="260" spans="1:11" ht="21.75" customHeight="1" x14ac:dyDescent="0.3">
      <c r="A260" s="1">
        <v>258</v>
      </c>
      <c r="B260" s="10">
        <v>46281</v>
      </c>
      <c r="C260" s="1" t="s">
        <v>61</v>
      </c>
      <c r="D260" s="1" t="s">
        <v>70</v>
      </c>
      <c r="E260" s="1">
        <v>750</v>
      </c>
      <c r="F260" s="1"/>
      <c r="G260" s="1"/>
      <c r="H260" s="1"/>
      <c r="I260" s="1"/>
      <c r="J260" s="1">
        <f t="shared" ref="J260:J323" si="4">E260*F260-G260-H260+I260</f>
        <v>0</v>
      </c>
      <c r="K260" s="1"/>
    </row>
    <row r="261" spans="1:11" ht="21.75" customHeight="1" x14ac:dyDescent="0.3">
      <c r="A261" s="1">
        <v>259</v>
      </c>
      <c r="B261" s="10">
        <v>46282</v>
      </c>
      <c r="C261" s="1" t="s">
        <v>61</v>
      </c>
      <c r="D261" s="1" t="s">
        <v>70</v>
      </c>
      <c r="E261" s="1">
        <v>750</v>
      </c>
      <c r="F261" s="1"/>
      <c r="G261" s="1"/>
      <c r="H261" s="1"/>
      <c r="I261" s="1"/>
      <c r="J261" s="1">
        <f t="shared" si="4"/>
        <v>0</v>
      </c>
      <c r="K261" s="1"/>
    </row>
    <row r="262" spans="1:11" ht="21.75" customHeight="1" x14ac:dyDescent="0.3">
      <c r="A262" s="1">
        <v>260</v>
      </c>
      <c r="B262" s="10">
        <v>46283</v>
      </c>
      <c r="C262" s="1" t="s">
        <v>61</v>
      </c>
      <c r="D262" s="1" t="s">
        <v>70</v>
      </c>
      <c r="E262" s="1">
        <v>750</v>
      </c>
      <c r="F262" s="1"/>
      <c r="G262" s="1"/>
      <c r="H262" s="1"/>
      <c r="I262" s="1"/>
      <c r="J262" s="1">
        <f t="shared" si="4"/>
        <v>0</v>
      </c>
      <c r="K262" s="1"/>
    </row>
    <row r="263" spans="1:11" ht="21.75" customHeight="1" x14ac:dyDescent="0.3">
      <c r="A263" s="1">
        <v>261</v>
      </c>
      <c r="B263" s="10">
        <v>46284</v>
      </c>
      <c r="C263" s="1" t="s">
        <v>61</v>
      </c>
      <c r="D263" s="1" t="s">
        <v>70</v>
      </c>
      <c r="E263" s="1">
        <v>750</v>
      </c>
      <c r="F263" s="1"/>
      <c r="G263" s="1"/>
      <c r="H263" s="1"/>
      <c r="I263" s="1"/>
      <c r="J263" s="1">
        <f t="shared" si="4"/>
        <v>0</v>
      </c>
      <c r="K263" s="1"/>
    </row>
    <row r="264" spans="1:11" ht="21.75" customHeight="1" x14ac:dyDescent="0.3">
      <c r="A264" s="1">
        <v>262</v>
      </c>
      <c r="B264" s="10">
        <v>46285</v>
      </c>
      <c r="C264" s="1" t="s">
        <v>61</v>
      </c>
      <c r="D264" s="1" t="s">
        <v>70</v>
      </c>
      <c r="E264" s="1">
        <v>750</v>
      </c>
      <c r="F264" s="1"/>
      <c r="G264" s="1"/>
      <c r="H264" s="1"/>
      <c r="I264" s="1"/>
      <c r="J264" s="1">
        <f t="shared" si="4"/>
        <v>0</v>
      </c>
      <c r="K264" s="1"/>
    </row>
    <row r="265" spans="1:11" ht="21.75" customHeight="1" x14ac:dyDescent="0.3">
      <c r="A265" s="1">
        <v>263</v>
      </c>
      <c r="B265" s="10">
        <v>46286</v>
      </c>
      <c r="C265" s="1" t="s">
        <v>61</v>
      </c>
      <c r="D265" s="1" t="s">
        <v>70</v>
      </c>
      <c r="E265" s="1">
        <v>750</v>
      </c>
      <c r="F265" s="1"/>
      <c r="G265" s="1"/>
      <c r="H265" s="1"/>
      <c r="I265" s="1"/>
      <c r="J265" s="1">
        <f t="shared" si="4"/>
        <v>0</v>
      </c>
      <c r="K265" s="1"/>
    </row>
    <row r="266" spans="1:11" ht="21.75" customHeight="1" x14ac:dyDescent="0.3">
      <c r="A266" s="1">
        <v>264</v>
      </c>
      <c r="B266" s="10">
        <v>46287</v>
      </c>
      <c r="C266" s="1" t="s">
        <v>61</v>
      </c>
      <c r="D266" s="1" t="s">
        <v>70</v>
      </c>
      <c r="E266" s="1">
        <v>750</v>
      </c>
      <c r="F266" s="1"/>
      <c r="G266" s="1"/>
      <c r="H266" s="1"/>
      <c r="I266" s="1"/>
      <c r="J266" s="1">
        <f t="shared" si="4"/>
        <v>0</v>
      </c>
      <c r="K266" s="1"/>
    </row>
    <row r="267" spans="1:11" ht="21.75" customHeight="1" x14ac:dyDescent="0.3">
      <c r="A267" s="1">
        <v>265</v>
      </c>
      <c r="B267" s="10">
        <v>46288</v>
      </c>
      <c r="C267" s="1" t="s">
        <v>61</v>
      </c>
      <c r="D267" s="1" t="s">
        <v>70</v>
      </c>
      <c r="E267" s="1">
        <v>750</v>
      </c>
      <c r="F267" s="1"/>
      <c r="G267" s="1"/>
      <c r="H267" s="1"/>
      <c r="I267" s="1"/>
      <c r="J267" s="1">
        <f t="shared" si="4"/>
        <v>0</v>
      </c>
      <c r="K267" s="1"/>
    </row>
    <row r="268" spans="1:11" ht="21.75" customHeight="1" x14ac:dyDescent="0.3">
      <c r="A268" s="1">
        <v>266</v>
      </c>
      <c r="B268" s="10">
        <v>46289</v>
      </c>
      <c r="C268" s="1" t="s">
        <v>61</v>
      </c>
      <c r="D268" s="1" t="s">
        <v>70</v>
      </c>
      <c r="E268" s="1">
        <v>750</v>
      </c>
      <c r="F268" s="1"/>
      <c r="G268" s="1"/>
      <c r="H268" s="1"/>
      <c r="I268" s="1"/>
      <c r="J268" s="1">
        <f t="shared" si="4"/>
        <v>0</v>
      </c>
      <c r="K268" s="1"/>
    </row>
    <row r="269" spans="1:11" ht="21.75" customHeight="1" x14ac:dyDescent="0.3">
      <c r="A269" s="1">
        <v>267</v>
      </c>
      <c r="B269" s="10">
        <v>46290</v>
      </c>
      <c r="C269" s="1" t="s">
        <v>61</v>
      </c>
      <c r="D269" s="1" t="s">
        <v>70</v>
      </c>
      <c r="E269" s="1">
        <v>750</v>
      </c>
      <c r="F269" s="1"/>
      <c r="G269" s="1"/>
      <c r="H269" s="1"/>
      <c r="I269" s="1"/>
      <c r="J269" s="1">
        <f t="shared" si="4"/>
        <v>0</v>
      </c>
      <c r="K269" s="1"/>
    </row>
    <row r="270" spans="1:11" ht="21.75" customHeight="1" x14ac:dyDescent="0.3">
      <c r="A270" s="1">
        <v>268</v>
      </c>
      <c r="B270" s="10">
        <v>46291</v>
      </c>
      <c r="C270" s="1" t="s">
        <v>61</v>
      </c>
      <c r="D270" s="1" t="s">
        <v>70</v>
      </c>
      <c r="E270" s="1">
        <v>750</v>
      </c>
      <c r="F270" s="1"/>
      <c r="G270" s="1"/>
      <c r="H270" s="1"/>
      <c r="I270" s="1"/>
      <c r="J270" s="1">
        <f t="shared" si="4"/>
        <v>0</v>
      </c>
      <c r="K270" s="1"/>
    </row>
    <row r="271" spans="1:11" ht="21.75" customHeight="1" x14ac:dyDescent="0.3">
      <c r="A271" s="1">
        <v>269</v>
      </c>
      <c r="B271" s="10">
        <v>46292</v>
      </c>
      <c r="C271" s="1" t="s">
        <v>61</v>
      </c>
      <c r="D271" s="1" t="s">
        <v>70</v>
      </c>
      <c r="E271" s="1">
        <v>750</v>
      </c>
      <c r="F271" s="1"/>
      <c r="G271" s="1"/>
      <c r="H271" s="1"/>
      <c r="I271" s="1"/>
      <c r="J271" s="1">
        <f t="shared" si="4"/>
        <v>0</v>
      </c>
      <c r="K271" s="1"/>
    </row>
    <row r="272" spans="1:11" ht="21.75" customHeight="1" x14ac:dyDescent="0.3">
      <c r="A272" s="1">
        <v>270</v>
      </c>
      <c r="B272" s="10">
        <v>46293</v>
      </c>
      <c r="C272" s="1" t="s">
        <v>61</v>
      </c>
      <c r="D272" s="1" t="s">
        <v>70</v>
      </c>
      <c r="E272" s="1">
        <v>750</v>
      </c>
      <c r="F272" s="1"/>
      <c r="G272" s="1"/>
      <c r="H272" s="1"/>
      <c r="I272" s="1"/>
      <c r="J272" s="1">
        <f t="shared" si="4"/>
        <v>0</v>
      </c>
      <c r="K272" s="1"/>
    </row>
    <row r="273" spans="1:11" ht="21.75" customHeight="1" x14ac:dyDescent="0.3">
      <c r="A273" s="1">
        <v>271</v>
      </c>
      <c r="B273" s="10">
        <v>46294</v>
      </c>
      <c r="C273" s="1" t="s">
        <v>61</v>
      </c>
      <c r="D273" s="1" t="s">
        <v>70</v>
      </c>
      <c r="E273" s="1">
        <v>750</v>
      </c>
      <c r="F273" s="1"/>
      <c r="G273" s="1"/>
      <c r="H273" s="1"/>
      <c r="I273" s="1"/>
      <c r="J273" s="1">
        <f t="shared" si="4"/>
        <v>0</v>
      </c>
      <c r="K273" s="1"/>
    </row>
    <row r="274" spans="1:11" ht="21.75" customHeight="1" x14ac:dyDescent="0.3">
      <c r="A274" s="1">
        <v>272</v>
      </c>
      <c r="B274" s="10">
        <v>46295</v>
      </c>
      <c r="C274" s="1" t="s">
        <v>61</v>
      </c>
      <c r="D274" s="1" t="s">
        <v>70</v>
      </c>
      <c r="E274" s="1">
        <v>750</v>
      </c>
      <c r="F274" s="1"/>
      <c r="G274" s="1"/>
      <c r="H274" s="1"/>
      <c r="I274" s="1"/>
      <c r="J274" s="1">
        <f t="shared" si="4"/>
        <v>0</v>
      </c>
      <c r="K274" s="1"/>
    </row>
    <row r="275" spans="1:11" ht="21.75" customHeight="1" x14ac:dyDescent="0.3">
      <c r="A275" s="1">
        <v>273</v>
      </c>
      <c r="B275" s="10">
        <v>46296</v>
      </c>
      <c r="C275" s="1" t="s">
        <v>61</v>
      </c>
      <c r="D275" s="1" t="s">
        <v>70</v>
      </c>
      <c r="E275" s="1">
        <v>750</v>
      </c>
      <c r="F275" s="1"/>
      <c r="G275" s="1"/>
      <c r="H275" s="1"/>
      <c r="I275" s="1"/>
      <c r="J275" s="1">
        <f t="shared" si="4"/>
        <v>0</v>
      </c>
      <c r="K275" s="1"/>
    </row>
    <row r="276" spans="1:11" ht="21.75" customHeight="1" x14ac:dyDescent="0.3">
      <c r="A276" s="1">
        <v>274</v>
      </c>
      <c r="B276" s="10">
        <v>46297</v>
      </c>
      <c r="C276" s="1" t="s">
        <v>61</v>
      </c>
      <c r="D276" s="1" t="s">
        <v>70</v>
      </c>
      <c r="E276" s="1">
        <v>750</v>
      </c>
      <c r="F276" s="1"/>
      <c r="G276" s="1"/>
      <c r="H276" s="1"/>
      <c r="I276" s="1"/>
      <c r="J276" s="1">
        <f t="shared" si="4"/>
        <v>0</v>
      </c>
      <c r="K276" s="1"/>
    </row>
    <row r="277" spans="1:11" ht="21.75" customHeight="1" x14ac:dyDescent="0.3">
      <c r="A277" s="1">
        <v>275</v>
      </c>
      <c r="B277" s="10">
        <v>46298</v>
      </c>
      <c r="C277" s="1" t="s">
        <v>61</v>
      </c>
      <c r="D277" s="1" t="s">
        <v>70</v>
      </c>
      <c r="E277" s="1">
        <v>750</v>
      </c>
      <c r="F277" s="1"/>
      <c r="G277" s="1"/>
      <c r="H277" s="1"/>
      <c r="I277" s="1"/>
      <c r="J277" s="1">
        <f t="shared" si="4"/>
        <v>0</v>
      </c>
      <c r="K277" s="1"/>
    </row>
    <row r="278" spans="1:11" ht="21.75" customHeight="1" x14ac:dyDescent="0.3">
      <c r="A278" s="1">
        <v>276</v>
      </c>
      <c r="B278" s="10">
        <v>46299</v>
      </c>
      <c r="C278" s="1" t="s">
        <v>61</v>
      </c>
      <c r="D278" s="1" t="s">
        <v>70</v>
      </c>
      <c r="E278" s="1">
        <v>750</v>
      </c>
      <c r="F278" s="1"/>
      <c r="G278" s="1"/>
      <c r="H278" s="1"/>
      <c r="I278" s="1"/>
      <c r="J278" s="1">
        <f t="shared" si="4"/>
        <v>0</v>
      </c>
      <c r="K278" s="1"/>
    </row>
    <row r="279" spans="1:11" ht="21.75" customHeight="1" x14ac:dyDescent="0.3">
      <c r="A279" s="1">
        <v>277</v>
      </c>
      <c r="B279" s="10">
        <v>46300</v>
      </c>
      <c r="C279" s="1" t="s">
        <v>61</v>
      </c>
      <c r="D279" s="1" t="s">
        <v>70</v>
      </c>
      <c r="E279" s="1">
        <v>750</v>
      </c>
      <c r="F279" s="1"/>
      <c r="G279" s="1"/>
      <c r="H279" s="1"/>
      <c r="I279" s="1"/>
      <c r="J279" s="1">
        <f t="shared" si="4"/>
        <v>0</v>
      </c>
      <c r="K279" s="1"/>
    </row>
    <row r="280" spans="1:11" ht="21.75" customHeight="1" x14ac:dyDescent="0.3">
      <c r="A280" s="1">
        <v>278</v>
      </c>
      <c r="B280" s="10">
        <v>46301</v>
      </c>
      <c r="C280" s="1" t="s">
        <v>61</v>
      </c>
      <c r="D280" s="1" t="s">
        <v>70</v>
      </c>
      <c r="E280" s="1">
        <v>750</v>
      </c>
      <c r="F280" s="1"/>
      <c r="G280" s="1"/>
      <c r="H280" s="1"/>
      <c r="I280" s="1"/>
      <c r="J280" s="1">
        <f t="shared" si="4"/>
        <v>0</v>
      </c>
      <c r="K280" s="1"/>
    </row>
    <row r="281" spans="1:11" ht="21.75" customHeight="1" x14ac:dyDescent="0.3">
      <c r="A281" s="1">
        <v>279</v>
      </c>
      <c r="B281" s="10">
        <v>46302</v>
      </c>
      <c r="C281" s="1" t="s">
        <v>61</v>
      </c>
      <c r="D281" s="1" t="s">
        <v>70</v>
      </c>
      <c r="E281" s="1">
        <v>750</v>
      </c>
      <c r="F281" s="1"/>
      <c r="G281" s="1"/>
      <c r="H281" s="1"/>
      <c r="I281" s="1"/>
      <c r="J281" s="1">
        <f t="shared" si="4"/>
        <v>0</v>
      </c>
      <c r="K281" s="1"/>
    </row>
    <row r="282" spans="1:11" ht="21.75" customHeight="1" x14ac:dyDescent="0.3">
      <c r="A282" s="1">
        <v>280</v>
      </c>
      <c r="B282" s="10">
        <v>46303</v>
      </c>
      <c r="C282" s="1" t="s">
        <v>61</v>
      </c>
      <c r="D282" s="1" t="s">
        <v>70</v>
      </c>
      <c r="E282" s="1">
        <v>750</v>
      </c>
      <c r="F282" s="1"/>
      <c r="G282" s="1"/>
      <c r="H282" s="1"/>
      <c r="I282" s="1"/>
      <c r="J282" s="1">
        <f t="shared" si="4"/>
        <v>0</v>
      </c>
      <c r="K282" s="1"/>
    </row>
    <row r="283" spans="1:11" ht="21.75" customHeight="1" x14ac:dyDescent="0.3">
      <c r="A283" s="1">
        <v>281</v>
      </c>
      <c r="B283" s="10">
        <v>46304</v>
      </c>
      <c r="C283" s="1" t="s">
        <v>61</v>
      </c>
      <c r="D283" s="1" t="s">
        <v>70</v>
      </c>
      <c r="E283" s="1">
        <v>750</v>
      </c>
      <c r="F283" s="1"/>
      <c r="G283" s="1"/>
      <c r="H283" s="1"/>
      <c r="I283" s="1"/>
      <c r="J283" s="1">
        <f t="shared" si="4"/>
        <v>0</v>
      </c>
      <c r="K283" s="1"/>
    </row>
    <row r="284" spans="1:11" ht="21.75" customHeight="1" x14ac:dyDescent="0.3">
      <c r="A284" s="1">
        <v>282</v>
      </c>
      <c r="B284" s="10">
        <v>46305</v>
      </c>
      <c r="C284" s="1" t="s">
        <v>61</v>
      </c>
      <c r="D284" s="1" t="s">
        <v>70</v>
      </c>
      <c r="E284" s="1">
        <v>750</v>
      </c>
      <c r="F284" s="1"/>
      <c r="G284" s="1"/>
      <c r="H284" s="1"/>
      <c r="I284" s="1"/>
      <c r="J284" s="1">
        <f t="shared" si="4"/>
        <v>0</v>
      </c>
      <c r="K284" s="1"/>
    </row>
    <row r="285" spans="1:11" ht="21.75" customHeight="1" x14ac:dyDescent="0.3">
      <c r="A285" s="1">
        <v>283</v>
      </c>
      <c r="B285" s="10">
        <v>46306</v>
      </c>
      <c r="C285" s="1" t="s">
        <v>61</v>
      </c>
      <c r="D285" s="1" t="s">
        <v>70</v>
      </c>
      <c r="E285" s="1">
        <v>750</v>
      </c>
      <c r="F285" s="1"/>
      <c r="G285" s="1"/>
      <c r="H285" s="1"/>
      <c r="I285" s="1"/>
      <c r="J285" s="1">
        <f t="shared" si="4"/>
        <v>0</v>
      </c>
      <c r="K285" s="1"/>
    </row>
    <row r="286" spans="1:11" ht="21.75" customHeight="1" x14ac:dyDescent="0.3">
      <c r="A286" s="1">
        <v>284</v>
      </c>
      <c r="B286" s="10">
        <v>46307</v>
      </c>
      <c r="C286" s="1" t="s">
        <v>61</v>
      </c>
      <c r="D286" s="1" t="s">
        <v>70</v>
      </c>
      <c r="E286" s="1">
        <v>750</v>
      </c>
      <c r="F286" s="1"/>
      <c r="G286" s="1"/>
      <c r="H286" s="1"/>
      <c r="I286" s="1"/>
      <c r="J286" s="1">
        <f t="shared" si="4"/>
        <v>0</v>
      </c>
      <c r="K286" s="1"/>
    </row>
    <row r="287" spans="1:11" ht="21.75" customHeight="1" x14ac:dyDescent="0.3">
      <c r="A287" s="1">
        <v>285</v>
      </c>
      <c r="B287" s="10">
        <v>46308</v>
      </c>
      <c r="C287" s="1" t="s">
        <v>61</v>
      </c>
      <c r="D287" s="1" t="s">
        <v>70</v>
      </c>
      <c r="E287" s="1">
        <v>750</v>
      </c>
      <c r="F287" s="1"/>
      <c r="G287" s="1"/>
      <c r="H287" s="1"/>
      <c r="I287" s="1"/>
      <c r="J287" s="1">
        <f t="shared" si="4"/>
        <v>0</v>
      </c>
      <c r="K287" s="1"/>
    </row>
    <row r="288" spans="1:11" ht="21.75" customHeight="1" x14ac:dyDescent="0.3">
      <c r="A288" s="1">
        <v>286</v>
      </c>
      <c r="B288" s="10">
        <v>46309</v>
      </c>
      <c r="C288" s="1" t="s">
        <v>61</v>
      </c>
      <c r="D288" s="1" t="s">
        <v>70</v>
      </c>
      <c r="E288" s="1">
        <v>750</v>
      </c>
      <c r="F288" s="1"/>
      <c r="G288" s="1"/>
      <c r="H288" s="1"/>
      <c r="I288" s="1"/>
      <c r="J288" s="1">
        <f t="shared" si="4"/>
        <v>0</v>
      </c>
      <c r="K288" s="1"/>
    </row>
    <row r="289" spans="1:11" ht="21.75" customHeight="1" x14ac:dyDescent="0.3">
      <c r="A289" s="1">
        <v>287</v>
      </c>
      <c r="B289" s="10">
        <v>46310</v>
      </c>
      <c r="C289" s="1" t="s">
        <v>61</v>
      </c>
      <c r="D289" s="1" t="s">
        <v>70</v>
      </c>
      <c r="E289" s="1">
        <v>750</v>
      </c>
      <c r="F289" s="1"/>
      <c r="G289" s="1"/>
      <c r="H289" s="1"/>
      <c r="I289" s="1"/>
      <c r="J289" s="1">
        <f t="shared" si="4"/>
        <v>0</v>
      </c>
      <c r="K289" s="1"/>
    </row>
    <row r="290" spans="1:11" ht="21.75" customHeight="1" x14ac:dyDescent="0.3">
      <c r="A290" s="1">
        <v>288</v>
      </c>
      <c r="B290" s="10">
        <v>46311</v>
      </c>
      <c r="C290" s="1" t="s">
        <v>61</v>
      </c>
      <c r="D290" s="1" t="s">
        <v>70</v>
      </c>
      <c r="E290" s="1">
        <v>750</v>
      </c>
      <c r="F290" s="1"/>
      <c r="G290" s="1"/>
      <c r="H290" s="1"/>
      <c r="I290" s="1"/>
      <c r="J290" s="1">
        <f t="shared" si="4"/>
        <v>0</v>
      </c>
      <c r="K290" s="1"/>
    </row>
    <row r="291" spans="1:11" ht="21.75" customHeight="1" x14ac:dyDescent="0.3">
      <c r="A291" s="1">
        <v>289</v>
      </c>
      <c r="B291" s="10">
        <v>46312</v>
      </c>
      <c r="C291" s="1" t="s">
        <v>61</v>
      </c>
      <c r="D291" s="1" t="s">
        <v>70</v>
      </c>
      <c r="E291" s="1">
        <v>750</v>
      </c>
      <c r="F291" s="1"/>
      <c r="G291" s="1"/>
      <c r="H291" s="1"/>
      <c r="I291" s="1"/>
      <c r="J291" s="1">
        <f t="shared" si="4"/>
        <v>0</v>
      </c>
      <c r="K291" s="1"/>
    </row>
    <row r="292" spans="1:11" ht="21.75" customHeight="1" x14ac:dyDescent="0.3">
      <c r="A292" s="1">
        <v>290</v>
      </c>
      <c r="B292" s="10">
        <v>46313</v>
      </c>
      <c r="C292" s="1" t="s">
        <v>61</v>
      </c>
      <c r="D292" s="1" t="s">
        <v>70</v>
      </c>
      <c r="E292" s="1">
        <v>750</v>
      </c>
      <c r="F292" s="1"/>
      <c r="G292" s="1"/>
      <c r="H292" s="1"/>
      <c r="I292" s="1"/>
      <c r="J292" s="1">
        <f t="shared" si="4"/>
        <v>0</v>
      </c>
      <c r="K292" s="1"/>
    </row>
    <row r="293" spans="1:11" ht="21.75" customHeight="1" x14ac:dyDescent="0.3">
      <c r="A293" s="1">
        <v>291</v>
      </c>
      <c r="B293" s="10">
        <v>46314</v>
      </c>
      <c r="C293" s="1" t="s">
        <v>61</v>
      </c>
      <c r="D293" s="1" t="s">
        <v>70</v>
      </c>
      <c r="E293" s="1">
        <v>750</v>
      </c>
      <c r="F293" s="1"/>
      <c r="G293" s="1"/>
      <c r="H293" s="1"/>
      <c r="I293" s="1"/>
      <c r="J293" s="1">
        <f t="shared" si="4"/>
        <v>0</v>
      </c>
      <c r="K293" s="1"/>
    </row>
    <row r="294" spans="1:11" ht="21.75" customHeight="1" x14ac:dyDescent="0.3">
      <c r="A294" s="1">
        <v>292</v>
      </c>
      <c r="B294" s="10">
        <v>46315</v>
      </c>
      <c r="C294" s="1" t="s">
        <v>61</v>
      </c>
      <c r="D294" s="1" t="s">
        <v>70</v>
      </c>
      <c r="E294" s="1">
        <v>750</v>
      </c>
      <c r="F294" s="1"/>
      <c r="G294" s="1"/>
      <c r="H294" s="1"/>
      <c r="I294" s="1"/>
      <c r="J294" s="1">
        <f t="shared" si="4"/>
        <v>0</v>
      </c>
      <c r="K294" s="1"/>
    </row>
    <row r="295" spans="1:11" ht="21.75" customHeight="1" x14ac:dyDescent="0.3">
      <c r="A295" s="1">
        <v>293</v>
      </c>
      <c r="B295" s="10">
        <v>46316</v>
      </c>
      <c r="C295" s="1" t="s">
        <v>61</v>
      </c>
      <c r="D295" s="1" t="s">
        <v>70</v>
      </c>
      <c r="E295" s="1">
        <v>750</v>
      </c>
      <c r="F295" s="1"/>
      <c r="G295" s="1"/>
      <c r="H295" s="1"/>
      <c r="I295" s="1"/>
      <c r="J295" s="1">
        <f t="shared" si="4"/>
        <v>0</v>
      </c>
      <c r="K295" s="1"/>
    </row>
    <row r="296" spans="1:11" ht="21.75" customHeight="1" x14ac:dyDescent="0.3">
      <c r="A296" s="1">
        <v>294</v>
      </c>
      <c r="B296" s="10">
        <v>46317</v>
      </c>
      <c r="C296" s="1" t="s">
        <v>61</v>
      </c>
      <c r="D296" s="1" t="s">
        <v>70</v>
      </c>
      <c r="E296" s="1">
        <v>750</v>
      </c>
      <c r="F296" s="1"/>
      <c r="G296" s="1"/>
      <c r="H296" s="1"/>
      <c r="I296" s="1"/>
      <c r="J296" s="1">
        <f t="shared" si="4"/>
        <v>0</v>
      </c>
      <c r="K296" s="1"/>
    </row>
    <row r="297" spans="1:11" ht="21.75" customHeight="1" x14ac:dyDescent="0.3">
      <c r="A297" s="1">
        <v>295</v>
      </c>
      <c r="B297" s="10">
        <v>46318</v>
      </c>
      <c r="C297" s="1" t="s">
        <v>61</v>
      </c>
      <c r="D297" s="1" t="s">
        <v>70</v>
      </c>
      <c r="E297" s="1">
        <v>750</v>
      </c>
      <c r="F297" s="1"/>
      <c r="G297" s="1"/>
      <c r="H297" s="1"/>
      <c r="I297" s="1"/>
      <c r="J297" s="1">
        <f t="shared" si="4"/>
        <v>0</v>
      </c>
      <c r="K297" s="1"/>
    </row>
    <row r="298" spans="1:11" ht="21.75" customHeight="1" x14ac:dyDescent="0.3">
      <c r="A298" s="1">
        <v>296</v>
      </c>
      <c r="B298" s="10">
        <v>46319</v>
      </c>
      <c r="C298" s="1" t="s">
        <v>61</v>
      </c>
      <c r="D298" s="1" t="s">
        <v>70</v>
      </c>
      <c r="E298" s="1">
        <v>750</v>
      </c>
      <c r="F298" s="1"/>
      <c r="G298" s="1"/>
      <c r="H298" s="1"/>
      <c r="I298" s="1"/>
      <c r="J298" s="1">
        <f t="shared" si="4"/>
        <v>0</v>
      </c>
      <c r="K298" s="1"/>
    </row>
    <row r="299" spans="1:11" ht="21.75" customHeight="1" x14ac:dyDescent="0.3">
      <c r="A299" s="1">
        <v>297</v>
      </c>
      <c r="B299" s="10">
        <v>46320</v>
      </c>
      <c r="C299" s="1" t="s">
        <v>61</v>
      </c>
      <c r="D299" s="1" t="s">
        <v>70</v>
      </c>
      <c r="E299" s="1">
        <v>750</v>
      </c>
      <c r="F299" s="1"/>
      <c r="G299" s="1"/>
      <c r="H299" s="1"/>
      <c r="I299" s="1"/>
      <c r="J299" s="1">
        <f t="shared" si="4"/>
        <v>0</v>
      </c>
      <c r="K299" s="1"/>
    </row>
    <row r="300" spans="1:11" ht="21.75" customHeight="1" x14ac:dyDescent="0.3">
      <c r="A300" s="1">
        <v>298</v>
      </c>
      <c r="B300" s="10">
        <v>46321</v>
      </c>
      <c r="C300" s="1" t="s">
        <v>61</v>
      </c>
      <c r="D300" s="1" t="s">
        <v>70</v>
      </c>
      <c r="E300" s="1">
        <v>750</v>
      </c>
      <c r="F300" s="1"/>
      <c r="G300" s="1"/>
      <c r="H300" s="1"/>
      <c r="I300" s="1"/>
      <c r="J300" s="1">
        <f t="shared" si="4"/>
        <v>0</v>
      </c>
      <c r="K300" s="1"/>
    </row>
    <row r="301" spans="1:11" ht="21.75" customHeight="1" x14ac:dyDescent="0.3">
      <c r="A301" s="1">
        <v>299</v>
      </c>
      <c r="B301" s="10">
        <v>46322</v>
      </c>
      <c r="C301" s="1" t="s">
        <v>61</v>
      </c>
      <c r="D301" s="1" t="s">
        <v>70</v>
      </c>
      <c r="E301" s="1">
        <v>750</v>
      </c>
      <c r="F301" s="1"/>
      <c r="G301" s="1"/>
      <c r="H301" s="1"/>
      <c r="I301" s="1"/>
      <c r="J301" s="1">
        <f t="shared" si="4"/>
        <v>0</v>
      </c>
      <c r="K301" s="1"/>
    </row>
    <row r="302" spans="1:11" ht="21.75" customHeight="1" x14ac:dyDescent="0.3">
      <c r="A302" s="1">
        <v>300</v>
      </c>
      <c r="B302" s="10">
        <v>46323</v>
      </c>
      <c r="C302" s="1" t="s">
        <v>61</v>
      </c>
      <c r="D302" s="1" t="s">
        <v>70</v>
      </c>
      <c r="E302" s="1">
        <v>750</v>
      </c>
      <c r="F302" s="1"/>
      <c r="G302" s="1"/>
      <c r="H302" s="1"/>
      <c r="I302" s="1"/>
      <c r="J302" s="1">
        <f t="shared" si="4"/>
        <v>0</v>
      </c>
      <c r="K302" s="1"/>
    </row>
    <row r="303" spans="1:11" ht="21.75" customHeight="1" x14ac:dyDescent="0.3">
      <c r="A303" s="1">
        <v>301</v>
      </c>
      <c r="B303" s="10">
        <v>46324</v>
      </c>
      <c r="C303" s="1" t="s">
        <v>61</v>
      </c>
      <c r="D303" s="1" t="s">
        <v>70</v>
      </c>
      <c r="E303" s="1">
        <v>750</v>
      </c>
      <c r="F303" s="1"/>
      <c r="G303" s="1"/>
      <c r="H303" s="1"/>
      <c r="I303" s="1"/>
      <c r="J303" s="1">
        <f t="shared" si="4"/>
        <v>0</v>
      </c>
      <c r="K303" s="1"/>
    </row>
    <row r="304" spans="1:11" ht="21.75" customHeight="1" x14ac:dyDescent="0.3">
      <c r="A304" s="1">
        <v>302</v>
      </c>
      <c r="B304" s="10">
        <v>46325</v>
      </c>
      <c r="C304" s="1" t="s">
        <v>61</v>
      </c>
      <c r="D304" s="1" t="s">
        <v>70</v>
      </c>
      <c r="E304" s="1">
        <v>750</v>
      </c>
      <c r="F304" s="1"/>
      <c r="G304" s="1"/>
      <c r="H304" s="1"/>
      <c r="I304" s="1"/>
      <c r="J304" s="1">
        <f t="shared" si="4"/>
        <v>0</v>
      </c>
      <c r="K304" s="1"/>
    </row>
    <row r="305" spans="1:11" ht="21.75" customHeight="1" x14ac:dyDescent="0.3">
      <c r="A305" s="1">
        <v>303</v>
      </c>
      <c r="B305" s="10">
        <v>46326</v>
      </c>
      <c r="C305" s="1" t="s">
        <v>61</v>
      </c>
      <c r="D305" s="1" t="s">
        <v>70</v>
      </c>
      <c r="E305" s="1">
        <v>750</v>
      </c>
      <c r="F305" s="1"/>
      <c r="G305" s="1"/>
      <c r="H305" s="1"/>
      <c r="I305" s="1"/>
      <c r="J305" s="1">
        <f t="shared" si="4"/>
        <v>0</v>
      </c>
      <c r="K305" s="1"/>
    </row>
    <row r="306" spans="1:11" ht="21.75" customHeight="1" x14ac:dyDescent="0.3">
      <c r="A306" s="1">
        <v>304</v>
      </c>
      <c r="B306" s="10">
        <v>46327</v>
      </c>
      <c r="C306" s="1" t="s">
        <v>61</v>
      </c>
      <c r="D306" s="1" t="s">
        <v>70</v>
      </c>
      <c r="E306" s="1">
        <v>750</v>
      </c>
      <c r="F306" s="1"/>
      <c r="G306" s="1"/>
      <c r="H306" s="1"/>
      <c r="I306" s="1"/>
      <c r="J306" s="1">
        <f t="shared" si="4"/>
        <v>0</v>
      </c>
      <c r="K306" s="1"/>
    </row>
    <row r="307" spans="1:11" ht="21.75" customHeight="1" x14ac:dyDescent="0.3">
      <c r="A307" s="1">
        <v>305</v>
      </c>
      <c r="B307" s="10">
        <v>46328</v>
      </c>
      <c r="C307" s="1" t="s">
        <v>61</v>
      </c>
      <c r="D307" s="1" t="s">
        <v>70</v>
      </c>
      <c r="E307" s="1">
        <v>750</v>
      </c>
      <c r="F307" s="1"/>
      <c r="G307" s="1"/>
      <c r="H307" s="1"/>
      <c r="I307" s="1"/>
      <c r="J307" s="1">
        <f t="shared" si="4"/>
        <v>0</v>
      </c>
      <c r="K307" s="1"/>
    </row>
    <row r="308" spans="1:11" ht="21.75" customHeight="1" x14ac:dyDescent="0.3">
      <c r="A308" s="1">
        <v>306</v>
      </c>
      <c r="B308" s="10">
        <v>46329</v>
      </c>
      <c r="C308" s="1" t="s">
        <v>61</v>
      </c>
      <c r="D308" s="1" t="s">
        <v>70</v>
      </c>
      <c r="E308" s="1">
        <v>750</v>
      </c>
      <c r="F308" s="1"/>
      <c r="G308" s="1"/>
      <c r="H308" s="1"/>
      <c r="I308" s="1"/>
      <c r="J308" s="1">
        <f t="shared" si="4"/>
        <v>0</v>
      </c>
      <c r="K308" s="1"/>
    </row>
    <row r="309" spans="1:11" ht="21.75" customHeight="1" x14ac:dyDescent="0.3">
      <c r="A309" s="1">
        <v>307</v>
      </c>
      <c r="B309" s="10">
        <v>46330</v>
      </c>
      <c r="C309" s="1" t="s">
        <v>61</v>
      </c>
      <c r="D309" s="1" t="s">
        <v>70</v>
      </c>
      <c r="E309" s="1">
        <v>750</v>
      </c>
      <c r="F309" s="1"/>
      <c r="G309" s="1"/>
      <c r="H309" s="1"/>
      <c r="I309" s="1"/>
      <c r="J309" s="1">
        <f t="shared" si="4"/>
        <v>0</v>
      </c>
      <c r="K309" s="1"/>
    </row>
    <row r="310" spans="1:11" ht="21.75" customHeight="1" x14ac:dyDescent="0.3">
      <c r="A310" s="1">
        <v>308</v>
      </c>
      <c r="B310" s="10">
        <v>46331</v>
      </c>
      <c r="C310" s="1" t="s">
        <v>61</v>
      </c>
      <c r="D310" s="1" t="s">
        <v>70</v>
      </c>
      <c r="E310" s="1">
        <v>750</v>
      </c>
      <c r="F310" s="1"/>
      <c r="G310" s="1"/>
      <c r="H310" s="1"/>
      <c r="I310" s="1"/>
      <c r="J310" s="1">
        <f t="shared" si="4"/>
        <v>0</v>
      </c>
      <c r="K310" s="1"/>
    </row>
    <row r="311" spans="1:11" ht="21.75" customHeight="1" x14ac:dyDescent="0.3">
      <c r="A311" s="1">
        <v>309</v>
      </c>
      <c r="B311" s="10">
        <v>46332</v>
      </c>
      <c r="C311" s="1" t="s">
        <v>61</v>
      </c>
      <c r="D311" s="1" t="s">
        <v>70</v>
      </c>
      <c r="E311" s="1">
        <v>750</v>
      </c>
      <c r="F311" s="1"/>
      <c r="G311" s="1"/>
      <c r="H311" s="1"/>
      <c r="I311" s="1"/>
      <c r="J311" s="1">
        <f t="shared" si="4"/>
        <v>0</v>
      </c>
      <c r="K311" s="1"/>
    </row>
    <row r="312" spans="1:11" ht="21.75" customHeight="1" x14ac:dyDescent="0.3">
      <c r="A312" s="1">
        <v>310</v>
      </c>
      <c r="B312" s="10">
        <v>46333</v>
      </c>
      <c r="C312" s="1" t="s">
        <v>61</v>
      </c>
      <c r="D312" s="1" t="s">
        <v>70</v>
      </c>
      <c r="E312" s="1">
        <v>750</v>
      </c>
      <c r="F312" s="1"/>
      <c r="G312" s="1"/>
      <c r="H312" s="1"/>
      <c r="I312" s="1"/>
      <c r="J312" s="1">
        <f t="shared" si="4"/>
        <v>0</v>
      </c>
      <c r="K312" s="1"/>
    </row>
    <row r="313" spans="1:11" ht="21.75" customHeight="1" x14ac:dyDescent="0.3">
      <c r="A313" s="1">
        <v>311</v>
      </c>
      <c r="B313" s="10">
        <v>46334</v>
      </c>
      <c r="C313" s="1" t="s">
        <v>61</v>
      </c>
      <c r="D313" s="1" t="s">
        <v>70</v>
      </c>
      <c r="E313" s="1">
        <v>750</v>
      </c>
      <c r="F313" s="1"/>
      <c r="G313" s="1"/>
      <c r="H313" s="1"/>
      <c r="I313" s="1"/>
      <c r="J313" s="1">
        <f t="shared" si="4"/>
        <v>0</v>
      </c>
      <c r="K313" s="1"/>
    </row>
    <row r="314" spans="1:11" ht="21.75" customHeight="1" x14ac:dyDescent="0.3">
      <c r="A314" s="1">
        <v>312</v>
      </c>
      <c r="B314" s="10">
        <v>46335</v>
      </c>
      <c r="C314" s="1" t="s">
        <v>61</v>
      </c>
      <c r="D314" s="1" t="s">
        <v>70</v>
      </c>
      <c r="E314" s="1">
        <v>750</v>
      </c>
      <c r="F314" s="1"/>
      <c r="G314" s="1"/>
      <c r="H314" s="1"/>
      <c r="I314" s="1"/>
      <c r="J314" s="1">
        <f t="shared" si="4"/>
        <v>0</v>
      </c>
      <c r="K314" s="1"/>
    </row>
    <row r="315" spans="1:11" ht="21.75" customHeight="1" x14ac:dyDescent="0.3">
      <c r="A315" s="1">
        <v>313</v>
      </c>
      <c r="B315" s="10">
        <v>46336</v>
      </c>
      <c r="C315" s="1" t="s">
        <v>61</v>
      </c>
      <c r="D315" s="1" t="s">
        <v>70</v>
      </c>
      <c r="E315" s="1">
        <v>750</v>
      </c>
      <c r="F315" s="1"/>
      <c r="G315" s="1"/>
      <c r="H315" s="1"/>
      <c r="I315" s="1"/>
      <c r="J315" s="1">
        <f t="shared" si="4"/>
        <v>0</v>
      </c>
      <c r="K315" s="1"/>
    </row>
    <row r="316" spans="1:11" ht="21.75" customHeight="1" x14ac:dyDescent="0.3">
      <c r="A316" s="1">
        <v>314</v>
      </c>
      <c r="B316" s="10">
        <v>46337</v>
      </c>
      <c r="C316" s="1" t="s">
        <v>61</v>
      </c>
      <c r="D316" s="1" t="s">
        <v>70</v>
      </c>
      <c r="E316" s="1">
        <v>750</v>
      </c>
      <c r="F316" s="1"/>
      <c r="G316" s="1"/>
      <c r="H316" s="1"/>
      <c r="I316" s="1"/>
      <c r="J316" s="1">
        <f t="shared" si="4"/>
        <v>0</v>
      </c>
      <c r="K316" s="1"/>
    </row>
    <row r="317" spans="1:11" ht="21.75" customHeight="1" x14ac:dyDescent="0.3">
      <c r="A317" s="1">
        <v>315</v>
      </c>
      <c r="B317" s="10">
        <v>46338</v>
      </c>
      <c r="C317" s="1" t="s">
        <v>61</v>
      </c>
      <c r="D317" s="1" t="s">
        <v>70</v>
      </c>
      <c r="E317" s="1">
        <v>750</v>
      </c>
      <c r="F317" s="1"/>
      <c r="G317" s="1"/>
      <c r="H317" s="1"/>
      <c r="I317" s="1"/>
      <c r="J317" s="1">
        <f t="shared" si="4"/>
        <v>0</v>
      </c>
      <c r="K317" s="1"/>
    </row>
    <row r="318" spans="1:11" ht="21.75" customHeight="1" x14ac:dyDescent="0.3">
      <c r="A318" s="1">
        <v>316</v>
      </c>
      <c r="B318" s="10">
        <v>46339</v>
      </c>
      <c r="C318" s="1" t="s">
        <v>61</v>
      </c>
      <c r="D318" s="1" t="s">
        <v>70</v>
      </c>
      <c r="E318" s="1">
        <v>750</v>
      </c>
      <c r="F318" s="1"/>
      <c r="G318" s="1"/>
      <c r="H318" s="1"/>
      <c r="I318" s="1"/>
      <c r="J318" s="1">
        <f t="shared" si="4"/>
        <v>0</v>
      </c>
      <c r="K318" s="1"/>
    </row>
    <row r="319" spans="1:11" ht="21.75" customHeight="1" x14ac:dyDescent="0.3">
      <c r="A319" s="1">
        <v>317</v>
      </c>
      <c r="B319" s="10">
        <v>46340</v>
      </c>
      <c r="C319" s="1" t="s">
        <v>61</v>
      </c>
      <c r="D319" s="1" t="s">
        <v>70</v>
      </c>
      <c r="E319" s="1">
        <v>750</v>
      </c>
      <c r="F319" s="1"/>
      <c r="G319" s="1"/>
      <c r="H319" s="1"/>
      <c r="I319" s="1"/>
      <c r="J319" s="1">
        <f t="shared" si="4"/>
        <v>0</v>
      </c>
      <c r="K319" s="1"/>
    </row>
    <row r="320" spans="1:11" ht="21.75" customHeight="1" x14ac:dyDescent="0.3">
      <c r="A320" s="1">
        <v>318</v>
      </c>
      <c r="B320" s="10">
        <v>46341</v>
      </c>
      <c r="C320" s="1" t="s">
        <v>61</v>
      </c>
      <c r="D320" s="1" t="s">
        <v>70</v>
      </c>
      <c r="E320" s="1">
        <v>750</v>
      </c>
      <c r="F320" s="1"/>
      <c r="G320" s="1"/>
      <c r="H320" s="1"/>
      <c r="I320" s="1"/>
      <c r="J320" s="1">
        <f t="shared" si="4"/>
        <v>0</v>
      </c>
      <c r="K320" s="1"/>
    </row>
    <row r="321" spans="1:11" ht="21.75" customHeight="1" x14ac:dyDescent="0.3">
      <c r="A321" s="1">
        <v>319</v>
      </c>
      <c r="B321" s="10">
        <v>46342</v>
      </c>
      <c r="C321" s="1" t="s">
        <v>61</v>
      </c>
      <c r="D321" s="1" t="s">
        <v>70</v>
      </c>
      <c r="E321" s="1">
        <v>750</v>
      </c>
      <c r="F321" s="1"/>
      <c r="G321" s="1"/>
      <c r="H321" s="1"/>
      <c r="I321" s="1"/>
      <c r="J321" s="1">
        <f t="shared" si="4"/>
        <v>0</v>
      </c>
      <c r="K321" s="1"/>
    </row>
    <row r="322" spans="1:11" ht="21.75" customHeight="1" x14ac:dyDescent="0.3">
      <c r="A322" s="1">
        <v>320</v>
      </c>
      <c r="B322" s="10">
        <v>46343</v>
      </c>
      <c r="C322" s="1" t="s">
        <v>61</v>
      </c>
      <c r="D322" s="1" t="s">
        <v>70</v>
      </c>
      <c r="E322" s="1">
        <v>750</v>
      </c>
      <c r="F322" s="1"/>
      <c r="G322" s="1"/>
      <c r="H322" s="1"/>
      <c r="I322" s="1"/>
      <c r="J322" s="1">
        <f t="shared" si="4"/>
        <v>0</v>
      </c>
      <c r="K322" s="1"/>
    </row>
    <row r="323" spans="1:11" ht="21.75" customHeight="1" x14ac:dyDescent="0.3">
      <c r="A323" s="1">
        <v>321</v>
      </c>
      <c r="B323" s="10">
        <v>46344</v>
      </c>
      <c r="C323" s="1" t="s">
        <v>61</v>
      </c>
      <c r="D323" s="1" t="s">
        <v>70</v>
      </c>
      <c r="E323" s="1">
        <v>750</v>
      </c>
      <c r="F323" s="1"/>
      <c r="G323" s="1"/>
      <c r="H323" s="1"/>
      <c r="I323" s="1"/>
      <c r="J323" s="1">
        <f t="shared" si="4"/>
        <v>0</v>
      </c>
      <c r="K323" s="1"/>
    </row>
    <row r="324" spans="1:11" ht="21.75" customHeight="1" x14ac:dyDescent="0.3">
      <c r="A324" s="1">
        <v>322</v>
      </c>
      <c r="B324" s="10">
        <v>46345</v>
      </c>
      <c r="C324" s="1" t="s">
        <v>61</v>
      </c>
      <c r="D324" s="1" t="s">
        <v>70</v>
      </c>
      <c r="E324" s="1">
        <v>750</v>
      </c>
      <c r="F324" s="1"/>
      <c r="G324" s="1"/>
      <c r="H324" s="1"/>
      <c r="I324" s="1"/>
      <c r="J324" s="1">
        <f t="shared" ref="J324:J367" si="5">E324*F324-G324-H324+I324</f>
        <v>0</v>
      </c>
      <c r="K324" s="1"/>
    </row>
    <row r="325" spans="1:11" ht="21.75" customHeight="1" x14ac:dyDescent="0.3">
      <c r="A325" s="1">
        <v>323</v>
      </c>
      <c r="B325" s="10">
        <v>46346</v>
      </c>
      <c r="C325" s="1" t="s">
        <v>61</v>
      </c>
      <c r="D325" s="1" t="s">
        <v>70</v>
      </c>
      <c r="E325" s="1">
        <v>750</v>
      </c>
      <c r="F325" s="1"/>
      <c r="G325" s="1"/>
      <c r="H325" s="1"/>
      <c r="I325" s="1"/>
      <c r="J325" s="1">
        <f t="shared" si="5"/>
        <v>0</v>
      </c>
      <c r="K325" s="1"/>
    </row>
    <row r="326" spans="1:11" ht="21.75" customHeight="1" x14ac:dyDescent="0.3">
      <c r="A326" s="1">
        <v>324</v>
      </c>
      <c r="B326" s="10">
        <v>46347</v>
      </c>
      <c r="C326" s="1" t="s">
        <v>61</v>
      </c>
      <c r="D326" s="1" t="s">
        <v>70</v>
      </c>
      <c r="E326" s="1">
        <v>750</v>
      </c>
      <c r="F326" s="1"/>
      <c r="G326" s="1"/>
      <c r="H326" s="1"/>
      <c r="I326" s="1"/>
      <c r="J326" s="1">
        <f t="shared" si="5"/>
        <v>0</v>
      </c>
      <c r="K326" s="1"/>
    </row>
    <row r="327" spans="1:11" ht="21.75" customHeight="1" x14ac:dyDescent="0.3">
      <c r="A327" s="1">
        <v>325</v>
      </c>
      <c r="B327" s="10">
        <v>46348</v>
      </c>
      <c r="C327" s="1" t="s">
        <v>61</v>
      </c>
      <c r="D327" s="1" t="s">
        <v>70</v>
      </c>
      <c r="E327" s="1">
        <v>750</v>
      </c>
      <c r="F327" s="1"/>
      <c r="G327" s="1"/>
      <c r="H327" s="1"/>
      <c r="I327" s="1"/>
      <c r="J327" s="1">
        <f t="shared" si="5"/>
        <v>0</v>
      </c>
      <c r="K327" s="1"/>
    </row>
    <row r="328" spans="1:11" ht="21.75" customHeight="1" x14ac:dyDescent="0.3">
      <c r="A328" s="1">
        <v>326</v>
      </c>
      <c r="B328" s="10">
        <v>46349</v>
      </c>
      <c r="C328" s="1" t="s">
        <v>61</v>
      </c>
      <c r="D328" s="1" t="s">
        <v>70</v>
      </c>
      <c r="E328" s="1">
        <v>750</v>
      </c>
      <c r="F328" s="1"/>
      <c r="G328" s="1"/>
      <c r="H328" s="1"/>
      <c r="I328" s="1"/>
      <c r="J328" s="1">
        <f t="shared" si="5"/>
        <v>0</v>
      </c>
      <c r="K328" s="1"/>
    </row>
    <row r="329" spans="1:11" ht="21.75" customHeight="1" x14ac:dyDescent="0.3">
      <c r="A329" s="1">
        <v>327</v>
      </c>
      <c r="B329" s="10">
        <v>46350</v>
      </c>
      <c r="C329" s="1" t="s">
        <v>61</v>
      </c>
      <c r="D329" s="1" t="s">
        <v>70</v>
      </c>
      <c r="E329" s="1">
        <v>750</v>
      </c>
      <c r="F329" s="1"/>
      <c r="G329" s="1"/>
      <c r="H329" s="1"/>
      <c r="I329" s="1"/>
      <c r="J329" s="1">
        <f t="shared" si="5"/>
        <v>0</v>
      </c>
      <c r="K329" s="1"/>
    </row>
    <row r="330" spans="1:11" ht="21.75" customHeight="1" x14ac:dyDescent="0.3">
      <c r="A330" s="1">
        <v>328</v>
      </c>
      <c r="B330" s="10">
        <v>46351</v>
      </c>
      <c r="C330" s="1" t="s">
        <v>61</v>
      </c>
      <c r="D330" s="1" t="s">
        <v>70</v>
      </c>
      <c r="E330" s="1">
        <v>750</v>
      </c>
      <c r="F330" s="1"/>
      <c r="G330" s="1"/>
      <c r="H330" s="1"/>
      <c r="I330" s="1"/>
      <c r="J330" s="1">
        <f t="shared" si="5"/>
        <v>0</v>
      </c>
      <c r="K330" s="1"/>
    </row>
    <row r="331" spans="1:11" ht="21.75" customHeight="1" x14ac:dyDescent="0.3">
      <c r="A331" s="1">
        <v>329</v>
      </c>
      <c r="B331" s="10">
        <v>46352</v>
      </c>
      <c r="C331" s="1" t="s">
        <v>61</v>
      </c>
      <c r="D331" s="1" t="s">
        <v>70</v>
      </c>
      <c r="E331" s="1">
        <v>750</v>
      </c>
      <c r="F331" s="1"/>
      <c r="G331" s="1"/>
      <c r="H331" s="1"/>
      <c r="I331" s="1"/>
      <c r="J331" s="1">
        <f t="shared" si="5"/>
        <v>0</v>
      </c>
      <c r="K331" s="1"/>
    </row>
    <row r="332" spans="1:11" ht="21.75" customHeight="1" x14ac:dyDescent="0.3">
      <c r="A332" s="1">
        <v>330</v>
      </c>
      <c r="B332" s="10">
        <v>46353</v>
      </c>
      <c r="C332" s="1" t="s">
        <v>61</v>
      </c>
      <c r="D332" s="1" t="s">
        <v>70</v>
      </c>
      <c r="E332" s="1">
        <v>750</v>
      </c>
      <c r="F332" s="1"/>
      <c r="G332" s="1"/>
      <c r="H332" s="1"/>
      <c r="I332" s="1"/>
      <c r="J332" s="1">
        <f t="shared" si="5"/>
        <v>0</v>
      </c>
      <c r="K332" s="1"/>
    </row>
    <row r="333" spans="1:11" ht="21.75" customHeight="1" x14ac:dyDescent="0.3">
      <c r="A333" s="1">
        <v>331</v>
      </c>
      <c r="B333" s="10">
        <v>46354</v>
      </c>
      <c r="C333" s="1" t="s">
        <v>61</v>
      </c>
      <c r="D333" s="1" t="s">
        <v>70</v>
      </c>
      <c r="E333" s="1">
        <v>750</v>
      </c>
      <c r="F333" s="1"/>
      <c r="G333" s="1"/>
      <c r="H333" s="1"/>
      <c r="I333" s="1"/>
      <c r="J333" s="1">
        <f t="shared" si="5"/>
        <v>0</v>
      </c>
      <c r="K333" s="1"/>
    </row>
    <row r="334" spans="1:11" ht="21.75" customHeight="1" x14ac:dyDescent="0.3">
      <c r="A334" s="1">
        <v>332</v>
      </c>
      <c r="B334" s="10">
        <v>46355</v>
      </c>
      <c r="C334" s="1" t="s">
        <v>61</v>
      </c>
      <c r="D334" s="1" t="s">
        <v>70</v>
      </c>
      <c r="E334" s="1">
        <v>750</v>
      </c>
      <c r="F334" s="1"/>
      <c r="G334" s="1"/>
      <c r="H334" s="1"/>
      <c r="I334" s="1"/>
      <c r="J334" s="1">
        <f t="shared" si="5"/>
        <v>0</v>
      </c>
      <c r="K334" s="1"/>
    </row>
    <row r="335" spans="1:11" ht="21.75" customHeight="1" x14ac:dyDescent="0.3">
      <c r="A335" s="1">
        <v>333</v>
      </c>
      <c r="B335" s="10">
        <v>46356</v>
      </c>
      <c r="C335" s="1" t="s">
        <v>61</v>
      </c>
      <c r="D335" s="1" t="s">
        <v>70</v>
      </c>
      <c r="E335" s="1">
        <v>750</v>
      </c>
      <c r="F335" s="1"/>
      <c r="G335" s="1"/>
      <c r="H335" s="1"/>
      <c r="I335" s="1"/>
      <c r="J335" s="1">
        <f t="shared" si="5"/>
        <v>0</v>
      </c>
      <c r="K335" s="1"/>
    </row>
    <row r="336" spans="1:11" ht="21.75" customHeight="1" x14ac:dyDescent="0.3">
      <c r="A336" s="1">
        <v>334</v>
      </c>
      <c r="B336" s="10">
        <v>46357</v>
      </c>
      <c r="C336" s="1" t="s">
        <v>61</v>
      </c>
      <c r="D336" s="1" t="s">
        <v>70</v>
      </c>
      <c r="E336" s="1">
        <v>750</v>
      </c>
      <c r="F336" s="1"/>
      <c r="G336" s="1"/>
      <c r="H336" s="1"/>
      <c r="I336" s="1"/>
      <c r="J336" s="1">
        <f t="shared" si="5"/>
        <v>0</v>
      </c>
      <c r="K336" s="1"/>
    </row>
    <row r="337" spans="1:11" ht="21.75" customHeight="1" x14ac:dyDescent="0.3">
      <c r="A337" s="1">
        <v>335</v>
      </c>
      <c r="B337" s="10">
        <v>46358</v>
      </c>
      <c r="C337" s="1" t="s">
        <v>61</v>
      </c>
      <c r="D337" s="1" t="s">
        <v>70</v>
      </c>
      <c r="E337" s="1">
        <v>750</v>
      </c>
      <c r="F337" s="1"/>
      <c r="G337" s="1"/>
      <c r="H337" s="1"/>
      <c r="I337" s="1"/>
      <c r="J337" s="1">
        <f t="shared" si="5"/>
        <v>0</v>
      </c>
      <c r="K337" s="1"/>
    </row>
    <row r="338" spans="1:11" ht="21.75" customHeight="1" x14ac:dyDescent="0.3">
      <c r="A338" s="1">
        <v>336</v>
      </c>
      <c r="B338" s="10">
        <v>46359</v>
      </c>
      <c r="C338" s="1" t="s">
        <v>61</v>
      </c>
      <c r="D338" s="1" t="s">
        <v>70</v>
      </c>
      <c r="E338" s="1">
        <v>750</v>
      </c>
      <c r="F338" s="1"/>
      <c r="G338" s="1"/>
      <c r="H338" s="1"/>
      <c r="I338" s="1"/>
      <c r="J338" s="1">
        <f t="shared" si="5"/>
        <v>0</v>
      </c>
      <c r="K338" s="1"/>
    </row>
    <row r="339" spans="1:11" ht="21.75" customHeight="1" x14ac:dyDescent="0.3">
      <c r="A339" s="1">
        <v>337</v>
      </c>
      <c r="B339" s="10">
        <v>46360</v>
      </c>
      <c r="C339" s="1" t="s">
        <v>61</v>
      </c>
      <c r="D339" s="1" t="s">
        <v>70</v>
      </c>
      <c r="E339" s="1">
        <v>750</v>
      </c>
      <c r="F339" s="1"/>
      <c r="G339" s="1"/>
      <c r="H339" s="1"/>
      <c r="I339" s="1"/>
      <c r="J339" s="1">
        <f t="shared" si="5"/>
        <v>0</v>
      </c>
      <c r="K339" s="1"/>
    </row>
    <row r="340" spans="1:11" ht="21.75" customHeight="1" x14ac:dyDescent="0.3">
      <c r="A340" s="1">
        <v>338</v>
      </c>
      <c r="B340" s="10">
        <v>46361</v>
      </c>
      <c r="C340" s="1" t="s">
        <v>61</v>
      </c>
      <c r="D340" s="1" t="s">
        <v>70</v>
      </c>
      <c r="E340" s="1">
        <v>750</v>
      </c>
      <c r="F340" s="1"/>
      <c r="G340" s="1"/>
      <c r="H340" s="1"/>
      <c r="I340" s="1"/>
      <c r="J340" s="1">
        <f t="shared" si="5"/>
        <v>0</v>
      </c>
      <c r="K340" s="1"/>
    </row>
    <row r="341" spans="1:11" ht="21.75" customHeight="1" x14ac:dyDescent="0.3">
      <c r="A341" s="1">
        <v>339</v>
      </c>
      <c r="B341" s="10">
        <v>46362</v>
      </c>
      <c r="C341" s="1" t="s">
        <v>61</v>
      </c>
      <c r="D341" s="1" t="s">
        <v>70</v>
      </c>
      <c r="E341" s="1">
        <v>750</v>
      </c>
      <c r="F341" s="1"/>
      <c r="G341" s="1"/>
      <c r="H341" s="1"/>
      <c r="I341" s="1"/>
      <c r="J341" s="1">
        <f t="shared" si="5"/>
        <v>0</v>
      </c>
      <c r="K341" s="1"/>
    </row>
    <row r="342" spans="1:11" ht="21.75" customHeight="1" x14ac:dyDescent="0.3">
      <c r="A342" s="1">
        <v>340</v>
      </c>
      <c r="B342" s="10">
        <v>46363</v>
      </c>
      <c r="C342" s="1" t="s">
        <v>61</v>
      </c>
      <c r="D342" s="1" t="s">
        <v>70</v>
      </c>
      <c r="E342" s="1">
        <v>750</v>
      </c>
      <c r="F342" s="1"/>
      <c r="G342" s="1"/>
      <c r="H342" s="1"/>
      <c r="I342" s="1"/>
      <c r="J342" s="1">
        <f t="shared" si="5"/>
        <v>0</v>
      </c>
      <c r="K342" s="1"/>
    </row>
    <row r="343" spans="1:11" ht="21.75" customHeight="1" x14ac:dyDescent="0.3">
      <c r="A343" s="1">
        <v>341</v>
      </c>
      <c r="B343" s="10">
        <v>46364</v>
      </c>
      <c r="C343" s="1" t="s">
        <v>61</v>
      </c>
      <c r="D343" s="1" t="s">
        <v>70</v>
      </c>
      <c r="E343" s="1">
        <v>750</v>
      </c>
      <c r="F343" s="1"/>
      <c r="G343" s="1"/>
      <c r="H343" s="1"/>
      <c r="I343" s="1"/>
      <c r="J343" s="1">
        <f t="shared" si="5"/>
        <v>0</v>
      </c>
      <c r="K343" s="1"/>
    </row>
    <row r="344" spans="1:11" ht="21.75" customHeight="1" x14ac:dyDescent="0.3">
      <c r="A344" s="1">
        <v>342</v>
      </c>
      <c r="B344" s="10">
        <v>46365</v>
      </c>
      <c r="C344" s="1" t="s">
        <v>61</v>
      </c>
      <c r="D344" s="1" t="s">
        <v>70</v>
      </c>
      <c r="E344" s="1">
        <v>750</v>
      </c>
      <c r="F344" s="1"/>
      <c r="G344" s="1"/>
      <c r="H344" s="1"/>
      <c r="I344" s="1"/>
      <c r="J344" s="1">
        <f t="shared" si="5"/>
        <v>0</v>
      </c>
      <c r="K344" s="1"/>
    </row>
    <row r="345" spans="1:11" ht="21.75" customHeight="1" x14ac:dyDescent="0.3">
      <c r="A345" s="1">
        <v>343</v>
      </c>
      <c r="B345" s="10">
        <v>46366</v>
      </c>
      <c r="C345" s="1" t="s">
        <v>61</v>
      </c>
      <c r="D345" s="1" t="s">
        <v>70</v>
      </c>
      <c r="E345" s="1">
        <v>750</v>
      </c>
      <c r="F345" s="1"/>
      <c r="G345" s="1"/>
      <c r="H345" s="1"/>
      <c r="I345" s="1"/>
      <c r="J345" s="1">
        <f t="shared" si="5"/>
        <v>0</v>
      </c>
      <c r="K345" s="1"/>
    </row>
    <row r="346" spans="1:11" ht="21.75" customHeight="1" x14ac:dyDescent="0.3">
      <c r="A346" s="1">
        <v>344</v>
      </c>
      <c r="B346" s="10">
        <v>46367</v>
      </c>
      <c r="C346" s="1" t="s">
        <v>61</v>
      </c>
      <c r="D346" s="1" t="s">
        <v>70</v>
      </c>
      <c r="E346" s="1">
        <v>750</v>
      </c>
      <c r="F346" s="1"/>
      <c r="G346" s="1"/>
      <c r="H346" s="1"/>
      <c r="I346" s="1"/>
      <c r="J346" s="1">
        <f t="shared" si="5"/>
        <v>0</v>
      </c>
      <c r="K346" s="1"/>
    </row>
    <row r="347" spans="1:11" ht="21.75" customHeight="1" x14ac:dyDescent="0.3">
      <c r="A347" s="1">
        <v>345</v>
      </c>
      <c r="B347" s="10">
        <v>46368</v>
      </c>
      <c r="C347" s="1" t="s">
        <v>61</v>
      </c>
      <c r="D347" s="1" t="s">
        <v>70</v>
      </c>
      <c r="E347" s="1">
        <v>750</v>
      </c>
      <c r="F347" s="1"/>
      <c r="G347" s="1"/>
      <c r="H347" s="1"/>
      <c r="I347" s="1"/>
      <c r="J347" s="1">
        <f t="shared" si="5"/>
        <v>0</v>
      </c>
      <c r="K347" s="1"/>
    </row>
    <row r="348" spans="1:11" ht="21.75" customHeight="1" x14ac:dyDescent="0.3">
      <c r="A348" s="1">
        <v>346</v>
      </c>
      <c r="B348" s="10">
        <v>46369</v>
      </c>
      <c r="C348" s="1" t="s">
        <v>61</v>
      </c>
      <c r="D348" s="1" t="s">
        <v>70</v>
      </c>
      <c r="E348" s="1">
        <v>750</v>
      </c>
      <c r="F348" s="1"/>
      <c r="G348" s="1"/>
      <c r="H348" s="1"/>
      <c r="I348" s="1"/>
      <c r="J348" s="1">
        <f t="shared" si="5"/>
        <v>0</v>
      </c>
      <c r="K348" s="1"/>
    </row>
    <row r="349" spans="1:11" ht="21.75" customHeight="1" x14ac:dyDescent="0.3">
      <c r="A349" s="1">
        <v>347</v>
      </c>
      <c r="B349" s="10">
        <v>46370</v>
      </c>
      <c r="C349" s="1" t="s">
        <v>61</v>
      </c>
      <c r="D349" s="1" t="s">
        <v>70</v>
      </c>
      <c r="E349" s="1">
        <v>750</v>
      </c>
      <c r="F349" s="1"/>
      <c r="G349" s="1"/>
      <c r="H349" s="1"/>
      <c r="I349" s="1"/>
      <c r="J349" s="1">
        <f t="shared" si="5"/>
        <v>0</v>
      </c>
      <c r="K349" s="1"/>
    </row>
    <row r="350" spans="1:11" ht="21.75" customHeight="1" x14ac:dyDescent="0.3">
      <c r="A350" s="1">
        <v>348</v>
      </c>
      <c r="B350" s="10">
        <v>46371</v>
      </c>
      <c r="C350" s="1" t="s">
        <v>61</v>
      </c>
      <c r="D350" s="1" t="s">
        <v>70</v>
      </c>
      <c r="E350" s="1">
        <v>750</v>
      </c>
      <c r="F350" s="1"/>
      <c r="G350" s="1"/>
      <c r="H350" s="1"/>
      <c r="I350" s="1"/>
      <c r="J350" s="1">
        <f t="shared" si="5"/>
        <v>0</v>
      </c>
      <c r="K350" s="1"/>
    </row>
    <row r="351" spans="1:11" ht="21.75" customHeight="1" x14ac:dyDescent="0.3">
      <c r="A351" s="1">
        <v>349</v>
      </c>
      <c r="B351" s="10">
        <v>46372</v>
      </c>
      <c r="C351" s="1" t="s">
        <v>61</v>
      </c>
      <c r="D351" s="1" t="s">
        <v>70</v>
      </c>
      <c r="E351" s="1">
        <v>750</v>
      </c>
      <c r="F351" s="1"/>
      <c r="G351" s="1"/>
      <c r="H351" s="1"/>
      <c r="I351" s="1"/>
      <c r="J351" s="1">
        <f t="shared" si="5"/>
        <v>0</v>
      </c>
      <c r="K351" s="1"/>
    </row>
    <row r="352" spans="1:11" ht="21.75" customHeight="1" x14ac:dyDescent="0.3">
      <c r="A352" s="1">
        <v>350</v>
      </c>
      <c r="B352" s="10">
        <v>46373</v>
      </c>
      <c r="C352" s="1" t="s">
        <v>61</v>
      </c>
      <c r="D352" s="1" t="s">
        <v>70</v>
      </c>
      <c r="E352" s="1">
        <v>750</v>
      </c>
      <c r="F352" s="1"/>
      <c r="G352" s="1"/>
      <c r="H352" s="1"/>
      <c r="I352" s="1"/>
      <c r="J352" s="1">
        <f t="shared" si="5"/>
        <v>0</v>
      </c>
      <c r="K352" s="1"/>
    </row>
    <row r="353" spans="1:11" ht="21.75" customHeight="1" x14ac:dyDescent="0.3">
      <c r="A353" s="1">
        <v>351</v>
      </c>
      <c r="B353" s="10">
        <v>46374</v>
      </c>
      <c r="C353" s="1" t="s">
        <v>61</v>
      </c>
      <c r="D353" s="1" t="s">
        <v>70</v>
      </c>
      <c r="E353" s="1">
        <v>750</v>
      </c>
      <c r="F353" s="1"/>
      <c r="G353" s="1"/>
      <c r="H353" s="1"/>
      <c r="I353" s="1"/>
      <c r="J353" s="1">
        <f t="shared" si="5"/>
        <v>0</v>
      </c>
      <c r="K353" s="1"/>
    </row>
    <row r="354" spans="1:11" ht="21.75" customHeight="1" x14ac:dyDescent="0.3">
      <c r="A354" s="1">
        <v>352</v>
      </c>
      <c r="B354" s="10">
        <v>46375</v>
      </c>
      <c r="C354" s="1" t="s">
        <v>61</v>
      </c>
      <c r="D354" s="1" t="s">
        <v>70</v>
      </c>
      <c r="E354" s="1">
        <v>750</v>
      </c>
      <c r="F354" s="1"/>
      <c r="G354" s="1"/>
      <c r="H354" s="1"/>
      <c r="I354" s="1"/>
      <c r="J354" s="1">
        <f t="shared" si="5"/>
        <v>0</v>
      </c>
      <c r="K354" s="1"/>
    </row>
    <row r="355" spans="1:11" ht="21.75" customHeight="1" x14ac:dyDescent="0.3">
      <c r="A355" s="1">
        <v>353</v>
      </c>
      <c r="B355" s="10">
        <v>46376</v>
      </c>
      <c r="C355" s="1" t="s">
        <v>61</v>
      </c>
      <c r="D355" s="1" t="s">
        <v>70</v>
      </c>
      <c r="E355" s="1">
        <v>750</v>
      </c>
      <c r="F355" s="1"/>
      <c r="G355" s="1"/>
      <c r="H355" s="1"/>
      <c r="I355" s="1"/>
      <c r="J355" s="1">
        <f t="shared" si="5"/>
        <v>0</v>
      </c>
      <c r="K355" s="1"/>
    </row>
    <row r="356" spans="1:11" ht="21.75" customHeight="1" x14ac:dyDescent="0.3">
      <c r="A356" s="1">
        <v>354</v>
      </c>
      <c r="B356" s="10">
        <v>46377</v>
      </c>
      <c r="C356" s="1" t="s">
        <v>61</v>
      </c>
      <c r="D356" s="1" t="s">
        <v>70</v>
      </c>
      <c r="E356" s="1">
        <v>750</v>
      </c>
      <c r="F356" s="1"/>
      <c r="G356" s="1"/>
      <c r="H356" s="1"/>
      <c r="I356" s="1"/>
      <c r="J356" s="1">
        <f t="shared" si="5"/>
        <v>0</v>
      </c>
      <c r="K356" s="1"/>
    </row>
    <row r="357" spans="1:11" ht="21.75" customHeight="1" x14ac:dyDescent="0.3">
      <c r="A357" s="1">
        <v>355</v>
      </c>
      <c r="B357" s="10">
        <v>46378</v>
      </c>
      <c r="C357" s="1" t="s">
        <v>61</v>
      </c>
      <c r="D357" s="1" t="s">
        <v>70</v>
      </c>
      <c r="E357" s="1">
        <v>750</v>
      </c>
      <c r="F357" s="1"/>
      <c r="G357" s="1"/>
      <c r="H357" s="1"/>
      <c r="I357" s="1"/>
      <c r="J357" s="1">
        <f t="shared" si="5"/>
        <v>0</v>
      </c>
      <c r="K357" s="1"/>
    </row>
    <row r="358" spans="1:11" ht="21.75" customHeight="1" x14ac:dyDescent="0.3">
      <c r="A358" s="1">
        <v>356</v>
      </c>
      <c r="B358" s="10">
        <v>46379</v>
      </c>
      <c r="C358" s="1" t="s">
        <v>61</v>
      </c>
      <c r="D358" s="1" t="s">
        <v>70</v>
      </c>
      <c r="E358" s="1">
        <v>750</v>
      </c>
      <c r="F358" s="1"/>
      <c r="G358" s="1"/>
      <c r="H358" s="1"/>
      <c r="I358" s="1"/>
      <c r="J358" s="1">
        <f t="shared" si="5"/>
        <v>0</v>
      </c>
      <c r="K358" s="1"/>
    </row>
    <row r="359" spans="1:11" ht="21.75" customHeight="1" x14ac:dyDescent="0.3">
      <c r="A359" s="1">
        <v>357</v>
      </c>
      <c r="B359" s="10">
        <v>46380</v>
      </c>
      <c r="C359" s="1" t="s">
        <v>61</v>
      </c>
      <c r="D359" s="1" t="s">
        <v>70</v>
      </c>
      <c r="E359" s="1">
        <v>750</v>
      </c>
      <c r="F359" s="1"/>
      <c r="G359" s="1"/>
      <c r="H359" s="1"/>
      <c r="I359" s="1"/>
      <c r="J359" s="1">
        <f t="shared" si="5"/>
        <v>0</v>
      </c>
      <c r="K359" s="1"/>
    </row>
    <row r="360" spans="1:11" ht="21.75" customHeight="1" x14ac:dyDescent="0.3">
      <c r="A360" s="1">
        <v>358</v>
      </c>
      <c r="B360" s="10">
        <v>46381</v>
      </c>
      <c r="C360" s="1" t="s">
        <v>61</v>
      </c>
      <c r="D360" s="1" t="s">
        <v>70</v>
      </c>
      <c r="E360" s="1">
        <v>750</v>
      </c>
      <c r="F360" s="1"/>
      <c r="G360" s="1"/>
      <c r="H360" s="1"/>
      <c r="I360" s="1"/>
      <c r="J360" s="1">
        <f t="shared" si="5"/>
        <v>0</v>
      </c>
      <c r="K360" s="1"/>
    </row>
    <row r="361" spans="1:11" ht="21.75" customHeight="1" x14ac:dyDescent="0.3">
      <c r="A361" s="1">
        <v>359</v>
      </c>
      <c r="B361" s="10">
        <v>46382</v>
      </c>
      <c r="C361" s="1" t="s">
        <v>61</v>
      </c>
      <c r="D361" s="1" t="s">
        <v>70</v>
      </c>
      <c r="E361" s="1">
        <v>750</v>
      </c>
      <c r="F361" s="1"/>
      <c r="G361" s="1"/>
      <c r="H361" s="1"/>
      <c r="I361" s="1"/>
      <c r="J361" s="1">
        <f t="shared" si="5"/>
        <v>0</v>
      </c>
      <c r="K361" s="1"/>
    </row>
    <row r="362" spans="1:11" ht="21.75" customHeight="1" x14ac:dyDescent="0.3">
      <c r="A362" s="1">
        <v>360</v>
      </c>
      <c r="B362" s="10">
        <v>46383</v>
      </c>
      <c r="C362" s="1" t="s">
        <v>61</v>
      </c>
      <c r="D362" s="1" t="s">
        <v>70</v>
      </c>
      <c r="E362" s="1">
        <v>750</v>
      </c>
      <c r="F362" s="1"/>
      <c r="G362" s="1"/>
      <c r="H362" s="1"/>
      <c r="I362" s="1"/>
      <c r="J362" s="1">
        <f t="shared" si="5"/>
        <v>0</v>
      </c>
      <c r="K362" s="1"/>
    </row>
    <row r="363" spans="1:11" ht="21.75" customHeight="1" x14ac:dyDescent="0.3">
      <c r="A363" s="1">
        <v>361</v>
      </c>
      <c r="B363" s="10">
        <v>46384</v>
      </c>
      <c r="C363" s="1" t="s">
        <v>61</v>
      </c>
      <c r="D363" s="1" t="s">
        <v>70</v>
      </c>
      <c r="E363" s="1">
        <v>750</v>
      </c>
      <c r="F363" s="1"/>
      <c r="G363" s="1"/>
      <c r="H363" s="1"/>
      <c r="I363" s="1"/>
      <c r="J363" s="1">
        <f t="shared" si="5"/>
        <v>0</v>
      </c>
      <c r="K363" s="1"/>
    </row>
    <row r="364" spans="1:11" ht="21.75" customHeight="1" x14ac:dyDescent="0.3">
      <c r="A364" s="1">
        <v>362</v>
      </c>
      <c r="B364" s="10">
        <v>46385</v>
      </c>
      <c r="C364" s="1" t="s">
        <v>61</v>
      </c>
      <c r="D364" s="1" t="s">
        <v>70</v>
      </c>
      <c r="E364" s="1">
        <v>750</v>
      </c>
      <c r="F364" s="1"/>
      <c r="G364" s="1"/>
      <c r="H364" s="1"/>
      <c r="I364" s="1"/>
      <c r="J364" s="1">
        <f t="shared" si="5"/>
        <v>0</v>
      </c>
      <c r="K364" s="1"/>
    </row>
    <row r="365" spans="1:11" ht="21.75" customHeight="1" x14ac:dyDescent="0.3">
      <c r="A365" s="1">
        <v>363</v>
      </c>
      <c r="B365" s="10">
        <v>46386</v>
      </c>
      <c r="C365" s="1" t="s">
        <v>61</v>
      </c>
      <c r="D365" s="1" t="s">
        <v>70</v>
      </c>
      <c r="E365" s="1">
        <v>750</v>
      </c>
      <c r="F365" s="1"/>
      <c r="G365" s="1"/>
      <c r="H365" s="1"/>
      <c r="I365" s="1"/>
      <c r="J365" s="1">
        <f t="shared" si="5"/>
        <v>0</v>
      </c>
      <c r="K365" s="1"/>
    </row>
    <row r="366" spans="1:11" ht="21.75" customHeight="1" x14ac:dyDescent="0.3">
      <c r="A366" s="1">
        <v>364</v>
      </c>
      <c r="B366" s="10">
        <v>46387</v>
      </c>
      <c r="C366" s="1" t="s">
        <v>61</v>
      </c>
      <c r="D366" s="1" t="s">
        <v>70</v>
      </c>
      <c r="E366" s="1">
        <v>750</v>
      </c>
      <c r="F366" s="1"/>
      <c r="G366" s="1"/>
      <c r="H366" s="1"/>
      <c r="I366" s="1"/>
      <c r="J366" s="1">
        <f t="shared" si="5"/>
        <v>0</v>
      </c>
      <c r="K366" s="1"/>
    </row>
    <row r="367" spans="1:11" ht="21.75" customHeight="1" x14ac:dyDescent="0.3">
      <c r="A367" s="1">
        <v>365</v>
      </c>
      <c r="B367" s="10">
        <v>46388</v>
      </c>
      <c r="C367" s="1" t="s">
        <v>61</v>
      </c>
      <c r="D367" s="1" t="s">
        <v>70</v>
      </c>
      <c r="E367" s="1">
        <v>750</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1E000000}"/>
  <mergeCells count="3">
    <mergeCell ref="A1:K1"/>
    <mergeCell ref="N4:O4"/>
    <mergeCell ref="M5:P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Worksheet____19"/>
  <dimension ref="A1:Q371"/>
  <sheetViews>
    <sheetView rightToLeft="1" zoomScale="80" zoomScaleNormal="80" workbookViewId="0">
      <selection activeCell="O20" sqref="O20"/>
    </sheetView>
  </sheetViews>
  <sheetFormatPr defaultRowHeight="21" customHeight="1" x14ac:dyDescent="0.3"/>
  <cols>
    <col min="1" max="1" width="4.1640625" customWidth="1"/>
    <col min="2" max="2" width="13" customWidth="1"/>
    <col min="3"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72</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73</v>
      </c>
      <c r="D3" s="1" t="s">
        <v>74</v>
      </c>
      <c r="E3" s="1">
        <v>4100</v>
      </c>
      <c r="F3" s="1">
        <v>1</v>
      </c>
      <c r="G3" s="1"/>
      <c r="H3" s="1"/>
      <c r="I3" s="1"/>
      <c r="J3" s="1">
        <f>E3*F3-G3-H3+I3</f>
        <v>4100</v>
      </c>
      <c r="K3" s="1"/>
      <c r="M3" s="13"/>
      <c r="N3" s="13"/>
      <c r="O3" s="13"/>
      <c r="P3" s="13"/>
      <c r="Q3" s="13"/>
    </row>
    <row r="4" spans="1:17" ht="21" customHeight="1" x14ac:dyDescent="0.3">
      <c r="A4" s="1">
        <v>2</v>
      </c>
      <c r="B4" s="10">
        <v>46025</v>
      </c>
      <c r="C4" s="1" t="s">
        <v>73</v>
      </c>
      <c r="D4" s="1" t="s">
        <v>74</v>
      </c>
      <c r="E4" s="1">
        <v>4100</v>
      </c>
      <c r="F4" s="1"/>
      <c r="G4" s="1"/>
      <c r="H4" s="1"/>
      <c r="I4" s="1"/>
      <c r="J4" s="1">
        <f t="shared" ref="J4:J67" si="0">E4*F4-G4-H4+I4</f>
        <v>0</v>
      </c>
      <c r="K4" s="1"/>
      <c r="M4" s="11"/>
      <c r="N4" s="276" t="s">
        <v>18</v>
      </c>
      <c r="O4" s="276"/>
      <c r="P4" s="11"/>
      <c r="Q4" s="11"/>
    </row>
    <row r="5" spans="1:17" ht="21" customHeight="1" x14ac:dyDescent="0.3">
      <c r="A5" s="1">
        <v>3</v>
      </c>
      <c r="B5" s="10">
        <v>46026</v>
      </c>
      <c r="C5" s="1" t="s">
        <v>73</v>
      </c>
      <c r="D5" s="1" t="s">
        <v>74</v>
      </c>
      <c r="E5" s="1">
        <v>4100</v>
      </c>
      <c r="F5" s="1"/>
      <c r="G5" s="1"/>
      <c r="H5" s="1"/>
      <c r="I5" s="1"/>
      <c r="J5" s="1">
        <f t="shared" si="0"/>
        <v>0</v>
      </c>
      <c r="K5" s="1"/>
      <c r="M5" s="274" t="s">
        <v>17</v>
      </c>
      <c r="N5" s="274"/>
      <c r="O5" s="274"/>
      <c r="P5" s="274"/>
      <c r="Q5" s="12">
        <f>SUM(J2:J368)</f>
        <v>4100</v>
      </c>
    </row>
    <row r="6" spans="1:17" ht="21" customHeight="1" x14ac:dyDescent="0.3">
      <c r="A6" s="1">
        <v>4</v>
      </c>
      <c r="B6" s="10">
        <v>46027</v>
      </c>
      <c r="C6" s="1" t="s">
        <v>73</v>
      </c>
      <c r="D6" s="1" t="s">
        <v>74</v>
      </c>
      <c r="E6" s="1">
        <v>4100</v>
      </c>
      <c r="F6" s="1"/>
      <c r="G6" s="1"/>
      <c r="H6" s="1"/>
      <c r="I6" s="1"/>
      <c r="J6" s="1">
        <f t="shared" si="0"/>
        <v>0</v>
      </c>
      <c r="K6" s="1"/>
      <c r="M6" s="11"/>
      <c r="N6" s="11"/>
      <c r="O6" s="11"/>
      <c r="P6" s="11"/>
      <c r="Q6" s="11"/>
    </row>
    <row r="7" spans="1:17" ht="21" customHeight="1" x14ac:dyDescent="0.3">
      <c r="A7" s="1">
        <v>5</v>
      </c>
      <c r="B7" s="10">
        <v>46028</v>
      </c>
      <c r="C7" s="1" t="s">
        <v>73</v>
      </c>
      <c r="D7" s="1" t="s">
        <v>74</v>
      </c>
      <c r="E7" s="1">
        <v>4100</v>
      </c>
      <c r="F7" s="1"/>
      <c r="G7" s="1"/>
      <c r="H7" s="1"/>
      <c r="I7" s="1"/>
      <c r="J7" s="1">
        <f t="shared" si="0"/>
        <v>0</v>
      </c>
      <c r="K7" s="1"/>
      <c r="M7" s="11"/>
      <c r="N7" s="11"/>
      <c r="O7" s="11"/>
      <c r="P7" s="11"/>
      <c r="Q7" s="11"/>
    </row>
    <row r="8" spans="1:17" ht="21" customHeight="1" x14ac:dyDescent="0.3">
      <c r="A8" s="1">
        <v>6</v>
      </c>
      <c r="B8" s="10">
        <v>46029</v>
      </c>
      <c r="C8" s="1" t="s">
        <v>73</v>
      </c>
      <c r="D8" s="1" t="s">
        <v>74</v>
      </c>
      <c r="E8" s="1">
        <v>4100</v>
      </c>
      <c r="F8" s="1"/>
      <c r="G8" s="1"/>
      <c r="H8" s="1"/>
      <c r="I8" s="1"/>
      <c r="J8" s="1">
        <f t="shared" si="0"/>
        <v>0</v>
      </c>
      <c r="K8" s="1"/>
      <c r="M8" s="11"/>
      <c r="N8" s="11"/>
      <c r="O8" s="11"/>
      <c r="P8" s="11"/>
      <c r="Q8" s="11"/>
    </row>
    <row r="9" spans="1:17" ht="21" customHeight="1" x14ac:dyDescent="0.3">
      <c r="A9" s="1">
        <v>7</v>
      </c>
      <c r="B9" s="10">
        <v>46030</v>
      </c>
      <c r="C9" s="1" t="s">
        <v>73</v>
      </c>
      <c r="D9" s="1" t="s">
        <v>74</v>
      </c>
      <c r="E9" s="1">
        <v>4100</v>
      </c>
      <c r="F9" s="1"/>
      <c r="G9" s="1"/>
      <c r="H9" s="1"/>
      <c r="I9" s="1"/>
      <c r="J9" s="1">
        <f t="shared" si="0"/>
        <v>0</v>
      </c>
      <c r="K9" s="1"/>
      <c r="M9" s="11"/>
      <c r="N9" s="11"/>
      <c r="O9" s="11"/>
      <c r="P9" s="11"/>
      <c r="Q9" s="11"/>
    </row>
    <row r="10" spans="1:17" ht="21" customHeight="1" x14ac:dyDescent="0.3">
      <c r="A10" s="1">
        <v>8</v>
      </c>
      <c r="B10" s="10">
        <v>46031</v>
      </c>
      <c r="C10" s="1" t="s">
        <v>73</v>
      </c>
      <c r="D10" s="1" t="s">
        <v>74</v>
      </c>
      <c r="E10" s="1">
        <v>4100</v>
      </c>
      <c r="F10" s="1"/>
      <c r="G10" s="1"/>
      <c r="H10" s="1"/>
      <c r="I10" s="1"/>
      <c r="J10" s="1">
        <f t="shared" si="0"/>
        <v>0</v>
      </c>
      <c r="K10" s="1"/>
    </row>
    <row r="11" spans="1:17" ht="21" customHeight="1" x14ac:dyDescent="0.3">
      <c r="A11" s="1">
        <v>9</v>
      </c>
      <c r="B11" s="10">
        <v>46032</v>
      </c>
      <c r="C11" s="1" t="s">
        <v>73</v>
      </c>
      <c r="D11" s="1" t="s">
        <v>74</v>
      </c>
      <c r="E11" s="1">
        <v>4100</v>
      </c>
      <c r="F11" s="1"/>
      <c r="G11" s="1"/>
      <c r="H11" s="1"/>
      <c r="I11" s="1"/>
      <c r="J11" s="1">
        <f t="shared" si="0"/>
        <v>0</v>
      </c>
      <c r="K11" s="1"/>
    </row>
    <row r="12" spans="1:17" ht="21" customHeight="1" x14ac:dyDescent="0.3">
      <c r="A12" s="1">
        <v>10</v>
      </c>
      <c r="B12" s="10">
        <v>46033</v>
      </c>
      <c r="C12" s="1" t="s">
        <v>73</v>
      </c>
      <c r="D12" s="1" t="s">
        <v>74</v>
      </c>
      <c r="E12" s="1">
        <v>4100</v>
      </c>
      <c r="F12" s="1"/>
      <c r="G12" s="1"/>
      <c r="H12" s="1"/>
      <c r="I12" s="1"/>
      <c r="J12" s="1">
        <f t="shared" si="0"/>
        <v>0</v>
      </c>
      <c r="K12" s="1"/>
    </row>
    <row r="13" spans="1:17" ht="21" customHeight="1" x14ac:dyDescent="0.3">
      <c r="A13" s="1">
        <v>11</v>
      </c>
      <c r="B13" s="10">
        <v>46034</v>
      </c>
      <c r="C13" s="1" t="s">
        <v>73</v>
      </c>
      <c r="D13" s="1" t="s">
        <v>74</v>
      </c>
      <c r="E13" s="1">
        <v>4100</v>
      </c>
      <c r="F13" s="1"/>
      <c r="G13" s="1"/>
      <c r="H13" s="1"/>
      <c r="I13" s="1"/>
      <c r="J13" s="1">
        <f t="shared" si="0"/>
        <v>0</v>
      </c>
      <c r="K13" s="1"/>
    </row>
    <row r="14" spans="1:17" ht="21" customHeight="1" x14ac:dyDescent="0.3">
      <c r="A14" s="1">
        <v>12</v>
      </c>
      <c r="B14" s="10">
        <v>46035</v>
      </c>
      <c r="C14" s="1" t="s">
        <v>73</v>
      </c>
      <c r="D14" s="1" t="s">
        <v>74</v>
      </c>
      <c r="E14" s="1">
        <v>4100</v>
      </c>
      <c r="F14" s="1"/>
      <c r="G14" s="1"/>
      <c r="H14" s="1"/>
      <c r="I14" s="1"/>
      <c r="J14" s="1">
        <f t="shared" si="0"/>
        <v>0</v>
      </c>
      <c r="K14" s="1"/>
    </row>
    <row r="15" spans="1:17" ht="21" customHeight="1" x14ac:dyDescent="0.3">
      <c r="A15" s="1">
        <v>13</v>
      </c>
      <c r="B15" s="10">
        <v>46036</v>
      </c>
      <c r="C15" s="1" t="s">
        <v>73</v>
      </c>
      <c r="D15" s="1" t="s">
        <v>74</v>
      </c>
      <c r="E15" s="1">
        <v>4100</v>
      </c>
      <c r="F15" s="1"/>
      <c r="G15" s="1"/>
      <c r="H15" s="1"/>
      <c r="I15" s="1"/>
      <c r="J15" s="1">
        <f t="shared" si="0"/>
        <v>0</v>
      </c>
      <c r="K15" s="1"/>
    </row>
    <row r="16" spans="1:17" ht="21" customHeight="1" x14ac:dyDescent="0.3">
      <c r="A16" s="1">
        <v>14</v>
      </c>
      <c r="B16" s="10">
        <v>46037</v>
      </c>
      <c r="C16" s="1" t="s">
        <v>73</v>
      </c>
      <c r="D16" s="1" t="s">
        <v>74</v>
      </c>
      <c r="E16" s="1">
        <v>4100</v>
      </c>
      <c r="F16" s="1"/>
      <c r="G16" s="1"/>
      <c r="H16" s="1"/>
      <c r="I16" s="1"/>
      <c r="J16" s="1">
        <f t="shared" si="0"/>
        <v>0</v>
      </c>
      <c r="K16" s="1"/>
    </row>
    <row r="17" spans="1:11" ht="21" customHeight="1" x14ac:dyDescent="0.3">
      <c r="A17" s="1">
        <v>15</v>
      </c>
      <c r="B17" s="10">
        <v>46038</v>
      </c>
      <c r="C17" s="1" t="s">
        <v>73</v>
      </c>
      <c r="D17" s="1" t="s">
        <v>74</v>
      </c>
      <c r="E17" s="1">
        <v>4100</v>
      </c>
      <c r="F17" s="1"/>
      <c r="G17" s="1"/>
      <c r="H17" s="1"/>
      <c r="I17" s="1"/>
      <c r="J17" s="1">
        <f t="shared" si="0"/>
        <v>0</v>
      </c>
      <c r="K17" s="1"/>
    </row>
    <row r="18" spans="1:11" ht="21" customHeight="1" x14ac:dyDescent="0.3">
      <c r="A18" s="1">
        <v>16</v>
      </c>
      <c r="B18" s="10">
        <v>46039</v>
      </c>
      <c r="C18" s="1" t="s">
        <v>73</v>
      </c>
      <c r="D18" s="1" t="s">
        <v>74</v>
      </c>
      <c r="E18" s="1">
        <v>4100</v>
      </c>
      <c r="F18" s="1"/>
      <c r="G18" s="1"/>
      <c r="H18" s="1"/>
      <c r="I18" s="1"/>
      <c r="J18" s="1">
        <f t="shared" si="0"/>
        <v>0</v>
      </c>
      <c r="K18" s="1"/>
    </row>
    <row r="19" spans="1:11" ht="21" customHeight="1" x14ac:dyDescent="0.3">
      <c r="A19" s="1">
        <v>17</v>
      </c>
      <c r="B19" s="10">
        <v>46040</v>
      </c>
      <c r="C19" s="1" t="s">
        <v>73</v>
      </c>
      <c r="D19" s="1" t="s">
        <v>74</v>
      </c>
      <c r="E19" s="1">
        <v>4100</v>
      </c>
      <c r="F19" s="1"/>
      <c r="G19" s="1"/>
      <c r="H19" s="1"/>
      <c r="I19" s="1"/>
      <c r="J19" s="1">
        <f t="shared" si="0"/>
        <v>0</v>
      </c>
      <c r="K19" s="1"/>
    </row>
    <row r="20" spans="1:11" ht="21" customHeight="1" x14ac:dyDescent="0.3">
      <c r="A20" s="1">
        <v>18</v>
      </c>
      <c r="B20" s="10">
        <v>46041</v>
      </c>
      <c r="C20" s="1" t="s">
        <v>73</v>
      </c>
      <c r="D20" s="1" t="s">
        <v>74</v>
      </c>
      <c r="E20" s="1">
        <v>4100</v>
      </c>
      <c r="F20" s="1"/>
      <c r="G20" s="1"/>
      <c r="H20" s="1"/>
      <c r="I20" s="1"/>
      <c r="J20" s="1">
        <f t="shared" si="0"/>
        <v>0</v>
      </c>
      <c r="K20" s="1"/>
    </row>
    <row r="21" spans="1:11" ht="21" customHeight="1" x14ac:dyDescent="0.3">
      <c r="A21" s="1">
        <v>19</v>
      </c>
      <c r="B21" s="10">
        <v>46042</v>
      </c>
      <c r="C21" s="1" t="s">
        <v>73</v>
      </c>
      <c r="D21" s="1" t="s">
        <v>74</v>
      </c>
      <c r="E21" s="1">
        <v>4100</v>
      </c>
      <c r="F21" s="1"/>
      <c r="G21" s="1"/>
      <c r="H21" s="1"/>
      <c r="I21" s="1"/>
      <c r="J21" s="1">
        <f t="shared" si="0"/>
        <v>0</v>
      </c>
      <c r="K21" s="1"/>
    </row>
    <row r="22" spans="1:11" ht="21" customHeight="1" x14ac:dyDescent="0.3">
      <c r="A22" s="1">
        <v>20</v>
      </c>
      <c r="B22" s="10">
        <v>46043</v>
      </c>
      <c r="C22" s="1" t="s">
        <v>73</v>
      </c>
      <c r="D22" s="1" t="s">
        <v>74</v>
      </c>
      <c r="E22" s="1">
        <v>4100</v>
      </c>
      <c r="F22" s="1"/>
      <c r="G22" s="1"/>
      <c r="H22" s="1"/>
      <c r="I22" s="1"/>
      <c r="J22" s="1">
        <f t="shared" si="0"/>
        <v>0</v>
      </c>
      <c r="K22" s="1"/>
    </row>
    <row r="23" spans="1:11" ht="21" customHeight="1" x14ac:dyDescent="0.3">
      <c r="A23" s="1">
        <v>21</v>
      </c>
      <c r="B23" s="10">
        <v>46044</v>
      </c>
      <c r="C23" s="1" t="s">
        <v>73</v>
      </c>
      <c r="D23" s="1" t="s">
        <v>74</v>
      </c>
      <c r="E23" s="1">
        <v>4100</v>
      </c>
      <c r="F23" s="1"/>
      <c r="G23" s="1"/>
      <c r="H23" s="1"/>
      <c r="I23" s="1"/>
      <c r="J23" s="1">
        <f t="shared" si="0"/>
        <v>0</v>
      </c>
      <c r="K23" s="1"/>
    </row>
    <row r="24" spans="1:11" ht="21" customHeight="1" x14ac:dyDescent="0.3">
      <c r="A24" s="1">
        <v>22</v>
      </c>
      <c r="B24" s="10">
        <v>46045</v>
      </c>
      <c r="C24" s="1" t="s">
        <v>73</v>
      </c>
      <c r="D24" s="1" t="s">
        <v>74</v>
      </c>
      <c r="E24" s="1">
        <v>4100</v>
      </c>
      <c r="F24" s="1"/>
      <c r="G24" s="1"/>
      <c r="H24" s="1"/>
      <c r="I24" s="1"/>
      <c r="J24" s="1">
        <f t="shared" si="0"/>
        <v>0</v>
      </c>
      <c r="K24" s="1"/>
    </row>
    <row r="25" spans="1:11" ht="21" customHeight="1" x14ac:dyDescent="0.3">
      <c r="A25" s="1">
        <v>23</v>
      </c>
      <c r="B25" s="10">
        <v>46046</v>
      </c>
      <c r="C25" s="1" t="s">
        <v>73</v>
      </c>
      <c r="D25" s="1" t="s">
        <v>74</v>
      </c>
      <c r="E25" s="1">
        <v>4100</v>
      </c>
      <c r="F25" s="1"/>
      <c r="G25" s="1"/>
      <c r="H25" s="1"/>
      <c r="I25" s="1"/>
      <c r="J25" s="1">
        <f t="shared" si="0"/>
        <v>0</v>
      </c>
      <c r="K25" s="1"/>
    </row>
    <row r="26" spans="1:11" ht="21" customHeight="1" x14ac:dyDescent="0.3">
      <c r="A26" s="1">
        <v>24</v>
      </c>
      <c r="B26" s="10">
        <v>46047</v>
      </c>
      <c r="C26" s="1" t="s">
        <v>73</v>
      </c>
      <c r="D26" s="1" t="s">
        <v>74</v>
      </c>
      <c r="E26" s="1">
        <v>4100</v>
      </c>
      <c r="F26" s="1"/>
      <c r="G26" s="1"/>
      <c r="H26" s="1"/>
      <c r="I26" s="1"/>
      <c r="J26" s="1">
        <f t="shared" si="0"/>
        <v>0</v>
      </c>
      <c r="K26" s="1"/>
    </row>
    <row r="27" spans="1:11" ht="21" customHeight="1" x14ac:dyDescent="0.3">
      <c r="A27" s="1">
        <v>25</v>
      </c>
      <c r="B27" s="10">
        <v>46048</v>
      </c>
      <c r="C27" s="1" t="s">
        <v>73</v>
      </c>
      <c r="D27" s="1" t="s">
        <v>74</v>
      </c>
      <c r="E27" s="1">
        <v>4100</v>
      </c>
      <c r="F27" s="1"/>
      <c r="G27" s="1"/>
      <c r="H27" s="1"/>
      <c r="I27" s="1"/>
      <c r="J27" s="1">
        <f t="shared" si="0"/>
        <v>0</v>
      </c>
      <c r="K27" s="1"/>
    </row>
    <row r="28" spans="1:11" ht="21" customHeight="1" x14ac:dyDescent="0.3">
      <c r="A28" s="1">
        <v>26</v>
      </c>
      <c r="B28" s="10">
        <v>46049</v>
      </c>
      <c r="C28" s="1" t="s">
        <v>73</v>
      </c>
      <c r="D28" s="1" t="s">
        <v>74</v>
      </c>
      <c r="E28" s="1">
        <v>4100</v>
      </c>
      <c r="F28" s="1"/>
      <c r="G28" s="1"/>
      <c r="H28" s="1"/>
      <c r="I28" s="1"/>
      <c r="J28" s="1">
        <f t="shared" si="0"/>
        <v>0</v>
      </c>
      <c r="K28" s="1"/>
    </row>
    <row r="29" spans="1:11" ht="21" customHeight="1" x14ac:dyDescent="0.3">
      <c r="A29" s="1">
        <v>27</v>
      </c>
      <c r="B29" s="10">
        <v>46050</v>
      </c>
      <c r="C29" s="1" t="s">
        <v>73</v>
      </c>
      <c r="D29" s="1" t="s">
        <v>74</v>
      </c>
      <c r="E29" s="1">
        <v>4100</v>
      </c>
      <c r="F29" s="1"/>
      <c r="G29" s="1"/>
      <c r="H29" s="1"/>
      <c r="I29" s="1"/>
      <c r="J29" s="1">
        <f t="shared" si="0"/>
        <v>0</v>
      </c>
      <c r="K29" s="1"/>
    </row>
    <row r="30" spans="1:11" ht="21" customHeight="1" x14ac:dyDescent="0.3">
      <c r="A30" s="1">
        <v>28</v>
      </c>
      <c r="B30" s="10">
        <v>46051</v>
      </c>
      <c r="C30" s="1" t="s">
        <v>73</v>
      </c>
      <c r="D30" s="1" t="s">
        <v>74</v>
      </c>
      <c r="E30" s="1">
        <v>4100</v>
      </c>
      <c r="F30" s="1"/>
      <c r="G30" s="1"/>
      <c r="H30" s="1"/>
      <c r="I30" s="1"/>
      <c r="J30" s="1">
        <f t="shared" si="0"/>
        <v>0</v>
      </c>
      <c r="K30" s="1"/>
    </row>
    <row r="31" spans="1:11" ht="21" customHeight="1" x14ac:dyDescent="0.3">
      <c r="A31" s="1">
        <v>29</v>
      </c>
      <c r="B31" s="10">
        <v>46052</v>
      </c>
      <c r="C31" s="1" t="s">
        <v>73</v>
      </c>
      <c r="D31" s="1" t="s">
        <v>74</v>
      </c>
      <c r="E31" s="1">
        <v>4100</v>
      </c>
      <c r="F31" s="1"/>
      <c r="G31" s="1"/>
      <c r="H31" s="1"/>
      <c r="I31" s="1"/>
      <c r="J31" s="1">
        <f t="shared" si="0"/>
        <v>0</v>
      </c>
      <c r="K31" s="1"/>
    </row>
    <row r="32" spans="1:11" ht="21" customHeight="1" x14ac:dyDescent="0.3">
      <c r="A32" s="1">
        <v>30</v>
      </c>
      <c r="B32" s="10">
        <v>46053</v>
      </c>
      <c r="C32" s="1" t="s">
        <v>73</v>
      </c>
      <c r="D32" s="1" t="s">
        <v>74</v>
      </c>
      <c r="E32" s="1">
        <v>4100</v>
      </c>
      <c r="F32" s="1"/>
      <c r="G32" s="1"/>
      <c r="H32" s="1"/>
      <c r="I32" s="1"/>
      <c r="J32" s="1">
        <f t="shared" si="0"/>
        <v>0</v>
      </c>
      <c r="K32" s="1"/>
    </row>
    <row r="33" spans="1:11" ht="21" customHeight="1" x14ac:dyDescent="0.3">
      <c r="A33" s="1">
        <v>31</v>
      </c>
      <c r="B33" s="10">
        <v>46054</v>
      </c>
      <c r="C33" s="1" t="s">
        <v>73</v>
      </c>
      <c r="D33" s="1" t="s">
        <v>74</v>
      </c>
      <c r="E33" s="1">
        <v>4100</v>
      </c>
      <c r="F33" s="1"/>
      <c r="G33" s="1"/>
      <c r="H33" s="1"/>
      <c r="I33" s="1"/>
      <c r="J33" s="1">
        <f t="shared" si="0"/>
        <v>0</v>
      </c>
      <c r="K33" s="1"/>
    </row>
    <row r="34" spans="1:11" ht="21" customHeight="1" x14ac:dyDescent="0.3">
      <c r="A34" s="1">
        <v>32</v>
      </c>
      <c r="B34" s="10">
        <v>46055</v>
      </c>
      <c r="C34" s="1" t="s">
        <v>73</v>
      </c>
      <c r="D34" s="1" t="s">
        <v>74</v>
      </c>
      <c r="E34" s="1">
        <v>4100</v>
      </c>
      <c r="F34" s="1"/>
      <c r="G34" s="1"/>
      <c r="H34" s="1"/>
      <c r="I34" s="1"/>
      <c r="J34" s="1">
        <f t="shared" si="0"/>
        <v>0</v>
      </c>
      <c r="K34" s="1"/>
    </row>
    <row r="35" spans="1:11" ht="21" customHeight="1" x14ac:dyDescent="0.3">
      <c r="A35" s="1">
        <v>33</v>
      </c>
      <c r="B35" s="10">
        <v>46056</v>
      </c>
      <c r="C35" s="1" t="s">
        <v>73</v>
      </c>
      <c r="D35" s="1" t="s">
        <v>74</v>
      </c>
      <c r="E35" s="1">
        <v>4100</v>
      </c>
      <c r="F35" s="1"/>
      <c r="G35" s="1"/>
      <c r="H35" s="1"/>
      <c r="I35" s="1"/>
      <c r="J35" s="1">
        <f t="shared" si="0"/>
        <v>0</v>
      </c>
      <c r="K35" s="1"/>
    </row>
    <row r="36" spans="1:11" ht="21" customHeight="1" x14ac:dyDescent="0.3">
      <c r="A36" s="1">
        <v>34</v>
      </c>
      <c r="B36" s="10">
        <v>46057</v>
      </c>
      <c r="C36" s="1" t="s">
        <v>73</v>
      </c>
      <c r="D36" s="1" t="s">
        <v>74</v>
      </c>
      <c r="E36" s="1">
        <v>4100</v>
      </c>
      <c r="F36" s="1"/>
      <c r="G36" s="1"/>
      <c r="H36" s="1"/>
      <c r="I36" s="1"/>
      <c r="J36" s="1">
        <f t="shared" si="0"/>
        <v>0</v>
      </c>
      <c r="K36" s="1"/>
    </row>
    <row r="37" spans="1:11" ht="21" customHeight="1" x14ac:dyDescent="0.3">
      <c r="A37" s="1">
        <v>35</v>
      </c>
      <c r="B37" s="10">
        <v>46058</v>
      </c>
      <c r="C37" s="1" t="s">
        <v>73</v>
      </c>
      <c r="D37" s="1" t="s">
        <v>74</v>
      </c>
      <c r="E37" s="1">
        <v>4100</v>
      </c>
      <c r="F37" s="1"/>
      <c r="G37" s="1"/>
      <c r="H37" s="1"/>
      <c r="I37" s="1"/>
      <c r="J37" s="1">
        <f t="shared" si="0"/>
        <v>0</v>
      </c>
      <c r="K37" s="1"/>
    </row>
    <row r="38" spans="1:11" ht="21" customHeight="1" x14ac:dyDescent="0.3">
      <c r="A38" s="1">
        <v>36</v>
      </c>
      <c r="B38" s="10">
        <v>46059</v>
      </c>
      <c r="C38" s="1" t="s">
        <v>73</v>
      </c>
      <c r="D38" s="1" t="s">
        <v>74</v>
      </c>
      <c r="E38" s="1">
        <v>4100</v>
      </c>
      <c r="F38" s="1"/>
      <c r="G38" s="1"/>
      <c r="H38" s="1"/>
      <c r="I38" s="1"/>
      <c r="J38" s="1">
        <f t="shared" si="0"/>
        <v>0</v>
      </c>
      <c r="K38" s="1"/>
    </row>
    <row r="39" spans="1:11" ht="21" customHeight="1" x14ac:dyDescent="0.3">
      <c r="A39" s="1">
        <v>37</v>
      </c>
      <c r="B39" s="10">
        <v>46060</v>
      </c>
      <c r="C39" s="1" t="s">
        <v>73</v>
      </c>
      <c r="D39" s="1" t="s">
        <v>74</v>
      </c>
      <c r="E39" s="1">
        <v>4100</v>
      </c>
      <c r="F39" s="1"/>
      <c r="G39" s="1"/>
      <c r="H39" s="1"/>
      <c r="I39" s="1"/>
      <c r="J39" s="1">
        <f t="shared" si="0"/>
        <v>0</v>
      </c>
      <c r="K39" s="1"/>
    </row>
    <row r="40" spans="1:11" ht="21" customHeight="1" x14ac:dyDescent="0.3">
      <c r="A40" s="1">
        <v>38</v>
      </c>
      <c r="B40" s="10">
        <v>46061</v>
      </c>
      <c r="C40" s="1" t="s">
        <v>73</v>
      </c>
      <c r="D40" s="1" t="s">
        <v>74</v>
      </c>
      <c r="E40" s="1">
        <v>4100</v>
      </c>
      <c r="F40" s="1"/>
      <c r="G40" s="1"/>
      <c r="H40" s="1"/>
      <c r="I40" s="1"/>
      <c r="J40" s="1">
        <f t="shared" si="0"/>
        <v>0</v>
      </c>
      <c r="K40" s="1"/>
    </row>
    <row r="41" spans="1:11" ht="21" customHeight="1" x14ac:dyDescent="0.3">
      <c r="A41" s="1">
        <v>39</v>
      </c>
      <c r="B41" s="10">
        <v>46062</v>
      </c>
      <c r="C41" s="1" t="s">
        <v>73</v>
      </c>
      <c r="D41" s="1" t="s">
        <v>74</v>
      </c>
      <c r="E41" s="1">
        <v>4100</v>
      </c>
      <c r="F41" s="1"/>
      <c r="G41" s="1"/>
      <c r="H41" s="1"/>
      <c r="I41" s="1"/>
      <c r="J41" s="1">
        <f t="shared" si="0"/>
        <v>0</v>
      </c>
      <c r="K41" s="1"/>
    </row>
    <row r="42" spans="1:11" ht="21" customHeight="1" x14ac:dyDescent="0.3">
      <c r="A42" s="1">
        <v>40</v>
      </c>
      <c r="B42" s="10">
        <v>46063</v>
      </c>
      <c r="C42" s="1" t="s">
        <v>73</v>
      </c>
      <c r="D42" s="1" t="s">
        <v>74</v>
      </c>
      <c r="E42" s="1">
        <v>4100</v>
      </c>
      <c r="F42" s="1"/>
      <c r="G42" s="1"/>
      <c r="H42" s="1"/>
      <c r="I42" s="1"/>
      <c r="J42" s="1">
        <f t="shared" si="0"/>
        <v>0</v>
      </c>
      <c r="K42" s="1"/>
    </row>
    <row r="43" spans="1:11" ht="21" customHeight="1" x14ac:dyDescent="0.3">
      <c r="A43" s="1">
        <v>41</v>
      </c>
      <c r="B43" s="10">
        <v>46064</v>
      </c>
      <c r="C43" s="1" t="s">
        <v>73</v>
      </c>
      <c r="D43" s="1" t="s">
        <v>74</v>
      </c>
      <c r="E43" s="1">
        <v>4100</v>
      </c>
      <c r="F43" s="1"/>
      <c r="G43" s="1"/>
      <c r="H43" s="1"/>
      <c r="I43" s="1"/>
      <c r="J43" s="1">
        <f t="shared" si="0"/>
        <v>0</v>
      </c>
      <c r="K43" s="1"/>
    </row>
    <row r="44" spans="1:11" ht="21" customHeight="1" x14ac:dyDescent="0.3">
      <c r="A44" s="1">
        <v>42</v>
      </c>
      <c r="B44" s="10">
        <v>46065</v>
      </c>
      <c r="C44" s="1" t="s">
        <v>73</v>
      </c>
      <c r="D44" s="1" t="s">
        <v>74</v>
      </c>
      <c r="E44" s="1">
        <v>4100</v>
      </c>
      <c r="F44" s="1"/>
      <c r="G44" s="1"/>
      <c r="H44" s="1"/>
      <c r="I44" s="1"/>
      <c r="J44" s="1">
        <f t="shared" si="0"/>
        <v>0</v>
      </c>
      <c r="K44" s="1"/>
    </row>
    <row r="45" spans="1:11" ht="21" customHeight="1" x14ac:dyDescent="0.3">
      <c r="A45" s="1">
        <v>43</v>
      </c>
      <c r="B45" s="10">
        <v>46066</v>
      </c>
      <c r="C45" s="1" t="s">
        <v>73</v>
      </c>
      <c r="D45" s="1" t="s">
        <v>74</v>
      </c>
      <c r="E45" s="1">
        <v>4100</v>
      </c>
      <c r="F45" s="1"/>
      <c r="G45" s="1"/>
      <c r="H45" s="1"/>
      <c r="I45" s="1"/>
      <c r="J45" s="1">
        <f t="shared" si="0"/>
        <v>0</v>
      </c>
      <c r="K45" s="1"/>
    </row>
    <row r="46" spans="1:11" ht="21" customHeight="1" x14ac:dyDescent="0.3">
      <c r="A46" s="1">
        <v>44</v>
      </c>
      <c r="B46" s="10">
        <v>46067</v>
      </c>
      <c r="C46" s="1" t="s">
        <v>73</v>
      </c>
      <c r="D46" s="1" t="s">
        <v>74</v>
      </c>
      <c r="E46" s="1">
        <v>4100</v>
      </c>
      <c r="F46" s="1"/>
      <c r="G46" s="1"/>
      <c r="H46" s="1"/>
      <c r="I46" s="1"/>
      <c r="J46" s="1">
        <f t="shared" si="0"/>
        <v>0</v>
      </c>
      <c r="K46" s="1"/>
    </row>
    <row r="47" spans="1:11" ht="21" customHeight="1" x14ac:dyDescent="0.3">
      <c r="A47" s="1">
        <v>45</v>
      </c>
      <c r="B47" s="10">
        <v>46068</v>
      </c>
      <c r="C47" s="1" t="s">
        <v>73</v>
      </c>
      <c r="D47" s="1" t="s">
        <v>74</v>
      </c>
      <c r="E47" s="1">
        <v>4100</v>
      </c>
      <c r="F47" s="1"/>
      <c r="G47" s="1"/>
      <c r="H47" s="1"/>
      <c r="I47" s="1"/>
      <c r="J47" s="1">
        <f t="shared" si="0"/>
        <v>0</v>
      </c>
      <c r="K47" s="1"/>
    </row>
    <row r="48" spans="1:11" ht="21" customHeight="1" x14ac:dyDescent="0.3">
      <c r="A48" s="1">
        <v>46</v>
      </c>
      <c r="B48" s="10">
        <v>46069</v>
      </c>
      <c r="C48" s="1" t="s">
        <v>73</v>
      </c>
      <c r="D48" s="1" t="s">
        <v>74</v>
      </c>
      <c r="E48" s="1">
        <v>4100</v>
      </c>
      <c r="F48" s="1"/>
      <c r="G48" s="1"/>
      <c r="H48" s="1"/>
      <c r="I48" s="1"/>
      <c r="J48" s="1">
        <f t="shared" si="0"/>
        <v>0</v>
      </c>
      <c r="K48" s="1"/>
    </row>
    <row r="49" spans="1:11" ht="21" customHeight="1" x14ac:dyDescent="0.3">
      <c r="A49" s="1">
        <v>47</v>
      </c>
      <c r="B49" s="10">
        <v>46070</v>
      </c>
      <c r="C49" s="1" t="s">
        <v>73</v>
      </c>
      <c r="D49" s="1" t="s">
        <v>74</v>
      </c>
      <c r="E49" s="1">
        <v>4100</v>
      </c>
      <c r="F49" s="1"/>
      <c r="G49" s="1"/>
      <c r="H49" s="1"/>
      <c r="I49" s="1"/>
      <c r="J49" s="1">
        <f t="shared" si="0"/>
        <v>0</v>
      </c>
      <c r="K49" s="1"/>
    </row>
    <row r="50" spans="1:11" ht="21" customHeight="1" x14ac:dyDescent="0.3">
      <c r="A50" s="1">
        <v>48</v>
      </c>
      <c r="B50" s="10">
        <v>46071</v>
      </c>
      <c r="C50" s="1" t="s">
        <v>73</v>
      </c>
      <c r="D50" s="1" t="s">
        <v>74</v>
      </c>
      <c r="E50" s="1">
        <v>4100</v>
      </c>
      <c r="F50" s="1"/>
      <c r="G50" s="1"/>
      <c r="H50" s="1"/>
      <c r="I50" s="1"/>
      <c r="J50" s="1">
        <f t="shared" si="0"/>
        <v>0</v>
      </c>
      <c r="K50" s="1"/>
    </row>
    <row r="51" spans="1:11" ht="21" customHeight="1" x14ac:dyDescent="0.3">
      <c r="A51" s="1">
        <v>49</v>
      </c>
      <c r="B51" s="10">
        <v>46072</v>
      </c>
      <c r="C51" s="1" t="s">
        <v>73</v>
      </c>
      <c r="D51" s="1" t="s">
        <v>74</v>
      </c>
      <c r="E51" s="1">
        <v>4100</v>
      </c>
      <c r="F51" s="1"/>
      <c r="G51" s="1"/>
      <c r="H51" s="1"/>
      <c r="I51" s="1"/>
      <c r="J51" s="1">
        <f t="shared" si="0"/>
        <v>0</v>
      </c>
      <c r="K51" s="1"/>
    </row>
    <row r="52" spans="1:11" ht="21" customHeight="1" x14ac:dyDescent="0.3">
      <c r="A52" s="1">
        <v>50</v>
      </c>
      <c r="B52" s="10">
        <v>46073</v>
      </c>
      <c r="C52" s="1" t="s">
        <v>73</v>
      </c>
      <c r="D52" s="1" t="s">
        <v>74</v>
      </c>
      <c r="E52" s="1">
        <v>4100</v>
      </c>
      <c r="F52" s="1"/>
      <c r="G52" s="1"/>
      <c r="H52" s="1"/>
      <c r="I52" s="1"/>
      <c r="J52" s="1">
        <f t="shared" si="0"/>
        <v>0</v>
      </c>
      <c r="K52" s="1"/>
    </row>
    <row r="53" spans="1:11" ht="21" customHeight="1" x14ac:dyDescent="0.3">
      <c r="A53" s="1">
        <v>51</v>
      </c>
      <c r="B53" s="10">
        <v>46074</v>
      </c>
      <c r="C53" s="1" t="s">
        <v>73</v>
      </c>
      <c r="D53" s="1" t="s">
        <v>74</v>
      </c>
      <c r="E53" s="1">
        <v>4100</v>
      </c>
      <c r="F53" s="1"/>
      <c r="G53" s="1"/>
      <c r="H53" s="1"/>
      <c r="I53" s="1"/>
      <c r="J53" s="1">
        <f t="shared" si="0"/>
        <v>0</v>
      </c>
      <c r="K53" s="1"/>
    </row>
    <row r="54" spans="1:11" ht="21" customHeight="1" x14ac:dyDescent="0.3">
      <c r="A54" s="1">
        <v>52</v>
      </c>
      <c r="B54" s="10">
        <v>46075</v>
      </c>
      <c r="C54" s="1" t="s">
        <v>73</v>
      </c>
      <c r="D54" s="1" t="s">
        <v>74</v>
      </c>
      <c r="E54" s="1">
        <v>4100</v>
      </c>
      <c r="F54" s="1"/>
      <c r="G54" s="1"/>
      <c r="H54" s="1"/>
      <c r="I54" s="1"/>
      <c r="J54" s="1">
        <f t="shared" si="0"/>
        <v>0</v>
      </c>
      <c r="K54" s="1"/>
    </row>
    <row r="55" spans="1:11" ht="21" customHeight="1" x14ac:dyDescent="0.3">
      <c r="A55" s="1">
        <v>53</v>
      </c>
      <c r="B55" s="10">
        <v>46076</v>
      </c>
      <c r="C55" s="1" t="s">
        <v>73</v>
      </c>
      <c r="D55" s="1" t="s">
        <v>74</v>
      </c>
      <c r="E55" s="1">
        <v>4100</v>
      </c>
      <c r="F55" s="1"/>
      <c r="G55" s="1"/>
      <c r="H55" s="1"/>
      <c r="I55" s="1"/>
      <c r="J55" s="1">
        <f t="shared" si="0"/>
        <v>0</v>
      </c>
      <c r="K55" s="1"/>
    </row>
    <row r="56" spans="1:11" ht="21" customHeight="1" x14ac:dyDescent="0.3">
      <c r="A56" s="1">
        <v>54</v>
      </c>
      <c r="B56" s="10">
        <v>46077</v>
      </c>
      <c r="C56" s="1" t="s">
        <v>73</v>
      </c>
      <c r="D56" s="1" t="s">
        <v>74</v>
      </c>
      <c r="E56" s="1">
        <v>4100</v>
      </c>
      <c r="F56" s="1"/>
      <c r="G56" s="1"/>
      <c r="H56" s="1"/>
      <c r="I56" s="1"/>
      <c r="J56" s="1">
        <f t="shared" si="0"/>
        <v>0</v>
      </c>
      <c r="K56" s="1"/>
    </row>
    <row r="57" spans="1:11" ht="21" customHeight="1" x14ac:dyDescent="0.3">
      <c r="A57" s="1">
        <v>55</v>
      </c>
      <c r="B57" s="10">
        <v>46078</v>
      </c>
      <c r="C57" s="1" t="s">
        <v>73</v>
      </c>
      <c r="D57" s="1" t="s">
        <v>74</v>
      </c>
      <c r="E57" s="1">
        <v>4100</v>
      </c>
      <c r="F57" s="1"/>
      <c r="G57" s="1"/>
      <c r="H57" s="1"/>
      <c r="I57" s="1"/>
      <c r="J57" s="1">
        <f t="shared" si="0"/>
        <v>0</v>
      </c>
      <c r="K57" s="1"/>
    </row>
    <row r="58" spans="1:11" ht="21" customHeight="1" x14ac:dyDescent="0.3">
      <c r="A58" s="1">
        <v>56</v>
      </c>
      <c r="B58" s="10">
        <v>46079</v>
      </c>
      <c r="C58" s="1" t="s">
        <v>73</v>
      </c>
      <c r="D58" s="1" t="s">
        <v>74</v>
      </c>
      <c r="E58" s="1">
        <v>4100</v>
      </c>
      <c r="F58" s="1"/>
      <c r="G58" s="1"/>
      <c r="H58" s="1"/>
      <c r="I58" s="1"/>
      <c r="J58" s="1">
        <f t="shared" si="0"/>
        <v>0</v>
      </c>
      <c r="K58" s="1"/>
    </row>
    <row r="59" spans="1:11" ht="21" customHeight="1" x14ac:dyDescent="0.3">
      <c r="A59" s="1">
        <v>57</v>
      </c>
      <c r="B59" s="10">
        <v>46080</v>
      </c>
      <c r="C59" s="1" t="s">
        <v>73</v>
      </c>
      <c r="D59" s="1" t="s">
        <v>74</v>
      </c>
      <c r="E59" s="1">
        <v>4100</v>
      </c>
      <c r="F59" s="1"/>
      <c r="G59" s="1"/>
      <c r="H59" s="1"/>
      <c r="I59" s="1"/>
      <c r="J59" s="1">
        <f t="shared" si="0"/>
        <v>0</v>
      </c>
      <c r="K59" s="1"/>
    </row>
    <row r="60" spans="1:11" ht="21" customHeight="1" x14ac:dyDescent="0.3">
      <c r="A60" s="1">
        <v>58</v>
      </c>
      <c r="B60" s="10">
        <v>46081</v>
      </c>
      <c r="C60" s="1" t="s">
        <v>73</v>
      </c>
      <c r="D60" s="1" t="s">
        <v>74</v>
      </c>
      <c r="E60" s="1">
        <v>4100</v>
      </c>
      <c r="F60" s="1"/>
      <c r="G60" s="1"/>
      <c r="H60" s="1"/>
      <c r="I60" s="1"/>
      <c r="J60" s="1">
        <f t="shared" si="0"/>
        <v>0</v>
      </c>
      <c r="K60" s="1"/>
    </row>
    <row r="61" spans="1:11" ht="21" customHeight="1" x14ac:dyDescent="0.3">
      <c r="A61" s="1">
        <v>59</v>
      </c>
      <c r="B61" s="10">
        <v>46082</v>
      </c>
      <c r="C61" s="1" t="s">
        <v>73</v>
      </c>
      <c r="D61" s="1" t="s">
        <v>74</v>
      </c>
      <c r="E61" s="1">
        <v>4100</v>
      </c>
      <c r="F61" s="1"/>
      <c r="G61" s="1"/>
      <c r="H61" s="1"/>
      <c r="I61" s="1"/>
      <c r="J61" s="1">
        <f t="shared" si="0"/>
        <v>0</v>
      </c>
      <c r="K61" s="1"/>
    </row>
    <row r="62" spans="1:11" ht="21" customHeight="1" x14ac:dyDescent="0.3">
      <c r="A62" s="1">
        <v>60</v>
      </c>
      <c r="B62" s="10">
        <v>46083</v>
      </c>
      <c r="C62" s="1" t="s">
        <v>73</v>
      </c>
      <c r="D62" s="1" t="s">
        <v>74</v>
      </c>
      <c r="E62" s="1">
        <v>4100</v>
      </c>
      <c r="F62" s="1"/>
      <c r="G62" s="1"/>
      <c r="H62" s="1"/>
      <c r="I62" s="1"/>
      <c r="J62" s="1">
        <f t="shared" si="0"/>
        <v>0</v>
      </c>
      <c r="K62" s="1"/>
    </row>
    <row r="63" spans="1:11" ht="21" customHeight="1" x14ac:dyDescent="0.3">
      <c r="A63" s="1">
        <v>61</v>
      </c>
      <c r="B63" s="10">
        <v>46084</v>
      </c>
      <c r="C63" s="1" t="s">
        <v>73</v>
      </c>
      <c r="D63" s="1" t="s">
        <v>74</v>
      </c>
      <c r="E63" s="1">
        <v>4100</v>
      </c>
      <c r="F63" s="1"/>
      <c r="G63" s="1"/>
      <c r="H63" s="1"/>
      <c r="I63" s="1"/>
      <c r="J63" s="1">
        <f t="shared" si="0"/>
        <v>0</v>
      </c>
      <c r="K63" s="1"/>
    </row>
    <row r="64" spans="1:11" ht="21" customHeight="1" x14ac:dyDescent="0.3">
      <c r="A64" s="1">
        <v>62</v>
      </c>
      <c r="B64" s="10">
        <v>46085</v>
      </c>
      <c r="C64" s="1" t="s">
        <v>73</v>
      </c>
      <c r="D64" s="1" t="s">
        <v>74</v>
      </c>
      <c r="E64" s="1">
        <v>4100</v>
      </c>
      <c r="F64" s="1"/>
      <c r="G64" s="1"/>
      <c r="H64" s="1"/>
      <c r="I64" s="1"/>
      <c r="J64" s="1">
        <f t="shared" si="0"/>
        <v>0</v>
      </c>
      <c r="K64" s="1"/>
    </row>
    <row r="65" spans="1:11" ht="21" customHeight="1" x14ac:dyDescent="0.3">
      <c r="A65" s="1">
        <v>63</v>
      </c>
      <c r="B65" s="10">
        <v>46086</v>
      </c>
      <c r="C65" s="1" t="s">
        <v>73</v>
      </c>
      <c r="D65" s="1" t="s">
        <v>74</v>
      </c>
      <c r="E65" s="1">
        <v>4100</v>
      </c>
      <c r="F65" s="1"/>
      <c r="G65" s="1"/>
      <c r="H65" s="1"/>
      <c r="I65" s="1"/>
      <c r="J65" s="1">
        <f t="shared" si="0"/>
        <v>0</v>
      </c>
      <c r="K65" s="1"/>
    </row>
    <row r="66" spans="1:11" ht="21" customHeight="1" x14ac:dyDescent="0.3">
      <c r="A66" s="1">
        <v>64</v>
      </c>
      <c r="B66" s="10">
        <v>46087</v>
      </c>
      <c r="C66" s="1" t="s">
        <v>73</v>
      </c>
      <c r="D66" s="1" t="s">
        <v>74</v>
      </c>
      <c r="E66" s="1">
        <v>4100</v>
      </c>
      <c r="F66" s="1"/>
      <c r="G66" s="1"/>
      <c r="H66" s="1"/>
      <c r="I66" s="1"/>
      <c r="J66" s="1">
        <f t="shared" si="0"/>
        <v>0</v>
      </c>
      <c r="K66" s="1"/>
    </row>
    <row r="67" spans="1:11" ht="21" customHeight="1" x14ac:dyDescent="0.3">
      <c r="A67" s="1">
        <v>65</v>
      </c>
      <c r="B67" s="10">
        <v>46088</v>
      </c>
      <c r="C67" s="1" t="s">
        <v>73</v>
      </c>
      <c r="D67" s="1" t="s">
        <v>74</v>
      </c>
      <c r="E67" s="1">
        <v>4100</v>
      </c>
      <c r="F67" s="1"/>
      <c r="G67" s="1"/>
      <c r="H67" s="1"/>
      <c r="I67" s="1"/>
      <c r="J67" s="1">
        <f t="shared" si="0"/>
        <v>0</v>
      </c>
      <c r="K67" s="1"/>
    </row>
    <row r="68" spans="1:11" ht="21" customHeight="1" x14ac:dyDescent="0.3">
      <c r="A68" s="1">
        <v>66</v>
      </c>
      <c r="B68" s="10">
        <v>46089</v>
      </c>
      <c r="C68" s="1" t="s">
        <v>73</v>
      </c>
      <c r="D68" s="1" t="s">
        <v>74</v>
      </c>
      <c r="E68" s="1">
        <v>4100</v>
      </c>
      <c r="F68" s="1"/>
      <c r="G68" s="1"/>
      <c r="H68" s="1"/>
      <c r="I68" s="1"/>
      <c r="J68" s="1">
        <f t="shared" ref="J68:J131" si="1">E68*F68-G68-H68+I68</f>
        <v>0</v>
      </c>
      <c r="K68" s="1"/>
    </row>
    <row r="69" spans="1:11" ht="21" customHeight="1" x14ac:dyDescent="0.3">
      <c r="A69" s="1">
        <v>67</v>
      </c>
      <c r="B69" s="10">
        <v>46090</v>
      </c>
      <c r="C69" s="1" t="s">
        <v>73</v>
      </c>
      <c r="D69" s="1" t="s">
        <v>74</v>
      </c>
      <c r="E69" s="1">
        <v>4100</v>
      </c>
      <c r="F69" s="1"/>
      <c r="G69" s="1"/>
      <c r="H69" s="1"/>
      <c r="I69" s="1"/>
      <c r="J69" s="1">
        <f t="shared" si="1"/>
        <v>0</v>
      </c>
      <c r="K69" s="1"/>
    </row>
    <row r="70" spans="1:11" ht="21" customHeight="1" x14ac:dyDescent="0.3">
      <c r="A70" s="1">
        <v>68</v>
      </c>
      <c r="B70" s="10">
        <v>46091</v>
      </c>
      <c r="C70" s="1" t="s">
        <v>73</v>
      </c>
      <c r="D70" s="1" t="s">
        <v>74</v>
      </c>
      <c r="E70" s="1">
        <v>4100</v>
      </c>
      <c r="F70" s="1"/>
      <c r="G70" s="1"/>
      <c r="H70" s="1"/>
      <c r="I70" s="1"/>
      <c r="J70" s="1">
        <f t="shared" si="1"/>
        <v>0</v>
      </c>
      <c r="K70" s="1"/>
    </row>
    <row r="71" spans="1:11" ht="21" customHeight="1" x14ac:dyDescent="0.3">
      <c r="A71" s="1">
        <v>69</v>
      </c>
      <c r="B71" s="10">
        <v>46092</v>
      </c>
      <c r="C71" s="1" t="s">
        <v>73</v>
      </c>
      <c r="D71" s="1" t="s">
        <v>74</v>
      </c>
      <c r="E71" s="1">
        <v>4100</v>
      </c>
      <c r="F71" s="1"/>
      <c r="G71" s="1"/>
      <c r="H71" s="1"/>
      <c r="I71" s="1"/>
      <c r="J71" s="1">
        <f t="shared" si="1"/>
        <v>0</v>
      </c>
      <c r="K71" s="1"/>
    </row>
    <row r="72" spans="1:11" ht="21" customHeight="1" x14ac:dyDescent="0.3">
      <c r="A72" s="1">
        <v>70</v>
      </c>
      <c r="B72" s="10">
        <v>46093</v>
      </c>
      <c r="C72" s="1" t="s">
        <v>73</v>
      </c>
      <c r="D72" s="1" t="s">
        <v>74</v>
      </c>
      <c r="E72" s="1">
        <v>4100</v>
      </c>
      <c r="F72" s="1"/>
      <c r="G72" s="1"/>
      <c r="H72" s="1"/>
      <c r="I72" s="1"/>
      <c r="J72" s="1">
        <f t="shared" si="1"/>
        <v>0</v>
      </c>
      <c r="K72" s="1"/>
    </row>
    <row r="73" spans="1:11" ht="21" customHeight="1" x14ac:dyDescent="0.3">
      <c r="A73" s="1">
        <v>71</v>
      </c>
      <c r="B73" s="10">
        <v>46094</v>
      </c>
      <c r="C73" s="1" t="s">
        <v>73</v>
      </c>
      <c r="D73" s="1" t="s">
        <v>74</v>
      </c>
      <c r="E73" s="1">
        <v>4100</v>
      </c>
      <c r="F73" s="1"/>
      <c r="G73" s="1"/>
      <c r="H73" s="1"/>
      <c r="I73" s="1"/>
      <c r="J73" s="1">
        <f t="shared" si="1"/>
        <v>0</v>
      </c>
      <c r="K73" s="1"/>
    </row>
    <row r="74" spans="1:11" ht="21" customHeight="1" x14ac:dyDescent="0.3">
      <c r="A74" s="1">
        <v>72</v>
      </c>
      <c r="B74" s="10">
        <v>46095</v>
      </c>
      <c r="C74" s="1" t="s">
        <v>73</v>
      </c>
      <c r="D74" s="1" t="s">
        <v>74</v>
      </c>
      <c r="E74" s="1">
        <v>4100</v>
      </c>
      <c r="F74" s="1"/>
      <c r="G74" s="1"/>
      <c r="H74" s="1"/>
      <c r="I74" s="1"/>
      <c r="J74" s="1">
        <f t="shared" si="1"/>
        <v>0</v>
      </c>
      <c r="K74" s="1"/>
    </row>
    <row r="75" spans="1:11" ht="21" customHeight="1" x14ac:dyDescent="0.3">
      <c r="A75" s="1">
        <v>73</v>
      </c>
      <c r="B75" s="10">
        <v>46096</v>
      </c>
      <c r="C75" s="1" t="s">
        <v>73</v>
      </c>
      <c r="D75" s="1" t="s">
        <v>74</v>
      </c>
      <c r="E75" s="1">
        <v>4100</v>
      </c>
      <c r="F75" s="1"/>
      <c r="G75" s="1"/>
      <c r="H75" s="1"/>
      <c r="I75" s="1"/>
      <c r="J75" s="1">
        <f t="shared" si="1"/>
        <v>0</v>
      </c>
      <c r="K75" s="1"/>
    </row>
    <row r="76" spans="1:11" ht="21" customHeight="1" x14ac:dyDescent="0.3">
      <c r="A76" s="1">
        <v>74</v>
      </c>
      <c r="B76" s="10">
        <v>46097</v>
      </c>
      <c r="C76" s="1" t="s">
        <v>73</v>
      </c>
      <c r="D76" s="1" t="s">
        <v>74</v>
      </c>
      <c r="E76" s="1">
        <v>4100</v>
      </c>
      <c r="F76" s="1"/>
      <c r="G76" s="1"/>
      <c r="H76" s="1"/>
      <c r="I76" s="1"/>
      <c r="J76" s="1">
        <f t="shared" si="1"/>
        <v>0</v>
      </c>
      <c r="K76" s="1"/>
    </row>
    <row r="77" spans="1:11" ht="21" customHeight="1" x14ac:dyDescent="0.3">
      <c r="A77" s="1">
        <v>75</v>
      </c>
      <c r="B77" s="10">
        <v>46098</v>
      </c>
      <c r="C77" s="1" t="s">
        <v>73</v>
      </c>
      <c r="D77" s="1" t="s">
        <v>74</v>
      </c>
      <c r="E77" s="1">
        <v>4100</v>
      </c>
      <c r="F77" s="1"/>
      <c r="G77" s="1"/>
      <c r="H77" s="1"/>
      <c r="I77" s="1"/>
      <c r="J77" s="1">
        <f t="shared" si="1"/>
        <v>0</v>
      </c>
      <c r="K77" s="1"/>
    </row>
    <row r="78" spans="1:11" ht="21" customHeight="1" x14ac:dyDescent="0.3">
      <c r="A78" s="1">
        <v>76</v>
      </c>
      <c r="B78" s="10">
        <v>46099</v>
      </c>
      <c r="C78" s="1" t="s">
        <v>73</v>
      </c>
      <c r="D78" s="1" t="s">
        <v>74</v>
      </c>
      <c r="E78" s="1">
        <v>4100</v>
      </c>
      <c r="F78" s="1"/>
      <c r="G78" s="1"/>
      <c r="H78" s="1"/>
      <c r="I78" s="1"/>
      <c r="J78" s="1">
        <f t="shared" si="1"/>
        <v>0</v>
      </c>
      <c r="K78" s="1"/>
    </row>
    <row r="79" spans="1:11" ht="21" customHeight="1" x14ac:dyDescent="0.3">
      <c r="A79" s="1">
        <v>77</v>
      </c>
      <c r="B79" s="10">
        <v>46100</v>
      </c>
      <c r="C79" s="1" t="s">
        <v>73</v>
      </c>
      <c r="D79" s="1" t="s">
        <v>74</v>
      </c>
      <c r="E79" s="1">
        <v>4100</v>
      </c>
      <c r="F79" s="1"/>
      <c r="G79" s="1"/>
      <c r="H79" s="1"/>
      <c r="I79" s="1"/>
      <c r="J79" s="1">
        <f t="shared" si="1"/>
        <v>0</v>
      </c>
      <c r="K79" s="1"/>
    </row>
    <row r="80" spans="1:11" ht="21" customHeight="1" x14ac:dyDescent="0.3">
      <c r="A80" s="1">
        <v>78</v>
      </c>
      <c r="B80" s="10">
        <v>46101</v>
      </c>
      <c r="C80" s="1" t="s">
        <v>73</v>
      </c>
      <c r="D80" s="1" t="s">
        <v>74</v>
      </c>
      <c r="E80" s="1">
        <v>4100</v>
      </c>
      <c r="F80" s="1"/>
      <c r="G80" s="1"/>
      <c r="H80" s="1"/>
      <c r="I80" s="1"/>
      <c r="J80" s="1">
        <f t="shared" si="1"/>
        <v>0</v>
      </c>
      <c r="K80" s="1"/>
    </row>
    <row r="81" spans="1:11" ht="21" customHeight="1" x14ac:dyDescent="0.3">
      <c r="A81" s="1">
        <v>79</v>
      </c>
      <c r="B81" s="10">
        <v>46102</v>
      </c>
      <c r="C81" s="1" t="s">
        <v>73</v>
      </c>
      <c r="D81" s="1" t="s">
        <v>74</v>
      </c>
      <c r="E81" s="1">
        <v>4100</v>
      </c>
      <c r="F81" s="1"/>
      <c r="G81" s="1"/>
      <c r="H81" s="1"/>
      <c r="I81" s="1"/>
      <c r="J81" s="1">
        <f t="shared" si="1"/>
        <v>0</v>
      </c>
      <c r="K81" s="1"/>
    </row>
    <row r="82" spans="1:11" ht="21" customHeight="1" x14ac:dyDescent="0.3">
      <c r="A82" s="1">
        <v>80</v>
      </c>
      <c r="B82" s="10">
        <v>46103</v>
      </c>
      <c r="C82" s="1" t="s">
        <v>73</v>
      </c>
      <c r="D82" s="1" t="s">
        <v>74</v>
      </c>
      <c r="E82" s="1">
        <v>4100</v>
      </c>
      <c r="F82" s="1"/>
      <c r="G82" s="1"/>
      <c r="H82" s="1"/>
      <c r="I82" s="1"/>
      <c r="J82" s="1">
        <f t="shared" si="1"/>
        <v>0</v>
      </c>
      <c r="K82" s="1"/>
    </row>
    <row r="83" spans="1:11" ht="21" customHeight="1" x14ac:dyDescent="0.3">
      <c r="A83" s="1">
        <v>81</v>
      </c>
      <c r="B83" s="10">
        <v>46104</v>
      </c>
      <c r="C83" s="1" t="s">
        <v>73</v>
      </c>
      <c r="D83" s="1" t="s">
        <v>74</v>
      </c>
      <c r="E83" s="1">
        <v>4100</v>
      </c>
      <c r="F83" s="1"/>
      <c r="G83" s="1"/>
      <c r="H83" s="1"/>
      <c r="I83" s="1"/>
      <c r="J83" s="1">
        <f t="shared" si="1"/>
        <v>0</v>
      </c>
      <c r="K83" s="1"/>
    </row>
    <row r="84" spans="1:11" ht="21" customHeight="1" x14ac:dyDescent="0.3">
      <c r="A84" s="1">
        <v>82</v>
      </c>
      <c r="B84" s="10">
        <v>46105</v>
      </c>
      <c r="C84" s="1" t="s">
        <v>73</v>
      </c>
      <c r="D84" s="1" t="s">
        <v>74</v>
      </c>
      <c r="E84" s="1">
        <v>4100</v>
      </c>
      <c r="F84" s="1"/>
      <c r="G84" s="1"/>
      <c r="H84" s="1"/>
      <c r="I84" s="1"/>
      <c r="J84" s="1">
        <f t="shared" si="1"/>
        <v>0</v>
      </c>
      <c r="K84" s="1"/>
    </row>
    <row r="85" spans="1:11" ht="21" customHeight="1" x14ac:dyDescent="0.3">
      <c r="A85" s="1">
        <v>83</v>
      </c>
      <c r="B85" s="10">
        <v>46106</v>
      </c>
      <c r="C85" s="1" t="s">
        <v>73</v>
      </c>
      <c r="D85" s="1" t="s">
        <v>74</v>
      </c>
      <c r="E85" s="1">
        <v>4100</v>
      </c>
      <c r="F85" s="1"/>
      <c r="G85" s="1"/>
      <c r="H85" s="1"/>
      <c r="I85" s="1"/>
      <c r="J85" s="1">
        <f t="shared" si="1"/>
        <v>0</v>
      </c>
      <c r="K85" s="1"/>
    </row>
    <row r="86" spans="1:11" ht="21" customHeight="1" x14ac:dyDescent="0.3">
      <c r="A86" s="1">
        <v>84</v>
      </c>
      <c r="B86" s="10">
        <v>46107</v>
      </c>
      <c r="C86" s="1" t="s">
        <v>73</v>
      </c>
      <c r="D86" s="1" t="s">
        <v>74</v>
      </c>
      <c r="E86" s="1">
        <v>4100</v>
      </c>
      <c r="F86" s="1"/>
      <c r="G86" s="1"/>
      <c r="H86" s="1"/>
      <c r="I86" s="1"/>
      <c r="J86" s="1">
        <f t="shared" si="1"/>
        <v>0</v>
      </c>
      <c r="K86" s="1"/>
    </row>
    <row r="87" spans="1:11" ht="21" customHeight="1" x14ac:dyDescent="0.3">
      <c r="A87" s="1">
        <v>85</v>
      </c>
      <c r="B87" s="10">
        <v>46108</v>
      </c>
      <c r="C87" s="1" t="s">
        <v>73</v>
      </c>
      <c r="D87" s="1" t="s">
        <v>74</v>
      </c>
      <c r="E87" s="1">
        <v>4100</v>
      </c>
      <c r="F87" s="1"/>
      <c r="G87" s="1"/>
      <c r="H87" s="1"/>
      <c r="I87" s="1"/>
      <c r="J87" s="1">
        <f t="shared" si="1"/>
        <v>0</v>
      </c>
      <c r="K87" s="1"/>
    </row>
    <row r="88" spans="1:11" ht="21" customHeight="1" x14ac:dyDescent="0.3">
      <c r="A88" s="1">
        <v>86</v>
      </c>
      <c r="B88" s="10">
        <v>46109</v>
      </c>
      <c r="C88" s="1" t="s">
        <v>73</v>
      </c>
      <c r="D88" s="1" t="s">
        <v>74</v>
      </c>
      <c r="E88" s="1">
        <v>4100</v>
      </c>
      <c r="F88" s="1"/>
      <c r="G88" s="1"/>
      <c r="H88" s="1"/>
      <c r="I88" s="1"/>
      <c r="J88" s="1">
        <f t="shared" si="1"/>
        <v>0</v>
      </c>
      <c r="K88" s="1"/>
    </row>
    <row r="89" spans="1:11" ht="21" customHeight="1" x14ac:dyDescent="0.3">
      <c r="A89" s="1">
        <v>87</v>
      </c>
      <c r="B89" s="10">
        <v>46110</v>
      </c>
      <c r="C89" s="1" t="s">
        <v>73</v>
      </c>
      <c r="D89" s="1" t="s">
        <v>74</v>
      </c>
      <c r="E89" s="1">
        <v>4100</v>
      </c>
      <c r="F89" s="1"/>
      <c r="G89" s="1"/>
      <c r="H89" s="1"/>
      <c r="I89" s="1"/>
      <c r="J89" s="1">
        <f t="shared" si="1"/>
        <v>0</v>
      </c>
      <c r="K89" s="1"/>
    </row>
    <row r="90" spans="1:11" ht="21" customHeight="1" x14ac:dyDescent="0.3">
      <c r="A90" s="1">
        <v>88</v>
      </c>
      <c r="B90" s="10">
        <v>46111</v>
      </c>
      <c r="C90" s="1" t="s">
        <v>73</v>
      </c>
      <c r="D90" s="1" t="s">
        <v>74</v>
      </c>
      <c r="E90" s="1">
        <v>4100</v>
      </c>
      <c r="F90" s="1"/>
      <c r="G90" s="1"/>
      <c r="H90" s="1"/>
      <c r="I90" s="1"/>
      <c r="J90" s="1">
        <f t="shared" si="1"/>
        <v>0</v>
      </c>
      <c r="K90" s="1"/>
    </row>
    <row r="91" spans="1:11" ht="21" customHeight="1" x14ac:dyDescent="0.3">
      <c r="A91" s="1">
        <v>89</v>
      </c>
      <c r="B91" s="10">
        <v>46112</v>
      </c>
      <c r="C91" s="1" t="s">
        <v>73</v>
      </c>
      <c r="D91" s="1" t="s">
        <v>74</v>
      </c>
      <c r="E91" s="1">
        <v>4100</v>
      </c>
      <c r="F91" s="1"/>
      <c r="G91" s="1"/>
      <c r="H91" s="1"/>
      <c r="I91" s="1"/>
      <c r="J91" s="1">
        <f t="shared" si="1"/>
        <v>0</v>
      </c>
      <c r="K91" s="1"/>
    </row>
    <row r="92" spans="1:11" ht="21" customHeight="1" x14ac:dyDescent="0.3">
      <c r="A92" s="1">
        <v>90</v>
      </c>
      <c r="B92" s="10">
        <v>46113</v>
      </c>
      <c r="C92" s="1" t="s">
        <v>73</v>
      </c>
      <c r="D92" s="1" t="s">
        <v>74</v>
      </c>
      <c r="E92" s="1">
        <v>4100</v>
      </c>
      <c r="F92" s="1"/>
      <c r="G92" s="1"/>
      <c r="H92" s="1"/>
      <c r="I92" s="1"/>
      <c r="J92" s="1">
        <f t="shared" si="1"/>
        <v>0</v>
      </c>
      <c r="K92" s="1"/>
    </row>
    <row r="93" spans="1:11" ht="21" customHeight="1" x14ac:dyDescent="0.3">
      <c r="A93" s="1">
        <v>91</v>
      </c>
      <c r="B93" s="10">
        <v>46114</v>
      </c>
      <c r="C93" s="1" t="s">
        <v>73</v>
      </c>
      <c r="D93" s="1" t="s">
        <v>74</v>
      </c>
      <c r="E93" s="1">
        <v>4100</v>
      </c>
      <c r="F93" s="1"/>
      <c r="G93" s="1"/>
      <c r="H93" s="1"/>
      <c r="I93" s="1"/>
      <c r="J93" s="1">
        <f t="shared" si="1"/>
        <v>0</v>
      </c>
      <c r="K93" s="1"/>
    </row>
    <row r="94" spans="1:11" ht="21" customHeight="1" x14ac:dyDescent="0.3">
      <c r="A94" s="1">
        <v>92</v>
      </c>
      <c r="B94" s="10">
        <v>46115</v>
      </c>
      <c r="C94" s="1" t="s">
        <v>73</v>
      </c>
      <c r="D94" s="1" t="s">
        <v>74</v>
      </c>
      <c r="E94" s="1">
        <v>4100</v>
      </c>
      <c r="F94" s="1"/>
      <c r="G94" s="1"/>
      <c r="H94" s="1"/>
      <c r="I94" s="1"/>
      <c r="J94" s="1">
        <f t="shared" si="1"/>
        <v>0</v>
      </c>
      <c r="K94" s="1"/>
    </row>
    <row r="95" spans="1:11" ht="21" customHeight="1" x14ac:dyDescent="0.3">
      <c r="A95" s="1">
        <v>93</v>
      </c>
      <c r="B95" s="10">
        <v>46116</v>
      </c>
      <c r="C95" s="1" t="s">
        <v>73</v>
      </c>
      <c r="D95" s="1" t="s">
        <v>74</v>
      </c>
      <c r="E95" s="1">
        <v>4100</v>
      </c>
      <c r="F95" s="1"/>
      <c r="G95" s="1"/>
      <c r="H95" s="1"/>
      <c r="I95" s="1"/>
      <c r="J95" s="1">
        <f t="shared" si="1"/>
        <v>0</v>
      </c>
      <c r="K95" s="1"/>
    </row>
    <row r="96" spans="1:11" ht="21" customHeight="1" x14ac:dyDescent="0.3">
      <c r="A96" s="1">
        <v>94</v>
      </c>
      <c r="B96" s="10">
        <v>46117</v>
      </c>
      <c r="C96" s="1" t="s">
        <v>73</v>
      </c>
      <c r="D96" s="1" t="s">
        <v>74</v>
      </c>
      <c r="E96" s="1">
        <v>4100</v>
      </c>
      <c r="F96" s="1"/>
      <c r="G96" s="1"/>
      <c r="H96" s="1"/>
      <c r="I96" s="1"/>
      <c r="J96" s="1">
        <f t="shared" si="1"/>
        <v>0</v>
      </c>
      <c r="K96" s="1"/>
    </row>
    <row r="97" spans="1:11" ht="21" customHeight="1" x14ac:dyDescent="0.3">
      <c r="A97" s="1">
        <v>95</v>
      </c>
      <c r="B97" s="10">
        <v>46118</v>
      </c>
      <c r="C97" s="1" t="s">
        <v>73</v>
      </c>
      <c r="D97" s="1" t="s">
        <v>74</v>
      </c>
      <c r="E97" s="1">
        <v>4100</v>
      </c>
      <c r="F97" s="1"/>
      <c r="G97" s="1"/>
      <c r="H97" s="1"/>
      <c r="I97" s="1"/>
      <c r="J97" s="1">
        <f t="shared" si="1"/>
        <v>0</v>
      </c>
      <c r="K97" s="1"/>
    </row>
    <row r="98" spans="1:11" ht="21" customHeight="1" x14ac:dyDescent="0.3">
      <c r="A98" s="1">
        <v>96</v>
      </c>
      <c r="B98" s="10">
        <v>46119</v>
      </c>
      <c r="C98" s="1" t="s">
        <v>73</v>
      </c>
      <c r="D98" s="1" t="s">
        <v>74</v>
      </c>
      <c r="E98" s="1">
        <v>4100</v>
      </c>
      <c r="F98" s="1"/>
      <c r="G98" s="1"/>
      <c r="H98" s="1"/>
      <c r="I98" s="1"/>
      <c r="J98" s="1">
        <f t="shared" si="1"/>
        <v>0</v>
      </c>
      <c r="K98" s="1"/>
    </row>
    <row r="99" spans="1:11" ht="21" customHeight="1" x14ac:dyDescent="0.3">
      <c r="A99" s="1">
        <v>97</v>
      </c>
      <c r="B99" s="10">
        <v>46120</v>
      </c>
      <c r="C99" s="1" t="s">
        <v>73</v>
      </c>
      <c r="D99" s="1" t="s">
        <v>74</v>
      </c>
      <c r="E99" s="1">
        <v>4100</v>
      </c>
      <c r="F99" s="1"/>
      <c r="G99" s="1"/>
      <c r="H99" s="1"/>
      <c r="I99" s="1"/>
      <c r="J99" s="1">
        <f t="shared" si="1"/>
        <v>0</v>
      </c>
      <c r="K99" s="1"/>
    </row>
    <row r="100" spans="1:11" ht="21" customHeight="1" x14ac:dyDescent="0.3">
      <c r="A100" s="1">
        <v>98</v>
      </c>
      <c r="B100" s="10">
        <v>46121</v>
      </c>
      <c r="C100" s="1" t="s">
        <v>73</v>
      </c>
      <c r="D100" s="1" t="s">
        <v>74</v>
      </c>
      <c r="E100" s="1">
        <v>4100</v>
      </c>
      <c r="F100" s="1"/>
      <c r="G100" s="1"/>
      <c r="H100" s="1"/>
      <c r="I100" s="1"/>
      <c r="J100" s="1">
        <f t="shared" si="1"/>
        <v>0</v>
      </c>
      <c r="K100" s="1"/>
    </row>
    <row r="101" spans="1:11" ht="21" customHeight="1" x14ac:dyDescent="0.3">
      <c r="A101" s="1">
        <v>99</v>
      </c>
      <c r="B101" s="10">
        <v>46122</v>
      </c>
      <c r="C101" s="1" t="s">
        <v>73</v>
      </c>
      <c r="D101" s="1" t="s">
        <v>74</v>
      </c>
      <c r="E101" s="1">
        <v>4100</v>
      </c>
      <c r="F101" s="1"/>
      <c r="G101" s="1"/>
      <c r="H101" s="1"/>
      <c r="I101" s="1"/>
      <c r="J101" s="1">
        <f t="shared" si="1"/>
        <v>0</v>
      </c>
      <c r="K101" s="1"/>
    </row>
    <row r="102" spans="1:11" ht="21" customHeight="1" x14ac:dyDescent="0.3">
      <c r="A102" s="1">
        <v>100</v>
      </c>
      <c r="B102" s="10">
        <v>46123</v>
      </c>
      <c r="C102" s="1" t="s">
        <v>73</v>
      </c>
      <c r="D102" s="1" t="s">
        <v>74</v>
      </c>
      <c r="E102" s="1">
        <v>4100</v>
      </c>
      <c r="F102" s="1"/>
      <c r="G102" s="1"/>
      <c r="H102" s="1"/>
      <c r="I102" s="1"/>
      <c r="J102" s="1">
        <f t="shared" si="1"/>
        <v>0</v>
      </c>
      <c r="K102" s="1"/>
    </row>
    <row r="103" spans="1:11" ht="21" customHeight="1" x14ac:dyDescent="0.3">
      <c r="A103" s="1">
        <v>101</v>
      </c>
      <c r="B103" s="10">
        <v>46124</v>
      </c>
      <c r="C103" s="1" t="s">
        <v>73</v>
      </c>
      <c r="D103" s="1" t="s">
        <v>74</v>
      </c>
      <c r="E103" s="1">
        <v>4100</v>
      </c>
      <c r="F103" s="1"/>
      <c r="G103" s="1"/>
      <c r="H103" s="1"/>
      <c r="I103" s="1"/>
      <c r="J103" s="1">
        <f t="shared" si="1"/>
        <v>0</v>
      </c>
      <c r="K103" s="1"/>
    </row>
    <row r="104" spans="1:11" ht="21" customHeight="1" x14ac:dyDescent="0.3">
      <c r="A104" s="1">
        <v>102</v>
      </c>
      <c r="B104" s="10">
        <v>46125</v>
      </c>
      <c r="C104" s="1" t="s">
        <v>73</v>
      </c>
      <c r="D104" s="1" t="s">
        <v>74</v>
      </c>
      <c r="E104" s="1">
        <v>4100</v>
      </c>
      <c r="F104" s="1"/>
      <c r="G104" s="1"/>
      <c r="H104" s="1"/>
      <c r="I104" s="1"/>
      <c r="J104" s="1">
        <f t="shared" si="1"/>
        <v>0</v>
      </c>
      <c r="K104" s="1"/>
    </row>
    <row r="105" spans="1:11" ht="21" customHeight="1" x14ac:dyDescent="0.3">
      <c r="A105" s="1">
        <v>103</v>
      </c>
      <c r="B105" s="10">
        <v>46126</v>
      </c>
      <c r="C105" s="1" t="s">
        <v>73</v>
      </c>
      <c r="D105" s="1" t="s">
        <v>74</v>
      </c>
      <c r="E105" s="1">
        <v>4100</v>
      </c>
      <c r="F105" s="1"/>
      <c r="G105" s="1"/>
      <c r="H105" s="1"/>
      <c r="I105" s="1"/>
      <c r="J105" s="1">
        <f t="shared" si="1"/>
        <v>0</v>
      </c>
      <c r="K105" s="1"/>
    </row>
    <row r="106" spans="1:11" ht="21" customHeight="1" x14ac:dyDescent="0.3">
      <c r="A106" s="1">
        <v>104</v>
      </c>
      <c r="B106" s="10">
        <v>46127</v>
      </c>
      <c r="C106" s="1" t="s">
        <v>73</v>
      </c>
      <c r="D106" s="1" t="s">
        <v>74</v>
      </c>
      <c r="E106" s="1">
        <v>4100</v>
      </c>
      <c r="F106" s="1"/>
      <c r="G106" s="1"/>
      <c r="H106" s="1"/>
      <c r="I106" s="1"/>
      <c r="J106" s="1">
        <f t="shared" si="1"/>
        <v>0</v>
      </c>
      <c r="K106" s="1"/>
    </row>
    <row r="107" spans="1:11" ht="21" customHeight="1" x14ac:dyDescent="0.3">
      <c r="A107" s="1">
        <v>105</v>
      </c>
      <c r="B107" s="10">
        <v>46128</v>
      </c>
      <c r="C107" s="1" t="s">
        <v>73</v>
      </c>
      <c r="D107" s="1" t="s">
        <v>74</v>
      </c>
      <c r="E107" s="1">
        <v>4100</v>
      </c>
      <c r="F107" s="1"/>
      <c r="G107" s="1"/>
      <c r="H107" s="1"/>
      <c r="I107" s="1"/>
      <c r="J107" s="1">
        <f t="shared" si="1"/>
        <v>0</v>
      </c>
      <c r="K107" s="1"/>
    </row>
    <row r="108" spans="1:11" ht="21" customHeight="1" x14ac:dyDescent="0.3">
      <c r="A108" s="1">
        <v>106</v>
      </c>
      <c r="B108" s="10">
        <v>46129</v>
      </c>
      <c r="C108" s="1" t="s">
        <v>73</v>
      </c>
      <c r="D108" s="1" t="s">
        <v>74</v>
      </c>
      <c r="E108" s="1">
        <v>4100</v>
      </c>
      <c r="F108" s="1"/>
      <c r="G108" s="1"/>
      <c r="H108" s="1"/>
      <c r="I108" s="1"/>
      <c r="J108" s="1">
        <f t="shared" si="1"/>
        <v>0</v>
      </c>
      <c r="K108" s="1"/>
    </row>
    <row r="109" spans="1:11" ht="21" customHeight="1" x14ac:dyDescent="0.3">
      <c r="A109" s="1">
        <v>107</v>
      </c>
      <c r="B109" s="10">
        <v>46130</v>
      </c>
      <c r="C109" s="1" t="s">
        <v>73</v>
      </c>
      <c r="D109" s="1" t="s">
        <v>74</v>
      </c>
      <c r="E109" s="1">
        <v>4100</v>
      </c>
      <c r="F109" s="1"/>
      <c r="G109" s="1"/>
      <c r="H109" s="1"/>
      <c r="I109" s="1"/>
      <c r="J109" s="1">
        <f t="shared" si="1"/>
        <v>0</v>
      </c>
      <c r="K109" s="1"/>
    </row>
    <row r="110" spans="1:11" ht="21" customHeight="1" x14ac:dyDescent="0.3">
      <c r="A110" s="1">
        <v>108</v>
      </c>
      <c r="B110" s="10">
        <v>46131</v>
      </c>
      <c r="C110" s="1" t="s">
        <v>73</v>
      </c>
      <c r="D110" s="1" t="s">
        <v>74</v>
      </c>
      <c r="E110" s="1">
        <v>4100</v>
      </c>
      <c r="F110" s="1"/>
      <c r="G110" s="1"/>
      <c r="H110" s="1"/>
      <c r="I110" s="1"/>
      <c r="J110" s="1">
        <f t="shared" si="1"/>
        <v>0</v>
      </c>
      <c r="K110" s="1"/>
    </row>
    <row r="111" spans="1:11" ht="21" customHeight="1" x14ac:dyDescent="0.3">
      <c r="A111" s="1">
        <v>109</v>
      </c>
      <c r="B111" s="10">
        <v>46132</v>
      </c>
      <c r="C111" s="1" t="s">
        <v>73</v>
      </c>
      <c r="D111" s="1" t="s">
        <v>74</v>
      </c>
      <c r="E111" s="1">
        <v>4100</v>
      </c>
      <c r="F111" s="1"/>
      <c r="G111" s="1"/>
      <c r="H111" s="1"/>
      <c r="I111" s="1"/>
      <c r="J111" s="1">
        <f t="shared" si="1"/>
        <v>0</v>
      </c>
      <c r="K111" s="1"/>
    </row>
    <row r="112" spans="1:11" ht="21" customHeight="1" x14ac:dyDescent="0.3">
      <c r="A112" s="1">
        <v>110</v>
      </c>
      <c r="B112" s="10">
        <v>46133</v>
      </c>
      <c r="C112" s="1" t="s">
        <v>73</v>
      </c>
      <c r="D112" s="1" t="s">
        <v>74</v>
      </c>
      <c r="E112" s="1">
        <v>4100</v>
      </c>
      <c r="F112" s="1"/>
      <c r="G112" s="1"/>
      <c r="H112" s="1"/>
      <c r="I112" s="1"/>
      <c r="J112" s="1">
        <f t="shared" si="1"/>
        <v>0</v>
      </c>
      <c r="K112" s="1"/>
    </row>
    <row r="113" spans="1:11" ht="21" customHeight="1" x14ac:dyDescent="0.3">
      <c r="A113" s="1">
        <v>111</v>
      </c>
      <c r="B113" s="10">
        <v>46134</v>
      </c>
      <c r="C113" s="1" t="s">
        <v>73</v>
      </c>
      <c r="D113" s="1" t="s">
        <v>74</v>
      </c>
      <c r="E113" s="1">
        <v>4100</v>
      </c>
      <c r="F113" s="1"/>
      <c r="G113" s="1"/>
      <c r="H113" s="1"/>
      <c r="I113" s="1"/>
      <c r="J113" s="1">
        <f t="shared" si="1"/>
        <v>0</v>
      </c>
      <c r="K113" s="1"/>
    </row>
    <row r="114" spans="1:11" ht="21" customHeight="1" x14ac:dyDescent="0.3">
      <c r="A114" s="1">
        <v>112</v>
      </c>
      <c r="B114" s="10">
        <v>46135</v>
      </c>
      <c r="C114" s="1" t="s">
        <v>73</v>
      </c>
      <c r="D114" s="1" t="s">
        <v>74</v>
      </c>
      <c r="E114" s="1">
        <v>4100</v>
      </c>
      <c r="F114" s="1"/>
      <c r="G114" s="1"/>
      <c r="H114" s="1"/>
      <c r="I114" s="1"/>
      <c r="J114" s="1">
        <f t="shared" si="1"/>
        <v>0</v>
      </c>
      <c r="K114" s="1"/>
    </row>
    <row r="115" spans="1:11" ht="21" customHeight="1" x14ac:dyDescent="0.3">
      <c r="A115" s="1">
        <v>113</v>
      </c>
      <c r="B115" s="10">
        <v>46136</v>
      </c>
      <c r="C115" s="1" t="s">
        <v>73</v>
      </c>
      <c r="D115" s="1" t="s">
        <v>74</v>
      </c>
      <c r="E115" s="1">
        <v>4100</v>
      </c>
      <c r="F115" s="1"/>
      <c r="G115" s="1"/>
      <c r="H115" s="1"/>
      <c r="I115" s="1"/>
      <c r="J115" s="1">
        <f t="shared" si="1"/>
        <v>0</v>
      </c>
      <c r="K115" s="1"/>
    </row>
    <row r="116" spans="1:11" ht="21" customHeight="1" x14ac:dyDescent="0.3">
      <c r="A116" s="1">
        <v>114</v>
      </c>
      <c r="B116" s="10">
        <v>46137</v>
      </c>
      <c r="C116" s="1" t="s">
        <v>73</v>
      </c>
      <c r="D116" s="1" t="s">
        <v>74</v>
      </c>
      <c r="E116" s="1">
        <v>4100</v>
      </c>
      <c r="F116" s="1"/>
      <c r="G116" s="1"/>
      <c r="H116" s="1"/>
      <c r="I116" s="1"/>
      <c r="J116" s="1">
        <f t="shared" si="1"/>
        <v>0</v>
      </c>
      <c r="K116" s="1"/>
    </row>
    <row r="117" spans="1:11" ht="21" customHeight="1" x14ac:dyDescent="0.3">
      <c r="A117" s="1">
        <v>115</v>
      </c>
      <c r="B117" s="10">
        <v>46138</v>
      </c>
      <c r="C117" s="1" t="s">
        <v>73</v>
      </c>
      <c r="D117" s="1" t="s">
        <v>74</v>
      </c>
      <c r="E117" s="1">
        <v>4100</v>
      </c>
      <c r="F117" s="1"/>
      <c r="G117" s="1"/>
      <c r="H117" s="1"/>
      <c r="I117" s="1"/>
      <c r="J117" s="1">
        <f t="shared" si="1"/>
        <v>0</v>
      </c>
      <c r="K117" s="1"/>
    </row>
    <row r="118" spans="1:11" ht="21" customHeight="1" x14ac:dyDescent="0.3">
      <c r="A118" s="1">
        <v>116</v>
      </c>
      <c r="B118" s="10">
        <v>46139</v>
      </c>
      <c r="C118" s="1" t="s">
        <v>73</v>
      </c>
      <c r="D118" s="1" t="s">
        <v>74</v>
      </c>
      <c r="E118" s="1">
        <v>4100</v>
      </c>
      <c r="F118" s="1"/>
      <c r="G118" s="1"/>
      <c r="H118" s="1"/>
      <c r="I118" s="1"/>
      <c r="J118" s="1">
        <f t="shared" si="1"/>
        <v>0</v>
      </c>
      <c r="K118" s="1"/>
    </row>
    <row r="119" spans="1:11" ht="21" customHeight="1" x14ac:dyDescent="0.3">
      <c r="A119" s="1">
        <v>117</v>
      </c>
      <c r="B119" s="10">
        <v>46140</v>
      </c>
      <c r="C119" s="1" t="s">
        <v>73</v>
      </c>
      <c r="D119" s="1" t="s">
        <v>74</v>
      </c>
      <c r="E119" s="1">
        <v>4100</v>
      </c>
      <c r="F119" s="1"/>
      <c r="G119" s="1"/>
      <c r="H119" s="1"/>
      <c r="I119" s="1"/>
      <c r="J119" s="1">
        <f t="shared" si="1"/>
        <v>0</v>
      </c>
      <c r="K119" s="1"/>
    </row>
    <row r="120" spans="1:11" ht="21" customHeight="1" x14ac:dyDescent="0.3">
      <c r="A120" s="1">
        <v>118</v>
      </c>
      <c r="B120" s="10">
        <v>46141</v>
      </c>
      <c r="C120" s="1" t="s">
        <v>73</v>
      </c>
      <c r="D120" s="1" t="s">
        <v>74</v>
      </c>
      <c r="E120" s="1">
        <v>4100</v>
      </c>
      <c r="F120" s="1"/>
      <c r="G120" s="1"/>
      <c r="H120" s="1"/>
      <c r="I120" s="1"/>
      <c r="J120" s="1">
        <f t="shared" si="1"/>
        <v>0</v>
      </c>
      <c r="K120" s="1"/>
    </row>
    <row r="121" spans="1:11" ht="21" customHeight="1" x14ac:dyDescent="0.3">
      <c r="A121" s="1">
        <v>119</v>
      </c>
      <c r="B121" s="10">
        <v>46142</v>
      </c>
      <c r="C121" s="1" t="s">
        <v>73</v>
      </c>
      <c r="D121" s="1" t="s">
        <v>74</v>
      </c>
      <c r="E121" s="1">
        <v>4100</v>
      </c>
      <c r="F121" s="1"/>
      <c r="G121" s="1"/>
      <c r="H121" s="1"/>
      <c r="I121" s="1"/>
      <c r="J121" s="1">
        <f t="shared" si="1"/>
        <v>0</v>
      </c>
      <c r="K121" s="1"/>
    </row>
    <row r="122" spans="1:11" ht="21" customHeight="1" x14ac:dyDescent="0.3">
      <c r="A122" s="1">
        <v>120</v>
      </c>
      <c r="B122" s="10">
        <v>46143</v>
      </c>
      <c r="C122" s="1" t="s">
        <v>73</v>
      </c>
      <c r="D122" s="1" t="s">
        <v>74</v>
      </c>
      <c r="E122" s="1">
        <v>4100</v>
      </c>
      <c r="F122" s="1"/>
      <c r="G122" s="1"/>
      <c r="H122" s="1"/>
      <c r="I122" s="1"/>
      <c r="J122" s="1">
        <f t="shared" si="1"/>
        <v>0</v>
      </c>
      <c r="K122" s="1"/>
    </row>
    <row r="123" spans="1:11" ht="21" customHeight="1" x14ac:dyDescent="0.3">
      <c r="A123" s="1">
        <v>121</v>
      </c>
      <c r="B123" s="10">
        <v>46144</v>
      </c>
      <c r="C123" s="1" t="s">
        <v>73</v>
      </c>
      <c r="D123" s="1" t="s">
        <v>74</v>
      </c>
      <c r="E123" s="1">
        <v>4100</v>
      </c>
      <c r="F123" s="1"/>
      <c r="G123" s="1"/>
      <c r="H123" s="1"/>
      <c r="I123" s="1"/>
      <c r="J123" s="1">
        <f t="shared" si="1"/>
        <v>0</v>
      </c>
      <c r="K123" s="1"/>
    </row>
    <row r="124" spans="1:11" ht="21" customHeight="1" x14ac:dyDescent="0.3">
      <c r="A124" s="1">
        <v>122</v>
      </c>
      <c r="B124" s="10">
        <v>46145</v>
      </c>
      <c r="C124" s="1" t="s">
        <v>73</v>
      </c>
      <c r="D124" s="1" t="s">
        <v>74</v>
      </c>
      <c r="E124" s="1">
        <v>4100</v>
      </c>
      <c r="F124" s="1"/>
      <c r="G124" s="1"/>
      <c r="H124" s="1"/>
      <c r="I124" s="1"/>
      <c r="J124" s="1">
        <f t="shared" si="1"/>
        <v>0</v>
      </c>
      <c r="K124" s="1"/>
    </row>
    <row r="125" spans="1:11" ht="21" customHeight="1" x14ac:dyDescent="0.3">
      <c r="A125" s="1">
        <v>123</v>
      </c>
      <c r="B125" s="10">
        <v>46146</v>
      </c>
      <c r="C125" s="1" t="s">
        <v>73</v>
      </c>
      <c r="D125" s="1" t="s">
        <v>74</v>
      </c>
      <c r="E125" s="1">
        <v>4100</v>
      </c>
      <c r="F125" s="1"/>
      <c r="G125" s="1"/>
      <c r="H125" s="1"/>
      <c r="I125" s="1"/>
      <c r="J125" s="1">
        <f t="shared" si="1"/>
        <v>0</v>
      </c>
      <c r="K125" s="1"/>
    </row>
    <row r="126" spans="1:11" ht="21" customHeight="1" x14ac:dyDescent="0.3">
      <c r="A126" s="1">
        <v>124</v>
      </c>
      <c r="B126" s="10">
        <v>46147</v>
      </c>
      <c r="C126" s="1" t="s">
        <v>73</v>
      </c>
      <c r="D126" s="1" t="s">
        <v>74</v>
      </c>
      <c r="E126" s="1">
        <v>4100</v>
      </c>
      <c r="F126" s="1"/>
      <c r="G126" s="1"/>
      <c r="H126" s="1"/>
      <c r="I126" s="1"/>
      <c r="J126" s="1">
        <f t="shared" si="1"/>
        <v>0</v>
      </c>
      <c r="K126" s="1"/>
    </row>
    <row r="127" spans="1:11" ht="21" customHeight="1" x14ac:dyDescent="0.3">
      <c r="A127" s="1">
        <v>125</v>
      </c>
      <c r="B127" s="10">
        <v>46148</v>
      </c>
      <c r="C127" s="1" t="s">
        <v>73</v>
      </c>
      <c r="D127" s="1" t="s">
        <v>74</v>
      </c>
      <c r="E127" s="1">
        <v>4100</v>
      </c>
      <c r="F127" s="1"/>
      <c r="G127" s="1"/>
      <c r="H127" s="1"/>
      <c r="I127" s="1"/>
      <c r="J127" s="1">
        <f t="shared" si="1"/>
        <v>0</v>
      </c>
      <c r="K127" s="1"/>
    </row>
    <row r="128" spans="1:11" ht="21" customHeight="1" x14ac:dyDescent="0.3">
      <c r="A128" s="1">
        <v>126</v>
      </c>
      <c r="B128" s="10">
        <v>46149</v>
      </c>
      <c r="C128" s="1" t="s">
        <v>73</v>
      </c>
      <c r="D128" s="1" t="s">
        <v>74</v>
      </c>
      <c r="E128" s="1">
        <v>4100</v>
      </c>
      <c r="F128" s="1"/>
      <c r="G128" s="1"/>
      <c r="H128" s="1"/>
      <c r="I128" s="1"/>
      <c r="J128" s="1">
        <f t="shared" si="1"/>
        <v>0</v>
      </c>
      <c r="K128" s="1"/>
    </row>
    <row r="129" spans="1:11" ht="21" customHeight="1" x14ac:dyDescent="0.3">
      <c r="A129" s="1">
        <v>127</v>
      </c>
      <c r="B129" s="10">
        <v>46150</v>
      </c>
      <c r="C129" s="1" t="s">
        <v>73</v>
      </c>
      <c r="D129" s="1" t="s">
        <v>74</v>
      </c>
      <c r="E129" s="1">
        <v>4100</v>
      </c>
      <c r="F129" s="1"/>
      <c r="G129" s="1"/>
      <c r="H129" s="1"/>
      <c r="I129" s="1"/>
      <c r="J129" s="1">
        <f t="shared" si="1"/>
        <v>0</v>
      </c>
      <c r="K129" s="1"/>
    </row>
    <row r="130" spans="1:11" ht="21" customHeight="1" x14ac:dyDescent="0.3">
      <c r="A130" s="1">
        <v>128</v>
      </c>
      <c r="B130" s="10">
        <v>46151</v>
      </c>
      <c r="C130" s="1" t="s">
        <v>73</v>
      </c>
      <c r="D130" s="1" t="s">
        <v>74</v>
      </c>
      <c r="E130" s="1">
        <v>4100</v>
      </c>
      <c r="F130" s="1"/>
      <c r="G130" s="1"/>
      <c r="H130" s="1"/>
      <c r="I130" s="1"/>
      <c r="J130" s="1">
        <f t="shared" si="1"/>
        <v>0</v>
      </c>
      <c r="K130" s="1"/>
    </row>
    <row r="131" spans="1:11" ht="21" customHeight="1" x14ac:dyDescent="0.3">
      <c r="A131" s="1">
        <v>129</v>
      </c>
      <c r="B131" s="10">
        <v>46152</v>
      </c>
      <c r="C131" s="1" t="s">
        <v>73</v>
      </c>
      <c r="D131" s="1" t="s">
        <v>74</v>
      </c>
      <c r="E131" s="1">
        <v>4100</v>
      </c>
      <c r="F131" s="1"/>
      <c r="G131" s="1"/>
      <c r="H131" s="1"/>
      <c r="I131" s="1"/>
      <c r="J131" s="1">
        <f t="shared" si="1"/>
        <v>0</v>
      </c>
      <c r="K131" s="1"/>
    </row>
    <row r="132" spans="1:11" ht="21" customHeight="1" x14ac:dyDescent="0.3">
      <c r="A132" s="1">
        <v>130</v>
      </c>
      <c r="B132" s="10">
        <v>46153</v>
      </c>
      <c r="C132" s="1" t="s">
        <v>73</v>
      </c>
      <c r="D132" s="1" t="s">
        <v>74</v>
      </c>
      <c r="E132" s="1">
        <v>4100</v>
      </c>
      <c r="F132" s="1"/>
      <c r="G132" s="1"/>
      <c r="H132" s="1"/>
      <c r="I132" s="1"/>
      <c r="J132" s="1">
        <f t="shared" ref="J132:J195" si="2">E132*F132-G132-H132+I132</f>
        <v>0</v>
      </c>
      <c r="K132" s="1"/>
    </row>
    <row r="133" spans="1:11" ht="21" customHeight="1" x14ac:dyDescent="0.3">
      <c r="A133" s="1">
        <v>131</v>
      </c>
      <c r="B133" s="10">
        <v>46154</v>
      </c>
      <c r="C133" s="1" t="s">
        <v>73</v>
      </c>
      <c r="D133" s="1" t="s">
        <v>74</v>
      </c>
      <c r="E133" s="1">
        <v>4100</v>
      </c>
      <c r="F133" s="1"/>
      <c r="G133" s="1"/>
      <c r="H133" s="1"/>
      <c r="I133" s="1"/>
      <c r="J133" s="1">
        <f t="shared" si="2"/>
        <v>0</v>
      </c>
      <c r="K133" s="1"/>
    </row>
    <row r="134" spans="1:11" ht="21" customHeight="1" x14ac:dyDescent="0.3">
      <c r="A134" s="1">
        <v>132</v>
      </c>
      <c r="B134" s="10">
        <v>46155</v>
      </c>
      <c r="C134" s="1" t="s">
        <v>73</v>
      </c>
      <c r="D134" s="1" t="s">
        <v>74</v>
      </c>
      <c r="E134" s="1">
        <v>4100</v>
      </c>
      <c r="F134" s="1"/>
      <c r="G134" s="1"/>
      <c r="H134" s="1"/>
      <c r="I134" s="1"/>
      <c r="J134" s="1">
        <f t="shared" si="2"/>
        <v>0</v>
      </c>
      <c r="K134" s="1"/>
    </row>
    <row r="135" spans="1:11" ht="21" customHeight="1" x14ac:dyDescent="0.3">
      <c r="A135" s="1">
        <v>133</v>
      </c>
      <c r="B135" s="10">
        <v>46156</v>
      </c>
      <c r="C135" s="1" t="s">
        <v>73</v>
      </c>
      <c r="D135" s="1" t="s">
        <v>74</v>
      </c>
      <c r="E135" s="1">
        <v>4100</v>
      </c>
      <c r="F135" s="1"/>
      <c r="G135" s="1"/>
      <c r="H135" s="1"/>
      <c r="I135" s="1"/>
      <c r="J135" s="1">
        <f t="shared" si="2"/>
        <v>0</v>
      </c>
      <c r="K135" s="1"/>
    </row>
    <row r="136" spans="1:11" ht="21" customHeight="1" x14ac:dyDescent="0.3">
      <c r="A136" s="1">
        <v>134</v>
      </c>
      <c r="B136" s="10">
        <v>46157</v>
      </c>
      <c r="C136" s="1" t="s">
        <v>73</v>
      </c>
      <c r="D136" s="1" t="s">
        <v>74</v>
      </c>
      <c r="E136" s="1">
        <v>4100</v>
      </c>
      <c r="F136" s="1"/>
      <c r="G136" s="1"/>
      <c r="H136" s="1"/>
      <c r="I136" s="1"/>
      <c r="J136" s="1">
        <f t="shared" si="2"/>
        <v>0</v>
      </c>
      <c r="K136" s="1"/>
    </row>
    <row r="137" spans="1:11" ht="21" customHeight="1" x14ac:dyDescent="0.3">
      <c r="A137" s="1">
        <v>135</v>
      </c>
      <c r="B137" s="10">
        <v>46158</v>
      </c>
      <c r="C137" s="1" t="s">
        <v>73</v>
      </c>
      <c r="D137" s="1" t="s">
        <v>74</v>
      </c>
      <c r="E137" s="1">
        <v>4100</v>
      </c>
      <c r="F137" s="1"/>
      <c r="G137" s="1"/>
      <c r="H137" s="1"/>
      <c r="I137" s="1"/>
      <c r="J137" s="1">
        <f t="shared" si="2"/>
        <v>0</v>
      </c>
      <c r="K137" s="1"/>
    </row>
    <row r="138" spans="1:11" ht="21" customHeight="1" x14ac:dyDescent="0.3">
      <c r="A138" s="1">
        <v>136</v>
      </c>
      <c r="B138" s="10">
        <v>46159</v>
      </c>
      <c r="C138" s="1" t="s">
        <v>73</v>
      </c>
      <c r="D138" s="1" t="s">
        <v>74</v>
      </c>
      <c r="E138" s="1">
        <v>4100</v>
      </c>
      <c r="F138" s="1"/>
      <c r="G138" s="1"/>
      <c r="H138" s="1"/>
      <c r="I138" s="1"/>
      <c r="J138" s="1">
        <f t="shared" si="2"/>
        <v>0</v>
      </c>
      <c r="K138" s="1"/>
    </row>
    <row r="139" spans="1:11" ht="21" customHeight="1" x14ac:dyDescent="0.3">
      <c r="A139" s="1">
        <v>137</v>
      </c>
      <c r="B139" s="10">
        <v>46160</v>
      </c>
      <c r="C139" s="1" t="s">
        <v>73</v>
      </c>
      <c r="D139" s="1" t="s">
        <v>74</v>
      </c>
      <c r="E139" s="1">
        <v>4100</v>
      </c>
      <c r="F139" s="1"/>
      <c r="G139" s="1"/>
      <c r="H139" s="1"/>
      <c r="I139" s="1"/>
      <c r="J139" s="1">
        <f t="shared" si="2"/>
        <v>0</v>
      </c>
      <c r="K139" s="1"/>
    </row>
    <row r="140" spans="1:11" ht="21" customHeight="1" x14ac:dyDescent="0.3">
      <c r="A140" s="1">
        <v>138</v>
      </c>
      <c r="B140" s="10">
        <v>46161</v>
      </c>
      <c r="C140" s="1" t="s">
        <v>73</v>
      </c>
      <c r="D140" s="1" t="s">
        <v>74</v>
      </c>
      <c r="E140" s="1">
        <v>4100</v>
      </c>
      <c r="F140" s="1"/>
      <c r="G140" s="1"/>
      <c r="H140" s="1"/>
      <c r="I140" s="1"/>
      <c r="J140" s="1">
        <f t="shared" si="2"/>
        <v>0</v>
      </c>
      <c r="K140" s="1"/>
    </row>
    <row r="141" spans="1:11" ht="21" customHeight="1" x14ac:dyDescent="0.3">
      <c r="A141" s="1">
        <v>139</v>
      </c>
      <c r="B141" s="10">
        <v>46162</v>
      </c>
      <c r="C141" s="1" t="s">
        <v>73</v>
      </c>
      <c r="D141" s="1" t="s">
        <v>74</v>
      </c>
      <c r="E141" s="1">
        <v>4100</v>
      </c>
      <c r="F141" s="1"/>
      <c r="G141" s="1"/>
      <c r="H141" s="1"/>
      <c r="I141" s="1"/>
      <c r="J141" s="1">
        <f t="shared" si="2"/>
        <v>0</v>
      </c>
      <c r="K141" s="1"/>
    </row>
    <row r="142" spans="1:11" ht="21" customHeight="1" x14ac:dyDescent="0.3">
      <c r="A142" s="1">
        <v>140</v>
      </c>
      <c r="B142" s="10">
        <v>46163</v>
      </c>
      <c r="C142" s="1" t="s">
        <v>73</v>
      </c>
      <c r="D142" s="1" t="s">
        <v>74</v>
      </c>
      <c r="E142" s="1">
        <v>4100</v>
      </c>
      <c r="F142" s="1"/>
      <c r="G142" s="1"/>
      <c r="H142" s="1"/>
      <c r="I142" s="1"/>
      <c r="J142" s="1">
        <f t="shared" si="2"/>
        <v>0</v>
      </c>
      <c r="K142" s="1"/>
    </row>
    <row r="143" spans="1:11" ht="21" customHeight="1" x14ac:dyDescent="0.3">
      <c r="A143" s="1">
        <v>141</v>
      </c>
      <c r="B143" s="10">
        <v>46164</v>
      </c>
      <c r="C143" s="1" t="s">
        <v>73</v>
      </c>
      <c r="D143" s="1" t="s">
        <v>74</v>
      </c>
      <c r="E143" s="1">
        <v>4100</v>
      </c>
      <c r="F143" s="1"/>
      <c r="G143" s="1"/>
      <c r="H143" s="1"/>
      <c r="I143" s="1"/>
      <c r="J143" s="1">
        <f t="shared" si="2"/>
        <v>0</v>
      </c>
      <c r="K143" s="1"/>
    </row>
    <row r="144" spans="1:11" ht="21" customHeight="1" x14ac:dyDescent="0.3">
      <c r="A144" s="1">
        <v>142</v>
      </c>
      <c r="B144" s="10">
        <v>46165</v>
      </c>
      <c r="C144" s="1" t="s">
        <v>73</v>
      </c>
      <c r="D144" s="1" t="s">
        <v>74</v>
      </c>
      <c r="E144" s="1">
        <v>4100</v>
      </c>
      <c r="F144" s="1"/>
      <c r="G144" s="1"/>
      <c r="H144" s="1"/>
      <c r="I144" s="1"/>
      <c r="J144" s="1">
        <f t="shared" si="2"/>
        <v>0</v>
      </c>
      <c r="K144" s="1"/>
    </row>
    <row r="145" spans="1:11" ht="21" customHeight="1" x14ac:dyDescent="0.3">
      <c r="A145" s="1">
        <v>143</v>
      </c>
      <c r="B145" s="10">
        <v>46166</v>
      </c>
      <c r="C145" s="1" t="s">
        <v>73</v>
      </c>
      <c r="D145" s="1" t="s">
        <v>74</v>
      </c>
      <c r="E145" s="1">
        <v>4100</v>
      </c>
      <c r="F145" s="1"/>
      <c r="G145" s="1"/>
      <c r="H145" s="1"/>
      <c r="I145" s="1"/>
      <c r="J145" s="1">
        <f t="shared" si="2"/>
        <v>0</v>
      </c>
      <c r="K145" s="1"/>
    </row>
    <row r="146" spans="1:11" ht="21" customHeight="1" x14ac:dyDescent="0.3">
      <c r="A146" s="1">
        <v>144</v>
      </c>
      <c r="B146" s="10">
        <v>46167</v>
      </c>
      <c r="C146" s="1" t="s">
        <v>73</v>
      </c>
      <c r="D146" s="1" t="s">
        <v>74</v>
      </c>
      <c r="E146" s="1">
        <v>4100</v>
      </c>
      <c r="F146" s="1"/>
      <c r="G146" s="1"/>
      <c r="H146" s="1"/>
      <c r="I146" s="1"/>
      <c r="J146" s="1">
        <f t="shared" si="2"/>
        <v>0</v>
      </c>
      <c r="K146" s="1"/>
    </row>
    <row r="147" spans="1:11" ht="21" customHeight="1" x14ac:dyDescent="0.3">
      <c r="A147" s="1">
        <v>145</v>
      </c>
      <c r="B147" s="10">
        <v>46168</v>
      </c>
      <c r="C147" s="1" t="s">
        <v>73</v>
      </c>
      <c r="D147" s="1" t="s">
        <v>74</v>
      </c>
      <c r="E147" s="1">
        <v>4100</v>
      </c>
      <c r="F147" s="1"/>
      <c r="G147" s="1"/>
      <c r="H147" s="1"/>
      <c r="I147" s="1"/>
      <c r="J147" s="1">
        <f t="shared" si="2"/>
        <v>0</v>
      </c>
      <c r="K147" s="1"/>
    </row>
    <row r="148" spans="1:11" ht="21" customHeight="1" x14ac:dyDescent="0.3">
      <c r="A148" s="1">
        <v>146</v>
      </c>
      <c r="B148" s="10">
        <v>46169</v>
      </c>
      <c r="C148" s="1" t="s">
        <v>73</v>
      </c>
      <c r="D148" s="1" t="s">
        <v>74</v>
      </c>
      <c r="E148" s="1">
        <v>4100</v>
      </c>
      <c r="F148" s="1"/>
      <c r="G148" s="1"/>
      <c r="H148" s="1"/>
      <c r="I148" s="1"/>
      <c r="J148" s="1">
        <f t="shared" si="2"/>
        <v>0</v>
      </c>
      <c r="K148" s="1"/>
    </row>
    <row r="149" spans="1:11" ht="21" customHeight="1" x14ac:dyDescent="0.3">
      <c r="A149" s="1">
        <v>147</v>
      </c>
      <c r="B149" s="10">
        <v>46170</v>
      </c>
      <c r="C149" s="1" t="s">
        <v>73</v>
      </c>
      <c r="D149" s="1" t="s">
        <v>74</v>
      </c>
      <c r="E149" s="1">
        <v>4100</v>
      </c>
      <c r="F149" s="1"/>
      <c r="G149" s="1"/>
      <c r="H149" s="1"/>
      <c r="I149" s="1"/>
      <c r="J149" s="1">
        <f t="shared" si="2"/>
        <v>0</v>
      </c>
      <c r="K149" s="1"/>
    </row>
    <row r="150" spans="1:11" ht="21" customHeight="1" x14ac:dyDescent="0.3">
      <c r="A150" s="1">
        <v>148</v>
      </c>
      <c r="B150" s="10">
        <v>46171</v>
      </c>
      <c r="C150" s="1" t="s">
        <v>73</v>
      </c>
      <c r="D150" s="1" t="s">
        <v>74</v>
      </c>
      <c r="E150" s="1">
        <v>4100</v>
      </c>
      <c r="F150" s="1"/>
      <c r="G150" s="1"/>
      <c r="H150" s="1"/>
      <c r="I150" s="1"/>
      <c r="J150" s="1">
        <f t="shared" si="2"/>
        <v>0</v>
      </c>
      <c r="K150" s="1"/>
    </row>
    <row r="151" spans="1:11" ht="21" customHeight="1" x14ac:dyDescent="0.3">
      <c r="A151" s="1">
        <v>149</v>
      </c>
      <c r="B151" s="10">
        <v>46172</v>
      </c>
      <c r="C151" s="1" t="s">
        <v>73</v>
      </c>
      <c r="D151" s="1" t="s">
        <v>74</v>
      </c>
      <c r="E151" s="1">
        <v>4100</v>
      </c>
      <c r="F151" s="1"/>
      <c r="G151" s="1"/>
      <c r="H151" s="1"/>
      <c r="I151" s="1"/>
      <c r="J151" s="1">
        <f t="shared" si="2"/>
        <v>0</v>
      </c>
      <c r="K151" s="1"/>
    </row>
    <row r="152" spans="1:11" ht="21" customHeight="1" x14ac:dyDescent="0.3">
      <c r="A152" s="1">
        <v>150</v>
      </c>
      <c r="B152" s="10">
        <v>46173</v>
      </c>
      <c r="C152" s="1" t="s">
        <v>73</v>
      </c>
      <c r="D152" s="1" t="s">
        <v>74</v>
      </c>
      <c r="E152" s="1">
        <v>4100</v>
      </c>
      <c r="F152" s="1"/>
      <c r="G152" s="1"/>
      <c r="H152" s="1"/>
      <c r="I152" s="1"/>
      <c r="J152" s="1">
        <f t="shared" si="2"/>
        <v>0</v>
      </c>
      <c r="K152" s="1"/>
    </row>
    <row r="153" spans="1:11" ht="21" customHeight="1" x14ac:dyDescent="0.3">
      <c r="A153" s="1">
        <v>151</v>
      </c>
      <c r="B153" s="10">
        <v>46174</v>
      </c>
      <c r="C153" s="1" t="s">
        <v>73</v>
      </c>
      <c r="D153" s="1" t="s">
        <v>74</v>
      </c>
      <c r="E153" s="1">
        <v>4100</v>
      </c>
      <c r="F153" s="1"/>
      <c r="G153" s="1"/>
      <c r="H153" s="1"/>
      <c r="I153" s="1"/>
      <c r="J153" s="1">
        <f t="shared" si="2"/>
        <v>0</v>
      </c>
      <c r="K153" s="1"/>
    </row>
    <row r="154" spans="1:11" ht="21" customHeight="1" x14ac:dyDescent="0.3">
      <c r="A154" s="1">
        <v>152</v>
      </c>
      <c r="B154" s="10">
        <v>46175</v>
      </c>
      <c r="C154" s="1" t="s">
        <v>73</v>
      </c>
      <c r="D154" s="1" t="s">
        <v>74</v>
      </c>
      <c r="E154" s="1">
        <v>4100</v>
      </c>
      <c r="F154" s="1"/>
      <c r="G154" s="1"/>
      <c r="H154" s="1"/>
      <c r="I154" s="1"/>
      <c r="J154" s="1">
        <f t="shared" si="2"/>
        <v>0</v>
      </c>
      <c r="K154" s="1"/>
    </row>
    <row r="155" spans="1:11" ht="21" customHeight="1" x14ac:dyDescent="0.3">
      <c r="A155" s="1">
        <v>153</v>
      </c>
      <c r="B155" s="10">
        <v>46176</v>
      </c>
      <c r="C155" s="1" t="s">
        <v>73</v>
      </c>
      <c r="D155" s="1" t="s">
        <v>74</v>
      </c>
      <c r="E155" s="1">
        <v>4100</v>
      </c>
      <c r="F155" s="1"/>
      <c r="G155" s="1"/>
      <c r="H155" s="1"/>
      <c r="I155" s="1"/>
      <c r="J155" s="1">
        <f t="shared" si="2"/>
        <v>0</v>
      </c>
      <c r="K155" s="1"/>
    </row>
    <row r="156" spans="1:11" ht="21" customHeight="1" x14ac:dyDescent="0.3">
      <c r="A156" s="1">
        <v>154</v>
      </c>
      <c r="B156" s="10">
        <v>46177</v>
      </c>
      <c r="C156" s="1" t="s">
        <v>73</v>
      </c>
      <c r="D156" s="1" t="s">
        <v>74</v>
      </c>
      <c r="E156" s="1">
        <v>4100</v>
      </c>
      <c r="F156" s="1"/>
      <c r="G156" s="1"/>
      <c r="H156" s="1"/>
      <c r="I156" s="1"/>
      <c r="J156" s="1">
        <f t="shared" si="2"/>
        <v>0</v>
      </c>
      <c r="K156" s="1"/>
    </row>
    <row r="157" spans="1:11" ht="21" customHeight="1" x14ac:dyDescent="0.3">
      <c r="A157" s="1">
        <v>155</v>
      </c>
      <c r="B157" s="10">
        <v>46178</v>
      </c>
      <c r="C157" s="1" t="s">
        <v>73</v>
      </c>
      <c r="D157" s="1" t="s">
        <v>74</v>
      </c>
      <c r="E157" s="1">
        <v>4100</v>
      </c>
      <c r="F157" s="1"/>
      <c r="G157" s="1"/>
      <c r="H157" s="1"/>
      <c r="I157" s="1"/>
      <c r="J157" s="1">
        <f t="shared" si="2"/>
        <v>0</v>
      </c>
      <c r="K157" s="1"/>
    </row>
    <row r="158" spans="1:11" ht="21" customHeight="1" x14ac:dyDescent="0.3">
      <c r="A158" s="1">
        <v>156</v>
      </c>
      <c r="B158" s="10">
        <v>46179</v>
      </c>
      <c r="C158" s="1" t="s">
        <v>73</v>
      </c>
      <c r="D158" s="1" t="s">
        <v>74</v>
      </c>
      <c r="E158" s="1">
        <v>4100</v>
      </c>
      <c r="F158" s="1"/>
      <c r="G158" s="1"/>
      <c r="H158" s="1"/>
      <c r="I158" s="1"/>
      <c r="J158" s="1">
        <f t="shared" si="2"/>
        <v>0</v>
      </c>
      <c r="K158" s="1"/>
    </row>
    <row r="159" spans="1:11" ht="21" customHeight="1" x14ac:dyDescent="0.3">
      <c r="A159" s="1">
        <v>157</v>
      </c>
      <c r="B159" s="10">
        <v>46180</v>
      </c>
      <c r="C159" s="1" t="s">
        <v>73</v>
      </c>
      <c r="D159" s="1" t="s">
        <v>74</v>
      </c>
      <c r="E159" s="1">
        <v>4100</v>
      </c>
      <c r="F159" s="1"/>
      <c r="G159" s="1"/>
      <c r="H159" s="1"/>
      <c r="I159" s="1"/>
      <c r="J159" s="1">
        <f t="shared" si="2"/>
        <v>0</v>
      </c>
      <c r="K159" s="1"/>
    </row>
    <row r="160" spans="1:11" ht="21" customHeight="1" x14ac:dyDescent="0.3">
      <c r="A160" s="1">
        <v>158</v>
      </c>
      <c r="B160" s="10">
        <v>46181</v>
      </c>
      <c r="C160" s="1" t="s">
        <v>73</v>
      </c>
      <c r="D160" s="1" t="s">
        <v>74</v>
      </c>
      <c r="E160" s="1">
        <v>4100</v>
      </c>
      <c r="F160" s="1"/>
      <c r="G160" s="1"/>
      <c r="H160" s="1"/>
      <c r="I160" s="1"/>
      <c r="J160" s="1">
        <f t="shared" si="2"/>
        <v>0</v>
      </c>
      <c r="K160" s="1"/>
    </row>
    <row r="161" spans="1:11" ht="21" customHeight="1" x14ac:dyDescent="0.3">
      <c r="A161" s="1">
        <v>159</v>
      </c>
      <c r="B161" s="10">
        <v>46182</v>
      </c>
      <c r="C161" s="1" t="s">
        <v>73</v>
      </c>
      <c r="D161" s="1" t="s">
        <v>74</v>
      </c>
      <c r="E161" s="1">
        <v>4100</v>
      </c>
      <c r="F161" s="1"/>
      <c r="G161" s="1"/>
      <c r="H161" s="1"/>
      <c r="I161" s="1"/>
      <c r="J161" s="1">
        <f t="shared" si="2"/>
        <v>0</v>
      </c>
      <c r="K161" s="1"/>
    </row>
    <row r="162" spans="1:11" ht="21" customHeight="1" x14ac:dyDescent="0.3">
      <c r="A162" s="1">
        <v>160</v>
      </c>
      <c r="B162" s="10">
        <v>46183</v>
      </c>
      <c r="C162" s="1" t="s">
        <v>73</v>
      </c>
      <c r="D162" s="1" t="s">
        <v>74</v>
      </c>
      <c r="E162" s="1">
        <v>4100</v>
      </c>
      <c r="F162" s="1"/>
      <c r="G162" s="1"/>
      <c r="H162" s="1"/>
      <c r="I162" s="1"/>
      <c r="J162" s="1">
        <f t="shared" si="2"/>
        <v>0</v>
      </c>
      <c r="K162" s="1"/>
    </row>
    <row r="163" spans="1:11" ht="21" customHeight="1" x14ac:dyDescent="0.3">
      <c r="A163" s="1">
        <v>161</v>
      </c>
      <c r="B163" s="10">
        <v>46184</v>
      </c>
      <c r="C163" s="1" t="s">
        <v>73</v>
      </c>
      <c r="D163" s="1" t="s">
        <v>74</v>
      </c>
      <c r="E163" s="1">
        <v>4100</v>
      </c>
      <c r="F163" s="1"/>
      <c r="G163" s="1"/>
      <c r="H163" s="1"/>
      <c r="I163" s="1"/>
      <c r="J163" s="1">
        <f t="shared" si="2"/>
        <v>0</v>
      </c>
      <c r="K163" s="1"/>
    </row>
    <row r="164" spans="1:11" ht="21" customHeight="1" x14ac:dyDescent="0.3">
      <c r="A164" s="1">
        <v>162</v>
      </c>
      <c r="B164" s="10">
        <v>46185</v>
      </c>
      <c r="C164" s="1" t="s">
        <v>73</v>
      </c>
      <c r="D164" s="1" t="s">
        <v>74</v>
      </c>
      <c r="E164" s="1">
        <v>4100</v>
      </c>
      <c r="F164" s="1"/>
      <c r="G164" s="1"/>
      <c r="H164" s="1"/>
      <c r="I164" s="1"/>
      <c r="J164" s="1">
        <f t="shared" si="2"/>
        <v>0</v>
      </c>
      <c r="K164" s="1"/>
    </row>
    <row r="165" spans="1:11" ht="21" customHeight="1" x14ac:dyDescent="0.3">
      <c r="A165" s="1">
        <v>163</v>
      </c>
      <c r="B165" s="10">
        <v>46186</v>
      </c>
      <c r="C165" s="1" t="s">
        <v>73</v>
      </c>
      <c r="D165" s="1" t="s">
        <v>74</v>
      </c>
      <c r="E165" s="1">
        <v>4100</v>
      </c>
      <c r="F165" s="1"/>
      <c r="G165" s="1"/>
      <c r="H165" s="1"/>
      <c r="I165" s="1"/>
      <c r="J165" s="1">
        <f t="shared" si="2"/>
        <v>0</v>
      </c>
      <c r="K165" s="1"/>
    </row>
    <row r="166" spans="1:11" ht="21" customHeight="1" x14ac:dyDescent="0.3">
      <c r="A166" s="1">
        <v>164</v>
      </c>
      <c r="B166" s="10">
        <v>46187</v>
      </c>
      <c r="C166" s="1" t="s">
        <v>73</v>
      </c>
      <c r="D166" s="1" t="s">
        <v>74</v>
      </c>
      <c r="E166" s="1">
        <v>4100</v>
      </c>
      <c r="F166" s="1"/>
      <c r="G166" s="1"/>
      <c r="H166" s="1"/>
      <c r="I166" s="1"/>
      <c r="J166" s="1">
        <f t="shared" si="2"/>
        <v>0</v>
      </c>
      <c r="K166" s="1"/>
    </row>
    <row r="167" spans="1:11" ht="21" customHeight="1" x14ac:dyDescent="0.3">
      <c r="A167" s="1">
        <v>165</v>
      </c>
      <c r="B167" s="10">
        <v>46188</v>
      </c>
      <c r="C167" s="1" t="s">
        <v>73</v>
      </c>
      <c r="D167" s="1" t="s">
        <v>74</v>
      </c>
      <c r="E167" s="1">
        <v>4100</v>
      </c>
      <c r="F167" s="1"/>
      <c r="G167" s="1"/>
      <c r="H167" s="1"/>
      <c r="I167" s="1"/>
      <c r="J167" s="1">
        <f t="shared" si="2"/>
        <v>0</v>
      </c>
      <c r="K167" s="1"/>
    </row>
    <row r="168" spans="1:11" ht="21" customHeight="1" x14ac:dyDescent="0.3">
      <c r="A168" s="1">
        <v>166</v>
      </c>
      <c r="B168" s="10">
        <v>46189</v>
      </c>
      <c r="C168" s="1" t="s">
        <v>73</v>
      </c>
      <c r="D168" s="1" t="s">
        <v>74</v>
      </c>
      <c r="E168" s="1">
        <v>4100</v>
      </c>
      <c r="F168" s="1"/>
      <c r="G168" s="1"/>
      <c r="H168" s="1"/>
      <c r="I168" s="1"/>
      <c r="J168" s="1">
        <f t="shared" si="2"/>
        <v>0</v>
      </c>
      <c r="K168" s="1"/>
    </row>
    <row r="169" spans="1:11" ht="21" customHeight="1" x14ac:dyDescent="0.3">
      <c r="A169" s="1">
        <v>167</v>
      </c>
      <c r="B169" s="10">
        <v>46190</v>
      </c>
      <c r="C169" s="1" t="s">
        <v>73</v>
      </c>
      <c r="D169" s="1" t="s">
        <v>74</v>
      </c>
      <c r="E169" s="1">
        <v>4100</v>
      </c>
      <c r="F169" s="1"/>
      <c r="G169" s="1"/>
      <c r="H169" s="1"/>
      <c r="I169" s="1"/>
      <c r="J169" s="1">
        <f t="shared" si="2"/>
        <v>0</v>
      </c>
      <c r="K169" s="1"/>
    </row>
    <row r="170" spans="1:11" ht="21" customHeight="1" x14ac:dyDescent="0.3">
      <c r="A170" s="1">
        <v>168</v>
      </c>
      <c r="B170" s="10">
        <v>46191</v>
      </c>
      <c r="C170" s="1" t="s">
        <v>73</v>
      </c>
      <c r="D170" s="1" t="s">
        <v>74</v>
      </c>
      <c r="E170" s="1">
        <v>4100</v>
      </c>
      <c r="F170" s="1"/>
      <c r="G170" s="1"/>
      <c r="H170" s="1"/>
      <c r="I170" s="1"/>
      <c r="J170" s="1">
        <f t="shared" si="2"/>
        <v>0</v>
      </c>
      <c r="K170" s="1"/>
    </row>
    <row r="171" spans="1:11" ht="21" customHeight="1" x14ac:dyDescent="0.3">
      <c r="A171" s="1">
        <v>169</v>
      </c>
      <c r="B171" s="10">
        <v>46192</v>
      </c>
      <c r="C171" s="1" t="s">
        <v>73</v>
      </c>
      <c r="D171" s="1" t="s">
        <v>74</v>
      </c>
      <c r="E171" s="1">
        <v>4100</v>
      </c>
      <c r="F171" s="1"/>
      <c r="G171" s="1"/>
      <c r="H171" s="1"/>
      <c r="I171" s="1"/>
      <c r="J171" s="1">
        <f t="shared" si="2"/>
        <v>0</v>
      </c>
      <c r="K171" s="1"/>
    </row>
    <row r="172" spans="1:11" ht="21" customHeight="1" x14ac:dyDescent="0.3">
      <c r="A172" s="1">
        <v>170</v>
      </c>
      <c r="B172" s="10">
        <v>46193</v>
      </c>
      <c r="C172" s="1" t="s">
        <v>73</v>
      </c>
      <c r="D172" s="1" t="s">
        <v>74</v>
      </c>
      <c r="E172" s="1">
        <v>4100</v>
      </c>
      <c r="F172" s="1"/>
      <c r="G172" s="1"/>
      <c r="H172" s="1"/>
      <c r="I172" s="1"/>
      <c r="J172" s="1">
        <f t="shared" si="2"/>
        <v>0</v>
      </c>
      <c r="K172" s="1"/>
    </row>
    <row r="173" spans="1:11" ht="21" customHeight="1" x14ac:dyDescent="0.3">
      <c r="A173" s="1">
        <v>171</v>
      </c>
      <c r="B173" s="10">
        <v>46194</v>
      </c>
      <c r="C173" s="1" t="s">
        <v>73</v>
      </c>
      <c r="D173" s="1" t="s">
        <v>74</v>
      </c>
      <c r="E173" s="1">
        <v>4100</v>
      </c>
      <c r="F173" s="1"/>
      <c r="G173" s="1"/>
      <c r="H173" s="1"/>
      <c r="I173" s="1"/>
      <c r="J173" s="1">
        <f t="shared" si="2"/>
        <v>0</v>
      </c>
      <c r="K173" s="1"/>
    </row>
    <row r="174" spans="1:11" ht="21" customHeight="1" x14ac:dyDescent="0.3">
      <c r="A174" s="1">
        <v>172</v>
      </c>
      <c r="B174" s="10">
        <v>46195</v>
      </c>
      <c r="C174" s="1" t="s">
        <v>73</v>
      </c>
      <c r="D174" s="1" t="s">
        <v>74</v>
      </c>
      <c r="E174" s="1">
        <v>4100</v>
      </c>
      <c r="F174" s="1"/>
      <c r="G174" s="1"/>
      <c r="H174" s="1"/>
      <c r="I174" s="1"/>
      <c r="J174" s="1">
        <f t="shared" si="2"/>
        <v>0</v>
      </c>
      <c r="K174" s="1"/>
    </row>
    <row r="175" spans="1:11" ht="21" customHeight="1" x14ac:dyDescent="0.3">
      <c r="A175" s="1">
        <v>173</v>
      </c>
      <c r="B175" s="10">
        <v>46196</v>
      </c>
      <c r="C175" s="1" t="s">
        <v>73</v>
      </c>
      <c r="D175" s="1" t="s">
        <v>74</v>
      </c>
      <c r="E175" s="1">
        <v>4100</v>
      </c>
      <c r="F175" s="1"/>
      <c r="G175" s="1"/>
      <c r="H175" s="1"/>
      <c r="I175" s="1"/>
      <c r="J175" s="1">
        <f t="shared" si="2"/>
        <v>0</v>
      </c>
      <c r="K175" s="1"/>
    </row>
    <row r="176" spans="1:11" ht="21" customHeight="1" x14ac:dyDescent="0.3">
      <c r="A176" s="1">
        <v>174</v>
      </c>
      <c r="B176" s="10">
        <v>46197</v>
      </c>
      <c r="C176" s="1" t="s">
        <v>73</v>
      </c>
      <c r="D176" s="1" t="s">
        <v>74</v>
      </c>
      <c r="E176" s="1">
        <v>4100</v>
      </c>
      <c r="F176" s="1"/>
      <c r="G176" s="1"/>
      <c r="H176" s="1"/>
      <c r="I176" s="1"/>
      <c r="J176" s="1">
        <f t="shared" si="2"/>
        <v>0</v>
      </c>
      <c r="K176" s="1"/>
    </row>
    <row r="177" spans="1:11" ht="21" customHeight="1" x14ac:dyDescent="0.3">
      <c r="A177" s="1">
        <v>175</v>
      </c>
      <c r="B177" s="10">
        <v>46198</v>
      </c>
      <c r="C177" s="1" t="s">
        <v>73</v>
      </c>
      <c r="D177" s="1" t="s">
        <v>74</v>
      </c>
      <c r="E177" s="1">
        <v>4100</v>
      </c>
      <c r="F177" s="1"/>
      <c r="G177" s="1"/>
      <c r="H177" s="1"/>
      <c r="I177" s="1"/>
      <c r="J177" s="1">
        <f t="shared" si="2"/>
        <v>0</v>
      </c>
      <c r="K177" s="1"/>
    </row>
    <row r="178" spans="1:11" ht="21" customHeight="1" x14ac:dyDescent="0.3">
      <c r="A178" s="1">
        <v>176</v>
      </c>
      <c r="B178" s="10">
        <v>46199</v>
      </c>
      <c r="C178" s="1" t="s">
        <v>73</v>
      </c>
      <c r="D178" s="1" t="s">
        <v>74</v>
      </c>
      <c r="E178" s="1">
        <v>4100</v>
      </c>
      <c r="F178" s="1"/>
      <c r="G178" s="1"/>
      <c r="H178" s="1"/>
      <c r="I178" s="1"/>
      <c r="J178" s="1">
        <f t="shared" si="2"/>
        <v>0</v>
      </c>
      <c r="K178" s="1"/>
    </row>
    <row r="179" spans="1:11" ht="21" customHeight="1" x14ac:dyDescent="0.3">
      <c r="A179" s="1">
        <v>177</v>
      </c>
      <c r="B179" s="10">
        <v>46200</v>
      </c>
      <c r="C179" s="1" t="s">
        <v>73</v>
      </c>
      <c r="D179" s="1" t="s">
        <v>74</v>
      </c>
      <c r="E179" s="1">
        <v>4100</v>
      </c>
      <c r="F179" s="1"/>
      <c r="G179" s="1"/>
      <c r="H179" s="1"/>
      <c r="I179" s="1"/>
      <c r="J179" s="1">
        <f t="shared" si="2"/>
        <v>0</v>
      </c>
      <c r="K179" s="1"/>
    </row>
    <row r="180" spans="1:11" ht="21" customHeight="1" x14ac:dyDescent="0.3">
      <c r="A180" s="1">
        <v>178</v>
      </c>
      <c r="B180" s="10">
        <v>46201</v>
      </c>
      <c r="C180" s="1" t="s">
        <v>73</v>
      </c>
      <c r="D180" s="1" t="s">
        <v>74</v>
      </c>
      <c r="E180" s="1">
        <v>4100</v>
      </c>
      <c r="F180" s="1"/>
      <c r="G180" s="1"/>
      <c r="H180" s="1"/>
      <c r="I180" s="1"/>
      <c r="J180" s="1">
        <f t="shared" si="2"/>
        <v>0</v>
      </c>
      <c r="K180" s="1"/>
    </row>
    <row r="181" spans="1:11" ht="21" customHeight="1" x14ac:dyDescent="0.3">
      <c r="A181" s="1">
        <v>179</v>
      </c>
      <c r="B181" s="10">
        <v>46202</v>
      </c>
      <c r="C181" s="1" t="s">
        <v>73</v>
      </c>
      <c r="D181" s="1" t="s">
        <v>74</v>
      </c>
      <c r="E181" s="1">
        <v>4100</v>
      </c>
      <c r="F181" s="1"/>
      <c r="G181" s="1"/>
      <c r="H181" s="1"/>
      <c r="I181" s="1"/>
      <c r="J181" s="1">
        <f t="shared" si="2"/>
        <v>0</v>
      </c>
      <c r="K181" s="1"/>
    </row>
    <row r="182" spans="1:11" ht="21" customHeight="1" x14ac:dyDescent="0.3">
      <c r="A182" s="1">
        <v>180</v>
      </c>
      <c r="B182" s="10">
        <v>46203</v>
      </c>
      <c r="C182" s="1" t="s">
        <v>73</v>
      </c>
      <c r="D182" s="1" t="s">
        <v>74</v>
      </c>
      <c r="E182" s="1">
        <v>4100</v>
      </c>
      <c r="F182" s="1"/>
      <c r="G182" s="1"/>
      <c r="H182" s="1"/>
      <c r="I182" s="1"/>
      <c r="J182" s="1">
        <f t="shared" si="2"/>
        <v>0</v>
      </c>
      <c r="K182" s="1"/>
    </row>
    <row r="183" spans="1:11" ht="21" customHeight="1" x14ac:dyDescent="0.3">
      <c r="A183" s="1">
        <v>181</v>
      </c>
      <c r="B183" s="10">
        <v>46204</v>
      </c>
      <c r="C183" s="1" t="s">
        <v>73</v>
      </c>
      <c r="D183" s="1" t="s">
        <v>74</v>
      </c>
      <c r="E183" s="1">
        <v>4100</v>
      </c>
      <c r="F183" s="1"/>
      <c r="G183" s="1"/>
      <c r="H183" s="1"/>
      <c r="I183" s="1"/>
      <c r="J183" s="1">
        <f t="shared" si="2"/>
        <v>0</v>
      </c>
      <c r="K183" s="1"/>
    </row>
    <row r="184" spans="1:11" ht="21" customHeight="1" x14ac:dyDescent="0.3">
      <c r="A184" s="1">
        <v>182</v>
      </c>
      <c r="B184" s="10">
        <v>46205</v>
      </c>
      <c r="C184" s="1" t="s">
        <v>73</v>
      </c>
      <c r="D184" s="1" t="s">
        <v>74</v>
      </c>
      <c r="E184" s="1">
        <v>4100</v>
      </c>
      <c r="F184" s="1"/>
      <c r="G184" s="1"/>
      <c r="H184" s="1"/>
      <c r="I184" s="1"/>
      <c r="J184" s="1">
        <f t="shared" si="2"/>
        <v>0</v>
      </c>
      <c r="K184" s="1"/>
    </row>
    <row r="185" spans="1:11" ht="21" customHeight="1" x14ac:dyDescent="0.3">
      <c r="A185" s="1">
        <v>183</v>
      </c>
      <c r="B185" s="10">
        <v>46206</v>
      </c>
      <c r="C185" s="1" t="s">
        <v>73</v>
      </c>
      <c r="D185" s="1" t="s">
        <v>74</v>
      </c>
      <c r="E185" s="1">
        <v>4100</v>
      </c>
      <c r="F185" s="1"/>
      <c r="G185" s="1"/>
      <c r="H185" s="1"/>
      <c r="I185" s="1"/>
      <c r="J185" s="1">
        <f t="shared" si="2"/>
        <v>0</v>
      </c>
      <c r="K185" s="1"/>
    </row>
    <row r="186" spans="1:11" ht="21" customHeight="1" x14ac:dyDescent="0.3">
      <c r="A186" s="1">
        <v>184</v>
      </c>
      <c r="B186" s="10">
        <v>46207</v>
      </c>
      <c r="C186" s="1" t="s">
        <v>73</v>
      </c>
      <c r="D186" s="1" t="s">
        <v>74</v>
      </c>
      <c r="E186" s="1">
        <v>4100</v>
      </c>
      <c r="F186" s="1"/>
      <c r="G186" s="1"/>
      <c r="H186" s="1"/>
      <c r="I186" s="1"/>
      <c r="J186" s="1">
        <f t="shared" si="2"/>
        <v>0</v>
      </c>
      <c r="K186" s="1"/>
    </row>
    <row r="187" spans="1:11" ht="21" customHeight="1" x14ac:dyDescent="0.3">
      <c r="A187" s="1">
        <v>185</v>
      </c>
      <c r="B187" s="10">
        <v>46208</v>
      </c>
      <c r="C187" s="1" t="s">
        <v>73</v>
      </c>
      <c r="D187" s="1" t="s">
        <v>74</v>
      </c>
      <c r="E187" s="1">
        <v>4100</v>
      </c>
      <c r="F187" s="1"/>
      <c r="G187" s="1"/>
      <c r="H187" s="1"/>
      <c r="I187" s="1"/>
      <c r="J187" s="1">
        <f t="shared" si="2"/>
        <v>0</v>
      </c>
      <c r="K187" s="1"/>
    </row>
    <row r="188" spans="1:11" ht="21" customHeight="1" x14ac:dyDescent="0.3">
      <c r="A188" s="1">
        <v>186</v>
      </c>
      <c r="B188" s="10">
        <v>46209</v>
      </c>
      <c r="C188" s="1" t="s">
        <v>73</v>
      </c>
      <c r="D188" s="1" t="s">
        <v>74</v>
      </c>
      <c r="E188" s="1">
        <v>4100</v>
      </c>
      <c r="F188" s="1"/>
      <c r="G188" s="1"/>
      <c r="H188" s="1"/>
      <c r="I188" s="1"/>
      <c r="J188" s="1">
        <f t="shared" si="2"/>
        <v>0</v>
      </c>
      <c r="K188" s="1"/>
    </row>
    <row r="189" spans="1:11" ht="21" customHeight="1" x14ac:dyDescent="0.3">
      <c r="A189" s="1">
        <v>187</v>
      </c>
      <c r="B189" s="10">
        <v>46210</v>
      </c>
      <c r="C189" s="1" t="s">
        <v>73</v>
      </c>
      <c r="D189" s="1" t="s">
        <v>74</v>
      </c>
      <c r="E189" s="1">
        <v>4100</v>
      </c>
      <c r="F189" s="1"/>
      <c r="G189" s="1"/>
      <c r="H189" s="1"/>
      <c r="I189" s="1"/>
      <c r="J189" s="1">
        <f t="shared" si="2"/>
        <v>0</v>
      </c>
      <c r="K189" s="1"/>
    </row>
    <row r="190" spans="1:11" ht="21" customHeight="1" x14ac:dyDescent="0.3">
      <c r="A190" s="1">
        <v>188</v>
      </c>
      <c r="B190" s="10">
        <v>46211</v>
      </c>
      <c r="C190" s="1" t="s">
        <v>73</v>
      </c>
      <c r="D190" s="1" t="s">
        <v>74</v>
      </c>
      <c r="E190" s="1">
        <v>4100</v>
      </c>
      <c r="F190" s="1"/>
      <c r="G190" s="1"/>
      <c r="H190" s="1"/>
      <c r="I190" s="1"/>
      <c r="J190" s="1">
        <f t="shared" si="2"/>
        <v>0</v>
      </c>
      <c r="K190" s="1"/>
    </row>
    <row r="191" spans="1:11" ht="21" customHeight="1" x14ac:dyDescent="0.3">
      <c r="A191" s="1">
        <v>189</v>
      </c>
      <c r="B191" s="10">
        <v>46212</v>
      </c>
      <c r="C191" s="1" t="s">
        <v>73</v>
      </c>
      <c r="D191" s="1" t="s">
        <v>74</v>
      </c>
      <c r="E191" s="1">
        <v>4100</v>
      </c>
      <c r="F191" s="1"/>
      <c r="G191" s="1"/>
      <c r="H191" s="1"/>
      <c r="I191" s="1"/>
      <c r="J191" s="1">
        <f t="shared" si="2"/>
        <v>0</v>
      </c>
      <c r="K191" s="1"/>
    </row>
    <row r="192" spans="1:11" ht="21" customHeight="1" x14ac:dyDescent="0.3">
      <c r="A192" s="1">
        <v>190</v>
      </c>
      <c r="B192" s="10">
        <v>46213</v>
      </c>
      <c r="C192" s="1" t="s">
        <v>73</v>
      </c>
      <c r="D192" s="1" t="s">
        <v>74</v>
      </c>
      <c r="E192" s="1">
        <v>4100</v>
      </c>
      <c r="F192" s="1"/>
      <c r="G192" s="1"/>
      <c r="H192" s="1"/>
      <c r="I192" s="1"/>
      <c r="J192" s="1">
        <f t="shared" si="2"/>
        <v>0</v>
      </c>
      <c r="K192" s="1"/>
    </row>
    <row r="193" spans="1:11" ht="21" customHeight="1" x14ac:dyDescent="0.3">
      <c r="A193" s="1">
        <v>191</v>
      </c>
      <c r="B193" s="10">
        <v>46214</v>
      </c>
      <c r="C193" s="1" t="s">
        <v>73</v>
      </c>
      <c r="D193" s="1" t="s">
        <v>74</v>
      </c>
      <c r="E193" s="1">
        <v>4100</v>
      </c>
      <c r="F193" s="1"/>
      <c r="G193" s="1"/>
      <c r="H193" s="1"/>
      <c r="I193" s="1"/>
      <c r="J193" s="1">
        <f t="shared" si="2"/>
        <v>0</v>
      </c>
      <c r="K193" s="1"/>
    </row>
    <row r="194" spans="1:11" ht="21" customHeight="1" x14ac:dyDescent="0.3">
      <c r="A194" s="1">
        <v>192</v>
      </c>
      <c r="B194" s="10">
        <v>46215</v>
      </c>
      <c r="C194" s="1" t="s">
        <v>73</v>
      </c>
      <c r="D194" s="1" t="s">
        <v>74</v>
      </c>
      <c r="E194" s="1">
        <v>4100</v>
      </c>
      <c r="F194" s="1"/>
      <c r="G194" s="1"/>
      <c r="H194" s="1"/>
      <c r="I194" s="1"/>
      <c r="J194" s="1">
        <f t="shared" si="2"/>
        <v>0</v>
      </c>
      <c r="K194" s="1"/>
    </row>
    <row r="195" spans="1:11" ht="21" customHeight="1" x14ac:dyDescent="0.3">
      <c r="A195" s="1">
        <v>193</v>
      </c>
      <c r="B195" s="10">
        <v>46216</v>
      </c>
      <c r="C195" s="1" t="s">
        <v>73</v>
      </c>
      <c r="D195" s="1" t="s">
        <v>74</v>
      </c>
      <c r="E195" s="1">
        <v>4100</v>
      </c>
      <c r="F195" s="1"/>
      <c r="G195" s="1"/>
      <c r="H195" s="1"/>
      <c r="I195" s="1"/>
      <c r="J195" s="1">
        <f t="shared" si="2"/>
        <v>0</v>
      </c>
      <c r="K195" s="1"/>
    </row>
    <row r="196" spans="1:11" ht="21" customHeight="1" x14ac:dyDescent="0.3">
      <c r="A196" s="1">
        <v>194</v>
      </c>
      <c r="B196" s="10">
        <v>46217</v>
      </c>
      <c r="C196" s="1" t="s">
        <v>73</v>
      </c>
      <c r="D196" s="1" t="s">
        <v>74</v>
      </c>
      <c r="E196" s="1">
        <v>4100</v>
      </c>
      <c r="F196" s="1"/>
      <c r="G196" s="1"/>
      <c r="H196" s="1"/>
      <c r="I196" s="1"/>
      <c r="J196" s="1">
        <f t="shared" ref="J196:J259" si="3">E196*F196-G196-H196+I196</f>
        <v>0</v>
      </c>
      <c r="K196" s="1"/>
    </row>
    <row r="197" spans="1:11" ht="21" customHeight="1" x14ac:dyDescent="0.3">
      <c r="A197" s="1">
        <v>195</v>
      </c>
      <c r="B197" s="10">
        <v>46218</v>
      </c>
      <c r="C197" s="1" t="s">
        <v>73</v>
      </c>
      <c r="D197" s="1" t="s">
        <v>74</v>
      </c>
      <c r="E197" s="1">
        <v>4100</v>
      </c>
      <c r="F197" s="1"/>
      <c r="G197" s="1"/>
      <c r="H197" s="1"/>
      <c r="I197" s="1"/>
      <c r="J197" s="1">
        <f t="shared" si="3"/>
        <v>0</v>
      </c>
      <c r="K197" s="1"/>
    </row>
    <row r="198" spans="1:11" ht="21" customHeight="1" x14ac:dyDescent="0.3">
      <c r="A198" s="1">
        <v>196</v>
      </c>
      <c r="B198" s="10">
        <v>46219</v>
      </c>
      <c r="C198" s="1" t="s">
        <v>73</v>
      </c>
      <c r="D198" s="1" t="s">
        <v>74</v>
      </c>
      <c r="E198" s="1">
        <v>4100</v>
      </c>
      <c r="F198" s="1"/>
      <c r="G198" s="1"/>
      <c r="H198" s="1"/>
      <c r="I198" s="1"/>
      <c r="J198" s="1">
        <f t="shared" si="3"/>
        <v>0</v>
      </c>
      <c r="K198" s="1"/>
    </row>
    <row r="199" spans="1:11" ht="21" customHeight="1" x14ac:dyDescent="0.3">
      <c r="A199" s="1">
        <v>197</v>
      </c>
      <c r="B199" s="10">
        <v>46220</v>
      </c>
      <c r="C199" s="1" t="s">
        <v>73</v>
      </c>
      <c r="D199" s="1" t="s">
        <v>74</v>
      </c>
      <c r="E199" s="1">
        <v>4100</v>
      </c>
      <c r="F199" s="1"/>
      <c r="G199" s="1"/>
      <c r="H199" s="1"/>
      <c r="I199" s="1"/>
      <c r="J199" s="1">
        <f t="shared" si="3"/>
        <v>0</v>
      </c>
      <c r="K199" s="1"/>
    </row>
    <row r="200" spans="1:11" ht="21" customHeight="1" x14ac:dyDescent="0.3">
      <c r="A200" s="1">
        <v>198</v>
      </c>
      <c r="B200" s="10">
        <v>46221</v>
      </c>
      <c r="C200" s="1" t="s">
        <v>73</v>
      </c>
      <c r="D200" s="1" t="s">
        <v>74</v>
      </c>
      <c r="E200" s="1">
        <v>4100</v>
      </c>
      <c r="F200" s="1"/>
      <c r="G200" s="1"/>
      <c r="H200" s="1"/>
      <c r="I200" s="1"/>
      <c r="J200" s="1">
        <f t="shared" si="3"/>
        <v>0</v>
      </c>
      <c r="K200" s="1"/>
    </row>
    <row r="201" spans="1:11" ht="21" customHeight="1" x14ac:dyDescent="0.3">
      <c r="A201" s="1">
        <v>199</v>
      </c>
      <c r="B201" s="10">
        <v>46222</v>
      </c>
      <c r="C201" s="1" t="s">
        <v>73</v>
      </c>
      <c r="D201" s="1" t="s">
        <v>74</v>
      </c>
      <c r="E201" s="1">
        <v>4100</v>
      </c>
      <c r="F201" s="1"/>
      <c r="G201" s="1"/>
      <c r="H201" s="1"/>
      <c r="I201" s="1"/>
      <c r="J201" s="1">
        <f t="shared" si="3"/>
        <v>0</v>
      </c>
      <c r="K201" s="1"/>
    </row>
    <row r="202" spans="1:11" ht="21" customHeight="1" x14ac:dyDescent="0.3">
      <c r="A202" s="1">
        <v>200</v>
      </c>
      <c r="B202" s="10">
        <v>46223</v>
      </c>
      <c r="C202" s="1" t="s">
        <v>73</v>
      </c>
      <c r="D202" s="1" t="s">
        <v>74</v>
      </c>
      <c r="E202" s="1">
        <v>4100</v>
      </c>
      <c r="F202" s="1"/>
      <c r="G202" s="1"/>
      <c r="H202" s="1"/>
      <c r="I202" s="1"/>
      <c r="J202" s="1">
        <f t="shared" si="3"/>
        <v>0</v>
      </c>
      <c r="K202" s="1"/>
    </row>
    <row r="203" spans="1:11" ht="21" customHeight="1" x14ac:dyDescent="0.3">
      <c r="A203" s="1">
        <v>201</v>
      </c>
      <c r="B203" s="10">
        <v>46224</v>
      </c>
      <c r="C203" s="1" t="s">
        <v>73</v>
      </c>
      <c r="D203" s="1" t="s">
        <v>74</v>
      </c>
      <c r="E203" s="1">
        <v>4100</v>
      </c>
      <c r="F203" s="1"/>
      <c r="G203" s="1"/>
      <c r="H203" s="1"/>
      <c r="I203" s="1"/>
      <c r="J203" s="1">
        <f t="shared" si="3"/>
        <v>0</v>
      </c>
      <c r="K203" s="1"/>
    </row>
    <row r="204" spans="1:11" ht="21" customHeight="1" x14ac:dyDescent="0.3">
      <c r="A204" s="1">
        <v>202</v>
      </c>
      <c r="B204" s="10">
        <v>46225</v>
      </c>
      <c r="C204" s="1" t="s">
        <v>73</v>
      </c>
      <c r="D204" s="1" t="s">
        <v>74</v>
      </c>
      <c r="E204" s="1">
        <v>4100</v>
      </c>
      <c r="F204" s="1"/>
      <c r="G204" s="1"/>
      <c r="H204" s="1"/>
      <c r="I204" s="1"/>
      <c r="J204" s="1">
        <f t="shared" si="3"/>
        <v>0</v>
      </c>
      <c r="K204" s="1"/>
    </row>
    <row r="205" spans="1:11" ht="21" customHeight="1" x14ac:dyDescent="0.3">
      <c r="A205" s="1">
        <v>203</v>
      </c>
      <c r="B205" s="10">
        <v>46226</v>
      </c>
      <c r="C205" s="1" t="s">
        <v>73</v>
      </c>
      <c r="D205" s="1" t="s">
        <v>74</v>
      </c>
      <c r="E205" s="1">
        <v>4100</v>
      </c>
      <c r="F205" s="1"/>
      <c r="G205" s="1"/>
      <c r="H205" s="1"/>
      <c r="I205" s="1"/>
      <c r="J205" s="1">
        <f t="shared" si="3"/>
        <v>0</v>
      </c>
      <c r="K205" s="1"/>
    </row>
    <row r="206" spans="1:11" ht="21" customHeight="1" x14ac:dyDescent="0.3">
      <c r="A206" s="1">
        <v>204</v>
      </c>
      <c r="B206" s="10">
        <v>46227</v>
      </c>
      <c r="C206" s="1" t="s">
        <v>73</v>
      </c>
      <c r="D206" s="1" t="s">
        <v>74</v>
      </c>
      <c r="E206" s="1">
        <v>4100</v>
      </c>
      <c r="F206" s="1"/>
      <c r="G206" s="1"/>
      <c r="H206" s="1"/>
      <c r="I206" s="1"/>
      <c r="J206" s="1">
        <f t="shared" si="3"/>
        <v>0</v>
      </c>
      <c r="K206" s="1"/>
    </row>
    <row r="207" spans="1:11" ht="21" customHeight="1" x14ac:dyDescent="0.3">
      <c r="A207" s="1">
        <v>205</v>
      </c>
      <c r="B207" s="10">
        <v>46228</v>
      </c>
      <c r="C207" s="1" t="s">
        <v>73</v>
      </c>
      <c r="D207" s="1" t="s">
        <v>74</v>
      </c>
      <c r="E207" s="1">
        <v>4100</v>
      </c>
      <c r="F207" s="1"/>
      <c r="G207" s="1"/>
      <c r="H207" s="1"/>
      <c r="I207" s="1"/>
      <c r="J207" s="1">
        <f t="shared" si="3"/>
        <v>0</v>
      </c>
      <c r="K207" s="1"/>
    </row>
    <row r="208" spans="1:11" ht="21" customHeight="1" x14ac:dyDescent="0.3">
      <c r="A208" s="1">
        <v>206</v>
      </c>
      <c r="B208" s="10">
        <v>46229</v>
      </c>
      <c r="C208" s="1" t="s">
        <v>73</v>
      </c>
      <c r="D208" s="1" t="s">
        <v>74</v>
      </c>
      <c r="E208" s="1">
        <v>4100</v>
      </c>
      <c r="F208" s="1"/>
      <c r="G208" s="1"/>
      <c r="H208" s="1"/>
      <c r="I208" s="1"/>
      <c r="J208" s="1">
        <f t="shared" si="3"/>
        <v>0</v>
      </c>
      <c r="K208" s="1"/>
    </row>
    <row r="209" spans="1:11" ht="21" customHeight="1" x14ac:dyDescent="0.3">
      <c r="A209" s="1">
        <v>207</v>
      </c>
      <c r="B209" s="10">
        <v>46230</v>
      </c>
      <c r="C209" s="1" t="s">
        <v>73</v>
      </c>
      <c r="D209" s="1" t="s">
        <v>74</v>
      </c>
      <c r="E209" s="1">
        <v>4100</v>
      </c>
      <c r="F209" s="1"/>
      <c r="G209" s="1"/>
      <c r="H209" s="1"/>
      <c r="I209" s="1"/>
      <c r="J209" s="1">
        <f t="shared" si="3"/>
        <v>0</v>
      </c>
      <c r="K209" s="1"/>
    </row>
    <row r="210" spans="1:11" ht="21" customHeight="1" x14ac:dyDescent="0.3">
      <c r="A210" s="1">
        <v>208</v>
      </c>
      <c r="B210" s="10">
        <v>46231</v>
      </c>
      <c r="C210" s="1" t="s">
        <v>73</v>
      </c>
      <c r="D210" s="1" t="s">
        <v>74</v>
      </c>
      <c r="E210" s="1">
        <v>4100</v>
      </c>
      <c r="F210" s="1"/>
      <c r="G210" s="1"/>
      <c r="H210" s="1"/>
      <c r="I210" s="1"/>
      <c r="J210" s="1">
        <f t="shared" si="3"/>
        <v>0</v>
      </c>
      <c r="K210" s="1"/>
    </row>
    <row r="211" spans="1:11" ht="21" customHeight="1" x14ac:dyDescent="0.3">
      <c r="A211" s="1">
        <v>209</v>
      </c>
      <c r="B211" s="10">
        <v>46232</v>
      </c>
      <c r="C211" s="1" t="s">
        <v>73</v>
      </c>
      <c r="D211" s="1" t="s">
        <v>74</v>
      </c>
      <c r="E211" s="1">
        <v>4100</v>
      </c>
      <c r="F211" s="1"/>
      <c r="G211" s="1"/>
      <c r="H211" s="1"/>
      <c r="I211" s="1"/>
      <c r="J211" s="1">
        <f t="shared" si="3"/>
        <v>0</v>
      </c>
      <c r="K211" s="1"/>
    </row>
    <row r="212" spans="1:11" ht="21" customHeight="1" x14ac:dyDescent="0.3">
      <c r="A212" s="1">
        <v>210</v>
      </c>
      <c r="B212" s="10">
        <v>46233</v>
      </c>
      <c r="C212" s="1" t="s">
        <v>73</v>
      </c>
      <c r="D212" s="1" t="s">
        <v>74</v>
      </c>
      <c r="E212" s="1">
        <v>4100</v>
      </c>
      <c r="F212" s="1"/>
      <c r="G212" s="1"/>
      <c r="H212" s="1"/>
      <c r="I212" s="1"/>
      <c r="J212" s="1">
        <f t="shared" si="3"/>
        <v>0</v>
      </c>
      <c r="K212" s="1"/>
    </row>
    <row r="213" spans="1:11" ht="21" customHeight="1" x14ac:dyDescent="0.3">
      <c r="A213" s="1">
        <v>211</v>
      </c>
      <c r="B213" s="10">
        <v>46234</v>
      </c>
      <c r="C213" s="1" t="s">
        <v>73</v>
      </c>
      <c r="D213" s="1" t="s">
        <v>74</v>
      </c>
      <c r="E213" s="1">
        <v>4100</v>
      </c>
      <c r="F213" s="1"/>
      <c r="G213" s="1"/>
      <c r="H213" s="1"/>
      <c r="I213" s="1"/>
      <c r="J213" s="1">
        <f t="shared" si="3"/>
        <v>0</v>
      </c>
      <c r="K213" s="1"/>
    </row>
    <row r="214" spans="1:11" ht="21" customHeight="1" x14ac:dyDescent="0.3">
      <c r="A214" s="1">
        <v>212</v>
      </c>
      <c r="B214" s="10">
        <v>46235</v>
      </c>
      <c r="C214" s="1" t="s">
        <v>73</v>
      </c>
      <c r="D214" s="1" t="s">
        <v>74</v>
      </c>
      <c r="E214" s="1">
        <v>4100</v>
      </c>
      <c r="F214" s="1"/>
      <c r="G214" s="1"/>
      <c r="H214" s="1"/>
      <c r="I214" s="1"/>
      <c r="J214" s="1">
        <f t="shared" si="3"/>
        <v>0</v>
      </c>
      <c r="K214" s="1"/>
    </row>
    <row r="215" spans="1:11" ht="21" customHeight="1" x14ac:dyDescent="0.3">
      <c r="A215" s="1">
        <v>213</v>
      </c>
      <c r="B215" s="10">
        <v>46236</v>
      </c>
      <c r="C215" s="1" t="s">
        <v>73</v>
      </c>
      <c r="D215" s="1" t="s">
        <v>74</v>
      </c>
      <c r="E215" s="1">
        <v>4100</v>
      </c>
      <c r="F215" s="1"/>
      <c r="G215" s="1"/>
      <c r="H215" s="1"/>
      <c r="I215" s="1"/>
      <c r="J215" s="1">
        <f t="shared" si="3"/>
        <v>0</v>
      </c>
      <c r="K215" s="1"/>
    </row>
    <row r="216" spans="1:11" ht="21" customHeight="1" x14ac:dyDescent="0.3">
      <c r="A216" s="1">
        <v>214</v>
      </c>
      <c r="B216" s="10">
        <v>46237</v>
      </c>
      <c r="C216" s="1" t="s">
        <v>73</v>
      </c>
      <c r="D216" s="1" t="s">
        <v>74</v>
      </c>
      <c r="E216" s="1">
        <v>4100</v>
      </c>
      <c r="F216" s="1"/>
      <c r="G216" s="1"/>
      <c r="H216" s="1"/>
      <c r="I216" s="1"/>
      <c r="J216" s="1">
        <f t="shared" si="3"/>
        <v>0</v>
      </c>
      <c r="K216" s="1"/>
    </row>
    <row r="217" spans="1:11" ht="21" customHeight="1" x14ac:dyDescent="0.3">
      <c r="A217" s="1">
        <v>215</v>
      </c>
      <c r="B217" s="10">
        <v>46238</v>
      </c>
      <c r="C217" s="1" t="s">
        <v>73</v>
      </c>
      <c r="D217" s="1" t="s">
        <v>74</v>
      </c>
      <c r="E217" s="1">
        <v>4100</v>
      </c>
      <c r="F217" s="1"/>
      <c r="G217" s="1"/>
      <c r="H217" s="1"/>
      <c r="I217" s="1"/>
      <c r="J217" s="1">
        <f t="shared" si="3"/>
        <v>0</v>
      </c>
      <c r="K217" s="1"/>
    </row>
    <row r="218" spans="1:11" ht="21" customHeight="1" x14ac:dyDescent="0.3">
      <c r="A218" s="1">
        <v>216</v>
      </c>
      <c r="B218" s="10">
        <v>46239</v>
      </c>
      <c r="C218" s="1" t="s">
        <v>73</v>
      </c>
      <c r="D218" s="1" t="s">
        <v>74</v>
      </c>
      <c r="E218" s="1">
        <v>4100</v>
      </c>
      <c r="F218" s="1"/>
      <c r="G218" s="1"/>
      <c r="H218" s="1"/>
      <c r="I218" s="1"/>
      <c r="J218" s="1">
        <f t="shared" si="3"/>
        <v>0</v>
      </c>
      <c r="K218" s="1"/>
    </row>
    <row r="219" spans="1:11" ht="21" customHeight="1" x14ac:dyDescent="0.3">
      <c r="A219" s="1">
        <v>217</v>
      </c>
      <c r="B219" s="10">
        <v>46240</v>
      </c>
      <c r="C219" s="1" t="s">
        <v>73</v>
      </c>
      <c r="D219" s="1" t="s">
        <v>74</v>
      </c>
      <c r="E219" s="1">
        <v>4100</v>
      </c>
      <c r="F219" s="1"/>
      <c r="G219" s="1"/>
      <c r="H219" s="1"/>
      <c r="I219" s="1"/>
      <c r="J219" s="1">
        <f t="shared" si="3"/>
        <v>0</v>
      </c>
      <c r="K219" s="1"/>
    </row>
    <row r="220" spans="1:11" ht="21" customHeight="1" x14ac:dyDescent="0.3">
      <c r="A220" s="1">
        <v>218</v>
      </c>
      <c r="B220" s="10">
        <v>46241</v>
      </c>
      <c r="C220" s="1" t="s">
        <v>73</v>
      </c>
      <c r="D220" s="1" t="s">
        <v>74</v>
      </c>
      <c r="E220" s="1">
        <v>4100</v>
      </c>
      <c r="F220" s="1"/>
      <c r="G220" s="1"/>
      <c r="H220" s="1"/>
      <c r="I220" s="1"/>
      <c r="J220" s="1">
        <f t="shared" si="3"/>
        <v>0</v>
      </c>
      <c r="K220" s="1"/>
    </row>
    <row r="221" spans="1:11" ht="21" customHeight="1" x14ac:dyDescent="0.3">
      <c r="A221" s="1">
        <v>219</v>
      </c>
      <c r="B221" s="10">
        <v>46242</v>
      </c>
      <c r="C221" s="1" t="s">
        <v>73</v>
      </c>
      <c r="D221" s="1" t="s">
        <v>74</v>
      </c>
      <c r="E221" s="1">
        <v>4100</v>
      </c>
      <c r="F221" s="1"/>
      <c r="G221" s="1"/>
      <c r="H221" s="1"/>
      <c r="I221" s="1"/>
      <c r="J221" s="1">
        <f t="shared" si="3"/>
        <v>0</v>
      </c>
      <c r="K221" s="1"/>
    </row>
    <row r="222" spans="1:11" ht="21" customHeight="1" x14ac:dyDescent="0.3">
      <c r="A222" s="1">
        <v>220</v>
      </c>
      <c r="B222" s="10">
        <v>46243</v>
      </c>
      <c r="C222" s="1" t="s">
        <v>73</v>
      </c>
      <c r="D222" s="1" t="s">
        <v>74</v>
      </c>
      <c r="E222" s="1">
        <v>4100</v>
      </c>
      <c r="F222" s="1"/>
      <c r="G222" s="1"/>
      <c r="H222" s="1"/>
      <c r="I222" s="1"/>
      <c r="J222" s="1">
        <f t="shared" si="3"/>
        <v>0</v>
      </c>
      <c r="K222" s="1"/>
    </row>
    <row r="223" spans="1:11" ht="21" customHeight="1" x14ac:dyDescent="0.3">
      <c r="A223" s="1">
        <v>221</v>
      </c>
      <c r="B223" s="10">
        <v>46244</v>
      </c>
      <c r="C223" s="1" t="s">
        <v>73</v>
      </c>
      <c r="D223" s="1" t="s">
        <v>74</v>
      </c>
      <c r="E223" s="1">
        <v>4100</v>
      </c>
      <c r="F223" s="1"/>
      <c r="G223" s="1"/>
      <c r="H223" s="1"/>
      <c r="I223" s="1"/>
      <c r="J223" s="1">
        <f t="shared" si="3"/>
        <v>0</v>
      </c>
      <c r="K223" s="1"/>
    </row>
    <row r="224" spans="1:11" ht="21" customHeight="1" x14ac:dyDescent="0.3">
      <c r="A224" s="1">
        <v>222</v>
      </c>
      <c r="B224" s="10">
        <v>46245</v>
      </c>
      <c r="C224" s="1" t="s">
        <v>73</v>
      </c>
      <c r="D224" s="1" t="s">
        <v>74</v>
      </c>
      <c r="E224" s="1">
        <v>4100</v>
      </c>
      <c r="F224" s="1"/>
      <c r="G224" s="1"/>
      <c r="H224" s="1"/>
      <c r="I224" s="1"/>
      <c r="J224" s="1">
        <f t="shared" si="3"/>
        <v>0</v>
      </c>
      <c r="K224" s="1"/>
    </row>
    <row r="225" spans="1:11" ht="21" customHeight="1" x14ac:dyDescent="0.3">
      <c r="A225" s="1">
        <v>223</v>
      </c>
      <c r="B225" s="10">
        <v>46246</v>
      </c>
      <c r="C225" s="1" t="s">
        <v>73</v>
      </c>
      <c r="D225" s="1" t="s">
        <v>74</v>
      </c>
      <c r="E225" s="1">
        <v>4100</v>
      </c>
      <c r="F225" s="1"/>
      <c r="G225" s="1"/>
      <c r="H225" s="1"/>
      <c r="I225" s="1"/>
      <c r="J225" s="1">
        <f t="shared" si="3"/>
        <v>0</v>
      </c>
      <c r="K225" s="1"/>
    </row>
    <row r="226" spans="1:11" ht="21" customHeight="1" x14ac:dyDescent="0.3">
      <c r="A226" s="1">
        <v>224</v>
      </c>
      <c r="B226" s="10">
        <v>46247</v>
      </c>
      <c r="C226" s="1" t="s">
        <v>73</v>
      </c>
      <c r="D226" s="1" t="s">
        <v>74</v>
      </c>
      <c r="E226" s="1">
        <v>4100</v>
      </c>
      <c r="F226" s="1"/>
      <c r="G226" s="1"/>
      <c r="H226" s="1"/>
      <c r="I226" s="1"/>
      <c r="J226" s="1">
        <f t="shared" si="3"/>
        <v>0</v>
      </c>
      <c r="K226" s="1"/>
    </row>
    <row r="227" spans="1:11" ht="21" customHeight="1" x14ac:dyDescent="0.3">
      <c r="A227" s="1">
        <v>225</v>
      </c>
      <c r="B227" s="10">
        <v>46248</v>
      </c>
      <c r="C227" s="1" t="s">
        <v>73</v>
      </c>
      <c r="D227" s="1" t="s">
        <v>74</v>
      </c>
      <c r="E227" s="1">
        <v>4100</v>
      </c>
      <c r="F227" s="1"/>
      <c r="G227" s="1"/>
      <c r="H227" s="1"/>
      <c r="I227" s="1"/>
      <c r="J227" s="1">
        <f t="shared" si="3"/>
        <v>0</v>
      </c>
      <c r="K227" s="1"/>
    </row>
    <row r="228" spans="1:11" ht="21" customHeight="1" x14ac:dyDescent="0.3">
      <c r="A228" s="1">
        <v>226</v>
      </c>
      <c r="B228" s="10">
        <v>46249</v>
      </c>
      <c r="C228" s="1" t="s">
        <v>73</v>
      </c>
      <c r="D228" s="1" t="s">
        <v>74</v>
      </c>
      <c r="E228" s="1">
        <v>4100</v>
      </c>
      <c r="F228" s="1"/>
      <c r="G228" s="1"/>
      <c r="H228" s="1"/>
      <c r="I228" s="1"/>
      <c r="J228" s="1">
        <f t="shared" si="3"/>
        <v>0</v>
      </c>
      <c r="K228" s="1"/>
    </row>
    <row r="229" spans="1:11" ht="21" customHeight="1" x14ac:dyDescent="0.3">
      <c r="A229" s="1">
        <v>227</v>
      </c>
      <c r="B229" s="10">
        <v>46250</v>
      </c>
      <c r="C229" s="1" t="s">
        <v>73</v>
      </c>
      <c r="D229" s="1" t="s">
        <v>74</v>
      </c>
      <c r="E229" s="1">
        <v>4100</v>
      </c>
      <c r="F229" s="1"/>
      <c r="G229" s="1"/>
      <c r="H229" s="1"/>
      <c r="I229" s="1"/>
      <c r="J229" s="1">
        <f t="shared" si="3"/>
        <v>0</v>
      </c>
      <c r="K229" s="1"/>
    </row>
    <row r="230" spans="1:11" ht="21" customHeight="1" x14ac:dyDescent="0.3">
      <c r="A230" s="1">
        <v>228</v>
      </c>
      <c r="B230" s="10">
        <v>46251</v>
      </c>
      <c r="C230" s="1" t="s">
        <v>73</v>
      </c>
      <c r="D230" s="1" t="s">
        <v>74</v>
      </c>
      <c r="E230" s="1">
        <v>4100</v>
      </c>
      <c r="F230" s="1"/>
      <c r="G230" s="1"/>
      <c r="H230" s="1"/>
      <c r="I230" s="1"/>
      <c r="J230" s="1">
        <f t="shared" si="3"/>
        <v>0</v>
      </c>
      <c r="K230" s="1"/>
    </row>
    <row r="231" spans="1:11" ht="21" customHeight="1" x14ac:dyDescent="0.3">
      <c r="A231" s="1">
        <v>229</v>
      </c>
      <c r="B231" s="10">
        <v>46252</v>
      </c>
      <c r="C231" s="1" t="s">
        <v>73</v>
      </c>
      <c r="D231" s="1" t="s">
        <v>74</v>
      </c>
      <c r="E231" s="1">
        <v>4100</v>
      </c>
      <c r="F231" s="1"/>
      <c r="G231" s="1"/>
      <c r="H231" s="1"/>
      <c r="I231" s="1"/>
      <c r="J231" s="1">
        <f t="shared" si="3"/>
        <v>0</v>
      </c>
      <c r="K231" s="1"/>
    </row>
    <row r="232" spans="1:11" ht="21" customHeight="1" x14ac:dyDescent="0.3">
      <c r="A232" s="1">
        <v>230</v>
      </c>
      <c r="B232" s="10">
        <v>46253</v>
      </c>
      <c r="C232" s="1" t="s">
        <v>73</v>
      </c>
      <c r="D232" s="1" t="s">
        <v>74</v>
      </c>
      <c r="E232" s="1">
        <v>4100</v>
      </c>
      <c r="F232" s="1"/>
      <c r="G232" s="1"/>
      <c r="H232" s="1"/>
      <c r="I232" s="1"/>
      <c r="J232" s="1">
        <f t="shared" si="3"/>
        <v>0</v>
      </c>
      <c r="K232" s="1"/>
    </row>
    <row r="233" spans="1:11" ht="21" customHeight="1" x14ac:dyDescent="0.3">
      <c r="A233" s="1">
        <v>231</v>
      </c>
      <c r="B233" s="10">
        <v>46254</v>
      </c>
      <c r="C233" s="1" t="s">
        <v>73</v>
      </c>
      <c r="D233" s="1" t="s">
        <v>74</v>
      </c>
      <c r="E233" s="1">
        <v>4100</v>
      </c>
      <c r="F233" s="1"/>
      <c r="G233" s="1"/>
      <c r="H233" s="1"/>
      <c r="I233" s="1"/>
      <c r="J233" s="1">
        <f t="shared" si="3"/>
        <v>0</v>
      </c>
      <c r="K233" s="1"/>
    </row>
    <row r="234" spans="1:11" ht="21" customHeight="1" x14ac:dyDescent="0.3">
      <c r="A234" s="1">
        <v>232</v>
      </c>
      <c r="B234" s="10">
        <v>46255</v>
      </c>
      <c r="C234" s="1" t="s">
        <v>73</v>
      </c>
      <c r="D234" s="1" t="s">
        <v>74</v>
      </c>
      <c r="E234" s="1">
        <v>4100</v>
      </c>
      <c r="F234" s="1"/>
      <c r="G234" s="1"/>
      <c r="H234" s="1"/>
      <c r="I234" s="1"/>
      <c r="J234" s="1">
        <f t="shared" si="3"/>
        <v>0</v>
      </c>
      <c r="K234" s="1"/>
    </row>
    <row r="235" spans="1:11" ht="21" customHeight="1" x14ac:dyDescent="0.3">
      <c r="A235" s="1">
        <v>233</v>
      </c>
      <c r="B235" s="10">
        <v>46256</v>
      </c>
      <c r="C235" s="1" t="s">
        <v>73</v>
      </c>
      <c r="D235" s="1" t="s">
        <v>74</v>
      </c>
      <c r="E235" s="1">
        <v>4100</v>
      </c>
      <c r="F235" s="1"/>
      <c r="G235" s="1"/>
      <c r="H235" s="1"/>
      <c r="I235" s="1"/>
      <c r="J235" s="1">
        <f t="shared" si="3"/>
        <v>0</v>
      </c>
      <c r="K235" s="1"/>
    </row>
    <row r="236" spans="1:11" ht="21" customHeight="1" x14ac:dyDescent="0.3">
      <c r="A236" s="1">
        <v>234</v>
      </c>
      <c r="B236" s="10">
        <v>46257</v>
      </c>
      <c r="C236" s="1" t="s">
        <v>73</v>
      </c>
      <c r="D236" s="1" t="s">
        <v>74</v>
      </c>
      <c r="E236" s="1">
        <v>4100</v>
      </c>
      <c r="F236" s="1"/>
      <c r="G236" s="1"/>
      <c r="H236" s="1"/>
      <c r="I236" s="1"/>
      <c r="J236" s="1">
        <f t="shared" si="3"/>
        <v>0</v>
      </c>
      <c r="K236" s="1"/>
    </row>
    <row r="237" spans="1:11" ht="21" customHeight="1" x14ac:dyDescent="0.3">
      <c r="A237" s="1">
        <v>235</v>
      </c>
      <c r="B237" s="10">
        <v>46258</v>
      </c>
      <c r="C237" s="1" t="s">
        <v>73</v>
      </c>
      <c r="D237" s="1" t="s">
        <v>74</v>
      </c>
      <c r="E237" s="1">
        <v>4100</v>
      </c>
      <c r="F237" s="1"/>
      <c r="G237" s="1"/>
      <c r="H237" s="1"/>
      <c r="I237" s="1"/>
      <c r="J237" s="1">
        <f t="shared" si="3"/>
        <v>0</v>
      </c>
      <c r="K237" s="1"/>
    </row>
    <row r="238" spans="1:11" ht="21" customHeight="1" x14ac:dyDescent="0.3">
      <c r="A238" s="1">
        <v>236</v>
      </c>
      <c r="B238" s="10">
        <v>46259</v>
      </c>
      <c r="C238" s="1" t="s">
        <v>73</v>
      </c>
      <c r="D238" s="1" t="s">
        <v>74</v>
      </c>
      <c r="E238" s="1">
        <v>4100</v>
      </c>
      <c r="F238" s="1"/>
      <c r="G238" s="1"/>
      <c r="H238" s="1"/>
      <c r="I238" s="1"/>
      <c r="J238" s="1">
        <f t="shared" si="3"/>
        <v>0</v>
      </c>
      <c r="K238" s="1"/>
    </row>
    <row r="239" spans="1:11" ht="21" customHeight="1" x14ac:dyDescent="0.3">
      <c r="A239" s="1">
        <v>237</v>
      </c>
      <c r="B239" s="10">
        <v>46260</v>
      </c>
      <c r="C239" s="1" t="s">
        <v>73</v>
      </c>
      <c r="D239" s="1" t="s">
        <v>74</v>
      </c>
      <c r="E239" s="1">
        <v>4100</v>
      </c>
      <c r="F239" s="1"/>
      <c r="G239" s="1"/>
      <c r="H239" s="1"/>
      <c r="I239" s="1"/>
      <c r="J239" s="1">
        <f t="shared" si="3"/>
        <v>0</v>
      </c>
      <c r="K239" s="1"/>
    </row>
    <row r="240" spans="1:11" ht="21" customHeight="1" x14ac:dyDescent="0.3">
      <c r="A240" s="1">
        <v>238</v>
      </c>
      <c r="B240" s="10">
        <v>46261</v>
      </c>
      <c r="C240" s="1" t="s">
        <v>73</v>
      </c>
      <c r="D240" s="1" t="s">
        <v>74</v>
      </c>
      <c r="E240" s="1">
        <v>4100</v>
      </c>
      <c r="F240" s="1"/>
      <c r="G240" s="1"/>
      <c r="H240" s="1"/>
      <c r="I240" s="1"/>
      <c r="J240" s="1">
        <f t="shared" si="3"/>
        <v>0</v>
      </c>
      <c r="K240" s="1"/>
    </row>
    <row r="241" spans="1:11" ht="21" customHeight="1" x14ac:dyDescent="0.3">
      <c r="A241" s="1">
        <v>239</v>
      </c>
      <c r="B241" s="10">
        <v>46262</v>
      </c>
      <c r="C241" s="1" t="s">
        <v>73</v>
      </c>
      <c r="D241" s="1" t="s">
        <v>74</v>
      </c>
      <c r="E241" s="1">
        <v>4100</v>
      </c>
      <c r="F241" s="1"/>
      <c r="G241" s="1"/>
      <c r="H241" s="1"/>
      <c r="I241" s="1"/>
      <c r="J241" s="1">
        <f t="shared" si="3"/>
        <v>0</v>
      </c>
      <c r="K241" s="1"/>
    </row>
    <row r="242" spans="1:11" ht="21" customHeight="1" x14ac:dyDescent="0.3">
      <c r="A242" s="1">
        <v>240</v>
      </c>
      <c r="B242" s="10">
        <v>46263</v>
      </c>
      <c r="C242" s="1" t="s">
        <v>73</v>
      </c>
      <c r="D242" s="1" t="s">
        <v>74</v>
      </c>
      <c r="E242" s="1">
        <v>4100</v>
      </c>
      <c r="F242" s="1"/>
      <c r="G242" s="1"/>
      <c r="H242" s="1"/>
      <c r="I242" s="1"/>
      <c r="J242" s="1">
        <f t="shared" si="3"/>
        <v>0</v>
      </c>
      <c r="K242" s="1"/>
    </row>
    <row r="243" spans="1:11" ht="21" customHeight="1" x14ac:dyDescent="0.3">
      <c r="A243" s="1">
        <v>241</v>
      </c>
      <c r="B243" s="10">
        <v>46264</v>
      </c>
      <c r="C243" s="1" t="s">
        <v>73</v>
      </c>
      <c r="D243" s="1" t="s">
        <v>74</v>
      </c>
      <c r="E243" s="1">
        <v>4100</v>
      </c>
      <c r="F243" s="1"/>
      <c r="G243" s="1"/>
      <c r="H243" s="1"/>
      <c r="I243" s="1"/>
      <c r="J243" s="1">
        <f t="shared" si="3"/>
        <v>0</v>
      </c>
      <c r="K243" s="1"/>
    </row>
    <row r="244" spans="1:11" ht="21" customHeight="1" x14ac:dyDescent="0.3">
      <c r="A244" s="1">
        <v>242</v>
      </c>
      <c r="B244" s="10">
        <v>46265</v>
      </c>
      <c r="C244" s="1" t="s">
        <v>73</v>
      </c>
      <c r="D244" s="1" t="s">
        <v>74</v>
      </c>
      <c r="E244" s="1">
        <v>4100</v>
      </c>
      <c r="F244" s="1"/>
      <c r="G244" s="1"/>
      <c r="H244" s="1"/>
      <c r="I244" s="1"/>
      <c r="J244" s="1">
        <f t="shared" si="3"/>
        <v>0</v>
      </c>
      <c r="K244" s="1"/>
    </row>
    <row r="245" spans="1:11" ht="21" customHeight="1" x14ac:dyDescent="0.3">
      <c r="A245" s="1">
        <v>243</v>
      </c>
      <c r="B245" s="10">
        <v>46266</v>
      </c>
      <c r="C245" s="1" t="s">
        <v>73</v>
      </c>
      <c r="D245" s="1" t="s">
        <v>74</v>
      </c>
      <c r="E245" s="1">
        <v>4100</v>
      </c>
      <c r="F245" s="1"/>
      <c r="G245" s="1"/>
      <c r="H245" s="1"/>
      <c r="I245" s="1"/>
      <c r="J245" s="1">
        <f t="shared" si="3"/>
        <v>0</v>
      </c>
      <c r="K245" s="1"/>
    </row>
    <row r="246" spans="1:11" ht="21" customHeight="1" x14ac:dyDescent="0.3">
      <c r="A246" s="1">
        <v>244</v>
      </c>
      <c r="B246" s="10">
        <v>46267</v>
      </c>
      <c r="C246" s="1" t="s">
        <v>73</v>
      </c>
      <c r="D246" s="1" t="s">
        <v>74</v>
      </c>
      <c r="E246" s="1">
        <v>4100</v>
      </c>
      <c r="F246" s="1"/>
      <c r="G246" s="1"/>
      <c r="H246" s="1"/>
      <c r="I246" s="1"/>
      <c r="J246" s="1">
        <f t="shared" si="3"/>
        <v>0</v>
      </c>
      <c r="K246" s="1"/>
    </row>
    <row r="247" spans="1:11" ht="21" customHeight="1" x14ac:dyDescent="0.3">
      <c r="A247" s="1">
        <v>245</v>
      </c>
      <c r="B247" s="10">
        <v>46268</v>
      </c>
      <c r="C247" s="1" t="s">
        <v>73</v>
      </c>
      <c r="D247" s="1" t="s">
        <v>74</v>
      </c>
      <c r="E247" s="1">
        <v>4100</v>
      </c>
      <c r="F247" s="1"/>
      <c r="G247" s="1"/>
      <c r="H247" s="1"/>
      <c r="I247" s="1"/>
      <c r="J247" s="1">
        <f t="shared" si="3"/>
        <v>0</v>
      </c>
      <c r="K247" s="1"/>
    </row>
    <row r="248" spans="1:11" ht="21" customHeight="1" x14ac:dyDescent="0.3">
      <c r="A248" s="1">
        <v>246</v>
      </c>
      <c r="B248" s="10">
        <v>46269</v>
      </c>
      <c r="C248" s="1" t="s">
        <v>73</v>
      </c>
      <c r="D248" s="1" t="s">
        <v>74</v>
      </c>
      <c r="E248" s="1">
        <v>4100</v>
      </c>
      <c r="F248" s="1"/>
      <c r="G248" s="1"/>
      <c r="H248" s="1"/>
      <c r="I248" s="1"/>
      <c r="J248" s="1">
        <f t="shared" si="3"/>
        <v>0</v>
      </c>
      <c r="K248" s="1"/>
    </row>
    <row r="249" spans="1:11" ht="21" customHeight="1" x14ac:dyDescent="0.3">
      <c r="A249" s="1">
        <v>247</v>
      </c>
      <c r="B249" s="10">
        <v>46270</v>
      </c>
      <c r="C249" s="1" t="s">
        <v>73</v>
      </c>
      <c r="D249" s="1" t="s">
        <v>74</v>
      </c>
      <c r="E249" s="1">
        <v>4100</v>
      </c>
      <c r="F249" s="1"/>
      <c r="G249" s="1"/>
      <c r="H249" s="1"/>
      <c r="I249" s="1"/>
      <c r="J249" s="1">
        <f t="shared" si="3"/>
        <v>0</v>
      </c>
      <c r="K249" s="1"/>
    </row>
    <row r="250" spans="1:11" ht="21" customHeight="1" x14ac:dyDescent="0.3">
      <c r="A250" s="1">
        <v>248</v>
      </c>
      <c r="B250" s="10">
        <v>46271</v>
      </c>
      <c r="C250" s="1" t="s">
        <v>73</v>
      </c>
      <c r="D250" s="1" t="s">
        <v>74</v>
      </c>
      <c r="E250" s="1">
        <v>4100</v>
      </c>
      <c r="F250" s="1"/>
      <c r="G250" s="1"/>
      <c r="H250" s="1"/>
      <c r="I250" s="1"/>
      <c r="J250" s="1">
        <f t="shared" si="3"/>
        <v>0</v>
      </c>
      <c r="K250" s="1"/>
    </row>
    <row r="251" spans="1:11" ht="21" customHeight="1" x14ac:dyDescent="0.3">
      <c r="A251" s="1">
        <v>249</v>
      </c>
      <c r="B251" s="10">
        <v>46272</v>
      </c>
      <c r="C251" s="1" t="s">
        <v>73</v>
      </c>
      <c r="D251" s="1" t="s">
        <v>74</v>
      </c>
      <c r="E251" s="1">
        <v>4100</v>
      </c>
      <c r="F251" s="1"/>
      <c r="G251" s="1"/>
      <c r="H251" s="1"/>
      <c r="I251" s="1"/>
      <c r="J251" s="1">
        <f t="shared" si="3"/>
        <v>0</v>
      </c>
      <c r="K251" s="1"/>
    </row>
    <row r="252" spans="1:11" ht="21" customHeight="1" x14ac:dyDescent="0.3">
      <c r="A252" s="1">
        <v>250</v>
      </c>
      <c r="B252" s="10">
        <v>46273</v>
      </c>
      <c r="C252" s="1" t="s">
        <v>73</v>
      </c>
      <c r="D252" s="1" t="s">
        <v>74</v>
      </c>
      <c r="E252" s="1">
        <v>4100</v>
      </c>
      <c r="F252" s="1"/>
      <c r="G252" s="1"/>
      <c r="H252" s="1"/>
      <c r="I252" s="1"/>
      <c r="J252" s="1">
        <f t="shared" si="3"/>
        <v>0</v>
      </c>
      <c r="K252" s="1"/>
    </row>
    <row r="253" spans="1:11" ht="21" customHeight="1" x14ac:dyDescent="0.3">
      <c r="A253" s="1">
        <v>251</v>
      </c>
      <c r="B253" s="10">
        <v>46274</v>
      </c>
      <c r="C253" s="1" t="s">
        <v>73</v>
      </c>
      <c r="D253" s="1" t="s">
        <v>74</v>
      </c>
      <c r="E253" s="1">
        <v>4100</v>
      </c>
      <c r="F253" s="1"/>
      <c r="G253" s="1"/>
      <c r="H253" s="1"/>
      <c r="I253" s="1"/>
      <c r="J253" s="1">
        <f t="shared" si="3"/>
        <v>0</v>
      </c>
      <c r="K253" s="1"/>
    </row>
    <row r="254" spans="1:11" ht="21" customHeight="1" x14ac:dyDescent="0.3">
      <c r="A254" s="1">
        <v>252</v>
      </c>
      <c r="B254" s="10">
        <v>46275</v>
      </c>
      <c r="C254" s="1" t="s">
        <v>73</v>
      </c>
      <c r="D254" s="1" t="s">
        <v>74</v>
      </c>
      <c r="E254" s="1">
        <v>4100</v>
      </c>
      <c r="F254" s="1"/>
      <c r="G254" s="1"/>
      <c r="H254" s="1"/>
      <c r="I254" s="1"/>
      <c r="J254" s="1">
        <f t="shared" si="3"/>
        <v>0</v>
      </c>
      <c r="K254" s="1"/>
    </row>
    <row r="255" spans="1:11" ht="21" customHeight="1" x14ac:dyDescent="0.3">
      <c r="A255" s="1">
        <v>253</v>
      </c>
      <c r="B255" s="10">
        <v>46276</v>
      </c>
      <c r="C255" s="1" t="s">
        <v>73</v>
      </c>
      <c r="D255" s="1" t="s">
        <v>74</v>
      </c>
      <c r="E255" s="1">
        <v>4100</v>
      </c>
      <c r="F255" s="1"/>
      <c r="G255" s="1"/>
      <c r="H255" s="1"/>
      <c r="I255" s="1"/>
      <c r="J255" s="1">
        <f t="shared" si="3"/>
        <v>0</v>
      </c>
      <c r="K255" s="1"/>
    </row>
    <row r="256" spans="1:11" ht="21" customHeight="1" x14ac:dyDescent="0.3">
      <c r="A256" s="1">
        <v>254</v>
      </c>
      <c r="B256" s="10">
        <v>46277</v>
      </c>
      <c r="C256" s="1" t="s">
        <v>73</v>
      </c>
      <c r="D256" s="1" t="s">
        <v>74</v>
      </c>
      <c r="E256" s="1">
        <v>4100</v>
      </c>
      <c r="F256" s="1"/>
      <c r="G256" s="1"/>
      <c r="H256" s="1"/>
      <c r="I256" s="1"/>
      <c r="J256" s="1">
        <f t="shared" si="3"/>
        <v>0</v>
      </c>
      <c r="K256" s="1"/>
    </row>
    <row r="257" spans="1:11" ht="21" customHeight="1" x14ac:dyDescent="0.3">
      <c r="A257" s="1">
        <v>255</v>
      </c>
      <c r="B257" s="10">
        <v>46278</v>
      </c>
      <c r="C257" s="1" t="s">
        <v>73</v>
      </c>
      <c r="D257" s="1" t="s">
        <v>74</v>
      </c>
      <c r="E257" s="1">
        <v>4100</v>
      </c>
      <c r="F257" s="1"/>
      <c r="G257" s="1"/>
      <c r="H257" s="1"/>
      <c r="I257" s="1"/>
      <c r="J257" s="1">
        <f t="shared" si="3"/>
        <v>0</v>
      </c>
      <c r="K257" s="1"/>
    </row>
    <row r="258" spans="1:11" ht="21" customHeight="1" x14ac:dyDescent="0.3">
      <c r="A258" s="1">
        <v>256</v>
      </c>
      <c r="B258" s="10">
        <v>46279</v>
      </c>
      <c r="C258" s="1" t="s">
        <v>73</v>
      </c>
      <c r="D258" s="1" t="s">
        <v>74</v>
      </c>
      <c r="E258" s="1">
        <v>4100</v>
      </c>
      <c r="F258" s="1"/>
      <c r="G258" s="1"/>
      <c r="H258" s="1"/>
      <c r="I258" s="1"/>
      <c r="J258" s="1">
        <f t="shared" si="3"/>
        <v>0</v>
      </c>
      <c r="K258" s="1"/>
    </row>
    <row r="259" spans="1:11" ht="21" customHeight="1" x14ac:dyDescent="0.3">
      <c r="A259" s="1">
        <v>257</v>
      </c>
      <c r="B259" s="10">
        <v>46280</v>
      </c>
      <c r="C259" s="1" t="s">
        <v>73</v>
      </c>
      <c r="D259" s="1" t="s">
        <v>74</v>
      </c>
      <c r="E259" s="1">
        <v>4100</v>
      </c>
      <c r="F259" s="1"/>
      <c r="G259" s="1"/>
      <c r="H259" s="1"/>
      <c r="I259" s="1"/>
      <c r="J259" s="1">
        <f t="shared" si="3"/>
        <v>0</v>
      </c>
      <c r="K259" s="1"/>
    </row>
    <row r="260" spans="1:11" ht="21" customHeight="1" x14ac:dyDescent="0.3">
      <c r="A260" s="1">
        <v>258</v>
      </c>
      <c r="B260" s="10">
        <v>46281</v>
      </c>
      <c r="C260" s="1" t="s">
        <v>73</v>
      </c>
      <c r="D260" s="1" t="s">
        <v>74</v>
      </c>
      <c r="E260" s="1">
        <v>4100</v>
      </c>
      <c r="F260" s="1"/>
      <c r="G260" s="1"/>
      <c r="H260" s="1"/>
      <c r="I260" s="1"/>
      <c r="J260" s="1">
        <f t="shared" ref="J260:J323" si="4">E260*F260-G260-H260+I260</f>
        <v>0</v>
      </c>
      <c r="K260" s="1"/>
    </row>
    <row r="261" spans="1:11" ht="21" customHeight="1" x14ac:dyDescent="0.3">
      <c r="A261" s="1">
        <v>259</v>
      </c>
      <c r="B261" s="10">
        <v>46282</v>
      </c>
      <c r="C261" s="1" t="s">
        <v>73</v>
      </c>
      <c r="D261" s="1" t="s">
        <v>74</v>
      </c>
      <c r="E261" s="1">
        <v>4100</v>
      </c>
      <c r="F261" s="1"/>
      <c r="G261" s="1"/>
      <c r="H261" s="1"/>
      <c r="I261" s="1"/>
      <c r="J261" s="1">
        <f t="shared" si="4"/>
        <v>0</v>
      </c>
      <c r="K261" s="1"/>
    </row>
    <row r="262" spans="1:11" ht="21" customHeight="1" x14ac:dyDescent="0.3">
      <c r="A262" s="1">
        <v>260</v>
      </c>
      <c r="B262" s="10">
        <v>46283</v>
      </c>
      <c r="C262" s="1" t="s">
        <v>73</v>
      </c>
      <c r="D262" s="1" t="s">
        <v>74</v>
      </c>
      <c r="E262" s="1">
        <v>4100</v>
      </c>
      <c r="F262" s="1"/>
      <c r="G262" s="1"/>
      <c r="H262" s="1"/>
      <c r="I262" s="1"/>
      <c r="J262" s="1">
        <f t="shared" si="4"/>
        <v>0</v>
      </c>
      <c r="K262" s="1"/>
    </row>
    <row r="263" spans="1:11" ht="21" customHeight="1" x14ac:dyDescent="0.3">
      <c r="A263" s="1">
        <v>261</v>
      </c>
      <c r="B263" s="10">
        <v>46284</v>
      </c>
      <c r="C263" s="1" t="s">
        <v>73</v>
      </c>
      <c r="D263" s="1" t="s">
        <v>74</v>
      </c>
      <c r="E263" s="1">
        <v>4100</v>
      </c>
      <c r="F263" s="1"/>
      <c r="G263" s="1"/>
      <c r="H263" s="1"/>
      <c r="I263" s="1"/>
      <c r="J263" s="1">
        <f t="shared" si="4"/>
        <v>0</v>
      </c>
      <c r="K263" s="1"/>
    </row>
    <row r="264" spans="1:11" ht="21" customHeight="1" x14ac:dyDescent="0.3">
      <c r="A264" s="1">
        <v>262</v>
      </c>
      <c r="B264" s="10">
        <v>46285</v>
      </c>
      <c r="C264" s="1" t="s">
        <v>73</v>
      </c>
      <c r="D264" s="1" t="s">
        <v>74</v>
      </c>
      <c r="E264" s="1">
        <v>4100</v>
      </c>
      <c r="F264" s="1"/>
      <c r="G264" s="1"/>
      <c r="H264" s="1"/>
      <c r="I264" s="1"/>
      <c r="J264" s="1">
        <f t="shared" si="4"/>
        <v>0</v>
      </c>
      <c r="K264" s="1"/>
    </row>
    <row r="265" spans="1:11" ht="21" customHeight="1" x14ac:dyDescent="0.3">
      <c r="A265" s="1">
        <v>263</v>
      </c>
      <c r="B265" s="10">
        <v>46286</v>
      </c>
      <c r="C265" s="1" t="s">
        <v>73</v>
      </c>
      <c r="D265" s="1" t="s">
        <v>74</v>
      </c>
      <c r="E265" s="1">
        <v>4100</v>
      </c>
      <c r="F265" s="1"/>
      <c r="G265" s="1"/>
      <c r="H265" s="1"/>
      <c r="I265" s="1"/>
      <c r="J265" s="1">
        <f t="shared" si="4"/>
        <v>0</v>
      </c>
      <c r="K265" s="1"/>
    </row>
    <row r="266" spans="1:11" ht="21" customHeight="1" x14ac:dyDescent="0.3">
      <c r="A266" s="1">
        <v>264</v>
      </c>
      <c r="B266" s="10">
        <v>46287</v>
      </c>
      <c r="C266" s="1" t="s">
        <v>73</v>
      </c>
      <c r="D266" s="1" t="s">
        <v>74</v>
      </c>
      <c r="E266" s="1">
        <v>4100</v>
      </c>
      <c r="F266" s="1"/>
      <c r="G266" s="1"/>
      <c r="H266" s="1"/>
      <c r="I266" s="1"/>
      <c r="J266" s="1">
        <f t="shared" si="4"/>
        <v>0</v>
      </c>
      <c r="K266" s="1"/>
    </row>
    <row r="267" spans="1:11" ht="21" customHeight="1" x14ac:dyDescent="0.3">
      <c r="A267" s="1">
        <v>265</v>
      </c>
      <c r="B267" s="10">
        <v>46288</v>
      </c>
      <c r="C267" s="1" t="s">
        <v>73</v>
      </c>
      <c r="D267" s="1" t="s">
        <v>74</v>
      </c>
      <c r="E267" s="1">
        <v>4100</v>
      </c>
      <c r="F267" s="1"/>
      <c r="G267" s="1"/>
      <c r="H267" s="1"/>
      <c r="I267" s="1"/>
      <c r="J267" s="1">
        <f t="shared" si="4"/>
        <v>0</v>
      </c>
      <c r="K267" s="1"/>
    </row>
    <row r="268" spans="1:11" ht="21" customHeight="1" x14ac:dyDescent="0.3">
      <c r="A268" s="1">
        <v>266</v>
      </c>
      <c r="B268" s="10">
        <v>46289</v>
      </c>
      <c r="C268" s="1" t="s">
        <v>73</v>
      </c>
      <c r="D268" s="1" t="s">
        <v>74</v>
      </c>
      <c r="E268" s="1">
        <v>4100</v>
      </c>
      <c r="F268" s="1"/>
      <c r="G268" s="1"/>
      <c r="H268" s="1"/>
      <c r="I268" s="1"/>
      <c r="J268" s="1">
        <f t="shared" si="4"/>
        <v>0</v>
      </c>
      <c r="K268" s="1"/>
    </row>
    <row r="269" spans="1:11" ht="21" customHeight="1" x14ac:dyDescent="0.3">
      <c r="A269" s="1">
        <v>267</v>
      </c>
      <c r="B269" s="10">
        <v>46290</v>
      </c>
      <c r="C269" s="1" t="s">
        <v>73</v>
      </c>
      <c r="D269" s="1" t="s">
        <v>74</v>
      </c>
      <c r="E269" s="1">
        <v>4100</v>
      </c>
      <c r="F269" s="1"/>
      <c r="G269" s="1"/>
      <c r="H269" s="1"/>
      <c r="I269" s="1"/>
      <c r="J269" s="1">
        <f t="shared" si="4"/>
        <v>0</v>
      </c>
      <c r="K269" s="1"/>
    </row>
    <row r="270" spans="1:11" ht="21" customHeight="1" x14ac:dyDescent="0.3">
      <c r="A270" s="1">
        <v>268</v>
      </c>
      <c r="B270" s="10">
        <v>46291</v>
      </c>
      <c r="C270" s="1" t="s">
        <v>73</v>
      </c>
      <c r="D270" s="1" t="s">
        <v>74</v>
      </c>
      <c r="E270" s="1">
        <v>4100</v>
      </c>
      <c r="F270" s="1"/>
      <c r="G270" s="1"/>
      <c r="H270" s="1"/>
      <c r="I270" s="1"/>
      <c r="J270" s="1">
        <f t="shared" si="4"/>
        <v>0</v>
      </c>
      <c r="K270" s="1"/>
    </row>
    <row r="271" spans="1:11" ht="21" customHeight="1" x14ac:dyDescent="0.3">
      <c r="A271" s="1">
        <v>269</v>
      </c>
      <c r="B271" s="10">
        <v>46292</v>
      </c>
      <c r="C271" s="1" t="s">
        <v>73</v>
      </c>
      <c r="D271" s="1" t="s">
        <v>74</v>
      </c>
      <c r="E271" s="1">
        <v>4100</v>
      </c>
      <c r="F271" s="1"/>
      <c r="G271" s="1"/>
      <c r="H271" s="1"/>
      <c r="I271" s="1"/>
      <c r="J271" s="1">
        <f t="shared" si="4"/>
        <v>0</v>
      </c>
      <c r="K271" s="1"/>
    </row>
    <row r="272" spans="1:11" ht="21" customHeight="1" x14ac:dyDescent="0.3">
      <c r="A272" s="1">
        <v>270</v>
      </c>
      <c r="B272" s="10">
        <v>46293</v>
      </c>
      <c r="C272" s="1" t="s">
        <v>73</v>
      </c>
      <c r="D272" s="1" t="s">
        <v>74</v>
      </c>
      <c r="E272" s="1">
        <v>4100</v>
      </c>
      <c r="F272" s="1"/>
      <c r="G272" s="1"/>
      <c r="H272" s="1"/>
      <c r="I272" s="1"/>
      <c r="J272" s="1">
        <f t="shared" si="4"/>
        <v>0</v>
      </c>
      <c r="K272" s="1"/>
    </row>
    <row r="273" spans="1:11" ht="21" customHeight="1" x14ac:dyDescent="0.3">
      <c r="A273" s="1">
        <v>271</v>
      </c>
      <c r="B273" s="10">
        <v>46294</v>
      </c>
      <c r="C273" s="1" t="s">
        <v>73</v>
      </c>
      <c r="D273" s="1" t="s">
        <v>74</v>
      </c>
      <c r="E273" s="1">
        <v>4100</v>
      </c>
      <c r="F273" s="1"/>
      <c r="G273" s="1"/>
      <c r="H273" s="1"/>
      <c r="I273" s="1"/>
      <c r="J273" s="1">
        <f t="shared" si="4"/>
        <v>0</v>
      </c>
      <c r="K273" s="1"/>
    </row>
    <row r="274" spans="1:11" ht="21" customHeight="1" x14ac:dyDescent="0.3">
      <c r="A274" s="1">
        <v>272</v>
      </c>
      <c r="B274" s="10">
        <v>46295</v>
      </c>
      <c r="C274" s="1" t="s">
        <v>73</v>
      </c>
      <c r="D274" s="1" t="s">
        <v>74</v>
      </c>
      <c r="E274" s="1">
        <v>4100</v>
      </c>
      <c r="F274" s="1"/>
      <c r="G274" s="1"/>
      <c r="H274" s="1"/>
      <c r="I274" s="1"/>
      <c r="J274" s="1">
        <f t="shared" si="4"/>
        <v>0</v>
      </c>
      <c r="K274" s="1"/>
    </row>
    <row r="275" spans="1:11" ht="21" customHeight="1" x14ac:dyDescent="0.3">
      <c r="A275" s="1">
        <v>273</v>
      </c>
      <c r="B275" s="10">
        <v>46296</v>
      </c>
      <c r="C275" s="1" t="s">
        <v>73</v>
      </c>
      <c r="D275" s="1" t="s">
        <v>74</v>
      </c>
      <c r="E275" s="1">
        <v>4100</v>
      </c>
      <c r="F275" s="1"/>
      <c r="G275" s="1"/>
      <c r="H275" s="1"/>
      <c r="I275" s="1"/>
      <c r="J275" s="1">
        <f t="shared" si="4"/>
        <v>0</v>
      </c>
      <c r="K275" s="1"/>
    </row>
    <row r="276" spans="1:11" ht="21" customHeight="1" x14ac:dyDescent="0.3">
      <c r="A276" s="1">
        <v>274</v>
      </c>
      <c r="B276" s="10">
        <v>46297</v>
      </c>
      <c r="C276" s="1" t="s">
        <v>73</v>
      </c>
      <c r="D276" s="1" t="s">
        <v>74</v>
      </c>
      <c r="E276" s="1">
        <v>4100</v>
      </c>
      <c r="F276" s="1"/>
      <c r="G276" s="1"/>
      <c r="H276" s="1"/>
      <c r="I276" s="1"/>
      <c r="J276" s="1">
        <f t="shared" si="4"/>
        <v>0</v>
      </c>
      <c r="K276" s="1"/>
    </row>
    <row r="277" spans="1:11" ht="21" customHeight="1" x14ac:dyDescent="0.3">
      <c r="A277" s="1">
        <v>275</v>
      </c>
      <c r="B277" s="10">
        <v>46298</v>
      </c>
      <c r="C277" s="1" t="s">
        <v>73</v>
      </c>
      <c r="D277" s="1" t="s">
        <v>74</v>
      </c>
      <c r="E277" s="1">
        <v>4100</v>
      </c>
      <c r="F277" s="1"/>
      <c r="G277" s="1"/>
      <c r="H277" s="1"/>
      <c r="I277" s="1"/>
      <c r="J277" s="1">
        <f t="shared" si="4"/>
        <v>0</v>
      </c>
      <c r="K277" s="1"/>
    </row>
    <row r="278" spans="1:11" ht="21" customHeight="1" x14ac:dyDescent="0.3">
      <c r="A278" s="1">
        <v>276</v>
      </c>
      <c r="B278" s="10">
        <v>46299</v>
      </c>
      <c r="C278" s="1" t="s">
        <v>73</v>
      </c>
      <c r="D278" s="1" t="s">
        <v>74</v>
      </c>
      <c r="E278" s="1">
        <v>4100</v>
      </c>
      <c r="F278" s="1"/>
      <c r="G278" s="1"/>
      <c r="H278" s="1"/>
      <c r="I278" s="1"/>
      <c r="J278" s="1">
        <f t="shared" si="4"/>
        <v>0</v>
      </c>
      <c r="K278" s="1"/>
    </row>
    <row r="279" spans="1:11" ht="21" customHeight="1" x14ac:dyDescent="0.3">
      <c r="A279" s="1">
        <v>277</v>
      </c>
      <c r="B279" s="10">
        <v>46300</v>
      </c>
      <c r="C279" s="1" t="s">
        <v>73</v>
      </c>
      <c r="D279" s="1" t="s">
        <v>74</v>
      </c>
      <c r="E279" s="1">
        <v>4100</v>
      </c>
      <c r="F279" s="1"/>
      <c r="G279" s="1"/>
      <c r="H279" s="1"/>
      <c r="I279" s="1"/>
      <c r="J279" s="1">
        <f t="shared" si="4"/>
        <v>0</v>
      </c>
      <c r="K279" s="1"/>
    </row>
    <row r="280" spans="1:11" ht="21" customHeight="1" x14ac:dyDescent="0.3">
      <c r="A280" s="1">
        <v>278</v>
      </c>
      <c r="B280" s="10">
        <v>46301</v>
      </c>
      <c r="C280" s="1" t="s">
        <v>73</v>
      </c>
      <c r="D280" s="1" t="s">
        <v>74</v>
      </c>
      <c r="E280" s="1">
        <v>4100</v>
      </c>
      <c r="F280" s="1"/>
      <c r="G280" s="1"/>
      <c r="H280" s="1"/>
      <c r="I280" s="1"/>
      <c r="J280" s="1">
        <f t="shared" si="4"/>
        <v>0</v>
      </c>
      <c r="K280" s="1"/>
    </row>
    <row r="281" spans="1:11" ht="21" customHeight="1" x14ac:dyDescent="0.3">
      <c r="A281" s="1">
        <v>279</v>
      </c>
      <c r="B281" s="10">
        <v>46302</v>
      </c>
      <c r="C281" s="1" t="s">
        <v>73</v>
      </c>
      <c r="D281" s="1" t="s">
        <v>74</v>
      </c>
      <c r="E281" s="1">
        <v>4100</v>
      </c>
      <c r="F281" s="1"/>
      <c r="G281" s="1"/>
      <c r="H281" s="1"/>
      <c r="I281" s="1"/>
      <c r="J281" s="1">
        <f t="shared" si="4"/>
        <v>0</v>
      </c>
      <c r="K281" s="1"/>
    </row>
    <row r="282" spans="1:11" ht="21" customHeight="1" x14ac:dyDescent="0.3">
      <c r="A282" s="1">
        <v>280</v>
      </c>
      <c r="B282" s="10">
        <v>46303</v>
      </c>
      <c r="C282" s="1" t="s">
        <v>73</v>
      </c>
      <c r="D282" s="1" t="s">
        <v>74</v>
      </c>
      <c r="E282" s="1">
        <v>4100</v>
      </c>
      <c r="F282" s="1"/>
      <c r="G282" s="1"/>
      <c r="H282" s="1"/>
      <c r="I282" s="1"/>
      <c r="J282" s="1">
        <f t="shared" si="4"/>
        <v>0</v>
      </c>
      <c r="K282" s="1"/>
    </row>
    <row r="283" spans="1:11" ht="21" customHeight="1" x14ac:dyDescent="0.3">
      <c r="A283" s="1">
        <v>281</v>
      </c>
      <c r="B283" s="10">
        <v>46304</v>
      </c>
      <c r="C283" s="1" t="s">
        <v>73</v>
      </c>
      <c r="D283" s="1" t="s">
        <v>74</v>
      </c>
      <c r="E283" s="1">
        <v>4100</v>
      </c>
      <c r="F283" s="1"/>
      <c r="G283" s="1"/>
      <c r="H283" s="1"/>
      <c r="I283" s="1"/>
      <c r="J283" s="1">
        <f t="shared" si="4"/>
        <v>0</v>
      </c>
      <c r="K283" s="1"/>
    </row>
    <row r="284" spans="1:11" ht="21" customHeight="1" x14ac:dyDescent="0.3">
      <c r="A284" s="1">
        <v>282</v>
      </c>
      <c r="B284" s="10">
        <v>46305</v>
      </c>
      <c r="C284" s="1" t="s">
        <v>73</v>
      </c>
      <c r="D284" s="1" t="s">
        <v>74</v>
      </c>
      <c r="E284" s="1">
        <v>4100</v>
      </c>
      <c r="F284" s="1"/>
      <c r="G284" s="1"/>
      <c r="H284" s="1"/>
      <c r="I284" s="1"/>
      <c r="J284" s="1">
        <f t="shared" si="4"/>
        <v>0</v>
      </c>
      <c r="K284" s="1"/>
    </row>
    <row r="285" spans="1:11" ht="21" customHeight="1" x14ac:dyDescent="0.3">
      <c r="A285" s="1">
        <v>283</v>
      </c>
      <c r="B285" s="10">
        <v>46306</v>
      </c>
      <c r="C285" s="1" t="s">
        <v>73</v>
      </c>
      <c r="D285" s="1" t="s">
        <v>74</v>
      </c>
      <c r="E285" s="1">
        <v>4100</v>
      </c>
      <c r="F285" s="1"/>
      <c r="G285" s="1"/>
      <c r="H285" s="1"/>
      <c r="I285" s="1"/>
      <c r="J285" s="1">
        <f t="shared" si="4"/>
        <v>0</v>
      </c>
      <c r="K285" s="1"/>
    </row>
    <row r="286" spans="1:11" ht="21" customHeight="1" x14ac:dyDescent="0.3">
      <c r="A286" s="1">
        <v>284</v>
      </c>
      <c r="B286" s="10">
        <v>46307</v>
      </c>
      <c r="C286" s="1" t="s">
        <v>73</v>
      </c>
      <c r="D286" s="1" t="s">
        <v>74</v>
      </c>
      <c r="E286" s="1">
        <v>4100</v>
      </c>
      <c r="F286" s="1"/>
      <c r="G286" s="1"/>
      <c r="H286" s="1"/>
      <c r="I286" s="1"/>
      <c r="J286" s="1">
        <f t="shared" si="4"/>
        <v>0</v>
      </c>
      <c r="K286" s="1"/>
    </row>
    <row r="287" spans="1:11" ht="21" customHeight="1" x14ac:dyDescent="0.3">
      <c r="A287" s="1">
        <v>285</v>
      </c>
      <c r="B287" s="10">
        <v>46308</v>
      </c>
      <c r="C287" s="1" t="s">
        <v>73</v>
      </c>
      <c r="D287" s="1" t="s">
        <v>74</v>
      </c>
      <c r="E287" s="1">
        <v>4100</v>
      </c>
      <c r="F287" s="1"/>
      <c r="G287" s="1"/>
      <c r="H287" s="1"/>
      <c r="I287" s="1"/>
      <c r="J287" s="1">
        <f t="shared" si="4"/>
        <v>0</v>
      </c>
      <c r="K287" s="1"/>
    </row>
    <row r="288" spans="1:11" ht="21" customHeight="1" x14ac:dyDescent="0.3">
      <c r="A288" s="1">
        <v>286</v>
      </c>
      <c r="B288" s="10">
        <v>46309</v>
      </c>
      <c r="C288" s="1" t="s">
        <v>73</v>
      </c>
      <c r="D288" s="1" t="s">
        <v>74</v>
      </c>
      <c r="E288" s="1">
        <v>4100</v>
      </c>
      <c r="F288" s="1"/>
      <c r="G288" s="1"/>
      <c r="H288" s="1"/>
      <c r="I288" s="1"/>
      <c r="J288" s="1">
        <f t="shared" si="4"/>
        <v>0</v>
      </c>
      <c r="K288" s="1"/>
    </row>
    <row r="289" spans="1:11" ht="21" customHeight="1" x14ac:dyDescent="0.3">
      <c r="A289" s="1">
        <v>287</v>
      </c>
      <c r="B289" s="10">
        <v>46310</v>
      </c>
      <c r="C289" s="1" t="s">
        <v>73</v>
      </c>
      <c r="D289" s="1" t="s">
        <v>74</v>
      </c>
      <c r="E289" s="1">
        <v>4100</v>
      </c>
      <c r="F289" s="1"/>
      <c r="G289" s="1"/>
      <c r="H289" s="1"/>
      <c r="I289" s="1"/>
      <c r="J289" s="1">
        <f t="shared" si="4"/>
        <v>0</v>
      </c>
      <c r="K289" s="1"/>
    </row>
    <row r="290" spans="1:11" ht="21" customHeight="1" x14ac:dyDescent="0.3">
      <c r="A290" s="1">
        <v>288</v>
      </c>
      <c r="B290" s="10">
        <v>46311</v>
      </c>
      <c r="C290" s="1" t="s">
        <v>73</v>
      </c>
      <c r="D290" s="1" t="s">
        <v>74</v>
      </c>
      <c r="E290" s="1">
        <v>4100</v>
      </c>
      <c r="F290" s="1"/>
      <c r="G290" s="1"/>
      <c r="H290" s="1"/>
      <c r="I290" s="1"/>
      <c r="J290" s="1">
        <f t="shared" si="4"/>
        <v>0</v>
      </c>
      <c r="K290" s="1"/>
    </row>
    <row r="291" spans="1:11" ht="21" customHeight="1" x14ac:dyDescent="0.3">
      <c r="A291" s="1">
        <v>289</v>
      </c>
      <c r="B291" s="10">
        <v>46312</v>
      </c>
      <c r="C291" s="1" t="s">
        <v>73</v>
      </c>
      <c r="D291" s="1" t="s">
        <v>74</v>
      </c>
      <c r="E291" s="1">
        <v>4100</v>
      </c>
      <c r="F291" s="1"/>
      <c r="G291" s="1"/>
      <c r="H291" s="1"/>
      <c r="I291" s="1"/>
      <c r="J291" s="1">
        <f t="shared" si="4"/>
        <v>0</v>
      </c>
      <c r="K291" s="1"/>
    </row>
    <row r="292" spans="1:11" ht="21" customHeight="1" x14ac:dyDescent="0.3">
      <c r="A292" s="1">
        <v>290</v>
      </c>
      <c r="B292" s="10">
        <v>46313</v>
      </c>
      <c r="C292" s="1" t="s">
        <v>73</v>
      </c>
      <c r="D292" s="1" t="s">
        <v>74</v>
      </c>
      <c r="E292" s="1">
        <v>4100</v>
      </c>
      <c r="F292" s="1"/>
      <c r="G292" s="1"/>
      <c r="H292" s="1"/>
      <c r="I292" s="1"/>
      <c r="J292" s="1">
        <f t="shared" si="4"/>
        <v>0</v>
      </c>
      <c r="K292" s="1"/>
    </row>
    <row r="293" spans="1:11" ht="21" customHeight="1" x14ac:dyDescent="0.3">
      <c r="A293" s="1">
        <v>291</v>
      </c>
      <c r="B293" s="10">
        <v>46314</v>
      </c>
      <c r="C293" s="1" t="s">
        <v>73</v>
      </c>
      <c r="D293" s="1" t="s">
        <v>74</v>
      </c>
      <c r="E293" s="1">
        <v>4100</v>
      </c>
      <c r="F293" s="1"/>
      <c r="G293" s="1"/>
      <c r="H293" s="1"/>
      <c r="I293" s="1"/>
      <c r="J293" s="1">
        <f t="shared" si="4"/>
        <v>0</v>
      </c>
      <c r="K293" s="1"/>
    </row>
    <row r="294" spans="1:11" ht="21" customHeight="1" x14ac:dyDescent="0.3">
      <c r="A294" s="1">
        <v>292</v>
      </c>
      <c r="B294" s="10">
        <v>46315</v>
      </c>
      <c r="C294" s="1" t="s">
        <v>73</v>
      </c>
      <c r="D294" s="1" t="s">
        <v>74</v>
      </c>
      <c r="E294" s="1">
        <v>4100</v>
      </c>
      <c r="F294" s="1"/>
      <c r="G294" s="1"/>
      <c r="H294" s="1"/>
      <c r="I294" s="1"/>
      <c r="J294" s="1">
        <f t="shared" si="4"/>
        <v>0</v>
      </c>
      <c r="K294" s="1"/>
    </row>
    <row r="295" spans="1:11" ht="21" customHeight="1" x14ac:dyDescent="0.3">
      <c r="A295" s="1">
        <v>293</v>
      </c>
      <c r="B295" s="10">
        <v>46316</v>
      </c>
      <c r="C295" s="1" t="s">
        <v>73</v>
      </c>
      <c r="D295" s="1" t="s">
        <v>74</v>
      </c>
      <c r="E295" s="1">
        <v>4100</v>
      </c>
      <c r="F295" s="1"/>
      <c r="G295" s="1"/>
      <c r="H295" s="1"/>
      <c r="I295" s="1"/>
      <c r="J295" s="1">
        <f t="shared" si="4"/>
        <v>0</v>
      </c>
      <c r="K295" s="1"/>
    </row>
    <row r="296" spans="1:11" ht="21" customHeight="1" x14ac:dyDescent="0.3">
      <c r="A296" s="1">
        <v>294</v>
      </c>
      <c r="B296" s="10">
        <v>46317</v>
      </c>
      <c r="C296" s="1" t="s">
        <v>73</v>
      </c>
      <c r="D296" s="1" t="s">
        <v>74</v>
      </c>
      <c r="E296" s="1">
        <v>4100</v>
      </c>
      <c r="F296" s="1"/>
      <c r="G296" s="1"/>
      <c r="H296" s="1"/>
      <c r="I296" s="1"/>
      <c r="J296" s="1">
        <f t="shared" si="4"/>
        <v>0</v>
      </c>
      <c r="K296" s="1"/>
    </row>
    <row r="297" spans="1:11" ht="21" customHeight="1" x14ac:dyDescent="0.3">
      <c r="A297" s="1">
        <v>295</v>
      </c>
      <c r="B297" s="10">
        <v>46318</v>
      </c>
      <c r="C297" s="1" t="s">
        <v>73</v>
      </c>
      <c r="D297" s="1" t="s">
        <v>74</v>
      </c>
      <c r="E297" s="1">
        <v>4100</v>
      </c>
      <c r="F297" s="1"/>
      <c r="G297" s="1"/>
      <c r="H297" s="1"/>
      <c r="I297" s="1"/>
      <c r="J297" s="1">
        <f t="shared" si="4"/>
        <v>0</v>
      </c>
      <c r="K297" s="1"/>
    </row>
    <row r="298" spans="1:11" ht="21" customHeight="1" x14ac:dyDescent="0.3">
      <c r="A298" s="1">
        <v>296</v>
      </c>
      <c r="B298" s="10">
        <v>46319</v>
      </c>
      <c r="C298" s="1" t="s">
        <v>73</v>
      </c>
      <c r="D298" s="1" t="s">
        <v>74</v>
      </c>
      <c r="E298" s="1">
        <v>4100</v>
      </c>
      <c r="F298" s="1"/>
      <c r="G298" s="1"/>
      <c r="H298" s="1"/>
      <c r="I298" s="1"/>
      <c r="J298" s="1">
        <f t="shared" si="4"/>
        <v>0</v>
      </c>
      <c r="K298" s="1"/>
    </row>
    <row r="299" spans="1:11" ht="21" customHeight="1" x14ac:dyDescent="0.3">
      <c r="A299" s="1">
        <v>297</v>
      </c>
      <c r="B299" s="10">
        <v>46320</v>
      </c>
      <c r="C299" s="1" t="s">
        <v>73</v>
      </c>
      <c r="D299" s="1" t="s">
        <v>74</v>
      </c>
      <c r="E299" s="1">
        <v>4100</v>
      </c>
      <c r="F299" s="1"/>
      <c r="G299" s="1"/>
      <c r="H299" s="1"/>
      <c r="I299" s="1"/>
      <c r="J299" s="1">
        <f t="shared" si="4"/>
        <v>0</v>
      </c>
      <c r="K299" s="1"/>
    </row>
    <row r="300" spans="1:11" ht="21" customHeight="1" x14ac:dyDescent="0.3">
      <c r="A300" s="1">
        <v>298</v>
      </c>
      <c r="B300" s="10">
        <v>46321</v>
      </c>
      <c r="C300" s="1" t="s">
        <v>73</v>
      </c>
      <c r="D300" s="1" t="s">
        <v>74</v>
      </c>
      <c r="E300" s="1">
        <v>4100</v>
      </c>
      <c r="F300" s="1"/>
      <c r="G300" s="1"/>
      <c r="H300" s="1"/>
      <c r="I300" s="1"/>
      <c r="J300" s="1">
        <f t="shared" si="4"/>
        <v>0</v>
      </c>
      <c r="K300" s="1"/>
    </row>
    <row r="301" spans="1:11" ht="21" customHeight="1" x14ac:dyDescent="0.3">
      <c r="A301" s="1">
        <v>299</v>
      </c>
      <c r="B301" s="10">
        <v>46322</v>
      </c>
      <c r="C301" s="1" t="s">
        <v>73</v>
      </c>
      <c r="D301" s="1" t="s">
        <v>74</v>
      </c>
      <c r="E301" s="1">
        <v>4100</v>
      </c>
      <c r="F301" s="1"/>
      <c r="G301" s="1"/>
      <c r="H301" s="1"/>
      <c r="I301" s="1"/>
      <c r="J301" s="1">
        <f t="shared" si="4"/>
        <v>0</v>
      </c>
      <c r="K301" s="1"/>
    </row>
    <row r="302" spans="1:11" ht="21" customHeight="1" x14ac:dyDescent="0.3">
      <c r="A302" s="1">
        <v>300</v>
      </c>
      <c r="B302" s="10">
        <v>46323</v>
      </c>
      <c r="C302" s="1" t="s">
        <v>73</v>
      </c>
      <c r="D302" s="1" t="s">
        <v>74</v>
      </c>
      <c r="E302" s="1">
        <v>4100</v>
      </c>
      <c r="F302" s="1"/>
      <c r="G302" s="1"/>
      <c r="H302" s="1"/>
      <c r="I302" s="1"/>
      <c r="J302" s="1">
        <f t="shared" si="4"/>
        <v>0</v>
      </c>
      <c r="K302" s="1"/>
    </row>
    <row r="303" spans="1:11" ht="21" customHeight="1" x14ac:dyDescent="0.3">
      <c r="A303" s="1">
        <v>301</v>
      </c>
      <c r="B303" s="10">
        <v>46324</v>
      </c>
      <c r="C303" s="1" t="s">
        <v>73</v>
      </c>
      <c r="D303" s="1" t="s">
        <v>74</v>
      </c>
      <c r="E303" s="1">
        <v>4100</v>
      </c>
      <c r="F303" s="1"/>
      <c r="G303" s="1"/>
      <c r="H303" s="1"/>
      <c r="I303" s="1"/>
      <c r="J303" s="1">
        <f t="shared" si="4"/>
        <v>0</v>
      </c>
      <c r="K303" s="1"/>
    </row>
    <row r="304" spans="1:11" ht="21" customHeight="1" x14ac:dyDescent="0.3">
      <c r="A304" s="1">
        <v>302</v>
      </c>
      <c r="B304" s="10">
        <v>46325</v>
      </c>
      <c r="C304" s="1" t="s">
        <v>73</v>
      </c>
      <c r="D304" s="1" t="s">
        <v>74</v>
      </c>
      <c r="E304" s="1">
        <v>4100</v>
      </c>
      <c r="F304" s="1"/>
      <c r="G304" s="1"/>
      <c r="H304" s="1"/>
      <c r="I304" s="1"/>
      <c r="J304" s="1">
        <f t="shared" si="4"/>
        <v>0</v>
      </c>
      <c r="K304" s="1"/>
    </row>
    <row r="305" spans="1:11" ht="21" customHeight="1" x14ac:dyDescent="0.3">
      <c r="A305" s="1">
        <v>303</v>
      </c>
      <c r="B305" s="10">
        <v>46326</v>
      </c>
      <c r="C305" s="1" t="s">
        <v>73</v>
      </c>
      <c r="D305" s="1" t="s">
        <v>74</v>
      </c>
      <c r="E305" s="1">
        <v>4100</v>
      </c>
      <c r="F305" s="1"/>
      <c r="G305" s="1"/>
      <c r="H305" s="1"/>
      <c r="I305" s="1"/>
      <c r="J305" s="1">
        <f t="shared" si="4"/>
        <v>0</v>
      </c>
      <c r="K305" s="1"/>
    </row>
    <row r="306" spans="1:11" ht="21" customHeight="1" x14ac:dyDescent="0.3">
      <c r="A306" s="1">
        <v>304</v>
      </c>
      <c r="B306" s="10">
        <v>46327</v>
      </c>
      <c r="C306" s="1" t="s">
        <v>73</v>
      </c>
      <c r="D306" s="1" t="s">
        <v>74</v>
      </c>
      <c r="E306" s="1">
        <v>4100</v>
      </c>
      <c r="F306" s="1"/>
      <c r="G306" s="1"/>
      <c r="H306" s="1"/>
      <c r="I306" s="1"/>
      <c r="J306" s="1">
        <f t="shared" si="4"/>
        <v>0</v>
      </c>
      <c r="K306" s="1"/>
    </row>
    <row r="307" spans="1:11" ht="21" customHeight="1" x14ac:dyDescent="0.3">
      <c r="A307" s="1">
        <v>305</v>
      </c>
      <c r="B307" s="10">
        <v>46328</v>
      </c>
      <c r="C307" s="1" t="s">
        <v>73</v>
      </c>
      <c r="D307" s="1" t="s">
        <v>74</v>
      </c>
      <c r="E307" s="1">
        <v>4100</v>
      </c>
      <c r="F307" s="1"/>
      <c r="G307" s="1"/>
      <c r="H307" s="1"/>
      <c r="I307" s="1"/>
      <c r="J307" s="1">
        <f t="shared" si="4"/>
        <v>0</v>
      </c>
      <c r="K307" s="1"/>
    </row>
    <row r="308" spans="1:11" ht="21" customHeight="1" x14ac:dyDescent="0.3">
      <c r="A308" s="1">
        <v>306</v>
      </c>
      <c r="B308" s="10">
        <v>46329</v>
      </c>
      <c r="C308" s="1" t="s">
        <v>73</v>
      </c>
      <c r="D308" s="1" t="s">
        <v>74</v>
      </c>
      <c r="E308" s="1">
        <v>4100</v>
      </c>
      <c r="F308" s="1"/>
      <c r="G308" s="1"/>
      <c r="H308" s="1"/>
      <c r="I308" s="1"/>
      <c r="J308" s="1">
        <f t="shared" si="4"/>
        <v>0</v>
      </c>
      <c r="K308" s="1"/>
    </row>
    <row r="309" spans="1:11" ht="21" customHeight="1" x14ac:dyDescent="0.3">
      <c r="A309" s="1">
        <v>307</v>
      </c>
      <c r="B309" s="10">
        <v>46330</v>
      </c>
      <c r="C309" s="1" t="s">
        <v>73</v>
      </c>
      <c r="D309" s="1" t="s">
        <v>74</v>
      </c>
      <c r="E309" s="1">
        <v>4100</v>
      </c>
      <c r="F309" s="1"/>
      <c r="G309" s="1"/>
      <c r="H309" s="1"/>
      <c r="I309" s="1"/>
      <c r="J309" s="1">
        <f t="shared" si="4"/>
        <v>0</v>
      </c>
      <c r="K309" s="1"/>
    </row>
    <row r="310" spans="1:11" ht="21" customHeight="1" x14ac:dyDescent="0.3">
      <c r="A310" s="1">
        <v>308</v>
      </c>
      <c r="B310" s="10">
        <v>46331</v>
      </c>
      <c r="C310" s="1" t="s">
        <v>73</v>
      </c>
      <c r="D310" s="1" t="s">
        <v>74</v>
      </c>
      <c r="E310" s="1">
        <v>4100</v>
      </c>
      <c r="F310" s="1"/>
      <c r="G310" s="1"/>
      <c r="H310" s="1"/>
      <c r="I310" s="1"/>
      <c r="J310" s="1">
        <f t="shared" si="4"/>
        <v>0</v>
      </c>
      <c r="K310" s="1"/>
    </row>
    <row r="311" spans="1:11" ht="21" customHeight="1" x14ac:dyDescent="0.3">
      <c r="A311" s="1">
        <v>309</v>
      </c>
      <c r="B311" s="10">
        <v>46332</v>
      </c>
      <c r="C311" s="1" t="s">
        <v>73</v>
      </c>
      <c r="D311" s="1" t="s">
        <v>74</v>
      </c>
      <c r="E311" s="1">
        <v>4100</v>
      </c>
      <c r="F311" s="1"/>
      <c r="G311" s="1"/>
      <c r="H311" s="1"/>
      <c r="I311" s="1"/>
      <c r="J311" s="1">
        <f t="shared" si="4"/>
        <v>0</v>
      </c>
      <c r="K311" s="1"/>
    </row>
    <row r="312" spans="1:11" ht="21" customHeight="1" x14ac:dyDescent="0.3">
      <c r="A312" s="1">
        <v>310</v>
      </c>
      <c r="B312" s="10">
        <v>46333</v>
      </c>
      <c r="C312" s="1" t="s">
        <v>73</v>
      </c>
      <c r="D312" s="1" t="s">
        <v>74</v>
      </c>
      <c r="E312" s="1">
        <v>4100</v>
      </c>
      <c r="F312" s="1"/>
      <c r="G312" s="1"/>
      <c r="H312" s="1"/>
      <c r="I312" s="1"/>
      <c r="J312" s="1">
        <f t="shared" si="4"/>
        <v>0</v>
      </c>
      <c r="K312" s="1"/>
    </row>
    <row r="313" spans="1:11" ht="21" customHeight="1" x14ac:dyDescent="0.3">
      <c r="A313" s="1">
        <v>311</v>
      </c>
      <c r="B313" s="10">
        <v>46334</v>
      </c>
      <c r="C313" s="1" t="s">
        <v>73</v>
      </c>
      <c r="D313" s="1" t="s">
        <v>74</v>
      </c>
      <c r="E313" s="1">
        <v>4100</v>
      </c>
      <c r="F313" s="1"/>
      <c r="G313" s="1"/>
      <c r="H313" s="1"/>
      <c r="I313" s="1"/>
      <c r="J313" s="1">
        <f t="shared" si="4"/>
        <v>0</v>
      </c>
      <c r="K313" s="1"/>
    </row>
    <row r="314" spans="1:11" ht="21" customHeight="1" x14ac:dyDescent="0.3">
      <c r="A314" s="1">
        <v>312</v>
      </c>
      <c r="B314" s="10">
        <v>46335</v>
      </c>
      <c r="C314" s="1" t="s">
        <v>73</v>
      </c>
      <c r="D314" s="1" t="s">
        <v>74</v>
      </c>
      <c r="E314" s="1">
        <v>4100</v>
      </c>
      <c r="F314" s="1"/>
      <c r="G314" s="1"/>
      <c r="H314" s="1"/>
      <c r="I314" s="1"/>
      <c r="J314" s="1">
        <f t="shared" si="4"/>
        <v>0</v>
      </c>
      <c r="K314" s="1"/>
    </row>
    <row r="315" spans="1:11" ht="21" customHeight="1" x14ac:dyDescent="0.3">
      <c r="A315" s="1">
        <v>313</v>
      </c>
      <c r="B315" s="10">
        <v>46336</v>
      </c>
      <c r="C315" s="1" t="s">
        <v>73</v>
      </c>
      <c r="D315" s="1" t="s">
        <v>74</v>
      </c>
      <c r="E315" s="1">
        <v>4100</v>
      </c>
      <c r="F315" s="1"/>
      <c r="G315" s="1"/>
      <c r="H315" s="1"/>
      <c r="I315" s="1"/>
      <c r="J315" s="1">
        <f t="shared" si="4"/>
        <v>0</v>
      </c>
      <c r="K315" s="1"/>
    </row>
    <row r="316" spans="1:11" ht="21" customHeight="1" x14ac:dyDescent="0.3">
      <c r="A316" s="1">
        <v>314</v>
      </c>
      <c r="B316" s="10">
        <v>46337</v>
      </c>
      <c r="C316" s="1" t="s">
        <v>73</v>
      </c>
      <c r="D316" s="1" t="s">
        <v>74</v>
      </c>
      <c r="E316" s="1">
        <v>4100</v>
      </c>
      <c r="F316" s="1"/>
      <c r="G316" s="1"/>
      <c r="H316" s="1"/>
      <c r="I316" s="1"/>
      <c r="J316" s="1">
        <f t="shared" si="4"/>
        <v>0</v>
      </c>
      <c r="K316" s="1"/>
    </row>
    <row r="317" spans="1:11" ht="21" customHeight="1" x14ac:dyDescent="0.3">
      <c r="A317" s="1">
        <v>315</v>
      </c>
      <c r="B317" s="10">
        <v>46338</v>
      </c>
      <c r="C317" s="1" t="s">
        <v>73</v>
      </c>
      <c r="D317" s="1" t="s">
        <v>74</v>
      </c>
      <c r="E317" s="1">
        <v>4100</v>
      </c>
      <c r="F317" s="1"/>
      <c r="G317" s="1"/>
      <c r="H317" s="1"/>
      <c r="I317" s="1"/>
      <c r="J317" s="1">
        <f t="shared" si="4"/>
        <v>0</v>
      </c>
      <c r="K317" s="1"/>
    </row>
    <row r="318" spans="1:11" ht="21" customHeight="1" x14ac:dyDescent="0.3">
      <c r="A318" s="1">
        <v>316</v>
      </c>
      <c r="B318" s="10">
        <v>46339</v>
      </c>
      <c r="C318" s="1" t="s">
        <v>73</v>
      </c>
      <c r="D318" s="1" t="s">
        <v>74</v>
      </c>
      <c r="E318" s="1">
        <v>4100</v>
      </c>
      <c r="F318" s="1"/>
      <c r="G318" s="1"/>
      <c r="H318" s="1"/>
      <c r="I318" s="1"/>
      <c r="J318" s="1">
        <f t="shared" si="4"/>
        <v>0</v>
      </c>
      <c r="K318" s="1"/>
    </row>
    <row r="319" spans="1:11" ht="21" customHeight="1" x14ac:dyDescent="0.3">
      <c r="A319" s="1">
        <v>317</v>
      </c>
      <c r="B319" s="10">
        <v>46340</v>
      </c>
      <c r="C319" s="1" t="s">
        <v>73</v>
      </c>
      <c r="D319" s="1" t="s">
        <v>74</v>
      </c>
      <c r="E319" s="1">
        <v>4100</v>
      </c>
      <c r="F319" s="1"/>
      <c r="G319" s="1"/>
      <c r="H319" s="1"/>
      <c r="I319" s="1"/>
      <c r="J319" s="1">
        <f t="shared" si="4"/>
        <v>0</v>
      </c>
      <c r="K319" s="1"/>
    </row>
    <row r="320" spans="1:11" ht="21" customHeight="1" x14ac:dyDescent="0.3">
      <c r="A320" s="1">
        <v>318</v>
      </c>
      <c r="B320" s="10">
        <v>46341</v>
      </c>
      <c r="C320" s="1" t="s">
        <v>73</v>
      </c>
      <c r="D320" s="1" t="s">
        <v>74</v>
      </c>
      <c r="E320" s="1">
        <v>4100</v>
      </c>
      <c r="F320" s="1"/>
      <c r="G320" s="1"/>
      <c r="H320" s="1"/>
      <c r="I320" s="1"/>
      <c r="J320" s="1">
        <f t="shared" si="4"/>
        <v>0</v>
      </c>
      <c r="K320" s="1"/>
    </row>
    <row r="321" spans="1:11" ht="21" customHeight="1" x14ac:dyDescent="0.3">
      <c r="A321" s="1">
        <v>319</v>
      </c>
      <c r="B321" s="10">
        <v>46342</v>
      </c>
      <c r="C321" s="1" t="s">
        <v>73</v>
      </c>
      <c r="D321" s="1" t="s">
        <v>74</v>
      </c>
      <c r="E321" s="1">
        <v>4100</v>
      </c>
      <c r="F321" s="1"/>
      <c r="G321" s="1"/>
      <c r="H321" s="1"/>
      <c r="I321" s="1"/>
      <c r="J321" s="1">
        <f t="shared" si="4"/>
        <v>0</v>
      </c>
      <c r="K321" s="1"/>
    </row>
    <row r="322" spans="1:11" ht="21" customHeight="1" x14ac:dyDescent="0.3">
      <c r="A322" s="1">
        <v>320</v>
      </c>
      <c r="B322" s="10">
        <v>46343</v>
      </c>
      <c r="C322" s="1" t="s">
        <v>73</v>
      </c>
      <c r="D322" s="1" t="s">
        <v>74</v>
      </c>
      <c r="E322" s="1">
        <v>4100</v>
      </c>
      <c r="F322" s="1"/>
      <c r="G322" s="1"/>
      <c r="H322" s="1"/>
      <c r="I322" s="1"/>
      <c r="J322" s="1">
        <f t="shared" si="4"/>
        <v>0</v>
      </c>
      <c r="K322" s="1"/>
    </row>
    <row r="323" spans="1:11" ht="21" customHeight="1" x14ac:dyDescent="0.3">
      <c r="A323" s="1">
        <v>321</v>
      </c>
      <c r="B323" s="10">
        <v>46344</v>
      </c>
      <c r="C323" s="1" t="s">
        <v>73</v>
      </c>
      <c r="D323" s="1" t="s">
        <v>74</v>
      </c>
      <c r="E323" s="1">
        <v>4100</v>
      </c>
      <c r="F323" s="1"/>
      <c r="G323" s="1"/>
      <c r="H323" s="1"/>
      <c r="I323" s="1"/>
      <c r="J323" s="1">
        <f t="shared" si="4"/>
        <v>0</v>
      </c>
      <c r="K323" s="1"/>
    </row>
    <row r="324" spans="1:11" ht="21" customHeight="1" x14ac:dyDescent="0.3">
      <c r="A324" s="1">
        <v>322</v>
      </c>
      <c r="B324" s="10">
        <v>46345</v>
      </c>
      <c r="C324" s="1" t="s">
        <v>73</v>
      </c>
      <c r="D324" s="1" t="s">
        <v>74</v>
      </c>
      <c r="E324" s="1">
        <v>4100</v>
      </c>
      <c r="F324" s="1"/>
      <c r="G324" s="1"/>
      <c r="H324" s="1"/>
      <c r="I324" s="1"/>
      <c r="J324" s="1">
        <f t="shared" ref="J324:J367" si="5">E324*F324-G324-H324+I324</f>
        <v>0</v>
      </c>
      <c r="K324" s="1"/>
    </row>
    <row r="325" spans="1:11" ht="21" customHeight="1" x14ac:dyDescent="0.3">
      <c r="A325" s="1">
        <v>323</v>
      </c>
      <c r="B325" s="10">
        <v>46346</v>
      </c>
      <c r="C325" s="1" t="s">
        <v>73</v>
      </c>
      <c r="D325" s="1" t="s">
        <v>74</v>
      </c>
      <c r="E325" s="1">
        <v>4100</v>
      </c>
      <c r="F325" s="1"/>
      <c r="G325" s="1"/>
      <c r="H325" s="1"/>
      <c r="I325" s="1"/>
      <c r="J325" s="1">
        <f t="shared" si="5"/>
        <v>0</v>
      </c>
      <c r="K325" s="1"/>
    </row>
    <row r="326" spans="1:11" ht="21" customHeight="1" x14ac:dyDescent="0.3">
      <c r="A326" s="1">
        <v>324</v>
      </c>
      <c r="B326" s="10">
        <v>46347</v>
      </c>
      <c r="C326" s="1" t="s">
        <v>73</v>
      </c>
      <c r="D326" s="1" t="s">
        <v>74</v>
      </c>
      <c r="E326" s="1">
        <v>4100</v>
      </c>
      <c r="F326" s="1"/>
      <c r="G326" s="1"/>
      <c r="H326" s="1"/>
      <c r="I326" s="1"/>
      <c r="J326" s="1">
        <f t="shared" si="5"/>
        <v>0</v>
      </c>
      <c r="K326" s="1"/>
    </row>
    <row r="327" spans="1:11" ht="21" customHeight="1" x14ac:dyDescent="0.3">
      <c r="A327" s="1">
        <v>325</v>
      </c>
      <c r="B327" s="10">
        <v>46348</v>
      </c>
      <c r="C327" s="1" t="s">
        <v>73</v>
      </c>
      <c r="D327" s="1" t="s">
        <v>74</v>
      </c>
      <c r="E327" s="1">
        <v>4100</v>
      </c>
      <c r="F327" s="1"/>
      <c r="G327" s="1"/>
      <c r="H327" s="1"/>
      <c r="I327" s="1"/>
      <c r="J327" s="1">
        <f t="shared" si="5"/>
        <v>0</v>
      </c>
      <c r="K327" s="1"/>
    </row>
    <row r="328" spans="1:11" ht="21" customHeight="1" x14ac:dyDescent="0.3">
      <c r="A328" s="1">
        <v>326</v>
      </c>
      <c r="B328" s="10">
        <v>46349</v>
      </c>
      <c r="C328" s="1" t="s">
        <v>73</v>
      </c>
      <c r="D328" s="1" t="s">
        <v>74</v>
      </c>
      <c r="E328" s="1">
        <v>4100</v>
      </c>
      <c r="F328" s="1"/>
      <c r="G328" s="1"/>
      <c r="H328" s="1"/>
      <c r="I328" s="1"/>
      <c r="J328" s="1">
        <f t="shared" si="5"/>
        <v>0</v>
      </c>
      <c r="K328" s="1"/>
    </row>
    <row r="329" spans="1:11" ht="21" customHeight="1" x14ac:dyDescent="0.3">
      <c r="A329" s="1">
        <v>327</v>
      </c>
      <c r="B329" s="10">
        <v>46350</v>
      </c>
      <c r="C329" s="1" t="s">
        <v>73</v>
      </c>
      <c r="D329" s="1" t="s">
        <v>74</v>
      </c>
      <c r="E329" s="1">
        <v>4100</v>
      </c>
      <c r="F329" s="1"/>
      <c r="G329" s="1"/>
      <c r="H329" s="1"/>
      <c r="I329" s="1"/>
      <c r="J329" s="1">
        <f t="shared" si="5"/>
        <v>0</v>
      </c>
      <c r="K329" s="1"/>
    </row>
    <row r="330" spans="1:11" ht="21" customHeight="1" x14ac:dyDescent="0.3">
      <c r="A330" s="1">
        <v>328</v>
      </c>
      <c r="B330" s="10">
        <v>46351</v>
      </c>
      <c r="C330" s="1" t="s">
        <v>73</v>
      </c>
      <c r="D330" s="1" t="s">
        <v>74</v>
      </c>
      <c r="E330" s="1">
        <v>4100</v>
      </c>
      <c r="F330" s="1"/>
      <c r="G330" s="1"/>
      <c r="H330" s="1"/>
      <c r="I330" s="1"/>
      <c r="J330" s="1">
        <f t="shared" si="5"/>
        <v>0</v>
      </c>
      <c r="K330" s="1"/>
    </row>
    <row r="331" spans="1:11" ht="21" customHeight="1" x14ac:dyDescent="0.3">
      <c r="A331" s="1">
        <v>329</v>
      </c>
      <c r="B331" s="10">
        <v>46352</v>
      </c>
      <c r="C331" s="1" t="s">
        <v>73</v>
      </c>
      <c r="D331" s="1" t="s">
        <v>74</v>
      </c>
      <c r="E331" s="1">
        <v>4100</v>
      </c>
      <c r="F331" s="1"/>
      <c r="G331" s="1"/>
      <c r="H331" s="1"/>
      <c r="I331" s="1"/>
      <c r="J331" s="1">
        <f t="shared" si="5"/>
        <v>0</v>
      </c>
      <c r="K331" s="1"/>
    </row>
    <row r="332" spans="1:11" ht="21" customHeight="1" x14ac:dyDescent="0.3">
      <c r="A332" s="1">
        <v>330</v>
      </c>
      <c r="B332" s="10">
        <v>46353</v>
      </c>
      <c r="C332" s="1" t="s">
        <v>73</v>
      </c>
      <c r="D332" s="1" t="s">
        <v>74</v>
      </c>
      <c r="E332" s="1">
        <v>4100</v>
      </c>
      <c r="F332" s="1"/>
      <c r="G332" s="1"/>
      <c r="H332" s="1"/>
      <c r="I332" s="1"/>
      <c r="J332" s="1">
        <f t="shared" si="5"/>
        <v>0</v>
      </c>
      <c r="K332" s="1"/>
    </row>
    <row r="333" spans="1:11" ht="21" customHeight="1" x14ac:dyDescent="0.3">
      <c r="A333" s="1">
        <v>331</v>
      </c>
      <c r="B333" s="10">
        <v>46354</v>
      </c>
      <c r="C333" s="1" t="s">
        <v>73</v>
      </c>
      <c r="D333" s="1" t="s">
        <v>74</v>
      </c>
      <c r="E333" s="1">
        <v>4100</v>
      </c>
      <c r="F333" s="1"/>
      <c r="G333" s="1"/>
      <c r="H333" s="1"/>
      <c r="I333" s="1"/>
      <c r="J333" s="1">
        <f t="shared" si="5"/>
        <v>0</v>
      </c>
      <c r="K333" s="1"/>
    </row>
    <row r="334" spans="1:11" ht="21" customHeight="1" x14ac:dyDescent="0.3">
      <c r="A334" s="1">
        <v>332</v>
      </c>
      <c r="B334" s="10">
        <v>46355</v>
      </c>
      <c r="C334" s="1" t="s">
        <v>73</v>
      </c>
      <c r="D334" s="1" t="s">
        <v>74</v>
      </c>
      <c r="E334" s="1">
        <v>4100</v>
      </c>
      <c r="F334" s="1"/>
      <c r="G334" s="1"/>
      <c r="H334" s="1"/>
      <c r="I334" s="1"/>
      <c r="J334" s="1">
        <f t="shared" si="5"/>
        <v>0</v>
      </c>
      <c r="K334" s="1"/>
    </row>
    <row r="335" spans="1:11" ht="21" customHeight="1" x14ac:dyDescent="0.3">
      <c r="A335" s="1">
        <v>333</v>
      </c>
      <c r="B335" s="10">
        <v>46356</v>
      </c>
      <c r="C335" s="1" t="s">
        <v>73</v>
      </c>
      <c r="D335" s="1" t="s">
        <v>74</v>
      </c>
      <c r="E335" s="1">
        <v>4100</v>
      </c>
      <c r="F335" s="1"/>
      <c r="G335" s="1"/>
      <c r="H335" s="1"/>
      <c r="I335" s="1"/>
      <c r="J335" s="1">
        <f t="shared" si="5"/>
        <v>0</v>
      </c>
      <c r="K335" s="1"/>
    </row>
    <row r="336" spans="1:11" ht="21" customHeight="1" x14ac:dyDescent="0.3">
      <c r="A336" s="1">
        <v>334</v>
      </c>
      <c r="B336" s="10">
        <v>46357</v>
      </c>
      <c r="C336" s="1" t="s">
        <v>73</v>
      </c>
      <c r="D336" s="1" t="s">
        <v>74</v>
      </c>
      <c r="E336" s="1">
        <v>4100</v>
      </c>
      <c r="F336" s="1"/>
      <c r="G336" s="1"/>
      <c r="H336" s="1"/>
      <c r="I336" s="1"/>
      <c r="J336" s="1">
        <f t="shared" si="5"/>
        <v>0</v>
      </c>
      <c r="K336" s="1"/>
    </row>
    <row r="337" spans="1:11" ht="21" customHeight="1" x14ac:dyDescent="0.3">
      <c r="A337" s="1">
        <v>335</v>
      </c>
      <c r="B337" s="10">
        <v>46358</v>
      </c>
      <c r="C337" s="1" t="s">
        <v>73</v>
      </c>
      <c r="D337" s="1" t="s">
        <v>74</v>
      </c>
      <c r="E337" s="1">
        <v>4100</v>
      </c>
      <c r="F337" s="1"/>
      <c r="G337" s="1"/>
      <c r="H337" s="1"/>
      <c r="I337" s="1"/>
      <c r="J337" s="1">
        <f t="shared" si="5"/>
        <v>0</v>
      </c>
      <c r="K337" s="1"/>
    </row>
    <row r="338" spans="1:11" ht="21" customHeight="1" x14ac:dyDescent="0.3">
      <c r="A338" s="1">
        <v>336</v>
      </c>
      <c r="B338" s="10">
        <v>46359</v>
      </c>
      <c r="C338" s="1" t="s">
        <v>73</v>
      </c>
      <c r="D338" s="1" t="s">
        <v>74</v>
      </c>
      <c r="E338" s="1">
        <v>4100</v>
      </c>
      <c r="F338" s="1"/>
      <c r="G338" s="1"/>
      <c r="H338" s="1"/>
      <c r="I338" s="1"/>
      <c r="J338" s="1">
        <f t="shared" si="5"/>
        <v>0</v>
      </c>
      <c r="K338" s="1"/>
    </row>
    <row r="339" spans="1:11" ht="21" customHeight="1" x14ac:dyDescent="0.3">
      <c r="A339" s="1">
        <v>337</v>
      </c>
      <c r="B339" s="10">
        <v>46360</v>
      </c>
      <c r="C339" s="1" t="s">
        <v>73</v>
      </c>
      <c r="D339" s="1" t="s">
        <v>74</v>
      </c>
      <c r="E339" s="1">
        <v>4100</v>
      </c>
      <c r="F339" s="1"/>
      <c r="G339" s="1"/>
      <c r="H339" s="1"/>
      <c r="I339" s="1"/>
      <c r="J339" s="1">
        <f t="shared" si="5"/>
        <v>0</v>
      </c>
      <c r="K339" s="1"/>
    </row>
    <row r="340" spans="1:11" ht="21" customHeight="1" x14ac:dyDescent="0.3">
      <c r="A340" s="1">
        <v>338</v>
      </c>
      <c r="B340" s="10">
        <v>46361</v>
      </c>
      <c r="C340" s="1" t="s">
        <v>73</v>
      </c>
      <c r="D340" s="1" t="s">
        <v>74</v>
      </c>
      <c r="E340" s="1">
        <v>4100</v>
      </c>
      <c r="F340" s="1"/>
      <c r="G340" s="1"/>
      <c r="H340" s="1"/>
      <c r="I340" s="1"/>
      <c r="J340" s="1">
        <f t="shared" si="5"/>
        <v>0</v>
      </c>
      <c r="K340" s="1"/>
    </row>
    <row r="341" spans="1:11" ht="21" customHeight="1" x14ac:dyDescent="0.3">
      <c r="A341" s="1">
        <v>339</v>
      </c>
      <c r="B341" s="10">
        <v>46362</v>
      </c>
      <c r="C341" s="1" t="s">
        <v>73</v>
      </c>
      <c r="D341" s="1" t="s">
        <v>74</v>
      </c>
      <c r="E341" s="1">
        <v>4100</v>
      </c>
      <c r="F341" s="1"/>
      <c r="G341" s="1"/>
      <c r="H341" s="1"/>
      <c r="I341" s="1"/>
      <c r="J341" s="1">
        <f t="shared" si="5"/>
        <v>0</v>
      </c>
      <c r="K341" s="1"/>
    </row>
    <row r="342" spans="1:11" ht="21" customHeight="1" x14ac:dyDescent="0.3">
      <c r="A342" s="1">
        <v>340</v>
      </c>
      <c r="B342" s="10">
        <v>46363</v>
      </c>
      <c r="C342" s="1" t="s">
        <v>73</v>
      </c>
      <c r="D342" s="1" t="s">
        <v>74</v>
      </c>
      <c r="E342" s="1">
        <v>4100</v>
      </c>
      <c r="F342" s="1"/>
      <c r="G342" s="1"/>
      <c r="H342" s="1"/>
      <c r="I342" s="1"/>
      <c r="J342" s="1">
        <f t="shared" si="5"/>
        <v>0</v>
      </c>
      <c r="K342" s="1"/>
    </row>
    <row r="343" spans="1:11" ht="21" customHeight="1" x14ac:dyDescent="0.3">
      <c r="A343" s="1">
        <v>341</v>
      </c>
      <c r="B343" s="10">
        <v>46364</v>
      </c>
      <c r="C343" s="1" t="s">
        <v>73</v>
      </c>
      <c r="D343" s="1" t="s">
        <v>74</v>
      </c>
      <c r="E343" s="1">
        <v>4100</v>
      </c>
      <c r="F343" s="1"/>
      <c r="G343" s="1"/>
      <c r="H343" s="1"/>
      <c r="I343" s="1"/>
      <c r="J343" s="1">
        <f t="shared" si="5"/>
        <v>0</v>
      </c>
      <c r="K343" s="1"/>
    </row>
    <row r="344" spans="1:11" ht="21" customHeight="1" x14ac:dyDescent="0.3">
      <c r="A344" s="1">
        <v>342</v>
      </c>
      <c r="B344" s="10">
        <v>46365</v>
      </c>
      <c r="C344" s="1" t="s">
        <v>73</v>
      </c>
      <c r="D344" s="1" t="s">
        <v>74</v>
      </c>
      <c r="E344" s="1">
        <v>4100</v>
      </c>
      <c r="F344" s="1"/>
      <c r="G344" s="1"/>
      <c r="H344" s="1"/>
      <c r="I344" s="1"/>
      <c r="J344" s="1">
        <f t="shared" si="5"/>
        <v>0</v>
      </c>
      <c r="K344" s="1"/>
    </row>
    <row r="345" spans="1:11" ht="21" customHeight="1" x14ac:dyDescent="0.3">
      <c r="A345" s="1">
        <v>343</v>
      </c>
      <c r="B345" s="10">
        <v>46366</v>
      </c>
      <c r="C345" s="1" t="s">
        <v>73</v>
      </c>
      <c r="D345" s="1" t="s">
        <v>74</v>
      </c>
      <c r="E345" s="1">
        <v>4100</v>
      </c>
      <c r="F345" s="1"/>
      <c r="G345" s="1"/>
      <c r="H345" s="1"/>
      <c r="I345" s="1"/>
      <c r="J345" s="1">
        <f t="shared" si="5"/>
        <v>0</v>
      </c>
      <c r="K345" s="1"/>
    </row>
    <row r="346" spans="1:11" ht="21" customHeight="1" x14ac:dyDescent="0.3">
      <c r="A346" s="1">
        <v>344</v>
      </c>
      <c r="B346" s="10">
        <v>46367</v>
      </c>
      <c r="C346" s="1" t="s">
        <v>73</v>
      </c>
      <c r="D346" s="1" t="s">
        <v>74</v>
      </c>
      <c r="E346" s="1">
        <v>4100</v>
      </c>
      <c r="F346" s="1"/>
      <c r="G346" s="1"/>
      <c r="H346" s="1"/>
      <c r="I346" s="1"/>
      <c r="J346" s="1">
        <f t="shared" si="5"/>
        <v>0</v>
      </c>
      <c r="K346" s="1"/>
    </row>
    <row r="347" spans="1:11" ht="21" customHeight="1" x14ac:dyDescent="0.3">
      <c r="A347" s="1">
        <v>345</v>
      </c>
      <c r="B347" s="10">
        <v>46368</v>
      </c>
      <c r="C347" s="1" t="s">
        <v>73</v>
      </c>
      <c r="D347" s="1" t="s">
        <v>74</v>
      </c>
      <c r="E347" s="1">
        <v>4100</v>
      </c>
      <c r="F347" s="1"/>
      <c r="G347" s="1"/>
      <c r="H347" s="1"/>
      <c r="I347" s="1"/>
      <c r="J347" s="1">
        <f t="shared" si="5"/>
        <v>0</v>
      </c>
      <c r="K347" s="1"/>
    </row>
    <row r="348" spans="1:11" ht="21" customHeight="1" x14ac:dyDescent="0.3">
      <c r="A348" s="1">
        <v>346</v>
      </c>
      <c r="B348" s="10">
        <v>46369</v>
      </c>
      <c r="C348" s="1" t="s">
        <v>73</v>
      </c>
      <c r="D348" s="1" t="s">
        <v>74</v>
      </c>
      <c r="E348" s="1">
        <v>4100</v>
      </c>
      <c r="F348" s="1"/>
      <c r="G348" s="1"/>
      <c r="H348" s="1"/>
      <c r="I348" s="1"/>
      <c r="J348" s="1">
        <f t="shared" si="5"/>
        <v>0</v>
      </c>
      <c r="K348" s="1"/>
    </row>
    <row r="349" spans="1:11" ht="21" customHeight="1" x14ac:dyDescent="0.3">
      <c r="A349" s="1">
        <v>347</v>
      </c>
      <c r="B349" s="10">
        <v>46370</v>
      </c>
      <c r="C349" s="1" t="s">
        <v>73</v>
      </c>
      <c r="D349" s="1" t="s">
        <v>74</v>
      </c>
      <c r="E349" s="1">
        <v>4100</v>
      </c>
      <c r="F349" s="1"/>
      <c r="G349" s="1"/>
      <c r="H349" s="1"/>
      <c r="I349" s="1"/>
      <c r="J349" s="1">
        <f t="shared" si="5"/>
        <v>0</v>
      </c>
      <c r="K349" s="1"/>
    </row>
    <row r="350" spans="1:11" ht="21" customHeight="1" x14ac:dyDescent="0.3">
      <c r="A350" s="1">
        <v>348</v>
      </c>
      <c r="B350" s="10">
        <v>46371</v>
      </c>
      <c r="C350" s="1" t="s">
        <v>73</v>
      </c>
      <c r="D350" s="1" t="s">
        <v>74</v>
      </c>
      <c r="E350" s="1">
        <v>4100</v>
      </c>
      <c r="F350" s="1"/>
      <c r="G350" s="1"/>
      <c r="H350" s="1"/>
      <c r="I350" s="1"/>
      <c r="J350" s="1">
        <f t="shared" si="5"/>
        <v>0</v>
      </c>
      <c r="K350" s="1"/>
    </row>
    <row r="351" spans="1:11" ht="21" customHeight="1" x14ac:dyDescent="0.3">
      <c r="A351" s="1">
        <v>349</v>
      </c>
      <c r="B351" s="10">
        <v>46372</v>
      </c>
      <c r="C351" s="1" t="s">
        <v>73</v>
      </c>
      <c r="D351" s="1" t="s">
        <v>74</v>
      </c>
      <c r="E351" s="1">
        <v>4100</v>
      </c>
      <c r="F351" s="1"/>
      <c r="G351" s="1"/>
      <c r="H351" s="1"/>
      <c r="I351" s="1"/>
      <c r="J351" s="1">
        <f t="shared" si="5"/>
        <v>0</v>
      </c>
      <c r="K351" s="1"/>
    </row>
    <row r="352" spans="1:11" ht="21" customHeight="1" x14ac:dyDescent="0.3">
      <c r="A352" s="1">
        <v>350</v>
      </c>
      <c r="B352" s="10">
        <v>46373</v>
      </c>
      <c r="C352" s="1" t="s">
        <v>73</v>
      </c>
      <c r="D352" s="1" t="s">
        <v>74</v>
      </c>
      <c r="E352" s="1">
        <v>4100</v>
      </c>
      <c r="F352" s="1"/>
      <c r="G352" s="1"/>
      <c r="H352" s="1"/>
      <c r="I352" s="1"/>
      <c r="J352" s="1">
        <f t="shared" si="5"/>
        <v>0</v>
      </c>
      <c r="K352" s="1"/>
    </row>
    <row r="353" spans="1:11" ht="21" customHeight="1" x14ac:dyDescent="0.3">
      <c r="A353" s="1">
        <v>351</v>
      </c>
      <c r="B353" s="10">
        <v>46374</v>
      </c>
      <c r="C353" s="1" t="s">
        <v>73</v>
      </c>
      <c r="D353" s="1" t="s">
        <v>74</v>
      </c>
      <c r="E353" s="1">
        <v>4100</v>
      </c>
      <c r="F353" s="1"/>
      <c r="G353" s="1"/>
      <c r="H353" s="1"/>
      <c r="I353" s="1"/>
      <c r="J353" s="1">
        <f t="shared" si="5"/>
        <v>0</v>
      </c>
      <c r="K353" s="1"/>
    </row>
    <row r="354" spans="1:11" ht="21" customHeight="1" x14ac:dyDescent="0.3">
      <c r="A354" s="1">
        <v>352</v>
      </c>
      <c r="B354" s="10">
        <v>46375</v>
      </c>
      <c r="C354" s="1" t="s">
        <v>73</v>
      </c>
      <c r="D354" s="1" t="s">
        <v>74</v>
      </c>
      <c r="E354" s="1">
        <v>4100</v>
      </c>
      <c r="F354" s="1"/>
      <c r="G354" s="1"/>
      <c r="H354" s="1"/>
      <c r="I354" s="1"/>
      <c r="J354" s="1">
        <f t="shared" si="5"/>
        <v>0</v>
      </c>
      <c r="K354" s="1"/>
    </row>
    <row r="355" spans="1:11" ht="21" customHeight="1" x14ac:dyDescent="0.3">
      <c r="A355" s="1">
        <v>353</v>
      </c>
      <c r="B355" s="10">
        <v>46376</v>
      </c>
      <c r="C355" s="1" t="s">
        <v>73</v>
      </c>
      <c r="D355" s="1" t="s">
        <v>74</v>
      </c>
      <c r="E355" s="1">
        <v>4100</v>
      </c>
      <c r="F355" s="1"/>
      <c r="G355" s="1"/>
      <c r="H355" s="1"/>
      <c r="I355" s="1"/>
      <c r="J355" s="1">
        <f t="shared" si="5"/>
        <v>0</v>
      </c>
      <c r="K355" s="1"/>
    </row>
    <row r="356" spans="1:11" ht="21" customHeight="1" x14ac:dyDescent="0.3">
      <c r="A356" s="1">
        <v>354</v>
      </c>
      <c r="B356" s="10">
        <v>46377</v>
      </c>
      <c r="C356" s="1" t="s">
        <v>73</v>
      </c>
      <c r="D356" s="1" t="s">
        <v>74</v>
      </c>
      <c r="E356" s="1">
        <v>4100</v>
      </c>
      <c r="F356" s="1"/>
      <c r="G356" s="1"/>
      <c r="H356" s="1"/>
      <c r="I356" s="1"/>
      <c r="J356" s="1">
        <f t="shared" si="5"/>
        <v>0</v>
      </c>
      <c r="K356" s="1"/>
    </row>
    <row r="357" spans="1:11" ht="21" customHeight="1" x14ac:dyDescent="0.3">
      <c r="A357" s="1">
        <v>355</v>
      </c>
      <c r="B357" s="10">
        <v>46378</v>
      </c>
      <c r="C357" s="1" t="s">
        <v>73</v>
      </c>
      <c r="D357" s="1" t="s">
        <v>74</v>
      </c>
      <c r="E357" s="1">
        <v>4100</v>
      </c>
      <c r="F357" s="1"/>
      <c r="G357" s="1"/>
      <c r="H357" s="1"/>
      <c r="I357" s="1"/>
      <c r="J357" s="1">
        <f t="shared" si="5"/>
        <v>0</v>
      </c>
      <c r="K357" s="1"/>
    </row>
    <row r="358" spans="1:11" ht="21" customHeight="1" x14ac:dyDescent="0.3">
      <c r="A358" s="1">
        <v>356</v>
      </c>
      <c r="B358" s="10">
        <v>46379</v>
      </c>
      <c r="C358" s="1" t="s">
        <v>73</v>
      </c>
      <c r="D358" s="1" t="s">
        <v>74</v>
      </c>
      <c r="E358" s="1">
        <v>4100</v>
      </c>
      <c r="F358" s="1"/>
      <c r="G358" s="1"/>
      <c r="H358" s="1"/>
      <c r="I358" s="1"/>
      <c r="J358" s="1">
        <f t="shared" si="5"/>
        <v>0</v>
      </c>
      <c r="K358" s="1"/>
    </row>
    <row r="359" spans="1:11" ht="21" customHeight="1" x14ac:dyDescent="0.3">
      <c r="A359" s="1">
        <v>357</v>
      </c>
      <c r="B359" s="10">
        <v>46380</v>
      </c>
      <c r="C359" s="1" t="s">
        <v>73</v>
      </c>
      <c r="D359" s="1" t="s">
        <v>74</v>
      </c>
      <c r="E359" s="1">
        <v>4100</v>
      </c>
      <c r="F359" s="1"/>
      <c r="G359" s="1"/>
      <c r="H359" s="1"/>
      <c r="I359" s="1"/>
      <c r="J359" s="1">
        <f t="shared" si="5"/>
        <v>0</v>
      </c>
      <c r="K359" s="1"/>
    </row>
    <row r="360" spans="1:11" ht="21" customHeight="1" x14ac:dyDescent="0.3">
      <c r="A360" s="1">
        <v>358</v>
      </c>
      <c r="B360" s="10">
        <v>46381</v>
      </c>
      <c r="C360" s="1" t="s">
        <v>73</v>
      </c>
      <c r="D360" s="1" t="s">
        <v>74</v>
      </c>
      <c r="E360" s="1">
        <v>4100</v>
      </c>
      <c r="F360" s="1"/>
      <c r="G360" s="1"/>
      <c r="H360" s="1"/>
      <c r="I360" s="1"/>
      <c r="J360" s="1">
        <f t="shared" si="5"/>
        <v>0</v>
      </c>
      <c r="K360" s="1"/>
    </row>
    <row r="361" spans="1:11" ht="21" customHeight="1" x14ac:dyDescent="0.3">
      <c r="A361" s="1">
        <v>359</v>
      </c>
      <c r="B361" s="10">
        <v>46382</v>
      </c>
      <c r="C361" s="1" t="s">
        <v>73</v>
      </c>
      <c r="D361" s="1" t="s">
        <v>74</v>
      </c>
      <c r="E361" s="1">
        <v>4100</v>
      </c>
      <c r="F361" s="1"/>
      <c r="G361" s="1"/>
      <c r="H361" s="1"/>
      <c r="I361" s="1"/>
      <c r="J361" s="1">
        <f t="shared" si="5"/>
        <v>0</v>
      </c>
      <c r="K361" s="1"/>
    </row>
    <row r="362" spans="1:11" ht="21" customHeight="1" x14ac:dyDescent="0.3">
      <c r="A362" s="1">
        <v>360</v>
      </c>
      <c r="B362" s="10">
        <v>46383</v>
      </c>
      <c r="C362" s="1" t="s">
        <v>73</v>
      </c>
      <c r="D362" s="1" t="s">
        <v>74</v>
      </c>
      <c r="E362" s="1">
        <v>4100</v>
      </c>
      <c r="F362" s="1"/>
      <c r="G362" s="1"/>
      <c r="H362" s="1"/>
      <c r="I362" s="1"/>
      <c r="J362" s="1">
        <f t="shared" si="5"/>
        <v>0</v>
      </c>
      <c r="K362" s="1"/>
    </row>
    <row r="363" spans="1:11" ht="21" customHeight="1" x14ac:dyDescent="0.3">
      <c r="A363" s="1">
        <v>361</v>
      </c>
      <c r="B363" s="10">
        <v>46384</v>
      </c>
      <c r="C363" s="1" t="s">
        <v>73</v>
      </c>
      <c r="D363" s="1" t="s">
        <v>74</v>
      </c>
      <c r="E363" s="1">
        <v>4100</v>
      </c>
      <c r="F363" s="1"/>
      <c r="G363" s="1"/>
      <c r="H363" s="1"/>
      <c r="I363" s="1"/>
      <c r="J363" s="1">
        <f t="shared" si="5"/>
        <v>0</v>
      </c>
      <c r="K363" s="1"/>
    </row>
    <row r="364" spans="1:11" ht="21" customHeight="1" x14ac:dyDescent="0.3">
      <c r="A364" s="1">
        <v>362</v>
      </c>
      <c r="B364" s="10">
        <v>46385</v>
      </c>
      <c r="C364" s="1" t="s">
        <v>73</v>
      </c>
      <c r="D364" s="1" t="s">
        <v>74</v>
      </c>
      <c r="E364" s="1">
        <v>4100</v>
      </c>
      <c r="F364" s="1"/>
      <c r="G364" s="1"/>
      <c r="H364" s="1"/>
      <c r="I364" s="1"/>
      <c r="J364" s="1">
        <f t="shared" si="5"/>
        <v>0</v>
      </c>
      <c r="K364" s="1"/>
    </row>
    <row r="365" spans="1:11" ht="21" customHeight="1" x14ac:dyDescent="0.3">
      <c r="A365" s="1">
        <v>363</v>
      </c>
      <c r="B365" s="10">
        <v>46386</v>
      </c>
      <c r="C365" s="1" t="s">
        <v>73</v>
      </c>
      <c r="D365" s="1" t="s">
        <v>74</v>
      </c>
      <c r="E365" s="1">
        <v>4100</v>
      </c>
      <c r="F365" s="1"/>
      <c r="G365" s="1"/>
      <c r="H365" s="1"/>
      <c r="I365" s="1"/>
      <c r="J365" s="1">
        <f t="shared" si="5"/>
        <v>0</v>
      </c>
      <c r="K365" s="1"/>
    </row>
    <row r="366" spans="1:11" ht="21" customHeight="1" x14ac:dyDescent="0.3">
      <c r="A366" s="1">
        <v>364</v>
      </c>
      <c r="B366" s="10">
        <v>46387</v>
      </c>
      <c r="C366" s="1" t="s">
        <v>73</v>
      </c>
      <c r="D366" s="1" t="s">
        <v>74</v>
      </c>
      <c r="E366" s="1">
        <v>4100</v>
      </c>
      <c r="F366" s="1"/>
      <c r="G366" s="1"/>
      <c r="H366" s="1"/>
      <c r="I366" s="1"/>
      <c r="J366" s="1">
        <f t="shared" si="5"/>
        <v>0</v>
      </c>
      <c r="K366" s="1"/>
    </row>
    <row r="367" spans="1:11" ht="21" customHeight="1" x14ac:dyDescent="0.3">
      <c r="A367" s="1">
        <v>365</v>
      </c>
      <c r="B367" s="10">
        <v>46388</v>
      </c>
      <c r="C367" s="1" t="s">
        <v>73</v>
      </c>
      <c r="D367" s="1" t="s">
        <v>74</v>
      </c>
      <c r="E367" s="1">
        <v>4100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1F000000}"/>
  <mergeCells count="3">
    <mergeCell ref="A1:K1"/>
    <mergeCell ref="N4:O4"/>
    <mergeCell ref="M5:P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Worksheet____20"/>
  <dimension ref="A1:Q371"/>
  <sheetViews>
    <sheetView rightToLeft="1" workbookViewId="0">
      <selection activeCell="O20" sqref="O20"/>
    </sheetView>
  </sheetViews>
  <sheetFormatPr defaultRowHeight="21" customHeight="1" x14ac:dyDescent="0.3"/>
  <cols>
    <col min="1" max="1" width="4.1640625" customWidth="1"/>
    <col min="2" max="2" width="13" customWidth="1"/>
    <col min="3"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75</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73</v>
      </c>
      <c r="D3" s="1" t="s">
        <v>76</v>
      </c>
      <c r="E3" s="1">
        <v>4100</v>
      </c>
      <c r="F3" s="1">
        <v>1</v>
      </c>
      <c r="G3" s="1"/>
      <c r="H3" s="1"/>
      <c r="I3" s="1"/>
      <c r="J3" s="1">
        <f>E3*F3-G3-H3+I3</f>
        <v>4100</v>
      </c>
      <c r="K3" s="1"/>
      <c r="M3" s="13"/>
      <c r="N3" s="13"/>
      <c r="O3" s="13"/>
      <c r="P3" s="13"/>
      <c r="Q3" s="13"/>
    </row>
    <row r="4" spans="1:17" ht="21" customHeight="1" x14ac:dyDescent="0.3">
      <c r="A4" s="1">
        <v>2</v>
      </c>
      <c r="B4" s="10">
        <v>46025</v>
      </c>
      <c r="C4" s="1" t="s">
        <v>73</v>
      </c>
      <c r="D4" s="1" t="s">
        <v>76</v>
      </c>
      <c r="E4" s="1">
        <v>4100</v>
      </c>
      <c r="F4" s="1"/>
      <c r="G4" s="1"/>
      <c r="H4" s="1"/>
      <c r="I4" s="1"/>
      <c r="J4" s="1">
        <f t="shared" ref="J4:J67" si="0">E4*F4-G4-H4+I4</f>
        <v>0</v>
      </c>
      <c r="K4" s="1"/>
      <c r="M4" s="11"/>
      <c r="N4" s="276" t="s">
        <v>18</v>
      </c>
      <c r="O4" s="276"/>
      <c r="P4" s="11"/>
      <c r="Q4" s="11"/>
    </row>
    <row r="5" spans="1:17" ht="21" customHeight="1" x14ac:dyDescent="0.3">
      <c r="A5" s="1">
        <v>3</v>
      </c>
      <c r="B5" s="10">
        <v>46026</v>
      </c>
      <c r="C5" s="1" t="s">
        <v>73</v>
      </c>
      <c r="D5" s="1" t="s">
        <v>76</v>
      </c>
      <c r="E5" s="1">
        <v>4100</v>
      </c>
      <c r="F5" s="1"/>
      <c r="G5" s="1"/>
      <c r="H5" s="1"/>
      <c r="I5" s="1"/>
      <c r="J5" s="1">
        <f t="shared" si="0"/>
        <v>0</v>
      </c>
      <c r="K5" s="1"/>
      <c r="M5" s="274" t="s">
        <v>17</v>
      </c>
      <c r="N5" s="274"/>
      <c r="O5" s="274"/>
      <c r="P5" s="274"/>
      <c r="Q5" s="12">
        <f>SUM(J2:J368)</f>
        <v>4100</v>
      </c>
    </row>
    <row r="6" spans="1:17" ht="21" customHeight="1" x14ac:dyDescent="0.3">
      <c r="A6" s="1">
        <v>4</v>
      </c>
      <c r="B6" s="10">
        <v>46027</v>
      </c>
      <c r="C6" s="1" t="s">
        <v>73</v>
      </c>
      <c r="D6" s="1" t="s">
        <v>76</v>
      </c>
      <c r="E6" s="1">
        <v>4100</v>
      </c>
      <c r="F6" s="1"/>
      <c r="G6" s="1"/>
      <c r="H6" s="1"/>
      <c r="I6" s="1"/>
      <c r="J6" s="1">
        <f t="shared" si="0"/>
        <v>0</v>
      </c>
      <c r="K6" s="1"/>
      <c r="M6" s="11"/>
      <c r="N6" s="11"/>
      <c r="O6" s="11"/>
      <c r="P6" s="11"/>
      <c r="Q6" s="11"/>
    </row>
    <row r="7" spans="1:17" ht="21" customHeight="1" x14ac:dyDescent="0.3">
      <c r="A7" s="1">
        <v>5</v>
      </c>
      <c r="B7" s="10">
        <v>46028</v>
      </c>
      <c r="C7" s="1" t="s">
        <v>73</v>
      </c>
      <c r="D7" s="1" t="s">
        <v>76</v>
      </c>
      <c r="E7" s="1">
        <v>4100</v>
      </c>
      <c r="F7" s="1"/>
      <c r="G7" s="1"/>
      <c r="H7" s="1"/>
      <c r="I7" s="1"/>
      <c r="J7" s="1">
        <f t="shared" si="0"/>
        <v>0</v>
      </c>
      <c r="K7" s="1"/>
      <c r="M7" s="11"/>
      <c r="N7" s="11"/>
      <c r="O7" s="11"/>
      <c r="P7" s="11"/>
      <c r="Q7" s="11"/>
    </row>
    <row r="8" spans="1:17" ht="21" customHeight="1" x14ac:dyDescent="0.3">
      <c r="A8" s="1">
        <v>6</v>
      </c>
      <c r="B8" s="10">
        <v>46029</v>
      </c>
      <c r="C8" s="1" t="s">
        <v>73</v>
      </c>
      <c r="D8" s="1" t="s">
        <v>76</v>
      </c>
      <c r="E8" s="1">
        <v>4100</v>
      </c>
      <c r="F8" s="1"/>
      <c r="G8" s="1"/>
      <c r="H8" s="1"/>
      <c r="I8" s="1"/>
      <c r="J8" s="1">
        <f t="shared" si="0"/>
        <v>0</v>
      </c>
      <c r="K8" s="1"/>
      <c r="M8" s="11"/>
      <c r="N8" s="11"/>
      <c r="O8" s="11"/>
      <c r="P8" s="11"/>
      <c r="Q8" s="11"/>
    </row>
    <row r="9" spans="1:17" ht="21" customHeight="1" x14ac:dyDescent="0.3">
      <c r="A9" s="1">
        <v>7</v>
      </c>
      <c r="B9" s="10">
        <v>46030</v>
      </c>
      <c r="C9" s="1" t="s">
        <v>73</v>
      </c>
      <c r="D9" s="1" t="s">
        <v>76</v>
      </c>
      <c r="E9" s="1">
        <v>4100</v>
      </c>
      <c r="F9" s="1"/>
      <c r="G9" s="1"/>
      <c r="H9" s="1"/>
      <c r="I9" s="1"/>
      <c r="J9" s="1">
        <f t="shared" si="0"/>
        <v>0</v>
      </c>
      <c r="K9" s="1"/>
      <c r="M9" s="11"/>
      <c r="N9" s="11"/>
      <c r="O9" s="11"/>
      <c r="P9" s="11"/>
      <c r="Q9" s="11"/>
    </row>
    <row r="10" spans="1:17" ht="21" customHeight="1" x14ac:dyDescent="0.3">
      <c r="A10" s="1">
        <v>8</v>
      </c>
      <c r="B10" s="10">
        <v>46031</v>
      </c>
      <c r="C10" s="1" t="s">
        <v>73</v>
      </c>
      <c r="D10" s="1" t="s">
        <v>76</v>
      </c>
      <c r="E10" s="1">
        <v>4100</v>
      </c>
      <c r="F10" s="1"/>
      <c r="G10" s="1"/>
      <c r="H10" s="1"/>
      <c r="I10" s="1"/>
      <c r="J10" s="1">
        <f t="shared" si="0"/>
        <v>0</v>
      </c>
      <c r="K10" s="1"/>
    </row>
    <row r="11" spans="1:17" ht="21" customHeight="1" x14ac:dyDescent="0.3">
      <c r="A11" s="1">
        <v>9</v>
      </c>
      <c r="B11" s="10">
        <v>46032</v>
      </c>
      <c r="C11" s="1" t="s">
        <v>73</v>
      </c>
      <c r="D11" s="1" t="s">
        <v>76</v>
      </c>
      <c r="E11" s="1">
        <v>4100</v>
      </c>
      <c r="F11" s="1"/>
      <c r="G11" s="1"/>
      <c r="H11" s="1"/>
      <c r="I11" s="1"/>
      <c r="J11" s="1">
        <f t="shared" si="0"/>
        <v>0</v>
      </c>
      <c r="K11" s="1"/>
    </row>
    <row r="12" spans="1:17" ht="21" customHeight="1" x14ac:dyDescent="0.3">
      <c r="A12" s="1">
        <v>10</v>
      </c>
      <c r="B12" s="10">
        <v>46033</v>
      </c>
      <c r="C12" s="1" t="s">
        <v>73</v>
      </c>
      <c r="D12" s="1" t="s">
        <v>76</v>
      </c>
      <c r="E12" s="1">
        <v>4100</v>
      </c>
      <c r="F12" s="1"/>
      <c r="G12" s="1"/>
      <c r="H12" s="1"/>
      <c r="I12" s="1"/>
      <c r="J12" s="1">
        <f t="shared" si="0"/>
        <v>0</v>
      </c>
      <c r="K12" s="1"/>
    </row>
    <row r="13" spans="1:17" ht="21" customHeight="1" x14ac:dyDescent="0.3">
      <c r="A13" s="1">
        <v>11</v>
      </c>
      <c r="B13" s="10">
        <v>46034</v>
      </c>
      <c r="C13" s="1" t="s">
        <v>73</v>
      </c>
      <c r="D13" s="1" t="s">
        <v>76</v>
      </c>
      <c r="E13" s="1">
        <v>4100</v>
      </c>
      <c r="F13" s="1"/>
      <c r="G13" s="1"/>
      <c r="H13" s="1"/>
      <c r="I13" s="1"/>
      <c r="J13" s="1">
        <f t="shared" si="0"/>
        <v>0</v>
      </c>
      <c r="K13" s="1"/>
    </row>
    <row r="14" spans="1:17" ht="21" customHeight="1" x14ac:dyDescent="0.3">
      <c r="A14" s="1">
        <v>12</v>
      </c>
      <c r="B14" s="10">
        <v>46035</v>
      </c>
      <c r="C14" s="1" t="s">
        <v>73</v>
      </c>
      <c r="D14" s="1" t="s">
        <v>76</v>
      </c>
      <c r="E14" s="1">
        <v>4100</v>
      </c>
      <c r="F14" s="1"/>
      <c r="G14" s="1"/>
      <c r="H14" s="1"/>
      <c r="I14" s="1"/>
      <c r="J14" s="1">
        <f t="shared" si="0"/>
        <v>0</v>
      </c>
      <c r="K14" s="1"/>
    </row>
    <row r="15" spans="1:17" ht="21" customHeight="1" x14ac:dyDescent="0.3">
      <c r="A15" s="1">
        <v>13</v>
      </c>
      <c r="B15" s="10">
        <v>46036</v>
      </c>
      <c r="C15" s="1" t="s">
        <v>73</v>
      </c>
      <c r="D15" s="1" t="s">
        <v>76</v>
      </c>
      <c r="E15" s="1">
        <v>4100</v>
      </c>
      <c r="F15" s="1"/>
      <c r="G15" s="1"/>
      <c r="H15" s="1"/>
      <c r="I15" s="1"/>
      <c r="J15" s="1">
        <f t="shared" si="0"/>
        <v>0</v>
      </c>
      <c r="K15" s="1"/>
    </row>
    <row r="16" spans="1:17" ht="21" customHeight="1" x14ac:dyDescent="0.3">
      <c r="A16" s="1">
        <v>14</v>
      </c>
      <c r="B16" s="10">
        <v>46037</v>
      </c>
      <c r="C16" s="1" t="s">
        <v>73</v>
      </c>
      <c r="D16" s="1" t="s">
        <v>76</v>
      </c>
      <c r="E16" s="1">
        <v>4100</v>
      </c>
      <c r="F16" s="1"/>
      <c r="G16" s="1"/>
      <c r="H16" s="1"/>
      <c r="I16" s="1"/>
      <c r="J16" s="1">
        <f t="shared" si="0"/>
        <v>0</v>
      </c>
      <c r="K16" s="1"/>
    </row>
    <row r="17" spans="1:11" ht="21" customHeight="1" x14ac:dyDescent="0.3">
      <c r="A17" s="1">
        <v>15</v>
      </c>
      <c r="B17" s="10">
        <v>46038</v>
      </c>
      <c r="C17" s="1" t="s">
        <v>73</v>
      </c>
      <c r="D17" s="1" t="s">
        <v>76</v>
      </c>
      <c r="E17" s="1">
        <v>4100</v>
      </c>
      <c r="F17" s="1"/>
      <c r="G17" s="1"/>
      <c r="H17" s="1"/>
      <c r="I17" s="1"/>
      <c r="J17" s="1">
        <f t="shared" si="0"/>
        <v>0</v>
      </c>
      <c r="K17" s="1"/>
    </row>
    <row r="18" spans="1:11" ht="21" customHeight="1" x14ac:dyDescent="0.3">
      <c r="A18" s="1">
        <v>16</v>
      </c>
      <c r="B18" s="10">
        <v>46039</v>
      </c>
      <c r="C18" s="1" t="s">
        <v>73</v>
      </c>
      <c r="D18" s="1" t="s">
        <v>76</v>
      </c>
      <c r="E18" s="1">
        <v>4100</v>
      </c>
      <c r="F18" s="1"/>
      <c r="G18" s="1"/>
      <c r="H18" s="1"/>
      <c r="I18" s="1"/>
      <c r="J18" s="1">
        <f t="shared" si="0"/>
        <v>0</v>
      </c>
      <c r="K18" s="1"/>
    </row>
    <row r="19" spans="1:11" ht="21" customHeight="1" x14ac:dyDescent="0.3">
      <c r="A19" s="1">
        <v>17</v>
      </c>
      <c r="B19" s="10">
        <v>46040</v>
      </c>
      <c r="C19" s="1" t="s">
        <v>73</v>
      </c>
      <c r="D19" s="1" t="s">
        <v>76</v>
      </c>
      <c r="E19" s="1">
        <v>4100</v>
      </c>
      <c r="F19" s="1"/>
      <c r="G19" s="1"/>
      <c r="H19" s="1"/>
      <c r="I19" s="1"/>
      <c r="J19" s="1">
        <f t="shared" si="0"/>
        <v>0</v>
      </c>
      <c r="K19" s="1"/>
    </row>
    <row r="20" spans="1:11" ht="21" customHeight="1" x14ac:dyDescent="0.3">
      <c r="A20" s="1">
        <v>18</v>
      </c>
      <c r="B20" s="10">
        <v>46041</v>
      </c>
      <c r="C20" s="1" t="s">
        <v>73</v>
      </c>
      <c r="D20" s="1" t="s">
        <v>76</v>
      </c>
      <c r="E20" s="1">
        <v>4100</v>
      </c>
      <c r="F20" s="1"/>
      <c r="G20" s="1"/>
      <c r="H20" s="1"/>
      <c r="I20" s="1"/>
      <c r="J20" s="1">
        <f t="shared" si="0"/>
        <v>0</v>
      </c>
      <c r="K20" s="1"/>
    </row>
    <row r="21" spans="1:11" ht="21" customHeight="1" x14ac:dyDescent="0.3">
      <c r="A21" s="1">
        <v>19</v>
      </c>
      <c r="B21" s="10">
        <v>46042</v>
      </c>
      <c r="C21" s="1" t="s">
        <v>73</v>
      </c>
      <c r="D21" s="1" t="s">
        <v>76</v>
      </c>
      <c r="E21" s="1">
        <v>4100</v>
      </c>
      <c r="F21" s="1"/>
      <c r="G21" s="1"/>
      <c r="H21" s="1"/>
      <c r="I21" s="1"/>
      <c r="J21" s="1">
        <f t="shared" si="0"/>
        <v>0</v>
      </c>
      <c r="K21" s="1"/>
    </row>
    <row r="22" spans="1:11" ht="21" customHeight="1" x14ac:dyDescent="0.3">
      <c r="A22" s="1">
        <v>20</v>
      </c>
      <c r="B22" s="10">
        <v>46043</v>
      </c>
      <c r="C22" s="1" t="s">
        <v>73</v>
      </c>
      <c r="D22" s="1" t="s">
        <v>76</v>
      </c>
      <c r="E22" s="1">
        <v>4100</v>
      </c>
      <c r="F22" s="1"/>
      <c r="G22" s="1"/>
      <c r="H22" s="1"/>
      <c r="I22" s="1"/>
      <c r="J22" s="1">
        <f t="shared" si="0"/>
        <v>0</v>
      </c>
      <c r="K22" s="1"/>
    </row>
    <row r="23" spans="1:11" ht="21" customHeight="1" x14ac:dyDescent="0.3">
      <c r="A23" s="1">
        <v>21</v>
      </c>
      <c r="B23" s="10">
        <v>46044</v>
      </c>
      <c r="C23" s="1" t="s">
        <v>73</v>
      </c>
      <c r="D23" s="1" t="s">
        <v>76</v>
      </c>
      <c r="E23" s="1">
        <v>4100</v>
      </c>
      <c r="F23" s="1"/>
      <c r="G23" s="1"/>
      <c r="H23" s="1"/>
      <c r="I23" s="1"/>
      <c r="J23" s="1">
        <f t="shared" si="0"/>
        <v>0</v>
      </c>
      <c r="K23" s="1"/>
    </row>
    <row r="24" spans="1:11" ht="21" customHeight="1" x14ac:dyDescent="0.3">
      <c r="A24" s="1">
        <v>22</v>
      </c>
      <c r="B24" s="10">
        <v>46045</v>
      </c>
      <c r="C24" s="1" t="s">
        <v>73</v>
      </c>
      <c r="D24" s="1" t="s">
        <v>76</v>
      </c>
      <c r="E24" s="1">
        <v>4100</v>
      </c>
      <c r="F24" s="1"/>
      <c r="G24" s="1"/>
      <c r="H24" s="1"/>
      <c r="I24" s="1"/>
      <c r="J24" s="1">
        <f t="shared" si="0"/>
        <v>0</v>
      </c>
      <c r="K24" s="1"/>
    </row>
    <row r="25" spans="1:11" ht="21" customHeight="1" x14ac:dyDescent="0.3">
      <c r="A25" s="1">
        <v>23</v>
      </c>
      <c r="B25" s="10">
        <v>46046</v>
      </c>
      <c r="C25" s="1" t="s">
        <v>73</v>
      </c>
      <c r="D25" s="1" t="s">
        <v>76</v>
      </c>
      <c r="E25" s="1">
        <v>4100</v>
      </c>
      <c r="F25" s="1"/>
      <c r="G25" s="1"/>
      <c r="H25" s="1"/>
      <c r="I25" s="1"/>
      <c r="J25" s="1">
        <f t="shared" si="0"/>
        <v>0</v>
      </c>
      <c r="K25" s="1"/>
    </row>
    <row r="26" spans="1:11" ht="21" customHeight="1" x14ac:dyDescent="0.3">
      <c r="A26" s="1">
        <v>24</v>
      </c>
      <c r="B26" s="10">
        <v>46047</v>
      </c>
      <c r="C26" s="1" t="s">
        <v>73</v>
      </c>
      <c r="D26" s="1" t="s">
        <v>76</v>
      </c>
      <c r="E26" s="1">
        <v>4100</v>
      </c>
      <c r="F26" s="1"/>
      <c r="G26" s="1"/>
      <c r="H26" s="1"/>
      <c r="I26" s="1"/>
      <c r="J26" s="1">
        <f t="shared" si="0"/>
        <v>0</v>
      </c>
      <c r="K26" s="1"/>
    </row>
    <row r="27" spans="1:11" ht="21" customHeight="1" x14ac:dyDescent="0.3">
      <c r="A27" s="1">
        <v>25</v>
      </c>
      <c r="B27" s="10">
        <v>46048</v>
      </c>
      <c r="C27" s="1" t="s">
        <v>73</v>
      </c>
      <c r="D27" s="1" t="s">
        <v>76</v>
      </c>
      <c r="E27" s="1">
        <v>4100</v>
      </c>
      <c r="F27" s="1"/>
      <c r="G27" s="1"/>
      <c r="H27" s="1"/>
      <c r="I27" s="1"/>
      <c r="J27" s="1">
        <f t="shared" si="0"/>
        <v>0</v>
      </c>
      <c r="K27" s="1"/>
    </row>
    <row r="28" spans="1:11" ht="21" customHeight="1" x14ac:dyDescent="0.3">
      <c r="A28" s="1">
        <v>26</v>
      </c>
      <c r="B28" s="10">
        <v>46049</v>
      </c>
      <c r="C28" s="1" t="s">
        <v>73</v>
      </c>
      <c r="D28" s="1" t="s">
        <v>76</v>
      </c>
      <c r="E28" s="1">
        <v>4100</v>
      </c>
      <c r="F28" s="1"/>
      <c r="G28" s="1"/>
      <c r="H28" s="1"/>
      <c r="I28" s="1"/>
      <c r="J28" s="1">
        <f t="shared" si="0"/>
        <v>0</v>
      </c>
      <c r="K28" s="1"/>
    </row>
    <row r="29" spans="1:11" ht="21" customHeight="1" x14ac:dyDescent="0.3">
      <c r="A29" s="1">
        <v>27</v>
      </c>
      <c r="B29" s="10">
        <v>46050</v>
      </c>
      <c r="C29" s="1" t="s">
        <v>73</v>
      </c>
      <c r="D29" s="1" t="s">
        <v>76</v>
      </c>
      <c r="E29" s="1">
        <v>4100</v>
      </c>
      <c r="F29" s="1"/>
      <c r="G29" s="1"/>
      <c r="H29" s="1"/>
      <c r="I29" s="1"/>
      <c r="J29" s="1">
        <f t="shared" si="0"/>
        <v>0</v>
      </c>
      <c r="K29" s="1"/>
    </row>
    <row r="30" spans="1:11" ht="21" customHeight="1" x14ac:dyDescent="0.3">
      <c r="A30" s="1">
        <v>28</v>
      </c>
      <c r="B30" s="10">
        <v>46051</v>
      </c>
      <c r="C30" s="1" t="s">
        <v>73</v>
      </c>
      <c r="D30" s="1" t="s">
        <v>76</v>
      </c>
      <c r="E30" s="1">
        <v>4100</v>
      </c>
      <c r="F30" s="1"/>
      <c r="G30" s="1"/>
      <c r="H30" s="1"/>
      <c r="I30" s="1"/>
      <c r="J30" s="1">
        <f t="shared" si="0"/>
        <v>0</v>
      </c>
      <c r="K30" s="1"/>
    </row>
    <row r="31" spans="1:11" ht="21" customHeight="1" x14ac:dyDescent="0.3">
      <c r="A31" s="1">
        <v>29</v>
      </c>
      <c r="B31" s="10">
        <v>46052</v>
      </c>
      <c r="C31" s="1" t="s">
        <v>73</v>
      </c>
      <c r="D31" s="1" t="s">
        <v>76</v>
      </c>
      <c r="E31" s="1">
        <v>4100</v>
      </c>
      <c r="F31" s="1"/>
      <c r="G31" s="1"/>
      <c r="H31" s="1"/>
      <c r="I31" s="1"/>
      <c r="J31" s="1">
        <f t="shared" si="0"/>
        <v>0</v>
      </c>
      <c r="K31" s="1"/>
    </row>
    <row r="32" spans="1:11" ht="21" customHeight="1" x14ac:dyDescent="0.3">
      <c r="A32" s="1">
        <v>30</v>
      </c>
      <c r="B32" s="10">
        <v>46053</v>
      </c>
      <c r="C32" s="1" t="s">
        <v>73</v>
      </c>
      <c r="D32" s="1" t="s">
        <v>76</v>
      </c>
      <c r="E32" s="1">
        <v>4100</v>
      </c>
      <c r="F32" s="1"/>
      <c r="G32" s="1"/>
      <c r="H32" s="1"/>
      <c r="I32" s="1"/>
      <c r="J32" s="1">
        <f t="shared" si="0"/>
        <v>0</v>
      </c>
      <c r="K32" s="1"/>
    </row>
    <row r="33" spans="1:11" ht="21" customHeight="1" x14ac:dyDescent="0.3">
      <c r="A33" s="1">
        <v>31</v>
      </c>
      <c r="B33" s="10">
        <v>46054</v>
      </c>
      <c r="C33" s="1" t="s">
        <v>73</v>
      </c>
      <c r="D33" s="1" t="s">
        <v>76</v>
      </c>
      <c r="E33" s="1">
        <v>4100</v>
      </c>
      <c r="F33" s="1"/>
      <c r="G33" s="1"/>
      <c r="H33" s="1"/>
      <c r="I33" s="1"/>
      <c r="J33" s="1">
        <f t="shared" si="0"/>
        <v>0</v>
      </c>
      <c r="K33" s="1"/>
    </row>
    <row r="34" spans="1:11" ht="21" customHeight="1" x14ac:dyDescent="0.3">
      <c r="A34" s="1">
        <v>32</v>
      </c>
      <c r="B34" s="10">
        <v>46055</v>
      </c>
      <c r="C34" s="1" t="s">
        <v>73</v>
      </c>
      <c r="D34" s="1" t="s">
        <v>76</v>
      </c>
      <c r="E34" s="1">
        <v>4100</v>
      </c>
      <c r="F34" s="1"/>
      <c r="G34" s="1"/>
      <c r="H34" s="1"/>
      <c r="I34" s="1"/>
      <c r="J34" s="1">
        <f t="shared" si="0"/>
        <v>0</v>
      </c>
      <c r="K34" s="1"/>
    </row>
    <row r="35" spans="1:11" ht="21" customHeight="1" x14ac:dyDescent="0.3">
      <c r="A35" s="1">
        <v>33</v>
      </c>
      <c r="B35" s="10">
        <v>46056</v>
      </c>
      <c r="C35" s="1" t="s">
        <v>73</v>
      </c>
      <c r="D35" s="1" t="s">
        <v>76</v>
      </c>
      <c r="E35" s="1">
        <v>4100</v>
      </c>
      <c r="F35" s="1"/>
      <c r="G35" s="1"/>
      <c r="H35" s="1"/>
      <c r="I35" s="1"/>
      <c r="J35" s="1">
        <f t="shared" si="0"/>
        <v>0</v>
      </c>
      <c r="K35" s="1"/>
    </row>
    <row r="36" spans="1:11" ht="21" customHeight="1" x14ac:dyDescent="0.3">
      <c r="A36" s="1">
        <v>34</v>
      </c>
      <c r="B36" s="10">
        <v>46057</v>
      </c>
      <c r="C36" s="1" t="s">
        <v>73</v>
      </c>
      <c r="D36" s="1" t="s">
        <v>76</v>
      </c>
      <c r="E36" s="1">
        <v>4100</v>
      </c>
      <c r="F36" s="1"/>
      <c r="G36" s="1"/>
      <c r="H36" s="1"/>
      <c r="I36" s="1"/>
      <c r="J36" s="1">
        <f t="shared" si="0"/>
        <v>0</v>
      </c>
      <c r="K36" s="1"/>
    </row>
    <row r="37" spans="1:11" ht="21" customHeight="1" x14ac:dyDescent="0.3">
      <c r="A37" s="1">
        <v>35</v>
      </c>
      <c r="B37" s="10">
        <v>46058</v>
      </c>
      <c r="C37" s="1" t="s">
        <v>73</v>
      </c>
      <c r="D37" s="1" t="s">
        <v>76</v>
      </c>
      <c r="E37" s="1">
        <v>4100</v>
      </c>
      <c r="F37" s="1"/>
      <c r="G37" s="1"/>
      <c r="H37" s="1"/>
      <c r="I37" s="1"/>
      <c r="J37" s="1">
        <f t="shared" si="0"/>
        <v>0</v>
      </c>
      <c r="K37" s="1"/>
    </row>
    <row r="38" spans="1:11" ht="21" customHeight="1" x14ac:dyDescent="0.3">
      <c r="A38" s="1">
        <v>36</v>
      </c>
      <c r="B38" s="10">
        <v>46059</v>
      </c>
      <c r="C38" s="1" t="s">
        <v>73</v>
      </c>
      <c r="D38" s="1" t="s">
        <v>76</v>
      </c>
      <c r="E38" s="1">
        <v>4100</v>
      </c>
      <c r="F38" s="1"/>
      <c r="G38" s="1"/>
      <c r="H38" s="1"/>
      <c r="I38" s="1"/>
      <c r="J38" s="1">
        <f t="shared" si="0"/>
        <v>0</v>
      </c>
      <c r="K38" s="1"/>
    </row>
    <row r="39" spans="1:11" ht="21" customHeight="1" x14ac:dyDescent="0.3">
      <c r="A39" s="1">
        <v>37</v>
      </c>
      <c r="B39" s="10">
        <v>46060</v>
      </c>
      <c r="C39" s="1" t="s">
        <v>73</v>
      </c>
      <c r="D39" s="1" t="s">
        <v>76</v>
      </c>
      <c r="E39" s="1">
        <v>4100</v>
      </c>
      <c r="F39" s="1"/>
      <c r="G39" s="1"/>
      <c r="H39" s="1"/>
      <c r="I39" s="1"/>
      <c r="J39" s="1">
        <f t="shared" si="0"/>
        <v>0</v>
      </c>
      <c r="K39" s="1"/>
    </row>
    <row r="40" spans="1:11" ht="21" customHeight="1" x14ac:dyDescent="0.3">
      <c r="A40" s="1">
        <v>38</v>
      </c>
      <c r="B40" s="10">
        <v>46061</v>
      </c>
      <c r="C40" s="1" t="s">
        <v>73</v>
      </c>
      <c r="D40" s="1" t="s">
        <v>76</v>
      </c>
      <c r="E40" s="1">
        <v>4100</v>
      </c>
      <c r="F40" s="1"/>
      <c r="G40" s="1"/>
      <c r="H40" s="1"/>
      <c r="I40" s="1"/>
      <c r="J40" s="1">
        <f t="shared" si="0"/>
        <v>0</v>
      </c>
      <c r="K40" s="1"/>
    </row>
    <row r="41" spans="1:11" ht="21" customHeight="1" x14ac:dyDescent="0.3">
      <c r="A41" s="1">
        <v>39</v>
      </c>
      <c r="B41" s="10">
        <v>46062</v>
      </c>
      <c r="C41" s="1" t="s">
        <v>73</v>
      </c>
      <c r="D41" s="1" t="s">
        <v>76</v>
      </c>
      <c r="E41" s="1">
        <v>4100</v>
      </c>
      <c r="F41" s="1"/>
      <c r="G41" s="1"/>
      <c r="H41" s="1"/>
      <c r="I41" s="1"/>
      <c r="J41" s="1">
        <f t="shared" si="0"/>
        <v>0</v>
      </c>
      <c r="K41" s="1"/>
    </row>
    <row r="42" spans="1:11" ht="21" customHeight="1" x14ac:dyDescent="0.3">
      <c r="A42" s="1">
        <v>40</v>
      </c>
      <c r="B42" s="10">
        <v>46063</v>
      </c>
      <c r="C42" s="1" t="s">
        <v>73</v>
      </c>
      <c r="D42" s="1" t="s">
        <v>76</v>
      </c>
      <c r="E42" s="1">
        <v>4100</v>
      </c>
      <c r="F42" s="1"/>
      <c r="G42" s="1"/>
      <c r="H42" s="1"/>
      <c r="I42" s="1"/>
      <c r="J42" s="1">
        <f t="shared" si="0"/>
        <v>0</v>
      </c>
      <c r="K42" s="1"/>
    </row>
    <row r="43" spans="1:11" ht="21" customHeight="1" x14ac:dyDescent="0.3">
      <c r="A43" s="1">
        <v>41</v>
      </c>
      <c r="B43" s="10">
        <v>46064</v>
      </c>
      <c r="C43" s="1" t="s">
        <v>73</v>
      </c>
      <c r="D43" s="1" t="s">
        <v>76</v>
      </c>
      <c r="E43" s="1">
        <v>4100</v>
      </c>
      <c r="F43" s="1"/>
      <c r="G43" s="1"/>
      <c r="H43" s="1"/>
      <c r="I43" s="1"/>
      <c r="J43" s="1">
        <f t="shared" si="0"/>
        <v>0</v>
      </c>
      <c r="K43" s="1"/>
    </row>
    <row r="44" spans="1:11" ht="21" customHeight="1" x14ac:dyDescent="0.3">
      <c r="A44" s="1">
        <v>42</v>
      </c>
      <c r="B44" s="10">
        <v>46065</v>
      </c>
      <c r="C44" s="1" t="s">
        <v>73</v>
      </c>
      <c r="D44" s="1" t="s">
        <v>76</v>
      </c>
      <c r="E44" s="1">
        <v>4100</v>
      </c>
      <c r="F44" s="1"/>
      <c r="G44" s="1"/>
      <c r="H44" s="1"/>
      <c r="I44" s="1"/>
      <c r="J44" s="1">
        <f t="shared" si="0"/>
        <v>0</v>
      </c>
      <c r="K44" s="1"/>
    </row>
    <row r="45" spans="1:11" ht="21" customHeight="1" x14ac:dyDescent="0.3">
      <c r="A45" s="1">
        <v>43</v>
      </c>
      <c r="B45" s="10">
        <v>46066</v>
      </c>
      <c r="C45" s="1" t="s">
        <v>73</v>
      </c>
      <c r="D45" s="1" t="s">
        <v>76</v>
      </c>
      <c r="E45" s="1">
        <v>4100</v>
      </c>
      <c r="F45" s="1"/>
      <c r="G45" s="1"/>
      <c r="H45" s="1"/>
      <c r="I45" s="1"/>
      <c r="J45" s="1">
        <f t="shared" si="0"/>
        <v>0</v>
      </c>
      <c r="K45" s="1"/>
    </row>
    <row r="46" spans="1:11" ht="21" customHeight="1" x14ac:dyDescent="0.3">
      <c r="A46" s="1">
        <v>44</v>
      </c>
      <c r="B46" s="10">
        <v>46067</v>
      </c>
      <c r="C46" s="1" t="s">
        <v>73</v>
      </c>
      <c r="D46" s="1" t="s">
        <v>76</v>
      </c>
      <c r="E46" s="1">
        <v>4100</v>
      </c>
      <c r="F46" s="1"/>
      <c r="G46" s="1"/>
      <c r="H46" s="1"/>
      <c r="I46" s="1"/>
      <c r="J46" s="1">
        <f t="shared" si="0"/>
        <v>0</v>
      </c>
      <c r="K46" s="1"/>
    </row>
    <row r="47" spans="1:11" ht="21" customHeight="1" x14ac:dyDescent="0.3">
      <c r="A47" s="1">
        <v>45</v>
      </c>
      <c r="B47" s="10">
        <v>46068</v>
      </c>
      <c r="C47" s="1" t="s">
        <v>73</v>
      </c>
      <c r="D47" s="1" t="s">
        <v>76</v>
      </c>
      <c r="E47" s="1">
        <v>4100</v>
      </c>
      <c r="F47" s="1"/>
      <c r="G47" s="1"/>
      <c r="H47" s="1"/>
      <c r="I47" s="1"/>
      <c r="J47" s="1">
        <f t="shared" si="0"/>
        <v>0</v>
      </c>
      <c r="K47" s="1"/>
    </row>
    <row r="48" spans="1:11" ht="21" customHeight="1" x14ac:dyDescent="0.3">
      <c r="A48" s="1">
        <v>46</v>
      </c>
      <c r="B48" s="10">
        <v>46069</v>
      </c>
      <c r="C48" s="1" t="s">
        <v>73</v>
      </c>
      <c r="D48" s="1" t="s">
        <v>76</v>
      </c>
      <c r="E48" s="1">
        <v>4100</v>
      </c>
      <c r="F48" s="1"/>
      <c r="G48" s="1"/>
      <c r="H48" s="1"/>
      <c r="I48" s="1"/>
      <c r="J48" s="1">
        <f t="shared" si="0"/>
        <v>0</v>
      </c>
      <c r="K48" s="1"/>
    </row>
    <row r="49" spans="1:11" ht="21" customHeight="1" x14ac:dyDescent="0.3">
      <c r="A49" s="1">
        <v>47</v>
      </c>
      <c r="B49" s="10">
        <v>46070</v>
      </c>
      <c r="C49" s="1" t="s">
        <v>73</v>
      </c>
      <c r="D49" s="1" t="s">
        <v>76</v>
      </c>
      <c r="E49" s="1">
        <v>4100</v>
      </c>
      <c r="F49" s="1"/>
      <c r="G49" s="1"/>
      <c r="H49" s="1"/>
      <c r="I49" s="1"/>
      <c r="J49" s="1">
        <f t="shared" si="0"/>
        <v>0</v>
      </c>
      <c r="K49" s="1"/>
    </row>
    <row r="50" spans="1:11" ht="21" customHeight="1" x14ac:dyDescent="0.3">
      <c r="A50" s="1">
        <v>48</v>
      </c>
      <c r="B50" s="10">
        <v>46071</v>
      </c>
      <c r="C50" s="1" t="s">
        <v>73</v>
      </c>
      <c r="D50" s="1" t="s">
        <v>76</v>
      </c>
      <c r="E50" s="1">
        <v>4100</v>
      </c>
      <c r="F50" s="1"/>
      <c r="G50" s="1"/>
      <c r="H50" s="1"/>
      <c r="I50" s="1"/>
      <c r="J50" s="1">
        <f t="shared" si="0"/>
        <v>0</v>
      </c>
      <c r="K50" s="1"/>
    </row>
    <row r="51" spans="1:11" ht="21" customHeight="1" x14ac:dyDescent="0.3">
      <c r="A51" s="1">
        <v>49</v>
      </c>
      <c r="B51" s="10">
        <v>46072</v>
      </c>
      <c r="C51" s="1" t="s">
        <v>73</v>
      </c>
      <c r="D51" s="1" t="s">
        <v>76</v>
      </c>
      <c r="E51" s="1">
        <v>4100</v>
      </c>
      <c r="F51" s="1"/>
      <c r="G51" s="1"/>
      <c r="H51" s="1"/>
      <c r="I51" s="1"/>
      <c r="J51" s="1">
        <f t="shared" si="0"/>
        <v>0</v>
      </c>
      <c r="K51" s="1"/>
    </row>
    <row r="52" spans="1:11" ht="21" customHeight="1" x14ac:dyDescent="0.3">
      <c r="A52" s="1">
        <v>50</v>
      </c>
      <c r="B52" s="10">
        <v>46073</v>
      </c>
      <c r="C52" s="1" t="s">
        <v>73</v>
      </c>
      <c r="D52" s="1" t="s">
        <v>76</v>
      </c>
      <c r="E52" s="1">
        <v>4100</v>
      </c>
      <c r="F52" s="1"/>
      <c r="G52" s="1"/>
      <c r="H52" s="1"/>
      <c r="I52" s="1"/>
      <c r="J52" s="1">
        <f t="shared" si="0"/>
        <v>0</v>
      </c>
      <c r="K52" s="1"/>
    </row>
    <row r="53" spans="1:11" ht="21" customHeight="1" x14ac:dyDescent="0.3">
      <c r="A53" s="1">
        <v>51</v>
      </c>
      <c r="B53" s="10">
        <v>46074</v>
      </c>
      <c r="C53" s="1" t="s">
        <v>73</v>
      </c>
      <c r="D53" s="1" t="s">
        <v>76</v>
      </c>
      <c r="E53" s="1">
        <v>4100</v>
      </c>
      <c r="F53" s="1"/>
      <c r="G53" s="1"/>
      <c r="H53" s="1"/>
      <c r="I53" s="1"/>
      <c r="J53" s="1">
        <f t="shared" si="0"/>
        <v>0</v>
      </c>
      <c r="K53" s="1"/>
    </row>
    <row r="54" spans="1:11" ht="21" customHeight="1" x14ac:dyDescent="0.3">
      <c r="A54" s="1">
        <v>52</v>
      </c>
      <c r="B54" s="10">
        <v>46075</v>
      </c>
      <c r="C54" s="1" t="s">
        <v>73</v>
      </c>
      <c r="D54" s="1" t="s">
        <v>76</v>
      </c>
      <c r="E54" s="1">
        <v>4100</v>
      </c>
      <c r="F54" s="1"/>
      <c r="G54" s="1"/>
      <c r="H54" s="1"/>
      <c r="I54" s="1"/>
      <c r="J54" s="1">
        <f t="shared" si="0"/>
        <v>0</v>
      </c>
      <c r="K54" s="1"/>
    </row>
    <row r="55" spans="1:11" ht="21" customHeight="1" x14ac:dyDescent="0.3">
      <c r="A55" s="1">
        <v>53</v>
      </c>
      <c r="B55" s="10">
        <v>46076</v>
      </c>
      <c r="C55" s="1" t="s">
        <v>73</v>
      </c>
      <c r="D55" s="1" t="s">
        <v>76</v>
      </c>
      <c r="E55" s="1">
        <v>4100</v>
      </c>
      <c r="F55" s="1"/>
      <c r="G55" s="1"/>
      <c r="H55" s="1"/>
      <c r="I55" s="1"/>
      <c r="J55" s="1">
        <f t="shared" si="0"/>
        <v>0</v>
      </c>
      <c r="K55" s="1"/>
    </row>
    <row r="56" spans="1:11" ht="21" customHeight="1" x14ac:dyDescent="0.3">
      <c r="A56" s="1">
        <v>54</v>
      </c>
      <c r="B56" s="10">
        <v>46077</v>
      </c>
      <c r="C56" s="1" t="s">
        <v>73</v>
      </c>
      <c r="D56" s="1" t="s">
        <v>76</v>
      </c>
      <c r="E56" s="1">
        <v>4100</v>
      </c>
      <c r="F56" s="1"/>
      <c r="G56" s="1"/>
      <c r="H56" s="1"/>
      <c r="I56" s="1"/>
      <c r="J56" s="1">
        <f t="shared" si="0"/>
        <v>0</v>
      </c>
      <c r="K56" s="1"/>
    </row>
    <row r="57" spans="1:11" ht="21" customHeight="1" x14ac:dyDescent="0.3">
      <c r="A57" s="1">
        <v>55</v>
      </c>
      <c r="B57" s="10">
        <v>46078</v>
      </c>
      <c r="C57" s="1" t="s">
        <v>73</v>
      </c>
      <c r="D57" s="1" t="s">
        <v>76</v>
      </c>
      <c r="E57" s="1">
        <v>4100</v>
      </c>
      <c r="F57" s="1"/>
      <c r="G57" s="1"/>
      <c r="H57" s="1"/>
      <c r="I57" s="1"/>
      <c r="J57" s="1">
        <f t="shared" si="0"/>
        <v>0</v>
      </c>
      <c r="K57" s="1"/>
    </row>
    <row r="58" spans="1:11" ht="21" customHeight="1" x14ac:dyDescent="0.3">
      <c r="A58" s="1">
        <v>56</v>
      </c>
      <c r="B58" s="10">
        <v>46079</v>
      </c>
      <c r="C58" s="1" t="s">
        <v>73</v>
      </c>
      <c r="D58" s="1" t="s">
        <v>76</v>
      </c>
      <c r="E58" s="1">
        <v>4100</v>
      </c>
      <c r="F58" s="1"/>
      <c r="G58" s="1"/>
      <c r="H58" s="1"/>
      <c r="I58" s="1"/>
      <c r="J58" s="1">
        <f t="shared" si="0"/>
        <v>0</v>
      </c>
      <c r="K58" s="1"/>
    </row>
    <row r="59" spans="1:11" ht="21" customHeight="1" x14ac:dyDescent="0.3">
      <c r="A59" s="1">
        <v>57</v>
      </c>
      <c r="B59" s="10">
        <v>46080</v>
      </c>
      <c r="C59" s="1" t="s">
        <v>73</v>
      </c>
      <c r="D59" s="1" t="s">
        <v>76</v>
      </c>
      <c r="E59" s="1">
        <v>4100</v>
      </c>
      <c r="F59" s="1"/>
      <c r="G59" s="1"/>
      <c r="H59" s="1"/>
      <c r="I59" s="1"/>
      <c r="J59" s="1">
        <f t="shared" si="0"/>
        <v>0</v>
      </c>
      <c r="K59" s="1"/>
    </row>
    <row r="60" spans="1:11" ht="21" customHeight="1" x14ac:dyDescent="0.3">
      <c r="A60" s="1">
        <v>58</v>
      </c>
      <c r="B60" s="10">
        <v>46081</v>
      </c>
      <c r="C60" s="1" t="s">
        <v>73</v>
      </c>
      <c r="D60" s="1" t="s">
        <v>76</v>
      </c>
      <c r="E60" s="1">
        <v>4100</v>
      </c>
      <c r="F60" s="1"/>
      <c r="G60" s="1"/>
      <c r="H60" s="1"/>
      <c r="I60" s="1"/>
      <c r="J60" s="1">
        <f t="shared" si="0"/>
        <v>0</v>
      </c>
      <c r="K60" s="1"/>
    </row>
    <row r="61" spans="1:11" ht="21" customHeight="1" x14ac:dyDescent="0.3">
      <c r="A61" s="1">
        <v>59</v>
      </c>
      <c r="B61" s="10">
        <v>46082</v>
      </c>
      <c r="C61" s="1" t="s">
        <v>73</v>
      </c>
      <c r="D61" s="1" t="s">
        <v>76</v>
      </c>
      <c r="E61" s="1">
        <v>4100</v>
      </c>
      <c r="F61" s="1"/>
      <c r="G61" s="1"/>
      <c r="H61" s="1"/>
      <c r="I61" s="1"/>
      <c r="J61" s="1">
        <f t="shared" si="0"/>
        <v>0</v>
      </c>
      <c r="K61" s="1"/>
    </row>
    <row r="62" spans="1:11" ht="21" customHeight="1" x14ac:dyDescent="0.3">
      <c r="A62" s="1">
        <v>60</v>
      </c>
      <c r="B62" s="10">
        <v>46083</v>
      </c>
      <c r="C62" s="1" t="s">
        <v>73</v>
      </c>
      <c r="D62" s="1" t="s">
        <v>76</v>
      </c>
      <c r="E62" s="1">
        <v>4100</v>
      </c>
      <c r="F62" s="1"/>
      <c r="G62" s="1"/>
      <c r="H62" s="1"/>
      <c r="I62" s="1"/>
      <c r="J62" s="1">
        <f t="shared" si="0"/>
        <v>0</v>
      </c>
      <c r="K62" s="1"/>
    </row>
    <row r="63" spans="1:11" ht="21" customHeight="1" x14ac:dyDescent="0.3">
      <c r="A63" s="1">
        <v>61</v>
      </c>
      <c r="B63" s="10">
        <v>46084</v>
      </c>
      <c r="C63" s="1" t="s">
        <v>73</v>
      </c>
      <c r="D63" s="1" t="s">
        <v>76</v>
      </c>
      <c r="E63" s="1">
        <v>4100</v>
      </c>
      <c r="F63" s="1"/>
      <c r="G63" s="1"/>
      <c r="H63" s="1"/>
      <c r="I63" s="1"/>
      <c r="J63" s="1">
        <f t="shared" si="0"/>
        <v>0</v>
      </c>
      <c r="K63" s="1"/>
    </row>
    <row r="64" spans="1:11" ht="21" customHeight="1" x14ac:dyDescent="0.3">
      <c r="A64" s="1">
        <v>62</v>
      </c>
      <c r="B64" s="10">
        <v>46085</v>
      </c>
      <c r="C64" s="1" t="s">
        <v>73</v>
      </c>
      <c r="D64" s="1" t="s">
        <v>76</v>
      </c>
      <c r="E64" s="1">
        <v>4100</v>
      </c>
      <c r="F64" s="1"/>
      <c r="G64" s="1"/>
      <c r="H64" s="1"/>
      <c r="I64" s="1"/>
      <c r="J64" s="1">
        <f t="shared" si="0"/>
        <v>0</v>
      </c>
      <c r="K64" s="1"/>
    </row>
    <row r="65" spans="1:11" ht="21" customHeight="1" x14ac:dyDescent="0.3">
      <c r="A65" s="1">
        <v>63</v>
      </c>
      <c r="B65" s="10">
        <v>46086</v>
      </c>
      <c r="C65" s="1" t="s">
        <v>73</v>
      </c>
      <c r="D65" s="1" t="s">
        <v>76</v>
      </c>
      <c r="E65" s="1">
        <v>4100</v>
      </c>
      <c r="F65" s="1"/>
      <c r="G65" s="1"/>
      <c r="H65" s="1"/>
      <c r="I65" s="1"/>
      <c r="J65" s="1">
        <f t="shared" si="0"/>
        <v>0</v>
      </c>
      <c r="K65" s="1"/>
    </row>
    <row r="66" spans="1:11" ht="21" customHeight="1" x14ac:dyDescent="0.3">
      <c r="A66" s="1">
        <v>64</v>
      </c>
      <c r="B66" s="10">
        <v>46087</v>
      </c>
      <c r="C66" s="1" t="s">
        <v>73</v>
      </c>
      <c r="D66" s="1" t="s">
        <v>76</v>
      </c>
      <c r="E66" s="1">
        <v>4100</v>
      </c>
      <c r="F66" s="1"/>
      <c r="G66" s="1"/>
      <c r="H66" s="1"/>
      <c r="I66" s="1"/>
      <c r="J66" s="1">
        <f t="shared" si="0"/>
        <v>0</v>
      </c>
      <c r="K66" s="1"/>
    </row>
    <row r="67" spans="1:11" ht="21" customHeight="1" x14ac:dyDescent="0.3">
      <c r="A67" s="1">
        <v>65</v>
      </c>
      <c r="B67" s="10">
        <v>46088</v>
      </c>
      <c r="C67" s="1" t="s">
        <v>73</v>
      </c>
      <c r="D67" s="1" t="s">
        <v>76</v>
      </c>
      <c r="E67" s="1">
        <v>4100</v>
      </c>
      <c r="F67" s="1"/>
      <c r="G67" s="1"/>
      <c r="H67" s="1"/>
      <c r="I67" s="1"/>
      <c r="J67" s="1">
        <f t="shared" si="0"/>
        <v>0</v>
      </c>
      <c r="K67" s="1"/>
    </row>
    <row r="68" spans="1:11" ht="21" customHeight="1" x14ac:dyDescent="0.3">
      <c r="A68" s="1">
        <v>66</v>
      </c>
      <c r="B68" s="10">
        <v>46089</v>
      </c>
      <c r="C68" s="1" t="s">
        <v>73</v>
      </c>
      <c r="D68" s="1" t="s">
        <v>76</v>
      </c>
      <c r="E68" s="1">
        <v>4100</v>
      </c>
      <c r="F68" s="1"/>
      <c r="G68" s="1"/>
      <c r="H68" s="1"/>
      <c r="I68" s="1"/>
      <c r="J68" s="1">
        <f t="shared" ref="J68:J131" si="1">E68*F68-G68-H68+I68</f>
        <v>0</v>
      </c>
      <c r="K68" s="1"/>
    </row>
    <row r="69" spans="1:11" ht="21" customHeight="1" x14ac:dyDescent="0.3">
      <c r="A69" s="1">
        <v>67</v>
      </c>
      <c r="B69" s="10">
        <v>46090</v>
      </c>
      <c r="C69" s="1" t="s">
        <v>73</v>
      </c>
      <c r="D69" s="1" t="s">
        <v>76</v>
      </c>
      <c r="E69" s="1">
        <v>4100</v>
      </c>
      <c r="F69" s="1"/>
      <c r="G69" s="1"/>
      <c r="H69" s="1"/>
      <c r="I69" s="1"/>
      <c r="J69" s="1">
        <f t="shared" si="1"/>
        <v>0</v>
      </c>
      <c r="K69" s="1"/>
    </row>
    <row r="70" spans="1:11" ht="21" customHeight="1" x14ac:dyDescent="0.3">
      <c r="A70" s="1">
        <v>68</v>
      </c>
      <c r="B70" s="10">
        <v>46091</v>
      </c>
      <c r="C70" s="1" t="s">
        <v>73</v>
      </c>
      <c r="D70" s="1" t="s">
        <v>76</v>
      </c>
      <c r="E70" s="1">
        <v>4100</v>
      </c>
      <c r="F70" s="1"/>
      <c r="G70" s="1"/>
      <c r="H70" s="1"/>
      <c r="I70" s="1"/>
      <c r="J70" s="1">
        <f t="shared" si="1"/>
        <v>0</v>
      </c>
      <c r="K70" s="1"/>
    </row>
    <row r="71" spans="1:11" ht="21" customHeight="1" x14ac:dyDescent="0.3">
      <c r="A71" s="1">
        <v>69</v>
      </c>
      <c r="B71" s="10">
        <v>46092</v>
      </c>
      <c r="C71" s="1" t="s">
        <v>73</v>
      </c>
      <c r="D71" s="1" t="s">
        <v>76</v>
      </c>
      <c r="E71" s="1">
        <v>4100</v>
      </c>
      <c r="F71" s="1"/>
      <c r="G71" s="1"/>
      <c r="H71" s="1"/>
      <c r="I71" s="1"/>
      <c r="J71" s="1">
        <f t="shared" si="1"/>
        <v>0</v>
      </c>
      <c r="K71" s="1"/>
    </row>
    <row r="72" spans="1:11" ht="21" customHeight="1" x14ac:dyDescent="0.3">
      <c r="A72" s="1">
        <v>70</v>
      </c>
      <c r="B72" s="10">
        <v>46093</v>
      </c>
      <c r="C72" s="1" t="s">
        <v>73</v>
      </c>
      <c r="D72" s="1" t="s">
        <v>76</v>
      </c>
      <c r="E72" s="1">
        <v>4100</v>
      </c>
      <c r="F72" s="1"/>
      <c r="G72" s="1"/>
      <c r="H72" s="1"/>
      <c r="I72" s="1"/>
      <c r="J72" s="1">
        <f t="shared" si="1"/>
        <v>0</v>
      </c>
      <c r="K72" s="1"/>
    </row>
    <row r="73" spans="1:11" ht="21" customHeight="1" x14ac:dyDescent="0.3">
      <c r="A73" s="1">
        <v>71</v>
      </c>
      <c r="B73" s="10">
        <v>46094</v>
      </c>
      <c r="C73" s="1" t="s">
        <v>73</v>
      </c>
      <c r="D73" s="1" t="s">
        <v>76</v>
      </c>
      <c r="E73" s="1">
        <v>4100</v>
      </c>
      <c r="F73" s="1"/>
      <c r="G73" s="1"/>
      <c r="H73" s="1"/>
      <c r="I73" s="1"/>
      <c r="J73" s="1">
        <f t="shared" si="1"/>
        <v>0</v>
      </c>
      <c r="K73" s="1"/>
    </row>
    <row r="74" spans="1:11" ht="21" customHeight="1" x14ac:dyDescent="0.3">
      <c r="A74" s="1">
        <v>72</v>
      </c>
      <c r="B74" s="10">
        <v>46095</v>
      </c>
      <c r="C74" s="1" t="s">
        <v>73</v>
      </c>
      <c r="D74" s="1" t="s">
        <v>76</v>
      </c>
      <c r="E74" s="1">
        <v>4100</v>
      </c>
      <c r="F74" s="1"/>
      <c r="G74" s="1"/>
      <c r="H74" s="1"/>
      <c r="I74" s="1"/>
      <c r="J74" s="1">
        <f t="shared" si="1"/>
        <v>0</v>
      </c>
      <c r="K74" s="1"/>
    </row>
    <row r="75" spans="1:11" ht="21" customHeight="1" x14ac:dyDescent="0.3">
      <c r="A75" s="1">
        <v>73</v>
      </c>
      <c r="B75" s="10">
        <v>46096</v>
      </c>
      <c r="C75" s="1" t="s">
        <v>73</v>
      </c>
      <c r="D75" s="1" t="s">
        <v>76</v>
      </c>
      <c r="E75" s="1">
        <v>4100</v>
      </c>
      <c r="F75" s="1"/>
      <c r="G75" s="1"/>
      <c r="H75" s="1"/>
      <c r="I75" s="1"/>
      <c r="J75" s="1">
        <f t="shared" si="1"/>
        <v>0</v>
      </c>
      <c r="K75" s="1"/>
    </row>
    <row r="76" spans="1:11" ht="21" customHeight="1" x14ac:dyDescent="0.3">
      <c r="A76" s="1">
        <v>74</v>
      </c>
      <c r="B76" s="10">
        <v>46097</v>
      </c>
      <c r="C76" s="1" t="s">
        <v>73</v>
      </c>
      <c r="D76" s="1" t="s">
        <v>76</v>
      </c>
      <c r="E76" s="1">
        <v>4100</v>
      </c>
      <c r="F76" s="1"/>
      <c r="G76" s="1"/>
      <c r="H76" s="1"/>
      <c r="I76" s="1"/>
      <c r="J76" s="1">
        <f t="shared" si="1"/>
        <v>0</v>
      </c>
      <c r="K76" s="1"/>
    </row>
    <row r="77" spans="1:11" ht="21" customHeight="1" x14ac:dyDescent="0.3">
      <c r="A77" s="1">
        <v>75</v>
      </c>
      <c r="B77" s="10">
        <v>46098</v>
      </c>
      <c r="C77" s="1" t="s">
        <v>73</v>
      </c>
      <c r="D77" s="1" t="s">
        <v>76</v>
      </c>
      <c r="E77" s="1">
        <v>4100</v>
      </c>
      <c r="F77" s="1"/>
      <c r="G77" s="1"/>
      <c r="H77" s="1"/>
      <c r="I77" s="1"/>
      <c r="J77" s="1">
        <f t="shared" si="1"/>
        <v>0</v>
      </c>
      <c r="K77" s="1"/>
    </row>
    <row r="78" spans="1:11" ht="21" customHeight="1" x14ac:dyDescent="0.3">
      <c r="A78" s="1">
        <v>76</v>
      </c>
      <c r="B78" s="10">
        <v>46099</v>
      </c>
      <c r="C78" s="1" t="s">
        <v>73</v>
      </c>
      <c r="D78" s="1" t="s">
        <v>76</v>
      </c>
      <c r="E78" s="1">
        <v>4100</v>
      </c>
      <c r="F78" s="1"/>
      <c r="G78" s="1"/>
      <c r="H78" s="1"/>
      <c r="I78" s="1"/>
      <c r="J78" s="1">
        <f t="shared" si="1"/>
        <v>0</v>
      </c>
      <c r="K78" s="1"/>
    </row>
    <row r="79" spans="1:11" ht="21" customHeight="1" x14ac:dyDescent="0.3">
      <c r="A79" s="1">
        <v>77</v>
      </c>
      <c r="B79" s="10">
        <v>46100</v>
      </c>
      <c r="C79" s="1" t="s">
        <v>73</v>
      </c>
      <c r="D79" s="1" t="s">
        <v>76</v>
      </c>
      <c r="E79" s="1">
        <v>4100</v>
      </c>
      <c r="F79" s="1"/>
      <c r="G79" s="1"/>
      <c r="H79" s="1"/>
      <c r="I79" s="1"/>
      <c r="J79" s="1">
        <f t="shared" si="1"/>
        <v>0</v>
      </c>
      <c r="K79" s="1"/>
    </row>
    <row r="80" spans="1:11" ht="21" customHeight="1" x14ac:dyDescent="0.3">
      <c r="A80" s="1">
        <v>78</v>
      </c>
      <c r="B80" s="10">
        <v>46101</v>
      </c>
      <c r="C80" s="1" t="s">
        <v>73</v>
      </c>
      <c r="D80" s="1" t="s">
        <v>76</v>
      </c>
      <c r="E80" s="1">
        <v>4100</v>
      </c>
      <c r="F80" s="1"/>
      <c r="G80" s="1"/>
      <c r="H80" s="1"/>
      <c r="I80" s="1"/>
      <c r="J80" s="1">
        <f t="shared" si="1"/>
        <v>0</v>
      </c>
      <c r="K80" s="1"/>
    </row>
    <row r="81" spans="1:11" ht="21" customHeight="1" x14ac:dyDescent="0.3">
      <c r="A81" s="1">
        <v>79</v>
      </c>
      <c r="B81" s="10">
        <v>46102</v>
      </c>
      <c r="C81" s="1" t="s">
        <v>73</v>
      </c>
      <c r="D81" s="1" t="s">
        <v>76</v>
      </c>
      <c r="E81" s="1">
        <v>4100</v>
      </c>
      <c r="F81" s="1"/>
      <c r="G81" s="1"/>
      <c r="H81" s="1"/>
      <c r="I81" s="1"/>
      <c r="J81" s="1">
        <f t="shared" si="1"/>
        <v>0</v>
      </c>
      <c r="K81" s="1"/>
    </row>
    <row r="82" spans="1:11" ht="21" customHeight="1" x14ac:dyDescent="0.3">
      <c r="A82" s="1">
        <v>80</v>
      </c>
      <c r="B82" s="10">
        <v>46103</v>
      </c>
      <c r="C82" s="1" t="s">
        <v>73</v>
      </c>
      <c r="D82" s="1" t="s">
        <v>76</v>
      </c>
      <c r="E82" s="1">
        <v>4100</v>
      </c>
      <c r="F82" s="1"/>
      <c r="G82" s="1"/>
      <c r="H82" s="1"/>
      <c r="I82" s="1"/>
      <c r="J82" s="1">
        <f t="shared" si="1"/>
        <v>0</v>
      </c>
      <c r="K82" s="1"/>
    </row>
    <row r="83" spans="1:11" ht="21" customHeight="1" x14ac:dyDescent="0.3">
      <c r="A83" s="1">
        <v>81</v>
      </c>
      <c r="B83" s="10">
        <v>46104</v>
      </c>
      <c r="C83" s="1" t="s">
        <v>73</v>
      </c>
      <c r="D83" s="1" t="s">
        <v>76</v>
      </c>
      <c r="E83" s="1">
        <v>4100</v>
      </c>
      <c r="F83" s="1"/>
      <c r="G83" s="1"/>
      <c r="H83" s="1"/>
      <c r="I83" s="1"/>
      <c r="J83" s="1">
        <f t="shared" si="1"/>
        <v>0</v>
      </c>
      <c r="K83" s="1"/>
    </row>
    <row r="84" spans="1:11" ht="21" customHeight="1" x14ac:dyDescent="0.3">
      <c r="A84" s="1">
        <v>82</v>
      </c>
      <c r="B84" s="10">
        <v>46105</v>
      </c>
      <c r="C84" s="1" t="s">
        <v>73</v>
      </c>
      <c r="D84" s="1" t="s">
        <v>76</v>
      </c>
      <c r="E84" s="1">
        <v>4100</v>
      </c>
      <c r="F84" s="1"/>
      <c r="G84" s="1"/>
      <c r="H84" s="1"/>
      <c r="I84" s="1"/>
      <c r="J84" s="1">
        <f t="shared" si="1"/>
        <v>0</v>
      </c>
      <c r="K84" s="1"/>
    </row>
    <row r="85" spans="1:11" ht="21" customHeight="1" x14ac:dyDescent="0.3">
      <c r="A85" s="1">
        <v>83</v>
      </c>
      <c r="B85" s="10">
        <v>46106</v>
      </c>
      <c r="C85" s="1" t="s">
        <v>73</v>
      </c>
      <c r="D85" s="1" t="s">
        <v>76</v>
      </c>
      <c r="E85" s="1">
        <v>4100</v>
      </c>
      <c r="F85" s="1"/>
      <c r="G85" s="1"/>
      <c r="H85" s="1"/>
      <c r="I85" s="1"/>
      <c r="J85" s="1">
        <f t="shared" si="1"/>
        <v>0</v>
      </c>
      <c r="K85" s="1"/>
    </row>
    <row r="86" spans="1:11" ht="21" customHeight="1" x14ac:dyDescent="0.3">
      <c r="A86" s="1">
        <v>84</v>
      </c>
      <c r="B86" s="10">
        <v>46107</v>
      </c>
      <c r="C86" s="1" t="s">
        <v>73</v>
      </c>
      <c r="D86" s="1" t="s">
        <v>76</v>
      </c>
      <c r="E86" s="1">
        <v>4100</v>
      </c>
      <c r="F86" s="1"/>
      <c r="G86" s="1"/>
      <c r="H86" s="1"/>
      <c r="I86" s="1"/>
      <c r="J86" s="1">
        <f t="shared" si="1"/>
        <v>0</v>
      </c>
      <c r="K86" s="1"/>
    </row>
    <row r="87" spans="1:11" ht="21" customHeight="1" x14ac:dyDescent="0.3">
      <c r="A87" s="1">
        <v>85</v>
      </c>
      <c r="B87" s="10">
        <v>46108</v>
      </c>
      <c r="C87" s="1" t="s">
        <v>73</v>
      </c>
      <c r="D87" s="1" t="s">
        <v>76</v>
      </c>
      <c r="E87" s="1">
        <v>4100</v>
      </c>
      <c r="F87" s="1"/>
      <c r="G87" s="1"/>
      <c r="H87" s="1"/>
      <c r="I87" s="1"/>
      <c r="J87" s="1">
        <f t="shared" si="1"/>
        <v>0</v>
      </c>
      <c r="K87" s="1"/>
    </row>
    <row r="88" spans="1:11" ht="21" customHeight="1" x14ac:dyDescent="0.3">
      <c r="A88" s="1">
        <v>86</v>
      </c>
      <c r="B88" s="10">
        <v>46109</v>
      </c>
      <c r="C88" s="1" t="s">
        <v>73</v>
      </c>
      <c r="D88" s="1" t="s">
        <v>76</v>
      </c>
      <c r="E88" s="1">
        <v>4100</v>
      </c>
      <c r="F88" s="1"/>
      <c r="G88" s="1"/>
      <c r="H88" s="1"/>
      <c r="I88" s="1"/>
      <c r="J88" s="1">
        <f t="shared" si="1"/>
        <v>0</v>
      </c>
      <c r="K88" s="1"/>
    </row>
    <row r="89" spans="1:11" ht="21" customHeight="1" x14ac:dyDescent="0.3">
      <c r="A89" s="1">
        <v>87</v>
      </c>
      <c r="B89" s="10">
        <v>46110</v>
      </c>
      <c r="C89" s="1" t="s">
        <v>73</v>
      </c>
      <c r="D89" s="1" t="s">
        <v>76</v>
      </c>
      <c r="E89" s="1">
        <v>4100</v>
      </c>
      <c r="F89" s="1"/>
      <c r="G89" s="1"/>
      <c r="H89" s="1"/>
      <c r="I89" s="1"/>
      <c r="J89" s="1">
        <f t="shared" si="1"/>
        <v>0</v>
      </c>
      <c r="K89" s="1"/>
    </row>
    <row r="90" spans="1:11" ht="21" customHeight="1" x14ac:dyDescent="0.3">
      <c r="A90" s="1">
        <v>88</v>
      </c>
      <c r="B90" s="10">
        <v>46111</v>
      </c>
      <c r="C90" s="1" t="s">
        <v>73</v>
      </c>
      <c r="D90" s="1" t="s">
        <v>76</v>
      </c>
      <c r="E90" s="1">
        <v>4100</v>
      </c>
      <c r="F90" s="1"/>
      <c r="G90" s="1"/>
      <c r="H90" s="1"/>
      <c r="I90" s="1"/>
      <c r="J90" s="1">
        <f t="shared" si="1"/>
        <v>0</v>
      </c>
      <c r="K90" s="1"/>
    </row>
    <row r="91" spans="1:11" ht="21" customHeight="1" x14ac:dyDescent="0.3">
      <c r="A91" s="1">
        <v>89</v>
      </c>
      <c r="B91" s="10">
        <v>46112</v>
      </c>
      <c r="C91" s="1" t="s">
        <v>73</v>
      </c>
      <c r="D91" s="1" t="s">
        <v>76</v>
      </c>
      <c r="E91" s="1">
        <v>4100</v>
      </c>
      <c r="F91" s="1"/>
      <c r="G91" s="1"/>
      <c r="H91" s="1"/>
      <c r="I91" s="1"/>
      <c r="J91" s="1">
        <f t="shared" si="1"/>
        <v>0</v>
      </c>
      <c r="K91" s="1"/>
    </row>
    <row r="92" spans="1:11" ht="21" customHeight="1" x14ac:dyDescent="0.3">
      <c r="A92" s="1">
        <v>90</v>
      </c>
      <c r="B92" s="10">
        <v>46113</v>
      </c>
      <c r="C92" s="1" t="s">
        <v>73</v>
      </c>
      <c r="D92" s="1" t="s">
        <v>76</v>
      </c>
      <c r="E92" s="1">
        <v>4100</v>
      </c>
      <c r="F92" s="1"/>
      <c r="G92" s="1"/>
      <c r="H92" s="1"/>
      <c r="I92" s="1"/>
      <c r="J92" s="1">
        <f t="shared" si="1"/>
        <v>0</v>
      </c>
      <c r="K92" s="1"/>
    </row>
    <row r="93" spans="1:11" ht="21" customHeight="1" x14ac:dyDescent="0.3">
      <c r="A93" s="1">
        <v>91</v>
      </c>
      <c r="B93" s="10">
        <v>46114</v>
      </c>
      <c r="C93" s="1" t="s">
        <v>73</v>
      </c>
      <c r="D93" s="1" t="s">
        <v>76</v>
      </c>
      <c r="E93" s="1">
        <v>4100</v>
      </c>
      <c r="F93" s="1"/>
      <c r="G93" s="1"/>
      <c r="H93" s="1"/>
      <c r="I93" s="1"/>
      <c r="J93" s="1">
        <f t="shared" si="1"/>
        <v>0</v>
      </c>
      <c r="K93" s="1"/>
    </row>
    <row r="94" spans="1:11" ht="21" customHeight="1" x14ac:dyDescent="0.3">
      <c r="A94" s="1">
        <v>92</v>
      </c>
      <c r="B94" s="10">
        <v>46115</v>
      </c>
      <c r="C94" s="1" t="s">
        <v>73</v>
      </c>
      <c r="D94" s="1" t="s">
        <v>76</v>
      </c>
      <c r="E94" s="1">
        <v>4100</v>
      </c>
      <c r="F94" s="1"/>
      <c r="G94" s="1"/>
      <c r="H94" s="1"/>
      <c r="I94" s="1"/>
      <c r="J94" s="1">
        <f t="shared" si="1"/>
        <v>0</v>
      </c>
      <c r="K94" s="1"/>
    </row>
    <row r="95" spans="1:11" ht="21" customHeight="1" x14ac:dyDescent="0.3">
      <c r="A95" s="1">
        <v>93</v>
      </c>
      <c r="B95" s="10">
        <v>46116</v>
      </c>
      <c r="C95" s="1" t="s">
        <v>73</v>
      </c>
      <c r="D95" s="1" t="s">
        <v>76</v>
      </c>
      <c r="E95" s="1">
        <v>4100</v>
      </c>
      <c r="F95" s="1"/>
      <c r="G95" s="1"/>
      <c r="H95" s="1"/>
      <c r="I95" s="1"/>
      <c r="J95" s="1">
        <f t="shared" si="1"/>
        <v>0</v>
      </c>
      <c r="K95" s="1"/>
    </row>
    <row r="96" spans="1:11" ht="21" customHeight="1" x14ac:dyDescent="0.3">
      <c r="A96" s="1">
        <v>94</v>
      </c>
      <c r="B96" s="10">
        <v>46117</v>
      </c>
      <c r="C96" s="1" t="s">
        <v>73</v>
      </c>
      <c r="D96" s="1" t="s">
        <v>76</v>
      </c>
      <c r="E96" s="1">
        <v>4100</v>
      </c>
      <c r="F96" s="1"/>
      <c r="G96" s="1"/>
      <c r="H96" s="1"/>
      <c r="I96" s="1"/>
      <c r="J96" s="1">
        <f t="shared" si="1"/>
        <v>0</v>
      </c>
      <c r="K96" s="1"/>
    </row>
    <row r="97" spans="1:11" ht="21" customHeight="1" x14ac:dyDescent="0.3">
      <c r="A97" s="1">
        <v>95</v>
      </c>
      <c r="B97" s="10">
        <v>46118</v>
      </c>
      <c r="C97" s="1" t="s">
        <v>73</v>
      </c>
      <c r="D97" s="1" t="s">
        <v>76</v>
      </c>
      <c r="E97" s="1">
        <v>4100</v>
      </c>
      <c r="F97" s="1"/>
      <c r="G97" s="1"/>
      <c r="H97" s="1"/>
      <c r="I97" s="1"/>
      <c r="J97" s="1">
        <f t="shared" si="1"/>
        <v>0</v>
      </c>
      <c r="K97" s="1"/>
    </row>
    <row r="98" spans="1:11" ht="21" customHeight="1" x14ac:dyDescent="0.3">
      <c r="A98" s="1">
        <v>96</v>
      </c>
      <c r="B98" s="10">
        <v>46119</v>
      </c>
      <c r="C98" s="1" t="s">
        <v>73</v>
      </c>
      <c r="D98" s="1" t="s">
        <v>76</v>
      </c>
      <c r="E98" s="1">
        <v>4100</v>
      </c>
      <c r="F98" s="1"/>
      <c r="G98" s="1"/>
      <c r="H98" s="1"/>
      <c r="I98" s="1"/>
      <c r="J98" s="1">
        <f t="shared" si="1"/>
        <v>0</v>
      </c>
      <c r="K98" s="1"/>
    </row>
    <row r="99" spans="1:11" ht="21" customHeight="1" x14ac:dyDescent="0.3">
      <c r="A99" s="1">
        <v>97</v>
      </c>
      <c r="B99" s="10">
        <v>46120</v>
      </c>
      <c r="C99" s="1" t="s">
        <v>73</v>
      </c>
      <c r="D99" s="1" t="s">
        <v>76</v>
      </c>
      <c r="E99" s="1">
        <v>4100</v>
      </c>
      <c r="F99" s="1"/>
      <c r="G99" s="1"/>
      <c r="H99" s="1"/>
      <c r="I99" s="1"/>
      <c r="J99" s="1">
        <f t="shared" si="1"/>
        <v>0</v>
      </c>
      <c r="K99" s="1"/>
    </row>
    <row r="100" spans="1:11" ht="21" customHeight="1" x14ac:dyDescent="0.3">
      <c r="A100" s="1">
        <v>98</v>
      </c>
      <c r="B100" s="10">
        <v>46121</v>
      </c>
      <c r="C100" s="1" t="s">
        <v>73</v>
      </c>
      <c r="D100" s="1" t="s">
        <v>76</v>
      </c>
      <c r="E100" s="1">
        <v>4100</v>
      </c>
      <c r="F100" s="1"/>
      <c r="G100" s="1"/>
      <c r="H100" s="1"/>
      <c r="I100" s="1"/>
      <c r="J100" s="1">
        <f t="shared" si="1"/>
        <v>0</v>
      </c>
      <c r="K100" s="1"/>
    </row>
    <row r="101" spans="1:11" ht="21" customHeight="1" x14ac:dyDescent="0.3">
      <c r="A101" s="1">
        <v>99</v>
      </c>
      <c r="B101" s="10">
        <v>46122</v>
      </c>
      <c r="C101" s="1" t="s">
        <v>73</v>
      </c>
      <c r="D101" s="1" t="s">
        <v>76</v>
      </c>
      <c r="E101" s="1">
        <v>4100</v>
      </c>
      <c r="F101" s="1"/>
      <c r="G101" s="1"/>
      <c r="H101" s="1"/>
      <c r="I101" s="1"/>
      <c r="J101" s="1">
        <f t="shared" si="1"/>
        <v>0</v>
      </c>
      <c r="K101" s="1"/>
    </row>
    <row r="102" spans="1:11" ht="21" customHeight="1" x14ac:dyDescent="0.3">
      <c r="A102" s="1">
        <v>100</v>
      </c>
      <c r="B102" s="10">
        <v>46123</v>
      </c>
      <c r="C102" s="1" t="s">
        <v>73</v>
      </c>
      <c r="D102" s="1" t="s">
        <v>76</v>
      </c>
      <c r="E102" s="1">
        <v>4100</v>
      </c>
      <c r="F102" s="1"/>
      <c r="G102" s="1"/>
      <c r="H102" s="1"/>
      <c r="I102" s="1"/>
      <c r="J102" s="1">
        <f t="shared" si="1"/>
        <v>0</v>
      </c>
      <c r="K102" s="1"/>
    </row>
    <row r="103" spans="1:11" ht="21" customHeight="1" x14ac:dyDescent="0.3">
      <c r="A103" s="1">
        <v>101</v>
      </c>
      <c r="B103" s="10">
        <v>46124</v>
      </c>
      <c r="C103" s="1" t="s">
        <v>73</v>
      </c>
      <c r="D103" s="1" t="s">
        <v>76</v>
      </c>
      <c r="E103" s="1">
        <v>4100</v>
      </c>
      <c r="F103" s="1"/>
      <c r="G103" s="1"/>
      <c r="H103" s="1"/>
      <c r="I103" s="1"/>
      <c r="J103" s="1">
        <f t="shared" si="1"/>
        <v>0</v>
      </c>
      <c r="K103" s="1"/>
    </row>
    <row r="104" spans="1:11" ht="21" customHeight="1" x14ac:dyDescent="0.3">
      <c r="A104" s="1">
        <v>102</v>
      </c>
      <c r="B104" s="10">
        <v>46125</v>
      </c>
      <c r="C104" s="1" t="s">
        <v>73</v>
      </c>
      <c r="D104" s="1" t="s">
        <v>76</v>
      </c>
      <c r="E104" s="1">
        <v>4100</v>
      </c>
      <c r="F104" s="1"/>
      <c r="G104" s="1"/>
      <c r="H104" s="1"/>
      <c r="I104" s="1"/>
      <c r="J104" s="1">
        <f t="shared" si="1"/>
        <v>0</v>
      </c>
      <c r="K104" s="1"/>
    </row>
    <row r="105" spans="1:11" ht="21" customHeight="1" x14ac:dyDescent="0.3">
      <c r="A105" s="1">
        <v>103</v>
      </c>
      <c r="B105" s="10">
        <v>46126</v>
      </c>
      <c r="C105" s="1" t="s">
        <v>73</v>
      </c>
      <c r="D105" s="1" t="s">
        <v>76</v>
      </c>
      <c r="E105" s="1">
        <v>4100</v>
      </c>
      <c r="F105" s="1"/>
      <c r="G105" s="1"/>
      <c r="H105" s="1"/>
      <c r="I105" s="1"/>
      <c r="J105" s="1">
        <f t="shared" si="1"/>
        <v>0</v>
      </c>
      <c r="K105" s="1"/>
    </row>
    <row r="106" spans="1:11" ht="21" customHeight="1" x14ac:dyDescent="0.3">
      <c r="A106" s="1">
        <v>104</v>
      </c>
      <c r="B106" s="10">
        <v>46127</v>
      </c>
      <c r="C106" s="1" t="s">
        <v>73</v>
      </c>
      <c r="D106" s="1" t="s">
        <v>76</v>
      </c>
      <c r="E106" s="1">
        <v>4100</v>
      </c>
      <c r="F106" s="1"/>
      <c r="G106" s="1"/>
      <c r="H106" s="1"/>
      <c r="I106" s="1"/>
      <c r="J106" s="1">
        <f t="shared" si="1"/>
        <v>0</v>
      </c>
      <c r="K106" s="1"/>
    </row>
    <row r="107" spans="1:11" ht="21" customHeight="1" x14ac:dyDescent="0.3">
      <c r="A107" s="1">
        <v>105</v>
      </c>
      <c r="B107" s="10">
        <v>46128</v>
      </c>
      <c r="C107" s="1" t="s">
        <v>73</v>
      </c>
      <c r="D107" s="1" t="s">
        <v>76</v>
      </c>
      <c r="E107" s="1">
        <v>4100</v>
      </c>
      <c r="F107" s="1"/>
      <c r="G107" s="1"/>
      <c r="H107" s="1"/>
      <c r="I107" s="1"/>
      <c r="J107" s="1">
        <f t="shared" si="1"/>
        <v>0</v>
      </c>
      <c r="K107" s="1"/>
    </row>
    <row r="108" spans="1:11" ht="21" customHeight="1" x14ac:dyDescent="0.3">
      <c r="A108" s="1">
        <v>106</v>
      </c>
      <c r="B108" s="10">
        <v>46129</v>
      </c>
      <c r="C108" s="1" t="s">
        <v>73</v>
      </c>
      <c r="D108" s="1" t="s">
        <v>76</v>
      </c>
      <c r="E108" s="1">
        <v>4100</v>
      </c>
      <c r="F108" s="1"/>
      <c r="G108" s="1"/>
      <c r="H108" s="1"/>
      <c r="I108" s="1"/>
      <c r="J108" s="1">
        <f t="shared" si="1"/>
        <v>0</v>
      </c>
      <c r="K108" s="1"/>
    </row>
    <row r="109" spans="1:11" ht="21" customHeight="1" x14ac:dyDescent="0.3">
      <c r="A109" s="1">
        <v>107</v>
      </c>
      <c r="B109" s="10">
        <v>46130</v>
      </c>
      <c r="C109" s="1" t="s">
        <v>73</v>
      </c>
      <c r="D109" s="1" t="s">
        <v>76</v>
      </c>
      <c r="E109" s="1">
        <v>4100</v>
      </c>
      <c r="F109" s="1"/>
      <c r="G109" s="1"/>
      <c r="H109" s="1"/>
      <c r="I109" s="1"/>
      <c r="J109" s="1">
        <f t="shared" si="1"/>
        <v>0</v>
      </c>
      <c r="K109" s="1"/>
    </row>
    <row r="110" spans="1:11" ht="21" customHeight="1" x14ac:dyDescent="0.3">
      <c r="A110" s="1">
        <v>108</v>
      </c>
      <c r="B110" s="10">
        <v>46131</v>
      </c>
      <c r="C110" s="1" t="s">
        <v>73</v>
      </c>
      <c r="D110" s="1" t="s">
        <v>76</v>
      </c>
      <c r="E110" s="1">
        <v>4100</v>
      </c>
      <c r="F110" s="1"/>
      <c r="G110" s="1"/>
      <c r="H110" s="1"/>
      <c r="I110" s="1"/>
      <c r="J110" s="1">
        <f t="shared" si="1"/>
        <v>0</v>
      </c>
      <c r="K110" s="1"/>
    </row>
    <row r="111" spans="1:11" ht="21" customHeight="1" x14ac:dyDescent="0.3">
      <c r="A111" s="1">
        <v>109</v>
      </c>
      <c r="B111" s="10">
        <v>46132</v>
      </c>
      <c r="C111" s="1" t="s">
        <v>73</v>
      </c>
      <c r="D111" s="1" t="s">
        <v>76</v>
      </c>
      <c r="E111" s="1">
        <v>4100</v>
      </c>
      <c r="F111" s="1"/>
      <c r="G111" s="1"/>
      <c r="H111" s="1"/>
      <c r="I111" s="1"/>
      <c r="J111" s="1">
        <f t="shared" si="1"/>
        <v>0</v>
      </c>
      <c r="K111" s="1"/>
    </row>
    <row r="112" spans="1:11" ht="21" customHeight="1" x14ac:dyDescent="0.3">
      <c r="A112" s="1">
        <v>110</v>
      </c>
      <c r="B112" s="10">
        <v>46133</v>
      </c>
      <c r="C112" s="1" t="s">
        <v>73</v>
      </c>
      <c r="D112" s="1" t="s">
        <v>76</v>
      </c>
      <c r="E112" s="1">
        <v>4100</v>
      </c>
      <c r="F112" s="1"/>
      <c r="G112" s="1"/>
      <c r="H112" s="1"/>
      <c r="I112" s="1"/>
      <c r="J112" s="1">
        <f t="shared" si="1"/>
        <v>0</v>
      </c>
      <c r="K112" s="1"/>
    </row>
    <row r="113" spans="1:11" ht="21" customHeight="1" x14ac:dyDescent="0.3">
      <c r="A113" s="1">
        <v>111</v>
      </c>
      <c r="B113" s="10">
        <v>46134</v>
      </c>
      <c r="C113" s="1" t="s">
        <v>73</v>
      </c>
      <c r="D113" s="1" t="s">
        <v>76</v>
      </c>
      <c r="E113" s="1">
        <v>4100</v>
      </c>
      <c r="F113" s="1"/>
      <c r="G113" s="1"/>
      <c r="H113" s="1"/>
      <c r="I113" s="1"/>
      <c r="J113" s="1">
        <f t="shared" si="1"/>
        <v>0</v>
      </c>
      <c r="K113" s="1"/>
    </row>
    <row r="114" spans="1:11" ht="21" customHeight="1" x14ac:dyDescent="0.3">
      <c r="A114" s="1">
        <v>112</v>
      </c>
      <c r="B114" s="10">
        <v>46135</v>
      </c>
      <c r="C114" s="1" t="s">
        <v>73</v>
      </c>
      <c r="D114" s="1" t="s">
        <v>76</v>
      </c>
      <c r="E114" s="1">
        <v>4100</v>
      </c>
      <c r="F114" s="1"/>
      <c r="G114" s="1"/>
      <c r="H114" s="1"/>
      <c r="I114" s="1"/>
      <c r="J114" s="1">
        <f t="shared" si="1"/>
        <v>0</v>
      </c>
      <c r="K114" s="1"/>
    </row>
    <row r="115" spans="1:11" ht="21" customHeight="1" x14ac:dyDescent="0.3">
      <c r="A115" s="1">
        <v>113</v>
      </c>
      <c r="B115" s="10">
        <v>46136</v>
      </c>
      <c r="C115" s="1" t="s">
        <v>73</v>
      </c>
      <c r="D115" s="1" t="s">
        <v>76</v>
      </c>
      <c r="E115" s="1">
        <v>4100</v>
      </c>
      <c r="F115" s="1"/>
      <c r="G115" s="1"/>
      <c r="H115" s="1"/>
      <c r="I115" s="1"/>
      <c r="J115" s="1">
        <f t="shared" si="1"/>
        <v>0</v>
      </c>
      <c r="K115" s="1"/>
    </row>
    <row r="116" spans="1:11" ht="21" customHeight="1" x14ac:dyDescent="0.3">
      <c r="A116" s="1">
        <v>114</v>
      </c>
      <c r="B116" s="10">
        <v>46137</v>
      </c>
      <c r="C116" s="1" t="s">
        <v>73</v>
      </c>
      <c r="D116" s="1" t="s">
        <v>76</v>
      </c>
      <c r="E116" s="1">
        <v>4100</v>
      </c>
      <c r="F116" s="1"/>
      <c r="G116" s="1"/>
      <c r="H116" s="1"/>
      <c r="I116" s="1"/>
      <c r="J116" s="1">
        <f t="shared" si="1"/>
        <v>0</v>
      </c>
      <c r="K116" s="1"/>
    </row>
    <row r="117" spans="1:11" ht="21" customHeight="1" x14ac:dyDescent="0.3">
      <c r="A117" s="1">
        <v>115</v>
      </c>
      <c r="B117" s="10">
        <v>46138</v>
      </c>
      <c r="C117" s="1" t="s">
        <v>73</v>
      </c>
      <c r="D117" s="1" t="s">
        <v>76</v>
      </c>
      <c r="E117" s="1">
        <v>4100</v>
      </c>
      <c r="F117" s="1"/>
      <c r="G117" s="1"/>
      <c r="H117" s="1"/>
      <c r="I117" s="1"/>
      <c r="J117" s="1">
        <f t="shared" si="1"/>
        <v>0</v>
      </c>
      <c r="K117" s="1"/>
    </row>
    <row r="118" spans="1:11" ht="21" customHeight="1" x14ac:dyDescent="0.3">
      <c r="A118" s="1">
        <v>116</v>
      </c>
      <c r="B118" s="10">
        <v>46139</v>
      </c>
      <c r="C118" s="1" t="s">
        <v>73</v>
      </c>
      <c r="D118" s="1" t="s">
        <v>76</v>
      </c>
      <c r="E118" s="1">
        <v>4100</v>
      </c>
      <c r="F118" s="1"/>
      <c r="G118" s="1"/>
      <c r="H118" s="1"/>
      <c r="I118" s="1"/>
      <c r="J118" s="1">
        <f t="shared" si="1"/>
        <v>0</v>
      </c>
      <c r="K118" s="1"/>
    </row>
    <row r="119" spans="1:11" ht="21" customHeight="1" x14ac:dyDescent="0.3">
      <c r="A119" s="1">
        <v>117</v>
      </c>
      <c r="B119" s="10">
        <v>46140</v>
      </c>
      <c r="C119" s="1" t="s">
        <v>73</v>
      </c>
      <c r="D119" s="1" t="s">
        <v>76</v>
      </c>
      <c r="E119" s="1">
        <v>4100</v>
      </c>
      <c r="F119" s="1"/>
      <c r="G119" s="1"/>
      <c r="H119" s="1"/>
      <c r="I119" s="1"/>
      <c r="J119" s="1">
        <f t="shared" si="1"/>
        <v>0</v>
      </c>
      <c r="K119" s="1"/>
    </row>
    <row r="120" spans="1:11" ht="21" customHeight="1" x14ac:dyDescent="0.3">
      <c r="A120" s="1">
        <v>118</v>
      </c>
      <c r="B120" s="10">
        <v>46141</v>
      </c>
      <c r="C120" s="1" t="s">
        <v>73</v>
      </c>
      <c r="D120" s="1" t="s">
        <v>76</v>
      </c>
      <c r="E120" s="1">
        <v>4100</v>
      </c>
      <c r="F120" s="1"/>
      <c r="G120" s="1"/>
      <c r="H120" s="1"/>
      <c r="I120" s="1"/>
      <c r="J120" s="1">
        <f t="shared" si="1"/>
        <v>0</v>
      </c>
      <c r="K120" s="1"/>
    </row>
    <row r="121" spans="1:11" ht="21" customHeight="1" x14ac:dyDescent="0.3">
      <c r="A121" s="1">
        <v>119</v>
      </c>
      <c r="B121" s="10">
        <v>46142</v>
      </c>
      <c r="C121" s="1" t="s">
        <v>73</v>
      </c>
      <c r="D121" s="1" t="s">
        <v>76</v>
      </c>
      <c r="E121" s="1">
        <v>4100</v>
      </c>
      <c r="F121" s="1"/>
      <c r="G121" s="1"/>
      <c r="H121" s="1"/>
      <c r="I121" s="1"/>
      <c r="J121" s="1">
        <f t="shared" si="1"/>
        <v>0</v>
      </c>
      <c r="K121" s="1"/>
    </row>
    <row r="122" spans="1:11" ht="21" customHeight="1" x14ac:dyDescent="0.3">
      <c r="A122" s="1">
        <v>120</v>
      </c>
      <c r="B122" s="10">
        <v>46143</v>
      </c>
      <c r="C122" s="1" t="s">
        <v>73</v>
      </c>
      <c r="D122" s="1" t="s">
        <v>76</v>
      </c>
      <c r="E122" s="1">
        <v>4100</v>
      </c>
      <c r="F122" s="1"/>
      <c r="G122" s="1"/>
      <c r="H122" s="1"/>
      <c r="I122" s="1"/>
      <c r="J122" s="1">
        <f t="shared" si="1"/>
        <v>0</v>
      </c>
      <c r="K122" s="1"/>
    </row>
    <row r="123" spans="1:11" ht="21" customHeight="1" x14ac:dyDescent="0.3">
      <c r="A123" s="1">
        <v>121</v>
      </c>
      <c r="B123" s="10">
        <v>46144</v>
      </c>
      <c r="C123" s="1" t="s">
        <v>73</v>
      </c>
      <c r="D123" s="1" t="s">
        <v>76</v>
      </c>
      <c r="E123" s="1">
        <v>4100</v>
      </c>
      <c r="F123" s="1"/>
      <c r="G123" s="1"/>
      <c r="H123" s="1"/>
      <c r="I123" s="1"/>
      <c r="J123" s="1">
        <f t="shared" si="1"/>
        <v>0</v>
      </c>
      <c r="K123" s="1"/>
    </row>
    <row r="124" spans="1:11" ht="21" customHeight="1" x14ac:dyDescent="0.3">
      <c r="A124" s="1">
        <v>122</v>
      </c>
      <c r="B124" s="10">
        <v>46145</v>
      </c>
      <c r="C124" s="1" t="s">
        <v>73</v>
      </c>
      <c r="D124" s="1" t="s">
        <v>76</v>
      </c>
      <c r="E124" s="1">
        <v>4100</v>
      </c>
      <c r="F124" s="1"/>
      <c r="G124" s="1"/>
      <c r="H124" s="1"/>
      <c r="I124" s="1"/>
      <c r="J124" s="1">
        <f t="shared" si="1"/>
        <v>0</v>
      </c>
      <c r="K124" s="1"/>
    </row>
    <row r="125" spans="1:11" ht="21" customHeight="1" x14ac:dyDescent="0.3">
      <c r="A125" s="1">
        <v>123</v>
      </c>
      <c r="B125" s="10">
        <v>46146</v>
      </c>
      <c r="C125" s="1" t="s">
        <v>73</v>
      </c>
      <c r="D125" s="1" t="s">
        <v>76</v>
      </c>
      <c r="E125" s="1">
        <v>4100</v>
      </c>
      <c r="F125" s="1"/>
      <c r="G125" s="1"/>
      <c r="H125" s="1"/>
      <c r="I125" s="1"/>
      <c r="J125" s="1">
        <f t="shared" si="1"/>
        <v>0</v>
      </c>
      <c r="K125" s="1"/>
    </row>
    <row r="126" spans="1:11" ht="21" customHeight="1" x14ac:dyDescent="0.3">
      <c r="A126" s="1">
        <v>124</v>
      </c>
      <c r="B126" s="10">
        <v>46147</v>
      </c>
      <c r="C126" s="1" t="s">
        <v>73</v>
      </c>
      <c r="D126" s="1" t="s">
        <v>76</v>
      </c>
      <c r="E126" s="1">
        <v>4100</v>
      </c>
      <c r="F126" s="1"/>
      <c r="G126" s="1"/>
      <c r="H126" s="1"/>
      <c r="I126" s="1"/>
      <c r="J126" s="1">
        <f t="shared" si="1"/>
        <v>0</v>
      </c>
      <c r="K126" s="1"/>
    </row>
    <row r="127" spans="1:11" ht="21" customHeight="1" x14ac:dyDescent="0.3">
      <c r="A127" s="1">
        <v>125</v>
      </c>
      <c r="B127" s="10">
        <v>46148</v>
      </c>
      <c r="C127" s="1" t="s">
        <v>73</v>
      </c>
      <c r="D127" s="1" t="s">
        <v>76</v>
      </c>
      <c r="E127" s="1">
        <v>4100</v>
      </c>
      <c r="F127" s="1"/>
      <c r="G127" s="1"/>
      <c r="H127" s="1"/>
      <c r="I127" s="1"/>
      <c r="J127" s="1">
        <f t="shared" si="1"/>
        <v>0</v>
      </c>
      <c r="K127" s="1"/>
    </row>
    <row r="128" spans="1:11" ht="21" customHeight="1" x14ac:dyDescent="0.3">
      <c r="A128" s="1">
        <v>126</v>
      </c>
      <c r="B128" s="10">
        <v>46149</v>
      </c>
      <c r="C128" s="1" t="s">
        <v>73</v>
      </c>
      <c r="D128" s="1" t="s">
        <v>76</v>
      </c>
      <c r="E128" s="1">
        <v>4100</v>
      </c>
      <c r="F128" s="1"/>
      <c r="G128" s="1"/>
      <c r="H128" s="1"/>
      <c r="I128" s="1"/>
      <c r="J128" s="1">
        <f t="shared" si="1"/>
        <v>0</v>
      </c>
      <c r="K128" s="1"/>
    </row>
    <row r="129" spans="1:11" ht="21" customHeight="1" x14ac:dyDescent="0.3">
      <c r="A129" s="1">
        <v>127</v>
      </c>
      <c r="B129" s="10">
        <v>46150</v>
      </c>
      <c r="C129" s="1" t="s">
        <v>73</v>
      </c>
      <c r="D129" s="1" t="s">
        <v>76</v>
      </c>
      <c r="E129" s="1">
        <v>4100</v>
      </c>
      <c r="F129" s="1"/>
      <c r="G129" s="1"/>
      <c r="H129" s="1"/>
      <c r="I129" s="1"/>
      <c r="J129" s="1">
        <f t="shared" si="1"/>
        <v>0</v>
      </c>
      <c r="K129" s="1"/>
    </row>
    <row r="130" spans="1:11" ht="21" customHeight="1" x14ac:dyDescent="0.3">
      <c r="A130" s="1">
        <v>128</v>
      </c>
      <c r="B130" s="10">
        <v>46151</v>
      </c>
      <c r="C130" s="1" t="s">
        <v>73</v>
      </c>
      <c r="D130" s="1" t="s">
        <v>76</v>
      </c>
      <c r="E130" s="1">
        <v>4100</v>
      </c>
      <c r="F130" s="1"/>
      <c r="G130" s="1"/>
      <c r="H130" s="1"/>
      <c r="I130" s="1"/>
      <c r="J130" s="1">
        <f t="shared" si="1"/>
        <v>0</v>
      </c>
      <c r="K130" s="1"/>
    </row>
    <row r="131" spans="1:11" ht="21" customHeight="1" x14ac:dyDescent="0.3">
      <c r="A131" s="1">
        <v>129</v>
      </c>
      <c r="B131" s="10">
        <v>46152</v>
      </c>
      <c r="C131" s="1" t="s">
        <v>73</v>
      </c>
      <c r="D131" s="1" t="s">
        <v>76</v>
      </c>
      <c r="E131" s="1">
        <v>4100</v>
      </c>
      <c r="F131" s="1"/>
      <c r="G131" s="1"/>
      <c r="H131" s="1"/>
      <c r="I131" s="1"/>
      <c r="J131" s="1">
        <f t="shared" si="1"/>
        <v>0</v>
      </c>
      <c r="K131" s="1"/>
    </row>
    <row r="132" spans="1:11" ht="21" customHeight="1" x14ac:dyDescent="0.3">
      <c r="A132" s="1">
        <v>130</v>
      </c>
      <c r="B132" s="10">
        <v>46153</v>
      </c>
      <c r="C132" s="1" t="s">
        <v>73</v>
      </c>
      <c r="D132" s="1" t="s">
        <v>76</v>
      </c>
      <c r="E132" s="1">
        <v>4100</v>
      </c>
      <c r="F132" s="1"/>
      <c r="G132" s="1"/>
      <c r="H132" s="1"/>
      <c r="I132" s="1"/>
      <c r="J132" s="1">
        <f t="shared" ref="J132:J195" si="2">E132*F132-G132-H132+I132</f>
        <v>0</v>
      </c>
      <c r="K132" s="1"/>
    </row>
    <row r="133" spans="1:11" ht="21" customHeight="1" x14ac:dyDescent="0.3">
      <c r="A133" s="1">
        <v>131</v>
      </c>
      <c r="B133" s="10">
        <v>46154</v>
      </c>
      <c r="C133" s="1" t="s">
        <v>73</v>
      </c>
      <c r="D133" s="1" t="s">
        <v>76</v>
      </c>
      <c r="E133" s="1">
        <v>4100</v>
      </c>
      <c r="F133" s="1"/>
      <c r="G133" s="1"/>
      <c r="H133" s="1"/>
      <c r="I133" s="1"/>
      <c r="J133" s="1">
        <f t="shared" si="2"/>
        <v>0</v>
      </c>
      <c r="K133" s="1"/>
    </row>
    <row r="134" spans="1:11" ht="21" customHeight="1" x14ac:dyDescent="0.3">
      <c r="A134" s="1">
        <v>132</v>
      </c>
      <c r="B134" s="10">
        <v>46155</v>
      </c>
      <c r="C134" s="1" t="s">
        <v>73</v>
      </c>
      <c r="D134" s="1" t="s">
        <v>76</v>
      </c>
      <c r="E134" s="1">
        <v>4100</v>
      </c>
      <c r="F134" s="1"/>
      <c r="G134" s="1"/>
      <c r="H134" s="1"/>
      <c r="I134" s="1"/>
      <c r="J134" s="1">
        <f t="shared" si="2"/>
        <v>0</v>
      </c>
      <c r="K134" s="1"/>
    </row>
    <row r="135" spans="1:11" ht="21" customHeight="1" x14ac:dyDescent="0.3">
      <c r="A135" s="1">
        <v>133</v>
      </c>
      <c r="B135" s="10">
        <v>46156</v>
      </c>
      <c r="C135" s="1" t="s">
        <v>73</v>
      </c>
      <c r="D135" s="1" t="s">
        <v>76</v>
      </c>
      <c r="E135" s="1">
        <v>4100</v>
      </c>
      <c r="F135" s="1"/>
      <c r="G135" s="1"/>
      <c r="H135" s="1"/>
      <c r="I135" s="1"/>
      <c r="J135" s="1">
        <f t="shared" si="2"/>
        <v>0</v>
      </c>
      <c r="K135" s="1"/>
    </row>
    <row r="136" spans="1:11" ht="21" customHeight="1" x14ac:dyDescent="0.3">
      <c r="A136" s="1">
        <v>134</v>
      </c>
      <c r="B136" s="10">
        <v>46157</v>
      </c>
      <c r="C136" s="1" t="s">
        <v>73</v>
      </c>
      <c r="D136" s="1" t="s">
        <v>76</v>
      </c>
      <c r="E136" s="1">
        <v>4100</v>
      </c>
      <c r="F136" s="1"/>
      <c r="G136" s="1"/>
      <c r="H136" s="1"/>
      <c r="I136" s="1"/>
      <c r="J136" s="1">
        <f t="shared" si="2"/>
        <v>0</v>
      </c>
      <c r="K136" s="1"/>
    </row>
    <row r="137" spans="1:11" ht="21" customHeight="1" x14ac:dyDescent="0.3">
      <c r="A137" s="1">
        <v>135</v>
      </c>
      <c r="B137" s="10">
        <v>46158</v>
      </c>
      <c r="C137" s="1" t="s">
        <v>73</v>
      </c>
      <c r="D137" s="1" t="s">
        <v>76</v>
      </c>
      <c r="E137" s="1">
        <v>4100</v>
      </c>
      <c r="F137" s="1"/>
      <c r="G137" s="1"/>
      <c r="H137" s="1"/>
      <c r="I137" s="1"/>
      <c r="J137" s="1">
        <f t="shared" si="2"/>
        <v>0</v>
      </c>
      <c r="K137" s="1"/>
    </row>
    <row r="138" spans="1:11" ht="21" customHeight="1" x14ac:dyDescent="0.3">
      <c r="A138" s="1">
        <v>136</v>
      </c>
      <c r="B138" s="10">
        <v>46159</v>
      </c>
      <c r="C138" s="1" t="s">
        <v>73</v>
      </c>
      <c r="D138" s="1" t="s">
        <v>76</v>
      </c>
      <c r="E138" s="1">
        <v>4100</v>
      </c>
      <c r="F138" s="1"/>
      <c r="G138" s="1"/>
      <c r="H138" s="1"/>
      <c r="I138" s="1"/>
      <c r="J138" s="1">
        <f t="shared" si="2"/>
        <v>0</v>
      </c>
      <c r="K138" s="1"/>
    </row>
    <row r="139" spans="1:11" ht="21" customHeight="1" x14ac:dyDescent="0.3">
      <c r="A139" s="1">
        <v>137</v>
      </c>
      <c r="B139" s="10">
        <v>46160</v>
      </c>
      <c r="C139" s="1" t="s">
        <v>73</v>
      </c>
      <c r="D139" s="1" t="s">
        <v>76</v>
      </c>
      <c r="E139" s="1">
        <v>4100</v>
      </c>
      <c r="F139" s="1"/>
      <c r="G139" s="1"/>
      <c r="H139" s="1"/>
      <c r="I139" s="1"/>
      <c r="J139" s="1">
        <f t="shared" si="2"/>
        <v>0</v>
      </c>
      <c r="K139" s="1"/>
    </row>
    <row r="140" spans="1:11" ht="21" customHeight="1" x14ac:dyDescent="0.3">
      <c r="A140" s="1">
        <v>138</v>
      </c>
      <c r="B140" s="10">
        <v>46161</v>
      </c>
      <c r="C140" s="1" t="s">
        <v>73</v>
      </c>
      <c r="D140" s="1" t="s">
        <v>76</v>
      </c>
      <c r="E140" s="1">
        <v>4100</v>
      </c>
      <c r="F140" s="1"/>
      <c r="G140" s="1"/>
      <c r="H140" s="1"/>
      <c r="I140" s="1"/>
      <c r="J140" s="1">
        <f t="shared" si="2"/>
        <v>0</v>
      </c>
      <c r="K140" s="1"/>
    </row>
    <row r="141" spans="1:11" ht="21" customHeight="1" x14ac:dyDescent="0.3">
      <c r="A141" s="1">
        <v>139</v>
      </c>
      <c r="B141" s="10">
        <v>46162</v>
      </c>
      <c r="C141" s="1" t="s">
        <v>73</v>
      </c>
      <c r="D141" s="1" t="s">
        <v>76</v>
      </c>
      <c r="E141" s="1">
        <v>4100</v>
      </c>
      <c r="F141" s="1"/>
      <c r="G141" s="1"/>
      <c r="H141" s="1"/>
      <c r="I141" s="1"/>
      <c r="J141" s="1">
        <f t="shared" si="2"/>
        <v>0</v>
      </c>
      <c r="K141" s="1"/>
    </row>
    <row r="142" spans="1:11" ht="21" customHeight="1" x14ac:dyDescent="0.3">
      <c r="A142" s="1">
        <v>140</v>
      </c>
      <c r="B142" s="10">
        <v>46163</v>
      </c>
      <c r="C142" s="1" t="s">
        <v>73</v>
      </c>
      <c r="D142" s="1" t="s">
        <v>76</v>
      </c>
      <c r="E142" s="1">
        <v>4100</v>
      </c>
      <c r="F142" s="1"/>
      <c r="G142" s="1"/>
      <c r="H142" s="1"/>
      <c r="I142" s="1"/>
      <c r="J142" s="1">
        <f t="shared" si="2"/>
        <v>0</v>
      </c>
      <c r="K142" s="1"/>
    </row>
    <row r="143" spans="1:11" ht="21" customHeight="1" x14ac:dyDescent="0.3">
      <c r="A143" s="1">
        <v>141</v>
      </c>
      <c r="B143" s="10">
        <v>46164</v>
      </c>
      <c r="C143" s="1" t="s">
        <v>73</v>
      </c>
      <c r="D143" s="1" t="s">
        <v>76</v>
      </c>
      <c r="E143" s="1">
        <v>4100</v>
      </c>
      <c r="F143" s="1"/>
      <c r="G143" s="1"/>
      <c r="H143" s="1"/>
      <c r="I143" s="1"/>
      <c r="J143" s="1">
        <f t="shared" si="2"/>
        <v>0</v>
      </c>
      <c r="K143" s="1"/>
    </row>
    <row r="144" spans="1:11" ht="21" customHeight="1" x14ac:dyDescent="0.3">
      <c r="A144" s="1">
        <v>142</v>
      </c>
      <c r="B144" s="10">
        <v>46165</v>
      </c>
      <c r="C144" s="1" t="s">
        <v>73</v>
      </c>
      <c r="D144" s="1" t="s">
        <v>76</v>
      </c>
      <c r="E144" s="1">
        <v>4100</v>
      </c>
      <c r="F144" s="1"/>
      <c r="G144" s="1"/>
      <c r="H144" s="1"/>
      <c r="I144" s="1"/>
      <c r="J144" s="1">
        <f t="shared" si="2"/>
        <v>0</v>
      </c>
      <c r="K144" s="1"/>
    </row>
    <row r="145" spans="1:11" ht="21" customHeight="1" x14ac:dyDescent="0.3">
      <c r="A145" s="1">
        <v>143</v>
      </c>
      <c r="B145" s="10">
        <v>46166</v>
      </c>
      <c r="C145" s="1" t="s">
        <v>73</v>
      </c>
      <c r="D145" s="1" t="s">
        <v>76</v>
      </c>
      <c r="E145" s="1">
        <v>4100</v>
      </c>
      <c r="F145" s="1"/>
      <c r="G145" s="1"/>
      <c r="H145" s="1"/>
      <c r="I145" s="1"/>
      <c r="J145" s="1">
        <f t="shared" si="2"/>
        <v>0</v>
      </c>
      <c r="K145" s="1"/>
    </row>
    <row r="146" spans="1:11" ht="21" customHeight="1" x14ac:dyDescent="0.3">
      <c r="A146" s="1">
        <v>144</v>
      </c>
      <c r="B146" s="10">
        <v>46167</v>
      </c>
      <c r="C146" s="1" t="s">
        <v>73</v>
      </c>
      <c r="D146" s="1" t="s">
        <v>76</v>
      </c>
      <c r="E146" s="1">
        <v>4100</v>
      </c>
      <c r="F146" s="1"/>
      <c r="G146" s="1"/>
      <c r="H146" s="1"/>
      <c r="I146" s="1"/>
      <c r="J146" s="1">
        <f t="shared" si="2"/>
        <v>0</v>
      </c>
      <c r="K146" s="1"/>
    </row>
    <row r="147" spans="1:11" ht="21" customHeight="1" x14ac:dyDescent="0.3">
      <c r="A147" s="1">
        <v>145</v>
      </c>
      <c r="B147" s="10">
        <v>46168</v>
      </c>
      <c r="C147" s="1" t="s">
        <v>73</v>
      </c>
      <c r="D147" s="1" t="s">
        <v>76</v>
      </c>
      <c r="E147" s="1">
        <v>4100</v>
      </c>
      <c r="F147" s="1"/>
      <c r="G147" s="1"/>
      <c r="H147" s="1"/>
      <c r="I147" s="1"/>
      <c r="J147" s="1">
        <f t="shared" si="2"/>
        <v>0</v>
      </c>
      <c r="K147" s="1"/>
    </row>
    <row r="148" spans="1:11" ht="21" customHeight="1" x14ac:dyDescent="0.3">
      <c r="A148" s="1">
        <v>146</v>
      </c>
      <c r="B148" s="10">
        <v>46169</v>
      </c>
      <c r="C148" s="1" t="s">
        <v>73</v>
      </c>
      <c r="D148" s="1" t="s">
        <v>76</v>
      </c>
      <c r="E148" s="1">
        <v>4100</v>
      </c>
      <c r="F148" s="1"/>
      <c r="G148" s="1"/>
      <c r="H148" s="1"/>
      <c r="I148" s="1"/>
      <c r="J148" s="1">
        <f t="shared" si="2"/>
        <v>0</v>
      </c>
      <c r="K148" s="1"/>
    </row>
    <row r="149" spans="1:11" ht="21" customHeight="1" x14ac:dyDescent="0.3">
      <c r="A149" s="1">
        <v>147</v>
      </c>
      <c r="B149" s="10">
        <v>46170</v>
      </c>
      <c r="C149" s="1" t="s">
        <v>73</v>
      </c>
      <c r="D149" s="1" t="s">
        <v>76</v>
      </c>
      <c r="E149" s="1">
        <v>4100</v>
      </c>
      <c r="F149" s="1"/>
      <c r="G149" s="1"/>
      <c r="H149" s="1"/>
      <c r="I149" s="1"/>
      <c r="J149" s="1">
        <f t="shared" si="2"/>
        <v>0</v>
      </c>
      <c r="K149" s="1"/>
    </row>
    <row r="150" spans="1:11" ht="21" customHeight="1" x14ac:dyDescent="0.3">
      <c r="A150" s="1">
        <v>148</v>
      </c>
      <c r="B150" s="10">
        <v>46171</v>
      </c>
      <c r="C150" s="1" t="s">
        <v>73</v>
      </c>
      <c r="D150" s="1" t="s">
        <v>76</v>
      </c>
      <c r="E150" s="1">
        <v>4100</v>
      </c>
      <c r="F150" s="1"/>
      <c r="G150" s="1"/>
      <c r="H150" s="1"/>
      <c r="I150" s="1"/>
      <c r="J150" s="1">
        <f t="shared" si="2"/>
        <v>0</v>
      </c>
      <c r="K150" s="1"/>
    </row>
    <row r="151" spans="1:11" ht="21" customHeight="1" x14ac:dyDescent="0.3">
      <c r="A151" s="1">
        <v>149</v>
      </c>
      <c r="B151" s="10">
        <v>46172</v>
      </c>
      <c r="C151" s="1" t="s">
        <v>73</v>
      </c>
      <c r="D151" s="1" t="s">
        <v>76</v>
      </c>
      <c r="E151" s="1">
        <v>4100</v>
      </c>
      <c r="F151" s="1"/>
      <c r="G151" s="1"/>
      <c r="H151" s="1"/>
      <c r="I151" s="1"/>
      <c r="J151" s="1">
        <f t="shared" si="2"/>
        <v>0</v>
      </c>
      <c r="K151" s="1"/>
    </row>
    <row r="152" spans="1:11" ht="21" customHeight="1" x14ac:dyDescent="0.3">
      <c r="A152" s="1">
        <v>150</v>
      </c>
      <c r="B152" s="10">
        <v>46173</v>
      </c>
      <c r="C152" s="1" t="s">
        <v>73</v>
      </c>
      <c r="D152" s="1" t="s">
        <v>76</v>
      </c>
      <c r="E152" s="1">
        <v>4100</v>
      </c>
      <c r="F152" s="1"/>
      <c r="G152" s="1"/>
      <c r="H152" s="1"/>
      <c r="I152" s="1"/>
      <c r="J152" s="1">
        <f t="shared" si="2"/>
        <v>0</v>
      </c>
      <c r="K152" s="1"/>
    </row>
    <row r="153" spans="1:11" ht="21" customHeight="1" x14ac:dyDescent="0.3">
      <c r="A153" s="1">
        <v>151</v>
      </c>
      <c r="B153" s="10">
        <v>46174</v>
      </c>
      <c r="C153" s="1" t="s">
        <v>73</v>
      </c>
      <c r="D153" s="1" t="s">
        <v>76</v>
      </c>
      <c r="E153" s="1">
        <v>4100</v>
      </c>
      <c r="F153" s="1"/>
      <c r="G153" s="1"/>
      <c r="H153" s="1"/>
      <c r="I153" s="1"/>
      <c r="J153" s="1">
        <f t="shared" si="2"/>
        <v>0</v>
      </c>
      <c r="K153" s="1"/>
    </row>
    <row r="154" spans="1:11" ht="21" customHeight="1" x14ac:dyDescent="0.3">
      <c r="A154" s="1">
        <v>152</v>
      </c>
      <c r="B154" s="10">
        <v>46175</v>
      </c>
      <c r="C154" s="1" t="s">
        <v>73</v>
      </c>
      <c r="D154" s="1" t="s">
        <v>76</v>
      </c>
      <c r="E154" s="1">
        <v>4100</v>
      </c>
      <c r="F154" s="1"/>
      <c r="G154" s="1"/>
      <c r="H154" s="1"/>
      <c r="I154" s="1"/>
      <c r="J154" s="1">
        <f t="shared" si="2"/>
        <v>0</v>
      </c>
      <c r="K154" s="1"/>
    </row>
    <row r="155" spans="1:11" ht="21" customHeight="1" x14ac:dyDescent="0.3">
      <c r="A155" s="1">
        <v>153</v>
      </c>
      <c r="B155" s="10">
        <v>46176</v>
      </c>
      <c r="C155" s="1" t="s">
        <v>73</v>
      </c>
      <c r="D155" s="1" t="s">
        <v>76</v>
      </c>
      <c r="E155" s="1">
        <v>4100</v>
      </c>
      <c r="F155" s="1"/>
      <c r="G155" s="1"/>
      <c r="H155" s="1"/>
      <c r="I155" s="1"/>
      <c r="J155" s="1">
        <f t="shared" si="2"/>
        <v>0</v>
      </c>
      <c r="K155" s="1"/>
    </row>
    <row r="156" spans="1:11" ht="21" customHeight="1" x14ac:dyDescent="0.3">
      <c r="A156" s="1">
        <v>154</v>
      </c>
      <c r="B156" s="10">
        <v>46177</v>
      </c>
      <c r="C156" s="1" t="s">
        <v>73</v>
      </c>
      <c r="D156" s="1" t="s">
        <v>76</v>
      </c>
      <c r="E156" s="1">
        <v>4100</v>
      </c>
      <c r="F156" s="1"/>
      <c r="G156" s="1"/>
      <c r="H156" s="1"/>
      <c r="I156" s="1"/>
      <c r="J156" s="1">
        <f t="shared" si="2"/>
        <v>0</v>
      </c>
      <c r="K156" s="1"/>
    </row>
    <row r="157" spans="1:11" ht="21" customHeight="1" x14ac:dyDescent="0.3">
      <c r="A157" s="1">
        <v>155</v>
      </c>
      <c r="B157" s="10">
        <v>46178</v>
      </c>
      <c r="C157" s="1" t="s">
        <v>73</v>
      </c>
      <c r="D157" s="1" t="s">
        <v>76</v>
      </c>
      <c r="E157" s="1">
        <v>4100</v>
      </c>
      <c r="F157" s="1"/>
      <c r="G157" s="1"/>
      <c r="H157" s="1"/>
      <c r="I157" s="1"/>
      <c r="J157" s="1">
        <f t="shared" si="2"/>
        <v>0</v>
      </c>
      <c r="K157" s="1"/>
    </row>
    <row r="158" spans="1:11" ht="21" customHeight="1" x14ac:dyDescent="0.3">
      <c r="A158" s="1">
        <v>156</v>
      </c>
      <c r="B158" s="10">
        <v>46179</v>
      </c>
      <c r="C158" s="1" t="s">
        <v>73</v>
      </c>
      <c r="D158" s="1" t="s">
        <v>76</v>
      </c>
      <c r="E158" s="1">
        <v>4100</v>
      </c>
      <c r="F158" s="1"/>
      <c r="G158" s="1"/>
      <c r="H158" s="1"/>
      <c r="I158" s="1"/>
      <c r="J158" s="1">
        <f t="shared" si="2"/>
        <v>0</v>
      </c>
      <c r="K158" s="1"/>
    </row>
    <row r="159" spans="1:11" ht="21" customHeight="1" x14ac:dyDescent="0.3">
      <c r="A159" s="1">
        <v>157</v>
      </c>
      <c r="B159" s="10">
        <v>46180</v>
      </c>
      <c r="C159" s="1" t="s">
        <v>73</v>
      </c>
      <c r="D159" s="1" t="s">
        <v>76</v>
      </c>
      <c r="E159" s="1">
        <v>4100</v>
      </c>
      <c r="F159" s="1"/>
      <c r="G159" s="1"/>
      <c r="H159" s="1"/>
      <c r="I159" s="1"/>
      <c r="J159" s="1">
        <f t="shared" si="2"/>
        <v>0</v>
      </c>
      <c r="K159" s="1"/>
    </row>
    <row r="160" spans="1:11" ht="21" customHeight="1" x14ac:dyDescent="0.3">
      <c r="A160" s="1">
        <v>158</v>
      </c>
      <c r="B160" s="10">
        <v>46181</v>
      </c>
      <c r="C160" s="1" t="s">
        <v>73</v>
      </c>
      <c r="D160" s="1" t="s">
        <v>76</v>
      </c>
      <c r="E160" s="1">
        <v>4100</v>
      </c>
      <c r="F160" s="1"/>
      <c r="G160" s="1"/>
      <c r="H160" s="1"/>
      <c r="I160" s="1"/>
      <c r="J160" s="1">
        <f t="shared" si="2"/>
        <v>0</v>
      </c>
      <c r="K160" s="1"/>
    </row>
    <row r="161" spans="1:11" ht="21" customHeight="1" x14ac:dyDescent="0.3">
      <c r="A161" s="1">
        <v>159</v>
      </c>
      <c r="B161" s="10">
        <v>46182</v>
      </c>
      <c r="C161" s="1" t="s">
        <v>73</v>
      </c>
      <c r="D161" s="1" t="s">
        <v>76</v>
      </c>
      <c r="E161" s="1">
        <v>4100</v>
      </c>
      <c r="F161" s="1"/>
      <c r="G161" s="1"/>
      <c r="H161" s="1"/>
      <c r="I161" s="1"/>
      <c r="J161" s="1">
        <f t="shared" si="2"/>
        <v>0</v>
      </c>
      <c r="K161" s="1"/>
    </row>
    <row r="162" spans="1:11" ht="21" customHeight="1" x14ac:dyDescent="0.3">
      <c r="A162" s="1">
        <v>160</v>
      </c>
      <c r="B162" s="10">
        <v>46183</v>
      </c>
      <c r="C162" s="1" t="s">
        <v>73</v>
      </c>
      <c r="D162" s="1" t="s">
        <v>76</v>
      </c>
      <c r="E162" s="1">
        <v>4100</v>
      </c>
      <c r="F162" s="1"/>
      <c r="G162" s="1"/>
      <c r="H162" s="1"/>
      <c r="I162" s="1"/>
      <c r="J162" s="1">
        <f t="shared" si="2"/>
        <v>0</v>
      </c>
      <c r="K162" s="1"/>
    </row>
    <row r="163" spans="1:11" ht="21" customHeight="1" x14ac:dyDescent="0.3">
      <c r="A163" s="1">
        <v>161</v>
      </c>
      <c r="B163" s="10">
        <v>46184</v>
      </c>
      <c r="C163" s="1" t="s">
        <v>73</v>
      </c>
      <c r="D163" s="1" t="s">
        <v>76</v>
      </c>
      <c r="E163" s="1">
        <v>4100</v>
      </c>
      <c r="F163" s="1"/>
      <c r="G163" s="1"/>
      <c r="H163" s="1"/>
      <c r="I163" s="1"/>
      <c r="J163" s="1">
        <f t="shared" si="2"/>
        <v>0</v>
      </c>
      <c r="K163" s="1"/>
    </row>
    <row r="164" spans="1:11" ht="21" customHeight="1" x14ac:dyDescent="0.3">
      <c r="A164" s="1">
        <v>162</v>
      </c>
      <c r="B164" s="10">
        <v>46185</v>
      </c>
      <c r="C164" s="1" t="s">
        <v>73</v>
      </c>
      <c r="D164" s="1" t="s">
        <v>76</v>
      </c>
      <c r="E164" s="1">
        <v>4100</v>
      </c>
      <c r="F164" s="1"/>
      <c r="G164" s="1"/>
      <c r="H164" s="1"/>
      <c r="I164" s="1"/>
      <c r="J164" s="1">
        <f t="shared" si="2"/>
        <v>0</v>
      </c>
      <c r="K164" s="1"/>
    </row>
    <row r="165" spans="1:11" ht="21" customHeight="1" x14ac:dyDescent="0.3">
      <c r="A165" s="1">
        <v>163</v>
      </c>
      <c r="B165" s="10">
        <v>46186</v>
      </c>
      <c r="C165" s="1" t="s">
        <v>73</v>
      </c>
      <c r="D165" s="1" t="s">
        <v>76</v>
      </c>
      <c r="E165" s="1">
        <v>4100</v>
      </c>
      <c r="F165" s="1"/>
      <c r="G165" s="1"/>
      <c r="H165" s="1"/>
      <c r="I165" s="1"/>
      <c r="J165" s="1">
        <f t="shared" si="2"/>
        <v>0</v>
      </c>
      <c r="K165" s="1"/>
    </row>
    <row r="166" spans="1:11" ht="21" customHeight="1" x14ac:dyDescent="0.3">
      <c r="A166" s="1">
        <v>164</v>
      </c>
      <c r="B166" s="10">
        <v>46187</v>
      </c>
      <c r="C166" s="1" t="s">
        <v>73</v>
      </c>
      <c r="D166" s="1" t="s">
        <v>76</v>
      </c>
      <c r="E166" s="1">
        <v>4100</v>
      </c>
      <c r="F166" s="1"/>
      <c r="G166" s="1"/>
      <c r="H166" s="1"/>
      <c r="I166" s="1"/>
      <c r="J166" s="1">
        <f t="shared" si="2"/>
        <v>0</v>
      </c>
      <c r="K166" s="1"/>
    </row>
    <row r="167" spans="1:11" ht="21" customHeight="1" x14ac:dyDescent="0.3">
      <c r="A167" s="1">
        <v>165</v>
      </c>
      <c r="B167" s="10">
        <v>46188</v>
      </c>
      <c r="C167" s="1" t="s">
        <v>73</v>
      </c>
      <c r="D167" s="1" t="s">
        <v>76</v>
      </c>
      <c r="E167" s="1">
        <v>4100</v>
      </c>
      <c r="F167" s="1"/>
      <c r="G167" s="1"/>
      <c r="H167" s="1"/>
      <c r="I167" s="1"/>
      <c r="J167" s="1">
        <f t="shared" si="2"/>
        <v>0</v>
      </c>
      <c r="K167" s="1"/>
    </row>
    <row r="168" spans="1:11" ht="21" customHeight="1" x14ac:dyDescent="0.3">
      <c r="A168" s="1">
        <v>166</v>
      </c>
      <c r="B168" s="10">
        <v>46189</v>
      </c>
      <c r="C168" s="1" t="s">
        <v>73</v>
      </c>
      <c r="D168" s="1" t="s">
        <v>76</v>
      </c>
      <c r="E168" s="1">
        <v>4100</v>
      </c>
      <c r="F168" s="1"/>
      <c r="G168" s="1"/>
      <c r="H168" s="1"/>
      <c r="I168" s="1"/>
      <c r="J168" s="1">
        <f t="shared" si="2"/>
        <v>0</v>
      </c>
      <c r="K168" s="1"/>
    </row>
    <row r="169" spans="1:11" ht="21" customHeight="1" x14ac:dyDescent="0.3">
      <c r="A169" s="1">
        <v>167</v>
      </c>
      <c r="B169" s="10">
        <v>46190</v>
      </c>
      <c r="C169" s="1" t="s">
        <v>73</v>
      </c>
      <c r="D169" s="1" t="s">
        <v>76</v>
      </c>
      <c r="E169" s="1">
        <v>4100</v>
      </c>
      <c r="F169" s="1"/>
      <c r="G169" s="1"/>
      <c r="H169" s="1"/>
      <c r="I169" s="1"/>
      <c r="J169" s="1">
        <f t="shared" si="2"/>
        <v>0</v>
      </c>
      <c r="K169" s="1"/>
    </row>
    <row r="170" spans="1:11" ht="21" customHeight="1" x14ac:dyDescent="0.3">
      <c r="A170" s="1">
        <v>168</v>
      </c>
      <c r="B170" s="10">
        <v>46191</v>
      </c>
      <c r="C170" s="1" t="s">
        <v>73</v>
      </c>
      <c r="D170" s="1" t="s">
        <v>76</v>
      </c>
      <c r="E170" s="1">
        <v>4100</v>
      </c>
      <c r="F170" s="1"/>
      <c r="G170" s="1"/>
      <c r="H170" s="1"/>
      <c r="I170" s="1"/>
      <c r="J170" s="1">
        <f t="shared" si="2"/>
        <v>0</v>
      </c>
      <c r="K170" s="1"/>
    </row>
    <row r="171" spans="1:11" ht="21" customHeight="1" x14ac:dyDescent="0.3">
      <c r="A171" s="1">
        <v>169</v>
      </c>
      <c r="B171" s="10">
        <v>46192</v>
      </c>
      <c r="C171" s="1" t="s">
        <v>73</v>
      </c>
      <c r="D171" s="1" t="s">
        <v>76</v>
      </c>
      <c r="E171" s="1">
        <v>4100</v>
      </c>
      <c r="F171" s="1"/>
      <c r="G171" s="1"/>
      <c r="H171" s="1"/>
      <c r="I171" s="1"/>
      <c r="J171" s="1">
        <f t="shared" si="2"/>
        <v>0</v>
      </c>
      <c r="K171" s="1"/>
    </row>
    <row r="172" spans="1:11" ht="21" customHeight="1" x14ac:dyDescent="0.3">
      <c r="A172" s="1">
        <v>170</v>
      </c>
      <c r="B172" s="10">
        <v>46193</v>
      </c>
      <c r="C172" s="1" t="s">
        <v>73</v>
      </c>
      <c r="D172" s="1" t="s">
        <v>76</v>
      </c>
      <c r="E172" s="1">
        <v>4100</v>
      </c>
      <c r="F172" s="1"/>
      <c r="G172" s="1"/>
      <c r="H172" s="1"/>
      <c r="I172" s="1"/>
      <c r="J172" s="1">
        <f t="shared" si="2"/>
        <v>0</v>
      </c>
      <c r="K172" s="1"/>
    </row>
    <row r="173" spans="1:11" ht="21" customHeight="1" x14ac:dyDescent="0.3">
      <c r="A173" s="1">
        <v>171</v>
      </c>
      <c r="B173" s="10">
        <v>46194</v>
      </c>
      <c r="C173" s="1" t="s">
        <v>73</v>
      </c>
      <c r="D173" s="1" t="s">
        <v>76</v>
      </c>
      <c r="E173" s="1">
        <v>4100</v>
      </c>
      <c r="F173" s="1"/>
      <c r="G173" s="1"/>
      <c r="H173" s="1"/>
      <c r="I173" s="1"/>
      <c r="J173" s="1">
        <f t="shared" si="2"/>
        <v>0</v>
      </c>
      <c r="K173" s="1"/>
    </row>
    <row r="174" spans="1:11" ht="21" customHeight="1" x14ac:dyDescent="0.3">
      <c r="A174" s="1">
        <v>172</v>
      </c>
      <c r="B174" s="10">
        <v>46195</v>
      </c>
      <c r="C174" s="1" t="s">
        <v>73</v>
      </c>
      <c r="D174" s="1" t="s">
        <v>76</v>
      </c>
      <c r="E174" s="1">
        <v>4100</v>
      </c>
      <c r="F174" s="1"/>
      <c r="G174" s="1"/>
      <c r="H174" s="1"/>
      <c r="I174" s="1"/>
      <c r="J174" s="1">
        <f t="shared" si="2"/>
        <v>0</v>
      </c>
      <c r="K174" s="1"/>
    </row>
    <row r="175" spans="1:11" ht="21" customHeight="1" x14ac:dyDescent="0.3">
      <c r="A175" s="1">
        <v>173</v>
      </c>
      <c r="B175" s="10">
        <v>46196</v>
      </c>
      <c r="C175" s="1" t="s">
        <v>73</v>
      </c>
      <c r="D175" s="1" t="s">
        <v>76</v>
      </c>
      <c r="E175" s="1">
        <v>4100</v>
      </c>
      <c r="F175" s="1"/>
      <c r="G175" s="1"/>
      <c r="H175" s="1"/>
      <c r="I175" s="1"/>
      <c r="J175" s="1">
        <f t="shared" si="2"/>
        <v>0</v>
      </c>
      <c r="K175" s="1"/>
    </row>
    <row r="176" spans="1:11" ht="21" customHeight="1" x14ac:dyDescent="0.3">
      <c r="A176" s="1">
        <v>174</v>
      </c>
      <c r="B176" s="10">
        <v>46197</v>
      </c>
      <c r="C176" s="1" t="s">
        <v>73</v>
      </c>
      <c r="D176" s="1" t="s">
        <v>76</v>
      </c>
      <c r="E176" s="1">
        <v>4100</v>
      </c>
      <c r="F176" s="1"/>
      <c r="G176" s="1"/>
      <c r="H176" s="1"/>
      <c r="I176" s="1"/>
      <c r="J176" s="1">
        <f t="shared" si="2"/>
        <v>0</v>
      </c>
      <c r="K176" s="1"/>
    </row>
    <row r="177" spans="1:11" ht="21" customHeight="1" x14ac:dyDescent="0.3">
      <c r="A177" s="1">
        <v>175</v>
      </c>
      <c r="B177" s="10">
        <v>46198</v>
      </c>
      <c r="C177" s="1" t="s">
        <v>73</v>
      </c>
      <c r="D177" s="1" t="s">
        <v>76</v>
      </c>
      <c r="E177" s="1">
        <v>4100</v>
      </c>
      <c r="F177" s="1"/>
      <c r="G177" s="1"/>
      <c r="H177" s="1"/>
      <c r="I177" s="1"/>
      <c r="J177" s="1">
        <f t="shared" si="2"/>
        <v>0</v>
      </c>
      <c r="K177" s="1"/>
    </row>
    <row r="178" spans="1:11" ht="21" customHeight="1" x14ac:dyDescent="0.3">
      <c r="A178" s="1">
        <v>176</v>
      </c>
      <c r="B178" s="10">
        <v>46199</v>
      </c>
      <c r="C178" s="1" t="s">
        <v>73</v>
      </c>
      <c r="D178" s="1" t="s">
        <v>76</v>
      </c>
      <c r="E178" s="1">
        <v>4100</v>
      </c>
      <c r="F178" s="1"/>
      <c r="G178" s="1"/>
      <c r="H178" s="1"/>
      <c r="I178" s="1"/>
      <c r="J178" s="1">
        <f t="shared" si="2"/>
        <v>0</v>
      </c>
      <c r="K178" s="1"/>
    </row>
    <row r="179" spans="1:11" ht="21" customHeight="1" x14ac:dyDescent="0.3">
      <c r="A179" s="1">
        <v>177</v>
      </c>
      <c r="B179" s="10">
        <v>46200</v>
      </c>
      <c r="C179" s="1" t="s">
        <v>73</v>
      </c>
      <c r="D179" s="1" t="s">
        <v>76</v>
      </c>
      <c r="E179" s="1">
        <v>4100</v>
      </c>
      <c r="F179" s="1"/>
      <c r="G179" s="1"/>
      <c r="H179" s="1"/>
      <c r="I179" s="1"/>
      <c r="J179" s="1">
        <f t="shared" si="2"/>
        <v>0</v>
      </c>
      <c r="K179" s="1"/>
    </row>
    <row r="180" spans="1:11" ht="21" customHeight="1" x14ac:dyDescent="0.3">
      <c r="A180" s="1">
        <v>178</v>
      </c>
      <c r="B180" s="10">
        <v>46201</v>
      </c>
      <c r="C180" s="1" t="s">
        <v>73</v>
      </c>
      <c r="D180" s="1" t="s">
        <v>76</v>
      </c>
      <c r="E180" s="1">
        <v>4100</v>
      </c>
      <c r="F180" s="1"/>
      <c r="G180" s="1"/>
      <c r="H180" s="1"/>
      <c r="I180" s="1"/>
      <c r="J180" s="1">
        <f t="shared" si="2"/>
        <v>0</v>
      </c>
      <c r="K180" s="1"/>
    </row>
    <row r="181" spans="1:11" ht="21" customHeight="1" x14ac:dyDescent="0.3">
      <c r="A181" s="1">
        <v>179</v>
      </c>
      <c r="B181" s="10">
        <v>46202</v>
      </c>
      <c r="C181" s="1" t="s">
        <v>73</v>
      </c>
      <c r="D181" s="1" t="s">
        <v>76</v>
      </c>
      <c r="E181" s="1">
        <v>4100</v>
      </c>
      <c r="F181" s="1"/>
      <c r="G181" s="1"/>
      <c r="H181" s="1"/>
      <c r="I181" s="1"/>
      <c r="J181" s="1">
        <f t="shared" si="2"/>
        <v>0</v>
      </c>
      <c r="K181" s="1"/>
    </row>
    <row r="182" spans="1:11" ht="21" customHeight="1" x14ac:dyDescent="0.3">
      <c r="A182" s="1">
        <v>180</v>
      </c>
      <c r="B182" s="10">
        <v>46203</v>
      </c>
      <c r="C182" s="1" t="s">
        <v>73</v>
      </c>
      <c r="D182" s="1" t="s">
        <v>76</v>
      </c>
      <c r="E182" s="1">
        <v>4100</v>
      </c>
      <c r="F182" s="1"/>
      <c r="G182" s="1"/>
      <c r="H182" s="1"/>
      <c r="I182" s="1"/>
      <c r="J182" s="1">
        <f t="shared" si="2"/>
        <v>0</v>
      </c>
      <c r="K182" s="1"/>
    </row>
    <row r="183" spans="1:11" ht="21" customHeight="1" x14ac:dyDescent="0.3">
      <c r="A183" s="1">
        <v>181</v>
      </c>
      <c r="B183" s="10">
        <v>46204</v>
      </c>
      <c r="C183" s="1" t="s">
        <v>73</v>
      </c>
      <c r="D183" s="1" t="s">
        <v>76</v>
      </c>
      <c r="E183" s="1">
        <v>4100</v>
      </c>
      <c r="F183" s="1"/>
      <c r="G183" s="1"/>
      <c r="H183" s="1"/>
      <c r="I183" s="1"/>
      <c r="J183" s="1">
        <f t="shared" si="2"/>
        <v>0</v>
      </c>
      <c r="K183" s="1"/>
    </row>
    <row r="184" spans="1:11" ht="21" customHeight="1" x14ac:dyDescent="0.3">
      <c r="A184" s="1">
        <v>182</v>
      </c>
      <c r="B184" s="10">
        <v>46205</v>
      </c>
      <c r="C184" s="1" t="s">
        <v>73</v>
      </c>
      <c r="D184" s="1" t="s">
        <v>76</v>
      </c>
      <c r="E184" s="1">
        <v>4100</v>
      </c>
      <c r="F184" s="1"/>
      <c r="G184" s="1"/>
      <c r="H184" s="1"/>
      <c r="I184" s="1"/>
      <c r="J184" s="1">
        <f t="shared" si="2"/>
        <v>0</v>
      </c>
      <c r="K184" s="1"/>
    </row>
    <row r="185" spans="1:11" ht="21" customHeight="1" x14ac:dyDescent="0.3">
      <c r="A185" s="1">
        <v>183</v>
      </c>
      <c r="B185" s="10">
        <v>46206</v>
      </c>
      <c r="C185" s="1" t="s">
        <v>73</v>
      </c>
      <c r="D185" s="1" t="s">
        <v>76</v>
      </c>
      <c r="E185" s="1">
        <v>4100</v>
      </c>
      <c r="F185" s="1"/>
      <c r="G185" s="1"/>
      <c r="H185" s="1"/>
      <c r="I185" s="1"/>
      <c r="J185" s="1">
        <f t="shared" si="2"/>
        <v>0</v>
      </c>
      <c r="K185" s="1"/>
    </row>
    <row r="186" spans="1:11" ht="21" customHeight="1" x14ac:dyDescent="0.3">
      <c r="A186" s="1">
        <v>184</v>
      </c>
      <c r="B186" s="10">
        <v>46207</v>
      </c>
      <c r="C186" s="1" t="s">
        <v>73</v>
      </c>
      <c r="D186" s="1" t="s">
        <v>76</v>
      </c>
      <c r="E186" s="1">
        <v>4100</v>
      </c>
      <c r="F186" s="1"/>
      <c r="G186" s="1"/>
      <c r="H186" s="1"/>
      <c r="I186" s="1"/>
      <c r="J186" s="1">
        <f t="shared" si="2"/>
        <v>0</v>
      </c>
      <c r="K186" s="1"/>
    </row>
    <row r="187" spans="1:11" ht="21" customHeight="1" x14ac:dyDescent="0.3">
      <c r="A187" s="1">
        <v>185</v>
      </c>
      <c r="B187" s="10">
        <v>46208</v>
      </c>
      <c r="C187" s="1" t="s">
        <v>73</v>
      </c>
      <c r="D187" s="1" t="s">
        <v>76</v>
      </c>
      <c r="E187" s="1">
        <v>4100</v>
      </c>
      <c r="F187" s="1"/>
      <c r="G187" s="1"/>
      <c r="H187" s="1"/>
      <c r="I187" s="1"/>
      <c r="J187" s="1">
        <f t="shared" si="2"/>
        <v>0</v>
      </c>
      <c r="K187" s="1"/>
    </row>
    <row r="188" spans="1:11" ht="21" customHeight="1" x14ac:dyDescent="0.3">
      <c r="A188" s="1">
        <v>186</v>
      </c>
      <c r="B188" s="10">
        <v>46209</v>
      </c>
      <c r="C188" s="1" t="s">
        <v>73</v>
      </c>
      <c r="D188" s="1" t="s">
        <v>76</v>
      </c>
      <c r="E188" s="1">
        <v>4100</v>
      </c>
      <c r="F188" s="1"/>
      <c r="G188" s="1"/>
      <c r="H188" s="1"/>
      <c r="I188" s="1"/>
      <c r="J188" s="1">
        <f t="shared" si="2"/>
        <v>0</v>
      </c>
      <c r="K188" s="1"/>
    </row>
    <row r="189" spans="1:11" ht="21" customHeight="1" x14ac:dyDescent="0.3">
      <c r="A189" s="1">
        <v>187</v>
      </c>
      <c r="B189" s="10">
        <v>46210</v>
      </c>
      <c r="C189" s="1" t="s">
        <v>73</v>
      </c>
      <c r="D189" s="1" t="s">
        <v>76</v>
      </c>
      <c r="E189" s="1">
        <v>4100</v>
      </c>
      <c r="F189" s="1"/>
      <c r="G189" s="1"/>
      <c r="H189" s="1"/>
      <c r="I189" s="1"/>
      <c r="J189" s="1">
        <f t="shared" si="2"/>
        <v>0</v>
      </c>
      <c r="K189" s="1"/>
    </row>
    <row r="190" spans="1:11" ht="21" customHeight="1" x14ac:dyDescent="0.3">
      <c r="A190" s="1">
        <v>188</v>
      </c>
      <c r="B190" s="10">
        <v>46211</v>
      </c>
      <c r="C190" s="1" t="s">
        <v>73</v>
      </c>
      <c r="D190" s="1" t="s">
        <v>76</v>
      </c>
      <c r="E190" s="1">
        <v>4100</v>
      </c>
      <c r="F190" s="1"/>
      <c r="G190" s="1"/>
      <c r="H190" s="1"/>
      <c r="I190" s="1"/>
      <c r="J190" s="1">
        <f t="shared" si="2"/>
        <v>0</v>
      </c>
      <c r="K190" s="1"/>
    </row>
    <row r="191" spans="1:11" ht="21" customHeight="1" x14ac:dyDescent="0.3">
      <c r="A191" s="1">
        <v>189</v>
      </c>
      <c r="B191" s="10">
        <v>46212</v>
      </c>
      <c r="C191" s="1" t="s">
        <v>73</v>
      </c>
      <c r="D191" s="1" t="s">
        <v>76</v>
      </c>
      <c r="E191" s="1">
        <v>4100</v>
      </c>
      <c r="F191" s="1"/>
      <c r="G191" s="1"/>
      <c r="H191" s="1"/>
      <c r="I191" s="1"/>
      <c r="J191" s="1">
        <f t="shared" si="2"/>
        <v>0</v>
      </c>
      <c r="K191" s="1"/>
    </row>
    <row r="192" spans="1:11" ht="21" customHeight="1" x14ac:dyDescent="0.3">
      <c r="A192" s="1">
        <v>190</v>
      </c>
      <c r="B192" s="10">
        <v>46213</v>
      </c>
      <c r="C192" s="1" t="s">
        <v>73</v>
      </c>
      <c r="D192" s="1" t="s">
        <v>76</v>
      </c>
      <c r="E192" s="1">
        <v>4100</v>
      </c>
      <c r="F192" s="1"/>
      <c r="G192" s="1"/>
      <c r="H192" s="1"/>
      <c r="I192" s="1"/>
      <c r="J192" s="1">
        <f t="shared" si="2"/>
        <v>0</v>
      </c>
      <c r="K192" s="1"/>
    </row>
    <row r="193" spans="1:11" ht="21" customHeight="1" x14ac:dyDescent="0.3">
      <c r="A193" s="1">
        <v>191</v>
      </c>
      <c r="B193" s="10">
        <v>46214</v>
      </c>
      <c r="C193" s="1" t="s">
        <v>73</v>
      </c>
      <c r="D193" s="1" t="s">
        <v>76</v>
      </c>
      <c r="E193" s="1">
        <v>4100</v>
      </c>
      <c r="F193" s="1"/>
      <c r="G193" s="1"/>
      <c r="H193" s="1"/>
      <c r="I193" s="1"/>
      <c r="J193" s="1">
        <f t="shared" si="2"/>
        <v>0</v>
      </c>
      <c r="K193" s="1"/>
    </row>
    <row r="194" spans="1:11" ht="21" customHeight="1" x14ac:dyDescent="0.3">
      <c r="A194" s="1">
        <v>192</v>
      </c>
      <c r="B194" s="10">
        <v>46215</v>
      </c>
      <c r="C194" s="1" t="s">
        <v>73</v>
      </c>
      <c r="D194" s="1" t="s">
        <v>76</v>
      </c>
      <c r="E194" s="1">
        <v>4100</v>
      </c>
      <c r="F194" s="1"/>
      <c r="G194" s="1"/>
      <c r="H194" s="1"/>
      <c r="I194" s="1"/>
      <c r="J194" s="1">
        <f t="shared" si="2"/>
        <v>0</v>
      </c>
      <c r="K194" s="1"/>
    </row>
    <row r="195" spans="1:11" ht="21" customHeight="1" x14ac:dyDescent="0.3">
      <c r="A195" s="1">
        <v>193</v>
      </c>
      <c r="B195" s="10">
        <v>46216</v>
      </c>
      <c r="C195" s="1" t="s">
        <v>73</v>
      </c>
      <c r="D195" s="1" t="s">
        <v>76</v>
      </c>
      <c r="E195" s="1">
        <v>4100</v>
      </c>
      <c r="F195" s="1"/>
      <c r="G195" s="1"/>
      <c r="H195" s="1"/>
      <c r="I195" s="1"/>
      <c r="J195" s="1">
        <f t="shared" si="2"/>
        <v>0</v>
      </c>
      <c r="K195" s="1"/>
    </row>
    <row r="196" spans="1:11" ht="21" customHeight="1" x14ac:dyDescent="0.3">
      <c r="A196" s="1">
        <v>194</v>
      </c>
      <c r="B196" s="10">
        <v>46217</v>
      </c>
      <c r="C196" s="1" t="s">
        <v>73</v>
      </c>
      <c r="D196" s="1" t="s">
        <v>76</v>
      </c>
      <c r="E196" s="1">
        <v>4100</v>
      </c>
      <c r="F196" s="1"/>
      <c r="G196" s="1"/>
      <c r="H196" s="1"/>
      <c r="I196" s="1"/>
      <c r="J196" s="1">
        <f t="shared" ref="J196:J259" si="3">E196*F196-G196-H196+I196</f>
        <v>0</v>
      </c>
      <c r="K196" s="1"/>
    </row>
    <row r="197" spans="1:11" ht="21" customHeight="1" x14ac:dyDescent="0.3">
      <c r="A197" s="1">
        <v>195</v>
      </c>
      <c r="B197" s="10">
        <v>46218</v>
      </c>
      <c r="C197" s="1" t="s">
        <v>73</v>
      </c>
      <c r="D197" s="1" t="s">
        <v>76</v>
      </c>
      <c r="E197" s="1">
        <v>4100</v>
      </c>
      <c r="F197" s="1"/>
      <c r="G197" s="1"/>
      <c r="H197" s="1"/>
      <c r="I197" s="1"/>
      <c r="J197" s="1">
        <f t="shared" si="3"/>
        <v>0</v>
      </c>
      <c r="K197" s="1"/>
    </row>
    <row r="198" spans="1:11" ht="21" customHeight="1" x14ac:dyDescent="0.3">
      <c r="A198" s="1">
        <v>196</v>
      </c>
      <c r="B198" s="10">
        <v>46219</v>
      </c>
      <c r="C198" s="1" t="s">
        <v>73</v>
      </c>
      <c r="D198" s="1" t="s">
        <v>76</v>
      </c>
      <c r="E198" s="1">
        <v>4100</v>
      </c>
      <c r="F198" s="1"/>
      <c r="G198" s="1"/>
      <c r="H198" s="1"/>
      <c r="I198" s="1"/>
      <c r="J198" s="1">
        <f t="shared" si="3"/>
        <v>0</v>
      </c>
      <c r="K198" s="1"/>
    </row>
    <row r="199" spans="1:11" ht="21" customHeight="1" x14ac:dyDescent="0.3">
      <c r="A199" s="1">
        <v>197</v>
      </c>
      <c r="B199" s="10">
        <v>46220</v>
      </c>
      <c r="C199" s="1" t="s">
        <v>73</v>
      </c>
      <c r="D199" s="1" t="s">
        <v>76</v>
      </c>
      <c r="E199" s="1">
        <v>4100</v>
      </c>
      <c r="F199" s="1"/>
      <c r="G199" s="1"/>
      <c r="H199" s="1"/>
      <c r="I199" s="1"/>
      <c r="J199" s="1">
        <f t="shared" si="3"/>
        <v>0</v>
      </c>
      <c r="K199" s="1"/>
    </row>
    <row r="200" spans="1:11" ht="21" customHeight="1" x14ac:dyDescent="0.3">
      <c r="A200" s="1">
        <v>198</v>
      </c>
      <c r="B200" s="10">
        <v>46221</v>
      </c>
      <c r="C200" s="1" t="s">
        <v>73</v>
      </c>
      <c r="D200" s="1" t="s">
        <v>76</v>
      </c>
      <c r="E200" s="1">
        <v>4100</v>
      </c>
      <c r="F200" s="1"/>
      <c r="G200" s="1"/>
      <c r="H200" s="1"/>
      <c r="I200" s="1"/>
      <c r="J200" s="1">
        <f t="shared" si="3"/>
        <v>0</v>
      </c>
      <c r="K200" s="1"/>
    </row>
    <row r="201" spans="1:11" ht="21" customHeight="1" x14ac:dyDescent="0.3">
      <c r="A201" s="1">
        <v>199</v>
      </c>
      <c r="B201" s="10">
        <v>46222</v>
      </c>
      <c r="C201" s="1" t="s">
        <v>73</v>
      </c>
      <c r="D201" s="1" t="s">
        <v>76</v>
      </c>
      <c r="E201" s="1">
        <v>4100</v>
      </c>
      <c r="F201" s="1"/>
      <c r="G201" s="1"/>
      <c r="H201" s="1"/>
      <c r="I201" s="1"/>
      <c r="J201" s="1">
        <f t="shared" si="3"/>
        <v>0</v>
      </c>
      <c r="K201" s="1"/>
    </row>
    <row r="202" spans="1:11" ht="21" customHeight="1" x14ac:dyDescent="0.3">
      <c r="A202" s="1">
        <v>200</v>
      </c>
      <c r="B202" s="10">
        <v>46223</v>
      </c>
      <c r="C202" s="1" t="s">
        <v>73</v>
      </c>
      <c r="D202" s="1" t="s">
        <v>76</v>
      </c>
      <c r="E202" s="1">
        <v>4100</v>
      </c>
      <c r="F202" s="1"/>
      <c r="G202" s="1"/>
      <c r="H202" s="1"/>
      <c r="I202" s="1"/>
      <c r="J202" s="1">
        <f t="shared" si="3"/>
        <v>0</v>
      </c>
      <c r="K202" s="1"/>
    </row>
    <row r="203" spans="1:11" ht="21" customHeight="1" x14ac:dyDescent="0.3">
      <c r="A203" s="1">
        <v>201</v>
      </c>
      <c r="B203" s="10">
        <v>46224</v>
      </c>
      <c r="C203" s="1" t="s">
        <v>73</v>
      </c>
      <c r="D203" s="1" t="s">
        <v>76</v>
      </c>
      <c r="E203" s="1">
        <v>4100</v>
      </c>
      <c r="F203" s="1"/>
      <c r="G203" s="1"/>
      <c r="H203" s="1"/>
      <c r="I203" s="1"/>
      <c r="J203" s="1">
        <f t="shared" si="3"/>
        <v>0</v>
      </c>
      <c r="K203" s="1"/>
    </row>
    <row r="204" spans="1:11" ht="21" customHeight="1" x14ac:dyDescent="0.3">
      <c r="A204" s="1">
        <v>202</v>
      </c>
      <c r="B204" s="10">
        <v>46225</v>
      </c>
      <c r="C204" s="1" t="s">
        <v>73</v>
      </c>
      <c r="D204" s="1" t="s">
        <v>76</v>
      </c>
      <c r="E204" s="1">
        <v>4100</v>
      </c>
      <c r="F204" s="1"/>
      <c r="G204" s="1"/>
      <c r="H204" s="1"/>
      <c r="I204" s="1"/>
      <c r="J204" s="1">
        <f t="shared" si="3"/>
        <v>0</v>
      </c>
      <c r="K204" s="1"/>
    </row>
    <row r="205" spans="1:11" ht="21" customHeight="1" x14ac:dyDescent="0.3">
      <c r="A205" s="1">
        <v>203</v>
      </c>
      <c r="B205" s="10">
        <v>46226</v>
      </c>
      <c r="C205" s="1" t="s">
        <v>73</v>
      </c>
      <c r="D205" s="1" t="s">
        <v>76</v>
      </c>
      <c r="E205" s="1">
        <v>4100</v>
      </c>
      <c r="F205" s="1"/>
      <c r="G205" s="1"/>
      <c r="H205" s="1"/>
      <c r="I205" s="1"/>
      <c r="J205" s="1">
        <f t="shared" si="3"/>
        <v>0</v>
      </c>
      <c r="K205" s="1"/>
    </row>
    <row r="206" spans="1:11" ht="21" customHeight="1" x14ac:dyDescent="0.3">
      <c r="A206" s="1">
        <v>204</v>
      </c>
      <c r="B206" s="10">
        <v>46227</v>
      </c>
      <c r="C206" s="1" t="s">
        <v>73</v>
      </c>
      <c r="D206" s="1" t="s">
        <v>76</v>
      </c>
      <c r="E206" s="1">
        <v>4100</v>
      </c>
      <c r="F206" s="1"/>
      <c r="G206" s="1"/>
      <c r="H206" s="1"/>
      <c r="I206" s="1"/>
      <c r="J206" s="1">
        <f t="shared" si="3"/>
        <v>0</v>
      </c>
      <c r="K206" s="1"/>
    </row>
    <row r="207" spans="1:11" ht="21" customHeight="1" x14ac:dyDescent="0.3">
      <c r="A207" s="1">
        <v>205</v>
      </c>
      <c r="B207" s="10">
        <v>46228</v>
      </c>
      <c r="C207" s="1" t="s">
        <v>73</v>
      </c>
      <c r="D207" s="1" t="s">
        <v>76</v>
      </c>
      <c r="E207" s="1">
        <v>4100</v>
      </c>
      <c r="F207" s="1"/>
      <c r="G207" s="1"/>
      <c r="H207" s="1"/>
      <c r="I207" s="1"/>
      <c r="J207" s="1">
        <f t="shared" si="3"/>
        <v>0</v>
      </c>
      <c r="K207" s="1"/>
    </row>
    <row r="208" spans="1:11" ht="21" customHeight="1" x14ac:dyDescent="0.3">
      <c r="A208" s="1">
        <v>206</v>
      </c>
      <c r="B208" s="10">
        <v>46229</v>
      </c>
      <c r="C208" s="1" t="s">
        <v>73</v>
      </c>
      <c r="D208" s="1" t="s">
        <v>76</v>
      </c>
      <c r="E208" s="1">
        <v>4100</v>
      </c>
      <c r="F208" s="1"/>
      <c r="G208" s="1"/>
      <c r="H208" s="1"/>
      <c r="I208" s="1"/>
      <c r="J208" s="1">
        <f t="shared" si="3"/>
        <v>0</v>
      </c>
      <c r="K208" s="1"/>
    </row>
    <row r="209" spans="1:11" ht="21" customHeight="1" x14ac:dyDescent="0.3">
      <c r="A209" s="1">
        <v>207</v>
      </c>
      <c r="B209" s="10">
        <v>46230</v>
      </c>
      <c r="C209" s="1" t="s">
        <v>73</v>
      </c>
      <c r="D209" s="1" t="s">
        <v>76</v>
      </c>
      <c r="E209" s="1">
        <v>4100</v>
      </c>
      <c r="F209" s="1"/>
      <c r="G209" s="1"/>
      <c r="H209" s="1"/>
      <c r="I209" s="1"/>
      <c r="J209" s="1">
        <f t="shared" si="3"/>
        <v>0</v>
      </c>
      <c r="K209" s="1"/>
    </row>
    <row r="210" spans="1:11" ht="21" customHeight="1" x14ac:dyDescent="0.3">
      <c r="A210" s="1">
        <v>208</v>
      </c>
      <c r="B210" s="10">
        <v>46231</v>
      </c>
      <c r="C210" s="1" t="s">
        <v>73</v>
      </c>
      <c r="D210" s="1" t="s">
        <v>76</v>
      </c>
      <c r="E210" s="1">
        <v>4100</v>
      </c>
      <c r="F210" s="1"/>
      <c r="G210" s="1"/>
      <c r="H210" s="1"/>
      <c r="I210" s="1"/>
      <c r="J210" s="1">
        <f t="shared" si="3"/>
        <v>0</v>
      </c>
      <c r="K210" s="1"/>
    </row>
    <row r="211" spans="1:11" ht="21" customHeight="1" x14ac:dyDescent="0.3">
      <c r="A211" s="1">
        <v>209</v>
      </c>
      <c r="B211" s="10">
        <v>46232</v>
      </c>
      <c r="C211" s="1" t="s">
        <v>73</v>
      </c>
      <c r="D211" s="1" t="s">
        <v>76</v>
      </c>
      <c r="E211" s="1">
        <v>4100</v>
      </c>
      <c r="F211" s="1"/>
      <c r="G211" s="1"/>
      <c r="H211" s="1"/>
      <c r="I211" s="1"/>
      <c r="J211" s="1">
        <f t="shared" si="3"/>
        <v>0</v>
      </c>
      <c r="K211" s="1"/>
    </row>
    <row r="212" spans="1:11" ht="21" customHeight="1" x14ac:dyDescent="0.3">
      <c r="A212" s="1">
        <v>210</v>
      </c>
      <c r="B212" s="10">
        <v>46233</v>
      </c>
      <c r="C212" s="1" t="s">
        <v>73</v>
      </c>
      <c r="D212" s="1" t="s">
        <v>76</v>
      </c>
      <c r="E212" s="1">
        <v>4100</v>
      </c>
      <c r="F212" s="1"/>
      <c r="G212" s="1"/>
      <c r="H212" s="1"/>
      <c r="I212" s="1"/>
      <c r="J212" s="1">
        <f t="shared" si="3"/>
        <v>0</v>
      </c>
      <c r="K212" s="1"/>
    </row>
    <row r="213" spans="1:11" ht="21" customHeight="1" x14ac:dyDescent="0.3">
      <c r="A213" s="1">
        <v>211</v>
      </c>
      <c r="B213" s="10">
        <v>46234</v>
      </c>
      <c r="C213" s="1" t="s">
        <v>73</v>
      </c>
      <c r="D213" s="1" t="s">
        <v>76</v>
      </c>
      <c r="E213" s="1">
        <v>4100</v>
      </c>
      <c r="F213" s="1"/>
      <c r="G213" s="1"/>
      <c r="H213" s="1"/>
      <c r="I213" s="1"/>
      <c r="J213" s="1">
        <f t="shared" si="3"/>
        <v>0</v>
      </c>
      <c r="K213" s="1"/>
    </row>
    <row r="214" spans="1:11" ht="21" customHeight="1" x14ac:dyDescent="0.3">
      <c r="A214" s="1">
        <v>212</v>
      </c>
      <c r="B214" s="10">
        <v>46235</v>
      </c>
      <c r="C214" s="1" t="s">
        <v>73</v>
      </c>
      <c r="D214" s="1" t="s">
        <v>76</v>
      </c>
      <c r="E214" s="1">
        <v>4100</v>
      </c>
      <c r="F214" s="1"/>
      <c r="G214" s="1"/>
      <c r="H214" s="1"/>
      <c r="I214" s="1"/>
      <c r="J214" s="1">
        <f t="shared" si="3"/>
        <v>0</v>
      </c>
      <c r="K214" s="1"/>
    </row>
    <row r="215" spans="1:11" ht="21" customHeight="1" x14ac:dyDescent="0.3">
      <c r="A215" s="1">
        <v>213</v>
      </c>
      <c r="B215" s="10">
        <v>46236</v>
      </c>
      <c r="C215" s="1" t="s">
        <v>73</v>
      </c>
      <c r="D215" s="1" t="s">
        <v>76</v>
      </c>
      <c r="E215" s="1">
        <v>4100</v>
      </c>
      <c r="F215" s="1"/>
      <c r="G215" s="1"/>
      <c r="H215" s="1"/>
      <c r="I215" s="1"/>
      <c r="J215" s="1">
        <f t="shared" si="3"/>
        <v>0</v>
      </c>
      <c r="K215" s="1"/>
    </row>
    <row r="216" spans="1:11" ht="21" customHeight="1" x14ac:dyDescent="0.3">
      <c r="A216" s="1">
        <v>214</v>
      </c>
      <c r="B216" s="10">
        <v>46237</v>
      </c>
      <c r="C216" s="1" t="s">
        <v>73</v>
      </c>
      <c r="D216" s="1" t="s">
        <v>76</v>
      </c>
      <c r="E216" s="1">
        <v>4100</v>
      </c>
      <c r="F216" s="1"/>
      <c r="G216" s="1"/>
      <c r="H216" s="1"/>
      <c r="I216" s="1"/>
      <c r="J216" s="1">
        <f t="shared" si="3"/>
        <v>0</v>
      </c>
      <c r="K216" s="1"/>
    </row>
    <row r="217" spans="1:11" ht="21" customHeight="1" x14ac:dyDescent="0.3">
      <c r="A217" s="1">
        <v>215</v>
      </c>
      <c r="B217" s="10">
        <v>46238</v>
      </c>
      <c r="C217" s="1" t="s">
        <v>73</v>
      </c>
      <c r="D217" s="1" t="s">
        <v>76</v>
      </c>
      <c r="E217" s="1">
        <v>4100</v>
      </c>
      <c r="F217" s="1"/>
      <c r="G217" s="1"/>
      <c r="H217" s="1"/>
      <c r="I217" s="1"/>
      <c r="J217" s="1">
        <f t="shared" si="3"/>
        <v>0</v>
      </c>
      <c r="K217" s="1"/>
    </row>
    <row r="218" spans="1:11" ht="21" customHeight="1" x14ac:dyDescent="0.3">
      <c r="A218" s="1">
        <v>216</v>
      </c>
      <c r="B218" s="10">
        <v>46239</v>
      </c>
      <c r="C218" s="1" t="s">
        <v>73</v>
      </c>
      <c r="D218" s="1" t="s">
        <v>76</v>
      </c>
      <c r="E218" s="1">
        <v>4100</v>
      </c>
      <c r="F218" s="1"/>
      <c r="G218" s="1"/>
      <c r="H218" s="1"/>
      <c r="I218" s="1"/>
      <c r="J218" s="1">
        <f t="shared" si="3"/>
        <v>0</v>
      </c>
      <c r="K218" s="1"/>
    </row>
    <row r="219" spans="1:11" ht="21" customHeight="1" x14ac:dyDescent="0.3">
      <c r="A219" s="1">
        <v>217</v>
      </c>
      <c r="B219" s="10">
        <v>46240</v>
      </c>
      <c r="C219" s="1" t="s">
        <v>73</v>
      </c>
      <c r="D219" s="1" t="s">
        <v>76</v>
      </c>
      <c r="E219" s="1">
        <v>4100</v>
      </c>
      <c r="F219" s="1"/>
      <c r="G219" s="1"/>
      <c r="H219" s="1"/>
      <c r="I219" s="1"/>
      <c r="J219" s="1">
        <f t="shared" si="3"/>
        <v>0</v>
      </c>
      <c r="K219" s="1"/>
    </row>
    <row r="220" spans="1:11" ht="21" customHeight="1" x14ac:dyDescent="0.3">
      <c r="A220" s="1">
        <v>218</v>
      </c>
      <c r="B220" s="10">
        <v>46241</v>
      </c>
      <c r="C220" s="1" t="s">
        <v>73</v>
      </c>
      <c r="D220" s="1" t="s">
        <v>76</v>
      </c>
      <c r="E220" s="1">
        <v>4100</v>
      </c>
      <c r="F220" s="1"/>
      <c r="G220" s="1"/>
      <c r="H220" s="1"/>
      <c r="I220" s="1"/>
      <c r="J220" s="1">
        <f t="shared" si="3"/>
        <v>0</v>
      </c>
      <c r="K220" s="1"/>
    </row>
    <row r="221" spans="1:11" ht="21" customHeight="1" x14ac:dyDescent="0.3">
      <c r="A221" s="1">
        <v>219</v>
      </c>
      <c r="B221" s="10">
        <v>46242</v>
      </c>
      <c r="C221" s="1" t="s">
        <v>73</v>
      </c>
      <c r="D221" s="1" t="s">
        <v>76</v>
      </c>
      <c r="E221" s="1">
        <v>4100</v>
      </c>
      <c r="F221" s="1"/>
      <c r="G221" s="1"/>
      <c r="H221" s="1"/>
      <c r="I221" s="1"/>
      <c r="J221" s="1">
        <f t="shared" si="3"/>
        <v>0</v>
      </c>
      <c r="K221" s="1"/>
    </row>
    <row r="222" spans="1:11" ht="21" customHeight="1" x14ac:dyDescent="0.3">
      <c r="A222" s="1">
        <v>220</v>
      </c>
      <c r="B222" s="10">
        <v>46243</v>
      </c>
      <c r="C222" s="1" t="s">
        <v>73</v>
      </c>
      <c r="D222" s="1" t="s">
        <v>76</v>
      </c>
      <c r="E222" s="1">
        <v>4100</v>
      </c>
      <c r="F222" s="1"/>
      <c r="G222" s="1"/>
      <c r="H222" s="1"/>
      <c r="I222" s="1"/>
      <c r="J222" s="1">
        <f t="shared" si="3"/>
        <v>0</v>
      </c>
      <c r="K222" s="1"/>
    </row>
    <row r="223" spans="1:11" ht="21" customHeight="1" x14ac:dyDescent="0.3">
      <c r="A223" s="1">
        <v>221</v>
      </c>
      <c r="B223" s="10">
        <v>46244</v>
      </c>
      <c r="C223" s="1" t="s">
        <v>73</v>
      </c>
      <c r="D223" s="1" t="s">
        <v>76</v>
      </c>
      <c r="E223" s="1">
        <v>4100</v>
      </c>
      <c r="F223" s="1"/>
      <c r="G223" s="1"/>
      <c r="H223" s="1"/>
      <c r="I223" s="1"/>
      <c r="J223" s="1">
        <f t="shared" si="3"/>
        <v>0</v>
      </c>
      <c r="K223" s="1"/>
    </row>
    <row r="224" spans="1:11" ht="21" customHeight="1" x14ac:dyDescent="0.3">
      <c r="A224" s="1">
        <v>222</v>
      </c>
      <c r="B224" s="10">
        <v>46245</v>
      </c>
      <c r="C224" s="1" t="s">
        <v>73</v>
      </c>
      <c r="D224" s="1" t="s">
        <v>76</v>
      </c>
      <c r="E224" s="1">
        <v>4100</v>
      </c>
      <c r="F224" s="1"/>
      <c r="G224" s="1"/>
      <c r="H224" s="1"/>
      <c r="I224" s="1"/>
      <c r="J224" s="1">
        <f t="shared" si="3"/>
        <v>0</v>
      </c>
      <c r="K224" s="1"/>
    </row>
    <row r="225" spans="1:11" ht="21" customHeight="1" x14ac:dyDescent="0.3">
      <c r="A225" s="1">
        <v>223</v>
      </c>
      <c r="B225" s="10">
        <v>46246</v>
      </c>
      <c r="C225" s="1" t="s">
        <v>73</v>
      </c>
      <c r="D225" s="1" t="s">
        <v>76</v>
      </c>
      <c r="E225" s="1">
        <v>4100</v>
      </c>
      <c r="F225" s="1"/>
      <c r="G225" s="1"/>
      <c r="H225" s="1"/>
      <c r="I225" s="1"/>
      <c r="J225" s="1">
        <f t="shared" si="3"/>
        <v>0</v>
      </c>
      <c r="K225" s="1"/>
    </row>
    <row r="226" spans="1:11" ht="21" customHeight="1" x14ac:dyDescent="0.3">
      <c r="A226" s="1">
        <v>224</v>
      </c>
      <c r="B226" s="10">
        <v>46247</v>
      </c>
      <c r="C226" s="1" t="s">
        <v>73</v>
      </c>
      <c r="D226" s="1" t="s">
        <v>76</v>
      </c>
      <c r="E226" s="1">
        <v>4100</v>
      </c>
      <c r="F226" s="1"/>
      <c r="G226" s="1"/>
      <c r="H226" s="1"/>
      <c r="I226" s="1"/>
      <c r="J226" s="1">
        <f t="shared" si="3"/>
        <v>0</v>
      </c>
      <c r="K226" s="1"/>
    </row>
    <row r="227" spans="1:11" ht="21" customHeight="1" x14ac:dyDescent="0.3">
      <c r="A227" s="1">
        <v>225</v>
      </c>
      <c r="B227" s="10">
        <v>46248</v>
      </c>
      <c r="C227" s="1" t="s">
        <v>73</v>
      </c>
      <c r="D227" s="1" t="s">
        <v>76</v>
      </c>
      <c r="E227" s="1">
        <v>4100</v>
      </c>
      <c r="F227" s="1"/>
      <c r="G227" s="1"/>
      <c r="H227" s="1"/>
      <c r="I227" s="1"/>
      <c r="J227" s="1">
        <f t="shared" si="3"/>
        <v>0</v>
      </c>
      <c r="K227" s="1"/>
    </row>
    <row r="228" spans="1:11" ht="21" customHeight="1" x14ac:dyDescent="0.3">
      <c r="A228" s="1">
        <v>226</v>
      </c>
      <c r="B228" s="10">
        <v>46249</v>
      </c>
      <c r="C228" s="1" t="s">
        <v>73</v>
      </c>
      <c r="D228" s="1" t="s">
        <v>76</v>
      </c>
      <c r="E228" s="1">
        <v>4100</v>
      </c>
      <c r="F228" s="1"/>
      <c r="G228" s="1"/>
      <c r="H228" s="1"/>
      <c r="I228" s="1"/>
      <c r="J228" s="1">
        <f t="shared" si="3"/>
        <v>0</v>
      </c>
      <c r="K228" s="1"/>
    </row>
    <row r="229" spans="1:11" ht="21" customHeight="1" x14ac:dyDescent="0.3">
      <c r="A229" s="1">
        <v>227</v>
      </c>
      <c r="B229" s="10">
        <v>46250</v>
      </c>
      <c r="C229" s="1" t="s">
        <v>73</v>
      </c>
      <c r="D229" s="1" t="s">
        <v>76</v>
      </c>
      <c r="E229" s="1">
        <v>4100</v>
      </c>
      <c r="F229" s="1"/>
      <c r="G229" s="1"/>
      <c r="H229" s="1"/>
      <c r="I229" s="1"/>
      <c r="J229" s="1">
        <f t="shared" si="3"/>
        <v>0</v>
      </c>
      <c r="K229" s="1"/>
    </row>
    <row r="230" spans="1:11" ht="21" customHeight="1" x14ac:dyDescent="0.3">
      <c r="A230" s="1">
        <v>228</v>
      </c>
      <c r="B230" s="10">
        <v>46251</v>
      </c>
      <c r="C230" s="1" t="s">
        <v>73</v>
      </c>
      <c r="D230" s="1" t="s">
        <v>76</v>
      </c>
      <c r="E230" s="1">
        <v>4100</v>
      </c>
      <c r="F230" s="1"/>
      <c r="G230" s="1"/>
      <c r="H230" s="1"/>
      <c r="I230" s="1"/>
      <c r="J230" s="1">
        <f t="shared" si="3"/>
        <v>0</v>
      </c>
      <c r="K230" s="1"/>
    </row>
    <row r="231" spans="1:11" ht="21" customHeight="1" x14ac:dyDescent="0.3">
      <c r="A231" s="1">
        <v>229</v>
      </c>
      <c r="B231" s="10">
        <v>46252</v>
      </c>
      <c r="C231" s="1" t="s">
        <v>73</v>
      </c>
      <c r="D231" s="1" t="s">
        <v>76</v>
      </c>
      <c r="E231" s="1">
        <v>4100</v>
      </c>
      <c r="F231" s="1"/>
      <c r="G231" s="1"/>
      <c r="H231" s="1"/>
      <c r="I231" s="1"/>
      <c r="J231" s="1">
        <f t="shared" si="3"/>
        <v>0</v>
      </c>
      <c r="K231" s="1"/>
    </row>
    <row r="232" spans="1:11" ht="21" customHeight="1" x14ac:dyDescent="0.3">
      <c r="A232" s="1">
        <v>230</v>
      </c>
      <c r="B232" s="10">
        <v>46253</v>
      </c>
      <c r="C232" s="1" t="s">
        <v>73</v>
      </c>
      <c r="D232" s="1" t="s">
        <v>76</v>
      </c>
      <c r="E232" s="1">
        <v>4100</v>
      </c>
      <c r="F232" s="1"/>
      <c r="G232" s="1"/>
      <c r="H232" s="1"/>
      <c r="I232" s="1"/>
      <c r="J232" s="1">
        <f t="shared" si="3"/>
        <v>0</v>
      </c>
      <c r="K232" s="1"/>
    </row>
    <row r="233" spans="1:11" ht="21" customHeight="1" x14ac:dyDescent="0.3">
      <c r="A233" s="1">
        <v>231</v>
      </c>
      <c r="B233" s="10">
        <v>46254</v>
      </c>
      <c r="C233" s="1" t="s">
        <v>73</v>
      </c>
      <c r="D233" s="1" t="s">
        <v>76</v>
      </c>
      <c r="E233" s="1">
        <v>4100</v>
      </c>
      <c r="F233" s="1"/>
      <c r="G233" s="1"/>
      <c r="H233" s="1"/>
      <c r="I233" s="1"/>
      <c r="J233" s="1">
        <f t="shared" si="3"/>
        <v>0</v>
      </c>
      <c r="K233" s="1"/>
    </row>
    <row r="234" spans="1:11" ht="21" customHeight="1" x14ac:dyDescent="0.3">
      <c r="A234" s="1">
        <v>232</v>
      </c>
      <c r="B234" s="10">
        <v>46255</v>
      </c>
      <c r="C234" s="1" t="s">
        <v>73</v>
      </c>
      <c r="D234" s="1" t="s">
        <v>76</v>
      </c>
      <c r="E234" s="1">
        <v>4100</v>
      </c>
      <c r="F234" s="1"/>
      <c r="G234" s="1"/>
      <c r="H234" s="1"/>
      <c r="I234" s="1"/>
      <c r="J234" s="1">
        <f t="shared" si="3"/>
        <v>0</v>
      </c>
      <c r="K234" s="1"/>
    </row>
    <row r="235" spans="1:11" ht="21" customHeight="1" x14ac:dyDescent="0.3">
      <c r="A235" s="1">
        <v>233</v>
      </c>
      <c r="B235" s="10">
        <v>46256</v>
      </c>
      <c r="C235" s="1" t="s">
        <v>73</v>
      </c>
      <c r="D235" s="1" t="s">
        <v>76</v>
      </c>
      <c r="E235" s="1">
        <v>4100</v>
      </c>
      <c r="F235" s="1"/>
      <c r="G235" s="1"/>
      <c r="H235" s="1"/>
      <c r="I235" s="1"/>
      <c r="J235" s="1">
        <f t="shared" si="3"/>
        <v>0</v>
      </c>
      <c r="K235" s="1"/>
    </row>
    <row r="236" spans="1:11" ht="21" customHeight="1" x14ac:dyDescent="0.3">
      <c r="A236" s="1">
        <v>234</v>
      </c>
      <c r="B236" s="10">
        <v>46257</v>
      </c>
      <c r="C236" s="1" t="s">
        <v>73</v>
      </c>
      <c r="D236" s="1" t="s">
        <v>76</v>
      </c>
      <c r="E236" s="1">
        <v>4100</v>
      </c>
      <c r="F236" s="1"/>
      <c r="G236" s="1"/>
      <c r="H236" s="1"/>
      <c r="I236" s="1"/>
      <c r="J236" s="1">
        <f t="shared" si="3"/>
        <v>0</v>
      </c>
      <c r="K236" s="1"/>
    </row>
    <row r="237" spans="1:11" ht="21" customHeight="1" x14ac:dyDescent="0.3">
      <c r="A237" s="1">
        <v>235</v>
      </c>
      <c r="B237" s="10">
        <v>46258</v>
      </c>
      <c r="C237" s="1" t="s">
        <v>73</v>
      </c>
      <c r="D237" s="1" t="s">
        <v>76</v>
      </c>
      <c r="E237" s="1">
        <v>4100</v>
      </c>
      <c r="F237" s="1"/>
      <c r="G237" s="1"/>
      <c r="H237" s="1"/>
      <c r="I237" s="1"/>
      <c r="J237" s="1">
        <f t="shared" si="3"/>
        <v>0</v>
      </c>
      <c r="K237" s="1"/>
    </row>
    <row r="238" spans="1:11" ht="21" customHeight="1" x14ac:dyDescent="0.3">
      <c r="A238" s="1">
        <v>236</v>
      </c>
      <c r="B238" s="10">
        <v>46259</v>
      </c>
      <c r="C238" s="1" t="s">
        <v>73</v>
      </c>
      <c r="D238" s="1" t="s">
        <v>76</v>
      </c>
      <c r="E238" s="1">
        <v>4100</v>
      </c>
      <c r="F238" s="1"/>
      <c r="G238" s="1"/>
      <c r="H238" s="1"/>
      <c r="I238" s="1"/>
      <c r="J238" s="1">
        <f t="shared" si="3"/>
        <v>0</v>
      </c>
      <c r="K238" s="1"/>
    </row>
    <row r="239" spans="1:11" ht="21" customHeight="1" x14ac:dyDescent="0.3">
      <c r="A239" s="1">
        <v>237</v>
      </c>
      <c r="B239" s="10">
        <v>46260</v>
      </c>
      <c r="C239" s="1" t="s">
        <v>73</v>
      </c>
      <c r="D239" s="1" t="s">
        <v>76</v>
      </c>
      <c r="E239" s="1">
        <v>4100</v>
      </c>
      <c r="F239" s="1"/>
      <c r="G239" s="1"/>
      <c r="H239" s="1"/>
      <c r="I239" s="1"/>
      <c r="J239" s="1">
        <f t="shared" si="3"/>
        <v>0</v>
      </c>
      <c r="K239" s="1"/>
    </row>
    <row r="240" spans="1:11" ht="21" customHeight="1" x14ac:dyDescent="0.3">
      <c r="A240" s="1">
        <v>238</v>
      </c>
      <c r="B240" s="10">
        <v>46261</v>
      </c>
      <c r="C240" s="1" t="s">
        <v>73</v>
      </c>
      <c r="D240" s="1" t="s">
        <v>76</v>
      </c>
      <c r="E240" s="1">
        <v>4100</v>
      </c>
      <c r="F240" s="1"/>
      <c r="G240" s="1"/>
      <c r="H240" s="1"/>
      <c r="I240" s="1"/>
      <c r="J240" s="1">
        <f t="shared" si="3"/>
        <v>0</v>
      </c>
      <c r="K240" s="1"/>
    </row>
    <row r="241" spans="1:11" ht="21" customHeight="1" x14ac:dyDescent="0.3">
      <c r="A241" s="1">
        <v>239</v>
      </c>
      <c r="B241" s="10">
        <v>46262</v>
      </c>
      <c r="C241" s="1" t="s">
        <v>73</v>
      </c>
      <c r="D241" s="1" t="s">
        <v>76</v>
      </c>
      <c r="E241" s="1">
        <v>4100</v>
      </c>
      <c r="F241" s="1"/>
      <c r="G241" s="1"/>
      <c r="H241" s="1"/>
      <c r="I241" s="1"/>
      <c r="J241" s="1">
        <f t="shared" si="3"/>
        <v>0</v>
      </c>
      <c r="K241" s="1"/>
    </row>
    <row r="242" spans="1:11" ht="21" customHeight="1" x14ac:dyDescent="0.3">
      <c r="A242" s="1">
        <v>240</v>
      </c>
      <c r="B242" s="10">
        <v>46263</v>
      </c>
      <c r="C242" s="1" t="s">
        <v>73</v>
      </c>
      <c r="D242" s="1" t="s">
        <v>76</v>
      </c>
      <c r="E242" s="1">
        <v>4100</v>
      </c>
      <c r="F242" s="1"/>
      <c r="G242" s="1"/>
      <c r="H242" s="1"/>
      <c r="I242" s="1"/>
      <c r="J242" s="1">
        <f t="shared" si="3"/>
        <v>0</v>
      </c>
      <c r="K242" s="1"/>
    </row>
    <row r="243" spans="1:11" ht="21" customHeight="1" x14ac:dyDescent="0.3">
      <c r="A243" s="1">
        <v>241</v>
      </c>
      <c r="B243" s="10">
        <v>46264</v>
      </c>
      <c r="C243" s="1" t="s">
        <v>73</v>
      </c>
      <c r="D243" s="1" t="s">
        <v>76</v>
      </c>
      <c r="E243" s="1">
        <v>4100</v>
      </c>
      <c r="F243" s="1"/>
      <c r="G243" s="1"/>
      <c r="H243" s="1"/>
      <c r="I243" s="1"/>
      <c r="J243" s="1">
        <f t="shared" si="3"/>
        <v>0</v>
      </c>
      <c r="K243" s="1"/>
    </row>
    <row r="244" spans="1:11" ht="21" customHeight="1" x14ac:dyDescent="0.3">
      <c r="A244" s="1">
        <v>242</v>
      </c>
      <c r="B244" s="10">
        <v>46265</v>
      </c>
      <c r="C244" s="1" t="s">
        <v>73</v>
      </c>
      <c r="D244" s="1" t="s">
        <v>76</v>
      </c>
      <c r="E244" s="1">
        <v>4100</v>
      </c>
      <c r="F244" s="1"/>
      <c r="G244" s="1"/>
      <c r="H244" s="1"/>
      <c r="I244" s="1"/>
      <c r="J244" s="1">
        <f t="shared" si="3"/>
        <v>0</v>
      </c>
      <c r="K244" s="1"/>
    </row>
    <row r="245" spans="1:11" ht="21" customHeight="1" x14ac:dyDescent="0.3">
      <c r="A245" s="1">
        <v>243</v>
      </c>
      <c r="B245" s="10">
        <v>46266</v>
      </c>
      <c r="C245" s="1" t="s">
        <v>73</v>
      </c>
      <c r="D245" s="1" t="s">
        <v>76</v>
      </c>
      <c r="E245" s="1">
        <v>4100</v>
      </c>
      <c r="F245" s="1"/>
      <c r="G245" s="1"/>
      <c r="H245" s="1"/>
      <c r="I245" s="1"/>
      <c r="J245" s="1">
        <f t="shared" si="3"/>
        <v>0</v>
      </c>
      <c r="K245" s="1"/>
    </row>
    <row r="246" spans="1:11" ht="21" customHeight="1" x14ac:dyDescent="0.3">
      <c r="A246" s="1">
        <v>244</v>
      </c>
      <c r="B246" s="10">
        <v>46267</v>
      </c>
      <c r="C246" s="1" t="s">
        <v>73</v>
      </c>
      <c r="D246" s="1" t="s">
        <v>76</v>
      </c>
      <c r="E246" s="1">
        <v>4100</v>
      </c>
      <c r="F246" s="1"/>
      <c r="G246" s="1"/>
      <c r="H246" s="1"/>
      <c r="I246" s="1"/>
      <c r="J246" s="1">
        <f t="shared" si="3"/>
        <v>0</v>
      </c>
      <c r="K246" s="1"/>
    </row>
    <row r="247" spans="1:11" ht="21" customHeight="1" x14ac:dyDescent="0.3">
      <c r="A247" s="1">
        <v>245</v>
      </c>
      <c r="B247" s="10">
        <v>46268</v>
      </c>
      <c r="C247" s="1" t="s">
        <v>73</v>
      </c>
      <c r="D247" s="1" t="s">
        <v>76</v>
      </c>
      <c r="E247" s="1">
        <v>4100</v>
      </c>
      <c r="F247" s="1"/>
      <c r="G247" s="1"/>
      <c r="H247" s="1"/>
      <c r="I247" s="1"/>
      <c r="J247" s="1">
        <f t="shared" si="3"/>
        <v>0</v>
      </c>
      <c r="K247" s="1"/>
    </row>
    <row r="248" spans="1:11" ht="21" customHeight="1" x14ac:dyDescent="0.3">
      <c r="A248" s="1">
        <v>246</v>
      </c>
      <c r="B248" s="10">
        <v>46269</v>
      </c>
      <c r="C248" s="1" t="s">
        <v>73</v>
      </c>
      <c r="D248" s="1" t="s">
        <v>76</v>
      </c>
      <c r="E248" s="1">
        <v>4100</v>
      </c>
      <c r="F248" s="1"/>
      <c r="G248" s="1"/>
      <c r="H248" s="1"/>
      <c r="I248" s="1"/>
      <c r="J248" s="1">
        <f t="shared" si="3"/>
        <v>0</v>
      </c>
      <c r="K248" s="1"/>
    </row>
    <row r="249" spans="1:11" ht="21" customHeight="1" x14ac:dyDescent="0.3">
      <c r="A249" s="1">
        <v>247</v>
      </c>
      <c r="B249" s="10">
        <v>46270</v>
      </c>
      <c r="C249" s="1" t="s">
        <v>73</v>
      </c>
      <c r="D249" s="1" t="s">
        <v>76</v>
      </c>
      <c r="E249" s="1">
        <v>4100</v>
      </c>
      <c r="F249" s="1"/>
      <c r="G249" s="1"/>
      <c r="H249" s="1"/>
      <c r="I249" s="1"/>
      <c r="J249" s="1">
        <f t="shared" si="3"/>
        <v>0</v>
      </c>
      <c r="K249" s="1"/>
    </row>
    <row r="250" spans="1:11" ht="21" customHeight="1" x14ac:dyDescent="0.3">
      <c r="A250" s="1">
        <v>248</v>
      </c>
      <c r="B250" s="10">
        <v>46271</v>
      </c>
      <c r="C250" s="1" t="s">
        <v>73</v>
      </c>
      <c r="D250" s="1" t="s">
        <v>76</v>
      </c>
      <c r="E250" s="1">
        <v>4100</v>
      </c>
      <c r="F250" s="1"/>
      <c r="G250" s="1"/>
      <c r="H250" s="1"/>
      <c r="I250" s="1"/>
      <c r="J250" s="1">
        <f t="shared" si="3"/>
        <v>0</v>
      </c>
      <c r="K250" s="1"/>
    </row>
    <row r="251" spans="1:11" ht="21" customHeight="1" x14ac:dyDescent="0.3">
      <c r="A251" s="1">
        <v>249</v>
      </c>
      <c r="B251" s="10">
        <v>46272</v>
      </c>
      <c r="C251" s="1" t="s">
        <v>73</v>
      </c>
      <c r="D251" s="1" t="s">
        <v>76</v>
      </c>
      <c r="E251" s="1">
        <v>4100</v>
      </c>
      <c r="F251" s="1"/>
      <c r="G251" s="1"/>
      <c r="H251" s="1"/>
      <c r="I251" s="1"/>
      <c r="J251" s="1">
        <f t="shared" si="3"/>
        <v>0</v>
      </c>
      <c r="K251" s="1"/>
    </row>
    <row r="252" spans="1:11" ht="21" customHeight="1" x14ac:dyDescent="0.3">
      <c r="A252" s="1">
        <v>250</v>
      </c>
      <c r="B252" s="10">
        <v>46273</v>
      </c>
      <c r="C252" s="1" t="s">
        <v>73</v>
      </c>
      <c r="D252" s="1" t="s">
        <v>76</v>
      </c>
      <c r="E252" s="1">
        <v>4100</v>
      </c>
      <c r="F252" s="1"/>
      <c r="G252" s="1"/>
      <c r="H252" s="1"/>
      <c r="I252" s="1"/>
      <c r="J252" s="1">
        <f t="shared" si="3"/>
        <v>0</v>
      </c>
      <c r="K252" s="1"/>
    </row>
    <row r="253" spans="1:11" ht="21" customHeight="1" x14ac:dyDescent="0.3">
      <c r="A253" s="1">
        <v>251</v>
      </c>
      <c r="B253" s="10">
        <v>46274</v>
      </c>
      <c r="C253" s="1" t="s">
        <v>73</v>
      </c>
      <c r="D253" s="1" t="s">
        <v>76</v>
      </c>
      <c r="E253" s="1">
        <v>4100</v>
      </c>
      <c r="F253" s="1"/>
      <c r="G253" s="1"/>
      <c r="H253" s="1"/>
      <c r="I253" s="1"/>
      <c r="J253" s="1">
        <f t="shared" si="3"/>
        <v>0</v>
      </c>
      <c r="K253" s="1"/>
    </row>
    <row r="254" spans="1:11" ht="21" customHeight="1" x14ac:dyDescent="0.3">
      <c r="A254" s="1">
        <v>252</v>
      </c>
      <c r="B254" s="10">
        <v>46275</v>
      </c>
      <c r="C254" s="1" t="s">
        <v>73</v>
      </c>
      <c r="D254" s="1" t="s">
        <v>76</v>
      </c>
      <c r="E254" s="1">
        <v>4100</v>
      </c>
      <c r="F254" s="1"/>
      <c r="G254" s="1"/>
      <c r="H254" s="1"/>
      <c r="I254" s="1"/>
      <c r="J254" s="1">
        <f t="shared" si="3"/>
        <v>0</v>
      </c>
      <c r="K254" s="1"/>
    </row>
    <row r="255" spans="1:11" ht="21" customHeight="1" x14ac:dyDescent="0.3">
      <c r="A255" s="1">
        <v>253</v>
      </c>
      <c r="B255" s="10">
        <v>46276</v>
      </c>
      <c r="C255" s="1" t="s">
        <v>73</v>
      </c>
      <c r="D255" s="1" t="s">
        <v>76</v>
      </c>
      <c r="E255" s="1">
        <v>4100</v>
      </c>
      <c r="F255" s="1"/>
      <c r="G255" s="1"/>
      <c r="H255" s="1"/>
      <c r="I255" s="1"/>
      <c r="J255" s="1">
        <f t="shared" si="3"/>
        <v>0</v>
      </c>
      <c r="K255" s="1"/>
    </row>
    <row r="256" spans="1:11" ht="21" customHeight="1" x14ac:dyDescent="0.3">
      <c r="A256" s="1">
        <v>254</v>
      </c>
      <c r="B256" s="10">
        <v>46277</v>
      </c>
      <c r="C256" s="1" t="s">
        <v>73</v>
      </c>
      <c r="D256" s="1" t="s">
        <v>76</v>
      </c>
      <c r="E256" s="1">
        <v>4100</v>
      </c>
      <c r="F256" s="1"/>
      <c r="G256" s="1"/>
      <c r="H256" s="1"/>
      <c r="I256" s="1"/>
      <c r="J256" s="1">
        <f t="shared" si="3"/>
        <v>0</v>
      </c>
      <c r="K256" s="1"/>
    </row>
    <row r="257" spans="1:11" ht="21" customHeight="1" x14ac:dyDescent="0.3">
      <c r="A257" s="1">
        <v>255</v>
      </c>
      <c r="B257" s="10">
        <v>46278</v>
      </c>
      <c r="C257" s="1" t="s">
        <v>73</v>
      </c>
      <c r="D257" s="1" t="s">
        <v>76</v>
      </c>
      <c r="E257" s="1">
        <v>4100</v>
      </c>
      <c r="F257" s="1"/>
      <c r="G257" s="1"/>
      <c r="H257" s="1"/>
      <c r="I257" s="1"/>
      <c r="J257" s="1">
        <f t="shared" si="3"/>
        <v>0</v>
      </c>
      <c r="K257" s="1"/>
    </row>
    <row r="258" spans="1:11" ht="21" customHeight="1" x14ac:dyDescent="0.3">
      <c r="A258" s="1">
        <v>256</v>
      </c>
      <c r="B258" s="10">
        <v>46279</v>
      </c>
      <c r="C258" s="1" t="s">
        <v>73</v>
      </c>
      <c r="D258" s="1" t="s">
        <v>76</v>
      </c>
      <c r="E258" s="1">
        <v>4100</v>
      </c>
      <c r="F258" s="1"/>
      <c r="G258" s="1"/>
      <c r="H258" s="1"/>
      <c r="I258" s="1"/>
      <c r="J258" s="1">
        <f t="shared" si="3"/>
        <v>0</v>
      </c>
      <c r="K258" s="1"/>
    </row>
    <row r="259" spans="1:11" ht="21" customHeight="1" x14ac:dyDescent="0.3">
      <c r="A259" s="1">
        <v>257</v>
      </c>
      <c r="B259" s="10">
        <v>46280</v>
      </c>
      <c r="C259" s="1" t="s">
        <v>73</v>
      </c>
      <c r="D259" s="1" t="s">
        <v>76</v>
      </c>
      <c r="E259" s="1">
        <v>4100</v>
      </c>
      <c r="F259" s="1"/>
      <c r="G259" s="1"/>
      <c r="H259" s="1"/>
      <c r="I259" s="1"/>
      <c r="J259" s="1">
        <f t="shared" si="3"/>
        <v>0</v>
      </c>
      <c r="K259" s="1"/>
    </row>
    <row r="260" spans="1:11" ht="21" customHeight="1" x14ac:dyDescent="0.3">
      <c r="A260" s="1">
        <v>258</v>
      </c>
      <c r="B260" s="10">
        <v>46281</v>
      </c>
      <c r="C260" s="1" t="s">
        <v>73</v>
      </c>
      <c r="D260" s="1" t="s">
        <v>76</v>
      </c>
      <c r="E260" s="1">
        <v>4100</v>
      </c>
      <c r="F260" s="1"/>
      <c r="G260" s="1"/>
      <c r="H260" s="1"/>
      <c r="I260" s="1"/>
      <c r="J260" s="1">
        <f t="shared" ref="J260:J323" si="4">E260*F260-G260-H260+I260</f>
        <v>0</v>
      </c>
      <c r="K260" s="1"/>
    </row>
    <row r="261" spans="1:11" ht="21" customHeight="1" x14ac:dyDescent="0.3">
      <c r="A261" s="1">
        <v>259</v>
      </c>
      <c r="B261" s="10">
        <v>46282</v>
      </c>
      <c r="C261" s="1" t="s">
        <v>73</v>
      </c>
      <c r="D261" s="1" t="s">
        <v>76</v>
      </c>
      <c r="E261" s="1">
        <v>4100</v>
      </c>
      <c r="F261" s="1"/>
      <c r="G261" s="1"/>
      <c r="H261" s="1"/>
      <c r="I261" s="1"/>
      <c r="J261" s="1">
        <f t="shared" si="4"/>
        <v>0</v>
      </c>
      <c r="K261" s="1"/>
    </row>
    <row r="262" spans="1:11" ht="21" customHeight="1" x14ac:dyDescent="0.3">
      <c r="A262" s="1">
        <v>260</v>
      </c>
      <c r="B262" s="10">
        <v>46283</v>
      </c>
      <c r="C262" s="1" t="s">
        <v>73</v>
      </c>
      <c r="D262" s="1" t="s">
        <v>76</v>
      </c>
      <c r="E262" s="1">
        <v>4100</v>
      </c>
      <c r="F262" s="1"/>
      <c r="G262" s="1"/>
      <c r="H262" s="1"/>
      <c r="I262" s="1"/>
      <c r="J262" s="1">
        <f t="shared" si="4"/>
        <v>0</v>
      </c>
      <c r="K262" s="1"/>
    </row>
    <row r="263" spans="1:11" ht="21" customHeight="1" x14ac:dyDescent="0.3">
      <c r="A263" s="1">
        <v>261</v>
      </c>
      <c r="B263" s="10">
        <v>46284</v>
      </c>
      <c r="C263" s="1" t="s">
        <v>73</v>
      </c>
      <c r="D263" s="1" t="s">
        <v>76</v>
      </c>
      <c r="E263" s="1">
        <v>4100</v>
      </c>
      <c r="F263" s="1"/>
      <c r="G263" s="1"/>
      <c r="H263" s="1"/>
      <c r="I263" s="1"/>
      <c r="J263" s="1">
        <f t="shared" si="4"/>
        <v>0</v>
      </c>
      <c r="K263" s="1"/>
    </row>
    <row r="264" spans="1:11" ht="21" customHeight="1" x14ac:dyDescent="0.3">
      <c r="A264" s="1">
        <v>262</v>
      </c>
      <c r="B264" s="10">
        <v>46285</v>
      </c>
      <c r="C264" s="1" t="s">
        <v>73</v>
      </c>
      <c r="D264" s="1" t="s">
        <v>76</v>
      </c>
      <c r="E264" s="1">
        <v>4100</v>
      </c>
      <c r="F264" s="1"/>
      <c r="G264" s="1"/>
      <c r="H264" s="1"/>
      <c r="I264" s="1"/>
      <c r="J264" s="1">
        <f t="shared" si="4"/>
        <v>0</v>
      </c>
      <c r="K264" s="1"/>
    </row>
    <row r="265" spans="1:11" ht="21" customHeight="1" x14ac:dyDescent="0.3">
      <c r="A265" s="1">
        <v>263</v>
      </c>
      <c r="B265" s="10">
        <v>46286</v>
      </c>
      <c r="C265" s="1" t="s">
        <v>73</v>
      </c>
      <c r="D265" s="1" t="s">
        <v>76</v>
      </c>
      <c r="E265" s="1">
        <v>4100</v>
      </c>
      <c r="F265" s="1"/>
      <c r="G265" s="1"/>
      <c r="H265" s="1"/>
      <c r="I265" s="1"/>
      <c r="J265" s="1">
        <f t="shared" si="4"/>
        <v>0</v>
      </c>
      <c r="K265" s="1"/>
    </row>
    <row r="266" spans="1:11" ht="21" customHeight="1" x14ac:dyDescent="0.3">
      <c r="A266" s="1">
        <v>264</v>
      </c>
      <c r="B266" s="10">
        <v>46287</v>
      </c>
      <c r="C266" s="1" t="s">
        <v>73</v>
      </c>
      <c r="D266" s="1" t="s">
        <v>76</v>
      </c>
      <c r="E266" s="1">
        <v>4100</v>
      </c>
      <c r="F266" s="1"/>
      <c r="G266" s="1"/>
      <c r="H266" s="1"/>
      <c r="I266" s="1"/>
      <c r="J266" s="1">
        <f t="shared" si="4"/>
        <v>0</v>
      </c>
      <c r="K266" s="1"/>
    </row>
    <row r="267" spans="1:11" ht="21" customHeight="1" x14ac:dyDescent="0.3">
      <c r="A267" s="1">
        <v>265</v>
      </c>
      <c r="B267" s="10">
        <v>46288</v>
      </c>
      <c r="C267" s="1" t="s">
        <v>73</v>
      </c>
      <c r="D267" s="1" t="s">
        <v>76</v>
      </c>
      <c r="E267" s="1">
        <v>4100</v>
      </c>
      <c r="F267" s="1"/>
      <c r="G267" s="1"/>
      <c r="H267" s="1"/>
      <c r="I267" s="1"/>
      <c r="J267" s="1">
        <f t="shared" si="4"/>
        <v>0</v>
      </c>
      <c r="K267" s="1"/>
    </row>
    <row r="268" spans="1:11" ht="21" customHeight="1" x14ac:dyDescent="0.3">
      <c r="A268" s="1">
        <v>266</v>
      </c>
      <c r="B268" s="10">
        <v>46289</v>
      </c>
      <c r="C268" s="1" t="s">
        <v>73</v>
      </c>
      <c r="D268" s="1" t="s">
        <v>76</v>
      </c>
      <c r="E268" s="1">
        <v>4100</v>
      </c>
      <c r="F268" s="1"/>
      <c r="G268" s="1"/>
      <c r="H268" s="1"/>
      <c r="I268" s="1"/>
      <c r="J268" s="1">
        <f t="shared" si="4"/>
        <v>0</v>
      </c>
      <c r="K268" s="1"/>
    </row>
    <row r="269" spans="1:11" ht="21" customHeight="1" x14ac:dyDescent="0.3">
      <c r="A269" s="1">
        <v>267</v>
      </c>
      <c r="B269" s="10">
        <v>46290</v>
      </c>
      <c r="C269" s="1" t="s">
        <v>73</v>
      </c>
      <c r="D269" s="1" t="s">
        <v>76</v>
      </c>
      <c r="E269" s="1">
        <v>4100</v>
      </c>
      <c r="F269" s="1"/>
      <c r="G269" s="1"/>
      <c r="H269" s="1"/>
      <c r="I269" s="1"/>
      <c r="J269" s="1">
        <f t="shared" si="4"/>
        <v>0</v>
      </c>
      <c r="K269" s="1"/>
    </row>
    <row r="270" spans="1:11" ht="21" customHeight="1" x14ac:dyDescent="0.3">
      <c r="A270" s="1">
        <v>268</v>
      </c>
      <c r="B270" s="10">
        <v>46291</v>
      </c>
      <c r="C270" s="1" t="s">
        <v>73</v>
      </c>
      <c r="D270" s="1" t="s">
        <v>76</v>
      </c>
      <c r="E270" s="1">
        <v>4100</v>
      </c>
      <c r="F270" s="1"/>
      <c r="G270" s="1"/>
      <c r="H270" s="1"/>
      <c r="I270" s="1"/>
      <c r="J270" s="1">
        <f t="shared" si="4"/>
        <v>0</v>
      </c>
      <c r="K270" s="1"/>
    </row>
    <row r="271" spans="1:11" ht="21" customHeight="1" x14ac:dyDescent="0.3">
      <c r="A271" s="1">
        <v>269</v>
      </c>
      <c r="B271" s="10">
        <v>46292</v>
      </c>
      <c r="C271" s="1" t="s">
        <v>73</v>
      </c>
      <c r="D271" s="1" t="s">
        <v>76</v>
      </c>
      <c r="E271" s="1">
        <v>4100</v>
      </c>
      <c r="F271" s="1"/>
      <c r="G271" s="1"/>
      <c r="H271" s="1"/>
      <c r="I271" s="1"/>
      <c r="J271" s="1">
        <f t="shared" si="4"/>
        <v>0</v>
      </c>
      <c r="K271" s="1"/>
    </row>
    <row r="272" spans="1:11" ht="21" customHeight="1" x14ac:dyDescent="0.3">
      <c r="A272" s="1">
        <v>270</v>
      </c>
      <c r="B272" s="10">
        <v>46293</v>
      </c>
      <c r="C272" s="1" t="s">
        <v>73</v>
      </c>
      <c r="D272" s="1" t="s">
        <v>76</v>
      </c>
      <c r="E272" s="1">
        <v>4100</v>
      </c>
      <c r="F272" s="1"/>
      <c r="G272" s="1"/>
      <c r="H272" s="1"/>
      <c r="I272" s="1"/>
      <c r="J272" s="1">
        <f t="shared" si="4"/>
        <v>0</v>
      </c>
      <c r="K272" s="1"/>
    </row>
    <row r="273" spans="1:11" ht="21" customHeight="1" x14ac:dyDescent="0.3">
      <c r="A273" s="1">
        <v>271</v>
      </c>
      <c r="B273" s="10">
        <v>46294</v>
      </c>
      <c r="C273" s="1" t="s">
        <v>73</v>
      </c>
      <c r="D273" s="1" t="s">
        <v>76</v>
      </c>
      <c r="E273" s="1">
        <v>4100</v>
      </c>
      <c r="F273" s="1"/>
      <c r="G273" s="1"/>
      <c r="H273" s="1"/>
      <c r="I273" s="1"/>
      <c r="J273" s="1">
        <f t="shared" si="4"/>
        <v>0</v>
      </c>
      <c r="K273" s="1"/>
    </row>
    <row r="274" spans="1:11" ht="21" customHeight="1" x14ac:dyDescent="0.3">
      <c r="A274" s="1">
        <v>272</v>
      </c>
      <c r="B274" s="10">
        <v>46295</v>
      </c>
      <c r="C274" s="1" t="s">
        <v>73</v>
      </c>
      <c r="D274" s="1" t="s">
        <v>76</v>
      </c>
      <c r="E274" s="1">
        <v>4100</v>
      </c>
      <c r="F274" s="1"/>
      <c r="G274" s="1"/>
      <c r="H274" s="1"/>
      <c r="I274" s="1"/>
      <c r="J274" s="1">
        <f t="shared" si="4"/>
        <v>0</v>
      </c>
      <c r="K274" s="1"/>
    </row>
    <row r="275" spans="1:11" ht="21" customHeight="1" x14ac:dyDescent="0.3">
      <c r="A275" s="1">
        <v>273</v>
      </c>
      <c r="B275" s="10">
        <v>46296</v>
      </c>
      <c r="C275" s="1" t="s">
        <v>73</v>
      </c>
      <c r="D275" s="1" t="s">
        <v>76</v>
      </c>
      <c r="E275" s="1">
        <v>4100</v>
      </c>
      <c r="F275" s="1"/>
      <c r="G275" s="1"/>
      <c r="H275" s="1"/>
      <c r="I275" s="1"/>
      <c r="J275" s="1">
        <f t="shared" si="4"/>
        <v>0</v>
      </c>
      <c r="K275" s="1"/>
    </row>
    <row r="276" spans="1:11" ht="21" customHeight="1" x14ac:dyDescent="0.3">
      <c r="A276" s="1">
        <v>274</v>
      </c>
      <c r="B276" s="10">
        <v>46297</v>
      </c>
      <c r="C276" s="1" t="s">
        <v>73</v>
      </c>
      <c r="D276" s="1" t="s">
        <v>76</v>
      </c>
      <c r="E276" s="1">
        <v>4100</v>
      </c>
      <c r="F276" s="1"/>
      <c r="G276" s="1"/>
      <c r="H276" s="1"/>
      <c r="I276" s="1"/>
      <c r="J276" s="1">
        <f t="shared" si="4"/>
        <v>0</v>
      </c>
      <c r="K276" s="1"/>
    </row>
    <row r="277" spans="1:11" ht="21" customHeight="1" x14ac:dyDescent="0.3">
      <c r="A277" s="1">
        <v>275</v>
      </c>
      <c r="B277" s="10">
        <v>46298</v>
      </c>
      <c r="C277" s="1" t="s">
        <v>73</v>
      </c>
      <c r="D277" s="1" t="s">
        <v>76</v>
      </c>
      <c r="E277" s="1">
        <v>4100</v>
      </c>
      <c r="F277" s="1"/>
      <c r="G277" s="1"/>
      <c r="H277" s="1"/>
      <c r="I277" s="1"/>
      <c r="J277" s="1">
        <f t="shared" si="4"/>
        <v>0</v>
      </c>
      <c r="K277" s="1"/>
    </row>
    <row r="278" spans="1:11" ht="21" customHeight="1" x14ac:dyDescent="0.3">
      <c r="A278" s="1">
        <v>276</v>
      </c>
      <c r="B278" s="10">
        <v>46299</v>
      </c>
      <c r="C278" s="1" t="s">
        <v>73</v>
      </c>
      <c r="D278" s="1" t="s">
        <v>76</v>
      </c>
      <c r="E278" s="1">
        <v>4100</v>
      </c>
      <c r="F278" s="1"/>
      <c r="G278" s="1"/>
      <c r="H278" s="1"/>
      <c r="I278" s="1"/>
      <c r="J278" s="1">
        <f t="shared" si="4"/>
        <v>0</v>
      </c>
      <c r="K278" s="1"/>
    </row>
    <row r="279" spans="1:11" ht="21" customHeight="1" x14ac:dyDescent="0.3">
      <c r="A279" s="1">
        <v>277</v>
      </c>
      <c r="B279" s="10">
        <v>46300</v>
      </c>
      <c r="C279" s="1" t="s">
        <v>73</v>
      </c>
      <c r="D279" s="1" t="s">
        <v>76</v>
      </c>
      <c r="E279" s="1">
        <v>4100</v>
      </c>
      <c r="F279" s="1"/>
      <c r="G279" s="1"/>
      <c r="H279" s="1"/>
      <c r="I279" s="1"/>
      <c r="J279" s="1">
        <f t="shared" si="4"/>
        <v>0</v>
      </c>
      <c r="K279" s="1"/>
    </row>
    <row r="280" spans="1:11" ht="21" customHeight="1" x14ac:dyDescent="0.3">
      <c r="A280" s="1">
        <v>278</v>
      </c>
      <c r="B280" s="10">
        <v>46301</v>
      </c>
      <c r="C280" s="1" t="s">
        <v>73</v>
      </c>
      <c r="D280" s="1" t="s">
        <v>76</v>
      </c>
      <c r="E280" s="1">
        <v>4100</v>
      </c>
      <c r="F280" s="1"/>
      <c r="G280" s="1"/>
      <c r="H280" s="1"/>
      <c r="I280" s="1"/>
      <c r="J280" s="1">
        <f t="shared" si="4"/>
        <v>0</v>
      </c>
      <c r="K280" s="1"/>
    </row>
    <row r="281" spans="1:11" ht="21" customHeight="1" x14ac:dyDescent="0.3">
      <c r="A281" s="1">
        <v>279</v>
      </c>
      <c r="B281" s="10">
        <v>46302</v>
      </c>
      <c r="C281" s="1" t="s">
        <v>73</v>
      </c>
      <c r="D281" s="1" t="s">
        <v>76</v>
      </c>
      <c r="E281" s="1">
        <v>4100</v>
      </c>
      <c r="F281" s="1"/>
      <c r="G281" s="1"/>
      <c r="H281" s="1"/>
      <c r="I281" s="1"/>
      <c r="J281" s="1">
        <f t="shared" si="4"/>
        <v>0</v>
      </c>
      <c r="K281" s="1"/>
    </row>
    <row r="282" spans="1:11" ht="21" customHeight="1" x14ac:dyDescent="0.3">
      <c r="A282" s="1">
        <v>280</v>
      </c>
      <c r="B282" s="10">
        <v>46303</v>
      </c>
      <c r="C282" s="1" t="s">
        <v>73</v>
      </c>
      <c r="D282" s="1" t="s">
        <v>76</v>
      </c>
      <c r="E282" s="1">
        <v>4100</v>
      </c>
      <c r="F282" s="1"/>
      <c r="G282" s="1"/>
      <c r="H282" s="1"/>
      <c r="I282" s="1"/>
      <c r="J282" s="1">
        <f t="shared" si="4"/>
        <v>0</v>
      </c>
      <c r="K282" s="1"/>
    </row>
    <row r="283" spans="1:11" ht="21" customHeight="1" x14ac:dyDescent="0.3">
      <c r="A283" s="1">
        <v>281</v>
      </c>
      <c r="B283" s="10">
        <v>46304</v>
      </c>
      <c r="C283" s="1" t="s">
        <v>73</v>
      </c>
      <c r="D283" s="1" t="s">
        <v>76</v>
      </c>
      <c r="E283" s="1">
        <v>4100</v>
      </c>
      <c r="F283" s="1"/>
      <c r="G283" s="1"/>
      <c r="H283" s="1"/>
      <c r="I283" s="1"/>
      <c r="J283" s="1">
        <f t="shared" si="4"/>
        <v>0</v>
      </c>
      <c r="K283" s="1"/>
    </row>
    <row r="284" spans="1:11" ht="21" customHeight="1" x14ac:dyDescent="0.3">
      <c r="A284" s="1">
        <v>282</v>
      </c>
      <c r="B284" s="10">
        <v>46305</v>
      </c>
      <c r="C284" s="1" t="s">
        <v>73</v>
      </c>
      <c r="D284" s="1" t="s">
        <v>76</v>
      </c>
      <c r="E284" s="1">
        <v>4100</v>
      </c>
      <c r="F284" s="1"/>
      <c r="G284" s="1"/>
      <c r="H284" s="1"/>
      <c r="I284" s="1"/>
      <c r="J284" s="1">
        <f t="shared" si="4"/>
        <v>0</v>
      </c>
      <c r="K284" s="1"/>
    </row>
    <row r="285" spans="1:11" ht="21" customHeight="1" x14ac:dyDescent="0.3">
      <c r="A285" s="1">
        <v>283</v>
      </c>
      <c r="B285" s="10">
        <v>46306</v>
      </c>
      <c r="C285" s="1" t="s">
        <v>73</v>
      </c>
      <c r="D285" s="1" t="s">
        <v>76</v>
      </c>
      <c r="E285" s="1">
        <v>4100</v>
      </c>
      <c r="F285" s="1"/>
      <c r="G285" s="1"/>
      <c r="H285" s="1"/>
      <c r="I285" s="1"/>
      <c r="J285" s="1">
        <f t="shared" si="4"/>
        <v>0</v>
      </c>
      <c r="K285" s="1"/>
    </row>
    <row r="286" spans="1:11" ht="21" customHeight="1" x14ac:dyDescent="0.3">
      <c r="A286" s="1">
        <v>284</v>
      </c>
      <c r="B286" s="10">
        <v>46307</v>
      </c>
      <c r="C286" s="1" t="s">
        <v>73</v>
      </c>
      <c r="D286" s="1" t="s">
        <v>76</v>
      </c>
      <c r="E286" s="1">
        <v>4100</v>
      </c>
      <c r="F286" s="1"/>
      <c r="G286" s="1"/>
      <c r="H286" s="1"/>
      <c r="I286" s="1"/>
      <c r="J286" s="1">
        <f t="shared" si="4"/>
        <v>0</v>
      </c>
      <c r="K286" s="1"/>
    </row>
    <row r="287" spans="1:11" ht="21" customHeight="1" x14ac:dyDescent="0.3">
      <c r="A287" s="1">
        <v>285</v>
      </c>
      <c r="B287" s="10">
        <v>46308</v>
      </c>
      <c r="C287" s="1" t="s">
        <v>73</v>
      </c>
      <c r="D287" s="1" t="s">
        <v>76</v>
      </c>
      <c r="E287" s="1">
        <v>4100</v>
      </c>
      <c r="F287" s="1"/>
      <c r="G287" s="1"/>
      <c r="H287" s="1"/>
      <c r="I287" s="1"/>
      <c r="J287" s="1">
        <f t="shared" si="4"/>
        <v>0</v>
      </c>
      <c r="K287" s="1"/>
    </row>
    <row r="288" spans="1:11" ht="21" customHeight="1" x14ac:dyDescent="0.3">
      <c r="A288" s="1">
        <v>286</v>
      </c>
      <c r="B288" s="10">
        <v>46309</v>
      </c>
      <c r="C288" s="1" t="s">
        <v>73</v>
      </c>
      <c r="D288" s="1" t="s">
        <v>76</v>
      </c>
      <c r="E288" s="1">
        <v>4100</v>
      </c>
      <c r="F288" s="1"/>
      <c r="G288" s="1"/>
      <c r="H288" s="1"/>
      <c r="I288" s="1"/>
      <c r="J288" s="1">
        <f t="shared" si="4"/>
        <v>0</v>
      </c>
      <c r="K288" s="1"/>
    </row>
    <row r="289" spans="1:11" ht="21" customHeight="1" x14ac:dyDescent="0.3">
      <c r="A289" s="1">
        <v>287</v>
      </c>
      <c r="B289" s="10">
        <v>46310</v>
      </c>
      <c r="C289" s="1" t="s">
        <v>73</v>
      </c>
      <c r="D289" s="1" t="s">
        <v>76</v>
      </c>
      <c r="E289" s="1">
        <v>4100</v>
      </c>
      <c r="F289" s="1"/>
      <c r="G289" s="1"/>
      <c r="H289" s="1"/>
      <c r="I289" s="1"/>
      <c r="J289" s="1">
        <f t="shared" si="4"/>
        <v>0</v>
      </c>
      <c r="K289" s="1"/>
    </row>
    <row r="290" spans="1:11" ht="21" customHeight="1" x14ac:dyDescent="0.3">
      <c r="A290" s="1">
        <v>288</v>
      </c>
      <c r="B290" s="10">
        <v>46311</v>
      </c>
      <c r="C290" s="1" t="s">
        <v>73</v>
      </c>
      <c r="D290" s="1" t="s">
        <v>76</v>
      </c>
      <c r="E290" s="1">
        <v>4100</v>
      </c>
      <c r="F290" s="1"/>
      <c r="G290" s="1"/>
      <c r="H290" s="1"/>
      <c r="I290" s="1"/>
      <c r="J290" s="1">
        <f t="shared" si="4"/>
        <v>0</v>
      </c>
      <c r="K290" s="1"/>
    </row>
    <row r="291" spans="1:11" ht="21" customHeight="1" x14ac:dyDescent="0.3">
      <c r="A291" s="1">
        <v>289</v>
      </c>
      <c r="B291" s="10">
        <v>46312</v>
      </c>
      <c r="C291" s="1" t="s">
        <v>73</v>
      </c>
      <c r="D291" s="1" t="s">
        <v>76</v>
      </c>
      <c r="E291" s="1">
        <v>4100</v>
      </c>
      <c r="F291" s="1"/>
      <c r="G291" s="1"/>
      <c r="H291" s="1"/>
      <c r="I291" s="1"/>
      <c r="J291" s="1">
        <f t="shared" si="4"/>
        <v>0</v>
      </c>
      <c r="K291" s="1"/>
    </row>
    <row r="292" spans="1:11" ht="21" customHeight="1" x14ac:dyDescent="0.3">
      <c r="A292" s="1">
        <v>290</v>
      </c>
      <c r="B292" s="10">
        <v>46313</v>
      </c>
      <c r="C292" s="1" t="s">
        <v>73</v>
      </c>
      <c r="D292" s="1" t="s">
        <v>76</v>
      </c>
      <c r="E292" s="1">
        <v>4100</v>
      </c>
      <c r="F292" s="1"/>
      <c r="G292" s="1"/>
      <c r="H292" s="1"/>
      <c r="I292" s="1"/>
      <c r="J292" s="1">
        <f t="shared" si="4"/>
        <v>0</v>
      </c>
      <c r="K292" s="1"/>
    </row>
    <row r="293" spans="1:11" ht="21" customHeight="1" x14ac:dyDescent="0.3">
      <c r="A293" s="1">
        <v>291</v>
      </c>
      <c r="B293" s="10">
        <v>46314</v>
      </c>
      <c r="C293" s="1" t="s">
        <v>73</v>
      </c>
      <c r="D293" s="1" t="s">
        <v>76</v>
      </c>
      <c r="E293" s="1">
        <v>4100</v>
      </c>
      <c r="F293" s="1"/>
      <c r="G293" s="1"/>
      <c r="H293" s="1"/>
      <c r="I293" s="1"/>
      <c r="J293" s="1">
        <f t="shared" si="4"/>
        <v>0</v>
      </c>
      <c r="K293" s="1"/>
    </row>
    <row r="294" spans="1:11" ht="21" customHeight="1" x14ac:dyDescent="0.3">
      <c r="A294" s="1">
        <v>292</v>
      </c>
      <c r="B294" s="10">
        <v>46315</v>
      </c>
      <c r="C294" s="1" t="s">
        <v>73</v>
      </c>
      <c r="D294" s="1" t="s">
        <v>76</v>
      </c>
      <c r="E294" s="1">
        <v>4100</v>
      </c>
      <c r="F294" s="1"/>
      <c r="G294" s="1"/>
      <c r="H294" s="1"/>
      <c r="I294" s="1"/>
      <c r="J294" s="1">
        <f t="shared" si="4"/>
        <v>0</v>
      </c>
      <c r="K294" s="1"/>
    </row>
    <row r="295" spans="1:11" ht="21" customHeight="1" x14ac:dyDescent="0.3">
      <c r="A295" s="1">
        <v>293</v>
      </c>
      <c r="B295" s="10">
        <v>46316</v>
      </c>
      <c r="C295" s="1" t="s">
        <v>73</v>
      </c>
      <c r="D295" s="1" t="s">
        <v>76</v>
      </c>
      <c r="E295" s="1">
        <v>4100</v>
      </c>
      <c r="F295" s="1"/>
      <c r="G295" s="1"/>
      <c r="H295" s="1"/>
      <c r="I295" s="1"/>
      <c r="J295" s="1">
        <f t="shared" si="4"/>
        <v>0</v>
      </c>
      <c r="K295" s="1"/>
    </row>
    <row r="296" spans="1:11" ht="21" customHeight="1" x14ac:dyDescent="0.3">
      <c r="A296" s="1">
        <v>294</v>
      </c>
      <c r="B296" s="10">
        <v>46317</v>
      </c>
      <c r="C296" s="1" t="s">
        <v>73</v>
      </c>
      <c r="D296" s="1" t="s">
        <v>76</v>
      </c>
      <c r="E296" s="1">
        <v>4100</v>
      </c>
      <c r="F296" s="1"/>
      <c r="G296" s="1"/>
      <c r="H296" s="1"/>
      <c r="I296" s="1"/>
      <c r="J296" s="1">
        <f t="shared" si="4"/>
        <v>0</v>
      </c>
      <c r="K296" s="1"/>
    </row>
    <row r="297" spans="1:11" ht="21" customHeight="1" x14ac:dyDescent="0.3">
      <c r="A297" s="1">
        <v>295</v>
      </c>
      <c r="B297" s="10">
        <v>46318</v>
      </c>
      <c r="C297" s="1" t="s">
        <v>73</v>
      </c>
      <c r="D297" s="1" t="s">
        <v>76</v>
      </c>
      <c r="E297" s="1">
        <v>4100</v>
      </c>
      <c r="F297" s="1"/>
      <c r="G297" s="1"/>
      <c r="H297" s="1"/>
      <c r="I297" s="1"/>
      <c r="J297" s="1">
        <f t="shared" si="4"/>
        <v>0</v>
      </c>
      <c r="K297" s="1"/>
    </row>
    <row r="298" spans="1:11" ht="21" customHeight="1" x14ac:dyDescent="0.3">
      <c r="A298" s="1">
        <v>296</v>
      </c>
      <c r="B298" s="10">
        <v>46319</v>
      </c>
      <c r="C298" s="1" t="s">
        <v>73</v>
      </c>
      <c r="D298" s="1" t="s">
        <v>76</v>
      </c>
      <c r="E298" s="1">
        <v>4100</v>
      </c>
      <c r="F298" s="1"/>
      <c r="G298" s="1"/>
      <c r="H298" s="1"/>
      <c r="I298" s="1"/>
      <c r="J298" s="1">
        <f t="shared" si="4"/>
        <v>0</v>
      </c>
      <c r="K298" s="1"/>
    </row>
    <row r="299" spans="1:11" ht="21" customHeight="1" x14ac:dyDescent="0.3">
      <c r="A299" s="1">
        <v>297</v>
      </c>
      <c r="B299" s="10">
        <v>46320</v>
      </c>
      <c r="C299" s="1" t="s">
        <v>73</v>
      </c>
      <c r="D299" s="1" t="s">
        <v>76</v>
      </c>
      <c r="E299" s="1">
        <v>4100</v>
      </c>
      <c r="F299" s="1"/>
      <c r="G299" s="1"/>
      <c r="H299" s="1"/>
      <c r="I299" s="1"/>
      <c r="J299" s="1">
        <f t="shared" si="4"/>
        <v>0</v>
      </c>
      <c r="K299" s="1"/>
    </row>
    <row r="300" spans="1:11" ht="21" customHeight="1" x14ac:dyDescent="0.3">
      <c r="A300" s="1">
        <v>298</v>
      </c>
      <c r="B300" s="10">
        <v>46321</v>
      </c>
      <c r="C300" s="1" t="s">
        <v>73</v>
      </c>
      <c r="D300" s="1" t="s">
        <v>76</v>
      </c>
      <c r="E300" s="1">
        <v>4100</v>
      </c>
      <c r="F300" s="1"/>
      <c r="G300" s="1"/>
      <c r="H300" s="1"/>
      <c r="I300" s="1"/>
      <c r="J300" s="1">
        <f t="shared" si="4"/>
        <v>0</v>
      </c>
      <c r="K300" s="1"/>
    </row>
    <row r="301" spans="1:11" ht="21" customHeight="1" x14ac:dyDescent="0.3">
      <c r="A301" s="1">
        <v>299</v>
      </c>
      <c r="B301" s="10">
        <v>46322</v>
      </c>
      <c r="C301" s="1" t="s">
        <v>73</v>
      </c>
      <c r="D301" s="1" t="s">
        <v>76</v>
      </c>
      <c r="E301" s="1">
        <v>4100</v>
      </c>
      <c r="F301" s="1"/>
      <c r="G301" s="1"/>
      <c r="H301" s="1"/>
      <c r="I301" s="1"/>
      <c r="J301" s="1">
        <f t="shared" si="4"/>
        <v>0</v>
      </c>
      <c r="K301" s="1"/>
    </row>
    <row r="302" spans="1:11" ht="21" customHeight="1" x14ac:dyDescent="0.3">
      <c r="A302" s="1">
        <v>300</v>
      </c>
      <c r="B302" s="10">
        <v>46323</v>
      </c>
      <c r="C302" s="1" t="s">
        <v>73</v>
      </c>
      <c r="D302" s="1" t="s">
        <v>76</v>
      </c>
      <c r="E302" s="1">
        <v>4100</v>
      </c>
      <c r="F302" s="1"/>
      <c r="G302" s="1"/>
      <c r="H302" s="1"/>
      <c r="I302" s="1"/>
      <c r="J302" s="1">
        <f t="shared" si="4"/>
        <v>0</v>
      </c>
      <c r="K302" s="1"/>
    </row>
    <row r="303" spans="1:11" ht="21" customHeight="1" x14ac:dyDescent="0.3">
      <c r="A303" s="1">
        <v>301</v>
      </c>
      <c r="B303" s="10">
        <v>46324</v>
      </c>
      <c r="C303" s="1" t="s">
        <v>73</v>
      </c>
      <c r="D303" s="1" t="s">
        <v>76</v>
      </c>
      <c r="E303" s="1">
        <v>4100</v>
      </c>
      <c r="F303" s="1"/>
      <c r="G303" s="1"/>
      <c r="H303" s="1"/>
      <c r="I303" s="1"/>
      <c r="J303" s="1">
        <f t="shared" si="4"/>
        <v>0</v>
      </c>
      <c r="K303" s="1"/>
    </row>
    <row r="304" spans="1:11" ht="21" customHeight="1" x14ac:dyDescent="0.3">
      <c r="A304" s="1">
        <v>302</v>
      </c>
      <c r="B304" s="10">
        <v>46325</v>
      </c>
      <c r="C304" s="1" t="s">
        <v>73</v>
      </c>
      <c r="D304" s="1" t="s">
        <v>76</v>
      </c>
      <c r="E304" s="1">
        <v>4100</v>
      </c>
      <c r="F304" s="1"/>
      <c r="G304" s="1"/>
      <c r="H304" s="1"/>
      <c r="I304" s="1"/>
      <c r="J304" s="1">
        <f t="shared" si="4"/>
        <v>0</v>
      </c>
      <c r="K304" s="1"/>
    </row>
    <row r="305" spans="1:11" ht="21" customHeight="1" x14ac:dyDescent="0.3">
      <c r="A305" s="1">
        <v>303</v>
      </c>
      <c r="B305" s="10">
        <v>46326</v>
      </c>
      <c r="C305" s="1" t="s">
        <v>73</v>
      </c>
      <c r="D305" s="1" t="s">
        <v>76</v>
      </c>
      <c r="E305" s="1">
        <v>4100</v>
      </c>
      <c r="F305" s="1"/>
      <c r="G305" s="1"/>
      <c r="H305" s="1"/>
      <c r="I305" s="1"/>
      <c r="J305" s="1">
        <f t="shared" si="4"/>
        <v>0</v>
      </c>
      <c r="K305" s="1"/>
    </row>
    <row r="306" spans="1:11" ht="21" customHeight="1" x14ac:dyDescent="0.3">
      <c r="A306" s="1">
        <v>304</v>
      </c>
      <c r="B306" s="10">
        <v>46327</v>
      </c>
      <c r="C306" s="1" t="s">
        <v>73</v>
      </c>
      <c r="D306" s="1" t="s">
        <v>76</v>
      </c>
      <c r="E306" s="1">
        <v>4100</v>
      </c>
      <c r="F306" s="1"/>
      <c r="G306" s="1"/>
      <c r="H306" s="1"/>
      <c r="I306" s="1"/>
      <c r="J306" s="1">
        <f t="shared" si="4"/>
        <v>0</v>
      </c>
      <c r="K306" s="1"/>
    </row>
    <row r="307" spans="1:11" ht="21" customHeight="1" x14ac:dyDescent="0.3">
      <c r="A307" s="1">
        <v>305</v>
      </c>
      <c r="B307" s="10">
        <v>46328</v>
      </c>
      <c r="C307" s="1" t="s">
        <v>73</v>
      </c>
      <c r="D307" s="1" t="s">
        <v>76</v>
      </c>
      <c r="E307" s="1">
        <v>4100</v>
      </c>
      <c r="F307" s="1"/>
      <c r="G307" s="1"/>
      <c r="H307" s="1"/>
      <c r="I307" s="1"/>
      <c r="J307" s="1">
        <f t="shared" si="4"/>
        <v>0</v>
      </c>
      <c r="K307" s="1"/>
    </row>
    <row r="308" spans="1:11" ht="21" customHeight="1" x14ac:dyDescent="0.3">
      <c r="A308" s="1">
        <v>306</v>
      </c>
      <c r="B308" s="10">
        <v>46329</v>
      </c>
      <c r="C308" s="1" t="s">
        <v>73</v>
      </c>
      <c r="D308" s="1" t="s">
        <v>76</v>
      </c>
      <c r="E308" s="1">
        <v>4100</v>
      </c>
      <c r="F308" s="1"/>
      <c r="G308" s="1"/>
      <c r="H308" s="1"/>
      <c r="I308" s="1"/>
      <c r="J308" s="1">
        <f t="shared" si="4"/>
        <v>0</v>
      </c>
      <c r="K308" s="1"/>
    </row>
    <row r="309" spans="1:11" ht="21" customHeight="1" x14ac:dyDescent="0.3">
      <c r="A309" s="1">
        <v>307</v>
      </c>
      <c r="B309" s="10">
        <v>46330</v>
      </c>
      <c r="C309" s="1" t="s">
        <v>73</v>
      </c>
      <c r="D309" s="1" t="s">
        <v>76</v>
      </c>
      <c r="E309" s="1">
        <v>4100</v>
      </c>
      <c r="F309" s="1"/>
      <c r="G309" s="1"/>
      <c r="H309" s="1"/>
      <c r="I309" s="1"/>
      <c r="J309" s="1">
        <f t="shared" si="4"/>
        <v>0</v>
      </c>
      <c r="K309" s="1"/>
    </row>
    <row r="310" spans="1:11" ht="21" customHeight="1" x14ac:dyDescent="0.3">
      <c r="A310" s="1">
        <v>308</v>
      </c>
      <c r="B310" s="10">
        <v>46331</v>
      </c>
      <c r="C310" s="1" t="s">
        <v>73</v>
      </c>
      <c r="D310" s="1" t="s">
        <v>76</v>
      </c>
      <c r="E310" s="1">
        <v>4100</v>
      </c>
      <c r="F310" s="1"/>
      <c r="G310" s="1"/>
      <c r="H310" s="1"/>
      <c r="I310" s="1"/>
      <c r="J310" s="1">
        <f t="shared" si="4"/>
        <v>0</v>
      </c>
      <c r="K310" s="1"/>
    </row>
    <row r="311" spans="1:11" ht="21" customHeight="1" x14ac:dyDescent="0.3">
      <c r="A311" s="1">
        <v>309</v>
      </c>
      <c r="B311" s="10">
        <v>46332</v>
      </c>
      <c r="C311" s="1" t="s">
        <v>73</v>
      </c>
      <c r="D311" s="1" t="s">
        <v>76</v>
      </c>
      <c r="E311" s="1">
        <v>4100</v>
      </c>
      <c r="F311" s="1"/>
      <c r="G311" s="1"/>
      <c r="H311" s="1"/>
      <c r="I311" s="1"/>
      <c r="J311" s="1">
        <f t="shared" si="4"/>
        <v>0</v>
      </c>
      <c r="K311" s="1"/>
    </row>
    <row r="312" spans="1:11" ht="21" customHeight="1" x14ac:dyDescent="0.3">
      <c r="A312" s="1">
        <v>310</v>
      </c>
      <c r="B312" s="10">
        <v>46333</v>
      </c>
      <c r="C312" s="1" t="s">
        <v>73</v>
      </c>
      <c r="D312" s="1" t="s">
        <v>76</v>
      </c>
      <c r="E312" s="1">
        <v>4100</v>
      </c>
      <c r="F312" s="1"/>
      <c r="G312" s="1"/>
      <c r="H312" s="1"/>
      <c r="I312" s="1"/>
      <c r="J312" s="1">
        <f t="shared" si="4"/>
        <v>0</v>
      </c>
      <c r="K312" s="1"/>
    </row>
    <row r="313" spans="1:11" ht="21" customHeight="1" x14ac:dyDescent="0.3">
      <c r="A313" s="1">
        <v>311</v>
      </c>
      <c r="B313" s="10">
        <v>46334</v>
      </c>
      <c r="C313" s="1" t="s">
        <v>73</v>
      </c>
      <c r="D313" s="1" t="s">
        <v>76</v>
      </c>
      <c r="E313" s="1">
        <v>4100</v>
      </c>
      <c r="F313" s="1"/>
      <c r="G313" s="1"/>
      <c r="H313" s="1"/>
      <c r="I313" s="1"/>
      <c r="J313" s="1">
        <f t="shared" si="4"/>
        <v>0</v>
      </c>
      <c r="K313" s="1"/>
    </row>
    <row r="314" spans="1:11" ht="21" customHeight="1" x14ac:dyDescent="0.3">
      <c r="A314" s="1">
        <v>312</v>
      </c>
      <c r="B314" s="10">
        <v>46335</v>
      </c>
      <c r="C314" s="1" t="s">
        <v>73</v>
      </c>
      <c r="D314" s="1" t="s">
        <v>76</v>
      </c>
      <c r="E314" s="1">
        <v>4100</v>
      </c>
      <c r="F314" s="1"/>
      <c r="G314" s="1"/>
      <c r="H314" s="1"/>
      <c r="I314" s="1"/>
      <c r="J314" s="1">
        <f t="shared" si="4"/>
        <v>0</v>
      </c>
      <c r="K314" s="1"/>
    </row>
    <row r="315" spans="1:11" ht="21" customHeight="1" x14ac:dyDescent="0.3">
      <c r="A315" s="1">
        <v>313</v>
      </c>
      <c r="B315" s="10">
        <v>46336</v>
      </c>
      <c r="C315" s="1" t="s">
        <v>73</v>
      </c>
      <c r="D315" s="1" t="s">
        <v>76</v>
      </c>
      <c r="E315" s="1">
        <v>4100</v>
      </c>
      <c r="F315" s="1"/>
      <c r="G315" s="1"/>
      <c r="H315" s="1"/>
      <c r="I315" s="1"/>
      <c r="J315" s="1">
        <f t="shared" si="4"/>
        <v>0</v>
      </c>
      <c r="K315" s="1"/>
    </row>
    <row r="316" spans="1:11" ht="21" customHeight="1" x14ac:dyDescent="0.3">
      <c r="A316" s="1">
        <v>314</v>
      </c>
      <c r="B316" s="10">
        <v>46337</v>
      </c>
      <c r="C316" s="1" t="s">
        <v>73</v>
      </c>
      <c r="D316" s="1" t="s">
        <v>76</v>
      </c>
      <c r="E316" s="1">
        <v>4100</v>
      </c>
      <c r="F316" s="1"/>
      <c r="G316" s="1"/>
      <c r="H316" s="1"/>
      <c r="I316" s="1"/>
      <c r="J316" s="1">
        <f t="shared" si="4"/>
        <v>0</v>
      </c>
      <c r="K316" s="1"/>
    </row>
    <row r="317" spans="1:11" ht="21" customHeight="1" x14ac:dyDescent="0.3">
      <c r="A317" s="1">
        <v>315</v>
      </c>
      <c r="B317" s="10">
        <v>46338</v>
      </c>
      <c r="C317" s="1" t="s">
        <v>73</v>
      </c>
      <c r="D317" s="1" t="s">
        <v>76</v>
      </c>
      <c r="E317" s="1">
        <v>4100</v>
      </c>
      <c r="F317" s="1"/>
      <c r="G317" s="1"/>
      <c r="H317" s="1"/>
      <c r="I317" s="1"/>
      <c r="J317" s="1">
        <f t="shared" si="4"/>
        <v>0</v>
      </c>
      <c r="K317" s="1"/>
    </row>
    <row r="318" spans="1:11" ht="21" customHeight="1" x14ac:dyDescent="0.3">
      <c r="A318" s="1">
        <v>316</v>
      </c>
      <c r="B318" s="10">
        <v>46339</v>
      </c>
      <c r="C318" s="1" t="s">
        <v>73</v>
      </c>
      <c r="D318" s="1" t="s">
        <v>76</v>
      </c>
      <c r="E318" s="1">
        <v>4100</v>
      </c>
      <c r="F318" s="1"/>
      <c r="G318" s="1"/>
      <c r="H318" s="1"/>
      <c r="I318" s="1"/>
      <c r="J318" s="1">
        <f t="shared" si="4"/>
        <v>0</v>
      </c>
      <c r="K318" s="1"/>
    </row>
    <row r="319" spans="1:11" ht="21" customHeight="1" x14ac:dyDescent="0.3">
      <c r="A319" s="1">
        <v>317</v>
      </c>
      <c r="B319" s="10">
        <v>46340</v>
      </c>
      <c r="C319" s="1" t="s">
        <v>73</v>
      </c>
      <c r="D319" s="1" t="s">
        <v>76</v>
      </c>
      <c r="E319" s="1">
        <v>4100</v>
      </c>
      <c r="F319" s="1"/>
      <c r="G319" s="1"/>
      <c r="H319" s="1"/>
      <c r="I319" s="1"/>
      <c r="J319" s="1">
        <f t="shared" si="4"/>
        <v>0</v>
      </c>
      <c r="K319" s="1"/>
    </row>
    <row r="320" spans="1:11" ht="21" customHeight="1" x14ac:dyDescent="0.3">
      <c r="A320" s="1">
        <v>318</v>
      </c>
      <c r="B320" s="10">
        <v>46341</v>
      </c>
      <c r="C320" s="1" t="s">
        <v>73</v>
      </c>
      <c r="D320" s="1" t="s">
        <v>76</v>
      </c>
      <c r="E320" s="1">
        <v>4100</v>
      </c>
      <c r="F320" s="1"/>
      <c r="G320" s="1"/>
      <c r="H320" s="1"/>
      <c r="I320" s="1"/>
      <c r="J320" s="1">
        <f t="shared" si="4"/>
        <v>0</v>
      </c>
      <c r="K320" s="1"/>
    </row>
    <row r="321" spans="1:11" ht="21" customHeight="1" x14ac:dyDescent="0.3">
      <c r="A321" s="1">
        <v>319</v>
      </c>
      <c r="B321" s="10">
        <v>46342</v>
      </c>
      <c r="C321" s="1" t="s">
        <v>73</v>
      </c>
      <c r="D321" s="1" t="s">
        <v>76</v>
      </c>
      <c r="E321" s="1">
        <v>4100</v>
      </c>
      <c r="F321" s="1"/>
      <c r="G321" s="1"/>
      <c r="H321" s="1"/>
      <c r="I321" s="1"/>
      <c r="J321" s="1">
        <f t="shared" si="4"/>
        <v>0</v>
      </c>
      <c r="K321" s="1"/>
    </row>
    <row r="322" spans="1:11" ht="21" customHeight="1" x14ac:dyDescent="0.3">
      <c r="A322" s="1">
        <v>320</v>
      </c>
      <c r="B322" s="10">
        <v>46343</v>
      </c>
      <c r="C322" s="1" t="s">
        <v>73</v>
      </c>
      <c r="D322" s="1" t="s">
        <v>76</v>
      </c>
      <c r="E322" s="1">
        <v>4100</v>
      </c>
      <c r="F322" s="1"/>
      <c r="G322" s="1"/>
      <c r="H322" s="1"/>
      <c r="I322" s="1"/>
      <c r="J322" s="1">
        <f t="shared" si="4"/>
        <v>0</v>
      </c>
      <c r="K322" s="1"/>
    </row>
    <row r="323" spans="1:11" ht="21" customHeight="1" x14ac:dyDescent="0.3">
      <c r="A323" s="1">
        <v>321</v>
      </c>
      <c r="B323" s="10">
        <v>46344</v>
      </c>
      <c r="C323" s="1" t="s">
        <v>73</v>
      </c>
      <c r="D323" s="1" t="s">
        <v>76</v>
      </c>
      <c r="E323" s="1">
        <v>4100</v>
      </c>
      <c r="F323" s="1"/>
      <c r="G323" s="1"/>
      <c r="H323" s="1"/>
      <c r="I323" s="1"/>
      <c r="J323" s="1">
        <f t="shared" si="4"/>
        <v>0</v>
      </c>
      <c r="K323" s="1"/>
    </row>
    <row r="324" spans="1:11" ht="21" customHeight="1" x14ac:dyDescent="0.3">
      <c r="A324" s="1">
        <v>322</v>
      </c>
      <c r="B324" s="10">
        <v>46345</v>
      </c>
      <c r="C324" s="1" t="s">
        <v>73</v>
      </c>
      <c r="D324" s="1" t="s">
        <v>76</v>
      </c>
      <c r="E324" s="1">
        <v>4100</v>
      </c>
      <c r="F324" s="1"/>
      <c r="G324" s="1"/>
      <c r="H324" s="1"/>
      <c r="I324" s="1"/>
      <c r="J324" s="1">
        <f t="shared" ref="J324:J367" si="5">E324*F324-G324-H324+I324</f>
        <v>0</v>
      </c>
      <c r="K324" s="1"/>
    </row>
    <row r="325" spans="1:11" ht="21" customHeight="1" x14ac:dyDescent="0.3">
      <c r="A325" s="1">
        <v>323</v>
      </c>
      <c r="B325" s="10">
        <v>46346</v>
      </c>
      <c r="C325" s="1" t="s">
        <v>73</v>
      </c>
      <c r="D325" s="1" t="s">
        <v>76</v>
      </c>
      <c r="E325" s="1">
        <v>4100</v>
      </c>
      <c r="F325" s="1"/>
      <c r="G325" s="1"/>
      <c r="H325" s="1"/>
      <c r="I325" s="1"/>
      <c r="J325" s="1">
        <f t="shared" si="5"/>
        <v>0</v>
      </c>
      <c r="K325" s="1"/>
    </row>
    <row r="326" spans="1:11" ht="21" customHeight="1" x14ac:dyDescent="0.3">
      <c r="A326" s="1">
        <v>324</v>
      </c>
      <c r="B326" s="10">
        <v>46347</v>
      </c>
      <c r="C326" s="1" t="s">
        <v>73</v>
      </c>
      <c r="D326" s="1" t="s">
        <v>76</v>
      </c>
      <c r="E326" s="1">
        <v>4100</v>
      </c>
      <c r="F326" s="1"/>
      <c r="G326" s="1"/>
      <c r="H326" s="1"/>
      <c r="I326" s="1"/>
      <c r="J326" s="1">
        <f t="shared" si="5"/>
        <v>0</v>
      </c>
      <c r="K326" s="1"/>
    </row>
    <row r="327" spans="1:11" ht="21" customHeight="1" x14ac:dyDescent="0.3">
      <c r="A327" s="1">
        <v>325</v>
      </c>
      <c r="B327" s="10">
        <v>46348</v>
      </c>
      <c r="C327" s="1" t="s">
        <v>73</v>
      </c>
      <c r="D327" s="1" t="s">
        <v>76</v>
      </c>
      <c r="E327" s="1">
        <v>4100</v>
      </c>
      <c r="F327" s="1"/>
      <c r="G327" s="1"/>
      <c r="H327" s="1"/>
      <c r="I327" s="1"/>
      <c r="J327" s="1">
        <f t="shared" si="5"/>
        <v>0</v>
      </c>
      <c r="K327" s="1"/>
    </row>
    <row r="328" spans="1:11" ht="21" customHeight="1" x14ac:dyDescent="0.3">
      <c r="A328" s="1">
        <v>326</v>
      </c>
      <c r="B328" s="10">
        <v>46349</v>
      </c>
      <c r="C328" s="1" t="s">
        <v>73</v>
      </c>
      <c r="D328" s="1" t="s">
        <v>76</v>
      </c>
      <c r="E328" s="1">
        <v>4100</v>
      </c>
      <c r="F328" s="1"/>
      <c r="G328" s="1"/>
      <c r="H328" s="1"/>
      <c r="I328" s="1"/>
      <c r="J328" s="1">
        <f t="shared" si="5"/>
        <v>0</v>
      </c>
      <c r="K328" s="1"/>
    </row>
    <row r="329" spans="1:11" ht="21" customHeight="1" x14ac:dyDescent="0.3">
      <c r="A329" s="1">
        <v>327</v>
      </c>
      <c r="B329" s="10">
        <v>46350</v>
      </c>
      <c r="C329" s="1" t="s">
        <v>73</v>
      </c>
      <c r="D329" s="1" t="s">
        <v>76</v>
      </c>
      <c r="E329" s="1">
        <v>4100</v>
      </c>
      <c r="F329" s="1"/>
      <c r="G329" s="1"/>
      <c r="H329" s="1"/>
      <c r="I329" s="1"/>
      <c r="J329" s="1">
        <f t="shared" si="5"/>
        <v>0</v>
      </c>
      <c r="K329" s="1"/>
    </row>
    <row r="330" spans="1:11" ht="21" customHeight="1" x14ac:dyDescent="0.3">
      <c r="A330" s="1">
        <v>328</v>
      </c>
      <c r="B330" s="10">
        <v>46351</v>
      </c>
      <c r="C330" s="1" t="s">
        <v>73</v>
      </c>
      <c r="D330" s="1" t="s">
        <v>76</v>
      </c>
      <c r="E330" s="1">
        <v>4100</v>
      </c>
      <c r="F330" s="1"/>
      <c r="G330" s="1"/>
      <c r="H330" s="1"/>
      <c r="I330" s="1"/>
      <c r="J330" s="1">
        <f t="shared" si="5"/>
        <v>0</v>
      </c>
      <c r="K330" s="1"/>
    </row>
    <row r="331" spans="1:11" ht="21" customHeight="1" x14ac:dyDescent="0.3">
      <c r="A331" s="1">
        <v>329</v>
      </c>
      <c r="B331" s="10">
        <v>46352</v>
      </c>
      <c r="C331" s="1" t="s">
        <v>73</v>
      </c>
      <c r="D331" s="1" t="s">
        <v>76</v>
      </c>
      <c r="E331" s="1">
        <v>4100</v>
      </c>
      <c r="F331" s="1"/>
      <c r="G331" s="1"/>
      <c r="H331" s="1"/>
      <c r="I331" s="1"/>
      <c r="J331" s="1">
        <f t="shared" si="5"/>
        <v>0</v>
      </c>
      <c r="K331" s="1"/>
    </row>
    <row r="332" spans="1:11" ht="21" customHeight="1" x14ac:dyDescent="0.3">
      <c r="A332" s="1">
        <v>330</v>
      </c>
      <c r="B332" s="10">
        <v>46353</v>
      </c>
      <c r="C332" s="1" t="s">
        <v>73</v>
      </c>
      <c r="D332" s="1" t="s">
        <v>76</v>
      </c>
      <c r="E332" s="1">
        <v>4100</v>
      </c>
      <c r="F332" s="1"/>
      <c r="G332" s="1"/>
      <c r="H332" s="1"/>
      <c r="I332" s="1"/>
      <c r="J332" s="1">
        <f t="shared" si="5"/>
        <v>0</v>
      </c>
      <c r="K332" s="1"/>
    </row>
    <row r="333" spans="1:11" ht="21" customHeight="1" x14ac:dyDescent="0.3">
      <c r="A333" s="1">
        <v>331</v>
      </c>
      <c r="B333" s="10">
        <v>46354</v>
      </c>
      <c r="C333" s="1" t="s">
        <v>73</v>
      </c>
      <c r="D333" s="1" t="s">
        <v>76</v>
      </c>
      <c r="E333" s="1">
        <v>4100</v>
      </c>
      <c r="F333" s="1"/>
      <c r="G333" s="1"/>
      <c r="H333" s="1"/>
      <c r="I333" s="1"/>
      <c r="J333" s="1">
        <f t="shared" si="5"/>
        <v>0</v>
      </c>
      <c r="K333" s="1"/>
    </row>
    <row r="334" spans="1:11" ht="21" customHeight="1" x14ac:dyDescent="0.3">
      <c r="A334" s="1">
        <v>332</v>
      </c>
      <c r="B334" s="10">
        <v>46355</v>
      </c>
      <c r="C334" s="1" t="s">
        <v>73</v>
      </c>
      <c r="D334" s="1" t="s">
        <v>76</v>
      </c>
      <c r="E334" s="1">
        <v>4100</v>
      </c>
      <c r="F334" s="1"/>
      <c r="G334" s="1"/>
      <c r="H334" s="1"/>
      <c r="I334" s="1"/>
      <c r="J334" s="1">
        <f t="shared" si="5"/>
        <v>0</v>
      </c>
      <c r="K334" s="1"/>
    </row>
    <row r="335" spans="1:11" ht="21" customHeight="1" x14ac:dyDescent="0.3">
      <c r="A335" s="1">
        <v>333</v>
      </c>
      <c r="B335" s="10">
        <v>46356</v>
      </c>
      <c r="C335" s="1" t="s">
        <v>73</v>
      </c>
      <c r="D335" s="1" t="s">
        <v>76</v>
      </c>
      <c r="E335" s="1">
        <v>4100</v>
      </c>
      <c r="F335" s="1"/>
      <c r="G335" s="1"/>
      <c r="H335" s="1"/>
      <c r="I335" s="1"/>
      <c r="J335" s="1">
        <f t="shared" si="5"/>
        <v>0</v>
      </c>
      <c r="K335" s="1"/>
    </row>
    <row r="336" spans="1:11" ht="21" customHeight="1" x14ac:dyDescent="0.3">
      <c r="A336" s="1">
        <v>334</v>
      </c>
      <c r="B336" s="10">
        <v>46357</v>
      </c>
      <c r="C336" s="1" t="s">
        <v>73</v>
      </c>
      <c r="D336" s="1" t="s">
        <v>76</v>
      </c>
      <c r="E336" s="1">
        <v>4100</v>
      </c>
      <c r="F336" s="1"/>
      <c r="G336" s="1"/>
      <c r="H336" s="1"/>
      <c r="I336" s="1"/>
      <c r="J336" s="1">
        <f t="shared" si="5"/>
        <v>0</v>
      </c>
      <c r="K336" s="1"/>
    </row>
    <row r="337" spans="1:11" ht="21" customHeight="1" x14ac:dyDescent="0.3">
      <c r="A337" s="1">
        <v>335</v>
      </c>
      <c r="B337" s="10">
        <v>46358</v>
      </c>
      <c r="C337" s="1" t="s">
        <v>73</v>
      </c>
      <c r="D337" s="1" t="s">
        <v>76</v>
      </c>
      <c r="E337" s="1">
        <v>4100</v>
      </c>
      <c r="F337" s="1"/>
      <c r="G337" s="1"/>
      <c r="H337" s="1"/>
      <c r="I337" s="1"/>
      <c r="J337" s="1">
        <f t="shared" si="5"/>
        <v>0</v>
      </c>
      <c r="K337" s="1"/>
    </row>
    <row r="338" spans="1:11" ht="21" customHeight="1" x14ac:dyDescent="0.3">
      <c r="A338" s="1">
        <v>336</v>
      </c>
      <c r="B338" s="10">
        <v>46359</v>
      </c>
      <c r="C338" s="1" t="s">
        <v>73</v>
      </c>
      <c r="D338" s="1" t="s">
        <v>76</v>
      </c>
      <c r="E338" s="1">
        <v>4100</v>
      </c>
      <c r="F338" s="1"/>
      <c r="G338" s="1"/>
      <c r="H338" s="1"/>
      <c r="I338" s="1"/>
      <c r="J338" s="1">
        <f t="shared" si="5"/>
        <v>0</v>
      </c>
      <c r="K338" s="1"/>
    </row>
    <row r="339" spans="1:11" ht="21" customHeight="1" x14ac:dyDescent="0.3">
      <c r="A339" s="1">
        <v>337</v>
      </c>
      <c r="B339" s="10">
        <v>46360</v>
      </c>
      <c r="C339" s="1" t="s">
        <v>73</v>
      </c>
      <c r="D339" s="1" t="s">
        <v>76</v>
      </c>
      <c r="E339" s="1">
        <v>4100</v>
      </c>
      <c r="F339" s="1"/>
      <c r="G339" s="1"/>
      <c r="H339" s="1"/>
      <c r="I339" s="1"/>
      <c r="J339" s="1">
        <f t="shared" si="5"/>
        <v>0</v>
      </c>
      <c r="K339" s="1"/>
    </row>
    <row r="340" spans="1:11" ht="21" customHeight="1" x14ac:dyDescent="0.3">
      <c r="A340" s="1">
        <v>338</v>
      </c>
      <c r="B340" s="10">
        <v>46361</v>
      </c>
      <c r="C340" s="1" t="s">
        <v>73</v>
      </c>
      <c r="D340" s="1" t="s">
        <v>76</v>
      </c>
      <c r="E340" s="1">
        <v>4100</v>
      </c>
      <c r="F340" s="1"/>
      <c r="G340" s="1"/>
      <c r="H340" s="1"/>
      <c r="I340" s="1"/>
      <c r="J340" s="1">
        <f t="shared" si="5"/>
        <v>0</v>
      </c>
      <c r="K340" s="1"/>
    </row>
    <row r="341" spans="1:11" ht="21" customHeight="1" x14ac:dyDescent="0.3">
      <c r="A341" s="1">
        <v>339</v>
      </c>
      <c r="B341" s="10">
        <v>46362</v>
      </c>
      <c r="C341" s="1" t="s">
        <v>73</v>
      </c>
      <c r="D341" s="1" t="s">
        <v>76</v>
      </c>
      <c r="E341" s="1">
        <v>4100</v>
      </c>
      <c r="F341" s="1"/>
      <c r="G341" s="1"/>
      <c r="H341" s="1"/>
      <c r="I341" s="1"/>
      <c r="J341" s="1">
        <f t="shared" si="5"/>
        <v>0</v>
      </c>
      <c r="K341" s="1"/>
    </row>
    <row r="342" spans="1:11" ht="21" customHeight="1" x14ac:dyDescent="0.3">
      <c r="A342" s="1">
        <v>340</v>
      </c>
      <c r="B342" s="10">
        <v>46363</v>
      </c>
      <c r="C342" s="1" t="s">
        <v>73</v>
      </c>
      <c r="D342" s="1" t="s">
        <v>76</v>
      </c>
      <c r="E342" s="1">
        <v>4100</v>
      </c>
      <c r="F342" s="1"/>
      <c r="G342" s="1"/>
      <c r="H342" s="1"/>
      <c r="I342" s="1"/>
      <c r="J342" s="1">
        <f t="shared" si="5"/>
        <v>0</v>
      </c>
      <c r="K342" s="1"/>
    </row>
    <row r="343" spans="1:11" ht="21" customHeight="1" x14ac:dyDescent="0.3">
      <c r="A343" s="1">
        <v>341</v>
      </c>
      <c r="B343" s="10">
        <v>46364</v>
      </c>
      <c r="C343" s="1" t="s">
        <v>73</v>
      </c>
      <c r="D343" s="1" t="s">
        <v>76</v>
      </c>
      <c r="E343" s="1">
        <v>4100</v>
      </c>
      <c r="F343" s="1"/>
      <c r="G343" s="1"/>
      <c r="H343" s="1"/>
      <c r="I343" s="1"/>
      <c r="J343" s="1">
        <f t="shared" si="5"/>
        <v>0</v>
      </c>
      <c r="K343" s="1"/>
    </row>
    <row r="344" spans="1:11" ht="21" customHeight="1" x14ac:dyDescent="0.3">
      <c r="A344" s="1">
        <v>342</v>
      </c>
      <c r="B344" s="10">
        <v>46365</v>
      </c>
      <c r="C344" s="1" t="s">
        <v>73</v>
      </c>
      <c r="D344" s="1" t="s">
        <v>76</v>
      </c>
      <c r="E344" s="1">
        <v>4100</v>
      </c>
      <c r="F344" s="1"/>
      <c r="G344" s="1"/>
      <c r="H344" s="1"/>
      <c r="I344" s="1"/>
      <c r="J344" s="1">
        <f t="shared" si="5"/>
        <v>0</v>
      </c>
      <c r="K344" s="1"/>
    </row>
    <row r="345" spans="1:11" ht="21" customHeight="1" x14ac:dyDescent="0.3">
      <c r="A345" s="1">
        <v>343</v>
      </c>
      <c r="B345" s="10">
        <v>46366</v>
      </c>
      <c r="C345" s="1" t="s">
        <v>73</v>
      </c>
      <c r="D345" s="1" t="s">
        <v>76</v>
      </c>
      <c r="E345" s="1">
        <v>4100</v>
      </c>
      <c r="F345" s="1"/>
      <c r="G345" s="1"/>
      <c r="H345" s="1"/>
      <c r="I345" s="1"/>
      <c r="J345" s="1">
        <f t="shared" si="5"/>
        <v>0</v>
      </c>
      <c r="K345" s="1"/>
    </row>
    <row r="346" spans="1:11" ht="21" customHeight="1" x14ac:dyDescent="0.3">
      <c r="A346" s="1">
        <v>344</v>
      </c>
      <c r="B346" s="10">
        <v>46367</v>
      </c>
      <c r="C346" s="1" t="s">
        <v>73</v>
      </c>
      <c r="D346" s="1" t="s">
        <v>76</v>
      </c>
      <c r="E346" s="1">
        <v>4100</v>
      </c>
      <c r="F346" s="1"/>
      <c r="G346" s="1"/>
      <c r="H346" s="1"/>
      <c r="I346" s="1"/>
      <c r="J346" s="1">
        <f t="shared" si="5"/>
        <v>0</v>
      </c>
      <c r="K346" s="1"/>
    </row>
    <row r="347" spans="1:11" ht="21" customHeight="1" x14ac:dyDescent="0.3">
      <c r="A347" s="1">
        <v>345</v>
      </c>
      <c r="B347" s="10">
        <v>46368</v>
      </c>
      <c r="C347" s="1" t="s">
        <v>73</v>
      </c>
      <c r="D347" s="1" t="s">
        <v>76</v>
      </c>
      <c r="E347" s="1">
        <v>4100</v>
      </c>
      <c r="F347" s="1"/>
      <c r="G347" s="1"/>
      <c r="H347" s="1"/>
      <c r="I347" s="1"/>
      <c r="J347" s="1">
        <f t="shared" si="5"/>
        <v>0</v>
      </c>
      <c r="K347" s="1"/>
    </row>
    <row r="348" spans="1:11" ht="21" customHeight="1" x14ac:dyDescent="0.3">
      <c r="A348" s="1">
        <v>346</v>
      </c>
      <c r="B348" s="10">
        <v>46369</v>
      </c>
      <c r="C348" s="1" t="s">
        <v>73</v>
      </c>
      <c r="D348" s="1" t="s">
        <v>76</v>
      </c>
      <c r="E348" s="1">
        <v>4100</v>
      </c>
      <c r="F348" s="1"/>
      <c r="G348" s="1"/>
      <c r="H348" s="1"/>
      <c r="I348" s="1"/>
      <c r="J348" s="1">
        <f t="shared" si="5"/>
        <v>0</v>
      </c>
      <c r="K348" s="1"/>
    </row>
    <row r="349" spans="1:11" ht="21" customHeight="1" x14ac:dyDescent="0.3">
      <c r="A349" s="1">
        <v>347</v>
      </c>
      <c r="B349" s="10">
        <v>46370</v>
      </c>
      <c r="C349" s="1" t="s">
        <v>73</v>
      </c>
      <c r="D349" s="1" t="s">
        <v>76</v>
      </c>
      <c r="E349" s="1">
        <v>4100</v>
      </c>
      <c r="F349" s="1"/>
      <c r="G349" s="1"/>
      <c r="H349" s="1"/>
      <c r="I349" s="1"/>
      <c r="J349" s="1">
        <f t="shared" si="5"/>
        <v>0</v>
      </c>
      <c r="K349" s="1"/>
    </row>
    <row r="350" spans="1:11" ht="21" customHeight="1" x14ac:dyDescent="0.3">
      <c r="A350" s="1">
        <v>348</v>
      </c>
      <c r="B350" s="10">
        <v>46371</v>
      </c>
      <c r="C350" s="1" t="s">
        <v>73</v>
      </c>
      <c r="D350" s="1" t="s">
        <v>76</v>
      </c>
      <c r="E350" s="1">
        <v>4100</v>
      </c>
      <c r="F350" s="1"/>
      <c r="G350" s="1"/>
      <c r="H350" s="1"/>
      <c r="I350" s="1"/>
      <c r="J350" s="1">
        <f t="shared" si="5"/>
        <v>0</v>
      </c>
      <c r="K350" s="1"/>
    </row>
    <row r="351" spans="1:11" ht="21" customHeight="1" x14ac:dyDescent="0.3">
      <c r="A351" s="1">
        <v>349</v>
      </c>
      <c r="B351" s="10">
        <v>46372</v>
      </c>
      <c r="C351" s="1" t="s">
        <v>73</v>
      </c>
      <c r="D351" s="1" t="s">
        <v>76</v>
      </c>
      <c r="E351" s="1">
        <v>4100</v>
      </c>
      <c r="F351" s="1"/>
      <c r="G351" s="1"/>
      <c r="H351" s="1"/>
      <c r="I351" s="1"/>
      <c r="J351" s="1">
        <f t="shared" si="5"/>
        <v>0</v>
      </c>
      <c r="K351" s="1"/>
    </row>
    <row r="352" spans="1:11" ht="21" customHeight="1" x14ac:dyDescent="0.3">
      <c r="A352" s="1">
        <v>350</v>
      </c>
      <c r="B352" s="10">
        <v>46373</v>
      </c>
      <c r="C352" s="1" t="s">
        <v>73</v>
      </c>
      <c r="D352" s="1" t="s">
        <v>76</v>
      </c>
      <c r="E352" s="1">
        <v>4100</v>
      </c>
      <c r="F352" s="1"/>
      <c r="G352" s="1"/>
      <c r="H352" s="1"/>
      <c r="I352" s="1"/>
      <c r="J352" s="1">
        <f t="shared" si="5"/>
        <v>0</v>
      </c>
      <c r="K352" s="1"/>
    </row>
    <row r="353" spans="1:11" ht="21" customHeight="1" x14ac:dyDescent="0.3">
      <c r="A353" s="1">
        <v>351</v>
      </c>
      <c r="B353" s="10">
        <v>46374</v>
      </c>
      <c r="C353" s="1" t="s">
        <v>73</v>
      </c>
      <c r="D353" s="1" t="s">
        <v>76</v>
      </c>
      <c r="E353" s="1">
        <v>4100</v>
      </c>
      <c r="F353" s="1"/>
      <c r="G353" s="1"/>
      <c r="H353" s="1"/>
      <c r="I353" s="1"/>
      <c r="J353" s="1">
        <f t="shared" si="5"/>
        <v>0</v>
      </c>
      <c r="K353" s="1"/>
    </row>
    <row r="354" spans="1:11" ht="21" customHeight="1" x14ac:dyDescent="0.3">
      <c r="A354" s="1">
        <v>352</v>
      </c>
      <c r="B354" s="10">
        <v>46375</v>
      </c>
      <c r="C354" s="1" t="s">
        <v>73</v>
      </c>
      <c r="D354" s="1" t="s">
        <v>76</v>
      </c>
      <c r="E354" s="1">
        <v>4100</v>
      </c>
      <c r="F354" s="1"/>
      <c r="G354" s="1"/>
      <c r="H354" s="1"/>
      <c r="I354" s="1"/>
      <c r="J354" s="1">
        <f t="shared" si="5"/>
        <v>0</v>
      </c>
      <c r="K354" s="1"/>
    </row>
    <row r="355" spans="1:11" ht="21" customHeight="1" x14ac:dyDescent="0.3">
      <c r="A355" s="1">
        <v>353</v>
      </c>
      <c r="B355" s="10">
        <v>46376</v>
      </c>
      <c r="C355" s="1" t="s">
        <v>73</v>
      </c>
      <c r="D355" s="1" t="s">
        <v>76</v>
      </c>
      <c r="E355" s="1">
        <v>4100</v>
      </c>
      <c r="F355" s="1"/>
      <c r="G355" s="1"/>
      <c r="H355" s="1"/>
      <c r="I355" s="1"/>
      <c r="J355" s="1">
        <f t="shared" si="5"/>
        <v>0</v>
      </c>
      <c r="K355" s="1"/>
    </row>
    <row r="356" spans="1:11" ht="21" customHeight="1" x14ac:dyDescent="0.3">
      <c r="A356" s="1">
        <v>354</v>
      </c>
      <c r="B356" s="10">
        <v>46377</v>
      </c>
      <c r="C356" s="1" t="s">
        <v>73</v>
      </c>
      <c r="D356" s="1" t="s">
        <v>76</v>
      </c>
      <c r="E356" s="1">
        <v>4100</v>
      </c>
      <c r="F356" s="1"/>
      <c r="G356" s="1"/>
      <c r="H356" s="1"/>
      <c r="I356" s="1"/>
      <c r="J356" s="1">
        <f t="shared" si="5"/>
        <v>0</v>
      </c>
      <c r="K356" s="1"/>
    </row>
    <row r="357" spans="1:11" ht="21" customHeight="1" x14ac:dyDescent="0.3">
      <c r="A357" s="1">
        <v>355</v>
      </c>
      <c r="B357" s="10">
        <v>46378</v>
      </c>
      <c r="C357" s="1" t="s">
        <v>73</v>
      </c>
      <c r="D357" s="1" t="s">
        <v>76</v>
      </c>
      <c r="E357" s="1">
        <v>4100</v>
      </c>
      <c r="F357" s="1"/>
      <c r="G357" s="1"/>
      <c r="H357" s="1"/>
      <c r="I357" s="1"/>
      <c r="J357" s="1">
        <f t="shared" si="5"/>
        <v>0</v>
      </c>
      <c r="K357" s="1"/>
    </row>
    <row r="358" spans="1:11" ht="21" customHeight="1" x14ac:dyDescent="0.3">
      <c r="A358" s="1">
        <v>356</v>
      </c>
      <c r="B358" s="10">
        <v>46379</v>
      </c>
      <c r="C358" s="1" t="s">
        <v>73</v>
      </c>
      <c r="D358" s="1" t="s">
        <v>76</v>
      </c>
      <c r="E358" s="1">
        <v>4100</v>
      </c>
      <c r="F358" s="1"/>
      <c r="G358" s="1"/>
      <c r="H358" s="1"/>
      <c r="I358" s="1"/>
      <c r="J358" s="1">
        <f t="shared" si="5"/>
        <v>0</v>
      </c>
      <c r="K358" s="1"/>
    </row>
    <row r="359" spans="1:11" ht="21" customHeight="1" x14ac:dyDescent="0.3">
      <c r="A359" s="1">
        <v>357</v>
      </c>
      <c r="B359" s="10">
        <v>46380</v>
      </c>
      <c r="C359" s="1" t="s">
        <v>73</v>
      </c>
      <c r="D359" s="1" t="s">
        <v>76</v>
      </c>
      <c r="E359" s="1">
        <v>4100</v>
      </c>
      <c r="F359" s="1"/>
      <c r="G359" s="1"/>
      <c r="H359" s="1"/>
      <c r="I359" s="1"/>
      <c r="J359" s="1">
        <f t="shared" si="5"/>
        <v>0</v>
      </c>
      <c r="K359" s="1"/>
    </row>
    <row r="360" spans="1:11" ht="21" customHeight="1" x14ac:dyDescent="0.3">
      <c r="A360" s="1">
        <v>358</v>
      </c>
      <c r="B360" s="10">
        <v>46381</v>
      </c>
      <c r="C360" s="1" t="s">
        <v>73</v>
      </c>
      <c r="D360" s="1" t="s">
        <v>76</v>
      </c>
      <c r="E360" s="1">
        <v>4100</v>
      </c>
      <c r="F360" s="1"/>
      <c r="G360" s="1"/>
      <c r="H360" s="1"/>
      <c r="I360" s="1"/>
      <c r="J360" s="1">
        <f t="shared" si="5"/>
        <v>0</v>
      </c>
      <c r="K360" s="1"/>
    </row>
    <row r="361" spans="1:11" ht="21" customHeight="1" x14ac:dyDescent="0.3">
      <c r="A361" s="1">
        <v>359</v>
      </c>
      <c r="B361" s="10">
        <v>46382</v>
      </c>
      <c r="C361" s="1" t="s">
        <v>73</v>
      </c>
      <c r="D361" s="1" t="s">
        <v>76</v>
      </c>
      <c r="E361" s="1">
        <v>4100</v>
      </c>
      <c r="F361" s="1"/>
      <c r="G361" s="1"/>
      <c r="H361" s="1"/>
      <c r="I361" s="1"/>
      <c r="J361" s="1">
        <f t="shared" si="5"/>
        <v>0</v>
      </c>
      <c r="K361" s="1"/>
    </row>
    <row r="362" spans="1:11" ht="21" customHeight="1" x14ac:dyDescent="0.3">
      <c r="A362" s="1">
        <v>360</v>
      </c>
      <c r="B362" s="10">
        <v>46383</v>
      </c>
      <c r="C362" s="1" t="s">
        <v>73</v>
      </c>
      <c r="D362" s="1" t="s">
        <v>76</v>
      </c>
      <c r="E362" s="1">
        <v>4100</v>
      </c>
      <c r="F362" s="1"/>
      <c r="G362" s="1"/>
      <c r="H362" s="1"/>
      <c r="I362" s="1"/>
      <c r="J362" s="1">
        <f t="shared" si="5"/>
        <v>0</v>
      </c>
      <c r="K362" s="1"/>
    </row>
    <row r="363" spans="1:11" ht="21" customHeight="1" x14ac:dyDescent="0.3">
      <c r="A363" s="1">
        <v>361</v>
      </c>
      <c r="B363" s="10">
        <v>46384</v>
      </c>
      <c r="C363" s="1" t="s">
        <v>73</v>
      </c>
      <c r="D363" s="1" t="s">
        <v>76</v>
      </c>
      <c r="E363" s="1">
        <v>4100</v>
      </c>
      <c r="F363" s="1"/>
      <c r="G363" s="1"/>
      <c r="H363" s="1"/>
      <c r="I363" s="1"/>
      <c r="J363" s="1">
        <f t="shared" si="5"/>
        <v>0</v>
      </c>
      <c r="K363" s="1"/>
    </row>
    <row r="364" spans="1:11" ht="21" customHeight="1" x14ac:dyDescent="0.3">
      <c r="A364" s="1">
        <v>362</v>
      </c>
      <c r="B364" s="10">
        <v>46385</v>
      </c>
      <c r="C364" s="1" t="s">
        <v>73</v>
      </c>
      <c r="D364" s="1" t="s">
        <v>76</v>
      </c>
      <c r="E364" s="1">
        <v>4100</v>
      </c>
      <c r="F364" s="1"/>
      <c r="G364" s="1"/>
      <c r="H364" s="1"/>
      <c r="I364" s="1"/>
      <c r="J364" s="1">
        <f t="shared" si="5"/>
        <v>0</v>
      </c>
      <c r="K364" s="1"/>
    </row>
    <row r="365" spans="1:11" ht="21" customHeight="1" x14ac:dyDescent="0.3">
      <c r="A365" s="1">
        <v>363</v>
      </c>
      <c r="B365" s="10">
        <v>46386</v>
      </c>
      <c r="C365" s="1" t="s">
        <v>73</v>
      </c>
      <c r="D365" s="1" t="s">
        <v>76</v>
      </c>
      <c r="E365" s="1">
        <v>4100</v>
      </c>
      <c r="F365" s="1"/>
      <c r="G365" s="1"/>
      <c r="H365" s="1"/>
      <c r="I365" s="1"/>
      <c r="J365" s="1">
        <f t="shared" si="5"/>
        <v>0</v>
      </c>
      <c r="K365" s="1"/>
    </row>
    <row r="366" spans="1:11" ht="21" customHeight="1" x14ac:dyDescent="0.3">
      <c r="A366" s="1">
        <v>364</v>
      </c>
      <c r="B366" s="10">
        <v>46387</v>
      </c>
      <c r="C366" s="1" t="s">
        <v>73</v>
      </c>
      <c r="D366" s="1" t="s">
        <v>76</v>
      </c>
      <c r="E366" s="1">
        <v>4100</v>
      </c>
      <c r="F366" s="1"/>
      <c r="G366" s="1"/>
      <c r="H366" s="1"/>
      <c r="I366" s="1"/>
      <c r="J366" s="1">
        <f t="shared" si="5"/>
        <v>0</v>
      </c>
      <c r="K366" s="1"/>
    </row>
    <row r="367" spans="1:11" ht="21" customHeight="1" x14ac:dyDescent="0.3">
      <c r="A367" s="1">
        <v>365</v>
      </c>
      <c r="B367" s="10">
        <v>46388</v>
      </c>
      <c r="C367" s="1" t="s">
        <v>73</v>
      </c>
      <c r="D367" s="1" t="s">
        <v>76</v>
      </c>
      <c r="E367" s="1">
        <v>4100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0000000}"/>
  <mergeCells count="3">
    <mergeCell ref="A1:K1"/>
    <mergeCell ref="N4:O4"/>
    <mergeCell ref="M5:P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Worksheet____21"/>
  <dimension ref="A1:Q371"/>
  <sheetViews>
    <sheetView rightToLeft="1" workbookViewId="0">
      <selection activeCell="O20" sqref="O20"/>
    </sheetView>
  </sheetViews>
  <sheetFormatPr defaultRowHeight="22.5" customHeight="1" x14ac:dyDescent="0.3"/>
  <cols>
    <col min="1" max="1" width="4.1640625" customWidth="1"/>
    <col min="2"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2.5" customHeight="1" x14ac:dyDescent="0.3">
      <c r="A1" s="273" t="s">
        <v>77</v>
      </c>
      <c r="B1" s="273"/>
      <c r="C1" s="273"/>
      <c r="D1" s="273"/>
      <c r="E1" s="273"/>
      <c r="F1" s="273"/>
      <c r="G1" s="273"/>
      <c r="H1" s="273"/>
      <c r="I1" s="273"/>
      <c r="J1" s="273"/>
      <c r="K1" s="273"/>
    </row>
    <row r="2" spans="1:17" ht="22.5" customHeight="1" x14ac:dyDescent="0.35">
      <c r="A2" s="8" t="s">
        <v>0</v>
      </c>
      <c r="B2" s="9" t="s">
        <v>7</v>
      </c>
      <c r="C2" s="5" t="s">
        <v>2</v>
      </c>
      <c r="D2" s="5" t="s">
        <v>13</v>
      </c>
      <c r="E2" s="5" t="s">
        <v>14</v>
      </c>
      <c r="F2" s="5" t="s">
        <v>1</v>
      </c>
      <c r="G2" s="5" t="s">
        <v>5</v>
      </c>
      <c r="H2" s="5" t="s">
        <v>4</v>
      </c>
      <c r="I2" s="5" t="s">
        <v>12</v>
      </c>
      <c r="J2" s="5" t="s">
        <v>6</v>
      </c>
      <c r="K2" s="7" t="s">
        <v>3</v>
      </c>
    </row>
    <row r="3" spans="1:17" ht="22.5" customHeight="1" x14ac:dyDescent="0.3">
      <c r="A3" s="1">
        <v>1</v>
      </c>
      <c r="B3" s="10">
        <v>46024</v>
      </c>
      <c r="C3" s="1" t="s">
        <v>73</v>
      </c>
      <c r="D3" s="1" t="s">
        <v>78</v>
      </c>
      <c r="E3" s="1">
        <v>2150</v>
      </c>
      <c r="F3" s="1">
        <v>1</v>
      </c>
      <c r="G3" s="1"/>
      <c r="H3" s="1"/>
      <c r="I3" s="1"/>
      <c r="J3" s="1">
        <f>E3*F3-G3-H3+I3</f>
        <v>2150</v>
      </c>
      <c r="K3" s="1"/>
      <c r="M3" s="13"/>
      <c r="N3" s="13"/>
      <c r="O3" s="13"/>
      <c r="P3" s="13"/>
      <c r="Q3" s="13"/>
    </row>
    <row r="4" spans="1:17" ht="22.5" customHeight="1" x14ac:dyDescent="0.3">
      <c r="A4" s="1">
        <v>2</v>
      </c>
      <c r="B4" s="10">
        <v>46025</v>
      </c>
      <c r="C4" s="1" t="s">
        <v>73</v>
      </c>
      <c r="D4" s="1" t="s">
        <v>78</v>
      </c>
      <c r="E4" s="1">
        <v>2150</v>
      </c>
      <c r="F4" s="1"/>
      <c r="G4" s="1"/>
      <c r="H4" s="1"/>
      <c r="I4" s="1"/>
      <c r="J4" s="1">
        <f t="shared" ref="J4:J67" si="0">E4*F4-G4-H4+I4</f>
        <v>0</v>
      </c>
      <c r="K4" s="1"/>
      <c r="M4" s="11"/>
      <c r="N4" s="276" t="s">
        <v>18</v>
      </c>
      <c r="O4" s="276"/>
      <c r="P4" s="11"/>
      <c r="Q4" s="11"/>
    </row>
    <row r="5" spans="1:17" ht="22.5" customHeight="1" x14ac:dyDescent="0.3">
      <c r="A5" s="1">
        <v>3</v>
      </c>
      <c r="B5" s="10">
        <v>46026</v>
      </c>
      <c r="C5" s="1" t="s">
        <v>73</v>
      </c>
      <c r="D5" s="1" t="s">
        <v>78</v>
      </c>
      <c r="E5" s="1">
        <v>2150</v>
      </c>
      <c r="F5" s="1"/>
      <c r="G5" s="1"/>
      <c r="H5" s="1"/>
      <c r="I5" s="1"/>
      <c r="J5" s="1">
        <f t="shared" si="0"/>
        <v>0</v>
      </c>
      <c r="K5" s="1"/>
      <c r="M5" s="274" t="s">
        <v>17</v>
      </c>
      <c r="N5" s="274"/>
      <c r="O5" s="274"/>
      <c r="P5" s="274"/>
      <c r="Q5" s="12">
        <f>SUM(J2:J368)</f>
        <v>2150</v>
      </c>
    </row>
    <row r="6" spans="1:17" ht="22.5" customHeight="1" x14ac:dyDescent="0.3">
      <c r="A6" s="1">
        <v>4</v>
      </c>
      <c r="B6" s="10">
        <v>46027</v>
      </c>
      <c r="C6" s="1" t="s">
        <v>73</v>
      </c>
      <c r="D6" s="1" t="s">
        <v>78</v>
      </c>
      <c r="E6" s="1">
        <v>2150</v>
      </c>
      <c r="F6" s="1"/>
      <c r="G6" s="1"/>
      <c r="H6" s="1"/>
      <c r="I6" s="1"/>
      <c r="J6" s="1">
        <f t="shared" si="0"/>
        <v>0</v>
      </c>
      <c r="K6" s="1"/>
      <c r="M6" s="11"/>
      <c r="N6" s="11"/>
      <c r="O6" s="11"/>
      <c r="P6" s="11"/>
      <c r="Q6" s="11"/>
    </row>
    <row r="7" spans="1:17" ht="22.5" customHeight="1" x14ac:dyDescent="0.3">
      <c r="A7" s="1">
        <v>5</v>
      </c>
      <c r="B7" s="10">
        <v>46028</v>
      </c>
      <c r="C7" s="1" t="s">
        <v>73</v>
      </c>
      <c r="D7" s="1" t="s">
        <v>78</v>
      </c>
      <c r="E7" s="1">
        <v>2150</v>
      </c>
      <c r="F7" s="1"/>
      <c r="G7" s="1"/>
      <c r="H7" s="1"/>
      <c r="I7" s="1"/>
      <c r="J7" s="1">
        <f t="shared" si="0"/>
        <v>0</v>
      </c>
      <c r="K7" s="1"/>
      <c r="M7" s="11"/>
      <c r="N7" s="11"/>
      <c r="O7" s="11"/>
      <c r="P7" s="11"/>
      <c r="Q7" s="11"/>
    </row>
    <row r="8" spans="1:17" ht="22.5" customHeight="1" x14ac:dyDescent="0.3">
      <c r="A8" s="1">
        <v>6</v>
      </c>
      <c r="B8" s="10">
        <v>46029</v>
      </c>
      <c r="C8" s="1" t="s">
        <v>73</v>
      </c>
      <c r="D8" s="1" t="s">
        <v>78</v>
      </c>
      <c r="E8" s="1">
        <v>2150</v>
      </c>
      <c r="F8" s="1"/>
      <c r="G8" s="1"/>
      <c r="H8" s="1"/>
      <c r="I8" s="1"/>
      <c r="J8" s="1">
        <f t="shared" si="0"/>
        <v>0</v>
      </c>
      <c r="K8" s="1"/>
      <c r="M8" s="11"/>
      <c r="N8" s="11"/>
      <c r="O8" s="11"/>
      <c r="P8" s="11"/>
      <c r="Q8" s="11"/>
    </row>
    <row r="9" spans="1:17" ht="22.5" customHeight="1" x14ac:dyDescent="0.3">
      <c r="A9" s="1">
        <v>7</v>
      </c>
      <c r="B9" s="10">
        <v>46030</v>
      </c>
      <c r="C9" s="1" t="s">
        <v>73</v>
      </c>
      <c r="D9" s="1" t="s">
        <v>78</v>
      </c>
      <c r="E9" s="1">
        <v>2150</v>
      </c>
      <c r="F9" s="1"/>
      <c r="G9" s="1"/>
      <c r="H9" s="1"/>
      <c r="I9" s="1"/>
      <c r="J9" s="1">
        <f t="shared" si="0"/>
        <v>0</v>
      </c>
      <c r="K9" s="1"/>
      <c r="M9" s="11"/>
      <c r="N9" s="11"/>
      <c r="O9" s="11"/>
      <c r="P9" s="11"/>
      <c r="Q9" s="11"/>
    </row>
    <row r="10" spans="1:17" ht="22.5" customHeight="1" x14ac:dyDescent="0.3">
      <c r="A10" s="1">
        <v>8</v>
      </c>
      <c r="B10" s="10">
        <v>46031</v>
      </c>
      <c r="C10" s="1" t="s">
        <v>73</v>
      </c>
      <c r="D10" s="1" t="s">
        <v>78</v>
      </c>
      <c r="E10" s="1">
        <v>2150</v>
      </c>
      <c r="F10" s="1"/>
      <c r="G10" s="1"/>
      <c r="H10" s="1"/>
      <c r="I10" s="1"/>
      <c r="J10" s="1">
        <f t="shared" si="0"/>
        <v>0</v>
      </c>
      <c r="K10" s="1"/>
    </row>
    <row r="11" spans="1:17" ht="22.5" customHeight="1" x14ac:dyDescent="0.3">
      <c r="A11" s="1">
        <v>9</v>
      </c>
      <c r="B11" s="10">
        <v>46032</v>
      </c>
      <c r="C11" s="1" t="s">
        <v>73</v>
      </c>
      <c r="D11" s="1" t="s">
        <v>78</v>
      </c>
      <c r="E11" s="1">
        <v>2150</v>
      </c>
      <c r="F11" s="1"/>
      <c r="G11" s="1"/>
      <c r="H11" s="1"/>
      <c r="I11" s="1"/>
      <c r="J11" s="1">
        <f t="shared" si="0"/>
        <v>0</v>
      </c>
      <c r="K11" s="1"/>
    </row>
    <row r="12" spans="1:17" ht="22.5" customHeight="1" x14ac:dyDescent="0.3">
      <c r="A12" s="1">
        <v>10</v>
      </c>
      <c r="B12" s="10">
        <v>46033</v>
      </c>
      <c r="C12" s="1" t="s">
        <v>73</v>
      </c>
      <c r="D12" s="1" t="s">
        <v>78</v>
      </c>
      <c r="E12" s="1">
        <v>2150</v>
      </c>
      <c r="F12" s="1"/>
      <c r="G12" s="1"/>
      <c r="H12" s="1"/>
      <c r="I12" s="1"/>
      <c r="J12" s="1">
        <f t="shared" si="0"/>
        <v>0</v>
      </c>
      <c r="K12" s="1"/>
    </row>
    <row r="13" spans="1:17" ht="22.5" customHeight="1" x14ac:dyDescent="0.3">
      <c r="A13" s="1">
        <v>11</v>
      </c>
      <c r="B13" s="10">
        <v>46034</v>
      </c>
      <c r="C13" s="1" t="s">
        <v>73</v>
      </c>
      <c r="D13" s="1" t="s">
        <v>78</v>
      </c>
      <c r="E13" s="1">
        <v>2150</v>
      </c>
      <c r="F13" s="1"/>
      <c r="G13" s="1"/>
      <c r="H13" s="1"/>
      <c r="I13" s="1"/>
      <c r="J13" s="1">
        <f t="shared" si="0"/>
        <v>0</v>
      </c>
      <c r="K13" s="1"/>
    </row>
    <row r="14" spans="1:17" ht="22.5" customHeight="1" x14ac:dyDescent="0.3">
      <c r="A14" s="1">
        <v>12</v>
      </c>
      <c r="B14" s="10">
        <v>46035</v>
      </c>
      <c r="C14" s="1" t="s">
        <v>73</v>
      </c>
      <c r="D14" s="1" t="s">
        <v>78</v>
      </c>
      <c r="E14" s="1">
        <v>2150</v>
      </c>
      <c r="F14" s="1"/>
      <c r="G14" s="1"/>
      <c r="H14" s="1"/>
      <c r="I14" s="1"/>
      <c r="J14" s="1">
        <f t="shared" si="0"/>
        <v>0</v>
      </c>
      <c r="K14" s="1"/>
    </row>
    <row r="15" spans="1:17" ht="22.5" customHeight="1" x14ac:dyDescent="0.3">
      <c r="A15" s="1">
        <v>13</v>
      </c>
      <c r="B15" s="10">
        <v>46036</v>
      </c>
      <c r="C15" s="1" t="s">
        <v>73</v>
      </c>
      <c r="D15" s="1" t="s">
        <v>78</v>
      </c>
      <c r="E15" s="1">
        <v>2150</v>
      </c>
      <c r="F15" s="1"/>
      <c r="G15" s="1"/>
      <c r="H15" s="1"/>
      <c r="I15" s="1"/>
      <c r="J15" s="1">
        <f t="shared" si="0"/>
        <v>0</v>
      </c>
      <c r="K15" s="1"/>
    </row>
    <row r="16" spans="1:17" ht="22.5" customHeight="1" x14ac:dyDescent="0.3">
      <c r="A16" s="1">
        <v>14</v>
      </c>
      <c r="B16" s="10">
        <v>46037</v>
      </c>
      <c r="C16" s="1" t="s">
        <v>73</v>
      </c>
      <c r="D16" s="1" t="s">
        <v>78</v>
      </c>
      <c r="E16" s="1">
        <v>2150</v>
      </c>
      <c r="F16" s="1"/>
      <c r="G16" s="1"/>
      <c r="H16" s="1"/>
      <c r="I16" s="1"/>
      <c r="J16" s="1">
        <f t="shared" si="0"/>
        <v>0</v>
      </c>
      <c r="K16" s="1"/>
    </row>
    <row r="17" spans="1:11" ht="22.5" customHeight="1" x14ac:dyDescent="0.3">
      <c r="A17" s="1">
        <v>15</v>
      </c>
      <c r="B17" s="10">
        <v>46038</v>
      </c>
      <c r="C17" s="1" t="s">
        <v>73</v>
      </c>
      <c r="D17" s="1" t="s">
        <v>78</v>
      </c>
      <c r="E17" s="1">
        <v>2150</v>
      </c>
      <c r="F17" s="1"/>
      <c r="G17" s="1"/>
      <c r="H17" s="1"/>
      <c r="I17" s="1"/>
      <c r="J17" s="1">
        <f t="shared" si="0"/>
        <v>0</v>
      </c>
      <c r="K17" s="1"/>
    </row>
    <row r="18" spans="1:11" ht="22.5" customHeight="1" x14ac:dyDescent="0.3">
      <c r="A18" s="1">
        <v>16</v>
      </c>
      <c r="B18" s="10">
        <v>46039</v>
      </c>
      <c r="C18" s="1" t="s">
        <v>73</v>
      </c>
      <c r="D18" s="1" t="s">
        <v>78</v>
      </c>
      <c r="E18" s="1">
        <v>2150</v>
      </c>
      <c r="F18" s="1"/>
      <c r="G18" s="1"/>
      <c r="H18" s="1"/>
      <c r="I18" s="1"/>
      <c r="J18" s="1">
        <f t="shared" si="0"/>
        <v>0</v>
      </c>
      <c r="K18" s="1"/>
    </row>
    <row r="19" spans="1:11" ht="22.5" customHeight="1" x14ac:dyDescent="0.3">
      <c r="A19" s="1">
        <v>17</v>
      </c>
      <c r="B19" s="10">
        <v>46040</v>
      </c>
      <c r="C19" s="1" t="s">
        <v>73</v>
      </c>
      <c r="D19" s="1" t="s">
        <v>78</v>
      </c>
      <c r="E19" s="1">
        <v>2150</v>
      </c>
      <c r="F19" s="1"/>
      <c r="G19" s="1"/>
      <c r="H19" s="1"/>
      <c r="I19" s="1"/>
      <c r="J19" s="1">
        <f t="shared" si="0"/>
        <v>0</v>
      </c>
      <c r="K19" s="1"/>
    </row>
    <row r="20" spans="1:11" ht="22.5" customHeight="1" x14ac:dyDescent="0.3">
      <c r="A20" s="1">
        <v>18</v>
      </c>
      <c r="B20" s="10">
        <v>46041</v>
      </c>
      <c r="C20" s="1" t="s">
        <v>73</v>
      </c>
      <c r="D20" s="1" t="s">
        <v>78</v>
      </c>
      <c r="E20" s="1">
        <v>2150</v>
      </c>
      <c r="F20" s="1"/>
      <c r="G20" s="1"/>
      <c r="H20" s="1"/>
      <c r="I20" s="1"/>
      <c r="J20" s="1">
        <f t="shared" si="0"/>
        <v>0</v>
      </c>
      <c r="K20" s="1"/>
    </row>
    <row r="21" spans="1:11" ht="22.5" customHeight="1" x14ac:dyDescent="0.3">
      <c r="A21" s="1">
        <v>19</v>
      </c>
      <c r="B21" s="10">
        <v>46042</v>
      </c>
      <c r="C21" s="1" t="s">
        <v>73</v>
      </c>
      <c r="D21" s="1" t="s">
        <v>78</v>
      </c>
      <c r="E21" s="1">
        <v>2150</v>
      </c>
      <c r="F21" s="1"/>
      <c r="G21" s="1"/>
      <c r="H21" s="1"/>
      <c r="I21" s="1"/>
      <c r="J21" s="1">
        <f t="shared" si="0"/>
        <v>0</v>
      </c>
      <c r="K21" s="1"/>
    </row>
    <row r="22" spans="1:11" ht="22.5" customHeight="1" x14ac:dyDescent="0.3">
      <c r="A22" s="1">
        <v>20</v>
      </c>
      <c r="B22" s="10">
        <v>46043</v>
      </c>
      <c r="C22" s="1" t="s">
        <v>73</v>
      </c>
      <c r="D22" s="1" t="s">
        <v>78</v>
      </c>
      <c r="E22" s="1">
        <v>2150</v>
      </c>
      <c r="F22" s="1"/>
      <c r="G22" s="1"/>
      <c r="H22" s="1"/>
      <c r="I22" s="1"/>
      <c r="J22" s="1">
        <f t="shared" si="0"/>
        <v>0</v>
      </c>
      <c r="K22" s="1"/>
    </row>
    <row r="23" spans="1:11" ht="22.5" customHeight="1" x14ac:dyDescent="0.3">
      <c r="A23" s="1">
        <v>21</v>
      </c>
      <c r="B23" s="10">
        <v>46044</v>
      </c>
      <c r="C23" s="1" t="s">
        <v>73</v>
      </c>
      <c r="D23" s="1" t="s">
        <v>78</v>
      </c>
      <c r="E23" s="1">
        <v>2150</v>
      </c>
      <c r="F23" s="1"/>
      <c r="G23" s="1"/>
      <c r="H23" s="1"/>
      <c r="I23" s="1"/>
      <c r="J23" s="1">
        <f t="shared" si="0"/>
        <v>0</v>
      </c>
      <c r="K23" s="1"/>
    </row>
    <row r="24" spans="1:11" ht="22.5" customHeight="1" x14ac:dyDescent="0.3">
      <c r="A24" s="1">
        <v>22</v>
      </c>
      <c r="B24" s="10">
        <v>46045</v>
      </c>
      <c r="C24" s="1" t="s">
        <v>73</v>
      </c>
      <c r="D24" s="1" t="s">
        <v>78</v>
      </c>
      <c r="E24" s="1">
        <v>2150</v>
      </c>
      <c r="F24" s="1"/>
      <c r="G24" s="1"/>
      <c r="H24" s="1"/>
      <c r="I24" s="1"/>
      <c r="J24" s="1">
        <f t="shared" si="0"/>
        <v>0</v>
      </c>
      <c r="K24" s="1"/>
    </row>
    <row r="25" spans="1:11" ht="22.5" customHeight="1" x14ac:dyDescent="0.3">
      <c r="A25" s="1">
        <v>23</v>
      </c>
      <c r="B25" s="10">
        <v>46046</v>
      </c>
      <c r="C25" s="1" t="s">
        <v>73</v>
      </c>
      <c r="D25" s="1" t="s">
        <v>78</v>
      </c>
      <c r="E25" s="1">
        <v>2150</v>
      </c>
      <c r="F25" s="1"/>
      <c r="G25" s="1"/>
      <c r="H25" s="1"/>
      <c r="I25" s="1"/>
      <c r="J25" s="1">
        <f t="shared" si="0"/>
        <v>0</v>
      </c>
      <c r="K25" s="1"/>
    </row>
    <row r="26" spans="1:11" ht="22.5" customHeight="1" x14ac:dyDescent="0.3">
      <c r="A26" s="1">
        <v>24</v>
      </c>
      <c r="B26" s="10">
        <v>46047</v>
      </c>
      <c r="C26" s="1" t="s">
        <v>73</v>
      </c>
      <c r="D26" s="1" t="s">
        <v>78</v>
      </c>
      <c r="E26" s="1">
        <v>2150</v>
      </c>
      <c r="F26" s="1"/>
      <c r="G26" s="1"/>
      <c r="H26" s="1"/>
      <c r="I26" s="1"/>
      <c r="J26" s="1">
        <f t="shared" si="0"/>
        <v>0</v>
      </c>
      <c r="K26" s="1"/>
    </row>
    <row r="27" spans="1:11" ht="22.5" customHeight="1" x14ac:dyDescent="0.3">
      <c r="A27" s="1">
        <v>25</v>
      </c>
      <c r="B27" s="10">
        <v>46048</v>
      </c>
      <c r="C27" s="1" t="s">
        <v>73</v>
      </c>
      <c r="D27" s="1" t="s">
        <v>78</v>
      </c>
      <c r="E27" s="1">
        <v>2150</v>
      </c>
      <c r="F27" s="1"/>
      <c r="G27" s="1"/>
      <c r="H27" s="1"/>
      <c r="I27" s="1"/>
      <c r="J27" s="1">
        <f t="shared" si="0"/>
        <v>0</v>
      </c>
      <c r="K27" s="1"/>
    </row>
    <row r="28" spans="1:11" ht="22.5" customHeight="1" x14ac:dyDescent="0.3">
      <c r="A28" s="1">
        <v>26</v>
      </c>
      <c r="B28" s="10">
        <v>46049</v>
      </c>
      <c r="C28" s="1" t="s">
        <v>73</v>
      </c>
      <c r="D28" s="1" t="s">
        <v>78</v>
      </c>
      <c r="E28" s="1">
        <v>2150</v>
      </c>
      <c r="F28" s="1"/>
      <c r="G28" s="1"/>
      <c r="H28" s="1"/>
      <c r="I28" s="1"/>
      <c r="J28" s="1">
        <f t="shared" si="0"/>
        <v>0</v>
      </c>
      <c r="K28" s="1"/>
    </row>
    <row r="29" spans="1:11" ht="22.5" customHeight="1" x14ac:dyDescent="0.3">
      <c r="A29" s="1">
        <v>27</v>
      </c>
      <c r="B29" s="10">
        <v>46050</v>
      </c>
      <c r="C29" s="1" t="s">
        <v>73</v>
      </c>
      <c r="D29" s="1" t="s">
        <v>78</v>
      </c>
      <c r="E29" s="1">
        <v>2150</v>
      </c>
      <c r="F29" s="1"/>
      <c r="G29" s="1"/>
      <c r="H29" s="1"/>
      <c r="I29" s="1"/>
      <c r="J29" s="1">
        <f t="shared" si="0"/>
        <v>0</v>
      </c>
      <c r="K29" s="1"/>
    </row>
    <row r="30" spans="1:11" ht="22.5" customHeight="1" x14ac:dyDescent="0.3">
      <c r="A30" s="1">
        <v>28</v>
      </c>
      <c r="B30" s="10">
        <v>46051</v>
      </c>
      <c r="C30" s="1" t="s">
        <v>73</v>
      </c>
      <c r="D30" s="1" t="s">
        <v>78</v>
      </c>
      <c r="E30" s="1">
        <v>2150</v>
      </c>
      <c r="F30" s="1"/>
      <c r="G30" s="1"/>
      <c r="H30" s="1"/>
      <c r="I30" s="1"/>
      <c r="J30" s="1">
        <f t="shared" si="0"/>
        <v>0</v>
      </c>
      <c r="K30" s="1"/>
    </row>
    <row r="31" spans="1:11" ht="22.5" customHeight="1" x14ac:dyDescent="0.3">
      <c r="A31" s="1">
        <v>29</v>
      </c>
      <c r="B31" s="10">
        <v>46052</v>
      </c>
      <c r="C31" s="1" t="s">
        <v>73</v>
      </c>
      <c r="D31" s="1" t="s">
        <v>78</v>
      </c>
      <c r="E31" s="1">
        <v>2150</v>
      </c>
      <c r="F31" s="1"/>
      <c r="G31" s="1"/>
      <c r="H31" s="1"/>
      <c r="I31" s="1"/>
      <c r="J31" s="1">
        <f t="shared" si="0"/>
        <v>0</v>
      </c>
      <c r="K31" s="1"/>
    </row>
    <row r="32" spans="1:11" ht="22.5" customHeight="1" x14ac:dyDescent="0.3">
      <c r="A32" s="1">
        <v>30</v>
      </c>
      <c r="B32" s="10">
        <v>46053</v>
      </c>
      <c r="C32" s="1" t="s">
        <v>73</v>
      </c>
      <c r="D32" s="1" t="s">
        <v>78</v>
      </c>
      <c r="E32" s="1">
        <v>2150</v>
      </c>
      <c r="F32" s="1"/>
      <c r="G32" s="1"/>
      <c r="H32" s="1"/>
      <c r="I32" s="1"/>
      <c r="J32" s="1">
        <f t="shared" si="0"/>
        <v>0</v>
      </c>
      <c r="K32" s="1"/>
    </row>
    <row r="33" spans="1:11" ht="22.5" customHeight="1" x14ac:dyDescent="0.3">
      <c r="A33" s="1">
        <v>31</v>
      </c>
      <c r="B33" s="10">
        <v>46054</v>
      </c>
      <c r="C33" s="1" t="s">
        <v>73</v>
      </c>
      <c r="D33" s="1" t="s">
        <v>78</v>
      </c>
      <c r="E33" s="1">
        <v>2150</v>
      </c>
      <c r="F33" s="1"/>
      <c r="G33" s="1"/>
      <c r="H33" s="1"/>
      <c r="I33" s="1"/>
      <c r="J33" s="1">
        <f t="shared" si="0"/>
        <v>0</v>
      </c>
      <c r="K33" s="1"/>
    </row>
    <row r="34" spans="1:11" ht="22.5" customHeight="1" x14ac:dyDescent="0.3">
      <c r="A34" s="1">
        <v>32</v>
      </c>
      <c r="B34" s="10">
        <v>46055</v>
      </c>
      <c r="C34" s="1" t="s">
        <v>73</v>
      </c>
      <c r="D34" s="1" t="s">
        <v>78</v>
      </c>
      <c r="E34" s="1">
        <v>2150</v>
      </c>
      <c r="F34" s="1"/>
      <c r="G34" s="1"/>
      <c r="H34" s="1"/>
      <c r="I34" s="1"/>
      <c r="J34" s="1">
        <f t="shared" si="0"/>
        <v>0</v>
      </c>
      <c r="K34" s="1"/>
    </row>
    <row r="35" spans="1:11" ht="22.5" customHeight="1" x14ac:dyDescent="0.3">
      <c r="A35" s="1">
        <v>33</v>
      </c>
      <c r="B35" s="10">
        <v>46056</v>
      </c>
      <c r="C35" s="1" t="s">
        <v>73</v>
      </c>
      <c r="D35" s="1" t="s">
        <v>78</v>
      </c>
      <c r="E35" s="1">
        <v>2150</v>
      </c>
      <c r="F35" s="1"/>
      <c r="G35" s="1"/>
      <c r="H35" s="1"/>
      <c r="I35" s="1"/>
      <c r="J35" s="1">
        <f t="shared" si="0"/>
        <v>0</v>
      </c>
      <c r="K35" s="1"/>
    </row>
    <row r="36" spans="1:11" ht="22.5" customHeight="1" x14ac:dyDescent="0.3">
      <c r="A36" s="1">
        <v>34</v>
      </c>
      <c r="B36" s="10">
        <v>46057</v>
      </c>
      <c r="C36" s="1" t="s">
        <v>73</v>
      </c>
      <c r="D36" s="1" t="s">
        <v>78</v>
      </c>
      <c r="E36" s="1">
        <v>2150</v>
      </c>
      <c r="F36" s="1"/>
      <c r="G36" s="1"/>
      <c r="H36" s="1"/>
      <c r="I36" s="1"/>
      <c r="J36" s="1">
        <f t="shared" si="0"/>
        <v>0</v>
      </c>
      <c r="K36" s="1"/>
    </row>
    <row r="37" spans="1:11" ht="22.5" customHeight="1" x14ac:dyDescent="0.3">
      <c r="A37" s="1">
        <v>35</v>
      </c>
      <c r="B37" s="10">
        <v>46058</v>
      </c>
      <c r="C37" s="1" t="s">
        <v>73</v>
      </c>
      <c r="D37" s="1" t="s">
        <v>78</v>
      </c>
      <c r="E37" s="1">
        <v>2150</v>
      </c>
      <c r="F37" s="1"/>
      <c r="G37" s="1"/>
      <c r="H37" s="1"/>
      <c r="I37" s="1"/>
      <c r="J37" s="1">
        <f t="shared" si="0"/>
        <v>0</v>
      </c>
      <c r="K37" s="1"/>
    </row>
    <row r="38" spans="1:11" ht="22.5" customHeight="1" x14ac:dyDescent="0.3">
      <c r="A38" s="1">
        <v>36</v>
      </c>
      <c r="B38" s="10">
        <v>46059</v>
      </c>
      <c r="C38" s="1" t="s">
        <v>73</v>
      </c>
      <c r="D38" s="1" t="s">
        <v>78</v>
      </c>
      <c r="E38" s="1">
        <v>2150</v>
      </c>
      <c r="F38" s="1"/>
      <c r="G38" s="1"/>
      <c r="H38" s="1"/>
      <c r="I38" s="1"/>
      <c r="J38" s="1">
        <f t="shared" si="0"/>
        <v>0</v>
      </c>
      <c r="K38" s="1"/>
    </row>
    <row r="39" spans="1:11" ht="22.5" customHeight="1" x14ac:dyDescent="0.3">
      <c r="A39" s="1">
        <v>37</v>
      </c>
      <c r="B39" s="10">
        <v>46060</v>
      </c>
      <c r="C39" s="1" t="s">
        <v>73</v>
      </c>
      <c r="D39" s="1" t="s">
        <v>78</v>
      </c>
      <c r="E39" s="1">
        <v>2150</v>
      </c>
      <c r="F39" s="1"/>
      <c r="G39" s="1"/>
      <c r="H39" s="1"/>
      <c r="I39" s="1"/>
      <c r="J39" s="1">
        <f t="shared" si="0"/>
        <v>0</v>
      </c>
      <c r="K39" s="1"/>
    </row>
    <row r="40" spans="1:11" ht="22.5" customHeight="1" x14ac:dyDescent="0.3">
      <c r="A40" s="1">
        <v>38</v>
      </c>
      <c r="B40" s="10">
        <v>46061</v>
      </c>
      <c r="C40" s="1" t="s">
        <v>73</v>
      </c>
      <c r="D40" s="1" t="s">
        <v>78</v>
      </c>
      <c r="E40" s="1">
        <v>2150</v>
      </c>
      <c r="F40" s="1"/>
      <c r="G40" s="1"/>
      <c r="H40" s="1"/>
      <c r="I40" s="1"/>
      <c r="J40" s="1">
        <f t="shared" si="0"/>
        <v>0</v>
      </c>
      <c r="K40" s="1"/>
    </row>
    <row r="41" spans="1:11" ht="22.5" customHeight="1" x14ac:dyDescent="0.3">
      <c r="A41" s="1">
        <v>39</v>
      </c>
      <c r="B41" s="10">
        <v>46062</v>
      </c>
      <c r="C41" s="1" t="s">
        <v>73</v>
      </c>
      <c r="D41" s="1" t="s">
        <v>78</v>
      </c>
      <c r="E41" s="1">
        <v>2150</v>
      </c>
      <c r="F41" s="1"/>
      <c r="G41" s="1"/>
      <c r="H41" s="1"/>
      <c r="I41" s="1"/>
      <c r="J41" s="1">
        <f t="shared" si="0"/>
        <v>0</v>
      </c>
      <c r="K41" s="1"/>
    </row>
    <row r="42" spans="1:11" ht="22.5" customHeight="1" x14ac:dyDescent="0.3">
      <c r="A42" s="1">
        <v>40</v>
      </c>
      <c r="B42" s="10">
        <v>46063</v>
      </c>
      <c r="C42" s="1" t="s">
        <v>73</v>
      </c>
      <c r="D42" s="1" t="s">
        <v>78</v>
      </c>
      <c r="E42" s="1">
        <v>2150</v>
      </c>
      <c r="F42" s="1"/>
      <c r="G42" s="1"/>
      <c r="H42" s="1"/>
      <c r="I42" s="1"/>
      <c r="J42" s="1">
        <f t="shared" si="0"/>
        <v>0</v>
      </c>
      <c r="K42" s="1"/>
    </row>
    <row r="43" spans="1:11" ht="22.5" customHeight="1" x14ac:dyDescent="0.3">
      <c r="A43" s="1">
        <v>41</v>
      </c>
      <c r="B43" s="10">
        <v>46064</v>
      </c>
      <c r="C43" s="1" t="s">
        <v>73</v>
      </c>
      <c r="D43" s="1" t="s">
        <v>78</v>
      </c>
      <c r="E43" s="1">
        <v>2150</v>
      </c>
      <c r="F43" s="1"/>
      <c r="G43" s="1"/>
      <c r="H43" s="1"/>
      <c r="I43" s="1"/>
      <c r="J43" s="1">
        <f t="shared" si="0"/>
        <v>0</v>
      </c>
      <c r="K43" s="1"/>
    </row>
    <row r="44" spans="1:11" ht="22.5" customHeight="1" x14ac:dyDescent="0.3">
      <c r="A44" s="1">
        <v>42</v>
      </c>
      <c r="B44" s="10">
        <v>46065</v>
      </c>
      <c r="C44" s="1" t="s">
        <v>73</v>
      </c>
      <c r="D44" s="1" t="s">
        <v>78</v>
      </c>
      <c r="E44" s="1">
        <v>2150</v>
      </c>
      <c r="F44" s="1"/>
      <c r="G44" s="1"/>
      <c r="H44" s="1"/>
      <c r="I44" s="1"/>
      <c r="J44" s="1">
        <f t="shared" si="0"/>
        <v>0</v>
      </c>
      <c r="K44" s="1"/>
    </row>
    <row r="45" spans="1:11" ht="22.5" customHeight="1" x14ac:dyDescent="0.3">
      <c r="A45" s="1">
        <v>43</v>
      </c>
      <c r="B45" s="10">
        <v>46066</v>
      </c>
      <c r="C45" s="1" t="s">
        <v>73</v>
      </c>
      <c r="D45" s="1" t="s">
        <v>78</v>
      </c>
      <c r="E45" s="1">
        <v>2150</v>
      </c>
      <c r="F45" s="1"/>
      <c r="G45" s="1"/>
      <c r="H45" s="1"/>
      <c r="I45" s="1"/>
      <c r="J45" s="1">
        <f t="shared" si="0"/>
        <v>0</v>
      </c>
      <c r="K45" s="1"/>
    </row>
    <row r="46" spans="1:11" ht="22.5" customHeight="1" x14ac:dyDescent="0.3">
      <c r="A46" s="1">
        <v>44</v>
      </c>
      <c r="B46" s="10">
        <v>46067</v>
      </c>
      <c r="C46" s="1" t="s">
        <v>73</v>
      </c>
      <c r="D46" s="1" t="s">
        <v>78</v>
      </c>
      <c r="E46" s="1">
        <v>2150</v>
      </c>
      <c r="F46" s="1"/>
      <c r="G46" s="1"/>
      <c r="H46" s="1"/>
      <c r="I46" s="1"/>
      <c r="J46" s="1">
        <f t="shared" si="0"/>
        <v>0</v>
      </c>
      <c r="K46" s="1"/>
    </row>
    <row r="47" spans="1:11" ht="22.5" customHeight="1" x14ac:dyDescent="0.3">
      <c r="A47" s="1">
        <v>45</v>
      </c>
      <c r="B47" s="10">
        <v>46068</v>
      </c>
      <c r="C47" s="1" t="s">
        <v>73</v>
      </c>
      <c r="D47" s="1" t="s">
        <v>78</v>
      </c>
      <c r="E47" s="1">
        <v>2150</v>
      </c>
      <c r="F47" s="1"/>
      <c r="G47" s="1"/>
      <c r="H47" s="1"/>
      <c r="I47" s="1"/>
      <c r="J47" s="1">
        <f t="shared" si="0"/>
        <v>0</v>
      </c>
      <c r="K47" s="1"/>
    </row>
    <row r="48" spans="1:11" ht="22.5" customHeight="1" x14ac:dyDescent="0.3">
      <c r="A48" s="1">
        <v>46</v>
      </c>
      <c r="B48" s="10">
        <v>46069</v>
      </c>
      <c r="C48" s="1" t="s">
        <v>73</v>
      </c>
      <c r="D48" s="1" t="s">
        <v>78</v>
      </c>
      <c r="E48" s="1">
        <v>2150</v>
      </c>
      <c r="F48" s="1"/>
      <c r="G48" s="1"/>
      <c r="H48" s="1"/>
      <c r="I48" s="1"/>
      <c r="J48" s="1">
        <f t="shared" si="0"/>
        <v>0</v>
      </c>
      <c r="K48" s="1"/>
    </row>
    <row r="49" spans="1:11" ht="22.5" customHeight="1" x14ac:dyDescent="0.3">
      <c r="A49" s="1">
        <v>47</v>
      </c>
      <c r="B49" s="10">
        <v>46070</v>
      </c>
      <c r="C49" s="1" t="s">
        <v>73</v>
      </c>
      <c r="D49" s="1" t="s">
        <v>78</v>
      </c>
      <c r="E49" s="1">
        <v>2150</v>
      </c>
      <c r="F49" s="1"/>
      <c r="G49" s="1"/>
      <c r="H49" s="1"/>
      <c r="I49" s="1"/>
      <c r="J49" s="1">
        <f t="shared" si="0"/>
        <v>0</v>
      </c>
      <c r="K49" s="1"/>
    </row>
    <row r="50" spans="1:11" ht="22.5" customHeight="1" x14ac:dyDescent="0.3">
      <c r="A50" s="1">
        <v>48</v>
      </c>
      <c r="B50" s="10">
        <v>46071</v>
      </c>
      <c r="C50" s="1" t="s">
        <v>73</v>
      </c>
      <c r="D50" s="1" t="s">
        <v>78</v>
      </c>
      <c r="E50" s="1">
        <v>2150</v>
      </c>
      <c r="F50" s="1"/>
      <c r="G50" s="1"/>
      <c r="H50" s="1"/>
      <c r="I50" s="1"/>
      <c r="J50" s="1">
        <f t="shared" si="0"/>
        <v>0</v>
      </c>
      <c r="K50" s="1"/>
    </row>
    <row r="51" spans="1:11" ht="22.5" customHeight="1" x14ac:dyDescent="0.3">
      <c r="A51" s="1">
        <v>49</v>
      </c>
      <c r="B51" s="10">
        <v>46072</v>
      </c>
      <c r="C51" s="1" t="s">
        <v>73</v>
      </c>
      <c r="D51" s="1" t="s">
        <v>78</v>
      </c>
      <c r="E51" s="1">
        <v>2150</v>
      </c>
      <c r="F51" s="1"/>
      <c r="G51" s="1"/>
      <c r="H51" s="1"/>
      <c r="I51" s="1"/>
      <c r="J51" s="1">
        <f t="shared" si="0"/>
        <v>0</v>
      </c>
      <c r="K51" s="1"/>
    </row>
    <row r="52" spans="1:11" ht="22.5" customHeight="1" x14ac:dyDescent="0.3">
      <c r="A52" s="1">
        <v>50</v>
      </c>
      <c r="B52" s="10">
        <v>46073</v>
      </c>
      <c r="C52" s="1" t="s">
        <v>73</v>
      </c>
      <c r="D52" s="1" t="s">
        <v>78</v>
      </c>
      <c r="E52" s="1">
        <v>2150</v>
      </c>
      <c r="F52" s="1"/>
      <c r="G52" s="1"/>
      <c r="H52" s="1"/>
      <c r="I52" s="1"/>
      <c r="J52" s="1">
        <f t="shared" si="0"/>
        <v>0</v>
      </c>
      <c r="K52" s="1"/>
    </row>
    <row r="53" spans="1:11" ht="22.5" customHeight="1" x14ac:dyDescent="0.3">
      <c r="A53" s="1">
        <v>51</v>
      </c>
      <c r="B53" s="10">
        <v>46074</v>
      </c>
      <c r="C53" s="1" t="s">
        <v>73</v>
      </c>
      <c r="D53" s="1" t="s">
        <v>78</v>
      </c>
      <c r="E53" s="1">
        <v>2150</v>
      </c>
      <c r="F53" s="1"/>
      <c r="G53" s="1"/>
      <c r="H53" s="1"/>
      <c r="I53" s="1"/>
      <c r="J53" s="1">
        <f t="shared" si="0"/>
        <v>0</v>
      </c>
      <c r="K53" s="1"/>
    </row>
    <row r="54" spans="1:11" ht="22.5" customHeight="1" x14ac:dyDescent="0.3">
      <c r="A54" s="1">
        <v>52</v>
      </c>
      <c r="B54" s="10">
        <v>46075</v>
      </c>
      <c r="C54" s="1" t="s">
        <v>73</v>
      </c>
      <c r="D54" s="1" t="s">
        <v>78</v>
      </c>
      <c r="E54" s="1">
        <v>2150</v>
      </c>
      <c r="F54" s="1"/>
      <c r="G54" s="1"/>
      <c r="H54" s="1"/>
      <c r="I54" s="1"/>
      <c r="J54" s="1">
        <f t="shared" si="0"/>
        <v>0</v>
      </c>
      <c r="K54" s="1"/>
    </row>
    <row r="55" spans="1:11" ht="22.5" customHeight="1" x14ac:dyDescent="0.3">
      <c r="A55" s="1">
        <v>53</v>
      </c>
      <c r="B55" s="10">
        <v>46076</v>
      </c>
      <c r="C55" s="1" t="s">
        <v>73</v>
      </c>
      <c r="D55" s="1" t="s">
        <v>78</v>
      </c>
      <c r="E55" s="1">
        <v>2150</v>
      </c>
      <c r="F55" s="1"/>
      <c r="G55" s="1"/>
      <c r="H55" s="1"/>
      <c r="I55" s="1"/>
      <c r="J55" s="1">
        <f t="shared" si="0"/>
        <v>0</v>
      </c>
      <c r="K55" s="1"/>
    </row>
    <row r="56" spans="1:11" ht="22.5" customHeight="1" x14ac:dyDescent="0.3">
      <c r="A56" s="1">
        <v>54</v>
      </c>
      <c r="B56" s="10">
        <v>46077</v>
      </c>
      <c r="C56" s="1" t="s">
        <v>73</v>
      </c>
      <c r="D56" s="1" t="s">
        <v>78</v>
      </c>
      <c r="E56" s="1">
        <v>2150</v>
      </c>
      <c r="F56" s="1"/>
      <c r="G56" s="1"/>
      <c r="H56" s="1"/>
      <c r="I56" s="1"/>
      <c r="J56" s="1">
        <f t="shared" si="0"/>
        <v>0</v>
      </c>
      <c r="K56" s="1"/>
    </row>
    <row r="57" spans="1:11" ht="22.5" customHeight="1" x14ac:dyDescent="0.3">
      <c r="A57" s="1">
        <v>55</v>
      </c>
      <c r="B57" s="10">
        <v>46078</v>
      </c>
      <c r="C57" s="1" t="s">
        <v>73</v>
      </c>
      <c r="D57" s="1" t="s">
        <v>78</v>
      </c>
      <c r="E57" s="1">
        <v>2150</v>
      </c>
      <c r="F57" s="1"/>
      <c r="G57" s="1"/>
      <c r="H57" s="1"/>
      <c r="I57" s="1"/>
      <c r="J57" s="1">
        <f t="shared" si="0"/>
        <v>0</v>
      </c>
      <c r="K57" s="1"/>
    </row>
    <row r="58" spans="1:11" ht="22.5" customHeight="1" x14ac:dyDescent="0.3">
      <c r="A58" s="1">
        <v>56</v>
      </c>
      <c r="B58" s="10">
        <v>46079</v>
      </c>
      <c r="C58" s="1" t="s">
        <v>73</v>
      </c>
      <c r="D58" s="1" t="s">
        <v>78</v>
      </c>
      <c r="E58" s="1">
        <v>2150</v>
      </c>
      <c r="F58" s="1"/>
      <c r="G58" s="1"/>
      <c r="H58" s="1"/>
      <c r="I58" s="1"/>
      <c r="J58" s="1">
        <f t="shared" si="0"/>
        <v>0</v>
      </c>
      <c r="K58" s="1"/>
    </row>
    <row r="59" spans="1:11" ht="22.5" customHeight="1" x14ac:dyDescent="0.3">
      <c r="A59" s="1">
        <v>57</v>
      </c>
      <c r="B59" s="10">
        <v>46080</v>
      </c>
      <c r="C59" s="1" t="s">
        <v>73</v>
      </c>
      <c r="D59" s="1" t="s">
        <v>78</v>
      </c>
      <c r="E59" s="1">
        <v>2150</v>
      </c>
      <c r="F59" s="1"/>
      <c r="G59" s="1"/>
      <c r="H59" s="1"/>
      <c r="I59" s="1"/>
      <c r="J59" s="1">
        <f t="shared" si="0"/>
        <v>0</v>
      </c>
      <c r="K59" s="1"/>
    </row>
    <row r="60" spans="1:11" ht="22.5" customHeight="1" x14ac:dyDescent="0.3">
      <c r="A60" s="1">
        <v>58</v>
      </c>
      <c r="B60" s="10">
        <v>46081</v>
      </c>
      <c r="C60" s="1" t="s">
        <v>73</v>
      </c>
      <c r="D60" s="1" t="s">
        <v>78</v>
      </c>
      <c r="E60" s="1">
        <v>2150</v>
      </c>
      <c r="F60" s="1"/>
      <c r="G60" s="1"/>
      <c r="H60" s="1"/>
      <c r="I60" s="1"/>
      <c r="J60" s="1">
        <f t="shared" si="0"/>
        <v>0</v>
      </c>
      <c r="K60" s="1"/>
    </row>
    <row r="61" spans="1:11" ht="22.5" customHeight="1" x14ac:dyDescent="0.3">
      <c r="A61" s="1">
        <v>59</v>
      </c>
      <c r="B61" s="10">
        <v>46082</v>
      </c>
      <c r="C61" s="1" t="s">
        <v>73</v>
      </c>
      <c r="D61" s="1" t="s">
        <v>78</v>
      </c>
      <c r="E61" s="1">
        <v>2150</v>
      </c>
      <c r="F61" s="1"/>
      <c r="G61" s="1"/>
      <c r="H61" s="1"/>
      <c r="I61" s="1"/>
      <c r="J61" s="1">
        <f t="shared" si="0"/>
        <v>0</v>
      </c>
      <c r="K61" s="1"/>
    </row>
    <row r="62" spans="1:11" ht="22.5" customHeight="1" x14ac:dyDescent="0.3">
      <c r="A62" s="1">
        <v>60</v>
      </c>
      <c r="B62" s="10">
        <v>46083</v>
      </c>
      <c r="C62" s="1" t="s">
        <v>73</v>
      </c>
      <c r="D62" s="1" t="s">
        <v>78</v>
      </c>
      <c r="E62" s="1">
        <v>2150</v>
      </c>
      <c r="F62" s="1"/>
      <c r="G62" s="1"/>
      <c r="H62" s="1"/>
      <c r="I62" s="1"/>
      <c r="J62" s="1">
        <f t="shared" si="0"/>
        <v>0</v>
      </c>
      <c r="K62" s="1"/>
    </row>
    <row r="63" spans="1:11" ht="22.5" customHeight="1" x14ac:dyDescent="0.3">
      <c r="A63" s="1">
        <v>61</v>
      </c>
      <c r="B63" s="10">
        <v>46084</v>
      </c>
      <c r="C63" s="1" t="s">
        <v>73</v>
      </c>
      <c r="D63" s="1" t="s">
        <v>78</v>
      </c>
      <c r="E63" s="1">
        <v>2150</v>
      </c>
      <c r="F63" s="1"/>
      <c r="G63" s="1"/>
      <c r="H63" s="1"/>
      <c r="I63" s="1"/>
      <c r="J63" s="1">
        <f t="shared" si="0"/>
        <v>0</v>
      </c>
      <c r="K63" s="1"/>
    </row>
    <row r="64" spans="1:11" ht="22.5" customHeight="1" x14ac:dyDescent="0.3">
      <c r="A64" s="1">
        <v>62</v>
      </c>
      <c r="B64" s="10">
        <v>46085</v>
      </c>
      <c r="C64" s="1" t="s">
        <v>73</v>
      </c>
      <c r="D64" s="1" t="s">
        <v>78</v>
      </c>
      <c r="E64" s="1">
        <v>2150</v>
      </c>
      <c r="F64" s="1"/>
      <c r="G64" s="1"/>
      <c r="H64" s="1"/>
      <c r="I64" s="1"/>
      <c r="J64" s="1">
        <f t="shared" si="0"/>
        <v>0</v>
      </c>
      <c r="K64" s="1"/>
    </row>
    <row r="65" spans="1:11" ht="22.5" customHeight="1" x14ac:dyDescent="0.3">
      <c r="A65" s="1">
        <v>63</v>
      </c>
      <c r="B65" s="10">
        <v>46086</v>
      </c>
      <c r="C65" s="1" t="s">
        <v>73</v>
      </c>
      <c r="D65" s="1" t="s">
        <v>78</v>
      </c>
      <c r="E65" s="1">
        <v>2150</v>
      </c>
      <c r="F65" s="1"/>
      <c r="G65" s="1"/>
      <c r="H65" s="1"/>
      <c r="I65" s="1"/>
      <c r="J65" s="1">
        <f t="shared" si="0"/>
        <v>0</v>
      </c>
      <c r="K65" s="1"/>
    </row>
    <row r="66" spans="1:11" ht="22.5" customHeight="1" x14ac:dyDescent="0.3">
      <c r="A66" s="1">
        <v>64</v>
      </c>
      <c r="B66" s="10">
        <v>46087</v>
      </c>
      <c r="C66" s="1" t="s">
        <v>73</v>
      </c>
      <c r="D66" s="1" t="s">
        <v>78</v>
      </c>
      <c r="E66" s="1">
        <v>2150</v>
      </c>
      <c r="F66" s="1"/>
      <c r="G66" s="1"/>
      <c r="H66" s="1"/>
      <c r="I66" s="1"/>
      <c r="J66" s="1">
        <f t="shared" si="0"/>
        <v>0</v>
      </c>
      <c r="K66" s="1"/>
    </row>
    <row r="67" spans="1:11" ht="22.5" customHeight="1" x14ac:dyDescent="0.3">
      <c r="A67" s="1">
        <v>65</v>
      </c>
      <c r="B67" s="10">
        <v>46088</v>
      </c>
      <c r="C67" s="1" t="s">
        <v>73</v>
      </c>
      <c r="D67" s="1" t="s">
        <v>78</v>
      </c>
      <c r="E67" s="1">
        <v>2150</v>
      </c>
      <c r="F67" s="1"/>
      <c r="G67" s="1"/>
      <c r="H67" s="1"/>
      <c r="I67" s="1"/>
      <c r="J67" s="1">
        <f t="shared" si="0"/>
        <v>0</v>
      </c>
      <c r="K67" s="1"/>
    </row>
    <row r="68" spans="1:11" ht="22.5" customHeight="1" x14ac:dyDescent="0.3">
      <c r="A68" s="1">
        <v>66</v>
      </c>
      <c r="B68" s="10">
        <v>46089</v>
      </c>
      <c r="C68" s="1" t="s">
        <v>73</v>
      </c>
      <c r="D68" s="1" t="s">
        <v>78</v>
      </c>
      <c r="E68" s="1">
        <v>2150</v>
      </c>
      <c r="F68" s="1"/>
      <c r="G68" s="1"/>
      <c r="H68" s="1"/>
      <c r="I68" s="1"/>
      <c r="J68" s="1">
        <f t="shared" ref="J68:J131" si="1">E68*F68-G68-H68+I68</f>
        <v>0</v>
      </c>
      <c r="K68" s="1"/>
    </row>
    <row r="69" spans="1:11" ht="22.5" customHeight="1" x14ac:dyDescent="0.3">
      <c r="A69" s="1">
        <v>67</v>
      </c>
      <c r="B69" s="10">
        <v>46090</v>
      </c>
      <c r="C69" s="1" t="s">
        <v>73</v>
      </c>
      <c r="D69" s="1" t="s">
        <v>78</v>
      </c>
      <c r="E69" s="1">
        <v>2150</v>
      </c>
      <c r="F69" s="1"/>
      <c r="G69" s="1"/>
      <c r="H69" s="1"/>
      <c r="I69" s="1"/>
      <c r="J69" s="1">
        <f t="shared" si="1"/>
        <v>0</v>
      </c>
      <c r="K69" s="1"/>
    </row>
    <row r="70" spans="1:11" ht="22.5" customHeight="1" x14ac:dyDescent="0.3">
      <c r="A70" s="1">
        <v>68</v>
      </c>
      <c r="B70" s="10">
        <v>46091</v>
      </c>
      <c r="C70" s="1" t="s">
        <v>73</v>
      </c>
      <c r="D70" s="1" t="s">
        <v>78</v>
      </c>
      <c r="E70" s="1">
        <v>2150</v>
      </c>
      <c r="F70" s="1"/>
      <c r="G70" s="1"/>
      <c r="H70" s="1"/>
      <c r="I70" s="1"/>
      <c r="J70" s="1">
        <f t="shared" si="1"/>
        <v>0</v>
      </c>
      <c r="K70" s="1"/>
    </row>
    <row r="71" spans="1:11" ht="22.5" customHeight="1" x14ac:dyDescent="0.3">
      <c r="A71" s="1">
        <v>69</v>
      </c>
      <c r="B71" s="10">
        <v>46092</v>
      </c>
      <c r="C71" s="1" t="s">
        <v>73</v>
      </c>
      <c r="D71" s="1" t="s">
        <v>78</v>
      </c>
      <c r="E71" s="1">
        <v>2150</v>
      </c>
      <c r="F71" s="1"/>
      <c r="G71" s="1"/>
      <c r="H71" s="1"/>
      <c r="I71" s="1"/>
      <c r="J71" s="1">
        <f t="shared" si="1"/>
        <v>0</v>
      </c>
      <c r="K71" s="1"/>
    </row>
    <row r="72" spans="1:11" ht="22.5" customHeight="1" x14ac:dyDescent="0.3">
      <c r="A72" s="1">
        <v>70</v>
      </c>
      <c r="B72" s="10">
        <v>46093</v>
      </c>
      <c r="C72" s="1" t="s">
        <v>73</v>
      </c>
      <c r="D72" s="1" t="s">
        <v>78</v>
      </c>
      <c r="E72" s="1">
        <v>2150</v>
      </c>
      <c r="F72" s="1"/>
      <c r="G72" s="1"/>
      <c r="H72" s="1"/>
      <c r="I72" s="1"/>
      <c r="J72" s="1">
        <f t="shared" si="1"/>
        <v>0</v>
      </c>
      <c r="K72" s="1"/>
    </row>
    <row r="73" spans="1:11" ht="22.5" customHeight="1" x14ac:dyDescent="0.3">
      <c r="A73" s="1">
        <v>71</v>
      </c>
      <c r="B73" s="10">
        <v>46094</v>
      </c>
      <c r="C73" s="1" t="s">
        <v>73</v>
      </c>
      <c r="D73" s="1" t="s">
        <v>78</v>
      </c>
      <c r="E73" s="1">
        <v>2150</v>
      </c>
      <c r="F73" s="1"/>
      <c r="G73" s="1"/>
      <c r="H73" s="1"/>
      <c r="I73" s="1"/>
      <c r="J73" s="1">
        <f t="shared" si="1"/>
        <v>0</v>
      </c>
      <c r="K73" s="1"/>
    </row>
    <row r="74" spans="1:11" ht="22.5" customHeight="1" x14ac:dyDescent="0.3">
      <c r="A74" s="1">
        <v>72</v>
      </c>
      <c r="B74" s="10">
        <v>46095</v>
      </c>
      <c r="C74" s="1" t="s">
        <v>73</v>
      </c>
      <c r="D74" s="1" t="s">
        <v>78</v>
      </c>
      <c r="E74" s="1">
        <v>2150</v>
      </c>
      <c r="F74" s="1"/>
      <c r="G74" s="1"/>
      <c r="H74" s="1"/>
      <c r="I74" s="1"/>
      <c r="J74" s="1">
        <f t="shared" si="1"/>
        <v>0</v>
      </c>
      <c r="K74" s="1"/>
    </row>
    <row r="75" spans="1:11" ht="22.5" customHeight="1" x14ac:dyDescent="0.3">
      <c r="A75" s="1">
        <v>73</v>
      </c>
      <c r="B75" s="10">
        <v>46096</v>
      </c>
      <c r="C75" s="1" t="s">
        <v>73</v>
      </c>
      <c r="D75" s="1" t="s">
        <v>78</v>
      </c>
      <c r="E75" s="1">
        <v>2150</v>
      </c>
      <c r="F75" s="1"/>
      <c r="G75" s="1"/>
      <c r="H75" s="1"/>
      <c r="I75" s="1"/>
      <c r="J75" s="1">
        <f t="shared" si="1"/>
        <v>0</v>
      </c>
      <c r="K75" s="1"/>
    </row>
    <row r="76" spans="1:11" ht="22.5" customHeight="1" x14ac:dyDescent="0.3">
      <c r="A76" s="1">
        <v>74</v>
      </c>
      <c r="B76" s="10">
        <v>46097</v>
      </c>
      <c r="C76" s="1" t="s">
        <v>73</v>
      </c>
      <c r="D76" s="1" t="s">
        <v>78</v>
      </c>
      <c r="E76" s="1">
        <v>2150</v>
      </c>
      <c r="F76" s="1"/>
      <c r="G76" s="1"/>
      <c r="H76" s="1"/>
      <c r="I76" s="1"/>
      <c r="J76" s="1">
        <f t="shared" si="1"/>
        <v>0</v>
      </c>
      <c r="K76" s="1"/>
    </row>
    <row r="77" spans="1:11" ht="22.5" customHeight="1" x14ac:dyDescent="0.3">
      <c r="A77" s="1">
        <v>75</v>
      </c>
      <c r="B77" s="10">
        <v>46098</v>
      </c>
      <c r="C77" s="1" t="s">
        <v>73</v>
      </c>
      <c r="D77" s="1" t="s">
        <v>78</v>
      </c>
      <c r="E77" s="1">
        <v>2150</v>
      </c>
      <c r="F77" s="1"/>
      <c r="G77" s="1"/>
      <c r="H77" s="1"/>
      <c r="I77" s="1"/>
      <c r="J77" s="1">
        <f t="shared" si="1"/>
        <v>0</v>
      </c>
      <c r="K77" s="1"/>
    </row>
    <row r="78" spans="1:11" ht="22.5" customHeight="1" x14ac:dyDescent="0.3">
      <c r="A78" s="1">
        <v>76</v>
      </c>
      <c r="B78" s="10">
        <v>46099</v>
      </c>
      <c r="C78" s="1" t="s">
        <v>73</v>
      </c>
      <c r="D78" s="1" t="s">
        <v>78</v>
      </c>
      <c r="E78" s="1">
        <v>2150</v>
      </c>
      <c r="F78" s="1"/>
      <c r="G78" s="1"/>
      <c r="H78" s="1"/>
      <c r="I78" s="1"/>
      <c r="J78" s="1">
        <f t="shared" si="1"/>
        <v>0</v>
      </c>
      <c r="K78" s="1"/>
    </row>
    <row r="79" spans="1:11" ht="22.5" customHeight="1" x14ac:dyDescent="0.3">
      <c r="A79" s="1">
        <v>77</v>
      </c>
      <c r="B79" s="10">
        <v>46100</v>
      </c>
      <c r="C79" s="1" t="s">
        <v>73</v>
      </c>
      <c r="D79" s="1" t="s">
        <v>78</v>
      </c>
      <c r="E79" s="1">
        <v>2150</v>
      </c>
      <c r="F79" s="1"/>
      <c r="G79" s="1"/>
      <c r="H79" s="1"/>
      <c r="I79" s="1"/>
      <c r="J79" s="1">
        <f t="shared" si="1"/>
        <v>0</v>
      </c>
      <c r="K79" s="1"/>
    </row>
    <row r="80" spans="1:11" ht="22.5" customHeight="1" x14ac:dyDescent="0.3">
      <c r="A80" s="1">
        <v>78</v>
      </c>
      <c r="B80" s="10">
        <v>46101</v>
      </c>
      <c r="C80" s="1" t="s">
        <v>73</v>
      </c>
      <c r="D80" s="1" t="s">
        <v>78</v>
      </c>
      <c r="E80" s="1">
        <v>2150</v>
      </c>
      <c r="F80" s="1"/>
      <c r="G80" s="1"/>
      <c r="H80" s="1"/>
      <c r="I80" s="1"/>
      <c r="J80" s="1">
        <f t="shared" si="1"/>
        <v>0</v>
      </c>
      <c r="K80" s="1"/>
    </row>
    <row r="81" spans="1:11" ht="22.5" customHeight="1" x14ac:dyDescent="0.3">
      <c r="A81" s="1">
        <v>79</v>
      </c>
      <c r="B81" s="10">
        <v>46102</v>
      </c>
      <c r="C81" s="1" t="s">
        <v>73</v>
      </c>
      <c r="D81" s="1" t="s">
        <v>78</v>
      </c>
      <c r="E81" s="1">
        <v>2150</v>
      </c>
      <c r="F81" s="1"/>
      <c r="G81" s="1"/>
      <c r="H81" s="1"/>
      <c r="I81" s="1"/>
      <c r="J81" s="1">
        <f t="shared" si="1"/>
        <v>0</v>
      </c>
      <c r="K81" s="1"/>
    </row>
    <row r="82" spans="1:11" ht="22.5" customHeight="1" x14ac:dyDescent="0.3">
      <c r="A82" s="1">
        <v>80</v>
      </c>
      <c r="B82" s="10">
        <v>46103</v>
      </c>
      <c r="C82" s="1" t="s">
        <v>73</v>
      </c>
      <c r="D82" s="1" t="s">
        <v>78</v>
      </c>
      <c r="E82" s="1">
        <v>2150</v>
      </c>
      <c r="F82" s="1"/>
      <c r="G82" s="1"/>
      <c r="H82" s="1"/>
      <c r="I82" s="1"/>
      <c r="J82" s="1">
        <f t="shared" si="1"/>
        <v>0</v>
      </c>
      <c r="K82" s="1"/>
    </row>
    <row r="83" spans="1:11" ht="22.5" customHeight="1" x14ac:dyDescent="0.3">
      <c r="A83" s="1">
        <v>81</v>
      </c>
      <c r="B83" s="10">
        <v>46104</v>
      </c>
      <c r="C83" s="1" t="s">
        <v>73</v>
      </c>
      <c r="D83" s="1" t="s">
        <v>78</v>
      </c>
      <c r="E83" s="1">
        <v>2150</v>
      </c>
      <c r="F83" s="1"/>
      <c r="G83" s="1"/>
      <c r="H83" s="1"/>
      <c r="I83" s="1"/>
      <c r="J83" s="1">
        <f t="shared" si="1"/>
        <v>0</v>
      </c>
      <c r="K83" s="1"/>
    </row>
    <row r="84" spans="1:11" ht="22.5" customHeight="1" x14ac:dyDescent="0.3">
      <c r="A84" s="1">
        <v>82</v>
      </c>
      <c r="B84" s="10">
        <v>46105</v>
      </c>
      <c r="C84" s="1" t="s">
        <v>73</v>
      </c>
      <c r="D84" s="1" t="s">
        <v>78</v>
      </c>
      <c r="E84" s="1">
        <v>2150</v>
      </c>
      <c r="F84" s="1"/>
      <c r="G84" s="1"/>
      <c r="H84" s="1"/>
      <c r="I84" s="1"/>
      <c r="J84" s="1">
        <f t="shared" si="1"/>
        <v>0</v>
      </c>
      <c r="K84" s="1"/>
    </row>
    <row r="85" spans="1:11" ht="22.5" customHeight="1" x14ac:dyDescent="0.3">
      <c r="A85" s="1">
        <v>83</v>
      </c>
      <c r="B85" s="10">
        <v>46106</v>
      </c>
      <c r="C85" s="1" t="s">
        <v>73</v>
      </c>
      <c r="D85" s="1" t="s">
        <v>78</v>
      </c>
      <c r="E85" s="1">
        <v>2150</v>
      </c>
      <c r="F85" s="1"/>
      <c r="G85" s="1"/>
      <c r="H85" s="1"/>
      <c r="I85" s="1"/>
      <c r="J85" s="1">
        <f t="shared" si="1"/>
        <v>0</v>
      </c>
      <c r="K85" s="1"/>
    </row>
    <row r="86" spans="1:11" ht="22.5" customHeight="1" x14ac:dyDescent="0.3">
      <c r="A86" s="1">
        <v>84</v>
      </c>
      <c r="B86" s="10">
        <v>46107</v>
      </c>
      <c r="C86" s="1" t="s">
        <v>73</v>
      </c>
      <c r="D86" s="1" t="s">
        <v>78</v>
      </c>
      <c r="E86" s="1">
        <v>2150</v>
      </c>
      <c r="F86" s="1"/>
      <c r="G86" s="1"/>
      <c r="H86" s="1"/>
      <c r="I86" s="1"/>
      <c r="J86" s="1">
        <f t="shared" si="1"/>
        <v>0</v>
      </c>
      <c r="K86" s="1"/>
    </row>
    <row r="87" spans="1:11" ht="22.5" customHeight="1" x14ac:dyDescent="0.3">
      <c r="A87" s="1">
        <v>85</v>
      </c>
      <c r="B87" s="10">
        <v>46108</v>
      </c>
      <c r="C87" s="1" t="s">
        <v>73</v>
      </c>
      <c r="D87" s="1" t="s">
        <v>78</v>
      </c>
      <c r="E87" s="1">
        <v>2150</v>
      </c>
      <c r="F87" s="1"/>
      <c r="G87" s="1"/>
      <c r="H87" s="1"/>
      <c r="I87" s="1"/>
      <c r="J87" s="1">
        <f t="shared" si="1"/>
        <v>0</v>
      </c>
      <c r="K87" s="1"/>
    </row>
    <row r="88" spans="1:11" ht="22.5" customHeight="1" x14ac:dyDescent="0.3">
      <c r="A88" s="1">
        <v>86</v>
      </c>
      <c r="B88" s="10">
        <v>46109</v>
      </c>
      <c r="C88" s="1" t="s">
        <v>73</v>
      </c>
      <c r="D88" s="1" t="s">
        <v>78</v>
      </c>
      <c r="E88" s="1">
        <v>2150</v>
      </c>
      <c r="F88" s="1"/>
      <c r="G88" s="1"/>
      <c r="H88" s="1"/>
      <c r="I88" s="1"/>
      <c r="J88" s="1">
        <f t="shared" si="1"/>
        <v>0</v>
      </c>
      <c r="K88" s="1"/>
    </row>
    <row r="89" spans="1:11" ht="22.5" customHeight="1" x14ac:dyDescent="0.3">
      <c r="A89" s="1">
        <v>87</v>
      </c>
      <c r="B89" s="10">
        <v>46110</v>
      </c>
      <c r="C89" s="1" t="s">
        <v>73</v>
      </c>
      <c r="D89" s="1" t="s">
        <v>78</v>
      </c>
      <c r="E89" s="1">
        <v>2150</v>
      </c>
      <c r="F89" s="1"/>
      <c r="G89" s="1"/>
      <c r="H89" s="1"/>
      <c r="I89" s="1"/>
      <c r="J89" s="1">
        <f t="shared" si="1"/>
        <v>0</v>
      </c>
      <c r="K89" s="1"/>
    </row>
    <row r="90" spans="1:11" ht="22.5" customHeight="1" x14ac:dyDescent="0.3">
      <c r="A90" s="1">
        <v>88</v>
      </c>
      <c r="B90" s="10">
        <v>46111</v>
      </c>
      <c r="C90" s="1" t="s">
        <v>73</v>
      </c>
      <c r="D90" s="1" t="s">
        <v>78</v>
      </c>
      <c r="E90" s="1">
        <v>2150</v>
      </c>
      <c r="F90" s="1"/>
      <c r="G90" s="1"/>
      <c r="H90" s="1"/>
      <c r="I90" s="1"/>
      <c r="J90" s="1">
        <f t="shared" si="1"/>
        <v>0</v>
      </c>
      <c r="K90" s="1"/>
    </row>
    <row r="91" spans="1:11" ht="22.5" customHeight="1" x14ac:dyDescent="0.3">
      <c r="A91" s="1">
        <v>89</v>
      </c>
      <c r="B91" s="10">
        <v>46112</v>
      </c>
      <c r="C91" s="1" t="s">
        <v>73</v>
      </c>
      <c r="D91" s="1" t="s">
        <v>78</v>
      </c>
      <c r="E91" s="1">
        <v>2150</v>
      </c>
      <c r="F91" s="1"/>
      <c r="G91" s="1"/>
      <c r="H91" s="1"/>
      <c r="I91" s="1"/>
      <c r="J91" s="1">
        <f t="shared" si="1"/>
        <v>0</v>
      </c>
      <c r="K91" s="1"/>
    </row>
    <row r="92" spans="1:11" ht="22.5" customHeight="1" x14ac:dyDescent="0.3">
      <c r="A92" s="1">
        <v>90</v>
      </c>
      <c r="B92" s="10">
        <v>46113</v>
      </c>
      <c r="C92" s="1" t="s">
        <v>73</v>
      </c>
      <c r="D92" s="1" t="s">
        <v>78</v>
      </c>
      <c r="E92" s="1">
        <v>2150</v>
      </c>
      <c r="F92" s="1"/>
      <c r="G92" s="1"/>
      <c r="H92" s="1"/>
      <c r="I92" s="1"/>
      <c r="J92" s="1">
        <f t="shared" si="1"/>
        <v>0</v>
      </c>
      <c r="K92" s="1"/>
    </row>
    <row r="93" spans="1:11" ht="22.5" customHeight="1" x14ac:dyDescent="0.3">
      <c r="A93" s="1">
        <v>91</v>
      </c>
      <c r="B93" s="10">
        <v>46114</v>
      </c>
      <c r="C93" s="1" t="s">
        <v>73</v>
      </c>
      <c r="D93" s="1" t="s">
        <v>78</v>
      </c>
      <c r="E93" s="1">
        <v>2150</v>
      </c>
      <c r="F93" s="1"/>
      <c r="G93" s="1"/>
      <c r="H93" s="1"/>
      <c r="I93" s="1"/>
      <c r="J93" s="1">
        <f t="shared" si="1"/>
        <v>0</v>
      </c>
      <c r="K93" s="1"/>
    </row>
    <row r="94" spans="1:11" ht="22.5" customHeight="1" x14ac:dyDescent="0.3">
      <c r="A94" s="1">
        <v>92</v>
      </c>
      <c r="B94" s="10">
        <v>46115</v>
      </c>
      <c r="C94" s="1" t="s">
        <v>73</v>
      </c>
      <c r="D94" s="1" t="s">
        <v>78</v>
      </c>
      <c r="E94" s="1">
        <v>2150</v>
      </c>
      <c r="F94" s="1"/>
      <c r="G94" s="1"/>
      <c r="H94" s="1"/>
      <c r="I94" s="1"/>
      <c r="J94" s="1">
        <f t="shared" si="1"/>
        <v>0</v>
      </c>
      <c r="K94" s="1"/>
    </row>
    <row r="95" spans="1:11" ht="22.5" customHeight="1" x14ac:dyDescent="0.3">
      <c r="A95" s="1">
        <v>93</v>
      </c>
      <c r="B95" s="10">
        <v>46116</v>
      </c>
      <c r="C95" s="1" t="s">
        <v>73</v>
      </c>
      <c r="D95" s="1" t="s">
        <v>78</v>
      </c>
      <c r="E95" s="1">
        <v>2150</v>
      </c>
      <c r="F95" s="1"/>
      <c r="G95" s="1"/>
      <c r="H95" s="1"/>
      <c r="I95" s="1"/>
      <c r="J95" s="1">
        <f t="shared" si="1"/>
        <v>0</v>
      </c>
      <c r="K95" s="1"/>
    </row>
    <row r="96" spans="1:11" ht="22.5" customHeight="1" x14ac:dyDescent="0.3">
      <c r="A96" s="1">
        <v>94</v>
      </c>
      <c r="B96" s="10">
        <v>46117</v>
      </c>
      <c r="C96" s="1" t="s">
        <v>73</v>
      </c>
      <c r="D96" s="1" t="s">
        <v>78</v>
      </c>
      <c r="E96" s="1">
        <v>2150</v>
      </c>
      <c r="F96" s="1"/>
      <c r="G96" s="1"/>
      <c r="H96" s="1"/>
      <c r="I96" s="1"/>
      <c r="J96" s="1">
        <f t="shared" si="1"/>
        <v>0</v>
      </c>
      <c r="K96" s="1"/>
    </row>
    <row r="97" spans="1:11" ht="22.5" customHeight="1" x14ac:dyDescent="0.3">
      <c r="A97" s="1">
        <v>95</v>
      </c>
      <c r="B97" s="10">
        <v>46118</v>
      </c>
      <c r="C97" s="1" t="s">
        <v>73</v>
      </c>
      <c r="D97" s="1" t="s">
        <v>78</v>
      </c>
      <c r="E97" s="1">
        <v>2150</v>
      </c>
      <c r="F97" s="1"/>
      <c r="G97" s="1"/>
      <c r="H97" s="1"/>
      <c r="I97" s="1"/>
      <c r="J97" s="1">
        <f t="shared" si="1"/>
        <v>0</v>
      </c>
      <c r="K97" s="1"/>
    </row>
    <row r="98" spans="1:11" ht="22.5" customHeight="1" x14ac:dyDescent="0.3">
      <c r="A98" s="1">
        <v>96</v>
      </c>
      <c r="B98" s="10">
        <v>46119</v>
      </c>
      <c r="C98" s="1" t="s">
        <v>73</v>
      </c>
      <c r="D98" s="1" t="s">
        <v>78</v>
      </c>
      <c r="E98" s="1">
        <v>2150</v>
      </c>
      <c r="F98" s="1"/>
      <c r="G98" s="1"/>
      <c r="H98" s="1"/>
      <c r="I98" s="1"/>
      <c r="J98" s="1">
        <f t="shared" si="1"/>
        <v>0</v>
      </c>
      <c r="K98" s="1"/>
    </row>
    <row r="99" spans="1:11" ht="22.5" customHeight="1" x14ac:dyDescent="0.3">
      <c r="A99" s="1">
        <v>97</v>
      </c>
      <c r="B99" s="10">
        <v>46120</v>
      </c>
      <c r="C99" s="1" t="s">
        <v>73</v>
      </c>
      <c r="D99" s="1" t="s">
        <v>78</v>
      </c>
      <c r="E99" s="1">
        <v>2150</v>
      </c>
      <c r="F99" s="1"/>
      <c r="G99" s="1"/>
      <c r="H99" s="1"/>
      <c r="I99" s="1"/>
      <c r="J99" s="1">
        <f t="shared" si="1"/>
        <v>0</v>
      </c>
      <c r="K99" s="1"/>
    </row>
    <row r="100" spans="1:11" ht="22.5" customHeight="1" x14ac:dyDescent="0.3">
      <c r="A100" s="1">
        <v>98</v>
      </c>
      <c r="B100" s="10">
        <v>46121</v>
      </c>
      <c r="C100" s="1" t="s">
        <v>73</v>
      </c>
      <c r="D100" s="1" t="s">
        <v>78</v>
      </c>
      <c r="E100" s="1">
        <v>2150</v>
      </c>
      <c r="F100" s="1"/>
      <c r="G100" s="1"/>
      <c r="H100" s="1"/>
      <c r="I100" s="1"/>
      <c r="J100" s="1">
        <f t="shared" si="1"/>
        <v>0</v>
      </c>
      <c r="K100" s="1"/>
    </row>
    <row r="101" spans="1:11" ht="22.5" customHeight="1" x14ac:dyDescent="0.3">
      <c r="A101" s="1">
        <v>99</v>
      </c>
      <c r="B101" s="10">
        <v>46122</v>
      </c>
      <c r="C101" s="1" t="s">
        <v>73</v>
      </c>
      <c r="D101" s="1" t="s">
        <v>78</v>
      </c>
      <c r="E101" s="1">
        <v>2150</v>
      </c>
      <c r="F101" s="1"/>
      <c r="G101" s="1"/>
      <c r="H101" s="1"/>
      <c r="I101" s="1"/>
      <c r="J101" s="1">
        <f t="shared" si="1"/>
        <v>0</v>
      </c>
      <c r="K101" s="1"/>
    </row>
    <row r="102" spans="1:11" ht="22.5" customHeight="1" x14ac:dyDescent="0.3">
      <c r="A102" s="1">
        <v>100</v>
      </c>
      <c r="B102" s="10">
        <v>46123</v>
      </c>
      <c r="C102" s="1" t="s">
        <v>73</v>
      </c>
      <c r="D102" s="1" t="s">
        <v>78</v>
      </c>
      <c r="E102" s="1">
        <v>2150</v>
      </c>
      <c r="F102" s="1"/>
      <c r="G102" s="1"/>
      <c r="H102" s="1"/>
      <c r="I102" s="1"/>
      <c r="J102" s="1">
        <f t="shared" si="1"/>
        <v>0</v>
      </c>
      <c r="K102" s="1"/>
    </row>
    <row r="103" spans="1:11" ht="22.5" customHeight="1" x14ac:dyDescent="0.3">
      <c r="A103" s="1">
        <v>101</v>
      </c>
      <c r="B103" s="10">
        <v>46124</v>
      </c>
      <c r="C103" s="1" t="s">
        <v>73</v>
      </c>
      <c r="D103" s="1" t="s">
        <v>78</v>
      </c>
      <c r="E103" s="1">
        <v>2150</v>
      </c>
      <c r="F103" s="1"/>
      <c r="G103" s="1"/>
      <c r="H103" s="1"/>
      <c r="I103" s="1"/>
      <c r="J103" s="1">
        <f t="shared" si="1"/>
        <v>0</v>
      </c>
      <c r="K103" s="1"/>
    </row>
    <row r="104" spans="1:11" ht="22.5" customHeight="1" x14ac:dyDescent="0.3">
      <c r="A104" s="1">
        <v>102</v>
      </c>
      <c r="B104" s="10">
        <v>46125</v>
      </c>
      <c r="C104" s="1" t="s">
        <v>73</v>
      </c>
      <c r="D104" s="1" t="s">
        <v>78</v>
      </c>
      <c r="E104" s="1">
        <v>2150</v>
      </c>
      <c r="F104" s="1"/>
      <c r="G104" s="1"/>
      <c r="H104" s="1"/>
      <c r="I104" s="1"/>
      <c r="J104" s="1">
        <f t="shared" si="1"/>
        <v>0</v>
      </c>
      <c r="K104" s="1"/>
    </row>
    <row r="105" spans="1:11" ht="22.5" customHeight="1" x14ac:dyDescent="0.3">
      <c r="A105" s="1">
        <v>103</v>
      </c>
      <c r="B105" s="10">
        <v>46126</v>
      </c>
      <c r="C105" s="1" t="s">
        <v>73</v>
      </c>
      <c r="D105" s="1" t="s">
        <v>78</v>
      </c>
      <c r="E105" s="1">
        <v>2150</v>
      </c>
      <c r="F105" s="1"/>
      <c r="G105" s="1"/>
      <c r="H105" s="1"/>
      <c r="I105" s="1"/>
      <c r="J105" s="1">
        <f t="shared" si="1"/>
        <v>0</v>
      </c>
      <c r="K105" s="1"/>
    </row>
    <row r="106" spans="1:11" ht="22.5" customHeight="1" x14ac:dyDescent="0.3">
      <c r="A106" s="1">
        <v>104</v>
      </c>
      <c r="B106" s="10">
        <v>46127</v>
      </c>
      <c r="C106" s="1" t="s">
        <v>73</v>
      </c>
      <c r="D106" s="1" t="s">
        <v>78</v>
      </c>
      <c r="E106" s="1">
        <v>2150</v>
      </c>
      <c r="F106" s="1"/>
      <c r="G106" s="1"/>
      <c r="H106" s="1"/>
      <c r="I106" s="1"/>
      <c r="J106" s="1">
        <f t="shared" si="1"/>
        <v>0</v>
      </c>
      <c r="K106" s="1"/>
    </row>
    <row r="107" spans="1:11" ht="22.5" customHeight="1" x14ac:dyDescent="0.3">
      <c r="A107" s="1">
        <v>105</v>
      </c>
      <c r="B107" s="10">
        <v>46128</v>
      </c>
      <c r="C107" s="1" t="s">
        <v>73</v>
      </c>
      <c r="D107" s="1" t="s">
        <v>78</v>
      </c>
      <c r="E107" s="1">
        <v>2150</v>
      </c>
      <c r="F107" s="1"/>
      <c r="G107" s="1"/>
      <c r="H107" s="1"/>
      <c r="I107" s="1"/>
      <c r="J107" s="1">
        <f t="shared" si="1"/>
        <v>0</v>
      </c>
      <c r="K107" s="1"/>
    </row>
    <row r="108" spans="1:11" ht="22.5" customHeight="1" x14ac:dyDescent="0.3">
      <c r="A108" s="1">
        <v>106</v>
      </c>
      <c r="B108" s="10">
        <v>46129</v>
      </c>
      <c r="C108" s="1" t="s">
        <v>73</v>
      </c>
      <c r="D108" s="1" t="s">
        <v>78</v>
      </c>
      <c r="E108" s="1">
        <v>2150</v>
      </c>
      <c r="F108" s="1"/>
      <c r="G108" s="1"/>
      <c r="H108" s="1"/>
      <c r="I108" s="1"/>
      <c r="J108" s="1">
        <f t="shared" si="1"/>
        <v>0</v>
      </c>
      <c r="K108" s="1"/>
    </row>
    <row r="109" spans="1:11" ht="22.5" customHeight="1" x14ac:dyDescent="0.3">
      <c r="A109" s="1">
        <v>107</v>
      </c>
      <c r="B109" s="10">
        <v>46130</v>
      </c>
      <c r="C109" s="1" t="s">
        <v>73</v>
      </c>
      <c r="D109" s="1" t="s">
        <v>78</v>
      </c>
      <c r="E109" s="1">
        <v>2150</v>
      </c>
      <c r="F109" s="1"/>
      <c r="G109" s="1"/>
      <c r="H109" s="1"/>
      <c r="I109" s="1"/>
      <c r="J109" s="1">
        <f t="shared" si="1"/>
        <v>0</v>
      </c>
      <c r="K109" s="1"/>
    </row>
    <row r="110" spans="1:11" ht="22.5" customHeight="1" x14ac:dyDescent="0.3">
      <c r="A110" s="1">
        <v>108</v>
      </c>
      <c r="B110" s="10">
        <v>46131</v>
      </c>
      <c r="C110" s="1" t="s">
        <v>73</v>
      </c>
      <c r="D110" s="1" t="s">
        <v>78</v>
      </c>
      <c r="E110" s="1">
        <v>2150</v>
      </c>
      <c r="F110" s="1"/>
      <c r="G110" s="1"/>
      <c r="H110" s="1"/>
      <c r="I110" s="1"/>
      <c r="J110" s="1">
        <f t="shared" si="1"/>
        <v>0</v>
      </c>
      <c r="K110" s="1"/>
    </row>
    <row r="111" spans="1:11" ht="22.5" customHeight="1" x14ac:dyDescent="0.3">
      <c r="A111" s="1">
        <v>109</v>
      </c>
      <c r="B111" s="10">
        <v>46132</v>
      </c>
      <c r="C111" s="1" t="s">
        <v>73</v>
      </c>
      <c r="D111" s="1" t="s">
        <v>78</v>
      </c>
      <c r="E111" s="1">
        <v>2150</v>
      </c>
      <c r="F111" s="1"/>
      <c r="G111" s="1"/>
      <c r="H111" s="1"/>
      <c r="I111" s="1"/>
      <c r="J111" s="1">
        <f t="shared" si="1"/>
        <v>0</v>
      </c>
      <c r="K111" s="1"/>
    </row>
    <row r="112" spans="1:11" ht="22.5" customHeight="1" x14ac:dyDescent="0.3">
      <c r="A112" s="1">
        <v>110</v>
      </c>
      <c r="B112" s="10">
        <v>46133</v>
      </c>
      <c r="C112" s="1" t="s">
        <v>73</v>
      </c>
      <c r="D112" s="1" t="s">
        <v>78</v>
      </c>
      <c r="E112" s="1">
        <v>2150</v>
      </c>
      <c r="F112" s="1"/>
      <c r="G112" s="1"/>
      <c r="H112" s="1"/>
      <c r="I112" s="1"/>
      <c r="J112" s="1">
        <f t="shared" si="1"/>
        <v>0</v>
      </c>
      <c r="K112" s="1"/>
    </row>
    <row r="113" spans="1:11" ht="22.5" customHeight="1" x14ac:dyDescent="0.3">
      <c r="A113" s="1">
        <v>111</v>
      </c>
      <c r="B113" s="10">
        <v>46134</v>
      </c>
      <c r="C113" s="1" t="s">
        <v>73</v>
      </c>
      <c r="D113" s="1" t="s">
        <v>78</v>
      </c>
      <c r="E113" s="1">
        <v>2150</v>
      </c>
      <c r="F113" s="1"/>
      <c r="G113" s="1"/>
      <c r="H113" s="1"/>
      <c r="I113" s="1"/>
      <c r="J113" s="1">
        <f t="shared" si="1"/>
        <v>0</v>
      </c>
      <c r="K113" s="1"/>
    </row>
    <row r="114" spans="1:11" ht="22.5" customHeight="1" x14ac:dyDescent="0.3">
      <c r="A114" s="1">
        <v>112</v>
      </c>
      <c r="B114" s="10">
        <v>46135</v>
      </c>
      <c r="C114" s="1" t="s">
        <v>73</v>
      </c>
      <c r="D114" s="1" t="s">
        <v>78</v>
      </c>
      <c r="E114" s="1">
        <v>2150</v>
      </c>
      <c r="F114" s="1"/>
      <c r="G114" s="1"/>
      <c r="H114" s="1"/>
      <c r="I114" s="1"/>
      <c r="J114" s="1">
        <f t="shared" si="1"/>
        <v>0</v>
      </c>
      <c r="K114" s="1"/>
    </row>
    <row r="115" spans="1:11" ht="22.5" customHeight="1" x14ac:dyDescent="0.3">
      <c r="A115" s="1">
        <v>113</v>
      </c>
      <c r="B115" s="10">
        <v>46136</v>
      </c>
      <c r="C115" s="1" t="s">
        <v>73</v>
      </c>
      <c r="D115" s="1" t="s">
        <v>78</v>
      </c>
      <c r="E115" s="1">
        <v>2150</v>
      </c>
      <c r="F115" s="1"/>
      <c r="G115" s="1"/>
      <c r="H115" s="1"/>
      <c r="I115" s="1"/>
      <c r="J115" s="1">
        <f t="shared" si="1"/>
        <v>0</v>
      </c>
      <c r="K115" s="1"/>
    </row>
    <row r="116" spans="1:11" ht="22.5" customHeight="1" x14ac:dyDescent="0.3">
      <c r="A116" s="1">
        <v>114</v>
      </c>
      <c r="B116" s="10">
        <v>46137</v>
      </c>
      <c r="C116" s="1" t="s">
        <v>73</v>
      </c>
      <c r="D116" s="1" t="s">
        <v>78</v>
      </c>
      <c r="E116" s="1">
        <v>2150</v>
      </c>
      <c r="F116" s="1"/>
      <c r="G116" s="1"/>
      <c r="H116" s="1"/>
      <c r="I116" s="1"/>
      <c r="J116" s="1">
        <f t="shared" si="1"/>
        <v>0</v>
      </c>
      <c r="K116" s="1"/>
    </row>
    <row r="117" spans="1:11" ht="22.5" customHeight="1" x14ac:dyDescent="0.3">
      <c r="A117" s="1">
        <v>115</v>
      </c>
      <c r="B117" s="10">
        <v>46138</v>
      </c>
      <c r="C117" s="1" t="s">
        <v>73</v>
      </c>
      <c r="D117" s="1" t="s">
        <v>78</v>
      </c>
      <c r="E117" s="1">
        <v>2150</v>
      </c>
      <c r="F117" s="1"/>
      <c r="G117" s="1"/>
      <c r="H117" s="1"/>
      <c r="I117" s="1"/>
      <c r="J117" s="1">
        <f t="shared" si="1"/>
        <v>0</v>
      </c>
      <c r="K117" s="1"/>
    </row>
    <row r="118" spans="1:11" ht="22.5" customHeight="1" x14ac:dyDescent="0.3">
      <c r="A118" s="1">
        <v>116</v>
      </c>
      <c r="B118" s="10">
        <v>46139</v>
      </c>
      <c r="C118" s="1" t="s">
        <v>73</v>
      </c>
      <c r="D118" s="1" t="s">
        <v>78</v>
      </c>
      <c r="E118" s="1">
        <v>2150</v>
      </c>
      <c r="F118" s="1"/>
      <c r="G118" s="1"/>
      <c r="H118" s="1"/>
      <c r="I118" s="1"/>
      <c r="J118" s="1">
        <f t="shared" si="1"/>
        <v>0</v>
      </c>
      <c r="K118" s="1"/>
    </row>
    <row r="119" spans="1:11" ht="22.5" customHeight="1" x14ac:dyDescent="0.3">
      <c r="A119" s="1">
        <v>117</v>
      </c>
      <c r="B119" s="10">
        <v>46140</v>
      </c>
      <c r="C119" s="1" t="s">
        <v>73</v>
      </c>
      <c r="D119" s="1" t="s">
        <v>78</v>
      </c>
      <c r="E119" s="1">
        <v>2150</v>
      </c>
      <c r="F119" s="1"/>
      <c r="G119" s="1"/>
      <c r="H119" s="1"/>
      <c r="I119" s="1"/>
      <c r="J119" s="1">
        <f t="shared" si="1"/>
        <v>0</v>
      </c>
      <c r="K119" s="1"/>
    </row>
    <row r="120" spans="1:11" ht="22.5" customHeight="1" x14ac:dyDescent="0.3">
      <c r="A120" s="1">
        <v>118</v>
      </c>
      <c r="B120" s="10">
        <v>46141</v>
      </c>
      <c r="C120" s="1" t="s">
        <v>73</v>
      </c>
      <c r="D120" s="1" t="s">
        <v>78</v>
      </c>
      <c r="E120" s="1">
        <v>2150</v>
      </c>
      <c r="F120" s="1"/>
      <c r="G120" s="1"/>
      <c r="H120" s="1"/>
      <c r="I120" s="1"/>
      <c r="J120" s="1">
        <f t="shared" si="1"/>
        <v>0</v>
      </c>
      <c r="K120" s="1"/>
    </row>
    <row r="121" spans="1:11" ht="22.5" customHeight="1" x14ac:dyDescent="0.3">
      <c r="A121" s="1">
        <v>119</v>
      </c>
      <c r="B121" s="10">
        <v>46142</v>
      </c>
      <c r="C121" s="1" t="s">
        <v>73</v>
      </c>
      <c r="D121" s="1" t="s">
        <v>78</v>
      </c>
      <c r="E121" s="1">
        <v>2150</v>
      </c>
      <c r="F121" s="1"/>
      <c r="G121" s="1"/>
      <c r="H121" s="1"/>
      <c r="I121" s="1"/>
      <c r="J121" s="1">
        <f t="shared" si="1"/>
        <v>0</v>
      </c>
      <c r="K121" s="1"/>
    </row>
    <row r="122" spans="1:11" ht="22.5" customHeight="1" x14ac:dyDescent="0.3">
      <c r="A122" s="1">
        <v>120</v>
      </c>
      <c r="B122" s="10">
        <v>46143</v>
      </c>
      <c r="C122" s="1" t="s">
        <v>73</v>
      </c>
      <c r="D122" s="1" t="s">
        <v>78</v>
      </c>
      <c r="E122" s="1">
        <v>2150</v>
      </c>
      <c r="F122" s="1"/>
      <c r="G122" s="1"/>
      <c r="H122" s="1"/>
      <c r="I122" s="1"/>
      <c r="J122" s="1">
        <f t="shared" si="1"/>
        <v>0</v>
      </c>
      <c r="K122" s="1"/>
    </row>
    <row r="123" spans="1:11" ht="22.5" customHeight="1" x14ac:dyDescent="0.3">
      <c r="A123" s="1">
        <v>121</v>
      </c>
      <c r="B123" s="10">
        <v>46144</v>
      </c>
      <c r="C123" s="1" t="s">
        <v>73</v>
      </c>
      <c r="D123" s="1" t="s">
        <v>78</v>
      </c>
      <c r="E123" s="1">
        <v>2150</v>
      </c>
      <c r="F123" s="1"/>
      <c r="G123" s="1"/>
      <c r="H123" s="1"/>
      <c r="I123" s="1"/>
      <c r="J123" s="1">
        <f t="shared" si="1"/>
        <v>0</v>
      </c>
      <c r="K123" s="1"/>
    </row>
    <row r="124" spans="1:11" ht="22.5" customHeight="1" x14ac:dyDescent="0.3">
      <c r="A124" s="1">
        <v>122</v>
      </c>
      <c r="B124" s="10">
        <v>46145</v>
      </c>
      <c r="C124" s="1" t="s">
        <v>73</v>
      </c>
      <c r="D124" s="1" t="s">
        <v>78</v>
      </c>
      <c r="E124" s="1">
        <v>2150</v>
      </c>
      <c r="F124" s="1"/>
      <c r="G124" s="1"/>
      <c r="H124" s="1"/>
      <c r="I124" s="1"/>
      <c r="J124" s="1">
        <f t="shared" si="1"/>
        <v>0</v>
      </c>
      <c r="K124" s="1"/>
    </row>
    <row r="125" spans="1:11" ht="22.5" customHeight="1" x14ac:dyDescent="0.3">
      <c r="A125" s="1">
        <v>123</v>
      </c>
      <c r="B125" s="10">
        <v>46146</v>
      </c>
      <c r="C125" s="1" t="s">
        <v>73</v>
      </c>
      <c r="D125" s="1" t="s">
        <v>78</v>
      </c>
      <c r="E125" s="1">
        <v>2150</v>
      </c>
      <c r="F125" s="1"/>
      <c r="G125" s="1"/>
      <c r="H125" s="1"/>
      <c r="I125" s="1"/>
      <c r="J125" s="1">
        <f t="shared" si="1"/>
        <v>0</v>
      </c>
      <c r="K125" s="1"/>
    </row>
    <row r="126" spans="1:11" ht="22.5" customHeight="1" x14ac:dyDescent="0.3">
      <c r="A126" s="1">
        <v>124</v>
      </c>
      <c r="B126" s="10">
        <v>46147</v>
      </c>
      <c r="C126" s="1" t="s">
        <v>73</v>
      </c>
      <c r="D126" s="1" t="s">
        <v>78</v>
      </c>
      <c r="E126" s="1">
        <v>2150</v>
      </c>
      <c r="F126" s="1"/>
      <c r="G126" s="1"/>
      <c r="H126" s="1"/>
      <c r="I126" s="1"/>
      <c r="J126" s="1">
        <f t="shared" si="1"/>
        <v>0</v>
      </c>
      <c r="K126" s="1"/>
    </row>
    <row r="127" spans="1:11" ht="22.5" customHeight="1" x14ac:dyDescent="0.3">
      <c r="A127" s="1">
        <v>125</v>
      </c>
      <c r="B127" s="10">
        <v>46148</v>
      </c>
      <c r="C127" s="1" t="s">
        <v>73</v>
      </c>
      <c r="D127" s="1" t="s">
        <v>78</v>
      </c>
      <c r="E127" s="1">
        <v>2150</v>
      </c>
      <c r="F127" s="1"/>
      <c r="G127" s="1"/>
      <c r="H127" s="1"/>
      <c r="I127" s="1"/>
      <c r="J127" s="1">
        <f t="shared" si="1"/>
        <v>0</v>
      </c>
      <c r="K127" s="1"/>
    </row>
    <row r="128" spans="1:11" ht="22.5" customHeight="1" x14ac:dyDescent="0.3">
      <c r="A128" s="1">
        <v>126</v>
      </c>
      <c r="B128" s="10">
        <v>46149</v>
      </c>
      <c r="C128" s="1" t="s">
        <v>73</v>
      </c>
      <c r="D128" s="1" t="s">
        <v>78</v>
      </c>
      <c r="E128" s="1">
        <v>2150</v>
      </c>
      <c r="F128" s="1"/>
      <c r="G128" s="1"/>
      <c r="H128" s="1"/>
      <c r="I128" s="1"/>
      <c r="J128" s="1">
        <f t="shared" si="1"/>
        <v>0</v>
      </c>
      <c r="K128" s="1"/>
    </row>
    <row r="129" spans="1:11" ht="22.5" customHeight="1" x14ac:dyDescent="0.3">
      <c r="A129" s="1">
        <v>127</v>
      </c>
      <c r="B129" s="10">
        <v>46150</v>
      </c>
      <c r="C129" s="1" t="s">
        <v>73</v>
      </c>
      <c r="D129" s="1" t="s">
        <v>78</v>
      </c>
      <c r="E129" s="1">
        <v>2150</v>
      </c>
      <c r="F129" s="1"/>
      <c r="G129" s="1"/>
      <c r="H129" s="1"/>
      <c r="I129" s="1"/>
      <c r="J129" s="1">
        <f t="shared" si="1"/>
        <v>0</v>
      </c>
      <c r="K129" s="1"/>
    </row>
    <row r="130" spans="1:11" ht="22.5" customHeight="1" x14ac:dyDescent="0.3">
      <c r="A130" s="1">
        <v>128</v>
      </c>
      <c r="B130" s="10">
        <v>46151</v>
      </c>
      <c r="C130" s="1" t="s">
        <v>73</v>
      </c>
      <c r="D130" s="1" t="s">
        <v>78</v>
      </c>
      <c r="E130" s="1">
        <v>2150</v>
      </c>
      <c r="F130" s="1"/>
      <c r="G130" s="1"/>
      <c r="H130" s="1"/>
      <c r="I130" s="1"/>
      <c r="J130" s="1">
        <f t="shared" si="1"/>
        <v>0</v>
      </c>
      <c r="K130" s="1"/>
    </row>
    <row r="131" spans="1:11" ht="22.5" customHeight="1" x14ac:dyDescent="0.3">
      <c r="A131" s="1">
        <v>129</v>
      </c>
      <c r="B131" s="10">
        <v>46152</v>
      </c>
      <c r="C131" s="1" t="s">
        <v>73</v>
      </c>
      <c r="D131" s="1" t="s">
        <v>78</v>
      </c>
      <c r="E131" s="1">
        <v>2150</v>
      </c>
      <c r="F131" s="1"/>
      <c r="G131" s="1"/>
      <c r="H131" s="1"/>
      <c r="I131" s="1"/>
      <c r="J131" s="1">
        <f t="shared" si="1"/>
        <v>0</v>
      </c>
      <c r="K131" s="1"/>
    </row>
    <row r="132" spans="1:11" ht="22.5" customHeight="1" x14ac:dyDescent="0.3">
      <c r="A132" s="1">
        <v>130</v>
      </c>
      <c r="B132" s="10">
        <v>46153</v>
      </c>
      <c r="C132" s="1" t="s">
        <v>73</v>
      </c>
      <c r="D132" s="1" t="s">
        <v>78</v>
      </c>
      <c r="E132" s="1">
        <v>2150</v>
      </c>
      <c r="F132" s="1"/>
      <c r="G132" s="1"/>
      <c r="H132" s="1"/>
      <c r="I132" s="1"/>
      <c r="J132" s="1">
        <f t="shared" ref="J132:J195" si="2">E132*F132-G132-H132+I132</f>
        <v>0</v>
      </c>
      <c r="K132" s="1"/>
    </row>
    <row r="133" spans="1:11" ht="22.5" customHeight="1" x14ac:dyDescent="0.3">
      <c r="A133" s="1">
        <v>131</v>
      </c>
      <c r="B133" s="10">
        <v>46154</v>
      </c>
      <c r="C133" s="1" t="s">
        <v>73</v>
      </c>
      <c r="D133" s="1" t="s">
        <v>78</v>
      </c>
      <c r="E133" s="1">
        <v>2150</v>
      </c>
      <c r="F133" s="1"/>
      <c r="G133" s="1"/>
      <c r="H133" s="1"/>
      <c r="I133" s="1"/>
      <c r="J133" s="1">
        <f t="shared" si="2"/>
        <v>0</v>
      </c>
      <c r="K133" s="1"/>
    </row>
    <row r="134" spans="1:11" ht="22.5" customHeight="1" x14ac:dyDescent="0.3">
      <c r="A134" s="1">
        <v>132</v>
      </c>
      <c r="B134" s="10">
        <v>46155</v>
      </c>
      <c r="C134" s="1" t="s">
        <v>73</v>
      </c>
      <c r="D134" s="1" t="s">
        <v>78</v>
      </c>
      <c r="E134" s="1">
        <v>2150</v>
      </c>
      <c r="F134" s="1"/>
      <c r="G134" s="1"/>
      <c r="H134" s="1"/>
      <c r="I134" s="1"/>
      <c r="J134" s="1">
        <f t="shared" si="2"/>
        <v>0</v>
      </c>
      <c r="K134" s="1"/>
    </row>
    <row r="135" spans="1:11" ht="22.5" customHeight="1" x14ac:dyDescent="0.3">
      <c r="A135" s="1">
        <v>133</v>
      </c>
      <c r="B135" s="10">
        <v>46156</v>
      </c>
      <c r="C135" s="1" t="s">
        <v>73</v>
      </c>
      <c r="D135" s="1" t="s">
        <v>78</v>
      </c>
      <c r="E135" s="1">
        <v>2150</v>
      </c>
      <c r="F135" s="1"/>
      <c r="G135" s="1"/>
      <c r="H135" s="1"/>
      <c r="I135" s="1"/>
      <c r="J135" s="1">
        <f t="shared" si="2"/>
        <v>0</v>
      </c>
      <c r="K135" s="1"/>
    </row>
    <row r="136" spans="1:11" ht="22.5" customHeight="1" x14ac:dyDescent="0.3">
      <c r="A136" s="1">
        <v>134</v>
      </c>
      <c r="B136" s="10">
        <v>46157</v>
      </c>
      <c r="C136" s="1" t="s">
        <v>73</v>
      </c>
      <c r="D136" s="1" t="s">
        <v>78</v>
      </c>
      <c r="E136" s="1">
        <v>2150</v>
      </c>
      <c r="F136" s="1"/>
      <c r="G136" s="1"/>
      <c r="H136" s="1"/>
      <c r="I136" s="1"/>
      <c r="J136" s="1">
        <f t="shared" si="2"/>
        <v>0</v>
      </c>
      <c r="K136" s="1"/>
    </row>
    <row r="137" spans="1:11" ht="22.5" customHeight="1" x14ac:dyDescent="0.3">
      <c r="A137" s="1">
        <v>135</v>
      </c>
      <c r="B137" s="10">
        <v>46158</v>
      </c>
      <c r="C137" s="1" t="s">
        <v>73</v>
      </c>
      <c r="D137" s="1" t="s">
        <v>78</v>
      </c>
      <c r="E137" s="1">
        <v>2150</v>
      </c>
      <c r="F137" s="1"/>
      <c r="G137" s="1"/>
      <c r="H137" s="1"/>
      <c r="I137" s="1"/>
      <c r="J137" s="1">
        <f t="shared" si="2"/>
        <v>0</v>
      </c>
      <c r="K137" s="1"/>
    </row>
    <row r="138" spans="1:11" ht="22.5" customHeight="1" x14ac:dyDescent="0.3">
      <c r="A138" s="1">
        <v>136</v>
      </c>
      <c r="B138" s="10">
        <v>46159</v>
      </c>
      <c r="C138" s="1" t="s">
        <v>73</v>
      </c>
      <c r="D138" s="1" t="s">
        <v>78</v>
      </c>
      <c r="E138" s="1">
        <v>2150</v>
      </c>
      <c r="F138" s="1"/>
      <c r="G138" s="1"/>
      <c r="H138" s="1"/>
      <c r="I138" s="1"/>
      <c r="J138" s="1">
        <f t="shared" si="2"/>
        <v>0</v>
      </c>
      <c r="K138" s="1"/>
    </row>
    <row r="139" spans="1:11" ht="22.5" customHeight="1" x14ac:dyDescent="0.3">
      <c r="A139" s="1">
        <v>137</v>
      </c>
      <c r="B139" s="10">
        <v>46160</v>
      </c>
      <c r="C139" s="1" t="s">
        <v>73</v>
      </c>
      <c r="D139" s="1" t="s">
        <v>78</v>
      </c>
      <c r="E139" s="1">
        <v>2150</v>
      </c>
      <c r="F139" s="1"/>
      <c r="G139" s="1"/>
      <c r="H139" s="1"/>
      <c r="I139" s="1"/>
      <c r="J139" s="1">
        <f t="shared" si="2"/>
        <v>0</v>
      </c>
      <c r="K139" s="1"/>
    </row>
    <row r="140" spans="1:11" ht="22.5" customHeight="1" x14ac:dyDescent="0.3">
      <c r="A140" s="1">
        <v>138</v>
      </c>
      <c r="B140" s="10">
        <v>46161</v>
      </c>
      <c r="C140" s="1" t="s">
        <v>73</v>
      </c>
      <c r="D140" s="1" t="s">
        <v>78</v>
      </c>
      <c r="E140" s="1">
        <v>2150</v>
      </c>
      <c r="F140" s="1"/>
      <c r="G140" s="1"/>
      <c r="H140" s="1"/>
      <c r="I140" s="1"/>
      <c r="J140" s="1">
        <f t="shared" si="2"/>
        <v>0</v>
      </c>
      <c r="K140" s="1"/>
    </row>
    <row r="141" spans="1:11" ht="22.5" customHeight="1" x14ac:dyDescent="0.3">
      <c r="A141" s="1">
        <v>139</v>
      </c>
      <c r="B141" s="10">
        <v>46162</v>
      </c>
      <c r="C141" s="1" t="s">
        <v>73</v>
      </c>
      <c r="D141" s="1" t="s">
        <v>78</v>
      </c>
      <c r="E141" s="1">
        <v>2150</v>
      </c>
      <c r="F141" s="1"/>
      <c r="G141" s="1"/>
      <c r="H141" s="1"/>
      <c r="I141" s="1"/>
      <c r="J141" s="1">
        <f t="shared" si="2"/>
        <v>0</v>
      </c>
      <c r="K141" s="1"/>
    </row>
    <row r="142" spans="1:11" ht="22.5" customHeight="1" x14ac:dyDescent="0.3">
      <c r="A142" s="1">
        <v>140</v>
      </c>
      <c r="B142" s="10">
        <v>46163</v>
      </c>
      <c r="C142" s="1" t="s">
        <v>73</v>
      </c>
      <c r="D142" s="1" t="s">
        <v>78</v>
      </c>
      <c r="E142" s="1">
        <v>2150</v>
      </c>
      <c r="F142" s="1"/>
      <c r="G142" s="1"/>
      <c r="H142" s="1"/>
      <c r="I142" s="1"/>
      <c r="J142" s="1">
        <f t="shared" si="2"/>
        <v>0</v>
      </c>
      <c r="K142" s="1"/>
    </row>
    <row r="143" spans="1:11" ht="22.5" customHeight="1" x14ac:dyDescent="0.3">
      <c r="A143" s="1">
        <v>141</v>
      </c>
      <c r="B143" s="10">
        <v>46164</v>
      </c>
      <c r="C143" s="1" t="s">
        <v>73</v>
      </c>
      <c r="D143" s="1" t="s">
        <v>78</v>
      </c>
      <c r="E143" s="1">
        <v>2150</v>
      </c>
      <c r="F143" s="1"/>
      <c r="G143" s="1"/>
      <c r="H143" s="1"/>
      <c r="I143" s="1"/>
      <c r="J143" s="1">
        <f t="shared" si="2"/>
        <v>0</v>
      </c>
      <c r="K143" s="1"/>
    </row>
    <row r="144" spans="1:11" ht="22.5" customHeight="1" x14ac:dyDescent="0.3">
      <c r="A144" s="1">
        <v>142</v>
      </c>
      <c r="B144" s="10">
        <v>46165</v>
      </c>
      <c r="C144" s="1" t="s">
        <v>73</v>
      </c>
      <c r="D144" s="1" t="s">
        <v>78</v>
      </c>
      <c r="E144" s="1">
        <v>2150</v>
      </c>
      <c r="F144" s="1"/>
      <c r="G144" s="1"/>
      <c r="H144" s="1"/>
      <c r="I144" s="1"/>
      <c r="J144" s="1">
        <f t="shared" si="2"/>
        <v>0</v>
      </c>
      <c r="K144" s="1"/>
    </row>
    <row r="145" spans="1:11" ht="22.5" customHeight="1" x14ac:dyDescent="0.3">
      <c r="A145" s="1">
        <v>143</v>
      </c>
      <c r="B145" s="10">
        <v>46166</v>
      </c>
      <c r="C145" s="1" t="s">
        <v>73</v>
      </c>
      <c r="D145" s="1" t="s">
        <v>78</v>
      </c>
      <c r="E145" s="1">
        <v>2150</v>
      </c>
      <c r="F145" s="1"/>
      <c r="G145" s="1"/>
      <c r="H145" s="1"/>
      <c r="I145" s="1"/>
      <c r="J145" s="1">
        <f t="shared" si="2"/>
        <v>0</v>
      </c>
      <c r="K145" s="1"/>
    </row>
    <row r="146" spans="1:11" ht="22.5" customHeight="1" x14ac:dyDescent="0.3">
      <c r="A146" s="1">
        <v>144</v>
      </c>
      <c r="B146" s="10">
        <v>46167</v>
      </c>
      <c r="C146" s="1" t="s">
        <v>73</v>
      </c>
      <c r="D146" s="1" t="s">
        <v>78</v>
      </c>
      <c r="E146" s="1">
        <v>2150</v>
      </c>
      <c r="F146" s="1"/>
      <c r="G146" s="1"/>
      <c r="H146" s="1"/>
      <c r="I146" s="1"/>
      <c r="J146" s="1">
        <f t="shared" si="2"/>
        <v>0</v>
      </c>
      <c r="K146" s="1"/>
    </row>
    <row r="147" spans="1:11" ht="22.5" customHeight="1" x14ac:dyDescent="0.3">
      <c r="A147" s="1">
        <v>145</v>
      </c>
      <c r="B147" s="10">
        <v>46168</v>
      </c>
      <c r="C147" s="1" t="s">
        <v>73</v>
      </c>
      <c r="D147" s="1" t="s">
        <v>78</v>
      </c>
      <c r="E147" s="1">
        <v>2150</v>
      </c>
      <c r="F147" s="1"/>
      <c r="G147" s="1"/>
      <c r="H147" s="1"/>
      <c r="I147" s="1"/>
      <c r="J147" s="1">
        <f t="shared" si="2"/>
        <v>0</v>
      </c>
      <c r="K147" s="1"/>
    </row>
    <row r="148" spans="1:11" ht="22.5" customHeight="1" x14ac:dyDescent="0.3">
      <c r="A148" s="1">
        <v>146</v>
      </c>
      <c r="B148" s="10">
        <v>46169</v>
      </c>
      <c r="C148" s="1" t="s">
        <v>73</v>
      </c>
      <c r="D148" s="1" t="s">
        <v>78</v>
      </c>
      <c r="E148" s="1">
        <v>2150</v>
      </c>
      <c r="F148" s="1"/>
      <c r="G148" s="1"/>
      <c r="H148" s="1"/>
      <c r="I148" s="1"/>
      <c r="J148" s="1">
        <f t="shared" si="2"/>
        <v>0</v>
      </c>
      <c r="K148" s="1"/>
    </row>
    <row r="149" spans="1:11" ht="22.5" customHeight="1" x14ac:dyDescent="0.3">
      <c r="A149" s="1">
        <v>147</v>
      </c>
      <c r="B149" s="10">
        <v>46170</v>
      </c>
      <c r="C149" s="1" t="s">
        <v>73</v>
      </c>
      <c r="D149" s="1" t="s">
        <v>78</v>
      </c>
      <c r="E149" s="1">
        <v>2150</v>
      </c>
      <c r="F149" s="1"/>
      <c r="G149" s="1"/>
      <c r="H149" s="1"/>
      <c r="I149" s="1"/>
      <c r="J149" s="1">
        <f t="shared" si="2"/>
        <v>0</v>
      </c>
      <c r="K149" s="1"/>
    </row>
    <row r="150" spans="1:11" ht="22.5" customHeight="1" x14ac:dyDescent="0.3">
      <c r="A150" s="1">
        <v>148</v>
      </c>
      <c r="B150" s="10">
        <v>46171</v>
      </c>
      <c r="C150" s="1" t="s">
        <v>73</v>
      </c>
      <c r="D150" s="1" t="s">
        <v>78</v>
      </c>
      <c r="E150" s="1">
        <v>2150</v>
      </c>
      <c r="F150" s="1"/>
      <c r="G150" s="1"/>
      <c r="H150" s="1"/>
      <c r="I150" s="1"/>
      <c r="J150" s="1">
        <f t="shared" si="2"/>
        <v>0</v>
      </c>
      <c r="K150" s="1"/>
    </row>
    <row r="151" spans="1:11" ht="22.5" customHeight="1" x14ac:dyDescent="0.3">
      <c r="A151" s="1">
        <v>149</v>
      </c>
      <c r="B151" s="10">
        <v>46172</v>
      </c>
      <c r="C151" s="1" t="s">
        <v>73</v>
      </c>
      <c r="D151" s="1" t="s">
        <v>78</v>
      </c>
      <c r="E151" s="1">
        <v>2150</v>
      </c>
      <c r="F151" s="1"/>
      <c r="G151" s="1"/>
      <c r="H151" s="1"/>
      <c r="I151" s="1"/>
      <c r="J151" s="1">
        <f t="shared" si="2"/>
        <v>0</v>
      </c>
      <c r="K151" s="1"/>
    </row>
    <row r="152" spans="1:11" ht="22.5" customHeight="1" x14ac:dyDescent="0.3">
      <c r="A152" s="1">
        <v>150</v>
      </c>
      <c r="B152" s="10">
        <v>46173</v>
      </c>
      <c r="C152" s="1" t="s">
        <v>73</v>
      </c>
      <c r="D152" s="1" t="s">
        <v>78</v>
      </c>
      <c r="E152" s="1">
        <v>2150</v>
      </c>
      <c r="F152" s="1"/>
      <c r="G152" s="1"/>
      <c r="H152" s="1"/>
      <c r="I152" s="1"/>
      <c r="J152" s="1">
        <f t="shared" si="2"/>
        <v>0</v>
      </c>
      <c r="K152" s="1"/>
    </row>
    <row r="153" spans="1:11" ht="22.5" customHeight="1" x14ac:dyDescent="0.3">
      <c r="A153" s="1">
        <v>151</v>
      </c>
      <c r="B153" s="10">
        <v>46174</v>
      </c>
      <c r="C153" s="1" t="s">
        <v>73</v>
      </c>
      <c r="D153" s="1" t="s">
        <v>78</v>
      </c>
      <c r="E153" s="1">
        <v>2150</v>
      </c>
      <c r="F153" s="1"/>
      <c r="G153" s="1"/>
      <c r="H153" s="1"/>
      <c r="I153" s="1"/>
      <c r="J153" s="1">
        <f t="shared" si="2"/>
        <v>0</v>
      </c>
      <c r="K153" s="1"/>
    </row>
    <row r="154" spans="1:11" ht="22.5" customHeight="1" x14ac:dyDescent="0.3">
      <c r="A154" s="1">
        <v>152</v>
      </c>
      <c r="B154" s="10">
        <v>46175</v>
      </c>
      <c r="C154" s="1" t="s">
        <v>73</v>
      </c>
      <c r="D154" s="1" t="s">
        <v>78</v>
      </c>
      <c r="E154" s="1">
        <v>2150</v>
      </c>
      <c r="F154" s="1"/>
      <c r="G154" s="1"/>
      <c r="H154" s="1"/>
      <c r="I154" s="1"/>
      <c r="J154" s="1">
        <f t="shared" si="2"/>
        <v>0</v>
      </c>
      <c r="K154" s="1"/>
    </row>
    <row r="155" spans="1:11" ht="22.5" customHeight="1" x14ac:dyDescent="0.3">
      <c r="A155" s="1">
        <v>153</v>
      </c>
      <c r="B155" s="10">
        <v>46176</v>
      </c>
      <c r="C155" s="1" t="s">
        <v>73</v>
      </c>
      <c r="D155" s="1" t="s">
        <v>78</v>
      </c>
      <c r="E155" s="1">
        <v>2150</v>
      </c>
      <c r="F155" s="1"/>
      <c r="G155" s="1"/>
      <c r="H155" s="1"/>
      <c r="I155" s="1"/>
      <c r="J155" s="1">
        <f t="shared" si="2"/>
        <v>0</v>
      </c>
      <c r="K155" s="1"/>
    </row>
    <row r="156" spans="1:11" ht="22.5" customHeight="1" x14ac:dyDescent="0.3">
      <c r="A156" s="1">
        <v>154</v>
      </c>
      <c r="B156" s="10">
        <v>46177</v>
      </c>
      <c r="C156" s="1" t="s">
        <v>73</v>
      </c>
      <c r="D156" s="1" t="s">
        <v>78</v>
      </c>
      <c r="E156" s="1">
        <v>2150</v>
      </c>
      <c r="F156" s="1"/>
      <c r="G156" s="1"/>
      <c r="H156" s="1"/>
      <c r="I156" s="1"/>
      <c r="J156" s="1">
        <f t="shared" si="2"/>
        <v>0</v>
      </c>
      <c r="K156" s="1"/>
    </row>
    <row r="157" spans="1:11" ht="22.5" customHeight="1" x14ac:dyDescent="0.3">
      <c r="A157" s="1">
        <v>155</v>
      </c>
      <c r="B157" s="10">
        <v>46178</v>
      </c>
      <c r="C157" s="1" t="s">
        <v>73</v>
      </c>
      <c r="D157" s="1" t="s">
        <v>78</v>
      </c>
      <c r="E157" s="1">
        <v>2150</v>
      </c>
      <c r="F157" s="1"/>
      <c r="G157" s="1"/>
      <c r="H157" s="1"/>
      <c r="I157" s="1"/>
      <c r="J157" s="1">
        <f t="shared" si="2"/>
        <v>0</v>
      </c>
      <c r="K157" s="1"/>
    </row>
    <row r="158" spans="1:11" ht="22.5" customHeight="1" x14ac:dyDescent="0.3">
      <c r="A158" s="1">
        <v>156</v>
      </c>
      <c r="B158" s="10">
        <v>46179</v>
      </c>
      <c r="C158" s="1" t="s">
        <v>73</v>
      </c>
      <c r="D158" s="1" t="s">
        <v>78</v>
      </c>
      <c r="E158" s="1">
        <v>2150</v>
      </c>
      <c r="F158" s="1"/>
      <c r="G158" s="1"/>
      <c r="H158" s="1"/>
      <c r="I158" s="1"/>
      <c r="J158" s="1">
        <f t="shared" si="2"/>
        <v>0</v>
      </c>
      <c r="K158" s="1"/>
    </row>
    <row r="159" spans="1:11" ht="22.5" customHeight="1" x14ac:dyDescent="0.3">
      <c r="A159" s="1">
        <v>157</v>
      </c>
      <c r="B159" s="10">
        <v>46180</v>
      </c>
      <c r="C159" s="1" t="s">
        <v>73</v>
      </c>
      <c r="D159" s="1" t="s">
        <v>78</v>
      </c>
      <c r="E159" s="1">
        <v>2150</v>
      </c>
      <c r="F159" s="1"/>
      <c r="G159" s="1"/>
      <c r="H159" s="1"/>
      <c r="I159" s="1"/>
      <c r="J159" s="1">
        <f t="shared" si="2"/>
        <v>0</v>
      </c>
      <c r="K159" s="1"/>
    </row>
    <row r="160" spans="1:11" ht="22.5" customHeight="1" x14ac:dyDescent="0.3">
      <c r="A160" s="1">
        <v>158</v>
      </c>
      <c r="B160" s="10">
        <v>46181</v>
      </c>
      <c r="C160" s="1" t="s">
        <v>73</v>
      </c>
      <c r="D160" s="1" t="s">
        <v>78</v>
      </c>
      <c r="E160" s="1">
        <v>2150</v>
      </c>
      <c r="F160" s="1"/>
      <c r="G160" s="1"/>
      <c r="H160" s="1"/>
      <c r="I160" s="1"/>
      <c r="J160" s="1">
        <f t="shared" si="2"/>
        <v>0</v>
      </c>
      <c r="K160" s="1"/>
    </row>
    <row r="161" spans="1:11" ht="22.5" customHeight="1" x14ac:dyDescent="0.3">
      <c r="A161" s="1">
        <v>159</v>
      </c>
      <c r="B161" s="10">
        <v>46182</v>
      </c>
      <c r="C161" s="1" t="s">
        <v>73</v>
      </c>
      <c r="D161" s="1" t="s">
        <v>78</v>
      </c>
      <c r="E161" s="1">
        <v>2150</v>
      </c>
      <c r="F161" s="1"/>
      <c r="G161" s="1"/>
      <c r="H161" s="1"/>
      <c r="I161" s="1"/>
      <c r="J161" s="1">
        <f t="shared" si="2"/>
        <v>0</v>
      </c>
      <c r="K161" s="1"/>
    </row>
    <row r="162" spans="1:11" ht="22.5" customHeight="1" x14ac:dyDescent="0.3">
      <c r="A162" s="1">
        <v>160</v>
      </c>
      <c r="B162" s="10">
        <v>46183</v>
      </c>
      <c r="C162" s="1" t="s">
        <v>73</v>
      </c>
      <c r="D162" s="1" t="s">
        <v>78</v>
      </c>
      <c r="E162" s="1">
        <v>2150</v>
      </c>
      <c r="F162" s="1"/>
      <c r="G162" s="1"/>
      <c r="H162" s="1"/>
      <c r="I162" s="1"/>
      <c r="J162" s="1">
        <f t="shared" si="2"/>
        <v>0</v>
      </c>
      <c r="K162" s="1"/>
    </row>
    <row r="163" spans="1:11" ht="22.5" customHeight="1" x14ac:dyDescent="0.3">
      <c r="A163" s="1">
        <v>161</v>
      </c>
      <c r="B163" s="10">
        <v>46184</v>
      </c>
      <c r="C163" s="1" t="s">
        <v>73</v>
      </c>
      <c r="D163" s="1" t="s">
        <v>78</v>
      </c>
      <c r="E163" s="1">
        <v>2150</v>
      </c>
      <c r="F163" s="1"/>
      <c r="G163" s="1"/>
      <c r="H163" s="1"/>
      <c r="I163" s="1"/>
      <c r="J163" s="1">
        <f t="shared" si="2"/>
        <v>0</v>
      </c>
      <c r="K163" s="1"/>
    </row>
    <row r="164" spans="1:11" ht="22.5" customHeight="1" x14ac:dyDescent="0.3">
      <c r="A164" s="1">
        <v>162</v>
      </c>
      <c r="B164" s="10">
        <v>46185</v>
      </c>
      <c r="C164" s="1" t="s">
        <v>73</v>
      </c>
      <c r="D164" s="1" t="s">
        <v>78</v>
      </c>
      <c r="E164" s="1">
        <v>2150</v>
      </c>
      <c r="F164" s="1"/>
      <c r="G164" s="1"/>
      <c r="H164" s="1"/>
      <c r="I164" s="1"/>
      <c r="J164" s="1">
        <f t="shared" si="2"/>
        <v>0</v>
      </c>
      <c r="K164" s="1"/>
    </row>
    <row r="165" spans="1:11" ht="22.5" customHeight="1" x14ac:dyDescent="0.3">
      <c r="A165" s="1">
        <v>163</v>
      </c>
      <c r="B165" s="10">
        <v>46186</v>
      </c>
      <c r="C165" s="1" t="s">
        <v>73</v>
      </c>
      <c r="D165" s="1" t="s">
        <v>78</v>
      </c>
      <c r="E165" s="1">
        <v>2150</v>
      </c>
      <c r="F165" s="1"/>
      <c r="G165" s="1"/>
      <c r="H165" s="1"/>
      <c r="I165" s="1"/>
      <c r="J165" s="1">
        <f t="shared" si="2"/>
        <v>0</v>
      </c>
      <c r="K165" s="1"/>
    </row>
    <row r="166" spans="1:11" ht="22.5" customHeight="1" x14ac:dyDescent="0.3">
      <c r="A166" s="1">
        <v>164</v>
      </c>
      <c r="B166" s="10">
        <v>46187</v>
      </c>
      <c r="C166" s="1" t="s">
        <v>73</v>
      </c>
      <c r="D166" s="1" t="s">
        <v>78</v>
      </c>
      <c r="E166" s="1">
        <v>2150</v>
      </c>
      <c r="F166" s="1"/>
      <c r="G166" s="1"/>
      <c r="H166" s="1"/>
      <c r="I166" s="1"/>
      <c r="J166" s="1">
        <f t="shared" si="2"/>
        <v>0</v>
      </c>
      <c r="K166" s="1"/>
    </row>
    <row r="167" spans="1:11" ht="22.5" customHeight="1" x14ac:dyDescent="0.3">
      <c r="A167" s="1">
        <v>165</v>
      </c>
      <c r="B167" s="10">
        <v>46188</v>
      </c>
      <c r="C167" s="1" t="s">
        <v>73</v>
      </c>
      <c r="D167" s="1" t="s">
        <v>78</v>
      </c>
      <c r="E167" s="1">
        <v>2150</v>
      </c>
      <c r="F167" s="1"/>
      <c r="G167" s="1"/>
      <c r="H167" s="1"/>
      <c r="I167" s="1"/>
      <c r="J167" s="1">
        <f t="shared" si="2"/>
        <v>0</v>
      </c>
      <c r="K167" s="1"/>
    </row>
    <row r="168" spans="1:11" ht="22.5" customHeight="1" x14ac:dyDescent="0.3">
      <c r="A168" s="1">
        <v>166</v>
      </c>
      <c r="B168" s="10">
        <v>46189</v>
      </c>
      <c r="C168" s="1" t="s">
        <v>73</v>
      </c>
      <c r="D168" s="1" t="s">
        <v>78</v>
      </c>
      <c r="E168" s="1">
        <v>2150</v>
      </c>
      <c r="F168" s="1"/>
      <c r="G168" s="1"/>
      <c r="H168" s="1"/>
      <c r="I168" s="1"/>
      <c r="J168" s="1">
        <f t="shared" si="2"/>
        <v>0</v>
      </c>
      <c r="K168" s="1"/>
    </row>
    <row r="169" spans="1:11" ht="22.5" customHeight="1" x14ac:dyDescent="0.3">
      <c r="A169" s="1">
        <v>167</v>
      </c>
      <c r="B169" s="10">
        <v>46190</v>
      </c>
      <c r="C169" s="1" t="s">
        <v>73</v>
      </c>
      <c r="D169" s="1" t="s">
        <v>78</v>
      </c>
      <c r="E169" s="1">
        <v>2150</v>
      </c>
      <c r="F169" s="1"/>
      <c r="G169" s="1"/>
      <c r="H169" s="1"/>
      <c r="I169" s="1"/>
      <c r="J169" s="1">
        <f t="shared" si="2"/>
        <v>0</v>
      </c>
      <c r="K169" s="1"/>
    </row>
    <row r="170" spans="1:11" ht="22.5" customHeight="1" x14ac:dyDescent="0.3">
      <c r="A170" s="1">
        <v>168</v>
      </c>
      <c r="B170" s="10">
        <v>46191</v>
      </c>
      <c r="C170" s="1" t="s">
        <v>73</v>
      </c>
      <c r="D170" s="1" t="s">
        <v>78</v>
      </c>
      <c r="E170" s="1">
        <v>2150</v>
      </c>
      <c r="F170" s="1"/>
      <c r="G170" s="1"/>
      <c r="H170" s="1"/>
      <c r="I170" s="1"/>
      <c r="J170" s="1">
        <f t="shared" si="2"/>
        <v>0</v>
      </c>
      <c r="K170" s="1"/>
    </row>
    <row r="171" spans="1:11" ht="22.5" customHeight="1" x14ac:dyDescent="0.3">
      <c r="A171" s="1">
        <v>169</v>
      </c>
      <c r="B171" s="10">
        <v>46192</v>
      </c>
      <c r="C171" s="1" t="s">
        <v>73</v>
      </c>
      <c r="D171" s="1" t="s">
        <v>78</v>
      </c>
      <c r="E171" s="1">
        <v>2150</v>
      </c>
      <c r="F171" s="1"/>
      <c r="G171" s="1"/>
      <c r="H171" s="1"/>
      <c r="I171" s="1"/>
      <c r="J171" s="1">
        <f t="shared" si="2"/>
        <v>0</v>
      </c>
      <c r="K171" s="1"/>
    </row>
    <row r="172" spans="1:11" ht="22.5" customHeight="1" x14ac:dyDescent="0.3">
      <c r="A172" s="1">
        <v>170</v>
      </c>
      <c r="B172" s="10">
        <v>46193</v>
      </c>
      <c r="C172" s="1" t="s">
        <v>73</v>
      </c>
      <c r="D172" s="1" t="s">
        <v>78</v>
      </c>
      <c r="E172" s="1">
        <v>2150</v>
      </c>
      <c r="F172" s="1"/>
      <c r="G172" s="1"/>
      <c r="H172" s="1"/>
      <c r="I172" s="1"/>
      <c r="J172" s="1">
        <f t="shared" si="2"/>
        <v>0</v>
      </c>
      <c r="K172" s="1"/>
    </row>
    <row r="173" spans="1:11" ht="22.5" customHeight="1" x14ac:dyDescent="0.3">
      <c r="A173" s="1">
        <v>171</v>
      </c>
      <c r="B173" s="10">
        <v>46194</v>
      </c>
      <c r="C173" s="1" t="s">
        <v>73</v>
      </c>
      <c r="D173" s="1" t="s">
        <v>78</v>
      </c>
      <c r="E173" s="1">
        <v>2150</v>
      </c>
      <c r="F173" s="1"/>
      <c r="G173" s="1"/>
      <c r="H173" s="1"/>
      <c r="I173" s="1"/>
      <c r="J173" s="1">
        <f t="shared" si="2"/>
        <v>0</v>
      </c>
      <c r="K173" s="1"/>
    </row>
    <row r="174" spans="1:11" ht="22.5" customHeight="1" x14ac:dyDescent="0.3">
      <c r="A174" s="1">
        <v>172</v>
      </c>
      <c r="B174" s="10">
        <v>46195</v>
      </c>
      <c r="C174" s="1" t="s">
        <v>73</v>
      </c>
      <c r="D174" s="1" t="s">
        <v>78</v>
      </c>
      <c r="E174" s="1">
        <v>2150</v>
      </c>
      <c r="F174" s="1"/>
      <c r="G174" s="1"/>
      <c r="H174" s="1"/>
      <c r="I174" s="1"/>
      <c r="J174" s="1">
        <f t="shared" si="2"/>
        <v>0</v>
      </c>
      <c r="K174" s="1"/>
    </row>
    <row r="175" spans="1:11" ht="22.5" customHeight="1" x14ac:dyDescent="0.3">
      <c r="A175" s="1">
        <v>173</v>
      </c>
      <c r="B175" s="10">
        <v>46196</v>
      </c>
      <c r="C175" s="1" t="s">
        <v>73</v>
      </c>
      <c r="D175" s="1" t="s">
        <v>78</v>
      </c>
      <c r="E175" s="1">
        <v>2150</v>
      </c>
      <c r="F175" s="1"/>
      <c r="G175" s="1"/>
      <c r="H175" s="1"/>
      <c r="I175" s="1"/>
      <c r="J175" s="1">
        <f t="shared" si="2"/>
        <v>0</v>
      </c>
      <c r="K175" s="1"/>
    </row>
    <row r="176" spans="1:11" ht="22.5" customHeight="1" x14ac:dyDescent="0.3">
      <c r="A176" s="1">
        <v>174</v>
      </c>
      <c r="B176" s="10">
        <v>46197</v>
      </c>
      <c r="C176" s="1" t="s">
        <v>73</v>
      </c>
      <c r="D176" s="1" t="s">
        <v>78</v>
      </c>
      <c r="E176" s="1">
        <v>2150</v>
      </c>
      <c r="F176" s="1"/>
      <c r="G176" s="1"/>
      <c r="H176" s="1"/>
      <c r="I176" s="1"/>
      <c r="J176" s="1">
        <f t="shared" si="2"/>
        <v>0</v>
      </c>
      <c r="K176" s="1"/>
    </row>
    <row r="177" spans="1:11" ht="22.5" customHeight="1" x14ac:dyDescent="0.3">
      <c r="A177" s="1">
        <v>175</v>
      </c>
      <c r="B177" s="10">
        <v>46198</v>
      </c>
      <c r="C177" s="1" t="s">
        <v>73</v>
      </c>
      <c r="D177" s="1" t="s">
        <v>78</v>
      </c>
      <c r="E177" s="1">
        <v>2150</v>
      </c>
      <c r="F177" s="1"/>
      <c r="G177" s="1"/>
      <c r="H177" s="1"/>
      <c r="I177" s="1"/>
      <c r="J177" s="1">
        <f t="shared" si="2"/>
        <v>0</v>
      </c>
      <c r="K177" s="1"/>
    </row>
    <row r="178" spans="1:11" ht="22.5" customHeight="1" x14ac:dyDescent="0.3">
      <c r="A178" s="1">
        <v>176</v>
      </c>
      <c r="B178" s="10">
        <v>46199</v>
      </c>
      <c r="C178" s="1" t="s">
        <v>73</v>
      </c>
      <c r="D178" s="1" t="s">
        <v>78</v>
      </c>
      <c r="E178" s="1">
        <v>2150</v>
      </c>
      <c r="F178" s="1"/>
      <c r="G178" s="1"/>
      <c r="H178" s="1"/>
      <c r="I178" s="1"/>
      <c r="J178" s="1">
        <f t="shared" si="2"/>
        <v>0</v>
      </c>
      <c r="K178" s="1"/>
    </row>
    <row r="179" spans="1:11" ht="22.5" customHeight="1" x14ac:dyDescent="0.3">
      <c r="A179" s="1">
        <v>177</v>
      </c>
      <c r="B179" s="10">
        <v>46200</v>
      </c>
      <c r="C179" s="1" t="s">
        <v>73</v>
      </c>
      <c r="D179" s="1" t="s">
        <v>78</v>
      </c>
      <c r="E179" s="1">
        <v>2150</v>
      </c>
      <c r="F179" s="1"/>
      <c r="G179" s="1"/>
      <c r="H179" s="1"/>
      <c r="I179" s="1"/>
      <c r="J179" s="1">
        <f t="shared" si="2"/>
        <v>0</v>
      </c>
      <c r="K179" s="1"/>
    </row>
    <row r="180" spans="1:11" ht="22.5" customHeight="1" x14ac:dyDescent="0.3">
      <c r="A180" s="1">
        <v>178</v>
      </c>
      <c r="B180" s="10">
        <v>46201</v>
      </c>
      <c r="C180" s="1" t="s">
        <v>73</v>
      </c>
      <c r="D180" s="1" t="s">
        <v>78</v>
      </c>
      <c r="E180" s="1">
        <v>2150</v>
      </c>
      <c r="F180" s="1"/>
      <c r="G180" s="1"/>
      <c r="H180" s="1"/>
      <c r="I180" s="1"/>
      <c r="J180" s="1">
        <f t="shared" si="2"/>
        <v>0</v>
      </c>
      <c r="K180" s="1"/>
    </row>
    <row r="181" spans="1:11" ht="22.5" customHeight="1" x14ac:dyDescent="0.3">
      <c r="A181" s="1">
        <v>179</v>
      </c>
      <c r="B181" s="10">
        <v>46202</v>
      </c>
      <c r="C181" s="1" t="s">
        <v>73</v>
      </c>
      <c r="D181" s="1" t="s">
        <v>78</v>
      </c>
      <c r="E181" s="1">
        <v>2150</v>
      </c>
      <c r="F181" s="1"/>
      <c r="G181" s="1"/>
      <c r="H181" s="1"/>
      <c r="I181" s="1"/>
      <c r="J181" s="1">
        <f t="shared" si="2"/>
        <v>0</v>
      </c>
      <c r="K181" s="1"/>
    </row>
    <row r="182" spans="1:11" ht="22.5" customHeight="1" x14ac:dyDescent="0.3">
      <c r="A182" s="1">
        <v>180</v>
      </c>
      <c r="B182" s="10">
        <v>46203</v>
      </c>
      <c r="C182" s="1" t="s">
        <v>73</v>
      </c>
      <c r="D182" s="1" t="s">
        <v>78</v>
      </c>
      <c r="E182" s="1">
        <v>2150</v>
      </c>
      <c r="F182" s="1"/>
      <c r="G182" s="1"/>
      <c r="H182" s="1"/>
      <c r="I182" s="1"/>
      <c r="J182" s="1">
        <f t="shared" si="2"/>
        <v>0</v>
      </c>
      <c r="K182" s="1"/>
    </row>
    <row r="183" spans="1:11" ht="22.5" customHeight="1" x14ac:dyDescent="0.3">
      <c r="A183" s="1">
        <v>181</v>
      </c>
      <c r="B183" s="10">
        <v>46204</v>
      </c>
      <c r="C183" s="1" t="s">
        <v>73</v>
      </c>
      <c r="D183" s="1" t="s">
        <v>78</v>
      </c>
      <c r="E183" s="1">
        <v>2150</v>
      </c>
      <c r="F183" s="1"/>
      <c r="G183" s="1"/>
      <c r="H183" s="1"/>
      <c r="I183" s="1"/>
      <c r="J183" s="1">
        <f t="shared" si="2"/>
        <v>0</v>
      </c>
      <c r="K183" s="1"/>
    </row>
    <row r="184" spans="1:11" ht="22.5" customHeight="1" x14ac:dyDescent="0.3">
      <c r="A184" s="1">
        <v>182</v>
      </c>
      <c r="B184" s="10">
        <v>46205</v>
      </c>
      <c r="C184" s="1" t="s">
        <v>73</v>
      </c>
      <c r="D184" s="1" t="s">
        <v>78</v>
      </c>
      <c r="E184" s="1">
        <v>2150</v>
      </c>
      <c r="F184" s="1"/>
      <c r="G184" s="1"/>
      <c r="H184" s="1"/>
      <c r="I184" s="1"/>
      <c r="J184" s="1">
        <f t="shared" si="2"/>
        <v>0</v>
      </c>
      <c r="K184" s="1"/>
    </row>
    <row r="185" spans="1:11" ht="22.5" customHeight="1" x14ac:dyDescent="0.3">
      <c r="A185" s="1">
        <v>183</v>
      </c>
      <c r="B185" s="10">
        <v>46206</v>
      </c>
      <c r="C185" s="1" t="s">
        <v>73</v>
      </c>
      <c r="D185" s="1" t="s">
        <v>78</v>
      </c>
      <c r="E185" s="1">
        <v>2150</v>
      </c>
      <c r="F185" s="1"/>
      <c r="G185" s="1"/>
      <c r="H185" s="1"/>
      <c r="I185" s="1"/>
      <c r="J185" s="1">
        <f t="shared" si="2"/>
        <v>0</v>
      </c>
      <c r="K185" s="1"/>
    </row>
    <row r="186" spans="1:11" ht="22.5" customHeight="1" x14ac:dyDescent="0.3">
      <c r="A186" s="1">
        <v>184</v>
      </c>
      <c r="B186" s="10">
        <v>46207</v>
      </c>
      <c r="C186" s="1" t="s">
        <v>73</v>
      </c>
      <c r="D186" s="1" t="s">
        <v>78</v>
      </c>
      <c r="E186" s="1">
        <v>2150</v>
      </c>
      <c r="F186" s="1"/>
      <c r="G186" s="1"/>
      <c r="H186" s="1"/>
      <c r="I186" s="1"/>
      <c r="J186" s="1">
        <f t="shared" si="2"/>
        <v>0</v>
      </c>
      <c r="K186" s="1"/>
    </row>
    <row r="187" spans="1:11" ht="22.5" customHeight="1" x14ac:dyDescent="0.3">
      <c r="A187" s="1">
        <v>185</v>
      </c>
      <c r="B187" s="10">
        <v>46208</v>
      </c>
      <c r="C187" s="1" t="s">
        <v>73</v>
      </c>
      <c r="D187" s="1" t="s">
        <v>78</v>
      </c>
      <c r="E187" s="1">
        <v>2150</v>
      </c>
      <c r="F187" s="1"/>
      <c r="G187" s="1"/>
      <c r="H187" s="1"/>
      <c r="I187" s="1"/>
      <c r="J187" s="1">
        <f t="shared" si="2"/>
        <v>0</v>
      </c>
      <c r="K187" s="1"/>
    </row>
    <row r="188" spans="1:11" ht="22.5" customHeight="1" x14ac:dyDescent="0.3">
      <c r="A188" s="1">
        <v>186</v>
      </c>
      <c r="B188" s="10">
        <v>46209</v>
      </c>
      <c r="C188" s="1" t="s">
        <v>73</v>
      </c>
      <c r="D188" s="1" t="s">
        <v>78</v>
      </c>
      <c r="E188" s="1">
        <v>2150</v>
      </c>
      <c r="F188" s="1"/>
      <c r="G188" s="1"/>
      <c r="H188" s="1"/>
      <c r="I188" s="1"/>
      <c r="J188" s="1">
        <f t="shared" si="2"/>
        <v>0</v>
      </c>
      <c r="K188" s="1"/>
    </row>
    <row r="189" spans="1:11" ht="22.5" customHeight="1" x14ac:dyDescent="0.3">
      <c r="A189" s="1">
        <v>187</v>
      </c>
      <c r="B189" s="10">
        <v>46210</v>
      </c>
      <c r="C189" s="1" t="s">
        <v>73</v>
      </c>
      <c r="D189" s="1" t="s">
        <v>78</v>
      </c>
      <c r="E189" s="1">
        <v>2150</v>
      </c>
      <c r="F189" s="1"/>
      <c r="G189" s="1"/>
      <c r="H189" s="1"/>
      <c r="I189" s="1"/>
      <c r="J189" s="1">
        <f t="shared" si="2"/>
        <v>0</v>
      </c>
      <c r="K189" s="1"/>
    </row>
    <row r="190" spans="1:11" ht="22.5" customHeight="1" x14ac:dyDescent="0.3">
      <c r="A190" s="1">
        <v>188</v>
      </c>
      <c r="B190" s="10">
        <v>46211</v>
      </c>
      <c r="C190" s="1" t="s">
        <v>73</v>
      </c>
      <c r="D190" s="1" t="s">
        <v>78</v>
      </c>
      <c r="E190" s="1">
        <v>2150</v>
      </c>
      <c r="F190" s="1"/>
      <c r="G190" s="1"/>
      <c r="H190" s="1"/>
      <c r="I190" s="1"/>
      <c r="J190" s="1">
        <f t="shared" si="2"/>
        <v>0</v>
      </c>
      <c r="K190" s="1"/>
    </row>
    <row r="191" spans="1:11" ht="22.5" customHeight="1" x14ac:dyDescent="0.3">
      <c r="A191" s="1">
        <v>189</v>
      </c>
      <c r="B191" s="10">
        <v>46212</v>
      </c>
      <c r="C191" s="1" t="s">
        <v>73</v>
      </c>
      <c r="D191" s="1" t="s">
        <v>78</v>
      </c>
      <c r="E191" s="1">
        <v>2150</v>
      </c>
      <c r="F191" s="1"/>
      <c r="G191" s="1"/>
      <c r="H191" s="1"/>
      <c r="I191" s="1"/>
      <c r="J191" s="1">
        <f t="shared" si="2"/>
        <v>0</v>
      </c>
      <c r="K191" s="1"/>
    </row>
    <row r="192" spans="1:11" ht="22.5" customHeight="1" x14ac:dyDescent="0.3">
      <c r="A192" s="1">
        <v>190</v>
      </c>
      <c r="B192" s="10">
        <v>46213</v>
      </c>
      <c r="C192" s="1" t="s">
        <v>73</v>
      </c>
      <c r="D192" s="1" t="s">
        <v>78</v>
      </c>
      <c r="E192" s="1">
        <v>2150</v>
      </c>
      <c r="F192" s="1"/>
      <c r="G192" s="1"/>
      <c r="H192" s="1"/>
      <c r="I192" s="1"/>
      <c r="J192" s="1">
        <f t="shared" si="2"/>
        <v>0</v>
      </c>
      <c r="K192" s="1"/>
    </row>
    <row r="193" spans="1:11" ht="22.5" customHeight="1" x14ac:dyDescent="0.3">
      <c r="A193" s="1">
        <v>191</v>
      </c>
      <c r="B193" s="10">
        <v>46214</v>
      </c>
      <c r="C193" s="1" t="s">
        <v>73</v>
      </c>
      <c r="D193" s="1" t="s">
        <v>78</v>
      </c>
      <c r="E193" s="1">
        <v>2150</v>
      </c>
      <c r="F193" s="1"/>
      <c r="G193" s="1"/>
      <c r="H193" s="1"/>
      <c r="I193" s="1"/>
      <c r="J193" s="1">
        <f t="shared" si="2"/>
        <v>0</v>
      </c>
      <c r="K193" s="1"/>
    </row>
    <row r="194" spans="1:11" ht="22.5" customHeight="1" x14ac:dyDescent="0.3">
      <c r="A194" s="1">
        <v>192</v>
      </c>
      <c r="B194" s="10">
        <v>46215</v>
      </c>
      <c r="C194" s="1" t="s">
        <v>73</v>
      </c>
      <c r="D194" s="1" t="s">
        <v>78</v>
      </c>
      <c r="E194" s="1">
        <v>2150</v>
      </c>
      <c r="F194" s="1"/>
      <c r="G194" s="1"/>
      <c r="H194" s="1"/>
      <c r="I194" s="1"/>
      <c r="J194" s="1">
        <f t="shared" si="2"/>
        <v>0</v>
      </c>
      <c r="K194" s="1"/>
    </row>
    <row r="195" spans="1:11" ht="22.5" customHeight="1" x14ac:dyDescent="0.3">
      <c r="A195" s="1">
        <v>193</v>
      </c>
      <c r="B195" s="10">
        <v>46216</v>
      </c>
      <c r="C195" s="1" t="s">
        <v>73</v>
      </c>
      <c r="D195" s="1" t="s">
        <v>78</v>
      </c>
      <c r="E195" s="1">
        <v>2150</v>
      </c>
      <c r="F195" s="1"/>
      <c r="G195" s="1"/>
      <c r="H195" s="1"/>
      <c r="I195" s="1"/>
      <c r="J195" s="1">
        <f t="shared" si="2"/>
        <v>0</v>
      </c>
      <c r="K195" s="1"/>
    </row>
    <row r="196" spans="1:11" ht="22.5" customHeight="1" x14ac:dyDescent="0.3">
      <c r="A196" s="1">
        <v>194</v>
      </c>
      <c r="B196" s="10">
        <v>46217</v>
      </c>
      <c r="C196" s="1" t="s">
        <v>73</v>
      </c>
      <c r="D196" s="1" t="s">
        <v>78</v>
      </c>
      <c r="E196" s="1">
        <v>2150</v>
      </c>
      <c r="F196" s="1"/>
      <c r="G196" s="1"/>
      <c r="H196" s="1"/>
      <c r="I196" s="1"/>
      <c r="J196" s="1">
        <f t="shared" ref="J196:J259" si="3">E196*F196-G196-H196+I196</f>
        <v>0</v>
      </c>
      <c r="K196" s="1"/>
    </row>
    <row r="197" spans="1:11" ht="22.5" customHeight="1" x14ac:dyDescent="0.3">
      <c r="A197" s="1">
        <v>195</v>
      </c>
      <c r="B197" s="10">
        <v>46218</v>
      </c>
      <c r="C197" s="1" t="s">
        <v>73</v>
      </c>
      <c r="D197" s="1" t="s">
        <v>78</v>
      </c>
      <c r="E197" s="1">
        <v>2150</v>
      </c>
      <c r="F197" s="1"/>
      <c r="G197" s="1"/>
      <c r="H197" s="1"/>
      <c r="I197" s="1"/>
      <c r="J197" s="1">
        <f t="shared" si="3"/>
        <v>0</v>
      </c>
      <c r="K197" s="1"/>
    </row>
    <row r="198" spans="1:11" ht="22.5" customHeight="1" x14ac:dyDescent="0.3">
      <c r="A198" s="1">
        <v>196</v>
      </c>
      <c r="B198" s="10">
        <v>46219</v>
      </c>
      <c r="C198" s="1" t="s">
        <v>73</v>
      </c>
      <c r="D198" s="1" t="s">
        <v>78</v>
      </c>
      <c r="E198" s="1">
        <v>2150</v>
      </c>
      <c r="F198" s="1"/>
      <c r="G198" s="1"/>
      <c r="H198" s="1"/>
      <c r="I198" s="1"/>
      <c r="J198" s="1">
        <f t="shared" si="3"/>
        <v>0</v>
      </c>
      <c r="K198" s="1"/>
    </row>
    <row r="199" spans="1:11" ht="22.5" customHeight="1" x14ac:dyDescent="0.3">
      <c r="A199" s="1">
        <v>197</v>
      </c>
      <c r="B199" s="10">
        <v>46220</v>
      </c>
      <c r="C199" s="1" t="s">
        <v>73</v>
      </c>
      <c r="D199" s="1" t="s">
        <v>78</v>
      </c>
      <c r="E199" s="1">
        <v>2150</v>
      </c>
      <c r="F199" s="1"/>
      <c r="G199" s="1"/>
      <c r="H199" s="1"/>
      <c r="I199" s="1"/>
      <c r="J199" s="1">
        <f t="shared" si="3"/>
        <v>0</v>
      </c>
      <c r="K199" s="1"/>
    </row>
    <row r="200" spans="1:11" ht="22.5" customHeight="1" x14ac:dyDescent="0.3">
      <c r="A200" s="1">
        <v>198</v>
      </c>
      <c r="B200" s="10">
        <v>46221</v>
      </c>
      <c r="C200" s="1" t="s">
        <v>73</v>
      </c>
      <c r="D200" s="1" t="s">
        <v>78</v>
      </c>
      <c r="E200" s="1">
        <v>2150</v>
      </c>
      <c r="F200" s="1"/>
      <c r="G200" s="1"/>
      <c r="H200" s="1"/>
      <c r="I200" s="1"/>
      <c r="J200" s="1">
        <f t="shared" si="3"/>
        <v>0</v>
      </c>
      <c r="K200" s="1"/>
    </row>
    <row r="201" spans="1:11" ht="22.5" customHeight="1" x14ac:dyDescent="0.3">
      <c r="A201" s="1">
        <v>199</v>
      </c>
      <c r="B201" s="10">
        <v>46222</v>
      </c>
      <c r="C201" s="1" t="s">
        <v>73</v>
      </c>
      <c r="D201" s="1" t="s">
        <v>78</v>
      </c>
      <c r="E201" s="1">
        <v>2150</v>
      </c>
      <c r="F201" s="1"/>
      <c r="G201" s="1"/>
      <c r="H201" s="1"/>
      <c r="I201" s="1"/>
      <c r="J201" s="1">
        <f t="shared" si="3"/>
        <v>0</v>
      </c>
      <c r="K201" s="1"/>
    </row>
    <row r="202" spans="1:11" ht="22.5" customHeight="1" x14ac:dyDescent="0.3">
      <c r="A202" s="1">
        <v>200</v>
      </c>
      <c r="B202" s="10">
        <v>46223</v>
      </c>
      <c r="C202" s="1" t="s">
        <v>73</v>
      </c>
      <c r="D202" s="1" t="s">
        <v>78</v>
      </c>
      <c r="E202" s="1">
        <v>2150</v>
      </c>
      <c r="F202" s="1"/>
      <c r="G202" s="1"/>
      <c r="H202" s="1"/>
      <c r="I202" s="1"/>
      <c r="J202" s="1">
        <f t="shared" si="3"/>
        <v>0</v>
      </c>
      <c r="K202" s="1"/>
    </row>
    <row r="203" spans="1:11" ht="22.5" customHeight="1" x14ac:dyDescent="0.3">
      <c r="A203" s="1">
        <v>201</v>
      </c>
      <c r="B203" s="10">
        <v>46224</v>
      </c>
      <c r="C203" s="1" t="s">
        <v>73</v>
      </c>
      <c r="D203" s="1" t="s">
        <v>78</v>
      </c>
      <c r="E203" s="1">
        <v>2150</v>
      </c>
      <c r="F203" s="1"/>
      <c r="G203" s="1"/>
      <c r="H203" s="1"/>
      <c r="I203" s="1"/>
      <c r="J203" s="1">
        <f t="shared" si="3"/>
        <v>0</v>
      </c>
      <c r="K203" s="1"/>
    </row>
    <row r="204" spans="1:11" ht="22.5" customHeight="1" x14ac:dyDescent="0.3">
      <c r="A204" s="1">
        <v>202</v>
      </c>
      <c r="B204" s="10">
        <v>46225</v>
      </c>
      <c r="C204" s="1" t="s">
        <v>73</v>
      </c>
      <c r="D204" s="1" t="s">
        <v>78</v>
      </c>
      <c r="E204" s="1">
        <v>2150</v>
      </c>
      <c r="F204" s="1"/>
      <c r="G204" s="1"/>
      <c r="H204" s="1"/>
      <c r="I204" s="1"/>
      <c r="J204" s="1">
        <f t="shared" si="3"/>
        <v>0</v>
      </c>
      <c r="K204" s="1"/>
    </row>
    <row r="205" spans="1:11" ht="22.5" customHeight="1" x14ac:dyDescent="0.3">
      <c r="A205" s="1">
        <v>203</v>
      </c>
      <c r="B205" s="10">
        <v>46226</v>
      </c>
      <c r="C205" s="1" t="s">
        <v>73</v>
      </c>
      <c r="D205" s="1" t="s">
        <v>78</v>
      </c>
      <c r="E205" s="1">
        <v>2150</v>
      </c>
      <c r="F205" s="1"/>
      <c r="G205" s="1"/>
      <c r="H205" s="1"/>
      <c r="I205" s="1"/>
      <c r="J205" s="1">
        <f t="shared" si="3"/>
        <v>0</v>
      </c>
      <c r="K205" s="1"/>
    </row>
    <row r="206" spans="1:11" ht="22.5" customHeight="1" x14ac:dyDescent="0.3">
      <c r="A206" s="1">
        <v>204</v>
      </c>
      <c r="B206" s="10">
        <v>46227</v>
      </c>
      <c r="C206" s="1" t="s">
        <v>73</v>
      </c>
      <c r="D206" s="1" t="s">
        <v>78</v>
      </c>
      <c r="E206" s="1">
        <v>2150</v>
      </c>
      <c r="F206" s="1"/>
      <c r="G206" s="1"/>
      <c r="H206" s="1"/>
      <c r="I206" s="1"/>
      <c r="J206" s="1">
        <f t="shared" si="3"/>
        <v>0</v>
      </c>
      <c r="K206" s="1"/>
    </row>
    <row r="207" spans="1:11" ht="22.5" customHeight="1" x14ac:dyDescent="0.3">
      <c r="A207" s="1">
        <v>205</v>
      </c>
      <c r="B207" s="10">
        <v>46228</v>
      </c>
      <c r="C207" s="1" t="s">
        <v>73</v>
      </c>
      <c r="D207" s="1" t="s">
        <v>78</v>
      </c>
      <c r="E207" s="1">
        <v>2150</v>
      </c>
      <c r="F207" s="1"/>
      <c r="G207" s="1"/>
      <c r="H207" s="1"/>
      <c r="I207" s="1"/>
      <c r="J207" s="1">
        <f t="shared" si="3"/>
        <v>0</v>
      </c>
      <c r="K207" s="1"/>
    </row>
    <row r="208" spans="1:11" ht="22.5" customHeight="1" x14ac:dyDescent="0.3">
      <c r="A208" s="1">
        <v>206</v>
      </c>
      <c r="B208" s="10">
        <v>46229</v>
      </c>
      <c r="C208" s="1" t="s">
        <v>73</v>
      </c>
      <c r="D208" s="1" t="s">
        <v>78</v>
      </c>
      <c r="E208" s="1">
        <v>2150</v>
      </c>
      <c r="F208" s="1"/>
      <c r="G208" s="1"/>
      <c r="H208" s="1"/>
      <c r="I208" s="1"/>
      <c r="J208" s="1">
        <f t="shared" si="3"/>
        <v>0</v>
      </c>
      <c r="K208" s="1"/>
    </row>
    <row r="209" spans="1:11" ht="22.5" customHeight="1" x14ac:dyDescent="0.3">
      <c r="A209" s="1">
        <v>207</v>
      </c>
      <c r="B209" s="10">
        <v>46230</v>
      </c>
      <c r="C209" s="1" t="s">
        <v>73</v>
      </c>
      <c r="D209" s="1" t="s">
        <v>78</v>
      </c>
      <c r="E209" s="1">
        <v>2150</v>
      </c>
      <c r="F209" s="1"/>
      <c r="G209" s="1"/>
      <c r="H209" s="1"/>
      <c r="I209" s="1"/>
      <c r="J209" s="1">
        <f t="shared" si="3"/>
        <v>0</v>
      </c>
      <c r="K209" s="1"/>
    </row>
    <row r="210" spans="1:11" ht="22.5" customHeight="1" x14ac:dyDescent="0.3">
      <c r="A210" s="1">
        <v>208</v>
      </c>
      <c r="B210" s="10">
        <v>46231</v>
      </c>
      <c r="C210" s="1" t="s">
        <v>73</v>
      </c>
      <c r="D210" s="1" t="s">
        <v>78</v>
      </c>
      <c r="E210" s="1">
        <v>2150</v>
      </c>
      <c r="F210" s="1"/>
      <c r="G210" s="1"/>
      <c r="H210" s="1"/>
      <c r="I210" s="1"/>
      <c r="J210" s="1">
        <f t="shared" si="3"/>
        <v>0</v>
      </c>
      <c r="K210" s="1"/>
    </row>
    <row r="211" spans="1:11" ht="22.5" customHeight="1" x14ac:dyDescent="0.3">
      <c r="A211" s="1">
        <v>209</v>
      </c>
      <c r="B211" s="10">
        <v>46232</v>
      </c>
      <c r="C211" s="1" t="s">
        <v>73</v>
      </c>
      <c r="D211" s="1" t="s">
        <v>78</v>
      </c>
      <c r="E211" s="1">
        <v>2150</v>
      </c>
      <c r="F211" s="1"/>
      <c r="G211" s="1"/>
      <c r="H211" s="1"/>
      <c r="I211" s="1"/>
      <c r="J211" s="1">
        <f t="shared" si="3"/>
        <v>0</v>
      </c>
      <c r="K211" s="1"/>
    </row>
    <row r="212" spans="1:11" ht="22.5" customHeight="1" x14ac:dyDescent="0.3">
      <c r="A212" s="1">
        <v>210</v>
      </c>
      <c r="B212" s="10">
        <v>46233</v>
      </c>
      <c r="C212" s="1" t="s">
        <v>73</v>
      </c>
      <c r="D212" s="1" t="s">
        <v>78</v>
      </c>
      <c r="E212" s="1">
        <v>2150</v>
      </c>
      <c r="F212" s="1"/>
      <c r="G212" s="1"/>
      <c r="H212" s="1"/>
      <c r="I212" s="1"/>
      <c r="J212" s="1">
        <f t="shared" si="3"/>
        <v>0</v>
      </c>
      <c r="K212" s="1"/>
    </row>
    <row r="213" spans="1:11" ht="22.5" customHeight="1" x14ac:dyDescent="0.3">
      <c r="A213" s="1">
        <v>211</v>
      </c>
      <c r="B213" s="10">
        <v>46234</v>
      </c>
      <c r="C213" s="1" t="s">
        <v>73</v>
      </c>
      <c r="D213" s="1" t="s">
        <v>78</v>
      </c>
      <c r="E213" s="1">
        <v>2150</v>
      </c>
      <c r="F213" s="1"/>
      <c r="G213" s="1"/>
      <c r="H213" s="1"/>
      <c r="I213" s="1"/>
      <c r="J213" s="1">
        <f t="shared" si="3"/>
        <v>0</v>
      </c>
      <c r="K213" s="1"/>
    </row>
    <row r="214" spans="1:11" ht="22.5" customHeight="1" x14ac:dyDescent="0.3">
      <c r="A214" s="1">
        <v>212</v>
      </c>
      <c r="B214" s="10">
        <v>46235</v>
      </c>
      <c r="C214" s="1" t="s">
        <v>73</v>
      </c>
      <c r="D214" s="1" t="s">
        <v>78</v>
      </c>
      <c r="E214" s="1">
        <v>2150</v>
      </c>
      <c r="F214" s="1"/>
      <c r="G214" s="1"/>
      <c r="H214" s="1"/>
      <c r="I214" s="1"/>
      <c r="J214" s="1">
        <f t="shared" si="3"/>
        <v>0</v>
      </c>
      <c r="K214" s="1"/>
    </row>
    <row r="215" spans="1:11" ht="22.5" customHeight="1" x14ac:dyDescent="0.3">
      <c r="A215" s="1">
        <v>213</v>
      </c>
      <c r="B215" s="10">
        <v>46236</v>
      </c>
      <c r="C215" s="1" t="s">
        <v>73</v>
      </c>
      <c r="D215" s="1" t="s">
        <v>78</v>
      </c>
      <c r="E215" s="1">
        <v>2150</v>
      </c>
      <c r="F215" s="1"/>
      <c r="G215" s="1"/>
      <c r="H215" s="1"/>
      <c r="I215" s="1"/>
      <c r="J215" s="1">
        <f t="shared" si="3"/>
        <v>0</v>
      </c>
      <c r="K215" s="1"/>
    </row>
    <row r="216" spans="1:11" ht="22.5" customHeight="1" x14ac:dyDescent="0.3">
      <c r="A216" s="1">
        <v>214</v>
      </c>
      <c r="B216" s="10">
        <v>46237</v>
      </c>
      <c r="C216" s="1" t="s">
        <v>73</v>
      </c>
      <c r="D216" s="1" t="s">
        <v>78</v>
      </c>
      <c r="E216" s="1">
        <v>2150</v>
      </c>
      <c r="F216" s="1"/>
      <c r="G216" s="1"/>
      <c r="H216" s="1"/>
      <c r="I216" s="1"/>
      <c r="J216" s="1">
        <f t="shared" si="3"/>
        <v>0</v>
      </c>
      <c r="K216" s="1"/>
    </row>
    <row r="217" spans="1:11" ht="22.5" customHeight="1" x14ac:dyDescent="0.3">
      <c r="A217" s="1">
        <v>215</v>
      </c>
      <c r="B217" s="10">
        <v>46238</v>
      </c>
      <c r="C217" s="1" t="s">
        <v>73</v>
      </c>
      <c r="D217" s="1" t="s">
        <v>78</v>
      </c>
      <c r="E217" s="1">
        <v>2150</v>
      </c>
      <c r="F217" s="1"/>
      <c r="G217" s="1"/>
      <c r="H217" s="1"/>
      <c r="I217" s="1"/>
      <c r="J217" s="1">
        <f t="shared" si="3"/>
        <v>0</v>
      </c>
      <c r="K217" s="1"/>
    </row>
    <row r="218" spans="1:11" ht="22.5" customHeight="1" x14ac:dyDescent="0.3">
      <c r="A218" s="1">
        <v>216</v>
      </c>
      <c r="B218" s="10">
        <v>46239</v>
      </c>
      <c r="C218" s="1" t="s">
        <v>73</v>
      </c>
      <c r="D218" s="1" t="s">
        <v>78</v>
      </c>
      <c r="E218" s="1">
        <v>2150</v>
      </c>
      <c r="F218" s="1"/>
      <c r="G218" s="1"/>
      <c r="H218" s="1"/>
      <c r="I218" s="1"/>
      <c r="J218" s="1">
        <f t="shared" si="3"/>
        <v>0</v>
      </c>
      <c r="K218" s="1"/>
    </row>
    <row r="219" spans="1:11" ht="22.5" customHeight="1" x14ac:dyDescent="0.3">
      <c r="A219" s="1">
        <v>217</v>
      </c>
      <c r="B219" s="10">
        <v>46240</v>
      </c>
      <c r="C219" s="1" t="s">
        <v>73</v>
      </c>
      <c r="D219" s="1" t="s">
        <v>78</v>
      </c>
      <c r="E219" s="1">
        <v>2150</v>
      </c>
      <c r="F219" s="1"/>
      <c r="G219" s="1"/>
      <c r="H219" s="1"/>
      <c r="I219" s="1"/>
      <c r="J219" s="1">
        <f t="shared" si="3"/>
        <v>0</v>
      </c>
      <c r="K219" s="1"/>
    </row>
    <row r="220" spans="1:11" ht="22.5" customHeight="1" x14ac:dyDescent="0.3">
      <c r="A220" s="1">
        <v>218</v>
      </c>
      <c r="B220" s="10">
        <v>46241</v>
      </c>
      <c r="C220" s="1" t="s">
        <v>73</v>
      </c>
      <c r="D220" s="1" t="s">
        <v>78</v>
      </c>
      <c r="E220" s="1">
        <v>2150</v>
      </c>
      <c r="F220" s="1"/>
      <c r="G220" s="1"/>
      <c r="H220" s="1"/>
      <c r="I220" s="1"/>
      <c r="J220" s="1">
        <f t="shared" si="3"/>
        <v>0</v>
      </c>
      <c r="K220" s="1"/>
    </row>
    <row r="221" spans="1:11" ht="22.5" customHeight="1" x14ac:dyDescent="0.3">
      <c r="A221" s="1">
        <v>219</v>
      </c>
      <c r="B221" s="10">
        <v>46242</v>
      </c>
      <c r="C221" s="1" t="s">
        <v>73</v>
      </c>
      <c r="D221" s="1" t="s">
        <v>78</v>
      </c>
      <c r="E221" s="1">
        <v>2150</v>
      </c>
      <c r="F221" s="1"/>
      <c r="G221" s="1"/>
      <c r="H221" s="1"/>
      <c r="I221" s="1"/>
      <c r="J221" s="1">
        <f t="shared" si="3"/>
        <v>0</v>
      </c>
      <c r="K221" s="1"/>
    </row>
    <row r="222" spans="1:11" ht="22.5" customHeight="1" x14ac:dyDescent="0.3">
      <c r="A222" s="1">
        <v>220</v>
      </c>
      <c r="B222" s="10">
        <v>46243</v>
      </c>
      <c r="C222" s="1" t="s">
        <v>73</v>
      </c>
      <c r="D222" s="1" t="s">
        <v>78</v>
      </c>
      <c r="E222" s="1">
        <v>2150</v>
      </c>
      <c r="F222" s="1"/>
      <c r="G222" s="1"/>
      <c r="H222" s="1"/>
      <c r="I222" s="1"/>
      <c r="J222" s="1">
        <f t="shared" si="3"/>
        <v>0</v>
      </c>
      <c r="K222" s="1"/>
    </row>
    <row r="223" spans="1:11" ht="22.5" customHeight="1" x14ac:dyDescent="0.3">
      <c r="A223" s="1">
        <v>221</v>
      </c>
      <c r="B223" s="10">
        <v>46244</v>
      </c>
      <c r="C223" s="1" t="s">
        <v>73</v>
      </c>
      <c r="D223" s="1" t="s">
        <v>78</v>
      </c>
      <c r="E223" s="1">
        <v>2150</v>
      </c>
      <c r="F223" s="1"/>
      <c r="G223" s="1"/>
      <c r="H223" s="1"/>
      <c r="I223" s="1"/>
      <c r="J223" s="1">
        <f t="shared" si="3"/>
        <v>0</v>
      </c>
      <c r="K223" s="1"/>
    </row>
    <row r="224" spans="1:11" ht="22.5" customHeight="1" x14ac:dyDescent="0.3">
      <c r="A224" s="1">
        <v>222</v>
      </c>
      <c r="B224" s="10">
        <v>46245</v>
      </c>
      <c r="C224" s="1" t="s">
        <v>73</v>
      </c>
      <c r="D224" s="1" t="s">
        <v>78</v>
      </c>
      <c r="E224" s="1">
        <v>2150</v>
      </c>
      <c r="F224" s="1"/>
      <c r="G224" s="1"/>
      <c r="H224" s="1"/>
      <c r="I224" s="1"/>
      <c r="J224" s="1">
        <f t="shared" si="3"/>
        <v>0</v>
      </c>
      <c r="K224" s="1"/>
    </row>
    <row r="225" spans="1:11" ht="22.5" customHeight="1" x14ac:dyDescent="0.3">
      <c r="A225" s="1">
        <v>223</v>
      </c>
      <c r="B225" s="10">
        <v>46246</v>
      </c>
      <c r="C225" s="1" t="s">
        <v>73</v>
      </c>
      <c r="D225" s="1" t="s">
        <v>78</v>
      </c>
      <c r="E225" s="1">
        <v>2150</v>
      </c>
      <c r="F225" s="1"/>
      <c r="G225" s="1"/>
      <c r="H225" s="1"/>
      <c r="I225" s="1"/>
      <c r="J225" s="1">
        <f t="shared" si="3"/>
        <v>0</v>
      </c>
      <c r="K225" s="1"/>
    </row>
    <row r="226" spans="1:11" ht="22.5" customHeight="1" x14ac:dyDescent="0.3">
      <c r="A226" s="1">
        <v>224</v>
      </c>
      <c r="B226" s="10">
        <v>46247</v>
      </c>
      <c r="C226" s="1" t="s">
        <v>73</v>
      </c>
      <c r="D226" s="1" t="s">
        <v>78</v>
      </c>
      <c r="E226" s="1">
        <v>2150</v>
      </c>
      <c r="F226" s="1"/>
      <c r="G226" s="1"/>
      <c r="H226" s="1"/>
      <c r="I226" s="1"/>
      <c r="J226" s="1">
        <f t="shared" si="3"/>
        <v>0</v>
      </c>
      <c r="K226" s="1"/>
    </row>
    <row r="227" spans="1:11" ht="22.5" customHeight="1" x14ac:dyDescent="0.3">
      <c r="A227" s="1">
        <v>225</v>
      </c>
      <c r="B227" s="10">
        <v>46248</v>
      </c>
      <c r="C227" s="1" t="s">
        <v>73</v>
      </c>
      <c r="D227" s="1" t="s">
        <v>78</v>
      </c>
      <c r="E227" s="1">
        <v>2150</v>
      </c>
      <c r="F227" s="1"/>
      <c r="G227" s="1"/>
      <c r="H227" s="1"/>
      <c r="I227" s="1"/>
      <c r="J227" s="1">
        <f t="shared" si="3"/>
        <v>0</v>
      </c>
      <c r="K227" s="1"/>
    </row>
    <row r="228" spans="1:11" ht="22.5" customHeight="1" x14ac:dyDescent="0.3">
      <c r="A228" s="1">
        <v>226</v>
      </c>
      <c r="B228" s="10">
        <v>46249</v>
      </c>
      <c r="C228" s="1" t="s">
        <v>73</v>
      </c>
      <c r="D228" s="1" t="s">
        <v>78</v>
      </c>
      <c r="E228" s="1">
        <v>2150</v>
      </c>
      <c r="F228" s="1"/>
      <c r="G228" s="1"/>
      <c r="H228" s="1"/>
      <c r="I228" s="1"/>
      <c r="J228" s="1">
        <f t="shared" si="3"/>
        <v>0</v>
      </c>
      <c r="K228" s="1"/>
    </row>
    <row r="229" spans="1:11" ht="22.5" customHeight="1" x14ac:dyDescent="0.3">
      <c r="A229" s="1">
        <v>227</v>
      </c>
      <c r="B229" s="10">
        <v>46250</v>
      </c>
      <c r="C229" s="1" t="s">
        <v>73</v>
      </c>
      <c r="D229" s="1" t="s">
        <v>78</v>
      </c>
      <c r="E229" s="1">
        <v>2150</v>
      </c>
      <c r="F229" s="1"/>
      <c r="G229" s="1"/>
      <c r="H229" s="1"/>
      <c r="I229" s="1"/>
      <c r="J229" s="1">
        <f t="shared" si="3"/>
        <v>0</v>
      </c>
      <c r="K229" s="1"/>
    </row>
    <row r="230" spans="1:11" ht="22.5" customHeight="1" x14ac:dyDescent="0.3">
      <c r="A230" s="1">
        <v>228</v>
      </c>
      <c r="B230" s="10">
        <v>46251</v>
      </c>
      <c r="C230" s="1" t="s">
        <v>73</v>
      </c>
      <c r="D230" s="1" t="s">
        <v>78</v>
      </c>
      <c r="E230" s="1">
        <v>2150</v>
      </c>
      <c r="F230" s="1"/>
      <c r="G230" s="1"/>
      <c r="H230" s="1"/>
      <c r="I230" s="1"/>
      <c r="J230" s="1">
        <f t="shared" si="3"/>
        <v>0</v>
      </c>
      <c r="K230" s="1"/>
    </row>
    <row r="231" spans="1:11" ht="22.5" customHeight="1" x14ac:dyDescent="0.3">
      <c r="A231" s="1">
        <v>229</v>
      </c>
      <c r="B231" s="10">
        <v>46252</v>
      </c>
      <c r="C231" s="1" t="s">
        <v>73</v>
      </c>
      <c r="D231" s="1" t="s">
        <v>78</v>
      </c>
      <c r="E231" s="1">
        <v>2150</v>
      </c>
      <c r="F231" s="1"/>
      <c r="G231" s="1"/>
      <c r="H231" s="1"/>
      <c r="I231" s="1"/>
      <c r="J231" s="1">
        <f t="shared" si="3"/>
        <v>0</v>
      </c>
      <c r="K231" s="1"/>
    </row>
    <row r="232" spans="1:11" ht="22.5" customHeight="1" x14ac:dyDescent="0.3">
      <c r="A232" s="1">
        <v>230</v>
      </c>
      <c r="B232" s="10">
        <v>46253</v>
      </c>
      <c r="C232" s="1" t="s">
        <v>73</v>
      </c>
      <c r="D232" s="1" t="s">
        <v>78</v>
      </c>
      <c r="E232" s="1">
        <v>2150</v>
      </c>
      <c r="F232" s="1"/>
      <c r="G232" s="1"/>
      <c r="H232" s="1"/>
      <c r="I232" s="1"/>
      <c r="J232" s="1">
        <f t="shared" si="3"/>
        <v>0</v>
      </c>
      <c r="K232" s="1"/>
    </row>
    <row r="233" spans="1:11" ht="22.5" customHeight="1" x14ac:dyDescent="0.3">
      <c r="A233" s="1">
        <v>231</v>
      </c>
      <c r="B233" s="10">
        <v>46254</v>
      </c>
      <c r="C233" s="1" t="s">
        <v>73</v>
      </c>
      <c r="D233" s="1" t="s">
        <v>78</v>
      </c>
      <c r="E233" s="1">
        <v>2150</v>
      </c>
      <c r="F233" s="1"/>
      <c r="G233" s="1"/>
      <c r="H233" s="1"/>
      <c r="I233" s="1"/>
      <c r="J233" s="1">
        <f t="shared" si="3"/>
        <v>0</v>
      </c>
      <c r="K233" s="1"/>
    </row>
    <row r="234" spans="1:11" ht="22.5" customHeight="1" x14ac:dyDescent="0.3">
      <c r="A234" s="1">
        <v>232</v>
      </c>
      <c r="B234" s="10">
        <v>46255</v>
      </c>
      <c r="C234" s="1" t="s">
        <v>73</v>
      </c>
      <c r="D234" s="1" t="s">
        <v>78</v>
      </c>
      <c r="E234" s="1">
        <v>2150</v>
      </c>
      <c r="F234" s="1"/>
      <c r="G234" s="1"/>
      <c r="H234" s="1"/>
      <c r="I234" s="1"/>
      <c r="J234" s="1">
        <f t="shared" si="3"/>
        <v>0</v>
      </c>
      <c r="K234" s="1"/>
    </row>
    <row r="235" spans="1:11" ht="22.5" customHeight="1" x14ac:dyDescent="0.3">
      <c r="A235" s="1">
        <v>233</v>
      </c>
      <c r="B235" s="10">
        <v>46256</v>
      </c>
      <c r="C235" s="1" t="s">
        <v>73</v>
      </c>
      <c r="D235" s="1" t="s">
        <v>78</v>
      </c>
      <c r="E235" s="1">
        <v>2150</v>
      </c>
      <c r="F235" s="1"/>
      <c r="G235" s="1"/>
      <c r="H235" s="1"/>
      <c r="I235" s="1"/>
      <c r="J235" s="1">
        <f t="shared" si="3"/>
        <v>0</v>
      </c>
      <c r="K235" s="1"/>
    </row>
    <row r="236" spans="1:11" ht="22.5" customHeight="1" x14ac:dyDescent="0.3">
      <c r="A236" s="1">
        <v>234</v>
      </c>
      <c r="B236" s="10">
        <v>46257</v>
      </c>
      <c r="C236" s="1" t="s">
        <v>73</v>
      </c>
      <c r="D236" s="1" t="s">
        <v>78</v>
      </c>
      <c r="E236" s="1">
        <v>2150</v>
      </c>
      <c r="F236" s="1"/>
      <c r="G236" s="1"/>
      <c r="H236" s="1"/>
      <c r="I236" s="1"/>
      <c r="J236" s="1">
        <f t="shared" si="3"/>
        <v>0</v>
      </c>
      <c r="K236" s="1"/>
    </row>
    <row r="237" spans="1:11" ht="22.5" customHeight="1" x14ac:dyDescent="0.3">
      <c r="A237" s="1">
        <v>235</v>
      </c>
      <c r="B237" s="10">
        <v>46258</v>
      </c>
      <c r="C237" s="1" t="s">
        <v>73</v>
      </c>
      <c r="D237" s="1" t="s">
        <v>78</v>
      </c>
      <c r="E237" s="1">
        <v>2150</v>
      </c>
      <c r="F237" s="1"/>
      <c r="G237" s="1"/>
      <c r="H237" s="1"/>
      <c r="I237" s="1"/>
      <c r="J237" s="1">
        <f t="shared" si="3"/>
        <v>0</v>
      </c>
      <c r="K237" s="1"/>
    </row>
    <row r="238" spans="1:11" ht="22.5" customHeight="1" x14ac:dyDescent="0.3">
      <c r="A238" s="1">
        <v>236</v>
      </c>
      <c r="B238" s="10">
        <v>46259</v>
      </c>
      <c r="C238" s="1" t="s">
        <v>73</v>
      </c>
      <c r="D238" s="1" t="s">
        <v>78</v>
      </c>
      <c r="E238" s="1">
        <v>2150</v>
      </c>
      <c r="F238" s="1"/>
      <c r="G238" s="1"/>
      <c r="H238" s="1"/>
      <c r="I238" s="1"/>
      <c r="J238" s="1">
        <f t="shared" si="3"/>
        <v>0</v>
      </c>
      <c r="K238" s="1"/>
    </row>
    <row r="239" spans="1:11" ht="22.5" customHeight="1" x14ac:dyDescent="0.3">
      <c r="A239" s="1">
        <v>237</v>
      </c>
      <c r="B239" s="10">
        <v>46260</v>
      </c>
      <c r="C239" s="1" t="s">
        <v>73</v>
      </c>
      <c r="D239" s="1" t="s">
        <v>78</v>
      </c>
      <c r="E239" s="1">
        <v>2150</v>
      </c>
      <c r="F239" s="1"/>
      <c r="G239" s="1"/>
      <c r="H239" s="1"/>
      <c r="I239" s="1"/>
      <c r="J239" s="1">
        <f t="shared" si="3"/>
        <v>0</v>
      </c>
      <c r="K239" s="1"/>
    </row>
    <row r="240" spans="1:11" ht="22.5" customHeight="1" x14ac:dyDescent="0.3">
      <c r="A240" s="1">
        <v>238</v>
      </c>
      <c r="B240" s="10">
        <v>46261</v>
      </c>
      <c r="C240" s="1" t="s">
        <v>73</v>
      </c>
      <c r="D240" s="1" t="s">
        <v>78</v>
      </c>
      <c r="E240" s="1">
        <v>2150</v>
      </c>
      <c r="F240" s="1"/>
      <c r="G240" s="1"/>
      <c r="H240" s="1"/>
      <c r="I240" s="1"/>
      <c r="J240" s="1">
        <f t="shared" si="3"/>
        <v>0</v>
      </c>
      <c r="K240" s="1"/>
    </row>
    <row r="241" spans="1:11" ht="22.5" customHeight="1" x14ac:dyDescent="0.3">
      <c r="A241" s="1">
        <v>239</v>
      </c>
      <c r="B241" s="10">
        <v>46262</v>
      </c>
      <c r="C241" s="1" t="s">
        <v>73</v>
      </c>
      <c r="D241" s="1" t="s">
        <v>78</v>
      </c>
      <c r="E241" s="1">
        <v>2150</v>
      </c>
      <c r="F241" s="1"/>
      <c r="G241" s="1"/>
      <c r="H241" s="1"/>
      <c r="I241" s="1"/>
      <c r="J241" s="1">
        <f t="shared" si="3"/>
        <v>0</v>
      </c>
      <c r="K241" s="1"/>
    </row>
    <row r="242" spans="1:11" ht="22.5" customHeight="1" x14ac:dyDescent="0.3">
      <c r="A242" s="1">
        <v>240</v>
      </c>
      <c r="B242" s="10">
        <v>46263</v>
      </c>
      <c r="C242" s="1" t="s">
        <v>73</v>
      </c>
      <c r="D242" s="1" t="s">
        <v>78</v>
      </c>
      <c r="E242" s="1">
        <v>2150</v>
      </c>
      <c r="F242" s="1"/>
      <c r="G242" s="1"/>
      <c r="H242" s="1"/>
      <c r="I242" s="1"/>
      <c r="J242" s="1">
        <f t="shared" si="3"/>
        <v>0</v>
      </c>
      <c r="K242" s="1"/>
    </row>
    <row r="243" spans="1:11" ht="22.5" customHeight="1" x14ac:dyDescent="0.3">
      <c r="A243" s="1">
        <v>241</v>
      </c>
      <c r="B243" s="10">
        <v>46264</v>
      </c>
      <c r="C243" s="1" t="s">
        <v>73</v>
      </c>
      <c r="D243" s="1" t="s">
        <v>78</v>
      </c>
      <c r="E243" s="1">
        <v>2150</v>
      </c>
      <c r="F243" s="1"/>
      <c r="G243" s="1"/>
      <c r="H243" s="1"/>
      <c r="I243" s="1"/>
      <c r="J243" s="1">
        <f t="shared" si="3"/>
        <v>0</v>
      </c>
      <c r="K243" s="1"/>
    </row>
    <row r="244" spans="1:11" ht="22.5" customHeight="1" x14ac:dyDescent="0.3">
      <c r="A244" s="1">
        <v>242</v>
      </c>
      <c r="B244" s="10">
        <v>46265</v>
      </c>
      <c r="C244" s="1" t="s">
        <v>73</v>
      </c>
      <c r="D244" s="1" t="s">
        <v>78</v>
      </c>
      <c r="E244" s="1">
        <v>2150</v>
      </c>
      <c r="F244" s="1"/>
      <c r="G244" s="1"/>
      <c r="H244" s="1"/>
      <c r="I244" s="1"/>
      <c r="J244" s="1">
        <f t="shared" si="3"/>
        <v>0</v>
      </c>
      <c r="K244" s="1"/>
    </row>
    <row r="245" spans="1:11" ht="22.5" customHeight="1" x14ac:dyDescent="0.3">
      <c r="A245" s="1">
        <v>243</v>
      </c>
      <c r="B245" s="10">
        <v>46266</v>
      </c>
      <c r="C245" s="1" t="s">
        <v>73</v>
      </c>
      <c r="D245" s="1" t="s">
        <v>78</v>
      </c>
      <c r="E245" s="1">
        <v>2150</v>
      </c>
      <c r="F245" s="1"/>
      <c r="G245" s="1"/>
      <c r="H245" s="1"/>
      <c r="I245" s="1"/>
      <c r="J245" s="1">
        <f t="shared" si="3"/>
        <v>0</v>
      </c>
      <c r="K245" s="1"/>
    </row>
    <row r="246" spans="1:11" ht="22.5" customHeight="1" x14ac:dyDescent="0.3">
      <c r="A246" s="1">
        <v>244</v>
      </c>
      <c r="B246" s="10">
        <v>46267</v>
      </c>
      <c r="C246" s="1" t="s">
        <v>73</v>
      </c>
      <c r="D246" s="1" t="s">
        <v>78</v>
      </c>
      <c r="E246" s="1">
        <v>2150</v>
      </c>
      <c r="F246" s="1"/>
      <c r="G246" s="1"/>
      <c r="H246" s="1"/>
      <c r="I246" s="1"/>
      <c r="J246" s="1">
        <f t="shared" si="3"/>
        <v>0</v>
      </c>
      <c r="K246" s="1"/>
    </row>
    <row r="247" spans="1:11" ht="22.5" customHeight="1" x14ac:dyDescent="0.3">
      <c r="A247" s="1">
        <v>245</v>
      </c>
      <c r="B247" s="10">
        <v>46268</v>
      </c>
      <c r="C247" s="1" t="s">
        <v>73</v>
      </c>
      <c r="D247" s="1" t="s">
        <v>78</v>
      </c>
      <c r="E247" s="1">
        <v>2150</v>
      </c>
      <c r="F247" s="1"/>
      <c r="G247" s="1"/>
      <c r="H247" s="1"/>
      <c r="I247" s="1"/>
      <c r="J247" s="1">
        <f t="shared" si="3"/>
        <v>0</v>
      </c>
      <c r="K247" s="1"/>
    </row>
    <row r="248" spans="1:11" ht="22.5" customHeight="1" x14ac:dyDescent="0.3">
      <c r="A248" s="1">
        <v>246</v>
      </c>
      <c r="B248" s="10">
        <v>46269</v>
      </c>
      <c r="C248" s="1" t="s">
        <v>73</v>
      </c>
      <c r="D248" s="1" t="s">
        <v>78</v>
      </c>
      <c r="E248" s="1">
        <v>2150</v>
      </c>
      <c r="F248" s="1"/>
      <c r="G248" s="1"/>
      <c r="H248" s="1"/>
      <c r="I248" s="1"/>
      <c r="J248" s="1">
        <f t="shared" si="3"/>
        <v>0</v>
      </c>
      <c r="K248" s="1"/>
    </row>
    <row r="249" spans="1:11" ht="22.5" customHeight="1" x14ac:dyDescent="0.3">
      <c r="A249" s="1">
        <v>247</v>
      </c>
      <c r="B249" s="10">
        <v>46270</v>
      </c>
      <c r="C249" s="1" t="s">
        <v>73</v>
      </c>
      <c r="D249" s="1" t="s">
        <v>78</v>
      </c>
      <c r="E249" s="1">
        <v>2150</v>
      </c>
      <c r="F249" s="1"/>
      <c r="G249" s="1"/>
      <c r="H249" s="1"/>
      <c r="I249" s="1"/>
      <c r="J249" s="1">
        <f t="shared" si="3"/>
        <v>0</v>
      </c>
      <c r="K249" s="1"/>
    </row>
    <row r="250" spans="1:11" ht="22.5" customHeight="1" x14ac:dyDescent="0.3">
      <c r="A250" s="1">
        <v>248</v>
      </c>
      <c r="B250" s="10">
        <v>46271</v>
      </c>
      <c r="C250" s="1" t="s">
        <v>73</v>
      </c>
      <c r="D250" s="1" t="s">
        <v>78</v>
      </c>
      <c r="E250" s="1">
        <v>2150</v>
      </c>
      <c r="F250" s="1"/>
      <c r="G250" s="1"/>
      <c r="H250" s="1"/>
      <c r="I250" s="1"/>
      <c r="J250" s="1">
        <f t="shared" si="3"/>
        <v>0</v>
      </c>
      <c r="K250" s="1"/>
    </row>
    <row r="251" spans="1:11" ht="22.5" customHeight="1" x14ac:dyDescent="0.3">
      <c r="A251" s="1">
        <v>249</v>
      </c>
      <c r="B251" s="10">
        <v>46272</v>
      </c>
      <c r="C251" s="1" t="s">
        <v>73</v>
      </c>
      <c r="D251" s="1" t="s">
        <v>78</v>
      </c>
      <c r="E251" s="1">
        <v>2150</v>
      </c>
      <c r="F251" s="1"/>
      <c r="G251" s="1"/>
      <c r="H251" s="1"/>
      <c r="I251" s="1"/>
      <c r="J251" s="1">
        <f t="shared" si="3"/>
        <v>0</v>
      </c>
      <c r="K251" s="1"/>
    </row>
    <row r="252" spans="1:11" ht="22.5" customHeight="1" x14ac:dyDescent="0.3">
      <c r="A252" s="1">
        <v>250</v>
      </c>
      <c r="B252" s="10">
        <v>46273</v>
      </c>
      <c r="C252" s="1" t="s">
        <v>73</v>
      </c>
      <c r="D252" s="1" t="s">
        <v>78</v>
      </c>
      <c r="E252" s="1">
        <v>2150</v>
      </c>
      <c r="F252" s="1"/>
      <c r="G252" s="1"/>
      <c r="H252" s="1"/>
      <c r="I252" s="1"/>
      <c r="J252" s="1">
        <f t="shared" si="3"/>
        <v>0</v>
      </c>
      <c r="K252" s="1"/>
    </row>
    <row r="253" spans="1:11" ht="22.5" customHeight="1" x14ac:dyDescent="0.3">
      <c r="A253" s="1">
        <v>251</v>
      </c>
      <c r="B253" s="10">
        <v>46274</v>
      </c>
      <c r="C253" s="1" t="s">
        <v>73</v>
      </c>
      <c r="D253" s="1" t="s">
        <v>78</v>
      </c>
      <c r="E253" s="1">
        <v>2150</v>
      </c>
      <c r="F253" s="1"/>
      <c r="G253" s="1"/>
      <c r="H253" s="1"/>
      <c r="I253" s="1"/>
      <c r="J253" s="1">
        <f t="shared" si="3"/>
        <v>0</v>
      </c>
      <c r="K253" s="1"/>
    </row>
    <row r="254" spans="1:11" ht="22.5" customHeight="1" x14ac:dyDescent="0.3">
      <c r="A254" s="1">
        <v>252</v>
      </c>
      <c r="B254" s="10">
        <v>46275</v>
      </c>
      <c r="C254" s="1" t="s">
        <v>73</v>
      </c>
      <c r="D254" s="1" t="s">
        <v>78</v>
      </c>
      <c r="E254" s="1">
        <v>2150</v>
      </c>
      <c r="F254" s="1"/>
      <c r="G254" s="1"/>
      <c r="H254" s="1"/>
      <c r="I254" s="1"/>
      <c r="J254" s="1">
        <f t="shared" si="3"/>
        <v>0</v>
      </c>
      <c r="K254" s="1"/>
    </row>
    <row r="255" spans="1:11" ht="22.5" customHeight="1" x14ac:dyDescent="0.3">
      <c r="A255" s="1">
        <v>253</v>
      </c>
      <c r="B255" s="10">
        <v>46276</v>
      </c>
      <c r="C255" s="1" t="s">
        <v>73</v>
      </c>
      <c r="D255" s="1" t="s">
        <v>78</v>
      </c>
      <c r="E255" s="1">
        <v>2150</v>
      </c>
      <c r="F255" s="1"/>
      <c r="G255" s="1"/>
      <c r="H255" s="1"/>
      <c r="I255" s="1"/>
      <c r="J255" s="1">
        <f t="shared" si="3"/>
        <v>0</v>
      </c>
      <c r="K255" s="1"/>
    </row>
    <row r="256" spans="1:11" ht="22.5" customHeight="1" x14ac:dyDescent="0.3">
      <c r="A256" s="1">
        <v>254</v>
      </c>
      <c r="B256" s="10">
        <v>46277</v>
      </c>
      <c r="C256" s="1" t="s">
        <v>73</v>
      </c>
      <c r="D256" s="1" t="s">
        <v>78</v>
      </c>
      <c r="E256" s="1">
        <v>2150</v>
      </c>
      <c r="F256" s="1"/>
      <c r="G256" s="1"/>
      <c r="H256" s="1"/>
      <c r="I256" s="1"/>
      <c r="J256" s="1">
        <f t="shared" si="3"/>
        <v>0</v>
      </c>
      <c r="K256" s="1"/>
    </row>
    <row r="257" spans="1:11" ht="22.5" customHeight="1" x14ac:dyDescent="0.3">
      <c r="A257" s="1">
        <v>255</v>
      </c>
      <c r="B257" s="10">
        <v>46278</v>
      </c>
      <c r="C257" s="1" t="s">
        <v>73</v>
      </c>
      <c r="D257" s="1" t="s">
        <v>78</v>
      </c>
      <c r="E257" s="1">
        <v>2150</v>
      </c>
      <c r="F257" s="1"/>
      <c r="G257" s="1"/>
      <c r="H257" s="1"/>
      <c r="I257" s="1"/>
      <c r="J257" s="1">
        <f t="shared" si="3"/>
        <v>0</v>
      </c>
      <c r="K257" s="1"/>
    </row>
    <row r="258" spans="1:11" ht="22.5" customHeight="1" x14ac:dyDescent="0.3">
      <c r="A258" s="1">
        <v>256</v>
      </c>
      <c r="B258" s="10">
        <v>46279</v>
      </c>
      <c r="C258" s="1" t="s">
        <v>73</v>
      </c>
      <c r="D258" s="1" t="s">
        <v>78</v>
      </c>
      <c r="E258" s="1">
        <v>2150</v>
      </c>
      <c r="F258" s="1"/>
      <c r="G258" s="1"/>
      <c r="H258" s="1"/>
      <c r="I258" s="1"/>
      <c r="J258" s="1">
        <f t="shared" si="3"/>
        <v>0</v>
      </c>
      <c r="K258" s="1"/>
    </row>
    <row r="259" spans="1:11" ht="22.5" customHeight="1" x14ac:dyDescent="0.3">
      <c r="A259" s="1">
        <v>257</v>
      </c>
      <c r="B259" s="10">
        <v>46280</v>
      </c>
      <c r="C259" s="1" t="s">
        <v>73</v>
      </c>
      <c r="D259" s="1" t="s">
        <v>78</v>
      </c>
      <c r="E259" s="1">
        <v>2150</v>
      </c>
      <c r="F259" s="1"/>
      <c r="G259" s="1"/>
      <c r="H259" s="1"/>
      <c r="I259" s="1"/>
      <c r="J259" s="1">
        <f t="shared" si="3"/>
        <v>0</v>
      </c>
      <c r="K259" s="1"/>
    </row>
    <row r="260" spans="1:11" ht="22.5" customHeight="1" x14ac:dyDescent="0.3">
      <c r="A260" s="1">
        <v>258</v>
      </c>
      <c r="B260" s="10">
        <v>46281</v>
      </c>
      <c r="C260" s="1" t="s">
        <v>73</v>
      </c>
      <c r="D260" s="1" t="s">
        <v>78</v>
      </c>
      <c r="E260" s="1">
        <v>2150</v>
      </c>
      <c r="F260" s="1"/>
      <c r="G260" s="1"/>
      <c r="H260" s="1"/>
      <c r="I260" s="1"/>
      <c r="J260" s="1">
        <f t="shared" ref="J260:J323" si="4">E260*F260-G260-H260+I260</f>
        <v>0</v>
      </c>
      <c r="K260" s="1"/>
    </row>
    <row r="261" spans="1:11" ht="22.5" customHeight="1" x14ac:dyDescent="0.3">
      <c r="A261" s="1">
        <v>259</v>
      </c>
      <c r="B261" s="10">
        <v>46282</v>
      </c>
      <c r="C261" s="1" t="s">
        <v>73</v>
      </c>
      <c r="D261" s="1" t="s">
        <v>78</v>
      </c>
      <c r="E261" s="1">
        <v>2150</v>
      </c>
      <c r="F261" s="1"/>
      <c r="G261" s="1"/>
      <c r="H261" s="1"/>
      <c r="I261" s="1"/>
      <c r="J261" s="1">
        <f t="shared" si="4"/>
        <v>0</v>
      </c>
      <c r="K261" s="1"/>
    </row>
    <row r="262" spans="1:11" ht="22.5" customHeight="1" x14ac:dyDescent="0.3">
      <c r="A262" s="1">
        <v>260</v>
      </c>
      <c r="B262" s="10">
        <v>46283</v>
      </c>
      <c r="C262" s="1" t="s">
        <v>73</v>
      </c>
      <c r="D262" s="1" t="s">
        <v>78</v>
      </c>
      <c r="E262" s="1">
        <v>2150</v>
      </c>
      <c r="F262" s="1"/>
      <c r="G262" s="1"/>
      <c r="H262" s="1"/>
      <c r="I262" s="1"/>
      <c r="J262" s="1">
        <f t="shared" si="4"/>
        <v>0</v>
      </c>
      <c r="K262" s="1"/>
    </row>
    <row r="263" spans="1:11" ht="22.5" customHeight="1" x14ac:dyDescent="0.3">
      <c r="A263" s="1">
        <v>261</v>
      </c>
      <c r="B263" s="10">
        <v>46284</v>
      </c>
      <c r="C263" s="1" t="s">
        <v>73</v>
      </c>
      <c r="D263" s="1" t="s">
        <v>78</v>
      </c>
      <c r="E263" s="1">
        <v>2150</v>
      </c>
      <c r="F263" s="1"/>
      <c r="G263" s="1"/>
      <c r="H263" s="1"/>
      <c r="I263" s="1"/>
      <c r="J263" s="1">
        <f t="shared" si="4"/>
        <v>0</v>
      </c>
      <c r="K263" s="1"/>
    </row>
    <row r="264" spans="1:11" ht="22.5" customHeight="1" x14ac:dyDescent="0.3">
      <c r="A264" s="1">
        <v>262</v>
      </c>
      <c r="B264" s="10">
        <v>46285</v>
      </c>
      <c r="C264" s="1" t="s">
        <v>73</v>
      </c>
      <c r="D264" s="1" t="s">
        <v>78</v>
      </c>
      <c r="E264" s="1">
        <v>2150</v>
      </c>
      <c r="F264" s="1"/>
      <c r="G264" s="1"/>
      <c r="H264" s="1"/>
      <c r="I264" s="1"/>
      <c r="J264" s="1">
        <f t="shared" si="4"/>
        <v>0</v>
      </c>
      <c r="K264" s="1"/>
    </row>
    <row r="265" spans="1:11" ht="22.5" customHeight="1" x14ac:dyDescent="0.3">
      <c r="A265" s="1">
        <v>263</v>
      </c>
      <c r="B265" s="10">
        <v>46286</v>
      </c>
      <c r="C265" s="1" t="s">
        <v>73</v>
      </c>
      <c r="D265" s="1" t="s">
        <v>78</v>
      </c>
      <c r="E265" s="1">
        <v>2150</v>
      </c>
      <c r="F265" s="1"/>
      <c r="G265" s="1"/>
      <c r="H265" s="1"/>
      <c r="I265" s="1"/>
      <c r="J265" s="1">
        <f t="shared" si="4"/>
        <v>0</v>
      </c>
      <c r="K265" s="1"/>
    </row>
    <row r="266" spans="1:11" ht="22.5" customHeight="1" x14ac:dyDescent="0.3">
      <c r="A266" s="1">
        <v>264</v>
      </c>
      <c r="B266" s="10">
        <v>46287</v>
      </c>
      <c r="C266" s="1" t="s">
        <v>73</v>
      </c>
      <c r="D266" s="1" t="s">
        <v>78</v>
      </c>
      <c r="E266" s="1">
        <v>2150</v>
      </c>
      <c r="F266" s="1"/>
      <c r="G266" s="1"/>
      <c r="H266" s="1"/>
      <c r="I266" s="1"/>
      <c r="J266" s="1">
        <f t="shared" si="4"/>
        <v>0</v>
      </c>
      <c r="K266" s="1"/>
    </row>
    <row r="267" spans="1:11" ht="22.5" customHeight="1" x14ac:dyDescent="0.3">
      <c r="A267" s="1">
        <v>265</v>
      </c>
      <c r="B267" s="10">
        <v>46288</v>
      </c>
      <c r="C267" s="1" t="s">
        <v>73</v>
      </c>
      <c r="D267" s="1" t="s">
        <v>78</v>
      </c>
      <c r="E267" s="1">
        <v>2150</v>
      </c>
      <c r="F267" s="1"/>
      <c r="G267" s="1"/>
      <c r="H267" s="1"/>
      <c r="I267" s="1"/>
      <c r="J267" s="1">
        <f t="shared" si="4"/>
        <v>0</v>
      </c>
      <c r="K267" s="1"/>
    </row>
    <row r="268" spans="1:11" ht="22.5" customHeight="1" x14ac:dyDescent="0.3">
      <c r="A268" s="1">
        <v>266</v>
      </c>
      <c r="B268" s="10">
        <v>46289</v>
      </c>
      <c r="C268" s="1" t="s">
        <v>73</v>
      </c>
      <c r="D268" s="1" t="s">
        <v>78</v>
      </c>
      <c r="E268" s="1">
        <v>2150</v>
      </c>
      <c r="F268" s="1"/>
      <c r="G268" s="1"/>
      <c r="H268" s="1"/>
      <c r="I268" s="1"/>
      <c r="J268" s="1">
        <f t="shared" si="4"/>
        <v>0</v>
      </c>
      <c r="K268" s="1"/>
    </row>
    <row r="269" spans="1:11" ht="22.5" customHeight="1" x14ac:dyDescent="0.3">
      <c r="A269" s="1">
        <v>267</v>
      </c>
      <c r="B269" s="10">
        <v>46290</v>
      </c>
      <c r="C269" s="1" t="s">
        <v>73</v>
      </c>
      <c r="D269" s="1" t="s">
        <v>78</v>
      </c>
      <c r="E269" s="1">
        <v>2150</v>
      </c>
      <c r="F269" s="1"/>
      <c r="G269" s="1"/>
      <c r="H269" s="1"/>
      <c r="I269" s="1"/>
      <c r="J269" s="1">
        <f t="shared" si="4"/>
        <v>0</v>
      </c>
      <c r="K269" s="1"/>
    </row>
    <row r="270" spans="1:11" ht="22.5" customHeight="1" x14ac:dyDescent="0.3">
      <c r="A270" s="1">
        <v>268</v>
      </c>
      <c r="B270" s="10">
        <v>46291</v>
      </c>
      <c r="C270" s="1" t="s">
        <v>73</v>
      </c>
      <c r="D270" s="1" t="s">
        <v>78</v>
      </c>
      <c r="E270" s="1">
        <v>2150</v>
      </c>
      <c r="F270" s="1"/>
      <c r="G270" s="1"/>
      <c r="H270" s="1"/>
      <c r="I270" s="1"/>
      <c r="J270" s="1">
        <f t="shared" si="4"/>
        <v>0</v>
      </c>
      <c r="K270" s="1"/>
    </row>
    <row r="271" spans="1:11" ht="22.5" customHeight="1" x14ac:dyDescent="0.3">
      <c r="A271" s="1">
        <v>269</v>
      </c>
      <c r="B271" s="10">
        <v>46292</v>
      </c>
      <c r="C271" s="1" t="s">
        <v>73</v>
      </c>
      <c r="D271" s="1" t="s">
        <v>78</v>
      </c>
      <c r="E271" s="1">
        <v>2150</v>
      </c>
      <c r="F271" s="1"/>
      <c r="G271" s="1"/>
      <c r="H271" s="1"/>
      <c r="I271" s="1"/>
      <c r="J271" s="1">
        <f t="shared" si="4"/>
        <v>0</v>
      </c>
      <c r="K271" s="1"/>
    </row>
    <row r="272" spans="1:11" ht="22.5" customHeight="1" x14ac:dyDescent="0.3">
      <c r="A272" s="1">
        <v>270</v>
      </c>
      <c r="B272" s="10">
        <v>46293</v>
      </c>
      <c r="C272" s="1" t="s">
        <v>73</v>
      </c>
      <c r="D272" s="1" t="s">
        <v>78</v>
      </c>
      <c r="E272" s="1">
        <v>2150</v>
      </c>
      <c r="F272" s="1"/>
      <c r="G272" s="1"/>
      <c r="H272" s="1"/>
      <c r="I272" s="1"/>
      <c r="J272" s="1">
        <f t="shared" si="4"/>
        <v>0</v>
      </c>
      <c r="K272" s="1"/>
    </row>
    <row r="273" spans="1:11" ht="22.5" customHeight="1" x14ac:dyDescent="0.3">
      <c r="A273" s="1">
        <v>271</v>
      </c>
      <c r="B273" s="10">
        <v>46294</v>
      </c>
      <c r="C273" s="1" t="s">
        <v>73</v>
      </c>
      <c r="D273" s="1" t="s">
        <v>78</v>
      </c>
      <c r="E273" s="1">
        <v>2150</v>
      </c>
      <c r="F273" s="1"/>
      <c r="G273" s="1"/>
      <c r="H273" s="1"/>
      <c r="I273" s="1"/>
      <c r="J273" s="1">
        <f t="shared" si="4"/>
        <v>0</v>
      </c>
      <c r="K273" s="1"/>
    </row>
    <row r="274" spans="1:11" ht="22.5" customHeight="1" x14ac:dyDescent="0.3">
      <c r="A274" s="1">
        <v>272</v>
      </c>
      <c r="B274" s="10">
        <v>46295</v>
      </c>
      <c r="C274" s="1" t="s">
        <v>73</v>
      </c>
      <c r="D274" s="1" t="s">
        <v>78</v>
      </c>
      <c r="E274" s="1">
        <v>2150</v>
      </c>
      <c r="F274" s="1"/>
      <c r="G274" s="1"/>
      <c r="H274" s="1"/>
      <c r="I274" s="1"/>
      <c r="J274" s="1">
        <f t="shared" si="4"/>
        <v>0</v>
      </c>
      <c r="K274" s="1"/>
    </row>
    <row r="275" spans="1:11" ht="22.5" customHeight="1" x14ac:dyDescent="0.3">
      <c r="A275" s="1">
        <v>273</v>
      </c>
      <c r="B275" s="10">
        <v>46296</v>
      </c>
      <c r="C275" s="1" t="s">
        <v>73</v>
      </c>
      <c r="D275" s="1" t="s">
        <v>78</v>
      </c>
      <c r="E275" s="1">
        <v>2150</v>
      </c>
      <c r="F275" s="1"/>
      <c r="G275" s="1"/>
      <c r="H275" s="1"/>
      <c r="I275" s="1"/>
      <c r="J275" s="1">
        <f t="shared" si="4"/>
        <v>0</v>
      </c>
      <c r="K275" s="1"/>
    </row>
    <row r="276" spans="1:11" ht="22.5" customHeight="1" x14ac:dyDescent="0.3">
      <c r="A276" s="1">
        <v>274</v>
      </c>
      <c r="B276" s="10">
        <v>46297</v>
      </c>
      <c r="C276" s="1" t="s">
        <v>73</v>
      </c>
      <c r="D276" s="1" t="s">
        <v>78</v>
      </c>
      <c r="E276" s="1">
        <v>2150</v>
      </c>
      <c r="F276" s="1"/>
      <c r="G276" s="1"/>
      <c r="H276" s="1"/>
      <c r="I276" s="1"/>
      <c r="J276" s="1">
        <f t="shared" si="4"/>
        <v>0</v>
      </c>
      <c r="K276" s="1"/>
    </row>
    <row r="277" spans="1:11" ht="22.5" customHeight="1" x14ac:dyDescent="0.3">
      <c r="A277" s="1">
        <v>275</v>
      </c>
      <c r="B277" s="10">
        <v>46298</v>
      </c>
      <c r="C277" s="1" t="s">
        <v>73</v>
      </c>
      <c r="D277" s="1" t="s">
        <v>78</v>
      </c>
      <c r="E277" s="1">
        <v>2150</v>
      </c>
      <c r="F277" s="1"/>
      <c r="G277" s="1"/>
      <c r="H277" s="1"/>
      <c r="I277" s="1"/>
      <c r="J277" s="1">
        <f t="shared" si="4"/>
        <v>0</v>
      </c>
      <c r="K277" s="1"/>
    </row>
    <row r="278" spans="1:11" ht="22.5" customHeight="1" x14ac:dyDescent="0.3">
      <c r="A278" s="1">
        <v>276</v>
      </c>
      <c r="B278" s="10">
        <v>46299</v>
      </c>
      <c r="C278" s="1" t="s">
        <v>73</v>
      </c>
      <c r="D278" s="1" t="s">
        <v>78</v>
      </c>
      <c r="E278" s="1">
        <v>2150</v>
      </c>
      <c r="F278" s="1"/>
      <c r="G278" s="1"/>
      <c r="H278" s="1"/>
      <c r="I278" s="1"/>
      <c r="J278" s="1">
        <f t="shared" si="4"/>
        <v>0</v>
      </c>
      <c r="K278" s="1"/>
    </row>
    <row r="279" spans="1:11" ht="22.5" customHeight="1" x14ac:dyDescent="0.3">
      <c r="A279" s="1">
        <v>277</v>
      </c>
      <c r="B279" s="10">
        <v>46300</v>
      </c>
      <c r="C279" s="1" t="s">
        <v>73</v>
      </c>
      <c r="D279" s="1" t="s">
        <v>78</v>
      </c>
      <c r="E279" s="1">
        <v>2150</v>
      </c>
      <c r="F279" s="1"/>
      <c r="G279" s="1"/>
      <c r="H279" s="1"/>
      <c r="I279" s="1"/>
      <c r="J279" s="1">
        <f t="shared" si="4"/>
        <v>0</v>
      </c>
      <c r="K279" s="1"/>
    </row>
    <row r="280" spans="1:11" ht="22.5" customHeight="1" x14ac:dyDescent="0.3">
      <c r="A280" s="1">
        <v>278</v>
      </c>
      <c r="B280" s="10">
        <v>46301</v>
      </c>
      <c r="C280" s="1" t="s">
        <v>73</v>
      </c>
      <c r="D280" s="1" t="s">
        <v>78</v>
      </c>
      <c r="E280" s="1">
        <v>2150</v>
      </c>
      <c r="F280" s="1"/>
      <c r="G280" s="1"/>
      <c r="H280" s="1"/>
      <c r="I280" s="1"/>
      <c r="J280" s="1">
        <f t="shared" si="4"/>
        <v>0</v>
      </c>
      <c r="K280" s="1"/>
    </row>
    <row r="281" spans="1:11" ht="22.5" customHeight="1" x14ac:dyDescent="0.3">
      <c r="A281" s="1">
        <v>279</v>
      </c>
      <c r="B281" s="10">
        <v>46302</v>
      </c>
      <c r="C281" s="1" t="s">
        <v>73</v>
      </c>
      <c r="D281" s="1" t="s">
        <v>78</v>
      </c>
      <c r="E281" s="1">
        <v>2150</v>
      </c>
      <c r="F281" s="1"/>
      <c r="G281" s="1"/>
      <c r="H281" s="1"/>
      <c r="I281" s="1"/>
      <c r="J281" s="1">
        <f t="shared" si="4"/>
        <v>0</v>
      </c>
      <c r="K281" s="1"/>
    </row>
    <row r="282" spans="1:11" ht="22.5" customHeight="1" x14ac:dyDescent="0.3">
      <c r="A282" s="1">
        <v>280</v>
      </c>
      <c r="B282" s="10">
        <v>46303</v>
      </c>
      <c r="C282" s="1" t="s">
        <v>73</v>
      </c>
      <c r="D282" s="1" t="s">
        <v>78</v>
      </c>
      <c r="E282" s="1">
        <v>2150</v>
      </c>
      <c r="F282" s="1"/>
      <c r="G282" s="1"/>
      <c r="H282" s="1"/>
      <c r="I282" s="1"/>
      <c r="J282" s="1">
        <f t="shared" si="4"/>
        <v>0</v>
      </c>
      <c r="K282" s="1"/>
    </row>
    <row r="283" spans="1:11" ht="22.5" customHeight="1" x14ac:dyDescent="0.3">
      <c r="A283" s="1">
        <v>281</v>
      </c>
      <c r="B283" s="10">
        <v>46304</v>
      </c>
      <c r="C283" s="1" t="s">
        <v>73</v>
      </c>
      <c r="D283" s="1" t="s">
        <v>78</v>
      </c>
      <c r="E283" s="1">
        <v>2150</v>
      </c>
      <c r="F283" s="1"/>
      <c r="G283" s="1"/>
      <c r="H283" s="1"/>
      <c r="I283" s="1"/>
      <c r="J283" s="1">
        <f t="shared" si="4"/>
        <v>0</v>
      </c>
      <c r="K283" s="1"/>
    </row>
    <row r="284" spans="1:11" ht="22.5" customHeight="1" x14ac:dyDescent="0.3">
      <c r="A284" s="1">
        <v>282</v>
      </c>
      <c r="B284" s="10">
        <v>46305</v>
      </c>
      <c r="C284" s="1" t="s">
        <v>73</v>
      </c>
      <c r="D284" s="1" t="s">
        <v>78</v>
      </c>
      <c r="E284" s="1">
        <v>2150</v>
      </c>
      <c r="F284" s="1"/>
      <c r="G284" s="1"/>
      <c r="H284" s="1"/>
      <c r="I284" s="1"/>
      <c r="J284" s="1">
        <f t="shared" si="4"/>
        <v>0</v>
      </c>
      <c r="K284" s="1"/>
    </row>
    <row r="285" spans="1:11" ht="22.5" customHeight="1" x14ac:dyDescent="0.3">
      <c r="A285" s="1">
        <v>283</v>
      </c>
      <c r="B285" s="10">
        <v>46306</v>
      </c>
      <c r="C285" s="1" t="s">
        <v>73</v>
      </c>
      <c r="D285" s="1" t="s">
        <v>78</v>
      </c>
      <c r="E285" s="1">
        <v>2150</v>
      </c>
      <c r="F285" s="1"/>
      <c r="G285" s="1"/>
      <c r="H285" s="1"/>
      <c r="I285" s="1"/>
      <c r="J285" s="1">
        <f t="shared" si="4"/>
        <v>0</v>
      </c>
      <c r="K285" s="1"/>
    </row>
    <row r="286" spans="1:11" ht="22.5" customHeight="1" x14ac:dyDescent="0.3">
      <c r="A286" s="1">
        <v>284</v>
      </c>
      <c r="B286" s="10">
        <v>46307</v>
      </c>
      <c r="C286" s="1" t="s">
        <v>73</v>
      </c>
      <c r="D286" s="1" t="s">
        <v>78</v>
      </c>
      <c r="E286" s="1">
        <v>2150</v>
      </c>
      <c r="F286" s="1"/>
      <c r="G286" s="1"/>
      <c r="H286" s="1"/>
      <c r="I286" s="1"/>
      <c r="J286" s="1">
        <f t="shared" si="4"/>
        <v>0</v>
      </c>
      <c r="K286" s="1"/>
    </row>
    <row r="287" spans="1:11" ht="22.5" customHeight="1" x14ac:dyDescent="0.3">
      <c r="A287" s="1">
        <v>285</v>
      </c>
      <c r="B287" s="10">
        <v>46308</v>
      </c>
      <c r="C287" s="1" t="s">
        <v>73</v>
      </c>
      <c r="D287" s="1" t="s">
        <v>78</v>
      </c>
      <c r="E287" s="1">
        <v>2150</v>
      </c>
      <c r="F287" s="1"/>
      <c r="G287" s="1"/>
      <c r="H287" s="1"/>
      <c r="I287" s="1"/>
      <c r="J287" s="1">
        <f t="shared" si="4"/>
        <v>0</v>
      </c>
      <c r="K287" s="1"/>
    </row>
    <row r="288" spans="1:11" ht="22.5" customHeight="1" x14ac:dyDescent="0.3">
      <c r="A288" s="1">
        <v>286</v>
      </c>
      <c r="B288" s="10">
        <v>46309</v>
      </c>
      <c r="C288" s="1" t="s">
        <v>73</v>
      </c>
      <c r="D288" s="1" t="s">
        <v>78</v>
      </c>
      <c r="E288" s="1">
        <v>2150</v>
      </c>
      <c r="F288" s="1"/>
      <c r="G288" s="1"/>
      <c r="H288" s="1"/>
      <c r="I288" s="1"/>
      <c r="J288" s="1">
        <f t="shared" si="4"/>
        <v>0</v>
      </c>
      <c r="K288" s="1"/>
    </row>
    <row r="289" spans="1:11" ht="22.5" customHeight="1" x14ac:dyDescent="0.3">
      <c r="A289" s="1">
        <v>287</v>
      </c>
      <c r="B289" s="10">
        <v>46310</v>
      </c>
      <c r="C289" s="1" t="s">
        <v>73</v>
      </c>
      <c r="D289" s="1" t="s">
        <v>78</v>
      </c>
      <c r="E289" s="1">
        <v>2150</v>
      </c>
      <c r="F289" s="1"/>
      <c r="G289" s="1"/>
      <c r="H289" s="1"/>
      <c r="I289" s="1"/>
      <c r="J289" s="1">
        <f t="shared" si="4"/>
        <v>0</v>
      </c>
      <c r="K289" s="1"/>
    </row>
    <row r="290" spans="1:11" ht="22.5" customHeight="1" x14ac:dyDescent="0.3">
      <c r="A290" s="1">
        <v>288</v>
      </c>
      <c r="B290" s="10">
        <v>46311</v>
      </c>
      <c r="C290" s="1" t="s">
        <v>73</v>
      </c>
      <c r="D290" s="1" t="s">
        <v>78</v>
      </c>
      <c r="E290" s="1">
        <v>2150</v>
      </c>
      <c r="F290" s="1"/>
      <c r="G290" s="1"/>
      <c r="H290" s="1"/>
      <c r="I290" s="1"/>
      <c r="J290" s="1">
        <f t="shared" si="4"/>
        <v>0</v>
      </c>
      <c r="K290" s="1"/>
    </row>
    <row r="291" spans="1:11" ht="22.5" customHeight="1" x14ac:dyDescent="0.3">
      <c r="A291" s="1">
        <v>289</v>
      </c>
      <c r="B291" s="10">
        <v>46312</v>
      </c>
      <c r="C291" s="1" t="s">
        <v>73</v>
      </c>
      <c r="D291" s="1" t="s">
        <v>78</v>
      </c>
      <c r="E291" s="1">
        <v>2150</v>
      </c>
      <c r="F291" s="1"/>
      <c r="G291" s="1"/>
      <c r="H291" s="1"/>
      <c r="I291" s="1"/>
      <c r="J291" s="1">
        <f t="shared" si="4"/>
        <v>0</v>
      </c>
      <c r="K291" s="1"/>
    </row>
    <row r="292" spans="1:11" ht="22.5" customHeight="1" x14ac:dyDescent="0.3">
      <c r="A292" s="1">
        <v>290</v>
      </c>
      <c r="B292" s="10">
        <v>46313</v>
      </c>
      <c r="C292" s="1" t="s">
        <v>73</v>
      </c>
      <c r="D292" s="1" t="s">
        <v>78</v>
      </c>
      <c r="E292" s="1">
        <v>2150</v>
      </c>
      <c r="F292" s="1"/>
      <c r="G292" s="1"/>
      <c r="H292" s="1"/>
      <c r="I292" s="1"/>
      <c r="J292" s="1">
        <f t="shared" si="4"/>
        <v>0</v>
      </c>
      <c r="K292" s="1"/>
    </row>
    <row r="293" spans="1:11" ht="22.5" customHeight="1" x14ac:dyDescent="0.3">
      <c r="A293" s="1">
        <v>291</v>
      </c>
      <c r="B293" s="10">
        <v>46314</v>
      </c>
      <c r="C293" s="1" t="s">
        <v>73</v>
      </c>
      <c r="D293" s="1" t="s">
        <v>78</v>
      </c>
      <c r="E293" s="1">
        <v>2150</v>
      </c>
      <c r="F293" s="1"/>
      <c r="G293" s="1"/>
      <c r="H293" s="1"/>
      <c r="I293" s="1"/>
      <c r="J293" s="1">
        <f t="shared" si="4"/>
        <v>0</v>
      </c>
      <c r="K293" s="1"/>
    </row>
    <row r="294" spans="1:11" ht="22.5" customHeight="1" x14ac:dyDescent="0.3">
      <c r="A294" s="1">
        <v>292</v>
      </c>
      <c r="B294" s="10">
        <v>46315</v>
      </c>
      <c r="C294" s="1" t="s">
        <v>73</v>
      </c>
      <c r="D294" s="1" t="s">
        <v>78</v>
      </c>
      <c r="E294" s="1">
        <v>2150</v>
      </c>
      <c r="F294" s="1"/>
      <c r="G294" s="1"/>
      <c r="H294" s="1"/>
      <c r="I294" s="1"/>
      <c r="J294" s="1">
        <f t="shared" si="4"/>
        <v>0</v>
      </c>
      <c r="K294" s="1"/>
    </row>
    <row r="295" spans="1:11" ht="22.5" customHeight="1" x14ac:dyDescent="0.3">
      <c r="A295" s="1">
        <v>293</v>
      </c>
      <c r="B295" s="10">
        <v>46316</v>
      </c>
      <c r="C295" s="1" t="s">
        <v>73</v>
      </c>
      <c r="D295" s="1" t="s">
        <v>78</v>
      </c>
      <c r="E295" s="1">
        <v>2150</v>
      </c>
      <c r="F295" s="1"/>
      <c r="G295" s="1"/>
      <c r="H295" s="1"/>
      <c r="I295" s="1"/>
      <c r="J295" s="1">
        <f t="shared" si="4"/>
        <v>0</v>
      </c>
      <c r="K295" s="1"/>
    </row>
    <row r="296" spans="1:11" ht="22.5" customHeight="1" x14ac:dyDescent="0.3">
      <c r="A296" s="1">
        <v>294</v>
      </c>
      <c r="B296" s="10">
        <v>46317</v>
      </c>
      <c r="C296" s="1" t="s">
        <v>73</v>
      </c>
      <c r="D296" s="1" t="s">
        <v>78</v>
      </c>
      <c r="E296" s="1">
        <v>2150</v>
      </c>
      <c r="F296" s="1"/>
      <c r="G296" s="1"/>
      <c r="H296" s="1"/>
      <c r="I296" s="1"/>
      <c r="J296" s="1">
        <f t="shared" si="4"/>
        <v>0</v>
      </c>
      <c r="K296" s="1"/>
    </row>
    <row r="297" spans="1:11" ht="22.5" customHeight="1" x14ac:dyDescent="0.3">
      <c r="A297" s="1">
        <v>295</v>
      </c>
      <c r="B297" s="10">
        <v>46318</v>
      </c>
      <c r="C297" s="1" t="s">
        <v>73</v>
      </c>
      <c r="D297" s="1" t="s">
        <v>78</v>
      </c>
      <c r="E297" s="1">
        <v>2150</v>
      </c>
      <c r="F297" s="1"/>
      <c r="G297" s="1"/>
      <c r="H297" s="1"/>
      <c r="I297" s="1"/>
      <c r="J297" s="1">
        <f t="shared" si="4"/>
        <v>0</v>
      </c>
      <c r="K297" s="1"/>
    </row>
    <row r="298" spans="1:11" ht="22.5" customHeight="1" x14ac:dyDescent="0.3">
      <c r="A298" s="1">
        <v>296</v>
      </c>
      <c r="B298" s="10">
        <v>46319</v>
      </c>
      <c r="C298" s="1" t="s">
        <v>73</v>
      </c>
      <c r="D298" s="1" t="s">
        <v>78</v>
      </c>
      <c r="E298" s="1">
        <v>2150</v>
      </c>
      <c r="F298" s="1"/>
      <c r="G298" s="1"/>
      <c r="H298" s="1"/>
      <c r="I298" s="1"/>
      <c r="J298" s="1">
        <f t="shared" si="4"/>
        <v>0</v>
      </c>
      <c r="K298" s="1"/>
    </row>
    <row r="299" spans="1:11" ht="22.5" customHeight="1" x14ac:dyDescent="0.3">
      <c r="A299" s="1">
        <v>297</v>
      </c>
      <c r="B299" s="10">
        <v>46320</v>
      </c>
      <c r="C299" s="1" t="s">
        <v>73</v>
      </c>
      <c r="D299" s="1" t="s">
        <v>78</v>
      </c>
      <c r="E299" s="1">
        <v>2150</v>
      </c>
      <c r="F299" s="1"/>
      <c r="G299" s="1"/>
      <c r="H299" s="1"/>
      <c r="I299" s="1"/>
      <c r="J299" s="1">
        <f t="shared" si="4"/>
        <v>0</v>
      </c>
      <c r="K299" s="1"/>
    </row>
    <row r="300" spans="1:11" ht="22.5" customHeight="1" x14ac:dyDescent="0.3">
      <c r="A300" s="1">
        <v>298</v>
      </c>
      <c r="B300" s="10">
        <v>46321</v>
      </c>
      <c r="C300" s="1" t="s">
        <v>73</v>
      </c>
      <c r="D300" s="1" t="s">
        <v>78</v>
      </c>
      <c r="E300" s="1">
        <v>2150</v>
      </c>
      <c r="F300" s="1"/>
      <c r="G300" s="1"/>
      <c r="H300" s="1"/>
      <c r="I300" s="1"/>
      <c r="J300" s="1">
        <f t="shared" si="4"/>
        <v>0</v>
      </c>
      <c r="K300" s="1"/>
    </row>
    <row r="301" spans="1:11" ht="22.5" customHeight="1" x14ac:dyDescent="0.3">
      <c r="A301" s="1">
        <v>299</v>
      </c>
      <c r="B301" s="10">
        <v>46322</v>
      </c>
      <c r="C301" s="1" t="s">
        <v>73</v>
      </c>
      <c r="D301" s="1" t="s">
        <v>78</v>
      </c>
      <c r="E301" s="1">
        <v>2150</v>
      </c>
      <c r="F301" s="1"/>
      <c r="G301" s="1"/>
      <c r="H301" s="1"/>
      <c r="I301" s="1"/>
      <c r="J301" s="1">
        <f t="shared" si="4"/>
        <v>0</v>
      </c>
      <c r="K301" s="1"/>
    </row>
    <row r="302" spans="1:11" ht="22.5" customHeight="1" x14ac:dyDescent="0.3">
      <c r="A302" s="1">
        <v>300</v>
      </c>
      <c r="B302" s="10">
        <v>46323</v>
      </c>
      <c r="C302" s="1" t="s">
        <v>73</v>
      </c>
      <c r="D302" s="1" t="s">
        <v>78</v>
      </c>
      <c r="E302" s="1">
        <v>2150</v>
      </c>
      <c r="F302" s="1"/>
      <c r="G302" s="1"/>
      <c r="H302" s="1"/>
      <c r="I302" s="1"/>
      <c r="J302" s="1">
        <f t="shared" si="4"/>
        <v>0</v>
      </c>
      <c r="K302" s="1"/>
    </row>
    <row r="303" spans="1:11" ht="22.5" customHeight="1" x14ac:dyDescent="0.3">
      <c r="A303" s="1">
        <v>301</v>
      </c>
      <c r="B303" s="10">
        <v>46324</v>
      </c>
      <c r="C303" s="1" t="s">
        <v>73</v>
      </c>
      <c r="D303" s="1" t="s">
        <v>78</v>
      </c>
      <c r="E303" s="1">
        <v>2150</v>
      </c>
      <c r="F303" s="1"/>
      <c r="G303" s="1"/>
      <c r="H303" s="1"/>
      <c r="I303" s="1"/>
      <c r="J303" s="1">
        <f t="shared" si="4"/>
        <v>0</v>
      </c>
      <c r="K303" s="1"/>
    </row>
    <row r="304" spans="1:11" ht="22.5" customHeight="1" x14ac:dyDescent="0.3">
      <c r="A304" s="1">
        <v>302</v>
      </c>
      <c r="B304" s="10">
        <v>46325</v>
      </c>
      <c r="C304" s="1" t="s">
        <v>73</v>
      </c>
      <c r="D304" s="1" t="s">
        <v>78</v>
      </c>
      <c r="E304" s="1">
        <v>2150</v>
      </c>
      <c r="F304" s="1"/>
      <c r="G304" s="1"/>
      <c r="H304" s="1"/>
      <c r="I304" s="1"/>
      <c r="J304" s="1">
        <f t="shared" si="4"/>
        <v>0</v>
      </c>
      <c r="K304" s="1"/>
    </row>
    <row r="305" spans="1:11" ht="22.5" customHeight="1" x14ac:dyDescent="0.3">
      <c r="A305" s="1">
        <v>303</v>
      </c>
      <c r="B305" s="10">
        <v>46326</v>
      </c>
      <c r="C305" s="1" t="s">
        <v>73</v>
      </c>
      <c r="D305" s="1" t="s">
        <v>78</v>
      </c>
      <c r="E305" s="1">
        <v>2150</v>
      </c>
      <c r="F305" s="1"/>
      <c r="G305" s="1"/>
      <c r="H305" s="1"/>
      <c r="I305" s="1"/>
      <c r="J305" s="1">
        <f t="shared" si="4"/>
        <v>0</v>
      </c>
      <c r="K305" s="1"/>
    </row>
    <row r="306" spans="1:11" ht="22.5" customHeight="1" x14ac:dyDescent="0.3">
      <c r="A306" s="1">
        <v>304</v>
      </c>
      <c r="B306" s="10">
        <v>46327</v>
      </c>
      <c r="C306" s="1" t="s">
        <v>73</v>
      </c>
      <c r="D306" s="1" t="s">
        <v>78</v>
      </c>
      <c r="E306" s="1">
        <v>2150</v>
      </c>
      <c r="F306" s="1"/>
      <c r="G306" s="1"/>
      <c r="H306" s="1"/>
      <c r="I306" s="1"/>
      <c r="J306" s="1">
        <f t="shared" si="4"/>
        <v>0</v>
      </c>
      <c r="K306" s="1"/>
    </row>
    <row r="307" spans="1:11" ht="22.5" customHeight="1" x14ac:dyDescent="0.3">
      <c r="A307" s="1">
        <v>305</v>
      </c>
      <c r="B307" s="10">
        <v>46328</v>
      </c>
      <c r="C307" s="1" t="s">
        <v>73</v>
      </c>
      <c r="D307" s="1" t="s">
        <v>78</v>
      </c>
      <c r="E307" s="1">
        <v>2150</v>
      </c>
      <c r="F307" s="1"/>
      <c r="G307" s="1"/>
      <c r="H307" s="1"/>
      <c r="I307" s="1"/>
      <c r="J307" s="1">
        <f t="shared" si="4"/>
        <v>0</v>
      </c>
      <c r="K307" s="1"/>
    </row>
    <row r="308" spans="1:11" ht="22.5" customHeight="1" x14ac:dyDescent="0.3">
      <c r="A308" s="1">
        <v>306</v>
      </c>
      <c r="B308" s="10">
        <v>46329</v>
      </c>
      <c r="C308" s="1" t="s">
        <v>73</v>
      </c>
      <c r="D308" s="1" t="s">
        <v>78</v>
      </c>
      <c r="E308" s="1">
        <v>2150</v>
      </c>
      <c r="F308" s="1"/>
      <c r="G308" s="1"/>
      <c r="H308" s="1"/>
      <c r="I308" s="1"/>
      <c r="J308" s="1">
        <f t="shared" si="4"/>
        <v>0</v>
      </c>
      <c r="K308" s="1"/>
    </row>
    <row r="309" spans="1:11" ht="22.5" customHeight="1" x14ac:dyDescent="0.3">
      <c r="A309" s="1">
        <v>307</v>
      </c>
      <c r="B309" s="10">
        <v>46330</v>
      </c>
      <c r="C309" s="1" t="s">
        <v>73</v>
      </c>
      <c r="D309" s="1" t="s">
        <v>78</v>
      </c>
      <c r="E309" s="1">
        <v>2150</v>
      </c>
      <c r="F309" s="1"/>
      <c r="G309" s="1"/>
      <c r="H309" s="1"/>
      <c r="I309" s="1"/>
      <c r="J309" s="1">
        <f t="shared" si="4"/>
        <v>0</v>
      </c>
      <c r="K309" s="1"/>
    </row>
    <row r="310" spans="1:11" ht="22.5" customHeight="1" x14ac:dyDescent="0.3">
      <c r="A310" s="1">
        <v>308</v>
      </c>
      <c r="B310" s="10">
        <v>46331</v>
      </c>
      <c r="C310" s="1" t="s">
        <v>73</v>
      </c>
      <c r="D310" s="1" t="s">
        <v>78</v>
      </c>
      <c r="E310" s="1">
        <v>2150</v>
      </c>
      <c r="F310" s="1"/>
      <c r="G310" s="1"/>
      <c r="H310" s="1"/>
      <c r="I310" s="1"/>
      <c r="J310" s="1">
        <f t="shared" si="4"/>
        <v>0</v>
      </c>
      <c r="K310" s="1"/>
    </row>
    <row r="311" spans="1:11" ht="22.5" customHeight="1" x14ac:dyDescent="0.3">
      <c r="A311" s="1">
        <v>309</v>
      </c>
      <c r="B311" s="10">
        <v>46332</v>
      </c>
      <c r="C311" s="1" t="s">
        <v>73</v>
      </c>
      <c r="D311" s="1" t="s">
        <v>78</v>
      </c>
      <c r="E311" s="1">
        <v>2150</v>
      </c>
      <c r="F311" s="1"/>
      <c r="G311" s="1"/>
      <c r="H311" s="1"/>
      <c r="I311" s="1"/>
      <c r="J311" s="1">
        <f t="shared" si="4"/>
        <v>0</v>
      </c>
      <c r="K311" s="1"/>
    </row>
    <row r="312" spans="1:11" ht="22.5" customHeight="1" x14ac:dyDescent="0.3">
      <c r="A312" s="1">
        <v>310</v>
      </c>
      <c r="B312" s="10">
        <v>46333</v>
      </c>
      <c r="C312" s="1" t="s">
        <v>73</v>
      </c>
      <c r="D312" s="1" t="s">
        <v>78</v>
      </c>
      <c r="E312" s="1">
        <v>2150</v>
      </c>
      <c r="F312" s="1"/>
      <c r="G312" s="1"/>
      <c r="H312" s="1"/>
      <c r="I312" s="1"/>
      <c r="J312" s="1">
        <f t="shared" si="4"/>
        <v>0</v>
      </c>
      <c r="K312" s="1"/>
    </row>
    <row r="313" spans="1:11" ht="22.5" customHeight="1" x14ac:dyDescent="0.3">
      <c r="A313" s="1">
        <v>311</v>
      </c>
      <c r="B313" s="10">
        <v>46334</v>
      </c>
      <c r="C313" s="1" t="s">
        <v>73</v>
      </c>
      <c r="D313" s="1" t="s">
        <v>78</v>
      </c>
      <c r="E313" s="1">
        <v>2150</v>
      </c>
      <c r="F313" s="1"/>
      <c r="G313" s="1"/>
      <c r="H313" s="1"/>
      <c r="I313" s="1"/>
      <c r="J313" s="1">
        <f t="shared" si="4"/>
        <v>0</v>
      </c>
      <c r="K313" s="1"/>
    </row>
    <row r="314" spans="1:11" ht="22.5" customHeight="1" x14ac:dyDescent="0.3">
      <c r="A314" s="1">
        <v>312</v>
      </c>
      <c r="B314" s="10">
        <v>46335</v>
      </c>
      <c r="C314" s="1" t="s">
        <v>73</v>
      </c>
      <c r="D314" s="1" t="s">
        <v>78</v>
      </c>
      <c r="E314" s="1">
        <v>2150</v>
      </c>
      <c r="F314" s="1"/>
      <c r="G314" s="1"/>
      <c r="H314" s="1"/>
      <c r="I314" s="1"/>
      <c r="J314" s="1">
        <f t="shared" si="4"/>
        <v>0</v>
      </c>
      <c r="K314" s="1"/>
    </row>
    <row r="315" spans="1:11" ht="22.5" customHeight="1" x14ac:dyDescent="0.3">
      <c r="A315" s="1">
        <v>313</v>
      </c>
      <c r="B315" s="10">
        <v>46336</v>
      </c>
      <c r="C315" s="1" t="s">
        <v>73</v>
      </c>
      <c r="D315" s="1" t="s">
        <v>78</v>
      </c>
      <c r="E315" s="1">
        <v>2150</v>
      </c>
      <c r="F315" s="1"/>
      <c r="G315" s="1"/>
      <c r="H315" s="1"/>
      <c r="I315" s="1"/>
      <c r="J315" s="1">
        <f t="shared" si="4"/>
        <v>0</v>
      </c>
      <c r="K315" s="1"/>
    </row>
    <row r="316" spans="1:11" ht="22.5" customHeight="1" x14ac:dyDescent="0.3">
      <c r="A316" s="1">
        <v>314</v>
      </c>
      <c r="B316" s="10">
        <v>46337</v>
      </c>
      <c r="C316" s="1" t="s">
        <v>73</v>
      </c>
      <c r="D316" s="1" t="s">
        <v>78</v>
      </c>
      <c r="E316" s="1">
        <v>2150</v>
      </c>
      <c r="F316" s="1"/>
      <c r="G316" s="1"/>
      <c r="H316" s="1"/>
      <c r="I316" s="1"/>
      <c r="J316" s="1">
        <f t="shared" si="4"/>
        <v>0</v>
      </c>
      <c r="K316" s="1"/>
    </row>
    <row r="317" spans="1:11" ht="22.5" customHeight="1" x14ac:dyDescent="0.3">
      <c r="A317" s="1">
        <v>315</v>
      </c>
      <c r="B317" s="10">
        <v>46338</v>
      </c>
      <c r="C317" s="1" t="s">
        <v>73</v>
      </c>
      <c r="D317" s="1" t="s">
        <v>78</v>
      </c>
      <c r="E317" s="1">
        <v>2150</v>
      </c>
      <c r="F317" s="1"/>
      <c r="G317" s="1"/>
      <c r="H317" s="1"/>
      <c r="I317" s="1"/>
      <c r="J317" s="1">
        <f t="shared" si="4"/>
        <v>0</v>
      </c>
      <c r="K317" s="1"/>
    </row>
    <row r="318" spans="1:11" ht="22.5" customHeight="1" x14ac:dyDescent="0.3">
      <c r="A318" s="1">
        <v>316</v>
      </c>
      <c r="B318" s="10">
        <v>46339</v>
      </c>
      <c r="C318" s="1" t="s">
        <v>73</v>
      </c>
      <c r="D318" s="1" t="s">
        <v>78</v>
      </c>
      <c r="E318" s="1">
        <v>2150</v>
      </c>
      <c r="F318" s="1"/>
      <c r="G318" s="1"/>
      <c r="H318" s="1"/>
      <c r="I318" s="1"/>
      <c r="J318" s="1">
        <f t="shared" si="4"/>
        <v>0</v>
      </c>
      <c r="K318" s="1"/>
    </row>
    <row r="319" spans="1:11" ht="22.5" customHeight="1" x14ac:dyDescent="0.3">
      <c r="A319" s="1">
        <v>317</v>
      </c>
      <c r="B319" s="10">
        <v>46340</v>
      </c>
      <c r="C319" s="1" t="s">
        <v>73</v>
      </c>
      <c r="D319" s="1" t="s">
        <v>78</v>
      </c>
      <c r="E319" s="1">
        <v>2150</v>
      </c>
      <c r="F319" s="1"/>
      <c r="G319" s="1"/>
      <c r="H319" s="1"/>
      <c r="I319" s="1"/>
      <c r="J319" s="1">
        <f t="shared" si="4"/>
        <v>0</v>
      </c>
      <c r="K319" s="1"/>
    </row>
    <row r="320" spans="1:11" ht="22.5" customHeight="1" x14ac:dyDescent="0.3">
      <c r="A320" s="1">
        <v>318</v>
      </c>
      <c r="B320" s="10">
        <v>46341</v>
      </c>
      <c r="C320" s="1" t="s">
        <v>73</v>
      </c>
      <c r="D320" s="1" t="s">
        <v>78</v>
      </c>
      <c r="E320" s="1">
        <v>2150</v>
      </c>
      <c r="F320" s="1"/>
      <c r="G320" s="1"/>
      <c r="H320" s="1"/>
      <c r="I320" s="1"/>
      <c r="J320" s="1">
        <f t="shared" si="4"/>
        <v>0</v>
      </c>
      <c r="K320" s="1"/>
    </row>
    <row r="321" spans="1:11" ht="22.5" customHeight="1" x14ac:dyDescent="0.3">
      <c r="A321" s="1">
        <v>319</v>
      </c>
      <c r="B321" s="10">
        <v>46342</v>
      </c>
      <c r="C321" s="1" t="s">
        <v>73</v>
      </c>
      <c r="D321" s="1" t="s">
        <v>78</v>
      </c>
      <c r="E321" s="1">
        <v>2150</v>
      </c>
      <c r="F321" s="1"/>
      <c r="G321" s="1"/>
      <c r="H321" s="1"/>
      <c r="I321" s="1"/>
      <c r="J321" s="1">
        <f t="shared" si="4"/>
        <v>0</v>
      </c>
      <c r="K321" s="1"/>
    </row>
    <row r="322" spans="1:11" ht="22.5" customHeight="1" x14ac:dyDescent="0.3">
      <c r="A322" s="1">
        <v>320</v>
      </c>
      <c r="B322" s="10">
        <v>46343</v>
      </c>
      <c r="C322" s="1" t="s">
        <v>73</v>
      </c>
      <c r="D322" s="1" t="s">
        <v>78</v>
      </c>
      <c r="E322" s="1">
        <v>2150</v>
      </c>
      <c r="F322" s="1"/>
      <c r="G322" s="1"/>
      <c r="H322" s="1"/>
      <c r="I322" s="1"/>
      <c r="J322" s="1">
        <f t="shared" si="4"/>
        <v>0</v>
      </c>
      <c r="K322" s="1"/>
    </row>
    <row r="323" spans="1:11" ht="22.5" customHeight="1" x14ac:dyDescent="0.3">
      <c r="A323" s="1">
        <v>321</v>
      </c>
      <c r="B323" s="10">
        <v>46344</v>
      </c>
      <c r="C323" s="1" t="s">
        <v>73</v>
      </c>
      <c r="D323" s="1" t="s">
        <v>78</v>
      </c>
      <c r="E323" s="1">
        <v>2150</v>
      </c>
      <c r="F323" s="1"/>
      <c r="G323" s="1"/>
      <c r="H323" s="1"/>
      <c r="I323" s="1"/>
      <c r="J323" s="1">
        <f t="shared" si="4"/>
        <v>0</v>
      </c>
      <c r="K323" s="1"/>
    </row>
    <row r="324" spans="1:11" ht="22.5" customHeight="1" x14ac:dyDescent="0.3">
      <c r="A324" s="1">
        <v>322</v>
      </c>
      <c r="B324" s="10">
        <v>46345</v>
      </c>
      <c r="C324" s="1" t="s">
        <v>73</v>
      </c>
      <c r="D324" s="1" t="s">
        <v>78</v>
      </c>
      <c r="E324" s="1">
        <v>2150</v>
      </c>
      <c r="F324" s="1"/>
      <c r="G324" s="1"/>
      <c r="H324" s="1"/>
      <c r="I324" s="1"/>
      <c r="J324" s="1">
        <f t="shared" ref="J324:J367" si="5">E324*F324-G324-H324+I324</f>
        <v>0</v>
      </c>
      <c r="K324" s="1"/>
    </row>
    <row r="325" spans="1:11" ht="22.5" customHeight="1" x14ac:dyDescent="0.3">
      <c r="A325" s="1">
        <v>323</v>
      </c>
      <c r="B325" s="10">
        <v>46346</v>
      </c>
      <c r="C325" s="1" t="s">
        <v>73</v>
      </c>
      <c r="D325" s="1" t="s">
        <v>78</v>
      </c>
      <c r="E325" s="1">
        <v>2150</v>
      </c>
      <c r="F325" s="1"/>
      <c r="G325" s="1"/>
      <c r="H325" s="1"/>
      <c r="I325" s="1"/>
      <c r="J325" s="1">
        <f t="shared" si="5"/>
        <v>0</v>
      </c>
      <c r="K325" s="1"/>
    </row>
    <row r="326" spans="1:11" ht="22.5" customHeight="1" x14ac:dyDescent="0.3">
      <c r="A326" s="1">
        <v>324</v>
      </c>
      <c r="B326" s="10">
        <v>46347</v>
      </c>
      <c r="C326" s="1" t="s">
        <v>73</v>
      </c>
      <c r="D326" s="1" t="s">
        <v>78</v>
      </c>
      <c r="E326" s="1">
        <v>2150</v>
      </c>
      <c r="F326" s="1"/>
      <c r="G326" s="1"/>
      <c r="H326" s="1"/>
      <c r="I326" s="1"/>
      <c r="J326" s="1">
        <f t="shared" si="5"/>
        <v>0</v>
      </c>
      <c r="K326" s="1"/>
    </row>
    <row r="327" spans="1:11" ht="22.5" customHeight="1" x14ac:dyDescent="0.3">
      <c r="A327" s="1">
        <v>325</v>
      </c>
      <c r="B327" s="10">
        <v>46348</v>
      </c>
      <c r="C327" s="1" t="s">
        <v>73</v>
      </c>
      <c r="D327" s="1" t="s">
        <v>78</v>
      </c>
      <c r="E327" s="1">
        <v>2150</v>
      </c>
      <c r="F327" s="1"/>
      <c r="G327" s="1"/>
      <c r="H327" s="1"/>
      <c r="I327" s="1"/>
      <c r="J327" s="1">
        <f t="shared" si="5"/>
        <v>0</v>
      </c>
      <c r="K327" s="1"/>
    </row>
    <row r="328" spans="1:11" ht="22.5" customHeight="1" x14ac:dyDescent="0.3">
      <c r="A328" s="1">
        <v>326</v>
      </c>
      <c r="B328" s="10">
        <v>46349</v>
      </c>
      <c r="C328" s="1" t="s">
        <v>73</v>
      </c>
      <c r="D328" s="1" t="s">
        <v>78</v>
      </c>
      <c r="E328" s="1">
        <v>2150</v>
      </c>
      <c r="F328" s="1"/>
      <c r="G328" s="1"/>
      <c r="H328" s="1"/>
      <c r="I328" s="1"/>
      <c r="J328" s="1">
        <f t="shared" si="5"/>
        <v>0</v>
      </c>
      <c r="K328" s="1"/>
    </row>
    <row r="329" spans="1:11" ht="22.5" customHeight="1" x14ac:dyDescent="0.3">
      <c r="A329" s="1">
        <v>327</v>
      </c>
      <c r="B329" s="10">
        <v>46350</v>
      </c>
      <c r="C329" s="1" t="s">
        <v>73</v>
      </c>
      <c r="D329" s="1" t="s">
        <v>78</v>
      </c>
      <c r="E329" s="1">
        <v>2150</v>
      </c>
      <c r="F329" s="1"/>
      <c r="G329" s="1"/>
      <c r="H329" s="1"/>
      <c r="I329" s="1"/>
      <c r="J329" s="1">
        <f t="shared" si="5"/>
        <v>0</v>
      </c>
      <c r="K329" s="1"/>
    </row>
    <row r="330" spans="1:11" ht="22.5" customHeight="1" x14ac:dyDescent="0.3">
      <c r="A330" s="1">
        <v>328</v>
      </c>
      <c r="B330" s="10">
        <v>46351</v>
      </c>
      <c r="C330" s="1" t="s">
        <v>73</v>
      </c>
      <c r="D330" s="1" t="s">
        <v>78</v>
      </c>
      <c r="E330" s="1">
        <v>2150</v>
      </c>
      <c r="F330" s="1"/>
      <c r="G330" s="1"/>
      <c r="H330" s="1"/>
      <c r="I330" s="1"/>
      <c r="J330" s="1">
        <f t="shared" si="5"/>
        <v>0</v>
      </c>
      <c r="K330" s="1"/>
    </row>
    <row r="331" spans="1:11" ht="22.5" customHeight="1" x14ac:dyDescent="0.3">
      <c r="A331" s="1">
        <v>329</v>
      </c>
      <c r="B331" s="10">
        <v>46352</v>
      </c>
      <c r="C331" s="1" t="s">
        <v>73</v>
      </c>
      <c r="D331" s="1" t="s">
        <v>78</v>
      </c>
      <c r="E331" s="1">
        <v>2150</v>
      </c>
      <c r="F331" s="1"/>
      <c r="G331" s="1"/>
      <c r="H331" s="1"/>
      <c r="I331" s="1"/>
      <c r="J331" s="1">
        <f t="shared" si="5"/>
        <v>0</v>
      </c>
      <c r="K331" s="1"/>
    </row>
    <row r="332" spans="1:11" ht="22.5" customHeight="1" x14ac:dyDescent="0.3">
      <c r="A332" s="1">
        <v>330</v>
      </c>
      <c r="B332" s="10">
        <v>46353</v>
      </c>
      <c r="C332" s="1" t="s">
        <v>73</v>
      </c>
      <c r="D332" s="1" t="s">
        <v>78</v>
      </c>
      <c r="E332" s="1">
        <v>2150</v>
      </c>
      <c r="F332" s="1"/>
      <c r="G332" s="1"/>
      <c r="H332" s="1"/>
      <c r="I332" s="1"/>
      <c r="J332" s="1">
        <f t="shared" si="5"/>
        <v>0</v>
      </c>
      <c r="K332" s="1"/>
    </row>
    <row r="333" spans="1:11" ht="22.5" customHeight="1" x14ac:dyDescent="0.3">
      <c r="A333" s="1">
        <v>331</v>
      </c>
      <c r="B333" s="10">
        <v>46354</v>
      </c>
      <c r="C333" s="1" t="s">
        <v>73</v>
      </c>
      <c r="D333" s="1" t="s">
        <v>78</v>
      </c>
      <c r="E333" s="1">
        <v>2150</v>
      </c>
      <c r="F333" s="1"/>
      <c r="G333" s="1"/>
      <c r="H333" s="1"/>
      <c r="I333" s="1"/>
      <c r="J333" s="1">
        <f t="shared" si="5"/>
        <v>0</v>
      </c>
      <c r="K333" s="1"/>
    </row>
    <row r="334" spans="1:11" ht="22.5" customHeight="1" x14ac:dyDescent="0.3">
      <c r="A334" s="1">
        <v>332</v>
      </c>
      <c r="B334" s="10">
        <v>46355</v>
      </c>
      <c r="C334" s="1" t="s">
        <v>73</v>
      </c>
      <c r="D334" s="1" t="s">
        <v>78</v>
      </c>
      <c r="E334" s="1">
        <v>2150</v>
      </c>
      <c r="F334" s="1"/>
      <c r="G334" s="1"/>
      <c r="H334" s="1"/>
      <c r="I334" s="1"/>
      <c r="J334" s="1">
        <f t="shared" si="5"/>
        <v>0</v>
      </c>
      <c r="K334" s="1"/>
    </row>
    <row r="335" spans="1:11" ht="22.5" customHeight="1" x14ac:dyDescent="0.3">
      <c r="A335" s="1">
        <v>333</v>
      </c>
      <c r="B335" s="10">
        <v>46356</v>
      </c>
      <c r="C335" s="1" t="s">
        <v>73</v>
      </c>
      <c r="D335" s="1" t="s">
        <v>78</v>
      </c>
      <c r="E335" s="1">
        <v>2150</v>
      </c>
      <c r="F335" s="1"/>
      <c r="G335" s="1"/>
      <c r="H335" s="1"/>
      <c r="I335" s="1"/>
      <c r="J335" s="1">
        <f t="shared" si="5"/>
        <v>0</v>
      </c>
      <c r="K335" s="1"/>
    </row>
    <row r="336" spans="1:11" ht="22.5" customHeight="1" x14ac:dyDescent="0.3">
      <c r="A336" s="1">
        <v>334</v>
      </c>
      <c r="B336" s="10">
        <v>46357</v>
      </c>
      <c r="C336" s="1" t="s">
        <v>73</v>
      </c>
      <c r="D336" s="1" t="s">
        <v>78</v>
      </c>
      <c r="E336" s="1">
        <v>2150</v>
      </c>
      <c r="F336" s="1"/>
      <c r="G336" s="1"/>
      <c r="H336" s="1"/>
      <c r="I336" s="1"/>
      <c r="J336" s="1">
        <f t="shared" si="5"/>
        <v>0</v>
      </c>
      <c r="K336" s="1"/>
    </row>
    <row r="337" spans="1:11" ht="22.5" customHeight="1" x14ac:dyDescent="0.3">
      <c r="A337" s="1">
        <v>335</v>
      </c>
      <c r="B337" s="10">
        <v>46358</v>
      </c>
      <c r="C337" s="1" t="s">
        <v>73</v>
      </c>
      <c r="D337" s="1" t="s">
        <v>78</v>
      </c>
      <c r="E337" s="1">
        <v>2150</v>
      </c>
      <c r="F337" s="1"/>
      <c r="G337" s="1"/>
      <c r="H337" s="1"/>
      <c r="I337" s="1"/>
      <c r="J337" s="1">
        <f t="shared" si="5"/>
        <v>0</v>
      </c>
      <c r="K337" s="1"/>
    </row>
    <row r="338" spans="1:11" ht="22.5" customHeight="1" x14ac:dyDescent="0.3">
      <c r="A338" s="1">
        <v>336</v>
      </c>
      <c r="B338" s="10">
        <v>46359</v>
      </c>
      <c r="C338" s="1" t="s">
        <v>73</v>
      </c>
      <c r="D338" s="1" t="s">
        <v>78</v>
      </c>
      <c r="E338" s="1">
        <v>2150</v>
      </c>
      <c r="F338" s="1"/>
      <c r="G338" s="1"/>
      <c r="H338" s="1"/>
      <c r="I338" s="1"/>
      <c r="J338" s="1">
        <f t="shared" si="5"/>
        <v>0</v>
      </c>
      <c r="K338" s="1"/>
    </row>
    <row r="339" spans="1:11" ht="22.5" customHeight="1" x14ac:dyDescent="0.3">
      <c r="A339" s="1">
        <v>337</v>
      </c>
      <c r="B339" s="10">
        <v>46360</v>
      </c>
      <c r="C339" s="1" t="s">
        <v>73</v>
      </c>
      <c r="D339" s="1" t="s">
        <v>78</v>
      </c>
      <c r="E339" s="1">
        <v>2150</v>
      </c>
      <c r="F339" s="1"/>
      <c r="G339" s="1"/>
      <c r="H339" s="1"/>
      <c r="I339" s="1"/>
      <c r="J339" s="1">
        <f t="shared" si="5"/>
        <v>0</v>
      </c>
      <c r="K339" s="1"/>
    </row>
    <row r="340" spans="1:11" ht="22.5" customHeight="1" x14ac:dyDescent="0.3">
      <c r="A340" s="1">
        <v>338</v>
      </c>
      <c r="B340" s="10">
        <v>46361</v>
      </c>
      <c r="C340" s="1" t="s">
        <v>73</v>
      </c>
      <c r="D340" s="1" t="s">
        <v>78</v>
      </c>
      <c r="E340" s="1">
        <v>2150</v>
      </c>
      <c r="F340" s="1"/>
      <c r="G340" s="1"/>
      <c r="H340" s="1"/>
      <c r="I340" s="1"/>
      <c r="J340" s="1">
        <f t="shared" si="5"/>
        <v>0</v>
      </c>
      <c r="K340" s="1"/>
    </row>
    <row r="341" spans="1:11" ht="22.5" customHeight="1" x14ac:dyDescent="0.3">
      <c r="A341" s="1">
        <v>339</v>
      </c>
      <c r="B341" s="10">
        <v>46362</v>
      </c>
      <c r="C341" s="1" t="s">
        <v>73</v>
      </c>
      <c r="D341" s="1" t="s">
        <v>78</v>
      </c>
      <c r="E341" s="1">
        <v>2150</v>
      </c>
      <c r="F341" s="1"/>
      <c r="G341" s="1"/>
      <c r="H341" s="1"/>
      <c r="I341" s="1"/>
      <c r="J341" s="1">
        <f t="shared" si="5"/>
        <v>0</v>
      </c>
      <c r="K341" s="1"/>
    </row>
    <row r="342" spans="1:11" ht="22.5" customHeight="1" x14ac:dyDescent="0.3">
      <c r="A342" s="1">
        <v>340</v>
      </c>
      <c r="B342" s="10">
        <v>46363</v>
      </c>
      <c r="C342" s="1" t="s">
        <v>73</v>
      </c>
      <c r="D342" s="1" t="s">
        <v>78</v>
      </c>
      <c r="E342" s="1">
        <v>2150</v>
      </c>
      <c r="F342" s="1"/>
      <c r="G342" s="1"/>
      <c r="H342" s="1"/>
      <c r="I342" s="1"/>
      <c r="J342" s="1">
        <f t="shared" si="5"/>
        <v>0</v>
      </c>
      <c r="K342" s="1"/>
    </row>
    <row r="343" spans="1:11" ht="22.5" customHeight="1" x14ac:dyDescent="0.3">
      <c r="A343" s="1">
        <v>341</v>
      </c>
      <c r="B343" s="10">
        <v>46364</v>
      </c>
      <c r="C343" s="1" t="s">
        <v>73</v>
      </c>
      <c r="D343" s="1" t="s">
        <v>78</v>
      </c>
      <c r="E343" s="1">
        <v>2150</v>
      </c>
      <c r="F343" s="1"/>
      <c r="G343" s="1"/>
      <c r="H343" s="1"/>
      <c r="I343" s="1"/>
      <c r="J343" s="1">
        <f t="shared" si="5"/>
        <v>0</v>
      </c>
      <c r="K343" s="1"/>
    </row>
    <row r="344" spans="1:11" ht="22.5" customHeight="1" x14ac:dyDescent="0.3">
      <c r="A344" s="1">
        <v>342</v>
      </c>
      <c r="B344" s="10">
        <v>46365</v>
      </c>
      <c r="C344" s="1" t="s">
        <v>73</v>
      </c>
      <c r="D344" s="1" t="s">
        <v>78</v>
      </c>
      <c r="E344" s="1">
        <v>2150</v>
      </c>
      <c r="F344" s="1"/>
      <c r="G344" s="1"/>
      <c r="H344" s="1"/>
      <c r="I344" s="1"/>
      <c r="J344" s="1">
        <f t="shared" si="5"/>
        <v>0</v>
      </c>
      <c r="K344" s="1"/>
    </row>
    <row r="345" spans="1:11" ht="22.5" customHeight="1" x14ac:dyDescent="0.3">
      <c r="A345" s="1">
        <v>343</v>
      </c>
      <c r="B345" s="10">
        <v>46366</v>
      </c>
      <c r="C345" s="1" t="s">
        <v>73</v>
      </c>
      <c r="D345" s="1" t="s">
        <v>78</v>
      </c>
      <c r="E345" s="1">
        <v>2150</v>
      </c>
      <c r="F345" s="1"/>
      <c r="G345" s="1"/>
      <c r="H345" s="1"/>
      <c r="I345" s="1"/>
      <c r="J345" s="1">
        <f t="shared" si="5"/>
        <v>0</v>
      </c>
      <c r="K345" s="1"/>
    </row>
    <row r="346" spans="1:11" ht="22.5" customHeight="1" x14ac:dyDescent="0.3">
      <c r="A346" s="1">
        <v>344</v>
      </c>
      <c r="B346" s="10">
        <v>46367</v>
      </c>
      <c r="C346" s="1" t="s">
        <v>73</v>
      </c>
      <c r="D346" s="1" t="s">
        <v>78</v>
      </c>
      <c r="E346" s="1">
        <v>2150</v>
      </c>
      <c r="F346" s="1"/>
      <c r="G346" s="1"/>
      <c r="H346" s="1"/>
      <c r="I346" s="1"/>
      <c r="J346" s="1">
        <f t="shared" si="5"/>
        <v>0</v>
      </c>
      <c r="K346" s="1"/>
    </row>
    <row r="347" spans="1:11" ht="22.5" customHeight="1" x14ac:dyDescent="0.3">
      <c r="A347" s="1">
        <v>345</v>
      </c>
      <c r="B347" s="10">
        <v>46368</v>
      </c>
      <c r="C347" s="1" t="s">
        <v>73</v>
      </c>
      <c r="D347" s="1" t="s">
        <v>78</v>
      </c>
      <c r="E347" s="1">
        <v>2150</v>
      </c>
      <c r="F347" s="1"/>
      <c r="G347" s="1"/>
      <c r="H347" s="1"/>
      <c r="I347" s="1"/>
      <c r="J347" s="1">
        <f t="shared" si="5"/>
        <v>0</v>
      </c>
      <c r="K347" s="1"/>
    </row>
    <row r="348" spans="1:11" ht="22.5" customHeight="1" x14ac:dyDescent="0.3">
      <c r="A348" s="1">
        <v>346</v>
      </c>
      <c r="B348" s="10">
        <v>46369</v>
      </c>
      <c r="C348" s="1" t="s">
        <v>73</v>
      </c>
      <c r="D348" s="1" t="s">
        <v>78</v>
      </c>
      <c r="E348" s="1">
        <v>2150</v>
      </c>
      <c r="F348" s="1"/>
      <c r="G348" s="1"/>
      <c r="H348" s="1"/>
      <c r="I348" s="1"/>
      <c r="J348" s="1">
        <f t="shared" si="5"/>
        <v>0</v>
      </c>
      <c r="K348" s="1"/>
    </row>
    <row r="349" spans="1:11" ht="22.5" customHeight="1" x14ac:dyDescent="0.3">
      <c r="A349" s="1">
        <v>347</v>
      </c>
      <c r="B349" s="10">
        <v>46370</v>
      </c>
      <c r="C349" s="1" t="s">
        <v>73</v>
      </c>
      <c r="D349" s="1" t="s">
        <v>78</v>
      </c>
      <c r="E349" s="1">
        <v>2150</v>
      </c>
      <c r="F349" s="1"/>
      <c r="G349" s="1"/>
      <c r="H349" s="1"/>
      <c r="I349" s="1"/>
      <c r="J349" s="1">
        <f t="shared" si="5"/>
        <v>0</v>
      </c>
      <c r="K349" s="1"/>
    </row>
    <row r="350" spans="1:11" ht="22.5" customHeight="1" x14ac:dyDescent="0.3">
      <c r="A350" s="1">
        <v>348</v>
      </c>
      <c r="B350" s="10">
        <v>46371</v>
      </c>
      <c r="C350" s="1" t="s">
        <v>73</v>
      </c>
      <c r="D350" s="1" t="s">
        <v>78</v>
      </c>
      <c r="E350" s="1">
        <v>2150</v>
      </c>
      <c r="F350" s="1"/>
      <c r="G350" s="1"/>
      <c r="H350" s="1"/>
      <c r="I350" s="1"/>
      <c r="J350" s="1">
        <f t="shared" si="5"/>
        <v>0</v>
      </c>
      <c r="K350" s="1"/>
    </row>
    <row r="351" spans="1:11" ht="22.5" customHeight="1" x14ac:dyDescent="0.3">
      <c r="A351" s="1">
        <v>349</v>
      </c>
      <c r="B351" s="10">
        <v>46372</v>
      </c>
      <c r="C351" s="1" t="s">
        <v>73</v>
      </c>
      <c r="D351" s="1" t="s">
        <v>78</v>
      </c>
      <c r="E351" s="1">
        <v>2150</v>
      </c>
      <c r="F351" s="1"/>
      <c r="G351" s="1"/>
      <c r="H351" s="1"/>
      <c r="I351" s="1"/>
      <c r="J351" s="1">
        <f t="shared" si="5"/>
        <v>0</v>
      </c>
      <c r="K351" s="1"/>
    </row>
    <row r="352" spans="1:11" ht="22.5" customHeight="1" x14ac:dyDescent="0.3">
      <c r="A352" s="1">
        <v>350</v>
      </c>
      <c r="B352" s="10">
        <v>46373</v>
      </c>
      <c r="C352" s="1" t="s">
        <v>73</v>
      </c>
      <c r="D352" s="1" t="s">
        <v>78</v>
      </c>
      <c r="E352" s="1">
        <v>2150</v>
      </c>
      <c r="F352" s="1"/>
      <c r="G352" s="1"/>
      <c r="H352" s="1"/>
      <c r="I352" s="1"/>
      <c r="J352" s="1">
        <f t="shared" si="5"/>
        <v>0</v>
      </c>
      <c r="K352" s="1"/>
    </row>
    <row r="353" spans="1:11" ht="22.5" customHeight="1" x14ac:dyDescent="0.3">
      <c r="A353" s="1">
        <v>351</v>
      </c>
      <c r="B353" s="10">
        <v>46374</v>
      </c>
      <c r="C353" s="1" t="s">
        <v>73</v>
      </c>
      <c r="D353" s="1" t="s">
        <v>78</v>
      </c>
      <c r="E353" s="1">
        <v>2150</v>
      </c>
      <c r="F353" s="1"/>
      <c r="G353" s="1"/>
      <c r="H353" s="1"/>
      <c r="I353" s="1"/>
      <c r="J353" s="1">
        <f t="shared" si="5"/>
        <v>0</v>
      </c>
      <c r="K353" s="1"/>
    </row>
    <row r="354" spans="1:11" ht="22.5" customHeight="1" x14ac:dyDescent="0.3">
      <c r="A354" s="1">
        <v>352</v>
      </c>
      <c r="B354" s="10">
        <v>46375</v>
      </c>
      <c r="C354" s="1" t="s">
        <v>73</v>
      </c>
      <c r="D354" s="1" t="s">
        <v>78</v>
      </c>
      <c r="E354" s="1">
        <v>2150</v>
      </c>
      <c r="F354" s="1"/>
      <c r="G354" s="1"/>
      <c r="H354" s="1"/>
      <c r="I354" s="1"/>
      <c r="J354" s="1">
        <f t="shared" si="5"/>
        <v>0</v>
      </c>
      <c r="K354" s="1"/>
    </row>
    <row r="355" spans="1:11" ht="22.5" customHeight="1" x14ac:dyDescent="0.3">
      <c r="A355" s="1">
        <v>353</v>
      </c>
      <c r="B355" s="10">
        <v>46376</v>
      </c>
      <c r="C355" s="1" t="s">
        <v>73</v>
      </c>
      <c r="D355" s="1" t="s">
        <v>78</v>
      </c>
      <c r="E355" s="1">
        <v>2150</v>
      </c>
      <c r="F355" s="1"/>
      <c r="G355" s="1"/>
      <c r="H355" s="1"/>
      <c r="I355" s="1"/>
      <c r="J355" s="1">
        <f t="shared" si="5"/>
        <v>0</v>
      </c>
      <c r="K355" s="1"/>
    </row>
    <row r="356" spans="1:11" ht="22.5" customHeight="1" x14ac:dyDescent="0.3">
      <c r="A356" s="1">
        <v>354</v>
      </c>
      <c r="B356" s="10">
        <v>46377</v>
      </c>
      <c r="C356" s="1" t="s">
        <v>73</v>
      </c>
      <c r="D356" s="1" t="s">
        <v>78</v>
      </c>
      <c r="E356" s="1">
        <v>2150</v>
      </c>
      <c r="F356" s="1"/>
      <c r="G356" s="1"/>
      <c r="H356" s="1"/>
      <c r="I356" s="1"/>
      <c r="J356" s="1">
        <f t="shared" si="5"/>
        <v>0</v>
      </c>
      <c r="K356" s="1"/>
    </row>
    <row r="357" spans="1:11" ht="22.5" customHeight="1" x14ac:dyDescent="0.3">
      <c r="A357" s="1">
        <v>355</v>
      </c>
      <c r="B357" s="10">
        <v>46378</v>
      </c>
      <c r="C357" s="1" t="s">
        <v>73</v>
      </c>
      <c r="D357" s="1" t="s">
        <v>78</v>
      </c>
      <c r="E357" s="1">
        <v>2150</v>
      </c>
      <c r="F357" s="1"/>
      <c r="G357" s="1"/>
      <c r="H357" s="1"/>
      <c r="I357" s="1"/>
      <c r="J357" s="1">
        <f t="shared" si="5"/>
        <v>0</v>
      </c>
      <c r="K357" s="1"/>
    </row>
    <row r="358" spans="1:11" ht="22.5" customHeight="1" x14ac:dyDescent="0.3">
      <c r="A358" s="1">
        <v>356</v>
      </c>
      <c r="B358" s="10">
        <v>46379</v>
      </c>
      <c r="C358" s="1" t="s">
        <v>73</v>
      </c>
      <c r="D358" s="1" t="s">
        <v>78</v>
      </c>
      <c r="E358" s="1">
        <v>2150</v>
      </c>
      <c r="F358" s="1"/>
      <c r="G358" s="1"/>
      <c r="H358" s="1"/>
      <c r="I358" s="1"/>
      <c r="J358" s="1">
        <f t="shared" si="5"/>
        <v>0</v>
      </c>
      <c r="K358" s="1"/>
    </row>
    <row r="359" spans="1:11" ht="22.5" customHeight="1" x14ac:dyDescent="0.3">
      <c r="A359" s="1">
        <v>357</v>
      </c>
      <c r="B359" s="10">
        <v>46380</v>
      </c>
      <c r="C359" s="1" t="s">
        <v>73</v>
      </c>
      <c r="D359" s="1" t="s">
        <v>78</v>
      </c>
      <c r="E359" s="1">
        <v>2150</v>
      </c>
      <c r="F359" s="1"/>
      <c r="G359" s="1"/>
      <c r="H359" s="1"/>
      <c r="I359" s="1"/>
      <c r="J359" s="1">
        <f t="shared" si="5"/>
        <v>0</v>
      </c>
      <c r="K359" s="1"/>
    </row>
    <row r="360" spans="1:11" ht="22.5" customHeight="1" x14ac:dyDescent="0.3">
      <c r="A360" s="1">
        <v>358</v>
      </c>
      <c r="B360" s="10">
        <v>46381</v>
      </c>
      <c r="C360" s="1" t="s">
        <v>73</v>
      </c>
      <c r="D360" s="1" t="s">
        <v>78</v>
      </c>
      <c r="E360" s="1">
        <v>2150</v>
      </c>
      <c r="F360" s="1"/>
      <c r="G360" s="1"/>
      <c r="H360" s="1"/>
      <c r="I360" s="1"/>
      <c r="J360" s="1">
        <f t="shared" si="5"/>
        <v>0</v>
      </c>
      <c r="K360" s="1"/>
    </row>
    <row r="361" spans="1:11" ht="22.5" customHeight="1" x14ac:dyDescent="0.3">
      <c r="A361" s="1">
        <v>359</v>
      </c>
      <c r="B361" s="10">
        <v>46382</v>
      </c>
      <c r="C361" s="1" t="s">
        <v>73</v>
      </c>
      <c r="D361" s="1" t="s">
        <v>78</v>
      </c>
      <c r="E361" s="1">
        <v>2150</v>
      </c>
      <c r="F361" s="1"/>
      <c r="G361" s="1"/>
      <c r="H361" s="1"/>
      <c r="I361" s="1"/>
      <c r="J361" s="1">
        <f t="shared" si="5"/>
        <v>0</v>
      </c>
      <c r="K361" s="1"/>
    </row>
    <row r="362" spans="1:11" ht="22.5" customHeight="1" x14ac:dyDescent="0.3">
      <c r="A362" s="1">
        <v>360</v>
      </c>
      <c r="B362" s="10">
        <v>46383</v>
      </c>
      <c r="C362" s="1" t="s">
        <v>73</v>
      </c>
      <c r="D362" s="1" t="s">
        <v>78</v>
      </c>
      <c r="E362" s="1">
        <v>2150</v>
      </c>
      <c r="F362" s="1"/>
      <c r="G362" s="1"/>
      <c r="H362" s="1"/>
      <c r="I362" s="1"/>
      <c r="J362" s="1">
        <f t="shared" si="5"/>
        <v>0</v>
      </c>
      <c r="K362" s="1"/>
    </row>
    <row r="363" spans="1:11" ht="22.5" customHeight="1" x14ac:dyDescent="0.3">
      <c r="A363" s="1">
        <v>361</v>
      </c>
      <c r="B363" s="10">
        <v>46384</v>
      </c>
      <c r="C363" s="1" t="s">
        <v>73</v>
      </c>
      <c r="D363" s="1" t="s">
        <v>78</v>
      </c>
      <c r="E363" s="1">
        <v>2150</v>
      </c>
      <c r="F363" s="1"/>
      <c r="G363" s="1"/>
      <c r="H363" s="1"/>
      <c r="I363" s="1"/>
      <c r="J363" s="1">
        <f t="shared" si="5"/>
        <v>0</v>
      </c>
      <c r="K363" s="1"/>
    </row>
    <row r="364" spans="1:11" ht="22.5" customHeight="1" x14ac:dyDescent="0.3">
      <c r="A364" s="1">
        <v>362</v>
      </c>
      <c r="B364" s="10">
        <v>46385</v>
      </c>
      <c r="C364" s="1" t="s">
        <v>73</v>
      </c>
      <c r="D364" s="1" t="s">
        <v>78</v>
      </c>
      <c r="E364" s="1">
        <v>2150</v>
      </c>
      <c r="F364" s="1"/>
      <c r="G364" s="1"/>
      <c r="H364" s="1"/>
      <c r="I364" s="1"/>
      <c r="J364" s="1">
        <f t="shared" si="5"/>
        <v>0</v>
      </c>
      <c r="K364" s="1"/>
    </row>
    <row r="365" spans="1:11" ht="22.5" customHeight="1" x14ac:dyDescent="0.3">
      <c r="A365" s="1">
        <v>363</v>
      </c>
      <c r="B365" s="10">
        <v>46386</v>
      </c>
      <c r="C365" s="1" t="s">
        <v>73</v>
      </c>
      <c r="D365" s="1" t="s">
        <v>78</v>
      </c>
      <c r="E365" s="1">
        <v>2150</v>
      </c>
      <c r="F365" s="1"/>
      <c r="G365" s="1"/>
      <c r="H365" s="1"/>
      <c r="I365" s="1"/>
      <c r="J365" s="1">
        <f t="shared" si="5"/>
        <v>0</v>
      </c>
      <c r="K365" s="1"/>
    </row>
    <row r="366" spans="1:11" ht="22.5" customHeight="1" x14ac:dyDescent="0.3">
      <c r="A366" s="1">
        <v>364</v>
      </c>
      <c r="B366" s="10">
        <v>46387</v>
      </c>
      <c r="C366" s="1" t="s">
        <v>73</v>
      </c>
      <c r="D366" s="1" t="s">
        <v>78</v>
      </c>
      <c r="E366" s="1">
        <v>2150</v>
      </c>
      <c r="F366" s="1"/>
      <c r="G366" s="1"/>
      <c r="H366" s="1"/>
      <c r="I366" s="1"/>
      <c r="J366" s="1">
        <f t="shared" si="5"/>
        <v>0</v>
      </c>
      <c r="K366" s="1"/>
    </row>
    <row r="367" spans="1:11" ht="22.5" customHeight="1" x14ac:dyDescent="0.3">
      <c r="A367" s="1">
        <v>365</v>
      </c>
      <c r="B367" s="10">
        <v>46388</v>
      </c>
      <c r="C367" s="1" t="s">
        <v>73</v>
      </c>
      <c r="D367" s="1" t="s">
        <v>78</v>
      </c>
      <c r="E367" s="1">
        <v>2150</v>
      </c>
      <c r="F367" s="1"/>
      <c r="G367" s="1"/>
      <c r="H367" s="1"/>
      <c r="I367" s="1"/>
      <c r="J367" s="1">
        <f t="shared" si="5"/>
        <v>0</v>
      </c>
      <c r="K367" s="1"/>
    </row>
    <row r="368" spans="1:11" ht="22.5" customHeight="1" x14ac:dyDescent="0.3">
      <c r="A368" s="1"/>
      <c r="B368" s="10"/>
      <c r="C368" s="1"/>
      <c r="D368" s="1"/>
      <c r="E368" s="1"/>
      <c r="F368" s="1"/>
      <c r="G368" s="1"/>
      <c r="H368" s="1"/>
      <c r="I368" s="1"/>
      <c r="J368" s="1"/>
      <c r="K368" s="1"/>
    </row>
    <row r="369" spans="1:11" ht="22.5" customHeight="1" x14ac:dyDescent="0.3">
      <c r="A369" s="1"/>
      <c r="B369" s="10"/>
      <c r="C369" s="1"/>
      <c r="D369" s="1"/>
      <c r="E369" s="1"/>
      <c r="F369" s="1"/>
      <c r="G369" s="1"/>
      <c r="H369" s="1"/>
      <c r="I369" s="1"/>
      <c r="J369" s="1"/>
      <c r="K369" s="1"/>
    </row>
    <row r="370" spans="1:11" ht="22.5" customHeight="1" x14ac:dyDescent="0.3">
      <c r="A370" s="1"/>
      <c r="B370" s="10"/>
      <c r="C370" s="1"/>
      <c r="D370" s="1"/>
      <c r="E370" s="1"/>
      <c r="F370" s="1"/>
      <c r="G370" s="1"/>
      <c r="H370" s="1"/>
      <c r="I370" s="1"/>
      <c r="J370" s="1"/>
      <c r="K370" s="1"/>
    </row>
    <row r="371" spans="1:11" ht="22.5" customHeight="1" x14ac:dyDescent="0.3">
      <c r="A371" s="1"/>
      <c r="B371" s="10"/>
      <c r="C371" s="1"/>
      <c r="D371" s="1"/>
      <c r="E371" s="1"/>
      <c r="F371" s="1"/>
      <c r="G371" s="1"/>
      <c r="H371" s="1"/>
      <c r="I371" s="1"/>
      <c r="J371" s="1"/>
      <c r="K371" s="1"/>
    </row>
  </sheetData>
  <autoFilter ref="A2:K2" xr:uid="{00000000-0009-0000-0000-000021000000}"/>
  <mergeCells count="3">
    <mergeCell ref="A1:K1"/>
    <mergeCell ref="N4:O4"/>
    <mergeCell ref="M5:P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Worksheet____22"/>
  <dimension ref="B1:R371"/>
  <sheetViews>
    <sheetView rightToLeft="1" topLeftCell="B1" workbookViewId="0">
      <selection activeCell="O20" sqref="O20"/>
    </sheetView>
  </sheetViews>
  <sheetFormatPr defaultRowHeight="21.75" customHeight="1" x14ac:dyDescent="0.3"/>
  <cols>
    <col min="2" max="2" width="4.1640625" customWidth="1"/>
    <col min="3" max="4" width="12.9140625" customWidth="1"/>
    <col min="5" max="5" width="19" customWidth="1"/>
    <col min="6" max="6" width="10.83203125" customWidth="1"/>
    <col min="7" max="7" width="12.25" customWidth="1"/>
    <col min="8" max="8" width="11.5" customWidth="1"/>
    <col min="9" max="9" width="13.4140625" customWidth="1"/>
    <col min="10" max="10" width="11.5" customWidth="1"/>
    <col min="11" max="11" width="12.5" customWidth="1"/>
    <col min="12" max="12" width="23.1640625" customWidth="1"/>
  </cols>
  <sheetData>
    <row r="1" spans="2:18" ht="21.75" customHeight="1" x14ac:dyDescent="0.3">
      <c r="B1" s="273" t="s">
        <v>79</v>
      </c>
      <c r="C1" s="273"/>
      <c r="D1" s="273"/>
      <c r="E1" s="273"/>
      <c r="F1" s="273"/>
      <c r="G1" s="273"/>
      <c r="H1" s="273"/>
      <c r="I1" s="273"/>
      <c r="J1" s="273"/>
      <c r="K1" s="273"/>
      <c r="L1" s="273"/>
    </row>
    <row r="2" spans="2:18" ht="21.75" customHeight="1" x14ac:dyDescent="0.35">
      <c r="B2" s="8" t="s">
        <v>0</v>
      </c>
      <c r="C2" s="9" t="s">
        <v>7</v>
      </c>
      <c r="D2" s="5" t="s">
        <v>2</v>
      </c>
      <c r="E2" s="5" t="s">
        <v>13</v>
      </c>
      <c r="F2" s="5" t="s">
        <v>14</v>
      </c>
      <c r="G2" s="5" t="s">
        <v>1</v>
      </c>
      <c r="H2" s="5" t="s">
        <v>5</v>
      </c>
      <c r="I2" s="5" t="s">
        <v>4</v>
      </c>
      <c r="J2" s="5" t="s">
        <v>12</v>
      </c>
      <c r="K2" s="5" t="s">
        <v>6</v>
      </c>
      <c r="L2" s="7" t="s">
        <v>3</v>
      </c>
    </row>
    <row r="3" spans="2:18" ht="21.75" customHeight="1" x14ac:dyDescent="0.3">
      <c r="B3" s="1">
        <v>1</v>
      </c>
      <c r="C3" s="10">
        <v>46024</v>
      </c>
      <c r="D3" s="1" t="s">
        <v>73</v>
      </c>
      <c r="E3" s="1" t="s">
        <v>80</v>
      </c>
      <c r="F3" s="1">
        <v>1300</v>
      </c>
      <c r="G3" s="1">
        <v>1</v>
      </c>
      <c r="H3" s="1"/>
      <c r="I3" s="1"/>
      <c r="J3" s="1"/>
      <c r="K3" s="1">
        <f>F3*G3-H3-I3+J3</f>
        <v>1300</v>
      </c>
      <c r="L3" s="1"/>
      <c r="N3" s="13"/>
      <c r="O3" s="13"/>
      <c r="P3" s="13"/>
      <c r="Q3" s="13"/>
      <c r="R3" s="13"/>
    </row>
    <row r="4" spans="2:18" ht="21.75" customHeight="1" x14ac:dyDescent="0.3">
      <c r="B4" s="1">
        <v>2</v>
      </c>
      <c r="C4" s="10">
        <v>46025</v>
      </c>
      <c r="D4" s="1" t="s">
        <v>73</v>
      </c>
      <c r="E4" s="1" t="s">
        <v>80</v>
      </c>
      <c r="F4" s="1">
        <v>1300</v>
      </c>
      <c r="G4" s="1"/>
      <c r="H4" s="1"/>
      <c r="I4" s="1"/>
      <c r="J4" s="1"/>
      <c r="K4" s="1">
        <f t="shared" ref="K4:K67" si="0">F4*G4-H4-I4+J4</f>
        <v>0</v>
      </c>
      <c r="L4" s="1"/>
      <c r="N4" s="11"/>
      <c r="O4" s="276" t="s">
        <v>18</v>
      </c>
      <c r="P4" s="276"/>
      <c r="Q4" s="11"/>
      <c r="R4" s="11"/>
    </row>
    <row r="5" spans="2:18" ht="21.75" customHeight="1" x14ac:dyDescent="0.3">
      <c r="B5" s="1">
        <v>3</v>
      </c>
      <c r="C5" s="10">
        <v>46026</v>
      </c>
      <c r="D5" s="1" t="s">
        <v>73</v>
      </c>
      <c r="E5" s="1" t="s">
        <v>80</v>
      </c>
      <c r="F5" s="1">
        <v>1300</v>
      </c>
      <c r="G5" s="1"/>
      <c r="H5" s="1"/>
      <c r="I5" s="1"/>
      <c r="J5" s="1"/>
      <c r="K5" s="1">
        <f t="shared" si="0"/>
        <v>0</v>
      </c>
      <c r="L5" s="1"/>
      <c r="N5" s="274" t="s">
        <v>17</v>
      </c>
      <c r="O5" s="274"/>
      <c r="P5" s="274"/>
      <c r="Q5" s="274"/>
      <c r="R5" s="12">
        <f>SUM(K2:K368)</f>
        <v>1300</v>
      </c>
    </row>
    <row r="6" spans="2:18" ht="21.75" customHeight="1" x14ac:dyDescent="0.3">
      <c r="B6" s="1">
        <v>4</v>
      </c>
      <c r="C6" s="10">
        <v>46027</v>
      </c>
      <c r="D6" s="1" t="s">
        <v>73</v>
      </c>
      <c r="E6" s="1" t="s">
        <v>80</v>
      </c>
      <c r="F6" s="1">
        <v>1300</v>
      </c>
      <c r="G6" s="1"/>
      <c r="H6" s="1"/>
      <c r="I6" s="1"/>
      <c r="J6" s="1"/>
      <c r="K6" s="1">
        <f t="shared" si="0"/>
        <v>0</v>
      </c>
      <c r="L6" s="1"/>
      <c r="N6" s="11"/>
      <c r="O6" s="11"/>
      <c r="P6" s="11"/>
      <c r="Q6" s="11"/>
      <c r="R6" s="11"/>
    </row>
    <row r="7" spans="2:18" ht="21.75" customHeight="1" x14ac:dyDescent="0.3">
      <c r="B7" s="1">
        <v>5</v>
      </c>
      <c r="C7" s="10">
        <v>46028</v>
      </c>
      <c r="D7" s="1" t="s">
        <v>73</v>
      </c>
      <c r="E7" s="1" t="s">
        <v>80</v>
      </c>
      <c r="F7" s="1">
        <v>1300</v>
      </c>
      <c r="G7" s="1"/>
      <c r="H7" s="1"/>
      <c r="I7" s="1"/>
      <c r="J7" s="1"/>
      <c r="K7" s="1">
        <f t="shared" si="0"/>
        <v>0</v>
      </c>
      <c r="L7" s="1"/>
      <c r="N7" s="11"/>
      <c r="O7" s="11"/>
      <c r="P7" s="11"/>
      <c r="Q7" s="11"/>
      <c r="R7" s="11"/>
    </row>
    <row r="8" spans="2:18" ht="21.75" customHeight="1" x14ac:dyDescent="0.3">
      <c r="B8" s="1">
        <v>6</v>
      </c>
      <c r="C8" s="10">
        <v>46029</v>
      </c>
      <c r="D8" s="1" t="s">
        <v>73</v>
      </c>
      <c r="E8" s="1" t="s">
        <v>80</v>
      </c>
      <c r="F8" s="1">
        <v>1300</v>
      </c>
      <c r="G8" s="1"/>
      <c r="H8" s="1"/>
      <c r="I8" s="1"/>
      <c r="J8" s="1"/>
      <c r="K8" s="1">
        <f t="shared" si="0"/>
        <v>0</v>
      </c>
      <c r="L8" s="1"/>
      <c r="N8" s="11"/>
      <c r="O8" s="11"/>
      <c r="P8" s="11"/>
      <c r="Q8" s="11"/>
      <c r="R8" s="11"/>
    </row>
    <row r="9" spans="2:18" ht="21.75" customHeight="1" x14ac:dyDescent="0.3">
      <c r="B9" s="1">
        <v>7</v>
      </c>
      <c r="C9" s="10">
        <v>46030</v>
      </c>
      <c r="D9" s="1" t="s">
        <v>73</v>
      </c>
      <c r="E9" s="1" t="s">
        <v>80</v>
      </c>
      <c r="F9" s="1">
        <v>1300</v>
      </c>
      <c r="G9" s="1"/>
      <c r="H9" s="1"/>
      <c r="I9" s="1"/>
      <c r="J9" s="1"/>
      <c r="K9" s="1">
        <f t="shared" si="0"/>
        <v>0</v>
      </c>
      <c r="L9" s="1"/>
      <c r="N9" s="11"/>
      <c r="O9" s="11"/>
      <c r="P9" s="11"/>
      <c r="Q9" s="11"/>
      <c r="R9" s="11"/>
    </row>
    <row r="10" spans="2:18" ht="21.75" customHeight="1" x14ac:dyDescent="0.3">
      <c r="B10" s="1">
        <v>8</v>
      </c>
      <c r="C10" s="10">
        <v>46031</v>
      </c>
      <c r="D10" s="1" t="s">
        <v>73</v>
      </c>
      <c r="E10" s="1" t="s">
        <v>80</v>
      </c>
      <c r="F10" s="1">
        <v>1300</v>
      </c>
      <c r="G10" s="1"/>
      <c r="H10" s="1"/>
      <c r="I10" s="1"/>
      <c r="J10" s="1"/>
      <c r="K10" s="1">
        <f t="shared" si="0"/>
        <v>0</v>
      </c>
      <c r="L10" s="1"/>
    </row>
    <row r="11" spans="2:18" ht="21.75" customHeight="1" x14ac:dyDescent="0.3">
      <c r="B11" s="1">
        <v>9</v>
      </c>
      <c r="C11" s="10">
        <v>46032</v>
      </c>
      <c r="D11" s="1" t="s">
        <v>73</v>
      </c>
      <c r="E11" s="1" t="s">
        <v>80</v>
      </c>
      <c r="F11" s="1">
        <v>1300</v>
      </c>
      <c r="G11" s="1"/>
      <c r="H11" s="1"/>
      <c r="I11" s="1"/>
      <c r="J11" s="1"/>
      <c r="K11" s="1">
        <f t="shared" si="0"/>
        <v>0</v>
      </c>
      <c r="L11" s="1"/>
    </row>
    <row r="12" spans="2:18" ht="21.75" customHeight="1" x14ac:dyDescent="0.3">
      <c r="B12" s="1">
        <v>10</v>
      </c>
      <c r="C12" s="10">
        <v>46033</v>
      </c>
      <c r="D12" s="1" t="s">
        <v>73</v>
      </c>
      <c r="E12" s="1" t="s">
        <v>80</v>
      </c>
      <c r="F12" s="1">
        <v>1300</v>
      </c>
      <c r="G12" s="1"/>
      <c r="H12" s="1"/>
      <c r="I12" s="1"/>
      <c r="J12" s="1"/>
      <c r="K12" s="1">
        <f t="shared" si="0"/>
        <v>0</v>
      </c>
      <c r="L12" s="1"/>
    </row>
    <row r="13" spans="2:18" ht="21.75" customHeight="1" x14ac:dyDescent="0.3">
      <c r="B13" s="1">
        <v>11</v>
      </c>
      <c r="C13" s="10">
        <v>46034</v>
      </c>
      <c r="D13" s="1" t="s">
        <v>73</v>
      </c>
      <c r="E13" s="1" t="s">
        <v>80</v>
      </c>
      <c r="F13" s="1">
        <v>1300</v>
      </c>
      <c r="G13" s="1"/>
      <c r="H13" s="1"/>
      <c r="I13" s="1"/>
      <c r="J13" s="1"/>
      <c r="K13" s="1">
        <f t="shared" si="0"/>
        <v>0</v>
      </c>
      <c r="L13" s="1"/>
    </row>
    <row r="14" spans="2:18" ht="21.75" customHeight="1" x14ac:dyDescent="0.3">
      <c r="B14" s="1">
        <v>12</v>
      </c>
      <c r="C14" s="10">
        <v>46035</v>
      </c>
      <c r="D14" s="1" t="s">
        <v>73</v>
      </c>
      <c r="E14" s="1" t="s">
        <v>80</v>
      </c>
      <c r="F14" s="1">
        <v>1300</v>
      </c>
      <c r="G14" s="1"/>
      <c r="H14" s="1"/>
      <c r="I14" s="1"/>
      <c r="J14" s="1"/>
      <c r="K14" s="1">
        <f t="shared" si="0"/>
        <v>0</v>
      </c>
      <c r="L14" s="1"/>
    </row>
    <row r="15" spans="2:18" ht="21.75" customHeight="1" x14ac:dyDescent="0.3">
      <c r="B15" s="1">
        <v>13</v>
      </c>
      <c r="C15" s="10">
        <v>46036</v>
      </c>
      <c r="D15" s="1" t="s">
        <v>73</v>
      </c>
      <c r="E15" s="1" t="s">
        <v>80</v>
      </c>
      <c r="F15" s="1">
        <v>1300</v>
      </c>
      <c r="G15" s="1"/>
      <c r="H15" s="1"/>
      <c r="I15" s="1"/>
      <c r="J15" s="1"/>
      <c r="K15" s="1">
        <f t="shared" si="0"/>
        <v>0</v>
      </c>
      <c r="L15" s="1"/>
    </row>
    <row r="16" spans="2:18" ht="21.75" customHeight="1" x14ac:dyDescent="0.3">
      <c r="B16" s="1">
        <v>14</v>
      </c>
      <c r="C16" s="10">
        <v>46037</v>
      </c>
      <c r="D16" s="1" t="s">
        <v>73</v>
      </c>
      <c r="E16" s="1" t="s">
        <v>80</v>
      </c>
      <c r="F16" s="1">
        <v>1300</v>
      </c>
      <c r="G16" s="1"/>
      <c r="H16" s="1"/>
      <c r="I16" s="1"/>
      <c r="J16" s="1"/>
      <c r="K16" s="1">
        <f t="shared" si="0"/>
        <v>0</v>
      </c>
      <c r="L16" s="1"/>
    </row>
    <row r="17" spans="2:12" ht="21.75" customHeight="1" x14ac:dyDescent="0.3">
      <c r="B17" s="1">
        <v>15</v>
      </c>
      <c r="C17" s="10">
        <v>46038</v>
      </c>
      <c r="D17" s="1" t="s">
        <v>73</v>
      </c>
      <c r="E17" s="1" t="s">
        <v>80</v>
      </c>
      <c r="F17" s="1">
        <v>1300</v>
      </c>
      <c r="G17" s="1"/>
      <c r="H17" s="1"/>
      <c r="I17" s="1"/>
      <c r="J17" s="1"/>
      <c r="K17" s="1">
        <f t="shared" si="0"/>
        <v>0</v>
      </c>
      <c r="L17" s="1"/>
    </row>
    <row r="18" spans="2:12" ht="21.75" customHeight="1" x14ac:dyDescent="0.3">
      <c r="B18" s="1">
        <v>16</v>
      </c>
      <c r="C18" s="10">
        <v>46039</v>
      </c>
      <c r="D18" s="1" t="s">
        <v>73</v>
      </c>
      <c r="E18" s="1" t="s">
        <v>80</v>
      </c>
      <c r="F18" s="1">
        <v>1300</v>
      </c>
      <c r="G18" s="1"/>
      <c r="H18" s="1"/>
      <c r="I18" s="1"/>
      <c r="J18" s="1"/>
      <c r="K18" s="1">
        <f t="shared" si="0"/>
        <v>0</v>
      </c>
      <c r="L18" s="1"/>
    </row>
    <row r="19" spans="2:12" ht="21.75" customHeight="1" x14ac:dyDescent="0.3">
      <c r="B19" s="1">
        <v>17</v>
      </c>
      <c r="C19" s="10">
        <v>46040</v>
      </c>
      <c r="D19" s="1" t="s">
        <v>73</v>
      </c>
      <c r="E19" s="1" t="s">
        <v>80</v>
      </c>
      <c r="F19" s="1">
        <v>1300</v>
      </c>
      <c r="G19" s="1"/>
      <c r="H19" s="1"/>
      <c r="I19" s="1"/>
      <c r="J19" s="1"/>
      <c r="K19" s="1">
        <f t="shared" si="0"/>
        <v>0</v>
      </c>
      <c r="L19" s="1"/>
    </row>
    <row r="20" spans="2:12" ht="21.75" customHeight="1" x14ac:dyDescent="0.3">
      <c r="B20" s="1">
        <v>18</v>
      </c>
      <c r="C20" s="10">
        <v>46041</v>
      </c>
      <c r="D20" s="1" t="s">
        <v>73</v>
      </c>
      <c r="E20" s="1" t="s">
        <v>80</v>
      </c>
      <c r="F20" s="1">
        <v>1300</v>
      </c>
      <c r="G20" s="1"/>
      <c r="H20" s="1"/>
      <c r="I20" s="1"/>
      <c r="J20" s="1"/>
      <c r="K20" s="1">
        <f t="shared" si="0"/>
        <v>0</v>
      </c>
      <c r="L20" s="1"/>
    </row>
    <row r="21" spans="2:12" ht="21.75" customHeight="1" x14ac:dyDescent="0.3">
      <c r="B21" s="1">
        <v>19</v>
      </c>
      <c r="C21" s="10">
        <v>46042</v>
      </c>
      <c r="D21" s="1" t="s">
        <v>73</v>
      </c>
      <c r="E21" s="1" t="s">
        <v>80</v>
      </c>
      <c r="F21" s="1">
        <v>1300</v>
      </c>
      <c r="G21" s="1"/>
      <c r="H21" s="1"/>
      <c r="I21" s="1"/>
      <c r="J21" s="1"/>
      <c r="K21" s="1">
        <f t="shared" si="0"/>
        <v>0</v>
      </c>
      <c r="L21" s="1"/>
    </row>
    <row r="22" spans="2:12" ht="21.75" customHeight="1" x14ac:dyDescent="0.3">
      <c r="B22" s="1">
        <v>20</v>
      </c>
      <c r="C22" s="10">
        <v>46043</v>
      </c>
      <c r="D22" s="1" t="s">
        <v>73</v>
      </c>
      <c r="E22" s="1" t="s">
        <v>80</v>
      </c>
      <c r="F22" s="1">
        <v>1300</v>
      </c>
      <c r="G22" s="1"/>
      <c r="H22" s="1"/>
      <c r="I22" s="1"/>
      <c r="J22" s="1"/>
      <c r="K22" s="1">
        <f t="shared" si="0"/>
        <v>0</v>
      </c>
      <c r="L22" s="1"/>
    </row>
    <row r="23" spans="2:12" ht="21.75" customHeight="1" x14ac:dyDescent="0.3">
      <c r="B23" s="1">
        <v>21</v>
      </c>
      <c r="C23" s="10">
        <v>46044</v>
      </c>
      <c r="D23" s="1" t="s">
        <v>73</v>
      </c>
      <c r="E23" s="1" t="s">
        <v>80</v>
      </c>
      <c r="F23" s="1">
        <v>1300</v>
      </c>
      <c r="G23" s="1"/>
      <c r="H23" s="1"/>
      <c r="I23" s="1"/>
      <c r="J23" s="1"/>
      <c r="K23" s="1">
        <f t="shared" si="0"/>
        <v>0</v>
      </c>
      <c r="L23" s="1"/>
    </row>
    <row r="24" spans="2:12" ht="21.75" customHeight="1" x14ac:dyDescent="0.3">
      <c r="B24" s="1">
        <v>22</v>
      </c>
      <c r="C24" s="10">
        <v>46045</v>
      </c>
      <c r="D24" s="1" t="s">
        <v>73</v>
      </c>
      <c r="E24" s="1" t="s">
        <v>80</v>
      </c>
      <c r="F24" s="1">
        <v>1300</v>
      </c>
      <c r="G24" s="1"/>
      <c r="H24" s="1"/>
      <c r="I24" s="1"/>
      <c r="J24" s="1"/>
      <c r="K24" s="1">
        <f t="shared" si="0"/>
        <v>0</v>
      </c>
      <c r="L24" s="1"/>
    </row>
    <row r="25" spans="2:12" ht="21.75" customHeight="1" x14ac:dyDescent="0.3">
      <c r="B25" s="1">
        <v>23</v>
      </c>
      <c r="C25" s="10">
        <v>46046</v>
      </c>
      <c r="D25" s="1" t="s">
        <v>73</v>
      </c>
      <c r="E25" s="1" t="s">
        <v>80</v>
      </c>
      <c r="F25" s="1">
        <v>1300</v>
      </c>
      <c r="G25" s="1"/>
      <c r="H25" s="1"/>
      <c r="I25" s="1"/>
      <c r="J25" s="1"/>
      <c r="K25" s="1">
        <f t="shared" si="0"/>
        <v>0</v>
      </c>
      <c r="L25" s="1"/>
    </row>
    <row r="26" spans="2:12" ht="21.75" customHeight="1" x14ac:dyDescent="0.3">
      <c r="B26" s="1">
        <v>24</v>
      </c>
      <c r="C26" s="10">
        <v>46047</v>
      </c>
      <c r="D26" s="1" t="s">
        <v>73</v>
      </c>
      <c r="E26" s="1" t="s">
        <v>80</v>
      </c>
      <c r="F26" s="1">
        <v>1300</v>
      </c>
      <c r="G26" s="1"/>
      <c r="H26" s="1"/>
      <c r="I26" s="1"/>
      <c r="J26" s="1"/>
      <c r="K26" s="1">
        <f t="shared" si="0"/>
        <v>0</v>
      </c>
      <c r="L26" s="1"/>
    </row>
    <row r="27" spans="2:12" ht="21.75" customHeight="1" x14ac:dyDescent="0.3">
      <c r="B27" s="1">
        <v>25</v>
      </c>
      <c r="C27" s="10">
        <v>46048</v>
      </c>
      <c r="D27" s="1" t="s">
        <v>73</v>
      </c>
      <c r="E27" s="1" t="s">
        <v>80</v>
      </c>
      <c r="F27" s="1">
        <v>1300</v>
      </c>
      <c r="G27" s="1"/>
      <c r="H27" s="1"/>
      <c r="I27" s="1"/>
      <c r="J27" s="1"/>
      <c r="K27" s="1">
        <f t="shared" si="0"/>
        <v>0</v>
      </c>
      <c r="L27" s="1"/>
    </row>
    <row r="28" spans="2:12" ht="21.75" customHeight="1" x14ac:dyDescent="0.3">
      <c r="B28" s="1">
        <v>26</v>
      </c>
      <c r="C28" s="10">
        <v>46049</v>
      </c>
      <c r="D28" s="1" t="s">
        <v>73</v>
      </c>
      <c r="E28" s="1" t="s">
        <v>80</v>
      </c>
      <c r="F28" s="1">
        <v>1300</v>
      </c>
      <c r="G28" s="1"/>
      <c r="H28" s="1"/>
      <c r="I28" s="1"/>
      <c r="J28" s="1"/>
      <c r="K28" s="1">
        <f t="shared" si="0"/>
        <v>0</v>
      </c>
      <c r="L28" s="1"/>
    </row>
    <row r="29" spans="2:12" ht="21.75" customHeight="1" x14ac:dyDescent="0.3">
      <c r="B29" s="1">
        <v>27</v>
      </c>
      <c r="C29" s="10">
        <v>46050</v>
      </c>
      <c r="D29" s="1" t="s">
        <v>73</v>
      </c>
      <c r="E29" s="1" t="s">
        <v>80</v>
      </c>
      <c r="F29" s="1">
        <v>1300</v>
      </c>
      <c r="G29" s="1"/>
      <c r="H29" s="1"/>
      <c r="I29" s="1"/>
      <c r="J29" s="1"/>
      <c r="K29" s="1">
        <f t="shared" si="0"/>
        <v>0</v>
      </c>
      <c r="L29" s="1"/>
    </row>
    <row r="30" spans="2:12" ht="21.75" customHeight="1" x14ac:dyDescent="0.3">
      <c r="B30" s="1">
        <v>28</v>
      </c>
      <c r="C30" s="10">
        <v>46051</v>
      </c>
      <c r="D30" s="1" t="s">
        <v>73</v>
      </c>
      <c r="E30" s="1" t="s">
        <v>80</v>
      </c>
      <c r="F30" s="1">
        <v>1300</v>
      </c>
      <c r="G30" s="1"/>
      <c r="H30" s="1"/>
      <c r="I30" s="1"/>
      <c r="J30" s="1"/>
      <c r="K30" s="1">
        <f t="shared" si="0"/>
        <v>0</v>
      </c>
      <c r="L30" s="1"/>
    </row>
    <row r="31" spans="2:12" ht="21.75" customHeight="1" x14ac:dyDescent="0.3">
      <c r="B31" s="1">
        <v>29</v>
      </c>
      <c r="C31" s="10">
        <v>46052</v>
      </c>
      <c r="D31" s="1" t="s">
        <v>73</v>
      </c>
      <c r="E31" s="1" t="s">
        <v>80</v>
      </c>
      <c r="F31" s="1">
        <v>1300</v>
      </c>
      <c r="G31" s="1"/>
      <c r="H31" s="1"/>
      <c r="I31" s="1"/>
      <c r="J31" s="1"/>
      <c r="K31" s="1">
        <f t="shared" si="0"/>
        <v>0</v>
      </c>
      <c r="L31" s="1"/>
    </row>
    <row r="32" spans="2:12" ht="21.75" customHeight="1" x14ac:dyDescent="0.3">
      <c r="B32" s="1">
        <v>30</v>
      </c>
      <c r="C32" s="10">
        <v>46053</v>
      </c>
      <c r="D32" s="1" t="s">
        <v>73</v>
      </c>
      <c r="E32" s="1" t="s">
        <v>80</v>
      </c>
      <c r="F32" s="1">
        <v>1300</v>
      </c>
      <c r="G32" s="1"/>
      <c r="H32" s="1"/>
      <c r="I32" s="1"/>
      <c r="J32" s="1"/>
      <c r="K32" s="1">
        <f t="shared" si="0"/>
        <v>0</v>
      </c>
      <c r="L32" s="1"/>
    </row>
    <row r="33" spans="2:12" ht="21.75" customHeight="1" x14ac:dyDescent="0.3">
      <c r="B33" s="1">
        <v>31</v>
      </c>
      <c r="C33" s="10">
        <v>46054</v>
      </c>
      <c r="D33" s="1" t="s">
        <v>73</v>
      </c>
      <c r="E33" s="1" t="s">
        <v>80</v>
      </c>
      <c r="F33" s="1">
        <v>1300</v>
      </c>
      <c r="G33" s="1"/>
      <c r="H33" s="1"/>
      <c r="I33" s="1"/>
      <c r="J33" s="1"/>
      <c r="K33" s="1">
        <f t="shared" si="0"/>
        <v>0</v>
      </c>
      <c r="L33" s="1"/>
    </row>
    <row r="34" spans="2:12" ht="21.75" customHeight="1" x14ac:dyDescent="0.3">
      <c r="B34" s="1">
        <v>32</v>
      </c>
      <c r="C34" s="10">
        <v>46055</v>
      </c>
      <c r="D34" s="1" t="s">
        <v>73</v>
      </c>
      <c r="E34" s="1" t="s">
        <v>80</v>
      </c>
      <c r="F34" s="1">
        <v>1300</v>
      </c>
      <c r="G34" s="1"/>
      <c r="H34" s="1"/>
      <c r="I34" s="1"/>
      <c r="J34" s="1"/>
      <c r="K34" s="1">
        <f t="shared" si="0"/>
        <v>0</v>
      </c>
      <c r="L34" s="1"/>
    </row>
    <row r="35" spans="2:12" ht="21.75" customHeight="1" x14ac:dyDescent="0.3">
      <c r="B35" s="1">
        <v>33</v>
      </c>
      <c r="C35" s="10">
        <v>46056</v>
      </c>
      <c r="D35" s="1" t="s">
        <v>73</v>
      </c>
      <c r="E35" s="1" t="s">
        <v>80</v>
      </c>
      <c r="F35" s="1">
        <v>1300</v>
      </c>
      <c r="G35" s="1"/>
      <c r="H35" s="1"/>
      <c r="I35" s="1"/>
      <c r="J35" s="1"/>
      <c r="K35" s="1">
        <f t="shared" si="0"/>
        <v>0</v>
      </c>
      <c r="L35" s="1"/>
    </row>
    <row r="36" spans="2:12" ht="21.75" customHeight="1" x14ac:dyDescent="0.3">
      <c r="B36" s="1">
        <v>34</v>
      </c>
      <c r="C36" s="10">
        <v>46057</v>
      </c>
      <c r="D36" s="1" t="s">
        <v>73</v>
      </c>
      <c r="E36" s="1" t="s">
        <v>80</v>
      </c>
      <c r="F36" s="1">
        <v>1300</v>
      </c>
      <c r="G36" s="1"/>
      <c r="H36" s="1"/>
      <c r="I36" s="1"/>
      <c r="J36" s="1"/>
      <c r="K36" s="1">
        <f t="shared" si="0"/>
        <v>0</v>
      </c>
      <c r="L36" s="1"/>
    </row>
    <row r="37" spans="2:12" ht="21.75" customHeight="1" x14ac:dyDescent="0.3">
      <c r="B37" s="1">
        <v>35</v>
      </c>
      <c r="C37" s="10">
        <v>46058</v>
      </c>
      <c r="D37" s="1" t="s">
        <v>73</v>
      </c>
      <c r="E37" s="1" t="s">
        <v>80</v>
      </c>
      <c r="F37" s="1">
        <v>1300</v>
      </c>
      <c r="G37" s="1"/>
      <c r="H37" s="1"/>
      <c r="I37" s="1"/>
      <c r="J37" s="1"/>
      <c r="K37" s="1">
        <f t="shared" si="0"/>
        <v>0</v>
      </c>
      <c r="L37" s="1"/>
    </row>
    <row r="38" spans="2:12" ht="21.75" customHeight="1" x14ac:dyDescent="0.3">
      <c r="B38" s="1">
        <v>36</v>
      </c>
      <c r="C38" s="10">
        <v>46059</v>
      </c>
      <c r="D38" s="1" t="s">
        <v>73</v>
      </c>
      <c r="E38" s="1" t="s">
        <v>80</v>
      </c>
      <c r="F38" s="1">
        <v>1300</v>
      </c>
      <c r="G38" s="1"/>
      <c r="H38" s="1"/>
      <c r="I38" s="1"/>
      <c r="J38" s="1"/>
      <c r="K38" s="1">
        <f t="shared" si="0"/>
        <v>0</v>
      </c>
      <c r="L38" s="1"/>
    </row>
    <row r="39" spans="2:12" ht="21.75" customHeight="1" x14ac:dyDescent="0.3">
      <c r="B39" s="1">
        <v>37</v>
      </c>
      <c r="C39" s="10">
        <v>46060</v>
      </c>
      <c r="D39" s="1" t="s">
        <v>73</v>
      </c>
      <c r="E39" s="1" t="s">
        <v>80</v>
      </c>
      <c r="F39" s="1">
        <v>1300</v>
      </c>
      <c r="G39" s="1"/>
      <c r="H39" s="1"/>
      <c r="I39" s="1"/>
      <c r="J39" s="1"/>
      <c r="K39" s="1">
        <f t="shared" si="0"/>
        <v>0</v>
      </c>
      <c r="L39" s="1"/>
    </row>
    <row r="40" spans="2:12" ht="21.75" customHeight="1" x14ac:dyDescent="0.3">
      <c r="B40" s="1">
        <v>38</v>
      </c>
      <c r="C40" s="10">
        <v>46061</v>
      </c>
      <c r="D40" s="1" t="s">
        <v>73</v>
      </c>
      <c r="E40" s="1" t="s">
        <v>80</v>
      </c>
      <c r="F40" s="1">
        <v>1300</v>
      </c>
      <c r="G40" s="1"/>
      <c r="H40" s="1"/>
      <c r="I40" s="1"/>
      <c r="J40" s="1"/>
      <c r="K40" s="1">
        <f t="shared" si="0"/>
        <v>0</v>
      </c>
      <c r="L40" s="1"/>
    </row>
    <row r="41" spans="2:12" ht="21.75" customHeight="1" x14ac:dyDescent="0.3">
      <c r="B41" s="1">
        <v>39</v>
      </c>
      <c r="C41" s="10">
        <v>46062</v>
      </c>
      <c r="D41" s="1" t="s">
        <v>73</v>
      </c>
      <c r="E41" s="1" t="s">
        <v>80</v>
      </c>
      <c r="F41" s="1">
        <v>1300</v>
      </c>
      <c r="G41" s="1"/>
      <c r="H41" s="1"/>
      <c r="I41" s="1"/>
      <c r="J41" s="1"/>
      <c r="K41" s="1">
        <f t="shared" si="0"/>
        <v>0</v>
      </c>
      <c r="L41" s="1"/>
    </row>
    <row r="42" spans="2:12" ht="21.75" customHeight="1" x14ac:dyDescent="0.3">
      <c r="B42" s="1">
        <v>40</v>
      </c>
      <c r="C42" s="10">
        <v>46063</v>
      </c>
      <c r="D42" s="1" t="s">
        <v>73</v>
      </c>
      <c r="E42" s="1" t="s">
        <v>80</v>
      </c>
      <c r="F42" s="1">
        <v>1300</v>
      </c>
      <c r="G42" s="1"/>
      <c r="H42" s="1"/>
      <c r="I42" s="1"/>
      <c r="J42" s="1"/>
      <c r="K42" s="1">
        <f t="shared" si="0"/>
        <v>0</v>
      </c>
      <c r="L42" s="1"/>
    </row>
    <row r="43" spans="2:12" ht="21.75" customHeight="1" x14ac:dyDescent="0.3">
      <c r="B43" s="1">
        <v>41</v>
      </c>
      <c r="C43" s="10">
        <v>46064</v>
      </c>
      <c r="D43" s="1" t="s">
        <v>73</v>
      </c>
      <c r="E43" s="1" t="s">
        <v>80</v>
      </c>
      <c r="F43" s="1">
        <v>1300</v>
      </c>
      <c r="G43" s="1"/>
      <c r="H43" s="1"/>
      <c r="I43" s="1"/>
      <c r="J43" s="1"/>
      <c r="K43" s="1">
        <f t="shared" si="0"/>
        <v>0</v>
      </c>
      <c r="L43" s="1"/>
    </row>
    <row r="44" spans="2:12" ht="21.75" customHeight="1" x14ac:dyDescent="0.3">
      <c r="B44" s="1">
        <v>42</v>
      </c>
      <c r="C44" s="10">
        <v>46065</v>
      </c>
      <c r="D44" s="1" t="s">
        <v>73</v>
      </c>
      <c r="E44" s="1" t="s">
        <v>80</v>
      </c>
      <c r="F44" s="1">
        <v>1300</v>
      </c>
      <c r="G44" s="1"/>
      <c r="H44" s="1"/>
      <c r="I44" s="1"/>
      <c r="J44" s="1"/>
      <c r="K44" s="1">
        <f t="shared" si="0"/>
        <v>0</v>
      </c>
      <c r="L44" s="1"/>
    </row>
    <row r="45" spans="2:12" ht="21.75" customHeight="1" x14ac:dyDescent="0.3">
      <c r="B45" s="1">
        <v>43</v>
      </c>
      <c r="C45" s="10">
        <v>46066</v>
      </c>
      <c r="D45" s="1" t="s">
        <v>73</v>
      </c>
      <c r="E45" s="1" t="s">
        <v>80</v>
      </c>
      <c r="F45" s="1">
        <v>1300</v>
      </c>
      <c r="G45" s="1"/>
      <c r="H45" s="1"/>
      <c r="I45" s="1"/>
      <c r="J45" s="1"/>
      <c r="K45" s="1">
        <f t="shared" si="0"/>
        <v>0</v>
      </c>
      <c r="L45" s="1"/>
    </row>
    <row r="46" spans="2:12" ht="21.75" customHeight="1" x14ac:dyDescent="0.3">
      <c r="B46" s="1">
        <v>44</v>
      </c>
      <c r="C46" s="10">
        <v>46067</v>
      </c>
      <c r="D46" s="1" t="s">
        <v>73</v>
      </c>
      <c r="E46" s="1" t="s">
        <v>80</v>
      </c>
      <c r="F46" s="1">
        <v>1300</v>
      </c>
      <c r="G46" s="1"/>
      <c r="H46" s="1"/>
      <c r="I46" s="1"/>
      <c r="J46" s="1"/>
      <c r="K46" s="1">
        <f t="shared" si="0"/>
        <v>0</v>
      </c>
      <c r="L46" s="1"/>
    </row>
    <row r="47" spans="2:12" ht="21.75" customHeight="1" x14ac:dyDescent="0.3">
      <c r="B47" s="1">
        <v>45</v>
      </c>
      <c r="C47" s="10">
        <v>46068</v>
      </c>
      <c r="D47" s="1" t="s">
        <v>73</v>
      </c>
      <c r="E47" s="1" t="s">
        <v>80</v>
      </c>
      <c r="F47" s="1">
        <v>1300</v>
      </c>
      <c r="G47" s="1"/>
      <c r="H47" s="1"/>
      <c r="I47" s="1"/>
      <c r="J47" s="1"/>
      <c r="K47" s="1">
        <f t="shared" si="0"/>
        <v>0</v>
      </c>
      <c r="L47" s="1"/>
    </row>
    <row r="48" spans="2:12" ht="21.75" customHeight="1" x14ac:dyDescent="0.3">
      <c r="B48" s="1">
        <v>46</v>
      </c>
      <c r="C48" s="10">
        <v>46069</v>
      </c>
      <c r="D48" s="1" t="s">
        <v>73</v>
      </c>
      <c r="E48" s="1" t="s">
        <v>80</v>
      </c>
      <c r="F48" s="1">
        <v>1300</v>
      </c>
      <c r="G48" s="1"/>
      <c r="H48" s="1"/>
      <c r="I48" s="1"/>
      <c r="J48" s="1"/>
      <c r="K48" s="1">
        <f t="shared" si="0"/>
        <v>0</v>
      </c>
      <c r="L48" s="1"/>
    </row>
    <row r="49" spans="2:12" ht="21.75" customHeight="1" x14ac:dyDescent="0.3">
      <c r="B49" s="1">
        <v>47</v>
      </c>
      <c r="C49" s="10">
        <v>46070</v>
      </c>
      <c r="D49" s="1" t="s">
        <v>73</v>
      </c>
      <c r="E49" s="1" t="s">
        <v>80</v>
      </c>
      <c r="F49" s="1">
        <v>1300</v>
      </c>
      <c r="G49" s="1"/>
      <c r="H49" s="1"/>
      <c r="I49" s="1"/>
      <c r="J49" s="1"/>
      <c r="K49" s="1">
        <f t="shared" si="0"/>
        <v>0</v>
      </c>
      <c r="L49" s="1"/>
    </row>
    <row r="50" spans="2:12" ht="21.75" customHeight="1" x14ac:dyDescent="0.3">
      <c r="B50" s="1">
        <v>48</v>
      </c>
      <c r="C50" s="10">
        <v>46071</v>
      </c>
      <c r="D50" s="1" t="s">
        <v>73</v>
      </c>
      <c r="E50" s="1" t="s">
        <v>80</v>
      </c>
      <c r="F50" s="1">
        <v>1300</v>
      </c>
      <c r="G50" s="1"/>
      <c r="H50" s="1"/>
      <c r="I50" s="1"/>
      <c r="J50" s="1"/>
      <c r="K50" s="1">
        <f t="shared" si="0"/>
        <v>0</v>
      </c>
      <c r="L50" s="1"/>
    </row>
    <row r="51" spans="2:12" ht="21.75" customHeight="1" x14ac:dyDescent="0.3">
      <c r="B51" s="1">
        <v>49</v>
      </c>
      <c r="C51" s="10">
        <v>46072</v>
      </c>
      <c r="D51" s="1" t="s">
        <v>73</v>
      </c>
      <c r="E51" s="1" t="s">
        <v>80</v>
      </c>
      <c r="F51" s="1">
        <v>1300</v>
      </c>
      <c r="G51" s="1"/>
      <c r="H51" s="1"/>
      <c r="I51" s="1"/>
      <c r="J51" s="1"/>
      <c r="K51" s="1">
        <f t="shared" si="0"/>
        <v>0</v>
      </c>
      <c r="L51" s="1"/>
    </row>
    <row r="52" spans="2:12" ht="21.75" customHeight="1" x14ac:dyDescent="0.3">
      <c r="B52" s="1">
        <v>50</v>
      </c>
      <c r="C52" s="10">
        <v>46073</v>
      </c>
      <c r="D52" s="1" t="s">
        <v>73</v>
      </c>
      <c r="E52" s="1" t="s">
        <v>80</v>
      </c>
      <c r="F52" s="1">
        <v>1300</v>
      </c>
      <c r="G52" s="1"/>
      <c r="H52" s="1"/>
      <c r="I52" s="1"/>
      <c r="J52" s="1"/>
      <c r="K52" s="1">
        <f t="shared" si="0"/>
        <v>0</v>
      </c>
      <c r="L52" s="1"/>
    </row>
    <row r="53" spans="2:12" ht="21.75" customHeight="1" x14ac:dyDescent="0.3">
      <c r="B53" s="1">
        <v>51</v>
      </c>
      <c r="C53" s="10">
        <v>46074</v>
      </c>
      <c r="D53" s="1" t="s">
        <v>73</v>
      </c>
      <c r="E53" s="1" t="s">
        <v>80</v>
      </c>
      <c r="F53" s="1">
        <v>1300</v>
      </c>
      <c r="G53" s="1"/>
      <c r="H53" s="1"/>
      <c r="I53" s="1"/>
      <c r="J53" s="1"/>
      <c r="K53" s="1">
        <f t="shared" si="0"/>
        <v>0</v>
      </c>
      <c r="L53" s="1"/>
    </row>
    <row r="54" spans="2:12" ht="21.75" customHeight="1" x14ac:dyDescent="0.3">
      <c r="B54" s="1">
        <v>52</v>
      </c>
      <c r="C54" s="10">
        <v>46075</v>
      </c>
      <c r="D54" s="1" t="s">
        <v>73</v>
      </c>
      <c r="E54" s="1" t="s">
        <v>80</v>
      </c>
      <c r="F54" s="1">
        <v>1300</v>
      </c>
      <c r="G54" s="1"/>
      <c r="H54" s="1"/>
      <c r="I54" s="1"/>
      <c r="J54" s="1"/>
      <c r="K54" s="1">
        <f t="shared" si="0"/>
        <v>0</v>
      </c>
      <c r="L54" s="1"/>
    </row>
    <row r="55" spans="2:12" ht="21.75" customHeight="1" x14ac:dyDescent="0.3">
      <c r="B55" s="1">
        <v>53</v>
      </c>
      <c r="C55" s="10">
        <v>46076</v>
      </c>
      <c r="D55" s="1" t="s">
        <v>73</v>
      </c>
      <c r="E55" s="1" t="s">
        <v>80</v>
      </c>
      <c r="F55" s="1">
        <v>1300</v>
      </c>
      <c r="G55" s="1"/>
      <c r="H55" s="1"/>
      <c r="I55" s="1"/>
      <c r="J55" s="1"/>
      <c r="K55" s="1">
        <f t="shared" si="0"/>
        <v>0</v>
      </c>
      <c r="L55" s="1"/>
    </row>
    <row r="56" spans="2:12" ht="21.75" customHeight="1" x14ac:dyDescent="0.3">
      <c r="B56" s="1">
        <v>54</v>
      </c>
      <c r="C56" s="10">
        <v>46077</v>
      </c>
      <c r="D56" s="1" t="s">
        <v>73</v>
      </c>
      <c r="E56" s="1" t="s">
        <v>80</v>
      </c>
      <c r="F56" s="1">
        <v>1300</v>
      </c>
      <c r="G56" s="1"/>
      <c r="H56" s="1"/>
      <c r="I56" s="1"/>
      <c r="J56" s="1"/>
      <c r="K56" s="1">
        <f t="shared" si="0"/>
        <v>0</v>
      </c>
      <c r="L56" s="1"/>
    </row>
    <row r="57" spans="2:12" ht="21.75" customHeight="1" x14ac:dyDescent="0.3">
      <c r="B57" s="1">
        <v>55</v>
      </c>
      <c r="C57" s="10">
        <v>46078</v>
      </c>
      <c r="D57" s="1" t="s">
        <v>73</v>
      </c>
      <c r="E57" s="1" t="s">
        <v>80</v>
      </c>
      <c r="F57" s="1">
        <v>1300</v>
      </c>
      <c r="G57" s="1"/>
      <c r="H57" s="1"/>
      <c r="I57" s="1"/>
      <c r="J57" s="1"/>
      <c r="K57" s="1">
        <f t="shared" si="0"/>
        <v>0</v>
      </c>
      <c r="L57" s="1"/>
    </row>
    <row r="58" spans="2:12" ht="21.75" customHeight="1" x14ac:dyDescent="0.3">
      <c r="B58" s="1">
        <v>56</v>
      </c>
      <c r="C58" s="10">
        <v>46079</v>
      </c>
      <c r="D58" s="1" t="s">
        <v>73</v>
      </c>
      <c r="E58" s="1" t="s">
        <v>80</v>
      </c>
      <c r="F58" s="1">
        <v>1300</v>
      </c>
      <c r="G58" s="1"/>
      <c r="H58" s="1"/>
      <c r="I58" s="1"/>
      <c r="J58" s="1"/>
      <c r="K58" s="1">
        <f t="shared" si="0"/>
        <v>0</v>
      </c>
      <c r="L58" s="1"/>
    </row>
    <row r="59" spans="2:12" ht="21.75" customHeight="1" x14ac:dyDescent="0.3">
      <c r="B59" s="1">
        <v>57</v>
      </c>
      <c r="C59" s="10">
        <v>46080</v>
      </c>
      <c r="D59" s="1" t="s">
        <v>73</v>
      </c>
      <c r="E59" s="1" t="s">
        <v>80</v>
      </c>
      <c r="F59" s="1">
        <v>1300</v>
      </c>
      <c r="G59" s="1"/>
      <c r="H59" s="1"/>
      <c r="I59" s="1"/>
      <c r="J59" s="1"/>
      <c r="K59" s="1">
        <f t="shared" si="0"/>
        <v>0</v>
      </c>
      <c r="L59" s="1"/>
    </row>
    <row r="60" spans="2:12" ht="21.75" customHeight="1" x14ac:dyDescent="0.3">
      <c r="B60" s="1">
        <v>58</v>
      </c>
      <c r="C60" s="10">
        <v>46081</v>
      </c>
      <c r="D60" s="1" t="s">
        <v>73</v>
      </c>
      <c r="E60" s="1" t="s">
        <v>80</v>
      </c>
      <c r="F60" s="1">
        <v>1300</v>
      </c>
      <c r="G60" s="1"/>
      <c r="H60" s="1"/>
      <c r="I60" s="1"/>
      <c r="J60" s="1"/>
      <c r="K60" s="1">
        <f t="shared" si="0"/>
        <v>0</v>
      </c>
      <c r="L60" s="1"/>
    </row>
    <row r="61" spans="2:12" ht="21.75" customHeight="1" x14ac:dyDescent="0.3">
      <c r="B61" s="1">
        <v>59</v>
      </c>
      <c r="C61" s="10">
        <v>46082</v>
      </c>
      <c r="D61" s="1" t="s">
        <v>73</v>
      </c>
      <c r="E61" s="1" t="s">
        <v>80</v>
      </c>
      <c r="F61" s="1">
        <v>1300</v>
      </c>
      <c r="G61" s="1"/>
      <c r="H61" s="1"/>
      <c r="I61" s="1"/>
      <c r="J61" s="1"/>
      <c r="K61" s="1">
        <f t="shared" si="0"/>
        <v>0</v>
      </c>
      <c r="L61" s="1"/>
    </row>
    <row r="62" spans="2:12" ht="21.75" customHeight="1" x14ac:dyDescent="0.3">
      <c r="B62" s="1">
        <v>60</v>
      </c>
      <c r="C62" s="10">
        <v>46083</v>
      </c>
      <c r="D62" s="1" t="s">
        <v>73</v>
      </c>
      <c r="E62" s="1" t="s">
        <v>80</v>
      </c>
      <c r="F62" s="1">
        <v>1300</v>
      </c>
      <c r="G62" s="1"/>
      <c r="H62" s="1"/>
      <c r="I62" s="1"/>
      <c r="J62" s="1"/>
      <c r="K62" s="1">
        <f t="shared" si="0"/>
        <v>0</v>
      </c>
      <c r="L62" s="1"/>
    </row>
    <row r="63" spans="2:12" ht="21.75" customHeight="1" x14ac:dyDescent="0.3">
      <c r="B63" s="1">
        <v>61</v>
      </c>
      <c r="C63" s="10">
        <v>46084</v>
      </c>
      <c r="D63" s="1" t="s">
        <v>73</v>
      </c>
      <c r="E63" s="1" t="s">
        <v>80</v>
      </c>
      <c r="F63" s="1">
        <v>1300</v>
      </c>
      <c r="G63" s="1"/>
      <c r="H63" s="1"/>
      <c r="I63" s="1"/>
      <c r="J63" s="1"/>
      <c r="K63" s="1">
        <f t="shared" si="0"/>
        <v>0</v>
      </c>
      <c r="L63" s="1"/>
    </row>
    <row r="64" spans="2:12" ht="21.75" customHeight="1" x14ac:dyDescent="0.3">
      <c r="B64" s="1">
        <v>62</v>
      </c>
      <c r="C64" s="10">
        <v>46085</v>
      </c>
      <c r="D64" s="1" t="s">
        <v>73</v>
      </c>
      <c r="E64" s="1" t="s">
        <v>80</v>
      </c>
      <c r="F64" s="1">
        <v>1300</v>
      </c>
      <c r="G64" s="1"/>
      <c r="H64" s="1"/>
      <c r="I64" s="1"/>
      <c r="J64" s="1"/>
      <c r="K64" s="1">
        <f t="shared" si="0"/>
        <v>0</v>
      </c>
      <c r="L64" s="1"/>
    </row>
    <row r="65" spans="2:12" ht="21.75" customHeight="1" x14ac:dyDescent="0.3">
      <c r="B65" s="1">
        <v>63</v>
      </c>
      <c r="C65" s="10">
        <v>46086</v>
      </c>
      <c r="D65" s="1" t="s">
        <v>73</v>
      </c>
      <c r="E65" s="1" t="s">
        <v>80</v>
      </c>
      <c r="F65" s="1">
        <v>1300</v>
      </c>
      <c r="G65" s="1"/>
      <c r="H65" s="1"/>
      <c r="I65" s="1"/>
      <c r="J65" s="1"/>
      <c r="K65" s="1">
        <f t="shared" si="0"/>
        <v>0</v>
      </c>
      <c r="L65" s="1"/>
    </row>
    <row r="66" spans="2:12" ht="21.75" customHeight="1" x14ac:dyDescent="0.3">
      <c r="B66" s="1">
        <v>64</v>
      </c>
      <c r="C66" s="10">
        <v>46087</v>
      </c>
      <c r="D66" s="1" t="s">
        <v>73</v>
      </c>
      <c r="E66" s="1" t="s">
        <v>80</v>
      </c>
      <c r="F66" s="1">
        <v>1300</v>
      </c>
      <c r="G66" s="1"/>
      <c r="H66" s="1"/>
      <c r="I66" s="1"/>
      <c r="J66" s="1"/>
      <c r="K66" s="1">
        <f t="shared" si="0"/>
        <v>0</v>
      </c>
      <c r="L66" s="1"/>
    </row>
    <row r="67" spans="2:12" ht="21.75" customHeight="1" x14ac:dyDescent="0.3">
      <c r="B67" s="1">
        <v>65</v>
      </c>
      <c r="C67" s="10">
        <v>46088</v>
      </c>
      <c r="D67" s="1" t="s">
        <v>73</v>
      </c>
      <c r="E67" s="1" t="s">
        <v>80</v>
      </c>
      <c r="F67" s="1">
        <v>1300</v>
      </c>
      <c r="G67" s="1"/>
      <c r="H67" s="1"/>
      <c r="I67" s="1"/>
      <c r="J67" s="1"/>
      <c r="K67" s="1">
        <f t="shared" si="0"/>
        <v>0</v>
      </c>
      <c r="L67" s="1"/>
    </row>
    <row r="68" spans="2:12" ht="21.75" customHeight="1" x14ac:dyDescent="0.3">
      <c r="B68" s="1">
        <v>66</v>
      </c>
      <c r="C68" s="10">
        <v>46089</v>
      </c>
      <c r="D68" s="1" t="s">
        <v>73</v>
      </c>
      <c r="E68" s="1" t="s">
        <v>80</v>
      </c>
      <c r="F68" s="1">
        <v>1300</v>
      </c>
      <c r="G68" s="1"/>
      <c r="H68" s="1"/>
      <c r="I68" s="1"/>
      <c r="J68" s="1"/>
      <c r="K68" s="1">
        <f t="shared" ref="K68:K131" si="1">F68*G68-H68-I68+J68</f>
        <v>0</v>
      </c>
      <c r="L68" s="1"/>
    </row>
    <row r="69" spans="2:12" ht="21.75" customHeight="1" x14ac:dyDescent="0.3">
      <c r="B69" s="1">
        <v>67</v>
      </c>
      <c r="C69" s="10">
        <v>46090</v>
      </c>
      <c r="D69" s="1" t="s">
        <v>73</v>
      </c>
      <c r="E69" s="1" t="s">
        <v>80</v>
      </c>
      <c r="F69" s="1">
        <v>1300</v>
      </c>
      <c r="G69" s="1"/>
      <c r="H69" s="1"/>
      <c r="I69" s="1"/>
      <c r="J69" s="1"/>
      <c r="K69" s="1">
        <f t="shared" si="1"/>
        <v>0</v>
      </c>
      <c r="L69" s="1"/>
    </row>
    <row r="70" spans="2:12" ht="21.75" customHeight="1" x14ac:dyDescent="0.3">
      <c r="B70" s="1">
        <v>68</v>
      </c>
      <c r="C70" s="10">
        <v>46091</v>
      </c>
      <c r="D70" s="1" t="s">
        <v>73</v>
      </c>
      <c r="E70" s="1" t="s">
        <v>80</v>
      </c>
      <c r="F70" s="1">
        <v>1300</v>
      </c>
      <c r="G70" s="1"/>
      <c r="H70" s="1"/>
      <c r="I70" s="1"/>
      <c r="J70" s="1"/>
      <c r="K70" s="1">
        <f t="shared" si="1"/>
        <v>0</v>
      </c>
      <c r="L70" s="1"/>
    </row>
    <row r="71" spans="2:12" ht="21.75" customHeight="1" x14ac:dyDescent="0.3">
      <c r="B71" s="1">
        <v>69</v>
      </c>
      <c r="C71" s="10">
        <v>46092</v>
      </c>
      <c r="D71" s="1" t="s">
        <v>73</v>
      </c>
      <c r="E71" s="1" t="s">
        <v>80</v>
      </c>
      <c r="F71" s="1">
        <v>1300</v>
      </c>
      <c r="G71" s="1"/>
      <c r="H71" s="1"/>
      <c r="I71" s="1"/>
      <c r="J71" s="1"/>
      <c r="K71" s="1">
        <f t="shared" si="1"/>
        <v>0</v>
      </c>
      <c r="L71" s="1"/>
    </row>
    <row r="72" spans="2:12" ht="21.75" customHeight="1" x14ac:dyDescent="0.3">
      <c r="B72" s="1">
        <v>70</v>
      </c>
      <c r="C72" s="10">
        <v>46093</v>
      </c>
      <c r="D72" s="1" t="s">
        <v>73</v>
      </c>
      <c r="E72" s="1" t="s">
        <v>80</v>
      </c>
      <c r="F72" s="1">
        <v>1300</v>
      </c>
      <c r="G72" s="1"/>
      <c r="H72" s="1"/>
      <c r="I72" s="1"/>
      <c r="J72" s="1"/>
      <c r="K72" s="1">
        <f t="shared" si="1"/>
        <v>0</v>
      </c>
      <c r="L72" s="1"/>
    </row>
    <row r="73" spans="2:12" ht="21.75" customHeight="1" x14ac:dyDescent="0.3">
      <c r="B73" s="1">
        <v>71</v>
      </c>
      <c r="C73" s="10">
        <v>46094</v>
      </c>
      <c r="D73" s="1" t="s">
        <v>73</v>
      </c>
      <c r="E73" s="1" t="s">
        <v>80</v>
      </c>
      <c r="F73" s="1">
        <v>1300</v>
      </c>
      <c r="G73" s="1"/>
      <c r="H73" s="1"/>
      <c r="I73" s="1"/>
      <c r="J73" s="1"/>
      <c r="K73" s="1">
        <f t="shared" si="1"/>
        <v>0</v>
      </c>
      <c r="L73" s="1"/>
    </row>
    <row r="74" spans="2:12" ht="21.75" customHeight="1" x14ac:dyDescent="0.3">
      <c r="B74" s="1">
        <v>72</v>
      </c>
      <c r="C74" s="10">
        <v>46095</v>
      </c>
      <c r="D74" s="1" t="s">
        <v>73</v>
      </c>
      <c r="E74" s="1" t="s">
        <v>80</v>
      </c>
      <c r="F74" s="1">
        <v>1300</v>
      </c>
      <c r="G74" s="1"/>
      <c r="H74" s="1"/>
      <c r="I74" s="1"/>
      <c r="J74" s="1"/>
      <c r="K74" s="1">
        <f t="shared" si="1"/>
        <v>0</v>
      </c>
      <c r="L74" s="1"/>
    </row>
    <row r="75" spans="2:12" ht="21.75" customHeight="1" x14ac:dyDescent="0.3">
      <c r="B75" s="1">
        <v>73</v>
      </c>
      <c r="C75" s="10">
        <v>46096</v>
      </c>
      <c r="D75" s="1" t="s">
        <v>73</v>
      </c>
      <c r="E75" s="1" t="s">
        <v>80</v>
      </c>
      <c r="F75" s="1">
        <v>1300</v>
      </c>
      <c r="G75" s="1"/>
      <c r="H75" s="1"/>
      <c r="I75" s="1"/>
      <c r="J75" s="1"/>
      <c r="K75" s="1">
        <f t="shared" si="1"/>
        <v>0</v>
      </c>
      <c r="L75" s="1"/>
    </row>
    <row r="76" spans="2:12" ht="21.75" customHeight="1" x14ac:dyDescent="0.3">
      <c r="B76" s="1">
        <v>74</v>
      </c>
      <c r="C76" s="10">
        <v>46097</v>
      </c>
      <c r="D76" s="1" t="s">
        <v>73</v>
      </c>
      <c r="E76" s="1" t="s">
        <v>80</v>
      </c>
      <c r="F76" s="1">
        <v>1300</v>
      </c>
      <c r="G76" s="1"/>
      <c r="H76" s="1"/>
      <c r="I76" s="1"/>
      <c r="J76" s="1"/>
      <c r="K76" s="1">
        <f t="shared" si="1"/>
        <v>0</v>
      </c>
      <c r="L76" s="1"/>
    </row>
    <row r="77" spans="2:12" ht="21.75" customHeight="1" x14ac:dyDescent="0.3">
      <c r="B77" s="1">
        <v>75</v>
      </c>
      <c r="C77" s="10">
        <v>46098</v>
      </c>
      <c r="D77" s="1" t="s">
        <v>73</v>
      </c>
      <c r="E77" s="1" t="s">
        <v>80</v>
      </c>
      <c r="F77" s="1">
        <v>1300</v>
      </c>
      <c r="G77" s="1"/>
      <c r="H77" s="1"/>
      <c r="I77" s="1"/>
      <c r="J77" s="1"/>
      <c r="K77" s="1">
        <f t="shared" si="1"/>
        <v>0</v>
      </c>
      <c r="L77" s="1"/>
    </row>
    <row r="78" spans="2:12" ht="21.75" customHeight="1" x14ac:dyDescent="0.3">
      <c r="B78" s="1">
        <v>76</v>
      </c>
      <c r="C78" s="10">
        <v>46099</v>
      </c>
      <c r="D78" s="1" t="s">
        <v>73</v>
      </c>
      <c r="E78" s="1" t="s">
        <v>80</v>
      </c>
      <c r="F78" s="1">
        <v>1300</v>
      </c>
      <c r="G78" s="1"/>
      <c r="H78" s="1"/>
      <c r="I78" s="1"/>
      <c r="J78" s="1"/>
      <c r="K78" s="1">
        <f t="shared" si="1"/>
        <v>0</v>
      </c>
      <c r="L78" s="1"/>
    </row>
    <row r="79" spans="2:12" ht="21.75" customHeight="1" x14ac:dyDescent="0.3">
      <c r="B79" s="1">
        <v>77</v>
      </c>
      <c r="C79" s="10">
        <v>46100</v>
      </c>
      <c r="D79" s="1" t="s">
        <v>73</v>
      </c>
      <c r="E79" s="1" t="s">
        <v>80</v>
      </c>
      <c r="F79" s="1">
        <v>1300</v>
      </c>
      <c r="G79" s="1"/>
      <c r="H79" s="1"/>
      <c r="I79" s="1"/>
      <c r="J79" s="1"/>
      <c r="K79" s="1">
        <f t="shared" si="1"/>
        <v>0</v>
      </c>
      <c r="L79" s="1"/>
    </row>
    <row r="80" spans="2:12" ht="21.75" customHeight="1" x14ac:dyDescent="0.3">
      <c r="B80" s="1">
        <v>78</v>
      </c>
      <c r="C80" s="10">
        <v>46101</v>
      </c>
      <c r="D80" s="1" t="s">
        <v>73</v>
      </c>
      <c r="E80" s="1" t="s">
        <v>80</v>
      </c>
      <c r="F80" s="1">
        <v>1300</v>
      </c>
      <c r="G80" s="1"/>
      <c r="H80" s="1"/>
      <c r="I80" s="1"/>
      <c r="J80" s="1"/>
      <c r="K80" s="1">
        <f t="shared" si="1"/>
        <v>0</v>
      </c>
      <c r="L80" s="1"/>
    </row>
    <row r="81" spans="2:12" ht="21.75" customHeight="1" x14ac:dyDescent="0.3">
      <c r="B81" s="1">
        <v>79</v>
      </c>
      <c r="C81" s="10">
        <v>46102</v>
      </c>
      <c r="D81" s="1" t="s">
        <v>73</v>
      </c>
      <c r="E81" s="1" t="s">
        <v>80</v>
      </c>
      <c r="F81" s="1">
        <v>1300</v>
      </c>
      <c r="G81" s="1"/>
      <c r="H81" s="1"/>
      <c r="I81" s="1"/>
      <c r="J81" s="1"/>
      <c r="K81" s="1">
        <f t="shared" si="1"/>
        <v>0</v>
      </c>
      <c r="L81" s="1"/>
    </row>
    <row r="82" spans="2:12" ht="21.75" customHeight="1" x14ac:dyDescent="0.3">
      <c r="B82" s="1">
        <v>80</v>
      </c>
      <c r="C82" s="10">
        <v>46103</v>
      </c>
      <c r="D82" s="1" t="s">
        <v>73</v>
      </c>
      <c r="E82" s="1" t="s">
        <v>80</v>
      </c>
      <c r="F82" s="1">
        <v>1300</v>
      </c>
      <c r="G82" s="1"/>
      <c r="H82" s="1"/>
      <c r="I82" s="1"/>
      <c r="J82" s="1"/>
      <c r="K82" s="1">
        <f t="shared" si="1"/>
        <v>0</v>
      </c>
      <c r="L82" s="1"/>
    </row>
    <row r="83" spans="2:12" ht="21.75" customHeight="1" x14ac:dyDescent="0.3">
      <c r="B83" s="1">
        <v>81</v>
      </c>
      <c r="C83" s="10">
        <v>46104</v>
      </c>
      <c r="D83" s="1" t="s">
        <v>73</v>
      </c>
      <c r="E83" s="1" t="s">
        <v>80</v>
      </c>
      <c r="F83" s="1">
        <v>1300</v>
      </c>
      <c r="G83" s="1"/>
      <c r="H83" s="1"/>
      <c r="I83" s="1"/>
      <c r="J83" s="1"/>
      <c r="K83" s="1">
        <f t="shared" si="1"/>
        <v>0</v>
      </c>
      <c r="L83" s="1"/>
    </row>
    <row r="84" spans="2:12" ht="21.75" customHeight="1" x14ac:dyDescent="0.3">
      <c r="B84" s="1">
        <v>82</v>
      </c>
      <c r="C84" s="10">
        <v>46105</v>
      </c>
      <c r="D84" s="1" t="s">
        <v>73</v>
      </c>
      <c r="E84" s="1" t="s">
        <v>80</v>
      </c>
      <c r="F84" s="1">
        <v>1300</v>
      </c>
      <c r="G84" s="1"/>
      <c r="H84" s="1"/>
      <c r="I84" s="1"/>
      <c r="J84" s="1"/>
      <c r="K84" s="1">
        <f t="shared" si="1"/>
        <v>0</v>
      </c>
      <c r="L84" s="1"/>
    </row>
    <row r="85" spans="2:12" ht="21.75" customHeight="1" x14ac:dyDescent="0.3">
      <c r="B85" s="1">
        <v>83</v>
      </c>
      <c r="C85" s="10">
        <v>46106</v>
      </c>
      <c r="D85" s="1" t="s">
        <v>73</v>
      </c>
      <c r="E85" s="1" t="s">
        <v>80</v>
      </c>
      <c r="F85" s="1">
        <v>1300</v>
      </c>
      <c r="G85" s="1"/>
      <c r="H85" s="1"/>
      <c r="I85" s="1"/>
      <c r="J85" s="1"/>
      <c r="K85" s="1">
        <f t="shared" si="1"/>
        <v>0</v>
      </c>
      <c r="L85" s="1"/>
    </row>
    <row r="86" spans="2:12" ht="21.75" customHeight="1" x14ac:dyDescent="0.3">
      <c r="B86" s="1">
        <v>84</v>
      </c>
      <c r="C86" s="10">
        <v>46107</v>
      </c>
      <c r="D86" s="1" t="s">
        <v>73</v>
      </c>
      <c r="E86" s="1" t="s">
        <v>80</v>
      </c>
      <c r="F86" s="1">
        <v>1300</v>
      </c>
      <c r="G86" s="1"/>
      <c r="H86" s="1"/>
      <c r="I86" s="1"/>
      <c r="J86" s="1"/>
      <c r="K86" s="1">
        <f t="shared" si="1"/>
        <v>0</v>
      </c>
      <c r="L86" s="1"/>
    </row>
    <row r="87" spans="2:12" ht="21.75" customHeight="1" x14ac:dyDescent="0.3">
      <c r="B87" s="1">
        <v>85</v>
      </c>
      <c r="C87" s="10">
        <v>46108</v>
      </c>
      <c r="D87" s="1" t="s">
        <v>73</v>
      </c>
      <c r="E87" s="1" t="s">
        <v>80</v>
      </c>
      <c r="F87" s="1">
        <v>1300</v>
      </c>
      <c r="G87" s="1"/>
      <c r="H87" s="1"/>
      <c r="I87" s="1"/>
      <c r="J87" s="1"/>
      <c r="K87" s="1">
        <f t="shared" si="1"/>
        <v>0</v>
      </c>
      <c r="L87" s="1"/>
    </row>
    <row r="88" spans="2:12" ht="21.75" customHeight="1" x14ac:dyDescent="0.3">
      <c r="B88" s="1">
        <v>86</v>
      </c>
      <c r="C88" s="10">
        <v>46109</v>
      </c>
      <c r="D88" s="1" t="s">
        <v>73</v>
      </c>
      <c r="E88" s="1" t="s">
        <v>80</v>
      </c>
      <c r="F88" s="1">
        <v>1300</v>
      </c>
      <c r="G88" s="1"/>
      <c r="H88" s="1"/>
      <c r="I88" s="1"/>
      <c r="J88" s="1"/>
      <c r="K88" s="1">
        <f t="shared" si="1"/>
        <v>0</v>
      </c>
      <c r="L88" s="1"/>
    </row>
    <row r="89" spans="2:12" ht="21.75" customHeight="1" x14ac:dyDescent="0.3">
      <c r="B89" s="1">
        <v>87</v>
      </c>
      <c r="C89" s="10">
        <v>46110</v>
      </c>
      <c r="D89" s="1" t="s">
        <v>73</v>
      </c>
      <c r="E89" s="1" t="s">
        <v>80</v>
      </c>
      <c r="F89" s="1">
        <v>1300</v>
      </c>
      <c r="G89" s="1"/>
      <c r="H89" s="1"/>
      <c r="I89" s="1"/>
      <c r="J89" s="1"/>
      <c r="K89" s="1">
        <f t="shared" si="1"/>
        <v>0</v>
      </c>
      <c r="L89" s="1"/>
    </row>
    <row r="90" spans="2:12" ht="21.75" customHeight="1" x14ac:dyDescent="0.3">
      <c r="B90" s="1">
        <v>88</v>
      </c>
      <c r="C90" s="10">
        <v>46111</v>
      </c>
      <c r="D90" s="1" t="s">
        <v>73</v>
      </c>
      <c r="E90" s="1" t="s">
        <v>80</v>
      </c>
      <c r="F90" s="1">
        <v>1300</v>
      </c>
      <c r="G90" s="1"/>
      <c r="H90" s="1"/>
      <c r="I90" s="1"/>
      <c r="J90" s="1"/>
      <c r="K90" s="1">
        <f t="shared" si="1"/>
        <v>0</v>
      </c>
      <c r="L90" s="1"/>
    </row>
    <row r="91" spans="2:12" ht="21.75" customHeight="1" x14ac:dyDescent="0.3">
      <c r="B91" s="1">
        <v>89</v>
      </c>
      <c r="C91" s="10">
        <v>46112</v>
      </c>
      <c r="D91" s="1" t="s">
        <v>73</v>
      </c>
      <c r="E91" s="1" t="s">
        <v>80</v>
      </c>
      <c r="F91" s="1">
        <v>1300</v>
      </c>
      <c r="G91" s="1"/>
      <c r="H91" s="1"/>
      <c r="I91" s="1"/>
      <c r="J91" s="1"/>
      <c r="K91" s="1">
        <f t="shared" si="1"/>
        <v>0</v>
      </c>
      <c r="L91" s="1"/>
    </row>
    <row r="92" spans="2:12" ht="21.75" customHeight="1" x14ac:dyDescent="0.3">
      <c r="B92" s="1">
        <v>90</v>
      </c>
      <c r="C92" s="10">
        <v>46113</v>
      </c>
      <c r="D92" s="1" t="s">
        <v>73</v>
      </c>
      <c r="E92" s="1" t="s">
        <v>80</v>
      </c>
      <c r="F92" s="1">
        <v>1300</v>
      </c>
      <c r="G92" s="1"/>
      <c r="H92" s="1"/>
      <c r="I92" s="1"/>
      <c r="J92" s="1"/>
      <c r="K92" s="1">
        <f t="shared" si="1"/>
        <v>0</v>
      </c>
      <c r="L92" s="1"/>
    </row>
    <row r="93" spans="2:12" ht="21.75" customHeight="1" x14ac:dyDescent="0.3">
      <c r="B93" s="1">
        <v>91</v>
      </c>
      <c r="C93" s="10">
        <v>46114</v>
      </c>
      <c r="D93" s="1" t="s">
        <v>73</v>
      </c>
      <c r="E93" s="1" t="s">
        <v>80</v>
      </c>
      <c r="F93" s="1">
        <v>1300</v>
      </c>
      <c r="G93" s="1"/>
      <c r="H93" s="1"/>
      <c r="I93" s="1"/>
      <c r="J93" s="1"/>
      <c r="K93" s="1">
        <f t="shared" si="1"/>
        <v>0</v>
      </c>
      <c r="L93" s="1"/>
    </row>
    <row r="94" spans="2:12" ht="21.75" customHeight="1" x14ac:dyDescent="0.3">
      <c r="B94" s="1">
        <v>92</v>
      </c>
      <c r="C94" s="10">
        <v>46115</v>
      </c>
      <c r="D94" s="1" t="s">
        <v>73</v>
      </c>
      <c r="E94" s="1" t="s">
        <v>80</v>
      </c>
      <c r="F94" s="1">
        <v>1300</v>
      </c>
      <c r="G94" s="1"/>
      <c r="H94" s="1"/>
      <c r="I94" s="1"/>
      <c r="J94" s="1"/>
      <c r="K94" s="1">
        <f t="shared" si="1"/>
        <v>0</v>
      </c>
      <c r="L94" s="1"/>
    </row>
    <row r="95" spans="2:12" ht="21.75" customHeight="1" x14ac:dyDescent="0.3">
      <c r="B95" s="1">
        <v>93</v>
      </c>
      <c r="C95" s="10">
        <v>46116</v>
      </c>
      <c r="D95" s="1" t="s">
        <v>73</v>
      </c>
      <c r="E95" s="1" t="s">
        <v>80</v>
      </c>
      <c r="F95" s="1">
        <v>1300</v>
      </c>
      <c r="G95" s="1"/>
      <c r="H95" s="1"/>
      <c r="I95" s="1"/>
      <c r="J95" s="1"/>
      <c r="K95" s="1">
        <f t="shared" si="1"/>
        <v>0</v>
      </c>
      <c r="L95" s="1"/>
    </row>
    <row r="96" spans="2:12" ht="21.75" customHeight="1" x14ac:dyDescent="0.3">
      <c r="B96" s="1">
        <v>94</v>
      </c>
      <c r="C96" s="10">
        <v>46117</v>
      </c>
      <c r="D96" s="1" t="s">
        <v>73</v>
      </c>
      <c r="E96" s="1" t="s">
        <v>80</v>
      </c>
      <c r="F96" s="1">
        <v>1300</v>
      </c>
      <c r="G96" s="1"/>
      <c r="H96" s="1"/>
      <c r="I96" s="1"/>
      <c r="J96" s="1"/>
      <c r="K96" s="1">
        <f t="shared" si="1"/>
        <v>0</v>
      </c>
      <c r="L96" s="1"/>
    </row>
    <row r="97" spans="2:12" ht="21.75" customHeight="1" x14ac:dyDescent="0.3">
      <c r="B97" s="1">
        <v>95</v>
      </c>
      <c r="C97" s="10">
        <v>46118</v>
      </c>
      <c r="D97" s="1" t="s">
        <v>73</v>
      </c>
      <c r="E97" s="1" t="s">
        <v>80</v>
      </c>
      <c r="F97" s="1">
        <v>1300</v>
      </c>
      <c r="G97" s="1"/>
      <c r="H97" s="1"/>
      <c r="I97" s="1"/>
      <c r="J97" s="1"/>
      <c r="K97" s="1">
        <f t="shared" si="1"/>
        <v>0</v>
      </c>
      <c r="L97" s="1"/>
    </row>
    <row r="98" spans="2:12" ht="21.75" customHeight="1" x14ac:dyDescent="0.3">
      <c r="B98" s="1">
        <v>96</v>
      </c>
      <c r="C98" s="10">
        <v>46119</v>
      </c>
      <c r="D98" s="1" t="s">
        <v>73</v>
      </c>
      <c r="E98" s="1" t="s">
        <v>80</v>
      </c>
      <c r="F98" s="1">
        <v>1300</v>
      </c>
      <c r="G98" s="1"/>
      <c r="H98" s="1"/>
      <c r="I98" s="1"/>
      <c r="J98" s="1"/>
      <c r="K98" s="1">
        <f t="shared" si="1"/>
        <v>0</v>
      </c>
      <c r="L98" s="1"/>
    </row>
    <row r="99" spans="2:12" ht="21.75" customHeight="1" x14ac:dyDescent="0.3">
      <c r="B99" s="1">
        <v>97</v>
      </c>
      <c r="C99" s="10">
        <v>46120</v>
      </c>
      <c r="D99" s="1" t="s">
        <v>73</v>
      </c>
      <c r="E99" s="1" t="s">
        <v>80</v>
      </c>
      <c r="F99" s="1">
        <v>1300</v>
      </c>
      <c r="G99" s="1"/>
      <c r="H99" s="1"/>
      <c r="I99" s="1"/>
      <c r="J99" s="1"/>
      <c r="K99" s="1">
        <f t="shared" si="1"/>
        <v>0</v>
      </c>
      <c r="L99" s="1"/>
    </row>
    <row r="100" spans="2:12" ht="21.75" customHeight="1" x14ac:dyDescent="0.3">
      <c r="B100" s="1">
        <v>98</v>
      </c>
      <c r="C100" s="10">
        <v>46121</v>
      </c>
      <c r="D100" s="1" t="s">
        <v>73</v>
      </c>
      <c r="E100" s="1" t="s">
        <v>80</v>
      </c>
      <c r="F100" s="1">
        <v>1300</v>
      </c>
      <c r="G100" s="1"/>
      <c r="H100" s="1"/>
      <c r="I100" s="1"/>
      <c r="J100" s="1"/>
      <c r="K100" s="1">
        <f t="shared" si="1"/>
        <v>0</v>
      </c>
      <c r="L100" s="1"/>
    </row>
    <row r="101" spans="2:12" ht="21.75" customHeight="1" x14ac:dyDescent="0.3">
      <c r="B101" s="1">
        <v>99</v>
      </c>
      <c r="C101" s="10">
        <v>46122</v>
      </c>
      <c r="D101" s="1" t="s">
        <v>73</v>
      </c>
      <c r="E101" s="1" t="s">
        <v>80</v>
      </c>
      <c r="F101" s="1">
        <v>1300</v>
      </c>
      <c r="G101" s="1"/>
      <c r="H101" s="1"/>
      <c r="I101" s="1"/>
      <c r="J101" s="1"/>
      <c r="K101" s="1">
        <f t="shared" si="1"/>
        <v>0</v>
      </c>
      <c r="L101" s="1"/>
    </row>
    <row r="102" spans="2:12" ht="21.75" customHeight="1" x14ac:dyDescent="0.3">
      <c r="B102" s="1">
        <v>100</v>
      </c>
      <c r="C102" s="10">
        <v>46123</v>
      </c>
      <c r="D102" s="1" t="s">
        <v>73</v>
      </c>
      <c r="E102" s="1" t="s">
        <v>80</v>
      </c>
      <c r="F102" s="1">
        <v>1300</v>
      </c>
      <c r="G102" s="1"/>
      <c r="H102" s="1"/>
      <c r="I102" s="1"/>
      <c r="J102" s="1"/>
      <c r="K102" s="1">
        <f t="shared" si="1"/>
        <v>0</v>
      </c>
      <c r="L102" s="1"/>
    </row>
    <row r="103" spans="2:12" ht="21.75" customHeight="1" x14ac:dyDescent="0.3">
      <c r="B103" s="1">
        <v>101</v>
      </c>
      <c r="C103" s="10">
        <v>46124</v>
      </c>
      <c r="D103" s="1" t="s">
        <v>73</v>
      </c>
      <c r="E103" s="1" t="s">
        <v>80</v>
      </c>
      <c r="F103" s="1">
        <v>1300</v>
      </c>
      <c r="G103" s="1"/>
      <c r="H103" s="1"/>
      <c r="I103" s="1"/>
      <c r="J103" s="1"/>
      <c r="K103" s="1">
        <f t="shared" si="1"/>
        <v>0</v>
      </c>
      <c r="L103" s="1"/>
    </row>
    <row r="104" spans="2:12" ht="21.75" customHeight="1" x14ac:dyDescent="0.3">
      <c r="B104" s="1">
        <v>102</v>
      </c>
      <c r="C104" s="10">
        <v>46125</v>
      </c>
      <c r="D104" s="1" t="s">
        <v>73</v>
      </c>
      <c r="E104" s="1" t="s">
        <v>80</v>
      </c>
      <c r="F104" s="1">
        <v>1300</v>
      </c>
      <c r="G104" s="1"/>
      <c r="H104" s="1"/>
      <c r="I104" s="1"/>
      <c r="J104" s="1"/>
      <c r="K104" s="1">
        <f t="shared" si="1"/>
        <v>0</v>
      </c>
      <c r="L104" s="1"/>
    </row>
    <row r="105" spans="2:12" ht="21.75" customHeight="1" x14ac:dyDescent="0.3">
      <c r="B105" s="1">
        <v>103</v>
      </c>
      <c r="C105" s="10">
        <v>46126</v>
      </c>
      <c r="D105" s="1" t="s">
        <v>73</v>
      </c>
      <c r="E105" s="1" t="s">
        <v>80</v>
      </c>
      <c r="F105" s="1">
        <v>1300</v>
      </c>
      <c r="G105" s="1"/>
      <c r="H105" s="1"/>
      <c r="I105" s="1"/>
      <c r="J105" s="1"/>
      <c r="K105" s="1">
        <f t="shared" si="1"/>
        <v>0</v>
      </c>
      <c r="L105" s="1"/>
    </row>
    <row r="106" spans="2:12" ht="21.75" customHeight="1" x14ac:dyDescent="0.3">
      <c r="B106" s="1">
        <v>104</v>
      </c>
      <c r="C106" s="10">
        <v>46127</v>
      </c>
      <c r="D106" s="1" t="s">
        <v>73</v>
      </c>
      <c r="E106" s="1" t="s">
        <v>80</v>
      </c>
      <c r="F106" s="1">
        <v>1300</v>
      </c>
      <c r="G106" s="1"/>
      <c r="H106" s="1"/>
      <c r="I106" s="1"/>
      <c r="J106" s="1"/>
      <c r="K106" s="1">
        <f t="shared" si="1"/>
        <v>0</v>
      </c>
      <c r="L106" s="1"/>
    </row>
    <row r="107" spans="2:12" ht="21.75" customHeight="1" x14ac:dyDescent="0.3">
      <c r="B107" s="1">
        <v>105</v>
      </c>
      <c r="C107" s="10">
        <v>46128</v>
      </c>
      <c r="D107" s="1" t="s">
        <v>73</v>
      </c>
      <c r="E107" s="1" t="s">
        <v>80</v>
      </c>
      <c r="F107" s="1">
        <v>1300</v>
      </c>
      <c r="G107" s="1"/>
      <c r="H107" s="1"/>
      <c r="I107" s="1"/>
      <c r="J107" s="1"/>
      <c r="K107" s="1">
        <f t="shared" si="1"/>
        <v>0</v>
      </c>
      <c r="L107" s="1"/>
    </row>
    <row r="108" spans="2:12" ht="21.75" customHeight="1" x14ac:dyDescent="0.3">
      <c r="B108" s="1">
        <v>106</v>
      </c>
      <c r="C108" s="10">
        <v>46129</v>
      </c>
      <c r="D108" s="1" t="s">
        <v>73</v>
      </c>
      <c r="E108" s="1" t="s">
        <v>80</v>
      </c>
      <c r="F108" s="1">
        <v>1300</v>
      </c>
      <c r="G108" s="1"/>
      <c r="H108" s="1"/>
      <c r="I108" s="1"/>
      <c r="J108" s="1"/>
      <c r="K108" s="1">
        <f t="shared" si="1"/>
        <v>0</v>
      </c>
      <c r="L108" s="1"/>
    </row>
    <row r="109" spans="2:12" ht="21.75" customHeight="1" x14ac:dyDescent="0.3">
      <c r="B109" s="1">
        <v>107</v>
      </c>
      <c r="C109" s="10">
        <v>46130</v>
      </c>
      <c r="D109" s="1" t="s">
        <v>73</v>
      </c>
      <c r="E109" s="1" t="s">
        <v>80</v>
      </c>
      <c r="F109" s="1">
        <v>1300</v>
      </c>
      <c r="G109" s="1"/>
      <c r="H109" s="1"/>
      <c r="I109" s="1"/>
      <c r="J109" s="1"/>
      <c r="K109" s="1">
        <f t="shared" si="1"/>
        <v>0</v>
      </c>
      <c r="L109" s="1"/>
    </row>
    <row r="110" spans="2:12" ht="21.75" customHeight="1" x14ac:dyDescent="0.3">
      <c r="B110" s="1">
        <v>108</v>
      </c>
      <c r="C110" s="10">
        <v>46131</v>
      </c>
      <c r="D110" s="1" t="s">
        <v>73</v>
      </c>
      <c r="E110" s="1" t="s">
        <v>80</v>
      </c>
      <c r="F110" s="1">
        <v>1300</v>
      </c>
      <c r="G110" s="1"/>
      <c r="H110" s="1"/>
      <c r="I110" s="1"/>
      <c r="J110" s="1"/>
      <c r="K110" s="1">
        <f t="shared" si="1"/>
        <v>0</v>
      </c>
      <c r="L110" s="1"/>
    </row>
    <row r="111" spans="2:12" ht="21.75" customHeight="1" x14ac:dyDescent="0.3">
      <c r="B111" s="1">
        <v>109</v>
      </c>
      <c r="C111" s="10">
        <v>46132</v>
      </c>
      <c r="D111" s="1" t="s">
        <v>73</v>
      </c>
      <c r="E111" s="1" t="s">
        <v>80</v>
      </c>
      <c r="F111" s="1">
        <v>1300</v>
      </c>
      <c r="G111" s="1"/>
      <c r="H111" s="1"/>
      <c r="I111" s="1"/>
      <c r="J111" s="1"/>
      <c r="K111" s="1">
        <f t="shared" si="1"/>
        <v>0</v>
      </c>
      <c r="L111" s="1"/>
    </row>
    <row r="112" spans="2:12" ht="21.75" customHeight="1" x14ac:dyDescent="0.3">
      <c r="B112" s="1">
        <v>110</v>
      </c>
      <c r="C112" s="10">
        <v>46133</v>
      </c>
      <c r="D112" s="1" t="s">
        <v>73</v>
      </c>
      <c r="E112" s="1" t="s">
        <v>80</v>
      </c>
      <c r="F112" s="1">
        <v>1300</v>
      </c>
      <c r="G112" s="1"/>
      <c r="H112" s="1"/>
      <c r="I112" s="1"/>
      <c r="J112" s="1"/>
      <c r="K112" s="1">
        <f t="shared" si="1"/>
        <v>0</v>
      </c>
      <c r="L112" s="1"/>
    </row>
    <row r="113" spans="2:12" ht="21.75" customHeight="1" x14ac:dyDescent="0.3">
      <c r="B113" s="1">
        <v>111</v>
      </c>
      <c r="C113" s="10">
        <v>46134</v>
      </c>
      <c r="D113" s="1" t="s">
        <v>73</v>
      </c>
      <c r="E113" s="1" t="s">
        <v>80</v>
      </c>
      <c r="F113" s="1">
        <v>1300</v>
      </c>
      <c r="G113" s="1"/>
      <c r="H113" s="1"/>
      <c r="I113" s="1"/>
      <c r="J113" s="1"/>
      <c r="K113" s="1">
        <f t="shared" si="1"/>
        <v>0</v>
      </c>
      <c r="L113" s="1"/>
    </row>
    <row r="114" spans="2:12" ht="21.75" customHeight="1" x14ac:dyDescent="0.3">
      <c r="B114" s="1">
        <v>112</v>
      </c>
      <c r="C114" s="10">
        <v>46135</v>
      </c>
      <c r="D114" s="1" t="s">
        <v>73</v>
      </c>
      <c r="E114" s="1" t="s">
        <v>80</v>
      </c>
      <c r="F114" s="1">
        <v>1300</v>
      </c>
      <c r="G114" s="1"/>
      <c r="H114" s="1"/>
      <c r="I114" s="1"/>
      <c r="J114" s="1"/>
      <c r="K114" s="1">
        <f t="shared" si="1"/>
        <v>0</v>
      </c>
      <c r="L114" s="1"/>
    </row>
    <row r="115" spans="2:12" ht="21.75" customHeight="1" x14ac:dyDescent="0.3">
      <c r="B115" s="1">
        <v>113</v>
      </c>
      <c r="C115" s="10">
        <v>46136</v>
      </c>
      <c r="D115" s="1" t="s">
        <v>73</v>
      </c>
      <c r="E115" s="1" t="s">
        <v>80</v>
      </c>
      <c r="F115" s="1">
        <v>1300</v>
      </c>
      <c r="G115" s="1"/>
      <c r="H115" s="1"/>
      <c r="I115" s="1"/>
      <c r="J115" s="1"/>
      <c r="K115" s="1">
        <f t="shared" si="1"/>
        <v>0</v>
      </c>
      <c r="L115" s="1"/>
    </row>
    <row r="116" spans="2:12" ht="21.75" customHeight="1" x14ac:dyDescent="0.3">
      <c r="B116" s="1">
        <v>114</v>
      </c>
      <c r="C116" s="10">
        <v>46137</v>
      </c>
      <c r="D116" s="1" t="s">
        <v>73</v>
      </c>
      <c r="E116" s="1" t="s">
        <v>80</v>
      </c>
      <c r="F116" s="1">
        <v>1300</v>
      </c>
      <c r="G116" s="1"/>
      <c r="H116" s="1"/>
      <c r="I116" s="1"/>
      <c r="J116" s="1"/>
      <c r="K116" s="1">
        <f t="shared" si="1"/>
        <v>0</v>
      </c>
      <c r="L116" s="1"/>
    </row>
    <row r="117" spans="2:12" ht="21.75" customHeight="1" x14ac:dyDescent="0.3">
      <c r="B117" s="1">
        <v>115</v>
      </c>
      <c r="C117" s="10">
        <v>46138</v>
      </c>
      <c r="D117" s="1" t="s">
        <v>73</v>
      </c>
      <c r="E117" s="1" t="s">
        <v>80</v>
      </c>
      <c r="F117" s="1">
        <v>1300</v>
      </c>
      <c r="G117" s="1"/>
      <c r="H117" s="1"/>
      <c r="I117" s="1"/>
      <c r="J117" s="1"/>
      <c r="K117" s="1">
        <f t="shared" si="1"/>
        <v>0</v>
      </c>
      <c r="L117" s="1"/>
    </row>
    <row r="118" spans="2:12" ht="21.75" customHeight="1" x14ac:dyDescent="0.3">
      <c r="B118" s="1">
        <v>116</v>
      </c>
      <c r="C118" s="10">
        <v>46139</v>
      </c>
      <c r="D118" s="1" t="s">
        <v>73</v>
      </c>
      <c r="E118" s="1" t="s">
        <v>80</v>
      </c>
      <c r="F118" s="1">
        <v>1300</v>
      </c>
      <c r="G118" s="1"/>
      <c r="H118" s="1"/>
      <c r="I118" s="1"/>
      <c r="J118" s="1"/>
      <c r="K118" s="1">
        <f t="shared" si="1"/>
        <v>0</v>
      </c>
      <c r="L118" s="1"/>
    </row>
    <row r="119" spans="2:12" ht="21.75" customHeight="1" x14ac:dyDescent="0.3">
      <c r="B119" s="1">
        <v>117</v>
      </c>
      <c r="C119" s="10">
        <v>46140</v>
      </c>
      <c r="D119" s="1" t="s">
        <v>73</v>
      </c>
      <c r="E119" s="1" t="s">
        <v>80</v>
      </c>
      <c r="F119" s="1">
        <v>1300</v>
      </c>
      <c r="G119" s="1"/>
      <c r="H119" s="1"/>
      <c r="I119" s="1"/>
      <c r="J119" s="1"/>
      <c r="K119" s="1">
        <f t="shared" si="1"/>
        <v>0</v>
      </c>
      <c r="L119" s="1"/>
    </row>
    <row r="120" spans="2:12" ht="21.75" customHeight="1" x14ac:dyDescent="0.3">
      <c r="B120" s="1">
        <v>118</v>
      </c>
      <c r="C120" s="10">
        <v>46141</v>
      </c>
      <c r="D120" s="1" t="s">
        <v>73</v>
      </c>
      <c r="E120" s="1" t="s">
        <v>80</v>
      </c>
      <c r="F120" s="1">
        <v>1300</v>
      </c>
      <c r="G120" s="1"/>
      <c r="H120" s="1"/>
      <c r="I120" s="1"/>
      <c r="J120" s="1"/>
      <c r="K120" s="1">
        <f t="shared" si="1"/>
        <v>0</v>
      </c>
      <c r="L120" s="1"/>
    </row>
    <row r="121" spans="2:12" ht="21.75" customHeight="1" x14ac:dyDescent="0.3">
      <c r="B121" s="1">
        <v>119</v>
      </c>
      <c r="C121" s="10">
        <v>46142</v>
      </c>
      <c r="D121" s="1" t="s">
        <v>73</v>
      </c>
      <c r="E121" s="1" t="s">
        <v>80</v>
      </c>
      <c r="F121" s="1">
        <v>1300</v>
      </c>
      <c r="G121" s="1"/>
      <c r="H121" s="1"/>
      <c r="I121" s="1"/>
      <c r="J121" s="1"/>
      <c r="K121" s="1">
        <f t="shared" si="1"/>
        <v>0</v>
      </c>
      <c r="L121" s="1"/>
    </row>
    <row r="122" spans="2:12" ht="21.75" customHeight="1" x14ac:dyDescent="0.3">
      <c r="B122" s="1">
        <v>120</v>
      </c>
      <c r="C122" s="10">
        <v>46143</v>
      </c>
      <c r="D122" s="1" t="s">
        <v>73</v>
      </c>
      <c r="E122" s="1" t="s">
        <v>80</v>
      </c>
      <c r="F122" s="1">
        <v>1300</v>
      </c>
      <c r="G122" s="1"/>
      <c r="H122" s="1"/>
      <c r="I122" s="1"/>
      <c r="J122" s="1"/>
      <c r="K122" s="1">
        <f t="shared" si="1"/>
        <v>0</v>
      </c>
      <c r="L122" s="1"/>
    </row>
    <row r="123" spans="2:12" ht="21.75" customHeight="1" x14ac:dyDescent="0.3">
      <c r="B123" s="1">
        <v>121</v>
      </c>
      <c r="C123" s="10">
        <v>46144</v>
      </c>
      <c r="D123" s="1" t="s">
        <v>73</v>
      </c>
      <c r="E123" s="1" t="s">
        <v>80</v>
      </c>
      <c r="F123" s="1">
        <v>1300</v>
      </c>
      <c r="G123" s="1"/>
      <c r="H123" s="1"/>
      <c r="I123" s="1"/>
      <c r="J123" s="1"/>
      <c r="K123" s="1">
        <f t="shared" si="1"/>
        <v>0</v>
      </c>
      <c r="L123" s="1"/>
    </row>
    <row r="124" spans="2:12" ht="21.75" customHeight="1" x14ac:dyDescent="0.3">
      <c r="B124" s="1">
        <v>122</v>
      </c>
      <c r="C124" s="10">
        <v>46145</v>
      </c>
      <c r="D124" s="1" t="s">
        <v>73</v>
      </c>
      <c r="E124" s="1" t="s">
        <v>80</v>
      </c>
      <c r="F124" s="1">
        <v>1300</v>
      </c>
      <c r="G124" s="1"/>
      <c r="H124" s="1"/>
      <c r="I124" s="1"/>
      <c r="J124" s="1"/>
      <c r="K124" s="1">
        <f t="shared" si="1"/>
        <v>0</v>
      </c>
      <c r="L124" s="1"/>
    </row>
    <row r="125" spans="2:12" ht="21.75" customHeight="1" x14ac:dyDescent="0.3">
      <c r="B125" s="1">
        <v>123</v>
      </c>
      <c r="C125" s="10">
        <v>46146</v>
      </c>
      <c r="D125" s="1" t="s">
        <v>73</v>
      </c>
      <c r="E125" s="1" t="s">
        <v>80</v>
      </c>
      <c r="F125" s="1">
        <v>1300</v>
      </c>
      <c r="G125" s="1"/>
      <c r="H125" s="1"/>
      <c r="I125" s="1"/>
      <c r="J125" s="1"/>
      <c r="K125" s="1">
        <f t="shared" si="1"/>
        <v>0</v>
      </c>
      <c r="L125" s="1"/>
    </row>
    <row r="126" spans="2:12" ht="21.75" customHeight="1" x14ac:dyDescent="0.3">
      <c r="B126" s="1">
        <v>124</v>
      </c>
      <c r="C126" s="10">
        <v>46147</v>
      </c>
      <c r="D126" s="1" t="s">
        <v>73</v>
      </c>
      <c r="E126" s="1" t="s">
        <v>80</v>
      </c>
      <c r="F126" s="1">
        <v>1300</v>
      </c>
      <c r="G126" s="1"/>
      <c r="H126" s="1"/>
      <c r="I126" s="1"/>
      <c r="J126" s="1"/>
      <c r="K126" s="1">
        <f t="shared" si="1"/>
        <v>0</v>
      </c>
      <c r="L126" s="1"/>
    </row>
    <row r="127" spans="2:12" ht="21.75" customHeight="1" x14ac:dyDescent="0.3">
      <c r="B127" s="1">
        <v>125</v>
      </c>
      <c r="C127" s="10">
        <v>46148</v>
      </c>
      <c r="D127" s="1" t="s">
        <v>73</v>
      </c>
      <c r="E127" s="1" t="s">
        <v>80</v>
      </c>
      <c r="F127" s="1">
        <v>1300</v>
      </c>
      <c r="G127" s="1"/>
      <c r="H127" s="1"/>
      <c r="I127" s="1"/>
      <c r="J127" s="1"/>
      <c r="K127" s="1">
        <f t="shared" si="1"/>
        <v>0</v>
      </c>
      <c r="L127" s="1"/>
    </row>
    <row r="128" spans="2:12" ht="21.75" customHeight="1" x14ac:dyDescent="0.3">
      <c r="B128" s="1">
        <v>126</v>
      </c>
      <c r="C128" s="10">
        <v>46149</v>
      </c>
      <c r="D128" s="1" t="s">
        <v>73</v>
      </c>
      <c r="E128" s="1" t="s">
        <v>80</v>
      </c>
      <c r="F128" s="1">
        <v>1300</v>
      </c>
      <c r="G128" s="1"/>
      <c r="H128" s="1"/>
      <c r="I128" s="1"/>
      <c r="J128" s="1"/>
      <c r="K128" s="1">
        <f t="shared" si="1"/>
        <v>0</v>
      </c>
      <c r="L128" s="1"/>
    </row>
    <row r="129" spans="2:12" ht="21.75" customHeight="1" x14ac:dyDescent="0.3">
      <c r="B129" s="1">
        <v>127</v>
      </c>
      <c r="C129" s="10">
        <v>46150</v>
      </c>
      <c r="D129" s="1" t="s">
        <v>73</v>
      </c>
      <c r="E129" s="1" t="s">
        <v>80</v>
      </c>
      <c r="F129" s="1">
        <v>1300</v>
      </c>
      <c r="G129" s="1"/>
      <c r="H129" s="1"/>
      <c r="I129" s="1"/>
      <c r="J129" s="1"/>
      <c r="K129" s="1">
        <f t="shared" si="1"/>
        <v>0</v>
      </c>
      <c r="L129" s="1"/>
    </row>
    <row r="130" spans="2:12" ht="21.75" customHeight="1" x14ac:dyDescent="0.3">
      <c r="B130" s="1">
        <v>128</v>
      </c>
      <c r="C130" s="10">
        <v>46151</v>
      </c>
      <c r="D130" s="1" t="s">
        <v>73</v>
      </c>
      <c r="E130" s="1" t="s">
        <v>80</v>
      </c>
      <c r="F130" s="1">
        <v>1300</v>
      </c>
      <c r="G130" s="1"/>
      <c r="H130" s="1"/>
      <c r="I130" s="1"/>
      <c r="J130" s="1"/>
      <c r="K130" s="1">
        <f t="shared" si="1"/>
        <v>0</v>
      </c>
      <c r="L130" s="1"/>
    </row>
    <row r="131" spans="2:12" ht="21.75" customHeight="1" x14ac:dyDescent="0.3">
      <c r="B131" s="1">
        <v>129</v>
      </c>
      <c r="C131" s="10">
        <v>46152</v>
      </c>
      <c r="D131" s="1" t="s">
        <v>73</v>
      </c>
      <c r="E131" s="1" t="s">
        <v>80</v>
      </c>
      <c r="F131" s="1">
        <v>1300</v>
      </c>
      <c r="G131" s="1"/>
      <c r="H131" s="1"/>
      <c r="I131" s="1"/>
      <c r="J131" s="1"/>
      <c r="K131" s="1">
        <f t="shared" si="1"/>
        <v>0</v>
      </c>
      <c r="L131" s="1"/>
    </row>
    <row r="132" spans="2:12" ht="21.75" customHeight="1" x14ac:dyDescent="0.3">
      <c r="B132" s="1">
        <v>130</v>
      </c>
      <c r="C132" s="10">
        <v>46153</v>
      </c>
      <c r="D132" s="1" t="s">
        <v>73</v>
      </c>
      <c r="E132" s="1" t="s">
        <v>80</v>
      </c>
      <c r="F132" s="1">
        <v>1300</v>
      </c>
      <c r="G132" s="1"/>
      <c r="H132" s="1"/>
      <c r="I132" s="1"/>
      <c r="J132" s="1"/>
      <c r="K132" s="1">
        <f t="shared" ref="K132:K195" si="2">F132*G132-H132-I132+J132</f>
        <v>0</v>
      </c>
      <c r="L132" s="1"/>
    </row>
    <row r="133" spans="2:12" ht="21.75" customHeight="1" x14ac:dyDescent="0.3">
      <c r="B133" s="1">
        <v>131</v>
      </c>
      <c r="C133" s="10">
        <v>46154</v>
      </c>
      <c r="D133" s="1" t="s">
        <v>73</v>
      </c>
      <c r="E133" s="1" t="s">
        <v>80</v>
      </c>
      <c r="F133" s="1">
        <v>1300</v>
      </c>
      <c r="G133" s="1"/>
      <c r="H133" s="1"/>
      <c r="I133" s="1"/>
      <c r="J133" s="1"/>
      <c r="K133" s="1">
        <f t="shared" si="2"/>
        <v>0</v>
      </c>
      <c r="L133" s="1"/>
    </row>
    <row r="134" spans="2:12" ht="21.75" customHeight="1" x14ac:dyDescent="0.3">
      <c r="B134" s="1">
        <v>132</v>
      </c>
      <c r="C134" s="10">
        <v>46155</v>
      </c>
      <c r="D134" s="1" t="s">
        <v>73</v>
      </c>
      <c r="E134" s="1" t="s">
        <v>80</v>
      </c>
      <c r="F134" s="1">
        <v>1300</v>
      </c>
      <c r="G134" s="1"/>
      <c r="H134" s="1"/>
      <c r="I134" s="1"/>
      <c r="J134" s="1"/>
      <c r="K134" s="1">
        <f t="shared" si="2"/>
        <v>0</v>
      </c>
      <c r="L134" s="1"/>
    </row>
    <row r="135" spans="2:12" ht="21.75" customHeight="1" x14ac:dyDescent="0.3">
      <c r="B135" s="1">
        <v>133</v>
      </c>
      <c r="C135" s="10">
        <v>46156</v>
      </c>
      <c r="D135" s="1" t="s">
        <v>73</v>
      </c>
      <c r="E135" s="1" t="s">
        <v>80</v>
      </c>
      <c r="F135" s="1">
        <v>1300</v>
      </c>
      <c r="G135" s="1"/>
      <c r="H135" s="1"/>
      <c r="I135" s="1"/>
      <c r="J135" s="1"/>
      <c r="K135" s="1">
        <f t="shared" si="2"/>
        <v>0</v>
      </c>
      <c r="L135" s="1"/>
    </row>
    <row r="136" spans="2:12" ht="21.75" customHeight="1" x14ac:dyDescent="0.3">
      <c r="B136" s="1">
        <v>134</v>
      </c>
      <c r="C136" s="10">
        <v>46157</v>
      </c>
      <c r="D136" s="1" t="s">
        <v>73</v>
      </c>
      <c r="E136" s="1" t="s">
        <v>80</v>
      </c>
      <c r="F136" s="1">
        <v>1300</v>
      </c>
      <c r="G136" s="1"/>
      <c r="H136" s="1"/>
      <c r="I136" s="1"/>
      <c r="J136" s="1"/>
      <c r="K136" s="1">
        <f t="shared" si="2"/>
        <v>0</v>
      </c>
      <c r="L136" s="1"/>
    </row>
    <row r="137" spans="2:12" ht="21.75" customHeight="1" x14ac:dyDescent="0.3">
      <c r="B137" s="1">
        <v>135</v>
      </c>
      <c r="C137" s="10">
        <v>46158</v>
      </c>
      <c r="D137" s="1" t="s">
        <v>73</v>
      </c>
      <c r="E137" s="1" t="s">
        <v>80</v>
      </c>
      <c r="F137" s="1">
        <v>1300</v>
      </c>
      <c r="G137" s="1"/>
      <c r="H137" s="1"/>
      <c r="I137" s="1"/>
      <c r="J137" s="1"/>
      <c r="K137" s="1">
        <f t="shared" si="2"/>
        <v>0</v>
      </c>
      <c r="L137" s="1"/>
    </row>
    <row r="138" spans="2:12" ht="21.75" customHeight="1" x14ac:dyDescent="0.3">
      <c r="B138" s="1">
        <v>136</v>
      </c>
      <c r="C138" s="10">
        <v>46159</v>
      </c>
      <c r="D138" s="1" t="s">
        <v>73</v>
      </c>
      <c r="E138" s="1" t="s">
        <v>80</v>
      </c>
      <c r="F138" s="1">
        <v>1300</v>
      </c>
      <c r="G138" s="1"/>
      <c r="H138" s="1"/>
      <c r="I138" s="1"/>
      <c r="J138" s="1"/>
      <c r="K138" s="1">
        <f t="shared" si="2"/>
        <v>0</v>
      </c>
      <c r="L138" s="1"/>
    </row>
    <row r="139" spans="2:12" ht="21.75" customHeight="1" x14ac:dyDescent="0.3">
      <c r="B139" s="1">
        <v>137</v>
      </c>
      <c r="C139" s="10">
        <v>46160</v>
      </c>
      <c r="D139" s="1" t="s">
        <v>73</v>
      </c>
      <c r="E139" s="1" t="s">
        <v>80</v>
      </c>
      <c r="F139" s="1">
        <v>1300</v>
      </c>
      <c r="G139" s="1"/>
      <c r="H139" s="1"/>
      <c r="I139" s="1"/>
      <c r="J139" s="1"/>
      <c r="K139" s="1">
        <f t="shared" si="2"/>
        <v>0</v>
      </c>
      <c r="L139" s="1"/>
    </row>
    <row r="140" spans="2:12" ht="21.75" customHeight="1" x14ac:dyDescent="0.3">
      <c r="B140" s="1">
        <v>138</v>
      </c>
      <c r="C140" s="10">
        <v>46161</v>
      </c>
      <c r="D140" s="1" t="s">
        <v>73</v>
      </c>
      <c r="E140" s="1" t="s">
        <v>80</v>
      </c>
      <c r="F140" s="1">
        <v>1300</v>
      </c>
      <c r="G140" s="1"/>
      <c r="H140" s="1"/>
      <c r="I140" s="1"/>
      <c r="J140" s="1"/>
      <c r="K140" s="1">
        <f t="shared" si="2"/>
        <v>0</v>
      </c>
      <c r="L140" s="1"/>
    </row>
    <row r="141" spans="2:12" ht="21.75" customHeight="1" x14ac:dyDescent="0.3">
      <c r="B141" s="1">
        <v>139</v>
      </c>
      <c r="C141" s="10">
        <v>46162</v>
      </c>
      <c r="D141" s="1" t="s">
        <v>73</v>
      </c>
      <c r="E141" s="1" t="s">
        <v>80</v>
      </c>
      <c r="F141" s="1">
        <v>1300</v>
      </c>
      <c r="G141" s="1"/>
      <c r="H141" s="1"/>
      <c r="I141" s="1"/>
      <c r="J141" s="1"/>
      <c r="K141" s="1">
        <f t="shared" si="2"/>
        <v>0</v>
      </c>
      <c r="L141" s="1"/>
    </row>
    <row r="142" spans="2:12" ht="21.75" customHeight="1" x14ac:dyDescent="0.3">
      <c r="B142" s="1">
        <v>140</v>
      </c>
      <c r="C142" s="10">
        <v>46163</v>
      </c>
      <c r="D142" s="1" t="s">
        <v>73</v>
      </c>
      <c r="E142" s="1" t="s">
        <v>80</v>
      </c>
      <c r="F142" s="1">
        <v>1300</v>
      </c>
      <c r="G142" s="1"/>
      <c r="H142" s="1"/>
      <c r="I142" s="1"/>
      <c r="J142" s="1"/>
      <c r="K142" s="1">
        <f t="shared" si="2"/>
        <v>0</v>
      </c>
      <c r="L142" s="1"/>
    </row>
    <row r="143" spans="2:12" ht="21.75" customHeight="1" x14ac:dyDescent="0.3">
      <c r="B143" s="1">
        <v>141</v>
      </c>
      <c r="C143" s="10">
        <v>46164</v>
      </c>
      <c r="D143" s="1" t="s">
        <v>73</v>
      </c>
      <c r="E143" s="1" t="s">
        <v>80</v>
      </c>
      <c r="F143" s="1">
        <v>1300</v>
      </c>
      <c r="G143" s="1"/>
      <c r="H143" s="1"/>
      <c r="I143" s="1"/>
      <c r="J143" s="1"/>
      <c r="K143" s="1">
        <f t="shared" si="2"/>
        <v>0</v>
      </c>
      <c r="L143" s="1"/>
    </row>
    <row r="144" spans="2:12" ht="21.75" customHeight="1" x14ac:dyDescent="0.3">
      <c r="B144" s="1">
        <v>142</v>
      </c>
      <c r="C144" s="10">
        <v>46165</v>
      </c>
      <c r="D144" s="1" t="s">
        <v>73</v>
      </c>
      <c r="E144" s="1" t="s">
        <v>80</v>
      </c>
      <c r="F144" s="1">
        <v>1300</v>
      </c>
      <c r="G144" s="1"/>
      <c r="H144" s="1"/>
      <c r="I144" s="1"/>
      <c r="J144" s="1"/>
      <c r="K144" s="1">
        <f t="shared" si="2"/>
        <v>0</v>
      </c>
      <c r="L144" s="1"/>
    </row>
    <row r="145" spans="2:12" ht="21.75" customHeight="1" x14ac:dyDescent="0.3">
      <c r="B145" s="1">
        <v>143</v>
      </c>
      <c r="C145" s="10">
        <v>46166</v>
      </c>
      <c r="D145" s="1" t="s">
        <v>73</v>
      </c>
      <c r="E145" s="1" t="s">
        <v>80</v>
      </c>
      <c r="F145" s="1">
        <v>1300</v>
      </c>
      <c r="G145" s="1"/>
      <c r="H145" s="1"/>
      <c r="I145" s="1"/>
      <c r="J145" s="1"/>
      <c r="K145" s="1">
        <f t="shared" si="2"/>
        <v>0</v>
      </c>
      <c r="L145" s="1"/>
    </row>
    <row r="146" spans="2:12" ht="21.75" customHeight="1" x14ac:dyDescent="0.3">
      <c r="B146" s="1">
        <v>144</v>
      </c>
      <c r="C146" s="10">
        <v>46167</v>
      </c>
      <c r="D146" s="1" t="s">
        <v>73</v>
      </c>
      <c r="E146" s="1" t="s">
        <v>80</v>
      </c>
      <c r="F146" s="1">
        <v>1300</v>
      </c>
      <c r="G146" s="1"/>
      <c r="H146" s="1"/>
      <c r="I146" s="1"/>
      <c r="J146" s="1"/>
      <c r="K146" s="1">
        <f t="shared" si="2"/>
        <v>0</v>
      </c>
      <c r="L146" s="1"/>
    </row>
    <row r="147" spans="2:12" ht="21.75" customHeight="1" x14ac:dyDescent="0.3">
      <c r="B147" s="1">
        <v>145</v>
      </c>
      <c r="C147" s="10">
        <v>46168</v>
      </c>
      <c r="D147" s="1" t="s">
        <v>73</v>
      </c>
      <c r="E147" s="1" t="s">
        <v>80</v>
      </c>
      <c r="F147" s="1">
        <v>1300</v>
      </c>
      <c r="G147" s="1"/>
      <c r="H147" s="1"/>
      <c r="I147" s="1"/>
      <c r="J147" s="1"/>
      <c r="K147" s="1">
        <f t="shared" si="2"/>
        <v>0</v>
      </c>
      <c r="L147" s="1"/>
    </row>
    <row r="148" spans="2:12" ht="21.75" customHeight="1" x14ac:dyDescent="0.3">
      <c r="B148" s="1">
        <v>146</v>
      </c>
      <c r="C148" s="10">
        <v>46169</v>
      </c>
      <c r="D148" s="1" t="s">
        <v>73</v>
      </c>
      <c r="E148" s="1" t="s">
        <v>80</v>
      </c>
      <c r="F148" s="1">
        <v>1300</v>
      </c>
      <c r="G148" s="1"/>
      <c r="H148" s="1"/>
      <c r="I148" s="1"/>
      <c r="J148" s="1"/>
      <c r="K148" s="1">
        <f t="shared" si="2"/>
        <v>0</v>
      </c>
      <c r="L148" s="1"/>
    </row>
    <row r="149" spans="2:12" ht="21.75" customHeight="1" x14ac:dyDescent="0.3">
      <c r="B149" s="1">
        <v>147</v>
      </c>
      <c r="C149" s="10">
        <v>46170</v>
      </c>
      <c r="D149" s="1" t="s">
        <v>73</v>
      </c>
      <c r="E149" s="1" t="s">
        <v>80</v>
      </c>
      <c r="F149" s="1">
        <v>1300</v>
      </c>
      <c r="G149" s="1"/>
      <c r="H149" s="1"/>
      <c r="I149" s="1"/>
      <c r="J149" s="1"/>
      <c r="K149" s="1">
        <f t="shared" si="2"/>
        <v>0</v>
      </c>
      <c r="L149" s="1"/>
    </row>
    <row r="150" spans="2:12" ht="21.75" customHeight="1" x14ac:dyDescent="0.3">
      <c r="B150" s="1">
        <v>148</v>
      </c>
      <c r="C150" s="10">
        <v>46171</v>
      </c>
      <c r="D150" s="1" t="s">
        <v>73</v>
      </c>
      <c r="E150" s="1" t="s">
        <v>80</v>
      </c>
      <c r="F150" s="1">
        <v>1300</v>
      </c>
      <c r="G150" s="1"/>
      <c r="H150" s="1"/>
      <c r="I150" s="1"/>
      <c r="J150" s="1"/>
      <c r="K150" s="1">
        <f t="shared" si="2"/>
        <v>0</v>
      </c>
      <c r="L150" s="1"/>
    </row>
    <row r="151" spans="2:12" ht="21.75" customHeight="1" x14ac:dyDescent="0.3">
      <c r="B151" s="1">
        <v>149</v>
      </c>
      <c r="C151" s="10">
        <v>46172</v>
      </c>
      <c r="D151" s="1" t="s">
        <v>73</v>
      </c>
      <c r="E151" s="1" t="s">
        <v>80</v>
      </c>
      <c r="F151" s="1">
        <v>1300</v>
      </c>
      <c r="G151" s="1"/>
      <c r="H151" s="1"/>
      <c r="I151" s="1"/>
      <c r="J151" s="1"/>
      <c r="K151" s="1">
        <f t="shared" si="2"/>
        <v>0</v>
      </c>
      <c r="L151" s="1"/>
    </row>
    <row r="152" spans="2:12" ht="21.75" customHeight="1" x14ac:dyDescent="0.3">
      <c r="B152" s="1">
        <v>150</v>
      </c>
      <c r="C152" s="10">
        <v>46173</v>
      </c>
      <c r="D152" s="1" t="s">
        <v>73</v>
      </c>
      <c r="E152" s="1" t="s">
        <v>80</v>
      </c>
      <c r="F152" s="1">
        <v>1300</v>
      </c>
      <c r="G152" s="1"/>
      <c r="H152" s="1"/>
      <c r="I152" s="1"/>
      <c r="J152" s="1"/>
      <c r="K152" s="1">
        <f t="shared" si="2"/>
        <v>0</v>
      </c>
      <c r="L152" s="1"/>
    </row>
    <row r="153" spans="2:12" ht="21.75" customHeight="1" x14ac:dyDescent="0.3">
      <c r="B153" s="1">
        <v>151</v>
      </c>
      <c r="C153" s="10">
        <v>46174</v>
      </c>
      <c r="D153" s="1" t="s">
        <v>73</v>
      </c>
      <c r="E153" s="1" t="s">
        <v>80</v>
      </c>
      <c r="F153" s="1">
        <v>1300</v>
      </c>
      <c r="G153" s="1"/>
      <c r="H153" s="1"/>
      <c r="I153" s="1"/>
      <c r="J153" s="1"/>
      <c r="K153" s="1">
        <f t="shared" si="2"/>
        <v>0</v>
      </c>
      <c r="L153" s="1"/>
    </row>
    <row r="154" spans="2:12" ht="21.75" customHeight="1" x14ac:dyDescent="0.3">
      <c r="B154" s="1">
        <v>152</v>
      </c>
      <c r="C154" s="10">
        <v>46175</v>
      </c>
      <c r="D154" s="1" t="s">
        <v>73</v>
      </c>
      <c r="E154" s="1" t="s">
        <v>80</v>
      </c>
      <c r="F154" s="1">
        <v>1300</v>
      </c>
      <c r="G154" s="1"/>
      <c r="H154" s="1"/>
      <c r="I154" s="1"/>
      <c r="J154" s="1"/>
      <c r="K154" s="1">
        <f t="shared" si="2"/>
        <v>0</v>
      </c>
      <c r="L154" s="1"/>
    </row>
    <row r="155" spans="2:12" ht="21.75" customHeight="1" x14ac:dyDescent="0.3">
      <c r="B155" s="1">
        <v>153</v>
      </c>
      <c r="C155" s="10">
        <v>46176</v>
      </c>
      <c r="D155" s="1" t="s">
        <v>73</v>
      </c>
      <c r="E155" s="1" t="s">
        <v>80</v>
      </c>
      <c r="F155" s="1">
        <v>1300</v>
      </c>
      <c r="G155" s="1"/>
      <c r="H155" s="1"/>
      <c r="I155" s="1"/>
      <c r="J155" s="1"/>
      <c r="K155" s="1">
        <f t="shared" si="2"/>
        <v>0</v>
      </c>
      <c r="L155" s="1"/>
    </row>
    <row r="156" spans="2:12" ht="21.75" customHeight="1" x14ac:dyDescent="0.3">
      <c r="B156" s="1">
        <v>154</v>
      </c>
      <c r="C156" s="10">
        <v>46177</v>
      </c>
      <c r="D156" s="1" t="s">
        <v>73</v>
      </c>
      <c r="E156" s="1" t="s">
        <v>80</v>
      </c>
      <c r="F156" s="1">
        <v>1300</v>
      </c>
      <c r="G156" s="1"/>
      <c r="H156" s="1"/>
      <c r="I156" s="1"/>
      <c r="J156" s="1"/>
      <c r="K156" s="1">
        <f t="shared" si="2"/>
        <v>0</v>
      </c>
      <c r="L156" s="1"/>
    </row>
    <row r="157" spans="2:12" ht="21.75" customHeight="1" x14ac:dyDescent="0.3">
      <c r="B157" s="1">
        <v>155</v>
      </c>
      <c r="C157" s="10">
        <v>46178</v>
      </c>
      <c r="D157" s="1" t="s">
        <v>73</v>
      </c>
      <c r="E157" s="1" t="s">
        <v>80</v>
      </c>
      <c r="F157" s="1">
        <v>1300</v>
      </c>
      <c r="G157" s="1"/>
      <c r="H157" s="1"/>
      <c r="I157" s="1"/>
      <c r="J157" s="1"/>
      <c r="K157" s="1">
        <f t="shared" si="2"/>
        <v>0</v>
      </c>
      <c r="L157" s="1"/>
    </row>
    <row r="158" spans="2:12" ht="21.75" customHeight="1" x14ac:dyDescent="0.3">
      <c r="B158" s="1">
        <v>156</v>
      </c>
      <c r="C158" s="10">
        <v>46179</v>
      </c>
      <c r="D158" s="1" t="s">
        <v>73</v>
      </c>
      <c r="E158" s="1" t="s">
        <v>80</v>
      </c>
      <c r="F158" s="1">
        <v>1300</v>
      </c>
      <c r="G158" s="1"/>
      <c r="H158" s="1"/>
      <c r="I158" s="1"/>
      <c r="J158" s="1"/>
      <c r="K158" s="1">
        <f t="shared" si="2"/>
        <v>0</v>
      </c>
      <c r="L158" s="1"/>
    </row>
    <row r="159" spans="2:12" ht="21.75" customHeight="1" x14ac:dyDescent="0.3">
      <c r="B159" s="1">
        <v>157</v>
      </c>
      <c r="C159" s="10">
        <v>46180</v>
      </c>
      <c r="D159" s="1" t="s">
        <v>73</v>
      </c>
      <c r="E159" s="1" t="s">
        <v>80</v>
      </c>
      <c r="F159" s="1">
        <v>1300</v>
      </c>
      <c r="G159" s="1"/>
      <c r="H159" s="1"/>
      <c r="I159" s="1"/>
      <c r="J159" s="1"/>
      <c r="K159" s="1">
        <f t="shared" si="2"/>
        <v>0</v>
      </c>
      <c r="L159" s="1"/>
    </row>
    <row r="160" spans="2:12" ht="21.75" customHeight="1" x14ac:dyDescent="0.3">
      <c r="B160" s="1">
        <v>158</v>
      </c>
      <c r="C160" s="10">
        <v>46181</v>
      </c>
      <c r="D160" s="1" t="s">
        <v>73</v>
      </c>
      <c r="E160" s="1" t="s">
        <v>80</v>
      </c>
      <c r="F160" s="1">
        <v>1300</v>
      </c>
      <c r="G160" s="1"/>
      <c r="H160" s="1"/>
      <c r="I160" s="1"/>
      <c r="J160" s="1"/>
      <c r="K160" s="1">
        <f t="shared" si="2"/>
        <v>0</v>
      </c>
      <c r="L160" s="1"/>
    </row>
    <row r="161" spans="2:12" ht="21.75" customHeight="1" x14ac:dyDescent="0.3">
      <c r="B161" s="1">
        <v>159</v>
      </c>
      <c r="C161" s="10">
        <v>46182</v>
      </c>
      <c r="D161" s="1" t="s">
        <v>73</v>
      </c>
      <c r="E161" s="1" t="s">
        <v>80</v>
      </c>
      <c r="F161" s="1">
        <v>1300</v>
      </c>
      <c r="G161" s="1"/>
      <c r="H161" s="1"/>
      <c r="I161" s="1"/>
      <c r="J161" s="1"/>
      <c r="K161" s="1">
        <f t="shared" si="2"/>
        <v>0</v>
      </c>
      <c r="L161" s="1"/>
    </row>
    <row r="162" spans="2:12" ht="21.75" customHeight="1" x14ac:dyDescent="0.3">
      <c r="B162" s="1">
        <v>160</v>
      </c>
      <c r="C162" s="10">
        <v>46183</v>
      </c>
      <c r="D162" s="1" t="s">
        <v>73</v>
      </c>
      <c r="E162" s="1" t="s">
        <v>80</v>
      </c>
      <c r="F162" s="1">
        <v>1300</v>
      </c>
      <c r="G162" s="1"/>
      <c r="H162" s="1"/>
      <c r="I162" s="1"/>
      <c r="J162" s="1"/>
      <c r="K162" s="1">
        <f t="shared" si="2"/>
        <v>0</v>
      </c>
      <c r="L162" s="1"/>
    </row>
    <row r="163" spans="2:12" ht="21.75" customHeight="1" x14ac:dyDescent="0.3">
      <c r="B163" s="1">
        <v>161</v>
      </c>
      <c r="C163" s="10">
        <v>46184</v>
      </c>
      <c r="D163" s="1" t="s">
        <v>73</v>
      </c>
      <c r="E163" s="1" t="s">
        <v>80</v>
      </c>
      <c r="F163" s="1">
        <v>1300</v>
      </c>
      <c r="G163" s="1"/>
      <c r="H163" s="1"/>
      <c r="I163" s="1"/>
      <c r="J163" s="1"/>
      <c r="K163" s="1">
        <f t="shared" si="2"/>
        <v>0</v>
      </c>
      <c r="L163" s="1"/>
    </row>
    <row r="164" spans="2:12" ht="21.75" customHeight="1" x14ac:dyDescent="0.3">
      <c r="B164" s="1">
        <v>162</v>
      </c>
      <c r="C164" s="10">
        <v>46185</v>
      </c>
      <c r="D164" s="1" t="s">
        <v>73</v>
      </c>
      <c r="E164" s="1" t="s">
        <v>80</v>
      </c>
      <c r="F164" s="1">
        <v>1300</v>
      </c>
      <c r="G164" s="1"/>
      <c r="H164" s="1"/>
      <c r="I164" s="1"/>
      <c r="J164" s="1"/>
      <c r="K164" s="1">
        <f t="shared" si="2"/>
        <v>0</v>
      </c>
      <c r="L164" s="1"/>
    </row>
    <row r="165" spans="2:12" ht="21.75" customHeight="1" x14ac:dyDescent="0.3">
      <c r="B165" s="1">
        <v>163</v>
      </c>
      <c r="C165" s="10">
        <v>46186</v>
      </c>
      <c r="D165" s="1" t="s">
        <v>73</v>
      </c>
      <c r="E165" s="1" t="s">
        <v>80</v>
      </c>
      <c r="F165" s="1">
        <v>1300</v>
      </c>
      <c r="G165" s="1"/>
      <c r="H165" s="1"/>
      <c r="I165" s="1"/>
      <c r="J165" s="1"/>
      <c r="K165" s="1">
        <f t="shared" si="2"/>
        <v>0</v>
      </c>
      <c r="L165" s="1"/>
    </row>
    <row r="166" spans="2:12" ht="21.75" customHeight="1" x14ac:dyDescent="0.3">
      <c r="B166" s="1">
        <v>164</v>
      </c>
      <c r="C166" s="10">
        <v>46187</v>
      </c>
      <c r="D166" s="1" t="s">
        <v>73</v>
      </c>
      <c r="E166" s="1" t="s">
        <v>80</v>
      </c>
      <c r="F166" s="1">
        <v>1300</v>
      </c>
      <c r="G166" s="1"/>
      <c r="H166" s="1"/>
      <c r="I166" s="1"/>
      <c r="J166" s="1"/>
      <c r="K166" s="1">
        <f t="shared" si="2"/>
        <v>0</v>
      </c>
      <c r="L166" s="1"/>
    </row>
    <row r="167" spans="2:12" ht="21.75" customHeight="1" x14ac:dyDescent="0.3">
      <c r="B167" s="1">
        <v>165</v>
      </c>
      <c r="C167" s="10">
        <v>46188</v>
      </c>
      <c r="D167" s="1" t="s">
        <v>73</v>
      </c>
      <c r="E167" s="1" t="s">
        <v>80</v>
      </c>
      <c r="F167" s="1">
        <v>1300</v>
      </c>
      <c r="G167" s="1"/>
      <c r="H167" s="1"/>
      <c r="I167" s="1"/>
      <c r="J167" s="1"/>
      <c r="K167" s="1">
        <f t="shared" si="2"/>
        <v>0</v>
      </c>
      <c r="L167" s="1"/>
    </row>
    <row r="168" spans="2:12" ht="21.75" customHeight="1" x14ac:dyDescent="0.3">
      <c r="B168" s="1">
        <v>166</v>
      </c>
      <c r="C168" s="10">
        <v>46189</v>
      </c>
      <c r="D168" s="1" t="s">
        <v>73</v>
      </c>
      <c r="E168" s="1" t="s">
        <v>80</v>
      </c>
      <c r="F168" s="1">
        <v>1300</v>
      </c>
      <c r="G168" s="1"/>
      <c r="H168" s="1"/>
      <c r="I168" s="1"/>
      <c r="J168" s="1"/>
      <c r="K168" s="1">
        <f t="shared" si="2"/>
        <v>0</v>
      </c>
      <c r="L168" s="1"/>
    </row>
    <row r="169" spans="2:12" ht="21.75" customHeight="1" x14ac:dyDescent="0.3">
      <c r="B169" s="1">
        <v>167</v>
      </c>
      <c r="C169" s="10">
        <v>46190</v>
      </c>
      <c r="D169" s="1" t="s">
        <v>73</v>
      </c>
      <c r="E169" s="1" t="s">
        <v>80</v>
      </c>
      <c r="F169" s="1">
        <v>1300</v>
      </c>
      <c r="G169" s="1"/>
      <c r="H169" s="1"/>
      <c r="I169" s="1"/>
      <c r="J169" s="1"/>
      <c r="K169" s="1">
        <f t="shared" si="2"/>
        <v>0</v>
      </c>
      <c r="L169" s="1"/>
    </row>
    <row r="170" spans="2:12" ht="21.75" customHeight="1" x14ac:dyDescent="0.3">
      <c r="B170" s="1">
        <v>168</v>
      </c>
      <c r="C170" s="10">
        <v>46191</v>
      </c>
      <c r="D170" s="1" t="s">
        <v>73</v>
      </c>
      <c r="E170" s="1" t="s">
        <v>80</v>
      </c>
      <c r="F170" s="1">
        <v>1300</v>
      </c>
      <c r="G170" s="1"/>
      <c r="H170" s="1"/>
      <c r="I170" s="1"/>
      <c r="J170" s="1"/>
      <c r="K170" s="1">
        <f t="shared" si="2"/>
        <v>0</v>
      </c>
      <c r="L170" s="1"/>
    </row>
    <row r="171" spans="2:12" ht="21.75" customHeight="1" x14ac:dyDescent="0.3">
      <c r="B171" s="1">
        <v>169</v>
      </c>
      <c r="C171" s="10">
        <v>46192</v>
      </c>
      <c r="D171" s="1" t="s">
        <v>73</v>
      </c>
      <c r="E171" s="1" t="s">
        <v>80</v>
      </c>
      <c r="F171" s="1">
        <v>1300</v>
      </c>
      <c r="G171" s="1"/>
      <c r="H171" s="1"/>
      <c r="I171" s="1"/>
      <c r="J171" s="1"/>
      <c r="K171" s="1">
        <f t="shared" si="2"/>
        <v>0</v>
      </c>
      <c r="L171" s="1"/>
    </row>
    <row r="172" spans="2:12" ht="21.75" customHeight="1" x14ac:dyDescent="0.3">
      <c r="B172" s="1">
        <v>170</v>
      </c>
      <c r="C172" s="10">
        <v>46193</v>
      </c>
      <c r="D172" s="1" t="s">
        <v>73</v>
      </c>
      <c r="E172" s="1" t="s">
        <v>80</v>
      </c>
      <c r="F172" s="1">
        <v>1300</v>
      </c>
      <c r="G172" s="1"/>
      <c r="H172" s="1"/>
      <c r="I172" s="1"/>
      <c r="J172" s="1"/>
      <c r="K172" s="1">
        <f t="shared" si="2"/>
        <v>0</v>
      </c>
      <c r="L172" s="1"/>
    </row>
    <row r="173" spans="2:12" ht="21.75" customHeight="1" x14ac:dyDescent="0.3">
      <c r="B173" s="1">
        <v>171</v>
      </c>
      <c r="C173" s="10">
        <v>46194</v>
      </c>
      <c r="D173" s="1" t="s">
        <v>73</v>
      </c>
      <c r="E173" s="1" t="s">
        <v>80</v>
      </c>
      <c r="F173" s="1">
        <v>1300</v>
      </c>
      <c r="G173" s="1"/>
      <c r="H173" s="1"/>
      <c r="I173" s="1"/>
      <c r="J173" s="1"/>
      <c r="K173" s="1">
        <f t="shared" si="2"/>
        <v>0</v>
      </c>
      <c r="L173" s="1"/>
    </row>
    <row r="174" spans="2:12" ht="21.75" customHeight="1" x14ac:dyDescent="0.3">
      <c r="B174" s="1">
        <v>172</v>
      </c>
      <c r="C174" s="10">
        <v>46195</v>
      </c>
      <c r="D174" s="1" t="s">
        <v>73</v>
      </c>
      <c r="E174" s="1" t="s">
        <v>80</v>
      </c>
      <c r="F174" s="1">
        <v>1300</v>
      </c>
      <c r="G174" s="1"/>
      <c r="H174" s="1"/>
      <c r="I174" s="1"/>
      <c r="J174" s="1"/>
      <c r="K174" s="1">
        <f t="shared" si="2"/>
        <v>0</v>
      </c>
      <c r="L174" s="1"/>
    </row>
    <row r="175" spans="2:12" ht="21.75" customHeight="1" x14ac:dyDescent="0.3">
      <c r="B175" s="1">
        <v>173</v>
      </c>
      <c r="C175" s="10">
        <v>46196</v>
      </c>
      <c r="D175" s="1" t="s">
        <v>73</v>
      </c>
      <c r="E175" s="1" t="s">
        <v>80</v>
      </c>
      <c r="F175" s="1">
        <v>1300</v>
      </c>
      <c r="G175" s="1"/>
      <c r="H175" s="1"/>
      <c r="I175" s="1"/>
      <c r="J175" s="1"/>
      <c r="K175" s="1">
        <f t="shared" si="2"/>
        <v>0</v>
      </c>
      <c r="L175" s="1"/>
    </row>
    <row r="176" spans="2:12" ht="21.75" customHeight="1" x14ac:dyDescent="0.3">
      <c r="B176" s="1">
        <v>174</v>
      </c>
      <c r="C176" s="10">
        <v>46197</v>
      </c>
      <c r="D176" s="1" t="s">
        <v>73</v>
      </c>
      <c r="E176" s="1" t="s">
        <v>80</v>
      </c>
      <c r="F176" s="1">
        <v>1300</v>
      </c>
      <c r="G176" s="1"/>
      <c r="H176" s="1"/>
      <c r="I176" s="1"/>
      <c r="J176" s="1"/>
      <c r="K176" s="1">
        <f t="shared" si="2"/>
        <v>0</v>
      </c>
      <c r="L176" s="1"/>
    </row>
    <row r="177" spans="2:12" ht="21.75" customHeight="1" x14ac:dyDescent="0.3">
      <c r="B177" s="1">
        <v>175</v>
      </c>
      <c r="C177" s="10">
        <v>46198</v>
      </c>
      <c r="D177" s="1" t="s">
        <v>73</v>
      </c>
      <c r="E177" s="1" t="s">
        <v>80</v>
      </c>
      <c r="F177" s="1">
        <v>1300</v>
      </c>
      <c r="G177" s="1"/>
      <c r="H177" s="1"/>
      <c r="I177" s="1"/>
      <c r="J177" s="1"/>
      <c r="K177" s="1">
        <f t="shared" si="2"/>
        <v>0</v>
      </c>
      <c r="L177" s="1"/>
    </row>
    <row r="178" spans="2:12" ht="21.75" customHeight="1" x14ac:dyDescent="0.3">
      <c r="B178" s="1">
        <v>176</v>
      </c>
      <c r="C178" s="10">
        <v>46199</v>
      </c>
      <c r="D178" s="1" t="s">
        <v>73</v>
      </c>
      <c r="E178" s="1" t="s">
        <v>80</v>
      </c>
      <c r="F178" s="1">
        <v>1300</v>
      </c>
      <c r="G178" s="1"/>
      <c r="H178" s="1"/>
      <c r="I178" s="1"/>
      <c r="J178" s="1"/>
      <c r="K178" s="1">
        <f t="shared" si="2"/>
        <v>0</v>
      </c>
      <c r="L178" s="1"/>
    </row>
    <row r="179" spans="2:12" ht="21.75" customHeight="1" x14ac:dyDescent="0.3">
      <c r="B179" s="1">
        <v>177</v>
      </c>
      <c r="C179" s="10">
        <v>46200</v>
      </c>
      <c r="D179" s="1" t="s">
        <v>73</v>
      </c>
      <c r="E179" s="1" t="s">
        <v>80</v>
      </c>
      <c r="F179" s="1">
        <v>1300</v>
      </c>
      <c r="G179" s="1"/>
      <c r="H179" s="1"/>
      <c r="I179" s="1"/>
      <c r="J179" s="1"/>
      <c r="K179" s="1">
        <f t="shared" si="2"/>
        <v>0</v>
      </c>
      <c r="L179" s="1"/>
    </row>
    <row r="180" spans="2:12" ht="21.75" customHeight="1" x14ac:dyDescent="0.3">
      <c r="B180" s="1">
        <v>178</v>
      </c>
      <c r="C180" s="10">
        <v>46201</v>
      </c>
      <c r="D180" s="1" t="s">
        <v>73</v>
      </c>
      <c r="E180" s="1" t="s">
        <v>80</v>
      </c>
      <c r="F180" s="1">
        <v>1300</v>
      </c>
      <c r="G180" s="1"/>
      <c r="H180" s="1"/>
      <c r="I180" s="1"/>
      <c r="J180" s="1"/>
      <c r="K180" s="1">
        <f t="shared" si="2"/>
        <v>0</v>
      </c>
      <c r="L180" s="1"/>
    </row>
    <row r="181" spans="2:12" ht="21.75" customHeight="1" x14ac:dyDescent="0.3">
      <c r="B181" s="1">
        <v>179</v>
      </c>
      <c r="C181" s="10">
        <v>46202</v>
      </c>
      <c r="D181" s="1" t="s">
        <v>73</v>
      </c>
      <c r="E181" s="1" t="s">
        <v>80</v>
      </c>
      <c r="F181" s="1">
        <v>1300</v>
      </c>
      <c r="G181" s="1"/>
      <c r="H181" s="1"/>
      <c r="I181" s="1"/>
      <c r="J181" s="1"/>
      <c r="K181" s="1">
        <f t="shared" si="2"/>
        <v>0</v>
      </c>
      <c r="L181" s="1"/>
    </row>
    <row r="182" spans="2:12" ht="21.75" customHeight="1" x14ac:dyDescent="0.3">
      <c r="B182" s="1">
        <v>180</v>
      </c>
      <c r="C182" s="10">
        <v>46203</v>
      </c>
      <c r="D182" s="1" t="s">
        <v>73</v>
      </c>
      <c r="E182" s="1" t="s">
        <v>80</v>
      </c>
      <c r="F182" s="1">
        <v>1300</v>
      </c>
      <c r="G182" s="1"/>
      <c r="H182" s="1"/>
      <c r="I182" s="1"/>
      <c r="J182" s="1"/>
      <c r="K182" s="1">
        <f t="shared" si="2"/>
        <v>0</v>
      </c>
      <c r="L182" s="1"/>
    </row>
    <row r="183" spans="2:12" ht="21.75" customHeight="1" x14ac:dyDescent="0.3">
      <c r="B183" s="1">
        <v>181</v>
      </c>
      <c r="C183" s="10">
        <v>46204</v>
      </c>
      <c r="D183" s="1" t="s">
        <v>73</v>
      </c>
      <c r="E183" s="1" t="s">
        <v>80</v>
      </c>
      <c r="F183" s="1">
        <v>1300</v>
      </c>
      <c r="G183" s="1"/>
      <c r="H183" s="1"/>
      <c r="I183" s="1"/>
      <c r="J183" s="1"/>
      <c r="K183" s="1">
        <f t="shared" si="2"/>
        <v>0</v>
      </c>
      <c r="L183" s="1"/>
    </row>
    <row r="184" spans="2:12" ht="21.75" customHeight="1" x14ac:dyDescent="0.3">
      <c r="B184" s="1">
        <v>182</v>
      </c>
      <c r="C184" s="10">
        <v>46205</v>
      </c>
      <c r="D184" s="1" t="s">
        <v>73</v>
      </c>
      <c r="E184" s="1" t="s">
        <v>80</v>
      </c>
      <c r="F184" s="1">
        <v>1300</v>
      </c>
      <c r="G184" s="1"/>
      <c r="H184" s="1"/>
      <c r="I184" s="1"/>
      <c r="J184" s="1"/>
      <c r="K184" s="1">
        <f t="shared" si="2"/>
        <v>0</v>
      </c>
      <c r="L184" s="1"/>
    </row>
    <row r="185" spans="2:12" ht="21.75" customHeight="1" x14ac:dyDescent="0.3">
      <c r="B185" s="1">
        <v>183</v>
      </c>
      <c r="C185" s="10">
        <v>46206</v>
      </c>
      <c r="D185" s="1" t="s">
        <v>73</v>
      </c>
      <c r="E185" s="1" t="s">
        <v>80</v>
      </c>
      <c r="F185" s="1">
        <v>1300</v>
      </c>
      <c r="G185" s="1"/>
      <c r="H185" s="1"/>
      <c r="I185" s="1"/>
      <c r="J185" s="1"/>
      <c r="K185" s="1">
        <f t="shared" si="2"/>
        <v>0</v>
      </c>
      <c r="L185" s="1"/>
    </row>
    <row r="186" spans="2:12" ht="21.75" customHeight="1" x14ac:dyDescent="0.3">
      <c r="B186" s="1">
        <v>184</v>
      </c>
      <c r="C186" s="10">
        <v>46207</v>
      </c>
      <c r="D186" s="1" t="s">
        <v>73</v>
      </c>
      <c r="E186" s="1" t="s">
        <v>80</v>
      </c>
      <c r="F186" s="1">
        <v>1300</v>
      </c>
      <c r="G186" s="1"/>
      <c r="H186" s="1"/>
      <c r="I186" s="1"/>
      <c r="J186" s="1"/>
      <c r="K186" s="1">
        <f t="shared" si="2"/>
        <v>0</v>
      </c>
      <c r="L186" s="1"/>
    </row>
    <row r="187" spans="2:12" ht="21.75" customHeight="1" x14ac:dyDescent="0.3">
      <c r="B187" s="1">
        <v>185</v>
      </c>
      <c r="C187" s="10">
        <v>46208</v>
      </c>
      <c r="D187" s="1" t="s">
        <v>73</v>
      </c>
      <c r="E187" s="1" t="s">
        <v>80</v>
      </c>
      <c r="F187" s="1">
        <v>1300</v>
      </c>
      <c r="G187" s="1"/>
      <c r="H187" s="1"/>
      <c r="I187" s="1"/>
      <c r="J187" s="1"/>
      <c r="K187" s="1">
        <f t="shared" si="2"/>
        <v>0</v>
      </c>
      <c r="L187" s="1"/>
    </row>
    <row r="188" spans="2:12" ht="21.75" customHeight="1" x14ac:dyDescent="0.3">
      <c r="B188" s="1">
        <v>186</v>
      </c>
      <c r="C188" s="10">
        <v>46209</v>
      </c>
      <c r="D188" s="1" t="s">
        <v>73</v>
      </c>
      <c r="E188" s="1" t="s">
        <v>80</v>
      </c>
      <c r="F188" s="1">
        <v>1300</v>
      </c>
      <c r="G188" s="1"/>
      <c r="H188" s="1"/>
      <c r="I188" s="1"/>
      <c r="J188" s="1"/>
      <c r="K188" s="1">
        <f t="shared" si="2"/>
        <v>0</v>
      </c>
      <c r="L188" s="1"/>
    </row>
    <row r="189" spans="2:12" ht="21.75" customHeight="1" x14ac:dyDescent="0.3">
      <c r="B189" s="1">
        <v>187</v>
      </c>
      <c r="C189" s="10">
        <v>46210</v>
      </c>
      <c r="D189" s="1" t="s">
        <v>73</v>
      </c>
      <c r="E189" s="1" t="s">
        <v>80</v>
      </c>
      <c r="F189" s="1">
        <v>1300</v>
      </c>
      <c r="G189" s="1"/>
      <c r="H189" s="1"/>
      <c r="I189" s="1"/>
      <c r="J189" s="1"/>
      <c r="K189" s="1">
        <f t="shared" si="2"/>
        <v>0</v>
      </c>
      <c r="L189" s="1"/>
    </row>
    <row r="190" spans="2:12" ht="21.75" customHeight="1" x14ac:dyDescent="0.3">
      <c r="B190" s="1">
        <v>188</v>
      </c>
      <c r="C190" s="10">
        <v>46211</v>
      </c>
      <c r="D190" s="1" t="s">
        <v>73</v>
      </c>
      <c r="E190" s="1" t="s">
        <v>80</v>
      </c>
      <c r="F190" s="1">
        <v>1300</v>
      </c>
      <c r="G190" s="1"/>
      <c r="H190" s="1"/>
      <c r="I190" s="1"/>
      <c r="J190" s="1"/>
      <c r="K190" s="1">
        <f t="shared" si="2"/>
        <v>0</v>
      </c>
      <c r="L190" s="1"/>
    </row>
    <row r="191" spans="2:12" ht="21.75" customHeight="1" x14ac:dyDescent="0.3">
      <c r="B191" s="1">
        <v>189</v>
      </c>
      <c r="C191" s="10">
        <v>46212</v>
      </c>
      <c r="D191" s="1" t="s">
        <v>73</v>
      </c>
      <c r="E191" s="1" t="s">
        <v>80</v>
      </c>
      <c r="F191" s="1">
        <v>1300</v>
      </c>
      <c r="G191" s="1"/>
      <c r="H191" s="1"/>
      <c r="I191" s="1"/>
      <c r="J191" s="1"/>
      <c r="K191" s="1">
        <f t="shared" si="2"/>
        <v>0</v>
      </c>
      <c r="L191" s="1"/>
    </row>
    <row r="192" spans="2:12" ht="21.75" customHeight="1" x14ac:dyDescent="0.3">
      <c r="B192" s="1">
        <v>190</v>
      </c>
      <c r="C192" s="10">
        <v>46213</v>
      </c>
      <c r="D192" s="1" t="s">
        <v>73</v>
      </c>
      <c r="E192" s="1" t="s">
        <v>80</v>
      </c>
      <c r="F192" s="1">
        <v>1300</v>
      </c>
      <c r="G192" s="1"/>
      <c r="H192" s="1"/>
      <c r="I192" s="1"/>
      <c r="J192" s="1"/>
      <c r="K192" s="1">
        <f t="shared" si="2"/>
        <v>0</v>
      </c>
      <c r="L192" s="1"/>
    </row>
    <row r="193" spans="2:12" ht="21.75" customHeight="1" x14ac:dyDescent="0.3">
      <c r="B193" s="1">
        <v>191</v>
      </c>
      <c r="C193" s="10">
        <v>46214</v>
      </c>
      <c r="D193" s="1" t="s">
        <v>73</v>
      </c>
      <c r="E193" s="1" t="s">
        <v>80</v>
      </c>
      <c r="F193" s="1">
        <v>1300</v>
      </c>
      <c r="G193" s="1"/>
      <c r="H193" s="1"/>
      <c r="I193" s="1"/>
      <c r="J193" s="1"/>
      <c r="K193" s="1">
        <f t="shared" si="2"/>
        <v>0</v>
      </c>
      <c r="L193" s="1"/>
    </row>
    <row r="194" spans="2:12" ht="21.75" customHeight="1" x14ac:dyDescent="0.3">
      <c r="B194" s="1">
        <v>192</v>
      </c>
      <c r="C194" s="10">
        <v>46215</v>
      </c>
      <c r="D194" s="1" t="s">
        <v>73</v>
      </c>
      <c r="E194" s="1" t="s">
        <v>80</v>
      </c>
      <c r="F194" s="1">
        <v>1300</v>
      </c>
      <c r="G194" s="1"/>
      <c r="H194" s="1"/>
      <c r="I194" s="1"/>
      <c r="J194" s="1"/>
      <c r="K194" s="1">
        <f t="shared" si="2"/>
        <v>0</v>
      </c>
      <c r="L194" s="1"/>
    </row>
    <row r="195" spans="2:12" ht="21.75" customHeight="1" x14ac:dyDescent="0.3">
      <c r="B195" s="1">
        <v>193</v>
      </c>
      <c r="C195" s="10">
        <v>46216</v>
      </c>
      <c r="D195" s="1" t="s">
        <v>73</v>
      </c>
      <c r="E195" s="1" t="s">
        <v>80</v>
      </c>
      <c r="F195" s="1">
        <v>1300</v>
      </c>
      <c r="G195" s="1"/>
      <c r="H195" s="1"/>
      <c r="I195" s="1"/>
      <c r="J195" s="1"/>
      <c r="K195" s="1">
        <f t="shared" si="2"/>
        <v>0</v>
      </c>
      <c r="L195" s="1"/>
    </row>
    <row r="196" spans="2:12" ht="21.75" customHeight="1" x14ac:dyDescent="0.3">
      <c r="B196" s="1">
        <v>194</v>
      </c>
      <c r="C196" s="10">
        <v>46217</v>
      </c>
      <c r="D196" s="1" t="s">
        <v>73</v>
      </c>
      <c r="E196" s="1" t="s">
        <v>80</v>
      </c>
      <c r="F196" s="1">
        <v>1300</v>
      </c>
      <c r="G196" s="1"/>
      <c r="H196" s="1"/>
      <c r="I196" s="1"/>
      <c r="J196" s="1"/>
      <c r="K196" s="1">
        <f t="shared" ref="K196:K259" si="3">F196*G196-H196-I196+J196</f>
        <v>0</v>
      </c>
      <c r="L196" s="1"/>
    </row>
    <row r="197" spans="2:12" ht="21.75" customHeight="1" x14ac:dyDescent="0.3">
      <c r="B197" s="1">
        <v>195</v>
      </c>
      <c r="C197" s="10">
        <v>46218</v>
      </c>
      <c r="D197" s="1" t="s">
        <v>73</v>
      </c>
      <c r="E197" s="1" t="s">
        <v>80</v>
      </c>
      <c r="F197" s="1">
        <v>1300</v>
      </c>
      <c r="G197" s="1"/>
      <c r="H197" s="1"/>
      <c r="I197" s="1"/>
      <c r="J197" s="1"/>
      <c r="K197" s="1">
        <f t="shared" si="3"/>
        <v>0</v>
      </c>
      <c r="L197" s="1"/>
    </row>
    <row r="198" spans="2:12" ht="21.75" customHeight="1" x14ac:dyDescent="0.3">
      <c r="B198" s="1">
        <v>196</v>
      </c>
      <c r="C198" s="10">
        <v>46219</v>
      </c>
      <c r="D198" s="1" t="s">
        <v>73</v>
      </c>
      <c r="E198" s="1" t="s">
        <v>80</v>
      </c>
      <c r="F198" s="1">
        <v>1300</v>
      </c>
      <c r="G198" s="1"/>
      <c r="H198" s="1"/>
      <c r="I198" s="1"/>
      <c r="J198" s="1"/>
      <c r="K198" s="1">
        <f t="shared" si="3"/>
        <v>0</v>
      </c>
      <c r="L198" s="1"/>
    </row>
    <row r="199" spans="2:12" ht="21.75" customHeight="1" x14ac:dyDescent="0.3">
      <c r="B199" s="1">
        <v>197</v>
      </c>
      <c r="C199" s="10">
        <v>46220</v>
      </c>
      <c r="D199" s="1" t="s">
        <v>73</v>
      </c>
      <c r="E199" s="1" t="s">
        <v>80</v>
      </c>
      <c r="F199" s="1">
        <v>1300</v>
      </c>
      <c r="G199" s="1"/>
      <c r="H199" s="1"/>
      <c r="I199" s="1"/>
      <c r="J199" s="1"/>
      <c r="K199" s="1">
        <f t="shared" si="3"/>
        <v>0</v>
      </c>
      <c r="L199" s="1"/>
    </row>
    <row r="200" spans="2:12" ht="21.75" customHeight="1" x14ac:dyDescent="0.3">
      <c r="B200" s="1">
        <v>198</v>
      </c>
      <c r="C200" s="10">
        <v>46221</v>
      </c>
      <c r="D200" s="1" t="s">
        <v>73</v>
      </c>
      <c r="E200" s="1" t="s">
        <v>80</v>
      </c>
      <c r="F200" s="1">
        <v>1300</v>
      </c>
      <c r="G200" s="1"/>
      <c r="H200" s="1"/>
      <c r="I200" s="1"/>
      <c r="J200" s="1"/>
      <c r="K200" s="1">
        <f t="shared" si="3"/>
        <v>0</v>
      </c>
      <c r="L200" s="1"/>
    </row>
    <row r="201" spans="2:12" ht="21.75" customHeight="1" x14ac:dyDescent="0.3">
      <c r="B201" s="1">
        <v>199</v>
      </c>
      <c r="C201" s="10">
        <v>46222</v>
      </c>
      <c r="D201" s="1" t="s">
        <v>73</v>
      </c>
      <c r="E201" s="1" t="s">
        <v>80</v>
      </c>
      <c r="F201" s="1">
        <v>1300</v>
      </c>
      <c r="G201" s="1"/>
      <c r="H201" s="1"/>
      <c r="I201" s="1"/>
      <c r="J201" s="1"/>
      <c r="K201" s="1">
        <f t="shared" si="3"/>
        <v>0</v>
      </c>
      <c r="L201" s="1"/>
    </row>
    <row r="202" spans="2:12" ht="21.75" customHeight="1" x14ac:dyDescent="0.3">
      <c r="B202" s="1">
        <v>200</v>
      </c>
      <c r="C202" s="10">
        <v>46223</v>
      </c>
      <c r="D202" s="1" t="s">
        <v>73</v>
      </c>
      <c r="E202" s="1" t="s">
        <v>80</v>
      </c>
      <c r="F202" s="1">
        <v>1300</v>
      </c>
      <c r="G202" s="1"/>
      <c r="H202" s="1"/>
      <c r="I202" s="1"/>
      <c r="J202" s="1"/>
      <c r="K202" s="1">
        <f t="shared" si="3"/>
        <v>0</v>
      </c>
      <c r="L202" s="1"/>
    </row>
    <row r="203" spans="2:12" ht="21.75" customHeight="1" x14ac:dyDescent="0.3">
      <c r="B203" s="1">
        <v>201</v>
      </c>
      <c r="C203" s="10">
        <v>46224</v>
      </c>
      <c r="D203" s="1" t="s">
        <v>73</v>
      </c>
      <c r="E203" s="1" t="s">
        <v>80</v>
      </c>
      <c r="F203" s="1">
        <v>1300</v>
      </c>
      <c r="G203" s="1"/>
      <c r="H203" s="1"/>
      <c r="I203" s="1"/>
      <c r="J203" s="1"/>
      <c r="K203" s="1">
        <f t="shared" si="3"/>
        <v>0</v>
      </c>
      <c r="L203" s="1"/>
    </row>
    <row r="204" spans="2:12" ht="21.75" customHeight="1" x14ac:dyDescent="0.3">
      <c r="B204" s="1">
        <v>202</v>
      </c>
      <c r="C204" s="10">
        <v>46225</v>
      </c>
      <c r="D204" s="1" t="s">
        <v>73</v>
      </c>
      <c r="E204" s="1" t="s">
        <v>80</v>
      </c>
      <c r="F204" s="1">
        <v>1300</v>
      </c>
      <c r="G204" s="1"/>
      <c r="H204" s="1"/>
      <c r="I204" s="1"/>
      <c r="J204" s="1"/>
      <c r="K204" s="1">
        <f t="shared" si="3"/>
        <v>0</v>
      </c>
      <c r="L204" s="1"/>
    </row>
    <row r="205" spans="2:12" ht="21.75" customHeight="1" x14ac:dyDescent="0.3">
      <c r="B205" s="1">
        <v>203</v>
      </c>
      <c r="C205" s="10">
        <v>46226</v>
      </c>
      <c r="D205" s="1" t="s">
        <v>73</v>
      </c>
      <c r="E205" s="1" t="s">
        <v>80</v>
      </c>
      <c r="F205" s="1">
        <v>1300</v>
      </c>
      <c r="G205" s="1"/>
      <c r="H205" s="1"/>
      <c r="I205" s="1"/>
      <c r="J205" s="1"/>
      <c r="K205" s="1">
        <f t="shared" si="3"/>
        <v>0</v>
      </c>
      <c r="L205" s="1"/>
    </row>
    <row r="206" spans="2:12" ht="21.75" customHeight="1" x14ac:dyDescent="0.3">
      <c r="B206" s="1">
        <v>204</v>
      </c>
      <c r="C206" s="10">
        <v>46227</v>
      </c>
      <c r="D206" s="1" t="s">
        <v>73</v>
      </c>
      <c r="E206" s="1" t="s">
        <v>80</v>
      </c>
      <c r="F206" s="1">
        <v>1300</v>
      </c>
      <c r="G206" s="1"/>
      <c r="H206" s="1"/>
      <c r="I206" s="1"/>
      <c r="J206" s="1"/>
      <c r="K206" s="1">
        <f t="shared" si="3"/>
        <v>0</v>
      </c>
      <c r="L206" s="1"/>
    </row>
    <row r="207" spans="2:12" ht="21.75" customHeight="1" x14ac:dyDescent="0.3">
      <c r="B207" s="1">
        <v>205</v>
      </c>
      <c r="C207" s="10">
        <v>46228</v>
      </c>
      <c r="D207" s="1" t="s">
        <v>73</v>
      </c>
      <c r="E207" s="1" t="s">
        <v>80</v>
      </c>
      <c r="F207" s="1">
        <v>1300</v>
      </c>
      <c r="G207" s="1"/>
      <c r="H207" s="1"/>
      <c r="I207" s="1"/>
      <c r="J207" s="1"/>
      <c r="K207" s="1">
        <f t="shared" si="3"/>
        <v>0</v>
      </c>
      <c r="L207" s="1"/>
    </row>
    <row r="208" spans="2:12" ht="21.75" customHeight="1" x14ac:dyDescent="0.3">
      <c r="B208" s="1">
        <v>206</v>
      </c>
      <c r="C208" s="10">
        <v>46229</v>
      </c>
      <c r="D208" s="1" t="s">
        <v>73</v>
      </c>
      <c r="E208" s="1" t="s">
        <v>80</v>
      </c>
      <c r="F208" s="1">
        <v>1300</v>
      </c>
      <c r="G208" s="1"/>
      <c r="H208" s="1"/>
      <c r="I208" s="1"/>
      <c r="J208" s="1"/>
      <c r="K208" s="1">
        <f t="shared" si="3"/>
        <v>0</v>
      </c>
      <c r="L208" s="1"/>
    </row>
    <row r="209" spans="2:12" ht="21.75" customHeight="1" x14ac:dyDescent="0.3">
      <c r="B209" s="1">
        <v>207</v>
      </c>
      <c r="C209" s="10">
        <v>46230</v>
      </c>
      <c r="D209" s="1" t="s">
        <v>73</v>
      </c>
      <c r="E209" s="1" t="s">
        <v>80</v>
      </c>
      <c r="F209" s="1">
        <v>1300</v>
      </c>
      <c r="G209" s="1"/>
      <c r="H209" s="1"/>
      <c r="I209" s="1"/>
      <c r="J209" s="1"/>
      <c r="K209" s="1">
        <f t="shared" si="3"/>
        <v>0</v>
      </c>
      <c r="L209" s="1"/>
    </row>
    <row r="210" spans="2:12" ht="21.75" customHeight="1" x14ac:dyDescent="0.3">
      <c r="B210" s="1">
        <v>208</v>
      </c>
      <c r="C210" s="10">
        <v>46231</v>
      </c>
      <c r="D210" s="1" t="s">
        <v>73</v>
      </c>
      <c r="E210" s="1" t="s">
        <v>80</v>
      </c>
      <c r="F210" s="1">
        <v>1300</v>
      </c>
      <c r="G210" s="1"/>
      <c r="H210" s="1"/>
      <c r="I210" s="1"/>
      <c r="J210" s="1"/>
      <c r="K210" s="1">
        <f t="shared" si="3"/>
        <v>0</v>
      </c>
      <c r="L210" s="1"/>
    </row>
    <row r="211" spans="2:12" ht="21.75" customHeight="1" x14ac:dyDescent="0.3">
      <c r="B211" s="1">
        <v>209</v>
      </c>
      <c r="C211" s="10">
        <v>46232</v>
      </c>
      <c r="D211" s="1" t="s">
        <v>73</v>
      </c>
      <c r="E211" s="1" t="s">
        <v>80</v>
      </c>
      <c r="F211" s="1">
        <v>1300</v>
      </c>
      <c r="G211" s="1"/>
      <c r="H211" s="1"/>
      <c r="I211" s="1"/>
      <c r="J211" s="1"/>
      <c r="K211" s="1">
        <f t="shared" si="3"/>
        <v>0</v>
      </c>
      <c r="L211" s="1"/>
    </row>
    <row r="212" spans="2:12" ht="21.75" customHeight="1" x14ac:dyDescent="0.3">
      <c r="B212" s="1">
        <v>210</v>
      </c>
      <c r="C212" s="10">
        <v>46233</v>
      </c>
      <c r="D212" s="1" t="s">
        <v>73</v>
      </c>
      <c r="E212" s="1" t="s">
        <v>80</v>
      </c>
      <c r="F212" s="1">
        <v>1300</v>
      </c>
      <c r="G212" s="1"/>
      <c r="H212" s="1"/>
      <c r="I212" s="1"/>
      <c r="J212" s="1"/>
      <c r="K212" s="1">
        <f t="shared" si="3"/>
        <v>0</v>
      </c>
      <c r="L212" s="1"/>
    </row>
    <row r="213" spans="2:12" ht="21.75" customHeight="1" x14ac:dyDescent="0.3">
      <c r="B213" s="1">
        <v>211</v>
      </c>
      <c r="C213" s="10">
        <v>46234</v>
      </c>
      <c r="D213" s="1" t="s">
        <v>73</v>
      </c>
      <c r="E213" s="1" t="s">
        <v>80</v>
      </c>
      <c r="F213" s="1">
        <v>1300</v>
      </c>
      <c r="G213" s="1"/>
      <c r="H213" s="1"/>
      <c r="I213" s="1"/>
      <c r="J213" s="1"/>
      <c r="K213" s="1">
        <f t="shared" si="3"/>
        <v>0</v>
      </c>
      <c r="L213" s="1"/>
    </row>
    <row r="214" spans="2:12" ht="21.75" customHeight="1" x14ac:dyDescent="0.3">
      <c r="B214" s="1">
        <v>212</v>
      </c>
      <c r="C214" s="10">
        <v>46235</v>
      </c>
      <c r="D214" s="1" t="s">
        <v>73</v>
      </c>
      <c r="E214" s="1" t="s">
        <v>80</v>
      </c>
      <c r="F214" s="1">
        <v>1300</v>
      </c>
      <c r="G214" s="1"/>
      <c r="H214" s="1"/>
      <c r="I214" s="1"/>
      <c r="J214" s="1"/>
      <c r="K214" s="1">
        <f t="shared" si="3"/>
        <v>0</v>
      </c>
      <c r="L214" s="1"/>
    </row>
    <row r="215" spans="2:12" ht="21.75" customHeight="1" x14ac:dyDescent="0.3">
      <c r="B215" s="1">
        <v>213</v>
      </c>
      <c r="C215" s="10">
        <v>46236</v>
      </c>
      <c r="D215" s="1" t="s">
        <v>73</v>
      </c>
      <c r="E215" s="1" t="s">
        <v>80</v>
      </c>
      <c r="F215" s="1">
        <v>1300</v>
      </c>
      <c r="G215" s="1"/>
      <c r="H215" s="1"/>
      <c r="I215" s="1"/>
      <c r="J215" s="1"/>
      <c r="K215" s="1">
        <f t="shared" si="3"/>
        <v>0</v>
      </c>
      <c r="L215" s="1"/>
    </row>
    <row r="216" spans="2:12" ht="21.75" customHeight="1" x14ac:dyDescent="0.3">
      <c r="B216" s="1">
        <v>214</v>
      </c>
      <c r="C216" s="10">
        <v>46237</v>
      </c>
      <c r="D216" s="1" t="s">
        <v>73</v>
      </c>
      <c r="E216" s="1" t="s">
        <v>80</v>
      </c>
      <c r="F216" s="1">
        <v>1300</v>
      </c>
      <c r="G216" s="1"/>
      <c r="H216" s="1"/>
      <c r="I216" s="1"/>
      <c r="J216" s="1"/>
      <c r="K216" s="1">
        <f t="shared" si="3"/>
        <v>0</v>
      </c>
      <c r="L216" s="1"/>
    </row>
    <row r="217" spans="2:12" ht="21.75" customHeight="1" x14ac:dyDescent="0.3">
      <c r="B217" s="1">
        <v>215</v>
      </c>
      <c r="C217" s="10">
        <v>46238</v>
      </c>
      <c r="D217" s="1" t="s">
        <v>73</v>
      </c>
      <c r="E217" s="1" t="s">
        <v>80</v>
      </c>
      <c r="F217" s="1">
        <v>1300</v>
      </c>
      <c r="G217" s="1"/>
      <c r="H217" s="1"/>
      <c r="I217" s="1"/>
      <c r="J217" s="1"/>
      <c r="K217" s="1">
        <f t="shared" si="3"/>
        <v>0</v>
      </c>
      <c r="L217" s="1"/>
    </row>
    <row r="218" spans="2:12" ht="21.75" customHeight="1" x14ac:dyDescent="0.3">
      <c r="B218" s="1">
        <v>216</v>
      </c>
      <c r="C218" s="10">
        <v>46239</v>
      </c>
      <c r="D218" s="1" t="s">
        <v>73</v>
      </c>
      <c r="E218" s="1" t="s">
        <v>80</v>
      </c>
      <c r="F218" s="1">
        <v>1300</v>
      </c>
      <c r="G218" s="1"/>
      <c r="H218" s="1"/>
      <c r="I218" s="1"/>
      <c r="J218" s="1"/>
      <c r="K218" s="1">
        <f t="shared" si="3"/>
        <v>0</v>
      </c>
      <c r="L218" s="1"/>
    </row>
    <row r="219" spans="2:12" ht="21.75" customHeight="1" x14ac:dyDescent="0.3">
      <c r="B219" s="1">
        <v>217</v>
      </c>
      <c r="C219" s="10">
        <v>46240</v>
      </c>
      <c r="D219" s="1" t="s">
        <v>73</v>
      </c>
      <c r="E219" s="1" t="s">
        <v>80</v>
      </c>
      <c r="F219" s="1">
        <v>1300</v>
      </c>
      <c r="G219" s="1"/>
      <c r="H219" s="1"/>
      <c r="I219" s="1"/>
      <c r="J219" s="1"/>
      <c r="K219" s="1">
        <f t="shared" si="3"/>
        <v>0</v>
      </c>
      <c r="L219" s="1"/>
    </row>
    <row r="220" spans="2:12" ht="21.75" customHeight="1" x14ac:dyDescent="0.3">
      <c r="B220" s="1">
        <v>218</v>
      </c>
      <c r="C220" s="10">
        <v>46241</v>
      </c>
      <c r="D220" s="1" t="s">
        <v>73</v>
      </c>
      <c r="E220" s="1" t="s">
        <v>80</v>
      </c>
      <c r="F220" s="1">
        <v>1300</v>
      </c>
      <c r="G220" s="1"/>
      <c r="H220" s="1"/>
      <c r="I220" s="1"/>
      <c r="J220" s="1"/>
      <c r="K220" s="1">
        <f t="shared" si="3"/>
        <v>0</v>
      </c>
      <c r="L220" s="1"/>
    </row>
    <row r="221" spans="2:12" ht="21.75" customHeight="1" x14ac:dyDescent="0.3">
      <c r="B221" s="1">
        <v>219</v>
      </c>
      <c r="C221" s="10">
        <v>46242</v>
      </c>
      <c r="D221" s="1" t="s">
        <v>73</v>
      </c>
      <c r="E221" s="1" t="s">
        <v>80</v>
      </c>
      <c r="F221" s="1">
        <v>1300</v>
      </c>
      <c r="G221" s="1"/>
      <c r="H221" s="1"/>
      <c r="I221" s="1"/>
      <c r="J221" s="1"/>
      <c r="K221" s="1">
        <f t="shared" si="3"/>
        <v>0</v>
      </c>
      <c r="L221" s="1"/>
    </row>
    <row r="222" spans="2:12" ht="21.75" customHeight="1" x14ac:dyDescent="0.3">
      <c r="B222" s="1">
        <v>220</v>
      </c>
      <c r="C222" s="10">
        <v>46243</v>
      </c>
      <c r="D222" s="1" t="s">
        <v>73</v>
      </c>
      <c r="E222" s="1" t="s">
        <v>80</v>
      </c>
      <c r="F222" s="1">
        <v>1300</v>
      </c>
      <c r="G222" s="1"/>
      <c r="H222" s="1"/>
      <c r="I222" s="1"/>
      <c r="J222" s="1"/>
      <c r="K222" s="1">
        <f t="shared" si="3"/>
        <v>0</v>
      </c>
      <c r="L222" s="1"/>
    </row>
    <row r="223" spans="2:12" ht="21.75" customHeight="1" x14ac:dyDescent="0.3">
      <c r="B223" s="1">
        <v>221</v>
      </c>
      <c r="C223" s="10">
        <v>46244</v>
      </c>
      <c r="D223" s="1" t="s">
        <v>73</v>
      </c>
      <c r="E223" s="1" t="s">
        <v>80</v>
      </c>
      <c r="F223" s="1">
        <v>1300</v>
      </c>
      <c r="G223" s="1"/>
      <c r="H223" s="1"/>
      <c r="I223" s="1"/>
      <c r="J223" s="1"/>
      <c r="K223" s="1">
        <f t="shared" si="3"/>
        <v>0</v>
      </c>
      <c r="L223" s="1"/>
    </row>
    <row r="224" spans="2:12" ht="21.75" customHeight="1" x14ac:dyDescent="0.3">
      <c r="B224" s="1">
        <v>222</v>
      </c>
      <c r="C224" s="10">
        <v>46245</v>
      </c>
      <c r="D224" s="1" t="s">
        <v>73</v>
      </c>
      <c r="E224" s="1" t="s">
        <v>80</v>
      </c>
      <c r="F224" s="1">
        <v>1300</v>
      </c>
      <c r="G224" s="1"/>
      <c r="H224" s="1"/>
      <c r="I224" s="1"/>
      <c r="J224" s="1"/>
      <c r="K224" s="1">
        <f t="shared" si="3"/>
        <v>0</v>
      </c>
      <c r="L224" s="1"/>
    </row>
    <row r="225" spans="2:12" ht="21.75" customHeight="1" x14ac:dyDescent="0.3">
      <c r="B225" s="1">
        <v>223</v>
      </c>
      <c r="C225" s="10">
        <v>46246</v>
      </c>
      <c r="D225" s="1" t="s">
        <v>73</v>
      </c>
      <c r="E225" s="1" t="s">
        <v>80</v>
      </c>
      <c r="F225" s="1">
        <v>1300</v>
      </c>
      <c r="G225" s="1"/>
      <c r="H225" s="1"/>
      <c r="I225" s="1"/>
      <c r="J225" s="1"/>
      <c r="K225" s="1">
        <f t="shared" si="3"/>
        <v>0</v>
      </c>
      <c r="L225" s="1"/>
    </row>
    <row r="226" spans="2:12" ht="21.75" customHeight="1" x14ac:dyDescent="0.3">
      <c r="B226" s="1">
        <v>224</v>
      </c>
      <c r="C226" s="10">
        <v>46247</v>
      </c>
      <c r="D226" s="1" t="s">
        <v>73</v>
      </c>
      <c r="E226" s="1" t="s">
        <v>80</v>
      </c>
      <c r="F226" s="1">
        <v>1300</v>
      </c>
      <c r="G226" s="1"/>
      <c r="H226" s="1"/>
      <c r="I226" s="1"/>
      <c r="J226" s="1"/>
      <c r="K226" s="1">
        <f t="shared" si="3"/>
        <v>0</v>
      </c>
      <c r="L226" s="1"/>
    </row>
    <row r="227" spans="2:12" ht="21.75" customHeight="1" x14ac:dyDescent="0.3">
      <c r="B227" s="1">
        <v>225</v>
      </c>
      <c r="C227" s="10">
        <v>46248</v>
      </c>
      <c r="D227" s="1" t="s">
        <v>73</v>
      </c>
      <c r="E227" s="1" t="s">
        <v>80</v>
      </c>
      <c r="F227" s="1">
        <v>1300</v>
      </c>
      <c r="G227" s="1"/>
      <c r="H227" s="1"/>
      <c r="I227" s="1"/>
      <c r="J227" s="1"/>
      <c r="K227" s="1">
        <f t="shared" si="3"/>
        <v>0</v>
      </c>
      <c r="L227" s="1"/>
    </row>
    <row r="228" spans="2:12" ht="21.75" customHeight="1" x14ac:dyDescent="0.3">
      <c r="B228" s="1">
        <v>226</v>
      </c>
      <c r="C228" s="10">
        <v>46249</v>
      </c>
      <c r="D228" s="1" t="s">
        <v>73</v>
      </c>
      <c r="E228" s="1" t="s">
        <v>80</v>
      </c>
      <c r="F228" s="1">
        <v>1300</v>
      </c>
      <c r="G228" s="1"/>
      <c r="H228" s="1"/>
      <c r="I228" s="1"/>
      <c r="J228" s="1"/>
      <c r="K228" s="1">
        <f t="shared" si="3"/>
        <v>0</v>
      </c>
      <c r="L228" s="1"/>
    </row>
    <row r="229" spans="2:12" ht="21.75" customHeight="1" x14ac:dyDescent="0.3">
      <c r="B229" s="1">
        <v>227</v>
      </c>
      <c r="C229" s="10">
        <v>46250</v>
      </c>
      <c r="D229" s="1" t="s">
        <v>73</v>
      </c>
      <c r="E229" s="1" t="s">
        <v>80</v>
      </c>
      <c r="F229" s="1">
        <v>1300</v>
      </c>
      <c r="G229" s="1"/>
      <c r="H229" s="1"/>
      <c r="I229" s="1"/>
      <c r="J229" s="1"/>
      <c r="K229" s="1">
        <f t="shared" si="3"/>
        <v>0</v>
      </c>
      <c r="L229" s="1"/>
    </row>
    <row r="230" spans="2:12" ht="21.75" customHeight="1" x14ac:dyDescent="0.3">
      <c r="B230" s="1">
        <v>228</v>
      </c>
      <c r="C230" s="10">
        <v>46251</v>
      </c>
      <c r="D230" s="1" t="s">
        <v>73</v>
      </c>
      <c r="E230" s="1" t="s">
        <v>80</v>
      </c>
      <c r="F230" s="1">
        <v>1300</v>
      </c>
      <c r="G230" s="1"/>
      <c r="H230" s="1"/>
      <c r="I230" s="1"/>
      <c r="J230" s="1"/>
      <c r="K230" s="1">
        <f t="shared" si="3"/>
        <v>0</v>
      </c>
      <c r="L230" s="1"/>
    </row>
    <row r="231" spans="2:12" ht="21.75" customHeight="1" x14ac:dyDescent="0.3">
      <c r="B231" s="1">
        <v>229</v>
      </c>
      <c r="C231" s="10">
        <v>46252</v>
      </c>
      <c r="D231" s="1" t="s">
        <v>73</v>
      </c>
      <c r="E231" s="1" t="s">
        <v>80</v>
      </c>
      <c r="F231" s="1">
        <v>1300</v>
      </c>
      <c r="G231" s="1"/>
      <c r="H231" s="1"/>
      <c r="I231" s="1"/>
      <c r="J231" s="1"/>
      <c r="K231" s="1">
        <f t="shared" si="3"/>
        <v>0</v>
      </c>
      <c r="L231" s="1"/>
    </row>
    <row r="232" spans="2:12" ht="21.75" customHeight="1" x14ac:dyDescent="0.3">
      <c r="B232" s="1">
        <v>230</v>
      </c>
      <c r="C232" s="10">
        <v>46253</v>
      </c>
      <c r="D232" s="1" t="s">
        <v>73</v>
      </c>
      <c r="E232" s="1" t="s">
        <v>80</v>
      </c>
      <c r="F232" s="1">
        <v>1300</v>
      </c>
      <c r="G232" s="1"/>
      <c r="H232" s="1"/>
      <c r="I232" s="1"/>
      <c r="J232" s="1"/>
      <c r="K232" s="1">
        <f t="shared" si="3"/>
        <v>0</v>
      </c>
      <c r="L232" s="1"/>
    </row>
    <row r="233" spans="2:12" ht="21.75" customHeight="1" x14ac:dyDescent="0.3">
      <c r="B233" s="1">
        <v>231</v>
      </c>
      <c r="C233" s="10">
        <v>46254</v>
      </c>
      <c r="D233" s="1" t="s">
        <v>73</v>
      </c>
      <c r="E233" s="1" t="s">
        <v>80</v>
      </c>
      <c r="F233" s="1">
        <v>1300</v>
      </c>
      <c r="G233" s="1"/>
      <c r="H233" s="1"/>
      <c r="I233" s="1"/>
      <c r="J233" s="1"/>
      <c r="K233" s="1">
        <f t="shared" si="3"/>
        <v>0</v>
      </c>
      <c r="L233" s="1"/>
    </row>
    <row r="234" spans="2:12" ht="21.75" customHeight="1" x14ac:dyDescent="0.3">
      <c r="B234" s="1">
        <v>232</v>
      </c>
      <c r="C234" s="10">
        <v>46255</v>
      </c>
      <c r="D234" s="1" t="s">
        <v>73</v>
      </c>
      <c r="E234" s="1" t="s">
        <v>80</v>
      </c>
      <c r="F234" s="1">
        <v>1300</v>
      </c>
      <c r="G234" s="1"/>
      <c r="H234" s="1"/>
      <c r="I234" s="1"/>
      <c r="J234" s="1"/>
      <c r="K234" s="1">
        <f t="shared" si="3"/>
        <v>0</v>
      </c>
      <c r="L234" s="1"/>
    </row>
    <row r="235" spans="2:12" ht="21.75" customHeight="1" x14ac:dyDescent="0.3">
      <c r="B235" s="1">
        <v>233</v>
      </c>
      <c r="C235" s="10">
        <v>46256</v>
      </c>
      <c r="D235" s="1" t="s">
        <v>73</v>
      </c>
      <c r="E235" s="1" t="s">
        <v>80</v>
      </c>
      <c r="F235" s="1">
        <v>1300</v>
      </c>
      <c r="G235" s="1"/>
      <c r="H235" s="1"/>
      <c r="I235" s="1"/>
      <c r="J235" s="1"/>
      <c r="K235" s="1">
        <f t="shared" si="3"/>
        <v>0</v>
      </c>
      <c r="L235" s="1"/>
    </row>
    <row r="236" spans="2:12" ht="21.75" customHeight="1" x14ac:dyDescent="0.3">
      <c r="B236" s="1">
        <v>234</v>
      </c>
      <c r="C236" s="10">
        <v>46257</v>
      </c>
      <c r="D236" s="1" t="s">
        <v>73</v>
      </c>
      <c r="E236" s="1" t="s">
        <v>80</v>
      </c>
      <c r="F236" s="1">
        <v>1300</v>
      </c>
      <c r="G236" s="1"/>
      <c r="H236" s="1"/>
      <c r="I236" s="1"/>
      <c r="J236" s="1"/>
      <c r="K236" s="1">
        <f t="shared" si="3"/>
        <v>0</v>
      </c>
      <c r="L236" s="1"/>
    </row>
    <row r="237" spans="2:12" ht="21.75" customHeight="1" x14ac:dyDescent="0.3">
      <c r="B237" s="1">
        <v>235</v>
      </c>
      <c r="C237" s="10">
        <v>46258</v>
      </c>
      <c r="D237" s="1" t="s">
        <v>73</v>
      </c>
      <c r="E237" s="1" t="s">
        <v>80</v>
      </c>
      <c r="F237" s="1">
        <v>1300</v>
      </c>
      <c r="G237" s="1"/>
      <c r="H237" s="1"/>
      <c r="I237" s="1"/>
      <c r="J237" s="1"/>
      <c r="K237" s="1">
        <f t="shared" si="3"/>
        <v>0</v>
      </c>
      <c r="L237" s="1"/>
    </row>
    <row r="238" spans="2:12" ht="21.75" customHeight="1" x14ac:dyDescent="0.3">
      <c r="B238" s="1">
        <v>236</v>
      </c>
      <c r="C238" s="10">
        <v>46259</v>
      </c>
      <c r="D238" s="1" t="s">
        <v>73</v>
      </c>
      <c r="E238" s="1" t="s">
        <v>80</v>
      </c>
      <c r="F238" s="1">
        <v>1300</v>
      </c>
      <c r="G238" s="1"/>
      <c r="H238" s="1"/>
      <c r="I238" s="1"/>
      <c r="J238" s="1"/>
      <c r="K238" s="1">
        <f t="shared" si="3"/>
        <v>0</v>
      </c>
      <c r="L238" s="1"/>
    </row>
    <row r="239" spans="2:12" ht="21.75" customHeight="1" x14ac:dyDescent="0.3">
      <c r="B239" s="1">
        <v>237</v>
      </c>
      <c r="C239" s="10">
        <v>46260</v>
      </c>
      <c r="D239" s="1" t="s">
        <v>73</v>
      </c>
      <c r="E239" s="1" t="s">
        <v>80</v>
      </c>
      <c r="F239" s="1">
        <v>1300</v>
      </c>
      <c r="G239" s="1"/>
      <c r="H239" s="1"/>
      <c r="I239" s="1"/>
      <c r="J239" s="1"/>
      <c r="K239" s="1">
        <f t="shared" si="3"/>
        <v>0</v>
      </c>
      <c r="L239" s="1"/>
    </row>
    <row r="240" spans="2:12" ht="21.75" customHeight="1" x14ac:dyDescent="0.3">
      <c r="B240" s="1">
        <v>238</v>
      </c>
      <c r="C240" s="10">
        <v>46261</v>
      </c>
      <c r="D240" s="1" t="s">
        <v>73</v>
      </c>
      <c r="E240" s="1" t="s">
        <v>80</v>
      </c>
      <c r="F240" s="1">
        <v>1300</v>
      </c>
      <c r="G240" s="1"/>
      <c r="H240" s="1"/>
      <c r="I240" s="1"/>
      <c r="J240" s="1"/>
      <c r="K240" s="1">
        <f t="shared" si="3"/>
        <v>0</v>
      </c>
      <c r="L240" s="1"/>
    </row>
    <row r="241" spans="2:12" ht="21.75" customHeight="1" x14ac:dyDescent="0.3">
      <c r="B241" s="1">
        <v>239</v>
      </c>
      <c r="C241" s="10">
        <v>46262</v>
      </c>
      <c r="D241" s="1" t="s">
        <v>73</v>
      </c>
      <c r="E241" s="1" t="s">
        <v>80</v>
      </c>
      <c r="F241" s="1">
        <v>1300</v>
      </c>
      <c r="G241" s="1"/>
      <c r="H241" s="1"/>
      <c r="I241" s="1"/>
      <c r="J241" s="1"/>
      <c r="K241" s="1">
        <f t="shared" si="3"/>
        <v>0</v>
      </c>
      <c r="L241" s="1"/>
    </row>
    <row r="242" spans="2:12" ht="21.75" customHeight="1" x14ac:dyDescent="0.3">
      <c r="B242" s="1">
        <v>240</v>
      </c>
      <c r="C242" s="10">
        <v>46263</v>
      </c>
      <c r="D242" s="1" t="s">
        <v>73</v>
      </c>
      <c r="E242" s="1" t="s">
        <v>80</v>
      </c>
      <c r="F242" s="1">
        <v>1300</v>
      </c>
      <c r="G242" s="1"/>
      <c r="H242" s="1"/>
      <c r="I242" s="1"/>
      <c r="J242" s="1"/>
      <c r="K242" s="1">
        <f t="shared" si="3"/>
        <v>0</v>
      </c>
      <c r="L242" s="1"/>
    </row>
    <row r="243" spans="2:12" ht="21.75" customHeight="1" x14ac:dyDescent="0.3">
      <c r="B243" s="1">
        <v>241</v>
      </c>
      <c r="C243" s="10">
        <v>46264</v>
      </c>
      <c r="D243" s="1" t="s">
        <v>73</v>
      </c>
      <c r="E243" s="1" t="s">
        <v>80</v>
      </c>
      <c r="F243" s="1">
        <v>1300</v>
      </c>
      <c r="G243" s="1"/>
      <c r="H243" s="1"/>
      <c r="I243" s="1"/>
      <c r="J243" s="1"/>
      <c r="K243" s="1">
        <f t="shared" si="3"/>
        <v>0</v>
      </c>
      <c r="L243" s="1"/>
    </row>
    <row r="244" spans="2:12" ht="21.75" customHeight="1" x14ac:dyDescent="0.3">
      <c r="B244" s="1">
        <v>242</v>
      </c>
      <c r="C244" s="10">
        <v>46265</v>
      </c>
      <c r="D244" s="1" t="s">
        <v>73</v>
      </c>
      <c r="E244" s="1" t="s">
        <v>80</v>
      </c>
      <c r="F244" s="1">
        <v>1300</v>
      </c>
      <c r="G244" s="1"/>
      <c r="H244" s="1"/>
      <c r="I244" s="1"/>
      <c r="J244" s="1"/>
      <c r="K244" s="1">
        <f t="shared" si="3"/>
        <v>0</v>
      </c>
      <c r="L244" s="1"/>
    </row>
    <row r="245" spans="2:12" ht="21.75" customHeight="1" x14ac:dyDescent="0.3">
      <c r="B245" s="1">
        <v>243</v>
      </c>
      <c r="C245" s="10">
        <v>46266</v>
      </c>
      <c r="D245" s="1" t="s">
        <v>73</v>
      </c>
      <c r="E245" s="1" t="s">
        <v>80</v>
      </c>
      <c r="F245" s="1">
        <v>1300</v>
      </c>
      <c r="G245" s="1"/>
      <c r="H245" s="1"/>
      <c r="I245" s="1"/>
      <c r="J245" s="1"/>
      <c r="K245" s="1">
        <f t="shared" si="3"/>
        <v>0</v>
      </c>
      <c r="L245" s="1"/>
    </row>
    <row r="246" spans="2:12" ht="21.75" customHeight="1" x14ac:dyDescent="0.3">
      <c r="B246" s="1">
        <v>244</v>
      </c>
      <c r="C246" s="10">
        <v>46267</v>
      </c>
      <c r="D246" s="1" t="s">
        <v>73</v>
      </c>
      <c r="E246" s="1" t="s">
        <v>80</v>
      </c>
      <c r="F246" s="1">
        <v>1300</v>
      </c>
      <c r="G246" s="1"/>
      <c r="H246" s="1"/>
      <c r="I246" s="1"/>
      <c r="J246" s="1"/>
      <c r="K246" s="1">
        <f t="shared" si="3"/>
        <v>0</v>
      </c>
      <c r="L246" s="1"/>
    </row>
    <row r="247" spans="2:12" ht="21.75" customHeight="1" x14ac:dyDescent="0.3">
      <c r="B247" s="1">
        <v>245</v>
      </c>
      <c r="C247" s="10">
        <v>46268</v>
      </c>
      <c r="D247" s="1" t="s">
        <v>73</v>
      </c>
      <c r="E247" s="1" t="s">
        <v>80</v>
      </c>
      <c r="F247" s="1">
        <v>1300</v>
      </c>
      <c r="G247" s="1"/>
      <c r="H247" s="1"/>
      <c r="I247" s="1"/>
      <c r="J247" s="1"/>
      <c r="K247" s="1">
        <f t="shared" si="3"/>
        <v>0</v>
      </c>
      <c r="L247" s="1"/>
    </row>
    <row r="248" spans="2:12" ht="21.75" customHeight="1" x14ac:dyDescent="0.3">
      <c r="B248" s="1">
        <v>246</v>
      </c>
      <c r="C248" s="10">
        <v>46269</v>
      </c>
      <c r="D248" s="1" t="s">
        <v>73</v>
      </c>
      <c r="E248" s="1" t="s">
        <v>80</v>
      </c>
      <c r="F248" s="1">
        <v>1300</v>
      </c>
      <c r="G248" s="1"/>
      <c r="H248" s="1"/>
      <c r="I248" s="1"/>
      <c r="J248" s="1"/>
      <c r="K248" s="1">
        <f t="shared" si="3"/>
        <v>0</v>
      </c>
      <c r="L248" s="1"/>
    </row>
    <row r="249" spans="2:12" ht="21.75" customHeight="1" x14ac:dyDescent="0.3">
      <c r="B249" s="1">
        <v>247</v>
      </c>
      <c r="C249" s="10">
        <v>46270</v>
      </c>
      <c r="D249" s="1" t="s">
        <v>73</v>
      </c>
      <c r="E249" s="1" t="s">
        <v>80</v>
      </c>
      <c r="F249" s="1">
        <v>1300</v>
      </c>
      <c r="G249" s="1"/>
      <c r="H249" s="1"/>
      <c r="I249" s="1"/>
      <c r="J249" s="1"/>
      <c r="K249" s="1">
        <f t="shared" si="3"/>
        <v>0</v>
      </c>
      <c r="L249" s="1"/>
    </row>
    <row r="250" spans="2:12" ht="21.75" customHeight="1" x14ac:dyDescent="0.3">
      <c r="B250" s="1">
        <v>248</v>
      </c>
      <c r="C250" s="10">
        <v>46271</v>
      </c>
      <c r="D250" s="1" t="s">
        <v>73</v>
      </c>
      <c r="E250" s="1" t="s">
        <v>80</v>
      </c>
      <c r="F250" s="1">
        <v>1300</v>
      </c>
      <c r="G250" s="1"/>
      <c r="H250" s="1"/>
      <c r="I250" s="1"/>
      <c r="J250" s="1"/>
      <c r="K250" s="1">
        <f t="shared" si="3"/>
        <v>0</v>
      </c>
      <c r="L250" s="1"/>
    </row>
    <row r="251" spans="2:12" ht="21.75" customHeight="1" x14ac:dyDescent="0.3">
      <c r="B251" s="1">
        <v>249</v>
      </c>
      <c r="C251" s="10">
        <v>46272</v>
      </c>
      <c r="D251" s="1" t="s">
        <v>73</v>
      </c>
      <c r="E251" s="1" t="s">
        <v>80</v>
      </c>
      <c r="F251" s="1">
        <v>1300</v>
      </c>
      <c r="G251" s="1"/>
      <c r="H251" s="1"/>
      <c r="I251" s="1"/>
      <c r="J251" s="1"/>
      <c r="K251" s="1">
        <f t="shared" si="3"/>
        <v>0</v>
      </c>
      <c r="L251" s="1"/>
    </row>
    <row r="252" spans="2:12" ht="21.75" customHeight="1" x14ac:dyDescent="0.3">
      <c r="B252" s="1">
        <v>250</v>
      </c>
      <c r="C252" s="10">
        <v>46273</v>
      </c>
      <c r="D252" s="1" t="s">
        <v>73</v>
      </c>
      <c r="E252" s="1" t="s">
        <v>80</v>
      </c>
      <c r="F252" s="1">
        <v>1300</v>
      </c>
      <c r="G252" s="1"/>
      <c r="H252" s="1"/>
      <c r="I252" s="1"/>
      <c r="J252" s="1"/>
      <c r="K252" s="1">
        <f t="shared" si="3"/>
        <v>0</v>
      </c>
      <c r="L252" s="1"/>
    </row>
    <row r="253" spans="2:12" ht="21.75" customHeight="1" x14ac:dyDescent="0.3">
      <c r="B253" s="1">
        <v>251</v>
      </c>
      <c r="C253" s="10">
        <v>46274</v>
      </c>
      <c r="D253" s="1" t="s">
        <v>73</v>
      </c>
      <c r="E253" s="1" t="s">
        <v>80</v>
      </c>
      <c r="F253" s="1">
        <v>1300</v>
      </c>
      <c r="G253" s="1"/>
      <c r="H253" s="1"/>
      <c r="I253" s="1"/>
      <c r="J253" s="1"/>
      <c r="K253" s="1">
        <f t="shared" si="3"/>
        <v>0</v>
      </c>
      <c r="L253" s="1"/>
    </row>
    <row r="254" spans="2:12" ht="21.75" customHeight="1" x14ac:dyDescent="0.3">
      <c r="B254" s="1">
        <v>252</v>
      </c>
      <c r="C254" s="10">
        <v>46275</v>
      </c>
      <c r="D254" s="1" t="s">
        <v>73</v>
      </c>
      <c r="E254" s="1" t="s">
        <v>80</v>
      </c>
      <c r="F254" s="1">
        <v>1300</v>
      </c>
      <c r="G254" s="1"/>
      <c r="H254" s="1"/>
      <c r="I254" s="1"/>
      <c r="J254" s="1"/>
      <c r="K254" s="1">
        <f t="shared" si="3"/>
        <v>0</v>
      </c>
      <c r="L254" s="1"/>
    </row>
    <row r="255" spans="2:12" ht="21.75" customHeight="1" x14ac:dyDescent="0.3">
      <c r="B255" s="1">
        <v>253</v>
      </c>
      <c r="C255" s="10">
        <v>46276</v>
      </c>
      <c r="D255" s="1" t="s">
        <v>73</v>
      </c>
      <c r="E255" s="1" t="s">
        <v>80</v>
      </c>
      <c r="F255" s="1">
        <v>1300</v>
      </c>
      <c r="G255" s="1"/>
      <c r="H255" s="1"/>
      <c r="I255" s="1"/>
      <c r="J255" s="1"/>
      <c r="K255" s="1">
        <f t="shared" si="3"/>
        <v>0</v>
      </c>
      <c r="L255" s="1"/>
    </row>
    <row r="256" spans="2:12" ht="21.75" customHeight="1" x14ac:dyDescent="0.3">
      <c r="B256" s="1">
        <v>254</v>
      </c>
      <c r="C256" s="10">
        <v>46277</v>
      </c>
      <c r="D256" s="1" t="s">
        <v>73</v>
      </c>
      <c r="E256" s="1" t="s">
        <v>80</v>
      </c>
      <c r="F256" s="1">
        <v>1300</v>
      </c>
      <c r="G256" s="1"/>
      <c r="H256" s="1"/>
      <c r="I256" s="1"/>
      <c r="J256" s="1"/>
      <c r="K256" s="1">
        <f t="shared" si="3"/>
        <v>0</v>
      </c>
      <c r="L256" s="1"/>
    </row>
    <row r="257" spans="2:12" ht="21.75" customHeight="1" x14ac:dyDescent="0.3">
      <c r="B257" s="1">
        <v>255</v>
      </c>
      <c r="C257" s="10">
        <v>46278</v>
      </c>
      <c r="D257" s="1" t="s">
        <v>73</v>
      </c>
      <c r="E257" s="1" t="s">
        <v>80</v>
      </c>
      <c r="F257" s="1">
        <v>1300</v>
      </c>
      <c r="G257" s="1"/>
      <c r="H257" s="1"/>
      <c r="I257" s="1"/>
      <c r="J257" s="1"/>
      <c r="K257" s="1">
        <f t="shared" si="3"/>
        <v>0</v>
      </c>
      <c r="L257" s="1"/>
    </row>
    <row r="258" spans="2:12" ht="21.75" customHeight="1" x14ac:dyDescent="0.3">
      <c r="B258" s="1">
        <v>256</v>
      </c>
      <c r="C258" s="10">
        <v>46279</v>
      </c>
      <c r="D258" s="1" t="s">
        <v>73</v>
      </c>
      <c r="E258" s="1" t="s">
        <v>80</v>
      </c>
      <c r="F258" s="1">
        <v>1300</v>
      </c>
      <c r="G258" s="1"/>
      <c r="H258" s="1"/>
      <c r="I258" s="1"/>
      <c r="J258" s="1"/>
      <c r="K258" s="1">
        <f t="shared" si="3"/>
        <v>0</v>
      </c>
      <c r="L258" s="1"/>
    </row>
    <row r="259" spans="2:12" ht="21.75" customHeight="1" x14ac:dyDescent="0.3">
      <c r="B259" s="1">
        <v>257</v>
      </c>
      <c r="C259" s="10">
        <v>46280</v>
      </c>
      <c r="D259" s="1" t="s">
        <v>73</v>
      </c>
      <c r="E259" s="1" t="s">
        <v>80</v>
      </c>
      <c r="F259" s="1">
        <v>1300</v>
      </c>
      <c r="G259" s="1"/>
      <c r="H259" s="1"/>
      <c r="I259" s="1"/>
      <c r="J259" s="1"/>
      <c r="K259" s="1">
        <f t="shared" si="3"/>
        <v>0</v>
      </c>
      <c r="L259" s="1"/>
    </row>
    <row r="260" spans="2:12" ht="21.75" customHeight="1" x14ac:dyDescent="0.3">
      <c r="B260" s="1">
        <v>258</v>
      </c>
      <c r="C260" s="10">
        <v>46281</v>
      </c>
      <c r="D260" s="1" t="s">
        <v>73</v>
      </c>
      <c r="E260" s="1" t="s">
        <v>80</v>
      </c>
      <c r="F260" s="1">
        <v>1300</v>
      </c>
      <c r="G260" s="1"/>
      <c r="H260" s="1"/>
      <c r="I260" s="1"/>
      <c r="J260" s="1"/>
      <c r="K260" s="1">
        <f t="shared" ref="K260:K323" si="4">F260*G260-H260-I260+J260</f>
        <v>0</v>
      </c>
      <c r="L260" s="1"/>
    </row>
    <row r="261" spans="2:12" ht="21.75" customHeight="1" x14ac:dyDescent="0.3">
      <c r="B261" s="1">
        <v>259</v>
      </c>
      <c r="C261" s="10">
        <v>46282</v>
      </c>
      <c r="D261" s="1" t="s">
        <v>73</v>
      </c>
      <c r="E261" s="1" t="s">
        <v>80</v>
      </c>
      <c r="F261" s="1">
        <v>1300</v>
      </c>
      <c r="G261" s="1"/>
      <c r="H261" s="1"/>
      <c r="I261" s="1"/>
      <c r="J261" s="1"/>
      <c r="K261" s="1">
        <f t="shared" si="4"/>
        <v>0</v>
      </c>
      <c r="L261" s="1"/>
    </row>
    <row r="262" spans="2:12" ht="21.75" customHeight="1" x14ac:dyDescent="0.3">
      <c r="B262" s="1">
        <v>260</v>
      </c>
      <c r="C262" s="10">
        <v>46283</v>
      </c>
      <c r="D262" s="1" t="s">
        <v>73</v>
      </c>
      <c r="E262" s="1" t="s">
        <v>80</v>
      </c>
      <c r="F262" s="1">
        <v>1300</v>
      </c>
      <c r="G262" s="1"/>
      <c r="H262" s="1"/>
      <c r="I262" s="1"/>
      <c r="J262" s="1"/>
      <c r="K262" s="1">
        <f t="shared" si="4"/>
        <v>0</v>
      </c>
      <c r="L262" s="1"/>
    </row>
    <row r="263" spans="2:12" ht="21.75" customHeight="1" x14ac:dyDescent="0.3">
      <c r="B263" s="1">
        <v>261</v>
      </c>
      <c r="C263" s="10">
        <v>46284</v>
      </c>
      <c r="D263" s="1" t="s">
        <v>73</v>
      </c>
      <c r="E263" s="1" t="s">
        <v>80</v>
      </c>
      <c r="F263" s="1">
        <v>1300</v>
      </c>
      <c r="G263" s="1"/>
      <c r="H263" s="1"/>
      <c r="I263" s="1"/>
      <c r="J263" s="1"/>
      <c r="K263" s="1">
        <f t="shared" si="4"/>
        <v>0</v>
      </c>
      <c r="L263" s="1"/>
    </row>
    <row r="264" spans="2:12" ht="21.75" customHeight="1" x14ac:dyDescent="0.3">
      <c r="B264" s="1">
        <v>262</v>
      </c>
      <c r="C264" s="10">
        <v>46285</v>
      </c>
      <c r="D264" s="1" t="s">
        <v>73</v>
      </c>
      <c r="E264" s="1" t="s">
        <v>80</v>
      </c>
      <c r="F264" s="1">
        <v>1300</v>
      </c>
      <c r="G264" s="1"/>
      <c r="H264" s="1"/>
      <c r="I264" s="1"/>
      <c r="J264" s="1"/>
      <c r="K264" s="1">
        <f t="shared" si="4"/>
        <v>0</v>
      </c>
      <c r="L264" s="1"/>
    </row>
    <row r="265" spans="2:12" ht="21.75" customHeight="1" x14ac:dyDescent="0.3">
      <c r="B265" s="1">
        <v>263</v>
      </c>
      <c r="C265" s="10">
        <v>46286</v>
      </c>
      <c r="D265" s="1" t="s">
        <v>73</v>
      </c>
      <c r="E265" s="1" t="s">
        <v>80</v>
      </c>
      <c r="F265" s="1">
        <v>1300</v>
      </c>
      <c r="G265" s="1"/>
      <c r="H265" s="1"/>
      <c r="I265" s="1"/>
      <c r="J265" s="1"/>
      <c r="K265" s="1">
        <f t="shared" si="4"/>
        <v>0</v>
      </c>
      <c r="L265" s="1"/>
    </row>
    <row r="266" spans="2:12" ht="21.75" customHeight="1" x14ac:dyDescent="0.3">
      <c r="B266" s="1">
        <v>264</v>
      </c>
      <c r="C266" s="10">
        <v>46287</v>
      </c>
      <c r="D266" s="1" t="s">
        <v>73</v>
      </c>
      <c r="E266" s="1" t="s">
        <v>80</v>
      </c>
      <c r="F266" s="1">
        <v>1300</v>
      </c>
      <c r="G266" s="1"/>
      <c r="H266" s="1"/>
      <c r="I266" s="1"/>
      <c r="J266" s="1"/>
      <c r="K266" s="1">
        <f t="shared" si="4"/>
        <v>0</v>
      </c>
      <c r="L266" s="1"/>
    </row>
    <row r="267" spans="2:12" ht="21.75" customHeight="1" x14ac:dyDescent="0.3">
      <c r="B267" s="1">
        <v>265</v>
      </c>
      <c r="C267" s="10">
        <v>46288</v>
      </c>
      <c r="D267" s="1" t="s">
        <v>73</v>
      </c>
      <c r="E267" s="1" t="s">
        <v>80</v>
      </c>
      <c r="F267" s="1">
        <v>1300</v>
      </c>
      <c r="G267" s="1"/>
      <c r="H267" s="1"/>
      <c r="I267" s="1"/>
      <c r="J267" s="1"/>
      <c r="K267" s="1">
        <f t="shared" si="4"/>
        <v>0</v>
      </c>
      <c r="L267" s="1"/>
    </row>
    <row r="268" spans="2:12" ht="21.75" customHeight="1" x14ac:dyDescent="0.3">
      <c r="B268" s="1">
        <v>266</v>
      </c>
      <c r="C268" s="10">
        <v>46289</v>
      </c>
      <c r="D268" s="1" t="s">
        <v>73</v>
      </c>
      <c r="E268" s="1" t="s">
        <v>80</v>
      </c>
      <c r="F268" s="1">
        <v>1300</v>
      </c>
      <c r="G268" s="1"/>
      <c r="H268" s="1"/>
      <c r="I268" s="1"/>
      <c r="J268" s="1"/>
      <c r="K268" s="1">
        <f t="shared" si="4"/>
        <v>0</v>
      </c>
      <c r="L268" s="1"/>
    </row>
    <row r="269" spans="2:12" ht="21.75" customHeight="1" x14ac:dyDescent="0.3">
      <c r="B269" s="1">
        <v>267</v>
      </c>
      <c r="C269" s="10">
        <v>46290</v>
      </c>
      <c r="D269" s="1" t="s">
        <v>73</v>
      </c>
      <c r="E269" s="1" t="s">
        <v>80</v>
      </c>
      <c r="F269" s="1">
        <v>1300</v>
      </c>
      <c r="G269" s="1"/>
      <c r="H269" s="1"/>
      <c r="I269" s="1"/>
      <c r="J269" s="1"/>
      <c r="K269" s="1">
        <f t="shared" si="4"/>
        <v>0</v>
      </c>
      <c r="L269" s="1"/>
    </row>
    <row r="270" spans="2:12" ht="21.75" customHeight="1" x14ac:dyDescent="0.3">
      <c r="B270" s="1">
        <v>268</v>
      </c>
      <c r="C270" s="10">
        <v>46291</v>
      </c>
      <c r="D270" s="1" t="s">
        <v>73</v>
      </c>
      <c r="E270" s="1" t="s">
        <v>80</v>
      </c>
      <c r="F270" s="1">
        <v>1300</v>
      </c>
      <c r="G270" s="1"/>
      <c r="H270" s="1"/>
      <c r="I270" s="1"/>
      <c r="J270" s="1"/>
      <c r="K270" s="1">
        <f t="shared" si="4"/>
        <v>0</v>
      </c>
      <c r="L270" s="1"/>
    </row>
    <row r="271" spans="2:12" ht="21.75" customHeight="1" x14ac:dyDescent="0.3">
      <c r="B271" s="1">
        <v>269</v>
      </c>
      <c r="C271" s="10">
        <v>46292</v>
      </c>
      <c r="D271" s="1" t="s">
        <v>73</v>
      </c>
      <c r="E271" s="1" t="s">
        <v>80</v>
      </c>
      <c r="F271" s="1">
        <v>1300</v>
      </c>
      <c r="G271" s="1"/>
      <c r="H271" s="1"/>
      <c r="I271" s="1"/>
      <c r="J271" s="1"/>
      <c r="K271" s="1">
        <f t="shared" si="4"/>
        <v>0</v>
      </c>
      <c r="L271" s="1"/>
    </row>
    <row r="272" spans="2:12" ht="21.75" customHeight="1" x14ac:dyDescent="0.3">
      <c r="B272" s="1">
        <v>270</v>
      </c>
      <c r="C272" s="10">
        <v>46293</v>
      </c>
      <c r="D272" s="1" t="s">
        <v>73</v>
      </c>
      <c r="E272" s="1" t="s">
        <v>80</v>
      </c>
      <c r="F272" s="1">
        <v>1300</v>
      </c>
      <c r="G272" s="1"/>
      <c r="H272" s="1"/>
      <c r="I272" s="1"/>
      <c r="J272" s="1"/>
      <c r="K272" s="1">
        <f t="shared" si="4"/>
        <v>0</v>
      </c>
      <c r="L272" s="1"/>
    </row>
    <row r="273" spans="2:12" ht="21.75" customHeight="1" x14ac:dyDescent="0.3">
      <c r="B273" s="1">
        <v>271</v>
      </c>
      <c r="C273" s="10">
        <v>46294</v>
      </c>
      <c r="D273" s="1" t="s">
        <v>73</v>
      </c>
      <c r="E273" s="1" t="s">
        <v>80</v>
      </c>
      <c r="F273" s="1">
        <v>1300</v>
      </c>
      <c r="G273" s="1"/>
      <c r="H273" s="1"/>
      <c r="I273" s="1"/>
      <c r="J273" s="1"/>
      <c r="K273" s="1">
        <f t="shared" si="4"/>
        <v>0</v>
      </c>
      <c r="L273" s="1"/>
    </row>
    <row r="274" spans="2:12" ht="21.75" customHeight="1" x14ac:dyDescent="0.3">
      <c r="B274" s="1">
        <v>272</v>
      </c>
      <c r="C274" s="10">
        <v>46295</v>
      </c>
      <c r="D274" s="1" t="s">
        <v>73</v>
      </c>
      <c r="E274" s="1" t="s">
        <v>80</v>
      </c>
      <c r="F274" s="1">
        <v>1300</v>
      </c>
      <c r="G274" s="1"/>
      <c r="H274" s="1"/>
      <c r="I274" s="1"/>
      <c r="J274" s="1"/>
      <c r="K274" s="1">
        <f t="shared" si="4"/>
        <v>0</v>
      </c>
      <c r="L274" s="1"/>
    </row>
    <row r="275" spans="2:12" ht="21.75" customHeight="1" x14ac:dyDescent="0.3">
      <c r="B275" s="1">
        <v>273</v>
      </c>
      <c r="C275" s="10">
        <v>46296</v>
      </c>
      <c r="D275" s="1" t="s">
        <v>73</v>
      </c>
      <c r="E275" s="1" t="s">
        <v>80</v>
      </c>
      <c r="F275" s="1">
        <v>1300</v>
      </c>
      <c r="G275" s="1"/>
      <c r="H275" s="1"/>
      <c r="I275" s="1"/>
      <c r="J275" s="1"/>
      <c r="K275" s="1">
        <f t="shared" si="4"/>
        <v>0</v>
      </c>
      <c r="L275" s="1"/>
    </row>
    <row r="276" spans="2:12" ht="21.75" customHeight="1" x14ac:dyDescent="0.3">
      <c r="B276" s="1">
        <v>274</v>
      </c>
      <c r="C276" s="10">
        <v>46297</v>
      </c>
      <c r="D276" s="1" t="s">
        <v>73</v>
      </c>
      <c r="E276" s="1" t="s">
        <v>80</v>
      </c>
      <c r="F276" s="1">
        <v>1300</v>
      </c>
      <c r="G276" s="1"/>
      <c r="H276" s="1"/>
      <c r="I276" s="1"/>
      <c r="J276" s="1"/>
      <c r="K276" s="1">
        <f t="shared" si="4"/>
        <v>0</v>
      </c>
      <c r="L276" s="1"/>
    </row>
    <row r="277" spans="2:12" ht="21.75" customHeight="1" x14ac:dyDescent="0.3">
      <c r="B277" s="1">
        <v>275</v>
      </c>
      <c r="C277" s="10">
        <v>46298</v>
      </c>
      <c r="D277" s="1" t="s">
        <v>73</v>
      </c>
      <c r="E277" s="1" t="s">
        <v>80</v>
      </c>
      <c r="F277" s="1">
        <v>1300</v>
      </c>
      <c r="G277" s="1"/>
      <c r="H277" s="1"/>
      <c r="I277" s="1"/>
      <c r="J277" s="1"/>
      <c r="K277" s="1">
        <f t="shared" si="4"/>
        <v>0</v>
      </c>
      <c r="L277" s="1"/>
    </row>
    <row r="278" spans="2:12" ht="21.75" customHeight="1" x14ac:dyDescent="0.3">
      <c r="B278" s="1">
        <v>276</v>
      </c>
      <c r="C278" s="10">
        <v>46299</v>
      </c>
      <c r="D278" s="1" t="s">
        <v>73</v>
      </c>
      <c r="E278" s="1" t="s">
        <v>80</v>
      </c>
      <c r="F278" s="1">
        <v>1300</v>
      </c>
      <c r="G278" s="1"/>
      <c r="H278" s="1"/>
      <c r="I278" s="1"/>
      <c r="J278" s="1"/>
      <c r="K278" s="1">
        <f t="shared" si="4"/>
        <v>0</v>
      </c>
      <c r="L278" s="1"/>
    </row>
    <row r="279" spans="2:12" ht="21.75" customHeight="1" x14ac:dyDescent="0.3">
      <c r="B279" s="1">
        <v>277</v>
      </c>
      <c r="C279" s="10">
        <v>46300</v>
      </c>
      <c r="D279" s="1" t="s">
        <v>73</v>
      </c>
      <c r="E279" s="1" t="s">
        <v>80</v>
      </c>
      <c r="F279" s="1">
        <v>1300</v>
      </c>
      <c r="G279" s="1"/>
      <c r="H279" s="1"/>
      <c r="I279" s="1"/>
      <c r="J279" s="1"/>
      <c r="K279" s="1">
        <f t="shared" si="4"/>
        <v>0</v>
      </c>
      <c r="L279" s="1"/>
    </row>
    <row r="280" spans="2:12" ht="21.75" customHeight="1" x14ac:dyDescent="0.3">
      <c r="B280" s="1">
        <v>278</v>
      </c>
      <c r="C280" s="10">
        <v>46301</v>
      </c>
      <c r="D280" s="1" t="s">
        <v>73</v>
      </c>
      <c r="E280" s="1" t="s">
        <v>80</v>
      </c>
      <c r="F280" s="1">
        <v>1300</v>
      </c>
      <c r="G280" s="1"/>
      <c r="H280" s="1"/>
      <c r="I280" s="1"/>
      <c r="J280" s="1"/>
      <c r="K280" s="1">
        <f t="shared" si="4"/>
        <v>0</v>
      </c>
      <c r="L280" s="1"/>
    </row>
    <row r="281" spans="2:12" ht="21.75" customHeight="1" x14ac:dyDescent="0.3">
      <c r="B281" s="1">
        <v>279</v>
      </c>
      <c r="C281" s="10">
        <v>46302</v>
      </c>
      <c r="D281" s="1" t="s">
        <v>73</v>
      </c>
      <c r="E281" s="1" t="s">
        <v>80</v>
      </c>
      <c r="F281" s="1">
        <v>1300</v>
      </c>
      <c r="G281" s="1"/>
      <c r="H281" s="1"/>
      <c r="I281" s="1"/>
      <c r="J281" s="1"/>
      <c r="K281" s="1">
        <f t="shared" si="4"/>
        <v>0</v>
      </c>
      <c r="L281" s="1"/>
    </row>
    <row r="282" spans="2:12" ht="21.75" customHeight="1" x14ac:dyDescent="0.3">
      <c r="B282" s="1">
        <v>280</v>
      </c>
      <c r="C282" s="10">
        <v>46303</v>
      </c>
      <c r="D282" s="1" t="s">
        <v>73</v>
      </c>
      <c r="E282" s="1" t="s">
        <v>80</v>
      </c>
      <c r="F282" s="1">
        <v>1300</v>
      </c>
      <c r="G282" s="1"/>
      <c r="H282" s="1"/>
      <c r="I282" s="1"/>
      <c r="J282" s="1"/>
      <c r="K282" s="1">
        <f t="shared" si="4"/>
        <v>0</v>
      </c>
      <c r="L282" s="1"/>
    </row>
    <row r="283" spans="2:12" ht="21.75" customHeight="1" x14ac:dyDescent="0.3">
      <c r="B283" s="1">
        <v>281</v>
      </c>
      <c r="C283" s="10">
        <v>46304</v>
      </c>
      <c r="D283" s="1" t="s">
        <v>73</v>
      </c>
      <c r="E283" s="1" t="s">
        <v>80</v>
      </c>
      <c r="F283" s="1">
        <v>1300</v>
      </c>
      <c r="G283" s="1"/>
      <c r="H283" s="1"/>
      <c r="I283" s="1"/>
      <c r="J283" s="1"/>
      <c r="K283" s="1">
        <f t="shared" si="4"/>
        <v>0</v>
      </c>
      <c r="L283" s="1"/>
    </row>
    <row r="284" spans="2:12" ht="21.75" customHeight="1" x14ac:dyDescent="0.3">
      <c r="B284" s="1">
        <v>282</v>
      </c>
      <c r="C284" s="10">
        <v>46305</v>
      </c>
      <c r="D284" s="1" t="s">
        <v>73</v>
      </c>
      <c r="E284" s="1" t="s">
        <v>80</v>
      </c>
      <c r="F284" s="1">
        <v>1300</v>
      </c>
      <c r="G284" s="1"/>
      <c r="H284" s="1"/>
      <c r="I284" s="1"/>
      <c r="J284" s="1"/>
      <c r="K284" s="1">
        <f t="shared" si="4"/>
        <v>0</v>
      </c>
      <c r="L284" s="1"/>
    </row>
    <row r="285" spans="2:12" ht="21.75" customHeight="1" x14ac:dyDescent="0.3">
      <c r="B285" s="1">
        <v>283</v>
      </c>
      <c r="C285" s="10">
        <v>46306</v>
      </c>
      <c r="D285" s="1" t="s">
        <v>73</v>
      </c>
      <c r="E285" s="1" t="s">
        <v>80</v>
      </c>
      <c r="F285" s="1">
        <v>1300</v>
      </c>
      <c r="G285" s="1"/>
      <c r="H285" s="1"/>
      <c r="I285" s="1"/>
      <c r="J285" s="1"/>
      <c r="K285" s="1">
        <f t="shared" si="4"/>
        <v>0</v>
      </c>
      <c r="L285" s="1"/>
    </row>
    <row r="286" spans="2:12" ht="21.75" customHeight="1" x14ac:dyDescent="0.3">
      <c r="B286" s="1">
        <v>284</v>
      </c>
      <c r="C286" s="10">
        <v>46307</v>
      </c>
      <c r="D286" s="1" t="s">
        <v>73</v>
      </c>
      <c r="E286" s="1" t="s">
        <v>80</v>
      </c>
      <c r="F286" s="1">
        <v>1300</v>
      </c>
      <c r="G286" s="1"/>
      <c r="H286" s="1"/>
      <c r="I286" s="1"/>
      <c r="J286" s="1"/>
      <c r="K286" s="1">
        <f t="shared" si="4"/>
        <v>0</v>
      </c>
      <c r="L286" s="1"/>
    </row>
    <row r="287" spans="2:12" ht="21.75" customHeight="1" x14ac:dyDescent="0.3">
      <c r="B287" s="1">
        <v>285</v>
      </c>
      <c r="C287" s="10">
        <v>46308</v>
      </c>
      <c r="D287" s="1" t="s">
        <v>73</v>
      </c>
      <c r="E287" s="1" t="s">
        <v>80</v>
      </c>
      <c r="F287" s="1">
        <v>1300</v>
      </c>
      <c r="G287" s="1"/>
      <c r="H287" s="1"/>
      <c r="I287" s="1"/>
      <c r="J287" s="1"/>
      <c r="K287" s="1">
        <f t="shared" si="4"/>
        <v>0</v>
      </c>
      <c r="L287" s="1"/>
    </row>
    <row r="288" spans="2:12" ht="21.75" customHeight="1" x14ac:dyDescent="0.3">
      <c r="B288" s="1">
        <v>286</v>
      </c>
      <c r="C288" s="10">
        <v>46309</v>
      </c>
      <c r="D288" s="1" t="s">
        <v>73</v>
      </c>
      <c r="E288" s="1" t="s">
        <v>80</v>
      </c>
      <c r="F288" s="1">
        <v>1300</v>
      </c>
      <c r="G288" s="1"/>
      <c r="H288" s="1"/>
      <c r="I288" s="1"/>
      <c r="J288" s="1"/>
      <c r="K288" s="1">
        <f t="shared" si="4"/>
        <v>0</v>
      </c>
      <c r="L288" s="1"/>
    </row>
    <row r="289" spans="2:12" ht="21.75" customHeight="1" x14ac:dyDescent="0.3">
      <c r="B289" s="1">
        <v>287</v>
      </c>
      <c r="C289" s="10">
        <v>46310</v>
      </c>
      <c r="D289" s="1" t="s">
        <v>73</v>
      </c>
      <c r="E289" s="1" t="s">
        <v>80</v>
      </c>
      <c r="F289" s="1">
        <v>1300</v>
      </c>
      <c r="G289" s="1"/>
      <c r="H289" s="1"/>
      <c r="I289" s="1"/>
      <c r="J289" s="1"/>
      <c r="K289" s="1">
        <f t="shared" si="4"/>
        <v>0</v>
      </c>
      <c r="L289" s="1"/>
    </row>
    <row r="290" spans="2:12" ht="21.75" customHeight="1" x14ac:dyDescent="0.3">
      <c r="B290" s="1">
        <v>288</v>
      </c>
      <c r="C290" s="10">
        <v>46311</v>
      </c>
      <c r="D290" s="1" t="s">
        <v>73</v>
      </c>
      <c r="E290" s="1" t="s">
        <v>80</v>
      </c>
      <c r="F290" s="1">
        <v>1300</v>
      </c>
      <c r="G290" s="1"/>
      <c r="H290" s="1"/>
      <c r="I290" s="1"/>
      <c r="J290" s="1"/>
      <c r="K290" s="1">
        <f t="shared" si="4"/>
        <v>0</v>
      </c>
      <c r="L290" s="1"/>
    </row>
    <row r="291" spans="2:12" ht="21.75" customHeight="1" x14ac:dyDescent="0.3">
      <c r="B291" s="1">
        <v>289</v>
      </c>
      <c r="C291" s="10">
        <v>46312</v>
      </c>
      <c r="D291" s="1" t="s">
        <v>73</v>
      </c>
      <c r="E291" s="1" t="s">
        <v>80</v>
      </c>
      <c r="F291" s="1">
        <v>1300</v>
      </c>
      <c r="G291" s="1"/>
      <c r="H291" s="1"/>
      <c r="I291" s="1"/>
      <c r="J291" s="1"/>
      <c r="K291" s="1">
        <f t="shared" si="4"/>
        <v>0</v>
      </c>
      <c r="L291" s="1"/>
    </row>
    <row r="292" spans="2:12" ht="21.75" customHeight="1" x14ac:dyDescent="0.3">
      <c r="B292" s="1">
        <v>290</v>
      </c>
      <c r="C292" s="10">
        <v>46313</v>
      </c>
      <c r="D292" s="1" t="s">
        <v>73</v>
      </c>
      <c r="E292" s="1" t="s">
        <v>80</v>
      </c>
      <c r="F292" s="1">
        <v>1300</v>
      </c>
      <c r="G292" s="1"/>
      <c r="H292" s="1"/>
      <c r="I292" s="1"/>
      <c r="J292" s="1"/>
      <c r="K292" s="1">
        <f t="shared" si="4"/>
        <v>0</v>
      </c>
      <c r="L292" s="1"/>
    </row>
    <row r="293" spans="2:12" ht="21.75" customHeight="1" x14ac:dyDescent="0.3">
      <c r="B293" s="1">
        <v>291</v>
      </c>
      <c r="C293" s="10">
        <v>46314</v>
      </c>
      <c r="D293" s="1" t="s">
        <v>73</v>
      </c>
      <c r="E293" s="1" t="s">
        <v>80</v>
      </c>
      <c r="F293" s="1">
        <v>1300</v>
      </c>
      <c r="G293" s="1"/>
      <c r="H293" s="1"/>
      <c r="I293" s="1"/>
      <c r="J293" s="1"/>
      <c r="K293" s="1">
        <f t="shared" si="4"/>
        <v>0</v>
      </c>
      <c r="L293" s="1"/>
    </row>
    <row r="294" spans="2:12" ht="21.75" customHeight="1" x14ac:dyDescent="0.3">
      <c r="B294" s="1">
        <v>292</v>
      </c>
      <c r="C294" s="10">
        <v>46315</v>
      </c>
      <c r="D294" s="1" t="s">
        <v>73</v>
      </c>
      <c r="E294" s="1" t="s">
        <v>80</v>
      </c>
      <c r="F294" s="1">
        <v>1300</v>
      </c>
      <c r="G294" s="1"/>
      <c r="H294" s="1"/>
      <c r="I294" s="1"/>
      <c r="J294" s="1"/>
      <c r="K294" s="1">
        <f t="shared" si="4"/>
        <v>0</v>
      </c>
      <c r="L294" s="1"/>
    </row>
    <row r="295" spans="2:12" ht="21.75" customHeight="1" x14ac:dyDescent="0.3">
      <c r="B295" s="1">
        <v>293</v>
      </c>
      <c r="C295" s="10">
        <v>46316</v>
      </c>
      <c r="D295" s="1" t="s">
        <v>73</v>
      </c>
      <c r="E295" s="1" t="s">
        <v>80</v>
      </c>
      <c r="F295" s="1">
        <v>1300</v>
      </c>
      <c r="G295" s="1"/>
      <c r="H295" s="1"/>
      <c r="I295" s="1"/>
      <c r="J295" s="1"/>
      <c r="K295" s="1">
        <f t="shared" si="4"/>
        <v>0</v>
      </c>
      <c r="L295" s="1"/>
    </row>
    <row r="296" spans="2:12" ht="21.75" customHeight="1" x14ac:dyDescent="0.3">
      <c r="B296" s="1">
        <v>294</v>
      </c>
      <c r="C296" s="10">
        <v>46317</v>
      </c>
      <c r="D296" s="1" t="s">
        <v>73</v>
      </c>
      <c r="E296" s="1" t="s">
        <v>80</v>
      </c>
      <c r="F296" s="1">
        <v>1300</v>
      </c>
      <c r="G296" s="1"/>
      <c r="H296" s="1"/>
      <c r="I296" s="1"/>
      <c r="J296" s="1"/>
      <c r="K296" s="1">
        <f t="shared" si="4"/>
        <v>0</v>
      </c>
      <c r="L296" s="1"/>
    </row>
    <row r="297" spans="2:12" ht="21.75" customHeight="1" x14ac:dyDescent="0.3">
      <c r="B297" s="1">
        <v>295</v>
      </c>
      <c r="C297" s="10">
        <v>46318</v>
      </c>
      <c r="D297" s="1" t="s">
        <v>73</v>
      </c>
      <c r="E297" s="1" t="s">
        <v>80</v>
      </c>
      <c r="F297" s="1">
        <v>1300</v>
      </c>
      <c r="G297" s="1"/>
      <c r="H297" s="1"/>
      <c r="I297" s="1"/>
      <c r="J297" s="1"/>
      <c r="K297" s="1">
        <f t="shared" si="4"/>
        <v>0</v>
      </c>
      <c r="L297" s="1"/>
    </row>
    <row r="298" spans="2:12" ht="21.75" customHeight="1" x14ac:dyDescent="0.3">
      <c r="B298" s="1">
        <v>296</v>
      </c>
      <c r="C298" s="10">
        <v>46319</v>
      </c>
      <c r="D298" s="1" t="s">
        <v>73</v>
      </c>
      <c r="E298" s="1" t="s">
        <v>80</v>
      </c>
      <c r="F298" s="1">
        <v>1300</v>
      </c>
      <c r="G298" s="1"/>
      <c r="H298" s="1"/>
      <c r="I298" s="1"/>
      <c r="J298" s="1"/>
      <c r="K298" s="1">
        <f t="shared" si="4"/>
        <v>0</v>
      </c>
      <c r="L298" s="1"/>
    </row>
    <row r="299" spans="2:12" ht="21.75" customHeight="1" x14ac:dyDescent="0.3">
      <c r="B299" s="1">
        <v>297</v>
      </c>
      <c r="C299" s="10">
        <v>46320</v>
      </c>
      <c r="D299" s="1" t="s">
        <v>73</v>
      </c>
      <c r="E299" s="1" t="s">
        <v>80</v>
      </c>
      <c r="F299" s="1">
        <v>1300</v>
      </c>
      <c r="G299" s="1"/>
      <c r="H299" s="1"/>
      <c r="I299" s="1"/>
      <c r="J299" s="1"/>
      <c r="K299" s="1">
        <f t="shared" si="4"/>
        <v>0</v>
      </c>
      <c r="L299" s="1"/>
    </row>
    <row r="300" spans="2:12" ht="21.75" customHeight="1" x14ac:dyDescent="0.3">
      <c r="B300" s="1">
        <v>298</v>
      </c>
      <c r="C300" s="10">
        <v>46321</v>
      </c>
      <c r="D300" s="1" t="s">
        <v>73</v>
      </c>
      <c r="E300" s="1" t="s">
        <v>80</v>
      </c>
      <c r="F300" s="1">
        <v>1300</v>
      </c>
      <c r="G300" s="1"/>
      <c r="H300" s="1"/>
      <c r="I300" s="1"/>
      <c r="J300" s="1"/>
      <c r="K300" s="1">
        <f t="shared" si="4"/>
        <v>0</v>
      </c>
      <c r="L300" s="1"/>
    </row>
    <row r="301" spans="2:12" ht="21.75" customHeight="1" x14ac:dyDescent="0.3">
      <c r="B301" s="1">
        <v>299</v>
      </c>
      <c r="C301" s="10">
        <v>46322</v>
      </c>
      <c r="D301" s="1" t="s">
        <v>73</v>
      </c>
      <c r="E301" s="1" t="s">
        <v>80</v>
      </c>
      <c r="F301" s="1">
        <v>1300</v>
      </c>
      <c r="G301" s="1"/>
      <c r="H301" s="1"/>
      <c r="I301" s="1"/>
      <c r="J301" s="1"/>
      <c r="K301" s="1">
        <f t="shared" si="4"/>
        <v>0</v>
      </c>
      <c r="L301" s="1"/>
    </row>
    <row r="302" spans="2:12" ht="21.75" customHeight="1" x14ac:dyDescent="0.3">
      <c r="B302" s="1">
        <v>300</v>
      </c>
      <c r="C302" s="10">
        <v>46323</v>
      </c>
      <c r="D302" s="1" t="s">
        <v>73</v>
      </c>
      <c r="E302" s="1" t="s">
        <v>80</v>
      </c>
      <c r="F302" s="1">
        <v>1300</v>
      </c>
      <c r="G302" s="1"/>
      <c r="H302" s="1"/>
      <c r="I302" s="1"/>
      <c r="J302" s="1"/>
      <c r="K302" s="1">
        <f t="shared" si="4"/>
        <v>0</v>
      </c>
      <c r="L302" s="1"/>
    </row>
    <row r="303" spans="2:12" ht="21.75" customHeight="1" x14ac:dyDescent="0.3">
      <c r="B303" s="1">
        <v>301</v>
      </c>
      <c r="C303" s="10">
        <v>46324</v>
      </c>
      <c r="D303" s="1" t="s">
        <v>73</v>
      </c>
      <c r="E303" s="1" t="s">
        <v>80</v>
      </c>
      <c r="F303" s="1">
        <v>1300</v>
      </c>
      <c r="G303" s="1"/>
      <c r="H303" s="1"/>
      <c r="I303" s="1"/>
      <c r="J303" s="1"/>
      <c r="K303" s="1">
        <f t="shared" si="4"/>
        <v>0</v>
      </c>
      <c r="L303" s="1"/>
    </row>
    <row r="304" spans="2:12" ht="21.75" customHeight="1" x14ac:dyDescent="0.3">
      <c r="B304" s="1">
        <v>302</v>
      </c>
      <c r="C304" s="10">
        <v>46325</v>
      </c>
      <c r="D304" s="1" t="s">
        <v>73</v>
      </c>
      <c r="E304" s="1" t="s">
        <v>80</v>
      </c>
      <c r="F304" s="1">
        <v>1300</v>
      </c>
      <c r="G304" s="1"/>
      <c r="H304" s="1"/>
      <c r="I304" s="1"/>
      <c r="J304" s="1"/>
      <c r="K304" s="1">
        <f t="shared" si="4"/>
        <v>0</v>
      </c>
      <c r="L304" s="1"/>
    </row>
    <row r="305" spans="2:12" ht="21.75" customHeight="1" x14ac:dyDescent="0.3">
      <c r="B305" s="1">
        <v>303</v>
      </c>
      <c r="C305" s="10">
        <v>46326</v>
      </c>
      <c r="D305" s="1" t="s">
        <v>73</v>
      </c>
      <c r="E305" s="1" t="s">
        <v>80</v>
      </c>
      <c r="F305" s="1">
        <v>1300</v>
      </c>
      <c r="G305" s="1"/>
      <c r="H305" s="1"/>
      <c r="I305" s="1"/>
      <c r="J305" s="1"/>
      <c r="K305" s="1">
        <f t="shared" si="4"/>
        <v>0</v>
      </c>
      <c r="L305" s="1"/>
    </row>
    <row r="306" spans="2:12" ht="21.75" customHeight="1" x14ac:dyDescent="0.3">
      <c r="B306" s="1">
        <v>304</v>
      </c>
      <c r="C306" s="10">
        <v>46327</v>
      </c>
      <c r="D306" s="1" t="s">
        <v>73</v>
      </c>
      <c r="E306" s="1" t="s">
        <v>80</v>
      </c>
      <c r="F306" s="1">
        <v>1300</v>
      </c>
      <c r="G306" s="1"/>
      <c r="H306" s="1"/>
      <c r="I306" s="1"/>
      <c r="J306" s="1"/>
      <c r="K306" s="1">
        <f t="shared" si="4"/>
        <v>0</v>
      </c>
      <c r="L306" s="1"/>
    </row>
    <row r="307" spans="2:12" ht="21.75" customHeight="1" x14ac:dyDescent="0.3">
      <c r="B307" s="1">
        <v>305</v>
      </c>
      <c r="C307" s="10">
        <v>46328</v>
      </c>
      <c r="D307" s="1" t="s">
        <v>73</v>
      </c>
      <c r="E307" s="1" t="s">
        <v>80</v>
      </c>
      <c r="F307" s="1">
        <v>1300</v>
      </c>
      <c r="G307" s="1"/>
      <c r="H307" s="1"/>
      <c r="I307" s="1"/>
      <c r="J307" s="1"/>
      <c r="K307" s="1">
        <f t="shared" si="4"/>
        <v>0</v>
      </c>
      <c r="L307" s="1"/>
    </row>
    <row r="308" spans="2:12" ht="21.75" customHeight="1" x14ac:dyDescent="0.3">
      <c r="B308" s="1">
        <v>306</v>
      </c>
      <c r="C308" s="10">
        <v>46329</v>
      </c>
      <c r="D308" s="1" t="s">
        <v>73</v>
      </c>
      <c r="E308" s="1" t="s">
        <v>80</v>
      </c>
      <c r="F308" s="1">
        <v>1300</v>
      </c>
      <c r="G308" s="1"/>
      <c r="H308" s="1"/>
      <c r="I308" s="1"/>
      <c r="J308" s="1"/>
      <c r="K308" s="1">
        <f t="shared" si="4"/>
        <v>0</v>
      </c>
      <c r="L308" s="1"/>
    </row>
    <row r="309" spans="2:12" ht="21.75" customHeight="1" x14ac:dyDescent="0.3">
      <c r="B309" s="1">
        <v>307</v>
      </c>
      <c r="C309" s="10">
        <v>46330</v>
      </c>
      <c r="D309" s="1" t="s">
        <v>73</v>
      </c>
      <c r="E309" s="1" t="s">
        <v>80</v>
      </c>
      <c r="F309" s="1">
        <v>1300</v>
      </c>
      <c r="G309" s="1"/>
      <c r="H309" s="1"/>
      <c r="I309" s="1"/>
      <c r="J309" s="1"/>
      <c r="K309" s="1">
        <f t="shared" si="4"/>
        <v>0</v>
      </c>
      <c r="L309" s="1"/>
    </row>
    <row r="310" spans="2:12" ht="21.75" customHeight="1" x14ac:dyDescent="0.3">
      <c r="B310" s="1">
        <v>308</v>
      </c>
      <c r="C310" s="10">
        <v>46331</v>
      </c>
      <c r="D310" s="1" t="s">
        <v>73</v>
      </c>
      <c r="E310" s="1" t="s">
        <v>80</v>
      </c>
      <c r="F310" s="1">
        <v>1300</v>
      </c>
      <c r="G310" s="1"/>
      <c r="H310" s="1"/>
      <c r="I310" s="1"/>
      <c r="J310" s="1"/>
      <c r="K310" s="1">
        <f t="shared" si="4"/>
        <v>0</v>
      </c>
      <c r="L310" s="1"/>
    </row>
    <row r="311" spans="2:12" ht="21.75" customHeight="1" x14ac:dyDescent="0.3">
      <c r="B311" s="1">
        <v>309</v>
      </c>
      <c r="C311" s="10">
        <v>46332</v>
      </c>
      <c r="D311" s="1" t="s">
        <v>73</v>
      </c>
      <c r="E311" s="1" t="s">
        <v>80</v>
      </c>
      <c r="F311" s="1">
        <v>1300</v>
      </c>
      <c r="G311" s="1"/>
      <c r="H311" s="1"/>
      <c r="I311" s="1"/>
      <c r="J311" s="1"/>
      <c r="K311" s="1">
        <f t="shared" si="4"/>
        <v>0</v>
      </c>
      <c r="L311" s="1"/>
    </row>
    <row r="312" spans="2:12" ht="21.75" customHeight="1" x14ac:dyDescent="0.3">
      <c r="B312" s="1">
        <v>310</v>
      </c>
      <c r="C312" s="10">
        <v>46333</v>
      </c>
      <c r="D312" s="1" t="s">
        <v>73</v>
      </c>
      <c r="E312" s="1" t="s">
        <v>80</v>
      </c>
      <c r="F312" s="1">
        <v>1300</v>
      </c>
      <c r="G312" s="1"/>
      <c r="H312" s="1"/>
      <c r="I312" s="1"/>
      <c r="J312" s="1"/>
      <c r="K312" s="1">
        <f t="shared" si="4"/>
        <v>0</v>
      </c>
      <c r="L312" s="1"/>
    </row>
    <row r="313" spans="2:12" ht="21.75" customHeight="1" x14ac:dyDescent="0.3">
      <c r="B313" s="1">
        <v>311</v>
      </c>
      <c r="C313" s="10">
        <v>46334</v>
      </c>
      <c r="D313" s="1" t="s">
        <v>73</v>
      </c>
      <c r="E313" s="1" t="s">
        <v>80</v>
      </c>
      <c r="F313" s="1">
        <v>1300</v>
      </c>
      <c r="G313" s="1"/>
      <c r="H313" s="1"/>
      <c r="I313" s="1"/>
      <c r="J313" s="1"/>
      <c r="K313" s="1">
        <f t="shared" si="4"/>
        <v>0</v>
      </c>
      <c r="L313" s="1"/>
    </row>
    <row r="314" spans="2:12" ht="21.75" customHeight="1" x14ac:dyDescent="0.3">
      <c r="B314" s="1">
        <v>312</v>
      </c>
      <c r="C314" s="10">
        <v>46335</v>
      </c>
      <c r="D314" s="1" t="s">
        <v>73</v>
      </c>
      <c r="E314" s="1" t="s">
        <v>80</v>
      </c>
      <c r="F314" s="1">
        <v>1300</v>
      </c>
      <c r="G314" s="1"/>
      <c r="H314" s="1"/>
      <c r="I314" s="1"/>
      <c r="J314" s="1"/>
      <c r="K314" s="1">
        <f t="shared" si="4"/>
        <v>0</v>
      </c>
      <c r="L314" s="1"/>
    </row>
    <row r="315" spans="2:12" ht="21.75" customHeight="1" x14ac:dyDescent="0.3">
      <c r="B315" s="1">
        <v>313</v>
      </c>
      <c r="C315" s="10">
        <v>46336</v>
      </c>
      <c r="D315" s="1" t="s">
        <v>73</v>
      </c>
      <c r="E315" s="1" t="s">
        <v>80</v>
      </c>
      <c r="F315" s="1">
        <v>1300</v>
      </c>
      <c r="G315" s="1"/>
      <c r="H315" s="1"/>
      <c r="I315" s="1"/>
      <c r="J315" s="1"/>
      <c r="K315" s="1">
        <f t="shared" si="4"/>
        <v>0</v>
      </c>
      <c r="L315" s="1"/>
    </row>
    <row r="316" spans="2:12" ht="21.75" customHeight="1" x14ac:dyDescent="0.3">
      <c r="B316" s="1">
        <v>314</v>
      </c>
      <c r="C316" s="10">
        <v>46337</v>
      </c>
      <c r="D316" s="1" t="s">
        <v>73</v>
      </c>
      <c r="E316" s="1" t="s">
        <v>80</v>
      </c>
      <c r="F316" s="1">
        <v>1300</v>
      </c>
      <c r="G316" s="1"/>
      <c r="H316" s="1"/>
      <c r="I316" s="1"/>
      <c r="J316" s="1"/>
      <c r="K316" s="1">
        <f t="shared" si="4"/>
        <v>0</v>
      </c>
      <c r="L316" s="1"/>
    </row>
    <row r="317" spans="2:12" ht="21.75" customHeight="1" x14ac:dyDescent="0.3">
      <c r="B317" s="1">
        <v>315</v>
      </c>
      <c r="C317" s="10">
        <v>46338</v>
      </c>
      <c r="D317" s="1" t="s">
        <v>73</v>
      </c>
      <c r="E317" s="1" t="s">
        <v>80</v>
      </c>
      <c r="F317" s="1">
        <v>1300</v>
      </c>
      <c r="G317" s="1"/>
      <c r="H317" s="1"/>
      <c r="I317" s="1"/>
      <c r="J317" s="1"/>
      <c r="K317" s="1">
        <f t="shared" si="4"/>
        <v>0</v>
      </c>
      <c r="L317" s="1"/>
    </row>
    <row r="318" spans="2:12" ht="21.75" customHeight="1" x14ac:dyDescent="0.3">
      <c r="B318" s="1">
        <v>316</v>
      </c>
      <c r="C318" s="10">
        <v>46339</v>
      </c>
      <c r="D318" s="1" t="s">
        <v>73</v>
      </c>
      <c r="E318" s="1" t="s">
        <v>80</v>
      </c>
      <c r="F318" s="1">
        <v>1300</v>
      </c>
      <c r="G318" s="1"/>
      <c r="H318" s="1"/>
      <c r="I318" s="1"/>
      <c r="J318" s="1"/>
      <c r="K318" s="1">
        <f t="shared" si="4"/>
        <v>0</v>
      </c>
      <c r="L318" s="1"/>
    </row>
    <row r="319" spans="2:12" ht="21.75" customHeight="1" x14ac:dyDescent="0.3">
      <c r="B319" s="1">
        <v>317</v>
      </c>
      <c r="C319" s="10">
        <v>46340</v>
      </c>
      <c r="D319" s="1" t="s">
        <v>73</v>
      </c>
      <c r="E319" s="1" t="s">
        <v>80</v>
      </c>
      <c r="F319" s="1">
        <v>1300</v>
      </c>
      <c r="G319" s="1"/>
      <c r="H319" s="1"/>
      <c r="I319" s="1"/>
      <c r="J319" s="1"/>
      <c r="K319" s="1">
        <f t="shared" si="4"/>
        <v>0</v>
      </c>
      <c r="L319" s="1"/>
    </row>
    <row r="320" spans="2:12" ht="21.75" customHeight="1" x14ac:dyDescent="0.3">
      <c r="B320" s="1">
        <v>318</v>
      </c>
      <c r="C320" s="10">
        <v>46341</v>
      </c>
      <c r="D320" s="1" t="s">
        <v>73</v>
      </c>
      <c r="E320" s="1" t="s">
        <v>80</v>
      </c>
      <c r="F320" s="1">
        <v>1300</v>
      </c>
      <c r="G320" s="1"/>
      <c r="H320" s="1"/>
      <c r="I320" s="1"/>
      <c r="J320" s="1"/>
      <c r="K320" s="1">
        <f t="shared" si="4"/>
        <v>0</v>
      </c>
      <c r="L320" s="1"/>
    </row>
    <row r="321" spans="2:12" ht="21.75" customHeight="1" x14ac:dyDescent="0.3">
      <c r="B321" s="1">
        <v>319</v>
      </c>
      <c r="C321" s="10">
        <v>46342</v>
      </c>
      <c r="D321" s="1" t="s">
        <v>73</v>
      </c>
      <c r="E321" s="1" t="s">
        <v>80</v>
      </c>
      <c r="F321" s="1">
        <v>1300</v>
      </c>
      <c r="G321" s="1"/>
      <c r="H321" s="1"/>
      <c r="I321" s="1"/>
      <c r="J321" s="1"/>
      <c r="K321" s="1">
        <f t="shared" si="4"/>
        <v>0</v>
      </c>
      <c r="L321" s="1"/>
    </row>
    <row r="322" spans="2:12" ht="21.75" customHeight="1" x14ac:dyDescent="0.3">
      <c r="B322" s="1">
        <v>320</v>
      </c>
      <c r="C322" s="10">
        <v>46343</v>
      </c>
      <c r="D322" s="1" t="s">
        <v>73</v>
      </c>
      <c r="E322" s="1" t="s">
        <v>80</v>
      </c>
      <c r="F322" s="1">
        <v>1300</v>
      </c>
      <c r="G322" s="1"/>
      <c r="H322" s="1"/>
      <c r="I322" s="1"/>
      <c r="J322" s="1"/>
      <c r="K322" s="1">
        <f t="shared" si="4"/>
        <v>0</v>
      </c>
      <c r="L322" s="1"/>
    </row>
    <row r="323" spans="2:12" ht="21.75" customHeight="1" x14ac:dyDescent="0.3">
      <c r="B323" s="1">
        <v>321</v>
      </c>
      <c r="C323" s="10">
        <v>46344</v>
      </c>
      <c r="D323" s="1" t="s">
        <v>73</v>
      </c>
      <c r="E323" s="1" t="s">
        <v>80</v>
      </c>
      <c r="F323" s="1">
        <v>1300</v>
      </c>
      <c r="G323" s="1"/>
      <c r="H323" s="1"/>
      <c r="I323" s="1"/>
      <c r="J323" s="1"/>
      <c r="K323" s="1">
        <f t="shared" si="4"/>
        <v>0</v>
      </c>
      <c r="L323" s="1"/>
    </row>
    <row r="324" spans="2:12" ht="21.75" customHeight="1" x14ac:dyDescent="0.3">
      <c r="B324" s="1">
        <v>322</v>
      </c>
      <c r="C324" s="10">
        <v>46345</v>
      </c>
      <c r="D324" s="1" t="s">
        <v>73</v>
      </c>
      <c r="E324" s="1" t="s">
        <v>80</v>
      </c>
      <c r="F324" s="1">
        <v>1300</v>
      </c>
      <c r="G324" s="1"/>
      <c r="H324" s="1"/>
      <c r="I324" s="1"/>
      <c r="J324" s="1"/>
      <c r="K324" s="1">
        <f t="shared" ref="K324:K367" si="5">F324*G324-H324-I324+J324</f>
        <v>0</v>
      </c>
      <c r="L324" s="1"/>
    </row>
    <row r="325" spans="2:12" ht="21.75" customHeight="1" x14ac:dyDescent="0.3">
      <c r="B325" s="1">
        <v>323</v>
      </c>
      <c r="C325" s="10">
        <v>46346</v>
      </c>
      <c r="D325" s="1" t="s">
        <v>73</v>
      </c>
      <c r="E325" s="1" t="s">
        <v>80</v>
      </c>
      <c r="F325" s="1">
        <v>1300</v>
      </c>
      <c r="G325" s="1"/>
      <c r="H325" s="1"/>
      <c r="I325" s="1"/>
      <c r="J325" s="1"/>
      <c r="K325" s="1">
        <f t="shared" si="5"/>
        <v>0</v>
      </c>
      <c r="L325" s="1"/>
    </row>
    <row r="326" spans="2:12" ht="21.75" customHeight="1" x14ac:dyDescent="0.3">
      <c r="B326" s="1">
        <v>324</v>
      </c>
      <c r="C326" s="10">
        <v>46347</v>
      </c>
      <c r="D326" s="1" t="s">
        <v>73</v>
      </c>
      <c r="E326" s="1" t="s">
        <v>80</v>
      </c>
      <c r="F326" s="1">
        <v>1300</v>
      </c>
      <c r="G326" s="1"/>
      <c r="H326" s="1"/>
      <c r="I326" s="1"/>
      <c r="J326" s="1"/>
      <c r="K326" s="1">
        <f t="shared" si="5"/>
        <v>0</v>
      </c>
      <c r="L326" s="1"/>
    </row>
    <row r="327" spans="2:12" ht="21.75" customHeight="1" x14ac:dyDescent="0.3">
      <c r="B327" s="1">
        <v>325</v>
      </c>
      <c r="C327" s="10">
        <v>46348</v>
      </c>
      <c r="D327" s="1" t="s">
        <v>73</v>
      </c>
      <c r="E327" s="1" t="s">
        <v>80</v>
      </c>
      <c r="F327" s="1">
        <v>1300</v>
      </c>
      <c r="G327" s="1"/>
      <c r="H327" s="1"/>
      <c r="I327" s="1"/>
      <c r="J327" s="1"/>
      <c r="K327" s="1">
        <f t="shared" si="5"/>
        <v>0</v>
      </c>
      <c r="L327" s="1"/>
    </row>
    <row r="328" spans="2:12" ht="21.75" customHeight="1" x14ac:dyDescent="0.3">
      <c r="B328" s="1">
        <v>326</v>
      </c>
      <c r="C328" s="10">
        <v>46349</v>
      </c>
      <c r="D328" s="1" t="s">
        <v>73</v>
      </c>
      <c r="E328" s="1" t="s">
        <v>80</v>
      </c>
      <c r="F328" s="1">
        <v>1300</v>
      </c>
      <c r="G328" s="1"/>
      <c r="H328" s="1"/>
      <c r="I328" s="1"/>
      <c r="J328" s="1"/>
      <c r="K328" s="1">
        <f t="shared" si="5"/>
        <v>0</v>
      </c>
      <c r="L328" s="1"/>
    </row>
    <row r="329" spans="2:12" ht="21.75" customHeight="1" x14ac:dyDescent="0.3">
      <c r="B329" s="1">
        <v>327</v>
      </c>
      <c r="C329" s="10">
        <v>46350</v>
      </c>
      <c r="D329" s="1" t="s">
        <v>73</v>
      </c>
      <c r="E329" s="1" t="s">
        <v>80</v>
      </c>
      <c r="F329" s="1">
        <v>1300</v>
      </c>
      <c r="G329" s="1"/>
      <c r="H329" s="1"/>
      <c r="I329" s="1"/>
      <c r="J329" s="1"/>
      <c r="K329" s="1">
        <f t="shared" si="5"/>
        <v>0</v>
      </c>
      <c r="L329" s="1"/>
    </row>
    <row r="330" spans="2:12" ht="21.75" customHeight="1" x14ac:dyDescent="0.3">
      <c r="B330" s="1">
        <v>328</v>
      </c>
      <c r="C330" s="10">
        <v>46351</v>
      </c>
      <c r="D330" s="1" t="s">
        <v>73</v>
      </c>
      <c r="E330" s="1" t="s">
        <v>80</v>
      </c>
      <c r="F330" s="1">
        <v>1300</v>
      </c>
      <c r="G330" s="1"/>
      <c r="H330" s="1"/>
      <c r="I330" s="1"/>
      <c r="J330" s="1"/>
      <c r="K330" s="1">
        <f t="shared" si="5"/>
        <v>0</v>
      </c>
      <c r="L330" s="1"/>
    </row>
    <row r="331" spans="2:12" ht="21.75" customHeight="1" x14ac:dyDescent="0.3">
      <c r="B331" s="1">
        <v>329</v>
      </c>
      <c r="C331" s="10">
        <v>46352</v>
      </c>
      <c r="D331" s="1" t="s">
        <v>73</v>
      </c>
      <c r="E331" s="1" t="s">
        <v>80</v>
      </c>
      <c r="F331" s="1">
        <v>1300</v>
      </c>
      <c r="G331" s="1"/>
      <c r="H331" s="1"/>
      <c r="I331" s="1"/>
      <c r="J331" s="1"/>
      <c r="K331" s="1">
        <f t="shared" si="5"/>
        <v>0</v>
      </c>
      <c r="L331" s="1"/>
    </row>
    <row r="332" spans="2:12" ht="21.75" customHeight="1" x14ac:dyDescent="0.3">
      <c r="B332" s="1">
        <v>330</v>
      </c>
      <c r="C332" s="10">
        <v>46353</v>
      </c>
      <c r="D332" s="1" t="s">
        <v>73</v>
      </c>
      <c r="E332" s="1" t="s">
        <v>80</v>
      </c>
      <c r="F332" s="1">
        <v>1300</v>
      </c>
      <c r="G332" s="1"/>
      <c r="H332" s="1"/>
      <c r="I332" s="1"/>
      <c r="J332" s="1"/>
      <c r="K332" s="1">
        <f t="shared" si="5"/>
        <v>0</v>
      </c>
      <c r="L332" s="1"/>
    </row>
    <row r="333" spans="2:12" ht="21.75" customHeight="1" x14ac:dyDescent="0.3">
      <c r="B333" s="1">
        <v>331</v>
      </c>
      <c r="C333" s="10">
        <v>46354</v>
      </c>
      <c r="D333" s="1" t="s">
        <v>73</v>
      </c>
      <c r="E333" s="1" t="s">
        <v>80</v>
      </c>
      <c r="F333" s="1">
        <v>1300</v>
      </c>
      <c r="G333" s="1"/>
      <c r="H333" s="1"/>
      <c r="I333" s="1"/>
      <c r="J333" s="1"/>
      <c r="K333" s="1">
        <f t="shared" si="5"/>
        <v>0</v>
      </c>
      <c r="L333" s="1"/>
    </row>
    <row r="334" spans="2:12" ht="21.75" customHeight="1" x14ac:dyDescent="0.3">
      <c r="B334" s="1">
        <v>332</v>
      </c>
      <c r="C334" s="10">
        <v>46355</v>
      </c>
      <c r="D334" s="1" t="s">
        <v>73</v>
      </c>
      <c r="E334" s="1" t="s">
        <v>80</v>
      </c>
      <c r="F334" s="1">
        <v>1300</v>
      </c>
      <c r="G334" s="1"/>
      <c r="H334" s="1"/>
      <c r="I334" s="1"/>
      <c r="J334" s="1"/>
      <c r="K334" s="1">
        <f t="shared" si="5"/>
        <v>0</v>
      </c>
      <c r="L334" s="1"/>
    </row>
    <row r="335" spans="2:12" ht="21.75" customHeight="1" x14ac:dyDescent="0.3">
      <c r="B335" s="1">
        <v>333</v>
      </c>
      <c r="C335" s="10">
        <v>46356</v>
      </c>
      <c r="D335" s="1" t="s">
        <v>73</v>
      </c>
      <c r="E335" s="1" t="s">
        <v>80</v>
      </c>
      <c r="F335" s="1">
        <v>1300</v>
      </c>
      <c r="G335" s="1"/>
      <c r="H335" s="1"/>
      <c r="I335" s="1"/>
      <c r="J335" s="1"/>
      <c r="K335" s="1">
        <f t="shared" si="5"/>
        <v>0</v>
      </c>
      <c r="L335" s="1"/>
    </row>
    <row r="336" spans="2:12" ht="21.75" customHeight="1" x14ac:dyDescent="0.3">
      <c r="B336" s="1">
        <v>334</v>
      </c>
      <c r="C336" s="10">
        <v>46357</v>
      </c>
      <c r="D336" s="1" t="s">
        <v>73</v>
      </c>
      <c r="E336" s="1" t="s">
        <v>80</v>
      </c>
      <c r="F336" s="1">
        <v>1300</v>
      </c>
      <c r="G336" s="1"/>
      <c r="H336" s="1"/>
      <c r="I336" s="1"/>
      <c r="J336" s="1"/>
      <c r="K336" s="1">
        <f t="shared" si="5"/>
        <v>0</v>
      </c>
      <c r="L336" s="1"/>
    </row>
    <row r="337" spans="2:12" ht="21.75" customHeight="1" x14ac:dyDescent="0.3">
      <c r="B337" s="1">
        <v>335</v>
      </c>
      <c r="C337" s="10">
        <v>46358</v>
      </c>
      <c r="D337" s="1" t="s">
        <v>73</v>
      </c>
      <c r="E337" s="1" t="s">
        <v>80</v>
      </c>
      <c r="F337" s="1">
        <v>1300</v>
      </c>
      <c r="G337" s="1"/>
      <c r="H337" s="1"/>
      <c r="I337" s="1"/>
      <c r="J337" s="1"/>
      <c r="K337" s="1">
        <f t="shared" si="5"/>
        <v>0</v>
      </c>
      <c r="L337" s="1"/>
    </row>
    <row r="338" spans="2:12" ht="21.75" customHeight="1" x14ac:dyDescent="0.3">
      <c r="B338" s="1">
        <v>336</v>
      </c>
      <c r="C338" s="10">
        <v>46359</v>
      </c>
      <c r="D338" s="1" t="s">
        <v>73</v>
      </c>
      <c r="E338" s="1" t="s">
        <v>80</v>
      </c>
      <c r="F338" s="1">
        <v>1300</v>
      </c>
      <c r="G338" s="1"/>
      <c r="H338" s="1"/>
      <c r="I338" s="1"/>
      <c r="J338" s="1"/>
      <c r="K338" s="1">
        <f t="shared" si="5"/>
        <v>0</v>
      </c>
      <c r="L338" s="1"/>
    </row>
    <row r="339" spans="2:12" ht="21.75" customHeight="1" x14ac:dyDescent="0.3">
      <c r="B339" s="1">
        <v>337</v>
      </c>
      <c r="C339" s="10">
        <v>46360</v>
      </c>
      <c r="D339" s="1" t="s">
        <v>73</v>
      </c>
      <c r="E339" s="1" t="s">
        <v>80</v>
      </c>
      <c r="F339" s="1">
        <v>1300</v>
      </c>
      <c r="G339" s="1"/>
      <c r="H339" s="1"/>
      <c r="I339" s="1"/>
      <c r="J339" s="1"/>
      <c r="K339" s="1">
        <f t="shared" si="5"/>
        <v>0</v>
      </c>
      <c r="L339" s="1"/>
    </row>
    <row r="340" spans="2:12" ht="21.75" customHeight="1" x14ac:dyDescent="0.3">
      <c r="B340" s="1">
        <v>338</v>
      </c>
      <c r="C340" s="10">
        <v>46361</v>
      </c>
      <c r="D340" s="1" t="s">
        <v>73</v>
      </c>
      <c r="E340" s="1" t="s">
        <v>80</v>
      </c>
      <c r="F340" s="1">
        <v>1300</v>
      </c>
      <c r="G340" s="1"/>
      <c r="H340" s="1"/>
      <c r="I340" s="1"/>
      <c r="J340" s="1"/>
      <c r="K340" s="1">
        <f t="shared" si="5"/>
        <v>0</v>
      </c>
      <c r="L340" s="1"/>
    </row>
    <row r="341" spans="2:12" ht="21.75" customHeight="1" x14ac:dyDescent="0.3">
      <c r="B341" s="1">
        <v>339</v>
      </c>
      <c r="C341" s="10">
        <v>46362</v>
      </c>
      <c r="D341" s="1" t="s">
        <v>73</v>
      </c>
      <c r="E341" s="1" t="s">
        <v>80</v>
      </c>
      <c r="F341" s="1">
        <v>1300</v>
      </c>
      <c r="G341" s="1"/>
      <c r="H341" s="1"/>
      <c r="I341" s="1"/>
      <c r="J341" s="1"/>
      <c r="K341" s="1">
        <f t="shared" si="5"/>
        <v>0</v>
      </c>
      <c r="L341" s="1"/>
    </row>
    <row r="342" spans="2:12" ht="21.75" customHeight="1" x14ac:dyDescent="0.3">
      <c r="B342" s="1">
        <v>340</v>
      </c>
      <c r="C342" s="10">
        <v>46363</v>
      </c>
      <c r="D342" s="1" t="s">
        <v>73</v>
      </c>
      <c r="E342" s="1" t="s">
        <v>80</v>
      </c>
      <c r="F342" s="1">
        <v>1300</v>
      </c>
      <c r="G342" s="1"/>
      <c r="H342" s="1"/>
      <c r="I342" s="1"/>
      <c r="J342" s="1"/>
      <c r="K342" s="1">
        <f t="shared" si="5"/>
        <v>0</v>
      </c>
      <c r="L342" s="1"/>
    </row>
    <row r="343" spans="2:12" ht="21.75" customHeight="1" x14ac:dyDescent="0.3">
      <c r="B343" s="1">
        <v>341</v>
      </c>
      <c r="C343" s="10">
        <v>46364</v>
      </c>
      <c r="D343" s="1" t="s">
        <v>73</v>
      </c>
      <c r="E343" s="1" t="s">
        <v>80</v>
      </c>
      <c r="F343" s="1">
        <v>1300</v>
      </c>
      <c r="G343" s="1"/>
      <c r="H343" s="1"/>
      <c r="I343" s="1"/>
      <c r="J343" s="1"/>
      <c r="K343" s="1">
        <f t="shared" si="5"/>
        <v>0</v>
      </c>
      <c r="L343" s="1"/>
    </row>
    <row r="344" spans="2:12" ht="21.75" customHeight="1" x14ac:dyDescent="0.3">
      <c r="B344" s="1">
        <v>342</v>
      </c>
      <c r="C344" s="10">
        <v>46365</v>
      </c>
      <c r="D344" s="1" t="s">
        <v>73</v>
      </c>
      <c r="E344" s="1" t="s">
        <v>80</v>
      </c>
      <c r="F344" s="1">
        <v>1300</v>
      </c>
      <c r="G344" s="1"/>
      <c r="H344" s="1"/>
      <c r="I344" s="1"/>
      <c r="J344" s="1"/>
      <c r="K344" s="1">
        <f t="shared" si="5"/>
        <v>0</v>
      </c>
      <c r="L344" s="1"/>
    </row>
    <row r="345" spans="2:12" ht="21.75" customHeight="1" x14ac:dyDescent="0.3">
      <c r="B345" s="1">
        <v>343</v>
      </c>
      <c r="C345" s="10">
        <v>46366</v>
      </c>
      <c r="D345" s="1" t="s">
        <v>73</v>
      </c>
      <c r="E345" s="1" t="s">
        <v>80</v>
      </c>
      <c r="F345" s="1">
        <v>1300</v>
      </c>
      <c r="G345" s="1"/>
      <c r="H345" s="1"/>
      <c r="I345" s="1"/>
      <c r="J345" s="1"/>
      <c r="K345" s="1">
        <f t="shared" si="5"/>
        <v>0</v>
      </c>
      <c r="L345" s="1"/>
    </row>
    <row r="346" spans="2:12" ht="21.75" customHeight="1" x14ac:dyDescent="0.3">
      <c r="B346" s="1">
        <v>344</v>
      </c>
      <c r="C346" s="10">
        <v>46367</v>
      </c>
      <c r="D346" s="1" t="s">
        <v>73</v>
      </c>
      <c r="E346" s="1" t="s">
        <v>80</v>
      </c>
      <c r="F346" s="1">
        <v>1300</v>
      </c>
      <c r="G346" s="1"/>
      <c r="H346" s="1"/>
      <c r="I346" s="1"/>
      <c r="J346" s="1"/>
      <c r="K346" s="1">
        <f t="shared" si="5"/>
        <v>0</v>
      </c>
      <c r="L346" s="1"/>
    </row>
    <row r="347" spans="2:12" ht="21.75" customHeight="1" x14ac:dyDescent="0.3">
      <c r="B347" s="1">
        <v>345</v>
      </c>
      <c r="C347" s="10">
        <v>46368</v>
      </c>
      <c r="D347" s="1" t="s">
        <v>73</v>
      </c>
      <c r="E347" s="1" t="s">
        <v>80</v>
      </c>
      <c r="F347" s="1">
        <v>1300</v>
      </c>
      <c r="G347" s="1"/>
      <c r="H347" s="1"/>
      <c r="I347" s="1"/>
      <c r="J347" s="1"/>
      <c r="K347" s="1">
        <f t="shared" si="5"/>
        <v>0</v>
      </c>
      <c r="L347" s="1"/>
    </row>
    <row r="348" spans="2:12" ht="21.75" customHeight="1" x14ac:dyDescent="0.3">
      <c r="B348" s="1">
        <v>346</v>
      </c>
      <c r="C348" s="10">
        <v>46369</v>
      </c>
      <c r="D348" s="1" t="s">
        <v>73</v>
      </c>
      <c r="E348" s="1" t="s">
        <v>80</v>
      </c>
      <c r="F348" s="1">
        <v>1300</v>
      </c>
      <c r="G348" s="1"/>
      <c r="H348" s="1"/>
      <c r="I348" s="1"/>
      <c r="J348" s="1"/>
      <c r="K348" s="1">
        <f t="shared" si="5"/>
        <v>0</v>
      </c>
      <c r="L348" s="1"/>
    </row>
    <row r="349" spans="2:12" ht="21.75" customHeight="1" x14ac:dyDescent="0.3">
      <c r="B349" s="1">
        <v>347</v>
      </c>
      <c r="C349" s="10">
        <v>46370</v>
      </c>
      <c r="D349" s="1" t="s">
        <v>73</v>
      </c>
      <c r="E349" s="1" t="s">
        <v>80</v>
      </c>
      <c r="F349" s="1">
        <v>1300</v>
      </c>
      <c r="G349" s="1"/>
      <c r="H349" s="1"/>
      <c r="I349" s="1"/>
      <c r="J349" s="1"/>
      <c r="K349" s="1">
        <f t="shared" si="5"/>
        <v>0</v>
      </c>
      <c r="L349" s="1"/>
    </row>
    <row r="350" spans="2:12" ht="21.75" customHeight="1" x14ac:dyDescent="0.3">
      <c r="B350" s="1">
        <v>348</v>
      </c>
      <c r="C350" s="10">
        <v>46371</v>
      </c>
      <c r="D350" s="1" t="s">
        <v>73</v>
      </c>
      <c r="E350" s="1" t="s">
        <v>80</v>
      </c>
      <c r="F350" s="1">
        <v>1300</v>
      </c>
      <c r="G350" s="1"/>
      <c r="H350" s="1"/>
      <c r="I350" s="1"/>
      <c r="J350" s="1"/>
      <c r="K350" s="1">
        <f t="shared" si="5"/>
        <v>0</v>
      </c>
      <c r="L350" s="1"/>
    </row>
    <row r="351" spans="2:12" ht="21.75" customHeight="1" x14ac:dyDescent="0.3">
      <c r="B351" s="1">
        <v>349</v>
      </c>
      <c r="C351" s="10">
        <v>46372</v>
      </c>
      <c r="D351" s="1" t="s">
        <v>73</v>
      </c>
      <c r="E351" s="1" t="s">
        <v>80</v>
      </c>
      <c r="F351" s="1">
        <v>1300</v>
      </c>
      <c r="G351" s="1"/>
      <c r="H351" s="1"/>
      <c r="I351" s="1"/>
      <c r="J351" s="1"/>
      <c r="K351" s="1">
        <f t="shared" si="5"/>
        <v>0</v>
      </c>
      <c r="L351" s="1"/>
    </row>
    <row r="352" spans="2:12" ht="21.75" customHeight="1" x14ac:dyDescent="0.3">
      <c r="B352" s="1">
        <v>350</v>
      </c>
      <c r="C352" s="10">
        <v>46373</v>
      </c>
      <c r="D352" s="1" t="s">
        <v>73</v>
      </c>
      <c r="E352" s="1" t="s">
        <v>80</v>
      </c>
      <c r="F352" s="1">
        <v>1300</v>
      </c>
      <c r="G352" s="1"/>
      <c r="H352" s="1"/>
      <c r="I352" s="1"/>
      <c r="J352" s="1"/>
      <c r="K352" s="1">
        <f t="shared" si="5"/>
        <v>0</v>
      </c>
      <c r="L352" s="1"/>
    </row>
    <row r="353" spans="2:12" ht="21.75" customHeight="1" x14ac:dyDescent="0.3">
      <c r="B353" s="1">
        <v>351</v>
      </c>
      <c r="C353" s="10">
        <v>46374</v>
      </c>
      <c r="D353" s="1" t="s">
        <v>73</v>
      </c>
      <c r="E353" s="1" t="s">
        <v>80</v>
      </c>
      <c r="F353" s="1">
        <v>1300</v>
      </c>
      <c r="G353" s="1"/>
      <c r="H353" s="1"/>
      <c r="I353" s="1"/>
      <c r="J353" s="1"/>
      <c r="K353" s="1">
        <f t="shared" si="5"/>
        <v>0</v>
      </c>
      <c r="L353" s="1"/>
    </row>
    <row r="354" spans="2:12" ht="21.75" customHeight="1" x14ac:dyDescent="0.3">
      <c r="B354" s="1">
        <v>352</v>
      </c>
      <c r="C354" s="10">
        <v>46375</v>
      </c>
      <c r="D354" s="1" t="s">
        <v>73</v>
      </c>
      <c r="E354" s="1" t="s">
        <v>80</v>
      </c>
      <c r="F354" s="1">
        <v>1300</v>
      </c>
      <c r="G354" s="1"/>
      <c r="H354" s="1"/>
      <c r="I354" s="1"/>
      <c r="J354" s="1"/>
      <c r="K354" s="1">
        <f t="shared" si="5"/>
        <v>0</v>
      </c>
      <c r="L354" s="1"/>
    </row>
    <row r="355" spans="2:12" ht="21.75" customHeight="1" x14ac:dyDescent="0.3">
      <c r="B355" s="1">
        <v>353</v>
      </c>
      <c r="C355" s="10">
        <v>46376</v>
      </c>
      <c r="D355" s="1" t="s">
        <v>73</v>
      </c>
      <c r="E355" s="1" t="s">
        <v>80</v>
      </c>
      <c r="F355" s="1">
        <v>1300</v>
      </c>
      <c r="G355" s="1"/>
      <c r="H355" s="1"/>
      <c r="I355" s="1"/>
      <c r="J355" s="1"/>
      <c r="K355" s="1">
        <f t="shared" si="5"/>
        <v>0</v>
      </c>
      <c r="L355" s="1"/>
    </row>
    <row r="356" spans="2:12" ht="21.75" customHeight="1" x14ac:dyDescent="0.3">
      <c r="B356" s="1">
        <v>354</v>
      </c>
      <c r="C356" s="10">
        <v>46377</v>
      </c>
      <c r="D356" s="1" t="s">
        <v>73</v>
      </c>
      <c r="E356" s="1" t="s">
        <v>80</v>
      </c>
      <c r="F356" s="1">
        <v>1300</v>
      </c>
      <c r="G356" s="1"/>
      <c r="H356" s="1"/>
      <c r="I356" s="1"/>
      <c r="J356" s="1"/>
      <c r="K356" s="1">
        <f t="shared" si="5"/>
        <v>0</v>
      </c>
      <c r="L356" s="1"/>
    </row>
    <row r="357" spans="2:12" ht="21.75" customHeight="1" x14ac:dyDescent="0.3">
      <c r="B357" s="1">
        <v>355</v>
      </c>
      <c r="C357" s="10">
        <v>46378</v>
      </c>
      <c r="D357" s="1" t="s">
        <v>73</v>
      </c>
      <c r="E357" s="1" t="s">
        <v>80</v>
      </c>
      <c r="F357" s="1">
        <v>1300</v>
      </c>
      <c r="G357" s="1"/>
      <c r="H357" s="1"/>
      <c r="I357" s="1"/>
      <c r="J357" s="1"/>
      <c r="K357" s="1">
        <f t="shared" si="5"/>
        <v>0</v>
      </c>
      <c r="L357" s="1"/>
    </row>
    <row r="358" spans="2:12" ht="21.75" customHeight="1" x14ac:dyDescent="0.3">
      <c r="B358" s="1">
        <v>356</v>
      </c>
      <c r="C358" s="10">
        <v>46379</v>
      </c>
      <c r="D358" s="1" t="s">
        <v>73</v>
      </c>
      <c r="E358" s="1" t="s">
        <v>80</v>
      </c>
      <c r="F358" s="1">
        <v>1300</v>
      </c>
      <c r="G358" s="1"/>
      <c r="H358" s="1"/>
      <c r="I358" s="1"/>
      <c r="J358" s="1"/>
      <c r="K358" s="1">
        <f t="shared" si="5"/>
        <v>0</v>
      </c>
      <c r="L358" s="1"/>
    </row>
    <row r="359" spans="2:12" ht="21.75" customHeight="1" x14ac:dyDescent="0.3">
      <c r="B359" s="1">
        <v>357</v>
      </c>
      <c r="C359" s="10">
        <v>46380</v>
      </c>
      <c r="D359" s="1" t="s">
        <v>73</v>
      </c>
      <c r="E359" s="1" t="s">
        <v>80</v>
      </c>
      <c r="F359" s="1">
        <v>1300</v>
      </c>
      <c r="G359" s="1"/>
      <c r="H359" s="1"/>
      <c r="I359" s="1"/>
      <c r="J359" s="1"/>
      <c r="K359" s="1">
        <f t="shared" si="5"/>
        <v>0</v>
      </c>
      <c r="L359" s="1"/>
    </row>
    <row r="360" spans="2:12" ht="21.75" customHeight="1" x14ac:dyDescent="0.3">
      <c r="B360" s="1">
        <v>358</v>
      </c>
      <c r="C360" s="10">
        <v>46381</v>
      </c>
      <c r="D360" s="1" t="s">
        <v>73</v>
      </c>
      <c r="E360" s="1" t="s">
        <v>80</v>
      </c>
      <c r="F360" s="1">
        <v>1300</v>
      </c>
      <c r="G360" s="1"/>
      <c r="H360" s="1"/>
      <c r="I360" s="1"/>
      <c r="J360" s="1"/>
      <c r="K360" s="1">
        <f t="shared" si="5"/>
        <v>0</v>
      </c>
      <c r="L360" s="1"/>
    </row>
    <row r="361" spans="2:12" ht="21.75" customHeight="1" x14ac:dyDescent="0.3">
      <c r="B361" s="1">
        <v>359</v>
      </c>
      <c r="C361" s="10">
        <v>46382</v>
      </c>
      <c r="D361" s="1" t="s">
        <v>73</v>
      </c>
      <c r="E361" s="1" t="s">
        <v>80</v>
      </c>
      <c r="F361" s="1">
        <v>1300</v>
      </c>
      <c r="G361" s="1"/>
      <c r="H361" s="1"/>
      <c r="I361" s="1"/>
      <c r="J361" s="1"/>
      <c r="K361" s="1">
        <f t="shared" si="5"/>
        <v>0</v>
      </c>
      <c r="L361" s="1"/>
    </row>
    <row r="362" spans="2:12" ht="21.75" customHeight="1" x14ac:dyDescent="0.3">
      <c r="B362" s="1">
        <v>360</v>
      </c>
      <c r="C362" s="10">
        <v>46383</v>
      </c>
      <c r="D362" s="1" t="s">
        <v>73</v>
      </c>
      <c r="E362" s="1" t="s">
        <v>80</v>
      </c>
      <c r="F362" s="1">
        <v>1300</v>
      </c>
      <c r="G362" s="1"/>
      <c r="H362" s="1"/>
      <c r="I362" s="1"/>
      <c r="J362" s="1"/>
      <c r="K362" s="1">
        <f t="shared" si="5"/>
        <v>0</v>
      </c>
      <c r="L362" s="1"/>
    </row>
    <row r="363" spans="2:12" ht="21.75" customHeight="1" x14ac:dyDescent="0.3">
      <c r="B363" s="1">
        <v>361</v>
      </c>
      <c r="C363" s="10">
        <v>46384</v>
      </c>
      <c r="D363" s="1" t="s">
        <v>73</v>
      </c>
      <c r="E363" s="1" t="s">
        <v>80</v>
      </c>
      <c r="F363" s="1">
        <v>1300</v>
      </c>
      <c r="G363" s="1"/>
      <c r="H363" s="1"/>
      <c r="I363" s="1"/>
      <c r="J363" s="1"/>
      <c r="K363" s="1">
        <f t="shared" si="5"/>
        <v>0</v>
      </c>
      <c r="L363" s="1"/>
    </row>
    <row r="364" spans="2:12" ht="21.75" customHeight="1" x14ac:dyDescent="0.3">
      <c r="B364" s="1">
        <v>362</v>
      </c>
      <c r="C364" s="10">
        <v>46385</v>
      </c>
      <c r="D364" s="1" t="s">
        <v>73</v>
      </c>
      <c r="E364" s="1" t="s">
        <v>80</v>
      </c>
      <c r="F364" s="1">
        <v>1300</v>
      </c>
      <c r="G364" s="1"/>
      <c r="H364" s="1"/>
      <c r="I364" s="1"/>
      <c r="J364" s="1"/>
      <c r="K364" s="1">
        <f t="shared" si="5"/>
        <v>0</v>
      </c>
      <c r="L364" s="1"/>
    </row>
    <row r="365" spans="2:12" ht="21.75" customHeight="1" x14ac:dyDescent="0.3">
      <c r="B365" s="1">
        <v>363</v>
      </c>
      <c r="C365" s="10">
        <v>46386</v>
      </c>
      <c r="D365" s="1" t="s">
        <v>73</v>
      </c>
      <c r="E365" s="1" t="s">
        <v>80</v>
      </c>
      <c r="F365" s="1">
        <v>1300</v>
      </c>
      <c r="G365" s="1"/>
      <c r="H365" s="1"/>
      <c r="I365" s="1"/>
      <c r="J365" s="1"/>
      <c r="K365" s="1">
        <f t="shared" si="5"/>
        <v>0</v>
      </c>
      <c r="L365" s="1"/>
    </row>
    <row r="366" spans="2:12" ht="21.75" customHeight="1" x14ac:dyDescent="0.3">
      <c r="B366" s="1">
        <v>364</v>
      </c>
      <c r="C366" s="10">
        <v>46387</v>
      </c>
      <c r="D366" s="1" t="s">
        <v>73</v>
      </c>
      <c r="E366" s="1" t="s">
        <v>80</v>
      </c>
      <c r="F366" s="1">
        <v>1300</v>
      </c>
      <c r="G366" s="1"/>
      <c r="H366" s="1"/>
      <c r="I366" s="1"/>
      <c r="J366" s="1"/>
      <c r="K366" s="1">
        <f t="shared" si="5"/>
        <v>0</v>
      </c>
      <c r="L366" s="1"/>
    </row>
    <row r="367" spans="2:12" ht="21.75" customHeight="1" x14ac:dyDescent="0.3">
      <c r="B367" s="1">
        <v>365</v>
      </c>
      <c r="C367" s="10">
        <v>46388</v>
      </c>
      <c r="D367" s="1" t="s">
        <v>73</v>
      </c>
      <c r="E367" s="1" t="s">
        <v>80</v>
      </c>
      <c r="F367" s="1">
        <v>1300</v>
      </c>
      <c r="G367" s="1"/>
      <c r="H367" s="1"/>
      <c r="I367" s="1"/>
      <c r="J367" s="1"/>
      <c r="K367" s="1">
        <f t="shared" si="5"/>
        <v>0</v>
      </c>
      <c r="L367" s="1"/>
    </row>
    <row r="368" spans="2:12" ht="21.75" customHeight="1" x14ac:dyDescent="0.3">
      <c r="B368" s="1"/>
      <c r="C368" s="10"/>
      <c r="D368" s="1"/>
      <c r="E368" s="1"/>
      <c r="F368" s="1"/>
      <c r="G368" s="1"/>
      <c r="H368" s="1"/>
      <c r="I368" s="1"/>
      <c r="J368" s="1"/>
      <c r="K368" s="1"/>
      <c r="L368" s="1"/>
    </row>
    <row r="369" spans="2:12" ht="21.75" customHeight="1" x14ac:dyDescent="0.3">
      <c r="B369" s="1"/>
      <c r="C369" s="10"/>
      <c r="D369" s="1"/>
      <c r="E369" s="1"/>
      <c r="F369" s="1"/>
      <c r="G369" s="1"/>
      <c r="H369" s="1"/>
      <c r="I369" s="1"/>
      <c r="J369" s="1"/>
      <c r="K369" s="1"/>
      <c r="L369" s="1"/>
    </row>
    <row r="370" spans="2:12" ht="21.75" customHeight="1" x14ac:dyDescent="0.3">
      <c r="B370" s="1"/>
      <c r="C370" s="10"/>
      <c r="D370" s="1"/>
      <c r="E370" s="1"/>
      <c r="F370" s="1"/>
      <c r="G370" s="1"/>
      <c r="H370" s="1"/>
      <c r="I370" s="1"/>
      <c r="J370" s="1"/>
      <c r="K370" s="1"/>
      <c r="L370" s="1"/>
    </row>
    <row r="371" spans="2:12" ht="21.75" customHeight="1" x14ac:dyDescent="0.3">
      <c r="B371" s="1"/>
      <c r="C371" s="10"/>
      <c r="D371" s="1"/>
      <c r="E371" s="1"/>
      <c r="F371" s="1"/>
      <c r="G371" s="1"/>
      <c r="H371" s="1"/>
      <c r="I371" s="1"/>
      <c r="J371" s="1"/>
      <c r="K371" s="1"/>
      <c r="L371" s="1"/>
    </row>
  </sheetData>
  <autoFilter ref="B2:L2" xr:uid="{00000000-0009-0000-0000-000022000000}"/>
  <mergeCells count="3">
    <mergeCell ref="B1:L1"/>
    <mergeCell ref="O4:P4"/>
    <mergeCell ref="N5:Q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Worksheet____23"/>
  <dimension ref="A1:Q371"/>
  <sheetViews>
    <sheetView rightToLeft="1" workbookViewId="0">
      <selection activeCell="O20" sqref="O20"/>
    </sheetView>
  </sheetViews>
  <sheetFormatPr defaultRowHeight="21" customHeight="1" x14ac:dyDescent="0.3"/>
  <cols>
    <col min="1" max="1" width="4.1640625" customWidth="1"/>
    <col min="2"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82</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73</v>
      </c>
      <c r="D3" s="1" t="s">
        <v>81</v>
      </c>
      <c r="E3" s="1">
        <v>1300</v>
      </c>
      <c r="F3" s="1">
        <v>1</v>
      </c>
      <c r="G3" s="1"/>
      <c r="H3" s="1"/>
      <c r="I3" s="1"/>
      <c r="J3" s="1">
        <f>E3*F3-G3-H3+I3</f>
        <v>1300</v>
      </c>
      <c r="K3" s="1"/>
      <c r="M3" s="13"/>
      <c r="N3" s="13"/>
      <c r="O3" s="13"/>
      <c r="P3" s="13"/>
      <c r="Q3" s="13"/>
    </row>
    <row r="4" spans="1:17" ht="21" customHeight="1" x14ac:dyDescent="0.3">
      <c r="A4" s="1">
        <v>2</v>
      </c>
      <c r="B4" s="10">
        <v>46025</v>
      </c>
      <c r="C4" s="1" t="s">
        <v>73</v>
      </c>
      <c r="D4" s="1" t="s">
        <v>81</v>
      </c>
      <c r="E4" s="1">
        <v>1300</v>
      </c>
      <c r="F4" s="1"/>
      <c r="G4" s="1"/>
      <c r="H4" s="1"/>
      <c r="I4" s="1"/>
      <c r="J4" s="1">
        <f t="shared" ref="J4:J67" si="0">E4*F4-G4-H4+I4</f>
        <v>0</v>
      </c>
      <c r="K4" s="1"/>
      <c r="M4" s="11"/>
      <c r="N4" s="276" t="s">
        <v>18</v>
      </c>
      <c r="O4" s="276"/>
      <c r="P4" s="11"/>
      <c r="Q4" s="11"/>
    </row>
    <row r="5" spans="1:17" ht="21" customHeight="1" x14ac:dyDescent="0.3">
      <c r="A5" s="1">
        <v>3</v>
      </c>
      <c r="B5" s="10">
        <v>46026</v>
      </c>
      <c r="C5" s="1" t="s">
        <v>73</v>
      </c>
      <c r="D5" s="1" t="s">
        <v>81</v>
      </c>
      <c r="E5" s="1">
        <v>1300</v>
      </c>
      <c r="F5" s="1"/>
      <c r="G5" s="1"/>
      <c r="H5" s="1"/>
      <c r="I5" s="1"/>
      <c r="J5" s="1">
        <f t="shared" si="0"/>
        <v>0</v>
      </c>
      <c r="K5" s="1"/>
      <c r="M5" s="274" t="s">
        <v>17</v>
      </c>
      <c r="N5" s="274"/>
      <c r="O5" s="274"/>
      <c r="P5" s="274"/>
      <c r="Q5" s="12">
        <f>SUM(J2:J368)</f>
        <v>1300</v>
      </c>
    </row>
    <row r="6" spans="1:17" ht="21" customHeight="1" x14ac:dyDescent="0.3">
      <c r="A6" s="1">
        <v>4</v>
      </c>
      <c r="B6" s="10">
        <v>46027</v>
      </c>
      <c r="C6" s="1" t="s">
        <v>73</v>
      </c>
      <c r="D6" s="1" t="s">
        <v>81</v>
      </c>
      <c r="E6" s="1">
        <v>1300</v>
      </c>
      <c r="F6" s="1"/>
      <c r="G6" s="1"/>
      <c r="H6" s="1"/>
      <c r="I6" s="1"/>
      <c r="J6" s="1">
        <f t="shared" si="0"/>
        <v>0</v>
      </c>
      <c r="K6" s="1"/>
      <c r="M6" s="11"/>
      <c r="N6" s="11"/>
      <c r="O6" s="11"/>
      <c r="P6" s="11"/>
      <c r="Q6" s="11"/>
    </row>
    <row r="7" spans="1:17" ht="21" customHeight="1" x14ac:dyDescent="0.3">
      <c r="A7" s="1">
        <v>5</v>
      </c>
      <c r="B7" s="10">
        <v>46028</v>
      </c>
      <c r="C7" s="1" t="s">
        <v>73</v>
      </c>
      <c r="D7" s="1" t="s">
        <v>81</v>
      </c>
      <c r="E7" s="1">
        <v>1300</v>
      </c>
      <c r="F7" s="1"/>
      <c r="G7" s="1"/>
      <c r="H7" s="1"/>
      <c r="I7" s="1"/>
      <c r="J7" s="1">
        <f t="shared" si="0"/>
        <v>0</v>
      </c>
      <c r="K7" s="1"/>
      <c r="M7" s="11"/>
      <c r="N7" s="11"/>
      <c r="O7" s="11"/>
      <c r="P7" s="11"/>
      <c r="Q7" s="11"/>
    </row>
    <row r="8" spans="1:17" ht="21" customHeight="1" x14ac:dyDescent="0.3">
      <c r="A8" s="1">
        <v>6</v>
      </c>
      <c r="B8" s="10">
        <v>46029</v>
      </c>
      <c r="C8" s="1" t="s">
        <v>73</v>
      </c>
      <c r="D8" s="1" t="s">
        <v>81</v>
      </c>
      <c r="E8" s="1">
        <v>1300</v>
      </c>
      <c r="F8" s="1"/>
      <c r="G8" s="1"/>
      <c r="H8" s="1"/>
      <c r="I8" s="1"/>
      <c r="J8" s="1">
        <f t="shared" si="0"/>
        <v>0</v>
      </c>
      <c r="K8" s="1"/>
      <c r="M8" s="11"/>
      <c r="N8" s="11"/>
      <c r="O8" s="11"/>
      <c r="P8" s="11"/>
      <c r="Q8" s="11"/>
    </row>
    <row r="9" spans="1:17" ht="21" customHeight="1" x14ac:dyDescent="0.3">
      <c r="A9" s="1">
        <v>7</v>
      </c>
      <c r="B9" s="10">
        <v>46030</v>
      </c>
      <c r="C9" s="1" t="s">
        <v>73</v>
      </c>
      <c r="D9" s="1" t="s">
        <v>81</v>
      </c>
      <c r="E9" s="1">
        <v>1300</v>
      </c>
      <c r="F9" s="1"/>
      <c r="G9" s="1"/>
      <c r="H9" s="1"/>
      <c r="I9" s="1"/>
      <c r="J9" s="1">
        <f t="shared" si="0"/>
        <v>0</v>
      </c>
      <c r="K9" s="1"/>
      <c r="M9" s="11"/>
      <c r="N9" s="11"/>
      <c r="O9" s="11"/>
      <c r="P9" s="11"/>
      <c r="Q9" s="11"/>
    </row>
    <row r="10" spans="1:17" ht="21" customHeight="1" x14ac:dyDescent="0.3">
      <c r="A10" s="1">
        <v>8</v>
      </c>
      <c r="B10" s="10">
        <v>46031</v>
      </c>
      <c r="C10" s="1" t="s">
        <v>73</v>
      </c>
      <c r="D10" s="1" t="s">
        <v>81</v>
      </c>
      <c r="E10" s="1">
        <v>1300</v>
      </c>
      <c r="F10" s="1"/>
      <c r="G10" s="1"/>
      <c r="H10" s="1"/>
      <c r="I10" s="1"/>
      <c r="J10" s="1">
        <f t="shared" si="0"/>
        <v>0</v>
      </c>
      <c r="K10" s="1"/>
    </row>
    <row r="11" spans="1:17" ht="21" customHeight="1" x14ac:dyDescent="0.3">
      <c r="A11" s="1">
        <v>9</v>
      </c>
      <c r="B11" s="10">
        <v>46032</v>
      </c>
      <c r="C11" s="1" t="s">
        <v>73</v>
      </c>
      <c r="D11" s="1" t="s">
        <v>81</v>
      </c>
      <c r="E11" s="1">
        <v>1300</v>
      </c>
      <c r="F11" s="1"/>
      <c r="G11" s="1"/>
      <c r="H11" s="1"/>
      <c r="I11" s="1"/>
      <c r="J11" s="1">
        <f t="shared" si="0"/>
        <v>0</v>
      </c>
      <c r="K11" s="1"/>
    </row>
    <row r="12" spans="1:17" ht="21" customHeight="1" x14ac:dyDescent="0.3">
      <c r="A12" s="1">
        <v>10</v>
      </c>
      <c r="B12" s="10">
        <v>46033</v>
      </c>
      <c r="C12" s="1" t="s">
        <v>73</v>
      </c>
      <c r="D12" s="1" t="s">
        <v>81</v>
      </c>
      <c r="E12" s="1">
        <v>1300</v>
      </c>
      <c r="F12" s="1"/>
      <c r="G12" s="1"/>
      <c r="H12" s="1"/>
      <c r="I12" s="1"/>
      <c r="J12" s="1">
        <f t="shared" si="0"/>
        <v>0</v>
      </c>
      <c r="K12" s="1"/>
    </row>
    <row r="13" spans="1:17" ht="21" customHeight="1" x14ac:dyDescent="0.3">
      <c r="A13" s="1">
        <v>11</v>
      </c>
      <c r="B13" s="10">
        <v>46034</v>
      </c>
      <c r="C13" s="1" t="s">
        <v>73</v>
      </c>
      <c r="D13" s="1" t="s">
        <v>81</v>
      </c>
      <c r="E13" s="1">
        <v>1300</v>
      </c>
      <c r="F13" s="1"/>
      <c r="G13" s="1"/>
      <c r="H13" s="1"/>
      <c r="I13" s="1"/>
      <c r="J13" s="1">
        <f t="shared" si="0"/>
        <v>0</v>
      </c>
      <c r="K13" s="1"/>
    </row>
    <row r="14" spans="1:17" ht="21" customHeight="1" x14ac:dyDescent="0.3">
      <c r="A14" s="1">
        <v>12</v>
      </c>
      <c r="B14" s="10">
        <v>46035</v>
      </c>
      <c r="C14" s="1" t="s">
        <v>73</v>
      </c>
      <c r="D14" s="1" t="s">
        <v>81</v>
      </c>
      <c r="E14" s="1">
        <v>1300</v>
      </c>
      <c r="F14" s="1"/>
      <c r="G14" s="1"/>
      <c r="H14" s="1"/>
      <c r="I14" s="1"/>
      <c r="J14" s="1">
        <f t="shared" si="0"/>
        <v>0</v>
      </c>
      <c r="K14" s="1"/>
    </row>
    <row r="15" spans="1:17" ht="21" customHeight="1" x14ac:dyDescent="0.3">
      <c r="A15" s="1">
        <v>13</v>
      </c>
      <c r="B15" s="10">
        <v>46036</v>
      </c>
      <c r="C15" s="1" t="s">
        <v>73</v>
      </c>
      <c r="D15" s="1" t="s">
        <v>81</v>
      </c>
      <c r="E15" s="1">
        <v>1300</v>
      </c>
      <c r="F15" s="1"/>
      <c r="G15" s="1"/>
      <c r="H15" s="1"/>
      <c r="I15" s="1"/>
      <c r="J15" s="1">
        <f t="shared" si="0"/>
        <v>0</v>
      </c>
      <c r="K15" s="1"/>
    </row>
    <row r="16" spans="1:17" ht="21" customHeight="1" x14ac:dyDescent="0.3">
      <c r="A16" s="1">
        <v>14</v>
      </c>
      <c r="B16" s="10">
        <v>46037</v>
      </c>
      <c r="C16" s="1" t="s">
        <v>73</v>
      </c>
      <c r="D16" s="1" t="s">
        <v>81</v>
      </c>
      <c r="E16" s="1">
        <v>1300</v>
      </c>
      <c r="F16" s="1"/>
      <c r="G16" s="1"/>
      <c r="H16" s="1"/>
      <c r="I16" s="1"/>
      <c r="J16" s="1">
        <f t="shared" si="0"/>
        <v>0</v>
      </c>
      <c r="K16" s="1"/>
    </row>
    <row r="17" spans="1:11" ht="21" customHeight="1" x14ac:dyDescent="0.3">
      <c r="A17" s="1">
        <v>15</v>
      </c>
      <c r="B17" s="10">
        <v>46038</v>
      </c>
      <c r="C17" s="1" t="s">
        <v>73</v>
      </c>
      <c r="D17" s="1" t="s">
        <v>81</v>
      </c>
      <c r="E17" s="1">
        <v>1300</v>
      </c>
      <c r="F17" s="1"/>
      <c r="G17" s="1"/>
      <c r="H17" s="1"/>
      <c r="I17" s="1"/>
      <c r="J17" s="1">
        <f t="shared" si="0"/>
        <v>0</v>
      </c>
      <c r="K17" s="1"/>
    </row>
    <row r="18" spans="1:11" ht="21" customHeight="1" x14ac:dyDescent="0.3">
      <c r="A18" s="1">
        <v>16</v>
      </c>
      <c r="B18" s="10">
        <v>46039</v>
      </c>
      <c r="C18" s="1" t="s">
        <v>73</v>
      </c>
      <c r="D18" s="1" t="s">
        <v>81</v>
      </c>
      <c r="E18" s="1">
        <v>1300</v>
      </c>
      <c r="F18" s="1"/>
      <c r="G18" s="1"/>
      <c r="H18" s="1"/>
      <c r="I18" s="1"/>
      <c r="J18" s="1">
        <f t="shared" si="0"/>
        <v>0</v>
      </c>
      <c r="K18" s="1"/>
    </row>
    <row r="19" spans="1:11" ht="21" customHeight="1" x14ac:dyDescent="0.3">
      <c r="A19" s="1">
        <v>17</v>
      </c>
      <c r="B19" s="10">
        <v>46040</v>
      </c>
      <c r="C19" s="1" t="s">
        <v>73</v>
      </c>
      <c r="D19" s="1" t="s">
        <v>81</v>
      </c>
      <c r="E19" s="1">
        <v>1300</v>
      </c>
      <c r="F19" s="1"/>
      <c r="G19" s="1"/>
      <c r="H19" s="1"/>
      <c r="I19" s="1"/>
      <c r="J19" s="1">
        <f t="shared" si="0"/>
        <v>0</v>
      </c>
      <c r="K19" s="1"/>
    </row>
    <row r="20" spans="1:11" ht="21" customHeight="1" x14ac:dyDescent="0.3">
      <c r="A20" s="1">
        <v>18</v>
      </c>
      <c r="B20" s="10">
        <v>46041</v>
      </c>
      <c r="C20" s="1" t="s">
        <v>73</v>
      </c>
      <c r="D20" s="1" t="s">
        <v>81</v>
      </c>
      <c r="E20" s="1">
        <v>1300</v>
      </c>
      <c r="F20" s="1"/>
      <c r="G20" s="1"/>
      <c r="H20" s="1"/>
      <c r="I20" s="1"/>
      <c r="J20" s="1">
        <f t="shared" si="0"/>
        <v>0</v>
      </c>
      <c r="K20" s="1"/>
    </row>
    <row r="21" spans="1:11" ht="21" customHeight="1" x14ac:dyDescent="0.3">
      <c r="A21" s="1">
        <v>19</v>
      </c>
      <c r="B21" s="10">
        <v>46042</v>
      </c>
      <c r="C21" s="1" t="s">
        <v>73</v>
      </c>
      <c r="D21" s="1" t="s">
        <v>81</v>
      </c>
      <c r="E21" s="1">
        <v>1300</v>
      </c>
      <c r="F21" s="1"/>
      <c r="G21" s="1"/>
      <c r="H21" s="1"/>
      <c r="I21" s="1"/>
      <c r="J21" s="1">
        <f t="shared" si="0"/>
        <v>0</v>
      </c>
      <c r="K21" s="1"/>
    </row>
    <row r="22" spans="1:11" ht="21" customHeight="1" x14ac:dyDescent="0.3">
      <c r="A22" s="1">
        <v>20</v>
      </c>
      <c r="B22" s="10">
        <v>46043</v>
      </c>
      <c r="C22" s="1" t="s">
        <v>73</v>
      </c>
      <c r="D22" s="1" t="s">
        <v>81</v>
      </c>
      <c r="E22" s="1">
        <v>1300</v>
      </c>
      <c r="F22" s="1"/>
      <c r="G22" s="1"/>
      <c r="H22" s="1"/>
      <c r="I22" s="1"/>
      <c r="J22" s="1">
        <f t="shared" si="0"/>
        <v>0</v>
      </c>
      <c r="K22" s="1"/>
    </row>
    <row r="23" spans="1:11" ht="21" customHeight="1" x14ac:dyDescent="0.3">
      <c r="A23" s="1">
        <v>21</v>
      </c>
      <c r="B23" s="10">
        <v>46044</v>
      </c>
      <c r="C23" s="1" t="s">
        <v>73</v>
      </c>
      <c r="D23" s="1" t="s">
        <v>81</v>
      </c>
      <c r="E23" s="1">
        <v>1300</v>
      </c>
      <c r="F23" s="1"/>
      <c r="G23" s="1"/>
      <c r="H23" s="1"/>
      <c r="I23" s="1"/>
      <c r="J23" s="1">
        <f t="shared" si="0"/>
        <v>0</v>
      </c>
      <c r="K23" s="1"/>
    </row>
    <row r="24" spans="1:11" ht="21" customHeight="1" x14ac:dyDescent="0.3">
      <c r="A24" s="1">
        <v>22</v>
      </c>
      <c r="B24" s="10">
        <v>46045</v>
      </c>
      <c r="C24" s="1" t="s">
        <v>73</v>
      </c>
      <c r="D24" s="1" t="s">
        <v>81</v>
      </c>
      <c r="E24" s="1">
        <v>1300</v>
      </c>
      <c r="F24" s="1"/>
      <c r="G24" s="1"/>
      <c r="H24" s="1"/>
      <c r="I24" s="1"/>
      <c r="J24" s="1">
        <f t="shared" si="0"/>
        <v>0</v>
      </c>
      <c r="K24" s="1"/>
    </row>
    <row r="25" spans="1:11" ht="21" customHeight="1" x14ac:dyDescent="0.3">
      <c r="A25" s="1">
        <v>23</v>
      </c>
      <c r="B25" s="10">
        <v>46046</v>
      </c>
      <c r="C25" s="1" t="s">
        <v>73</v>
      </c>
      <c r="D25" s="1" t="s">
        <v>81</v>
      </c>
      <c r="E25" s="1">
        <v>1300</v>
      </c>
      <c r="F25" s="1"/>
      <c r="G25" s="1"/>
      <c r="H25" s="1"/>
      <c r="I25" s="1"/>
      <c r="J25" s="1">
        <f t="shared" si="0"/>
        <v>0</v>
      </c>
      <c r="K25" s="1"/>
    </row>
    <row r="26" spans="1:11" ht="21" customHeight="1" x14ac:dyDescent="0.3">
      <c r="A26" s="1">
        <v>24</v>
      </c>
      <c r="B26" s="10">
        <v>46047</v>
      </c>
      <c r="C26" s="1" t="s">
        <v>73</v>
      </c>
      <c r="D26" s="1" t="s">
        <v>81</v>
      </c>
      <c r="E26" s="1">
        <v>1300</v>
      </c>
      <c r="F26" s="1"/>
      <c r="G26" s="1"/>
      <c r="H26" s="1"/>
      <c r="I26" s="1"/>
      <c r="J26" s="1">
        <f t="shared" si="0"/>
        <v>0</v>
      </c>
      <c r="K26" s="1"/>
    </row>
    <row r="27" spans="1:11" ht="21" customHeight="1" x14ac:dyDescent="0.3">
      <c r="A27" s="1">
        <v>25</v>
      </c>
      <c r="B27" s="10">
        <v>46048</v>
      </c>
      <c r="C27" s="1" t="s">
        <v>73</v>
      </c>
      <c r="D27" s="1" t="s">
        <v>81</v>
      </c>
      <c r="E27" s="1">
        <v>1300</v>
      </c>
      <c r="F27" s="1"/>
      <c r="G27" s="1"/>
      <c r="H27" s="1"/>
      <c r="I27" s="1"/>
      <c r="J27" s="1">
        <f t="shared" si="0"/>
        <v>0</v>
      </c>
      <c r="K27" s="1"/>
    </row>
    <row r="28" spans="1:11" ht="21" customHeight="1" x14ac:dyDescent="0.3">
      <c r="A28" s="1">
        <v>26</v>
      </c>
      <c r="B28" s="10">
        <v>46049</v>
      </c>
      <c r="C28" s="1" t="s">
        <v>73</v>
      </c>
      <c r="D28" s="1" t="s">
        <v>81</v>
      </c>
      <c r="E28" s="1">
        <v>1300</v>
      </c>
      <c r="F28" s="1"/>
      <c r="G28" s="1"/>
      <c r="H28" s="1"/>
      <c r="I28" s="1"/>
      <c r="J28" s="1">
        <f t="shared" si="0"/>
        <v>0</v>
      </c>
      <c r="K28" s="1"/>
    </row>
    <row r="29" spans="1:11" ht="21" customHeight="1" x14ac:dyDescent="0.3">
      <c r="A29" s="1">
        <v>27</v>
      </c>
      <c r="B29" s="10">
        <v>46050</v>
      </c>
      <c r="C29" s="1" t="s">
        <v>73</v>
      </c>
      <c r="D29" s="1" t="s">
        <v>81</v>
      </c>
      <c r="E29" s="1">
        <v>1300</v>
      </c>
      <c r="F29" s="1"/>
      <c r="G29" s="1"/>
      <c r="H29" s="1"/>
      <c r="I29" s="1"/>
      <c r="J29" s="1">
        <f t="shared" si="0"/>
        <v>0</v>
      </c>
      <c r="K29" s="1"/>
    </row>
    <row r="30" spans="1:11" ht="21" customHeight="1" x14ac:dyDescent="0.3">
      <c r="A30" s="1">
        <v>28</v>
      </c>
      <c r="B30" s="10">
        <v>46051</v>
      </c>
      <c r="C30" s="1" t="s">
        <v>73</v>
      </c>
      <c r="D30" s="1" t="s">
        <v>81</v>
      </c>
      <c r="E30" s="1">
        <v>1300</v>
      </c>
      <c r="F30" s="1"/>
      <c r="G30" s="1"/>
      <c r="H30" s="1"/>
      <c r="I30" s="1"/>
      <c r="J30" s="1">
        <f t="shared" si="0"/>
        <v>0</v>
      </c>
      <c r="K30" s="1"/>
    </row>
    <row r="31" spans="1:11" ht="21" customHeight="1" x14ac:dyDescent="0.3">
      <c r="A31" s="1">
        <v>29</v>
      </c>
      <c r="B31" s="10">
        <v>46052</v>
      </c>
      <c r="C31" s="1" t="s">
        <v>73</v>
      </c>
      <c r="D31" s="1" t="s">
        <v>81</v>
      </c>
      <c r="E31" s="1">
        <v>1300</v>
      </c>
      <c r="F31" s="1"/>
      <c r="G31" s="1"/>
      <c r="H31" s="1"/>
      <c r="I31" s="1"/>
      <c r="J31" s="1">
        <f t="shared" si="0"/>
        <v>0</v>
      </c>
      <c r="K31" s="1"/>
    </row>
    <row r="32" spans="1:11" ht="21" customHeight="1" x14ac:dyDescent="0.3">
      <c r="A32" s="1">
        <v>30</v>
      </c>
      <c r="B32" s="10">
        <v>46053</v>
      </c>
      <c r="C32" s="1" t="s">
        <v>73</v>
      </c>
      <c r="D32" s="1" t="s">
        <v>81</v>
      </c>
      <c r="E32" s="1">
        <v>1300</v>
      </c>
      <c r="F32" s="1"/>
      <c r="G32" s="1"/>
      <c r="H32" s="1"/>
      <c r="I32" s="1"/>
      <c r="J32" s="1">
        <f t="shared" si="0"/>
        <v>0</v>
      </c>
      <c r="K32" s="1"/>
    </row>
    <row r="33" spans="1:11" ht="21" customHeight="1" x14ac:dyDescent="0.3">
      <c r="A33" s="1">
        <v>31</v>
      </c>
      <c r="B33" s="10">
        <v>46054</v>
      </c>
      <c r="C33" s="1" t="s">
        <v>73</v>
      </c>
      <c r="D33" s="1" t="s">
        <v>81</v>
      </c>
      <c r="E33" s="1">
        <v>1300</v>
      </c>
      <c r="F33" s="1"/>
      <c r="G33" s="1"/>
      <c r="H33" s="1"/>
      <c r="I33" s="1"/>
      <c r="J33" s="1">
        <f t="shared" si="0"/>
        <v>0</v>
      </c>
      <c r="K33" s="1"/>
    </row>
    <row r="34" spans="1:11" ht="21" customHeight="1" x14ac:dyDescent="0.3">
      <c r="A34" s="1">
        <v>32</v>
      </c>
      <c r="B34" s="10">
        <v>46055</v>
      </c>
      <c r="C34" s="1" t="s">
        <v>73</v>
      </c>
      <c r="D34" s="1" t="s">
        <v>81</v>
      </c>
      <c r="E34" s="1">
        <v>1300</v>
      </c>
      <c r="F34" s="1"/>
      <c r="G34" s="1"/>
      <c r="H34" s="1"/>
      <c r="I34" s="1"/>
      <c r="J34" s="1">
        <f t="shared" si="0"/>
        <v>0</v>
      </c>
      <c r="K34" s="1"/>
    </row>
    <row r="35" spans="1:11" ht="21" customHeight="1" x14ac:dyDescent="0.3">
      <c r="A35" s="1">
        <v>33</v>
      </c>
      <c r="B35" s="10">
        <v>46056</v>
      </c>
      <c r="C35" s="1" t="s">
        <v>73</v>
      </c>
      <c r="D35" s="1" t="s">
        <v>81</v>
      </c>
      <c r="E35" s="1">
        <v>1300</v>
      </c>
      <c r="F35" s="1"/>
      <c r="G35" s="1"/>
      <c r="H35" s="1"/>
      <c r="I35" s="1"/>
      <c r="J35" s="1">
        <f t="shared" si="0"/>
        <v>0</v>
      </c>
      <c r="K35" s="1"/>
    </row>
    <row r="36" spans="1:11" ht="21" customHeight="1" x14ac:dyDescent="0.3">
      <c r="A36" s="1">
        <v>34</v>
      </c>
      <c r="B36" s="10">
        <v>46057</v>
      </c>
      <c r="C36" s="1" t="s">
        <v>73</v>
      </c>
      <c r="D36" s="1" t="s">
        <v>81</v>
      </c>
      <c r="E36" s="1">
        <v>1300</v>
      </c>
      <c r="F36" s="1"/>
      <c r="G36" s="1"/>
      <c r="H36" s="1"/>
      <c r="I36" s="1"/>
      <c r="J36" s="1">
        <f t="shared" si="0"/>
        <v>0</v>
      </c>
      <c r="K36" s="1"/>
    </row>
    <row r="37" spans="1:11" ht="21" customHeight="1" x14ac:dyDescent="0.3">
      <c r="A37" s="1">
        <v>35</v>
      </c>
      <c r="B37" s="10">
        <v>46058</v>
      </c>
      <c r="C37" s="1" t="s">
        <v>73</v>
      </c>
      <c r="D37" s="1" t="s">
        <v>81</v>
      </c>
      <c r="E37" s="1">
        <v>1300</v>
      </c>
      <c r="F37" s="1"/>
      <c r="G37" s="1"/>
      <c r="H37" s="1"/>
      <c r="I37" s="1"/>
      <c r="J37" s="1">
        <f t="shared" si="0"/>
        <v>0</v>
      </c>
      <c r="K37" s="1"/>
    </row>
    <row r="38" spans="1:11" ht="21" customHeight="1" x14ac:dyDescent="0.3">
      <c r="A38" s="1">
        <v>36</v>
      </c>
      <c r="B38" s="10">
        <v>46059</v>
      </c>
      <c r="C38" s="1" t="s">
        <v>73</v>
      </c>
      <c r="D38" s="1" t="s">
        <v>81</v>
      </c>
      <c r="E38" s="1">
        <v>1300</v>
      </c>
      <c r="F38" s="1"/>
      <c r="G38" s="1"/>
      <c r="H38" s="1"/>
      <c r="I38" s="1"/>
      <c r="J38" s="1">
        <f t="shared" si="0"/>
        <v>0</v>
      </c>
      <c r="K38" s="1"/>
    </row>
    <row r="39" spans="1:11" ht="21" customHeight="1" x14ac:dyDescent="0.3">
      <c r="A39" s="1">
        <v>37</v>
      </c>
      <c r="B39" s="10">
        <v>46060</v>
      </c>
      <c r="C39" s="1" t="s">
        <v>73</v>
      </c>
      <c r="D39" s="1" t="s">
        <v>81</v>
      </c>
      <c r="E39" s="1">
        <v>1300</v>
      </c>
      <c r="F39" s="1"/>
      <c r="G39" s="1"/>
      <c r="H39" s="1"/>
      <c r="I39" s="1"/>
      <c r="J39" s="1">
        <f t="shared" si="0"/>
        <v>0</v>
      </c>
      <c r="K39" s="1"/>
    </row>
    <row r="40" spans="1:11" ht="21" customHeight="1" x14ac:dyDescent="0.3">
      <c r="A40" s="1">
        <v>38</v>
      </c>
      <c r="B40" s="10">
        <v>46061</v>
      </c>
      <c r="C40" s="1" t="s">
        <v>73</v>
      </c>
      <c r="D40" s="1" t="s">
        <v>81</v>
      </c>
      <c r="E40" s="1">
        <v>1300</v>
      </c>
      <c r="F40" s="1"/>
      <c r="G40" s="1"/>
      <c r="H40" s="1"/>
      <c r="I40" s="1"/>
      <c r="J40" s="1">
        <f t="shared" si="0"/>
        <v>0</v>
      </c>
      <c r="K40" s="1"/>
    </row>
    <row r="41" spans="1:11" ht="21" customHeight="1" x14ac:dyDescent="0.3">
      <c r="A41" s="1">
        <v>39</v>
      </c>
      <c r="B41" s="10">
        <v>46062</v>
      </c>
      <c r="C41" s="1" t="s">
        <v>73</v>
      </c>
      <c r="D41" s="1" t="s">
        <v>81</v>
      </c>
      <c r="E41" s="1">
        <v>1300</v>
      </c>
      <c r="F41" s="1"/>
      <c r="G41" s="1"/>
      <c r="H41" s="1"/>
      <c r="I41" s="1"/>
      <c r="J41" s="1">
        <f t="shared" si="0"/>
        <v>0</v>
      </c>
      <c r="K41" s="1"/>
    </row>
    <row r="42" spans="1:11" ht="21" customHeight="1" x14ac:dyDescent="0.3">
      <c r="A42" s="1">
        <v>40</v>
      </c>
      <c r="B42" s="10">
        <v>46063</v>
      </c>
      <c r="C42" s="1" t="s">
        <v>73</v>
      </c>
      <c r="D42" s="1" t="s">
        <v>81</v>
      </c>
      <c r="E42" s="1">
        <v>1300</v>
      </c>
      <c r="F42" s="1"/>
      <c r="G42" s="1"/>
      <c r="H42" s="1"/>
      <c r="I42" s="1"/>
      <c r="J42" s="1">
        <f t="shared" si="0"/>
        <v>0</v>
      </c>
      <c r="K42" s="1"/>
    </row>
    <row r="43" spans="1:11" ht="21" customHeight="1" x14ac:dyDescent="0.3">
      <c r="A43" s="1">
        <v>41</v>
      </c>
      <c r="B43" s="10">
        <v>46064</v>
      </c>
      <c r="C43" s="1" t="s">
        <v>73</v>
      </c>
      <c r="D43" s="1" t="s">
        <v>81</v>
      </c>
      <c r="E43" s="1">
        <v>1300</v>
      </c>
      <c r="F43" s="1"/>
      <c r="G43" s="1"/>
      <c r="H43" s="1"/>
      <c r="I43" s="1"/>
      <c r="J43" s="1">
        <f t="shared" si="0"/>
        <v>0</v>
      </c>
      <c r="K43" s="1"/>
    </row>
    <row r="44" spans="1:11" ht="21" customHeight="1" x14ac:dyDescent="0.3">
      <c r="A44" s="1">
        <v>42</v>
      </c>
      <c r="B44" s="10">
        <v>46065</v>
      </c>
      <c r="C44" s="1" t="s">
        <v>73</v>
      </c>
      <c r="D44" s="1" t="s">
        <v>81</v>
      </c>
      <c r="E44" s="1">
        <v>1300</v>
      </c>
      <c r="F44" s="1"/>
      <c r="G44" s="1"/>
      <c r="H44" s="1"/>
      <c r="I44" s="1"/>
      <c r="J44" s="1">
        <f t="shared" si="0"/>
        <v>0</v>
      </c>
      <c r="K44" s="1"/>
    </row>
    <row r="45" spans="1:11" ht="21" customHeight="1" x14ac:dyDescent="0.3">
      <c r="A45" s="1">
        <v>43</v>
      </c>
      <c r="B45" s="10">
        <v>46066</v>
      </c>
      <c r="C45" s="1" t="s">
        <v>73</v>
      </c>
      <c r="D45" s="1" t="s">
        <v>81</v>
      </c>
      <c r="E45" s="1">
        <v>1300</v>
      </c>
      <c r="F45" s="1"/>
      <c r="G45" s="1"/>
      <c r="H45" s="1"/>
      <c r="I45" s="1"/>
      <c r="J45" s="1">
        <f t="shared" si="0"/>
        <v>0</v>
      </c>
      <c r="K45" s="1"/>
    </row>
    <row r="46" spans="1:11" ht="21" customHeight="1" x14ac:dyDescent="0.3">
      <c r="A46" s="1">
        <v>44</v>
      </c>
      <c r="B46" s="10">
        <v>46067</v>
      </c>
      <c r="C46" s="1" t="s">
        <v>73</v>
      </c>
      <c r="D46" s="1" t="s">
        <v>81</v>
      </c>
      <c r="E46" s="1">
        <v>1300</v>
      </c>
      <c r="F46" s="1"/>
      <c r="G46" s="1"/>
      <c r="H46" s="1"/>
      <c r="I46" s="1"/>
      <c r="J46" s="1">
        <f t="shared" si="0"/>
        <v>0</v>
      </c>
      <c r="K46" s="1"/>
    </row>
    <row r="47" spans="1:11" ht="21" customHeight="1" x14ac:dyDescent="0.3">
      <c r="A47" s="1">
        <v>45</v>
      </c>
      <c r="B47" s="10">
        <v>46068</v>
      </c>
      <c r="C47" s="1" t="s">
        <v>73</v>
      </c>
      <c r="D47" s="1" t="s">
        <v>81</v>
      </c>
      <c r="E47" s="1">
        <v>1300</v>
      </c>
      <c r="F47" s="1"/>
      <c r="G47" s="1"/>
      <c r="H47" s="1"/>
      <c r="I47" s="1"/>
      <c r="J47" s="1">
        <f t="shared" si="0"/>
        <v>0</v>
      </c>
      <c r="K47" s="1"/>
    </row>
    <row r="48" spans="1:11" ht="21" customHeight="1" x14ac:dyDescent="0.3">
      <c r="A48" s="1">
        <v>46</v>
      </c>
      <c r="B48" s="10">
        <v>46069</v>
      </c>
      <c r="C48" s="1" t="s">
        <v>73</v>
      </c>
      <c r="D48" s="1" t="s">
        <v>81</v>
      </c>
      <c r="E48" s="1">
        <v>1300</v>
      </c>
      <c r="F48" s="1"/>
      <c r="G48" s="1"/>
      <c r="H48" s="1"/>
      <c r="I48" s="1"/>
      <c r="J48" s="1">
        <f t="shared" si="0"/>
        <v>0</v>
      </c>
      <c r="K48" s="1"/>
    </row>
    <row r="49" spans="1:11" ht="21" customHeight="1" x14ac:dyDescent="0.3">
      <c r="A49" s="1">
        <v>47</v>
      </c>
      <c r="B49" s="10">
        <v>46070</v>
      </c>
      <c r="C49" s="1" t="s">
        <v>73</v>
      </c>
      <c r="D49" s="1" t="s">
        <v>81</v>
      </c>
      <c r="E49" s="1">
        <v>1300</v>
      </c>
      <c r="F49" s="1"/>
      <c r="G49" s="1"/>
      <c r="H49" s="1"/>
      <c r="I49" s="1"/>
      <c r="J49" s="1">
        <f t="shared" si="0"/>
        <v>0</v>
      </c>
      <c r="K49" s="1"/>
    </row>
    <row r="50" spans="1:11" ht="21" customHeight="1" x14ac:dyDescent="0.3">
      <c r="A50" s="1">
        <v>48</v>
      </c>
      <c r="B50" s="10">
        <v>46071</v>
      </c>
      <c r="C50" s="1" t="s">
        <v>73</v>
      </c>
      <c r="D50" s="1" t="s">
        <v>81</v>
      </c>
      <c r="E50" s="1">
        <v>1300</v>
      </c>
      <c r="F50" s="1"/>
      <c r="G50" s="1"/>
      <c r="H50" s="1"/>
      <c r="I50" s="1"/>
      <c r="J50" s="1">
        <f t="shared" si="0"/>
        <v>0</v>
      </c>
      <c r="K50" s="1"/>
    </row>
    <row r="51" spans="1:11" ht="21" customHeight="1" x14ac:dyDescent="0.3">
      <c r="A51" s="1">
        <v>49</v>
      </c>
      <c r="B51" s="10">
        <v>46072</v>
      </c>
      <c r="C51" s="1" t="s">
        <v>73</v>
      </c>
      <c r="D51" s="1" t="s">
        <v>81</v>
      </c>
      <c r="E51" s="1">
        <v>1300</v>
      </c>
      <c r="F51" s="1"/>
      <c r="G51" s="1"/>
      <c r="H51" s="1"/>
      <c r="I51" s="1"/>
      <c r="J51" s="1">
        <f t="shared" si="0"/>
        <v>0</v>
      </c>
      <c r="K51" s="1"/>
    </row>
    <row r="52" spans="1:11" ht="21" customHeight="1" x14ac:dyDescent="0.3">
      <c r="A52" s="1">
        <v>50</v>
      </c>
      <c r="B52" s="10">
        <v>46073</v>
      </c>
      <c r="C52" s="1" t="s">
        <v>73</v>
      </c>
      <c r="D52" s="1" t="s">
        <v>81</v>
      </c>
      <c r="E52" s="1">
        <v>1300</v>
      </c>
      <c r="F52" s="1"/>
      <c r="G52" s="1"/>
      <c r="H52" s="1"/>
      <c r="I52" s="1"/>
      <c r="J52" s="1">
        <f t="shared" si="0"/>
        <v>0</v>
      </c>
      <c r="K52" s="1"/>
    </row>
    <row r="53" spans="1:11" ht="21" customHeight="1" x14ac:dyDescent="0.3">
      <c r="A53" s="1">
        <v>51</v>
      </c>
      <c r="B53" s="10">
        <v>46074</v>
      </c>
      <c r="C53" s="1" t="s">
        <v>73</v>
      </c>
      <c r="D53" s="1" t="s">
        <v>81</v>
      </c>
      <c r="E53" s="1">
        <v>1300</v>
      </c>
      <c r="F53" s="1"/>
      <c r="G53" s="1"/>
      <c r="H53" s="1"/>
      <c r="I53" s="1"/>
      <c r="J53" s="1">
        <f t="shared" si="0"/>
        <v>0</v>
      </c>
      <c r="K53" s="1"/>
    </row>
    <row r="54" spans="1:11" ht="21" customHeight="1" x14ac:dyDescent="0.3">
      <c r="A54" s="1">
        <v>52</v>
      </c>
      <c r="B54" s="10">
        <v>46075</v>
      </c>
      <c r="C54" s="1" t="s">
        <v>73</v>
      </c>
      <c r="D54" s="1" t="s">
        <v>81</v>
      </c>
      <c r="E54" s="1">
        <v>1300</v>
      </c>
      <c r="F54" s="1"/>
      <c r="G54" s="1"/>
      <c r="H54" s="1"/>
      <c r="I54" s="1"/>
      <c r="J54" s="1">
        <f t="shared" si="0"/>
        <v>0</v>
      </c>
      <c r="K54" s="1"/>
    </row>
    <row r="55" spans="1:11" ht="21" customHeight="1" x14ac:dyDescent="0.3">
      <c r="A55" s="1">
        <v>53</v>
      </c>
      <c r="B55" s="10">
        <v>46076</v>
      </c>
      <c r="C55" s="1" t="s">
        <v>73</v>
      </c>
      <c r="D55" s="1" t="s">
        <v>81</v>
      </c>
      <c r="E55" s="1">
        <v>1300</v>
      </c>
      <c r="F55" s="1"/>
      <c r="G55" s="1"/>
      <c r="H55" s="1"/>
      <c r="I55" s="1"/>
      <c r="J55" s="1">
        <f t="shared" si="0"/>
        <v>0</v>
      </c>
      <c r="K55" s="1"/>
    </row>
    <row r="56" spans="1:11" ht="21" customHeight="1" x14ac:dyDescent="0.3">
      <c r="A56" s="1">
        <v>54</v>
      </c>
      <c r="B56" s="10">
        <v>46077</v>
      </c>
      <c r="C56" s="1" t="s">
        <v>73</v>
      </c>
      <c r="D56" s="1" t="s">
        <v>81</v>
      </c>
      <c r="E56" s="1">
        <v>1300</v>
      </c>
      <c r="F56" s="1"/>
      <c r="G56" s="1"/>
      <c r="H56" s="1"/>
      <c r="I56" s="1"/>
      <c r="J56" s="1">
        <f t="shared" si="0"/>
        <v>0</v>
      </c>
      <c r="K56" s="1"/>
    </row>
    <row r="57" spans="1:11" ht="21" customHeight="1" x14ac:dyDescent="0.3">
      <c r="A57" s="1">
        <v>55</v>
      </c>
      <c r="B57" s="10">
        <v>46078</v>
      </c>
      <c r="C57" s="1" t="s">
        <v>73</v>
      </c>
      <c r="D57" s="1" t="s">
        <v>81</v>
      </c>
      <c r="E57" s="1">
        <v>1300</v>
      </c>
      <c r="F57" s="1"/>
      <c r="G57" s="1"/>
      <c r="H57" s="1"/>
      <c r="I57" s="1"/>
      <c r="J57" s="1">
        <f t="shared" si="0"/>
        <v>0</v>
      </c>
      <c r="K57" s="1"/>
    </row>
    <row r="58" spans="1:11" ht="21" customHeight="1" x14ac:dyDescent="0.3">
      <c r="A58" s="1">
        <v>56</v>
      </c>
      <c r="B58" s="10">
        <v>46079</v>
      </c>
      <c r="C58" s="1" t="s">
        <v>73</v>
      </c>
      <c r="D58" s="1" t="s">
        <v>81</v>
      </c>
      <c r="E58" s="1">
        <v>1300</v>
      </c>
      <c r="F58" s="1"/>
      <c r="G58" s="1"/>
      <c r="H58" s="1"/>
      <c r="I58" s="1"/>
      <c r="J58" s="1">
        <f t="shared" si="0"/>
        <v>0</v>
      </c>
      <c r="K58" s="1"/>
    </row>
    <row r="59" spans="1:11" ht="21" customHeight="1" x14ac:dyDescent="0.3">
      <c r="A59" s="1">
        <v>57</v>
      </c>
      <c r="B59" s="10">
        <v>46080</v>
      </c>
      <c r="C59" s="1" t="s">
        <v>73</v>
      </c>
      <c r="D59" s="1" t="s">
        <v>81</v>
      </c>
      <c r="E59" s="1">
        <v>1300</v>
      </c>
      <c r="F59" s="1"/>
      <c r="G59" s="1"/>
      <c r="H59" s="1"/>
      <c r="I59" s="1"/>
      <c r="J59" s="1">
        <f t="shared" si="0"/>
        <v>0</v>
      </c>
      <c r="K59" s="1"/>
    </row>
    <row r="60" spans="1:11" ht="21" customHeight="1" x14ac:dyDescent="0.3">
      <c r="A60" s="1">
        <v>58</v>
      </c>
      <c r="B60" s="10">
        <v>46081</v>
      </c>
      <c r="C60" s="1" t="s">
        <v>73</v>
      </c>
      <c r="D60" s="1" t="s">
        <v>81</v>
      </c>
      <c r="E60" s="1">
        <v>1300</v>
      </c>
      <c r="F60" s="1"/>
      <c r="G60" s="1"/>
      <c r="H60" s="1"/>
      <c r="I60" s="1"/>
      <c r="J60" s="1">
        <f t="shared" si="0"/>
        <v>0</v>
      </c>
      <c r="K60" s="1"/>
    </row>
    <row r="61" spans="1:11" ht="21" customHeight="1" x14ac:dyDescent="0.3">
      <c r="A61" s="1">
        <v>59</v>
      </c>
      <c r="B61" s="10">
        <v>46082</v>
      </c>
      <c r="C61" s="1" t="s">
        <v>73</v>
      </c>
      <c r="D61" s="1" t="s">
        <v>81</v>
      </c>
      <c r="E61" s="1">
        <v>1300</v>
      </c>
      <c r="F61" s="1"/>
      <c r="G61" s="1"/>
      <c r="H61" s="1"/>
      <c r="I61" s="1"/>
      <c r="J61" s="1">
        <f t="shared" si="0"/>
        <v>0</v>
      </c>
      <c r="K61" s="1"/>
    </row>
    <row r="62" spans="1:11" ht="21" customHeight="1" x14ac:dyDescent="0.3">
      <c r="A62" s="1">
        <v>60</v>
      </c>
      <c r="B62" s="10">
        <v>46083</v>
      </c>
      <c r="C62" s="1" t="s">
        <v>73</v>
      </c>
      <c r="D62" s="1" t="s">
        <v>81</v>
      </c>
      <c r="E62" s="1">
        <v>1300</v>
      </c>
      <c r="F62" s="1"/>
      <c r="G62" s="1"/>
      <c r="H62" s="1"/>
      <c r="I62" s="1"/>
      <c r="J62" s="1">
        <f t="shared" si="0"/>
        <v>0</v>
      </c>
      <c r="K62" s="1"/>
    </row>
    <row r="63" spans="1:11" ht="21" customHeight="1" x14ac:dyDescent="0.3">
      <c r="A63" s="1">
        <v>61</v>
      </c>
      <c r="B63" s="10">
        <v>46084</v>
      </c>
      <c r="C63" s="1" t="s">
        <v>73</v>
      </c>
      <c r="D63" s="1" t="s">
        <v>81</v>
      </c>
      <c r="E63" s="1">
        <v>1300</v>
      </c>
      <c r="F63" s="1"/>
      <c r="G63" s="1"/>
      <c r="H63" s="1"/>
      <c r="I63" s="1"/>
      <c r="J63" s="1">
        <f t="shared" si="0"/>
        <v>0</v>
      </c>
      <c r="K63" s="1"/>
    </row>
    <row r="64" spans="1:11" ht="21" customHeight="1" x14ac:dyDescent="0.3">
      <c r="A64" s="1">
        <v>62</v>
      </c>
      <c r="B64" s="10">
        <v>46085</v>
      </c>
      <c r="C64" s="1" t="s">
        <v>73</v>
      </c>
      <c r="D64" s="1" t="s">
        <v>81</v>
      </c>
      <c r="E64" s="1">
        <v>1300</v>
      </c>
      <c r="F64" s="1"/>
      <c r="G64" s="1"/>
      <c r="H64" s="1"/>
      <c r="I64" s="1"/>
      <c r="J64" s="1">
        <f t="shared" si="0"/>
        <v>0</v>
      </c>
      <c r="K64" s="1"/>
    </row>
    <row r="65" spans="1:11" ht="21" customHeight="1" x14ac:dyDescent="0.3">
      <c r="A65" s="1">
        <v>63</v>
      </c>
      <c r="B65" s="10">
        <v>46086</v>
      </c>
      <c r="C65" s="1" t="s">
        <v>73</v>
      </c>
      <c r="D65" s="1" t="s">
        <v>81</v>
      </c>
      <c r="E65" s="1">
        <v>1300</v>
      </c>
      <c r="F65" s="1"/>
      <c r="G65" s="1"/>
      <c r="H65" s="1"/>
      <c r="I65" s="1"/>
      <c r="J65" s="1">
        <f t="shared" si="0"/>
        <v>0</v>
      </c>
      <c r="K65" s="1"/>
    </row>
    <row r="66" spans="1:11" ht="21" customHeight="1" x14ac:dyDescent="0.3">
      <c r="A66" s="1">
        <v>64</v>
      </c>
      <c r="B66" s="10">
        <v>46087</v>
      </c>
      <c r="C66" s="1" t="s">
        <v>73</v>
      </c>
      <c r="D66" s="1" t="s">
        <v>81</v>
      </c>
      <c r="E66" s="1">
        <v>1300</v>
      </c>
      <c r="F66" s="1"/>
      <c r="G66" s="1"/>
      <c r="H66" s="1"/>
      <c r="I66" s="1"/>
      <c r="J66" s="1">
        <f t="shared" si="0"/>
        <v>0</v>
      </c>
      <c r="K66" s="1"/>
    </row>
    <row r="67" spans="1:11" ht="21" customHeight="1" x14ac:dyDescent="0.3">
      <c r="A67" s="1">
        <v>65</v>
      </c>
      <c r="B67" s="10">
        <v>46088</v>
      </c>
      <c r="C67" s="1" t="s">
        <v>73</v>
      </c>
      <c r="D67" s="1" t="s">
        <v>81</v>
      </c>
      <c r="E67" s="1">
        <v>1300</v>
      </c>
      <c r="F67" s="1"/>
      <c r="G67" s="1"/>
      <c r="H67" s="1"/>
      <c r="I67" s="1"/>
      <c r="J67" s="1">
        <f t="shared" si="0"/>
        <v>0</v>
      </c>
      <c r="K67" s="1"/>
    </row>
    <row r="68" spans="1:11" ht="21" customHeight="1" x14ac:dyDescent="0.3">
      <c r="A68" s="1">
        <v>66</v>
      </c>
      <c r="B68" s="10">
        <v>46089</v>
      </c>
      <c r="C68" s="1" t="s">
        <v>73</v>
      </c>
      <c r="D68" s="1" t="s">
        <v>81</v>
      </c>
      <c r="E68" s="1">
        <v>1300</v>
      </c>
      <c r="F68" s="1"/>
      <c r="G68" s="1"/>
      <c r="H68" s="1"/>
      <c r="I68" s="1"/>
      <c r="J68" s="1">
        <f t="shared" ref="J68:J131" si="1">E68*F68-G68-H68+I68</f>
        <v>0</v>
      </c>
      <c r="K68" s="1"/>
    </row>
    <row r="69" spans="1:11" ht="21" customHeight="1" x14ac:dyDescent="0.3">
      <c r="A69" s="1">
        <v>67</v>
      </c>
      <c r="B69" s="10">
        <v>46090</v>
      </c>
      <c r="C69" s="1" t="s">
        <v>73</v>
      </c>
      <c r="D69" s="1" t="s">
        <v>81</v>
      </c>
      <c r="E69" s="1">
        <v>1300</v>
      </c>
      <c r="F69" s="1"/>
      <c r="G69" s="1"/>
      <c r="H69" s="1"/>
      <c r="I69" s="1"/>
      <c r="J69" s="1">
        <f t="shared" si="1"/>
        <v>0</v>
      </c>
      <c r="K69" s="1"/>
    </row>
    <row r="70" spans="1:11" ht="21" customHeight="1" x14ac:dyDescent="0.3">
      <c r="A70" s="1">
        <v>68</v>
      </c>
      <c r="B70" s="10">
        <v>46091</v>
      </c>
      <c r="C70" s="1" t="s">
        <v>73</v>
      </c>
      <c r="D70" s="1" t="s">
        <v>81</v>
      </c>
      <c r="E70" s="1">
        <v>1300</v>
      </c>
      <c r="F70" s="1"/>
      <c r="G70" s="1"/>
      <c r="H70" s="1"/>
      <c r="I70" s="1"/>
      <c r="J70" s="1">
        <f t="shared" si="1"/>
        <v>0</v>
      </c>
      <c r="K70" s="1"/>
    </row>
    <row r="71" spans="1:11" ht="21" customHeight="1" x14ac:dyDescent="0.3">
      <c r="A71" s="1">
        <v>69</v>
      </c>
      <c r="B71" s="10">
        <v>46092</v>
      </c>
      <c r="C71" s="1" t="s">
        <v>73</v>
      </c>
      <c r="D71" s="1" t="s">
        <v>81</v>
      </c>
      <c r="E71" s="1">
        <v>1300</v>
      </c>
      <c r="F71" s="1"/>
      <c r="G71" s="1"/>
      <c r="H71" s="1"/>
      <c r="I71" s="1"/>
      <c r="J71" s="1">
        <f t="shared" si="1"/>
        <v>0</v>
      </c>
      <c r="K71" s="1"/>
    </row>
    <row r="72" spans="1:11" ht="21" customHeight="1" x14ac:dyDescent="0.3">
      <c r="A72" s="1">
        <v>70</v>
      </c>
      <c r="B72" s="10">
        <v>46093</v>
      </c>
      <c r="C72" s="1" t="s">
        <v>73</v>
      </c>
      <c r="D72" s="1" t="s">
        <v>81</v>
      </c>
      <c r="E72" s="1">
        <v>1300</v>
      </c>
      <c r="F72" s="1"/>
      <c r="G72" s="1"/>
      <c r="H72" s="1"/>
      <c r="I72" s="1"/>
      <c r="J72" s="1">
        <f t="shared" si="1"/>
        <v>0</v>
      </c>
      <c r="K72" s="1"/>
    </row>
    <row r="73" spans="1:11" ht="21" customHeight="1" x14ac:dyDescent="0.3">
      <c r="A73" s="1">
        <v>71</v>
      </c>
      <c r="B73" s="10">
        <v>46094</v>
      </c>
      <c r="C73" s="1" t="s">
        <v>73</v>
      </c>
      <c r="D73" s="1" t="s">
        <v>81</v>
      </c>
      <c r="E73" s="1">
        <v>1300</v>
      </c>
      <c r="F73" s="1"/>
      <c r="G73" s="1"/>
      <c r="H73" s="1"/>
      <c r="I73" s="1"/>
      <c r="J73" s="1">
        <f t="shared" si="1"/>
        <v>0</v>
      </c>
      <c r="K73" s="1"/>
    </row>
    <row r="74" spans="1:11" ht="21" customHeight="1" x14ac:dyDescent="0.3">
      <c r="A74" s="1">
        <v>72</v>
      </c>
      <c r="B74" s="10">
        <v>46095</v>
      </c>
      <c r="C74" s="1" t="s">
        <v>73</v>
      </c>
      <c r="D74" s="1" t="s">
        <v>81</v>
      </c>
      <c r="E74" s="1">
        <v>1300</v>
      </c>
      <c r="F74" s="1"/>
      <c r="G74" s="1"/>
      <c r="H74" s="1"/>
      <c r="I74" s="1"/>
      <c r="J74" s="1">
        <f t="shared" si="1"/>
        <v>0</v>
      </c>
      <c r="K74" s="1"/>
    </row>
    <row r="75" spans="1:11" ht="21" customHeight="1" x14ac:dyDescent="0.3">
      <c r="A75" s="1">
        <v>73</v>
      </c>
      <c r="B75" s="10">
        <v>46096</v>
      </c>
      <c r="C75" s="1" t="s">
        <v>73</v>
      </c>
      <c r="D75" s="1" t="s">
        <v>81</v>
      </c>
      <c r="E75" s="1">
        <v>1300</v>
      </c>
      <c r="F75" s="1"/>
      <c r="G75" s="1"/>
      <c r="H75" s="1"/>
      <c r="I75" s="1"/>
      <c r="J75" s="1">
        <f t="shared" si="1"/>
        <v>0</v>
      </c>
      <c r="K75" s="1"/>
    </row>
    <row r="76" spans="1:11" ht="21" customHeight="1" x14ac:dyDescent="0.3">
      <c r="A76" s="1">
        <v>74</v>
      </c>
      <c r="B76" s="10">
        <v>46097</v>
      </c>
      <c r="C76" s="1" t="s">
        <v>73</v>
      </c>
      <c r="D76" s="1" t="s">
        <v>81</v>
      </c>
      <c r="E76" s="1">
        <v>1300</v>
      </c>
      <c r="F76" s="1"/>
      <c r="G76" s="1"/>
      <c r="H76" s="1"/>
      <c r="I76" s="1"/>
      <c r="J76" s="1">
        <f t="shared" si="1"/>
        <v>0</v>
      </c>
      <c r="K76" s="1"/>
    </row>
    <row r="77" spans="1:11" ht="21" customHeight="1" x14ac:dyDescent="0.3">
      <c r="A77" s="1">
        <v>75</v>
      </c>
      <c r="B77" s="10">
        <v>46098</v>
      </c>
      <c r="C77" s="1" t="s">
        <v>73</v>
      </c>
      <c r="D77" s="1" t="s">
        <v>81</v>
      </c>
      <c r="E77" s="1">
        <v>1300</v>
      </c>
      <c r="F77" s="1"/>
      <c r="G77" s="1"/>
      <c r="H77" s="1"/>
      <c r="I77" s="1"/>
      <c r="J77" s="1">
        <f t="shared" si="1"/>
        <v>0</v>
      </c>
      <c r="K77" s="1"/>
    </row>
    <row r="78" spans="1:11" ht="21" customHeight="1" x14ac:dyDescent="0.3">
      <c r="A78" s="1">
        <v>76</v>
      </c>
      <c r="B78" s="10">
        <v>46099</v>
      </c>
      <c r="C78" s="1" t="s">
        <v>73</v>
      </c>
      <c r="D78" s="1" t="s">
        <v>81</v>
      </c>
      <c r="E78" s="1">
        <v>1300</v>
      </c>
      <c r="F78" s="1"/>
      <c r="G78" s="1"/>
      <c r="H78" s="1"/>
      <c r="I78" s="1"/>
      <c r="J78" s="1">
        <f t="shared" si="1"/>
        <v>0</v>
      </c>
      <c r="K78" s="1"/>
    </row>
    <row r="79" spans="1:11" ht="21" customHeight="1" x14ac:dyDescent="0.3">
      <c r="A79" s="1">
        <v>77</v>
      </c>
      <c r="B79" s="10">
        <v>46100</v>
      </c>
      <c r="C79" s="1" t="s">
        <v>73</v>
      </c>
      <c r="D79" s="1" t="s">
        <v>81</v>
      </c>
      <c r="E79" s="1">
        <v>1300</v>
      </c>
      <c r="F79" s="1"/>
      <c r="G79" s="1"/>
      <c r="H79" s="1"/>
      <c r="I79" s="1"/>
      <c r="J79" s="1">
        <f t="shared" si="1"/>
        <v>0</v>
      </c>
      <c r="K79" s="1"/>
    </row>
    <row r="80" spans="1:11" ht="21" customHeight="1" x14ac:dyDescent="0.3">
      <c r="A80" s="1">
        <v>78</v>
      </c>
      <c r="B80" s="10">
        <v>46101</v>
      </c>
      <c r="C80" s="1" t="s">
        <v>73</v>
      </c>
      <c r="D80" s="1" t="s">
        <v>81</v>
      </c>
      <c r="E80" s="1">
        <v>1300</v>
      </c>
      <c r="F80" s="1"/>
      <c r="G80" s="1"/>
      <c r="H80" s="1"/>
      <c r="I80" s="1"/>
      <c r="J80" s="1">
        <f t="shared" si="1"/>
        <v>0</v>
      </c>
      <c r="K80" s="1"/>
    </row>
    <row r="81" spans="1:11" ht="21" customHeight="1" x14ac:dyDescent="0.3">
      <c r="A81" s="1">
        <v>79</v>
      </c>
      <c r="B81" s="10">
        <v>46102</v>
      </c>
      <c r="C81" s="1" t="s">
        <v>73</v>
      </c>
      <c r="D81" s="1" t="s">
        <v>81</v>
      </c>
      <c r="E81" s="1">
        <v>1300</v>
      </c>
      <c r="F81" s="1"/>
      <c r="G81" s="1"/>
      <c r="H81" s="1"/>
      <c r="I81" s="1"/>
      <c r="J81" s="1">
        <f t="shared" si="1"/>
        <v>0</v>
      </c>
      <c r="K81" s="1"/>
    </row>
    <row r="82" spans="1:11" ht="21" customHeight="1" x14ac:dyDescent="0.3">
      <c r="A82" s="1">
        <v>80</v>
      </c>
      <c r="B82" s="10">
        <v>46103</v>
      </c>
      <c r="C82" s="1" t="s">
        <v>73</v>
      </c>
      <c r="D82" s="1" t="s">
        <v>81</v>
      </c>
      <c r="E82" s="1">
        <v>1300</v>
      </c>
      <c r="F82" s="1"/>
      <c r="G82" s="1"/>
      <c r="H82" s="1"/>
      <c r="I82" s="1"/>
      <c r="J82" s="1">
        <f t="shared" si="1"/>
        <v>0</v>
      </c>
      <c r="K82" s="1"/>
    </row>
    <row r="83" spans="1:11" ht="21" customHeight="1" x14ac:dyDescent="0.3">
      <c r="A83" s="1">
        <v>81</v>
      </c>
      <c r="B83" s="10">
        <v>46104</v>
      </c>
      <c r="C83" s="1" t="s">
        <v>73</v>
      </c>
      <c r="D83" s="1" t="s">
        <v>81</v>
      </c>
      <c r="E83" s="1">
        <v>1300</v>
      </c>
      <c r="F83" s="1"/>
      <c r="G83" s="1"/>
      <c r="H83" s="1"/>
      <c r="I83" s="1"/>
      <c r="J83" s="1">
        <f t="shared" si="1"/>
        <v>0</v>
      </c>
      <c r="K83" s="1"/>
    </row>
    <row r="84" spans="1:11" ht="21" customHeight="1" x14ac:dyDescent="0.3">
      <c r="A84" s="1">
        <v>82</v>
      </c>
      <c r="B84" s="10">
        <v>46105</v>
      </c>
      <c r="C84" s="1" t="s">
        <v>73</v>
      </c>
      <c r="D84" s="1" t="s">
        <v>81</v>
      </c>
      <c r="E84" s="1">
        <v>1300</v>
      </c>
      <c r="F84" s="1"/>
      <c r="G84" s="1"/>
      <c r="H84" s="1"/>
      <c r="I84" s="1"/>
      <c r="J84" s="1">
        <f t="shared" si="1"/>
        <v>0</v>
      </c>
      <c r="K84" s="1"/>
    </row>
    <row r="85" spans="1:11" ht="21" customHeight="1" x14ac:dyDescent="0.3">
      <c r="A85" s="1">
        <v>83</v>
      </c>
      <c r="B85" s="10">
        <v>46106</v>
      </c>
      <c r="C85" s="1" t="s">
        <v>73</v>
      </c>
      <c r="D85" s="1" t="s">
        <v>81</v>
      </c>
      <c r="E85" s="1">
        <v>1300</v>
      </c>
      <c r="F85" s="1"/>
      <c r="G85" s="1"/>
      <c r="H85" s="1"/>
      <c r="I85" s="1"/>
      <c r="J85" s="1">
        <f t="shared" si="1"/>
        <v>0</v>
      </c>
      <c r="K85" s="1"/>
    </row>
    <row r="86" spans="1:11" ht="21" customHeight="1" x14ac:dyDescent="0.3">
      <c r="A86" s="1">
        <v>84</v>
      </c>
      <c r="B86" s="10">
        <v>46107</v>
      </c>
      <c r="C86" s="1" t="s">
        <v>73</v>
      </c>
      <c r="D86" s="1" t="s">
        <v>81</v>
      </c>
      <c r="E86" s="1">
        <v>1300</v>
      </c>
      <c r="F86" s="1"/>
      <c r="G86" s="1"/>
      <c r="H86" s="1"/>
      <c r="I86" s="1"/>
      <c r="J86" s="1">
        <f t="shared" si="1"/>
        <v>0</v>
      </c>
      <c r="K86" s="1"/>
    </row>
    <row r="87" spans="1:11" ht="21" customHeight="1" x14ac:dyDescent="0.3">
      <c r="A87" s="1">
        <v>85</v>
      </c>
      <c r="B87" s="10">
        <v>46108</v>
      </c>
      <c r="C87" s="1" t="s">
        <v>73</v>
      </c>
      <c r="D87" s="1" t="s">
        <v>81</v>
      </c>
      <c r="E87" s="1">
        <v>1300</v>
      </c>
      <c r="F87" s="1"/>
      <c r="G87" s="1"/>
      <c r="H87" s="1"/>
      <c r="I87" s="1"/>
      <c r="J87" s="1">
        <f t="shared" si="1"/>
        <v>0</v>
      </c>
      <c r="K87" s="1"/>
    </row>
    <row r="88" spans="1:11" ht="21" customHeight="1" x14ac:dyDescent="0.3">
      <c r="A88" s="1">
        <v>86</v>
      </c>
      <c r="B88" s="10">
        <v>46109</v>
      </c>
      <c r="C88" s="1" t="s">
        <v>73</v>
      </c>
      <c r="D88" s="1" t="s">
        <v>81</v>
      </c>
      <c r="E88" s="1">
        <v>1300</v>
      </c>
      <c r="F88" s="1"/>
      <c r="G88" s="1"/>
      <c r="H88" s="1"/>
      <c r="I88" s="1"/>
      <c r="J88" s="1">
        <f t="shared" si="1"/>
        <v>0</v>
      </c>
      <c r="K88" s="1"/>
    </row>
    <row r="89" spans="1:11" ht="21" customHeight="1" x14ac:dyDescent="0.3">
      <c r="A89" s="1">
        <v>87</v>
      </c>
      <c r="B89" s="10">
        <v>46110</v>
      </c>
      <c r="C89" s="1" t="s">
        <v>73</v>
      </c>
      <c r="D89" s="1" t="s">
        <v>81</v>
      </c>
      <c r="E89" s="1">
        <v>1300</v>
      </c>
      <c r="F89" s="1"/>
      <c r="G89" s="1"/>
      <c r="H89" s="1"/>
      <c r="I89" s="1"/>
      <c r="J89" s="1">
        <f t="shared" si="1"/>
        <v>0</v>
      </c>
      <c r="K89" s="1"/>
    </row>
    <row r="90" spans="1:11" ht="21" customHeight="1" x14ac:dyDescent="0.3">
      <c r="A90" s="1">
        <v>88</v>
      </c>
      <c r="B90" s="10">
        <v>46111</v>
      </c>
      <c r="C90" s="1" t="s">
        <v>73</v>
      </c>
      <c r="D90" s="1" t="s">
        <v>81</v>
      </c>
      <c r="E90" s="1">
        <v>1300</v>
      </c>
      <c r="F90" s="1"/>
      <c r="G90" s="1"/>
      <c r="H90" s="1"/>
      <c r="I90" s="1"/>
      <c r="J90" s="1">
        <f t="shared" si="1"/>
        <v>0</v>
      </c>
      <c r="K90" s="1"/>
    </row>
    <row r="91" spans="1:11" ht="21" customHeight="1" x14ac:dyDescent="0.3">
      <c r="A91" s="1">
        <v>89</v>
      </c>
      <c r="B91" s="10">
        <v>46112</v>
      </c>
      <c r="C91" s="1" t="s">
        <v>73</v>
      </c>
      <c r="D91" s="1" t="s">
        <v>81</v>
      </c>
      <c r="E91" s="1">
        <v>1300</v>
      </c>
      <c r="F91" s="1"/>
      <c r="G91" s="1"/>
      <c r="H91" s="1"/>
      <c r="I91" s="1"/>
      <c r="J91" s="1">
        <f t="shared" si="1"/>
        <v>0</v>
      </c>
      <c r="K91" s="1"/>
    </row>
    <row r="92" spans="1:11" ht="21" customHeight="1" x14ac:dyDescent="0.3">
      <c r="A92" s="1">
        <v>90</v>
      </c>
      <c r="B92" s="10">
        <v>46113</v>
      </c>
      <c r="C92" s="1" t="s">
        <v>73</v>
      </c>
      <c r="D92" s="1" t="s">
        <v>81</v>
      </c>
      <c r="E92" s="1">
        <v>1300</v>
      </c>
      <c r="F92" s="1"/>
      <c r="G92" s="1"/>
      <c r="H92" s="1"/>
      <c r="I92" s="1"/>
      <c r="J92" s="1">
        <f t="shared" si="1"/>
        <v>0</v>
      </c>
      <c r="K92" s="1"/>
    </row>
    <row r="93" spans="1:11" ht="21" customHeight="1" x14ac:dyDescent="0.3">
      <c r="A93" s="1">
        <v>91</v>
      </c>
      <c r="B93" s="10">
        <v>46114</v>
      </c>
      <c r="C93" s="1" t="s">
        <v>73</v>
      </c>
      <c r="D93" s="1" t="s">
        <v>81</v>
      </c>
      <c r="E93" s="1">
        <v>1300</v>
      </c>
      <c r="F93" s="1"/>
      <c r="G93" s="1"/>
      <c r="H93" s="1"/>
      <c r="I93" s="1"/>
      <c r="J93" s="1">
        <f t="shared" si="1"/>
        <v>0</v>
      </c>
      <c r="K93" s="1"/>
    </row>
    <row r="94" spans="1:11" ht="21" customHeight="1" x14ac:dyDescent="0.3">
      <c r="A94" s="1">
        <v>92</v>
      </c>
      <c r="B94" s="10">
        <v>46115</v>
      </c>
      <c r="C94" s="1" t="s">
        <v>73</v>
      </c>
      <c r="D94" s="1" t="s">
        <v>81</v>
      </c>
      <c r="E94" s="1">
        <v>1300</v>
      </c>
      <c r="F94" s="1"/>
      <c r="G94" s="1"/>
      <c r="H94" s="1"/>
      <c r="I94" s="1"/>
      <c r="J94" s="1">
        <f t="shared" si="1"/>
        <v>0</v>
      </c>
      <c r="K94" s="1"/>
    </row>
    <row r="95" spans="1:11" ht="21" customHeight="1" x14ac:dyDescent="0.3">
      <c r="A95" s="1">
        <v>93</v>
      </c>
      <c r="B95" s="10">
        <v>46116</v>
      </c>
      <c r="C95" s="1" t="s">
        <v>73</v>
      </c>
      <c r="D95" s="1" t="s">
        <v>81</v>
      </c>
      <c r="E95" s="1">
        <v>1300</v>
      </c>
      <c r="F95" s="1"/>
      <c r="G95" s="1"/>
      <c r="H95" s="1"/>
      <c r="I95" s="1"/>
      <c r="J95" s="1">
        <f t="shared" si="1"/>
        <v>0</v>
      </c>
      <c r="K95" s="1"/>
    </row>
    <row r="96" spans="1:11" ht="21" customHeight="1" x14ac:dyDescent="0.3">
      <c r="A96" s="1">
        <v>94</v>
      </c>
      <c r="B96" s="10">
        <v>46117</v>
      </c>
      <c r="C96" s="1" t="s">
        <v>73</v>
      </c>
      <c r="D96" s="1" t="s">
        <v>81</v>
      </c>
      <c r="E96" s="1">
        <v>1300</v>
      </c>
      <c r="F96" s="1"/>
      <c r="G96" s="1"/>
      <c r="H96" s="1"/>
      <c r="I96" s="1"/>
      <c r="J96" s="1">
        <f t="shared" si="1"/>
        <v>0</v>
      </c>
      <c r="K96" s="1"/>
    </row>
    <row r="97" spans="1:11" ht="21" customHeight="1" x14ac:dyDescent="0.3">
      <c r="A97" s="1">
        <v>95</v>
      </c>
      <c r="B97" s="10">
        <v>46118</v>
      </c>
      <c r="C97" s="1" t="s">
        <v>73</v>
      </c>
      <c r="D97" s="1" t="s">
        <v>81</v>
      </c>
      <c r="E97" s="1">
        <v>1300</v>
      </c>
      <c r="F97" s="1"/>
      <c r="G97" s="1"/>
      <c r="H97" s="1"/>
      <c r="I97" s="1"/>
      <c r="J97" s="1">
        <f t="shared" si="1"/>
        <v>0</v>
      </c>
      <c r="K97" s="1"/>
    </row>
    <row r="98" spans="1:11" ht="21" customHeight="1" x14ac:dyDescent="0.3">
      <c r="A98" s="1">
        <v>96</v>
      </c>
      <c r="B98" s="10">
        <v>46119</v>
      </c>
      <c r="C98" s="1" t="s">
        <v>73</v>
      </c>
      <c r="D98" s="1" t="s">
        <v>81</v>
      </c>
      <c r="E98" s="1">
        <v>1300</v>
      </c>
      <c r="F98" s="1"/>
      <c r="G98" s="1"/>
      <c r="H98" s="1"/>
      <c r="I98" s="1"/>
      <c r="J98" s="1">
        <f t="shared" si="1"/>
        <v>0</v>
      </c>
      <c r="K98" s="1"/>
    </row>
    <row r="99" spans="1:11" ht="21" customHeight="1" x14ac:dyDescent="0.3">
      <c r="A99" s="1">
        <v>97</v>
      </c>
      <c r="B99" s="10">
        <v>46120</v>
      </c>
      <c r="C99" s="1" t="s">
        <v>73</v>
      </c>
      <c r="D99" s="1" t="s">
        <v>81</v>
      </c>
      <c r="E99" s="1">
        <v>1300</v>
      </c>
      <c r="F99" s="1"/>
      <c r="G99" s="1"/>
      <c r="H99" s="1"/>
      <c r="I99" s="1"/>
      <c r="J99" s="1">
        <f t="shared" si="1"/>
        <v>0</v>
      </c>
      <c r="K99" s="1"/>
    </row>
    <row r="100" spans="1:11" ht="21" customHeight="1" x14ac:dyDescent="0.3">
      <c r="A100" s="1">
        <v>98</v>
      </c>
      <c r="B100" s="10">
        <v>46121</v>
      </c>
      <c r="C100" s="1" t="s">
        <v>73</v>
      </c>
      <c r="D100" s="1" t="s">
        <v>81</v>
      </c>
      <c r="E100" s="1">
        <v>1300</v>
      </c>
      <c r="F100" s="1"/>
      <c r="G100" s="1"/>
      <c r="H100" s="1"/>
      <c r="I100" s="1"/>
      <c r="J100" s="1">
        <f t="shared" si="1"/>
        <v>0</v>
      </c>
      <c r="K100" s="1"/>
    </row>
    <row r="101" spans="1:11" ht="21" customHeight="1" x14ac:dyDescent="0.3">
      <c r="A101" s="1">
        <v>99</v>
      </c>
      <c r="B101" s="10">
        <v>46122</v>
      </c>
      <c r="C101" s="1" t="s">
        <v>73</v>
      </c>
      <c r="D101" s="1" t="s">
        <v>81</v>
      </c>
      <c r="E101" s="1">
        <v>1300</v>
      </c>
      <c r="F101" s="1"/>
      <c r="G101" s="1"/>
      <c r="H101" s="1"/>
      <c r="I101" s="1"/>
      <c r="J101" s="1">
        <f t="shared" si="1"/>
        <v>0</v>
      </c>
      <c r="K101" s="1"/>
    </row>
    <row r="102" spans="1:11" ht="21" customHeight="1" x14ac:dyDescent="0.3">
      <c r="A102" s="1">
        <v>100</v>
      </c>
      <c r="B102" s="10">
        <v>46123</v>
      </c>
      <c r="C102" s="1" t="s">
        <v>73</v>
      </c>
      <c r="D102" s="1" t="s">
        <v>81</v>
      </c>
      <c r="E102" s="1">
        <v>1300</v>
      </c>
      <c r="F102" s="1"/>
      <c r="G102" s="1"/>
      <c r="H102" s="1"/>
      <c r="I102" s="1"/>
      <c r="J102" s="1">
        <f t="shared" si="1"/>
        <v>0</v>
      </c>
      <c r="K102" s="1"/>
    </row>
    <row r="103" spans="1:11" ht="21" customHeight="1" x14ac:dyDescent="0.3">
      <c r="A103" s="1">
        <v>101</v>
      </c>
      <c r="B103" s="10">
        <v>46124</v>
      </c>
      <c r="C103" s="1" t="s">
        <v>73</v>
      </c>
      <c r="D103" s="1" t="s">
        <v>81</v>
      </c>
      <c r="E103" s="1">
        <v>1300</v>
      </c>
      <c r="F103" s="1"/>
      <c r="G103" s="1"/>
      <c r="H103" s="1"/>
      <c r="I103" s="1"/>
      <c r="J103" s="1">
        <f t="shared" si="1"/>
        <v>0</v>
      </c>
      <c r="K103" s="1"/>
    </row>
    <row r="104" spans="1:11" ht="21" customHeight="1" x14ac:dyDescent="0.3">
      <c r="A104" s="1">
        <v>102</v>
      </c>
      <c r="B104" s="10">
        <v>46125</v>
      </c>
      <c r="C104" s="1" t="s">
        <v>73</v>
      </c>
      <c r="D104" s="1" t="s">
        <v>81</v>
      </c>
      <c r="E104" s="1">
        <v>1300</v>
      </c>
      <c r="F104" s="1"/>
      <c r="G104" s="1"/>
      <c r="H104" s="1"/>
      <c r="I104" s="1"/>
      <c r="J104" s="1">
        <f t="shared" si="1"/>
        <v>0</v>
      </c>
      <c r="K104" s="1"/>
    </row>
    <row r="105" spans="1:11" ht="21" customHeight="1" x14ac:dyDescent="0.3">
      <c r="A105" s="1">
        <v>103</v>
      </c>
      <c r="B105" s="10">
        <v>46126</v>
      </c>
      <c r="C105" s="1" t="s">
        <v>73</v>
      </c>
      <c r="D105" s="1" t="s">
        <v>81</v>
      </c>
      <c r="E105" s="1">
        <v>1300</v>
      </c>
      <c r="F105" s="1"/>
      <c r="G105" s="1"/>
      <c r="H105" s="1"/>
      <c r="I105" s="1"/>
      <c r="J105" s="1">
        <f t="shared" si="1"/>
        <v>0</v>
      </c>
      <c r="K105" s="1"/>
    </row>
    <row r="106" spans="1:11" ht="21" customHeight="1" x14ac:dyDescent="0.3">
      <c r="A106" s="1">
        <v>104</v>
      </c>
      <c r="B106" s="10">
        <v>46127</v>
      </c>
      <c r="C106" s="1" t="s">
        <v>73</v>
      </c>
      <c r="D106" s="1" t="s">
        <v>81</v>
      </c>
      <c r="E106" s="1">
        <v>1300</v>
      </c>
      <c r="F106" s="1"/>
      <c r="G106" s="1"/>
      <c r="H106" s="1"/>
      <c r="I106" s="1"/>
      <c r="J106" s="1">
        <f t="shared" si="1"/>
        <v>0</v>
      </c>
      <c r="K106" s="1"/>
    </row>
    <row r="107" spans="1:11" ht="21" customHeight="1" x14ac:dyDescent="0.3">
      <c r="A107" s="1">
        <v>105</v>
      </c>
      <c r="B107" s="10">
        <v>46128</v>
      </c>
      <c r="C107" s="1" t="s">
        <v>73</v>
      </c>
      <c r="D107" s="1" t="s">
        <v>81</v>
      </c>
      <c r="E107" s="1">
        <v>1300</v>
      </c>
      <c r="F107" s="1"/>
      <c r="G107" s="1"/>
      <c r="H107" s="1"/>
      <c r="I107" s="1"/>
      <c r="J107" s="1">
        <f t="shared" si="1"/>
        <v>0</v>
      </c>
      <c r="K107" s="1"/>
    </row>
    <row r="108" spans="1:11" ht="21" customHeight="1" x14ac:dyDescent="0.3">
      <c r="A108" s="1">
        <v>106</v>
      </c>
      <c r="B108" s="10">
        <v>46129</v>
      </c>
      <c r="C108" s="1" t="s">
        <v>73</v>
      </c>
      <c r="D108" s="1" t="s">
        <v>81</v>
      </c>
      <c r="E108" s="1">
        <v>1300</v>
      </c>
      <c r="F108" s="1"/>
      <c r="G108" s="1"/>
      <c r="H108" s="1"/>
      <c r="I108" s="1"/>
      <c r="J108" s="1">
        <f t="shared" si="1"/>
        <v>0</v>
      </c>
      <c r="K108" s="1"/>
    </row>
    <row r="109" spans="1:11" ht="21" customHeight="1" x14ac:dyDescent="0.3">
      <c r="A109" s="1">
        <v>107</v>
      </c>
      <c r="B109" s="10">
        <v>46130</v>
      </c>
      <c r="C109" s="1" t="s">
        <v>73</v>
      </c>
      <c r="D109" s="1" t="s">
        <v>81</v>
      </c>
      <c r="E109" s="1">
        <v>1300</v>
      </c>
      <c r="F109" s="1"/>
      <c r="G109" s="1"/>
      <c r="H109" s="1"/>
      <c r="I109" s="1"/>
      <c r="J109" s="1">
        <f t="shared" si="1"/>
        <v>0</v>
      </c>
      <c r="K109" s="1"/>
    </row>
    <row r="110" spans="1:11" ht="21" customHeight="1" x14ac:dyDescent="0.3">
      <c r="A110" s="1">
        <v>108</v>
      </c>
      <c r="B110" s="10">
        <v>46131</v>
      </c>
      <c r="C110" s="1" t="s">
        <v>73</v>
      </c>
      <c r="D110" s="1" t="s">
        <v>81</v>
      </c>
      <c r="E110" s="1">
        <v>1300</v>
      </c>
      <c r="F110" s="1"/>
      <c r="G110" s="1"/>
      <c r="H110" s="1"/>
      <c r="I110" s="1"/>
      <c r="J110" s="1">
        <f t="shared" si="1"/>
        <v>0</v>
      </c>
      <c r="K110" s="1"/>
    </row>
    <row r="111" spans="1:11" ht="21" customHeight="1" x14ac:dyDescent="0.3">
      <c r="A111" s="1">
        <v>109</v>
      </c>
      <c r="B111" s="10">
        <v>46132</v>
      </c>
      <c r="C111" s="1" t="s">
        <v>73</v>
      </c>
      <c r="D111" s="1" t="s">
        <v>81</v>
      </c>
      <c r="E111" s="1">
        <v>1300</v>
      </c>
      <c r="F111" s="1"/>
      <c r="G111" s="1"/>
      <c r="H111" s="1"/>
      <c r="I111" s="1"/>
      <c r="J111" s="1">
        <f t="shared" si="1"/>
        <v>0</v>
      </c>
      <c r="K111" s="1"/>
    </row>
    <row r="112" spans="1:11" ht="21" customHeight="1" x14ac:dyDescent="0.3">
      <c r="A112" s="1">
        <v>110</v>
      </c>
      <c r="B112" s="10">
        <v>46133</v>
      </c>
      <c r="C112" s="1" t="s">
        <v>73</v>
      </c>
      <c r="D112" s="1" t="s">
        <v>81</v>
      </c>
      <c r="E112" s="1">
        <v>1300</v>
      </c>
      <c r="F112" s="1"/>
      <c r="G112" s="1"/>
      <c r="H112" s="1"/>
      <c r="I112" s="1"/>
      <c r="J112" s="1">
        <f t="shared" si="1"/>
        <v>0</v>
      </c>
      <c r="K112" s="1"/>
    </row>
    <row r="113" spans="1:11" ht="21" customHeight="1" x14ac:dyDescent="0.3">
      <c r="A113" s="1">
        <v>111</v>
      </c>
      <c r="B113" s="10">
        <v>46134</v>
      </c>
      <c r="C113" s="1" t="s">
        <v>73</v>
      </c>
      <c r="D113" s="1" t="s">
        <v>81</v>
      </c>
      <c r="E113" s="1">
        <v>1300</v>
      </c>
      <c r="F113" s="1"/>
      <c r="G113" s="1"/>
      <c r="H113" s="1"/>
      <c r="I113" s="1"/>
      <c r="J113" s="1">
        <f t="shared" si="1"/>
        <v>0</v>
      </c>
      <c r="K113" s="1"/>
    </row>
    <row r="114" spans="1:11" ht="21" customHeight="1" x14ac:dyDescent="0.3">
      <c r="A114" s="1">
        <v>112</v>
      </c>
      <c r="B114" s="10">
        <v>46135</v>
      </c>
      <c r="C114" s="1" t="s">
        <v>73</v>
      </c>
      <c r="D114" s="1" t="s">
        <v>81</v>
      </c>
      <c r="E114" s="1">
        <v>1300</v>
      </c>
      <c r="F114" s="1"/>
      <c r="G114" s="1"/>
      <c r="H114" s="1"/>
      <c r="I114" s="1"/>
      <c r="J114" s="1">
        <f t="shared" si="1"/>
        <v>0</v>
      </c>
      <c r="K114" s="1"/>
    </row>
    <row r="115" spans="1:11" ht="21" customHeight="1" x14ac:dyDescent="0.3">
      <c r="A115" s="1">
        <v>113</v>
      </c>
      <c r="B115" s="10">
        <v>46136</v>
      </c>
      <c r="C115" s="1" t="s">
        <v>73</v>
      </c>
      <c r="D115" s="1" t="s">
        <v>81</v>
      </c>
      <c r="E115" s="1">
        <v>1300</v>
      </c>
      <c r="F115" s="1"/>
      <c r="G115" s="1"/>
      <c r="H115" s="1"/>
      <c r="I115" s="1"/>
      <c r="J115" s="1">
        <f t="shared" si="1"/>
        <v>0</v>
      </c>
      <c r="K115" s="1"/>
    </row>
    <row r="116" spans="1:11" ht="21" customHeight="1" x14ac:dyDescent="0.3">
      <c r="A116" s="1">
        <v>114</v>
      </c>
      <c r="B116" s="10">
        <v>46137</v>
      </c>
      <c r="C116" s="1" t="s">
        <v>73</v>
      </c>
      <c r="D116" s="1" t="s">
        <v>81</v>
      </c>
      <c r="E116" s="1">
        <v>1300</v>
      </c>
      <c r="F116" s="1"/>
      <c r="G116" s="1"/>
      <c r="H116" s="1"/>
      <c r="I116" s="1"/>
      <c r="J116" s="1">
        <f t="shared" si="1"/>
        <v>0</v>
      </c>
      <c r="K116" s="1"/>
    </row>
    <row r="117" spans="1:11" ht="21" customHeight="1" x14ac:dyDescent="0.3">
      <c r="A117" s="1">
        <v>115</v>
      </c>
      <c r="B117" s="10">
        <v>46138</v>
      </c>
      <c r="C117" s="1" t="s">
        <v>73</v>
      </c>
      <c r="D117" s="1" t="s">
        <v>81</v>
      </c>
      <c r="E117" s="1">
        <v>1300</v>
      </c>
      <c r="F117" s="1"/>
      <c r="G117" s="1"/>
      <c r="H117" s="1"/>
      <c r="I117" s="1"/>
      <c r="J117" s="1">
        <f t="shared" si="1"/>
        <v>0</v>
      </c>
      <c r="K117" s="1"/>
    </row>
    <row r="118" spans="1:11" ht="21" customHeight="1" x14ac:dyDescent="0.3">
      <c r="A118" s="1">
        <v>116</v>
      </c>
      <c r="B118" s="10">
        <v>46139</v>
      </c>
      <c r="C118" s="1" t="s">
        <v>73</v>
      </c>
      <c r="D118" s="1" t="s">
        <v>81</v>
      </c>
      <c r="E118" s="1">
        <v>1300</v>
      </c>
      <c r="F118" s="1"/>
      <c r="G118" s="1"/>
      <c r="H118" s="1"/>
      <c r="I118" s="1"/>
      <c r="J118" s="1">
        <f t="shared" si="1"/>
        <v>0</v>
      </c>
      <c r="K118" s="1"/>
    </row>
    <row r="119" spans="1:11" ht="21" customHeight="1" x14ac:dyDescent="0.3">
      <c r="A119" s="1">
        <v>117</v>
      </c>
      <c r="B119" s="10">
        <v>46140</v>
      </c>
      <c r="C119" s="1" t="s">
        <v>73</v>
      </c>
      <c r="D119" s="1" t="s">
        <v>81</v>
      </c>
      <c r="E119" s="1">
        <v>1300</v>
      </c>
      <c r="F119" s="1"/>
      <c r="G119" s="1"/>
      <c r="H119" s="1"/>
      <c r="I119" s="1"/>
      <c r="J119" s="1">
        <f t="shared" si="1"/>
        <v>0</v>
      </c>
      <c r="K119" s="1"/>
    </row>
    <row r="120" spans="1:11" ht="21" customHeight="1" x14ac:dyDescent="0.3">
      <c r="A120" s="1">
        <v>118</v>
      </c>
      <c r="B120" s="10">
        <v>46141</v>
      </c>
      <c r="C120" s="1" t="s">
        <v>73</v>
      </c>
      <c r="D120" s="1" t="s">
        <v>81</v>
      </c>
      <c r="E120" s="1">
        <v>1300</v>
      </c>
      <c r="F120" s="1"/>
      <c r="G120" s="1"/>
      <c r="H120" s="1"/>
      <c r="I120" s="1"/>
      <c r="J120" s="1">
        <f t="shared" si="1"/>
        <v>0</v>
      </c>
      <c r="K120" s="1"/>
    </row>
    <row r="121" spans="1:11" ht="21" customHeight="1" x14ac:dyDescent="0.3">
      <c r="A121" s="1">
        <v>119</v>
      </c>
      <c r="B121" s="10">
        <v>46142</v>
      </c>
      <c r="C121" s="1" t="s">
        <v>73</v>
      </c>
      <c r="D121" s="1" t="s">
        <v>81</v>
      </c>
      <c r="E121" s="1">
        <v>1300</v>
      </c>
      <c r="F121" s="1"/>
      <c r="G121" s="1"/>
      <c r="H121" s="1"/>
      <c r="I121" s="1"/>
      <c r="J121" s="1">
        <f t="shared" si="1"/>
        <v>0</v>
      </c>
      <c r="K121" s="1"/>
    </row>
    <row r="122" spans="1:11" ht="21" customHeight="1" x14ac:dyDescent="0.3">
      <c r="A122" s="1">
        <v>120</v>
      </c>
      <c r="B122" s="10">
        <v>46143</v>
      </c>
      <c r="C122" s="1" t="s">
        <v>73</v>
      </c>
      <c r="D122" s="1" t="s">
        <v>81</v>
      </c>
      <c r="E122" s="1">
        <v>1300</v>
      </c>
      <c r="F122" s="1"/>
      <c r="G122" s="1"/>
      <c r="H122" s="1"/>
      <c r="I122" s="1"/>
      <c r="J122" s="1">
        <f t="shared" si="1"/>
        <v>0</v>
      </c>
      <c r="K122" s="1"/>
    </row>
    <row r="123" spans="1:11" ht="21" customHeight="1" x14ac:dyDescent="0.3">
      <c r="A123" s="1">
        <v>121</v>
      </c>
      <c r="B123" s="10">
        <v>46144</v>
      </c>
      <c r="C123" s="1" t="s">
        <v>73</v>
      </c>
      <c r="D123" s="1" t="s">
        <v>81</v>
      </c>
      <c r="E123" s="1">
        <v>1300</v>
      </c>
      <c r="F123" s="1"/>
      <c r="G123" s="1"/>
      <c r="H123" s="1"/>
      <c r="I123" s="1"/>
      <c r="J123" s="1">
        <f t="shared" si="1"/>
        <v>0</v>
      </c>
      <c r="K123" s="1"/>
    </row>
    <row r="124" spans="1:11" ht="21" customHeight="1" x14ac:dyDescent="0.3">
      <c r="A124" s="1">
        <v>122</v>
      </c>
      <c r="B124" s="10">
        <v>46145</v>
      </c>
      <c r="C124" s="1" t="s">
        <v>73</v>
      </c>
      <c r="D124" s="1" t="s">
        <v>81</v>
      </c>
      <c r="E124" s="1">
        <v>1300</v>
      </c>
      <c r="F124" s="1"/>
      <c r="G124" s="1"/>
      <c r="H124" s="1"/>
      <c r="I124" s="1"/>
      <c r="J124" s="1">
        <f t="shared" si="1"/>
        <v>0</v>
      </c>
      <c r="K124" s="1"/>
    </row>
    <row r="125" spans="1:11" ht="21" customHeight="1" x14ac:dyDescent="0.3">
      <c r="A125" s="1">
        <v>123</v>
      </c>
      <c r="B125" s="10">
        <v>46146</v>
      </c>
      <c r="C125" s="1" t="s">
        <v>73</v>
      </c>
      <c r="D125" s="1" t="s">
        <v>81</v>
      </c>
      <c r="E125" s="1">
        <v>1300</v>
      </c>
      <c r="F125" s="1"/>
      <c r="G125" s="1"/>
      <c r="H125" s="1"/>
      <c r="I125" s="1"/>
      <c r="J125" s="1">
        <f t="shared" si="1"/>
        <v>0</v>
      </c>
      <c r="K125" s="1"/>
    </row>
    <row r="126" spans="1:11" ht="21" customHeight="1" x14ac:dyDescent="0.3">
      <c r="A126" s="1">
        <v>124</v>
      </c>
      <c r="B126" s="10">
        <v>46147</v>
      </c>
      <c r="C126" s="1" t="s">
        <v>73</v>
      </c>
      <c r="D126" s="1" t="s">
        <v>81</v>
      </c>
      <c r="E126" s="1">
        <v>1300</v>
      </c>
      <c r="F126" s="1"/>
      <c r="G126" s="1"/>
      <c r="H126" s="1"/>
      <c r="I126" s="1"/>
      <c r="J126" s="1">
        <f t="shared" si="1"/>
        <v>0</v>
      </c>
      <c r="K126" s="1"/>
    </row>
    <row r="127" spans="1:11" ht="21" customHeight="1" x14ac:dyDescent="0.3">
      <c r="A127" s="1">
        <v>125</v>
      </c>
      <c r="B127" s="10">
        <v>46148</v>
      </c>
      <c r="C127" s="1" t="s">
        <v>73</v>
      </c>
      <c r="D127" s="1" t="s">
        <v>81</v>
      </c>
      <c r="E127" s="1">
        <v>1300</v>
      </c>
      <c r="F127" s="1"/>
      <c r="G127" s="1"/>
      <c r="H127" s="1"/>
      <c r="I127" s="1"/>
      <c r="J127" s="1">
        <f t="shared" si="1"/>
        <v>0</v>
      </c>
      <c r="K127" s="1"/>
    </row>
    <row r="128" spans="1:11" ht="21" customHeight="1" x14ac:dyDescent="0.3">
      <c r="A128" s="1">
        <v>126</v>
      </c>
      <c r="B128" s="10">
        <v>46149</v>
      </c>
      <c r="C128" s="1" t="s">
        <v>73</v>
      </c>
      <c r="D128" s="1" t="s">
        <v>81</v>
      </c>
      <c r="E128" s="1">
        <v>1300</v>
      </c>
      <c r="F128" s="1"/>
      <c r="G128" s="1"/>
      <c r="H128" s="1"/>
      <c r="I128" s="1"/>
      <c r="J128" s="1">
        <f t="shared" si="1"/>
        <v>0</v>
      </c>
      <c r="K128" s="1"/>
    </row>
    <row r="129" spans="1:11" ht="21" customHeight="1" x14ac:dyDescent="0.3">
      <c r="A129" s="1">
        <v>127</v>
      </c>
      <c r="B129" s="10">
        <v>46150</v>
      </c>
      <c r="C129" s="1" t="s">
        <v>73</v>
      </c>
      <c r="D129" s="1" t="s">
        <v>81</v>
      </c>
      <c r="E129" s="1">
        <v>1300</v>
      </c>
      <c r="F129" s="1"/>
      <c r="G129" s="1"/>
      <c r="H129" s="1"/>
      <c r="I129" s="1"/>
      <c r="J129" s="1">
        <f t="shared" si="1"/>
        <v>0</v>
      </c>
      <c r="K129" s="1"/>
    </row>
    <row r="130" spans="1:11" ht="21" customHeight="1" x14ac:dyDescent="0.3">
      <c r="A130" s="1">
        <v>128</v>
      </c>
      <c r="B130" s="10">
        <v>46151</v>
      </c>
      <c r="C130" s="1" t="s">
        <v>73</v>
      </c>
      <c r="D130" s="1" t="s">
        <v>81</v>
      </c>
      <c r="E130" s="1">
        <v>1300</v>
      </c>
      <c r="F130" s="1"/>
      <c r="G130" s="1"/>
      <c r="H130" s="1"/>
      <c r="I130" s="1"/>
      <c r="J130" s="1">
        <f t="shared" si="1"/>
        <v>0</v>
      </c>
      <c r="K130" s="1"/>
    </row>
    <row r="131" spans="1:11" ht="21" customHeight="1" x14ac:dyDescent="0.3">
      <c r="A131" s="1">
        <v>129</v>
      </c>
      <c r="B131" s="10">
        <v>46152</v>
      </c>
      <c r="C131" s="1" t="s">
        <v>73</v>
      </c>
      <c r="D131" s="1" t="s">
        <v>81</v>
      </c>
      <c r="E131" s="1">
        <v>1300</v>
      </c>
      <c r="F131" s="1"/>
      <c r="G131" s="1"/>
      <c r="H131" s="1"/>
      <c r="I131" s="1"/>
      <c r="J131" s="1">
        <f t="shared" si="1"/>
        <v>0</v>
      </c>
      <c r="K131" s="1"/>
    </row>
    <row r="132" spans="1:11" ht="21" customHeight="1" x14ac:dyDescent="0.3">
      <c r="A132" s="1">
        <v>130</v>
      </c>
      <c r="B132" s="10">
        <v>46153</v>
      </c>
      <c r="C132" s="1" t="s">
        <v>73</v>
      </c>
      <c r="D132" s="1" t="s">
        <v>81</v>
      </c>
      <c r="E132" s="1">
        <v>1300</v>
      </c>
      <c r="F132" s="1"/>
      <c r="G132" s="1"/>
      <c r="H132" s="1"/>
      <c r="I132" s="1"/>
      <c r="J132" s="1">
        <f t="shared" ref="J132:J195" si="2">E132*F132-G132-H132+I132</f>
        <v>0</v>
      </c>
      <c r="K132" s="1"/>
    </row>
    <row r="133" spans="1:11" ht="21" customHeight="1" x14ac:dyDescent="0.3">
      <c r="A133" s="1">
        <v>131</v>
      </c>
      <c r="B133" s="10">
        <v>46154</v>
      </c>
      <c r="C133" s="1" t="s">
        <v>73</v>
      </c>
      <c r="D133" s="1" t="s">
        <v>81</v>
      </c>
      <c r="E133" s="1">
        <v>1300</v>
      </c>
      <c r="F133" s="1"/>
      <c r="G133" s="1"/>
      <c r="H133" s="1"/>
      <c r="I133" s="1"/>
      <c r="J133" s="1">
        <f t="shared" si="2"/>
        <v>0</v>
      </c>
      <c r="K133" s="1"/>
    </row>
    <row r="134" spans="1:11" ht="21" customHeight="1" x14ac:dyDescent="0.3">
      <c r="A134" s="1">
        <v>132</v>
      </c>
      <c r="B134" s="10">
        <v>46155</v>
      </c>
      <c r="C134" s="1" t="s">
        <v>73</v>
      </c>
      <c r="D134" s="1" t="s">
        <v>81</v>
      </c>
      <c r="E134" s="1">
        <v>1300</v>
      </c>
      <c r="F134" s="1"/>
      <c r="G134" s="1"/>
      <c r="H134" s="1"/>
      <c r="I134" s="1"/>
      <c r="J134" s="1">
        <f t="shared" si="2"/>
        <v>0</v>
      </c>
      <c r="K134" s="1"/>
    </row>
    <row r="135" spans="1:11" ht="21" customHeight="1" x14ac:dyDescent="0.3">
      <c r="A135" s="1">
        <v>133</v>
      </c>
      <c r="B135" s="10">
        <v>46156</v>
      </c>
      <c r="C135" s="1" t="s">
        <v>73</v>
      </c>
      <c r="D135" s="1" t="s">
        <v>81</v>
      </c>
      <c r="E135" s="1">
        <v>1300</v>
      </c>
      <c r="F135" s="1"/>
      <c r="G135" s="1"/>
      <c r="H135" s="1"/>
      <c r="I135" s="1"/>
      <c r="J135" s="1">
        <f t="shared" si="2"/>
        <v>0</v>
      </c>
      <c r="K135" s="1"/>
    </row>
    <row r="136" spans="1:11" ht="21" customHeight="1" x14ac:dyDescent="0.3">
      <c r="A136" s="1">
        <v>134</v>
      </c>
      <c r="B136" s="10">
        <v>46157</v>
      </c>
      <c r="C136" s="1" t="s">
        <v>73</v>
      </c>
      <c r="D136" s="1" t="s">
        <v>81</v>
      </c>
      <c r="E136" s="1">
        <v>1300</v>
      </c>
      <c r="F136" s="1"/>
      <c r="G136" s="1"/>
      <c r="H136" s="1"/>
      <c r="I136" s="1"/>
      <c r="J136" s="1">
        <f t="shared" si="2"/>
        <v>0</v>
      </c>
      <c r="K136" s="1"/>
    </row>
    <row r="137" spans="1:11" ht="21" customHeight="1" x14ac:dyDescent="0.3">
      <c r="A137" s="1">
        <v>135</v>
      </c>
      <c r="B137" s="10">
        <v>46158</v>
      </c>
      <c r="C137" s="1" t="s">
        <v>73</v>
      </c>
      <c r="D137" s="1" t="s">
        <v>81</v>
      </c>
      <c r="E137" s="1">
        <v>1300</v>
      </c>
      <c r="F137" s="1"/>
      <c r="G137" s="1"/>
      <c r="H137" s="1"/>
      <c r="I137" s="1"/>
      <c r="J137" s="1">
        <f t="shared" si="2"/>
        <v>0</v>
      </c>
      <c r="K137" s="1"/>
    </row>
    <row r="138" spans="1:11" ht="21" customHeight="1" x14ac:dyDescent="0.3">
      <c r="A138" s="1">
        <v>136</v>
      </c>
      <c r="B138" s="10">
        <v>46159</v>
      </c>
      <c r="C138" s="1" t="s">
        <v>73</v>
      </c>
      <c r="D138" s="1" t="s">
        <v>81</v>
      </c>
      <c r="E138" s="1">
        <v>1300</v>
      </c>
      <c r="F138" s="1"/>
      <c r="G138" s="1"/>
      <c r="H138" s="1"/>
      <c r="I138" s="1"/>
      <c r="J138" s="1">
        <f t="shared" si="2"/>
        <v>0</v>
      </c>
      <c r="K138" s="1"/>
    </row>
    <row r="139" spans="1:11" ht="21" customHeight="1" x14ac:dyDescent="0.3">
      <c r="A139" s="1">
        <v>137</v>
      </c>
      <c r="B139" s="10">
        <v>46160</v>
      </c>
      <c r="C139" s="1" t="s">
        <v>73</v>
      </c>
      <c r="D139" s="1" t="s">
        <v>81</v>
      </c>
      <c r="E139" s="1">
        <v>1300</v>
      </c>
      <c r="F139" s="1"/>
      <c r="G139" s="1"/>
      <c r="H139" s="1"/>
      <c r="I139" s="1"/>
      <c r="J139" s="1">
        <f t="shared" si="2"/>
        <v>0</v>
      </c>
      <c r="K139" s="1"/>
    </row>
    <row r="140" spans="1:11" ht="21" customHeight="1" x14ac:dyDescent="0.3">
      <c r="A140" s="1">
        <v>138</v>
      </c>
      <c r="B140" s="10">
        <v>46161</v>
      </c>
      <c r="C140" s="1" t="s">
        <v>73</v>
      </c>
      <c r="D140" s="1" t="s">
        <v>81</v>
      </c>
      <c r="E140" s="1">
        <v>1300</v>
      </c>
      <c r="F140" s="1"/>
      <c r="G140" s="1"/>
      <c r="H140" s="1"/>
      <c r="I140" s="1"/>
      <c r="J140" s="1">
        <f t="shared" si="2"/>
        <v>0</v>
      </c>
      <c r="K140" s="1"/>
    </row>
    <row r="141" spans="1:11" ht="21" customHeight="1" x14ac:dyDescent="0.3">
      <c r="A141" s="1">
        <v>139</v>
      </c>
      <c r="B141" s="10">
        <v>46162</v>
      </c>
      <c r="C141" s="1" t="s">
        <v>73</v>
      </c>
      <c r="D141" s="1" t="s">
        <v>81</v>
      </c>
      <c r="E141" s="1">
        <v>1300</v>
      </c>
      <c r="F141" s="1"/>
      <c r="G141" s="1"/>
      <c r="H141" s="1"/>
      <c r="I141" s="1"/>
      <c r="J141" s="1">
        <f t="shared" si="2"/>
        <v>0</v>
      </c>
      <c r="K141" s="1"/>
    </row>
    <row r="142" spans="1:11" ht="21" customHeight="1" x14ac:dyDescent="0.3">
      <c r="A142" s="1">
        <v>140</v>
      </c>
      <c r="B142" s="10">
        <v>46163</v>
      </c>
      <c r="C142" s="1" t="s">
        <v>73</v>
      </c>
      <c r="D142" s="1" t="s">
        <v>81</v>
      </c>
      <c r="E142" s="1">
        <v>1300</v>
      </c>
      <c r="F142" s="1"/>
      <c r="G142" s="1"/>
      <c r="H142" s="1"/>
      <c r="I142" s="1"/>
      <c r="J142" s="1">
        <f t="shared" si="2"/>
        <v>0</v>
      </c>
      <c r="K142" s="1"/>
    </row>
    <row r="143" spans="1:11" ht="21" customHeight="1" x14ac:dyDescent="0.3">
      <c r="A143" s="1">
        <v>141</v>
      </c>
      <c r="B143" s="10">
        <v>46164</v>
      </c>
      <c r="C143" s="1" t="s">
        <v>73</v>
      </c>
      <c r="D143" s="1" t="s">
        <v>81</v>
      </c>
      <c r="E143" s="1">
        <v>1300</v>
      </c>
      <c r="F143" s="1"/>
      <c r="G143" s="1"/>
      <c r="H143" s="1"/>
      <c r="I143" s="1"/>
      <c r="J143" s="1">
        <f t="shared" si="2"/>
        <v>0</v>
      </c>
      <c r="K143" s="1"/>
    </row>
    <row r="144" spans="1:11" ht="21" customHeight="1" x14ac:dyDescent="0.3">
      <c r="A144" s="1">
        <v>142</v>
      </c>
      <c r="B144" s="10">
        <v>46165</v>
      </c>
      <c r="C144" s="1" t="s">
        <v>73</v>
      </c>
      <c r="D144" s="1" t="s">
        <v>81</v>
      </c>
      <c r="E144" s="1">
        <v>1300</v>
      </c>
      <c r="F144" s="1"/>
      <c r="G144" s="1"/>
      <c r="H144" s="1"/>
      <c r="I144" s="1"/>
      <c r="J144" s="1">
        <f t="shared" si="2"/>
        <v>0</v>
      </c>
      <c r="K144" s="1"/>
    </row>
    <row r="145" spans="1:11" ht="21" customHeight="1" x14ac:dyDescent="0.3">
      <c r="A145" s="1">
        <v>143</v>
      </c>
      <c r="B145" s="10">
        <v>46166</v>
      </c>
      <c r="C145" s="1" t="s">
        <v>73</v>
      </c>
      <c r="D145" s="1" t="s">
        <v>81</v>
      </c>
      <c r="E145" s="1">
        <v>1300</v>
      </c>
      <c r="F145" s="1"/>
      <c r="G145" s="1"/>
      <c r="H145" s="1"/>
      <c r="I145" s="1"/>
      <c r="J145" s="1">
        <f t="shared" si="2"/>
        <v>0</v>
      </c>
      <c r="K145" s="1"/>
    </row>
    <row r="146" spans="1:11" ht="21" customHeight="1" x14ac:dyDescent="0.3">
      <c r="A146" s="1">
        <v>144</v>
      </c>
      <c r="B146" s="10">
        <v>46167</v>
      </c>
      <c r="C146" s="1" t="s">
        <v>73</v>
      </c>
      <c r="D146" s="1" t="s">
        <v>81</v>
      </c>
      <c r="E146" s="1">
        <v>1300</v>
      </c>
      <c r="F146" s="1"/>
      <c r="G146" s="1"/>
      <c r="H146" s="1"/>
      <c r="I146" s="1"/>
      <c r="J146" s="1">
        <f t="shared" si="2"/>
        <v>0</v>
      </c>
      <c r="K146" s="1"/>
    </row>
    <row r="147" spans="1:11" ht="21" customHeight="1" x14ac:dyDescent="0.3">
      <c r="A147" s="1">
        <v>145</v>
      </c>
      <c r="B147" s="10">
        <v>46168</v>
      </c>
      <c r="C147" s="1" t="s">
        <v>73</v>
      </c>
      <c r="D147" s="1" t="s">
        <v>81</v>
      </c>
      <c r="E147" s="1">
        <v>1300</v>
      </c>
      <c r="F147" s="1"/>
      <c r="G147" s="1"/>
      <c r="H147" s="1"/>
      <c r="I147" s="1"/>
      <c r="J147" s="1">
        <f t="shared" si="2"/>
        <v>0</v>
      </c>
      <c r="K147" s="1"/>
    </row>
    <row r="148" spans="1:11" ht="21" customHeight="1" x14ac:dyDescent="0.3">
      <c r="A148" s="1">
        <v>146</v>
      </c>
      <c r="B148" s="10">
        <v>46169</v>
      </c>
      <c r="C148" s="1" t="s">
        <v>73</v>
      </c>
      <c r="D148" s="1" t="s">
        <v>81</v>
      </c>
      <c r="E148" s="1">
        <v>1300</v>
      </c>
      <c r="F148" s="1"/>
      <c r="G148" s="1"/>
      <c r="H148" s="1"/>
      <c r="I148" s="1"/>
      <c r="J148" s="1">
        <f t="shared" si="2"/>
        <v>0</v>
      </c>
      <c r="K148" s="1"/>
    </row>
    <row r="149" spans="1:11" ht="21" customHeight="1" x14ac:dyDescent="0.3">
      <c r="A149" s="1">
        <v>147</v>
      </c>
      <c r="B149" s="10">
        <v>46170</v>
      </c>
      <c r="C149" s="1" t="s">
        <v>73</v>
      </c>
      <c r="D149" s="1" t="s">
        <v>81</v>
      </c>
      <c r="E149" s="1">
        <v>1300</v>
      </c>
      <c r="F149" s="1"/>
      <c r="G149" s="1"/>
      <c r="H149" s="1"/>
      <c r="I149" s="1"/>
      <c r="J149" s="1">
        <f t="shared" si="2"/>
        <v>0</v>
      </c>
      <c r="K149" s="1"/>
    </row>
    <row r="150" spans="1:11" ht="21" customHeight="1" x14ac:dyDescent="0.3">
      <c r="A150" s="1">
        <v>148</v>
      </c>
      <c r="B150" s="10">
        <v>46171</v>
      </c>
      <c r="C150" s="1" t="s">
        <v>73</v>
      </c>
      <c r="D150" s="1" t="s">
        <v>81</v>
      </c>
      <c r="E150" s="1">
        <v>1300</v>
      </c>
      <c r="F150" s="1"/>
      <c r="G150" s="1"/>
      <c r="H150" s="1"/>
      <c r="I150" s="1"/>
      <c r="J150" s="1">
        <f t="shared" si="2"/>
        <v>0</v>
      </c>
      <c r="K150" s="1"/>
    </row>
    <row r="151" spans="1:11" ht="21" customHeight="1" x14ac:dyDescent="0.3">
      <c r="A151" s="1">
        <v>149</v>
      </c>
      <c r="B151" s="10">
        <v>46172</v>
      </c>
      <c r="C151" s="1" t="s">
        <v>73</v>
      </c>
      <c r="D151" s="1" t="s">
        <v>81</v>
      </c>
      <c r="E151" s="1">
        <v>1300</v>
      </c>
      <c r="F151" s="1"/>
      <c r="G151" s="1"/>
      <c r="H151" s="1"/>
      <c r="I151" s="1"/>
      <c r="J151" s="1">
        <f t="shared" si="2"/>
        <v>0</v>
      </c>
      <c r="K151" s="1"/>
    </row>
    <row r="152" spans="1:11" ht="21" customHeight="1" x14ac:dyDescent="0.3">
      <c r="A152" s="1">
        <v>150</v>
      </c>
      <c r="B152" s="10">
        <v>46173</v>
      </c>
      <c r="C152" s="1" t="s">
        <v>73</v>
      </c>
      <c r="D152" s="1" t="s">
        <v>81</v>
      </c>
      <c r="E152" s="1">
        <v>1300</v>
      </c>
      <c r="F152" s="1"/>
      <c r="G152" s="1"/>
      <c r="H152" s="1"/>
      <c r="I152" s="1"/>
      <c r="J152" s="1">
        <f t="shared" si="2"/>
        <v>0</v>
      </c>
      <c r="K152" s="1"/>
    </row>
    <row r="153" spans="1:11" ht="21" customHeight="1" x14ac:dyDescent="0.3">
      <c r="A153" s="1">
        <v>151</v>
      </c>
      <c r="B153" s="10">
        <v>46174</v>
      </c>
      <c r="C153" s="1" t="s">
        <v>73</v>
      </c>
      <c r="D153" s="1" t="s">
        <v>81</v>
      </c>
      <c r="E153" s="1">
        <v>1300</v>
      </c>
      <c r="F153" s="1"/>
      <c r="G153" s="1"/>
      <c r="H153" s="1"/>
      <c r="I153" s="1"/>
      <c r="J153" s="1">
        <f t="shared" si="2"/>
        <v>0</v>
      </c>
      <c r="K153" s="1"/>
    </row>
    <row r="154" spans="1:11" ht="21" customHeight="1" x14ac:dyDescent="0.3">
      <c r="A154" s="1">
        <v>152</v>
      </c>
      <c r="B154" s="10">
        <v>46175</v>
      </c>
      <c r="C154" s="1" t="s">
        <v>73</v>
      </c>
      <c r="D154" s="1" t="s">
        <v>81</v>
      </c>
      <c r="E154" s="1">
        <v>1300</v>
      </c>
      <c r="F154" s="1"/>
      <c r="G154" s="1"/>
      <c r="H154" s="1"/>
      <c r="I154" s="1"/>
      <c r="J154" s="1">
        <f t="shared" si="2"/>
        <v>0</v>
      </c>
      <c r="K154" s="1"/>
    </row>
    <row r="155" spans="1:11" ht="21" customHeight="1" x14ac:dyDescent="0.3">
      <c r="A155" s="1">
        <v>153</v>
      </c>
      <c r="B155" s="10">
        <v>46176</v>
      </c>
      <c r="C155" s="1" t="s">
        <v>73</v>
      </c>
      <c r="D155" s="1" t="s">
        <v>81</v>
      </c>
      <c r="E155" s="1">
        <v>1300</v>
      </c>
      <c r="F155" s="1"/>
      <c r="G155" s="1"/>
      <c r="H155" s="1"/>
      <c r="I155" s="1"/>
      <c r="J155" s="1">
        <f t="shared" si="2"/>
        <v>0</v>
      </c>
      <c r="K155" s="1"/>
    </row>
    <row r="156" spans="1:11" ht="21" customHeight="1" x14ac:dyDescent="0.3">
      <c r="A156" s="1">
        <v>154</v>
      </c>
      <c r="B156" s="10">
        <v>46177</v>
      </c>
      <c r="C156" s="1" t="s">
        <v>73</v>
      </c>
      <c r="D156" s="1" t="s">
        <v>81</v>
      </c>
      <c r="E156" s="1">
        <v>1300</v>
      </c>
      <c r="F156" s="1"/>
      <c r="G156" s="1"/>
      <c r="H156" s="1"/>
      <c r="I156" s="1"/>
      <c r="J156" s="1">
        <f t="shared" si="2"/>
        <v>0</v>
      </c>
      <c r="K156" s="1"/>
    </row>
    <row r="157" spans="1:11" ht="21" customHeight="1" x14ac:dyDescent="0.3">
      <c r="A157" s="1">
        <v>155</v>
      </c>
      <c r="B157" s="10">
        <v>46178</v>
      </c>
      <c r="C157" s="1" t="s">
        <v>73</v>
      </c>
      <c r="D157" s="1" t="s">
        <v>81</v>
      </c>
      <c r="E157" s="1">
        <v>1300</v>
      </c>
      <c r="F157" s="1"/>
      <c r="G157" s="1"/>
      <c r="H157" s="1"/>
      <c r="I157" s="1"/>
      <c r="J157" s="1">
        <f t="shared" si="2"/>
        <v>0</v>
      </c>
      <c r="K157" s="1"/>
    </row>
    <row r="158" spans="1:11" ht="21" customHeight="1" x14ac:dyDescent="0.3">
      <c r="A158" s="1">
        <v>156</v>
      </c>
      <c r="B158" s="10">
        <v>46179</v>
      </c>
      <c r="C158" s="1" t="s">
        <v>73</v>
      </c>
      <c r="D158" s="1" t="s">
        <v>81</v>
      </c>
      <c r="E158" s="1">
        <v>1300</v>
      </c>
      <c r="F158" s="1"/>
      <c r="G158" s="1"/>
      <c r="H158" s="1"/>
      <c r="I158" s="1"/>
      <c r="J158" s="1">
        <f t="shared" si="2"/>
        <v>0</v>
      </c>
      <c r="K158" s="1"/>
    </row>
    <row r="159" spans="1:11" ht="21" customHeight="1" x14ac:dyDescent="0.3">
      <c r="A159" s="1">
        <v>157</v>
      </c>
      <c r="B159" s="10">
        <v>46180</v>
      </c>
      <c r="C159" s="1" t="s">
        <v>73</v>
      </c>
      <c r="D159" s="1" t="s">
        <v>81</v>
      </c>
      <c r="E159" s="1">
        <v>1300</v>
      </c>
      <c r="F159" s="1"/>
      <c r="G159" s="1"/>
      <c r="H159" s="1"/>
      <c r="I159" s="1"/>
      <c r="J159" s="1">
        <f t="shared" si="2"/>
        <v>0</v>
      </c>
      <c r="K159" s="1"/>
    </row>
    <row r="160" spans="1:11" ht="21" customHeight="1" x14ac:dyDescent="0.3">
      <c r="A160" s="1">
        <v>158</v>
      </c>
      <c r="B160" s="10">
        <v>46181</v>
      </c>
      <c r="C160" s="1" t="s">
        <v>73</v>
      </c>
      <c r="D160" s="1" t="s">
        <v>81</v>
      </c>
      <c r="E160" s="1">
        <v>1300</v>
      </c>
      <c r="F160" s="1"/>
      <c r="G160" s="1"/>
      <c r="H160" s="1"/>
      <c r="I160" s="1"/>
      <c r="J160" s="1">
        <f t="shared" si="2"/>
        <v>0</v>
      </c>
      <c r="K160" s="1"/>
    </row>
    <row r="161" spans="1:11" ht="21" customHeight="1" x14ac:dyDescent="0.3">
      <c r="A161" s="1">
        <v>159</v>
      </c>
      <c r="B161" s="10">
        <v>46182</v>
      </c>
      <c r="C161" s="1" t="s">
        <v>73</v>
      </c>
      <c r="D161" s="1" t="s">
        <v>81</v>
      </c>
      <c r="E161" s="1">
        <v>1300</v>
      </c>
      <c r="F161" s="1"/>
      <c r="G161" s="1"/>
      <c r="H161" s="1"/>
      <c r="I161" s="1"/>
      <c r="J161" s="1">
        <f t="shared" si="2"/>
        <v>0</v>
      </c>
      <c r="K161" s="1"/>
    </row>
    <row r="162" spans="1:11" ht="21" customHeight="1" x14ac:dyDescent="0.3">
      <c r="A162" s="1">
        <v>160</v>
      </c>
      <c r="B162" s="10">
        <v>46183</v>
      </c>
      <c r="C162" s="1" t="s">
        <v>73</v>
      </c>
      <c r="D162" s="1" t="s">
        <v>81</v>
      </c>
      <c r="E162" s="1">
        <v>1300</v>
      </c>
      <c r="F162" s="1"/>
      <c r="G162" s="1"/>
      <c r="H162" s="1"/>
      <c r="I162" s="1"/>
      <c r="J162" s="1">
        <f t="shared" si="2"/>
        <v>0</v>
      </c>
      <c r="K162" s="1"/>
    </row>
    <row r="163" spans="1:11" ht="21" customHeight="1" x14ac:dyDescent="0.3">
      <c r="A163" s="1">
        <v>161</v>
      </c>
      <c r="B163" s="10">
        <v>46184</v>
      </c>
      <c r="C163" s="1" t="s">
        <v>73</v>
      </c>
      <c r="D163" s="1" t="s">
        <v>81</v>
      </c>
      <c r="E163" s="1">
        <v>1300</v>
      </c>
      <c r="F163" s="1"/>
      <c r="G163" s="1"/>
      <c r="H163" s="1"/>
      <c r="I163" s="1"/>
      <c r="J163" s="1">
        <f t="shared" si="2"/>
        <v>0</v>
      </c>
      <c r="K163" s="1"/>
    </row>
    <row r="164" spans="1:11" ht="21" customHeight="1" x14ac:dyDescent="0.3">
      <c r="A164" s="1">
        <v>162</v>
      </c>
      <c r="B164" s="10">
        <v>46185</v>
      </c>
      <c r="C164" s="1" t="s">
        <v>73</v>
      </c>
      <c r="D164" s="1" t="s">
        <v>81</v>
      </c>
      <c r="E164" s="1">
        <v>1300</v>
      </c>
      <c r="F164" s="1"/>
      <c r="G164" s="1"/>
      <c r="H164" s="1"/>
      <c r="I164" s="1"/>
      <c r="J164" s="1">
        <f t="shared" si="2"/>
        <v>0</v>
      </c>
      <c r="K164" s="1"/>
    </row>
    <row r="165" spans="1:11" ht="21" customHeight="1" x14ac:dyDescent="0.3">
      <c r="A165" s="1">
        <v>163</v>
      </c>
      <c r="B165" s="10">
        <v>46186</v>
      </c>
      <c r="C165" s="1" t="s">
        <v>73</v>
      </c>
      <c r="D165" s="1" t="s">
        <v>81</v>
      </c>
      <c r="E165" s="1">
        <v>1300</v>
      </c>
      <c r="F165" s="1"/>
      <c r="G165" s="1"/>
      <c r="H165" s="1"/>
      <c r="I165" s="1"/>
      <c r="J165" s="1">
        <f t="shared" si="2"/>
        <v>0</v>
      </c>
      <c r="K165" s="1"/>
    </row>
    <row r="166" spans="1:11" ht="21" customHeight="1" x14ac:dyDescent="0.3">
      <c r="A166" s="1">
        <v>164</v>
      </c>
      <c r="B166" s="10">
        <v>46187</v>
      </c>
      <c r="C166" s="1" t="s">
        <v>73</v>
      </c>
      <c r="D166" s="1" t="s">
        <v>81</v>
      </c>
      <c r="E166" s="1">
        <v>1300</v>
      </c>
      <c r="F166" s="1"/>
      <c r="G166" s="1"/>
      <c r="H166" s="1"/>
      <c r="I166" s="1"/>
      <c r="J166" s="1">
        <f t="shared" si="2"/>
        <v>0</v>
      </c>
      <c r="K166" s="1"/>
    </row>
    <row r="167" spans="1:11" ht="21" customHeight="1" x14ac:dyDescent="0.3">
      <c r="A167" s="1">
        <v>165</v>
      </c>
      <c r="B167" s="10">
        <v>46188</v>
      </c>
      <c r="C167" s="1" t="s">
        <v>73</v>
      </c>
      <c r="D167" s="1" t="s">
        <v>81</v>
      </c>
      <c r="E167" s="1">
        <v>1300</v>
      </c>
      <c r="F167" s="1"/>
      <c r="G167" s="1"/>
      <c r="H167" s="1"/>
      <c r="I167" s="1"/>
      <c r="J167" s="1">
        <f t="shared" si="2"/>
        <v>0</v>
      </c>
      <c r="K167" s="1"/>
    </row>
    <row r="168" spans="1:11" ht="21" customHeight="1" x14ac:dyDescent="0.3">
      <c r="A168" s="1">
        <v>166</v>
      </c>
      <c r="B168" s="10">
        <v>46189</v>
      </c>
      <c r="C168" s="1" t="s">
        <v>73</v>
      </c>
      <c r="D168" s="1" t="s">
        <v>81</v>
      </c>
      <c r="E168" s="1">
        <v>1300</v>
      </c>
      <c r="F168" s="1"/>
      <c r="G168" s="1"/>
      <c r="H168" s="1"/>
      <c r="I168" s="1"/>
      <c r="J168" s="1">
        <f t="shared" si="2"/>
        <v>0</v>
      </c>
      <c r="K168" s="1"/>
    </row>
    <row r="169" spans="1:11" ht="21" customHeight="1" x14ac:dyDescent="0.3">
      <c r="A169" s="1">
        <v>167</v>
      </c>
      <c r="B169" s="10">
        <v>46190</v>
      </c>
      <c r="C169" s="1" t="s">
        <v>73</v>
      </c>
      <c r="D169" s="1" t="s">
        <v>81</v>
      </c>
      <c r="E169" s="1">
        <v>1300</v>
      </c>
      <c r="F169" s="1"/>
      <c r="G169" s="1"/>
      <c r="H169" s="1"/>
      <c r="I169" s="1"/>
      <c r="J169" s="1">
        <f t="shared" si="2"/>
        <v>0</v>
      </c>
      <c r="K169" s="1"/>
    </row>
    <row r="170" spans="1:11" ht="21" customHeight="1" x14ac:dyDescent="0.3">
      <c r="A170" s="1">
        <v>168</v>
      </c>
      <c r="B170" s="10">
        <v>46191</v>
      </c>
      <c r="C170" s="1" t="s">
        <v>73</v>
      </c>
      <c r="D170" s="1" t="s">
        <v>81</v>
      </c>
      <c r="E170" s="1">
        <v>1300</v>
      </c>
      <c r="F170" s="1"/>
      <c r="G170" s="1"/>
      <c r="H170" s="1"/>
      <c r="I170" s="1"/>
      <c r="J170" s="1">
        <f t="shared" si="2"/>
        <v>0</v>
      </c>
      <c r="K170" s="1"/>
    </row>
    <row r="171" spans="1:11" ht="21" customHeight="1" x14ac:dyDescent="0.3">
      <c r="A171" s="1">
        <v>169</v>
      </c>
      <c r="B171" s="10">
        <v>46192</v>
      </c>
      <c r="C171" s="1" t="s">
        <v>73</v>
      </c>
      <c r="D171" s="1" t="s">
        <v>81</v>
      </c>
      <c r="E171" s="1">
        <v>1300</v>
      </c>
      <c r="F171" s="1"/>
      <c r="G171" s="1"/>
      <c r="H171" s="1"/>
      <c r="I171" s="1"/>
      <c r="J171" s="1">
        <f t="shared" si="2"/>
        <v>0</v>
      </c>
      <c r="K171" s="1"/>
    </row>
    <row r="172" spans="1:11" ht="21" customHeight="1" x14ac:dyDescent="0.3">
      <c r="A172" s="1">
        <v>170</v>
      </c>
      <c r="B172" s="10">
        <v>46193</v>
      </c>
      <c r="C172" s="1" t="s">
        <v>73</v>
      </c>
      <c r="D172" s="1" t="s">
        <v>81</v>
      </c>
      <c r="E172" s="1">
        <v>1300</v>
      </c>
      <c r="F172" s="1"/>
      <c r="G172" s="1"/>
      <c r="H172" s="1"/>
      <c r="I172" s="1"/>
      <c r="J172" s="1">
        <f t="shared" si="2"/>
        <v>0</v>
      </c>
      <c r="K172" s="1"/>
    </row>
    <row r="173" spans="1:11" ht="21" customHeight="1" x14ac:dyDescent="0.3">
      <c r="A173" s="1">
        <v>171</v>
      </c>
      <c r="B173" s="10">
        <v>46194</v>
      </c>
      <c r="C173" s="1" t="s">
        <v>73</v>
      </c>
      <c r="D173" s="1" t="s">
        <v>81</v>
      </c>
      <c r="E173" s="1">
        <v>1300</v>
      </c>
      <c r="F173" s="1"/>
      <c r="G173" s="1"/>
      <c r="H173" s="1"/>
      <c r="I173" s="1"/>
      <c r="J173" s="1">
        <f t="shared" si="2"/>
        <v>0</v>
      </c>
      <c r="K173" s="1"/>
    </row>
    <row r="174" spans="1:11" ht="21" customHeight="1" x14ac:dyDescent="0.3">
      <c r="A174" s="1">
        <v>172</v>
      </c>
      <c r="B174" s="10">
        <v>46195</v>
      </c>
      <c r="C174" s="1" t="s">
        <v>73</v>
      </c>
      <c r="D174" s="1" t="s">
        <v>81</v>
      </c>
      <c r="E174" s="1">
        <v>1300</v>
      </c>
      <c r="F174" s="1"/>
      <c r="G174" s="1"/>
      <c r="H174" s="1"/>
      <c r="I174" s="1"/>
      <c r="J174" s="1">
        <f t="shared" si="2"/>
        <v>0</v>
      </c>
      <c r="K174" s="1"/>
    </row>
    <row r="175" spans="1:11" ht="21" customHeight="1" x14ac:dyDescent="0.3">
      <c r="A175" s="1">
        <v>173</v>
      </c>
      <c r="B175" s="10">
        <v>46196</v>
      </c>
      <c r="C175" s="1" t="s">
        <v>73</v>
      </c>
      <c r="D175" s="1" t="s">
        <v>81</v>
      </c>
      <c r="E175" s="1">
        <v>1300</v>
      </c>
      <c r="F175" s="1"/>
      <c r="G175" s="1"/>
      <c r="H175" s="1"/>
      <c r="I175" s="1"/>
      <c r="J175" s="1">
        <f t="shared" si="2"/>
        <v>0</v>
      </c>
      <c r="K175" s="1"/>
    </row>
    <row r="176" spans="1:11" ht="21" customHeight="1" x14ac:dyDescent="0.3">
      <c r="A176" s="1">
        <v>174</v>
      </c>
      <c r="B176" s="10">
        <v>46197</v>
      </c>
      <c r="C176" s="1" t="s">
        <v>73</v>
      </c>
      <c r="D176" s="1" t="s">
        <v>81</v>
      </c>
      <c r="E176" s="1">
        <v>1300</v>
      </c>
      <c r="F176" s="1"/>
      <c r="G176" s="1"/>
      <c r="H176" s="1"/>
      <c r="I176" s="1"/>
      <c r="J176" s="1">
        <f t="shared" si="2"/>
        <v>0</v>
      </c>
      <c r="K176" s="1"/>
    </row>
    <row r="177" spans="1:11" ht="21" customHeight="1" x14ac:dyDescent="0.3">
      <c r="A177" s="1">
        <v>175</v>
      </c>
      <c r="B177" s="10">
        <v>46198</v>
      </c>
      <c r="C177" s="1" t="s">
        <v>73</v>
      </c>
      <c r="D177" s="1" t="s">
        <v>81</v>
      </c>
      <c r="E177" s="1">
        <v>1300</v>
      </c>
      <c r="F177" s="1"/>
      <c r="G177" s="1"/>
      <c r="H177" s="1"/>
      <c r="I177" s="1"/>
      <c r="J177" s="1">
        <f t="shared" si="2"/>
        <v>0</v>
      </c>
      <c r="K177" s="1"/>
    </row>
    <row r="178" spans="1:11" ht="21" customHeight="1" x14ac:dyDescent="0.3">
      <c r="A178" s="1">
        <v>176</v>
      </c>
      <c r="B178" s="10">
        <v>46199</v>
      </c>
      <c r="C178" s="1" t="s">
        <v>73</v>
      </c>
      <c r="D178" s="1" t="s">
        <v>81</v>
      </c>
      <c r="E178" s="1">
        <v>1300</v>
      </c>
      <c r="F178" s="1"/>
      <c r="G178" s="1"/>
      <c r="H178" s="1"/>
      <c r="I178" s="1"/>
      <c r="J178" s="1">
        <f t="shared" si="2"/>
        <v>0</v>
      </c>
      <c r="K178" s="1"/>
    </row>
    <row r="179" spans="1:11" ht="21" customHeight="1" x14ac:dyDescent="0.3">
      <c r="A179" s="1">
        <v>177</v>
      </c>
      <c r="B179" s="10">
        <v>46200</v>
      </c>
      <c r="C179" s="1" t="s">
        <v>73</v>
      </c>
      <c r="D179" s="1" t="s">
        <v>81</v>
      </c>
      <c r="E179" s="1">
        <v>1300</v>
      </c>
      <c r="F179" s="1"/>
      <c r="G179" s="1"/>
      <c r="H179" s="1"/>
      <c r="I179" s="1"/>
      <c r="J179" s="1">
        <f t="shared" si="2"/>
        <v>0</v>
      </c>
      <c r="K179" s="1"/>
    </row>
    <row r="180" spans="1:11" ht="21" customHeight="1" x14ac:dyDescent="0.3">
      <c r="A180" s="1">
        <v>178</v>
      </c>
      <c r="B180" s="10">
        <v>46201</v>
      </c>
      <c r="C180" s="1" t="s">
        <v>73</v>
      </c>
      <c r="D180" s="1" t="s">
        <v>81</v>
      </c>
      <c r="E180" s="1">
        <v>1300</v>
      </c>
      <c r="F180" s="1"/>
      <c r="G180" s="1"/>
      <c r="H180" s="1"/>
      <c r="I180" s="1"/>
      <c r="J180" s="1">
        <f t="shared" si="2"/>
        <v>0</v>
      </c>
      <c r="K180" s="1"/>
    </row>
    <row r="181" spans="1:11" ht="21" customHeight="1" x14ac:dyDescent="0.3">
      <c r="A181" s="1">
        <v>179</v>
      </c>
      <c r="B181" s="10">
        <v>46202</v>
      </c>
      <c r="C181" s="1" t="s">
        <v>73</v>
      </c>
      <c r="D181" s="1" t="s">
        <v>81</v>
      </c>
      <c r="E181" s="1">
        <v>1300</v>
      </c>
      <c r="F181" s="1"/>
      <c r="G181" s="1"/>
      <c r="H181" s="1"/>
      <c r="I181" s="1"/>
      <c r="J181" s="1">
        <f t="shared" si="2"/>
        <v>0</v>
      </c>
      <c r="K181" s="1"/>
    </row>
    <row r="182" spans="1:11" ht="21" customHeight="1" x14ac:dyDescent="0.3">
      <c r="A182" s="1">
        <v>180</v>
      </c>
      <c r="B182" s="10">
        <v>46203</v>
      </c>
      <c r="C182" s="1" t="s">
        <v>73</v>
      </c>
      <c r="D182" s="1" t="s">
        <v>81</v>
      </c>
      <c r="E182" s="1">
        <v>1300</v>
      </c>
      <c r="F182" s="1"/>
      <c r="G182" s="1"/>
      <c r="H182" s="1"/>
      <c r="I182" s="1"/>
      <c r="J182" s="1">
        <f t="shared" si="2"/>
        <v>0</v>
      </c>
      <c r="K182" s="1"/>
    </row>
    <row r="183" spans="1:11" ht="21" customHeight="1" x14ac:dyDescent="0.3">
      <c r="A183" s="1">
        <v>181</v>
      </c>
      <c r="B183" s="10">
        <v>46204</v>
      </c>
      <c r="C183" s="1" t="s">
        <v>73</v>
      </c>
      <c r="D183" s="1" t="s">
        <v>81</v>
      </c>
      <c r="E183" s="1">
        <v>1300</v>
      </c>
      <c r="F183" s="1"/>
      <c r="G183" s="1"/>
      <c r="H183" s="1"/>
      <c r="I183" s="1"/>
      <c r="J183" s="1">
        <f t="shared" si="2"/>
        <v>0</v>
      </c>
      <c r="K183" s="1"/>
    </row>
    <row r="184" spans="1:11" ht="21" customHeight="1" x14ac:dyDescent="0.3">
      <c r="A184" s="1">
        <v>182</v>
      </c>
      <c r="B184" s="10">
        <v>46205</v>
      </c>
      <c r="C184" s="1" t="s">
        <v>73</v>
      </c>
      <c r="D184" s="1" t="s">
        <v>81</v>
      </c>
      <c r="E184" s="1">
        <v>1300</v>
      </c>
      <c r="F184" s="1"/>
      <c r="G184" s="1"/>
      <c r="H184" s="1"/>
      <c r="I184" s="1"/>
      <c r="J184" s="1">
        <f t="shared" si="2"/>
        <v>0</v>
      </c>
      <c r="K184" s="1"/>
    </row>
    <row r="185" spans="1:11" ht="21" customHeight="1" x14ac:dyDescent="0.3">
      <c r="A185" s="1">
        <v>183</v>
      </c>
      <c r="B185" s="10">
        <v>46206</v>
      </c>
      <c r="C185" s="1" t="s">
        <v>73</v>
      </c>
      <c r="D185" s="1" t="s">
        <v>81</v>
      </c>
      <c r="E185" s="1">
        <v>1300</v>
      </c>
      <c r="F185" s="1"/>
      <c r="G185" s="1"/>
      <c r="H185" s="1"/>
      <c r="I185" s="1"/>
      <c r="J185" s="1">
        <f t="shared" si="2"/>
        <v>0</v>
      </c>
      <c r="K185" s="1"/>
    </row>
    <row r="186" spans="1:11" ht="21" customHeight="1" x14ac:dyDescent="0.3">
      <c r="A186" s="1">
        <v>184</v>
      </c>
      <c r="B186" s="10">
        <v>46207</v>
      </c>
      <c r="C186" s="1" t="s">
        <v>73</v>
      </c>
      <c r="D186" s="1" t="s">
        <v>81</v>
      </c>
      <c r="E186" s="1">
        <v>1300</v>
      </c>
      <c r="F186" s="1"/>
      <c r="G186" s="1"/>
      <c r="H186" s="1"/>
      <c r="I186" s="1"/>
      <c r="J186" s="1">
        <f t="shared" si="2"/>
        <v>0</v>
      </c>
      <c r="K186" s="1"/>
    </row>
    <row r="187" spans="1:11" ht="21" customHeight="1" x14ac:dyDescent="0.3">
      <c r="A187" s="1">
        <v>185</v>
      </c>
      <c r="B187" s="10">
        <v>46208</v>
      </c>
      <c r="C187" s="1" t="s">
        <v>73</v>
      </c>
      <c r="D187" s="1" t="s">
        <v>81</v>
      </c>
      <c r="E187" s="1">
        <v>1300</v>
      </c>
      <c r="F187" s="1"/>
      <c r="G187" s="1"/>
      <c r="H187" s="1"/>
      <c r="I187" s="1"/>
      <c r="J187" s="1">
        <f t="shared" si="2"/>
        <v>0</v>
      </c>
      <c r="K187" s="1"/>
    </row>
    <row r="188" spans="1:11" ht="21" customHeight="1" x14ac:dyDescent="0.3">
      <c r="A188" s="1">
        <v>186</v>
      </c>
      <c r="B188" s="10">
        <v>46209</v>
      </c>
      <c r="C188" s="1" t="s">
        <v>73</v>
      </c>
      <c r="D188" s="1" t="s">
        <v>81</v>
      </c>
      <c r="E188" s="1">
        <v>1300</v>
      </c>
      <c r="F188" s="1"/>
      <c r="G188" s="1"/>
      <c r="H188" s="1"/>
      <c r="I188" s="1"/>
      <c r="J188" s="1">
        <f t="shared" si="2"/>
        <v>0</v>
      </c>
      <c r="K188" s="1"/>
    </row>
    <row r="189" spans="1:11" ht="21" customHeight="1" x14ac:dyDescent="0.3">
      <c r="A189" s="1">
        <v>187</v>
      </c>
      <c r="B189" s="10">
        <v>46210</v>
      </c>
      <c r="C189" s="1" t="s">
        <v>73</v>
      </c>
      <c r="D189" s="1" t="s">
        <v>81</v>
      </c>
      <c r="E189" s="1">
        <v>1300</v>
      </c>
      <c r="F189" s="1"/>
      <c r="G189" s="1"/>
      <c r="H189" s="1"/>
      <c r="I189" s="1"/>
      <c r="J189" s="1">
        <f t="shared" si="2"/>
        <v>0</v>
      </c>
      <c r="K189" s="1"/>
    </row>
    <row r="190" spans="1:11" ht="21" customHeight="1" x14ac:dyDescent="0.3">
      <c r="A190" s="1">
        <v>188</v>
      </c>
      <c r="B190" s="10">
        <v>46211</v>
      </c>
      <c r="C190" s="1" t="s">
        <v>73</v>
      </c>
      <c r="D190" s="1" t="s">
        <v>81</v>
      </c>
      <c r="E190" s="1">
        <v>1300</v>
      </c>
      <c r="F190" s="1"/>
      <c r="G190" s="1"/>
      <c r="H190" s="1"/>
      <c r="I190" s="1"/>
      <c r="J190" s="1">
        <f t="shared" si="2"/>
        <v>0</v>
      </c>
      <c r="K190" s="1"/>
    </row>
    <row r="191" spans="1:11" ht="21" customHeight="1" x14ac:dyDescent="0.3">
      <c r="A191" s="1">
        <v>189</v>
      </c>
      <c r="B191" s="10">
        <v>46212</v>
      </c>
      <c r="C191" s="1" t="s">
        <v>73</v>
      </c>
      <c r="D191" s="1" t="s">
        <v>81</v>
      </c>
      <c r="E191" s="1">
        <v>1300</v>
      </c>
      <c r="F191" s="1"/>
      <c r="G191" s="1"/>
      <c r="H191" s="1"/>
      <c r="I191" s="1"/>
      <c r="J191" s="1">
        <f t="shared" si="2"/>
        <v>0</v>
      </c>
      <c r="K191" s="1"/>
    </row>
    <row r="192" spans="1:11" ht="21" customHeight="1" x14ac:dyDescent="0.3">
      <c r="A192" s="1">
        <v>190</v>
      </c>
      <c r="B192" s="10">
        <v>46213</v>
      </c>
      <c r="C192" s="1" t="s">
        <v>73</v>
      </c>
      <c r="D192" s="1" t="s">
        <v>81</v>
      </c>
      <c r="E192" s="1">
        <v>1300</v>
      </c>
      <c r="F192" s="1"/>
      <c r="G192" s="1"/>
      <c r="H192" s="1"/>
      <c r="I192" s="1"/>
      <c r="J192" s="1">
        <f t="shared" si="2"/>
        <v>0</v>
      </c>
      <c r="K192" s="1"/>
    </row>
    <row r="193" spans="1:11" ht="21" customHeight="1" x14ac:dyDescent="0.3">
      <c r="A193" s="1">
        <v>191</v>
      </c>
      <c r="B193" s="10">
        <v>46214</v>
      </c>
      <c r="C193" s="1" t="s">
        <v>73</v>
      </c>
      <c r="D193" s="1" t="s">
        <v>81</v>
      </c>
      <c r="E193" s="1">
        <v>1300</v>
      </c>
      <c r="F193" s="1"/>
      <c r="G193" s="1"/>
      <c r="H193" s="1"/>
      <c r="I193" s="1"/>
      <c r="J193" s="1">
        <f t="shared" si="2"/>
        <v>0</v>
      </c>
      <c r="K193" s="1"/>
    </row>
    <row r="194" spans="1:11" ht="21" customHeight="1" x14ac:dyDescent="0.3">
      <c r="A194" s="1">
        <v>192</v>
      </c>
      <c r="B194" s="10">
        <v>46215</v>
      </c>
      <c r="C194" s="1" t="s">
        <v>73</v>
      </c>
      <c r="D194" s="1" t="s">
        <v>81</v>
      </c>
      <c r="E194" s="1">
        <v>1300</v>
      </c>
      <c r="F194" s="1"/>
      <c r="G194" s="1"/>
      <c r="H194" s="1"/>
      <c r="I194" s="1"/>
      <c r="J194" s="1">
        <f t="shared" si="2"/>
        <v>0</v>
      </c>
      <c r="K194" s="1"/>
    </row>
    <row r="195" spans="1:11" ht="21" customHeight="1" x14ac:dyDescent="0.3">
      <c r="A195" s="1">
        <v>193</v>
      </c>
      <c r="B195" s="10">
        <v>46216</v>
      </c>
      <c r="C195" s="1" t="s">
        <v>73</v>
      </c>
      <c r="D195" s="1" t="s">
        <v>81</v>
      </c>
      <c r="E195" s="1">
        <v>1300</v>
      </c>
      <c r="F195" s="1"/>
      <c r="G195" s="1"/>
      <c r="H195" s="1"/>
      <c r="I195" s="1"/>
      <c r="J195" s="1">
        <f t="shared" si="2"/>
        <v>0</v>
      </c>
      <c r="K195" s="1"/>
    </row>
    <row r="196" spans="1:11" ht="21" customHeight="1" x14ac:dyDescent="0.3">
      <c r="A196" s="1">
        <v>194</v>
      </c>
      <c r="B196" s="10">
        <v>46217</v>
      </c>
      <c r="C196" s="1" t="s">
        <v>73</v>
      </c>
      <c r="D196" s="1" t="s">
        <v>81</v>
      </c>
      <c r="E196" s="1">
        <v>1300</v>
      </c>
      <c r="F196" s="1"/>
      <c r="G196" s="1"/>
      <c r="H196" s="1"/>
      <c r="I196" s="1"/>
      <c r="J196" s="1">
        <f t="shared" ref="J196:J259" si="3">E196*F196-G196-H196+I196</f>
        <v>0</v>
      </c>
      <c r="K196" s="1"/>
    </row>
    <row r="197" spans="1:11" ht="21" customHeight="1" x14ac:dyDescent="0.3">
      <c r="A197" s="1">
        <v>195</v>
      </c>
      <c r="B197" s="10">
        <v>46218</v>
      </c>
      <c r="C197" s="1" t="s">
        <v>73</v>
      </c>
      <c r="D197" s="1" t="s">
        <v>81</v>
      </c>
      <c r="E197" s="1">
        <v>1300</v>
      </c>
      <c r="F197" s="1"/>
      <c r="G197" s="1"/>
      <c r="H197" s="1"/>
      <c r="I197" s="1"/>
      <c r="J197" s="1">
        <f t="shared" si="3"/>
        <v>0</v>
      </c>
      <c r="K197" s="1"/>
    </row>
    <row r="198" spans="1:11" ht="21" customHeight="1" x14ac:dyDescent="0.3">
      <c r="A198" s="1">
        <v>196</v>
      </c>
      <c r="B198" s="10">
        <v>46219</v>
      </c>
      <c r="C198" s="1" t="s">
        <v>73</v>
      </c>
      <c r="D198" s="1" t="s">
        <v>81</v>
      </c>
      <c r="E198" s="1">
        <v>1300</v>
      </c>
      <c r="F198" s="1"/>
      <c r="G198" s="1"/>
      <c r="H198" s="1"/>
      <c r="I198" s="1"/>
      <c r="J198" s="1">
        <f t="shared" si="3"/>
        <v>0</v>
      </c>
      <c r="K198" s="1"/>
    </row>
    <row r="199" spans="1:11" ht="21" customHeight="1" x14ac:dyDescent="0.3">
      <c r="A199" s="1">
        <v>197</v>
      </c>
      <c r="B199" s="10">
        <v>46220</v>
      </c>
      <c r="C199" s="1" t="s">
        <v>73</v>
      </c>
      <c r="D199" s="1" t="s">
        <v>81</v>
      </c>
      <c r="E199" s="1">
        <v>1300</v>
      </c>
      <c r="F199" s="1"/>
      <c r="G199" s="1"/>
      <c r="H199" s="1"/>
      <c r="I199" s="1"/>
      <c r="J199" s="1">
        <f t="shared" si="3"/>
        <v>0</v>
      </c>
      <c r="K199" s="1"/>
    </row>
    <row r="200" spans="1:11" ht="21" customHeight="1" x14ac:dyDescent="0.3">
      <c r="A200" s="1">
        <v>198</v>
      </c>
      <c r="B200" s="10">
        <v>46221</v>
      </c>
      <c r="C200" s="1" t="s">
        <v>73</v>
      </c>
      <c r="D200" s="1" t="s">
        <v>81</v>
      </c>
      <c r="E200" s="1">
        <v>1300</v>
      </c>
      <c r="F200" s="1"/>
      <c r="G200" s="1"/>
      <c r="H200" s="1"/>
      <c r="I200" s="1"/>
      <c r="J200" s="1">
        <f t="shared" si="3"/>
        <v>0</v>
      </c>
      <c r="K200" s="1"/>
    </row>
    <row r="201" spans="1:11" ht="21" customHeight="1" x14ac:dyDescent="0.3">
      <c r="A201" s="1">
        <v>199</v>
      </c>
      <c r="B201" s="10">
        <v>46222</v>
      </c>
      <c r="C201" s="1" t="s">
        <v>73</v>
      </c>
      <c r="D201" s="1" t="s">
        <v>81</v>
      </c>
      <c r="E201" s="1">
        <v>1300</v>
      </c>
      <c r="F201" s="1"/>
      <c r="G201" s="1"/>
      <c r="H201" s="1"/>
      <c r="I201" s="1"/>
      <c r="J201" s="1">
        <f t="shared" si="3"/>
        <v>0</v>
      </c>
      <c r="K201" s="1"/>
    </row>
    <row r="202" spans="1:11" ht="21" customHeight="1" x14ac:dyDescent="0.3">
      <c r="A202" s="1">
        <v>200</v>
      </c>
      <c r="B202" s="10">
        <v>46223</v>
      </c>
      <c r="C202" s="1" t="s">
        <v>73</v>
      </c>
      <c r="D202" s="1" t="s">
        <v>81</v>
      </c>
      <c r="E202" s="1">
        <v>1300</v>
      </c>
      <c r="F202" s="1"/>
      <c r="G202" s="1"/>
      <c r="H202" s="1"/>
      <c r="I202" s="1"/>
      <c r="J202" s="1">
        <f t="shared" si="3"/>
        <v>0</v>
      </c>
      <c r="K202" s="1"/>
    </row>
    <row r="203" spans="1:11" ht="21" customHeight="1" x14ac:dyDescent="0.3">
      <c r="A203" s="1">
        <v>201</v>
      </c>
      <c r="B203" s="10">
        <v>46224</v>
      </c>
      <c r="C203" s="1" t="s">
        <v>73</v>
      </c>
      <c r="D203" s="1" t="s">
        <v>81</v>
      </c>
      <c r="E203" s="1">
        <v>1300</v>
      </c>
      <c r="F203" s="1"/>
      <c r="G203" s="1"/>
      <c r="H203" s="1"/>
      <c r="I203" s="1"/>
      <c r="J203" s="1">
        <f t="shared" si="3"/>
        <v>0</v>
      </c>
      <c r="K203" s="1"/>
    </row>
    <row r="204" spans="1:11" ht="21" customHeight="1" x14ac:dyDescent="0.3">
      <c r="A204" s="1">
        <v>202</v>
      </c>
      <c r="B204" s="10">
        <v>46225</v>
      </c>
      <c r="C204" s="1" t="s">
        <v>73</v>
      </c>
      <c r="D204" s="1" t="s">
        <v>81</v>
      </c>
      <c r="E204" s="1">
        <v>1300</v>
      </c>
      <c r="F204" s="1"/>
      <c r="G204" s="1"/>
      <c r="H204" s="1"/>
      <c r="I204" s="1"/>
      <c r="J204" s="1">
        <f t="shared" si="3"/>
        <v>0</v>
      </c>
      <c r="K204" s="1"/>
    </row>
    <row r="205" spans="1:11" ht="21" customHeight="1" x14ac:dyDescent="0.3">
      <c r="A205" s="1">
        <v>203</v>
      </c>
      <c r="B205" s="10">
        <v>46226</v>
      </c>
      <c r="C205" s="1" t="s">
        <v>73</v>
      </c>
      <c r="D205" s="1" t="s">
        <v>81</v>
      </c>
      <c r="E205" s="1">
        <v>1300</v>
      </c>
      <c r="F205" s="1"/>
      <c r="G205" s="1"/>
      <c r="H205" s="1"/>
      <c r="I205" s="1"/>
      <c r="J205" s="1">
        <f t="shared" si="3"/>
        <v>0</v>
      </c>
      <c r="K205" s="1"/>
    </row>
    <row r="206" spans="1:11" ht="21" customHeight="1" x14ac:dyDescent="0.3">
      <c r="A206" s="1">
        <v>204</v>
      </c>
      <c r="B206" s="10">
        <v>46227</v>
      </c>
      <c r="C206" s="1" t="s">
        <v>73</v>
      </c>
      <c r="D206" s="1" t="s">
        <v>81</v>
      </c>
      <c r="E206" s="1">
        <v>1300</v>
      </c>
      <c r="F206" s="1"/>
      <c r="G206" s="1"/>
      <c r="H206" s="1"/>
      <c r="I206" s="1"/>
      <c r="J206" s="1">
        <f t="shared" si="3"/>
        <v>0</v>
      </c>
      <c r="K206" s="1"/>
    </row>
    <row r="207" spans="1:11" ht="21" customHeight="1" x14ac:dyDescent="0.3">
      <c r="A207" s="1">
        <v>205</v>
      </c>
      <c r="B207" s="10">
        <v>46228</v>
      </c>
      <c r="C207" s="1" t="s">
        <v>73</v>
      </c>
      <c r="D207" s="1" t="s">
        <v>81</v>
      </c>
      <c r="E207" s="1">
        <v>1300</v>
      </c>
      <c r="F207" s="1"/>
      <c r="G207" s="1"/>
      <c r="H207" s="1"/>
      <c r="I207" s="1"/>
      <c r="J207" s="1">
        <f t="shared" si="3"/>
        <v>0</v>
      </c>
      <c r="K207" s="1"/>
    </row>
    <row r="208" spans="1:11" ht="21" customHeight="1" x14ac:dyDescent="0.3">
      <c r="A208" s="1">
        <v>206</v>
      </c>
      <c r="B208" s="10">
        <v>46229</v>
      </c>
      <c r="C208" s="1" t="s">
        <v>73</v>
      </c>
      <c r="D208" s="1" t="s">
        <v>81</v>
      </c>
      <c r="E208" s="1">
        <v>1300</v>
      </c>
      <c r="F208" s="1"/>
      <c r="G208" s="1"/>
      <c r="H208" s="1"/>
      <c r="I208" s="1"/>
      <c r="J208" s="1">
        <f t="shared" si="3"/>
        <v>0</v>
      </c>
      <c r="K208" s="1"/>
    </row>
    <row r="209" spans="1:11" ht="21" customHeight="1" x14ac:dyDescent="0.3">
      <c r="A209" s="1">
        <v>207</v>
      </c>
      <c r="B209" s="10">
        <v>46230</v>
      </c>
      <c r="C209" s="1" t="s">
        <v>73</v>
      </c>
      <c r="D209" s="1" t="s">
        <v>81</v>
      </c>
      <c r="E209" s="1">
        <v>1300</v>
      </c>
      <c r="F209" s="1"/>
      <c r="G209" s="1"/>
      <c r="H209" s="1"/>
      <c r="I209" s="1"/>
      <c r="J209" s="1">
        <f t="shared" si="3"/>
        <v>0</v>
      </c>
      <c r="K209" s="1"/>
    </row>
    <row r="210" spans="1:11" ht="21" customHeight="1" x14ac:dyDescent="0.3">
      <c r="A210" s="1">
        <v>208</v>
      </c>
      <c r="B210" s="10">
        <v>46231</v>
      </c>
      <c r="C210" s="1" t="s">
        <v>73</v>
      </c>
      <c r="D210" s="1" t="s">
        <v>81</v>
      </c>
      <c r="E210" s="1">
        <v>1300</v>
      </c>
      <c r="F210" s="1"/>
      <c r="G210" s="1"/>
      <c r="H210" s="1"/>
      <c r="I210" s="1"/>
      <c r="J210" s="1">
        <f t="shared" si="3"/>
        <v>0</v>
      </c>
      <c r="K210" s="1"/>
    </row>
    <row r="211" spans="1:11" ht="21" customHeight="1" x14ac:dyDescent="0.3">
      <c r="A211" s="1">
        <v>209</v>
      </c>
      <c r="B211" s="10">
        <v>46232</v>
      </c>
      <c r="C211" s="1" t="s">
        <v>73</v>
      </c>
      <c r="D211" s="1" t="s">
        <v>81</v>
      </c>
      <c r="E211" s="1">
        <v>1300</v>
      </c>
      <c r="F211" s="1"/>
      <c r="G211" s="1"/>
      <c r="H211" s="1"/>
      <c r="I211" s="1"/>
      <c r="J211" s="1">
        <f t="shared" si="3"/>
        <v>0</v>
      </c>
      <c r="K211" s="1"/>
    </row>
    <row r="212" spans="1:11" ht="21" customHeight="1" x14ac:dyDescent="0.3">
      <c r="A212" s="1">
        <v>210</v>
      </c>
      <c r="B212" s="10">
        <v>46233</v>
      </c>
      <c r="C212" s="1" t="s">
        <v>73</v>
      </c>
      <c r="D212" s="1" t="s">
        <v>81</v>
      </c>
      <c r="E212" s="1">
        <v>1300</v>
      </c>
      <c r="F212" s="1"/>
      <c r="G212" s="1"/>
      <c r="H212" s="1"/>
      <c r="I212" s="1"/>
      <c r="J212" s="1">
        <f t="shared" si="3"/>
        <v>0</v>
      </c>
      <c r="K212" s="1"/>
    </row>
    <row r="213" spans="1:11" ht="21" customHeight="1" x14ac:dyDescent="0.3">
      <c r="A213" s="1">
        <v>211</v>
      </c>
      <c r="B213" s="10">
        <v>46234</v>
      </c>
      <c r="C213" s="1" t="s">
        <v>73</v>
      </c>
      <c r="D213" s="1" t="s">
        <v>81</v>
      </c>
      <c r="E213" s="1">
        <v>1300</v>
      </c>
      <c r="F213" s="1"/>
      <c r="G213" s="1"/>
      <c r="H213" s="1"/>
      <c r="I213" s="1"/>
      <c r="J213" s="1">
        <f t="shared" si="3"/>
        <v>0</v>
      </c>
      <c r="K213" s="1"/>
    </row>
    <row r="214" spans="1:11" ht="21" customHeight="1" x14ac:dyDescent="0.3">
      <c r="A214" s="1">
        <v>212</v>
      </c>
      <c r="B214" s="10">
        <v>46235</v>
      </c>
      <c r="C214" s="1" t="s">
        <v>73</v>
      </c>
      <c r="D214" s="1" t="s">
        <v>81</v>
      </c>
      <c r="E214" s="1">
        <v>1300</v>
      </c>
      <c r="F214" s="1"/>
      <c r="G214" s="1"/>
      <c r="H214" s="1"/>
      <c r="I214" s="1"/>
      <c r="J214" s="1">
        <f t="shared" si="3"/>
        <v>0</v>
      </c>
      <c r="K214" s="1"/>
    </row>
    <row r="215" spans="1:11" ht="21" customHeight="1" x14ac:dyDescent="0.3">
      <c r="A215" s="1">
        <v>213</v>
      </c>
      <c r="B215" s="10">
        <v>46236</v>
      </c>
      <c r="C215" s="1" t="s">
        <v>73</v>
      </c>
      <c r="D215" s="1" t="s">
        <v>81</v>
      </c>
      <c r="E215" s="1">
        <v>1300</v>
      </c>
      <c r="F215" s="1"/>
      <c r="G215" s="1"/>
      <c r="H215" s="1"/>
      <c r="I215" s="1"/>
      <c r="J215" s="1">
        <f t="shared" si="3"/>
        <v>0</v>
      </c>
      <c r="K215" s="1"/>
    </row>
    <row r="216" spans="1:11" ht="21" customHeight="1" x14ac:dyDescent="0.3">
      <c r="A216" s="1">
        <v>214</v>
      </c>
      <c r="B216" s="10">
        <v>46237</v>
      </c>
      <c r="C216" s="1" t="s">
        <v>73</v>
      </c>
      <c r="D216" s="1" t="s">
        <v>81</v>
      </c>
      <c r="E216" s="1">
        <v>1300</v>
      </c>
      <c r="F216" s="1"/>
      <c r="G216" s="1"/>
      <c r="H216" s="1"/>
      <c r="I216" s="1"/>
      <c r="J216" s="1">
        <f t="shared" si="3"/>
        <v>0</v>
      </c>
      <c r="K216" s="1"/>
    </row>
    <row r="217" spans="1:11" ht="21" customHeight="1" x14ac:dyDescent="0.3">
      <c r="A217" s="1">
        <v>215</v>
      </c>
      <c r="B217" s="10">
        <v>46238</v>
      </c>
      <c r="C217" s="1" t="s">
        <v>73</v>
      </c>
      <c r="D217" s="1" t="s">
        <v>81</v>
      </c>
      <c r="E217" s="1">
        <v>1300</v>
      </c>
      <c r="F217" s="1"/>
      <c r="G217" s="1"/>
      <c r="H217" s="1"/>
      <c r="I217" s="1"/>
      <c r="J217" s="1">
        <f t="shared" si="3"/>
        <v>0</v>
      </c>
      <c r="K217" s="1"/>
    </row>
    <row r="218" spans="1:11" ht="21" customHeight="1" x14ac:dyDescent="0.3">
      <c r="A218" s="1">
        <v>216</v>
      </c>
      <c r="B218" s="10">
        <v>46239</v>
      </c>
      <c r="C218" s="1" t="s">
        <v>73</v>
      </c>
      <c r="D218" s="1" t="s">
        <v>81</v>
      </c>
      <c r="E218" s="1">
        <v>1300</v>
      </c>
      <c r="F218" s="1"/>
      <c r="G218" s="1"/>
      <c r="H218" s="1"/>
      <c r="I218" s="1"/>
      <c r="J218" s="1">
        <f t="shared" si="3"/>
        <v>0</v>
      </c>
      <c r="K218" s="1"/>
    </row>
    <row r="219" spans="1:11" ht="21" customHeight="1" x14ac:dyDescent="0.3">
      <c r="A219" s="1">
        <v>217</v>
      </c>
      <c r="B219" s="10">
        <v>46240</v>
      </c>
      <c r="C219" s="1" t="s">
        <v>73</v>
      </c>
      <c r="D219" s="1" t="s">
        <v>81</v>
      </c>
      <c r="E219" s="1">
        <v>1300</v>
      </c>
      <c r="F219" s="1"/>
      <c r="G219" s="1"/>
      <c r="H219" s="1"/>
      <c r="I219" s="1"/>
      <c r="J219" s="1">
        <f t="shared" si="3"/>
        <v>0</v>
      </c>
      <c r="K219" s="1"/>
    </row>
    <row r="220" spans="1:11" ht="21" customHeight="1" x14ac:dyDescent="0.3">
      <c r="A220" s="1">
        <v>218</v>
      </c>
      <c r="B220" s="10">
        <v>46241</v>
      </c>
      <c r="C220" s="1" t="s">
        <v>73</v>
      </c>
      <c r="D220" s="1" t="s">
        <v>81</v>
      </c>
      <c r="E220" s="1">
        <v>1300</v>
      </c>
      <c r="F220" s="1"/>
      <c r="G220" s="1"/>
      <c r="H220" s="1"/>
      <c r="I220" s="1"/>
      <c r="J220" s="1">
        <f t="shared" si="3"/>
        <v>0</v>
      </c>
      <c r="K220" s="1"/>
    </row>
    <row r="221" spans="1:11" ht="21" customHeight="1" x14ac:dyDescent="0.3">
      <c r="A221" s="1">
        <v>219</v>
      </c>
      <c r="B221" s="10">
        <v>46242</v>
      </c>
      <c r="C221" s="1" t="s">
        <v>73</v>
      </c>
      <c r="D221" s="1" t="s">
        <v>81</v>
      </c>
      <c r="E221" s="1">
        <v>1300</v>
      </c>
      <c r="F221" s="1"/>
      <c r="G221" s="1"/>
      <c r="H221" s="1"/>
      <c r="I221" s="1"/>
      <c r="J221" s="1">
        <f t="shared" si="3"/>
        <v>0</v>
      </c>
      <c r="K221" s="1"/>
    </row>
    <row r="222" spans="1:11" ht="21" customHeight="1" x14ac:dyDescent="0.3">
      <c r="A222" s="1">
        <v>220</v>
      </c>
      <c r="B222" s="10">
        <v>46243</v>
      </c>
      <c r="C222" s="1" t="s">
        <v>73</v>
      </c>
      <c r="D222" s="1" t="s">
        <v>81</v>
      </c>
      <c r="E222" s="1">
        <v>1300</v>
      </c>
      <c r="F222" s="1"/>
      <c r="G222" s="1"/>
      <c r="H222" s="1"/>
      <c r="I222" s="1"/>
      <c r="J222" s="1">
        <f t="shared" si="3"/>
        <v>0</v>
      </c>
      <c r="K222" s="1"/>
    </row>
    <row r="223" spans="1:11" ht="21" customHeight="1" x14ac:dyDescent="0.3">
      <c r="A223" s="1">
        <v>221</v>
      </c>
      <c r="B223" s="10">
        <v>46244</v>
      </c>
      <c r="C223" s="1" t="s">
        <v>73</v>
      </c>
      <c r="D223" s="1" t="s">
        <v>81</v>
      </c>
      <c r="E223" s="1">
        <v>1300</v>
      </c>
      <c r="F223" s="1"/>
      <c r="G223" s="1"/>
      <c r="H223" s="1"/>
      <c r="I223" s="1"/>
      <c r="J223" s="1">
        <f t="shared" si="3"/>
        <v>0</v>
      </c>
      <c r="K223" s="1"/>
    </row>
    <row r="224" spans="1:11" ht="21" customHeight="1" x14ac:dyDescent="0.3">
      <c r="A224" s="1">
        <v>222</v>
      </c>
      <c r="B224" s="10">
        <v>46245</v>
      </c>
      <c r="C224" s="1" t="s">
        <v>73</v>
      </c>
      <c r="D224" s="1" t="s">
        <v>81</v>
      </c>
      <c r="E224" s="1">
        <v>1300</v>
      </c>
      <c r="F224" s="1"/>
      <c r="G224" s="1"/>
      <c r="H224" s="1"/>
      <c r="I224" s="1"/>
      <c r="J224" s="1">
        <f t="shared" si="3"/>
        <v>0</v>
      </c>
      <c r="K224" s="1"/>
    </row>
    <row r="225" spans="1:11" ht="21" customHeight="1" x14ac:dyDescent="0.3">
      <c r="A225" s="1">
        <v>223</v>
      </c>
      <c r="B225" s="10">
        <v>46246</v>
      </c>
      <c r="C225" s="1" t="s">
        <v>73</v>
      </c>
      <c r="D225" s="1" t="s">
        <v>81</v>
      </c>
      <c r="E225" s="1">
        <v>1300</v>
      </c>
      <c r="F225" s="1"/>
      <c r="G225" s="1"/>
      <c r="H225" s="1"/>
      <c r="I225" s="1"/>
      <c r="J225" s="1">
        <f t="shared" si="3"/>
        <v>0</v>
      </c>
      <c r="K225" s="1"/>
    </row>
    <row r="226" spans="1:11" ht="21" customHeight="1" x14ac:dyDescent="0.3">
      <c r="A226" s="1">
        <v>224</v>
      </c>
      <c r="B226" s="10">
        <v>46247</v>
      </c>
      <c r="C226" s="1" t="s">
        <v>73</v>
      </c>
      <c r="D226" s="1" t="s">
        <v>81</v>
      </c>
      <c r="E226" s="1">
        <v>1300</v>
      </c>
      <c r="F226" s="1"/>
      <c r="G226" s="1"/>
      <c r="H226" s="1"/>
      <c r="I226" s="1"/>
      <c r="J226" s="1">
        <f t="shared" si="3"/>
        <v>0</v>
      </c>
      <c r="K226" s="1"/>
    </row>
    <row r="227" spans="1:11" ht="21" customHeight="1" x14ac:dyDescent="0.3">
      <c r="A227" s="1">
        <v>225</v>
      </c>
      <c r="B227" s="10">
        <v>46248</v>
      </c>
      <c r="C227" s="1" t="s">
        <v>73</v>
      </c>
      <c r="D227" s="1" t="s">
        <v>81</v>
      </c>
      <c r="E227" s="1">
        <v>1300</v>
      </c>
      <c r="F227" s="1"/>
      <c r="G227" s="1"/>
      <c r="H227" s="1"/>
      <c r="I227" s="1"/>
      <c r="J227" s="1">
        <f t="shared" si="3"/>
        <v>0</v>
      </c>
      <c r="K227" s="1"/>
    </row>
    <row r="228" spans="1:11" ht="21" customHeight="1" x14ac:dyDescent="0.3">
      <c r="A228" s="1">
        <v>226</v>
      </c>
      <c r="B228" s="10">
        <v>46249</v>
      </c>
      <c r="C228" s="1" t="s">
        <v>73</v>
      </c>
      <c r="D228" s="1" t="s">
        <v>81</v>
      </c>
      <c r="E228" s="1">
        <v>1300</v>
      </c>
      <c r="F228" s="1"/>
      <c r="G228" s="1"/>
      <c r="H228" s="1"/>
      <c r="I228" s="1"/>
      <c r="J228" s="1">
        <f t="shared" si="3"/>
        <v>0</v>
      </c>
      <c r="K228" s="1"/>
    </row>
    <row r="229" spans="1:11" ht="21" customHeight="1" x14ac:dyDescent="0.3">
      <c r="A229" s="1">
        <v>227</v>
      </c>
      <c r="B229" s="10">
        <v>46250</v>
      </c>
      <c r="C229" s="1" t="s">
        <v>73</v>
      </c>
      <c r="D229" s="1" t="s">
        <v>81</v>
      </c>
      <c r="E229" s="1">
        <v>1300</v>
      </c>
      <c r="F229" s="1"/>
      <c r="G229" s="1"/>
      <c r="H229" s="1"/>
      <c r="I229" s="1"/>
      <c r="J229" s="1">
        <f t="shared" si="3"/>
        <v>0</v>
      </c>
      <c r="K229" s="1"/>
    </row>
    <row r="230" spans="1:11" ht="21" customHeight="1" x14ac:dyDescent="0.3">
      <c r="A230" s="1">
        <v>228</v>
      </c>
      <c r="B230" s="10">
        <v>46251</v>
      </c>
      <c r="C230" s="1" t="s">
        <v>73</v>
      </c>
      <c r="D230" s="1" t="s">
        <v>81</v>
      </c>
      <c r="E230" s="1">
        <v>1300</v>
      </c>
      <c r="F230" s="1"/>
      <c r="G230" s="1"/>
      <c r="H230" s="1"/>
      <c r="I230" s="1"/>
      <c r="J230" s="1">
        <f t="shared" si="3"/>
        <v>0</v>
      </c>
      <c r="K230" s="1"/>
    </row>
    <row r="231" spans="1:11" ht="21" customHeight="1" x14ac:dyDescent="0.3">
      <c r="A231" s="1">
        <v>229</v>
      </c>
      <c r="B231" s="10">
        <v>46252</v>
      </c>
      <c r="C231" s="1" t="s">
        <v>73</v>
      </c>
      <c r="D231" s="1" t="s">
        <v>81</v>
      </c>
      <c r="E231" s="1">
        <v>1300</v>
      </c>
      <c r="F231" s="1"/>
      <c r="G231" s="1"/>
      <c r="H231" s="1"/>
      <c r="I231" s="1"/>
      <c r="J231" s="1">
        <f t="shared" si="3"/>
        <v>0</v>
      </c>
      <c r="K231" s="1"/>
    </row>
    <row r="232" spans="1:11" ht="21" customHeight="1" x14ac:dyDescent="0.3">
      <c r="A232" s="1">
        <v>230</v>
      </c>
      <c r="B232" s="10">
        <v>46253</v>
      </c>
      <c r="C232" s="1" t="s">
        <v>73</v>
      </c>
      <c r="D232" s="1" t="s">
        <v>81</v>
      </c>
      <c r="E232" s="1">
        <v>1300</v>
      </c>
      <c r="F232" s="1"/>
      <c r="G232" s="1"/>
      <c r="H232" s="1"/>
      <c r="I232" s="1"/>
      <c r="J232" s="1">
        <f t="shared" si="3"/>
        <v>0</v>
      </c>
      <c r="K232" s="1"/>
    </row>
    <row r="233" spans="1:11" ht="21" customHeight="1" x14ac:dyDescent="0.3">
      <c r="A233" s="1">
        <v>231</v>
      </c>
      <c r="B233" s="10">
        <v>46254</v>
      </c>
      <c r="C233" s="1" t="s">
        <v>73</v>
      </c>
      <c r="D233" s="1" t="s">
        <v>81</v>
      </c>
      <c r="E233" s="1">
        <v>1300</v>
      </c>
      <c r="F233" s="1"/>
      <c r="G233" s="1"/>
      <c r="H233" s="1"/>
      <c r="I233" s="1"/>
      <c r="J233" s="1">
        <f t="shared" si="3"/>
        <v>0</v>
      </c>
      <c r="K233" s="1"/>
    </row>
    <row r="234" spans="1:11" ht="21" customHeight="1" x14ac:dyDescent="0.3">
      <c r="A234" s="1">
        <v>232</v>
      </c>
      <c r="B234" s="10">
        <v>46255</v>
      </c>
      <c r="C234" s="1" t="s">
        <v>73</v>
      </c>
      <c r="D234" s="1" t="s">
        <v>81</v>
      </c>
      <c r="E234" s="1">
        <v>1300</v>
      </c>
      <c r="F234" s="1"/>
      <c r="G234" s="1"/>
      <c r="H234" s="1"/>
      <c r="I234" s="1"/>
      <c r="J234" s="1">
        <f t="shared" si="3"/>
        <v>0</v>
      </c>
      <c r="K234" s="1"/>
    </row>
    <row r="235" spans="1:11" ht="21" customHeight="1" x14ac:dyDescent="0.3">
      <c r="A235" s="1">
        <v>233</v>
      </c>
      <c r="B235" s="10">
        <v>46256</v>
      </c>
      <c r="C235" s="1" t="s">
        <v>73</v>
      </c>
      <c r="D235" s="1" t="s">
        <v>81</v>
      </c>
      <c r="E235" s="1">
        <v>1300</v>
      </c>
      <c r="F235" s="1"/>
      <c r="G235" s="1"/>
      <c r="H235" s="1"/>
      <c r="I235" s="1"/>
      <c r="J235" s="1">
        <f t="shared" si="3"/>
        <v>0</v>
      </c>
      <c r="K235" s="1"/>
    </row>
    <row r="236" spans="1:11" ht="21" customHeight="1" x14ac:dyDescent="0.3">
      <c r="A236" s="1">
        <v>234</v>
      </c>
      <c r="B236" s="10">
        <v>46257</v>
      </c>
      <c r="C236" s="1" t="s">
        <v>73</v>
      </c>
      <c r="D236" s="1" t="s">
        <v>81</v>
      </c>
      <c r="E236" s="1">
        <v>1300</v>
      </c>
      <c r="F236" s="1"/>
      <c r="G236" s="1"/>
      <c r="H236" s="1"/>
      <c r="I236" s="1"/>
      <c r="J236" s="1">
        <f t="shared" si="3"/>
        <v>0</v>
      </c>
      <c r="K236" s="1"/>
    </row>
    <row r="237" spans="1:11" ht="21" customHeight="1" x14ac:dyDescent="0.3">
      <c r="A237" s="1">
        <v>235</v>
      </c>
      <c r="B237" s="10">
        <v>46258</v>
      </c>
      <c r="C237" s="1" t="s">
        <v>73</v>
      </c>
      <c r="D237" s="1" t="s">
        <v>81</v>
      </c>
      <c r="E237" s="1">
        <v>1300</v>
      </c>
      <c r="F237" s="1"/>
      <c r="G237" s="1"/>
      <c r="H237" s="1"/>
      <c r="I237" s="1"/>
      <c r="J237" s="1">
        <f t="shared" si="3"/>
        <v>0</v>
      </c>
      <c r="K237" s="1"/>
    </row>
    <row r="238" spans="1:11" ht="21" customHeight="1" x14ac:dyDescent="0.3">
      <c r="A238" s="1">
        <v>236</v>
      </c>
      <c r="B238" s="10">
        <v>46259</v>
      </c>
      <c r="C238" s="1" t="s">
        <v>73</v>
      </c>
      <c r="D238" s="1" t="s">
        <v>81</v>
      </c>
      <c r="E238" s="1">
        <v>1300</v>
      </c>
      <c r="F238" s="1"/>
      <c r="G238" s="1"/>
      <c r="H238" s="1"/>
      <c r="I238" s="1"/>
      <c r="J238" s="1">
        <f t="shared" si="3"/>
        <v>0</v>
      </c>
      <c r="K238" s="1"/>
    </row>
    <row r="239" spans="1:11" ht="21" customHeight="1" x14ac:dyDescent="0.3">
      <c r="A239" s="1">
        <v>237</v>
      </c>
      <c r="B239" s="10">
        <v>46260</v>
      </c>
      <c r="C239" s="1" t="s">
        <v>73</v>
      </c>
      <c r="D239" s="1" t="s">
        <v>81</v>
      </c>
      <c r="E239" s="1">
        <v>1300</v>
      </c>
      <c r="F239" s="1"/>
      <c r="G239" s="1"/>
      <c r="H239" s="1"/>
      <c r="I239" s="1"/>
      <c r="J239" s="1">
        <f t="shared" si="3"/>
        <v>0</v>
      </c>
      <c r="K239" s="1"/>
    </row>
    <row r="240" spans="1:11" ht="21" customHeight="1" x14ac:dyDescent="0.3">
      <c r="A240" s="1">
        <v>238</v>
      </c>
      <c r="B240" s="10">
        <v>46261</v>
      </c>
      <c r="C240" s="1" t="s">
        <v>73</v>
      </c>
      <c r="D240" s="1" t="s">
        <v>81</v>
      </c>
      <c r="E240" s="1">
        <v>1300</v>
      </c>
      <c r="F240" s="1"/>
      <c r="G240" s="1"/>
      <c r="H240" s="1"/>
      <c r="I240" s="1"/>
      <c r="J240" s="1">
        <f t="shared" si="3"/>
        <v>0</v>
      </c>
      <c r="K240" s="1"/>
    </row>
    <row r="241" spans="1:11" ht="21" customHeight="1" x14ac:dyDescent="0.3">
      <c r="A241" s="1">
        <v>239</v>
      </c>
      <c r="B241" s="10">
        <v>46262</v>
      </c>
      <c r="C241" s="1" t="s">
        <v>73</v>
      </c>
      <c r="D241" s="1" t="s">
        <v>81</v>
      </c>
      <c r="E241" s="1">
        <v>1300</v>
      </c>
      <c r="F241" s="1"/>
      <c r="G241" s="1"/>
      <c r="H241" s="1"/>
      <c r="I241" s="1"/>
      <c r="J241" s="1">
        <f t="shared" si="3"/>
        <v>0</v>
      </c>
      <c r="K241" s="1"/>
    </row>
    <row r="242" spans="1:11" ht="21" customHeight="1" x14ac:dyDescent="0.3">
      <c r="A242" s="1">
        <v>240</v>
      </c>
      <c r="B242" s="10">
        <v>46263</v>
      </c>
      <c r="C242" s="1" t="s">
        <v>73</v>
      </c>
      <c r="D242" s="1" t="s">
        <v>81</v>
      </c>
      <c r="E242" s="1">
        <v>1300</v>
      </c>
      <c r="F242" s="1"/>
      <c r="G242" s="1"/>
      <c r="H242" s="1"/>
      <c r="I242" s="1"/>
      <c r="J242" s="1">
        <f t="shared" si="3"/>
        <v>0</v>
      </c>
      <c r="K242" s="1"/>
    </row>
    <row r="243" spans="1:11" ht="21" customHeight="1" x14ac:dyDescent="0.3">
      <c r="A243" s="1">
        <v>241</v>
      </c>
      <c r="B243" s="10">
        <v>46264</v>
      </c>
      <c r="C243" s="1" t="s">
        <v>73</v>
      </c>
      <c r="D243" s="1" t="s">
        <v>81</v>
      </c>
      <c r="E243" s="1">
        <v>1300</v>
      </c>
      <c r="F243" s="1"/>
      <c r="G243" s="1"/>
      <c r="H243" s="1"/>
      <c r="I243" s="1"/>
      <c r="J243" s="1">
        <f t="shared" si="3"/>
        <v>0</v>
      </c>
      <c r="K243" s="1"/>
    </row>
    <row r="244" spans="1:11" ht="21" customHeight="1" x14ac:dyDescent="0.3">
      <c r="A244" s="1">
        <v>242</v>
      </c>
      <c r="B244" s="10">
        <v>46265</v>
      </c>
      <c r="C244" s="1" t="s">
        <v>73</v>
      </c>
      <c r="D244" s="1" t="s">
        <v>81</v>
      </c>
      <c r="E244" s="1">
        <v>1300</v>
      </c>
      <c r="F244" s="1"/>
      <c r="G244" s="1"/>
      <c r="H244" s="1"/>
      <c r="I244" s="1"/>
      <c r="J244" s="1">
        <f t="shared" si="3"/>
        <v>0</v>
      </c>
      <c r="K244" s="1"/>
    </row>
    <row r="245" spans="1:11" ht="21" customHeight="1" x14ac:dyDescent="0.3">
      <c r="A245" s="1">
        <v>243</v>
      </c>
      <c r="B245" s="10">
        <v>46266</v>
      </c>
      <c r="C245" s="1" t="s">
        <v>73</v>
      </c>
      <c r="D245" s="1" t="s">
        <v>81</v>
      </c>
      <c r="E245" s="1">
        <v>1300</v>
      </c>
      <c r="F245" s="1"/>
      <c r="G245" s="1"/>
      <c r="H245" s="1"/>
      <c r="I245" s="1"/>
      <c r="J245" s="1">
        <f t="shared" si="3"/>
        <v>0</v>
      </c>
      <c r="K245" s="1"/>
    </row>
    <row r="246" spans="1:11" ht="21" customHeight="1" x14ac:dyDescent="0.3">
      <c r="A246" s="1">
        <v>244</v>
      </c>
      <c r="B246" s="10">
        <v>46267</v>
      </c>
      <c r="C246" s="1" t="s">
        <v>73</v>
      </c>
      <c r="D246" s="1" t="s">
        <v>81</v>
      </c>
      <c r="E246" s="1">
        <v>1300</v>
      </c>
      <c r="F246" s="1"/>
      <c r="G246" s="1"/>
      <c r="H246" s="1"/>
      <c r="I246" s="1"/>
      <c r="J246" s="1">
        <f t="shared" si="3"/>
        <v>0</v>
      </c>
      <c r="K246" s="1"/>
    </row>
    <row r="247" spans="1:11" ht="21" customHeight="1" x14ac:dyDescent="0.3">
      <c r="A247" s="1">
        <v>245</v>
      </c>
      <c r="B247" s="10">
        <v>46268</v>
      </c>
      <c r="C247" s="1" t="s">
        <v>73</v>
      </c>
      <c r="D247" s="1" t="s">
        <v>81</v>
      </c>
      <c r="E247" s="1">
        <v>1300</v>
      </c>
      <c r="F247" s="1"/>
      <c r="G247" s="1"/>
      <c r="H247" s="1"/>
      <c r="I247" s="1"/>
      <c r="J247" s="1">
        <f t="shared" si="3"/>
        <v>0</v>
      </c>
      <c r="K247" s="1"/>
    </row>
    <row r="248" spans="1:11" ht="21" customHeight="1" x14ac:dyDescent="0.3">
      <c r="A248" s="1">
        <v>246</v>
      </c>
      <c r="B248" s="10">
        <v>46269</v>
      </c>
      <c r="C248" s="1" t="s">
        <v>73</v>
      </c>
      <c r="D248" s="1" t="s">
        <v>81</v>
      </c>
      <c r="E248" s="1">
        <v>1300</v>
      </c>
      <c r="F248" s="1"/>
      <c r="G248" s="1"/>
      <c r="H248" s="1"/>
      <c r="I248" s="1"/>
      <c r="J248" s="1">
        <f t="shared" si="3"/>
        <v>0</v>
      </c>
      <c r="K248" s="1"/>
    </row>
    <row r="249" spans="1:11" ht="21" customHeight="1" x14ac:dyDescent="0.3">
      <c r="A249" s="1">
        <v>247</v>
      </c>
      <c r="B249" s="10">
        <v>46270</v>
      </c>
      <c r="C249" s="1" t="s">
        <v>73</v>
      </c>
      <c r="D249" s="1" t="s">
        <v>81</v>
      </c>
      <c r="E249" s="1">
        <v>1300</v>
      </c>
      <c r="F249" s="1"/>
      <c r="G249" s="1"/>
      <c r="H249" s="1"/>
      <c r="I249" s="1"/>
      <c r="J249" s="1">
        <f t="shared" si="3"/>
        <v>0</v>
      </c>
      <c r="K249" s="1"/>
    </row>
    <row r="250" spans="1:11" ht="21" customHeight="1" x14ac:dyDescent="0.3">
      <c r="A250" s="1">
        <v>248</v>
      </c>
      <c r="B250" s="10">
        <v>46271</v>
      </c>
      <c r="C250" s="1" t="s">
        <v>73</v>
      </c>
      <c r="D250" s="1" t="s">
        <v>81</v>
      </c>
      <c r="E250" s="1">
        <v>1300</v>
      </c>
      <c r="F250" s="1"/>
      <c r="G250" s="1"/>
      <c r="H250" s="1"/>
      <c r="I250" s="1"/>
      <c r="J250" s="1">
        <f t="shared" si="3"/>
        <v>0</v>
      </c>
      <c r="K250" s="1"/>
    </row>
    <row r="251" spans="1:11" ht="21" customHeight="1" x14ac:dyDescent="0.3">
      <c r="A251" s="1">
        <v>249</v>
      </c>
      <c r="B251" s="10">
        <v>46272</v>
      </c>
      <c r="C251" s="1" t="s">
        <v>73</v>
      </c>
      <c r="D251" s="1" t="s">
        <v>81</v>
      </c>
      <c r="E251" s="1">
        <v>1300</v>
      </c>
      <c r="F251" s="1"/>
      <c r="G251" s="1"/>
      <c r="H251" s="1"/>
      <c r="I251" s="1"/>
      <c r="J251" s="1">
        <f t="shared" si="3"/>
        <v>0</v>
      </c>
      <c r="K251" s="1"/>
    </row>
    <row r="252" spans="1:11" ht="21" customHeight="1" x14ac:dyDescent="0.3">
      <c r="A252" s="1">
        <v>250</v>
      </c>
      <c r="B252" s="10">
        <v>46273</v>
      </c>
      <c r="C252" s="1" t="s">
        <v>73</v>
      </c>
      <c r="D252" s="1" t="s">
        <v>81</v>
      </c>
      <c r="E252" s="1">
        <v>1300</v>
      </c>
      <c r="F252" s="1"/>
      <c r="G252" s="1"/>
      <c r="H252" s="1"/>
      <c r="I252" s="1"/>
      <c r="J252" s="1">
        <f t="shared" si="3"/>
        <v>0</v>
      </c>
      <c r="K252" s="1"/>
    </row>
    <row r="253" spans="1:11" ht="21" customHeight="1" x14ac:dyDescent="0.3">
      <c r="A253" s="1">
        <v>251</v>
      </c>
      <c r="B253" s="10">
        <v>46274</v>
      </c>
      <c r="C253" s="1" t="s">
        <v>73</v>
      </c>
      <c r="D253" s="1" t="s">
        <v>81</v>
      </c>
      <c r="E253" s="1">
        <v>1300</v>
      </c>
      <c r="F253" s="1"/>
      <c r="G253" s="1"/>
      <c r="H253" s="1"/>
      <c r="I253" s="1"/>
      <c r="J253" s="1">
        <f t="shared" si="3"/>
        <v>0</v>
      </c>
      <c r="K253" s="1"/>
    </row>
    <row r="254" spans="1:11" ht="21" customHeight="1" x14ac:dyDescent="0.3">
      <c r="A254" s="1">
        <v>252</v>
      </c>
      <c r="B254" s="10">
        <v>46275</v>
      </c>
      <c r="C254" s="1" t="s">
        <v>73</v>
      </c>
      <c r="D254" s="1" t="s">
        <v>81</v>
      </c>
      <c r="E254" s="1">
        <v>1300</v>
      </c>
      <c r="F254" s="1"/>
      <c r="G254" s="1"/>
      <c r="H254" s="1"/>
      <c r="I254" s="1"/>
      <c r="J254" s="1">
        <f t="shared" si="3"/>
        <v>0</v>
      </c>
      <c r="K254" s="1"/>
    </row>
    <row r="255" spans="1:11" ht="21" customHeight="1" x14ac:dyDescent="0.3">
      <c r="A255" s="1">
        <v>253</v>
      </c>
      <c r="B255" s="10">
        <v>46276</v>
      </c>
      <c r="C255" s="1" t="s">
        <v>73</v>
      </c>
      <c r="D255" s="1" t="s">
        <v>81</v>
      </c>
      <c r="E255" s="1">
        <v>1300</v>
      </c>
      <c r="F255" s="1"/>
      <c r="G255" s="1"/>
      <c r="H255" s="1"/>
      <c r="I255" s="1"/>
      <c r="J255" s="1">
        <f t="shared" si="3"/>
        <v>0</v>
      </c>
      <c r="K255" s="1"/>
    </row>
    <row r="256" spans="1:11" ht="21" customHeight="1" x14ac:dyDescent="0.3">
      <c r="A256" s="1">
        <v>254</v>
      </c>
      <c r="B256" s="10">
        <v>46277</v>
      </c>
      <c r="C256" s="1" t="s">
        <v>73</v>
      </c>
      <c r="D256" s="1" t="s">
        <v>81</v>
      </c>
      <c r="E256" s="1">
        <v>1300</v>
      </c>
      <c r="F256" s="1"/>
      <c r="G256" s="1"/>
      <c r="H256" s="1"/>
      <c r="I256" s="1"/>
      <c r="J256" s="1">
        <f t="shared" si="3"/>
        <v>0</v>
      </c>
      <c r="K256" s="1"/>
    </row>
    <row r="257" spans="1:11" ht="21" customHeight="1" x14ac:dyDescent="0.3">
      <c r="A257" s="1">
        <v>255</v>
      </c>
      <c r="B257" s="10">
        <v>46278</v>
      </c>
      <c r="C257" s="1" t="s">
        <v>73</v>
      </c>
      <c r="D257" s="1" t="s">
        <v>81</v>
      </c>
      <c r="E257" s="1">
        <v>1300</v>
      </c>
      <c r="F257" s="1"/>
      <c r="G257" s="1"/>
      <c r="H257" s="1"/>
      <c r="I257" s="1"/>
      <c r="J257" s="1">
        <f t="shared" si="3"/>
        <v>0</v>
      </c>
      <c r="K257" s="1"/>
    </row>
    <row r="258" spans="1:11" ht="21" customHeight="1" x14ac:dyDescent="0.3">
      <c r="A258" s="1">
        <v>256</v>
      </c>
      <c r="B258" s="10">
        <v>46279</v>
      </c>
      <c r="C258" s="1" t="s">
        <v>73</v>
      </c>
      <c r="D258" s="1" t="s">
        <v>81</v>
      </c>
      <c r="E258" s="1">
        <v>1300</v>
      </c>
      <c r="F258" s="1"/>
      <c r="G258" s="1"/>
      <c r="H258" s="1"/>
      <c r="I258" s="1"/>
      <c r="J258" s="1">
        <f t="shared" si="3"/>
        <v>0</v>
      </c>
      <c r="K258" s="1"/>
    </row>
    <row r="259" spans="1:11" ht="21" customHeight="1" x14ac:dyDescent="0.3">
      <c r="A259" s="1">
        <v>257</v>
      </c>
      <c r="B259" s="10">
        <v>46280</v>
      </c>
      <c r="C259" s="1" t="s">
        <v>73</v>
      </c>
      <c r="D259" s="1" t="s">
        <v>81</v>
      </c>
      <c r="E259" s="1">
        <v>1300</v>
      </c>
      <c r="F259" s="1"/>
      <c r="G259" s="1"/>
      <c r="H259" s="1"/>
      <c r="I259" s="1"/>
      <c r="J259" s="1">
        <f t="shared" si="3"/>
        <v>0</v>
      </c>
      <c r="K259" s="1"/>
    </row>
    <row r="260" spans="1:11" ht="21" customHeight="1" x14ac:dyDescent="0.3">
      <c r="A260" s="1">
        <v>258</v>
      </c>
      <c r="B260" s="10">
        <v>46281</v>
      </c>
      <c r="C260" s="1" t="s">
        <v>73</v>
      </c>
      <c r="D260" s="1" t="s">
        <v>81</v>
      </c>
      <c r="E260" s="1">
        <v>1300</v>
      </c>
      <c r="F260" s="1"/>
      <c r="G260" s="1"/>
      <c r="H260" s="1"/>
      <c r="I260" s="1"/>
      <c r="J260" s="1">
        <f t="shared" ref="J260:J323" si="4">E260*F260-G260-H260+I260</f>
        <v>0</v>
      </c>
      <c r="K260" s="1"/>
    </row>
    <row r="261" spans="1:11" ht="21" customHeight="1" x14ac:dyDescent="0.3">
      <c r="A261" s="1">
        <v>259</v>
      </c>
      <c r="B261" s="10">
        <v>46282</v>
      </c>
      <c r="C261" s="1" t="s">
        <v>73</v>
      </c>
      <c r="D261" s="1" t="s">
        <v>81</v>
      </c>
      <c r="E261" s="1">
        <v>1300</v>
      </c>
      <c r="F261" s="1"/>
      <c r="G261" s="1"/>
      <c r="H261" s="1"/>
      <c r="I261" s="1"/>
      <c r="J261" s="1">
        <f t="shared" si="4"/>
        <v>0</v>
      </c>
      <c r="K261" s="1"/>
    </row>
    <row r="262" spans="1:11" ht="21" customHeight="1" x14ac:dyDescent="0.3">
      <c r="A262" s="1">
        <v>260</v>
      </c>
      <c r="B262" s="10">
        <v>46283</v>
      </c>
      <c r="C262" s="1" t="s">
        <v>73</v>
      </c>
      <c r="D262" s="1" t="s">
        <v>81</v>
      </c>
      <c r="E262" s="1">
        <v>1300</v>
      </c>
      <c r="F262" s="1"/>
      <c r="G262" s="1"/>
      <c r="H262" s="1"/>
      <c r="I262" s="1"/>
      <c r="J262" s="1">
        <f t="shared" si="4"/>
        <v>0</v>
      </c>
      <c r="K262" s="1"/>
    </row>
    <row r="263" spans="1:11" ht="21" customHeight="1" x14ac:dyDescent="0.3">
      <c r="A263" s="1">
        <v>261</v>
      </c>
      <c r="B263" s="10">
        <v>46284</v>
      </c>
      <c r="C263" s="1" t="s">
        <v>73</v>
      </c>
      <c r="D263" s="1" t="s">
        <v>81</v>
      </c>
      <c r="E263" s="1">
        <v>1300</v>
      </c>
      <c r="F263" s="1"/>
      <c r="G263" s="1"/>
      <c r="H263" s="1"/>
      <c r="I263" s="1"/>
      <c r="J263" s="1">
        <f t="shared" si="4"/>
        <v>0</v>
      </c>
      <c r="K263" s="1"/>
    </row>
    <row r="264" spans="1:11" ht="21" customHeight="1" x14ac:dyDescent="0.3">
      <c r="A264" s="1">
        <v>262</v>
      </c>
      <c r="B264" s="10">
        <v>46285</v>
      </c>
      <c r="C264" s="1" t="s">
        <v>73</v>
      </c>
      <c r="D264" s="1" t="s">
        <v>81</v>
      </c>
      <c r="E264" s="1">
        <v>1300</v>
      </c>
      <c r="F264" s="1"/>
      <c r="G264" s="1"/>
      <c r="H264" s="1"/>
      <c r="I264" s="1"/>
      <c r="J264" s="1">
        <f t="shared" si="4"/>
        <v>0</v>
      </c>
      <c r="K264" s="1"/>
    </row>
    <row r="265" spans="1:11" ht="21" customHeight="1" x14ac:dyDescent="0.3">
      <c r="A265" s="1">
        <v>263</v>
      </c>
      <c r="B265" s="10">
        <v>46286</v>
      </c>
      <c r="C265" s="1" t="s">
        <v>73</v>
      </c>
      <c r="D265" s="1" t="s">
        <v>81</v>
      </c>
      <c r="E265" s="1">
        <v>1300</v>
      </c>
      <c r="F265" s="1"/>
      <c r="G265" s="1"/>
      <c r="H265" s="1"/>
      <c r="I265" s="1"/>
      <c r="J265" s="1">
        <f t="shared" si="4"/>
        <v>0</v>
      </c>
      <c r="K265" s="1"/>
    </row>
    <row r="266" spans="1:11" ht="21" customHeight="1" x14ac:dyDescent="0.3">
      <c r="A266" s="1">
        <v>264</v>
      </c>
      <c r="B266" s="10">
        <v>46287</v>
      </c>
      <c r="C266" s="1" t="s">
        <v>73</v>
      </c>
      <c r="D266" s="1" t="s">
        <v>81</v>
      </c>
      <c r="E266" s="1">
        <v>1300</v>
      </c>
      <c r="F266" s="1"/>
      <c r="G266" s="1"/>
      <c r="H266" s="1"/>
      <c r="I266" s="1"/>
      <c r="J266" s="1">
        <f t="shared" si="4"/>
        <v>0</v>
      </c>
      <c r="K266" s="1"/>
    </row>
    <row r="267" spans="1:11" ht="21" customHeight="1" x14ac:dyDescent="0.3">
      <c r="A267" s="1">
        <v>265</v>
      </c>
      <c r="B267" s="10">
        <v>46288</v>
      </c>
      <c r="C267" s="1" t="s">
        <v>73</v>
      </c>
      <c r="D267" s="1" t="s">
        <v>81</v>
      </c>
      <c r="E267" s="1">
        <v>1300</v>
      </c>
      <c r="F267" s="1"/>
      <c r="G267" s="1"/>
      <c r="H267" s="1"/>
      <c r="I267" s="1"/>
      <c r="J267" s="1">
        <f t="shared" si="4"/>
        <v>0</v>
      </c>
      <c r="K267" s="1"/>
    </row>
    <row r="268" spans="1:11" ht="21" customHeight="1" x14ac:dyDescent="0.3">
      <c r="A268" s="1">
        <v>266</v>
      </c>
      <c r="B268" s="10">
        <v>46289</v>
      </c>
      <c r="C268" s="1" t="s">
        <v>73</v>
      </c>
      <c r="D268" s="1" t="s">
        <v>81</v>
      </c>
      <c r="E268" s="1">
        <v>1300</v>
      </c>
      <c r="F268" s="1"/>
      <c r="G268" s="1"/>
      <c r="H268" s="1"/>
      <c r="I268" s="1"/>
      <c r="J268" s="1">
        <f t="shared" si="4"/>
        <v>0</v>
      </c>
      <c r="K268" s="1"/>
    </row>
    <row r="269" spans="1:11" ht="21" customHeight="1" x14ac:dyDescent="0.3">
      <c r="A269" s="1">
        <v>267</v>
      </c>
      <c r="B269" s="10">
        <v>46290</v>
      </c>
      <c r="C269" s="1" t="s">
        <v>73</v>
      </c>
      <c r="D269" s="1" t="s">
        <v>81</v>
      </c>
      <c r="E269" s="1">
        <v>1300</v>
      </c>
      <c r="F269" s="1"/>
      <c r="G269" s="1"/>
      <c r="H269" s="1"/>
      <c r="I269" s="1"/>
      <c r="J269" s="1">
        <f t="shared" si="4"/>
        <v>0</v>
      </c>
      <c r="K269" s="1"/>
    </row>
    <row r="270" spans="1:11" ht="21" customHeight="1" x14ac:dyDescent="0.3">
      <c r="A270" s="1">
        <v>268</v>
      </c>
      <c r="B270" s="10">
        <v>46291</v>
      </c>
      <c r="C270" s="1" t="s">
        <v>73</v>
      </c>
      <c r="D270" s="1" t="s">
        <v>81</v>
      </c>
      <c r="E270" s="1">
        <v>1300</v>
      </c>
      <c r="F270" s="1"/>
      <c r="G270" s="1"/>
      <c r="H270" s="1"/>
      <c r="I270" s="1"/>
      <c r="J270" s="1">
        <f t="shared" si="4"/>
        <v>0</v>
      </c>
      <c r="K270" s="1"/>
    </row>
    <row r="271" spans="1:11" ht="21" customHeight="1" x14ac:dyDescent="0.3">
      <c r="A271" s="1">
        <v>269</v>
      </c>
      <c r="B271" s="10">
        <v>46292</v>
      </c>
      <c r="C271" s="1" t="s">
        <v>73</v>
      </c>
      <c r="D271" s="1" t="s">
        <v>81</v>
      </c>
      <c r="E271" s="1">
        <v>1300</v>
      </c>
      <c r="F271" s="1"/>
      <c r="G271" s="1"/>
      <c r="H271" s="1"/>
      <c r="I271" s="1"/>
      <c r="J271" s="1">
        <f t="shared" si="4"/>
        <v>0</v>
      </c>
      <c r="K271" s="1"/>
    </row>
    <row r="272" spans="1:11" ht="21" customHeight="1" x14ac:dyDescent="0.3">
      <c r="A272" s="1">
        <v>270</v>
      </c>
      <c r="B272" s="10">
        <v>46293</v>
      </c>
      <c r="C272" s="1" t="s">
        <v>73</v>
      </c>
      <c r="D272" s="1" t="s">
        <v>81</v>
      </c>
      <c r="E272" s="1">
        <v>1300</v>
      </c>
      <c r="F272" s="1"/>
      <c r="G272" s="1"/>
      <c r="H272" s="1"/>
      <c r="I272" s="1"/>
      <c r="J272" s="1">
        <f t="shared" si="4"/>
        <v>0</v>
      </c>
      <c r="K272" s="1"/>
    </row>
    <row r="273" spans="1:11" ht="21" customHeight="1" x14ac:dyDescent="0.3">
      <c r="A273" s="1">
        <v>271</v>
      </c>
      <c r="B273" s="10">
        <v>46294</v>
      </c>
      <c r="C273" s="1" t="s">
        <v>73</v>
      </c>
      <c r="D273" s="1" t="s">
        <v>81</v>
      </c>
      <c r="E273" s="1">
        <v>1300</v>
      </c>
      <c r="F273" s="1"/>
      <c r="G273" s="1"/>
      <c r="H273" s="1"/>
      <c r="I273" s="1"/>
      <c r="J273" s="1">
        <f t="shared" si="4"/>
        <v>0</v>
      </c>
      <c r="K273" s="1"/>
    </row>
    <row r="274" spans="1:11" ht="21" customHeight="1" x14ac:dyDescent="0.3">
      <c r="A274" s="1">
        <v>272</v>
      </c>
      <c r="B274" s="10">
        <v>46295</v>
      </c>
      <c r="C274" s="1" t="s">
        <v>73</v>
      </c>
      <c r="D274" s="1" t="s">
        <v>81</v>
      </c>
      <c r="E274" s="1">
        <v>1300</v>
      </c>
      <c r="F274" s="1"/>
      <c r="G274" s="1"/>
      <c r="H274" s="1"/>
      <c r="I274" s="1"/>
      <c r="J274" s="1">
        <f t="shared" si="4"/>
        <v>0</v>
      </c>
      <c r="K274" s="1"/>
    </row>
    <row r="275" spans="1:11" ht="21" customHeight="1" x14ac:dyDescent="0.3">
      <c r="A275" s="1">
        <v>273</v>
      </c>
      <c r="B275" s="10">
        <v>46296</v>
      </c>
      <c r="C275" s="1" t="s">
        <v>73</v>
      </c>
      <c r="D275" s="1" t="s">
        <v>81</v>
      </c>
      <c r="E275" s="1">
        <v>1300</v>
      </c>
      <c r="F275" s="1"/>
      <c r="G275" s="1"/>
      <c r="H275" s="1"/>
      <c r="I275" s="1"/>
      <c r="J275" s="1">
        <f t="shared" si="4"/>
        <v>0</v>
      </c>
      <c r="K275" s="1"/>
    </row>
    <row r="276" spans="1:11" ht="21" customHeight="1" x14ac:dyDescent="0.3">
      <c r="A276" s="1">
        <v>274</v>
      </c>
      <c r="B276" s="10">
        <v>46297</v>
      </c>
      <c r="C276" s="1" t="s">
        <v>73</v>
      </c>
      <c r="D276" s="1" t="s">
        <v>81</v>
      </c>
      <c r="E276" s="1">
        <v>1300</v>
      </c>
      <c r="F276" s="1"/>
      <c r="G276" s="1"/>
      <c r="H276" s="1"/>
      <c r="I276" s="1"/>
      <c r="J276" s="1">
        <f t="shared" si="4"/>
        <v>0</v>
      </c>
      <c r="K276" s="1"/>
    </row>
    <row r="277" spans="1:11" ht="21" customHeight="1" x14ac:dyDescent="0.3">
      <c r="A277" s="1">
        <v>275</v>
      </c>
      <c r="B277" s="10">
        <v>46298</v>
      </c>
      <c r="C277" s="1" t="s">
        <v>73</v>
      </c>
      <c r="D277" s="1" t="s">
        <v>81</v>
      </c>
      <c r="E277" s="1">
        <v>1300</v>
      </c>
      <c r="F277" s="1"/>
      <c r="G277" s="1"/>
      <c r="H277" s="1"/>
      <c r="I277" s="1"/>
      <c r="J277" s="1">
        <f t="shared" si="4"/>
        <v>0</v>
      </c>
      <c r="K277" s="1"/>
    </row>
    <row r="278" spans="1:11" ht="21" customHeight="1" x14ac:dyDescent="0.3">
      <c r="A278" s="1">
        <v>276</v>
      </c>
      <c r="B278" s="10">
        <v>46299</v>
      </c>
      <c r="C278" s="1" t="s">
        <v>73</v>
      </c>
      <c r="D278" s="1" t="s">
        <v>81</v>
      </c>
      <c r="E278" s="1">
        <v>1300</v>
      </c>
      <c r="F278" s="1"/>
      <c r="G278" s="1"/>
      <c r="H278" s="1"/>
      <c r="I278" s="1"/>
      <c r="J278" s="1">
        <f t="shared" si="4"/>
        <v>0</v>
      </c>
      <c r="K278" s="1"/>
    </row>
    <row r="279" spans="1:11" ht="21" customHeight="1" x14ac:dyDescent="0.3">
      <c r="A279" s="1">
        <v>277</v>
      </c>
      <c r="B279" s="10">
        <v>46300</v>
      </c>
      <c r="C279" s="1" t="s">
        <v>73</v>
      </c>
      <c r="D279" s="1" t="s">
        <v>81</v>
      </c>
      <c r="E279" s="1">
        <v>1300</v>
      </c>
      <c r="F279" s="1"/>
      <c r="G279" s="1"/>
      <c r="H279" s="1"/>
      <c r="I279" s="1"/>
      <c r="J279" s="1">
        <f t="shared" si="4"/>
        <v>0</v>
      </c>
      <c r="K279" s="1"/>
    </row>
    <row r="280" spans="1:11" ht="21" customHeight="1" x14ac:dyDescent="0.3">
      <c r="A280" s="1">
        <v>278</v>
      </c>
      <c r="B280" s="10">
        <v>46301</v>
      </c>
      <c r="C280" s="1" t="s">
        <v>73</v>
      </c>
      <c r="D280" s="1" t="s">
        <v>81</v>
      </c>
      <c r="E280" s="1">
        <v>1300</v>
      </c>
      <c r="F280" s="1"/>
      <c r="G280" s="1"/>
      <c r="H280" s="1"/>
      <c r="I280" s="1"/>
      <c r="J280" s="1">
        <f t="shared" si="4"/>
        <v>0</v>
      </c>
      <c r="K280" s="1"/>
    </row>
    <row r="281" spans="1:11" ht="21" customHeight="1" x14ac:dyDescent="0.3">
      <c r="A281" s="1">
        <v>279</v>
      </c>
      <c r="B281" s="10">
        <v>46302</v>
      </c>
      <c r="C281" s="1" t="s">
        <v>73</v>
      </c>
      <c r="D281" s="1" t="s">
        <v>81</v>
      </c>
      <c r="E281" s="1">
        <v>1300</v>
      </c>
      <c r="F281" s="1"/>
      <c r="G281" s="1"/>
      <c r="H281" s="1"/>
      <c r="I281" s="1"/>
      <c r="J281" s="1">
        <f t="shared" si="4"/>
        <v>0</v>
      </c>
      <c r="K281" s="1"/>
    </row>
    <row r="282" spans="1:11" ht="21" customHeight="1" x14ac:dyDescent="0.3">
      <c r="A282" s="1">
        <v>280</v>
      </c>
      <c r="B282" s="10">
        <v>46303</v>
      </c>
      <c r="C282" s="1" t="s">
        <v>73</v>
      </c>
      <c r="D282" s="1" t="s">
        <v>81</v>
      </c>
      <c r="E282" s="1">
        <v>1300</v>
      </c>
      <c r="F282" s="1"/>
      <c r="G282" s="1"/>
      <c r="H282" s="1"/>
      <c r="I282" s="1"/>
      <c r="J282" s="1">
        <f t="shared" si="4"/>
        <v>0</v>
      </c>
      <c r="K282" s="1"/>
    </row>
    <row r="283" spans="1:11" ht="21" customHeight="1" x14ac:dyDescent="0.3">
      <c r="A283" s="1">
        <v>281</v>
      </c>
      <c r="B283" s="10">
        <v>46304</v>
      </c>
      <c r="C283" s="1" t="s">
        <v>73</v>
      </c>
      <c r="D283" s="1" t="s">
        <v>81</v>
      </c>
      <c r="E283" s="1">
        <v>1300</v>
      </c>
      <c r="F283" s="1"/>
      <c r="G283" s="1"/>
      <c r="H283" s="1"/>
      <c r="I283" s="1"/>
      <c r="J283" s="1">
        <f t="shared" si="4"/>
        <v>0</v>
      </c>
      <c r="K283" s="1"/>
    </row>
    <row r="284" spans="1:11" ht="21" customHeight="1" x14ac:dyDescent="0.3">
      <c r="A284" s="1">
        <v>282</v>
      </c>
      <c r="B284" s="10">
        <v>46305</v>
      </c>
      <c r="C284" s="1" t="s">
        <v>73</v>
      </c>
      <c r="D284" s="1" t="s">
        <v>81</v>
      </c>
      <c r="E284" s="1">
        <v>1300</v>
      </c>
      <c r="F284" s="1"/>
      <c r="G284" s="1"/>
      <c r="H284" s="1"/>
      <c r="I284" s="1"/>
      <c r="J284" s="1">
        <f t="shared" si="4"/>
        <v>0</v>
      </c>
      <c r="K284" s="1"/>
    </row>
    <row r="285" spans="1:11" ht="21" customHeight="1" x14ac:dyDescent="0.3">
      <c r="A285" s="1">
        <v>283</v>
      </c>
      <c r="B285" s="10">
        <v>46306</v>
      </c>
      <c r="C285" s="1" t="s">
        <v>73</v>
      </c>
      <c r="D285" s="1" t="s">
        <v>81</v>
      </c>
      <c r="E285" s="1">
        <v>1300</v>
      </c>
      <c r="F285" s="1"/>
      <c r="G285" s="1"/>
      <c r="H285" s="1"/>
      <c r="I285" s="1"/>
      <c r="J285" s="1">
        <f t="shared" si="4"/>
        <v>0</v>
      </c>
      <c r="K285" s="1"/>
    </row>
    <row r="286" spans="1:11" ht="21" customHeight="1" x14ac:dyDescent="0.3">
      <c r="A286" s="1">
        <v>284</v>
      </c>
      <c r="B286" s="10">
        <v>46307</v>
      </c>
      <c r="C286" s="1" t="s">
        <v>73</v>
      </c>
      <c r="D286" s="1" t="s">
        <v>81</v>
      </c>
      <c r="E286" s="1">
        <v>1300</v>
      </c>
      <c r="F286" s="1"/>
      <c r="G286" s="1"/>
      <c r="H286" s="1"/>
      <c r="I286" s="1"/>
      <c r="J286" s="1">
        <f t="shared" si="4"/>
        <v>0</v>
      </c>
      <c r="K286" s="1"/>
    </row>
    <row r="287" spans="1:11" ht="21" customHeight="1" x14ac:dyDescent="0.3">
      <c r="A287" s="1">
        <v>285</v>
      </c>
      <c r="B287" s="10">
        <v>46308</v>
      </c>
      <c r="C287" s="1" t="s">
        <v>73</v>
      </c>
      <c r="D287" s="1" t="s">
        <v>81</v>
      </c>
      <c r="E287" s="1">
        <v>1300</v>
      </c>
      <c r="F287" s="1"/>
      <c r="G287" s="1"/>
      <c r="H287" s="1"/>
      <c r="I287" s="1"/>
      <c r="J287" s="1">
        <f t="shared" si="4"/>
        <v>0</v>
      </c>
      <c r="K287" s="1"/>
    </row>
    <row r="288" spans="1:11" ht="21" customHeight="1" x14ac:dyDescent="0.3">
      <c r="A288" s="1">
        <v>286</v>
      </c>
      <c r="B288" s="10">
        <v>46309</v>
      </c>
      <c r="C288" s="1" t="s">
        <v>73</v>
      </c>
      <c r="D288" s="1" t="s">
        <v>81</v>
      </c>
      <c r="E288" s="1">
        <v>1300</v>
      </c>
      <c r="F288" s="1"/>
      <c r="G288" s="1"/>
      <c r="H288" s="1"/>
      <c r="I288" s="1"/>
      <c r="J288" s="1">
        <f t="shared" si="4"/>
        <v>0</v>
      </c>
      <c r="K288" s="1"/>
    </row>
    <row r="289" spans="1:11" ht="21" customHeight="1" x14ac:dyDescent="0.3">
      <c r="A289" s="1">
        <v>287</v>
      </c>
      <c r="B289" s="10">
        <v>46310</v>
      </c>
      <c r="C289" s="1" t="s">
        <v>73</v>
      </c>
      <c r="D289" s="1" t="s">
        <v>81</v>
      </c>
      <c r="E289" s="1">
        <v>1300</v>
      </c>
      <c r="F289" s="1"/>
      <c r="G289" s="1"/>
      <c r="H289" s="1"/>
      <c r="I289" s="1"/>
      <c r="J289" s="1">
        <f t="shared" si="4"/>
        <v>0</v>
      </c>
      <c r="K289" s="1"/>
    </row>
    <row r="290" spans="1:11" ht="21" customHeight="1" x14ac:dyDescent="0.3">
      <c r="A290" s="1">
        <v>288</v>
      </c>
      <c r="B290" s="10">
        <v>46311</v>
      </c>
      <c r="C290" s="1" t="s">
        <v>73</v>
      </c>
      <c r="D290" s="1" t="s">
        <v>81</v>
      </c>
      <c r="E290" s="1">
        <v>1300</v>
      </c>
      <c r="F290" s="1"/>
      <c r="G290" s="1"/>
      <c r="H290" s="1"/>
      <c r="I290" s="1"/>
      <c r="J290" s="1">
        <f t="shared" si="4"/>
        <v>0</v>
      </c>
      <c r="K290" s="1"/>
    </row>
    <row r="291" spans="1:11" ht="21" customHeight="1" x14ac:dyDescent="0.3">
      <c r="A291" s="1">
        <v>289</v>
      </c>
      <c r="B291" s="10">
        <v>46312</v>
      </c>
      <c r="C291" s="1" t="s">
        <v>73</v>
      </c>
      <c r="D291" s="1" t="s">
        <v>81</v>
      </c>
      <c r="E291" s="1">
        <v>1300</v>
      </c>
      <c r="F291" s="1"/>
      <c r="G291" s="1"/>
      <c r="H291" s="1"/>
      <c r="I291" s="1"/>
      <c r="J291" s="1">
        <f t="shared" si="4"/>
        <v>0</v>
      </c>
      <c r="K291" s="1"/>
    </row>
    <row r="292" spans="1:11" ht="21" customHeight="1" x14ac:dyDescent="0.3">
      <c r="A292" s="1">
        <v>290</v>
      </c>
      <c r="B292" s="10">
        <v>46313</v>
      </c>
      <c r="C292" s="1" t="s">
        <v>73</v>
      </c>
      <c r="D292" s="1" t="s">
        <v>81</v>
      </c>
      <c r="E292" s="1">
        <v>1300</v>
      </c>
      <c r="F292" s="1"/>
      <c r="G292" s="1"/>
      <c r="H292" s="1"/>
      <c r="I292" s="1"/>
      <c r="J292" s="1">
        <f t="shared" si="4"/>
        <v>0</v>
      </c>
      <c r="K292" s="1"/>
    </row>
    <row r="293" spans="1:11" ht="21" customHeight="1" x14ac:dyDescent="0.3">
      <c r="A293" s="1">
        <v>291</v>
      </c>
      <c r="B293" s="10">
        <v>46314</v>
      </c>
      <c r="C293" s="1" t="s">
        <v>73</v>
      </c>
      <c r="D293" s="1" t="s">
        <v>81</v>
      </c>
      <c r="E293" s="1">
        <v>1300</v>
      </c>
      <c r="F293" s="1"/>
      <c r="G293" s="1"/>
      <c r="H293" s="1"/>
      <c r="I293" s="1"/>
      <c r="J293" s="1">
        <f t="shared" si="4"/>
        <v>0</v>
      </c>
      <c r="K293" s="1"/>
    </row>
    <row r="294" spans="1:11" ht="21" customHeight="1" x14ac:dyDescent="0.3">
      <c r="A294" s="1">
        <v>292</v>
      </c>
      <c r="B294" s="10">
        <v>46315</v>
      </c>
      <c r="C294" s="1" t="s">
        <v>73</v>
      </c>
      <c r="D294" s="1" t="s">
        <v>81</v>
      </c>
      <c r="E294" s="1">
        <v>1300</v>
      </c>
      <c r="F294" s="1"/>
      <c r="G294" s="1"/>
      <c r="H294" s="1"/>
      <c r="I294" s="1"/>
      <c r="J294" s="1">
        <f t="shared" si="4"/>
        <v>0</v>
      </c>
      <c r="K294" s="1"/>
    </row>
    <row r="295" spans="1:11" ht="21" customHeight="1" x14ac:dyDescent="0.3">
      <c r="A295" s="1">
        <v>293</v>
      </c>
      <c r="B295" s="10">
        <v>46316</v>
      </c>
      <c r="C295" s="1" t="s">
        <v>73</v>
      </c>
      <c r="D295" s="1" t="s">
        <v>81</v>
      </c>
      <c r="E295" s="1">
        <v>1300</v>
      </c>
      <c r="F295" s="1"/>
      <c r="G295" s="1"/>
      <c r="H295" s="1"/>
      <c r="I295" s="1"/>
      <c r="J295" s="1">
        <f t="shared" si="4"/>
        <v>0</v>
      </c>
      <c r="K295" s="1"/>
    </row>
    <row r="296" spans="1:11" ht="21" customHeight="1" x14ac:dyDescent="0.3">
      <c r="A296" s="1">
        <v>294</v>
      </c>
      <c r="B296" s="10">
        <v>46317</v>
      </c>
      <c r="C296" s="1" t="s">
        <v>73</v>
      </c>
      <c r="D296" s="1" t="s">
        <v>81</v>
      </c>
      <c r="E296" s="1">
        <v>1300</v>
      </c>
      <c r="F296" s="1"/>
      <c r="G296" s="1"/>
      <c r="H296" s="1"/>
      <c r="I296" s="1"/>
      <c r="J296" s="1">
        <f t="shared" si="4"/>
        <v>0</v>
      </c>
      <c r="K296" s="1"/>
    </row>
    <row r="297" spans="1:11" ht="21" customHeight="1" x14ac:dyDescent="0.3">
      <c r="A297" s="1">
        <v>295</v>
      </c>
      <c r="B297" s="10">
        <v>46318</v>
      </c>
      <c r="C297" s="1" t="s">
        <v>73</v>
      </c>
      <c r="D297" s="1" t="s">
        <v>81</v>
      </c>
      <c r="E297" s="1">
        <v>1300</v>
      </c>
      <c r="F297" s="1"/>
      <c r="G297" s="1"/>
      <c r="H297" s="1"/>
      <c r="I297" s="1"/>
      <c r="J297" s="1">
        <f t="shared" si="4"/>
        <v>0</v>
      </c>
      <c r="K297" s="1"/>
    </row>
    <row r="298" spans="1:11" ht="21" customHeight="1" x14ac:dyDescent="0.3">
      <c r="A298" s="1">
        <v>296</v>
      </c>
      <c r="B298" s="10">
        <v>46319</v>
      </c>
      <c r="C298" s="1" t="s">
        <v>73</v>
      </c>
      <c r="D298" s="1" t="s">
        <v>81</v>
      </c>
      <c r="E298" s="1">
        <v>1300</v>
      </c>
      <c r="F298" s="1"/>
      <c r="G298" s="1"/>
      <c r="H298" s="1"/>
      <c r="I298" s="1"/>
      <c r="J298" s="1">
        <f t="shared" si="4"/>
        <v>0</v>
      </c>
      <c r="K298" s="1"/>
    </row>
    <row r="299" spans="1:11" ht="21" customHeight="1" x14ac:dyDescent="0.3">
      <c r="A299" s="1">
        <v>297</v>
      </c>
      <c r="B299" s="10">
        <v>46320</v>
      </c>
      <c r="C299" s="1" t="s">
        <v>73</v>
      </c>
      <c r="D299" s="1" t="s">
        <v>81</v>
      </c>
      <c r="E299" s="1">
        <v>1300</v>
      </c>
      <c r="F299" s="1"/>
      <c r="G299" s="1"/>
      <c r="H299" s="1"/>
      <c r="I299" s="1"/>
      <c r="J299" s="1">
        <f t="shared" si="4"/>
        <v>0</v>
      </c>
      <c r="K299" s="1"/>
    </row>
    <row r="300" spans="1:11" ht="21" customHeight="1" x14ac:dyDescent="0.3">
      <c r="A300" s="1">
        <v>298</v>
      </c>
      <c r="B300" s="10">
        <v>46321</v>
      </c>
      <c r="C300" s="1" t="s">
        <v>73</v>
      </c>
      <c r="D300" s="1" t="s">
        <v>81</v>
      </c>
      <c r="E300" s="1">
        <v>1300</v>
      </c>
      <c r="F300" s="1"/>
      <c r="G300" s="1"/>
      <c r="H300" s="1"/>
      <c r="I300" s="1"/>
      <c r="J300" s="1">
        <f t="shared" si="4"/>
        <v>0</v>
      </c>
      <c r="K300" s="1"/>
    </row>
    <row r="301" spans="1:11" ht="21" customHeight="1" x14ac:dyDescent="0.3">
      <c r="A301" s="1">
        <v>299</v>
      </c>
      <c r="B301" s="10">
        <v>46322</v>
      </c>
      <c r="C301" s="1" t="s">
        <v>73</v>
      </c>
      <c r="D301" s="1" t="s">
        <v>81</v>
      </c>
      <c r="E301" s="1">
        <v>1300</v>
      </c>
      <c r="F301" s="1"/>
      <c r="G301" s="1"/>
      <c r="H301" s="1"/>
      <c r="I301" s="1"/>
      <c r="J301" s="1">
        <f t="shared" si="4"/>
        <v>0</v>
      </c>
      <c r="K301" s="1"/>
    </row>
    <row r="302" spans="1:11" ht="21" customHeight="1" x14ac:dyDescent="0.3">
      <c r="A302" s="1">
        <v>300</v>
      </c>
      <c r="B302" s="10">
        <v>46323</v>
      </c>
      <c r="C302" s="1" t="s">
        <v>73</v>
      </c>
      <c r="D302" s="1" t="s">
        <v>81</v>
      </c>
      <c r="E302" s="1">
        <v>1300</v>
      </c>
      <c r="F302" s="1"/>
      <c r="G302" s="1"/>
      <c r="H302" s="1"/>
      <c r="I302" s="1"/>
      <c r="J302" s="1">
        <f t="shared" si="4"/>
        <v>0</v>
      </c>
      <c r="K302" s="1"/>
    </row>
    <row r="303" spans="1:11" ht="21" customHeight="1" x14ac:dyDescent="0.3">
      <c r="A303" s="1">
        <v>301</v>
      </c>
      <c r="B303" s="10">
        <v>46324</v>
      </c>
      <c r="C303" s="1" t="s">
        <v>73</v>
      </c>
      <c r="D303" s="1" t="s">
        <v>81</v>
      </c>
      <c r="E303" s="1">
        <v>1300</v>
      </c>
      <c r="F303" s="1"/>
      <c r="G303" s="1"/>
      <c r="H303" s="1"/>
      <c r="I303" s="1"/>
      <c r="J303" s="1">
        <f t="shared" si="4"/>
        <v>0</v>
      </c>
      <c r="K303" s="1"/>
    </row>
    <row r="304" spans="1:11" ht="21" customHeight="1" x14ac:dyDescent="0.3">
      <c r="A304" s="1">
        <v>302</v>
      </c>
      <c r="B304" s="10">
        <v>46325</v>
      </c>
      <c r="C304" s="1" t="s">
        <v>73</v>
      </c>
      <c r="D304" s="1" t="s">
        <v>81</v>
      </c>
      <c r="E304" s="1">
        <v>1300</v>
      </c>
      <c r="F304" s="1"/>
      <c r="G304" s="1"/>
      <c r="H304" s="1"/>
      <c r="I304" s="1"/>
      <c r="J304" s="1">
        <f t="shared" si="4"/>
        <v>0</v>
      </c>
      <c r="K304" s="1"/>
    </row>
    <row r="305" spans="1:11" ht="21" customHeight="1" x14ac:dyDescent="0.3">
      <c r="A305" s="1">
        <v>303</v>
      </c>
      <c r="B305" s="10">
        <v>46326</v>
      </c>
      <c r="C305" s="1" t="s">
        <v>73</v>
      </c>
      <c r="D305" s="1" t="s">
        <v>81</v>
      </c>
      <c r="E305" s="1">
        <v>1300</v>
      </c>
      <c r="F305" s="1"/>
      <c r="G305" s="1"/>
      <c r="H305" s="1"/>
      <c r="I305" s="1"/>
      <c r="J305" s="1">
        <f t="shared" si="4"/>
        <v>0</v>
      </c>
      <c r="K305" s="1"/>
    </row>
    <row r="306" spans="1:11" ht="21" customHeight="1" x14ac:dyDescent="0.3">
      <c r="A306" s="1">
        <v>304</v>
      </c>
      <c r="B306" s="10">
        <v>46327</v>
      </c>
      <c r="C306" s="1" t="s">
        <v>73</v>
      </c>
      <c r="D306" s="1" t="s">
        <v>81</v>
      </c>
      <c r="E306" s="1">
        <v>1300</v>
      </c>
      <c r="F306" s="1"/>
      <c r="G306" s="1"/>
      <c r="H306" s="1"/>
      <c r="I306" s="1"/>
      <c r="J306" s="1">
        <f t="shared" si="4"/>
        <v>0</v>
      </c>
      <c r="K306" s="1"/>
    </row>
    <row r="307" spans="1:11" ht="21" customHeight="1" x14ac:dyDescent="0.3">
      <c r="A307" s="1">
        <v>305</v>
      </c>
      <c r="B307" s="10">
        <v>46328</v>
      </c>
      <c r="C307" s="1" t="s">
        <v>73</v>
      </c>
      <c r="D307" s="1" t="s">
        <v>81</v>
      </c>
      <c r="E307" s="1">
        <v>1300</v>
      </c>
      <c r="F307" s="1"/>
      <c r="G307" s="1"/>
      <c r="H307" s="1"/>
      <c r="I307" s="1"/>
      <c r="J307" s="1">
        <f t="shared" si="4"/>
        <v>0</v>
      </c>
      <c r="K307" s="1"/>
    </row>
    <row r="308" spans="1:11" ht="21" customHeight="1" x14ac:dyDescent="0.3">
      <c r="A308" s="1">
        <v>306</v>
      </c>
      <c r="B308" s="10">
        <v>46329</v>
      </c>
      <c r="C308" s="1" t="s">
        <v>73</v>
      </c>
      <c r="D308" s="1" t="s">
        <v>81</v>
      </c>
      <c r="E308" s="1">
        <v>1300</v>
      </c>
      <c r="F308" s="1"/>
      <c r="G308" s="1"/>
      <c r="H308" s="1"/>
      <c r="I308" s="1"/>
      <c r="J308" s="1">
        <f t="shared" si="4"/>
        <v>0</v>
      </c>
      <c r="K308" s="1"/>
    </row>
    <row r="309" spans="1:11" ht="21" customHeight="1" x14ac:dyDescent="0.3">
      <c r="A309" s="1">
        <v>307</v>
      </c>
      <c r="B309" s="10">
        <v>46330</v>
      </c>
      <c r="C309" s="1" t="s">
        <v>73</v>
      </c>
      <c r="D309" s="1" t="s">
        <v>81</v>
      </c>
      <c r="E309" s="1">
        <v>1300</v>
      </c>
      <c r="F309" s="1"/>
      <c r="G309" s="1"/>
      <c r="H309" s="1"/>
      <c r="I309" s="1"/>
      <c r="J309" s="1">
        <f t="shared" si="4"/>
        <v>0</v>
      </c>
      <c r="K309" s="1"/>
    </row>
    <row r="310" spans="1:11" ht="21" customHeight="1" x14ac:dyDescent="0.3">
      <c r="A310" s="1">
        <v>308</v>
      </c>
      <c r="B310" s="10">
        <v>46331</v>
      </c>
      <c r="C310" s="1" t="s">
        <v>73</v>
      </c>
      <c r="D310" s="1" t="s">
        <v>81</v>
      </c>
      <c r="E310" s="1">
        <v>1300</v>
      </c>
      <c r="F310" s="1"/>
      <c r="G310" s="1"/>
      <c r="H310" s="1"/>
      <c r="I310" s="1"/>
      <c r="J310" s="1">
        <f t="shared" si="4"/>
        <v>0</v>
      </c>
      <c r="K310" s="1"/>
    </row>
    <row r="311" spans="1:11" ht="21" customHeight="1" x14ac:dyDescent="0.3">
      <c r="A311" s="1">
        <v>309</v>
      </c>
      <c r="B311" s="10">
        <v>46332</v>
      </c>
      <c r="C311" s="1" t="s">
        <v>73</v>
      </c>
      <c r="D311" s="1" t="s">
        <v>81</v>
      </c>
      <c r="E311" s="1">
        <v>1300</v>
      </c>
      <c r="F311" s="1"/>
      <c r="G311" s="1"/>
      <c r="H311" s="1"/>
      <c r="I311" s="1"/>
      <c r="J311" s="1">
        <f t="shared" si="4"/>
        <v>0</v>
      </c>
      <c r="K311" s="1"/>
    </row>
    <row r="312" spans="1:11" ht="21" customHeight="1" x14ac:dyDescent="0.3">
      <c r="A312" s="1">
        <v>310</v>
      </c>
      <c r="B312" s="10">
        <v>46333</v>
      </c>
      <c r="C312" s="1" t="s">
        <v>73</v>
      </c>
      <c r="D312" s="1" t="s">
        <v>81</v>
      </c>
      <c r="E312" s="1">
        <v>1300</v>
      </c>
      <c r="F312" s="1"/>
      <c r="G312" s="1"/>
      <c r="H312" s="1"/>
      <c r="I312" s="1"/>
      <c r="J312" s="1">
        <f t="shared" si="4"/>
        <v>0</v>
      </c>
      <c r="K312" s="1"/>
    </row>
    <row r="313" spans="1:11" ht="21" customHeight="1" x14ac:dyDescent="0.3">
      <c r="A313" s="1">
        <v>311</v>
      </c>
      <c r="B313" s="10">
        <v>46334</v>
      </c>
      <c r="C313" s="1" t="s">
        <v>73</v>
      </c>
      <c r="D313" s="1" t="s">
        <v>81</v>
      </c>
      <c r="E313" s="1">
        <v>1300</v>
      </c>
      <c r="F313" s="1"/>
      <c r="G313" s="1"/>
      <c r="H313" s="1"/>
      <c r="I313" s="1"/>
      <c r="J313" s="1">
        <f t="shared" si="4"/>
        <v>0</v>
      </c>
      <c r="K313" s="1"/>
    </row>
    <row r="314" spans="1:11" ht="21" customHeight="1" x14ac:dyDescent="0.3">
      <c r="A314" s="1">
        <v>312</v>
      </c>
      <c r="B314" s="10">
        <v>46335</v>
      </c>
      <c r="C314" s="1" t="s">
        <v>73</v>
      </c>
      <c r="D314" s="1" t="s">
        <v>81</v>
      </c>
      <c r="E314" s="1">
        <v>1300</v>
      </c>
      <c r="F314" s="1"/>
      <c r="G314" s="1"/>
      <c r="H314" s="1"/>
      <c r="I314" s="1"/>
      <c r="J314" s="1">
        <f t="shared" si="4"/>
        <v>0</v>
      </c>
      <c r="K314" s="1"/>
    </row>
    <row r="315" spans="1:11" ht="21" customHeight="1" x14ac:dyDescent="0.3">
      <c r="A315" s="1">
        <v>313</v>
      </c>
      <c r="B315" s="10">
        <v>46336</v>
      </c>
      <c r="C315" s="1" t="s">
        <v>73</v>
      </c>
      <c r="D315" s="1" t="s">
        <v>81</v>
      </c>
      <c r="E315" s="1">
        <v>1300</v>
      </c>
      <c r="F315" s="1"/>
      <c r="G315" s="1"/>
      <c r="H315" s="1"/>
      <c r="I315" s="1"/>
      <c r="J315" s="1">
        <f t="shared" si="4"/>
        <v>0</v>
      </c>
      <c r="K315" s="1"/>
    </row>
    <row r="316" spans="1:11" ht="21" customHeight="1" x14ac:dyDescent="0.3">
      <c r="A316" s="1">
        <v>314</v>
      </c>
      <c r="B316" s="10">
        <v>46337</v>
      </c>
      <c r="C316" s="1" t="s">
        <v>73</v>
      </c>
      <c r="D316" s="1" t="s">
        <v>81</v>
      </c>
      <c r="E316" s="1">
        <v>1300</v>
      </c>
      <c r="F316" s="1"/>
      <c r="G316" s="1"/>
      <c r="H316" s="1"/>
      <c r="I316" s="1"/>
      <c r="J316" s="1">
        <f t="shared" si="4"/>
        <v>0</v>
      </c>
      <c r="K316" s="1"/>
    </row>
    <row r="317" spans="1:11" ht="21" customHeight="1" x14ac:dyDescent="0.3">
      <c r="A317" s="1">
        <v>315</v>
      </c>
      <c r="B317" s="10">
        <v>46338</v>
      </c>
      <c r="C317" s="1" t="s">
        <v>73</v>
      </c>
      <c r="D317" s="1" t="s">
        <v>81</v>
      </c>
      <c r="E317" s="1">
        <v>1300</v>
      </c>
      <c r="F317" s="1"/>
      <c r="G317" s="1"/>
      <c r="H317" s="1"/>
      <c r="I317" s="1"/>
      <c r="J317" s="1">
        <f t="shared" si="4"/>
        <v>0</v>
      </c>
      <c r="K317" s="1"/>
    </row>
    <row r="318" spans="1:11" ht="21" customHeight="1" x14ac:dyDescent="0.3">
      <c r="A318" s="1">
        <v>316</v>
      </c>
      <c r="B318" s="10">
        <v>46339</v>
      </c>
      <c r="C318" s="1" t="s">
        <v>73</v>
      </c>
      <c r="D318" s="1" t="s">
        <v>81</v>
      </c>
      <c r="E318" s="1">
        <v>1300</v>
      </c>
      <c r="F318" s="1"/>
      <c r="G318" s="1"/>
      <c r="H318" s="1"/>
      <c r="I318" s="1"/>
      <c r="J318" s="1">
        <f t="shared" si="4"/>
        <v>0</v>
      </c>
      <c r="K318" s="1"/>
    </row>
    <row r="319" spans="1:11" ht="21" customHeight="1" x14ac:dyDescent="0.3">
      <c r="A319" s="1">
        <v>317</v>
      </c>
      <c r="B319" s="10">
        <v>46340</v>
      </c>
      <c r="C319" s="1" t="s">
        <v>73</v>
      </c>
      <c r="D319" s="1" t="s">
        <v>81</v>
      </c>
      <c r="E319" s="1">
        <v>1300</v>
      </c>
      <c r="F319" s="1"/>
      <c r="G319" s="1"/>
      <c r="H319" s="1"/>
      <c r="I319" s="1"/>
      <c r="J319" s="1">
        <f t="shared" si="4"/>
        <v>0</v>
      </c>
      <c r="K319" s="1"/>
    </row>
    <row r="320" spans="1:11" ht="21" customHeight="1" x14ac:dyDescent="0.3">
      <c r="A320" s="1">
        <v>318</v>
      </c>
      <c r="B320" s="10">
        <v>46341</v>
      </c>
      <c r="C320" s="1" t="s">
        <v>73</v>
      </c>
      <c r="D320" s="1" t="s">
        <v>81</v>
      </c>
      <c r="E320" s="1">
        <v>1300</v>
      </c>
      <c r="F320" s="1"/>
      <c r="G320" s="1"/>
      <c r="H320" s="1"/>
      <c r="I320" s="1"/>
      <c r="J320" s="1">
        <f t="shared" si="4"/>
        <v>0</v>
      </c>
      <c r="K320" s="1"/>
    </row>
    <row r="321" spans="1:11" ht="21" customHeight="1" x14ac:dyDescent="0.3">
      <c r="A321" s="1">
        <v>319</v>
      </c>
      <c r="B321" s="10">
        <v>46342</v>
      </c>
      <c r="C321" s="1" t="s">
        <v>73</v>
      </c>
      <c r="D321" s="1" t="s">
        <v>81</v>
      </c>
      <c r="E321" s="1">
        <v>1300</v>
      </c>
      <c r="F321" s="1"/>
      <c r="G321" s="1"/>
      <c r="H321" s="1"/>
      <c r="I321" s="1"/>
      <c r="J321" s="1">
        <f t="shared" si="4"/>
        <v>0</v>
      </c>
      <c r="K321" s="1"/>
    </row>
    <row r="322" spans="1:11" ht="21" customHeight="1" x14ac:dyDescent="0.3">
      <c r="A322" s="1">
        <v>320</v>
      </c>
      <c r="B322" s="10">
        <v>46343</v>
      </c>
      <c r="C322" s="1" t="s">
        <v>73</v>
      </c>
      <c r="D322" s="1" t="s">
        <v>81</v>
      </c>
      <c r="E322" s="1">
        <v>1300</v>
      </c>
      <c r="F322" s="1"/>
      <c r="G322" s="1"/>
      <c r="H322" s="1"/>
      <c r="I322" s="1"/>
      <c r="J322" s="1">
        <f t="shared" si="4"/>
        <v>0</v>
      </c>
      <c r="K322" s="1"/>
    </row>
    <row r="323" spans="1:11" ht="21" customHeight="1" x14ac:dyDescent="0.3">
      <c r="A323" s="1">
        <v>321</v>
      </c>
      <c r="B323" s="10">
        <v>46344</v>
      </c>
      <c r="C323" s="1" t="s">
        <v>73</v>
      </c>
      <c r="D323" s="1" t="s">
        <v>81</v>
      </c>
      <c r="E323" s="1">
        <v>1300</v>
      </c>
      <c r="F323" s="1"/>
      <c r="G323" s="1"/>
      <c r="H323" s="1"/>
      <c r="I323" s="1"/>
      <c r="J323" s="1">
        <f t="shared" si="4"/>
        <v>0</v>
      </c>
      <c r="K323" s="1"/>
    </row>
    <row r="324" spans="1:11" ht="21" customHeight="1" x14ac:dyDescent="0.3">
      <c r="A324" s="1">
        <v>322</v>
      </c>
      <c r="B324" s="10">
        <v>46345</v>
      </c>
      <c r="C324" s="1" t="s">
        <v>73</v>
      </c>
      <c r="D324" s="1" t="s">
        <v>81</v>
      </c>
      <c r="E324" s="1">
        <v>1300</v>
      </c>
      <c r="F324" s="1"/>
      <c r="G324" s="1"/>
      <c r="H324" s="1"/>
      <c r="I324" s="1"/>
      <c r="J324" s="1">
        <f t="shared" ref="J324:J367" si="5">E324*F324-G324-H324+I324</f>
        <v>0</v>
      </c>
      <c r="K324" s="1"/>
    </row>
    <row r="325" spans="1:11" ht="21" customHeight="1" x14ac:dyDescent="0.3">
      <c r="A325" s="1">
        <v>323</v>
      </c>
      <c r="B325" s="10">
        <v>46346</v>
      </c>
      <c r="C325" s="1" t="s">
        <v>73</v>
      </c>
      <c r="D325" s="1" t="s">
        <v>81</v>
      </c>
      <c r="E325" s="1">
        <v>1300</v>
      </c>
      <c r="F325" s="1"/>
      <c r="G325" s="1"/>
      <c r="H325" s="1"/>
      <c r="I325" s="1"/>
      <c r="J325" s="1">
        <f t="shared" si="5"/>
        <v>0</v>
      </c>
      <c r="K325" s="1"/>
    </row>
    <row r="326" spans="1:11" ht="21" customHeight="1" x14ac:dyDescent="0.3">
      <c r="A326" s="1">
        <v>324</v>
      </c>
      <c r="B326" s="10">
        <v>46347</v>
      </c>
      <c r="C326" s="1" t="s">
        <v>73</v>
      </c>
      <c r="D326" s="1" t="s">
        <v>81</v>
      </c>
      <c r="E326" s="1">
        <v>1300</v>
      </c>
      <c r="F326" s="1"/>
      <c r="G326" s="1"/>
      <c r="H326" s="1"/>
      <c r="I326" s="1"/>
      <c r="J326" s="1">
        <f t="shared" si="5"/>
        <v>0</v>
      </c>
      <c r="K326" s="1"/>
    </row>
    <row r="327" spans="1:11" ht="21" customHeight="1" x14ac:dyDescent="0.3">
      <c r="A327" s="1">
        <v>325</v>
      </c>
      <c r="B327" s="10">
        <v>46348</v>
      </c>
      <c r="C327" s="1" t="s">
        <v>73</v>
      </c>
      <c r="D327" s="1" t="s">
        <v>81</v>
      </c>
      <c r="E327" s="1">
        <v>1300</v>
      </c>
      <c r="F327" s="1"/>
      <c r="G327" s="1"/>
      <c r="H327" s="1"/>
      <c r="I327" s="1"/>
      <c r="J327" s="1">
        <f t="shared" si="5"/>
        <v>0</v>
      </c>
      <c r="K327" s="1"/>
    </row>
    <row r="328" spans="1:11" ht="21" customHeight="1" x14ac:dyDescent="0.3">
      <c r="A328" s="1">
        <v>326</v>
      </c>
      <c r="B328" s="10">
        <v>46349</v>
      </c>
      <c r="C328" s="1" t="s">
        <v>73</v>
      </c>
      <c r="D328" s="1" t="s">
        <v>81</v>
      </c>
      <c r="E328" s="1">
        <v>1300</v>
      </c>
      <c r="F328" s="1"/>
      <c r="G328" s="1"/>
      <c r="H328" s="1"/>
      <c r="I328" s="1"/>
      <c r="J328" s="1">
        <f t="shared" si="5"/>
        <v>0</v>
      </c>
      <c r="K328" s="1"/>
    </row>
    <row r="329" spans="1:11" ht="21" customHeight="1" x14ac:dyDescent="0.3">
      <c r="A329" s="1">
        <v>327</v>
      </c>
      <c r="B329" s="10">
        <v>46350</v>
      </c>
      <c r="C329" s="1" t="s">
        <v>73</v>
      </c>
      <c r="D329" s="1" t="s">
        <v>81</v>
      </c>
      <c r="E329" s="1">
        <v>1300</v>
      </c>
      <c r="F329" s="1"/>
      <c r="G329" s="1"/>
      <c r="H329" s="1"/>
      <c r="I329" s="1"/>
      <c r="J329" s="1">
        <f t="shared" si="5"/>
        <v>0</v>
      </c>
      <c r="K329" s="1"/>
    </row>
    <row r="330" spans="1:11" ht="21" customHeight="1" x14ac:dyDescent="0.3">
      <c r="A330" s="1">
        <v>328</v>
      </c>
      <c r="B330" s="10">
        <v>46351</v>
      </c>
      <c r="C330" s="1" t="s">
        <v>73</v>
      </c>
      <c r="D330" s="1" t="s">
        <v>81</v>
      </c>
      <c r="E330" s="1">
        <v>1300</v>
      </c>
      <c r="F330" s="1"/>
      <c r="G330" s="1"/>
      <c r="H330" s="1"/>
      <c r="I330" s="1"/>
      <c r="J330" s="1">
        <f t="shared" si="5"/>
        <v>0</v>
      </c>
      <c r="K330" s="1"/>
    </row>
    <row r="331" spans="1:11" ht="21" customHeight="1" x14ac:dyDescent="0.3">
      <c r="A331" s="1">
        <v>329</v>
      </c>
      <c r="B331" s="10">
        <v>46352</v>
      </c>
      <c r="C331" s="1" t="s">
        <v>73</v>
      </c>
      <c r="D331" s="1" t="s">
        <v>81</v>
      </c>
      <c r="E331" s="1">
        <v>1300</v>
      </c>
      <c r="F331" s="1"/>
      <c r="G331" s="1"/>
      <c r="H331" s="1"/>
      <c r="I331" s="1"/>
      <c r="J331" s="1">
        <f t="shared" si="5"/>
        <v>0</v>
      </c>
      <c r="K331" s="1"/>
    </row>
    <row r="332" spans="1:11" ht="21" customHeight="1" x14ac:dyDescent="0.3">
      <c r="A332" s="1">
        <v>330</v>
      </c>
      <c r="B332" s="10">
        <v>46353</v>
      </c>
      <c r="C332" s="1" t="s">
        <v>73</v>
      </c>
      <c r="D332" s="1" t="s">
        <v>81</v>
      </c>
      <c r="E332" s="1">
        <v>1300</v>
      </c>
      <c r="F332" s="1"/>
      <c r="G332" s="1"/>
      <c r="H332" s="1"/>
      <c r="I332" s="1"/>
      <c r="J332" s="1">
        <f t="shared" si="5"/>
        <v>0</v>
      </c>
      <c r="K332" s="1"/>
    </row>
    <row r="333" spans="1:11" ht="21" customHeight="1" x14ac:dyDescent="0.3">
      <c r="A333" s="1">
        <v>331</v>
      </c>
      <c r="B333" s="10">
        <v>46354</v>
      </c>
      <c r="C333" s="1" t="s">
        <v>73</v>
      </c>
      <c r="D333" s="1" t="s">
        <v>81</v>
      </c>
      <c r="E333" s="1">
        <v>1300</v>
      </c>
      <c r="F333" s="1"/>
      <c r="G333" s="1"/>
      <c r="H333" s="1"/>
      <c r="I333" s="1"/>
      <c r="J333" s="1">
        <f t="shared" si="5"/>
        <v>0</v>
      </c>
      <c r="K333" s="1"/>
    </row>
    <row r="334" spans="1:11" ht="21" customHeight="1" x14ac:dyDescent="0.3">
      <c r="A334" s="1">
        <v>332</v>
      </c>
      <c r="B334" s="10">
        <v>46355</v>
      </c>
      <c r="C334" s="1" t="s">
        <v>73</v>
      </c>
      <c r="D334" s="1" t="s">
        <v>81</v>
      </c>
      <c r="E334" s="1">
        <v>1300</v>
      </c>
      <c r="F334" s="1"/>
      <c r="G334" s="1"/>
      <c r="H334" s="1"/>
      <c r="I334" s="1"/>
      <c r="J334" s="1">
        <f t="shared" si="5"/>
        <v>0</v>
      </c>
      <c r="K334" s="1"/>
    </row>
    <row r="335" spans="1:11" ht="21" customHeight="1" x14ac:dyDescent="0.3">
      <c r="A335" s="1">
        <v>333</v>
      </c>
      <c r="B335" s="10">
        <v>46356</v>
      </c>
      <c r="C335" s="1" t="s">
        <v>73</v>
      </c>
      <c r="D335" s="1" t="s">
        <v>81</v>
      </c>
      <c r="E335" s="1">
        <v>1300</v>
      </c>
      <c r="F335" s="1"/>
      <c r="G335" s="1"/>
      <c r="H335" s="1"/>
      <c r="I335" s="1"/>
      <c r="J335" s="1">
        <f t="shared" si="5"/>
        <v>0</v>
      </c>
      <c r="K335" s="1"/>
    </row>
    <row r="336" spans="1:11" ht="21" customHeight="1" x14ac:dyDescent="0.3">
      <c r="A336" s="1">
        <v>334</v>
      </c>
      <c r="B336" s="10">
        <v>46357</v>
      </c>
      <c r="C336" s="1" t="s">
        <v>73</v>
      </c>
      <c r="D336" s="1" t="s">
        <v>81</v>
      </c>
      <c r="E336" s="1">
        <v>1300</v>
      </c>
      <c r="F336" s="1"/>
      <c r="G336" s="1"/>
      <c r="H336" s="1"/>
      <c r="I336" s="1"/>
      <c r="J336" s="1">
        <f t="shared" si="5"/>
        <v>0</v>
      </c>
      <c r="K336" s="1"/>
    </row>
    <row r="337" spans="1:11" ht="21" customHeight="1" x14ac:dyDescent="0.3">
      <c r="A337" s="1">
        <v>335</v>
      </c>
      <c r="B337" s="10">
        <v>46358</v>
      </c>
      <c r="C337" s="1" t="s">
        <v>73</v>
      </c>
      <c r="D337" s="1" t="s">
        <v>81</v>
      </c>
      <c r="E337" s="1">
        <v>1300</v>
      </c>
      <c r="F337" s="1"/>
      <c r="G337" s="1"/>
      <c r="H337" s="1"/>
      <c r="I337" s="1"/>
      <c r="J337" s="1">
        <f t="shared" si="5"/>
        <v>0</v>
      </c>
      <c r="K337" s="1"/>
    </row>
    <row r="338" spans="1:11" ht="21" customHeight="1" x14ac:dyDescent="0.3">
      <c r="A338" s="1">
        <v>336</v>
      </c>
      <c r="B338" s="10">
        <v>46359</v>
      </c>
      <c r="C338" s="1" t="s">
        <v>73</v>
      </c>
      <c r="D338" s="1" t="s">
        <v>81</v>
      </c>
      <c r="E338" s="1">
        <v>1300</v>
      </c>
      <c r="F338" s="1"/>
      <c r="G338" s="1"/>
      <c r="H338" s="1"/>
      <c r="I338" s="1"/>
      <c r="J338" s="1">
        <f t="shared" si="5"/>
        <v>0</v>
      </c>
      <c r="K338" s="1"/>
    </row>
    <row r="339" spans="1:11" ht="21" customHeight="1" x14ac:dyDescent="0.3">
      <c r="A339" s="1">
        <v>337</v>
      </c>
      <c r="B339" s="10">
        <v>46360</v>
      </c>
      <c r="C339" s="1" t="s">
        <v>73</v>
      </c>
      <c r="D339" s="1" t="s">
        <v>81</v>
      </c>
      <c r="E339" s="1">
        <v>1300</v>
      </c>
      <c r="F339" s="1"/>
      <c r="G339" s="1"/>
      <c r="H339" s="1"/>
      <c r="I339" s="1"/>
      <c r="J339" s="1">
        <f t="shared" si="5"/>
        <v>0</v>
      </c>
      <c r="K339" s="1"/>
    </row>
    <row r="340" spans="1:11" ht="21" customHeight="1" x14ac:dyDescent="0.3">
      <c r="A340" s="1">
        <v>338</v>
      </c>
      <c r="B340" s="10">
        <v>46361</v>
      </c>
      <c r="C340" s="1" t="s">
        <v>73</v>
      </c>
      <c r="D340" s="1" t="s">
        <v>81</v>
      </c>
      <c r="E340" s="1">
        <v>1300</v>
      </c>
      <c r="F340" s="1"/>
      <c r="G340" s="1"/>
      <c r="H340" s="1"/>
      <c r="I340" s="1"/>
      <c r="J340" s="1">
        <f t="shared" si="5"/>
        <v>0</v>
      </c>
      <c r="K340" s="1"/>
    </row>
    <row r="341" spans="1:11" ht="21" customHeight="1" x14ac:dyDescent="0.3">
      <c r="A341" s="1">
        <v>339</v>
      </c>
      <c r="B341" s="10">
        <v>46362</v>
      </c>
      <c r="C341" s="1" t="s">
        <v>73</v>
      </c>
      <c r="D341" s="1" t="s">
        <v>81</v>
      </c>
      <c r="E341" s="1">
        <v>1300</v>
      </c>
      <c r="F341" s="1"/>
      <c r="G341" s="1"/>
      <c r="H341" s="1"/>
      <c r="I341" s="1"/>
      <c r="J341" s="1">
        <f t="shared" si="5"/>
        <v>0</v>
      </c>
      <c r="K341" s="1"/>
    </row>
    <row r="342" spans="1:11" ht="21" customHeight="1" x14ac:dyDescent="0.3">
      <c r="A342" s="1">
        <v>340</v>
      </c>
      <c r="B342" s="10">
        <v>46363</v>
      </c>
      <c r="C342" s="1" t="s">
        <v>73</v>
      </c>
      <c r="D342" s="1" t="s">
        <v>81</v>
      </c>
      <c r="E342" s="1">
        <v>1300</v>
      </c>
      <c r="F342" s="1"/>
      <c r="G342" s="1"/>
      <c r="H342" s="1"/>
      <c r="I342" s="1"/>
      <c r="J342" s="1">
        <f t="shared" si="5"/>
        <v>0</v>
      </c>
      <c r="K342" s="1"/>
    </row>
    <row r="343" spans="1:11" ht="21" customHeight="1" x14ac:dyDescent="0.3">
      <c r="A343" s="1">
        <v>341</v>
      </c>
      <c r="B343" s="10">
        <v>46364</v>
      </c>
      <c r="C343" s="1" t="s">
        <v>73</v>
      </c>
      <c r="D343" s="1" t="s">
        <v>81</v>
      </c>
      <c r="E343" s="1">
        <v>1300</v>
      </c>
      <c r="F343" s="1"/>
      <c r="G343" s="1"/>
      <c r="H343" s="1"/>
      <c r="I343" s="1"/>
      <c r="J343" s="1">
        <f t="shared" si="5"/>
        <v>0</v>
      </c>
      <c r="K343" s="1"/>
    </row>
    <row r="344" spans="1:11" ht="21" customHeight="1" x14ac:dyDescent="0.3">
      <c r="A344" s="1">
        <v>342</v>
      </c>
      <c r="B344" s="10">
        <v>46365</v>
      </c>
      <c r="C344" s="1" t="s">
        <v>73</v>
      </c>
      <c r="D344" s="1" t="s">
        <v>81</v>
      </c>
      <c r="E344" s="1">
        <v>1300</v>
      </c>
      <c r="F344" s="1"/>
      <c r="G344" s="1"/>
      <c r="H344" s="1"/>
      <c r="I344" s="1"/>
      <c r="J344" s="1">
        <f t="shared" si="5"/>
        <v>0</v>
      </c>
      <c r="K344" s="1"/>
    </row>
    <row r="345" spans="1:11" ht="21" customHeight="1" x14ac:dyDescent="0.3">
      <c r="A345" s="1">
        <v>343</v>
      </c>
      <c r="B345" s="10">
        <v>46366</v>
      </c>
      <c r="C345" s="1" t="s">
        <v>73</v>
      </c>
      <c r="D345" s="1" t="s">
        <v>81</v>
      </c>
      <c r="E345" s="1">
        <v>1300</v>
      </c>
      <c r="F345" s="1"/>
      <c r="G345" s="1"/>
      <c r="H345" s="1"/>
      <c r="I345" s="1"/>
      <c r="J345" s="1">
        <f t="shared" si="5"/>
        <v>0</v>
      </c>
      <c r="K345" s="1"/>
    </row>
    <row r="346" spans="1:11" ht="21" customHeight="1" x14ac:dyDescent="0.3">
      <c r="A346" s="1">
        <v>344</v>
      </c>
      <c r="B346" s="10">
        <v>46367</v>
      </c>
      <c r="C346" s="1" t="s">
        <v>73</v>
      </c>
      <c r="D346" s="1" t="s">
        <v>81</v>
      </c>
      <c r="E346" s="1">
        <v>1300</v>
      </c>
      <c r="F346" s="1"/>
      <c r="G346" s="1"/>
      <c r="H346" s="1"/>
      <c r="I346" s="1"/>
      <c r="J346" s="1">
        <f t="shared" si="5"/>
        <v>0</v>
      </c>
      <c r="K346" s="1"/>
    </row>
    <row r="347" spans="1:11" ht="21" customHeight="1" x14ac:dyDescent="0.3">
      <c r="A347" s="1">
        <v>345</v>
      </c>
      <c r="B347" s="10">
        <v>46368</v>
      </c>
      <c r="C347" s="1" t="s">
        <v>73</v>
      </c>
      <c r="D347" s="1" t="s">
        <v>81</v>
      </c>
      <c r="E347" s="1">
        <v>1300</v>
      </c>
      <c r="F347" s="1"/>
      <c r="G347" s="1"/>
      <c r="H347" s="1"/>
      <c r="I347" s="1"/>
      <c r="J347" s="1">
        <f t="shared" si="5"/>
        <v>0</v>
      </c>
      <c r="K347" s="1"/>
    </row>
    <row r="348" spans="1:11" ht="21" customHeight="1" x14ac:dyDescent="0.3">
      <c r="A348" s="1">
        <v>346</v>
      </c>
      <c r="B348" s="10">
        <v>46369</v>
      </c>
      <c r="C348" s="1" t="s">
        <v>73</v>
      </c>
      <c r="D348" s="1" t="s">
        <v>81</v>
      </c>
      <c r="E348" s="1">
        <v>1300</v>
      </c>
      <c r="F348" s="1"/>
      <c r="G348" s="1"/>
      <c r="H348" s="1"/>
      <c r="I348" s="1"/>
      <c r="J348" s="1">
        <f t="shared" si="5"/>
        <v>0</v>
      </c>
      <c r="K348" s="1"/>
    </row>
    <row r="349" spans="1:11" ht="21" customHeight="1" x14ac:dyDescent="0.3">
      <c r="A349" s="1">
        <v>347</v>
      </c>
      <c r="B349" s="10">
        <v>46370</v>
      </c>
      <c r="C349" s="1" t="s">
        <v>73</v>
      </c>
      <c r="D349" s="1" t="s">
        <v>81</v>
      </c>
      <c r="E349" s="1">
        <v>1300</v>
      </c>
      <c r="F349" s="1"/>
      <c r="G349" s="1"/>
      <c r="H349" s="1"/>
      <c r="I349" s="1"/>
      <c r="J349" s="1">
        <f t="shared" si="5"/>
        <v>0</v>
      </c>
      <c r="K349" s="1"/>
    </row>
    <row r="350" spans="1:11" ht="21" customHeight="1" x14ac:dyDescent="0.3">
      <c r="A350" s="1">
        <v>348</v>
      </c>
      <c r="B350" s="10">
        <v>46371</v>
      </c>
      <c r="C350" s="1" t="s">
        <v>73</v>
      </c>
      <c r="D350" s="1" t="s">
        <v>81</v>
      </c>
      <c r="E350" s="1">
        <v>1300</v>
      </c>
      <c r="F350" s="1"/>
      <c r="G350" s="1"/>
      <c r="H350" s="1"/>
      <c r="I350" s="1"/>
      <c r="J350" s="1">
        <f t="shared" si="5"/>
        <v>0</v>
      </c>
      <c r="K350" s="1"/>
    </row>
    <row r="351" spans="1:11" ht="21" customHeight="1" x14ac:dyDescent="0.3">
      <c r="A351" s="1">
        <v>349</v>
      </c>
      <c r="B351" s="10">
        <v>46372</v>
      </c>
      <c r="C351" s="1" t="s">
        <v>73</v>
      </c>
      <c r="D351" s="1" t="s">
        <v>81</v>
      </c>
      <c r="E351" s="1">
        <v>1300</v>
      </c>
      <c r="F351" s="1"/>
      <c r="G351" s="1"/>
      <c r="H351" s="1"/>
      <c r="I351" s="1"/>
      <c r="J351" s="1">
        <f t="shared" si="5"/>
        <v>0</v>
      </c>
      <c r="K351" s="1"/>
    </row>
    <row r="352" spans="1:11" ht="21" customHeight="1" x14ac:dyDescent="0.3">
      <c r="A352" s="1">
        <v>350</v>
      </c>
      <c r="B352" s="10">
        <v>46373</v>
      </c>
      <c r="C352" s="1" t="s">
        <v>73</v>
      </c>
      <c r="D352" s="1" t="s">
        <v>81</v>
      </c>
      <c r="E352" s="1">
        <v>1300</v>
      </c>
      <c r="F352" s="1"/>
      <c r="G352" s="1"/>
      <c r="H352" s="1"/>
      <c r="I352" s="1"/>
      <c r="J352" s="1">
        <f t="shared" si="5"/>
        <v>0</v>
      </c>
      <c r="K352" s="1"/>
    </row>
    <row r="353" spans="1:11" ht="21" customHeight="1" x14ac:dyDescent="0.3">
      <c r="A353" s="1">
        <v>351</v>
      </c>
      <c r="B353" s="10">
        <v>46374</v>
      </c>
      <c r="C353" s="1" t="s">
        <v>73</v>
      </c>
      <c r="D353" s="1" t="s">
        <v>81</v>
      </c>
      <c r="E353" s="1">
        <v>1300</v>
      </c>
      <c r="F353" s="1"/>
      <c r="G353" s="1"/>
      <c r="H353" s="1"/>
      <c r="I353" s="1"/>
      <c r="J353" s="1">
        <f t="shared" si="5"/>
        <v>0</v>
      </c>
      <c r="K353" s="1"/>
    </row>
    <row r="354" spans="1:11" ht="21" customHeight="1" x14ac:dyDescent="0.3">
      <c r="A354" s="1">
        <v>352</v>
      </c>
      <c r="B354" s="10">
        <v>46375</v>
      </c>
      <c r="C354" s="1" t="s">
        <v>73</v>
      </c>
      <c r="D354" s="1" t="s">
        <v>81</v>
      </c>
      <c r="E354" s="1">
        <v>1300</v>
      </c>
      <c r="F354" s="1"/>
      <c r="G354" s="1"/>
      <c r="H354" s="1"/>
      <c r="I354" s="1"/>
      <c r="J354" s="1">
        <f t="shared" si="5"/>
        <v>0</v>
      </c>
      <c r="K354" s="1"/>
    </row>
    <row r="355" spans="1:11" ht="21" customHeight="1" x14ac:dyDescent="0.3">
      <c r="A355" s="1">
        <v>353</v>
      </c>
      <c r="B355" s="10">
        <v>46376</v>
      </c>
      <c r="C355" s="1" t="s">
        <v>73</v>
      </c>
      <c r="D355" s="1" t="s">
        <v>81</v>
      </c>
      <c r="E355" s="1">
        <v>1300</v>
      </c>
      <c r="F355" s="1"/>
      <c r="G355" s="1"/>
      <c r="H355" s="1"/>
      <c r="I355" s="1"/>
      <c r="J355" s="1">
        <f t="shared" si="5"/>
        <v>0</v>
      </c>
      <c r="K355" s="1"/>
    </row>
    <row r="356" spans="1:11" ht="21" customHeight="1" x14ac:dyDescent="0.3">
      <c r="A356" s="1">
        <v>354</v>
      </c>
      <c r="B356" s="10">
        <v>46377</v>
      </c>
      <c r="C356" s="1" t="s">
        <v>73</v>
      </c>
      <c r="D356" s="1" t="s">
        <v>81</v>
      </c>
      <c r="E356" s="1">
        <v>1300</v>
      </c>
      <c r="F356" s="1"/>
      <c r="G356" s="1"/>
      <c r="H356" s="1"/>
      <c r="I356" s="1"/>
      <c r="J356" s="1">
        <f t="shared" si="5"/>
        <v>0</v>
      </c>
      <c r="K356" s="1"/>
    </row>
    <row r="357" spans="1:11" ht="21" customHeight="1" x14ac:dyDescent="0.3">
      <c r="A357" s="1">
        <v>355</v>
      </c>
      <c r="B357" s="10">
        <v>46378</v>
      </c>
      <c r="C357" s="1" t="s">
        <v>73</v>
      </c>
      <c r="D357" s="1" t="s">
        <v>81</v>
      </c>
      <c r="E357" s="1">
        <v>1300</v>
      </c>
      <c r="F357" s="1"/>
      <c r="G357" s="1"/>
      <c r="H357" s="1"/>
      <c r="I357" s="1"/>
      <c r="J357" s="1">
        <f t="shared" si="5"/>
        <v>0</v>
      </c>
      <c r="K357" s="1"/>
    </row>
    <row r="358" spans="1:11" ht="21" customHeight="1" x14ac:dyDescent="0.3">
      <c r="A358" s="1">
        <v>356</v>
      </c>
      <c r="B358" s="10">
        <v>46379</v>
      </c>
      <c r="C358" s="1" t="s">
        <v>73</v>
      </c>
      <c r="D358" s="1" t="s">
        <v>81</v>
      </c>
      <c r="E358" s="1">
        <v>1300</v>
      </c>
      <c r="F358" s="1"/>
      <c r="G358" s="1"/>
      <c r="H358" s="1"/>
      <c r="I358" s="1"/>
      <c r="J358" s="1">
        <f t="shared" si="5"/>
        <v>0</v>
      </c>
      <c r="K358" s="1"/>
    </row>
    <row r="359" spans="1:11" ht="21" customHeight="1" x14ac:dyDescent="0.3">
      <c r="A359" s="1">
        <v>357</v>
      </c>
      <c r="B359" s="10">
        <v>46380</v>
      </c>
      <c r="C359" s="1" t="s">
        <v>73</v>
      </c>
      <c r="D359" s="1" t="s">
        <v>81</v>
      </c>
      <c r="E359" s="1">
        <v>1300</v>
      </c>
      <c r="F359" s="1"/>
      <c r="G359" s="1"/>
      <c r="H359" s="1"/>
      <c r="I359" s="1"/>
      <c r="J359" s="1">
        <f t="shared" si="5"/>
        <v>0</v>
      </c>
      <c r="K359" s="1"/>
    </row>
    <row r="360" spans="1:11" ht="21" customHeight="1" x14ac:dyDescent="0.3">
      <c r="A360" s="1">
        <v>358</v>
      </c>
      <c r="B360" s="10">
        <v>46381</v>
      </c>
      <c r="C360" s="1" t="s">
        <v>73</v>
      </c>
      <c r="D360" s="1" t="s">
        <v>81</v>
      </c>
      <c r="E360" s="1">
        <v>1300</v>
      </c>
      <c r="F360" s="1"/>
      <c r="G360" s="1"/>
      <c r="H360" s="1"/>
      <c r="I360" s="1"/>
      <c r="J360" s="1">
        <f t="shared" si="5"/>
        <v>0</v>
      </c>
      <c r="K360" s="1"/>
    </row>
    <row r="361" spans="1:11" ht="21" customHeight="1" x14ac:dyDescent="0.3">
      <c r="A361" s="1">
        <v>359</v>
      </c>
      <c r="B361" s="10">
        <v>46382</v>
      </c>
      <c r="C361" s="1" t="s">
        <v>73</v>
      </c>
      <c r="D361" s="1" t="s">
        <v>81</v>
      </c>
      <c r="E361" s="1">
        <v>1300</v>
      </c>
      <c r="F361" s="1"/>
      <c r="G361" s="1"/>
      <c r="H361" s="1"/>
      <c r="I361" s="1"/>
      <c r="J361" s="1">
        <f t="shared" si="5"/>
        <v>0</v>
      </c>
      <c r="K361" s="1"/>
    </row>
    <row r="362" spans="1:11" ht="21" customHeight="1" x14ac:dyDescent="0.3">
      <c r="A362" s="1">
        <v>360</v>
      </c>
      <c r="B362" s="10">
        <v>46383</v>
      </c>
      <c r="C362" s="1" t="s">
        <v>73</v>
      </c>
      <c r="D362" s="1" t="s">
        <v>81</v>
      </c>
      <c r="E362" s="1">
        <v>1300</v>
      </c>
      <c r="F362" s="1"/>
      <c r="G362" s="1"/>
      <c r="H362" s="1"/>
      <c r="I362" s="1"/>
      <c r="J362" s="1">
        <f t="shared" si="5"/>
        <v>0</v>
      </c>
      <c r="K362" s="1"/>
    </row>
    <row r="363" spans="1:11" ht="21" customHeight="1" x14ac:dyDescent="0.3">
      <c r="A363" s="1">
        <v>361</v>
      </c>
      <c r="B363" s="10">
        <v>46384</v>
      </c>
      <c r="C363" s="1" t="s">
        <v>73</v>
      </c>
      <c r="D363" s="1" t="s">
        <v>81</v>
      </c>
      <c r="E363" s="1">
        <v>1300</v>
      </c>
      <c r="F363" s="1"/>
      <c r="G363" s="1"/>
      <c r="H363" s="1"/>
      <c r="I363" s="1"/>
      <c r="J363" s="1">
        <f t="shared" si="5"/>
        <v>0</v>
      </c>
      <c r="K363" s="1"/>
    </row>
    <row r="364" spans="1:11" ht="21" customHeight="1" x14ac:dyDescent="0.3">
      <c r="A364" s="1">
        <v>362</v>
      </c>
      <c r="B364" s="10">
        <v>46385</v>
      </c>
      <c r="C364" s="1" t="s">
        <v>73</v>
      </c>
      <c r="D364" s="1" t="s">
        <v>81</v>
      </c>
      <c r="E364" s="1">
        <v>1300</v>
      </c>
      <c r="F364" s="1"/>
      <c r="G364" s="1"/>
      <c r="H364" s="1"/>
      <c r="I364" s="1"/>
      <c r="J364" s="1">
        <f t="shared" si="5"/>
        <v>0</v>
      </c>
      <c r="K364" s="1"/>
    </row>
    <row r="365" spans="1:11" ht="21" customHeight="1" x14ac:dyDescent="0.3">
      <c r="A365" s="1">
        <v>363</v>
      </c>
      <c r="B365" s="10">
        <v>46386</v>
      </c>
      <c r="C365" s="1" t="s">
        <v>73</v>
      </c>
      <c r="D365" s="1" t="s">
        <v>81</v>
      </c>
      <c r="E365" s="1">
        <v>1300</v>
      </c>
      <c r="F365" s="1"/>
      <c r="G365" s="1"/>
      <c r="H365" s="1"/>
      <c r="I365" s="1"/>
      <c r="J365" s="1">
        <f t="shared" si="5"/>
        <v>0</v>
      </c>
      <c r="K365" s="1"/>
    </row>
    <row r="366" spans="1:11" ht="21" customHeight="1" x14ac:dyDescent="0.3">
      <c r="A366" s="1">
        <v>364</v>
      </c>
      <c r="B366" s="10">
        <v>46387</v>
      </c>
      <c r="C366" s="1" t="s">
        <v>73</v>
      </c>
      <c r="D366" s="1" t="s">
        <v>81</v>
      </c>
      <c r="E366" s="1">
        <v>1300</v>
      </c>
      <c r="F366" s="1"/>
      <c r="G366" s="1"/>
      <c r="H366" s="1"/>
      <c r="I366" s="1"/>
      <c r="J366" s="1">
        <f t="shared" si="5"/>
        <v>0</v>
      </c>
      <c r="K366" s="1"/>
    </row>
    <row r="367" spans="1:11" ht="21" customHeight="1" x14ac:dyDescent="0.3">
      <c r="A367" s="1">
        <v>365</v>
      </c>
      <c r="B367" s="10">
        <v>46388</v>
      </c>
      <c r="C367" s="1" t="s">
        <v>73</v>
      </c>
      <c r="D367" s="1" t="s">
        <v>81</v>
      </c>
      <c r="E367" s="1">
        <v>1300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3000000}"/>
  <mergeCells count="3">
    <mergeCell ref="A1:K1"/>
    <mergeCell ref="N4:O4"/>
    <mergeCell ref="M5:P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Worksheet____24"/>
  <dimension ref="A1:Q371"/>
  <sheetViews>
    <sheetView rightToLeft="1" workbookViewId="0">
      <selection activeCell="O20" sqref="O20"/>
    </sheetView>
  </sheetViews>
  <sheetFormatPr defaultRowHeight="21" customHeight="1" x14ac:dyDescent="0.3"/>
  <cols>
    <col min="1" max="1" width="4.1640625" customWidth="1"/>
    <col min="2"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83</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85</v>
      </c>
      <c r="D3" s="1" t="s">
        <v>84</v>
      </c>
      <c r="E3" s="1">
        <v>750</v>
      </c>
      <c r="F3" s="1">
        <v>1</v>
      </c>
      <c r="G3" s="1"/>
      <c r="H3" s="1"/>
      <c r="I3" s="1"/>
      <c r="J3" s="1">
        <f>E3*F3-G3-H3+I3</f>
        <v>750</v>
      </c>
      <c r="K3" s="1"/>
      <c r="M3" s="13"/>
      <c r="N3" s="13"/>
      <c r="O3" s="13"/>
      <c r="P3" s="13"/>
      <c r="Q3" s="13"/>
    </row>
    <row r="4" spans="1:17" ht="21" customHeight="1" x14ac:dyDescent="0.3">
      <c r="A4" s="1">
        <v>2</v>
      </c>
      <c r="B4" s="10">
        <v>46025</v>
      </c>
      <c r="C4" s="1" t="s">
        <v>85</v>
      </c>
      <c r="D4" s="1" t="s">
        <v>84</v>
      </c>
      <c r="E4" s="1">
        <v>750</v>
      </c>
      <c r="F4" s="1"/>
      <c r="G4" s="1"/>
      <c r="H4" s="1"/>
      <c r="I4" s="1"/>
      <c r="J4" s="1">
        <f t="shared" ref="J4:J67" si="0">E4*F4-G4-H4+I4</f>
        <v>0</v>
      </c>
      <c r="K4" s="1"/>
      <c r="M4" s="11"/>
      <c r="N4" s="276" t="s">
        <v>18</v>
      </c>
      <c r="O4" s="276"/>
      <c r="P4" s="11"/>
      <c r="Q4" s="11"/>
    </row>
    <row r="5" spans="1:17" ht="21" customHeight="1" x14ac:dyDescent="0.3">
      <c r="A5" s="1">
        <v>3</v>
      </c>
      <c r="B5" s="10">
        <v>46026</v>
      </c>
      <c r="C5" s="1" t="s">
        <v>85</v>
      </c>
      <c r="D5" s="1" t="s">
        <v>84</v>
      </c>
      <c r="E5" s="1">
        <v>750</v>
      </c>
      <c r="F5" s="1"/>
      <c r="G5" s="1"/>
      <c r="H5" s="1"/>
      <c r="I5" s="1"/>
      <c r="J5" s="1">
        <f t="shared" si="0"/>
        <v>0</v>
      </c>
      <c r="K5" s="1"/>
      <c r="M5" s="274" t="s">
        <v>17</v>
      </c>
      <c r="N5" s="274"/>
      <c r="O5" s="274"/>
      <c r="P5" s="274"/>
      <c r="Q5" s="12">
        <f>SUM(J2:J368)</f>
        <v>750</v>
      </c>
    </row>
    <row r="6" spans="1:17" ht="21" customHeight="1" x14ac:dyDescent="0.3">
      <c r="A6" s="1">
        <v>4</v>
      </c>
      <c r="B6" s="10">
        <v>46027</v>
      </c>
      <c r="C6" s="1" t="s">
        <v>85</v>
      </c>
      <c r="D6" s="1" t="s">
        <v>84</v>
      </c>
      <c r="E6" s="1">
        <v>750</v>
      </c>
      <c r="F6" s="1"/>
      <c r="G6" s="1"/>
      <c r="H6" s="1"/>
      <c r="I6" s="1"/>
      <c r="J6" s="1">
        <f t="shared" si="0"/>
        <v>0</v>
      </c>
      <c r="K6" s="1"/>
      <c r="M6" s="11"/>
      <c r="N6" s="11"/>
      <c r="O6" s="11"/>
      <c r="P6" s="11"/>
      <c r="Q6" s="11"/>
    </row>
    <row r="7" spans="1:17" ht="21" customHeight="1" x14ac:dyDescent="0.3">
      <c r="A7" s="1">
        <v>5</v>
      </c>
      <c r="B7" s="10">
        <v>46028</v>
      </c>
      <c r="C7" s="1" t="s">
        <v>85</v>
      </c>
      <c r="D7" s="1" t="s">
        <v>84</v>
      </c>
      <c r="E7" s="1">
        <v>750</v>
      </c>
      <c r="F7" s="1"/>
      <c r="G7" s="1"/>
      <c r="H7" s="1"/>
      <c r="I7" s="1"/>
      <c r="J7" s="1">
        <f t="shared" si="0"/>
        <v>0</v>
      </c>
      <c r="K7" s="1"/>
      <c r="M7" s="11"/>
      <c r="N7" s="11"/>
      <c r="O7" s="11"/>
      <c r="P7" s="11"/>
      <c r="Q7" s="11"/>
    </row>
    <row r="8" spans="1:17" ht="21" customHeight="1" x14ac:dyDescent="0.3">
      <c r="A8" s="1">
        <v>6</v>
      </c>
      <c r="B8" s="10">
        <v>46029</v>
      </c>
      <c r="C8" s="1" t="s">
        <v>85</v>
      </c>
      <c r="D8" s="1" t="s">
        <v>84</v>
      </c>
      <c r="E8" s="1">
        <v>750</v>
      </c>
      <c r="F8" s="1"/>
      <c r="G8" s="1"/>
      <c r="H8" s="1"/>
      <c r="I8" s="1"/>
      <c r="J8" s="1">
        <f t="shared" si="0"/>
        <v>0</v>
      </c>
      <c r="K8" s="1"/>
      <c r="M8" s="11"/>
      <c r="N8" s="11"/>
      <c r="O8" s="11"/>
      <c r="P8" s="11"/>
      <c r="Q8" s="11"/>
    </row>
    <row r="9" spans="1:17" ht="21" customHeight="1" x14ac:dyDescent="0.3">
      <c r="A9" s="1">
        <v>7</v>
      </c>
      <c r="B9" s="10">
        <v>46030</v>
      </c>
      <c r="C9" s="1" t="s">
        <v>85</v>
      </c>
      <c r="D9" s="1" t="s">
        <v>84</v>
      </c>
      <c r="E9" s="1">
        <v>750</v>
      </c>
      <c r="F9" s="1"/>
      <c r="G9" s="1"/>
      <c r="H9" s="1"/>
      <c r="I9" s="1"/>
      <c r="J9" s="1">
        <f t="shared" si="0"/>
        <v>0</v>
      </c>
      <c r="K9" s="1"/>
      <c r="M9" s="11"/>
      <c r="N9" s="11"/>
      <c r="O9" s="11"/>
      <c r="P9" s="11"/>
      <c r="Q9" s="11"/>
    </row>
    <row r="10" spans="1:17" ht="21" customHeight="1" x14ac:dyDescent="0.3">
      <c r="A10" s="1">
        <v>8</v>
      </c>
      <c r="B10" s="10">
        <v>46031</v>
      </c>
      <c r="C10" s="1" t="s">
        <v>85</v>
      </c>
      <c r="D10" s="1" t="s">
        <v>84</v>
      </c>
      <c r="E10" s="1">
        <v>750</v>
      </c>
      <c r="F10" s="1"/>
      <c r="G10" s="1"/>
      <c r="H10" s="1"/>
      <c r="I10" s="1"/>
      <c r="J10" s="1">
        <f t="shared" si="0"/>
        <v>0</v>
      </c>
      <c r="K10" s="1"/>
    </row>
    <row r="11" spans="1:17" ht="21" customHeight="1" x14ac:dyDescent="0.3">
      <c r="A11" s="1">
        <v>9</v>
      </c>
      <c r="B11" s="10">
        <v>46032</v>
      </c>
      <c r="C11" s="1" t="s">
        <v>85</v>
      </c>
      <c r="D11" s="1" t="s">
        <v>84</v>
      </c>
      <c r="E11" s="1">
        <v>750</v>
      </c>
      <c r="F11" s="1"/>
      <c r="G11" s="1"/>
      <c r="H11" s="1"/>
      <c r="I11" s="1"/>
      <c r="J11" s="1">
        <f t="shared" si="0"/>
        <v>0</v>
      </c>
      <c r="K11" s="1"/>
    </row>
    <row r="12" spans="1:17" ht="21" customHeight="1" x14ac:dyDescent="0.3">
      <c r="A12" s="1">
        <v>10</v>
      </c>
      <c r="B12" s="10">
        <v>46033</v>
      </c>
      <c r="C12" s="1" t="s">
        <v>85</v>
      </c>
      <c r="D12" s="1" t="s">
        <v>84</v>
      </c>
      <c r="E12" s="1">
        <v>750</v>
      </c>
      <c r="F12" s="1"/>
      <c r="G12" s="1"/>
      <c r="H12" s="1"/>
      <c r="I12" s="1"/>
      <c r="J12" s="1">
        <f t="shared" si="0"/>
        <v>0</v>
      </c>
      <c r="K12" s="1"/>
    </row>
    <row r="13" spans="1:17" ht="21" customHeight="1" x14ac:dyDescent="0.3">
      <c r="A13" s="1">
        <v>11</v>
      </c>
      <c r="B13" s="10">
        <v>46034</v>
      </c>
      <c r="C13" s="1" t="s">
        <v>85</v>
      </c>
      <c r="D13" s="1" t="s">
        <v>84</v>
      </c>
      <c r="E13" s="1">
        <v>750</v>
      </c>
      <c r="F13" s="1"/>
      <c r="G13" s="1"/>
      <c r="H13" s="1"/>
      <c r="I13" s="1"/>
      <c r="J13" s="1">
        <f t="shared" si="0"/>
        <v>0</v>
      </c>
      <c r="K13" s="1"/>
    </row>
    <row r="14" spans="1:17" ht="21" customHeight="1" x14ac:dyDescent="0.3">
      <c r="A14" s="1">
        <v>12</v>
      </c>
      <c r="B14" s="10">
        <v>46035</v>
      </c>
      <c r="C14" s="1" t="s">
        <v>85</v>
      </c>
      <c r="D14" s="1" t="s">
        <v>84</v>
      </c>
      <c r="E14" s="1">
        <v>750</v>
      </c>
      <c r="F14" s="1"/>
      <c r="G14" s="1"/>
      <c r="H14" s="1"/>
      <c r="I14" s="1"/>
      <c r="J14" s="1">
        <f t="shared" si="0"/>
        <v>0</v>
      </c>
      <c r="K14" s="1"/>
    </row>
    <row r="15" spans="1:17" ht="21" customHeight="1" x14ac:dyDescent="0.3">
      <c r="A15" s="1">
        <v>13</v>
      </c>
      <c r="B15" s="10">
        <v>46036</v>
      </c>
      <c r="C15" s="1" t="s">
        <v>85</v>
      </c>
      <c r="D15" s="1" t="s">
        <v>84</v>
      </c>
      <c r="E15" s="1">
        <v>750</v>
      </c>
      <c r="F15" s="1"/>
      <c r="G15" s="1"/>
      <c r="H15" s="1"/>
      <c r="I15" s="1"/>
      <c r="J15" s="1">
        <f t="shared" si="0"/>
        <v>0</v>
      </c>
      <c r="K15" s="1"/>
    </row>
    <row r="16" spans="1:17" ht="21" customHeight="1" x14ac:dyDescent="0.3">
      <c r="A16" s="1">
        <v>14</v>
      </c>
      <c r="B16" s="10">
        <v>46037</v>
      </c>
      <c r="C16" s="1" t="s">
        <v>85</v>
      </c>
      <c r="D16" s="1" t="s">
        <v>84</v>
      </c>
      <c r="E16" s="1">
        <v>750</v>
      </c>
      <c r="F16" s="1"/>
      <c r="G16" s="1"/>
      <c r="H16" s="1"/>
      <c r="I16" s="1"/>
      <c r="J16" s="1">
        <f t="shared" si="0"/>
        <v>0</v>
      </c>
      <c r="K16" s="1"/>
    </row>
    <row r="17" spans="1:11" ht="21" customHeight="1" x14ac:dyDescent="0.3">
      <c r="A17" s="1">
        <v>15</v>
      </c>
      <c r="B17" s="10">
        <v>46038</v>
      </c>
      <c r="C17" s="1" t="s">
        <v>85</v>
      </c>
      <c r="D17" s="1" t="s">
        <v>84</v>
      </c>
      <c r="E17" s="1">
        <v>750</v>
      </c>
      <c r="F17" s="1"/>
      <c r="G17" s="1"/>
      <c r="H17" s="1"/>
      <c r="I17" s="1"/>
      <c r="J17" s="1">
        <f t="shared" si="0"/>
        <v>0</v>
      </c>
      <c r="K17" s="1"/>
    </row>
    <row r="18" spans="1:11" ht="21" customHeight="1" x14ac:dyDescent="0.3">
      <c r="A18" s="1">
        <v>16</v>
      </c>
      <c r="B18" s="10">
        <v>46039</v>
      </c>
      <c r="C18" s="1" t="s">
        <v>85</v>
      </c>
      <c r="D18" s="1" t="s">
        <v>84</v>
      </c>
      <c r="E18" s="1">
        <v>750</v>
      </c>
      <c r="F18" s="1"/>
      <c r="G18" s="1"/>
      <c r="H18" s="1"/>
      <c r="I18" s="1"/>
      <c r="J18" s="1">
        <f t="shared" si="0"/>
        <v>0</v>
      </c>
      <c r="K18" s="1"/>
    </row>
    <row r="19" spans="1:11" ht="21" customHeight="1" x14ac:dyDescent="0.3">
      <c r="A19" s="1">
        <v>17</v>
      </c>
      <c r="B19" s="10">
        <v>46040</v>
      </c>
      <c r="C19" s="1" t="s">
        <v>85</v>
      </c>
      <c r="D19" s="1" t="s">
        <v>84</v>
      </c>
      <c r="E19" s="1">
        <v>750</v>
      </c>
      <c r="F19" s="1"/>
      <c r="G19" s="1"/>
      <c r="H19" s="1"/>
      <c r="I19" s="1"/>
      <c r="J19" s="1">
        <f t="shared" si="0"/>
        <v>0</v>
      </c>
      <c r="K19" s="1"/>
    </row>
    <row r="20" spans="1:11" ht="21" customHeight="1" x14ac:dyDescent="0.3">
      <c r="A20" s="1">
        <v>18</v>
      </c>
      <c r="B20" s="10">
        <v>46041</v>
      </c>
      <c r="C20" s="1" t="s">
        <v>85</v>
      </c>
      <c r="D20" s="1" t="s">
        <v>84</v>
      </c>
      <c r="E20" s="1">
        <v>750</v>
      </c>
      <c r="F20" s="1"/>
      <c r="G20" s="1"/>
      <c r="H20" s="1"/>
      <c r="I20" s="1"/>
      <c r="J20" s="1">
        <f t="shared" si="0"/>
        <v>0</v>
      </c>
      <c r="K20" s="1"/>
    </row>
    <row r="21" spans="1:11" ht="21" customHeight="1" x14ac:dyDescent="0.3">
      <c r="A21" s="1">
        <v>19</v>
      </c>
      <c r="B21" s="10">
        <v>46042</v>
      </c>
      <c r="C21" s="1" t="s">
        <v>85</v>
      </c>
      <c r="D21" s="1" t="s">
        <v>84</v>
      </c>
      <c r="E21" s="1">
        <v>750</v>
      </c>
      <c r="F21" s="1"/>
      <c r="G21" s="1"/>
      <c r="H21" s="1"/>
      <c r="I21" s="1"/>
      <c r="J21" s="1">
        <f t="shared" si="0"/>
        <v>0</v>
      </c>
      <c r="K21" s="1"/>
    </row>
    <row r="22" spans="1:11" ht="21" customHeight="1" x14ac:dyDescent="0.3">
      <c r="A22" s="1">
        <v>20</v>
      </c>
      <c r="B22" s="10">
        <v>46043</v>
      </c>
      <c r="C22" s="1" t="s">
        <v>85</v>
      </c>
      <c r="D22" s="1" t="s">
        <v>84</v>
      </c>
      <c r="E22" s="1">
        <v>750</v>
      </c>
      <c r="F22" s="1"/>
      <c r="G22" s="1"/>
      <c r="H22" s="1"/>
      <c r="I22" s="1"/>
      <c r="J22" s="1">
        <f t="shared" si="0"/>
        <v>0</v>
      </c>
      <c r="K22" s="1"/>
    </row>
    <row r="23" spans="1:11" ht="21" customHeight="1" x14ac:dyDescent="0.3">
      <c r="A23" s="1">
        <v>21</v>
      </c>
      <c r="B23" s="10">
        <v>46044</v>
      </c>
      <c r="C23" s="1" t="s">
        <v>85</v>
      </c>
      <c r="D23" s="1" t="s">
        <v>84</v>
      </c>
      <c r="E23" s="1">
        <v>750</v>
      </c>
      <c r="F23" s="1"/>
      <c r="G23" s="1"/>
      <c r="H23" s="1"/>
      <c r="I23" s="1"/>
      <c r="J23" s="1">
        <f t="shared" si="0"/>
        <v>0</v>
      </c>
      <c r="K23" s="1"/>
    </row>
    <row r="24" spans="1:11" ht="21" customHeight="1" x14ac:dyDescent="0.3">
      <c r="A24" s="1">
        <v>22</v>
      </c>
      <c r="B24" s="10">
        <v>46045</v>
      </c>
      <c r="C24" s="1" t="s">
        <v>85</v>
      </c>
      <c r="D24" s="1" t="s">
        <v>84</v>
      </c>
      <c r="E24" s="1">
        <v>750</v>
      </c>
      <c r="F24" s="1"/>
      <c r="G24" s="1"/>
      <c r="H24" s="1"/>
      <c r="I24" s="1"/>
      <c r="J24" s="1">
        <f t="shared" si="0"/>
        <v>0</v>
      </c>
      <c r="K24" s="1"/>
    </row>
    <row r="25" spans="1:11" ht="21" customHeight="1" x14ac:dyDescent="0.3">
      <c r="A25" s="1">
        <v>23</v>
      </c>
      <c r="B25" s="10">
        <v>46046</v>
      </c>
      <c r="C25" s="1" t="s">
        <v>85</v>
      </c>
      <c r="D25" s="1" t="s">
        <v>84</v>
      </c>
      <c r="E25" s="1">
        <v>750</v>
      </c>
      <c r="F25" s="1"/>
      <c r="G25" s="1"/>
      <c r="H25" s="1"/>
      <c r="I25" s="1"/>
      <c r="J25" s="1">
        <f t="shared" si="0"/>
        <v>0</v>
      </c>
      <c r="K25" s="1"/>
    </row>
    <row r="26" spans="1:11" ht="21" customHeight="1" x14ac:dyDescent="0.3">
      <c r="A26" s="1">
        <v>24</v>
      </c>
      <c r="B26" s="10">
        <v>46047</v>
      </c>
      <c r="C26" s="1" t="s">
        <v>85</v>
      </c>
      <c r="D26" s="1" t="s">
        <v>84</v>
      </c>
      <c r="E26" s="1">
        <v>750</v>
      </c>
      <c r="F26" s="1"/>
      <c r="G26" s="1"/>
      <c r="H26" s="1"/>
      <c r="I26" s="1"/>
      <c r="J26" s="1">
        <f t="shared" si="0"/>
        <v>0</v>
      </c>
      <c r="K26" s="1"/>
    </row>
    <row r="27" spans="1:11" ht="21" customHeight="1" x14ac:dyDescent="0.3">
      <c r="A27" s="1">
        <v>25</v>
      </c>
      <c r="B27" s="10">
        <v>46048</v>
      </c>
      <c r="C27" s="1" t="s">
        <v>85</v>
      </c>
      <c r="D27" s="1" t="s">
        <v>84</v>
      </c>
      <c r="E27" s="1">
        <v>750</v>
      </c>
      <c r="F27" s="1"/>
      <c r="G27" s="1"/>
      <c r="H27" s="1"/>
      <c r="I27" s="1"/>
      <c r="J27" s="1">
        <f t="shared" si="0"/>
        <v>0</v>
      </c>
      <c r="K27" s="1"/>
    </row>
    <row r="28" spans="1:11" ht="21" customHeight="1" x14ac:dyDescent="0.3">
      <c r="A28" s="1">
        <v>26</v>
      </c>
      <c r="B28" s="10">
        <v>46049</v>
      </c>
      <c r="C28" s="1" t="s">
        <v>85</v>
      </c>
      <c r="D28" s="1" t="s">
        <v>84</v>
      </c>
      <c r="E28" s="1">
        <v>750</v>
      </c>
      <c r="F28" s="1"/>
      <c r="G28" s="1"/>
      <c r="H28" s="1"/>
      <c r="I28" s="1"/>
      <c r="J28" s="1">
        <f t="shared" si="0"/>
        <v>0</v>
      </c>
      <c r="K28" s="1"/>
    </row>
    <row r="29" spans="1:11" ht="21" customHeight="1" x14ac:dyDescent="0.3">
      <c r="A29" s="1">
        <v>27</v>
      </c>
      <c r="B29" s="10">
        <v>46050</v>
      </c>
      <c r="C29" s="1" t="s">
        <v>85</v>
      </c>
      <c r="D29" s="1" t="s">
        <v>84</v>
      </c>
      <c r="E29" s="1">
        <v>750</v>
      </c>
      <c r="F29" s="1"/>
      <c r="G29" s="1"/>
      <c r="H29" s="1"/>
      <c r="I29" s="1"/>
      <c r="J29" s="1">
        <f t="shared" si="0"/>
        <v>0</v>
      </c>
      <c r="K29" s="1"/>
    </row>
    <row r="30" spans="1:11" ht="21" customHeight="1" x14ac:dyDescent="0.3">
      <c r="A30" s="1">
        <v>28</v>
      </c>
      <c r="B30" s="10">
        <v>46051</v>
      </c>
      <c r="C30" s="1" t="s">
        <v>85</v>
      </c>
      <c r="D30" s="1" t="s">
        <v>84</v>
      </c>
      <c r="E30" s="1">
        <v>750</v>
      </c>
      <c r="F30" s="1"/>
      <c r="G30" s="1"/>
      <c r="H30" s="1"/>
      <c r="I30" s="1"/>
      <c r="J30" s="1">
        <f t="shared" si="0"/>
        <v>0</v>
      </c>
      <c r="K30" s="1"/>
    </row>
    <row r="31" spans="1:11" ht="21" customHeight="1" x14ac:dyDescent="0.3">
      <c r="A31" s="1">
        <v>29</v>
      </c>
      <c r="B31" s="10">
        <v>46052</v>
      </c>
      <c r="C31" s="1" t="s">
        <v>85</v>
      </c>
      <c r="D31" s="1" t="s">
        <v>84</v>
      </c>
      <c r="E31" s="1">
        <v>750</v>
      </c>
      <c r="F31" s="1"/>
      <c r="G31" s="1"/>
      <c r="H31" s="1"/>
      <c r="I31" s="1"/>
      <c r="J31" s="1">
        <f t="shared" si="0"/>
        <v>0</v>
      </c>
      <c r="K31" s="1"/>
    </row>
    <row r="32" spans="1:11" ht="21" customHeight="1" x14ac:dyDescent="0.3">
      <c r="A32" s="1">
        <v>30</v>
      </c>
      <c r="B32" s="10">
        <v>46053</v>
      </c>
      <c r="C32" s="1" t="s">
        <v>85</v>
      </c>
      <c r="D32" s="1" t="s">
        <v>84</v>
      </c>
      <c r="E32" s="1">
        <v>750</v>
      </c>
      <c r="F32" s="1"/>
      <c r="G32" s="1"/>
      <c r="H32" s="1"/>
      <c r="I32" s="1"/>
      <c r="J32" s="1">
        <f t="shared" si="0"/>
        <v>0</v>
      </c>
      <c r="K32" s="1"/>
    </row>
    <row r="33" spans="1:11" ht="21" customHeight="1" x14ac:dyDescent="0.3">
      <c r="A33" s="1">
        <v>31</v>
      </c>
      <c r="B33" s="10">
        <v>46054</v>
      </c>
      <c r="C33" s="1" t="s">
        <v>85</v>
      </c>
      <c r="D33" s="1" t="s">
        <v>84</v>
      </c>
      <c r="E33" s="1">
        <v>750</v>
      </c>
      <c r="F33" s="1"/>
      <c r="G33" s="1"/>
      <c r="H33" s="1"/>
      <c r="I33" s="1"/>
      <c r="J33" s="1">
        <f t="shared" si="0"/>
        <v>0</v>
      </c>
      <c r="K33" s="1"/>
    </row>
    <row r="34" spans="1:11" ht="21" customHeight="1" x14ac:dyDescent="0.3">
      <c r="A34" s="1">
        <v>32</v>
      </c>
      <c r="B34" s="10">
        <v>46055</v>
      </c>
      <c r="C34" s="1" t="s">
        <v>85</v>
      </c>
      <c r="D34" s="1" t="s">
        <v>84</v>
      </c>
      <c r="E34" s="1">
        <v>750</v>
      </c>
      <c r="F34" s="1"/>
      <c r="G34" s="1"/>
      <c r="H34" s="1"/>
      <c r="I34" s="1"/>
      <c r="J34" s="1">
        <f t="shared" si="0"/>
        <v>0</v>
      </c>
      <c r="K34" s="1"/>
    </row>
    <row r="35" spans="1:11" ht="21" customHeight="1" x14ac:dyDescent="0.3">
      <c r="A35" s="1">
        <v>33</v>
      </c>
      <c r="B35" s="10">
        <v>46056</v>
      </c>
      <c r="C35" s="1" t="s">
        <v>85</v>
      </c>
      <c r="D35" s="1" t="s">
        <v>84</v>
      </c>
      <c r="E35" s="1">
        <v>750</v>
      </c>
      <c r="F35" s="1"/>
      <c r="G35" s="1"/>
      <c r="H35" s="1"/>
      <c r="I35" s="1"/>
      <c r="J35" s="1">
        <f t="shared" si="0"/>
        <v>0</v>
      </c>
      <c r="K35" s="1"/>
    </row>
    <row r="36" spans="1:11" ht="21" customHeight="1" x14ac:dyDescent="0.3">
      <c r="A36" s="1">
        <v>34</v>
      </c>
      <c r="B36" s="10">
        <v>46057</v>
      </c>
      <c r="C36" s="1" t="s">
        <v>85</v>
      </c>
      <c r="D36" s="1" t="s">
        <v>84</v>
      </c>
      <c r="E36" s="1">
        <v>750</v>
      </c>
      <c r="F36" s="1"/>
      <c r="G36" s="1"/>
      <c r="H36" s="1"/>
      <c r="I36" s="1"/>
      <c r="J36" s="1">
        <f t="shared" si="0"/>
        <v>0</v>
      </c>
      <c r="K36" s="1"/>
    </row>
    <row r="37" spans="1:11" ht="21" customHeight="1" x14ac:dyDescent="0.3">
      <c r="A37" s="1">
        <v>35</v>
      </c>
      <c r="B37" s="10">
        <v>46058</v>
      </c>
      <c r="C37" s="1" t="s">
        <v>85</v>
      </c>
      <c r="D37" s="1" t="s">
        <v>84</v>
      </c>
      <c r="E37" s="1">
        <v>750</v>
      </c>
      <c r="F37" s="1"/>
      <c r="G37" s="1"/>
      <c r="H37" s="1"/>
      <c r="I37" s="1"/>
      <c r="J37" s="1">
        <f t="shared" si="0"/>
        <v>0</v>
      </c>
      <c r="K37" s="1"/>
    </row>
    <row r="38" spans="1:11" ht="21" customHeight="1" x14ac:dyDescent="0.3">
      <c r="A38" s="1">
        <v>36</v>
      </c>
      <c r="B38" s="10">
        <v>46059</v>
      </c>
      <c r="C38" s="1" t="s">
        <v>85</v>
      </c>
      <c r="D38" s="1" t="s">
        <v>84</v>
      </c>
      <c r="E38" s="1">
        <v>750</v>
      </c>
      <c r="F38" s="1"/>
      <c r="G38" s="1"/>
      <c r="H38" s="1"/>
      <c r="I38" s="1"/>
      <c r="J38" s="1">
        <f t="shared" si="0"/>
        <v>0</v>
      </c>
      <c r="K38" s="1"/>
    </row>
    <row r="39" spans="1:11" ht="21" customHeight="1" x14ac:dyDescent="0.3">
      <c r="A39" s="1">
        <v>37</v>
      </c>
      <c r="B39" s="10">
        <v>46060</v>
      </c>
      <c r="C39" s="1" t="s">
        <v>85</v>
      </c>
      <c r="D39" s="1" t="s">
        <v>84</v>
      </c>
      <c r="E39" s="1">
        <v>750</v>
      </c>
      <c r="F39" s="1"/>
      <c r="G39" s="1"/>
      <c r="H39" s="1"/>
      <c r="I39" s="1"/>
      <c r="J39" s="1">
        <f t="shared" si="0"/>
        <v>0</v>
      </c>
      <c r="K39" s="1"/>
    </row>
    <row r="40" spans="1:11" ht="21" customHeight="1" x14ac:dyDescent="0.3">
      <c r="A40" s="1">
        <v>38</v>
      </c>
      <c r="B40" s="10">
        <v>46061</v>
      </c>
      <c r="C40" s="1" t="s">
        <v>85</v>
      </c>
      <c r="D40" s="1" t="s">
        <v>84</v>
      </c>
      <c r="E40" s="1">
        <v>750</v>
      </c>
      <c r="F40" s="1"/>
      <c r="G40" s="1"/>
      <c r="H40" s="1"/>
      <c r="I40" s="1"/>
      <c r="J40" s="1">
        <f t="shared" si="0"/>
        <v>0</v>
      </c>
      <c r="K40" s="1"/>
    </row>
    <row r="41" spans="1:11" ht="21" customHeight="1" x14ac:dyDescent="0.3">
      <c r="A41" s="1">
        <v>39</v>
      </c>
      <c r="B41" s="10">
        <v>46062</v>
      </c>
      <c r="C41" s="1" t="s">
        <v>85</v>
      </c>
      <c r="D41" s="1" t="s">
        <v>84</v>
      </c>
      <c r="E41" s="1">
        <v>750</v>
      </c>
      <c r="F41" s="1"/>
      <c r="G41" s="1"/>
      <c r="H41" s="1"/>
      <c r="I41" s="1"/>
      <c r="J41" s="1">
        <f t="shared" si="0"/>
        <v>0</v>
      </c>
      <c r="K41" s="1"/>
    </row>
    <row r="42" spans="1:11" ht="21" customHeight="1" x14ac:dyDescent="0.3">
      <c r="A42" s="1">
        <v>40</v>
      </c>
      <c r="B42" s="10">
        <v>46063</v>
      </c>
      <c r="C42" s="1" t="s">
        <v>85</v>
      </c>
      <c r="D42" s="1" t="s">
        <v>84</v>
      </c>
      <c r="E42" s="1">
        <v>750</v>
      </c>
      <c r="F42" s="1"/>
      <c r="G42" s="1"/>
      <c r="H42" s="1"/>
      <c r="I42" s="1"/>
      <c r="J42" s="1">
        <f t="shared" si="0"/>
        <v>0</v>
      </c>
      <c r="K42" s="1"/>
    </row>
    <row r="43" spans="1:11" ht="21" customHeight="1" x14ac:dyDescent="0.3">
      <c r="A43" s="1">
        <v>41</v>
      </c>
      <c r="B43" s="10">
        <v>46064</v>
      </c>
      <c r="C43" s="1" t="s">
        <v>85</v>
      </c>
      <c r="D43" s="1" t="s">
        <v>84</v>
      </c>
      <c r="E43" s="1">
        <v>750</v>
      </c>
      <c r="F43" s="1"/>
      <c r="G43" s="1"/>
      <c r="H43" s="1"/>
      <c r="I43" s="1"/>
      <c r="J43" s="1">
        <f t="shared" si="0"/>
        <v>0</v>
      </c>
      <c r="K43" s="1"/>
    </row>
    <row r="44" spans="1:11" ht="21" customHeight="1" x14ac:dyDescent="0.3">
      <c r="A44" s="1">
        <v>42</v>
      </c>
      <c r="B44" s="10">
        <v>46065</v>
      </c>
      <c r="C44" s="1" t="s">
        <v>85</v>
      </c>
      <c r="D44" s="1" t="s">
        <v>84</v>
      </c>
      <c r="E44" s="1">
        <v>750</v>
      </c>
      <c r="F44" s="1"/>
      <c r="G44" s="1"/>
      <c r="H44" s="1"/>
      <c r="I44" s="1"/>
      <c r="J44" s="1">
        <f t="shared" si="0"/>
        <v>0</v>
      </c>
      <c r="K44" s="1"/>
    </row>
    <row r="45" spans="1:11" ht="21" customHeight="1" x14ac:dyDescent="0.3">
      <c r="A45" s="1">
        <v>43</v>
      </c>
      <c r="B45" s="10">
        <v>46066</v>
      </c>
      <c r="C45" s="1" t="s">
        <v>85</v>
      </c>
      <c r="D45" s="1" t="s">
        <v>84</v>
      </c>
      <c r="E45" s="1">
        <v>750</v>
      </c>
      <c r="F45" s="1"/>
      <c r="G45" s="1"/>
      <c r="H45" s="1"/>
      <c r="I45" s="1"/>
      <c r="J45" s="1">
        <f t="shared" si="0"/>
        <v>0</v>
      </c>
      <c r="K45" s="1"/>
    </row>
    <row r="46" spans="1:11" ht="21" customHeight="1" x14ac:dyDescent="0.3">
      <c r="A46" s="1">
        <v>44</v>
      </c>
      <c r="B46" s="10">
        <v>46067</v>
      </c>
      <c r="C46" s="1" t="s">
        <v>85</v>
      </c>
      <c r="D46" s="1" t="s">
        <v>84</v>
      </c>
      <c r="E46" s="1">
        <v>750</v>
      </c>
      <c r="F46" s="1"/>
      <c r="G46" s="1"/>
      <c r="H46" s="1"/>
      <c r="I46" s="1"/>
      <c r="J46" s="1">
        <f t="shared" si="0"/>
        <v>0</v>
      </c>
      <c r="K46" s="1"/>
    </row>
    <row r="47" spans="1:11" ht="21" customHeight="1" x14ac:dyDescent="0.3">
      <c r="A47" s="1">
        <v>45</v>
      </c>
      <c r="B47" s="10">
        <v>46068</v>
      </c>
      <c r="C47" s="1" t="s">
        <v>85</v>
      </c>
      <c r="D47" s="1" t="s">
        <v>84</v>
      </c>
      <c r="E47" s="1">
        <v>750</v>
      </c>
      <c r="F47" s="1"/>
      <c r="G47" s="1"/>
      <c r="H47" s="1"/>
      <c r="I47" s="1"/>
      <c r="J47" s="1">
        <f t="shared" si="0"/>
        <v>0</v>
      </c>
      <c r="K47" s="1"/>
    </row>
    <row r="48" spans="1:11" ht="21" customHeight="1" x14ac:dyDescent="0.3">
      <c r="A48" s="1">
        <v>46</v>
      </c>
      <c r="B48" s="10">
        <v>46069</v>
      </c>
      <c r="C48" s="1" t="s">
        <v>85</v>
      </c>
      <c r="D48" s="1" t="s">
        <v>84</v>
      </c>
      <c r="E48" s="1">
        <v>750</v>
      </c>
      <c r="F48" s="1"/>
      <c r="G48" s="1"/>
      <c r="H48" s="1"/>
      <c r="I48" s="1"/>
      <c r="J48" s="1">
        <f t="shared" si="0"/>
        <v>0</v>
      </c>
      <c r="K48" s="1"/>
    </row>
    <row r="49" spans="1:11" ht="21" customHeight="1" x14ac:dyDescent="0.3">
      <c r="A49" s="1">
        <v>47</v>
      </c>
      <c r="B49" s="10">
        <v>46070</v>
      </c>
      <c r="C49" s="1" t="s">
        <v>85</v>
      </c>
      <c r="D49" s="1" t="s">
        <v>84</v>
      </c>
      <c r="E49" s="1">
        <v>750</v>
      </c>
      <c r="F49" s="1"/>
      <c r="G49" s="1"/>
      <c r="H49" s="1"/>
      <c r="I49" s="1"/>
      <c r="J49" s="1">
        <f t="shared" si="0"/>
        <v>0</v>
      </c>
      <c r="K49" s="1"/>
    </row>
    <row r="50" spans="1:11" ht="21" customHeight="1" x14ac:dyDescent="0.3">
      <c r="A50" s="1">
        <v>48</v>
      </c>
      <c r="B50" s="10">
        <v>46071</v>
      </c>
      <c r="C50" s="1" t="s">
        <v>85</v>
      </c>
      <c r="D50" s="1" t="s">
        <v>84</v>
      </c>
      <c r="E50" s="1">
        <v>750</v>
      </c>
      <c r="F50" s="1"/>
      <c r="G50" s="1"/>
      <c r="H50" s="1"/>
      <c r="I50" s="1"/>
      <c r="J50" s="1">
        <f t="shared" si="0"/>
        <v>0</v>
      </c>
      <c r="K50" s="1"/>
    </row>
    <row r="51" spans="1:11" ht="21" customHeight="1" x14ac:dyDescent="0.3">
      <c r="A51" s="1">
        <v>49</v>
      </c>
      <c r="B51" s="10">
        <v>46072</v>
      </c>
      <c r="C51" s="1" t="s">
        <v>85</v>
      </c>
      <c r="D51" s="1" t="s">
        <v>84</v>
      </c>
      <c r="E51" s="1">
        <v>750</v>
      </c>
      <c r="F51" s="1"/>
      <c r="G51" s="1"/>
      <c r="H51" s="1"/>
      <c r="I51" s="1"/>
      <c r="J51" s="1">
        <f t="shared" si="0"/>
        <v>0</v>
      </c>
      <c r="K51" s="1"/>
    </row>
    <row r="52" spans="1:11" ht="21" customHeight="1" x14ac:dyDescent="0.3">
      <c r="A52" s="1">
        <v>50</v>
      </c>
      <c r="B52" s="10">
        <v>46073</v>
      </c>
      <c r="C52" s="1" t="s">
        <v>85</v>
      </c>
      <c r="D52" s="1" t="s">
        <v>84</v>
      </c>
      <c r="E52" s="1">
        <v>750</v>
      </c>
      <c r="F52" s="1"/>
      <c r="G52" s="1"/>
      <c r="H52" s="1"/>
      <c r="I52" s="1"/>
      <c r="J52" s="1">
        <f t="shared" si="0"/>
        <v>0</v>
      </c>
      <c r="K52" s="1"/>
    </row>
    <row r="53" spans="1:11" ht="21" customHeight="1" x14ac:dyDescent="0.3">
      <c r="A53" s="1">
        <v>51</v>
      </c>
      <c r="B53" s="10">
        <v>46074</v>
      </c>
      <c r="C53" s="1" t="s">
        <v>85</v>
      </c>
      <c r="D53" s="1" t="s">
        <v>84</v>
      </c>
      <c r="E53" s="1">
        <v>750</v>
      </c>
      <c r="F53" s="1"/>
      <c r="G53" s="1"/>
      <c r="H53" s="1"/>
      <c r="I53" s="1"/>
      <c r="J53" s="1">
        <f t="shared" si="0"/>
        <v>0</v>
      </c>
      <c r="K53" s="1"/>
    </row>
    <row r="54" spans="1:11" ht="21" customHeight="1" x14ac:dyDescent="0.3">
      <c r="A54" s="1">
        <v>52</v>
      </c>
      <c r="B54" s="10">
        <v>46075</v>
      </c>
      <c r="C54" s="1" t="s">
        <v>85</v>
      </c>
      <c r="D54" s="1" t="s">
        <v>84</v>
      </c>
      <c r="E54" s="1">
        <v>750</v>
      </c>
      <c r="F54" s="1"/>
      <c r="G54" s="1"/>
      <c r="H54" s="1"/>
      <c r="I54" s="1"/>
      <c r="J54" s="1">
        <f t="shared" si="0"/>
        <v>0</v>
      </c>
      <c r="K54" s="1"/>
    </row>
    <row r="55" spans="1:11" ht="21" customHeight="1" x14ac:dyDescent="0.3">
      <c r="A55" s="1">
        <v>53</v>
      </c>
      <c r="B55" s="10">
        <v>46076</v>
      </c>
      <c r="C55" s="1" t="s">
        <v>85</v>
      </c>
      <c r="D55" s="1" t="s">
        <v>84</v>
      </c>
      <c r="E55" s="1">
        <v>750</v>
      </c>
      <c r="F55" s="1"/>
      <c r="G55" s="1"/>
      <c r="H55" s="1"/>
      <c r="I55" s="1"/>
      <c r="J55" s="1">
        <f t="shared" si="0"/>
        <v>0</v>
      </c>
      <c r="K55" s="1"/>
    </row>
    <row r="56" spans="1:11" ht="21" customHeight="1" x14ac:dyDescent="0.3">
      <c r="A56" s="1">
        <v>54</v>
      </c>
      <c r="B56" s="10">
        <v>46077</v>
      </c>
      <c r="C56" s="1" t="s">
        <v>85</v>
      </c>
      <c r="D56" s="1" t="s">
        <v>84</v>
      </c>
      <c r="E56" s="1">
        <v>750</v>
      </c>
      <c r="F56" s="1"/>
      <c r="G56" s="1"/>
      <c r="H56" s="1"/>
      <c r="I56" s="1"/>
      <c r="J56" s="1">
        <f t="shared" si="0"/>
        <v>0</v>
      </c>
      <c r="K56" s="1"/>
    </row>
    <row r="57" spans="1:11" ht="21" customHeight="1" x14ac:dyDescent="0.3">
      <c r="A57" s="1">
        <v>55</v>
      </c>
      <c r="B57" s="10">
        <v>46078</v>
      </c>
      <c r="C57" s="1" t="s">
        <v>85</v>
      </c>
      <c r="D57" s="1" t="s">
        <v>84</v>
      </c>
      <c r="E57" s="1">
        <v>750</v>
      </c>
      <c r="F57" s="1"/>
      <c r="G57" s="1"/>
      <c r="H57" s="1"/>
      <c r="I57" s="1"/>
      <c r="J57" s="1">
        <f t="shared" si="0"/>
        <v>0</v>
      </c>
      <c r="K57" s="1"/>
    </row>
    <row r="58" spans="1:11" ht="21" customHeight="1" x14ac:dyDescent="0.3">
      <c r="A58" s="1">
        <v>56</v>
      </c>
      <c r="B58" s="10">
        <v>46079</v>
      </c>
      <c r="C58" s="1" t="s">
        <v>85</v>
      </c>
      <c r="D58" s="1" t="s">
        <v>84</v>
      </c>
      <c r="E58" s="1">
        <v>750</v>
      </c>
      <c r="F58" s="1"/>
      <c r="G58" s="1"/>
      <c r="H58" s="1"/>
      <c r="I58" s="1"/>
      <c r="J58" s="1">
        <f t="shared" si="0"/>
        <v>0</v>
      </c>
      <c r="K58" s="1"/>
    </row>
    <row r="59" spans="1:11" ht="21" customHeight="1" x14ac:dyDescent="0.3">
      <c r="A59" s="1">
        <v>57</v>
      </c>
      <c r="B59" s="10">
        <v>46080</v>
      </c>
      <c r="C59" s="1" t="s">
        <v>85</v>
      </c>
      <c r="D59" s="1" t="s">
        <v>84</v>
      </c>
      <c r="E59" s="1">
        <v>750</v>
      </c>
      <c r="F59" s="1"/>
      <c r="G59" s="1"/>
      <c r="H59" s="1"/>
      <c r="I59" s="1"/>
      <c r="J59" s="1">
        <f t="shared" si="0"/>
        <v>0</v>
      </c>
      <c r="K59" s="1"/>
    </row>
    <row r="60" spans="1:11" ht="21" customHeight="1" x14ac:dyDescent="0.3">
      <c r="A60" s="1">
        <v>58</v>
      </c>
      <c r="B60" s="10">
        <v>46081</v>
      </c>
      <c r="C60" s="1" t="s">
        <v>85</v>
      </c>
      <c r="D60" s="1" t="s">
        <v>84</v>
      </c>
      <c r="E60" s="1">
        <v>750</v>
      </c>
      <c r="F60" s="1"/>
      <c r="G60" s="1"/>
      <c r="H60" s="1"/>
      <c r="I60" s="1"/>
      <c r="J60" s="1">
        <f t="shared" si="0"/>
        <v>0</v>
      </c>
      <c r="K60" s="1"/>
    </row>
    <row r="61" spans="1:11" ht="21" customHeight="1" x14ac:dyDescent="0.3">
      <c r="A61" s="1">
        <v>59</v>
      </c>
      <c r="B61" s="10">
        <v>46082</v>
      </c>
      <c r="C61" s="1" t="s">
        <v>85</v>
      </c>
      <c r="D61" s="1" t="s">
        <v>84</v>
      </c>
      <c r="E61" s="1">
        <v>750</v>
      </c>
      <c r="F61" s="1"/>
      <c r="G61" s="1"/>
      <c r="H61" s="1"/>
      <c r="I61" s="1"/>
      <c r="J61" s="1">
        <f t="shared" si="0"/>
        <v>0</v>
      </c>
      <c r="K61" s="1"/>
    </row>
    <row r="62" spans="1:11" ht="21" customHeight="1" x14ac:dyDescent="0.3">
      <c r="A62" s="1">
        <v>60</v>
      </c>
      <c r="B62" s="10">
        <v>46083</v>
      </c>
      <c r="C62" s="1" t="s">
        <v>85</v>
      </c>
      <c r="D62" s="1" t="s">
        <v>84</v>
      </c>
      <c r="E62" s="1">
        <v>750</v>
      </c>
      <c r="F62" s="1"/>
      <c r="G62" s="1"/>
      <c r="H62" s="1"/>
      <c r="I62" s="1"/>
      <c r="J62" s="1">
        <f t="shared" si="0"/>
        <v>0</v>
      </c>
      <c r="K62" s="1"/>
    </row>
    <row r="63" spans="1:11" ht="21" customHeight="1" x14ac:dyDescent="0.3">
      <c r="A63" s="1">
        <v>61</v>
      </c>
      <c r="B63" s="10">
        <v>46084</v>
      </c>
      <c r="C63" s="1" t="s">
        <v>85</v>
      </c>
      <c r="D63" s="1" t="s">
        <v>84</v>
      </c>
      <c r="E63" s="1">
        <v>750</v>
      </c>
      <c r="F63" s="1"/>
      <c r="G63" s="1"/>
      <c r="H63" s="1"/>
      <c r="I63" s="1"/>
      <c r="J63" s="1">
        <f t="shared" si="0"/>
        <v>0</v>
      </c>
      <c r="K63" s="1"/>
    </row>
    <row r="64" spans="1:11" ht="21" customHeight="1" x14ac:dyDescent="0.3">
      <c r="A64" s="1">
        <v>62</v>
      </c>
      <c r="B64" s="10">
        <v>46085</v>
      </c>
      <c r="C64" s="1" t="s">
        <v>85</v>
      </c>
      <c r="D64" s="1" t="s">
        <v>84</v>
      </c>
      <c r="E64" s="1">
        <v>750</v>
      </c>
      <c r="F64" s="1"/>
      <c r="G64" s="1"/>
      <c r="H64" s="1"/>
      <c r="I64" s="1"/>
      <c r="J64" s="1">
        <f t="shared" si="0"/>
        <v>0</v>
      </c>
      <c r="K64" s="1"/>
    </row>
    <row r="65" spans="1:11" ht="21" customHeight="1" x14ac:dyDescent="0.3">
      <c r="A65" s="1">
        <v>63</v>
      </c>
      <c r="B65" s="10">
        <v>46086</v>
      </c>
      <c r="C65" s="1" t="s">
        <v>85</v>
      </c>
      <c r="D65" s="1" t="s">
        <v>84</v>
      </c>
      <c r="E65" s="1">
        <v>750</v>
      </c>
      <c r="F65" s="1"/>
      <c r="G65" s="1"/>
      <c r="H65" s="1"/>
      <c r="I65" s="1"/>
      <c r="J65" s="1">
        <f t="shared" si="0"/>
        <v>0</v>
      </c>
      <c r="K65" s="1"/>
    </row>
    <row r="66" spans="1:11" ht="21" customHeight="1" x14ac:dyDescent="0.3">
      <c r="A66" s="1">
        <v>64</v>
      </c>
      <c r="B66" s="10">
        <v>46087</v>
      </c>
      <c r="C66" s="1" t="s">
        <v>85</v>
      </c>
      <c r="D66" s="1" t="s">
        <v>84</v>
      </c>
      <c r="E66" s="1">
        <v>750</v>
      </c>
      <c r="F66" s="1"/>
      <c r="G66" s="1"/>
      <c r="H66" s="1"/>
      <c r="I66" s="1"/>
      <c r="J66" s="1">
        <f t="shared" si="0"/>
        <v>0</v>
      </c>
      <c r="K66" s="1"/>
    </row>
    <row r="67" spans="1:11" ht="21" customHeight="1" x14ac:dyDescent="0.3">
      <c r="A67" s="1">
        <v>65</v>
      </c>
      <c r="B67" s="10">
        <v>46088</v>
      </c>
      <c r="C67" s="1" t="s">
        <v>85</v>
      </c>
      <c r="D67" s="1" t="s">
        <v>84</v>
      </c>
      <c r="E67" s="1">
        <v>750</v>
      </c>
      <c r="F67" s="1"/>
      <c r="G67" s="1"/>
      <c r="H67" s="1"/>
      <c r="I67" s="1"/>
      <c r="J67" s="1">
        <f t="shared" si="0"/>
        <v>0</v>
      </c>
      <c r="K67" s="1"/>
    </row>
    <row r="68" spans="1:11" ht="21" customHeight="1" x14ac:dyDescent="0.3">
      <c r="A68" s="1">
        <v>66</v>
      </c>
      <c r="B68" s="10">
        <v>46089</v>
      </c>
      <c r="C68" s="1" t="s">
        <v>85</v>
      </c>
      <c r="D68" s="1" t="s">
        <v>84</v>
      </c>
      <c r="E68" s="1">
        <v>750</v>
      </c>
      <c r="F68" s="1"/>
      <c r="G68" s="1"/>
      <c r="H68" s="1"/>
      <c r="I68" s="1"/>
      <c r="J68" s="1">
        <f t="shared" ref="J68:J131" si="1">E68*F68-G68-H68+I68</f>
        <v>0</v>
      </c>
      <c r="K68" s="1"/>
    </row>
    <row r="69" spans="1:11" ht="21" customHeight="1" x14ac:dyDescent="0.3">
      <c r="A69" s="1">
        <v>67</v>
      </c>
      <c r="B69" s="10">
        <v>46090</v>
      </c>
      <c r="C69" s="1" t="s">
        <v>85</v>
      </c>
      <c r="D69" s="1" t="s">
        <v>84</v>
      </c>
      <c r="E69" s="1">
        <v>750</v>
      </c>
      <c r="F69" s="1"/>
      <c r="G69" s="1"/>
      <c r="H69" s="1"/>
      <c r="I69" s="1"/>
      <c r="J69" s="1">
        <f t="shared" si="1"/>
        <v>0</v>
      </c>
      <c r="K69" s="1"/>
    </row>
    <row r="70" spans="1:11" ht="21" customHeight="1" x14ac:dyDescent="0.3">
      <c r="A70" s="1">
        <v>68</v>
      </c>
      <c r="B70" s="10">
        <v>46091</v>
      </c>
      <c r="C70" s="1" t="s">
        <v>85</v>
      </c>
      <c r="D70" s="1" t="s">
        <v>84</v>
      </c>
      <c r="E70" s="1">
        <v>750</v>
      </c>
      <c r="F70" s="1"/>
      <c r="G70" s="1"/>
      <c r="H70" s="1"/>
      <c r="I70" s="1"/>
      <c r="J70" s="1">
        <f t="shared" si="1"/>
        <v>0</v>
      </c>
      <c r="K70" s="1"/>
    </row>
    <row r="71" spans="1:11" ht="21" customHeight="1" x14ac:dyDescent="0.3">
      <c r="A71" s="1">
        <v>69</v>
      </c>
      <c r="B71" s="10">
        <v>46092</v>
      </c>
      <c r="C71" s="1" t="s">
        <v>85</v>
      </c>
      <c r="D71" s="1" t="s">
        <v>84</v>
      </c>
      <c r="E71" s="1">
        <v>750</v>
      </c>
      <c r="F71" s="1"/>
      <c r="G71" s="1"/>
      <c r="H71" s="1"/>
      <c r="I71" s="1"/>
      <c r="J71" s="1">
        <f t="shared" si="1"/>
        <v>0</v>
      </c>
      <c r="K71" s="1"/>
    </row>
    <row r="72" spans="1:11" ht="21" customHeight="1" x14ac:dyDescent="0.3">
      <c r="A72" s="1">
        <v>70</v>
      </c>
      <c r="B72" s="10">
        <v>46093</v>
      </c>
      <c r="C72" s="1" t="s">
        <v>85</v>
      </c>
      <c r="D72" s="1" t="s">
        <v>84</v>
      </c>
      <c r="E72" s="1">
        <v>750</v>
      </c>
      <c r="F72" s="1"/>
      <c r="G72" s="1"/>
      <c r="H72" s="1"/>
      <c r="I72" s="1"/>
      <c r="J72" s="1">
        <f t="shared" si="1"/>
        <v>0</v>
      </c>
      <c r="K72" s="1"/>
    </row>
    <row r="73" spans="1:11" ht="21" customHeight="1" x14ac:dyDescent="0.3">
      <c r="A73" s="1">
        <v>71</v>
      </c>
      <c r="B73" s="10">
        <v>46094</v>
      </c>
      <c r="C73" s="1" t="s">
        <v>85</v>
      </c>
      <c r="D73" s="1" t="s">
        <v>84</v>
      </c>
      <c r="E73" s="1">
        <v>750</v>
      </c>
      <c r="F73" s="1"/>
      <c r="G73" s="1"/>
      <c r="H73" s="1"/>
      <c r="I73" s="1"/>
      <c r="J73" s="1">
        <f t="shared" si="1"/>
        <v>0</v>
      </c>
      <c r="K73" s="1"/>
    </row>
    <row r="74" spans="1:11" ht="21" customHeight="1" x14ac:dyDescent="0.3">
      <c r="A74" s="1">
        <v>72</v>
      </c>
      <c r="B74" s="10">
        <v>46095</v>
      </c>
      <c r="C74" s="1" t="s">
        <v>85</v>
      </c>
      <c r="D74" s="1" t="s">
        <v>84</v>
      </c>
      <c r="E74" s="1">
        <v>750</v>
      </c>
      <c r="F74" s="1"/>
      <c r="G74" s="1"/>
      <c r="H74" s="1"/>
      <c r="I74" s="1"/>
      <c r="J74" s="1">
        <f t="shared" si="1"/>
        <v>0</v>
      </c>
      <c r="K74" s="1"/>
    </row>
    <row r="75" spans="1:11" ht="21" customHeight="1" x14ac:dyDescent="0.3">
      <c r="A75" s="1">
        <v>73</v>
      </c>
      <c r="B75" s="10">
        <v>46096</v>
      </c>
      <c r="C75" s="1" t="s">
        <v>85</v>
      </c>
      <c r="D75" s="1" t="s">
        <v>84</v>
      </c>
      <c r="E75" s="1">
        <v>750</v>
      </c>
      <c r="F75" s="1"/>
      <c r="G75" s="1"/>
      <c r="H75" s="1"/>
      <c r="I75" s="1"/>
      <c r="J75" s="1">
        <f t="shared" si="1"/>
        <v>0</v>
      </c>
      <c r="K75" s="1"/>
    </row>
    <row r="76" spans="1:11" ht="21" customHeight="1" x14ac:dyDescent="0.3">
      <c r="A76" s="1">
        <v>74</v>
      </c>
      <c r="B76" s="10">
        <v>46097</v>
      </c>
      <c r="C76" s="1" t="s">
        <v>85</v>
      </c>
      <c r="D76" s="1" t="s">
        <v>84</v>
      </c>
      <c r="E76" s="1">
        <v>750</v>
      </c>
      <c r="F76" s="1"/>
      <c r="G76" s="1"/>
      <c r="H76" s="1"/>
      <c r="I76" s="1"/>
      <c r="J76" s="1">
        <f t="shared" si="1"/>
        <v>0</v>
      </c>
      <c r="K76" s="1"/>
    </row>
    <row r="77" spans="1:11" ht="21" customHeight="1" x14ac:dyDescent="0.3">
      <c r="A77" s="1">
        <v>75</v>
      </c>
      <c r="B77" s="10">
        <v>46098</v>
      </c>
      <c r="C77" s="1" t="s">
        <v>85</v>
      </c>
      <c r="D77" s="1" t="s">
        <v>84</v>
      </c>
      <c r="E77" s="1">
        <v>750</v>
      </c>
      <c r="F77" s="1"/>
      <c r="G77" s="1"/>
      <c r="H77" s="1"/>
      <c r="I77" s="1"/>
      <c r="J77" s="1">
        <f t="shared" si="1"/>
        <v>0</v>
      </c>
      <c r="K77" s="1"/>
    </row>
    <row r="78" spans="1:11" ht="21" customHeight="1" x14ac:dyDescent="0.3">
      <c r="A78" s="1">
        <v>76</v>
      </c>
      <c r="B78" s="10">
        <v>46099</v>
      </c>
      <c r="C78" s="1" t="s">
        <v>85</v>
      </c>
      <c r="D78" s="1" t="s">
        <v>84</v>
      </c>
      <c r="E78" s="1">
        <v>750</v>
      </c>
      <c r="F78" s="1"/>
      <c r="G78" s="1"/>
      <c r="H78" s="1"/>
      <c r="I78" s="1"/>
      <c r="J78" s="1">
        <f t="shared" si="1"/>
        <v>0</v>
      </c>
      <c r="K78" s="1"/>
    </row>
    <row r="79" spans="1:11" ht="21" customHeight="1" x14ac:dyDescent="0.3">
      <c r="A79" s="1">
        <v>77</v>
      </c>
      <c r="B79" s="10">
        <v>46100</v>
      </c>
      <c r="C79" s="1" t="s">
        <v>85</v>
      </c>
      <c r="D79" s="1" t="s">
        <v>84</v>
      </c>
      <c r="E79" s="1">
        <v>750</v>
      </c>
      <c r="F79" s="1"/>
      <c r="G79" s="1"/>
      <c r="H79" s="1"/>
      <c r="I79" s="1"/>
      <c r="J79" s="1">
        <f t="shared" si="1"/>
        <v>0</v>
      </c>
      <c r="K79" s="1"/>
    </row>
    <row r="80" spans="1:11" ht="21" customHeight="1" x14ac:dyDescent="0.3">
      <c r="A80" s="1">
        <v>78</v>
      </c>
      <c r="B80" s="10">
        <v>46101</v>
      </c>
      <c r="C80" s="1" t="s">
        <v>85</v>
      </c>
      <c r="D80" s="1" t="s">
        <v>84</v>
      </c>
      <c r="E80" s="1">
        <v>750</v>
      </c>
      <c r="F80" s="1"/>
      <c r="G80" s="1"/>
      <c r="H80" s="1"/>
      <c r="I80" s="1"/>
      <c r="J80" s="1">
        <f t="shared" si="1"/>
        <v>0</v>
      </c>
      <c r="K80" s="1"/>
    </row>
    <row r="81" spans="1:11" ht="21" customHeight="1" x14ac:dyDescent="0.3">
      <c r="A81" s="1">
        <v>79</v>
      </c>
      <c r="B81" s="10">
        <v>46102</v>
      </c>
      <c r="C81" s="1" t="s">
        <v>85</v>
      </c>
      <c r="D81" s="1" t="s">
        <v>84</v>
      </c>
      <c r="E81" s="1">
        <v>750</v>
      </c>
      <c r="F81" s="1"/>
      <c r="G81" s="1"/>
      <c r="H81" s="1"/>
      <c r="I81" s="1"/>
      <c r="J81" s="1">
        <f t="shared" si="1"/>
        <v>0</v>
      </c>
      <c r="K81" s="1"/>
    </row>
    <row r="82" spans="1:11" ht="21" customHeight="1" x14ac:dyDescent="0.3">
      <c r="A82" s="1">
        <v>80</v>
      </c>
      <c r="B82" s="10">
        <v>46103</v>
      </c>
      <c r="C82" s="1" t="s">
        <v>85</v>
      </c>
      <c r="D82" s="1" t="s">
        <v>84</v>
      </c>
      <c r="E82" s="1">
        <v>750</v>
      </c>
      <c r="F82" s="1"/>
      <c r="G82" s="1"/>
      <c r="H82" s="1"/>
      <c r="I82" s="1"/>
      <c r="J82" s="1">
        <f t="shared" si="1"/>
        <v>0</v>
      </c>
      <c r="K82" s="1"/>
    </row>
    <row r="83" spans="1:11" ht="21" customHeight="1" x14ac:dyDescent="0.3">
      <c r="A83" s="1">
        <v>81</v>
      </c>
      <c r="B83" s="10">
        <v>46104</v>
      </c>
      <c r="C83" s="1" t="s">
        <v>85</v>
      </c>
      <c r="D83" s="1" t="s">
        <v>84</v>
      </c>
      <c r="E83" s="1">
        <v>750</v>
      </c>
      <c r="F83" s="1"/>
      <c r="G83" s="1"/>
      <c r="H83" s="1"/>
      <c r="I83" s="1"/>
      <c r="J83" s="1">
        <f t="shared" si="1"/>
        <v>0</v>
      </c>
      <c r="K83" s="1"/>
    </row>
    <row r="84" spans="1:11" ht="21" customHeight="1" x14ac:dyDescent="0.3">
      <c r="A84" s="1">
        <v>82</v>
      </c>
      <c r="B84" s="10">
        <v>46105</v>
      </c>
      <c r="C84" s="1" t="s">
        <v>85</v>
      </c>
      <c r="D84" s="1" t="s">
        <v>84</v>
      </c>
      <c r="E84" s="1">
        <v>750</v>
      </c>
      <c r="F84" s="1"/>
      <c r="G84" s="1"/>
      <c r="H84" s="1"/>
      <c r="I84" s="1"/>
      <c r="J84" s="1">
        <f t="shared" si="1"/>
        <v>0</v>
      </c>
      <c r="K84" s="1"/>
    </row>
    <row r="85" spans="1:11" ht="21" customHeight="1" x14ac:dyDescent="0.3">
      <c r="A85" s="1">
        <v>83</v>
      </c>
      <c r="B85" s="10">
        <v>46106</v>
      </c>
      <c r="C85" s="1" t="s">
        <v>85</v>
      </c>
      <c r="D85" s="1" t="s">
        <v>84</v>
      </c>
      <c r="E85" s="1">
        <v>750</v>
      </c>
      <c r="F85" s="1"/>
      <c r="G85" s="1"/>
      <c r="H85" s="1"/>
      <c r="I85" s="1"/>
      <c r="J85" s="1">
        <f t="shared" si="1"/>
        <v>0</v>
      </c>
      <c r="K85" s="1"/>
    </row>
    <row r="86" spans="1:11" ht="21" customHeight="1" x14ac:dyDescent="0.3">
      <c r="A86" s="1">
        <v>84</v>
      </c>
      <c r="B86" s="10">
        <v>46107</v>
      </c>
      <c r="C86" s="1" t="s">
        <v>85</v>
      </c>
      <c r="D86" s="1" t="s">
        <v>84</v>
      </c>
      <c r="E86" s="1">
        <v>750</v>
      </c>
      <c r="F86" s="1"/>
      <c r="G86" s="1"/>
      <c r="H86" s="1"/>
      <c r="I86" s="1"/>
      <c r="J86" s="1">
        <f t="shared" si="1"/>
        <v>0</v>
      </c>
      <c r="K86" s="1"/>
    </row>
    <row r="87" spans="1:11" ht="21" customHeight="1" x14ac:dyDescent="0.3">
      <c r="A87" s="1">
        <v>85</v>
      </c>
      <c r="B87" s="10">
        <v>46108</v>
      </c>
      <c r="C87" s="1" t="s">
        <v>85</v>
      </c>
      <c r="D87" s="1" t="s">
        <v>84</v>
      </c>
      <c r="E87" s="1">
        <v>750</v>
      </c>
      <c r="F87" s="1"/>
      <c r="G87" s="1"/>
      <c r="H87" s="1"/>
      <c r="I87" s="1"/>
      <c r="J87" s="1">
        <f t="shared" si="1"/>
        <v>0</v>
      </c>
      <c r="K87" s="1"/>
    </row>
    <row r="88" spans="1:11" ht="21" customHeight="1" x14ac:dyDescent="0.3">
      <c r="A88" s="1">
        <v>86</v>
      </c>
      <c r="B88" s="10">
        <v>46109</v>
      </c>
      <c r="C88" s="1" t="s">
        <v>85</v>
      </c>
      <c r="D88" s="1" t="s">
        <v>84</v>
      </c>
      <c r="E88" s="1">
        <v>750</v>
      </c>
      <c r="F88" s="1"/>
      <c r="G88" s="1"/>
      <c r="H88" s="1"/>
      <c r="I88" s="1"/>
      <c r="J88" s="1">
        <f t="shared" si="1"/>
        <v>0</v>
      </c>
      <c r="K88" s="1"/>
    </row>
    <row r="89" spans="1:11" ht="21" customHeight="1" x14ac:dyDescent="0.3">
      <c r="A89" s="1">
        <v>87</v>
      </c>
      <c r="B89" s="10">
        <v>46110</v>
      </c>
      <c r="C89" s="1" t="s">
        <v>85</v>
      </c>
      <c r="D89" s="1" t="s">
        <v>84</v>
      </c>
      <c r="E89" s="1">
        <v>750</v>
      </c>
      <c r="F89" s="1"/>
      <c r="G89" s="1"/>
      <c r="H89" s="1"/>
      <c r="I89" s="1"/>
      <c r="J89" s="1">
        <f t="shared" si="1"/>
        <v>0</v>
      </c>
      <c r="K89" s="1"/>
    </row>
    <row r="90" spans="1:11" ht="21" customHeight="1" x14ac:dyDescent="0.3">
      <c r="A90" s="1">
        <v>88</v>
      </c>
      <c r="B90" s="10">
        <v>46111</v>
      </c>
      <c r="C90" s="1" t="s">
        <v>85</v>
      </c>
      <c r="D90" s="1" t="s">
        <v>84</v>
      </c>
      <c r="E90" s="1">
        <v>750</v>
      </c>
      <c r="F90" s="1"/>
      <c r="G90" s="1"/>
      <c r="H90" s="1"/>
      <c r="I90" s="1"/>
      <c r="J90" s="1">
        <f t="shared" si="1"/>
        <v>0</v>
      </c>
      <c r="K90" s="1"/>
    </row>
    <row r="91" spans="1:11" ht="21" customHeight="1" x14ac:dyDescent="0.3">
      <c r="A91" s="1">
        <v>89</v>
      </c>
      <c r="B91" s="10">
        <v>46112</v>
      </c>
      <c r="C91" s="1" t="s">
        <v>85</v>
      </c>
      <c r="D91" s="1" t="s">
        <v>84</v>
      </c>
      <c r="E91" s="1">
        <v>750</v>
      </c>
      <c r="F91" s="1"/>
      <c r="G91" s="1"/>
      <c r="H91" s="1"/>
      <c r="I91" s="1"/>
      <c r="J91" s="1">
        <f t="shared" si="1"/>
        <v>0</v>
      </c>
      <c r="K91" s="1"/>
    </row>
    <row r="92" spans="1:11" ht="21" customHeight="1" x14ac:dyDescent="0.3">
      <c r="A92" s="1">
        <v>90</v>
      </c>
      <c r="B92" s="10">
        <v>46113</v>
      </c>
      <c r="C92" s="1" t="s">
        <v>85</v>
      </c>
      <c r="D92" s="1" t="s">
        <v>84</v>
      </c>
      <c r="E92" s="1">
        <v>750</v>
      </c>
      <c r="F92" s="1"/>
      <c r="G92" s="1"/>
      <c r="H92" s="1"/>
      <c r="I92" s="1"/>
      <c r="J92" s="1">
        <f t="shared" si="1"/>
        <v>0</v>
      </c>
      <c r="K92" s="1"/>
    </row>
    <row r="93" spans="1:11" ht="21" customHeight="1" x14ac:dyDescent="0.3">
      <c r="A93" s="1">
        <v>91</v>
      </c>
      <c r="B93" s="10">
        <v>46114</v>
      </c>
      <c r="C93" s="1" t="s">
        <v>85</v>
      </c>
      <c r="D93" s="1" t="s">
        <v>84</v>
      </c>
      <c r="E93" s="1">
        <v>750</v>
      </c>
      <c r="F93" s="1"/>
      <c r="G93" s="1"/>
      <c r="H93" s="1"/>
      <c r="I93" s="1"/>
      <c r="J93" s="1">
        <f t="shared" si="1"/>
        <v>0</v>
      </c>
      <c r="K93" s="1"/>
    </row>
    <row r="94" spans="1:11" ht="21" customHeight="1" x14ac:dyDescent="0.3">
      <c r="A94" s="1">
        <v>92</v>
      </c>
      <c r="B94" s="10">
        <v>46115</v>
      </c>
      <c r="C94" s="1" t="s">
        <v>85</v>
      </c>
      <c r="D94" s="1" t="s">
        <v>84</v>
      </c>
      <c r="E94" s="1">
        <v>750</v>
      </c>
      <c r="F94" s="1"/>
      <c r="G94" s="1"/>
      <c r="H94" s="1"/>
      <c r="I94" s="1"/>
      <c r="J94" s="1">
        <f t="shared" si="1"/>
        <v>0</v>
      </c>
      <c r="K94" s="1"/>
    </row>
    <row r="95" spans="1:11" ht="21" customHeight="1" x14ac:dyDescent="0.3">
      <c r="A95" s="1">
        <v>93</v>
      </c>
      <c r="B95" s="10">
        <v>46116</v>
      </c>
      <c r="C95" s="1" t="s">
        <v>85</v>
      </c>
      <c r="D95" s="1" t="s">
        <v>84</v>
      </c>
      <c r="E95" s="1">
        <v>750</v>
      </c>
      <c r="F95" s="1"/>
      <c r="G95" s="1"/>
      <c r="H95" s="1"/>
      <c r="I95" s="1"/>
      <c r="J95" s="1">
        <f t="shared" si="1"/>
        <v>0</v>
      </c>
      <c r="K95" s="1"/>
    </row>
    <row r="96" spans="1:11" ht="21" customHeight="1" x14ac:dyDescent="0.3">
      <c r="A96" s="1">
        <v>94</v>
      </c>
      <c r="B96" s="10">
        <v>46117</v>
      </c>
      <c r="C96" s="1" t="s">
        <v>85</v>
      </c>
      <c r="D96" s="1" t="s">
        <v>84</v>
      </c>
      <c r="E96" s="1">
        <v>750</v>
      </c>
      <c r="F96" s="1"/>
      <c r="G96" s="1"/>
      <c r="H96" s="1"/>
      <c r="I96" s="1"/>
      <c r="J96" s="1">
        <f t="shared" si="1"/>
        <v>0</v>
      </c>
      <c r="K96" s="1"/>
    </row>
    <row r="97" spans="1:11" ht="21" customHeight="1" x14ac:dyDescent="0.3">
      <c r="A97" s="1">
        <v>95</v>
      </c>
      <c r="B97" s="10">
        <v>46118</v>
      </c>
      <c r="C97" s="1" t="s">
        <v>85</v>
      </c>
      <c r="D97" s="1" t="s">
        <v>84</v>
      </c>
      <c r="E97" s="1">
        <v>750</v>
      </c>
      <c r="F97" s="1"/>
      <c r="G97" s="1"/>
      <c r="H97" s="1"/>
      <c r="I97" s="1"/>
      <c r="J97" s="1">
        <f t="shared" si="1"/>
        <v>0</v>
      </c>
      <c r="K97" s="1"/>
    </row>
    <row r="98" spans="1:11" ht="21" customHeight="1" x14ac:dyDescent="0.3">
      <c r="A98" s="1">
        <v>96</v>
      </c>
      <c r="B98" s="10">
        <v>46119</v>
      </c>
      <c r="C98" s="1" t="s">
        <v>85</v>
      </c>
      <c r="D98" s="1" t="s">
        <v>84</v>
      </c>
      <c r="E98" s="1">
        <v>750</v>
      </c>
      <c r="F98" s="1"/>
      <c r="G98" s="1"/>
      <c r="H98" s="1"/>
      <c r="I98" s="1"/>
      <c r="J98" s="1">
        <f t="shared" si="1"/>
        <v>0</v>
      </c>
      <c r="K98" s="1"/>
    </row>
    <row r="99" spans="1:11" ht="21" customHeight="1" x14ac:dyDescent="0.3">
      <c r="A99" s="1">
        <v>97</v>
      </c>
      <c r="B99" s="10">
        <v>46120</v>
      </c>
      <c r="C99" s="1" t="s">
        <v>85</v>
      </c>
      <c r="D99" s="1" t="s">
        <v>84</v>
      </c>
      <c r="E99" s="1">
        <v>750</v>
      </c>
      <c r="F99" s="1"/>
      <c r="G99" s="1"/>
      <c r="H99" s="1"/>
      <c r="I99" s="1"/>
      <c r="J99" s="1">
        <f t="shared" si="1"/>
        <v>0</v>
      </c>
      <c r="K99" s="1"/>
    </row>
    <row r="100" spans="1:11" ht="21" customHeight="1" x14ac:dyDescent="0.3">
      <c r="A100" s="1">
        <v>98</v>
      </c>
      <c r="B100" s="10">
        <v>46121</v>
      </c>
      <c r="C100" s="1" t="s">
        <v>85</v>
      </c>
      <c r="D100" s="1" t="s">
        <v>84</v>
      </c>
      <c r="E100" s="1">
        <v>750</v>
      </c>
      <c r="F100" s="1"/>
      <c r="G100" s="1"/>
      <c r="H100" s="1"/>
      <c r="I100" s="1"/>
      <c r="J100" s="1">
        <f t="shared" si="1"/>
        <v>0</v>
      </c>
      <c r="K100" s="1"/>
    </row>
    <row r="101" spans="1:11" ht="21" customHeight="1" x14ac:dyDescent="0.3">
      <c r="A101" s="1">
        <v>99</v>
      </c>
      <c r="B101" s="10">
        <v>46122</v>
      </c>
      <c r="C101" s="1" t="s">
        <v>85</v>
      </c>
      <c r="D101" s="1" t="s">
        <v>84</v>
      </c>
      <c r="E101" s="1">
        <v>750</v>
      </c>
      <c r="F101" s="1"/>
      <c r="G101" s="1"/>
      <c r="H101" s="1"/>
      <c r="I101" s="1"/>
      <c r="J101" s="1">
        <f t="shared" si="1"/>
        <v>0</v>
      </c>
      <c r="K101" s="1"/>
    </row>
    <row r="102" spans="1:11" ht="21" customHeight="1" x14ac:dyDescent="0.3">
      <c r="A102" s="1">
        <v>100</v>
      </c>
      <c r="B102" s="10">
        <v>46123</v>
      </c>
      <c r="C102" s="1" t="s">
        <v>85</v>
      </c>
      <c r="D102" s="1" t="s">
        <v>84</v>
      </c>
      <c r="E102" s="1">
        <v>750</v>
      </c>
      <c r="F102" s="1"/>
      <c r="G102" s="1"/>
      <c r="H102" s="1"/>
      <c r="I102" s="1"/>
      <c r="J102" s="1">
        <f t="shared" si="1"/>
        <v>0</v>
      </c>
      <c r="K102" s="1"/>
    </row>
    <row r="103" spans="1:11" ht="21" customHeight="1" x14ac:dyDescent="0.3">
      <c r="A103" s="1">
        <v>101</v>
      </c>
      <c r="B103" s="10">
        <v>46124</v>
      </c>
      <c r="C103" s="1" t="s">
        <v>85</v>
      </c>
      <c r="D103" s="1" t="s">
        <v>84</v>
      </c>
      <c r="E103" s="1">
        <v>750</v>
      </c>
      <c r="F103" s="1"/>
      <c r="G103" s="1"/>
      <c r="H103" s="1"/>
      <c r="I103" s="1"/>
      <c r="J103" s="1">
        <f t="shared" si="1"/>
        <v>0</v>
      </c>
      <c r="K103" s="1"/>
    </row>
    <row r="104" spans="1:11" ht="21" customHeight="1" x14ac:dyDescent="0.3">
      <c r="A104" s="1">
        <v>102</v>
      </c>
      <c r="B104" s="10">
        <v>46125</v>
      </c>
      <c r="C104" s="1" t="s">
        <v>85</v>
      </c>
      <c r="D104" s="1" t="s">
        <v>84</v>
      </c>
      <c r="E104" s="1">
        <v>750</v>
      </c>
      <c r="F104" s="1"/>
      <c r="G104" s="1"/>
      <c r="H104" s="1"/>
      <c r="I104" s="1"/>
      <c r="J104" s="1">
        <f t="shared" si="1"/>
        <v>0</v>
      </c>
      <c r="K104" s="1"/>
    </row>
    <row r="105" spans="1:11" ht="21" customHeight="1" x14ac:dyDescent="0.3">
      <c r="A105" s="1">
        <v>103</v>
      </c>
      <c r="B105" s="10">
        <v>46126</v>
      </c>
      <c r="C105" s="1" t="s">
        <v>85</v>
      </c>
      <c r="D105" s="1" t="s">
        <v>84</v>
      </c>
      <c r="E105" s="1">
        <v>750</v>
      </c>
      <c r="F105" s="1"/>
      <c r="G105" s="1"/>
      <c r="H105" s="1"/>
      <c r="I105" s="1"/>
      <c r="J105" s="1">
        <f t="shared" si="1"/>
        <v>0</v>
      </c>
      <c r="K105" s="1"/>
    </row>
    <row r="106" spans="1:11" ht="21" customHeight="1" x14ac:dyDescent="0.3">
      <c r="A106" s="1">
        <v>104</v>
      </c>
      <c r="B106" s="10">
        <v>46127</v>
      </c>
      <c r="C106" s="1" t="s">
        <v>85</v>
      </c>
      <c r="D106" s="1" t="s">
        <v>84</v>
      </c>
      <c r="E106" s="1">
        <v>750</v>
      </c>
      <c r="F106" s="1"/>
      <c r="G106" s="1"/>
      <c r="H106" s="1"/>
      <c r="I106" s="1"/>
      <c r="J106" s="1">
        <f t="shared" si="1"/>
        <v>0</v>
      </c>
      <c r="K106" s="1"/>
    </row>
    <row r="107" spans="1:11" ht="21" customHeight="1" x14ac:dyDescent="0.3">
      <c r="A107" s="1">
        <v>105</v>
      </c>
      <c r="B107" s="10">
        <v>46128</v>
      </c>
      <c r="C107" s="1" t="s">
        <v>85</v>
      </c>
      <c r="D107" s="1" t="s">
        <v>84</v>
      </c>
      <c r="E107" s="1">
        <v>750</v>
      </c>
      <c r="F107" s="1"/>
      <c r="G107" s="1"/>
      <c r="H107" s="1"/>
      <c r="I107" s="1"/>
      <c r="J107" s="1">
        <f t="shared" si="1"/>
        <v>0</v>
      </c>
      <c r="K107" s="1"/>
    </row>
    <row r="108" spans="1:11" ht="21" customHeight="1" x14ac:dyDescent="0.3">
      <c r="A108" s="1">
        <v>106</v>
      </c>
      <c r="B108" s="10">
        <v>46129</v>
      </c>
      <c r="C108" s="1" t="s">
        <v>85</v>
      </c>
      <c r="D108" s="1" t="s">
        <v>84</v>
      </c>
      <c r="E108" s="1">
        <v>750</v>
      </c>
      <c r="F108" s="1"/>
      <c r="G108" s="1"/>
      <c r="H108" s="1"/>
      <c r="I108" s="1"/>
      <c r="J108" s="1">
        <f t="shared" si="1"/>
        <v>0</v>
      </c>
      <c r="K108" s="1"/>
    </row>
    <row r="109" spans="1:11" ht="21" customHeight="1" x14ac:dyDescent="0.3">
      <c r="A109" s="1">
        <v>107</v>
      </c>
      <c r="B109" s="10">
        <v>46130</v>
      </c>
      <c r="C109" s="1" t="s">
        <v>85</v>
      </c>
      <c r="D109" s="1" t="s">
        <v>84</v>
      </c>
      <c r="E109" s="1">
        <v>750</v>
      </c>
      <c r="F109" s="1"/>
      <c r="G109" s="1"/>
      <c r="H109" s="1"/>
      <c r="I109" s="1"/>
      <c r="J109" s="1">
        <f t="shared" si="1"/>
        <v>0</v>
      </c>
      <c r="K109" s="1"/>
    </row>
    <row r="110" spans="1:11" ht="21" customHeight="1" x14ac:dyDescent="0.3">
      <c r="A110" s="1">
        <v>108</v>
      </c>
      <c r="B110" s="10">
        <v>46131</v>
      </c>
      <c r="C110" s="1" t="s">
        <v>85</v>
      </c>
      <c r="D110" s="1" t="s">
        <v>84</v>
      </c>
      <c r="E110" s="1">
        <v>750</v>
      </c>
      <c r="F110" s="1"/>
      <c r="G110" s="1"/>
      <c r="H110" s="1"/>
      <c r="I110" s="1"/>
      <c r="J110" s="1">
        <f t="shared" si="1"/>
        <v>0</v>
      </c>
      <c r="K110" s="1"/>
    </row>
    <row r="111" spans="1:11" ht="21" customHeight="1" x14ac:dyDescent="0.3">
      <c r="A111" s="1">
        <v>109</v>
      </c>
      <c r="B111" s="10">
        <v>46132</v>
      </c>
      <c r="C111" s="1" t="s">
        <v>85</v>
      </c>
      <c r="D111" s="1" t="s">
        <v>84</v>
      </c>
      <c r="E111" s="1">
        <v>750</v>
      </c>
      <c r="F111" s="1"/>
      <c r="G111" s="1"/>
      <c r="H111" s="1"/>
      <c r="I111" s="1"/>
      <c r="J111" s="1">
        <f t="shared" si="1"/>
        <v>0</v>
      </c>
      <c r="K111" s="1"/>
    </row>
    <row r="112" spans="1:11" ht="21" customHeight="1" x14ac:dyDescent="0.3">
      <c r="A112" s="1">
        <v>110</v>
      </c>
      <c r="B112" s="10">
        <v>46133</v>
      </c>
      <c r="C112" s="1" t="s">
        <v>85</v>
      </c>
      <c r="D112" s="1" t="s">
        <v>84</v>
      </c>
      <c r="E112" s="1">
        <v>750</v>
      </c>
      <c r="F112" s="1"/>
      <c r="G112" s="1"/>
      <c r="H112" s="1"/>
      <c r="I112" s="1"/>
      <c r="J112" s="1">
        <f t="shared" si="1"/>
        <v>0</v>
      </c>
      <c r="K112" s="1"/>
    </row>
    <row r="113" spans="1:11" ht="21" customHeight="1" x14ac:dyDescent="0.3">
      <c r="A113" s="1">
        <v>111</v>
      </c>
      <c r="B113" s="10">
        <v>46134</v>
      </c>
      <c r="C113" s="1" t="s">
        <v>85</v>
      </c>
      <c r="D113" s="1" t="s">
        <v>84</v>
      </c>
      <c r="E113" s="1">
        <v>750</v>
      </c>
      <c r="F113" s="1"/>
      <c r="G113" s="1"/>
      <c r="H113" s="1"/>
      <c r="I113" s="1"/>
      <c r="J113" s="1">
        <f t="shared" si="1"/>
        <v>0</v>
      </c>
      <c r="K113" s="1"/>
    </row>
    <row r="114" spans="1:11" ht="21" customHeight="1" x14ac:dyDescent="0.3">
      <c r="A114" s="1">
        <v>112</v>
      </c>
      <c r="B114" s="10">
        <v>46135</v>
      </c>
      <c r="C114" s="1" t="s">
        <v>85</v>
      </c>
      <c r="D114" s="1" t="s">
        <v>84</v>
      </c>
      <c r="E114" s="1">
        <v>750</v>
      </c>
      <c r="F114" s="1"/>
      <c r="G114" s="1"/>
      <c r="H114" s="1"/>
      <c r="I114" s="1"/>
      <c r="J114" s="1">
        <f t="shared" si="1"/>
        <v>0</v>
      </c>
      <c r="K114" s="1"/>
    </row>
    <row r="115" spans="1:11" ht="21" customHeight="1" x14ac:dyDescent="0.3">
      <c r="A115" s="1">
        <v>113</v>
      </c>
      <c r="B115" s="10">
        <v>46136</v>
      </c>
      <c r="C115" s="1" t="s">
        <v>85</v>
      </c>
      <c r="D115" s="1" t="s">
        <v>84</v>
      </c>
      <c r="E115" s="1">
        <v>750</v>
      </c>
      <c r="F115" s="1"/>
      <c r="G115" s="1"/>
      <c r="H115" s="1"/>
      <c r="I115" s="1"/>
      <c r="J115" s="1">
        <f t="shared" si="1"/>
        <v>0</v>
      </c>
      <c r="K115" s="1"/>
    </row>
    <row r="116" spans="1:11" ht="21" customHeight="1" x14ac:dyDescent="0.3">
      <c r="A116" s="1">
        <v>114</v>
      </c>
      <c r="B116" s="10">
        <v>46137</v>
      </c>
      <c r="C116" s="1" t="s">
        <v>85</v>
      </c>
      <c r="D116" s="1" t="s">
        <v>84</v>
      </c>
      <c r="E116" s="1">
        <v>750</v>
      </c>
      <c r="F116" s="1"/>
      <c r="G116" s="1"/>
      <c r="H116" s="1"/>
      <c r="I116" s="1"/>
      <c r="J116" s="1">
        <f t="shared" si="1"/>
        <v>0</v>
      </c>
      <c r="K116" s="1"/>
    </row>
    <row r="117" spans="1:11" ht="21" customHeight="1" x14ac:dyDescent="0.3">
      <c r="A117" s="1">
        <v>115</v>
      </c>
      <c r="B117" s="10">
        <v>46138</v>
      </c>
      <c r="C117" s="1" t="s">
        <v>85</v>
      </c>
      <c r="D117" s="1" t="s">
        <v>84</v>
      </c>
      <c r="E117" s="1">
        <v>750</v>
      </c>
      <c r="F117" s="1"/>
      <c r="G117" s="1"/>
      <c r="H117" s="1"/>
      <c r="I117" s="1"/>
      <c r="J117" s="1">
        <f t="shared" si="1"/>
        <v>0</v>
      </c>
      <c r="K117" s="1"/>
    </row>
    <row r="118" spans="1:11" ht="21" customHeight="1" x14ac:dyDescent="0.3">
      <c r="A118" s="1">
        <v>116</v>
      </c>
      <c r="B118" s="10">
        <v>46139</v>
      </c>
      <c r="C118" s="1" t="s">
        <v>85</v>
      </c>
      <c r="D118" s="1" t="s">
        <v>84</v>
      </c>
      <c r="E118" s="1">
        <v>750</v>
      </c>
      <c r="F118" s="1"/>
      <c r="G118" s="1"/>
      <c r="H118" s="1"/>
      <c r="I118" s="1"/>
      <c r="J118" s="1">
        <f t="shared" si="1"/>
        <v>0</v>
      </c>
      <c r="K118" s="1"/>
    </row>
    <row r="119" spans="1:11" ht="21" customHeight="1" x14ac:dyDescent="0.3">
      <c r="A119" s="1">
        <v>117</v>
      </c>
      <c r="B119" s="10">
        <v>46140</v>
      </c>
      <c r="C119" s="1" t="s">
        <v>85</v>
      </c>
      <c r="D119" s="1" t="s">
        <v>84</v>
      </c>
      <c r="E119" s="1">
        <v>750</v>
      </c>
      <c r="F119" s="1"/>
      <c r="G119" s="1"/>
      <c r="H119" s="1"/>
      <c r="I119" s="1"/>
      <c r="J119" s="1">
        <f t="shared" si="1"/>
        <v>0</v>
      </c>
      <c r="K119" s="1"/>
    </row>
    <row r="120" spans="1:11" ht="21" customHeight="1" x14ac:dyDescent="0.3">
      <c r="A120" s="1">
        <v>118</v>
      </c>
      <c r="B120" s="10">
        <v>46141</v>
      </c>
      <c r="C120" s="1" t="s">
        <v>85</v>
      </c>
      <c r="D120" s="1" t="s">
        <v>84</v>
      </c>
      <c r="E120" s="1">
        <v>750</v>
      </c>
      <c r="F120" s="1"/>
      <c r="G120" s="1"/>
      <c r="H120" s="1"/>
      <c r="I120" s="1"/>
      <c r="J120" s="1">
        <f t="shared" si="1"/>
        <v>0</v>
      </c>
      <c r="K120" s="1"/>
    </row>
    <row r="121" spans="1:11" ht="21" customHeight="1" x14ac:dyDescent="0.3">
      <c r="A121" s="1">
        <v>119</v>
      </c>
      <c r="B121" s="10">
        <v>46142</v>
      </c>
      <c r="C121" s="1" t="s">
        <v>85</v>
      </c>
      <c r="D121" s="1" t="s">
        <v>84</v>
      </c>
      <c r="E121" s="1">
        <v>750</v>
      </c>
      <c r="F121" s="1"/>
      <c r="G121" s="1"/>
      <c r="H121" s="1"/>
      <c r="I121" s="1"/>
      <c r="J121" s="1">
        <f t="shared" si="1"/>
        <v>0</v>
      </c>
      <c r="K121" s="1"/>
    </row>
    <row r="122" spans="1:11" ht="21" customHeight="1" x14ac:dyDescent="0.3">
      <c r="A122" s="1">
        <v>120</v>
      </c>
      <c r="B122" s="10">
        <v>46143</v>
      </c>
      <c r="C122" s="1" t="s">
        <v>85</v>
      </c>
      <c r="D122" s="1" t="s">
        <v>84</v>
      </c>
      <c r="E122" s="1">
        <v>750</v>
      </c>
      <c r="F122" s="1"/>
      <c r="G122" s="1"/>
      <c r="H122" s="1"/>
      <c r="I122" s="1"/>
      <c r="J122" s="1">
        <f t="shared" si="1"/>
        <v>0</v>
      </c>
      <c r="K122" s="1"/>
    </row>
    <row r="123" spans="1:11" ht="21" customHeight="1" x14ac:dyDescent="0.3">
      <c r="A123" s="1">
        <v>121</v>
      </c>
      <c r="B123" s="10">
        <v>46144</v>
      </c>
      <c r="C123" s="1" t="s">
        <v>85</v>
      </c>
      <c r="D123" s="1" t="s">
        <v>84</v>
      </c>
      <c r="E123" s="1">
        <v>750</v>
      </c>
      <c r="F123" s="1"/>
      <c r="G123" s="1"/>
      <c r="H123" s="1"/>
      <c r="I123" s="1"/>
      <c r="J123" s="1">
        <f t="shared" si="1"/>
        <v>0</v>
      </c>
      <c r="K123" s="1"/>
    </row>
    <row r="124" spans="1:11" ht="21" customHeight="1" x14ac:dyDescent="0.3">
      <c r="A124" s="1">
        <v>122</v>
      </c>
      <c r="B124" s="10">
        <v>46145</v>
      </c>
      <c r="C124" s="1" t="s">
        <v>85</v>
      </c>
      <c r="D124" s="1" t="s">
        <v>84</v>
      </c>
      <c r="E124" s="1">
        <v>750</v>
      </c>
      <c r="F124" s="1"/>
      <c r="G124" s="1"/>
      <c r="H124" s="1"/>
      <c r="I124" s="1"/>
      <c r="J124" s="1">
        <f t="shared" si="1"/>
        <v>0</v>
      </c>
      <c r="K124" s="1"/>
    </row>
    <row r="125" spans="1:11" ht="21" customHeight="1" x14ac:dyDescent="0.3">
      <c r="A125" s="1">
        <v>123</v>
      </c>
      <c r="B125" s="10">
        <v>46146</v>
      </c>
      <c r="C125" s="1" t="s">
        <v>85</v>
      </c>
      <c r="D125" s="1" t="s">
        <v>84</v>
      </c>
      <c r="E125" s="1">
        <v>750</v>
      </c>
      <c r="F125" s="1"/>
      <c r="G125" s="1"/>
      <c r="H125" s="1"/>
      <c r="I125" s="1"/>
      <c r="J125" s="1">
        <f t="shared" si="1"/>
        <v>0</v>
      </c>
      <c r="K125" s="1"/>
    </row>
    <row r="126" spans="1:11" ht="21" customHeight="1" x14ac:dyDescent="0.3">
      <c r="A126" s="1">
        <v>124</v>
      </c>
      <c r="B126" s="10">
        <v>46147</v>
      </c>
      <c r="C126" s="1" t="s">
        <v>85</v>
      </c>
      <c r="D126" s="1" t="s">
        <v>84</v>
      </c>
      <c r="E126" s="1">
        <v>750</v>
      </c>
      <c r="F126" s="1"/>
      <c r="G126" s="1"/>
      <c r="H126" s="1"/>
      <c r="I126" s="1"/>
      <c r="J126" s="1">
        <f t="shared" si="1"/>
        <v>0</v>
      </c>
      <c r="K126" s="1"/>
    </row>
    <row r="127" spans="1:11" ht="21" customHeight="1" x14ac:dyDescent="0.3">
      <c r="A127" s="1">
        <v>125</v>
      </c>
      <c r="B127" s="10">
        <v>46148</v>
      </c>
      <c r="C127" s="1" t="s">
        <v>85</v>
      </c>
      <c r="D127" s="1" t="s">
        <v>84</v>
      </c>
      <c r="E127" s="1">
        <v>750</v>
      </c>
      <c r="F127" s="1"/>
      <c r="G127" s="1"/>
      <c r="H127" s="1"/>
      <c r="I127" s="1"/>
      <c r="J127" s="1">
        <f t="shared" si="1"/>
        <v>0</v>
      </c>
      <c r="K127" s="1"/>
    </row>
    <row r="128" spans="1:11" ht="21" customHeight="1" x14ac:dyDescent="0.3">
      <c r="A128" s="1">
        <v>126</v>
      </c>
      <c r="B128" s="10">
        <v>46149</v>
      </c>
      <c r="C128" s="1" t="s">
        <v>85</v>
      </c>
      <c r="D128" s="1" t="s">
        <v>84</v>
      </c>
      <c r="E128" s="1">
        <v>750</v>
      </c>
      <c r="F128" s="1"/>
      <c r="G128" s="1"/>
      <c r="H128" s="1"/>
      <c r="I128" s="1"/>
      <c r="J128" s="1">
        <f t="shared" si="1"/>
        <v>0</v>
      </c>
      <c r="K128" s="1"/>
    </row>
    <row r="129" spans="1:11" ht="21" customHeight="1" x14ac:dyDescent="0.3">
      <c r="A129" s="1">
        <v>127</v>
      </c>
      <c r="B129" s="10">
        <v>46150</v>
      </c>
      <c r="C129" s="1" t="s">
        <v>85</v>
      </c>
      <c r="D129" s="1" t="s">
        <v>84</v>
      </c>
      <c r="E129" s="1">
        <v>750</v>
      </c>
      <c r="F129" s="1"/>
      <c r="G129" s="1"/>
      <c r="H129" s="1"/>
      <c r="I129" s="1"/>
      <c r="J129" s="1">
        <f t="shared" si="1"/>
        <v>0</v>
      </c>
      <c r="K129" s="1"/>
    </row>
    <row r="130" spans="1:11" ht="21" customHeight="1" x14ac:dyDescent="0.3">
      <c r="A130" s="1">
        <v>128</v>
      </c>
      <c r="B130" s="10">
        <v>46151</v>
      </c>
      <c r="C130" s="1" t="s">
        <v>85</v>
      </c>
      <c r="D130" s="1" t="s">
        <v>84</v>
      </c>
      <c r="E130" s="1">
        <v>750</v>
      </c>
      <c r="F130" s="1"/>
      <c r="G130" s="1"/>
      <c r="H130" s="1"/>
      <c r="I130" s="1"/>
      <c r="J130" s="1">
        <f t="shared" si="1"/>
        <v>0</v>
      </c>
      <c r="K130" s="1"/>
    </row>
    <row r="131" spans="1:11" ht="21" customHeight="1" x14ac:dyDescent="0.3">
      <c r="A131" s="1">
        <v>129</v>
      </c>
      <c r="B131" s="10">
        <v>46152</v>
      </c>
      <c r="C131" s="1" t="s">
        <v>85</v>
      </c>
      <c r="D131" s="1" t="s">
        <v>84</v>
      </c>
      <c r="E131" s="1">
        <v>750</v>
      </c>
      <c r="F131" s="1"/>
      <c r="G131" s="1"/>
      <c r="H131" s="1"/>
      <c r="I131" s="1"/>
      <c r="J131" s="1">
        <f t="shared" si="1"/>
        <v>0</v>
      </c>
      <c r="K131" s="1"/>
    </row>
    <row r="132" spans="1:11" ht="21" customHeight="1" x14ac:dyDescent="0.3">
      <c r="A132" s="1">
        <v>130</v>
      </c>
      <c r="B132" s="10">
        <v>46153</v>
      </c>
      <c r="C132" s="1" t="s">
        <v>85</v>
      </c>
      <c r="D132" s="1" t="s">
        <v>84</v>
      </c>
      <c r="E132" s="1">
        <v>750</v>
      </c>
      <c r="F132" s="1"/>
      <c r="G132" s="1"/>
      <c r="H132" s="1"/>
      <c r="I132" s="1"/>
      <c r="J132" s="1">
        <f t="shared" ref="J132:J195" si="2">E132*F132-G132-H132+I132</f>
        <v>0</v>
      </c>
      <c r="K132" s="1"/>
    </row>
    <row r="133" spans="1:11" ht="21" customHeight="1" x14ac:dyDescent="0.3">
      <c r="A133" s="1">
        <v>131</v>
      </c>
      <c r="B133" s="10">
        <v>46154</v>
      </c>
      <c r="C133" s="1" t="s">
        <v>85</v>
      </c>
      <c r="D133" s="1" t="s">
        <v>84</v>
      </c>
      <c r="E133" s="1">
        <v>750</v>
      </c>
      <c r="F133" s="1"/>
      <c r="G133" s="1"/>
      <c r="H133" s="1"/>
      <c r="I133" s="1"/>
      <c r="J133" s="1">
        <f t="shared" si="2"/>
        <v>0</v>
      </c>
      <c r="K133" s="1"/>
    </row>
    <row r="134" spans="1:11" ht="21" customHeight="1" x14ac:dyDescent="0.3">
      <c r="A134" s="1">
        <v>132</v>
      </c>
      <c r="B134" s="10">
        <v>46155</v>
      </c>
      <c r="C134" s="1" t="s">
        <v>85</v>
      </c>
      <c r="D134" s="1" t="s">
        <v>84</v>
      </c>
      <c r="E134" s="1">
        <v>750</v>
      </c>
      <c r="F134" s="1"/>
      <c r="G134" s="1"/>
      <c r="H134" s="1"/>
      <c r="I134" s="1"/>
      <c r="J134" s="1">
        <f t="shared" si="2"/>
        <v>0</v>
      </c>
      <c r="K134" s="1"/>
    </row>
    <row r="135" spans="1:11" ht="21" customHeight="1" x14ac:dyDescent="0.3">
      <c r="A135" s="1">
        <v>133</v>
      </c>
      <c r="B135" s="10">
        <v>46156</v>
      </c>
      <c r="C135" s="1" t="s">
        <v>85</v>
      </c>
      <c r="D135" s="1" t="s">
        <v>84</v>
      </c>
      <c r="E135" s="1">
        <v>750</v>
      </c>
      <c r="F135" s="1"/>
      <c r="G135" s="1"/>
      <c r="H135" s="1"/>
      <c r="I135" s="1"/>
      <c r="J135" s="1">
        <f t="shared" si="2"/>
        <v>0</v>
      </c>
      <c r="K135" s="1"/>
    </row>
    <row r="136" spans="1:11" ht="21" customHeight="1" x14ac:dyDescent="0.3">
      <c r="A136" s="1">
        <v>134</v>
      </c>
      <c r="B136" s="10">
        <v>46157</v>
      </c>
      <c r="C136" s="1" t="s">
        <v>85</v>
      </c>
      <c r="D136" s="1" t="s">
        <v>84</v>
      </c>
      <c r="E136" s="1">
        <v>750</v>
      </c>
      <c r="F136" s="1"/>
      <c r="G136" s="1"/>
      <c r="H136" s="1"/>
      <c r="I136" s="1"/>
      <c r="J136" s="1">
        <f t="shared" si="2"/>
        <v>0</v>
      </c>
      <c r="K136" s="1"/>
    </row>
    <row r="137" spans="1:11" ht="21" customHeight="1" x14ac:dyDescent="0.3">
      <c r="A137" s="1">
        <v>135</v>
      </c>
      <c r="B137" s="10">
        <v>46158</v>
      </c>
      <c r="C137" s="1" t="s">
        <v>85</v>
      </c>
      <c r="D137" s="1" t="s">
        <v>84</v>
      </c>
      <c r="E137" s="1">
        <v>750</v>
      </c>
      <c r="F137" s="1"/>
      <c r="G137" s="1"/>
      <c r="H137" s="1"/>
      <c r="I137" s="1"/>
      <c r="J137" s="1">
        <f t="shared" si="2"/>
        <v>0</v>
      </c>
      <c r="K137" s="1"/>
    </row>
    <row r="138" spans="1:11" ht="21" customHeight="1" x14ac:dyDescent="0.3">
      <c r="A138" s="1">
        <v>136</v>
      </c>
      <c r="B138" s="10">
        <v>46159</v>
      </c>
      <c r="C138" s="1" t="s">
        <v>85</v>
      </c>
      <c r="D138" s="1" t="s">
        <v>84</v>
      </c>
      <c r="E138" s="1">
        <v>750</v>
      </c>
      <c r="F138" s="1"/>
      <c r="G138" s="1"/>
      <c r="H138" s="1"/>
      <c r="I138" s="1"/>
      <c r="J138" s="1">
        <f t="shared" si="2"/>
        <v>0</v>
      </c>
      <c r="K138" s="1"/>
    </row>
    <row r="139" spans="1:11" ht="21" customHeight="1" x14ac:dyDescent="0.3">
      <c r="A139" s="1">
        <v>137</v>
      </c>
      <c r="B139" s="10">
        <v>46160</v>
      </c>
      <c r="C139" s="1" t="s">
        <v>85</v>
      </c>
      <c r="D139" s="1" t="s">
        <v>84</v>
      </c>
      <c r="E139" s="1">
        <v>750</v>
      </c>
      <c r="F139" s="1"/>
      <c r="G139" s="1"/>
      <c r="H139" s="1"/>
      <c r="I139" s="1"/>
      <c r="J139" s="1">
        <f t="shared" si="2"/>
        <v>0</v>
      </c>
      <c r="K139" s="1"/>
    </row>
    <row r="140" spans="1:11" ht="21" customHeight="1" x14ac:dyDescent="0.3">
      <c r="A140" s="1">
        <v>138</v>
      </c>
      <c r="B140" s="10">
        <v>46161</v>
      </c>
      <c r="C140" s="1" t="s">
        <v>85</v>
      </c>
      <c r="D140" s="1" t="s">
        <v>84</v>
      </c>
      <c r="E140" s="1">
        <v>750</v>
      </c>
      <c r="F140" s="1"/>
      <c r="G140" s="1"/>
      <c r="H140" s="1"/>
      <c r="I140" s="1"/>
      <c r="J140" s="1">
        <f t="shared" si="2"/>
        <v>0</v>
      </c>
      <c r="K140" s="1"/>
    </row>
    <row r="141" spans="1:11" ht="21" customHeight="1" x14ac:dyDescent="0.3">
      <c r="A141" s="1">
        <v>139</v>
      </c>
      <c r="B141" s="10">
        <v>46162</v>
      </c>
      <c r="C141" s="1" t="s">
        <v>85</v>
      </c>
      <c r="D141" s="1" t="s">
        <v>84</v>
      </c>
      <c r="E141" s="1">
        <v>750</v>
      </c>
      <c r="F141" s="1"/>
      <c r="G141" s="1"/>
      <c r="H141" s="1"/>
      <c r="I141" s="1"/>
      <c r="J141" s="1">
        <f t="shared" si="2"/>
        <v>0</v>
      </c>
      <c r="K141" s="1"/>
    </row>
    <row r="142" spans="1:11" ht="21" customHeight="1" x14ac:dyDescent="0.3">
      <c r="A142" s="1">
        <v>140</v>
      </c>
      <c r="B142" s="10">
        <v>46163</v>
      </c>
      <c r="C142" s="1" t="s">
        <v>85</v>
      </c>
      <c r="D142" s="1" t="s">
        <v>84</v>
      </c>
      <c r="E142" s="1">
        <v>750</v>
      </c>
      <c r="F142" s="1"/>
      <c r="G142" s="1"/>
      <c r="H142" s="1"/>
      <c r="I142" s="1"/>
      <c r="J142" s="1">
        <f t="shared" si="2"/>
        <v>0</v>
      </c>
      <c r="K142" s="1"/>
    </row>
    <row r="143" spans="1:11" ht="21" customHeight="1" x14ac:dyDescent="0.3">
      <c r="A143" s="1">
        <v>141</v>
      </c>
      <c r="B143" s="10">
        <v>46164</v>
      </c>
      <c r="C143" s="1" t="s">
        <v>85</v>
      </c>
      <c r="D143" s="1" t="s">
        <v>84</v>
      </c>
      <c r="E143" s="1">
        <v>750</v>
      </c>
      <c r="F143" s="1"/>
      <c r="G143" s="1"/>
      <c r="H143" s="1"/>
      <c r="I143" s="1"/>
      <c r="J143" s="1">
        <f t="shared" si="2"/>
        <v>0</v>
      </c>
      <c r="K143" s="1"/>
    </row>
    <row r="144" spans="1:11" ht="21" customHeight="1" x14ac:dyDescent="0.3">
      <c r="A144" s="1">
        <v>142</v>
      </c>
      <c r="B144" s="10">
        <v>46165</v>
      </c>
      <c r="C144" s="1" t="s">
        <v>85</v>
      </c>
      <c r="D144" s="1" t="s">
        <v>84</v>
      </c>
      <c r="E144" s="1">
        <v>750</v>
      </c>
      <c r="F144" s="1"/>
      <c r="G144" s="1"/>
      <c r="H144" s="1"/>
      <c r="I144" s="1"/>
      <c r="J144" s="1">
        <f t="shared" si="2"/>
        <v>0</v>
      </c>
      <c r="K144" s="1"/>
    </row>
    <row r="145" spans="1:11" ht="21" customHeight="1" x14ac:dyDescent="0.3">
      <c r="A145" s="1">
        <v>143</v>
      </c>
      <c r="B145" s="10">
        <v>46166</v>
      </c>
      <c r="C145" s="1" t="s">
        <v>85</v>
      </c>
      <c r="D145" s="1" t="s">
        <v>84</v>
      </c>
      <c r="E145" s="1">
        <v>750</v>
      </c>
      <c r="F145" s="1"/>
      <c r="G145" s="1"/>
      <c r="H145" s="1"/>
      <c r="I145" s="1"/>
      <c r="J145" s="1">
        <f t="shared" si="2"/>
        <v>0</v>
      </c>
      <c r="K145" s="1"/>
    </row>
    <row r="146" spans="1:11" ht="21" customHeight="1" x14ac:dyDescent="0.3">
      <c r="A146" s="1">
        <v>144</v>
      </c>
      <c r="B146" s="10">
        <v>46167</v>
      </c>
      <c r="C146" s="1" t="s">
        <v>85</v>
      </c>
      <c r="D146" s="1" t="s">
        <v>84</v>
      </c>
      <c r="E146" s="1">
        <v>750</v>
      </c>
      <c r="F146" s="1"/>
      <c r="G146" s="1"/>
      <c r="H146" s="1"/>
      <c r="I146" s="1"/>
      <c r="J146" s="1">
        <f t="shared" si="2"/>
        <v>0</v>
      </c>
      <c r="K146" s="1"/>
    </row>
    <row r="147" spans="1:11" ht="21" customHeight="1" x14ac:dyDescent="0.3">
      <c r="A147" s="1">
        <v>145</v>
      </c>
      <c r="B147" s="10">
        <v>46168</v>
      </c>
      <c r="C147" s="1" t="s">
        <v>85</v>
      </c>
      <c r="D147" s="1" t="s">
        <v>84</v>
      </c>
      <c r="E147" s="1">
        <v>750</v>
      </c>
      <c r="F147" s="1"/>
      <c r="G147" s="1"/>
      <c r="H147" s="1"/>
      <c r="I147" s="1"/>
      <c r="J147" s="1">
        <f t="shared" si="2"/>
        <v>0</v>
      </c>
      <c r="K147" s="1"/>
    </row>
    <row r="148" spans="1:11" ht="21" customHeight="1" x14ac:dyDescent="0.3">
      <c r="A148" s="1">
        <v>146</v>
      </c>
      <c r="B148" s="10">
        <v>46169</v>
      </c>
      <c r="C148" s="1" t="s">
        <v>85</v>
      </c>
      <c r="D148" s="1" t="s">
        <v>84</v>
      </c>
      <c r="E148" s="1">
        <v>750</v>
      </c>
      <c r="F148" s="1"/>
      <c r="G148" s="1"/>
      <c r="H148" s="1"/>
      <c r="I148" s="1"/>
      <c r="J148" s="1">
        <f t="shared" si="2"/>
        <v>0</v>
      </c>
      <c r="K148" s="1"/>
    </row>
    <row r="149" spans="1:11" ht="21" customHeight="1" x14ac:dyDescent="0.3">
      <c r="A149" s="1">
        <v>147</v>
      </c>
      <c r="B149" s="10">
        <v>46170</v>
      </c>
      <c r="C149" s="1" t="s">
        <v>85</v>
      </c>
      <c r="D149" s="1" t="s">
        <v>84</v>
      </c>
      <c r="E149" s="1">
        <v>750</v>
      </c>
      <c r="F149" s="1"/>
      <c r="G149" s="1"/>
      <c r="H149" s="1"/>
      <c r="I149" s="1"/>
      <c r="J149" s="1">
        <f t="shared" si="2"/>
        <v>0</v>
      </c>
      <c r="K149" s="1"/>
    </row>
    <row r="150" spans="1:11" ht="21" customHeight="1" x14ac:dyDescent="0.3">
      <c r="A150" s="1">
        <v>148</v>
      </c>
      <c r="B150" s="10">
        <v>46171</v>
      </c>
      <c r="C150" s="1" t="s">
        <v>85</v>
      </c>
      <c r="D150" s="1" t="s">
        <v>84</v>
      </c>
      <c r="E150" s="1">
        <v>750</v>
      </c>
      <c r="F150" s="1"/>
      <c r="G150" s="1"/>
      <c r="H150" s="1"/>
      <c r="I150" s="1"/>
      <c r="J150" s="1">
        <f t="shared" si="2"/>
        <v>0</v>
      </c>
      <c r="K150" s="1"/>
    </row>
    <row r="151" spans="1:11" ht="21" customHeight="1" x14ac:dyDescent="0.3">
      <c r="A151" s="1">
        <v>149</v>
      </c>
      <c r="B151" s="10">
        <v>46172</v>
      </c>
      <c r="C151" s="1" t="s">
        <v>85</v>
      </c>
      <c r="D151" s="1" t="s">
        <v>84</v>
      </c>
      <c r="E151" s="1">
        <v>750</v>
      </c>
      <c r="F151" s="1"/>
      <c r="G151" s="1"/>
      <c r="H151" s="1"/>
      <c r="I151" s="1"/>
      <c r="J151" s="1">
        <f t="shared" si="2"/>
        <v>0</v>
      </c>
      <c r="K151" s="1"/>
    </row>
    <row r="152" spans="1:11" ht="21" customHeight="1" x14ac:dyDescent="0.3">
      <c r="A152" s="1">
        <v>150</v>
      </c>
      <c r="B152" s="10">
        <v>46173</v>
      </c>
      <c r="C152" s="1" t="s">
        <v>85</v>
      </c>
      <c r="D152" s="1" t="s">
        <v>84</v>
      </c>
      <c r="E152" s="1">
        <v>750</v>
      </c>
      <c r="F152" s="1"/>
      <c r="G152" s="1"/>
      <c r="H152" s="1"/>
      <c r="I152" s="1"/>
      <c r="J152" s="1">
        <f t="shared" si="2"/>
        <v>0</v>
      </c>
      <c r="K152" s="1"/>
    </row>
    <row r="153" spans="1:11" ht="21" customHeight="1" x14ac:dyDescent="0.3">
      <c r="A153" s="1">
        <v>151</v>
      </c>
      <c r="B153" s="10">
        <v>46174</v>
      </c>
      <c r="C153" s="1" t="s">
        <v>85</v>
      </c>
      <c r="D153" s="1" t="s">
        <v>84</v>
      </c>
      <c r="E153" s="1">
        <v>750</v>
      </c>
      <c r="F153" s="1"/>
      <c r="G153" s="1"/>
      <c r="H153" s="1"/>
      <c r="I153" s="1"/>
      <c r="J153" s="1">
        <f t="shared" si="2"/>
        <v>0</v>
      </c>
      <c r="K153" s="1"/>
    </row>
    <row r="154" spans="1:11" ht="21" customHeight="1" x14ac:dyDescent="0.3">
      <c r="A154" s="1">
        <v>152</v>
      </c>
      <c r="B154" s="10">
        <v>46175</v>
      </c>
      <c r="C154" s="1" t="s">
        <v>85</v>
      </c>
      <c r="D154" s="1" t="s">
        <v>84</v>
      </c>
      <c r="E154" s="1">
        <v>750</v>
      </c>
      <c r="F154" s="1"/>
      <c r="G154" s="1"/>
      <c r="H154" s="1"/>
      <c r="I154" s="1"/>
      <c r="J154" s="1">
        <f t="shared" si="2"/>
        <v>0</v>
      </c>
      <c r="K154" s="1"/>
    </row>
    <row r="155" spans="1:11" ht="21" customHeight="1" x14ac:dyDescent="0.3">
      <c r="A155" s="1">
        <v>153</v>
      </c>
      <c r="B155" s="10">
        <v>46176</v>
      </c>
      <c r="C155" s="1" t="s">
        <v>85</v>
      </c>
      <c r="D155" s="1" t="s">
        <v>84</v>
      </c>
      <c r="E155" s="1">
        <v>750</v>
      </c>
      <c r="F155" s="1"/>
      <c r="G155" s="1"/>
      <c r="H155" s="1"/>
      <c r="I155" s="1"/>
      <c r="J155" s="1">
        <f t="shared" si="2"/>
        <v>0</v>
      </c>
      <c r="K155" s="1"/>
    </row>
    <row r="156" spans="1:11" ht="21" customHeight="1" x14ac:dyDescent="0.3">
      <c r="A156" s="1">
        <v>154</v>
      </c>
      <c r="B156" s="10">
        <v>46177</v>
      </c>
      <c r="C156" s="1" t="s">
        <v>85</v>
      </c>
      <c r="D156" s="1" t="s">
        <v>84</v>
      </c>
      <c r="E156" s="1">
        <v>750</v>
      </c>
      <c r="F156" s="1"/>
      <c r="G156" s="1"/>
      <c r="H156" s="1"/>
      <c r="I156" s="1"/>
      <c r="J156" s="1">
        <f t="shared" si="2"/>
        <v>0</v>
      </c>
      <c r="K156" s="1"/>
    </row>
    <row r="157" spans="1:11" ht="21" customHeight="1" x14ac:dyDescent="0.3">
      <c r="A157" s="1">
        <v>155</v>
      </c>
      <c r="B157" s="10">
        <v>46178</v>
      </c>
      <c r="C157" s="1" t="s">
        <v>85</v>
      </c>
      <c r="D157" s="1" t="s">
        <v>84</v>
      </c>
      <c r="E157" s="1">
        <v>750</v>
      </c>
      <c r="F157" s="1"/>
      <c r="G157" s="1"/>
      <c r="H157" s="1"/>
      <c r="I157" s="1"/>
      <c r="J157" s="1">
        <f t="shared" si="2"/>
        <v>0</v>
      </c>
      <c r="K157" s="1"/>
    </row>
    <row r="158" spans="1:11" ht="21" customHeight="1" x14ac:dyDescent="0.3">
      <c r="A158" s="1">
        <v>156</v>
      </c>
      <c r="B158" s="10">
        <v>46179</v>
      </c>
      <c r="C158" s="1" t="s">
        <v>85</v>
      </c>
      <c r="D158" s="1" t="s">
        <v>84</v>
      </c>
      <c r="E158" s="1">
        <v>750</v>
      </c>
      <c r="F158" s="1"/>
      <c r="G158" s="1"/>
      <c r="H158" s="1"/>
      <c r="I158" s="1"/>
      <c r="J158" s="1">
        <f t="shared" si="2"/>
        <v>0</v>
      </c>
      <c r="K158" s="1"/>
    </row>
    <row r="159" spans="1:11" ht="21" customHeight="1" x14ac:dyDescent="0.3">
      <c r="A159" s="1">
        <v>157</v>
      </c>
      <c r="B159" s="10">
        <v>46180</v>
      </c>
      <c r="C159" s="1" t="s">
        <v>85</v>
      </c>
      <c r="D159" s="1" t="s">
        <v>84</v>
      </c>
      <c r="E159" s="1">
        <v>750</v>
      </c>
      <c r="F159" s="1"/>
      <c r="G159" s="1"/>
      <c r="H159" s="1"/>
      <c r="I159" s="1"/>
      <c r="J159" s="1">
        <f t="shared" si="2"/>
        <v>0</v>
      </c>
      <c r="K159" s="1"/>
    </row>
    <row r="160" spans="1:11" ht="21" customHeight="1" x14ac:dyDescent="0.3">
      <c r="A160" s="1">
        <v>158</v>
      </c>
      <c r="B160" s="10">
        <v>46181</v>
      </c>
      <c r="C160" s="1" t="s">
        <v>85</v>
      </c>
      <c r="D160" s="1" t="s">
        <v>84</v>
      </c>
      <c r="E160" s="1">
        <v>750</v>
      </c>
      <c r="F160" s="1"/>
      <c r="G160" s="1"/>
      <c r="H160" s="1"/>
      <c r="I160" s="1"/>
      <c r="J160" s="1">
        <f t="shared" si="2"/>
        <v>0</v>
      </c>
      <c r="K160" s="1"/>
    </row>
    <row r="161" spans="1:11" ht="21" customHeight="1" x14ac:dyDescent="0.3">
      <c r="A161" s="1">
        <v>159</v>
      </c>
      <c r="B161" s="10">
        <v>46182</v>
      </c>
      <c r="C161" s="1" t="s">
        <v>85</v>
      </c>
      <c r="D161" s="1" t="s">
        <v>84</v>
      </c>
      <c r="E161" s="1">
        <v>750</v>
      </c>
      <c r="F161" s="1"/>
      <c r="G161" s="1"/>
      <c r="H161" s="1"/>
      <c r="I161" s="1"/>
      <c r="J161" s="1">
        <f t="shared" si="2"/>
        <v>0</v>
      </c>
      <c r="K161" s="1"/>
    </row>
    <row r="162" spans="1:11" ht="21" customHeight="1" x14ac:dyDescent="0.3">
      <c r="A162" s="1">
        <v>160</v>
      </c>
      <c r="B162" s="10">
        <v>46183</v>
      </c>
      <c r="C162" s="1" t="s">
        <v>85</v>
      </c>
      <c r="D162" s="1" t="s">
        <v>84</v>
      </c>
      <c r="E162" s="1">
        <v>750</v>
      </c>
      <c r="F162" s="1"/>
      <c r="G162" s="1"/>
      <c r="H162" s="1"/>
      <c r="I162" s="1"/>
      <c r="J162" s="1">
        <f t="shared" si="2"/>
        <v>0</v>
      </c>
      <c r="K162" s="1"/>
    </row>
    <row r="163" spans="1:11" ht="21" customHeight="1" x14ac:dyDescent="0.3">
      <c r="A163" s="1">
        <v>161</v>
      </c>
      <c r="B163" s="10">
        <v>46184</v>
      </c>
      <c r="C163" s="1" t="s">
        <v>85</v>
      </c>
      <c r="D163" s="1" t="s">
        <v>84</v>
      </c>
      <c r="E163" s="1">
        <v>750</v>
      </c>
      <c r="F163" s="1"/>
      <c r="G163" s="1"/>
      <c r="H163" s="1"/>
      <c r="I163" s="1"/>
      <c r="J163" s="1">
        <f t="shared" si="2"/>
        <v>0</v>
      </c>
      <c r="K163" s="1"/>
    </row>
    <row r="164" spans="1:11" ht="21" customHeight="1" x14ac:dyDescent="0.3">
      <c r="A164" s="1">
        <v>162</v>
      </c>
      <c r="B164" s="10">
        <v>46185</v>
      </c>
      <c r="C164" s="1" t="s">
        <v>85</v>
      </c>
      <c r="D164" s="1" t="s">
        <v>84</v>
      </c>
      <c r="E164" s="1">
        <v>750</v>
      </c>
      <c r="F164" s="1"/>
      <c r="G164" s="1"/>
      <c r="H164" s="1"/>
      <c r="I164" s="1"/>
      <c r="J164" s="1">
        <f t="shared" si="2"/>
        <v>0</v>
      </c>
      <c r="K164" s="1"/>
    </row>
    <row r="165" spans="1:11" ht="21" customHeight="1" x14ac:dyDescent="0.3">
      <c r="A165" s="1">
        <v>163</v>
      </c>
      <c r="B165" s="10">
        <v>46186</v>
      </c>
      <c r="C165" s="1" t="s">
        <v>85</v>
      </c>
      <c r="D165" s="1" t="s">
        <v>84</v>
      </c>
      <c r="E165" s="1">
        <v>750</v>
      </c>
      <c r="F165" s="1"/>
      <c r="G165" s="1"/>
      <c r="H165" s="1"/>
      <c r="I165" s="1"/>
      <c r="J165" s="1">
        <f t="shared" si="2"/>
        <v>0</v>
      </c>
      <c r="K165" s="1"/>
    </row>
    <row r="166" spans="1:11" ht="21" customHeight="1" x14ac:dyDescent="0.3">
      <c r="A166" s="1">
        <v>164</v>
      </c>
      <c r="B166" s="10">
        <v>46187</v>
      </c>
      <c r="C166" s="1" t="s">
        <v>85</v>
      </c>
      <c r="D166" s="1" t="s">
        <v>84</v>
      </c>
      <c r="E166" s="1">
        <v>750</v>
      </c>
      <c r="F166" s="1"/>
      <c r="G166" s="1"/>
      <c r="H166" s="1"/>
      <c r="I166" s="1"/>
      <c r="J166" s="1">
        <f t="shared" si="2"/>
        <v>0</v>
      </c>
      <c r="K166" s="1"/>
    </row>
    <row r="167" spans="1:11" ht="21" customHeight="1" x14ac:dyDescent="0.3">
      <c r="A167" s="1">
        <v>165</v>
      </c>
      <c r="B167" s="10">
        <v>46188</v>
      </c>
      <c r="C167" s="1" t="s">
        <v>85</v>
      </c>
      <c r="D167" s="1" t="s">
        <v>84</v>
      </c>
      <c r="E167" s="1">
        <v>750</v>
      </c>
      <c r="F167" s="1"/>
      <c r="G167" s="1"/>
      <c r="H167" s="1"/>
      <c r="I167" s="1"/>
      <c r="J167" s="1">
        <f t="shared" si="2"/>
        <v>0</v>
      </c>
      <c r="K167" s="1"/>
    </row>
    <row r="168" spans="1:11" ht="21" customHeight="1" x14ac:dyDescent="0.3">
      <c r="A168" s="1">
        <v>166</v>
      </c>
      <c r="B168" s="10">
        <v>46189</v>
      </c>
      <c r="C168" s="1" t="s">
        <v>85</v>
      </c>
      <c r="D168" s="1" t="s">
        <v>84</v>
      </c>
      <c r="E168" s="1">
        <v>750</v>
      </c>
      <c r="F168" s="1"/>
      <c r="G168" s="1"/>
      <c r="H168" s="1"/>
      <c r="I168" s="1"/>
      <c r="J168" s="1">
        <f t="shared" si="2"/>
        <v>0</v>
      </c>
      <c r="K168" s="1"/>
    </row>
    <row r="169" spans="1:11" ht="21" customHeight="1" x14ac:dyDescent="0.3">
      <c r="A169" s="1">
        <v>167</v>
      </c>
      <c r="B169" s="10">
        <v>46190</v>
      </c>
      <c r="C169" s="1" t="s">
        <v>85</v>
      </c>
      <c r="D169" s="1" t="s">
        <v>84</v>
      </c>
      <c r="E169" s="1">
        <v>750</v>
      </c>
      <c r="F169" s="1"/>
      <c r="G169" s="1"/>
      <c r="H169" s="1"/>
      <c r="I169" s="1"/>
      <c r="J169" s="1">
        <f t="shared" si="2"/>
        <v>0</v>
      </c>
      <c r="K169" s="1"/>
    </row>
    <row r="170" spans="1:11" ht="21" customHeight="1" x14ac:dyDescent="0.3">
      <c r="A170" s="1">
        <v>168</v>
      </c>
      <c r="B170" s="10">
        <v>46191</v>
      </c>
      <c r="C170" s="1" t="s">
        <v>85</v>
      </c>
      <c r="D170" s="1" t="s">
        <v>84</v>
      </c>
      <c r="E170" s="1">
        <v>750</v>
      </c>
      <c r="F170" s="1"/>
      <c r="G170" s="1"/>
      <c r="H170" s="1"/>
      <c r="I170" s="1"/>
      <c r="J170" s="1">
        <f t="shared" si="2"/>
        <v>0</v>
      </c>
      <c r="K170" s="1"/>
    </row>
    <row r="171" spans="1:11" ht="21" customHeight="1" x14ac:dyDescent="0.3">
      <c r="A171" s="1">
        <v>169</v>
      </c>
      <c r="B171" s="10">
        <v>46192</v>
      </c>
      <c r="C171" s="1" t="s">
        <v>85</v>
      </c>
      <c r="D171" s="1" t="s">
        <v>84</v>
      </c>
      <c r="E171" s="1">
        <v>750</v>
      </c>
      <c r="F171" s="1"/>
      <c r="G171" s="1"/>
      <c r="H171" s="1"/>
      <c r="I171" s="1"/>
      <c r="J171" s="1">
        <f t="shared" si="2"/>
        <v>0</v>
      </c>
      <c r="K171" s="1"/>
    </row>
    <row r="172" spans="1:11" ht="21" customHeight="1" x14ac:dyDescent="0.3">
      <c r="A172" s="1">
        <v>170</v>
      </c>
      <c r="B172" s="10">
        <v>46193</v>
      </c>
      <c r="C172" s="1" t="s">
        <v>85</v>
      </c>
      <c r="D172" s="1" t="s">
        <v>84</v>
      </c>
      <c r="E172" s="1">
        <v>750</v>
      </c>
      <c r="F172" s="1"/>
      <c r="G172" s="1"/>
      <c r="H172" s="1"/>
      <c r="I172" s="1"/>
      <c r="J172" s="1">
        <f t="shared" si="2"/>
        <v>0</v>
      </c>
      <c r="K172" s="1"/>
    </row>
    <row r="173" spans="1:11" ht="21" customHeight="1" x14ac:dyDescent="0.3">
      <c r="A173" s="1">
        <v>171</v>
      </c>
      <c r="B173" s="10">
        <v>46194</v>
      </c>
      <c r="C173" s="1" t="s">
        <v>85</v>
      </c>
      <c r="D173" s="1" t="s">
        <v>84</v>
      </c>
      <c r="E173" s="1">
        <v>750</v>
      </c>
      <c r="F173" s="1"/>
      <c r="G173" s="1"/>
      <c r="H173" s="1"/>
      <c r="I173" s="1"/>
      <c r="J173" s="1">
        <f t="shared" si="2"/>
        <v>0</v>
      </c>
      <c r="K173" s="1"/>
    </row>
    <row r="174" spans="1:11" ht="21" customHeight="1" x14ac:dyDescent="0.3">
      <c r="A174" s="1">
        <v>172</v>
      </c>
      <c r="B174" s="10">
        <v>46195</v>
      </c>
      <c r="C174" s="1" t="s">
        <v>85</v>
      </c>
      <c r="D174" s="1" t="s">
        <v>84</v>
      </c>
      <c r="E174" s="1">
        <v>750</v>
      </c>
      <c r="F174" s="1"/>
      <c r="G174" s="1"/>
      <c r="H174" s="1"/>
      <c r="I174" s="1"/>
      <c r="J174" s="1">
        <f t="shared" si="2"/>
        <v>0</v>
      </c>
      <c r="K174" s="1"/>
    </row>
    <row r="175" spans="1:11" ht="21" customHeight="1" x14ac:dyDescent="0.3">
      <c r="A175" s="1">
        <v>173</v>
      </c>
      <c r="B175" s="10">
        <v>46196</v>
      </c>
      <c r="C175" s="1" t="s">
        <v>85</v>
      </c>
      <c r="D175" s="1" t="s">
        <v>84</v>
      </c>
      <c r="E175" s="1">
        <v>750</v>
      </c>
      <c r="F175" s="1"/>
      <c r="G175" s="1"/>
      <c r="H175" s="1"/>
      <c r="I175" s="1"/>
      <c r="J175" s="1">
        <f t="shared" si="2"/>
        <v>0</v>
      </c>
      <c r="K175" s="1"/>
    </row>
    <row r="176" spans="1:11" ht="21" customHeight="1" x14ac:dyDescent="0.3">
      <c r="A176" s="1">
        <v>174</v>
      </c>
      <c r="B176" s="10">
        <v>46197</v>
      </c>
      <c r="C176" s="1" t="s">
        <v>85</v>
      </c>
      <c r="D176" s="1" t="s">
        <v>84</v>
      </c>
      <c r="E176" s="1">
        <v>750</v>
      </c>
      <c r="F176" s="1"/>
      <c r="G176" s="1"/>
      <c r="H176" s="1"/>
      <c r="I176" s="1"/>
      <c r="J176" s="1">
        <f t="shared" si="2"/>
        <v>0</v>
      </c>
      <c r="K176" s="1"/>
    </row>
    <row r="177" spans="1:11" ht="21" customHeight="1" x14ac:dyDescent="0.3">
      <c r="A177" s="1">
        <v>175</v>
      </c>
      <c r="B177" s="10">
        <v>46198</v>
      </c>
      <c r="C177" s="1" t="s">
        <v>85</v>
      </c>
      <c r="D177" s="1" t="s">
        <v>84</v>
      </c>
      <c r="E177" s="1">
        <v>750</v>
      </c>
      <c r="F177" s="1"/>
      <c r="G177" s="1"/>
      <c r="H177" s="1"/>
      <c r="I177" s="1"/>
      <c r="J177" s="1">
        <f t="shared" si="2"/>
        <v>0</v>
      </c>
      <c r="K177" s="1"/>
    </row>
    <row r="178" spans="1:11" ht="21" customHeight="1" x14ac:dyDescent="0.3">
      <c r="A178" s="1">
        <v>176</v>
      </c>
      <c r="B178" s="10">
        <v>46199</v>
      </c>
      <c r="C178" s="1" t="s">
        <v>85</v>
      </c>
      <c r="D178" s="1" t="s">
        <v>84</v>
      </c>
      <c r="E178" s="1">
        <v>750</v>
      </c>
      <c r="F178" s="1"/>
      <c r="G178" s="1"/>
      <c r="H178" s="1"/>
      <c r="I178" s="1"/>
      <c r="J178" s="1">
        <f t="shared" si="2"/>
        <v>0</v>
      </c>
      <c r="K178" s="1"/>
    </row>
    <row r="179" spans="1:11" ht="21" customHeight="1" x14ac:dyDescent="0.3">
      <c r="A179" s="1">
        <v>177</v>
      </c>
      <c r="B179" s="10">
        <v>46200</v>
      </c>
      <c r="C179" s="1" t="s">
        <v>85</v>
      </c>
      <c r="D179" s="1" t="s">
        <v>84</v>
      </c>
      <c r="E179" s="1">
        <v>750</v>
      </c>
      <c r="F179" s="1"/>
      <c r="G179" s="1"/>
      <c r="H179" s="1"/>
      <c r="I179" s="1"/>
      <c r="J179" s="1">
        <f t="shared" si="2"/>
        <v>0</v>
      </c>
      <c r="K179" s="1"/>
    </row>
    <row r="180" spans="1:11" ht="21" customHeight="1" x14ac:dyDescent="0.3">
      <c r="A180" s="1">
        <v>178</v>
      </c>
      <c r="B180" s="10">
        <v>46201</v>
      </c>
      <c r="C180" s="1" t="s">
        <v>85</v>
      </c>
      <c r="D180" s="1" t="s">
        <v>84</v>
      </c>
      <c r="E180" s="1">
        <v>750</v>
      </c>
      <c r="F180" s="1"/>
      <c r="G180" s="1"/>
      <c r="H180" s="1"/>
      <c r="I180" s="1"/>
      <c r="J180" s="1">
        <f t="shared" si="2"/>
        <v>0</v>
      </c>
      <c r="K180" s="1"/>
    </row>
    <row r="181" spans="1:11" ht="21" customHeight="1" x14ac:dyDescent="0.3">
      <c r="A181" s="1">
        <v>179</v>
      </c>
      <c r="B181" s="10">
        <v>46202</v>
      </c>
      <c r="C181" s="1" t="s">
        <v>85</v>
      </c>
      <c r="D181" s="1" t="s">
        <v>84</v>
      </c>
      <c r="E181" s="1">
        <v>750</v>
      </c>
      <c r="F181" s="1"/>
      <c r="G181" s="1"/>
      <c r="H181" s="1"/>
      <c r="I181" s="1"/>
      <c r="J181" s="1">
        <f t="shared" si="2"/>
        <v>0</v>
      </c>
      <c r="K181" s="1"/>
    </row>
    <row r="182" spans="1:11" ht="21" customHeight="1" x14ac:dyDescent="0.3">
      <c r="A182" s="1">
        <v>180</v>
      </c>
      <c r="B182" s="10">
        <v>46203</v>
      </c>
      <c r="C182" s="1" t="s">
        <v>85</v>
      </c>
      <c r="D182" s="1" t="s">
        <v>84</v>
      </c>
      <c r="E182" s="1">
        <v>750</v>
      </c>
      <c r="F182" s="1"/>
      <c r="G182" s="1"/>
      <c r="H182" s="1"/>
      <c r="I182" s="1"/>
      <c r="J182" s="1">
        <f t="shared" si="2"/>
        <v>0</v>
      </c>
      <c r="K182" s="1"/>
    </row>
    <row r="183" spans="1:11" ht="21" customHeight="1" x14ac:dyDescent="0.3">
      <c r="A183" s="1">
        <v>181</v>
      </c>
      <c r="B183" s="10">
        <v>46204</v>
      </c>
      <c r="C183" s="1" t="s">
        <v>85</v>
      </c>
      <c r="D183" s="1" t="s">
        <v>84</v>
      </c>
      <c r="E183" s="1">
        <v>750</v>
      </c>
      <c r="F183" s="1"/>
      <c r="G183" s="1"/>
      <c r="H183" s="1"/>
      <c r="I183" s="1"/>
      <c r="J183" s="1">
        <f t="shared" si="2"/>
        <v>0</v>
      </c>
      <c r="K183" s="1"/>
    </row>
    <row r="184" spans="1:11" ht="21" customHeight="1" x14ac:dyDescent="0.3">
      <c r="A184" s="1">
        <v>182</v>
      </c>
      <c r="B184" s="10">
        <v>46205</v>
      </c>
      <c r="C184" s="1" t="s">
        <v>85</v>
      </c>
      <c r="D184" s="1" t="s">
        <v>84</v>
      </c>
      <c r="E184" s="1">
        <v>750</v>
      </c>
      <c r="F184" s="1"/>
      <c r="G184" s="1"/>
      <c r="H184" s="1"/>
      <c r="I184" s="1"/>
      <c r="J184" s="1">
        <f t="shared" si="2"/>
        <v>0</v>
      </c>
      <c r="K184" s="1"/>
    </row>
    <row r="185" spans="1:11" ht="21" customHeight="1" x14ac:dyDescent="0.3">
      <c r="A185" s="1">
        <v>183</v>
      </c>
      <c r="B185" s="10">
        <v>46206</v>
      </c>
      <c r="C185" s="1" t="s">
        <v>85</v>
      </c>
      <c r="D185" s="1" t="s">
        <v>84</v>
      </c>
      <c r="E185" s="1">
        <v>750</v>
      </c>
      <c r="F185" s="1"/>
      <c r="G185" s="1"/>
      <c r="H185" s="1"/>
      <c r="I185" s="1"/>
      <c r="J185" s="1">
        <f t="shared" si="2"/>
        <v>0</v>
      </c>
      <c r="K185" s="1"/>
    </row>
    <row r="186" spans="1:11" ht="21" customHeight="1" x14ac:dyDescent="0.3">
      <c r="A186" s="1">
        <v>184</v>
      </c>
      <c r="B186" s="10">
        <v>46207</v>
      </c>
      <c r="C186" s="1" t="s">
        <v>85</v>
      </c>
      <c r="D186" s="1" t="s">
        <v>84</v>
      </c>
      <c r="E186" s="1">
        <v>750</v>
      </c>
      <c r="F186" s="1"/>
      <c r="G186" s="1"/>
      <c r="H186" s="1"/>
      <c r="I186" s="1"/>
      <c r="J186" s="1">
        <f t="shared" si="2"/>
        <v>0</v>
      </c>
      <c r="K186" s="1"/>
    </row>
    <row r="187" spans="1:11" ht="21" customHeight="1" x14ac:dyDescent="0.3">
      <c r="A187" s="1">
        <v>185</v>
      </c>
      <c r="B187" s="10">
        <v>46208</v>
      </c>
      <c r="C187" s="1" t="s">
        <v>85</v>
      </c>
      <c r="D187" s="1" t="s">
        <v>84</v>
      </c>
      <c r="E187" s="1">
        <v>750</v>
      </c>
      <c r="F187" s="1"/>
      <c r="G187" s="1"/>
      <c r="H187" s="1"/>
      <c r="I187" s="1"/>
      <c r="J187" s="1">
        <f t="shared" si="2"/>
        <v>0</v>
      </c>
      <c r="K187" s="1"/>
    </row>
    <row r="188" spans="1:11" ht="21" customHeight="1" x14ac:dyDescent="0.3">
      <c r="A188" s="1">
        <v>186</v>
      </c>
      <c r="B188" s="10">
        <v>46209</v>
      </c>
      <c r="C188" s="1" t="s">
        <v>85</v>
      </c>
      <c r="D188" s="1" t="s">
        <v>84</v>
      </c>
      <c r="E188" s="1">
        <v>750</v>
      </c>
      <c r="F188" s="1"/>
      <c r="G188" s="1"/>
      <c r="H188" s="1"/>
      <c r="I188" s="1"/>
      <c r="J188" s="1">
        <f t="shared" si="2"/>
        <v>0</v>
      </c>
      <c r="K188" s="1"/>
    </row>
    <row r="189" spans="1:11" ht="21" customHeight="1" x14ac:dyDescent="0.3">
      <c r="A189" s="1">
        <v>187</v>
      </c>
      <c r="B189" s="10">
        <v>46210</v>
      </c>
      <c r="C189" s="1" t="s">
        <v>85</v>
      </c>
      <c r="D189" s="1" t="s">
        <v>84</v>
      </c>
      <c r="E189" s="1">
        <v>750</v>
      </c>
      <c r="F189" s="1"/>
      <c r="G189" s="1"/>
      <c r="H189" s="1"/>
      <c r="I189" s="1"/>
      <c r="J189" s="1">
        <f t="shared" si="2"/>
        <v>0</v>
      </c>
      <c r="K189" s="1"/>
    </row>
    <row r="190" spans="1:11" ht="21" customHeight="1" x14ac:dyDescent="0.3">
      <c r="A190" s="1">
        <v>188</v>
      </c>
      <c r="B190" s="10">
        <v>46211</v>
      </c>
      <c r="C190" s="1" t="s">
        <v>85</v>
      </c>
      <c r="D190" s="1" t="s">
        <v>84</v>
      </c>
      <c r="E190" s="1">
        <v>750</v>
      </c>
      <c r="F190" s="1"/>
      <c r="G190" s="1"/>
      <c r="H190" s="1"/>
      <c r="I190" s="1"/>
      <c r="J190" s="1">
        <f t="shared" si="2"/>
        <v>0</v>
      </c>
      <c r="K190" s="1"/>
    </row>
    <row r="191" spans="1:11" ht="21" customHeight="1" x14ac:dyDescent="0.3">
      <c r="A191" s="1">
        <v>189</v>
      </c>
      <c r="B191" s="10">
        <v>46212</v>
      </c>
      <c r="C191" s="1" t="s">
        <v>85</v>
      </c>
      <c r="D191" s="1" t="s">
        <v>84</v>
      </c>
      <c r="E191" s="1">
        <v>750</v>
      </c>
      <c r="F191" s="1"/>
      <c r="G191" s="1"/>
      <c r="H191" s="1"/>
      <c r="I191" s="1"/>
      <c r="J191" s="1">
        <f t="shared" si="2"/>
        <v>0</v>
      </c>
      <c r="K191" s="1"/>
    </row>
    <row r="192" spans="1:11" ht="21" customHeight="1" x14ac:dyDescent="0.3">
      <c r="A192" s="1">
        <v>190</v>
      </c>
      <c r="B192" s="10">
        <v>46213</v>
      </c>
      <c r="C192" s="1" t="s">
        <v>85</v>
      </c>
      <c r="D192" s="1" t="s">
        <v>84</v>
      </c>
      <c r="E192" s="1">
        <v>750</v>
      </c>
      <c r="F192" s="1"/>
      <c r="G192" s="1"/>
      <c r="H192" s="1"/>
      <c r="I192" s="1"/>
      <c r="J192" s="1">
        <f t="shared" si="2"/>
        <v>0</v>
      </c>
      <c r="K192" s="1"/>
    </row>
    <row r="193" spans="1:11" ht="21" customHeight="1" x14ac:dyDescent="0.3">
      <c r="A193" s="1">
        <v>191</v>
      </c>
      <c r="B193" s="10">
        <v>46214</v>
      </c>
      <c r="C193" s="1" t="s">
        <v>85</v>
      </c>
      <c r="D193" s="1" t="s">
        <v>84</v>
      </c>
      <c r="E193" s="1">
        <v>750</v>
      </c>
      <c r="F193" s="1"/>
      <c r="G193" s="1"/>
      <c r="H193" s="1"/>
      <c r="I193" s="1"/>
      <c r="J193" s="1">
        <f t="shared" si="2"/>
        <v>0</v>
      </c>
      <c r="K193" s="1"/>
    </row>
    <row r="194" spans="1:11" ht="21" customHeight="1" x14ac:dyDescent="0.3">
      <c r="A194" s="1">
        <v>192</v>
      </c>
      <c r="B194" s="10">
        <v>46215</v>
      </c>
      <c r="C194" s="1" t="s">
        <v>85</v>
      </c>
      <c r="D194" s="1" t="s">
        <v>84</v>
      </c>
      <c r="E194" s="1">
        <v>750</v>
      </c>
      <c r="F194" s="1"/>
      <c r="G194" s="1"/>
      <c r="H194" s="1"/>
      <c r="I194" s="1"/>
      <c r="J194" s="1">
        <f t="shared" si="2"/>
        <v>0</v>
      </c>
      <c r="K194" s="1"/>
    </row>
    <row r="195" spans="1:11" ht="21" customHeight="1" x14ac:dyDescent="0.3">
      <c r="A195" s="1">
        <v>193</v>
      </c>
      <c r="B195" s="10">
        <v>46216</v>
      </c>
      <c r="C195" s="1" t="s">
        <v>85</v>
      </c>
      <c r="D195" s="1" t="s">
        <v>84</v>
      </c>
      <c r="E195" s="1">
        <v>750</v>
      </c>
      <c r="F195" s="1"/>
      <c r="G195" s="1"/>
      <c r="H195" s="1"/>
      <c r="I195" s="1"/>
      <c r="J195" s="1">
        <f t="shared" si="2"/>
        <v>0</v>
      </c>
      <c r="K195" s="1"/>
    </row>
    <row r="196" spans="1:11" ht="21" customHeight="1" x14ac:dyDescent="0.3">
      <c r="A196" s="1">
        <v>194</v>
      </c>
      <c r="B196" s="10">
        <v>46217</v>
      </c>
      <c r="C196" s="1" t="s">
        <v>85</v>
      </c>
      <c r="D196" s="1" t="s">
        <v>84</v>
      </c>
      <c r="E196" s="1">
        <v>750</v>
      </c>
      <c r="F196" s="1"/>
      <c r="G196" s="1"/>
      <c r="H196" s="1"/>
      <c r="I196" s="1"/>
      <c r="J196" s="1">
        <f t="shared" ref="J196:J259" si="3">E196*F196-G196-H196+I196</f>
        <v>0</v>
      </c>
      <c r="K196" s="1"/>
    </row>
    <row r="197" spans="1:11" ht="21" customHeight="1" x14ac:dyDescent="0.3">
      <c r="A197" s="1">
        <v>195</v>
      </c>
      <c r="B197" s="10">
        <v>46218</v>
      </c>
      <c r="C197" s="1" t="s">
        <v>85</v>
      </c>
      <c r="D197" s="1" t="s">
        <v>84</v>
      </c>
      <c r="E197" s="1">
        <v>750</v>
      </c>
      <c r="F197" s="1"/>
      <c r="G197" s="1"/>
      <c r="H197" s="1"/>
      <c r="I197" s="1"/>
      <c r="J197" s="1">
        <f t="shared" si="3"/>
        <v>0</v>
      </c>
      <c r="K197" s="1"/>
    </row>
    <row r="198" spans="1:11" ht="21" customHeight="1" x14ac:dyDescent="0.3">
      <c r="A198" s="1">
        <v>196</v>
      </c>
      <c r="B198" s="10">
        <v>46219</v>
      </c>
      <c r="C198" s="1" t="s">
        <v>85</v>
      </c>
      <c r="D198" s="1" t="s">
        <v>84</v>
      </c>
      <c r="E198" s="1">
        <v>750</v>
      </c>
      <c r="F198" s="1"/>
      <c r="G198" s="1"/>
      <c r="H198" s="1"/>
      <c r="I198" s="1"/>
      <c r="J198" s="1">
        <f t="shared" si="3"/>
        <v>0</v>
      </c>
      <c r="K198" s="1"/>
    </row>
    <row r="199" spans="1:11" ht="21" customHeight="1" x14ac:dyDescent="0.3">
      <c r="A199" s="1">
        <v>197</v>
      </c>
      <c r="B199" s="10">
        <v>46220</v>
      </c>
      <c r="C199" s="1" t="s">
        <v>85</v>
      </c>
      <c r="D199" s="1" t="s">
        <v>84</v>
      </c>
      <c r="E199" s="1">
        <v>750</v>
      </c>
      <c r="F199" s="1"/>
      <c r="G199" s="1"/>
      <c r="H199" s="1"/>
      <c r="I199" s="1"/>
      <c r="J199" s="1">
        <f t="shared" si="3"/>
        <v>0</v>
      </c>
      <c r="K199" s="1"/>
    </row>
    <row r="200" spans="1:11" ht="21" customHeight="1" x14ac:dyDescent="0.3">
      <c r="A200" s="1">
        <v>198</v>
      </c>
      <c r="B200" s="10">
        <v>46221</v>
      </c>
      <c r="C200" s="1" t="s">
        <v>85</v>
      </c>
      <c r="D200" s="1" t="s">
        <v>84</v>
      </c>
      <c r="E200" s="1">
        <v>750</v>
      </c>
      <c r="F200" s="1"/>
      <c r="G200" s="1"/>
      <c r="H200" s="1"/>
      <c r="I200" s="1"/>
      <c r="J200" s="1">
        <f t="shared" si="3"/>
        <v>0</v>
      </c>
      <c r="K200" s="1"/>
    </row>
    <row r="201" spans="1:11" ht="21" customHeight="1" x14ac:dyDescent="0.3">
      <c r="A201" s="1">
        <v>199</v>
      </c>
      <c r="B201" s="10">
        <v>46222</v>
      </c>
      <c r="C201" s="1" t="s">
        <v>85</v>
      </c>
      <c r="D201" s="1" t="s">
        <v>84</v>
      </c>
      <c r="E201" s="1">
        <v>750</v>
      </c>
      <c r="F201" s="1"/>
      <c r="G201" s="1"/>
      <c r="H201" s="1"/>
      <c r="I201" s="1"/>
      <c r="J201" s="1">
        <f t="shared" si="3"/>
        <v>0</v>
      </c>
      <c r="K201" s="1"/>
    </row>
    <row r="202" spans="1:11" ht="21" customHeight="1" x14ac:dyDescent="0.3">
      <c r="A202" s="1">
        <v>200</v>
      </c>
      <c r="B202" s="10">
        <v>46223</v>
      </c>
      <c r="C202" s="1" t="s">
        <v>85</v>
      </c>
      <c r="D202" s="1" t="s">
        <v>84</v>
      </c>
      <c r="E202" s="1">
        <v>750</v>
      </c>
      <c r="F202" s="1"/>
      <c r="G202" s="1"/>
      <c r="H202" s="1"/>
      <c r="I202" s="1"/>
      <c r="J202" s="1">
        <f t="shared" si="3"/>
        <v>0</v>
      </c>
      <c r="K202" s="1"/>
    </row>
    <row r="203" spans="1:11" ht="21" customHeight="1" x14ac:dyDescent="0.3">
      <c r="A203" s="1">
        <v>201</v>
      </c>
      <c r="B203" s="10">
        <v>46224</v>
      </c>
      <c r="C203" s="1" t="s">
        <v>85</v>
      </c>
      <c r="D203" s="1" t="s">
        <v>84</v>
      </c>
      <c r="E203" s="1">
        <v>750</v>
      </c>
      <c r="F203" s="1"/>
      <c r="G203" s="1"/>
      <c r="H203" s="1"/>
      <c r="I203" s="1"/>
      <c r="J203" s="1">
        <f t="shared" si="3"/>
        <v>0</v>
      </c>
      <c r="K203" s="1"/>
    </row>
    <row r="204" spans="1:11" ht="21" customHeight="1" x14ac:dyDescent="0.3">
      <c r="A204" s="1">
        <v>202</v>
      </c>
      <c r="B204" s="10">
        <v>46225</v>
      </c>
      <c r="C204" s="1" t="s">
        <v>85</v>
      </c>
      <c r="D204" s="1" t="s">
        <v>84</v>
      </c>
      <c r="E204" s="1">
        <v>750</v>
      </c>
      <c r="F204" s="1"/>
      <c r="G204" s="1"/>
      <c r="H204" s="1"/>
      <c r="I204" s="1"/>
      <c r="J204" s="1">
        <f t="shared" si="3"/>
        <v>0</v>
      </c>
      <c r="K204" s="1"/>
    </row>
    <row r="205" spans="1:11" ht="21" customHeight="1" x14ac:dyDescent="0.3">
      <c r="A205" s="1">
        <v>203</v>
      </c>
      <c r="B205" s="10">
        <v>46226</v>
      </c>
      <c r="C205" s="1" t="s">
        <v>85</v>
      </c>
      <c r="D205" s="1" t="s">
        <v>84</v>
      </c>
      <c r="E205" s="1">
        <v>750</v>
      </c>
      <c r="F205" s="1"/>
      <c r="G205" s="1"/>
      <c r="H205" s="1"/>
      <c r="I205" s="1"/>
      <c r="J205" s="1">
        <f t="shared" si="3"/>
        <v>0</v>
      </c>
      <c r="K205" s="1"/>
    </row>
    <row r="206" spans="1:11" ht="21" customHeight="1" x14ac:dyDescent="0.3">
      <c r="A206" s="1">
        <v>204</v>
      </c>
      <c r="B206" s="10">
        <v>46227</v>
      </c>
      <c r="C206" s="1" t="s">
        <v>85</v>
      </c>
      <c r="D206" s="1" t="s">
        <v>84</v>
      </c>
      <c r="E206" s="1">
        <v>750</v>
      </c>
      <c r="F206" s="1"/>
      <c r="G206" s="1"/>
      <c r="H206" s="1"/>
      <c r="I206" s="1"/>
      <c r="J206" s="1">
        <f t="shared" si="3"/>
        <v>0</v>
      </c>
      <c r="K206" s="1"/>
    </row>
    <row r="207" spans="1:11" ht="21" customHeight="1" x14ac:dyDescent="0.3">
      <c r="A207" s="1">
        <v>205</v>
      </c>
      <c r="B207" s="10">
        <v>46228</v>
      </c>
      <c r="C207" s="1" t="s">
        <v>85</v>
      </c>
      <c r="D207" s="1" t="s">
        <v>84</v>
      </c>
      <c r="E207" s="1">
        <v>750</v>
      </c>
      <c r="F207" s="1"/>
      <c r="G207" s="1"/>
      <c r="H207" s="1"/>
      <c r="I207" s="1"/>
      <c r="J207" s="1">
        <f t="shared" si="3"/>
        <v>0</v>
      </c>
      <c r="K207" s="1"/>
    </row>
    <row r="208" spans="1:11" ht="21" customHeight="1" x14ac:dyDescent="0.3">
      <c r="A208" s="1">
        <v>206</v>
      </c>
      <c r="B208" s="10">
        <v>46229</v>
      </c>
      <c r="C208" s="1" t="s">
        <v>85</v>
      </c>
      <c r="D208" s="1" t="s">
        <v>84</v>
      </c>
      <c r="E208" s="1">
        <v>750</v>
      </c>
      <c r="F208" s="1"/>
      <c r="G208" s="1"/>
      <c r="H208" s="1"/>
      <c r="I208" s="1"/>
      <c r="J208" s="1">
        <f t="shared" si="3"/>
        <v>0</v>
      </c>
      <c r="K208" s="1"/>
    </row>
    <row r="209" spans="1:11" ht="21" customHeight="1" x14ac:dyDescent="0.3">
      <c r="A209" s="1">
        <v>207</v>
      </c>
      <c r="B209" s="10">
        <v>46230</v>
      </c>
      <c r="C209" s="1" t="s">
        <v>85</v>
      </c>
      <c r="D209" s="1" t="s">
        <v>84</v>
      </c>
      <c r="E209" s="1">
        <v>750</v>
      </c>
      <c r="F209" s="1"/>
      <c r="G209" s="1"/>
      <c r="H209" s="1"/>
      <c r="I209" s="1"/>
      <c r="J209" s="1">
        <f t="shared" si="3"/>
        <v>0</v>
      </c>
      <c r="K209" s="1"/>
    </row>
    <row r="210" spans="1:11" ht="21" customHeight="1" x14ac:dyDescent="0.3">
      <c r="A210" s="1">
        <v>208</v>
      </c>
      <c r="B210" s="10">
        <v>46231</v>
      </c>
      <c r="C210" s="1" t="s">
        <v>85</v>
      </c>
      <c r="D210" s="1" t="s">
        <v>84</v>
      </c>
      <c r="E210" s="1">
        <v>750</v>
      </c>
      <c r="F210" s="1"/>
      <c r="G210" s="1"/>
      <c r="H210" s="1"/>
      <c r="I210" s="1"/>
      <c r="J210" s="1">
        <f t="shared" si="3"/>
        <v>0</v>
      </c>
      <c r="K210" s="1"/>
    </row>
    <row r="211" spans="1:11" ht="21" customHeight="1" x14ac:dyDescent="0.3">
      <c r="A211" s="1">
        <v>209</v>
      </c>
      <c r="B211" s="10">
        <v>46232</v>
      </c>
      <c r="C211" s="1" t="s">
        <v>85</v>
      </c>
      <c r="D211" s="1" t="s">
        <v>84</v>
      </c>
      <c r="E211" s="1">
        <v>750</v>
      </c>
      <c r="F211" s="1"/>
      <c r="G211" s="1"/>
      <c r="H211" s="1"/>
      <c r="I211" s="1"/>
      <c r="J211" s="1">
        <f t="shared" si="3"/>
        <v>0</v>
      </c>
      <c r="K211" s="1"/>
    </row>
    <row r="212" spans="1:11" ht="21" customHeight="1" x14ac:dyDescent="0.3">
      <c r="A212" s="1">
        <v>210</v>
      </c>
      <c r="B212" s="10">
        <v>46233</v>
      </c>
      <c r="C212" s="1" t="s">
        <v>85</v>
      </c>
      <c r="D212" s="1" t="s">
        <v>84</v>
      </c>
      <c r="E212" s="1">
        <v>750</v>
      </c>
      <c r="F212" s="1"/>
      <c r="G212" s="1"/>
      <c r="H212" s="1"/>
      <c r="I212" s="1"/>
      <c r="J212" s="1">
        <f t="shared" si="3"/>
        <v>0</v>
      </c>
      <c r="K212" s="1"/>
    </row>
    <row r="213" spans="1:11" ht="21" customHeight="1" x14ac:dyDescent="0.3">
      <c r="A213" s="1">
        <v>211</v>
      </c>
      <c r="B213" s="10">
        <v>46234</v>
      </c>
      <c r="C213" s="1" t="s">
        <v>85</v>
      </c>
      <c r="D213" s="1" t="s">
        <v>84</v>
      </c>
      <c r="E213" s="1">
        <v>750</v>
      </c>
      <c r="F213" s="1"/>
      <c r="G213" s="1"/>
      <c r="H213" s="1"/>
      <c r="I213" s="1"/>
      <c r="J213" s="1">
        <f t="shared" si="3"/>
        <v>0</v>
      </c>
      <c r="K213" s="1"/>
    </row>
    <row r="214" spans="1:11" ht="21" customHeight="1" x14ac:dyDescent="0.3">
      <c r="A214" s="1">
        <v>212</v>
      </c>
      <c r="B214" s="10">
        <v>46235</v>
      </c>
      <c r="C214" s="1" t="s">
        <v>85</v>
      </c>
      <c r="D214" s="1" t="s">
        <v>84</v>
      </c>
      <c r="E214" s="1">
        <v>750</v>
      </c>
      <c r="F214" s="1"/>
      <c r="G214" s="1"/>
      <c r="H214" s="1"/>
      <c r="I214" s="1"/>
      <c r="J214" s="1">
        <f t="shared" si="3"/>
        <v>0</v>
      </c>
      <c r="K214" s="1"/>
    </row>
    <row r="215" spans="1:11" ht="21" customHeight="1" x14ac:dyDescent="0.3">
      <c r="A215" s="1">
        <v>213</v>
      </c>
      <c r="B215" s="10">
        <v>46236</v>
      </c>
      <c r="C215" s="1" t="s">
        <v>85</v>
      </c>
      <c r="D215" s="1" t="s">
        <v>84</v>
      </c>
      <c r="E215" s="1">
        <v>750</v>
      </c>
      <c r="F215" s="1"/>
      <c r="G215" s="1"/>
      <c r="H215" s="1"/>
      <c r="I215" s="1"/>
      <c r="J215" s="1">
        <f t="shared" si="3"/>
        <v>0</v>
      </c>
      <c r="K215" s="1"/>
    </row>
    <row r="216" spans="1:11" ht="21" customHeight="1" x14ac:dyDescent="0.3">
      <c r="A216" s="1">
        <v>214</v>
      </c>
      <c r="B216" s="10">
        <v>46237</v>
      </c>
      <c r="C216" s="1" t="s">
        <v>85</v>
      </c>
      <c r="D216" s="1" t="s">
        <v>84</v>
      </c>
      <c r="E216" s="1">
        <v>750</v>
      </c>
      <c r="F216" s="1"/>
      <c r="G216" s="1"/>
      <c r="H216" s="1"/>
      <c r="I216" s="1"/>
      <c r="J216" s="1">
        <f t="shared" si="3"/>
        <v>0</v>
      </c>
      <c r="K216" s="1"/>
    </row>
    <row r="217" spans="1:11" ht="21" customHeight="1" x14ac:dyDescent="0.3">
      <c r="A217" s="1">
        <v>215</v>
      </c>
      <c r="B217" s="10">
        <v>46238</v>
      </c>
      <c r="C217" s="1" t="s">
        <v>85</v>
      </c>
      <c r="D217" s="1" t="s">
        <v>84</v>
      </c>
      <c r="E217" s="1">
        <v>750</v>
      </c>
      <c r="F217" s="1"/>
      <c r="G217" s="1"/>
      <c r="H217" s="1"/>
      <c r="I217" s="1"/>
      <c r="J217" s="1">
        <f t="shared" si="3"/>
        <v>0</v>
      </c>
      <c r="K217" s="1"/>
    </row>
    <row r="218" spans="1:11" ht="21" customHeight="1" x14ac:dyDescent="0.3">
      <c r="A218" s="1">
        <v>216</v>
      </c>
      <c r="B218" s="10">
        <v>46239</v>
      </c>
      <c r="C218" s="1" t="s">
        <v>85</v>
      </c>
      <c r="D218" s="1" t="s">
        <v>84</v>
      </c>
      <c r="E218" s="1">
        <v>750</v>
      </c>
      <c r="F218" s="1"/>
      <c r="G218" s="1"/>
      <c r="H218" s="1"/>
      <c r="I218" s="1"/>
      <c r="J218" s="1">
        <f t="shared" si="3"/>
        <v>0</v>
      </c>
      <c r="K218" s="1"/>
    </row>
    <row r="219" spans="1:11" ht="21" customHeight="1" x14ac:dyDescent="0.3">
      <c r="A219" s="1">
        <v>217</v>
      </c>
      <c r="B219" s="10">
        <v>46240</v>
      </c>
      <c r="C219" s="1" t="s">
        <v>85</v>
      </c>
      <c r="D219" s="1" t="s">
        <v>84</v>
      </c>
      <c r="E219" s="1">
        <v>750</v>
      </c>
      <c r="F219" s="1"/>
      <c r="G219" s="1"/>
      <c r="H219" s="1"/>
      <c r="I219" s="1"/>
      <c r="J219" s="1">
        <f t="shared" si="3"/>
        <v>0</v>
      </c>
      <c r="K219" s="1"/>
    </row>
    <row r="220" spans="1:11" ht="21" customHeight="1" x14ac:dyDescent="0.3">
      <c r="A220" s="1">
        <v>218</v>
      </c>
      <c r="B220" s="10">
        <v>46241</v>
      </c>
      <c r="C220" s="1" t="s">
        <v>85</v>
      </c>
      <c r="D220" s="1" t="s">
        <v>84</v>
      </c>
      <c r="E220" s="1">
        <v>750</v>
      </c>
      <c r="F220" s="1"/>
      <c r="G220" s="1"/>
      <c r="H220" s="1"/>
      <c r="I220" s="1"/>
      <c r="J220" s="1">
        <f t="shared" si="3"/>
        <v>0</v>
      </c>
      <c r="K220" s="1"/>
    </row>
    <row r="221" spans="1:11" ht="21" customHeight="1" x14ac:dyDescent="0.3">
      <c r="A221" s="1">
        <v>219</v>
      </c>
      <c r="B221" s="10">
        <v>46242</v>
      </c>
      <c r="C221" s="1" t="s">
        <v>85</v>
      </c>
      <c r="D221" s="1" t="s">
        <v>84</v>
      </c>
      <c r="E221" s="1">
        <v>750</v>
      </c>
      <c r="F221" s="1"/>
      <c r="G221" s="1"/>
      <c r="H221" s="1"/>
      <c r="I221" s="1"/>
      <c r="J221" s="1">
        <f t="shared" si="3"/>
        <v>0</v>
      </c>
      <c r="K221" s="1"/>
    </row>
    <row r="222" spans="1:11" ht="21" customHeight="1" x14ac:dyDescent="0.3">
      <c r="A222" s="1">
        <v>220</v>
      </c>
      <c r="B222" s="10">
        <v>46243</v>
      </c>
      <c r="C222" s="1" t="s">
        <v>85</v>
      </c>
      <c r="D222" s="1" t="s">
        <v>84</v>
      </c>
      <c r="E222" s="1">
        <v>750</v>
      </c>
      <c r="F222" s="1"/>
      <c r="G222" s="1"/>
      <c r="H222" s="1"/>
      <c r="I222" s="1"/>
      <c r="J222" s="1">
        <f t="shared" si="3"/>
        <v>0</v>
      </c>
      <c r="K222" s="1"/>
    </row>
    <row r="223" spans="1:11" ht="21" customHeight="1" x14ac:dyDescent="0.3">
      <c r="A223" s="1">
        <v>221</v>
      </c>
      <c r="B223" s="10">
        <v>46244</v>
      </c>
      <c r="C223" s="1" t="s">
        <v>85</v>
      </c>
      <c r="D223" s="1" t="s">
        <v>84</v>
      </c>
      <c r="E223" s="1">
        <v>750</v>
      </c>
      <c r="F223" s="1"/>
      <c r="G223" s="1"/>
      <c r="H223" s="1"/>
      <c r="I223" s="1"/>
      <c r="J223" s="1">
        <f t="shared" si="3"/>
        <v>0</v>
      </c>
      <c r="K223" s="1"/>
    </row>
    <row r="224" spans="1:11" ht="21" customHeight="1" x14ac:dyDescent="0.3">
      <c r="A224" s="1">
        <v>222</v>
      </c>
      <c r="B224" s="10">
        <v>46245</v>
      </c>
      <c r="C224" s="1" t="s">
        <v>85</v>
      </c>
      <c r="D224" s="1" t="s">
        <v>84</v>
      </c>
      <c r="E224" s="1">
        <v>750</v>
      </c>
      <c r="F224" s="1"/>
      <c r="G224" s="1"/>
      <c r="H224" s="1"/>
      <c r="I224" s="1"/>
      <c r="J224" s="1">
        <f t="shared" si="3"/>
        <v>0</v>
      </c>
      <c r="K224" s="1"/>
    </row>
    <row r="225" spans="1:11" ht="21" customHeight="1" x14ac:dyDescent="0.3">
      <c r="A225" s="1">
        <v>223</v>
      </c>
      <c r="B225" s="10">
        <v>46246</v>
      </c>
      <c r="C225" s="1" t="s">
        <v>85</v>
      </c>
      <c r="D225" s="1" t="s">
        <v>84</v>
      </c>
      <c r="E225" s="1">
        <v>750</v>
      </c>
      <c r="F225" s="1"/>
      <c r="G225" s="1"/>
      <c r="H225" s="1"/>
      <c r="I225" s="1"/>
      <c r="J225" s="1">
        <f t="shared" si="3"/>
        <v>0</v>
      </c>
      <c r="K225" s="1"/>
    </row>
    <row r="226" spans="1:11" ht="21" customHeight="1" x14ac:dyDescent="0.3">
      <c r="A226" s="1">
        <v>224</v>
      </c>
      <c r="B226" s="10">
        <v>46247</v>
      </c>
      <c r="C226" s="1" t="s">
        <v>85</v>
      </c>
      <c r="D226" s="1" t="s">
        <v>84</v>
      </c>
      <c r="E226" s="1">
        <v>750</v>
      </c>
      <c r="F226" s="1"/>
      <c r="G226" s="1"/>
      <c r="H226" s="1"/>
      <c r="I226" s="1"/>
      <c r="J226" s="1">
        <f t="shared" si="3"/>
        <v>0</v>
      </c>
      <c r="K226" s="1"/>
    </row>
    <row r="227" spans="1:11" ht="21" customHeight="1" x14ac:dyDescent="0.3">
      <c r="A227" s="1">
        <v>225</v>
      </c>
      <c r="B227" s="10">
        <v>46248</v>
      </c>
      <c r="C227" s="1" t="s">
        <v>85</v>
      </c>
      <c r="D227" s="1" t="s">
        <v>84</v>
      </c>
      <c r="E227" s="1">
        <v>750</v>
      </c>
      <c r="F227" s="1"/>
      <c r="G227" s="1"/>
      <c r="H227" s="1"/>
      <c r="I227" s="1"/>
      <c r="J227" s="1">
        <f t="shared" si="3"/>
        <v>0</v>
      </c>
      <c r="K227" s="1"/>
    </row>
    <row r="228" spans="1:11" ht="21" customHeight="1" x14ac:dyDescent="0.3">
      <c r="A228" s="1">
        <v>226</v>
      </c>
      <c r="B228" s="10">
        <v>46249</v>
      </c>
      <c r="C228" s="1" t="s">
        <v>85</v>
      </c>
      <c r="D228" s="1" t="s">
        <v>84</v>
      </c>
      <c r="E228" s="1">
        <v>750</v>
      </c>
      <c r="F228" s="1"/>
      <c r="G228" s="1"/>
      <c r="H228" s="1"/>
      <c r="I228" s="1"/>
      <c r="J228" s="1">
        <f t="shared" si="3"/>
        <v>0</v>
      </c>
      <c r="K228" s="1"/>
    </row>
    <row r="229" spans="1:11" ht="21" customHeight="1" x14ac:dyDescent="0.3">
      <c r="A229" s="1">
        <v>227</v>
      </c>
      <c r="B229" s="10">
        <v>46250</v>
      </c>
      <c r="C229" s="1" t="s">
        <v>85</v>
      </c>
      <c r="D229" s="1" t="s">
        <v>84</v>
      </c>
      <c r="E229" s="1">
        <v>750</v>
      </c>
      <c r="F229" s="1"/>
      <c r="G229" s="1"/>
      <c r="H229" s="1"/>
      <c r="I229" s="1"/>
      <c r="J229" s="1">
        <f t="shared" si="3"/>
        <v>0</v>
      </c>
      <c r="K229" s="1"/>
    </row>
    <row r="230" spans="1:11" ht="21" customHeight="1" x14ac:dyDescent="0.3">
      <c r="A230" s="1">
        <v>228</v>
      </c>
      <c r="B230" s="10">
        <v>46251</v>
      </c>
      <c r="C230" s="1" t="s">
        <v>85</v>
      </c>
      <c r="D230" s="1" t="s">
        <v>84</v>
      </c>
      <c r="E230" s="1">
        <v>750</v>
      </c>
      <c r="F230" s="1"/>
      <c r="G230" s="1"/>
      <c r="H230" s="1"/>
      <c r="I230" s="1"/>
      <c r="J230" s="1">
        <f t="shared" si="3"/>
        <v>0</v>
      </c>
      <c r="K230" s="1"/>
    </row>
    <row r="231" spans="1:11" ht="21" customHeight="1" x14ac:dyDescent="0.3">
      <c r="A231" s="1">
        <v>229</v>
      </c>
      <c r="B231" s="10">
        <v>46252</v>
      </c>
      <c r="C231" s="1" t="s">
        <v>85</v>
      </c>
      <c r="D231" s="1" t="s">
        <v>84</v>
      </c>
      <c r="E231" s="1">
        <v>750</v>
      </c>
      <c r="F231" s="1"/>
      <c r="G231" s="1"/>
      <c r="H231" s="1"/>
      <c r="I231" s="1"/>
      <c r="J231" s="1">
        <f t="shared" si="3"/>
        <v>0</v>
      </c>
      <c r="K231" s="1"/>
    </row>
    <row r="232" spans="1:11" ht="21" customHeight="1" x14ac:dyDescent="0.3">
      <c r="A232" s="1">
        <v>230</v>
      </c>
      <c r="B232" s="10">
        <v>46253</v>
      </c>
      <c r="C232" s="1" t="s">
        <v>85</v>
      </c>
      <c r="D232" s="1" t="s">
        <v>84</v>
      </c>
      <c r="E232" s="1">
        <v>750</v>
      </c>
      <c r="F232" s="1"/>
      <c r="G232" s="1"/>
      <c r="H232" s="1"/>
      <c r="I232" s="1"/>
      <c r="J232" s="1">
        <f t="shared" si="3"/>
        <v>0</v>
      </c>
      <c r="K232" s="1"/>
    </row>
    <row r="233" spans="1:11" ht="21" customHeight="1" x14ac:dyDescent="0.3">
      <c r="A233" s="1">
        <v>231</v>
      </c>
      <c r="B233" s="10">
        <v>46254</v>
      </c>
      <c r="C233" s="1" t="s">
        <v>85</v>
      </c>
      <c r="D233" s="1" t="s">
        <v>84</v>
      </c>
      <c r="E233" s="1">
        <v>750</v>
      </c>
      <c r="F233" s="1"/>
      <c r="G233" s="1"/>
      <c r="H233" s="1"/>
      <c r="I233" s="1"/>
      <c r="J233" s="1">
        <f t="shared" si="3"/>
        <v>0</v>
      </c>
      <c r="K233" s="1"/>
    </row>
    <row r="234" spans="1:11" ht="21" customHeight="1" x14ac:dyDescent="0.3">
      <c r="A234" s="1">
        <v>232</v>
      </c>
      <c r="B234" s="10">
        <v>46255</v>
      </c>
      <c r="C234" s="1" t="s">
        <v>85</v>
      </c>
      <c r="D234" s="1" t="s">
        <v>84</v>
      </c>
      <c r="E234" s="1">
        <v>750</v>
      </c>
      <c r="F234" s="1"/>
      <c r="G234" s="1"/>
      <c r="H234" s="1"/>
      <c r="I234" s="1"/>
      <c r="J234" s="1">
        <f t="shared" si="3"/>
        <v>0</v>
      </c>
      <c r="K234" s="1"/>
    </row>
    <row r="235" spans="1:11" ht="21" customHeight="1" x14ac:dyDescent="0.3">
      <c r="A235" s="1">
        <v>233</v>
      </c>
      <c r="B235" s="10">
        <v>46256</v>
      </c>
      <c r="C235" s="1" t="s">
        <v>85</v>
      </c>
      <c r="D235" s="1" t="s">
        <v>84</v>
      </c>
      <c r="E235" s="1">
        <v>750</v>
      </c>
      <c r="F235" s="1"/>
      <c r="G235" s="1"/>
      <c r="H235" s="1"/>
      <c r="I235" s="1"/>
      <c r="J235" s="1">
        <f t="shared" si="3"/>
        <v>0</v>
      </c>
      <c r="K235" s="1"/>
    </row>
    <row r="236" spans="1:11" ht="21" customHeight="1" x14ac:dyDescent="0.3">
      <c r="A236" s="1">
        <v>234</v>
      </c>
      <c r="B236" s="10">
        <v>46257</v>
      </c>
      <c r="C236" s="1" t="s">
        <v>85</v>
      </c>
      <c r="D236" s="1" t="s">
        <v>84</v>
      </c>
      <c r="E236" s="1">
        <v>750</v>
      </c>
      <c r="F236" s="1"/>
      <c r="G236" s="1"/>
      <c r="H236" s="1"/>
      <c r="I236" s="1"/>
      <c r="J236" s="1">
        <f t="shared" si="3"/>
        <v>0</v>
      </c>
      <c r="K236" s="1"/>
    </row>
    <row r="237" spans="1:11" ht="21" customHeight="1" x14ac:dyDescent="0.3">
      <c r="A237" s="1">
        <v>235</v>
      </c>
      <c r="B237" s="10">
        <v>46258</v>
      </c>
      <c r="C237" s="1" t="s">
        <v>85</v>
      </c>
      <c r="D237" s="1" t="s">
        <v>84</v>
      </c>
      <c r="E237" s="1">
        <v>750</v>
      </c>
      <c r="F237" s="1"/>
      <c r="G237" s="1"/>
      <c r="H237" s="1"/>
      <c r="I237" s="1"/>
      <c r="J237" s="1">
        <f t="shared" si="3"/>
        <v>0</v>
      </c>
      <c r="K237" s="1"/>
    </row>
    <row r="238" spans="1:11" ht="21" customHeight="1" x14ac:dyDescent="0.3">
      <c r="A238" s="1">
        <v>236</v>
      </c>
      <c r="B238" s="10">
        <v>46259</v>
      </c>
      <c r="C238" s="1" t="s">
        <v>85</v>
      </c>
      <c r="D238" s="1" t="s">
        <v>84</v>
      </c>
      <c r="E238" s="1">
        <v>750</v>
      </c>
      <c r="F238" s="1"/>
      <c r="G238" s="1"/>
      <c r="H238" s="1"/>
      <c r="I238" s="1"/>
      <c r="J238" s="1">
        <f t="shared" si="3"/>
        <v>0</v>
      </c>
      <c r="K238" s="1"/>
    </row>
    <row r="239" spans="1:11" ht="21" customHeight="1" x14ac:dyDescent="0.3">
      <c r="A239" s="1">
        <v>237</v>
      </c>
      <c r="B239" s="10">
        <v>46260</v>
      </c>
      <c r="C239" s="1" t="s">
        <v>85</v>
      </c>
      <c r="D239" s="1" t="s">
        <v>84</v>
      </c>
      <c r="E239" s="1">
        <v>750</v>
      </c>
      <c r="F239" s="1"/>
      <c r="G239" s="1"/>
      <c r="H239" s="1"/>
      <c r="I239" s="1"/>
      <c r="J239" s="1">
        <f t="shared" si="3"/>
        <v>0</v>
      </c>
      <c r="K239" s="1"/>
    </row>
    <row r="240" spans="1:11" ht="21" customHeight="1" x14ac:dyDescent="0.3">
      <c r="A240" s="1">
        <v>238</v>
      </c>
      <c r="B240" s="10">
        <v>46261</v>
      </c>
      <c r="C240" s="1" t="s">
        <v>85</v>
      </c>
      <c r="D240" s="1" t="s">
        <v>84</v>
      </c>
      <c r="E240" s="1">
        <v>750</v>
      </c>
      <c r="F240" s="1"/>
      <c r="G240" s="1"/>
      <c r="H240" s="1"/>
      <c r="I240" s="1"/>
      <c r="J240" s="1">
        <f t="shared" si="3"/>
        <v>0</v>
      </c>
      <c r="K240" s="1"/>
    </row>
    <row r="241" spans="1:11" ht="21" customHeight="1" x14ac:dyDescent="0.3">
      <c r="A241" s="1">
        <v>239</v>
      </c>
      <c r="B241" s="10">
        <v>46262</v>
      </c>
      <c r="C241" s="1" t="s">
        <v>85</v>
      </c>
      <c r="D241" s="1" t="s">
        <v>84</v>
      </c>
      <c r="E241" s="1">
        <v>750</v>
      </c>
      <c r="F241" s="1"/>
      <c r="G241" s="1"/>
      <c r="H241" s="1"/>
      <c r="I241" s="1"/>
      <c r="J241" s="1">
        <f t="shared" si="3"/>
        <v>0</v>
      </c>
      <c r="K241" s="1"/>
    </row>
    <row r="242" spans="1:11" ht="21" customHeight="1" x14ac:dyDescent="0.3">
      <c r="A242" s="1">
        <v>240</v>
      </c>
      <c r="B242" s="10">
        <v>46263</v>
      </c>
      <c r="C242" s="1" t="s">
        <v>85</v>
      </c>
      <c r="D242" s="1" t="s">
        <v>84</v>
      </c>
      <c r="E242" s="1">
        <v>750</v>
      </c>
      <c r="F242" s="1"/>
      <c r="G242" s="1"/>
      <c r="H242" s="1"/>
      <c r="I242" s="1"/>
      <c r="J242" s="1">
        <f t="shared" si="3"/>
        <v>0</v>
      </c>
      <c r="K242" s="1"/>
    </row>
    <row r="243" spans="1:11" ht="21" customHeight="1" x14ac:dyDescent="0.3">
      <c r="A243" s="1">
        <v>241</v>
      </c>
      <c r="B243" s="10">
        <v>46264</v>
      </c>
      <c r="C243" s="1" t="s">
        <v>85</v>
      </c>
      <c r="D243" s="1" t="s">
        <v>84</v>
      </c>
      <c r="E243" s="1">
        <v>750</v>
      </c>
      <c r="F243" s="1"/>
      <c r="G243" s="1"/>
      <c r="H243" s="1"/>
      <c r="I243" s="1"/>
      <c r="J243" s="1">
        <f t="shared" si="3"/>
        <v>0</v>
      </c>
      <c r="K243" s="1"/>
    </row>
    <row r="244" spans="1:11" ht="21" customHeight="1" x14ac:dyDescent="0.3">
      <c r="A244" s="1">
        <v>242</v>
      </c>
      <c r="B244" s="10">
        <v>46265</v>
      </c>
      <c r="C244" s="1" t="s">
        <v>85</v>
      </c>
      <c r="D244" s="1" t="s">
        <v>84</v>
      </c>
      <c r="E244" s="1">
        <v>750</v>
      </c>
      <c r="F244" s="1"/>
      <c r="G244" s="1"/>
      <c r="H244" s="1"/>
      <c r="I244" s="1"/>
      <c r="J244" s="1">
        <f t="shared" si="3"/>
        <v>0</v>
      </c>
      <c r="K244" s="1"/>
    </row>
    <row r="245" spans="1:11" ht="21" customHeight="1" x14ac:dyDescent="0.3">
      <c r="A245" s="1">
        <v>243</v>
      </c>
      <c r="B245" s="10">
        <v>46266</v>
      </c>
      <c r="C245" s="1" t="s">
        <v>85</v>
      </c>
      <c r="D245" s="1" t="s">
        <v>84</v>
      </c>
      <c r="E245" s="1">
        <v>750</v>
      </c>
      <c r="F245" s="1"/>
      <c r="G245" s="1"/>
      <c r="H245" s="1"/>
      <c r="I245" s="1"/>
      <c r="J245" s="1">
        <f t="shared" si="3"/>
        <v>0</v>
      </c>
      <c r="K245" s="1"/>
    </row>
    <row r="246" spans="1:11" ht="21" customHeight="1" x14ac:dyDescent="0.3">
      <c r="A246" s="1">
        <v>244</v>
      </c>
      <c r="B246" s="10">
        <v>46267</v>
      </c>
      <c r="C246" s="1" t="s">
        <v>85</v>
      </c>
      <c r="D246" s="1" t="s">
        <v>84</v>
      </c>
      <c r="E246" s="1">
        <v>750</v>
      </c>
      <c r="F246" s="1"/>
      <c r="G246" s="1"/>
      <c r="H246" s="1"/>
      <c r="I246" s="1"/>
      <c r="J246" s="1">
        <f t="shared" si="3"/>
        <v>0</v>
      </c>
      <c r="K246" s="1"/>
    </row>
    <row r="247" spans="1:11" ht="21" customHeight="1" x14ac:dyDescent="0.3">
      <c r="A247" s="1">
        <v>245</v>
      </c>
      <c r="B247" s="10">
        <v>46268</v>
      </c>
      <c r="C247" s="1" t="s">
        <v>85</v>
      </c>
      <c r="D247" s="1" t="s">
        <v>84</v>
      </c>
      <c r="E247" s="1">
        <v>750</v>
      </c>
      <c r="F247" s="1"/>
      <c r="G247" s="1"/>
      <c r="H247" s="1"/>
      <c r="I247" s="1"/>
      <c r="J247" s="1">
        <f t="shared" si="3"/>
        <v>0</v>
      </c>
      <c r="K247" s="1"/>
    </row>
    <row r="248" spans="1:11" ht="21" customHeight="1" x14ac:dyDescent="0.3">
      <c r="A248" s="1">
        <v>246</v>
      </c>
      <c r="B248" s="10">
        <v>46269</v>
      </c>
      <c r="C248" s="1" t="s">
        <v>85</v>
      </c>
      <c r="D248" s="1" t="s">
        <v>84</v>
      </c>
      <c r="E248" s="1">
        <v>750</v>
      </c>
      <c r="F248" s="1"/>
      <c r="G248" s="1"/>
      <c r="H248" s="1"/>
      <c r="I248" s="1"/>
      <c r="J248" s="1">
        <f t="shared" si="3"/>
        <v>0</v>
      </c>
      <c r="K248" s="1"/>
    </row>
    <row r="249" spans="1:11" ht="21" customHeight="1" x14ac:dyDescent="0.3">
      <c r="A249" s="1">
        <v>247</v>
      </c>
      <c r="B249" s="10">
        <v>46270</v>
      </c>
      <c r="C249" s="1" t="s">
        <v>85</v>
      </c>
      <c r="D249" s="1" t="s">
        <v>84</v>
      </c>
      <c r="E249" s="1">
        <v>750</v>
      </c>
      <c r="F249" s="1"/>
      <c r="G249" s="1"/>
      <c r="H249" s="1"/>
      <c r="I249" s="1"/>
      <c r="J249" s="1">
        <f t="shared" si="3"/>
        <v>0</v>
      </c>
      <c r="K249" s="1"/>
    </row>
    <row r="250" spans="1:11" ht="21" customHeight="1" x14ac:dyDescent="0.3">
      <c r="A250" s="1">
        <v>248</v>
      </c>
      <c r="B250" s="10">
        <v>46271</v>
      </c>
      <c r="C250" s="1" t="s">
        <v>85</v>
      </c>
      <c r="D250" s="1" t="s">
        <v>84</v>
      </c>
      <c r="E250" s="1">
        <v>750</v>
      </c>
      <c r="F250" s="1"/>
      <c r="G250" s="1"/>
      <c r="H250" s="1"/>
      <c r="I250" s="1"/>
      <c r="J250" s="1">
        <f t="shared" si="3"/>
        <v>0</v>
      </c>
      <c r="K250" s="1"/>
    </row>
    <row r="251" spans="1:11" ht="21" customHeight="1" x14ac:dyDescent="0.3">
      <c r="A251" s="1">
        <v>249</v>
      </c>
      <c r="B251" s="10">
        <v>46272</v>
      </c>
      <c r="C251" s="1" t="s">
        <v>85</v>
      </c>
      <c r="D251" s="1" t="s">
        <v>84</v>
      </c>
      <c r="E251" s="1">
        <v>750</v>
      </c>
      <c r="F251" s="1"/>
      <c r="G251" s="1"/>
      <c r="H251" s="1"/>
      <c r="I251" s="1"/>
      <c r="J251" s="1">
        <f t="shared" si="3"/>
        <v>0</v>
      </c>
      <c r="K251" s="1"/>
    </row>
    <row r="252" spans="1:11" ht="21" customHeight="1" x14ac:dyDescent="0.3">
      <c r="A252" s="1">
        <v>250</v>
      </c>
      <c r="B252" s="10">
        <v>46273</v>
      </c>
      <c r="C252" s="1" t="s">
        <v>85</v>
      </c>
      <c r="D252" s="1" t="s">
        <v>84</v>
      </c>
      <c r="E252" s="1">
        <v>750</v>
      </c>
      <c r="F252" s="1"/>
      <c r="G252" s="1"/>
      <c r="H252" s="1"/>
      <c r="I252" s="1"/>
      <c r="J252" s="1">
        <f t="shared" si="3"/>
        <v>0</v>
      </c>
      <c r="K252" s="1"/>
    </row>
    <row r="253" spans="1:11" ht="21" customHeight="1" x14ac:dyDescent="0.3">
      <c r="A253" s="1">
        <v>251</v>
      </c>
      <c r="B253" s="10">
        <v>46274</v>
      </c>
      <c r="C253" s="1" t="s">
        <v>85</v>
      </c>
      <c r="D253" s="1" t="s">
        <v>84</v>
      </c>
      <c r="E253" s="1">
        <v>750</v>
      </c>
      <c r="F253" s="1"/>
      <c r="G253" s="1"/>
      <c r="H253" s="1"/>
      <c r="I253" s="1"/>
      <c r="J253" s="1">
        <f t="shared" si="3"/>
        <v>0</v>
      </c>
      <c r="K253" s="1"/>
    </row>
    <row r="254" spans="1:11" ht="21" customHeight="1" x14ac:dyDescent="0.3">
      <c r="A254" s="1">
        <v>252</v>
      </c>
      <c r="B254" s="10">
        <v>46275</v>
      </c>
      <c r="C254" s="1" t="s">
        <v>85</v>
      </c>
      <c r="D254" s="1" t="s">
        <v>84</v>
      </c>
      <c r="E254" s="1">
        <v>750</v>
      </c>
      <c r="F254" s="1"/>
      <c r="G254" s="1"/>
      <c r="H254" s="1"/>
      <c r="I254" s="1"/>
      <c r="J254" s="1">
        <f t="shared" si="3"/>
        <v>0</v>
      </c>
      <c r="K254" s="1"/>
    </row>
    <row r="255" spans="1:11" ht="21" customHeight="1" x14ac:dyDescent="0.3">
      <c r="A255" s="1">
        <v>253</v>
      </c>
      <c r="B255" s="10">
        <v>46276</v>
      </c>
      <c r="C255" s="1" t="s">
        <v>85</v>
      </c>
      <c r="D255" s="1" t="s">
        <v>84</v>
      </c>
      <c r="E255" s="1">
        <v>750</v>
      </c>
      <c r="F255" s="1"/>
      <c r="G255" s="1"/>
      <c r="H255" s="1"/>
      <c r="I255" s="1"/>
      <c r="J255" s="1">
        <f t="shared" si="3"/>
        <v>0</v>
      </c>
      <c r="K255" s="1"/>
    </row>
    <row r="256" spans="1:11" ht="21" customHeight="1" x14ac:dyDescent="0.3">
      <c r="A256" s="1">
        <v>254</v>
      </c>
      <c r="B256" s="10">
        <v>46277</v>
      </c>
      <c r="C256" s="1" t="s">
        <v>85</v>
      </c>
      <c r="D256" s="1" t="s">
        <v>84</v>
      </c>
      <c r="E256" s="1">
        <v>750</v>
      </c>
      <c r="F256" s="1"/>
      <c r="G256" s="1"/>
      <c r="H256" s="1"/>
      <c r="I256" s="1"/>
      <c r="J256" s="1">
        <f t="shared" si="3"/>
        <v>0</v>
      </c>
      <c r="K256" s="1"/>
    </row>
    <row r="257" spans="1:11" ht="21" customHeight="1" x14ac:dyDescent="0.3">
      <c r="A257" s="1">
        <v>255</v>
      </c>
      <c r="B257" s="10">
        <v>46278</v>
      </c>
      <c r="C257" s="1" t="s">
        <v>85</v>
      </c>
      <c r="D257" s="1" t="s">
        <v>84</v>
      </c>
      <c r="E257" s="1">
        <v>750</v>
      </c>
      <c r="F257" s="1"/>
      <c r="G257" s="1"/>
      <c r="H257" s="1"/>
      <c r="I257" s="1"/>
      <c r="J257" s="1">
        <f t="shared" si="3"/>
        <v>0</v>
      </c>
      <c r="K257" s="1"/>
    </row>
    <row r="258" spans="1:11" ht="21" customHeight="1" x14ac:dyDescent="0.3">
      <c r="A258" s="1">
        <v>256</v>
      </c>
      <c r="B258" s="10">
        <v>46279</v>
      </c>
      <c r="C258" s="1" t="s">
        <v>85</v>
      </c>
      <c r="D258" s="1" t="s">
        <v>84</v>
      </c>
      <c r="E258" s="1">
        <v>750</v>
      </c>
      <c r="F258" s="1"/>
      <c r="G258" s="1"/>
      <c r="H258" s="1"/>
      <c r="I258" s="1"/>
      <c r="J258" s="1">
        <f t="shared" si="3"/>
        <v>0</v>
      </c>
      <c r="K258" s="1"/>
    </row>
    <row r="259" spans="1:11" ht="21" customHeight="1" x14ac:dyDescent="0.3">
      <c r="A259" s="1">
        <v>257</v>
      </c>
      <c r="B259" s="10">
        <v>46280</v>
      </c>
      <c r="C259" s="1" t="s">
        <v>85</v>
      </c>
      <c r="D259" s="1" t="s">
        <v>84</v>
      </c>
      <c r="E259" s="1">
        <v>750</v>
      </c>
      <c r="F259" s="1"/>
      <c r="G259" s="1"/>
      <c r="H259" s="1"/>
      <c r="I259" s="1"/>
      <c r="J259" s="1">
        <f t="shared" si="3"/>
        <v>0</v>
      </c>
      <c r="K259" s="1"/>
    </row>
    <row r="260" spans="1:11" ht="21" customHeight="1" x14ac:dyDescent="0.3">
      <c r="A260" s="1">
        <v>258</v>
      </c>
      <c r="B260" s="10">
        <v>46281</v>
      </c>
      <c r="C260" s="1" t="s">
        <v>85</v>
      </c>
      <c r="D260" s="1" t="s">
        <v>84</v>
      </c>
      <c r="E260" s="1">
        <v>750</v>
      </c>
      <c r="F260" s="1"/>
      <c r="G260" s="1"/>
      <c r="H260" s="1"/>
      <c r="I260" s="1"/>
      <c r="J260" s="1">
        <f t="shared" ref="J260:J323" si="4">E260*F260-G260-H260+I260</f>
        <v>0</v>
      </c>
      <c r="K260" s="1"/>
    </row>
    <row r="261" spans="1:11" ht="21" customHeight="1" x14ac:dyDescent="0.3">
      <c r="A261" s="1">
        <v>259</v>
      </c>
      <c r="B261" s="10">
        <v>46282</v>
      </c>
      <c r="C261" s="1" t="s">
        <v>85</v>
      </c>
      <c r="D261" s="1" t="s">
        <v>84</v>
      </c>
      <c r="E261" s="1">
        <v>750</v>
      </c>
      <c r="F261" s="1"/>
      <c r="G261" s="1"/>
      <c r="H261" s="1"/>
      <c r="I261" s="1"/>
      <c r="J261" s="1">
        <f t="shared" si="4"/>
        <v>0</v>
      </c>
      <c r="K261" s="1"/>
    </row>
    <row r="262" spans="1:11" ht="21" customHeight="1" x14ac:dyDescent="0.3">
      <c r="A262" s="1">
        <v>260</v>
      </c>
      <c r="B262" s="10">
        <v>46283</v>
      </c>
      <c r="C262" s="1" t="s">
        <v>85</v>
      </c>
      <c r="D262" s="1" t="s">
        <v>84</v>
      </c>
      <c r="E262" s="1">
        <v>750</v>
      </c>
      <c r="F262" s="1"/>
      <c r="G262" s="1"/>
      <c r="H262" s="1"/>
      <c r="I262" s="1"/>
      <c r="J262" s="1">
        <f t="shared" si="4"/>
        <v>0</v>
      </c>
      <c r="K262" s="1"/>
    </row>
    <row r="263" spans="1:11" ht="21" customHeight="1" x14ac:dyDescent="0.3">
      <c r="A263" s="1">
        <v>261</v>
      </c>
      <c r="B263" s="10">
        <v>46284</v>
      </c>
      <c r="C263" s="1" t="s">
        <v>85</v>
      </c>
      <c r="D263" s="1" t="s">
        <v>84</v>
      </c>
      <c r="E263" s="1">
        <v>750</v>
      </c>
      <c r="F263" s="1"/>
      <c r="G263" s="1"/>
      <c r="H263" s="1"/>
      <c r="I263" s="1"/>
      <c r="J263" s="1">
        <f t="shared" si="4"/>
        <v>0</v>
      </c>
      <c r="K263" s="1"/>
    </row>
    <row r="264" spans="1:11" ht="21" customHeight="1" x14ac:dyDescent="0.3">
      <c r="A264" s="1">
        <v>262</v>
      </c>
      <c r="B264" s="10">
        <v>46285</v>
      </c>
      <c r="C264" s="1" t="s">
        <v>85</v>
      </c>
      <c r="D264" s="1" t="s">
        <v>84</v>
      </c>
      <c r="E264" s="1">
        <v>750</v>
      </c>
      <c r="F264" s="1"/>
      <c r="G264" s="1"/>
      <c r="H264" s="1"/>
      <c r="I264" s="1"/>
      <c r="J264" s="1">
        <f t="shared" si="4"/>
        <v>0</v>
      </c>
      <c r="K264" s="1"/>
    </row>
    <row r="265" spans="1:11" ht="21" customHeight="1" x14ac:dyDescent="0.3">
      <c r="A265" s="1">
        <v>263</v>
      </c>
      <c r="B265" s="10">
        <v>46286</v>
      </c>
      <c r="C265" s="1" t="s">
        <v>85</v>
      </c>
      <c r="D265" s="1" t="s">
        <v>84</v>
      </c>
      <c r="E265" s="1">
        <v>750</v>
      </c>
      <c r="F265" s="1"/>
      <c r="G265" s="1"/>
      <c r="H265" s="1"/>
      <c r="I265" s="1"/>
      <c r="J265" s="1">
        <f t="shared" si="4"/>
        <v>0</v>
      </c>
      <c r="K265" s="1"/>
    </row>
    <row r="266" spans="1:11" ht="21" customHeight="1" x14ac:dyDescent="0.3">
      <c r="A266" s="1">
        <v>264</v>
      </c>
      <c r="B266" s="10">
        <v>46287</v>
      </c>
      <c r="C266" s="1" t="s">
        <v>85</v>
      </c>
      <c r="D266" s="1" t="s">
        <v>84</v>
      </c>
      <c r="E266" s="1">
        <v>750</v>
      </c>
      <c r="F266" s="1"/>
      <c r="G266" s="1"/>
      <c r="H266" s="1"/>
      <c r="I266" s="1"/>
      <c r="J266" s="1">
        <f t="shared" si="4"/>
        <v>0</v>
      </c>
      <c r="K266" s="1"/>
    </row>
    <row r="267" spans="1:11" ht="21" customHeight="1" x14ac:dyDescent="0.3">
      <c r="A267" s="1">
        <v>265</v>
      </c>
      <c r="B267" s="10">
        <v>46288</v>
      </c>
      <c r="C267" s="1" t="s">
        <v>85</v>
      </c>
      <c r="D267" s="1" t="s">
        <v>84</v>
      </c>
      <c r="E267" s="1">
        <v>750</v>
      </c>
      <c r="F267" s="1"/>
      <c r="G267" s="1"/>
      <c r="H267" s="1"/>
      <c r="I267" s="1"/>
      <c r="J267" s="1">
        <f t="shared" si="4"/>
        <v>0</v>
      </c>
      <c r="K267" s="1"/>
    </row>
    <row r="268" spans="1:11" ht="21" customHeight="1" x14ac:dyDescent="0.3">
      <c r="A268" s="1">
        <v>266</v>
      </c>
      <c r="B268" s="10">
        <v>46289</v>
      </c>
      <c r="C268" s="1" t="s">
        <v>85</v>
      </c>
      <c r="D268" s="1" t="s">
        <v>84</v>
      </c>
      <c r="E268" s="1">
        <v>750</v>
      </c>
      <c r="F268" s="1"/>
      <c r="G268" s="1"/>
      <c r="H268" s="1"/>
      <c r="I268" s="1"/>
      <c r="J268" s="1">
        <f t="shared" si="4"/>
        <v>0</v>
      </c>
      <c r="K268" s="1"/>
    </row>
    <row r="269" spans="1:11" ht="21" customHeight="1" x14ac:dyDescent="0.3">
      <c r="A269" s="1">
        <v>267</v>
      </c>
      <c r="B269" s="10">
        <v>46290</v>
      </c>
      <c r="C269" s="1" t="s">
        <v>85</v>
      </c>
      <c r="D269" s="1" t="s">
        <v>84</v>
      </c>
      <c r="E269" s="1">
        <v>750</v>
      </c>
      <c r="F269" s="1"/>
      <c r="G269" s="1"/>
      <c r="H269" s="1"/>
      <c r="I269" s="1"/>
      <c r="J269" s="1">
        <f t="shared" si="4"/>
        <v>0</v>
      </c>
      <c r="K269" s="1"/>
    </row>
    <row r="270" spans="1:11" ht="21" customHeight="1" x14ac:dyDescent="0.3">
      <c r="A270" s="1">
        <v>268</v>
      </c>
      <c r="B270" s="10">
        <v>46291</v>
      </c>
      <c r="C270" s="1" t="s">
        <v>85</v>
      </c>
      <c r="D270" s="1" t="s">
        <v>84</v>
      </c>
      <c r="E270" s="1">
        <v>750</v>
      </c>
      <c r="F270" s="1"/>
      <c r="G270" s="1"/>
      <c r="H270" s="1"/>
      <c r="I270" s="1"/>
      <c r="J270" s="1">
        <f t="shared" si="4"/>
        <v>0</v>
      </c>
      <c r="K270" s="1"/>
    </row>
    <row r="271" spans="1:11" ht="21" customHeight="1" x14ac:dyDescent="0.3">
      <c r="A271" s="1">
        <v>269</v>
      </c>
      <c r="B271" s="10">
        <v>46292</v>
      </c>
      <c r="C271" s="1" t="s">
        <v>85</v>
      </c>
      <c r="D271" s="1" t="s">
        <v>84</v>
      </c>
      <c r="E271" s="1">
        <v>750</v>
      </c>
      <c r="F271" s="1"/>
      <c r="G271" s="1"/>
      <c r="H271" s="1"/>
      <c r="I271" s="1"/>
      <c r="J271" s="1">
        <f t="shared" si="4"/>
        <v>0</v>
      </c>
      <c r="K271" s="1"/>
    </row>
    <row r="272" spans="1:11" ht="21" customHeight="1" x14ac:dyDescent="0.3">
      <c r="A272" s="1">
        <v>270</v>
      </c>
      <c r="B272" s="10">
        <v>46293</v>
      </c>
      <c r="C272" s="1" t="s">
        <v>85</v>
      </c>
      <c r="D272" s="1" t="s">
        <v>84</v>
      </c>
      <c r="E272" s="1">
        <v>750</v>
      </c>
      <c r="F272" s="1"/>
      <c r="G272" s="1"/>
      <c r="H272" s="1"/>
      <c r="I272" s="1"/>
      <c r="J272" s="1">
        <f t="shared" si="4"/>
        <v>0</v>
      </c>
      <c r="K272" s="1"/>
    </row>
    <row r="273" spans="1:11" ht="21" customHeight="1" x14ac:dyDescent="0.3">
      <c r="A273" s="1">
        <v>271</v>
      </c>
      <c r="B273" s="10">
        <v>46294</v>
      </c>
      <c r="C273" s="1" t="s">
        <v>85</v>
      </c>
      <c r="D273" s="1" t="s">
        <v>84</v>
      </c>
      <c r="E273" s="1">
        <v>750</v>
      </c>
      <c r="F273" s="1"/>
      <c r="G273" s="1"/>
      <c r="H273" s="1"/>
      <c r="I273" s="1"/>
      <c r="J273" s="1">
        <f t="shared" si="4"/>
        <v>0</v>
      </c>
      <c r="K273" s="1"/>
    </row>
    <row r="274" spans="1:11" ht="21" customHeight="1" x14ac:dyDescent="0.3">
      <c r="A274" s="1">
        <v>272</v>
      </c>
      <c r="B274" s="10">
        <v>46295</v>
      </c>
      <c r="C274" s="1" t="s">
        <v>85</v>
      </c>
      <c r="D274" s="1" t="s">
        <v>84</v>
      </c>
      <c r="E274" s="1">
        <v>750</v>
      </c>
      <c r="F274" s="1"/>
      <c r="G274" s="1"/>
      <c r="H274" s="1"/>
      <c r="I274" s="1"/>
      <c r="J274" s="1">
        <f t="shared" si="4"/>
        <v>0</v>
      </c>
      <c r="K274" s="1"/>
    </row>
    <row r="275" spans="1:11" ht="21" customHeight="1" x14ac:dyDescent="0.3">
      <c r="A275" s="1">
        <v>273</v>
      </c>
      <c r="B275" s="10">
        <v>46296</v>
      </c>
      <c r="C275" s="1" t="s">
        <v>85</v>
      </c>
      <c r="D275" s="1" t="s">
        <v>84</v>
      </c>
      <c r="E275" s="1">
        <v>750</v>
      </c>
      <c r="F275" s="1"/>
      <c r="G275" s="1"/>
      <c r="H275" s="1"/>
      <c r="I275" s="1"/>
      <c r="J275" s="1">
        <f t="shared" si="4"/>
        <v>0</v>
      </c>
      <c r="K275" s="1"/>
    </row>
    <row r="276" spans="1:11" ht="21" customHeight="1" x14ac:dyDescent="0.3">
      <c r="A276" s="1">
        <v>274</v>
      </c>
      <c r="B276" s="10">
        <v>46297</v>
      </c>
      <c r="C276" s="1" t="s">
        <v>85</v>
      </c>
      <c r="D276" s="1" t="s">
        <v>84</v>
      </c>
      <c r="E276" s="1">
        <v>750</v>
      </c>
      <c r="F276" s="1"/>
      <c r="G276" s="1"/>
      <c r="H276" s="1"/>
      <c r="I276" s="1"/>
      <c r="J276" s="1">
        <f t="shared" si="4"/>
        <v>0</v>
      </c>
      <c r="K276" s="1"/>
    </row>
    <row r="277" spans="1:11" ht="21" customHeight="1" x14ac:dyDescent="0.3">
      <c r="A277" s="1">
        <v>275</v>
      </c>
      <c r="B277" s="10">
        <v>46298</v>
      </c>
      <c r="C277" s="1" t="s">
        <v>85</v>
      </c>
      <c r="D277" s="1" t="s">
        <v>84</v>
      </c>
      <c r="E277" s="1">
        <v>750</v>
      </c>
      <c r="F277" s="1"/>
      <c r="G277" s="1"/>
      <c r="H277" s="1"/>
      <c r="I277" s="1"/>
      <c r="J277" s="1">
        <f t="shared" si="4"/>
        <v>0</v>
      </c>
      <c r="K277" s="1"/>
    </row>
    <row r="278" spans="1:11" ht="21" customHeight="1" x14ac:dyDescent="0.3">
      <c r="A278" s="1">
        <v>276</v>
      </c>
      <c r="B278" s="10">
        <v>46299</v>
      </c>
      <c r="C278" s="1" t="s">
        <v>85</v>
      </c>
      <c r="D278" s="1" t="s">
        <v>84</v>
      </c>
      <c r="E278" s="1">
        <v>750</v>
      </c>
      <c r="F278" s="1"/>
      <c r="G278" s="1"/>
      <c r="H278" s="1"/>
      <c r="I278" s="1"/>
      <c r="J278" s="1">
        <f t="shared" si="4"/>
        <v>0</v>
      </c>
      <c r="K278" s="1"/>
    </row>
    <row r="279" spans="1:11" ht="21" customHeight="1" x14ac:dyDescent="0.3">
      <c r="A279" s="1">
        <v>277</v>
      </c>
      <c r="B279" s="10">
        <v>46300</v>
      </c>
      <c r="C279" s="1" t="s">
        <v>85</v>
      </c>
      <c r="D279" s="1" t="s">
        <v>84</v>
      </c>
      <c r="E279" s="1">
        <v>750</v>
      </c>
      <c r="F279" s="1"/>
      <c r="G279" s="1"/>
      <c r="H279" s="1"/>
      <c r="I279" s="1"/>
      <c r="J279" s="1">
        <f t="shared" si="4"/>
        <v>0</v>
      </c>
      <c r="K279" s="1"/>
    </row>
    <row r="280" spans="1:11" ht="21" customHeight="1" x14ac:dyDescent="0.3">
      <c r="A280" s="1">
        <v>278</v>
      </c>
      <c r="B280" s="10">
        <v>46301</v>
      </c>
      <c r="C280" s="1" t="s">
        <v>85</v>
      </c>
      <c r="D280" s="1" t="s">
        <v>84</v>
      </c>
      <c r="E280" s="1">
        <v>750</v>
      </c>
      <c r="F280" s="1"/>
      <c r="G280" s="1"/>
      <c r="H280" s="1"/>
      <c r="I280" s="1"/>
      <c r="J280" s="1">
        <f t="shared" si="4"/>
        <v>0</v>
      </c>
      <c r="K280" s="1"/>
    </row>
    <row r="281" spans="1:11" ht="21" customHeight="1" x14ac:dyDescent="0.3">
      <c r="A281" s="1">
        <v>279</v>
      </c>
      <c r="B281" s="10">
        <v>46302</v>
      </c>
      <c r="C281" s="1" t="s">
        <v>85</v>
      </c>
      <c r="D281" s="1" t="s">
        <v>84</v>
      </c>
      <c r="E281" s="1">
        <v>750</v>
      </c>
      <c r="F281" s="1"/>
      <c r="G281" s="1"/>
      <c r="H281" s="1"/>
      <c r="I281" s="1"/>
      <c r="J281" s="1">
        <f t="shared" si="4"/>
        <v>0</v>
      </c>
      <c r="K281" s="1"/>
    </row>
    <row r="282" spans="1:11" ht="21" customHeight="1" x14ac:dyDescent="0.3">
      <c r="A282" s="1">
        <v>280</v>
      </c>
      <c r="B282" s="10">
        <v>46303</v>
      </c>
      <c r="C282" s="1" t="s">
        <v>85</v>
      </c>
      <c r="D282" s="1" t="s">
        <v>84</v>
      </c>
      <c r="E282" s="1">
        <v>750</v>
      </c>
      <c r="F282" s="1"/>
      <c r="G282" s="1"/>
      <c r="H282" s="1"/>
      <c r="I282" s="1"/>
      <c r="J282" s="1">
        <f t="shared" si="4"/>
        <v>0</v>
      </c>
      <c r="K282" s="1"/>
    </row>
    <row r="283" spans="1:11" ht="21" customHeight="1" x14ac:dyDescent="0.3">
      <c r="A283" s="1">
        <v>281</v>
      </c>
      <c r="B283" s="10">
        <v>46304</v>
      </c>
      <c r="C283" s="1" t="s">
        <v>85</v>
      </c>
      <c r="D283" s="1" t="s">
        <v>84</v>
      </c>
      <c r="E283" s="1">
        <v>750</v>
      </c>
      <c r="F283" s="1"/>
      <c r="G283" s="1"/>
      <c r="H283" s="1"/>
      <c r="I283" s="1"/>
      <c r="J283" s="1">
        <f t="shared" si="4"/>
        <v>0</v>
      </c>
      <c r="K283" s="1"/>
    </row>
    <row r="284" spans="1:11" ht="21" customHeight="1" x14ac:dyDescent="0.3">
      <c r="A284" s="1">
        <v>282</v>
      </c>
      <c r="B284" s="10">
        <v>46305</v>
      </c>
      <c r="C284" s="1" t="s">
        <v>85</v>
      </c>
      <c r="D284" s="1" t="s">
        <v>84</v>
      </c>
      <c r="E284" s="1">
        <v>750</v>
      </c>
      <c r="F284" s="1"/>
      <c r="G284" s="1"/>
      <c r="H284" s="1"/>
      <c r="I284" s="1"/>
      <c r="J284" s="1">
        <f t="shared" si="4"/>
        <v>0</v>
      </c>
      <c r="K284" s="1"/>
    </row>
    <row r="285" spans="1:11" ht="21" customHeight="1" x14ac:dyDescent="0.3">
      <c r="A285" s="1">
        <v>283</v>
      </c>
      <c r="B285" s="10">
        <v>46306</v>
      </c>
      <c r="C285" s="1" t="s">
        <v>85</v>
      </c>
      <c r="D285" s="1" t="s">
        <v>84</v>
      </c>
      <c r="E285" s="1">
        <v>750</v>
      </c>
      <c r="F285" s="1"/>
      <c r="G285" s="1"/>
      <c r="H285" s="1"/>
      <c r="I285" s="1"/>
      <c r="J285" s="1">
        <f t="shared" si="4"/>
        <v>0</v>
      </c>
      <c r="K285" s="1"/>
    </row>
    <row r="286" spans="1:11" ht="21" customHeight="1" x14ac:dyDescent="0.3">
      <c r="A286" s="1">
        <v>284</v>
      </c>
      <c r="B286" s="10">
        <v>46307</v>
      </c>
      <c r="C286" s="1" t="s">
        <v>85</v>
      </c>
      <c r="D286" s="1" t="s">
        <v>84</v>
      </c>
      <c r="E286" s="1">
        <v>750</v>
      </c>
      <c r="F286" s="1"/>
      <c r="G286" s="1"/>
      <c r="H286" s="1"/>
      <c r="I286" s="1"/>
      <c r="J286" s="1">
        <f t="shared" si="4"/>
        <v>0</v>
      </c>
      <c r="K286" s="1"/>
    </row>
    <row r="287" spans="1:11" ht="21" customHeight="1" x14ac:dyDescent="0.3">
      <c r="A287" s="1">
        <v>285</v>
      </c>
      <c r="B287" s="10">
        <v>46308</v>
      </c>
      <c r="C287" s="1" t="s">
        <v>85</v>
      </c>
      <c r="D287" s="1" t="s">
        <v>84</v>
      </c>
      <c r="E287" s="1">
        <v>750</v>
      </c>
      <c r="F287" s="1"/>
      <c r="G287" s="1"/>
      <c r="H287" s="1"/>
      <c r="I287" s="1"/>
      <c r="J287" s="1">
        <f t="shared" si="4"/>
        <v>0</v>
      </c>
      <c r="K287" s="1"/>
    </row>
    <row r="288" spans="1:11" ht="21" customHeight="1" x14ac:dyDescent="0.3">
      <c r="A288" s="1">
        <v>286</v>
      </c>
      <c r="B288" s="10">
        <v>46309</v>
      </c>
      <c r="C288" s="1" t="s">
        <v>85</v>
      </c>
      <c r="D288" s="1" t="s">
        <v>84</v>
      </c>
      <c r="E288" s="1">
        <v>750</v>
      </c>
      <c r="F288" s="1"/>
      <c r="G288" s="1"/>
      <c r="H288" s="1"/>
      <c r="I288" s="1"/>
      <c r="J288" s="1">
        <f t="shared" si="4"/>
        <v>0</v>
      </c>
      <c r="K288" s="1"/>
    </row>
    <row r="289" spans="1:11" ht="21" customHeight="1" x14ac:dyDescent="0.3">
      <c r="A289" s="1">
        <v>287</v>
      </c>
      <c r="B289" s="10">
        <v>46310</v>
      </c>
      <c r="C289" s="1" t="s">
        <v>85</v>
      </c>
      <c r="D289" s="1" t="s">
        <v>84</v>
      </c>
      <c r="E289" s="1">
        <v>750</v>
      </c>
      <c r="F289" s="1"/>
      <c r="G289" s="1"/>
      <c r="H289" s="1"/>
      <c r="I289" s="1"/>
      <c r="J289" s="1">
        <f t="shared" si="4"/>
        <v>0</v>
      </c>
      <c r="K289" s="1"/>
    </row>
    <row r="290" spans="1:11" ht="21" customHeight="1" x14ac:dyDescent="0.3">
      <c r="A290" s="1">
        <v>288</v>
      </c>
      <c r="B290" s="10">
        <v>46311</v>
      </c>
      <c r="C290" s="1" t="s">
        <v>85</v>
      </c>
      <c r="D290" s="1" t="s">
        <v>84</v>
      </c>
      <c r="E290" s="1">
        <v>750</v>
      </c>
      <c r="F290" s="1"/>
      <c r="G290" s="1"/>
      <c r="H290" s="1"/>
      <c r="I290" s="1"/>
      <c r="J290" s="1">
        <f t="shared" si="4"/>
        <v>0</v>
      </c>
      <c r="K290" s="1"/>
    </row>
    <row r="291" spans="1:11" ht="21" customHeight="1" x14ac:dyDescent="0.3">
      <c r="A291" s="1">
        <v>289</v>
      </c>
      <c r="B291" s="10">
        <v>46312</v>
      </c>
      <c r="C291" s="1" t="s">
        <v>85</v>
      </c>
      <c r="D291" s="1" t="s">
        <v>84</v>
      </c>
      <c r="E291" s="1">
        <v>750</v>
      </c>
      <c r="F291" s="1"/>
      <c r="G291" s="1"/>
      <c r="H291" s="1"/>
      <c r="I291" s="1"/>
      <c r="J291" s="1">
        <f t="shared" si="4"/>
        <v>0</v>
      </c>
      <c r="K291" s="1"/>
    </row>
    <row r="292" spans="1:11" ht="21" customHeight="1" x14ac:dyDescent="0.3">
      <c r="A292" s="1">
        <v>290</v>
      </c>
      <c r="B292" s="10">
        <v>46313</v>
      </c>
      <c r="C292" s="1" t="s">
        <v>85</v>
      </c>
      <c r="D292" s="1" t="s">
        <v>84</v>
      </c>
      <c r="E292" s="1">
        <v>750</v>
      </c>
      <c r="F292" s="1"/>
      <c r="G292" s="1"/>
      <c r="H292" s="1"/>
      <c r="I292" s="1"/>
      <c r="J292" s="1">
        <f t="shared" si="4"/>
        <v>0</v>
      </c>
      <c r="K292" s="1"/>
    </row>
    <row r="293" spans="1:11" ht="21" customHeight="1" x14ac:dyDescent="0.3">
      <c r="A293" s="1">
        <v>291</v>
      </c>
      <c r="B293" s="10">
        <v>46314</v>
      </c>
      <c r="C293" s="1" t="s">
        <v>85</v>
      </c>
      <c r="D293" s="1" t="s">
        <v>84</v>
      </c>
      <c r="E293" s="1">
        <v>750</v>
      </c>
      <c r="F293" s="1"/>
      <c r="G293" s="1"/>
      <c r="H293" s="1"/>
      <c r="I293" s="1"/>
      <c r="J293" s="1">
        <f t="shared" si="4"/>
        <v>0</v>
      </c>
      <c r="K293" s="1"/>
    </row>
    <row r="294" spans="1:11" ht="21" customHeight="1" x14ac:dyDescent="0.3">
      <c r="A294" s="1">
        <v>292</v>
      </c>
      <c r="B294" s="10">
        <v>46315</v>
      </c>
      <c r="C294" s="1" t="s">
        <v>85</v>
      </c>
      <c r="D294" s="1" t="s">
        <v>84</v>
      </c>
      <c r="E294" s="1">
        <v>750</v>
      </c>
      <c r="F294" s="1"/>
      <c r="G294" s="1"/>
      <c r="H294" s="1"/>
      <c r="I294" s="1"/>
      <c r="J294" s="1">
        <f t="shared" si="4"/>
        <v>0</v>
      </c>
      <c r="K294" s="1"/>
    </row>
    <row r="295" spans="1:11" ht="21" customHeight="1" x14ac:dyDescent="0.3">
      <c r="A295" s="1">
        <v>293</v>
      </c>
      <c r="B295" s="10">
        <v>46316</v>
      </c>
      <c r="C295" s="1" t="s">
        <v>85</v>
      </c>
      <c r="D295" s="1" t="s">
        <v>84</v>
      </c>
      <c r="E295" s="1">
        <v>750</v>
      </c>
      <c r="F295" s="1"/>
      <c r="G295" s="1"/>
      <c r="H295" s="1"/>
      <c r="I295" s="1"/>
      <c r="J295" s="1">
        <f t="shared" si="4"/>
        <v>0</v>
      </c>
      <c r="K295" s="1"/>
    </row>
    <row r="296" spans="1:11" ht="21" customHeight="1" x14ac:dyDescent="0.3">
      <c r="A296" s="1">
        <v>294</v>
      </c>
      <c r="B296" s="10">
        <v>46317</v>
      </c>
      <c r="C296" s="1" t="s">
        <v>85</v>
      </c>
      <c r="D296" s="1" t="s">
        <v>84</v>
      </c>
      <c r="E296" s="1">
        <v>750</v>
      </c>
      <c r="F296" s="1"/>
      <c r="G296" s="1"/>
      <c r="H296" s="1"/>
      <c r="I296" s="1"/>
      <c r="J296" s="1">
        <f t="shared" si="4"/>
        <v>0</v>
      </c>
      <c r="K296" s="1"/>
    </row>
    <row r="297" spans="1:11" ht="21" customHeight="1" x14ac:dyDescent="0.3">
      <c r="A297" s="1">
        <v>295</v>
      </c>
      <c r="B297" s="10">
        <v>46318</v>
      </c>
      <c r="C297" s="1" t="s">
        <v>85</v>
      </c>
      <c r="D297" s="1" t="s">
        <v>84</v>
      </c>
      <c r="E297" s="1">
        <v>750</v>
      </c>
      <c r="F297" s="1"/>
      <c r="G297" s="1"/>
      <c r="H297" s="1"/>
      <c r="I297" s="1"/>
      <c r="J297" s="1">
        <f t="shared" si="4"/>
        <v>0</v>
      </c>
      <c r="K297" s="1"/>
    </row>
    <row r="298" spans="1:11" ht="21" customHeight="1" x14ac:dyDescent="0.3">
      <c r="A298" s="1">
        <v>296</v>
      </c>
      <c r="B298" s="10">
        <v>46319</v>
      </c>
      <c r="C298" s="1" t="s">
        <v>85</v>
      </c>
      <c r="D298" s="1" t="s">
        <v>84</v>
      </c>
      <c r="E298" s="1">
        <v>750</v>
      </c>
      <c r="F298" s="1"/>
      <c r="G298" s="1"/>
      <c r="H298" s="1"/>
      <c r="I298" s="1"/>
      <c r="J298" s="1">
        <f t="shared" si="4"/>
        <v>0</v>
      </c>
      <c r="K298" s="1"/>
    </row>
    <row r="299" spans="1:11" ht="21" customHeight="1" x14ac:dyDescent="0.3">
      <c r="A299" s="1">
        <v>297</v>
      </c>
      <c r="B299" s="10">
        <v>46320</v>
      </c>
      <c r="C299" s="1" t="s">
        <v>85</v>
      </c>
      <c r="D299" s="1" t="s">
        <v>84</v>
      </c>
      <c r="E299" s="1">
        <v>750</v>
      </c>
      <c r="F299" s="1"/>
      <c r="G299" s="1"/>
      <c r="H299" s="1"/>
      <c r="I299" s="1"/>
      <c r="J299" s="1">
        <f t="shared" si="4"/>
        <v>0</v>
      </c>
      <c r="K299" s="1"/>
    </row>
    <row r="300" spans="1:11" ht="21" customHeight="1" x14ac:dyDescent="0.3">
      <c r="A300" s="1">
        <v>298</v>
      </c>
      <c r="B300" s="10">
        <v>46321</v>
      </c>
      <c r="C300" s="1" t="s">
        <v>85</v>
      </c>
      <c r="D300" s="1" t="s">
        <v>84</v>
      </c>
      <c r="E300" s="1">
        <v>750</v>
      </c>
      <c r="F300" s="1"/>
      <c r="G300" s="1"/>
      <c r="H300" s="1"/>
      <c r="I300" s="1"/>
      <c r="J300" s="1">
        <f t="shared" si="4"/>
        <v>0</v>
      </c>
      <c r="K300" s="1"/>
    </row>
    <row r="301" spans="1:11" ht="21" customHeight="1" x14ac:dyDescent="0.3">
      <c r="A301" s="1">
        <v>299</v>
      </c>
      <c r="B301" s="10">
        <v>46322</v>
      </c>
      <c r="C301" s="1" t="s">
        <v>85</v>
      </c>
      <c r="D301" s="1" t="s">
        <v>84</v>
      </c>
      <c r="E301" s="1">
        <v>750</v>
      </c>
      <c r="F301" s="1"/>
      <c r="G301" s="1"/>
      <c r="H301" s="1"/>
      <c r="I301" s="1"/>
      <c r="J301" s="1">
        <f t="shared" si="4"/>
        <v>0</v>
      </c>
      <c r="K301" s="1"/>
    </row>
    <row r="302" spans="1:11" ht="21" customHeight="1" x14ac:dyDescent="0.3">
      <c r="A302" s="1">
        <v>300</v>
      </c>
      <c r="B302" s="10">
        <v>46323</v>
      </c>
      <c r="C302" s="1" t="s">
        <v>85</v>
      </c>
      <c r="D302" s="1" t="s">
        <v>84</v>
      </c>
      <c r="E302" s="1">
        <v>750</v>
      </c>
      <c r="F302" s="1"/>
      <c r="G302" s="1"/>
      <c r="H302" s="1"/>
      <c r="I302" s="1"/>
      <c r="J302" s="1">
        <f t="shared" si="4"/>
        <v>0</v>
      </c>
      <c r="K302" s="1"/>
    </row>
    <row r="303" spans="1:11" ht="21" customHeight="1" x14ac:dyDescent="0.3">
      <c r="A303" s="1">
        <v>301</v>
      </c>
      <c r="B303" s="10">
        <v>46324</v>
      </c>
      <c r="C303" s="1" t="s">
        <v>85</v>
      </c>
      <c r="D303" s="1" t="s">
        <v>84</v>
      </c>
      <c r="E303" s="1">
        <v>750</v>
      </c>
      <c r="F303" s="1"/>
      <c r="G303" s="1"/>
      <c r="H303" s="1"/>
      <c r="I303" s="1"/>
      <c r="J303" s="1">
        <f t="shared" si="4"/>
        <v>0</v>
      </c>
      <c r="K303" s="1"/>
    </row>
    <row r="304" spans="1:11" ht="21" customHeight="1" x14ac:dyDescent="0.3">
      <c r="A304" s="1">
        <v>302</v>
      </c>
      <c r="B304" s="10">
        <v>46325</v>
      </c>
      <c r="C304" s="1" t="s">
        <v>85</v>
      </c>
      <c r="D304" s="1" t="s">
        <v>84</v>
      </c>
      <c r="E304" s="1">
        <v>750</v>
      </c>
      <c r="F304" s="1"/>
      <c r="G304" s="1"/>
      <c r="H304" s="1"/>
      <c r="I304" s="1"/>
      <c r="J304" s="1">
        <f t="shared" si="4"/>
        <v>0</v>
      </c>
      <c r="K304" s="1"/>
    </row>
    <row r="305" spans="1:11" ht="21" customHeight="1" x14ac:dyDescent="0.3">
      <c r="A305" s="1">
        <v>303</v>
      </c>
      <c r="B305" s="10">
        <v>46326</v>
      </c>
      <c r="C305" s="1" t="s">
        <v>85</v>
      </c>
      <c r="D305" s="1" t="s">
        <v>84</v>
      </c>
      <c r="E305" s="1">
        <v>750</v>
      </c>
      <c r="F305" s="1"/>
      <c r="G305" s="1"/>
      <c r="H305" s="1"/>
      <c r="I305" s="1"/>
      <c r="J305" s="1">
        <f t="shared" si="4"/>
        <v>0</v>
      </c>
      <c r="K305" s="1"/>
    </row>
    <row r="306" spans="1:11" ht="21" customHeight="1" x14ac:dyDescent="0.3">
      <c r="A306" s="1">
        <v>304</v>
      </c>
      <c r="B306" s="10">
        <v>46327</v>
      </c>
      <c r="C306" s="1" t="s">
        <v>85</v>
      </c>
      <c r="D306" s="1" t="s">
        <v>84</v>
      </c>
      <c r="E306" s="1">
        <v>750</v>
      </c>
      <c r="F306" s="1"/>
      <c r="G306" s="1"/>
      <c r="H306" s="1"/>
      <c r="I306" s="1"/>
      <c r="J306" s="1">
        <f t="shared" si="4"/>
        <v>0</v>
      </c>
      <c r="K306" s="1"/>
    </row>
    <row r="307" spans="1:11" ht="21" customHeight="1" x14ac:dyDescent="0.3">
      <c r="A307" s="1">
        <v>305</v>
      </c>
      <c r="B307" s="10">
        <v>46328</v>
      </c>
      <c r="C307" s="1" t="s">
        <v>85</v>
      </c>
      <c r="D307" s="1" t="s">
        <v>84</v>
      </c>
      <c r="E307" s="1">
        <v>750</v>
      </c>
      <c r="F307" s="1"/>
      <c r="G307" s="1"/>
      <c r="H307" s="1"/>
      <c r="I307" s="1"/>
      <c r="J307" s="1">
        <f t="shared" si="4"/>
        <v>0</v>
      </c>
      <c r="K307" s="1"/>
    </row>
    <row r="308" spans="1:11" ht="21" customHeight="1" x14ac:dyDescent="0.3">
      <c r="A308" s="1">
        <v>306</v>
      </c>
      <c r="B308" s="10">
        <v>46329</v>
      </c>
      <c r="C308" s="1" t="s">
        <v>85</v>
      </c>
      <c r="D308" s="1" t="s">
        <v>84</v>
      </c>
      <c r="E308" s="1">
        <v>750</v>
      </c>
      <c r="F308" s="1"/>
      <c r="G308" s="1"/>
      <c r="H308" s="1"/>
      <c r="I308" s="1"/>
      <c r="J308" s="1">
        <f t="shared" si="4"/>
        <v>0</v>
      </c>
      <c r="K308" s="1"/>
    </row>
    <row r="309" spans="1:11" ht="21" customHeight="1" x14ac:dyDescent="0.3">
      <c r="A309" s="1">
        <v>307</v>
      </c>
      <c r="B309" s="10">
        <v>46330</v>
      </c>
      <c r="C309" s="1" t="s">
        <v>85</v>
      </c>
      <c r="D309" s="1" t="s">
        <v>84</v>
      </c>
      <c r="E309" s="1">
        <v>750</v>
      </c>
      <c r="F309" s="1"/>
      <c r="G309" s="1"/>
      <c r="H309" s="1"/>
      <c r="I309" s="1"/>
      <c r="J309" s="1">
        <f t="shared" si="4"/>
        <v>0</v>
      </c>
      <c r="K309" s="1"/>
    </row>
    <row r="310" spans="1:11" ht="21" customHeight="1" x14ac:dyDescent="0.3">
      <c r="A310" s="1">
        <v>308</v>
      </c>
      <c r="B310" s="10">
        <v>46331</v>
      </c>
      <c r="C310" s="1" t="s">
        <v>85</v>
      </c>
      <c r="D310" s="1" t="s">
        <v>84</v>
      </c>
      <c r="E310" s="1">
        <v>750</v>
      </c>
      <c r="F310" s="1"/>
      <c r="G310" s="1"/>
      <c r="H310" s="1"/>
      <c r="I310" s="1"/>
      <c r="J310" s="1">
        <f t="shared" si="4"/>
        <v>0</v>
      </c>
      <c r="K310" s="1"/>
    </row>
    <row r="311" spans="1:11" ht="21" customHeight="1" x14ac:dyDescent="0.3">
      <c r="A311" s="1">
        <v>309</v>
      </c>
      <c r="B311" s="10">
        <v>46332</v>
      </c>
      <c r="C311" s="1" t="s">
        <v>85</v>
      </c>
      <c r="D311" s="1" t="s">
        <v>84</v>
      </c>
      <c r="E311" s="1">
        <v>750</v>
      </c>
      <c r="F311" s="1"/>
      <c r="G311" s="1"/>
      <c r="H311" s="1"/>
      <c r="I311" s="1"/>
      <c r="J311" s="1">
        <f t="shared" si="4"/>
        <v>0</v>
      </c>
      <c r="K311" s="1"/>
    </row>
    <row r="312" spans="1:11" ht="21" customHeight="1" x14ac:dyDescent="0.3">
      <c r="A312" s="1">
        <v>310</v>
      </c>
      <c r="B312" s="10">
        <v>46333</v>
      </c>
      <c r="C312" s="1" t="s">
        <v>85</v>
      </c>
      <c r="D312" s="1" t="s">
        <v>84</v>
      </c>
      <c r="E312" s="1">
        <v>750</v>
      </c>
      <c r="F312" s="1"/>
      <c r="G312" s="1"/>
      <c r="H312" s="1"/>
      <c r="I312" s="1"/>
      <c r="J312" s="1">
        <f t="shared" si="4"/>
        <v>0</v>
      </c>
      <c r="K312" s="1"/>
    </row>
    <row r="313" spans="1:11" ht="21" customHeight="1" x14ac:dyDescent="0.3">
      <c r="A313" s="1">
        <v>311</v>
      </c>
      <c r="B313" s="10">
        <v>46334</v>
      </c>
      <c r="C313" s="1" t="s">
        <v>85</v>
      </c>
      <c r="D313" s="1" t="s">
        <v>84</v>
      </c>
      <c r="E313" s="1">
        <v>750</v>
      </c>
      <c r="F313" s="1"/>
      <c r="G313" s="1"/>
      <c r="H313" s="1"/>
      <c r="I313" s="1"/>
      <c r="J313" s="1">
        <f t="shared" si="4"/>
        <v>0</v>
      </c>
      <c r="K313" s="1"/>
    </row>
    <row r="314" spans="1:11" ht="21" customHeight="1" x14ac:dyDescent="0.3">
      <c r="A314" s="1">
        <v>312</v>
      </c>
      <c r="B314" s="10">
        <v>46335</v>
      </c>
      <c r="C314" s="1" t="s">
        <v>85</v>
      </c>
      <c r="D314" s="1" t="s">
        <v>84</v>
      </c>
      <c r="E314" s="1">
        <v>750</v>
      </c>
      <c r="F314" s="1"/>
      <c r="G314" s="1"/>
      <c r="H314" s="1"/>
      <c r="I314" s="1"/>
      <c r="J314" s="1">
        <f t="shared" si="4"/>
        <v>0</v>
      </c>
      <c r="K314" s="1"/>
    </row>
    <row r="315" spans="1:11" ht="21" customHeight="1" x14ac:dyDescent="0.3">
      <c r="A315" s="1">
        <v>313</v>
      </c>
      <c r="B315" s="10">
        <v>46336</v>
      </c>
      <c r="C315" s="1" t="s">
        <v>85</v>
      </c>
      <c r="D315" s="1" t="s">
        <v>84</v>
      </c>
      <c r="E315" s="1">
        <v>750</v>
      </c>
      <c r="F315" s="1"/>
      <c r="G315" s="1"/>
      <c r="H315" s="1"/>
      <c r="I315" s="1"/>
      <c r="J315" s="1">
        <f t="shared" si="4"/>
        <v>0</v>
      </c>
      <c r="K315" s="1"/>
    </row>
    <row r="316" spans="1:11" ht="21" customHeight="1" x14ac:dyDescent="0.3">
      <c r="A316" s="1">
        <v>314</v>
      </c>
      <c r="B316" s="10">
        <v>46337</v>
      </c>
      <c r="C316" s="1" t="s">
        <v>85</v>
      </c>
      <c r="D316" s="1" t="s">
        <v>84</v>
      </c>
      <c r="E316" s="1">
        <v>750</v>
      </c>
      <c r="F316" s="1"/>
      <c r="G316" s="1"/>
      <c r="H316" s="1"/>
      <c r="I316" s="1"/>
      <c r="J316" s="1">
        <f t="shared" si="4"/>
        <v>0</v>
      </c>
      <c r="K316" s="1"/>
    </row>
    <row r="317" spans="1:11" ht="21" customHeight="1" x14ac:dyDescent="0.3">
      <c r="A317" s="1">
        <v>315</v>
      </c>
      <c r="B317" s="10">
        <v>46338</v>
      </c>
      <c r="C317" s="1" t="s">
        <v>85</v>
      </c>
      <c r="D317" s="1" t="s">
        <v>84</v>
      </c>
      <c r="E317" s="1">
        <v>750</v>
      </c>
      <c r="F317" s="1"/>
      <c r="G317" s="1"/>
      <c r="H317" s="1"/>
      <c r="I317" s="1"/>
      <c r="J317" s="1">
        <f t="shared" si="4"/>
        <v>0</v>
      </c>
      <c r="K317" s="1"/>
    </row>
    <row r="318" spans="1:11" ht="21" customHeight="1" x14ac:dyDescent="0.3">
      <c r="A318" s="1">
        <v>316</v>
      </c>
      <c r="B318" s="10">
        <v>46339</v>
      </c>
      <c r="C318" s="1" t="s">
        <v>85</v>
      </c>
      <c r="D318" s="1" t="s">
        <v>84</v>
      </c>
      <c r="E318" s="1">
        <v>750</v>
      </c>
      <c r="F318" s="1"/>
      <c r="G318" s="1"/>
      <c r="H318" s="1"/>
      <c r="I318" s="1"/>
      <c r="J318" s="1">
        <f t="shared" si="4"/>
        <v>0</v>
      </c>
      <c r="K318" s="1"/>
    </row>
    <row r="319" spans="1:11" ht="21" customHeight="1" x14ac:dyDescent="0.3">
      <c r="A319" s="1">
        <v>317</v>
      </c>
      <c r="B319" s="10">
        <v>46340</v>
      </c>
      <c r="C319" s="1" t="s">
        <v>85</v>
      </c>
      <c r="D319" s="1" t="s">
        <v>84</v>
      </c>
      <c r="E319" s="1">
        <v>750</v>
      </c>
      <c r="F319" s="1"/>
      <c r="G319" s="1"/>
      <c r="H319" s="1"/>
      <c r="I319" s="1"/>
      <c r="J319" s="1">
        <f t="shared" si="4"/>
        <v>0</v>
      </c>
      <c r="K319" s="1"/>
    </row>
    <row r="320" spans="1:11" ht="21" customHeight="1" x14ac:dyDescent="0.3">
      <c r="A320" s="1">
        <v>318</v>
      </c>
      <c r="B320" s="10">
        <v>46341</v>
      </c>
      <c r="C320" s="1" t="s">
        <v>85</v>
      </c>
      <c r="D320" s="1" t="s">
        <v>84</v>
      </c>
      <c r="E320" s="1">
        <v>750</v>
      </c>
      <c r="F320" s="1"/>
      <c r="G320" s="1"/>
      <c r="H320" s="1"/>
      <c r="I320" s="1"/>
      <c r="J320" s="1">
        <f t="shared" si="4"/>
        <v>0</v>
      </c>
      <c r="K320" s="1"/>
    </row>
    <row r="321" spans="1:11" ht="21" customHeight="1" x14ac:dyDescent="0.3">
      <c r="A321" s="1">
        <v>319</v>
      </c>
      <c r="B321" s="10">
        <v>46342</v>
      </c>
      <c r="C321" s="1" t="s">
        <v>85</v>
      </c>
      <c r="D321" s="1" t="s">
        <v>84</v>
      </c>
      <c r="E321" s="1">
        <v>750</v>
      </c>
      <c r="F321" s="1"/>
      <c r="G321" s="1"/>
      <c r="H321" s="1"/>
      <c r="I321" s="1"/>
      <c r="J321" s="1">
        <f t="shared" si="4"/>
        <v>0</v>
      </c>
      <c r="K321" s="1"/>
    </row>
    <row r="322" spans="1:11" ht="21" customHeight="1" x14ac:dyDescent="0.3">
      <c r="A322" s="1">
        <v>320</v>
      </c>
      <c r="B322" s="10">
        <v>46343</v>
      </c>
      <c r="C322" s="1" t="s">
        <v>85</v>
      </c>
      <c r="D322" s="1" t="s">
        <v>84</v>
      </c>
      <c r="E322" s="1">
        <v>750</v>
      </c>
      <c r="F322" s="1"/>
      <c r="G322" s="1"/>
      <c r="H322" s="1"/>
      <c r="I322" s="1"/>
      <c r="J322" s="1">
        <f t="shared" si="4"/>
        <v>0</v>
      </c>
      <c r="K322" s="1"/>
    </row>
    <row r="323" spans="1:11" ht="21" customHeight="1" x14ac:dyDescent="0.3">
      <c r="A323" s="1">
        <v>321</v>
      </c>
      <c r="B323" s="10">
        <v>46344</v>
      </c>
      <c r="C323" s="1" t="s">
        <v>85</v>
      </c>
      <c r="D323" s="1" t="s">
        <v>84</v>
      </c>
      <c r="E323" s="1">
        <v>750</v>
      </c>
      <c r="F323" s="1"/>
      <c r="G323" s="1"/>
      <c r="H323" s="1"/>
      <c r="I323" s="1"/>
      <c r="J323" s="1">
        <f t="shared" si="4"/>
        <v>0</v>
      </c>
      <c r="K323" s="1"/>
    </row>
    <row r="324" spans="1:11" ht="21" customHeight="1" x14ac:dyDescent="0.3">
      <c r="A324" s="1">
        <v>322</v>
      </c>
      <c r="B324" s="10">
        <v>46345</v>
      </c>
      <c r="C324" s="1" t="s">
        <v>85</v>
      </c>
      <c r="D324" s="1" t="s">
        <v>84</v>
      </c>
      <c r="E324" s="1">
        <v>750</v>
      </c>
      <c r="F324" s="1"/>
      <c r="G324" s="1"/>
      <c r="H324" s="1"/>
      <c r="I324" s="1"/>
      <c r="J324" s="1">
        <f t="shared" ref="J324:J367" si="5">E324*F324-G324-H324+I324</f>
        <v>0</v>
      </c>
      <c r="K324" s="1"/>
    </row>
    <row r="325" spans="1:11" ht="21" customHeight="1" x14ac:dyDescent="0.3">
      <c r="A325" s="1">
        <v>323</v>
      </c>
      <c r="B325" s="10">
        <v>46346</v>
      </c>
      <c r="C325" s="1" t="s">
        <v>85</v>
      </c>
      <c r="D325" s="1" t="s">
        <v>84</v>
      </c>
      <c r="E325" s="1">
        <v>750</v>
      </c>
      <c r="F325" s="1"/>
      <c r="G325" s="1"/>
      <c r="H325" s="1"/>
      <c r="I325" s="1"/>
      <c r="J325" s="1">
        <f t="shared" si="5"/>
        <v>0</v>
      </c>
      <c r="K325" s="1"/>
    </row>
    <row r="326" spans="1:11" ht="21" customHeight="1" x14ac:dyDescent="0.3">
      <c r="A326" s="1">
        <v>324</v>
      </c>
      <c r="B326" s="10">
        <v>46347</v>
      </c>
      <c r="C326" s="1" t="s">
        <v>85</v>
      </c>
      <c r="D326" s="1" t="s">
        <v>84</v>
      </c>
      <c r="E326" s="1">
        <v>750</v>
      </c>
      <c r="F326" s="1"/>
      <c r="G326" s="1"/>
      <c r="H326" s="1"/>
      <c r="I326" s="1"/>
      <c r="J326" s="1">
        <f t="shared" si="5"/>
        <v>0</v>
      </c>
      <c r="K326" s="1"/>
    </row>
    <row r="327" spans="1:11" ht="21" customHeight="1" x14ac:dyDescent="0.3">
      <c r="A327" s="1">
        <v>325</v>
      </c>
      <c r="B327" s="10">
        <v>46348</v>
      </c>
      <c r="C327" s="1" t="s">
        <v>85</v>
      </c>
      <c r="D327" s="1" t="s">
        <v>84</v>
      </c>
      <c r="E327" s="1">
        <v>750</v>
      </c>
      <c r="F327" s="1"/>
      <c r="G327" s="1"/>
      <c r="H327" s="1"/>
      <c r="I327" s="1"/>
      <c r="J327" s="1">
        <f t="shared" si="5"/>
        <v>0</v>
      </c>
      <c r="K327" s="1"/>
    </row>
    <row r="328" spans="1:11" ht="21" customHeight="1" x14ac:dyDescent="0.3">
      <c r="A328" s="1">
        <v>326</v>
      </c>
      <c r="B328" s="10">
        <v>46349</v>
      </c>
      <c r="C328" s="1" t="s">
        <v>85</v>
      </c>
      <c r="D328" s="1" t="s">
        <v>84</v>
      </c>
      <c r="E328" s="1">
        <v>750</v>
      </c>
      <c r="F328" s="1"/>
      <c r="G328" s="1"/>
      <c r="H328" s="1"/>
      <c r="I328" s="1"/>
      <c r="J328" s="1">
        <f t="shared" si="5"/>
        <v>0</v>
      </c>
      <c r="K328" s="1"/>
    </row>
    <row r="329" spans="1:11" ht="21" customHeight="1" x14ac:dyDescent="0.3">
      <c r="A329" s="1">
        <v>327</v>
      </c>
      <c r="B329" s="10">
        <v>46350</v>
      </c>
      <c r="C329" s="1" t="s">
        <v>85</v>
      </c>
      <c r="D329" s="1" t="s">
        <v>84</v>
      </c>
      <c r="E329" s="1">
        <v>750</v>
      </c>
      <c r="F329" s="1"/>
      <c r="G329" s="1"/>
      <c r="H329" s="1"/>
      <c r="I329" s="1"/>
      <c r="J329" s="1">
        <f t="shared" si="5"/>
        <v>0</v>
      </c>
      <c r="K329" s="1"/>
    </row>
    <row r="330" spans="1:11" ht="21" customHeight="1" x14ac:dyDescent="0.3">
      <c r="A330" s="1">
        <v>328</v>
      </c>
      <c r="B330" s="10">
        <v>46351</v>
      </c>
      <c r="C330" s="1" t="s">
        <v>85</v>
      </c>
      <c r="D330" s="1" t="s">
        <v>84</v>
      </c>
      <c r="E330" s="1">
        <v>750</v>
      </c>
      <c r="F330" s="1"/>
      <c r="G330" s="1"/>
      <c r="H330" s="1"/>
      <c r="I330" s="1"/>
      <c r="J330" s="1">
        <f t="shared" si="5"/>
        <v>0</v>
      </c>
      <c r="K330" s="1"/>
    </row>
    <row r="331" spans="1:11" ht="21" customHeight="1" x14ac:dyDescent="0.3">
      <c r="A331" s="1">
        <v>329</v>
      </c>
      <c r="B331" s="10">
        <v>46352</v>
      </c>
      <c r="C331" s="1" t="s">
        <v>85</v>
      </c>
      <c r="D331" s="1" t="s">
        <v>84</v>
      </c>
      <c r="E331" s="1">
        <v>750</v>
      </c>
      <c r="F331" s="1"/>
      <c r="G331" s="1"/>
      <c r="H331" s="1"/>
      <c r="I331" s="1"/>
      <c r="J331" s="1">
        <f t="shared" si="5"/>
        <v>0</v>
      </c>
      <c r="K331" s="1"/>
    </row>
    <row r="332" spans="1:11" ht="21" customHeight="1" x14ac:dyDescent="0.3">
      <c r="A332" s="1">
        <v>330</v>
      </c>
      <c r="B332" s="10">
        <v>46353</v>
      </c>
      <c r="C332" s="1" t="s">
        <v>85</v>
      </c>
      <c r="D332" s="1" t="s">
        <v>84</v>
      </c>
      <c r="E332" s="1">
        <v>750</v>
      </c>
      <c r="F332" s="1"/>
      <c r="G332" s="1"/>
      <c r="H332" s="1"/>
      <c r="I332" s="1"/>
      <c r="J332" s="1">
        <f t="shared" si="5"/>
        <v>0</v>
      </c>
      <c r="K332" s="1"/>
    </row>
    <row r="333" spans="1:11" ht="21" customHeight="1" x14ac:dyDescent="0.3">
      <c r="A333" s="1">
        <v>331</v>
      </c>
      <c r="B333" s="10">
        <v>46354</v>
      </c>
      <c r="C333" s="1" t="s">
        <v>85</v>
      </c>
      <c r="D333" s="1" t="s">
        <v>84</v>
      </c>
      <c r="E333" s="1">
        <v>750</v>
      </c>
      <c r="F333" s="1"/>
      <c r="G333" s="1"/>
      <c r="H333" s="1"/>
      <c r="I333" s="1"/>
      <c r="J333" s="1">
        <f t="shared" si="5"/>
        <v>0</v>
      </c>
      <c r="K333" s="1"/>
    </row>
    <row r="334" spans="1:11" ht="21" customHeight="1" x14ac:dyDescent="0.3">
      <c r="A334" s="1">
        <v>332</v>
      </c>
      <c r="B334" s="10">
        <v>46355</v>
      </c>
      <c r="C334" s="1" t="s">
        <v>85</v>
      </c>
      <c r="D334" s="1" t="s">
        <v>84</v>
      </c>
      <c r="E334" s="1">
        <v>750</v>
      </c>
      <c r="F334" s="1"/>
      <c r="G334" s="1"/>
      <c r="H334" s="1"/>
      <c r="I334" s="1"/>
      <c r="J334" s="1">
        <f t="shared" si="5"/>
        <v>0</v>
      </c>
      <c r="K334" s="1"/>
    </row>
    <row r="335" spans="1:11" ht="21" customHeight="1" x14ac:dyDescent="0.3">
      <c r="A335" s="1">
        <v>333</v>
      </c>
      <c r="B335" s="10">
        <v>46356</v>
      </c>
      <c r="C335" s="1" t="s">
        <v>85</v>
      </c>
      <c r="D335" s="1" t="s">
        <v>84</v>
      </c>
      <c r="E335" s="1">
        <v>750</v>
      </c>
      <c r="F335" s="1"/>
      <c r="G335" s="1"/>
      <c r="H335" s="1"/>
      <c r="I335" s="1"/>
      <c r="J335" s="1">
        <f t="shared" si="5"/>
        <v>0</v>
      </c>
      <c r="K335" s="1"/>
    </row>
    <row r="336" spans="1:11" ht="21" customHeight="1" x14ac:dyDescent="0.3">
      <c r="A336" s="1">
        <v>334</v>
      </c>
      <c r="B336" s="10">
        <v>46357</v>
      </c>
      <c r="C336" s="1" t="s">
        <v>85</v>
      </c>
      <c r="D336" s="1" t="s">
        <v>84</v>
      </c>
      <c r="E336" s="1">
        <v>750</v>
      </c>
      <c r="F336" s="1"/>
      <c r="G336" s="1"/>
      <c r="H336" s="1"/>
      <c r="I336" s="1"/>
      <c r="J336" s="1">
        <f t="shared" si="5"/>
        <v>0</v>
      </c>
      <c r="K336" s="1"/>
    </row>
    <row r="337" spans="1:11" ht="21" customHeight="1" x14ac:dyDescent="0.3">
      <c r="A337" s="1">
        <v>335</v>
      </c>
      <c r="B337" s="10">
        <v>46358</v>
      </c>
      <c r="C337" s="1" t="s">
        <v>85</v>
      </c>
      <c r="D337" s="1" t="s">
        <v>84</v>
      </c>
      <c r="E337" s="1">
        <v>750</v>
      </c>
      <c r="F337" s="1"/>
      <c r="G337" s="1"/>
      <c r="H337" s="1"/>
      <c r="I337" s="1"/>
      <c r="J337" s="1">
        <f t="shared" si="5"/>
        <v>0</v>
      </c>
      <c r="K337" s="1"/>
    </row>
    <row r="338" spans="1:11" ht="21" customHeight="1" x14ac:dyDescent="0.3">
      <c r="A338" s="1">
        <v>336</v>
      </c>
      <c r="B338" s="10">
        <v>46359</v>
      </c>
      <c r="C338" s="1" t="s">
        <v>85</v>
      </c>
      <c r="D338" s="1" t="s">
        <v>84</v>
      </c>
      <c r="E338" s="1">
        <v>750</v>
      </c>
      <c r="F338" s="1"/>
      <c r="G338" s="1"/>
      <c r="H338" s="1"/>
      <c r="I338" s="1"/>
      <c r="J338" s="1">
        <f t="shared" si="5"/>
        <v>0</v>
      </c>
      <c r="K338" s="1"/>
    </row>
    <row r="339" spans="1:11" ht="21" customHeight="1" x14ac:dyDescent="0.3">
      <c r="A339" s="1">
        <v>337</v>
      </c>
      <c r="B339" s="10">
        <v>46360</v>
      </c>
      <c r="C339" s="1" t="s">
        <v>85</v>
      </c>
      <c r="D339" s="1" t="s">
        <v>84</v>
      </c>
      <c r="E339" s="1">
        <v>750</v>
      </c>
      <c r="F339" s="1"/>
      <c r="G339" s="1"/>
      <c r="H339" s="1"/>
      <c r="I339" s="1"/>
      <c r="J339" s="1">
        <f t="shared" si="5"/>
        <v>0</v>
      </c>
      <c r="K339" s="1"/>
    </row>
    <row r="340" spans="1:11" ht="21" customHeight="1" x14ac:dyDescent="0.3">
      <c r="A340" s="1">
        <v>338</v>
      </c>
      <c r="B340" s="10">
        <v>46361</v>
      </c>
      <c r="C340" s="1" t="s">
        <v>85</v>
      </c>
      <c r="D340" s="1" t="s">
        <v>84</v>
      </c>
      <c r="E340" s="1">
        <v>750</v>
      </c>
      <c r="F340" s="1"/>
      <c r="G340" s="1"/>
      <c r="H340" s="1"/>
      <c r="I340" s="1"/>
      <c r="J340" s="1">
        <f t="shared" si="5"/>
        <v>0</v>
      </c>
      <c r="K340" s="1"/>
    </row>
    <row r="341" spans="1:11" ht="21" customHeight="1" x14ac:dyDescent="0.3">
      <c r="A341" s="1">
        <v>339</v>
      </c>
      <c r="B341" s="10">
        <v>46362</v>
      </c>
      <c r="C341" s="1" t="s">
        <v>85</v>
      </c>
      <c r="D341" s="1" t="s">
        <v>84</v>
      </c>
      <c r="E341" s="1">
        <v>750</v>
      </c>
      <c r="F341" s="1"/>
      <c r="G341" s="1"/>
      <c r="H341" s="1"/>
      <c r="I341" s="1"/>
      <c r="J341" s="1">
        <f t="shared" si="5"/>
        <v>0</v>
      </c>
      <c r="K341" s="1"/>
    </row>
    <row r="342" spans="1:11" ht="21" customHeight="1" x14ac:dyDescent="0.3">
      <c r="A342" s="1">
        <v>340</v>
      </c>
      <c r="B342" s="10">
        <v>46363</v>
      </c>
      <c r="C342" s="1" t="s">
        <v>85</v>
      </c>
      <c r="D342" s="1" t="s">
        <v>84</v>
      </c>
      <c r="E342" s="1">
        <v>750</v>
      </c>
      <c r="F342" s="1"/>
      <c r="G342" s="1"/>
      <c r="H342" s="1"/>
      <c r="I342" s="1"/>
      <c r="J342" s="1">
        <f t="shared" si="5"/>
        <v>0</v>
      </c>
      <c r="K342" s="1"/>
    </row>
    <row r="343" spans="1:11" ht="21" customHeight="1" x14ac:dyDescent="0.3">
      <c r="A343" s="1">
        <v>341</v>
      </c>
      <c r="B343" s="10">
        <v>46364</v>
      </c>
      <c r="C343" s="1" t="s">
        <v>85</v>
      </c>
      <c r="D343" s="1" t="s">
        <v>84</v>
      </c>
      <c r="E343" s="1">
        <v>750</v>
      </c>
      <c r="F343" s="1"/>
      <c r="G343" s="1"/>
      <c r="H343" s="1"/>
      <c r="I343" s="1"/>
      <c r="J343" s="1">
        <f t="shared" si="5"/>
        <v>0</v>
      </c>
      <c r="K343" s="1"/>
    </row>
    <row r="344" spans="1:11" ht="21" customHeight="1" x14ac:dyDescent="0.3">
      <c r="A344" s="1">
        <v>342</v>
      </c>
      <c r="B344" s="10">
        <v>46365</v>
      </c>
      <c r="C344" s="1" t="s">
        <v>85</v>
      </c>
      <c r="D344" s="1" t="s">
        <v>84</v>
      </c>
      <c r="E344" s="1">
        <v>750</v>
      </c>
      <c r="F344" s="1"/>
      <c r="G344" s="1"/>
      <c r="H344" s="1"/>
      <c r="I344" s="1"/>
      <c r="J344" s="1">
        <f t="shared" si="5"/>
        <v>0</v>
      </c>
      <c r="K344" s="1"/>
    </row>
    <row r="345" spans="1:11" ht="21" customHeight="1" x14ac:dyDescent="0.3">
      <c r="A345" s="1">
        <v>343</v>
      </c>
      <c r="B345" s="10">
        <v>46366</v>
      </c>
      <c r="C345" s="1" t="s">
        <v>85</v>
      </c>
      <c r="D345" s="1" t="s">
        <v>84</v>
      </c>
      <c r="E345" s="1">
        <v>750</v>
      </c>
      <c r="F345" s="1"/>
      <c r="G345" s="1"/>
      <c r="H345" s="1"/>
      <c r="I345" s="1"/>
      <c r="J345" s="1">
        <f t="shared" si="5"/>
        <v>0</v>
      </c>
      <c r="K345" s="1"/>
    </row>
    <row r="346" spans="1:11" ht="21" customHeight="1" x14ac:dyDescent="0.3">
      <c r="A346" s="1">
        <v>344</v>
      </c>
      <c r="B346" s="10">
        <v>46367</v>
      </c>
      <c r="C346" s="1" t="s">
        <v>85</v>
      </c>
      <c r="D346" s="1" t="s">
        <v>84</v>
      </c>
      <c r="E346" s="1">
        <v>750</v>
      </c>
      <c r="F346" s="1"/>
      <c r="G346" s="1"/>
      <c r="H346" s="1"/>
      <c r="I346" s="1"/>
      <c r="J346" s="1">
        <f t="shared" si="5"/>
        <v>0</v>
      </c>
      <c r="K346" s="1"/>
    </row>
    <row r="347" spans="1:11" ht="21" customHeight="1" x14ac:dyDescent="0.3">
      <c r="A347" s="1">
        <v>345</v>
      </c>
      <c r="B347" s="10">
        <v>46368</v>
      </c>
      <c r="C347" s="1" t="s">
        <v>85</v>
      </c>
      <c r="D347" s="1" t="s">
        <v>84</v>
      </c>
      <c r="E347" s="1">
        <v>750</v>
      </c>
      <c r="F347" s="1"/>
      <c r="G347" s="1"/>
      <c r="H347" s="1"/>
      <c r="I347" s="1"/>
      <c r="J347" s="1">
        <f t="shared" si="5"/>
        <v>0</v>
      </c>
      <c r="K347" s="1"/>
    </row>
    <row r="348" spans="1:11" ht="21" customHeight="1" x14ac:dyDescent="0.3">
      <c r="A348" s="1">
        <v>346</v>
      </c>
      <c r="B348" s="10">
        <v>46369</v>
      </c>
      <c r="C348" s="1" t="s">
        <v>85</v>
      </c>
      <c r="D348" s="1" t="s">
        <v>84</v>
      </c>
      <c r="E348" s="1">
        <v>750</v>
      </c>
      <c r="F348" s="1"/>
      <c r="G348" s="1"/>
      <c r="H348" s="1"/>
      <c r="I348" s="1"/>
      <c r="J348" s="1">
        <f t="shared" si="5"/>
        <v>0</v>
      </c>
      <c r="K348" s="1"/>
    </row>
    <row r="349" spans="1:11" ht="21" customHeight="1" x14ac:dyDescent="0.3">
      <c r="A349" s="1">
        <v>347</v>
      </c>
      <c r="B349" s="10">
        <v>46370</v>
      </c>
      <c r="C349" s="1" t="s">
        <v>85</v>
      </c>
      <c r="D349" s="1" t="s">
        <v>84</v>
      </c>
      <c r="E349" s="1">
        <v>750</v>
      </c>
      <c r="F349" s="1"/>
      <c r="G349" s="1"/>
      <c r="H349" s="1"/>
      <c r="I349" s="1"/>
      <c r="J349" s="1">
        <f t="shared" si="5"/>
        <v>0</v>
      </c>
      <c r="K349" s="1"/>
    </row>
    <row r="350" spans="1:11" ht="21" customHeight="1" x14ac:dyDescent="0.3">
      <c r="A350" s="1">
        <v>348</v>
      </c>
      <c r="B350" s="10">
        <v>46371</v>
      </c>
      <c r="C350" s="1" t="s">
        <v>85</v>
      </c>
      <c r="D350" s="1" t="s">
        <v>84</v>
      </c>
      <c r="E350" s="1">
        <v>750</v>
      </c>
      <c r="F350" s="1"/>
      <c r="G350" s="1"/>
      <c r="H350" s="1"/>
      <c r="I350" s="1"/>
      <c r="J350" s="1">
        <f t="shared" si="5"/>
        <v>0</v>
      </c>
      <c r="K350" s="1"/>
    </row>
    <row r="351" spans="1:11" ht="21" customHeight="1" x14ac:dyDescent="0.3">
      <c r="A351" s="1">
        <v>349</v>
      </c>
      <c r="B351" s="10">
        <v>46372</v>
      </c>
      <c r="C351" s="1" t="s">
        <v>85</v>
      </c>
      <c r="D351" s="1" t="s">
        <v>84</v>
      </c>
      <c r="E351" s="1">
        <v>750</v>
      </c>
      <c r="F351" s="1"/>
      <c r="G351" s="1"/>
      <c r="H351" s="1"/>
      <c r="I351" s="1"/>
      <c r="J351" s="1">
        <f t="shared" si="5"/>
        <v>0</v>
      </c>
      <c r="K351" s="1"/>
    </row>
    <row r="352" spans="1:11" ht="21" customHeight="1" x14ac:dyDescent="0.3">
      <c r="A352" s="1">
        <v>350</v>
      </c>
      <c r="B352" s="10">
        <v>46373</v>
      </c>
      <c r="C352" s="1" t="s">
        <v>85</v>
      </c>
      <c r="D352" s="1" t="s">
        <v>84</v>
      </c>
      <c r="E352" s="1">
        <v>750</v>
      </c>
      <c r="F352" s="1"/>
      <c r="G352" s="1"/>
      <c r="H352" s="1"/>
      <c r="I352" s="1"/>
      <c r="J352" s="1">
        <f t="shared" si="5"/>
        <v>0</v>
      </c>
      <c r="K352" s="1"/>
    </row>
    <row r="353" spans="1:11" ht="21" customHeight="1" x14ac:dyDescent="0.3">
      <c r="A353" s="1">
        <v>351</v>
      </c>
      <c r="B353" s="10">
        <v>46374</v>
      </c>
      <c r="C353" s="1" t="s">
        <v>85</v>
      </c>
      <c r="D353" s="1" t="s">
        <v>84</v>
      </c>
      <c r="E353" s="1">
        <v>750</v>
      </c>
      <c r="F353" s="1"/>
      <c r="G353" s="1"/>
      <c r="H353" s="1"/>
      <c r="I353" s="1"/>
      <c r="J353" s="1">
        <f t="shared" si="5"/>
        <v>0</v>
      </c>
      <c r="K353" s="1"/>
    </row>
    <row r="354" spans="1:11" ht="21" customHeight="1" x14ac:dyDescent="0.3">
      <c r="A354" s="1">
        <v>352</v>
      </c>
      <c r="B354" s="10">
        <v>46375</v>
      </c>
      <c r="C354" s="1" t="s">
        <v>85</v>
      </c>
      <c r="D354" s="1" t="s">
        <v>84</v>
      </c>
      <c r="E354" s="1">
        <v>750</v>
      </c>
      <c r="F354" s="1"/>
      <c r="G354" s="1"/>
      <c r="H354" s="1"/>
      <c r="I354" s="1"/>
      <c r="J354" s="1">
        <f t="shared" si="5"/>
        <v>0</v>
      </c>
      <c r="K354" s="1"/>
    </row>
    <row r="355" spans="1:11" ht="21" customHeight="1" x14ac:dyDescent="0.3">
      <c r="A355" s="1">
        <v>353</v>
      </c>
      <c r="B355" s="10">
        <v>46376</v>
      </c>
      <c r="C355" s="1" t="s">
        <v>85</v>
      </c>
      <c r="D355" s="1" t="s">
        <v>84</v>
      </c>
      <c r="E355" s="1">
        <v>750</v>
      </c>
      <c r="F355" s="1"/>
      <c r="G355" s="1"/>
      <c r="H355" s="1"/>
      <c r="I355" s="1"/>
      <c r="J355" s="1">
        <f t="shared" si="5"/>
        <v>0</v>
      </c>
      <c r="K355" s="1"/>
    </row>
    <row r="356" spans="1:11" ht="21" customHeight="1" x14ac:dyDescent="0.3">
      <c r="A356" s="1">
        <v>354</v>
      </c>
      <c r="B356" s="10">
        <v>46377</v>
      </c>
      <c r="C356" s="1" t="s">
        <v>85</v>
      </c>
      <c r="D356" s="1" t="s">
        <v>84</v>
      </c>
      <c r="E356" s="1">
        <v>750</v>
      </c>
      <c r="F356" s="1"/>
      <c r="G356" s="1"/>
      <c r="H356" s="1"/>
      <c r="I356" s="1"/>
      <c r="J356" s="1">
        <f t="shared" si="5"/>
        <v>0</v>
      </c>
      <c r="K356" s="1"/>
    </row>
    <row r="357" spans="1:11" ht="21" customHeight="1" x14ac:dyDescent="0.3">
      <c r="A357" s="1">
        <v>355</v>
      </c>
      <c r="B357" s="10">
        <v>46378</v>
      </c>
      <c r="C357" s="1" t="s">
        <v>85</v>
      </c>
      <c r="D357" s="1" t="s">
        <v>84</v>
      </c>
      <c r="E357" s="1">
        <v>750</v>
      </c>
      <c r="F357" s="1"/>
      <c r="G357" s="1"/>
      <c r="H357" s="1"/>
      <c r="I357" s="1"/>
      <c r="J357" s="1">
        <f t="shared" si="5"/>
        <v>0</v>
      </c>
      <c r="K357" s="1"/>
    </row>
    <row r="358" spans="1:11" ht="21" customHeight="1" x14ac:dyDescent="0.3">
      <c r="A358" s="1">
        <v>356</v>
      </c>
      <c r="B358" s="10">
        <v>46379</v>
      </c>
      <c r="C358" s="1" t="s">
        <v>85</v>
      </c>
      <c r="D358" s="1" t="s">
        <v>84</v>
      </c>
      <c r="E358" s="1">
        <v>750</v>
      </c>
      <c r="F358" s="1"/>
      <c r="G358" s="1"/>
      <c r="H358" s="1"/>
      <c r="I358" s="1"/>
      <c r="J358" s="1">
        <f t="shared" si="5"/>
        <v>0</v>
      </c>
      <c r="K358" s="1"/>
    </row>
    <row r="359" spans="1:11" ht="21" customHeight="1" x14ac:dyDescent="0.3">
      <c r="A359" s="1">
        <v>357</v>
      </c>
      <c r="B359" s="10">
        <v>46380</v>
      </c>
      <c r="C359" s="1" t="s">
        <v>85</v>
      </c>
      <c r="D359" s="1" t="s">
        <v>84</v>
      </c>
      <c r="E359" s="1">
        <v>750</v>
      </c>
      <c r="F359" s="1"/>
      <c r="G359" s="1"/>
      <c r="H359" s="1"/>
      <c r="I359" s="1"/>
      <c r="J359" s="1">
        <f t="shared" si="5"/>
        <v>0</v>
      </c>
      <c r="K359" s="1"/>
    </row>
    <row r="360" spans="1:11" ht="21" customHeight="1" x14ac:dyDescent="0.3">
      <c r="A360" s="1">
        <v>358</v>
      </c>
      <c r="B360" s="10">
        <v>46381</v>
      </c>
      <c r="C360" s="1" t="s">
        <v>85</v>
      </c>
      <c r="D360" s="1" t="s">
        <v>84</v>
      </c>
      <c r="E360" s="1">
        <v>750</v>
      </c>
      <c r="F360" s="1"/>
      <c r="G360" s="1"/>
      <c r="H360" s="1"/>
      <c r="I360" s="1"/>
      <c r="J360" s="1">
        <f t="shared" si="5"/>
        <v>0</v>
      </c>
      <c r="K360" s="1"/>
    </row>
    <row r="361" spans="1:11" ht="21" customHeight="1" x14ac:dyDescent="0.3">
      <c r="A361" s="1">
        <v>359</v>
      </c>
      <c r="B361" s="10">
        <v>46382</v>
      </c>
      <c r="C361" s="1" t="s">
        <v>85</v>
      </c>
      <c r="D361" s="1" t="s">
        <v>84</v>
      </c>
      <c r="E361" s="1">
        <v>750</v>
      </c>
      <c r="F361" s="1"/>
      <c r="G361" s="1"/>
      <c r="H361" s="1"/>
      <c r="I361" s="1"/>
      <c r="J361" s="1">
        <f t="shared" si="5"/>
        <v>0</v>
      </c>
      <c r="K361" s="1"/>
    </row>
    <row r="362" spans="1:11" ht="21" customHeight="1" x14ac:dyDescent="0.3">
      <c r="A362" s="1">
        <v>360</v>
      </c>
      <c r="B362" s="10">
        <v>46383</v>
      </c>
      <c r="C362" s="1" t="s">
        <v>85</v>
      </c>
      <c r="D362" s="1" t="s">
        <v>84</v>
      </c>
      <c r="E362" s="1">
        <v>750</v>
      </c>
      <c r="F362" s="1"/>
      <c r="G362" s="1"/>
      <c r="H362" s="1"/>
      <c r="I362" s="1"/>
      <c r="J362" s="1">
        <f t="shared" si="5"/>
        <v>0</v>
      </c>
      <c r="K362" s="1"/>
    </row>
    <row r="363" spans="1:11" ht="21" customHeight="1" x14ac:dyDescent="0.3">
      <c r="A363" s="1">
        <v>361</v>
      </c>
      <c r="B363" s="10">
        <v>46384</v>
      </c>
      <c r="C363" s="1" t="s">
        <v>85</v>
      </c>
      <c r="D363" s="1" t="s">
        <v>84</v>
      </c>
      <c r="E363" s="1">
        <v>750</v>
      </c>
      <c r="F363" s="1"/>
      <c r="G363" s="1"/>
      <c r="H363" s="1"/>
      <c r="I363" s="1"/>
      <c r="J363" s="1">
        <f t="shared" si="5"/>
        <v>0</v>
      </c>
      <c r="K363" s="1"/>
    </row>
    <row r="364" spans="1:11" ht="21" customHeight="1" x14ac:dyDescent="0.3">
      <c r="A364" s="1">
        <v>362</v>
      </c>
      <c r="B364" s="10">
        <v>46385</v>
      </c>
      <c r="C364" s="1" t="s">
        <v>85</v>
      </c>
      <c r="D364" s="1" t="s">
        <v>84</v>
      </c>
      <c r="E364" s="1">
        <v>750</v>
      </c>
      <c r="F364" s="1"/>
      <c r="G364" s="1"/>
      <c r="H364" s="1"/>
      <c r="I364" s="1"/>
      <c r="J364" s="1">
        <f t="shared" si="5"/>
        <v>0</v>
      </c>
      <c r="K364" s="1"/>
    </row>
    <row r="365" spans="1:11" ht="21" customHeight="1" x14ac:dyDescent="0.3">
      <c r="A365" s="1">
        <v>363</v>
      </c>
      <c r="B365" s="10">
        <v>46386</v>
      </c>
      <c r="C365" s="1" t="s">
        <v>85</v>
      </c>
      <c r="D365" s="1" t="s">
        <v>84</v>
      </c>
      <c r="E365" s="1">
        <v>750</v>
      </c>
      <c r="F365" s="1"/>
      <c r="G365" s="1"/>
      <c r="H365" s="1"/>
      <c r="I365" s="1"/>
      <c r="J365" s="1">
        <f t="shared" si="5"/>
        <v>0</v>
      </c>
      <c r="K365" s="1"/>
    </row>
    <row r="366" spans="1:11" ht="21" customHeight="1" x14ac:dyDescent="0.3">
      <c r="A366" s="1">
        <v>364</v>
      </c>
      <c r="B366" s="10">
        <v>46387</v>
      </c>
      <c r="C366" s="1" t="s">
        <v>85</v>
      </c>
      <c r="D366" s="1" t="s">
        <v>84</v>
      </c>
      <c r="E366" s="1">
        <v>750</v>
      </c>
      <c r="F366" s="1"/>
      <c r="G366" s="1"/>
      <c r="H366" s="1"/>
      <c r="I366" s="1"/>
      <c r="J366" s="1">
        <f t="shared" si="5"/>
        <v>0</v>
      </c>
      <c r="K366" s="1"/>
    </row>
    <row r="367" spans="1:11" ht="21" customHeight="1" x14ac:dyDescent="0.3">
      <c r="A367" s="1">
        <v>365</v>
      </c>
      <c r="B367" s="10">
        <v>46388</v>
      </c>
      <c r="C367" s="1" t="s">
        <v>85</v>
      </c>
      <c r="D367" s="1" t="s">
        <v>84</v>
      </c>
      <c r="E367" s="1">
        <v>750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4000000}"/>
  <mergeCells count="3">
    <mergeCell ref="A1:K1"/>
    <mergeCell ref="N4:O4"/>
    <mergeCell ref="M5:P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Worksheet____25"/>
  <dimension ref="A1:Q371"/>
  <sheetViews>
    <sheetView rightToLeft="1" workbookViewId="0">
      <selection activeCell="O20" sqref="O20"/>
    </sheetView>
  </sheetViews>
  <sheetFormatPr defaultRowHeight="21" customHeight="1" x14ac:dyDescent="0.3"/>
  <cols>
    <col min="1" max="1" width="4.1640625" customWidth="1"/>
    <col min="2" max="3" width="12.9140625" customWidth="1"/>
    <col min="4" max="4" width="19" customWidth="1"/>
    <col min="5" max="5" width="10.832031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87</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85</v>
      </c>
      <c r="D3" s="1" t="s">
        <v>86</v>
      </c>
      <c r="E3" s="1">
        <v>750</v>
      </c>
      <c r="F3" s="1">
        <v>1</v>
      </c>
      <c r="G3" s="1"/>
      <c r="H3" s="1"/>
      <c r="I3" s="1"/>
      <c r="J3" s="1">
        <f>E3*F3-G3-H3+I3</f>
        <v>750</v>
      </c>
      <c r="K3" s="1"/>
      <c r="M3" s="13"/>
      <c r="N3" s="13"/>
      <c r="O3" s="13"/>
      <c r="P3" s="13"/>
      <c r="Q3" s="13"/>
    </row>
    <row r="4" spans="1:17" ht="21" customHeight="1" x14ac:dyDescent="0.3">
      <c r="A4" s="1">
        <v>2</v>
      </c>
      <c r="B4" s="10">
        <v>46025</v>
      </c>
      <c r="C4" s="1" t="s">
        <v>85</v>
      </c>
      <c r="D4" s="1" t="s">
        <v>86</v>
      </c>
      <c r="E4" s="1">
        <v>750</v>
      </c>
      <c r="F4" s="1"/>
      <c r="G4" s="1"/>
      <c r="H4" s="1"/>
      <c r="I4" s="1"/>
      <c r="J4" s="1">
        <f t="shared" ref="J4:J67" si="0">E4*F4-G4-H4+I4</f>
        <v>0</v>
      </c>
      <c r="K4" s="1"/>
      <c r="M4" s="11"/>
      <c r="N4" s="276" t="s">
        <v>18</v>
      </c>
      <c r="O4" s="276"/>
      <c r="P4" s="11"/>
      <c r="Q4" s="11"/>
    </row>
    <row r="5" spans="1:17" ht="21" customHeight="1" x14ac:dyDescent="0.3">
      <c r="A5" s="1">
        <v>3</v>
      </c>
      <c r="B5" s="10">
        <v>46026</v>
      </c>
      <c r="C5" s="1" t="s">
        <v>85</v>
      </c>
      <c r="D5" s="1" t="s">
        <v>86</v>
      </c>
      <c r="E5" s="1">
        <v>750</v>
      </c>
      <c r="F5" s="1"/>
      <c r="G5" s="1"/>
      <c r="H5" s="1"/>
      <c r="I5" s="1"/>
      <c r="J5" s="1">
        <f t="shared" si="0"/>
        <v>0</v>
      </c>
      <c r="K5" s="1"/>
      <c r="M5" s="274" t="s">
        <v>17</v>
      </c>
      <c r="N5" s="274"/>
      <c r="O5" s="274"/>
      <c r="P5" s="274"/>
      <c r="Q5" s="12">
        <f>SUM(J2:J368)</f>
        <v>750</v>
      </c>
    </row>
    <row r="6" spans="1:17" ht="21" customHeight="1" x14ac:dyDescent="0.3">
      <c r="A6" s="1">
        <v>4</v>
      </c>
      <c r="B6" s="10">
        <v>46027</v>
      </c>
      <c r="C6" s="1" t="s">
        <v>85</v>
      </c>
      <c r="D6" s="1" t="s">
        <v>86</v>
      </c>
      <c r="E6" s="1">
        <v>750</v>
      </c>
      <c r="F6" s="1"/>
      <c r="G6" s="1"/>
      <c r="H6" s="1"/>
      <c r="I6" s="1"/>
      <c r="J6" s="1">
        <f t="shared" si="0"/>
        <v>0</v>
      </c>
      <c r="K6" s="1"/>
      <c r="M6" s="11"/>
      <c r="N6" s="11"/>
      <c r="O6" s="11"/>
      <c r="P6" s="11"/>
      <c r="Q6" s="11"/>
    </row>
    <row r="7" spans="1:17" ht="21" customHeight="1" x14ac:dyDescent="0.3">
      <c r="A7" s="1">
        <v>5</v>
      </c>
      <c r="B7" s="10">
        <v>46028</v>
      </c>
      <c r="C7" s="1" t="s">
        <v>85</v>
      </c>
      <c r="D7" s="1" t="s">
        <v>86</v>
      </c>
      <c r="E7" s="1">
        <v>750</v>
      </c>
      <c r="F7" s="1"/>
      <c r="G7" s="1"/>
      <c r="H7" s="1"/>
      <c r="I7" s="1"/>
      <c r="J7" s="1">
        <f t="shared" si="0"/>
        <v>0</v>
      </c>
      <c r="K7" s="1"/>
      <c r="M7" s="11"/>
      <c r="N7" s="11"/>
      <c r="O7" s="11"/>
      <c r="P7" s="11"/>
      <c r="Q7" s="11"/>
    </row>
    <row r="8" spans="1:17" ht="21" customHeight="1" x14ac:dyDescent="0.3">
      <c r="A8" s="1">
        <v>6</v>
      </c>
      <c r="B8" s="10">
        <v>46029</v>
      </c>
      <c r="C8" s="1" t="s">
        <v>85</v>
      </c>
      <c r="D8" s="1" t="s">
        <v>86</v>
      </c>
      <c r="E8" s="1">
        <v>750</v>
      </c>
      <c r="F8" s="1"/>
      <c r="G8" s="1"/>
      <c r="H8" s="1"/>
      <c r="I8" s="1"/>
      <c r="J8" s="1">
        <f t="shared" si="0"/>
        <v>0</v>
      </c>
      <c r="K8" s="1"/>
      <c r="M8" s="11"/>
      <c r="N8" s="11"/>
      <c r="O8" s="11"/>
      <c r="P8" s="11"/>
      <c r="Q8" s="11"/>
    </row>
    <row r="9" spans="1:17" ht="21" customHeight="1" x14ac:dyDescent="0.3">
      <c r="A9" s="1">
        <v>7</v>
      </c>
      <c r="B9" s="10">
        <v>46030</v>
      </c>
      <c r="C9" s="1" t="s">
        <v>85</v>
      </c>
      <c r="D9" s="1" t="s">
        <v>86</v>
      </c>
      <c r="E9" s="1">
        <v>750</v>
      </c>
      <c r="F9" s="1"/>
      <c r="G9" s="1"/>
      <c r="H9" s="1"/>
      <c r="I9" s="1"/>
      <c r="J9" s="1">
        <f t="shared" si="0"/>
        <v>0</v>
      </c>
      <c r="K9" s="1"/>
      <c r="M9" s="11"/>
      <c r="N9" s="11"/>
      <c r="O9" s="11"/>
      <c r="P9" s="11"/>
      <c r="Q9" s="11"/>
    </row>
    <row r="10" spans="1:17" ht="21" customHeight="1" x14ac:dyDescent="0.3">
      <c r="A10" s="1">
        <v>8</v>
      </c>
      <c r="B10" s="10">
        <v>46031</v>
      </c>
      <c r="C10" s="1" t="s">
        <v>85</v>
      </c>
      <c r="D10" s="1" t="s">
        <v>86</v>
      </c>
      <c r="E10" s="1">
        <v>750</v>
      </c>
      <c r="F10" s="1"/>
      <c r="G10" s="1"/>
      <c r="H10" s="1"/>
      <c r="I10" s="1"/>
      <c r="J10" s="1">
        <f t="shared" si="0"/>
        <v>0</v>
      </c>
      <c r="K10" s="1"/>
    </row>
    <row r="11" spans="1:17" ht="21" customHeight="1" x14ac:dyDescent="0.3">
      <c r="A11" s="1">
        <v>9</v>
      </c>
      <c r="B11" s="10">
        <v>46032</v>
      </c>
      <c r="C11" s="1" t="s">
        <v>85</v>
      </c>
      <c r="D11" s="1" t="s">
        <v>86</v>
      </c>
      <c r="E11" s="1">
        <v>750</v>
      </c>
      <c r="F11" s="1"/>
      <c r="G11" s="1"/>
      <c r="H11" s="1"/>
      <c r="I11" s="1"/>
      <c r="J11" s="1">
        <f t="shared" si="0"/>
        <v>0</v>
      </c>
      <c r="K11" s="1"/>
    </row>
    <row r="12" spans="1:17" ht="21" customHeight="1" x14ac:dyDescent="0.3">
      <c r="A12" s="1">
        <v>10</v>
      </c>
      <c r="B12" s="10">
        <v>46033</v>
      </c>
      <c r="C12" s="1" t="s">
        <v>85</v>
      </c>
      <c r="D12" s="1" t="s">
        <v>86</v>
      </c>
      <c r="E12" s="1">
        <v>750</v>
      </c>
      <c r="F12" s="1"/>
      <c r="G12" s="1"/>
      <c r="H12" s="1"/>
      <c r="I12" s="1"/>
      <c r="J12" s="1">
        <f t="shared" si="0"/>
        <v>0</v>
      </c>
      <c r="K12" s="1"/>
    </row>
    <row r="13" spans="1:17" ht="21" customHeight="1" x14ac:dyDescent="0.3">
      <c r="A13" s="1">
        <v>11</v>
      </c>
      <c r="B13" s="10">
        <v>46034</v>
      </c>
      <c r="C13" s="1" t="s">
        <v>85</v>
      </c>
      <c r="D13" s="1" t="s">
        <v>86</v>
      </c>
      <c r="E13" s="1">
        <v>750</v>
      </c>
      <c r="F13" s="1"/>
      <c r="G13" s="1"/>
      <c r="H13" s="1"/>
      <c r="I13" s="1"/>
      <c r="J13" s="1">
        <f t="shared" si="0"/>
        <v>0</v>
      </c>
      <c r="K13" s="1"/>
    </row>
    <row r="14" spans="1:17" ht="21" customHeight="1" x14ac:dyDescent="0.3">
      <c r="A14" s="1">
        <v>12</v>
      </c>
      <c r="B14" s="10">
        <v>46035</v>
      </c>
      <c r="C14" s="1" t="s">
        <v>85</v>
      </c>
      <c r="D14" s="1" t="s">
        <v>86</v>
      </c>
      <c r="E14" s="1">
        <v>750</v>
      </c>
      <c r="F14" s="1"/>
      <c r="G14" s="1"/>
      <c r="H14" s="1"/>
      <c r="I14" s="1"/>
      <c r="J14" s="1">
        <f t="shared" si="0"/>
        <v>0</v>
      </c>
      <c r="K14" s="1"/>
    </row>
    <row r="15" spans="1:17" ht="21" customHeight="1" x14ac:dyDescent="0.3">
      <c r="A15" s="1">
        <v>13</v>
      </c>
      <c r="B15" s="10">
        <v>46036</v>
      </c>
      <c r="C15" s="1" t="s">
        <v>85</v>
      </c>
      <c r="D15" s="1" t="s">
        <v>86</v>
      </c>
      <c r="E15" s="1">
        <v>750</v>
      </c>
      <c r="F15" s="1"/>
      <c r="G15" s="1"/>
      <c r="H15" s="1"/>
      <c r="I15" s="1"/>
      <c r="J15" s="1">
        <f t="shared" si="0"/>
        <v>0</v>
      </c>
      <c r="K15" s="1"/>
    </row>
    <row r="16" spans="1:17" ht="21" customHeight="1" x14ac:dyDescent="0.3">
      <c r="A16" s="1">
        <v>14</v>
      </c>
      <c r="B16" s="10">
        <v>46037</v>
      </c>
      <c r="C16" s="1" t="s">
        <v>85</v>
      </c>
      <c r="D16" s="1" t="s">
        <v>86</v>
      </c>
      <c r="E16" s="1">
        <v>750</v>
      </c>
      <c r="F16" s="1"/>
      <c r="G16" s="1"/>
      <c r="H16" s="1"/>
      <c r="I16" s="1"/>
      <c r="J16" s="1">
        <f t="shared" si="0"/>
        <v>0</v>
      </c>
      <c r="K16" s="1"/>
    </row>
    <row r="17" spans="1:11" ht="21" customHeight="1" x14ac:dyDescent="0.3">
      <c r="A17" s="1">
        <v>15</v>
      </c>
      <c r="B17" s="10">
        <v>46038</v>
      </c>
      <c r="C17" s="1" t="s">
        <v>85</v>
      </c>
      <c r="D17" s="1" t="s">
        <v>86</v>
      </c>
      <c r="E17" s="1">
        <v>750</v>
      </c>
      <c r="F17" s="1"/>
      <c r="G17" s="1"/>
      <c r="H17" s="1"/>
      <c r="I17" s="1"/>
      <c r="J17" s="1">
        <f t="shared" si="0"/>
        <v>0</v>
      </c>
      <c r="K17" s="1"/>
    </row>
    <row r="18" spans="1:11" ht="21" customHeight="1" x14ac:dyDescent="0.3">
      <c r="A18" s="1">
        <v>16</v>
      </c>
      <c r="B18" s="10">
        <v>46039</v>
      </c>
      <c r="C18" s="1" t="s">
        <v>85</v>
      </c>
      <c r="D18" s="1" t="s">
        <v>86</v>
      </c>
      <c r="E18" s="1">
        <v>750</v>
      </c>
      <c r="F18" s="1"/>
      <c r="G18" s="1"/>
      <c r="H18" s="1"/>
      <c r="I18" s="1"/>
      <c r="J18" s="1">
        <f t="shared" si="0"/>
        <v>0</v>
      </c>
      <c r="K18" s="1"/>
    </row>
    <row r="19" spans="1:11" ht="21" customHeight="1" x14ac:dyDescent="0.3">
      <c r="A19" s="1">
        <v>17</v>
      </c>
      <c r="B19" s="10">
        <v>46040</v>
      </c>
      <c r="C19" s="1" t="s">
        <v>85</v>
      </c>
      <c r="D19" s="1" t="s">
        <v>86</v>
      </c>
      <c r="E19" s="1">
        <v>750</v>
      </c>
      <c r="F19" s="1"/>
      <c r="G19" s="1"/>
      <c r="H19" s="1"/>
      <c r="I19" s="1"/>
      <c r="J19" s="1">
        <f t="shared" si="0"/>
        <v>0</v>
      </c>
      <c r="K19" s="1"/>
    </row>
    <row r="20" spans="1:11" ht="21" customHeight="1" x14ac:dyDescent="0.3">
      <c r="A20" s="1">
        <v>18</v>
      </c>
      <c r="B20" s="10">
        <v>46041</v>
      </c>
      <c r="C20" s="1" t="s">
        <v>85</v>
      </c>
      <c r="D20" s="1" t="s">
        <v>86</v>
      </c>
      <c r="E20" s="1">
        <v>750</v>
      </c>
      <c r="F20" s="1"/>
      <c r="G20" s="1"/>
      <c r="H20" s="1"/>
      <c r="I20" s="1"/>
      <c r="J20" s="1">
        <f t="shared" si="0"/>
        <v>0</v>
      </c>
      <c r="K20" s="1"/>
    </row>
    <row r="21" spans="1:11" ht="21" customHeight="1" x14ac:dyDescent="0.3">
      <c r="A21" s="1">
        <v>19</v>
      </c>
      <c r="B21" s="10">
        <v>46042</v>
      </c>
      <c r="C21" s="1" t="s">
        <v>85</v>
      </c>
      <c r="D21" s="1" t="s">
        <v>86</v>
      </c>
      <c r="E21" s="1">
        <v>750</v>
      </c>
      <c r="F21" s="1"/>
      <c r="G21" s="1"/>
      <c r="H21" s="1"/>
      <c r="I21" s="1"/>
      <c r="J21" s="1">
        <f t="shared" si="0"/>
        <v>0</v>
      </c>
      <c r="K21" s="1"/>
    </row>
    <row r="22" spans="1:11" ht="21" customHeight="1" x14ac:dyDescent="0.3">
      <c r="A22" s="1">
        <v>20</v>
      </c>
      <c r="B22" s="10">
        <v>46043</v>
      </c>
      <c r="C22" s="1" t="s">
        <v>85</v>
      </c>
      <c r="D22" s="1" t="s">
        <v>86</v>
      </c>
      <c r="E22" s="1">
        <v>750</v>
      </c>
      <c r="F22" s="1"/>
      <c r="G22" s="1"/>
      <c r="H22" s="1"/>
      <c r="I22" s="1"/>
      <c r="J22" s="1">
        <f t="shared" si="0"/>
        <v>0</v>
      </c>
      <c r="K22" s="1"/>
    </row>
    <row r="23" spans="1:11" ht="21" customHeight="1" x14ac:dyDescent="0.3">
      <c r="A23" s="1">
        <v>21</v>
      </c>
      <c r="B23" s="10">
        <v>46044</v>
      </c>
      <c r="C23" s="1" t="s">
        <v>85</v>
      </c>
      <c r="D23" s="1" t="s">
        <v>86</v>
      </c>
      <c r="E23" s="1">
        <v>750</v>
      </c>
      <c r="F23" s="1"/>
      <c r="G23" s="1"/>
      <c r="H23" s="1"/>
      <c r="I23" s="1"/>
      <c r="J23" s="1">
        <f t="shared" si="0"/>
        <v>0</v>
      </c>
      <c r="K23" s="1"/>
    </row>
    <row r="24" spans="1:11" ht="21" customHeight="1" x14ac:dyDescent="0.3">
      <c r="A24" s="1">
        <v>22</v>
      </c>
      <c r="B24" s="10">
        <v>46045</v>
      </c>
      <c r="C24" s="1" t="s">
        <v>85</v>
      </c>
      <c r="D24" s="1" t="s">
        <v>86</v>
      </c>
      <c r="E24" s="1">
        <v>750</v>
      </c>
      <c r="F24" s="1"/>
      <c r="G24" s="1"/>
      <c r="H24" s="1"/>
      <c r="I24" s="1"/>
      <c r="J24" s="1">
        <f t="shared" si="0"/>
        <v>0</v>
      </c>
      <c r="K24" s="1"/>
    </row>
    <row r="25" spans="1:11" ht="21" customHeight="1" x14ac:dyDescent="0.3">
      <c r="A25" s="1">
        <v>23</v>
      </c>
      <c r="B25" s="10">
        <v>46046</v>
      </c>
      <c r="C25" s="1" t="s">
        <v>85</v>
      </c>
      <c r="D25" s="1" t="s">
        <v>86</v>
      </c>
      <c r="E25" s="1">
        <v>750</v>
      </c>
      <c r="F25" s="1"/>
      <c r="G25" s="1"/>
      <c r="H25" s="1"/>
      <c r="I25" s="1"/>
      <c r="J25" s="1">
        <f t="shared" si="0"/>
        <v>0</v>
      </c>
      <c r="K25" s="1"/>
    </row>
    <row r="26" spans="1:11" ht="21" customHeight="1" x14ac:dyDescent="0.3">
      <c r="A26" s="1">
        <v>24</v>
      </c>
      <c r="B26" s="10">
        <v>46047</v>
      </c>
      <c r="C26" s="1" t="s">
        <v>85</v>
      </c>
      <c r="D26" s="1" t="s">
        <v>86</v>
      </c>
      <c r="E26" s="1">
        <v>750</v>
      </c>
      <c r="F26" s="1"/>
      <c r="G26" s="1"/>
      <c r="H26" s="1"/>
      <c r="I26" s="1"/>
      <c r="J26" s="1">
        <f t="shared" si="0"/>
        <v>0</v>
      </c>
      <c r="K26" s="1"/>
    </row>
    <row r="27" spans="1:11" ht="21" customHeight="1" x14ac:dyDescent="0.3">
      <c r="A27" s="1">
        <v>25</v>
      </c>
      <c r="B27" s="10">
        <v>46048</v>
      </c>
      <c r="C27" s="1" t="s">
        <v>85</v>
      </c>
      <c r="D27" s="1" t="s">
        <v>86</v>
      </c>
      <c r="E27" s="1">
        <v>750</v>
      </c>
      <c r="F27" s="1"/>
      <c r="G27" s="1"/>
      <c r="H27" s="1"/>
      <c r="I27" s="1"/>
      <c r="J27" s="1">
        <f t="shared" si="0"/>
        <v>0</v>
      </c>
      <c r="K27" s="1"/>
    </row>
    <row r="28" spans="1:11" ht="21" customHeight="1" x14ac:dyDescent="0.3">
      <c r="A28" s="1">
        <v>26</v>
      </c>
      <c r="B28" s="10">
        <v>46049</v>
      </c>
      <c r="C28" s="1" t="s">
        <v>85</v>
      </c>
      <c r="D28" s="1" t="s">
        <v>86</v>
      </c>
      <c r="E28" s="1">
        <v>750</v>
      </c>
      <c r="F28" s="1"/>
      <c r="G28" s="1"/>
      <c r="H28" s="1"/>
      <c r="I28" s="1"/>
      <c r="J28" s="1">
        <f t="shared" si="0"/>
        <v>0</v>
      </c>
      <c r="K28" s="1"/>
    </row>
    <row r="29" spans="1:11" ht="21" customHeight="1" x14ac:dyDescent="0.3">
      <c r="A29" s="1">
        <v>27</v>
      </c>
      <c r="B29" s="10">
        <v>46050</v>
      </c>
      <c r="C29" s="1" t="s">
        <v>85</v>
      </c>
      <c r="D29" s="1" t="s">
        <v>86</v>
      </c>
      <c r="E29" s="1">
        <v>750</v>
      </c>
      <c r="F29" s="1"/>
      <c r="G29" s="1"/>
      <c r="H29" s="1"/>
      <c r="I29" s="1"/>
      <c r="J29" s="1">
        <f t="shared" si="0"/>
        <v>0</v>
      </c>
      <c r="K29" s="1"/>
    </row>
    <row r="30" spans="1:11" ht="21" customHeight="1" x14ac:dyDescent="0.3">
      <c r="A30" s="1">
        <v>28</v>
      </c>
      <c r="B30" s="10">
        <v>46051</v>
      </c>
      <c r="C30" s="1" t="s">
        <v>85</v>
      </c>
      <c r="D30" s="1" t="s">
        <v>86</v>
      </c>
      <c r="E30" s="1">
        <v>750</v>
      </c>
      <c r="F30" s="1"/>
      <c r="G30" s="1"/>
      <c r="H30" s="1"/>
      <c r="I30" s="1"/>
      <c r="J30" s="1">
        <f t="shared" si="0"/>
        <v>0</v>
      </c>
      <c r="K30" s="1"/>
    </row>
    <row r="31" spans="1:11" ht="21" customHeight="1" x14ac:dyDescent="0.3">
      <c r="A31" s="1">
        <v>29</v>
      </c>
      <c r="B31" s="10">
        <v>46052</v>
      </c>
      <c r="C31" s="1" t="s">
        <v>85</v>
      </c>
      <c r="D31" s="1" t="s">
        <v>86</v>
      </c>
      <c r="E31" s="1">
        <v>750</v>
      </c>
      <c r="F31" s="1"/>
      <c r="G31" s="1"/>
      <c r="H31" s="1"/>
      <c r="I31" s="1"/>
      <c r="J31" s="1">
        <f t="shared" si="0"/>
        <v>0</v>
      </c>
      <c r="K31" s="1"/>
    </row>
    <row r="32" spans="1:11" ht="21" customHeight="1" x14ac:dyDescent="0.3">
      <c r="A32" s="1">
        <v>30</v>
      </c>
      <c r="B32" s="10">
        <v>46053</v>
      </c>
      <c r="C32" s="1" t="s">
        <v>85</v>
      </c>
      <c r="D32" s="1" t="s">
        <v>86</v>
      </c>
      <c r="E32" s="1">
        <v>750</v>
      </c>
      <c r="F32" s="1"/>
      <c r="G32" s="1"/>
      <c r="H32" s="1"/>
      <c r="I32" s="1"/>
      <c r="J32" s="1">
        <f t="shared" si="0"/>
        <v>0</v>
      </c>
      <c r="K32" s="1"/>
    </row>
    <row r="33" spans="1:11" ht="21" customHeight="1" x14ac:dyDescent="0.3">
      <c r="A33" s="1">
        <v>31</v>
      </c>
      <c r="B33" s="10">
        <v>46054</v>
      </c>
      <c r="C33" s="1" t="s">
        <v>85</v>
      </c>
      <c r="D33" s="1" t="s">
        <v>86</v>
      </c>
      <c r="E33" s="1">
        <v>750</v>
      </c>
      <c r="F33" s="1"/>
      <c r="G33" s="1"/>
      <c r="H33" s="1"/>
      <c r="I33" s="1"/>
      <c r="J33" s="1">
        <f t="shared" si="0"/>
        <v>0</v>
      </c>
      <c r="K33" s="1"/>
    </row>
    <row r="34" spans="1:11" ht="21" customHeight="1" x14ac:dyDescent="0.3">
      <c r="A34" s="1">
        <v>32</v>
      </c>
      <c r="B34" s="10">
        <v>46055</v>
      </c>
      <c r="C34" s="1" t="s">
        <v>85</v>
      </c>
      <c r="D34" s="1" t="s">
        <v>86</v>
      </c>
      <c r="E34" s="1">
        <v>750</v>
      </c>
      <c r="F34" s="1"/>
      <c r="G34" s="1"/>
      <c r="H34" s="1"/>
      <c r="I34" s="1"/>
      <c r="J34" s="1">
        <f t="shared" si="0"/>
        <v>0</v>
      </c>
      <c r="K34" s="1"/>
    </row>
    <row r="35" spans="1:11" ht="21" customHeight="1" x14ac:dyDescent="0.3">
      <c r="A35" s="1">
        <v>33</v>
      </c>
      <c r="B35" s="10">
        <v>46056</v>
      </c>
      <c r="C35" s="1" t="s">
        <v>85</v>
      </c>
      <c r="D35" s="1" t="s">
        <v>86</v>
      </c>
      <c r="E35" s="1">
        <v>750</v>
      </c>
      <c r="F35" s="1"/>
      <c r="G35" s="1"/>
      <c r="H35" s="1"/>
      <c r="I35" s="1"/>
      <c r="J35" s="1">
        <f t="shared" si="0"/>
        <v>0</v>
      </c>
      <c r="K35" s="1"/>
    </row>
    <row r="36" spans="1:11" ht="21" customHeight="1" x14ac:dyDescent="0.3">
      <c r="A36" s="1">
        <v>34</v>
      </c>
      <c r="B36" s="10">
        <v>46057</v>
      </c>
      <c r="C36" s="1" t="s">
        <v>85</v>
      </c>
      <c r="D36" s="1" t="s">
        <v>86</v>
      </c>
      <c r="E36" s="1">
        <v>750</v>
      </c>
      <c r="F36" s="1"/>
      <c r="G36" s="1"/>
      <c r="H36" s="1"/>
      <c r="I36" s="1"/>
      <c r="J36" s="1">
        <f t="shared" si="0"/>
        <v>0</v>
      </c>
      <c r="K36" s="1"/>
    </row>
    <row r="37" spans="1:11" ht="21" customHeight="1" x14ac:dyDescent="0.3">
      <c r="A37" s="1">
        <v>35</v>
      </c>
      <c r="B37" s="10">
        <v>46058</v>
      </c>
      <c r="C37" s="1" t="s">
        <v>85</v>
      </c>
      <c r="D37" s="1" t="s">
        <v>86</v>
      </c>
      <c r="E37" s="1">
        <v>750</v>
      </c>
      <c r="F37" s="1"/>
      <c r="G37" s="1"/>
      <c r="H37" s="1"/>
      <c r="I37" s="1"/>
      <c r="J37" s="1">
        <f t="shared" si="0"/>
        <v>0</v>
      </c>
      <c r="K37" s="1"/>
    </row>
    <row r="38" spans="1:11" ht="21" customHeight="1" x14ac:dyDescent="0.3">
      <c r="A38" s="1">
        <v>36</v>
      </c>
      <c r="B38" s="10">
        <v>46059</v>
      </c>
      <c r="C38" s="1" t="s">
        <v>85</v>
      </c>
      <c r="D38" s="1" t="s">
        <v>86</v>
      </c>
      <c r="E38" s="1">
        <v>750</v>
      </c>
      <c r="F38" s="1"/>
      <c r="G38" s="1"/>
      <c r="H38" s="1"/>
      <c r="I38" s="1"/>
      <c r="J38" s="1">
        <f t="shared" si="0"/>
        <v>0</v>
      </c>
      <c r="K38" s="1"/>
    </row>
    <row r="39" spans="1:11" ht="21" customHeight="1" x14ac:dyDescent="0.3">
      <c r="A39" s="1">
        <v>37</v>
      </c>
      <c r="B39" s="10">
        <v>46060</v>
      </c>
      <c r="C39" s="1" t="s">
        <v>85</v>
      </c>
      <c r="D39" s="1" t="s">
        <v>86</v>
      </c>
      <c r="E39" s="1">
        <v>750</v>
      </c>
      <c r="F39" s="1"/>
      <c r="G39" s="1"/>
      <c r="H39" s="1"/>
      <c r="I39" s="1"/>
      <c r="J39" s="1">
        <f t="shared" si="0"/>
        <v>0</v>
      </c>
      <c r="K39" s="1"/>
    </row>
    <row r="40" spans="1:11" ht="21" customHeight="1" x14ac:dyDescent="0.3">
      <c r="A40" s="1">
        <v>38</v>
      </c>
      <c r="B40" s="10">
        <v>46061</v>
      </c>
      <c r="C40" s="1" t="s">
        <v>85</v>
      </c>
      <c r="D40" s="1" t="s">
        <v>86</v>
      </c>
      <c r="E40" s="1">
        <v>750</v>
      </c>
      <c r="F40" s="1"/>
      <c r="G40" s="1"/>
      <c r="H40" s="1"/>
      <c r="I40" s="1"/>
      <c r="J40" s="1">
        <f t="shared" si="0"/>
        <v>0</v>
      </c>
      <c r="K40" s="1"/>
    </row>
    <row r="41" spans="1:11" ht="21" customHeight="1" x14ac:dyDescent="0.3">
      <c r="A41" s="1">
        <v>39</v>
      </c>
      <c r="B41" s="10">
        <v>46062</v>
      </c>
      <c r="C41" s="1" t="s">
        <v>85</v>
      </c>
      <c r="D41" s="1" t="s">
        <v>86</v>
      </c>
      <c r="E41" s="1">
        <v>750</v>
      </c>
      <c r="F41" s="1"/>
      <c r="G41" s="1"/>
      <c r="H41" s="1"/>
      <c r="I41" s="1"/>
      <c r="J41" s="1">
        <f t="shared" si="0"/>
        <v>0</v>
      </c>
      <c r="K41" s="1"/>
    </row>
    <row r="42" spans="1:11" ht="21" customHeight="1" x14ac:dyDescent="0.3">
      <c r="A42" s="1">
        <v>40</v>
      </c>
      <c r="B42" s="10">
        <v>46063</v>
      </c>
      <c r="C42" s="1" t="s">
        <v>85</v>
      </c>
      <c r="D42" s="1" t="s">
        <v>86</v>
      </c>
      <c r="E42" s="1">
        <v>750</v>
      </c>
      <c r="F42" s="1"/>
      <c r="G42" s="1"/>
      <c r="H42" s="1"/>
      <c r="I42" s="1"/>
      <c r="J42" s="1">
        <f t="shared" si="0"/>
        <v>0</v>
      </c>
      <c r="K42" s="1"/>
    </row>
    <row r="43" spans="1:11" ht="21" customHeight="1" x14ac:dyDescent="0.3">
      <c r="A43" s="1">
        <v>41</v>
      </c>
      <c r="B43" s="10">
        <v>46064</v>
      </c>
      <c r="C43" s="1" t="s">
        <v>85</v>
      </c>
      <c r="D43" s="1" t="s">
        <v>86</v>
      </c>
      <c r="E43" s="1">
        <v>750</v>
      </c>
      <c r="F43" s="1"/>
      <c r="G43" s="1"/>
      <c r="H43" s="1"/>
      <c r="I43" s="1"/>
      <c r="J43" s="1">
        <f t="shared" si="0"/>
        <v>0</v>
      </c>
      <c r="K43" s="1"/>
    </row>
    <row r="44" spans="1:11" ht="21" customHeight="1" x14ac:dyDescent="0.3">
      <c r="A44" s="1">
        <v>42</v>
      </c>
      <c r="B44" s="10">
        <v>46065</v>
      </c>
      <c r="C44" s="1" t="s">
        <v>85</v>
      </c>
      <c r="D44" s="1" t="s">
        <v>86</v>
      </c>
      <c r="E44" s="1">
        <v>750</v>
      </c>
      <c r="F44" s="1"/>
      <c r="G44" s="1"/>
      <c r="H44" s="1"/>
      <c r="I44" s="1"/>
      <c r="J44" s="1">
        <f t="shared" si="0"/>
        <v>0</v>
      </c>
      <c r="K44" s="1"/>
    </row>
    <row r="45" spans="1:11" ht="21" customHeight="1" x14ac:dyDescent="0.3">
      <c r="A45" s="1">
        <v>43</v>
      </c>
      <c r="B45" s="10">
        <v>46066</v>
      </c>
      <c r="C45" s="1" t="s">
        <v>85</v>
      </c>
      <c r="D45" s="1" t="s">
        <v>86</v>
      </c>
      <c r="E45" s="1">
        <v>750</v>
      </c>
      <c r="F45" s="1"/>
      <c r="G45" s="1"/>
      <c r="H45" s="1"/>
      <c r="I45" s="1"/>
      <c r="J45" s="1">
        <f t="shared" si="0"/>
        <v>0</v>
      </c>
      <c r="K45" s="1"/>
    </row>
    <row r="46" spans="1:11" ht="21" customHeight="1" x14ac:dyDescent="0.3">
      <c r="A46" s="1">
        <v>44</v>
      </c>
      <c r="B46" s="10">
        <v>46067</v>
      </c>
      <c r="C46" s="1" t="s">
        <v>85</v>
      </c>
      <c r="D46" s="1" t="s">
        <v>86</v>
      </c>
      <c r="E46" s="1">
        <v>750</v>
      </c>
      <c r="F46" s="1"/>
      <c r="G46" s="1"/>
      <c r="H46" s="1"/>
      <c r="I46" s="1"/>
      <c r="J46" s="1">
        <f t="shared" si="0"/>
        <v>0</v>
      </c>
      <c r="K46" s="1"/>
    </row>
    <row r="47" spans="1:11" ht="21" customHeight="1" x14ac:dyDescent="0.3">
      <c r="A47" s="1">
        <v>45</v>
      </c>
      <c r="B47" s="10">
        <v>46068</v>
      </c>
      <c r="C47" s="1" t="s">
        <v>85</v>
      </c>
      <c r="D47" s="1" t="s">
        <v>86</v>
      </c>
      <c r="E47" s="1">
        <v>750</v>
      </c>
      <c r="F47" s="1"/>
      <c r="G47" s="1"/>
      <c r="H47" s="1"/>
      <c r="I47" s="1"/>
      <c r="J47" s="1">
        <f t="shared" si="0"/>
        <v>0</v>
      </c>
      <c r="K47" s="1"/>
    </row>
    <row r="48" spans="1:11" ht="21" customHeight="1" x14ac:dyDescent="0.3">
      <c r="A48" s="1">
        <v>46</v>
      </c>
      <c r="B48" s="10">
        <v>46069</v>
      </c>
      <c r="C48" s="1" t="s">
        <v>85</v>
      </c>
      <c r="D48" s="1" t="s">
        <v>86</v>
      </c>
      <c r="E48" s="1">
        <v>750</v>
      </c>
      <c r="F48" s="1"/>
      <c r="G48" s="1"/>
      <c r="H48" s="1"/>
      <c r="I48" s="1"/>
      <c r="J48" s="1">
        <f t="shared" si="0"/>
        <v>0</v>
      </c>
      <c r="K48" s="1"/>
    </row>
    <row r="49" spans="1:11" ht="21" customHeight="1" x14ac:dyDescent="0.3">
      <c r="A49" s="1">
        <v>47</v>
      </c>
      <c r="B49" s="10">
        <v>46070</v>
      </c>
      <c r="C49" s="1" t="s">
        <v>85</v>
      </c>
      <c r="D49" s="1" t="s">
        <v>86</v>
      </c>
      <c r="E49" s="1">
        <v>750</v>
      </c>
      <c r="F49" s="1"/>
      <c r="G49" s="1"/>
      <c r="H49" s="1"/>
      <c r="I49" s="1"/>
      <c r="J49" s="1">
        <f t="shared" si="0"/>
        <v>0</v>
      </c>
      <c r="K49" s="1"/>
    </row>
    <row r="50" spans="1:11" ht="21" customHeight="1" x14ac:dyDescent="0.3">
      <c r="A50" s="1">
        <v>48</v>
      </c>
      <c r="B50" s="10">
        <v>46071</v>
      </c>
      <c r="C50" s="1" t="s">
        <v>85</v>
      </c>
      <c r="D50" s="1" t="s">
        <v>86</v>
      </c>
      <c r="E50" s="1">
        <v>750</v>
      </c>
      <c r="F50" s="1"/>
      <c r="G50" s="1"/>
      <c r="H50" s="1"/>
      <c r="I50" s="1"/>
      <c r="J50" s="1">
        <f t="shared" si="0"/>
        <v>0</v>
      </c>
      <c r="K50" s="1"/>
    </row>
    <row r="51" spans="1:11" ht="21" customHeight="1" x14ac:dyDescent="0.3">
      <c r="A51" s="1">
        <v>49</v>
      </c>
      <c r="B51" s="10">
        <v>46072</v>
      </c>
      <c r="C51" s="1" t="s">
        <v>85</v>
      </c>
      <c r="D51" s="1" t="s">
        <v>86</v>
      </c>
      <c r="E51" s="1">
        <v>750</v>
      </c>
      <c r="F51" s="1"/>
      <c r="G51" s="1"/>
      <c r="H51" s="1"/>
      <c r="I51" s="1"/>
      <c r="J51" s="1">
        <f t="shared" si="0"/>
        <v>0</v>
      </c>
      <c r="K51" s="1"/>
    </row>
    <row r="52" spans="1:11" ht="21" customHeight="1" x14ac:dyDescent="0.3">
      <c r="A52" s="1">
        <v>50</v>
      </c>
      <c r="B52" s="10">
        <v>46073</v>
      </c>
      <c r="C52" s="1" t="s">
        <v>85</v>
      </c>
      <c r="D52" s="1" t="s">
        <v>86</v>
      </c>
      <c r="E52" s="1">
        <v>750</v>
      </c>
      <c r="F52" s="1"/>
      <c r="G52" s="1"/>
      <c r="H52" s="1"/>
      <c r="I52" s="1"/>
      <c r="J52" s="1">
        <f t="shared" si="0"/>
        <v>0</v>
      </c>
      <c r="K52" s="1"/>
    </row>
    <row r="53" spans="1:11" ht="21" customHeight="1" x14ac:dyDescent="0.3">
      <c r="A53" s="1">
        <v>51</v>
      </c>
      <c r="B53" s="10">
        <v>46074</v>
      </c>
      <c r="C53" s="1" t="s">
        <v>85</v>
      </c>
      <c r="D53" s="1" t="s">
        <v>86</v>
      </c>
      <c r="E53" s="1">
        <v>750</v>
      </c>
      <c r="F53" s="1"/>
      <c r="G53" s="1"/>
      <c r="H53" s="1"/>
      <c r="I53" s="1"/>
      <c r="J53" s="1">
        <f t="shared" si="0"/>
        <v>0</v>
      </c>
      <c r="K53" s="1"/>
    </row>
    <row r="54" spans="1:11" ht="21" customHeight="1" x14ac:dyDescent="0.3">
      <c r="A54" s="1">
        <v>52</v>
      </c>
      <c r="B54" s="10">
        <v>46075</v>
      </c>
      <c r="C54" s="1" t="s">
        <v>85</v>
      </c>
      <c r="D54" s="1" t="s">
        <v>86</v>
      </c>
      <c r="E54" s="1">
        <v>750</v>
      </c>
      <c r="F54" s="1"/>
      <c r="G54" s="1"/>
      <c r="H54" s="1"/>
      <c r="I54" s="1"/>
      <c r="J54" s="1">
        <f t="shared" si="0"/>
        <v>0</v>
      </c>
      <c r="K54" s="1"/>
    </row>
    <row r="55" spans="1:11" ht="21" customHeight="1" x14ac:dyDescent="0.3">
      <c r="A55" s="1">
        <v>53</v>
      </c>
      <c r="B55" s="10">
        <v>46076</v>
      </c>
      <c r="C55" s="1" t="s">
        <v>85</v>
      </c>
      <c r="D55" s="1" t="s">
        <v>86</v>
      </c>
      <c r="E55" s="1">
        <v>750</v>
      </c>
      <c r="F55" s="1"/>
      <c r="G55" s="1"/>
      <c r="H55" s="1"/>
      <c r="I55" s="1"/>
      <c r="J55" s="1">
        <f t="shared" si="0"/>
        <v>0</v>
      </c>
      <c r="K55" s="1"/>
    </row>
    <row r="56" spans="1:11" ht="21" customHeight="1" x14ac:dyDescent="0.3">
      <c r="A56" s="1">
        <v>54</v>
      </c>
      <c r="B56" s="10">
        <v>46077</v>
      </c>
      <c r="C56" s="1" t="s">
        <v>85</v>
      </c>
      <c r="D56" s="1" t="s">
        <v>86</v>
      </c>
      <c r="E56" s="1">
        <v>750</v>
      </c>
      <c r="F56" s="1"/>
      <c r="G56" s="1"/>
      <c r="H56" s="1"/>
      <c r="I56" s="1"/>
      <c r="J56" s="1">
        <f t="shared" si="0"/>
        <v>0</v>
      </c>
      <c r="K56" s="1"/>
    </row>
    <row r="57" spans="1:11" ht="21" customHeight="1" x14ac:dyDescent="0.3">
      <c r="A57" s="1">
        <v>55</v>
      </c>
      <c r="B57" s="10">
        <v>46078</v>
      </c>
      <c r="C57" s="1" t="s">
        <v>85</v>
      </c>
      <c r="D57" s="1" t="s">
        <v>86</v>
      </c>
      <c r="E57" s="1">
        <v>750</v>
      </c>
      <c r="F57" s="1"/>
      <c r="G57" s="1"/>
      <c r="H57" s="1"/>
      <c r="I57" s="1"/>
      <c r="J57" s="1">
        <f t="shared" si="0"/>
        <v>0</v>
      </c>
      <c r="K57" s="1"/>
    </row>
    <row r="58" spans="1:11" ht="21" customHeight="1" x14ac:dyDescent="0.3">
      <c r="A58" s="1">
        <v>56</v>
      </c>
      <c r="B58" s="10">
        <v>46079</v>
      </c>
      <c r="C58" s="1" t="s">
        <v>85</v>
      </c>
      <c r="D58" s="1" t="s">
        <v>86</v>
      </c>
      <c r="E58" s="1">
        <v>750</v>
      </c>
      <c r="F58" s="1"/>
      <c r="G58" s="1"/>
      <c r="H58" s="1"/>
      <c r="I58" s="1"/>
      <c r="J58" s="1">
        <f t="shared" si="0"/>
        <v>0</v>
      </c>
      <c r="K58" s="1"/>
    </row>
    <row r="59" spans="1:11" ht="21" customHeight="1" x14ac:dyDescent="0.3">
      <c r="A59" s="1">
        <v>57</v>
      </c>
      <c r="B59" s="10">
        <v>46080</v>
      </c>
      <c r="C59" s="1" t="s">
        <v>85</v>
      </c>
      <c r="D59" s="1" t="s">
        <v>86</v>
      </c>
      <c r="E59" s="1">
        <v>750</v>
      </c>
      <c r="F59" s="1"/>
      <c r="G59" s="1"/>
      <c r="H59" s="1"/>
      <c r="I59" s="1"/>
      <c r="J59" s="1">
        <f t="shared" si="0"/>
        <v>0</v>
      </c>
      <c r="K59" s="1"/>
    </row>
    <row r="60" spans="1:11" ht="21" customHeight="1" x14ac:dyDescent="0.3">
      <c r="A60" s="1">
        <v>58</v>
      </c>
      <c r="B60" s="10">
        <v>46081</v>
      </c>
      <c r="C60" s="1" t="s">
        <v>85</v>
      </c>
      <c r="D60" s="1" t="s">
        <v>86</v>
      </c>
      <c r="E60" s="1">
        <v>750</v>
      </c>
      <c r="F60" s="1"/>
      <c r="G60" s="1"/>
      <c r="H60" s="1"/>
      <c r="I60" s="1"/>
      <c r="J60" s="1">
        <f t="shared" si="0"/>
        <v>0</v>
      </c>
      <c r="K60" s="1"/>
    </row>
    <row r="61" spans="1:11" ht="21" customHeight="1" x14ac:dyDescent="0.3">
      <c r="A61" s="1">
        <v>59</v>
      </c>
      <c r="B61" s="10">
        <v>46082</v>
      </c>
      <c r="C61" s="1" t="s">
        <v>85</v>
      </c>
      <c r="D61" s="1" t="s">
        <v>86</v>
      </c>
      <c r="E61" s="1">
        <v>750</v>
      </c>
      <c r="F61" s="1"/>
      <c r="G61" s="1"/>
      <c r="H61" s="1"/>
      <c r="I61" s="1"/>
      <c r="J61" s="1">
        <f t="shared" si="0"/>
        <v>0</v>
      </c>
      <c r="K61" s="1"/>
    </row>
    <row r="62" spans="1:11" ht="21" customHeight="1" x14ac:dyDescent="0.3">
      <c r="A62" s="1">
        <v>60</v>
      </c>
      <c r="B62" s="10">
        <v>46083</v>
      </c>
      <c r="C62" s="1" t="s">
        <v>85</v>
      </c>
      <c r="D62" s="1" t="s">
        <v>86</v>
      </c>
      <c r="E62" s="1">
        <v>750</v>
      </c>
      <c r="F62" s="1"/>
      <c r="G62" s="1"/>
      <c r="H62" s="1"/>
      <c r="I62" s="1"/>
      <c r="J62" s="1">
        <f t="shared" si="0"/>
        <v>0</v>
      </c>
      <c r="K62" s="1"/>
    </row>
    <row r="63" spans="1:11" ht="21" customHeight="1" x14ac:dyDescent="0.3">
      <c r="A63" s="1">
        <v>61</v>
      </c>
      <c r="B63" s="10">
        <v>46084</v>
      </c>
      <c r="C63" s="1" t="s">
        <v>85</v>
      </c>
      <c r="D63" s="1" t="s">
        <v>86</v>
      </c>
      <c r="E63" s="1">
        <v>750</v>
      </c>
      <c r="F63" s="1"/>
      <c r="G63" s="1"/>
      <c r="H63" s="1"/>
      <c r="I63" s="1"/>
      <c r="J63" s="1">
        <f t="shared" si="0"/>
        <v>0</v>
      </c>
      <c r="K63" s="1"/>
    </row>
    <row r="64" spans="1:11" ht="21" customHeight="1" x14ac:dyDescent="0.3">
      <c r="A64" s="1">
        <v>62</v>
      </c>
      <c r="B64" s="10">
        <v>46085</v>
      </c>
      <c r="C64" s="1" t="s">
        <v>85</v>
      </c>
      <c r="D64" s="1" t="s">
        <v>86</v>
      </c>
      <c r="E64" s="1">
        <v>750</v>
      </c>
      <c r="F64" s="1"/>
      <c r="G64" s="1"/>
      <c r="H64" s="1"/>
      <c r="I64" s="1"/>
      <c r="J64" s="1">
        <f t="shared" si="0"/>
        <v>0</v>
      </c>
      <c r="K64" s="1"/>
    </row>
    <row r="65" spans="1:11" ht="21" customHeight="1" x14ac:dyDescent="0.3">
      <c r="A65" s="1">
        <v>63</v>
      </c>
      <c r="B65" s="10">
        <v>46086</v>
      </c>
      <c r="C65" s="1" t="s">
        <v>85</v>
      </c>
      <c r="D65" s="1" t="s">
        <v>86</v>
      </c>
      <c r="E65" s="1">
        <v>750</v>
      </c>
      <c r="F65" s="1"/>
      <c r="G65" s="1"/>
      <c r="H65" s="1"/>
      <c r="I65" s="1"/>
      <c r="J65" s="1">
        <f t="shared" si="0"/>
        <v>0</v>
      </c>
      <c r="K65" s="1"/>
    </row>
    <row r="66" spans="1:11" ht="21" customHeight="1" x14ac:dyDescent="0.3">
      <c r="A66" s="1">
        <v>64</v>
      </c>
      <c r="B66" s="10">
        <v>46087</v>
      </c>
      <c r="C66" s="1" t="s">
        <v>85</v>
      </c>
      <c r="D66" s="1" t="s">
        <v>86</v>
      </c>
      <c r="E66" s="1">
        <v>750</v>
      </c>
      <c r="F66" s="1"/>
      <c r="G66" s="1"/>
      <c r="H66" s="1"/>
      <c r="I66" s="1"/>
      <c r="J66" s="1">
        <f t="shared" si="0"/>
        <v>0</v>
      </c>
      <c r="K66" s="1"/>
    </row>
    <row r="67" spans="1:11" ht="21" customHeight="1" x14ac:dyDescent="0.3">
      <c r="A67" s="1">
        <v>65</v>
      </c>
      <c r="B67" s="10">
        <v>46088</v>
      </c>
      <c r="C67" s="1" t="s">
        <v>85</v>
      </c>
      <c r="D67" s="1" t="s">
        <v>86</v>
      </c>
      <c r="E67" s="1">
        <v>750</v>
      </c>
      <c r="F67" s="1"/>
      <c r="G67" s="1"/>
      <c r="H67" s="1"/>
      <c r="I67" s="1"/>
      <c r="J67" s="1">
        <f t="shared" si="0"/>
        <v>0</v>
      </c>
      <c r="K67" s="1"/>
    </row>
    <row r="68" spans="1:11" ht="21" customHeight="1" x14ac:dyDescent="0.3">
      <c r="A68" s="1">
        <v>66</v>
      </c>
      <c r="B68" s="10">
        <v>46089</v>
      </c>
      <c r="C68" s="1" t="s">
        <v>85</v>
      </c>
      <c r="D68" s="1" t="s">
        <v>86</v>
      </c>
      <c r="E68" s="1">
        <v>750</v>
      </c>
      <c r="F68" s="1"/>
      <c r="G68" s="1"/>
      <c r="H68" s="1"/>
      <c r="I68" s="1"/>
      <c r="J68" s="1">
        <f t="shared" ref="J68:J131" si="1">E68*F68-G68-H68+I68</f>
        <v>0</v>
      </c>
      <c r="K68" s="1"/>
    </row>
    <row r="69" spans="1:11" ht="21" customHeight="1" x14ac:dyDescent="0.3">
      <c r="A69" s="1">
        <v>67</v>
      </c>
      <c r="B69" s="10">
        <v>46090</v>
      </c>
      <c r="C69" s="1" t="s">
        <v>85</v>
      </c>
      <c r="D69" s="1" t="s">
        <v>86</v>
      </c>
      <c r="E69" s="1">
        <v>750</v>
      </c>
      <c r="F69" s="1"/>
      <c r="G69" s="1"/>
      <c r="H69" s="1"/>
      <c r="I69" s="1"/>
      <c r="J69" s="1">
        <f t="shared" si="1"/>
        <v>0</v>
      </c>
      <c r="K69" s="1"/>
    </row>
    <row r="70" spans="1:11" ht="21" customHeight="1" x14ac:dyDescent="0.3">
      <c r="A70" s="1">
        <v>68</v>
      </c>
      <c r="B70" s="10">
        <v>46091</v>
      </c>
      <c r="C70" s="1" t="s">
        <v>85</v>
      </c>
      <c r="D70" s="1" t="s">
        <v>86</v>
      </c>
      <c r="E70" s="1">
        <v>750</v>
      </c>
      <c r="F70" s="1"/>
      <c r="G70" s="1"/>
      <c r="H70" s="1"/>
      <c r="I70" s="1"/>
      <c r="J70" s="1">
        <f t="shared" si="1"/>
        <v>0</v>
      </c>
      <c r="K70" s="1"/>
    </row>
    <row r="71" spans="1:11" ht="21" customHeight="1" x14ac:dyDescent="0.3">
      <c r="A71" s="1">
        <v>69</v>
      </c>
      <c r="B71" s="10">
        <v>46092</v>
      </c>
      <c r="C71" s="1" t="s">
        <v>85</v>
      </c>
      <c r="D71" s="1" t="s">
        <v>86</v>
      </c>
      <c r="E71" s="1">
        <v>750</v>
      </c>
      <c r="F71" s="1"/>
      <c r="G71" s="1"/>
      <c r="H71" s="1"/>
      <c r="I71" s="1"/>
      <c r="J71" s="1">
        <f t="shared" si="1"/>
        <v>0</v>
      </c>
      <c r="K71" s="1"/>
    </row>
    <row r="72" spans="1:11" ht="21" customHeight="1" x14ac:dyDescent="0.3">
      <c r="A72" s="1">
        <v>70</v>
      </c>
      <c r="B72" s="10">
        <v>46093</v>
      </c>
      <c r="C72" s="1" t="s">
        <v>85</v>
      </c>
      <c r="D72" s="1" t="s">
        <v>86</v>
      </c>
      <c r="E72" s="1">
        <v>750</v>
      </c>
      <c r="F72" s="1"/>
      <c r="G72" s="1"/>
      <c r="H72" s="1"/>
      <c r="I72" s="1"/>
      <c r="J72" s="1">
        <f t="shared" si="1"/>
        <v>0</v>
      </c>
      <c r="K72" s="1"/>
    </row>
    <row r="73" spans="1:11" ht="21" customHeight="1" x14ac:dyDescent="0.3">
      <c r="A73" s="1">
        <v>71</v>
      </c>
      <c r="B73" s="10">
        <v>46094</v>
      </c>
      <c r="C73" s="1" t="s">
        <v>85</v>
      </c>
      <c r="D73" s="1" t="s">
        <v>86</v>
      </c>
      <c r="E73" s="1">
        <v>750</v>
      </c>
      <c r="F73" s="1"/>
      <c r="G73" s="1"/>
      <c r="H73" s="1"/>
      <c r="I73" s="1"/>
      <c r="J73" s="1">
        <f t="shared" si="1"/>
        <v>0</v>
      </c>
      <c r="K73" s="1"/>
    </row>
    <row r="74" spans="1:11" ht="21" customHeight="1" x14ac:dyDescent="0.3">
      <c r="A74" s="1">
        <v>72</v>
      </c>
      <c r="B74" s="10">
        <v>46095</v>
      </c>
      <c r="C74" s="1" t="s">
        <v>85</v>
      </c>
      <c r="D74" s="1" t="s">
        <v>86</v>
      </c>
      <c r="E74" s="1">
        <v>750</v>
      </c>
      <c r="F74" s="1"/>
      <c r="G74" s="1"/>
      <c r="H74" s="1"/>
      <c r="I74" s="1"/>
      <c r="J74" s="1">
        <f t="shared" si="1"/>
        <v>0</v>
      </c>
      <c r="K74" s="1"/>
    </row>
    <row r="75" spans="1:11" ht="21" customHeight="1" x14ac:dyDescent="0.3">
      <c r="A75" s="1">
        <v>73</v>
      </c>
      <c r="B75" s="10">
        <v>46096</v>
      </c>
      <c r="C75" s="1" t="s">
        <v>85</v>
      </c>
      <c r="D75" s="1" t="s">
        <v>86</v>
      </c>
      <c r="E75" s="1">
        <v>750</v>
      </c>
      <c r="F75" s="1"/>
      <c r="G75" s="1"/>
      <c r="H75" s="1"/>
      <c r="I75" s="1"/>
      <c r="J75" s="1">
        <f t="shared" si="1"/>
        <v>0</v>
      </c>
      <c r="K75" s="1"/>
    </row>
    <row r="76" spans="1:11" ht="21" customHeight="1" x14ac:dyDescent="0.3">
      <c r="A76" s="1">
        <v>74</v>
      </c>
      <c r="B76" s="10">
        <v>46097</v>
      </c>
      <c r="C76" s="1" t="s">
        <v>85</v>
      </c>
      <c r="D76" s="1" t="s">
        <v>86</v>
      </c>
      <c r="E76" s="1">
        <v>750</v>
      </c>
      <c r="F76" s="1"/>
      <c r="G76" s="1"/>
      <c r="H76" s="1"/>
      <c r="I76" s="1"/>
      <c r="J76" s="1">
        <f t="shared" si="1"/>
        <v>0</v>
      </c>
      <c r="K76" s="1"/>
    </row>
    <row r="77" spans="1:11" ht="21" customHeight="1" x14ac:dyDescent="0.3">
      <c r="A77" s="1">
        <v>75</v>
      </c>
      <c r="B77" s="10">
        <v>46098</v>
      </c>
      <c r="C77" s="1" t="s">
        <v>85</v>
      </c>
      <c r="D77" s="1" t="s">
        <v>86</v>
      </c>
      <c r="E77" s="1">
        <v>750</v>
      </c>
      <c r="F77" s="1"/>
      <c r="G77" s="1"/>
      <c r="H77" s="1"/>
      <c r="I77" s="1"/>
      <c r="J77" s="1">
        <f t="shared" si="1"/>
        <v>0</v>
      </c>
      <c r="K77" s="1"/>
    </row>
    <row r="78" spans="1:11" ht="21" customHeight="1" x14ac:dyDescent="0.3">
      <c r="A78" s="1">
        <v>76</v>
      </c>
      <c r="B78" s="10">
        <v>46099</v>
      </c>
      <c r="C78" s="1" t="s">
        <v>85</v>
      </c>
      <c r="D78" s="1" t="s">
        <v>86</v>
      </c>
      <c r="E78" s="1">
        <v>750</v>
      </c>
      <c r="F78" s="1"/>
      <c r="G78" s="1"/>
      <c r="H78" s="1"/>
      <c r="I78" s="1"/>
      <c r="J78" s="1">
        <f t="shared" si="1"/>
        <v>0</v>
      </c>
      <c r="K78" s="1"/>
    </row>
    <row r="79" spans="1:11" ht="21" customHeight="1" x14ac:dyDescent="0.3">
      <c r="A79" s="1">
        <v>77</v>
      </c>
      <c r="B79" s="10">
        <v>46100</v>
      </c>
      <c r="C79" s="1" t="s">
        <v>85</v>
      </c>
      <c r="D79" s="1" t="s">
        <v>86</v>
      </c>
      <c r="E79" s="1">
        <v>750</v>
      </c>
      <c r="F79" s="1"/>
      <c r="G79" s="1"/>
      <c r="H79" s="1"/>
      <c r="I79" s="1"/>
      <c r="J79" s="1">
        <f t="shared" si="1"/>
        <v>0</v>
      </c>
      <c r="K79" s="1"/>
    </row>
    <row r="80" spans="1:11" ht="21" customHeight="1" x14ac:dyDescent="0.3">
      <c r="A80" s="1">
        <v>78</v>
      </c>
      <c r="B80" s="10">
        <v>46101</v>
      </c>
      <c r="C80" s="1" t="s">
        <v>85</v>
      </c>
      <c r="D80" s="1" t="s">
        <v>86</v>
      </c>
      <c r="E80" s="1">
        <v>750</v>
      </c>
      <c r="F80" s="1"/>
      <c r="G80" s="1"/>
      <c r="H80" s="1"/>
      <c r="I80" s="1"/>
      <c r="J80" s="1">
        <f t="shared" si="1"/>
        <v>0</v>
      </c>
      <c r="K80" s="1"/>
    </row>
    <row r="81" spans="1:11" ht="21" customHeight="1" x14ac:dyDescent="0.3">
      <c r="A81" s="1">
        <v>79</v>
      </c>
      <c r="B81" s="10">
        <v>46102</v>
      </c>
      <c r="C81" s="1" t="s">
        <v>85</v>
      </c>
      <c r="D81" s="1" t="s">
        <v>86</v>
      </c>
      <c r="E81" s="1">
        <v>750</v>
      </c>
      <c r="F81" s="1"/>
      <c r="G81" s="1"/>
      <c r="H81" s="1"/>
      <c r="I81" s="1"/>
      <c r="J81" s="1">
        <f t="shared" si="1"/>
        <v>0</v>
      </c>
      <c r="K81" s="1"/>
    </row>
    <row r="82" spans="1:11" ht="21" customHeight="1" x14ac:dyDescent="0.3">
      <c r="A82" s="1">
        <v>80</v>
      </c>
      <c r="B82" s="10">
        <v>46103</v>
      </c>
      <c r="C82" s="1" t="s">
        <v>85</v>
      </c>
      <c r="D82" s="1" t="s">
        <v>86</v>
      </c>
      <c r="E82" s="1">
        <v>750</v>
      </c>
      <c r="F82" s="1"/>
      <c r="G82" s="1"/>
      <c r="H82" s="1"/>
      <c r="I82" s="1"/>
      <c r="J82" s="1">
        <f t="shared" si="1"/>
        <v>0</v>
      </c>
      <c r="K82" s="1"/>
    </row>
    <row r="83" spans="1:11" ht="21" customHeight="1" x14ac:dyDescent="0.3">
      <c r="A83" s="1">
        <v>81</v>
      </c>
      <c r="B83" s="10">
        <v>46104</v>
      </c>
      <c r="C83" s="1" t="s">
        <v>85</v>
      </c>
      <c r="D83" s="1" t="s">
        <v>86</v>
      </c>
      <c r="E83" s="1">
        <v>750</v>
      </c>
      <c r="F83" s="1"/>
      <c r="G83" s="1"/>
      <c r="H83" s="1"/>
      <c r="I83" s="1"/>
      <c r="J83" s="1">
        <f t="shared" si="1"/>
        <v>0</v>
      </c>
      <c r="K83" s="1"/>
    </row>
    <row r="84" spans="1:11" ht="21" customHeight="1" x14ac:dyDescent="0.3">
      <c r="A84" s="1">
        <v>82</v>
      </c>
      <c r="B84" s="10">
        <v>46105</v>
      </c>
      <c r="C84" s="1" t="s">
        <v>85</v>
      </c>
      <c r="D84" s="1" t="s">
        <v>86</v>
      </c>
      <c r="E84" s="1">
        <v>750</v>
      </c>
      <c r="F84" s="1"/>
      <c r="G84" s="1"/>
      <c r="H84" s="1"/>
      <c r="I84" s="1"/>
      <c r="J84" s="1">
        <f t="shared" si="1"/>
        <v>0</v>
      </c>
      <c r="K84" s="1"/>
    </row>
    <row r="85" spans="1:11" ht="21" customHeight="1" x14ac:dyDescent="0.3">
      <c r="A85" s="1">
        <v>83</v>
      </c>
      <c r="B85" s="10">
        <v>46106</v>
      </c>
      <c r="C85" s="1" t="s">
        <v>85</v>
      </c>
      <c r="D85" s="1" t="s">
        <v>86</v>
      </c>
      <c r="E85" s="1">
        <v>750</v>
      </c>
      <c r="F85" s="1"/>
      <c r="G85" s="1"/>
      <c r="H85" s="1"/>
      <c r="I85" s="1"/>
      <c r="J85" s="1">
        <f t="shared" si="1"/>
        <v>0</v>
      </c>
      <c r="K85" s="1"/>
    </row>
    <row r="86" spans="1:11" ht="21" customHeight="1" x14ac:dyDescent="0.3">
      <c r="A86" s="1">
        <v>84</v>
      </c>
      <c r="B86" s="10">
        <v>46107</v>
      </c>
      <c r="C86" s="1" t="s">
        <v>85</v>
      </c>
      <c r="D86" s="1" t="s">
        <v>86</v>
      </c>
      <c r="E86" s="1">
        <v>750</v>
      </c>
      <c r="F86" s="1"/>
      <c r="G86" s="1"/>
      <c r="H86" s="1"/>
      <c r="I86" s="1"/>
      <c r="J86" s="1">
        <f t="shared" si="1"/>
        <v>0</v>
      </c>
      <c r="K86" s="1"/>
    </row>
    <row r="87" spans="1:11" ht="21" customHeight="1" x14ac:dyDescent="0.3">
      <c r="A87" s="1">
        <v>85</v>
      </c>
      <c r="B87" s="10">
        <v>46108</v>
      </c>
      <c r="C87" s="1" t="s">
        <v>85</v>
      </c>
      <c r="D87" s="1" t="s">
        <v>86</v>
      </c>
      <c r="E87" s="1">
        <v>750</v>
      </c>
      <c r="F87" s="1"/>
      <c r="G87" s="1"/>
      <c r="H87" s="1"/>
      <c r="I87" s="1"/>
      <c r="J87" s="1">
        <f t="shared" si="1"/>
        <v>0</v>
      </c>
      <c r="K87" s="1"/>
    </row>
    <row r="88" spans="1:11" ht="21" customHeight="1" x14ac:dyDescent="0.3">
      <c r="A88" s="1">
        <v>86</v>
      </c>
      <c r="B88" s="10">
        <v>46109</v>
      </c>
      <c r="C88" s="1" t="s">
        <v>85</v>
      </c>
      <c r="D88" s="1" t="s">
        <v>86</v>
      </c>
      <c r="E88" s="1">
        <v>750</v>
      </c>
      <c r="F88" s="1"/>
      <c r="G88" s="1"/>
      <c r="H88" s="1"/>
      <c r="I88" s="1"/>
      <c r="J88" s="1">
        <f t="shared" si="1"/>
        <v>0</v>
      </c>
      <c r="K88" s="1"/>
    </row>
    <row r="89" spans="1:11" ht="21" customHeight="1" x14ac:dyDescent="0.3">
      <c r="A89" s="1">
        <v>87</v>
      </c>
      <c r="B89" s="10">
        <v>46110</v>
      </c>
      <c r="C89" s="1" t="s">
        <v>85</v>
      </c>
      <c r="D89" s="1" t="s">
        <v>86</v>
      </c>
      <c r="E89" s="1">
        <v>750</v>
      </c>
      <c r="F89" s="1"/>
      <c r="G89" s="1"/>
      <c r="H89" s="1"/>
      <c r="I89" s="1"/>
      <c r="J89" s="1">
        <f t="shared" si="1"/>
        <v>0</v>
      </c>
      <c r="K89" s="1"/>
    </row>
    <row r="90" spans="1:11" ht="21" customHeight="1" x14ac:dyDescent="0.3">
      <c r="A90" s="1">
        <v>88</v>
      </c>
      <c r="B90" s="10">
        <v>46111</v>
      </c>
      <c r="C90" s="1" t="s">
        <v>85</v>
      </c>
      <c r="D90" s="1" t="s">
        <v>86</v>
      </c>
      <c r="E90" s="1">
        <v>750</v>
      </c>
      <c r="F90" s="1"/>
      <c r="G90" s="1"/>
      <c r="H90" s="1"/>
      <c r="I90" s="1"/>
      <c r="J90" s="1">
        <f t="shared" si="1"/>
        <v>0</v>
      </c>
      <c r="K90" s="1"/>
    </row>
    <row r="91" spans="1:11" ht="21" customHeight="1" x14ac:dyDescent="0.3">
      <c r="A91" s="1">
        <v>89</v>
      </c>
      <c r="B91" s="10">
        <v>46112</v>
      </c>
      <c r="C91" s="1" t="s">
        <v>85</v>
      </c>
      <c r="D91" s="1" t="s">
        <v>86</v>
      </c>
      <c r="E91" s="1">
        <v>750</v>
      </c>
      <c r="F91" s="1"/>
      <c r="G91" s="1"/>
      <c r="H91" s="1"/>
      <c r="I91" s="1"/>
      <c r="J91" s="1">
        <f t="shared" si="1"/>
        <v>0</v>
      </c>
      <c r="K91" s="1"/>
    </row>
    <row r="92" spans="1:11" ht="21" customHeight="1" x14ac:dyDescent="0.3">
      <c r="A92" s="1">
        <v>90</v>
      </c>
      <c r="B92" s="10">
        <v>46113</v>
      </c>
      <c r="C92" s="1" t="s">
        <v>85</v>
      </c>
      <c r="D92" s="1" t="s">
        <v>86</v>
      </c>
      <c r="E92" s="1">
        <v>750</v>
      </c>
      <c r="F92" s="1"/>
      <c r="G92" s="1"/>
      <c r="H92" s="1"/>
      <c r="I92" s="1"/>
      <c r="J92" s="1">
        <f t="shared" si="1"/>
        <v>0</v>
      </c>
      <c r="K92" s="1"/>
    </row>
    <row r="93" spans="1:11" ht="21" customHeight="1" x14ac:dyDescent="0.3">
      <c r="A93" s="1">
        <v>91</v>
      </c>
      <c r="B93" s="10">
        <v>46114</v>
      </c>
      <c r="C93" s="1" t="s">
        <v>85</v>
      </c>
      <c r="D93" s="1" t="s">
        <v>86</v>
      </c>
      <c r="E93" s="1">
        <v>750</v>
      </c>
      <c r="F93" s="1"/>
      <c r="G93" s="1"/>
      <c r="H93" s="1"/>
      <c r="I93" s="1"/>
      <c r="J93" s="1">
        <f t="shared" si="1"/>
        <v>0</v>
      </c>
      <c r="K93" s="1"/>
    </row>
    <row r="94" spans="1:11" ht="21" customHeight="1" x14ac:dyDescent="0.3">
      <c r="A94" s="1">
        <v>92</v>
      </c>
      <c r="B94" s="10">
        <v>46115</v>
      </c>
      <c r="C94" s="1" t="s">
        <v>85</v>
      </c>
      <c r="D94" s="1" t="s">
        <v>86</v>
      </c>
      <c r="E94" s="1">
        <v>750</v>
      </c>
      <c r="F94" s="1"/>
      <c r="G94" s="1"/>
      <c r="H94" s="1"/>
      <c r="I94" s="1"/>
      <c r="J94" s="1">
        <f t="shared" si="1"/>
        <v>0</v>
      </c>
      <c r="K94" s="1"/>
    </row>
    <row r="95" spans="1:11" ht="21" customHeight="1" x14ac:dyDescent="0.3">
      <c r="A95" s="1">
        <v>93</v>
      </c>
      <c r="B95" s="10">
        <v>46116</v>
      </c>
      <c r="C95" s="1" t="s">
        <v>85</v>
      </c>
      <c r="D95" s="1" t="s">
        <v>86</v>
      </c>
      <c r="E95" s="1">
        <v>750</v>
      </c>
      <c r="F95" s="1"/>
      <c r="G95" s="1"/>
      <c r="H95" s="1"/>
      <c r="I95" s="1"/>
      <c r="J95" s="1">
        <f t="shared" si="1"/>
        <v>0</v>
      </c>
      <c r="K95" s="1"/>
    </row>
    <row r="96" spans="1:11" ht="21" customHeight="1" x14ac:dyDescent="0.3">
      <c r="A96" s="1">
        <v>94</v>
      </c>
      <c r="B96" s="10">
        <v>46117</v>
      </c>
      <c r="C96" s="1" t="s">
        <v>85</v>
      </c>
      <c r="D96" s="1" t="s">
        <v>86</v>
      </c>
      <c r="E96" s="1">
        <v>750</v>
      </c>
      <c r="F96" s="1"/>
      <c r="G96" s="1"/>
      <c r="H96" s="1"/>
      <c r="I96" s="1"/>
      <c r="J96" s="1">
        <f t="shared" si="1"/>
        <v>0</v>
      </c>
      <c r="K96" s="1"/>
    </row>
    <row r="97" spans="1:11" ht="21" customHeight="1" x14ac:dyDescent="0.3">
      <c r="A97" s="1">
        <v>95</v>
      </c>
      <c r="B97" s="10">
        <v>46118</v>
      </c>
      <c r="C97" s="1" t="s">
        <v>85</v>
      </c>
      <c r="D97" s="1" t="s">
        <v>86</v>
      </c>
      <c r="E97" s="1">
        <v>750</v>
      </c>
      <c r="F97" s="1"/>
      <c r="G97" s="1"/>
      <c r="H97" s="1"/>
      <c r="I97" s="1"/>
      <c r="J97" s="1">
        <f t="shared" si="1"/>
        <v>0</v>
      </c>
      <c r="K97" s="1"/>
    </row>
    <row r="98" spans="1:11" ht="21" customHeight="1" x14ac:dyDescent="0.3">
      <c r="A98" s="1">
        <v>96</v>
      </c>
      <c r="B98" s="10">
        <v>46119</v>
      </c>
      <c r="C98" s="1" t="s">
        <v>85</v>
      </c>
      <c r="D98" s="1" t="s">
        <v>86</v>
      </c>
      <c r="E98" s="1">
        <v>750</v>
      </c>
      <c r="F98" s="1"/>
      <c r="G98" s="1"/>
      <c r="H98" s="1"/>
      <c r="I98" s="1"/>
      <c r="J98" s="1">
        <f t="shared" si="1"/>
        <v>0</v>
      </c>
      <c r="K98" s="1"/>
    </row>
    <row r="99" spans="1:11" ht="21" customHeight="1" x14ac:dyDescent="0.3">
      <c r="A99" s="1">
        <v>97</v>
      </c>
      <c r="B99" s="10">
        <v>46120</v>
      </c>
      <c r="C99" s="1" t="s">
        <v>85</v>
      </c>
      <c r="D99" s="1" t="s">
        <v>86</v>
      </c>
      <c r="E99" s="1">
        <v>750</v>
      </c>
      <c r="F99" s="1"/>
      <c r="G99" s="1"/>
      <c r="H99" s="1"/>
      <c r="I99" s="1"/>
      <c r="J99" s="1">
        <f t="shared" si="1"/>
        <v>0</v>
      </c>
      <c r="K99" s="1"/>
    </row>
    <row r="100" spans="1:11" ht="21" customHeight="1" x14ac:dyDescent="0.3">
      <c r="A100" s="1">
        <v>98</v>
      </c>
      <c r="B100" s="10">
        <v>46121</v>
      </c>
      <c r="C100" s="1" t="s">
        <v>85</v>
      </c>
      <c r="D100" s="1" t="s">
        <v>86</v>
      </c>
      <c r="E100" s="1">
        <v>750</v>
      </c>
      <c r="F100" s="1"/>
      <c r="G100" s="1"/>
      <c r="H100" s="1"/>
      <c r="I100" s="1"/>
      <c r="J100" s="1">
        <f t="shared" si="1"/>
        <v>0</v>
      </c>
      <c r="K100" s="1"/>
    </row>
    <row r="101" spans="1:11" ht="21" customHeight="1" x14ac:dyDescent="0.3">
      <c r="A101" s="1">
        <v>99</v>
      </c>
      <c r="B101" s="10">
        <v>46122</v>
      </c>
      <c r="C101" s="1" t="s">
        <v>85</v>
      </c>
      <c r="D101" s="1" t="s">
        <v>86</v>
      </c>
      <c r="E101" s="1">
        <v>750</v>
      </c>
      <c r="F101" s="1"/>
      <c r="G101" s="1"/>
      <c r="H101" s="1"/>
      <c r="I101" s="1"/>
      <c r="J101" s="1">
        <f t="shared" si="1"/>
        <v>0</v>
      </c>
      <c r="K101" s="1"/>
    </row>
    <row r="102" spans="1:11" ht="21" customHeight="1" x14ac:dyDescent="0.3">
      <c r="A102" s="1">
        <v>100</v>
      </c>
      <c r="B102" s="10">
        <v>46123</v>
      </c>
      <c r="C102" s="1" t="s">
        <v>85</v>
      </c>
      <c r="D102" s="1" t="s">
        <v>86</v>
      </c>
      <c r="E102" s="1">
        <v>750</v>
      </c>
      <c r="F102" s="1"/>
      <c r="G102" s="1"/>
      <c r="H102" s="1"/>
      <c r="I102" s="1"/>
      <c r="J102" s="1">
        <f t="shared" si="1"/>
        <v>0</v>
      </c>
      <c r="K102" s="1"/>
    </row>
    <row r="103" spans="1:11" ht="21" customHeight="1" x14ac:dyDescent="0.3">
      <c r="A103" s="1">
        <v>101</v>
      </c>
      <c r="B103" s="10">
        <v>46124</v>
      </c>
      <c r="C103" s="1" t="s">
        <v>85</v>
      </c>
      <c r="D103" s="1" t="s">
        <v>86</v>
      </c>
      <c r="E103" s="1">
        <v>750</v>
      </c>
      <c r="F103" s="1"/>
      <c r="G103" s="1"/>
      <c r="H103" s="1"/>
      <c r="I103" s="1"/>
      <c r="J103" s="1">
        <f t="shared" si="1"/>
        <v>0</v>
      </c>
      <c r="K103" s="1"/>
    </row>
    <row r="104" spans="1:11" ht="21" customHeight="1" x14ac:dyDescent="0.3">
      <c r="A104" s="1">
        <v>102</v>
      </c>
      <c r="B104" s="10">
        <v>46125</v>
      </c>
      <c r="C104" s="1" t="s">
        <v>85</v>
      </c>
      <c r="D104" s="1" t="s">
        <v>86</v>
      </c>
      <c r="E104" s="1">
        <v>750</v>
      </c>
      <c r="F104" s="1"/>
      <c r="G104" s="1"/>
      <c r="H104" s="1"/>
      <c r="I104" s="1"/>
      <c r="J104" s="1">
        <f t="shared" si="1"/>
        <v>0</v>
      </c>
      <c r="K104" s="1"/>
    </row>
    <row r="105" spans="1:11" ht="21" customHeight="1" x14ac:dyDescent="0.3">
      <c r="A105" s="1">
        <v>103</v>
      </c>
      <c r="B105" s="10">
        <v>46126</v>
      </c>
      <c r="C105" s="1" t="s">
        <v>85</v>
      </c>
      <c r="D105" s="1" t="s">
        <v>86</v>
      </c>
      <c r="E105" s="1">
        <v>750</v>
      </c>
      <c r="F105" s="1"/>
      <c r="G105" s="1"/>
      <c r="H105" s="1"/>
      <c r="I105" s="1"/>
      <c r="J105" s="1">
        <f t="shared" si="1"/>
        <v>0</v>
      </c>
      <c r="K105" s="1"/>
    </row>
    <row r="106" spans="1:11" ht="21" customHeight="1" x14ac:dyDescent="0.3">
      <c r="A106" s="1">
        <v>104</v>
      </c>
      <c r="B106" s="10">
        <v>46127</v>
      </c>
      <c r="C106" s="1" t="s">
        <v>85</v>
      </c>
      <c r="D106" s="1" t="s">
        <v>86</v>
      </c>
      <c r="E106" s="1">
        <v>750</v>
      </c>
      <c r="F106" s="1"/>
      <c r="G106" s="1"/>
      <c r="H106" s="1"/>
      <c r="I106" s="1"/>
      <c r="J106" s="1">
        <f t="shared" si="1"/>
        <v>0</v>
      </c>
      <c r="K106" s="1"/>
    </row>
    <row r="107" spans="1:11" ht="21" customHeight="1" x14ac:dyDescent="0.3">
      <c r="A107" s="1">
        <v>105</v>
      </c>
      <c r="B107" s="10">
        <v>46128</v>
      </c>
      <c r="C107" s="1" t="s">
        <v>85</v>
      </c>
      <c r="D107" s="1" t="s">
        <v>86</v>
      </c>
      <c r="E107" s="1">
        <v>750</v>
      </c>
      <c r="F107" s="1"/>
      <c r="G107" s="1"/>
      <c r="H107" s="1"/>
      <c r="I107" s="1"/>
      <c r="J107" s="1">
        <f t="shared" si="1"/>
        <v>0</v>
      </c>
      <c r="K107" s="1"/>
    </row>
    <row r="108" spans="1:11" ht="21" customHeight="1" x14ac:dyDescent="0.3">
      <c r="A108" s="1">
        <v>106</v>
      </c>
      <c r="B108" s="10">
        <v>46129</v>
      </c>
      <c r="C108" s="1" t="s">
        <v>85</v>
      </c>
      <c r="D108" s="1" t="s">
        <v>86</v>
      </c>
      <c r="E108" s="1">
        <v>750</v>
      </c>
      <c r="F108" s="1"/>
      <c r="G108" s="1"/>
      <c r="H108" s="1"/>
      <c r="I108" s="1"/>
      <c r="J108" s="1">
        <f t="shared" si="1"/>
        <v>0</v>
      </c>
      <c r="K108" s="1"/>
    </row>
    <row r="109" spans="1:11" ht="21" customHeight="1" x14ac:dyDescent="0.3">
      <c r="A109" s="1">
        <v>107</v>
      </c>
      <c r="B109" s="10">
        <v>46130</v>
      </c>
      <c r="C109" s="1" t="s">
        <v>85</v>
      </c>
      <c r="D109" s="1" t="s">
        <v>86</v>
      </c>
      <c r="E109" s="1">
        <v>750</v>
      </c>
      <c r="F109" s="1"/>
      <c r="G109" s="1"/>
      <c r="H109" s="1"/>
      <c r="I109" s="1"/>
      <c r="J109" s="1">
        <f t="shared" si="1"/>
        <v>0</v>
      </c>
      <c r="K109" s="1"/>
    </row>
    <row r="110" spans="1:11" ht="21" customHeight="1" x14ac:dyDescent="0.3">
      <c r="A110" s="1">
        <v>108</v>
      </c>
      <c r="B110" s="10">
        <v>46131</v>
      </c>
      <c r="C110" s="1" t="s">
        <v>85</v>
      </c>
      <c r="D110" s="1" t="s">
        <v>86</v>
      </c>
      <c r="E110" s="1">
        <v>750</v>
      </c>
      <c r="F110" s="1"/>
      <c r="G110" s="1"/>
      <c r="H110" s="1"/>
      <c r="I110" s="1"/>
      <c r="J110" s="1">
        <f t="shared" si="1"/>
        <v>0</v>
      </c>
      <c r="K110" s="1"/>
    </row>
    <row r="111" spans="1:11" ht="21" customHeight="1" x14ac:dyDescent="0.3">
      <c r="A111" s="1">
        <v>109</v>
      </c>
      <c r="B111" s="10">
        <v>46132</v>
      </c>
      <c r="C111" s="1" t="s">
        <v>85</v>
      </c>
      <c r="D111" s="1" t="s">
        <v>86</v>
      </c>
      <c r="E111" s="1">
        <v>750</v>
      </c>
      <c r="F111" s="1"/>
      <c r="G111" s="1"/>
      <c r="H111" s="1"/>
      <c r="I111" s="1"/>
      <c r="J111" s="1">
        <f t="shared" si="1"/>
        <v>0</v>
      </c>
      <c r="K111" s="1"/>
    </row>
    <row r="112" spans="1:11" ht="21" customHeight="1" x14ac:dyDescent="0.3">
      <c r="A112" s="1">
        <v>110</v>
      </c>
      <c r="B112" s="10">
        <v>46133</v>
      </c>
      <c r="C112" s="1" t="s">
        <v>85</v>
      </c>
      <c r="D112" s="1" t="s">
        <v>86</v>
      </c>
      <c r="E112" s="1">
        <v>750</v>
      </c>
      <c r="F112" s="1"/>
      <c r="G112" s="1"/>
      <c r="H112" s="1"/>
      <c r="I112" s="1"/>
      <c r="J112" s="1">
        <f t="shared" si="1"/>
        <v>0</v>
      </c>
      <c r="K112" s="1"/>
    </row>
    <row r="113" spans="1:11" ht="21" customHeight="1" x14ac:dyDescent="0.3">
      <c r="A113" s="1">
        <v>111</v>
      </c>
      <c r="B113" s="10">
        <v>46134</v>
      </c>
      <c r="C113" s="1" t="s">
        <v>85</v>
      </c>
      <c r="D113" s="1" t="s">
        <v>86</v>
      </c>
      <c r="E113" s="1">
        <v>750</v>
      </c>
      <c r="F113" s="1"/>
      <c r="G113" s="1"/>
      <c r="H113" s="1"/>
      <c r="I113" s="1"/>
      <c r="J113" s="1">
        <f t="shared" si="1"/>
        <v>0</v>
      </c>
      <c r="K113" s="1"/>
    </row>
    <row r="114" spans="1:11" ht="21" customHeight="1" x14ac:dyDescent="0.3">
      <c r="A114" s="1">
        <v>112</v>
      </c>
      <c r="B114" s="10">
        <v>46135</v>
      </c>
      <c r="C114" s="1" t="s">
        <v>85</v>
      </c>
      <c r="D114" s="1" t="s">
        <v>86</v>
      </c>
      <c r="E114" s="1">
        <v>750</v>
      </c>
      <c r="F114" s="1"/>
      <c r="G114" s="1"/>
      <c r="H114" s="1"/>
      <c r="I114" s="1"/>
      <c r="J114" s="1">
        <f t="shared" si="1"/>
        <v>0</v>
      </c>
      <c r="K114" s="1"/>
    </row>
    <row r="115" spans="1:11" ht="21" customHeight="1" x14ac:dyDescent="0.3">
      <c r="A115" s="1">
        <v>113</v>
      </c>
      <c r="B115" s="10">
        <v>46136</v>
      </c>
      <c r="C115" s="1" t="s">
        <v>85</v>
      </c>
      <c r="D115" s="1" t="s">
        <v>86</v>
      </c>
      <c r="E115" s="1">
        <v>750</v>
      </c>
      <c r="F115" s="1"/>
      <c r="G115" s="1"/>
      <c r="H115" s="1"/>
      <c r="I115" s="1"/>
      <c r="J115" s="1">
        <f t="shared" si="1"/>
        <v>0</v>
      </c>
      <c r="K115" s="1"/>
    </row>
    <row r="116" spans="1:11" ht="21" customHeight="1" x14ac:dyDescent="0.3">
      <c r="A116" s="1">
        <v>114</v>
      </c>
      <c r="B116" s="10">
        <v>46137</v>
      </c>
      <c r="C116" s="1" t="s">
        <v>85</v>
      </c>
      <c r="D116" s="1" t="s">
        <v>86</v>
      </c>
      <c r="E116" s="1">
        <v>750</v>
      </c>
      <c r="F116" s="1"/>
      <c r="G116" s="1"/>
      <c r="H116" s="1"/>
      <c r="I116" s="1"/>
      <c r="J116" s="1">
        <f t="shared" si="1"/>
        <v>0</v>
      </c>
      <c r="K116" s="1"/>
    </row>
    <row r="117" spans="1:11" ht="21" customHeight="1" x14ac:dyDescent="0.3">
      <c r="A117" s="1">
        <v>115</v>
      </c>
      <c r="B117" s="10">
        <v>46138</v>
      </c>
      <c r="C117" s="1" t="s">
        <v>85</v>
      </c>
      <c r="D117" s="1" t="s">
        <v>86</v>
      </c>
      <c r="E117" s="1">
        <v>750</v>
      </c>
      <c r="F117" s="1"/>
      <c r="G117" s="1"/>
      <c r="H117" s="1"/>
      <c r="I117" s="1"/>
      <c r="J117" s="1">
        <f t="shared" si="1"/>
        <v>0</v>
      </c>
      <c r="K117" s="1"/>
    </row>
    <row r="118" spans="1:11" ht="21" customHeight="1" x14ac:dyDescent="0.3">
      <c r="A118" s="1">
        <v>116</v>
      </c>
      <c r="B118" s="10">
        <v>46139</v>
      </c>
      <c r="C118" s="1" t="s">
        <v>85</v>
      </c>
      <c r="D118" s="1" t="s">
        <v>86</v>
      </c>
      <c r="E118" s="1">
        <v>750</v>
      </c>
      <c r="F118" s="1"/>
      <c r="G118" s="1"/>
      <c r="H118" s="1"/>
      <c r="I118" s="1"/>
      <c r="J118" s="1">
        <f t="shared" si="1"/>
        <v>0</v>
      </c>
      <c r="K118" s="1"/>
    </row>
    <row r="119" spans="1:11" ht="21" customHeight="1" x14ac:dyDescent="0.3">
      <c r="A119" s="1">
        <v>117</v>
      </c>
      <c r="B119" s="10">
        <v>46140</v>
      </c>
      <c r="C119" s="1" t="s">
        <v>85</v>
      </c>
      <c r="D119" s="1" t="s">
        <v>86</v>
      </c>
      <c r="E119" s="1">
        <v>750</v>
      </c>
      <c r="F119" s="1"/>
      <c r="G119" s="1"/>
      <c r="H119" s="1"/>
      <c r="I119" s="1"/>
      <c r="J119" s="1">
        <f t="shared" si="1"/>
        <v>0</v>
      </c>
      <c r="K119" s="1"/>
    </row>
    <row r="120" spans="1:11" ht="21" customHeight="1" x14ac:dyDescent="0.3">
      <c r="A120" s="1">
        <v>118</v>
      </c>
      <c r="B120" s="10">
        <v>46141</v>
      </c>
      <c r="C120" s="1" t="s">
        <v>85</v>
      </c>
      <c r="D120" s="1" t="s">
        <v>86</v>
      </c>
      <c r="E120" s="1">
        <v>750</v>
      </c>
      <c r="F120" s="1"/>
      <c r="G120" s="1"/>
      <c r="H120" s="1"/>
      <c r="I120" s="1"/>
      <c r="J120" s="1">
        <f t="shared" si="1"/>
        <v>0</v>
      </c>
      <c r="K120" s="1"/>
    </row>
    <row r="121" spans="1:11" ht="21" customHeight="1" x14ac:dyDescent="0.3">
      <c r="A121" s="1">
        <v>119</v>
      </c>
      <c r="B121" s="10">
        <v>46142</v>
      </c>
      <c r="C121" s="1" t="s">
        <v>85</v>
      </c>
      <c r="D121" s="1" t="s">
        <v>86</v>
      </c>
      <c r="E121" s="1">
        <v>750</v>
      </c>
      <c r="F121" s="1"/>
      <c r="G121" s="1"/>
      <c r="H121" s="1"/>
      <c r="I121" s="1"/>
      <c r="J121" s="1">
        <f t="shared" si="1"/>
        <v>0</v>
      </c>
      <c r="K121" s="1"/>
    </row>
    <row r="122" spans="1:11" ht="21" customHeight="1" x14ac:dyDescent="0.3">
      <c r="A122" s="1">
        <v>120</v>
      </c>
      <c r="B122" s="10">
        <v>46143</v>
      </c>
      <c r="C122" s="1" t="s">
        <v>85</v>
      </c>
      <c r="D122" s="1" t="s">
        <v>86</v>
      </c>
      <c r="E122" s="1">
        <v>750</v>
      </c>
      <c r="F122" s="1"/>
      <c r="G122" s="1"/>
      <c r="H122" s="1"/>
      <c r="I122" s="1"/>
      <c r="J122" s="1">
        <f t="shared" si="1"/>
        <v>0</v>
      </c>
      <c r="K122" s="1"/>
    </row>
    <row r="123" spans="1:11" ht="21" customHeight="1" x14ac:dyDescent="0.3">
      <c r="A123" s="1">
        <v>121</v>
      </c>
      <c r="B123" s="10">
        <v>46144</v>
      </c>
      <c r="C123" s="1" t="s">
        <v>85</v>
      </c>
      <c r="D123" s="1" t="s">
        <v>86</v>
      </c>
      <c r="E123" s="1">
        <v>750</v>
      </c>
      <c r="F123" s="1"/>
      <c r="G123" s="1"/>
      <c r="H123" s="1"/>
      <c r="I123" s="1"/>
      <c r="J123" s="1">
        <f t="shared" si="1"/>
        <v>0</v>
      </c>
      <c r="K123" s="1"/>
    </row>
    <row r="124" spans="1:11" ht="21" customHeight="1" x14ac:dyDescent="0.3">
      <c r="A124" s="1">
        <v>122</v>
      </c>
      <c r="B124" s="10">
        <v>46145</v>
      </c>
      <c r="C124" s="1" t="s">
        <v>85</v>
      </c>
      <c r="D124" s="1" t="s">
        <v>86</v>
      </c>
      <c r="E124" s="1">
        <v>750</v>
      </c>
      <c r="F124" s="1"/>
      <c r="G124" s="1"/>
      <c r="H124" s="1"/>
      <c r="I124" s="1"/>
      <c r="J124" s="1">
        <f t="shared" si="1"/>
        <v>0</v>
      </c>
      <c r="K124" s="1"/>
    </row>
    <row r="125" spans="1:11" ht="21" customHeight="1" x14ac:dyDescent="0.3">
      <c r="A125" s="1">
        <v>123</v>
      </c>
      <c r="B125" s="10">
        <v>46146</v>
      </c>
      <c r="C125" s="1" t="s">
        <v>85</v>
      </c>
      <c r="D125" s="1" t="s">
        <v>86</v>
      </c>
      <c r="E125" s="1">
        <v>750</v>
      </c>
      <c r="F125" s="1"/>
      <c r="G125" s="1"/>
      <c r="H125" s="1"/>
      <c r="I125" s="1"/>
      <c r="J125" s="1">
        <f t="shared" si="1"/>
        <v>0</v>
      </c>
      <c r="K125" s="1"/>
    </row>
    <row r="126" spans="1:11" ht="21" customHeight="1" x14ac:dyDescent="0.3">
      <c r="A126" s="1">
        <v>124</v>
      </c>
      <c r="B126" s="10">
        <v>46147</v>
      </c>
      <c r="C126" s="1" t="s">
        <v>85</v>
      </c>
      <c r="D126" s="1" t="s">
        <v>86</v>
      </c>
      <c r="E126" s="1">
        <v>750</v>
      </c>
      <c r="F126" s="1"/>
      <c r="G126" s="1"/>
      <c r="H126" s="1"/>
      <c r="I126" s="1"/>
      <c r="J126" s="1">
        <f t="shared" si="1"/>
        <v>0</v>
      </c>
      <c r="K126" s="1"/>
    </row>
    <row r="127" spans="1:11" ht="21" customHeight="1" x14ac:dyDescent="0.3">
      <c r="A127" s="1">
        <v>125</v>
      </c>
      <c r="B127" s="10">
        <v>46148</v>
      </c>
      <c r="C127" s="1" t="s">
        <v>85</v>
      </c>
      <c r="D127" s="1" t="s">
        <v>86</v>
      </c>
      <c r="E127" s="1">
        <v>750</v>
      </c>
      <c r="F127" s="1"/>
      <c r="G127" s="1"/>
      <c r="H127" s="1"/>
      <c r="I127" s="1"/>
      <c r="J127" s="1">
        <f t="shared" si="1"/>
        <v>0</v>
      </c>
      <c r="K127" s="1"/>
    </row>
    <row r="128" spans="1:11" ht="21" customHeight="1" x14ac:dyDescent="0.3">
      <c r="A128" s="1">
        <v>126</v>
      </c>
      <c r="B128" s="10">
        <v>46149</v>
      </c>
      <c r="C128" s="1" t="s">
        <v>85</v>
      </c>
      <c r="D128" s="1" t="s">
        <v>86</v>
      </c>
      <c r="E128" s="1">
        <v>750</v>
      </c>
      <c r="F128" s="1"/>
      <c r="G128" s="1"/>
      <c r="H128" s="1"/>
      <c r="I128" s="1"/>
      <c r="J128" s="1">
        <f t="shared" si="1"/>
        <v>0</v>
      </c>
      <c r="K128" s="1"/>
    </row>
    <row r="129" spans="1:11" ht="21" customHeight="1" x14ac:dyDescent="0.3">
      <c r="A129" s="1">
        <v>127</v>
      </c>
      <c r="B129" s="10">
        <v>46150</v>
      </c>
      <c r="C129" s="1" t="s">
        <v>85</v>
      </c>
      <c r="D129" s="1" t="s">
        <v>86</v>
      </c>
      <c r="E129" s="1">
        <v>750</v>
      </c>
      <c r="F129" s="1"/>
      <c r="G129" s="1"/>
      <c r="H129" s="1"/>
      <c r="I129" s="1"/>
      <c r="J129" s="1">
        <f t="shared" si="1"/>
        <v>0</v>
      </c>
      <c r="K129" s="1"/>
    </row>
    <row r="130" spans="1:11" ht="21" customHeight="1" x14ac:dyDescent="0.3">
      <c r="A130" s="1">
        <v>128</v>
      </c>
      <c r="B130" s="10">
        <v>46151</v>
      </c>
      <c r="C130" s="1" t="s">
        <v>85</v>
      </c>
      <c r="D130" s="1" t="s">
        <v>86</v>
      </c>
      <c r="E130" s="1">
        <v>750</v>
      </c>
      <c r="F130" s="1"/>
      <c r="G130" s="1"/>
      <c r="H130" s="1"/>
      <c r="I130" s="1"/>
      <c r="J130" s="1">
        <f t="shared" si="1"/>
        <v>0</v>
      </c>
      <c r="K130" s="1"/>
    </row>
    <row r="131" spans="1:11" ht="21" customHeight="1" x14ac:dyDescent="0.3">
      <c r="A131" s="1">
        <v>129</v>
      </c>
      <c r="B131" s="10">
        <v>46152</v>
      </c>
      <c r="C131" s="1" t="s">
        <v>85</v>
      </c>
      <c r="D131" s="1" t="s">
        <v>86</v>
      </c>
      <c r="E131" s="1">
        <v>750</v>
      </c>
      <c r="F131" s="1"/>
      <c r="G131" s="1"/>
      <c r="H131" s="1"/>
      <c r="I131" s="1"/>
      <c r="J131" s="1">
        <f t="shared" si="1"/>
        <v>0</v>
      </c>
      <c r="K131" s="1"/>
    </row>
    <row r="132" spans="1:11" ht="21" customHeight="1" x14ac:dyDescent="0.3">
      <c r="A132" s="1">
        <v>130</v>
      </c>
      <c r="B132" s="10">
        <v>46153</v>
      </c>
      <c r="C132" s="1" t="s">
        <v>85</v>
      </c>
      <c r="D132" s="1" t="s">
        <v>86</v>
      </c>
      <c r="E132" s="1">
        <v>750</v>
      </c>
      <c r="F132" s="1"/>
      <c r="G132" s="1"/>
      <c r="H132" s="1"/>
      <c r="I132" s="1"/>
      <c r="J132" s="1">
        <f t="shared" ref="J132:J195" si="2">E132*F132-G132-H132+I132</f>
        <v>0</v>
      </c>
      <c r="K132" s="1"/>
    </row>
    <row r="133" spans="1:11" ht="21" customHeight="1" x14ac:dyDescent="0.3">
      <c r="A133" s="1">
        <v>131</v>
      </c>
      <c r="B133" s="10">
        <v>46154</v>
      </c>
      <c r="C133" s="1" t="s">
        <v>85</v>
      </c>
      <c r="D133" s="1" t="s">
        <v>86</v>
      </c>
      <c r="E133" s="1">
        <v>750</v>
      </c>
      <c r="F133" s="1"/>
      <c r="G133" s="1"/>
      <c r="H133" s="1"/>
      <c r="I133" s="1"/>
      <c r="J133" s="1">
        <f t="shared" si="2"/>
        <v>0</v>
      </c>
      <c r="K133" s="1"/>
    </row>
    <row r="134" spans="1:11" ht="21" customHeight="1" x14ac:dyDescent="0.3">
      <c r="A134" s="1">
        <v>132</v>
      </c>
      <c r="B134" s="10">
        <v>46155</v>
      </c>
      <c r="C134" s="1" t="s">
        <v>85</v>
      </c>
      <c r="D134" s="1" t="s">
        <v>86</v>
      </c>
      <c r="E134" s="1">
        <v>750</v>
      </c>
      <c r="F134" s="1"/>
      <c r="G134" s="1"/>
      <c r="H134" s="1"/>
      <c r="I134" s="1"/>
      <c r="J134" s="1">
        <f t="shared" si="2"/>
        <v>0</v>
      </c>
      <c r="K134" s="1"/>
    </row>
    <row r="135" spans="1:11" ht="21" customHeight="1" x14ac:dyDescent="0.3">
      <c r="A135" s="1">
        <v>133</v>
      </c>
      <c r="B135" s="10">
        <v>46156</v>
      </c>
      <c r="C135" s="1" t="s">
        <v>85</v>
      </c>
      <c r="D135" s="1" t="s">
        <v>86</v>
      </c>
      <c r="E135" s="1">
        <v>750</v>
      </c>
      <c r="F135" s="1"/>
      <c r="G135" s="1"/>
      <c r="H135" s="1"/>
      <c r="I135" s="1"/>
      <c r="J135" s="1">
        <f t="shared" si="2"/>
        <v>0</v>
      </c>
      <c r="K135" s="1"/>
    </row>
    <row r="136" spans="1:11" ht="21" customHeight="1" x14ac:dyDescent="0.3">
      <c r="A136" s="1">
        <v>134</v>
      </c>
      <c r="B136" s="10">
        <v>46157</v>
      </c>
      <c r="C136" s="1" t="s">
        <v>85</v>
      </c>
      <c r="D136" s="1" t="s">
        <v>86</v>
      </c>
      <c r="E136" s="1">
        <v>750</v>
      </c>
      <c r="F136" s="1"/>
      <c r="G136" s="1"/>
      <c r="H136" s="1"/>
      <c r="I136" s="1"/>
      <c r="J136" s="1">
        <f t="shared" si="2"/>
        <v>0</v>
      </c>
      <c r="K136" s="1"/>
    </row>
    <row r="137" spans="1:11" ht="21" customHeight="1" x14ac:dyDescent="0.3">
      <c r="A137" s="1">
        <v>135</v>
      </c>
      <c r="B137" s="10">
        <v>46158</v>
      </c>
      <c r="C137" s="1" t="s">
        <v>85</v>
      </c>
      <c r="D137" s="1" t="s">
        <v>86</v>
      </c>
      <c r="E137" s="1">
        <v>750</v>
      </c>
      <c r="F137" s="1"/>
      <c r="G137" s="1"/>
      <c r="H137" s="1"/>
      <c r="I137" s="1"/>
      <c r="J137" s="1">
        <f t="shared" si="2"/>
        <v>0</v>
      </c>
      <c r="K137" s="1"/>
    </row>
    <row r="138" spans="1:11" ht="21" customHeight="1" x14ac:dyDescent="0.3">
      <c r="A138" s="1">
        <v>136</v>
      </c>
      <c r="B138" s="10">
        <v>46159</v>
      </c>
      <c r="C138" s="1" t="s">
        <v>85</v>
      </c>
      <c r="D138" s="1" t="s">
        <v>86</v>
      </c>
      <c r="E138" s="1">
        <v>750</v>
      </c>
      <c r="F138" s="1"/>
      <c r="G138" s="1"/>
      <c r="H138" s="1"/>
      <c r="I138" s="1"/>
      <c r="J138" s="1">
        <f t="shared" si="2"/>
        <v>0</v>
      </c>
      <c r="K138" s="1"/>
    </row>
    <row r="139" spans="1:11" ht="21" customHeight="1" x14ac:dyDescent="0.3">
      <c r="A139" s="1">
        <v>137</v>
      </c>
      <c r="B139" s="10">
        <v>46160</v>
      </c>
      <c r="C139" s="1" t="s">
        <v>85</v>
      </c>
      <c r="D139" s="1" t="s">
        <v>86</v>
      </c>
      <c r="E139" s="1">
        <v>750</v>
      </c>
      <c r="F139" s="1"/>
      <c r="G139" s="1"/>
      <c r="H139" s="1"/>
      <c r="I139" s="1"/>
      <c r="J139" s="1">
        <f t="shared" si="2"/>
        <v>0</v>
      </c>
      <c r="K139" s="1"/>
    </row>
    <row r="140" spans="1:11" ht="21" customHeight="1" x14ac:dyDescent="0.3">
      <c r="A140" s="1">
        <v>138</v>
      </c>
      <c r="B140" s="10">
        <v>46161</v>
      </c>
      <c r="C140" s="1" t="s">
        <v>85</v>
      </c>
      <c r="D140" s="1" t="s">
        <v>86</v>
      </c>
      <c r="E140" s="1">
        <v>750</v>
      </c>
      <c r="F140" s="1"/>
      <c r="G140" s="1"/>
      <c r="H140" s="1"/>
      <c r="I140" s="1"/>
      <c r="J140" s="1">
        <f t="shared" si="2"/>
        <v>0</v>
      </c>
      <c r="K140" s="1"/>
    </row>
    <row r="141" spans="1:11" ht="21" customHeight="1" x14ac:dyDescent="0.3">
      <c r="A141" s="1">
        <v>139</v>
      </c>
      <c r="B141" s="10">
        <v>46162</v>
      </c>
      <c r="C141" s="1" t="s">
        <v>85</v>
      </c>
      <c r="D141" s="1" t="s">
        <v>86</v>
      </c>
      <c r="E141" s="1">
        <v>750</v>
      </c>
      <c r="F141" s="1"/>
      <c r="G141" s="1"/>
      <c r="H141" s="1"/>
      <c r="I141" s="1"/>
      <c r="J141" s="1">
        <f t="shared" si="2"/>
        <v>0</v>
      </c>
      <c r="K141" s="1"/>
    </row>
    <row r="142" spans="1:11" ht="21" customHeight="1" x14ac:dyDescent="0.3">
      <c r="A142" s="1">
        <v>140</v>
      </c>
      <c r="B142" s="10">
        <v>46163</v>
      </c>
      <c r="C142" s="1" t="s">
        <v>85</v>
      </c>
      <c r="D142" s="1" t="s">
        <v>86</v>
      </c>
      <c r="E142" s="1">
        <v>750</v>
      </c>
      <c r="F142" s="1"/>
      <c r="G142" s="1"/>
      <c r="H142" s="1"/>
      <c r="I142" s="1"/>
      <c r="J142" s="1">
        <f t="shared" si="2"/>
        <v>0</v>
      </c>
      <c r="K142" s="1"/>
    </row>
    <row r="143" spans="1:11" ht="21" customHeight="1" x14ac:dyDescent="0.3">
      <c r="A143" s="1">
        <v>141</v>
      </c>
      <c r="B143" s="10">
        <v>46164</v>
      </c>
      <c r="C143" s="1" t="s">
        <v>85</v>
      </c>
      <c r="D143" s="1" t="s">
        <v>86</v>
      </c>
      <c r="E143" s="1">
        <v>750</v>
      </c>
      <c r="F143" s="1"/>
      <c r="G143" s="1"/>
      <c r="H143" s="1"/>
      <c r="I143" s="1"/>
      <c r="J143" s="1">
        <f t="shared" si="2"/>
        <v>0</v>
      </c>
      <c r="K143" s="1"/>
    </row>
    <row r="144" spans="1:11" ht="21" customHeight="1" x14ac:dyDescent="0.3">
      <c r="A144" s="1">
        <v>142</v>
      </c>
      <c r="B144" s="10">
        <v>46165</v>
      </c>
      <c r="C144" s="1" t="s">
        <v>85</v>
      </c>
      <c r="D144" s="1" t="s">
        <v>86</v>
      </c>
      <c r="E144" s="1">
        <v>750</v>
      </c>
      <c r="F144" s="1"/>
      <c r="G144" s="1"/>
      <c r="H144" s="1"/>
      <c r="I144" s="1"/>
      <c r="J144" s="1">
        <f t="shared" si="2"/>
        <v>0</v>
      </c>
      <c r="K144" s="1"/>
    </row>
    <row r="145" spans="1:11" ht="21" customHeight="1" x14ac:dyDescent="0.3">
      <c r="A145" s="1">
        <v>143</v>
      </c>
      <c r="B145" s="10">
        <v>46166</v>
      </c>
      <c r="C145" s="1" t="s">
        <v>85</v>
      </c>
      <c r="D145" s="1" t="s">
        <v>86</v>
      </c>
      <c r="E145" s="1">
        <v>750</v>
      </c>
      <c r="F145" s="1"/>
      <c r="G145" s="1"/>
      <c r="H145" s="1"/>
      <c r="I145" s="1"/>
      <c r="J145" s="1">
        <f t="shared" si="2"/>
        <v>0</v>
      </c>
      <c r="K145" s="1"/>
    </row>
    <row r="146" spans="1:11" ht="21" customHeight="1" x14ac:dyDescent="0.3">
      <c r="A146" s="1">
        <v>144</v>
      </c>
      <c r="B146" s="10">
        <v>46167</v>
      </c>
      <c r="C146" s="1" t="s">
        <v>85</v>
      </c>
      <c r="D146" s="1" t="s">
        <v>86</v>
      </c>
      <c r="E146" s="1">
        <v>750</v>
      </c>
      <c r="F146" s="1"/>
      <c r="G146" s="1"/>
      <c r="H146" s="1"/>
      <c r="I146" s="1"/>
      <c r="J146" s="1">
        <f t="shared" si="2"/>
        <v>0</v>
      </c>
      <c r="K146" s="1"/>
    </row>
    <row r="147" spans="1:11" ht="21" customHeight="1" x14ac:dyDescent="0.3">
      <c r="A147" s="1">
        <v>145</v>
      </c>
      <c r="B147" s="10">
        <v>46168</v>
      </c>
      <c r="C147" s="1" t="s">
        <v>85</v>
      </c>
      <c r="D147" s="1" t="s">
        <v>86</v>
      </c>
      <c r="E147" s="1">
        <v>750</v>
      </c>
      <c r="F147" s="1"/>
      <c r="G147" s="1"/>
      <c r="H147" s="1"/>
      <c r="I147" s="1"/>
      <c r="J147" s="1">
        <f t="shared" si="2"/>
        <v>0</v>
      </c>
      <c r="K147" s="1"/>
    </row>
    <row r="148" spans="1:11" ht="21" customHeight="1" x14ac:dyDescent="0.3">
      <c r="A148" s="1">
        <v>146</v>
      </c>
      <c r="B148" s="10">
        <v>46169</v>
      </c>
      <c r="C148" s="1" t="s">
        <v>85</v>
      </c>
      <c r="D148" s="1" t="s">
        <v>86</v>
      </c>
      <c r="E148" s="1">
        <v>750</v>
      </c>
      <c r="F148" s="1"/>
      <c r="G148" s="1"/>
      <c r="H148" s="1"/>
      <c r="I148" s="1"/>
      <c r="J148" s="1">
        <f t="shared" si="2"/>
        <v>0</v>
      </c>
      <c r="K148" s="1"/>
    </row>
    <row r="149" spans="1:11" ht="21" customHeight="1" x14ac:dyDescent="0.3">
      <c r="A149" s="1">
        <v>147</v>
      </c>
      <c r="B149" s="10">
        <v>46170</v>
      </c>
      <c r="C149" s="1" t="s">
        <v>85</v>
      </c>
      <c r="D149" s="1" t="s">
        <v>86</v>
      </c>
      <c r="E149" s="1">
        <v>750</v>
      </c>
      <c r="F149" s="1"/>
      <c r="G149" s="1"/>
      <c r="H149" s="1"/>
      <c r="I149" s="1"/>
      <c r="J149" s="1">
        <f t="shared" si="2"/>
        <v>0</v>
      </c>
      <c r="K149" s="1"/>
    </row>
    <row r="150" spans="1:11" ht="21" customHeight="1" x14ac:dyDescent="0.3">
      <c r="A150" s="1">
        <v>148</v>
      </c>
      <c r="B150" s="10">
        <v>46171</v>
      </c>
      <c r="C150" s="1" t="s">
        <v>85</v>
      </c>
      <c r="D150" s="1" t="s">
        <v>86</v>
      </c>
      <c r="E150" s="1">
        <v>750</v>
      </c>
      <c r="F150" s="1"/>
      <c r="G150" s="1"/>
      <c r="H150" s="1"/>
      <c r="I150" s="1"/>
      <c r="J150" s="1">
        <f t="shared" si="2"/>
        <v>0</v>
      </c>
      <c r="K150" s="1"/>
    </row>
    <row r="151" spans="1:11" ht="21" customHeight="1" x14ac:dyDescent="0.3">
      <c r="A151" s="1">
        <v>149</v>
      </c>
      <c r="B151" s="10">
        <v>46172</v>
      </c>
      <c r="C151" s="1" t="s">
        <v>85</v>
      </c>
      <c r="D151" s="1" t="s">
        <v>86</v>
      </c>
      <c r="E151" s="1">
        <v>750</v>
      </c>
      <c r="F151" s="1"/>
      <c r="G151" s="1"/>
      <c r="H151" s="1"/>
      <c r="I151" s="1"/>
      <c r="J151" s="1">
        <f t="shared" si="2"/>
        <v>0</v>
      </c>
      <c r="K151" s="1"/>
    </row>
    <row r="152" spans="1:11" ht="21" customHeight="1" x14ac:dyDescent="0.3">
      <c r="A152" s="1">
        <v>150</v>
      </c>
      <c r="B152" s="10">
        <v>46173</v>
      </c>
      <c r="C152" s="1" t="s">
        <v>85</v>
      </c>
      <c r="D152" s="1" t="s">
        <v>86</v>
      </c>
      <c r="E152" s="1">
        <v>750</v>
      </c>
      <c r="F152" s="1"/>
      <c r="G152" s="1"/>
      <c r="H152" s="1"/>
      <c r="I152" s="1"/>
      <c r="J152" s="1">
        <f t="shared" si="2"/>
        <v>0</v>
      </c>
      <c r="K152" s="1"/>
    </row>
    <row r="153" spans="1:11" ht="21" customHeight="1" x14ac:dyDescent="0.3">
      <c r="A153" s="1">
        <v>151</v>
      </c>
      <c r="B153" s="10">
        <v>46174</v>
      </c>
      <c r="C153" s="1" t="s">
        <v>85</v>
      </c>
      <c r="D153" s="1" t="s">
        <v>86</v>
      </c>
      <c r="E153" s="1">
        <v>750</v>
      </c>
      <c r="F153" s="1"/>
      <c r="G153" s="1"/>
      <c r="H153" s="1"/>
      <c r="I153" s="1"/>
      <c r="J153" s="1">
        <f t="shared" si="2"/>
        <v>0</v>
      </c>
      <c r="K153" s="1"/>
    </row>
    <row r="154" spans="1:11" ht="21" customHeight="1" x14ac:dyDescent="0.3">
      <c r="A154" s="1">
        <v>152</v>
      </c>
      <c r="B154" s="10">
        <v>46175</v>
      </c>
      <c r="C154" s="1" t="s">
        <v>85</v>
      </c>
      <c r="D154" s="1" t="s">
        <v>86</v>
      </c>
      <c r="E154" s="1">
        <v>750</v>
      </c>
      <c r="F154" s="1"/>
      <c r="G154" s="1"/>
      <c r="H154" s="1"/>
      <c r="I154" s="1"/>
      <c r="J154" s="1">
        <f t="shared" si="2"/>
        <v>0</v>
      </c>
      <c r="K154" s="1"/>
    </row>
    <row r="155" spans="1:11" ht="21" customHeight="1" x14ac:dyDescent="0.3">
      <c r="A155" s="1">
        <v>153</v>
      </c>
      <c r="B155" s="10">
        <v>46176</v>
      </c>
      <c r="C155" s="1" t="s">
        <v>85</v>
      </c>
      <c r="D155" s="1" t="s">
        <v>86</v>
      </c>
      <c r="E155" s="1">
        <v>750</v>
      </c>
      <c r="F155" s="1"/>
      <c r="G155" s="1"/>
      <c r="H155" s="1"/>
      <c r="I155" s="1"/>
      <c r="J155" s="1">
        <f t="shared" si="2"/>
        <v>0</v>
      </c>
      <c r="K155" s="1"/>
    </row>
    <row r="156" spans="1:11" ht="21" customHeight="1" x14ac:dyDescent="0.3">
      <c r="A156" s="1">
        <v>154</v>
      </c>
      <c r="B156" s="10">
        <v>46177</v>
      </c>
      <c r="C156" s="1" t="s">
        <v>85</v>
      </c>
      <c r="D156" s="1" t="s">
        <v>86</v>
      </c>
      <c r="E156" s="1">
        <v>750</v>
      </c>
      <c r="F156" s="1"/>
      <c r="G156" s="1"/>
      <c r="H156" s="1"/>
      <c r="I156" s="1"/>
      <c r="J156" s="1">
        <f t="shared" si="2"/>
        <v>0</v>
      </c>
      <c r="K156" s="1"/>
    </row>
    <row r="157" spans="1:11" ht="21" customHeight="1" x14ac:dyDescent="0.3">
      <c r="A157" s="1">
        <v>155</v>
      </c>
      <c r="B157" s="10">
        <v>46178</v>
      </c>
      <c r="C157" s="1" t="s">
        <v>85</v>
      </c>
      <c r="D157" s="1" t="s">
        <v>86</v>
      </c>
      <c r="E157" s="1">
        <v>750</v>
      </c>
      <c r="F157" s="1"/>
      <c r="G157" s="1"/>
      <c r="H157" s="1"/>
      <c r="I157" s="1"/>
      <c r="J157" s="1">
        <f t="shared" si="2"/>
        <v>0</v>
      </c>
      <c r="K157" s="1"/>
    </row>
    <row r="158" spans="1:11" ht="21" customHeight="1" x14ac:dyDescent="0.3">
      <c r="A158" s="1">
        <v>156</v>
      </c>
      <c r="B158" s="10">
        <v>46179</v>
      </c>
      <c r="C158" s="1" t="s">
        <v>85</v>
      </c>
      <c r="D158" s="1" t="s">
        <v>86</v>
      </c>
      <c r="E158" s="1">
        <v>750</v>
      </c>
      <c r="F158" s="1"/>
      <c r="G158" s="1"/>
      <c r="H158" s="1"/>
      <c r="I158" s="1"/>
      <c r="J158" s="1">
        <f t="shared" si="2"/>
        <v>0</v>
      </c>
      <c r="K158" s="1"/>
    </row>
    <row r="159" spans="1:11" ht="21" customHeight="1" x14ac:dyDescent="0.3">
      <c r="A159" s="1">
        <v>157</v>
      </c>
      <c r="B159" s="10">
        <v>46180</v>
      </c>
      <c r="C159" s="1" t="s">
        <v>85</v>
      </c>
      <c r="D159" s="1" t="s">
        <v>86</v>
      </c>
      <c r="E159" s="1">
        <v>750</v>
      </c>
      <c r="F159" s="1"/>
      <c r="G159" s="1"/>
      <c r="H159" s="1"/>
      <c r="I159" s="1"/>
      <c r="J159" s="1">
        <f t="shared" si="2"/>
        <v>0</v>
      </c>
      <c r="K159" s="1"/>
    </row>
    <row r="160" spans="1:11" ht="21" customHeight="1" x14ac:dyDescent="0.3">
      <c r="A160" s="1">
        <v>158</v>
      </c>
      <c r="B160" s="10">
        <v>46181</v>
      </c>
      <c r="C160" s="1" t="s">
        <v>85</v>
      </c>
      <c r="D160" s="1" t="s">
        <v>86</v>
      </c>
      <c r="E160" s="1">
        <v>750</v>
      </c>
      <c r="F160" s="1"/>
      <c r="G160" s="1"/>
      <c r="H160" s="1"/>
      <c r="I160" s="1"/>
      <c r="J160" s="1">
        <f t="shared" si="2"/>
        <v>0</v>
      </c>
      <c r="K160" s="1"/>
    </row>
    <row r="161" spans="1:11" ht="21" customHeight="1" x14ac:dyDescent="0.3">
      <c r="A161" s="1">
        <v>159</v>
      </c>
      <c r="B161" s="10">
        <v>46182</v>
      </c>
      <c r="C161" s="1" t="s">
        <v>85</v>
      </c>
      <c r="D161" s="1" t="s">
        <v>86</v>
      </c>
      <c r="E161" s="1">
        <v>750</v>
      </c>
      <c r="F161" s="1"/>
      <c r="G161" s="1"/>
      <c r="H161" s="1"/>
      <c r="I161" s="1"/>
      <c r="J161" s="1">
        <f t="shared" si="2"/>
        <v>0</v>
      </c>
      <c r="K161" s="1"/>
    </row>
    <row r="162" spans="1:11" ht="21" customHeight="1" x14ac:dyDescent="0.3">
      <c r="A162" s="1">
        <v>160</v>
      </c>
      <c r="B162" s="10">
        <v>46183</v>
      </c>
      <c r="C162" s="1" t="s">
        <v>85</v>
      </c>
      <c r="D162" s="1" t="s">
        <v>86</v>
      </c>
      <c r="E162" s="1">
        <v>750</v>
      </c>
      <c r="F162" s="1"/>
      <c r="G162" s="1"/>
      <c r="H162" s="1"/>
      <c r="I162" s="1"/>
      <c r="J162" s="1">
        <f t="shared" si="2"/>
        <v>0</v>
      </c>
      <c r="K162" s="1"/>
    </row>
    <row r="163" spans="1:11" ht="21" customHeight="1" x14ac:dyDescent="0.3">
      <c r="A163" s="1">
        <v>161</v>
      </c>
      <c r="B163" s="10">
        <v>46184</v>
      </c>
      <c r="C163" s="1" t="s">
        <v>85</v>
      </c>
      <c r="D163" s="1" t="s">
        <v>86</v>
      </c>
      <c r="E163" s="1">
        <v>750</v>
      </c>
      <c r="F163" s="1"/>
      <c r="G163" s="1"/>
      <c r="H163" s="1"/>
      <c r="I163" s="1"/>
      <c r="J163" s="1">
        <f t="shared" si="2"/>
        <v>0</v>
      </c>
      <c r="K163" s="1"/>
    </row>
    <row r="164" spans="1:11" ht="21" customHeight="1" x14ac:dyDescent="0.3">
      <c r="A164" s="1">
        <v>162</v>
      </c>
      <c r="B164" s="10">
        <v>46185</v>
      </c>
      <c r="C164" s="1" t="s">
        <v>85</v>
      </c>
      <c r="D164" s="1" t="s">
        <v>86</v>
      </c>
      <c r="E164" s="1">
        <v>750</v>
      </c>
      <c r="F164" s="1"/>
      <c r="G164" s="1"/>
      <c r="H164" s="1"/>
      <c r="I164" s="1"/>
      <c r="J164" s="1">
        <f t="shared" si="2"/>
        <v>0</v>
      </c>
      <c r="K164" s="1"/>
    </row>
    <row r="165" spans="1:11" ht="21" customHeight="1" x14ac:dyDescent="0.3">
      <c r="A165" s="1">
        <v>163</v>
      </c>
      <c r="B165" s="10">
        <v>46186</v>
      </c>
      <c r="C165" s="1" t="s">
        <v>85</v>
      </c>
      <c r="D165" s="1" t="s">
        <v>86</v>
      </c>
      <c r="E165" s="1">
        <v>750</v>
      </c>
      <c r="F165" s="1"/>
      <c r="G165" s="1"/>
      <c r="H165" s="1"/>
      <c r="I165" s="1"/>
      <c r="J165" s="1">
        <f t="shared" si="2"/>
        <v>0</v>
      </c>
      <c r="K165" s="1"/>
    </row>
    <row r="166" spans="1:11" ht="21" customHeight="1" x14ac:dyDescent="0.3">
      <c r="A166" s="1">
        <v>164</v>
      </c>
      <c r="B166" s="10">
        <v>46187</v>
      </c>
      <c r="C166" s="1" t="s">
        <v>85</v>
      </c>
      <c r="D166" s="1" t="s">
        <v>86</v>
      </c>
      <c r="E166" s="1">
        <v>750</v>
      </c>
      <c r="F166" s="1"/>
      <c r="G166" s="1"/>
      <c r="H166" s="1"/>
      <c r="I166" s="1"/>
      <c r="J166" s="1">
        <f t="shared" si="2"/>
        <v>0</v>
      </c>
      <c r="K166" s="1"/>
    </row>
    <row r="167" spans="1:11" ht="21" customHeight="1" x14ac:dyDescent="0.3">
      <c r="A167" s="1">
        <v>165</v>
      </c>
      <c r="B167" s="10">
        <v>46188</v>
      </c>
      <c r="C167" s="1" t="s">
        <v>85</v>
      </c>
      <c r="D167" s="1" t="s">
        <v>86</v>
      </c>
      <c r="E167" s="1">
        <v>750</v>
      </c>
      <c r="F167" s="1"/>
      <c r="G167" s="1"/>
      <c r="H167" s="1"/>
      <c r="I167" s="1"/>
      <c r="J167" s="1">
        <f t="shared" si="2"/>
        <v>0</v>
      </c>
      <c r="K167" s="1"/>
    </row>
    <row r="168" spans="1:11" ht="21" customHeight="1" x14ac:dyDescent="0.3">
      <c r="A168" s="1">
        <v>166</v>
      </c>
      <c r="B168" s="10">
        <v>46189</v>
      </c>
      <c r="C168" s="1" t="s">
        <v>85</v>
      </c>
      <c r="D168" s="1" t="s">
        <v>86</v>
      </c>
      <c r="E168" s="1">
        <v>750</v>
      </c>
      <c r="F168" s="1"/>
      <c r="G168" s="1"/>
      <c r="H168" s="1"/>
      <c r="I168" s="1"/>
      <c r="J168" s="1">
        <f t="shared" si="2"/>
        <v>0</v>
      </c>
      <c r="K168" s="1"/>
    </row>
    <row r="169" spans="1:11" ht="21" customHeight="1" x14ac:dyDescent="0.3">
      <c r="A169" s="1">
        <v>167</v>
      </c>
      <c r="B169" s="10">
        <v>46190</v>
      </c>
      <c r="C169" s="1" t="s">
        <v>85</v>
      </c>
      <c r="D169" s="1" t="s">
        <v>86</v>
      </c>
      <c r="E169" s="1">
        <v>750</v>
      </c>
      <c r="F169" s="1"/>
      <c r="G169" s="1"/>
      <c r="H169" s="1"/>
      <c r="I169" s="1"/>
      <c r="J169" s="1">
        <f t="shared" si="2"/>
        <v>0</v>
      </c>
      <c r="K169" s="1"/>
    </row>
    <row r="170" spans="1:11" ht="21" customHeight="1" x14ac:dyDescent="0.3">
      <c r="A170" s="1">
        <v>168</v>
      </c>
      <c r="B170" s="10">
        <v>46191</v>
      </c>
      <c r="C170" s="1" t="s">
        <v>85</v>
      </c>
      <c r="D170" s="1" t="s">
        <v>86</v>
      </c>
      <c r="E170" s="1">
        <v>750</v>
      </c>
      <c r="F170" s="1"/>
      <c r="G170" s="1"/>
      <c r="H170" s="1"/>
      <c r="I170" s="1"/>
      <c r="J170" s="1">
        <f t="shared" si="2"/>
        <v>0</v>
      </c>
      <c r="K170" s="1"/>
    </row>
    <row r="171" spans="1:11" ht="21" customHeight="1" x14ac:dyDescent="0.3">
      <c r="A171" s="1">
        <v>169</v>
      </c>
      <c r="B171" s="10">
        <v>46192</v>
      </c>
      <c r="C171" s="1" t="s">
        <v>85</v>
      </c>
      <c r="D171" s="1" t="s">
        <v>86</v>
      </c>
      <c r="E171" s="1">
        <v>750</v>
      </c>
      <c r="F171" s="1"/>
      <c r="G171" s="1"/>
      <c r="H171" s="1"/>
      <c r="I171" s="1"/>
      <c r="J171" s="1">
        <f t="shared" si="2"/>
        <v>0</v>
      </c>
      <c r="K171" s="1"/>
    </row>
    <row r="172" spans="1:11" ht="21" customHeight="1" x14ac:dyDescent="0.3">
      <c r="A172" s="1">
        <v>170</v>
      </c>
      <c r="B172" s="10">
        <v>46193</v>
      </c>
      <c r="C172" s="1" t="s">
        <v>85</v>
      </c>
      <c r="D172" s="1" t="s">
        <v>86</v>
      </c>
      <c r="E172" s="1">
        <v>750</v>
      </c>
      <c r="F172" s="1"/>
      <c r="G172" s="1"/>
      <c r="H172" s="1"/>
      <c r="I172" s="1"/>
      <c r="J172" s="1">
        <f t="shared" si="2"/>
        <v>0</v>
      </c>
      <c r="K172" s="1"/>
    </row>
    <row r="173" spans="1:11" ht="21" customHeight="1" x14ac:dyDescent="0.3">
      <c r="A173" s="1">
        <v>171</v>
      </c>
      <c r="B173" s="10">
        <v>46194</v>
      </c>
      <c r="C173" s="1" t="s">
        <v>85</v>
      </c>
      <c r="D173" s="1" t="s">
        <v>86</v>
      </c>
      <c r="E173" s="1">
        <v>750</v>
      </c>
      <c r="F173" s="1"/>
      <c r="G173" s="1"/>
      <c r="H173" s="1"/>
      <c r="I173" s="1"/>
      <c r="J173" s="1">
        <f t="shared" si="2"/>
        <v>0</v>
      </c>
      <c r="K173" s="1"/>
    </row>
    <row r="174" spans="1:11" ht="21" customHeight="1" x14ac:dyDescent="0.3">
      <c r="A174" s="1">
        <v>172</v>
      </c>
      <c r="B174" s="10">
        <v>46195</v>
      </c>
      <c r="C174" s="1" t="s">
        <v>85</v>
      </c>
      <c r="D174" s="1" t="s">
        <v>86</v>
      </c>
      <c r="E174" s="1">
        <v>750</v>
      </c>
      <c r="F174" s="1"/>
      <c r="G174" s="1"/>
      <c r="H174" s="1"/>
      <c r="I174" s="1"/>
      <c r="J174" s="1">
        <f t="shared" si="2"/>
        <v>0</v>
      </c>
      <c r="K174" s="1"/>
    </row>
    <row r="175" spans="1:11" ht="21" customHeight="1" x14ac:dyDescent="0.3">
      <c r="A175" s="1">
        <v>173</v>
      </c>
      <c r="B175" s="10">
        <v>46196</v>
      </c>
      <c r="C175" s="1" t="s">
        <v>85</v>
      </c>
      <c r="D175" s="1" t="s">
        <v>86</v>
      </c>
      <c r="E175" s="1">
        <v>750</v>
      </c>
      <c r="F175" s="1"/>
      <c r="G175" s="1"/>
      <c r="H175" s="1"/>
      <c r="I175" s="1"/>
      <c r="J175" s="1">
        <f t="shared" si="2"/>
        <v>0</v>
      </c>
      <c r="K175" s="1"/>
    </row>
    <row r="176" spans="1:11" ht="21" customHeight="1" x14ac:dyDescent="0.3">
      <c r="A176" s="1">
        <v>174</v>
      </c>
      <c r="B176" s="10">
        <v>46197</v>
      </c>
      <c r="C176" s="1" t="s">
        <v>85</v>
      </c>
      <c r="D176" s="1" t="s">
        <v>86</v>
      </c>
      <c r="E176" s="1">
        <v>750</v>
      </c>
      <c r="F176" s="1"/>
      <c r="G176" s="1"/>
      <c r="H176" s="1"/>
      <c r="I176" s="1"/>
      <c r="J176" s="1">
        <f t="shared" si="2"/>
        <v>0</v>
      </c>
      <c r="K176" s="1"/>
    </row>
    <row r="177" spans="1:11" ht="21" customHeight="1" x14ac:dyDescent="0.3">
      <c r="A177" s="1">
        <v>175</v>
      </c>
      <c r="B177" s="10">
        <v>46198</v>
      </c>
      <c r="C177" s="1" t="s">
        <v>85</v>
      </c>
      <c r="D177" s="1" t="s">
        <v>86</v>
      </c>
      <c r="E177" s="1">
        <v>750</v>
      </c>
      <c r="F177" s="1"/>
      <c r="G177" s="1"/>
      <c r="H177" s="1"/>
      <c r="I177" s="1"/>
      <c r="J177" s="1">
        <f t="shared" si="2"/>
        <v>0</v>
      </c>
      <c r="K177" s="1"/>
    </row>
    <row r="178" spans="1:11" ht="21" customHeight="1" x14ac:dyDescent="0.3">
      <c r="A178" s="1">
        <v>176</v>
      </c>
      <c r="B178" s="10">
        <v>46199</v>
      </c>
      <c r="C178" s="1" t="s">
        <v>85</v>
      </c>
      <c r="D178" s="1" t="s">
        <v>86</v>
      </c>
      <c r="E178" s="1">
        <v>750</v>
      </c>
      <c r="F178" s="1"/>
      <c r="G178" s="1"/>
      <c r="H178" s="1"/>
      <c r="I178" s="1"/>
      <c r="J178" s="1">
        <f t="shared" si="2"/>
        <v>0</v>
      </c>
      <c r="K178" s="1"/>
    </row>
    <row r="179" spans="1:11" ht="21" customHeight="1" x14ac:dyDescent="0.3">
      <c r="A179" s="1">
        <v>177</v>
      </c>
      <c r="B179" s="10">
        <v>46200</v>
      </c>
      <c r="C179" s="1" t="s">
        <v>85</v>
      </c>
      <c r="D179" s="1" t="s">
        <v>86</v>
      </c>
      <c r="E179" s="1">
        <v>750</v>
      </c>
      <c r="F179" s="1"/>
      <c r="G179" s="1"/>
      <c r="H179" s="1"/>
      <c r="I179" s="1"/>
      <c r="J179" s="1">
        <f t="shared" si="2"/>
        <v>0</v>
      </c>
      <c r="K179" s="1"/>
    </row>
    <row r="180" spans="1:11" ht="21" customHeight="1" x14ac:dyDescent="0.3">
      <c r="A180" s="1">
        <v>178</v>
      </c>
      <c r="B180" s="10">
        <v>46201</v>
      </c>
      <c r="C180" s="1" t="s">
        <v>85</v>
      </c>
      <c r="D180" s="1" t="s">
        <v>86</v>
      </c>
      <c r="E180" s="1">
        <v>750</v>
      </c>
      <c r="F180" s="1"/>
      <c r="G180" s="1"/>
      <c r="H180" s="1"/>
      <c r="I180" s="1"/>
      <c r="J180" s="1">
        <f t="shared" si="2"/>
        <v>0</v>
      </c>
      <c r="K180" s="1"/>
    </row>
    <row r="181" spans="1:11" ht="21" customHeight="1" x14ac:dyDescent="0.3">
      <c r="A181" s="1">
        <v>179</v>
      </c>
      <c r="B181" s="10">
        <v>46202</v>
      </c>
      <c r="C181" s="1" t="s">
        <v>85</v>
      </c>
      <c r="D181" s="1" t="s">
        <v>86</v>
      </c>
      <c r="E181" s="1">
        <v>750</v>
      </c>
      <c r="F181" s="1"/>
      <c r="G181" s="1"/>
      <c r="H181" s="1"/>
      <c r="I181" s="1"/>
      <c r="J181" s="1">
        <f t="shared" si="2"/>
        <v>0</v>
      </c>
      <c r="K181" s="1"/>
    </row>
    <row r="182" spans="1:11" ht="21" customHeight="1" x14ac:dyDescent="0.3">
      <c r="A182" s="1">
        <v>180</v>
      </c>
      <c r="B182" s="10">
        <v>46203</v>
      </c>
      <c r="C182" s="1" t="s">
        <v>85</v>
      </c>
      <c r="D182" s="1" t="s">
        <v>86</v>
      </c>
      <c r="E182" s="1">
        <v>750</v>
      </c>
      <c r="F182" s="1"/>
      <c r="G182" s="1"/>
      <c r="H182" s="1"/>
      <c r="I182" s="1"/>
      <c r="J182" s="1">
        <f t="shared" si="2"/>
        <v>0</v>
      </c>
      <c r="K182" s="1"/>
    </row>
    <row r="183" spans="1:11" ht="21" customHeight="1" x14ac:dyDescent="0.3">
      <c r="A183" s="1">
        <v>181</v>
      </c>
      <c r="B183" s="10">
        <v>46204</v>
      </c>
      <c r="C183" s="1" t="s">
        <v>85</v>
      </c>
      <c r="D183" s="1" t="s">
        <v>86</v>
      </c>
      <c r="E183" s="1">
        <v>750</v>
      </c>
      <c r="F183" s="1"/>
      <c r="G183" s="1"/>
      <c r="H183" s="1"/>
      <c r="I183" s="1"/>
      <c r="J183" s="1">
        <f t="shared" si="2"/>
        <v>0</v>
      </c>
      <c r="K183" s="1"/>
    </row>
    <row r="184" spans="1:11" ht="21" customHeight="1" x14ac:dyDescent="0.3">
      <c r="A184" s="1">
        <v>182</v>
      </c>
      <c r="B184" s="10">
        <v>46205</v>
      </c>
      <c r="C184" s="1" t="s">
        <v>85</v>
      </c>
      <c r="D184" s="1" t="s">
        <v>86</v>
      </c>
      <c r="E184" s="1">
        <v>750</v>
      </c>
      <c r="F184" s="1"/>
      <c r="G184" s="1"/>
      <c r="H184" s="1"/>
      <c r="I184" s="1"/>
      <c r="J184" s="1">
        <f t="shared" si="2"/>
        <v>0</v>
      </c>
      <c r="K184" s="1"/>
    </row>
    <row r="185" spans="1:11" ht="21" customHeight="1" x14ac:dyDescent="0.3">
      <c r="A185" s="1">
        <v>183</v>
      </c>
      <c r="B185" s="10">
        <v>46206</v>
      </c>
      <c r="C185" s="1" t="s">
        <v>85</v>
      </c>
      <c r="D185" s="1" t="s">
        <v>86</v>
      </c>
      <c r="E185" s="1">
        <v>750</v>
      </c>
      <c r="F185" s="1"/>
      <c r="G185" s="1"/>
      <c r="H185" s="1"/>
      <c r="I185" s="1"/>
      <c r="J185" s="1">
        <f t="shared" si="2"/>
        <v>0</v>
      </c>
      <c r="K185" s="1"/>
    </row>
    <row r="186" spans="1:11" ht="21" customHeight="1" x14ac:dyDescent="0.3">
      <c r="A186" s="1">
        <v>184</v>
      </c>
      <c r="B186" s="10">
        <v>46207</v>
      </c>
      <c r="C186" s="1" t="s">
        <v>85</v>
      </c>
      <c r="D186" s="1" t="s">
        <v>86</v>
      </c>
      <c r="E186" s="1">
        <v>750</v>
      </c>
      <c r="F186" s="1"/>
      <c r="G186" s="1"/>
      <c r="H186" s="1"/>
      <c r="I186" s="1"/>
      <c r="J186" s="1">
        <f t="shared" si="2"/>
        <v>0</v>
      </c>
      <c r="K186" s="1"/>
    </row>
    <row r="187" spans="1:11" ht="21" customHeight="1" x14ac:dyDescent="0.3">
      <c r="A187" s="1">
        <v>185</v>
      </c>
      <c r="B187" s="10">
        <v>46208</v>
      </c>
      <c r="C187" s="1" t="s">
        <v>85</v>
      </c>
      <c r="D187" s="1" t="s">
        <v>86</v>
      </c>
      <c r="E187" s="1">
        <v>750</v>
      </c>
      <c r="F187" s="1"/>
      <c r="G187" s="1"/>
      <c r="H187" s="1"/>
      <c r="I187" s="1"/>
      <c r="J187" s="1">
        <f t="shared" si="2"/>
        <v>0</v>
      </c>
      <c r="K187" s="1"/>
    </row>
    <row r="188" spans="1:11" ht="21" customHeight="1" x14ac:dyDescent="0.3">
      <c r="A188" s="1">
        <v>186</v>
      </c>
      <c r="B188" s="10">
        <v>46209</v>
      </c>
      <c r="C188" s="1" t="s">
        <v>85</v>
      </c>
      <c r="D188" s="1" t="s">
        <v>86</v>
      </c>
      <c r="E188" s="1">
        <v>750</v>
      </c>
      <c r="F188" s="1"/>
      <c r="G188" s="1"/>
      <c r="H188" s="1"/>
      <c r="I188" s="1"/>
      <c r="J188" s="1">
        <f t="shared" si="2"/>
        <v>0</v>
      </c>
      <c r="K188" s="1"/>
    </row>
    <row r="189" spans="1:11" ht="21" customHeight="1" x14ac:dyDescent="0.3">
      <c r="A189" s="1">
        <v>187</v>
      </c>
      <c r="B189" s="10">
        <v>46210</v>
      </c>
      <c r="C189" s="1" t="s">
        <v>85</v>
      </c>
      <c r="D189" s="1" t="s">
        <v>86</v>
      </c>
      <c r="E189" s="1">
        <v>750</v>
      </c>
      <c r="F189" s="1"/>
      <c r="G189" s="1"/>
      <c r="H189" s="1"/>
      <c r="I189" s="1"/>
      <c r="J189" s="1">
        <f t="shared" si="2"/>
        <v>0</v>
      </c>
      <c r="K189" s="1"/>
    </row>
    <row r="190" spans="1:11" ht="21" customHeight="1" x14ac:dyDescent="0.3">
      <c r="A190" s="1">
        <v>188</v>
      </c>
      <c r="B190" s="10">
        <v>46211</v>
      </c>
      <c r="C190" s="1" t="s">
        <v>85</v>
      </c>
      <c r="D190" s="1" t="s">
        <v>86</v>
      </c>
      <c r="E190" s="1">
        <v>750</v>
      </c>
      <c r="F190" s="1"/>
      <c r="G190" s="1"/>
      <c r="H190" s="1"/>
      <c r="I190" s="1"/>
      <c r="J190" s="1">
        <f t="shared" si="2"/>
        <v>0</v>
      </c>
      <c r="K190" s="1"/>
    </row>
    <row r="191" spans="1:11" ht="21" customHeight="1" x14ac:dyDescent="0.3">
      <c r="A191" s="1">
        <v>189</v>
      </c>
      <c r="B191" s="10">
        <v>46212</v>
      </c>
      <c r="C191" s="1" t="s">
        <v>85</v>
      </c>
      <c r="D191" s="1" t="s">
        <v>86</v>
      </c>
      <c r="E191" s="1">
        <v>750</v>
      </c>
      <c r="F191" s="1"/>
      <c r="G191" s="1"/>
      <c r="H191" s="1"/>
      <c r="I191" s="1"/>
      <c r="J191" s="1">
        <f t="shared" si="2"/>
        <v>0</v>
      </c>
      <c r="K191" s="1"/>
    </row>
    <row r="192" spans="1:11" ht="21" customHeight="1" x14ac:dyDescent="0.3">
      <c r="A192" s="1">
        <v>190</v>
      </c>
      <c r="B192" s="10">
        <v>46213</v>
      </c>
      <c r="C192" s="1" t="s">
        <v>85</v>
      </c>
      <c r="D192" s="1" t="s">
        <v>86</v>
      </c>
      <c r="E192" s="1">
        <v>750</v>
      </c>
      <c r="F192" s="1"/>
      <c r="G192" s="1"/>
      <c r="H192" s="1"/>
      <c r="I192" s="1"/>
      <c r="J192" s="1">
        <f t="shared" si="2"/>
        <v>0</v>
      </c>
      <c r="K192" s="1"/>
    </row>
    <row r="193" spans="1:11" ht="21" customHeight="1" x14ac:dyDescent="0.3">
      <c r="A193" s="1">
        <v>191</v>
      </c>
      <c r="B193" s="10">
        <v>46214</v>
      </c>
      <c r="C193" s="1" t="s">
        <v>85</v>
      </c>
      <c r="D193" s="1" t="s">
        <v>86</v>
      </c>
      <c r="E193" s="1">
        <v>750</v>
      </c>
      <c r="F193" s="1"/>
      <c r="G193" s="1"/>
      <c r="H193" s="1"/>
      <c r="I193" s="1"/>
      <c r="J193" s="1">
        <f t="shared" si="2"/>
        <v>0</v>
      </c>
      <c r="K193" s="1"/>
    </row>
    <row r="194" spans="1:11" ht="21" customHeight="1" x14ac:dyDescent="0.3">
      <c r="A194" s="1">
        <v>192</v>
      </c>
      <c r="B194" s="10">
        <v>46215</v>
      </c>
      <c r="C194" s="1" t="s">
        <v>85</v>
      </c>
      <c r="D194" s="1" t="s">
        <v>86</v>
      </c>
      <c r="E194" s="1">
        <v>750</v>
      </c>
      <c r="F194" s="1"/>
      <c r="G194" s="1"/>
      <c r="H194" s="1"/>
      <c r="I194" s="1"/>
      <c r="J194" s="1">
        <f t="shared" si="2"/>
        <v>0</v>
      </c>
      <c r="K194" s="1"/>
    </row>
    <row r="195" spans="1:11" ht="21" customHeight="1" x14ac:dyDescent="0.3">
      <c r="A195" s="1">
        <v>193</v>
      </c>
      <c r="B195" s="10">
        <v>46216</v>
      </c>
      <c r="C195" s="1" t="s">
        <v>85</v>
      </c>
      <c r="D195" s="1" t="s">
        <v>86</v>
      </c>
      <c r="E195" s="1">
        <v>750</v>
      </c>
      <c r="F195" s="1"/>
      <c r="G195" s="1"/>
      <c r="H195" s="1"/>
      <c r="I195" s="1"/>
      <c r="J195" s="1">
        <f t="shared" si="2"/>
        <v>0</v>
      </c>
      <c r="K195" s="1"/>
    </row>
    <row r="196" spans="1:11" ht="21" customHeight="1" x14ac:dyDescent="0.3">
      <c r="A196" s="1">
        <v>194</v>
      </c>
      <c r="B196" s="10">
        <v>46217</v>
      </c>
      <c r="C196" s="1" t="s">
        <v>85</v>
      </c>
      <c r="D196" s="1" t="s">
        <v>86</v>
      </c>
      <c r="E196" s="1">
        <v>750</v>
      </c>
      <c r="F196" s="1"/>
      <c r="G196" s="1"/>
      <c r="H196" s="1"/>
      <c r="I196" s="1"/>
      <c r="J196" s="1">
        <f t="shared" ref="J196:J259" si="3">E196*F196-G196-H196+I196</f>
        <v>0</v>
      </c>
      <c r="K196" s="1"/>
    </row>
    <row r="197" spans="1:11" ht="21" customHeight="1" x14ac:dyDescent="0.3">
      <c r="A197" s="1">
        <v>195</v>
      </c>
      <c r="B197" s="10">
        <v>46218</v>
      </c>
      <c r="C197" s="1" t="s">
        <v>85</v>
      </c>
      <c r="D197" s="1" t="s">
        <v>86</v>
      </c>
      <c r="E197" s="1">
        <v>750</v>
      </c>
      <c r="F197" s="1"/>
      <c r="G197" s="1"/>
      <c r="H197" s="1"/>
      <c r="I197" s="1"/>
      <c r="J197" s="1">
        <f t="shared" si="3"/>
        <v>0</v>
      </c>
      <c r="K197" s="1"/>
    </row>
    <row r="198" spans="1:11" ht="21" customHeight="1" x14ac:dyDescent="0.3">
      <c r="A198" s="1">
        <v>196</v>
      </c>
      <c r="B198" s="10">
        <v>46219</v>
      </c>
      <c r="C198" s="1" t="s">
        <v>85</v>
      </c>
      <c r="D198" s="1" t="s">
        <v>86</v>
      </c>
      <c r="E198" s="1">
        <v>750</v>
      </c>
      <c r="F198" s="1"/>
      <c r="G198" s="1"/>
      <c r="H198" s="1"/>
      <c r="I198" s="1"/>
      <c r="J198" s="1">
        <f t="shared" si="3"/>
        <v>0</v>
      </c>
      <c r="K198" s="1"/>
    </row>
    <row r="199" spans="1:11" ht="21" customHeight="1" x14ac:dyDescent="0.3">
      <c r="A199" s="1">
        <v>197</v>
      </c>
      <c r="B199" s="10">
        <v>46220</v>
      </c>
      <c r="C199" s="1" t="s">
        <v>85</v>
      </c>
      <c r="D199" s="1" t="s">
        <v>86</v>
      </c>
      <c r="E199" s="1">
        <v>750</v>
      </c>
      <c r="F199" s="1"/>
      <c r="G199" s="1"/>
      <c r="H199" s="1"/>
      <c r="I199" s="1"/>
      <c r="J199" s="1">
        <f t="shared" si="3"/>
        <v>0</v>
      </c>
      <c r="K199" s="1"/>
    </row>
    <row r="200" spans="1:11" ht="21" customHeight="1" x14ac:dyDescent="0.3">
      <c r="A200" s="1">
        <v>198</v>
      </c>
      <c r="B200" s="10">
        <v>46221</v>
      </c>
      <c r="C200" s="1" t="s">
        <v>85</v>
      </c>
      <c r="D200" s="1" t="s">
        <v>86</v>
      </c>
      <c r="E200" s="1">
        <v>750</v>
      </c>
      <c r="F200" s="1"/>
      <c r="G200" s="1"/>
      <c r="H200" s="1"/>
      <c r="I200" s="1"/>
      <c r="J200" s="1">
        <f t="shared" si="3"/>
        <v>0</v>
      </c>
      <c r="K200" s="1"/>
    </row>
    <row r="201" spans="1:11" ht="21" customHeight="1" x14ac:dyDescent="0.3">
      <c r="A201" s="1">
        <v>199</v>
      </c>
      <c r="B201" s="10">
        <v>46222</v>
      </c>
      <c r="C201" s="1" t="s">
        <v>85</v>
      </c>
      <c r="D201" s="1" t="s">
        <v>86</v>
      </c>
      <c r="E201" s="1">
        <v>750</v>
      </c>
      <c r="F201" s="1"/>
      <c r="G201" s="1"/>
      <c r="H201" s="1"/>
      <c r="I201" s="1"/>
      <c r="J201" s="1">
        <f t="shared" si="3"/>
        <v>0</v>
      </c>
      <c r="K201" s="1"/>
    </row>
    <row r="202" spans="1:11" ht="21" customHeight="1" x14ac:dyDescent="0.3">
      <c r="A202" s="1">
        <v>200</v>
      </c>
      <c r="B202" s="10">
        <v>46223</v>
      </c>
      <c r="C202" s="1" t="s">
        <v>85</v>
      </c>
      <c r="D202" s="1" t="s">
        <v>86</v>
      </c>
      <c r="E202" s="1">
        <v>750</v>
      </c>
      <c r="F202" s="1"/>
      <c r="G202" s="1"/>
      <c r="H202" s="1"/>
      <c r="I202" s="1"/>
      <c r="J202" s="1">
        <f t="shared" si="3"/>
        <v>0</v>
      </c>
      <c r="K202" s="1"/>
    </row>
    <row r="203" spans="1:11" ht="21" customHeight="1" x14ac:dyDescent="0.3">
      <c r="A203" s="1">
        <v>201</v>
      </c>
      <c r="B203" s="10">
        <v>46224</v>
      </c>
      <c r="C203" s="1" t="s">
        <v>85</v>
      </c>
      <c r="D203" s="1" t="s">
        <v>86</v>
      </c>
      <c r="E203" s="1">
        <v>750</v>
      </c>
      <c r="F203" s="1"/>
      <c r="G203" s="1"/>
      <c r="H203" s="1"/>
      <c r="I203" s="1"/>
      <c r="J203" s="1">
        <f t="shared" si="3"/>
        <v>0</v>
      </c>
      <c r="K203" s="1"/>
    </row>
    <row r="204" spans="1:11" ht="21" customHeight="1" x14ac:dyDescent="0.3">
      <c r="A204" s="1">
        <v>202</v>
      </c>
      <c r="B204" s="10">
        <v>46225</v>
      </c>
      <c r="C204" s="1" t="s">
        <v>85</v>
      </c>
      <c r="D204" s="1" t="s">
        <v>86</v>
      </c>
      <c r="E204" s="1">
        <v>750</v>
      </c>
      <c r="F204" s="1"/>
      <c r="G204" s="1"/>
      <c r="H204" s="1"/>
      <c r="I204" s="1"/>
      <c r="J204" s="1">
        <f t="shared" si="3"/>
        <v>0</v>
      </c>
      <c r="K204" s="1"/>
    </row>
    <row r="205" spans="1:11" ht="21" customHeight="1" x14ac:dyDescent="0.3">
      <c r="A205" s="1">
        <v>203</v>
      </c>
      <c r="B205" s="10">
        <v>46226</v>
      </c>
      <c r="C205" s="1" t="s">
        <v>85</v>
      </c>
      <c r="D205" s="1" t="s">
        <v>86</v>
      </c>
      <c r="E205" s="1">
        <v>750</v>
      </c>
      <c r="F205" s="1"/>
      <c r="G205" s="1"/>
      <c r="H205" s="1"/>
      <c r="I205" s="1"/>
      <c r="J205" s="1">
        <f t="shared" si="3"/>
        <v>0</v>
      </c>
      <c r="K205" s="1"/>
    </row>
    <row r="206" spans="1:11" ht="21" customHeight="1" x14ac:dyDescent="0.3">
      <c r="A206" s="1">
        <v>204</v>
      </c>
      <c r="B206" s="10">
        <v>46227</v>
      </c>
      <c r="C206" s="1" t="s">
        <v>85</v>
      </c>
      <c r="D206" s="1" t="s">
        <v>86</v>
      </c>
      <c r="E206" s="1">
        <v>750</v>
      </c>
      <c r="F206" s="1"/>
      <c r="G206" s="1"/>
      <c r="H206" s="1"/>
      <c r="I206" s="1"/>
      <c r="J206" s="1">
        <f t="shared" si="3"/>
        <v>0</v>
      </c>
      <c r="K206" s="1"/>
    </row>
    <row r="207" spans="1:11" ht="21" customHeight="1" x14ac:dyDescent="0.3">
      <c r="A207" s="1">
        <v>205</v>
      </c>
      <c r="B207" s="10">
        <v>46228</v>
      </c>
      <c r="C207" s="1" t="s">
        <v>85</v>
      </c>
      <c r="D207" s="1" t="s">
        <v>86</v>
      </c>
      <c r="E207" s="1">
        <v>750</v>
      </c>
      <c r="F207" s="1"/>
      <c r="G207" s="1"/>
      <c r="H207" s="1"/>
      <c r="I207" s="1"/>
      <c r="J207" s="1">
        <f t="shared" si="3"/>
        <v>0</v>
      </c>
      <c r="K207" s="1"/>
    </row>
    <row r="208" spans="1:11" ht="21" customHeight="1" x14ac:dyDescent="0.3">
      <c r="A208" s="1">
        <v>206</v>
      </c>
      <c r="B208" s="10">
        <v>46229</v>
      </c>
      <c r="C208" s="1" t="s">
        <v>85</v>
      </c>
      <c r="D208" s="1" t="s">
        <v>86</v>
      </c>
      <c r="E208" s="1">
        <v>750</v>
      </c>
      <c r="F208" s="1"/>
      <c r="G208" s="1"/>
      <c r="H208" s="1"/>
      <c r="I208" s="1"/>
      <c r="J208" s="1">
        <f t="shared" si="3"/>
        <v>0</v>
      </c>
      <c r="K208" s="1"/>
    </row>
    <row r="209" spans="1:11" ht="21" customHeight="1" x14ac:dyDescent="0.3">
      <c r="A209" s="1">
        <v>207</v>
      </c>
      <c r="B209" s="10">
        <v>46230</v>
      </c>
      <c r="C209" s="1" t="s">
        <v>85</v>
      </c>
      <c r="D209" s="1" t="s">
        <v>86</v>
      </c>
      <c r="E209" s="1">
        <v>750</v>
      </c>
      <c r="F209" s="1"/>
      <c r="G209" s="1"/>
      <c r="H209" s="1"/>
      <c r="I209" s="1"/>
      <c r="J209" s="1">
        <f t="shared" si="3"/>
        <v>0</v>
      </c>
      <c r="K209" s="1"/>
    </row>
    <row r="210" spans="1:11" ht="21" customHeight="1" x14ac:dyDescent="0.3">
      <c r="A210" s="1">
        <v>208</v>
      </c>
      <c r="B210" s="10">
        <v>46231</v>
      </c>
      <c r="C210" s="1" t="s">
        <v>85</v>
      </c>
      <c r="D210" s="1" t="s">
        <v>86</v>
      </c>
      <c r="E210" s="1">
        <v>750</v>
      </c>
      <c r="F210" s="1"/>
      <c r="G210" s="1"/>
      <c r="H210" s="1"/>
      <c r="I210" s="1"/>
      <c r="J210" s="1">
        <f t="shared" si="3"/>
        <v>0</v>
      </c>
      <c r="K210" s="1"/>
    </row>
    <row r="211" spans="1:11" ht="21" customHeight="1" x14ac:dyDescent="0.3">
      <c r="A211" s="1">
        <v>209</v>
      </c>
      <c r="B211" s="10">
        <v>46232</v>
      </c>
      <c r="C211" s="1" t="s">
        <v>85</v>
      </c>
      <c r="D211" s="1" t="s">
        <v>86</v>
      </c>
      <c r="E211" s="1">
        <v>750</v>
      </c>
      <c r="F211" s="1"/>
      <c r="G211" s="1"/>
      <c r="H211" s="1"/>
      <c r="I211" s="1"/>
      <c r="J211" s="1">
        <f t="shared" si="3"/>
        <v>0</v>
      </c>
      <c r="K211" s="1"/>
    </row>
    <row r="212" spans="1:11" ht="21" customHeight="1" x14ac:dyDescent="0.3">
      <c r="A212" s="1">
        <v>210</v>
      </c>
      <c r="B212" s="10">
        <v>46233</v>
      </c>
      <c r="C212" s="1" t="s">
        <v>85</v>
      </c>
      <c r="D212" s="1" t="s">
        <v>86</v>
      </c>
      <c r="E212" s="1">
        <v>750</v>
      </c>
      <c r="F212" s="1"/>
      <c r="G212" s="1"/>
      <c r="H212" s="1"/>
      <c r="I212" s="1"/>
      <c r="J212" s="1">
        <f t="shared" si="3"/>
        <v>0</v>
      </c>
      <c r="K212" s="1"/>
    </row>
    <row r="213" spans="1:11" ht="21" customHeight="1" x14ac:dyDescent="0.3">
      <c r="A213" s="1">
        <v>211</v>
      </c>
      <c r="B213" s="10">
        <v>46234</v>
      </c>
      <c r="C213" s="1" t="s">
        <v>85</v>
      </c>
      <c r="D213" s="1" t="s">
        <v>86</v>
      </c>
      <c r="E213" s="1">
        <v>750</v>
      </c>
      <c r="F213" s="1"/>
      <c r="G213" s="1"/>
      <c r="H213" s="1"/>
      <c r="I213" s="1"/>
      <c r="J213" s="1">
        <f t="shared" si="3"/>
        <v>0</v>
      </c>
      <c r="K213" s="1"/>
    </row>
    <row r="214" spans="1:11" ht="21" customHeight="1" x14ac:dyDescent="0.3">
      <c r="A214" s="1">
        <v>212</v>
      </c>
      <c r="B214" s="10">
        <v>46235</v>
      </c>
      <c r="C214" s="1" t="s">
        <v>85</v>
      </c>
      <c r="D214" s="1" t="s">
        <v>86</v>
      </c>
      <c r="E214" s="1">
        <v>750</v>
      </c>
      <c r="F214" s="1"/>
      <c r="G214" s="1"/>
      <c r="H214" s="1"/>
      <c r="I214" s="1"/>
      <c r="J214" s="1">
        <f t="shared" si="3"/>
        <v>0</v>
      </c>
      <c r="K214" s="1"/>
    </row>
    <row r="215" spans="1:11" ht="21" customHeight="1" x14ac:dyDescent="0.3">
      <c r="A215" s="1">
        <v>213</v>
      </c>
      <c r="B215" s="10">
        <v>46236</v>
      </c>
      <c r="C215" s="1" t="s">
        <v>85</v>
      </c>
      <c r="D215" s="1" t="s">
        <v>86</v>
      </c>
      <c r="E215" s="1">
        <v>750</v>
      </c>
      <c r="F215" s="1"/>
      <c r="G215" s="1"/>
      <c r="H215" s="1"/>
      <c r="I215" s="1"/>
      <c r="J215" s="1">
        <f t="shared" si="3"/>
        <v>0</v>
      </c>
      <c r="K215" s="1"/>
    </row>
    <row r="216" spans="1:11" ht="21" customHeight="1" x14ac:dyDescent="0.3">
      <c r="A216" s="1">
        <v>214</v>
      </c>
      <c r="B216" s="10">
        <v>46237</v>
      </c>
      <c r="C216" s="1" t="s">
        <v>85</v>
      </c>
      <c r="D216" s="1" t="s">
        <v>86</v>
      </c>
      <c r="E216" s="1">
        <v>750</v>
      </c>
      <c r="F216" s="1"/>
      <c r="G216" s="1"/>
      <c r="H216" s="1"/>
      <c r="I216" s="1"/>
      <c r="J216" s="1">
        <f t="shared" si="3"/>
        <v>0</v>
      </c>
      <c r="K216" s="1"/>
    </row>
    <row r="217" spans="1:11" ht="21" customHeight="1" x14ac:dyDescent="0.3">
      <c r="A217" s="1">
        <v>215</v>
      </c>
      <c r="B217" s="10">
        <v>46238</v>
      </c>
      <c r="C217" s="1" t="s">
        <v>85</v>
      </c>
      <c r="D217" s="1" t="s">
        <v>86</v>
      </c>
      <c r="E217" s="1">
        <v>750</v>
      </c>
      <c r="F217" s="1"/>
      <c r="G217" s="1"/>
      <c r="H217" s="1"/>
      <c r="I217" s="1"/>
      <c r="J217" s="1">
        <f t="shared" si="3"/>
        <v>0</v>
      </c>
      <c r="K217" s="1"/>
    </row>
    <row r="218" spans="1:11" ht="21" customHeight="1" x14ac:dyDescent="0.3">
      <c r="A218" s="1">
        <v>216</v>
      </c>
      <c r="B218" s="10">
        <v>46239</v>
      </c>
      <c r="C218" s="1" t="s">
        <v>85</v>
      </c>
      <c r="D218" s="1" t="s">
        <v>86</v>
      </c>
      <c r="E218" s="1">
        <v>750</v>
      </c>
      <c r="F218" s="1"/>
      <c r="G218" s="1"/>
      <c r="H218" s="1"/>
      <c r="I218" s="1"/>
      <c r="J218" s="1">
        <f t="shared" si="3"/>
        <v>0</v>
      </c>
      <c r="K218" s="1"/>
    </row>
    <row r="219" spans="1:11" ht="21" customHeight="1" x14ac:dyDescent="0.3">
      <c r="A219" s="1">
        <v>217</v>
      </c>
      <c r="B219" s="10">
        <v>46240</v>
      </c>
      <c r="C219" s="1" t="s">
        <v>85</v>
      </c>
      <c r="D219" s="1" t="s">
        <v>86</v>
      </c>
      <c r="E219" s="1">
        <v>750</v>
      </c>
      <c r="F219" s="1"/>
      <c r="G219" s="1"/>
      <c r="H219" s="1"/>
      <c r="I219" s="1"/>
      <c r="J219" s="1">
        <f t="shared" si="3"/>
        <v>0</v>
      </c>
      <c r="K219" s="1"/>
    </row>
    <row r="220" spans="1:11" ht="21" customHeight="1" x14ac:dyDescent="0.3">
      <c r="A220" s="1">
        <v>218</v>
      </c>
      <c r="B220" s="10">
        <v>46241</v>
      </c>
      <c r="C220" s="1" t="s">
        <v>85</v>
      </c>
      <c r="D220" s="1" t="s">
        <v>86</v>
      </c>
      <c r="E220" s="1">
        <v>750</v>
      </c>
      <c r="F220" s="1"/>
      <c r="G220" s="1"/>
      <c r="H220" s="1"/>
      <c r="I220" s="1"/>
      <c r="J220" s="1">
        <f t="shared" si="3"/>
        <v>0</v>
      </c>
      <c r="K220" s="1"/>
    </row>
    <row r="221" spans="1:11" ht="21" customHeight="1" x14ac:dyDescent="0.3">
      <c r="A221" s="1">
        <v>219</v>
      </c>
      <c r="B221" s="10">
        <v>46242</v>
      </c>
      <c r="C221" s="1" t="s">
        <v>85</v>
      </c>
      <c r="D221" s="1" t="s">
        <v>86</v>
      </c>
      <c r="E221" s="1">
        <v>750</v>
      </c>
      <c r="F221" s="1"/>
      <c r="G221" s="1"/>
      <c r="H221" s="1"/>
      <c r="I221" s="1"/>
      <c r="J221" s="1">
        <f t="shared" si="3"/>
        <v>0</v>
      </c>
      <c r="K221" s="1"/>
    </row>
    <row r="222" spans="1:11" ht="21" customHeight="1" x14ac:dyDescent="0.3">
      <c r="A222" s="1">
        <v>220</v>
      </c>
      <c r="B222" s="10">
        <v>46243</v>
      </c>
      <c r="C222" s="1" t="s">
        <v>85</v>
      </c>
      <c r="D222" s="1" t="s">
        <v>86</v>
      </c>
      <c r="E222" s="1">
        <v>750</v>
      </c>
      <c r="F222" s="1"/>
      <c r="G222" s="1"/>
      <c r="H222" s="1"/>
      <c r="I222" s="1"/>
      <c r="J222" s="1">
        <f t="shared" si="3"/>
        <v>0</v>
      </c>
      <c r="K222" s="1"/>
    </row>
    <row r="223" spans="1:11" ht="21" customHeight="1" x14ac:dyDescent="0.3">
      <c r="A223" s="1">
        <v>221</v>
      </c>
      <c r="B223" s="10">
        <v>46244</v>
      </c>
      <c r="C223" s="1" t="s">
        <v>85</v>
      </c>
      <c r="D223" s="1" t="s">
        <v>86</v>
      </c>
      <c r="E223" s="1">
        <v>750</v>
      </c>
      <c r="F223" s="1"/>
      <c r="G223" s="1"/>
      <c r="H223" s="1"/>
      <c r="I223" s="1"/>
      <c r="J223" s="1">
        <f t="shared" si="3"/>
        <v>0</v>
      </c>
      <c r="K223" s="1"/>
    </row>
    <row r="224" spans="1:11" ht="21" customHeight="1" x14ac:dyDescent="0.3">
      <c r="A224" s="1">
        <v>222</v>
      </c>
      <c r="B224" s="10">
        <v>46245</v>
      </c>
      <c r="C224" s="1" t="s">
        <v>85</v>
      </c>
      <c r="D224" s="1" t="s">
        <v>86</v>
      </c>
      <c r="E224" s="1">
        <v>750</v>
      </c>
      <c r="F224" s="1"/>
      <c r="G224" s="1"/>
      <c r="H224" s="1"/>
      <c r="I224" s="1"/>
      <c r="J224" s="1">
        <f t="shared" si="3"/>
        <v>0</v>
      </c>
      <c r="K224" s="1"/>
    </row>
    <row r="225" spans="1:11" ht="21" customHeight="1" x14ac:dyDescent="0.3">
      <c r="A225" s="1">
        <v>223</v>
      </c>
      <c r="B225" s="10">
        <v>46246</v>
      </c>
      <c r="C225" s="1" t="s">
        <v>85</v>
      </c>
      <c r="D225" s="1" t="s">
        <v>86</v>
      </c>
      <c r="E225" s="1">
        <v>750</v>
      </c>
      <c r="F225" s="1"/>
      <c r="G225" s="1"/>
      <c r="H225" s="1"/>
      <c r="I225" s="1"/>
      <c r="J225" s="1">
        <f t="shared" si="3"/>
        <v>0</v>
      </c>
      <c r="K225" s="1"/>
    </row>
    <row r="226" spans="1:11" ht="21" customHeight="1" x14ac:dyDescent="0.3">
      <c r="A226" s="1">
        <v>224</v>
      </c>
      <c r="B226" s="10">
        <v>46247</v>
      </c>
      <c r="C226" s="1" t="s">
        <v>85</v>
      </c>
      <c r="D226" s="1" t="s">
        <v>86</v>
      </c>
      <c r="E226" s="1">
        <v>750</v>
      </c>
      <c r="F226" s="1"/>
      <c r="G226" s="1"/>
      <c r="H226" s="1"/>
      <c r="I226" s="1"/>
      <c r="J226" s="1">
        <f t="shared" si="3"/>
        <v>0</v>
      </c>
      <c r="K226" s="1"/>
    </row>
    <row r="227" spans="1:11" ht="21" customHeight="1" x14ac:dyDescent="0.3">
      <c r="A227" s="1">
        <v>225</v>
      </c>
      <c r="B227" s="10">
        <v>46248</v>
      </c>
      <c r="C227" s="1" t="s">
        <v>85</v>
      </c>
      <c r="D227" s="1" t="s">
        <v>86</v>
      </c>
      <c r="E227" s="1">
        <v>750</v>
      </c>
      <c r="F227" s="1"/>
      <c r="G227" s="1"/>
      <c r="H227" s="1"/>
      <c r="I227" s="1"/>
      <c r="J227" s="1">
        <f t="shared" si="3"/>
        <v>0</v>
      </c>
      <c r="K227" s="1"/>
    </row>
    <row r="228" spans="1:11" ht="21" customHeight="1" x14ac:dyDescent="0.3">
      <c r="A228" s="1">
        <v>226</v>
      </c>
      <c r="B228" s="10">
        <v>46249</v>
      </c>
      <c r="C228" s="1" t="s">
        <v>85</v>
      </c>
      <c r="D228" s="1" t="s">
        <v>86</v>
      </c>
      <c r="E228" s="1">
        <v>750</v>
      </c>
      <c r="F228" s="1"/>
      <c r="G228" s="1"/>
      <c r="H228" s="1"/>
      <c r="I228" s="1"/>
      <c r="J228" s="1">
        <f t="shared" si="3"/>
        <v>0</v>
      </c>
      <c r="K228" s="1"/>
    </row>
    <row r="229" spans="1:11" ht="21" customHeight="1" x14ac:dyDescent="0.3">
      <c r="A229" s="1">
        <v>227</v>
      </c>
      <c r="B229" s="10">
        <v>46250</v>
      </c>
      <c r="C229" s="1" t="s">
        <v>85</v>
      </c>
      <c r="D229" s="1" t="s">
        <v>86</v>
      </c>
      <c r="E229" s="1">
        <v>750</v>
      </c>
      <c r="F229" s="1"/>
      <c r="G229" s="1"/>
      <c r="H229" s="1"/>
      <c r="I229" s="1"/>
      <c r="J229" s="1">
        <f t="shared" si="3"/>
        <v>0</v>
      </c>
      <c r="K229" s="1"/>
    </row>
    <row r="230" spans="1:11" ht="21" customHeight="1" x14ac:dyDescent="0.3">
      <c r="A230" s="1">
        <v>228</v>
      </c>
      <c r="B230" s="10">
        <v>46251</v>
      </c>
      <c r="C230" s="1" t="s">
        <v>85</v>
      </c>
      <c r="D230" s="1" t="s">
        <v>86</v>
      </c>
      <c r="E230" s="1">
        <v>750</v>
      </c>
      <c r="F230" s="1"/>
      <c r="G230" s="1"/>
      <c r="H230" s="1"/>
      <c r="I230" s="1"/>
      <c r="J230" s="1">
        <f t="shared" si="3"/>
        <v>0</v>
      </c>
      <c r="K230" s="1"/>
    </row>
    <row r="231" spans="1:11" ht="21" customHeight="1" x14ac:dyDescent="0.3">
      <c r="A231" s="1">
        <v>229</v>
      </c>
      <c r="B231" s="10">
        <v>46252</v>
      </c>
      <c r="C231" s="1" t="s">
        <v>85</v>
      </c>
      <c r="D231" s="1" t="s">
        <v>86</v>
      </c>
      <c r="E231" s="1">
        <v>750</v>
      </c>
      <c r="F231" s="1"/>
      <c r="G231" s="1"/>
      <c r="H231" s="1"/>
      <c r="I231" s="1"/>
      <c r="J231" s="1">
        <f t="shared" si="3"/>
        <v>0</v>
      </c>
      <c r="K231" s="1"/>
    </row>
    <row r="232" spans="1:11" ht="21" customHeight="1" x14ac:dyDescent="0.3">
      <c r="A232" s="1">
        <v>230</v>
      </c>
      <c r="B232" s="10">
        <v>46253</v>
      </c>
      <c r="C232" s="1" t="s">
        <v>85</v>
      </c>
      <c r="D232" s="1" t="s">
        <v>86</v>
      </c>
      <c r="E232" s="1">
        <v>750</v>
      </c>
      <c r="F232" s="1"/>
      <c r="G232" s="1"/>
      <c r="H232" s="1"/>
      <c r="I232" s="1"/>
      <c r="J232" s="1">
        <f t="shared" si="3"/>
        <v>0</v>
      </c>
      <c r="K232" s="1"/>
    </row>
    <row r="233" spans="1:11" ht="21" customHeight="1" x14ac:dyDescent="0.3">
      <c r="A233" s="1">
        <v>231</v>
      </c>
      <c r="B233" s="10">
        <v>46254</v>
      </c>
      <c r="C233" s="1" t="s">
        <v>85</v>
      </c>
      <c r="D233" s="1" t="s">
        <v>86</v>
      </c>
      <c r="E233" s="1">
        <v>750</v>
      </c>
      <c r="F233" s="1"/>
      <c r="G233" s="1"/>
      <c r="H233" s="1"/>
      <c r="I233" s="1"/>
      <c r="J233" s="1">
        <f t="shared" si="3"/>
        <v>0</v>
      </c>
      <c r="K233" s="1"/>
    </row>
    <row r="234" spans="1:11" ht="21" customHeight="1" x14ac:dyDescent="0.3">
      <c r="A234" s="1">
        <v>232</v>
      </c>
      <c r="B234" s="10">
        <v>46255</v>
      </c>
      <c r="C234" s="1" t="s">
        <v>85</v>
      </c>
      <c r="D234" s="1" t="s">
        <v>86</v>
      </c>
      <c r="E234" s="1">
        <v>750</v>
      </c>
      <c r="F234" s="1"/>
      <c r="G234" s="1"/>
      <c r="H234" s="1"/>
      <c r="I234" s="1"/>
      <c r="J234" s="1">
        <f t="shared" si="3"/>
        <v>0</v>
      </c>
      <c r="K234" s="1"/>
    </row>
    <row r="235" spans="1:11" ht="21" customHeight="1" x14ac:dyDescent="0.3">
      <c r="A235" s="1">
        <v>233</v>
      </c>
      <c r="B235" s="10">
        <v>46256</v>
      </c>
      <c r="C235" s="1" t="s">
        <v>85</v>
      </c>
      <c r="D235" s="1" t="s">
        <v>86</v>
      </c>
      <c r="E235" s="1">
        <v>750</v>
      </c>
      <c r="F235" s="1"/>
      <c r="G235" s="1"/>
      <c r="H235" s="1"/>
      <c r="I235" s="1"/>
      <c r="J235" s="1">
        <f t="shared" si="3"/>
        <v>0</v>
      </c>
      <c r="K235" s="1"/>
    </row>
    <row r="236" spans="1:11" ht="21" customHeight="1" x14ac:dyDescent="0.3">
      <c r="A236" s="1">
        <v>234</v>
      </c>
      <c r="B236" s="10">
        <v>46257</v>
      </c>
      <c r="C236" s="1" t="s">
        <v>85</v>
      </c>
      <c r="D236" s="1" t="s">
        <v>86</v>
      </c>
      <c r="E236" s="1">
        <v>750</v>
      </c>
      <c r="F236" s="1"/>
      <c r="G236" s="1"/>
      <c r="H236" s="1"/>
      <c r="I236" s="1"/>
      <c r="J236" s="1">
        <f t="shared" si="3"/>
        <v>0</v>
      </c>
      <c r="K236" s="1"/>
    </row>
    <row r="237" spans="1:11" ht="21" customHeight="1" x14ac:dyDescent="0.3">
      <c r="A237" s="1">
        <v>235</v>
      </c>
      <c r="B237" s="10">
        <v>46258</v>
      </c>
      <c r="C237" s="1" t="s">
        <v>85</v>
      </c>
      <c r="D237" s="1" t="s">
        <v>86</v>
      </c>
      <c r="E237" s="1">
        <v>750</v>
      </c>
      <c r="F237" s="1"/>
      <c r="G237" s="1"/>
      <c r="H237" s="1"/>
      <c r="I237" s="1"/>
      <c r="J237" s="1">
        <f t="shared" si="3"/>
        <v>0</v>
      </c>
      <c r="K237" s="1"/>
    </row>
    <row r="238" spans="1:11" ht="21" customHeight="1" x14ac:dyDescent="0.3">
      <c r="A238" s="1">
        <v>236</v>
      </c>
      <c r="B238" s="10">
        <v>46259</v>
      </c>
      <c r="C238" s="1" t="s">
        <v>85</v>
      </c>
      <c r="D238" s="1" t="s">
        <v>86</v>
      </c>
      <c r="E238" s="1">
        <v>750</v>
      </c>
      <c r="F238" s="1"/>
      <c r="G238" s="1"/>
      <c r="H238" s="1"/>
      <c r="I238" s="1"/>
      <c r="J238" s="1">
        <f t="shared" si="3"/>
        <v>0</v>
      </c>
      <c r="K238" s="1"/>
    </row>
    <row r="239" spans="1:11" ht="21" customHeight="1" x14ac:dyDescent="0.3">
      <c r="A239" s="1">
        <v>237</v>
      </c>
      <c r="B239" s="10">
        <v>46260</v>
      </c>
      <c r="C239" s="1" t="s">
        <v>85</v>
      </c>
      <c r="D239" s="1" t="s">
        <v>86</v>
      </c>
      <c r="E239" s="1">
        <v>750</v>
      </c>
      <c r="F239" s="1"/>
      <c r="G239" s="1"/>
      <c r="H239" s="1"/>
      <c r="I239" s="1"/>
      <c r="J239" s="1">
        <f t="shared" si="3"/>
        <v>0</v>
      </c>
      <c r="K239" s="1"/>
    </row>
    <row r="240" spans="1:11" ht="21" customHeight="1" x14ac:dyDescent="0.3">
      <c r="A240" s="1">
        <v>238</v>
      </c>
      <c r="B240" s="10">
        <v>46261</v>
      </c>
      <c r="C240" s="1" t="s">
        <v>85</v>
      </c>
      <c r="D240" s="1" t="s">
        <v>86</v>
      </c>
      <c r="E240" s="1">
        <v>750</v>
      </c>
      <c r="F240" s="1"/>
      <c r="G240" s="1"/>
      <c r="H240" s="1"/>
      <c r="I240" s="1"/>
      <c r="J240" s="1">
        <f t="shared" si="3"/>
        <v>0</v>
      </c>
      <c r="K240" s="1"/>
    </row>
    <row r="241" spans="1:11" ht="21" customHeight="1" x14ac:dyDescent="0.3">
      <c r="A241" s="1">
        <v>239</v>
      </c>
      <c r="B241" s="10">
        <v>46262</v>
      </c>
      <c r="C241" s="1" t="s">
        <v>85</v>
      </c>
      <c r="D241" s="1" t="s">
        <v>86</v>
      </c>
      <c r="E241" s="1">
        <v>750</v>
      </c>
      <c r="F241" s="1"/>
      <c r="G241" s="1"/>
      <c r="H241" s="1"/>
      <c r="I241" s="1"/>
      <c r="J241" s="1">
        <f t="shared" si="3"/>
        <v>0</v>
      </c>
      <c r="K241" s="1"/>
    </row>
    <row r="242" spans="1:11" ht="21" customHeight="1" x14ac:dyDescent="0.3">
      <c r="A242" s="1">
        <v>240</v>
      </c>
      <c r="B242" s="10">
        <v>46263</v>
      </c>
      <c r="C242" s="1" t="s">
        <v>85</v>
      </c>
      <c r="D242" s="1" t="s">
        <v>86</v>
      </c>
      <c r="E242" s="1">
        <v>750</v>
      </c>
      <c r="F242" s="1"/>
      <c r="G242" s="1"/>
      <c r="H242" s="1"/>
      <c r="I242" s="1"/>
      <c r="J242" s="1">
        <f t="shared" si="3"/>
        <v>0</v>
      </c>
      <c r="K242" s="1"/>
    </row>
    <row r="243" spans="1:11" ht="21" customHeight="1" x14ac:dyDescent="0.3">
      <c r="A243" s="1">
        <v>241</v>
      </c>
      <c r="B243" s="10">
        <v>46264</v>
      </c>
      <c r="C243" s="1" t="s">
        <v>85</v>
      </c>
      <c r="D243" s="1" t="s">
        <v>86</v>
      </c>
      <c r="E243" s="1">
        <v>750</v>
      </c>
      <c r="F243" s="1"/>
      <c r="G243" s="1"/>
      <c r="H243" s="1"/>
      <c r="I243" s="1"/>
      <c r="J243" s="1">
        <f t="shared" si="3"/>
        <v>0</v>
      </c>
      <c r="K243" s="1"/>
    </row>
    <row r="244" spans="1:11" ht="21" customHeight="1" x14ac:dyDescent="0.3">
      <c r="A244" s="1">
        <v>242</v>
      </c>
      <c r="B244" s="10">
        <v>46265</v>
      </c>
      <c r="C244" s="1" t="s">
        <v>85</v>
      </c>
      <c r="D244" s="1" t="s">
        <v>86</v>
      </c>
      <c r="E244" s="1">
        <v>750</v>
      </c>
      <c r="F244" s="1"/>
      <c r="G244" s="1"/>
      <c r="H244" s="1"/>
      <c r="I244" s="1"/>
      <c r="J244" s="1">
        <f t="shared" si="3"/>
        <v>0</v>
      </c>
      <c r="K244" s="1"/>
    </row>
    <row r="245" spans="1:11" ht="21" customHeight="1" x14ac:dyDescent="0.3">
      <c r="A245" s="1">
        <v>243</v>
      </c>
      <c r="B245" s="10">
        <v>46266</v>
      </c>
      <c r="C245" s="1" t="s">
        <v>85</v>
      </c>
      <c r="D245" s="1" t="s">
        <v>86</v>
      </c>
      <c r="E245" s="1">
        <v>750</v>
      </c>
      <c r="F245" s="1"/>
      <c r="G245" s="1"/>
      <c r="H245" s="1"/>
      <c r="I245" s="1"/>
      <c r="J245" s="1">
        <f t="shared" si="3"/>
        <v>0</v>
      </c>
      <c r="K245" s="1"/>
    </row>
    <row r="246" spans="1:11" ht="21" customHeight="1" x14ac:dyDescent="0.3">
      <c r="A246" s="1">
        <v>244</v>
      </c>
      <c r="B246" s="10">
        <v>46267</v>
      </c>
      <c r="C246" s="1" t="s">
        <v>85</v>
      </c>
      <c r="D246" s="1" t="s">
        <v>86</v>
      </c>
      <c r="E246" s="1">
        <v>750</v>
      </c>
      <c r="F246" s="1"/>
      <c r="G246" s="1"/>
      <c r="H246" s="1"/>
      <c r="I246" s="1"/>
      <c r="J246" s="1">
        <f t="shared" si="3"/>
        <v>0</v>
      </c>
      <c r="K246" s="1"/>
    </row>
    <row r="247" spans="1:11" ht="21" customHeight="1" x14ac:dyDescent="0.3">
      <c r="A247" s="1">
        <v>245</v>
      </c>
      <c r="B247" s="10">
        <v>46268</v>
      </c>
      <c r="C247" s="1" t="s">
        <v>85</v>
      </c>
      <c r="D247" s="1" t="s">
        <v>86</v>
      </c>
      <c r="E247" s="1">
        <v>750</v>
      </c>
      <c r="F247" s="1"/>
      <c r="G247" s="1"/>
      <c r="H247" s="1"/>
      <c r="I247" s="1"/>
      <c r="J247" s="1">
        <f t="shared" si="3"/>
        <v>0</v>
      </c>
      <c r="K247" s="1"/>
    </row>
    <row r="248" spans="1:11" ht="21" customHeight="1" x14ac:dyDescent="0.3">
      <c r="A248" s="1">
        <v>246</v>
      </c>
      <c r="B248" s="10">
        <v>46269</v>
      </c>
      <c r="C248" s="1" t="s">
        <v>85</v>
      </c>
      <c r="D248" s="1" t="s">
        <v>86</v>
      </c>
      <c r="E248" s="1">
        <v>750</v>
      </c>
      <c r="F248" s="1"/>
      <c r="G248" s="1"/>
      <c r="H248" s="1"/>
      <c r="I248" s="1"/>
      <c r="J248" s="1">
        <f t="shared" si="3"/>
        <v>0</v>
      </c>
      <c r="K248" s="1"/>
    </row>
    <row r="249" spans="1:11" ht="21" customHeight="1" x14ac:dyDescent="0.3">
      <c r="A249" s="1">
        <v>247</v>
      </c>
      <c r="B249" s="10">
        <v>46270</v>
      </c>
      <c r="C249" s="1" t="s">
        <v>85</v>
      </c>
      <c r="D249" s="1" t="s">
        <v>86</v>
      </c>
      <c r="E249" s="1">
        <v>750</v>
      </c>
      <c r="F249" s="1"/>
      <c r="G249" s="1"/>
      <c r="H249" s="1"/>
      <c r="I249" s="1"/>
      <c r="J249" s="1">
        <f t="shared" si="3"/>
        <v>0</v>
      </c>
      <c r="K249" s="1"/>
    </row>
    <row r="250" spans="1:11" ht="21" customHeight="1" x14ac:dyDescent="0.3">
      <c r="A250" s="1">
        <v>248</v>
      </c>
      <c r="B250" s="10">
        <v>46271</v>
      </c>
      <c r="C250" s="1" t="s">
        <v>85</v>
      </c>
      <c r="D250" s="1" t="s">
        <v>86</v>
      </c>
      <c r="E250" s="1">
        <v>750</v>
      </c>
      <c r="F250" s="1"/>
      <c r="G250" s="1"/>
      <c r="H250" s="1"/>
      <c r="I250" s="1"/>
      <c r="J250" s="1">
        <f t="shared" si="3"/>
        <v>0</v>
      </c>
      <c r="K250" s="1"/>
    </row>
    <row r="251" spans="1:11" ht="21" customHeight="1" x14ac:dyDescent="0.3">
      <c r="A251" s="1">
        <v>249</v>
      </c>
      <c r="B251" s="10">
        <v>46272</v>
      </c>
      <c r="C251" s="1" t="s">
        <v>85</v>
      </c>
      <c r="D251" s="1" t="s">
        <v>86</v>
      </c>
      <c r="E251" s="1">
        <v>750</v>
      </c>
      <c r="F251" s="1"/>
      <c r="G251" s="1"/>
      <c r="H251" s="1"/>
      <c r="I251" s="1"/>
      <c r="J251" s="1">
        <f t="shared" si="3"/>
        <v>0</v>
      </c>
      <c r="K251" s="1"/>
    </row>
    <row r="252" spans="1:11" ht="21" customHeight="1" x14ac:dyDescent="0.3">
      <c r="A252" s="1">
        <v>250</v>
      </c>
      <c r="B252" s="10">
        <v>46273</v>
      </c>
      <c r="C252" s="1" t="s">
        <v>85</v>
      </c>
      <c r="D252" s="1" t="s">
        <v>86</v>
      </c>
      <c r="E252" s="1">
        <v>750</v>
      </c>
      <c r="F252" s="1"/>
      <c r="G252" s="1"/>
      <c r="H252" s="1"/>
      <c r="I252" s="1"/>
      <c r="J252" s="1">
        <f t="shared" si="3"/>
        <v>0</v>
      </c>
      <c r="K252" s="1"/>
    </row>
    <row r="253" spans="1:11" ht="21" customHeight="1" x14ac:dyDescent="0.3">
      <c r="A253" s="1">
        <v>251</v>
      </c>
      <c r="B253" s="10">
        <v>46274</v>
      </c>
      <c r="C253" s="1" t="s">
        <v>85</v>
      </c>
      <c r="D253" s="1" t="s">
        <v>86</v>
      </c>
      <c r="E253" s="1">
        <v>750</v>
      </c>
      <c r="F253" s="1"/>
      <c r="G253" s="1"/>
      <c r="H253" s="1"/>
      <c r="I253" s="1"/>
      <c r="J253" s="1">
        <f t="shared" si="3"/>
        <v>0</v>
      </c>
      <c r="K253" s="1"/>
    </row>
    <row r="254" spans="1:11" ht="21" customHeight="1" x14ac:dyDescent="0.3">
      <c r="A254" s="1">
        <v>252</v>
      </c>
      <c r="B254" s="10">
        <v>46275</v>
      </c>
      <c r="C254" s="1" t="s">
        <v>85</v>
      </c>
      <c r="D254" s="1" t="s">
        <v>86</v>
      </c>
      <c r="E254" s="1">
        <v>750</v>
      </c>
      <c r="F254" s="1"/>
      <c r="G254" s="1"/>
      <c r="H254" s="1"/>
      <c r="I254" s="1"/>
      <c r="J254" s="1">
        <f t="shared" si="3"/>
        <v>0</v>
      </c>
      <c r="K254" s="1"/>
    </row>
    <row r="255" spans="1:11" ht="21" customHeight="1" x14ac:dyDescent="0.3">
      <c r="A255" s="1">
        <v>253</v>
      </c>
      <c r="B255" s="10">
        <v>46276</v>
      </c>
      <c r="C255" s="1" t="s">
        <v>85</v>
      </c>
      <c r="D255" s="1" t="s">
        <v>86</v>
      </c>
      <c r="E255" s="1">
        <v>750</v>
      </c>
      <c r="F255" s="1"/>
      <c r="G255" s="1"/>
      <c r="H255" s="1"/>
      <c r="I255" s="1"/>
      <c r="J255" s="1">
        <f t="shared" si="3"/>
        <v>0</v>
      </c>
      <c r="K255" s="1"/>
    </row>
    <row r="256" spans="1:11" ht="21" customHeight="1" x14ac:dyDescent="0.3">
      <c r="A256" s="1">
        <v>254</v>
      </c>
      <c r="B256" s="10">
        <v>46277</v>
      </c>
      <c r="C256" s="1" t="s">
        <v>85</v>
      </c>
      <c r="D256" s="1" t="s">
        <v>86</v>
      </c>
      <c r="E256" s="1">
        <v>750</v>
      </c>
      <c r="F256" s="1"/>
      <c r="G256" s="1"/>
      <c r="H256" s="1"/>
      <c r="I256" s="1"/>
      <c r="J256" s="1">
        <f t="shared" si="3"/>
        <v>0</v>
      </c>
      <c r="K256" s="1"/>
    </row>
    <row r="257" spans="1:11" ht="21" customHeight="1" x14ac:dyDescent="0.3">
      <c r="A257" s="1">
        <v>255</v>
      </c>
      <c r="B257" s="10">
        <v>46278</v>
      </c>
      <c r="C257" s="1" t="s">
        <v>85</v>
      </c>
      <c r="D257" s="1" t="s">
        <v>86</v>
      </c>
      <c r="E257" s="1">
        <v>750</v>
      </c>
      <c r="F257" s="1"/>
      <c r="G257" s="1"/>
      <c r="H257" s="1"/>
      <c r="I257" s="1"/>
      <c r="J257" s="1">
        <f t="shared" si="3"/>
        <v>0</v>
      </c>
      <c r="K257" s="1"/>
    </row>
    <row r="258" spans="1:11" ht="21" customHeight="1" x14ac:dyDescent="0.3">
      <c r="A258" s="1">
        <v>256</v>
      </c>
      <c r="B258" s="10">
        <v>46279</v>
      </c>
      <c r="C258" s="1" t="s">
        <v>85</v>
      </c>
      <c r="D258" s="1" t="s">
        <v>86</v>
      </c>
      <c r="E258" s="1">
        <v>750</v>
      </c>
      <c r="F258" s="1"/>
      <c r="G258" s="1"/>
      <c r="H258" s="1"/>
      <c r="I258" s="1"/>
      <c r="J258" s="1">
        <f t="shared" si="3"/>
        <v>0</v>
      </c>
      <c r="K258" s="1"/>
    </row>
    <row r="259" spans="1:11" ht="21" customHeight="1" x14ac:dyDescent="0.3">
      <c r="A259" s="1">
        <v>257</v>
      </c>
      <c r="B259" s="10">
        <v>46280</v>
      </c>
      <c r="C259" s="1" t="s">
        <v>85</v>
      </c>
      <c r="D259" s="1" t="s">
        <v>86</v>
      </c>
      <c r="E259" s="1">
        <v>750</v>
      </c>
      <c r="F259" s="1"/>
      <c r="G259" s="1"/>
      <c r="H259" s="1"/>
      <c r="I259" s="1"/>
      <c r="J259" s="1">
        <f t="shared" si="3"/>
        <v>0</v>
      </c>
      <c r="K259" s="1"/>
    </row>
    <row r="260" spans="1:11" ht="21" customHeight="1" x14ac:dyDescent="0.3">
      <c r="A260" s="1">
        <v>258</v>
      </c>
      <c r="B260" s="10">
        <v>46281</v>
      </c>
      <c r="C260" s="1" t="s">
        <v>85</v>
      </c>
      <c r="D260" s="1" t="s">
        <v>86</v>
      </c>
      <c r="E260" s="1">
        <v>750</v>
      </c>
      <c r="F260" s="1"/>
      <c r="G260" s="1"/>
      <c r="H260" s="1"/>
      <c r="I260" s="1"/>
      <c r="J260" s="1">
        <f t="shared" ref="J260:J323" si="4">E260*F260-G260-H260+I260</f>
        <v>0</v>
      </c>
      <c r="K260" s="1"/>
    </row>
    <row r="261" spans="1:11" ht="21" customHeight="1" x14ac:dyDescent="0.3">
      <c r="A261" s="1">
        <v>259</v>
      </c>
      <c r="B261" s="10">
        <v>46282</v>
      </c>
      <c r="C261" s="1" t="s">
        <v>85</v>
      </c>
      <c r="D261" s="1" t="s">
        <v>86</v>
      </c>
      <c r="E261" s="1">
        <v>750</v>
      </c>
      <c r="F261" s="1"/>
      <c r="G261" s="1"/>
      <c r="H261" s="1"/>
      <c r="I261" s="1"/>
      <c r="J261" s="1">
        <f t="shared" si="4"/>
        <v>0</v>
      </c>
      <c r="K261" s="1"/>
    </row>
    <row r="262" spans="1:11" ht="21" customHeight="1" x14ac:dyDescent="0.3">
      <c r="A262" s="1">
        <v>260</v>
      </c>
      <c r="B262" s="10">
        <v>46283</v>
      </c>
      <c r="C262" s="1" t="s">
        <v>85</v>
      </c>
      <c r="D262" s="1" t="s">
        <v>86</v>
      </c>
      <c r="E262" s="1">
        <v>750</v>
      </c>
      <c r="F262" s="1"/>
      <c r="G262" s="1"/>
      <c r="H262" s="1"/>
      <c r="I262" s="1"/>
      <c r="J262" s="1">
        <f t="shared" si="4"/>
        <v>0</v>
      </c>
      <c r="K262" s="1"/>
    </row>
    <row r="263" spans="1:11" ht="21" customHeight="1" x14ac:dyDescent="0.3">
      <c r="A263" s="1">
        <v>261</v>
      </c>
      <c r="B263" s="10">
        <v>46284</v>
      </c>
      <c r="C263" s="1" t="s">
        <v>85</v>
      </c>
      <c r="D263" s="1" t="s">
        <v>86</v>
      </c>
      <c r="E263" s="1">
        <v>750</v>
      </c>
      <c r="F263" s="1"/>
      <c r="G263" s="1"/>
      <c r="H263" s="1"/>
      <c r="I263" s="1"/>
      <c r="J263" s="1">
        <f t="shared" si="4"/>
        <v>0</v>
      </c>
      <c r="K263" s="1"/>
    </row>
    <row r="264" spans="1:11" ht="21" customHeight="1" x14ac:dyDescent="0.3">
      <c r="A264" s="1">
        <v>262</v>
      </c>
      <c r="B264" s="10">
        <v>46285</v>
      </c>
      <c r="C264" s="1" t="s">
        <v>85</v>
      </c>
      <c r="D264" s="1" t="s">
        <v>86</v>
      </c>
      <c r="E264" s="1">
        <v>750</v>
      </c>
      <c r="F264" s="1"/>
      <c r="G264" s="1"/>
      <c r="H264" s="1"/>
      <c r="I264" s="1"/>
      <c r="J264" s="1">
        <f t="shared" si="4"/>
        <v>0</v>
      </c>
      <c r="K264" s="1"/>
    </row>
    <row r="265" spans="1:11" ht="21" customHeight="1" x14ac:dyDescent="0.3">
      <c r="A265" s="1">
        <v>263</v>
      </c>
      <c r="B265" s="10">
        <v>46286</v>
      </c>
      <c r="C265" s="1" t="s">
        <v>85</v>
      </c>
      <c r="D265" s="1" t="s">
        <v>86</v>
      </c>
      <c r="E265" s="1">
        <v>750</v>
      </c>
      <c r="F265" s="1"/>
      <c r="G265" s="1"/>
      <c r="H265" s="1"/>
      <c r="I265" s="1"/>
      <c r="J265" s="1">
        <f t="shared" si="4"/>
        <v>0</v>
      </c>
      <c r="K265" s="1"/>
    </row>
    <row r="266" spans="1:11" ht="21" customHeight="1" x14ac:dyDescent="0.3">
      <c r="A266" s="1">
        <v>264</v>
      </c>
      <c r="B266" s="10">
        <v>46287</v>
      </c>
      <c r="C266" s="1" t="s">
        <v>85</v>
      </c>
      <c r="D266" s="1" t="s">
        <v>86</v>
      </c>
      <c r="E266" s="1">
        <v>750</v>
      </c>
      <c r="F266" s="1"/>
      <c r="G266" s="1"/>
      <c r="H266" s="1"/>
      <c r="I266" s="1"/>
      <c r="J266" s="1">
        <f t="shared" si="4"/>
        <v>0</v>
      </c>
      <c r="K266" s="1"/>
    </row>
    <row r="267" spans="1:11" ht="21" customHeight="1" x14ac:dyDescent="0.3">
      <c r="A267" s="1">
        <v>265</v>
      </c>
      <c r="B267" s="10">
        <v>46288</v>
      </c>
      <c r="C267" s="1" t="s">
        <v>85</v>
      </c>
      <c r="D267" s="1" t="s">
        <v>86</v>
      </c>
      <c r="E267" s="1">
        <v>750</v>
      </c>
      <c r="F267" s="1"/>
      <c r="G267" s="1"/>
      <c r="H267" s="1"/>
      <c r="I267" s="1"/>
      <c r="J267" s="1">
        <f t="shared" si="4"/>
        <v>0</v>
      </c>
      <c r="K267" s="1"/>
    </row>
    <row r="268" spans="1:11" ht="21" customHeight="1" x14ac:dyDescent="0.3">
      <c r="A268" s="1">
        <v>266</v>
      </c>
      <c r="B268" s="10">
        <v>46289</v>
      </c>
      <c r="C268" s="1" t="s">
        <v>85</v>
      </c>
      <c r="D268" s="1" t="s">
        <v>86</v>
      </c>
      <c r="E268" s="1">
        <v>750</v>
      </c>
      <c r="F268" s="1"/>
      <c r="G268" s="1"/>
      <c r="H268" s="1"/>
      <c r="I268" s="1"/>
      <c r="J268" s="1">
        <f t="shared" si="4"/>
        <v>0</v>
      </c>
      <c r="K268" s="1"/>
    </row>
    <row r="269" spans="1:11" ht="21" customHeight="1" x14ac:dyDescent="0.3">
      <c r="A269" s="1">
        <v>267</v>
      </c>
      <c r="B269" s="10">
        <v>46290</v>
      </c>
      <c r="C269" s="1" t="s">
        <v>85</v>
      </c>
      <c r="D269" s="1" t="s">
        <v>86</v>
      </c>
      <c r="E269" s="1">
        <v>750</v>
      </c>
      <c r="F269" s="1"/>
      <c r="G269" s="1"/>
      <c r="H269" s="1"/>
      <c r="I269" s="1"/>
      <c r="J269" s="1">
        <f t="shared" si="4"/>
        <v>0</v>
      </c>
      <c r="K269" s="1"/>
    </row>
    <row r="270" spans="1:11" ht="21" customHeight="1" x14ac:dyDescent="0.3">
      <c r="A270" s="1">
        <v>268</v>
      </c>
      <c r="B270" s="10">
        <v>46291</v>
      </c>
      <c r="C270" s="1" t="s">
        <v>85</v>
      </c>
      <c r="D270" s="1" t="s">
        <v>86</v>
      </c>
      <c r="E270" s="1">
        <v>750</v>
      </c>
      <c r="F270" s="1"/>
      <c r="G270" s="1"/>
      <c r="H270" s="1"/>
      <c r="I270" s="1"/>
      <c r="J270" s="1">
        <f t="shared" si="4"/>
        <v>0</v>
      </c>
      <c r="K270" s="1"/>
    </row>
    <row r="271" spans="1:11" ht="21" customHeight="1" x14ac:dyDescent="0.3">
      <c r="A271" s="1">
        <v>269</v>
      </c>
      <c r="B271" s="10">
        <v>46292</v>
      </c>
      <c r="C271" s="1" t="s">
        <v>85</v>
      </c>
      <c r="D271" s="1" t="s">
        <v>86</v>
      </c>
      <c r="E271" s="1">
        <v>750</v>
      </c>
      <c r="F271" s="1"/>
      <c r="G271" s="1"/>
      <c r="H271" s="1"/>
      <c r="I271" s="1"/>
      <c r="J271" s="1">
        <f t="shared" si="4"/>
        <v>0</v>
      </c>
      <c r="K271" s="1"/>
    </row>
    <row r="272" spans="1:11" ht="21" customHeight="1" x14ac:dyDescent="0.3">
      <c r="A272" s="1">
        <v>270</v>
      </c>
      <c r="B272" s="10">
        <v>46293</v>
      </c>
      <c r="C272" s="1" t="s">
        <v>85</v>
      </c>
      <c r="D272" s="1" t="s">
        <v>86</v>
      </c>
      <c r="E272" s="1">
        <v>750</v>
      </c>
      <c r="F272" s="1"/>
      <c r="G272" s="1"/>
      <c r="H272" s="1"/>
      <c r="I272" s="1"/>
      <c r="J272" s="1">
        <f t="shared" si="4"/>
        <v>0</v>
      </c>
      <c r="K272" s="1"/>
    </row>
    <row r="273" spans="1:11" ht="21" customHeight="1" x14ac:dyDescent="0.3">
      <c r="A273" s="1">
        <v>271</v>
      </c>
      <c r="B273" s="10">
        <v>46294</v>
      </c>
      <c r="C273" s="1" t="s">
        <v>85</v>
      </c>
      <c r="D273" s="1" t="s">
        <v>86</v>
      </c>
      <c r="E273" s="1">
        <v>750</v>
      </c>
      <c r="F273" s="1"/>
      <c r="G273" s="1"/>
      <c r="H273" s="1"/>
      <c r="I273" s="1"/>
      <c r="J273" s="1">
        <f t="shared" si="4"/>
        <v>0</v>
      </c>
      <c r="K273" s="1"/>
    </row>
    <row r="274" spans="1:11" ht="21" customHeight="1" x14ac:dyDescent="0.3">
      <c r="A274" s="1">
        <v>272</v>
      </c>
      <c r="B274" s="10">
        <v>46295</v>
      </c>
      <c r="C274" s="1" t="s">
        <v>85</v>
      </c>
      <c r="D274" s="1" t="s">
        <v>86</v>
      </c>
      <c r="E274" s="1">
        <v>750</v>
      </c>
      <c r="F274" s="1"/>
      <c r="G274" s="1"/>
      <c r="H274" s="1"/>
      <c r="I274" s="1"/>
      <c r="J274" s="1">
        <f t="shared" si="4"/>
        <v>0</v>
      </c>
      <c r="K274" s="1"/>
    </row>
    <row r="275" spans="1:11" ht="21" customHeight="1" x14ac:dyDescent="0.3">
      <c r="A275" s="1">
        <v>273</v>
      </c>
      <c r="B275" s="10">
        <v>46296</v>
      </c>
      <c r="C275" s="1" t="s">
        <v>85</v>
      </c>
      <c r="D275" s="1" t="s">
        <v>86</v>
      </c>
      <c r="E275" s="1">
        <v>750</v>
      </c>
      <c r="F275" s="1"/>
      <c r="G275" s="1"/>
      <c r="H275" s="1"/>
      <c r="I275" s="1"/>
      <c r="J275" s="1">
        <f t="shared" si="4"/>
        <v>0</v>
      </c>
      <c r="K275" s="1"/>
    </row>
    <row r="276" spans="1:11" ht="21" customHeight="1" x14ac:dyDescent="0.3">
      <c r="A276" s="1">
        <v>274</v>
      </c>
      <c r="B276" s="10">
        <v>46297</v>
      </c>
      <c r="C276" s="1" t="s">
        <v>85</v>
      </c>
      <c r="D276" s="1" t="s">
        <v>86</v>
      </c>
      <c r="E276" s="1">
        <v>750</v>
      </c>
      <c r="F276" s="1"/>
      <c r="G276" s="1"/>
      <c r="H276" s="1"/>
      <c r="I276" s="1"/>
      <c r="J276" s="1">
        <f t="shared" si="4"/>
        <v>0</v>
      </c>
      <c r="K276" s="1"/>
    </row>
    <row r="277" spans="1:11" ht="21" customHeight="1" x14ac:dyDescent="0.3">
      <c r="A277" s="1">
        <v>275</v>
      </c>
      <c r="B277" s="10">
        <v>46298</v>
      </c>
      <c r="C277" s="1" t="s">
        <v>85</v>
      </c>
      <c r="D277" s="1" t="s">
        <v>86</v>
      </c>
      <c r="E277" s="1">
        <v>750</v>
      </c>
      <c r="F277" s="1"/>
      <c r="G277" s="1"/>
      <c r="H277" s="1"/>
      <c r="I277" s="1"/>
      <c r="J277" s="1">
        <f t="shared" si="4"/>
        <v>0</v>
      </c>
      <c r="K277" s="1"/>
    </row>
    <row r="278" spans="1:11" ht="21" customHeight="1" x14ac:dyDescent="0.3">
      <c r="A278" s="1">
        <v>276</v>
      </c>
      <c r="B278" s="10">
        <v>46299</v>
      </c>
      <c r="C278" s="1" t="s">
        <v>85</v>
      </c>
      <c r="D278" s="1" t="s">
        <v>86</v>
      </c>
      <c r="E278" s="1">
        <v>750</v>
      </c>
      <c r="F278" s="1"/>
      <c r="G278" s="1"/>
      <c r="H278" s="1"/>
      <c r="I278" s="1"/>
      <c r="J278" s="1">
        <f t="shared" si="4"/>
        <v>0</v>
      </c>
      <c r="K278" s="1"/>
    </row>
    <row r="279" spans="1:11" ht="21" customHeight="1" x14ac:dyDescent="0.3">
      <c r="A279" s="1">
        <v>277</v>
      </c>
      <c r="B279" s="10">
        <v>46300</v>
      </c>
      <c r="C279" s="1" t="s">
        <v>85</v>
      </c>
      <c r="D279" s="1" t="s">
        <v>86</v>
      </c>
      <c r="E279" s="1">
        <v>750</v>
      </c>
      <c r="F279" s="1"/>
      <c r="G279" s="1"/>
      <c r="H279" s="1"/>
      <c r="I279" s="1"/>
      <c r="J279" s="1">
        <f t="shared" si="4"/>
        <v>0</v>
      </c>
      <c r="K279" s="1"/>
    </row>
    <row r="280" spans="1:11" ht="21" customHeight="1" x14ac:dyDescent="0.3">
      <c r="A280" s="1">
        <v>278</v>
      </c>
      <c r="B280" s="10">
        <v>46301</v>
      </c>
      <c r="C280" s="1" t="s">
        <v>85</v>
      </c>
      <c r="D280" s="1" t="s">
        <v>86</v>
      </c>
      <c r="E280" s="1">
        <v>750</v>
      </c>
      <c r="F280" s="1"/>
      <c r="G280" s="1"/>
      <c r="H280" s="1"/>
      <c r="I280" s="1"/>
      <c r="J280" s="1">
        <f t="shared" si="4"/>
        <v>0</v>
      </c>
      <c r="K280" s="1"/>
    </row>
    <row r="281" spans="1:11" ht="21" customHeight="1" x14ac:dyDescent="0.3">
      <c r="A281" s="1">
        <v>279</v>
      </c>
      <c r="B281" s="10">
        <v>46302</v>
      </c>
      <c r="C281" s="1" t="s">
        <v>85</v>
      </c>
      <c r="D281" s="1" t="s">
        <v>86</v>
      </c>
      <c r="E281" s="1">
        <v>750</v>
      </c>
      <c r="F281" s="1"/>
      <c r="G281" s="1"/>
      <c r="H281" s="1"/>
      <c r="I281" s="1"/>
      <c r="J281" s="1">
        <f t="shared" si="4"/>
        <v>0</v>
      </c>
      <c r="K281" s="1"/>
    </row>
    <row r="282" spans="1:11" ht="21" customHeight="1" x14ac:dyDescent="0.3">
      <c r="A282" s="1">
        <v>280</v>
      </c>
      <c r="B282" s="10">
        <v>46303</v>
      </c>
      <c r="C282" s="1" t="s">
        <v>85</v>
      </c>
      <c r="D282" s="1" t="s">
        <v>86</v>
      </c>
      <c r="E282" s="1">
        <v>750</v>
      </c>
      <c r="F282" s="1"/>
      <c r="G282" s="1"/>
      <c r="H282" s="1"/>
      <c r="I282" s="1"/>
      <c r="J282" s="1">
        <f t="shared" si="4"/>
        <v>0</v>
      </c>
      <c r="K282" s="1"/>
    </row>
    <row r="283" spans="1:11" ht="21" customHeight="1" x14ac:dyDescent="0.3">
      <c r="A283" s="1">
        <v>281</v>
      </c>
      <c r="B283" s="10">
        <v>46304</v>
      </c>
      <c r="C283" s="1" t="s">
        <v>85</v>
      </c>
      <c r="D283" s="1" t="s">
        <v>86</v>
      </c>
      <c r="E283" s="1">
        <v>750</v>
      </c>
      <c r="F283" s="1"/>
      <c r="G283" s="1"/>
      <c r="H283" s="1"/>
      <c r="I283" s="1"/>
      <c r="J283" s="1">
        <f t="shared" si="4"/>
        <v>0</v>
      </c>
      <c r="K283" s="1"/>
    </row>
    <row r="284" spans="1:11" ht="21" customHeight="1" x14ac:dyDescent="0.3">
      <c r="A284" s="1">
        <v>282</v>
      </c>
      <c r="B284" s="10">
        <v>46305</v>
      </c>
      <c r="C284" s="1" t="s">
        <v>85</v>
      </c>
      <c r="D284" s="1" t="s">
        <v>86</v>
      </c>
      <c r="E284" s="1">
        <v>750</v>
      </c>
      <c r="F284" s="1"/>
      <c r="G284" s="1"/>
      <c r="H284" s="1"/>
      <c r="I284" s="1"/>
      <c r="J284" s="1">
        <f t="shared" si="4"/>
        <v>0</v>
      </c>
      <c r="K284" s="1"/>
    </row>
    <row r="285" spans="1:11" ht="21" customHeight="1" x14ac:dyDescent="0.3">
      <c r="A285" s="1">
        <v>283</v>
      </c>
      <c r="B285" s="10">
        <v>46306</v>
      </c>
      <c r="C285" s="1" t="s">
        <v>85</v>
      </c>
      <c r="D285" s="1" t="s">
        <v>86</v>
      </c>
      <c r="E285" s="1">
        <v>750</v>
      </c>
      <c r="F285" s="1"/>
      <c r="G285" s="1"/>
      <c r="H285" s="1"/>
      <c r="I285" s="1"/>
      <c r="J285" s="1">
        <f t="shared" si="4"/>
        <v>0</v>
      </c>
      <c r="K285" s="1"/>
    </row>
    <row r="286" spans="1:11" ht="21" customHeight="1" x14ac:dyDescent="0.3">
      <c r="A286" s="1">
        <v>284</v>
      </c>
      <c r="B286" s="10">
        <v>46307</v>
      </c>
      <c r="C286" s="1" t="s">
        <v>85</v>
      </c>
      <c r="D286" s="1" t="s">
        <v>86</v>
      </c>
      <c r="E286" s="1">
        <v>750</v>
      </c>
      <c r="F286" s="1"/>
      <c r="G286" s="1"/>
      <c r="H286" s="1"/>
      <c r="I286" s="1"/>
      <c r="J286" s="1">
        <f t="shared" si="4"/>
        <v>0</v>
      </c>
      <c r="K286" s="1"/>
    </row>
    <row r="287" spans="1:11" ht="21" customHeight="1" x14ac:dyDescent="0.3">
      <c r="A287" s="1">
        <v>285</v>
      </c>
      <c r="B287" s="10">
        <v>46308</v>
      </c>
      <c r="C287" s="1" t="s">
        <v>85</v>
      </c>
      <c r="D287" s="1" t="s">
        <v>86</v>
      </c>
      <c r="E287" s="1">
        <v>750</v>
      </c>
      <c r="F287" s="1"/>
      <c r="G287" s="1"/>
      <c r="H287" s="1"/>
      <c r="I287" s="1"/>
      <c r="J287" s="1">
        <f t="shared" si="4"/>
        <v>0</v>
      </c>
      <c r="K287" s="1"/>
    </row>
    <row r="288" spans="1:11" ht="21" customHeight="1" x14ac:dyDescent="0.3">
      <c r="A288" s="1">
        <v>286</v>
      </c>
      <c r="B288" s="10">
        <v>46309</v>
      </c>
      <c r="C288" s="1" t="s">
        <v>85</v>
      </c>
      <c r="D288" s="1" t="s">
        <v>86</v>
      </c>
      <c r="E288" s="1">
        <v>750</v>
      </c>
      <c r="F288" s="1"/>
      <c r="G288" s="1"/>
      <c r="H288" s="1"/>
      <c r="I288" s="1"/>
      <c r="J288" s="1">
        <f t="shared" si="4"/>
        <v>0</v>
      </c>
      <c r="K288" s="1"/>
    </row>
    <row r="289" spans="1:11" ht="21" customHeight="1" x14ac:dyDescent="0.3">
      <c r="A289" s="1">
        <v>287</v>
      </c>
      <c r="B289" s="10">
        <v>46310</v>
      </c>
      <c r="C289" s="1" t="s">
        <v>85</v>
      </c>
      <c r="D289" s="1" t="s">
        <v>86</v>
      </c>
      <c r="E289" s="1">
        <v>750</v>
      </c>
      <c r="F289" s="1"/>
      <c r="G289" s="1"/>
      <c r="H289" s="1"/>
      <c r="I289" s="1"/>
      <c r="J289" s="1">
        <f t="shared" si="4"/>
        <v>0</v>
      </c>
      <c r="K289" s="1"/>
    </row>
    <row r="290" spans="1:11" ht="21" customHeight="1" x14ac:dyDescent="0.3">
      <c r="A290" s="1">
        <v>288</v>
      </c>
      <c r="B290" s="10">
        <v>46311</v>
      </c>
      <c r="C290" s="1" t="s">
        <v>85</v>
      </c>
      <c r="D290" s="1" t="s">
        <v>86</v>
      </c>
      <c r="E290" s="1">
        <v>750</v>
      </c>
      <c r="F290" s="1"/>
      <c r="G290" s="1"/>
      <c r="H290" s="1"/>
      <c r="I290" s="1"/>
      <c r="J290" s="1">
        <f t="shared" si="4"/>
        <v>0</v>
      </c>
      <c r="K290" s="1"/>
    </row>
    <row r="291" spans="1:11" ht="21" customHeight="1" x14ac:dyDescent="0.3">
      <c r="A291" s="1">
        <v>289</v>
      </c>
      <c r="B291" s="10">
        <v>46312</v>
      </c>
      <c r="C291" s="1" t="s">
        <v>85</v>
      </c>
      <c r="D291" s="1" t="s">
        <v>86</v>
      </c>
      <c r="E291" s="1">
        <v>750</v>
      </c>
      <c r="F291" s="1"/>
      <c r="G291" s="1"/>
      <c r="H291" s="1"/>
      <c r="I291" s="1"/>
      <c r="J291" s="1">
        <f t="shared" si="4"/>
        <v>0</v>
      </c>
      <c r="K291" s="1"/>
    </row>
    <row r="292" spans="1:11" ht="21" customHeight="1" x14ac:dyDescent="0.3">
      <c r="A292" s="1">
        <v>290</v>
      </c>
      <c r="B292" s="10">
        <v>46313</v>
      </c>
      <c r="C292" s="1" t="s">
        <v>85</v>
      </c>
      <c r="D292" s="1" t="s">
        <v>86</v>
      </c>
      <c r="E292" s="1">
        <v>750</v>
      </c>
      <c r="F292" s="1"/>
      <c r="G292" s="1"/>
      <c r="H292" s="1"/>
      <c r="I292" s="1"/>
      <c r="J292" s="1">
        <f t="shared" si="4"/>
        <v>0</v>
      </c>
      <c r="K292" s="1"/>
    </row>
    <row r="293" spans="1:11" ht="21" customHeight="1" x14ac:dyDescent="0.3">
      <c r="A293" s="1">
        <v>291</v>
      </c>
      <c r="B293" s="10">
        <v>46314</v>
      </c>
      <c r="C293" s="1" t="s">
        <v>85</v>
      </c>
      <c r="D293" s="1" t="s">
        <v>86</v>
      </c>
      <c r="E293" s="1">
        <v>750</v>
      </c>
      <c r="F293" s="1"/>
      <c r="G293" s="1"/>
      <c r="H293" s="1"/>
      <c r="I293" s="1"/>
      <c r="J293" s="1">
        <f t="shared" si="4"/>
        <v>0</v>
      </c>
      <c r="K293" s="1"/>
    </row>
    <row r="294" spans="1:11" ht="21" customHeight="1" x14ac:dyDescent="0.3">
      <c r="A294" s="1">
        <v>292</v>
      </c>
      <c r="B294" s="10">
        <v>46315</v>
      </c>
      <c r="C294" s="1" t="s">
        <v>85</v>
      </c>
      <c r="D294" s="1" t="s">
        <v>86</v>
      </c>
      <c r="E294" s="1">
        <v>750</v>
      </c>
      <c r="F294" s="1"/>
      <c r="G294" s="1"/>
      <c r="H294" s="1"/>
      <c r="I294" s="1"/>
      <c r="J294" s="1">
        <f t="shared" si="4"/>
        <v>0</v>
      </c>
      <c r="K294" s="1"/>
    </row>
    <row r="295" spans="1:11" ht="21" customHeight="1" x14ac:dyDescent="0.3">
      <c r="A295" s="1">
        <v>293</v>
      </c>
      <c r="B295" s="10">
        <v>46316</v>
      </c>
      <c r="C295" s="1" t="s">
        <v>85</v>
      </c>
      <c r="D295" s="1" t="s">
        <v>86</v>
      </c>
      <c r="E295" s="1">
        <v>750</v>
      </c>
      <c r="F295" s="1"/>
      <c r="G295" s="1"/>
      <c r="H295" s="1"/>
      <c r="I295" s="1"/>
      <c r="J295" s="1">
        <f t="shared" si="4"/>
        <v>0</v>
      </c>
      <c r="K295" s="1"/>
    </row>
    <row r="296" spans="1:11" ht="21" customHeight="1" x14ac:dyDescent="0.3">
      <c r="A296" s="1">
        <v>294</v>
      </c>
      <c r="B296" s="10">
        <v>46317</v>
      </c>
      <c r="C296" s="1" t="s">
        <v>85</v>
      </c>
      <c r="D296" s="1" t="s">
        <v>86</v>
      </c>
      <c r="E296" s="1">
        <v>750</v>
      </c>
      <c r="F296" s="1"/>
      <c r="G296" s="1"/>
      <c r="H296" s="1"/>
      <c r="I296" s="1"/>
      <c r="J296" s="1">
        <f t="shared" si="4"/>
        <v>0</v>
      </c>
      <c r="K296" s="1"/>
    </row>
    <row r="297" spans="1:11" ht="21" customHeight="1" x14ac:dyDescent="0.3">
      <c r="A297" s="1">
        <v>295</v>
      </c>
      <c r="B297" s="10">
        <v>46318</v>
      </c>
      <c r="C297" s="1" t="s">
        <v>85</v>
      </c>
      <c r="D297" s="1" t="s">
        <v>86</v>
      </c>
      <c r="E297" s="1">
        <v>750</v>
      </c>
      <c r="F297" s="1"/>
      <c r="G297" s="1"/>
      <c r="H297" s="1"/>
      <c r="I297" s="1"/>
      <c r="J297" s="1">
        <f t="shared" si="4"/>
        <v>0</v>
      </c>
      <c r="K297" s="1"/>
    </row>
    <row r="298" spans="1:11" ht="21" customHeight="1" x14ac:dyDescent="0.3">
      <c r="A298" s="1">
        <v>296</v>
      </c>
      <c r="B298" s="10">
        <v>46319</v>
      </c>
      <c r="C298" s="1" t="s">
        <v>85</v>
      </c>
      <c r="D298" s="1" t="s">
        <v>86</v>
      </c>
      <c r="E298" s="1">
        <v>750</v>
      </c>
      <c r="F298" s="1"/>
      <c r="G298" s="1"/>
      <c r="H298" s="1"/>
      <c r="I298" s="1"/>
      <c r="J298" s="1">
        <f t="shared" si="4"/>
        <v>0</v>
      </c>
      <c r="K298" s="1"/>
    </row>
    <row r="299" spans="1:11" ht="21" customHeight="1" x14ac:dyDescent="0.3">
      <c r="A299" s="1">
        <v>297</v>
      </c>
      <c r="B299" s="10">
        <v>46320</v>
      </c>
      <c r="C299" s="1" t="s">
        <v>85</v>
      </c>
      <c r="D299" s="1" t="s">
        <v>86</v>
      </c>
      <c r="E299" s="1">
        <v>750</v>
      </c>
      <c r="F299" s="1"/>
      <c r="G299" s="1"/>
      <c r="H299" s="1"/>
      <c r="I299" s="1"/>
      <c r="J299" s="1">
        <f t="shared" si="4"/>
        <v>0</v>
      </c>
      <c r="K299" s="1"/>
    </row>
    <row r="300" spans="1:11" ht="21" customHeight="1" x14ac:dyDescent="0.3">
      <c r="A300" s="1">
        <v>298</v>
      </c>
      <c r="B300" s="10">
        <v>46321</v>
      </c>
      <c r="C300" s="1" t="s">
        <v>85</v>
      </c>
      <c r="D300" s="1" t="s">
        <v>86</v>
      </c>
      <c r="E300" s="1">
        <v>750</v>
      </c>
      <c r="F300" s="1"/>
      <c r="G300" s="1"/>
      <c r="H300" s="1"/>
      <c r="I300" s="1"/>
      <c r="J300" s="1">
        <f t="shared" si="4"/>
        <v>0</v>
      </c>
      <c r="K300" s="1"/>
    </row>
    <row r="301" spans="1:11" ht="21" customHeight="1" x14ac:dyDescent="0.3">
      <c r="A301" s="1">
        <v>299</v>
      </c>
      <c r="B301" s="10">
        <v>46322</v>
      </c>
      <c r="C301" s="1" t="s">
        <v>85</v>
      </c>
      <c r="D301" s="1" t="s">
        <v>86</v>
      </c>
      <c r="E301" s="1">
        <v>750</v>
      </c>
      <c r="F301" s="1"/>
      <c r="G301" s="1"/>
      <c r="H301" s="1"/>
      <c r="I301" s="1"/>
      <c r="J301" s="1">
        <f t="shared" si="4"/>
        <v>0</v>
      </c>
      <c r="K301" s="1"/>
    </row>
    <row r="302" spans="1:11" ht="21" customHeight="1" x14ac:dyDescent="0.3">
      <c r="A302" s="1">
        <v>300</v>
      </c>
      <c r="B302" s="10">
        <v>46323</v>
      </c>
      <c r="C302" s="1" t="s">
        <v>85</v>
      </c>
      <c r="D302" s="1" t="s">
        <v>86</v>
      </c>
      <c r="E302" s="1">
        <v>750</v>
      </c>
      <c r="F302" s="1"/>
      <c r="G302" s="1"/>
      <c r="H302" s="1"/>
      <c r="I302" s="1"/>
      <c r="J302" s="1">
        <f t="shared" si="4"/>
        <v>0</v>
      </c>
      <c r="K302" s="1"/>
    </row>
    <row r="303" spans="1:11" ht="21" customHeight="1" x14ac:dyDescent="0.3">
      <c r="A303" s="1">
        <v>301</v>
      </c>
      <c r="B303" s="10">
        <v>46324</v>
      </c>
      <c r="C303" s="1" t="s">
        <v>85</v>
      </c>
      <c r="D303" s="1" t="s">
        <v>86</v>
      </c>
      <c r="E303" s="1">
        <v>750</v>
      </c>
      <c r="F303" s="1"/>
      <c r="G303" s="1"/>
      <c r="H303" s="1"/>
      <c r="I303" s="1"/>
      <c r="J303" s="1">
        <f t="shared" si="4"/>
        <v>0</v>
      </c>
      <c r="K303" s="1"/>
    </row>
    <row r="304" spans="1:11" ht="21" customHeight="1" x14ac:dyDescent="0.3">
      <c r="A304" s="1">
        <v>302</v>
      </c>
      <c r="B304" s="10">
        <v>46325</v>
      </c>
      <c r="C304" s="1" t="s">
        <v>85</v>
      </c>
      <c r="D304" s="1" t="s">
        <v>86</v>
      </c>
      <c r="E304" s="1">
        <v>750</v>
      </c>
      <c r="F304" s="1"/>
      <c r="G304" s="1"/>
      <c r="H304" s="1"/>
      <c r="I304" s="1"/>
      <c r="J304" s="1">
        <f t="shared" si="4"/>
        <v>0</v>
      </c>
      <c r="K304" s="1"/>
    </row>
    <row r="305" spans="1:11" ht="21" customHeight="1" x14ac:dyDescent="0.3">
      <c r="A305" s="1">
        <v>303</v>
      </c>
      <c r="B305" s="10">
        <v>46326</v>
      </c>
      <c r="C305" s="1" t="s">
        <v>85</v>
      </c>
      <c r="D305" s="1" t="s">
        <v>86</v>
      </c>
      <c r="E305" s="1">
        <v>750</v>
      </c>
      <c r="F305" s="1"/>
      <c r="G305" s="1"/>
      <c r="H305" s="1"/>
      <c r="I305" s="1"/>
      <c r="J305" s="1">
        <f t="shared" si="4"/>
        <v>0</v>
      </c>
      <c r="K305" s="1"/>
    </row>
    <row r="306" spans="1:11" ht="21" customHeight="1" x14ac:dyDescent="0.3">
      <c r="A306" s="1">
        <v>304</v>
      </c>
      <c r="B306" s="10">
        <v>46327</v>
      </c>
      <c r="C306" s="1" t="s">
        <v>85</v>
      </c>
      <c r="D306" s="1" t="s">
        <v>86</v>
      </c>
      <c r="E306" s="1">
        <v>750</v>
      </c>
      <c r="F306" s="1"/>
      <c r="G306" s="1"/>
      <c r="H306" s="1"/>
      <c r="I306" s="1"/>
      <c r="J306" s="1">
        <f t="shared" si="4"/>
        <v>0</v>
      </c>
      <c r="K306" s="1"/>
    </row>
    <row r="307" spans="1:11" ht="21" customHeight="1" x14ac:dyDescent="0.3">
      <c r="A307" s="1">
        <v>305</v>
      </c>
      <c r="B307" s="10">
        <v>46328</v>
      </c>
      <c r="C307" s="1" t="s">
        <v>85</v>
      </c>
      <c r="D307" s="1" t="s">
        <v>86</v>
      </c>
      <c r="E307" s="1">
        <v>750</v>
      </c>
      <c r="F307" s="1"/>
      <c r="G307" s="1"/>
      <c r="H307" s="1"/>
      <c r="I307" s="1"/>
      <c r="J307" s="1">
        <f t="shared" si="4"/>
        <v>0</v>
      </c>
      <c r="K307" s="1"/>
    </row>
    <row r="308" spans="1:11" ht="21" customHeight="1" x14ac:dyDescent="0.3">
      <c r="A308" s="1">
        <v>306</v>
      </c>
      <c r="B308" s="10">
        <v>46329</v>
      </c>
      <c r="C308" s="1" t="s">
        <v>85</v>
      </c>
      <c r="D308" s="1" t="s">
        <v>86</v>
      </c>
      <c r="E308" s="1">
        <v>750</v>
      </c>
      <c r="F308" s="1"/>
      <c r="G308" s="1"/>
      <c r="H308" s="1"/>
      <c r="I308" s="1"/>
      <c r="J308" s="1">
        <f t="shared" si="4"/>
        <v>0</v>
      </c>
      <c r="K308" s="1"/>
    </row>
    <row r="309" spans="1:11" ht="21" customHeight="1" x14ac:dyDescent="0.3">
      <c r="A309" s="1">
        <v>307</v>
      </c>
      <c r="B309" s="10">
        <v>46330</v>
      </c>
      <c r="C309" s="1" t="s">
        <v>85</v>
      </c>
      <c r="D309" s="1" t="s">
        <v>86</v>
      </c>
      <c r="E309" s="1">
        <v>750</v>
      </c>
      <c r="F309" s="1"/>
      <c r="G309" s="1"/>
      <c r="H309" s="1"/>
      <c r="I309" s="1"/>
      <c r="J309" s="1">
        <f t="shared" si="4"/>
        <v>0</v>
      </c>
      <c r="K309" s="1"/>
    </row>
    <row r="310" spans="1:11" ht="21" customHeight="1" x14ac:dyDescent="0.3">
      <c r="A310" s="1">
        <v>308</v>
      </c>
      <c r="B310" s="10">
        <v>46331</v>
      </c>
      <c r="C310" s="1" t="s">
        <v>85</v>
      </c>
      <c r="D310" s="1" t="s">
        <v>86</v>
      </c>
      <c r="E310" s="1">
        <v>750</v>
      </c>
      <c r="F310" s="1"/>
      <c r="G310" s="1"/>
      <c r="H310" s="1"/>
      <c r="I310" s="1"/>
      <c r="J310" s="1">
        <f t="shared" si="4"/>
        <v>0</v>
      </c>
      <c r="K310" s="1"/>
    </row>
    <row r="311" spans="1:11" ht="21" customHeight="1" x14ac:dyDescent="0.3">
      <c r="A311" s="1">
        <v>309</v>
      </c>
      <c r="B311" s="10">
        <v>46332</v>
      </c>
      <c r="C311" s="1" t="s">
        <v>85</v>
      </c>
      <c r="D311" s="1" t="s">
        <v>86</v>
      </c>
      <c r="E311" s="1">
        <v>750</v>
      </c>
      <c r="F311" s="1"/>
      <c r="G311" s="1"/>
      <c r="H311" s="1"/>
      <c r="I311" s="1"/>
      <c r="J311" s="1">
        <f t="shared" si="4"/>
        <v>0</v>
      </c>
      <c r="K311" s="1"/>
    </row>
    <row r="312" spans="1:11" ht="21" customHeight="1" x14ac:dyDescent="0.3">
      <c r="A312" s="1">
        <v>310</v>
      </c>
      <c r="B312" s="10">
        <v>46333</v>
      </c>
      <c r="C312" s="1" t="s">
        <v>85</v>
      </c>
      <c r="D312" s="1" t="s">
        <v>86</v>
      </c>
      <c r="E312" s="1">
        <v>750</v>
      </c>
      <c r="F312" s="1"/>
      <c r="G312" s="1"/>
      <c r="H312" s="1"/>
      <c r="I312" s="1"/>
      <c r="J312" s="1">
        <f t="shared" si="4"/>
        <v>0</v>
      </c>
      <c r="K312" s="1"/>
    </row>
    <row r="313" spans="1:11" ht="21" customHeight="1" x14ac:dyDescent="0.3">
      <c r="A313" s="1">
        <v>311</v>
      </c>
      <c r="B313" s="10">
        <v>46334</v>
      </c>
      <c r="C313" s="1" t="s">
        <v>85</v>
      </c>
      <c r="D313" s="1" t="s">
        <v>86</v>
      </c>
      <c r="E313" s="1">
        <v>750</v>
      </c>
      <c r="F313" s="1"/>
      <c r="G313" s="1"/>
      <c r="H313" s="1"/>
      <c r="I313" s="1"/>
      <c r="J313" s="1">
        <f t="shared" si="4"/>
        <v>0</v>
      </c>
      <c r="K313" s="1"/>
    </row>
    <row r="314" spans="1:11" ht="21" customHeight="1" x14ac:dyDescent="0.3">
      <c r="A314" s="1">
        <v>312</v>
      </c>
      <c r="B314" s="10">
        <v>46335</v>
      </c>
      <c r="C314" s="1" t="s">
        <v>85</v>
      </c>
      <c r="D314" s="1" t="s">
        <v>86</v>
      </c>
      <c r="E314" s="1">
        <v>750</v>
      </c>
      <c r="F314" s="1"/>
      <c r="G314" s="1"/>
      <c r="H314" s="1"/>
      <c r="I314" s="1"/>
      <c r="J314" s="1">
        <f t="shared" si="4"/>
        <v>0</v>
      </c>
      <c r="K314" s="1"/>
    </row>
    <row r="315" spans="1:11" ht="21" customHeight="1" x14ac:dyDescent="0.3">
      <c r="A315" s="1">
        <v>313</v>
      </c>
      <c r="B315" s="10">
        <v>46336</v>
      </c>
      <c r="C315" s="1" t="s">
        <v>85</v>
      </c>
      <c r="D315" s="1" t="s">
        <v>86</v>
      </c>
      <c r="E315" s="1">
        <v>750</v>
      </c>
      <c r="F315" s="1"/>
      <c r="G315" s="1"/>
      <c r="H315" s="1"/>
      <c r="I315" s="1"/>
      <c r="J315" s="1">
        <f t="shared" si="4"/>
        <v>0</v>
      </c>
      <c r="K315" s="1"/>
    </row>
    <row r="316" spans="1:11" ht="21" customHeight="1" x14ac:dyDescent="0.3">
      <c r="A316" s="1">
        <v>314</v>
      </c>
      <c r="B316" s="10">
        <v>46337</v>
      </c>
      <c r="C316" s="1" t="s">
        <v>85</v>
      </c>
      <c r="D316" s="1" t="s">
        <v>86</v>
      </c>
      <c r="E316" s="1">
        <v>750</v>
      </c>
      <c r="F316" s="1"/>
      <c r="G316" s="1"/>
      <c r="H316" s="1"/>
      <c r="I316" s="1"/>
      <c r="J316" s="1">
        <f t="shared" si="4"/>
        <v>0</v>
      </c>
      <c r="K316" s="1"/>
    </row>
    <row r="317" spans="1:11" ht="21" customHeight="1" x14ac:dyDescent="0.3">
      <c r="A317" s="1">
        <v>315</v>
      </c>
      <c r="B317" s="10">
        <v>46338</v>
      </c>
      <c r="C317" s="1" t="s">
        <v>85</v>
      </c>
      <c r="D317" s="1" t="s">
        <v>86</v>
      </c>
      <c r="E317" s="1">
        <v>750</v>
      </c>
      <c r="F317" s="1"/>
      <c r="G317" s="1"/>
      <c r="H317" s="1"/>
      <c r="I317" s="1"/>
      <c r="J317" s="1">
        <f t="shared" si="4"/>
        <v>0</v>
      </c>
      <c r="K317" s="1"/>
    </row>
    <row r="318" spans="1:11" ht="21" customHeight="1" x14ac:dyDescent="0.3">
      <c r="A318" s="1">
        <v>316</v>
      </c>
      <c r="B318" s="10">
        <v>46339</v>
      </c>
      <c r="C318" s="1" t="s">
        <v>85</v>
      </c>
      <c r="D318" s="1" t="s">
        <v>86</v>
      </c>
      <c r="E318" s="1">
        <v>750</v>
      </c>
      <c r="F318" s="1"/>
      <c r="G318" s="1"/>
      <c r="H318" s="1"/>
      <c r="I318" s="1"/>
      <c r="J318" s="1">
        <f t="shared" si="4"/>
        <v>0</v>
      </c>
      <c r="K318" s="1"/>
    </row>
    <row r="319" spans="1:11" ht="21" customHeight="1" x14ac:dyDescent="0.3">
      <c r="A319" s="1">
        <v>317</v>
      </c>
      <c r="B319" s="10">
        <v>46340</v>
      </c>
      <c r="C319" s="1" t="s">
        <v>85</v>
      </c>
      <c r="D319" s="1" t="s">
        <v>86</v>
      </c>
      <c r="E319" s="1">
        <v>750</v>
      </c>
      <c r="F319" s="1"/>
      <c r="G319" s="1"/>
      <c r="H319" s="1"/>
      <c r="I319" s="1"/>
      <c r="J319" s="1">
        <f t="shared" si="4"/>
        <v>0</v>
      </c>
      <c r="K319" s="1"/>
    </row>
    <row r="320" spans="1:11" ht="21" customHeight="1" x14ac:dyDescent="0.3">
      <c r="A320" s="1">
        <v>318</v>
      </c>
      <c r="B320" s="10">
        <v>46341</v>
      </c>
      <c r="C320" s="1" t="s">
        <v>85</v>
      </c>
      <c r="D320" s="1" t="s">
        <v>86</v>
      </c>
      <c r="E320" s="1">
        <v>750</v>
      </c>
      <c r="F320" s="1"/>
      <c r="G320" s="1"/>
      <c r="H320" s="1"/>
      <c r="I320" s="1"/>
      <c r="J320" s="1">
        <f t="shared" si="4"/>
        <v>0</v>
      </c>
      <c r="K320" s="1"/>
    </row>
    <row r="321" spans="1:11" ht="21" customHeight="1" x14ac:dyDescent="0.3">
      <c r="A321" s="1">
        <v>319</v>
      </c>
      <c r="B321" s="10">
        <v>46342</v>
      </c>
      <c r="C321" s="1" t="s">
        <v>85</v>
      </c>
      <c r="D321" s="1" t="s">
        <v>86</v>
      </c>
      <c r="E321" s="1">
        <v>750</v>
      </c>
      <c r="F321" s="1"/>
      <c r="G321" s="1"/>
      <c r="H321" s="1"/>
      <c r="I321" s="1"/>
      <c r="J321" s="1">
        <f t="shared" si="4"/>
        <v>0</v>
      </c>
      <c r="K321" s="1"/>
    </row>
    <row r="322" spans="1:11" ht="21" customHeight="1" x14ac:dyDescent="0.3">
      <c r="A322" s="1">
        <v>320</v>
      </c>
      <c r="B322" s="10">
        <v>46343</v>
      </c>
      <c r="C322" s="1" t="s">
        <v>85</v>
      </c>
      <c r="D322" s="1" t="s">
        <v>86</v>
      </c>
      <c r="E322" s="1">
        <v>750</v>
      </c>
      <c r="F322" s="1"/>
      <c r="G322" s="1"/>
      <c r="H322" s="1"/>
      <c r="I322" s="1"/>
      <c r="J322" s="1">
        <f t="shared" si="4"/>
        <v>0</v>
      </c>
      <c r="K322" s="1"/>
    </row>
    <row r="323" spans="1:11" ht="21" customHeight="1" x14ac:dyDescent="0.3">
      <c r="A323" s="1">
        <v>321</v>
      </c>
      <c r="B323" s="10">
        <v>46344</v>
      </c>
      <c r="C323" s="1" t="s">
        <v>85</v>
      </c>
      <c r="D323" s="1" t="s">
        <v>86</v>
      </c>
      <c r="E323" s="1">
        <v>750</v>
      </c>
      <c r="F323" s="1"/>
      <c r="G323" s="1"/>
      <c r="H323" s="1"/>
      <c r="I323" s="1"/>
      <c r="J323" s="1">
        <f t="shared" si="4"/>
        <v>0</v>
      </c>
      <c r="K323" s="1"/>
    </row>
    <row r="324" spans="1:11" ht="21" customHeight="1" x14ac:dyDescent="0.3">
      <c r="A324" s="1">
        <v>322</v>
      </c>
      <c r="B324" s="10">
        <v>46345</v>
      </c>
      <c r="C324" s="1" t="s">
        <v>85</v>
      </c>
      <c r="D324" s="1" t="s">
        <v>86</v>
      </c>
      <c r="E324" s="1">
        <v>750</v>
      </c>
      <c r="F324" s="1"/>
      <c r="G324" s="1"/>
      <c r="H324" s="1"/>
      <c r="I324" s="1"/>
      <c r="J324" s="1">
        <f t="shared" ref="J324:J367" si="5">E324*F324-G324-H324+I324</f>
        <v>0</v>
      </c>
      <c r="K324" s="1"/>
    </row>
    <row r="325" spans="1:11" ht="21" customHeight="1" x14ac:dyDescent="0.3">
      <c r="A325" s="1">
        <v>323</v>
      </c>
      <c r="B325" s="10">
        <v>46346</v>
      </c>
      <c r="C325" s="1" t="s">
        <v>85</v>
      </c>
      <c r="D325" s="1" t="s">
        <v>86</v>
      </c>
      <c r="E325" s="1">
        <v>750</v>
      </c>
      <c r="F325" s="1"/>
      <c r="G325" s="1"/>
      <c r="H325" s="1"/>
      <c r="I325" s="1"/>
      <c r="J325" s="1">
        <f t="shared" si="5"/>
        <v>0</v>
      </c>
      <c r="K325" s="1"/>
    </row>
    <row r="326" spans="1:11" ht="21" customHeight="1" x14ac:dyDescent="0.3">
      <c r="A326" s="1">
        <v>324</v>
      </c>
      <c r="B326" s="10">
        <v>46347</v>
      </c>
      <c r="C326" s="1" t="s">
        <v>85</v>
      </c>
      <c r="D326" s="1" t="s">
        <v>86</v>
      </c>
      <c r="E326" s="1">
        <v>750</v>
      </c>
      <c r="F326" s="1"/>
      <c r="G326" s="1"/>
      <c r="H326" s="1"/>
      <c r="I326" s="1"/>
      <c r="J326" s="1">
        <f t="shared" si="5"/>
        <v>0</v>
      </c>
      <c r="K326" s="1"/>
    </row>
    <row r="327" spans="1:11" ht="21" customHeight="1" x14ac:dyDescent="0.3">
      <c r="A327" s="1">
        <v>325</v>
      </c>
      <c r="B327" s="10">
        <v>46348</v>
      </c>
      <c r="C327" s="1" t="s">
        <v>85</v>
      </c>
      <c r="D327" s="1" t="s">
        <v>86</v>
      </c>
      <c r="E327" s="1">
        <v>750</v>
      </c>
      <c r="F327" s="1"/>
      <c r="G327" s="1"/>
      <c r="H327" s="1"/>
      <c r="I327" s="1"/>
      <c r="J327" s="1">
        <f t="shared" si="5"/>
        <v>0</v>
      </c>
      <c r="K327" s="1"/>
    </row>
    <row r="328" spans="1:11" ht="21" customHeight="1" x14ac:dyDescent="0.3">
      <c r="A328" s="1">
        <v>326</v>
      </c>
      <c r="B328" s="10">
        <v>46349</v>
      </c>
      <c r="C328" s="1" t="s">
        <v>85</v>
      </c>
      <c r="D328" s="1" t="s">
        <v>86</v>
      </c>
      <c r="E328" s="1">
        <v>750</v>
      </c>
      <c r="F328" s="1"/>
      <c r="G328" s="1"/>
      <c r="H328" s="1"/>
      <c r="I328" s="1"/>
      <c r="J328" s="1">
        <f t="shared" si="5"/>
        <v>0</v>
      </c>
      <c r="K328" s="1"/>
    </row>
    <row r="329" spans="1:11" ht="21" customHeight="1" x14ac:dyDescent="0.3">
      <c r="A329" s="1">
        <v>327</v>
      </c>
      <c r="B329" s="10">
        <v>46350</v>
      </c>
      <c r="C329" s="1" t="s">
        <v>85</v>
      </c>
      <c r="D329" s="1" t="s">
        <v>86</v>
      </c>
      <c r="E329" s="1">
        <v>750</v>
      </c>
      <c r="F329" s="1"/>
      <c r="G329" s="1"/>
      <c r="H329" s="1"/>
      <c r="I329" s="1"/>
      <c r="J329" s="1">
        <f t="shared" si="5"/>
        <v>0</v>
      </c>
      <c r="K329" s="1"/>
    </row>
    <row r="330" spans="1:11" ht="21" customHeight="1" x14ac:dyDescent="0.3">
      <c r="A330" s="1">
        <v>328</v>
      </c>
      <c r="B330" s="10">
        <v>46351</v>
      </c>
      <c r="C330" s="1" t="s">
        <v>85</v>
      </c>
      <c r="D330" s="1" t="s">
        <v>86</v>
      </c>
      <c r="E330" s="1">
        <v>750</v>
      </c>
      <c r="F330" s="1"/>
      <c r="G330" s="1"/>
      <c r="H330" s="1"/>
      <c r="I330" s="1"/>
      <c r="J330" s="1">
        <f t="shared" si="5"/>
        <v>0</v>
      </c>
      <c r="K330" s="1"/>
    </row>
    <row r="331" spans="1:11" ht="21" customHeight="1" x14ac:dyDescent="0.3">
      <c r="A331" s="1">
        <v>329</v>
      </c>
      <c r="B331" s="10">
        <v>46352</v>
      </c>
      <c r="C331" s="1" t="s">
        <v>85</v>
      </c>
      <c r="D331" s="1" t="s">
        <v>86</v>
      </c>
      <c r="E331" s="1">
        <v>750</v>
      </c>
      <c r="F331" s="1"/>
      <c r="G331" s="1"/>
      <c r="H331" s="1"/>
      <c r="I331" s="1"/>
      <c r="J331" s="1">
        <f t="shared" si="5"/>
        <v>0</v>
      </c>
      <c r="K331" s="1"/>
    </row>
    <row r="332" spans="1:11" ht="21" customHeight="1" x14ac:dyDescent="0.3">
      <c r="A332" s="1">
        <v>330</v>
      </c>
      <c r="B332" s="10">
        <v>46353</v>
      </c>
      <c r="C332" s="1" t="s">
        <v>85</v>
      </c>
      <c r="D332" s="1" t="s">
        <v>86</v>
      </c>
      <c r="E332" s="1">
        <v>750</v>
      </c>
      <c r="F332" s="1"/>
      <c r="G332" s="1"/>
      <c r="H332" s="1"/>
      <c r="I332" s="1"/>
      <c r="J332" s="1">
        <f t="shared" si="5"/>
        <v>0</v>
      </c>
      <c r="K332" s="1"/>
    </row>
    <row r="333" spans="1:11" ht="21" customHeight="1" x14ac:dyDescent="0.3">
      <c r="A333" s="1">
        <v>331</v>
      </c>
      <c r="B333" s="10">
        <v>46354</v>
      </c>
      <c r="C333" s="1" t="s">
        <v>85</v>
      </c>
      <c r="D333" s="1" t="s">
        <v>86</v>
      </c>
      <c r="E333" s="1">
        <v>750</v>
      </c>
      <c r="F333" s="1"/>
      <c r="G333" s="1"/>
      <c r="H333" s="1"/>
      <c r="I333" s="1"/>
      <c r="J333" s="1">
        <f t="shared" si="5"/>
        <v>0</v>
      </c>
      <c r="K333" s="1"/>
    </row>
    <row r="334" spans="1:11" ht="21" customHeight="1" x14ac:dyDescent="0.3">
      <c r="A334" s="1">
        <v>332</v>
      </c>
      <c r="B334" s="10">
        <v>46355</v>
      </c>
      <c r="C334" s="1" t="s">
        <v>85</v>
      </c>
      <c r="D334" s="1" t="s">
        <v>86</v>
      </c>
      <c r="E334" s="1">
        <v>750</v>
      </c>
      <c r="F334" s="1"/>
      <c r="G334" s="1"/>
      <c r="H334" s="1"/>
      <c r="I334" s="1"/>
      <c r="J334" s="1">
        <f t="shared" si="5"/>
        <v>0</v>
      </c>
      <c r="K334" s="1"/>
    </row>
    <row r="335" spans="1:11" ht="21" customHeight="1" x14ac:dyDescent="0.3">
      <c r="A335" s="1">
        <v>333</v>
      </c>
      <c r="B335" s="10">
        <v>46356</v>
      </c>
      <c r="C335" s="1" t="s">
        <v>85</v>
      </c>
      <c r="D335" s="1" t="s">
        <v>86</v>
      </c>
      <c r="E335" s="1">
        <v>750</v>
      </c>
      <c r="F335" s="1"/>
      <c r="G335" s="1"/>
      <c r="H335" s="1"/>
      <c r="I335" s="1"/>
      <c r="J335" s="1">
        <f t="shared" si="5"/>
        <v>0</v>
      </c>
      <c r="K335" s="1"/>
    </row>
    <row r="336" spans="1:11" ht="21" customHeight="1" x14ac:dyDescent="0.3">
      <c r="A336" s="1">
        <v>334</v>
      </c>
      <c r="B336" s="10">
        <v>46357</v>
      </c>
      <c r="C336" s="1" t="s">
        <v>85</v>
      </c>
      <c r="D336" s="1" t="s">
        <v>86</v>
      </c>
      <c r="E336" s="1">
        <v>750</v>
      </c>
      <c r="F336" s="1"/>
      <c r="G336" s="1"/>
      <c r="H336" s="1"/>
      <c r="I336" s="1"/>
      <c r="J336" s="1">
        <f t="shared" si="5"/>
        <v>0</v>
      </c>
      <c r="K336" s="1"/>
    </row>
    <row r="337" spans="1:11" ht="21" customHeight="1" x14ac:dyDescent="0.3">
      <c r="A337" s="1">
        <v>335</v>
      </c>
      <c r="B337" s="10">
        <v>46358</v>
      </c>
      <c r="C337" s="1" t="s">
        <v>85</v>
      </c>
      <c r="D337" s="1" t="s">
        <v>86</v>
      </c>
      <c r="E337" s="1">
        <v>750</v>
      </c>
      <c r="F337" s="1"/>
      <c r="G337" s="1"/>
      <c r="H337" s="1"/>
      <c r="I337" s="1"/>
      <c r="J337" s="1">
        <f t="shared" si="5"/>
        <v>0</v>
      </c>
      <c r="K337" s="1"/>
    </row>
    <row r="338" spans="1:11" ht="21" customHeight="1" x14ac:dyDescent="0.3">
      <c r="A338" s="1">
        <v>336</v>
      </c>
      <c r="B338" s="10">
        <v>46359</v>
      </c>
      <c r="C338" s="1" t="s">
        <v>85</v>
      </c>
      <c r="D338" s="1" t="s">
        <v>86</v>
      </c>
      <c r="E338" s="1">
        <v>750</v>
      </c>
      <c r="F338" s="1"/>
      <c r="G338" s="1"/>
      <c r="H338" s="1"/>
      <c r="I338" s="1"/>
      <c r="J338" s="1">
        <f t="shared" si="5"/>
        <v>0</v>
      </c>
      <c r="K338" s="1"/>
    </row>
    <row r="339" spans="1:11" ht="21" customHeight="1" x14ac:dyDescent="0.3">
      <c r="A339" s="1">
        <v>337</v>
      </c>
      <c r="B339" s="10">
        <v>46360</v>
      </c>
      <c r="C339" s="1" t="s">
        <v>85</v>
      </c>
      <c r="D339" s="1" t="s">
        <v>86</v>
      </c>
      <c r="E339" s="1">
        <v>750</v>
      </c>
      <c r="F339" s="1"/>
      <c r="G339" s="1"/>
      <c r="H339" s="1"/>
      <c r="I339" s="1"/>
      <c r="J339" s="1">
        <f t="shared" si="5"/>
        <v>0</v>
      </c>
      <c r="K339" s="1"/>
    </row>
    <row r="340" spans="1:11" ht="21" customHeight="1" x14ac:dyDescent="0.3">
      <c r="A340" s="1">
        <v>338</v>
      </c>
      <c r="B340" s="10">
        <v>46361</v>
      </c>
      <c r="C340" s="1" t="s">
        <v>85</v>
      </c>
      <c r="D340" s="1" t="s">
        <v>86</v>
      </c>
      <c r="E340" s="1">
        <v>750</v>
      </c>
      <c r="F340" s="1"/>
      <c r="G340" s="1"/>
      <c r="H340" s="1"/>
      <c r="I340" s="1"/>
      <c r="J340" s="1">
        <f t="shared" si="5"/>
        <v>0</v>
      </c>
      <c r="K340" s="1"/>
    </row>
    <row r="341" spans="1:11" ht="21" customHeight="1" x14ac:dyDescent="0.3">
      <c r="A341" s="1">
        <v>339</v>
      </c>
      <c r="B341" s="10">
        <v>46362</v>
      </c>
      <c r="C341" s="1" t="s">
        <v>85</v>
      </c>
      <c r="D341" s="1" t="s">
        <v>86</v>
      </c>
      <c r="E341" s="1">
        <v>750</v>
      </c>
      <c r="F341" s="1"/>
      <c r="G341" s="1"/>
      <c r="H341" s="1"/>
      <c r="I341" s="1"/>
      <c r="J341" s="1">
        <f t="shared" si="5"/>
        <v>0</v>
      </c>
      <c r="K341" s="1"/>
    </row>
    <row r="342" spans="1:11" ht="21" customHeight="1" x14ac:dyDescent="0.3">
      <c r="A342" s="1">
        <v>340</v>
      </c>
      <c r="B342" s="10">
        <v>46363</v>
      </c>
      <c r="C342" s="1" t="s">
        <v>85</v>
      </c>
      <c r="D342" s="1" t="s">
        <v>86</v>
      </c>
      <c r="E342" s="1">
        <v>750</v>
      </c>
      <c r="F342" s="1"/>
      <c r="G342" s="1"/>
      <c r="H342" s="1"/>
      <c r="I342" s="1"/>
      <c r="J342" s="1">
        <f t="shared" si="5"/>
        <v>0</v>
      </c>
      <c r="K342" s="1"/>
    </row>
    <row r="343" spans="1:11" ht="21" customHeight="1" x14ac:dyDescent="0.3">
      <c r="A343" s="1">
        <v>341</v>
      </c>
      <c r="B343" s="10">
        <v>46364</v>
      </c>
      <c r="C343" s="1" t="s">
        <v>85</v>
      </c>
      <c r="D343" s="1" t="s">
        <v>86</v>
      </c>
      <c r="E343" s="1">
        <v>750</v>
      </c>
      <c r="F343" s="1"/>
      <c r="G343" s="1"/>
      <c r="H343" s="1"/>
      <c r="I343" s="1"/>
      <c r="J343" s="1">
        <f t="shared" si="5"/>
        <v>0</v>
      </c>
      <c r="K343" s="1"/>
    </row>
    <row r="344" spans="1:11" ht="21" customHeight="1" x14ac:dyDescent="0.3">
      <c r="A344" s="1">
        <v>342</v>
      </c>
      <c r="B344" s="10">
        <v>46365</v>
      </c>
      <c r="C344" s="1" t="s">
        <v>85</v>
      </c>
      <c r="D344" s="1" t="s">
        <v>86</v>
      </c>
      <c r="E344" s="1">
        <v>750</v>
      </c>
      <c r="F344" s="1"/>
      <c r="G344" s="1"/>
      <c r="H344" s="1"/>
      <c r="I344" s="1"/>
      <c r="J344" s="1">
        <f t="shared" si="5"/>
        <v>0</v>
      </c>
      <c r="K344" s="1"/>
    </row>
    <row r="345" spans="1:11" ht="21" customHeight="1" x14ac:dyDescent="0.3">
      <c r="A345" s="1">
        <v>343</v>
      </c>
      <c r="B345" s="10">
        <v>46366</v>
      </c>
      <c r="C345" s="1" t="s">
        <v>85</v>
      </c>
      <c r="D345" s="1" t="s">
        <v>86</v>
      </c>
      <c r="E345" s="1">
        <v>750</v>
      </c>
      <c r="F345" s="1"/>
      <c r="G345" s="1"/>
      <c r="H345" s="1"/>
      <c r="I345" s="1"/>
      <c r="J345" s="1">
        <f t="shared" si="5"/>
        <v>0</v>
      </c>
      <c r="K345" s="1"/>
    </row>
    <row r="346" spans="1:11" ht="21" customHeight="1" x14ac:dyDescent="0.3">
      <c r="A346" s="1">
        <v>344</v>
      </c>
      <c r="B346" s="10">
        <v>46367</v>
      </c>
      <c r="C346" s="1" t="s">
        <v>85</v>
      </c>
      <c r="D346" s="1" t="s">
        <v>86</v>
      </c>
      <c r="E346" s="1">
        <v>750</v>
      </c>
      <c r="F346" s="1"/>
      <c r="G346" s="1"/>
      <c r="H346" s="1"/>
      <c r="I346" s="1"/>
      <c r="J346" s="1">
        <f t="shared" si="5"/>
        <v>0</v>
      </c>
      <c r="K346" s="1"/>
    </row>
    <row r="347" spans="1:11" ht="21" customHeight="1" x14ac:dyDescent="0.3">
      <c r="A347" s="1">
        <v>345</v>
      </c>
      <c r="B347" s="10">
        <v>46368</v>
      </c>
      <c r="C347" s="1" t="s">
        <v>85</v>
      </c>
      <c r="D347" s="1" t="s">
        <v>86</v>
      </c>
      <c r="E347" s="1">
        <v>750</v>
      </c>
      <c r="F347" s="1"/>
      <c r="G347" s="1"/>
      <c r="H347" s="1"/>
      <c r="I347" s="1"/>
      <c r="J347" s="1">
        <f t="shared" si="5"/>
        <v>0</v>
      </c>
      <c r="K347" s="1"/>
    </row>
    <row r="348" spans="1:11" ht="21" customHeight="1" x14ac:dyDescent="0.3">
      <c r="A348" s="1">
        <v>346</v>
      </c>
      <c r="B348" s="10">
        <v>46369</v>
      </c>
      <c r="C348" s="1" t="s">
        <v>85</v>
      </c>
      <c r="D348" s="1" t="s">
        <v>86</v>
      </c>
      <c r="E348" s="1">
        <v>750</v>
      </c>
      <c r="F348" s="1"/>
      <c r="G348" s="1"/>
      <c r="H348" s="1"/>
      <c r="I348" s="1"/>
      <c r="J348" s="1">
        <f t="shared" si="5"/>
        <v>0</v>
      </c>
      <c r="K348" s="1"/>
    </row>
    <row r="349" spans="1:11" ht="21" customHeight="1" x14ac:dyDescent="0.3">
      <c r="A349" s="1">
        <v>347</v>
      </c>
      <c r="B349" s="10">
        <v>46370</v>
      </c>
      <c r="C349" s="1" t="s">
        <v>85</v>
      </c>
      <c r="D349" s="1" t="s">
        <v>86</v>
      </c>
      <c r="E349" s="1">
        <v>750</v>
      </c>
      <c r="F349" s="1"/>
      <c r="G349" s="1"/>
      <c r="H349" s="1"/>
      <c r="I349" s="1"/>
      <c r="J349" s="1">
        <f t="shared" si="5"/>
        <v>0</v>
      </c>
      <c r="K349" s="1"/>
    </row>
    <row r="350" spans="1:11" ht="21" customHeight="1" x14ac:dyDescent="0.3">
      <c r="A350" s="1">
        <v>348</v>
      </c>
      <c r="B350" s="10">
        <v>46371</v>
      </c>
      <c r="C350" s="1" t="s">
        <v>85</v>
      </c>
      <c r="D350" s="1" t="s">
        <v>86</v>
      </c>
      <c r="E350" s="1">
        <v>750</v>
      </c>
      <c r="F350" s="1"/>
      <c r="G350" s="1"/>
      <c r="H350" s="1"/>
      <c r="I350" s="1"/>
      <c r="J350" s="1">
        <f t="shared" si="5"/>
        <v>0</v>
      </c>
      <c r="K350" s="1"/>
    </row>
    <row r="351" spans="1:11" ht="21" customHeight="1" x14ac:dyDescent="0.3">
      <c r="A351" s="1">
        <v>349</v>
      </c>
      <c r="B351" s="10">
        <v>46372</v>
      </c>
      <c r="C351" s="1" t="s">
        <v>85</v>
      </c>
      <c r="D351" s="1" t="s">
        <v>86</v>
      </c>
      <c r="E351" s="1">
        <v>750</v>
      </c>
      <c r="F351" s="1"/>
      <c r="G351" s="1"/>
      <c r="H351" s="1"/>
      <c r="I351" s="1"/>
      <c r="J351" s="1">
        <f t="shared" si="5"/>
        <v>0</v>
      </c>
      <c r="K351" s="1"/>
    </row>
    <row r="352" spans="1:11" ht="21" customHeight="1" x14ac:dyDescent="0.3">
      <c r="A352" s="1">
        <v>350</v>
      </c>
      <c r="B352" s="10">
        <v>46373</v>
      </c>
      <c r="C352" s="1" t="s">
        <v>85</v>
      </c>
      <c r="D352" s="1" t="s">
        <v>86</v>
      </c>
      <c r="E352" s="1">
        <v>750</v>
      </c>
      <c r="F352" s="1"/>
      <c r="G352" s="1"/>
      <c r="H352" s="1"/>
      <c r="I352" s="1"/>
      <c r="J352" s="1">
        <f t="shared" si="5"/>
        <v>0</v>
      </c>
      <c r="K352" s="1"/>
    </row>
    <row r="353" spans="1:11" ht="21" customHeight="1" x14ac:dyDescent="0.3">
      <c r="A353" s="1">
        <v>351</v>
      </c>
      <c r="B353" s="10">
        <v>46374</v>
      </c>
      <c r="C353" s="1" t="s">
        <v>85</v>
      </c>
      <c r="D353" s="1" t="s">
        <v>86</v>
      </c>
      <c r="E353" s="1">
        <v>750</v>
      </c>
      <c r="F353" s="1"/>
      <c r="G353" s="1"/>
      <c r="H353" s="1"/>
      <c r="I353" s="1"/>
      <c r="J353" s="1">
        <f t="shared" si="5"/>
        <v>0</v>
      </c>
      <c r="K353" s="1"/>
    </row>
    <row r="354" spans="1:11" ht="21" customHeight="1" x14ac:dyDescent="0.3">
      <c r="A354" s="1">
        <v>352</v>
      </c>
      <c r="B354" s="10">
        <v>46375</v>
      </c>
      <c r="C354" s="1" t="s">
        <v>85</v>
      </c>
      <c r="D354" s="1" t="s">
        <v>86</v>
      </c>
      <c r="E354" s="1">
        <v>750</v>
      </c>
      <c r="F354" s="1"/>
      <c r="G354" s="1"/>
      <c r="H354" s="1"/>
      <c r="I354" s="1"/>
      <c r="J354" s="1">
        <f t="shared" si="5"/>
        <v>0</v>
      </c>
      <c r="K354" s="1"/>
    </row>
    <row r="355" spans="1:11" ht="21" customHeight="1" x14ac:dyDescent="0.3">
      <c r="A355" s="1">
        <v>353</v>
      </c>
      <c r="B355" s="10">
        <v>46376</v>
      </c>
      <c r="C355" s="1" t="s">
        <v>85</v>
      </c>
      <c r="D355" s="1" t="s">
        <v>86</v>
      </c>
      <c r="E355" s="1">
        <v>750</v>
      </c>
      <c r="F355" s="1"/>
      <c r="G355" s="1"/>
      <c r="H355" s="1"/>
      <c r="I355" s="1"/>
      <c r="J355" s="1">
        <f t="shared" si="5"/>
        <v>0</v>
      </c>
      <c r="K355" s="1"/>
    </row>
    <row r="356" spans="1:11" ht="21" customHeight="1" x14ac:dyDescent="0.3">
      <c r="A356" s="1">
        <v>354</v>
      </c>
      <c r="B356" s="10">
        <v>46377</v>
      </c>
      <c r="C356" s="1" t="s">
        <v>85</v>
      </c>
      <c r="D356" s="1" t="s">
        <v>86</v>
      </c>
      <c r="E356" s="1">
        <v>750</v>
      </c>
      <c r="F356" s="1"/>
      <c r="G356" s="1"/>
      <c r="H356" s="1"/>
      <c r="I356" s="1"/>
      <c r="J356" s="1">
        <f t="shared" si="5"/>
        <v>0</v>
      </c>
      <c r="K356" s="1"/>
    </row>
    <row r="357" spans="1:11" ht="21" customHeight="1" x14ac:dyDescent="0.3">
      <c r="A357" s="1">
        <v>355</v>
      </c>
      <c r="B357" s="10">
        <v>46378</v>
      </c>
      <c r="C357" s="1" t="s">
        <v>85</v>
      </c>
      <c r="D357" s="1" t="s">
        <v>86</v>
      </c>
      <c r="E357" s="1">
        <v>750</v>
      </c>
      <c r="F357" s="1"/>
      <c r="G357" s="1"/>
      <c r="H357" s="1"/>
      <c r="I357" s="1"/>
      <c r="J357" s="1">
        <f t="shared" si="5"/>
        <v>0</v>
      </c>
      <c r="K357" s="1"/>
    </row>
    <row r="358" spans="1:11" ht="21" customHeight="1" x14ac:dyDescent="0.3">
      <c r="A358" s="1">
        <v>356</v>
      </c>
      <c r="B358" s="10">
        <v>46379</v>
      </c>
      <c r="C358" s="1" t="s">
        <v>85</v>
      </c>
      <c r="D358" s="1" t="s">
        <v>86</v>
      </c>
      <c r="E358" s="1">
        <v>750</v>
      </c>
      <c r="F358" s="1"/>
      <c r="G358" s="1"/>
      <c r="H358" s="1"/>
      <c r="I358" s="1"/>
      <c r="J358" s="1">
        <f t="shared" si="5"/>
        <v>0</v>
      </c>
      <c r="K358" s="1"/>
    </row>
    <row r="359" spans="1:11" ht="21" customHeight="1" x14ac:dyDescent="0.3">
      <c r="A359" s="1">
        <v>357</v>
      </c>
      <c r="B359" s="10">
        <v>46380</v>
      </c>
      <c r="C359" s="1" t="s">
        <v>85</v>
      </c>
      <c r="D359" s="1" t="s">
        <v>86</v>
      </c>
      <c r="E359" s="1">
        <v>750</v>
      </c>
      <c r="F359" s="1"/>
      <c r="G359" s="1"/>
      <c r="H359" s="1"/>
      <c r="I359" s="1"/>
      <c r="J359" s="1">
        <f t="shared" si="5"/>
        <v>0</v>
      </c>
      <c r="K359" s="1"/>
    </row>
    <row r="360" spans="1:11" ht="21" customHeight="1" x14ac:dyDescent="0.3">
      <c r="A360" s="1">
        <v>358</v>
      </c>
      <c r="B360" s="10">
        <v>46381</v>
      </c>
      <c r="C360" s="1" t="s">
        <v>85</v>
      </c>
      <c r="D360" s="1" t="s">
        <v>86</v>
      </c>
      <c r="E360" s="1">
        <v>750</v>
      </c>
      <c r="F360" s="1"/>
      <c r="G360" s="1"/>
      <c r="H360" s="1"/>
      <c r="I360" s="1"/>
      <c r="J360" s="1">
        <f t="shared" si="5"/>
        <v>0</v>
      </c>
      <c r="K360" s="1"/>
    </row>
    <row r="361" spans="1:11" ht="21" customHeight="1" x14ac:dyDescent="0.3">
      <c r="A361" s="1">
        <v>359</v>
      </c>
      <c r="B361" s="10">
        <v>46382</v>
      </c>
      <c r="C361" s="1" t="s">
        <v>85</v>
      </c>
      <c r="D361" s="1" t="s">
        <v>86</v>
      </c>
      <c r="E361" s="1">
        <v>750</v>
      </c>
      <c r="F361" s="1"/>
      <c r="G361" s="1"/>
      <c r="H361" s="1"/>
      <c r="I361" s="1"/>
      <c r="J361" s="1">
        <f t="shared" si="5"/>
        <v>0</v>
      </c>
      <c r="K361" s="1"/>
    </row>
    <row r="362" spans="1:11" ht="21" customHeight="1" x14ac:dyDescent="0.3">
      <c r="A362" s="1">
        <v>360</v>
      </c>
      <c r="B362" s="10">
        <v>46383</v>
      </c>
      <c r="C362" s="1" t="s">
        <v>85</v>
      </c>
      <c r="D362" s="1" t="s">
        <v>86</v>
      </c>
      <c r="E362" s="1">
        <v>750</v>
      </c>
      <c r="F362" s="1"/>
      <c r="G362" s="1"/>
      <c r="H362" s="1"/>
      <c r="I362" s="1"/>
      <c r="J362" s="1">
        <f t="shared" si="5"/>
        <v>0</v>
      </c>
      <c r="K362" s="1"/>
    </row>
    <row r="363" spans="1:11" ht="21" customHeight="1" x14ac:dyDescent="0.3">
      <c r="A363" s="1">
        <v>361</v>
      </c>
      <c r="B363" s="10">
        <v>46384</v>
      </c>
      <c r="C363" s="1" t="s">
        <v>85</v>
      </c>
      <c r="D363" s="1" t="s">
        <v>86</v>
      </c>
      <c r="E363" s="1">
        <v>750</v>
      </c>
      <c r="F363" s="1"/>
      <c r="G363" s="1"/>
      <c r="H363" s="1"/>
      <c r="I363" s="1"/>
      <c r="J363" s="1">
        <f t="shared" si="5"/>
        <v>0</v>
      </c>
      <c r="K363" s="1"/>
    </row>
    <row r="364" spans="1:11" ht="21" customHeight="1" x14ac:dyDescent="0.3">
      <c r="A364" s="1">
        <v>362</v>
      </c>
      <c r="B364" s="10">
        <v>46385</v>
      </c>
      <c r="C364" s="1" t="s">
        <v>85</v>
      </c>
      <c r="D364" s="1" t="s">
        <v>86</v>
      </c>
      <c r="E364" s="1">
        <v>750</v>
      </c>
      <c r="F364" s="1"/>
      <c r="G364" s="1"/>
      <c r="H364" s="1"/>
      <c r="I364" s="1"/>
      <c r="J364" s="1">
        <f t="shared" si="5"/>
        <v>0</v>
      </c>
      <c r="K364" s="1"/>
    </row>
    <row r="365" spans="1:11" ht="21" customHeight="1" x14ac:dyDescent="0.3">
      <c r="A365" s="1">
        <v>363</v>
      </c>
      <c r="B365" s="10">
        <v>46386</v>
      </c>
      <c r="C365" s="1" t="s">
        <v>85</v>
      </c>
      <c r="D365" s="1" t="s">
        <v>86</v>
      </c>
      <c r="E365" s="1">
        <v>750</v>
      </c>
      <c r="F365" s="1"/>
      <c r="G365" s="1"/>
      <c r="H365" s="1"/>
      <c r="I365" s="1"/>
      <c r="J365" s="1">
        <f t="shared" si="5"/>
        <v>0</v>
      </c>
      <c r="K365" s="1"/>
    </row>
    <row r="366" spans="1:11" ht="21" customHeight="1" x14ac:dyDescent="0.3">
      <c r="A366" s="1">
        <v>364</v>
      </c>
      <c r="B366" s="10">
        <v>46387</v>
      </c>
      <c r="C366" s="1" t="s">
        <v>85</v>
      </c>
      <c r="D366" s="1" t="s">
        <v>86</v>
      </c>
      <c r="E366" s="1">
        <v>750</v>
      </c>
      <c r="F366" s="1"/>
      <c r="G366" s="1"/>
      <c r="H366" s="1"/>
      <c r="I366" s="1"/>
      <c r="J366" s="1">
        <f t="shared" si="5"/>
        <v>0</v>
      </c>
      <c r="K366" s="1"/>
    </row>
    <row r="367" spans="1:11" ht="21" customHeight="1" x14ac:dyDescent="0.3">
      <c r="A367" s="1">
        <v>365</v>
      </c>
      <c r="B367" s="10">
        <v>46388</v>
      </c>
      <c r="C367" s="1" t="s">
        <v>85</v>
      </c>
      <c r="D367" s="1" t="s">
        <v>86</v>
      </c>
      <c r="E367" s="1">
        <v>750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5000000}"/>
  <mergeCells count="3">
    <mergeCell ref="A1:K1"/>
    <mergeCell ref="N4:O4"/>
    <mergeCell ref="M5:P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Worksheet____26"/>
  <dimension ref="A1:Q371"/>
  <sheetViews>
    <sheetView rightToLeft="1" workbookViewId="0">
      <selection activeCell="O20" sqref="O20"/>
    </sheetView>
  </sheetViews>
  <sheetFormatPr defaultRowHeight="20.25" customHeight="1" x14ac:dyDescent="0.3"/>
  <cols>
    <col min="1" max="1" width="4.1640625" customWidth="1"/>
    <col min="2" max="2" width="12.9140625" customWidth="1"/>
    <col min="3" max="3" width="12.5" customWidth="1"/>
    <col min="4"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90</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89</v>
      </c>
      <c r="D3" s="1" t="s">
        <v>88</v>
      </c>
      <c r="E3" s="1">
        <v>3500</v>
      </c>
      <c r="F3" s="1">
        <v>1</v>
      </c>
      <c r="G3" s="1"/>
      <c r="H3" s="1"/>
      <c r="I3" s="1"/>
      <c r="J3" s="1">
        <f>E3*F3-G3-H3+I3</f>
        <v>3500</v>
      </c>
      <c r="K3" s="1"/>
      <c r="M3" s="13"/>
      <c r="N3" s="13"/>
      <c r="O3" s="13"/>
      <c r="P3" s="13"/>
      <c r="Q3" s="13"/>
    </row>
    <row r="4" spans="1:17" ht="20.25" customHeight="1" x14ac:dyDescent="0.3">
      <c r="A4" s="1">
        <v>2</v>
      </c>
      <c r="B4" s="10">
        <v>46025</v>
      </c>
      <c r="C4" s="1" t="s">
        <v>89</v>
      </c>
      <c r="D4" s="1" t="s">
        <v>88</v>
      </c>
      <c r="E4" s="1">
        <v>3500</v>
      </c>
      <c r="F4" s="1"/>
      <c r="G4" s="1"/>
      <c r="H4" s="1"/>
      <c r="I4" s="1"/>
      <c r="J4" s="1">
        <f t="shared" ref="J4:J67" si="0">E4*F4-G4-H4+I4</f>
        <v>0</v>
      </c>
      <c r="K4" s="1"/>
      <c r="M4" s="11"/>
      <c r="N4" s="276" t="s">
        <v>18</v>
      </c>
      <c r="O4" s="276"/>
      <c r="P4" s="11"/>
      <c r="Q4" s="11"/>
    </row>
    <row r="5" spans="1:17" ht="20.25" customHeight="1" x14ac:dyDescent="0.3">
      <c r="A5" s="1">
        <v>3</v>
      </c>
      <c r="B5" s="10">
        <v>46026</v>
      </c>
      <c r="C5" s="1" t="s">
        <v>89</v>
      </c>
      <c r="D5" s="1" t="s">
        <v>88</v>
      </c>
      <c r="E5" s="1">
        <v>3500</v>
      </c>
      <c r="F5" s="1"/>
      <c r="G5" s="1"/>
      <c r="H5" s="1"/>
      <c r="I5" s="1"/>
      <c r="J5" s="1">
        <f t="shared" si="0"/>
        <v>0</v>
      </c>
      <c r="K5" s="1"/>
      <c r="M5" s="274" t="s">
        <v>17</v>
      </c>
      <c r="N5" s="274"/>
      <c r="O5" s="274"/>
      <c r="P5" s="274"/>
      <c r="Q5" s="12">
        <f>SUM(J2:J368)</f>
        <v>3500</v>
      </c>
    </row>
    <row r="6" spans="1:17" ht="20.25" customHeight="1" x14ac:dyDescent="0.3">
      <c r="A6" s="1">
        <v>4</v>
      </c>
      <c r="B6" s="10">
        <v>46027</v>
      </c>
      <c r="C6" s="1" t="s">
        <v>89</v>
      </c>
      <c r="D6" s="1" t="s">
        <v>88</v>
      </c>
      <c r="E6" s="1">
        <v>3500</v>
      </c>
      <c r="F6" s="1"/>
      <c r="G6" s="1"/>
      <c r="H6" s="1"/>
      <c r="I6" s="1"/>
      <c r="J6" s="1">
        <f t="shared" si="0"/>
        <v>0</v>
      </c>
      <c r="K6" s="1"/>
      <c r="M6" s="11"/>
      <c r="N6" s="11"/>
      <c r="O6" s="11"/>
      <c r="P6" s="11"/>
      <c r="Q6" s="11"/>
    </row>
    <row r="7" spans="1:17" ht="20.25" customHeight="1" x14ac:dyDescent="0.3">
      <c r="A7" s="1">
        <v>5</v>
      </c>
      <c r="B7" s="10">
        <v>46028</v>
      </c>
      <c r="C7" s="1" t="s">
        <v>89</v>
      </c>
      <c r="D7" s="1" t="s">
        <v>88</v>
      </c>
      <c r="E7" s="1">
        <v>3500</v>
      </c>
      <c r="F7" s="1"/>
      <c r="G7" s="1"/>
      <c r="H7" s="1"/>
      <c r="I7" s="1"/>
      <c r="J7" s="1">
        <f t="shared" si="0"/>
        <v>0</v>
      </c>
      <c r="K7" s="1"/>
      <c r="M7" s="11"/>
      <c r="N7" s="11"/>
      <c r="O7" s="11"/>
      <c r="P7" s="11"/>
      <c r="Q7" s="11"/>
    </row>
    <row r="8" spans="1:17" ht="20.25" customHeight="1" x14ac:dyDescent="0.3">
      <c r="A8" s="1">
        <v>6</v>
      </c>
      <c r="B8" s="10">
        <v>46029</v>
      </c>
      <c r="C8" s="1" t="s">
        <v>89</v>
      </c>
      <c r="D8" s="1" t="s">
        <v>88</v>
      </c>
      <c r="E8" s="1">
        <v>3500</v>
      </c>
      <c r="F8" s="1"/>
      <c r="G8" s="1"/>
      <c r="H8" s="1"/>
      <c r="I8" s="1"/>
      <c r="J8" s="1">
        <f t="shared" si="0"/>
        <v>0</v>
      </c>
      <c r="K8" s="1"/>
      <c r="M8" s="11"/>
      <c r="N8" s="11"/>
      <c r="O8" s="11"/>
      <c r="P8" s="11"/>
      <c r="Q8" s="11"/>
    </row>
    <row r="9" spans="1:17" ht="20.25" customHeight="1" x14ac:dyDescent="0.3">
      <c r="A9" s="1">
        <v>7</v>
      </c>
      <c r="B9" s="10">
        <v>46030</v>
      </c>
      <c r="C9" s="1" t="s">
        <v>89</v>
      </c>
      <c r="D9" s="1" t="s">
        <v>88</v>
      </c>
      <c r="E9" s="1">
        <v>3500</v>
      </c>
      <c r="F9" s="1"/>
      <c r="G9" s="1"/>
      <c r="H9" s="1"/>
      <c r="I9" s="1"/>
      <c r="J9" s="1">
        <f t="shared" si="0"/>
        <v>0</v>
      </c>
      <c r="K9" s="1"/>
      <c r="M9" s="11"/>
      <c r="N9" s="11"/>
      <c r="O9" s="11"/>
      <c r="P9" s="11"/>
      <c r="Q9" s="11"/>
    </row>
    <row r="10" spans="1:17" ht="20.25" customHeight="1" x14ac:dyDescent="0.3">
      <c r="A10" s="1">
        <v>8</v>
      </c>
      <c r="B10" s="10">
        <v>46031</v>
      </c>
      <c r="C10" s="1" t="s">
        <v>89</v>
      </c>
      <c r="D10" s="1" t="s">
        <v>88</v>
      </c>
      <c r="E10" s="1">
        <v>3500</v>
      </c>
      <c r="F10" s="1"/>
      <c r="G10" s="1"/>
      <c r="H10" s="1"/>
      <c r="I10" s="1"/>
      <c r="J10" s="1">
        <f t="shared" si="0"/>
        <v>0</v>
      </c>
      <c r="K10" s="1"/>
    </row>
    <row r="11" spans="1:17" ht="20.25" customHeight="1" x14ac:dyDescent="0.3">
      <c r="A11" s="1">
        <v>9</v>
      </c>
      <c r="B11" s="10">
        <v>46032</v>
      </c>
      <c r="C11" s="1" t="s">
        <v>89</v>
      </c>
      <c r="D11" s="1" t="s">
        <v>88</v>
      </c>
      <c r="E11" s="1">
        <v>3500</v>
      </c>
      <c r="F11" s="1"/>
      <c r="G11" s="1"/>
      <c r="H11" s="1"/>
      <c r="I11" s="1"/>
      <c r="J11" s="1">
        <f t="shared" si="0"/>
        <v>0</v>
      </c>
      <c r="K11" s="1"/>
    </row>
    <row r="12" spans="1:17" ht="20.25" customHeight="1" x14ac:dyDescent="0.3">
      <c r="A12" s="1">
        <v>10</v>
      </c>
      <c r="B12" s="10">
        <v>46033</v>
      </c>
      <c r="C12" s="1" t="s">
        <v>89</v>
      </c>
      <c r="D12" s="1" t="s">
        <v>88</v>
      </c>
      <c r="E12" s="1">
        <v>3500</v>
      </c>
      <c r="F12" s="1"/>
      <c r="G12" s="1"/>
      <c r="H12" s="1"/>
      <c r="I12" s="1"/>
      <c r="J12" s="1">
        <f t="shared" si="0"/>
        <v>0</v>
      </c>
      <c r="K12" s="1"/>
    </row>
    <row r="13" spans="1:17" ht="20.25" customHeight="1" x14ac:dyDescent="0.3">
      <c r="A13" s="1">
        <v>11</v>
      </c>
      <c r="B13" s="10">
        <v>46034</v>
      </c>
      <c r="C13" s="1" t="s">
        <v>89</v>
      </c>
      <c r="D13" s="1" t="s">
        <v>88</v>
      </c>
      <c r="E13" s="1">
        <v>3500</v>
      </c>
      <c r="F13" s="1"/>
      <c r="G13" s="1"/>
      <c r="H13" s="1"/>
      <c r="I13" s="1"/>
      <c r="J13" s="1">
        <f t="shared" si="0"/>
        <v>0</v>
      </c>
      <c r="K13" s="1"/>
    </row>
    <row r="14" spans="1:17" ht="20.25" customHeight="1" x14ac:dyDescent="0.3">
      <c r="A14" s="1">
        <v>12</v>
      </c>
      <c r="B14" s="10">
        <v>46035</v>
      </c>
      <c r="C14" s="1" t="s">
        <v>89</v>
      </c>
      <c r="D14" s="1" t="s">
        <v>88</v>
      </c>
      <c r="E14" s="1">
        <v>3500</v>
      </c>
      <c r="F14" s="1"/>
      <c r="G14" s="1"/>
      <c r="H14" s="1"/>
      <c r="I14" s="1"/>
      <c r="J14" s="1">
        <f t="shared" si="0"/>
        <v>0</v>
      </c>
      <c r="K14" s="1"/>
    </row>
    <row r="15" spans="1:17" ht="20.25" customHeight="1" x14ac:dyDescent="0.3">
      <c r="A15" s="1">
        <v>13</v>
      </c>
      <c r="B15" s="10">
        <v>46036</v>
      </c>
      <c r="C15" s="1" t="s">
        <v>89</v>
      </c>
      <c r="D15" s="1" t="s">
        <v>88</v>
      </c>
      <c r="E15" s="1">
        <v>3500</v>
      </c>
      <c r="F15" s="1"/>
      <c r="G15" s="1"/>
      <c r="H15" s="1"/>
      <c r="I15" s="1"/>
      <c r="J15" s="1">
        <f t="shared" si="0"/>
        <v>0</v>
      </c>
      <c r="K15" s="1"/>
    </row>
    <row r="16" spans="1:17" ht="20.25" customHeight="1" x14ac:dyDescent="0.3">
      <c r="A16" s="1">
        <v>14</v>
      </c>
      <c r="B16" s="10">
        <v>46037</v>
      </c>
      <c r="C16" s="1" t="s">
        <v>89</v>
      </c>
      <c r="D16" s="1" t="s">
        <v>88</v>
      </c>
      <c r="E16" s="1">
        <v>3500</v>
      </c>
      <c r="F16" s="1"/>
      <c r="G16" s="1"/>
      <c r="H16" s="1"/>
      <c r="I16" s="1"/>
      <c r="J16" s="1">
        <f t="shared" si="0"/>
        <v>0</v>
      </c>
      <c r="K16" s="1"/>
    </row>
    <row r="17" spans="1:11" ht="20.25" customHeight="1" x14ac:dyDescent="0.3">
      <c r="A17" s="1">
        <v>15</v>
      </c>
      <c r="B17" s="10">
        <v>46038</v>
      </c>
      <c r="C17" s="1" t="s">
        <v>89</v>
      </c>
      <c r="D17" s="1" t="s">
        <v>88</v>
      </c>
      <c r="E17" s="1">
        <v>3500</v>
      </c>
      <c r="F17" s="1"/>
      <c r="G17" s="1"/>
      <c r="H17" s="1"/>
      <c r="I17" s="1"/>
      <c r="J17" s="1">
        <f t="shared" si="0"/>
        <v>0</v>
      </c>
      <c r="K17" s="1"/>
    </row>
    <row r="18" spans="1:11" ht="20.25" customHeight="1" x14ac:dyDescent="0.3">
      <c r="A18" s="1">
        <v>16</v>
      </c>
      <c r="B18" s="10">
        <v>46039</v>
      </c>
      <c r="C18" s="1" t="s">
        <v>89</v>
      </c>
      <c r="D18" s="1" t="s">
        <v>88</v>
      </c>
      <c r="E18" s="1">
        <v>3500</v>
      </c>
      <c r="F18" s="1"/>
      <c r="G18" s="1"/>
      <c r="H18" s="1"/>
      <c r="I18" s="1"/>
      <c r="J18" s="1">
        <f t="shared" si="0"/>
        <v>0</v>
      </c>
      <c r="K18" s="1"/>
    </row>
    <row r="19" spans="1:11" ht="20.25" customHeight="1" x14ac:dyDescent="0.3">
      <c r="A19" s="1">
        <v>17</v>
      </c>
      <c r="B19" s="10">
        <v>46040</v>
      </c>
      <c r="C19" s="1" t="s">
        <v>89</v>
      </c>
      <c r="D19" s="1" t="s">
        <v>88</v>
      </c>
      <c r="E19" s="1">
        <v>3500</v>
      </c>
      <c r="F19" s="1"/>
      <c r="G19" s="1"/>
      <c r="H19" s="1"/>
      <c r="I19" s="1"/>
      <c r="J19" s="1">
        <f t="shared" si="0"/>
        <v>0</v>
      </c>
      <c r="K19" s="1"/>
    </row>
    <row r="20" spans="1:11" ht="20.25" customHeight="1" x14ac:dyDescent="0.3">
      <c r="A20" s="1">
        <v>18</v>
      </c>
      <c r="B20" s="10">
        <v>46041</v>
      </c>
      <c r="C20" s="1" t="s">
        <v>89</v>
      </c>
      <c r="D20" s="1" t="s">
        <v>88</v>
      </c>
      <c r="E20" s="1">
        <v>3500</v>
      </c>
      <c r="F20" s="1"/>
      <c r="G20" s="1"/>
      <c r="H20" s="1"/>
      <c r="I20" s="1"/>
      <c r="J20" s="1">
        <f t="shared" si="0"/>
        <v>0</v>
      </c>
      <c r="K20" s="1"/>
    </row>
    <row r="21" spans="1:11" ht="20.25" customHeight="1" x14ac:dyDescent="0.3">
      <c r="A21" s="1">
        <v>19</v>
      </c>
      <c r="B21" s="10">
        <v>46042</v>
      </c>
      <c r="C21" s="1" t="s">
        <v>89</v>
      </c>
      <c r="D21" s="1" t="s">
        <v>88</v>
      </c>
      <c r="E21" s="1">
        <v>3500</v>
      </c>
      <c r="F21" s="1"/>
      <c r="G21" s="1"/>
      <c r="H21" s="1"/>
      <c r="I21" s="1"/>
      <c r="J21" s="1">
        <f t="shared" si="0"/>
        <v>0</v>
      </c>
      <c r="K21" s="1"/>
    </row>
    <row r="22" spans="1:11" ht="20.25" customHeight="1" x14ac:dyDescent="0.3">
      <c r="A22" s="1">
        <v>20</v>
      </c>
      <c r="B22" s="10">
        <v>46043</v>
      </c>
      <c r="C22" s="1" t="s">
        <v>89</v>
      </c>
      <c r="D22" s="1" t="s">
        <v>88</v>
      </c>
      <c r="E22" s="1">
        <v>3500</v>
      </c>
      <c r="F22" s="1"/>
      <c r="G22" s="1"/>
      <c r="H22" s="1"/>
      <c r="I22" s="1"/>
      <c r="J22" s="1">
        <f t="shared" si="0"/>
        <v>0</v>
      </c>
      <c r="K22" s="1"/>
    </row>
    <row r="23" spans="1:11" ht="20.25" customHeight="1" x14ac:dyDescent="0.3">
      <c r="A23" s="1">
        <v>21</v>
      </c>
      <c r="B23" s="10">
        <v>46044</v>
      </c>
      <c r="C23" s="1" t="s">
        <v>89</v>
      </c>
      <c r="D23" s="1" t="s">
        <v>88</v>
      </c>
      <c r="E23" s="1">
        <v>3500</v>
      </c>
      <c r="F23" s="1"/>
      <c r="G23" s="1"/>
      <c r="H23" s="1"/>
      <c r="I23" s="1"/>
      <c r="J23" s="1">
        <f t="shared" si="0"/>
        <v>0</v>
      </c>
      <c r="K23" s="1"/>
    </row>
    <row r="24" spans="1:11" ht="20.25" customHeight="1" x14ac:dyDescent="0.3">
      <c r="A24" s="1">
        <v>22</v>
      </c>
      <c r="B24" s="10">
        <v>46045</v>
      </c>
      <c r="C24" s="1" t="s">
        <v>89</v>
      </c>
      <c r="D24" s="1" t="s">
        <v>88</v>
      </c>
      <c r="E24" s="1">
        <v>3500</v>
      </c>
      <c r="F24" s="1"/>
      <c r="G24" s="1"/>
      <c r="H24" s="1"/>
      <c r="I24" s="1"/>
      <c r="J24" s="1">
        <f t="shared" si="0"/>
        <v>0</v>
      </c>
      <c r="K24" s="1"/>
    </row>
    <row r="25" spans="1:11" ht="20.25" customHeight="1" x14ac:dyDescent="0.3">
      <c r="A25" s="1">
        <v>23</v>
      </c>
      <c r="B25" s="10">
        <v>46046</v>
      </c>
      <c r="C25" s="1" t="s">
        <v>89</v>
      </c>
      <c r="D25" s="1" t="s">
        <v>88</v>
      </c>
      <c r="E25" s="1">
        <v>3500</v>
      </c>
      <c r="F25" s="1"/>
      <c r="G25" s="1"/>
      <c r="H25" s="1"/>
      <c r="I25" s="1"/>
      <c r="J25" s="1">
        <f t="shared" si="0"/>
        <v>0</v>
      </c>
      <c r="K25" s="1"/>
    </row>
    <row r="26" spans="1:11" ht="20.25" customHeight="1" x14ac:dyDescent="0.3">
      <c r="A26" s="1">
        <v>24</v>
      </c>
      <c r="B26" s="10">
        <v>46047</v>
      </c>
      <c r="C26" s="1" t="s">
        <v>89</v>
      </c>
      <c r="D26" s="1" t="s">
        <v>88</v>
      </c>
      <c r="E26" s="1">
        <v>3500</v>
      </c>
      <c r="F26" s="1"/>
      <c r="G26" s="1"/>
      <c r="H26" s="1"/>
      <c r="I26" s="1"/>
      <c r="J26" s="1">
        <f t="shared" si="0"/>
        <v>0</v>
      </c>
      <c r="K26" s="1"/>
    </row>
    <row r="27" spans="1:11" ht="20.25" customHeight="1" x14ac:dyDescent="0.3">
      <c r="A27" s="1">
        <v>25</v>
      </c>
      <c r="B27" s="10">
        <v>46048</v>
      </c>
      <c r="C27" s="1" t="s">
        <v>89</v>
      </c>
      <c r="D27" s="1" t="s">
        <v>88</v>
      </c>
      <c r="E27" s="1">
        <v>3500</v>
      </c>
      <c r="F27" s="1"/>
      <c r="G27" s="1"/>
      <c r="H27" s="1"/>
      <c r="I27" s="1"/>
      <c r="J27" s="1">
        <f t="shared" si="0"/>
        <v>0</v>
      </c>
      <c r="K27" s="1"/>
    </row>
    <row r="28" spans="1:11" ht="20.25" customHeight="1" x14ac:dyDescent="0.3">
      <c r="A28" s="1">
        <v>26</v>
      </c>
      <c r="B28" s="10">
        <v>46049</v>
      </c>
      <c r="C28" s="1" t="s">
        <v>89</v>
      </c>
      <c r="D28" s="1" t="s">
        <v>88</v>
      </c>
      <c r="E28" s="1">
        <v>3500</v>
      </c>
      <c r="F28" s="1"/>
      <c r="G28" s="1"/>
      <c r="H28" s="1"/>
      <c r="I28" s="1"/>
      <c r="J28" s="1">
        <f t="shared" si="0"/>
        <v>0</v>
      </c>
      <c r="K28" s="1"/>
    </row>
    <row r="29" spans="1:11" ht="20.25" customHeight="1" x14ac:dyDescent="0.3">
      <c r="A29" s="1">
        <v>27</v>
      </c>
      <c r="B29" s="10">
        <v>46050</v>
      </c>
      <c r="C29" s="1" t="s">
        <v>89</v>
      </c>
      <c r="D29" s="1" t="s">
        <v>88</v>
      </c>
      <c r="E29" s="1">
        <v>3500</v>
      </c>
      <c r="F29" s="1"/>
      <c r="G29" s="1"/>
      <c r="H29" s="1"/>
      <c r="I29" s="1"/>
      <c r="J29" s="1">
        <f t="shared" si="0"/>
        <v>0</v>
      </c>
      <c r="K29" s="1"/>
    </row>
    <row r="30" spans="1:11" ht="20.25" customHeight="1" x14ac:dyDescent="0.3">
      <c r="A30" s="1">
        <v>28</v>
      </c>
      <c r="B30" s="10">
        <v>46051</v>
      </c>
      <c r="C30" s="1" t="s">
        <v>89</v>
      </c>
      <c r="D30" s="1" t="s">
        <v>88</v>
      </c>
      <c r="E30" s="1">
        <v>3500</v>
      </c>
      <c r="F30" s="1"/>
      <c r="G30" s="1"/>
      <c r="H30" s="1"/>
      <c r="I30" s="1"/>
      <c r="J30" s="1">
        <f t="shared" si="0"/>
        <v>0</v>
      </c>
      <c r="K30" s="1"/>
    </row>
    <row r="31" spans="1:11" ht="20.25" customHeight="1" x14ac:dyDescent="0.3">
      <c r="A31" s="1">
        <v>29</v>
      </c>
      <c r="B31" s="10">
        <v>46052</v>
      </c>
      <c r="C31" s="1" t="s">
        <v>89</v>
      </c>
      <c r="D31" s="1" t="s">
        <v>88</v>
      </c>
      <c r="E31" s="1">
        <v>3500</v>
      </c>
      <c r="F31" s="1"/>
      <c r="G31" s="1"/>
      <c r="H31" s="1"/>
      <c r="I31" s="1"/>
      <c r="J31" s="1">
        <f t="shared" si="0"/>
        <v>0</v>
      </c>
      <c r="K31" s="1"/>
    </row>
    <row r="32" spans="1:11" ht="20.25" customHeight="1" x14ac:dyDescent="0.3">
      <c r="A32" s="1">
        <v>30</v>
      </c>
      <c r="B32" s="10">
        <v>46053</v>
      </c>
      <c r="C32" s="1" t="s">
        <v>89</v>
      </c>
      <c r="D32" s="1" t="s">
        <v>88</v>
      </c>
      <c r="E32" s="1">
        <v>3500</v>
      </c>
      <c r="F32" s="1"/>
      <c r="G32" s="1"/>
      <c r="H32" s="1"/>
      <c r="I32" s="1"/>
      <c r="J32" s="1">
        <f t="shared" si="0"/>
        <v>0</v>
      </c>
      <c r="K32" s="1"/>
    </row>
    <row r="33" spans="1:11" ht="20.25" customHeight="1" x14ac:dyDescent="0.3">
      <c r="A33" s="1">
        <v>31</v>
      </c>
      <c r="B33" s="10">
        <v>46054</v>
      </c>
      <c r="C33" s="1" t="s">
        <v>89</v>
      </c>
      <c r="D33" s="1" t="s">
        <v>88</v>
      </c>
      <c r="E33" s="1">
        <v>3500</v>
      </c>
      <c r="F33" s="1"/>
      <c r="G33" s="1"/>
      <c r="H33" s="1"/>
      <c r="I33" s="1"/>
      <c r="J33" s="1">
        <f t="shared" si="0"/>
        <v>0</v>
      </c>
      <c r="K33" s="1"/>
    </row>
    <row r="34" spans="1:11" ht="20.25" customHeight="1" x14ac:dyDescent="0.3">
      <c r="A34" s="1">
        <v>32</v>
      </c>
      <c r="B34" s="10">
        <v>46055</v>
      </c>
      <c r="C34" s="1" t="s">
        <v>89</v>
      </c>
      <c r="D34" s="1" t="s">
        <v>88</v>
      </c>
      <c r="E34" s="1">
        <v>3500</v>
      </c>
      <c r="F34" s="1"/>
      <c r="G34" s="1"/>
      <c r="H34" s="1"/>
      <c r="I34" s="1"/>
      <c r="J34" s="1">
        <f t="shared" si="0"/>
        <v>0</v>
      </c>
      <c r="K34" s="1"/>
    </row>
    <row r="35" spans="1:11" ht="20.25" customHeight="1" x14ac:dyDescent="0.3">
      <c r="A35" s="1">
        <v>33</v>
      </c>
      <c r="B35" s="10">
        <v>46056</v>
      </c>
      <c r="C35" s="1" t="s">
        <v>89</v>
      </c>
      <c r="D35" s="1" t="s">
        <v>88</v>
      </c>
      <c r="E35" s="1">
        <v>3500</v>
      </c>
      <c r="F35" s="1"/>
      <c r="G35" s="1"/>
      <c r="H35" s="1"/>
      <c r="I35" s="1"/>
      <c r="J35" s="1">
        <f t="shared" si="0"/>
        <v>0</v>
      </c>
      <c r="K35" s="1"/>
    </row>
    <row r="36" spans="1:11" ht="20.25" customHeight="1" x14ac:dyDescent="0.3">
      <c r="A36" s="1">
        <v>34</v>
      </c>
      <c r="B36" s="10">
        <v>46057</v>
      </c>
      <c r="C36" s="1" t="s">
        <v>89</v>
      </c>
      <c r="D36" s="1" t="s">
        <v>88</v>
      </c>
      <c r="E36" s="1">
        <v>3500</v>
      </c>
      <c r="F36" s="1"/>
      <c r="G36" s="1"/>
      <c r="H36" s="1"/>
      <c r="I36" s="1"/>
      <c r="J36" s="1">
        <f t="shared" si="0"/>
        <v>0</v>
      </c>
      <c r="K36" s="1"/>
    </row>
    <row r="37" spans="1:11" ht="20.25" customHeight="1" x14ac:dyDescent="0.3">
      <c r="A37" s="1">
        <v>35</v>
      </c>
      <c r="B37" s="10">
        <v>46058</v>
      </c>
      <c r="C37" s="1" t="s">
        <v>89</v>
      </c>
      <c r="D37" s="1" t="s">
        <v>88</v>
      </c>
      <c r="E37" s="1">
        <v>3500</v>
      </c>
      <c r="F37" s="1"/>
      <c r="G37" s="1"/>
      <c r="H37" s="1"/>
      <c r="I37" s="1"/>
      <c r="J37" s="1">
        <f t="shared" si="0"/>
        <v>0</v>
      </c>
      <c r="K37" s="1"/>
    </row>
    <row r="38" spans="1:11" ht="20.25" customHeight="1" x14ac:dyDescent="0.3">
      <c r="A38" s="1">
        <v>36</v>
      </c>
      <c r="B38" s="10">
        <v>46059</v>
      </c>
      <c r="C38" s="1" t="s">
        <v>89</v>
      </c>
      <c r="D38" s="1" t="s">
        <v>88</v>
      </c>
      <c r="E38" s="1">
        <v>3500</v>
      </c>
      <c r="F38" s="1"/>
      <c r="G38" s="1"/>
      <c r="H38" s="1"/>
      <c r="I38" s="1"/>
      <c r="J38" s="1">
        <f t="shared" si="0"/>
        <v>0</v>
      </c>
      <c r="K38" s="1"/>
    </row>
    <row r="39" spans="1:11" ht="20.25" customHeight="1" x14ac:dyDescent="0.3">
      <c r="A39" s="1">
        <v>37</v>
      </c>
      <c r="B39" s="10">
        <v>46060</v>
      </c>
      <c r="C39" s="1" t="s">
        <v>89</v>
      </c>
      <c r="D39" s="1" t="s">
        <v>88</v>
      </c>
      <c r="E39" s="1">
        <v>3500</v>
      </c>
      <c r="F39" s="1"/>
      <c r="G39" s="1"/>
      <c r="H39" s="1"/>
      <c r="I39" s="1"/>
      <c r="J39" s="1">
        <f t="shared" si="0"/>
        <v>0</v>
      </c>
      <c r="K39" s="1"/>
    </row>
    <row r="40" spans="1:11" ht="20.25" customHeight="1" x14ac:dyDescent="0.3">
      <c r="A40" s="1">
        <v>38</v>
      </c>
      <c r="B40" s="10">
        <v>46061</v>
      </c>
      <c r="C40" s="1" t="s">
        <v>89</v>
      </c>
      <c r="D40" s="1" t="s">
        <v>88</v>
      </c>
      <c r="E40" s="1">
        <v>3500</v>
      </c>
      <c r="F40" s="1"/>
      <c r="G40" s="1"/>
      <c r="H40" s="1"/>
      <c r="I40" s="1"/>
      <c r="J40" s="1">
        <f t="shared" si="0"/>
        <v>0</v>
      </c>
      <c r="K40" s="1"/>
    </row>
    <row r="41" spans="1:11" ht="20.25" customHeight="1" x14ac:dyDescent="0.3">
      <c r="A41" s="1">
        <v>39</v>
      </c>
      <c r="B41" s="10">
        <v>46062</v>
      </c>
      <c r="C41" s="1" t="s">
        <v>89</v>
      </c>
      <c r="D41" s="1" t="s">
        <v>88</v>
      </c>
      <c r="E41" s="1">
        <v>3500</v>
      </c>
      <c r="F41" s="1"/>
      <c r="G41" s="1"/>
      <c r="H41" s="1"/>
      <c r="I41" s="1"/>
      <c r="J41" s="1">
        <f t="shared" si="0"/>
        <v>0</v>
      </c>
      <c r="K41" s="1"/>
    </row>
    <row r="42" spans="1:11" ht="20.25" customHeight="1" x14ac:dyDescent="0.3">
      <c r="A42" s="1">
        <v>40</v>
      </c>
      <c r="B42" s="10">
        <v>46063</v>
      </c>
      <c r="C42" s="1" t="s">
        <v>89</v>
      </c>
      <c r="D42" s="1" t="s">
        <v>88</v>
      </c>
      <c r="E42" s="1">
        <v>3500</v>
      </c>
      <c r="F42" s="1"/>
      <c r="G42" s="1"/>
      <c r="H42" s="1"/>
      <c r="I42" s="1"/>
      <c r="J42" s="1">
        <f t="shared" si="0"/>
        <v>0</v>
      </c>
      <c r="K42" s="1"/>
    </row>
    <row r="43" spans="1:11" ht="20.25" customHeight="1" x14ac:dyDescent="0.3">
      <c r="A43" s="1">
        <v>41</v>
      </c>
      <c r="B43" s="10">
        <v>46064</v>
      </c>
      <c r="C43" s="1" t="s">
        <v>89</v>
      </c>
      <c r="D43" s="1" t="s">
        <v>88</v>
      </c>
      <c r="E43" s="1">
        <v>3500</v>
      </c>
      <c r="F43" s="1"/>
      <c r="G43" s="1"/>
      <c r="H43" s="1"/>
      <c r="I43" s="1"/>
      <c r="J43" s="1">
        <f t="shared" si="0"/>
        <v>0</v>
      </c>
      <c r="K43" s="1"/>
    </row>
    <row r="44" spans="1:11" ht="20.25" customHeight="1" x14ac:dyDescent="0.3">
      <c r="A44" s="1">
        <v>42</v>
      </c>
      <c r="B44" s="10">
        <v>46065</v>
      </c>
      <c r="C44" s="1" t="s">
        <v>89</v>
      </c>
      <c r="D44" s="1" t="s">
        <v>88</v>
      </c>
      <c r="E44" s="1">
        <v>3500</v>
      </c>
      <c r="F44" s="1"/>
      <c r="G44" s="1"/>
      <c r="H44" s="1"/>
      <c r="I44" s="1"/>
      <c r="J44" s="1">
        <f t="shared" si="0"/>
        <v>0</v>
      </c>
      <c r="K44" s="1"/>
    </row>
    <row r="45" spans="1:11" ht="20.25" customHeight="1" x14ac:dyDescent="0.3">
      <c r="A45" s="1">
        <v>43</v>
      </c>
      <c r="B45" s="10">
        <v>46066</v>
      </c>
      <c r="C45" s="1" t="s">
        <v>89</v>
      </c>
      <c r="D45" s="1" t="s">
        <v>88</v>
      </c>
      <c r="E45" s="1">
        <v>3500</v>
      </c>
      <c r="F45" s="1"/>
      <c r="G45" s="1"/>
      <c r="H45" s="1"/>
      <c r="I45" s="1"/>
      <c r="J45" s="1">
        <f t="shared" si="0"/>
        <v>0</v>
      </c>
      <c r="K45" s="1"/>
    </row>
    <row r="46" spans="1:11" ht="20.25" customHeight="1" x14ac:dyDescent="0.3">
      <c r="A46" s="1">
        <v>44</v>
      </c>
      <c r="B46" s="10">
        <v>46067</v>
      </c>
      <c r="C46" s="1" t="s">
        <v>89</v>
      </c>
      <c r="D46" s="1" t="s">
        <v>88</v>
      </c>
      <c r="E46" s="1">
        <v>3500</v>
      </c>
      <c r="F46" s="1"/>
      <c r="G46" s="1"/>
      <c r="H46" s="1"/>
      <c r="I46" s="1"/>
      <c r="J46" s="1">
        <f t="shared" si="0"/>
        <v>0</v>
      </c>
      <c r="K46" s="1"/>
    </row>
    <row r="47" spans="1:11" ht="20.25" customHeight="1" x14ac:dyDescent="0.3">
      <c r="A47" s="1">
        <v>45</v>
      </c>
      <c r="B47" s="10">
        <v>46068</v>
      </c>
      <c r="C47" s="1" t="s">
        <v>89</v>
      </c>
      <c r="D47" s="1" t="s">
        <v>88</v>
      </c>
      <c r="E47" s="1">
        <v>3500</v>
      </c>
      <c r="F47" s="1"/>
      <c r="G47" s="1"/>
      <c r="H47" s="1"/>
      <c r="I47" s="1"/>
      <c r="J47" s="1">
        <f t="shared" si="0"/>
        <v>0</v>
      </c>
      <c r="K47" s="1"/>
    </row>
    <row r="48" spans="1:11" ht="20.25" customHeight="1" x14ac:dyDescent="0.3">
      <c r="A48" s="1">
        <v>46</v>
      </c>
      <c r="B48" s="10">
        <v>46069</v>
      </c>
      <c r="C48" s="1" t="s">
        <v>89</v>
      </c>
      <c r="D48" s="1" t="s">
        <v>88</v>
      </c>
      <c r="E48" s="1">
        <v>3500</v>
      </c>
      <c r="F48" s="1"/>
      <c r="G48" s="1"/>
      <c r="H48" s="1"/>
      <c r="I48" s="1"/>
      <c r="J48" s="1">
        <f t="shared" si="0"/>
        <v>0</v>
      </c>
      <c r="K48" s="1"/>
    </row>
    <row r="49" spans="1:11" ht="20.25" customHeight="1" x14ac:dyDescent="0.3">
      <c r="A49" s="1">
        <v>47</v>
      </c>
      <c r="B49" s="10">
        <v>46070</v>
      </c>
      <c r="C49" s="1" t="s">
        <v>89</v>
      </c>
      <c r="D49" s="1" t="s">
        <v>88</v>
      </c>
      <c r="E49" s="1">
        <v>3500</v>
      </c>
      <c r="F49" s="1"/>
      <c r="G49" s="1"/>
      <c r="H49" s="1"/>
      <c r="I49" s="1"/>
      <c r="J49" s="1">
        <f t="shared" si="0"/>
        <v>0</v>
      </c>
      <c r="K49" s="1"/>
    </row>
    <row r="50" spans="1:11" ht="20.25" customHeight="1" x14ac:dyDescent="0.3">
      <c r="A50" s="1">
        <v>48</v>
      </c>
      <c r="B50" s="10">
        <v>46071</v>
      </c>
      <c r="C50" s="1" t="s">
        <v>89</v>
      </c>
      <c r="D50" s="1" t="s">
        <v>88</v>
      </c>
      <c r="E50" s="1">
        <v>3500</v>
      </c>
      <c r="F50" s="1"/>
      <c r="G50" s="1"/>
      <c r="H50" s="1"/>
      <c r="I50" s="1"/>
      <c r="J50" s="1">
        <f t="shared" si="0"/>
        <v>0</v>
      </c>
      <c r="K50" s="1"/>
    </row>
    <row r="51" spans="1:11" ht="20.25" customHeight="1" x14ac:dyDescent="0.3">
      <c r="A51" s="1">
        <v>49</v>
      </c>
      <c r="B51" s="10">
        <v>46072</v>
      </c>
      <c r="C51" s="1" t="s">
        <v>89</v>
      </c>
      <c r="D51" s="1" t="s">
        <v>88</v>
      </c>
      <c r="E51" s="1">
        <v>3500</v>
      </c>
      <c r="F51" s="1"/>
      <c r="G51" s="1"/>
      <c r="H51" s="1"/>
      <c r="I51" s="1"/>
      <c r="J51" s="1">
        <f t="shared" si="0"/>
        <v>0</v>
      </c>
      <c r="K51" s="1"/>
    </row>
    <row r="52" spans="1:11" ht="20.25" customHeight="1" x14ac:dyDescent="0.3">
      <c r="A52" s="1">
        <v>50</v>
      </c>
      <c r="B52" s="10">
        <v>46073</v>
      </c>
      <c r="C52" s="1" t="s">
        <v>89</v>
      </c>
      <c r="D52" s="1" t="s">
        <v>88</v>
      </c>
      <c r="E52" s="1">
        <v>3500</v>
      </c>
      <c r="F52" s="1"/>
      <c r="G52" s="1"/>
      <c r="H52" s="1"/>
      <c r="I52" s="1"/>
      <c r="J52" s="1">
        <f t="shared" si="0"/>
        <v>0</v>
      </c>
      <c r="K52" s="1"/>
    </row>
    <row r="53" spans="1:11" ht="20.25" customHeight="1" x14ac:dyDescent="0.3">
      <c r="A53" s="1">
        <v>51</v>
      </c>
      <c r="B53" s="10">
        <v>46074</v>
      </c>
      <c r="C53" s="1" t="s">
        <v>89</v>
      </c>
      <c r="D53" s="1" t="s">
        <v>88</v>
      </c>
      <c r="E53" s="1">
        <v>3500</v>
      </c>
      <c r="F53" s="1"/>
      <c r="G53" s="1"/>
      <c r="H53" s="1"/>
      <c r="I53" s="1"/>
      <c r="J53" s="1">
        <f t="shared" si="0"/>
        <v>0</v>
      </c>
      <c r="K53" s="1"/>
    </row>
    <row r="54" spans="1:11" ht="20.25" customHeight="1" x14ac:dyDescent="0.3">
      <c r="A54" s="1">
        <v>52</v>
      </c>
      <c r="B54" s="10">
        <v>46075</v>
      </c>
      <c r="C54" s="1" t="s">
        <v>89</v>
      </c>
      <c r="D54" s="1" t="s">
        <v>88</v>
      </c>
      <c r="E54" s="1">
        <v>3500</v>
      </c>
      <c r="F54" s="1"/>
      <c r="G54" s="1"/>
      <c r="H54" s="1"/>
      <c r="I54" s="1"/>
      <c r="J54" s="1">
        <f t="shared" si="0"/>
        <v>0</v>
      </c>
      <c r="K54" s="1"/>
    </row>
    <row r="55" spans="1:11" ht="20.25" customHeight="1" x14ac:dyDescent="0.3">
      <c r="A55" s="1">
        <v>53</v>
      </c>
      <c r="B55" s="10">
        <v>46076</v>
      </c>
      <c r="C55" s="1" t="s">
        <v>89</v>
      </c>
      <c r="D55" s="1" t="s">
        <v>88</v>
      </c>
      <c r="E55" s="1">
        <v>3500</v>
      </c>
      <c r="F55" s="1"/>
      <c r="G55" s="1"/>
      <c r="H55" s="1"/>
      <c r="I55" s="1"/>
      <c r="J55" s="1">
        <f t="shared" si="0"/>
        <v>0</v>
      </c>
      <c r="K55" s="1"/>
    </row>
    <row r="56" spans="1:11" ht="20.25" customHeight="1" x14ac:dyDescent="0.3">
      <c r="A56" s="1">
        <v>54</v>
      </c>
      <c r="B56" s="10">
        <v>46077</v>
      </c>
      <c r="C56" s="1" t="s">
        <v>89</v>
      </c>
      <c r="D56" s="1" t="s">
        <v>88</v>
      </c>
      <c r="E56" s="1">
        <v>3500</v>
      </c>
      <c r="F56" s="1"/>
      <c r="G56" s="1"/>
      <c r="H56" s="1"/>
      <c r="I56" s="1"/>
      <c r="J56" s="1">
        <f t="shared" si="0"/>
        <v>0</v>
      </c>
      <c r="K56" s="1"/>
    </row>
    <row r="57" spans="1:11" ht="20.25" customHeight="1" x14ac:dyDescent="0.3">
      <c r="A57" s="1">
        <v>55</v>
      </c>
      <c r="B57" s="10">
        <v>46078</v>
      </c>
      <c r="C57" s="1" t="s">
        <v>89</v>
      </c>
      <c r="D57" s="1" t="s">
        <v>88</v>
      </c>
      <c r="E57" s="1">
        <v>3500</v>
      </c>
      <c r="F57" s="1"/>
      <c r="G57" s="1"/>
      <c r="H57" s="1"/>
      <c r="I57" s="1"/>
      <c r="J57" s="1">
        <f t="shared" si="0"/>
        <v>0</v>
      </c>
      <c r="K57" s="1"/>
    </row>
    <row r="58" spans="1:11" ht="20.25" customHeight="1" x14ac:dyDescent="0.3">
      <c r="A58" s="1">
        <v>56</v>
      </c>
      <c r="B58" s="10">
        <v>46079</v>
      </c>
      <c r="C58" s="1" t="s">
        <v>89</v>
      </c>
      <c r="D58" s="1" t="s">
        <v>88</v>
      </c>
      <c r="E58" s="1">
        <v>3500</v>
      </c>
      <c r="F58" s="1"/>
      <c r="G58" s="1"/>
      <c r="H58" s="1"/>
      <c r="I58" s="1"/>
      <c r="J58" s="1">
        <f t="shared" si="0"/>
        <v>0</v>
      </c>
      <c r="K58" s="1"/>
    </row>
    <row r="59" spans="1:11" ht="20.25" customHeight="1" x14ac:dyDescent="0.3">
      <c r="A59" s="1">
        <v>57</v>
      </c>
      <c r="B59" s="10">
        <v>46080</v>
      </c>
      <c r="C59" s="1" t="s">
        <v>89</v>
      </c>
      <c r="D59" s="1" t="s">
        <v>88</v>
      </c>
      <c r="E59" s="1">
        <v>3500</v>
      </c>
      <c r="F59" s="1"/>
      <c r="G59" s="1"/>
      <c r="H59" s="1"/>
      <c r="I59" s="1"/>
      <c r="J59" s="1">
        <f t="shared" si="0"/>
        <v>0</v>
      </c>
      <c r="K59" s="1"/>
    </row>
    <row r="60" spans="1:11" ht="20.25" customHeight="1" x14ac:dyDescent="0.3">
      <c r="A60" s="1">
        <v>58</v>
      </c>
      <c r="B60" s="10">
        <v>46081</v>
      </c>
      <c r="C60" s="1" t="s">
        <v>89</v>
      </c>
      <c r="D60" s="1" t="s">
        <v>88</v>
      </c>
      <c r="E60" s="1">
        <v>3500</v>
      </c>
      <c r="F60" s="1"/>
      <c r="G60" s="1"/>
      <c r="H60" s="1"/>
      <c r="I60" s="1"/>
      <c r="J60" s="1">
        <f t="shared" si="0"/>
        <v>0</v>
      </c>
      <c r="K60" s="1"/>
    </row>
    <row r="61" spans="1:11" ht="20.25" customHeight="1" x14ac:dyDescent="0.3">
      <c r="A61" s="1">
        <v>59</v>
      </c>
      <c r="B61" s="10">
        <v>46082</v>
      </c>
      <c r="C61" s="1" t="s">
        <v>89</v>
      </c>
      <c r="D61" s="1" t="s">
        <v>88</v>
      </c>
      <c r="E61" s="1">
        <v>3500</v>
      </c>
      <c r="F61" s="1"/>
      <c r="G61" s="1"/>
      <c r="H61" s="1"/>
      <c r="I61" s="1"/>
      <c r="J61" s="1">
        <f t="shared" si="0"/>
        <v>0</v>
      </c>
      <c r="K61" s="1"/>
    </row>
    <row r="62" spans="1:11" ht="20.25" customHeight="1" x14ac:dyDescent="0.3">
      <c r="A62" s="1">
        <v>60</v>
      </c>
      <c r="B62" s="10">
        <v>46083</v>
      </c>
      <c r="C62" s="1" t="s">
        <v>89</v>
      </c>
      <c r="D62" s="1" t="s">
        <v>88</v>
      </c>
      <c r="E62" s="1">
        <v>3500</v>
      </c>
      <c r="F62" s="1"/>
      <c r="G62" s="1"/>
      <c r="H62" s="1"/>
      <c r="I62" s="1"/>
      <c r="J62" s="1">
        <f t="shared" si="0"/>
        <v>0</v>
      </c>
      <c r="K62" s="1"/>
    </row>
    <row r="63" spans="1:11" ht="20.25" customHeight="1" x14ac:dyDescent="0.3">
      <c r="A63" s="1">
        <v>61</v>
      </c>
      <c r="B63" s="10">
        <v>46084</v>
      </c>
      <c r="C63" s="1" t="s">
        <v>89</v>
      </c>
      <c r="D63" s="1" t="s">
        <v>88</v>
      </c>
      <c r="E63" s="1">
        <v>3500</v>
      </c>
      <c r="F63" s="1"/>
      <c r="G63" s="1"/>
      <c r="H63" s="1"/>
      <c r="I63" s="1"/>
      <c r="J63" s="1">
        <f t="shared" si="0"/>
        <v>0</v>
      </c>
      <c r="K63" s="1"/>
    </row>
    <row r="64" spans="1:11" ht="20.25" customHeight="1" x14ac:dyDescent="0.3">
      <c r="A64" s="1">
        <v>62</v>
      </c>
      <c r="B64" s="10">
        <v>46085</v>
      </c>
      <c r="C64" s="1" t="s">
        <v>89</v>
      </c>
      <c r="D64" s="1" t="s">
        <v>88</v>
      </c>
      <c r="E64" s="1">
        <v>3500</v>
      </c>
      <c r="F64" s="1"/>
      <c r="G64" s="1"/>
      <c r="H64" s="1"/>
      <c r="I64" s="1"/>
      <c r="J64" s="1">
        <f t="shared" si="0"/>
        <v>0</v>
      </c>
      <c r="K64" s="1"/>
    </row>
    <row r="65" spans="1:11" ht="20.25" customHeight="1" x14ac:dyDescent="0.3">
      <c r="A65" s="1">
        <v>63</v>
      </c>
      <c r="B65" s="10">
        <v>46086</v>
      </c>
      <c r="C65" s="1" t="s">
        <v>89</v>
      </c>
      <c r="D65" s="1" t="s">
        <v>88</v>
      </c>
      <c r="E65" s="1">
        <v>3500</v>
      </c>
      <c r="F65" s="1"/>
      <c r="G65" s="1"/>
      <c r="H65" s="1"/>
      <c r="I65" s="1"/>
      <c r="J65" s="1">
        <f t="shared" si="0"/>
        <v>0</v>
      </c>
      <c r="K65" s="1"/>
    </row>
    <row r="66" spans="1:11" ht="20.25" customHeight="1" x14ac:dyDescent="0.3">
      <c r="A66" s="1">
        <v>64</v>
      </c>
      <c r="B66" s="10">
        <v>46087</v>
      </c>
      <c r="C66" s="1" t="s">
        <v>89</v>
      </c>
      <c r="D66" s="1" t="s">
        <v>88</v>
      </c>
      <c r="E66" s="1">
        <v>3500</v>
      </c>
      <c r="F66" s="1"/>
      <c r="G66" s="1"/>
      <c r="H66" s="1"/>
      <c r="I66" s="1"/>
      <c r="J66" s="1">
        <f t="shared" si="0"/>
        <v>0</v>
      </c>
      <c r="K66" s="1"/>
    </row>
    <row r="67" spans="1:11" ht="20.25" customHeight="1" x14ac:dyDescent="0.3">
      <c r="A67" s="1">
        <v>65</v>
      </c>
      <c r="B67" s="10">
        <v>46088</v>
      </c>
      <c r="C67" s="1" t="s">
        <v>89</v>
      </c>
      <c r="D67" s="1" t="s">
        <v>88</v>
      </c>
      <c r="E67" s="1">
        <v>3500</v>
      </c>
      <c r="F67" s="1"/>
      <c r="G67" s="1"/>
      <c r="H67" s="1"/>
      <c r="I67" s="1"/>
      <c r="J67" s="1">
        <f t="shared" si="0"/>
        <v>0</v>
      </c>
      <c r="K67" s="1"/>
    </row>
    <row r="68" spans="1:11" ht="20.25" customHeight="1" x14ac:dyDescent="0.3">
      <c r="A68" s="1">
        <v>66</v>
      </c>
      <c r="B68" s="10">
        <v>46089</v>
      </c>
      <c r="C68" s="1" t="s">
        <v>89</v>
      </c>
      <c r="D68" s="1" t="s">
        <v>88</v>
      </c>
      <c r="E68" s="1">
        <v>3500</v>
      </c>
      <c r="F68" s="1"/>
      <c r="G68" s="1"/>
      <c r="H68" s="1"/>
      <c r="I68" s="1"/>
      <c r="J68" s="1">
        <f t="shared" ref="J68:J131" si="1">E68*F68-G68-H68+I68</f>
        <v>0</v>
      </c>
      <c r="K68" s="1"/>
    </row>
    <row r="69" spans="1:11" ht="20.25" customHeight="1" x14ac:dyDescent="0.3">
      <c r="A69" s="1">
        <v>67</v>
      </c>
      <c r="B69" s="10">
        <v>46090</v>
      </c>
      <c r="C69" s="1" t="s">
        <v>89</v>
      </c>
      <c r="D69" s="1" t="s">
        <v>88</v>
      </c>
      <c r="E69" s="1">
        <v>3500</v>
      </c>
      <c r="F69" s="1"/>
      <c r="G69" s="1"/>
      <c r="H69" s="1"/>
      <c r="I69" s="1"/>
      <c r="J69" s="1">
        <f t="shared" si="1"/>
        <v>0</v>
      </c>
      <c r="K69" s="1"/>
    </row>
    <row r="70" spans="1:11" ht="20.25" customHeight="1" x14ac:dyDescent="0.3">
      <c r="A70" s="1">
        <v>68</v>
      </c>
      <c r="B70" s="10">
        <v>46091</v>
      </c>
      <c r="C70" s="1" t="s">
        <v>89</v>
      </c>
      <c r="D70" s="1" t="s">
        <v>88</v>
      </c>
      <c r="E70" s="1">
        <v>3500</v>
      </c>
      <c r="F70" s="1"/>
      <c r="G70" s="1"/>
      <c r="H70" s="1"/>
      <c r="I70" s="1"/>
      <c r="J70" s="1">
        <f t="shared" si="1"/>
        <v>0</v>
      </c>
      <c r="K70" s="1"/>
    </row>
    <row r="71" spans="1:11" ht="20.25" customHeight="1" x14ac:dyDescent="0.3">
      <c r="A71" s="1">
        <v>69</v>
      </c>
      <c r="B71" s="10">
        <v>46092</v>
      </c>
      <c r="C71" s="1" t="s">
        <v>89</v>
      </c>
      <c r="D71" s="1" t="s">
        <v>88</v>
      </c>
      <c r="E71" s="1">
        <v>3500</v>
      </c>
      <c r="F71" s="1"/>
      <c r="G71" s="1"/>
      <c r="H71" s="1"/>
      <c r="I71" s="1"/>
      <c r="J71" s="1">
        <f t="shared" si="1"/>
        <v>0</v>
      </c>
      <c r="K71" s="1"/>
    </row>
    <row r="72" spans="1:11" ht="20.25" customHeight="1" x14ac:dyDescent="0.3">
      <c r="A72" s="1">
        <v>70</v>
      </c>
      <c r="B72" s="10">
        <v>46093</v>
      </c>
      <c r="C72" s="1" t="s">
        <v>89</v>
      </c>
      <c r="D72" s="1" t="s">
        <v>88</v>
      </c>
      <c r="E72" s="1">
        <v>3500</v>
      </c>
      <c r="F72" s="1"/>
      <c r="G72" s="1"/>
      <c r="H72" s="1"/>
      <c r="I72" s="1"/>
      <c r="J72" s="1">
        <f t="shared" si="1"/>
        <v>0</v>
      </c>
      <c r="K72" s="1"/>
    </row>
    <row r="73" spans="1:11" ht="20.25" customHeight="1" x14ac:dyDescent="0.3">
      <c r="A73" s="1">
        <v>71</v>
      </c>
      <c r="B73" s="10">
        <v>46094</v>
      </c>
      <c r="C73" s="1" t="s">
        <v>89</v>
      </c>
      <c r="D73" s="1" t="s">
        <v>88</v>
      </c>
      <c r="E73" s="1">
        <v>3500</v>
      </c>
      <c r="F73" s="1"/>
      <c r="G73" s="1"/>
      <c r="H73" s="1"/>
      <c r="I73" s="1"/>
      <c r="J73" s="1">
        <f t="shared" si="1"/>
        <v>0</v>
      </c>
      <c r="K73" s="1"/>
    </row>
    <row r="74" spans="1:11" ht="20.25" customHeight="1" x14ac:dyDescent="0.3">
      <c r="A74" s="1">
        <v>72</v>
      </c>
      <c r="B74" s="10">
        <v>46095</v>
      </c>
      <c r="C74" s="1" t="s">
        <v>89</v>
      </c>
      <c r="D74" s="1" t="s">
        <v>88</v>
      </c>
      <c r="E74" s="1">
        <v>3500</v>
      </c>
      <c r="F74" s="1"/>
      <c r="G74" s="1"/>
      <c r="H74" s="1"/>
      <c r="I74" s="1"/>
      <c r="J74" s="1">
        <f t="shared" si="1"/>
        <v>0</v>
      </c>
      <c r="K74" s="1"/>
    </row>
    <row r="75" spans="1:11" ht="20.25" customHeight="1" x14ac:dyDescent="0.3">
      <c r="A75" s="1">
        <v>73</v>
      </c>
      <c r="B75" s="10">
        <v>46096</v>
      </c>
      <c r="C75" s="1" t="s">
        <v>89</v>
      </c>
      <c r="D75" s="1" t="s">
        <v>88</v>
      </c>
      <c r="E75" s="1">
        <v>3500</v>
      </c>
      <c r="F75" s="1"/>
      <c r="G75" s="1"/>
      <c r="H75" s="1"/>
      <c r="I75" s="1"/>
      <c r="J75" s="1">
        <f t="shared" si="1"/>
        <v>0</v>
      </c>
      <c r="K75" s="1"/>
    </row>
    <row r="76" spans="1:11" ht="20.25" customHeight="1" x14ac:dyDescent="0.3">
      <c r="A76" s="1">
        <v>74</v>
      </c>
      <c r="B76" s="10">
        <v>46097</v>
      </c>
      <c r="C76" s="1" t="s">
        <v>89</v>
      </c>
      <c r="D76" s="1" t="s">
        <v>88</v>
      </c>
      <c r="E76" s="1">
        <v>3500</v>
      </c>
      <c r="F76" s="1"/>
      <c r="G76" s="1"/>
      <c r="H76" s="1"/>
      <c r="I76" s="1"/>
      <c r="J76" s="1">
        <f t="shared" si="1"/>
        <v>0</v>
      </c>
      <c r="K76" s="1"/>
    </row>
    <row r="77" spans="1:11" ht="20.25" customHeight="1" x14ac:dyDescent="0.3">
      <c r="A77" s="1">
        <v>75</v>
      </c>
      <c r="B77" s="10">
        <v>46098</v>
      </c>
      <c r="C77" s="1" t="s">
        <v>89</v>
      </c>
      <c r="D77" s="1" t="s">
        <v>88</v>
      </c>
      <c r="E77" s="1">
        <v>3500</v>
      </c>
      <c r="F77" s="1"/>
      <c r="G77" s="1"/>
      <c r="H77" s="1"/>
      <c r="I77" s="1"/>
      <c r="J77" s="1">
        <f t="shared" si="1"/>
        <v>0</v>
      </c>
      <c r="K77" s="1"/>
    </row>
    <row r="78" spans="1:11" ht="20.25" customHeight="1" x14ac:dyDescent="0.3">
      <c r="A78" s="1">
        <v>76</v>
      </c>
      <c r="B78" s="10">
        <v>46099</v>
      </c>
      <c r="C78" s="1" t="s">
        <v>89</v>
      </c>
      <c r="D78" s="1" t="s">
        <v>88</v>
      </c>
      <c r="E78" s="1">
        <v>3500</v>
      </c>
      <c r="F78" s="1"/>
      <c r="G78" s="1"/>
      <c r="H78" s="1"/>
      <c r="I78" s="1"/>
      <c r="J78" s="1">
        <f t="shared" si="1"/>
        <v>0</v>
      </c>
      <c r="K78" s="1"/>
    </row>
    <row r="79" spans="1:11" ht="20.25" customHeight="1" x14ac:dyDescent="0.3">
      <c r="A79" s="1">
        <v>77</v>
      </c>
      <c r="B79" s="10">
        <v>46100</v>
      </c>
      <c r="C79" s="1" t="s">
        <v>89</v>
      </c>
      <c r="D79" s="1" t="s">
        <v>88</v>
      </c>
      <c r="E79" s="1">
        <v>3500</v>
      </c>
      <c r="F79" s="1"/>
      <c r="G79" s="1"/>
      <c r="H79" s="1"/>
      <c r="I79" s="1"/>
      <c r="J79" s="1">
        <f t="shared" si="1"/>
        <v>0</v>
      </c>
      <c r="K79" s="1"/>
    </row>
    <row r="80" spans="1:11" ht="20.25" customHeight="1" x14ac:dyDescent="0.3">
      <c r="A80" s="1">
        <v>78</v>
      </c>
      <c r="B80" s="10">
        <v>46101</v>
      </c>
      <c r="C80" s="1" t="s">
        <v>89</v>
      </c>
      <c r="D80" s="1" t="s">
        <v>88</v>
      </c>
      <c r="E80" s="1">
        <v>3500</v>
      </c>
      <c r="F80" s="1"/>
      <c r="G80" s="1"/>
      <c r="H80" s="1"/>
      <c r="I80" s="1"/>
      <c r="J80" s="1">
        <f t="shared" si="1"/>
        <v>0</v>
      </c>
      <c r="K80" s="1"/>
    </row>
    <row r="81" spans="1:11" ht="20.25" customHeight="1" x14ac:dyDescent="0.3">
      <c r="A81" s="1">
        <v>79</v>
      </c>
      <c r="B81" s="10">
        <v>46102</v>
      </c>
      <c r="C81" s="1" t="s">
        <v>89</v>
      </c>
      <c r="D81" s="1" t="s">
        <v>88</v>
      </c>
      <c r="E81" s="1">
        <v>3500</v>
      </c>
      <c r="F81" s="1"/>
      <c r="G81" s="1"/>
      <c r="H81" s="1"/>
      <c r="I81" s="1"/>
      <c r="J81" s="1">
        <f t="shared" si="1"/>
        <v>0</v>
      </c>
      <c r="K81" s="1"/>
    </row>
    <row r="82" spans="1:11" ht="20.25" customHeight="1" x14ac:dyDescent="0.3">
      <c r="A82" s="1">
        <v>80</v>
      </c>
      <c r="B82" s="10">
        <v>46103</v>
      </c>
      <c r="C82" s="1" t="s">
        <v>89</v>
      </c>
      <c r="D82" s="1" t="s">
        <v>88</v>
      </c>
      <c r="E82" s="1">
        <v>3500</v>
      </c>
      <c r="F82" s="1"/>
      <c r="G82" s="1"/>
      <c r="H82" s="1"/>
      <c r="I82" s="1"/>
      <c r="J82" s="1">
        <f t="shared" si="1"/>
        <v>0</v>
      </c>
      <c r="K82" s="1"/>
    </row>
    <row r="83" spans="1:11" ht="20.25" customHeight="1" x14ac:dyDescent="0.3">
      <c r="A83" s="1">
        <v>81</v>
      </c>
      <c r="B83" s="10">
        <v>46104</v>
      </c>
      <c r="C83" s="1" t="s">
        <v>89</v>
      </c>
      <c r="D83" s="1" t="s">
        <v>88</v>
      </c>
      <c r="E83" s="1">
        <v>3500</v>
      </c>
      <c r="F83" s="1"/>
      <c r="G83" s="1"/>
      <c r="H83" s="1"/>
      <c r="I83" s="1"/>
      <c r="J83" s="1">
        <f t="shared" si="1"/>
        <v>0</v>
      </c>
      <c r="K83" s="1"/>
    </row>
    <row r="84" spans="1:11" ht="20.25" customHeight="1" x14ac:dyDescent="0.3">
      <c r="A84" s="1">
        <v>82</v>
      </c>
      <c r="B84" s="10">
        <v>46105</v>
      </c>
      <c r="C84" s="1" t="s">
        <v>89</v>
      </c>
      <c r="D84" s="1" t="s">
        <v>88</v>
      </c>
      <c r="E84" s="1">
        <v>3500</v>
      </c>
      <c r="F84" s="1"/>
      <c r="G84" s="1"/>
      <c r="H84" s="1"/>
      <c r="I84" s="1"/>
      <c r="J84" s="1">
        <f t="shared" si="1"/>
        <v>0</v>
      </c>
      <c r="K84" s="1"/>
    </row>
    <row r="85" spans="1:11" ht="20.25" customHeight="1" x14ac:dyDescent="0.3">
      <c r="A85" s="1">
        <v>83</v>
      </c>
      <c r="B85" s="10">
        <v>46106</v>
      </c>
      <c r="C85" s="1" t="s">
        <v>89</v>
      </c>
      <c r="D85" s="1" t="s">
        <v>88</v>
      </c>
      <c r="E85" s="1">
        <v>3500</v>
      </c>
      <c r="F85" s="1"/>
      <c r="G85" s="1"/>
      <c r="H85" s="1"/>
      <c r="I85" s="1"/>
      <c r="J85" s="1">
        <f t="shared" si="1"/>
        <v>0</v>
      </c>
      <c r="K85" s="1"/>
    </row>
    <row r="86" spans="1:11" ht="20.25" customHeight="1" x14ac:dyDescent="0.3">
      <c r="A86" s="1">
        <v>84</v>
      </c>
      <c r="B86" s="10">
        <v>46107</v>
      </c>
      <c r="C86" s="1" t="s">
        <v>89</v>
      </c>
      <c r="D86" s="1" t="s">
        <v>88</v>
      </c>
      <c r="E86" s="1">
        <v>3500</v>
      </c>
      <c r="F86" s="1"/>
      <c r="G86" s="1"/>
      <c r="H86" s="1"/>
      <c r="I86" s="1"/>
      <c r="J86" s="1">
        <f t="shared" si="1"/>
        <v>0</v>
      </c>
      <c r="K86" s="1"/>
    </row>
    <row r="87" spans="1:11" ht="20.25" customHeight="1" x14ac:dyDescent="0.3">
      <c r="A87" s="1">
        <v>85</v>
      </c>
      <c r="B87" s="10">
        <v>46108</v>
      </c>
      <c r="C87" s="1" t="s">
        <v>89</v>
      </c>
      <c r="D87" s="1" t="s">
        <v>88</v>
      </c>
      <c r="E87" s="1">
        <v>3500</v>
      </c>
      <c r="F87" s="1"/>
      <c r="G87" s="1"/>
      <c r="H87" s="1"/>
      <c r="I87" s="1"/>
      <c r="J87" s="1">
        <f t="shared" si="1"/>
        <v>0</v>
      </c>
      <c r="K87" s="1"/>
    </row>
    <row r="88" spans="1:11" ht="20.25" customHeight="1" x14ac:dyDescent="0.3">
      <c r="A88" s="1">
        <v>86</v>
      </c>
      <c r="B88" s="10">
        <v>46109</v>
      </c>
      <c r="C88" s="1" t="s">
        <v>89</v>
      </c>
      <c r="D88" s="1" t="s">
        <v>88</v>
      </c>
      <c r="E88" s="1">
        <v>3500</v>
      </c>
      <c r="F88" s="1"/>
      <c r="G88" s="1"/>
      <c r="H88" s="1"/>
      <c r="I88" s="1"/>
      <c r="J88" s="1">
        <f t="shared" si="1"/>
        <v>0</v>
      </c>
      <c r="K88" s="1"/>
    </row>
    <row r="89" spans="1:11" ht="20.25" customHeight="1" x14ac:dyDescent="0.3">
      <c r="A89" s="1">
        <v>87</v>
      </c>
      <c r="B89" s="10">
        <v>46110</v>
      </c>
      <c r="C89" s="1" t="s">
        <v>89</v>
      </c>
      <c r="D89" s="1" t="s">
        <v>88</v>
      </c>
      <c r="E89" s="1">
        <v>3500</v>
      </c>
      <c r="F89" s="1"/>
      <c r="G89" s="1"/>
      <c r="H89" s="1"/>
      <c r="I89" s="1"/>
      <c r="J89" s="1">
        <f t="shared" si="1"/>
        <v>0</v>
      </c>
      <c r="K89" s="1"/>
    </row>
    <row r="90" spans="1:11" ht="20.25" customHeight="1" x14ac:dyDescent="0.3">
      <c r="A90" s="1">
        <v>88</v>
      </c>
      <c r="B90" s="10">
        <v>46111</v>
      </c>
      <c r="C90" s="1" t="s">
        <v>89</v>
      </c>
      <c r="D90" s="1" t="s">
        <v>88</v>
      </c>
      <c r="E90" s="1">
        <v>3500</v>
      </c>
      <c r="F90" s="1"/>
      <c r="G90" s="1"/>
      <c r="H90" s="1"/>
      <c r="I90" s="1"/>
      <c r="J90" s="1">
        <f t="shared" si="1"/>
        <v>0</v>
      </c>
      <c r="K90" s="1"/>
    </row>
    <row r="91" spans="1:11" ht="20.25" customHeight="1" x14ac:dyDescent="0.3">
      <c r="A91" s="1">
        <v>89</v>
      </c>
      <c r="B91" s="10">
        <v>46112</v>
      </c>
      <c r="C91" s="1" t="s">
        <v>89</v>
      </c>
      <c r="D91" s="1" t="s">
        <v>88</v>
      </c>
      <c r="E91" s="1">
        <v>3500</v>
      </c>
      <c r="F91" s="1"/>
      <c r="G91" s="1"/>
      <c r="H91" s="1"/>
      <c r="I91" s="1"/>
      <c r="J91" s="1">
        <f t="shared" si="1"/>
        <v>0</v>
      </c>
      <c r="K91" s="1"/>
    </row>
    <row r="92" spans="1:11" ht="20.25" customHeight="1" x14ac:dyDescent="0.3">
      <c r="A92" s="1">
        <v>90</v>
      </c>
      <c r="B92" s="10">
        <v>46113</v>
      </c>
      <c r="C92" s="1" t="s">
        <v>89</v>
      </c>
      <c r="D92" s="1" t="s">
        <v>88</v>
      </c>
      <c r="E92" s="1">
        <v>3500</v>
      </c>
      <c r="F92" s="1"/>
      <c r="G92" s="1"/>
      <c r="H92" s="1"/>
      <c r="I92" s="1"/>
      <c r="J92" s="1">
        <f t="shared" si="1"/>
        <v>0</v>
      </c>
      <c r="K92" s="1"/>
    </row>
    <row r="93" spans="1:11" ht="20.25" customHeight="1" x14ac:dyDescent="0.3">
      <c r="A93" s="1">
        <v>91</v>
      </c>
      <c r="B93" s="10">
        <v>46114</v>
      </c>
      <c r="C93" s="1" t="s">
        <v>89</v>
      </c>
      <c r="D93" s="1" t="s">
        <v>88</v>
      </c>
      <c r="E93" s="1">
        <v>3500</v>
      </c>
      <c r="F93" s="1"/>
      <c r="G93" s="1"/>
      <c r="H93" s="1"/>
      <c r="I93" s="1"/>
      <c r="J93" s="1">
        <f t="shared" si="1"/>
        <v>0</v>
      </c>
      <c r="K93" s="1"/>
    </row>
    <row r="94" spans="1:11" ht="20.25" customHeight="1" x14ac:dyDescent="0.3">
      <c r="A94" s="1">
        <v>92</v>
      </c>
      <c r="B94" s="10">
        <v>46115</v>
      </c>
      <c r="C94" s="1" t="s">
        <v>89</v>
      </c>
      <c r="D94" s="1" t="s">
        <v>88</v>
      </c>
      <c r="E94" s="1">
        <v>3500</v>
      </c>
      <c r="F94" s="1"/>
      <c r="G94" s="1"/>
      <c r="H94" s="1"/>
      <c r="I94" s="1"/>
      <c r="J94" s="1">
        <f t="shared" si="1"/>
        <v>0</v>
      </c>
      <c r="K94" s="1"/>
    </row>
    <row r="95" spans="1:11" ht="20.25" customHeight="1" x14ac:dyDescent="0.3">
      <c r="A95" s="1">
        <v>93</v>
      </c>
      <c r="B95" s="10">
        <v>46116</v>
      </c>
      <c r="C95" s="1" t="s">
        <v>89</v>
      </c>
      <c r="D95" s="1" t="s">
        <v>88</v>
      </c>
      <c r="E95" s="1">
        <v>3500</v>
      </c>
      <c r="F95" s="1"/>
      <c r="G95" s="1"/>
      <c r="H95" s="1"/>
      <c r="I95" s="1"/>
      <c r="J95" s="1">
        <f t="shared" si="1"/>
        <v>0</v>
      </c>
      <c r="K95" s="1"/>
    </row>
    <row r="96" spans="1:11" ht="20.25" customHeight="1" x14ac:dyDescent="0.3">
      <c r="A96" s="1">
        <v>94</v>
      </c>
      <c r="B96" s="10">
        <v>46117</v>
      </c>
      <c r="C96" s="1" t="s">
        <v>89</v>
      </c>
      <c r="D96" s="1" t="s">
        <v>88</v>
      </c>
      <c r="E96" s="1">
        <v>3500</v>
      </c>
      <c r="F96" s="1"/>
      <c r="G96" s="1"/>
      <c r="H96" s="1"/>
      <c r="I96" s="1"/>
      <c r="J96" s="1">
        <f t="shared" si="1"/>
        <v>0</v>
      </c>
      <c r="K96" s="1"/>
    </row>
    <row r="97" spans="1:11" ht="20.25" customHeight="1" x14ac:dyDescent="0.3">
      <c r="A97" s="1">
        <v>95</v>
      </c>
      <c r="B97" s="10">
        <v>46118</v>
      </c>
      <c r="C97" s="1" t="s">
        <v>89</v>
      </c>
      <c r="D97" s="1" t="s">
        <v>88</v>
      </c>
      <c r="E97" s="1">
        <v>3500</v>
      </c>
      <c r="F97" s="1"/>
      <c r="G97" s="1"/>
      <c r="H97" s="1"/>
      <c r="I97" s="1"/>
      <c r="J97" s="1">
        <f t="shared" si="1"/>
        <v>0</v>
      </c>
      <c r="K97" s="1"/>
    </row>
    <row r="98" spans="1:11" ht="20.25" customHeight="1" x14ac:dyDescent="0.3">
      <c r="A98" s="1">
        <v>96</v>
      </c>
      <c r="B98" s="10">
        <v>46119</v>
      </c>
      <c r="C98" s="1" t="s">
        <v>89</v>
      </c>
      <c r="D98" s="1" t="s">
        <v>88</v>
      </c>
      <c r="E98" s="1">
        <v>3500</v>
      </c>
      <c r="F98" s="1"/>
      <c r="G98" s="1"/>
      <c r="H98" s="1"/>
      <c r="I98" s="1"/>
      <c r="J98" s="1">
        <f t="shared" si="1"/>
        <v>0</v>
      </c>
      <c r="K98" s="1"/>
    </row>
    <row r="99" spans="1:11" ht="20.25" customHeight="1" x14ac:dyDescent="0.3">
      <c r="A99" s="1">
        <v>97</v>
      </c>
      <c r="B99" s="10">
        <v>46120</v>
      </c>
      <c r="C99" s="1" t="s">
        <v>89</v>
      </c>
      <c r="D99" s="1" t="s">
        <v>88</v>
      </c>
      <c r="E99" s="1">
        <v>3500</v>
      </c>
      <c r="F99" s="1"/>
      <c r="G99" s="1"/>
      <c r="H99" s="1"/>
      <c r="I99" s="1"/>
      <c r="J99" s="1">
        <f t="shared" si="1"/>
        <v>0</v>
      </c>
      <c r="K99" s="1"/>
    </row>
    <row r="100" spans="1:11" ht="20.25" customHeight="1" x14ac:dyDescent="0.3">
      <c r="A100" s="1">
        <v>98</v>
      </c>
      <c r="B100" s="10">
        <v>46121</v>
      </c>
      <c r="C100" s="1" t="s">
        <v>89</v>
      </c>
      <c r="D100" s="1" t="s">
        <v>88</v>
      </c>
      <c r="E100" s="1">
        <v>3500</v>
      </c>
      <c r="F100" s="1"/>
      <c r="G100" s="1"/>
      <c r="H100" s="1"/>
      <c r="I100" s="1"/>
      <c r="J100" s="1">
        <f t="shared" si="1"/>
        <v>0</v>
      </c>
      <c r="K100" s="1"/>
    </row>
    <row r="101" spans="1:11" ht="20.25" customHeight="1" x14ac:dyDescent="0.3">
      <c r="A101" s="1">
        <v>99</v>
      </c>
      <c r="B101" s="10">
        <v>46122</v>
      </c>
      <c r="C101" s="1" t="s">
        <v>89</v>
      </c>
      <c r="D101" s="1" t="s">
        <v>88</v>
      </c>
      <c r="E101" s="1">
        <v>3500</v>
      </c>
      <c r="F101" s="1"/>
      <c r="G101" s="1"/>
      <c r="H101" s="1"/>
      <c r="I101" s="1"/>
      <c r="J101" s="1">
        <f t="shared" si="1"/>
        <v>0</v>
      </c>
      <c r="K101" s="1"/>
    </row>
    <row r="102" spans="1:11" ht="20.25" customHeight="1" x14ac:dyDescent="0.3">
      <c r="A102" s="1">
        <v>100</v>
      </c>
      <c r="B102" s="10">
        <v>46123</v>
      </c>
      <c r="C102" s="1" t="s">
        <v>89</v>
      </c>
      <c r="D102" s="1" t="s">
        <v>88</v>
      </c>
      <c r="E102" s="1">
        <v>3500</v>
      </c>
      <c r="F102" s="1"/>
      <c r="G102" s="1"/>
      <c r="H102" s="1"/>
      <c r="I102" s="1"/>
      <c r="J102" s="1">
        <f t="shared" si="1"/>
        <v>0</v>
      </c>
      <c r="K102" s="1"/>
    </row>
    <row r="103" spans="1:11" ht="20.25" customHeight="1" x14ac:dyDescent="0.3">
      <c r="A103" s="1">
        <v>101</v>
      </c>
      <c r="B103" s="10">
        <v>46124</v>
      </c>
      <c r="C103" s="1" t="s">
        <v>89</v>
      </c>
      <c r="D103" s="1" t="s">
        <v>88</v>
      </c>
      <c r="E103" s="1">
        <v>3500</v>
      </c>
      <c r="F103" s="1"/>
      <c r="G103" s="1"/>
      <c r="H103" s="1"/>
      <c r="I103" s="1"/>
      <c r="J103" s="1">
        <f t="shared" si="1"/>
        <v>0</v>
      </c>
      <c r="K103" s="1"/>
    </row>
    <row r="104" spans="1:11" ht="20.25" customHeight="1" x14ac:dyDescent="0.3">
      <c r="A104" s="1">
        <v>102</v>
      </c>
      <c r="B104" s="10">
        <v>46125</v>
      </c>
      <c r="C104" s="1" t="s">
        <v>89</v>
      </c>
      <c r="D104" s="1" t="s">
        <v>88</v>
      </c>
      <c r="E104" s="1">
        <v>3500</v>
      </c>
      <c r="F104" s="1"/>
      <c r="G104" s="1"/>
      <c r="H104" s="1"/>
      <c r="I104" s="1"/>
      <c r="J104" s="1">
        <f t="shared" si="1"/>
        <v>0</v>
      </c>
      <c r="K104" s="1"/>
    </row>
    <row r="105" spans="1:11" ht="20.25" customHeight="1" x14ac:dyDescent="0.3">
      <c r="A105" s="1">
        <v>103</v>
      </c>
      <c r="B105" s="10">
        <v>46126</v>
      </c>
      <c r="C105" s="1" t="s">
        <v>89</v>
      </c>
      <c r="D105" s="1" t="s">
        <v>88</v>
      </c>
      <c r="E105" s="1">
        <v>3500</v>
      </c>
      <c r="F105" s="1"/>
      <c r="G105" s="1"/>
      <c r="H105" s="1"/>
      <c r="I105" s="1"/>
      <c r="J105" s="1">
        <f t="shared" si="1"/>
        <v>0</v>
      </c>
      <c r="K105" s="1"/>
    </row>
    <row r="106" spans="1:11" ht="20.25" customHeight="1" x14ac:dyDescent="0.3">
      <c r="A106" s="1">
        <v>104</v>
      </c>
      <c r="B106" s="10">
        <v>46127</v>
      </c>
      <c r="C106" s="1" t="s">
        <v>89</v>
      </c>
      <c r="D106" s="1" t="s">
        <v>88</v>
      </c>
      <c r="E106" s="1">
        <v>3500</v>
      </c>
      <c r="F106" s="1"/>
      <c r="G106" s="1"/>
      <c r="H106" s="1"/>
      <c r="I106" s="1"/>
      <c r="J106" s="1">
        <f t="shared" si="1"/>
        <v>0</v>
      </c>
      <c r="K106" s="1"/>
    </row>
    <row r="107" spans="1:11" ht="20.25" customHeight="1" x14ac:dyDescent="0.3">
      <c r="A107" s="1">
        <v>105</v>
      </c>
      <c r="B107" s="10">
        <v>46128</v>
      </c>
      <c r="C107" s="1" t="s">
        <v>89</v>
      </c>
      <c r="D107" s="1" t="s">
        <v>88</v>
      </c>
      <c r="E107" s="1">
        <v>3500</v>
      </c>
      <c r="F107" s="1"/>
      <c r="G107" s="1"/>
      <c r="H107" s="1"/>
      <c r="I107" s="1"/>
      <c r="J107" s="1">
        <f t="shared" si="1"/>
        <v>0</v>
      </c>
      <c r="K107" s="1"/>
    </row>
    <row r="108" spans="1:11" ht="20.25" customHeight="1" x14ac:dyDescent="0.3">
      <c r="A108" s="1">
        <v>106</v>
      </c>
      <c r="B108" s="10">
        <v>46129</v>
      </c>
      <c r="C108" s="1" t="s">
        <v>89</v>
      </c>
      <c r="D108" s="1" t="s">
        <v>88</v>
      </c>
      <c r="E108" s="1">
        <v>3500</v>
      </c>
      <c r="F108" s="1"/>
      <c r="G108" s="1"/>
      <c r="H108" s="1"/>
      <c r="I108" s="1"/>
      <c r="J108" s="1">
        <f t="shared" si="1"/>
        <v>0</v>
      </c>
      <c r="K108" s="1"/>
    </row>
    <row r="109" spans="1:11" ht="20.25" customHeight="1" x14ac:dyDescent="0.3">
      <c r="A109" s="1">
        <v>107</v>
      </c>
      <c r="B109" s="10">
        <v>46130</v>
      </c>
      <c r="C109" s="1" t="s">
        <v>89</v>
      </c>
      <c r="D109" s="1" t="s">
        <v>88</v>
      </c>
      <c r="E109" s="1">
        <v>3500</v>
      </c>
      <c r="F109" s="1"/>
      <c r="G109" s="1"/>
      <c r="H109" s="1"/>
      <c r="I109" s="1"/>
      <c r="J109" s="1">
        <f t="shared" si="1"/>
        <v>0</v>
      </c>
      <c r="K109" s="1"/>
    </row>
    <row r="110" spans="1:11" ht="20.25" customHeight="1" x14ac:dyDescent="0.3">
      <c r="A110" s="1">
        <v>108</v>
      </c>
      <c r="B110" s="10">
        <v>46131</v>
      </c>
      <c r="C110" s="1" t="s">
        <v>89</v>
      </c>
      <c r="D110" s="1" t="s">
        <v>88</v>
      </c>
      <c r="E110" s="1">
        <v>3500</v>
      </c>
      <c r="F110" s="1"/>
      <c r="G110" s="1"/>
      <c r="H110" s="1"/>
      <c r="I110" s="1"/>
      <c r="J110" s="1">
        <f t="shared" si="1"/>
        <v>0</v>
      </c>
      <c r="K110" s="1"/>
    </row>
    <row r="111" spans="1:11" ht="20.25" customHeight="1" x14ac:dyDescent="0.3">
      <c r="A111" s="1">
        <v>109</v>
      </c>
      <c r="B111" s="10">
        <v>46132</v>
      </c>
      <c r="C111" s="1" t="s">
        <v>89</v>
      </c>
      <c r="D111" s="1" t="s">
        <v>88</v>
      </c>
      <c r="E111" s="1">
        <v>3500</v>
      </c>
      <c r="F111" s="1"/>
      <c r="G111" s="1"/>
      <c r="H111" s="1"/>
      <c r="I111" s="1"/>
      <c r="J111" s="1">
        <f t="shared" si="1"/>
        <v>0</v>
      </c>
      <c r="K111" s="1"/>
    </row>
    <row r="112" spans="1:11" ht="20.25" customHeight="1" x14ac:dyDescent="0.3">
      <c r="A112" s="1">
        <v>110</v>
      </c>
      <c r="B112" s="10">
        <v>46133</v>
      </c>
      <c r="C112" s="1" t="s">
        <v>89</v>
      </c>
      <c r="D112" s="1" t="s">
        <v>88</v>
      </c>
      <c r="E112" s="1">
        <v>3500</v>
      </c>
      <c r="F112" s="1"/>
      <c r="G112" s="1"/>
      <c r="H112" s="1"/>
      <c r="I112" s="1"/>
      <c r="J112" s="1">
        <f t="shared" si="1"/>
        <v>0</v>
      </c>
      <c r="K112" s="1"/>
    </row>
    <row r="113" spans="1:11" ht="20.25" customHeight="1" x14ac:dyDescent="0.3">
      <c r="A113" s="1">
        <v>111</v>
      </c>
      <c r="B113" s="10">
        <v>46134</v>
      </c>
      <c r="C113" s="1" t="s">
        <v>89</v>
      </c>
      <c r="D113" s="1" t="s">
        <v>88</v>
      </c>
      <c r="E113" s="1">
        <v>3500</v>
      </c>
      <c r="F113" s="1"/>
      <c r="G113" s="1"/>
      <c r="H113" s="1"/>
      <c r="I113" s="1"/>
      <c r="J113" s="1">
        <f t="shared" si="1"/>
        <v>0</v>
      </c>
      <c r="K113" s="1"/>
    </row>
    <row r="114" spans="1:11" ht="20.25" customHeight="1" x14ac:dyDescent="0.3">
      <c r="A114" s="1">
        <v>112</v>
      </c>
      <c r="B114" s="10">
        <v>46135</v>
      </c>
      <c r="C114" s="1" t="s">
        <v>89</v>
      </c>
      <c r="D114" s="1" t="s">
        <v>88</v>
      </c>
      <c r="E114" s="1">
        <v>3500</v>
      </c>
      <c r="F114" s="1"/>
      <c r="G114" s="1"/>
      <c r="H114" s="1"/>
      <c r="I114" s="1"/>
      <c r="J114" s="1">
        <f t="shared" si="1"/>
        <v>0</v>
      </c>
      <c r="K114" s="1"/>
    </row>
    <row r="115" spans="1:11" ht="20.25" customHeight="1" x14ac:dyDescent="0.3">
      <c r="A115" s="1">
        <v>113</v>
      </c>
      <c r="B115" s="10">
        <v>46136</v>
      </c>
      <c r="C115" s="1" t="s">
        <v>89</v>
      </c>
      <c r="D115" s="1" t="s">
        <v>88</v>
      </c>
      <c r="E115" s="1">
        <v>3500</v>
      </c>
      <c r="F115" s="1"/>
      <c r="G115" s="1"/>
      <c r="H115" s="1"/>
      <c r="I115" s="1"/>
      <c r="J115" s="1">
        <f t="shared" si="1"/>
        <v>0</v>
      </c>
      <c r="K115" s="1"/>
    </row>
    <row r="116" spans="1:11" ht="20.25" customHeight="1" x14ac:dyDescent="0.3">
      <c r="A116" s="1">
        <v>114</v>
      </c>
      <c r="B116" s="10">
        <v>46137</v>
      </c>
      <c r="C116" s="1" t="s">
        <v>89</v>
      </c>
      <c r="D116" s="1" t="s">
        <v>88</v>
      </c>
      <c r="E116" s="1">
        <v>3500</v>
      </c>
      <c r="F116" s="1"/>
      <c r="G116" s="1"/>
      <c r="H116" s="1"/>
      <c r="I116" s="1"/>
      <c r="J116" s="1">
        <f t="shared" si="1"/>
        <v>0</v>
      </c>
      <c r="K116" s="1"/>
    </row>
    <row r="117" spans="1:11" ht="20.25" customHeight="1" x14ac:dyDescent="0.3">
      <c r="A117" s="1">
        <v>115</v>
      </c>
      <c r="B117" s="10">
        <v>46138</v>
      </c>
      <c r="C117" s="1" t="s">
        <v>89</v>
      </c>
      <c r="D117" s="1" t="s">
        <v>88</v>
      </c>
      <c r="E117" s="1">
        <v>3500</v>
      </c>
      <c r="F117" s="1"/>
      <c r="G117" s="1"/>
      <c r="H117" s="1"/>
      <c r="I117" s="1"/>
      <c r="J117" s="1">
        <f t="shared" si="1"/>
        <v>0</v>
      </c>
      <c r="K117" s="1"/>
    </row>
    <row r="118" spans="1:11" ht="20.25" customHeight="1" x14ac:dyDescent="0.3">
      <c r="A118" s="1">
        <v>116</v>
      </c>
      <c r="B118" s="10">
        <v>46139</v>
      </c>
      <c r="C118" s="1" t="s">
        <v>89</v>
      </c>
      <c r="D118" s="1" t="s">
        <v>88</v>
      </c>
      <c r="E118" s="1">
        <v>3500</v>
      </c>
      <c r="F118" s="1"/>
      <c r="G118" s="1"/>
      <c r="H118" s="1"/>
      <c r="I118" s="1"/>
      <c r="J118" s="1">
        <f t="shared" si="1"/>
        <v>0</v>
      </c>
      <c r="K118" s="1"/>
    </row>
    <row r="119" spans="1:11" ht="20.25" customHeight="1" x14ac:dyDescent="0.3">
      <c r="A119" s="1">
        <v>117</v>
      </c>
      <c r="B119" s="10">
        <v>46140</v>
      </c>
      <c r="C119" s="1" t="s">
        <v>89</v>
      </c>
      <c r="D119" s="1" t="s">
        <v>88</v>
      </c>
      <c r="E119" s="1">
        <v>3500</v>
      </c>
      <c r="F119" s="1"/>
      <c r="G119" s="1"/>
      <c r="H119" s="1"/>
      <c r="I119" s="1"/>
      <c r="J119" s="1">
        <f t="shared" si="1"/>
        <v>0</v>
      </c>
      <c r="K119" s="1"/>
    </row>
    <row r="120" spans="1:11" ht="20.25" customHeight="1" x14ac:dyDescent="0.3">
      <c r="A120" s="1">
        <v>118</v>
      </c>
      <c r="B120" s="10">
        <v>46141</v>
      </c>
      <c r="C120" s="1" t="s">
        <v>89</v>
      </c>
      <c r="D120" s="1" t="s">
        <v>88</v>
      </c>
      <c r="E120" s="1">
        <v>3500</v>
      </c>
      <c r="F120" s="1"/>
      <c r="G120" s="1"/>
      <c r="H120" s="1"/>
      <c r="I120" s="1"/>
      <c r="J120" s="1">
        <f t="shared" si="1"/>
        <v>0</v>
      </c>
      <c r="K120" s="1"/>
    </row>
    <row r="121" spans="1:11" ht="20.25" customHeight="1" x14ac:dyDescent="0.3">
      <c r="A121" s="1">
        <v>119</v>
      </c>
      <c r="B121" s="10">
        <v>46142</v>
      </c>
      <c r="C121" s="1" t="s">
        <v>89</v>
      </c>
      <c r="D121" s="1" t="s">
        <v>88</v>
      </c>
      <c r="E121" s="1">
        <v>3500</v>
      </c>
      <c r="F121" s="1"/>
      <c r="G121" s="1"/>
      <c r="H121" s="1"/>
      <c r="I121" s="1"/>
      <c r="J121" s="1">
        <f t="shared" si="1"/>
        <v>0</v>
      </c>
      <c r="K121" s="1"/>
    </row>
    <row r="122" spans="1:11" ht="20.25" customHeight="1" x14ac:dyDescent="0.3">
      <c r="A122" s="1">
        <v>120</v>
      </c>
      <c r="B122" s="10">
        <v>46143</v>
      </c>
      <c r="C122" s="1" t="s">
        <v>89</v>
      </c>
      <c r="D122" s="1" t="s">
        <v>88</v>
      </c>
      <c r="E122" s="1">
        <v>3500</v>
      </c>
      <c r="F122" s="1"/>
      <c r="G122" s="1"/>
      <c r="H122" s="1"/>
      <c r="I122" s="1"/>
      <c r="J122" s="1">
        <f t="shared" si="1"/>
        <v>0</v>
      </c>
      <c r="K122" s="1"/>
    </row>
    <row r="123" spans="1:11" ht="20.25" customHeight="1" x14ac:dyDescent="0.3">
      <c r="A123" s="1">
        <v>121</v>
      </c>
      <c r="B123" s="10">
        <v>46144</v>
      </c>
      <c r="C123" s="1" t="s">
        <v>89</v>
      </c>
      <c r="D123" s="1" t="s">
        <v>88</v>
      </c>
      <c r="E123" s="1">
        <v>3500</v>
      </c>
      <c r="F123" s="1"/>
      <c r="G123" s="1"/>
      <c r="H123" s="1"/>
      <c r="I123" s="1"/>
      <c r="J123" s="1">
        <f t="shared" si="1"/>
        <v>0</v>
      </c>
      <c r="K123" s="1"/>
    </row>
    <row r="124" spans="1:11" ht="20.25" customHeight="1" x14ac:dyDescent="0.3">
      <c r="A124" s="1">
        <v>122</v>
      </c>
      <c r="B124" s="10">
        <v>46145</v>
      </c>
      <c r="C124" s="1" t="s">
        <v>89</v>
      </c>
      <c r="D124" s="1" t="s">
        <v>88</v>
      </c>
      <c r="E124" s="1">
        <v>3500</v>
      </c>
      <c r="F124" s="1"/>
      <c r="G124" s="1"/>
      <c r="H124" s="1"/>
      <c r="I124" s="1"/>
      <c r="J124" s="1">
        <f t="shared" si="1"/>
        <v>0</v>
      </c>
      <c r="K124" s="1"/>
    </row>
    <row r="125" spans="1:11" ht="20.25" customHeight="1" x14ac:dyDescent="0.3">
      <c r="A125" s="1">
        <v>123</v>
      </c>
      <c r="B125" s="10">
        <v>46146</v>
      </c>
      <c r="C125" s="1" t="s">
        <v>89</v>
      </c>
      <c r="D125" s="1" t="s">
        <v>88</v>
      </c>
      <c r="E125" s="1">
        <v>3500</v>
      </c>
      <c r="F125" s="1"/>
      <c r="G125" s="1"/>
      <c r="H125" s="1"/>
      <c r="I125" s="1"/>
      <c r="J125" s="1">
        <f t="shared" si="1"/>
        <v>0</v>
      </c>
      <c r="K125" s="1"/>
    </row>
    <row r="126" spans="1:11" ht="20.25" customHeight="1" x14ac:dyDescent="0.3">
      <c r="A126" s="1">
        <v>124</v>
      </c>
      <c r="B126" s="10">
        <v>46147</v>
      </c>
      <c r="C126" s="1" t="s">
        <v>89</v>
      </c>
      <c r="D126" s="1" t="s">
        <v>88</v>
      </c>
      <c r="E126" s="1">
        <v>3500</v>
      </c>
      <c r="F126" s="1"/>
      <c r="G126" s="1"/>
      <c r="H126" s="1"/>
      <c r="I126" s="1"/>
      <c r="J126" s="1">
        <f t="shared" si="1"/>
        <v>0</v>
      </c>
      <c r="K126" s="1"/>
    </row>
    <row r="127" spans="1:11" ht="20.25" customHeight="1" x14ac:dyDescent="0.3">
      <c r="A127" s="1">
        <v>125</v>
      </c>
      <c r="B127" s="10">
        <v>46148</v>
      </c>
      <c r="C127" s="1" t="s">
        <v>89</v>
      </c>
      <c r="D127" s="1" t="s">
        <v>88</v>
      </c>
      <c r="E127" s="1">
        <v>3500</v>
      </c>
      <c r="F127" s="1"/>
      <c r="G127" s="1"/>
      <c r="H127" s="1"/>
      <c r="I127" s="1"/>
      <c r="J127" s="1">
        <f t="shared" si="1"/>
        <v>0</v>
      </c>
      <c r="K127" s="1"/>
    </row>
    <row r="128" spans="1:11" ht="20.25" customHeight="1" x14ac:dyDescent="0.3">
      <c r="A128" s="1">
        <v>126</v>
      </c>
      <c r="B128" s="10">
        <v>46149</v>
      </c>
      <c r="C128" s="1" t="s">
        <v>89</v>
      </c>
      <c r="D128" s="1" t="s">
        <v>88</v>
      </c>
      <c r="E128" s="1">
        <v>3500</v>
      </c>
      <c r="F128" s="1"/>
      <c r="G128" s="1"/>
      <c r="H128" s="1"/>
      <c r="I128" s="1"/>
      <c r="J128" s="1">
        <f t="shared" si="1"/>
        <v>0</v>
      </c>
      <c r="K128" s="1"/>
    </row>
    <row r="129" spans="1:11" ht="20.25" customHeight="1" x14ac:dyDescent="0.3">
      <c r="A129" s="1">
        <v>127</v>
      </c>
      <c r="B129" s="10">
        <v>46150</v>
      </c>
      <c r="C129" s="1" t="s">
        <v>89</v>
      </c>
      <c r="D129" s="1" t="s">
        <v>88</v>
      </c>
      <c r="E129" s="1">
        <v>3500</v>
      </c>
      <c r="F129" s="1"/>
      <c r="G129" s="1"/>
      <c r="H129" s="1"/>
      <c r="I129" s="1"/>
      <c r="J129" s="1">
        <f t="shared" si="1"/>
        <v>0</v>
      </c>
      <c r="K129" s="1"/>
    </row>
    <row r="130" spans="1:11" ht="20.25" customHeight="1" x14ac:dyDescent="0.3">
      <c r="A130" s="1">
        <v>128</v>
      </c>
      <c r="B130" s="10">
        <v>46151</v>
      </c>
      <c r="C130" s="1" t="s">
        <v>89</v>
      </c>
      <c r="D130" s="1" t="s">
        <v>88</v>
      </c>
      <c r="E130" s="1">
        <v>3500</v>
      </c>
      <c r="F130" s="1"/>
      <c r="G130" s="1"/>
      <c r="H130" s="1"/>
      <c r="I130" s="1"/>
      <c r="J130" s="1">
        <f t="shared" si="1"/>
        <v>0</v>
      </c>
      <c r="K130" s="1"/>
    </row>
    <row r="131" spans="1:11" ht="20.25" customHeight="1" x14ac:dyDescent="0.3">
      <c r="A131" s="1">
        <v>129</v>
      </c>
      <c r="B131" s="10">
        <v>46152</v>
      </c>
      <c r="C131" s="1" t="s">
        <v>89</v>
      </c>
      <c r="D131" s="1" t="s">
        <v>88</v>
      </c>
      <c r="E131" s="1">
        <v>3500</v>
      </c>
      <c r="F131" s="1"/>
      <c r="G131" s="1"/>
      <c r="H131" s="1"/>
      <c r="I131" s="1"/>
      <c r="J131" s="1">
        <f t="shared" si="1"/>
        <v>0</v>
      </c>
      <c r="K131" s="1"/>
    </row>
    <row r="132" spans="1:11" ht="20.25" customHeight="1" x14ac:dyDescent="0.3">
      <c r="A132" s="1">
        <v>130</v>
      </c>
      <c r="B132" s="10">
        <v>46153</v>
      </c>
      <c r="C132" s="1" t="s">
        <v>89</v>
      </c>
      <c r="D132" s="1" t="s">
        <v>88</v>
      </c>
      <c r="E132" s="1">
        <v>3500</v>
      </c>
      <c r="F132" s="1"/>
      <c r="G132" s="1"/>
      <c r="H132" s="1"/>
      <c r="I132" s="1"/>
      <c r="J132" s="1">
        <f t="shared" ref="J132:J195" si="2">E132*F132-G132-H132+I132</f>
        <v>0</v>
      </c>
      <c r="K132" s="1"/>
    </row>
    <row r="133" spans="1:11" ht="20.25" customHeight="1" x14ac:dyDescent="0.3">
      <c r="A133" s="1">
        <v>131</v>
      </c>
      <c r="B133" s="10">
        <v>46154</v>
      </c>
      <c r="C133" s="1" t="s">
        <v>89</v>
      </c>
      <c r="D133" s="1" t="s">
        <v>88</v>
      </c>
      <c r="E133" s="1">
        <v>3500</v>
      </c>
      <c r="F133" s="1"/>
      <c r="G133" s="1"/>
      <c r="H133" s="1"/>
      <c r="I133" s="1"/>
      <c r="J133" s="1">
        <f t="shared" si="2"/>
        <v>0</v>
      </c>
      <c r="K133" s="1"/>
    </row>
    <row r="134" spans="1:11" ht="20.25" customHeight="1" x14ac:dyDescent="0.3">
      <c r="A134" s="1">
        <v>132</v>
      </c>
      <c r="B134" s="10">
        <v>46155</v>
      </c>
      <c r="C134" s="1" t="s">
        <v>89</v>
      </c>
      <c r="D134" s="1" t="s">
        <v>88</v>
      </c>
      <c r="E134" s="1">
        <v>3500</v>
      </c>
      <c r="F134" s="1"/>
      <c r="G134" s="1"/>
      <c r="H134" s="1"/>
      <c r="I134" s="1"/>
      <c r="J134" s="1">
        <f t="shared" si="2"/>
        <v>0</v>
      </c>
      <c r="K134" s="1"/>
    </row>
    <row r="135" spans="1:11" ht="20.25" customHeight="1" x14ac:dyDescent="0.3">
      <c r="A135" s="1">
        <v>133</v>
      </c>
      <c r="B135" s="10">
        <v>46156</v>
      </c>
      <c r="C135" s="1" t="s">
        <v>89</v>
      </c>
      <c r="D135" s="1" t="s">
        <v>88</v>
      </c>
      <c r="E135" s="1">
        <v>3500</v>
      </c>
      <c r="F135" s="1"/>
      <c r="G135" s="1"/>
      <c r="H135" s="1"/>
      <c r="I135" s="1"/>
      <c r="J135" s="1">
        <f t="shared" si="2"/>
        <v>0</v>
      </c>
      <c r="K135" s="1"/>
    </row>
    <row r="136" spans="1:11" ht="20.25" customHeight="1" x14ac:dyDescent="0.3">
      <c r="A136" s="1">
        <v>134</v>
      </c>
      <c r="B136" s="10">
        <v>46157</v>
      </c>
      <c r="C136" s="1" t="s">
        <v>89</v>
      </c>
      <c r="D136" s="1" t="s">
        <v>88</v>
      </c>
      <c r="E136" s="1">
        <v>3500</v>
      </c>
      <c r="F136" s="1"/>
      <c r="G136" s="1"/>
      <c r="H136" s="1"/>
      <c r="I136" s="1"/>
      <c r="J136" s="1">
        <f t="shared" si="2"/>
        <v>0</v>
      </c>
      <c r="K136" s="1"/>
    </row>
    <row r="137" spans="1:11" ht="20.25" customHeight="1" x14ac:dyDescent="0.3">
      <c r="A137" s="1">
        <v>135</v>
      </c>
      <c r="B137" s="10">
        <v>46158</v>
      </c>
      <c r="C137" s="1" t="s">
        <v>89</v>
      </c>
      <c r="D137" s="1" t="s">
        <v>88</v>
      </c>
      <c r="E137" s="1">
        <v>3500</v>
      </c>
      <c r="F137" s="1"/>
      <c r="G137" s="1"/>
      <c r="H137" s="1"/>
      <c r="I137" s="1"/>
      <c r="J137" s="1">
        <f t="shared" si="2"/>
        <v>0</v>
      </c>
      <c r="K137" s="1"/>
    </row>
    <row r="138" spans="1:11" ht="20.25" customHeight="1" x14ac:dyDescent="0.3">
      <c r="A138" s="1">
        <v>136</v>
      </c>
      <c r="B138" s="10">
        <v>46159</v>
      </c>
      <c r="C138" s="1" t="s">
        <v>89</v>
      </c>
      <c r="D138" s="1" t="s">
        <v>88</v>
      </c>
      <c r="E138" s="1">
        <v>3500</v>
      </c>
      <c r="F138" s="1"/>
      <c r="G138" s="1"/>
      <c r="H138" s="1"/>
      <c r="I138" s="1"/>
      <c r="J138" s="1">
        <f t="shared" si="2"/>
        <v>0</v>
      </c>
      <c r="K138" s="1"/>
    </row>
    <row r="139" spans="1:11" ht="20.25" customHeight="1" x14ac:dyDescent="0.3">
      <c r="A139" s="1">
        <v>137</v>
      </c>
      <c r="B139" s="10">
        <v>46160</v>
      </c>
      <c r="C139" s="1" t="s">
        <v>89</v>
      </c>
      <c r="D139" s="1" t="s">
        <v>88</v>
      </c>
      <c r="E139" s="1">
        <v>3500</v>
      </c>
      <c r="F139" s="1"/>
      <c r="G139" s="1"/>
      <c r="H139" s="1"/>
      <c r="I139" s="1"/>
      <c r="J139" s="1">
        <f t="shared" si="2"/>
        <v>0</v>
      </c>
      <c r="K139" s="1"/>
    </row>
    <row r="140" spans="1:11" ht="20.25" customHeight="1" x14ac:dyDescent="0.3">
      <c r="A140" s="1">
        <v>138</v>
      </c>
      <c r="B140" s="10">
        <v>46161</v>
      </c>
      <c r="C140" s="1" t="s">
        <v>89</v>
      </c>
      <c r="D140" s="1" t="s">
        <v>88</v>
      </c>
      <c r="E140" s="1">
        <v>3500</v>
      </c>
      <c r="F140" s="1"/>
      <c r="G140" s="1"/>
      <c r="H140" s="1"/>
      <c r="I140" s="1"/>
      <c r="J140" s="1">
        <f t="shared" si="2"/>
        <v>0</v>
      </c>
      <c r="K140" s="1"/>
    </row>
    <row r="141" spans="1:11" ht="20.25" customHeight="1" x14ac:dyDescent="0.3">
      <c r="A141" s="1">
        <v>139</v>
      </c>
      <c r="B141" s="10">
        <v>46162</v>
      </c>
      <c r="C141" s="1" t="s">
        <v>89</v>
      </c>
      <c r="D141" s="1" t="s">
        <v>88</v>
      </c>
      <c r="E141" s="1">
        <v>3500</v>
      </c>
      <c r="F141" s="1"/>
      <c r="G141" s="1"/>
      <c r="H141" s="1"/>
      <c r="I141" s="1"/>
      <c r="J141" s="1">
        <f t="shared" si="2"/>
        <v>0</v>
      </c>
      <c r="K141" s="1"/>
    </row>
    <row r="142" spans="1:11" ht="20.25" customHeight="1" x14ac:dyDescent="0.3">
      <c r="A142" s="1">
        <v>140</v>
      </c>
      <c r="B142" s="10">
        <v>46163</v>
      </c>
      <c r="C142" s="1" t="s">
        <v>89</v>
      </c>
      <c r="D142" s="1" t="s">
        <v>88</v>
      </c>
      <c r="E142" s="1">
        <v>3500</v>
      </c>
      <c r="F142" s="1"/>
      <c r="G142" s="1"/>
      <c r="H142" s="1"/>
      <c r="I142" s="1"/>
      <c r="J142" s="1">
        <f t="shared" si="2"/>
        <v>0</v>
      </c>
      <c r="K142" s="1"/>
    </row>
    <row r="143" spans="1:11" ht="20.25" customHeight="1" x14ac:dyDescent="0.3">
      <c r="A143" s="1">
        <v>141</v>
      </c>
      <c r="B143" s="10">
        <v>46164</v>
      </c>
      <c r="C143" s="1" t="s">
        <v>89</v>
      </c>
      <c r="D143" s="1" t="s">
        <v>88</v>
      </c>
      <c r="E143" s="1">
        <v>3500</v>
      </c>
      <c r="F143" s="1"/>
      <c r="G143" s="1"/>
      <c r="H143" s="1"/>
      <c r="I143" s="1"/>
      <c r="J143" s="1">
        <f t="shared" si="2"/>
        <v>0</v>
      </c>
      <c r="K143" s="1"/>
    </row>
    <row r="144" spans="1:11" ht="20.25" customHeight="1" x14ac:dyDescent="0.3">
      <c r="A144" s="1">
        <v>142</v>
      </c>
      <c r="B144" s="10">
        <v>46165</v>
      </c>
      <c r="C144" s="1" t="s">
        <v>89</v>
      </c>
      <c r="D144" s="1" t="s">
        <v>88</v>
      </c>
      <c r="E144" s="1">
        <v>3500</v>
      </c>
      <c r="F144" s="1"/>
      <c r="G144" s="1"/>
      <c r="H144" s="1"/>
      <c r="I144" s="1"/>
      <c r="J144" s="1">
        <f t="shared" si="2"/>
        <v>0</v>
      </c>
      <c r="K144" s="1"/>
    </row>
    <row r="145" spans="1:11" ht="20.25" customHeight="1" x14ac:dyDescent="0.3">
      <c r="A145" s="1">
        <v>143</v>
      </c>
      <c r="B145" s="10">
        <v>46166</v>
      </c>
      <c r="C145" s="1" t="s">
        <v>89</v>
      </c>
      <c r="D145" s="1" t="s">
        <v>88</v>
      </c>
      <c r="E145" s="1">
        <v>3500</v>
      </c>
      <c r="F145" s="1"/>
      <c r="G145" s="1"/>
      <c r="H145" s="1"/>
      <c r="I145" s="1"/>
      <c r="J145" s="1">
        <f t="shared" si="2"/>
        <v>0</v>
      </c>
      <c r="K145" s="1"/>
    </row>
    <row r="146" spans="1:11" ht="20.25" customHeight="1" x14ac:dyDescent="0.3">
      <c r="A146" s="1">
        <v>144</v>
      </c>
      <c r="B146" s="10">
        <v>46167</v>
      </c>
      <c r="C146" s="1" t="s">
        <v>89</v>
      </c>
      <c r="D146" s="1" t="s">
        <v>88</v>
      </c>
      <c r="E146" s="1">
        <v>3500</v>
      </c>
      <c r="F146" s="1"/>
      <c r="G146" s="1"/>
      <c r="H146" s="1"/>
      <c r="I146" s="1"/>
      <c r="J146" s="1">
        <f t="shared" si="2"/>
        <v>0</v>
      </c>
      <c r="K146" s="1"/>
    </row>
    <row r="147" spans="1:11" ht="20.25" customHeight="1" x14ac:dyDescent="0.3">
      <c r="A147" s="1">
        <v>145</v>
      </c>
      <c r="B147" s="10">
        <v>46168</v>
      </c>
      <c r="C147" s="1" t="s">
        <v>89</v>
      </c>
      <c r="D147" s="1" t="s">
        <v>88</v>
      </c>
      <c r="E147" s="1">
        <v>3500</v>
      </c>
      <c r="F147" s="1"/>
      <c r="G147" s="1"/>
      <c r="H147" s="1"/>
      <c r="I147" s="1"/>
      <c r="J147" s="1">
        <f t="shared" si="2"/>
        <v>0</v>
      </c>
      <c r="K147" s="1"/>
    </row>
    <row r="148" spans="1:11" ht="20.25" customHeight="1" x14ac:dyDescent="0.3">
      <c r="A148" s="1">
        <v>146</v>
      </c>
      <c r="B148" s="10">
        <v>46169</v>
      </c>
      <c r="C148" s="1" t="s">
        <v>89</v>
      </c>
      <c r="D148" s="1" t="s">
        <v>88</v>
      </c>
      <c r="E148" s="1">
        <v>3500</v>
      </c>
      <c r="F148" s="1"/>
      <c r="G148" s="1"/>
      <c r="H148" s="1"/>
      <c r="I148" s="1"/>
      <c r="J148" s="1">
        <f t="shared" si="2"/>
        <v>0</v>
      </c>
      <c r="K148" s="1"/>
    </row>
    <row r="149" spans="1:11" ht="20.25" customHeight="1" x14ac:dyDescent="0.3">
      <c r="A149" s="1">
        <v>147</v>
      </c>
      <c r="B149" s="10">
        <v>46170</v>
      </c>
      <c r="C149" s="1" t="s">
        <v>89</v>
      </c>
      <c r="D149" s="1" t="s">
        <v>88</v>
      </c>
      <c r="E149" s="1">
        <v>3500</v>
      </c>
      <c r="F149" s="1"/>
      <c r="G149" s="1"/>
      <c r="H149" s="1"/>
      <c r="I149" s="1"/>
      <c r="J149" s="1">
        <f t="shared" si="2"/>
        <v>0</v>
      </c>
      <c r="K149" s="1"/>
    </row>
    <row r="150" spans="1:11" ht="20.25" customHeight="1" x14ac:dyDescent="0.3">
      <c r="A150" s="1">
        <v>148</v>
      </c>
      <c r="B150" s="10">
        <v>46171</v>
      </c>
      <c r="C150" s="1" t="s">
        <v>89</v>
      </c>
      <c r="D150" s="1" t="s">
        <v>88</v>
      </c>
      <c r="E150" s="1">
        <v>3500</v>
      </c>
      <c r="F150" s="1"/>
      <c r="G150" s="1"/>
      <c r="H150" s="1"/>
      <c r="I150" s="1"/>
      <c r="J150" s="1">
        <f t="shared" si="2"/>
        <v>0</v>
      </c>
      <c r="K150" s="1"/>
    </row>
    <row r="151" spans="1:11" ht="20.25" customHeight="1" x14ac:dyDescent="0.3">
      <c r="A151" s="1">
        <v>149</v>
      </c>
      <c r="B151" s="10">
        <v>46172</v>
      </c>
      <c r="C151" s="1" t="s">
        <v>89</v>
      </c>
      <c r="D151" s="1" t="s">
        <v>88</v>
      </c>
      <c r="E151" s="1">
        <v>3500</v>
      </c>
      <c r="F151" s="1"/>
      <c r="G151" s="1"/>
      <c r="H151" s="1"/>
      <c r="I151" s="1"/>
      <c r="J151" s="1">
        <f t="shared" si="2"/>
        <v>0</v>
      </c>
      <c r="K151" s="1"/>
    </row>
    <row r="152" spans="1:11" ht="20.25" customHeight="1" x14ac:dyDescent="0.3">
      <c r="A152" s="1">
        <v>150</v>
      </c>
      <c r="B152" s="10">
        <v>46173</v>
      </c>
      <c r="C152" s="1" t="s">
        <v>89</v>
      </c>
      <c r="D152" s="1" t="s">
        <v>88</v>
      </c>
      <c r="E152" s="1">
        <v>3500</v>
      </c>
      <c r="F152" s="1"/>
      <c r="G152" s="1"/>
      <c r="H152" s="1"/>
      <c r="I152" s="1"/>
      <c r="J152" s="1">
        <f t="shared" si="2"/>
        <v>0</v>
      </c>
      <c r="K152" s="1"/>
    </row>
    <row r="153" spans="1:11" ht="20.25" customHeight="1" x14ac:dyDescent="0.3">
      <c r="A153" s="1">
        <v>151</v>
      </c>
      <c r="B153" s="10">
        <v>46174</v>
      </c>
      <c r="C153" s="1" t="s">
        <v>89</v>
      </c>
      <c r="D153" s="1" t="s">
        <v>88</v>
      </c>
      <c r="E153" s="1">
        <v>3500</v>
      </c>
      <c r="F153" s="1"/>
      <c r="G153" s="1"/>
      <c r="H153" s="1"/>
      <c r="I153" s="1"/>
      <c r="J153" s="1">
        <f t="shared" si="2"/>
        <v>0</v>
      </c>
      <c r="K153" s="1"/>
    </row>
    <row r="154" spans="1:11" ht="20.25" customHeight="1" x14ac:dyDescent="0.3">
      <c r="A154" s="1">
        <v>152</v>
      </c>
      <c r="B154" s="10">
        <v>46175</v>
      </c>
      <c r="C154" s="1" t="s">
        <v>89</v>
      </c>
      <c r="D154" s="1" t="s">
        <v>88</v>
      </c>
      <c r="E154" s="1">
        <v>3500</v>
      </c>
      <c r="F154" s="1"/>
      <c r="G154" s="1"/>
      <c r="H154" s="1"/>
      <c r="I154" s="1"/>
      <c r="J154" s="1">
        <f t="shared" si="2"/>
        <v>0</v>
      </c>
      <c r="K154" s="1"/>
    </row>
    <row r="155" spans="1:11" ht="20.25" customHeight="1" x14ac:dyDescent="0.3">
      <c r="A155" s="1">
        <v>153</v>
      </c>
      <c r="B155" s="10">
        <v>46176</v>
      </c>
      <c r="C155" s="1" t="s">
        <v>89</v>
      </c>
      <c r="D155" s="1" t="s">
        <v>88</v>
      </c>
      <c r="E155" s="1">
        <v>3500</v>
      </c>
      <c r="F155" s="1"/>
      <c r="G155" s="1"/>
      <c r="H155" s="1"/>
      <c r="I155" s="1"/>
      <c r="J155" s="1">
        <f t="shared" si="2"/>
        <v>0</v>
      </c>
      <c r="K155" s="1"/>
    </row>
    <row r="156" spans="1:11" ht="20.25" customHeight="1" x14ac:dyDescent="0.3">
      <c r="A156" s="1">
        <v>154</v>
      </c>
      <c r="B156" s="10">
        <v>46177</v>
      </c>
      <c r="C156" s="1" t="s">
        <v>89</v>
      </c>
      <c r="D156" s="1" t="s">
        <v>88</v>
      </c>
      <c r="E156" s="1">
        <v>3500</v>
      </c>
      <c r="F156" s="1"/>
      <c r="G156" s="1"/>
      <c r="H156" s="1"/>
      <c r="I156" s="1"/>
      <c r="J156" s="1">
        <f t="shared" si="2"/>
        <v>0</v>
      </c>
      <c r="K156" s="1"/>
    </row>
    <row r="157" spans="1:11" ht="20.25" customHeight="1" x14ac:dyDescent="0.3">
      <c r="A157" s="1">
        <v>155</v>
      </c>
      <c r="B157" s="10">
        <v>46178</v>
      </c>
      <c r="C157" s="1" t="s">
        <v>89</v>
      </c>
      <c r="D157" s="1" t="s">
        <v>88</v>
      </c>
      <c r="E157" s="1">
        <v>3500</v>
      </c>
      <c r="F157" s="1"/>
      <c r="G157" s="1"/>
      <c r="H157" s="1"/>
      <c r="I157" s="1"/>
      <c r="J157" s="1">
        <f t="shared" si="2"/>
        <v>0</v>
      </c>
      <c r="K157" s="1"/>
    </row>
    <row r="158" spans="1:11" ht="20.25" customHeight="1" x14ac:dyDescent="0.3">
      <c r="A158" s="1">
        <v>156</v>
      </c>
      <c r="B158" s="10">
        <v>46179</v>
      </c>
      <c r="C158" s="1" t="s">
        <v>89</v>
      </c>
      <c r="D158" s="1" t="s">
        <v>88</v>
      </c>
      <c r="E158" s="1">
        <v>3500</v>
      </c>
      <c r="F158" s="1"/>
      <c r="G158" s="1"/>
      <c r="H158" s="1"/>
      <c r="I158" s="1"/>
      <c r="J158" s="1">
        <f t="shared" si="2"/>
        <v>0</v>
      </c>
      <c r="K158" s="1"/>
    </row>
    <row r="159" spans="1:11" ht="20.25" customHeight="1" x14ac:dyDescent="0.3">
      <c r="A159" s="1">
        <v>157</v>
      </c>
      <c r="B159" s="10">
        <v>46180</v>
      </c>
      <c r="C159" s="1" t="s">
        <v>89</v>
      </c>
      <c r="D159" s="1" t="s">
        <v>88</v>
      </c>
      <c r="E159" s="1">
        <v>3500</v>
      </c>
      <c r="F159" s="1"/>
      <c r="G159" s="1"/>
      <c r="H159" s="1"/>
      <c r="I159" s="1"/>
      <c r="J159" s="1">
        <f t="shared" si="2"/>
        <v>0</v>
      </c>
      <c r="K159" s="1"/>
    </row>
    <row r="160" spans="1:11" ht="20.25" customHeight="1" x14ac:dyDescent="0.3">
      <c r="A160" s="1">
        <v>158</v>
      </c>
      <c r="B160" s="10">
        <v>46181</v>
      </c>
      <c r="C160" s="1" t="s">
        <v>89</v>
      </c>
      <c r="D160" s="1" t="s">
        <v>88</v>
      </c>
      <c r="E160" s="1">
        <v>3500</v>
      </c>
      <c r="F160" s="1"/>
      <c r="G160" s="1"/>
      <c r="H160" s="1"/>
      <c r="I160" s="1"/>
      <c r="J160" s="1">
        <f t="shared" si="2"/>
        <v>0</v>
      </c>
      <c r="K160" s="1"/>
    </row>
    <row r="161" spans="1:11" ht="20.25" customHeight="1" x14ac:dyDescent="0.3">
      <c r="A161" s="1">
        <v>159</v>
      </c>
      <c r="B161" s="10">
        <v>46182</v>
      </c>
      <c r="C161" s="1" t="s">
        <v>89</v>
      </c>
      <c r="D161" s="1" t="s">
        <v>88</v>
      </c>
      <c r="E161" s="1">
        <v>3500</v>
      </c>
      <c r="F161" s="1"/>
      <c r="G161" s="1"/>
      <c r="H161" s="1"/>
      <c r="I161" s="1"/>
      <c r="J161" s="1">
        <f t="shared" si="2"/>
        <v>0</v>
      </c>
      <c r="K161" s="1"/>
    </row>
    <row r="162" spans="1:11" ht="20.25" customHeight="1" x14ac:dyDescent="0.3">
      <c r="A162" s="1">
        <v>160</v>
      </c>
      <c r="B162" s="10">
        <v>46183</v>
      </c>
      <c r="C162" s="1" t="s">
        <v>89</v>
      </c>
      <c r="D162" s="1" t="s">
        <v>88</v>
      </c>
      <c r="E162" s="1">
        <v>3500</v>
      </c>
      <c r="F162" s="1"/>
      <c r="G162" s="1"/>
      <c r="H162" s="1"/>
      <c r="I162" s="1"/>
      <c r="J162" s="1">
        <f t="shared" si="2"/>
        <v>0</v>
      </c>
      <c r="K162" s="1"/>
    </row>
    <row r="163" spans="1:11" ht="20.25" customHeight="1" x14ac:dyDescent="0.3">
      <c r="A163" s="1">
        <v>161</v>
      </c>
      <c r="B163" s="10">
        <v>46184</v>
      </c>
      <c r="C163" s="1" t="s">
        <v>89</v>
      </c>
      <c r="D163" s="1" t="s">
        <v>88</v>
      </c>
      <c r="E163" s="1">
        <v>3500</v>
      </c>
      <c r="F163" s="1"/>
      <c r="G163" s="1"/>
      <c r="H163" s="1"/>
      <c r="I163" s="1"/>
      <c r="J163" s="1">
        <f t="shared" si="2"/>
        <v>0</v>
      </c>
      <c r="K163" s="1"/>
    </row>
    <row r="164" spans="1:11" ht="20.25" customHeight="1" x14ac:dyDescent="0.3">
      <c r="A164" s="1">
        <v>162</v>
      </c>
      <c r="B164" s="10">
        <v>46185</v>
      </c>
      <c r="C164" s="1" t="s">
        <v>89</v>
      </c>
      <c r="D164" s="1" t="s">
        <v>88</v>
      </c>
      <c r="E164" s="1">
        <v>3500</v>
      </c>
      <c r="F164" s="1"/>
      <c r="G164" s="1"/>
      <c r="H164" s="1"/>
      <c r="I164" s="1"/>
      <c r="J164" s="1">
        <f t="shared" si="2"/>
        <v>0</v>
      </c>
      <c r="K164" s="1"/>
    </row>
    <row r="165" spans="1:11" ht="20.25" customHeight="1" x14ac:dyDescent="0.3">
      <c r="A165" s="1">
        <v>163</v>
      </c>
      <c r="B165" s="10">
        <v>46186</v>
      </c>
      <c r="C165" s="1" t="s">
        <v>89</v>
      </c>
      <c r="D165" s="1" t="s">
        <v>88</v>
      </c>
      <c r="E165" s="1">
        <v>3500</v>
      </c>
      <c r="F165" s="1"/>
      <c r="G165" s="1"/>
      <c r="H165" s="1"/>
      <c r="I165" s="1"/>
      <c r="J165" s="1">
        <f t="shared" si="2"/>
        <v>0</v>
      </c>
      <c r="K165" s="1"/>
    </row>
    <row r="166" spans="1:11" ht="20.25" customHeight="1" x14ac:dyDescent="0.3">
      <c r="A166" s="1">
        <v>164</v>
      </c>
      <c r="B166" s="10">
        <v>46187</v>
      </c>
      <c r="C166" s="1" t="s">
        <v>89</v>
      </c>
      <c r="D166" s="1" t="s">
        <v>88</v>
      </c>
      <c r="E166" s="1">
        <v>3500</v>
      </c>
      <c r="F166" s="1"/>
      <c r="G166" s="1"/>
      <c r="H166" s="1"/>
      <c r="I166" s="1"/>
      <c r="J166" s="1">
        <f t="shared" si="2"/>
        <v>0</v>
      </c>
      <c r="K166" s="1"/>
    </row>
    <row r="167" spans="1:11" ht="20.25" customHeight="1" x14ac:dyDescent="0.3">
      <c r="A167" s="1">
        <v>165</v>
      </c>
      <c r="B167" s="10">
        <v>46188</v>
      </c>
      <c r="C167" s="1" t="s">
        <v>89</v>
      </c>
      <c r="D167" s="1" t="s">
        <v>88</v>
      </c>
      <c r="E167" s="1">
        <v>3500</v>
      </c>
      <c r="F167" s="1"/>
      <c r="G167" s="1"/>
      <c r="H167" s="1"/>
      <c r="I167" s="1"/>
      <c r="J167" s="1">
        <f t="shared" si="2"/>
        <v>0</v>
      </c>
      <c r="K167" s="1"/>
    </row>
    <row r="168" spans="1:11" ht="20.25" customHeight="1" x14ac:dyDescent="0.3">
      <c r="A168" s="1">
        <v>166</v>
      </c>
      <c r="B168" s="10">
        <v>46189</v>
      </c>
      <c r="C168" s="1" t="s">
        <v>89</v>
      </c>
      <c r="D168" s="1" t="s">
        <v>88</v>
      </c>
      <c r="E168" s="1">
        <v>3500</v>
      </c>
      <c r="F168" s="1"/>
      <c r="G168" s="1"/>
      <c r="H168" s="1"/>
      <c r="I168" s="1"/>
      <c r="J168" s="1">
        <f t="shared" si="2"/>
        <v>0</v>
      </c>
      <c r="K168" s="1"/>
    </row>
    <row r="169" spans="1:11" ht="20.25" customHeight="1" x14ac:dyDescent="0.3">
      <c r="A169" s="1">
        <v>167</v>
      </c>
      <c r="B169" s="10">
        <v>46190</v>
      </c>
      <c r="C169" s="1" t="s">
        <v>89</v>
      </c>
      <c r="D169" s="1" t="s">
        <v>88</v>
      </c>
      <c r="E169" s="1">
        <v>3500</v>
      </c>
      <c r="F169" s="1"/>
      <c r="G169" s="1"/>
      <c r="H169" s="1"/>
      <c r="I169" s="1"/>
      <c r="J169" s="1">
        <f t="shared" si="2"/>
        <v>0</v>
      </c>
      <c r="K169" s="1"/>
    </row>
    <row r="170" spans="1:11" ht="20.25" customHeight="1" x14ac:dyDescent="0.3">
      <c r="A170" s="1">
        <v>168</v>
      </c>
      <c r="B170" s="10">
        <v>46191</v>
      </c>
      <c r="C170" s="1" t="s">
        <v>89</v>
      </c>
      <c r="D170" s="1" t="s">
        <v>88</v>
      </c>
      <c r="E170" s="1">
        <v>3500</v>
      </c>
      <c r="F170" s="1"/>
      <c r="G170" s="1"/>
      <c r="H170" s="1"/>
      <c r="I170" s="1"/>
      <c r="J170" s="1">
        <f t="shared" si="2"/>
        <v>0</v>
      </c>
      <c r="K170" s="1"/>
    </row>
    <row r="171" spans="1:11" ht="20.25" customHeight="1" x14ac:dyDescent="0.3">
      <c r="A171" s="1">
        <v>169</v>
      </c>
      <c r="B171" s="10">
        <v>46192</v>
      </c>
      <c r="C171" s="1" t="s">
        <v>89</v>
      </c>
      <c r="D171" s="1" t="s">
        <v>88</v>
      </c>
      <c r="E171" s="1">
        <v>3500</v>
      </c>
      <c r="F171" s="1"/>
      <c r="G171" s="1"/>
      <c r="H171" s="1"/>
      <c r="I171" s="1"/>
      <c r="J171" s="1">
        <f t="shared" si="2"/>
        <v>0</v>
      </c>
      <c r="K171" s="1"/>
    </row>
    <row r="172" spans="1:11" ht="20.25" customHeight="1" x14ac:dyDescent="0.3">
      <c r="A172" s="1">
        <v>170</v>
      </c>
      <c r="B172" s="10">
        <v>46193</v>
      </c>
      <c r="C172" s="1" t="s">
        <v>89</v>
      </c>
      <c r="D172" s="1" t="s">
        <v>88</v>
      </c>
      <c r="E172" s="1">
        <v>3500</v>
      </c>
      <c r="F172" s="1"/>
      <c r="G172" s="1"/>
      <c r="H172" s="1"/>
      <c r="I172" s="1"/>
      <c r="J172" s="1">
        <f t="shared" si="2"/>
        <v>0</v>
      </c>
      <c r="K172" s="1"/>
    </row>
    <row r="173" spans="1:11" ht="20.25" customHeight="1" x14ac:dyDescent="0.3">
      <c r="A173" s="1">
        <v>171</v>
      </c>
      <c r="B173" s="10">
        <v>46194</v>
      </c>
      <c r="C173" s="1" t="s">
        <v>89</v>
      </c>
      <c r="D173" s="1" t="s">
        <v>88</v>
      </c>
      <c r="E173" s="1">
        <v>3500</v>
      </c>
      <c r="F173" s="1"/>
      <c r="G173" s="1"/>
      <c r="H173" s="1"/>
      <c r="I173" s="1"/>
      <c r="J173" s="1">
        <f t="shared" si="2"/>
        <v>0</v>
      </c>
      <c r="K173" s="1"/>
    </row>
    <row r="174" spans="1:11" ht="20.25" customHeight="1" x14ac:dyDescent="0.3">
      <c r="A174" s="1">
        <v>172</v>
      </c>
      <c r="B174" s="10">
        <v>46195</v>
      </c>
      <c r="C174" s="1" t="s">
        <v>89</v>
      </c>
      <c r="D174" s="1" t="s">
        <v>88</v>
      </c>
      <c r="E174" s="1">
        <v>3500</v>
      </c>
      <c r="F174" s="1"/>
      <c r="G174" s="1"/>
      <c r="H174" s="1"/>
      <c r="I174" s="1"/>
      <c r="J174" s="1">
        <f t="shared" si="2"/>
        <v>0</v>
      </c>
      <c r="K174" s="1"/>
    </row>
    <row r="175" spans="1:11" ht="20.25" customHeight="1" x14ac:dyDescent="0.3">
      <c r="A175" s="1">
        <v>173</v>
      </c>
      <c r="B175" s="10">
        <v>46196</v>
      </c>
      <c r="C175" s="1" t="s">
        <v>89</v>
      </c>
      <c r="D175" s="1" t="s">
        <v>88</v>
      </c>
      <c r="E175" s="1">
        <v>3500</v>
      </c>
      <c r="F175" s="1"/>
      <c r="G175" s="1"/>
      <c r="H175" s="1"/>
      <c r="I175" s="1"/>
      <c r="J175" s="1">
        <f t="shared" si="2"/>
        <v>0</v>
      </c>
      <c r="K175" s="1"/>
    </row>
    <row r="176" spans="1:11" ht="20.25" customHeight="1" x14ac:dyDescent="0.3">
      <c r="A176" s="1">
        <v>174</v>
      </c>
      <c r="B176" s="10">
        <v>46197</v>
      </c>
      <c r="C176" s="1" t="s">
        <v>89</v>
      </c>
      <c r="D176" s="1" t="s">
        <v>88</v>
      </c>
      <c r="E176" s="1">
        <v>3500</v>
      </c>
      <c r="F176" s="1"/>
      <c r="G176" s="1"/>
      <c r="H176" s="1"/>
      <c r="I176" s="1"/>
      <c r="J176" s="1">
        <f t="shared" si="2"/>
        <v>0</v>
      </c>
      <c r="K176" s="1"/>
    </row>
    <row r="177" spans="1:11" ht="20.25" customHeight="1" x14ac:dyDescent="0.3">
      <c r="A177" s="1">
        <v>175</v>
      </c>
      <c r="B177" s="10">
        <v>46198</v>
      </c>
      <c r="C177" s="1" t="s">
        <v>89</v>
      </c>
      <c r="D177" s="1" t="s">
        <v>88</v>
      </c>
      <c r="E177" s="1">
        <v>3500</v>
      </c>
      <c r="F177" s="1"/>
      <c r="G177" s="1"/>
      <c r="H177" s="1"/>
      <c r="I177" s="1"/>
      <c r="J177" s="1">
        <f t="shared" si="2"/>
        <v>0</v>
      </c>
      <c r="K177" s="1"/>
    </row>
    <row r="178" spans="1:11" ht="20.25" customHeight="1" x14ac:dyDescent="0.3">
      <c r="A178" s="1">
        <v>176</v>
      </c>
      <c r="B178" s="10">
        <v>46199</v>
      </c>
      <c r="C178" s="1" t="s">
        <v>89</v>
      </c>
      <c r="D178" s="1" t="s">
        <v>88</v>
      </c>
      <c r="E178" s="1">
        <v>3500</v>
      </c>
      <c r="F178" s="1"/>
      <c r="G178" s="1"/>
      <c r="H178" s="1"/>
      <c r="I178" s="1"/>
      <c r="J178" s="1">
        <f t="shared" si="2"/>
        <v>0</v>
      </c>
      <c r="K178" s="1"/>
    </row>
    <row r="179" spans="1:11" ht="20.25" customHeight="1" x14ac:dyDescent="0.3">
      <c r="A179" s="1">
        <v>177</v>
      </c>
      <c r="B179" s="10">
        <v>46200</v>
      </c>
      <c r="C179" s="1" t="s">
        <v>89</v>
      </c>
      <c r="D179" s="1" t="s">
        <v>88</v>
      </c>
      <c r="E179" s="1">
        <v>3500</v>
      </c>
      <c r="F179" s="1"/>
      <c r="G179" s="1"/>
      <c r="H179" s="1"/>
      <c r="I179" s="1"/>
      <c r="J179" s="1">
        <f t="shared" si="2"/>
        <v>0</v>
      </c>
      <c r="K179" s="1"/>
    </row>
    <row r="180" spans="1:11" ht="20.25" customHeight="1" x14ac:dyDescent="0.3">
      <c r="A180" s="1">
        <v>178</v>
      </c>
      <c r="B180" s="10">
        <v>46201</v>
      </c>
      <c r="C180" s="1" t="s">
        <v>89</v>
      </c>
      <c r="D180" s="1" t="s">
        <v>88</v>
      </c>
      <c r="E180" s="1">
        <v>3500</v>
      </c>
      <c r="F180" s="1"/>
      <c r="G180" s="1"/>
      <c r="H180" s="1"/>
      <c r="I180" s="1"/>
      <c r="J180" s="1">
        <f t="shared" si="2"/>
        <v>0</v>
      </c>
      <c r="K180" s="1"/>
    </row>
    <row r="181" spans="1:11" ht="20.25" customHeight="1" x14ac:dyDescent="0.3">
      <c r="A181" s="1">
        <v>179</v>
      </c>
      <c r="B181" s="10">
        <v>46202</v>
      </c>
      <c r="C181" s="1" t="s">
        <v>89</v>
      </c>
      <c r="D181" s="1" t="s">
        <v>88</v>
      </c>
      <c r="E181" s="1">
        <v>3500</v>
      </c>
      <c r="F181" s="1"/>
      <c r="G181" s="1"/>
      <c r="H181" s="1"/>
      <c r="I181" s="1"/>
      <c r="J181" s="1">
        <f t="shared" si="2"/>
        <v>0</v>
      </c>
      <c r="K181" s="1"/>
    </row>
    <row r="182" spans="1:11" ht="20.25" customHeight="1" x14ac:dyDescent="0.3">
      <c r="A182" s="1">
        <v>180</v>
      </c>
      <c r="B182" s="10">
        <v>46203</v>
      </c>
      <c r="C182" s="1" t="s">
        <v>89</v>
      </c>
      <c r="D182" s="1" t="s">
        <v>88</v>
      </c>
      <c r="E182" s="1">
        <v>3500</v>
      </c>
      <c r="F182" s="1"/>
      <c r="G182" s="1"/>
      <c r="H182" s="1"/>
      <c r="I182" s="1"/>
      <c r="J182" s="1">
        <f t="shared" si="2"/>
        <v>0</v>
      </c>
      <c r="K182" s="1"/>
    </row>
    <row r="183" spans="1:11" ht="20.25" customHeight="1" x14ac:dyDescent="0.3">
      <c r="A183" s="1">
        <v>181</v>
      </c>
      <c r="B183" s="10">
        <v>46204</v>
      </c>
      <c r="C183" s="1" t="s">
        <v>89</v>
      </c>
      <c r="D183" s="1" t="s">
        <v>88</v>
      </c>
      <c r="E183" s="1">
        <v>3500</v>
      </c>
      <c r="F183" s="1"/>
      <c r="G183" s="1"/>
      <c r="H183" s="1"/>
      <c r="I183" s="1"/>
      <c r="J183" s="1">
        <f t="shared" si="2"/>
        <v>0</v>
      </c>
      <c r="K183" s="1"/>
    </row>
    <row r="184" spans="1:11" ht="20.25" customHeight="1" x14ac:dyDescent="0.3">
      <c r="A184" s="1">
        <v>182</v>
      </c>
      <c r="B184" s="10">
        <v>46205</v>
      </c>
      <c r="C184" s="1" t="s">
        <v>89</v>
      </c>
      <c r="D184" s="1" t="s">
        <v>88</v>
      </c>
      <c r="E184" s="1">
        <v>3500</v>
      </c>
      <c r="F184" s="1"/>
      <c r="G184" s="1"/>
      <c r="H184" s="1"/>
      <c r="I184" s="1"/>
      <c r="J184" s="1">
        <f t="shared" si="2"/>
        <v>0</v>
      </c>
      <c r="K184" s="1"/>
    </row>
    <row r="185" spans="1:11" ht="20.25" customHeight="1" x14ac:dyDescent="0.3">
      <c r="A185" s="1">
        <v>183</v>
      </c>
      <c r="B185" s="10">
        <v>46206</v>
      </c>
      <c r="C185" s="1" t="s">
        <v>89</v>
      </c>
      <c r="D185" s="1" t="s">
        <v>88</v>
      </c>
      <c r="E185" s="1">
        <v>3500</v>
      </c>
      <c r="F185" s="1"/>
      <c r="G185" s="1"/>
      <c r="H185" s="1"/>
      <c r="I185" s="1"/>
      <c r="J185" s="1">
        <f t="shared" si="2"/>
        <v>0</v>
      </c>
      <c r="K185" s="1"/>
    </row>
    <row r="186" spans="1:11" ht="20.25" customHeight="1" x14ac:dyDescent="0.3">
      <c r="A186" s="1">
        <v>184</v>
      </c>
      <c r="B186" s="10">
        <v>46207</v>
      </c>
      <c r="C186" s="1" t="s">
        <v>89</v>
      </c>
      <c r="D186" s="1" t="s">
        <v>88</v>
      </c>
      <c r="E186" s="1">
        <v>3500</v>
      </c>
      <c r="F186" s="1"/>
      <c r="G186" s="1"/>
      <c r="H186" s="1"/>
      <c r="I186" s="1"/>
      <c r="J186" s="1">
        <f t="shared" si="2"/>
        <v>0</v>
      </c>
      <c r="K186" s="1"/>
    </row>
    <row r="187" spans="1:11" ht="20.25" customHeight="1" x14ac:dyDescent="0.3">
      <c r="A187" s="1">
        <v>185</v>
      </c>
      <c r="B187" s="10">
        <v>46208</v>
      </c>
      <c r="C187" s="1" t="s">
        <v>89</v>
      </c>
      <c r="D187" s="1" t="s">
        <v>88</v>
      </c>
      <c r="E187" s="1">
        <v>3500</v>
      </c>
      <c r="F187" s="1"/>
      <c r="G187" s="1"/>
      <c r="H187" s="1"/>
      <c r="I187" s="1"/>
      <c r="J187" s="1">
        <f t="shared" si="2"/>
        <v>0</v>
      </c>
      <c r="K187" s="1"/>
    </row>
    <row r="188" spans="1:11" ht="20.25" customHeight="1" x14ac:dyDescent="0.3">
      <c r="A188" s="1">
        <v>186</v>
      </c>
      <c r="B188" s="10">
        <v>46209</v>
      </c>
      <c r="C188" s="1" t="s">
        <v>89</v>
      </c>
      <c r="D188" s="1" t="s">
        <v>88</v>
      </c>
      <c r="E188" s="1">
        <v>3500</v>
      </c>
      <c r="F188" s="1"/>
      <c r="G188" s="1"/>
      <c r="H188" s="1"/>
      <c r="I188" s="1"/>
      <c r="J188" s="1">
        <f t="shared" si="2"/>
        <v>0</v>
      </c>
      <c r="K188" s="1"/>
    </row>
    <row r="189" spans="1:11" ht="20.25" customHeight="1" x14ac:dyDescent="0.3">
      <c r="A189" s="1">
        <v>187</v>
      </c>
      <c r="B189" s="10">
        <v>46210</v>
      </c>
      <c r="C189" s="1" t="s">
        <v>89</v>
      </c>
      <c r="D189" s="1" t="s">
        <v>88</v>
      </c>
      <c r="E189" s="1">
        <v>3500</v>
      </c>
      <c r="F189" s="1"/>
      <c r="G189" s="1"/>
      <c r="H189" s="1"/>
      <c r="I189" s="1"/>
      <c r="J189" s="1">
        <f t="shared" si="2"/>
        <v>0</v>
      </c>
      <c r="K189" s="1"/>
    </row>
    <row r="190" spans="1:11" ht="20.25" customHeight="1" x14ac:dyDescent="0.3">
      <c r="A190" s="1">
        <v>188</v>
      </c>
      <c r="B190" s="10">
        <v>46211</v>
      </c>
      <c r="C190" s="1" t="s">
        <v>89</v>
      </c>
      <c r="D190" s="1" t="s">
        <v>88</v>
      </c>
      <c r="E190" s="1">
        <v>3500</v>
      </c>
      <c r="F190" s="1"/>
      <c r="G190" s="1"/>
      <c r="H190" s="1"/>
      <c r="I190" s="1"/>
      <c r="J190" s="1">
        <f t="shared" si="2"/>
        <v>0</v>
      </c>
      <c r="K190" s="1"/>
    </row>
    <row r="191" spans="1:11" ht="20.25" customHeight="1" x14ac:dyDescent="0.3">
      <c r="A191" s="1">
        <v>189</v>
      </c>
      <c r="B191" s="10">
        <v>46212</v>
      </c>
      <c r="C191" s="1" t="s">
        <v>89</v>
      </c>
      <c r="D191" s="1" t="s">
        <v>88</v>
      </c>
      <c r="E191" s="1">
        <v>3500</v>
      </c>
      <c r="F191" s="1"/>
      <c r="G191" s="1"/>
      <c r="H191" s="1"/>
      <c r="I191" s="1"/>
      <c r="J191" s="1">
        <f t="shared" si="2"/>
        <v>0</v>
      </c>
      <c r="K191" s="1"/>
    </row>
    <row r="192" spans="1:11" ht="20.25" customHeight="1" x14ac:dyDescent="0.3">
      <c r="A192" s="1">
        <v>190</v>
      </c>
      <c r="B192" s="10">
        <v>46213</v>
      </c>
      <c r="C192" s="1" t="s">
        <v>89</v>
      </c>
      <c r="D192" s="1" t="s">
        <v>88</v>
      </c>
      <c r="E192" s="1">
        <v>3500</v>
      </c>
      <c r="F192" s="1"/>
      <c r="G192" s="1"/>
      <c r="H192" s="1"/>
      <c r="I192" s="1"/>
      <c r="J192" s="1">
        <f t="shared" si="2"/>
        <v>0</v>
      </c>
      <c r="K192" s="1"/>
    </row>
    <row r="193" spans="1:11" ht="20.25" customHeight="1" x14ac:dyDescent="0.3">
      <c r="A193" s="1">
        <v>191</v>
      </c>
      <c r="B193" s="10">
        <v>46214</v>
      </c>
      <c r="C193" s="1" t="s">
        <v>89</v>
      </c>
      <c r="D193" s="1" t="s">
        <v>88</v>
      </c>
      <c r="E193" s="1">
        <v>3500</v>
      </c>
      <c r="F193" s="1"/>
      <c r="G193" s="1"/>
      <c r="H193" s="1"/>
      <c r="I193" s="1"/>
      <c r="J193" s="1">
        <f t="shared" si="2"/>
        <v>0</v>
      </c>
      <c r="K193" s="1"/>
    </row>
    <row r="194" spans="1:11" ht="20.25" customHeight="1" x14ac:dyDescent="0.3">
      <c r="A194" s="1">
        <v>192</v>
      </c>
      <c r="B194" s="10">
        <v>46215</v>
      </c>
      <c r="C194" s="1" t="s">
        <v>89</v>
      </c>
      <c r="D194" s="1" t="s">
        <v>88</v>
      </c>
      <c r="E194" s="1">
        <v>3500</v>
      </c>
      <c r="F194" s="1"/>
      <c r="G194" s="1"/>
      <c r="H194" s="1"/>
      <c r="I194" s="1"/>
      <c r="J194" s="1">
        <f t="shared" si="2"/>
        <v>0</v>
      </c>
      <c r="K194" s="1"/>
    </row>
    <row r="195" spans="1:11" ht="20.25" customHeight="1" x14ac:dyDescent="0.3">
      <c r="A195" s="1">
        <v>193</v>
      </c>
      <c r="B195" s="10">
        <v>46216</v>
      </c>
      <c r="C195" s="1" t="s">
        <v>89</v>
      </c>
      <c r="D195" s="1" t="s">
        <v>88</v>
      </c>
      <c r="E195" s="1">
        <v>3500</v>
      </c>
      <c r="F195" s="1"/>
      <c r="G195" s="1"/>
      <c r="H195" s="1"/>
      <c r="I195" s="1"/>
      <c r="J195" s="1">
        <f t="shared" si="2"/>
        <v>0</v>
      </c>
      <c r="K195" s="1"/>
    </row>
    <row r="196" spans="1:11" ht="20.25" customHeight="1" x14ac:dyDescent="0.3">
      <c r="A196" s="1">
        <v>194</v>
      </c>
      <c r="B196" s="10">
        <v>46217</v>
      </c>
      <c r="C196" s="1" t="s">
        <v>89</v>
      </c>
      <c r="D196" s="1" t="s">
        <v>88</v>
      </c>
      <c r="E196" s="1">
        <v>3500</v>
      </c>
      <c r="F196" s="1"/>
      <c r="G196" s="1"/>
      <c r="H196" s="1"/>
      <c r="I196" s="1"/>
      <c r="J196" s="1">
        <f t="shared" ref="J196:J259" si="3">E196*F196-G196-H196+I196</f>
        <v>0</v>
      </c>
      <c r="K196" s="1"/>
    </row>
    <row r="197" spans="1:11" ht="20.25" customHeight="1" x14ac:dyDescent="0.3">
      <c r="A197" s="1">
        <v>195</v>
      </c>
      <c r="B197" s="10">
        <v>46218</v>
      </c>
      <c r="C197" s="1" t="s">
        <v>89</v>
      </c>
      <c r="D197" s="1" t="s">
        <v>88</v>
      </c>
      <c r="E197" s="1">
        <v>3500</v>
      </c>
      <c r="F197" s="1"/>
      <c r="G197" s="1"/>
      <c r="H197" s="1"/>
      <c r="I197" s="1"/>
      <c r="J197" s="1">
        <f t="shared" si="3"/>
        <v>0</v>
      </c>
      <c r="K197" s="1"/>
    </row>
    <row r="198" spans="1:11" ht="20.25" customHeight="1" x14ac:dyDescent="0.3">
      <c r="A198" s="1">
        <v>196</v>
      </c>
      <c r="B198" s="10">
        <v>46219</v>
      </c>
      <c r="C198" s="1" t="s">
        <v>89</v>
      </c>
      <c r="D198" s="1" t="s">
        <v>88</v>
      </c>
      <c r="E198" s="1">
        <v>3500</v>
      </c>
      <c r="F198" s="1"/>
      <c r="G198" s="1"/>
      <c r="H198" s="1"/>
      <c r="I198" s="1"/>
      <c r="J198" s="1">
        <f t="shared" si="3"/>
        <v>0</v>
      </c>
      <c r="K198" s="1"/>
    </row>
    <row r="199" spans="1:11" ht="20.25" customHeight="1" x14ac:dyDescent="0.3">
      <c r="A199" s="1">
        <v>197</v>
      </c>
      <c r="B199" s="10">
        <v>46220</v>
      </c>
      <c r="C199" s="1" t="s">
        <v>89</v>
      </c>
      <c r="D199" s="1" t="s">
        <v>88</v>
      </c>
      <c r="E199" s="1">
        <v>3500</v>
      </c>
      <c r="F199" s="1"/>
      <c r="G199" s="1"/>
      <c r="H199" s="1"/>
      <c r="I199" s="1"/>
      <c r="J199" s="1">
        <f t="shared" si="3"/>
        <v>0</v>
      </c>
      <c r="K199" s="1"/>
    </row>
    <row r="200" spans="1:11" ht="20.25" customHeight="1" x14ac:dyDescent="0.3">
      <c r="A200" s="1">
        <v>198</v>
      </c>
      <c r="B200" s="10">
        <v>46221</v>
      </c>
      <c r="C200" s="1" t="s">
        <v>89</v>
      </c>
      <c r="D200" s="1" t="s">
        <v>88</v>
      </c>
      <c r="E200" s="1">
        <v>3500</v>
      </c>
      <c r="F200" s="1"/>
      <c r="G200" s="1"/>
      <c r="H200" s="1"/>
      <c r="I200" s="1"/>
      <c r="J200" s="1">
        <f t="shared" si="3"/>
        <v>0</v>
      </c>
      <c r="K200" s="1"/>
    </row>
    <row r="201" spans="1:11" ht="20.25" customHeight="1" x14ac:dyDescent="0.3">
      <c r="A201" s="1">
        <v>199</v>
      </c>
      <c r="B201" s="10">
        <v>46222</v>
      </c>
      <c r="C201" s="1" t="s">
        <v>89</v>
      </c>
      <c r="D201" s="1" t="s">
        <v>88</v>
      </c>
      <c r="E201" s="1">
        <v>3500</v>
      </c>
      <c r="F201" s="1"/>
      <c r="G201" s="1"/>
      <c r="H201" s="1"/>
      <c r="I201" s="1"/>
      <c r="J201" s="1">
        <f t="shared" si="3"/>
        <v>0</v>
      </c>
      <c r="K201" s="1"/>
    </row>
    <row r="202" spans="1:11" ht="20.25" customHeight="1" x14ac:dyDescent="0.3">
      <c r="A202" s="1">
        <v>200</v>
      </c>
      <c r="B202" s="10">
        <v>46223</v>
      </c>
      <c r="C202" s="1" t="s">
        <v>89</v>
      </c>
      <c r="D202" s="1" t="s">
        <v>88</v>
      </c>
      <c r="E202" s="1">
        <v>3500</v>
      </c>
      <c r="F202" s="1"/>
      <c r="G202" s="1"/>
      <c r="H202" s="1"/>
      <c r="I202" s="1"/>
      <c r="J202" s="1">
        <f t="shared" si="3"/>
        <v>0</v>
      </c>
      <c r="K202" s="1"/>
    </row>
    <row r="203" spans="1:11" ht="20.25" customHeight="1" x14ac:dyDescent="0.3">
      <c r="A203" s="1">
        <v>201</v>
      </c>
      <c r="B203" s="10">
        <v>46224</v>
      </c>
      <c r="C203" s="1" t="s">
        <v>89</v>
      </c>
      <c r="D203" s="1" t="s">
        <v>88</v>
      </c>
      <c r="E203" s="1">
        <v>3500</v>
      </c>
      <c r="F203" s="1"/>
      <c r="G203" s="1"/>
      <c r="H203" s="1"/>
      <c r="I203" s="1"/>
      <c r="J203" s="1">
        <f t="shared" si="3"/>
        <v>0</v>
      </c>
      <c r="K203" s="1"/>
    </row>
    <row r="204" spans="1:11" ht="20.25" customHeight="1" x14ac:dyDescent="0.3">
      <c r="A204" s="1">
        <v>202</v>
      </c>
      <c r="B204" s="10">
        <v>46225</v>
      </c>
      <c r="C204" s="1" t="s">
        <v>89</v>
      </c>
      <c r="D204" s="1" t="s">
        <v>88</v>
      </c>
      <c r="E204" s="1">
        <v>3500</v>
      </c>
      <c r="F204" s="1"/>
      <c r="G204" s="1"/>
      <c r="H204" s="1"/>
      <c r="I204" s="1"/>
      <c r="J204" s="1">
        <f t="shared" si="3"/>
        <v>0</v>
      </c>
      <c r="K204" s="1"/>
    </row>
    <row r="205" spans="1:11" ht="20.25" customHeight="1" x14ac:dyDescent="0.3">
      <c r="A205" s="1">
        <v>203</v>
      </c>
      <c r="B205" s="10">
        <v>46226</v>
      </c>
      <c r="C205" s="1" t="s">
        <v>89</v>
      </c>
      <c r="D205" s="1" t="s">
        <v>88</v>
      </c>
      <c r="E205" s="1">
        <v>3500</v>
      </c>
      <c r="F205" s="1"/>
      <c r="G205" s="1"/>
      <c r="H205" s="1"/>
      <c r="I205" s="1"/>
      <c r="J205" s="1">
        <f t="shared" si="3"/>
        <v>0</v>
      </c>
      <c r="K205" s="1"/>
    </row>
    <row r="206" spans="1:11" ht="20.25" customHeight="1" x14ac:dyDescent="0.3">
      <c r="A206" s="1">
        <v>204</v>
      </c>
      <c r="B206" s="10">
        <v>46227</v>
      </c>
      <c r="C206" s="1" t="s">
        <v>89</v>
      </c>
      <c r="D206" s="1" t="s">
        <v>88</v>
      </c>
      <c r="E206" s="1">
        <v>3500</v>
      </c>
      <c r="F206" s="1"/>
      <c r="G206" s="1"/>
      <c r="H206" s="1"/>
      <c r="I206" s="1"/>
      <c r="J206" s="1">
        <f t="shared" si="3"/>
        <v>0</v>
      </c>
      <c r="K206" s="1"/>
    </row>
    <row r="207" spans="1:11" ht="20.25" customHeight="1" x14ac:dyDescent="0.3">
      <c r="A207" s="1">
        <v>205</v>
      </c>
      <c r="B207" s="10">
        <v>46228</v>
      </c>
      <c r="C207" s="1" t="s">
        <v>89</v>
      </c>
      <c r="D207" s="1" t="s">
        <v>88</v>
      </c>
      <c r="E207" s="1">
        <v>3500</v>
      </c>
      <c r="F207" s="1"/>
      <c r="G207" s="1"/>
      <c r="H207" s="1"/>
      <c r="I207" s="1"/>
      <c r="J207" s="1">
        <f t="shared" si="3"/>
        <v>0</v>
      </c>
      <c r="K207" s="1"/>
    </row>
    <row r="208" spans="1:11" ht="20.25" customHeight="1" x14ac:dyDescent="0.3">
      <c r="A208" s="1">
        <v>206</v>
      </c>
      <c r="B208" s="10">
        <v>46229</v>
      </c>
      <c r="C208" s="1" t="s">
        <v>89</v>
      </c>
      <c r="D208" s="1" t="s">
        <v>88</v>
      </c>
      <c r="E208" s="1">
        <v>3500</v>
      </c>
      <c r="F208" s="1"/>
      <c r="G208" s="1"/>
      <c r="H208" s="1"/>
      <c r="I208" s="1"/>
      <c r="J208" s="1">
        <f t="shared" si="3"/>
        <v>0</v>
      </c>
      <c r="K208" s="1"/>
    </row>
    <row r="209" spans="1:11" ht="20.25" customHeight="1" x14ac:dyDescent="0.3">
      <c r="A209" s="1">
        <v>207</v>
      </c>
      <c r="B209" s="10">
        <v>46230</v>
      </c>
      <c r="C209" s="1" t="s">
        <v>89</v>
      </c>
      <c r="D209" s="1" t="s">
        <v>88</v>
      </c>
      <c r="E209" s="1">
        <v>3500</v>
      </c>
      <c r="F209" s="1"/>
      <c r="G209" s="1"/>
      <c r="H209" s="1"/>
      <c r="I209" s="1"/>
      <c r="J209" s="1">
        <f t="shared" si="3"/>
        <v>0</v>
      </c>
      <c r="K209" s="1"/>
    </row>
    <row r="210" spans="1:11" ht="20.25" customHeight="1" x14ac:dyDescent="0.3">
      <c r="A210" s="1">
        <v>208</v>
      </c>
      <c r="B210" s="10">
        <v>46231</v>
      </c>
      <c r="C210" s="1" t="s">
        <v>89</v>
      </c>
      <c r="D210" s="1" t="s">
        <v>88</v>
      </c>
      <c r="E210" s="1">
        <v>3500</v>
      </c>
      <c r="F210" s="1"/>
      <c r="G210" s="1"/>
      <c r="H210" s="1"/>
      <c r="I210" s="1"/>
      <c r="J210" s="1">
        <f t="shared" si="3"/>
        <v>0</v>
      </c>
      <c r="K210" s="1"/>
    </row>
    <row r="211" spans="1:11" ht="20.25" customHeight="1" x14ac:dyDescent="0.3">
      <c r="A211" s="1">
        <v>209</v>
      </c>
      <c r="B211" s="10">
        <v>46232</v>
      </c>
      <c r="C211" s="1" t="s">
        <v>89</v>
      </c>
      <c r="D211" s="1" t="s">
        <v>88</v>
      </c>
      <c r="E211" s="1">
        <v>3500</v>
      </c>
      <c r="F211" s="1"/>
      <c r="G211" s="1"/>
      <c r="H211" s="1"/>
      <c r="I211" s="1"/>
      <c r="J211" s="1">
        <f t="shared" si="3"/>
        <v>0</v>
      </c>
      <c r="K211" s="1"/>
    </row>
    <row r="212" spans="1:11" ht="20.25" customHeight="1" x14ac:dyDescent="0.3">
      <c r="A212" s="1">
        <v>210</v>
      </c>
      <c r="B212" s="10">
        <v>46233</v>
      </c>
      <c r="C212" s="1" t="s">
        <v>89</v>
      </c>
      <c r="D212" s="1" t="s">
        <v>88</v>
      </c>
      <c r="E212" s="1">
        <v>3500</v>
      </c>
      <c r="F212" s="1"/>
      <c r="G212" s="1"/>
      <c r="H212" s="1"/>
      <c r="I212" s="1"/>
      <c r="J212" s="1">
        <f t="shared" si="3"/>
        <v>0</v>
      </c>
      <c r="K212" s="1"/>
    </row>
    <row r="213" spans="1:11" ht="20.25" customHeight="1" x14ac:dyDescent="0.3">
      <c r="A213" s="1">
        <v>211</v>
      </c>
      <c r="B213" s="10">
        <v>46234</v>
      </c>
      <c r="C213" s="1" t="s">
        <v>89</v>
      </c>
      <c r="D213" s="1" t="s">
        <v>88</v>
      </c>
      <c r="E213" s="1">
        <v>3500</v>
      </c>
      <c r="F213" s="1"/>
      <c r="G213" s="1"/>
      <c r="H213" s="1"/>
      <c r="I213" s="1"/>
      <c r="J213" s="1">
        <f t="shared" si="3"/>
        <v>0</v>
      </c>
      <c r="K213" s="1"/>
    </row>
    <row r="214" spans="1:11" ht="20.25" customHeight="1" x14ac:dyDescent="0.3">
      <c r="A214" s="1">
        <v>212</v>
      </c>
      <c r="B214" s="10">
        <v>46235</v>
      </c>
      <c r="C214" s="1" t="s">
        <v>89</v>
      </c>
      <c r="D214" s="1" t="s">
        <v>88</v>
      </c>
      <c r="E214" s="1">
        <v>3500</v>
      </c>
      <c r="F214" s="1"/>
      <c r="G214" s="1"/>
      <c r="H214" s="1"/>
      <c r="I214" s="1"/>
      <c r="J214" s="1">
        <f t="shared" si="3"/>
        <v>0</v>
      </c>
      <c r="K214" s="1"/>
    </row>
    <row r="215" spans="1:11" ht="20.25" customHeight="1" x14ac:dyDescent="0.3">
      <c r="A215" s="1">
        <v>213</v>
      </c>
      <c r="B215" s="10">
        <v>46236</v>
      </c>
      <c r="C215" s="1" t="s">
        <v>89</v>
      </c>
      <c r="D215" s="1" t="s">
        <v>88</v>
      </c>
      <c r="E215" s="1">
        <v>3500</v>
      </c>
      <c r="F215" s="1"/>
      <c r="G215" s="1"/>
      <c r="H215" s="1"/>
      <c r="I215" s="1"/>
      <c r="J215" s="1">
        <f t="shared" si="3"/>
        <v>0</v>
      </c>
      <c r="K215" s="1"/>
    </row>
    <row r="216" spans="1:11" ht="20.25" customHeight="1" x14ac:dyDescent="0.3">
      <c r="A216" s="1">
        <v>214</v>
      </c>
      <c r="B216" s="10">
        <v>46237</v>
      </c>
      <c r="C216" s="1" t="s">
        <v>89</v>
      </c>
      <c r="D216" s="1" t="s">
        <v>88</v>
      </c>
      <c r="E216" s="1">
        <v>3500</v>
      </c>
      <c r="F216" s="1"/>
      <c r="G216" s="1"/>
      <c r="H216" s="1"/>
      <c r="I216" s="1"/>
      <c r="J216" s="1">
        <f t="shared" si="3"/>
        <v>0</v>
      </c>
      <c r="K216" s="1"/>
    </row>
    <row r="217" spans="1:11" ht="20.25" customHeight="1" x14ac:dyDescent="0.3">
      <c r="A217" s="1">
        <v>215</v>
      </c>
      <c r="B217" s="10">
        <v>46238</v>
      </c>
      <c r="C217" s="1" t="s">
        <v>89</v>
      </c>
      <c r="D217" s="1" t="s">
        <v>88</v>
      </c>
      <c r="E217" s="1">
        <v>3500</v>
      </c>
      <c r="F217" s="1"/>
      <c r="G217" s="1"/>
      <c r="H217" s="1"/>
      <c r="I217" s="1"/>
      <c r="J217" s="1">
        <f t="shared" si="3"/>
        <v>0</v>
      </c>
      <c r="K217" s="1"/>
    </row>
    <row r="218" spans="1:11" ht="20.25" customHeight="1" x14ac:dyDescent="0.3">
      <c r="A218" s="1">
        <v>216</v>
      </c>
      <c r="B218" s="10">
        <v>46239</v>
      </c>
      <c r="C218" s="1" t="s">
        <v>89</v>
      </c>
      <c r="D218" s="1" t="s">
        <v>88</v>
      </c>
      <c r="E218" s="1">
        <v>3500</v>
      </c>
      <c r="F218" s="1"/>
      <c r="G218" s="1"/>
      <c r="H218" s="1"/>
      <c r="I218" s="1"/>
      <c r="J218" s="1">
        <f t="shared" si="3"/>
        <v>0</v>
      </c>
      <c r="K218" s="1"/>
    </row>
    <row r="219" spans="1:11" ht="20.25" customHeight="1" x14ac:dyDescent="0.3">
      <c r="A219" s="1">
        <v>217</v>
      </c>
      <c r="B219" s="10">
        <v>46240</v>
      </c>
      <c r="C219" s="1" t="s">
        <v>89</v>
      </c>
      <c r="D219" s="1" t="s">
        <v>88</v>
      </c>
      <c r="E219" s="1">
        <v>3500</v>
      </c>
      <c r="F219" s="1"/>
      <c r="G219" s="1"/>
      <c r="H219" s="1"/>
      <c r="I219" s="1"/>
      <c r="J219" s="1">
        <f t="shared" si="3"/>
        <v>0</v>
      </c>
      <c r="K219" s="1"/>
    </row>
    <row r="220" spans="1:11" ht="20.25" customHeight="1" x14ac:dyDescent="0.3">
      <c r="A220" s="1">
        <v>218</v>
      </c>
      <c r="B220" s="10">
        <v>46241</v>
      </c>
      <c r="C220" s="1" t="s">
        <v>89</v>
      </c>
      <c r="D220" s="1" t="s">
        <v>88</v>
      </c>
      <c r="E220" s="1">
        <v>3500</v>
      </c>
      <c r="F220" s="1"/>
      <c r="G220" s="1"/>
      <c r="H220" s="1"/>
      <c r="I220" s="1"/>
      <c r="J220" s="1">
        <f t="shared" si="3"/>
        <v>0</v>
      </c>
      <c r="K220" s="1"/>
    </row>
    <row r="221" spans="1:11" ht="20.25" customHeight="1" x14ac:dyDescent="0.3">
      <c r="A221" s="1">
        <v>219</v>
      </c>
      <c r="B221" s="10">
        <v>46242</v>
      </c>
      <c r="C221" s="1" t="s">
        <v>89</v>
      </c>
      <c r="D221" s="1" t="s">
        <v>88</v>
      </c>
      <c r="E221" s="1">
        <v>3500</v>
      </c>
      <c r="F221" s="1"/>
      <c r="G221" s="1"/>
      <c r="H221" s="1"/>
      <c r="I221" s="1"/>
      <c r="J221" s="1">
        <f t="shared" si="3"/>
        <v>0</v>
      </c>
      <c r="K221" s="1"/>
    </row>
    <row r="222" spans="1:11" ht="20.25" customHeight="1" x14ac:dyDescent="0.3">
      <c r="A222" s="1">
        <v>220</v>
      </c>
      <c r="B222" s="10">
        <v>46243</v>
      </c>
      <c r="C222" s="1" t="s">
        <v>89</v>
      </c>
      <c r="D222" s="1" t="s">
        <v>88</v>
      </c>
      <c r="E222" s="1">
        <v>3500</v>
      </c>
      <c r="F222" s="1"/>
      <c r="G222" s="1"/>
      <c r="H222" s="1"/>
      <c r="I222" s="1"/>
      <c r="J222" s="1">
        <f t="shared" si="3"/>
        <v>0</v>
      </c>
      <c r="K222" s="1"/>
    </row>
    <row r="223" spans="1:11" ht="20.25" customHeight="1" x14ac:dyDescent="0.3">
      <c r="A223" s="1">
        <v>221</v>
      </c>
      <c r="B223" s="10">
        <v>46244</v>
      </c>
      <c r="C223" s="1" t="s">
        <v>89</v>
      </c>
      <c r="D223" s="1" t="s">
        <v>88</v>
      </c>
      <c r="E223" s="1">
        <v>3500</v>
      </c>
      <c r="F223" s="1"/>
      <c r="G223" s="1"/>
      <c r="H223" s="1"/>
      <c r="I223" s="1"/>
      <c r="J223" s="1">
        <f t="shared" si="3"/>
        <v>0</v>
      </c>
      <c r="K223" s="1"/>
    </row>
    <row r="224" spans="1:11" ht="20.25" customHeight="1" x14ac:dyDescent="0.3">
      <c r="A224" s="1">
        <v>222</v>
      </c>
      <c r="B224" s="10">
        <v>46245</v>
      </c>
      <c r="C224" s="1" t="s">
        <v>89</v>
      </c>
      <c r="D224" s="1" t="s">
        <v>88</v>
      </c>
      <c r="E224" s="1">
        <v>3500</v>
      </c>
      <c r="F224" s="1"/>
      <c r="G224" s="1"/>
      <c r="H224" s="1"/>
      <c r="I224" s="1"/>
      <c r="J224" s="1">
        <f t="shared" si="3"/>
        <v>0</v>
      </c>
      <c r="K224" s="1"/>
    </row>
    <row r="225" spans="1:11" ht="20.25" customHeight="1" x14ac:dyDescent="0.3">
      <c r="A225" s="1">
        <v>223</v>
      </c>
      <c r="B225" s="10">
        <v>46246</v>
      </c>
      <c r="C225" s="1" t="s">
        <v>89</v>
      </c>
      <c r="D225" s="1" t="s">
        <v>88</v>
      </c>
      <c r="E225" s="1">
        <v>3500</v>
      </c>
      <c r="F225" s="1"/>
      <c r="G225" s="1"/>
      <c r="H225" s="1"/>
      <c r="I225" s="1"/>
      <c r="J225" s="1">
        <f t="shared" si="3"/>
        <v>0</v>
      </c>
      <c r="K225" s="1"/>
    </row>
    <row r="226" spans="1:11" ht="20.25" customHeight="1" x14ac:dyDescent="0.3">
      <c r="A226" s="1">
        <v>224</v>
      </c>
      <c r="B226" s="10">
        <v>46247</v>
      </c>
      <c r="C226" s="1" t="s">
        <v>89</v>
      </c>
      <c r="D226" s="1" t="s">
        <v>88</v>
      </c>
      <c r="E226" s="1">
        <v>3500</v>
      </c>
      <c r="F226" s="1"/>
      <c r="G226" s="1"/>
      <c r="H226" s="1"/>
      <c r="I226" s="1"/>
      <c r="J226" s="1">
        <f t="shared" si="3"/>
        <v>0</v>
      </c>
      <c r="K226" s="1"/>
    </row>
    <row r="227" spans="1:11" ht="20.25" customHeight="1" x14ac:dyDescent="0.3">
      <c r="A227" s="1">
        <v>225</v>
      </c>
      <c r="B227" s="10">
        <v>46248</v>
      </c>
      <c r="C227" s="1" t="s">
        <v>89</v>
      </c>
      <c r="D227" s="1" t="s">
        <v>88</v>
      </c>
      <c r="E227" s="1">
        <v>3500</v>
      </c>
      <c r="F227" s="1"/>
      <c r="G227" s="1"/>
      <c r="H227" s="1"/>
      <c r="I227" s="1"/>
      <c r="J227" s="1">
        <f t="shared" si="3"/>
        <v>0</v>
      </c>
      <c r="K227" s="1"/>
    </row>
    <row r="228" spans="1:11" ht="20.25" customHeight="1" x14ac:dyDescent="0.3">
      <c r="A228" s="1">
        <v>226</v>
      </c>
      <c r="B228" s="10">
        <v>46249</v>
      </c>
      <c r="C228" s="1" t="s">
        <v>89</v>
      </c>
      <c r="D228" s="1" t="s">
        <v>88</v>
      </c>
      <c r="E228" s="1">
        <v>3500</v>
      </c>
      <c r="F228" s="1"/>
      <c r="G228" s="1"/>
      <c r="H228" s="1"/>
      <c r="I228" s="1"/>
      <c r="J228" s="1">
        <f t="shared" si="3"/>
        <v>0</v>
      </c>
      <c r="K228" s="1"/>
    </row>
    <row r="229" spans="1:11" ht="20.25" customHeight="1" x14ac:dyDescent="0.3">
      <c r="A229" s="1">
        <v>227</v>
      </c>
      <c r="B229" s="10">
        <v>46250</v>
      </c>
      <c r="C229" s="1" t="s">
        <v>89</v>
      </c>
      <c r="D229" s="1" t="s">
        <v>88</v>
      </c>
      <c r="E229" s="1">
        <v>3500</v>
      </c>
      <c r="F229" s="1"/>
      <c r="G229" s="1"/>
      <c r="H229" s="1"/>
      <c r="I229" s="1"/>
      <c r="J229" s="1">
        <f t="shared" si="3"/>
        <v>0</v>
      </c>
      <c r="K229" s="1"/>
    </row>
    <row r="230" spans="1:11" ht="20.25" customHeight="1" x14ac:dyDescent="0.3">
      <c r="A230" s="1">
        <v>228</v>
      </c>
      <c r="B230" s="10">
        <v>46251</v>
      </c>
      <c r="C230" s="1" t="s">
        <v>89</v>
      </c>
      <c r="D230" s="1" t="s">
        <v>88</v>
      </c>
      <c r="E230" s="1">
        <v>3500</v>
      </c>
      <c r="F230" s="1"/>
      <c r="G230" s="1"/>
      <c r="H230" s="1"/>
      <c r="I230" s="1"/>
      <c r="J230" s="1">
        <f t="shared" si="3"/>
        <v>0</v>
      </c>
      <c r="K230" s="1"/>
    </row>
    <row r="231" spans="1:11" ht="20.25" customHeight="1" x14ac:dyDescent="0.3">
      <c r="A231" s="1">
        <v>229</v>
      </c>
      <c r="B231" s="10">
        <v>46252</v>
      </c>
      <c r="C231" s="1" t="s">
        <v>89</v>
      </c>
      <c r="D231" s="1" t="s">
        <v>88</v>
      </c>
      <c r="E231" s="1">
        <v>3500</v>
      </c>
      <c r="F231" s="1"/>
      <c r="G231" s="1"/>
      <c r="H231" s="1"/>
      <c r="I231" s="1"/>
      <c r="J231" s="1">
        <f t="shared" si="3"/>
        <v>0</v>
      </c>
      <c r="K231" s="1"/>
    </row>
    <row r="232" spans="1:11" ht="20.25" customHeight="1" x14ac:dyDescent="0.3">
      <c r="A232" s="1">
        <v>230</v>
      </c>
      <c r="B232" s="10">
        <v>46253</v>
      </c>
      <c r="C232" s="1" t="s">
        <v>89</v>
      </c>
      <c r="D232" s="1" t="s">
        <v>88</v>
      </c>
      <c r="E232" s="1">
        <v>3500</v>
      </c>
      <c r="F232" s="1"/>
      <c r="G232" s="1"/>
      <c r="H232" s="1"/>
      <c r="I232" s="1"/>
      <c r="J232" s="1">
        <f t="shared" si="3"/>
        <v>0</v>
      </c>
      <c r="K232" s="1"/>
    </row>
    <row r="233" spans="1:11" ht="20.25" customHeight="1" x14ac:dyDescent="0.3">
      <c r="A233" s="1">
        <v>231</v>
      </c>
      <c r="B233" s="10">
        <v>46254</v>
      </c>
      <c r="C233" s="1" t="s">
        <v>89</v>
      </c>
      <c r="D233" s="1" t="s">
        <v>88</v>
      </c>
      <c r="E233" s="1">
        <v>3500</v>
      </c>
      <c r="F233" s="1"/>
      <c r="G233" s="1"/>
      <c r="H233" s="1"/>
      <c r="I233" s="1"/>
      <c r="J233" s="1">
        <f t="shared" si="3"/>
        <v>0</v>
      </c>
      <c r="K233" s="1"/>
    </row>
    <row r="234" spans="1:11" ht="20.25" customHeight="1" x14ac:dyDescent="0.3">
      <c r="A234" s="1">
        <v>232</v>
      </c>
      <c r="B234" s="10">
        <v>46255</v>
      </c>
      <c r="C234" s="1" t="s">
        <v>89</v>
      </c>
      <c r="D234" s="1" t="s">
        <v>88</v>
      </c>
      <c r="E234" s="1">
        <v>3500</v>
      </c>
      <c r="F234" s="1"/>
      <c r="G234" s="1"/>
      <c r="H234" s="1"/>
      <c r="I234" s="1"/>
      <c r="J234" s="1">
        <f t="shared" si="3"/>
        <v>0</v>
      </c>
      <c r="K234" s="1"/>
    </row>
    <row r="235" spans="1:11" ht="20.25" customHeight="1" x14ac:dyDescent="0.3">
      <c r="A235" s="1">
        <v>233</v>
      </c>
      <c r="B235" s="10">
        <v>46256</v>
      </c>
      <c r="C235" s="1" t="s">
        <v>89</v>
      </c>
      <c r="D235" s="1" t="s">
        <v>88</v>
      </c>
      <c r="E235" s="1">
        <v>3500</v>
      </c>
      <c r="F235" s="1"/>
      <c r="G235" s="1"/>
      <c r="H235" s="1"/>
      <c r="I235" s="1"/>
      <c r="J235" s="1">
        <f t="shared" si="3"/>
        <v>0</v>
      </c>
      <c r="K235" s="1"/>
    </row>
    <row r="236" spans="1:11" ht="20.25" customHeight="1" x14ac:dyDescent="0.3">
      <c r="A236" s="1">
        <v>234</v>
      </c>
      <c r="B236" s="10">
        <v>46257</v>
      </c>
      <c r="C236" s="1" t="s">
        <v>89</v>
      </c>
      <c r="D236" s="1" t="s">
        <v>88</v>
      </c>
      <c r="E236" s="1">
        <v>3500</v>
      </c>
      <c r="F236" s="1"/>
      <c r="G236" s="1"/>
      <c r="H236" s="1"/>
      <c r="I236" s="1"/>
      <c r="J236" s="1">
        <f t="shared" si="3"/>
        <v>0</v>
      </c>
      <c r="K236" s="1"/>
    </row>
    <row r="237" spans="1:11" ht="20.25" customHeight="1" x14ac:dyDescent="0.3">
      <c r="A237" s="1">
        <v>235</v>
      </c>
      <c r="B237" s="10">
        <v>46258</v>
      </c>
      <c r="C237" s="1" t="s">
        <v>89</v>
      </c>
      <c r="D237" s="1" t="s">
        <v>88</v>
      </c>
      <c r="E237" s="1">
        <v>3500</v>
      </c>
      <c r="F237" s="1"/>
      <c r="G237" s="1"/>
      <c r="H237" s="1"/>
      <c r="I237" s="1"/>
      <c r="J237" s="1">
        <f t="shared" si="3"/>
        <v>0</v>
      </c>
      <c r="K237" s="1"/>
    </row>
    <row r="238" spans="1:11" ht="20.25" customHeight="1" x14ac:dyDescent="0.3">
      <c r="A238" s="1">
        <v>236</v>
      </c>
      <c r="B238" s="10">
        <v>46259</v>
      </c>
      <c r="C238" s="1" t="s">
        <v>89</v>
      </c>
      <c r="D238" s="1" t="s">
        <v>88</v>
      </c>
      <c r="E238" s="1">
        <v>3500</v>
      </c>
      <c r="F238" s="1"/>
      <c r="G238" s="1"/>
      <c r="H238" s="1"/>
      <c r="I238" s="1"/>
      <c r="J238" s="1">
        <f t="shared" si="3"/>
        <v>0</v>
      </c>
      <c r="K238" s="1"/>
    </row>
    <row r="239" spans="1:11" ht="20.25" customHeight="1" x14ac:dyDescent="0.3">
      <c r="A239" s="1">
        <v>237</v>
      </c>
      <c r="B239" s="10">
        <v>46260</v>
      </c>
      <c r="C239" s="1" t="s">
        <v>89</v>
      </c>
      <c r="D239" s="1" t="s">
        <v>88</v>
      </c>
      <c r="E239" s="1">
        <v>3500</v>
      </c>
      <c r="F239" s="1"/>
      <c r="G239" s="1"/>
      <c r="H239" s="1"/>
      <c r="I239" s="1"/>
      <c r="J239" s="1">
        <f t="shared" si="3"/>
        <v>0</v>
      </c>
      <c r="K239" s="1"/>
    </row>
    <row r="240" spans="1:11" ht="20.25" customHeight="1" x14ac:dyDescent="0.3">
      <c r="A240" s="1">
        <v>238</v>
      </c>
      <c r="B240" s="10">
        <v>46261</v>
      </c>
      <c r="C240" s="1" t="s">
        <v>89</v>
      </c>
      <c r="D240" s="1" t="s">
        <v>88</v>
      </c>
      <c r="E240" s="1">
        <v>3500</v>
      </c>
      <c r="F240" s="1"/>
      <c r="G240" s="1"/>
      <c r="H240" s="1"/>
      <c r="I240" s="1"/>
      <c r="J240" s="1">
        <f t="shared" si="3"/>
        <v>0</v>
      </c>
      <c r="K240" s="1"/>
    </row>
    <row r="241" spans="1:11" ht="20.25" customHeight="1" x14ac:dyDescent="0.3">
      <c r="A241" s="1">
        <v>239</v>
      </c>
      <c r="B241" s="10">
        <v>46262</v>
      </c>
      <c r="C241" s="1" t="s">
        <v>89</v>
      </c>
      <c r="D241" s="1" t="s">
        <v>88</v>
      </c>
      <c r="E241" s="1">
        <v>3500</v>
      </c>
      <c r="F241" s="1"/>
      <c r="G241" s="1"/>
      <c r="H241" s="1"/>
      <c r="I241" s="1"/>
      <c r="J241" s="1">
        <f t="shared" si="3"/>
        <v>0</v>
      </c>
      <c r="K241" s="1"/>
    </row>
    <row r="242" spans="1:11" ht="20.25" customHeight="1" x14ac:dyDescent="0.3">
      <c r="A242" s="1">
        <v>240</v>
      </c>
      <c r="B242" s="10">
        <v>46263</v>
      </c>
      <c r="C242" s="1" t="s">
        <v>89</v>
      </c>
      <c r="D242" s="1" t="s">
        <v>88</v>
      </c>
      <c r="E242" s="1">
        <v>3500</v>
      </c>
      <c r="F242" s="1"/>
      <c r="G242" s="1"/>
      <c r="H242" s="1"/>
      <c r="I242" s="1"/>
      <c r="J242" s="1">
        <f t="shared" si="3"/>
        <v>0</v>
      </c>
      <c r="K242" s="1"/>
    </row>
    <row r="243" spans="1:11" ht="20.25" customHeight="1" x14ac:dyDescent="0.3">
      <c r="A243" s="1">
        <v>241</v>
      </c>
      <c r="B243" s="10">
        <v>46264</v>
      </c>
      <c r="C243" s="1" t="s">
        <v>89</v>
      </c>
      <c r="D243" s="1" t="s">
        <v>88</v>
      </c>
      <c r="E243" s="1">
        <v>3500</v>
      </c>
      <c r="F243" s="1"/>
      <c r="G243" s="1"/>
      <c r="H243" s="1"/>
      <c r="I243" s="1"/>
      <c r="J243" s="1">
        <f t="shared" si="3"/>
        <v>0</v>
      </c>
      <c r="K243" s="1"/>
    </row>
    <row r="244" spans="1:11" ht="20.25" customHeight="1" x14ac:dyDescent="0.3">
      <c r="A244" s="1">
        <v>242</v>
      </c>
      <c r="B244" s="10">
        <v>46265</v>
      </c>
      <c r="C244" s="1" t="s">
        <v>89</v>
      </c>
      <c r="D244" s="1" t="s">
        <v>88</v>
      </c>
      <c r="E244" s="1">
        <v>3500</v>
      </c>
      <c r="F244" s="1"/>
      <c r="G244" s="1"/>
      <c r="H244" s="1"/>
      <c r="I244" s="1"/>
      <c r="J244" s="1">
        <f t="shared" si="3"/>
        <v>0</v>
      </c>
      <c r="K244" s="1"/>
    </row>
    <row r="245" spans="1:11" ht="20.25" customHeight="1" x14ac:dyDescent="0.3">
      <c r="A245" s="1">
        <v>243</v>
      </c>
      <c r="B245" s="10">
        <v>46266</v>
      </c>
      <c r="C245" s="1" t="s">
        <v>89</v>
      </c>
      <c r="D245" s="1" t="s">
        <v>88</v>
      </c>
      <c r="E245" s="1">
        <v>3500</v>
      </c>
      <c r="F245" s="1"/>
      <c r="G245" s="1"/>
      <c r="H245" s="1"/>
      <c r="I245" s="1"/>
      <c r="J245" s="1">
        <f t="shared" si="3"/>
        <v>0</v>
      </c>
      <c r="K245" s="1"/>
    </row>
    <row r="246" spans="1:11" ht="20.25" customHeight="1" x14ac:dyDescent="0.3">
      <c r="A246" s="1">
        <v>244</v>
      </c>
      <c r="B246" s="10">
        <v>46267</v>
      </c>
      <c r="C246" s="1" t="s">
        <v>89</v>
      </c>
      <c r="D246" s="1" t="s">
        <v>88</v>
      </c>
      <c r="E246" s="1">
        <v>3500</v>
      </c>
      <c r="F246" s="1"/>
      <c r="G246" s="1"/>
      <c r="H246" s="1"/>
      <c r="I246" s="1"/>
      <c r="J246" s="1">
        <f t="shared" si="3"/>
        <v>0</v>
      </c>
      <c r="K246" s="1"/>
    </row>
    <row r="247" spans="1:11" ht="20.25" customHeight="1" x14ac:dyDescent="0.3">
      <c r="A247" s="1">
        <v>245</v>
      </c>
      <c r="B247" s="10">
        <v>46268</v>
      </c>
      <c r="C247" s="1" t="s">
        <v>89</v>
      </c>
      <c r="D247" s="1" t="s">
        <v>88</v>
      </c>
      <c r="E247" s="1">
        <v>3500</v>
      </c>
      <c r="F247" s="1"/>
      <c r="G247" s="1"/>
      <c r="H247" s="1"/>
      <c r="I247" s="1"/>
      <c r="J247" s="1">
        <f t="shared" si="3"/>
        <v>0</v>
      </c>
      <c r="K247" s="1"/>
    </row>
    <row r="248" spans="1:11" ht="20.25" customHeight="1" x14ac:dyDescent="0.3">
      <c r="A248" s="1">
        <v>246</v>
      </c>
      <c r="B248" s="10">
        <v>46269</v>
      </c>
      <c r="C248" s="1" t="s">
        <v>89</v>
      </c>
      <c r="D248" s="1" t="s">
        <v>88</v>
      </c>
      <c r="E248" s="1">
        <v>3500</v>
      </c>
      <c r="F248" s="1"/>
      <c r="G248" s="1"/>
      <c r="H248" s="1"/>
      <c r="I248" s="1"/>
      <c r="J248" s="1">
        <f t="shared" si="3"/>
        <v>0</v>
      </c>
      <c r="K248" s="1"/>
    </row>
    <row r="249" spans="1:11" ht="20.25" customHeight="1" x14ac:dyDescent="0.3">
      <c r="A249" s="1">
        <v>247</v>
      </c>
      <c r="B249" s="10">
        <v>46270</v>
      </c>
      <c r="C249" s="1" t="s">
        <v>89</v>
      </c>
      <c r="D249" s="1" t="s">
        <v>88</v>
      </c>
      <c r="E249" s="1">
        <v>3500</v>
      </c>
      <c r="F249" s="1"/>
      <c r="G249" s="1"/>
      <c r="H249" s="1"/>
      <c r="I249" s="1"/>
      <c r="J249" s="1">
        <f t="shared" si="3"/>
        <v>0</v>
      </c>
      <c r="K249" s="1"/>
    </row>
    <row r="250" spans="1:11" ht="20.25" customHeight="1" x14ac:dyDescent="0.3">
      <c r="A250" s="1">
        <v>248</v>
      </c>
      <c r="B250" s="10">
        <v>46271</v>
      </c>
      <c r="C250" s="1" t="s">
        <v>89</v>
      </c>
      <c r="D250" s="1" t="s">
        <v>88</v>
      </c>
      <c r="E250" s="1">
        <v>3500</v>
      </c>
      <c r="F250" s="1"/>
      <c r="G250" s="1"/>
      <c r="H250" s="1"/>
      <c r="I250" s="1"/>
      <c r="J250" s="1">
        <f t="shared" si="3"/>
        <v>0</v>
      </c>
      <c r="K250" s="1"/>
    </row>
    <row r="251" spans="1:11" ht="20.25" customHeight="1" x14ac:dyDescent="0.3">
      <c r="A251" s="1">
        <v>249</v>
      </c>
      <c r="B251" s="10">
        <v>46272</v>
      </c>
      <c r="C251" s="1" t="s">
        <v>89</v>
      </c>
      <c r="D251" s="1" t="s">
        <v>88</v>
      </c>
      <c r="E251" s="1">
        <v>3500</v>
      </c>
      <c r="F251" s="1"/>
      <c r="G251" s="1"/>
      <c r="H251" s="1"/>
      <c r="I251" s="1"/>
      <c r="J251" s="1">
        <f t="shared" si="3"/>
        <v>0</v>
      </c>
      <c r="K251" s="1"/>
    </row>
    <row r="252" spans="1:11" ht="20.25" customHeight="1" x14ac:dyDescent="0.3">
      <c r="A252" s="1">
        <v>250</v>
      </c>
      <c r="B252" s="10">
        <v>46273</v>
      </c>
      <c r="C252" s="1" t="s">
        <v>89</v>
      </c>
      <c r="D252" s="1" t="s">
        <v>88</v>
      </c>
      <c r="E252" s="1">
        <v>3500</v>
      </c>
      <c r="F252" s="1"/>
      <c r="G252" s="1"/>
      <c r="H252" s="1"/>
      <c r="I252" s="1"/>
      <c r="J252" s="1">
        <f t="shared" si="3"/>
        <v>0</v>
      </c>
      <c r="K252" s="1"/>
    </row>
    <row r="253" spans="1:11" ht="20.25" customHeight="1" x14ac:dyDescent="0.3">
      <c r="A253" s="1">
        <v>251</v>
      </c>
      <c r="B253" s="10">
        <v>46274</v>
      </c>
      <c r="C253" s="1" t="s">
        <v>89</v>
      </c>
      <c r="D253" s="1" t="s">
        <v>88</v>
      </c>
      <c r="E253" s="1">
        <v>3500</v>
      </c>
      <c r="F253" s="1"/>
      <c r="G253" s="1"/>
      <c r="H253" s="1"/>
      <c r="I253" s="1"/>
      <c r="J253" s="1">
        <f t="shared" si="3"/>
        <v>0</v>
      </c>
      <c r="K253" s="1"/>
    </row>
    <row r="254" spans="1:11" ht="20.25" customHeight="1" x14ac:dyDescent="0.3">
      <c r="A254" s="1">
        <v>252</v>
      </c>
      <c r="B254" s="10">
        <v>46275</v>
      </c>
      <c r="C254" s="1" t="s">
        <v>89</v>
      </c>
      <c r="D254" s="1" t="s">
        <v>88</v>
      </c>
      <c r="E254" s="1">
        <v>3500</v>
      </c>
      <c r="F254" s="1"/>
      <c r="G254" s="1"/>
      <c r="H254" s="1"/>
      <c r="I254" s="1"/>
      <c r="J254" s="1">
        <f t="shared" si="3"/>
        <v>0</v>
      </c>
      <c r="K254" s="1"/>
    </row>
    <row r="255" spans="1:11" ht="20.25" customHeight="1" x14ac:dyDescent="0.3">
      <c r="A255" s="1">
        <v>253</v>
      </c>
      <c r="B255" s="10">
        <v>46276</v>
      </c>
      <c r="C255" s="1" t="s">
        <v>89</v>
      </c>
      <c r="D255" s="1" t="s">
        <v>88</v>
      </c>
      <c r="E255" s="1">
        <v>3500</v>
      </c>
      <c r="F255" s="1"/>
      <c r="G255" s="1"/>
      <c r="H255" s="1"/>
      <c r="I255" s="1"/>
      <c r="J255" s="1">
        <f t="shared" si="3"/>
        <v>0</v>
      </c>
      <c r="K255" s="1"/>
    </row>
    <row r="256" spans="1:11" ht="20.25" customHeight="1" x14ac:dyDescent="0.3">
      <c r="A256" s="1">
        <v>254</v>
      </c>
      <c r="B256" s="10">
        <v>46277</v>
      </c>
      <c r="C256" s="1" t="s">
        <v>89</v>
      </c>
      <c r="D256" s="1" t="s">
        <v>88</v>
      </c>
      <c r="E256" s="1">
        <v>3500</v>
      </c>
      <c r="F256" s="1"/>
      <c r="G256" s="1"/>
      <c r="H256" s="1"/>
      <c r="I256" s="1"/>
      <c r="J256" s="1">
        <f t="shared" si="3"/>
        <v>0</v>
      </c>
      <c r="K256" s="1"/>
    </row>
    <row r="257" spans="1:11" ht="20.25" customHeight="1" x14ac:dyDescent="0.3">
      <c r="A257" s="1">
        <v>255</v>
      </c>
      <c r="B257" s="10">
        <v>46278</v>
      </c>
      <c r="C257" s="1" t="s">
        <v>89</v>
      </c>
      <c r="D257" s="1" t="s">
        <v>88</v>
      </c>
      <c r="E257" s="1">
        <v>3500</v>
      </c>
      <c r="F257" s="1"/>
      <c r="G257" s="1"/>
      <c r="H257" s="1"/>
      <c r="I257" s="1"/>
      <c r="J257" s="1">
        <f t="shared" si="3"/>
        <v>0</v>
      </c>
      <c r="K257" s="1"/>
    </row>
    <row r="258" spans="1:11" ht="20.25" customHeight="1" x14ac:dyDescent="0.3">
      <c r="A258" s="1">
        <v>256</v>
      </c>
      <c r="B258" s="10">
        <v>46279</v>
      </c>
      <c r="C258" s="1" t="s">
        <v>89</v>
      </c>
      <c r="D258" s="1" t="s">
        <v>88</v>
      </c>
      <c r="E258" s="1">
        <v>3500</v>
      </c>
      <c r="F258" s="1"/>
      <c r="G258" s="1"/>
      <c r="H258" s="1"/>
      <c r="I258" s="1"/>
      <c r="J258" s="1">
        <f t="shared" si="3"/>
        <v>0</v>
      </c>
      <c r="K258" s="1"/>
    </row>
    <row r="259" spans="1:11" ht="20.25" customHeight="1" x14ac:dyDescent="0.3">
      <c r="A259" s="1">
        <v>257</v>
      </c>
      <c r="B259" s="10">
        <v>46280</v>
      </c>
      <c r="C259" s="1" t="s">
        <v>89</v>
      </c>
      <c r="D259" s="1" t="s">
        <v>88</v>
      </c>
      <c r="E259" s="1">
        <v>3500</v>
      </c>
      <c r="F259" s="1"/>
      <c r="G259" s="1"/>
      <c r="H259" s="1"/>
      <c r="I259" s="1"/>
      <c r="J259" s="1">
        <f t="shared" si="3"/>
        <v>0</v>
      </c>
      <c r="K259" s="1"/>
    </row>
    <row r="260" spans="1:11" ht="20.25" customHeight="1" x14ac:dyDescent="0.3">
      <c r="A260" s="1">
        <v>258</v>
      </c>
      <c r="B260" s="10">
        <v>46281</v>
      </c>
      <c r="C260" s="1" t="s">
        <v>89</v>
      </c>
      <c r="D260" s="1" t="s">
        <v>88</v>
      </c>
      <c r="E260" s="1">
        <v>3500</v>
      </c>
      <c r="F260" s="1"/>
      <c r="G260" s="1"/>
      <c r="H260" s="1"/>
      <c r="I260" s="1"/>
      <c r="J260" s="1">
        <f t="shared" ref="J260:J323" si="4">E260*F260-G260-H260+I260</f>
        <v>0</v>
      </c>
      <c r="K260" s="1"/>
    </row>
    <row r="261" spans="1:11" ht="20.25" customHeight="1" x14ac:dyDescent="0.3">
      <c r="A261" s="1">
        <v>259</v>
      </c>
      <c r="B261" s="10">
        <v>46282</v>
      </c>
      <c r="C261" s="1" t="s">
        <v>89</v>
      </c>
      <c r="D261" s="1" t="s">
        <v>88</v>
      </c>
      <c r="E261" s="1">
        <v>3500</v>
      </c>
      <c r="F261" s="1"/>
      <c r="G261" s="1"/>
      <c r="H261" s="1"/>
      <c r="I261" s="1"/>
      <c r="J261" s="1">
        <f t="shared" si="4"/>
        <v>0</v>
      </c>
      <c r="K261" s="1"/>
    </row>
    <row r="262" spans="1:11" ht="20.25" customHeight="1" x14ac:dyDescent="0.3">
      <c r="A262" s="1">
        <v>260</v>
      </c>
      <c r="B262" s="10">
        <v>46283</v>
      </c>
      <c r="C262" s="1" t="s">
        <v>89</v>
      </c>
      <c r="D262" s="1" t="s">
        <v>88</v>
      </c>
      <c r="E262" s="1">
        <v>3500</v>
      </c>
      <c r="F262" s="1"/>
      <c r="G262" s="1"/>
      <c r="H262" s="1"/>
      <c r="I262" s="1"/>
      <c r="J262" s="1">
        <f t="shared" si="4"/>
        <v>0</v>
      </c>
      <c r="K262" s="1"/>
    </row>
    <row r="263" spans="1:11" ht="20.25" customHeight="1" x14ac:dyDescent="0.3">
      <c r="A263" s="1">
        <v>261</v>
      </c>
      <c r="B263" s="10">
        <v>46284</v>
      </c>
      <c r="C263" s="1" t="s">
        <v>89</v>
      </c>
      <c r="D263" s="1" t="s">
        <v>88</v>
      </c>
      <c r="E263" s="1">
        <v>3500</v>
      </c>
      <c r="F263" s="1"/>
      <c r="G263" s="1"/>
      <c r="H263" s="1"/>
      <c r="I263" s="1"/>
      <c r="J263" s="1">
        <f t="shared" si="4"/>
        <v>0</v>
      </c>
      <c r="K263" s="1"/>
    </row>
    <row r="264" spans="1:11" ht="20.25" customHeight="1" x14ac:dyDescent="0.3">
      <c r="A264" s="1">
        <v>262</v>
      </c>
      <c r="B264" s="10">
        <v>46285</v>
      </c>
      <c r="C264" s="1" t="s">
        <v>89</v>
      </c>
      <c r="D264" s="1" t="s">
        <v>88</v>
      </c>
      <c r="E264" s="1">
        <v>3500</v>
      </c>
      <c r="F264" s="1"/>
      <c r="G264" s="1"/>
      <c r="H264" s="1"/>
      <c r="I264" s="1"/>
      <c r="J264" s="1">
        <f t="shared" si="4"/>
        <v>0</v>
      </c>
      <c r="K264" s="1"/>
    </row>
    <row r="265" spans="1:11" ht="20.25" customHeight="1" x14ac:dyDescent="0.3">
      <c r="A265" s="1">
        <v>263</v>
      </c>
      <c r="B265" s="10">
        <v>46286</v>
      </c>
      <c r="C265" s="1" t="s">
        <v>89</v>
      </c>
      <c r="D265" s="1" t="s">
        <v>88</v>
      </c>
      <c r="E265" s="1">
        <v>3500</v>
      </c>
      <c r="F265" s="1"/>
      <c r="G265" s="1"/>
      <c r="H265" s="1"/>
      <c r="I265" s="1"/>
      <c r="J265" s="1">
        <f t="shared" si="4"/>
        <v>0</v>
      </c>
      <c r="K265" s="1"/>
    </row>
    <row r="266" spans="1:11" ht="20.25" customHeight="1" x14ac:dyDescent="0.3">
      <c r="A266" s="1">
        <v>264</v>
      </c>
      <c r="B266" s="10">
        <v>46287</v>
      </c>
      <c r="C266" s="1" t="s">
        <v>89</v>
      </c>
      <c r="D266" s="1" t="s">
        <v>88</v>
      </c>
      <c r="E266" s="1">
        <v>3500</v>
      </c>
      <c r="F266" s="1"/>
      <c r="G266" s="1"/>
      <c r="H266" s="1"/>
      <c r="I266" s="1"/>
      <c r="J266" s="1">
        <f t="shared" si="4"/>
        <v>0</v>
      </c>
      <c r="K266" s="1"/>
    </row>
    <row r="267" spans="1:11" ht="20.25" customHeight="1" x14ac:dyDescent="0.3">
      <c r="A267" s="1">
        <v>265</v>
      </c>
      <c r="B267" s="10">
        <v>46288</v>
      </c>
      <c r="C267" s="1" t="s">
        <v>89</v>
      </c>
      <c r="D267" s="1" t="s">
        <v>88</v>
      </c>
      <c r="E267" s="1">
        <v>3500</v>
      </c>
      <c r="F267" s="1"/>
      <c r="G267" s="1"/>
      <c r="H267" s="1"/>
      <c r="I267" s="1"/>
      <c r="J267" s="1">
        <f t="shared" si="4"/>
        <v>0</v>
      </c>
      <c r="K267" s="1"/>
    </row>
    <row r="268" spans="1:11" ht="20.25" customHeight="1" x14ac:dyDescent="0.3">
      <c r="A268" s="1">
        <v>266</v>
      </c>
      <c r="B268" s="10">
        <v>46289</v>
      </c>
      <c r="C268" s="1" t="s">
        <v>89</v>
      </c>
      <c r="D268" s="1" t="s">
        <v>88</v>
      </c>
      <c r="E268" s="1">
        <v>3500</v>
      </c>
      <c r="F268" s="1"/>
      <c r="G268" s="1"/>
      <c r="H268" s="1"/>
      <c r="I268" s="1"/>
      <c r="J268" s="1">
        <f t="shared" si="4"/>
        <v>0</v>
      </c>
      <c r="K268" s="1"/>
    </row>
    <row r="269" spans="1:11" ht="20.25" customHeight="1" x14ac:dyDescent="0.3">
      <c r="A269" s="1">
        <v>267</v>
      </c>
      <c r="B269" s="10">
        <v>46290</v>
      </c>
      <c r="C269" s="1" t="s">
        <v>89</v>
      </c>
      <c r="D269" s="1" t="s">
        <v>88</v>
      </c>
      <c r="E269" s="1">
        <v>3500</v>
      </c>
      <c r="F269" s="1"/>
      <c r="G269" s="1"/>
      <c r="H269" s="1"/>
      <c r="I269" s="1"/>
      <c r="J269" s="1">
        <f t="shared" si="4"/>
        <v>0</v>
      </c>
      <c r="K269" s="1"/>
    </row>
    <row r="270" spans="1:11" ht="20.25" customHeight="1" x14ac:dyDescent="0.3">
      <c r="A270" s="1">
        <v>268</v>
      </c>
      <c r="B270" s="10">
        <v>46291</v>
      </c>
      <c r="C270" s="1" t="s">
        <v>89</v>
      </c>
      <c r="D270" s="1" t="s">
        <v>88</v>
      </c>
      <c r="E270" s="1">
        <v>3500</v>
      </c>
      <c r="F270" s="1"/>
      <c r="G270" s="1"/>
      <c r="H270" s="1"/>
      <c r="I270" s="1"/>
      <c r="J270" s="1">
        <f t="shared" si="4"/>
        <v>0</v>
      </c>
      <c r="K270" s="1"/>
    </row>
    <row r="271" spans="1:11" ht="20.25" customHeight="1" x14ac:dyDescent="0.3">
      <c r="A271" s="1">
        <v>269</v>
      </c>
      <c r="B271" s="10">
        <v>46292</v>
      </c>
      <c r="C271" s="1" t="s">
        <v>89</v>
      </c>
      <c r="D271" s="1" t="s">
        <v>88</v>
      </c>
      <c r="E271" s="1">
        <v>3500</v>
      </c>
      <c r="F271" s="1"/>
      <c r="G271" s="1"/>
      <c r="H271" s="1"/>
      <c r="I271" s="1"/>
      <c r="J271" s="1">
        <f t="shared" si="4"/>
        <v>0</v>
      </c>
      <c r="K271" s="1"/>
    </row>
    <row r="272" spans="1:11" ht="20.25" customHeight="1" x14ac:dyDescent="0.3">
      <c r="A272" s="1">
        <v>270</v>
      </c>
      <c r="B272" s="10">
        <v>46293</v>
      </c>
      <c r="C272" s="1" t="s">
        <v>89</v>
      </c>
      <c r="D272" s="1" t="s">
        <v>88</v>
      </c>
      <c r="E272" s="1">
        <v>3500</v>
      </c>
      <c r="F272" s="1"/>
      <c r="G272" s="1"/>
      <c r="H272" s="1"/>
      <c r="I272" s="1"/>
      <c r="J272" s="1">
        <f t="shared" si="4"/>
        <v>0</v>
      </c>
      <c r="K272" s="1"/>
    </row>
    <row r="273" spans="1:11" ht="20.25" customHeight="1" x14ac:dyDescent="0.3">
      <c r="A273" s="1">
        <v>271</v>
      </c>
      <c r="B273" s="10">
        <v>46294</v>
      </c>
      <c r="C273" s="1" t="s">
        <v>89</v>
      </c>
      <c r="D273" s="1" t="s">
        <v>88</v>
      </c>
      <c r="E273" s="1">
        <v>3500</v>
      </c>
      <c r="F273" s="1"/>
      <c r="G273" s="1"/>
      <c r="H273" s="1"/>
      <c r="I273" s="1"/>
      <c r="J273" s="1">
        <f t="shared" si="4"/>
        <v>0</v>
      </c>
      <c r="K273" s="1"/>
    </row>
    <row r="274" spans="1:11" ht="20.25" customHeight="1" x14ac:dyDescent="0.3">
      <c r="A274" s="1">
        <v>272</v>
      </c>
      <c r="B274" s="10">
        <v>46295</v>
      </c>
      <c r="C274" s="1" t="s">
        <v>89</v>
      </c>
      <c r="D274" s="1" t="s">
        <v>88</v>
      </c>
      <c r="E274" s="1">
        <v>3500</v>
      </c>
      <c r="F274" s="1"/>
      <c r="G274" s="1"/>
      <c r="H274" s="1"/>
      <c r="I274" s="1"/>
      <c r="J274" s="1">
        <f t="shared" si="4"/>
        <v>0</v>
      </c>
      <c r="K274" s="1"/>
    </row>
    <row r="275" spans="1:11" ht="20.25" customHeight="1" x14ac:dyDescent="0.3">
      <c r="A275" s="1">
        <v>273</v>
      </c>
      <c r="B275" s="10">
        <v>46296</v>
      </c>
      <c r="C275" s="1" t="s">
        <v>89</v>
      </c>
      <c r="D275" s="1" t="s">
        <v>88</v>
      </c>
      <c r="E275" s="1">
        <v>3500</v>
      </c>
      <c r="F275" s="1"/>
      <c r="G275" s="1"/>
      <c r="H275" s="1"/>
      <c r="I275" s="1"/>
      <c r="J275" s="1">
        <f t="shared" si="4"/>
        <v>0</v>
      </c>
      <c r="K275" s="1"/>
    </row>
    <row r="276" spans="1:11" ht="20.25" customHeight="1" x14ac:dyDescent="0.3">
      <c r="A276" s="1">
        <v>274</v>
      </c>
      <c r="B276" s="10">
        <v>46297</v>
      </c>
      <c r="C276" s="1" t="s">
        <v>89</v>
      </c>
      <c r="D276" s="1" t="s">
        <v>88</v>
      </c>
      <c r="E276" s="1">
        <v>3500</v>
      </c>
      <c r="F276" s="1"/>
      <c r="G276" s="1"/>
      <c r="H276" s="1"/>
      <c r="I276" s="1"/>
      <c r="J276" s="1">
        <f t="shared" si="4"/>
        <v>0</v>
      </c>
      <c r="K276" s="1"/>
    </row>
    <row r="277" spans="1:11" ht="20.25" customHeight="1" x14ac:dyDescent="0.3">
      <c r="A277" s="1">
        <v>275</v>
      </c>
      <c r="B277" s="10">
        <v>46298</v>
      </c>
      <c r="C277" s="1" t="s">
        <v>89</v>
      </c>
      <c r="D277" s="1" t="s">
        <v>88</v>
      </c>
      <c r="E277" s="1">
        <v>3500</v>
      </c>
      <c r="F277" s="1"/>
      <c r="G277" s="1"/>
      <c r="H277" s="1"/>
      <c r="I277" s="1"/>
      <c r="J277" s="1">
        <f t="shared" si="4"/>
        <v>0</v>
      </c>
      <c r="K277" s="1"/>
    </row>
    <row r="278" spans="1:11" ht="20.25" customHeight="1" x14ac:dyDescent="0.3">
      <c r="A278" s="1">
        <v>276</v>
      </c>
      <c r="B278" s="10">
        <v>46299</v>
      </c>
      <c r="C278" s="1" t="s">
        <v>89</v>
      </c>
      <c r="D278" s="1" t="s">
        <v>88</v>
      </c>
      <c r="E278" s="1">
        <v>3500</v>
      </c>
      <c r="F278" s="1"/>
      <c r="G278" s="1"/>
      <c r="H278" s="1"/>
      <c r="I278" s="1"/>
      <c r="J278" s="1">
        <f t="shared" si="4"/>
        <v>0</v>
      </c>
      <c r="K278" s="1"/>
    </row>
    <row r="279" spans="1:11" ht="20.25" customHeight="1" x14ac:dyDescent="0.3">
      <c r="A279" s="1">
        <v>277</v>
      </c>
      <c r="B279" s="10">
        <v>46300</v>
      </c>
      <c r="C279" s="1" t="s">
        <v>89</v>
      </c>
      <c r="D279" s="1" t="s">
        <v>88</v>
      </c>
      <c r="E279" s="1">
        <v>3500</v>
      </c>
      <c r="F279" s="1"/>
      <c r="G279" s="1"/>
      <c r="H279" s="1"/>
      <c r="I279" s="1"/>
      <c r="J279" s="1">
        <f t="shared" si="4"/>
        <v>0</v>
      </c>
      <c r="K279" s="1"/>
    </row>
    <row r="280" spans="1:11" ht="20.25" customHeight="1" x14ac:dyDescent="0.3">
      <c r="A280" s="1">
        <v>278</v>
      </c>
      <c r="B280" s="10">
        <v>46301</v>
      </c>
      <c r="C280" s="1" t="s">
        <v>89</v>
      </c>
      <c r="D280" s="1" t="s">
        <v>88</v>
      </c>
      <c r="E280" s="1">
        <v>3500</v>
      </c>
      <c r="F280" s="1"/>
      <c r="G280" s="1"/>
      <c r="H280" s="1"/>
      <c r="I280" s="1"/>
      <c r="J280" s="1">
        <f t="shared" si="4"/>
        <v>0</v>
      </c>
      <c r="K280" s="1"/>
    </row>
    <row r="281" spans="1:11" ht="20.25" customHeight="1" x14ac:dyDescent="0.3">
      <c r="A281" s="1">
        <v>279</v>
      </c>
      <c r="B281" s="10">
        <v>46302</v>
      </c>
      <c r="C281" s="1" t="s">
        <v>89</v>
      </c>
      <c r="D281" s="1" t="s">
        <v>88</v>
      </c>
      <c r="E281" s="1">
        <v>3500</v>
      </c>
      <c r="F281" s="1"/>
      <c r="G281" s="1"/>
      <c r="H281" s="1"/>
      <c r="I281" s="1"/>
      <c r="J281" s="1">
        <f t="shared" si="4"/>
        <v>0</v>
      </c>
      <c r="K281" s="1"/>
    </row>
    <row r="282" spans="1:11" ht="20.25" customHeight="1" x14ac:dyDescent="0.3">
      <c r="A282" s="1">
        <v>280</v>
      </c>
      <c r="B282" s="10">
        <v>46303</v>
      </c>
      <c r="C282" s="1" t="s">
        <v>89</v>
      </c>
      <c r="D282" s="1" t="s">
        <v>88</v>
      </c>
      <c r="E282" s="1">
        <v>3500</v>
      </c>
      <c r="F282" s="1"/>
      <c r="G282" s="1"/>
      <c r="H282" s="1"/>
      <c r="I282" s="1"/>
      <c r="J282" s="1">
        <f t="shared" si="4"/>
        <v>0</v>
      </c>
      <c r="K282" s="1"/>
    </row>
    <row r="283" spans="1:11" ht="20.25" customHeight="1" x14ac:dyDescent="0.3">
      <c r="A283" s="1">
        <v>281</v>
      </c>
      <c r="B283" s="10">
        <v>46304</v>
      </c>
      <c r="C283" s="1" t="s">
        <v>89</v>
      </c>
      <c r="D283" s="1" t="s">
        <v>88</v>
      </c>
      <c r="E283" s="1">
        <v>3500</v>
      </c>
      <c r="F283" s="1"/>
      <c r="G283" s="1"/>
      <c r="H283" s="1"/>
      <c r="I283" s="1"/>
      <c r="J283" s="1">
        <f t="shared" si="4"/>
        <v>0</v>
      </c>
      <c r="K283" s="1"/>
    </row>
    <row r="284" spans="1:11" ht="20.25" customHeight="1" x14ac:dyDescent="0.3">
      <c r="A284" s="1">
        <v>282</v>
      </c>
      <c r="B284" s="10">
        <v>46305</v>
      </c>
      <c r="C284" s="1" t="s">
        <v>89</v>
      </c>
      <c r="D284" s="1" t="s">
        <v>88</v>
      </c>
      <c r="E284" s="1">
        <v>3500</v>
      </c>
      <c r="F284" s="1"/>
      <c r="G284" s="1"/>
      <c r="H284" s="1"/>
      <c r="I284" s="1"/>
      <c r="J284" s="1">
        <f t="shared" si="4"/>
        <v>0</v>
      </c>
      <c r="K284" s="1"/>
    </row>
    <row r="285" spans="1:11" ht="20.25" customHeight="1" x14ac:dyDescent="0.3">
      <c r="A285" s="1">
        <v>283</v>
      </c>
      <c r="B285" s="10">
        <v>46306</v>
      </c>
      <c r="C285" s="1" t="s">
        <v>89</v>
      </c>
      <c r="D285" s="1" t="s">
        <v>88</v>
      </c>
      <c r="E285" s="1">
        <v>3500</v>
      </c>
      <c r="F285" s="1"/>
      <c r="G285" s="1"/>
      <c r="H285" s="1"/>
      <c r="I285" s="1"/>
      <c r="J285" s="1">
        <f t="shared" si="4"/>
        <v>0</v>
      </c>
      <c r="K285" s="1"/>
    </row>
    <row r="286" spans="1:11" ht="20.25" customHeight="1" x14ac:dyDescent="0.3">
      <c r="A286" s="1">
        <v>284</v>
      </c>
      <c r="B286" s="10">
        <v>46307</v>
      </c>
      <c r="C286" s="1" t="s">
        <v>89</v>
      </c>
      <c r="D286" s="1" t="s">
        <v>88</v>
      </c>
      <c r="E286" s="1">
        <v>3500</v>
      </c>
      <c r="F286" s="1"/>
      <c r="G286" s="1"/>
      <c r="H286" s="1"/>
      <c r="I286" s="1"/>
      <c r="J286" s="1">
        <f t="shared" si="4"/>
        <v>0</v>
      </c>
      <c r="K286" s="1"/>
    </row>
    <row r="287" spans="1:11" ht="20.25" customHeight="1" x14ac:dyDescent="0.3">
      <c r="A287" s="1">
        <v>285</v>
      </c>
      <c r="B287" s="10">
        <v>46308</v>
      </c>
      <c r="C287" s="1" t="s">
        <v>89</v>
      </c>
      <c r="D287" s="1" t="s">
        <v>88</v>
      </c>
      <c r="E287" s="1">
        <v>3500</v>
      </c>
      <c r="F287" s="1"/>
      <c r="G287" s="1"/>
      <c r="H287" s="1"/>
      <c r="I287" s="1"/>
      <c r="J287" s="1">
        <f t="shared" si="4"/>
        <v>0</v>
      </c>
      <c r="K287" s="1"/>
    </row>
    <row r="288" spans="1:11" ht="20.25" customHeight="1" x14ac:dyDescent="0.3">
      <c r="A288" s="1">
        <v>286</v>
      </c>
      <c r="B288" s="10">
        <v>46309</v>
      </c>
      <c r="C288" s="1" t="s">
        <v>89</v>
      </c>
      <c r="D288" s="1" t="s">
        <v>88</v>
      </c>
      <c r="E288" s="1">
        <v>3500</v>
      </c>
      <c r="F288" s="1"/>
      <c r="G288" s="1"/>
      <c r="H288" s="1"/>
      <c r="I288" s="1"/>
      <c r="J288" s="1">
        <f t="shared" si="4"/>
        <v>0</v>
      </c>
      <c r="K288" s="1"/>
    </row>
    <row r="289" spans="1:11" ht="20.25" customHeight="1" x14ac:dyDescent="0.3">
      <c r="A289" s="1">
        <v>287</v>
      </c>
      <c r="B289" s="10">
        <v>46310</v>
      </c>
      <c r="C289" s="1" t="s">
        <v>89</v>
      </c>
      <c r="D289" s="1" t="s">
        <v>88</v>
      </c>
      <c r="E289" s="1">
        <v>3500</v>
      </c>
      <c r="F289" s="1"/>
      <c r="G289" s="1"/>
      <c r="H289" s="1"/>
      <c r="I289" s="1"/>
      <c r="J289" s="1">
        <f t="shared" si="4"/>
        <v>0</v>
      </c>
      <c r="K289" s="1"/>
    </row>
    <row r="290" spans="1:11" ht="20.25" customHeight="1" x14ac:dyDescent="0.3">
      <c r="A290" s="1">
        <v>288</v>
      </c>
      <c r="B290" s="10">
        <v>46311</v>
      </c>
      <c r="C290" s="1" t="s">
        <v>89</v>
      </c>
      <c r="D290" s="1" t="s">
        <v>88</v>
      </c>
      <c r="E290" s="1">
        <v>3500</v>
      </c>
      <c r="F290" s="1"/>
      <c r="G290" s="1"/>
      <c r="H290" s="1"/>
      <c r="I290" s="1"/>
      <c r="J290" s="1">
        <f t="shared" si="4"/>
        <v>0</v>
      </c>
      <c r="K290" s="1"/>
    </row>
    <row r="291" spans="1:11" ht="20.25" customHeight="1" x14ac:dyDescent="0.3">
      <c r="A291" s="1">
        <v>289</v>
      </c>
      <c r="B291" s="10">
        <v>46312</v>
      </c>
      <c r="C291" s="1" t="s">
        <v>89</v>
      </c>
      <c r="D291" s="1" t="s">
        <v>88</v>
      </c>
      <c r="E291" s="1">
        <v>3500</v>
      </c>
      <c r="F291" s="1"/>
      <c r="G291" s="1"/>
      <c r="H291" s="1"/>
      <c r="I291" s="1"/>
      <c r="J291" s="1">
        <f t="shared" si="4"/>
        <v>0</v>
      </c>
      <c r="K291" s="1"/>
    </row>
    <row r="292" spans="1:11" ht="20.25" customHeight="1" x14ac:dyDescent="0.3">
      <c r="A292" s="1">
        <v>290</v>
      </c>
      <c r="B292" s="10">
        <v>46313</v>
      </c>
      <c r="C292" s="1" t="s">
        <v>89</v>
      </c>
      <c r="D292" s="1" t="s">
        <v>88</v>
      </c>
      <c r="E292" s="1">
        <v>3500</v>
      </c>
      <c r="F292" s="1"/>
      <c r="G292" s="1"/>
      <c r="H292" s="1"/>
      <c r="I292" s="1"/>
      <c r="J292" s="1">
        <f t="shared" si="4"/>
        <v>0</v>
      </c>
      <c r="K292" s="1"/>
    </row>
    <row r="293" spans="1:11" ht="20.25" customHeight="1" x14ac:dyDescent="0.3">
      <c r="A293" s="1">
        <v>291</v>
      </c>
      <c r="B293" s="10">
        <v>46314</v>
      </c>
      <c r="C293" s="1" t="s">
        <v>89</v>
      </c>
      <c r="D293" s="1" t="s">
        <v>88</v>
      </c>
      <c r="E293" s="1">
        <v>3500</v>
      </c>
      <c r="F293" s="1"/>
      <c r="G293" s="1"/>
      <c r="H293" s="1"/>
      <c r="I293" s="1"/>
      <c r="J293" s="1">
        <f t="shared" si="4"/>
        <v>0</v>
      </c>
      <c r="K293" s="1"/>
    </row>
    <row r="294" spans="1:11" ht="20.25" customHeight="1" x14ac:dyDescent="0.3">
      <c r="A294" s="1">
        <v>292</v>
      </c>
      <c r="B294" s="10">
        <v>46315</v>
      </c>
      <c r="C294" s="1" t="s">
        <v>89</v>
      </c>
      <c r="D294" s="1" t="s">
        <v>88</v>
      </c>
      <c r="E294" s="1">
        <v>3500</v>
      </c>
      <c r="F294" s="1"/>
      <c r="G294" s="1"/>
      <c r="H294" s="1"/>
      <c r="I294" s="1"/>
      <c r="J294" s="1">
        <f t="shared" si="4"/>
        <v>0</v>
      </c>
      <c r="K294" s="1"/>
    </row>
    <row r="295" spans="1:11" ht="20.25" customHeight="1" x14ac:dyDescent="0.3">
      <c r="A295" s="1">
        <v>293</v>
      </c>
      <c r="B295" s="10">
        <v>46316</v>
      </c>
      <c r="C295" s="1" t="s">
        <v>89</v>
      </c>
      <c r="D295" s="1" t="s">
        <v>88</v>
      </c>
      <c r="E295" s="1">
        <v>3500</v>
      </c>
      <c r="F295" s="1"/>
      <c r="G295" s="1"/>
      <c r="H295" s="1"/>
      <c r="I295" s="1"/>
      <c r="J295" s="1">
        <f t="shared" si="4"/>
        <v>0</v>
      </c>
      <c r="K295" s="1"/>
    </row>
    <row r="296" spans="1:11" ht="20.25" customHeight="1" x14ac:dyDescent="0.3">
      <c r="A296" s="1">
        <v>294</v>
      </c>
      <c r="B296" s="10">
        <v>46317</v>
      </c>
      <c r="C296" s="1" t="s">
        <v>89</v>
      </c>
      <c r="D296" s="1" t="s">
        <v>88</v>
      </c>
      <c r="E296" s="1">
        <v>3500</v>
      </c>
      <c r="F296" s="1"/>
      <c r="G296" s="1"/>
      <c r="H296" s="1"/>
      <c r="I296" s="1"/>
      <c r="J296" s="1">
        <f t="shared" si="4"/>
        <v>0</v>
      </c>
      <c r="K296" s="1"/>
    </row>
    <row r="297" spans="1:11" ht="20.25" customHeight="1" x14ac:dyDescent="0.3">
      <c r="A297" s="1">
        <v>295</v>
      </c>
      <c r="B297" s="10">
        <v>46318</v>
      </c>
      <c r="C297" s="1" t="s">
        <v>89</v>
      </c>
      <c r="D297" s="1" t="s">
        <v>88</v>
      </c>
      <c r="E297" s="1">
        <v>3500</v>
      </c>
      <c r="F297" s="1"/>
      <c r="G297" s="1"/>
      <c r="H297" s="1"/>
      <c r="I297" s="1"/>
      <c r="J297" s="1">
        <f t="shared" si="4"/>
        <v>0</v>
      </c>
      <c r="K297" s="1"/>
    </row>
    <row r="298" spans="1:11" ht="20.25" customHeight="1" x14ac:dyDescent="0.3">
      <c r="A298" s="1">
        <v>296</v>
      </c>
      <c r="B298" s="10">
        <v>46319</v>
      </c>
      <c r="C298" s="1" t="s">
        <v>89</v>
      </c>
      <c r="D298" s="1" t="s">
        <v>88</v>
      </c>
      <c r="E298" s="1">
        <v>3500</v>
      </c>
      <c r="F298" s="1"/>
      <c r="G298" s="1"/>
      <c r="H298" s="1"/>
      <c r="I298" s="1"/>
      <c r="J298" s="1">
        <f t="shared" si="4"/>
        <v>0</v>
      </c>
      <c r="K298" s="1"/>
    </row>
    <row r="299" spans="1:11" ht="20.25" customHeight="1" x14ac:dyDescent="0.3">
      <c r="A299" s="1">
        <v>297</v>
      </c>
      <c r="B299" s="10">
        <v>46320</v>
      </c>
      <c r="C299" s="1" t="s">
        <v>89</v>
      </c>
      <c r="D299" s="1" t="s">
        <v>88</v>
      </c>
      <c r="E299" s="1">
        <v>3500</v>
      </c>
      <c r="F299" s="1"/>
      <c r="G299" s="1"/>
      <c r="H299" s="1"/>
      <c r="I299" s="1"/>
      <c r="J299" s="1">
        <f t="shared" si="4"/>
        <v>0</v>
      </c>
      <c r="K299" s="1"/>
    </row>
    <row r="300" spans="1:11" ht="20.25" customHeight="1" x14ac:dyDescent="0.3">
      <c r="A300" s="1">
        <v>298</v>
      </c>
      <c r="B300" s="10">
        <v>46321</v>
      </c>
      <c r="C300" s="1" t="s">
        <v>89</v>
      </c>
      <c r="D300" s="1" t="s">
        <v>88</v>
      </c>
      <c r="E300" s="1">
        <v>3500</v>
      </c>
      <c r="F300" s="1"/>
      <c r="G300" s="1"/>
      <c r="H300" s="1"/>
      <c r="I300" s="1"/>
      <c r="J300" s="1">
        <f t="shared" si="4"/>
        <v>0</v>
      </c>
      <c r="K300" s="1"/>
    </row>
    <row r="301" spans="1:11" ht="20.25" customHeight="1" x14ac:dyDescent="0.3">
      <c r="A301" s="1">
        <v>299</v>
      </c>
      <c r="B301" s="10">
        <v>46322</v>
      </c>
      <c r="C301" s="1" t="s">
        <v>89</v>
      </c>
      <c r="D301" s="1" t="s">
        <v>88</v>
      </c>
      <c r="E301" s="1">
        <v>3500</v>
      </c>
      <c r="F301" s="1"/>
      <c r="G301" s="1"/>
      <c r="H301" s="1"/>
      <c r="I301" s="1"/>
      <c r="J301" s="1">
        <f t="shared" si="4"/>
        <v>0</v>
      </c>
      <c r="K301" s="1"/>
    </row>
    <row r="302" spans="1:11" ht="20.25" customHeight="1" x14ac:dyDescent="0.3">
      <c r="A302" s="1">
        <v>300</v>
      </c>
      <c r="B302" s="10">
        <v>46323</v>
      </c>
      <c r="C302" s="1" t="s">
        <v>89</v>
      </c>
      <c r="D302" s="1" t="s">
        <v>88</v>
      </c>
      <c r="E302" s="1">
        <v>3500</v>
      </c>
      <c r="F302" s="1"/>
      <c r="G302" s="1"/>
      <c r="H302" s="1"/>
      <c r="I302" s="1"/>
      <c r="J302" s="1">
        <f t="shared" si="4"/>
        <v>0</v>
      </c>
      <c r="K302" s="1"/>
    </row>
    <row r="303" spans="1:11" ht="20.25" customHeight="1" x14ac:dyDescent="0.3">
      <c r="A303" s="1">
        <v>301</v>
      </c>
      <c r="B303" s="10">
        <v>46324</v>
      </c>
      <c r="C303" s="1" t="s">
        <v>89</v>
      </c>
      <c r="D303" s="1" t="s">
        <v>88</v>
      </c>
      <c r="E303" s="1">
        <v>3500</v>
      </c>
      <c r="F303" s="1"/>
      <c r="G303" s="1"/>
      <c r="H303" s="1"/>
      <c r="I303" s="1"/>
      <c r="J303" s="1">
        <f t="shared" si="4"/>
        <v>0</v>
      </c>
      <c r="K303" s="1"/>
    </row>
    <row r="304" spans="1:11" ht="20.25" customHeight="1" x14ac:dyDescent="0.3">
      <c r="A304" s="1">
        <v>302</v>
      </c>
      <c r="B304" s="10">
        <v>46325</v>
      </c>
      <c r="C304" s="1" t="s">
        <v>89</v>
      </c>
      <c r="D304" s="1" t="s">
        <v>88</v>
      </c>
      <c r="E304" s="1">
        <v>3500</v>
      </c>
      <c r="F304" s="1"/>
      <c r="G304" s="1"/>
      <c r="H304" s="1"/>
      <c r="I304" s="1"/>
      <c r="J304" s="1">
        <f t="shared" si="4"/>
        <v>0</v>
      </c>
      <c r="K304" s="1"/>
    </row>
    <row r="305" spans="1:11" ht="20.25" customHeight="1" x14ac:dyDescent="0.3">
      <c r="A305" s="1">
        <v>303</v>
      </c>
      <c r="B305" s="10">
        <v>46326</v>
      </c>
      <c r="C305" s="1" t="s">
        <v>89</v>
      </c>
      <c r="D305" s="1" t="s">
        <v>88</v>
      </c>
      <c r="E305" s="1">
        <v>3500</v>
      </c>
      <c r="F305" s="1"/>
      <c r="G305" s="1"/>
      <c r="H305" s="1"/>
      <c r="I305" s="1"/>
      <c r="J305" s="1">
        <f t="shared" si="4"/>
        <v>0</v>
      </c>
      <c r="K305" s="1"/>
    </row>
    <row r="306" spans="1:11" ht="20.25" customHeight="1" x14ac:dyDescent="0.3">
      <c r="A306" s="1">
        <v>304</v>
      </c>
      <c r="B306" s="10">
        <v>46327</v>
      </c>
      <c r="C306" s="1" t="s">
        <v>89</v>
      </c>
      <c r="D306" s="1" t="s">
        <v>88</v>
      </c>
      <c r="E306" s="1">
        <v>3500</v>
      </c>
      <c r="F306" s="1"/>
      <c r="G306" s="1"/>
      <c r="H306" s="1"/>
      <c r="I306" s="1"/>
      <c r="J306" s="1">
        <f t="shared" si="4"/>
        <v>0</v>
      </c>
      <c r="K306" s="1"/>
    </row>
    <row r="307" spans="1:11" ht="20.25" customHeight="1" x14ac:dyDescent="0.3">
      <c r="A307" s="1">
        <v>305</v>
      </c>
      <c r="B307" s="10">
        <v>46328</v>
      </c>
      <c r="C307" s="1" t="s">
        <v>89</v>
      </c>
      <c r="D307" s="1" t="s">
        <v>88</v>
      </c>
      <c r="E307" s="1">
        <v>3500</v>
      </c>
      <c r="F307" s="1"/>
      <c r="G307" s="1"/>
      <c r="H307" s="1"/>
      <c r="I307" s="1"/>
      <c r="J307" s="1">
        <f t="shared" si="4"/>
        <v>0</v>
      </c>
      <c r="K307" s="1"/>
    </row>
    <row r="308" spans="1:11" ht="20.25" customHeight="1" x14ac:dyDescent="0.3">
      <c r="A308" s="1">
        <v>306</v>
      </c>
      <c r="B308" s="10">
        <v>46329</v>
      </c>
      <c r="C308" s="1" t="s">
        <v>89</v>
      </c>
      <c r="D308" s="1" t="s">
        <v>88</v>
      </c>
      <c r="E308" s="1">
        <v>3500</v>
      </c>
      <c r="F308" s="1"/>
      <c r="G308" s="1"/>
      <c r="H308" s="1"/>
      <c r="I308" s="1"/>
      <c r="J308" s="1">
        <f t="shared" si="4"/>
        <v>0</v>
      </c>
      <c r="K308" s="1"/>
    </row>
    <row r="309" spans="1:11" ht="20.25" customHeight="1" x14ac:dyDescent="0.3">
      <c r="A309" s="1">
        <v>307</v>
      </c>
      <c r="B309" s="10">
        <v>46330</v>
      </c>
      <c r="C309" s="1" t="s">
        <v>89</v>
      </c>
      <c r="D309" s="1" t="s">
        <v>88</v>
      </c>
      <c r="E309" s="1">
        <v>3500</v>
      </c>
      <c r="F309" s="1"/>
      <c r="G309" s="1"/>
      <c r="H309" s="1"/>
      <c r="I309" s="1"/>
      <c r="J309" s="1">
        <f t="shared" si="4"/>
        <v>0</v>
      </c>
      <c r="K309" s="1"/>
    </row>
    <row r="310" spans="1:11" ht="20.25" customHeight="1" x14ac:dyDescent="0.3">
      <c r="A310" s="1">
        <v>308</v>
      </c>
      <c r="B310" s="10">
        <v>46331</v>
      </c>
      <c r="C310" s="1" t="s">
        <v>89</v>
      </c>
      <c r="D310" s="1" t="s">
        <v>88</v>
      </c>
      <c r="E310" s="1">
        <v>3500</v>
      </c>
      <c r="F310" s="1"/>
      <c r="G310" s="1"/>
      <c r="H310" s="1"/>
      <c r="I310" s="1"/>
      <c r="J310" s="1">
        <f t="shared" si="4"/>
        <v>0</v>
      </c>
      <c r="K310" s="1"/>
    </row>
    <row r="311" spans="1:11" ht="20.25" customHeight="1" x14ac:dyDescent="0.3">
      <c r="A311" s="1">
        <v>309</v>
      </c>
      <c r="B311" s="10">
        <v>46332</v>
      </c>
      <c r="C311" s="1" t="s">
        <v>89</v>
      </c>
      <c r="D311" s="1" t="s">
        <v>88</v>
      </c>
      <c r="E311" s="1">
        <v>3500</v>
      </c>
      <c r="F311" s="1"/>
      <c r="G311" s="1"/>
      <c r="H311" s="1"/>
      <c r="I311" s="1"/>
      <c r="J311" s="1">
        <f t="shared" si="4"/>
        <v>0</v>
      </c>
      <c r="K311" s="1"/>
    </row>
    <row r="312" spans="1:11" ht="20.25" customHeight="1" x14ac:dyDescent="0.3">
      <c r="A312" s="1">
        <v>310</v>
      </c>
      <c r="B312" s="10">
        <v>46333</v>
      </c>
      <c r="C312" s="1" t="s">
        <v>89</v>
      </c>
      <c r="D312" s="1" t="s">
        <v>88</v>
      </c>
      <c r="E312" s="1">
        <v>3500</v>
      </c>
      <c r="F312" s="1"/>
      <c r="G312" s="1"/>
      <c r="H312" s="1"/>
      <c r="I312" s="1"/>
      <c r="J312" s="1">
        <f t="shared" si="4"/>
        <v>0</v>
      </c>
      <c r="K312" s="1"/>
    </row>
    <row r="313" spans="1:11" ht="20.25" customHeight="1" x14ac:dyDescent="0.3">
      <c r="A313" s="1">
        <v>311</v>
      </c>
      <c r="B313" s="10">
        <v>46334</v>
      </c>
      <c r="C313" s="1" t="s">
        <v>89</v>
      </c>
      <c r="D313" s="1" t="s">
        <v>88</v>
      </c>
      <c r="E313" s="1">
        <v>3500</v>
      </c>
      <c r="F313" s="1"/>
      <c r="G313" s="1"/>
      <c r="H313" s="1"/>
      <c r="I313" s="1"/>
      <c r="J313" s="1">
        <f t="shared" si="4"/>
        <v>0</v>
      </c>
      <c r="K313" s="1"/>
    </row>
    <row r="314" spans="1:11" ht="20.25" customHeight="1" x14ac:dyDescent="0.3">
      <c r="A314" s="1">
        <v>312</v>
      </c>
      <c r="B314" s="10">
        <v>46335</v>
      </c>
      <c r="C314" s="1" t="s">
        <v>89</v>
      </c>
      <c r="D314" s="1" t="s">
        <v>88</v>
      </c>
      <c r="E314" s="1">
        <v>3500</v>
      </c>
      <c r="F314" s="1"/>
      <c r="G314" s="1"/>
      <c r="H314" s="1"/>
      <c r="I314" s="1"/>
      <c r="J314" s="1">
        <f t="shared" si="4"/>
        <v>0</v>
      </c>
      <c r="K314" s="1"/>
    </row>
    <row r="315" spans="1:11" ht="20.25" customHeight="1" x14ac:dyDescent="0.3">
      <c r="A315" s="1">
        <v>313</v>
      </c>
      <c r="B315" s="10">
        <v>46336</v>
      </c>
      <c r="C315" s="1" t="s">
        <v>89</v>
      </c>
      <c r="D315" s="1" t="s">
        <v>88</v>
      </c>
      <c r="E315" s="1">
        <v>3500</v>
      </c>
      <c r="F315" s="1"/>
      <c r="G315" s="1"/>
      <c r="H315" s="1"/>
      <c r="I315" s="1"/>
      <c r="J315" s="1">
        <f t="shared" si="4"/>
        <v>0</v>
      </c>
      <c r="K315" s="1"/>
    </row>
    <row r="316" spans="1:11" ht="20.25" customHeight="1" x14ac:dyDescent="0.3">
      <c r="A316" s="1">
        <v>314</v>
      </c>
      <c r="B316" s="10">
        <v>46337</v>
      </c>
      <c r="C316" s="1" t="s">
        <v>89</v>
      </c>
      <c r="D316" s="1" t="s">
        <v>88</v>
      </c>
      <c r="E316" s="1">
        <v>3500</v>
      </c>
      <c r="F316" s="1"/>
      <c r="G316" s="1"/>
      <c r="H316" s="1"/>
      <c r="I316" s="1"/>
      <c r="J316" s="1">
        <f t="shared" si="4"/>
        <v>0</v>
      </c>
      <c r="K316" s="1"/>
    </row>
    <row r="317" spans="1:11" ht="20.25" customHeight="1" x14ac:dyDescent="0.3">
      <c r="A317" s="1">
        <v>315</v>
      </c>
      <c r="B317" s="10">
        <v>46338</v>
      </c>
      <c r="C317" s="1" t="s">
        <v>89</v>
      </c>
      <c r="D317" s="1" t="s">
        <v>88</v>
      </c>
      <c r="E317" s="1">
        <v>3500</v>
      </c>
      <c r="F317" s="1"/>
      <c r="G317" s="1"/>
      <c r="H317" s="1"/>
      <c r="I317" s="1"/>
      <c r="J317" s="1">
        <f t="shared" si="4"/>
        <v>0</v>
      </c>
      <c r="K317" s="1"/>
    </row>
    <row r="318" spans="1:11" ht="20.25" customHeight="1" x14ac:dyDescent="0.3">
      <c r="A318" s="1">
        <v>316</v>
      </c>
      <c r="B318" s="10">
        <v>46339</v>
      </c>
      <c r="C318" s="1" t="s">
        <v>89</v>
      </c>
      <c r="D318" s="1" t="s">
        <v>88</v>
      </c>
      <c r="E318" s="1">
        <v>3500</v>
      </c>
      <c r="F318" s="1"/>
      <c r="G318" s="1"/>
      <c r="H318" s="1"/>
      <c r="I318" s="1"/>
      <c r="J318" s="1">
        <f t="shared" si="4"/>
        <v>0</v>
      </c>
      <c r="K318" s="1"/>
    </row>
    <row r="319" spans="1:11" ht="20.25" customHeight="1" x14ac:dyDescent="0.3">
      <c r="A319" s="1">
        <v>317</v>
      </c>
      <c r="B319" s="10">
        <v>46340</v>
      </c>
      <c r="C319" s="1" t="s">
        <v>89</v>
      </c>
      <c r="D319" s="1" t="s">
        <v>88</v>
      </c>
      <c r="E319" s="1">
        <v>3500</v>
      </c>
      <c r="F319" s="1"/>
      <c r="G319" s="1"/>
      <c r="H319" s="1"/>
      <c r="I319" s="1"/>
      <c r="J319" s="1">
        <f t="shared" si="4"/>
        <v>0</v>
      </c>
      <c r="K319" s="1"/>
    </row>
    <row r="320" spans="1:11" ht="20.25" customHeight="1" x14ac:dyDescent="0.3">
      <c r="A320" s="1">
        <v>318</v>
      </c>
      <c r="B320" s="10">
        <v>46341</v>
      </c>
      <c r="C320" s="1" t="s">
        <v>89</v>
      </c>
      <c r="D320" s="1" t="s">
        <v>88</v>
      </c>
      <c r="E320" s="1">
        <v>3500</v>
      </c>
      <c r="F320" s="1"/>
      <c r="G320" s="1"/>
      <c r="H320" s="1"/>
      <c r="I320" s="1"/>
      <c r="J320" s="1">
        <f t="shared" si="4"/>
        <v>0</v>
      </c>
      <c r="K320" s="1"/>
    </row>
    <row r="321" spans="1:11" ht="20.25" customHeight="1" x14ac:dyDescent="0.3">
      <c r="A321" s="1">
        <v>319</v>
      </c>
      <c r="B321" s="10">
        <v>46342</v>
      </c>
      <c r="C321" s="1" t="s">
        <v>89</v>
      </c>
      <c r="D321" s="1" t="s">
        <v>88</v>
      </c>
      <c r="E321" s="1">
        <v>3500</v>
      </c>
      <c r="F321" s="1"/>
      <c r="G321" s="1"/>
      <c r="H321" s="1"/>
      <c r="I321" s="1"/>
      <c r="J321" s="1">
        <f t="shared" si="4"/>
        <v>0</v>
      </c>
      <c r="K321" s="1"/>
    </row>
    <row r="322" spans="1:11" ht="20.25" customHeight="1" x14ac:dyDescent="0.3">
      <c r="A322" s="1">
        <v>320</v>
      </c>
      <c r="B322" s="10">
        <v>46343</v>
      </c>
      <c r="C322" s="1" t="s">
        <v>89</v>
      </c>
      <c r="D322" s="1" t="s">
        <v>88</v>
      </c>
      <c r="E322" s="1">
        <v>3500</v>
      </c>
      <c r="F322" s="1"/>
      <c r="G322" s="1"/>
      <c r="H322" s="1"/>
      <c r="I322" s="1"/>
      <c r="J322" s="1">
        <f t="shared" si="4"/>
        <v>0</v>
      </c>
      <c r="K322" s="1"/>
    </row>
    <row r="323" spans="1:11" ht="20.25" customHeight="1" x14ac:dyDescent="0.3">
      <c r="A323" s="1">
        <v>321</v>
      </c>
      <c r="B323" s="10">
        <v>46344</v>
      </c>
      <c r="C323" s="1" t="s">
        <v>89</v>
      </c>
      <c r="D323" s="1" t="s">
        <v>88</v>
      </c>
      <c r="E323" s="1">
        <v>3500</v>
      </c>
      <c r="F323" s="1"/>
      <c r="G323" s="1"/>
      <c r="H323" s="1"/>
      <c r="I323" s="1"/>
      <c r="J323" s="1">
        <f t="shared" si="4"/>
        <v>0</v>
      </c>
      <c r="K323" s="1"/>
    </row>
    <row r="324" spans="1:11" ht="20.25" customHeight="1" x14ac:dyDescent="0.3">
      <c r="A324" s="1">
        <v>322</v>
      </c>
      <c r="B324" s="10">
        <v>46345</v>
      </c>
      <c r="C324" s="1" t="s">
        <v>89</v>
      </c>
      <c r="D324" s="1" t="s">
        <v>88</v>
      </c>
      <c r="E324" s="1">
        <v>3500</v>
      </c>
      <c r="F324" s="1"/>
      <c r="G324" s="1"/>
      <c r="H324" s="1"/>
      <c r="I324" s="1"/>
      <c r="J324" s="1">
        <f t="shared" ref="J324:J367" si="5">E324*F324-G324-H324+I324</f>
        <v>0</v>
      </c>
      <c r="K324" s="1"/>
    </row>
    <row r="325" spans="1:11" ht="20.25" customHeight="1" x14ac:dyDescent="0.3">
      <c r="A325" s="1">
        <v>323</v>
      </c>
      <c r="B325" s="10">
        <v>46346</v>
      </c>
      <c r="C325" s="1" t="s">
        <v>89</v>
      </c>
      <c r="D325" s="1" t="s">
        <v>88</v>
      </c>
      <c r="E325" s="1">
        <v>3500</v>
      </c>
      <c r="F325" s="1"/>
      <c r="G325" s="1"/>
      <c r="H325" s="1"/>
      <c r="I325" s="1"/>
      <c r="J325" s="1">
        <f t="shared" si="5"/>
        <v>0</v>
      </c>
      <c r="K325" s="1"/>
    </row>
    <row r="326" spans="1:11" ht="20.25" customHeight="1" x14ac:dyDescent="0.3">
      <c r="A326" s="1">
        <v>324</v>
      </c>
      <c r="B326" s="10">
        <v>46347</v>
      </c>
      <c r="C326" s="1" t="s">
        <v>89</v>
      </c>
      <c r="D326" s="1" t="s">
        <v>88</v>
      </c>
      <c r="E326" s="1">
        <v>3500</v>
      </c>
      <c r="F326" s="1"/>
      <c r="G326" s="1"/>
      <c r="H326" s="1"/>
      <c r="I326" s="1"/>
      <c r="J326" s="1">
        <f t="shared" si="5"/>
        <v>0</v>
      </c>
      <c r="K326" s="1"/>
    </row>
    <row r="327" spans="1:11" ht="20.25" customHeight="1" x14ac:dyDescent="0.3">
      <c r="A327" s="1">
        <v>325</v>
      </c>
      <c r="B327" s="10">
        <v>46348</v>
      </c>
      <c r="C327" s="1" t="s">
        <v>89</v>
      </c>
      <c r="D327" s="1" t="s">
        <v>88</v>
      </c>
      <c r="E327" s="1">
        <v>3500</v>
      </c>
      <c r="F327" s="1"/>
      <c r="G327" s="1"/>
      <c r="H327" s="1"/>
      <c r="I327" s="1"/>
      <c r="J327" s="1">
        <f t="shared" si="5"/>
        <v>0</v>
      </c>
      <c r="K327" s="1"/>
    </row>
    <row r="328" spans="1:11" ht="20.25" customHeight="1" x14ac:dyDescent="0.3">
      <c r="A328" s="1">
        <v>326</v>
      </c>
      <c r="B328" s="10">
        <v>46349</v>
      </c>
      <c r="C328" s="1" t="s">
        <v>89</v>
      </c>
      <c r="D328" s="1" t="s">
        <v>88</v>
      </c>
      <c r="E328" s="1">
        <v>3500</v>
      </c>
      <c r="F328" s="1"/>
      <c r="G328" s="1"/>
      <c r="H328" s="1"/>
      <c r="I328" s="1"/>
      <c r="J328" s="1">
        <f t="shared" si="5"/>
        <v>0</v>
      </c>
      <c r="K328" s="1"/>
    </row>
    <row r="329" spans="1:11" ht="20.25" customHeight="1" x14ac:dyDescent="0.3">
      <c r="A329" s="1">
        <v>327</v>
      </c>
      <c r="B329" s="10">
        <v>46350</v>
      </c>
      <c r="C329" s="1" t="s">
        <v>89</v>
      </c>
      <c r="D329" s="1" t="s">
        <v>88</v>
      </c>
      <c r="E329" s="1">
        <v>3500</v>
      </c>
      <c r="F329" s="1"/>
      <c r="G329" s="1"/>
      <c r="H329" s="1"/>
      <c r="I329" s="1"/>
      <c r="J329" s="1">
        <f t="shared" si="5"/>
        <v>0</v>
      </c>
      <c r="K329" s="1"/>
    </row>
    <row r="330" spans="1:11" ht="20.25" customHeight="1" x14ac:dyDescent="0.3">
      <c r="A330" s="1">
        <v>328</v>
      </c>
      <c r="B330" s="10">
        <v>46351</v>
      </c>
      <c r="C330" s="1" t="s">
        <v>89</v>
      </c>
      <c r="D330" s="1" t="s">
        <v>88</v>
      </c>
      <c r="E330" s="1">
        <v>3500</v>
      </c>
      <c r="F330" s="1"/>
      <c r="G330" s="1"/>
      <c r="H330" s="1"/>
      <c r="I330" s="1"/>
      <c r="J330" s="1">
        <f t="shared" si="5"/>
        <v>0</v>
      </c>
      <c r="K330" s="1"/>
    </row>
    <row r="331" spans="1:11" ht="20.25" customHeight="1" x14ac:dyDescent="0.3">
      <c r="A331" s="1">
        <v>329</v>
      </c>
      <c r="B331" s="10">
        <v>46352</v>
      </c>
      <c r="C331" s="1" t="s">
        <v>89</v>
      </c>
      <c r="D331" s="1" t="s">
        <v>88</v>
      </c>
      <c r="E331" s="1">
        <v>3500</v>
      </c>
      <c r="F331" s="1"/>
      <c r="G331" s="1"/>
      <c r="H331" s="1"/>
      <c r="I331" s="1"/>
      <c r="J331" s="1">
        <f t="shared" si="5"/>
        <v>0</v>
      </c>
      <c r="K331" s="1"/>
    </row>
    <row r="332" spans="1:11" ht="20.25" customHeight="1" x14ac:dyDescent="0.3">
      <c r="A332" s="1">
        <v>330</v>
      </c>
      <c r="B332" s="10">
        <v>46353</v>
      </c>
      <c r="C332" s="1" t="s">
        <v>89</v>
      </c>
      <c r="D332" s="1" t="s">
        <v>88</v>
      </c>
      <c r="E332" s="1">
        <v>3500</v>
      </c>
      <c r="F332" s="1"/>
      <c r="G332" s="1"/>
      <c r="H332" s="1"/>
      <c r="I332" s="1"/>
      <c r="J332" s="1">
        <f t="shared" si="5"/>
        <v>0</v>
      </c>
      <c r="K332" s="1"/>
    </row>
    <row r="333" spans="1:11" ht="20.25" customHeight="1" x14ac:dyDescent="0.3">
      <c r="A333" s="1">
        <v>331</v>
      </c>
      <c r="B333" s="10">
        <v>46354</v>
      </c>
      <c r="C333" s="1" t="s">
        <v>89</v>
      </c>
      <c r="D333" s="1" t="s">
        <v>88</v>
      </c>
      <c r="E333" s="1">
        <v>3500</v>
      </c>
      <c r="F333" s="1"/>
      <c r="G333" s="1"/>
      <c r="H333" s="1"/>
      <c r="I333" s="1"/>
      <c r="J333" s="1">
        <f t="shared" si="5"/>
        <v>0</v>
      </c>
      <c r="K333" s="1"/>
    </row>
    <row r="334" spans="1:11" ht="20.25" customHeight="1" x14ac:dyDescent="0.3">
      <c r="A334" s="1">
        <v>332</v>
      </c>
      <c r="B334" s="10">
        <v>46355</v>
      </c>
      <c r="C334" s="1" t="s">
        <v>89</v>
      </c>
      <c r="D334" s="1" t="s">
        <v>88</v>
      </c>
      <c r="E334" s="1">
        <v>3500</v>
      </c>
      <c r="F334" s="1"/>
      <c r="G334" s="1"/>
      <c r="H334" s="1"/>
      <c r="I334" s="1"/>
      <c r="J334" s="1">
        <f t="shared" si="5"/>
        <v>0</v>
      </c>
      <c r="K334" s="1"/>
    </row>
    <row r="335" spans="1:11" ht="20.25" customHeight="1" x14ac:dyDescent="0.3">
      <c r="A335" s="1">
        <v>333</v>
      </c>
      <c r="B335" s="10">
        <v>46356</v>
      </c>
      <c r="C335" s="1" t="s">
        <v>89</v>
      </c>
      <c r="D335" s="1" t="s">
        <v>88</v>
      </c>
      <c r="E335" s="1">
        <v>3500</v>
      </c>
      <c r="F335" s="1"/>
      <c r="G335" s="1"/>
      <c r="H335" s="1"/>
      <c r="I335" s="1"/>
      <c r="J335" s="1">
        <f t="shared" si="5"/>
        <v>0</v>
      </c>
      <c r="K335" s="1"/>
    </row>
    <row r="336" spans="1:11" ht="20.25" customHeight="1" x14ac:dyDescent="0.3">
      <c r="A336" s="1">
        <v>334</v>
      </c>
      <c r="B336" s="10">
        <v>46357</v>
      </c>
      <c r="C336" s="1" t="s">
        <v>89</v>
      </c>
      <c r="D336" s="1" t="s">
        <v>88</v>
      </c>
      <c r="E336" s="1">
        <v>3500</v>
      </c>
      <c r="F336" s="1"/>
      <c r="G336" s="1"/>
      <c r="H336" s="1"/>
      <c r="I336" s="1"/>
      <c r="J336" s="1">
        <f t="shared" si="5"/>
        <v>0</v>
      </c>
      <c r="K336" s="1"/>
    </row>
    <row r="337" spans="1:11" ht="20.25" customHeight="1" x14ac:dyDescent="0.3">
      <c r="A337" s="1">
        <v>335</v>
      </c>
      <c r="B337" s="10">
        <v>46358</v>
      </c>
      <c r="C337" s="1" t="s">
        <v>89</v>
      </c>
      <c r="D337" s="1" t="s">
        <v>88</v>
      </c>
      <c r="E337" s="1">
        <v>3500</v>
      </c>
      <c r="F337" s="1"/>
      <c r="G337" s="1"/>
      <c r="H337" s="1"/>
      <c r="I337" s="1"/>
      <c r="J337" s="1">
        <f t="shared" si="5"/>
        <v>0</v>
      </c>
      <c r="K337" s="1"/>
    </row>
    <row r="338" spans="1:11" ht="20.25" customHeight="1" x14ac:dyDescent="0.3">
      <c r="A338" s="1">
        <v>336</v>
      </c>
      <c r="B338" s="10">
        <v>46359</v>
      </c>
      <c r="C338" s="1" t="s">
        <v>89</v>
      </c>
      <c r="D338" s="1" t="s">
        <v>88</v>
      </c>
      <c r="E338" s="1">
        <v>3500</v>
      </c>
      <c r="F338" s="1"/>
      <c r="G338" s="1"/>
      <c r="H338" s="1"/>
      <c r="I338" s="1"/>
      <c r="J338" s="1">
        <f t="shared" si="5"/>
        <v>0</v>
      </c>
      <c r="K338" s="1"/>
    </row>
    <row r="339" spans="1:11" ht="20.25" customHeight="1" x14ac:dyDescent="0.3">
      <c r="A339" s="1">
        <v>337</v>
      </c>
      <c r="B339" s="10">
        <v>46360</v>
      </c>
      <c r="C339" s="1" t="s">
        <v>89</v>
      </c>
      <c r="D339" s="1" t="s">
        <v>88</v>
      </c>
      <c r="E339" s="1">
        <v>3500</v>
      </c>
      <c r="F339" s="1"/>
      <c r="G339" s="1"/>
      <c r="H339" s="1"/>
      <c r="I339" s="1"/>
      <c r="J339" s="1">
        <f t="shared" si="5"/>
        <v>0</v>
      </c>
      <c r="K339" s="1"/>
    </row>
    <row r="340" spans="1:11" ht="20.25" customHeight="1" x14ac:dyDescent="0.3">
      <c r="A340" s="1">
        <v>338</v>
      </c>
      <c r="B340" s="10">
        <v>46361</v>
      </c>
      <c r="C340" s="1" t="s">
        <v>89</v>
      </c>
      <c r="D340" s="1" t="s">
        <v>88</v>
      </c>
      <c r="E340" s="1">
        <v>3500</v>
      </c>
      <c r="F340" s="1"/>
      <c r="G340" s="1"/>
      <c r="H340" s="1"/>
      <c r="I340" s="1"/>
      <c r="J340" s="1">
        <f t="shared" si="5"/>
        <v>0</v>
      </c>
      <c r="K340" s="1"/>
    </row>
    <row r="341" spans="1:11" ht="20.25" customHeight="1" x14ac:dyDescent="0.3">
      <c r="A341" s="1">
        <v>339</v>
      </c>
      <c r="B341" s="10">
        <v>46362</v>
      </c>
      <c r="C341" s="1" t="s">
        <v>89</v>
      </c>
      <c r="D341" s="1" t="s">
        <v>88</v>
      </c>
      <c r="E341" s="1">
        <v>3500</v>
      </c>
      <c r="F341" s="1"/>
      <c r="G341" s="1"/>
      <c r="H341" s="1"/>
      <c r="I341" s="1"/>
      <c r="J341" s="1">
        <f t="shared" si="5"/>
        <v>0</v>
      </c>
      <c r="K341" s="1"/>
    </row>
    <row r="342" spans="1:11" ht="20.25" customHeight="1" x14ac:dyDescent="0.3">
      <c r="A342" s="1">
        <v>340</v>
      </c>
      <c r="B342" s="10">
        <v>46363</v>
      </c>
      <c r="C342" s="1" t="s">
        <v>89</v>
      </c>
      <c r="D342" s="1" t="s">
        <v>88</v>
      </c>
      <c r="E342" s="1">
        <v>3500</v>
      </c>
      <c r="F342" s="1"/>
      <c r="G342" s="1"/>
      <c r="H342" s="1"/>
      <c r="I342" s="1"/>
      <c r="J342" s="1">
        <f t="shared" si="5"/>
        <v>0</v>
      </c>
      <c r="K342" s="1"/>
    </row>
    <row r="343" spans="1:11" ht="20.25" customHeight="1" x14ac:dyDescent="0.3">
      <c r="A343" s="1">
        <v>341</v>
      </c>
      <c r="B343" s="10">
        <v>46364</v>
      </c>
      <c r="C343" s="1" t="s">
        <v>89</v>
      </c>
      <c r="D343" s="1" t="s">
        <v>88</v>
      </c>
      <c r="E343" s="1">
        <v>3500</v>
      </c>
      <c r="F343" s="1"/>
      <c r="G343" s="1"/>
      <c r="H343" s="1"/>
      <c r="I343" s="1"/>
      <c r="J343" s="1">
        <f t="shared" si="5"/>
        <v>0</v>
      </c>
      <c r="K343" s="1"/>
    </row>
    <row r="344" spans="1:11" ht="20.25" customHeight="1" x14ac:dyDescent="0.3">
      <c r="A344" s="1">
        <v>342</v>
      </c>
      <c r="B344" s="10">
        <v>46365</v>
      </c>
      <c r="C344" s="1" t="s">
        <v>89</v>
      </c>
      <c r="D344" s="1" t="s">
        <v>88</v>
      </c>
      <c r="E344" s="1">
        <v>3500</v>
      </c>
      <c r="F344" s="1"/>
      <c r="G344" s="1"/>
      <c r="H344" s="1"/>
      <c r="I344" s="1"/>
      <c r="J344" s="1">
        <f t="shared" si="5"/>
        <v>0</v>
      </c>
      <c r="K344" s="1"/>
    </row>
    <row r="345" spans="1:11" ht="20.25" customHeight="1" x14ac:dyDescent="0.3">
      <c r="A345" s="1">
        <v>343</v>
      </c>
      <c r="B345" s="10">
        <v>46366</v>
      </c>
      <c r="C345" s="1" t="s">
        <v>89</v>
      </c>
      <c r="D345" s="1" t="s">
        <v>88</v>
      </c>
      <c r="E345" s="1">
        <v>3500</v>
      </c>
      <c r="F345" s="1"/>
      <c r="G345" s="1"/>
      <c r="H345" s="1"/>
      <c r="I345" s="1"/>
      <c r="J345" s="1">
        <f t="shared" si="5"/>
        <v>0</v>
      </c>
      <c r="K345" s="1"/>
    </row>
    <row r="346" spans="1:11" ht="20.25" customHeight="1" x14ac:dyDescent="0.3">
      <c r="A346" s="1">
        <v>344</v>
      </c>
      <c r="B346" s="10">
        <v>46367</v>
      </c>
      <c r="C346" s="1" t="s">
        <v>89</v>
      </c>
      <c r="D346" s="1" t="s">
        <v>88</v>
      </c>
      <c r="E346" s="1">
        <v>3500</v>
      </c>
      <c r="F346" s="1"/>
      <c r="G346" s="1"/>
      <c r="H346" s="1"/>
      <c r="I346" s="1"/>
      <c r="J346" s="1">
        <f t="shared" si="5"/>
        <v>0</v>
      </c>
      <c r="K346" s="1"/>
    </row>
    <row r="347" spans="1:11" ht="20.25" customHeight="1" x14ac:dyDescent="0.3">
      <c r="A347" s="1">
        <v>345</v>
      </c>
      <c r="B347" s="10">
        <v>46368</v>
      </c>
      <c r="C347" s="1" t="s">
        <v>89</v>
      </c>
      <c r="D347" s="1" t="s">
        <v>88</v>
      </c>
      <c r="E347" s="1">
        <v>3500</v>
      </c>
      <c r="F347" s="1"/>
      <c r="G347" s="1"/>
      <c r="H347" s="1"/>
      <c r="I347" s="1"/>
      <c r="J347" s="1">
        <f t="shared" si="5"/>
        <v>0</v>
      </c>
      <c r="K347" s="1"/>
    </row>
    <row r="348" spans="1:11" ht="20.25" customHeight="1" x14ac:dyDescent="0.3">
      <c r="A348" s="1">
        <v>346</v>
      </c>
      <c r="B348" s="10">
        <v>46369</v>
      </c>
      <c r="C348" s="1" t="s">
        <v>89</v>
      </c>
      <c r="D348" s="1" t="s">
        <v>88</v>
      </c>
      <c r="E348" s="1">
        <v>3500</v>
      </c>
      <c r="F348" s="1"/>
      <c r="G348" s="1"/>
      <c r="H348" s="1"/>
      <c r="I348" s="1"/>
      <c r="J348" s="1">
        <f t="shared" si="5"/>
        <v>0</v>
      </c>
      <c r="K348" s="1"/>
    </row>
    <row r="349" spans="1:11" ht="20.25" customHeight="1" x14ac:dyDescent="0.3">
      <c r="A349" s="1">
        <v>347</v>
      </c>
      <c r="B349" s="10">
        <v>46370</v>
      </c>
      <c r="C349" s="1" t="s">
        <v>89</v>
      </c>
      <c r="D349" s="1" t="s">
        <v>88</v>
      </c>
      <c r="E349" s="1">
        <v>3500</v>
      </c>
      <c r="F349" s="1"/>
      <c r="G349" s="1"/>
      <c r="H349" s="1"/>
      <c r="I349" s="1"/>
      <c r="J349" s="1">
        <f t="shared" si="5"/>
        <v>0</v>
      </c>
      <c r="K349" s="1"/>
    </row>
    <row r="350" spans="1:11" ht="20.25" customHeight="1" x14ac:dyDescent="0.3">
      <c r="A350" s="1">
        <v>348</v>
      </c>
      <c r="B350" s="10">
        <v>46371</v>
      </c>
      <c r="C350" s="1" t="s">
        <v>89</v>
      </c>
      <c r="D350" s="1" t="s">
        <v>88</v>
      </c>
      <c r="E350" s="1">
        <v>3500</v>
      </c>
      <c r="F350" s="1"/>
      <c r="G350" s="1"/>
      <c r="H350" s="1"/>
      <c r="I350" s="1"/>
      <c r="J350" s="1">
        <f t="shared" si="5"/>
        <v>0</v>
      </c>
      <c r="K350" s="1"/>
    </row>
    <row r="351" spans="1:11" ht="20.25" customHeight="1" x14ac:dyDescent="0.3">
      <c r="A351" s="1">
        <v>349</v>
      </c>
      <c r="B351" s="10">
        <v>46372</v>
      </c>
      <c r="C351" s="1" t="s">
        <v>89</v>
      </c>
      <c r="D351" s="1" t="s">
        <v>88</v>
      </c>
      <c r="E351" s="1">
        <v>3500</v>
      </c>
      <c r="F351" s="1"/>
      <c r="G351" s="1"/>
      <c r="H351" s="1"/>
      <c r="I351" s="1"/>
      <c r="J351" s="1">
        <f t="shared" si="5"/>
        <v>0</v>
      </c>
      <c r="K351" s="1"/>
    </row>
    <row r="352" spans="1:11" ht="20.25" customHeight="1" x14ac:dyDescent="0.3">
      <c r="A352" s="1">
        <v>350</v>
      </c>
      <c r="B352" s="10">
        <v>46373</v>
      </c>
      <c r="C352" s="1" t="s">
        <v>89</v>
      </c>
      <c r="D352" s="1" t="s">
        <v>88</v>
      </c>
      <c r="E352" s="1">
        <v>3500</v>
      </c>
      <c r="F352" s="1"/>
      <c r="G352" s="1"/>
      <c r="H352" s="1"/>
      <c r="I352" s="1"/>
      <c r="J352" s="1">
        <f t="shared" si="5"/>
        <v>0</v>
      </c>
      <c r="K352" s="1"/>
    </row>
    <row r="353" spans="1:11" ht="20.25" customHeight="1" x14ac:dyDescent="0.3">
      <c r="A353" s="1">
        <v>351</v>
      </c>
      <c r="B353" s="10">
        <v>46374</v>
      </c>
      <c r="C353" s="1" t="s">
        <v>89</v>
      </c>
      <c r="D353" s="1" t="s">
        <v>88</v>
      </c>
      <c r="E353" s="1">
        <v>3500</v>
      </c>
      <c r="F353" s="1"/>
      <c r="G353" s="1"/>
      <c r="H353" s="1"/>
      <c r="I353" s="1"/>
      <c r="J353" s="1">
        <f t="shared" si="5"/>
        <v>0</v>
      </c>
      <c r="K353" s="1"/>
    </row>
    <row r="354" spans="1:11" ht="20.25" customHeight="1" x14ac:dyDescent="0.3">
      <c r="A354" s="1">
        <v>352</v>
      </c>
      <c r="B354" s="10">
        <v>46375</v>
      </c>
      <c r="C354" s="1" t="s">
        <v>89</v>
      </c>
      <c r="D354" s="1" t="s">
        <v>88</v>
      </c>
      <c r="E354" s="1">
        <v>3500</v>
      </c>
      <c r="F354" s="1"/>
      <c r="G354" s="1"/>
      <c r="H354" s="1"/>
      <c r="I354" s="1"/>
      <c r="J354" s="1">
        <f t="shared" si="5"/>
        <v>0</v>
      </c>
      <c r="K354" s="1"/>
    </row>
    <row r="355" spans="1:11" ht="20.25" customHeight="1" x14ac:dyDescent="0.3">
      <c r="A355" s="1">
        <v>353</v>
      </c>
      <c r="B355" s="10">
        <v>46376</v>
      </c>
      <c r="C355" s="1" t="s">
        <v>89</v>
      </c>
      <c r="D355" s="1" t="s">
        <v>88</v>
      </c>
      <c r="E355" s="1">
        <v>3500</v>
      </c>
      <c r="F355" s="1"/>
      <c r="G355" s="1"/>
      <c r="H355" s="1"/>
      <c r="I355" s="1"/>
      <c r="J355" s="1">
        <f t="shared" si="5"/>
        <v>0</v>
      </c>
      <c r="K355" s="1"/>
    </row>
    <row r="356" spans="1:11" ht="20.25" customHeight="1" x14ac:dyDescent="0.3">
      <c r="A356" s="1">
        <v>354</v>
      </c>
      <c r="B356" s="10">
        <v>46377</v>
      </c>
      <c r="C356" s="1" t="s">
        <v>89</v>
      </c>
      <c r="D356" s="1" t="s">
        <v>88</v>
      </c>
      <c r="E356" s="1">
        <v>3500</v>
      </c>
      <c r="F356" s="1"/>
      <c r="G356" s="1"/>
      <c r="H356" s="1"/>
      <c r="I356" s="1"/>
      <c r="J356" s="1">
        <f t="shared" si="5"/>
        <v>0</v>
      </c>
      <c r="K356" s="1"/>
    </row>
    <row r="357" spans="1:11" ht="20.25" customHeight="1" x14ac:dyDescent="0.3">
      <c r="A357" s="1">
        <v>355</v>
      </c>
      <c r="B357" s="10">
        <v>46378</v>
      </c>
      <c r="C357" s="1" t="s">
        <v>89</v>
      </c>
      <c r="D357" s="1" t="s">
        <v>88</v>
      </c>
      <c r="E357" s="1">
        <v>3500</v>
      </c>
      <c r="F357" s="1"/>
      <c r="G357" s="1"/>
      <c r="H357" s="1"/>
      <c r="I357" s="1"/>
      <c r="J357" s="1">
        <f t="shared" si="5"/>
        <v>0</v>
      </c>
      <c r="K357" s="1"/>
    </row>
    <row r="358" spans="1:11" ht="20.25" customHeight="1" x14ac:dyDescent="0.3">
      <c r="A358" s="1">
        <v>356</v>
      </c>
      <c r="B358" s="10">
        <v>46379</v>
      </c>
      <c r="C358" s="1" t="s">
        <v>89</v>
      </c>
      <c r="D358" s="1" t="s">
        <v>88</v>
      </c>
      <c r="E358" s="1">
        <v>3500</v>
      </c>
      <c r="F358" s="1"/>
      <c r="G358" s="1"/>
      <c r="H358" s="1"/>
      <c r="I358" s="1"/>
      <c r="J358" s="1">
        <f t="shared" si="5"/>
        <v>0</v>
      </c>
      <c r="K358" s="1"/>
    </row>
    <row r="359" spans="1:11" ht="20.25" customHeight="1" x14ac:dyDescent="0.3">
      <c r="A359" s="1">
        <v>357</v>
      </c>
      <c r="B359" s="10">
        <v>46380</v>
      </c>
      <c r="C359" s="1" t="s">
        <v>89</v>
      </c>
      <c r="D359" s="1" t="s">
        <v>88</v>
      </c>
      <c r="E359" s="1">
        <v>3500</v>
      </c>
      <c r="F359" s="1"/>
      <c r="G359" s="1"/>
      <c r="H359" s="1"/>
      <c r="I359" s="1"/>
      <c r="J359" s="1">
        <f t="shared" si="5"/>
        <v>0</v>
      </c>
      <c r="K359" s="1"/>
    </row>
    <row r="360" spans="1:11" ht="20.25" customHeight="1" x14ac:dyDescent="0.3">
      <c r="A360" s="1">
        <v>358</v>
      </c>
      <c r="B360" s="10">
        <v>46381</v>
      </c>
      <c r="C360" s="1" t="s">
        <v>89</v>
      </c>
      <c r="D360" s="1" t="s">
        <v>88</v>
      </c>
      <c r="E360" s="1">
        <v>3500</v>
      </c>
      <c r="F360" s="1"/>
      <c r="G360" s="1"/>
      <c r="H360" s="1"/>
      <c r="I360" s="1"/>
      <c r="J360" s="1">
        <f t="shared" si="5"/>
        <v>0</v>
      </c>
      <c r="K360" s="1"/>
    </row>
    <row r="361" spans="1:11" ht="20.25" customHeight="1" x14ac:dyDescent="0.3">
      <c r="A361" s="1">
        <v>359</v>
      </c>
      <c r="B361" s="10">
        <v>46382</v>
      </c>
      <c r="C361" s="1" t="s">
        <v>89</v>
      </c>
      <c r="D361" s="1" t="s">
        <v>88</v>
      </c>
      <c r="E361" s="1">
        <v>3500</v>
      </c>
      <c r="F361" s="1"/>
      <c r="G361" s="1"/>
      <c r="H361" s="1"/>
      <c r="I361" s="1"/>
      <c r="J361" s="1">
        <f t="shared" si="5"/>
        <v>0</v>
      </c>
      <c r="K361" s="1"/>
    </row>
    <row r="362" spans="1:11" ht="20.25" customHeight="1" x14ac:dyDescent="0.3">
      <c r="A362" s="1">
        <v>360</v>
      </c>
      <c r="B362" s="10">
        <v>46383</v>
      </c>
      <c r="C362" s="1" t="s">
        <v>89</v>
      </c>
      <c r="D362" s="1" t="s">
        <v>88</v>
      </c>
      <c r="E362" s="1">
        <v>3500</v>
      </c>
      <c r="F362" s="1"/>
      <c r="G362" s="1"/>
      <c r="H362" s="1"/>
      <c r="I362" s="1"/>
      <c r="J362" s="1">
        <f t="shared" si="5"/>
        <v>0</v>
      </c>
      <c r="K362" s="1"/>
    </row>
    <row r="363" spans="1:11" ht="20.25" customHeight="1" x14ac:dyDescent="0.3">
      <c r="A363" s="1">
        <v>361</v>
      </c>
      <c r="B363" s="10">
        <v>46384</v>
      </c>
      <c r="C363" s="1" t="s">
        <v>89</v>
      </c>
      <c r="D363" s="1" t="s">
        <v>88</v>
      </c>
      <c r="E363" s="1">
        <v>3500</v>
      </c>
      <c r="F363" s="1"/>
      <c r="G363" s="1"/>
      <c r="H363" s="1"/>
      <c r="I363" s="1"/>
      <c r="J363" s="1">
        <f t="shared" si="5"/>
        <v>0</v>
      </c>
      <c r="K363" s="1"/>
    </row>
    <row r="364" spans="1:11" ht="20.25" customHeight="1" x14ac:dyDescent="0.3">
      <c r="A364" s="1">
        <v>362</v>
      </c>
      <c r="B364" s="10">
        <v>46385</v>
      </c>
      <c r="C364" s="1" t="s">
        <v>89</v>
      </c>
      <c r="D364" s="1" t="s">
        <v>88</v>
      </c>
      <c r="E364" s="1">
        <v>3500</v>
      </c>
      <c r="F364" s="1"/>
      <c r="G364" s="1"/>
      <c r="H364" s="1"/>
      <c r="I364" s="1"/>
      <c r="J364" s="1">
        <f t="shared" si="5"/>
        <v>0</v>
      </c>
      <c r="K364" s="1"/>
    </row>
    <row r="365" spans="1:11" ht="20.25" customHeight="1" x14ac:dyDescent="0.3">
      <c r="A365" s="1">
        <v>363</v>
      </c>
      <c r="B365" s="10">
        <v>46386</v>
      </c>
      <c r="C365" s="1" t="s">
        <v>89</v>
      </c>
      <c r="D365" s="1" t="s">
        <v>88</v>
      </c>
      <c r="E365" s="1">
        <v>3500</v>
      </c>
      <c r="F365" s="1"/>
      <c r="G365" s="1"/>
      <c r="H365" s="1"/>
      <c r="I365" s="1"/>
      <c r="J365" s="1">
        <f t="shared" si="5"/>
        <v>0</v>
      </c>
      <c r="K365" s="1"/>
    </row>
    <row r="366" spans="1:11" ht="20.25" customHeight="1" x14ac:dyDescent="0.3">
      <c r="A366" s="1">
        <v>364</v>
      </c>
      <c r="B366" s="10">
        <v>46387</v>
      </c>
      <c r="C366" s="1" t="s">
        <v>89</v>
      </c>
      <c r="D366" s="1" t="s">
        <v>88</v>
      </c>
      <c r="E366" s="1">
        <v>3500</v>
      </c>
      <c r="F366" s="1"/>
      <c r="G366" s="1"/>
      <c r="H366" s="1"/>
      <c r="I366" s="1"/>
      <c r="J366" s="1">
        <f t="shared" si="5"/>
        <v>0</v>
      </c>
      <c r="K366" s="1"/>
    </row>
    <row r="367" spans="1:11" ht="20.25" customHeight="1" x14ac:dyDescent="0.3">
      <c r="A367" s="1">
        <v>365</v>
      </c>
      <c r="B367" s="10">
        <v>46388</v>
      </c>
      <c r="C367" s="1" t="s">
        <v>89</v>
      </c>
      <c r="D367" s="1" t="s">
        <v>88</v>
      </c>
      <c r="E367" s="1">
        <v>3500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26000000}"/>
  <mergeCells count="3">
    <mergeCell ref="A1:K1"/>
    <mergeCell ref="N4:O4"/>
    <mergeCell ref="M5:P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Worksheet____27"/>
  <dimension ref="A1:Q371"/>
  <sheetViews>
    <sheetView rightToLeft="1" workbookViewId="0">
      <selection activeCell="O20" sqref="O20"/>
    </sheetView>
  </sheetViews>
  <sheetFormatPr defaultRowHeight="19.5" customHeight="1" x14ac:dyDescent="0.3"/>
  <cols>
    <col min="1" max="1" width="4.1640625" customWidth="1"/>
    <col min="2" max="2" width="12.9140625" customWidth="1"/>
    <col min="3" max="3" width="12.5" customWidth="1"/>
    <col min="4"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3.25" customHeight="1" x14ac:dyDescent="0.3">
      <c r="A1" s="273" t="s">
        <v>91</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89</v>
      </c>
      <c r="D3" s="1" t="s">
        <v>88</v>
      </c>
      <c r="E3" s="1">
        <v>700</v>
      </c>
      <c r="F3" s="1">
        <v>1</v>
      </c>
      <c r="G3" s="1"/>
      <c r="H3" s="1"/>
      <c r="I3" s="1"/>
      <c r="J3" s="1">
        <f>E3*F3-G3-H3+I3</f>
        <v>700</v>
      </c>
      <c r="K3" s="1"/>
      <c r="M3" s="13"/>
      <c r="N3" s="13"/>
      <c r="O3" s="13"/>
      <c r="P3" s="13"/>
      <c r="Q3" s="13"/>
    </row>
    <row r="4" spans="1:17" ht="19.5" customHeight="1" x14ac:dyDescent="0.3">
      <c r="A4" s="1">
        <v>2</v>
      </c>
      <c r="B4" s="10">
        <v>46025</v>
      </c>
      <c r="C4" s="1" t="s">
        <v>89</v>
      </c>
      <c r="D4" s="1" t="s">
        <v>88</v>
      </c>
      <c r="E4" s="1">
        <v>700</v>
      </c>
      <c r="F4" s="1"/>
      <c r="G4" s="1"/>
      <c r="H4" s="1"/>
      <c r="I4" s="1"/>
      <c r="J4" s="1">
        <f t="shared" ref="J4:J67" si="0">E4*F4-G4-H4+I4</f>
        <v>0</v>
      </c>
      <c r="K4" s="1"/>
      <c r="M4" s="11"/>
      <c r="N4" s="276" t="s">
        <v>18</v>
      </c>
      <c r="O4" s="276"/>
      <c r="P4" s="11"/>
      <c r="Q4" s="11"/>
    </row>
    <row r="5" spans="1:17" ht="19.5" customHeight="1" x14ac:dyDescent="0.3">
      <c r="A5" s="1">
        <v>3</v>
      </c>
      <c r="B5" s="10">
        <v>46026</v>
      </c>
      <c r="C5" s="1" t="s">
        <v>89</v>
      </c>
      <c r="D5" s="1" t="s">
        <v>88</v>
      </c>
      <c r="E5" s="1">
        <v>700</v>
      </c>
      <c r="F5" s="1"/>
      <c r="G5" s="1"/>
      <c r="H5" s="1"/>
      <c r="I5" s="1"/>
      <c r="J5" s="1">
        <f t="shared" si="0"/>
        <v>0</v>
      </c>
      <c r="K5" s="1"/>
      <c r="M5" s="274" t="s">
        <v>17</v>
      </c>
      <c r="N5" s="274"/>
      <c r="O5" s="274"/>
      <c r="P5" s="274"/>
      <c r="Q5" s="12">
        <f>SUM(J2:J368)</f>
        <v>700</v>
      </c>
    </row>
    <row r="6" spans="1:17" ht="19.5" customHeight="1" x14ac:dyDescent="0.3">
      <c r="A6" s="1">
        <v>4</v>
      </c>
      <c r="B6" s="10">
        <v>46027</v>
      </c>
      <c r="C6" s="1" t="s">
        <v>89</v>
      </c>
      <c r="D6" s="1" t="s">
        <v>88</v>
      </c>
      <c r="E6" s="1">
        <v>700</v>
      </c>
      <c r="F6" s="1"/>
      <c r="G6" s="1"/>
      <c r="H6" s="1"/>
      <c r="I6" s="1"/>
      <c r="J6" s="1">
        <f t="shared" si="0"/>
        <v>0</v>
      </c>
      <c r="K6" s="1"/>
      <c r="M6" s="11"/>
      <c r="N6" s="11"/>
      <c r="O6" s="11"/>
      <c r="P6" s="11"/>
      <c r="Q6" s="11"/>
    </row>
    <row r="7" spans="1:17" ht="19.5" customHeight="1" x14ac:dyDescent="0.3">
      <c r="A7" s="1">
        <v>5</v>
      </c>
      <c r="B7" s="10">
        <v>46028</v>
      </c>
      <c r="C7" s="1" t="s">
        <v>89</v>
      </c>
      <c r="D7" s="1" t="s">
        <v>88</v>
      </c>
      <c r="E7" s="1">
        <v>700</v>
      </c>
      <c r="F7" s="1"/>
      <c r="G7" s="1"/>
      <c r="H7" s="1"/>
      <c r="I7" s="1"/>
      <c r="J7" s="1">
        <f t="shared" si="0"/>
        <v>0</v>
      </c>
      <c r="K7" s="1"/>
      <c r="M7" s="11"/>
      <c r="N7" s="11"/>
      <c r="O7" s="11"/>
      <c r="P7" s="11"/>
      <c r="Q7" s="11"/>
    </row>
    <row r="8" spans="1:17" ht="19.5" customHeight="1" x14ac:dyDescent="0.3">
      <c r="A8" s="1">
        <v>6</v>
      </c>
      <c r="B8" s="10">
        <v>46029</v>
      </c>
      <c r="C8" s="1" t="s">
        <v>89</v>
      </c>
      <c r="D8" s="1" t="s">
        <v>88</v>
      </c>
      <c r="E8" s="1">
        <v>700</v>
      </c>
      <c r="F8" s="1"/>
      <c r="G8" s="1"/>
      <c r="H8" s="1"/>
      <c r="I8" s="1"/>
      <c r="J8" s="1">
        <f t="shared" si="0"/>
        <v>0</v>
      </c>
      <c r="K8" s="1"/>
      <c r="M8" s="11"/>
      <c r="N8" s="11"/>
      <c r="O8" s="11"/>
      <c r="P8" s="11"/>
      <c r="Q8" s="11"/>
    </row>
    <row r="9" spans="1:17" ht="19.5" customHeight="1" x14ac:dyDescent="0.3">
      <c r="A9" s="1">
        <v>7</v>
      </c>
      <c r="B9" s="10">
        <v>46030</v>
      </c>
      <c r="C9" s="1" t="s">
        <v>89</v>
      </c>
      <c r="D9" s="1" t="s">
        <v>88</v>
      </c>
      <c r="E9" s="1">
        <v>700</v>
      </c>
      <c r="F9" s="1"/>
      <c r="G9" s="1"/>
      <c r="H9" s="1"/>
      <c r="I9" s="1"/>
      <c r="J9" s="1">
        <f t="shared" si="0"/>
        <v>0</v>
      </c>
      <c r="K9" s="1"/>
      <c r="M9" s="11"/>
      <c r="N9" s="11"/>
      <c r="O9" s="11"/>
      <c r="P9" s="11"/>
      <c r="Q9" s="11"/>
    </row>
    <row r="10" spans="1:17" ht="19.5" customHeight="1" x14ac:dyDescent="0.3">
      <c r="A10" s="1">
        <v>8</v>
      </c>
      <c r="B10" s="10">
        <v>46031</v>
      </c>
      <c r="C10" s="1" t="s">
        <v>89</v>
      </c>
      <c r="D10" s="1" t="s">
        <v>88</v>
      </c>
      <c r="E10" s="1">
        <v>700</v>
      </c>
      <c r="F10" s="1"/>
      <c r="G10" s="1"/>
      <c r="H10" s="1"/>
      <c r="I10" s="1"/>
      <c r="J10" s="1">
        <f t="shared" si="0"/>
        <v>0</v>
      </c>
      <c r="K10" s="1"/>
    </row>
    <row r="11" spans="1:17" ht="19.5" customHeight="1" x14ac:dyDescent="0.3">
      <c r="A11" s="1">
        <v>9</v>
      </c>
      <c r="B11" s="10">
        <v>46032</v>
      </c>
      <c r="C11" s="1" t="s">
        <v>89</v>
      </c>
      <c r="D11" s="1" t="s">
        <v>88</v>
      </c>
      <c r="E11" s="1">
        <v>700</v>
      </c>
      <c r="F11" s="1"/>
      <c r="G11" s="1"/>
      <c r="H11" s="1"/>
      <c r="I11" s="1"/>
      <c r="J11" s="1">
        <f t="shared" si="0"/>
        <v>0</v>
      </c>
      <c r="K11" s="1"/>
    </row>
    <row r="12" spans="1:17" ht="19.5" customHeight="1" x14ac:dyDescent="0.3">
      <c r="A12" s="1">
        <v>10</v>
      </c>
      <c r="B12" s="10">
        <v>46033</v>
      </c>
      <c r="C12" s="1" t="s">
        <v>89</v>
      </c>
      <c r="D12" s="1" t="s">
        <v>88</v>
      </c>
      <c r="E12" s="1">
        <v>700</v>
      </c>
      <c r="F12" s="1"/>
      <c r="G12" s="1"/>
      <c r="H12" s="1"/>
      <c r="I12" s="1"/>
      <c r="J12" s="1">
        <f t="shared" si="0"/>
        <v>0</v>
      </c>
      <c r="K12" s="1"/>
    </row>
    <row r="13" spans="1:17" ht="19.5" customHeight="1" x14ac:dyDescent="0.3">
      <c r="A13" s="1">
        <v>11</v>
      </c>
      <c r="B13" s="10">
        <v>46034</v>
      </c>
      <c r="C13" s="1" t="s">
        <v>89</v>
      </c>
      <c r="D13" s="1" t="s">
        <v>88</v>
      </c>
      <c r="E13" s="1">
        <v>700</v>
      </c>
      <c r="F13" s="1"/>
      <c r="G13" s="1"/>
      <c r="H13" s="1"/>
      <c r="I13" s="1"/>
      <c r="J13" s="1">
        <f t="shared" si="0"/>
        <v>0</v>
      </c>
      <c r="K13" s="1"/>
    </row>
    <row r="14" spans="1:17" ht="19.5" customHeight="1" x14ac:dyDescent="0.3">
      <c r="A14" s="1">
        <v>12</v>
      </c>
      <c r="B14" s="10">
        <v>46035</v>
      </c>
      <c r="C14" s="1" t="s">
        <v>89</v>
      </c>
      <c r="D14" s="1" t="s">
        <v>88</v>
      </c>
      <c r="E14" s="1">
        <v>700</v>
      </c>
      <c r="F14" s="1"/>
      <c r="G14" s="1"/>
      <c r="H14" s="1"/>
      <c r="I14" s="1"/>
      <c r="J14" s="1">
        <f t="shared" si="0"/>
        <v>0</v>
      </c>
      <c r="K14" s="1"/>
    </row>
    <row r="15" spans="1:17" ht="19.5" customHeight="1" x14ac:dyDescent="0.3">
      <c r="A15" s="1">
        <v>13</v>
      </c>
      <c r="B15" s="10">
        <v>46036</v>
      </c>
      <c r="C15" s="1" t="s">
        <v>89</v>
      </c>
      <c r="D15" s="1" t="s">
        <v>88</v>
      </c>
      <c r="E15" s="1">
        <v>700</v>
      </c>
      <c r="F15" s="1"/>
      <c r="G15" s="1"/>
      <c r="H15" s="1"/>
      <c r="I15" s="1"/>
      <c r="J15" s="1">
        <f t="shared" si="0"/>
        <v>0</v>
      </c>
      <c r="K15" s="1"/>
    </row>
    <row r="16" spans="1:17" ht="19.5" customHeight="1" x14ac:dyDescent="0.3">
      <c r="A16" s="1">
        <v>14</v>
      </c>
      <c r="B16" s="10">
        <v>46037</v>
      </c>
      <c r="C16" s="1" t="s">
        <v>89</v>
      </c>
      <c r="D16" s="1" t="s">
        <v>88</v>
      </c>
      <c r="E16" s="1">
        <v>700</v>
      </c>
      <c r="F16" s="1"/>
      <c r="G16" s="1"/>
      <c r="H16" s="1"/>
      <c r="I16" s="1"/>
      <c r="J16" s="1">
        <f t="shared" si="0"/>
        <v>0</v>
      </c>
      <c r="K16" s="1"/>
    </row>
    <row r="17" spans="1:11" ht="19.5" customHeight="1" x14ac:dyDescent="0.3">
      <c r="A17" s="1">
        <v>15</v>
      </c>
      <c r="B17" s="10">
        <v>46038</v>
      </c>
      <c r="C17" s="1" t="s">
        <v>89</v>
      </c>
      <c r="D17" s="1" t="s">
        <v>88</v>
      </c>
      <c r="E17" s="1">
        <v>700</v>
      </c>
      <c r="F17" s="1"/>
      <c r="G17" s="1"/>
      <c r="H17" s="1"/>
      <c r="I17" s="1"/>
      <c r="J17" s="1">
        <f t="shared" si="0"/>
        <v>0</v>
      </c>
      <c r="K17" s="1"/>
    </row>
    <row r="18" spans="1:11" ht="19.5" customHeight="1" x14ac:dyDescent="0.3">
      <c r="A18" s="1">
        <v>16</v>
      </c>
      <c r="B18" s="10">
        <v>46039</v>
      </c>
      <c r="C18" s="1" t="s">
        <v>89</v>
      </c>
      <c r="D18" s="1" t="s">
        <v>88</v>
      </c>
      <c r="E18" s="1">
        <v>700</v>
      </c>
      <c r="F18" s="1"/>
      <c r="G18" s="1"/>
      <c r="H18" s="1"/>
      <c r="I18" s="1"/>
      <c r="J18" s="1">
        <f t="shared" si="0"/>
        <v>0</v>
      </c>
      <c r="K18" s="1"/>
    </row>
    <row r="19" spans="1:11" ht="19.5" customHeight="1" x14ac:dyDescent="0.3">
      <c r="A19" s="1">
        <v>17</v>
      </c>
      <c r="B19" s="10">
        <v>46040</v>
      </c>
      <c r="C19" s="1" t="s">
        <v>89</v>
      </c>
      <c r="D19" s="1" t="s">
        <v>88</v>
      </c>
      <c r="E19" s="1">
        <v>700</v>
      </c>
      <c r="F19" s="1"/>
      <c r="G19" s="1"/>
      <c r="H19" s="1"/>
      <c r="I19" s="1"/>
      <c r="J19" s="1">
        <f t="shared" si="0"/>
        <v>0</v>
      </c>
      <c r="K19" s="1"/>
    </row>
    <row r="20" spans="1:11" ht="19.5" customHeight="1" x14ac:dyDescent="0.3">
      <c r="A20" s="1">
        <v>18</v>
      </c>
      <c r="B20" s="10">
        <v>46041</v>
      </c>
      <c r="C20" s="1" t="s">
        <v>89</v>
      </c>
      <c r="D20" s="1" t="s">
        <v>88</v>
      </c>
      <c r="E20" s="1">
        <v>700</v>
      </c>
      <c r="F20" s="1"/>
      <c r="G20" s="1"/>
      <c r="H20" s="1"/>
      <c r="I20" s="1"/>
      <c r="J20" s="1">
        <f t="shared" si="0"/>
        <v>0</v>
      </c>
      <c r="K20" s="1"/>
    </row>
    <row r="21" spans="1:11" ht="19.5" customHeight="1" x14ac:dyDescent="0.3">
      <c r="A21" s="1">
        <v>19</v>
      </c>
      <c r="B21" s="10">
        <v>46042</v>
      </c>
      <c r="C21" s="1" t="s">
        <v>89</v>
      </c>
      <c r="D21" s="1" t="s">
        <v>88</v>
      </c>
      <c r="E21" s="1">
        <v>700</v>
      </c>
      <c r="F21" s="1"/>
      <c r="G21" s="1"/>
      <c r="H21" s="1"/>
      <c r="I21" s="1"/>
      <c r="J21" s="1">
        <f t="shared" si="0"/>
        <v>0</v>
      </c>
      <c r="K21" s="1"/>
    </row>
    <row r="22" spans="1:11" ht="19.5" customHeight="1" x14ac:dyDescent="0.3">
      <c r="A22" s="1">
        <v>20</v>
      </c>
      <c r="B22" s="10">
        <v>46043</v>
      </c>
      <c r="C22" s="1" t="s">
        <v>89</v>
      </c>
      <c r="D22" s="1" t="s">
        <v>88</v>
      </c>
      <c r="E22" s="1">
        <v>700</v>
      </c>
      <c r="F22" s="1"/>
      <c r="G22" s="1"/>
      <c r="H22" s="1"/>
      <c r="I22" s="1"/>
      <c r="J22" s="1">
        <f t="shared" si="0"/>
        <v>0</v>
      </c>
      <c r="K22" s="1"/>
    </row>
    <row r="23" spans="1:11" ht="19.5" customHeight="1" x14ac:dyDescent="0.3">
      <c r="A23" s="1">
        <v>21</v>
      </c>
      <c r="B23" s="10">
        <v>46044</v>
      </c>
      <c r="C23" s="1" t="s">
        <v>89</v>
      </c>
      <c r="D23" s="1" t="s">
        <v>88</v>
      </c>
      <c r="E23" s="1">
        <v>700</v>
      </c>
      <c r="F23" s="1"/>
      <c r="G23" s="1"/>
      <c r="H23" s="1"/>
      <c r="I23" s="1"/>
      <c r="J23" s="1">
        <f t="shared" si="0"/>
        <v>0</v>
      </c>
      <c r="K23" s="1"/>
    </row>
    <row r="24" spans="1:11" ht="19.5" customHeight="1" x14ac:dyDescent="0.3">
      <c r="A24" s="1">
        <v>22</v>
      </c>
      <c r="B24" s="10">
        <v>46045</v>
      </c>
      <c r="C24" s="1" t="s">
        <v>89</v>
      </c>
      <c r="D24" s="1" t="s">
        <v>88</v>
      </c>
      <c r="E24" s="1">
        <v>700</v>
      </c>
      <c r="F24" s="1"/>
      <c r="G24" s="1"/>
      <c r="H24" s="1"/>
      <c r="I24" s="1"/>
      <c r="J24" s="1">
        <f t="shared" si="0"/>
        <v>0</v>
      </c>
      <c r="K24" s="1"/>
    </row>
    <row r="25" spans="1:11" ht="19.5" customHeight="1" x14ac:dyDescent="0.3">
      <c r="A25" s="1">
        <v>23</v>
      </c>
      <c r="B25" s="10">
        <v>46046</v>
      </c>
      <c r="C25" s="1" t="s">
        <v>89</v>
      </c>
      <c r="D25" s="1" t="s">
        <v>88</v>
      </c>
      <c r="E25" s="1">
        <v>700</v>
      </c>
      <c r="F25" s="1"/>
      <c r="G25" s="1"/>
      <c r="H25" s="1"/>
      <c r="I25" s="1"/>
      <c r="J25" s="1">
        <f t="shared" si="0"/>
        <v>0</v>
      </c>
      <c r="K25" s="1"/>
    </row>
    <row r="26" spans="1:11" ht="19.5" customHeight="1" x14ac:dyDescent="0.3">
      <c r="A26" s="1">
        <v>24</v>
      </c>
      <c r="B26" s="10">
        <v>46047</v>
      </c>
      <c r="C26" s="1" t="s">
        <v>89</v>
      </c>
      <c r="D26" s="1" t="s">
        <v>88</v>
      </c>
      <c r="E26" s="1">
        <v>700</v>
      </c>
      <c r="F26" s="1"/>
      <c r="G26" s="1"/>
      <c r="H26" s="1"/>
      <c r="I26" s="1"/>
      <c r="J26" s="1">
        <f t="shared" si="0"/>
        <v>0</v>
      </c>
      <c r="K26" s="1"/>
    </row>
    <row r="27" spans="1:11" ht="19.5" customHeight="1" x14ac:dyDescent="0.3">
      <c r="A27" s="1">
        <v>25</v>
      </c>
      <c r="B27" s="10">
        <v>46048</v>
      </c>
      <c r="C27" s="1" t="s">
        <v>89</v>
      </c>
      <c r="D27" s="1" t="s">
        <v>88</v>
      </c>
      <c r="E27" s="1">
        <v>700</v>
      </c>
      <c r="F27" s="1"/>
      <c r="G27" s="1"/>
      <c r="H27" s="1"/>
      <c r="I27" s="1"/>
      <c r="J27" s="1">
        <f t="shared" si="0"/>
        <v>0</v>
      </c>
      <c r="K27" s="1"/>
    </row>
    <row r="28" spans="1:11" ht="19.5" customHeight="1" x14ac:dyDescent="0.3">
      <c r="A28" s="1">
        <v>26</v>
      </c>
      <c r="B28" s="10">
        <v>46049</v>
      </c>
      <c r="C28" s="1" t="s">
        <v>89</v>
      </c>
      <c r="D28" s="1" t="s">
        <v>88</v>
      </c>
      <c r="E28" s="1">
        <v>700</v>
      </c>
      <c r="F28" s="1"/>
      <c r="G28" s="1"/>
      <c r="H28" s="1"/>
      <c r="I28" s="1"/>
      <c r="J28" s="1">
        <f t="shared" si="0"/>
        <v>0</v>
      </c>
      <c r="K28" s="1"/>
    </row>
    <row r="29" spans="1:11" ht="19.5" customHeight="1" x14ac:dyDescent="0.3">
      <c r="A29" s="1">
        <v>27</v>
      </c>
      <c r="B29" s="10">
        <v>46050</v>
      </c>
      <c r="C29" s="1" t="s">
        <v>89</v>
      </c>
      <c r="D29" s="1" t="s">
        <v>88</v>
      </c>
      <c r="E29" s="1">
        <v>700</v>
      </c>
      <c r="F29" s="1"/>
      <c r="G29" s="1"/>
      <c r="H29" s="1"/>
      <c r="I29" s="1"/>
      <c r="J29" s="1">
        <f t="shared" si="0"/>
        <v>0</v>
      </c>
      <c r="K29" s="1"/>
    </row>
    <row r="30" spans="1:11" ht="19.5" customHeight="1" x14ac:dyDescent="0.3">
      <c r="A30" s="1">
        <v>28</v>
      </c>
      <c r="B30" s="10">
        <v>46051</v>
      </c>
      <c r="C30" s="1" t="s">
        <v>89</v>
      </c>
      <c r="D30" s="1" t="s">
        <v>88</v>
      </c>
      <c r="E30" s="1">
        <v>700</v>
      </c>
      <c r="F30" s="1"/>
      <c r="G30" s="1"/>
      <c r="H30" s="1"/>
      <c r="I30" s="1"/>
      <c r="J30" s="1">
        <f t="shared" si="0"/>
        <v>0</v>
      </c>
      <c r="K30" s="1"/>
    </row>
    <row r="31" spans="1:11" ht="19.5" customHeight="1" x14ac:dyDescent="0.3">
      <c r="A31" s="1">
        <v>29</v>
      </c>
      <c r="B31" s="10">
        <v>46052</v>
      </c>
      <c r="C31" s="1" t="s">
        <v>89</v>
      </c>
      <c r="D31" s="1" t="s">
        <v>88</v>
      </c>
      <c r="E31" s="1">
        <v>700</v>
      </c>
      <c r="F31" s="1"/>
      <c r="G31" s="1"/>
      <c r="H31" s="1"/>
      <c r="I31" s="1"/>
      <c r="J31" s="1">
        <f t="shared" si="0"/>
        <v>0</v>
      </c>
      <c r="K31" s="1"/>
    </row>
    <row r="32" spans="1:11" ht="19.5" customHeight="1" x14ac:dyDescent="0.3">
      <c r="A32" s="1">
        <v>30</v>
      </c>
      <c r="B32" s="10">
        <v>46053</v>
      </c>
      <c r="C32" s="1" t="s">
        <v>89</v>
      </c>
      <c r="D32" s="1" t="s">
        <v>88</v>
      </c>
      <c r="E32" s="1">
        <v>700</v>
      </c>
      <c r="F32" s="1"/>
      <c r="G32" s="1"/>
      <c r="H32" s="1"/>
      <c r="I32" s="1"/>
      <c r="J32" s="1">
        <f t="shared" si="0"/>
        <v>0</v>
      </c>
      <c r="K32" s="1"/>
    </row>
    <row r="33" spans="1:11" ht="19.5" customHeight="1" x14ac:dyDescent="0.3">
      <c r="A33" s="1">
        <v>31</v>
      </c>
      <c r="B33" s="10">
        <v>46054</v>
      </c>
      <c r="C33" s="1" t="s">
        <v>89</v>
      </c>
      <c r="D33" s="1" t="s">
        <v>88</v>
      </c>
      <c r="E33" s="1">
        <v>700</v>
      </c>
      <c r="F33" s="1"/>
      <c r="G33" s="1"/>
      <c r="H33" s="1"/>
      <c r="I33" s="1"/>
      <c r="J33" s="1">
        <f t="shared" si="0"/>
        <v>0</v>
      </c>
      <c r="K33" s="1"/>
    </row>
    <row r="34" spans="1:11" ht="19.5" customHeight="1" x14ac:dyDescent="0.3">
      <c r="A34" s="1">
        <v>32</v>
      </c>
      <c r="B34" s="10">
        <v>46055</v>
      </c>
      <c r="C34" s="1" t="s">
        <v>89</v>
      </c>
      <c r="D34" s="1" t="s">
        <v>88</v>
      </c>
      <c r="E34" s="1">
        <v>700</v>
      </c>
      <c r="F34" s="1"/>
      <c r="G34" s="1"/>
      <c r="H34" s="1"/>
      <c r="I34" s="1"/>
      <c r="J34" s="1">
        <f t="shared" si="0"/>
        <v>0</v>
      </c>
      <c r="K34" s="1"/>
    </row>
    <row r="35" spans="1:11" ht="19.5" customHeight="1" x14ac:dyDescent="0.3">
      <c r="A35" s="1">
        <v>33</v>
      </c>
      <c r="B35" s="10">
        <v>46056</v>
      </c>
      <c r="C35" s="1" t="s">
        <v>89</v>
      </c>
      <c r="D35" s="1" t="s">
        <v>88</v>
      </c>
      <c r="E35" s="1">
        <v>700</v>
      </c>
      <c r="F35" s="1"/>
      <c r="G35" s="1"/>
      <c r="H35" s="1"/>
      <c r="I35" s="1"/>
      <c r="J35" s="1">
        <f t="shared" si="0"/>
        <v>0</v>
      </c>
      <c r="K35" s="1"/>
    </row>
    <row r="36" spans="1:11" ht="19.5" customHeight="1" x14ac:dyDescent="0.3">
      <c r="A36" s="1">
        <v>34</v>
      </c>
      <c r="B36" s="10">
        <v>46057</v>
      </c>
      <c r="C36" s="1" t="s">
        <v>89</v>
      </c>
      <c r="D36" s="1" t="s">
        <v>88</v>
      </c>
      <c r="E36" s="1">
        <v>700</v>
      </c>
      <c r="F36" s="1"/>
      <c r="G36" s="1"/>
      <c r="H36" s="1"/>
      <c r="I36" s="1"/>
      <c r="J36" s="1">
        <f t="shared" si="0"/>
        <v>0</v>
      </c>
      <c r="K36" s="1"/>
    </row>
    <row r="37" spans="1:11" ht="19.5" customHeight="1" x14ac:dyDescent="0.3">
      <c r="A37" s="1">
        <v>35</v>
      </c>
      <c r="B37" s="10">
        <v>46058</v>
      </c>
      <c r="C37" s="1" t="s">
        <v>89</v>
      </c>
      <c r="D37" s="1" t="s">
        <v>88</v>
      </c>
      <c r="E37" s="1">
        <v>700</v>
      </c>
      <c r="F37" s="1"/>
      <c r="G37" s="1"/>
      <c r="H37" s="1"/>
      <c r="I37" s="1"/>
      <c r="J37" s="1">
        <f t="shared" si="0"/>
        <v>0</v>
      </c>
      <c r="K37" s="1"/>
    </row>
    <row r="38" spans="1:11" ht="19.5" customHeight="1" x14ac:dyDescent="0.3">
      <c r="A38" s="1">
        <v>36</v>
      </c>
      <c r="B38" s="10">
        <v>46059</v>
      </c>
      <c r="C38" s="1" t="s">
        <v>89</v>
      </c>
      <c r="D38" s="1" t="s">
        <v>88</v>
      </c>
      <c r="E38" s="1">
        <v>700</v>
      </c>
      <c r="F38" s="1"/>
      <c r="G38" s="1"/>
      <c r="H38" s="1"/>
      <c r="I38" s="1"/>
      <c r="J38" s="1">
        <f t="shared" si="0"/>
        <v>0</v>
      </c>
      <c r="K38" s="1"/>
    </row>
    <row r="39" spans="1:11" ht="19.5" customHeight="1" x14ac:dyDescent="0.3">
      <c r="A39" s="1">
        <v>37</v>
      </c>
      <c r="B39" s="10">
        <v>46060</v>
      </c>
      <c r="C39" s="1" t="s">
        <v>89</v>
      </c>
      <c r="D39" s="1" t="s">
        <v>88</v>
      </c>
      <c r="E39" s="1">
        <v>700</v>
      </c>
      <c r="F39" s="1"/>
      <c r="G39" s="1"/>
      <c r="H39" s="1"/>
      <c r="I39" s="1"/>
      <c r="J39" s="1">
        <f t="shared" si="0"/>
        <v>0</v>
      </c>
      <c r="K39" s="1"/>
    </row>
    <row r="40" spans="1:11" ht="19.5" customHeight="1" x14ac:dyDescent="0.3">
      <c r="A40" s="1">
        <v>38</v>
      </c>
      <c r="B40" s="10">
        <v>46061</v>
      </c>
      <c r="C40" s="1" t="s">
        <v>89</v>
      </c>
      <c r="D40" s="1" t="s">
        <v>88</v>
      </c>
      <c r="E40" s="1">
        <v>700</v>
      </c>
      <c r="F40" s="1"/>
      <c r="G40" s="1"/>
      <c r="H40" s="1"/>
      <c r="I40" s="1"/>
      <c r="J40" s="1">
        <f t="shared" si="0"/>
        <v>0</v>
      </c>
      <c r="K40" s="1"/>
    </row>
    <row r="41" spans="1:11" ht="19.5" customHeight="1" x14ac:dyDescent="0.3">
      <c r="A41" s="1">
        <v>39</v>
      </c>
      <c r="B41" s="10">
        <v>46062</v>
      </c>
      <c r="C41" s="1" t="s">
        <v>89</v>
      </c>
      <c r="D41" s="1" t="s">
        <v>88</v>
      </c>
      <c r="E41" s="1">
        <v>700</v>
      </c>
      <c r="F41" s="1"/>
      <c r="G41" s="1"/>
      <c r="H41" s="1"/>
      <c r="I41" s="1"/>
      <c r="J41" s="1">
        <f t="shared" si="0"/>
        <v>0</v>
      </c>
      <c r="K41" s="1"/>
    </row>
    <row r="42" spans="1:11" ht="19.5" customHeight="1" x14ac:dyDescent="0.3">
      <c r="A42" s="1">
        <v>40</v>
      </c>
      <c r="B42" s="10">
        <v>46063</v>
      </c>
      <c r="C42" s="1" t="s">
        <v>89</v>
      </c>
      <c r="D42" s="1" t="s">
        <v>88</v>
      </c>
      <c r="E42" s="1">
        <v>700</v>
      </c>
      <c r="F42" s="1"/>
      <c r="G42" s="1"/>
      <c r="H42" s="1"/>
      <c r="I42" s="1"/>
      <c r="J42" s="1">
        <f t="shared" si="0"/>
        <v>0</v>
      </c>
      <c r="K42" s="1"/>
    </row>
    <row r="43" spans="1:11" ht="19.5" customHeight="1" x14ac:dyDescent="0.3">
      <c r="A43" s="1">
        <v>41</v>
      </c>
      <c r="B43" s="10">
        <v>46064</v>
      </c>
      <c r="C43" s="1" t="s">
        <v>89</v>
      </c>
      <c r="D43" s="1" t="s">
        <v>88</v>
      </c>
      <c r="E43" s="1">
        <v>700</v>
      </c>
      <c r="F43" s="1"/>
      <c r="G43" s="1"/>
      <c r="H43" s="1"/>
      <c r="I43" s="1"/>
      <c r="J43" s="1">
        <f t="shared" si="0"/>
        <v>0</v>
      </c>
      <c r="K43" s="1"/>
    </row>
    <row r="44" spans="1:11" ht="19.5" customHeight="1" x14ac:dyDescent="0.3">
      <c r="A44" s="1">
        <v>42</v>
      </c>
      <c r="B44" s="10">
        <v>46065</v>
      </c>
      <c r="C44" s="1" t="s">
        <v>89</v>
      </c>
      <c r="D44" s="1" t="s">
        <v>88</v>
      </c>
      <c r="E44" s="1">
        <v>700</v>
      </c>
      <c r="F44" s="1"/>
      <c r="G44" s="1"/>
      <c r="H44" s="1"/>
      <c r="I44" s="1"/>
      <c r="J44" s="1">
        <f t="shared" si="0"/>
        <v>0</v>
      </c>
      <c r="K44" s="1"/>
    </row>
    <row r="45" spans="1:11" ht="19.5" customHeight="1" x14ac:dyDescent="0.3">
      <c r="A45" s="1">
        <v>43</v>
      </c>
      <c r="B45" s="10">
        <v>46066</v>
      </c>
      <c r="C45" s="1" t="s">
        <v>89</v>
      </c>
      <c r="D45" s="1" t="s">
        <v>88</v>
      </c>
      <c r="E45" s="1">
        <v>700</v>
      </c>
      <c r="F45" s="1"/>
      <c r="G45" s="1"/>
      <c r="H45" s="1"/>
      <c r="I45" s="1"/>
      <c r="J45" s="1">
        <f t="shared" si="0"/>
        <v>0</v>
      </c>
      <c r="K45" s="1"/>
    </row>
    <row r="46" spans="1:11" ht="19.5" customHeight="1" x14ac:dyDescent="0.3">
      <c r="A46" s="1">
        <v>44</v>
      </c>
      <c r="B46" s="10">
        <v>46067</v>
      </c>
      <c r="C46" s="1" t="s">
        <v>89</v>
      </c>
      <c r="D46" s="1" t="s">
        <v>88</v>
      </c>
      <c r="E46" s="1">
        <v>700</v>
      </c>
      <c r="F46" s="1"/>
      <c r="G46" s="1"/>
      <c r="H46" s="1"/>
      <c r="I46" s="1"/>
      <c r="J46" s="1">
        <f t="shared" si="0"/>
        <v>0</v>
      </c>
      <c r="K46" s="1"/>
    </row>
    <row r="47" spans="1:11" ht="19.5" customHeight="1" x14ac:dyDescent="0.3">
      <c r="A47" s="1">
        <v>45</v>
      </c>
      <c r="B47" s="10">
        <v>46068</v>
      </c>
      <c r="C47" s="1" t="s">
        <v>89</v>
      </c>
      <c r="D47" s="1" t="s">
        <v>88</v>
      </c>
      <c r="E47" s="1">
        <v>700</v>
      </c>
      <c r="F47" s="1"/>
      <c r="G47" s="1"/>
      <c r="H47" s="1"/>
      <c r="I47" s="1"/>
      <c r="J47" s="1">
        <f t="shared" si="0"/>
        <v>0</v>
      </c>
      <c r="K47" s="1"/>
    </row>
    <row r="48" spans="1:11" ht="19.5" customHeight="1" x14ac:dyDescent="0.3">
      <c r="A48" s="1">
        <v>46</v>
      </c>
      <c r="B48" s="10">
        <v>46069</v>
      </c>
      <c r="C48" s="1" t="s">
        <v>89</v>
      </c>
      <c r="D48" s="1" t="s">
        <v>88</v>
      </c>
      <c r="E48" s="1">
        <v>700</v>
      </c>
      <c r="F48" s="1"/>
      <c r="G48" s="1"/>
      <c r="H48" s="1"/>
      <c r="I48" s="1"/>
      <c r="J48" s="1">
        <f t="shared" si="0"/>
        <v>0</v>
      </c>
      <c r="K48" s="1"/>
    </row>
    <row r="49" spans="1:11" ht="19.5" customHeight="1" x14ac:dyDescent="0.3">
      <c r="A49" s="1">
        <v>47</v>
      </c>
      <c r="B49" s="10">
        <v>46070</v>
      </c>
      <c r="C49" s="1" t="s">
        <v>89</v>
      </c>
      <c r="D49" s="1" t="s">
        <v>88</v>
      </c>
      <c r="E49" s="1">
        <v>700</v>
      </c>
      <c r="F49" s="1"/>
      <c r="G49" s="1"/>
      <c r="H49" s="1"/>
      <c r="I49" s="1"/>
      <c r="J49" s="1">
        <f t="shared" si="0"/>
        <v>0</v>
      </c>
      <c r="K49" s="1"/>
    </row>
    <row r="50" spans="1:11" ht="19.5" customHeight="1" x14ac:dyDescent="0.3">
      <c r="A50" s="1">
        <v>48</v>
      </c>
      <c r="B50" s="10">
        <v>46071</v>
      </c>
      <c r="C50" s="1" t="s">
        <v>89</v>
      </c>
      <c r="D50" s="1" t="s">
        <v>88</v>
      </c>
      <c r="E50" s="1">
        <v>700</v>
      </c>
      <c r="F50" s="1"/>
      <c r="G50" s="1"/>
      <c r="H50" s="1"/>
      <c r="I50" s="1"/>
      <c r="J50" s="1">
        <f t="shared" si="0"/>
        <v>0</v>
      </c>
      <c r="K50" s="1"/>
    </row>
    <row r="51" spans="1:11" ht="19.5" customHeight="1" x14ac:dyDescent="0.3">
      <c r="A51" s="1">
        <v>49</v>
      </c>
      <c r="B51" s="10">
        <v>46072</v>
      </c>
      <c r="C51" s="1" t="s">
        <v>89</v>
      </c>
      <c r="D51" s="1" t="s">
        <v>88</v>
      </c>
      <c r="E51" s="1">
        <v>700</v>
      </c>
      <c r="F51" s="1"/>
      <c r="G51" s="1"/>
      <c r="H51" s="1"/>
      <c r="I51" s="1"/>
      <c r="J51" s="1">
        <f t="shared" si="0"/>
        <v>0</v>
      </c>
      <c r="K51" s="1"/>
    </row>
    <row r="52" spans="1:11" ht="19.5" customHeight="1" x14ac:dyDescent="0.3">
      <c r="A52" s="1">
        <v>50</v>
      </c>
      <c r="B52" s="10">
        <v>46073</v>
      </c>
      <c r="C52" s="1" t="s">
        <v>89</v>
      </c>
      <c r="D52" s="1" t="s">
        <v>88</v>
      </c>
      <c r="E52" s="1">
        <v>700</v>
      </c>
      <c r="F52" s="1"/>
      <c r="G52" s="1"/>
      <c r="H52" s="1"/>
      <c r="I52" s="1"/>
      <c r="J52" s="1">
        <f t="shared" si="0"/>
        <v>0</v>
      </c>
      <c r="K52" s="1"/>
    </row>
    <row r="53" spans="1:11" ht="19.5" customHeight="1" x14ac:dyDescent="0.3">
      <c r="A53" s="1">
        <v>51</v>
      </c>
      <c r="B53" s="10">
        <v>46074</v>
      </c>
      <c r="C53" s="1" t="s">
        <v>89</v>
      </c>
      <c r="D53" s="1" t="s">
        <v>88</v>
      </c>
      <c r="E53" s="1">
        <v>700</v>
      </c>
      <c r="F53" s="1"/>
      <c r="G53" s="1"/>
      <c r="H53" s="1"/>
      <c r="I53" s="1"/>
      <c r="J53" s="1">
        <f t="shared" si="0"/>
        <v>0</v>
      </c>
      <c r="K53" s="1"/>
    </row>
    <row r="54" spans="1:11" ht="19.5" customHeight="1" x14ac:dyDescent="0.3">
      <c r="A54" s="1">
        <v>52</v>
      </c>
      <c r="B54" s="10">
        <v>46075</v>
      </c>
      <c r="C54" s="1" t="s">
        <v>89</v>
      </c>
      <c r="D54" s="1" t="s">
        <v>88</v>
      </c>
      <c r="E54" s="1">
        <v>700</v>
      </c>
      <c r="F54" s="1"/>
      <c r="G54" s="1"/>
      <c r="H54" s="1"/>
      <c r="I54" s="1"/>
      <c r="J54" s="1">
        <f t="shared" si="0"/>
        <v>0</v>
      </c>
      <c r="K54" s="1"/>
    </row>
    <row r="55" spans="1:11" ht="19.5" customHeight="1" x14ac:dyDescent="0.3">
      <c r="A55" s="1">
        <v>53</v>
      </c>
      <c r="B55" s="10">
        <v>46076</v>
      </c>
      <c r="C55" s="1" t="s">
        <v>89</v>
      </c>
      <c r="D55" s="1" t="s">
        <v>88</v>
      </c>
      <c r="E55" s="1">
        <v>700</v>
      </c>
      <c r="F55" s="1"/>
      <c r="G55" s="1"/>
      <c r="H55" s="1"/>
      <c r="I55" s="1"/>
      <c r="J55" s="1">
        <f t="shared" si="0"/>
        <v>0</v>
      </c>
      <c r="K55" s="1"/>
    </row>
    <row r="56" spans="1:11" ht="19.5" customHeight="1" x14ac:dyDescent="0.3">
      <c r="A56" s="1">
        <v>54</v>
      </c>
      <c r="B56" s="10">
        <v>46077</v>
      </c>
      <c r="C56" s="1" t="s">
        <v>89</v>
      </c>
      <c r="D56" s="1" t="s">
        <v>88</v>
      </c>
      <c r="E56" s="1">
        <v>700</v>
      </c>
      <c r="F56" s="1"/>
      <c r="G56" s="1"/>
      <c r="H56" s="1"/>
      <c r="I56" s="1"/>
      <c r="J56" s="1">
        <f t="shared" si="0"/>
        <v>0</v>
      </c>
      <c r="K56" s="1"/>
    </row>
    <row r="57" spans="1:11" ht="19.5" customHeight="1" x14ac:dyDescent="0.3">
      <c r="A57" s="1">
        <v>55</v>
      </c>
      <c r="B57" s="10">
        <v>46078</v>
      </c>
      <c r="C57" s="1" t="s">
        <v>89</v>
      </c>
      <c r="D57" s="1" t="s">
        <v>88</v>
      </c>
      <c r="E57" s="1">
        <v>700</v>
      </c>
      <c r="F57" s="1"/>
      <c r="G57" s="1"/>
      <c r="H57" s="1"/>
      <c r="I57" s="1"/>
      <c r="J57" s="1">
        <f t="shared" si="0"/>
        <v>0</v>
      </c>
      <c r="K57" s="1"/>
    </row>
    <row r="58" spans="1:11" ht="19.5" customHeight="1" x14ac:dyDescent="0.3">
      <c r="A58" s="1">
        <v>56</v>
      </c>
      <c r="B58" s="10">
        <v>46079</v>
      </c>
      <c r="C58" s="1" t="s">
        <v>89</v>
      </c>
      <c r="D58" s="1" t="s">
        <v>88</v>
      </c>
      <c r="E58" s="1">
        <v>700</v>
      </c>
      <c r="F58" s="1"/>
      <c r="G58" s="1"/>
      <c r="H58" s="1"/>
      <c r="I58" s="1"/>
      <c r="J58" s="1">
        <f t="shared" si="0"/>
        <v>0</v>
      </c>
      <c r="K58" s="1"/>
    </row>
    <row r="59" spans="1:11" ht="19.5" customHeight="1" x14ac:dyDescent="0.3">
      <c r="A59" s="1">
        <v>57</v>
      </c>
      <c r="B59" s="10">
        <v>46080</v>
      </c>
      <c r="C59" s="1" t="s">
        <v>89</v>
      </c>
      <c r="D59" s="1" t="s">
        <v>88</v>
      </c>
      <c r="E59" s="1">
        <v>700</v>
      </c>
      <c r="F59" s="1"/>
      <c r="G59" s="1"/>
      <c r="H59" s="1"/>
      <c r="I59" s="1"/>
      <c r="J59" s="1">
        <f t="shared" si="0"/>
        <v>0</v>
      </c>
      <c r="K59" s="1"/>
    </row>
    <row r="60" spans="1:11" ht="19.5" customHeight="1" x14ac:dyDescent="0.3">
      <c r="A60" s="1">
        <v>58</v>
      </c>
      <c r="B60" s="10">
        <v>46081</v>
      </c>
      <c r="C60" s="1" t="s">
        <v>89</v>
      </c>
      <c r="D60" s="1" t="s">
        <v>88</v>
      </c>
      <c r="E60" s="1">
        <v>700</v>
      </c>
      <c r="F60" s="1"/>
      <c r="G60" s="1"/>
      <c r="H60" s="1"/>
      <c r="I60" s="1"/>
      <c r="J60" s="1">
        <f t="shared" si="0"/>
        <v>0</v>
      </c>
      <c r="K60" s="1"/>
    </row>
    <row r="61" spans="1:11" ht="19.5" customHeight="1" x14ac:dyDescent="0.3">
      <c r="A61" s="1">
        <v>59</v>
      </c>
      <c r="B61" s="10">
        <v>46082</v>
      </c>
      <c r="C61" s="1" t="s">
        <v>89</v>
      </c>
      <c r="D61" s="1" t="s">
        <v>88</v>
      </c>
      <c r="E61" s="1">
        <v>700</v>
      </c>
      <c r="F61" s="1"/>
      <c r="G61" s="1"/>
      <c r="H61" s="1"/>
      <c r="I61" s="1"/>
      <c r="J61" s="1">
        <f t="shared" si="0"/>
        <v>0</v>
      </c>
      <c r="K61" s="1"/>
    </row>
    <row r="62" spans="1:11" ht="19.5" customHeight="1" x14ac:dyDescent="0.3">
      <c r="A62" s="1">
        <v>60</v>
      </c>
      <c r="B62" s="10">
        <v>46083</v>
      </c>
      <c r="C62" s="1" t="s">
        <v>89</v>
      </c>
      <c r="D62" s="1" t="s">
        <v>88</v>
      </c>
      <c r="E62" s="1">
        <v>700</v>
      </c>
      <c r="F62" s="1"/>
      <c r="G62" s="1"/>
      <c r="H62" s="1"/>
      <c r="I62" s="1"/>
      <c r="J62" s="1">
        <f t="shared" si="0"/>
        <v>0</v>
      </c>
      <c r="K62" s="1"/>
    </row>
    <row r="63" spans="1:11" ht="19.5" customHeight="1" x14ac:dyDescent="0.3">
      <c r="A63" s="1">
        <v>61</v>
      </c>
      <c r="B63" s="10">
        <v>46084</v>
      </c>
      <c r="C63" s="1" t="s">
        <v>89</v>
      </c>
      <c r="D63" s="1" t="s">
        <v>88</v>
      </c>
      <c r="E63" s="1">
        <v>700</v>
      </c>
      <c r="F63" s="1"/>
      <c r="G63" s="1"/>
      <c r="H63" s="1"/>
      <c r="I63" s="1"/>
      <c r="J63" s="1">
        <f t="shared" si="0"/>
        <v>0</v>
      </c>
      <c r="K63" s="1"/>
    </row>
    <row r="64" spans="1:11" ht="19.5" customHeight="1" x14ac:dyDescent="0.3">
      <c r="A64" s="1">
        <v>62</v>
      </c>
      <c r="B64" s="10">
        <v>46085</v>
      </c>
      <c r="C64" s="1" t="s">
        <v>89</v>
      </c>
      <c r="D64" s="1" t="s">
        <v>88</v>
      </c>
      <c r="E64" s="1">
        <v>700</v>
      </c>
      <c r="F64" s="1"/>
      <c r="G64" s="1"/>
      <c r="H64" s="1"/>
      <c r="I64" s="1"/>
      <c r="J64" s="1">
        <f t="shared" si="0"/>
        <v>0</v>
      </c>
      <c r="K64" s="1"/>
    </row>
    <row r="65" spans="1:11" ht="19.5" customHeight="1" x14ac:dyDescent="0.3">
      <c r="A65" s="1">
        <v>63</v>
      </c>
      <c r="B65" s="10">
        <v>46086</v>
      </c>
      <c r="C65" s="1" t="s">
        <v>89</v>
      </c>
      <c r="D65" s="1" t="s">
        <v>88</v>
      </c>
      <c r="E65" s="1">
        <v>700</v>
      </c>
      <c r="F65" s="1"/>
      <c r="G65" s="1"/>
      <c r="H65" s="1"/>
      <c r="I65" s="1"/>
      <c r="J65" s="1">
        <f t="shared" si="0"/>
        <v>0</v>
      </c>
      <c r="K65" s="1"/>
    </row>
    <row r="66" spans="1:11" ht="19.5" customHeight="1" x14ac:dyDescent="0.3">
      <c r="A66" s="1">
        <v>64</v>
      </c>
      <c r="B66" s="10">
        <v>46087</v>
      </c>
      <c r="C66" s="1" t="s">
        <v>89</v>
      </c>
      <c r="D66" s="1" t="s">
        <v>88</v>
      </c>
      <c r="E66" s="1">
        <v>700</v>
      </c>
      <c r="F66" s="1"/>
      <c r="G66" s="1"/>
      <c r="H66" s="1"/>
      <c r="I66" s="1"/>
      <c r="J66" s="1">
        <f t="shared" si="0"/>
        <v>0</v>
      </c>
      <c r="K66" s="1"/>
    </row>
    <row r="67" spans="1:11" ht="19.5" customHeight="1" x14ac:dyDescent="0.3">
      <c r="A67" s="1">
        <v>65</v>
      </c>
      <c r="B67" s="10">
        <v>46088</v>
      </c>
      <c r="C67" s="1" t="s">
        <v>89</v>
      </c>
      <c r="D67" s="1" t="s">
        <v>88</v>
      </c>
      <c r="E67" s="1">
        <v>700</v>
      </c>
      <c r="F67" s="1"/>
      <c r="G67" s="1"/>
      <c r="H67" s="1"/>
      <c r="I67" s="1"/>
      <c r="J67" s="1">
        <f t="shared" si="0"/>
        <v>0</v>
      </c>
      <c r="K67" s="1"/>
    </row>
    <row r="68" spans="1:11" ht="19.5" customHeight="1" x14ac:dyDescent="0.3">
      <c r="A68" s="1">
        <v>66</v>
      </c>
      <c r="B68" s="10">
        <v>46089</v>
      </c>
      <c r="C68" s="1" t="s">
        <v>89</v>
      </c>
      <c r="D68" s="1" t="s">
        <v>88</v>
      </c>
      <c r="E68" s="1">
        <v>700</v>
      </c>
      <c r="F68" s="1"/>
      <c r="G68" s="1"/>
      <c r="H68" s="1"/>
      <c r="I68" s="1"/>
      <c r="J68" s="1">
        <f t="shared" ref="J68:J131" si="1">E68*F68-G68-H68+I68</f>
        <v>0</v>
      </c>
      <c r="K68" s="1"/>
    </row>
    <row r="69" spans="1:11" ht="19.5" customHeight="1" x14ac:dyDescent="0.3">
      <c r="A69" s="1">
        <v>67</v>
      </c>
      <c r="B69" s="10">
        <v>46090</v>
      </c>
      <c r="C69" s="1" t="s">
        <v>89</v>
      </c>
      <c r="D69" s="1" t="s">
        <v>88</v>
      </c>
      <c r="E69" s="1">
        <v>700</v>
      </c>
      <c r="F69" s="1"/>
      <c r="G69" s="1"/>
      <c r="H69" s="1"/>
      <c r="I69" s="1"/>
      <c r="J69" s="1">
        <f t="shared" si="1"/>
        <v>0</v>
      </c>
      <c r="K69" s="1"/>
    </row>
    <row r="70" spans="1:11" ht="19.5" customHeight="1" x14ac:dyDescent="0.3">
      <c r="A70" s="1">
        <v>68</v>
      </c>
      <c r="B70" s="10">
        <v>46091</v>
      </c>
      <c r="C70" s="1" t="s">
        <v>89</v>
      </c>
      <c r="D70" s="1" t="s">
        <v>88</v>
      </c>
      <c r="E70" s="1">
        <v>700</v>
      </c>
      <c r="F70" s="1"/>
      <c r="G70" s="1"/>
      <c r="H70" s="1"/>
      <c r="I70" s="1"/>
      <c r="J70" s="1">
        <f t="shared" si="1"/>
        <v>0</v>
      </c>
      <c r="K70" s="1"/>
    </row>
    <row r="71" spans="1:11" ht="19.5" customHeight="1" x14ac:dyDescent="0.3">
      <c r="A71" s="1">
        <v>69</v>
      </c>
      <c r="B71" s="10">
        <v>46092</v>
      </c>
      <c r="C71" s="1" t="s">
        <v>89</v>
      </c>
      <c r="D71" s="1" t="s">
        <v>88</v>
      </c>
      <c r="E71" s="1">
        <v>700</v>
      </c>
      <c r="F71" s="1"/>
      <c r="G71" s="1"/>
      <c r="H71" s="1"/>
      <c r="I71" s="1"/>
      <c r="J71" s="1">
        <f t="shared" si="1"/>
        <v>0</v>
      </c>
      <c r="K71" s="1"/>
    </row>
    <row r="72" spans="1:11" ht="19.5" customHeight="1" x14ac:dyDescent="0.3">
      <c r="A72" s="1">
        <v>70</v>
      </c>
      <c r="B72" s="10">
        <v>46093</v>
      </c>
      <c r="C72" s="1" t="s">
        <v>89</v>
      </c>
      <c r="D72" s="1" t="s">
        <v>88</v>
      </c>
      <c r="E72" s="1">
        <v>700</v>
      </c>
      <c r="F72" s="1"/>
      <c r="G72" s="1"/>
      <c r="H72" s="1"/>
      <c r="I72" s="1"/>
      <c r="J72" s="1">
        <f t="shared" si="1"/>
        <v>0</v>
      </c>
      <c r="K72" s="1"/>
    </row>
    <row r="73" spans="1:11" ht="19.5" customHeight="1" x14ac:dyDescent="0.3">
      <c r="A73" s="1">
        <v>71</v>
      </c>
      <c r="B73" s="10">
        <v>46094</v>
      </c>
      <c r="C73" s="1" t="s">
        <v>89</v>
      </c>
      <c r="D73" s="1" t="s">
        <v>88</v>
      </c>
      <c r="E73" s="1">
        <v>700</v>
      </c>
      <c r="F73" s="1"/>
      <c r="G73" s="1"/>
      <c r="H73" s="1"/>
      <c r="I73" s="1"/>
      <c r="J73" s="1">
        <f t="shared" si="1"/>
        <v>0</v>
      </c>
      <c r="K73" s="1"/>
    </row>
    <row r="74" spans="1:11" ht="19.5" customHeight="1" x14ac:dyDescent="0.3">
      <c r="A74" s="1">
        <v>72</v>
      </c>
      <c r="B74" s="10">
        <v>46095</v>
      </c>
      <c r="C74" s="1" t="s">
        <v>89</v>
      </c>
      <c r="D74" s="1" t="s">
        <v>88</v>
      </c>
      <c r="E74" s="1">
        <v>700</v>
      </c>
      <c r="F74" s="1"/>
      <c r="G74" s="1"/>
      <c r="H74" s="1"/>
      <c r="I74" s="1"/>
      <c r="J74" s="1">
        <f t="shared" si="1"/>
        <v>0</v>
      </c>
      <c r="K74" s="1"/>
    </row>
    <row r="75" spans="1:11" ht="19.5" customHeight="1" x14ac:dyDescent="0.3">
      <c r="A75" s="1">
        <v>73</v>
      </c>
      <c r="B75" s="10">
        <v>46096</v>
      </c>
      <c r="C75" s="1" t="s">
        <v>89</v>
      </c>
      <c r="D75" s="1" t="s">
        <v>88</v>
      </c>
      <c r="E75" s="1">
        <v>700</v>
      </c>
      <c r="F75" s="1"/>
      <c r="G75" s="1"/>
      <c r="H75" s="1"/>
      <c r="I75" s="1"/>
      <c r="J75" s="1">
        <f t="shared" si="1"/>
        <v>0</v>
      </c>
      <c r="K75" s="1"/>
    </row>
    <row r="76" spans="1:11" ht="19.5" customHeight="1" x14ac:dyDescent="0.3">
      <c r="A76" s="1">
        <v>74</v>
      </c>
      <c r="B76" s="10">
        <v>46097</v>
      </c>
      <c r="C76" s="1" t="s">
        <v>89</v>
      </c>
      <c r="D76" s="1" t="s">
        <v>88</v>
      </c>
      <c r="E76" s="1">
        <v>700</v>
      </c>
      <c r="F76" s="1"/>
      <c r="G76" s="1"/>
      <c r="H76" s="1"/>
      <c r="I76" s="1"/>
      <c r="J76" s="1">
        <f t="shared" si="1"/>
        <v>0</v>
      </c>
      <c r="K76" s="1"/>
    </row>
    <row r="77" spans="1:11" ht="19.5" customHeight="1" x14ac:dyDescent="0.3">
      <c r="A77" s="1">
        <v>75</v>
      </c>
      <c r="B77" s="10">
        <v>46098</v>
      </c>
      <c r="C77" s="1" t="s">
        <v>89</v>
      </c>
      <c r="D77" s="1" t="s">
        <v>88</v>
      </c>
      <c r="E77" s="1">
        <v>700</v>
      </c>
      <c r="F77" s="1"/>
      <c r="G77" s="1"/>
      <c r="H77" s="1"/>
      <c r="I77" s="1"/>
      <c r="J77" s="1">
        <f t="shared" si="1"/>
        <v>0</v>
      </c>
      <c r="K77" s="1"/>
    </row>
    <row r="78" spans="1:11" ht="19.5" customHeight="1" x14ac:dyDescent="0.3">
      <c r="A78" s="1">
        <v>76</v>
      </c>
      <c r="B78" s="10">
        <v>46099</v>
      </c>
      <c r="C78" s="1" t="s">
        <v>89</v>
      </c>
      <c r="D78" s="1" t="s">
        <v>88</v>
      </c>
      <c r="E78" s="1">
        <v>700</v>
      </c>
      <c r="F78" s="1"/>
      <c r="G78" s="1"/>
      <c r="H78" s="1"/>
      <c r="I78" s="1"/>
      <c r="J78" s="1">
        <f t="shared" si="1"/>
        <v>0</v>
      </c>
      <c r="K78" s="1"/>
    </row>
    <row r="79" spans="1:11" ht="19.5" customHeight="1" x14ac:dyDescent="0.3">
      <c r="A79" s="1">
        <v>77</v>
      </c>
      <c r="B79" s="10">
        <v>46100</v>
      </c>
      <c r="C79" s="1" t="s">
        <v>89</v>
      </c>
      <c r="D79" s="1" t="s">
        <v>88</v>
      </c>
      <c r="E79" s="1">
        <v>700</v>
      </c>
      <c r="F79" s="1"/>
      <c r="G79" s="1"/>
      <c r="H79" s="1"/>
      <c r="I79" s="1"/>
      <c r="J79" s="1">
        <f t="shared" si="1"/>
        <v>0</v>
      </c>
      <c r="K79" s="1"/>
    </row>
    <row r="80" spans="1:11" ht="19.5" customHeight="1" x14ac:dyDescent="0.3">
      <c r="A80" s="1">
        <v>78</v>
      </c>
      <c r="B80" s="10">
        <v>46101</v>
      </c>
      <c r="C80" s="1" t="s">
        <v>89</v>
      </c>
      <c r="D80" s="1" t="s">
        <v>88</v>
      </c>
      <c r="E80" s="1">
        <v>700</v>
      </c>
      <c r="F80" s="1"/>
      <c r="G80" s="1"/>
      <c r="H80" s="1"/>
      <c r="I80" s="1"/>
      <c r="J80" s="1">
        <f t="shared" si="1"/>
        <v>0</v>
      </c>
      <c r="K80" s="1"/>
    </row>
    <row r="81" spans="1:11" ht="19.5" customHeight="1" x14ac:dyDescent="0.3">
      <c r="A81" s="1">
        <v>79</v>
      </c>
      <c r="B81" s="10">
        <v>46102</v>
      </c>
      <c r="C81" s="1" t="s">
        <v>89</v>
      </c>
      <c r="D81" s="1" t="s">
        <v>88</v>
      </c>
      <c r="E81" s="1">
        <v>700</v>
      </c>
      <c r="F81" s="1"/>
      <c r="G81" s="1"/>
      <c r="H81" s="1"/>
      <c r="I81" s="1"/>
      <c r="J81" s="1">
        <f t="shared" si="1"/>
        <v>0</v>
      </c>
      <c r="K81" s="1"/>
    </row>
    <row r="82" spans="1:11" ht="19.5" customHeight="1" x14ac:dyDescent="0.3">
      <c r="A82" s="1">
        <v>80</v>
      </c>
      <c r="B82" s="10">
        <v>46103</v>
      </c>
      <c r="C82" s="1" t="s">
        <v>89</v>
      </c>
      <c r="D82" s="1" t="s">
        <v>88</v>
      </c>
      <c r="E82" s="1">
        <v>700</v>
      </c>
      <c r="F82" s="1"/>
      <c r="G82" s="1"/>
      <c r="H82" s="1"/>
      <c r="I82" s="1"/>
      <c r="J82" s="1">
        <f t="shared" si="1"/>
        <v>0</v>
      </c>
      <c r="K82" s="1"/>
    </row>
    <row r="83" spans="1:11" ht="19.5" customHeight="1" x14ac:dyDescent="0.3">
      <c r="A83" s="1">
        <v>81</v>
      </c>
      <c r="B83" s="10">
        <v>46104</v>
      </c>
      <c r="C83" s="1" t="s">
        <v>89</v>
      </c>
      <c r="D83" s="1" t="s">
        <v>88</v>
      </c>
      <c r="E83" s="1">
        <v>700</v>
      </c>
      <c r="F83" s="1"/>
      <c r="G83" s="1"/>
      <c r="H83" s="1"/>
      <c r="I83" s="1"/>
      <c r="J83" s="1">
        <f t="shared" si="1"/>
        <v>0</v>
      </c>
      <c r="K83" s="1"/>
    </row>
    <row r="84" spans="1:11" ht="19.5" customHeight="1" x14ac:dyDescent="0.3">
      <c r="A84" s="1">
        <v>82</v>
      </c>
      <c r="B84" s="10">
        <v>46105</v>
      </c>
      <c r="C84" s="1" t="s">
        <v>89</v>
      </c>
      <c r="D84" s="1" t="s">
        <v>88</v>
      </c>
      <c r="E84" s="1">
        <v>700</v>
      </c>
      <c r="F84" s="1"/>
      <c r="G84" s="1"/>
      <c r="H84" s="1"/>
      <c r="I84" s="1"/>
      <c r="J84" s="1">
        <f t="shared" si="1"/>
        <v>0</v>
      </c>
      <c r="K84" s="1"/>
    </row>
    <row r="85" spans="1:11" ht="19.5" customHeight="1" x14ac:dyDescent="0.3">
      <c r="A85" s="1">
        <v>83</v>
      </c>
      <c r="B85" s="10">
        <v>46106</v>
      </c>
      <c r="C85" s="1" t="s">
        <v>89</v>
      </c>
      <c r="D85" s="1" t="s">
        <v>88</v>
      </c>
      <c r="E85" s="1">
        <v>700</v>
      </c>
      <c r="F85" s="1"/>
      <c r="G85" s="1"/>
      <c r="H85" s="1"/>
      <c r="I85" s="1"/>
      <c r="J85" s="1">
        <f t="shared" si="1"/>
        <v>0</v>
      </c>
      <c r="K85" s="1"/>
    </row>
    <row r="86" spans="1:11" ht="19.5" customHeight="1" x14ac:dyDescent="0.3">
      <c r="A86" s="1">
        <v>84</v>
      </c>
      <c r="B86" s="10">
        <v>46107</v>
      </c>
      <c r="C86" s="1" t="s">
        <v>89</v>
      </c>
      <c r="D86" s="1" t="s">
        <v>88</v>
      </c>
      <c r="E86" s="1">
        <v>700</v>
      </c>
      <c r="F86" s="1"/>
      <c r="G86" s="1"/>
      <c r="H86" s="1"/>
      <c r="I86" s="1"/>
      <c r="J86" s="1">
        <f t="shared" si="1"/>
        <v>0</v>
      </c>
      <c r="K86" s="1"/>
    </row>
    <row r="87" spans="1:11" ht="19.5" customHeight="1" x14ac:dyDescent="0.3">
      <c r="A87" s="1">
        <v>85</v>
      </c>
      <c r="B87" s="10">
        <v>46108</v>
      </c>
      <c r="C87" s="1" t="s">
        <v>89</v>
      </c>
      <c r="D87" s="1" t="s">
        <v>88</v>
      </c>
      <c r="E87" s="1">
        <v>700</v>
      </c>
      <c r="F87" s="1"/>
      <c r="G87" s="1"/>
      <c r="H87" s="1"/>
      <c r="I87" s="1"/>
      <c r="J87" s="1">
        <f t="shared" si="1"/>
        <v>0</v>
      </c>
      <c r="K87" s="1"/>
    </row>
    <row r="88" spans="1:11" ht="19.5" customHeight="1" x14ac:dyDescent="0.3">
      <c r="A88" s="1">
        <v>86</v>
      </c>
      <c r="B88" s="10">
        <v>46109</v>
      </c>
      <c r="C88" s="1" t="s">
        <v>89</v>
      </c>
      <c r="D88" s="1" t="s">
        <v>88</v>
      </c>
      <c r="E88" s="1">
        <v>700</v>
      </c>
      <c r="F88" s="1"/>
      <c r="G88" s="1"/>
      <c r="H88" s="1"/>
      <c r="I88" s="1"/>
      <c r="J88" s="1">
        <f t="shared" si="1"/>
        <v>0</v>
      </c>
      <c r="K88" s="1"/>
    </row>
    <row r="89" spans="1:11" ht="19.5" customHeight="1" x14ac:dyDescent="0.3">
      <c r="A89" s="1">
        <v>87</v>
      </c>
      <c r="B89" s="10">
        <v>46110</v>
      </c>
      <c r="C89" s="1" t="s">
        <v>89</v>
      </c>
      <c r="D89" s="1" t="s">
        <v>88</v>
      </c>
      <c r="E89" s="1">
        <v>700</v>
      </c>
      <c r="F89" s="1"/>
      <c r="G89" s="1"/>
      <c r="H89" s="1"/>
      <c r="I89" s="1"/>
      <c r="J89" s="1">
        <f t="shared" si="1"/>
        <v>0</v>
      </c>
      <c r="K89" s="1"/>
    </row>
    <row r="90" spans="1:11" ht="19.5" customHeight="1" x14ac:dyDescent="0.3">
      <c r="A90" s="1">
        <v>88</v>
      </c>
      <c r="B90" s="10">
        <v>46111</v>
      </c>
      <c r="C90" s="1" t="s">
        <v>89</v>
      </c>
      <c r="D90" s="1" t="s">
        <v>88</v>
      </c>
      <c r="E90" s="1">
        <v>700</v>
      </c>
      <c r="F90" s="1"/>
      <c r="G90" s="1"/>
      <c r="H90" s="1"/>
      <c r="I90" s="1"/>
      <c r="J90" s="1">
        <f t="shared" si="1"/>
        <v>0</v>
      </c>
      <c r="K90" s="1"/>
    </row>
    <row r="91" spans="1:11" ht="19.5" customHeight="1" x14ac:dyDescent="0.3">
      <c r="A91" s="1">
        <v>89</v>
      </c>
      <c r="B91" s="10">
        <v>46112</v>
      </c>
      <c r="C91" s="1" t="s">
        <v>89</v>
      </c>
      <c r="D91" s="1" t="s">
        <v>88</v>
      </c>
      <c r="E91" s="1">
        <v>700</v>
      </c>
      <c r="F91" s="1"/>
      <c r="G91" s="1"/>
      <c r="H91" s="1"/>
      <c r="I91" s="1"/>
      <c r="J91" s="1">
        <f t="shared" si="1"/>
        <v>0</v>
      </c>
      <c r="K91" s="1"/>
    </row>
    <row r="92" spans="1:11" ht="19.5" customHeight="1" x14ac:dyDescent="0.3">
      <c r="A92" s="1">
        <v>90</v>
      </c>
      <c r="B92" s="10">
        <v>46113</v>
      </c>
      <c r="C92" s="1" t="s">
        <v>89</v>
      </c>
      <c r="D92" s="1" t="s">
        <v>88</v>
      </c>
      <c r="E92" s="1">
        <v>700</v>
      </c>
      <c r="F92" s="1"/>
      <c r="G92" s="1"/>
      <c r="H92" s="1"/>
      <c r="I92" s="1"/>
      <c r="J92" s="1">
        <f t="shared" si="1"/>
        <v>0</v>
      </c>
      <c r="K92" s="1"/>
    </row>
    <row r="93" spans="1:11" ht="19.5" customHeight="1" x14ac:dyDescent="0.3">
      <c r="A93" s="1">
        <v>91</v>
      </c>
      <c r="B93" s="10">
        <v>46114</v>
      </c>
      <c r="C93" s="1" t="s">
        <v>89</v>
      </c>
      <c r="D93" s="1" t="s">
        <v>88</v>
      </c>
      <c r="E93" s="1">
        <v>700</v>
      </c>
      <c r="F93" s="1"/>
      <c r="G93" s="1"/>
      <c r="H93" s="1"/>
      <c r="I93" s="1"/>
      <c r="J93" s="1">
        <f t="shared" si="1"/>
        <v>0</v>
      </c>
      <c r="K93" s="1"/>
    </row>
    <row r="94" spans="1:11" ht="19.5" customHeight="1" x14ac:dyDescent="0.3">
      <c r="A94" s="1">
        <v>92</v>
      </c>
      <c r="B94" s="10">
        <v>46115</v>
      </c>
      <c r="C94" s="1" t="s">
        <v>89</v>
      </c>
      <c r="D94" s="1" t="s">
        <v>88</v>
      </c>
      <c r="E94" s="1">
        <v>700</v>
      </c>
      <c r="F94" s="1"/>
      <c r="G94" s="1"/>
      <c r="H94" s="1"/>
      <c r="I94" s="1"/>
      <c r="J94" s="1">
        <f t="shared" si="1"/>
        <v>0</v>
      </c>
      <c r="K94" s="1"/>
    </row>
    <row r="95" spans="1:11" ht="19.5" customHeight="1" x14ac:dyDescent="0.3">
      <c r="A95" s="1">
        <v>93</v>
      </c>
      <c r="B95" s="10">
        <v>46116</v>
      </c>
      <c r="C95" s="1" t="s">
        <v>89</v>
      </c>
      <c r="D95" s="1" t="s">
        <v>88</v>
      </c>
      <c r="E95" s="1">
        <v>700</v>
      </c>
      <c r="F95" s="1"/>
      <c r="G95" s="1"/>
      <c r="H95" s="1"/>
      <c r="I95" s="1"/>
      <c r="J95" s="1">
        <f t="shared" si="1"/>
        <v>0</v>
      </c>
      <c r="K95" s="1"/>
    </row>
    <row r="96" spans="1:11" ht="19.5" customHeight="1" x14ac:dyDescent="0.3">
      <c r="A96" s="1">
        <v>94</v>
      </c>
      <c r="B96" s="10">
        <v>46117</v>
      </c>
      <c r="C96" s="1" t="s">
        <v>89</v>
      </c>
      <c r="D96" s="1" t="s">
        <v>88</v>
      </c>
      <c r="E96" s="1">
        <v>700</v>
      </c>
      <c r="F96" s="1"/>
      <c r="G96" s="1"/>
      <c r="H96" s="1"/>
      <c r="I96" s="1"/>
      <c r="J96" s="1">
        <f t="shared" si="1"/>
        <v>0</v>
      </c>
      <c r="K96" s="1"/>
    </row>
    <row r="97" spans="1:11" ht="19.5" customHeight="1" x14ac:dyDescent="0.3">
      <c r="A97" s="1">
        <v>95</v>
      </c>
      <c r="B97" s="10">
        <v>46118</v>
      </c>
      <c r="C97" s="1" t="s">
        <v>89</v>
      </c>
      <c r="D97" s="1" t="s">
        <v>88</v>
      </c>
      <c r="E97" s="1">
        <v>700</v>
      </c>
      <c r="F97" s="1"/>
      <c r="G97" s="1"/>
      <c r="H97" s="1"/>
      <c r="I97" s="1"/>
      <c r="J97" s="1">
        <f t="shared" si="1"/>
        <v>0</v>
      </c>
      <c r="K97" s="1"/>
    </row>
    <row r="98" spans="1:11" ht="19.5" customHeight="1" x14ac:dyDescent="0.3">
      <c r="A98" s="1">
        <v>96</v>
      </c>
      <c r="B98" s="10">
        <v>46119</v>
      </c>
      <c r="C98" s="1" t="s">
        <v>89</v>
      </c>
      <c r="D98" s="1" t="s">
        <v>88</v>
      </c>
      <c r="E98" s="1">
        <v>700</v>
      </c>
      <c r="F98" s="1"/>
      <c r="G98" s="1"/>
      <c r="H98" s="1"/>
      <c r="I98" s="1"/>
      <c r="J98" s="1">
        <f t="shared" si="1"/>
        <v>0</v>
      </c>
      <c r="K98" s="1"/>
    </row>
    <row r="99" spans="1:11" ht="19.5" customHeight="1" x14ac:dyDescent="0.3">
      <c r="A99" s="1">
        <v>97</v>
      </c>
      <c r="B99" s="10">
        <v>46120</v>
      </c>
      <c r="C99" s="1" t="s">
        <v>89</v>
      </c>
      <c r="D99" s="1" t="s">
        <v>88</v>
      </c>
      <c r="E99" s="1">
        <v>700</v>
      </c>
      <c r="F99" s="1"/>
      <c r="G99" s="1"/>
      <c r="H99" s="1"/>
      <c r="I99" s="1"/>
      <c r="J99" s="1">
        <f t="shared" si="1"/>
        <v>0</v>
      </c>
      <c r="K99" s="1"/>
    </row>
    <row r="100" spans="1:11" ht="19.5" customHeight="1" x14ac:dyDescent="0.3">
      <c r="A100" s="1">
        <v>98</v>
      </c>
      <c r="B100" s="10">
        <v>46121</v>
      </c>
      <c r="C100" s="1" t="s">
        <v>89</v>
      </c>
      <c r="D100" s="1" t="s">
        <v>88</v>
      </c>
      <c r="E100" s="1">
        <v>700</v>
      </c>
      <c r="F100" s="1"/>
      <c r="G100" s="1"/>
      <c r="H100" s="1"/>
      <c r="I100" s="1"/>
      <c r="J100" s="1">
        <f t="shared" si="1"/>
        <v>0</v>
      </c>
      <c r="K100" s="1"/>
    </row>
    <row r="101" spans="1:11" ht="19.5" customHeight="1" x14ac:dyDescent="0.3">
      <c r="A101" s="1">
        <v>99</v>
      </c>
      <c r="B101" s="10">
        <v>46122</v>
      </c>
      <c r="C101" s="1" t="s">
        <v>89</v>
      </c>
      <c r="D101" s="1" t="s">
        <v>88</v>
      </c>
      <c r="E101" s="1">
        <v>700</v>
      </c>
      <c r="F101" s="1"/>
      <c r="G101" s="1"/>
      <c r="H101" s="1"/>
      <c r="I101" s="1"/>
      <c r="J101" s="1">
        <f t="shared" si="1"/>
        <v>0</v>
      </c>
      <c r="K101" s="1"/>
    </row>
    <row r="102" spans="1:11" ht="19.5" customHeight="1" x14ac:dyDescent="0.3">
      <c r="A102" s="1">
        <v>100</v>
      </c>
      <c r="B102" s="10">
        <v>46123</v>
      </c>
      <c r="C102" s="1" t="s">
        <v>89</v>
      </c>
      <c r="D102" s="1" t="s">
        <v>88</v>
      </c>
      <c r="E102" s="1">
        <v>700</v>
      </c>
      <c r="F102" s="1"/>
      <c r="G102" s="1"/>
      <c r="H102" s="1"/>
      <c r="I102" s="1"/>
      <c r="J102" s="1">
        <f t="shared" si="1"/>
        <v>0</v>
      </c>
      <c r="K102" s="1"/>
    </row>
    <row r="103" spans="1:11" ht="19.5" customHeight="1" x14ac:dyDescent="0.3">
      <c r="A103" s="1">
        <v>101</v>
      </c>
      <c r="B103" s="10">
        <v>46124</v>
      </c>
      <c r="C103" s="1" t="s">
        <v>89</v>
      </c>
      <c r="D103" s="1" t="s">
        <v>88</v>
      </c>
      <c r="E103" s="1">
        <v>700</v>
      </c>
      <c r="F103" s="1"/>
      <c r="G103" s="1"/>
      <c r="H103" s="1"/>
      <c r="I103" s="1"/>
      <c r="J103" s="1">
        <f t="shared" si="1"/>
        <v>0</v>
      </c>
      <c r="K103" s="1"/>
    </row>
    <row r="104" spans="1:11" ht="19.5" customHeight="1" x14ac:dyDescent="0.3">
      <c r="A104" s="1">
        <v>102</v>
      </c>
      <c r="B104" s="10">
        <v>46125</v>
      </c>
      <c r="C104" s="1" t="s">
        <v>89</v>
      </c>
      <c r="D104" s="1" t="s">
        <v>88</v>
      </c>
      <c r="E104" s="1">
        <v>700</v>
      </c>
      <c r="F104" s="1"/>
      <c r="G104" s="1"/>
      <c r="H104" s="1"/>
      <c r="I104" s="1"/>
      <c r="J104" s="1">
        <f t="shared" si="1"/>
        <v>0</v>
      </c>
      <c r="K104" s="1"/>
    </row>
    <row r="105" spans="1:11" ht="19.5" customHeight="1" x14ac:dyDescent="0.3">
      <c r="A105" s="1">
        <v>103</v>
      </c>
      <c r="B105" s="10">
        <v>46126</v>
      </c>
      <c r="C105" s="1" t="s">
        <v>89</v>
      </c>
      <c r="D105" s="1" t="s">
        <v>88</v>
      </c>
      <c r="E105" s="1">
        <v>700</v>
      </c>
      <c r="F105" s="1"/>
      <c r="G105" s="1"/>
      <c r="H105" s="1"/>
      <c r="I105" s="1"/>
      <c r="J105" s="1">
        <f t="shared" si="1"/>
        <v>0</v>
      </c>
      <c r="K105" s="1"/>
    </row>
    <row r="106" spans="1:11" ht="19.5" customHeight="1" x14ac:dyDescent="0.3">
      <c r="A106" s="1">
        <v>104</v>
      </c>
      <c r="B106" s="10">
        <v>46127</v>
      </c>
      <c r="C106" s="1" t="s">
        <v>89</v>
      </c>
      <c r="D106" s="1" t="s">
        <v>88</v>
      </c>
      <c r="E106" s="1">
        <v>700</v>
      </c>
      <c r="F106" s="1"/>
      <c r="G106" s="1"/>
      <c r="H106" s="1"/>
      <c r="I106" s="1"/>
      <c r="J106" s="1">
        <f t="shared" si="1"/>
        <v>0</v>
      </c>
      <c r="K106" s="1"/>
    </row>
    <row r="107" spans="1:11" ht="19.5" customHeight="1" x14ac:dyDescent="0.3">
      <c r="A107" s="1">
        <v>105</v>
      </c>
      <c r="B107" s="10">
        <v>46128</v>
      </c>
      <c r="C107" s="1" t="s">
        <v>89</v>
      </c>
      <c r="D107" s="1" t="s">
        <v>88</v>
      </c>
      <c r="E107" s="1">
        <v>700</v>
      </c>
      <c r="F107" s="1"/>
      <c r="G107" s="1"/>
      <c r="H107" s="1"/>
      <c r="I107" s="1"/>
      <c r="J107" s="1">
        <f t="shared" si="1"/>
        <v>0</v>
      </c>
      <c r="K107" s="1"/>
    </row>
    <row r="108" spans="1:11" ht="19.5" customHeight="1" x14ac:dyDescent="0.3">
      <c r="A108" s="1">
        <v>106</v>
      </c>
      <c r="B108" s="10">
        <v>46129</v>
      </c>
      <c r="C108" s="1" t="s">
        <v>89</v>
      </c>
      <c r="D108" s="1" t="s">
        <v>88</v>
      </c>
      <c r="E108" s="1">
        <v>700</v>
      </c>
      <c r="F108" s="1"/>
      <c r="G108" s="1"/>
      <c r="H108" s="1"/>
      <c r="I108" s="1"/>
      <c r="J108" s="1">
        <f t="shared" si="1"/>
        <v>0</v>
      </c>
      <c r="K108" s="1"/>
    </row>
    <row r="109" spans="1:11" ht="19.5" customHeight="1" x14ac:dyDescent="0.3">
      <c r="A109" s="1">
        <v>107</v>
      </c>
      <c r="B109" s="10">
        <v>46130</v>
      </c>
      <c r="C109" s="1" t="s">
        <v>89</v>
      </c>
      <c r="D109" s="1" t="s">
        <v>88</v>
      </c>
      <c r="E109" s="1">
        <v>700</v>
      </c>
      <c r="F109" s="1"/>
      <c r="G109" s="1"/>
      <c r="H109" s="1"/>
      <c r="I109" s="1"/>
      <c r="J109" s="1">
        <f t="shared" si="1"/>
        <v>0</v>
      </c>
      <c r="K109" s="1"/>
    </row>
    <row r="110" spans="1:11" ht="19.5" customHeight="1" x14ac:dyDescent="0.3">
      <c r="A110" s="1">
        <v>108</v>
      </c>
      <c r="B110" s="10">
        <v>46131</v>
      </c>
      <c r="C110" s="1" t="s">
        <v>89</v>
      </c>
      <c r="D110" s="1" t="s">
        <v>88</v>
      </c>
      <c r="E110" s="1">
        <v>700</v>
      </c>
      <c r="F110" s="1"/>
      <c r="G110" s="1"/>
      <c r="H110" s="1"/>
      <c r="I110" s="1"/>
      <c r="J110" s="1">
        <f t="shared" si="1"/>
        <v>0</v>
      </c>
      <c r="K110" s="1"/>
    </row>
    <row r="111" spans="1:11" ht="19.5" customHeight="1" x14ac:dyDescent="0.3">
      <c r="A111" s="1">
        <v>109</v>
      </c>
      <c r="B111" s="10">
        <v>46132</v>
      </c>
      <c r="C111" s="1" t="s">
        <v>89</v>
      </c>
      <c r="D111" s="1" t="s">
        <v>88</v>
      </c>
      <c r="E111" s="1">
        <v>700</v>
      </c>
      <c r="F111" s="1"/>
      <c r="G111" s="1"/>
      <c r="H111" s="1"/>
      <c r="I111" s="1"/>
      <c r="J111" s="1">
        <f t="shared" si="1"/>
        <v>0</v>
      </c>
      <c r="K111" s="1"/>
    </row>
    <row r="112" spans="1:11" ht="19.5" customHeight="1" x14ac:dyDescent="0.3">
      <c r="A112" s="1">
        <v>110</v>
      </c>
      <c r="B112" s="10">
        <v>46133</v>
      </c>
      <c r="C112" s="1" t="s">
        <v>89</v>
      </c>
      <c r="D112" s="1" t="s">
        <v>88</v>
      </c>
      <c r="E112" s="1">
        <v>700</v>
      </c>
      <c r="F112" s="1"/>
      <c r="G112" s="1"/>
      <c r="H112" s="1"/>
      <c r="I112" s="1"/>
      <c r="J112" s="1">
        <f t="shared" si="1"/>
        <v>0</v>
      </c>
      <c r="K112" s="1"/>
    </row>
    <row r="113" spans="1:11" ht="19.5" customHeight="1" x14ac:dyDescent="0.3">
      <c r="A113" s="1">
        <v>111</v>
      </c>
      <c r="B113" s="10">
        <v>46134</v>
      </c>
      <c r="C113" s="1" t="s">
        <v>89</v>
      </c>
      <c r="D113" s="1" t="s">
        <v>88</v>
      </c>
      <c r="E113" s="1">
        <v>700</v>
      </c>
      <c r="F113" s="1"/>
      <c r="G113" s="1"/>
      <c r="H113" s="1"/>
      <c r="I113" s="1"/>
      <c r="J113" s="1">
        <f t="shared" si="1"/>
        <v>0</v>
      </c>
      <c r="K113" s="1"/>
    </row>
    <row r="114" spans="1:11" ht="19.5" customHeight="1" x14ac:dyDescent="0.3">
      <c r="A114" s="1">
        <v>112</v>
      </c>
      <c r="B114" s="10">
        <v>46135</v>
      </c>
      <c r="C114" s="1" t="s">
        <v>89</v>
      </c>
      <c r="D114" s="1" t="s">
        <v>88</v>
      </c>
      <c r="E114" s="1">
        <v>700</v>
      </c>
      <c r="F114" s="1"/>
      <c r="G114" s="1"/>
      <c r="H114" s="1"/>
      <c r="I114" s="1"/>
      <c r="J114" s="1">
        <f t="shared" si="1"/>
        <v>0</v>
      </c>
      <c r="K114" s="1"/>
    </row>
    <row r="115" spans="1:11" ht="19.5" customHeight="1" x14ac:dyDescent="0.3">
      <c r="A115" s="1">
        <v>113</v>
      </c>
      <c r="B115" s="10">
        <v>46136</v>
      </c>
      <c r="C115" s="1" t="s">
        <v>89</v>
      </c>
      <c r="D115" s="1" t="s">
        <v>88</v>
      </c>
      <c r="E115" s="1">
        <v>700</v>
      </c>
      <c r="F115" s="1"/>
      <c r="G115" s="1"/>
      <c r="H115" s="1"/>
      <c r="I115" s="1"/>
      <c r="J115" s="1">
        <f t="shared" si="1"/>
        <v>0</v>
      </c>
      <c r="K115" s="1"/>
    </row>
    <row r="116" spans="1:11" ht="19.5" customHeight="1" x14ac:dyDescent="0.3">
      <c r="A116" s="1">
        <v>114</v>
      </c>
      <c r="B116" s="10">
        <v>46137</v>
      </c>
      <c r="C116" s="1" t="s">
        <v>89</v>
      </c>
      <c r="D116" s="1" t="s">
        <v>88</v>
      </c>
      <c r="E116" s="1">
        <v>700</v>
      </c>
      <c r="F116" s="1"/>
      <c r="G116" s="1"/>
      <c r="H116" s="1"/>
      <c r="I116" s="1"/>
      <c r="J116" s="1">
        <f t="shared" si="1"/>
        <v>0</v>
      </c>
      <c r="K116" s="1"/>
    </row>
    <row r="117" spans="1:11" ht="19.5" customHeight="1" x14ac:dyDescent="0.3">
      <c r="A117" s="1">
        <v>115</v>
      </c>
      <c r="B117" s="10">
        <v>46138</v>
      </c>
      <c r="C117" s="1" t="s">
        <v>89</v>
      </c>
      <c r="D117" s="1" t="s">
        <v>88</v>
      </c>
      <c r="E117" s="1">
        <v>700</v>
      </c>
      <c r="F117" s="1"/>
      <c r="G117" s="1"/>
      <c r="H117" s="1"/>
      <c r="I117" s="1"/>
      <c r="J117" s="1">
        <f t="shared" si="1"/>
        <v>0</v>
      </c>
      <c r="K117" s="1"/>
    </row>
    <row r="118" spans="1:11" ht="19.5" customHeight="1" x14ac:dyDescent="0.3">
      <c r="A118" s="1">
        <v>116</v>
      </c>
      <c r="B118" s="10">
        <v>46139</v>
      </c>
      <c r="C118" s="1" t="s">
        <v>89</v>
      </c>
      <c r="D118" s="1" t="s">
        <v>88</v>
      </c>
      <c r="E118" s="1">
        <v>700</v>
      </c>
      <c r="F118" s="1"/>
      <c r="G118" s="1"/>
      <c r="H118" s="1"/>
      <c r="I118" s="1"/>
      <c r="J118" s="1">
        <f t="shared" si="1"/>
        <v>0</v>
      </c>
      <c r="K118" s="1"/>
    </row>
    <row r="119" spans="1:11" ht="19.5" customHeight="1" x14ac:dyDescent="0.3">
      <c r="A119" s="1">
        <v>117</v>
      </c>
      <c r="B119" s="10">
        <v>46140</v>
      </c>
      <c r="C119" s="1" t="s">
        <v>89</v>
      </c>
      <c r="D119" s="1" t="s">
        <v>88</v>
      </c>
      <c r="E119" s="1">
        <v>700</v>
      </c>
      <c r="F119" s="1"/>
      <c r="G119" s="1"/>
      <c r="H119" s="1"/>
      <c r="I119" s="1"/>
      <c r="J119" s="1">
        <f t="shared" si="1"/>
        <v>0</v>
      </c>
      <c r="K119" s="1"/>
    </row>
    <row r="120" spans="1:11" ht="19.5" customHeight="1" x14ac:dyDescent="0.3">
      <c r="A120" s="1">
        <v>118</v>
      </c>
      <c r="B120" s="10">
        <v>46141</v>
      </c>
      <c r="C120" s="1" t="s">
        <v>89</v>
      </c>
      <c r="D120" s="1" t="s">
        <v>88</v>
      </c>
      <c r="E120" s="1">
        <v>700</v>
      </c>
      <c r="F120" s="1"/>
      <c r="G120" s="1"/>
      <c r="H120" s="1"/>
      <c r="I120" s="1"/>
      <c r="J120" s="1">
        <f t="shared" si="1"/>
        <v>0</v>
      </c>
      <c r="K120" s="1"/>
    </row>
    <row r="121" spans="1:11" ht="19.5" customHeight="1" x14ac:dyDescent="0.3">
      <c r="A121" s="1">
        <v>119</v>
      </c>
      <c r="B121" s="10">
        <v>46142</v>
      </c>
      <c r="C121" s="1" t="s">
        <v>89</v>
      </c>
      <c r="D121" s="1" t="s">
        <v>88</v>
      </c>
      <c r="E121" s="1">
        <v>700</v>
      </c>
      <c r="F121" s="1"/>
      <c r="G121" s="1"/>
      <c r="H121" s="1"/>
      <c r="I121" s="1"/>
      <c r="J121" s="1">
        <f t="shared" si="1"/>
        <v>0</v>
      </c>
      <c r="K121" s="1"/>
    </row>
    <row r="122" spans="1:11" ht="19.5" customHeight="1" x14ac:dyDescent="0.3">
      <c r="A122" s="1">
        <v>120</v>
      </c>
      <c r="B122" s="10">
        <v>46143</v>
      </c>
      <c r="C122" s="1" t="s">
        <v>89</v>
      </c>
      <c r="D122" s="1" t="s">
        <v>88</v>
      </c>
      <c r="E122" s="1">
        <v>700</v>
      </c>
      <c r="F122" s="1"/>
      <c r="G122" s="1"/>
      <c r="H122" s="1"/>
      <c r="I122" s="1"/>
      <c r="J122" s="1">
        <f t="shared" si="1"/>
        <v>0</v>
      </c>
      <c r="K122" s="1"/>
    </row>
    <row r="123" spans="1:11" ht="19.5" customHeight="1" x14ac:dyDescent="0.3">
      <c r="A123" s="1">
        <v>121</v>
      </c>
      <c r="B123" s="10">
        <v>46144</v>
      </c>
      <c r="C123" s="1" t="s">
        <v>89</v>
      </c>
      <c r="D123" s="1" t="s">
        <v>88</v>
      </c>
      <c r="E123" s="1">
        <v>700</v>
      </c>
      <c r="F123" s="1"/>
      <c r="G123" s="1"/>
      <c r="H123" s="1"/>
      <c r="I123" s="1"/>
      <c r="J123" s="1">
        <f t="shared" si="1"/>
        <v>0</v>
      </c>
      <c r="K123" s="1"/>
    </row>
    <row r="124" spans="1:11" ht="19.5" customHeight="1" x14ac:dyDescent="0.3">
      <c r="A124" s="1">
        <v>122</v>
      </c>
      <c r="B124" s="10">
        <v>46145</v>
      </c>
      <c r="C124" s="1" t="s">
        <v>89</v>
      </c>
      <c r="D124" s="1" t="s">
        <v>88</v>
      </c>
      <c r="E124" s="1">
        <v>700</v>
      </c>
      <c r="F124" s="1"/>
      <c r="G124" s="1"/>
      <c r="H124" s="1"/>
      <c r="I124" s="1"/>
      <c r="J124" s="1">
        <f t="shared" si="1"/>
        <v>0</v>
      </c>
      <c r="K124" s="1"/>
    </row>
    <row r="125" spans="1:11" ht="19.5" customHeight="1" x14ac:dyDescent="0.3">
      <c r="A125" s="1">
        <v>123</v>
      </c>
      <c r="B125" s="10">
        <v>46146</v>
      </c>
      <c r="C125" s="1" t="s">
        <v>89</v>
      </c>
      <c r="D125" s="1" t="s">
        <v>88</v>
      </c>
      <c r="E125" s="1">
        <v>700</v>
      </c>
      <c r="F125" s="1"/>
      <c r="G125" s="1"/>
      <c r="H125" s="1"/>
      <c r="I125" s="1"/>
      <c r="J125" s="1">
        <f t="shared" si="1"/>
        <v>0</v>
      </c>
      <c r="K125" s="1"/>
    </row>
    <row r="126" spans="1:11" ht="19.5" customHeight="1" x14ac:dyDescent="0.3">
      <c r="A126" s="1">
        <v>124</v>
      </c>
      <c r="B126" s="10">
        <v>46147</v>
      </c>
      <c r="C126" s="1" t="s">
        <v>89</v>
      </c>
      <c r="D126" s="1" t="s">
        <v>88</v>
      </c>
      <c r="E126" s="1">
        <v>700</v>
      </c>
      <c r="F126" s="1"/>
      <c r="G126" s="1"/>
      <c r="H126" s="1"/>
      <c r="I126" s="1"/>
      <c r="J126" s="1">
        <f t="shared" si="1"/>
        <v>0</v>
      </c>
      <c r="K126" s="1"/>
    </row>
    <row r="127" spans="1:11" ht="19.5" customHeight="1" x14ac:dyDescent="0.3">
      <c r="A127" s="1">
        <v>125</v>
      </c>
      <c r="B127" s="10">
        <v>46148</v>
      </c>
      <c r="C127" s="1" t="s">
        <v>89</v>
      </c>
      <c r="D127" s="1" t="s">
        <v>88</v>
      </c>
      <c r="E127" s="1">
        <v>700</v>
      </c>
      <c r="F127" s="1"/>
      <c r="G127" s="1"/>
      <c r="H127" s="1"/>
      <c r="I127" s="1"/>
      <c r="J127" s="1">
        <f t="shared" si="1"/>
        <v>0</v>
      </c>
      <c r="K127" s="1"/>
    </row>
    <row r="128" spans="1:11" ht="19.5" customHeight="1" x14ac:dyDescent="0.3">
      <c r="A128" s="1">
        <v>126</v>
      </c>
      <c r="B128" s="10">
        <v>46149</v>
      </c>
      <c r="C128" s="1" t="s">
        <v>89</v>
      </c>
      <c r="D128" s="1" t="s">
        <v>88</v>
      </c>
      <c r="E128" s="1">
        <v>700</v>
      </c>
      <c r="F128" s="1"/>
      <c r="G128" s="1"/>
      <c r="H128" s="1"/>
      <c r="I128" s="1"/>
      <c r="J128" s="1">
        <f t="shared" si="1"/>
        <v>0</v>
      </c>
      <c r="K128" s="1"/>
    </row>
    <row r="129" spans="1:11" ht="19.5" customHeight="1" x14ac:dyDescent="0.3">
      <c r="A129" s="1">
        <v>127</v>
      </c>
      <c r="B129" s="10">
        <v>46150</v>
      </c>
      <c r="C129" s="1" t="s">
        <v>89</v>
      </c>
      <c r="D129" s="1" t="s">
        <v>88</v>
      </c>
      <c r="E129" s="1">
        <v>700</v>
      </c>
      <c r="F129" s="1"/>
      <c r="G129" s="1"/>
      <c r="H129" s="1"/>
      <c r="I129" s="1"/>
      <c r="J129" s="1">
        <f t="shared" si="1"/>
        <v>0</v>
      </c>
      <c r="K129" s="1"/>
    </row>
    <row r="130" spans="1:11" ht="19.5" customHeight="1" x14ac:dyDescent="0.3">
      <c r="A130" s="1">
        <v>128</v>
      </c>
      <c r="B130" s="10">
        <v>46151</v>
      </c>
      <c r="C130" s="1" t="s">
        <v>89</v>
      </c>
      <c r="D130" s="1" t="s">
        <v>88</v>
      </c>
      <c r="E130" s="1">
        <v>700</v>
      </c>
      <c r="F130" s="1"/>
      <c r="G130" s="1"/>
      <c r="H130" s="1"/>
      <c r="I130" s="1"/>
      <c r="J130" s="1">
        <f t="shared" si="1"/>
        <v>0</v>
      </c>
      <c r="K130" s="1"/>
    </row>
    <row r="131" spans="1:11" ht="19.5" customHeight="1" x14ac:dyDescent="0.3">
      <c r="A131" s="1">
        <v>129</v>
      </c>
      <c r="B131" s="10">
        <v>46152</v>
      </c>
      <c r="C131" s="1" t="s">
        <v>89</v>
      </c>
      <c r="D131" s="1" t="s">
        <v>88</v>
      </c>
      <c r="E131" s="1">
        <v>700</v>
      </c>
      <c r="F131" s="1"/>
      <c r="G131" s="1"/>
      <c r="H131" s="1"/>
      <c r="I131" s="1"/>
      <c r="J131" s="1">
        <f t="shared" si="1"/>
        <v>0</v>
      </c>
      <c r="K131" s="1"/>
    </row>
    <row r="132" spans="1:11" ht="19.5" customHeight="1" x14ac:dyDescent="0.3">
      <c r="A132" s="1">
        <v>130</v>
      </c>
      <c r="B132" s="10">
        <v>46153</v>
      </c>
      <c r="C132" s="1" t="s">
        <v>89</v>
      </c>
      <c r="D132" s="1" t="s">
        <v>88</v>
      </c>
      <c r="E132" s="1">
        <v>700</v>
      </c>
      <c r="F132" s="1"/>
      <c r="G132" s="1"/>
      <c r="H132" s="1"/>
      <c r="I132" s="1"/>
      <c r="J132" s="1">
        <f t="shared" ref="J132:J195" si="2">E132*F132-G132-H132+I132</f>
        <v>0</v>
      </c>
      <c r="K132" s="1"/>
    </row>
    <row r="133" spans="1:11" ht="19.5" customHeight="1" x14ac:dyDescent="0.3">
      <c r="A133" s="1">
        <v>131</v>
      </c>
      <c r="B133" s="10">
        <v>46154</v>
      </c>
      <c r="C133" s="1" t="s">
        <v>89</v>
      </c>
      <c r="D133" s="1" t="s">
        <v>88</v>
      </c>
      <c r="E133" s="1">
        <v>700</v>
      </c>
      <c r="F133" s="1"/>
      <c r="G133" s="1"/>
      <c r="H133" s="1"/>
      <c r="I133" s="1"/>
      <c r="J133" s="1">
        <f t="shared" si="2"/>
        <v>0</v>
      </c>
      <c r="K133" s="1"/>
    </row>
    <row r="134" spans="1:11" ht="19.5" customHeight="1" x14ac:dyDescent="0.3">
      <c r="A134" s="1">
        <v>132</v>
      </c>
      <c r="B134" s="10">
        <v>46155</v>
      </c>
      <c r="C134" s="1" t="s">
        <v>89</v>
      </c>
      <c r="D134" s="1" t="s">
        <v>88</v>
      </c>
      <c r="E134" s="1">
        <v>700</v>
      </c>
      <c r="F134" s="1"/>
      <c r="G134" s="1"/>
      <c r="H134" s="1"/>
      <c r="I134" s="1"/>
      <c r="J134" s="1">
        <f t="shared" si="2"/>
        <v>0</v>
      </c>
      <c r="K134" s="1"/>
    </row>
    <row r="135" spans="1:11" ht="19.5" customHeight="1" x14ac:dyDescent="0.3">
      <c r="A135" s="1">
        <v>133</v>
      </c>
      <c r="B135" s="10">
        <v>46156</v>
      </c>
      <c r="C135" s="1" t="s">
        <v>89</v>
      </c>
      <c r="D135" s="1" t="s">
        <v>88</v>
      </c>
      <c r="E135" s="1">
        <v>700</v>
      </c>
      <c r="F135" s="1"/>
      <c r="G135" s="1"/>
      <c r="H135" s="1"/>
      <c r="I135" s="1"/>
      <c r="J135" s="1">
        <f t="shared" si="2"/>
        <v>0</v>
      </c>
      <c r="K135" s="1"/>
    </row>
    <row r="136" spans="1:11" ht="19.5" customHeight="1" x14ac:dyDescent="0.3">
      <c r="A136" s="1">
        <v>134</v>
      </c>
      <c r="B136" s="10">
        <v>46157</v>
      </c>
      <c r="C136" s="1" t="s">
        <v>89</v>
      </c>
      <c r="D136" s="1" t="s">
        <v>88</v>
      </c>
      <c r="E136" s="1">
        <v>700</v>
      </c>
      <c r="F136" s="1"/>
      <c r="G136" s="1"/>
      <c r="H136" s="1"/>
      <c r="I136" s="1"/>
      <c r="J136" s="1">
        <f t="shared" si="2"/>
        <v>0</v>
      </c>
      <c r="K136" s="1"/>
    </row>
    <row r="137" spans="1:11" ht="19.5" customHeight="1" x14ac:dyDescent="0.3">
      <c r="A137" s="1">
        <v>135</v>
      </c>
      <c r="B137" s="10">
        <v>46158</v>
      </c>
      <c r="C137" s="1" t="s">
        <v>89</v>
      </c>
      <c r="D137" s="1" t="s">
        <v>88</v>
      </c>
      <c r="E137" s="1">
        <v>700</v>
      </c>
      <c r="F137" s="1"/>
      <c r="G137" s="1"/>
      <c r="H137" s="1"/>
      <c r="I137" s="1"/>
      <c r="J137" s="1">
        <f t="shared" si="2"/>
        <v>0</v>
      </c>
      <c r="K137" s="1"/>
    </row>
    <row r="138" spans="1:11" ht="19.5" customHeight="1" x14ac:dyDescent="0.3">
      <c r="A138" s="1">
        <v>136</v>
      </c>
      <c r="B138" s="10">
        <v>46159</v>
      </c>
      <c r="C138" s="1" t="s">
        <v>89</v>
      </c>
      <c r="D138" s="1" t="s">
        <v>88</v>
      </c>
      <c r="E138" s="1">
        <v>700</v>
      </c>
      <c r="F138" s="1"/>
      <c r="G138" s="1"/>
      <c r="H138" s="1"/>
      <c r="I138" s="1"/>
      <c r="J138" s="1">
        <f t="shared" si="2"/>
        <v>0</v>
      </c>
      <c r="K138" s="1"/>
    </row>
    <row r="139" spans="1:11" ht="19.5" customHeight="1" x14ac:dyDescent="0.3">
      <c r="A139" s="1">
        <v>137</v>
      </c>
      <c r="B139" s="10">
        <v>46160</v>
      </c>
      <c r="C139" s="1" t="s">
        <v>89</v>
      </c>
      <c r="D139" s="1" t="s">
        <v>88</v>
      </c>
      <c r="E139" s="1">
        <v>700</v>
      </c>
      <c r="F139" s="1"/>
      <c r="G139" s="1"/>
      <c r="H139" s="1"/>
      <c r="I139" s="1"/>
      <c r="J139" s="1">
        <f t="shared" si="2"/>
        <v>0</v>
      </c>
      <c r="K139" s="1"/>
    </row>
    <row r="140" spans="1:11" ht="19.5" customHeight="1" x14ac:dyDescent="0.3">
      <c r="A140" s="1">
        <v>138</v>
      </c>
      <c r="B140" s="10">
        <v>46161</v>
      </c>
      <c r="C140" s="1" t="s">
        <v>89</v>
      </c>
      <c r="D140" s="1" t="s">
        <v>88</v>
      </c>
      <c r="E140" s="1">
        <v>700</v>
      </c>
      <c r="F140" s="1"/>
      <c r="G140" s="1"/>
      <c r="H140" s="1"/>
      <c r="I140" s="1"/>
      <c r="J140" s="1">
        <f t="shared" si="2"/>
        <v>0</v>
      </c>
      <c r="K140" s="1"/>
    </row>
    <row r="141" spans="1:11" ht="19.5" customHeight="1" x14ac:dyDescent="0.3">
      <c r="A141" s="1">
        <v>139</v>
      </c>
      <c r="B141" s="10">
        <v>46162</v>
      </c>
      <c r="C141" s="1" t="s">
        <v>89</v>
      </c>
      <c r="D141" s="1" t="s">
        <v>88</v>
      </c>
      <c r="E141" s="1">
        <v>700</v>
      </c>
      <c r="F141" s="1"/>
      <c r="G141" s="1"/>
      <c r="H141" s="1"/>
      <c r="I141" s="1"/>
      <c r="J141" s="1">
        <f t="shared" si="2"/>
        <v>0</v>
      </c>
      <c r="K141" s="1"/>
    </row>
    <row r="142" spans="1:11" ht="19.5" customHeight="1" x14ac:dyDescent="0.3">
      <c r="A142" s="1">
        <v>140</v>
      </c>
      <c r="B142" s="10">
        <v>46163</v>
      </c>
      <c r="C142" s="1" t="s">
        <v>89</v>
      </c>
      <c r="D142" s="1" t="s">
        <v>88</v>
      </c>
      <c r="E142" s="1">
        <v>700</v>
      </c>
      <c r="F142" s="1"/>
      <c r="G142" s="1"/>
      <c r="H142" s="1"/>
      <c r="I142" s="1"/>
      <c r="J142" s="1">
        <f t="shared" si="2"/>
        <v>0</v>
      </c>
      <c r="K142" s="1"/>
    </row>
    <row r="143" spans="1:11" ht="19.5" customHeight="1" x14ac:dyDescent="0.3">
      <c r="A143" s="1">
        <v>141</v>
      </c>
      <c r="B143" s="10">
        <v>46164</v>
      </c>
      <c r="C143" s="1" t="s">
        <v>89</v>
      </c>
      <c r="D143" s="1" t="s">
        <v>88</v>
      </c>
      <c r="E143" s="1">
        <v>700</v>
      </c>
      <c r="F143" s="1"/>
      <c r="G143" s="1"/>
      <c r="H143" s="1"/>
      <c r="I143" s="1"/>
      <c r="J143" s="1">
        <f t="shared" si="2"/>
        <v>0</v>
      </c>
      <c r="K143" s="1"/>
    </row>
    <row r="144" spans="1:11" ht="19.5" customHeight="1" x14ac:dyDescent="0.3">
      <c r="A144" s="1">
        <v>142</v>
      </c>
      <c r="B144" s="10">
        <v>46165</v>
      </c>
      <c r="C144" s="1" t="s">
        <v>89</v>
      </c>
      <c r="D144" s="1" t="s">
        <v>88</v>
      </c>
      <c r="E144" s="1">
        <v>700</v>
      </c>
      <c r="F144" s="1"/>
      <c r="G144" s="1"/>
      <c r="H144" s="1"/>
      <c r="I144" s="1"/>
      <c r="J144" s="1">
        <f t="shared" si="2"/>
        <v>0</v>
      </c>
      <c r="K144" s="1"/>
    </row>
    <row r="145" spans="1:11" ht="19.5" customHeight="1" x14ac:dyDescent="0.3">
      <c r="A145" s="1">
        <v>143</v>
      </c>
      <c r="B145" s="10">
        <v>46166</v>
      </c>
      <c r="C145" s="1" t="s">
        <v>89</v>
      </c>
      <c r="D145" s="1" t="s">
        <v>88</v>
      </c>
      <c r="E145" s="1">
        <v>700</v>
      </c>
      <c r="F145" s="1"/>
      <c r="G145" s="1"/>
      <c r="H145" s="1"/>
      <c r="I145" s="1"/>
      <c r="J145" s="1">
        <f t="shared" si="2"/>
        <v>0</v>
      </c>
      <c r="K145" s="1"/>
    </row>
    <row r="146" spans="1:11" ht="19.5" customHeight="1" x14ac:dyDescent="0.3">
      <c r="A146" s="1">
        <v>144</v>
      </c>
      <c r="B146" s="10">
        <v>46167</v>
      </c>
      <c r="C146" s="1" t="s">
        <v>89</v>
      </c>
      <c r="D146" s="1" t="s">
        <v>88</v>
      </c>
      <c r="E146" s="1">
        <v>700</v>
      </c>
      <c r="F146" s="1"/>
      <c r="G146" s="1"/>
      <c r="H146" s="1"/>
      <c r="I146" s="1"/>
      <c r="J146" s="1">
        <f t="shared" si="2"/>
        <v>0</v>
      </c>
      <c r="K146" s="1"/>
    </row>
    <row r="147" spans="1:11" ht="19.5" customHeight="1" x14ac:dyDescent="0.3">
      <c r="A147" s="1">
        <v>145</v>
      </c>
      <c r="B147" s="10">
        <v>46168</v>
      </c>
      <c r="C147" s="1" t="s">
        <v>89</v>
      </c>
      <c r="D147" s="1" t="s">
        <v>88</v>
      </c>
      <c r="E147" s="1">
        <v>700</v>
      </c>
      <c r="F147" s="1"/>
      <c r="G147" s="1"/>
      <c r="H147" s="1"/>
      <c r="I147" s="1"/>
      <c r="J147" s="1">
        <f t="shared" si="2"/>
        <v>0</v>
      </c>
      <c r="K147" s="1"/>
    </row>
    <row r="148" spans="1:11" ht="19.5" customHeight="1" x14ac:dyDescent="0.3">
      <c r="A148" s="1">
        <v>146</v>
      </c>
      <c r="B148" s="10">
        <v>46169</v>
      </c>
      <c r="C148" s="1" t="s">
        <v>89</v>
      </c>
      <c r="D148" s="1" t="s">
        <v>88</v>
      </c>
      <c r="E148" s="1">
        <v>700</v>
      </c>
      <c r="F148" s="1"/>
      <c r="G148" s="1"/>
      <c r="H148" s="1"/>
      <c r="I148" s="1"/>
      <c r="J148" s="1">
        <f t="shared" si="2"/>
        <v>0</v>
      </c>
      <c r="K148" s="1"/>
    </row>
    <row r="149" spans="1:11" ht="19.5" customHeight="1" x14ac:dyDescent="0.3">
      <c r="A149" s="1">
        <v>147</v>
      </c>
      <c r="B149" s="10">
        <v>46170</v>
      </c>
      <c r="C149" s="1" t="s">
        <v>89</v>
      </c>
      <c r="D149" s="1" t="s">
        <v>88</v>
      </c>
      <c r="E149" s="1">
        <v>700</v>
      </c>
      <c r="F149" s="1"/>
      <c r="G149" s="1"/>
      <c r="H149" s="1"/>
      <c r="I149" s="1"/>
      <c r="J149" s="1">
        <f t="shared" si="2"/>
        <v>0</v>
      </c>
      <c r="K149" s="1"/>
    </row>
    <row r="150" spans="1:11" ht="19.5" customHeight="1" x14ac:dyDescent="0.3">
      <c r="A150" s="1">
        <v>148</v>
      </c>
      <c r="B150" s="10">
        <v>46171</v>
      </c>
      <c r="C150" s="1" t="s">
        <v>89</v>
      </c>
      <c r="D150" s="1" t="s">
        <v>88</v>
      </c>
      <c r="E150" s="1">
        <v>700</v>
      </c>
      <c r="F150" s="1"/>
      <c r="G150" s="1"/>
      <c r="H150" s="1"/>
      <c r="I150" s="1"/>
      <c r="J150" s="1">
        <f t="shared" si="2"/>
        <v>0</v>
      </c>
      <c r="K150" s="1"/>
    </row>
    <row r="151" spans="1:11" ht="19.5" customHeight="1" x14ac:dyDescent="0.3">
      <c r="A151" s="1">
        <v>149</v>
      </c>
      <c r="B151" s="10">
        <v>46172</v>
      </c>
      <c r="C151" s="1" t="s">
        <v>89</v>
      </c>
      <c r="D151" s="1" t="s">
        <v>88</v>
      </c>
      <c r="E151" s="1">
        <v>700</v>
      </c>
      <c r="F151" s="1"/>
      <c r="G151" s="1"/>
      <c r="H151" s="1"/>
      <c r="I151" s="1"/>
      <c r="J151" s="1">
        <f t="shared" si="2"/>
        <v>0</v>
      </c>
      <c r="K151" s="1"/>
    </row>
    <row r="152" spans="1:11" ht="19.5" customHeight="1" x14ac:dyDescent="0.3">
      <c r="A152" s="1">
        <v>150</v>
      </c>
      <c r="B152" s="10">
        <v>46173</v>
      </c>
      <c r="C152" s="1" t="s">
        <v>89</v>
      </c>
      <c r="D152" s="1" t="s">
        <v>88</v>
      </c>
      <c r="E152" s="1">
        <v>700</v>
      </c>
      <c r="F152" s="1"/>
      <c r="G152" s="1"/>
      <c r="H152" s="1"/>
      <c r="I152" s="1"/>
      <c r="J152" s="1">
        <f t="shared" si="2"/>
        <v>0</v>
      </c>
      <c r="K152" s="1"/>
    </row>
    <row r="153" spans="1:11" ht="19.5" customHeight="1" x14ac:dyDescent="0.3">
      <c r="A153" s="1">
        <v>151</v>
      </c>
      <c r="B153" s="10">
        <v>46174</v>
      </c>
      <c r="C153" s="1" t="s">
        <v>89</v>
      </c>
      <c r="D153" s="1" t="s">
        <v>88</v>
      </c>
      <c r="E153" s="1">
        <v>700</v>
      </c>
      <c r="F153" s="1"/>
      <c r="G153" s="1"/>
      <c r="H153" s="1"/>
      <c r="I153" s="1"/>
      <c r="J153" s="1">
        <f t="shared" si="2"/>
        <v>0</v>
      </c>
      <c r="K153" s="1"/>
    </row>
    <row r="154" spans="1:11" ht="19.5" customHeight="1" x14ac:dyDescent="0.3">
      <c r="A154" s="1">
        <v>152</v>
      </c>
      <c r="B154" s="10">
        <v>46175</v>
      </c>
      <c r="C154" s="1" t="s">
        <v>89</v>
      </c>
      <c r="D154" s="1" t="s">
        <v>88</v>
      </c>
      <c r="E154" s="1">
        <v>700</v>
      </c>
      <c r="F154" s="1"/>
      <c r="G154" s="1"/>
      <c r="H154" s="1"/>
      <c r="I154" s="1"/>
      <c r="J154" s="1">
        <f t="shared" si="2"/>
        <v>0</v>
      </c>
      <c r="K154" s="1"/>
    </row>
    <row r="155" spans="1:11" ht="19.5" customHeight="1" x14ac:dyDescent="0.3">
      <c r="A155" s="1">
        <v>153</v>
      </c>
      <c r="B155" s="10">
        <v>46176</v>
      </c>
      <c r="C155" s="1" t="s">
        <v>89</v>
      </c>
      <c r="D155" s="1" t="s">
        <v>88</v>
      </c>
      <c r="E155" s="1">
        <v>700</v>
      </c>
      <c r="F155" s="1"/>
      <c r="G155" s="1"/>
      <c r="H155" s="1"/>
      <c r="I155" s="1"/>
      <c r="J155" s="1">
        <f t="shared" si="2"/>
        <v>0</v>
      </c>
      <c r="K155" s="1"/>
    </row>
    <row r="156" spans="1:11" ht="19.5" customHeight="1" x14ac:dyDescent="0.3">
      <c r="A156" s="1">
        <v>154</v>
      </c>
      <c r="B156" s="10">
        <v>46177</v>
      </c>
      <c r="C156" s="1" t="s">
        <v>89</v>
      </c>
      <c r="D156" s="1" t="s">
        <v>88</v>
      </c>
      <c r="E156" s="1">
        <v>700</v>
      </c>
      <c r="F156" s="1"/>
      <c r="G156" s="1"/>
      <c r="H156" s="1"/>
      <c r="I156" s="1"/>
      <c r="J156" s="1">
        <f t="shared" si="2"/>
        <v>0</v>
      </c>
      <c r="K156" s="1"/>
    </row>
    <row r="157" spans="1:11" ht="19.5" customHeight="1" x14ac:dyDescent="0.3">
      <c r="A157" s="1">
        <v>155</v>
      </c>
      <c r="B157" s="10">
        <v>46178</v>
      </c>
      <c r="C157" s="1" t="s">
        <v>89</v>
      </c>
      <c r="D157" s="1" t="s">
        <v>88</v>
      </c>
      <c r="E157" s="1">
        <v>700</v>
      </c>
      <c r="F157" s="1"/>
      <c r="G157" s="1"/>
      <c r="H157" s="1"/>
      <c r="I157" s="1"/>
      <c r="J157" s="1">
        <f t="shared" si="2"/>
        <v>0</v>
      </c>
      <c r="K157" s="1"/>
    </row>
    <row r="158" spans="1:11" ht="19.5" customHeight="1" x14ac:dyDescent="0.3">
      <c r="A158" s="1">
        <v>156</v>
      </c>
      <c r="B158" s="10">
        <v>46179</v>
      </c>
      <c r="C158" s="1" t="s">
        <v>89</v>
      </c>
      <c r="D158" s="1" t="s">
        <v>88</v>
      </c>
      <c r="E158" s="1">
        <v>700</v>
      </c>
      <c r="F158" s="1"/>
      <c r="G158" s="1"/>
      <c r="H158" s="1"/>
      <c r="I158" s="1"/>
      <c r="J158" s="1">
        <f t="shared" si="2"/>
        <v>0</v>
      </c>
      <c r="K158" s="1"/>
    </row>
    <row r="159" spans="1:11" ht="19.5" customHeight="1" x14ac:dyDescent="0.3">
      <c r="A159" s="1">
        <v>157</v>
      </c>
      <c r="B159" s="10">
        <v>46180</v>
      </c>
      <c r="C159" s="1" t="s">
        <v>89</v>
      </c>
      <c r="D159" s="1" t="s">
        <v>88</v>
      </c>
      <c r="E159" s="1">
        <v>700</v>
      </c>
      <c r="F159" s="1"/>
      <c r="G159" s="1"/>
      <c r="H159" s="1"/>
      <c r="I159" s="1"/>
      <c r="J159" s="1">
        <f t="shared" si="2"/>
        <v>0</v>
      </c>
      <c r="K159" s="1"/>
    </row>
    <row r="160" spans="1:11" ht="19.5" customHeight="1" x14ac:dyDescent="0.3">
      <c r="A160" s="1">
        <v>158</v>
      </c>
      <c r="B160" s="10">
        <v>46181</v>
      </c>
      <c r="C160" s="1" t="s">
        <v>89</v>
      </c>
      <c r="D160" s="1" t="s">
        <v>88</v>
      </c>
      <c r="E160" s="1">
        <v>700</v>
      </c>
      <c r="F160" s="1"/>
      <c r="G160" s="1"/>
      <c r="H160" s="1"/>
      <c r="I160" s="1"/>
      <c r="J160" s="1">
        <f t="shared" si="2"/>
        <v>0</v>
      </c>
      <c r="K160" s="1"/>
    </row>
    <row r="161" spans="1:11" ht="19.5" customHeight="1" x14ac:dyDescent="0.3">
      <c r="A161" s="1">
        <v>159</v>
      </c>
      <c r="B161" s="10">
        <v>46182</v>
      </c>
      <c r="C161" s="1" t="s">
        <v>89</v>
      </c>
      <c r="D161" s="1" t="s">
        <v>88</v>
      </c>
      <c r="E161" s="1">
        <v>700</v>
      </c>
      <c r="F161" s="1"/>
      <c r="G161" s="1"/>
      <c r="H161" s="1"/>
      <c r="I161" s="1"/>
      <c r="J161" s="1">
        <f t="shared" si="2"/>
        <v>0</v>
      </c>
      <c r="K161" s="1"/>
    </row>
    <row r="162" spans="1:11" ht="19.5" customHeight="1" x14ac:dyDescent="0.3">
      <c r="A162" s="1">
        <v>160</v>
      </c>
      <c r="B162" s="10">
        <v>46183</v>
      </c>
      <c r="C162" s="1" t="s">
        <v>89</v>
      </c>
      <c r="D162" s="1" t="s">
        <v>88</v>
      </c>
      <c r="E162" s="1">
        <v>700</v>
      </c>
      <c r="F162" s="1"/>
      <c r="G162" s="1"/>
      <c r="H162" s="1"/>
      <c r="I162" s="1"/>
      <c r="J162" s="1">
        <f t="shared" si="2"/>
        <v>0</v>
      </c>
      <c r="K162" s="1"/>
    </row>
    <row r="163" spans="1:11" ht="19.5" customHeight="1" x14ac:dyDescent="0.3">
      <c r="A163" s="1">
        <v>161</v>
      </c>
      <c r="B163" s="10">
        <v>46184</v>
      </c>
      <c r="C163" s="1" t="s">
        <v>89</v>
      </c>
      <c r="D163" s="1" t="s">
        <v>88</v>
      </c>
      <c r="E163" s="1">
        <v>700</v>
      </c>
      <c r="F163" s="1"/>
      <c r="G163" s="1"/>
      <c r="H163" s="1"/>
      <c r="I163" s="1"/>
      <c r="J163" s="1">
        <f t="shared" si="2"/>
        <v>0</v>
      </c>
      <c r="K163" s="1"/>
    </row>
    <row r="164" spans="1:11" ht="19.5" customHeight="1" x14ac:dyDescent="0.3">
      <c r="A164" s="1">
        <v>162</v>
      </c>
      <c r="B164" s="10">
        <v>46185</v>
      </c>
      <c r="C164" s="1" t="s">
        <v>89</v>
      </c>
      <c r="D164" s="1" t="s">
        <v>88</v>
      </c>
      <c r="E164" s="1">
        <v>700</v>
      </c>
      <c r="F164" s="1"/>
      <c r="G164" s="1"/>
      <c r="H164" s="1"/>
      <c r="I164" s="1"/>
      <c r="J164" s="1">
        <f t="shared" si="2"/>
        <v>0</v>
      </c>
      <c r="K164" s="1"/>
    </row>
    <row r="165" spans="1:11" ht="19.5" customHeight="1" x14ac:dyDescent="0.3">
      <c r="A165" s="1">
        <v>163</v>
      </c>
      <c r="B165" s="10">
        <v>46186</v>
      </c>
      <c r="C165" s="1" t="s">
        <v>89</v>
      </c>
      <c r="D165" s="1" t="s">
        <v>88</v>
      </c>
      <c r="E165" s="1">
        <v>700</v>
      </c>
      <c r="F165" s="1"/>
      <c r="G165" s="1"/>
      <c r="H165" s="1"/>
      <c r="I165" s="1"/>
      <c r="J165" s="1">
        <f t="shared" si="2"/>
        <v>0</v>
      </c>
      <c r="K165" s="1"/>
    </row>
    <row r="166" spans="1:11" ht="19.5" customHeight="1" x14ac:dyDescent="0.3">
      <c r="A166" s="1">
        <v>164</v>
      </c>
      <c r="B166" s="10">
        <v>46187</v>
      </c>
      <c r="C166" s="1" t="s">
        <v>89</v>
      </c>
      <c r="D166" s="1" t="s">
        <v>88</v>
      </c>
      <c r="E166" s="1">
        <v>700</v>
      </c>
      <c r="F166" s="1"/>
      <c r="G166" s="1"/>
      <c r="H166" s="1"/>
      <c r="I166" s="1"/>
      <c r="J166" s="1">
        <f t="shared" si="2"/>
        <v>0</v>
      </c>
      <c r="K166" s="1"/>
    </row>
    <row r="167" spans="1:11" ht="19.5" customHeight="1" x14ac:dyDescent="0.3">
      <c r="A167" s="1">
        <v>165</v>
      </c>
      <c r="B167" s="10">
        <v>46188</v>
      </c>
      <c r="C167" s="1" t="s">
        <v>89</v>
      </c>
      <c r="D167" s="1" t="s">
        <v>88</v>
      </c>
      <c r="E167" s="1">
        <v>700</v>
      </c>
      <c r="F167" s="1"/>
      <c r="G167" s="1"/>
      <c r="H167" s="1"/>
      <c r="I167" s="1"/>
      <c r="J167" s="1">
        <f t="shared" si="2"/>
        <v>0</v>
      </c>
      <c r="K167" s="1"/>
    </row>
    <row r="168" spans="1:11" ht="19.5" customHeight="1" x14ac:dyDescent="0.3">
      <c r="A168" s="1">
        <v>166</v>
      </c>
      <c r="B168" s="10">
        <v>46189</v>
      </c>
      <c r="C168" s="1" t="s">
        <v>89</v>
      </c>
      <c r="D168" s="1" t="s">
        <v>88</v>
      </c>
      <c r="E168" s="1">
        <v>700</v>
      </c>
      <c r="F168" s="1"/>
      <c r="G168" s="1"/>
      <c r="H168" s="1"/>
      <c r="I168" s="1"/>
      <c r="J168" s="1">
        <f t="shared" si="2"/>
        <v>0</v>
      </c>
      <c r="K168" s="1"/>
    </row>
    <row r="169" spans="1:11" ht="19.5" customHeight="1" x14ac:dyDescent="0.3">
      <c r="A169" s="1">
        <v>167</v>
      </c>
      <c r="B169" s="10">
        <v>46190</v>
      </c>
      <c r="C169" s="1" t="s">
        <v>89</v>
      </c>
      <c r="D169" s="1" t="s">
        <v>88</v>
      </c>
      <c r="E169" s="1">
        <v>700</v>
      </c>
      <c r="F169" s="1"/>
      <c r="G169" s="1"/>
      <c r="H169" s="1"/>
      <c r="I169" s="1"/>
      <c r="J169" s="1">
        <f t="shared" si="2"/>
        <v>0</v>
      </c>
      <c r="K169" s="1"/>
    </row>
    <row r="170" spans="1:11" ht="19.5" customHeight="1" x14ac:dyDescent="0.3">
      <c r="A170" s="1">
        <v>168</v>
      </c>
      <c r="B170" s="10">
        <v>46191</v>
      </c>
      <c r="C170" s="1" t="s">
        <v>89</v>
      </c>
      <c r="D170" s="1" t="s">
        <v>88</v>
      </c>
      <c r="E170" s="1">
        <v>700</v>
      </c>
      <c r="F170" s="1"/>
      <c r="G170" s="1"/>
      <c r="H170" s="1"/>
      <c r="I170" s="1"/>
      <c r="J170" s="1">
        <f t="shared" si="2"/>
        <v>0</v>
      </c>
      <c r="K170" s="1"/>
    </row>
    <row r="171" spans="1:11" ht="19.5" customHeight="1" x14ac:dyDescent="0.3">
      <c r="A171" s="1">
        <v>169</v>
      </c>
      <c r="B171" s="10">
        <v>46192</v>
      </c>
      <c r="C171" s="1" t="s">
        <v>89</v>
      </c>
      <c r="D171" s="1" t="s">
        <v>88</v>
      </c>
      <c r="E171" s="1">
        <v>700</v>
      </c>
      <c r="F171" s="1"/>
      <c r="G171" s="1"/>
      <c r="H171" s="1"/>
      <c r="I171" s="1"/>
      <c r="J171" s="1">
        <f t="shared" si="2"/>
        <v>0</v>
      </c>
      <c r="K171" s="1"/>
    </row>
    <row r="172" spans="1:11" ht="19.5" customHeight="1" x14ac:dyDescent="0.3">
      <c r="A172" s="1">
        <v>170</v>
      </c>
      <c r="B172" s="10">
        <v>46193</v>
      </c>
      <c r="C172" s="1" t="s">
        <v>89</v>
      </c>
      <c r="D172" s="1" t="s">
        <v>88</v>
      </c>
      <c r="E172" s="1">
        <v>700</v>
      </c>
      <c r="F172" s="1"/>
      <c r="G172" s="1"/>
      <c r="H172" s="1"/>
      <c r="I172" s="1"/>
      <c r="J172" s="1">
        <f t="shared" si="2"/>
        <v>0</v>
      </c>
      <c r="K172" s="1"/>
    </row>
    <row r="173" spans="1:11" ht="19.5" customHeight="1" x14ac:dyDescent="0.3">
      <c r="A173" s="1">
        <v>171</v>
      </c>
      <c r="B173" s="10">
        <v>46194</v>
      </c>
      <c r="C173" s="1" t="s">
        <v>89</v>
      </c>
      <c r="D173" s="1" t="s">
        <v>88</v>
      </c>
      <c r="E173" s="1">
        <v>700</v>
      </c>
      <c r="F173" s="1"/>
      <c r="G173" s="1"/>
      <c r="H173" s="1"/>
      <c r="I173" s="1"/>
      <c r="J173" s="1">
        <f t="shared" si="2"/>
        <v>0</v>
      </c>
      <c r="K173" s="1"/>
    </row>
    <row r="174" spans="1:11" ht="19.5" customHeight="1" x14ac:dyDescent="0.3">
      <c r="A174" s="1">
        <v>172</v>
      </c>
      <c r="B174" s="10">
        <v>46195</v>
      </c>
      <c r="C174" s="1" t="s">
        <v>89</v>
      </c>
      <c r="D174" s="1" t="s">
        <v>88</v>
      </c>
      <c r="E174" s="1">
        <v>700</v>
      </c>
      <c r="F174" s="1"/>
      <c r="G174" s="1"/>
      <c r="H174" s="1"/>
      <c r="I174" s="1"/>
      <c r="J174" s="1">
        <f t="shared" si="2"/>
        <v>0</v>
      </c>
      <c r="K174" s="1"/>
    </row>
    <row r="175" spans="1:11" ht="19.5" customHeight="1" x14ac:dyDescent="0.3">
      <c r="A175" s="1">
        <v>173</v>
      </c>
      <c r="B175" s="10">
        <v>46196</v>
      </c>
      <c r="C175" s="1" t="s">
        <v>89</v>
      </c>
      <c r="D175" s="1" t="s">
        <v>88</v>
      </c>
      <c r="E175" s="1">
        <v>700</v>
      </c>
      <c r="F175" s="1"/>
      <c r="G175" s="1"/>
      <c r="H175" s="1"/>
      <c r="I175" s="1"/>
      <c r="J175" s="1">
        <f t="shared" si="2"/>
        <v>0</v>
      </c>
      <c r="K175" s="1"/>
    </row>
    <row r="176" spans="1:11" ht="19.5" customHeight="1" x14ac:dyDescent="0.3">
      <c r="A176" s="1">
        <v>174</v>
      </c>
      <c r="B176" s="10">
        <v>46197</v>
      </c>
      <c r="C176" s="1" t="s">
        <v>89</v>
      </c>
      <c r="D176" s="1" t="s">
        <v>88</v>
      </c>
      <c r="E176" s="1">
        <v>700</v>
      </c>
      <c r="F176" s="1"/>
      <c r="G176" s="1"/>
      <c r="H176" s="1"/>
      <c r="I176" s="1"/>
      <c r="J176" s="1">
        <f t="shared" si="2"/>
        <v>0</v>
      </c>
      <c r="K176" s="1"/>
    </row>
    <row r="177" spans="1:11" ht="19.5" customHeight="1" x14ac:dyDescent="0.3">
      <c r="A177" s="1">
        <v>175</v>
      </c>
      <c r="B177" s="10">
        <v>46198</v>
      </c>
      <c r="C177" s="1" t="s">
        <v>89</v>
      </c>
      <c r="D177" s="1" t="s">
        <v>88</v>
      </c>
      <c r="E177" s="1">
        <v>700</v>
      </c>
      <c r="F177" s="1"/>
      <c r="G177" s="1"/>
      <c r="H177" s="1"/>
      <c r="I177" s="1"/>
      <c r="J177" s="1">
        <f t="shared" si="2"/>
        <v>0</v>
      </c>
      <c r="K177" s="1"/>
    </row>
    <row r="178" spans="1:11" ht="19.5" customHeight="1" x14ac:dyDescent="0.3">
      <c r="A178" s="1">
        <v>176</v>
      </c>
      <c r="B178" s="10">
        <v>46199</v>
      </c>
      <c r="C178" s="1" t="s">
        <v>89</v>
      </c>
      <c r="D178" s="1" t="s">
        <v>88</v>
      </c>
      <c r="E178" s="1">
        <v>700</v>
      </c>
      <c r="F178" s="1"/>
      <c r="G178" s="1"/>
      <c r="H178" s="1"/>
      <c r="I178" s="1"/>
      <c r="J178" s="1">
        <f t="shared" si="2"/>
        <v>0</v>
      </c>
      <c r="K178" s="1"/>
    </row>
    <row r="179" spans="1:11" ht="19.5" customHeight="1" x14ac:dyDescent="0.3">
      <c r="A179" s="1">
        <v>177</v>
      </c>
      <c r="B179" s="10">
        <v>46200</v>
      </c>
      <c r="C179" s="1" t="s">
        <v>89</v>
      </c>
      <c r="D179" s="1" t="s">
        <v>88</v>
      </c>
      <c r="E179" s="1">
        <v>700</v>
      </c>
      <c r="F179" s="1"/>
      <c r="G179" s="1"/>
      <c r="H179" s="1"/>
      <c r="I179" s="1"/>
      <c r="J179" s="1">
        <f t="shared" si="2"/>
        <v>0</v>
      </c>
      <c r="K179" s="1"/>
    </row>
    <row r="180" spans="1:11" ht="19.5" customHeight="1" x14ac:dyDescent="0.3">
      <c r="A180" s="1">
        <v>178</v>
      </c>
      <c r="B180" s="10">
        <v>46201</v>
      </c>
      <c r="C180" s="1" t="s">
        <v>89</v>
      </c>
      <c r="D180" s="1" t="s">
        <v>88</v>
      </c>
      <c r="E180" s="1">
        <v>700</v>
      </c>
      <c r="F180" s="1"/>
      <c r="G180" s="1"/>
      <c r="H180" s="1"/>
      <c r="I180" s="1"/>
      <c r="J180" s="1">
        <f t="shared" si="2"/>
        <v>0</v>
      </c>
      <c r="K180" s="1"/>
    </row>
    <row r="181" spans="1:11" ht="19.5" customHeight="1" x14ac:dyDescent="0.3">
      <c r="A181" s="1">
        <v>179</v>
      </c>
      <c r="B181" s="10">
        <v>46202</v>
      </c>
      <c r="C181" s="1" t="s">
        <v>89</v>
      </c>
      <c r="D181" s="1" t="s">
        <v>88</v>
      </c>
      <c r="E181" s="1">
        <v>700</v>
      </c>
      <c r="F181" s="1"/>
      <c r="G181" s="1"/>
      <c r="H181" s="1"/>
      <c r="I181" s="1"/>
      <c r="J181" s="1">
        <f t="shared" si="2"/>
        <v>0</v>
      </c>
      <c r="K181" s="1"/>
    </row>
    <row r="182" spans="1:11" ht="19.5" customHeight="1" x14ac:dyDescent="0.3">
      <c r="A182" s="1">
        <v>180</v>
      </c>
      <c r="B182" s="10">
        <v>46203</v>
      </c>
      <c r="C182" s="1" t="s">
        <v>89</v>
      </c>
      <c r="D182" s="1" t="s">
        <v>88</v>
      </c>
      <c r="E182" s="1">
        <v>700</v>
      </c>
      <c r="F182" s="1"/>
      <c r="G182" s="1"/>
      <c r="H182" s="1"/>
      <c r="I182" s="1"/>
      <c r="J182" s="1">
        <f t="shared" si="2"/>
        <v>0</v>
      </c>
      <c r="K182" s="1"/>
    </row>
    <row r="183" spans="1:11" ht="19.5" customHeight="1" x14ac:dyDescent="0.3">
      <c r="A183" s="1">
        <v>181</v>
      </c>
      <c r="B183" s="10">
        <v>46204</v>
      </c>
      <c r="C183" s="1" t="s">
        <v>89</v>
      </c>
      <c r="D183" s="1" t="s">
        <v>88</v>
      </c>
      <c r="E183" s="1">
        <v>700</v>
      </c>
      <c r="F183" s="1"/>
      <c r="G183" s="1"/>
      <c r="H183" s="1"/>
      <c r="I183" s="1"/>
      <c r="J183" s="1">
        <f t="shared" si="2"/>
        <v>0</v>
      </c>
      <c r="K183" s="1"/>
    </row>
    <row r="184" spans="1:11" ht="19.5" customHeight="1" x14ac:dyDescent="0.3">
      <c r="A184" s="1">
        <v>182</v>
      </c>
      <c r="B184" s="10">
        <v>46205</v>
      </c>
      <c r="C184" s="1" t="s">
        <v>89</v>
      </c>
      <c r="D184" s="1" t="s">
        <v>88</v>
      </c>
      <c r="E184" s="1">
        <v>700</v>
      </c>
      <c r="F184" s="1"/>
      <c r="G184" s="1"/>
      <c r="H184" s="1"/>
      <c r="I184" s="1"/>
      <c r="J184" s="1">
        <f t="shared" si="2"/>
        <v>0</v>
      </c>
      <c r="K184" s="1"/>
    </row>
    <row r="185" spans="1:11" ht="19.5" customHeight="1" x14ac:dyDescent="0.3">
      <c r="A185" s="1">
        <v>183</v>
      </c>
      <c r="B185" s="10">
        <v>46206</v>
      </c>
      <c r="C185" s="1" t="s">
        <v>89</v>
      </c>
      <c r="D185" s="1" t="s">
        <v>88</v>
      </c>
      <c r="E185" s="1">
        <v>700</v>
      </c>
      <c r="F185" s="1"/>
      <c r="G185" s="1"/>
      <c r="H185" s="1"/>
      <c r="I185" s="1"/>
      <c r="J185" s="1">
        <f t="shared" si="2"/>
        <v>0</v>
      </c>
      <c r="K185" s="1"/>
    </row>
    <row r="186" spans="1:11" ht="19.5" customHeight="1" x14ac:dyDescent="0.3">
      <c r="A186" s="1">
        <v>184</v>
      </c>
      <c r="B186" s="10">
        <v>46207</v>
      </c>
      <c r="C186" s="1" t="s">
        <v>89</v>
      </c>
      <c r="D186" s="1" t="s">
        <v>88</v>
      </c>
      <c r="E186" s="1">
        <v>700</v>
      </c>
      <c r="F186" s="1"/>
      <c r="G186" s="1"/>
      <c r="H186" s="1"/>
      <c r="I186" s="1"/>
      <c r="J186" s="1">
        <f t="shared" si="2"/>
        <v>0</v>
      </c>
      <c r="K186" s="1"/>
    </row>
    <row r="187" spans="1:11" ht="19.5" customHeight="1" x14ac:dyDescent="0.3">
      <c r="A187" s="1">
        <v>185</v>
      </c>
      <c r="B187" s="10">
        <v>46208</v>
      </c>
      <c r="C187" s="1" t="s">
        <v>89</v>
      </c>
      <c r="D187" s="1" t="s">
        <v>88</v>
      </c>
      <c r="E187" s="1">
        <v>700</v>
      </c>
      <c r="F187" s="1"/>
      <c r="G187" s="1"/>
      <c r="H187" s="1"/>
      <c r="I187" s="1"/>
      <c r="J187" s="1">
        <f t="shared" si="2"/>
        <v>0</v>
      </c>
      <c r="K187" s="1"/>
    </row>
    <row r="188" spans="1:11" ht="19.5" customHeight="1" x14ac:dyDescent="0.3">
      <c r="A188" s="1">
        <v>186</v>
      </c>
      <c r="B188" s="10">
        <v>46209</v>
      </c>
      <c r="C188" s="1" t="s">
        <v>89</v>
      </c>
      <c r="D188" s="1" t="s">
        <v>88</v>
      </c>
      <c r="E188" s="1">
        <v>700</v>
      </c>
      <c r="F188" s="1"/>
      <c r="G188" s="1"/>
      <c r="H188" s="1"/>
      <c r="I188" s="1"/>
      <c r="J188" s="1">
        <f t="shared" si="2"/>
        <v>0</v>
      </c>
      <c r="K188" s="1"/>
    </row>
    <row r="189" spans="1:11" ht="19.5" customHeight="1" x14ac:dyDescent="0.3">
      <c r="A189" s="1">
        <v>187</v>
      </c>
      <c r="B189" s="10">
        <v>46210</v>
      </c>
      <c r="C189" s="1" t="s">
        <v>89</v>
      </c>
      <c r="D189" s="1" t="s">
        <v>88</v>
      </c>
      <c r="E189" s="1">
        <v>700</v>
      </c>
      <c r="F189" s="1"/>
      <c r="G189" s="1"/>
      <c r="H189" s="1"/>
      <c r="I189" s="1"/>
      <c r="J189" s="1">
        <f t="shared" si="2"/>
        <v>0</v>
      </c>
      <c r="K189" s="1"/>
    </row>
    <row r="190" spans="1:11" ht="19.5" customHeight="1" x14ac:dyDescent="0.3">
      <c r="A190" s="1">
        <v>188</v>
      </c>
      <c r="B190" s="10">
        <v>46211</v>
      </c>
      <c r="C190" s="1" t="s">
        <v>89</v>
      </c>
      <c r="D190" s="1" t="s">
        <v>88</v>
      </c>
      <c r="E190" s="1">
        <v>700</v>
      </c>
      <c r="F190" s="1"/>
      <c r="G190" s="1"/>
      <c r="H190" s="1"/>
      <c r="I190" s="1"/>
      <c r="J190" s="1">
        <f t="shared" si="2"/>
        <v>0</v>
      </c>
      <c r="K190" s="1"/>
    </row>
    <row r="191" spans="1:11" ht="19.5" customHeight="1" x14ac:dyDescent="0.3">
      <c r="A191" s="1">
        <v>189</v>
      </c>
      <c r="B191" s="10">
        <v>46212</v>
      </c>
      <c r="C191" s="1" t="s">
        <v>89</v>
      </c>
      <c r="D191" s="1" t="s">
        <v>88</v>
      </c>
      <c r="E191" s="1">
        <v>700</v>
      </c>
      <c r="F191" s="1"/>
      <c r="G191" s="1"/>
      <c r="H191" s="1"/>
      <c r="I191" s="1"/>
      <c r="J191" s="1">
        <f t="shared" si="2"/>
        <v>0</v>
      </c>
      <c r="K191" s="1"/>
    </row>
    <row r="192" spans="1:11" ht="19.5" customHeight="1" x14ac:dyDescent="0.3">
      <c r="A192" s="1">
        <v>190</v>
      </c>
      <c r="B192" s="10">
        <v>46213</v>
      </c>
      <c r="C192" s="1" t="s">
        <v>89</v>
      </c>
      <c r="D192" s="1" t="s">
        <v>88</v>
      </c>
      <c r="E192" s="1">
        <v>700</v>
      </c>
      <c r="F192" s="1"/>
      <c r="G192" s="1"/>
      <c r="H192" s="1"/>
      <c r="I192" s="1"/>
      <c r="J192" s="1">
        <f t="shared" si="2"/>
        <v>0</v>
      </c>
      <c r="K192" s="1"/>
    </row>
    <row r="193" spans="1:11" ht="19.5" customHeight="1" x14ac:dyDescent="0.3">
      <c r="A193" s="1">
        <v>191</v>
      </c>
      <c r="B193" s="10">
        <v>46214</v>
      </c>
      <c r="C193" s="1" t="s">
        <v>89</v>
      </c>
      <c r="D193" s="1" t="s">
        <v>88</v>
      </c>
      <c r="E193" s="1">
        <v>700</v>
      </c>
      <c r="F193" s="1"/>
      <c r="G193" s="1"/>
      <c r="H193" s="1"/>
      <c r="I193" s="1"/>
      <c r="J193" s="1">
        <f t="shared" si="2"/>
        <v>0</v>
      </c>
      <c r="K193" s="1"/>
    </row>
    <row r="194" spans="1:11" ht="19.5" customHeight="1" x14ac:dyDescent="0.3">
      <c r="A194" s="1">
        <v>192</v>
      </c>
      <c r="B194" s="10">
        <v>46215</v>
      </c>
      <c r="C194" s="1" t="s">
        <v>89</v>
      </c>
      <c r="D194" s="1" t="s">
        <v>88</v>
      </c>
      <c r="E194" s="1">
        <v>700</v>
      </c>
      <c r="F194" s="1"/>
      <c r="G194" s="1"/>
      <c r="H194" s="1"/>
      <c r="I194" s="1"/>
      <c r="J194" s="1">
        <f t="shared" si="2"/>
        <v>0</v>
      </c>
      <c r="K194" s="1"/>
    </row>
    <row r="195" spans="1:11" ht="19.5" customHeight="1" x14ac:dyDescent="0.3">
      <c r="A195" s="1">
        <v>193</v>
      </c>
      <c r="B195" s="10">
        <v>46216</v>
      </c>
      <c r="C195" s="1" t="s">
        <v>89</v>
      </c>
      <c r="D195" s="1" t="s">
        <v>88</v>
      </c>
      <c r="E195" s="1">
        <v>700</v>
      </c>
      <c r="F195" s="1"/>
      <c r="G195" s="1"/>
      <c r="H195" s="1"/>
      <c r="I195" s="1"/>
      <c r="J195" s="1">
        <f t="shared" si="2"/>
        <v>0</v>
      </c>
      <c r="K195" s="1"/>
    </row>
    <row r="196" spans="1:11" ht="19.5" customHeight="1" x14ac:dyDescent="0.3">
      <c r="A196" s="1">
        <v>194</v>
      </c>
      <c r="B196" s="10">
        <v>46217</v>
      </c>
      <c r="C196" s="1" t="s">
        <v>89</v>
      </c>
      <c r="D196" s="1" t="s">
        <v>88</v>
      </c>
      <c r="E196" s="1">
        <v>700</v>
      </c>
      <c r="F196" s="1"/>
      <c r="G196" s="1"/>
      <c r="H196" s="1"/>
      <c r="I196" s="1"/>
      <c r="J196" s="1">
        <f t="shared" ref="J196:J259" si="3">E196*F196-G196-H196+I196</f>
        <v>0</v>
      </c>
      <c r="K196" s="1"/>
    </row>
    <row r="197" spans="1:11" ht="19.5" customHeight="1" x14ac:dyDescent="0.3">
      <c r="A197" s="1">
        <v>195</v>
      </c>
      <c r="B197" s="10">
        <v>46218</v>
      </c>
      <c r="C197" s="1" t="s">
        <v>89</v>
      </c>
      <c r="D197" s="1" t="s">
        <v>88</v>
      </c>
      <c r="E197" s="1">
        <v>700</v>
      </c>
      <c r="F197" s="1"/>
      <c r="G197" s="1"/>
      <c r="H197" s="1"/>
      <c r="I197" s="1"/>
      <c r="J197" s="1">
        <f t="shared" si="3"/>
        <v>0</v>
      </c>
      <c r="K197" s="1"/>
    </row>
    <row r="198" spans="1:11" ht="19.5" customHeight="1" x14ac:dyDescent="0.3">
      <c r="A198" s="1">
        <v>196</v>
      </c>
      <c r="B198" s="10">
        <v>46219</v>
      </c>
      <c r="C198" s="1" t="s">
        <v>89</v>
      </c>
      <c r="D198" s="1" t="s">
        <v>88</v>
      </c>
      <c r="E198" s="1">
        <v>700</v>
      </c>
      <c r="F198" s="1"/>
      <c r="G198" s="1"/>
      <c r="H198" s="1"/>
      <c r="I198" s="1"/>
      <c r="J198" s="1">
        <f t="shared" si="3"/>
        <v>0</v>
      </c>
      <c r="K198" s="1"/>
    </row>
    <row r="199" spans="1:11" ht="19.5" customHeight="1" x14ac:dyDescent="0.3">
      <c r="A199" s="1">
        <v>197</v>
      </c>
      <c r="B199" s="10">
        <v>46220</v>
      </c>
      <c r="C199" s="1" t="s">
        <v>89</v>
      </c>
      <c r="D199" s="1" t="s">
        <v>88</v>
      </c>
      <c r="E199" s="1">
        <v>700</v>
      </c>
      <c r="F199" s="1"/>
      <c r="G199" s="1"/>
      <c r="H199" s="1"/>
      <c r="I199" s="1"/>
      <c r="J199" s="1">
        <f t="shared" si="3"/>
        <v>0</v>
      </c>
      <c r="K199" s="1"/>
    </row>
    <row r="200" spans="1:11" ht="19.5" customHeight="1" x14ac:dyDescent="0.3">
      <c r="A200" s="1">
        <v>198</v>
      </c>
      <c r="B200" s="10">
        <v>46221</v>
      </c>
      <c r="C200" s="1" t="s">
        <v>89</v>
      </c>
      <c r="D200" s="1" t="s">
        <v>88</v>
      </c>
      <c r="E200" s="1">
        <v>700</v>
      </c>
      <c r="F200" s="1"/>
      <c r="G200" s="1"/>
      <c r="H200" s="1"/>
      <c r="I200" s="1"/>
      <c r="J200" s="1">
        <f t="shared" si="3"/>
        <v>0</v>
      </c>
      <c r="K200" s="1"/>
    </row>
    <row r="201" spans="1:11" ht="19.5" customHeight="1" x14ac:dyDescent="0.3">
      <c r="A201" s="1">
        <v>199</v>
      </c>
      <c r="B201" s="10">
        <v>46222</v>
      </c>
      <c r="C201" s="1" t="s">
        <v>89</v>
      </c>
      <c r="D201" s="1" t="s">
        <v>88</v>
      </c>
      <c r="E201" s="1">
        <v>700</v>
      </c>
      <c r="F201" s="1"/>
      <c r="G201" s="1"/>
      <c r="H201" s="1"/>
      <c r="I201" s="1"/>
      <c r="J201" s="1">
        <f t="shared" si="3"/>
        <v>0</v>
      </c>
      <c r="K201" s="1"/>
    </row>
    <row r="202" spans="1:11" ht="19.5" customHeight="1" x14ac:dyDescent="0.3">
      <c r="A202" s="1">
        <v>200</v>
      </c>
      <c r="B202" s="10">
        <v>46223</v>
      </c>
      <c r="C202" s="1" t="s">
        <v>89</v>
      </c>
      <c r="D202" s="1" t="s">
        <v>88</v>
      </c>
      <c r="E202" s="1">
        <v>700</v>
      </c>
      <c r="F202" s="1"/>
      <c r="G202" s="1"/>
      <c r="H202" s="1"/>
      <c r="I202" s="1"/>
      <c r="J202" s="1">
        <f t="shared" si="3"/>
        <v>0</v>
      </c>
      <c r="K202" s="1"/>
    </row>
    <row r="203" spans="1:11" ht="19.5" customHeight="1" x14ac:dyDescent="0.3">
      <c r="A203" s="1">
        <v>201</v>
      </c>
      <c r="B203" s="10">
        <v>46224</v>
      </c>
      <c r="C203" s="1" t="s">
        <v>89</v>
      </c>
      <c r="D203" s="1" t="s">
        <v>88</v>
      </c>
      <c r="E203" s="1">
        <v>700</v>
      </c>
      <c r="F203" s="1"/>
      <c r="G203" s="1"/>
      <c r="H203" s="1"/>
      <c r="I203" s="1"/>
      <c r="J203" s="1">
        <f t="shared" si="3"/>
        <v>0</v>
      </c>
      <c r="K203" s="1"/>
    </row>
    <row r="204" spans="1:11" ht="19.5" customHeight="1" x14ac:dyDescent="0.3">
      <c r="A204" s="1">
        <v>202</v>
      </c>
      <c r="B204" s="10">
        <v>46225</v>
      </c>
      <c r="C204" s="1" t="s">
        <v>89</v>
      </c>
      <c r="D204" s="1" t="s">
        <v>88</v>
      </c>
      <c r="E204" s="1">
        <v>700</v>
      </c>
      <c r="F204" s="1"/>
      <c r="G204" s="1"/>
      <c r="H204" s="1"/>
      <c r="I204" s="1"/>
      <c r="J204" s="1">
        <f t="shared" si="3"/>
        <v>0</v>
      </c>
      <c r="K204" s="1"/>
    </row>
    <row r="205" spans="1:11" ht="19.5" customHeight="1" x14ac:dyDescent="0.3">
      <c r="A205" s="1">
        <v>203</v>
      </c>
      <c r="B205" s="10">
        <v>46226</v>
      </c>
      <c r="C205" s="1" t="s">
        <v>89</v>
      </c>
      <c r="D205" s="1" t="s">
        <v>88</v>
      </c>
      <c r="E205" s="1">
        <v>700</v>
      </c>
      <c r="F205" s="1"/>
      <c r="G205" s="1"/>
      <c r="H205" s="1"/>
      <c r="I205" s="1"/>
      <c r="J205" s="1">
        <f t="shared" si="3"/>
        <v>0</v>
      </c>
      <c r="K205" s="1"/>
    </row>
    <row r="206" spans="1:11" ht="19.5" customHeight="1" x14ac:dyDescent="0.3">
      <c r="A206" s="1">
        <v>204</v>
      </c>
      <c r="B206" s="10">
        <v>46227</v>
      </c>
      <c r="C206" s="1" t="s">
        <v>89</v>
      </c>
      <c r="D206" s="1" t="s">
        <v>88</v>
      </c>
      <c r="E206" s="1">
        <v>700</v>
      </c>
      <c r="F206" s="1"/>
      <c r="G206" s="1"/>
      <c r="H206" s="1"/>
      <c r="I206" s="1"/>
      <c r="J206" s="1">
        <f t="shared" si="3"/>
        <v>0</v>
      </c>
      <c r="K206" s="1"/>
    </row>
    <row r="207" spans="1:11" ht="19.5" customHeight="1" x14ac:dyDescent="0.3">
      <c r="A207" s="1">
        <v>205</v>
      </c>
      <c r="B207" s="10">
        <v>46228</v>
      </c>
      <c r="C207" s="1" t="s">
        <v>89</v>
      </c>
      <c r="D207" s="1" t="s">
        <v>88</v>
      </c>
      <c r="E207" s="1">
        <v>700</v>
      </c>
      <c r="F207" s="1"/>
      <c r="G207" s="1"/>
      <c r="H207" s="1"/>
      <c r="I207" s="1"/>
      <c r="J207" s="1">
        <f t="shared" si="3"/>
        <v>0</v>
      </c>
      <c r="K207" s="1"/>
    </row>
    <row r="208" spans="1:11" ht="19.5" customHeight="1" x14ac:dyDescent="0.3">
      <c r="A208" s="1">
        <v>206</v>
      </c>
      <c r="B208" s="10">
        <v>46229</v>
      </c>
      <c r="C208" s="1" t="s">
        <v>89</v>
      </c>
      <c r="D208" s="1" t="s">
        <v>88</v>
      </c>
      <c r="E208" s="1">
        <v>700</v>
      </c>
      <c r="F208" s="1"/>
      <c r="G208" s="1"/>
      <c r="H208" s="1"/>
      <c r="I208" s="1"/>
      <c r="J208" s="1">
        <f t="shared" si="3"/>
        <v>0</v>
      </c>
      <c r="K208" s="1"/>
    </row>
    <row r="209" spans="1:11" ht="19.5" customHeight="1" x14ac:dyDescent="0.3">
      <c r="A209" s="1">
        <v>207</v>
      </c>
      <c r="B209" s="10">
        <v>46230</v>
      </c>
      <c r="C209" s="1" t="s">
        <v>89</v>
      </c>
      <c r="D209" s="1" t="s">
        <v>88</v>
      </c>
      <c r="E209" s="1">
        <v>700</v>
      </c>
      <c r="F209" s="1"/>
      <c r="G209" s="1"/>
      <c r="H209" s="1"/>
      <c r="I209" s="1"/>
      <c r="J209" s="1">
        <f t="shared" si="3"/>
        <v>0</v>
      </c>
      <c r="K209" s="1"/>
    </row>
    <row r="210" spans="1:11" ht="19.5" customHeight="1" x14ac:dyDescent="0.3">
      <c r="A210" s="1">
        <v>208</v>
      </c>
      <c r="B210" s="10">
        <v>46231</v>
      </c>
      <c r="C210" s="1" t="s">
        <v>89</v>
      </c>
      <c r="D210" s="1" t="s">
        <v>88</v>
      </c>
      <c r="E210" s="1">
        <v>700</v>
      </c>
      <c r="F210" s="1"/>
      <c r="G210" s="1"/>
      <c r="H210" s="1"/>
      <c r="I210" s="1"/>
      <c r="J210" s="1">
        <f t="shared" si="3"/>
        <v>0</v>
      </c>
      <c r="K210" s="1"/>
    </row>
    <row r="211" spans="1:11" ht="19.5" customHeight="1" x14ac:dyDescent="0.3">
      <c r="A211" s="1">
        <v>209</v>
      </c>
      <c r="B211" s="10">
        <v>46232</v>
      </c>
      <c r="C211" s="1" t="s">
        <v>89</v>
      </c>
      <c r="D211" s="1" t="s">
        <v>88</v>
      </c>
      <c r="E211" s="1">
        <v>700</v>
      </c>
      <c r="F211" s="1"/>
      <c r="G211" s="1"/>
      <c r="H211" s="1"/>
      <c r="I211" s="1"/>
      <c r="J211" s="1">
        <f t="shared" si="3"/>
        <v>0</v>
      </c>
      <c r="K211" s="1"/>
    </row>
    <row r="212" spans="1:11" ht="19.5" customHeight="1" x14ac:dyDescent="0.3">
      <c r="A212" s="1">
        <v>210</v>
      </c>
      <c r="B212" s="10">
        <v>46233</v>
      </c>
      <c r="C212" s="1" t="s">
        <v>89</v>
      </c>
      <c r="D212" s="1" t="s">
        <v>88</v>
      </c>
      <c r="E212" s="1">
        <v>700</v>
      </c>
      <c r="F212" s="1"/>
      <c r="G212" s="1"/>
      <c r="H212" s="1"/>
      <c r="I212" s="1"/>
      <c r="J212" s="1">
        <f t="shared" si="3"/>
        <v>0</v>
      </c>
      <c r="K212" s="1"/>
    </row>
    <row r="213" spans="1:11" ht="19.5" customHeight="1" x14ac:dyDescent="0.3">
      <c r="A213" s="1">
        <v>211</v>
      </c>
      <c r="B213" s="10">
        <v>46234</v>
      </c>
      <c r="C213" s="1" t="s">
        <v>89</v>
      </c>
      <c r="D213" s="1" t="s">
        <v>88</v>
      </c>
      <c r="E213" s="1">
        <v>700</v>
      </c>
      <c r="F213" s="1"/>
      <c r="G213" s="1"/>
      <c r="H213" s="1"/>
      <c r="I213" s="1"/>
      <c r="J213" s="1">
        <f t="shared" si="3"/>
        <v>0</v>
      </c>
      <c r="K213" s="1"/>
    </row>
    <row r="214" spans="1:11" ht="19.5" customHeight="1" x14ac:dyDescent="0.3">
      <c r="A214" s="1">
        <v>212</v>
      </c>
      <c r="B214" s="10">
        <v>46235</v>
      </c>
      <c r="C214" s="1" t="s">
        <v>89</v>
      </c>
      <c r="D214" s="1" t="s">
        <v>88</v>
      </c>
      <c r="E214" s="1">
        <v>700</v>
      </c>
      <c r="F214" s="1"/>
      <c r="G214" s="1"/>
      <c r="H214" s="1"/>
      <c r="I214" s="1"/>
      <c r="J214" s="1">
        <f t="shared" si="3"/>
        <v>0</v>
      </c>
      <c r="K214" s="1"/>
    </row>
    <row r="215" spans="1:11" ht="19.5" customHeight="1" x14ac:dyDescent="0.3">
      <c r="A215" s="1">
        <v>213</v>
      </c>
      <c r="B215" s="10">
        <v>46236</v>
      </c>
      <c r="C215" s="1" t="s">
        <v>89</v>
      </c>
      <c r="D215" s="1" t="s">
        <v>88</v>
      </c>
      <c r="E215" s="1">
        <v>700</v>
      </c>
      <c r="F215" s="1"/>
      <c r="G215" s="1"/>
      <c r="H215" s="1"/>
      <c r="I215" s="1"/>
      <c r="J215" s="1">
        <f t="shared" si="3"/>
        <v>0</v>
      </c>
      <c r="K215" s="1"/>
    </row>
    <row r="216" spans="1:11" ht="19.5" customHeight="1" x14ac:dyDescent="0.3">
      <c r="A216" s="1">
        <v>214</v>
      </c>
      <c r="B216" s="10">
        <v>46237</v>
      </c>
      <c r="C216" s="1" t="s">
        <v>89</v>
      </c>
      <c r="D216" s="1" t="s">
        <v>88</v>
      </c>
      <c r="E216" s="1">
        <v>700</v>
      </c>
      <c r="F216" s="1"/>
      <c r="G216" s="1"/>
      <c r="H216" s="1"/>
      <c r="I216" s="1"/>
      <c r="J216" s="1">
        <f t="shared" si="3"/>
        <v>0</v>
      </c>
      <c r="K216" s="1"/>
    </row>
    <row r="217" spans="1:11" ht="19.5" customHeight="1" x14ac:dyDescent="0.3">
      <c r="A217" s="1">
        <v>215</v>
      </c>
      <c r="B217" s="10">
        <v>46238</v>
      </c>
      <c r="C217" s="1" t="s">
        <v>89</v>
      </c>
      <c r="D217" s="1" t="s">
        <v>88</v>
      </c>
      <c r="E217" s="1">
        <v>700</v>
      </c>
      <c r="F217" s="1"/>
      <c r="G217" s="1"/>
      <c r="H217" s="1"/>
      <c r="I217" s="1"/>
      <c r="J217" s="1">
        <f t="shared" si="3"/>
        <v>0</v>
      </c>
      <c r="K217" s="1"/>
    </row>
    <row r="218" spans="1:11" ht="19.5" customHeight="1" x14ac:dyDescent="0.3">
      <c r="A218" s="1">
        <v>216</v>
      </c>
      <c r="B218" s="10">
        <v>46239</v>
      </c>
      <c r="C218" s="1" t="s">
        <v>89</v>
      </c>
      <c r="D218" s="1" t="s">
        <v>88</v>
      </c>
      <c r="E218" s="1">
        <v>700</v>
      </c>
      <c r="F218" s="1"/>
      <c r="G218" s="1"/>
      <c r="H218" s="1"/>
      <c r="I218" s="1"/>
      <c r="J218" s="1">
        <f t="shared" si="3"/>
        <v>0</v>
      </c>
      <c r="K218" s="1"/>
    </row>
    <row r="219" spans="1:11" ht="19.5" customHeight="1" x14ac:dyDescent="0.3">
      <c r="A219" s="1">
        <v>217</v>
      </c>
      <c r="B219" s="10">
        <v>46240</v>
      </c>
      <c r="C219" s="1" t="s">
        <v>89</v>
      </c>
      <c r="D219" s="1" t="s">
        <v>88</v>
      </c>
      <c r="E219" s="1">
        <v>700</v>
      </c>
      <c r="F219" s="1"/>
      <c r="G219" s="1"/>
      <c r="H219" s="1"/>
      <c r="I219" s="1"/>
      <c r="J219" s="1">
        <f t="shared" si="3"/>
        <v>0</v>
      </c>
      <c r="K219" s="1"/>
    </row>
    <row r="220" spans="1:11" ht="19.5" customHeight="1" x14ac:dyDescent="0.3">
      <c r="A220" s="1">
        <v>218</v>
      </c>
      <c r="B220" s="10">
        <v>46241</v>
      </c>
      <c r="C220" s="1" t="s">
        <v>89</v>
      </c>
      <c r="D220" s="1" t="s">
        <v>88</v>
      </c>
      <c r="E220" s="1">
        <v>700</v>
      </c>
      <c r="F220" s="1"/>
      <c r="G220" s="1"/>
      <c r="H220" s="1"/>
      <c r="I220" s="1"/>
      <c r="J220" s="1">
        <f t="shared" si="3"/>
        <v>0</v>
      </c>
      <c r="K220" s="1"/>
    </row>
    <row r="221" spans="1:11" ht="19.5" customHeight="1" x14ac:dyDescent="0.3">
      <c r="A221" s="1">
        <v>219</v>
      </c>
      <c r="B221" s="10">
        <v>46242</v>
      </c>
      <c r="C221" s="1" t="s">
        <v>89</v>
      </c>
      <c r="D221" s="1" t="s">
        <v>88</v>
      </c>
      <c r="E221" s="1">
        <v>700</v>
      </c>
      <c r="F221" s="1"/>
      <c r="G221" s="1"/>
      <c r="H221" s="1"/>
      <c r="I221" s="1"/>
      <c r="J221" s="1">
        <f t="shared" si="3"/>
        <v>0</v>
      </c>
      <c r="K221" s="1"/>
    </row>
    <row r="222" spans="1:11" ht="19.5" customHeight="1" x14ac:dyDescent="0.3">
      <c r="A222" s="1">
        <v>220</v>
      </c>
      <c r="B222" s="10">
        <v>46243</v>
      </c>
      <c r="C222" s="1" t="s">
        <v>89</v>
      </c>
      <c r="D222" s="1" t="s">
        <v>88</v>
      </c>
      <c r="E222" s="1">
        <v>700</v>
      </c>
      <c r="F222" s="1"/>
      <c r="G222" s="1"/>
      <c r="H222" s="1"/>
      <c r="I222" s="1"/>
      <c r="J222" s="1">
        <f t="shared" si="3"/>
        <v>0</v>
      </c>
      <c r="K222" s="1"/>
    </row>
    <row r="223" spans="1:11" ht="19.5" customHeight="1" x14ac:dyDescent="0.3">
      <c r="A223" s="1">
        <v>221</v>
      </c>
      <c r="B223" s="10">
        <v>46244</v>
      </c>
      <c r="C223" s="1" t="s">
        <v>89</v>
      </c>
      <c r="D223" s="1" t="s">
        <v>88</v>
      </c>
      <c r="E223" s="1">
        <v>700</v>
      </c>
      <c r="F223" s="1"/>
      <c r="G223" s="1"/>
      <c r="H223" s="1"/>
      <c r="I223" s="1"/>
      <c r="J223" s="1">
        <f t="shared" si="3"/>
        <v>0</v>
      </c>
      <c r="K223" s="1"/>
    </row>
    <row r="224" spans="1:11" ht="19.5" customHeight="1" x14ac:dyDescent="0.3">
      <c r="A224" s="1">
        <v>222</v>
      </c>
      <c r="B224" s="10">
        <v>46245</v>
      </c>
      <c r="C224" s="1" t="s">
        <v>89</v>
      </c>
      <c r="D224" s="1" t="s">
        <v>88</v>
      </c>
      <c r="E224" s="1">
        <v>700</v>
      </c>
      <c r="F224" s="1"/>
      <c r="G224" s="1"/>
      <c r="H224" s="1"/>
      <c r="I224" s="1"/>
      <c r="J224" s="1">
        <f t="shared" si="3"/>
        <v>0</v>
      </c>
      <c r="K224" s="1"/>
    </row>
    <row r="225" spans="1:11" ht="19.5" customHeight="1" x14ac:dyDescent="0.3">
      <c r="A225" s="1">
        <v>223</v>
      </c>
      <c r="B225" s="10">
        <v>46246</v>
      </c>
      <c r="C225" s="1" t="s">
        <v>89</v>
      </c>
      <c r="D225" s="1" t="s">
        <v>88</v>
      </c>
      <c r="E225" s="1">
        <v>700</v>
      </c>
      <c r="F225" s="1"/>
      <c r="G225" s="1"/>
      <c r="H225" s="1"/>
      <c r="I225" s="1"/>
      <c r="J225" s="1">
        <f t="shared" si="3"/>
        <v>0</v>
      </c>
      <c r="K225" s="1"/>
    </row>
    <row r="226" spans="1:11" ht="19.5" customHeight="1" x14ac:dyDescent="0.3">
      <c r="A226" s="1">
        <v>224</v>
      </c>
      <c r="B226" s="10">
        <v>46247</v>
      </c>
      <c r="C226" s="1" t="s">
        <v>89</v>
      </c>
      <c r="D226" s="1" t="s">
        <v>88</v>
      </c>
      <c r="E226" s="1">
        <v>700</v>
      </c>
      <c r="F226" s="1"/>
      <c r="G226" s="1"/>
      <c r="H226" s="1"/>
      <c r="I226" s="1"/>
      <c r="J226" s="1">
        <f t="shared" si="3"/>
        <v>0</v>
      </c>
      <c r="K226" s="1"/>
    </row>
    <row r="227" spans="1:11" ht="19.5" customHeight="1" x14ac:dyDescent="0.3">
      <c r="A227" s="1">
        <v>225</v>
      </c>
      <c r="B227" s="10">
        <v>46248</v>
      </c>
      <c r="C227" s="1" t="s">
        <v>89</v>
      </c>
      <c r="D227" s="1" t="s">
        <v>88</v>
      </c>
      <c r="E227" s="1">
        <v>700</v>
      </c>
      <c r="F227" s="1"/>
      <c r="G227" s="1"/>
      <c r="H227" s="1"/>
      <c r="I227" s="1"/>
      <c r="J227" s="1">
        <f t="shared" si="3"/>
        <v>0</v>
      </c>
      <c r="K227" s="1"/>
    </row>
    <row r="228" spans="1:11" ht="19.5" customHeight="1" x14ac:dyDescent="0.3">
      <c r="A228" s="1">
        <v>226</v>
      </c>
      <c r="B228" s="10">
        <v>46249</v>
      </c>
      <c r="C228" s="1" t="s">
        <v>89</v>
      </c>
      <c r="D228" s="1" t="s">
        <v>88</v>
      </c>
      <c r="E228" s="1">
        <v>700</v>
      </c>
      <c r="F228" s="1"/>
      <c r="G228" s="1"/>
      <c r="H228" s="1"/>
      <c r="I228" s="1"/>
      <c r="J228" s="1">
        <f t="shared" si="3"/>
        <v>0</v>
      </c>
      <c r="K228" s="1"/>
    </row>
    <row r="229" spans="1:11" ht="19.5" customHeight="1" x14ac:dyDescent="0.3">
      <c r="A229" s="1">
        <v>227</v>
      </c>
      <c r="B229" s="10">
        <v>46250</v>
      </c>
      <c r="C229" s="1" t="s">
        <v>89</v>
      </c>
      <c r="D229" s="1" t="s">
        <v>88</v>
      </c>
      <c r="E229" s="1">
        <v>700</v>
      </c>
      <c r="F229" s="1"/>
      <c r="G229" s="1"/>
      <c r="H229" s="1"/>
      <c r="I229" s="1"/>
      <c r="J229" s="1">
        <f t="shared" si="3"/>
        <v>0</v>
      </c>
      <c r="K229" s="1"/>
    </row>
    <row r="230" spans="1:11" ht="19.5" customHeight="1" x14ac:dyDescent="0.3">
      <c r="A230" s="1">
        <v>228</v>
      </c>
      <c r="B230" s="10">
        <v>46251</v>
      </c>
      <c r="C230" s="1" t="s">
        <v>89</v>
      </c>
      <c r="D230" s="1" t="s">
        <v>88</v>
      </c>
      <c r="E230" s="1">
        <v>700</v>
      </c>
      <c r="F230" s="1"/>
      <c r="G230" s="1"/>
      <c r="H230" s="1"/>
      <c r="I230" s="1"/>
      <c r="J230" s="1">
        <f t="shared" si="3"/>
        <v>0</v>
      </c>
      <c r="K230" s="1"/>
    </row>
    <row r="231" spans="1:11" ht="19.5" customHeight="1" x14ac:dyDescent="0.3">
      <c r="A231" s="1">
        <v>229</v>
      </c>
      <c r="B231" s="10">
        <v>46252</v>
      </c>
      <c r="C231" s="1" t="s">
        <v>89</v>
      </c>
      <c r="D231" s="1" t="s">
        <v>88</v>
      </c>
      <c r="E231" s="1">
        <v>700</v>
      </c>
      <c r="F231" s="1"/>
      <c r="G231" s="1"/>
      <c r="H231" s="1"/>
      <c r="I231" s="1"/>
      <c r="J231" s="1">
        <f t="shared" si="3"/>
        <v>0</v>
      </c>
      <c r="K231" s="1"/>
    </row>
    <row r="232" spans="1:11" ht="19.5" customHeight="1" x14ac:dyDescent="0.3">
      <c r="A232" s="1">
        <v>230</v>
      </c>
      <c r="B232" s="10">
        <v>46253</v>
      </c>
      <c r="C232" s="1" t="s">
        <v>89</v>
      </c>
      <c r="D232" s="1" t="s">
        <v>88</v>
      </c>
      <c r="E232" s="1">
        <v>700</v>
      </c>
      <c r="F232" s="1"/>
      <c r="G232" s="1"/>
      <c r="H232" s="1"/>
      <c r="I232" s="1"/>
      <c r="J232" s="1">
        <f t="shared" si="3"/>
        <v>0</v>
      </c>
      <c r="K232" s="1"/>
    </row>
    <row r="233" spans="1:11" ht="19.5" customHeight="1" x14ac:dyDescent="0.3">
      <c r="A233" s="1">
        <v>231</v>
      </c>
      <c r="B233" s="10">
        <v>46254</v>
      </c>
      <c r="C233" s="1" t="s">
        <v>89</v>
      </c>
      <c r="D233" s="1" t="s">
        <v>88</v>
      </c>
      <c r="E233" s="1">
        <v>700</v>
      </c>
      <c r="F233" s="1"/>
      <c r="G233" s="1"/>
      <c r="H233" s="1"/>
      <c r="I233" s="1"/>
      <c r="J233" s="1">
        <f t="shared" si="3"/>
        <v>0</v>
      </c>
      <c r="K233" s="1"/>
    </row>
    <row r="234" spans="1:11" ht="19.5" customHeight="1" x14ac:dyDescent="0.3">
      <c r="A234" s="1">
        <v>232</v>
      </c>
      <c r="B234" s="10">
        <v>46255</v>
      </c>
      <c r="C234" s="1" t="s">
        <v>89</v>
      </c>
      <c r="D234" s="1" t="s">
        <v>88</v>
      </c>
      <c r="E234" s="1">
        <v>700</v>
      </c>
      <c r="F234" s="1"/>
      <c r="G234" s="1"/>
      <c r="H234" s="1"/>
      <c r="I234" s="1"/>
      <c r="J234" s="1">
        <f t="shared" si="3"/>
        <v>0</v>
      </c>
      <c r="K234" s="1"/>
    </row>
    <row r="235" spans="1:11" ht="19.5" customHeight="1" x14ac:dyDescent="0.3">
      <c r="A235" s="1">
        <v>233</v>
      </c>
      <c r="B235" s="10">
        <v>46256</v>
      </c>
      <c r="C235" s="1" t="s">
        <v>89</v>
      </c>
      <c r="D235" s="1" t="s">
        <v>88</v>
      </c>
      <c r="E235" s="1">
        <v>700</v>
      </c>
      <c r="F235" s="1"/>
      <c r="G235" s="1"/>
      <c r="H235" s="1"/>
      <c r="I235" s="1"/>
      <c r="J235" s="1">
        <f t="shared" si="3"/>
        <v>0</v>
      </c>
      <c r="K235" s="1"/>
    </row>
    <row r="236" spans="1:11" ht="19.5" customHeight="1" x14ac:dyDescent="0.3">
      <c r="A236" s="1">
        <v>234</v>
      </c>
      <c r="B236" s="10">
        <v>46257</v>
      </c>
      <c r="C236" s="1" t="s">
        <v>89</v>
      </c>
      <c r="D236" s="1" t="s">
        <v>88</v>
      </c>
      <c r="E236" s="1">
        <v>700</v>
      </c>
      <c r="F236" s="1"/>
      <c r="G236" s="1"/>
      <c r="H236" s="1"/>
      <c r="I236" s="1"/>
      <c r="J236" s="1">
        <f t="shared" si="3"/>
        <v>0</v>
      </c>
      <c r="K236" s="1"/>
    </row>
    <row r="237" spans="1:11" ht="19.5" customHeight="1" x14ac:dyDescent="0.3">
      <c r="A237" s="1">
        <v>235</v>
      </c>
      <c r="B237" s="10">
        <v>46258</v>
      </c>
      <c r="C237" s="1" t="s">
        <v>89</v>
      </c>
      <c r="D237" s="1" t="s">
        <v>88</v>
      </c>
      <c r="E237" s="1">
        <v>700</v>
      </c>
      <c r="F237" s="1"/>
      <c r="G237" s="1"/>
      <c r="H237" s="1"/>
      <c r="I237" s="1"/>
      <c r="J237" s="1">
        <f t="shared" si="3"/>
        <v>0</v>
      </c>
      <c r="K237" s="1"/>
    </row>
    <row r="238" spans="1:11" ht="19.5" customHeight="1" x14ac:dyDescent="0.3">
      <c r="A238" s="1">
        <v>236</v>
      </c>
      <c r="B238" s="10">
        <v>46259</v>
      </c>
      <c r="C238" s="1" t="s">
        <v>89</v>
      </c>
      <c r="D238" s="1" t="s">
        <v>88</v>
      </c>
      <c r="E238" s="1">
        <v>700</v>
      </c>
      <c r="F238" s="1"/>
      <c r="G238" s="1"/>
      <c r="H238" s="1"/>
      <c r="I238" s="1"/>
      <c r="J238" s="1">
        <f t="shared" si="3"/>
        <v>0</v>
      </c>
      <c r="K238" s="1"/>
    </row>
    <row r="239" spans="1:11" ht="19.5" customHeight="1" x14ac:dyDescent="0.3">
      <c r="A239" s="1">
        <v>237</v>
      </c>
      <c r="B239" s="10">
        <v>46260</v>
      </c>
      <c r="C239" s="1" t="s">
        <v>89</v>
      </c>
      <c r="D239" s="1" t="s">
        <v>88</v>
      </c>
      <c r="E239" s="1">
        <v>700</v>
      </c>
      <c r="F239" s="1"/>
      <c r="G239" s="1"/>
      <c r="H239" s="1"/>
      <c r="I239" s="1"/>
      <c r="J239" s="1">
        <f t="shared" si="3"/>
        <v>0</v>
      </c>
      <c r="K239" s="1"/>
    </row>
    <row r="240" spans="1:11" ht="19.5" customHeight="1" x14ac:dyDescent="0.3">
      <c r="A240" s="1">
        <v>238</v>
      </c>
      <c r="B240" s="10">
        <v>46261</v>
      </c>
      <c r="C240" s="1" t="s">
        <v>89</v>
      </c>
      <c r="D240" s="1" t="s">
        <v>88</v>
      </c>
      <c r="E240" s="1">
        <v>700</v>
      </c>
      <c r="F240" s="1"/>
      <c r="G240" s="1"/>
      <c r="H240" s="1"/>
      <c r="I240" s="1"/>
      <c r="J240" s="1">
        <f t="shared" si="3"/>
        <v>0</v>
      </c>
      <c r="K240" s="1"/>
    </row>
    <row r="241" spans="1:11" ht="19.5" customHeight="1" x14ac:dyDescent="0.3">
      <c r="A241" s="1">
        <v>239</v>
      </c>
      <c r="B241" s="10">
        <v>46262</v>
      </c>
      <c r="C241" s="1" t="s">
        <v>89</v>
      </c>
      <c r="D241" s="1" t="s">
        <v>88</v>
      </c>
      <c r="E241" s="1">
        <v>700</v>
      </c>
      <c r="F241" s="1"/>
      <c r="G241" s="1"/>
      <c r="H241" s="1"/>
      <c r="I241" s="1"/>
      <c r="J241" s="1">
        <f t="shared" si="3"/>
        <v>0</v>
      </c>
      <c r="K241" s="1"/>
    </row>
    <row r="242" spans="1:11" ht="19.5" customHeight="1" x14ac:dyDescent="0.3">
      <c r="A242" s="1">
        <v>240</v>
      </c>
      <c r="B242" s="10">
        <v>46263</v>
      </c>
      <c r="C242" s="1" t="s">
        <v>89</v>
      </c>
      <c r="D242" s="1" t="s">
        <v>88</v>
      </c>
      <c r="E242" s="1">
        <v>700</v>
      </c>
      <c r="F242" s="1"/>
      <c r="G242" s="1"/>
      <c r="H242" s="1"/>
      <c r="I242" s="1"/>
      <c r="J242" s="1">
        <f t="shared" si="3"/>
        <v>0</v>
      </c>
      <c r="K242" s="1"/>
    </row>
    <row r="243" spans="1:11" ht="19.5" customHeight="1" x14ac:dyDescent="0.3">
      <c r="A243" s="1">
        <v>241</v>
      </c>
      <c r="B243" s="10">
        <v>46264</v>
      </c>
      <c r="C243" s="1" t="s">
        <v>89</v>
      </c>
      <c r="D243" s="1" t="s">
        <v>88</v>
      </c>
      <c r="E243" s="1">
        <v>700</v>
      </c>
      <c r="F243" s="1"/>
      <c r="G243" s="1"/>
      <c r="H243" s="1"/>
      <c r="I243" s="1"/>
      <c r="J243" s="1">
        <f t="shared" si="3"/>
        <v>0</v>
      </c>
      <c r="K243" s="1"/>
    </row>
    <row r="244" spans="1:11" ht="19.5" customHeight="1" x14ac:dyDescent="0.3">
      <c r="A244" s="1">
        <v>242</v>
      </c>
      <c r="B244" s="10">
        <v>46265</v>
      </c>
      <c r="C244" s="1" t="s">
        <v>89</v>
      </c>
      <c r="D244" s="1" t="s">
        <v>88</v>
      </c>
      <c r="E244" s="1">
        <v>700</v>
      </c>
      <c r="F244" s="1"/>
      <c r="G244" s="1"/>
      <c r="H244" s="1"/>
      <c r="I244" s="1"/>
      <c r="J244" s="1">
        <f t="shared" si="3"/>
        <v>0</v>
      </c>
      <c r="K244" s="1"/>
    </row>
    <row r="245" spans="1:11" ht="19.5" customHeight="1" x14ac:dyDescent="0.3">
      <c r="A245" s="1">
        <v>243</v>
      </c>
      <c r="B245" s="10">
        <v>46266</v>
      </c>
      <c r="C245" s="1" t="s">
        <v>89</v>
      </c>
      <c r="D245" s="1" t="s">
        <v>88</v>
      </c>
      <c r="E245" s="1">
        <v>700</v>
      </c>
      <c r="F245" s="1"/>
      <c r="G245" s="1"/>
      <c r="H245" s="1"/>
      <c r="I245" s="1"/>
      <c r="J245" s="1">
        <f t="shared" si="3"/>
        <v>0</v>
      </c>
      <c r="K245" s="1"/>
    </row>
    <row r="246" spans="1:11" ht="19.5" customHeight="1" x14ac:dyDescent="0.3">
      <c r="A246" s="1">
        <v>244</v>
      </c>
      <c r="B246" s="10">
        <v>46267</v>
      </c>
      <c r="C246" s="1" t="s">
        <v>89</v>
      </c>
      <c r="D246" s="1" t="s">
        <v>88</v>
      </c>
      <c r="E246" s="1">
        <v>700</v>
      </c>
      <c r="F246" s="1"/>
      <c r="G246" s="1"/>
      <c r="H246" s="1"/>
      <c r="I246" s="1"/>
      <c r="J246" s="1">
        <f t="shared" si="3"/>
        <v>0</v>
      </c>
      <c r="K246" s="1"/>
    </row>
    <row r="247" spans="1:11" ht="19.5" customHeight="1" x14ac:dyDescent="0.3">
      <c r="A247" s="1">
        <v>245</v>
      </c>
      <c r="B247" s="10">
        <v>46268</v>
      </c>
      <c r="C247" s="1" t="s">
        <v>89</v>
      </c>
      <c r="D247" s="1" t="s">
        <v>88</v>
      </c>
      <c r="E247" s="1">
        <v>700</v>
      </c>
      <c r="F247" s="1"/>
      <c r="G247" s="1"/>
      <c r="H247" s="1"/>
      <c r="I247" s="1"/>
      <c r="J247" s="1">
        <f t="shared" si="3"/>
        <v>0</v>
      </c>
      <c r="K247" s="1"/>
    </row>
    <row r="248" spans="1:11" ht="19.5" customHeight="1" x14ac:dyDescent="0.3">
      <c r="A248" s="1">
        <v>246</v>
      </c>
      <c r="B248" s="10">
        <v>46269</v>
      </c>
      <c r="C248" s="1" t="s">
        <v>89</v>
      </c>
      <c r="D248" s="1" t="s">
        <v>88</v>
      </c>
      <c r="E248" s="1">
        <v>700</v>
      </c>
      <c r="F248" s="1"/>
      <c r="G248" s="1"/>
      <c r="H248" s="1"/>
      <c r="I248" s="1"/>
      <c r="J248" s="1">
        <f t="shared" si="3"/>
        <v>0</v>
      </c>
      <c r="K248" s="1"/>
    </row>
    <row r="249" spans="1:11" ht="19.5" customHeight="1" x14ac:dyDescent="0.3">
      <c r="A249" s="1">
        <v>247</v>
      </c>
      <c r="B249" s="10">
        <v>46270</v>
      </c>
      <c r="C249" s="1" t="s">
        <v>89</v>
      </c>
      <c r="D249" s="1" t="s">
        <v>88</v>
      </c>
      <c r="E249" s="1">
        <v>700</v>
      </c>
      <c r="F249" s="1"/>
      <c r="G249" s="1"/>
      <c r="H249" s="1"/>
      <c r="I249" s="1"/>
      <c r="J249" s="1">
        <f t="shared" si="3"/>
        <v>0</v>
      </c>
      <c r="K249" s="1"/>
    </row>
    <row r="250" spans="1:11" ht="19.5" customHeight="1" x14ac:dyDescent="0.3">
      <c r="A250" s="1">
        <v>248</v>
      </c>
      <c r="B250" s="10">
        <v>46271</v>
      </c>
      <c r="C250" s="1" t="s">
        <v>89</v>
      </c>
      <c r="D250" s="1" t="s">
        <v>88</v>
      </c>
      <c r="E250" s="1">
        <v>700</v>
      </c>
      <c r="F250" s="1"/>
      <c r="G250" s="1"/>
      <c r="H250" s="1"/>
      <c r="I250" s="1"/>
      <c r="J250" s="1">
        <f t="shared" si="3"/>
        <v>0</v>
      </c>
      <c r="K250" s="1"/>
    </row>
    <row r="251" spans="1:11" ht="19.5" customHeight="1" x14ac:dyDescent="0.3">
      <c r="A251" s="1">
        <v>249</v>
      </c>
      <c r="B251" s="10">
        <v>46272</v>
      </c>
      <c r="C251" s="1" t="s">
        <v>89</v>
      </c>
      <c r="D251" s="1" t="s">
        <v>88</v>
      </c>
      <c r="E251" s="1">
        <v>700</v>
      </c>
      <c r="F251" s="1"/>
      <c r="G251" s="1"/>
      <c r="H251" s="1"/>
      <c r="I251" s="1"/>
      <c r="J251" s="1">
        <f t="shared" si="3"/>
        <v>0</v>
      </c>
      <c r="K251" s="1"/>
    </row>
    <row r="252" spans="1:11" ht="19.5" customHeight="1" x14ac:dyDescent="0.3">
      <c r="A252" s="1">
        <v>250</v>
      </c>
      <c r="B252" s="10">
        <v>46273</v>
      </c>
      <c r="C252" s="1" t="s">
        <v>89</v>
      </c>
      <c r="D252" s="1" t="s">
        <v>88</v>
      </c>
      <c r="E252" s="1">
        <v>700</v>
      </c>
      <c r="F252" s="1"/>
      <c r="G252" s="1"/>
      <c r="H252" s="1"/>
      <c r="I252" s="1"/>
      <c r="J252" s="1">
        <f t="shared" si="3"/>
        <v>0</v>
      </c>
      <c r="K252" s="1"/>
    </row>
    <row r="253" spans="1:11" ht="19.5" customHeight="1" x14ac:dyDescent="0.3">
      <c r="A253" s="1">
        <v>251</v>
      </c>
      <c r="B253" s="10">
        <v>46274</v>
      </c>
      <c r="C253" s="1" t="s">
        <v>89</v>
      </c>
      <c r="D253" s="1" t="s">
        <v>88</v>
      </c>
      <c r="E253" s="1">
        <v>700</v>
      </c>
      <c r="F253" s="1"/>
      <c r="G253" s="1"/>
      <c r="H253" s="1"/>
      <c r="I253" s="1"/>
      <c r="J253" s="1">
        <f t="shared" si="3"/>
        <v>0</v>
      </c>
      <c r="K253" s="1"/>
    </row>
    <row r="254" spans="1:11" ht="19.5" customHeight="1" x14ac:dyDescent="0.3">
      <c r="A254" s="1">
        <v>252</v>
      </c>
      <c r="B254" s="10">
        <v>46275</v>
      </c>
      <c r="C254" s="1" t="s">
        <v>89</v>
      </c>
      <c r="D254" s="1" t="s">
        <v>88</v>
      </c>
      <c r="E254" s="1">
        <v>700</v>
      </c>
      <c r="F254" s="1"/>
      <c r="G254" s="1"/>
      <c r="H254" s="1"/>
      <c r="I254" s="1"/>
      <c r="J254" s="1">
        <f t="shared" si="3"/>
        <v>0</v>
      </c>
      <c r="K254" s="1"/>
    </row>
    <row r="255" spans="1:11" ht="19.5" customHeight="1" x14ac:dyDescent="0.3">
      <c r="A255" s="1">
        <v>253</v>
      </c>
      <c r="B255" s="10">
        <v>46276</v>
      </c>
      <c r="C255" s="1" t="s">
        <v>89</v>
      </c>
      <c r="D255" s="1" t="s">
        <v>88</v>
      </c>
      <c r="E255" s="1">
        <v>700</v>
      </c>
      <c r="F255" s="1"/>
      <c r="G255" s="1"/>
      <c r="H255" s="1"/>
      <c r="I255" s="1"/>
      <c r="J255" s="1">
        <f t="shared" si="3"/>
        <v>0</v>
      </c>
      <c r="K255" s="1"/>
    </row>
    <row r="256" spans="1:11" ht="19.5" customHeight="1" x14ac:dyDescent="0.3">
      <c r="A256" s="1">
        <v>254</v>
      </c>
      <c r="B256" s="10">
        <v>46277</v>
      </c>
      <c r="C256" s="1" t="s">
        <v>89</v>
      </c>
      <c r="D256" s="1" t="s">
        <v>88</v>
      </c>
      <c r="E256" s="1">
        <v>700</v>
      </c>
      <c r="F256" s="1"/>
      <c r="G256" s="1"/>
      <c r="H256" s="1"/>
      <c r="I256" s="1"/>
      <c r="J256" s="1">
        <f t="shared" si="3"/>
        <v>0</v>
      </c>
      <c r="K256" s="1"/>
    </row>
    <row r="257" spans="1:11" ht="19.5" customHeight="1" x14ac:dyDescent="0.3">
      <c r="A257" s="1">
        <v>255</v>
      </c>
      <c r="B257" s="10">
        <v>46278</v>
      </c>
      <c r="C257" s="1" t="s">
        <v>89</v>
      </c>
      <c r="D257" s="1" t="s">
        <v>88</v>
      </c>
      <c r="E257" s="1">
        <v>700</v>
      </c>
      <c r="F257" s="1"/>
      <c r="G257" s="1"/>
      <c r="H257" s="1"/>
      <c r="I257" s="1"/>
      <c r="J257" s="1">
        <f t="shared" si="3"/>
        <v>0</v>
      </c>
      <c r="K257" s="1"/>
    </row>
    <row r="258" spans="1:11" ht="19.5" customHeight="1" x14ac:dyDescent="0.3">
      <c r="A258" s="1">
        <v>256</v>
      </c>
      <c r="B258" s="10">
        <v>46279</v>
      </c>
      <c r="C258" s="1" t="s">
        <v>89</v>
      </c>
      <c r="D258" s="1" t="s">
        <v>88</v>
      </c>
      <c r="E258" s="1">
        <v>700</v>
      </c>
      <c r="F258" s="1"/>
      <c r="G258" s="1"/>
      <c r="H258" s="1"/>
      <c r="I258" s="1"/>
      <c r="J258" s="1">
        <f t="shared" si="3"/>
        <v>0</v>
      </c>
      <c r="K258" s="1"/>
    </row>
    <row r="259" spans="1:11" ht="19.5" customHeight="1" x14ac:dyDescent="0.3">
      <c r="A259" s="1">
        <v>257</v>
      </c>
      <c r="B259" s="10">
        <v>46280</v>
      </c>
      <c r="C259" s="1" t="s">
        <v>89</v>
      </c>
      <c r="D259" s="1" t="s">
        <v>88</v>
      </c>
      <c r="E259" s="1">
        <v>700</v>
      </c>
      <c r="F259" s="1"/>
      <c r="G259" s="1"/>
      <c r="H259" s="1"/>
      <c r="I259" s="1"/>
      <c r="J259" s="1">
        <f t="shared" si="3"/>
        <v>0</v>
      </c>
      <c r="K259" s="1"/>
    </row>
    <row r="260" spans="1:11" ht="19.5" customHeight="1" x14ac:dyDescent="0.3">
      <c r="A260" s="1">
        <v>258</v>
      </c>
      <c r="B260" s="10">
        <v>46281</v>
      </c>
      <c r="C260" s="1" t="s">
        <v>89</v>
      </c>
      <c r="D260" s="1" t="s">
        <v>88</v>
      </c>
      <c r="E260" s="1">
        <v>700</v>
      </c>
      <c r="F260" s="1"/>
      <c r="G260" s="1"/>
      <c r="H260" s="1"/>
      <c r="I260" s="1"/>
      <c r="J260" s="1">
        <f t="shared" ref="J260:J323" si="4">E260*F260-G260-H260+I260</f>
        <v>0</v>
      </c>
      <c r="K260" s="1"/>
    </row>
    <row r="261" spans="1:11" ht="19.5" customHeight="1" x14ac:dyDescent="0.3">
      <c r="A261" s="1">
        <v>259</v>
      </c>
      <c r="B261" s="10">
        <v>46282</v>
      </c>
      <c r="C261" s="1" t="s">
        <v>89</v>
      </c>
      <c r="D261" s="1" t="s">
        <v>88</v>
      </c>
      <c r="E261" s="1">
        <v>700</v>
      </c>
      <c r="F261" s="1"/>
      <c r="G261" s="1"/>
      <c r="H261" s="1"/>
      <c r="I261" s="1"/>
      <c r="J261" s="1">
        <f t="shared" si="4"/>
        <v>0</v>
      </c>
      <c r="K261" s="1"/>
    </row>
    <row r="262" spans="1:11" ht="19.5" customHeight="1" x14ac:dyDescent="0.3">
      <c r="A262" s="1">
        <v>260</v>
      </c>
      <c r="B262" s="10">
        <v>46283</v>
      </c>
      <c r="C262" s="1" t="s">
        <v>89</v>
      </c>
      <c r="D262" s="1" t="s">
        <v>88</v>
      </c>
      <c r="E262" s="1">
        <v>700</v>
      </c>
      <c r="F262" s="1"/>
      <c r="G262" s="1"/>
      <c r="H262" s="1"/>
      <c r="I262" s="1"/>
      <c r="J262" s="1">
        <f t="shared" si="4"/>
        <v>0</v>
      </c>
      <c r="K262" s="1"/>
    </row>
    <row r="263" spans="1:11" ht="19.5" customHeight="1" x14ac:dyDescent="0.3">
      <c r="A263" s="1">
        <v>261</v>
      </c>
      <c r="B263" s="10">
        <v>46284</v>
      </c>
      <c r="C263" s="1" t="s">
        <v>89</v>
      </c>
      <c r="D263" s="1" t="s">
        <v>88</v>
      </c>
      <c r="E263" s="1">
        <v>700</v>
      </c>
      <c r="F263" s="1"/>
      <c r="G263" s="1"/>
      <c r="H263" s="1"/>
      <c r="I263" s="1"/>
      <c r="J263" s="1">
        <f t="shared" si="4"/>
        <v>0</v>
      </c>
      <c r="K263" s="1"/>
    </row>
    <row r="264" spans="1:11" ht="19.5" customHeight="1" x14ac:dyDescent="0.3">
      <c r="A264" s="1">
        <v>262</v>
      </c>
      <c r="B264" s="10">
        <v>46285</v>
      </c>
      <c r="C264" s="1" t="s">
        <v>89</v>
      </c>
      <c r="D264" s="1" t="s">
        <v>88</v>
      </c>
      <c r="E264" s="1">
        <v>700</v>
      </c>
      <c r="F264" s="1"/>
      <c r="G264" s="1"/>
      <c r="H264" s="1"/>
      <c r="I264" s="1"/>
      <c r="J264" s="1">
        <f t="shared" si="4"/>
        <v>0</v>
      </c>
      <c r="K264" s="1"/>
    </row>
    <row r="265" spans="1:11" ht="19.5" customHeight="1" x14ac:dyDescent="0.3">
      <c r="A265" s="1">
        <v>263</v>
      </c>
      <c r="B265" s="10">
        <v>46286</v>
      </c>
      <c r="C265" s="1" t="s">
        <v>89</v>
      </c>
      <c r="D265" s="1" t="s">
        <v>88</v>
      </c>
      <c r="E265" s="1">
        <v>700</v>
      </c>
      <c r="F265" s="1"/>
      <c r="G265" s="1"/>
      <c r="H265" s="1"/>
      <c r="I265" s="1"/>
      <c r="J265" s="1">
        <f t="shared" si="4"/>
        <v>0</v>
      </c>
      <c r="K265" s="1"/>
    </row>
    <row r="266" spans="1:11" ht="19.5" customHeight="1" x14ac:dyDescent="0.3">
      <c r="A266" s="1">
        <v>264</v>
      </c>
      <c r="B266" s="10">
        <v>46287</v>
      </c>
      <c r="C266" s="1" t="s">
        <v>89</v>
      </c>
      <c r="D266" s="1" t="s">
        <v>88</v>
      </c>
      <c r="E266" s="1">
        <v>700</v>
      </c>
      <c r="F266" s="1"/>
      <c r="G266" s="1"/>
      <c r="H266" s="1"/>
      <c r="I266" s="1"/>
      <c r="J266" s="1">
        <f t="shared" si="4"/>
        <v>0</v>
      </c>
      <c r="K266" s="1"/>
    </row>
    <row r="267" spans="1:11" ht="19.5" customHeight="1" x14ac:dyDescent="0.3">
      <c r="A267" s="1">
        <v>265</v>
      </c>
      <c r="B267" s="10">
        <v>46288</v>
      </c>
      <c r="C267" s="1" t="s">
        <v>89</v>
      </c>
      <c r="D267" s="1" t="s">
        <v>88</v>
      </c>
      <c r="E267" s="1">
        <v>700</v>
      </c>
      <c r="F267" s="1"/>
      <c r="G267" s="1"/>
      <c r="H267" s="1"/>
      <c r="I267" s="1"/>
      <c r="J267" s="1">
        <f t="shared" si="4"/>
        <v>0</v>
      </c>
      <c r="K267" s="1"/>
    </row>
    <row r="268" spans="1:11" ht="19.5" customHeight="1" x14ac:dyDescent="0.3">
      <c r="A268" s="1">
        <v>266</v>
      </c>
      <c r="B268" s="10">
        <v>46289</v>
      </c>
      <c r="C268" s="1" t="s">
        <v>89</v>
      </c>
      <c r="D268" s="1" t="s">
        <v>88</v>
      </c>
      <c r="E268" s="1">
        <v>700</v>
      </c>
      <c r="F268" s="1"/>
      <c r="G268" s="1"/>
      <c r="H268" s="1"/>
      <c r="I268" s="1"/>
      <c r="J268" s="1">
        <f t="shared" si="4"/>
        <v>0</v>
      </c>
      <c r="K268" s="1"/>
    </row>
    <row r="269" spans="1:11" ht="19.5" customHeight="1" x14ac:dyDescent="0.3">
      <c r="A269" s="1">
        <v>267</v>
      </c>
      <c r="B269" s="10">
        <v>46290</v>
      </c>
      <c r="C269" s="1" t="s">
        <v>89</v>
      </c>
      <c r="D269" s="1" t="s">
        <v>88</v>
      </c>
      <c r="E269" s="1">
        <v>700</v>
      </c>
      <c r="F269" s="1"/>
      <c r="G269" s="1"/>
      <c r="H269" s="1"/>
      <c r="I269" s="1"/>
      <c r="J269" s="1">
        <f t="shared" si="4"/>
        <v>0</v>
      </c>
      <c r="K269" s="1"/>
    </row>
    <row r="270" spans="1:11" ht="19.5" customHeight="1" x14ac:dyDescent="0.3">
      <c r="A270" s="1">
        <v>268</v>
      </c>
      <c r="B270" s="10">
        <v>46291</v>
      </c>
      <c r="C270" s="1" t="s">
        <v>89</v>
      </c>
      <c r="D270" s="1" t="s">
        <v>88</v>
      </c>
      <c r="E270" s="1">
        <v>700</v>
      </c>
      <c r="F270" s="1"/>
      <c r="G270" s="1"/>
      <c r="H270" s="1"/>
      <c r="I270" s="1"/>
      <c r="J270" s="1">
        <f t="shared" si="4"/>
        <v>0</v>
      </c>
      <c r="K270" s="1"/>
    </row>
    <row r="271" spans="1:11" ht="19.5" customHeight="1" x14ac:dyDescent="0.3">
      <c r="A271" s="1">
        <v>269</v>
      </c>
      <c r="B271" s="10">
        <v>46292</v>
      </c>
      <c r="C271" s="1" t="s">
        <v>89</v>
      </c>
      <c r="D271" s="1" t="s">
        <v>88</v>
      </c>
      <c r="E271" s="1">
        <v>700</v>
      </c>
      <c r="F271" s="1"/>
      <c r="G271" s="1"/>
      <c r="H271" s="1"/>
      <c r="I271" s="1"/>
      <c r="J271" s="1">
        <f t="shared" si="4"/>
        <v>0</v>
      </c>
      <c r="K271" s="1"/>
    </row>
    <row r="272" spans="1:11" ht="19.5" customHeight="1" x14ac:dyDescent="0.3">
      <c r="A272" s="1">
        <v>270</v>
      </c>
      <c r="B272" s="10">
        <v>46293</v>
      </c>
      <c r="C272" s="1" t="s">
        <v>89</v>
      </c>
      <c r="D272" s="1" t="s">
        <v>88</v>
      </c>
      <c r="E272" s="1">
        <v>700</v>
      </c>
      <c r="F272" s="1"/>
      <c r="G272" s="1"/>
      <c r="H272" s="1"/>
      <c r="I272" s="1"/>
      <c r="J272" s="1">
        <f t="shared" si="4"/>
        <v>0</v>
      </c>
      <c r="K272" s="1"/>
    </row>
    <row r="273" spans="1:11" ht="19.5" customHeight="1" x14ac:dyDescent="0.3">
      <c r="A273" s="1">
        <v>271</v>
      </c>
      <c r="B273" s="10">
        <v>46294</v>
      </c>
      <c r="C273" s="1" t="s">
        <v>89</v>
      </c>
      <c r="D273" s="1" t="s">
        <v>88</v>
      </c>
      <c r="E273" s="1">
        <v>700</v>
      </c>
      <c r="F273" s="1"/>
      <c r="G273" s="1"/>
      <c r="H273" s="1"/>
      <c r="I273" s="1"/>
      <c r="J273" s="1">
        <f t="shared" si="4"/>
        <v>0</v>
      </c>
      <c r="K273" s="1"/>
    </row>
    <row r="274" spans="1:11" ht="19.5" customHeight="1" x14ac:dyDescent="0.3">
      <c r="A274" s="1">
        <v>272</v>
      </c>
      <c r="B274" s="10">
        <v>46295</v>
      </c>
      <c r="C274" s="1" t="s">
        <v>89</v>
      </c>
      <c r="D274" s="1" t="s">
        <v>88</v>
      </c>
      <c r="E274" s="1">
        <v>700</v>
      </c>
      <c r="F274" s="1"/>
      <c r="G274" s="1"/>
      <c r="H274" s="1"/>
      <c r="I274" s="1"/>
      <c r="J274" s="1">
        <f t="shared" si="4"/>
        <v>0</v>
      </c>
      <c r="K274" s="1"/>
    </row>
    <row r="275" spans="1:11" ht="19.5" customHeight="1" x14ac:dyDescent="0.3">
      <c r="A275" s="1">
        <v>273</v>
      </c>
      <c r="B275" s="10">
        <v>46296</v>
      </c>
      <c r="C275" s="1" t="s">
        <v>89</v>
      </c>
      <c r="D275" s="1" t="s">
        <v>88</v>
      </c>
      <c r="E275" s="1">
        <v>700</v>
      </c>
      <c r="F275" s="1"/>
      <c r="G275" s="1"/>
      <c r="H275" s="1"/>
      <c r="I275" s="1"/>
      <c r="J275" s="1">
        <f t="shared" si="4"/>
        <v>0</v>
      </c>
      <c r="K275" s="1"/>
    </row>
    <row r="276" spans="1:11" ht="19.5" customHeight="1" x14ac:dyDescent="0.3">
      <c r="A276" s="1">
        <v>274</v>
      </c>
      <c r="B276" s="10">
        <v>46297</v>
      </c>
      <c r="C276" s="1" t="s">
        <v>89</v>
      </c>
      <c r="D276" s="1" t="s">
        <v>88</v>
      </c>
      <c r="E276" s="1">
        <v>700</v>
      </c>
      <c r="F276" s="1"/>
      <c r="G276" s="1"/>
      <c r="H276" s="1"/>
      <c r="I276" s="1"/>
      <c r="J276" s="1">
        <f t="shared" si="4"/>
        <v>0</v>
      </c>
      <c r="K276" s="1"/>
    </row>
    <row r="277" spans="1:11" ht="19.5" customHeight="1" x14ac:dyDescent="0.3">
      <c r="A277" s="1">
        <v>275</v>
      </c>
      <c r="B277" s="10">
        <v>46298</v>
      </c>
      <c r="C277" s="1" t="s">
        <v>89</v>
      </c>
      <c r="D277" s="1" t="s">
        <v>88</v>
      </c>
      <c r="E277" s="1">
        <v>700</v>
      </c>
      <c r="F277" s="1"/>
      <c r="G277" s="1"/>
      <c r="H277" s="1"/>
      <c r="I277" s="1"/>
      <c r="J277" s="1">
        <f t="shared" si="4"/>
        <v>0</v>
      </c>
      <c r="K277" s="1"/>
    </row>
    <row r="278" spans="1:11" ht="19.5" customHeight="1" x14ac:dyDescent="0.3">
      <c r="A278" s="1">
        <v>276</v>
      </c>
      <c r="B278" s="10">
        <v>46299</v>
      </c>
      <c r="C278" s="1" t="s">
        <v>89</v>
      </c>
      <c r="D278" s="1" t="s">
        <v>88</v>
      </c>
      <c r="E278" s="1">
        <v>700</v>
      </c>
      <c r="F278" s="1"/>
      <c r="G278" s="1"/>
      <c r="H278" s="1"/>
      <c r="I278" s="1"/>
      <c r="J278" s="1">
        <f t="shared" si="4"/>
        <v>0</v>
      </c>
      <c r="K278" s="1"/>
    </row>
    <row r="279" spans="1:11" ht="19.5" customHeight="1" x14ac:dyDescent="0.3">
      <c r="A279" s="1">
        <v>277</v>
      </c>
      <c r="B279" s="10">
        <v>46300</v>
      </c>
      <c r="C279" s="1" t="s">
        <v>89</v>
      </c>
      <c r="D279" s="1" t="s">
        <v>88</v>
      </c>
      <c r="E279" s="1">
        <v>700</v>
      </c>
      <c r="F279" s="1"/>
      <c r="G279" s="1"/>
      <c r="H279" s="1"/>
      <c r="I279" s="1"/>
      <c r="J279" s="1">
        <f t="shared" si="4"/>
        <v>0</v>
      </c>
      <c r="K279" s="1"/>
    </row>
    <row r="280" spans="1:11" ht="19.5" customHeight="1" x14ac:dyDescent="0.3">
      <c r="A280" s="1">
        <v>278</v>
      </c>
      <c r="B280" s="10">
        <v>46301</v>
      </c>
      <c r="C280" s="1" t="s">
        <v>89</v>
      </c>
      <c r="D280" s="1" t="s">
        <v>88</v>
      </c>
      <c r="E280" s="1">
        <v>700</v>
      </c>
      <c r="F280" s="1"/>
      <c r="G280" s="1"/>
      <c r="H280" s="1"/>
      <c r="I280" s="1"/>
      <c r="J280" s="1">
        <f t="shared" si="4"/>
        <v>0</v>
      </c>
      <c r="K280" s="1"/>
    </row>
    <row r="281" spans="1:11" ht="19.5" customHeight="1" x14ac:dyDescent="0.3">
      <c r="A281" s="1">
        <v>279</v>
      </c>
      <c r="B281" s="10">
        <v>46302</v>
      </c>
      <c r="C281" s="1" t="s">
        <v>89</v>
      </c>
      <c r="D281" s="1" t="s">
        <v>88</v>
      </c>
      <c r="E281" s="1">
        <v>700</v>
      </c>
      <c r="F281" s="1"/>
      <c r="G281" s="1"/>
      <c r="H281" s="1"/>
      <c r="I281" s="1"/>
      <c r="J281" s="1">
        <f t="shared" si="4"/>
        <v>0</v>
      </c>
      <c r="K281" s="1"/>
    </row>
    <row r="282" spans="1:11" ht="19.5" customHeight="1" x14ac:dyDescent="0.3">
      <c r="A282" s="1">
        <v>280</v>
      </c>
      <c r="B282" s="10">
        <v>46303</v>
      </c>
      <c r="C282" s="1" t="s">
        <v>89</v>
      </c>
      <c r="D282" s="1" t="s">
        <v>88</v>
      </c>
      <c r="E282" s="1">
        <v>700</v>
      </c>
      <c r="F282" s="1"/>
      <c r="G282" s="1"/>
      <c r="H282" s="1"/>
      <c r="I282" s="1"/>
      <c r="J282" s="1">
        <f t="shared" si="4"/>
        <v>0</v>
      </c>
      <c r="K282" s="1"/>
    </row>
    <row r="283" spans="1:11" ht="19.5" customHeight="1" x14ac:dyDescent="0.3">
      <c r="A283" s="1">
        <v>281</v>
      </c>
      <c r="B283" s="10">
        <v>46304</v>
      </c>
      <c r="C283" s="1" t="s">
        <v>89</v>
      </c>
      <c r="D283" s="1" t="s">
        <v>88</v>
      </c>
      <c r="E283" s="1">
        <v>700</v>
      </c>
      <c r="F283" s="1"/>
      <c r="G283" s="1"/>
      <c r="H283" s="1"/>
      <c r="I283" s="1"/>
      <c r="J283" s="1">
        <f t="shared" si="4"/>
        <v>0</v>
      </c>
      <c r="K283" s="1"/>
    </row>
    <row r="284" spans="1:11" ht="19.5" customHeight="1" x14ac:dyDescent="0.3">
      <c r="A284" s="1">
        <v>282</v>
      </c>
      <c r="B284" s="10">
        <v>46305</v>
      </c>
      <c r="C284" s="1" t="s">
        <v>89</v>
      </c>
      <c r="D284" s="1" t="s">
        <v>88</v>
      </c>
      <c r="E284" s="1">
        <v>700</v>
      </c>
      <c r="F284" s="1"/>
      <c r="G284" s="1"/>
      <c r="H284" s="1"/>
      <c r="I284" s="1"/>
      <c r="J284" s="1">
        <f t="shared" si="4"/>
        <v>0</v>
      </c>
      <c r="K284" s="1"/>
    </row>
    <row r="285" spans="1:11" ht="19.5" customHeight="1" x14ac:dyDescent="0.3">
      <c r="A285" s="1">
        <v>283</v>
      </c>
      <c r="B285" s="10">
        <v>46306</v>
      </c>
      <c r="C285" s="1" t="s">
        <v>89</v>
      </c>
      <c r="D285" s="1" t="s">
        <v>88</v>
      </c>
      <c r="E285" s="1">
        <v>700</v>
      </c>
      <c r="F285" s="1"/>
      <c r="G285" s="1"/>
      <c r="H285" s="1"/>
      <c r="I285" s="1"/>
      <c r="J285" s="1">
        <f t="shared" si="4"/>
        <v>0</v>
      </c>
      <c r="K285" s="1"/>
    </row>
    <row r="286" spans="1:11" ht="19.5" customHeight="1" x14ac:dyDescent="0.3">
      <c r="A286" s="1">
        <v>284</v>
      </c>
      <c r="B286" s="10">
        <v>46307</v>
      </c>
      <c r="C286" s="1" t="s">
        <v>89</v>
      </c>
      <c r="D286" s="1" t="s">
        <v>88</v>
      </c>
      <c r="E286" s="1">
        <v>700</v>
      </c>
      <c r="F286" s="1"/>
      <c r="G286" s="1"/>
      <c r="H286" s="1"/>
      <c r="I286" s="1"/>
      <c r="J286" s="1">
        <f t="shared" si="4"/>
        <v>0</v>
      </c>
      <c r="K286" s="1"/>
    </row>
    <row r="287" spans="1:11" ht="19.5" customHeight="1" x14ac:dyDescent="0.3">
      <c r="A287" s="1">
        <v>285</v>
      </c>
      <c r="B287" s="10">
        <v>46308</v>
      </c>
      <c r="C287" s="1" t="s">
        <v>89</v>
      </c>
      <c r="D287" s="1" t="s">
        <v>88</v>
      </c>
      <c r="E287" s="1">
        <v>700</v>
      </c>
      <c r="F287" s="1"/>
      <c r="G287" s="1"/>
      <c r="H287" s="1"/>
      <c r="I287" s="1"/>
      <c r="J287" s="1">
        <f t="shared" si="4"/>
        <v>0</v>
      </c>
      <c r="K287" s="1"/>
    </row>
    <row r="288" spans="1:11" ht="19.5" customHeight="1" x14ac:dyDescent="0.3">
      <c r="A288" s="1">
        <v>286</v>
      </c>
      <c r="B288" s="10">
        <v>46309</v>
      </c>
      <c r="C288" s="1" t="s">
        <v>89</v>
      </c>
      <c r="D288" s="1" t="s">
        <v>88</v>
      </c>
      <c r="E288" s="1">
        <v>700</v>
      </c>
      <c r="F288" s="1"/>
      <c r="G288" s="1"/>
      <c r="H288" s="1"/>
      <c r="I288" s="1"/>
      <c r="J288" s="1">
        <f t="shared" si="4"/>
        <v>0</v>
      </c>
      <c r="K288" s="1"/>
    </row>
    <row r="289" spans="1:11" ht="19.5" customHeight="1" x14ac:dyDescent="0.3">
      <c r="A289" s="1">
        <v>287</v>
      </c>
      <c r="B289" s="10">
        <v>46310</v>
      </c>
      <c r="C289" s="1" t="s">
        <v>89</v>
      </c>
      <c r="D289" s="1" t="s">
        <v>88</v>
      </c>
      <c r="E289" s="1">
        <v>700</v>
      </c>
      <c r="F289" s="1"/>
      <c r="G289" s="1"/>
      <c r="H289" s="1"/>
      <c r="I289" s="1"/>
      <c r="J289" s="1">
        <f t="shared" si="4"/>
        <v>0</v>
      </c>
      <c r="K289" s="1"/>
    </row>
    <row r="290" spans="1:11" ht="19.5" customHeight="1" x14ac:dyDescent="0.3">
      <c r="A290" s="1">
        <v>288</v>
      </c>
      <c r="B290" s="10">
        <v>46311</v>
      </c>
      <c r="C290" s="1" t="s">
        <v>89</v>
      </c>
      <c r="D290" s="1" t="s">
        <v>88</v>
      </c>
      <c r="E290" s="1">
        <v>700</v>
      </c>
      <c r="F290" s="1"/>
      <c r="G290" s="1"/>
      <c r="H290" s="1"/>
      <c r="I290" s="1"/>
      <c r="J290" s="1">
        <f t="shared" si="4"/>
        <v>0</v>
      </c>
      <c r="K290" s="1"/>
    </row>
    <row r="291" spans="1:11" ht="19.5" customHeight="1" x14ac:dyDescent="0.3">
      <c r="A291" s="1">
        <v>289</v>
      </c>
      <c r="B291" s="10">
        <v>46312</v>
      </c>
      <c r="C291" s="1" t="s">
        <v>89</v>
      </c>
      <c r="D291" s="1" t="s">
        <v>88</v>
      </c>
      <c r="E291" s="1">
        <v>700</v>
      </c>
      <c r="F291" s="1"/>
      <c r="G291" s="1"/>
      <c r="H291" s="1"/>
      <c r="I291" s="1"/>
      <c r="J291" s="1">
        <f t="shared" si="4"/>
        <v>0</v>
      </c>
      <c r="K291" s="1"/>
    </row>
    <row r="292" spans="1:11" ht="19.5" customHeight="1" x14ac:dyDescent="0.3">
      <c r="A292" s="1">
        <v>290</v>
      </c>
      <c r="B292" s="10">
        <v>46313</v>
      </c>
      <c r="C292" s="1" t="s">
        <v>89</v>
      </c>
      <c r="D292" s="1" t="s">
        <v>88</v>
      </c>
      <c r="E292" s="1">
        <v>700</v>
      </c>
      <c r="F292" s="1"/>
      <c r="G292" s="1"/>
      <c r="H292" s="1"/>
      <c r="I292" s="1"/>
      <c r="J292" s="1">
        <f t="shared" si="4"/>
        <v>0</v>
      </c>
      <c r="K292" s="1"/>
    </row>
    <row r="293" spans="1:11" ht="19.5" customHeight="1" x14ac:dyDescent="0.3">
      <c r="A293" s="1">
        <v>291</v>
      </c>
      <c r="B293" s="10">
        <v>46314</v>
      </c>
      <c r="C293" s="1" t="s">
        <v>89</v>
      </c>
      <c r="D293" s="1" t="s">
        <v>88</v>
      </c>
      <c r="E293" s="1">
        <v>700</v>
      </c>
      <c r="F293" s="1"/>
      <c r="G293" s="1"/>
      <c r="H293" s="1"/>
      <c r="I293" s="1"/>
      <c r="J293" s="1">
        <f t="shared" si="4"/>
        <v>0</v>
      </c>
      <c r="K293" s="1"/>
    </row>
    <row r="294" spans="1:11" ht="19.5" customHeight="1" x14ac:dyDescent="0.3">
      <c r="A294" s="1">
        <v>292</v>
      </c>
      <c r="B294" s="10">
        <v>46315</v>
      </c>
      <c r="C294" s="1" t="s">
        <v>89</v>
      </c>
      <c r="D294" s="1" t="s">
        <v>88</v>
      </c>
      <c r="E294" s="1">
        <v>700</v>
      </c>
      <c r="F294" s="1"/>
      <c r="G294" s="1"/>
      <c r="H294" s="1"/>
      <c r="I294" s="1"/>
      <c r="J294" s="1">
        <f t="shared" si="4"/>
        <v>0</v>
      </c>
      <c r="K294" s="1"/>
    </row>
    <row r="295" spans="1:11" ht="19.5" customHeight="1" x14ac:dyDescent="0.3">
      <c r="A295" s="1">
        <v>293</v>
      </c>
      <c r="B295" s="10">
        <v>46316</v>
      </c>
      <c r="C295" s="1" t="s">
        <v>89</v>
      </c>
      <c r="D295" s="1" t="s">
        <v>88</v>
      </c>
      <c r="E295" s="1">
        <v>700</v>
      </c>
      <c r="F295" s="1"/>
      <c r="G295" s="1"/>
      <c r="H295" s="1"/>
      <c r="I295" s="1"/>
      <c r="J295" s="1">
        <f t="shared" si="4"/>
        <v>0</v>
      </c>
      <c r="K295" s="1"/>
    </row>
    <row r="296" spans="1:11" ht="19.5" customHeight="1" x14ac:dyDescent="0.3">
      <c r="A296" s="1">
        <v>294</v>
      </c>
      <c r="B296" s="10">
        <v>46317</v>
      </c>
      <c r="C296" s="1" t="s">
        <v>89</v>
      </c>
      <c r="D296" s="1" t="s">
        <v>88</v>
      </c>
      <c r="E296" s="1">
        <v>700</v>
      </c>
      <c r="F296" s="1"/>
      <c r="G296" s="1"/>
      <c r="H296" s="1"/>
      <c r="I296" s="1"/>
      <c r="J296" s="1">
        <f t="shared" si="4"/>
        <v>0</v>
      </c>
      <c r="K296" s="1"/>
    </row>
    <row r="297" spans="1:11" ht="19.5" customHeight="1" x14ac:dyDescent="0.3">
      <c r="A297" s="1">
        <v>295</v>
      </c>
      <c r="B297" s="10">
        <v>46318</v>
      </c>
      <c r="C297" s="1" t="s">
        <v>89</v>
      </c>
      <c r="D297" s="1" t="s">
        <v>88</v>
      </c>
      <c r="E297" s="1">
        <v>700</v>
      </c>
      <c r="F297" s="1"/>
      <c r="G297" s="1"/>
      <c r="H297" s="1"/>
      <c r="I297" s="1"/>
      <c r="J297" s="1">
        <f t="shared" si="4"/>
        <v>0</v>
      </c>
      <c r="K297" s="1"/>
    </row>
    <row r="298" spans="1:11" ht="19.5" customHeight="1" x14ac:dyDescent="0.3">
      <c r="A298" s="1">
        <v>296</v>
      </c>
      <c r="B298" s="10">
        <v>46319</v>
      </c>
      <c r="C298" s="1" t="s">
        <v>89</v>
      </c>
      <c r="D298" s="1" t="s">
        <v>88</v>
      </c>
      <c r="E298" s="1">
        <v>700</v>
      </c>
      <c r="F298" s="1"/>
      <c r="G298" s="1"/>
      <c r="H298" s="1"/>
      <c r="I298" s="1"/>
      <c r="J298" s="1">
        <f t="shared" si="4"/>
        <v>0</v>
      </c>
      <c r="K298" s="1"/>
    </row>
    <row r="299" spans="1:11" ht="19.5" customHeight="1" x14ac:dyDescent="0.3">
      <c r="A299" s="1">
        <v>297</v>
      </c>
      <c r="B299" s="10">
        <v>46320</v>
      </c>
      <c r="C299" s="1" t="s">
        <v>89</v>
      </c>
      <c r="D299" s="1" t="s">
        <v>88</v>
      </c>
      <c r="E299" s="1">
        <v>700</v>
      </c>
      <c r="F299" s="1"/>
      <c r="G299" s="1"/>
      <c r="H299" s="1"/>
      <c r="I299" s="1"/>
      <c r="J299" s="1">
        <f t="shared" si="4"/>
        <v>0</v>
      </c>
      <c r="K299" s="1"/>
    </row>
    <row r="300" spans="1:11" ht="19.5" customHeight="1" x14ac:dyDescent="0.3">
      <c r="A300" s="1">
        <v>298</v>
      </c>
      <c r="B300" s="10">
        <v>46321</v>
      </c>
      <c r="C300" s="1" t="s">
        <v>89</v>
      </c>
      <c r="D300" s="1" t="s">
        <v>88</v>
      </c>
      <c r="E300" s="1">
        <v>700</v>
      </c>
      <c r="F300" s="1"/>
      <c r="G300" s="1"/>
      <c r="H300" s="1"/>
      <c r="I300" s="1"/>
      <c r="J300" s="1">
        <f t="shared" si="4"/>
        <v>0</v>
      </c>
      <c r="K300" s="1"/>
    </row>
    <row r="301" spans="1:11" ht="19.5" customHeight="1" x14ac:dyDescent="0.3">
      <c r="A301" s="1">
        <v>299</v>
      </c>
      <c r="B301" s="10">
        <v>46322</v>
      </c>
      <c r="C301" s="1" t="s">
        <v>89</v>
      </c>
      <c r="D301" s="1" t="s">
        <v>88</v>
      </c>
      <c r="E301" s="1">
        <v>700</v>
      </c>
      <c r="F301" s="1"/>
      <c r="G301" s="1"/>
      <c r="H301" s="1"/>
      <c r="I301" s="1"/>
      <c r="J301" s="1">
        <f t="shared" si="4"/>
        <v>0</v>
      </c>
      <c r="K301" s="1"/>
    </row>
    <row r="302" spans="1:11" ht="19.5" customHeight="1" x14ac:dyDescent="0.3">
      <c r="A302" s="1">
        <v>300</v>
      </c>
      <c r="B302" s="10">
        <v>46323</v>
      </c>
      <c r="C302" s="1" t="s">
        <v>89</v>
      </c>
      <c r="D302" s="1" t="s">
        <v>88</v>
      </c>
      <c r="E302" s="1">
        <v>700</v>
      </c>
      <c r="F302" s="1"/>
      <c r="G302" s="1"/>
      <c r="H302" s="1"/>
      <c r="I302" s="1"/>
      <c r="J302" s="1">
        <f t="shared" si="4"/>
        <v>0</v>
      </c>
      <c r="K302" s="1"/>
    </row>
    <row r="303" spans="1:11" ht="19.5" customHeight="1" x14ac:dyDescent="0.3">
      <c r="A303" s="1">
        <v>301</v>
      </c>
      <c r="B303" s="10">
        <v>46324</v>
      </c>
      <c r="C303" s="1" t="s">
        <v>89</v>
      </c>
      <c r="D303" s="1" t="s">
        <v>88</v>
      </c>
      <c r="E303" s="1">
        <v>700</v>
      </c>
      <c r="F303" s="1"/>
      <c r="G303" s="1"/>
      <c r="H303" s="1"/>
      <c r="I303" s="1"/>
      <c r="J303" s="1">
        <f t="shared" si="4"/>
        <v>0</v>
      </c>
      <c r="K303" s="1"/>
    </row>
    <row r="304" spans="1:11" ht="19.5" customHeight="1" x14ac:dyDescent="0.3">
      <c r="A304" s="1">
        <v>302</v>
      </c>
      <c r="B304" s="10">
        <v>46325</v>
      </c>
      <c r="C304" s="1" t="s">
        <v>89</v>
      </c>
      <c r="D304" s="1" t="s">
        <v>88</v>
      </c>
      <c r="E304" s="1">
        <v>700</v>
      </c>
      <c r="F304" s="1"/>
      <c r="G304" s="1"/>
      <c r="H304" s="1"/>
      <c r="I304" s="1"/>
      <c r="J304" s="1">
        <f t="shared" si="4"/>
        <v>0</v>
      </c>
      <c r="K304" s="1"/>
    </row>
    <row r="305" spans="1:11" ht="19.5" customHeight="1" x14ac:dyDescent="0.3">
      <c r="A305" s="1">
        <v>303</v>
      </c>
      <c r="B305" s="10">
        <v>46326</v>
      </c>
      <c r="C305" s="1" t="s">
        <v>89</v>
      </c>
      <c r="D305" s="1" t="s">
        <v>88</v>
      </c>
      <c r="E305" s="1">
        <v>700</v>
      </c>
      <c r="F305" s="1"/>
      <c r="G305" s="1"/>
      <c r="H305" s="1"/>
      <c r="I305" s="1"/>
      <c r="J305" s="1">
        <f t="shared" si="4"/>
        <v>0</v>
      </c>
      <c r="K305" s="1"/>
    </row>
    <row r="306" spans="1:11" ht="19.5" customHeight="1" x14ac:dyDescent="0.3">
      <c r="A306" s="1">
        <v>304</v>
      </c>
      <c r="B306" s="10">
        <v>46327</v>
      </c>
      <c r="C306" s="1" t="s">
        <v>89</v>
      </c>
      <c r="D306" s="1" t="s">
        <v>88</v>
      </c>
      <c r="E306" s="1">
        <v>700</v>
      </c>
      <c r="F306" s="1"/>
      <c r="G306" s="1"/>
      <c r="H306" s="1"/>
      <c r="I306" s="1"/>
      <c r="J306" s="1">
        <f t="shared" si="4"/>
        <v>0</v>
      </c>
      <c r="K306" s="1"/>
    </row>
    <row r="307" spans="1:11" ht="19.5" customHeight="1" x14ac:dyDescent="0.3">
      <c r="A307" s="1">
        <v>305</v>
      </c>
      <c r="B307" s="10">
        <v>46328</v>
      </c>
      <c r="C307" s="1" t="s">
        <v>89</v>
      </c>
      <c r="D307" s="1" t="s">
        <v>88</v>
      </c>
      <c r="E307" s="1">
        <v>700</v>
      </c>
      <c r="F307" s="1"/>
      <c r="G307" s="1"/>
      <c r="H307" s="1"/>
      <c r="I307" s="1"/>
      <c r="J307" s="1">
        <f t="shared" si="4"/>
        <v>0</v>
      </c>
      <c r="K307" s="1"/>
    </row>
    <row r="308" spans="1:11" ht="19.5" customHeight="1" x14ac:dyDescent="0.3">
      <c r="A308" s="1">
        <v>306</v>
      </c>
      <c r="B308" s="10">
        <v>46329</v>
      </c>
      <c r="C308" s="1" t="s">
        <v>89</v>
      </c>
      <c r="D308" s="1" t="s">
        <v>88</v>
      </c>
      <c r="E308" s="1">
        <v>700</v>
      </c>
      <c r="F308" s="1"/>
      <c r="G308" s="1"/>
      <c r="H308" s="1"/>
      <c r="I308" s="1"/>
      <c r="J308" s="1">
        <f t="shared" si="4"/>
        <v>0</v>
      </c>
      <c r="K308" s="1"/>
    </row>
    <row r="309" spans="1:11" ht="19.5" customHeight="1" x14ac:dyDescent="0.3">
      <c r="A309" s="1">
        <v>307</v>
      </c>
      <c r="B309" s="10">
        <v>46330</v>
      </c>
      <c r="C309" s="1" t="s">
        <v>89</v>
      </c>
      <c r="D309" s="1" t="s">
        <v>88</v>
      </c>
      <c r="E309" s="1">
        <v>700</v>
      </c>
      <c r="F309" s="1"/>
      <c r="G309" s="1"/>
      <c r="H309" s="1"/>
      <c r="I309" s="1"/>
      <c r="J309" s="1">
        <f t="shared" si="4"/>
        <v>0</v>
      </c>
      <c r="K309" s="1"/>
    </row>
    <row r="310" spans="1:11" ht="19.5" customHeight="1" x14ac:dyDescent="0.3">
      <c r="A310" s="1">
        <v>308</v>
      </c>
      <c r="B310" s="10">
        <v>46331</v>
      </c>
      <c r="C310" s="1" t="s">
        <v>89</v>
      </c>
      <c r="D310" s="1" t="s">
        <v>88</v>
      </c>
      <c r="E310" s="1">
        <v>700</v>
      </c>
      <c r="F310" s="1"/>
      <c r="G310" s="1"/>
      <c r="H310" s="1"/>
      <c r="I310" s="1"/>
      <c r="J310" s="1">
        <f t="shared" si="4"/>
        <v>0</v>
      </c>
      <c r="K310" s="1"/>
    </row>
    <row r="311" spans="1:11" ht="19.5" customHeight="1" x14ac:dyDescent="0.3">
      <c r="A311" s="1">
        <v>309</v>
      </c>
      <c r="B311" s="10">
        <v>46332</v>
      </c>
      <c r="C311" s="1" t="s">
        <v>89</v>
      </c>
      <c r="D311" s="1" t="s">
        <v>88</v>
      </c>
      <c r="E311" s="1">
        <v>700</v>
      </c>
      <c r="F311" s="1"/>
      <c r="G311" s="1"/>
      <c r="H311" s="1"/>
      <c r="I311" s="1"/>
      <c r="J311" s="1">
        <f t="shared" si="4"/>
        <v>0</v>
      </c>
      <c r="K311" s="1"/>
    </row>
    <row r="312" spans="1:11" ht="19.5" customHeight="1" x14ac:dyDescent="0.3">
      <c r="A312" s="1">
        <v>310</v>
      </c>
      <c r="B312" s="10">
        <v>46333</v>
      </c>
      <c r="C312" s="1" t="s">
        <v>89</v>
      </c>
      <c r="D312" s="1" t="s">
        <v>88</v>
      </c>
      <c r="E312" s="1">
        <v>700</v>
      </c>
      <c r="F312" s="1"/>
      <c r="G312" s="1"/>
      <c r="H312" s="1"/>
      <c r="I312" s="1"/>
      <c r="J312" s="1">
        <f t="shared" si="4"/>
        <v>0</v>
      </c>
      <c r="K312" s="1"/>
    </row>
    <row r="313" spans="1:11" ht="19.5" customHeight="1" x14ac:dyDescent="0.3">
      <c r="A313" s="1">
        <v>311</v>
      </c>
      <c r="B313" s="10">
        <v>46334</v>
      </c>
      <c r="C313" s="1" t="s">
        <v>89</v>
      </c>
      <c r="D313" s="1" t="s">
        <v>88</v>
      </c>
      <c r="E313" s="1">
        <v>700</v>
      </c>
      <c r="F313" s="1"/>
      <c r="G313" s="1"/>
      <c r="H313" s="1"/>
      <c r="I313" s="1"/>
      <c r="J313" s="1">
        <f t="shared" si="4"/>
        <v>0</v>
      </c>
      <c r="K313" s="1"/>
    </row>
    <row r="314" spans="1:11" ht="19.5" customHeight="1" x14ac:dyDescent="0.3">
      <c r="A314" s="1">
        <v>312</v>
      </c>
      <c r="B314" s="10">
        <v>46335</v>
      </c>
      <c r="C314" s="1" t="s">
        <v>89</v>
      </c>
      <c r="D314" s="1" t="s">
        <v>88</v>
      </c>
      <c r="E314" s="1">
        <v>700</v>
      </c>
      <c r="F314" s="1"/>
      <c r="G314" s="1"/>
      <c r="H314" s="1"/>
      <c r="I314" s="1"/>
      <c r="J314" s="1">
        <f t="shared" si="4"/>
        <v>0</v>
      </c>
      <c r="K314" s="1"/>
    </row>
    <row r="315" spans="1:11" ht="19.5" customHeight="1" x14ac:dyDescent="0.3">
      <c r="A315" s="1">
        <v>313</v>
      </c>
      <c r="B315" s="10">
        <v>46336</v>
      </c>
      <c r="C315" s="1" t="s">
        <v>89</v>
      </c>
      <c r="D315" s="1" t="s">
        <v>88</v>
      </c>
      <c r="E315" s="1">
        <v>700</v>
      </c>
      <c r="F315" s="1"/>
      <c r="G315" s="1"/>
      <c r="H315" s="1"/>
      <c r="I315" s="1"/>
      <c r="J315" s="1">
        <f t="shared" si="4"/>
        <v>0</v>
      </c>
      <c r="K315" s="1"/>
    </row>
    <row r="316" spans="1:11" ht="19.5" customHeight="1" x14ac:dyDescent="0.3">
      <c r="A316" s="1">
        <v>314</v>
      </c>
      <c r="B316" s="10">
        <v>46337</v>
      </c>
      <c r="C316" s="1" t="s">
        <v>89</v>
      </c>
      <c r="D316" s="1" t="s">
        <v>88</v>
      </c>
      <c r="E316" s="1">
        <v>700</v>
      </c>
      <c r="F316" s="1"/>
      <c r="G316" s="1"/>
      <c r="H316" s="1"/>
      <c r="I316" s="1"/>
      <c r="J316" s="1">
        <f t="shared" si="4"/>
        <v>0</v>
      </c>
      <c r="K316" s="1"/>
    </row>
    <row r="317" spans="1:11" ht="19.5" customHeight="1" x14ac:dyDescent="0.3">
      <c r="A317" s="1">
        <v>315</v>
      </c>
      <c r="B317" s="10">
        <v>46338</v>
      </c>
      <c r="C317" s="1" t="s">
        <v>89</v>
      </c>
      <c r="D317" s="1" t="s">
        <v>88</v>
      </c>
      <c r="E317" s="1">
        <v>700</v>
      </c>
      <c r="F317" s="1"/>
      <c r="G317" s="1"/>
      <c r="H317" s="1"/>
      <c r="I317" s="1"/>
      <c r="J317" s="1">
        <f t="shared" si="4"/>
        <v>0</v>
      </c>
      <c r="K317" s="1"/>
    </row>
    <row r="318" spans="1:11" ht="19.5" customHeight="1" x14ac:dyDescent="0.3">
      <c r="A318" s="1">
        <v>316</v>
      </c>
      <c r="B318" s="10">
        <v>46339</v>
      </c>
      <c r="C318" s="1" t="s">
        <v>89</v>
      </c>
      <c r="D318" s="1" t="s">
        <v>88</v>
      </c>
      <c r="E318" s="1">
        <v>700</v>
      </c>
      <c r="F318" s="1"/>
      <c r="G318" s="1"/>
      <c r="H318" s="1"/>
      <c r="I318" s="1"/>
      <c r="J318" s="1">
        <f t="shared" si="4"/>
        <v>0</v>
      </c>
      <c r="K318" s="1"/>
    </row>
    <row r="319" spans="1:11" ht="19.5" customHeight="1" x14ac:dyDescent="0.3">
      <c r="A319" s="1">
        <v>317</v>
      </c>
      <c r="B319" s="10">
        <v>46340</v>
      </c>
      <c r="C319" s="1" t="s">
        <v>89</v>
      </c>
      <c r="D319" s="1" t="s">
        <v>88</v>
      </c>
      <c r="E319" s="1">
        <v>700</v>
      </c>
      <c r="F319" s="1"/>
      <c r="G319" s="1"/>
      <c r="H319" s="1"/>
      <c r="I319" s="1"/>
      <c r="J319" s="1">
        <f t="shared" si="4"/>
        <v>0</v>
      </c>
      <c r="K319" s="1"/>
    </row>
    <row r="320" spans="1:11" ht="19.5" customHeight="1" x14ac:dyDescent="0.3">
      <c r="A320" s="1">
        <v>318</v>
      </c>
      <c r="B320" s="10">
        <v>46341</v>
      </c>
      <c r="C320" s="1" t="s">
        <v>89</v>
      </c>
      <c r="D320" s="1" t="s">
        <v>88</v>
      </c>
      <c r="E320" s="1">
        <v>700</v>
      </c>
      <c r="F320" s="1"/>
      <c r="G320" s="1"/>
      <c r="H320" s="1"/>
      <c r="I320" s="1"/>
      <c r="J320" s="1">
        <f t="shared" si="4"/>
        <v>0</v>
      </c>
      <c r="K320" s="1"/>
    </row>
    <row r="321" spans="1:11" ht="19.5" customHeight="1" x14ac:dyDescent="0.3">
      <c r="A321" s="1">
        <v>319</v>
      </c>
      <c r="B321" s="10">
        <v>46342</v>
      </c>
      <c r="C321" s="1" t="s">
        <v>89</v>
      </c>
      <c r="D321" s="1" t="s">
        <v>88</v>
      </c>
      <c r="E321" s="1">
        <v>700</v>
      </c>
      <c r="F321" s="1"/>
      <c r="G321" s="1"/>
      <c r="H321" s="1"/>
      <c r="I321" s="1"/>
      <c r="J321" s="1">
        <f t="shared" si="4"/>
        <v>0</v>
      </c>
      <c r="K321" s="1"/>
    </row>
    <row r="322" spans="1:11" ht="19.5" customHeight="1" x14ac:dyDescent="0.3">
      <c r="A322" s="1">
        <v>320</v>
      </c>
      <c r="B322" s="10">
        <v>46343</v>
      </c>
      <c r="C322" s="1" t="s">
        <v>89</v>
      </c>
      <c r="D322" s="1" t="s">
        <v>88</v>
      </c>
      <c r="E322" s="1">
        <v>700</v>
      </c>
      <c r="F322" s="1"/>
      <c r="G322" s="1"/>
      <c r="H322" s="1"/>
      <c r="I322" s="1"/>
      <c r="J322" s="1">
        <f t="shared" si="4"/>
        <v>0</v>
      </c>
      <c r="K322" s="1"/>
    </row>
    <row r="323" spans="1:11" ht="19.5" customHeight="1" x14ac:dyDescent="0.3">
      <c r="A323" s="1">
        <v>321</v>
      </c>
      <c r="B323" s="10">
        <v>46344</v>
      </c>
      <c r="C323" s="1" t="s">
        <v>89</v>
      </c>
      <c r="D323" s="1" t="s">
        <v>88</v>
      </c>
      <c r="E323" s="1">
        <v>700</v>
      </c>
      <c r="F323" s="1"/>
      <c r="G323" s="1"/>
      <c r="H323" s="1"/>
      <c r="I323" s="1"/>
      <c r="J323" s="1">
        <f t="shared" si="4"/>
        <v>0</v>
      </c>
      <c r="K323" s="1"/>
    </row>
    <row r="324" spans="1:11" ht="19.5" customHeight="1" x14ac:dyDescent="0.3">
      <c r="A324" s="1">
        <v>322</v>
      </c>
      <c r="B324" s="10">
        <v>46345</v>
      </c>
      <c r="C324" s="1" t="s">
        <v>89</v>
      </c>
      <c r="D324" s="1" t="s">
        <v>88</v>
      </c>
      <c r="E324" s="1">
        <v>700</v>
      </c>
      <c r="F324" s="1"/>
      <c r="G324" s="1"/>
      <c r="H324" s="1"/>
      <c r="I324" s="1"/>
      <c r="J324" s="1">
        <f t="shared" ref="J324:J367" si="5">E324*F324-G324-H324+I324</f>
        <v>0</v>
      </c>
      <c r="K324" s="1"/>
    </row>
    <row r="325" spans="1:11" ht="19.5" customHeight="1" x14ac:dyDescent="0.3">
      <c r="A325" s="1">
        <v>323</v>
      </c>
      <c r="B325" s="10">
        <v>46346</v>
      </c>
      <c r="C325" s="1" t="s">
        <v>89</v>
      </c>
      <c r="D325" s="1" t="s">
        <v>88</v>
      </c>
      <c r="E325" s="1">
        <v>700</v>
      </c>
      <c r="F325" s="1"/>
      <c r="G325" s="1"/>
      <c r="H325" s="1"/>
      <c r="I325" s="1"/>
      <c r="J325" s="1">
        <f t="shared" si="5"/>
        <v>0</v>
      </c>
      <c r="K325" s="1"/>
    </row>
    <row r="326" spans="1:11" ht="19.5" customHeight="1" x14ac:dyDescent="0.3">
      <c r="A326" s="1">
        <v>324</v>
      </c>
      <c r="B326" s="10">
        <v>46347</v>
      </c>
      <c r="C326" s="1" t="s">
        <v>89</v>
      </c>
      <c r="D326" s="1" t="s">
        <v>88</v>
      </c>
      <c r="E326" s="1">
        <v>700</v>
      </c>
      <c r="F326" s="1"/>
      <c r="G326" s="1"/>
      <c r="H326" s="1"/>
      <c r="I326" s="1"/>
      <c r="J326" s="1">
        <f t="shared" si="5"/>
        <v>0</v>
      </c>
      <c r="K326" s="1"/>
    </row>
    <row r="327" spans="1:11" ht="19.5" customHeight="1" x14ac:dyDescent="0.3">
      <c r="A327" s="1">
        <v>325</v>
      </c>
      <c r="B327" s="10">
        <v>46348</v>
      </c>
      <c r="C327" s="1" t="s">
        <v>89</v>
      </c>
      <c r="D327" s="1" t="s">
        <v>88</v>
      </c>
      <c r="E327" s="1">
        <v>700</v>
      </c>
      <c r="F327" s="1"/>
      <c r="G327" s="1"/>
      <c r="H327" s="1"/>
      <c r="I327" s="1"/>
      <c r="J327" s="1">
        <f t="shared" si="5"/>
        <v>0</v>
      </c>
      <c r="K327" s="1"/>
    </row>
    <row r="328" spans="1:11" ht="19.5" customHeight="1" x14ac:dyDescent="0.3">
      <c r="A328" s="1">
        <v>326</v>
      </c>
      <c r="B328" s="10">
        <v>46349</v>
      </c>
      <c r="C328" s="1" t="s">
        <v>89</v>
      </c>
      <c r="D328" s="1" t="s">
        <v>88</v>
      </c>
      <c r="E328" s="1">
        <v>700</v>
      </c>
      <c r="F328" s="1"/>
      <c r="G328" s="1"/>
      <c r="H328" s="1"/>
      <c r="I328" s="1"/>
      <c r="J328" s="1">
        <f t="shared" si="5"/>
        <v>0</v>
      </c>
      <c r="K328" s="1"/>
    </row>
    <row r="329" spans="1:11" ht="19.5" customHeight="1" x14ac:dyDescent="0.3">
      <c r="A329" s="1">
        <v>327</v>
      </c>
      <c r="B329" s="10">
        <v>46350</v>
      </c>
      <c r="C329" s="1" t="s">
        <v>89</v>
      </c>
      <c r="D329" s="1" t="s">
        <v>88</v>
      </c>
      <c r="E329" s="1">
        <v>700</v>
      </c>
      <c r="F329" s="1"/>
      <c r="G329" s="1"/>
      <c r="H329" s="1"/>
      <c r="I329" s="1"/>
      <c r="J329" s="1">
        <f t="shared" si="5"/>
        <v>0</v>
      </c>
      <c r="K329" s="1"/>
    </row>
    <row r="330" spans="1:11" ht="19.5" customHeight="1" x14ac:dyDescent="0.3">
      <c r="A330" s="1">
        <v>328</v>
      </c>
      <c r="B330" s="10">
        <v>46351</v>
      </c>
      <c r="C330" s="1" t="s">
        <v>89</v>
      </c>
      <c r="D330" s="1" t="s">
        <v>88</v>
      </c>
      <c r="E330" s="1">
        <v>700</v>
      </c>
      <c r="F330" s="1"/>
      <c r="G330" s="1"/>
      <c r="H330" s="1"/>
      <c r="I330" s="1"/>
      <c r="J330" s="1">
        <f t="shared" si="5"/>
        <v>0</v>
      </c>
      <c r="K330" s="1"/>
    </row>
    <row r="331" spans="1:11" ht="19.5" customHeight="1" x14ac:dyDescent="0.3">
      <c r="A331" s="1">
        <v>329</v>
      </c>
      <c r="B331" s="10">
        <v>46352</v>
      </c>
      <c r="C331" s="1" t="s">
        <v>89</v>
      </c>
      <c r="D331" s="1" t="s">
        <v>88</v>
      </c>
      <c r="E331" s="1">
        <v>700</v>
      </c>
      <c r="F331" s="1"/>
      <c r="G331" s="1"/>
      <c r="H331" s="1"/>
      <c r="I331" s="1"/>
      <c r="J331" s="1">
        <f t="shared" si="5"/>
        <v>0</v>
      </c>
      <c r="K331" s="1"/>
    </row>
    <row r="332" spans="1:11" ht="19.5" customHeight="1" x14ac:dyDescent="0.3">
      <c r="A332" s="1">
        <v>330</v>
      </c>
      <c r="B332" s="10">
        <v>46353</v>
      </c>
      <c r="C332" s="1" t="s">
        <v>89</v>
      </c>
      <c r="D332" s="1" t="s">
        <v>88</v>
      </c>
      <c r="E332" s="1">
        <v>700</v>
      </c>
      <c r="F332" s="1"/>
      <c r="G332" s="1"/>
      <c r="H332" s="1"/>
      <c r="I332" s="1"/>
      <c r="J332" s="1">
        <f t="shared" si="5"/>
        <v>0</v>
      </c>
      <c r="K332" s="1"/>
    </row>
    <row r="333" spans="1:11" ht="19.5" customHeight="1" x14ac:dyDescent="0.3">
      <c r="A333" s="1">
        <v>331</v>
      </c>
      <c r="B333" s="10">
        <v>46354</v>
      </c>
      <c r="C333" s="1" t="s">
        <v>89</v>
      </c>
      <c r="D333" s="1" t="s">
        <v>88</v>
      </c>
      <c r="E333" s="1">
        <v>700</v>
      </c>
      <c r="F333" s="1"/>
      <c r="G333" s="1"/>
      <c r="H333" s="1"/>
      <c r="I333" s="1"/>
      <c r="J333" s="1">
        <f t="shared" si="5"/>
        <v>0</v>
      </c>
      <c r="K333" s="1"/>
    </row>
    <row r="334" spans="1:11" ht="19.5" customHeight="1" x14ac:dyDescent="0.3">
      <c r="A334" s="1">
        <v>332</v>
      </c>
      <c r="B334" s="10">
        <v>46355</v>
      </c>
      <c r="C334" s="1" t="s">
        <v>89</v>
      </c>
      <c r="D334" s="1" t="s">
        <v>88</v>
      </c>
      <c r="E334" s="1">
        <v>700</v>
      </c>
      <c r="F334" s="1"/>
      <c r="G334" s="1"/>
      <c r="H334" s="1"/>
      <c r="I334" s="1"/>
      <c r="J334" s="1">
        <f t="shared" si="5"/>
        <v>0</v>
      </c>
      <c r="K334" s="1"/>
    </row>
    <row r="335" spans="1:11" ht="19.5" customHeight="1" x14ac:dyDescent="0.3">
      <c r="A335" s="1">
        <v>333</v>
      </c>
      <c r="B335" s="10">
        <v>46356</v>
      </c>
      <c r="C335" s="1" t="s">
        <v>89</v>
      </c>
      <c r="D335" s="1" t="s">
        <v>88</v>
      </c>
      <c r="E335" s="1">
        <v>700</v>
      </c>
      <c r="F335" s="1"/>
      <c r="G335" s="1"/>
      <c r="H335" s="1"/>
      <c r="I335" s="1"/>
      <c r="J335" s="1">
        <f t="shared" si="5"/>
        <v>0</v>
      </c>
      <c r="K335" s="1"/>
    </row>
    <row r="336" spans="1:11" ht="19.5" customHeight="1" x14ac:dyDescent="0.3">
      <c r="A336" s="1">
        <v>334</v>
      </c>
      <c r="B336" s="10">
        <v>46357</v>
      </c>
      <c r="C336" s="1" t="s">
        <v>89</v>
      </c>
      <c r="D336" s="1" t="s">
        <v>88</v>
      </c>
      <c r="E336" s="1">
        <v>700</v>
      </c>
      <c r="F336" s="1"/>
      <c r="G336" s="1"/>
      <c r="H336" s="1"/>
      <c r="I336" s="1"/>
      <c r="J336" s="1">
        <f t="shared" si="5"/>
        <v>0</v>
      </c>
      <c r="K336" s="1"/>
    </row>
    <row r="337" spans="1:11" ht="19.5" customHeight="1" x14ac:dyDescent="0.3">
      <c r="A337" s="1">
        <v>335</v>
      </c>
      <c r="B337" s="10">
        <v>46358</v>
      </c>
      <c r="C337" s="1" t="s">
        <v>89</v>
      </c>
      <c r="D337" s="1" t="s">
        <v>88</v>
      </c>
      <c r="E337" s="1">
        <v>700</v>
      </c>
      <c r="F337" s="1"/>
      <c r="G337" s="1"/>
      <c r="H337" s="1"/>
      <c r="I337" s="1"/>
      <c r="J337" s="1">
        <f t="shared" si="5"/>
        <v>0</v>
      </c>
      <c r="K337" s="1"/>
    </row>
    <row r="338" spans="1:11" ht="19.5" customHeight="1" x14ac:dyDescent="0.3">
      <c r="A338" s="1">
        <v>336</v>
      </c>
      <c r="B338" s="10">
        <v>46359</v>
      </c>
      <c r="C338" s="1" t="s">
        <v>89</v>
      </c>
      <c r="D338" s="1" t="s">
        <v>88</v>
      </c>
      <c r="E338" s="1">
        <v>700</v>
      </c>
      <c r="F338" s="1"/>
      <c r="G338" s="1"/>
      <c r="H338" s="1"/>
      <c r="I338" s="1"/>
      <c r="J338" s="1">
        <f t="shared" si="5"/>
        <v>0</v>
      </c>
      <c r="K338" s="1"/>
    </row>
    <row r="339" spans="1:11" ht="19.5" customHeight="1" x14ac:dyDescent="0.3">
      <c r="A339" s="1">
        <v>337</v>
      </c>
      <c r="B339" s="10">
        <v>46360</v>
      </c>
      <c r="C339" s="1" t="s">
        <v>89</v>
      </c>
      <c r="D339" s="1" t="s">
        <v>88</v>
      </c>
      <c r="E339" s="1">
        <v>700</v>
      </c>
      <c r="F339" s="1"/>
      <c r="G339" s="1"/>
      <c r="H339" s="1"/>
      <c r="I339" s="1"/>
      <c r="J339" s="1">
        <f t="shared" si="5"/>
        <v>0</v>
      </c>
      <c r="K339" s="1"/>
    </row>
    <row r="340" spans="1:11" ht="19.5" customHeight="1" x14ac:dyDescent="0.3">
      <c r="A340" s="1">
        <v>338</v>
      </c>
      <c r="B340" s="10">
        <v>46361</v>
      </c>
      <c r="C340" s="1" t="s">
        <v>89</v>
      </c>
      <c r="D340" s="1" t="s">
        <v>88</v>
      </c>
      <c r="E340" s="1">
        <v>700</v>
      </c>
      <c r="F340" s="1"/>
      <c r="G340" s="1"/>
      <c r="H340" s="1"/>
      <c r="I340" s="1"/>
      <c r="J340" s="1">
        <f t="shared" si="5"/>
        <v>0</v>
      </c>
      <c r="K340" s="1"/>
    </row>
    <row r="341" spans="1:11" ht="19.5" customHeight="1" x14ac:dyDescent="0.3">
      <c r="A341" s="1">
        <v>339</v>
      </c>
      <c r="B341" s="10">
        <v>46362</v>
      </c>
      <c r="C341" s="1" t="s">
        <v>89</v>
      </c>
      <c r="D341" s="1" t="s">
        <v>88</v>
      </c>
      <c r="E341" s="1">
        <v>700</v>
      </c>
      <c r="F341" s="1"/>
      <c r="G341" s="1"/>
      <c r="H341" s="1"/>
      <c r="I341" s="1"/>
      <c r="J341" s="1">
        <f t="shared" si="5"/>
        <v>0</v>
      </c>
      <c r="K341" s="1"/>
    </row>
    <row r="342" spans="1:11" ht="19.5" customHeight="1" x14ac:dyDescent="0.3">
      <c r="A342" s="1">
        <v>340</v>
      </c>
      <c r="B342" s="10">
        <v>46363</v>
      </c>
      <c r="C342" s="1" t="s">
        <v>89</v>
      </c>
      <c r="D342" s="1" t="s">
        <v>88</v>
      </c>
      <c r="E342" s="1">
        <v>700</v>
      </c>
      <c r="F342" s="1"/>
      <c r="G342" s="1"/>
      <c r="H342" s="1"/>
      <c r="I342" s="1"/>
      <c r="J342" s="1">
        <f t="shared" si="5"/>
        <v>0</v>
      </c>
      <c r="K342" s="1"/>
    </row>
    <row r="343" spans="1:11" ht="19.5" customHeight="1" x14ac:dyDescent="0.3">
      <c r="A343" s="1">
        <v>341</v>
      </c>
      <c r="B343" s="10">
        <v>46364</v>
      </c>
      <c r="C343" s="1" t="s">
        <v>89</v>
      </c>
      <c r="D343" s="1" t="s">
        <v>88</v>
      </c>
      <c r="E343" s="1">
        <v>700</v>
      </c>
      <c r="F343" s="1"/>
      <c r="G343" s="1"/>
      <c r="H343" s="1"/>
      <c r="I343" s="1"/>
      <c r="J343" s="1">
        <f t="shared" si="5"/>
        <v>0</v>
      </c>
      <c r="K343" s="1"/>
    </row>
    <row r="344" spans="1:11" ht="19.5" customHeight="1" x14ac:dyDescent="0.3">
      <c r="A344" s="1">
        <v>342</v>
      </c>
      <c r="B344" s="10">
        <v>46365</v>
      </c>
      <c r="C344" s="1" t="s">
        <v>89</v>
      </c>
      <c r="D344" s="1" t="s">
        <v>88</v>
      </c>
      <c r="E344" s="1">
        <v>700</v>
      </c>
      <c r="F344" s="1"/>
      <c r="G344" s="1"/>
      <c r="H344" s="1"/>
      <c r="I344" s="1"/>
      <c r="J344" s="1">
        <f t="shared" si="5"/>
        <v>0</v>
      </c>
      <c r="K344" s="1"/>
    </row>
    <row r="345" spans="1:11" ht="19.5" customHeight="1" x14ac:dyDescent="0.3">
      <c r="A345" s="1">
        <v>343</v>
      </c>
      <c r="B345" s="10">
        <v>46366</v>
      </c>
      <c r="C345" s="1" t="s">
        <v>89</v>
      </c>
      <c r="D345" s="1" t="s">
        <v>88</v>
      </c>
      <c r="E345" s="1">
        <v>700</v>
      </c>
      <c r="F345" s="1"/>
      <c r="G345" s="1"/>
      <c r="H345" s="1"/>
      <c r="I345" s="1"/>
      <c r="J345" s="1">
        <f t="shared" si="5"/>
        <v>0</v>
      </c>
      <c r="K345" s="1"/>
    </row>
    <row r="346" spans="1:11" ht="19.5" customHeight="1" x14ac:dyDescent="0.3">
      <c r="A346" s="1">
        <v>344</v>
      </c>
      <c r="B346" s="10">
        <v>46367</v>
      </c>
      <c r="C346" s="1" t="s">
        <v>89</v>
      </c>
      <c r="D346" s="1" t="s">
        <v>88</v>
      </c>
      <c r="E346" s="1">
        <v>700</v>
      </c>
      <c r="F346" s="1"/>
      <c r="G346" s="1"/>
      <c r="H346" s="1"/>
      <c r="I346" s="1"/>
      <c r="J346" s="1">
        <f t="shared" si="5"/>
        <v>0</v>
      </c>
      <c r="K346" s="1"/>
    </row>
    <row r="347" spans="1:11" ht="19.5" customHeight="1" x14ac:dyDescent="0.3">
      <c r="A347" s="1">
        <v>345</v>
      </c>
      <c r="B347" s="10">
        <v>46368</v>
      </c>
      <c r="C347" s="1" t="s">
        <v>89</v>
      </c>
      <c r="D347" s="1" t="s">
        <v>88</v>
      </c>
      <c r="E347" s="1">
        <v>700</v>
      </c>
      <c r="F347" s="1"/>
      <c r="G347" s="1"/>
      <c r="H347" s="1"/>
      <c r="I347" s="1"/>
      <c r="J347" s="1">
        <f t="shared" si="5"/>
        <v>0</v>
      </c>
      <c r="K347" s="1"/>
    </row>
    <row r="348" spans="1:11" ht="19.5" customHeight="1" x14ac:dyDescent="0.3">
      <c r="A348" s="1">
        <v>346</v>
      </c>
      <c r="B348" s="10">
        <v>46369</v>
      </c>
      <c r="C348" s="1" t="s">
        <v>89</v>
      </c>
      <c r="D348" s="1" t="s">
        <v>88</v>
      </c>
      <c r="E348" s="1">
        <v>700</v>
      </c>
      <c r="F348" s="1"/>
      <c r="G348" s="1"/>
      <c r="H348" s="1"/>
      <c r="I348" s="1"/>
      <c r="J348" s="1">
        <f t="shared" si="5"/>
        <v>0</v>
      </c>
      <c r="K348" s="1"/>
    </row>
    <row r="349" spans="1:11" ht="19.5" customHeight="1" x14ac:dyDescent="0.3">
      <c r="A349" s="1">
        <v>347</v>
      </c>
      <c r="B349" s="10">
        <v>46370</v>
      </c>
      <c r="C349" s="1" t="s">
        <v>89</v>
      </c>
      <c r="D349" s="1" t="s">
        <v>88</v>
      </c>
      <c r="E349" s="1">
        <v>700</v>
      </c>
      <c r="F349" s="1"/>
      <c r="G349" s="1"/>
      <c r="H349" s="1"/>
      <c r="I349" s="1"/>
      <c r="J349" s="1">
        <f t="shared" si="5"/>
        <v>0</v>
      </c>
      <c r="K349" s="1"/>
    </row>
    <row r="350" spans="1:11" ht="19.5" customHeight="1" x14ac:dyDescent="0.3">
      <c r="A350" s="1">
        <v>348</v>
      </c>
      <c r="B350" s="10">
        <v>46371</v>
      </c>
      <c r="C350" s="1" t="s">
        <v>89</v>
      </c>
      <c r="D350" s="1" t="s">
        <v>88</v>
      </c>
      <c r="E350" s="1">
        <v>700</v>
      </c>
      <c r="F350" s="1"/>
      <c r="G350" s="1"/>
      <c r="H350" s="1"/>
      <c r="I350" s="1"/>
      <c r="J350" s="1">
        <f t="shared" si="5"/>
        <v>0</v>
      </c>
      <c r="K350" s="1"/>
    </row>
    <row r="351" spans="1:11" ht="19.5" customHeight="1" x14ac:dyDescent="0.3">
      <c r="A351" s="1">
        <v>349</v>
      </c>
      <c r="B351" s="10">
        <v>46372</v>
      </c>
      <c r="C351" s="1" t="s">
        <v>89</v>
      </c>
      <c r="D351" s="1" t="s">
        <v>88</v>
      </c>
      <c r="E351" s="1">
        <v>700</v>
      </c>
      <c r="F351" s="1"/>
      <c r="G351" s="1"/>
      <c r="H351" s="1"/>
      <c r="I351" s="1"/>
      <c r="J351" s="1">
        <f t="shared" si="5"/>
        <v>0</v>
      </c>
      <c r="K351" s="1"/>
    </row>
    <row r="352" spans="1:11" ht="19.5" customHeight="1" x14ac:dyDescent="0.3">
      <c r="A352" s="1">
        <v>350</v>
      </c>
      <c r="B352" s="10">
        <v>46373</v>
      </c>
      <c r="C352" s="1" t="s">
        <v>89</v>
      </c>
      <c r="D352" s="1" t="s">
        <v>88</v>
      </c>
      <c r="E352" s="1">
        <v>700</v>
      </c>
      <c r="F352" s="1"/>
      <c r="G352" s="1"/>
      <c r="H352" s="1"/>
      <c r="I352" s="1"/>
      <c r="J352" s="1">
        <f t="shared" si="5"/>
        <v>0</v>
      </c>
      <c r="K352" s="1"/>
    </row>
    <row r="353" spans="1:11" ht="19.5" customHeight="1" x14ac:dyDescent="0.3">
      <c r="A353" s="1">
        <v>351</v>
      </c>
      <c r="B353" s="10">
        <v>46374</v>
      </c>
      <c r="C353" s="1" t="s">
        <v>89</v>
      </c>
      <c r="D353" s="1" t="s">
        <v>88</v>
      </c>
      <c r="E353" s="1">
        <v>700</v>
      </c>
      <c r="F353" s="1"/>
      <c r="G353" s="1"/>
      <c r="H353" s="1"/>
      <c r="I353" s="1"/>
      <c r="J353" s="1">
        <f t="shared" si="5"/>
        <v>0</v>
      </c>
      <c r="K353" s="1"/>
    </row>
    <row r="354" spans="1:11" ht="19.5" customHeight="1" x14ac:dyDescent="0.3">
      <c r="A354" s="1">
        <v>352</v>
      </c>
      <c r="B354" s="10">
        <v>46375</v>
      </c>
      <c r="C354" s="1" t="s">
        <v>89</v>
      </c>
      <c r="D354" s="1" t="s">
        <v>88</v>
      </c>
      <c r="E354" s="1">
        <v>700</v>
      </c>
      <c r="F354" s="1"/>
      <c r="G354" s="1"/>
      <c r="H354" s="1"/>
      <c r="I354" s="1"/>
      <c r="J354" s="1">
        <f t="shared" si="5"/>
        <v>0</v>
      </c>
      <c r="K354" s="1"/>
    </row>
    <row r="355" spans="1:11" ht="19.5" customHeight="1" x14ac:dyDescent="0.3">
      <c r="A355" s="1">
        <v>353</v>
      </c>
      <c r="B355" s="10">
        <v>46376</v>
      </c>
      <c r="C355" s="1" t="s">
        <v>89</v>
      </c>
      <c r="D355" s="1" t="s">
        <v>88</v>
      </c>
      <c r="E355" s="1">
        <v>700</v>
      </c>
      <c r="F355" s="1"/>
      <c r="G355" s="1"/>
      <c r="H355" s="1"/>
      <c r="I355" s="1"/>
      <c r="J355" s="1">
        <f t="shared" si="5"/>
        <v>0</v>
      </c>
      <c r="K355" s="1"/>
    </row>
    <row r="356" spans="1:11" ht="19.5" customHeight="1" x14ac:dyDescent="0.3">
      <c r="A356" s="1">
        <v>354</v>
      </c>
      <c r="B356" s="10">
        <v>46377</v>
      </c>
      <c r="C356" s="1" t="s">
        <v>89</v>
      </c>
      <c r="D356" s="1" t="s">
        <v>88</v>
      </c>
      <c r="E356" s="1">
        <v>700</v>
      </c>
      <c r="F356" s="1"/>
      <c r="G356" s="1"/>
      <c r="H356" s="1"/>
      <c r="I356" s="1"/>
      <c r="J356" s="1">
        <f t="shared" si="5"/>
        <v>0</v>
      </c>
      <c r="K356" s="1"/>
    </row>
    <row r="357" spans="1:11" ht="19.5" customHeight="1" x14ac:dyDescent="0.3">
      <c r="A357" s="1">
        <v>355</v>
      </c>
      <c r="B357" s="10">
        <v>46378</v>
      </c>
      <c r="C357" s="1" t="s">
        <v>89</v>
      </c>
      <c r="D357" s="1" t="s">
        <v>88</v>
      </c>
      <c r="E357" s="1">
        <v>700</v>
      </c>
      <c r="F357" s="1"/>
      <c r="G357" s="1"/>
      <c r="H357" s="1"/>
      <c r="I357" s="1"/>
      <c r="J357" s="1">
        <f t="shared" si="5"/>
        <v>0</v>
      </c>
      <c r="K357" s="1"/>
    </row>
    <row r="358" spans="1:11" ht="19.5" customHeight="1" x14ac:dyDescent="0.3">
      <c r="A358" s="1">
        <v>356</v>
      </c>
      <c r="B358" s="10">
        <v>46379</v>
      </c>
      <c r="C358" s="1" t="s">
        <v>89</v>
      </c>
      <c r="D358" s="1" t="s">
        <v>88</v>
      </c>
      <c r="E358" s="1">
        <v>700</v>
      </c>
      <c r="F358" s="1"/>
      <c r="G358" s="1"/>
      <c r="H358" s="1"/>
      <c r="I358" s="1"/>
      <c r="J358" s="1">
        <f t="shared" si="5"/>
        <v>0</v>
      </c>
      <c r="K358" s="1"/>
    </row>
    <row r="359" spans="1:11" ht="19.5" customHeight="1" x14ac:dyDescent="0.3">
      <c r="A359" s="1">
        <v>357</v>
      </c>
      <c r="B359" s="10">
        <v>46380</v>
      </c>
      <c r="C359" s="1" t="s">
        <v>89</v>
      </c>
      <c r="D359" s="1" t="s">
        <v>88</v>
      </c>
      <c r="E359" s="1">
        <v>700</v>
      </c>
      <c r="F359" s="1"/>
      <c r="G359" s="1"/>
      <c r="H359" s="1"/>
      <c r="I359" s="1"/>
      <c r="J359" s="1">
        <f t="shared" si="5"/>
        <v>0</v>
      </c>
      <c r="K359" s="1"/>
    </row>
    <row r="360" spans="1:11" ht="19.5" customHeight="1" x14ac:dyDescent="0.3">
      <c r="A360" s="1">
        <v>358</v>
      </c>
      <c r="B360" s="10">
        <v>46381</v>
      </c>
      <c r="C360" s="1" t="s">
        <v>89</v>
      </c>
      <c r="D360" s="1" t="s">
        <v>88</v>
      </c>
      <c r="E360" s="1">
        <v>700</v>
      </c>
      <c r="F360" s="1"/>
      <c r="G360" s="1"/>
      <c r="H360" s="1"/>
      <c r="I360" s="1"/>
      <c r="J360" s="1">
        <f t="shared" si="5"/>
        <v>0</v>
      </c>
      <c r="K360" s="1"/>
    </row>
    <row r="361" spans="1:11" ht="19.5" customHeight="1" x14ac:dyDescent="0.3">
      <c r="A361" s="1">
        <v>359</v>
      </c>
      <c r="B361" s="10">
        <v>46382</v>
      </c>
      <c r="C361" s="1" t="s">
        <v>89</v>
      </c>
      <c r="D361" s="1" t="s">
        <v>88</v>
      </c>
      <c r="E361" s="1">
        <v>700</v>
      </c>
      <c r="F361" s="1"/>
      <c r="G361" s="1"/>
      <c r="H361" s="1"/>
      <c r="I361" s="1"/>
      <c r="J361" s="1">
        <f t="shared" si="5"/>
        <v>0</v>
      </c>
      <c r="K361" s="1"/>
    </row>
    <row r="362" spans="1:11" ht="19.5" customHeight="1" x14ac:dyDescent="0.3">
      <c r="A362" s="1">
        <v>360</v>
      </c>
      <c r="B362" s="10">
        <v>46383</v>
      </c>
      <c r="C362" s="1" t="s">
        <v>89</v>
      </c>
      <c r="D362" s="1" t="s">
        <v>88</v>
      </c>
      <c r="E362" s="1">
        <v>700</v>
      </c>
      <c r="F362" s="1"/>
      <c r="G362" s="1"/>
      <c r="H362" s="1"/>
      <c r="I362" s="1"/>
      <c r="J362" s="1">
        <f t="shared" si="5"/>
        <v>0</v>
      </c>
      <c r="K362" s="1"/>
    </row>
    <row r="363" spans="1:11" ht="19.5" customHeight="1" x14ac:dyDescent="0.3">
      <c r="A363" s="1">
        <v>361</v>
      </c>
      <c r="B363" s="10">
        <v>46384</v>
      </c>
      <c r="C363" s="1" t="s">
        <v>89</v>
      </c>
      <c r="D363" s="1" t="s">
        <v>88</v>
      </c>
      <c r="E363" s="1">
        <v>700</v>
      </c>
      <c r="F363" s="1"/>
      <c r="G363" s="1"/>
      <c r="H363" s="1"/>
      <c r="I363" s="1"/>
      <c r="J363" s="1">
        <f t="shared" si="5"/>
        <v>0</v>
      </c>
      <c r="K363" s="1"/>
    </row>
    <row r="364" spans="1:11" ht="19.5" customHeight="1" x14ac:dyDescent="0.3">
      <c r="A364" s="1">
        <v>362</v>
      </c>
      <c r="B364" s="10">
        <v>46385</v>
      </c>
      <c r="C364" s="1" t="s">
        <v>89</v>
      </c>
      <c r="D364" s="1" t="s">
        <v>88</v>
      </c>
      <c r="E364" s="1">
        <v>700</v>
      </c>
      <c r="F364" s="1"/>
      <c r="G364" s="1"/>
      <c r="H364" s="1"/>
      <c r="I364" s="1"/>
      <c r="J364" s="1">
        <f t="shared" si="5"/>
        <v>0</v>
      </c>
      <c r="K364" s="1"/>
    </row>
    <row r="365" spans="1:11" ht="19.5" customHeight="1" x14ac:dyDescent="0.3">
      <c r="A365" s="1">
        <v>363</v>
      </c>
      <c r="B365" s="10">
        <v>46386</v>
      </c>
      <c r="C365" s="1" t="s">
        <v>89</v>
      </c>
      <c r="D365" s="1" t="s">
        <v>88</v>
      </c>
      <c r="E365" s="1">
        <v>700</v>
      </c>
      <c r="F365" s="1"/>
      <c r="G365" s="1"/>
      <c r="H365" s="1"/>
      <c r="I365" s="1"/>
      <c r="J365" s="1">
        <f t="shared" si="5"/>
        <v>0</v>
      </c>
      <c r="K365" s="1"/>
    </row>
    <row r="366" spans="1:11" ht="19.5" customHeight="1" x14ac:dyDescent="0.3">
      <c r="A366" s="1">
        <v>364</v>
      </c>
      <c r="B366" s="10">
        <v>46387</v>
      </c>
      <c r="C366" s="1" t="s">
        <v>89</v>
      </c>
      <c r="D366" s="1" t="s">
        <v>88</v>
      </c>
      <c r="E366" s="1">
        <v>700</v>
      </c>
      <c r="F366" s="1"/>
      <c r="G366" s="1"/>
      <c r="H366" s="1"/>
      <c r="I366" s="1"/>
      <c r="J366" s="1">
        <f t="shared" si="5"/>
        <v>0</v>
      </c>
      <c r="K366" s="1"/>
    </row>
    <row r="367" spans="1:11" ht="19.5" customHeight="1" x14ac:dyDescent="0.3">
      <c r="A367" s="1">
        <v>365</v>
      </c>
      <c r="B367" s="10">
        <v>46388</v>
      </c>
      <c r="C367" s="1" t="s">
        <v>89</v>
      </c>
      <c r="D367" s="1" t="s">
        <v>88</v>
      </c>
      <c r="E367" s="1">
        <v>700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27000000}"/>
  <mergeCells count="3">
    <mergeCell ref="A1:K1"/>
    <mergeCell ref="N4:O4"/>
    <mergeCell ref="M5:P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Worksheet____28"/>
  <dimension ref="A1:Q371"/>
  <sheetViews>
    <sheetView rightToLeft="1" workbookViewId="0">
      <selection activeCell="O20" sqref="O20"/>
    </sheetView>
  </sheetViews>
  <sheetFormatPr defaultRowHeight="18.7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2.5" customHeight="1" x14ac:dyDescent="0.3">
      <c r="A1" s="273" t="s">
        <v>93</v>
      </c>
      <c r="B1" s="273"/>
      <c r="C1" s="273"/>
      <c r="D1" s="273"/>
      <c r="E1" s="273"/>
      <c r="F1" s="273"/>
      <c r="G1" s="273"/>
      <c r="H1" s="273"/>
      <c r="I1" s="273"/>
      <c r="J1" s="273"/>
      <c r="K1" s="273"/>
    </row>
    <row r="2" spans="1:17" ht="18.75" customHeight="1" x14ac:dyDescent="0.35">
      <c r="A2" s="8" t="s">
        <v>0</v>
      </c>
      <c r="B2" s="9" t="s">
        <v>7</v>
      </c>
      <c r="C2" s="5" t="s">
        <v>2</v>
      </c>
      <c r="D2" s="5" t="s">
        <v>13</v>
      </c>
      <c r="E2" s="5" t="s">
        <v>14</v>
      </c>
      <c r="F2" s="5" t="s">
        <v>1</v>
      </c>
      <c r="G2" s="5" t="s">
        <v>5</v>
      </c>
      <c r="H2" s="5" t="s">
        <v>4</v>
      </c>
      <c r="I2" s="5" t="s">
        <v>12</v>
      </c>
      <c r="J2" s="5" t="s">
        <v>6</v>
      </c>
      <c r="K2" s="7" t="s">
        <v>3</v>
      </c>
    </row>
    <row r="3" spans="1:17" ht="18.75" customHeight="1" x14ac:dyDescent="0.3">
      <c r="A3" s="1">
        <v>1</v>
      </c>
      <c r="B3" s="10">
        <v>46024</v>
      </c>
      <c r="C3" s="1" t="s">
        <v>89</v>
      </c>
      <c r="D3" s="1" t="s">
        <v>92</v>
      </c>
      <c r="E3" s="1">
        <v>1250</v>
      </c>
      <c r="F3" s="1">
        <v>1</v>
      </c>
      <c r="G3" s="1"/>
      <c r="H3" s="1"/>
      <c r="I3" s="1"/>
      <c r="J3" s="1">
        <f>E3*F3-G3-H3+I3</f>
        <v>1250</v>
      </c>
      <c r="K3" s="1"/>
      <c r="M3" s="13"/>
      <c r="N3" s="13"/>
      <c r="O3" s="13"/>
      <c r="P3" s="13"/>
      <c r="Q3" s="13"/>
    </row>
    <row r="4" spans="1:17" ht="18.75" customHeight="1" x14ac:dyDescent="0.3">
      <c r="A4" s="1">
        <v>2</v>
      </c>
      <c r="B4" s="10">
        <v>46025</v>
      </c>
      <c r="C4" s="1" t="s">
        <v>89</v>
      </c>
      <c r="D4" s="1" t="s">
        <v>92</v>
      </c>
      <c r="E4" s="1">
        <v>1250</v>
      </c>
      <c r="F4" s="1"/>
      <c r="G4" s="1"/>
      <c r="H4" s="1"/>
      <c r="I4" s="1"/>
      <c r="J4" s="1">
        <f t="shared" ref="J4:J67" si="0">E4*F4-G4-H4+I4</f>
        <v>0</v>
      </c>
      <c r="K4" s="1"/>
      <c r="M4" s="11"/>
      <c r="N4" s="276" t="s">
        <v>18</v>
      </c>
      <c r="O4" s="276"/>
      <c r="P4" s="11"/>
      <c r="Q4" s="11"/>
    </row>
    <row r="5" spans="1:17" ht="18.75" customHeight="1" x14ac:dyDescent="0.3">
      <c r="A5" s="1">
        <v>3</v>
      </c>
      <c r="B5" s="10">
        <v>46026</v>
      </c>
      <c r="C5" s="1" t="s">
        <v>89</v>
      </c>
      <c r="D5" s="1" t="s">
        <v>92</v>
      </c>
      <c r="E5" s="1">
        <v>1250</v>
      </c>
      <c r="F5" s="1"/>
      <c r="G5" s="1"/>
      <c r="H5" s="1"/>
      <c r="I5" s="1"/>
      <c r="J5" s="1">
        <f t="shared" si="0"/>
        <v>0</v>
      </c>
      <c r="K5" s="1"/>
      <c r="M5" s="274" t="s">
        <v>17</v>
      </c>
      <c r="N5" s="274"/>
      <c r="O5" s="274"/>
      <c r="P5" s="274"/>
      <c r="Q5" s="12">
        <f>SUM(J2:J368)</f>
        <v>1250</v>
      </c>
    </row>
    <row r="6" spans="1:17" ht="18.75" customHeight="1" x14ac:dyDescent="0.3">
      <c r="A6" s="1">
        <v>4</v>
      </c>
      <c r="B6" s="10">
        <v>46027</v>
      </c>
      <c r="C6" s="1" t="s">
        <v>89</v>
      </c>
      <c r="D6" s="1" t="s">
        <v>92</v>
      </c>
      <c r="E6" s="1">
        <v>1250</v>
      </c>
      <c r="F6" s="1"/>
      <c r="G6" s="1"/>
      <c r="H6" s="1"/>
      <c r="I6" s="1"/>
      <c r="J6" s="1">
        <f t="shared" si="0"/>
        <v>0</v>
      </c>
      <c r="K6" s="1"/>
      <c r="M6" s="11"/>
      <c r="N6" s="11"/>
      <c r="O6" s="11"/>
      <c r="P6" s="11"/>
      <c r="Q6" s="11"/>
    </row>
    <row r="7" spans="1:17" ht="18.75" customHeight="1" x14ac:dyDescent="0.3">
      <c r="A7" s="1">
        <v>5</v>
      </c>
      <c r="B7" s="10">
        <v>46028</v>
      </c>
      <c r="C7" s="1" t="s">
        <v>89</v>
      </c>
      <c r="D7" s="1" t="s">
        <v>92</v>
      </c>
      <c r="E7" s="1">
        <v>1250</v>
      </c>
      <c r="F7" s="1"/>
      <c r="G7" s="1"/>
      <c r="H7" s="1"/>
      <c r="I7" s="1"/>
      <c r="J7" s="1">
        <f t="shared" si="0"/>
        <v>0</v>
      </c>
      <c r="K7" s="1"/>
      <c r="M7" s="11"/>
      <c r="N7" s="11"/>
      <c r="O7" s="11"/>
      <c r="P7" s="11"/>
      <c r="Q7" s="11"/>
    </row>
    <row r="8" spans="1:17" ht="18.75" customHeight="1" x14ac:dyDescent="0.3">
      <c r="A8" s="1">
        <v>6</v>
      </c>
      <c r="B8" s="10">
        <v>46029</v>
      </c>
      <c r="C8" s="1" t="s">
        <v>89</v>
      </c>
      <c r="D8" s="1" t="s">
        <v>92</v>
      </c>
      <c r="E8" s="1">
        <v>1250</v>
      </c>
      <c r="F8" s="1"/>
      <c r="G8" s="1"/>
      <c r="H8" s="1"/>
      <c r="I8" s="1"/>
      <c r="J8" s="1">
        <f t="shared" si="0"/>
        <v>0</v>
      </c>
      <c r="K8" s="1"/>
      <c r="M8" s="11"/>
      <c r="N8" s="11"/>
      <c r="O8" s="11"/>
      <c r="P8" s="11"/>
      <c r="Q8" s="11"/>
    </row>
    <row r="9" spans="1:17" ht="18.75" customHeight="1" x14ac:dyDescent="0.3">
      <c r="A9" s="1">
        <v>7</v>
      </c>
      <c r="B9" s="10">
        <v>46030</v>
      </c>
      <c r="C9" s="1" t="s">
        <v>89</v>
      </c>
      <c r="D9" s="1" t="s">
        <v>92</v>
      </c>
      <c r="E9" s="1">
        <v>1250</v>
      </c>
      <c r="F9" s="1"/>
      <c r="G9" s="1"/>
      <c r="H9" s="1"/>
      <c r="I9" s="1"/>
      <c r="J9" s="1">
        <f t="shared" si="0"/>
        <v>0</v>
      </c>
      <c r="K9" s="1"/>
      <c r="M9" s="11"/>
      <c r="N9" s="11"/>
      <c r="O9" s="11"/>
      <c r="P9" s="11"/>
      <c r="Q9" s="11"/>
    </row>
    <row r="10" spans="1:17" ht="18.75" customHeight="1" x14ac:dyDescent="0.3">
      <c r="A10" s="1">
        <v>8</v>
      </c>
      <c r="B10" s="10">
        <v>46031</v>
      </c>
      <c r="C10" s="1" t="s">
        <v>89</v>
      </c>
      <c r="D10" s="1" t="s">
        <v>92</v>
      </c>
      <c r="E10" s="1">
        <v>1250</v>
      </c>
      <c r="F10" s="1"/>
      <c r="G10" s="1"/>
      <c r="H10" s="1"/>
      <c r="I10" s="1"/>
      <c r="J10" s="1">
        <f t="shared" si="0"/>
        <v>0</v>
      </c>
      <c r="K10" s="1"/>
    </row>
    <row r="11" spans="1:17" ht="18.75" customHeight="1" x14ac:dyDescent="0.3">
      <c r="A11" s="1">
        <v>9</v>
      </c>
      <c r="B11" s="10">
        <v>46032</v>
      </c>
      <c r="C11" s="1" t="s">
        <v>89</v>
      </c>
      <c r="D11" s="1" t="s">
        <v>92</v>
      </c>
      <c r="E11" s="1">
        <v>1250</v>
      </c>
      <c r="F11" s="1"/>
      <c r="G11" s="1"/>
      <c r="H11" s="1"/>
      <c r="I11" s="1"/>
      <c r="J11" s="1">
        <f t="shared" si="0"/>
        <v>0</v>
      </c>
      <c r="K11" s="1"/>
    </row>
    <row r="12" spans="1:17" ht="18.75" customHeight="1" x14ac:dyDescent="0.3">
      <c r="A12" s="1">
        <v>10</v>
      </c>
      <c r="B12" s="10">
        <v>46033</v>
      </c>
      <c r="C12" s="1" t="s">
        <v>89</v>
      </c>
      <c r="D12" s="1" t="s">
        <v>92</v>
      </c>
      <c r="E12" s="1">
        <v>1250</v>
      </c>
      <c r="F12" s="1"/>
      <c r="G12" s="1"/>
      <c r="H12" s="1"/>
      <c r="I12" s="1"/>
      <c r="J12" s="1">
        <f t="shared" si="0"/>
        <v>0</v>
      </c>
      <c r="K12" s="1"/>
    </row>
    <row r="13" spans="1:17" ht="18.75" customHeight="1" x14ac:dyDescent="0.3">
      <c r="A13" s="1">
        <v>11</v>
      </c>
      <c r="B13" s="10">
        <v>46034</v>
      </c>
      <c r="C13" s="1" t="s">
        <v>89</v>
      </c>
      <c r="D13" s="1" t="s">
        <v>92</v>
      </c>
      <c r="E13" s="1">
        <v>1250</v>
      </c>
      <c r="F13" s="1"/>
      <c r="G13" s="1"/>
      <c r="H13" s="1"/>
      <c r="I13" s="1"/>
      <c r="J13" s="1">
        <f t="shared" si="0"/>
        <v>0</v>
      </c>
      <c r="K13" s="1"/>
    </row>
    <row r="14" spans="1:17" ht="18.75" customHeight="1" x14ac:dyDescent="0.3">
      <c r="A14" s="1">
        <v>12</v>
      </c>
      <c r="B14" s="10">
        <v>46035</v>
      </c>
      <c r="C14" s="1" t="s">
        <v>89</v>
      </c>
      <c r="D14" s="1" t="s">
        <v>92</v>
      </c>
      <c r="E14" s="1">
        <v>1250</v>
      </c>
      <c r="F14" s="1"/>
      <c r="G14" s="1"/>
      <c r="H14" s="1"/>
      <c r="I14" s="1"/>
      <c r="J14" s="1">
        <f t="shared" si="0"/>
        <v>0</v>
      </c>
      <c r="K14" s="1"/>
    </row>
    <row r="15" spans="1:17" ht="18.75" customHeight="1" x14ac:dyDescent="0.3">
      <c r="A15" s="1">
        <v>13</v>
      </c>
      <c r="B15" s="10">
        <v>46036</v>
      </c>
      <c r="C15" s="1" t="s">
        <v>89</v>
      </c>
      <c r="D15" s="1" t="s">
        <v>92</v>
      </c>
      <c r="E15" s="1">
        <v>1250</v>
      </c>
      <c r="F15" s="1"/>
      <c r="G15" s="1"/>
      <c r="H15" s="1"/>
      <c r="I15" s="1"/>
      <c r="J15" s="1">
        <f t="shared" si="0"/>
        <v>0</v>
      </c>
      <c r="K15" s="1"/>
    </row>
    <row r="16" spans="1:17" ht="18.75" customHeight="1" x14ac:dyDescent="0.3">
      <c r="A16" s="1">
        <v>14</v>
      </c>
      <c r="B16" s="10">
        <v>46037</v>
      </c>
      <c r="C16" s="1" t="s">
        <v>89</v>
      </c>
      <c r="D16" s="1" t="s">
        <v>92</v>
      </c>
      <c r="E16" s="1">
        <v>1250</v>
      </c>
      <c r="F16" s="1"/>
      <c r="G16" s="1"/>
      <c r="H16" s="1"/>
      <c r="I16" s="1"/>
      <c r="J16" s="1">
        <f t="shared" si="0"/>
        <v>0</v>
      </c>
      <c r="K16" s="1"/>
    </row>
    <row r="17" spans="1:11" ht="18.75" customHeight="1" x14ac:dyDescent="0.3">
      <c r="A17" s="1">
        <v>15</v>
      </c>
      <c r="B17" s="10">
        <v>46038</v>
      </c>
      <c r="C17" s="1" t="s">
        <v>89</v>
      </c>
      <c r="D17" s="1" t="s">
        <v>92</v>
      </c>
      <c r="E17" s="1">
        <v>1250</v>
      </c>
      <c r="F17" s="1"/>
      <c r="G17" s="1"/>
      <c r="H17" s="1"/>
      <c r="I17" s="1"/>
      <c r="J17" s="1">
        <f t="shared" si="0"/>
        <v>0</v>
      </c>
      <c r="K17" s="1"/>
    </row>
    <row r="18" spans="1:11" ht="18.75" customHeight="1" x14ac:dyDescent="0.3">
      <c r="A18" s="1">
        <v>16</v>
      </c>
      <c r="B18" s="10">
        <v>46039</v>
      </c>
      <c r="C18" s="1" t="s">
        <v>89</v>
      </c>
      <c r="D18" s="1" t="s">
        <v>92</v>
      </c>
      <c r="E18" s="1">
        <v>1250</v>
      </c>
      <c r="F18" s="1"/>
      <c r="G18" s="1"/>
      <c r="H18" s="1"/>
      <c r="I18" s="1"/>
      <c r="J18" s="1">
        <f t="shared" si="0"/>
        <v>0</v>
      </c>
      <c r="K18" s="1"/>
    </row>
    <row r="19" spans="1:11" ht="18.75" customHeight="1" x14ac:dyDescent="0.3">
      <c r="A19" s="1">
        <v>17</v>
      </c>
      <c r="B19" s="10">
        <v>46040</v>
      </c>
      <c r="C19" s="1" t="s">
        <v>89</v>
      </c>
      <c r="D19" s="1" t="s">
        <v>92</v>
      </c>
      <c r="E19" s="1">
        <v>1250</v>
      </c>
      <c r="F19" s="1"/>
      <c r="G19" s="1"/>
      <c r="H19" s="1"/>
      <c r="I19" s="1"/>
      <c r="J19" s="1">
        <f t="shared" si="0"/>
        <v>0</v>
      </c>
      <c r="K19" s="1"/>
    </row>
    <row r="20" spans="1:11" ht="18.75" customHeight="1" x14ac:dyDescent="0.3">
      <c r="A20" s="1">
        <v>18</v>
      </c>
      <c r="B20" s="10">
        <v>46041</v>
      </c>
      <c r="C20" s="1" t="s">
        <v>89</v>
      </c>
      <c r="D20" s="1" t="s">
        <v>92</v>
      </c>
      <c r="E20" s="1">
        <v>1250</v>
      </c>
      <c r="F20" s="1"/>
      <c r="G20" s="1"/>
      <c r="H20" s="1"/>
      <c r="I20" s="1"/>
      <c r="J20" s="1">
        <f t="shared" si="0"/>
        <v>0</v>
      </c>
      <c r="K20" s="1"/>
    </row>
    <row r="21" spans="1:11" ht="18.75" customHeight="1" x14ac:dyDescent="0.3">
      <c r="A21" s="1">
        <v>19</v>
      </c>
      <c r="B21" s="10">
        <v>46042</v>
      </c>
      <c r="C21" s="1" t="s">
        <v>89</v>
      </c>
      <c r="D21" s="1" t="s">
        <v>92</v>
      </c>
      <c r="E21" s="1">
        <v>1250</v>
      </c>
      <c r="F21" s="1"/>
      <c r="G21" s="1"/>
      <c r="H21" s="1"/>
      <c r="I21" s="1"/>
      <c r="J21" s="1">
        <f t="shared" si="0"/>
        <v>0</v>
      </c>
      <c r="K21" s="1"/>
    </row>
    <row r="22" spans="1:11" ht="18.75" customHeight="1" x14ac:dyDescent="0.3">
      <c r="A22" s="1">
        <v>20</v>
      </c>
      <c r="B22" s="10">
        <v>46043</v>
      </c>
      <c r="C22" s="1" t="s">
        <v>89</v>
      </c>
      <c r="D22" s="1" t="s">
        <v>92</v>
      </c>
      <c r="E22" s="1">
        <v>1250</v>
      </c>
      <c r="F22" s="1"/>
      <c r="G22" s="1"/>
      <c r="H22" s="1"/>
      <c r="I22" s="1"/>
      <c r="J22" s="1">
        <f t="shared" si="0"/>
        <v>0</v>
      </c>
      <c r="K22" s="1"/>
    </row>
    <row r="23" spans="1:11" ht="18.75" customHeight="1" x14ac:dyDescent="0.3">
      <c r="A23" s="1">
        <v>21</v>
      </c>
      <c r="B23" s="10">
        <v>46044</v>
      </c>
      <c r="C23" s="1" t="s">
        <v>89</v>
      </c>
      <c r="D23" s="1" t="s">
        <v>92</v>
      </c>
      <c r="E23" s="1">
        <v>1250</v>
      </c>
      <c r="F23" s="1"/>
      <c r="G23" s="1"/>
      <c r="H23" s="1"/>
      <c r="I23" s="1"/>
      <c r="J23" s="1">
        <f t="shared" si="0"/>
        <v>0</v>
      </c>
      <c r="K23" s="1"/>
    </row>
    <row r="24" spans="1:11" ht="18.75" customHeight="1" x14ac:dyDescent="0.3">
      <c r="A24" s="1">
        <v>22</v>
      </c>
      <c r="B24" s="10">
        <v>46045</v>
      </c>
      <c r="C24" s="1" t="s">
        <v>89</v>
      </c>
      <c r="D24" s="1" t="s">
        <v>92</v>
      </c>
      <c r="E24" s="1">
        <v>1250</v>
      </c>
      <c r="F24" s="1"/>
      <c r="G24" s="1"/>
      <c r="H24" s="1"/>
      <c r="I24" s="1"/>
      <c r="J24" s="1">
        <f t="shared" si="0"/>
        <v>0</v>
      </c>
      <c r="K24" s="1"/>
    </row>
    <row r="25" spans="1:11" ht="18.75" customHeight="1" x14ac:dyDescent="0.3">
      <c r="A25" s="1">
        <v>23</v>
      </c>
      <c r="B25" s="10">
        <v>46046</v>
      </c>
      <c r="C25" s="1" t="s">
        <v>89</v>
      </c>
      <c r="D25" s="1" t="s">
        <v>92</v>
      </c>
      <c r="E25" s="1">
        <v>1250</v>
      </c>
      <c r="F25" s="1"/>
      <c r="G25" s="1"/>
      <c r="H25" s="1"/>
      <c r="I25" s="1"/>
      <c r="J25" s="1">
        <f t="shared" si="0"/>
        <v>0</v>
      </c>
      <c r="K25" s="1"/>
    </row>
    <row r="26" spans="1:11" ht="18.75" customHeight="1" x14ac:dyDescent="0.3">
      <c r="A26" s="1">
        <v>24</v>
      </c>
      <c r="B26" s="10">
        <v>46047</v>
      </c>
      <c r="C26" s="1" t="s">
        <v>89</v>
      </c>
      <c r="D26" s="1" t="s">
        <v>92</v>
      </c>
      <c r="E26" s="1">
        <v>1250</v>
      </c>
      <c r="F26" s="1"/>
      <c r="G26" s="1"/>
      <c r="H26" s="1"/>
      <c r="I26" s="1"/>
      <c r="J26" s="1">
        <f t="shared" si="0"/>
        <v>0</v>
      </c>
      <c r="K26" s="1"/>
    </row>
    <row r="27" spans="1:11" ht="18.75" customHeight="1" x14ac:dyDescent="0.3">
      <c r="A27" s="1">
        <v>25</v>
      </c>
      <c r="B27" s="10">
        <v>46048</v>
      </c>
      <c r="C27" s="1" t="s">
        <v>89</v>
      </c>
      <c r="D27" s="1" t="s">
        <v>92</v>
      </c>
      <c r="E27" s="1">
        <v>1250</v>
      </c>
      <c r="F27" s="1"/>
      <c r="G27" s="1"/>
      <c r="H27" s="1"/>
      <c r="I27" s="1"/>
      <c r="J27" s="1">
        <f t="shared" si="0"/>
        <v>0</v>
      </c>
      <c r="K27" s="1"/>
    </row>
    <row r="28" spans="1:11" ht="18.75" customHeight="1" x14ac:dyDescent="0.3">
      <c r="A28" s="1">
        <v>26</v>
      </c>
      <c r="B28" s="10">
        <v>46049</v>
      </c>
      <c r="C28" s="1" t="s">
        <v>89</v>
      </c>
      <c r="D28" s="1" t="s">
        <v>92</v>
      </c>
      <c r="E28" s="1">
        <v>1250</v>
      </c>
      <c r="F28" s="1"/>
      <c r="G28" s="1"/>
      <c r="H28" s="1"/>
      <c r="I28" s="1"/>
      <c r="J28" s="1">
        <f t="shared" si="0"/>
        <v>0</v>
      </c>
      <c r="K28" s="1"/>
    </row>
    <row r="29" spans="1:11" ht="18.75" customHeight="1" x14ac:dyDescent="0.3">
      <c r="A29" s="1">
        <v>27</v>
      </c>
      <c r="B29" s="10">
        <v>46050</v>
      </c>
      <c r="C29" s="1" t="s">
        <v>89</v>
      </c>
      <c r="D29" s="1" t="s">
        <v>92</v>
      </c>
      <c r="E29" s="1">
        <v>1250</v>
      </c>
      <c r="F29" s="1"/>
      <c r="G29" s="1"/>
      <c r="H29" s="1"/>
      <c r="I29" s="1"/>
      <c r="J29" s="1">
        <f t="shared" si="0"/>
        <v>0</v>
      </c>
      <c r="K29" s="1"/>
    </row>
    <row r="30" spans="1:11" ht="18.75" customHeight="1" x14ac:dyDescent="0.3">
      <c r="A30" s="1">
        <v>28</v>
      </c>
      <c r="B30" s="10">
        <v>46051</v>
      </c>
      <c r="C30" s="1" t="s">
        <v>89</v>
      </c>
      <c r="D30" s="1" t="s">
        <v>92</v>
      </c>
      <c r="E30" s="1">
        <v>1250</v>
      </c>
      <c r="F30" s="1"/>
      <c r="G30" s="1"/>
      <c r="H30" s="1"/>
      <c r="I30" s="1"/>
      <c r="J30" s="1">
        <f t="shared" si="0"/>
        <v>0</v>
      </c>
      <c r="K30" s="1"/>
    </row>
    <row r="31" spans="1:11" ht="18.75" customHeight="1" x14ac:dyDescent="0.3">
      <c r="A31" s="1">
        <v>29</v>
      </c>
      <c r="B31" s="10">
        <v>46052</v>
      </c>
      <c r="C31" s="1" t="s">
        <v>89</v>
      </c>
      <c r="D31" s="1" t="s">
        <v>92</v>
      </c>
      <c r="E31" s="1">
        <v>1250</v>
      </c>
      <c r="F31" s="1"/>
      <c r="G31" s="1"/>
      <c r="H31" s="1"/>
      <c r="I31" s="1"/>
      <c r="J31" s="1">
        <f t="shared" si="0"/>
        <v>0</v>
      </c>
      <c r="K31" s="1"/>
    </row>
    <row r="32" spans="1:11" ht="18.75" customHeight="1" x14ac:dyDescent="0.3">
      <c r="A32" s="1">
        <v>30</v>
      </c>
      <c r="B32" s="10">
        <v>46053</v>
      </c>
      <c r="C32" s="1" t="s">
        <v>89</v>
      </c>
      <c r="D32" s="1" t="s">
        <v>92</v>
      </c>
      <c r="E32" s="1">
        <v>1250</v>
      </c>
      <c r="F32" s="1"/>
      <c r="G32" s="1"/>
      <c r="H32" s="1"/>
      <c r="I32" s="1"/>
      <c r="J32" s="1">
        <f t="shared" si="0"/>
        <v>0</v>
      </c>
      <c r="K32" s="1"/>
    </row>
    <row r="33" spans="1:11" ht="18.75" customHeight="1" x14ac:dyDescent="0.3">
      <c r="A33" s="1">
        <v>31</v>
      </c>
      <c r="B33" s="10">
        <v>46054</v>
      </c>
      <c r="C33" s="1" t="s">
        <v>89</v>
      </c>
      <c r="D33" s="1" t="s">
        <v>92</v>
      </c>
      <c r="E33" s="1">
        <v>1250</v>
      </c>
      <c r="F33" s="1"/>
      <c r="G33" s="1"/>
      <c r="H33" s="1"/>
      <c r="I33" s="1"/>
      <c r="J33" s="1">
        <f t="shared" si="0"/>
        <v>0</v>
      </c>
      <c r="K33" s="1"/>
    </row>
    <row r="34" spans="1:11" ht="18.75" customHeight="1" x14ac:dyDescent="0.3">
      <c r="A34" s="1">
        <v>32</v>
      </c>
      <c r="B34" s="10">
        <v>46055</v>
      </c>
      <c r="C34" s="1" t="s">
        <v>89</v>
      </c>
      <c r="D34" s="1" t="s">
        <v>92</v>
      </c>
      <c r="E34" s="1">
        <v>1250</v>
      </c>
      <c r="F34" s="1"/>
      <c r="G34" s="1"/>
      <c r="H34" s="1"/>
      <c r="I34" s="1"/>
      <c r="J34" s="1">
        <f t="shared" si="0"/>
        <v>0</v>
      </c>
      <c r="K34" s="1"/>
    </row>
    <row r="35" spans="1:11" ht="18.75" customHeight="1" x14ac:dyDescent="0.3">
      <c r="A35" s="1">
        <v>33</v>
      </c>
      <c r="B35" s="10">
        <v>46056</v>
      </c>
      <c r="C35" s="1" t="s">
        <v>89</v>
      </c>
      <c r="D35" s="1" t="s">
        <v>92</v>
      </c>
      <c r="E35" s="1">
        <v>1250</v>
      </c>
      <c r="F35" s="1"/>
      <c r="G35" s="1"/>
      <c r="H35" s="1"/>
      <c r="I35" s="1"/>
      <c r="J35" s="1">
        <f t="shared" si="0"/>
        <v>0</v>
      </c>
      <c r="K35" s="1"/>
    </row>
    <row r="36" spans="1:11" ht="18.75" customHeight="1" x14ac:dyDescent="0.3">
      <c r="A36" s="1">
        <v>34</v>
      </c>
      <c r="B36" s="10">
        <v>46057</v>
      </c>
      <c r="C36" s="1" t="s">
        <v>89</v>
      </c>
      <c r="D36" s="1" t="s">
        <v>92</v>
      </c>
      <c r="E36" s="1">
        <v>1250</v>
      </c>
      <c r="F36" s="1"/>
      <c r="G36" s="1"/>
      <c r="H36" s="1"/>
      <c r="I36" s="1"/>
      <c r="J36" s="1">
        <f t="shared" si="0"/>
        <v>0</v>
      </c>
      <c r="K36" s="1"/>
    </row>
    <row r="37" spans="1:11" ht="18.75" customHeight="1" x14ac:dyDescent="0.3">
      <c r="A37" s="1">
        <v>35</v>
      </c>
      <c r="B37" s="10">
        <v>46058</v>
      </c>
      <c r="C37" s="1" t="s">
        <v>89</v>
      </c>
      <c r="D37" s="1" t="s">
        <v>92</v>
      </c>
      <c r="E37" s="1">
        <v>1250</v>
      </c>
      <c r="F37" s="1"/>
      <c r="G37" s="1"/>
      <c r="H37" s="1"/>
      <c r="I37" s="1"/>
      <c r="J37" s="1">
        <f t="shared" si="0"/>
        <v>0</v>
      </c>
      <c r="K37" s="1"/>
    </row>
    <row r="38" spans="1:11" ht="18.75" customHeight="1" x14ac:dyDescent="0.3">
      <c r="A38" s="1">
        <v>36</v>
      </c>
      <c r="B38" s="10">
        <v>46059</v>
      </c>
      <c r="C38" s="1" t="s">
        <v>89</v>
      </c>
      <c r="D38" s="1" t="s">
        <v>92</v>
      </c>
      <c r="E38" s="1">
        <v>1250</v>
      </c>
      <c r="F38" s="1"/>
      <c r="G38" s="1"/>
      <c r="H38" s="1"/>
      <c r="I38" s="1"/>
      <c r="J38" s="1">
        <f t="shared" si="0"/>
        <v>0</v>
      </c>
      <c r="K38" s="1"/>
    </row>
    <row r="39" spans="1:11" ht="18.75" customHeight="1" x14ac:dyDescent="0.3">
      <c r="A39" s="1">
        <v>37</v>
      </c>
      <c r="B39" s="10">
        <v>46060</v>
      </c>
      <c r="C39" s="1" t="s">
        <v>89</v>
      </c>
      <c r="D39" s="1" t="s">
        <v>92</v>
      </c>
      <c r="E39" s="1">
        <v>1250</v>
      </c>
      <c r="F39" s="1"/>
      <c r="G39" s="1"/>
      <c r="H39" s="1"/>
      <c r="I39" s="1"/>
      <c r="J39" s="1">
        <f t="shared" si="0"/>
        <v>0</v>
      </c>
      <c r="K39" s="1"/>
    </row>
    <row r="40" spans="1:11" ht="18.75" customHeight="1" x14ac:dyDescent="0.3">
      <c r="A40" s="1">
        <v>38</v>
      </c>
      <c r="B40" s="10">
        <v>46061</v>
      </c>
      <c r="C40" s="1" t="s">
        <v>89</v>
      </c>
      <c r="D40" s="1" t="s">
        <v>92</v>
      </c>
      <c r="E40" s="1">
        <v>1250</v>
      </c>
      <c r="F40" s="1"/>
      <c r="G40" s="1"/>
      <c r="H40" s="1"/>
      <c r="I40" s="1"/>
      <c r="J40" s="1">
        <f t="shared" si="0"/>
        <v>0</v>
      </c>
      <c r="K40" s="1"/>
    </row>
    <row r="41" spans="1:11" ht="18.75" customHeight="1" x14ac:dyDescent="0.3">
      <c r="A41" s="1">
        <v>39</v>
      </c>
      <c r="B41" s="10">
        <v>46062</v>
      </c>
      <c r="C41" s="1" t="s">
        <v>89</v>
      </c>
      <c r="D41" s="1" t="s">
        <v>92</v>
      </c>
      <c r="E41" s="1">
        <v>1250</v>
      </c>
      <c r="F41" s="1"/>
      <c r="G41" s="1"/>
      <c r="H41" s="1"/>
      <c r="I41" s="1"/>
      <c r="J41" s="1">
        <f t="shared" si="0"/>
        <v>0</v>
      </c>
      <c r="K41" s="1"/>
    </row>
    <row r="42" spans="1:11" ht="18.75" customHeight="1" x14ac:dyDescent="0.3">
      <c r="A42" s="1">
        <v>40</v>
      </c>
      <c r="B42" s="10">
        <v>46063</v>
      </c>
      <c r="C42" s="1" t="s">
        <v>89</v>
      </c>
      <c r="D42" s="1" t="s">
        <v>92</v>
      </c>
      <c r="E42" s="1">
        <v>1250</v>
      </c>
      <c r="F42" s="1"/>
      <c r="G42" s="1"/>
      <c r="H42" s="1"/>
      <c r="I42" s="1"/>
      <c r="J42" s="1">
        <f t="shared" si="0"/>
        <v>0</v>
      </c>
      <c r="K42" s="1"/>
    </row>
    <row r="43" spans="1:11" ht="18.75" customHeight="1" x14ac:dyDescent="0.3">
      <c r="A43" s="1">
        <v>41</v>
      </c>
      <c r="B43" s="10">
        <v>46064</v>
      </c>
      <c r="C43" s="1" t="s">
        <v>89</v>
      </c>
      <c r="D43" s="1" t="s">
        <v>92</v>
      </c>
      <c r="E43" s="1">
        <v>1250</v>
      </c>
      <c r="F43" s="1"/>
      <c r="G43" s="1"/>
      <c r="H43" s="1"/>
      <c r="I43" s="1"/>
      <c r="J43" s="1">
        <f t="shared" si="0"/>
        <v>0</v>
      </c>
      <c r="K43" s="1"/>
    </row>
    <row r="44" spans="1:11" ht="18.75" customHeight="1" x14ac:dyDescent="0.3">
      <c r="A44" s="1">
        <v>42</v>
      </c>
      <c r="B44" s="10">
        <v>46065</v>
      </c>
      <c r="C44" s="1" t="s">
        <v>89</v>
      </c>
      <c r="D44" s="1" t="s">
        <v>92</v>
      </c>
      <c r="E44" s="1">
        <v>1250</v>
      </c>
      <c r="F44" s="1"/>
      <c r="G44" s="1"/>
      <c r="H44" s="1"/>
      <c r="I44" s="1"/>
      <c r="J44" s="1">
        <f t="shared" si="0"/>
        <v>0</v>
      </c>
      <c r="K44" s="1"/>
    </row>
    <row r="45" spans="1:11" ht="18.75" customHeight="1" x14ac:dyDescent="0.3">
      <c r="A45" s="1">
        <v>43</v>
      </c>
      <c r="B45" s="10">
        <v>46066</v>
      </c>
      <c r="C45" s="1" t="s">
        <v>89</v>
      </c>
      <c r="D45" s="1" t="s">
        <v>92</v>
      </c>
      <c r="E45" s="1">
        <v>1250</v>
      </c>
      <c r="F45" s="1"/>
      <c r="G45" s="1"/>
      <c r="H45" s="1"/>
      <c r="I45" s="1"/>
      <c r="J45" s="1">
        <f t="shared" si="0"/>
        <v>0</v>
      </c>
      <c r="K45" s="1"/>
    </row>
    <row r="46" spans="1:11" ht="18.75" customHeight="1" x14ac:dyDescent="0.3">
      <c r="A46" s="1">
        <v>44</v>
      </c>
      <c r="B46" s="10">
        <v>46067</v>
      </c>
      <c r="C46" s="1" t="s">
        <v>89</v>
      </c>
      <c r="D46" s="1" t="s">
        <v>92</v>
      </c>
      <c r="E46" s="1">
        <v>1250</v>
      </c>
      <c r="F46" s="1"/>
      <c r="G46" s="1"/>
      <c r="H46" s="1"/>
      <c r="I46" s="1"/>
      <c r="J46" s="1">
        <f t="shared" si="0"/>
        <v>0</v>
      </c>
      <c r="K46" s="1"/>
    </row>
    <row r="47" spans="1:11" ht="18.75" customHeight="1" x14ac:dyDescent="0.3">
      <c r="A47" s="1">
        <v>45</v>
      </c>
      <c r="B47" s="10">
        <v>46068</v>
      </c>
      <c r="C47" s="1" t="s">
        <v>89</v>
      </c>
      <c r="D47" s="1" t="s">
        <v>92</v>
      </c>
      <c r="E47" s="1">
        <v>1250</v>
      </c>
      <c r="F47" s="1"/>
      <c r="G47" s="1"/>
      <c r="H47" s="1"/>
      <c r="I47" s="1"/>
      <c r="J47" s="1">
        <f t="shared" si="0"/>
        <v>0</v>
      </c>
      <c r="K47" s="1"/>
    </row>
    <row r="48" spans="1:11" ht="18.75" customHeight="1" x14ac:dyDescent="0.3">
      <c r="A48" s="1">
        <v>46</v>
      </c>
      <c r="B48" s="10">
        <v>46069</v>
      </c>
      <c r="C48" s="1" t="s">
        <v>89</v>
      </c>
      <c r="D48" s="1" t="s">
        <v>92</v>
      </c>
      <c r="E48" s="1">
        <v>1250</v>
      </c>
      <c r="F48" s="1"/>
      <c r="G48" s="1"/>
      <c r="H48" s="1"/>
      <c r="I48" s="1"/>
      <c r="J48" s="1">
        <f t="shared" si="0"/>
        <v>0</v>
      </c>
      <c r="K48" s="1"/>
    </row>
    <row r="49" spans="1:11" ht="18.75" customHeight="1" x14ac:dyDescent="0.3">
      <c r="A49" s="1">
        <v>47</v>
      </c>
      <c r="B49" s="10">
        <v>46070</v>
      </c>
      <c r="C49" s="1" t="s">
        <v>89</v>
      </c>
      <c r="D49" s="1" t="s">
        <v>92</v>
      </c>
      <c r="E49" s="1">
        <v>1250</v>
      </c>
      <c r="F49" s="1"/>
      <c r="G49" s="1"/>
      <c r="H49" s="1"/>
      <c r="I49" s="1"/>
      <c r="J49" s="1">
        <f t="shared" si="0"/>
        <v>0</v>
      </c>
      <c r="K49" s="1"/>
    </row>
    <row r="50" spans="1:11" ht="18.75" customHeight="1" x14ac:dyDescent="0.3">
      <c r="A50" s="1">
        <v>48</v>
      </c>
      <c r="B50" s="10">
        <v>46071</v>
      </c>
      <c r="C50" s="1" t="s">
        <v>89</v>
      </c>
      <c r="D50" s="1" t="s">
        <v>92</v>
      </c>
      <c r="E50" s="1">
        <v>1250</v>
      </c>
      <c r="F50" s="1"/>
      <c r="G50" s="1"/>
      <c r="H50" s="1"/>
      <c r="I50" s="1"/>
      <c r="J50" s="1">
        <f t="shared" si="0"/>
        <v>0</v>
      </c>
      <c r="K50" s="1"/>
    </row>
    <row r="51" spans="1:11" ht="18.75" customHeight="1" x14ac:dyDescent="0.3">
      <c r="A51" s="1">
        <v>49</v>
      </c>
      <c r="B51" s="10">
        <v>46072</v>
      </c>
      <c r="C51" s="1" t="s">
        <v>89</v>
      </c>
      <c r="D51" s="1" t="s">
        <v>92</v>
      </c>
      <c r="E51" s="1">
        <v>1250</v>
      </c>
      <c r="F51" s="1"/>
      <c r="G51" s="1"/>
      <c r="H51" s="1"/>
      <c r="I51" s="1"/>
      <c r="J51" s="1">
        <f t="shared" si="0"/>
        <v>0</v>
      </c>
      <c r="K51" s="1"/>
    </row>
    <row r="52" spans="1:11" ht="18.75" customHeight="1" x14ac:dyDescent="0.3">
      <c r="A52" s="1">
        <v>50</v>
      </c>
      <c r="B52" s="10">
        <v>46073</v>
      </c>
      <c r="C52" s="1" t="s">
        <v>89</v>
      </c>
      <c r="D52" s="1" t="s">
        <v>92</v>
      </c>
      <c r="E52" s="1">
        <v>1250</v>
      </c>
      <c r="F52" s="1"/>
      <c r="G52" s="1"/>
      <c r="H52" s="1"/>
      <c r="I52" s="1"/>
      <c r="J52" s="1">
        <f t="shared" si="0"/>
        <v>0</v>
      </c>
      <c r="K52" s="1"/>
    </row>
    <row r="53" spans="1:11" ht="18.75" customHeight="1" x14ac:dyDescent="0.3">
      <c r="A53" s="1">
        <v>51</v>
      </c>
      <c r="B53" s="10">
        <v>46074</v>
      </c>
      <c r="C53" s="1" t="s">
        <v>89</v>
      </c>
      <c r="D53" s="1" t="s">
        <v>92</v>
      </c>
      <c r="E53" s="1">
        <v>1250</v>
      </c>
      <c r="F53" s="1"/>
      <c r="G53" s="1"/>
      <c r="H53" s="1"/>
      <c r="I53" s="1"/>
      <c r="J53" s="1">
        <f t="shared" si="0"/>
        <v>0</v>
      </c>
      <c r="K53" s="1"/>
    </row>
    <row r="54" spans="1:11" ht="18.75" customHeight="1" x14ac:dyDescent="0.3">
      <c r="A54" s="1">
        <v>52</v>
      </c>
      <c r="B54" s="10">
        <v>46075</v>
      </c>
      <c r="C54" s="1" t="s">
        <v>89</v>
      </c>
      <c r="D54" s="1" t="s">
        <v>92</v>
      </c>
      <c r="E54" s="1">
        <v>1250</v>
      </c>
      <c r="F54" s="1"/>
      <c r="G54" s="1"/>
      <c r="H54" s="1"/>
      <c r="I54" s="1"/>
      <c r="J54" s="1">
        <f t="shared" si="0"/>
        <v>0</v>
      </c>
      <c r="K54" s="1"/>
    </row>
    <row r="55" spans="1:11" ht="18.75" customHeight="1" x14ac:dyDescent="0.3">
      <c r="A55" s="1">
        <v>53</v>
      </c>
      <c r="B55" s="10">
        <v>46076</v>
      </c>
      <c r="C55" s="1" t="s">
        <v>89</v>
      </c>
      <c r="D55" s="1" t="s">
        <v>92</v>
      </c>
      <c r="E55" s="1">
        <v>1250</v>
      </c>
      <c r="F55" s="1"/>
      <c r="G55" s="1"/>
      <c r="H55" s="1"/>
      <c r="I55" s="1"/>
      <c r="J55" s="1">
        <f t="shared" si="0"/>
        <v>0</v>
      </c>
      <c r="K55" s="1"/>
    </row>
    <row r="56" spans="1:11" ht="18.75" customHeight="1" x14ac:dyDescent="0.3">
      <c r="A56" s="1">
        <v>54</v>
      </c>
      <c r="B56" s="10">
        <v>46077</v>
      </c>
      <c r="C56" s="1" t="s">
        <v>89</v>
      </c>
      <c r="D56" s="1" t="s">
        <v>92</v>
      </c>
      <c r="E56" s="1">
        <v>1250</v>
      </c>
      <c r="F56" s="1"/>
      <c r="G56" s="1"/>
      <c r="H56" s="1"/>
      <c r="I56" s="1"/>
      <c r="J56" s="1">
        <f t="shared" si="0"/>
        <v>0</v>
      </c>
      <c r="K56" s="1"/>
    </row>
    <row r="57" spans="1:11" ht="18.75" customHeight="1" x14ac:dyDescent="0.3">
      <c r="A57" s="1">
        <v>55</v>
      </c>
      <c r="B57" s="10">
        <v>46078</v>
      </c>
      <c r="C57" s="1" t="s">
        <v>89</v>
      </c>
      <c r="D57" s="1" t="s">
        <v>92</v>
      </c>
      <c r="E57" s="1">
        <v>1250</v>
      </c>
      <c r="F57" s="1"/>
      <c r="G57" s="1"/>
      <c r="H57" s="1"/>
      <c r="I57" s="1"/>
      <c r="J57" s="1">
        <f t="shared" si="0"/>
        <v>0</v>
      </c>
      <c r="K57" s="1"/>
    </row>
    <row r="58" spans="1:11" ht="18.75" customHeight="1" x14ac:dyDescent="0.3">
      <c r="A58" s="1">
        <v>56</v>
      </c>
      <c r="B58" s="10">
        <v>46079</v>
      </c>
      <c r="C58" s="1" t="s">
        <v>89</v>
      </c>
      <c r="D58" s="1" t="s">
        <v>92</v>
      </c>
      <c r="E58" s="1">
        <v>1250</v>
      </c>
      <c r="F58" s="1"/>
      <c r="G58" s="1"/>
      <c r="H58" s="1"/>
      <c r="I58" s="1"/>
      <c r="J58" s="1">
        <f t="shared" si="0"/>
        <v>0</v>
      </c>
      <c r="K58" s="1"/>
    </row>
    <row r="59" spans="1:11" ht="18.75" customHeight="1" x14ac:dyDescent="0.3">
      <c r="A59" s="1">
        <v>57</v>
      </c>
      <c r="B59" s="10">
        <v>46080</v>
      </c>
      <c r="C59" s="1" t="s">
        <v>89</v>
      </c>
      <c r="D59" s="1" t="s">
        <v>92</v>
      </c>
      <c r="E59" s="1">
        <v>1250</v>
      </c>
      <c r="F59" s="1"/>
      <c r="G59" s="1"/>
      <c r="H59" s="1"/>
      <c r="I59" s="1"/>
      <c r="J59" s="1">
        <f t="shared" si="0"/>
        <v>0</v>
      </c>
      <c r="K59" s="1"/>
    </row>
    <row r="60" spans="1:11" ht="18.75" customHeight="1" x14ac:dyDescent="0.3">
      <c r="A60" s="1">
        <v>58</v>
      </c>
      <c r="B60" s="10">
        <v>46081</v>
      </c>
      <c r="C60" s="1" t="s">
        <v>89</v>
      </c>
      <c r="D60" s="1" t="s">
        <v>92</v>
      </c>
      <c r="E60" s="1">
        <v>1250</v>
      </c>
      <c r="F60" s="1"/>
      <c r="G60" s="1"/>
      <c r="H60" s="1"/>
      <c r="I60" s="1"/>
      <c r="J60" s="1">
        <f t="shared" si="0"/>
        <v>0</v>
      </c>
      <c r="K60" s="1"/>
    </row>
    <row r="61" spans="1:11" ht="18.75" customHeight="1" x14ac:dyDescent="0.3">
      <c r="A61" s="1">
        <v>59</v>
      </c>
      <c r="B61" s="10">
        <v>46082</v>
      </c>
      <c r="C61" s="1" t="s">
        <v>89</v>
      </c>
      <c r="D61" s="1" t="s">
        <v>92</v>
      </c>
      <c r="E61" s="1">
        <v>1250</v>
      </c>
      <c r="F61" s="1"/>
      <c r="G61" s="1"/>
      <c r="H61" s="1"/>
      <c r="I61" s="1"/>
      <c r="J61" s="1">
        <f t="shared" si="0"/>
        <v>0</v>
      </c>
      <c r="K61" s="1"/>
    </row>
    <row r="62" spans="1:11" ht="18.75" customHeight="1" x14ac:dyDescent="0.3">
      <c r="A62" s="1">
        <v>60</v>
      </c>
      <c r="B62" s="10">
        <v>46083</v>
      </c>
      <c r="C62" s="1" t="s">
        <v>89</v>
      </c>
      <c r="D62" s="1" t="s">
        <v>92</v>
      </c>
      <c r="E62" s="1">
        <v>1250</v>
      </c>
      <c r="F62" s="1"/>
      <c r="G62" s="1"/>
      <c r="H62" s="1"/>
      <c r="I62" s="1"/>
      <c r="J62" s="1">
        <f t="shared" si="0"/>
        <v>0</v>
      </c>
      <c r="K62" s="1"/>
    </row>
    <row r="63" spans="1:11" ht="18.75" customHeight="1" x14ac:dyDescent="0.3">
      <c r="A63" s="1">
        <v>61</v>
      </c>
      <c r="B63" s="10">
        <v>46084</v>
      </c>
      <c r="C63" s="1" t="s">
        <v>89</v>
      </c>
      <c r="D63" s="1" t="s">
        <v>92</v>
      </c>
      <c r="E63" s="1">
        <v>1250</v>
      </c>
      <c r="F63" s="1"/>
      <c r="G63" s="1"/>
      <c r="H63" s="1"/>
      <c r="I63" s="1"/>
      <c r="J63" s="1">
        <f t="shared" si="0"/>
        <v>0</v>
      </c>
      <c r="K63" s="1"/>
    </row>
    <row r="64" spans="1:11" ht="18.75" customHeight="1" x14ac:dyDescent="0.3">
      <c r="A64" s="1">
        <v>62</v>
      </c>
      <c r="B64" s="10">
        <v>46085</v>
      </c>
      <c r="C64" s="1" t="s">
        <v>89</v>
      </c>
      <c r="D64" s="1" t="s">
        <v>92</v>
      </c>
      <c r="E64" s="1">
        <v>1250</v>
      </c>
      <c r="F64" s="1"/>
      <c r="G64" s="1"/>
      <c r="H64" s="1"/>
      <c r="I64" s="1"/>
      <c r="J64" s="1">
        <f t="shared" si="0"/>
        <v>0</v>
      </c>
      <c r="K64" s="1"/>
    </row>
    <row r="65" spans="1:11" ht="18.75" customHeight="1" x14ac:dyDescent="0.3">
      <c r="A65" s="1">
        <v>63</v>
      </c>
      <c r="B65" s="10">
        <v>46086</v>
      </c>
      <c r="C65" s="1" t="s">
        <v>89</v>
      </c>
      <c r="D65" s="1" t="s">
        <v>92</v>
      </c>
      <c r="E65" s="1">
        <v>1250</v>
      </c>
      <c r="F65" s="1"/>
      <c r="G65" s="1"/>
      <c r="H65" s="1"/>
      <c r="I65" s="1"/>
      <c r="J65" s="1">
        <f t="shared" si="0"/>
        <v>0</v>
      </c>
      <c r="K65" s="1"/>
    </row>
    <row r="66" spans="1:11" ht="18.75" customHeight="1" x14ac:dyDescent="0.3">
      <c r="A66" s="1">
        <v>64</v>
      </c>
      <c r="B66" s="10">
        <v>46087</v>
      </c>
      <c r="C66" s="1" t="s">
        <v>89</v>
      </c>
      <c r="D66" s="1" t="s">
        <v>92</v>
      </c>
      <c r="E66" s="1">
        <v>1250</v>
      </c>
      <c r="F66" s="1"/>
      <c r="G66" s="1"/>
      <c r="H66" s="1"/>
      <c r="I66" s="1"/>
      <c r="J66" s="1">
        <f t="shared" si="0"/>
        <v>0</v>
      </c>
      <c r="K66" s="1"/>
    </row>
    <row r="67" spans="1:11" ht="18.75" customHeight="1" x14ac:dyDescent="0.3">
      <c r="A67" s="1">
        <v>65</v>
      </c>
      <c r="B67" s="10">
        <v>46088</v>
      </c>
      <c r="C67" s="1" t="s">
        <v>89</v>
      </c>
      <c r="D67" s="1" t="s">
        <v>92</v>
      </c>
      <c r="E67" s="1">
        <v>1250</v>
      </c>
      <c r="F67" s="1"/>
      <c r="G67" s="1"/>
      <c r="H67" s="1"/>
      <c r="I67" s="1"/>
      <c r="J67" s="1">
        <f t="shared" si="0"/>
        <v>0</v>
      </c>
      <c r="K67" s="1"/>
    </row>
    <row r="68" spans="1:11" ht="18.75" customHeight="1" x14ac:dyDescent="0.3">
      <c r="A68" s="1">
        <v>66</v>
      </c>
      <c r="B68" s="10">
        <v>46089</v>
      </c>
      <c r="C68" s="1" t="s">
        <v>89</v>
      </c>
      <c r="D68" s="1" t="s">
        <v>92</v>
      </c>
      <c r="E68" s="1">
        <v>1250</v>
      </c>
      <c r="F68" s="1"/>
      <c r="G68" s="1"/>
      <c r="H68" s="1"/>
      <c r="I68" s="1"/>
      <c r="J68" s="1">
        <f t="shared" ref="J68:J131" si="1">E68*F68-G68-H68+I68</f>
        <v>0</v>
      </c>
      <c r="K68" s="1"/>
    </row>
    <row r="69" spans="1:11" ht="18.75" customHeight="1" x14ac:dyDescent="0.3">
      <c r="A69" s="1">
        <v>67</v>
      </c>
      <c r="B69" s="10">
        <v>46090</v>
      </c>
      <c r="C69" s="1" t="s">
        <v>89</v>
      </c>
      <c r="D69" s="1" t="s">
        <v>92</v>
      </c>
      <c r="E69" s="1">
        <v>1250</v>
      </c>
      <c r="F69" s="1"/>
      <c r="G69" s="1"/>
      <c r="H69" s="1"/>
      <c r="I69" s="1"/>
      <c r="J69" s="1">
        <f t="shared" si="1"/>
        <v>0</v>
      </c>
      <c r="K69" s="1"/>
    </row>
    <row r="70" spans="1:11" ht="18.75" customHeight="1" x14ac:dyDescent="0.3">
      <c r="A70" s="1">
        <v>68</v>
      </c>
      <c r="B70" s="10">
        <v>46091</v>
      </c>
      <c r="C70" s="1" t="s">
        <v>89</v>
      </c>
      <c r="D70" s="1" t="s">
        <v>92</v>
      </c>
      <c r="E70" s="1">
        <v>1250</v>
      </c>
      <c r="F70" s="1"/>
      <c r="G70" s="1"/>
      <c r="H70" s="1"/>
      <c r="I70" s="1"/>
      <c r="J70" s="1">
        <f t="shared" si="1"/>
        <v>0</v>
      </c>
      <c r="K70" s="1"/>
    </row>
    <row r="71" spans="1:11" ht="18.75" customHeight="1" x14ac:dyDescent="0.3">
      <c r="A71" s="1">
        <v>69</v>
      </c>
      <c r="B71" s="10">
        <v>46092</v>
      </c>
      <c r="C71" s="1" t="s">
        <v>89</v>
      </c>
      <c r="D71" s="1" t="s">
        <v>92</v>
      </c>
      <c r="E71" s="1">
        <v>1250</v>
      </c>
      <c r="F71" s="1"/>
      <c r="G71" s="1"/>
      <c r="H71" s="1"/>
      <c r="I71" s="1"/>
      <c r="J71" s="1">
        <f t="shared" si="1"/>
        <v>0</v>
      </c>
      <c r="K71" s="1"/>
    </row>
    <row r="72" spans="1:11" ht="18.75" customHeight="1" x14ac:dyDescent="0.3">
      <c r="A72" s="1">
        <v>70</v>
      </c>
      <c r="B72" s="10">
        <v>46093</v>
      </c>
      <c r="C72" s="1" t="s">
        <v>89</v>
      </c>
      <c r="D72" s="1" t="s">
        <v>92</v>
      </c>
      <c r="E72" s="1">
        <v>1250</v>
      </c>
      <c r="F72" s="1"/>
      <c r="G72" s="1"/>
      <c r="H72" s="1"/>
      <c r="I72" s="1"/>
      <c r="J72" s="1">
        <f t="shared" si="1"/>
        <v>0</v>
      </c>
      <c r="K72" s="1"/>
    </row>
    <row r="73" spans="1:11" ht="18.75" customHeight="1" x14ac:dyDescent="0.3">
      <c r="A73" s="1">
        <v>71</v>
      </c>
      <c r="B73" s="10">
        <v>46094</v>
      </c>
      <c r="C73" s="1" t="s">
        <v>89</v>
      </c>
      <c r="D73" s="1" t="s">
        <v>92</v>
      </c>
      <c r="E73" s="1">
        <v>1250</v>
      </c>
      <c r="F73" s="1"/>
      <c r="G73" s="1"/>
      <c r="H73" s="1"/>
      <c r="I73" s="1"/>
      <c r="J73" s="1">
        <f t="shared" si="1"/>
        <v>0</v>
      </c>
      <c r="K73" s="1"/>
    </row>
    <row r="74" spans="1:11" ht="18.75" customHeight="1" x14ac:dyDescent="0.3">
      <c r="A74" s="1">
        <v>72</v>
      </c>
      <c r="B74" s="10">
        <v>46095</v>
      </c>
      <c r="C74" s="1" t="s">
        <v>89</v>
      </c>
      <c r="D74" s="1" t="s">
        <v>92</v>
      </c>
      <c r="E74" s="1">
        <v>1250</v>
      </c>
      <c r="F74" s="1"/>
      <c r="G74" s="1"/>
      <c r="H74" s="1"/>
      <c r="I74" s="1"/>
      <c r="J74" s="1">
        <f t="shared" si="1"/>
        <v>0</v>
      </c>
      <c r="K74" s="1"/>
    </row>
    <row r="75" spans="1:11" ht="18.75" customHeight="1" x14ac:dyDescent="0.3">
      <c r="A75" s="1">
        <v>73</v>
      </c>
      <c r="B75" s="10">
        <v>46096</v>
      </c>
      <c r="C75" s="1" t="s">
        <v>89</v>
      </c>
      <c r="D75" s="1" t="s">
        <v>92</v>
      </c>
      <c r="E75" s="1">
        <v>1250</v>
      </c>
      <c r="F75" s="1"/>
      <c r="G75" s="1"/>
      <c r="H75" s="1"/>
      <c r="I75" s="1"/>
      <c r="J75" s="1">
        <f t="shared" si="1"/>
        <v>0</v>
      </c>
      <c r="K75" s="1"/>
    </row>
    <row r="76" spans="1:11" ht="18.75" customHeight="1" x14ac:dyDescent="0.3">
      <c r="A76" s="1">
        <v>74</v>
      </c>
      <c r="B76" s="10">
        <v>46097</v>
      </c>
      <c r="C76" s="1" t="s">
        <v>89</v>
      </c>
      <c r="D76" s="1" t="s">
        <v>92</v>
      </c>
      <c r="E76" s="1">
        <v>1250</v>
      </c>
      <c r="F76" s="1"/>
      <c r="G76" s="1"/>
      <c r="H76" s="1"/>
      <c r="I76" s="1"/>
      <c r="J76" s="1">
        <f t="shared" si="1"/>
        <v>0</v>
      </c>
      <c r="K76" s="1"/>
    </row>
    <row r="77" spans="1:11" ht="18.75" customHeight="1" x14ac:dyDescent="0.3">
      <c r="A77" s="1">
        <v>75</v>
      </c>
      <c r="B77" s="10">
        <v>46098</v>
      </c>
      <c r="C77" s="1" t="s">
        <v>89</v>
      </c>
      <c r="D77" s="1" t="s">
        <v>92</v>
      </c>
      <c r="E77" s="1">
        <v>1250</v>
      </c>
      <c r="F77" s="1"/>
      <c r="G77" s="1"/>
      <c r="H77" s="1"/>
      <c r="I77" s="1"/>
      <c r="J77" s="1">
        <f t="shared" si="1"/>
        <v>0</v>
      </c>
      <c r="K77" s="1"/>
    </row>
    <row r="78" spans="1:11" ht="18.75" customHeight="1" x14ac:dyDescent="0.3">
      <c r="A78" s="1">
        <v>76</v>
      </c>
      <c r="B78" s="10">
        <v>46099</v>
      </c>
      <c r="C78" s="1" t="s">
        <v>89</v>
      </c>
      <c r="D78" s="1" t="s">
        <v>92</v>
      </c>
      <c r="E78" s="1">
        <v>1250</v>
      </c>
      <c r="F78" s="1"/>
      <c r="G78" s="1"/>
      <c r="H78" s="1"/>
      <c r="I78" s="1"/>
      <c r="J78" s="1">
        <f t="shared" si="1"/>
        <v>0</v>
      </c>
      <c r="K78" s="1"/>
    </row>
    <row r="79" spans="1:11" ht="18.75" customHeight="1" x14ac:dyDescent="0.3">
      <c r="A79" s="1">
        <v>77</v>
      </c>
      <c r="B79" s="10">
        <v>46100</v>
      </c>
      <c r="C79" s="1" t="s">
        <v>89</v>
      </c>
      <c r="D79" s="1" t="s">
        <v>92</v>
      </c>
      <c r="E79" s="1">
        <v>1250</v>
      </c>
      <c r="F79" s="1"/>
      <c r="G79" s="1"/>
      <c r="H79" s="1"/>
      <c r="I79" s="1"/>
      <c r="J79" s="1">
        <f t="shared" si="1"/>
        <v>0</v>
      </c>
      <c r="K79" s="1"/>
    </row>
    <row r="80" spans="1:11" ht="18.75" customHeight="1" x14ac:dyDescent="0.3">
      <c r="A80" s="1">
        <v>78</v>
      </c>
      <c r="B80" s="10">
        <v>46101</v>
      </c>
      <c r="C80" s="1" t="s">
        <v>89</v>
      </c>
      <c r="D80" s="1" t="s">
        <v>92</v>
      </c>
      <c r="E80" s="1">
        <v>1250</v>
      </c>
      <c r="F80" s="1"/>
      <c r="G80" s="1"/>
      <c r="H80" s="1"/>
      <c r="I80" s="1"/>
      <c r="J80" s="1">
        <f t="shared" si="1"/>
        <v>0</v>
      </c>
      <c r="K80" s="1"/>
    </row>
    <row r="81" spans="1:11" ht="18.75" customHeight="1" x14ac:dyDescent="0.3">
      <c r="A81" s="1">
        <v>79</v>
      </c>
      <c r="B81" s="10">
        <v>46102</v>
      </c>
      <c r="C81" s="1" t="s">
        <v>89</v>
      </c>
      <c r="D81" s="1" t="s">
        <v>92</v>
      </c>
      <c r="E81" s="1">
        <v>1250</v>
      </c>
      <c r="F81" s="1"/>
      <c r="G81" s="1"/>
      <c r="H81" s="1"/>
      <c r="I81" s="1"/>
      <c r="J81" s="1">
        <f t="shared" si="1"/>
        <v>0</v>
      </c>
      <c r="K81" s="1"/>
    </row>
    <row r="82" spans="1:11" ht="18.75" customHeight="1" x14ac:dyDescent="0.3">
      <c r="A82" s="1">
        <v>80</v>
      </c>
      <c r="B82" s="10">
        <v>46103</v>
      </c>
      <c r="C82" s="1" t="s">
        <v>89</v>
      </c>
      <c r="D82" s="1" t="s">
        <v>92</v>
      </c>
      <c r="E82" s="1">
        <v>1250</v>
      </c>
      <c r="F82" s="1"/>
      <c r="G82" s="1"/>
      <c r="H82" s="1"/>
      <c r="I82" s="1"/>
      <c r="J82" s="1">
        <f t="shared" si="1"/>
        <v>0</v>
      </c>
      <c r="K82" s="1"/>
    </row>
    <row r="83" spans="1:11" ht="18.75" customHeight="1" x14ac:dyDescent="0.3">
      <c r="A83" s="1">
        <v>81</v>
      </c>
      <c r="B83" s="10">
        <v>46104</v>
      </c>
      <c r="C83" s="1" t="s">
        <v>89</v>
      </c>
      <c r="D83" s="1" t="s">
        <v>92</v>
      </c>
      <c r="E83" s="1">
        <v>1250</v>
      </c>
      <c r="F83" s="1"/>
      <c r="G83" s="1"/>
      <c r="H83" s="1"/>
      <c r="I83" s="1"/>
      <c r="J83" s="1">
        <f t="shared" si="1"/>
        <v>0</v>
      </c>
      <c r="K83" s="1"/>
    </row>
    <row r="84" spans="1:11" ht="18.75" customHeight="1" x14ac:dyDescent="0.3">
      <c r="A84" s="1">
        <v>82</v>
      </c>
      <c r="B84" s="10">
        <v>46105</v>
      </c>
      <c r="C84" s="1" t="s">
        <v>89</v>
      </c>
      <c r="D84" s="1" t="s">
        <v>92</v>
      </c>
      <c r="E84" s="1">
        <v>1250</v>
      </c>
      <c r="F84" s="1"/>
      <c r="G84" s="1"/>
      <c r="H84" s="1"/>
      <c r="I84" s="1"/>
      <c r="J84" s="1">
        <f t="shared" si="1"/>
        <v>0</v>
      </c>
      <c r="K84" s="1"/>
    </row>
    <row r="85" spans="1:11" ht="18.75" customHeight="1" x14ac:dyDescent="0.3">
      <c r="A85" s="1">
        <v>83</v>
      </c>
      <c r="B85" s="10">
        <v>46106</v>
      </c>
      <c r="C85" s="1" t="s">
        <v>89</v>
      </c>
      <c r="D85" s="1" t="s">
        <v>92</v>
      </c>
      <c r="E85" s="1">
        <v>1250</v>
      </c>
      <c r="F85" s="1"/>
      <c r="G85" s="1"/>
      <c r="H85" s="1"/>
      <c r="I85" s="1"/>
      <c r="J85" s="1">
        <f t="shared" si="1"/>
        <v>0</v>
      </c>
      <c r="K85" s="1"/>
    </row>
    <row r="86" spans="1:11" ht="18.75" customHeight="1" x14ac:dyDescent="0.3">
      <c r="A86" s="1">
        <v>84</v>
      </c>
      <c r="B86" s="10">
        <v>46107</v>
      </c>
      <c r="C86" s="1" t="s">
        <v>89</v>
      </c>
      <c r="D86" s="1" t="s">
        <v>92</v>
      </c>
      <c r="E86" s="1">
        <v>1250</v>
      </c>
      <c r="F86" s="1"/>
      <c r="G86" s="1"/>
      <c r="H86" s="1"/>
      <c r="I86" s="1"/>
      <c r="J86" s="1">
        <f t="shared" si="1"/>
        <v>0</v>
      </c>
      <c r="K86" s="1"/>
    </row>
    <row r="87" spans="1:11" ht="18.75" customHeight="1" x14ac:dyDescent="0.3">
      <c r="A87" s="1">
        <v>85</v>
      </c>
      <c r="B87" s="10">
        <v>46108</v>
      </c>
      <c r="C87" s="1" t="s">
        <v>89</v>
      </c>
      <c r="D87" s="1" t="s">
        <v>92</v>
      </c>
      <c r="E87" s="1">
        <v>1250</v>
      </c>
      <c r="F87" s="1"/>
      <c r="G87" s="1"/>
      <c r="H87" s="1"/>
      <c r="I87" s="1"/>
      <c r="J87" s="1">
        <f t="shared" si="1"/>
        <v>0</v>
      </c>
      <c r="K87" s="1"/>
    </row>
    <row r="88" spans="1:11" ht="18.75" customHeight="1" x14ac:dyDescent="0.3">
      <c r="A88" s="1">
        <v>86</v>
      </c>
      <c r="B88" s="10">
        <v>46109</v>
      </c>
      <c r="C88" s="1" t="s">
        <v>89</v>
      </c>
      <c r="D88" s="1" t="s">
        <v>92</v>
      </c>
      <c r="E88" s="1">
        <v>1250</v>
      </c>
      <c r="F88" s="1"/>
      <c r="G88" s="1"/>
      <c r="H88" s="1"/>
      <c r="I88" s="1"/>
      <c r="J88" s="1">
        <f t="shared" si="1"/>
        <v>0</v>
      </c>
      <c r="K88" s="1"/>
    </row>
    <row r="89" spans="1:11" ht="18.75" customHeight="1" x14ac:dyDescent="0.3">
      <c r="A89" s="1">
        <v>87</v>
      </c>
      <c r="B89" s="10">
        <v>46110</v>
      </c>
      <c r="C89" s="1" t="s">
        <v>89</v>
      </c>
      <c r="D89" s="1" t="s">
        <v>92</v>
      </c>
      <c r="E89" s="1">
        <v>1250</v>
      </c>
      <c r="F89" s="1"/>
      <c r="G89" s="1"/>
      <c r="H89" s="1"/>
      <c r="I89" s="1"/>
      <c r="J89" s="1">
        <f t="shared" si="1"/>
        <v>0</v>
      </c>
      <c r="K89" s="1"/>
    </row>
    <row r="90" spans="1:11" ht="18.75" customHeight="1" x14ac:dyDescent="0.3">
      <c r="A90" s="1">
        <v>88</v>
      </c>
      <c r="B90" s="10">
        <v>46111</v>
      </c>
      <c r="C90" s="1" t="s">
        <v>89</v>
      </c>
      <c r="D90" s="1" t="s">
        <v>92</v>
      </c>
      <c r="E90" s="1">
        <v>1250</v>
      </c>
      <c r="F90" s="1"/>
      <c r="G90" s="1"/>
      <c r="H90" s="1"/>
      <c r="I90" s="1"/>
      <c r="J90" s="1">
        <f t="shared" si="1"/>
        <v>0</v>
      </c>
      <c r="K90" s="1"/>
    </row>
    <row r="91" spans="1:11" ht="18.75" customHeight="1" x14ac:dyDescent="0.3">
      <c r="A91" s="1">
        <v>89</v>
      </c>
      <c r="B91" s="10">
        <v>46112</v>
      </c>
      <c r="C91" s="1" t="s">
        <v>89</v>
      </c>
      <c r="D91" s="1" t="s">
        <v>92</v>
      </c>
      <c r="E91" s="1">
        <v>1250</v>
      </c>
      <c r="F91" s="1"/>
      <c r="G91" s="1"/>
      <c r="H91" s="1"/>
      <c r="I91" s="1"/>
      <c r="J91" s="1">
        <f t="shared" si="1"/>
        <v>0</v>
      </c>
      <c r="K91" s="1"/>
    </row>
    <row r="92" spans="1:11" ht="18.75" customHeight="1" x14ac:dyDescent="0.3">
      <c r="A92" s="1">
        <v>90</v>
      </c>
      <c r="B92" s="10">
        <v>46113</v>
      </c>
      <c r="C92" s="1" t="s">
        <v>89</v>
      </c>
      <c r="D92" s="1" t="s">
        <v>92</v>
      </c>
      <c r="E92" s="1">
        <v>1250</v>
      </c>
      <c r="F92" s="1"/>
      <c r="G92" s="1"/>
      <c r="H92" s="1"/>
      <c r="I92" s="1"/>
      <c r="J92" s="1">
        <f t="shared" si="1"/>
        <v>0</v>
      </c>
      <c r="K92" s="1"/>
    </row>
    <row r="93" spans="1:11" ht="18.75" customHeight="1" x14ac:dyDescent="0.3">
      <c r="A93" s="1">
        <v>91</v>
      </c>
      <c r="B93" s="10">
        <v>46114</v>
      </c>
      <c r="C93" s="1" t="s">
        <v>89</v>
      </c>
      <c r="D93" s="1" t="s">
        <v>92</v>
      </c>
      <c r="E93" s="1">
        <v>1250</v>
      </c>
      <c r="F93" s="1"/>
      <c r="G93" s="1"/>
      <c r="H93" s="1"/>
      <c r="I93" s="1"/>
      <c r="J93" s="1">
        <f t="shared" si="1"/>
        <v>0</v>
      </c>
      <c r="K93" s="1"/>
    </row>
    <row r="94" spans="1:11" ht="18.75" customHeight="1" x14ac:dyDescent="0.3">
      <c r="A94" s="1">
        <v>92</v>
      </c>
      <c r="B94" s="10">
        <v>46115</v>
      </c>
      <c r="C94" s="1" t="s">
        <v>89</v>
      </c>
      <c r="D94" s="1" t="s">
        <v>92</v>
      </c>
      <c r="E94" s="1">
        <v>1250</v>
      </c>
      <c r="F94" s="1"/>
      <c r="G94" s="1"/>
      <c r="H94" s="1"/>
      <c r="I94" s="1"/>
      <c r="J94" s="1">
        <f t="shared" si="1"/>
        <v>0</v>
      </c>
      <c r="K94" s="1"/>
    </row>
    <row r="95" spans="1:11" ht="18.75" customHeight="1" x14ac:dyDescent="0.3">
      <c r="A95" s="1">
        <v>93</v>
      </c>
      <c r="B95" s="10">
        <v>46116</v>
      </c>
      <c r="C95" s="1" t="s">
        <v>89</v>
      </c>
      <c r="D95" s="1" t="s">
        <v>92</v>
      </c>
      <c r="E95" s="1">
        <v>1250</v>
      </c>
      <c r="F95" s="1"/>
      <c r="G95" s="1"/>
      <c r="H95" s="1"/>
      <c r="I95" s="1"/>
      <c r="J95" s="1">
        <f t="shared" si="1"/>
        <v>0</v>
      </c>
      <c r="K95" s="1"/>
    </row>
    <row r="96" spans="1:11" ht="18.75" customHeight="1" x14ac:dyDescent="0.3">
      <c r="A96" s="1">
        <v>94</v>
      </c>
      <c r="B96" s="10">
        <v>46117</v>
      </c>
      <c r="C96" s="1" t="s">
        <v>89</v>
      </c>
      <c r="D96" s="1" t="s">
        <v>92</v>
      </c>
      <c r="E96" s="1">
        <v>1250</v>
      </c>
      <c r="F96" s="1"/>
      <c r="G96" s="1"/>
      <c r="H96" s="1"/>
      <c r="I96" s="1"/>
      <c r="J96" s="1">
        <f t="shared" si="1"/>
        <v>0</v>
      </c>
      <c r="K96" s="1"/>
    </row>
    <row r="97" spans="1:11" ht="18.75" customHeight="1" x14ac:dyDescent="0.3">
      <c r="A97" s="1">
        <v>95</v>
      </c>
      <c r="B97" s="10">
        <v>46118</v>
      </c>
      <c r="C97" s="1" t="s">
        <v>89</v>
      </c>
      <c r="D97" s="1" t="s">
        <v>92</v>
      </c>
      <c r="E97" s="1">
        <v>1250</v>
      </c>
      <c r="F97" s="1"/>
      <c r="G97" s="1"/>
      <c r="H97" s="1"/>
      <c r="I97" s="1"/>
      <c r="J97" s="1">
        <f t="shared" si="1"/>
        <v>0</v>
      </c>
      <c r="K97" s="1"/>
    </row>
    <row r="98" spans="1:11" ht="18.75" customHeight="1" x14ac:dyDescent="0.3">
      <c r="A98" s="1">
        <v>96</v>
      </c>
      <c r="B98" s="10">
        <v>46119</v>
      </c>
      <c r="C98" s="1" t="s">
        <v>89</v>
      </c>
      <c r="D98" s="1" t="s">
        <v>92</v>
      </c>
      <c r="E98" s="1">
        <v>1250</v>
      </c>
      <c r="F98" s="1"/>
      <c r="G98" s="1"/>
      <c r="H98" s="1"/>
      <c r="I98" s="1"/>
      <c r="J98" s="1">
        <f t="shared" si="1"/>
        <v>0</v>
      </c>
      <c r="K98" s="1"/>
    </row>
    <row r="99" spans="1:11" ht="18.75" customHeight="1" x14ac:dyDescent="0.3">
      <c r="A99" s="1">
        <v>97</v>
      </c>
      <c r="B99" s="10">
        <v>46120</v>
      </c>
      <c r="C99" s="1" t="s">
        <v>89</v>
      </c>
      <c r="D99" s="1" t="s">
        <v>92</v>
      </c>
      <c r="E99" s="1">
        <v>1250</v>
      </c>
      <c r="F99" s="1"/>
      <c r="G99" s="1"/>
      <c r="H99" s="1"/>
      <c r="I99" s="1"/>
      <c r="J99" s="1">
        <f t="shared" si="1"/>
        <v>0</v>
      </c>
      <c r="K99" s="1"/>
    </row>
    <row r="100" spans="1:11" ht="18.75" customHeight="1" x14ac:dyDescent="0.3">
      <c r="A100" s="1">
        <v>98</v>
      </c>
      <c r="B100" s="10">
        <v>46121</v>
      </c>
      <c r="C100" s="1" t="s">
        <v>89</v>
      </c>
      <c r="D100" s="1" t="s">
        <v>92</v>
      </c>
      <c r="E100" s="1">
        <v>1250</v>
      </c>
      <c r="F100" s="1"/>
      <c r="G100" s="1"/>
      <c r="H100" s="1"/>
      <c r="I100" s="1"/>
      <c r="J100" s="1">
        <f t="shared" si="1"/>
        <v>0</v>
      </c>
      <c r="K100" s="1"/>
    </row>
    <row r="101" spans="1:11" ht="18.75" customHeight="1" x14ac:dyDescent="0.3">
      <c r="A101" s="1">
        <v>99</v>
      </c>
      <c r="B101" s="10">
        <v>46122</v>
      </c>
      <c r="C101" s="1" t="s">
        <v>89</v>
      </c>
      <c r="D101" s="1" t="s">
        <v>92</v>
      </c>
      <c r="E101" s="1">
        <v>1250</v>
      </c>
      <c r="F101" s="1"/>
      <c r="G101" s="1"/>
      <c r="H101" s="1"/>
      <c r="I101" s="1"/>
      <c r="J101" s="1">
        <f t="shared" si="1"/>
        <v>0</v>
      </c>
      <c r="K101" s="1"/>
    </row>
    <row r="102" spans="1:11" ht="18.75" customHeight="1" x14ac:dyDescent="0.3">
      <c r="A102" s="1">
        <v>100</v>
      </c>
      <c r="B102" s="10">
        <v>46123</v>
      </c>
      <c r="C102" s="1" t="s">
        <v>89</v>
      </c>
      <c r="D102" s="1" t="s">
        <v>92</v>
      </c>
      <c r="E102" s="1">
        <v>1250</v>
      </c>
      <c r="F102" s="1"/>
      <c r="G102" s="1"/>
      <c r="H102" s="1"/>
      <c r="I102" s="1"/>
      <c r="J102" s="1">
        <f t="shared" si="1"/>
        <v>0</v>
      </c>
      <c r="K102" s="1"/>
    </row>
    <row r="103" spans="1:11" ht="18.75" customHeight="1" x14ac:dyDescent="0.3">
      <c r="A103" s="1">
        <v>101</v>
      </c>
      <c r="B103" s="10">
        <v>46124</v>
      </c>
      <c r="C103" s="1" t="s">
        <v>89</v>
      </c>
      <c r="D103" s="1" t="s">
        <v>92</v>
      </c>
      <c r="E103" s="1">
        <v>1250</v>
      </c>
      <c r="F103" s="1"/>
      <c r="G103" s="1"/>
      <c r="H103" s="1"/>
      <c r="I103" s="1"/>
      <c r="J103" s="1">
        <f t="shared" si="1"/>
        <v>0</v>
      </c>
      <c r="K103" s="1"/>
    </row>
    <row r="104" spans="1:11" ht="18.75" customHeight="1" x14ac:dyDescent="0.3">
      <c r="A104" s="1">
        <v>102</v>
      </c>
      <c r="B104" s="10">
        <v>46125</v>
      </c>
      <c r="C104" s="1" t="s">
        <v>89</v>
      </c>
      <c r="D104" s="1" t="s">
        <v>92</v>
      </c>
      <c r="E104" s="1">
        <v>1250</v>
      </c>
      <c r="F104" s="1"/>
      <c r="G104" s="1"/>
      <c r="H104" s="1"/>
      <c r="I104" s="1"/>
      <c r="J104" s="1">
        <f t="shared" si="1"/>
        <v>0</v>
      </c>
      <c r="K104" s="1"/>
    </row>
    <row r="105" spans="1:11" ht="18.75" customHeight="1" x14ac:dyDescent="0.3">
      <c r="A105" s="1">
        <v>103</v>
      </c>
      <c r="B105" s="10">
        <v>46126</v>
      </c>
      <c r="C105" s="1" t="s">
        <v>89</v>
      </c>
      <c r="D105" s="1" t="s">
        <v>92</v>
      </c>
      <c r="E105" s="1">
        <v>1250</v>
      </c>
      <c r="F105" s="1"/>
      <c r="G105" s="1"/>
      <c r="H105" s="1"/>
      <c r="I105" s="1"/>
      <c r="J105" s="1">
        <f t="shared" si="1"/>
        <v>0</v>
      </c>
      <c r="K105" s="1"/>
    </row>
    <row r="106" spans="1:11" ht="18.75" customHeight="1" x14ac:dyDescent="0.3">
      <c r="A106" s="1">
        <v>104</v>
      </c>
      <c r="B106" s="10">
        <v>46127</v>
      </c>
      <c r="C106" s="1" t="s">
        <v>89</v>
      </c>
      <c r="D106" s="1" t="s">
        <v>92</v>
      </c>
      <c r="E106" s="1">
        <v>1250</v>
      </c>
      <c r="F106" s="1"/>
      <c r="G106" s="1"/>
      <c r="H106" s="1"/>
      <c r="I106" s="1"/>
      <c r="J106" s="1">
        <f t="shared" si="1"/>
        <v>0</v>
      </c>
      <c r="K106" s="1"/>
    </row>
    <row r="107" spans="1:11" ht="18.75" customHeight="1" x14ac:dyDescent="0.3">
      <c r="A107" s="1">
        <v>105</v>
      </c>
      <c r="B107" s="10">
        <v>46128</v>
      </c>
      <c r="C107" s="1" t="s">
        <v>89</v>
      </c>
      <c r="D107" s="1" t="s">
        <v>92</v>
      </c>
      <c r="E107" s="1">
        <v>1250</v>
      </c>
      <c r="F107" s="1"/>
      <c r="G107" s="1"/>
      <c r="H107" s="1"/>
      <c r="I107" s="1"/>
      <c r="J107" s="1">
        <f t="shared" si="1"/>
        <v>0</v>
      </c>
      <c r="K107" s="1"/>
    </row>
    <row r="108" spans="1:11" ht="18.75" customHeight="1" x14ac:dyDescent="0.3">
      <c r="A108" s="1">
        <v>106</v>
      </c>
      <c r="B108" s="10">
        <v>46129</v>
      </c>
      <c r="C108" s="1" t="s">
        <v>89</v>
      </c>
      <c r="D108" s="1" t="s">
        <v>92</v>
      </c>
      <c r="E108" s="1">
        <v>1250</v>
      </c>
      <c r="F108" s="1"/>
      <c r="G108" s="1"/>
      <c r="H108" s="1"/>
      <c r="I108" s="1"/>
      <c r="J108" s="1">
        <f t="shared" si="1"/>
        <v>0</v>
      </c>
      <c r="K108" s="1"/>
    </row>
    <row r="109" spans="1:11" ht="18.75" customHeight="1" x14ac:dyDescent="0.3">
      <c r="A109" s="1">
        <v>107</v>
      </c>
      <c r="B109" s="10">
        <v>46130</v>
      </c>
      <c r="C109" s="1" t="s">
        <v>89</v>
      </c>
      <c r="D109" s="1" t="s">
        <v>92</v>
      </c>
      <c r="E109" s="1">
        <v>1250</v>
      </c>
      <c r="F109" s="1"/>
      <c r="G109" s="1"/>
      <c r="H109" s="1"/>
      <c r="I109" s="1"/>
      <c r="J109" s="1">
        <f t="shared" si="1"/>
        <v>0</v>
      </c>
      <c r="K109" s="1"/>
    </row>
    <row r="110" spans="1:11" ht="18.75" customHeight="1" x14ac:dyDescent="0.3">
      <c r="A110" s="1">
        <v>108</v>
      </c>
      <c r="B110" s="10">
        <v>46131</v>
      </c>
      <c r="C110" s="1" t="s">
        <v>89</v>
      </c>
      <c r="D110" s="1" t="s">
        <v>92</v>
      </c>
      <c r="E110" s="1">
        <v>1250</v>
      </c>
      <c r="F110" s="1"/>
      <c r="G110" s="1"/>
      <c r="H110" s="1"/>
      <c r="I110" s="1"/>
      <c r="J110" s="1">
        <f t="shared" si="1"/>
        <v>0</v>
      </c>
      <c r="K110" s="1"/>
    </row>
    <row r="111" spans="1:11" ht="18.75" customHeight="1" x14ac:dyDescent="0.3">
      <c r="A111" s="1">
        <v>109</v>
      </c>
      <c r="B111" s="10">
        <v>46132</v>
      </c>
      <c r="C111" s="1" t="s">
        <v>89</v>
      </c>
      <c r="D111" s="1" t="s">
        <v>92</v>
      </c>
      <c r="E111" s="1">
        <v>1250</v>
      </c>
      <c r="F111" s="1"/>
      <c r="G111" s="1"/>
      <c r="H111" s="1"/>
      <c r="I111" s="1"/>
      <c r="J111" s="1">
        <f t="shared" si="1"/>
        <v>0</v>
      </c>
      <c r="K111" s="1"/>
    </row>
    <row r="112" spans="1:11" ht="18.75" customHeight="1" x14ac:dyDescent="0.3">
      <c r="A112" s="1">
        <v>110</v>
      </c>
      <c r="B112" s="10">
        <v>46133</v>
      </c>
      <c r="C112" s="1" t="s">
        <v>89</v>
      </c>
      <c r="D112" s="1" t="s">
        <v>92</v>
      </c>
      <c r="E112" s="1">
        <v>1250</v>
      </c>
      <c r="F112" s="1"/>
      <c r="G112" s="1"/>
      <c r="H112" s="1"/>
      <c r="I112" s="1"/>
      <c r="J112" s="1">
        <f t="shared" si="1"/>
        <v>0</v>
      </c>
      <c r="K112" s="1"/>
    </row>
    <row r="113" spans="1:11" ht="18.75" customHeight="1" x14ac:dyDescent="0.3">
      <c r="A113" s="1">
        <v>111</v>
      </c>
      <c r="B113" s="10">
        <v>46134</v>
      </c>
      <c r="C113" s="1" t="s">
        <v>89</v>
      </c>
      <c r="D113" s="1" t="s">
        <v>92</v>
      </c>
      <c r="E113" s="1">
        <v>1250</v>
      </c>
      <c r="F113" s="1"/>
      <c r="G113" s="1"/>
      <c r="H113" s="1"/>
      <c r="I113" s="1"/>
      <c r="J113" s="1">
        <f t="shared" si="1"/>
        <v>0</v>
      </c>
      <c r="K113" s="1"/>
    </row>
    <row r="114" spans="1:11" ht="18.75" customHeight="1" x14ac:dyDescent="0.3">
      <c r="A114" s="1">
        <v>112</v>
      </c>
      <c r="B114" s="10">
        <v>46135</v>
      </c>
      <c r="C114" s="1" t="s">
        <v>89</v>
      </c>
      <c r="D114" s="1" t="s">
        <v>92</v>
      </c>
      <c r="E114" s="1">
        <v>1250</v>
      </c>
      <c r="F114" s="1"/>
      <c r="G114" s="1"/>
      <c r="H114" s="1"/>
      <c r="I114" s="1"/>
      <c r="J114" s="1">
        <f t="shared" si="1"/>
        <v>0</v>
      </c>
      <c r="K114" s="1"/>
    </row>
    <row r="115" spans="1:11" ht="18.75" customHeight="1" x14ac:dyDescent="0.3">
      <c r="A115" s="1">
        <v>113</v>
      </c>
      <c r="B115" s="10">
        <v>46136</v>
      </c>
      <c r="C115" s="1" t="s">
        <v>89</v>
      </c>
      <c r="D115" s="1" t="s">
        <v>92</v>
      </c>
      <c r="E115" s="1">
        <v>1250</v>
      </c>
      <c r="F115" s="1"/>
      <c r="G115" s="1"/>
      <c r="H115" s="1"/>
      <c r="I115" s="1"/>
      <c r="J115" s="1">
        <f t="shared" si="1"/>
        <v>0</v>
      </c>
      <c r="K115" s="1"/>
    </row>
    <row r="116" spans="1:11" ht="18.75" customHeight="1" x14ac:dyDescent="0.3">
      <c r="A116" s="1">
        <v>114</v>
      </c>
      <c r="B116" s="10">
        <v>46137</v>
      </c>
      <c r="C116" s="1" t="s">
        <v>89</v>
      </c>
      <c r="D116" s="1" t="s">
        <v>92</v>
      </c>
      <c r="E116" s="1">
        <v>1250</v>
      </c>
      <c r="F116" s="1"/>
      <c r="G116" s="1"/>
      <c r="H116" s="1"/>
      <c r="I116" s="1"/>
      <c r="J116" s="1">
        <f t="shared" si="1"/>
        <v>0</v>
      </c>
      <c r="K116" s="1"/>
    </row>
    <row r="117" spans="1:11" ht="18.75" customHeight="1" x14ac:dyDescent="0.3">
      <c r="A117" s="1">
        <v>115</v>
      </c>
      <c r="B117" s="10">
        <v>46138</v>
      </c>
      <c r="C117" s="1" t="s">
        <v>89</v>
      </c>
      <c r="D117" s="1" t="s">
        <v>92</v>
      </c>
      <c r="E117" s="1">
        <v>1250</v>
      </c>
      <c r="F117" s="1"/>
      <c r="G117" s="1"/>
      <c r="H117" s="1"/>
      <c r="I117" s="1"/>
      <c r="J117" s="1">
        <f t="shared" si="1"/>
        <v>0</v>
      </c>
      <c r="K117" s="1"/>
    </row>
    <row r="118" spans="1:11" ht="18.75" customHeight="1" x14ac:dyDescent="0.3">
      <c r="A118" s="1">
        <v>116</v>
      </c>
      <c r="B118" s="10">
        <v>46139</v>
      </c>
      <c r="C118" s="1" t="s">
        <v>89</v>
      </c>
      <c r="D118" s="1" t="s">
        <v>92</v>
      </c>
      <c r="E118" s="1">
        <v>1250</v>
      </c>
      <c r="F118" s="1"/>
      <c r="G118" s="1"/>
      <c r="H118" s="1"/>
      <c r="I118" s="1"/>
      <c r="J118" s="1">
        <f t="shared" si="1"/>
        <v>0</v>
      </c>
      <c r="K118" s="1"/>
    </row>
    <row r="119" spans="1:11" ht="18.75" customHeight="1" x14ac:dyDescent="0.3">
      <c r="A119" s="1">
        <v>117</v>
      </c>
      <c r="B119" s="10">
        <v>46140</v>
      </c>
      <c r="C119" s="1" t="s">
        <v>89</v>
      </c>
      <c r="D119" s="1" t="s">
        <v>92</v>
      </c>
      <c r="E119" s="1">
        <v>1250</v>
      </c>
      <c r="F119" s="1"/>
      <c r="G119" s="1"/>
      <c r="H119" s="1"/>
      <c r="I119" s="1"/>
      <c r="J119" s="1">
        <f t="shared" si="1"/>
        <v>0</v>
      </c>
      <c r="K119" s="1"/>
    </row>
    <row r="120" spans="1:11" ht="18.75" customHeight="1" x14ac:dyDescent="0.3">
      <c r="A120" s="1">
        <v>118</v>
      </c>
      <c r="B120" s="10">
        <v>46141</v>
      </c>
      <c r="C120" s="1" t="s">
        <v>89</v>
      </c>
      <c r="D120" s="1" t="s">
        <v>92</v>
      </c>
      <c r="E120" s="1">
        <v>1250</v>
      </c>
      <c r="F120" s="1"/>
      <c r="G120" s="1"/>
      <c r="H120" s="1"/>
      <c r="I120" s="1"/>
      <c r="J120" s="1">
        <f t="shared" si="1"/>
        <v>0</v>
      </c>
      <c r="K120" s="1"/>
    </row>
    <row r="121" spans="1:11" ht="18.75" customHeight="1" x14ac:dyDescent="0.3">
      <c r="A121" s="1">
        <v>119</v>
      </c>
      <c r="B121" s="10">
        <v>46142</v>
      </c>
      <c r="C121" s="1" t="s">
        <v>89</v>
      </c>
      <c r="D121" s="1" t="s">
        <v>92</v>
      </c>
      <c r="E121" s="1">
        <v>1250</v>
      </c>
      <c r="F121" s="1"/>
      <c r="G121" s="1"/>
      <c r="H121" s="1"/>
      <c r="I121" s="1"/>
      <c r="J121" s="1">
        <f t="shared" si="1"/>
        <v>0</v>
      </c>
      <c r="K121" s="1"/>
    </row>
    <row r="122" spans="1:11" ht="18.75" customHeight="1" x14ac:dyDescent="0.3">
      <c r="A122" s="1">
        <v>120</v>
      </c>
      <c r="B122" s="10">
        <v>46143</v>
      </c>
      <c r="C122" s="1" t="s">
        <v>89</v>
      </c>
      <c r="D122" s="1" t="s">
        <v>92</v>
      </c>
      <c r="E122" s="1">
        <v>1250</v>
      </c>
      <c r="F122" s="1"/>
      <c r="G122" s="1"/>
      <c r="H122" s="1"/>
      <c r="I122" s="1"/>
      <c r="J122" s="1">
        <f t="shared" si="1"/>
        <v>0</v>
      </c>
      <c r="K122" s="1"/>
    </row>
    <row r="123" spans="1:11" ht="18.75" customHeight="1" x14ac:dyDescent="0.3">
      <c r="A123" s="1">
        <v>121</v>
      </c>
      <c r="B123" s="10">
        <v>46144</v>
      </c>
      <c r="C123" s="1" t="s">
        <v>89</v>
      </c>
      <c r="D123" s="1" t="s">
        <v>92</v>
      </c>
      <c r="E123" s="1">
        <v>1250</v>
      </c>
      <c r="F123" s="1"/>
      <c r="G123" s="1"/>
      <c r="H123" s="1"/>
      <c r="I123" s="1"/>
      <c r="J123" s="1">
        <f t="shared" si="1"/>
        <v>0</v>
      </c>
      <c r="K123" s="1"/>
    </row>
    <row r="124" spans="1:11" ht="18.75" customHeight="1" x14ac:dyDescent="0.3">
      <c r="A124" s="1">
        <v>122</v>
      </c>
      <c r="B124" s="10">
        <v>46145</v>
      </c>
      <c r="C124" s="1" t="s">
        <v>89</v>
      </c>
      <c r="D124" s="1" t="s">
        <v>92</v>
      </c>
      <c r="E124" s="1">
        <v>1250</v>
      </c>
      <c r="F124" s="1"/>
      <c r="G124" s="1"/>
      <c r="H124" s="1"/>
      <c r="I124" s="1"/>
      <c r="J124" s="1">
        <f t="shared" si="1"/>
        <v>0</v>
      </c>
      <c r="K124" s="1"/>
    </row>
    <row r="125" spans="1:11" ht="18.75" customHeight="1" x14ac:dyDescent="0.3">
      <c r="A125" s="1">
        <v>123</v>
      </c>
      <c r="B125" s="10">
        <v>46146</v>
      </c>
      <c r="C125" s="1" t="s">
        <v>89</v>
      </c>
      <c r="D125" s="1" t="s">
        <v>92</v>
      </c>
      <c r="E125" s="1">
        <v>1250</v>
      </c>
      <c r="F125" s="1"/>
      <c r="G125" s="1"/>
      <c r="H125" s="1"/>
      <c r="I125" s="1"/>
      <c r="J125" s="1">
        <f t="shared" si="1"/>
        <v>0</v>
      </c>
      <c r="K125" s="1"/>
    </row>
    <row r="126" spans="1:11" ht="18.75" customHeight="1" x14ac:dyDescent="0.3">
      <c r="A126" s="1">
        <v>124</v>
      </c>
      <c r="B126" s="10">
        <v>46147</v>
      </c>
      <c r="C126" s="1" t="s">
        <v>89</v>
      </c>
      <c r="D126" s="1" t="s">
        <v>92</v>
      </c>
      <c r="E126" s="1">
        <v>1250</v>
      </c>
      <c r="F126" s="1"/>
      <c r="G126" s="1"/>
      <c r="H126" s="1"/>
      <c r="I126" s="1"/>
      <c r="J126" s="1">
        <f t="shared" si="1"/>
        <v>0</v>
      </c>
      <c r="K126" s="1"/>
    </row>
    <row r="127" spans="1:11" ht="18.75" customHeight="1" x14ac:dyDescent="0.3">
      <c r="A127" s="1">
        <v>125</v>
      </c>
      <c r="B127" s="10">
        <v>46148</v>
      </c>
      <c r="C127" s="1" t="s">
        <v>89</v>
      </c>
      <c r="D127" s="1" t="s">
        <v>92</v>
      </c>
      <c r="E127" s="1">
        <v>1250</v>
      </c>
      <c r="F127" s="1"/>
      <c r="G127" s="1"/>
      <c r="H127" s="1"/>
      <c r="I127" s="1"/>
      <c r="J127" s="1">
        <f t="shared" si="1"/>
        <v>0</v>
      </c>
      <c r="K127" s="1"/>
    </row>
    <row r="128" spans="1:11" ht="18.75" customHeight="1" x14ac:dyDescent="0.3">
      <c r="A128" s="1">
        <v>126</v>
      </c>
      <c r="B128" s="10">
        <v>46149</v>
      </c>
      <c r="C128" s="1" t="s">
        <v>89</v>
      </c>
      <c r="D128" s="1" t="s">
        <v>92</v>
      </c>
      <c r="E128" s="1">
        <v>1250</v>
      </c>
      <c r="F128" s="1"/>
      <c r="G128" s="1"/>
      <c r="H128" s="1"/>
      <c r="I128" s="1"/>
      <c r="J128" s="1">
        <f t="shared" si="1"/>
        <v>0</v>
      </c>
      <c r="K128" s="1"/>
    </row>
    <row r="129" spans="1:11" ht="18.75" customHeight="1" x14ac:dyDescent="0.3">
      <c r="A129" s="1">
        <v>127</v>
      </c>
      <c r="B129" s="10">
        <v>46150</v>
      </c>
      <c r="C129" s="1" t="s">
        <v>89</v>
      </c>
      <c r="D129" s="1" t="s">
        <v>92</v>
      </c>
      <c r="E129" s="1">
        <v>1250</v>
      </c>
      <c r="F129" s="1"/>
      <c r="G129" s="1"/>
      <c r="H129" s="1"/>
      <c r="I129" s="1"/>
      <c r="J129" s="1">
        <f t="shared" si="1"/>
        <v>0</v>
      </c>
      <c r="K129" s="1"/>
    </row>
    <row r="130" spans="1:11" ht="18.75" customHeight="1" x14ac:dyDescent="0.3">
      <c r="A130" s="1">
        <v>128</v>
      </c>
      <c r="B130" s="10">
        <v>46151</v>
      </c>
      <c r="C130" s="1" t="s">
        <v>89</v>
      </c>
      <c r="D130" s="1" t="s">
        <v>92</v>
      </c>
      <c r="E130" s="1">
        <v>1250</v>
      </c>
      <c r="F130" s="1"/>
      <c r="G130" s="1"/>
      <c r="H130" s="1"/>
      <c r="I130" s="1"/>
      <c r="J130" s="1">
        <f t="shared" si="1"/>
        <v>0</v>
      </c>
      <c r="K130" s="1"/>
    </row>
    <row r="131" spans="1:11" ht="18.75" customHeight="1" x14ac:dyDescent="0.3">
      <c r="A131" s="1">
        <v>129</v>
      </c>
      <c r="B131" s="10">
        <v>46152</v>
      </c>
      <c r="C131" s="1" t="s">
        <v>89</v>
      </c>
      <c r="D131" s="1" t="s">
        <v>92</v>
      </c>
      <c r="E131" s="1">
        <v>1250</v>
      </c>
      <c r="F131" s="1"/>
      <c r="G131" s="1"/>
      <c r="H131" s="1"/>
      <c r="I131" s="1"/>
      <c r="J131" s="1">
        <f t="shared" si="1"/>
        <v>0</v>
      </c>
      <c r="K131" s="1"/>
    </row>
    <row r="132" spans="1:11" ht="18.75" customHeight="1" x14ac:dyDescent="0.3">
      <c r="A132" s="1">
        <v>130</v>
      </c>
      <c r="B132" s="10">
        <v>46153</v>
      </c>
      <c r="C132" s="1" t="s">
        <v>89</v>
      </c>
      <c r="D132" s="1" t="s">
        <v>92</v>
      </c>
      <c r="E132" s="1">
        <v>1250</v>
      </c>
      <c r="F132" s="1"/>
      <c r="G132" s="1"/>
      <c r="H132" s="1"/>
      <c r="I132" s="1"/>
      <c r="J132" s="1">
        <f t="shared" ref="J132:J195" si="2">E132*F132-G132-H132+I132</f>
        <v>0</v>
      </c>
      <c r="K132" s="1"/>
    </row>
    <row r="133" spans="1:11" ht="18.75" customHeight="1" x14ac:dyDescent="0.3">
      <c r="A133" s="1">
        <v>131</v>
      </c>
      <c r="B133" s="10">
        <v>46154</v>
      </c>
      <c r="C133" s="1" t="s">
        <v>89</v>
      </c>
      <c r="D133" s="1" t="s">
        <v>92</v>
      </c>
      <c r="E133" s="1">
        <v>1250</v>
      </c>
      <c r="F133" s="1"/>
      <c r="G133" s="1"/>
      <c r="H133" s="1"/>
      <c r="I133" s="1"/>
      <c r="J133" s="1">
        <f t="shared" si="2"/>
        <v>0</v>
      </c>
      <c r="K133" s="1"/>
    </row>
    <row r="134" spans="1:11" ht="18.75" customHeight="1" x14ac:dyDescent="0.3">
      <c r="A134" s="1">
        <v>132</v>
      </c>
      <c r="B134" s="10">
        <v>46155</v>
      </c>
      <c r="C134" s="1" t="s">
        <v>89</v>
      </c>
      <c r="D134" s="1" t="s">
        <v>92</v>
      </c>
      <c r="E134" s="1">
        <v>1250</v>
      </c>
      <c r="F134" s="1"/>
      <c r="G134" s="1"/>
      <c r="H134" s="1"/>
      <c r="I134" s="1"/>
      <c r="J134" s="1">
        <f t="shared" si="2"/>
        <v>0</v>
      </c>
      <c r="K134" s="1"/>
    </row>
    <row r="135" spans="1:11" ht="18.75" customHeight="1" x14ac:dyDescent="0.3">
      <c r="A135" s="1">
        <v>133</v>
      </c>
      <c r="B135" s="10">
        <v>46156</v>
      </c>
      <c r="C135" s="1" t="s">
        <v>89</v>
      </c>
      <c r="D135" s="1" t="s">
        <v>92</v>
      </c>
      <c r="E135" s="1">
        <v>1250</v>
      </c>
      <c r="F135" s="1"/>
      <c r="G135" s="1"/>
      <c r="H135" s="1"/>
      <c r="I135" s="1"/>
      <c r="J135" s="1">
        <f t="shared" si="2"/>
        <v>0</v>
      </c>
      <c r="K135" s="1"/>
    </row>
    <row r="136" spans="1:11" ht="18.75" customHeight="1" x14ac:dyDescent="0.3">
      <c r="A136" s="1">
        <v>134</v>
      </c>
      <c r="B136" s="10">
        <v>46157</v>
      </c>
      <c r="C136" s="1" t="s">
        <v>89</v>
      </c>
      <c r="D136" s="1" t="s">
        <v>92</v>
      </c>
      <c r="E136" s="1">
        <v>1250</v>
      </c>
      <c r="F136" s="1"/>
      <c r="G136" s="1"/>
      <c r="H136" s="1"/>
      <c r="I136" s="1"/>
      <c r="J136" s="1">
        <f t="shared" si="2"/>
        <v>0</v>
      </c>
      <c r="K136" s="1"/>
    </row>
    <row r="137" spans="1:11" ht="18.75" customHeight="1" x14ac:dyDescent="0.3">
      <c r="A137" s="1">
        <v>135</v>
      </c>
      <c r="B137" s="10">
        <v>46158</v>
      </c>
      <c r="C137" s="1" t="s">
        <v>89</v>
      </c>
      <c r="D137" s="1" t="s">
        <v>92</v>
      </c>
      <c r="E137" s="1">
        <v>1250</v>
      </c>
      <c r="F137" s="1"/>
      <c r="G137" s="1"/>
      <c r="H137" s="1"/>
      <c r="I137" s="1"/>
      <c r="J137" s="1">
        <f t="shared" si="2"/>
        <v>0</v>
      </c>
      <c r="K137" s="1"/>
    </row>
    <row r="138" spans="1:11" ht="18.75" customHeight="1" x14ac:dyDescent="0.3">
      <c r="A138" s="1">
        <v>136</v>
      </c>
      <c r="B138" s="10">
        <v>46159</v>
      </c>
      <c r="C138" s="1" t="s">
        <v>89</v>
      </c>
      <c r="D138" s="1" t="s">
        <v>92</v>
      </c>
      <c r="E138" s="1">
        <v>1250</v>
      </c>
      <c r="F138" s="1"/>
      <c r="G138" s="1"/>
      <c r="H138" s="1"/>
      <c r="I138" s="1"/>
      <c r="J138" s="1">
        <f t="shared" si="2"/>
        <v>0</v>
      </c>
      <c r="K138" s="1"/>
    </row>
    <row r="139" spans="1:11" ht="18.75" customHeight="1" x14ac:dyDescent="0.3">
      <c r="A139" s="1">
        <v>137</v>
      </c>
      <c r="B139" s="10">
        <v>46160</v>
      </c>
      <c r="C139" s="1" t="s">
        <v>89</v>
      </c>
      <c r="D139" s="1" t="s">
        <v>92</v>
      </c>
      <c r="E139" s="1">
        <v>1250</v>
      </c>
      <c r="F139" s="1"/>
      <c r="G139" s="1"/>
      <c r="H139" s="1"/>
      <c r="I139" s="1"/>
      <c r="J139" s="1">
        <f t="shared" si="2"/>
        <v>0</v>
      </c>
      <c r="K139" s="1"/>
    </row>
    <row r="140" spans="1:11" ht="18.75" customHeight="1" x14ac:dyDescent="0.3">
      <c r="A140" s="1">
        <v>138</v>
      </c>
      <c r="B140" s="10">
        <v>46161</v>
      </c>
      <c r="C140" s="1" t="s">
        <v>89</v>
      </c>
      <c r="D140" s="1" t="s">
        <v>92</v>
      </c>
      <c r="E140" s="1">
        <v>1250</v>
      </c>
      <c r="F140" s="1"/>
      <c r="G140" s="1"/>
      <c r="H140" s="1"/>
      <c r="I140" s="1"/>
      <c r="J140" s="1">
        <f t="shared" si="2"/>
        <v>0</v>
      </c>
      <c r="K140" s="1"/>
    </row>
    <row r="141" spans="1:11" ht="18.75" customHeight="1" x14ac:dyDescent="0.3">
      <c r="A141" s="1">
        <v>139</v>
      </c>
      <c r="B141" s="10">
        <v>46162</v>
      </c>
      <c r="C141" s="1" t="s">
        <v>89</v>
      </c>
      <c r="D141" s="1" t="s">
        <v>92</v>
      </c>
      <c r="E141" s="1">
        <v>1250</v>
      </c>
      <c r="F141" s="1"/>
      <c r="G141" s="1"/>
      <c r="H141" s="1"/>
      <c r="I141" s="1"/>
      <c r="J141" s="1">
        <f t="shared" si="2"/>
        <v>0</v>
      </c>
      <c r="K141" s="1"/>
    </row>
    <row r="142" spans="1:11" ht="18.75" customHeight="1" x14ac:dyDescent="0.3">
      <c r="A142" s="1">
        <v>140</v>
      </c>
      <c r="B142" s="10">
        <v>46163</v>
      </c>
      <c r="C142" s="1" t="s">
        <v>89</v>
      </c>
      <c r="D142" s="1" t="s">
        <v>92</v>
      </c>
      <c r="E142" s="1">
        <v>1250</v>
      </c>
      <c r="F142" s="1"/>
      <c r="G142" s="1"/>
      <c r="H142" s="1"/>
      <c r="I142" s="1"/>
      <c r="J142" s="1">
        <f t="shared" si="2"/>
        <v>0</v>
      </c>
      <c r="K142" s="1"/>
    </row>
    <row r="143" spans="1:11" ht="18.75" customHeight="1" x14ac:dyDescent="0.3">
      <c r="A143" s="1">
        <v>141</v>
      </c>
      <c r="B143" s="10">
        <v>46164</v>
      </c>
      <c r="C143" s="1" t="s">
        <v>89</v>
      </c>
      <c r="D143" s="1" t="s">
        <v>92</v>
      </c>
      <c r="E143" s="1">
        <v>1250</v>
      </c>
      <c r="F143" s="1"/>
      <c r="G143" s="1"/>
      <c r="H143" s="1"/>
      <c r="I143" s="1"/>
      <c r="J143" s="1">
        <f t="shared" si="2"/>
        <v>0</v>
      </c>
      <c r="K143" s="1"/>
    </row>
    <row r="144" spans="1:11" ht="18.75" customHeight="1" x14ac:dyDescent="0.3">
      <c r="A144" s="1">
        <v>142</v>
      </c>
      <c r="B144" s="10">
        <v>46165</v>
      </c>
      <c r="C144" s="1" t="s">
        <v>89</v>
      </c>
      <c r="D144" s="1" t="s">
        <v>92</v>
      </c>
      <c r="E144" s="1">
        <v>1250</v>
      </c>
      <c r="F144" s="1"/>
      <c r="G144" s="1"/>
      <c r="H144" s="1"/>
      <c r="I144" s="1"/>
      <c r="J144" s="1">
        <f t="shared" si="2"/>
        <v>0</v>
      </c>
      <c r="K144" s="1"/>
    </row>
    <row r="145" spans="1:11" ht="18.75" customHeight="1" x14ac:dyDescent="0.3">
      <c r="A145" s="1">
        <v>143</v>
      </c>
      <c r="B145" s="10">
        <v>46166</v>
      </c>
      <c r="C145" s="1" t="s">
        <v>89</v>
      </c>
      <c r="D145" s="1" t="s">
        <v>92</v>
      </c>
      <c r="E145" s="1">
        <v>1250</v>
      </c>
      <c r="F145" s="1"/>
      <c r="G145" s="1"/>
      <c r="H145" s="1"/>
      <c r="I145" s="1"/>
      <c r="J145" s="1">
        <f t="shared" si="2"/>
        <v>0</v>
      </c>
      <c r="K145" s="1"/>
    </row>
    <row r="146" spans="1:11" ht="18.75" customHeight="1" x14ac:dyDescent="0.3">
      <c r="A146" s="1">
        <v>144</v>
      </c>
      <c r="B146" s="10">
        <v>46167</v>
      </c>
      <c r="C146" s="1" t="s">
        <v>89</v>
      </c>
      <c r="D146" s="1" t="s">
        <v>92</v>
      </c>
      <c r="E146" s="1">
        <v>1250</v>
      </c>
      <c r="F146" s="1"/>
      <c r="G146" s="1"/>
      <c r="H146" s="1"/>
      <c r="I146" s="1"/>
      <c r="J146" s="1">
        <f t="shared" si="2"/>
        <v>0</v>
      </c>
      <c r="K146" s="1"/>
    </row>
    <row r="147" spans="1:11" ht="18.75" customHeight="1" x14ac:dyDescent="0.3">
      <c r="A147" s="1">
        <v>145</v>
      </c>
      <c r="B147" s="10">
        <v>46168</v>
      </c>
      <c r="C147" s="1" t="s">
        <v>89</v>
      </c>
      <c r="D147" s="1" t="s">
        <v>92</v>
      </c>
      <c r="E147" s="1">
        <v>1250</v>
      </c>
      <c r="F147" s="1"/>
      <c r="G147" s="1"/>
      <c r="H147" s="1"/>
      <c r="I147" s="1"/>
      <c r="J147" s="1">
        <f t="shared" si="2"/>
        <v>0</v>
      </c>
      <c r="K147" s="1"/>
    </row>
    <row r="148" spans="1:11" ht="18.75" customHeight="1" x14ac:dyDescent="0.3">
      <c r="A148" s="1">
        <v>146</v>
      </c>
      <c r="B148" s="10">
        <v>46169</v>
      </c>
      <c r="C148" s="1" t="s">
        <v>89</v>
      </c>
      <c r="D148" s="1" t="s">
        <v>92</v>
      </c>
      <c r="E148" s="1">
        <v>1250</v>
      </c>
      <c r="F148" s="1"/>
      <c r="G148" s="1"/>
      <c r="H148" s="1"/>
      <c r="I148" s="1"/>
      <c r="J148" s="1">
        <f t="shared" si="2"/>
        <v>0</v>
      </c>
      <c r="K148" s="1"/>
    </row>
    <row r="149" spans="1:11" ht="18.75" customHeight="1" x14ac:dyDescent="0.3">
      <c r="A149" s="1">
        <v>147</v>
      </c>
      <c r="B149" s="10">
        <v>46170</v>
      </c>
      <c r="C149" s="1" t="s">
        <v>89</v>
      </c>
      <c r="D149" s="1" t="s">
        <v>92</v>
      </c>
      <c r="E149" s="1">
        <v>1250</v>
      </c>
      <c r="F149" s="1"/>
      <c r="G149" s="1"/>
      <c r="H149" s="1"/>
      <c r="I149" s="1"/>
      <c r="J149" s="1">
        <f t="shared" si="2"/>
        <v>0</v>
      </c>
      <c r="K149" s="1"/>
    </row>
    <row r="150" spans="1:11" ht="18.75" customHeight="1" x14ac:dyDescent="0.3">
      <c r="A150" s="1">
        <v>148</v>
      </c>
      <c r="B150" s="10">
        <v>46171</v>
      </c>
      <c r="C150" s="1" t="s">
        <v>89</v>
      </c>
      <c r="D150" s="1" t="s">
        <v>92</v>
      </c>
      <c r="E150" s="1">
        <v>1250</v>
      </c>
      <c r="F150" s="1"/>
      <c r="G150" s="1"/>
      <c r="H150" s="1"/>
      <c r="I150" s="1"/>
      <c r="J150" s="1">
        <f t="shared" si="2"/>
        <v>0</v>
      </c>
      <c r="K150" s="1"/>
    </row>
    <row r="151" spans="1:11" ht="18.75" customHeight="1" x14ac:dyDescent="0.3">
      <c r="A151" s="1">
        <v>149</v>
      </c>
      <c r="B151" s="10">
        <v>46172</v>
      </c>
      <c r="C151" s="1" t="s">
        <v>89</v>
      </c>
      <c r="D151" s="1" t="s">
        <v>92</v>
      </c>
      <c r="E151" s="1">
        <v>1250</v>
      </c>
      <c r="F151" s="1"/>
      <c r="G151" s="1"/>
      <c r="H151" s="1"/>
      <c r="I151" s="1"/>
      <c r="J151" s="1">
        <f t="shared" si="2"/>
        <v>0</v>
      </c>
      <c r="K151" s="1"/>
    </row>
    <row r="152" spans="1:11" ht="18.75" customHeight="1" x14ac:dyDescent="0.3">
      <c r="A152" s="1">
        <v>150</v>
      </c>
      <c r="B152" s="10">
        <v>46173</v>
      </c>
      <c r="C152" s="1" t="s">
        <v>89</v>
      </c>
      <c r="D152" s="1" t="s">
        <v>92</v>
      </c>
      <c r="E152" s="1">
        <v>1250</v>
      </c>
      <c r="F152" s="1"/>
      <c r="G152" s="1"/>
      <c r="H152" s="1"/>
      <c r="I152" s="1"/>
      <c r="J152" s="1">
        <f t="shared" si="2"/>
        <v>0</v>
      </c>
      <c r="K152" s="1"/>
    </row>
    <row r="153" spans="1:11" ht="18.75" customHeight="1" x14ac:dyDescent="0.3">
      <c r="A153" s="1">
        <v>151</v>
      </c>
      <c r="B153" s="10">
        <v>46174</v>
      </c>
      <c r="C153" s="1" t="s">
        <v>89</v>
      </c>
      <c r="D153" s="1" t="s">
        <v>92</v>
      </c>
      <c r="E153" s="1">
        <v>1250</v>
      </c>
      <c r="F153" s="1"/>
      <c r="G153" s="1"/>
      <c r="H153" s="1"/>
      <c r="I153" s="1"/>
      <c r="J153" s="1">
        <f t="shared" si="2"/>
        <v>0</v>
      </c>
      <c r="K153" s="1"/>
    </row>
    <row r="154" spans="1:11" ht="18.75" customHeight="1" x14ac:dyDescent="0.3">
      <c r="A154" s="1">
        <v>152</v>
      </c>
      <c r="B154" s="10">
        <v>46175</v>
      </c>
      <c r="C154" s="1" t="s">
        <v>89</v>
      </c>
      <c r="D154" s="1" t="s">
        <v>92</v>
      </c>
      <c r="E154" s="1">
        <v>1250</v>
      </c>
      <c r="F154" s="1"/>
      <c r="G154" s="1"/>
      <c r="H154" s="1"/>
      <c r="I154" s="1"/>
      <c r="J154" s="1">
        <f t="shared" si="2"/>
        <v>0</v>
      </c>
      <c r="K154" s="1"/>
    </row>
    <row r="155" spans="1:11" ht="18.75" customHeight="1" x14ac:dyDescent="0.3">
      <c r="A155" s="1">
        <v>153</v>
      </c>
      <c r="B155" s="10">
        <v>46176</v>
      </c>
      <c r="C155" s="1" t="s">
        <v>89</v>
      </c>
      <c r="D155" s="1" t="s">
        <v>92</v>
      </c>
      <c r="E155" s="1">
        <v>1250</v>
      </c>
      <c r="F155" s="1"/>
      <c r="G155" s="1"/>
      <c r="H155" s="1"/>
      <c r="I155" s="1"/>
      <c r="J155" s="1">
        <f t="shared" si="2"/>
        <v>0</v>
      </c>
      <c r="K155" s="1"/>
    </row>
    <row r="156" spans="1:11" ht="18.75" customHeight="1" x14ac:dyDescent="0.3">
      <c r="A156" s="1">
        <v>154</v>
      </c>
      <c r="B156" s="10">
        <v>46177</v>
      </c>
      <c r="C156" s="1" t="s">
        <v>89</v>
      </c>
      <c r="D156" s="1" t="s">
        <v>92</v>
      </c>
      <c r="E156" s="1">
        <v>1250</v>
      </c>
      <c r="F156" s="1"/>
      <c r="G156" s="1"/>
      <c r="H156" s="1"/>
      <c r="I156" s="1"/>
      <c r="J156" s="1">
        <f t="shared" si="2"/>
        <v>0</v>
      </c>
      <c r="K156" s="1"/>
    </row>
    <row r="157" spans="1:11" ht="18.75" customHeight="1" x14ac:dyDescent="0.3">
      <c r="A157" s="1">
        <v>155</v>
      </c>
      <c r="B157" s="10">
        <v>46178</v>
      </c>
      <c r="C157" s="1" t="s">
        <v>89</v>
      </c>
      <c r="D157" s="1" t="s">
        <v>92</v>
      </c>
      <c r="E157" s="1">
        <v>1250</v>
      </c>
      <c r="F157" s="1"/>
      <c r="G157" s="1"/>
      <c r="H157" s="1"/>
      <c r="I157" s="1"/>
      <c r="J157" s="1">
        <f t="shared" si="2"/>
        <v>0</v>
      </c>
      <c r="K157" s="1"/>
    </row>
    <row r="158" spans="1:11" ht="18.75" customHeight="1" x14ac:dyDescent="0.3">
      <c r="A158" s="1">
        <v>156</v>
      </c>
      <c r="B158" s="10">
        <v>46179</v>
      </c>
      <c r="C158" s="1" t="s">
        <v>89</v>
      </c>
      <c r="D158" s="1" t="s">
        <v>92</v>
      </c>
      <c r="E158" s="1">
        <v>1250</v>
      </c>
      <c r="F158" s="1"/>
      <c r="G158" s="1"/>
      <c r="H158" s="1"/>
      <c r="I158" s="1"/>
      <c r="J158" s="1">
        <f t="shared" si="2"/>
        <v>0</v>
      </c>
      <c r="K158" s="1"/>
    </row>
    <row r="159" spans="1:11" ht="18.75" customHeight="1" x14ac:dyDescent="0.3">
      <c r="A159" s="1">
        <v>157</v>
      </c>
      <c r="B159" s="10">
        <v>46180</v>
      </c>
      <c r="C159" s="1" t="s">
        <v>89</v>
      </c>
      <c r="D159" s="1" t="s">
        <v>92</v>
      </c>
      <c r="E159" s="1">
        <v>1250</v>
      </c>
      <c r="F159" s="1"/>
      <c r="G159" s="1"/>
      <c r="H159" s="1"/>
      <c r="I159" s="1"/>
      <c r="J159" s="1">
        <f t="shared" si="2"/>
        <v>0</v>
      </c>
      <c r="K159" s="1"/>
    </row>
    <row r="160" spans="1:11" ht="18.75" customHeight="1" x14ac:dyDescent="0.3">
      <c r="A160" s="1">
        <v>158</v>
      </c>
      <c r="B160" s="10">
        <v>46181</v>
      </c>
      <c r="C160" s="1" t="s">
        <v>89</v>
      </c>
      <c r="D160" s="1" t="s">
        <v>92</v>
      </c>
      <c r="E160" s="1">
        <v>1250</v>
      </c>
      <c r="F160" s="1"/>
      <c r="G160" s="1"/>
      <c r="H160" s="1"/>
      <c r="I160" s="1"/>
      <c r="J160" s="1">
        <f t="shared" si="2"/>
        <v>0</v>
      </c>
      <c r="K160" s="1"/>
    </row>
    <row r="161" spans="1:11" ht="18.75" customHeight="1" x14ac:dyDescent="0.3">
      <c r="A161" s="1">
        <v>159</v>
      </c>
      <c r="B161" s="10">
        <v>46182</v>
      </c>
      <c r="C161" s="1" t="s">
        <v>89</v>
      </c>
      <c r="D161" s="1" t="s">
        <v>92</v>
      </c>
      <c r="E161" s="1">
        <v>1250</v>
      </c>
      <c r="F161" s="1"/>
      <c r="G161" s="1"/>
      <c r="H161" s="1"/>
      <c r="I161" s="1"/>
      <c r="J161" s="1">
        <f t="shared" si="2"/>
        <v>0</v>
      </c>
      <c r="K161" s="1"/>
    </row>
    <row r="162" spans="1:11" ht="18.75" customHeight="1" x14ac:dyDescent="0.3">
      <c r="A162" s="1">
        <v>160</v>
      </c>
      <c r="B162" s="10">
        <v>46183</v>
      </c>
      <c r="C162" s="1" t="s">
        <v>89</v>
      </c>
      <c r="D162" s="1" t="s">
        <v>92</v>
      </c>
      <c r="E162" s="1">
        <v>1250</v>
      </c>
      <c r="F162" s="1"/>
      <c r="G162" s="1"/>
      <c r="H162" s="1"/>
      <c r="I162" s="1"/>
      <c r="J162" s="1">
        <f t="shared" si="2"/>
        <v>0</v>
      </c>
      <c r="K162" s="1"/>
    </row>
    <row r="163" spans="1:11" ht="18.75" customHeight="1" x14ac:dyDescent="0.3">
      <c r="A163" s="1">
        <v>161</v>
      </c>
      <c r="B163" s="10">
        <v>46184</v>
      </c>
      <c r="C163" s="1" t="s">
        <v>89</v>
      </c>
      <c r="D163" s="1" t="s">
        <v>92</v>
      </c>
      <c r="E163" s="1">
        <v>1250</v>
      </c>
      <c r="F163" s="1"/>
      <c r="G163" s="1"/>
      <c r="H163" s="1"/>
      <c r="I163" s="1"/>
      <c r="J163" s="1">
        <f t="shared" si="2"/>
        <v>0</v>
      </c>
      <c r="K163" s="1"/>
    </row>
    <row r="164" spans="1:11" ht="18.75" customHeight="1" x14ac:dyDescent="0.3">
      <c r="A164" s="1">
        <v>162</v>
      </c>
      <c r="B164" s="10">
        <v>46185</v>
      </c>
      <c r="C164" s="1" t="s">
        <v>89</v>
      </c>
      <c r="D164" s="1" t="s">
        <v>92</v>
      </c>
      <c r="E164" s="1">
        <v>1250</v>
      </c>
      <c r="F164" s="1"/>
      <c r="G164" s="1"/>
      <c r="H164" s="1"/>
      <c r="I164" s="1"/>
      <c r="J164" s="1">
        <f t="shared" si="2"/>
        <v>0</v>
      </c>
      <c r="K164" s="1"/>
    </row>
    <row r="165" spans="1:11" ht="18.75" customHeight="1" x14ac:dyDescent="0.3">
      <c r="A165" s="1">
        <v>163</v>
      </c>
      <c r="B165" s="10">
        <v>46186</v>
      </c>
      <c r="C165" s="1" t="s">
        <v>89</v>
      </c>
      <c r="D165" s="1" t="s">
        <v>92</v>
      </c>
      <c r="E165" s="1">
        <v>1250</v>
      </c>
      <c r="F165" s="1"/>
      <c r="G165" s="1"/>
      <c r="H165" s="1"/>
      <c r="I165" s="1"/>
      <c r="J165" s="1">
        <f t="shared" si="2"/>
        <v>0</v>
      </c>
      <c r="K165" s="1"/>
    </row>
    <row r="166" spans="1:11" ht="18.75" customHeight="1" x14ac:dyDescent="0.3">
      <c r="A166" s="1">
        <v>164</v>
      </c>
      <c r="B166" s="10">
        <v>46187</v>
      </c>
      <c r="C166" s="1" t="s">
        <v>89</v>
      </c>
      <c r="D166" s="1" t="s">
        <v>92</v>
      </c>
      <c r="E166" s="1">
        <v>1250</v>
      </c>
      <c r="F166" s="1"/>
      <c r="G166" s="1"/>
      <c r="H166" s="1"/>
      <c r="I166" s="1"/>
      <c r="J166" s="1">
        <f t="shared" si="2"/>
        <v>0</v>
      </c>
      <c r="K166" s="1"/>
    </row>
    <row r="167" spans="1:11" ht="18.75" customHeight="1" x14ac:dyDescent="0.3">
      <c r="A167" s="1">
        <v>165</v>
      </c>
      <c r="B167" s="10">
        <v>46188</v>
      </c>
      <c r="C167" s="1" t="s">
        <v>89</v>
      </c>
      <c r="D167" s="1" t="s">
        <v>92</v>
      </c>
      <c r="E167" s="1">
        <v>1250</v>
      </c>
      <c r="F167" s="1"/>
      <c r="G167" s="1"/>
      <c r="H167" s="1"/>
      <c r="I167" s="1"/>
      <c r="J167" s="1">
        <f t="shared" si="2"/>
        <v>0</v>
      </c>
      <c r="K167" s="1"/>
    </row>
    <row r="168" spans="1:11" ht="18.75" customHeight="1" x14ac:dyDescent="0.3">
      <c r="A168" s="1">
        <v>166</v>
      </c>
      <c r="B168" s="10">
        <v>46189</v>
      </c>
      <c r="C168" s="1" t="s">
        <v>89</v>
      </c>
      <c r="D168" s="1" t="s">
        <v>92</v>
      </c>
      <c r="E168" s="1">
        <v>1250</v>
      </c>
      <c r="F168" s="1"/>
      <c r="G168" s="1"/>
      <c r="H168" s="1"/>
      <c r="I168" s="1"/>
      <c r="J168" s="1">
        <f t="shared" si="2"/>
        <v>0</v>
      </c>
      <c r="K168" s="1"/>
    </row>
    <row r="169" spans="1:11" ht="18.75" customHeight="1" x14ac:dyDescent="0.3">
      <c r="A169" s="1">
        <v>167</v>
      </c>
      <c r="B169" s="10">
        <v>46190</v>
      </c>
      <c r="C169" s="1" t="s">
        <v>89</v>
      </c>
      <c r="D169" s="1" t="s">
        <v>92</v>
      </c>
      <c r="E169" s="1">
        <v>1250</v>
      </c>
      <c r="F169" s="1"/>
      <c r="G169" s="1"/>
      <c r="H169" s="1"/>
      <c r="I169" s="1"/>
      <c r="J169" s="1">
        <f t="shared" si="2"/>
        <v>0</v>
      </c>
      <c r="K169" s="1"/>
    </row>
    <row r="170" spans="1:11" ht="18.75" customHeight="1" x14ac:dyDescent="0.3">
      <c r="A170" s="1">
        <v>168</v>
      </c>
      <c r="B170" s="10">
        <v>46191</v>
      </c>
      <c r="C170" s="1" t="s">
        <v>89</v>
      </c>
      <c r="D170" s="1" t="s">
        <v>92</v>
      </c>
      <c r="E170" s="1">
        <v>1250</v>
      </c>
      <c r="F170" s="1"/>
      <c r="G170" s="1"/>
      <c r="H170" s="1"/>
      <c r="I170" s="1"/>
      <c r="J170" s="1">
        <f t="shared" si="2"/>
        <v>0</v>
      </c>
      <c r="K170" s="1"/>
    </row>
    <row r="171" spans="1:11" ht="18.75" customHeight="1" x14ac:dyDescent="0.3">
      <c r="A171" s="1">
        <v>169</v>
      </c>
      <c r="B171" s="10">
        <v>46192</v>
      </c>
      <c r="C171" s="1" t="s">
        <v>89</v>
      </c>
      <c r="D171" s="1" t="s">
        <v>92</v>
      </c>
      <c r="E171" s="1">
        <v>1250</v>
      </c>
      <c r="F171" s="1"/>
      <c r="G171" s="1"/>
      <c r="H171" s="1"/>
      <c r="I171" s="1"/>
      <c r="J171" s="1">
        <f t="shared" si="2"/>
        <v>0</v>
      </c>
      <c r="K171" s="1"/>
    </row>
    <row r="172" spans="1:11" ht="18.75" customHeight="1" x14ac:dyDescent="0.3">
      <c r="A172" s="1">
        <v>170</v>
      </c>
      <c r="B172" s="10">
        <v>46193</v>
      </c>
      <c r="C172" s="1" t="s">
        <v>89</v>
      </c>
      <c r="D172" s="1" t="s">
        <v>92</v>
      </c>
      <c r="E172" s="1">
        <v>1250</v>
      </c>
      <c r="F172" s="1"/>
      <c r="G172" s="1"/>
      <c r="H172" s="1"/>
      <c r="I172" s="1"/>
      <c r="J172" s="1">
        <f t="shared" si="2"/>
        <v>0</v>
      </c>
      <c r="K172" s="1"/>
    </row>
    <row r="173" spans="1:11" ht="18.75" customHeight="1" x14ac:dyDescent="0.3">
      <c r="A173" s="1">
        <v>171</v>
      </c>
      <c r="B173" s="10">
        <v>46194</v>
      </c>
      <c r="C173" s="1" t="s">
        <v>89</v>
      </c>
      <c r="D173" s="1" t="s">
        <v>92</v>
      </c>
      <c r="E173" s="1">
        <v>1250</v>
      </c>
      <c r="F173" s="1"/>
      <c r="G173" s="1"/>
      <c r="H173" s="1"/>
      <c r="I173" s="1"/>
      <c r="J173" s="1">
        <f t="shared" si="2"/>
        <v>0</v>
      </c>
      <c r="K173" s="1"/>
    </row>
    <row r="174" spans="1:11" ht="18.75" customHeight="1" x14ac:dyDescent="0.3">
      <c r="A174" s="1">
        <v>172</v>
      </c>
      <c r="B174" s="10">
        <v>46195</v>
      </c>
      <c r="C174" s="1" t="s">
        <v>89</v>
      </c>
      <c r="D174" s="1" t="s">
        <v>92</v>
      </c>
      <c r="E174" s="1">
        <v>1250</v>
      </c>
      <c r="F174" s="1"/>
      <c r="G174" s="1"/>
      <c r="H174" s="1"/>
      <c r="I174" s="1"/>
      <c r="J174" s="1">
        <f t="shared" si="2"/>
        <v>0</v>
      </c>
      <c r="K174" s="1"/>
    </row>
    <row r="175" spans="1:11" ht="18.75" customHeight="1" x14ac:dyDescent="0.3">
      <c r="A175" s="1">
        <v>173</v>
      </c>
      <c r="B175" s="10">
        <v>46196</v>
      </c>
      <c r="C175" s="1" t="s">
        <v>89</v>
      </c>
      <c r="D175" s="1" t="s">
        <v>92</v>
      </c>
      <c r="E175" s="1">
        <v>1250</v>
      </c>
      <c r="F175" s="1"/>
      <c r="G175" s="1"/>
      <c r="H175" s="1"/>
      <c r="I175" s="1"/>
      <c r="J175" s="1">
        <f t="shared" si="2"/>
        <v>0</v>
      </c>
      <c r="K175" s="1"/>
    </row>
    <row r="176" spans="1:11" ht="18.75" customHeight="1" x14ac:dyDescent="0.3">
      <c r="A176" s="1">
        <v>174</v>
      </c>
      <c r="B176" s="10">
        <v>46197</v>
      </c>
      <c r="C176" s="1" t="s">
        <v>89</v>
      </c>
      <c r="D176" s="1" t="s">
        <v>92</v>
      </c>
      <c r="E176" s="1">
        <v>1250</v>
      </c>
      <c r="F176" s="1"/>
      <c r="G176" s="1"/>
      <c r="H176" s="1"/>
      <c r="I176" s="1"/>
      <c r="J176" s="1">
        <f t="shared" si="2"/>
        <v>0</v>
      </c>
      <c r="K176" s="1"/>
    </row>
    <row r="177" spans="1:11" ht="18.75" customHeight="1" x14ac:dyDescent="0.3">
      <c r="A177" s="1">
        <v>175</v>
      </c>
      <c r="B177" s="10">
        <v>46198</v>
      </c>
      <c r="C177" s="1" t="s">
        <v>89</v>
      </c>
      <c r="D177" s="1" t="s">
        <v>92</v>
      </c>
      <c r="E177" s="1">
        <v>1250</v>
      </c>
      <c r="F177" s="1"/>
      <c r="G177" s="1"/>
      <c r="H177" s="1"/>
      <c r="I177" s="1"/>
      <c r="J177" s="1">
        <f t="shared" si="2"/>
        <v>0</v>
      </c>
      <c r="K177" s="1"/>
    </row>
    <row r="178" spans="1:11" ht="18.75" customHeight="1" x14ac:dyDescent="0.3">
      <c r="A178" s="1">
        <v>176</v>
      </c>
      <c r="B178" s="10">
        <v>46199</v>
      </c>
      <c r="C178" s="1" t="s">
        <v>89</v>
      </c>
      <c r="D178" s="1" t="s">
        <v>92</v>
      </c>
      <c r="E178" s="1">
        <v>1250</v>
      </c>
      <c r="F178" s="1"/>
      <c r="G178" s="1"/>
      <c r="H178" s="1"/>
      <c r="I178" s="1"/>
      <c r="J178" s="1">
        <f t="shared" si="2"/>
        <v>0</v>
      </c>
      <c r="K178" s="1"/>
    </row>
    <row r="179" spans="1:11" ht="18.75" customHeight="1" x14ac:dyDescent="0.3">
      <c r="A179" s="1">
        <v>177</v>
      </c>
      <c r="B179" s="10">
        <v>46200</v>
      </c>
      <c r="C179" s="1" t="s">
        <v>89</v>
      </c>
      <c r="D179" s="1" t="s">
        <v>92</v>
      </c>
      <c r="E179" s="1">
        <v>1250</v>
      </c>
      <c r="F179" s="1"/>
      <c r="G179" s="1"/>
      <c r="H179" s="1"/>
      <c r="I179" s="1"/>
      <c r="J179" s="1">
        <f t="shared" si="2"/>
        <v>0</v>
      </c>
      <c r="K179" s="1"/>
    </row>
    <row r="180" spans="1:11" ht="18.75" customHeight="1" x14ac:dyDescent="0.3">
      <c r="A180" s="1">
        <v>178</v>
      </c>
      <c r="B180" s="10">
        <v>46201</v>
      </c>
      <c r="C180" s="1" t="s">
        <v>89</v>
      </c>
      <c r="D180" s="1" t="s">
        <v>92</v>
      </c>
      <c r="E180" s="1">
        <v>1250</v>
      </c>
      <c r="F180" s="1"/>
      <c r="G180" s="1"/>
      <c r="H180" s="1"/>
      <c r="I180" s="1"/>
      <c r="J180" s="1">
        <f t="shared" si="2"/>
        <v>0</v>
      </c>
      <c r="K180" s="1"/>
    </row>
    <row r="181" spans="1:11" ht="18.75" customHeight="1" x14ac:dyDescent="0.3">
      <c r="A181" s="1">
        <v>179</v>
      </c>
      <c r="B181" s="10">
        <v>46202</v>
      </c>
      <c r="C181" s="1" t="s">
        <v>89</v>
      </c>
      <c r="D181" s="1" t="s">
        <v>92</v>
      </c>
      <c r="E181" s="1">
        <v>1250</v>
      </c>
      <c r="F181" s="1"/>
      <c r="G181" s="1"/>
      <c r="H181" s="1"/>
      <c r="I181" s="1"/>
      <c r="J181" s="1">
        <f t="shared" si="2"/>
        <v>0</v>
      </c>
      <c r="K181" s="1"/>
    </row>
    <row r="182" spans="1:11" ht="18.75" customHeight="1" x14ac:dyDescent="0.3">
      <c r="A182" s="1">
        <v>180</v>
      </c>
      <c r="B182" s="10">
        <v>46203</v>
      </c>
      <c r="C182" s="1" t="s">
        <v>89</v>
      </c>
      <c r="D182" s="1" t="s">
        <v>92</v>
      </c>
      <c r="E182" s="1">
        <v>1250</v>
      </c>
      <c r="F182" s="1"/>
      <c r="G182" s="1"/>
      <c r="H182" s="1"/>
      <c r="I182" s="1"/>
      <c r="J182" s="1">
        <f t="shared" si="2"/>
        <v>0</v>
      </c>
      <c r="K182" s="1"/>
    </row>
    <row r="183" spans="1:11" ht="18.75" customHeight="1" x14ac:dyDescent="0.3">
      <c r="A183" s="1">
        <v>181</v>
      </c>
      <c r="B183" s="10">
        <v>46204</v>
      </c>
      <c r="C183" s="1" t="s">
        <v>89</v>
      </c>
      <c r="D183" s="1" t="s">
        <v>92</v>
      </c>
      <c r="E183" s="1">
        <v>1250</v>
      </c>
      <c r="F183" s="1"/>
      <c r="G183" s="1"/>
      <c r="H183" s="1"/>
      <c r="I183" s="1"/>
      <c r="J183" s="1">
        <f t="shared" si="2"/>
        <v>0</v>
      </c>
      <c r="K183" s="1"/>
    </row>
    <row r="184" spans="1:11" ht="18.75" customHeight="1" x14ac:dyDescent="0.3">
      <c r="A184" s="1">
        <v>182</v>
      </c>
      <c r="B184" s="10">
        <v>46205</v>
      </c>
      <c r="C184" s="1" t="s">
        <v>89</v>
      </c>
      <c r="D184" s="1" t="s">
        <v>92</v>
      </c>
      <c r="E184" s="1">
        <v>1250</v>
      </c>
      <c r="F184" s="1"/>
      <c r="G184" s="1"/>
      <c r="H184" s="1"/>
      <c r="I184" s="1"/>
      <c r="J184" s="1">
        <f t="shared" si="2"/>
        <v>0</v>
      </c>
      <c r="K184" s="1"/>
    </row>
    <row r="185" spans="1:11" ht="18.75" customHeight="1" x14ac:dyDescent="0.3">
      <c r="A185" s="1">
        <v>183</v>
      </c>
      <c r="B185" s="10">
        <v>46206</v>
      </c>
      <c r="C185" s="1" t="s">
        <v>89</v>
      </c>
      <c r="D185" s="1" t="s">
        <v>92</v>
      </c>
      <c r="E185" s="1">
        <v>1250</v>
      </c>
      <c r="F185" s="1"/>
      <c r="G185" s="1"/>
      <c r="H185" s="1"/>
      <c r="I185" s="1"/>
      <c r="J185" s="1">
        <f t="shared" si="2"/>
        <v>0</v>
      </c>
      <c r="K185" s="1"/>
    </row>
    <row r="186" spans="1:11" ht="18.75" customHeight="1" x14ac:dyDescent="0.3">
      <c r="A186" s="1">
        <v>184</v>
      </c>
      <c r="B186" s="10">
        <v>46207</v>
      </c>
      <c r="C186" s="1" t="s">
        <v>89</v>
      </c>
      <c r="D186" s="1" t="s">
        <v>92</v>
      </c>
      <c r="E186" s="1">
        <v>1250</v>
      </c>
      <c r="F186" s="1"/>
      <c r="G186" s="1"/>
      <c r="H186" s="1"/>
      <c r="I186" s="1"/>
      <c r="J186" s="1">
        <f t="shared" si="2"/>
        <v>0</v>
      </c>
      <c r="K186" s="1"/>
    </row>
    <row r="187" spans="1:11" ht="18.75" customHeight="1" x14ac:dyDescent="0.3">
      <c r="A187" s="1">
        <v>185</v>
      </c>
      <c r="B187" s="10">
        <v>46208</v>
      </c>
      <c r="C187" s="1" t="s">
        <v>89</v>
      </c>
      <c r="D187" s="1" t="s">
        <v>92</v>
      </c>
      <c r="E187" s="1">
        <v>1250</v>
      </c>
      <c r="F187" s="1"/>
      <c r="G187" s="1"/>
      <c r="H187" s="1"/>
      <c r="I187" s="1"/>
      <c r="J187" s="1">
        <f t="shared" si="2"/>
        <v>0</v>
      </c>
      <c r="K187" s="1"/>
    </row>
    <row r="188" spans="1:11" ht="18.75" customHeight="1" x14ac:dyDescent="0.3">
      <c r="A188" s="1">
        <v>186</v>
      </c>
      <c r="B188" s="10">
        <v>46209</v>
      </c>
      <c r="C188" s="1" t="s">
        <v>89</v>
      </c>
      <c r="D188" s="1" t="s">
        <v>92</v>
      </c>
      <c r="E188" s="1">
        <v>1250</v>
      </c>
      <c r="F188" s="1"/>
      <c r="G188" s="1"/>
      <c r="H188" s="1"/>
      <c r="I188" s="1"/>
      <c r="J188" s="1">
        <f t="shared" si="2"/>
        <v>0</v>
      </c>
      <c r="K188" s="1"/>
    </row>
    <row r="189" spans="1:11" ht="18.75" customHeight="1" x14ac:dyDescent="0.3">
      <c r="A189" s="1">
        <v>187</v>
      </c>
      <c r="B189" s="10">
        <v>46210</v>
      </c>
      <c r="C189" s="1" t="s">
        <v>89</v>
      </c>
      <c r="D189" s="1" t="s">
        <v>92</v>
      </c>
      <c r="E189" s="1">
        <v>1250</v>
      </c>
      <c r="F189" s="1"/>
      <c r="G189" s="1"/>
      <c r="H189" s="1"/>
      <c r="I189" s="1"/>
      <c r="J189" s="1">
        <f t="shared" si="2"/>
        <v>0</v>
      </c>
      <c r="K189" s="1"/>
    </row>
    <row r="190" spans="1:11" ht="18.75" customHeight="1" x14ac:dyDescent="0.3">
      <c r="A190" s="1">
        <v>188</v>
      </c>
      <c r="B190" s="10">
        <v>46211</v>
      </c>
      <c r="C190" s="1" t="s">
        <v>89</v>
      </c>
      <c r="D190" s="1" t="s">
        <v>92</v>
      </c>
      <c r="E190" s="1">
        <v>1250</v>
      </c>
      <c r="F190" s="1"/>
      <c r="G190" s="1"/>
      <c r="H190" s="1"/>
      <c r="I190" s="1"/>
      <c r="J190" s="1">
        <f t="shared" si="2"/>
        <v>0</v>
      </c>
      <c r="K190" s="1"/>
    </row>
    <row r="191" spans="1:11" ht="18.75" customHeight="1" x14ac:dyDescent="0.3">
      <c r="A191" s="1">
        <v>189</v>
      </c>
      <c r="B191" s="10">
        <v>46212</v>
      </c>
      <c r="C191" s="1" t="s">
        <v>89</v>
      </c>
      <c r="D191" s="1" t="s">
        <v>92</v>
      </c>
      <c r="E191" s="1">
        <v>1250</v>
      </c>
      <c r="F191" s="1"/>
      <c r="G191" s="1"/>
      <c r="H191" s="1"/>
      <c r="I191" s="1"/>
      <c r="J191" s="1">
        <f t="shared" si="2"/>
        <v>0</v>
      </c>
      <c r="K191" s="1"/>
    </row>
    <row r="192" spans="1:11" ht="18.75" customHeight="1" x14ac:dyDescent="0.3">
      <c r="A192" s="1">
        <v>190</v>
      </c>
      <c r="B192" s="10">
        <v>46213</v>
      </c>
      <c r="C192" s="1" t="s">
        <v>89</v>
      </c>
      <c r="D192" s="1" t="s">
        <v>92</v>
      </c>
      <c r="E192" s="1">
        <v>1250</v>
      </c>
      <c r="F192" s="1"/>
      <c r="G192" s="1"/>
      <c r="H192" s="1"/>
      <c r="I192" s="1"/>
      <c r="J192" s="1">
        <f t="shared" si="2"/>
        <v>0</v>
      </c>
      <c r="K192" s="1"/>
    </row>
    <row r="193" spans="1:11" ht="18.75" customHeight="1" x14ac:dyDescent="0.3">
      <c r="A193" s="1">
        <v>191</v>
      </c>
      <c r="B193" s="10">
        <v>46214</v>
      </c>
      <c r="C193" s="1" t="s">
        <v>89</v>
      </c>
      <c r="D193" s="1" t="s">
        <v>92</v>
      </c>
      <c r="E193" s="1">
        <v>1250</v>
      </c>
      <c r="F193" s="1"/>
      <c r="G193" s="1"/>
      <c r="H193" s="1"/>
      <c r="I193" s="1"/>
      <c r="J193" s="1">
        <f t="shared" si="2"/>
        <v>0</v>
      </c>
      <c r="K193" s="1"/>
    </row>
    <row r="194" spans="1:11" ht="18.75" customHeight="1" x14ac:dyDescent="0.3">
      <c r="A194" s="1">
        <v>192</v>
      </c>
      <c r="B194" s="10">
        <v>46215</v>
      </c>
      <c r="C194" s="1" t="s">
        <v>89</v>
      </c>
      <c r="D194" s="1" t="s">
        <v>92</v>
      </c>
      <c r="E194" s="1">
        <v>1250</v>
      </c>
      <c r="F194" s="1"/>
      <c r="G194" s="1"/>
      <c r="H194" s="1"/>
      <c r="I194" s="1"/>
      <c r="J194" s="1">
        <f t="shared" si="2"/>
        <v>0</v>
      </c>
      <c r="K194" s="1"/>
    </row>
    <row r="195" spans="1:11" ht="18.75" customHeight="1" x14ac:dyDescent="0.3">
      <c r="A195" s="1">
        <v>193</v>
      </c>
      <c r="B195" s="10">
        <v>46216</v>
      </c>
      <c r="C195" s="1" t="s">
        <v>89</v>
      </c>
      <c r="D195" s="1" t="s">
        <v>92</v>
      </c>
      <c r="E195" s="1">
        <v>1250</v>
      </c>
      <c r="F195" s="1"/>
      <c r="G195" s="1"/>
      <c r="H195" s="1"/>
      <c r="I195" s="1"/>
      <c r="J195" s="1">
        <f t="shared" si="2"/>
        <v>0</v>
      </c>
      <c r="K195" s="1"/>
    </row>
    <row r="196" spans="1:11" ht="18.75" customHeight="1" x14ac:dyDescent="0.3">
      <c r="A196" s="1">
        <v>194</v>
      </c>
      <c r="B196" s="10">
        <v>46217</v>
      </c>
      <c r="C196" s="1" t="s">
        <v>89</v>
      </c>
      <c r="D196" s="1" t="s">
        <v>92</v>
      </c>
      <c r="E196" s="1">
        <v>1250</v>
      </c>
      <c r="F196" s="1"/>
      <c r="G196" s="1"/>
      <c r="H196" s="1"/>
      <c r="I196" s="1"/>
      <c r="J196" s="1">
        <f t="shared" ref="J196:J259" si="3">E196*F196-G196-H196+I196</f>
        <v>0</v>
      </c>
      <c r="K196" s="1"/>
    </row>
    <row r="197" spans="1:11" ht="18.75" customHeight="1" x14ac:dyDescent="0.3">
      <c r="A197" s="1">
        <v>195</v>
      </c>
      <c r="B197" s="10">
        <v>46218</v>
      </c>
      <c r="C197" s="1" t="s">
        <v>89</v>
      </c>
      <c r="D197" s="1" t="s">
        <v>92</v>
      </c>
      <c r="E197" s="1">
        <v>1250</v>
      </c>
      <c r="F197" s="1"/>
      <c r="G197" s="1"/>
      <c r="H197" s="1"/>
      <c r="I197" s="1"/>
      <c r="J197" s="1">
        <f t="shared" si="3"/>
        <v>0</v>
      </c>
      <c r="K197" s="1"/>
    </row>
    <row r="198" spans="1:11" ht="18.75" customHeight="1" x14ac:dyDescent="0.3">
      <c r="A198" s="1">
        <v>196</v>
      </c>
      <c r="B198" s="10">
        <v>46219</v>
      </c>
      <c r="C198" s="1" t="s">
        <v>89</v>
      </c>
      <c r="D198" s="1" t="s">
        <v>92</v>
      </c>
      <c r="E198" s="1">
        <v>1250</v>
      </c>
      <c r="F198" s="1"/>
      <c r="G198" s="1"/>
      <c r="H198" s="1"/>
      <c r="I198" s="1"/>
      <c r="J198" s="1">
        <f t="shared" si="3"/>
        <v>0</v>
      </c>
      <c r="K198" s="1"/>
    </row>
    <row r="199" spans="1:11" ht="18.75" customHeight="1" x14ac:dyDescent="0.3">
      <c r="A199" s="1">
        <v>197</v>
      </c>
      <c r="B199" s="10">
        <v>46220</v>
      </c>
      <c r="C199" s="1" t="s">
        <v>89</v>
      </c>
      <c r="D199" s="1" t="s">
        <v>92</v>
      </c>
      <c r="E199" s="1">
        <v>1250</v>
      </c>
      <c r="F199" s="1"/>
      <c r="G199" s="1"/>
      <c r="H199" s="1"/>
      <c r="I199" s="1"/>
      <c r="J199" s="1">
        <f t="shared" si="3"/>
        <v>0</v>
      </c>
      <c r="K199" s="1"/>
    </row>
    <row r="200" spans="1:11" ht="18.75" customHeight="1" x14ac:dyDescent="0.3">
      <c r="A200" s="1">
        <v>198</v>
      </c>
      <c r="B200" s="10">
        <v>46221</v>
      </c>
      <c r="C200" s="1" t="s">
        <v>89</v>
      </c>
      <c r="D200" s="1" t="s">
        <v>92</v>
      </c>
      <c r="E200" s="1">
        <v>1250</v>
      </c>
      <c r="F200" s="1"/>
      <c r="G200" s="1"/>
      <c r="H200" s="1"/>
      <c r="I200" s="1"/>
      <c r="J200" s="1">
        <f t="shared" si="3"/>
        <v>0</v>
      </c>
      <c r="K200" s="1"/>
    </row>
    <row r="201" spans="1:11" ht="18.75" customHeight="1" x14ac:dyDescent="0.3">
      <c r="A201" s="1">
        <v>199</v>
      </c>
      <c r="B201" s="10">
        <v>46222</v>
      </c>
      <c r="C201" s="1" t="s">
        <v>89</v>
      </c>
      <c r="D201" s="1" t="s">
        <v>92</v>
      </c>
      <c r="E201" s="1">
        <v>1250</v>
      </c>
      <c r="F201" s="1"/>
      <c r="G201" s="1"/>
      <c r="H201" s="1"/>
      <c r="I201" s="1"/>
      <c r="J201" s="1">
        <f t="shared" si="3"/>
        <v>0</v>
      </c>
      <c r="K201" s="1"/>
    </row>
    <row r="202" spans="1:11" ht="18.75" customHeight="1" x14ac:dyDescent="0.3">
      <c r="A202" s="1">
        <v>200</v>
      </c>
      <c r="B202" s="10">
        <v>46223</v>
      </c>
      <c r="C202" s="1" t="s">
        <v>89</v>
      </c>
      <c r="D202" s="1" t="s">
        <v>92</v>
      </c>
      <c r="E202" s="1">
        <v>1250</v>
      </c>
      <c r="F202" s="1"/>
      <c r="G202" s="1"/>
      <c r="H202" s="1"/>
      <c r="I202" s="1"/>
      <c r="J202" s="1">
        <f t="shared" si="3"/>
        <v>0</v>
      </c>
      <c r="K202" s="1"/>
    </row>
    <row r="203" spans="1:11" ht="18.75" customHeight="1" x14ac:dyDescent="0.3">
      <c r="A203" s="1">
        <v>201</v>
      </c>
      <c r="B203" s="10">
        <v>46224</v>
      </c>
      <c r="C203" s="1" t="s">
        <v>89</v>
      </c>
      <c r="D203" s="1" t="s">
        <v>92</v>
      </c>
      <c r="E203" s="1">
        <v>1250</v>
      </c>
      <c r="F203" s="1"/>
      <c r="G203" s="1"/>
      <c r="H203" s="1"/>
      <c r="I203" s="1"/>
      <c r="J203" s="1">
        <f t="shared" si="3"/>
        <v>0</v>
      </c>
      <c r="K203" s="1"/>
    </row>
    <row r="204" spans="1:11" ht="18.75" customHeight="1" x14ac:dyDescent="0.3">
      <c r="A204" s="1">
        <v>202</v>
      </c>
      <c r="B204" s="10">
        <v>46225</v>
      </c>
      <c r="C204" s="1" t="s">
        <v>89</v>
      </c>
      <c r="D204" s="1" t="s">
        <v>92</v>
      </c>
      <c r="E204" s="1">
        <v>1250</v>
      </c>
      <c r="F204" s="1"/>
      <c r="G204" s="1"/>
      <c r="H204" s="1"/>
      <c r="I204" s="1"/>
      <c r="J204" s="1">
        <f t="shared" si="3"/>
        <v>0</v>
      </c>
      <c r="K204" s="1"/>
    </row>
    <row r="205" spans="1:11" ht="18.75" customHeight="1" x14ac:dyDescent="0.3">
      <c r="A205" s="1">
        <v>203</v>
      </c>
      <c r="B205" s="10">
        <v>46226</v>
      </c>
      <c r="C205" s="1" t="s">
        <v>89</v>
      </c>
      <c r="D205" s="1" t="s">
        <v>92</v>
      </c>
      <c r="E205" s="1">
        <v>1250</v>
      </c>
      <c r="F205" s="1"/>
      <c r="G205" s="1"/>
      <c r="H205" s="1"/>
      <c r="I205" s="1"/>
      <c r="J205" s="1">
        <f t="shared" si="3"/>
        <v>0</v>
      </c>
      <c r="K205" s="1"/>
    </row>
    <row r="206" spans="1:11" ht="18.75" customHeight="1" x14ac:dyDescent="0.3">
      <c r="A206" s="1">
        <v>204</v>
      </c>
      <c r="B206" s="10">
        <v>46227</v>
      </c>
      <c r="C206" s="1" t="s">
        <v>89</v>
      </c>
      <c r="D206" s="1" t="s">
        <v>92</v>
      </c>
      <c r="E206" s="1">
        <v>1250</v>
      </c>
      <c r="F206" s="1"/>
      <c r="G206" s="1"/>
      <c r="H206" s="1"/>
      <c r="I206" s="1"/>
      <c r="J206" s="1">
        <f t="shared" si="3"/>
        <v>0</v>
      </c>
      <c r="K206" s="1"/>
    </row>
    <row r="207" spans="1:11" ht="18.75" customHeight="1" x14ac:dyDescent="0.3">
      <c r="A207" s="1">
        <v>205</v>
      </c>
      <c r="B207" s="10">
        <v>46228</v>
      </c>
      <c r="C207" s="1" t="s">
        <v>89</v>
      </c>
      <c r="D207" s="1" t="s">
        <v>92</v>
      </c>
      <c r="E207" s="1">
        <v>1250</v>
      </c>
      <c r="F207" s="1"/>
      <c r="G207" s="1"/>
      <c r="H207" s="1"/>
      <c r="I207" s="1"/>
      <c r="J207" s="1">
        <f t="shared" si="3"/>
        <v>0</v>
      </c>
      <c r="K207" s="1"/>
    </row>
    <row r="208" spans="1:11" ht="18.75" customHeight="1" x14ac:dyDescent="0.3">
      <c r="A208" s="1">
        <v>206</v>
      </c>
      <c r="B208" s="10">
        <v>46229</v>
      </c>
      <c r="C208" s="1" t="s">
        <v>89</v>
      </c>
      <c r="D208" s="1" t="s">
        <v>92</v>
      </c>
      <c r="E208" s="1">
        <v>1250</v>
      </c>
      <c r="F208" s="1"/>
      <c r="G208" s="1"/>
      <c r="H208" s="1"/>
      <c r="I208" s="1"/>
      <c r="J208" s="1">
        <f t="shared" si="3"/>
        <v>0</v>
      </c>
      <c r="K208" s="1"/>
    </row>
    <row r="209" spans="1:11" ht="18.75" customHeight="1" x14ac:dyDescent="0.3">
      <c r="A209" s="1">
        <v>207</v>
      </c>
      <c r="B209" s="10">
        <v>46230</v>
      </c>
      <c r="C209" s="1" t="s">
        <v>89</v>
      </c>
      <c r="D209" s="1" t="s">
        <v>92</v>
      </c>
      <c r="E209" s="1">
        <v>1250</v>
      </c>
      <c r="F209" s="1"/>
      <c r="G209" s="1"/>
      <c r="H209" s="1"/>
      <c r="I209" s="1"/>
      <c r="J209" s="1">
        <f t="shared" si="3"/>
        <v>0</v>
      </c>
      <c r="K209" s="1"/>
    </row>
    <row r="210" spans="1:11" ht="18.75" customHeight="1" x14ac:dyDescent="0.3">
      <c r="A210" s="1">
        <v>208</v>
      </c>
      <c r="B210" s="10">
        <v>46231</v>
      </c>
      <c r="C210" s="1" t="s">
        <v>89</v>
      </c>
      <c r="D210" s="1" t="s">
        <v>92</v>
      </c>
      <c r="E210" s="1">
        <v>1250</v>
      </c>
      <c r="F210" s="1"/>
      <c r="G210" s="1"/>
      <c r="H210" s="1"/>
      <c r="I210" s="1"/>
      <c r="J210" s="1">
        <f t="shared" si="3"/>
        <v>0</v>
      </c>
      <c r="K210" s="1"/>
    </row>
    <row r="211" spans="1:11" ht="18.75" customHeight="1" x14ac:dyDescent="0.3">
      <c r="A211" s="1">
        <v>209</v>
      </c>
      <c r="B211" s="10">
        <v>46232</v>
      </c>
      <c r="C211" s="1" t="s">
        <v>89</v>
      </c>
      <c r="D211" s="1" t="s">
        <v>92</v>
      </c>
      <c r="E211" s="1">
        <v>1250</v>
      </c>
      <c r="F211" s="1"/>
      <c r="G211" s="1"/>
      <c r="H211" s="1"/>
      <c r="I211" s="1"/>
      <c r="J211" s="1">
        <f t="shared" si="3"/>
        <v>0</v>
      </c>
      <c r="K211" s="1"/>
    </row>
    <row r="212" spans="1:11" ht="18.75" customHeight="1" x14ac:dyDescent="0.3">
      <c r="A212" s="1">
        <v>210</v>
      </c>
      <c r="B212" s="10">
        <v>46233</v>
      </c>
      <c r="C212" s="1" t="s">
        <v>89</v>
      </c>
      <c r="D212" s="1" t="s">
        <v>92</v>
      </c>
      <c r="E212" s="1">
        <v>1250</v>
      </c>
      <c r="F212" s="1"/>
      <c r="G212" s="1"/>
      <c r="H212" s="1"/>
      <c r="I212" s="1"/>
      <c r="J212" s="1">
        <f t="shared" si="3"/>
        <v>0</v>
      </c>
      <c r="K212" s="1"/>
    </row>
    <row r="213" spans="1:11" ht="18.75" customHeight="1" x14ac:dyDescent="0.3">
      <c r="A213" s="1">
        <v>211</v>
      </c>
      <c r="B213" s="10">
        <v>46234</v>
      </c>
      <c r="C213" s="1" t="s">
        <v>89</v>
      </c>
      <c r="D213" s="1" t="s">
        <v>92</v>
      </c>
      <c r="E213" s="1">
        <v>1250</v>
      </c>
      <c r="F213" s="1"/>
      <c r="G213" s="1"/>
      <c r="H213" s="1"/>
      <c r="I213" s="1"/>
      <c r="J213" s="1">
        <f t="shared" si="3"/>
        <v>0</v>
      </c>
      <c r="K213" s="1"/>
    </row>
    <row r="214" spans="1:11" ht="18.75" customHeight="1" x14ac:dyDescent="0.3">
      <c r="A214" s="1">
        <v>212</v>
      </c>
      <c r="B214" s="10">
        <v>46235</v>
      </c>
      <c r="C214" s="1" t="s">
        <v>89</v>
      </c>
      <c r="D214" s="1" t="s">
        <v>92</v>
      </c>
      <c r="E214" s="1">
        <v>1250</v>
      </c>
      <c r="F214" s="1"/>
      <c r="G214" s="1"/>
      <c r="H214" s="1"/>
      <c r="I214" s="1"/>
      <c r="J214" s="1">
        <f t="shared" si="3"/>
        <v>0</v>
      </c>
      <c r="K214" s="1"/>
    </row>
    <row r="215" spans="1:11" ht="18.75" customHeight="1" x14ac:dyDescent="0.3">
      <c r="A215" s="1">
        <v>213</v>
      </c>
      <c r="B215" s="10">
        <v>46236</v>
      </c>
      <c r="C215" s="1" t="s">
        <v>89</v>
      </c>
      <c r="D215" s="1" t="s">
        <v>92</v>
      </c>
      <c r="E215" s="1">
        <v>1250</v>
      </c>
      <c r="F215" s="1"/>
      <c r="G215" s="1"/>
      <c r="H215" s="1"/>
      <c r="I215" s="1"/>
      <c r="J215" s="1">
        <f t="shared" si="3"/>
        <v>0</v>
      </c>
      <c r="K215" s="1"/>
    </row>
    <row r="216" spans="1:11" ht="18.75" customHeight="1" x14ac:dyDescent="0.3">
      <c r="A216" s="1">
        <v>214</v>
      </c>
      <c r="B216" s="10">
        <v>46237</v>
      </c>
      <c r="C216" s="1" t="s">
        <v>89</v>
      </c>
      <c r="D216" s="1" t="s">
        <v>92</v>
      </c>
      <c r="E216" s="1">
        <v>1250</v>
      </c>
      <c r="F216" s="1"/>
      <c r="G216" s="1"/>
      <c r="H216" s="1"/>
      <c r="I216" s="1"/>
      <c r="J216" s="1">
        <f t="shared" si="3"/>
        <v>0</v>
      </c>
      <c r="K216" s="1"/>
    </row>
    <row r="217" spans="1:11" ht="18.75" customHeight="1" x14ac:dyDescent="0.3">
      <c r="A217" s="1">
        <v>215</v>
      </c>
      <c r="B217" s="10">
        <v>46238</v>
      </c>
      <c r="C217" s="1" t="s">
        <v>89</v>
      </c>
      <c r="D217" s="1" t="s">
        <v>92</v>
      </c>
      <c r="E217" s="1">
        <v>1250</v>
      </c>
      <c r="F217" s="1"/>
      <c r="G217" s="1"/>
      <c r="H217" s="1"/>
      <c r="I217" s="1"/>
      <c r="J217" s="1">
        <f t="shared" si="3"/>
        <v>0</v>
      </c>
      <c r="K217" s="1"/>
    </row>
    <row r="218" spans="1:11" ht="18.75" customHeight="1" x14ac:dyDescent="0.3">
      <c r="A218" s="1">
        <v>216</v>
      </c>
      <c r="B218" s="10">
        <v>46239</v>
      </c>
      <c r="C218" s="1" t="s">
        <v>89</v>
      </c>
      <c r="D218" s="1" t="s">
        <v>92</v>
      </c>
      <c r="E218" s="1">
        <v>1250</v>
      </c>
      <c r="F218" s="1"/>
      <c r="G218" s="1"/>
      <c r="H218" s="1"/>
      <c r="I218" s="1"/>
      <c r="J218" s="1">
        <f t="shared" si="3"/>
        <v>0</v>
      </c>
      <c r="K218" s="1"/>
    </row>
    <row r="219" spans="1:11" ht="18.75" customHeight="1" x14ac:dyDescent="0.3">
      <c r="A219" s="1">
        <v>217</v>
      </c>
      <c r="B219" s="10">
        <v>46240</v>
      </c>
      <c r="C219" s="1" t="s">
        <v>89</v>
      </c>
      <c r="D219" s="1" t="s">
        <v>92</v>
      </c>
      <c r="E219" s="1">
        <v>1250</v>
      </c>
      <c r="F219" s="1"/>
      <c r="G219" s="1"/>
      <c r="H219" s="1"/>
      <c r="I219" s="1"/>
      <c r="J219" s="1">
        <f t="shared" si="3"/>
        <v>0</v>
      </c>
      <c r="K219" s="1"/>
    </row>
    <row r="220" spans="1:11" ht="18.75" customHeight="1" x14ac:dyDescent="0.3">
      <c r="A220" s="1">
        <v>218</v>
      </c>
      <c r="B220" s="10">
        <v>46241</v>
      </c>
      <c r="C220" s="1" t="s">
        <v>89</v>
      </c>
      <c r="D220" s="1" t="s">
        <v>92</v>
      </c>
      <c r="E220" s="1">
        <v>1250</v>
      </c>
      <c r="F220" s="1"/>
      <c r="G220" s="1"/>
      <c r="H220" s="1"/>
      <c r="I220" s="1"/>
      <c r="J220" s="1">
        <f t="shared" si="3"/>
        <v>0</v>
      </c>
      <c r="K220" s="1"/>
    </row>
    <row r="221" spans="1:11" ht="18.75" customHeight="1" x14ac:dyDescent="0.3">
      <c r="A221" s="1">
        <v>219</v>
      </c>
      <c r="B221" s="10">
        <v>46242</v>
      </c>
      <c r="C221" s="1" t="s">
        <v>89</v>
      </c>
      <c r="D221" s="1" t="s">
        <v>92</v>
      </c>
      <c r="E221" s="1">
        <v>1250</v>
      </c>
      <c r="F221" s="1"/>
      <c r="G221" s="1"/>
      <c r="H221" s="1"/>
      <c r="I221" s="1"/>
      <c r="J221" s="1">
        <f t="shared" si="3"/>
        <v>0</v>
      </c>
      <c r="K221" s="1"/>
    </row>
    <row r="222" spans="1:11" ht="18.75" customHeight="1" x14ac:dyDescent="0.3">
      <c r="A222" s="1">
        <v>220</v>
      </c>
      <c r="B222" s="10">
        <v>46243</v>
      </c>
      <c r="C222" s="1" t="s">
        <v>89</v>
      </c>
      <c r="D222" s="1" t="s">
        <v>92</v>
      </c>
      <c r="E222" s="1">
        <v>1250</v>
      </c>
      <c r="F222" s="1"/>
      <c r="G222" s="1"/>
      <c r="H222" s="1"/>
      <c r="I222" s="1"/>
      <c r="J222" s="1">
        <f t="shared" si="3"/>
        <v>0</v>
      </c>
      <c r="K222" s="1"/>
    </row>
    <row r="223" spans="1:11" ht="18.75" customHeight="1" x14ac:dyDescent="0.3">
      <c r="A223" s="1">
        <v>221</v>
      </c>
      <c r="B223" s="10">
        <v>46244</v>
      </c>
      <c r="C223" s="1" t="s">
        <v>89</v>
      </c>
      <c r="D223" s="1" t="s">
        <v>92</v>
      </c>
      <c r="E223" s="1">
        <v>1250</v>
      </c>
      <c r="F223" s="1"/>
      <c r="G223" s="1"/>
      <c r="H223" s="1"/>
      <c r="I223" s="1"/>
      <c r="J223" s="1">
        <f t="shared" si="3"/>
        <v>0</v>
      </c>
      <c r="K223" s="1"/>
    </row>
    <row r="224" spans="1:11" ht="18.75" customHeight="1" x14ac:dyDescent="0.3">
      <c r="A224" s="1">
        <v>222</v>
      </c>
      <c r="B224" s="10">
        <v>46245</v>
      </c>
      <c r="C224" s="1" t="s">
        <v>89</v>
      </c>
      <c r="D224" s="1" t="s">
        <v>92</v>
      </c>
      <c r="E224" s="1">
        <v>1250</v>
      </c>
      <c r="F224" s="1"/>
      <c r="G224" s="1"/>
      <c r="H224" s="1"/>
      <c r="I224" s="1"/>
      <c r="J224" s="1">
        <f t="shared" si="3"/>
        <v>0</v>
      </c>
      <c r="K224" s="1"/>
    </row>
    <row r="225" spans="1:11" ht="18.75" customHeight="1" x14ac:dyDescent="0.3">
      <c r="A225" s="1">
        <v>223</v>
      </c>
      <c r="B225" s="10">
        <v>46246</v>
      </c>
      <c r="C225" s="1" t="s">
        <v>89</v>
      </c>
      <c r="D225" s="1" t="s">
        <v>92</v>
      </c>
      <c r="E225" s="1">
        <v>1250</v>
      </c>
      <c r="F225" s="1"/>
      <c r="G225" s="1"/>
      <c r="H225" s="1"/>
      <c r="I225" s="1"/>
      <c r="J225" s="1">
        <f t="shared" si="3"/>
        <v>0</v>
      </c>
      <c r="K225" s="1"/>
    </row>
    <row r="226" spans="1:11" ht="18.75" customHeight="1" x14ac:dyDescent="0.3">
      <c r="A226" s="1">
        <v>224</v>
      </c>
      <c r="B226" s="10">
        <v>46247</v>
      </c>
      <c r="C226" s="1" t="s">
        <v>89</v>
      </c>
      <c r="D226" s="1" t="s">
        <v>92</v>
      </c>
      <c r="E226" s="1">
        <v>1250</v>
      </c>
      <c r="F226" s="1"/>
      <c r="G226" s="1"/>
      <c r="H226" s="1"/>
      <c r="I226" s="1"/>
      <c r="J226" s="1">
        <f t="shared" si="3"/>
        <v>0</v>
      </c>
      <c r="K226" s="1"/>
    </row>
    <row r="227" spans="1:11" ht="18.75" customHeight="1" x14ac:dyDescent="0.3">
      <c r="A227" s="1">
        <v>225</v>
      </c>
      <c r="B227" s="10">
        <v>46248</v>
      </c>
      <c r="C227" s="1" t="s">
        <v>89</v>
      </c>
      <c r="D227" s="1" t="s">
        <v>92</v>
      </c>
      <c r="E227" s="1">
        <v>1250</v>
      </c>
      <c r="F227" s="1"/>
      <c r="G227" s="1"/>
      <c r="H227" s="1"/>
      <c r="I227" s="1"/>
      <c r="J227" s="1">
        <f t="shared" si="3"/>
        <v>0</v>
      </c>
      <c r="K227" s="1"/>
    </row>
    <row r="228" spans="1:11" ht="18.75" customHeight="1" x14ac:dyDescent="0.3">
      <c r="A228" s="1">
        <v>226</v>
      </c>
      <c r="B228" s="10">
        <v>46249</v>
      </c>
      <c r="C228" s="1" t="s">
        <v>89</v>
      </c>
      <c r="D228" s="1" t="s">
        <v>92</v>
      </c>
      <c r="E228" s="1">
        <v>1250</v>
      </c>
      <c r="F228" s="1"/>
      <c r="G228" s="1"/>
      <c r="H228" s="1"/>
      <c r="I228" s="1"/>
      <c r="J228" s="1">
        <f t="shared" si="3"/>
        <v>0</v>
      </c>
      <c r="K228" s="1"/>
    </row>
    <row r="229" spans="1:11" ht="18.75" customHeight="1" x14ac:dyDescent="0.3">
      <c r="A229" s="1">
        <v>227</v>
      </c>
      <c r="B229" s="10">
        <v>46250</v>
      </c>
      <c r="C229" s="1" t="s">
        <v>89</v>
      </c>
      <c r="D229" s="1" t="s">
        <v>92</v>
      </c>
      <c r="E229" s="1">
        <v>1250</v>
      </c>
      <c r="F229" s="1"/>
      <c r="G229" s="1"/>
      <c r="H229" s="1"/>
      <c r="I229" s="1"/>
      <c r="J229" s="1">
        <f t="shared" si="3"/>
        <v>0</v>
      </c>
      <c r="K229" s="1"/>
    </row>
    <row r="230" spans="1:11" ht="18.75" customHeight="1" x14ac:dyDescent="0.3">
      <c r="A230" s="1">
        <v>228</v>
      </c>
      <c r="B230" s="10">
        <v>46251</v>
      </c>
      <c r="C230" s="1" t="s">
        <v>89</v>
      </c>
      <c r="D230" s="1" t="s">
        <v>92</v>
      </c>
      <c r="E230" s="1">
        <v>1250</v>
      </c>
      <c r="F230" s="1"/>
      <c r="G230" s="1"/>
      <c r="H230" s="1"/>
      <c r="I230" s="1"/>
      <c r="J230" s="1">
        <f t="shared" si="3"/>
        <v>0</v>
      </c>
      <c r="K230" s="1"/>
    </row>
    <row r="231" spans="1:11" ht="18.75" customHeight="1" x14ac:dyDescent="0.3">
      <c r="A231" s="1">
        <v>229</v>
      </c>
      <c r="B231" s="10">
        <v>46252</v>
      </c>
      <c r="C231" s="1" t="s">
        <v>89</v>
      </c>
      <c r="D231" s="1" t="s">
        <v>92</v>
      </c>
      <c r="E231" s="1">
        <v>1250</v>
      </c>
      <c r="F231" s="1"/>
      <c r="G231" s="1"/>
      <c r="H231" s="1"/>
      <c r="I231" s="1"/>
      <c r="J231" s="1">
        <f t="shared" si="3"/>
        <v>0</v>
      </c>
      <c r="K231" s="1"/>
    </row>
    <row r="232" spans="1:11" ht="18.75" customHeight="1" x14ac:dyDescent="0.3">
      <c r="A232" s="1">
        <v>230</v>
      </c>
      <c r="B232" s="10">
        <v>46253</v>
      </c>
      <c r="C232" s="1" t="s">
        <v>89</v>
      </c>
      <c r="D232" s="1" t="s">
        <v>92</v>
      </c>
      <c r="E232" s="1">
        <v>1250</v>
      </c>
      <c r="F232" s="1"/>
      <c r="G232" s="1"/>
      <c r="H232" s="1"/>
      <c r="I232" s="1"/>
      <c r="J232" s="1">
        <f t="shared" si="3"/>
        <v>0</v>
      </c>
      <c r="K232" s="1"/>
    </row>
    <row r="233" spans="1:11" ht="18.75" customHeight="1" x14ac:dyDescent="0.3">
      <c r="A233" s="1">
        <v>231</v>
      </c>
      <c r="B233" s="10">
        <v>46254</v>
      </c>
      <c r="C233" s="1" t="s">
        <v>89</v>
      </c>
      <c r="D233" s="1" t="s">
        <v>92</v>
      </c>
      <c r="E233" s="1">
        <v>1250</v>
      </c>
      <c r="F233" s="1"/>
      <c r="G233" s="1"/>
      <c r="H233" s="1"/>
      <c r="I233" s="1"/>
      <c r="J233" s="1">
        <f t="shared" si="3"/>
        <v>0</v>
      </c>
      <c r="K233" s="1"/>
    </row>
    <row r="234" spans="1:11" ht="18.75" customHeight="1" x14ac:dyDescent="0.3">
      <c r="A234" s="1">
        <v>232</v>
      </c>
      <c r="B234" s="10">
        <v>46255</v>
      </c>
      <c r="C234" s="1" t="s">
        <v>89</v>
      </c>
      <c r="D234" s="1" t="s">
        <v>92</v>
      </c>
      <c r="E234" s="1">
        <v>1250</v>
      </c>
      <c r="F234" s="1"/>
      <c r="G234" s="1"/>
      <c r="H234" s="1"/>
      <c r="I234" s="1"/>
      <c r="J234" s="1">
        <f t="shared" si="3"/>
        <v>0</v>
      </c>
      <c r="K234" s="1"/>
    </row>
    <row r="235" spans="1:11" ht="18.75" customHeight="1" x14ac:dyDescent="0.3">
      <c r="A235" s="1">
        <v>233</v>
      </c>
      <c r="B235" s="10">
        <v>46256</v>
      </c>
      <c r="C235" s="1" t="s">
        <v>89</v>
      </c>
      <c r="D235" s="1" t="s">
        <v>92</v>
      </c>
      <c r="E235" s="1">
        <v>1250</v>
      </c>
      <c r="F235" s="1"/>
      <c r="G235" s="1"/>
      <c r="H235" s="1"/>
      <c r="I235" s="1"/>
      <c r="J235" s="1">
        <f t="shared" si="3"/>
        <v>0</v>
      </c>
      <c r="K235" s="1"/>
    </row>
    <row r="236" spans="1:11" ht="18.75" customHeight="1" x14ac:dyDescent="0.3">
      <c r="A236" s="1">
        <v>234</v>
      </c>
      <c r="B236" s="10">
        <v>46257</v>
      </c>
      <c r="C236" s="1" t="s">
        <v>89</v>
      </c>
      <c r="D236" s="1" t="s">
        <v>92</v>
      </c>
      <c r="E236" s="1">
        <v>1250</v>
      </c>
      <c r="F236" s="1"/>
      <c r="G236" s="1"/>
      <c r="H236" s="1"/>
      <c r="I236" s="1"/>
      <c r="J236" s="1">
        <f t="shared" si="3"/>
        <v>0</v>
      </c>
      <c r="K236" s="1"/>
    </row>
    <row r="237" spans="1:11" ht="18.75" customHeight="1" x14ac:dyDescent="0.3">
      <c r="A237" s="1">
        <v>235</v>
      </c>
      <c r="B237" s="10">
        <v>46258</v>
      </c>
      <c r="C237" s="1" t="s">
        <v>89</v>
      </c>
      <c r="D237" s="1" t="s">
        <v>92</v>
      </c>
      <c r="E237" s="1">
        <v>1250</v>
      </c>
      <c r="F237" s="1"/>
      <c r="G237" s="1"/>
      <c r="H237" s="1"/>
      <c r="I237" s="1"/>
      <c r="J237" s="1">
        <f t="shared" si="3"/>
        <v>0</v>
      </c>
      <c r="K237" s="1"/>
    </row>
    <row r="238" spans="1:11" ht="18.75" customHeight="1" x14ac:dyDescent="0.3">
      <c r="A238" s="1">
        <v>236</v>
      </c>
      <c r="B238" s="10">
        <v>46259</v>
      </c>
      <c r="C238" s="1" t="s">
        <v>89</v>
      </c>
      <c r="D238" s="1" t="s">
        <v>92</v>
      </c>
      <c r="E238" s="1">
        <v>1250</v>
      </c>
      <c r="F238" s="1"/>
      <c r="G238" s="1"/>
      <c r="H238" s="1"/>
      <c r="I238" s="1"/>
      <c r="J238" s="1">
        <f t="shared" si="3"/>
        <v>0</v>
      </c>
      <c r="K238" s="1"/>
    </row>
    <row r="239" spans="1:11" ht="18.75" customHeight="1" x14ac:dyDescent="0.3">
      <c r="A239" s="1">
        <v>237</v>
      </c>
      <c r="B239" s="10">
        <v>46260</v>
      </c>
      <c r="C239" s="1" t="s">
        <v>89</v>
      </c>
      <c r="D239" s="1" t="s">
        <v>92</v>
      </c>
      <c r="E239" s="1">
        <v>1250</v>
      </c>
      <c r="F239" s="1"/>
      <c r="G239" s="1"/>
      <c r="H239" s="1"/>
      <c r="I239" s="1"/>
      <c r="J239" s="1">
        <f t="shared" si="3"/>
        <v>0</v>
      </c>
      <c r="K239" s="1"/>
    </row>
    <row r="240" spans="1:11" ht="18.75" customHeight="1" x14ac:dyDescent="0.3">
      <c r="A240" s="1">
        <v>238</v>
      </c>
      <c r="B240" s="10">
        <v>46261</v>
      </c>
      <c r="C240" s="1" t="s">
        <v>89</v>
      </c>
      <c r="D240" s="1" t="s">
        <v>92</v>
      </c>
      <c r="E240" s="1">
        <v>1250</v>
      </c>
      <c r="F240" s="1"/>
      <c r="G240" s="1"/>
      <c r="H240" s="1"/>
      <c r="I240" s="1"/>
      <c r="J240" s="1">
        <f t="shared" si="3"/>
        <v>0</v>
      </c>
      <c r="K240" s="1"/>
    </row>
    <row r="241" spans="1:11" ht="18.75" customHeight="1" x14ac:dyDescent="0.3">
      <c r="A241" s="1">
        <v>239</v>
      </c>
      <c r="B241" s="10">
        <v>46262</v>
      </c>
      <c r="C241" s="1" t="s">
        <v>89</v>
      </c>
      <c r="D241" s="1" t="s">
        <v>92</v>
      </c>
      <c r="E241" s="1">
        <v>1250</v>
      </c>
      <c r="F241" s="1"/>
      <c r="G241" s="1"/>
      <c r="H241" s="1"/>
      <c r="I241" s="1"/>
      <c r="J241" s="1">
        <f t="shared" si="3"/>
        <v>0</v>
      </c>
      <c r="K241" s="1"/>
    </row>
    <row r="242" spans="1:11" ht="18.75" customHeight="1" x14ac:dyDescent="0.3">
      <c r="A242" s="1">
        <v>240</v>
      </c>
      <c r="B242" s="10">
        <v>46263</v>
      </c>
      <c r="C242" s="1" t="s">
        <v>89</v>
      </c>
      <c r="D242" s="1" t="s">
        <v>92</v>
      </c>
      <c r="E242" s="1">
        <v>1250</v>
      </c>
      <c r="F242" s="1"/>
      <c r="G242" s="1"/>
      <c r="H242" s="1"/>
      <c r="I242" s="1"/>
      <c r="J242" s="1">
        <f t="shared" si="3"/>
        <v>0</v>
      </c>
      <c r="K242" s="1"/>
    </row>
    <row r="243" spans="1:11" ht="18.75" customHeight="1" x14ac:dyDescent="0.3">
      <c r="A243" s="1">
        <v>241</v>
      </c>
      <c r="B243" s="10">
        <v>46264</v>
      </c>
      <c r="C243" s="1" t="s">
        <v>89</v>
      </c>
      <c r="D243" s="1" t="s">
        <v>92</v>
      </c>
      <c r="E243" s="1">
        <v>1250</v>
      </c>
      <c r="F243" s="1"/>
      <c r="G243" s="1"/>
      <c r="H243" s="1"/>
      <c r="I243" s="1"/>
      <c r="J243" s="1">
        <f t="shared" si="3"/>
        <v>0</v>
      </c>
      <c r="K243" s="1"/>
    </row>
    <row r="244" spans="1:11" ht="18.75" customHeight="1" x14ac:dyDescent="0.3">
      <c r="A244" s="1">
        <v>242</v>
      </c>
      <c r="B244" s="10">
        <v>46265</v>
      </c>
      <c r="C244" s="1" t="s">
        <v>89</v>
      </c>
      <c r="D244" s="1" t="s">
        <v>92</v>
      </c>
      <c r="E244" s="1">
        <v>1250</v>
      </c>
      <c r="F244" s="1"/>
      <c r="G244" s="1"/>
      <c r="H244" s="1"/>
      <c r="I244" s="1"/>
      <c r="J244" s="1">
        <f t="shared" si="3"/>
        <v>0</v>
      </c>
      <c r="K244" s="1"/>
    </row>
    <row r="245" spans="1:11" ht="18.75" customHeight="1" x14ac:dyDescent="0.3">
      <c r="A245" s="1">
        <v>243</v>
      </c>
      <c r="B245" s="10">
        <v>46266</v>
      </c>
      <c r="C245" s="1" t="s">
        <v>89</v>
      </c>
      <c r="D245" s="1" t="s">
        <v>92</v>
      </c>
      <c r="E245" s="1">
        <v>1250</v>
      </c>
      <c r="F245" s="1"/>
      <c r="G245" s="1"/>
      <c r="H245" s="1"/>
      <c r="I245" s="1"/>
      <c r="J245" s="1">
        <f t="shared" si="3"/>
        <v>0</v>
      </c>
      <c r="K245" s="1"/>
    </row>
    <row r="246" spans="1:11" ht="18.75" customHeight="1" x14ac:dyDescent="0.3">
      <c r="A246" s="1">
        <v>244</v>
      </c>
      <c r="B246" s="10">
        <v>46267</v>
      </c>
      <c r="C246" s="1" t="s">
        <v>89</v>
      </c>
      <c r="D246" s="1" t="s">
        <v>92</v>
      </c>
      <c r="E246" s="1">
        <v>1250</v>
      </c>
      <c r="F246" s="1"/>
      <c r="G246" s="1"/>
      <c r="H246" s="1"/>
      <c r="I246" s="1"/>
      <c r="J246" s="1">
        <f t="shared" si="3"/>
        <v>0</v>
      </c>
      <c r="K246" s="1"/>
    </row>
    <row r="247" spans="1:11" ht="18.75" customHeight="1" x14ac:dyDescent="0.3">
      <c r="A247" s="1">
        <v>245</v>
      </c>
      <c r="B247" s="10">
        <v>46268</v>
      </c>
      <c r="C247" s="1" t="s">
        <v>89</v>
      </c>
      <c r="D247" s="1" t="s">
        <v>92</v>
      </c>
      <c r="E247" s="1">
        <v>1250</v>
      </c>
      <c r="F247" s="1"/>
      <c r="G247" s="1"/>
      <c r="H247" s="1"/>
      <c r="I247" s="1"/>
      <c r="J247" s="1">
        <f t="shared" si="3"/>
        <v>0</v>
      </c>
      <c r="K247" s="1"/>
    </row>
    <row r="248" spans="1:11" ht="18.75" customHeight="1" x14ac:dyDescent="0.3">
      <c r="A248" s="1">
        <v>246</v>
      </c>
      <c r="B248" s="10">
        <v>46269</v>
      </c>
      <c r="C248" s="1" t="s">
        <v>89</v>
      </c>
      <c r="D248" s="1" t="s">
        <v>92</v>
      </c>
      <c r="E248" s="1">
        <v>1250</v>
      </c>
      <c r="F248" s="1"/>
      <c r="G248" s="1"/>
      <c r="H248" s="1"/>
      <c r="I248" s="1"/>
      <c r="J248" s="1">
        <f t="shared" si="3"/>
        <v>0</v>
      </c>
      <c r="K248" s="1"/>
    </row>
    <row r="249" spans="1:11" ht="18.75" customHeight="1" x14ac:dyDescent="0.3">
      <c r="A249" s="1">
        <v>247</v>
      </c>
      <c r="B249" s="10">
        <v>46270</v>
      </c>
      <c r="C249" s="1" t="s">
        <v>89</v>
      </c>
      <c r="D249" s="1" t="s">
        <v>92</v>
      </c>
      <c r="E249" s="1">
        <v>1250</v>
      </c>
      <c r="F249" s="1"/>
      <c r="G249" s="1"/>
      <c r="H249" s="1"/>
      <c r="I249" s="1"/>
      <c r="J249" s="1">
        <f t="shared" si="3"/>
        <v>0</v>
      </c>
      <c r="K249" s="1"/>
    </row>
    <row r="250" spans="1:11" ht="18.75" customHeight="1" x14ac:dyDescent="0.3">
      <c r="A250" s="1">
        <v>248</v>
      </c>
      <c r="B250" s="10">
        <v>46271</v>
      </c>
      <c r="C250" s="1" t="s">
        <v>89</v>
      </c>
      <c r="D250" s="1" t="s">
        <v>92</v>
      </c>
      <c r="E250" s="1">
        <v>1250</v>
      </c>
      <c r="F250" s="1"/>
      <c r="G250" s="1"/>
      <c r="H250" s="1"/>
      <c r="I250" s="1"/>
      <c r="J250" s="1">
        <f t="shared" si="3"/>
        <v>0</v>
      </c>
      <c r="K250" s="1"/>
    </row>
    <row r="251" spans="1:11" ht="18.75" customHeight="1" x14ac:dyDescent="0.3">
      <c r="A251" s="1">
        <v>249</v>
      </c>
      <c r="B251" s="10">
        <v>46272</v>
      </c>
      <c r="C251" s="1" t="s">
        <v>89</v>
      </c>
      <c r="D251" s="1" t="s">
        <v>92</v>
      </c>
      <c r="E251" s="1">
        <v>1250</v>
      </c>
      <c r="F251" s="1"/>
      <c r="G251" s="1"/>
      <c r="H251" s="1"/>
      <c r="I251" s="1"/>
      <c r="J251" s="1">
        <f t="shared" si="3"/>
        <v>0</v>
      </c>
      <c r="K251" s="1"/>
    </row>
    <row r="252" spans="1:11" ht="18.75" customHeight="1" x14ac:dyDescent="0.3">
      <c r="A252" s="1">
        <v>250</v>
      </c>
      <c r="B252" s="10">
        <v>46273</v>
      </c>
      <c r="C252" s="1" t="s">
        <v>89</v>
      </c>
      <c r="D252" s="1" t="s">
        <v>92</v>
      </c>
      <c r="E252" s="1">
        <v>1250</v>
      </c>
      <c r="F252" s="1"/>
      <c r="G252" s="1"/>
      <c r="H252" s="1"/>
      <c r="I252" s="1"/>
      <c r="J252" s="1">
        <f t="shared" si="3"/>
        <v>0</v>
      </c>
      <c r="K252" s="1"/>
    </row>
    <row r="253" spans="1:11" ht="18.75" customHeight="1" x14ac:dyDescent="0.3">
      <c r="A253" s="1">
        <v>251</v>
      </c>
      <c r="B253" s="10">
        <v>46274</v>
      </c>
      <c r="C253" s="1" t="s">
        <v>89</v>
      </c>
      <c r="D253" s="1" t="s">
        <v>92</v>
      </c>
      <c r="E253" s="1">
        <v>1250</v>
      </c>
      <c r="F253" s="1"/>
      <c r="G253" s="1"/>
      <c r="H253" s="1"/>
      <c r="I253" s="1"/>
      <c r="J253" s="1">
        <f t="shared" si="3"/>
        <v>0</v>
      </c>
      <c r="K253" s="1"/>
    </row>
    <row r="254" spans="1:11" ht="18.75" customHeight="1" x14ac:dyDescent="0.3">
      <c r="A254" s="1">
        <v>252</v>
      </c>
      <c r="B254" s="10">
        <v>46275</v>
      </c>
      <c r="C254" s="1" t="s">
        <v>89</v>
      </c>
      <c r="D254" s="1" t="s">
        <v>92</v>
      </c>
      <c r="E254" s="1">
        <v>1250</v>
      </c>
      <c r="F254" s="1"/>
      <c r="G254" s="1"/>
      <c r="H254" s="1"/>
      <c r="I254" s="1"/>
      <c r="J254" s="1">
        <f t="shared" si="3"/>
        <v>0</v>
      </c>
      <c r="K254" s="1"/>
    </row>
    <row r="255" spans="1:11" ht="18.75" customHeight="1" x14ac:dyDescent="0.3">
      <c r="A255" s="1">
        <v>253</v>
      </c>
      <c r="B255" s="10">
        <v>46276</v>
      </c>
      <c r="C255" s="1" t="s">
        <v>89</v>
      </c>
      <c r="D255" s="1" t="s">
        <v>92</v>
      </c>
      <c r="E255" s="1">
        <v>1250</v>
      </c>
      <c r="F255" s="1"/>
      <c r="G255" s="1"/>
      <c r="H255" s="1"/>
      <c r="I255" s="1"/>
      <c r="J255" s="1">
        <f t="shared" si="3"/>
        <v>0</v>
      </c>
      <c r="K255" s="1"/>
    </row>
    <row r="256" spans="1:11" ht="18.75" customHeight="1" x14ac:dyDescent="0.3">
      <c r="A256" s="1">
        <v>254</v>
      </c>
      <c r="B256" s="10">
        <v>46277</v>
      </c>
      <c r="C256" s="1" t="s">
        <v>89</v>
      </c>
      <c r="D256" s="1" t="s">
        <v>92</v>
      </c>
      <c r="E256" s="1">
        <v>1250</v>
      </c>
      <c r="F256" s="1"/>
      <c r="G256" s="1"/>
      <c r="H256" s="1"/>
      <c r="I256" s="1"/>
      <c r="J256" s="1">
        <f t="shared" si="3"/>
        <v>0</v>
      </c>
      <c r="K256" s="1"/>
    </row>
    <row r="257" spans="1:11" ht="18.75" customHeight="1" x14ac:dyDescent="0.3">
      <c r="A257" s="1">
        <v>255</v>
      </c>
      <c r="B257" s="10">
        <v>46278</v>
      </c>
      <c r="C257" s="1" t="s">
        <v>89</v>
      </c>
      <c r="D257" s="1" t="s">
        <v>92</v>
      </c>
      <c r="E257" s="1">
        <v>1250</v>
      </c>
      <c r="F257" s="1"/>
      <c r="G257" s="1"/>
      <c r="H257" s="1"/>
      <c r="I257" s="1"/>
      <c r="J257" s="1">
        <f t="shared" si="3"/>
        <v>0</v>
      </c>
      <c r="K257" s="1"/>
    </row>
    <row r="258" spans="1:11" ht="18.75" customHeight="1" x14ac:dyDescent="0.3">
      <c r="A258" s="1">
        <v>256</v>
      </c>
      <c r="B258" s="10">
        <v>46279</v>
      </c>
      <c r="C258" s="1" t="s">
        <v>89</v>
      </c>
      <c r="D258" s="1" t="s">
        <v>92</v>
      </c>
      <c r="E258" s="1">
        <v>1250</v>
      </c>
      <c r="F258" s="1"/>
      <c r="G258" s="1"/>
      <c r="H258" s="1"/>
      <c r="I258" s="1"/>
      <c r="J258" s="1">
        <f t="shared" si="3"/>
        <v>0</v>
      </c>
      <c r="K258" s="1"/>
    </row>
    <row r="259" spans="1:11" ht="18.75" customHeight="1" x14ac:dyDescent="0.3">
      <c r="A259" s="1">
        <v>257</v>
      </c>
      <c r="B259" s="10">
        <v>46280</v>
      </c>
      <c r="C259" s="1" t="s">
        <v>89</v>
      </c>
      <c r="D259" s="1" t="s">
        <v>92</v>
      </c>
      <c r="E259" s="1">
        <v>1250</v>
      </c>
      <c r="F259" s="1"/>
      <c r="G259" s="1"/>
      <c r="H259" s="1"/>
      <c r="I259" s="1"/>
      <c r="J259" s="1">
        <f t="shared" si="3"/>
        <v>0</v>
      </c>
      <c r="K259" s="1"/>
    </row>
    <row r="260" spans="1:11" ht="18.75" customHeight="1" x14ac:dyDescent="0.3">
      <c r="A260" s="1">
        <v>258</v>
      </c>
      <c r="B260" s="10">
        <v>46281</v>
      </c>
      <c r="C260" s="1" t="s">
        <v>89</v>
      </c>
      <c r="D260" s="1" t="s">
        <v>92</v>
      </c>
      <c r="E260" s="1">
        <v>1250</v>
      </c>
      <c r="F260" s="1"/>
      <c r="G260" s="1"/>
      <c r="H260" s="1"/>
      <c r="I260" s="1"/>
      <c r="J260" s="1">
        <f t="shared" ref="J260:J323" si="4">E260*F260-G260-H260+I260</f>
        <v>0</v>
      </c>
      <c r="K260" s="1"/>
    </row>
    <row r="261" spans="1:11" ht="18.75" customHeight="1" x14ac:dyDescent="0.3">
      <c r="A261" s="1">
        <v>259</v>
      </c>
      <c r="B261" s="10">
        <v>46282</v>
      </c>
      <c r="C261" s="1" t="s">
        <v>89</v>
      </c>
      <c r="D261" s="1" t="s">
        <v>92</v>
      </c>
      <c r="E261" s="1">
        <v>1250</v>
      </c>
      <c r="F261" s="1"/>
      <c r="G261" s="1"/>
      <c r="H261" s="1"/>
      <c r="I261" s="1"/>
      <c r="J261" s="1">
        <f t="shared" si="4"/>
        <v>0</v>
      </c>
      <c r="K261" s="1"/>
    </row>
    <row r="262" spans="1:11" ht="18.75" customHeight="1" x14ac:dyDescent="0.3">
      <c r="A262" s="1">
        <v>260</v>
      </c>
      <c r="B262" s="10">
        <v>46283</v>
      </c>
      <c r="C262" s="1" t="s">
        <v>89</v>
      </c>
      <c r="D262" s="1" t="s">
        <v>92</v>
      </c>
      <c r="E262" s="1">
        <v>1250</v>
      </c>
      <c r="F262" s="1"/>
      <c r="G262" s="1"/>
      <c r="H262" s="1"/>
      <c r="I262" s="1"/>
      <c r="J262" s="1">
        <f t="shared" si="4"/>
        <v>0</v>
      </c>
      <c r="K262" s="1"/>
    </row>
    <row r="263" spans="1:11" ht="18.75" customHeight="1" x14ac:dyDescent="0.3">
      <c r="A263" s="1">
        <v>261</v>
      </c>
      <c r="B263" s="10">
        <v>46284</v>
      </c>
      <c r="C263" s="1" t="s">
        <v>89</v>
      </c>
      <c r="D263" s="1" t="s">
        <v>92</v>
      </c>
      <c r="E263" s="1">
        <v>1250</v>
      </c>
      <c r="F263" s="1"/>
      <c r="G263" s="1"/>
      <c r="H263" s="1"/>
      <c r="I263" s="1"/>
      <c r="J263" s="1">
        <f t="shared" si="4"/>
        <v>0</v>
      </c>
      <c r="K263" s="1"/>
    </row>
    <row r="264" spans="1:11" ht="18.75" customHeight="1" x14ac:dyDescent="0.3">
      <c r="A264" s="1">
        <v>262</v>
      </c>
      <c r="B264" s="10">
        <v>46285</v>
      </c>
      <c r="C264" s="1" t="s">
        <v>89</v>
      </c>
      <c r="D264" s="1" t="s">
        <v>92</v>
      </c>
      <c r="E264" s="1">
        <v>1250</v>
      </c>
      <c r="F264" s="1"/>
      <c r="G264" s="1"/>
      <c r="H264" s="1"/>
      <c r="I264" s="1"/>
      <c r="J264" s="1">
        <f t="shared" si="4"/>
        <v>0</v>
      </c>
      <c r="K264" s="1"/>
    </row>
    <row r="265" spans="1:11" ht="18.75" customHeight="1" x14ac:dyDescent="0.3">
      <c r="A265" s="1">
        <v>263</v>
      </c>
      <c r="B265" s="10">
        <v>46286</v>
      </c>
      <c r="C265" s="1" t="s">
        <v>89</v>
      </c>
      <c r="D265" s="1" t="s">
        <v>92</v>
      </c>
      <c r="E265" s="1">
        <v>1250</v>
      </c>
      <c r="F265" s="1"/>
      <c r="G265" s="1"/>
      <c r="H265" s="1"/>
      <c r="I265" s="1"/>
      <c r="J265" s="1">
        <f t="shared" si="4"/>
        <v>0</v>
      </c>
      <c r="K265" s="1"/>
    </row>
    <row r="266" spans="1:11" ht="18.75" customHeight="1" x14ac:dyDescent="0.3">
      <c r="A266" s="1">
        <v>264</v>
      </c>
      <c r="B266" s="10">
        <v>46287</v>
      </c>
      <c r="C266" s="1" t="s">
        <v>89</v>
      </c>
      <c r="D266" s="1" t="s">
        <v>92</v>
      </c>
      <c r="E266" s="1">
        <v>1250</v>
      </c>
      <c r="F266" s="1"/>
      <c r="G266" s="1"/>
      <c r="H266" s="1"/>
      <c r="I266" s="1"/>
      <c r="J266" s="1">
        <f t="shared" si="4"/>
        <v>0</v>
      </c>
      <c r="K266" s="1"/>
    </row>
    <row r="267" spans="1:11" ht="18.75" customHeight="1" x14ac:dyDescent="0.3">
      <c r="A267" s="1">
        <v>265</v>
      </c>
      <c r="B267" s="10">
        <v>46288</v>
      </c>
      <c r="C267" s="1" t="s">
        <v>89</v>
      </c>
      <c r="D267" s="1" t="s">
        <v>92</v>
      </c>
      <c r="E267" s="1">
        <v>1250</v>
      </c>
      <c r="F267" s="1"/>
      <c r="G267" s="1"/>
      <c r="H267" s="1"/>
      <c r="I267" s="1"/>
      <c r="J267" s="1">
        <f t="shared" si="4"/>
        <v>0</v>
      </c>
      <c r="K267" s="1"/>
    </row>
    <row r="268" spans="1:11" ht="18.75" customHeight="1" x14ac:dyDescent="0.3">
      <c r="A268" s="1">
        <v>266</v>
      </c>
      <c r="B268" s="10">
        <v>46289</v>
      </c>
      <c r="C268" s="1" t="s">
        <v>89</v>
      </c>
      <c r="D268" s="1" t="s">
        <v>92</v>
      </c>
      <c r="E268" s="1">
        <v>1250</v>
      </c>
      <c r="F268" s="1"/>
      <c r="G268" s="1"/>
      <c r="H268" s="1"/>
      <c r="I268" s="1"/>
      <c r="J268" s="1">
        <f t="shared" si="4"/>
        <v>0</v>
      </c>
      <c r="K268" s="1"/>
    </row>
    <row r="269" spans="1:11" ht="18.75" customHeight="1" x14ac:dyDescent="0.3">
      <c r="A269" s="1">
        <v>267</v>
      </c>
      <c r="B269" s="10">
        <v>46290</v>
      </c>
      <c r="C269" s="1" t="s">
        <v>89</v>
      </c>
      <c r="D269" s="1" t="s">
        <v>92</v>
      </c>
      <c r="E269" s="1">
        <v>1250</v>
      </c>
      <c r="F269" s="1"/>
      <c r="G269" s="1"/>
      <c r="H269" s="1"/>
      <c r="I269" s="1"/>
      <c r="J269" s="1">
        <f t="shared" si="4"/>
        <v>0</v>
      </c>
      <c r="K269" s="1"/>
    </row>
    <row r="270" spans="1:11" ht="18.75" customHeight="1" x14ac:dyDescent="0.3">
      <c r="A270" s="1">
        <v>268</v>
      </c>
      <c r="B270" s="10">
        <v>46291</v>
      </c>
      <c r="C270" s="1" t="s">
        <v>89</v>
      </c>
      <c r="D270" s="1" t="s">
        <v>92</v>
      </c>
      <c r="E270" s="1">
        <v>1250</v>
      </c>
      <c r="F270" s="1"/>
      <c r="G270" s="1"/>
      <c r="H270" s="1"/>
      <c r="I270" s="1"/>
      <c r="J270" s="1">
        <f t="shared" si="4"/>
        <v>0</v>
      </c>
      <c r="K270" s="1"/>
    </row>
    <row r="271" spans="1:11" ht="18.75" customHeight="1" x14ac:dyDescent="0.3">
      <c r="A271" s="1">
        <v>269</v>
      </c>
      <c r="B271" s="10">
        <v>46292</v>
      </c>
      <c r="C271" s="1" t="s">
        <v>89</v>
      </c>
      <c r="D271" s="1" t="s">
        <v>92</v>
      </c>
      <c r="E271" s="1">
        <v>1250</v>
      </c>
      <c r="F271" s="1"/>
      <c r="G271" s="1"/>
      <c r="H271" s="1"/>
      <c r="I271" s="1"/>
      <c r="J271" s="1">
        <f t="shared" si="4"/>
        <v>0</v>
      </c>
      <c r="K271" s="1"/>
    </row>
    <row r="272" spans="1:11" ht="18.75" customHeight="1" x14ac:dyDescent="0.3">
      <c r="A272" s="1">
        <v>270</v>
      </c>
      <c r="B272" s="10">
        <v>46293</v>
      </c>
      <c r="C272" s="1" t="s">
        <v>89</v>
      </c>
      <c r="D272" s="1" t="s">
        <v>92</v>
      </c>
      <c r="E272" s="1">
        <v>1250</v>
      </c>
      <c r="F272" s="1"/>
      <c r="G272" s="1"/>
      <c r="H272" s="1"/>
      <c r="I272" s="1"/>
      <c r="J272" s="1">
        <f t="shared" si="4"/>
        <v>0</v>
      </c>
      <c r="K272" s="1"/>
    </row>
    <row r="273" spans="1:11" ht="18.75" customHeight="1" x14ac:dyDescent="0.3">
      <c r="A273" s="1">
        <v>271</v>
      </c>
      <c r="B273" s="10">
        <v>46294</v>
      </c>
      <c r="C273" s="1" t="s">
        <v>89</v>
      </c>
      <c r="D273" s="1" t="s">
        <v>92</v>
      </c>
      <c r="E273" s="1">
        <v>1250</v>
      </c>
      <c r="F273" s="1"/>
      <c r="G273" s="1"/>
      <c r="H273" s="1"/>
      <c r="I273" s="1"/>
      <c r="J273" s="1">
        <f t="shared" si="4"/>
        <v>0</v>
      </c>
      <c r="K273" s="1"/>
    </row>
    <row r="274" spans="1:11" ht="18.75" customHeight="1" x14ac:dyDescent="0.3">
      <c r="A274" s="1">
        <v>272</v>
      </c>
      <c r="B274" s="10">
        <v>46295</v>
      </c>
      <c r="C274" s="1" t="s">
        <v>89</v>
      </c>
      <c r="D274" s="1" t="s">
        <v>92</v>
      </c>
      <c r="E274" s="1">
        <v>1250</v>
      </c>
      <c r="F274" s="1"/>
      <c r="G274" s="1"/>
      <c r="H274" s="1"/>
      <c r="I274" s="1"/>
      <c r="J274" s="1">
        <f t="shared" si="4"/>
        <v>0</v>
      </c>
      <c r="K274" s="1"/>
    </row>
    <row r="275" spans="1:11" ht="18.75" customHeight="1" x14ac:dyDescent="0.3">
      <c r="A275" s="1">
        <v>273</v>
      </c>
      <c r="B275" s="10">
        <v>46296</v>
      </c>
      <c r="C275" s="1" t="s">
        <v>89</v>
      </c>
      <c r="D275" s="1" t="s">
        <v>92</v>
      </c>
      <c r="E275" s="1">
        <v>1250</v>
      </c>
      <c r="F275" s="1"/>
      <c r="G275" s="1"/>
      <c r="H275" s="1"/>
      <c r="I275" s="1"/>
      <c r="J275" s="1">
        <f t="shared" si="4"/>
        <v>0</v>
      </c>
      <c r="K275" s="1"/>
    </row>
    <row r="276" spans="1:11" ht="18.75" customHeight="1" x14ac:dyDescent="0.3">
      <c r="A276" s="1">
        <v>274</v>
      </c>
      <c r="B276" s="10">
        <v>46297</v>
      </c>
      <c r="C276" s="1" t="s">
        <v>89</v>
      </c>
      <c r="D276" s="1" t="s">
        <v>92</v>
      </c>
      <c r="E276" s="1">
        <v>1250</v>
      </c>
      <c r="F276" s="1"/>
      <c r="G276" s="1"/>
      <c r="H276" s="1"/>
      <c r="I276" s="1"/>
      <c r="J276" s="1">
        <f t="shared" si="4"/>
        <v>0</v>
      </c>
      <c r="K276" s="1"/>
    </row>
    <row r="277" spans="1:11" ht="18.75" customHeight="1" x14ac:dyDescent="0.3">
      <c r="A277" s="1">
        <v>275</v>
      </c>
      <c r="B277" s="10">
        <v>46298</v>
      </c>
      <c r="C277" s="1" t="s">
        <v>89</v>
      </c>
      <c r="D277" s="1" t="s">
        <v>92</v>
      </c>
      <c r="E277" s="1">
        <v>1250</v>
      </c>
      <c r="F277" s="1"/>
      <c r="G277" s="1"/>
      <c r="H277" s="1"/>
      <c r="I277" s="1"/>
      <c r="J277" s="1">
        <f t="shared" si="4"/>
        <v>0</v>
      </c>
      <c r="K277" s="1"/>
    </row>
    <row r="278" spans="1:11" ht="18.75" customHeight="1" x14ac:dyDescent="0.3">
      <c r="A278" s="1">
        <v>276</v>
      </c>
      <c r="B278" s="10">
        <v>46299</v>
      </c>
      <c r="C278" s="1" t="s">
        <v>89</v>
      </c>
      <c r="D278" s="1" t="s">
        <v>92</v>
      </c>
      <c r="E278" s="1">
        <v>1250</v>
      </c>
      <c r="F278" s="1"/>
      <c r="G278" s="1"/>
      <c r="H278" s="1"/>
      <c r="I278" s="1"/>
      <c r="J278" s="1">
        <f t="shared" si="4"/>
        <v>0</v>
      </c>
      <c r="K278" s="1"/>
    </row>
    <row r="279" spans="1:11" ht="18.75" customHeight="1" x14ac:dyDescent="0.3">
      <c r="A279" s="1">
        <v>277</v>
      </c>
      <c r="B279" s="10">
        <v>46300</v>
      </c>
      <c r="C279" s="1" t="s">
        <v>89</v>
      </c>
      <c r="D279" s="1" t="s">
        <v>92</v>
      </c>
      <c r="E279" s="1">
        <v>1250</v>
      </c>
      <c r="F279" s="1"/>
      <c r="G279" s="1"/>
      <c r="H279" s="1"/>
      <c r="I279" s="1"/>
      <c r="J279" s="1">
        <f t="shared" si="4"/>
        <v>0</v>
      </c>
      <c r="K279" s="1"/>
    </row>
    <row r="280" spans="1:11" ht="18.75" customHeight="1" x14ac:dyDescent="0.3">
      <c r="A280" s="1">
        <v>278</v>
      </c>
      <c r="B280" s="10">
        <v>46301</v>
      </c>
      <c r="C280" s="1" t="s">
        <v>89</v>
      </c>
      <c r="D280" s="1" t="s">
        <v>92</v>
      </c>
      <c r="E280" s="1">
        <v>1250</v>
      </c>
      <c r="F280" s="1"/>
      <c r="G280" s="1"/>
      <c r="H280" s="1"/>
      <c r="I280" s="1"/>
      <c r="J280" s="1">
        <f t="shared" si="4"/>
        <v>0</v>
      </c>
      <c r="K280" s="1"/>
    </row>
    <row r="281" spans="1:11" ht="18.75" customHeight="1" x14ac:dyDescent="0.3">
      <c r="A281" s="1">
        <v>279</v>
      </c>
      <c r="B281" s="10">
        <v>46302</v>
      </c>
      <c r="C281" s="1" t="s">
        <v>89</v>
      </c>
      <c r="D281" s="1" t="s">
        <v>92</v>
      </c>
      <c r="E281" s="1">
        <v>1250</v>
      </c>
      <c r="F281" s="1"/>
      <c r="G281" s="1"/>
      <c r="H281" s="1"/>
      <c r="I281" s="1"/>
      <c r="J281" s="1">
        <f t="shared" si="4"/>
        <v>0</v>
      </c>
      <c r="K281" s="1"/>
    </row>
    <row r="282" spans="1:11" ht="18.75" customHeight="1" x14ac:dyDescent="0.3">
      <c r="A282" s="1">
        <v>280</v>
      </c>
      <c r="B282" s="10">
        <v>46303</v>
      </c>
      <c r="C282" s="1" t="s">
        <v>89</v>
      </c>
      <c r="D282" s="1" t="s">
        <v>92</v>
      </c>
      <c r="E282" s="1">
        <v>1250</v>
      </c>
      <c r="F282" s="1"/>
      <c r="G282" s="1"/>
      <c r="H282" s="1"/>
      <c r="I282" s="1"/>
      <c r="J282" s="1">
        <f t="shared" si="4"/>
        <v>0</v>
      </c>
      <c r="K282" s="1"/>
    </row>
    <row r="283" spans="1:11" ht="18.75" customHeight="1" x14ac:dyDescent="0.3">
      <c r="A283" s="1">
        <v>281</v>
      </c>
      <c r="B283" s="10">
        <v>46304</v>
      </c>
      <c r="C283" s="1" t="s">
        <v>89</v>
      </c>
      <c r="D283" s="1" t="s">
        <v>92</v>
      </c>
      <c r="E283" s="1">
        <v>1250</v>
      </c>
      <c r="F283" s="1"/>
      <c r="G283" s="1"/>
      <c r="H283" s="1"/>
      <c r="I283" s="1"/>
      <c r="J283" s="1">
        <f t="shared" si="4"/>
        <v>0</v>
      </c>
      <c r="K283" s="1"/>
    </row>
    <row r="284" spans="1:11" ht="18.75" customHeight="1" x14ac:dyDescent="0.3">
      <c r="A284" s="1">
        <v>282</v>
      </c>
      <c r="B284" s="10">
        <v>46305</v>
      </c>
      <c r="C284" s="1" t="s">
        <v>89</v>
      </c>
      <c r="D284" s="1" t="s">
        <v>92</v>
      </c>
      <c r="E284" s="1">
        <v>1250</v>
      </c>
      <c r="F284" s="1"/>
      <c r="G284" s="1"/>
      <c r="H284" s="1"/>
      <c r="I284" s="1"/>
      <c r="J284" s="1">
        <f t="shared" si="4"/>
        <v>0</v>
      </c>
      <c r="K284" s="1"/>
    </row>
    <row r="285" spans="1:11" ht="18.75" customHeight="1" x14ac:dyDescent="0.3">
      <c r="A285" s="1">
        <v>283</v>
      </c>
      <c r="B285" s="10">
        <v>46306</v>
      </c>
      <c r="C285" s="1" t="s">
        <v>89</v>
      </c>
      <c r="D285" s="1" t="s">
        <v>92</v>
      </c>
      <c r="E285" s="1">
        <v>1250</v>
      </c>
      <c r="F285" s="1"/>
      <c r="G285" s="1"/>
      <c r="H285" s="1"/>
      <c r="I285" s="1"/>
      <c r="J285" s="1">
        <f t="shared" si="4"/>
        <v>0</v>
      </c>
      <c r="K285" s="1"/>
    </row>
    <row r="286" spans="1:11" ht="18.75" customHeight="1" x14ac:dyDescent="0.3">
      <c r="A286" s="1">
        <v>284</v>
      </c>
      <c r="B286" s="10">
        <v>46307</v>
      </c>
      <c r="C286" s="1" t="s">
        <v>89</v>
      </c>
      <c r="D286" s="1" t="s">
        <v>92</v>
      </c>
      <c r="E286" s="1">
        <v>1250</v>
      </c>
      <c r="F286" s="1"/>
      <c r="G286" s="1"/>
      <c r="H286" s="1"/>
      <c r="I286" s="1"/>
      <c r="J286" s="1">
        <f t="shared" si="4"/>
        <v>0</v>
      </c>
      <c r="K286" s="1"/>
    </row>
    <row r="287" spans="1:11" ht="18.75" customHeight="1" x14ac:dyDescent="0.3">
      <c r="A287" s="1">
        <v>285</v>
      </c>
      <c r="B287" s="10">
        <v>46308</v>
      </c>
      <c r="C287" s="1" t="s">
        <v>89</v>
      </c>
      <c r="D287" s="1" t="s">
        <v>92</v>
      </c>
      <c r="E287" s="1">
        <v>1250</v>
      </c>
      <c r="F287" s="1"/>
      <c r="G287" s="1"/>
      <c r="H287" s="1"/>
      <c r="I287" s="1"/>
      <c r="J287" s="1">
        <f t="shared" si="4"/>
        <v>0</v>
      </c>
      <c r="K287" s="1"/>
    </row>
    <row r="288" spans="1:11" ht="18.75" customHeight="1" x14ac:dyDescent="0.3">
      <c r="A288" s="1">
        <v>286</v>
      </c>
      <c r="B288" s="10">
        <v>46309</v>
      </c>
      <c r="C288" s="1" t="s">
        <v>89</v>
      </c>
      <c r="D288" s="1" t="s">
        <v>92</v>
      </c>
      <c r="E288" s="1">
        <v>1250</v>
      </c>
      <c r="F288" s="1"/>
      <c r="G288" s="1"/>
      <c r="H288" s="1"/>
      <c r="I288" s="1"/>
      <c r="J288" s="1">
        <f t="shared" si="4"/>
        <v>0</v>
      </c>
      <c r="K288" s="1"/>
    </row>
    <row r="289" spans="1:11" ht="18.75" customHeight="1" x14ac:dyDescent="0.3">
      <c r="A289" s="1">
        <v>287</v>
      </c>
      <c r="B289" s="10">
        <v>46310</v>
      </c>
      <c r="C289" s="1" t="s">
        <v>89</v>
      </c>
      <c r="D289" s="1" t="s">
        <v>92</v>
      </c>
      <c r="E289" s="1">
        <v>1250</v>
      </c>
      <c r="F289" s="1"/>
      <c r="G289" s="1"/>
      <c r="H289" s="1"/>
      <c r="I289" s="1"/>
      <c r="J289" s="1">
        <f t="shared" si="4"/>
        <v>0</v>
      </c>
      <c r="K289" s="1"/>
    </row>
    <row r="290" spans="1:11" ht="18.75" customHeight="1" x14ac:dyDescent="0.3">
      <c r="A290" s="1">
        <v>288</v>
      </c>
      <c r="B290" s="10">
        <v>46311</v>
      </c>
      <c r="C290" s="1" t="s">
        <v>89</v>
      </c>
      <c r="D290" s="1" t="s">
        <v>92</v>
      </c>
      <c r="E290" s="1">
        <v>1250</v>
      </c>
      <c r="F290" s="1"/>
      <c r="G290" s="1"/>
      <c r="H290" s="1"/>
      <c r="I290" s="1"/>
      <c r="J290" s="1">
        <f t="shared" si="4"/>
        <v>0</v>
      </c>
      <c r="K290" s="1"/>
    </row>
    <row r="291" spans="1:11" ht="18.75" customHeight="1" x14ac:dyDescent="0.3">
      <c r="A291" s="1">
        <v>289</v>
      </c>
      <c r="B291" s="10">
        <v>46312</v>
      </c>
      <c r="C291" s="1" t="s">
        <v>89</v>
      </c>
      <c r="D291" s="1" t="s">
        <v>92</v>
      </c>
      <c r="E291" s="1">
        <v>1250</v>
      </c>
      <c r="F291" s="1"/>
      <c r="G291" s="1"/>
      <c r="H291" s="1"/>
      <c r="I291" s="1"/>
      <c r="J291" s="1">
        <f t="shared" si="4"/>
        <v>0</v>
      </c>
      <c r="K291" s="1"/>
    </row>
    <row r="292" spans="1:11" ht="18.75" customHeight="1" x14ac:dyDescent="0.3">
      <c r="A292" s="1">
        <v>290</v>
      </c>
      <c r="B292" s="10">
        <v>46313</v>
      </c>
      <c r="C292" s="1" t="s">
        <v>89</v>
      </c>
      <c r="D292" s="1" t="s">
        <v>92</v>
      </c>
      <c r="E292" s="1">
        <v>1250</v>
      </c>
      <c r="F292" s="1"/>
      <c r="G292" s="1"/>
      <c r="H292" s="1"/>
      <c r="I292" s="1"/>
      <c r="J292" s="1">
        <f t="shared" si="4"/>
        <v>0</v>
      </c>
      <c r="K292" s="1"/>
    </row>
    <row r="293" spans="1:11" ht="18.75" customHeight="1" x14ac:dyDescent="0.3">
      <c r="A293" s="1">
        <v>291</v>
      </c>
      <c r="B293" s="10">
        <v>46314</v>
      </c>
      <c r="C293" s="1" t="s">
        <v>89</v>
      </c>
      <c r="D293" s="1" t="s">
        <v>92</v>
      </c>
      <c r="E293" s="1">
        <v>1250</v>
      </c>
      <c r="F293" s="1"/>
      <c r="G293" s="1"/>
      <c r="H293" s="1"/>
      <c r="I293" s="1"/>
      <c r="J293" s="1">
        <f t="shared" si="4"/>
        <v>0</v>
      </c>
      <c r="K293" s="1"/>
    </row>
    <row r="294" spans="1:11" ht="18.75" customHeight="1" x14ac:dyDescent="0.3">
      <c r="A294" s="1">
        <v>292</v>
      </c>
      <c r="B294" s="10">
        <v>46315</v>
      </c>
      <c r="C294" s="1" t="s">
        <v>89</v>
      </c>
      <c r="D294" s="1" t="s">
        <v>92</v>
      </c>
      <c r="E294" s="1">
        <v>1250</v>
      </c>
      <c r="F294" s="1"/>
      <c r="G294" s="1"/>
      <c r="H294" s="1"/>
      <c r="I294" s="1"/>
      <c r="J294" s="1">
        <f t="shared" si="4"/>
        <v>0</v>
      </c>
      <c r="K294" s="1"/>
    </row>
    <row r="295" spans="1:11" ht="18.75" customHeight="1" x14ac:dyDescent="0.3">
      <c r="A295" s="1">
        <v>293</v>
      </c>
      <c r="B295" s="10">
        <v>46316</v>
      </c>
      <c r="C295" s="1" t="s">
        <v>89</v>
      </c>
      <c r="D295" s="1" t="s">
        <v>92</v>
      </c>
      <c r="E295" s="1">
        <v>1250</v>
      </c>
      <c r="F295" s="1"/>
      <c r="G295" s="1"/>
      <c r="H295" s="1"/>
      <c r="I295" s="1"/>
      <c r="J295" s="1">
        <f t="shared" si="4"/>
        <v>0</v>
      </c>
      <c r="K295" s="1"/>
    </row>
    <row r="296" spans="1:11" ht="18.75" customHeight="1" x14ac:dyDescent="0.3">
      <c r="A296" s="1">
        <v>294</v>
      </c>
      <c r="B296" s="10">
        <v>46317</v>
      </c>
      <c r="C296" s="1" t="s">
        <v>89</v>
      </c>
      <c r="D296" s="1" t="s">
        <v>92</v>
      </c>
      <c r="E296" s="1">
        <v>1250</v>
      </c>
      <c r="F296" s="1"/>
      <c r="G296" s="1"/>
      <c r="H296" s="1"/>
      <c r="I296" s="1"/>
      <c r="J296" s="1">
        <f t="shared" si="4"/>
        <v>0</v>
      </c>
      <c r="K296" s="1"/>
    </row>
    <row r="297" spans="1:11" ht="18.75" customHeight="1" x14ac:dyDescent="0.3">
      <c r="A297" s="1">
        <v>295</v>
      </c>
      <c r="B297" s="10">
        <v>46318</v>
      </c>
      <c r="C297" s="1" t="s">
        <v>89</v>
      </c>
      <c r="D297" s="1" t="s">
        <v>92</v>
      </c>
      <c r="E297" s="1">
        <v>1250</v>
      </c>
      <c r="F297" s="1"/>
      <c r="G297" s="1"/>
      <c r="H297" s="1"/>
      <c r="I297" s="1"/>
      <c r="J297" s="1">
        <f t="shared" si="4"/>
        <v>0</v>
      </c>
      <c r="K297" s="1"/>
    </row>
    <row r="298" spans="1:11" ht="18.75" customHeight="1" x14ac:dyDescent="0.3">
      <c r="A298" s="1">
        <v>296</v>
      </c>
      <c r="B298" s="10">
        <v>46319</v>
      </c>
      <c r="C298" s="1" t="s">
        <v>89</v>
      </c>
      <c r="D298" s="1" t="s">
        <v>92</v>
      </c>
      <c r="E298" s="1">
        <v>1250</v>
      </c>
      <c r="F298" s="1"/>
      <c r="G298" s="1"/>
      <c r="H298" s="1"/>
      <c r="I298" s="1"/>
      <c r="J298" s="1">
        <f t="shared" si="4"/>
        <v>0</v>
      </c>
      <c r="K298" s="1"/>
    </row>
    <row r="299" spans="1:11" ht="18.75" customHeight="1" x14ac:dyDescent="0.3">
      <c r="A299" s="1">
        <v>297</v>
      </c>
      <c r="B299" s="10">
        <v>46320</v>
      </c>
      <c r="C299" s="1" t="s">
        <v>89</v>
      </c>
      <c r="D299" s="1" t="s">
        <v>92</v>
      </c>
      <c r="E299" s="1">
        <v>1250</v>
      </c>
      <c r="F299" s="1"/>
      <c r="G299" s="1"/>
      <c r="H299" s="1"/>
      <c r="I299" s="1"/>
      <c r="J299" s="1">
        <f t="shared" si="4"/>
        <v>0</v>
      </c>
      <c r="K299" s="1"/>
    </row>
    <row r="300" spans="1:11" ht="18.75" customHeight="1" x14ac:dyDescent="0.3">
      <c r="A300" s="1">
        <v>298</v>
      </c>
      <c r="B300" s="10">
        <v>46321</v>
      </c>
      <c r="C300" s="1" t="s">
        <v>89</v>
      </c>
      <c r="D300" s="1" t="s">
        <v>92</v>
      </c>
      <c r="E300" s="1">
        <v>1250</v>
      </c>
      <c r="F300" s="1"/>
      <c r="G300" s="1"/>
      <c r="H300" s="1"/>
      <c r="I300" s="1"/>
      <c r="J300" s="1">
        <f t="shared" si="4"/>
        <v>0</v>
      </c>
      <c r="K300" s="1"/>
    </row>
    <row r="301" spans="1:11" ht="18.75" customHeight="1" x14ac:dyDescent="0.3">
      <c r="A301" s="1">
        <v>299</v>
      </c>
      <c r="B301" s="10">
        <v>46322</v>
      </c>
      <c r="C301" s="1" t="s">
        <v>89</v>
      </c>
      <c r="D301" s="1" t="s">
        <v>92</v>
      </c>
      <c r="E301" s="1">
        <v>1250</v>
      </c>
      <c r="F301" s="1"/>
      <c r="G301" s="1"/>
      <c r="H301" s="1"/>
      <c r="I301" s="1"/>
      <c r="J301" s="1">
        <f t="shared" si="4"/>
        <v>0</v>
      </c>
      <c r="K301" s="1"/>
    </row>
    <row r="302" spans="1:11" ht="18.75" customHeight="1" x14ac:dyDescent="0.3">
      <c r="A302" s="1">
        <v>300</v>
      </c>
      <c r="B302" s="10">
        <v>46323</v>
      </c>
      <c r="C302" s="1" t="s">
        <v>89</v>
      </c>
      <c r="D302" s="1" t="s">
        <v>92</v>
      </c>
      <c r="E302" s="1">
        <v>1250</v>
      </c>
      <c r="F302" s="1"/>
      <c r="G302" s="1"/>
      <c r="H302" s="1"/>
      <c r="I302" s="1"/>
      <c r="J302" s="1">
        <f t="shared" si="4"/>
        <v>0</v>
      </c>
      <c r="K302" s="1"/>
    </row>
    <row r="303" spans="1:11" ht="18.75" customHeight="1" x14ac:dyDescent="0.3">
      <c r="A303" s="1">
        <v>301</v>
      </c>
      <c r="B303" s="10">
        <v>46324</v>
      </c>
      <c r="C303" s="1" t="s">
        <v>89</v>
      </c>
      <c r="D303" s="1" t="s">
        <v>92</v>
      </c>
      <c r="E303" s="1">
        <v>1250</v>
      </c>
      <c r="F303" s="1"/>
      <c r="G303" s="1"/>
      <c r="H303" s="1"/>
      <c r="I303" s="1"/>
      <c r="J303" s="1">
        <f t="shared" si="4"/>
        <v>0</v>
      </c>
      <c r="K303" s="1"/>
    </row>
    <row r="304" spans="1:11" ht="18.75" customHeight="1" x14ac:dyDescent="0.3">
      <c r="A304" s="1">
        <v>302</v>
      </c>
      <c r="B304" s="10">
        <v>46325</v>
      </c>
      <c r="C304" s="1" t="s">
        <v>89</v>
      </c>
      <c r="D304" s="1" t="s">
        <v>92</v>
      </c>
      <c r="E304" s="1">
        <v>1250</v>
      </c>
      <c r="F304" s="1"/>
      <c r="G304" s="1"/>
      <c r="H304" s="1"/>
      <c r="I304" s="1"/>
      <c r="J304" s="1">
        <f t="shared" si="4"/>
        <v>0</v>
      </c>
      <c r="K304" s="1"/>
    </row>
    <row r="305" spans="1:11" ht="18.75" customHeight="1" x14ac:dyDescent="0.3">
      <c r="A305" s="1">
        <v>303</v>
      </c>
      <c r="B305" s="10">
        <v>46326</v>
      </c>
      <c r="C305" s="1" t="s">
        <v>89</v>
      </c>
      <c r="D305" s="1" t="s">
        <v>92</v>
      </c>
      <c r="E305" s="1">
        <v>1250</v>
      </c>
      <c r="F305" s="1"/>
      <c r="G305" s="1"/>
      <c r="H305" s="1"/>
      <c r="I305" s="1"/>
      <c r="J305" s="1">
        <f t="shared" si="4"/>
        <v>0</v>
      </c>
      <c r="K305" s="1"/>
    </row>
    <row r="306" spans="1:11" ht="18.75" customHeight="1" x14ac:dyDescent="0.3">
      <c r="A306" s="1">
        <v>304</v>
      </c>
      <c r="B306" s="10">
        <v>46327</v>
      </c>
      <c r="C306" s="1" t="s">
        <v>89</v>
      </c>
      <c r="D306" s="1" t="s">
        <v>92</v>
      </c>
      <c r="E306" s="1">
        <v>1250</v>
      </c>
      <c r="F306" s="1"/>
      <c r="G306" s="1"/>
      <c r="H306" s="1"/>
      <c r="I306" s="1"/>
      <c r="J306" s="1">
        <f t="shared" si="4"/>
        <v>0</v>
      </c>
      <c r="K306" s="1"/>
    </row>
    <row r="307" spans="1:11" ht="18.75" customHeight="1" x14ac:dyDescent="0.3">
      <c r="A307" s="1">
        <v>305</v>
      </c>
      <c r="B307" s="10">
        <v>46328</v>
      </c>
      <c r="C307" s="1" t="s">
        <v>89</v>
      </c>
      <c r="D307" s="1" t="s">
        <v>92</v>
      </c>
      <c r="E307" s="1">
        <v>1250</v>
      </c>
      <c r="F307" s="1"/>
      <c r="G307" s="1"/>
      <c r="H307" s="1"/>
      <c r="I307" s="1"/>
      <c r="J307" s="1">
        <f t="shared" si="4"/>
        <v>0</v>
      </c>
      <c r="K307" s="1"/>
    </row>
    <row r="308" spans="1:11" ht="18.75" customHeight="1" x14ac:dyDescent="0.3">
      <c r="A308" s="1">
        <v>306</v>
      </c>
      <c r="B308" s="10">
        <v>46329</v>
      </c>
      <c r="C308" s="1" t="s">
        <v>89</v>
      </c>
      <c r="D308" s="1" t="s">
        <v>92</v>
      </c>
      <c r="E308" s="1">
        <v>1250</v>
      </c>
      <c r="F308" s="1"/>
      <c r="G308" s="1"/>
      <c r="H308" s="1"/>
      <c r="I308" s="1"/>
      <c r="J308" s="1">
        <f t="shared" si="4"/>
        <v>0</v>
      </c>
      <c r="K308" s="1"/>
    </row>
    <row r="309" spans="1:11" ht="18.75" customHeight="1" x14ac:dyDescent="0.3">
      <c r="A309" s="1">
        <v>307</v>
      </c>
      <c r="B309" s="10">
        <v>46330</v>
      </c>
      <c r="C309" s="1" t="s">
        <v>89</v>
      </c>
      <c r="D309" s="1" t="s">
        <v>92</v>
      </c>
      <c r="E309" s="1">
        <v>1250</v>
      </c>
      <c r="F309" s="1"/>
      <c r="G309" s="1"/>
      <c r="H309" s="1"/>
      <c r="I309" s="1"/>
      <c r="J309" s="1">
        <f t="shared" si="4"/>
        <v>0</v>
      </c>
      <c r="K309" s="1"/>
    </row>
    <row r="310" spans="1:11" ht="18.75" customHeight="1" x14ac:dyDescent="0.3">
      <c r="A310" s="1">
        <v>308</v>
      </c>
      <c r="B310" s="10">
        <v>46331</v>
      </c>
      <c r="C310" s="1" t="s">
        <v>89</v>
      </c>
      <c r="D310" s="1" t="s">
        <v>92</v>
      </c>
      <c r="E310" s="1">
        <v>1250</v>
      </c>
      <c r="F310" s="1"/>
      <c r="G310" s="1"/>
      <c r="H310" s="1"/>
      <c r="I310" s="1"/>
      <c r="J310" s="1">
        <f t="shared" si="4"/>
        <v>0</v>
      </c>
      <c r="K310" s="1"/>
    </row>
    <row r="311" spans="1:11" ht="18.75" customHeight="1" x14ac:dyDescent="0.3">
      <c r="A311" s="1">
        <v>309</v>
      </c>
      <c r="B311" s="10">
        <v>46332</v>
      </c>
      <c r="C311" s="1" t="s">
        <v>89</v>
      </c>
      <c r="D311" s="1" t="s">
        <v>92</v>
      </c>
      <c r="E311" s="1">
        <v>1250</v>
      </c>
      <c r="F311" s="1"/>
      <c r="G311" s="1"/>
      <c r="H311" s="1"/>
      <c r="I311" s="1"/>
      <c r="J311" s="1">
        <f t="shared" si="4"/>
        <v>0</v>
      </c>
      <c r="K311" s="1"/>
    </row>
    <row r="312" spans="1:11" ht="18.75" customHeight="1" x14ac:dyDescent="0.3">
      <c r="A312" s="1">
        <v>310</v>
      </c>
      <c r="B312" s="10">
        <v>46333</v>
      </c>
      <c r="C312" s="1" t="s">
        <v>89</v>
      </c>
      <c r="D312" s="1" t="s">
        <v>92</v>
      </c>
      <c r="E312" s="1">
        <v>1250</v>
      </c>
      <c r="F312" s="1"/>
      <c r="G312" s="1"/>
      <c r="H312" s="1"/>
      <c r="I312" s="1"/>
      <c r="J312" s="1">
        <f t="shared" si="4"/>
        <v>0</v>
      </c>
      <c r="K312" s="1"/>
    </row>
    <row r="313" spans="1:11" ht="18.75" customHeight="1" x14ac:dyDescent="0.3">
      <c r="A313" s="1">
        <v>311</v>
      </c>
      <c r="B313" s="10">
        <v>46334</v>
      </c>
      <c r="C313" s="1" t="s">
        <v>89</v>
      </c>
      <c r="D313" s="1" t="s">
        <v>92</v>
      </c>
      <c r="E313" s="1">
        <v>1250</v>
      </c>
      <c r="F313" s="1"/>
      <c r="G313" s="1"/>
      <c r="H313" s="1"/>
      <c r="I313" s="1"/>
      <c r="J313" s="1">
        <f t="shared" si="4"/>
        <v>0</v>
      </c>
      <c r="K313" s="1"/>
    </row>
    <row r="314" spans="1:11" ht="18.75" customHeight="1" x14ac:dyDescent="0.3">
      <c r="A314" s="1">
        <v>312</v>
      </c>
      <c r="B314" s="10">
        <v>46335</v>
      </c>
      <c r="C314" s="1" t="s">
        <v>89</v>
      </c>
      <c r="D314" s="1" t="s">
        <v>92</v>
      </c>
      <c r="E314" s="1">
        <v>1250</v>
      </c>
      <c r="F314" s="1"/>
      <c r="G314" s="1"/>
      <c r="H314" s="1"/>
      <c r="I314" s="1"/>
      <c r="J314" s="1">
        <f t="shared" si="4"/>
        <v>0</v>
      </c>
      <c r="K314" s="1"/>
    </row>
    <row r="315" spans="1:11" ht="18.75" customHeight="1" x14ac:dyDescent="0.3">
      <c r="A315" s="1">
        <v>313</v>
      </c>
      <c r="B315" s="10">
        <v>46336</v>
      </c>
      <c r="C315" s="1" t="s">
        <v>89</v>
      </c>
      <c r="D315" s="1" t="s">
        <v>92</v>
      </c>
      <c r="E315" s="1">
        <v>1250</v>
      </c>
      <c r="F315" s="1"/>
      <c r="G315" s="1"/>
      <c r="H315" s="1"/>
      <c r="I315" s="1"/>
      <c r="J315" s="1">
        <f t="shared" si="4"/>
        <v>0</v>
      </c>
      <c r="K315" s="1"/>
    </row>
    <row r="316" spans="1:11" ht="18.75" customHeight="1" x14ac:dyDescent="0.3">
      <c r="A316" s="1">
        <v>314</v>
      </c>
      <c r="B316" s="10">
        <v>46337</v>
      </c>
      <c r="C316" s="1" t="s">
        <v>89</v>
      </c>
      <c r="D316" s="1" t="s">
        <v>92</v>
      </c>
      <c r="E316" s="1">
        <v>1250</v>
      </c>
      <c r="F316" s="1"/>
      <c r="G316" s="1"/>
      <c r="H316" s="1"/>
      <c r="I316" s="1"/>
      <c r="J316" s="1">
        <f t="shared" si="4"/>
        <v>0</v>
      </c>
      <c r="K316" s="1"/>
    </row>
    <row r="317" spans="1:11" ht="18.75" customHeight="1" x14ac:dyDescent="0.3">
      <c r="A317" s="1">
        <v>315</v>
      </c>
      <c r="B317" s="10">
        <v>46338</v>
      </c>
      <c r="C317" s="1" t="s">
        <v>89</v>
      </c>
      <c r="D317" s="1" t="s">
        <v>92</v>
      </c>
      <c r="E317" s="1">
        <v>1250</v>
      </c>
      <c r="F317" s="1"/>
      <c r="G317" s="1"/>
      <c r="H317" s="1"/>
      <c r="I317" s="1"/>
      <c r="J317" s="1">
        <f t="shared" si="4"/>
        <v>0</v>
      </c>
      <c r="K317" s="1"/>
    </row>
    <row r="318" spans="1:11" ht="18.75" customHeight="1" x14ac:dyDescent="0.3">
      <c r="A318" s="1">
        <v>316</v>
      </c>
      <c r="B318" s="10">
        <v>46339</v>
      </c>
      <c r="C318" s="1" t="s">
        <v>89</v>
      </c>
      <c r="D318" s="1" t="s">
        <v>92</v>
      </c>
      <c r="E318" s="1">
        <v>1250</v>
      </c>
      <c r="F318" s="1"/>
      <c r="G318" s="1"/>
      <c r="H318" s="1"/>
      <c r="I318" s="1"/>
      <c r="J318" s="1">
        <f t="shared" si="4"/>
        <v>0</v>
      </c>
      <c r="K318" s="1"/>
    </row>
    <row r="319" spans="1:11" ht="18.75" customHeight="1" x14ac:dyDescent="0.3">
      <c r="A319" s="1">
        <v>317</v>
      </c>
      <c r="B319" s="10">
        <v>46340</v>
      </c>
      <c r="C319" s="1" t="s">
        <v>89</v>
      </c>
      <c r="D319" s="1" t="s">
        <v>92</v>
      </c>
      <c r="E319" s="1">
        <v>1250</v>
      </c>
      <c r="F319" s="1"/>
      <c r="G319" s="1"/>
      <c r="H319" s="1"/>
      <c r="I319" s="1"/>
      <c r="J319" s="1">
        <f t="shared" si="4"/>
        <v>0</v>
      </c>
      <c r="K319" s="1"/>
    </row>
    <row r="320" spans="1:11" ht="18.75" customHeight="1" x14ac:dyDescent="0.3">
      <c r="A320" s="1">
        <v>318</v>
      </c>
      <c r="B320" s="10">
        <v>46341</v>
      </c>
      <c r="C320" s="1" t="s">
        <v>89</v>
      </c>
      <c r="D320" s="1" t="s">
        <v>92</v>
      </c>
      <c r="E320" s="1">
        <v>1250</v>
      </c>
      <c r="F320" s="1"/>
      <c r="G320" s="1"/>
      <c r="H320" s="1"/>
      <c r="I320" s="1"/>
      <c r="J320" s="1">
        <f t="shared" si="4"/>
        <v>0</v>
      </c>
      <c r="K320" s="1"/>
    </row>
    <row r="321" spans="1:11" ht="18.75" customHeight="1" x14ac:dyDescent="0.3">
      <c r="A321" s="1">
        <v>319</v>
      </c>
      <c r="B321" s="10">
        <v>46342</v>
      </c>
      <c r="C321" s="1" t="s">
        <v>89</v>
      </c>
      <c r="D321" s="1" t="s">
        <v>92</v>
      </c>
      <c r="E321" s="1">
        <v>1250</v>
      </c>
      <c r="F321" s="1"/>
      <c r="G321" s="1"/>
      <c r="H321" s="1"/>
      <c r="I321" s="1"/>
      <c r="J321" s="1">
        <f t="shared" si="4"/>
        <v>0</v>
      </c>
      <c r="K321" s="1"/>
    </row>
    <row r="322" spans="1:11" ht="18.75" customHeight="1" x14ac:dyDescent="0.3">
      <c r="A322" s="1">
        <v>320</v>
      </c>
      <c r="B322" s="10">
        <v>46343</v>
      </c>
      <c r="C322" s="1" t="s">
        <v>89</v>
      </c>
      <c r="D322" s="1" t="s">
        <v>92</v>
      </c>
      <c r="E322" s="1">
        <v>1250</v>
      </c>
      <c r="F322" s="1"/>
      <c r="G322" s="1"/>
      <c r="H322" s="1"/>
      <c r="I322" s="1"/>
      <c r="J322" s="1">
        <f t="shared" si="4"/>
        <v>0</v>
      </c>
      <c r="K322" s="1"/>
    </row>
    <row r="323" spans="1:11" ht="18.75" customHeight="1" x14ac:dyDescent="0.3">
      <c r="A323" s="1">
        <v>321</v>
      </c>
      <c r="B323" s="10">
        <v>46344</v>
      </c>
      <c r="C323" s="1" t="s">
        <v>89</v>
      </c>
      <c r="D323" s="1" t="s">
        <v>92</v>
      </c>
      <c r="E323" s="1">
        <v>1250</v>
      </c>
      <c r="F323" s="1"/>
      <c r="G323" s="1"/>
      <c r="H323" s="1"/>
      <c r="I323" s="1"/>
      <c r="J323" s="1">
        <f t="shared" si="4"/>
        <v>0</v>
      </c>
      <c r="K323" s="1"/>
    </row>
    <row r="324" spans="1:11" ht="18.75" customHeight="1" x14ac:dyDescent="0.3">
      <c r="A324" s="1">
        <v>322</v>
      </c>
      <c r="B324" s="10">
        <v>46345</v>
      </c>
      <c r="C324" s="1" t="s">
        <v>89</v>
      </c>
      <c r="D324" s="1" t="s">
        <v>92</v>
      </c>
      <c r="E324" s="1">
        <v>1250</v>
      </c>
      <c r="F324" s="1"/>
      <c r="G324" s="1"/>
      <c r="H324" s="1"/>
      <c r="I324" s="1"/>
      <c r="J324" s="1">
        <f t="shared" ref="J324:J367" si="5">E324*F324-G324-H324+I324</f>
        <v>0</v>
      </c>
      <c r="K324" s="1"/>
    </row>
    <row r="325" spans="1:11" ht="18.75" customHeight="1" x14ac:dyDescent="0.3">
      <c r="A325" s="1">
        <v>323</v>
      </c>
      <c r="B325" s="10">
        <v>46346</v>
      </c>
      <c r="C325" s="1" t="s">
        <v>89</v>
      </c>
      <c r="D325" s="1" t="s">
        <v>92</v>
      </c>
      <c r="E325" s="1">
        <v>1250</v>
      </c>
      <c r="F325" s="1"/>
      <c r="G325" s="1"/>
      <c r="H325" s="1"/>
      <c r="I325" s="1"/>
      <c r="J325" s="1">
        <f t="shared" si="5"/>
        <v>0</v>
      </c>
      <c r="K325" s="1"/>
    </row>
    <row r="326" spans="1:11" ht="18.75" customHeight="1" x14ac:dyDescent="0.3">
      <c r="A326" s="1">
        <v>324</v>
      </c>
      <c r="B326" s="10">
        <v>46347</v>
      </c>
      <c r="C326" s="1" t="s">
        <v>89</v>
      </c>
      <c r="D326" s="1" t="s">
        <v>92</v>
      </c>
      <c r="E326" s="1">
        <v>1250</v>
      </c>
      <c r="F326" s="1"/>
      <c r="G326" s="1"/>
      <c r="H326" s="1"/>
      <c r="I326" s="1"/>
      <c r="J326" s="1">
        <f t="shared" si="5"/>
        <v>0</v>
      </c>
      <c r="K326" s="1"/>
    </row>
    <row r="327" spans="1:11" ht="18.75" customHeight="1" x14ac:dyDescent="0.3">
      <c r="A327" s="1">
        <v>325</v>
      </c>
      <c r="B327" s="10">
        <v>46348</v>
      </c>
      <c r="C327" s="1" t="s">
        <v>89</v>
      </c>
      <c r="D327" s="1" t="s">
        <v>92</v>
      </c>
      <c r="E327" s="1">
        <v>1250</v>
      </c>
      <c r="F327" s="1"/>
      <c r="G327" s="1"/>
      <c r="H327" s="1"/>
      <c r="I327" s="1"/>
      <c r="J327" s="1">
        <f t="shared" si="5"/>
        <v>0</v>
      </c>
      <c r="K327" s="1"/>
    </row>
    <row r="328" spans="1:11" ht="18.75" customHeight="1" x14ac:dyDescent="0.3">
      <c r="A328" s="1">
        <v>326</v>
      </c>
      <c r="B328" s="10">
        <v>46349</v>
      </c>
      <c r="C328" s="1" t="s">
        <v>89</v>
      </c>
      <c r="D328" s="1" t="s">
        <v>92</v>
      </c>
      <c r="E328" s="1">
        <v>1250</v>
      </c>
      <c r="F328" s="1"/>
      <c r="G328" s="1"/>
      <c r="H328" s="1"/>
      <c r="I328" s="1"/>
      <c r="J328" s="1">
        <f t="shared" si="5"/>
        <v>0</v>
      </c>
      <c r="K328" s="1"/>
    </row>
    <row r="329" spans="1:11" ht="18.75" customHeight="1" x14ac:dyDescent="0.3">
      <c r="A329" s="1">
        <v>327</v>
      </c>
      <c r="B329" s="10">
        <v>46350</v>
      </c>
      <c r="C329" s="1" t="s">
        <v>89</v>
      </c>
      <c r="D329" s="1" t="s">
        <v>92</v>
      </c>
      <c r="E329" s="1">
        <v>1250</v>
      </c>
      <c r="F329" s="1"/>
      <c r="G329" s="1"/>
      <c r="H329" s="1"/>
      <c r="I329" s="1"/>
      <c r="J329" s="1">
        <f t="shared" si="5"/>
        <v>0</v>
      </c>
      <c r="K329" s="1"/>
    </row>
    <row r="330" spans="1:11" ht="18.75" customHeight="1" x14ac:dyDescent="0.3">
      <c r="A330" s="1">
        <v>328</v>
      </c>
      <c r="B330" s="10">
        <v>46351</v>
      </c>
      <c r="C330" s="1" t="s">
        <v>89</v>
      </c>
      <c r="D330" s="1" t="s">
        <v>92</v>
      </c>
      <c r="E330" s="1">
        <v>1250</v>
      </c>
      <c r="F330" s="1"/>
      <c r="G330" s="1"/>
      <c r="H330" s="1"/>
      <c r="I330" s="1"/>
      <c r="J330" s="1">
        <f t="shared" si="5"/>
        <v>0</v>
      </c>
      <c r="K330" s="1"/>
    </row>
    <row r="331" spans="1:11" ht="18.75" customHeight="1" x14ac:dyDescent="0.3">
      <c r="A331" s="1">
        <v>329</v>
      </c>
      <c r="B331" s="10">
        <v>46352</v>
      </c>
      <c r="C331" s="1" t="s">
        <v>89</v>
      </c>
      <c r="D331" s="1" t="s">
        <v>92</v>
      </c>
      <c r="E331" s="1">
        <v>1250</v>
      </c>
      <c r="F331" s="1"/>
      <c r="G331" s="1"/>
      <c r="H331" s="1"/>
      <c r="I331" s="1"/>
      <c r="J331" s="1">
        <f t="shared" si="5"/>
        <v>0</v>
      </c>
      <c r="K331" s="1"/>
    </row>
    <row r="332" spans="1:11" ht="18.75" customHeight="1" x14ac:dyDescent="0.3">
      <c r="A332" s="1">
        <v>330</v>
      </c>
      <c r="B332" s="10">
        <v>46353</v>
      </c>
      <c r="C332" s="1" t="s">
        <v>89</v>
      </c>
      <c r="D332" s="1" t="s">
        <v>92</v>
      </c>
      <c r="E332" s="1">
        <v>1250</v>
      </c>
      <c r="F332" s="1"/>
      <c r="G332" s="1"/>
      <c r="H332" s="1"/>
      <c r="I332" s="1"/>
      <c r="J332" s="1">
        <f t="shared" si="5"/>
        <v>0</v>
      </c>
      <c r="K332" s="1"/>
    </row>
    <row r="333" spans="1:11" ht="18.75" customHeight="1" x14ac:dyDescent="0.3">
      <c r="A333" s="1">
        <v>331</v>
      </c>
      <c r="B333" s="10">
        <v>46354</v>
      </c>
      <c r="C333" s="1" t="s">
        <v>89</v>
      </c>
      <c r="D333" s="1" t="s">
        <v>92</v>
      </c>
      <c r="E333" s="1">
        <v>1250</v>
      </c>
      <c r="F333" s="1"/>
      <c r="G333" s="1"/>
      <c r="H333" s="1"/>
      <c r="I333" s="1"/>
      <c r="J333" s="1">
        <f t="shared" si="5"/>
        <v>0</v>
      </c>
      <c r="K333" s="1"/>
    </row>
    <row r="334" spans="1:11" ht="18.75" customHeight="1" x14ac:dyDescent="0.3">
      <c r="A334" s="1">
        <v>332</v>
      </c>
      <c r="B334" s="10">
        <v>46355</v>
      </c>
      <c r="C334" s="1" t="s">
        <v>89</v>
      </c>
      <c r="D334" s="1" t="s">
        <v>92</v>
      </c>
      <c r="E334" s="1">
        <v>1250</v>
      </c>
      <c r="F334" s="1"/>
      <c r="G334" s="1"/>
      <c r="H334" s="1"/>
      <c r="I334" s="1"/>
      <c r="J334" s="1">
        <f t="shared" si="5"/>
        <v>0</v>
      </c>
      <c r="K334" s="1"/>
    </row>
    <row r="335" spans="1:11" ht="18.75" customHeight="1" x14ac:dyDescent="0.3">
      <c r="A335" s="1">
        <v>333</v>
      </c>
      <c r="B335" s="10">
        <v>46356</v>
      </c>
      <c r="C335" s="1" t="s">
        <v>89</v>
      </c>
      <c r="D335" s="1" t="s">
        <v>92</v>
      </c>
      <c r="E335" s="1">
        <v>1250</v>
      </c>
      <c r="F335" s="1"/>
      <c r="G335" s="1"/>
      <c r="H335" s="1"/>
      <c r="I335" s="1"/>
      <c r="J335" s="1">
        <f t="shared" si="5"/>
        <v>0</v>
      </c>
      <c r="K335" s="1"/>
    </row>
    <row r="336" spans="1:11" ht="18.75" customHeight="1" x14ac:dyDescent="0.3">
      <c r="A336" s="1">
        <v>334</v>
      </c>
      <c r="B336" s="10">
        <v>46357</v>
      </c>
      <c r="C336" s="1" t="s">
        <v>89</v>
      </c>
      <c r="D336" s="1" t="s">
        <v>92</v>
      </c>
      <c r="E336" s="1">
        <v>1250</v>
      </c>
      <c r="F336" s="1"/>
      <c r="G336" s="1"/>
      <c r="H336" s="1"/>
      <c r="I336" s="1"/>
      <c r="J336" s="1">
        <f t="shared" si="5"/>
        <v>0</v>
      </c>
      <c r="K336" s="1"/>
    </row>
    <row r="337" spans="1:11" ht="18.75" customHeight="1" x14ac:dyDescent="0.3">
      <c r="A337" s="1">
        <v>335</v>
      </c>
      <c r="B337" s="10">
        <v>46358</v>
      </c>
      <c r="C337" s="1" t="s">
        <v>89</v>
      </c>
      <c r="D337" s="1" t="s">
        <v>92</v>
      </c>
      <c r="E337" s="1">
        <v>1250</v>
      </c>
      <c r="F337" s="1"/>
      <c r="G337" s="1"/>
      <c r="H337" s="1"/>
      <c r="I337" s="1"/>
      <c r="J337" s="1">
        <f t="shared" si="5"/>
        <v>0</v>
      </c>
      <c r="K337" s="1"/>
    </row>
    <row r="338" spans="1:11" ht="18.75" customHeight="1" x14ac:dyDescent="0.3">
      <c r="A338" s="1">
        <v>336</v>
      </c>
      <c r="B338" s="10">
        <v>46359</v>
      </c>
      <c r="C338" s="1" t="s">
        <v>89</v>
      </c>
      <c r="D338" s="1" t="s">
        <v>92</v>
      </c>
      <c r="E338" s="1">
        <v>1250</v>
      </c>
      <c r="F338" s="1"/>
      <c r="G338" s="1"/>
      <c r="H338" s="1"/>
      <c r="I338" s="1"/>
      <c r="J338" s="1">
        <f t="shared" si="5"/>
        <v>0</v>
      </c>
      <c r="K338" s="1"/>
    </row>
    <row r="339" spans="1:11" ht="18.75" customHeight="1" x14ac:dyDescent="0.3">
      <c r="A339" s="1">
        <v>337</v>
      </c>
      <c r="B339" s="10">
        <v>46360</v>
      </c>
      <c r="C339" s="1" t="s">
        <v>89</v>
      </c>
      <c r="D339" s="1" t="s">
        <v>92</v>
      </c>
      <c r="E339" s="1">
        <v>1250</v>
      </c>
      <c r="F339" s="1"/>
      <c r="G339" s="1"/>
      <c r="H339" s="1"/>
      <c r="I339" s="1"/>
      <c r="J339" s="1">
        <f t="shared" si="5"/>
        <v>0</v>
      </c>
      <c r="K339" s="1"/>
    </row>
    <row r="340" spans="1:11" ht="18.75" customHeight="1" x14ac:dyDescent="0.3">
      <c r="A340" s="1">
        <v>338</v>
      </c>
      <c r="B340" s="10">
        <v>46361</v>
      </c>
      <c r="C340" s="1" t="s">
        <v>89</v>
      </c>
      <c r="D340" s="1" t="s">
        <v>92</v>
      </c>
      <c r="E340" s="1">
        <v>1250</v>
      </c>
      <c r="F340" s="1"/>
      <c r="G340" s="1"/>
      <c r="H340" s="1"/>
      <c r="I340" s="1"/>
      <c r="J340" s="1">
        <f t="shared" si="5"/>
        <v>0</v>
      </c>
      <c r="K340" s="1"/>
    </row>
    <row r="341" spans="1:11" ht="18.75" customHeight="1" x14ac:dyDescent="0.3">
      <c r="A341" s="1">
        <v>339</v>
      </c>
      <c r="B341" s="10">
        <v>46362</v>
      </c>
      <c r="C341" s="1" t="s">
        <v>89</v>
      </c>
      <c r="D341" s="1" t="s">
        <v>92</v>
      </c>
      <c r="E341" s="1">
        <v>1250</v>
      </c>
      <c r="F341" s="1"/>
      <c r="G341" s="1"/>
      <c r="H341" s="1"/>
      <c r="I341" s="1"/>
      <c r="J341" s="1">
        <f t="shared" si="5"/>
        <v>0</v>
      </c>
      <c r="K341" s="1"/>
    </row>
    <row r="342" spans="1:11" ht="18.75" customHeight="1" x14ac:dyDescent="0.3">
      <c r="A342" s="1">
        <v>340</v>
      </c>
      <c r="B342" s="10">
        <v>46363</v>
      </c>
      <c r="C342" s="1" t="s">
        <v>89</v>
      </c>
      <c r="D342" s="1" t="s">
        <v>92</v>
      </c>
      <c r="E342" s="1">
        <v>1250</v>
      </c>
      <c r="F342" s="1"/>
      <c r="G342" s="1"/>
      <c r="H342" s="1"/>
      <c r="I342" s="1"/>
      <c r="J342" s="1">
        <f t="shared" si="5"/>
        <v>0</v>
      </c>
      <c r="K342" s="1"/>
    </row>
    <row r="343" spans="1:11" ht="18.75" customHeight="1" x14ac:dyDescent="0.3">
      <c r="A343" s="1">
        <v>341</v>
      </c>
      <c r="B343" s="10">
        <v>46364</v>
      </c>
      <c r="C343" s="1" t="s">
        <v>89</v>
      </c>
      <c r="D343" s="1" t="s">
        <v>92</v>
      </c>
      <c r="E343" s="1">
        <v>1250</v>
      </c>
      <c r="F343" s="1"/>
      <c r="G343" s="1"/>
      <c r="H343" s="1"/>
      <c r="I343" s="1"/>
      <c r="J343" s="1">
        <f t="shared" si="5"/>
        <v>0</v>
      </c>
      <c r="K343" s="1"/>
    </row>
    <row r="344" spans="1:11" ht="18.75" customHeight="1" x14ac:dyDescent="0.3">
      <c r="A344" s="1">
        <v>342</v>
      </c>
      <c r="B344" s="10">
        <v>46365</v>
      </c>
      <c r="C344" s="1" t="s">
        <v>89</v>
      </c>
      <c r="D344" s="1" t="s">
        <v>92</v>
      </c>
      <c r="E344" s="1">
        <v>1250</v>
      </c>
      <c r="F344" s="1"/>
      <c r="G344" s="1"/>
      <c r="H344" s="1"/>
      <c r="I344" s="1"/>
      <c r="J344" s="1">
        <f t="shared" si="5"/>
        <v>0</v>
      </c>
      <c r="K344" s="1"/>
    </row>
    <row r="345" spans="1:11" ht="18.75" customHeight="1" x14ac:dyDescent="0.3">
      <c r="A345" s="1">
        <v>343</v>
      </c>
      <c r="B345" s="10">
        <v>46366</v>
      </c>
      <c r="C345" s="1" t="s">
        <v>89</v>
      </c>
      <c r="D345" s="1" t="s">
        <v>92</v>
      </c>
      <c r="E345" s="1">
        <v>1250</v>
      </c>
      <c r="F345" s="1"/>
      <c r="G345" s="1"/>
      <c r="H345" s="1"/>
      <c r="I345" s="1"/>
      <c r="J345" s="1">
        <f t="shared" si="5"/>
        <v>0</v>
      </c>
      <c r="K345" s="1"/>
    </row>
    <row r="346" spans="1:11" ht="18.75" customHeight="1" x14ac:dyDescent="0.3">
      <c r="A346" s="1">
        <v>344</v>
      </c>
      <c r="B346" s="10">
        <v>46367</v>
      </c>
      <c r="C346" s="1" t="s">
        <v>89</v>
      </c>
      <c r="D346" s="1" t="s">
        <v>92</v>
      </c>
      <c r="E346" s="1">
        <v>1250</v>
      </c>
      <c r="F346" s="1"/>
      <c r="G346" s="1"/>
      <c r="H346" s="1"/>
      <c r="I346" s="1"/>
      <c r="J346" s="1">
        <f t="shared" si="5"/>
        <v>0</v>
      </c>
      <c r="K346" s="1"/>
    </row>
    <row r="347" spans="1:11" ht="18.75" customHeight="1" x14ac:dyDescent="0.3">
      <c r="A347" s="1">
        <v>345</v>
      </c>
      <c r="B347" s="10">
        <v>46368</v>
      </c>
      <c r="C347" s="1" t="s">
        <v>89</v>
      </c>
      <c r="D347" s="1" t="s">
        <v>92</v>
      </c>
      <c r="E347" s="1">
        <v>1250</v>
      </c>
      <c r="F347" s="1"/>
      <c r="G347" s="1"/>
      <c r="H347" s="1"/>
      <c r="I347" s="1"/>
      <c r="J347" s="1">
        <f t="shared" si="5"/>
        <v>0</v>
      </c>
      <c r="K347" s="1"/>
    </row>
    <row r="348" spans="1:11" ht="18.75" customHeight="1" x14ac:dyDescent="0.3">
      <c r="A348" s="1">
        <v>346</v>
      </c>
      <c r="B348" s="10">
        <v>46369</v>
      </c>
      <c r="C348" s="1" t="s">
        <v>89</v>
      </c>
      <c r="D348" s="1" t="s">
        <v>92</v>
      </c>
      <c r="E348" s="1">
        <v>1250</v>
      </c>
      <c r="F348" s="1"/>
      <c r="G348" s="1"/>
      <c r="H348" s="1"/>
      <c r="I348" s="1"/>
      <c r="J348" s="1">
        <f t="shared" si="5"/>
        <v>0</v>
      </c>
      <c r="K348" s="1"/>
    </row>
    <row r="349" spans="1:11" ht="18.75" customHeight="1" x14ac:dyDescent="0.3">
      <c r="A349" s="1">
        <v>347</v>
      </c>
      <c r="B349" s="10">
        <v>46370</v>
      </c>
      <c r="C349" s="1" t="s">
        <v>89</v>
      </c>
      <c r="D349" s="1" t="s">
        <v>92</v>
      </c>
      <c r="E349" s="1">
        <v>1250</v>
      </c>
      <c r="F349" s="1"/>
      <c r="G349" s="1"/>
      <c r="H349" s="1"/>
      <c r="I349" s="1"/>
      <c r="J349" s="1">
        <f t="shared" si="5"/>
        <v>0</v>
      </c>
      <c r="K349" s="1"/>
    </row>
    <row r="350" spans="1:11" ht="18.75" customHeight="1" x14ac:dyDescent="0.3">
      <c r="A350" s="1">
        <v>348</v>
      </c>
      <c r="B350" s="10">
        <v>46371</v>
      </c>
      <c r="C350" s="1" t="s">
        <v>89</v>
      </c>
      <c r="D350" s="1" t="s">
        <v>92</v>
      </c>
      <c r="E350" s="1">
        <v>1250</v>
      </c>
      <c r="F350" s="1"/>
      <c r="G350" s="1"/>
      <c r="H350" s="1"/>
      <c r="I350" s="1"/>
      <c r="J350" s="1">
        <f t="shared" si="5"/>
        <v>0</v>
      </c>
      <c r="K350" s="1"/>
    </row>
    <row r="351" spans="1:11" ht="18.75" customHeight="1" x14ac:dyDescent="0.3">
      <c r="A351" s="1">
        <v>349</v>
      </c>
      <c r="B351" s="10">
        <v>46372</v>
      </c>
      <c r="C351" s="1" t="s">
        <v>89</v>
      </c>
      <c r="D351" s="1" t="s">
        <v>92</v>
      </c>
      <c r="E351" s="1">
        <v>1250</v>
      </c>
      <c r="F351" s="1"/>
      <c r="G351" s="1"/>
      <c r="H351" s="1"/>
      <c r="I351" s="1"/>
      <c r="J351" s="1">
        <f t="shared" si="5"/>
        <v>0</v>
      </c>
      <c r="K351" s="1"/>
    </row>
    <row r="352" spans="1:11" ht="18.75" customHeight="1" x14ac:dyDescent="0.3">
      <c r="A352" s="1">
        <v>350</v>
      </c>
      <c r="B352" s="10">
        <v>46373</v>
      </c>
      <c r="C352" s="1" t="s">
        <v>89</v>
      </c>
      <c r="D352" s="1" t="s">
        <v>92</v>
      </c>
      <c r="E352" s="1">
        <v>1250</v>
      </c>
      <c r="F352" s="1"/>
      <c r="G352" s="1"/>
      <c r="H352" s="1"/>
      <c r="I352" s="1"/>
      <c r="J352" s="1">
        <f t="shared" si="5"/>
        <v>0</v>
      </c>
      <c r="K352" s="1"/>
    </row>
    <row r="353" spans="1:11" ht="18.75" customHeight="1" x14ac:dyDescent="0.3">
      <c r="A353" s="1">
        <v>351</v>
      </c>
      <c r="B353" s="10">
        <v>46374</v>
      </c>
      <c r="C353" s="1" t="s">
        <v>89</v>
      </c>
      <c r="D353" s="1" t="s">
        <v>92</v>
      </c>
      <c r="E353" s="1">
        <v>1250</v>
      </c>
      <c r="F353" s="1"/>
      <c r="G353" s="1"/>
      <c r="H353" s="1"/>
      <c r="I353" s="1"/>
      <c r="J353" s="1">
        <f t="shared" si="5"/>
        <v>0</v>
      </c>
      <c r="K353" s="1"/>
    </row>
    <row r="354" spans="1:11" ht="18.75" customHeight="1" x14ac:dyDescent="0.3">
      <c r="A354" s="1">
        <v>352</v>
      </c>
      <c r="B354" s="10">
        <v>46375</v>
      </c>
      <c r="C354" s="1" t="s">
        <v>89</v>
      </c>
      <c r="D354" s="1" t="s">
        <v>92</v>
      </c>
      <c r="E354" s="1">
        <v>1250</v>
      </c>
      <c r="F354" s="1"/>
      <c r="G354" s="1"/>
      <c r="H354" s="1"/>
      <c r="I354" s="1"/>
      <c r="J354" s="1">
        <f t="shared" si="5"/>
        <v>0</v>
      </c>
      <c r="K354" s="1"/>
    </row>
    <row r="355" spans="1:11" ht="18.75" customHeight="1" x14ac:dyDescent="0.3">
      <c r="A355" s="1">
        <v>353</v>
      </c>
      <c r="B355" s="10">
        <v>46376</v>
      </c>
      <c r="C355" s="1" t="s">
        <v>89</v>
      </c>
      <c r="D355" s="1" t="s">
        <v>92</v>
      </c>
      <c r="E355" s="1">
        <v>1250</v>
      </c>
      <c r="F355" s="1"/>
      <c r="G355" s="1"/>
      <c r="H355" s="1"/>
      <c r="I355" s="1"/>
      <c r="J355" s="1">
        <f t="shared" si="5"/>
        <v>0</v>
      </c>
      <c r="K355" s="1"/>
    </row>
    <row r="356" spans="1:11" ht="18.75" customHeight="1" x14ac:dyDescent="0.3">
      <c r="A356" s="1">
        <v>354</v>
      </c>
      <c r="B356" s="10">
        <v>46377</v>
      </c>
      <c r="C356" s="1" t="s">
        <v>89</v>
      </c>
      <c r="D356" s="1" t="s">
        <v>92</v>
      </c>
      <c r="E356" s="1">
        <v>1250</v>
      </c>
      <c r="F356" s="1"/>
      <c r="G356" s="1"/>
      <c r="H356" s="1"/>
      <c r="I356" s="1"/>
      <c r="J356" s="1">
        <f t="shared" si="5"/>
        <v>0</v>
      </c>
      <c r="K356" s="1"/>
    </row>
    <row r="357" spans="1:11" ht="18.75" customHeight="1" x14ac:dyDescent="0.3">
      <c r="A357" s="1">
        <v>355</v>
      </c>
      <c r="B357" s="10">
        <v>46378</v>
      </c>
      <c r="C357" s="1" t="s">
        <v>89</v>
      </c>
      <c r="D357" s="1" t="s">
        <v>92</v>
      </c>
      <c r="E357" s="1">
        <v>1250</v>
      </c>
      <c r="F357" s="1"/>
      <c r="G357" s="1"/>
      <c r="H357" s="1"/>
      <c r="I357" s="1"/>
      <c r="J357" s="1">
        <f t="shared" si="5"/>
        <v>0</v>
      </c>
      <c r="K357" s="1"/>
    </row>
    <row r="358" spans="1:11" ht="18.75" customHeight="1" x14ac:dyDescent="0.3">
      <c r="A358" s="1">
        <v>356</v>
      </c>
      <c r="B358" s="10">
        <v>46379</v>
      </c>
      <c r="C358" s="1" t="s">
        <v>89</v>
      </c>
      <c r="D358" s="1" t="s">
        <v>92</v>
      </c>
      <c r="E358" s="1">
        <v>1250</v>
      </c>
      <c r="F358" s="1"/>
      <c r="G358" s="1"/>
      <c r="H358" s="1"/>
      <c r="I358" s="1"/>
      <c r="J358" s="1">
        <f t="shared" si="5"/>
        <v>0</v>
      </c>
      <c r="K358" s="1"/>
    </row>
    <row r="359" spans="1:11" ht="18.75" customHeight="1" x14ac:dyDescent="0.3">
      <c r="A359" s="1">
        <v>357</v>
      </c>
      <c r="B359" s="10">
        <v>46380</v>
      </c>
      <c r="C359" s="1" t="s">
        <v>89</v>
      </c>
      <c r="D359" s="1" t="s">
        <v>92</v>
      </c>
      <c r="E359" s="1">
        <v>1250</v>
      </c>
      <c r="F359" s="1"/>
      <c r="G359" s="1"/>
      <c r="H359" s="1"/>
      <c r="I359" s="1"/>
      <c r="J359" s="1">
        <f t="shared" si="5"/>
        <v>0</v>
      </c>
      <c r="K359" s="1"/>
    </row>
    <row r="360" spans="1:11" ht="18.75" customHeight="1" x14ac:dyDescent="0.3">
      <c r="A360" s="1">
        <v>358</v>
      </c>
      <c r="B360" s="10">
        <v>46381</v>
      </c>
      <c r="C360" s="1" t="s">
        <v>89</v>
      </c>
      <c r="D360" s="1" t="s">
        <v>92</v>
      </c>
      <c r="E360" s="1">
        <v>1250</v>
      </c>
      <c r="F360" s="1"/>
      <c r="G360" s="1"/>
      <c r="H360" s="1"/>
      <c r="I360" s="1"/>
      <c r="J360" s="1">
        <f t="shared" si="5"/>
        <v>0</v>
      </c>
      <c r="K360" s="1"/>
    </row>
    <row r="361" spans="1:11" ht="18.75" customHeight="1" x14ac:dyDescent="0.3">
      <c r="A361" s="1">
        <v>359</v>
      </c>
      <c r="B361" s="10">
        <v>46382</v>
      </c>
      <c r="C361" s="1" t="s">
        <v>89</v>
      </c>
      <c r="D361" s="1" t="s">
        <v>92</v>
      </c>
      <c r="E361" s="1">
        <v>1250</v>
      </c>
      <c r="F361" s="1"/>
      <c r="G361" s="1"/>
      <c r="H361" s="1"/>
      <c r="I361" s="1"/>
      <c r="J361" s="1">
        <f t="shared" si="5"/>
        <v>0</v>
      </c>
      <c r="K361" s="1"/>
    </row>
    <row r="362" spans="1:11" ht="18.75" customHeight="1" x14ac:dyDescent="0.3">
      <c r="A362" s="1">
        <v>360</v>
      </c>
      <c r="B362" s="10">
        <v>46383</v>
      </c>
      <c r="C362" s="1" t="s">
        <v>89</v>
      </c>
      <c r="D362" s="1" t="s">
        <v>92</v>
      </c>
      <c r="E362" s="1">
        <v>1250</v>
      </c>
      <c r="F362" s="1"/>
      <c r="G362" s="1"/>
      <c r="H362" s="1"/>
      <c r="I362" s="1"/>
      <c r="J362" s="1">
        <f t="shared" si="5"/>
        <v>0</v>
      </c>
      <c r="K362" s="1"/>
    </row>
    <row r="363" spans="1:11" ht="18.75" customHeight="1" x14ac:dyDescent="0.3">
      <c r="A363" s="1">
        <v>361</v>
      </c>
      <c r="B363" s="10">
        <v>46384</v>
      </c>
      <c r="C363" s="1" t="s">
        <v>89</v>
      </c>
      <c r="D363" s="1" t="s">
        <v>92</v>
      </c>
      <c r="E363" s="1">
        <v>1250</v>
      </c>
      <c r="F363" s="1"/>
      <c r="G363" s="1"/>
      <c r="H363" s="1"/>
      <c r="I363" s="1"/>
      <c r="J363" s="1">
        <f t="shared" si="5"/>
        <v>0</v>
      </c>
      <c r="K363" s="1"/>
    </row>
    <row r="364" spans="1:11" ht="18.75" customHeight="1" x14ac:dyDescent="0.3">
      <c r="A364" s="1">
        <v>362</v>
      </c>
      <c r="B364" s="10">
        <v>46385</v>
      </c>
      <c r="C364" s="1" t="s">
        <v>89</v>
      </c>
      <c r="D364" s="1" t="s">
        <v>92</v>
      </c>
      <c r="E364" s="1">
        <v>1250</v>
      </c>
      <c r="F364" s="1"/>
      <c r="G364" s="1"/>
      <c r="H364" s="1"/>
      <c r="I364" s="1"/>
      <c r="J364" s="1">
        <f t="shared" si="5"/>
        <v>0</v>
      </c>
      <c r="K364" s="1"/>
    </row>
    <row r="365" spans="1:11" ht="18.75" customHeight="1" x14ac:dyDescent="0.3">
      <c r="A365" s="1">
        <v>363</v>
      </c>
      <c r="B365" s="10">
        <v>46386</v>
      </c>
      <c r="C365" s="1" t="s">
        <v>89</v>
      </c>
      <c r="D365" s="1" t="s">
        <v>92</v>
      </c>
      <c r="E365" s="1">
        <v>1250</v>
      </c>
      <c r="F365" s="1"/>
      <c r="G365" s="1"/>
      <c r="H365" s="1"/>
      <c r="I365" s="1"/>
      <c r="J365" s="1">
        <f t="shared" si="5"/>
        <v>0</v>
      </c>
      <c r="K365" s="1"/>
    </row>
    <row r="366" spans="1:11" ht="18.75" customHeight="1" x14ac:dyDescent="0.3">
      <c r="A366" s="1">
        <v>364</v>
      </c>
      <c r="B366" s="10">
        <v>46387</v>
      </c>
      <c r="C366" s="1" t="s">
        <v>89</v>
      </c>
      <c r="D366" s="1" t="s">
        <v>92</v>
      </c>
      <c r="E366" s="1">
        <v>1250</v>
      </c>
      <c r="F366" s="1"/>
      <c r="G366" s="1"/>
      <c r="H366" s="1"/>
      <c r="I366" s="1"/>
      <c r="J366" s="1">
        <f t="shared" si="5"/>
        <v>0</v>
      </c>
      <c r="K366" s="1"/>
    </row>
    <row r="367" spans="1:11" ht="18.75" customHeight="1" x14ac:dyDescent="0.3">
      <c r="A367" s="1">
        <v>365</v>
      </c>
      <c r="B367" s="10">
        <v>46388</v>
      </c>
      <c r="C367" s="1" t="s">
        <v>89</v>
      </c>
      <c r="D367" s="1" t="s">
        <v>92</v>
      </c>
      <c r="E367" s="1">
        <v>1250</v>
      </c>
      <c r="F367" s="1"/>
      <c r="G367" s="1"/>
      <c r="H367" s="1"/>
      <c r="I367" s="1"/>
      <c r="J367" s="1">
        <f t="shared" si="5"/>
        <v>0</v>
      </c>
      <c r="K367" s="1"/>
    </row>
    <row r="368" spans="1:11" ht="18.75" customHeight="1" x14ac:dyDescent="0.3">
      <c r="A368" s="1"/>
      <c r="B368" s="10"/>
      <c r="C368" s="1"/>
      <c r="D368" s="1"/>
      <c r="E368" s="1"/>
      <c r="F368" s="1"/>
      <c r="G368" s="1"/>
      <c r="H368" s="1"/>
      <c r="I368" s="1"/>
      <c r="J368" s="1"/>
      <c r="K368" s="1"/>
    </row>
    <row r="369" spans="1:11" ht="18.75" customHeight="1" x14ac:dyDescent="0.3">
      <c r="A369" s="1"/>
      <c r="B369" s="10"/>
      <c r="C369" s="1"/>
      <c r="D369" s="1"/>
      <c r="E369" s="1"/>
      <c r="F369" s="1"/>
      <c r="G369" s="1"/>
      <c r="H369" s="1"/>
      <c r="I369" s="1"/>
      <c r="J369" s="1"/>
      <c r="K369" s="1"/>
    </row>
    <row r="370" spans="1:11" ht="18.75" customHeight="1" x14ac:dyDescent="0.3">
      <c r="A370" s="1"/>
      <c r="B370" s="10"/>
      <c r="C370" s="1"/>
      <c r="D370" s="1"/>
      <c r="E370" s="1"/>
      <c r="F370" s="1"/>
      <c r="G370" s="1"/>
      <c r="H370" s="1"/>
      <c r="I370" s="1"/>
      <c r="J370" s="1"/>
      <c r="K370" s="1"/>
    </row>
    <row r="371" spans="1:11" ht="18.75" customHeight="1" x14ac:dyDescent="0.3">
      <c r="A371" s="1"/>
      <c r="B371" s="10"/>
      <c r="C371" s="1"/>
      <c r="D371" s="1"/>
      <c r="E371" s="1"/>
      <c r="F371" s="1"/>
      <c r="G371" s="1"/>
      <c r="H371" s="1"/>
      <c r="I371" s="1"/>
      <c r="J371" s="1"/>
      <c r="K371" s="1"/>
    </row>
  </sheetData>
  <autoFilter ref="A2:K2" xr:uid="{00000000-0009-0000-0000-000028000000}"/>
  <mergeCells count="3">
    <mergeCell ref="A1:K1"/>
    <mergeCell ref="N4:O4"/>
    <mergeCell ref="M5:P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Worksheet____29"/>
  <dimension ref="A1:Q371"/>
  <sheetViews>
    <sheetView rightToLeft="1" workbookViewId="0">
      <selection activeCell="O20" sqref="O20"/>
    </sheetView>
  </sheetViews>
  <sheetFormatPr defaultRowHeight="21.7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75" customHeight="1" x14ac:dyDescent="0.3">
      <c r="A1" s="273" t="s">
        <v>94</v>
      </c>
      <c r="B1" s="273"/>
      <c r="C1" s="273"/>
      <c r="D1" s="273"/>
      <c r="E1" s="273"/>
      <c r="F1" s="273"/>
      <c r="G1" s="273"/>
      <c r="H1" s="273"/>
      <c r="I1" s="273"/>
      <c r="J1" s="273"/>
      <c r="K1" s="273"/>
    </row>
    <row r="2" spans="1:17" ht="21.75" customHeight="1" x14ac:dyDescent="0.35">
      <c r="A2" s="8" t="s">
        <v>0</v>
      </c>
      <c r="B2" s="9" t="s">
        <v>7</v>
      </c>
      <c r="C2" s="5" t="s">
        <v>2</v>
      </c>
      <c r="D2" s="5" t="s">
        <v>13</v>
      </c>
      <c r="E2" s="5" t="s">
        <v>14</v>
      </c>
      <c r="F2" s="5" t="s">
        <v>1</v>
      </c>
      <c r="G2" s="5" t="s">
        <v>5</v>
      </c>
      <c r="H2" s="5" t="s">
        <v>4</v>
      </c>
      <c r="I2" s="5" t="s">
        <v>12</v>
      </c>
      <c r="J2" s="5" t="s">
        <v>6</v>
      </c>
      <c r="K2" s="7" t="s">
        <v>3</v>
      </c>
    </row>
    <row r="3" spans="1:17" ht="21.75" customHeight="1" x14ac:dyDescent="0.3">
      <c r="A3" s="1">
        <v>1</v>
      </c>
      <c r="B3" s="10">
        <v>46024</v>
      </c>
      <c r="C3" s="1" t="s">
        <v>89</v>
      </c>
      <c r="D3" s="1" t="s">
        <v>95</v>
      </c>
      <c r="E3" s="1">
        <v>2200</v>
      </c>
      <c r="F3" s="1">
        <v>1</v>
      </c>
      <c r="G3" s="1"/>
      <c r="H3" s="1"/>
      <c r="I3" s="1"/>
      <c r="J3" s="1">
        <f>E3*F3-G3-H3+I3</f>
        <v>2200</v>
      </c>
      <c r="K3" s="1"/>
      <c r="M3" s="13"/>
      <c r="N3" s="13"/>
      <c r="O3" s="13"/>
      <c r="P3" s="13"/>
      <c r="Q3" s="13"/>
    </row>
    <row r="4" spans="1:17" ht="21.75" customHeight="1" x14ac:dyDescent="0.3">
      <c r="A4" s="1">
        <v>2</v>
      </c>
      <c r="B4" s="10">
        <v>46025</v>
      </c>
      <c r="C4" s="1" t="s">
        <v>89</v>
      </c>
      <c r="D4" s="1" t="s">
        <v>95</v>
      </c>
      <c r="E4" s="1">
        <v>2200</v>
      </c>
      <c r="F4" s="1"/>
      <c r="G4" s="1"/>
      <c r="H4" s="1"/>
      <c r="I4" s="1"/>
      <c r="J4" s="1">
        <f t="shared" ref="J4:J67" si="0">E4*F4-G4-H4+I4</f>
        <v>0</v>
      </c>
      <c r="K4" s="1"/>
      <c r="M4" s="11"/>
      <c r="N4" s="276" t="s">
        <v>18</v>
      </c>
      <c r="O4" s="276"/>
      <c r="P4" s="11"/>
      <c r="Q4" s="11"/>
    </row>
    <row r="5" spans="1:17" ht="21.75" customHeight="1" x14ac:dyDescent="0.3">
      <c r="A5" s="1">
        <v>3</v>
      </c>
      <c r="B5" s="10">
        <v>46026</v>
      </c>
      <c r="C5" s="1" t="s">
        <v>89</v>
      </c>
      <c r="D5" s="1" t="s">
        <v>95</v>
      </c>
      <c r="E5" s="1">
        <v>2200</v>
      </c>
      <c r="F5" s="1"/>
      <c r="G5" s="1"/>
      <c r="H5" s="1"/>
      <c r="I5" s="1"/>
      <c r="J5" s="1">
        <f t="shared" si="0"/>
        <v>0</v>
      </c>
      <c r="K5" s="1"/>
      <c r="M5" s="274" t="s">
        <v>17</v>
      </c>
      <c r="N5" s="274"/>
      <c r="O5" s="274"/>
      <c r="P5" s="274"/>
      <c r="Q5" s="12">
        <f>SUM(J2:J368)</f>
        <v>2200</v>
      </c>
    </row>
    <row r="6" spans="1:17" ht="21.75" customHeight="1" x14ac:dyDescent="0.3">
      <c r="A6" s="1">
        <v>4</v>
      </c>
      <c r="B6" s="10">
        <v>46027</v>
      </c>
      <c r="C6" s="1" t="s">
        <v>89</v>
      </c>
      <c r="D6" s="1" t="s">
        <v>95</v>
      </c>
      <c r="E6" s="1">
        <v>2200</v>
      </c>
      <c r="F6" s="1"/>
      <c r="G6" s="1"/>
      <c r="H6" s="1"/>
      <c r="I6" s="1"/>
      <c r="J6" s="1">
        <f t="shared" si="0"/>
        <v>0</v>
      </c>
      <c r="K6" s="1"/>
      <c r="M6" s="11"/>
      <c r="N6" s="11"/>
      <c r="O6" s="11"/>
      <c r="P6" s="11"/>
      <c r="Q6" s="11"/>
    </row>
    <row r="7" spans="1:17" ht="21.75" customHeight="1" x14ac:dyDescent="0.3">
      <c r="A7" s="1">
        <v>5</v>
      </c>
      <c r="B7" s="10">
        <v>46028</v>
      </c>
      <c r="C7" s="1" t="s">
        <v>89</v>
      </c>
      <c r="D7" s="1" t="s">
        <v>95</v>
      </c>
      <c r="E7" s="1">
        <v>2200</v>
      </c>
      <c r="F7" s="1"/>
      <c r="G7" s="1"/>
      <c r="H7" s="1"/>
      <c r="I7" s="1"/>
      <c r="J7" s="1">
        <f t="shared" si="0"/>
        <v>0</v>
      </c>
      <c r="K7" s="1"/>
      <c r="M7" s="11"/>
      <c r="N7" s="11"/>
      <c r="O7" s="11"/>
      <c r="P7" s="11"/>
      <c r="Q7" s="11"/>
    </row>
    <row r="8" spans="1:17" ht="21.75" customHeight="1" x14ac:dyDescent="0.3">
      <c r="A8" s="1">
        <v>6</v>
      </c>
      <c r="B8" s="10">
        <v>46029</v>
      </c>
      <c r="C8" s="1" t="s">
        <v>89</v>
      </c>
      <c r="D8" s="1" t="s">
        <v>95</v>
      </c>
      <c r="E8" s="1">
        <v>2200</v>
      </c>
      <c r="F8" s="1"/>
      <c r="G8" s="1"/>
      <c r="H8" s="1"/>
      <c r="I8" s="1"/>
      <c r="J8" s="1">
        <f t="shared" si="0"/>
        <v>0</v>
      </c>
      <c r="K8" s="1"/>
      <c r="M8" s="11"/>
      <c r="N8" s="11"/>
      <c r="O8" s="11"/>
      <c r="P8" s="11"/>
      <c r="Q8" s="11"/>
    </row>
    <row r="9" spans="1:17" ht="21.75" customHeight="1" x14ac:dyDescent="0.3">
      <c r="A9" s="1">
        <v>7</v>
      </c>
      <c r="B9" s="10">
        <v>46030</v>
      </c>
      <c r="C9" s="1" t="s">
        <v>89</v>
      </c>
      <c r="D9" s="1" t="s">
        <v>95</v>
      </c>
      <c r="E9" s="1">
        <v>2200</v>
      </c>
      <c r="F9" s="1"/>
      <c r="G9" s="1"/>
      <c r="H9" s="1"/>
      <c r="I9" s="1"/>
      <c r="J9" s="1">
        <f t="shared" si="0"/>
        <v>0</v>
      </c>
      <c r="K9" s="1"/>
      <c r="M9" s="11"/>
      <c r="N9" s="11"/>
      <c r="O9" s="11"/>
      <c r="P9" s="11"/>
      <c r="Q9" s="11"/>
    </row>
    <row r="10" spans="1:17" ht="21.75" customHeight="1" x14ac:dyDescent="0.3">
      <c r="A10" s="1">
        <v>8</v>
      </c>
      <c r="B10" s="10">
        <v>46031</v>
      </c>
      <c r="C10" s="1" t="s">
        <v>89</v>
      </c>
      <c r="D10" s="1" t="s">
        <v>95</v>
      </c>
      <c r="E10" s="1">
        <v>2200</v>
      </c>
      <c r="F10" s="1"/>
      <c r="G10" s="1"/>
      <c r="H10" s="1"/>
      <c r="I10" s="1"/>
      <c r="J10" s="1">
        <f t="shared" si="0"/>
        <v>0</v>
      </c>
      <c r="K10" s="1"/>
    </row>
    <row r="11" spans="1:17" ht="21.75" customHeight="1" x14ac:dyDescent="0.3">
      <c r="A11" s="1">
        <v>9</v>
      </c>
      <c r="B11" s="10">
        <v>46032</v>
      </c>
      <c r="C11" s="1" t="s">
        <v>89</v>
      </c>
      <c r="D11" s="1" t="s">
        <v>95</v>
      </c>
      <c r="E11" s="1">
        <v>2200</v>
      </c>
      <c r="F11" s="1"/>
      <c r="G11" s="1"/>
      <c r="H11" s="1"/>
      <c r="I11" s="1"/>
      <c r="J11" s="1">
        <f t="shared" si="0"/>
        <v>0</v>
      </c>
      <c r="K11" s="1"/>
    </row>
    <row r="12" spans="1:17" ht="21.75" customHeight="1" x14ac:dyDescent="0.3">
      <c r="A12" s="1">
        <v>10</v>
      </c>
      <c r="B12" s="10">
        <v>46033</v>
      </c>
      <c r="C12" s="1" t="s">
        <v>89</v>
      </c>
      <c r="D12" s="1" t="s">
        <v>95</v>
      </c>
      <c r="E12" s="1">
        <v>2200</v>
      </c>
      <c r="F12" s="1"/>
      <c r="G12" s="1"/>
      <c r="H12" s="1"/>
      <c r="I12" s="1"/>
      <c r="J12" s="1">
        <f t="shared" si="0"/>
        <v>0</v>
      </c>
      <c r="K12" s="1"/>
    </row>
    <row r="13" spans="1:17" ht="21.75" customHeight="1" x14ac:dyDescent="0.3">
      <c r="A13" s="1">
        <v>11</v>
      </c>
      <c r="B13" s="10">
        <v>46034</v>
      </c>
      <c r="C13" s="1" t="s">
        <v>89</v>
      </c>
      <c r="D13" s="1" t="s">
        <v>95</v>
      </c>
      <c r="E13" s="1">
        <v>2200</v>
      </c>
      <c r="F13" s="1"/>
      <c r="G13" s="1"/>
      <c r="H13" s="1"/>
      <c r="I13" s="1"/>
      <c r="J13" s="1">
        <f t="shared" si="0"/>
        <v>0</v>
      </c>
      <c r="K13" s="1"/>
    </row>
    <row r="14" spans="1:17" ht="21.75" customHeight="1" x14ac:dyDescent="0.3">
      <c r="A14" s="1">
        <v>12</v>
      </c>
      <c r="B14" s="10">
        <v>46035</v>
      </c>
      <c r="C14" s="1" t="s">
        <v>89</v>
      </c>
      <c r="D14" s="1" t="s">
        <v>95</v>
      </c>
      <c r="E14" s="1">
        <v>2200</v>
      </c>
      <c r="F14" s="1"/>
      <c r="G14" s="1"/>
      <c r="H14" s="1"/>
      <c r="I14" s="1"/>
      <c r="J14" s="1">
        <f t="shared" si="0"/>
        <v>0</v>
      </c>
      <c r="K14" s="1"/>
    </row>
    <row r="15" spans="1:17" ht="21.75" customHeight="1" x14ac:dyDescent="0.3">
      <c r="A15" s="1">
        <v>13</v>
      </c>
      <c r="B15" s="10">
        <v>46036</v>
      </c>
      <c r="C15" s="1" t="s">
        <v>89</v>
      </c>
      <c r="D15" s="1" t="s">
        <v>95</v>
      </c>
      <c r="E15" s="1">
        <v>2200</v>
      </c>
      <c r="F15" s="1"/>
      <c r="G15" s="1"/>
      <c r="H15" s="1"/>
      <c r="I15" s="1"/>
      <c r="J15" s="1">
        <f t="shared" si="0"/>
        <v>0</v>
      </c>
      <c r="K15" s="1"/>
    </row>
    <row r="16" spans="1:17" ht="21.75" customHeight="1" x14ac:dyDescent="0.3">
      <c r="A16" s="1">
        <v>14</v>
      </c>
      <c r="B16" s="10">
        <v>46037</v>
      </c>
      <c r="C16" s="1" t="s">
        <v>89</v>
      </c>
      <c r="D16" s="1" t="s">
        <v>95</v>
      </c>
      <c r="E16" s="1">
        <v>2200</v>
      </c>
      <c r="F16" s="1"/>
      <c r="G16" s="1"/>
      <c r="H16" s="1"/>
      <c r="I16" s="1"/>
      <c r="J16" s="1">
        <f t="shared" si="0"/>
        <v>0</v>
      </c>
      <c r="K16" s="1"/>
    </row>
    <row r="17" spans="1:11" ht="21.75" customHeight="1" x14ac:dyDescent="0.3">
      <c r="A17" s="1">
        <v>15</v>
      </c>
      <c r="B17" s="10">
        <v>46038</v>
      </c>
      <c r="C17" s="1" t="s">
        <v>89</v>
      </c>
      <c r="D17" s="1" t="s">
        <v>95</v>
      </c>
      <c r="E17" s="1">
        <v>2200</v>
      </c>
      <c r="F17" s="1"/>
      <c r="G17" s="1"/>
      <c r="H17" s="1"/>
      <c r="I17" s="1"/>
      <c r="J17" s="1">
        <f t="shared" si="0"/>
        <v>0</v>
      </c>
      <c r="K17" s="1"/>
    </row>
    <row r="18" spans="1:11" ht="21.75" customHeight="1" x14ac:dyDescent="0.3">
      <c r="A18" s="1">
        <v>16</v>
      </c>
      <c r="B18" s="10">
        <v>46039</v>
      </c>
      <c r="C18" s="1" t="s">
        <v>89</v>
      </c>
      <c r="D18" s="1" t="s">
        <v>95</v>
      </c>
      <c r="E18" s="1">
        <v>2200</v>
      </c>
      <c r="F18" s="1"/>
      <c r="G18" s="1"/>
      <c r="H18" s="1"/>
      <c r="I18" s="1"/>
      <c r="J18" s="1">
        <f t="shared" si="0"/>
        <v>0</v>
      </c>
      <c r="K18" s="1"/>
    </row>
    <row r="19" spans="1:11" ht="21.75" customHeight="1" x14ac:dyDescent="0.3">
      <c r="A19" s="1">
        <v>17</v>
      </c>
      <c r="B19" s="10">
        <v>46040</v>
      </c>
      <c r="C19" s="1" t="s">
        <v>89</v>
      </c>
      <c r="D19" s="1" t="s">
        <v>95</v>
      </c>
      <c r="E19" s="1">
        <v>2200</v>
      </c>
      <c r="F19" s="1"/>
      <c r="G19" s="1"/>
      <c r="H19" s="1"/>
      <c r="I19" s="1"/>
      <c r="J19" s="1">
        <f t="shared" si="0"/>
        <v>0</v>
      </c>
      <c r="K19" s="1"/>
    </row>
    <row r="20" spans="1:11" ht="21.75" customHeight="1" x14ac:dyDescent="0.3">
      <c r="A20" s="1">
        <v>18</v>
      </c>
      <c r="B20" s="10">
        <v>46041</v>
      </c>
      <c r="C20" s="1" t="s">
        <v>89</v>
      </c>
      <c r="D20" s="1" t="s">
        <v>95</v>
      </c>
      <c r="E20" s="1">
        <v>2200</v>
      </c>
      <c r="F20" s="1"/>
      <c r="G20" s="1"/>
      <c r="H20" s="1"/>
      <c r="I20" s="1"/>
      <c r="J20" s="1">
        <f t="shared" si="0"/>
        <v>0</v>
      </c>
      <c r="K20" s="1"/>
    </row>
    <row r="21" spans="1:11" ht="21.75" customHeight="1" x14ac:dyDescent="0.3">
      <c r="A21" s="1">
        <v>19</v>
      </c>
      <c r="B21" s="10">
        <v>46042</v>
      </c>
      <c r="C21" s="1" t="s">
        <v>89</v>
      </c>
      <c r="D21" s="1" t="s">
        <v>95</v>
      </c>
      <c r="E21" s="1">
        <v>2200</v>
      </c>
      <c r="F21" s="1"/>
      <c r="G21" s="1"/>
      <c r="H21" s="1"/>
      <c r="I21" s="1"/>
      <c r="J21" s="1">
        <f t="shared" si="0"/>
        <v>0</v>
      </c>
      <c r="K21" s="1"/>
    </row>
    <row r="22" spans="1:11" ht="21.75" customHeight="1" x14ac:dyDescent="0.3">
      <c r="A22" s="1">
        <v>20</v>
      </c>
      <c r="B22" s="10">
        <v>46043</v>
      </c>
      <c r="C22" s="1" t="s">
        <v>89</v>
      </c>
      <c r="D22" s="1" t="s">
        <v>95</v>
      </c>
      <c r="E22" s="1">
        <v>2200</v>
      </c>
      <c r="F22" s="1"/>
      <c r="G22" s="1"/>
      <c r="H22" s="1"/>
      <c r="I22" s="1"/>
      <c r="J22" s="1">
        <f t="shared" si="0"/>
        <v>0</v>
      </c>
      <c r="K22" s="1"/>
    </row>
    <row r="23" spans="1:11" ht="21.75" customHeight="1" x14ac:dyDescent="0.3">
      <c r="A23" s="1">
        <v>21</v>
      </c>
      <c r="B23" s="10">
        <v>46044</v>
      </c>
      <c r="C23" s="1" t="s">
        <v>89</v>
      </c>
      <c r="D23" s="1" t="s">
        <v>95</v>
      </c>
      <c r="E23" s="1">
        <v>2200</v>
      </c>
      <c r="F23" s="1"/>
      <c r="G23" s="1"/>
      <c r="H23" s="1"/>
      <c r="I23" s="1"/>
      <c r="J23" s="1">
        <f t="shared" si="0"/>
        <v>0</v>
      </c>
      <c r="K23" s="1"/>
    </row>
    <row r="24" spans="1:11" ht="21.75" customHeight="1" x14ac:dyDescent="0.3">
      <c r="A24" s="1">
        <v>22</v>
      </c>
      <c r="B24" s="10">
        <v>46045</v>
      </c>
      <c r="C24" s="1" t="s">
        <v>89</v>
      </c>
      <c r="D24" s="1" t="s">
        <v>95</v>
      </c>
      <c r="E24" s="1">
        <v>2200</v>
      </c>
      <c r="F24" s="1"/>
      <c r="G24" s="1"/>
      <c r="H24" s="1"/>
      <c r="I24" s="1"/>
      <c r="J24" s="1">
        <f t="shared" si="0"/>
        <v>0</v>
      </c>
      <c r="K24" s="1"/>
    </row>
    <row r="25" spans="1:11" ht="21.75" customHeight="1" x14ac:dyDescent="0.3">
      <c r="A25" s="1">
        <v>23</v>
      </c>
      <c r="B25" s="10">
        <v>46046</v>
      </c>
      <c r="C25" s="1" t="s">
        <v>89</v>
      </c>
      <c r="D25" s="1" t="s">
        <v>95</v>
      </c>
      <c r="E25" s="1">
        <v>2200</v>
      </c>
      <c r="F25" s="1"/>
      <c r="G25" s="1"/>
      <c r="H25" s="1"/>
      <c r="I25" s="1"/>
      <c r="J25" s="1">
        <f t="shared" si="0"/>
        <v>0</v>
      </c>
      <c r="K25" s="1"/>
    </row>
    <row r="26" spans="1:11" ht="21.75" customHeight="1" x14ac:dyDescent="0.3">
      <c r="A26" s="1">
        <v>24</v>
      </c>
      <c r="B26" s="10">
        <v>46047</v>
      </c>
      <c r="C26" s="1" t="s">
        <v>89</v>
      </c>
      <c r="D26" s="1" t="s">
        <v>95</v>
      </c>
      <c r="E26" s="1">
        <v>2200</v>
      </c>
      <c r="F26" s="1"/>
      <c r="G26" s="1"/>
      <c r="H26" s="1"/>
      <c r="I26" s="1"/>
      <c r="J26" s="1">
        <f t="shared" si="0"/>
        <v>0</v>
      </c>
      <c r="K26" s="1"/>
    </row>
    <row r="27" spans="1:11" ht="21.75" customHeight="1" x14ac:dyDescent="0.3">
      <c r="A27" s="1">
        <v>25</v>
      </c>
      <c r="B27" s="10">
        <v>46048</v>
      </c>
      <c r="C27" s="1" t="s">
        <v>89</v>
      </c>
      <c r="D27" s="1" t="s">
        <v>95</v>
      </c>
      <c r="E27" s="1">
        <v>2200</v>
      </c>
      <c r="F27" s="1"/>
      <c r="G27" s="1"/>
      <c r="H27" s="1"/>
      <c r="I27" s="1"/>
      <c r="J27" s="1">
        <f t="shared" si="0"/>
        <v>0</v>
      </c>
      <c r="K27" s="1"/>
    </row>
    <row r="28" spans="1:11" ht="21.75" customHeight="1" x14ac:dyDescent="0.3">
      <c r="A28" s="1">
        <v>26</v>
      </c>
      <c r="B28" s="10">
        <v>46049</v>
      </c>
      <c r="C28" s="1" t="s">
        <v>89</v>
      </c>
      <c r="D28" s="1" t="s">
        <v>95</v>
      </c>
      <c r="E28" s="1">
        <v>2200</v>
      </c>
      <c r="F28" s="1"/>
      <c r="G28" s="1"/>
      <c r="H28" s="1"/>
      <c r="I28" s="1"/>
      <c r="J28" s="1">
        <f t="shared" si="0"/>
        <v>0</v>
      </c>
      <c r="K28" s="1"/>
    </row>
    <row r="29" spans="1:11" ht="21.75" customHeight="1" x14ac:dyDescent="0.3">
      <c r="A29" s="1">
        <v>27</v>
      </c>
      <c r="B29" s="10">
        <v>46050</v>
      </c>
      <c r="C29" s="1" t="s">
        <v>89</v>
      </c>
      <c r="D29" s="1" t="s">
        <v>95</v>
      </c>
      <c r="E29" s="1">
        <v>2200</v>
      </c>
      <c r="F29" s="1"/>
      <c r="G29" s="1"/>
      <c r="H29" s="1"/>
      <c r="I29" s="1"/>
      <c r="J29" s="1">
        <f t="shared" si="0"/>
        <v>0</v>
      </c>
      <c r="K29" s="1"/>
    </row>
    <row r="30" spans="1:11" ht="21.75" customHeight="1" x14ac:dyDescent="0.3">
      <c r="A30" s="1">
        <v>28</v>
      </c>
      <c r="B30" s="10">
        <v>46051</v>
      </c>
      <c r="C30" s="1" t="s">
        <v>89</v>
      </c>
      <c r="D30" s="1" t="s">
        <v>95</v>
      </c>
      <c r="E30" s="1">
        <v>2200</v>
      </c>
      <c r="F30" s="1"/>
      <c r="G30" s="1"/>
      <c r="H30" s="1"/>
      <c r="I30" s="1"/>
      <c r="J30" s="1">
        <f t="shared" si="0"/>
        <v>0</v>
      </c>
      <c r="K30" s="1"/>
    </row>
    <row r="31" spans="1:11" ht="21.75" customHeight="1" x14ac:dyDescent="0.3">
      <c r="A31" s="1">
        <v>29</v>
      </c>
      <c r="B31" s="10">
        <v>46052</v>
      </c>
      <c r="C31" s="1" t="s">
        <v>89</v>
      </c>
      <c r="D31" s="1" t="s">
        <v>95</v>
      </c>
      <c r="E31" s="1">
        <v>2200</v>
      </c>
      <c r="F31" s="1"/>
      <c r="G31" s="1"/>
      <c r="H31" s="1"/>
      <c r="I31" s="1"/>
      <c r="J31" s="1">
        <f t="shared" si="0"/>
        <v>0</v>
      </c>
      <c r="K31" s="1"/>
    </row>
    <row r="32" spans="1:11" ht="21.75" customHeight="1" x14ac:dyDescent="0.3">
      <c r="A32" s="1">
        <v>30</v>
      </c>
      <c r="B32" s="10">
        <v>46053</v>
      </c>
      <c r="C32" s="1" t="s">
        <v>89</v>
      </c>
      <c r="D32" s="1" t="s">
        <v>95</v>
      </c>
      <c r="E32" s="1">
        <v>2200</v>
      </c>
      <c r="F32" s="1"/>
      <c r="G32" s="1"/>
      <c r="H32" s="1"/>
      <c r="I32" s="1"/>
      <c r="J32" s="1">
        <f t="shared" si="0"/>
        <v>0</v>
      </c>
      <c r="K32" s="1"/>
    </row>
    <row r="33" spans="1:11" ht="21.75" customHeight="1" x14ac:dyDescent="0.3">
      <c r="A33" s="1">
        <v>31</v>
      </c>
      <c r="B33" s="10">
        <v>46054</v>
      </c>
      <c r="C33" s="1" t="s">
        <v>89</v>
      </c>
      <c r="D33" s="1" t="s">
        <v>95</v>
      </c>
      <c r="E33" s="1">
        <v>2200</v>
      </c>
      <c r="F33" s="1"/>
      <c r="G33" s="1"/>
      <c r="H33" s="1"/>
      <c r="I33" s="1"/>
      <c r="J33" s="1">
        <f t="shared" si="0"/>
        <v>0</v>
      </c>
      <c r="K33" s="1"/>
    </row>
    <row r="34" spans="1:11" ht="21.75" customHeight="1" x14ac:dyDescent="0.3">
      <c r="A34" s="1">
        <v>32</v>
      </c>
      <c r="B34" s="10">
        <v>46055</v>
      </c>
      <c r="C34" s="1" t="s">
        <v>89</v>
      </c>
      <c r="D34" s="1" t="s">
        <v>95</v>
      </c>
      <c r="E34" s="1">
        <v>2200</v>
      </c>
      <c r="F34" s="1"/>
      <c r="G34" s="1"/>
      <c r="H34" s="1"/>
      <c r="I34" s="1"/>
      <c r="J34" s="1">
        <f t="shared" si="0"/>
        <v>0</v>
      </c>
      <c r="K34" s="1"/>
    </row>
    <row r="35" spans="1:11" ht="21.75" customHeight="1" x14ac:dyDescent="0.3">
      <c r="A35" s="1">
        <v>33</v>
      </c>
      <c r="B35" s="10">
        <v>46056</v>
      </c>
      <c r="C35" s="1" t="s">
        <v>89</v>
      </c>
      <c r="D35" s="1" t="s">
        <v>95</v>
      </c>
      <c r="E35" s="1">
        <v>2200</v>
      </c>
      <c r="F35" s="1"/>
      <c r="G35" s="1"/>
      <c r="H35" s="1"/>
      <c r="I35" s="1"/>
      <c r="J35" s="1">
        <f t="shared" si="0"/>
        <v>0</v>
      </c>
      <c r="K35" s="1"/>
    </row>
    <row r="36" spans="1:11" ht="21.75" customHeight="1" x14ac:dyDescent="0.3">
      <c r="A36" s="1">
        <v>34</v>
      </c>
      <c r="B36" s="10">
        <v>46057</v>
      </c>
      <c r="C36" s="1" t="s">
        <v>89</v>
      </c>
      <c r="D36" s="1" t="s">
        <v>95</v>
      </c>
      <c r="E36" s="1">
        <v>2200</v>
      </c>
      <c r="F36" s="1"/>
      <c r="G36" s="1"/>
      <c r="H36" s="1"/>
      <c r="I36" s="1"/>
      <c r="J36" s="1">
        <f t="shared" si="0"/>
        <v>0</v>
      </c>
      <c r="K36" s="1"/>
    </row>
    <row r="37" spans="1:11" ht="21.75" customHeight="1" x14ac:dyDescent="0.3">
      <c r="A37" s="1">
        <v>35</v>
      </c>
      <c r="B37" s="10">
        <v>46058</v>
      </c>
      <c r="C37" s="1" t="s">
        <v>89</v>
      </c>
      <c r="D37" s="1" t="s">
        <v>95</v>
      </c>
      <c r="E37" s="1">
        <v>2200</v>
      </c>
      <c r="F37" s="1"/>
      <c r="G37" s="1"/>
      <c r="H37" s="1"/>
      <c r="I37" s="1"/>
      <c r="J37" s="1">
        <f t="shared" si="0"/>
        <v>0</v>
      </c>
      <c r="K37" s="1"/>
    </row>
    <row r="38" spans="1:11" ht="21.75" customHeight="1" x14ac:dyDescent="0.3">
      <c r="A38" s="1">
        <v>36</v>
      </c>
      <c r="B38" s="10">
        <v>46059</v>
      </c>
      <c r="C38" s="1" t="s">
        <v>89</v>
      </c>
      <c r="D38" s="1" t="s">
        <v>95</v>
      </c>
      <c r="E38" s="1">
        <v>2200</v>
      </c>
      <c r="F38" s="1"/>
      <c r="G38" s="1"/>
      <c r="H38" s="1"/>
      <c r="I38" s="1"/>
      <c r="J38" s="1">
        <f t="shared" si="0"/>
        <v>0</v>
      </c>
      <c r="K38" s="1"/>
    </row>
    <row r="39" spans="1:11" ht="21.75" customHeight="1" x14ac:dyDescent="0.3">
      <c r="A39" s="1">
        <v>37</v>
      </c>
      <c r="B39" s="10">
        <v>46060</v>
      </c>
      <c r="C39" s="1" t="s">
        <v>89</v>
      </c>
      <c r="D39" s="1" t="s">
        <v>95</v>
      </c>
      <c r="E39" s="1">
        <v>2200</v>
      </c>
      <c r="F39" s="1"/>
      <c r="G39" s="1"/>
      <c r="H39" s="1"/>
      <c r="I39" s="1"/>
      <c r="J39" s="1">
        <f t="shared" si="0"/>
        <v>0</v>
      </c>
      <c r="K39" s="1"/>
    </row>
    <row r="40" spans="1:11" ht="21.75" customHeight="1" x14ac:dyDescent="0.3">
      <c r="A40" s="1">
        <v>38</v>
      </c>
      <c r="B40" s="10">
        <v>46061</v>
      </c>
      <c r="C40" s="1" t="s">
        <v>89</v>
      </c>
      <c r="D40" s="1" t="s">
        <v>95</v>
      </c>
      <c r="E40" s="1">
        <v>2200</v>
      </c>
      <c r="F40" s="1"/>
      <c r="G40" s="1"/>
      <c r="H40" s="1"/>
      <c r="I40" s="1"/>
      <c r="J40" s="1">
        <f t="shared" si="0"/>
        <v>0</v>
      </c>
      <c r="K40" s="1"/>
    </row>
    <row r="41" spans="1:11" ht="21.75" customHeight="1" x14ac:dyDescent="0.3">
      <c r="A41" s="1">
        <v>39</v>
      </c>
      <c r="B41" s="10">
        <v>46062</v>
      </c>
      <c r="C41" s="1" t="s">
        <v>89</v>
      </c>
      <c r="D41" s="1" t="s">
        <v>95</v>
      </c>
      <c r="E41" s="1">
        <v>2200</v>
      </c>
      <c r="F41" s="1"/>
      <c r="G41" s="1"/>
      <c r="H41" s="1"/>
      <c r="I41" s="1"/>
      <c r="J41" s="1">
        <f t="shared" si="0"/>
        <v>0</v>
      </c>
      <c r="K41" s="1"/>
    </row>
    <row r="42" spans="1:11" ht="21.75" customHeight="1" x14ac:dyDescent="0.3">
      <c r="A42" s="1">
        <v>40</v>
      </c>
      <c r="B42" s="10">
        <v>46063</v>
      </c>
      <c r="C42" s="1" t="s">
        <v>89</v>
      </c>
      <c r="D42" s="1" t="s">
        <v>95</v>
      </c>
      <c r="E42" s="1">
        <v>2200</v>
      </c>
      <c r="F42" s="1"/>
      <c r="G42" s="1"/>
      <c r="H42" s="1"/>
      <c r="I42" s="1"/>
      <c r="J42" s="1">
        <f t="shared" si="0"/>
        <v>0</v>
      </c>
      <c r="K42" s="1"/>
    </row>
    <row r="43" spans="1:11" ht="21.75" customHeight="1" x14ac:dyDescent="0.3">
      <c r="A43" s="1">
        <v>41</v>
      </c>
      <c r="B43" s="10">
        <v>46064</v>
      </c>
      <c r="C43" s="1" t="s">
        <v>89</v>
      </c>
      <c r="D43" s="1" t="s">
        <v>95</v>
      </c>
      <c r="E43" s="1">
        <v>2200</v>
      </c>
      <c r="F43" s="1"/>
      <c r="G43" s="1"/>
      <c r="H43" s="1"/>
      <c r="I43" s="1"/>
      <c r="J43" s="1">
        <f t="shared" si="0"/>
        <v>0</v>
      </c>
      <c r="K43" s="1"/>
    </row>
    <row r="44" spans="1:11" ht="21.75" customHeight="1" x14ac:dyDescent="0.3">
      <c r="A44" s="1">
        <v>42</v>
      </c>
      <c r="B44" s="10">
        <v>46065</v>
      </c>
      <c r="C44" s="1" t="s">
        <v>89</v>
      </c>
      <c r="D44" s="1" t="s">
        <v>95</v>
      </c>
      <c r="E44" s="1">
        <v>2200</v>
      </c>
      <c r="F44" s="1"/>
      <c r="G44" s="1"/>
      <c r="H44" s="1"/>
      <c r="I44" s="1"/>
      <c r="J44" s="1">
        <f t="shared" si="0"/>
        <v>0</v>
      </c>
      <c r="K44" s="1"/>
    </row>
    <row r="45" spans="1:11" ht="21.75" customHeight="1" x14ac:dyDescent="0.3">
      <c r="A45" s="1">
        <v>43</v>
      </c>
      <c r="B45" s="10">
        <v>46066</v>
      </c>
      <c r="C45" s="1" t="s">
        <v>89</v>
      </c>
      <c r="D45" s="1" t="s">
        <v>95</v>
      </c>
      <c r="E45" s="1">
        <v>2200</v>
      </c>
      <c r="F45" s="1"/>
      <c r="G45" s="1"/>
      <c r="H45" s="1"/>
      <c r="I45" s="1"/>
      <c r="J45" s="1">
        <f t="shared" si="0"/>
        <v>0</v>
      </c>
      <c r="K45" s="1"/>
    </row>
    <row r="46" spans="1:11" ht="21.75" customHeight="1" x14ac:dyDescent="0.3">
      <c r="A46" s="1">
        <v>44</v>
      </c>
      <c r="B46" s="10">
        <v>46067</v>
      </c>
      <c r="C46" s="1" t="s">
        <v>89</v>
      </c>
      <c r="D46" s="1" t="s">
        <v>95</v>
      </c>
      <c r="E46" s="1">
        <v>2200</v>
      </c>
      <c r="F46" s="1"/>
      <c r="G46" s="1"/>
      <c r="H46" s="1"/>
      <c r="I46" s="1"/>
      <c r="J46" s="1">
        <f t="shared" si="0"/>
        <v>0</v>
      </c>
      <c r="K46" s="1"/>
    </row>
    <row r="47" spans="1:11" ht="21.75" customHeight="1" x14ac:dyDescent="0.3">
      <c r="A47" s="1">
        <v>45</v>
      </c>
      <c r="B47" s="10">
        <v>46068</v>
      </c>
      <c r="C47" s="1" t="s">
        <v>89</v>
      </c>
      <c r="D47" s="1" t="s">
        <v>95</v>
      </c>
      <c r="E47" s="1">
        <v>2200</v>
      </c>
      <c r="F47" s="1"/>
      <c r="G47" s="1"/>
      <c r="H47" s="1"/>
      <c r="I47" s="1"/>
      <c r="J47" s="1">
        <f t="shared" si="0"/>
        <v>0</v>
      </c>
      <c r="K47" s="1"/>
    </row>
    <row r="48" spans="1:11" ht="21.75" customHeight="1" x14ac:dyDescent="0.3">
      <c r="A48" s="1">
        <v>46</v>
      </c>
      <c r="B48" s="10">
        <v>46069</v>
      </c>
      <c r="C48" s="1" t="s">
        <v>89</v>
      </c>
      <c r="D48" s="1" t="s">
        <v>95</v>
      </c>
      <c r="E48" s="1">
        <v>2200</v>
      </c>
      <c r="F48" s="1"/>
      <c r="G48" s="1"/>
      <c r="H48" s="1"/>
      <c r="I48" s="1"/>
      <c r="J48" s="1">
        <f t="shared" si="0"/>
        <v>0</v>
      </c>
      <c r="K48" s="1"/>
    </row>
    <row r="49" spans="1:11" ht="21.75" customHeight="1" x14ac:dyDescent="0.3">
      <c r="A49" s="1">
        <v>47</v>
      </c>
      <c r="B49" s="10">
        <v>46070</v>
      </c>
      <c r="C49" s="1" t="s">
        <v>89</v>
      </c>
      <c r="D49" s="1" t="s">
        <v>95</v>
      </c>
      <c r="E49" s="1">
        <v>2200</v>
      </c>
      <c r="F49" s="1"/>
      <c r="G49" s="1"/>
      <c r="H49" s="1"/>
      <c r="I49" s="1"/>
      <c r="J49" s="1">
        <f t="shared" si="0"/>
        <v>0</v>
      </c>
      <c r="K49" s="1"/>
    </row>
    <row r="50" spans="1:11" ht="21.75" customHeight="1" x14ac:dyDescent="0.3">
      <c r="A50" s="1">
        <v>48</v>
      </c>
      <c r="B50" s="10">
        <v>46071</v>
      </c>
      <c r="C50" s="1" t="s">
        <v>89</v>
      </c>
      <c r="D50" s="1" t="s">
        <v>95</v>
      </c>
      <c r="E50" s="1">
        <v>2200</v>
      </c>
      <c r="F50" s="1"/>
      <c r="G50" s="1"/>
      <c r="H50" s="1"/>
      <c r="I50" s="1"/>
      <c r="J50" s="1">
        <f t="shared" si="0"/>
        <v>0</v>
      </c>
      <c r="K50" s="1"/>
    </row>
    <row r="51" spans="1:11" ht="21.75" customHeight="1" x14ac:dyDescent="0.3">
      <c r="A51" s="1">
        <v>49</v>
      </c>
      <c r="B51" s="10">
        <v>46072</v>
      </c>
      <c r="C51" s="1" t="s">
        <v>89</v>
      </c>
      <c r="D51" s="1" t="s">
        <v>95</v>
      </c>
      <c r="E51" s="1">
        <v>2200</v>
      </c>
      <c r="F51" s="1"/>
      <c r="G51" s="1"/>
      <c r="H51" s="1"/>
      <c r="I51" s="1"/>
      <c r="J51" s="1">
        <f t="shared" si="0"/>
        <v>0</v>
      </c>
      <c r="K51" s="1"/>
    </row>
    <row r="52" spans="1:11" ht="21.75" customHeight="1" x14ac:dyDescent="0.3">
      <c r="A52" s="1">
        <v>50</v>
      </c>
      <c r="B52" s="10">
        <v>46073</v>
      </c>
      <c r="C52" s="1" t="s">
        <v>89</v>
      </c>
      <c r="D52" s="1" t="s">
        <v>95</v>
      </c>
      <c r="E52" s="1">
        <v>2200</v>
      </c>
      <c r="F52" s="1"/>
      <c r="G52" s="1"/>
      <c r="H52" s="1"/>
      <c r="I52" s="1"/>
      <c r="J52" s="1">
        <f t="shared" si="0"/>
        <v>0</v>
      </c>
      <c r="K52" s="1"/>
    </row>
    <row r="53" spans="1:11" ht="21.75" customHeight="1" x14ac:dyDescent="0.3">
      <c r="A53" s="1">
        <v>51</v>
      </c>
      <c r="B53" s="10">
        <v>46074</v>
      </c>
      <c r="C53" s="1" t="s">
        <v>89</v>
      </c>
      <c r="D53" s="1" t="s">
        <v>95</v>
      </c>
      <c r="E53" s="1">
        <v>2200</v>
      </c>
      <c r="F53" s="1"/>
      <c r="G53" s="1"/>
      <c r="H53" s="1"/>
      <c r="I53" s="1"/>
      <c r="J53" s="1">
        <f t="shared" si="0"/>
        <v>0</v>
      </c>
      <c r="K53" s="1"/>
    </row>
    <row r="54" spans="1:11" ht="21.75" customHeight="1" x14ac:dyDescent="0.3">
      <c r="A54" s="1">
        <v>52</v>
      </c>
      <c r="B54" s="10">
        <v>46075</v>
      </c>
      <c r="C54" s="1" t="s">
        <v>89</v>
      </c>
      <c r="D54" s="1" t="s">
        <v>95</v>
      </c>
      <c r="E54" s="1">
        <v>2200</v>
      </c>
      <c r="F54" s="1"/>
      <c r="G54" s="1"/>
      <c r="H54" s="1"/>
      <c r="I54" s="1"/>
      <c r="J54" s="1">
        <f t="shared" si="0"/>
        <v>0</v>
      </c>
      <c r="K54" s="1"/>
    </row>
    <row r="55" spans="1:11" ht="21.75" customHeight="1" x14ac:dyDescent="0.3">
      <c r="A55" s="1">
        <v>53</v>
      </c>
      <c r="B55" s="10">
        <v>46076</v>
      </c>
      <c r="C55" s="1" t="s">
        <v>89</v>
      </c>
      <c r="D55" s="1" t="s">
        <v>95</v>
      </c>
      <c r="E55" s="1">
        <v>2200</v>
      </c>
      <c r="F55" s="1"/>
      <c r="G55" s="1"/>
      <c r="H55" s="1"/>
      <c r="I55" s="1"/>
      <c r="J55" s="1">
        <f t="shared" si="0"/>
        <v>0</v>
      </c>
      <c r="K55" s="1"/>
    </row>
    <row r="56" spans="1:11" ht="21.75" customHeight="1" x14ac:dyDescent="0.3">
      <c r="A56" s="1">
        <v>54</v>
      </c>
      <c r="B56" s="10">
        <v>46077</v>
      </c>
      <c r="C56" s="1" t="s">
        <v>89</v>
      </c>
      <c r="D56" s="1" t="s">
        <v>95</v>
      </c>
      <c r="E56" s="1">
        <v>2200</v>
      </c>
      <c r="F56" s="1"/>
      <c r="G56" s="1"/>
      <c r="H56" s="1"/>
      <c r="I56" s="1"/>
      <c r="J56" s="1">
        <f t="shared" si="0"/>
        <v>0</v>
      </c>
      <c r="K56" s="1"/>
    </row>
    <row r="57" spans="1:11" ht="21.75" customHeight="1" x14ac:dyDescent="0.3">
      <c r="A57" s="1">
        <v>55</v>
      </c>
      <c r="B57" s="10">
        <v>46078</v>
      </c>
      <c r="C57" s="1" t="s">
        <v>89</v>
      </c>
      <c r="D57" s="1" t="s">
        <v>95</v>
      </c>
      <c r="E57" s="1">
        <v>2200</v>
      </c>
      <c r="F57" s="1"/>
      <c r="G57" s="1"/>
      <c r="H57" s="1"/>
      <c r="I57" s="1"/>
      <c r="J57" s="1">
        <f t="shared" si="0"/>
        <v>0</v>
      </c>
      <c r="K57" s="1"/>
    </row>
    <row r="58" spans="1:11" ht="21.75" customHeight="1" x14ac:dyDescent="0.3">
      <c r="A58" s="1">
        <v>56</v>
      </c>
      <c r="B58" s="10">
        <v>46079</v>
      </c>
      <c r="C58" s="1" t="s">
        <v>89</v>
      </c>
      <c r="D58" s="1" t="s">
        <v>95</v>
      </c>
      <c r="E58" s="1">
        <v>2200</v>
      </c>
      <c r="F58" s="1"/>
      <c r="G58" s="1"/>
      <c r="H58" s="1"/>
      <c r="I58" s="1"/>
      <c r="J58" s="1">
        <f t="shared" si="0"/>
        <v>0</v>
      </c>
      <c r="K58" s="1"/>
    </row>
    <row r="59" spans="1:11" ht="21.75" customHeight="1" x14ac:dyDescent="0.3">
      <c r="A59" s="1">
        <v>57</v>
      </c>
      <c r="B59" s="10">
        <v>46080</v>
      </c>
      <c r="C59" s="1" t="s">
        <v>89</v>
      </c>
      <c r="D59" s="1" t="s">
        <v>95</v>
      </c>
      <c r="E59" s="1">
        <v>2200</v>
      </c>
      <c r="F59" s="1"/>
      <c r="G59" s="1"/>
      <c r="H59" s="1"/>
      <c r="I59" s="1"/>
      <c r="J59" s="1">
        <f t="shared" si="0"/>
        <v>0</v>
      </c>
      <c r="K59" s="1"/>
    </row>
    <row r="60" spans="1:11" ht="21.75" customHeight="1" x14ac:dyDescent="0.3">
      <c r="A60" s="1">
        <v>58</v>
      </c>
      <c r="B60" s="10">
        <v>46081</v>
      </c>
      <c r="C60" s="1" t="s">
        <v>89</v>
      </c>
      <c r="D60" s="1" t="s">
        <v>95</v>
      </c>
      <c r="E60" s="1">
        <v>2200</v>
      </c>
      <c r="F60" s="1"/>
      <c r="G60" s="1"/>
      <c r="H60" s="1"/>
      <c r="I60" s="1"/>
      <c r="J60" s="1">
        <f t="shared" si="0"/>
        <v>0</v>
      </c>
      <c r="K60" s="1"/>
    </row>
    <row r="61" spans="1:11" ht="21.75" customHeight="1" x14ac:dyDescent="0.3">
      <c r="A61" s="1">
        <v>59</v>
      </c>
      <c r="B61" s="10">
        <v>46082</v>
      </c>
      <c r="C61" s="1" t="s">
        <v>89</v>
      </c>
      <c r="D61" s="1" t="s">
        <v>95</v>
      </c>
      <c r="E61" s="1">
        <v>2200</v>
      </c>
      <c r="F61" s="1"/>
      <c r="G61" s="1"/>
      <c r="H61" s="1"/>
      <c r="I61" s="1"/>
      <c r="J61" s="1">
        <f t="shared" si="0"/>
        <v>0</v>
      </c>
      <c r="K61" s="1"/>
    </row>
    <row r="62" spans="1:11" ht="21.75" customHeight="1" x14ac:dyDescent="0.3">
      <c r="A62" s="1">
        <v>60</v>
      </c>
      <c r="B62" s="10">
        <v>46083</v>
      </c>
      <c r="C62" s="1" t="s">
        <v>89</v>
      </c>
      <c r="D62" s="1" t="s">
        <v>95</v>
      </c>
      <c r="E62" s="1">
        <v>2200</v>
      </c>
      <c r="F62" s="1"/>
      <c r="G62" s="1"/>
      <c r="H62" s="1"/>
      <c r="I62" s="1"/>
      <c r="J62" s="1">
        <f t="shared" si="0"/>
        <v>0</v>
      </c>
      <c r="K62" s="1"/>
    </row>
    <row r="63" spans="1:11" ht="21.75" customHeight="1" x14ac:dyDescent="0.3">
      <c r="A63" s="1">
        <v>61</v>
      </c>
      <c r="B63" s="10">
        <v>46084</v>
      </c>
      <c r="C63" s="1" t="s">
        <v>89</v>
      </c>
      <c r="D63" s="1" t="s">
        <v>95</v>
      </c>
      <c r="E63" s="1">
        <v>2200</v>
      </c>
      <c r="F63" s="1"/>
      <c r="G63" s="1"/>
      <c r="H63" s="1"/>
      <c r="I63" s="1"/>
      <c r="J63" s="1">
        <f t="shared" si="0"/>
        <v>0</v>
      </c>
      <c r="K63" s="1"/>
    </row>
    <row r="64" spans="1:11" ht="21.75" customHeight="1" x14ac:dyDescent="0.3">
      <c r="A64" s="1">
        <v>62</v>
      </c>
      <c r="B64" s="10">
        <v>46085</v>
      </c>
      <c r="C64" s="1" t="s">
        <v>89</v>
      </c>
      <c r="D64" s="1" t="s">
        <v>95</v>
      </c>
      <c r="E64" s="1">
        <v>2200</v>
      </c>
      <c r="F64" s="1"/>
      <c r="G64" s="1"/>
      <c r="H64" s="1"/>
      <c r="I64" s="1"/>
      <c r="J64" s="1">
        <f t="shared" si="0"/>
        <v>0</v>
      </c>
      <c r="K64" s="1"/>
    </row>
    <row r="65" spans="1:11" ht="21.75" customHeight="1" x14ac:dyDescent="0.3">
      <c r="A65" s="1">
        <v>63</v>
      </c>
      <c r="B65" s="10">
        <v>46086</v>
      </c>
      <c r="C65" s="1" t="s">
        <v>89</v>
      </c>
      <c r="D65" s="1" t="s">
        <v>95</v>
      </c>
      <c r="E65" s="1">
        <v>2200</v>
      </c>
      <c r="F65" s="1"/>
      <c r="G65" s="1"/>
      <c r="H65" s="1"/>
      <c r="I65" s="1"/>
      <c r="J65" s="1">
        <f t="shared" si="0"/>
        <v>0</v>
      </c>
      <c r="K65" s="1"/>
    </row>
    <row r="66" spans="1:11" ht="21.75" customHeight="1" x14ac:dyDescent="0.3">
      <c r="A66" s="1">
        <v>64</v>
      </c>
      <c r="B66" s="10">
        <v>46087</v>
      </c>
      <c r="C66" s="1" t="s">
        <v>89</v>
      </c>
      <c r="D66" s="1" t="s">
        <v>95</v>
      </c>
      <c r="E66" s="1">
        <v>2200</v>
      </c>
      <c r="F66" s="1"/>
      <c r="G66" s="1"/>
      <c r="H66" s="1"/>
      <c r="I66" s="1"/>
      <c r="J66" s="1">
        <f t="shared" si="0"/>
        <v>0</v>
      </c>
      <c r="K66" s="1"/>
    </row>
    <row r="67" spans="1:11" ht="21.75" customHeight="1" x14ac:dyDescent="0.3">
      <c r="A67" s="1">
        <v>65</v>
      </c>
      <c r="B67" s="10">
        <v>46088</v>
      </c>
      <c r="C67" s="1" t="s">
        <v>89</v>
      </c>
      <c r="D67" s="1" t="s">
        <v>95</v>
      </c>
      <c r="E67" s="1">
        <v>2200</v>
      </c>
      <c r="F67" s="1"/>
      <c r="G67" s="1"/>
      <c r="H67" s="1"/>
      <c r="I67" s="1"/>
      <c r="J67" s="1">
        <f t="shared" si="0"/>
        <v>0</v>
      </c>
      <c r="K67" s="1"/>
    </row>
    <row r="68" spans="1:11" ht="21.75" customHeight="1" x14ac:dyDescent="0.3">
      <c r="A68" s="1">
        <v>66</v>
      </c>
      <c r="B68" s="10">
        <v>46089</v>
      </c>
      <c r="C68" s="1" t="s">
        <v>89</v>
      </c>
      <c r="D68" s="1" t="s">
        <v>95</v>
      </c>
      <c r="E68" s="1">
        <v>2200</v>
      </c>
      <c r="F68" s="1"/>
      <c r="G68" s="1"/>
      <c r="H68" s="1"/>
      <c r="I68" s="1"/>
      <c r="J68" s="1">
        <f t="shared" ref="J68:J131" si="1">E68*F68-G68-H68+I68</f>
        <v>0</v>
      </c>
      <c r="K68" s="1"/>
    </row>
    <row r="69" spans="1:11" ht="21.75" customHeight="1" x14ac:dyDescent="0.3">
      <c r="A69" s="1">
        <v>67</v>
      </c>
      <c r="B69" s="10">
        <v>46090</v>
      </c>
      <c r="C69" s="1" t="s">
        <v>89</v>
      </c>
      <c r="D69" s="1" t="s">
        <v>95</v>
      </c>
      <c r="E69" s="1">
        <v>2200</v>
      </c>
      <c r="F69" s="1"/>
      <c r="G69" s="1"/>
      <c r="H69" s="1"/>
      <c r="I69" s="1"/>
      <c r="J69" s="1">
        <f t="shared" si="1"/>
        <v>0</v>
      </c>
      <c r="K69" s="1"/>
    </row>
    <row r="70" spans="1:11" ht="21.75" customHeight="1" x14ac:dyDescent="0.3">
      <c r="A70" s="1">
        <v>68</v>
      </c>
      <c r="B70" s="10">
        <v>46091</v>
      </c>
      <c r="C70" s="1" t="s">
        <v>89</v>
      </c>
      <c r="D70" s="1" t="s">
        <v>95</v>
      </c>
      <c r="E70" s="1">
        <v>2200</v>
      </c>
      <c r="F70" s="1"/>
      <c r="G70" s="1"/>
      <c r="H70" s="1"/>
      <c r="I70" s="1"/>
      <c r="J70" s="1">
        <f t="shared" si="1"/>
        <v>0</v>
      </c>
      <c r="K70" s="1"/>
    </row>
    <row r="71" spans="1:11" ht="21.75" customHeight="1" x14ac:dyDescent="0.3">
      <c r="A71" s="1">
        <v>69</v>
      </c>
      <c r="B71" s="10">
        <v>46092</v>
      </c>
      <c r="C71" s="1" t="s">
        <v>89</v>
      </c>
      <c r="D71" s="1" t="s">
        <v>95</v>
      </c>
      <c r="E71" s="1">
        <v>2200</v>
      </c>
      <c r="F71" s="1"/>
      <c r="G71" s="1"/>
      <c r="H71" s="1"/>
      <c r="I71" s="1"/>
      <c r="J71" s="1">
        <f t="shared" si="1"/>
        <v>0</v>
      </c>
      <c r="K71" s="1"/>
    </row>
    <row r="72" spans="1:11" ht="21.75" customHeight="1" x14ac:dyDescent="0.3">
      <c r="A72" s="1">
        <v>70</v>
      </c>
      <c r="B72" s="10">
        <v>46093</v>
      </c>
      <c r="C72" s="1" t="s">
        <v>89</v>
      </c>
      <c r="D72" s="1" t="s">
        <v>95</v>
      </c>
      <c r="E72" s="1">
        <v>2200</v>
      </c>
      <c r="F72" s="1"/>
      <c r="G72" s="1"/>
      <c r="H72" s="1"/>
      <c r="I72" s="1"/>
      <c r="J72" s="1">
        <f t="shared" si="1"/>
        <v>0</v>
      </c>
      <c r="K72" s="1"/>
    </row>
    <row r="73" spans="1:11" ht="21.75" customHeight="1" x14ac:dyDescent="0.3">
      <c r="A73" s="1">
        <v>71</v>
      </c>
      <c r="B73" s="10">
        <v>46094</v>
      </c>
      <c r="C73" s="1" t="s">
        <v>89</v>
      </c>
      <c r="D73" s="1" t="s">
        <v>95</v>
      </c>
      <c r="E73" s="1">
        <v>2200</v>
      </c>
      <c r="F73" s="1"/>
      <c r="G73" s="1"/>
      <c r="H73" s="1"/>
      <c r="I73" s="1"/>
      <c r="J73" s="1">
        <f t="shared" si="1"/>
        <v>0</v>
      </c>
      <c r="K73" s="1"/>
    </row>
    <row r="74" spans="1:11" ht="21.75" customHeight="1" x14ac:dyDescent="0.3">
      <c r="A74" s="1">
        <v>72</v>
      </c>
      <c r="B74" s="10">
        <v>46095</v>
      </c>
      <c r="C74" s="1" t="s">
        <v>89</v>
      </c>
      <c r="D74" s="1" t="s">
        <v>95</v>
      </c>
      <c r="E74" s="1">
        <v>2200</v>
      </c>
      <c r="F74" s="1"/>
      <c r="G74" s="1"/>
      <c r="H74" s="1"/>
      <c r="I74" s="1"/>
      <c r="J74" s="1">
        <f t="shared" si="1"/>
        <v>0</v>
      </c>
      <c r="K74" s="1"/>
    </row>
    <row r="75" spans="1:11" ht="21.75" customHeight="1" x14ac:dyDescent="0.3">
      <c r="A75" s="1">
        <v>73</v>
      </c>
      <c r="B75" s="10">
        <v>46096</v>
      </c>
      <c r="C75" s="1" t="s">
        <v>89</v>
      </c>
      <c r="D75" s="1" t="s">
        <v>95</v>
      </c>
      <c r="E75" s="1">
        <v>2200</v>
      </c>
      <c r="F75" s="1"/>
      <c r="G75" s="1"/>
      <c r="H75" s="1"/>
      <c r="I75" s="1"/>
      <c r="J75" s="1">
        <f t="shared" si="1"/>
        <v>0</v>
      </c>
      <c r="K75" s="1"/>
    </row>
    <row r="76" spans="1:11" ht="21.75" customHeight="1" x14ac:dyDescent="0.3">
      <c r="A76" s="1">
        <v>74</v>
      </c>
      <c r="B76" s="10">
        <v>46097</v>
      </c>
      <c r="C76" s="1" t="s">
        <v>89</v>
      </c>
      <c r="D76" s="1" t="s">
        <v>95</v>
      </c>
      <c r="E76" s="1">
        <v>2200</v>
      </c>
      <c r="F76" s="1"/>
      <c r="G76" s="1"/>
      <c r="H76" s="1"/>
      <c r="I76" s="1"/>
      <c r="J76" s="1">
        <f t="shared" si="1"/>
        <v>0</v>
      </c>
      <c r="K76" s="1"/>
    </row>
    <row r="77" spans="1:11" ht="21.75" customHeight="1" x14ac:dyDescent="0.3">
      <c r="A77" s="1">
        <v>75</v>
      </c>
      <c r="B77" s="10">
        <v>46098</v>
      </c>
      <c r="C77" s="1" t="s">
        <v>89</v>
      </c>
      <c r="D77" s="1" t="s">
        <v>95</v>
      </c>
      <c r="E77" s="1">
        <v>2200</v>
      </c>
      <c r="F77" s="1"/>
      <c r="G77" s="1"/>
      <c r="H77" s="1"/>
      <c r="I77" s="1"/>
      <c r="J77" s="1">
        <f t="shared" si="1"/>
        <v>0</v>
      </c>
      <c r="K77" s="1"/>
    </row>
    <row r="78" spans="1:11" ht="21.75" customHeight="1" x14ac:dyDescent="0.3">
      <c r="A78" s="1">
        <v>76</v>
      </c>
      <c r="B78" s="10">
        <v>46099</v>
      </c>
      <c r="C78" s="1" t="s">
        <v>89</v>
      </c>
      <c r="D78" s="1" t="s">
        <v>95</v>
      </c>
      <c r="E78" s="1">
        <v>2200</v>
      </c>
      <c r="F78" s="1"/>
      <c r="G78" s="1"/>
      <c r="H78" s="1"/>
      <c r="I78" s="1"/>
      <c r="J78" s="1">
        <f t="shared" si="1"/>
        <v>0</v>
      </c>
      <c r="K78" s="1"/>
    </row>
    <row r="79" spans="1:11" ht="21.75" customHeight="1" x14ac:dyDescent="0.3">
      <c r="A79" s="1">
        <v>77</v>
      </c>
      <c r="B79" s="10">
        <v>46100</v>
      </c>
      <c r="C79" s="1" t="s">
        <v>89</v>
      </c>
      <c r="D79" s="1" t="s">
        <v>95</v>
      </c>
      <c r="E79" s="1">
        <v>2200</v>
      </c>
      <c r="F79" s="1"/>
      <c r="G79" s="1"/>
      <c r="H79" s="1"/>
      <c r="I79" s="1"/>
      <c r="J79" s="1">
        <f t="shared" si="1"/>
        <v>0</v>
      </c>
      <c r="K79" s="1"/>
    </row>
    <row r="80" spans="1:11" ht="21.75" customHeight="1" x14ac:dyDescent="0.3">
      <c r="A80" s="1">
        <v>78</v>
      </c>
      <c r="B80" s="10">
        <v>46101</v>
      </c>
      <c r="C80" s="1" t="s">
        <v>89</v>
      </c>
      <c r="D80" s="1" t="s">
        <v>95</v>
      </c>
      <c r="E80" s="1">
        <v>2200</v>
      </c>
      <c r="F80" s="1"/>
      <c r="G80" s="1"/>
      <c r="H80" s="1"/>
      <c r="I80" s="1"/>
      <c r="J80" s="1">
        <f t="shared" si="1"/>
        <v>0</v>
      </c>
      <c r="K80" s="1"/>
    </row>
    <row r="81" spans="1:11" ht="21.75" customHeight="1" x14ac:dyDescent="0.3">
      <c r="A81" s="1">
        <v>79</v>
      </c>
      <c r="B81" s="10">
        <v>46102</v>
      </c>
      <c r="C81" s="1" t="s">
        <v>89</v>
      </c>
      <c r="D81" s="1" t="s">
        <v>95</v>
      </c>
      <c r="E81" s="1">
        <v>2200</v>
      </c>
      <c r="F81" s="1"/>
      <c r="G81" s="1"/>
      <c r="H81" s="1"/>
      <c r="I81" s="1"/>
      <c r="J81" s="1">
        <f t="shared" si="1"/>
        <v>0</v>
      </c>
      <c r="K81" s="1"/>
    </row>
    <row r="82" spans="1:11" ht="21.75" customHeight="1" x14ac:dyDescent="0.3">
      <c r="A82" s="1">
        <v>80</v>
      </c>
      <c r="B82" s="10">
        <v>46103</v>
      </c>
      <c r="C82" s="1" t="s">
        <v>89</v>
      </c>
      <c r="D82" s="1" t="s">
        <v>95</v>
      </c>
      <c r="E82" s="1">
        <v>2200</v>
      </c>
      <c r="F82" s="1"/>
      <c r="G82" s="1"/>
      <c r="H82" s="1"/>
      <c r="I82" s="1"/>
      <c r="J82" s="1">
        <f t="shared" si="1"/>
        <v>0</v>
      </c>
      <c r="K82" s="1"/>
    </row>
    <row r="83" spans="1:11" ht="21.75" customHeight="1" x14ac:dyDescent="0.3">
      <c r="A83" s="1">
        <v>81</v>
      </c>
      <c r="B83" s="10">
        <v>46104</v>
      </c>
      <c r="C83" s="1" t="s">
        <v>89</v>
      </c>
      <c r="D83" s="1" t="s">
        <v>95</v>
      </c>
      <c r="E83" s="1">
        <v>2200</v>
      </c>
      <c r="F83" s="1"/>
      <c r="G83" s="1"/>
      <c r="H83" s="1"/>
      <c r="I83" s="1"/>
      <c r="J83" s="1">
        <f t="shared" si="1"/>
        <v>0</v>
      </c>
      <c r="K83" s="1"/>
    </row>
    <row r="84" spans="1:11" ht="21.75" customHeight="1" x14ac:dyDescent="0.3">
      <c r="A84" s="1">
        <v>82</v>
      </c>
      <c r="B84" s="10">
        <v>46105</v>
      </c>
      <c r="C84" s="1" t="s">
        <v>89</v>
      </c>
      <c r="D84" s="1" t="s">
        <v>95</v>
      </c>
      <c r="E84" s="1">
        <v>2200</v>
      </c>
      <c r="F84" s="1"/>
      <c r="G84" s="1"/>
      <c r="H84" s="1"/>
      <c r="I84" s="1"/>
      <c r="J84" s="1">
        <f t="shared" si="1"/>
        <v>0</v>
      </c>
      <c r="K84" s="1"/>
    </row>
    <row r="85" spans="1:11" ht="21.75" customHeight="1" x14ac:dyDescent="0.3">
      <c r="A85" s="1">
        <v>83</v>
      </c>
      <c r="B85" s="10">
        <v>46106</v>
      </c>
      <c r="C85" s="1" t="s">
        <v>89</v>
      </c>
      <c r="D85" s="1" t="s">
        <v>95</v>
      </c>
      <c r="E85" s="1">
        <v>2200</v>
      </c>
      <c r="F85" s="1"/>
      <c r="G85" s="1"/>
      <c r="H85" s="1"/>
      <c r="I85" s="1"/>
      <c r="J85" s="1">
        <f t="shared" si="1"/>
        <v>0</v>
      </c>
      <c r="K85" s="1"/>
    </row>
    <row r="86" spans="1:11" ht="21.75" customHeight="1" x14ac:dyDescent="0.3">
      <c r="A86" s="1">
        <v>84</v>
      </c>
      <c r="B86" s="10">
        <v>46107</v>
      </c>
      <c r="C86" s="1" t="s">
        <v>89</v>
      </c>
      <c r="D86" s="1" t="s">
        <v>95</v>
      </c>
      <c r="E86" s="1">
        <v>2200</v>
      </c>
      <c r="F86" s="1"/>
      <c r="G86" s="1"/>
      <c r="H86" s="1"/>
      <c r="I86" s="1"/>
      <c r="J86" s="1">
        <f t="shared" si="1"/>
        <v>0</v>
      </c>
      <c r="K86" s="1"/>
    </row>
    <row r="87" spans="1:11" ht="21.75" customHeight="1" x14ac:dyDescent="0.3">
      <c r="A87" s="1">
        <v>85</v>
      </c>
      <c r="B87" s="10">
        <v>46108</v>
      </c>
      <c r="C87" s="1" t="s">
        <v>89</v>
      </c>
      <c r="D87" s="1" t="s">
        <v>95</v>
      </c>
      <c r="E87" s="1">
        <v>2200</v>
      </c>
      <c r="F87" s="1"/>
      <c r="G87" s="1"/>
      <c r="H87" s="1"/>
      <c r="I87" s="1"/>
      <c r="J87" s="1">
        <f t="shared" si="1"/>
        <v>0</v>
      </c>
      <c r="K87" s="1"/>
    </row>
    <row r="88" spans="1:11" ht="21.75" customHeight="1" x14ac:dyDescent="0.3">
      <c r="A88" s="1">
        <v>86</v>
      </c>
      <c r="B88" s="10">
        <v>46109</v>
      </c>
      <c r="C88" s="1" t="s">
        <v>89</v>
      </c>
      <c r="D88" s="1" t="s">
        <v>95</v>
      </c>
      <c r="E88" s="1">
        <v>2200</v>
      </c>
      <c r="F88" s="1"/>
      <c r="G88" s="1"/>
      <c r="H88" s="1"/>
      <c r="I88" s="1"/>
      <c r="J88" s="1">
        <f t="shared" si="1"/>
        <v>0</v>
      </c>
      <c r="K88" s="1"/>
    </row>
    <row r="89" spans="1:11" ht="21.75" customHeight="1" x14ac:dyDescent="0.3">
      <c r="A89" s="1">
        <v>87</v>
      </c>
      <c r="B89" s="10">
        <v>46110</v>
      </c>
      <c r="C89" s="1" t="s">
        <v>89</v>
      </c>
      <c r="D89" s="1" t="s">
        <v>95</v>
      </c>
      <c r="E89" s="1">
        <v>2200</v>
      </c>
      <c r="F89" s="1"/>
      <c r="G89" s="1"/>
      <c r="H89" s="1"/>
      <c r="I89" s="1"/>
      <c r="J89" s="1">
        <f t="shared" si="1"/>
        <v>0</v>
      </c>
      <c r="K89" s="1"/>
    </row>
    <row r="90" spans="1:11" ht="21.75" customHeight="1" x14ac:dyDescent="0.3">
      <c r="A90" s="1">
        <v>88</v>
      </c>
      <c r="B90" s="10">
        <v>46111</v>
      </c>
      <c r="C90" s="1" t="s">
        <v>89</v>
      </c>
      <c r="D90" s="1" t="s">
        <v>95</v>
      </c>
      <c r="E90" s="1">
        <v>2200</v>
      </c>
      <c r="F90" s="1"/>
      <c r="G90" s="1"/>
      <c r="H90" s="1"/>
      <c r="I90" s="1"/>
      <c r="J90" s="1">
        <f t="shared" si="1"/>
        <v>0</v>
      </c>
      <c r="K90" s="1"/>
    </row>
    <row r="91" spans="1:11" ht="21.75" customHeight="1" x14ac:dyDescent="0.3">
      <c r="A91" s="1">
        <v>89</v>
      </c>
      <c r="B91" s="10">
        <v>46112</v>
      </c>
      <c r="C91" s="1" t="s">
        <v>89</v>
      </c>
      <c r="D91" s="1" t="s">
        <v>95</v>
      </c>
      <c r="E91" s="1">
        <v>2200</v>
      </c>
      <c r="F91" s="1"/>
      <c r="G91" s="1"/>
      <c r="H91" s="1"/>
      <c r="I91" s="1"/>
      <c r="J91" s="1">
        <f t="shared" si="1"/>
        <v>0</v>
      </c>
      <c r="K91" s="1"/>
    </row>
    <row r="92" spans="1:11" ht="21.75" customHeight="1" x14ac:dyDescent="0.3">
      <c r="A92" s="1">
        <v>90</v>
      </c>
      <c r="B92" s="10">
        <v>46113</v>
      </c>
      <c r="C92" s="1" t="s">
        <v>89</v>
      </c>
      <c r="D92" s="1" t="s">
        <v>95</v>
      </c>
      <c r="E92" s="1">
        <v>2200</v>
      </c>
      <c r="F92" s="1"/>
      <c r="G92" s="1"/>
      <c r="H92" s="1"/>
      <c r="I92" s="1"/>
      <c r="J92" s="1">
        <f t="shared" si="1"/>
        <v>0</v>
      </c>
      <c r="K92" s="1"/>
    </row>
    <row r="93" spans="1:11" ht="21.75" customHeight="1" x14ac:dyDescent="0.3">
      <c r="A93" s="1">
        <v>91</v>
      </c>
      <c r="B93" s="10">
        <v>46114</v>
      </c>
      <c r="C93" s="1" t="s">
        <v>89</v>
      </c>
      <c r="D93" s="1" t="s">
        <v>95</v>
      </c>
      <c r="E93" s="1">
        <v>2200</v>
      </c>
      <c r="F93" s="1"/>
      <c r="G93" s="1"/>
      <c r="H93" s="1"/>
      <c r="I93" s="1"/>
      <c r="J93" s="1">
        <f t="shared" si="1"/>
        <v>0</v>
      </c>
      <c r="K93" s="1"/>
    </row>
    <row r="94" spans="1:11" ht="21.75" customHeight="1" x14ac:dyDescent="0.3">
      <c r="A94" s="1">
        <v>92</v>
      </c>
      <c r="B94" s="10">
        <v>46115</v>
      </c>
      <c r="C94" s="1" t="s">
        <v>89</v>
      </c>
      <c r="D94" s="1" t="s">
        <v>95</v>
      </c>
      <c r="E94" s="1">
        <v>2200</v>
      </c>
      <c r="F94" s="1"/>
      <c r="G94" s="1"/>
      <c r="H94" s="1"/>
      <c r="I94" s="1"/>
      <c r="J94" s="1">
        <f t="shared" si="1"/>
        <v>0</v>
      </c>
      <c r="K94" s="1"/>
    </row>
    <row r="95" spans="1:11" ht="21.75" customHeight="1" x14ac:dyDescent="0.3">
      <c r="A95" s="1">
        <v>93</v>
      </c>
      <c r="B95" s="10">
        <v>46116</v>
      </c>
      <c r="C95" s="1" t="s">
        <v>89</v>
      </c>
      <c r="D95" s="1" t="s">
        <v>95</v>
      </c>
      <c r="E95" s="1">
        <v>2200</v>
      </c>
      <c r="F95" s="1"/>
      <c r="G95" s="1"/>
      <c r="H95" s="1"/>
      <c r="I95" s="1"/>
      <c r="J95" s="1">
        <f t="shared" si="1"/>
        <v>0</v>
      </c>
      <c r="K95" s="1"/>
    </row>
    <row r="96" spans="1:11" ht="21.75" customHeight="1" x14ac:dyDescent="0.3">
      <c r="A96" s="1">
        <v>94</v>
      </c>
      <c r="B96" s="10">
        <v>46117</v>
      </c>
      <c r="C96" s="1" t="s">
        <v>89</v>
      </c>
      <c r="D96" s="1" t="s">
        <v>95</v>
      </c>
      <c r="E96" s="1">
        <v>2200</v>
      </c>
      <c r="F96" s="1"/>
      <c r="G96" s="1"/>
      <c r="H96" s="1"/>
      <c r="I96" s="1"/>
      <c r="J96" s="1">
        <f t="shared" si="1"/>
        <v>0</v>
      </c>
      <c r="K96" s="1"/>
    </row>
    <row r="97" spans="1:11" ht="21.75" customHeight="1" x14ac:dyDescent="0.3">
      <c r="A97" s="1">
        <v>95</v>
      </c>
      <c r="B97" s="10">
        <v>46118</v>
      </c>
      <c r="C97" s="1" t="s">
        <v>89</v>
      </c>
      <c r="D97" s="1" t="s">
        <v>95</v>
      </c>
      <c r="E97" s="1">
        <v>2200</v>
      </c>
      <c r="F97" s="1"/>
      <c r="G97" s="1"/>
      <c r="H97" s="1"/>
      <c r="I97" s="1"/>
      <c r="J97" s="1">
        <f t="shared" si="1"/>
        <v>0</v>
      </c>
      <c r="K97" s="1"/>
    </row>
    <row r="98" spans="1:11" ht="21.75" customHeight="1" x14ac:dyDescent="0.3">
      <c r="A98" s="1">
        <v>96</v>
      </c>
      <c r="B98" s="10">
        <v>46119</v>
      </c>
      <c r="C98" s="1" t="s">
        <v>89</v>
      </c>
      <c r="D98" s="1" t="s">
        <v>95</v>
      </c>
      <c r="E98" s="1">
        <v>2200</v>
      </c>
      <c r="F98" s="1"/>
      <c r="G98" s="1"/>
      <c r="H98" s="1"/>
      <c r="I98" s="1"/>
      <c r="J98" s="1">
        <f t="shared" si="1"/>
        <v>0</v>
      </c>
      <c r="K98" s="1"/>
    </row>
    <row r="99" spans="1:11" ht="21.75" customHeight="1" x14ac:dyDescent="0.3">
      <c r="A99" s="1">
        <v>97</v>
      </c>
      <c r="B99" s="10">
        <v>46120</v>
      </c>
      <c r="C99" s="1" t="s">
        <v>89</v>
      </c>
      <c r="D99" s="1" t="s">
        <v>95</v>
      </c>
      <c r="E99" s="1">
        <v>2200</v>
      </c>
      <c r="F99" s="1"/>
      <c r="G99" s="1"/>
      <c r="H99" s="1"/>
      <c r="I99" s="1"/>
      <c r="J99" s="1">
        <f t="shared" si="1"/>
        <v>0</v>
      </c>
      <c r="K99" s="1"/>
    </row>
    <row r="100" spans="1:11" ht="21.75" customHeight="1" x14ac:dyDescent="0.3">
      <c r="A100" s="1">
        <v>98</v>
      </c>
      <c r="B100" s="10">
        <v>46121</v>
      </c>
      <c r="C100" s="1" t="s">
        <v>89</v>
      </c>
      <c r="D100" s="1" t="s">
        <v>95</v>
      </c>
      <c r="E100" s="1">
        <v>2200</v>
      </c>
      <c r="F100" s="1"/>
      <c r="G100" s="1"/>
      <c r="H100" s="1"/>
      <c r="I100" s="1"/>
      <c r="J100" s="1">
        <f t="shared" si="1"/>
        <v>0</v>
      </c>
      <c r="K100" s="1"/>
    </row>
    <row r="101" spans="1:11" ht="21.75" customHeight="1" x14ac:dyDescent="0.3">
      <c r="A101" s="1">
        <v>99</v>
      </c>
      <c r="B101" s="10">
        <v>46122</v>
      </c>
      <c r="C101" s="1" t="s">
        <v>89</v>
      </c>
      <c r="D101" s="1" t="s">
        <v>95</v>
      </c>
      <c r="E101" s="1">
        <v>2200</v>
      </c>
      <c r="F101" s="1"/>
      <c r="G101" s="1"/>
      <c r="H101" s="1"/>
      <c r="I101" s="1"/>
      <c r="J101" s="1">
        <f t="shared" si="1"/>
        <v>0</v>
      </c>
      <c r="K101" s="1"/>
    </row>
    <row r="102" spans="1:11" ht="21.75" customHeight="1" x14ac:dyDescent="0.3">
      <c r="A102" s="1">
        <v>100</v>
      </c>
      <c r="B102" s="10">
        <v>46123</v>
      </c>
      <c r="C102" s="1" t="s">
        <v>89</v>
      </c>
      <c r="D102" s="1" t="s">
        <v>95</v>
      </c>
      <c r="E102" s="1">
        <v>2200</v>
      </c>
      <c r="F102" s="1"/>
      <c r="G102" s="1"/>
      <c r="H102" s="1"/>
      <c r="I102" s="1"/>
      <c r="J102" s="1">
        <f t="shared" si="1"/>
        <v>0</v>
      </c>
      <c r="K102" s="1"/>
    </row>
    <row r="103" spans="1:11" ht="21.75" customHeight="1" x14ac:dyDescent="0.3">
      <c r="A103" s="1">
        <v>101</v>
      </c>
      <c r="B103" s="10">
        <v>46124</v>
      </c>
      <c r="C103" s="1" t="s">
        <v>89</v>
      </c>
      <c r="D103" s="1" t="s">
        <v>95</v>
      </c>
      <c r="E103" s="1">
        <v>2200</v>
      </c>
      <c r="F103" s="1"/>
      <c r="G103" s="1"/>
      <c r="H103" s="1"/>
      <c r="I103" s="1"/>
      <c r="J103" s="1">
        <f t="shared" si="1"/>
        <v>0</v>
      </c>
      <c r="K103" s="1"/>
    </row>
    <row r="104" spans="1:11" ht="21.75" customHeight="1" x14ac:dyDescent="0.3">
      <c r="A104" s="1">
        <v>102</v>
      </c>
      <c r="B104" s="10">
        <v>46125</v>
      </c>
      <c r="C104" s="1" t="s">
        <v>89</v>
      </c>
      <c r="D104" s="1" t="s">
        <v>95</v>
      </c>
      <c r="E104" s="1">
        <v>2200</v>
      </c>
      <c r="F104" s="1"/>
      <c r="G104" s="1"/>
      <c r="H104" s="1"/>
      <c r="I104" s="1"/>
      <c r="J104" s="1">
        <f t="shared" si="1"/>
        <v>0</v>
      </c>
      <c r="K104" s="1"/>
    </row>
    <row r="105" spans="1:11" ht="21.75" customHeight="1" x14ac:dyDescent="0.3">
      <c r="A105" s="1">
        <v>103</v>
      </c>
      <c r="B105" s="10">
        <v>46126</v>
      </c>
      <c r="C105" s="1" t="s">
        <v>89</v>
      </c>
      <c r="D105" s="1" t="s">
        <v>95</v>
      </c>
      <c r="E105" s="1">
        <v>2200</v>
      </c>
      <c r="F105" s="1"/>
      <c r="G105" s="1"/>
      <c r="H105" s="1"/>
      <c r="I105" s="1"/>
      <c r="J105" s="1">
        <f t="shared" si="1"/>
        <v>0</v>
      </c>
      <c r="K105" s="1"/>
    </row>
    <row r="106" spans="1:11" ht="21.75" customHeight="1" x14ac:dyDescent="0.3">
      <c r="A106" s="1">
        <v>104</v>
      </c>
      <c r="B106" s="10">
        <v>46127</v>
      </c>
      <c r="C106" s="1" t="s">
        <v>89</v>
      </c>
      <c r="D106" s="1" t="s">
        <v>95</v>
      </c>
      <c r="E106" s="1">
        <v>2200</v>
      </c>
      <c r="F106" s="1"/>
      <c r="G106" s="1"/>
      <c r="H106" s="1"/>
      <c r="I106" s="1"/>
      <c r="J106" s="1">
        <f t="shared" si="1"/>
        <v>0</v>
      </c>
      <c r="K106" s="1"/>
    </row>
    <row r="107" spans="1:11" ht="21.75" customHeight="1" x14ac:dyDescent="0.3">
      <c r="A107" s="1">
        <v>105</v>
      </c>
      <c r="B107" s="10">
        <v>46128</v>
      </c>
      <c r="C107" s="1" t="s">
        <v>89</v>
      </c>
      <c r="D107" s="1" t="s">
        <v>95</v>
      </c>
      <c r="E107" s="1">
        <v>2200</v>
      </c>
      <c r="F107" s="1"/>
      <c r="G107" s="1"/>
      <c r="H107" s="1"/>
      <c r="I107" s="1"/>
      <c r="J107" s="1">
        <f t="shared" si="1"/>
        <v>0</v>
      </c>
      <c r="K107" s="1"/>
    </row>
    <row r="108" spans="1:11" ht="21.75" customHeight="1" x14ac:dyDescent="0.3">
      <c r="A108" s="1">
        <v>106</v>
      </c>
      <c r="B108" s="10">
        <v>46129</v>
      </c>
      <c r="C108" s="1" t="s">
        <v>89</v>
      </c>
      <c r="D108" s="1" t="s">
        <v>95</v>
      </c>
      <c r="E108" s="1">
        <v>2200</v>
      </c>
      <c r="F108" s="1"/>
      <c r="G108" s="1"/>
      <c r="H108" s="1"/>
      <c r="I108" s="1"/>
      <c r="J108" s="1">
        <f t="shared" si="1"/>
        <v>0</v>
      </c>
      <c r="K108" s="1"/>
    </row>
    <row r="109" spans="1:11" ht="21.75" customHeight="1" x14ac:dyDescent="0.3">
      <c r="A109" s="1">
        <v>107</v>
      </c>
      <c r="B109" s="10">
        <v>46130</v>
      </c>
      <c r="C109" s="1" t="s">
        <v>89</v>
      </c>
      <c r="D109" s="1" t="s">
        <v>95</v>
      </c>
      <c r="E109" s="1">
        <v>2200</v>
      </c>
      <c r="F109" s="1"/>
      <c r="G109" s="1"/>
      <c r="H109" s="1"/>
      <c r="I109" s="1"/>
      <c r="J109" s="1">
        <f t="shared" si="1"/>
        <v>0</v>
      </c>
      <c r="K109" s="1"/>
    </row>
    <row r="110" spans="1:11" ht="21.75" customHeight="1" x14ac:dyDescent="0.3">
      <c r="A110" s="1">
        <v>108</v>
      </c>
      <c r="B110" s="10">
        <v>46131</v>
      </c>
      <c r="C110" s="1" t="s">
        <v>89</v>
      </c>
      <c r="D110" s="1" t="s">
        <v>95</v>
      </c>
      <c r="E110" s="1">
        <v>2200</v>
      </c>
      <c r="F110" s="1"/>
      <c r="G110" s="1"/>
      <c r="H110" s="1"/>
      <c r="I110" s="1"/>
      <c r="J110" s="1">
        <f t="shared" si="1"/>
        <v>0</v>
      </c>
      <c r="K110" s="1"/>
    </row>
    <row r="111" spans="1:11" ht="21.75" customHeight="1" x14ac:dyDescent="0.3">
      <c r="A111" s="1">
        <v>109</v>
      </c>
      <c r="B111" s="10">
        <v>46132</v>
      </c>
      <c r="C111" s="1" t="s">
        <v>89</v>
      </c>
      <c r="D111" s="1" t="s">
        <v>95</v>
      </c>
      <c r="E111" s="1">
        <v>2200</v>
      </c>
      <c r="F111" s="1"/>
      <c r="G111" s="1"/>
      <c r="H111" s="1"/>
      <c r="I111" s="1"/>
      <c r="J111" s="1">
        <f t="shared" si="1"/>
        <v>0</v>
      </c>
      <c r="K111" s="1"/>
    </row>
    <row r="112" spans="1:11" ht="21.75" customHeight="1" x14ac:dyDescent="0.3">
      <c r="A112" s="1">
        <v>110</v>
      </c>
      <c r="B112" s="10">
        <v>46133</v>
      </c>
      <c r="C112" s="1" t="s">
        <v>89</v>
      </c>
      <c r="D112" s="1" t="s">
        <v>95</v>
      </c>
      <c r="E112" s="1">
        <v>2200</v>
      </c>
      <c r="F112" s="1"/>
      <c r="G112" s="1"/>
      <c r="H112" s="1"/>
      <c r="I112" s="1"/>
      <c r="J112" s="1">
        <f t="shared" si="1"/>
        <v>0</v>
      </c>
      <c r="K112" s="1"/>
    </row>
    <row r="113" spans="1:11" ht="21.75" customHeight="1" x14ac:dyDescent="0.3">
      <c r="A113" s="1">
        <v>111</v>
      </c>
      <c r="B113" s="10">
        <v>46134</v>
      </c>
      <c r="C113" s="1" t="s">
        <v>89</v>
      </c>
      <c r="D113" s="1" t="s">
        <v>95</v>
      </c>
      <c r="E113" s="1">
        <v>2200</v>
      </c>
      <c r="F113" s="1"/>
      <c r="G113" s="1"/>
      <c r="H113" s="1"/>
      <c r="I113" s="1"/>
      <c r="J113" s="1">
        <f t="shared" si="1"/>
        <v>0</v>
      </c>
      <c r="K113" s="1"/>
    </row>
    <row r="114" spans="1:11" ht="21.75" customHeight="1" x14ac:dyDescent="0.3">
      <c r="A114" s="1">
        <v>112</v>
      </c>
      <c r="B114" s="10">
        <v>46135</v>
      </c>
      <c r="C114" s="1" t="s">
        <v>89</v>
      </c>
      <c r="D114" s="1" t="s">
        <v>95</v>
      </c>
      <c r="E114" s="1">
        <v>2200</v>
      </c>
      <c r="F114" s="1"/>
      <c r="G114" s="1"/>
      <c r="H114" s="1"/>
      <c r="I114" s="1"/>
      <c r="J114" s="1">
        <f t="shared" si="1"/>
        <v>0</v>
      </c>
      <c r="K114" s="1"/>
    </row>
    <row r="115" spans="1:11" ht="21.75" customHeight="1" x14ac:dyDescent="0.3">
      <c r="A115" s="1">
        <v>113</v>
      </c>
      <c r="B115" s="10">
        <v>46136</v>
      </c>
      <c r="C115" s="1" t="s">
        <v>89</v>
      </c>
      <c r="D115" s="1" t="s">
        <v>95</v>
      </c>
      <c r="E115" s="1">
        <v>2200</v>
      </c>
      <c r="F115" s="1"/>
      <c r="G115" s="1"/>
      <c r="H115" s="1"/>
      <c r="I115" s="1"/>
      <c r="J115" s="1">
        <f t="shared" si="1"/>
        <v>0</v>
      </c>
      <c r="K115" s="1"/>
    </row>
    <row r="116" spans="1:11" ht="21.75" customHeight="1" x14ac:dyDescent="0.3">
      <c r="A116" s="1">
        <v>114</v>
      </c>
      <c r="B116" s="10">
        <v>46137</v>
      </c>
      <c r="C116" s="1" t="s">
        <v>89</v>
      </c>
      <c r="D116" s="1" t="s">
        <v>95</v>
      </c>
      <c r="E116" s="1">
        <v>2200</v>
      </c>
      <c r="F116" s="1"/>
      <c r="G116" s="1"/>
      <c r="H116" s="1"/>
      <c r="I116" s="1"/>
      <c r="J116" s="1">
        <f t="shared" si="1"/>
        <v>0</v>
      </c>
      <c r="K116" s="1"/>
    </row>
    <row r="117" spans="1:11" ht="21.75" customHeight="1" x14ac:dyDescent="0.3">
      <c r="A117" s="1">
        <v>115</v>
      </c>
      <c r="B117" s="10">
        <v>46138</v>
      </c>
      <c r="C117" s="1" t="s">
        <v>89</v>
      </c>
      <c r="D117" s="1" t="s">
        <v>95</v>
      </c>
      <c r="E117" s="1">
        <v>2200</v>
      </c>
      <c r="F117" s="1"/>
      <c r="G117" s="1"/>
      <c r="H117" s="1"/>
      <c r="I117" s="1"/>
      <c r="J117" s="1">
        <f t="shared" si="1"/>
        <v>0</v>
      </c>
      <c r="K117" s="1"/>
    </row>
    <row r="118" spans="1:11" ht="21.75" customHeight="1" x14ac:dyDescent="0.3">
      <c r="A118" s="1">
        <v>116</v>
      </c>
      <c r="B118" s="10">
        <v>46139</v>
      </c>
      <c r="C118" s="1" t="s">
        <v>89</v>
      </c>
      <c r="D118" s="1" t="s">
        <v>95</v>
      </c>
      <c r="E118" s="1">
        <v>2200</v>
      </c>
      <c r="F118" s="1"/>
      <c r="G118" s="1"/>
      <c r="H118" s="1"/>
      <c r="I118" s="1"/>
      <c r="J118" s="1">
        <f t="shared" si="1"/>
        <v>0</v>
      </c>
      <c r="K118" s="1"/>
    </row>
    <row r="119" spans="1:11" ht="21.75" customHeight="1" x14ac:dyDescent="0.3">
      <c r="A119" s="1">
        <v>117</v>
      </c>
      <c r="B119" s="10">
        <v>46140</v>
      </c>
      <c r="C119" s="1" t="s">
        <v>89</v>
      </c>
      <c r="D119" s="1" t="s">
        <v>95</v>
      </c>
      <c r="E119" s="1">
        <v>2200</v>
      </c>
      <c r="F119" s="1"/>
      <c r="G119" s="1"/>
      <c r="H119" s="1"/>
      <c r="I119" s="1"/>
      <c r="J119" s="1">
        <f t="shared" si="1"/>
        <v>0</v>
      </c>
      <c r="K119" s="1"/>
    </row>
    <row r="120" spans="1:11" ht="21.75" customHeight="1" x14ac:dyDescent="0.3">
      <c r="A120" s="1">
        <v>118</v>
      </c>
      <c r="B120" s="10">
        <v>46141</v>
      </c>
      <c r="C120" s="1" t="s">
        <v>89</v>
      </c>
      <c r="D120" s="1" t="s">
        <v>95</v>
      </c>
      <c r="E120" s="1">
        <v>2200</v>
      </c>
      <c r="F120" s="1"/>
      <c r="G120" s="1"/>
      <c r="H120" s="1"/>
      <c r="I120" s="1"/>
      <c r="J120" s="1">
        <f t="shared" si="1"/>
        <v>0</v>
      </c>
      <c r="K120" s="1"/>
    </row>
    <row r="121" spans="1:11" ht="21.75" customHeight="1" x14ac:dyDescent="0.3">
      <c r="A121" s="1">
        <v>119</v>
      </c>
      <c r="B121" s="10">
        <v>46142</v>
      </c>
      <c r="C121" s="1" t="s">
        <v>89</v>
      </c>
      <c r="D121" s="1" t="s">
        <v>95</v>
      </c>
      <c r="E121" s="1">
        <v>2200</v>
      </c>
      <c r="F121" s="1"/>
      <c r="G121" s="1"/>
      <c r="H121" s="1"/>
      <c r="I121" s="1"/>
      <c r="J121" s="1">
        <f t="shared" si="1"/>
        <v>0</v>
      </c>
      <c r="K121" s="1"/>
    </row>
    <row r="122" spans="1:11" ht="21.75" customHeight="1" x14ac:dyDescent="0.3">
      <c r="A122" s="1">
        <v>120</v>
      </c>
      <c r="B122" s="10">
        <v>46143</v>
      </c>
      <c r="C122" s="1" t="s">
        <v>89</v>
      </c>
      <c r="D122" s="1" t="s">
        <v>95</v>
      </c>
      <c r="E122" s="1">
        <v>2200</v>
      </c>
      <c r="F122" s="1"/>
      <c r="G122" s="1"/>
      <c r="H122" s="1"/>
      <c r="I122" s="1"/>
      <c r="J122" s="1">
        <f t="shared" si="1"/>
        <v>0</v>
      </c>
      <c r="K122" s="1"/>
    </row>
    <row r="123" spans="1:11" ht="21.75" customHeight="1" x14ac:dyDescent="0.3">
      <c r="A123" s="1">
        <v>121</v>
      </c>
      <c r="B123" s="10">
        <v>46144</v>
      </c>
      <c r="C123" s="1" t="s">
        <v>89</v>
      </c>
      <c r="D123" s="1" t="s">
        <v>95</v>
      </c>
      <c r="E123" s="1">
        <v>2200</v>
      </c>
      <c r="F123" s="1"/>
      <c r="G123" s="1"/>
      <c r="H123" s="1"/>
      <c r="I123" s="1"/>
      <c r="J123" s="1">
        <f t="shared" si="1"/>
        <v>0</v>
      </c>
      <c r="K123" s="1"/>
    </row>
    <row r="124" spans="1:11" ht="21.75" customHeight="1" x14ac:dyDescent="0.3">
      <c r="A124" s="1">
        <v>122</v>
      </c>
      <c r="B124" s="10">
        <v>46145</v>
      </c>
      <c r="C124" s="1" t="s">
        <v>89</v>
      </c>
      <c r="D124" s="1" t="s">
        <v>95</v>
      </c>
      <c r="E124" s="1">
        <v>2200</v>
      </c>
      <c r="F124" s="1"/>
      <c r="G124" s="1"/>
      <c r="H124" s="1"/>
      <c r="I124" s="1"/>
      <c r="J124" s="1">
        <f t="shared" si="1"/>
        <v>0</v>
      </c>
      <c r="K124" s="1"/>
    </row>
    <row r="125" spans="1:11" ht="21.75" customHeight="1" x14ac:dyDescent="0.3">
      <c r="A125" s="1">
        <v>123</v>
      </c>
      <c r="B125" s="10">
        <v>46146</v>
      </c>
      <c r="C125" s="1" t="s">
        <v>89</v>
      </c>
      <c r="D125" s="1" t="s">
        <v>95</v>
      </c>
      <c r="E125" s="1">
        <v>2200</v>
      </c>
      <c r="F125" s="1"/>
      <c r="G125" s="1"/>
      <c r="H125" s="1"/>
      <c r="I125" s="1"/>
      <c r="J125" s="1">
        <f t="shared" si="1"/>
        <v>0</v>
      </c>
      <c r="K125" s="1"/>
    </row>
    <row r="126" spans="1:11" ht="21.75" customHeight="1" x14ac:dyDescent="0.3">
      <c r="A126" s="1">
        <v>124</v>
      </c>
      <c r="B126" s="10">
        <v>46147</v>
      </c>
      <c r="C126" s="1" t="s">
        <v>89</v>
      </c>
      <c r="D126" s="1" t="s">
        <v>95</v>
      </c>
      <c r="E126" s="1">
        <v>2200</v>
      </c>
      <c r="F126" s="1"/>
      <c r="G126" s="1"/>
      <c r="H126" s="1"/>
      <c r="I126" s="1"/>
      <c r="J126" s="1">
        <f t="shared" si="1"/>
        <v>0</v>
      </c>
      <c r="K126" s="1"/>
    </row>
    <row r="127" spans="1:11" ht="21.75" customHeight="1" x14ac:dyDescent="0.3">
      <c r="A127" s="1">
        <v>125</v>
      </c>
      <c r="B127" s="10">
        <v>46148</v>
      </c>
      <c r="C127" s="1" t="s">
        <v>89</v>
      </c>
      <c r="D127" s="1" t="s">
        <v>95</v>
      </c>
      <c r="E127" s="1">
        <v>2200</v>
      </c>
      <c r="F127" s="1"/>
      <c r="G127" s="1"/>
      <c r="H127" s="1"/>
      <c r="I127" s="1"/>
      <c r="J127" s="1">
        <f t="shared" si="1"/>
        <v>0</v>
      </c>
      <c r="K127" s="1"/>
    </row>
    <row r="128" spans="1:11" ht="21.75" customHeight="1" x14ac:dyDescent="0.3">
      <c r="A128" s="1">
        <v>126</v>
      </c>
      <c r="B128" s="10">
        <v>46149</v>
      </c>
      <c r="C128" s="1" t="s">
        <v>89</v>
      </c>
      <c r="D128" s="1" t="s">
        <v>95</v>
      </c>
      <c r="E128" s="1">
        <v>2200</v>
      </c>
      <c r="F128" s="1"/>
      <c r="G128" s="1"/>
      <c r="H128" s="1"/>
      <c r="I128" s="1"/>
      <c r="J128" s="1">
        <f t="shared" si="1"/>
        <v>0</v>
      </c>
      <c r="K128" s="1"/>
    </row>
    <row r="129" spans="1:11" ht="21.75" customHeight="1" x14ac:dyDescent="0.3">
      <c r="A129" s="1">
        <v>127</v>
      </c>
      <c r="B129" s="10">
        <v>46150</v>
      </c>
      <c r="C129" s="1" t="s">
        <v>89</v>
      </c>
      <c r="D129" s="1" t="s">
        <v>95</v>
      </c>
      <c r="E129" s="1">
        <v>2200</v>
      </c>
      <c r="F129" s="1"/>
      <c r="G129" s="1"/>
      <c r="H129" s="1"/>
      <c r="I129" s="1"/>
      <c r="J129" s="1">
        <f t="shared" si="1"/>
        <v>0</v>
      </c>
      <c r="K129" s="1"/>
    </row>
    <row r="130" spans="1:11" ht="21.75" customHeight="1" x14ac:dyDescent="0.3">
      <c r="A130" s="1">
        <v>128</v>
      </c>
      <c r="B130" s="10">
        <v>46151</v>
      </c>
      <c r="C130" s="1" t="s">
        <v>89</v>
      </c>
      <c r="D130" s="1" t="s">
        <v>95</v>
      </c>
      <c r="E130" s="1">
        <v>2200</v>
      </c>
      <c r="F130" s="1"/>
      <c r="G130" s="1"/>
      <c r="H130" s="1"/>
      <c r="I130" s="1"/>
      <c r="J130" s="1">
        <f t="shared" si="1"/>
        <v>0</v>
      </c>
      <c r="K130" s="1"/>
    </row>
    <row r="131" spans="1:11" ht="21.75" customHeight="1" x14ac:dyDescent="0.3">
      <c r="A131" s="1">
        <v>129</v>
      </c>
      <c r="B131" s="10">
        <v>46152</v>
      </c>
      <c r="C131" s="1" t="s">
        <v>89</v>
      </c>
      <c r="D131" s="1" t="s">
        <v>95</v>
      </c>
      <c r="E131" s="1">
        <v>2200</v>
      </c>
      <c r="F131" s="1"/>
      <c r="G131" s="1"/>
      <c r="H131" s="1"/>
      <c r="I131" s="1"/>
      <c r="J131" s="1">
        <f t="shared" si="1"/>
        <v>0</v>
      </c>
      <c r="K131" s="1"/>
    </row>
    <row r="132" spans="1:11" ht="21.75" customHeight="1" x14ac:dyDescent="0.3">
      <c r="A132" s="1">
        <v>130</v>
      </c>
      <c r="B132" s="10">
        <v>46153</v>
      </c>
      <c r="C132" s="1" t="s">
        <v>89</v>
      </c>
      <c r="D132" s="1" t="s">
        <v>95</v>
      </c>
      <c r="E132" s="1">
        <v>2200</v>
      </c>
      <c r="F132" s="1"/>
      <c r="G132" s="1"/>
      <c r="H132" s="1"/>
      <c r="I132" s="1"/>
      <c r="J132" s="1">
        <f t="shared" ref="J132:J195" si="2">E132*F132-G132-H132+I132</f>
        <v>0</v>
      </c>
      <c r="K132" s="1"/>
    </row>
    <row r="133" spans="1:11" ht="21.75" customHeight="1" x14ac:dyDescent="0.3">
      <c r="A133" s="1">
        <v>131</v>
      </c>
      <c r="B133" s="10">
        <v>46154</v>
      </c>
      <c r="C133" s="1" t="s">
        <v>89</v>
      </c>
      <c r="D133" s="1" t="s">
        <v>95</v>
      </c>
      <c r="E133" s="1">
        <v>2200</v>
      </c>
      <c r="F133" s="1"/>
      <c r="G133" s="1"/>
      <c r="H133" s="1"/>
      <c r="I133" s="1"/>
      <c r="J133" s="1">
        <f t="shared" si="2"/>
        <v>0</v>
      </c>
      <c r="K133" s="1"/>
    </row>
    <row r="134" spans="1:11" ht="21.75" customHeight="1" x14ac:dyDescent="0.3">
      <c r="A134" s="1">
        <v>132</v>
      </c>
      <c r="B134" s="10">
        <v>46155</v>
      </c>
      <c r="C134" s="1" t="s">
        <v>89</v>
      </c>
      <c r="D134" s="1" t="s">
        <v>95</v>
      </c>
      <c r="E134" s="1">
        <v>2200</v>
      </c>
      <c r="F134" s="1"/>
      <c r="G134" s="1"/>
      <c r="H134" s="1"/>
      <c r="I134" s="1"/>
      <c r="J134" s="1">
        <f t="shared" si="2"/>
        <v>0</v>
      </c>
      <c r="K134" s="1"/>
    </row>
    <row r="135" spans="1:11" ht="21.75" customHeight="1" x14ac:dyDescent="0.3">
      <c r="A135" s="1">
        <v>133</v>
      </c>
      <c r="B135" s="10">
        <v>46156</v>
      </c>
      <c r="C135" s="1" t="s">
        <v>89</v>
      </c>
      <c r="D135" s="1" t="s">
        <v>95</v>
      </c>
      <c r="E135" s="1">
        <v>2200</v>
      </c>
      <c r="F135" s="1"/>
      <c r="G135" s="1"/>
      <c r="H135" s="1"/>
      <c r="I135" s="1"/>
      <c r="J135" s="1">
        <f t="shared" si="2"/>
        <v>0</v>
      </c>
      <c r="K135" s="1"/>
    </row>
    <row r="136" spans="1:11" ht="21.75" customHeight="1" x14ac:dyDescent="0.3">
      <c r="A136" s="1">
        <v>134</v>
      </c>
      <c r="B136" s="10">
        <v>46157</v>
      </c>
      <c r="C136" s="1" t="s">
        <v>89</v>
      </c>
      <c r="D136" s="1" t="s">
        <v>95</v>
      </c>
      <c r="E136" s="1">
        <v>2200</v>
      </c>
      <c r="F136" s="1"/>
      <c r="G136" s="1"/>
      <c r="H136" s="1"/>
      <c r="I136" s="1"/>
      <c r="J136" s="1">
        <f t="shared" si="2"/>
        <v>0</v>
      </c>
      <c r="K136" s="1"/>
    </row>
    <row r="137" spans="1:11" ht="21.75" customHeight="1" x14ac:dyDescent="0.3">
      <c r="A137" s="1">
        <v>135</v>
      </c>
      <c r="B137" s="10">
        <v>46158</v>
      </c>
      <c r="C137" s="1" t="s">
        <v>89</v>
      </c>
      <c r="D137" s="1" t="s">
        <v>95</v>
      </c>
      <c r="E137" s="1">
        <v>2200</v>
      </c>
      <c r="F137" s="1"/>
      <c r="G137" s="1"/>
      <c r="H137" s="1"/>
      <c r="I137" s="1"/>
      <c r="J137" s="1">
        <f t="shared" si="2"/>
        <v>0</v>
      </c>
      <c r="K137" s="1"/>
    </row>
    <row r="138" spans="1:11" ht="21.75" customHeight="1" x14ac:dyDescent="0.3">
      <c r="A138" s="1">
        <v>136</v>
      </c>
      <c r="B138" s="10">
        <v>46159</v>
      </c>
      <c r="C138" s="1" t="s">
        <v>89</v>
      </c>
      <c r="D138" s="1" t="s">
        <v>95</v>
      </c>
      <c r="E138" s="1">
        <v>2200</v>
      </c>
      <c r="F138" s="1"/>
      <c r="G138" s="1"/>
      <c r="H138" s="1"/>
      <c r="I138" s="1"/>
      <c r="J138" s="1">
        <f t="shared" si="2"/>
        <v>0</v>
      </c>
      <c r="K138" s="1"/>
    </row>
    <row r="139" spans="1:11" ht="21.75" customHeight="1" x14ac:dyDescent="0.3">
      <c r="A139" s="1">
        <v>137</v>
      </c>
      <c r="B139" s="10">
        <v>46160</v>
      </c>
      <c r="C139" s="1" t="s">
        <v>89</v>
      </c>
      <c r="D139" s="1" t="s">
        <v>95</v>
      </c>
      <c r="E139" s="1">
        <v>2200</v>
      </c>
      <c r="F139" s="1"/>
      <c r="G139" s="1"/>
      <c r="H139" s="1"/>
      <c r="I139" s="1"/>
      <c r="J139" s="1">
        <f t="shared" si="2"/>
        <v>0</v>
      </c>
      <c r="K139" s="1"/>
    </row>
    <row r="140" spans="1:11" ht="21.75" customHeight="1" x14ac:dyDescent="0.3">
      <c r="A140" s="1">
        <v>138</v>
      </c>
      <c r="B140" s="10">
        <v>46161</v>
      </c>
      <c r="C140" s="1" t="s">
        <v>89</v>
      </c>
      <c r="D140" s="1" t="s">
        <v>95</v>
      </c>
      <c r="E140" s="1">
        <v>2200</v>
      </c>
      <c r="F140" s="1"/>
      <c r="G140" s="1"/>
      <c r="H140" s="1"/>
      <c r="I140" s="1"/>
      <c r="J140" s="1">
        <f t="shared" si="2"/>
        <v>0</v>
      </c>
      <c r="K140" s="1"/>
    </row>
    <row r="141" spans="1:11" ht="21.75" customHeight="1" x14ac:dyDescent="0.3">
      <c r="A141" s="1">
        <v>139</v>
      </c>
      <c r="B141" s="10">
        <v>46162</v>
      </c>
      <c r="C141" s="1" t="s">
        <v>89</v>
      </c>
      <c r="D141" s="1" t="s">
        <v>95</v>
      </c>
      <c r="E141" s="1">
        <v>2200</v>
      </c>
      <c r="F141" s="1"/>
      <c r="G141" s="1"/>
      <c r="H141" s="1"/>
      <c r="I141" s="1"/>
      <c r="J141" s="1">
        <f t="shared" si="2"/>
        <v>0</v>
      </c>
      <c r="K141" s="1"/>
    </row>
    <row r="142" spans="1:11" ht="21.75" customHeight="1" x14ac:dyDescent="0.3">
      <c r="A142" s="1">
        <v>140</v>
      </c>
      <c r="B142" s="10">
        <v>46163</v>
      </c>
      <c r="C142" s="1" t="s">
        <v>89</v>
      </c>
      <c r="D142" s="1" t="s">
        <v>95</v>
      </c>
      <c r="E142" s="1">
        <v>2200</v>
      </c>
      <c r="F142" s="1"/>
      <c r="G142" s="1"/>
      <c r="H142" s="1"/>
      <c r="I142" s="1"/>
      <c r="J142" s="1">
        <f t="shared" si="2"/>
        <v>0</v>
      </c>
      <c r="K142" s="1"/>
    </row>
    <row r="143" spans="1:11" ht="21.75" customHeight="1" x14ac:dyDescent="0.3">
      <c r="A143" s="1">
        <v>141</v>
      </c>
      <c r="B143" s="10">
        <v>46164</v>
      </c>
      <c r="C143" s="1" t="s">
        <v>89</v>
      </c>
      <c r="D143" s="1" t="s">
        <v>95</v>
      </c>
      <c r="E143" s="1">
        <v>2200</v>
      </c>
      <c r="F143" s="1"/>
      <c r="G143" s="1"/>
      <c r="H143" s="1"/>
      <c r="I143" s="1"/>
      <c r="J143" s="1">
        <f t="shared" si="2"/>
        <v>0</v>
      </c>
      <c r="K143" s="1"/>
    </row>
    <row r="144" spans="1:11" ht="21.75" customHeight="1" x14ac:dyDescent="0.3">
      <c r="A144" s="1">
        <v>142</v>
      </c>
      <c r="B144" s="10">
        <v>46165</v>
      </c>
      <c r="C144" s="1" t="s">
        <v>89</v>
      </c>
      <c r="D144" s="1" t="s">
        <v>95</v>
      </c>
      <c r="E144" s="1">
        <v>2200</v>
      </c>
      <c r="F144" s="1"/>
      <c r="G144" s="1"/>
      <c r="H144" s="1"/>
      <c r="I144" s="1"/>
      <c r="J144" s="1">
        <f t="shared" si="2"/>
        <v>0</v>
      </c>
      <c r="K144" s="1"/>
    </row>
    <row r="145" spans="1:11" ht="21.75" customHeight="1" x14ac:dyDescent="0.3">
      <c r="A145" s="1">
        <v>143</v>
      </c>
      <c r="B145" s="10">
        <v>46166</v>
      </c>
      <c r="C145" s="1" t="s">
        <v>89</v>
      </c>
      <c r="D145" s="1" t="s">
        <v>95</v>
      </c>
      <c r="E145" s="1">
        <v>2200</v>
      </c>
      <c r="F145" s="1"/>
      <c r="G145" s="1"/>
      <c r="H145" s="1"/>
      <c r="I145" s="1"/>
      <c r="J145" s="1">
        <f t="shared" si="2"/>
        <v>0</v>
      </c>
      <c r="K145" s="1"/>
    </row>
    <row r="146" spans="1:11" ht="21.75" customHeight="1" x14ac:dyDescent="0.3">
      <c r="A146" s="1">
        <v>144</v>
      </c>
      <c r="B146" s="10">
        <v>46167</v>
      </c>
      <c r="C146" s="1" t="s">
        <v>89</v>
      </c>
      <c r="D146" s="1" t="s">
        <v>95</v>
      </c>
      <c r="E146" s="1">
        <v>2200</v>
      </c>
      <c r="F146" s="1"/>
      <c r="G146" s="1"/>
      <c r="H146" s="1"/>
      <c r="I146" s="1"/>
      <c r="J146" s="1">
        <f t="shared" si="2"/>
        <v>0</v>
      </c>
      <c r="K146" s="1"/>
    </row>
    <row r="147" spans="1:11" ht="21.75" customHeight="1" x14ac:dyDescent="0.3">
      <c r="A147" s="1">
        <v>145</v>
      </c>
      <c r="B147" s="10">
        <v>46168</v>
      </c>
      <c r="C147" s="1" t="s">
        <v>89</v>
      </c>
      <c r="D147" s="1" t="s">
        <v>95</v>
      </c>
      <c r="E147" s="1">
        <v>2200</v>
      </c>
      <c r="F147" s="1"/>
      <c r="G147" s="1"/>
      <c r="H147" s="1"/>
      <c r="I147" s="1"/>
      <c r="J147" s="1">
        <f t="shared" si="2"/>
        <v>0</v>
      </c>
      <c r="K147" s="1"/>
    </row>
    <row r="148" spans="1:11" ht="21.75" customHeight="1" x14ac:dyDescent="0.3">
      <c r="A148" s="1">
        <v>146</v>
      </c>
      <c r="B148" s="10">
        <v>46169</v>
      </c>
      <c r="C148" s="1" t="s">
        <v>89</v>
      </c>
      <c r="D148" s="1" t="s">
        <v>95</v>
      </c>
      <c r="E148" s="1">
        <v>2200</v>
      </c>
      <c r="F148" s="1"/>
      <c r="G148" s="1"/>
      <c r="H148" s="1"/>
      <c r="I148" s="1"/>
      <c r="J148" s="1">
        <f t="shared" si="2"/>
        <v>0</v>
      </c>
      <c r="K148" s="1"/>
    </row>
    <row r="149" spans="1:11" ht="21.75" customHeight="1" x14ac:dyDescent="0.3">
      <c r="A149" s="1">
        <v>147</v>
      </c>
      <c r="B149" s="10">
        <v>46170</v>
      </c>
      <c r="C149" s="1" t="s">
        <v>89</v>
      </c>
      <c r="D149" s="1" t="s">
        <v>95</v>
      </c>
      <c r="E149" s="1">
        <v>2200</v>
      </c>
      <c r="F149" s="1"/>
      <c r="G149" s="1"/>
      <c r="H149" s="1"/>
      <c r="I149" s="1"/>
      <c r="J149" s="1">
        <f t="shared" si="2"/>
        <v>0</v>
      </c>
      <c r="K149" s="1"/>
    </row>
    <row r="150" spans="1:11" ht="21.75" customHeight="1" x14ac:dyDescent="0.3">
      <c r="A150" s="1">
        <v>148</v>
      </c>
      <c r="B150" s="10">
        <v>46171</v>
      </c>
      <c r="C150" s="1" t="s">
        <v>89</v>
      </c>
      <c r="D150" s="1" t="s">
        <v>95</v>
      </c>
      <c r="E150" s="1">
        <v>2200</v>
      </c>
      <c r="F150" s="1"/>
      <c r="G150" s="1"/>
      <c r="H150" s="1"/>
      <c r="I150" s="1"/>
      <c r="J150" s="1">
        <f t="shared" si="2"/>
        <v>0</v>
      </c>
      <c r="K150" s="1"/>
    </row>
    <row r="151" spans="1:11" ht="21.75" customHeight="1" x14ac:dyDescent="0.3">
      <c r="A151" s="1">
        <v>149</v>
      </c>
      <c r="B151" s="10">
        <v>46172</v>
      </c>
      <c r="C151" s="1" t="s">
        <v>89</v>
      </c>
      <c r="D151" s="1" t="s">
        <v>95</v>
      </c>
      <c r="E151" s="1">
        <v>2200</v>
      </c>
      <c r="F151" s="1"/>
      <c r="G151" s="1"/>
      <c r="H151" s="1"/>
      <c r="I151" s="1"/>
      <c r="J151" s="1">
        <f t="shared" si="2"/>
        <v>0</v>
      </c>
      <c r="K151" s="1"/>
    </row>
    <row r="152" spans="1:11" ht="21.75" customHeight="1" x14ac:dyDescent="0.3">
      <c r="A152" s="1">
        <v>150</v>
      </c>
      <c r="B152" s="10">
        <v>46173</v>
      </c>
      <c r="C152" s="1" t="s">
        <v>89</v>
      </c>
      <c r="D152" s="1" t="s">
        <v>95</v>
      </c>
      <c r="E152" s="1">
        <v>2200</v>
      </c>
      <c r="F152" s="1"/>
      <c r="G152" s="1"/>
      <c r="H152" s="1"/>
      <c r="I152" s="1"/>
      <c r="J152" s="1">
        <f t="shared" si="2"/>
        <v>0</v>
      </c>
      <c r="K152" s="1"/>
    </row>
    <row r="153" spans="1:11" ht="21.75" customHeight="1" x14ac:dyDescent="0.3">
      <c r="A153" s="1">
        <v>151</v>
      </c>
      <c r="B153" s="10">
        <v>46174</v>
      </c>
      <c r="C153" s="1" t="s">
        <v>89</v>
      </c>
      <c r="D153" s="1" t="s">
        <v>95</v>
      </c>
      <c r="E153" s="1">
        <v>2200</v>
      </c>
      <c r="F153" s="1"/>
      <c r="G153" s="1"/>
      <c r="H153" s="1"/>
      <c r="I153" s="1"/>
      <c r="J153" s="1">
        <f t="shared" si="2"/>
        <v>0</v>
      </c>
      <c r="K153" s="1"/>
    </row>
    <row r="154" spans="1:11" ht="21.75" customHeight="1" x14ac:dyDescent="0.3">
      <c r="A154" s="1">
        <v>152</v>
      </c>
      <c r="B154" s="10">
        <v>46175</v>
      </c>
      <c r="C154" s="1" t="s">
        <v>89</v>
      </c>
      <c r="D154" s="1" t="s">
        <v>95</v>
      </c>
      <c r="E154" s="1">
        <v>2200</v>
      </c>
      <c r="F154" s="1"/>
      <c r="G154" s="1"/>
      <c r="H154" s="1"/>
      <c r="I154" s="1"/>
      <c r="J154" s="1">
        <f t="shared" si="2"/>
        <v>0</v>
      </c>
      <c r="K154" s="1"/>
    </row>
    <row r="155" spans="1:11" ht="21.75" customHeight="1" x14ac:dyDescent="0.3">
      <c r="A155" s="1">
        <v>153</v>
      </c>
      <c r="B155" s="10">
        <v>46176</v>
      </c>
      <c r="C155" s="1" t="s">
        <v>89</v>
      </c>
      <c r="D155" s="1" t="s">
        <v>95</v>
      </c>
      <c r="E155" s="1">
        <v>2200</v>
      </c>
      <c r="F155" s="1"/>
      <c r="G155" s="1"/>
      <c r="H155" s="1"/>
      <c r="I155" s="1"/>
      <c r="J155" s="1">
        <f t="shared" si="2"/>
        <v>0</v>
      </c>
      <c r="K155" s="1"/>
    </row>
    <row r="156" spans="1:11" ht="21.75" customHeight="1" x14ac:dyDescent="0.3">
      <c r="A156" s="1">
        <v>154</v>
      </c>
      <c r="B156" s="10">
        <v>46177</v>
      </c>
      <c r="C156" s="1" t="s">
        <v>89</v>
      </c>
      <c r="D156" s="1" t="s">
        <v>95</v>
      </c>
      <c r="E156" s="1">
        <v>2200</v>
      </c>
      <c r="F156" s="1"/>
      <c r="G156" s="1"/>
      <c r="H156" s="1"/>
      <c r="I156" s="1"/>
      <c r="J156" s="1">
        <f t="shared" si="2"/>
        <v>0</v>
      </c>
      <c r="K156" s="1"/>
    </row>
    <row r="157" spans="1:11" ht="21.75" customHeight="1" x14ac:dyDescent="0.3">
      <c r="A157" s="1">
        <v>155</v>
      </c>
      <c r="B157" s="10">
        <v>46178</v>
      </c>
      <c r="C157" s="1" t="s">
        <v>89</v>
      </c>
      <c r="D157" s="1" t="s">
        <v>95</v>
      </c>
      <c r="E157" s="1">
        <v>2200</v>
      </c>
      <c r="F157" s="1"/>
      <c r="G157" s="1"/>
      <c r="H157" s="1"/>
      <c r="I157" s="1"/>
      <c r="J157" s="1">
        <f t="shared" si="2"/>
        <v>0</v>
      </c>
      <c r="K157" s="1"/>
    </row>
    <row r="158" spans="1:11" ht="21.75" customHeight="1" x14ac:dyDescent="0.3">
      <c r="A158" s="1">
        <v>156</v>
      </c>
      <c r="B158" s="10">
        <v>46179</v>
      </c>
      <c r="C158" s="1" t="s">
        <v>89</v>
      </c>
      <c r="D158" s="1" t="s">
        <v>95</v>
      </c>
      <c r="E158" s="1">
        <v>2200</v>
      </c>
      <c r="F158" s="1"/>
      <c r="G158" s="1"/>
      <c r="H158" s="1"/>
      <c r="I158" s="1"/>
      <c r="J158" s="1">
        <f t="shared" si="2"/>
        <v>0</v>
      </c>
      <c r="K158" s="1"/>
    </row>
    <row r="159" spans="1:11" ht="21.75" customHeight="1" x14ac:dyDescent="0.3">
      <c r="A159" s="1">
        <v>157</v>
      </c>
      <c r="B159" s="10">
        <v>46180</v>
      </c>
      <c r="C159" s="1" t="s">
        <v>89</v>
      </c>
      <c r="D159" s="1" t="s">
        <v>95</v>
      </c>
      <c r="E159" s="1">
        <v>2200</v>
      </c>
      <c r="F159" s="1"/>
      <c r="G159" s="1"/>
      <c r="H159" s="1"/>
      <c r="I159" s="1"/>
      <c r="J159" s="1">
        <f t="shared" si="2"/>
        <v>0</v>
      </c>
      <c r="K159" s="1"/>
    </row>
    <row r="160" spans="1:11" ht="21.75" customHeight="1" x14ac:dyDescent="0.3">
      <c r="A160" s="1">
        <v>158</v>
      </c>
      <c r="B160" s="10">
        <v>46181</v>
      </c>
      <c r="C160" s="1" t="s">
        <v>89</v>
      </c>
      <c r="D160" s="1" t="s">
        <v>95</v>
      </c>
      <c r="E160" s="1">
        <v>2200</v>
      </c>
      <c r="F160" s="1"/>
      <c r="G160" s="1"/>
      <c r="H160" s="1"/>
      <c r="I160" s="1"/>
      <c r="J160" s="1">
        <f t="shared" si="2"/>
        <v>0</v>
      </c>
      <c r="K160" s="1"/>
    </row>
    <row r="161" spans="1:11" ht="21.75" customHeight="1" x14ac:dyDescent="0.3">
      <c r="A161" s="1">
        <v>159</v>
      </c>
      <c r="B161" s="10">
        <v>46182</v>
      </c>
      <c r="C161" s="1" t="s">
        <v>89</v>
      </c>
      <c r="D161" s="1" t="s">
        <v>95</v>
      </c>
      <c r="E161" s="1">
        <v>2200</v>
      </c>
      <c r="F161" s="1"/>
      <c r="G161" s="1"/>
      <c r="H161" s="1"/>
      <c r="I161" s="1"/>
      <c r="J161" s="1">
        <f t="shared" si="2"/>
        <v>0</v>
      </c>
      <c r="K161" s="1"/>
    </row>
    <row r="162" spans="1:11" ht="21.75" customHeight="1" x14ac:dyDescent="0.3">
      <c r="A162" s="1">
        <v>160</v>
      </c>
      <c r="B162" s="10">
        <v>46183</v>
      </c>
      <c r="C162" s="1" t="s">
        <v>89</v>
      </c>
      <c r="D162" s="1" t="s">
        <v>95</v>
      </c>
      <c r="E162" s="1">
        <v>2200</v>
      </c>
      <c r="F162" s="1"/>
      <c r="G162" s="1"/>
      <c r="H162" s="1"/>
      <c r="I162" s="1"/>
      <c r="J162" s="1">
        <f t="shared" si="2"/>
        <v>0</v>
      </c>
      <c r="K162" s="1"/>
    </row>
    <row r="163" spans="1:11" ht="21.75" customHeight="1" x14ac:dyDescent="0.3">
      <c r="A163" s="1">
        <v>161</v>
      </c>
      <c r="B163" s="10">
        <v>46184</v>
      </c>
      <c r="C163" s="1" t="s">
        <v>89</v>
      </c>
      <c r="D163" s="1" t="s">
        <v>95</v>
      </c>
      <c r="E163" s="1">
        <v>2200</v>
      </c>
      <c r="F163" s="1"/>
      <c r="G163" s="1"/>
      <c r="H163" s="1"/>
      <c r="I163" s="1"/>
      <c r="J163" s="1">
        <f t="shared" si="2"/>
        <v>0</v>
      </c>
      <c r="K163" s="1"/>
    </row>
    <row r="164" spans="1:11" ht="21.75" customHeight="1" x14ac:dyDescent="0.3">
      <c r="A164" s="1">
        <v>162</v>
      </c>
      <c r="B164" s="10">
        <v>46185</v>
      </c>
      <c r="C164" s="1" t="s">
        <v>89</v>
      </c>
      <c r="D164" s="1" t="s">
        <v>95</v>
      </c>
      <c r="E164" s="1">
        <v>2200</v>
      </c>
      <c r="F164" s="1"/>
      <c r="G164" s="1"/>
      <c r="H164" s="1"/>
      <c r="I164" s="1"/>
      <c r="J164" s="1">
        <f t="shared" si="2"/>
        <v>0</v>
      </c>
      <c r="K164" s="1"/>
    </row>
    <row r="165" spans="1:11" ht="21.75" customHeight="1" x14ac:dyDescent="0.3">
      <c r="A165" s="1">
        <v>163</v>
      </c>
      <c r="B165" s="10">
        <v>46186</v>
      </c>
      <c r="C165" s="1" t="s">
        <v>89</v>
      </c>
      <c r="D165" s="1" t="s">
        <v>95</v>
      </c>
      <c r="E165" s="1">
        <v>2200</v>
      </c>
      <c r="F165" s="1"/>
      <c r="G165" s="1"/>
      <c r="H165" s="1"/>
      <c r="I165" s="1"/>
      <c r="J165" s="1">
        <f t="shared" si="2"/>
        <v>0</v>
      </c>
      <c r="K165" s="1"/>
    </row>
    <row r="166" spans="1:11" ht="21.75" customHeight="1" x14ac:dyDescent="0.3">
      <c r="A166" s="1">
        <v>164</v>
      </c>
      <c r="B166" s="10">
        <v>46187</v>
      </c>
      <c r="C166" s="1" t="s">
        <v>89</v>
      </c>
      <c r="D166" s="1" t="s">
        <v>95</v>
      </c>
      <c r="E166" s="1">
        <v>2200</v>
      </c>
      <c r="F166" s="1"/>
      <c r="G166" s="1"/>
      <c r="H166" s="1"/>
      <c r="I166" s="1"/>
      <c r="J166" s="1">
        <f t="shared" si="2"/>
        <v>0</v>
      </c>
      <c r="K166" s="1"/>
    </row>
    <row r="167" spans="1:11" ht="21.75" customHeight="1" x14ac:dyDescent="0.3">
      <c r="A167" s="1">
        <v>165</v>
      </c>
      <c r="B167" s="10">
        <v>46188</v>
      </c>
      <c r="C167" s="1" t="s">
        <v>89</v>
      </c>
      <c r="D167" s="1" t="s">
        <v>95</v>
      </c>
      <c r="E167" s="1">
        <v>2200</v>
      </c>
      <c r="F167" s="1"/>
      <c r="G167" s="1"/>
      <c r="H167" s="1"/>
      <c r="I167" s="1"/>
      <c r="J167" s="1">
        <f t="shared" si="2"/>
        <v>0</v>
      </c>
      <c r="K167" s="1"/>
    </row>
    <row r="168" spans="1:11" ht="21.75" customHeight="1" x14ac:dyDescent="0.3">
      <c r="A168" s="1">
        <v>166</v>
      </c>
      <c r="B168" s="10">
        <v>46189</v>
      </c>
      <c r="C168" s="1" t="s">
        <v>89</v>
      </c>
      <c r="D168" s="1" t="s">
        <v>95</v>
      </c>
      <c r="E168" s="1">
        <v>2200</v>
      </c>
      <c r="F168" s="1"/>
      <c r="G168" s="1"/>
      <c r="H168" s="1"/>
      <c r="I168" s="1"/>
      <c r="J168" s="1">
        <f t="shared" si="2"/>
        <v>0</v>
      </c>
      <c r="K168" s="1"/>
    </row>
    <row r="169" spans="1:11" ht="21.75" customHeight="1" x14ac:dyDescent="0.3">
      <c r="A169" s="1">
        <v>167</v>
      </c>
      <c r="B169" s="10">
        <v>46190</v>
      </c>
      <c r="C169" s="1" t="s">
        <v>89</v>
      </c>
      <c r="D169" s="1" t="s">
        <v>95</v>
      </c>
      <c r="E169" s="1">
        <v>2200</v>
      </c>
      <c r="F169" s="1"/>
      <c r="G169" s="1"/>
      <c r="H169" s="1"/>
      <c r="I169" s="1"/>
      <c r="J169" s="1">
        <f t="shared" si="2"/>
        <v>0</v>
      </c>
      <c r="K169" s="1"/>
    </row>
    <row r="170" spans="1:11" ht="21.75" customHeight="1" x14ac:dyDescent="0.3">
      <c r="A170" s="1">
        <v>168</v>
      </c>
      <c r="B170" s="10">
        <v>46191</v>
      </c>
      <c r="C170" s="1" t="s">
        <v>89</v>
      </c>
      <c r="D170" s="1" t="s">
        <v>95</v>
      </c>
      <c r="E170" s="1">
        <v>2200</v>
      </c>
      <c r="F170" s="1"/>
      <c r="G170" s="1"/>
      <c r="H170" s="1"/>
      <c r="I170" s="1"/>
      <c r="J170" s="1">
        <f t="shared" si="2"/>
        <v>0</v>
      </c>
      <c r="K170" s="1"/>
    </row>
    <row r="171" spans="1:11" ht="21.75" customHeight="1" x14ac:dyDescent="0.3">
      <c r="A171" s="1">
        <v>169</v>
      </c>
      <c r="B171" s="10">
        <v>46192</v>
      </c>
      <c r="C171" s="1" t="s">
        <v>89</v>
      </c>
      <c r="D171" s="1" t="s">
        <v>95</v>
      </c>
      <c r="E171" s="1">
        <v>2200</v>
      </c>
      <c r="F171" s="1"/>
      <c r="G171" s="1"/>
      <c r="H171" s="1"/>
      <c r="I171" s="1"/>
      <c r="J171" s="1">
        <f t="shared" si="2"/>
        <v>0</v>
      </c>
      <c r="K171" s="1"/>
    </row>
    <row r="172" spans="1:11" ht="21.75" customHeight="1" x14ac:dyDescent="0.3">
      <c r="A172" s="1">
        <v>170</v>
      </c>
      <c r="B172" s="10">
        <v>46193</v>
      </c>
      <c r="C172" s="1" t="s">
        <v>89</v>
      </c>
      <c r="D172" s="1" t="s">
        <v>95</v>
      </c>
      <c r="E172" s="1">
        <v>2200</v>
      </c>
      <c r="F172" s="1"/>
      <c r="G172" s="1"/>
      <c r="H172" s="1"/>
      <c r="I172" s="1"/>
      <c r="J172" s="1">
        <f t="shared" si="2"/>
        <v>0</v>
      </c>
      <c r="K172" s="1"/>
    </row>
    <row r="173" spans="1:11" ht="21.75" customHeight="1" x14ac:dyDescent="0.3">
      <c r="A173" s="1">
        <v>171</v>
      </c>
      <c r="B173" s="10">
        <v>46194</v>
      </c>
      <c r="C173" s="1" t="s">
        <v>89</v>
      </c>
      <c r="D173" s="1" t="s">
        <v>95</v>
      </c>
      <c r="E173" s="1">
        <v>2200</v>
      </c>
      <c r="F173" s="1"/>
      <c r="G173" s="1"/>
      <c r="H173" s="1"/>
      <c r="I173" s="1"/>
      <c r="J173" s="1">
        <f t="shared" si="2"/>
        <v>0</v>
      </c>
      <c r="K173" s="1"/>
    </row>
    <row r="174" spans="1:11" ht="21.75" customHeight="1" x14ac:dyDescent="0.3">
      <c r="A174" s="1">
        <v>172</v>
      </c>
      <c r="B174" s="10">
        <v>46195</v>
      </c>
      <c r="C174" s="1" t="s">
        <v>89</v>
      </c>
      <c r="D174" s="1" t="s">
        <v>95</v>
      </c>
      <c r="E174" s="1">
        <v>2200</v>
      </c>
      <c r="F174" s="1"/>
      <c r="G174" s="1"/>
      <c r="H174" s="1"/>
      <c r="I174" s="1"/>
      <c r="J174" s="1">
        <f t="shared" si="2"/>
        <v>0</v>
      </c>
      <c r="K174" s="1"/>
    </row>
    <row r="175" spans="1:11" ht="21.75" customHeight="1" x14ac:dyDescent="0.3">
      <c r="A175" s="1">
        <v>173</v>
      </c>
      <c r="B175" s="10">
        <v>46196</v>
      </c>
      <c r="C175" s="1" t="s">
        <v>89</v>
      </c>
      <c r="D175" s="1" t="s">
        <v>95</v>
      </c>
      <c r="E175" s="1">
        <v>2200</v>
      </c>
      <c r="F175" s="1"/>
      <c r="G175" s="1"/>
      <c r="H175" s="1"/>
      <c r="I175" s="1"/>
      <c r="J175" s="1">
        <f t="shared" si="2"/>
        <v>0</v>
      </c>
      <c r="K175" s="1"/>
    </row>
    <row r="176" spans="1:11" ht="21.75" customHeight="1" x14ac:dyDescent="0.3">
      <c r="A176" s="1">
        <v>174</v>
      </c>
      <c r="B176" s="10">
        <v>46197</v>
      </c>
      <c r="C176" s="1" t="s">
        <v>89</v>
      </c>
      <c r="D176" s="1" t="s">
        <v>95</v>
      </c>
      <c r="E176" s="1">
        <v>2200</v>
      </c>
      <c r="F176" s="1"/>
      <c r="G176" s="1"/>
      <c r="H176" s="1"/>
      <c r="I176" s="1"/>
      <c r="J176" s="1">
        <f t="shared" si="2"/>
        <v>0</v>
      </c>
      <c r="K176" s="1"/>
    </row>
    <row r="177" spans="1:11" ht="21.75" customHeight="1" x14ac:dyDescent="0.3">
      <c r="A177" s="1">
        <v>175</v>
      </c>
      <c r="B177" s="10">
        <v>46198</v>
      </c>
      <c r="C177" s="1" t="s">
        <v>89</v>
      </c>
      <c r="D177" s="1" t="s">
        <v>95</v>
      </c>
      <c r="E177" s="1">
        <v>2200</v>
      </c>
      <c r="F177" s="1"/>
      <c r="G177" s="1"/>
      <c r="H177" s="1"/>
      <c r="I177" s="1"/>
      <c r="J177" s="1">
        <f t="shared" si="2"/>
        <v>0</v>
      </c>
      <c r="K177" s="1"/>
    </row>
    <row r="178" spans="1:11" ht="21.75" customHeight="1" x14ac:dyDescent="0.3">
      <c r="A178" s="1">
        <v>176</v>
      </c>
      <c r="B178" s="10">
        <v>46199</v>
      </c>
      <c r="C178" s="1" t="s">
        <v>89</v>
      </c>
      <c r="D178" s="1" t="s">
        <v>95</v>
      </c>
      <c r="E178" s="1">
        <v>2200</v>
      </c>
      <c r="F178" s="1"/>
      <c r="G178" s="1"/>
      <c r="H178" s="1"/>
      <c r="I178" s="1"/>
      <c r="J178" s="1">
        <f t="shared" si="2"/>
        <v>0</v>
      </c>
      <c r="K178" s="1"/>
    </row>
    <row r="179" spans="1:11" ht="21.75" customHeight="1" x14ac:dyDescent="0.3">
      <c r="A179" s="1">
        <v>177</v>
      </c>
      <c r="B179" s="10">
        <v>46200</v>
      </c>
      <c r="C179" s="1" t="s">
        <v>89</v>
      </c>
      <c r="D179" s="1" t="s">
        <v>95</v>
      </c>
      <c r="E179" s="1">
        <v>2200</v>
      </c>
      <c r="F179" s="1"/>
      <c r="G179" s="1"/>
      <c r="H179" s="1"/>
      <c r="I179" s="1"/>
      <c r="J179" s="1">
        <f t="shared" si="2"/>
        <v>0</v>
      </c>
      <c r="K179" s="1"/>
    </row>
    <row r="180" spans="1:11" ht="21.75" customHeight="1" x14ac:dyDescent="0.3">
      <c r="A180" s="1">
        <v>178</v>
      </c>
      <c r="B180" s="10">
        <v>46201</v>
      </c>
      <c r="C180" s="1" t="s">
        <v>89</v>
      </c>
      <c r="D180" s="1" t="s">
        <v>95</v>
      </c>
      <c r="E180" s="1">
        <v>2200</v>
      </c>
      <c r="F180" s="1"/>
      <c r="G180" s="1"/>
      <c r="H180" s="1"/>
      <c r="I180" s="1"/>
      <c r="J180" s="1">
        <f t="shared" si="2"/>
        <v>0</v>
      </c>
      <c r="K180" s="1"/>
    </row>
    <row r="181" spans="1:11" ht="21.75" customHeight="1" x14ac:dyDescent="0.3">
      <c r="A181" s="1">
        <v>179</v>
      </c>
      <c r="B181" s="10">
        <v>46202</v>
      </c>
      <c r="C181" s="1" t="s">
        <v>89</v>
      </c>
      <c r="D181" s="1" t="s">
        <v>95</v>
      </c>
      <c r="E181" s="1">
        <v>2200</v>
      </c>
      <c r="F181" s="1"/>
      <c r="G181" s="1"/>
      <c r="H181" s="1"/>
      <c r="I181" s="1"/>
      <c r="J181" s="1">
        <f t="shared" si="2"/>
        <v>0</v>
      </c>
      <c r="K181" s="1"/>
    </row>
    <row r="182" spans="1:11" ht="21.75" customHeight="1" x14ac:dyDescent="0.3">
      <c r="A182" s="1">
        <v>180</v>
      </c>
      <c r="B182" s="10">
        <v>46203</v>
      </c>
      <c r="C182" s="1" t="s">
        <v>89</v>
      </c>
      <c r="D182" s="1" t="s">
        <v>95</v>
      </c>
      <c r="E182" s="1">
        <v>2200</v>
      </c>
      <c r="F182" s="1"/>
      <c r="G182" s="1"/>
      <c r="H182" s="1"/>
      <c r="I182" s="1"/>
      <c r="J182" s="1">
        <f t="shared" si="2"/>
        <v>0</v>
      </c>
      <c r="K182" s="1"/>
    </row>
    <row r="183" spans="1:11" ht="21.75" customHeight="1" x14ac:dyDescent="0.3">
      <c r="A183" s="1">
        <v>181</v>
      </c>
      <c r="B183" s="10">
        <v>46204</v>
      </c>
      <c r="C183" s="1" t="s">
        <v>89</v>
      </c>
      <c r="D183" s="1" t="s">
        <v>95</v>
      </c>
      <c r="E183" s="1">
        <v>2200</v>
      </c>
      <c r="F183" s="1"/>
      <c r="G183" s="1"/>
      <c r="H183" s="1"/>
      <c r="I183" s="1"/>
      <c r="J183" s="1">
        <f t="shared" si="2"/>
        <v>0</v>
      </c>
      <c r="K183" s="1"/>
    </row>
    <row r="184" spans="1:11" ht="21.75" customHeight="1" x14ac:dyDescent="0.3">
      <c r="A184" s="1">
        <v>182</v>
      </c>
      <c r="B184" s="10">
        <v>46205</v>
      </c>
      <c r="C184" s="1" t="s">
        <v>89</v>
      </c>
      <c r="D184" s="1" t="s">
        <v>95</v>
      </c>
      <c r="E184" s="1">
        <v>2200</v>
      </c>
      <c r="F184" s="1"/>
      <c r="G184" s="1"/>
      <c r="H184" s="1"/>
      <c r="I184" s="1"/>
      <c r="J184" s="1">
        <f t="shared" si="2"/>
        <v>0</v>
      </c>
      <c r="K184" s="1"/>
    </row>
    <row r="185" spans="1:11" ht="21.75" customHeight="1" x14ac:dyDescent="0.3">
      <c r="A185" s="1">
        <v>183</v>
      </c>
      <c r="B185" s="10">
        <v>46206</v>
      </c>
      <c r="C185" s="1" t="s">
        <v>89</v>
      </c>
      <c r="D185" s="1" t="s">
        <v>95</v>
      </c>
      <c r="E185" s="1">
        <v>2200</v>
      </c>
      <c r="F185" s="1"/>
      <c r="G185" s="1"/>
      <c r="H185" s="1"/>
      <c r="I185" s="1"/>
      <c r="J185" s="1">
        <f t="shared" si="2"/>
        <v>0</v>
      </c>
      <c r="K185" s="1"/>
    </row>
    <row r="186" spans="1:11" ht="21.75" customHeight="1" x14ac:dyDescent="0.3">
      <c r="A186" s="1">
        <v>184</v>
      </c>
      <c r="B186" s="10">
        <v>46207</v>
      </c>
      <c r="C186" s="1" t="s">
        <v>89</v>
      </c>
      <c r="D186" s="1" t="s">
        <v>95</v>
      </c>
      <c r="E186" s="1">
        <v>2200</v>
      </c>
      <c r="F186" s="1"/>
      <c r="G186" s="1"/>
      <c r="H186" s="1"/>
      <c r="I186" s="1"/>
      <c r="J186" s="1">
        <f t="shared" si="2"/>
        <v>0</v>
      </c>
      <c r="K186" s="1"/>
    </row>
    <row r="187" spans="1:11" ht="21.75" customHeight="1" x14ac:dyDescent="0.3">
      <c r="A187" s="1">
        <v>185</v>
      </c>
      <c r="B187" s="10">
        <v>46208</v>
      </c>
      <c r="C187" s="1" t="s">
        <v>89</v>
      </c>
      <c r="D187" s="1" t="s">
        <v>95</v>
      </c>
      <c r="E187" s="1">
        <v>2200</v>
      </c>
      <c r="F187" s="1"/>
      <c r="G187" s="1"/>
      <c r="H187" s="1"/>
      <c r="I187" s="1"/>
      <c r="J187" s="1">
        <f t="shared" si="2"/>
        <v>0</v>
      </c>
      <c r="K187" s="1"/>
    </row>
    <row r="188" spans="1:11" ht="21.75" customHeight="1" x14ac:dyDescent="0.3">
      <c r="A188" s="1">
        <v>186</v>
      </c>
      <c r="B188" s="10">
        <v>46209</v>
      </c>
      <c r="C188" s="1" t="s">
        <v>89</v>
      </c>
      <c r="D188" s="1" t="s">
        <v>95</v>
      </c>
      <c r="E188" s="1">
        <v>2200</v>
      </c>
      <c r="F188" s="1"/>
      <c r="G188" s="1"/>
      <c r="H188" s="1"/>
      <c r="I188" s="1"/>
      <c r="J188" s="1">
        <f t="shared" si="2"/>
        <v>0</v>
      </c>
      <c r="K188" s="1"/>
    </row>
    <row r="189" spans="1:11" ht="21.75" customHeight="1" x14ac:dyDescent="0.3">
      <c r="A189" s="1">
        <v>187</v>
      </c>
      <c r="B189" s="10">
        <v>46210</v>
      </c>
      <c r="C189" s="1" t="s">
        <v>89</v>
      </c>
      <c r="D189" s="1" t="s">
        <v>95</v>
      </c>
      <c r="E189" s="1">
        <v>2200</v>
      </c>
      <c r="F189" s="1"/>
      <c r="G189" s="1"/>
      <c r="H189" s="1"/>
      <c r="I189" s="1"/>
      <c r="J189" s="1">
        <f t="shared" si="2"/>
        <v>0</v>
      </c>
      <c r="K189" s="1"/>
    </row>
    <row r="190" spans="1:11" ht="21.75" customHeight="1" x14ac:dyDescent="0.3">
      <c r="A190" s="1">
        <v>188</v>
      </c>
      <c r="B190" s="10">
        <v>46211</v>
      </c>
      <c r="C190" s="1" t="s">
        <v>89</v>
      </c>
      <c r="D190" s="1" t="s">
        <v>95</v>
      </c>
      <c r="E190" s="1">
        <v>2200</v>
      </c>
      <c r="F190" s="1"/>
      <c r="G190" s="1"/>
      <c r="H190" s="1"/>
      <c r="I190" s="1"/>
      <c r="J190" s="1">
        <f t="shared" si="2"/>
        <v>0</v>
      </c>
      <c r="K190" s="1"/>
    </row>
    <row r="191" spans="1:11" ht="21.75" customHeight="1" x14ac:dyDescent="0.3">
      <c r="A191" s="1">
        <v>189</v>
      </c>
      <c r="B191" s="10">
        <v>46212</v>
      </c>
      <c r="C191" s="1" t="s">
        <v>89</v>
      </c>
      <c r="D191" s="1" t="s">
        <v>95</v>
      </c>
      <c r="E191" s="1">
        <v>2200</v>
      </c>
      <c r="F191" s="1"/>
      <c r="G191" s="1"/>
      <c r="H191" s="1"/>
      <c r="I191" s="1"/>
      <c r="J191" s="1">
        <f t="shared" si="2"/>
        <v>0</v>
      </c>
      <c r="K191" s="1"/>
    </row>
    <row r="192" spans="1:11" ht="21.75" customHeight="1" x14ac:dyDescent="0.3">
      <c r="A192" s="1">
        <v>190</v>
      </c>
      <c r="B192" s="10">
        <v>46213</v>
      </c>
      <c r="C192" s="1" t="s">
        <v>89</v>
      </c>
      <c r="D192" s="1" t="s">
        <v>95</v>
      </c>
      <c r="E192" s="1">
        <v>2200</v>
      </c>
      <c r="F192" s="1"/>
      <c r="G192" s="1"/>
      <c r="H192" s="1"/>
      <c r="I192" s="1"/>
      <c r="J192" s="1">
        <f t="shared" si="2"/>
        <v>0</v>
      </c>
      <c r="K192" s="1"/>
    </row>
    <row r="193" spans="1:11" ht="21.75" customHeight="1" x14ac:dyDescent="0.3">
      <c r="A193" s="1">
        <v>191</v>
      </c>
      <c r="B193" s="10">
        <v>46214</v>
      </c>
      <c r="C193" s="1" t="s">
        <v>89</v>
      </c>
      <c r="D193" s="1" t="s">
        <v>95</v>
      </c>
      <c r="E193" s="1">
        <v>2200</v>
      </c>
      <c r="F193" s="1"/>
      <c r="G193" s="1"/>
      <c r="H193" s="1"/>
      <c r="I193" s="1"/>
      <c r="J193" s="1">
        <f t="shared" si="2"/>
        <v>0</v>
      </c>
      <c r="K193" s="1"/>
    </row>
    <row r="194" spans="1:11" ht="21.75" customHeight="1" x14ac:dyDescent="0.3">
      <c r="A194" s="1">
        <v>192</v>
      </c>
      <c r="B194" s="10">
        <v>46215</v>
      </c>
      <c r="C194" s="1" t="s">
        <v>89</v>
      </c>
      <c r="D194" s="1" t="s">
        <v>95</v>
      </c>
      <c r="E194" s="1">
        <v>2200</v>
      </c>
      <c r="F194" s="1"/>
      <c r="G194" s="1"/>
      <c r="H194" s="1"/>
      <c r="I194" s="1"/>
      <c r="J194" s="1">
        <f t="shared" si="2"/>
        <v>0</v>
      </c>
      <c r="K194" s="1"/>
    </row>
    <row r="195" spans="1:11" ht="21.75" customHeight="1" x14ac:dyDescent="0.3">
      <c r="A195" s="1">
        <v>193</v>
      </c>
      <c r="B195" s="10">
        <v>46216</v>
      </c>
      <c r="C195" s="1" t="s">
        <v>89</v>
      </c>
      <c r="D195" s="1" t="s">
        <v>95</v>
      </c>
      <c r="E195" s="1">
        <v>2200</v>
      </c>
      <c r="F195" s="1"/>
      <c r="G195" s="1"/>
      <c r="H195" s="1"/>
      <c r="I195" s="1"/>
      <c r="J195" s="1">
        <f t="shared" si="2"/>
        <v>0</v>
      </c>
      <c r="K195" s="1"/>
    </row>
    <row r="196" spans="1:11" ht="21.75" customHeight="1" x14ac:dyDescent="0.3">
      <c r="A196" s="1">
        <v>194</v>
      </c>
      <c r="B196" s="10">
        <v>46217</v>
      </c>
      <c r="C196" s="1" t="s">
        <v>89</v>
      </c>
      <c r="D196" s="1" t="s">
        <v>95</v>
      </c>
      <c r="E196" s="1">
        <v>2200</v>
      </c>
      <c r="F196" s="1"/>
      <c r="G196" s="1"/>
      <c r="H196" s="1"/>
      <c r="I196" s="1"/>
      <c r="J196" s="1">
        <f t="shared" ref="J196:J259" si="3">E196*F196-G196-H196+I196</f>
        <v>0</v>
      </c>
      <c r="K196" s="1"/>
    </row>
    <row r="197" spans="1:11" ht="21.75" customHeight="1" x14ac:dyDescent="0.3">
      <c r="A197" s="1">
        <v>195</v>
      </c>
      <c r="B197" s="10">
        <v>46218</v>
      </c>
      <c r="C197" s="1" t="s">
        <v>89</v>
      </c>
      <c r="D197" s="1" t="s">
        <v>95</v>
      </c>
      <c r="E197" s="1">
        <v>2200</v>
      </c>
      <c r="F197" s="1"/>
      <c r="G197" s="1"/>
      <c r="H197" s="1"/>
      <c r="I197" s="1"/>
      <c r="J197" s="1">
        <f t="shared" si="3"/>
        <v>0</v>
      </c>
      <c r="K197" s="1"/>
    </row>
    <row r="198" spans="1:11" ht="21.75" customHeight="1" x14ac:dyDescent="0.3">
      <c r="A198" s="1">
        <v>196</v>
      </c>
      <c r="B198" s="10">
        <v>46219</v>
      </c>
      <c r="C198" s="1" t="s">
        <v>89</v>
      </c>
      <c r="D198" s="1" t="s">
        <v>95</v>
      </c>
      <c r="E198" s="1">
        <v>2200</v>
      </c>
      <c r="F198" s="1"/>
      <c r="G198" s="1"/>
      <c r="H198" s="1"/>
      <c r="I198" s="1"/>
      <c r="J198" s="1">
        <f t="shared" si="3"/>
        <v>0</v>
      </c>
      <c r="K198" s="1"/>
    </row>
    <row r="199" spans="1:11" ht="21.75" customHeight="1" x14ac:dyDescent="0.3">
      <c r="A199" s="1">
        <v>197</v>
      </c>
      <c r="B199" s="10">
        <v>46220</v>
      </c>
      <c r="C199" s="1" t="s">
        <v>89</v>
      </c>
      <c r="D199" s="1" t="s">
        <v>95</v>
      </c>
      <c r="E199" s="1">
        <v>2200</v>
      </c>
      <c r="F199" s="1"/>
      <c r="G199" s="1"/>
      <c r="H199" s="1"/>
      <c r="I199" s="1"/>
      <c r="J199" s="1">
        <f t="shared" si="3"/>
        <v>0</v>
      </c>
      <c r="K199" s="1"/>
    </row>
    <row r="200" spans="1:11" ht="21.75" customHeight="1" x14ac:dyDescent="0.3">
      <c r="A200" s="1">
        <v>198</v>
      </c>
      <c r="B200" s="10">
        <v>46221</v>
      </c>
      <c r="C200" s="1" t="s">
        <v>89</v>
      </c>
      <c r="D200" s="1" t="s">
        <v>95</v>
      </c>
      <c r="E200" s="1">
        <v>2200</v>
      </c>
      <c r="F200" s="1"/>
      <c r="G200" s="1"/>
      <c r="H200" s="1"/>
      <c r="I200" s="1"/>
      <c r="J200" s="1">
        <f t="shared" si="3"/>
        <v>0</v>
      </c>
      <c r="K200" s="1"/>
    </row>
    <row r="201" spans="1:11" ht="21.75" customHeight="1" x14ac:dyDescent="0.3">
      <c r="A201" s="1">
        <v>199</v>
      </c>
      <c r="B201" s="10">
        <v>46222</v>
      </c>
      <c r="C201" s="1" t="s">
        <v>89</v>
      </c>
      <c r="D201" s="1" t="s">
        <v>95</v>
      </c>
      <c r="E201" s="1">
        <v>2200</v>
      </c>
      <c r="F201" s="1"/>
      <c r="G201" s="1"/>
      <c r="H201" s="1"/>
      <c r="I201" s="1"/>
      <c r="J201" s="1">
        <f t="shared" si="3"/>
        <v>0</v>
      </c>
      <c r="K201" s="1"/>
    </row>
    <row r="202" spans="1:11" ht="21.75" customHeight="1" x14ac:dyDescent="0.3">
      <c r="A202" s="1">
        <v>200</v>
      </c>
      <c r="B202" s="10">
        <v>46223</v>
      </c>
      <c r="C202" s="1" t="s">
        <v>89</v>
      </c>
      <c r="D202" s="1" t="s">
        <v>95</v>
      </c>
      <c r="E202" s="1">
        <v>2200</v>
      </c>
      <c r="F202" s="1"/>
      <c r="G202" s="1"/>
      <c r="H202" s="1"/>
      <c r="I202" s="1"/>
      <c r="J202" s="1">
        <f t="shared" si="3"/>
        <v>0</v>
      </c>
      <c r="K202" s="1"/>
    </row>
    <row r="203" spans="1:11" ht="21.75" customHeight="1" x14ac:dyDescent="0.3">
      <c r="A203" s="1">
        <v>201</v>
      </c>
      <c r="B203" s="10">
        <v>46224</v>
      </c>
      <c r="C203" s="1" t="s">
        <v>89</v>
      </c>
      <c r="D203" s="1" t="s">
        <v>95</v>
      </c>
      <c r="E203" s="1">
        <v>2200</v>
      </c>
      <c r="F203" s="1"/>
      <c r="G203" s="1"/>
      <c r="H203" s="1"/>
      <c r="I203" s="1"/>
      <c r="J203" s="1">
        <f t="shared" si="3"/>
        <v>0</v>
      </c>
      <c r="K203" s="1"/>
    </row>
    <row r="204" spans="1:11" ht="21.75" customHeight="1" x14ac:dyDescent="0.3">
      <c r="A204" s="1">
        <v>202</v>
      </c>
      <c r="B204" s="10">
        <v>46225</v>
      </c>
      <c r="C204" s="1" t="s">
        <v>89</v>
      </c>
      <c r="D204" s="1" t="s">
        <v>95</v>
      </c>
      <c r="E204" s="1">
        <v>2200</v>
      </c>
      <c r="F204" s="1"/>
      <c r="G204" s="1"/>
      <c r="H204" s="1"/>
      <c r="I204" s="1"/>
      <c r="J204" s="1">
        <f t="shared" si="3"/>
        <v>0</v>
      </c>
      <c r="K204" s="1"/>
    </row>
    <row r="205" spans="1:11" ht="21.75" customHeight="1" x14ac:dyDescent="0.3">
      <c r="A205" s="1">
        <v>203</v>
      </c>
      <c r="B205" s="10">
        <v>46226</v>
      </c>
      <c r="C205" s="1" t="s">
        <v>89</v>
      </c>
      <c r="D205" s="1" t="s">
        <v>95</v>
      </c>
      <c r="E205" s="1">
        <v>2200</v>
      </c>
      <c r="F205" s="1"/>
      <c r="G205" s="1"/>
      <c r="H205" s="1"/>
      <c r="I205" s="1"/>
      <c r="J205" s="1">
        <f t="shared" si="3"/>
        <v>0</v>
      </c>
      <c r="K205" s="1"/>
    </row>
    <row r="206" spans="1:11" ht="21.75" customHeight="1" x14ac:dyDescent="0.3">
      <c r="A206" s="1">
        <v>204</v>
      </c>
      <c r="B206" s="10">
        <v>46227</v>
      </c>
      <c r="C206" s="1" t="s">
        <v>89</v>
      </c>
      <c r="D206" s="1" t="s">
        <v>95</v>
      </c>
      <c r="E206" s="1">
        <v>2200</v>
      </c>
      <c r="F206" s="1"/>
      <c r="G206" s="1"/>
      <c r="H206" s="1"/>
      <c r="I206" s="1"/>
      <c r="J206" s="1">
        <f t="shared" si="3"/>
        <v>0</v>
      </c>
      <c r="K206" s="1"/>
    </row>
    <row r="207" spans="1:11" ht="21.75" customHeight="1" x14ac:dyDescent="0.3">
      <c r="A207" s="1">
        <v>205</v>
      </c>
      <c r="B207" s="10">
        <v>46228</v>
      </c>
      <c r="C207" s="1" t="s">
        <v>89</v>
      </c>
      <c r="D207" s="1" t="s">
        <v>95</v>
      </c>
      <c r="E207" s="1">
        <v>2200</v>
      </c>
      <c r="F207" s="1"/>
      <c r="G207" s="1"/>
      <c r="H207" s="1"/>
      <c r="I207" s="1"/>
      <c r="J207" s="1">
        <f t="shared" si="3"/>
        <v>0</v>
      </c>
      <c r="K207" s="1"/>
    </row>
    <row r="208" spans="1:11" ht="21.75" customHeight="1" x14ac:dyDescent="0.3">
      <c r="A208" s="1">
        <v>206</v>
      </c>
      <c r="B208" s="10">
        <v>46229</v>
      </c>
      <c r="C208" s="1" t="s">
        <v>89</v>
      </c>
      <c r="D208" s="1" t="s">
        <v>95</v>
      </c>
      <c r="E208" s="1">
        <v>2200</v>
      </c>
      <c r="F208" s="1"/>
      <c r="G208" s="1"/>
      <c r="H208" s="1"/>
      <c r="I208" s="1"/>
      <c r="J208" s="1">
        <f t="shared" si="3"/>
        <v>0</v>
      </c>
      <c r="K208" s="1"/>
    </row>
    <row r="209" spans="1:11" ht="21.75" customHeight="1" x14ac:dyDescent="0.3">
      <c r="A209" s="1">
        <v>207</v>
      </c>
      <c r="B209" s="10">
        <v>46230</v>
      </c>
      <c r="C209" s="1" t="s">
        <v>89</v>
      </c>
      <c r="D209" s="1" t="s">
        <v>95</v>
      </c>
      <c r="E209" s="1">
        <v>2200</v>
      </c>
      <c r="F209" s="1"/>
      <c r="G209" s="1"/>
      <c r="H209" s="1"/>
      <c r="I209" s="1"/>
      <c r="J209" s="1">
        <f t="shared" si="3"/>
        <v>0</v>
      </c>
      <c r="K209" s="1"/>
    </row>
    <row r="210" spans="1:11" ht="21.75" customHeight="1" x14ac:dyDescent="0.3">
      <c r="A210" s="1">
        <v>208</v>
      </c>
      <c r="B210" s="10">
        <v>46231</v>
      </c>
      <c r="C210" s="1" t="s">
        <v>89</v>
      </c>
      <c r="D210" s="1" t="s">
        <v>95</v>
      </c>
      <c r="E210" s="1">
        <v>2200</v>
      </c>
      <c r="F210" s="1"/>
      <c r="G210" s="1"/>
      <c r="H210" s="1"/>
      <c r="I210" s="1"/>
      <c r="J210" s="1">
        <f t="shared" si="3"/>
        <v>0</v>
      </c>
      <c r="K210" s="1"/>
    </row>
    <row r="211" spans="1:11" ht="21.75" customHeight="1" x14ac:dyDescent="0.3">
      <c r="A211" s="1">
        <v>209</v>
      </c>
      <c r="B211" s="10">
        <v>46232</v>
      </c>
      <c r="C211" s="1" t="s">
        <v>89</v>
      </c>
      <c r="D211" s="1" t="s">
        <v>95</v>
      </c>
      <c r="E211" s="1">
        <v>2200</v>
      </c>
      <c r="F211" s="1"/>
      <c r="G211" s="1"/>
      <c r="H211" s="1"/>
      <c r="I211" s="1"/>
      <c r="J211" s="1">
        <f t="shared" si="3"/>
        <v>0</v>
      </c>
      <c r="K211" s="1"/>
    </row>
    <row r="212" spans="1:11" ht="21.75" customHeight="1" x14ac:dyDescent="0.3">
      <c r="A212" s="1">
        <v>210</v>
      </c>
      <c r="B212" s="10">
        <v>46233</v>
      </c>
      <c r="C212" s="1" t="s">
        <v>89</v>
      </c>
      <c r="D212" s="1" t="s">
        <v>95</v>
      </c>
      <c r="E212" s="1">
        <v>2200</v>
      </c>
      <c r="F212" s="1"/>
      <c r="G212" s="1"/>
      <c r="H212" s="1"/>
      <c r="I212" s="1"/>
      <c r="J212" s="1">
        <f t="shared" si="3"/>
        <v>0</v>
      </c>
      <c r="K212" s="1"/>
    </row>
    <row r="213" spans="1:11" ht="21.75" customHeight="1" x14ac:dyDescent="0.3">
      <c r="A213" s="1">
        <v>211</v>
      </c>
      <c r="B213" s="10">
        <v>46234</v>
      </c>
      <c r="C213" s="1" t="s">
        <v>89</v>
      </c>
      <c r="D213" s="1" t="s">
        <v>95</v>
      </c>
      <c r="E213" s="1">
        <v>2200</v>
      </c>
      <c r="F213" s="1"/>
      <c r="G213" s="1"/>
      <c r="H213" s="1"/>
      <c r="I213" s="1"/>
      <c r="J213" s="1">
        <f t="shared" si="3"/>
        <v>0</v>
      </c>
      <c r="K213" s="1"/>
    </row>
    <row r="214" spans="1:11" ht="21.75" customHeight="1" x14ac:dyDescent="0.3">
      <c r="A214" s="1">
        <v>212</v>
      </c>
      <c r="B214" s="10">
        <v>46235</v>
      </c>
      <c r="C214" s="1" t="s">
        <v>89</v>
      </c>
      <c r="D214" s="1" t="s">
        <v>95</v>
      </c>
      <c r="E214" s="1">
        <v>2200</v>
      </c>
      <c r="F214" s="1"/>
      <c r="G214" s="1"/>
      <c r="H214" s="1"/>
      <c r="I214" s="1"/>
      <c r="J214" s="1">
        <f t="shared" si="3"/>
        <v>0</v>
      </c>
      <c r="K214" s="1"/>
    </row>
    <row r="215" spans="1:11" ht="21.75" customHeight="1" x14ac:dyDescent="0.3">
      <c r="A215" s="1">
        <v>213</v>
      </c>
      <c r="B215" s="10">
        <v>46236</v>
      </c>
      <c r="C215" s="1" t="s">
        <v>89</v>
      </c>
      <c r="D215" s="1" t="s">
        <v>95</v>
      </c>
      <c r="E215" s="1">
        <v>2200</v>
      </c>
      <c r="F215" s="1"/>
      <c r="G215" s="1"/>
      <c r="H215" s="1"/>
      <c r="I215" s="1"/>
      <c r="J215" s="1">
        <f t="shared" si="3"/>
        <v>0</v>
      </c>
      <c r="K215" s="1"/>
    </row>
    <row r="216" spans="1:11" ht="21.75" customHeight="1" x14ac:dyDescent="0.3">
      <c r="A216" s="1">
        <v>214</v>
      </c>
      <c r="B216" s="10">
        <v>46237</v>
      </c>
      <c r="C216" s="1" t="s">
        <v>89</v>
      </c>
      <c r="D216" s="1" t="s">
        <v>95</v>
      </c>
      <c r="E216" s="1">
        <v>2200</v>
      </c>
      <c r="F216" s="1"/>
      <c r="G216" s="1"/>
      <c r="H216" s="1"/>
      <c r="I216" s="1"/>
      <c r="J216" s="1">
        <f t="shared" si="3"/>
        <v>0</v>
      </c>
      <c r="K216" s="1"/>
    </row>
    <row r="217" spans="1:11" ht="21.75" customHeight="1" x14ac:dyDescent="0.3">
      <c r="A217" s="1">
        <v>215</v>
      </c>
      <c r="B217" s="10">
        <v>46238</v>
      </c>
      <c r="C217" s="1" t="s">
        <v>89</v>
      </c>
      <c r="D217" s="1" t="s">
        <v>95</v>
      </c>
      <c r="E217" s="1">
        <v>2200</v>
      </c>
      <c r="F217" s="1"/>
      <c r="G217" s="1"/>
      <c r="H217" s="1"/>
      <c r="I217" s="1"/>
      <c r="J217" s="1">
        <f t="shared" si="3"/>
        <v>0</v>
      </c>
      <c r="K217" s="1"/>
    </row>
    <row r="218" spans="1:11" ht="21.75" customHeight="1" x14ac:dyDescent="0.3">
      <c r="A218" s="1">
        <v>216</v>
      </c>
      <c r="B218" s="10">
        <v>46239</v>
      </c>
      <c r="C218" s="1" t="s">
        <v>89</v>
      </c>
      <c r="D218" s="1" t="s">
        <v>95</v>
      </c>
      <c r="E218" s="1">
        <v>2200</v>
      </c>
      <c r="F218" s="1"/>
      <c r="G218" s="1"/>
      <c r="H218" s="1"/>
      <c r="I218" s="1"/>
      <c r="J218" s="1">
        <f t="shared" si="3"/>
        <v>0</v>
      </c>
      <c r="K218" s="1"/>
    </row>
    <row r="219" spans="1:11" ht="21.75" customHeight="1" x14ac:dyDescent="0.3">
      <c r="A219" s="1">
        <v>217</v>
      </c>
      <c r="B219" s="10">
        <v>46240</v>
      </c>
      <c r="C219" s="1" t="s">
        <v>89</v>
      </c>
      <c r="D219" s="1" t="s">
        <v>95</v>
      </c>
      <c r="E219" s="1">
        <v>2200</v>
      </c>
      <c r="F219" s="1"/>
      <c r="G219" s="1"/>
      <c r="H219" s="1"/>
      <c r="I219" s="1"/>
      <c r="J219" s="1">
        <f t="shared" si="3"/>
        <v>0</v>
      </c>
      <c r="K219" s="1"/>
    </row>
    <row r="220" spans="1:11" ht="21.75" customHeight="1" x14ac:dyDescent="0.3">
      <c r="A220" s="1">
        <v>218</v>
      </c>
      <c r="B220" s="10">
        <v>46241</v>
      </c>
      <c r="C220" s="1" t="s">
        <v>89</v>
      </c>
      <c r="D220" s="1" t="s">
        <v>95</v>
      </c>
      <c r="E220" s="1">
        <v>2200</v>
      </c>
      <c r="F220" s="1"/>
      <c r="G220" s="1"/>
      <c r="H220" s="1"/>
      <c r="I220" s="1"/>
      <c r="J220" s="1">
        <f t="shared" si="3"/>
        <v>0</v>
      </c>
      <c r="K220" s="1"/>
    </row>
    <row r="221" spans="1:11" ht="21.75" customHeight="1" x14ac:dyDescent="0.3">
      <c r="A221" s="1">
        <v>219</v>
      </c>
      <c r="B221" s="10">
        <v>46242</v>
      </c>
      <c r="C221" s="1" t="s">
        <v>89</v>
      </c>
      <c r="D221" s="1" t="s">
        <v>95</v>
      </c>
      <c r="E221" s="1">
        <v>2200</v>
      </c>
      <c r="F221" s="1"/>
      <c r="G221" s="1"/>
      <c r="H221" s="1"/>
      <c r="I221" s="1"/>
      <c r="J221" s="1">
        <f t="shared" si="3"/>
        <v>0</v>
      </c>
      <c r="K221" s="1"/>
    </row>
    <row r="222" spans="1:11" ht="21.75" customHeight="1" x14ac:dyDescent="0.3">
      <c r="A222" s="1">
        <v>220</v>
      </c>
      <c r="B222" s="10">
        <v>46243</v>
      </c>
      <c r="C222" s="1" t="s">
        <v>89</v>
      </c>
      <c r="D222" s="1" t="s">
        <v>95</v>
      </c>
      <c r="E222" s="1">
        <v>2200</v>
      </c>
      <c r="F222" s="1"/>
      <c r="G222" s="1"/>
      <c r="H222" s="1"/>
      <c r="I222" s="1"/>
      <c r="J222" s="1">
        <f t="shared" si="3"/>
        <v>0</v>
      </c>
      <c r="K222" s="1"/>
    </row>
    <row r="223" spans="1:11" ht="21.75" customHeight="1" x14ac:dyDescent="0.3">
      <c r="A223" s="1">
        <v>221</v>
      </c>
      <c r="B223" s="10">
        <v>46244</v>
      </c>
      <c r="C223" s="1" t="s">
        <v>89</v>
      </c>
      <c r="D223" s="1" t="s">
        <v>95</v>
      </c>
      <c r="E223" s="1">
        <v>2200</v>
      </c>
      <c r="F223" s="1"/>
      <c r="G223" s="1"/>
      <c r="H223" s="1"/>
      <c r="I223" s="1"/>
      <c r="J223" s="1">
        <f t="shared" si="3"/>
        <v>0</v>
      </c>
      <c r="K223" s="1"/>
    </row>
    <row r="224" spans="1:11" ht="21.75" customHeight="1" x14ac:dyDescent="0.3">
      <c r="A224" s="1">
        <v>222</v>
      </c>
      <c r="B224" s="10">
        <v>46245</v>
      </c>
      <c r="C224" s="1" t="s">
        <v>89</v>
      </c>
      <c r="D224" s="1" t="s">
        <v>95</v>
      </c>
      <c r="E224" s="1">
        <v>2200</v>
      </c>
      <c r="F224" s="1"/>
      <c r="G224" s="1"/>
      <c r="H224" s="1"/>
      <c r="I224" s="1"/>
      <c r="J224" s="1">
        <f t="shared" si="3"/>
        <v>0</v>
      </c>
      <c r="K224" s="1"/>
    </row>
    <row r="225" spans="1:11" ht="21.75" customHeight="1" x14ac:dyDescent="0.3">
      <c r="A225" s="1">
        <v>223</v>
      </c>
      <c r="B225" s="10">
        <v>46246</v>
      </c>
      <c r="C225" s="1" t="s">
        <v>89</v>
      </c>
      <c r="D225" s="1" t="s">
        <v>95</v>
      </c>
      <c r="E225" s="1">
        <v>2200</v>
      </c>
      <c r="F225" s="1"/>
      <c r="G225" s="1"/>
      <c r="H225" s="1"/>
      <c r="I225" s="1"/>
      <c r="J225" s="1">
        <f t="shared" si="3"/>
        <v>0</v>
      </c>
      <c r="K225" s="1"/>
    </row>
    <row r="226" spans="1:11" ht="21.75" customHeight="1" x14ac:dyDescent="0.3">
      <c r="A226" s="1">
        <v>224</v>
      </c>
      <c r="B226" s="10">
        <v>46247</v>
      </c>
      <c r="C226" s="1" t="s">
        <v>89</v>
      </c>
      <c r="D226" s="1" t="s">
        <v>95</v>
      </c>
      <c r="E226" s="1">
        <v>2200</v>
      </c>
      <c r="F226" s="1"/>
      <c r="G226" s="1"/>
      <c r="H226" s="1"/>
      <c r="I226" s="1"/>
      <c r="J226" s="1">
        <f t="shared" si="3"/>
        <v>0</v>
      </c>
      <c r="K226" s="1"/>
    </row>
    <row r="227" spans="1:11" ht="21.75" customHeight="1" x14ac:dyDescent="0.3">
      <c r="A227" s="1">
        <v>225</v>
      </c>
      <c r="B227" s="10">
        <v>46248</v>
      </c>
      <c r="C227" s="1" t="s">
        <v>89</v>
      </c>
      <c r="D227" s="1" t="s">
        <v>95</v>
      </c>
      <c r="E227" s="1">
        <v>2200</v>
      </c>
      <c r="F227" s="1"/>
      <c r="G227" s="1"/>
      <c r="H227" s="1"/>
      <c r="I227" s="1"/>
      <c r="J227" s="1">
        <f t="shared" si="3"/>
        <v>0</v>
      </c>
      <c r="K227" s="1"/>
    </row>
    <row r="228" spans="1:11" ht="21.75" customHeight="1" x14ac:dyDescent="0.3">
      <c r="A228" s="1">
        <v>226</v>
      </c>
      <c r="B228" s="10">
        <v>46249</v>
      </c>
      <c r="C228" s="1" t="s">
        <v>89</v>
      </c>
      <c r="D228" s="1" t="s">
        <v>95</v>
      </c>
      <c r="E228" s="1">
        <v>2200</v>
      </c>
      <c r="F228" s="1"/>
      <c r="G228" s="1"/>
      <c r="H228" s="1"/>
      <c r="I228" s="1"/>
      <c r="J228" s="1">
        <f t="shared" si="3"/>
        <v>0</v>
      </c>
      <c r="K228" s="1"/>
    </row>
    <row r="229" spans="1:11" ht="21.75" customHeight="1" x14ac:dyDescent="0.3">
      <c r="A229" s="1">
        <v>227</v>
      </c>
      <c r="B229" s="10">
        <v>46250</v>
      </c>
      <c r="C229" s="1" t="s">
        <v>89</v>
      </c>
      <c r="D229" s="1" t="s">
        <v>95</v>
      </c>
      <c r="E229" s="1">
        <v>2200</v>
      </c>
      <c r="F229" s="1"/>
      <c r="G229" s="1"/>
      <c r="H229" s="1"/>
      <c r="I229" s="1"/>
      <c r="J229" s="1">
        <f t="shared" si="3"/>
        <v>0</v>
      </c>
      <c r="K229" s="1"/>
    </row>
    <row r="230" spans="1:11" ht="21.75" customHeight="1" x14ac:dyDescent="0.3">
      <c r="A230" s="1">
        <v>228</v>
      </c>
      <c r="B230" s="10">
        <v>46251</v>
      </c>
      <c r="C230" s="1" t="s">
        <v>89</v>
      </c>
      <c r="D230" s="1" t="s">
        <v>95</v>
      </c>
      <c r="E230" s="1">
        <v>2200</v>
      </c>
      <c r="F230" s="1"/>
      <c r="G230" s="1"/>
      <c r="H230" s="1"/>
      <c r="I230" s="1"/>
      <c r="J230" s="1">
        <f t="shared" si="3"/>
        <v>0</v>
      </c>
      <c r="K230" s="1"/>
    </row>
    <row r="231" spans="1:11" ht="21.75" customHeight="1" x14ac:dyDescent="0.3">
      <c r="A231" s="1">
        <v>229</v>
      </c>
      <c r="B231" s="10">
        <v>46252</v>
      </c>
      <c r="C231" s="1" t="s">
        <v>89</v>
      </c>
      <c r="D231" s="1" t="s">
        <v>95</v>
      </c>
      <c r="E231" s="1">
        <v>2200</v>
      </c>
      <c r="F231" s="1"/>
      <c r="G231" s="1"/>
      <c r="H231" s="1"/>
      <c r="I231" s="1"/>
      <c r="J231" s="1">
        <f t="shared" si="3"/>
        <v>0</v>
      </c>
      <c r="K231" s="1"/>
    </row>
    <row r="232" spans="1:11" ht="21.75" customHeight="1" x14ac:dyDescent="0.3">
      <c r="A232" s="1">
        <v>230</v>
      </c>
      <c r="B232" s="10">
        <v>46253</v>
      </c>
      <c r="C232" s="1" t="s">
        <v>89</v>
      </c>
      <c r="D232" s="1" t="s">
        <v>95</v>
      </c>
      <c r="E232" s="1">
        <v>2200</v>
      </c>
      <c r="F232" s="1"/>
      <c r="G232" s="1"/>
      <c r="H232" s="1"/>
      <c r="I232" s="1"/>
      <c r="J232" s="1">
        <f t="shared" si="3"/>
        <v>0</v>
      </c>
      <c r="K232" s="1"/>
    </row>
    <row r="233" spans="1:11" ht="21.75" customHeight="1" x14ac:dyDescent="0.3">
      <c r="A233" s="1">
        <v>231</v>
      </c>
      <c r="B233" s="10">
        <v>46254</v>
      </c>
      <c r="C233" s="1" t="s">
        <v>89</v>
      </c>
      <c r="D233" s="1" t="s">
        <v>95</v>
      </c>
      <c r="E233" s="1">
        <v>2200</v>
      </c>
      <c r="F233" s="1"/>
      <c r="G233" s="1"/>
      <c r="H233" s="1"/>
      <c r="I233" s="1"/>
      <c r="J233" s="1">
        <f t="shared" si="3"/>
        <v>0</v>
      </c>
      <c r="K233" s="1"/>
    </row>
    <row r="234" spans="1:11" ht="21.75" customHeight="1" x14ac:dyDescent="0.3">
      <c r="A234" s="1">
        <v>232</v>
      </c>
      <c r="B234" s="10">
        <v>46255</v>
      </c>
      <c r="C234" s="1" t="s">
        <v>89</v>
      </c>
      <c r="D234" s="1" t="s">
        <v>95</v>
      </c>
      <c r="E234" s="1">
        <v>2200</v>
      </c>
      <c r="F234" s="1"/>
      <c r="G234" s="1"/>
      <c r="H234" s="1"/>
      <c r="I234" s="1"/>
      <c r="J234" s="1">
        <f t="shared" si="3"/>
        <v>0</v>
      </c>
      <c r="K234" s="1"/>
    </row>
    <row r="235" spans="1:11" ht="21.75" customHeight="1" x14ac:dyDescent="0.3">
      <c r="A235" s="1">
        <v>233</v>
      </c>
      <c r="B235" s="10">
        <v>46256</v>
      </c>
      <c r="C235" s="1" t="s">
        <v>89</v>
      </c>
      <c r="D235" s="1" t="s">
        <v>95</v>
      </c>
      <c r="E235" s="1">
        <v>2200</v>
      </c>
      <c r="F235" s="1"/>
      <c r="G235" s="1"/>
      <c r="H235" s="1"/>
      <c r="I235" s="1"/>
      <c r="J235" s="1">
        <f t="shared" si="3"/>
        <v>0</v>
      </c>
      <c r="K235" s="1"/>
    </row>
    <row r="236" spans="1:11" ht="21.75" customHeight="1" x14ac:dyDescent="0.3">
      <c r="A236" s="1">
        <v>234</v>
      </c>
      <c r="B236" s="10">
        <v>46257</v>
      </c>
      <c r="C236" s="1" t="s">
        <v>89</v>
      </c>
      <c r="D236" s="1" t="s">
        <v>95</v>
      </c>
      <c r="E236" s="1">
        <v>2200</v>
      </c>
      <c r="F236" s="1"/>
      <c r="G236" s="1"/>
      <c r="H236" s="1"/>
      <c r="I236" s="1"/>
      <c r="J236" s="1">
        <f t="shared" si="3"/>
        <v>0</v>
      </c>
      <c r="K236" s="1"/>
    </row>
    <row r="237" spans="1:11" ht="21.75" customHeight="1" x14ac:dyDescent="0.3">
      <c r="A237" s="1">
        <v>235</v>
      </c>
      <c r="B237" s="10">
        <v>46258</v>
      </c>
      <c r="C237" s="1" t="s">
        <v>89</v>
      </c>
      <c r="D237" s="1" t="s">
        <v>95</v>
      </c>
      <c r="E237" s="1">
        <v>2200</v>
      </c>
      <c r="F237" s="1"/>
      <c r="G237" s="1"/>
      <c r="H237" s="1"/>
      <c r="I237" s="1"/>
      <c r="J237" s="1">
        <f t="shared" si="3"/>
        <v>0</v>
      </c>
      <c r="K237" s="1"/>
    </row>
    <row r="238" spans="1:11" ht="21.75" customHeight="1" x14ac:dyDescent="0.3">
      <c r="A238" s="1">
        <v>236</v>
      </c>
      <c r="B238" s="10">
        <v>46259</v>
      </c>
      <c r="C238" s="1" t="s">
        <v>89</v>
      </c>
      <c r="D238" s="1" t="s">
        <v>95</v>
      </c>
      <c r="E238" s="1">
        <v>2200</v>
      </c>
      <c r="F238" s="1"/>
      <c r="G238" s="1"/>
      <c r="H238" s="1"/>
      <c r="I238" s="1"/>
      <c r="J238" s="1">
        <f t="shared" si="3"/>
        <v>0</v>
      </c>
      <c r="K238" s="1"/>
    </row>
    <row r="239" spans="1:11" ht="21.75" customHeight="1" x14ac:dyDescent="0.3">
      <c r="A239" s="1">
        <v>237</v>
      </c>
      <c r="B239" s="10">
        <v>46260</v>
      </c>
      <c r="C239" s="1" t="s">
        <v>89</v>
      </c>
      <c r="D239" s="1" t="s">
        <v>95</v>
      </c>
      <c r="E239" s="1">
        <v>2200</v>
      </c>
      <c r="F239" s="1"/>
      <c r="G239" s="1"/>
      <c r="H239" s="1"/>
      <c r="I239" s="1"/>
      <c r="J239" s="1">
        <f t="shared" si="3"/>
        <v>0</v>
      </c>
      <c r="K239" s="1"/>
    </row>
    <row r="240" spans="1:11" ht="21.75" customHeight="1" x14ac:dyDescent="0.3">
      <c r="A240" s="1">
        <v>238</v>
      </c>
      <c r="B240" s="10">
        <v>46261</v>
      </c>
      <c r="C240" s="1" t="s">
        <v>89</v>
      </c>
      <c r="D240" s="1" t="s">
        <v>95</v>
      </c>
      <c r="E240" s="1">
        <v>2200</v>
      </c>
      <c r="F240" s="1"/>
      <c r="G240" s="1"/>
      <c r="H240" s="1"/>
      <c r="I240" s="1"/>
      <c r="J240" s="1">
        <f t="shared" si="3"/>
        <v>0</v>
      </c>
      <c r="K240" s="1"/>
    </row>
    <row r="241" spans="1:11" ht="21.75" customHeight="1" x14ac:dyDescent="0.3">
      <c r="A241" s="1">
        <v>239</v>
      </c>
      <c r="B241" s="10">
        <v>46262</v>
      </c>
      <c r="C241" s="1" t="s">
        <v>89</v>
      </c>
      <c r="D241" s="1" t="s">
        <v>95</v>
      </c>
      <c r="E241" s="1">
        <v>2200</v>
      </c>
      <c r="F241" s="1"/>
      <c r="G241" s="1"/>
      <c r="H241" s="1"/>
      <c r="I241" s="1"/>
      <c r="J241" s="1">
        <f t="shared" si="3"/>
        <v>0</v>
      </c>
      <c r="K241" s="1"/>
    </row>
    <row r="242" spans="1:11" ht="21.75" customHeight="1" x14ac:dyDescent="0.3">
      <c r="A242" s="1">
        <v>240</v>
      </c>
      <c r="B242" s="10">
        <v>46263</v>
      </c>
      <c r="C242" s="1" t="s">
        <v>89</v>
      </c>
      <c r="D242" s="1" t="s">
        <v>95</v>
      </c>
      <c r="E242" s="1">
        <v>2200</v>
      </c>
      <c r="F242" s="1"/>
      <c r="G242" s="1"/>
      <c r="H242" s="1"/>
      <c r="I242" s="1"/>
      <c r="J242" s="1">
        <f t="shared" si="3"/>
        <v>0</v>
      </c>
      <c r="K242" s="1"/>
    </row>
    <row r="243" spans="1:11" ht="21.75" customHeight="1" x14ac:dyDescent="0.3">
      <c r="A243" s="1">
        <v>241</v>
      </c>
      <c r="B243" s="10">
        <v>46264</v>
      </c>
      <c r="C243" s="1" t="s">
        <v>89</v>
      </c>
      <c r="D243" s="1" t="s">
        <v>95</v>
      </c>
      <c r="E243" s="1">
        <v>2200</v>
      </c>
      <c r="F243" s="1"/>
      <c r="G243" s="1"/>
      <c r="H243" s="1"/>
      <c r="I243" s="1"/>
      <c r="J243" s="1">
        <f t="shared" si="3"/>
        <v>0</v>
      </c>
      <c r="K243" s="1"/>
    </row>
    <row r="244" spans="1:11" ht="21.75" customHeight="1" x14ac:dyDescent="0.3">
      <c r="A244" s="1">
        <v>242</v>
      </c>
      <c r="B244" s="10">
        <v>46265</v>
      </c>
      <c r="C244" s="1" t="s">
        <v>89</v>
      </c>
      <c r="D244" s="1" t="s">
        <v>95</v>
      </c>
      <c r="E244" s="1">
        <v>2200</v>
      </c>
      <c r="F244" s="1"/>
      <c r="G244" s="1"/>
      <c r="H244" s="1"/>
      <c r="I244" s="1"/>
      <c r="J244" s="1">
        <f t="shared" si="3"/>
        <v>0</v>
      </c>
      <c r="K244" s="1"/>
    </row>
    <row r="245" spans="1:11" ht="21.75" customHeight="1" x14ac:dyDescent="0.3">
      <c r="A245" s="1">
        <v>243</v>
      </c>
      <c r="B245" s="10">
        <v>46266</v>
      </c>
      <c r="C245" s="1" t="s">
        <v>89</v>
      </c>
      <c r="D245" s="1" t="s">
        <v>95</v>
      </c>
      <c r="E245" s="1">
        <v>2200</v>
      </c>
      <c r="F245" s="1"/>
      <c r="G245" s="1"/>
      <c r="H245" s="1"/>
      <c r="I245" s="1"/>
      <c r="J245" s="1">
        <f t="shared" si="3"/>
        <v>0</v>
      </c>
      <c r="K245" s="1"/>
    </row>
    <row r="246" spans="1:11" ht="21.75" customHeight="1" x14ac:dyDescent="0.3">
      <c r="A246" s="1">
        <v>244</v>
      </c>
      <c r="B246" s="10">
        <v>46267</v>
      </c>
      <c r="C246" s="1" t="s">
        <v>89</v>
      </c>
      <c r="D246" s="1" t="s">
        <v>95</v>
      </c>
      <c r="E246" s="1">
        <v>2200</v>
      </c>
      <c r="F246" s="1"/>
      <c r="G246" s="1"/>
      <c r="H246" s="1"/>
      <c r="I246" s="1"/>
      <c r="J246" s="1">
        <f t="shared" si="3"/>
        <v>0</v>
      </c>
      <c r="K246" s="1"/>
    </row>
    <row r="247" spans="1:11" ht="21.75" customHeight="1" x14ac:dyDescent="0.3">
      <c r="A247" s="1">
        <v>245</v>
      </c>
      <c r="B247" s="10">
        <v>46268</v>
      </c>
      <c r="C247" s="1" t="s">
        <v>89</v>
      </c>
      <c r="D247" s="1" t="s">
        <v>95</v>
      </c>
      <c r="E247" s="1">
        <v>2200</v>
      </c>
      <c r="F247" s="1"/>
      <c r="G247" s="1"/>
      <c r="H247" s="1"/>
      <c r="I247" s="1"/>
      <c r="J247" s="1">
        <f t="shared" si="3"/>
        <v>0</v>
      </c>
      <c r="K247" s="1"/>
    </row>
    <row r="248" spans="1:11" ht="21.75" customHeight="1" x14ac:dyDescent="0.3">
      <c r="A248" s="1">
        <v>246</v>
      </c>
      <c r="B248" s="10">
        <v>46269</v>
      </c>
      <c r="C248" s="1" t="s">
        <v>89</v>
      </c>
      <c r="D248" s="1" t="s">
        <v>95</v>
      </c>
      <c r="E248" s="1">
        <v>2200</v>
      </c>
      <c r="F248" s="1"/>
      <c r="G248" s="1"/>
      <c r="H248" s="1"/>
      <c r="I248" s="1"/>
      <c r="J248" s="1">
        <f t="shared" si="3"/>
        <v>0</v>
      </c>
      <c r="K248" s="1"/>
    </row>
    <row r="249" spans="1:11" ht="21.75" customHeight="1" x14ac:dyDescent="0.3">
      <c r="A249" s="1">
        <v>247</v>
      </c>
      <c r="B249" s="10">
        <v>46270</v>
      </c>
      <c r="C249" s="1" t="s">
        <v>89</v>
      </c>
      <c r="D249" s="1" t="s">
        <v>95</v>
      </c>
      <c r="E249" s="1">
        <v>2200</v>
      </c>
      <c r="F249" s="1"/>
      <c r="G249" s="1"/>
      <c r="H249" s="1"/>
      <c r="I249" s="1"/>
      <c r="J249" s="1">
        <f t="shared" si="3"/>
        <v>0</v>
      </c>
      <c r="K249" s="1"/>
    </row>
    <row r="250" spans="1:11" ht="21.75" customHeight="1" x14ac:dyDescent="0.3">
      <c r="A250" s="1">
        <v>248</v>
      </c>
      <c r="B250" s="10">
        <v>46271</v>
      </c>
      <c r="C250" s="1" t="s">
        <v>89</v>
      </c>
      <c r="D250" s="1" t="s">
        <v>95</v>
      </c>
      <c r="E250" s="1">
        <v>2200</v>
      </c>
      <c r="F250" s="1"/>
      <c r="G250" s="1"/>
      <c r="H250" s="1"/>
      <c r="I250" s="1"/>
      <c r="J250" s="1">
        <f t="shared" si="3"/>
        <v>0</v>
      </c>
      <c r="K250" s="1"/>
    </row>
    <row r="251" spans="1:11" ht="21.75" customHeight="1" x14ac:dyDescent="0.3">
      <c r="A251" s="1">
        <v>249</v>
      </c>
      <c r="B251" s="10">
        <v>46272</v>
      </c>
      <c r="C251" s="1" t="s">
        <v>89</v>
      </c>
      <c r="D251" s="1" t="s">
        <v>95</v>
      </c>
      <c r="E251" s="1">
        <v>2200</v>
      </c>
      <c r="F251" s="1"/>
      <c r="G251" s="1"/>
      <c r="H251" s="1"/>
      <c r="I251" s="1"/>
      <c r="J251" s="1">
        <f t="shared" si="3"/>
        <v>0</v>
      </c>
      <c r="K251" s="1"/>
    </row>
    <row r="252" spans="1:11" ht="21.75" customHeight="1" x14ac:dyDescent="0.3">
      <c r="A252" s="1">
        <v>250</v>
      </c>
      <c r="B252" s="10">
        <v>46273</v>
      </c>
      <c r="C252" s="1" t="s">
        <v>89</v>
      </c>
      <c r="D252" s="1" t="s">
        <v>95</v>
      </c>
      <c r="E252" s="1">
        <v>2200</v>
      </c>
      <c r="F252" s="1"/>
      <c r="G252" s="1"/>
      <c r="H252" s="1"/>
      <c r="I252" s="1"/>
      <c r="J252" s="1">
        <f t="shared" si="3"/>
        <v>0</v>
      </c>
      <c r="K252" s="1"/>
    </row>
    <row r="253" spans="1:11" ht="21.75" customHeight="1" x14ac:dyDescent="0.3">
      <c r="A253" s="1">
        <v>251</v>
      </c>
      <c r="B253" s="10">
        <v>46274</v>
      </c>
      <c r="C253" s="1" t="s">
        <v>89</v>
      </c>
      <c r="D253" s="1" t="s">
        <v>95</v>
      </c>
      <c r="E253" s="1">
        <v>2200</v>
      </c>
      <c r="F253" s="1"/>
      <c r="G253" s="1"/>
      <c r="H253" s="1"/>
      <c r="I253" s="1"/>
      <c r="J253" s="1">
        <f t="shared" si="3"/>
        <v>0</v>
      </c>
      <c r="K253" s="1"/>
    </row>
    <row r="254" spans="1:11" ht="21.75" customHeight="1" x14ac:dyDescent="0.3">
      <c r="A254" s="1">
        <v>252</v>
      </c>
      <c r="B254" s="10">
        <v>46275</v>
      </c>
      <c r="C254" s="1" t="s">
        <v>89</v>
      </c>
      <c r="D254" s="1" t="s">
        <v>95</v>
      </c>
      <c r="E254" s="1">
        <v>2200</v>
      </c>
      <c r="F254" s="1"/>
      <c r="G254" s="1"/>
      <c r="H254" s="1"/>
      <c r="I254" s="1"/>
      <c r="J254" s="1">
        <f t="shared" si="3"/>
        <v>0</v>
      </c>
      <c r="K254" s="1"/>
    </row>
    <row r="255" spans="1:11" ht="21.75" customHeight="1" x14ac:dyDescent="0.3">
      <c r="A255" s="1">
        <v>253</v>
      </c>
      <c r="B255" s="10">
        <v>46276</v>
      </c>
      <c r="C255" s="1" t="s">
        <v>89</v>
      </c>
      <c r="D255" s="1" t="s">
        <v>95</v>
      </c>
      <c r="E255" s="1">
        <v>2200</v>
      </c>
      <c r="F255" s="1"/>
      <c r="G255" s="1"/>
      <c r="H255" s="1"/>
      <c r="I255" s="1"/>
      <c r="J255" s="1">
        <f t="shared" si="3"/>
        <v>0</v>
      </c>
      <c r="K255" s="1"/>
    </row>
    <row r="256" spans="1:11" ht="21.75" customHeight="1" x14ac:dyDescent="0.3">
      <c r="A256" s="1">
        <v>254</v>
      </c>
      <c r="B256" s="10">
        <v>46277</v>
      </c>
      <c r="C256" s="1" t="s">
        <v>89</v>
      </c>
      <c r="D256" s="1" t="s">
        <v>95</v>
      </c>
      <c r="E256" s="1">
        <v>2200</v>
      </c>
      <c r="F256" s="1"/>
      <c r="G256" s="1"/>
      <c r="H256" s="1"/>
      <c r="I256" s="1"/>
      <c r="J256" s="1">
        <f t="shared" si="3"/>
        <v>0</v>
      </c>
      <c r="K256" s="1"/>
    </row>
    <row r="257" spans="1:11" ht="21.75" customHeight="1" x14ac:dyDescent="0.3">
      <c r="A257" s="1">
        <v>255</v>
      </c>
      <c r="B257" s="10">
        <v>46278</v>
      </c>
      <c r="C257" s="1" t="s">
        <v>89</v>
      </c>
      <c r="D257" s="1" t="s">
        <v>95</v>
      </c>
      <c r="E257" s="1">
        <v>2200</v>
      </c>
      <c r="F257" s="1"/>
      <c r="G257" s="1"/>
      <c r="H257" s="1"/>
      <c r="I257" s="1"/>
      <c r="J257" s="1">
        <f t="shared" si="3"/>
        <v>0</v>
      </c>
      <c r="K257" s="1"/>
    </row>
    <row r="258" spans="1:11" ht="21.75" customHeight="1" x14ac:dyDescent="0.3">
      <c r="A258" s="1">
        <v>256</v>
      </c>
      <c r="B258" s="10">
        <v>46279</v>
      </c>
      <c r="C258" s="1" t="s">
        <v>89</v>
      </c>
      <c r="D258" s="1" t="s">
        <v>95</v>
      </c>
      <c r="E258" s="1">
        <v>2200</v>
      </c>
      <c r="F258" s="1"/>
      <c r="G258" s="1"/>
      <c r="H258" s="1"/>
      <c r="I258" s="1"/>
      <c r="J258" s="1">
        <f t="shared" si="3"/>
        <v>0</v>
      </c>
      <c r="K258" s="1"/>
    </row>
    <row r="259" spans="1:11" ht="21.75" customHeight="1" x14ac:dyDescent="0.3">
      <c r="A259" s="1">
        <v>257</v>
      </c>
      <c r="B259" s="10">
        <v>46280</v>
      </c>
      <c r="C259" s="1" t="s">
        <v>89</v>
      </c>
      <c r="D259" s="1" t="s">
        <v>95</v>
      </c>
      <c r="E259" s="1">
        <v>2200</v>
      </c>
      <c r="F259" s="1"/>
      <c r="G259" s="1"/>
      <c r="H259" s="1"/>
      <c r="I259" s="1"/>
      <c r="J259" s="1">
        <f t="shared" si="3"/>
        <v>0</v>
      </c>
      <c r="K259" s="1"/>
    </row>
    <row r="260" spans="1:11" ht="21.75" customHeight="1" x14ac:dyDescent="0.3">
      <c r="A260" s="1">
        <v>258</v>
      </c>
      <c r="B260" s="10">
        <v>46281</v>
      </c>
      <c r="C260" s="1" t="s">
        <v>89</v>
      </c>
      <c r="D260" s="1" t="s">
        <v>95</v>
      </c>
      <c r="E260" s="1">
        <v>2200</v>
      </c>
      <c r="F260" s="1"/>
      <c r="G260" s="1"/>
      <c r="H260" s="1"/>
      <c r="I260" s="1"/>
      <c r="J260" s="1">
        <f t="shared" ref="J260:J323" si="4">E260*F260-G260-H260+I260</f>
        <v>0</v>
      </c>
      <c r="K260" s="1"/>
    </row>
    <row r="261" spans="1:11" ht="21.75" customHeight="1" x14ac:dyDescent="0.3">
      <c r="A261" s="1">
        <v>259</v>
      </c>
      <c r="B261" s="10">
        <v>46282</v>
      </c>
      <c r="C261" s="1" t="s">
        <v>89</v>
      </c>
      <c r="D261" s="1" t="s">
        <v>95</v>
      </c>
      <c r="E261" s="1">
        <v>2200</v>
      </c>
      <c r="F261" s="1"/>
      <c r="G261" s="1"/>
      <c r="H261" s="1"/>
      <c r="I261" s="1"/>
      <c r="J261" s="1">
        <f t="shared" si="4"/>
        <v>0</v>
      </c>
      <c r="K261" s="1"/>
    </row>
    <row r="262" spans="1:11" ht="21.75" customHeight="1" x14ac:dyDescent="0.3">
      <c r="A262" s="1">
        <v>260</v>
      </c>
      <c r="B262" s="10">
        <v>46283</v>
      </c>
      <c r="C262" s="1" t="s">
        <v>89</v>
      </c>
      <c r="D262" s="1" t="s">
        <v>95</v>
      </c>
      <c r="E262" s="1">
        <v>2200</v>
      </c>
      <c r="F262" s="1"/>
      <c r="G262" s="1"/>
      <c r="H262" s="1"/>
      <c r="I262" s="1"/>
      <c r="J262" s="1">
        <f t="shared" si="4"/>
        <v>0</v>
      </c>
      <c r="K262" s="1"/>
    </row>
    <row r="263" spans="1:11" ht="21.75" customHeight="1" x14ac:dyDescent="0.3">
      <c r="A263" s="1">
        <v>261</v>
      </c>
      <c r="B263" s="10">
        <v>46284</v>
      </c>
      <c r="C263" s="1" t="s">
        <v>89</v>
      </c>
      <c r="D263" s="1" t="s">
        <v>95</v>
      </c>
      <c r="E263" s="1">
        <v>2200</v>
      </c>
      <c r="F263" s="1"/>
      <c r="G263" s="1"/>
      <c r="H263" s="1"/>
      <c r="I263" s="1"/>
      <c r="J263" s="1">
        <f t="shared" si="4"/>
        <v>0</v>
      </c>
      <c r="K263" s="1"/>
    </row>
    <row r="264" spans="1:11" ht="21.75" customHeight="1" x14ac:dyDescent="0.3">
      <c r="A264" s="1">
        <v>262</v>
      </c>
      <c r="B264" s="10">
        <v>46285</v>
      </c>
      <c r="C264" s="1" t="s">
        <v>89</v>
      </c>
      <c r="D264" s="1" t="s">
        <v>95</v>
      </c>
      <c r="E264" s="1">
        <v>2200</v>
      </c>
      <c r="F264" s="1"/>
      <c r="G264" s="1"/>
      <c r="H264" s="1"/>
      <c r="I264" s="1"/>
      <c r="J264" s="1">
        <f t="shared" si="4"/>
        <v>0</v>
      </c>
      <c r="K264" s="1"/>
    </row>
    <row r="265" spans="1:11" ht="21.75" customHeight="1" x14ac:dyDescent="0.3">
      <c r="A265" s="1">
        <v>263</v>
      </c>
      <c r="B265" s="10">
        <v>46286</v>
      </c>
      <c r="C265" s="1" t="s">
        <v>89</v>
      </c>
      <c r="D265" s="1" t="s">
        <v>95</v>
      </c>
      <c r="E265" s="1">
        <v>2200</v>
      </c>
      <c r="F265" s="1"/>
      <c r="G265" s="1"/>
      <c r="H265" s="1"/>
      <c r="I265" s="1"/>
      <c r="J265" s="1">
        <f t="shared" si="4"/>
        <v>0</v>
      </c>
      <c r="K265" s="1"/>
    </row>
    <row r="266" spans="1:11" ht="21.75" customHeight="1" x14ac:dyDescent="0.3">
      <c r="A266" s="1">
        <v>264</v>
      </c>
      <c r="B266" s="10">
        <v>46287</v>
      </c>
      <c r="C266" s="1" t="s">
        <v>89</v>
      </c>
      <c r="D266" s="1" t="s">
        <v>95</v>
      </c>
      <c r="E266" s="1">
        <v>2200</v>
      </c>
      <c r="F266" s="1"/>
      <c r="G266" s="1"/>
      <c r="H266" s="1"/>
      <c r="I266" s="1"/>
      <c r="J266" s="1">
        <f t="shared" si="4"/>
        <v>0</v>
      </c>
      <c r="K266" s="1"/>
    </row>
    <row r="267" spans="1:11" ht="21.75" customHeight="1" x14ac:dyDescent="0.3">
      <c r="A267" s="1">
        <v>265</v>
      </c>
      <c r="B267" s="10">
        <v>46288</v>
      </c>
      <c r="C267" s="1" t="s">
        <v>89</v>
      </c>
      <c r="D267" s="1" t="s">
        <v>95</v>
      </c>
      <c r="E267" s="1">
        <v>2200</v>
      </c>
      <c r="F267" s="1"/>
      <c r="G267" s="1"/>
      <c r="H267" s="1"/>
      <c r="I267" s="1"/>
      <c r="J267" s="1">
        <f t="shared" si="4"/>
        <v>0</v>
      </c>
      <c r="K267" s="1"/>
    </row>
    <row r="268" spans="1:11" ht="21.75" customHeight="1" x14ac:dyDescent="0.3">
      <c r="A268" s="1">
        <v>266</v>
      </c>
      <c r="B268" s="10">
        <v>46289</v>
      </c>
      <c r="C268" s="1" t="s">
        <v>89</v>
      </c>
      <c r="D268" s="1" t="s">
        <v>95</v>
      </c>
      <c r="E268" s="1">
        <v>2200</v>
      </c>
      <c r="F268" s="1"/>
      <c r="G268" s="1"/>
      <c r="H268" s="1"/>
      <c r="I268" s="1"/>
      <c r="J268" s="1">
        <f t="shared" si="4"/>
        <v>0</v>
      </c>
      <c r="K268" s="1"/>
    </row>
    <row r="269" spans="1:11" ht="21.75" customHeight="1" x14ac:dyDescent="0.3">
      <c r="A269" s="1">
        <v>267</v>
      </c>
      <c r="B269" s="10">
        <v>46290</v>
      </c>
      <c r="C269" s="1" t="s">
        <v>89</v>
      </c>
      <c r="D269" s="1" t="s">
        <v>95</v>
      </c>
      <c r="E269" s="1">
        <v>2200</v>
      </c>
      <c r="F269" s="1"/>
      <c r="G269" s="1"/>
      <c r="H269" s="1"/>
      <c r="I269" s="1"/>
      <c r="J269" s="1">
        <f t="shared" si="4"/>
        <v>0</v>
      </c>
      <c r="K269" s="1"/>
    </row>
    <row r="270" spans="1:11" ht="21.75" customHeight="1" x14ac:dyDescent="0.3">
      <c r="A270" s="1">
        <v>268</v>
      </c>
      <c r="B270" s="10">
        <v>46291</v>
      </c>
      <c r="C270" s="1" t="s">
        <v>89</v>
      </c>
      <c r="D270" s="1" t="s">
        <v>95</v>
      </c>
      <c r="E270" s="1">
        <v>2200</v>
      </c>
      <c r="F270" s="1"/>
      <c r="G270" s="1"/>
      <c r="H270" s="1"/>
      <c r="I270" s="1"/>
      <c r="J270" s="1">
        <f t="shared" si="4"/>
        <v>0</v>
      </c>
      <c r="K270" s="1"/>
    </row>
    <row r="271" spans="1:11" ht="21.75" customHeight="1" x14ac:dyDescent="0.3">
      <c r="A271" s="1">
        <v>269</v>
      </c>
      <c r="B271" s="10">
        <v>46292</v>
      </c>
      <c r="C271" s="1" t="s">
        <v>89</v>
      </c>
      <c r="D271" s="1" t="s">
        <v>95</v>
      </c>
      <c r="E271" s="1">
        <v>2200</v>
      </c>
      <c r="F271" s="1"/>
      <c r="G271" s="1"/>
      <c r="H271" s="1"/>
      <c r="I271" s="1"/>
      <c r="J271" s="1">
        <f t="shared" si="4"/>
        <v>0</v>
      </c>
      <c r="K271" s="1"/>
    </row>
    <row r="272" spans="1:11" ht="21.75" customHeight="1" x14ac:dyDescent="0.3">
      <c r="A272" s="1">
        <v>270</v>
      </c>
      <c r="B272" s="10">
        <v>46293</v>
      </c>
      <c r="C272" s="1" t="s">
        <v>89</v>
      </c>
      <c r="D272" s="1" t="s">
        <v>95</v>
      </c>
      <c r="E272" s="1">
        <v>2200</v>
      </c>
      <c r="F272" s="1"/>
      <c r="G272" s="1"/>
      <c r="H272" s="1"/>
      <c r="I272" s="1"/>
      <c r="J272" s="1">
        <f t="shared" si="4"/>
        <v>0</v>
      </c>
      <c r="K272" s="1"/>
    </row>
    <row r="273" spans="1:11" ht="21.75" customHeight="1" x14ac:dyDescent="0.3">
      <c r="A273" s="1">
        <v>271</v>
      </c>
      <c r="B273" s="10">
        <v>46294</v>
      </c>
      <c r="C273" s="1" t="s">
        <v>89</v>
      </c>
      <c r="D273" s="1" t="s">
        <v>95</v>
      </c>
      <c r="E273" s="1">
        <v>2200</v>
      </c>
      <c r="F273" s="1"/>
      <c r="G273" s="1"/>
      <c r="H273" s="1"/>
      <c r="I273" s="1"/>
      <c r="J273" s="1">
        <f t="shared" si="4"/>
        <v>0</v>
      </c>
      <c r="K273" s="1"/>
    </row>
    <row r="274" spans="1:11" ht="21.75" customHeight="1" x14ac:dyDescent="0.3">
      <c r="A274" s="1">
        <v>272</v>
      </c>
      <c r="B274" s="10">
        <v>46295</v>
      </c>
      <c r="C274" s="1" t="s">
        <v>89</v>
      </c>
      <c r="D274" s="1" t="s">
        <v>95</v>
      </c>
      <c r="E274" s="1">
        <v>2200</v>
      </c>
      <c r="F274" s="1"/>
      <c r="G274" s="1"/>
      <c r="H274" s="1"/>
      <c r="I274" s="1"/>
      <c r="J274" s="1">
        <f t="shared" si="4"/>
        <v>0</v>
      </c>
      <c r="K274" s="1"/>
    </row>
    <row r="275" spans="1:11" ht="21.75" customHeight="1" x14ac:dyDescent="0.3">
      <c r="A275" s="1">
        <v>273</v>
      </c>
      <c r="B275" s="10">
        <v>46296</v>
      </c>
      <c r="C275" s="1" t="s">
        <v>89</v>
      </c>
      <c r="D275" s="1" t="s">
        <v>95</v>
      </c>
      <c r="E275" s="1">
        <v>2200</v>
      </c>
      <c r="F275" s="1"/>
      <c r="G275" s="1"/>
      <c r="H275" s="1"/>
      <c r="I275" s="1"/>
      <c r="J275" s="1">
        <f t="shared" si="4"/>
        <v>0</v>
      </c>
      <c r="K275" s="1"/>
    </row>
    <row r="276" spans="1:11" ht="21.75" customHeight="1" x14ac:dyDescent="0.3">
      <c r="A276" s="1">
        <v>274</v>
      </c>
      <c r="B276" s="10">
        <v>46297</v>
      </c>
      <c r="C276" s="1" t="s">
        <v>89</v>
      </c>
      <c r="D276" s="1" t="s">
        <v>95</v>
      </c>
      <c r="E276" s="1">
        <v>2200</v>
      </c>
      <c r="F276" s="1"/>
      <c r="G276" s="1"/>
      <c r="H276" s="1"/>
      <c r="I276" s="1"/>
      <c r="J276" s="1">
        <f t="shared" si="4"/>
        <v>0</v>
      </c>
      <c r="K276" s="1"/>
    </row>
    <row r="277" spans="1:11" ht="21.75" customHeight="1" x14ac:dyDescent="0.3">
      <c r="A277" s="1">
        <v>275</v>
      </c>
      <c r="B277" s="10">
        <v>46298</v>
      </c>
      <c r="C277" s="1" t="s">
        <v>89</v>
      </c>
      <c r="D277" s="1" t="s">
        <v>95</v>
      </c>
      <c r="E277" s="1">
        <v>2200</v>
      </c>
      <c r="F277" s="1"/>
      <c r="G277" s="1"/>
      <c r="H277" s="1"/>
      <c r="I277" s="1"/>
      <c r="J277" s="1">
        <f t="shared" si="4"/>
        <v>0</v>
      </c>
      <c r="K277" s="1"/>
    </row>
    <row r="278" spans="1:11" ht="21.75" customHeight="1" x14ac:dyDescent="0.3">
      <c r="A278" s="1">
        <v>276</v>
      </c>
      <c r="B278" s="10">
        <v>46299</v>
      </c>
      <c r="C278" s="1" t="s">
        <v>89</v>
      </c>
      <c r="D278" s="1" t="s">
        <v>95</v>
      </c>
      <c r="E278" s="1">
        <v>2200</v>
      </c>
      <c r="F278" s="1"/>
      <c r="G278" s="1"/>
      <c r="H278" s="1"/>
      <c r="I278" s="1"/>
      <c r="J278" s="1">
        <f t="shared" si="4"/>
        <v>0</v>
      </c>
      <c r="K278" s="1"/>
    </row>
    <row r="279" spans="1:11" ht="21.75" customHeight="1" x14ac:dyDescent="0.3">
      <c r="A279" s="1">
        <v>277</v>
      </c>
      <c r="B279" s="10">
        <v>46300</v>
      </c>
      <c r="C279" s="1" t="s">
        <v>89</v>
      </c>
      <c r="D279" s="1" t="s">
        <v>95</v>
      </c>
      <c r="E279" s="1">
        <v>2200</v>
      </c>
      <c r="F279" s="1"/>
      <c r="G279" s="1"/>
      <c r="H279" s="1"/>
      <c r="I279" s="1"/>
      <c r="J279" s="1">
        <f t="shared" si="4"/>
        <v>0</v>
      </c>
      <c r="K279" s="1"/>
    </row>
    <row r="280" spans="1:11" ht="21.75" customHeight="1" x14ac:dyDescent="0.3">
      <c r="A280" s="1">
        <v>278</v>
      </c>
      <c r="B280" s="10">
        <v>46301</v>
      </c>
      <c r="C280" s="1" t="s">
        <v>89</v>
      </c>
      <c r="D280" s="1" t="s">
        <v>95</v>
      </c>
      <c r="E280" s="1">
        <v>2200</v>
      </c>
      <c r="F280" s="1"/>
      <c r="G280" s="1"/>
      <c r="H280" s="1"/>
      <c r="I280" s="1"/>
      <c r="J280" s="1">
        <f t="shared" si="4"/>
        <v>0</v>
      </c>
      <c r="K280" s="1"/>
    </row>
    <row r="281" spans="1:11" ht="21.75" customHeight="1" x14ac:dyDescent="0.3">
      <c r="A281" s="1">
        <v>279</v>
      </c>
      <c r="B281" s="10">
        <v>46302</v>
      </c>
      <c r="C281" s="1" t="s">
        <v>89</v>
      </c>
      <c r="D281" s="1" t="s">
        <v>95</v>
      </c>
      <c r="E281" s="1">
        <v>2200</v>
      </c>
      <c r="F281" s="1"/>
      <c r="G281" s="1"/>
      <c r="H281" s="1"/>
      <c r="I281" s="1"/>
      <c r="J281" s="1">
        <f t="shared" si="4"/>
        <v>0</v>
      </c>
      <c r="K281" s="1"/>
    </row>
    <row r="282" spans="1:11" ht="21.75" customHeight="1" x14ac:dyDescent="0.3">
      <c r="A282" s="1">
        <v>280</v>
      </c>
      <c r="B282" s="10">
        <v>46303</v>
      </c>
      <c r="C282" s="1" t="s">
        <v>89</v>
      </c>
      <c r="D282" s="1" t="s">
        <v>95</v>
      </c>
      <c r="E282" s="1">
        <v>2200</v>
      </c>
      <c r="F282" s="1"/>
      <c r="G282" s="1"/>
      <c r="H282" s="1"/>
      <c r="I282" s="1"/>
      <c r="J282" s="1">
        <f t="shared" si="4"/>
        <v>0</v>
      </c>
      <c r="K282" s="1"/>
    </row>
    <row r="283" spans="1:11" ht="21.75" customHeight="1" x14ac:dyDescent="0.3">
      <c r="A283" s="1">
        <v>281</v>
      </c>
      <c r="B283" s="10">
        <v>46304</v>
      </c>
      <c r="C283" s="1" t="s">
        <v>89</v>
      </c>
      <c r="D283" s="1" t="s">
        <v>95</v>
      </c>
      <c r="E283" s="1">
        <v>2200</v>
      </c>
      <c r="F283" s="1"/>
      <c r="G283" s="1"/>
      <c r="H283" s="1"/>
      <c r="I283" s="1"/>
      <c r="J283" s="1">
        <f t="shared" si="4"/>
        <v>0</v>
      </c>
      <c r="K283" s="1"/>
    </row>
    <row r="284" spans="1:11" ht="21.75" customHeight="1" x14ac:dyDescent="0.3">
      <c r="A284" s="1">
        <v>282</v>
      </c>
      <c r="B284" s="10">
        <v>46305</v>
      </c>
      <c r="C284" s="1" t="s">
        <v>89</v>
      </c>
      <c r="D284" s="1" t="s">
        <v>95</v>
      </c>
      <c r="E284" s="1">
        <v>2200</v>
      </c>
      <c r="F284" s="1"/>
      <c r="G284" s="1"/>
      <c r="H284" s="1"/>
      <c r="I284" s="1"/>
      <c r="J284" s="1">
        <f t="shared" si="4"/>
        <v>0</v>
      </c>
      <c r="K284" s="1"/>
    </row>
    <row r="285" spans="1:11" ht="21.75" customHeight="1" x14ac:dyDescent="0.3">
      <c r="A285" s="1">
        <v>283</v>
      </c>
      <c r="B285" s="10">
        <v>46306</v>
      </c>
      <c r="C285" s="1" t="s">
        <v>89</v>
      </c>
      <c r="D285" s="1" t="s">
        <v>95</v>
      </c>
      <c r="E285" s="1">
        <v>2200</v>
      </c>
      <c r="F285" s="1"/>
      <c r="G285" s="1"/>
      <c r="H285" s="1"/>
      <c r="I285" s="1"/>
      <c r="J285" s="1">
        <f t="shared" si="4"/>
        <v>0</v>
      </c>
      <c r="K285" s="1"/>
    </row>
    <row r="286" spans="1:11" ht="21.75" customHeight="1" x14ac:dyDescent="0.3">
      <c r="A286" s="1">
        <v>284</v>
      </c>
      <c r="B286" s="10">
        <v>46307</v>
      </c>
      <c r="C286" s="1" t="s">
        <v>89</v>
      </c>
      <c r="D286" s="1" t="s">
        <v>95</v>
      </c>
      <c r="E286" s="1">
        <v>2200</v>
      </c>
      <c r="F286" s="1"/>
      <c r="G286" s="1"/>
      <c r="H286" s="1"/>
      <c r="I286" s="1"/>
      <c r="J286" s="1">
        <f t="shared" si="4"/>
        <v>0</v>
      </c>
      <c r="K286" s="1"/>
    </row>
    <row r="287" spans="1:11" ht="21.75" customHeight="1" x14ac:dyDescent="0.3">
      <c r="A287" s="1">
        <v>285</v>
      </c>
      <c r="B287" s="10">
        <v>46308</v>
      </c>
      <c r="C287" s="1" t="s">
        <v>89</v>
      </c>
      <c r="D287" s="1" t="s">
        <v>95</v>
      </c>
      <c r="E287" s="1">
        <v>2200</v>
      </c>
      <c r="F287" s="1"/>
      <c r="G287" s="1"/>
      <c r="H287" s="1"/>
      <c r="I287" s="1"/>
      <c r="J287" s="1">
        <f t="shared" si="4"/>
        <v>0</v>
      </c>
      <c r="K287" s="1"/>
    </row>
    <row r="288" spans="1:11" ht="21.75" customHeight="1" x14ac:dyDescent="0.3">
      <c r="A288" s="1">
        <v>286</v>
      </c>
      <c r="B288" s="10">
        <v>46309</v>
      </c>
      <c r="C288" s="1" t="s">
        <v>89</v>
      </c>
      <c r="D288" s="1" t="s">
        <v>95</v>
      </c>
      <c r="E288" s="1">
        <v>2200</v>
      </c>
      <c r="F288" s="1"/>
      <c r="G288" s="1"/>
      <c r="H288" s="1"/>
      <c r="I288" s="1"/>
      <c r="J288" s="1">
        <f t="shared" si="4"/>
        <v>0</v>
      </c>
      <c r="K288" s="1"/>
    </row>
    <row r="289" spans="1:11" ht="21.75" customHeight="1" x14ac:dyDescent="0.3">
      <c r="A289" s="1">
        <v>287</v>
      </c>
      <c r="B289" s="10">
        <v>46310</v>
      </c>
      <c r="C289" s="1" t="s">
        <v>89</v>
      </c>
      <c r="D289" s="1" t="s">
        <v>95</v>
      </c>
      <c r="E289" s="1">
        <v>2200</v>
      </c>
      <c r="F289" s="1"/>
      <c r="G289" s="1"/>
      <c r="H289" s="1"/>
      <c r="I289" s="1"/>
      <c r="J289" s="1">
        <f t="shared" si="4"/>
        <v>0</v>
      </c>
      <c r="K289" s="1"/>
    </row>
    <row r="290" spans="1:11" ht="21.75" customHeight="1" x14ac:dyDescent="0.3">
      <c r="A290" s="1">
        <v>288</v>
      </c>
      <c r="B290" s="10">
        <v>46311</v>
      </c>
      <c r="C290" s="1" t="s">
        <v>89</v>
      </c>
      <c r="D290" s="1" t="s">
        <v>95</v>
      </c>
      <c r="E290" s="1">
        <v>2200</v>
      </c>
      <c r="F290" s="1"/>
      <c r="G290" s="1"/>
      <c r="H290" s="1"/>
      <c r="I290" s="1"/>
      <c r="J290" s="1">
        <f t="shared" si="4"/>
        <v>0</v>
      </c>
      <c r="K290" s="1"/>
    </row>
    <row r="291" spans="1:11" ht="21.75" customHeight="1" x14ac:dyDescent="0.3">
      <c r="A291" s="1">
        <v>289</v>
      </c>
      <c r="B291" s="10">
        <v>46312</v>
      </c>
      <c r="C291" s="1" t="s">
        <v>89</v>
      </c>
      <c r="D291" s="1" t="s">
        <v>95</v>
      </c>
      <c r="E291" s="1">
        <v>2200</v>
      </c>
      <c r="F291" s="1"/>
      <c r="G291" s="1"/>
      <c r="H291" s="1"/>
      <c r="I291" s="1"/>
      <c r="J291" s="1">
        <f t="shared" si="4"/>
        <v>0</v>
      </c>
      <c r="K291" s="1"/>
    </row>
    <row r="292" spans="1:11" ht="21.75" customHeight="1" x14ac:dyDescent="0.3">
      <c r="A292" s="1">
        <v>290</v>
      </c>
      <c r="B292" s="10">
        <v>46313</v>
      </c>
      <c r="C292" s="1" t="s">
        <v>89</v>
      </c>
      <c r="D292" s="1" t="s">
        <v>95</v>
      </c>
      <c r="E292" s="1">
        <v>2200</v>
      </c>
      <c r="F292" s="1"/>
      <c r="G292" s="1"/>
      <c r="H292" s="1"/>
      <c r="I292" s="1"/>
      <c r="J292" s="1">
        <f t="shared" si="4"/>
        <v>0</v>
      </c>
      <c r="K292" s="1"/>
    </row>
    <row r="293" spans="1:11" ht="21.75" customHeight="1" x14ac:dyDescent="0.3">
      <c r="A293" s="1">
        <v>291</v>
      </c>
      <c r="B293" s="10">
        <v>46314</v>
      </c>
      <c r="C293" s="1" t="s">
        <v>89</v>
      </c>
      <c r="D293" s="1" t="s">
        <v>95</v>
      </c>
      <c r="E293" s="1">
        <v>2200</v>
      </c>
      <c r="F293" s="1"/>
      <c r="G293" s="1"/>
      <c r="H293" s="1"/>
      <c r="I293" s="1"/>
      <c r="J293" s="1">
        <f t="shared" si="4"/>
        <v>0</v>
      </c>
      <c r="K293" s="1"/>
    </row>
    <row r="294" spans="1:11" ht="21.75" customHeight="1" x14ac:dyDescent="0.3">
      <c r="A294" s="1">
        <v>292</v>
      </c>
      <c r="B294" s="10">
        <v>46315</v>
      </c>
      <c r="C294" s="1" t="s">
        <v>89</v>
      </c>
      <c r="D294" s="1" t="s">
        <v>95</v>
      </c>
      <c r="E294" s="1">
        <v>2200</v>
      </c>
      <c r="F294" s="1"/>
      <c r="G294" s="1"/>
      <c r="H294" s="1"/>
      <c r="I294" s="1"/>
      <c r="J294" s="1">
        <f t="shared" si="4"/>
        <v>0</v>
      </c>
      <c r="K294" s="1"/>
    </row>
    <row r="295" spans="1:11" ht="21.75" customHeight="1" x14ac:dyDescent="0.3">
      <c r="A295" s="1">
        <v>293</v>
      </c>
      <c r="B295" s="10">
        <v>46316</v>
      </c>
      <c r="C295" s="1" t="s">
        <v>89</v>
      </c>
      <c r="D295" s="1" t="s">
        <v>95</v>
      </c>
      <c r="E295" s="1">
        <v>2200</v>
      </c>
      <c r="F295" s="1"/>
      <c r="G295" s="1"/>
      <c r="H295" s="1"/>
      <c r="I295" s="1"/>
      <c r="J295" s="1">
        <f t="shared" si="4"/>
        <v>0</v>
      </c>
      <c r="K295" s="1"/>
    </row>
    <row r="296" spans="1:11" ht="21.75" customHeight="1" x14ac:dyDescent="0.3">
      <c r="A296" s="1">
        <v>294</v>
      </c>
      <c r="B296" s="10">
        <v>46317</v>
      </c>
      <c r="C296" s="1" t="s">
        <v>89</v>
      </c>
      <c r="D296" s="1" t="s">
        <v>95</v>
      </c>
      <c r="E296" s="1">
        <v>2200</v>
      </c>
      <c r="F296" s="1"/>
      <c r="G296" s="1"/>
      <c r="H296" s="1"/>
      <c r="I296" s="1"/>
      <c r="J296" s="1">
        <f t="shared" si="4"/>
        <v>0</v>
      </c>
      <c r="K296" s="1"/>
    </row>
    <row r="297" spans="1:11" ht="21.75" customHeight="1" x14ac:dyDescent="0.3">
      <c r="A297" s="1">
        <v>295</v>
      </c>
      <c r="B297" s="10">
        <v>46318</v>
      </c>
      <c r="C297" s="1" t="s">
        <v>89</v>
      </c>
      <c r="D297" s="1" t="s">
        <v>95</v>
      </c>
      <c r="E297" s="1">
        <v>2200</v>
      </c>
      <c r="F297" s="1"/>
      <c r="G297" s="1"/>
      <c r="H297" s="1"/>
      <c r="I297" s="1"/>
      <c r="J297" s="1">
        <f t="shared" si="4"/>
        <v>0</v>
      </c>
      <c r="K297" s="1"/>
    </row>
    <row r="298" spans="1:11" ht="21.75" customHeight="1" x14ac:dyDescent="0.3">
      <c r="A298" s="1">
        <v>296</v>
      </c>
      <c r="B298" s="10">
        <v>46319</v>
      </c>
      <c r="C298" s="1" t="s">
        <v>89</v>
      </c>
      <c r="D298" s="1" t="s">
        <v>95</v>
      </c>
      <c r="E298" s="1">
        <v>2200</v>
      </c>
      <c r="F298" s="1"/>
      <c r="G298" s="1"/>
      <c r="H298" s="1"/>
      <c r="I298" s="1"/>
      <c r="J298" s="1">
        <f t="shared" si="4"/>
        <v>0</v>
      </c>
      <c r="K298" s="1"/>
    </row>
    <row r="299" spans="1:11" ht="21.75" customHeight="1" x14ac:dyDescent="0.3">
      <c r="A299" s="1">
        <v>297</v>
      </c>
      <c r="B299" s="10">
        <v>46320</v>
      </c>
      <c r="C299" s="1" t="s">
        <v>89</v>
      </c>
      <c r="D299" s="1" t="s">
        <v>95</v>
      </c>
      <c r="E299" s="1">
        <v>2200</v>
      </c>
      <c r="F299" s="1"/>
      <c r="G299" s="1"/>
      <c r="H299" s="1"/>
      <c r="I299" s="1"/>
      <c r="J299" s="1">
        <f t="shared" si="4"/>
        <v>0</v>
      </c>
      <c r="K299" s="1"/>
    </row>
    <row r="300" spans="1:11" ht="21.75" customHeight="1" x14ac:dyDescent="0.3">
      <c r="A300" s="1">
        <v>298</v>
      </c>
      <c r="B300" s="10">
        <v>46321</v>
      </c>
      <c r="C300" s="1" t="s">
        <v>89</v>
      </c>
      <c r="D300" s="1" t="s">
        <v>95</v>
      </c>
      <c r="E300" s="1">
        <v>2200</v>
      </c>
      <c r="F300" s="1"/>
      <c r="G300" s="1"/>
      <c r="H300" s="1"/>
      <c r="I300" s="1"/>
      <c r="J300" s="1">
        <f t="shared" si="4"/>
        <v>0</v>
      </c>
      <c r="K300" s="1"/>
    </row>
    <row r="301" spans="1:11" ht="21.75" customHeight="1" x14ac:dyDescent="0.3">
      <c r="A301" s="1">
        <v>299</v>
      </c>
      <c r="B301" s="10">
        <v>46322</v>
      </c>
      <c r="C301" s="1" t="s">
        <v>89</v>
      </c>
      <c r="D301" s="1" t="s">
        <v>95</v>
      </c>
      <c r="E301" s="1">
        <v>2200</v>
      </c>
      <c r="F301" s="1"/>
      <c r="G301" s="1"/>
      <c r="H301" s="1"/>
      <c r="I301" s="1"/>
      <c r="J301" s="1">
        <f t="shared" si="4"/>
        <v>0</v>
      </c>
      <c r="K301" s="1"/>
    </row>
    <row r="302" spans="1:11" ht="21.75" customHeight="1" x14ac:dyDescent="0.3">
      <c r="A302" s="1">
        <v>300</v>
      </c>
      <c r="B302" s="10">
        <v>46323</v>
      </c>
      <c r="C302" s="1" t="s">
        <v>89</v>
      </c>
      <c r="D302" s="1" t="s">
        <v>95</v>
      </c>
      <c r="E302" s="1">
        <v>2200</v>
      </c>
      <c r="F302" s="1"/>
      <c r="G302" s="1"/>
      <c r="H302" s="1"/>
      <c r="I302" s="1"/>
      <c r="J302" s="1">
        <f t="shared" si="4"/>
        <v>0</v>
      </c>
      <c r="K302" s="1"/>
    </row>
    <row r="303" spans="1:11" ht="21.75" customHeight="1" x14ac:dyDescent="0.3">
      <c r="A303" s="1">
        <v>301</v>
      </c>
      <c r="B303" s="10">
        <v>46324</v>
      </c>
      <c r="C303" s="1" t="s">
        <v>89</v>
      </c>
      <c r="D303" s="1" t="s">
        <v>95</v>
      </c>
      <c r="E303" s="1">
        <v>2200</v>
      </c>
      <c r="F303" s="1"/>
      <c r="G303" s="1"/>
      <c r="H303" s="1"/>
      <c r="I303" s="1"/>
      <c r="J303" s="1">
        <f t="shared" si="4"/>
        <v>0</v>
      </c>
      <c r="K303" s="1"/>
    </row>
    <row r="304" spans="1:11" ht="21.75" customHeight="1" x14ac:dyDescent="0.3">
      <c r="A304" s="1">
        <v>302</v>
      </c>
      <c r="B304" s="10">
        <v>46325</v>
      </c>
      <c r="C304" s="1" t="s">
        <v>89</v>
      </c>
      <c r="D304" s="1" t="s">
        <v>95</v>
      </c>
      <c r="E304" s="1">
        <v>2200</v>
      </c>
      <c r="F304" s="1"/>
      <c r="G304" s="1"/>
      <c r="H304" s="1"/>
      <c r="I304" s="1"/>
      <c r="J304" s="1">
        <f t="shared" si="4"/>
        <v>0</v>
      </c>
      <c r="K304" s="1"/>
    </row>
    <row r="305" spans="1:11" ht="21.75" customHeight="1" x14ac:dyDescent="0.3">
      <c r="A305" s="1">
        <v>303</v>
      </c>
      <c r="B305" s="10">
        <v>46326</v>
      </c>
      <c r="C305" s="1" t="s">
        <v>89</v>
      </c>
      <c r="D305" s="1" t="s">
        <v>95</v>
      </c>
      <c r="E305" s="1">
        <v>2200</v>
      </c>
      <c r="F305" s="1"/>
      <c r="G305" s="1"/>
      <c r="H305" s="1"/>
      <c r="I305" s="1"/>
      <c r="J305" s="1">
        <f t="shared" si="4"/>
        <v>0</v>
      </c>
      <c r="K305" s="1"/>
    </row>
    <row r="306" spans="1:11" ht="21.75" customHeight="1" x14ac:dyDescent="0.3">
      <c r="A306" s="1">
        <v>304</v>
      </c>
      <c r="B306" s="10">
        <v>46327</v>
      </c>
      <c r="C306" s="1" t="s">
        <v>89</v>
      </c>
      <c r="D306" s="1" t="s">
        <v>95</v>
      </c>
      <c r="E306" s="1">
        <v>2200</v>
      </c>
      <c r="F306" s="1"/>
      <c r="G306" s="1"/>
      <c r="H306" s="1"/>
      <c r="I306" s="1"/>
      <c r="J306" s="1">
        <f t="shared" si="4"/>
        <v>0</v>
      </c>
      <c r="K306" s="1"/>
    </row>
    <row r="307" spans="1:11" ht="21.75" customHeight="1" x14ac:dyDescent="0.3">
      <c r="A307" s="1">
        <v>305</v>
      </c>
      <c r="B307" s="10">
        <v>46328</v>
      </c>
      <c r="C307" s="1" t="s">
        <v>89</v>
      </c>
      <c r="D307" s="1" t="s">
        <v>95</v>
      </c>
      <c r="E307" s="1">
        <v>2200</v>
      </c>
      <c r="F307" s="1"/>
      <c r="G307" s="1"/>
      <c r="H307" s="1"/>
      <c r="I307" s="1"/>
      <c r="J307" s="1">
        <f t="shared" si="4"/>
        <v>0</v>
      </c>
      <c r="K307" s="1"/>
    </row>
    <row r="308" spans="1:11" ht="21.75" customHeight="1" x14ac:dyDescent="0.3">
      <c r="A308" s="1">
        <v>306</v>
      </c>
      <c r="B308" s="10">
        <v>46329</v>
      </c>
      <c r="C308" s="1" t="s">
        <v>89</v>
      </c>
      <c r="D308" s="1" t="s">
        <v>95</v>
      </c>
      <c r="E308" s="1">
        <v>2200</v>
      </c>
      <c r="F308" s="1"/>
      <c r="G308" s="1"/>
      <c r="H308" s="1"/>
      <c r="I308" s="1"/>
      <c r="J308" s="1">
        <f t="shared" si="4"/>
        <v>0</v>
      </c>
      <c r="K308" s="1"/>
    </row>
    <row r="309" spans="1:11" ht="21.75" customHeight="1" x14ac:dyDescent="0.3">
      <c r="A309" s="1">
        <v>307</v>
      </c>
      <c r="B309" s="10">
        <v>46330</v>
      </c>
      <c r="C309" s="1" t="s">
        <v>89</v>
      </c>
      <c r="D309" s="1" t="s">
        <v>95</v>
      </c>
      <c r="E309" s="1">
        <v>2200</v>
      </c>
      <c r="F309" s="1"/>
      <c r="G309" s="1"/>
      <c r="H309" s="1"/>
      <c r="I309" s="1"/>
      <c r="J309" s="1">
        <f t="shared" si="4"/>
        <v>0</v>
      </c>
      <c r="K309" s="1"/>
    </row>
    <row r="310" spans="1:11" ht="21.75" customHeight="1" x14ac:dyDescent="0.3">
      <c r="A310" s="1">
        <v>308</v>
      </c>
      <c r="B310" s="10">
        <v>46331</v>
      </c>
      <c r="C310" s="1" t="s">
        <v>89</v>
      </c>
      <c r="D310" s="1" t="s">
        <v>95</v>
      </c>
      <c r="E310" s="1">
        <v>2200</v>
      </c>
      <c r="F310" s="1"/>
      <c r="G310" s="1"/>
      <c r="H310" s="1"/>
      <c r="I310" s="1"/>
      <c r="J310" s="1">
        <f t="shared" si="4"/>
        <v>0</v>
      </c>
      <c r="K310" s="1"/>
    </row>
    <row r="311" spans="1:11" ht="21.75" customHeight="1" x14ac:dyDescent="0.3">
      <c r="A311" s="1">
        <v>309</v>
      </c>
      <c r="B311" s="10">
        <v>46332</v>
      </c>
      <c r="C311" s="1" t="s">
        <v>89</v>
      </c>
      <c r="D311" s="1" t="s">
        <v>95</v>
      </c>
      <c r="E311" s="1">
        <v>2200</v>
      </c>
      <c r="F311" s="1"/>
      <c r="G311" s="1"/>
      <c r="H311" s="1"/>
      <c r="I311" s="1"/>
      <c r="J311" s="1">
        <f t="shared" si="4"/>
        <v>0</v>
      </c>
      <c r="K311" s="1"/>
    </row>
    <row r="312" spans="1:11" ht="21.75" customHeight="1" x14ac:dyDescent="0.3">
      <c r="A312" s="1">
        <v>310</v>
      </c>
      <c r="B312" s="10">
        <v>46333</v>
      </c>
      <c r="C312" s="1" t="s">
        <v>89</v>
      </c>
      <c r="D312" s="1" t="s">
        <v>95</v>
      </c>
      <c r="E312" s="1">
        <v>2200</v>
      </c>
      <c r="F312" s="1"/>
      <c r="G312" s="1"/>
      <c r="H312" s="1"/>
      <c r="I312" s="1"/>
      <c r="J312" s="1">
        <f t="shared" si="4"/>
        <v>0</v>
      </c>
      <c r="K312" s="1"/>
    </row>
    <row r="313" spans="1:11" ht="21.75" customHeight="1" x14ac:dyDescent="0.3">
      <c r="A313" s="1">
        <v>311</v>
      </c>
      <c r="B313" s="10">
        <v>46334</v>
      </c>
      <c r="C313" s="1" t="s">
        <v>89</v>
      </c>
      <c r="D313" s="1" t="s">
        <v>95</v>
      </c>
      <c r="E313" s="1">
        <v>2200</v>
      </c>
      <c r="F313" s="1"/>
      <c r="G313" s="1"/>
      <c r="H313" s="1"/>
      <c r="I313" s="1"/>
      <c r="J313" s="1">
        <f t="shared" si="4"/>
        <v>0</v>
      </c>
      <c r="K313" s="1"/>
    </row>
    <row r="314" spans="1:11" ht="21.75" customHeight="1" x14ac:dyDescent="0.3">
      <c r="A314" s="1">
        <v>312</v>
      </c>
      <c r="B314" s="10">
        <v>46335</v>
      </c>
      <c r="C314" s="1" t="s">
        <v>89</v>
      </c>
      <c r="D314" s="1" t="s">
        <v>95</v>
      </c>
      <c r="E314" s="1">
        <v>2200</v>
      </c>
      <c r="F314" s="1"/>
      <c r="G314" s="1"/>
      <c r="H314" s="1"/>
      <c r="I314" s="1"/>
      <c r="J314" s="1">
        <f t="shared" si="4"/>
        <v>0</v>
      </c>
      <c r="K314" s="1"/>
    </row>
    <row r="315" spans="1:11" ht="21.75" customHeight="1" x14ac:dyDescent="0.3">
      <c r="A315" s="1">
        <v>313</v>
      </c>
      <c r="B315" s="10">
        <v>46336</v>
      </c>
      <c r="C315" s="1" t="s">
        <v>89</v>
      </c>
      <c r="D315" s="1" t="s">
        <v>95</v>
      </c>
      <c r="E315" s="1">
        <v>2200</v>
      </c>
      <c r="F315" s="1"/>
      <c r="G315" s="1"/>
      <c r="H315" s="1"/>
      <c r="I315" s="1"/>
      <c r="J315" s="1">
        <f t="shared" si="4"/>
        <v>0</v>
      </c>
      <c r="K315" s="1"/>
    </row>
    <row r="316" spans="1:11" ht="21.75" customHeight="1" x14ac:dyDescent="0.3">
      <c r="A316" s="1">
        <v>314</v>
      </c>
      <c r="B316" s="10">
        <v>46337</v>
      </c>
      <c r="C316" s="1" t="s">
        <v>89</v>
      </c>
      <c r="D316" s="1" t="s">
        <v>95</v>
      </c>
      <c r="E316" s="1">
        <v>2200</v>
      </c>
      <c r="F316" s="1"/>
      <c r="G316" s="1"/>
      <c r="H316" s="1"/>
      <c r="I316" s="1"/>
      <c r="J316" s="1">
        <f t="shared" si="4"/>
        <v>0</v>
      </c>
      <c r="K316" s="1"/>
    </row>
    <row r="317" spans="1:11" ht="21.75" customHeight="1" x14ac:dyDescent="0.3">
      <c r="A317" s="1">
        <v>315</v>
      </c>
      <c r="B317" s="10">
        <v>46338</v>
      </c>
      <c r="C317" s="1" t="s">
        <v>89</v>
      </c>
      <c r="D317" s="1" t="s">
        <v>95</v>
      </c>
      <c r="E317" s="1">
        <v>2200</v>
      </c>
      <c r="F317" s="1"/>
      <c r="G317" s="1"/>
      <c r="H317" s="1"/>
      <c r="I317" s="1"/>
      <c r="J317" s="1">
        <f t="shared" si="4"/>
        <v>0</v>
      </c>
      <c r="K317" s="1"/>
    </row>
    <row r="318" spans="1:11" ht="21.75" customHeight="1" x14ac:dyDescent="0.3">
      <c r="A318" s="1">
        <v>316</v>
      </c>
      <c r="B318" s="10">
        <v>46339</v>
      </c>
      <c r="C318" s="1" t="s">
        <v>89</v>
      </c>
      <c r="D318" s="1" t="s">
        <v>95</v>
      </c>
      <c r="E318" s="1">
        <v>2200</v>
      </c>
      <c r="F318" s="1"/>
      <c r="G318" s="1"/>
      <c r="H318" s="1"/>
      <c r="I318" s="1"/>
      <c r="J318" s="1">
        <f t="shared" si="4"/>
        <v>0</v>
      </c>
      <c r="K318" s="1"/>
    </row>
    <row r="319" spans="1:11" ht="21.75" customHeight="1" x14ac:dyDescent="0.3">
      <c r="A319" s="1">
        <v>317</v>
      </c>
      <c r="B319" s="10">
        <v>46340</v>
      </c>
      <c r="C319" s="1" t="s">
        <v>89</v>
      </c>
      <c r="D319" s="1" t="s">
        <v>95</v>
      </c>
      <c r="E319" s="1">
        <v>2200</v>
      </c>
      <c r="F319" s="1"/>
      <c r="G319" s="1"/>
      <c r="H319" s="1"/>
      <c r="I319" s="1"/>
      <c r="J319" s="1">
        <f t="shared" si="4"/>
        <v>0</v>
      </c>
      <c r="K319" s="1"/>
    </row>
    <row r="320" spans="1:11" ht="21.75" customHeight="1" x14ac:dyDescent="0.3">
      <c r="A320" s="1">
        <v>318</v>
      </c>
      <c r="B320" s="10">
        <v>46341</v>
      </c>
      <c r="C320" s="1" t="s">
        <v>89</v>
      </c>
      <c r="D320" s="1" t="s">
        <v>95</v>
      </c>
      <c r="E320" s="1">
        <v>2200</v>
      </c>
      <c r="F320" s="1"/>
      <c r="G320" s="1"/>
      <c r="H320" s="1"/>
      <c r="I320" s="1"/>
      <c r="J320" s="1">
        <f t="shared" si="4"/>
        <v>0</v>
      </c>
      <c r="K320" s="1"/>
    </row>
    <row r="321" spans="1:11" ht="21.75" customHeight="1" x14ac:dyDescent="0.3">
      <c r="A321" s="1">
        <v>319</v>
      </c>
      <c r="B321" s="10">
        <v>46342</v>
      </c>
      <c r="C321" s="1" t="s">
        <v>89</v>
      </c>
      <c r="D321" s="1" t="s">
        <v>95</v>
      </c>
      <c r="E321" s="1">
        <v>2200</v>
      </c>
      <c r="F321" s="1"/>
      <c r="G321" s="1"/>
      <c r="H321" s="1"/>
      <c r="I321" s="1"/>
      <c r="J321" s="1">
        <f t="shared" si="4"/>
        <v>0</v>
      </c>
      <c r="K321" s="1"/>
    </row>
    <row r="322" spans="1:11" ht="21.75" customHeight="1" x14ac:dyDescent="0.3">
      <c r="A322" s="1">
        <v>320</v>
      </c>
      <c r="B322" s="10">
        <v>46343</v>
      </c>
      <c r="C322" s="1" t="s">
        <v>89</v>
      </c>
      <c r="D322" s="1" t="s">
        <v>95</v>
      </c>
      <c r="E322" s="1">
        <v>2200</v>
      </c>
      <c r="F322" s="1"/>
      <c r="G322" s="1"/>
      <c r="H322" s="1"/>
      <c r="I322" s="1"/>
      <c r="J322" s="1">
        <f t="shared" si="4"/>
        <v>0</v>
      </c>
      <c r="K322" s="1"/>
    </row>
    <row r="323" spans="1:11" ht="21.75" customHeight="1" x14ac:dyDescent="0.3">
      <c r="A323" s="1">
        <v>321</v>
      </c>
      <c r="B323" s="10">
        <v>46344</v>
      </c>
      <c r="C323" s="1" t="s">
        <v>89</v>
      </c>
      <c r="D323" s="1" t="s">
        <v>95</v>
      </c>
      <c r="E323" s="1">
        <v>2200</v>
      </c>
      <c r="F323" s="1"/>
      <c r="G323" s="1"/>
      <c r="H323" s="1"/>
      <c r="I323" s="1"/>
      <c r="J323" s="1">
        <f t="shared" si="4"/>
        <v>0</v>
      </c>
      <c r="K323" s="1"/>
    </row>
    <row r="324" spans="1:11" ht="21.75" customHeight="1" x14ac:dyDescent="0.3">
      <c r="A324" s="1">
        <v>322</v>
      </c>
      <c r="B324" s="10">
        <v>46345</v>
      </c>
      <c r="C324" s="1" t="s">
        <v>89</v>
      </c>
      <c r="D324" s="1" t="s">
        <v>95</v>
      </c>
      <c r="E324" s="1">
        <v>2200</v>
      </c>
      <c r="F324" s="1"/>
      <c r="G324" s="1"/>
      <c r="H324" s="1"/>
      <c r="I324" s="1"/>
      <c r="J324" s="1">
        <f t="shared" ref="J324:J367" si="5">E324*F324-G324-H324+I324</f>
        <v>0</v>
      </c>
      <c r="K324" s="1"/>
    </row>
    <row r="325" spans="1:11" ht="21.75" customHeight="1" x14ac:dyDescent="0.3">
      <c r="A325" s="1">
        <v>323</v>
      </c>
      <c r="B325" s="10">
        <v>46346</v>
      </c>
      <c r="C325" s="1" t="s">
        <v>89</v>
      </c>
      <c r="D325" s="1" t="s">
        <v>95</v>
      </c>
      <c r="E325" s="1">
        <v>2200</v>
      </c>
      <c r="F325" s="1"/>
      <c r="G325" s="1"/>
      <c r="H325" s="1"/>
      <c r="I325" s="1"/>
      <c r="J325" s="1">
        <f t="shared" si="5"/>
        <v>0</v>
      </c>
      <c r="K325" s="1"/>
    </row>
    <row r="326" spans="1:11" ht="21.75" customHeight="1" x14ac:dyDescent="0.3">
      <c r="A326" s="1">
        <v>324</v>
      </c>
      <c r="B326" s="10">
        <v>46347</v>
      </c>
      <c r="C326" s="1" t="s">
        <v>89</v>
      </c>
      <c r="D326" s="1" t="s">
        <v>95</v>
      </c>
      <c r="E326" s="1">
        <v>2200</v>
      </c>
      <c r="F326" s="1"/>
      <c r="G326" s="1"/>
      <c r="H326" s="1"/>
      <c r="I326" s="1"/>
      <c r="J326" s="1">
        <f t="shared" si="5"/>
        <v>0</v>
      </c>
      <c r="K326" s="1"/>
    </row>
    <row r="327" spans="1:11" ht="21.75" customHeight="1" x14ac:dyDescent="0.3">
      <c r="A327" s="1">
        <v>325</v>
      </c>
      <c r="B327" s="10">
        <v>46348</v>
      </c>
      <c r="C327" s="1" t="s">
        <v>89</v>
      </c>
      <c r="D327" s="1" t="s">
        <v>95</v>
      </c>
      <c r="E327" s="1">
        <v>2200</v>
      </c>
      <c r="F327" s="1"/>
      <c r="G327" s="1"/>
      <c r="H327" s="1"/>
      <c r="I327" s="1"/>
      <c r="J327" s="1">
        <f t="shared" si="5"/>
        <v>0</v>
      </c>
      <c r="K327" s="1"/>
    </row>
    <row r="328" spans="1:11" ht="21.75" customHeight="1" x14ac:dyDescent="0.3">
      <c r="A328" s="1">
        <v>326</v>
      </c>
      <c r="B328" s="10">
        <v>46349</v>
      </c>
      <c r="C328" s="1" t="s">
        <v>89</v>
      </c>
      <c r="D328" s="1" t="s">
        <v>95</v>
      </c>
      <c r="E328" s="1">
        <v>2200</v>
      </c>
      <c r="F328" s="1"/>
      <c r="G328" s="1"/>
      <c r="H328" s="1"/>
      <c r="I328" s="1"/>
      <c r="J328" s="1">
        <f t="shared" si="5"/>
        <v>0</v>
      </c>
      <c r="K328" s="1"/>
    </row>
    <row r="329" spans="1:11" ht="21.75" customHeight="1" x14ac:dyDescent="0.3">
      <c r="A329" s="1">
        <v>327</v>
      </c>
      <c r="B329" s="10">
        <v>46350</v>
      </c>
      <c r="C329" s="1" t="s">
        <v>89</v>
      </c>
      <c r="D329" s="1" t="s">
        <v>95</v>
      </c>
      <c r="E329" s="1">
        <v>2200</v>
      </c>
      <c r="F329" s="1"/>
      <c r="G329" s="1"/>
      <c r="H329" s="1"/>
      <c r="I329" s="1"/>
      <c r="J329" s="1">
        <f t="shared" si="5"/>
        <v>0</v>
      </c>
      <c r="K329" s="1"/>
    </row>
    <row r="330" spans="1:11" ht="21.75" customHeight="1" x14ac:dyDescent="0.3">
      <c r="A330" s="1">
        <v>328</v>
      </c>
      <c r="B330" s="10">
        <v>46351</v>
      </c>
      <c r="C330" s="1" t="s">
        <v>89</v>
      </c>
      <c r="D330" s="1" t="s">
        <v>95</v>
      </c>
      <c r="E330" s="1">
        <v>2200</v>
      </c>
      <c r="F330" s="1"/>
      <c r="G330" s="1"/>
      <c r="H330" s="1"/>
      <c r="I330" s="1"/>
      <c r="J330" s="1">
        <f t="shared" si="5"/>
        <v>0</v>
      </c>
      <c r="K330" s="1"/>
    </row>
    <row r="331" spans="1:11" ht="21.75" customHeight="1" x14ac:dyDescent="0.3">
      <c r="A331" s="1">
        <v>329</v>
      </c>
      <c r="B331" s="10">
        <v>46352</v>
      </c>
      <c r="C331" s="1" t="s">
        <v>89</v>
      </c>
      <c r="D331" s="1" t="s">
        <v>95</v>
      </c>
      <c r="E331" s="1">
        <v>2200</v>
      </c>
      <c r="F331" s="1"/>
      <c r="G331" s="1"/>
      <c r="H331" s="1"/>
      <c r="I331" s="1"/>
      <c r="J331" s="1">
        <f t="shared" si="5"/>
        <v>0</v>
      </c>
      <c r="K331" s="1"/>
    </row>
    <row r="332" spans="1:11" ht="21.75" customHeight="1" x14ac:dyDescent="0.3">
      <c r="A332" s="1">
        <v>330</v>
      </c>
      <c r="B332" s="10">
        <v>46353</v>
      </c>
      <c r="C332" s="1" t="s">
        <v>89</v>
      </c>
      <c r="D332" s="1" t="s">
        <v>95</v>
      </c>
      <c r="E332" s="1">
        <v>2200</v>
      </c>
      <c r="F332" s="1"/>
      <c r="G332" s="1"/>
      <c r="H332" s="1"/>
      <c r="I332" s="1"/>
      <c r="J332" s="1">
        <f t="shared" si="5"/>
        <v>0</v>
      </c>
      <c r="K332" s="1"/>
    </row>
    <row r="333" spans="1:11" ht="21.75" customHeight="1" x14ac:dyDescent="0.3">
      <c r="A333" s="1">
        <v>331</v>
      </c>
      <c r="B333" s="10">
        <v>46354</v>
      </c>
      <c r="C333" s="1" t="s">
        <v>89</v>
      </c>
      <c r="D333" s="1" t="s">
        <v>95</v>
      </c>
      <c r="E333" s="1">
        <v>2200</v>
      </c>
      <c r="F333" s="1"/>
      <c r="G333" s="1"/>
      <c r="H333" s="1"/>
      <c r="I333" s="1"/>
      <c r="J333" s="1">
        <f t="shared" si="5"/>
        <v>0</v>
      </c>
      <c r="K333" s="1"/>
    </row>
    <row r="334" spans="1:11" ht="21.75" customHeight="1" x14ac:dyDescent="0.3">
      <c r="A334" s="1">
        <v>332</v>
      </c>
      <c r="B334" s="10">
        <v>46355</v>
      </c>
      <c r="C334" s="1" t="s">
        <v>89</v>
      </c>
      <c r="D334" s="1" t="s">
        <v>95</v>
      </c>
      <c r="E334" s="1">
        <v>2200</v>
      </c>
      <c r="F334" s="1"/>
      <c r="G334" s="1"/>
      <c r="H334" s="1"/>
      <c r="I334" s="1"/>
      <c r="J334" s="1">
        <f t="shared" si="5"/>
        <v>0</v>
      </c>
      <c r="K334" s="1"/>
    </row>
    <row r="335" spans="1:11" ht="21.75" customHeight="1" x14ac:dyDescent="0.3">
      <c r="A335" s="1">
        <v>333</v>
      </c>
      <c r="B335" s="10">
        <v>46356</v>
      </c>
      <c r="C335" s="1" t="s">
        <v>89</v>
      </c>
      <c r="D335" s="1" t="s">
        <v>95</v>
      </c>
      <c r="E335" s="1">
        <v>2200</v>
      </c>
      <c r="F335" s="1"/>
      <c r="G335" s="1"/>
      <c r="H335" s="1"/>
      <c r="I335" s="1"/>
      <c r="J335" s="1">
        <f t="shared" si="5"/>
        <v>0</v>
      </c>
      <c r="K335" s="1"/>
    </row>
    <row r="336" spans="1:11" ht="21.75" customHeight="1" x14ac:dyDescent="0.3">
      <c r="A336" s="1">
        <v>334</v>
      </c>
      <c r="B336" s="10">
        <v>46357</v>
      </c>
      <c r="C336" s="1" t="s">
        <v>89</v>
      </c>
      <c r="D336" s="1" t="s">
        <v>95</v>
      </c>
      <c r="E336" s="1">
        <v>2200</v>
      </c>
      <c r="F336" s="1"/>
      <c r="G336" s="1"/>
      <c r="H336" s="1"/>
      <c r="I336" s="1"/>
      <c r="J336" s="1">
        <f t="shared" si="5"/>
        <v>0</v>
      </c>
      <c r="K336" s="1"/>
    </row>
    <row r="337" spans="1:11" ht="21.75" customHeight="1" x14ac:dyDescent="0.3">
      <c r="A337" s="1">
        <v>335</v>
      </c>
      <c r="B337" s="10">
        <v>46358</v>
      </c>
      <c r="C337" s="1" t="s">
        <v>89</v>
      </c>
      <c r="D337" s="1" t="s">
        <v>95</v>
      </c>
      <c r="E337" s="1">
        <v>2200</v>
      </c>
      <c r="F337" s="1"/>
      <c r="G337" s="1"/>
      <c r="H337" s="1"/>
      <c r="I337" s="1"/>
      <c r="J337" s="1">
        <f t="shared" si="5"/>
        <v>0</v>
      </c>
      <c r="K337" s="1"/>
    </row>
    <row r="338" spans="1:11" ht="21.75" customHeight="1" x14ac:dyDescent="0.3">
      <c r="A338" s="1">
        <v>336</v>
      </c>
      <c r="B338" s="10">
        <v>46359</v>
      </c>
      <c r="C338" s="1" t="s">
        <v>89</v>
      </c>
      <c r="D338" s="1" t="s">
        <v>95</v>
      </c>
      <c r="E338" s="1">
        <v>2200</v>
      </c>
      <c r="F338" s="1"/>
      <c r="G338" s="1"/>
      <c r="H338" s="1"/>
      <c r="I338" s="1"/>
      <c r="J338" s="1">
        <f t="shared" si="5"/>
        <v>0</v>
      </c>
      <c r="K338" s="1"/>
    </row>
    <row r="339" spans="1:11" ht="21.75" customHeight="1" x14ac:dyDescent="0.3">
      <c r="A339" s="1">
        <v>337</v>
      </c>
      <c r="B339" s="10">
        <v>46360</v>
      </c>
      <c r="C339" s="1" t="s">
        <v>89</v>
      </c>
      <c r="D339" s="1" t="s">
        <v>95</v>
      </c>
      <c r="E339" s="1">
        <v>2200</v>
      </c>
      <c r="F339" s="1"/>
      <c r="G339" s="1"/>
      <c r="H339" s="1"/>
      <c r="I339" s="1"/>
      <c r="J339" s="1">
        <f t="shared" si="5"/>
        <v>0</v>
      </c>
      <c r="K339" s="1"/>
    </row>
    <row r="340" spans="1:11" ht="21.75" customHeight="1" x14ac:dyDescent="0.3">
      <c r="A340" s="1">
        <v>338</v>
      </c>
      <c r="B340" s="10">
        <v>46361</v>
      </c>
      <c r="C340" s="1" t="s">
        <v>89</v>
      </c>
      <c r="D340" s="1" t="s">
        <v>95</v>
      </c>
      <c r="E340" s="1">
        <v>2200</v>
      </c>
      <c r="F340" s="1"/>
      <c r="G340" s="1"/>
      <c r="H340" s="1"/>
      <c r="I340" s="1"/>
      <c r="J340" s="1">
        <f t="shared" si="5"/>
        <v>0</v>
      </c>
      <c r="K340" s="1"/>
    </row>
    <row r="341" spans="1:11" ht="21.75" customHeight="1" x14ac:dyDescent="0.3">
      <c r="A341" s="1">
        <v>339</v>
      </c>
      <c r="B341" s="10">
        <v>46362</v>
      </c>
      <c r="C341" s="1" t="s">
        <v>89</v>
      </c>
      <c r="D341" s="1" t="s">
        <v>95</v>
      </c>
      <c r="E341" s="1">
        <v>2200</v>
      </c>
      <c r="F341" s="1"/>
      <c r="G341" s="1"/>
      <c r="H341" s="1"/>
      <c r="I341" s="1"/>
      <c r="J341" s="1">
        <f t="shared" si="5"/>
        <v>0</v>
      </c>
      <c r="K341" s="1"/>
    </row>
    <row r="342" spans="1:11" ht="21.75" customHeight="1" x14ac:dyDescent="0.3">
      <c r="A342" s="1">
        <v>340</v>
      </c>
      <c r="B342" s="10">
        <v>46363</v>
      </c>
      <c r="C342" s="1" t="s">
        <v>89</v>
      </c>
      <c r="D342" s="1" t="s">
        <v>95</v>
      </c>
      <c r="E342" s="1">
        <v>2200</v>
      </c>
      <c r="F342" s="1"/>
      <c r="G342" s="1"/>
      <c r="H342" s="1"/>
      <c r="I342" s="1"/>
      <c r="J342" s="1">
        <f t="shared" si="5"/>
        <v>0</v>
      </c>
      <c r="K342" s="1"/>
    </row>
    <row r="343" spans="1:11" ht="21.75" customHeight="1" x14ac:dyDescent="0.3">
      <c r="A343" s="1">
        <v>341</v>
      </c>
      <c r="B343" s="10">
        <v>46364</v>
      </c>
      <c r="C343" s="1" t="s">
        <v>89</v>
      </c>
      <c r="D343" s="1" t="s">
        <v>95</v>
      </c>
      <c r="E343" s="1">
        <v>2200</v>
      </c>
      <c r="F343" s="1"/>
      <c r="G343" s="1"/>
      <c r="H343" s="1"/>
      <c r="I343" s="1"/>
      <c r="J343" s="1">
        <f t="shared" si="5"/>
        <v>0</v>
      </c>
      <c r="K343" s="1"/>
    </row>
    <row r="344" spans="1:11" ht="21.75" customHeight="1" x14ac:dyDescent="0.3">
      <c r="A344" s="1">
        <v>342</v>
      </c>
      <c r="B344" s="10">
        <v>46365</v>
      </c>
      <c r="C344" s="1" t="s">
        <v>89</v>
      </c>
      <c r="D344" s="1" t="s">
        <v>95</v>
      </c>
      <c r="E344" s="1">
        <v>2200</v>
      </c>
      <c r="F344" s="1"/>
      <c r="G344" s="1"/>
      <c r="H344" s="1"/>
      <c r="I344" s="1"/>
      <c r="J344" s="1">
        <f t="shared" si="5"/>
        <v>0</v>
      </c>
      <c r="K344" s="1"/>
    </row>
    <row r="345" spans="1:11" ht="21.75" customHeight="1" x14ac:dyDescent="0.3">
      <c r="A345" s="1">
        <v>343</v>
      </c>
      <c r="B345" s="10">
        <v>46366</v>
      </c>
      <c r="C345" s="1" t="s">
        <v>89</v>
      </c>
      <c r="D345" s="1" t="s">
        <v>95</v>
      </c>
      <c r="E345" s="1">
        <v>2200</v>
      </c>
      <c r="F345" s="1"/>
      <c r="G345" s="1"/>
      <c r="H345" s="1"/>
      <c r="I345" s="1"/>
      <c r="J345" s="1">
        <f t="shared" si="5"/>
        <v>0</v>
      </c>
      <c r="K345" s="1"/>
    </row>
    <row r="346" spans="1:11" ht="21.75" customHeight="1" x14ac:dyDescent="0.3">
      <c r="A346" s="1">
        <v>344</v>
      </c>
      <c r="B346" s="10">
        <v>46367</v>
      </c>
      <c r="C346" s="1" t="s">
        <v>89</v>
      </c>
      <c r="D346" s="1" t="s">
        <v>95</v>
      </c>
      <c r="E346" s="1">
        <v>2200</v>
      </c>
      <c r="F346" s="1"/>
      <c r="G346" s="1"/>
      <c r="H346" s="1"/>
      <c r="I346" s="1"/>
      <c r="J346" s="1">
        <f t="shared" si="5"/>
        <v>0</v>
      </c>
      <c r="K346" s="1"/>
    </row>
    <row r="347" spans="1:11" ht="21.75" customHeight="1" x14ac:dyDescent="0.3">
      <c r="A347" s="1">
        <v>345</v>
      </c>
      <c r="B347" s="10">
        <v>46368</v>
      </c>
      <c r="C347" s="1" t="s">
        <v>89</v>
      </c>
      <c r="D347" s="1" t="s">
        <v>95</v>
      </c>
      <c r="E347" s="1">
        <v>2200</v>
      </c>
      <c r="F347" s="1"/>
      <c r="G347" s="1"/>
      <c r="H347" s="1"/>
      <c r="I347" s="1"/>
      <c r="J347" s="1">
        <f t="shared" si="5"/>
        <v>0</v>
      </c>
      <c r="K347" s="1"/>
    </row>
    <row r="348" spans="1:11" ht="21.75" customHeight="1" x14ac:dyDescent="0.3">
      <c r="A348" s="1">
        <v>346</v>
      </c>
      <c r="B348" s="10">
        <v>46369</v>
      </c>
      <c r="C348" s="1" t="s">
        <v>89</v>
      </c>
      <c r="D348" s="1" t="s">
        <v>95</v>
      </c>
      <c r="E348" s="1">
        <v>2200</v>
      </c>
      <c r="F348" s="1"/>
      <c r="G348" s="1"/>
      <c r="H348" s="1"/>
      <c r="I348" s="1"/>
      <c r="J348" s="1">
        <f t="shared" si="5"/>
        <v>0</v>
      </c>
      <c r="K348" s="1"/>
    </row>
    <row r="349" spans="1:11" ht="21.75" customHeight="1" x14ac:dyDescent="0.3">
      <c r="A349" s="1">
        <v>347</v>
      </c>
      <c r="B349" s="10">
        <v>46370</v>
      </c>
      <c r="C349" s="1" t="s">
        <v>89</v>
      </c>
      <c r="D349" s="1" t="s">
        <v>95</v>
      </c>
      <c r="E349" s="1">
        <v>2200</v>
      </c>
      <c r="F349" s="1"/>
      <c r="G349" s="1"/>
      <c r="H349" s="1"/>
      <c r="I349" s="1"/>
      <c r="J349" s="1">
        <f t="shared" si="5"/>
        <v>0</v>
      </c>
      <c r="K349" s="1"/>
    </row>
    <row r="350" spans="1:11" ht="21.75" customHeight="1" x14ac:dyDescent="0.3">
      <c r="A350" s="1">
        <v>348</v>
      </c>
      <c r="B350" s="10">
        <v>46371</v>
      </c>
      <c r="C350" s="1" t="s">
        <v>89</v>
      </c>
      <c r="D350" s="1" t="s">
        <v>95</v>
      </c>
      <c r="E350" s="1">
        <v>2200</v>
      </c>
      <c r="F350" s="1"/>
      <c r="G350" s="1"/>
      <c r="H350" s="1"/>
      <c r="I350" s="1"/>
      <c r="J350" s="1">
        <f t="shared" si="5"/>
        <v>0</v>
      </c>
      <c r="K350" s="1"/>
    </row>
    <row r="351" spans="1:11" ht="21.75" customHeight="1" x14ac:dyDescent="0.3">
      <c r="A351" s="1">
        <v>349</v>
      </c>
      <c r="B351" s="10">
        <v>46372</v>
      </c>
      <c r="C351" s="1" t="s">
        <v>89</v>
      </c>
      <c r="D351" s="1" t="s">
        <v>95</v>
      </c>
      <c r="E351" s="1">
        <v>2200</v>
      </c>
      <c r="F351" s="1"/>
      <c r="G351" s="1"/>
      <c r="H351" s="1"/>
      <c r="I351" s="1"/>
      <c r="J351" s="1">
        <f t="shared" si="5"/>
        <v>0</v>
      </c>
      <c r="K351" s="1"/>
    </row>
    <row r="352" spans="1:11" ht="21.75" customHeight="1" x14ac:dyDescent="0.3">
      <c r="A352" s="1">
        <v>350</v>
      </c>
      <c r="B352" s="10">
        <v>46373</v>
      </c>
      <c r="C352" s="1" t="s">
        <v>89</v>
      </c>
      <c r="D352" s="1" t="s">
        <v>95</v>
      </c>
      <c r="E352" s="1">
        <v>2200</v>
      </c>
      <c r="F352" s="1"/>
      <c r="G352" s="1"/>
      <c r="H352" s="1"/>
      <c r="I352" s="1"/>
      <c r="J352" s="1">
        <f t="shared" si="5"/>
        <v>0</v>
      </c>
      <c r="K352" s="1"/>
    </row>
    <row r="353" spans="1:11" ht="21.75" customHeight="1" x14ac:dyDescent="0.3">
      <c r="A353" s="1">
        <v>351</v>
      </c>
      <c r="B353" s="10">
        <v>46374</v>
      </c>
      <c r="C353" s="1" t="s">
        <v>89</v>
      </c>
      <c r="D353" s="1" t="s">
        <v>95</v>
      </c>
      <c r="E353" s="1">
        <v>2200</v>
      </c>
      <c r="F353" s="1"/>
      <c r="G353" s="1"/>
      <c r="H353" s="1"/>
      <c r="I353" s="1"/>
      <c r="J353" s="1">
        <f t="shared" si="5"/>
        <v>0</v>
      </c>
      <c r="K353" s="1"/>
    </row>
    <row r="354" spans="1:11" ht="21.75" customHeight="1" x14ac:dyDescent="0.3">
      <c r="A354" s="1">
        <v>352</v>
      </c>
      <c r="B354" s="10">
        <v>46375</v>
      </c>
      <c r="C354" s="1" t="s">
        <v>89</v>
      </c>
      <c r="D354" s="1" t="s">
        <v>95</v>
      </c>
      <c r="E354" s="1">
        <v>2200</v>
      </c>
      <c r="F354" s="1"/>
      <c r="G354" s="1"/>
      <c r="H354" s="1"/>
      <c r="I354" s="1"/>
      <c r="J354" s="1">
        <f t="shared" si="5"/>
        <v>0</v>
      </c>
      <c r="K354" s="1"/>
    </row>
    <row r="355" spans="1:11" ht="21.75" customHeight="1" x14ac:dyDescent="0.3">
      <c r="A355" s="1">
        <v>353</v>
      </c>
      <c r="B355" s="10">
        <v>46376</v>
      </c>
      <c r="C355" s="1" t="s">
        <v>89</v>
      </c>
      <c r="D355" s="1" t="s">
        <v>95</v>
      </c>
      <c r="E355" s="1">
        <v>2200</v>
      </c>
      <c r="F355" s="1"/>
      <c r="G355" s="1"/>
      <c r="H355" s="1"/>
      <c r="I355" s="1"/>
      <c r="J355" s="1">
        <f t="shared" si="5"/>
        <v>0</v>
      </c>
      <c r="K355" s="1"/>
    </row>
    <row r="356" spans="1:11" ht="21.75" customHeight="1" x14ac:dyDescent="0.3">
      <c r="A356" s="1">
        <v>354</v>
      </c>
      <c r="B356" s="10">
        <v>46377</v>
      </c>
      <c r="C356" s="1" t="s">
        <v>89</v>
      </c>
      <c r="D356" s="1" t="s">
        <v>95</v>
      </c>
      <c r="E356" s="1">
        <v>2200</v>
      </c>
      <c r="F356" s="1"/>
      <c r="G356" s="1"/>
      <c r="H356" s="1"/>
      <c r="I356" s="1"/>
      <c r="J356" s="1">
        <f t="shared" si="5"/>
        <v>0</v>
      </c>
      <c r="K356" s="1"/>
    </row>
    <row r="357" spans="1:11" ht="21.75" customHeight="1" x14ac:dyDescent="0.3">
      <c r="A357" s="1">
        <v>355</v>
      </c>
      <c r="B357" s="10">
        <v>46378</v>
      </c>
      <c r="C357" s="1" t="s">
        <v>89</v>
      </c>
      <c r="D357" s="1" t="s">
        <v>95</v>
      </c>
      <c r="E357" s="1">
        <v>2200</v>
      </c>
      <c r="F357" s="1"/>
      <c r="G357" s="1"/>
      <c r="H357" s="1"/>
      <c r="I357" s="1"/>
      <c r="J357" s="1">
        <f t="shared" si="5"/>
        <v>0</v>
      </c>
      <c r="K357" s="1"/>
    </row>
    <row r="358" spans="1:11" ht="21.75" customHeight="1" x14ac:dyDescent="0.3">
      <c r="A358" s="1">
        <v>356</v>
      </c>
      <c r="B358" s="10">
        <v>46379</v>
      </c>
      <c r="C358" s="1" t="s">
        <v>89</v>
      </c>
      <c r="D358" s="1" t="s">
        <v>95</v>
      </c>
      <c r="E358" s="1">
        <v>2200</v>
      </c>
      <c r="F358" s="1"/>
      <c r="G358" s="1"/>
      <c r="H358" s="1"/>
      <c r="I358" s="1"/>
      <c r="J358" s="1">
        <f t="shared" si="5"/>
        <v>0</v>
      </c>
      <c r="K358" s="1"/>
    </row>
    <row r="359" spans="1:11" ht="21.75" customHeight="1" x14ac:dyDescent="0.3">
      <c r="A359" s="1">
        <v>357</v>
      </c>
      <c r="B359" s="10">
        <v>46380</v>
      </c>
      <c r="C359" s="1" t="s">
        <v>89</v>
      </c>
      <c r="D359" s="1" t="s">
        <v>95</v>
      </c>
      <c r="E359" s="1">
        <v>2200</v>
      </c>
      <c r="F359" s="1"/>
      <c r="G359" s="1"/>
      <c r="H359" s="1"/>
      <c r="I359" s="1"/>
      <c r="J359" s="1">
        <f t="shared" si="5"/>
        <v>0</v>
      </c>
      <c r="K359" s="1"/>
    </row>
    <row r="360" spans="1:11" ht="21.75" customHeight="1" x14ac:dyDescent="0.3">
      <c r="A360" s="1">
        <v>358</v>
      </c>
      <c r="B360" s="10">
        <v>46381</v>
      </c>
      <c r="C360" s="1" t="s">
        <v>89</v>
      </c>
      <c r="D360" s="1" t="s">
        <v>95</v>
      </c>
      <c r="E360" s="1">
        <v>2200</v>
      </c>
      <c r="F360" s="1"/>
      <c r="G360" s="1"/>
      <c r="H360" s="1"/>
      <c r="I360" s="1"/>
      <c r="J360" s="1">
        <f t="shared" si="5"/>
        <v>0</v>
      </c>
      <c r="K360" s="1"/>
    </row>
    <row r="361" spans="1:11" ht="21.75" customHeight="1" x14ac:dyDescent="0.3">
      <c r="A361" s="1">
        <v>359</v>
      </c>
      <c r="B361" s="10">
        <v>46382</v>
      </c>
      <c r="C361" s="1" t="s">
        <v>89</v>
      </c>
      <c r="D361" s="1" t="s">
        <v>95</v>
      </c>
      <c r="E361" s="1">
        <v>2200</v>
      </c>
      <c r="F361" s="1"/>
      <c r="G361" s="1"/>
      <c r="H361" s="1"/>
      <c r="I361" s="1"/>
      <c r="J361" s="1">
        <f t="shared" si="5"/>
        <v>0</v>
      </c>
      <c r="K361" s="1"/>
    </row>
    <row r="362" spans="1:11" ht="21.75" customHeight="1" x14ac:dyDescent="0.3">
      <c r="A362" s="1">
        <v>360</v>
      </c>
      <c r="B362" s="10">
        <v>46383</v>
      </c>
      <c r="C362" s="1" t="s">
        <v>89</v>
      </c>
      <c r="D362" s="1" t="s">
        <v>95</v>
      </c>
      <c r="E362" s="1">
        <v>2200</v>
      </c>
      <c r="F362" s="1"/>
      <c r="G362" s="1"/>
      <c r="H362" s="1"/>
      <c r="I362" s="1"/>
      <c r="J362" s="1">
        <f t="shared" si="5"/>
        <v>0</v>
      </c>
      <c r="K362" s="1"/>
    </row>
    <row r="363" spans="1:11" ht="21.75" customHeight="1" x14ac:dyDescent="0.3">
      <c r="A363" s="1">
        <v>361</v>
      </c>
      <c r="B363" s="10">
        <v>46384</v>
      </c>
      <c r="C363" s="1" t="s">
        <v>89</v>
      </c>
      <c r="D363" s="1" t="s">
        <v>95</v>
      </c>
      <c r="E363" s="1">
        <v>2200</v>
      </c>
      <c r="F363" s="1"/>
      <c r="G363" s="1"/>
      <c r="H363" s="1"/>
      <c r="I363" s="1"/>
      <c r="J363" s="1">
        <f t="shared" si="5"/>
        <v>0</v>
      </c>
      <c r="K363" s="1"/>
    </row>
    <row r="364" spans="1:11" ht="21.75" customHeight="1" x14ac:dyDescent="0.3">
      <c r="A364" s="1">
        <v>362</v>
      </c>
      <c r="B364" s="10">
        <v>46385</v>
      </c>
      <c r="C364" s="1" t="s">
        <v>89</v>
      </c>
      <c r="D364" s="1" t="s">
        <v>95</v>
      </c>
      <c r="E364" s="1">
        <v>2200</v>
      </c>
      <c r="F364" s="1"/>
      <c r="G364" s="1"/>
      <c r="H364" s="1"/>
      <c r="I364" s="1"/>
      <c r="J364" s="1">
        <f t="shared" si="5"/>
        <v>0</v>
      </c>
      <c r="K364" s="1"/>
    </row>
    <row r="365" spans="1:11" ht="21.75" customHeight="1" x14ac:dyDescent="0.3">
      <c r="A365" s="1">
        <v>363</v>
      </c>
      <c r="B365" s="10">
        <v>46386</v>
      </c>
      <c r="C365" s="1" t="s">
        <v>89</v>
      </c>
      <c r="D365" s="1" t="s">
        <v>95</v>
      </c>
      <c r="E365" s="1">
        <v>2200</v>
      </c>
      <c r="F365" s="1"/>
      <c r="G365" s="1"/>
      <c r="H365" s="1"/>
      <c r="I365" s="1"/>
      <c r="J365" s="1">
        <f t="shared" si="5"/>
        <v>0</v>
      </c>
      <c r="K365" s="1"/>
    </row>
    <row r="366" spans="1:11" ht="21.75" customHeight="1" x14ac:dyDescent="0.3">
      <c r="A366" s="1">
        <v>364</v>
      </c>
      <c r="B366" s="10">
        <v>46387</v>
      </c>
      <c r="C366" s="1" t="s">
        <v>89</v>
      </c>
      <c r="D366" s="1" t="s">
        <v>95</v>
      </c>
      <c r="E366" s="1">
        <v>2200</v>
      </c>
      <c r="F366" s="1"/>
      <c r="G366" s="1"/>
      <c r="H366" s="1"/>
      <c r="I366" s="1"/>
      <c r="J366" s="1">
        <f t="shared" si="5"/>
        <v>0</v>
      </c>
      <c r="K366" s="1"/>
    </row>
    <row r="367" spans="1:11" ht="21.75" customHeight="1" x14ac:dyDescent="0.3">
      <c r="A367" s="1">
        <v>365</v>
      </c>
      <c r="B367" s="10">
        <v>46388</v>
      </c>
      <c r="C367" s="1" t="s">
        <v>89</v>
      </c>
      <c r="D367" s="1" t="s">
        <v>95</v>
      </c>
      <c r="E367" s="1">
        <v>2200</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29000000}"/>
  <mergeCells count="3">
    <mergeCell ref="A1:K1"/>
    <mergeCell ref="N4:O4"/>
    <mergeCell ref="M5:P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Worksheet____30"/>
  <dimension ref="A1:Q371"/>
  <sheetViews>
    <sheetView rightToLeft="1" workbookViewId="0">
      <selection activeCell="O20" sqref="O20"/>
    </sheetView>
  </sheetViews>
  <sheetFormatPr defaultRowHeight="21"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96</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97</v>
      </c>
      <c r="D3" s="1" t="s">
        <v>98</v>
      </c>
      <c r="E3" s="1">
        <v>2300</v>
      </c>
      <c r="F3" s="1">
        <v>1</v>
      </c>
      <c r="G3" s="1"/>
      <c r="H3" s="1"/>
      <c r="I3" s="1"/>
      <c r="J3" s="1">
        <f>E3*F3-G3-H3+I3</f>
        <v>2300</v>
      </c>
      <c r="K3" s="1"/>
      <c r="M3" s="13"/>
      <c r="N3" s="13"/>
      <c r="O3" s="13"/>
      <c r="P3" s="13"/>
      <c r="Q3" s="13"/>
    </row>
    <row r="4" spans="1:17" ht="21" customHeight="1" x14ac:dyDescent="0.3">
      <c r="A4" s="1">
        <v>2</v>
      </c>
      <c r="B4" s="10">
        <v>46025</v>
      </c>
      <c r="C4" s="1" t="s">
        <v>97</v>
      </c>
      <c r="D4" s="1" t="s">
        <v>98</v>
      </c>
      <c r="E4" s="1">
        <v>2300</v>
      </c>
      <c r="F4" s="1"/>
      <c r="G4" s="1"/>
      <c r="H4" s="1"/>
      <c r="I4" s="1"/>
      <c r="J4" s="1">
        <f t="shared" ref="J4:J67" si="0">E4*F4-G4-H4+I4</f>
        <v>0</v>
      </c>
      <c r="K4" s="1"/>
      <c r="M4" s="11"/>
      <c r="N4" s="276" t="s">
        <v>18</v>
      </c>
      <c r="O4" s="276"/>
      <c r="P4" s="11"/>
      <c r="Q4" s="11"/>
    </row>
    <row r="5" spans="1:17" ht="21" customHeight="1" x14ac:dyDescent="0.3">
      <c r="A5" s="1">
        <v>3</v>
      </c>
      <c r="B5" s="10">
        <v>46026</v>
      </c>
      <c r="C5" s="1" t="s">
        <v>97</v>
      </c>
      <c r="D5" s="1" t="s">
        <v>98</v>
      </c>
      <c r="E5" s="1">
        <v>2300</v>
      </c>
      <c r="F5" s="1"/>
      <c r="G5" s="1"/>
      <c r="H5" s="1"/>
      <c r="I5" s="1"/>
      <c r="J5" s="1">
        <f t="shared" si="0"/>
        <v>0</v>
      </c>
      <c r="K5" s="1"/>
      <c r="M5" s="274" t="s">
        <v>17</v>
      </c>
      <c r="N5" s="274"/>
      <c r="O5" s="274"/>
      <c r="P5" s="274"/>
      <c r="Q5" s="12">
        <f>SUM(J2:J368)</f>
        <v>2300</v>
      </c>
    </row>
    <row r="6" spans="1:17" ht="21" customHeight="1" x14ac:dyDescent="0.3">
      <c r="A6" s="1">
        <v>4</v>
      </c>
      <c r="B6" s="10">
        <v>46027</v>
      </c>
      <c r="C6" s="1" t="s">
        <v>97</v>
      </c>
      <c r="D6" s="1" t="s">
        <v>98</v>
      </c>
      <c r="E6" s="1">
        <v>2300</v>
      </c>
      <c r="F6" s="1"/>
      <c r="G6" s="1"/>
      <c r="H6" s="1"/>
      <c r="I6" s="1"/>
      <c r="J6" s="1">
        <f t="shared" si="0"/>
        <v>0</v>
      </c>
      <c r="K6" s="1"/>
      <c r="M6" s="11"/>
      <c r="N6" s="11"/>
      <c r="O6" s="11"/>
      <c r="P6" s="11"/>
      <c r="Q6" s="11"/>
    </row>
    <row r="7" spans="1:17" ht="21" customHeight="1" x14ac:dyDescent="0.3">
      <c r="A7" s="1">
        <v>5</v>
      </c>
      <c r="B7" s="10">
        <v>46028</v>
      </c>
      <c r="C7" s="1" t="s">
        <v>97</v>
      </c>
      <c r="D7" s="1" t="s">
        <v>98</v>
      </c>
      <c r="E7" s="1">
        <v>2300</v>
      </c>
      <c r="F7" s="1"/>
      <c r="G7" s="1"/>
      <c r="H7" s="1"/>
      <c r="I7" s="1"/>
      <c r="J7" s="1">
        <f t="shared" si="0"/>
        <v>0</v>
      </c>
      <c r="K7" s="1"/>
      <c r="M7" s="11"/>
      <c r="N7" s="11"/>
      <c r="O7" s="11"/>
      <c r="P7" s="11"/>
      <c r="Q7" s="11"/>
    </row>
    <row r="8" spans="1:17" ht="21" customHeight="1" x14ac:dyDescent="0.3">
      <c r="A8" s="1">
        <v>6</v>
      </c>
      <c r="B8" s="10">
        <v>46029</v>
      </c>
      <c r="C8" s="1" t="s">
        <v>97</v>
      </c>
      <c r="D8" s="1" t="s">
        <v>98</v>
      </c>
      <c r="E8" s="1">
        <v>2300</v>
      </c>
      <c r="F8" s="1"/>
      <c r="G8" s="1"/>
      <c r="H8" s="1"/>
      <c r="I8" s="1"/>
      <c r="J8" s="1">
        <f t="shared" si="0"/>
        <v>0</v>
      </c>
      <c r="K8" s="1"/>
      <c r="M8" s="11"/>
      <c r="N8" s="11"/>
      <c r="O8" s="11"/>
      <c r="P8" s="11"/>
      <c r="Q8" s="11"/>
    </row>
    <row r="9" spans="1:17" ht="21" customHeight="1" x14ac:dyDescent="0.3">
      <c r="A9" s="1">
        <v>7</v>
      </c>
      <c r="B9" s="10">
        <v>46030</v>
      </c>
      <c r="C9" s="1" t="s">
        <v>97</v>
      </c>
      <c r="D9" s="1" t="s">
        <v>98</v>
      </c>
      <c r="E9" s="1">
        <v>2300</v>
      </c>
      <c r="F9" s="1"/>
      <c r="G9" s="1"/>
      <c r="H9" s="1"/>
      <c r="I9" s="1"/>
      <c r="J9" s="1">
        <f t="shared" si="0"/>
        <v>0</v>
      </c>
      <c r="K9" s="1"/>
      <c r="M9" s="11"/>
      <c r="N9" s="11"/>
      <c r="O9" s="11"/>
      <c r="P9" s="11"/>
      <c r="Q9" s="11"/>
    </row>
    <row r="10" spans="1:17" ht="21" customHeight="1" x14ac:dyDescent="0.3">
      <c r="A10" s="1">
        <v>8</v>
      </c>
      <c r="B10" s="10">
        <v>46031</v>
      </c>
      <c r="C10" s="1" t="s">
        <v>97</v>
      </c>
      <c r="D10" s="1" t="s">
        <v>98</v>
      </c>
      <c r="E10" s="1">
        <v>2300</v>
      </c>
      <c r="F10" s="1"/>
      <c r="G10" s="1"/>
      <c r="H10" s="1"/>
      <c r="I10" s="1"/>
      <c r="J10" s="1">
        <f t="shared" si="0"/>
        <v>0</v>
      </c>
      <c r="K10" s="1"/>
    </row>
    <row r="11" spans="1:17" ht="21" customHeight="1" x14ac:dyDescent="0.3">
      <c r="A11" s="1">
        <v>9</v>
      </c>
      <c r="B11" s="10">
        <v>46032</v>
      </c>
      <c r="C11" s="1" t="s">
        <v>97</v>
      </c>
      <c r="D11" s="1" t="s">
        <v>98</v>
      </c>
      <c r="E11" s="1">
        <v>2300</v>
      </c>
      <c r="F11" s="1"/>
      <c r="G11" s="1"/>
      <c r="H11" s="1"/>
      <c r="I11" s="1"/>
      <c r="J11" s="1">
        <f t="shared" si="0"/>
        <v>0</v>
      </c>
      <c r="K11" s="1"/>
    </row>
    <row r="12" spans="1:17" ht="21" customHeight="1" x14ac:dyDescent="0.3">
      <c r="A12" s="1">
        <v>10</v>
      </c>
      <c r="B12" s="10">
        <v>46033</v>
      </c>
      <c r="C12" s="1" t="s">
        <v>97</v>
      </c>
      <c r="D12" s="1" t="s">
        <v>98</v>
      </c>
      <c r="E12" s="1">
        <v>2300</v>
      </c>
      <c r="F12" s="1"/>
      <c r="G12" s="1"/>
      <c r="H12" s="1"/>
      <c r="I12" s="1"/>
      <c r="J12" s="1">
        <f t="shared" si="0"/>
        <v>0</v>
      </c>
      <c r="K12" s="1"/>
    </row>
    <row r="13" spans="1:17" ht="21" customHeight="1" x14ac:dyDescent="0.3">
      <c r="A13" s="1">
        <v>11</v>
      </c>
      <c r="B13" s="10">
        <v>46034</v>
      </c>
      <c r="C13" s="1" t="s">
        <v>97</v>
      </c>
      <c r="D13" s="1" t="s">
        <v>98</v>
      </c>
      <c r="E13" s="1">
        <v>2300</v>
      </c>
      <c r="F13" s="1"/>
      <c r="G13" s="1"/>
      <c r="H13" s="1"/>
      <c r="I13" s="1"/>
      <c r="J13" s="1">
        <f t="shared" si="0"/>
        <v>0</v>
      </c>
      <c r="K13" s="1"/>
    </row>
    <row r="14" spans="1:17" ht="21" customHeight="1" x14ac:dyDescent="0.3">
      <c r="A14" s="1">
        <v>12</v>
      </c>
      <c r="B14" s="10">
        <v>46035</v>
      </c>
      <c r="C14" s="1" t="s">
        <v>97</v>
      </c>
      <c r="D14" s="1" t="s">
        <v>98</v>
      </c>
      <c r="E14" s="1">
        <v>2300</v>
      </c>
      <c r="F14" s="1"/>
      <c r="G14" s="1"/>
      <c r="H14" s="1"/>
      <c r="I14" s="1"/>
      <c r="J14" s="1">
        <f t="shared" si="0"/>
        <v>0</v>
      </c>
      <c r="K14" s="1"/>
    </row>
    <row r="15" spans="1:17" ht="21" customHeight="1" x14ac:dyDescent="0.3">
      <c r="A15" s="1">
        <v>13</v>
      </c>
      <c r="B15" s="10">
        <v>46036</v>
      </c>
      <c r="C15" s="1" t="s">
        <v>97</v>
      </c>
      <c r="D15" s="1" t="s">
        <v>98</v>
      </c>
      <c r="E15" s="1">
        <v>2300</v>
      </c>
      <c r="F15" s="1"/>
      <c r="G15" s="1"/>
      <c r="H15" s="1"/>
      <c r="I15" s="1"/>
      <c r="J15" s="1">
        <f t="shared" si="0"/>
        <v>0</v>
      </c>
      <c r="K15" s="1"/>
    </row>
    <row r="16" spans="1:17" ht="21" customHeight="1" x14ac:dyDescent="0.3">
      <c r="A16" s="1">
        <v>14</v>
      </c>
      <c r="B16" s="10">
        <v>46037</v>
      </c>
      <c r="C16" s="1" t="s">
        <v>97</v>
      </c>
      <c r="D16" s="1" t="s">
        <v>98</v>
      </c>
      <c r="E16" s="1">
        <v>2300</v>
      </c>
      <c r="F16" s="1"/>
      <c r="G16" s="1"/>
      <c r="H16" s="1"/>
      <c r="I16" s="1"/>
      <c r="J16" s="1">
        <f t="shared" si="0"/>
        <v>0</v>
      </c>
      <c r="K16" s="1"/>
    </row>
    <row r="17" spans="1:11" ht="21" customHeight="1" x14ac:dyDescent="0.3">
      <c r="A17" s="1">
        <v>15</v>
      </c>
      <c r="B17" s="10">
        <v>46038</v>
      </c>
      <c r="C17" s="1" t="s">
        <v>97</v>
      </c>
      <c r="D17" s="1" t="s">
        <v>98</v>
      </c>
      <c r="E17" s="1">
        <v>2300</v>
      </c>
      <c r="F17" s="1"/>
      <c r="G17" s="1"/>
      <c r="H17" s="1"/>
      <c r="I17" s="1"/>
      <c r="J17" s="1">
        <f t="shared" si="0"/>
        <v>0</v>
      </c>
      <c r="K17" s="1"/>
    </row>
    <row r="18" spans="1:11" ht="21" customHeight="1" x14ac:dyDescent="0.3">
      <c r="A18" s="1">
        <v>16</v>
      </c>
      <c r="B18" s="10">
        <v>46039</v>
      </c>
      <c r="C18" s="1" t="s">
        <v>97</v>
      </c>
      <c r="D18" s="1" t="s">
        <v>98</v>
      </c>
      <c r="E18" s="1">
        <v>2300</v>
      </c>
      <c r="F18" s="1"/>
      <c r="G18" s="1"/>
      <c r="H18" s="1"/>
      <c r="I18" s="1"/>
      <c r="J18" s="1">
        <f t="shared" si="0"/>
        <v>0</v>
      </c>
      <c r="K18" s="1"/>
    </row>
    <row r="19" spans="1:11" ht="21" customHeight="1" x14ac:dyDescent="0.3">
      <c r="A19" s="1">
        <v>17</v>
      </c>
      <c r="B19" s="10">
        <v>46040</v>
      </c>
      <c r="C19" s="1" t="s">
        <v>97</v>
      </c>
      <c r="D19" s="1" t="s">
        <v>98</v>
      </c>
      <c r="E19" s="1">
        <v>2300</v>
      </c>
      <c r="F19" s="1"/>
      <c r="G19" s="1"/>
      <c r="H19" s="1"/>
      <c r="I19" s="1"/>
      <c r="J19" s="1">
        <f t="shared" si="0"/>
        <v>0</v>
      </c>
      <c r="K19" s="1"/>
    </row>
    <row r="20" spans="1:11" ht="21" customHeight="1" x14ac:dyDescent="0.3">
      <c r="A20" s="1">
        <v>18</v>
      </c>
      <c r="B20" s="10">
        <v>46041</v>
      </c>
      <c r="C20" s="1" t="s">
        <v>97</v>
      </c>
      <c r="D20" s="1" t="s">
        <v>98</v>
      </c>
      <c r="E20" s="1">
        <v>2300</v>
      </c>
      <c r="F20" s="1"/>
      <c r="G20" s="1"/>
      <c r="H20" s="1"/>
      <c r="I20" s="1"/>
      <c r="J20" s="1">
        <f t="shared" si="0"/>
        <v>0</v>
      </c>
      <c r="K20" s="1"/>
    </row>
    <row r="21" spans="1:11" ht="21" customHeight="1" x14ac:dyDescent="0.3">
      <c r="A21" s="1">
        <v>19</v>
      </c>
      <c r="B21" s="10">
        <v>46042</v>
      </c>
      <c r="C21" s="1" t="s">
        <v>97</v>
      </c>
      <c r="D21" s="1" t="s">
        <v>98</v>
      </c>
      <c r="E21" s="1">
        <v>2300</v>
      </c>
      <c r="F21" s="1"/>
      <c r="G21" s="1"/>
      <c r="H21" s="1"/>
      <c r="I21" s="1"/>
      <c r="J21" s="1">
        <f t="shared" si="0"/>
        <v>0</v>
      </c>
      <c r="K21" s="1"/>
    </row>
    <row r="22" spans="1:11" ht="21" customHeight="1" x14ac:dyDescent="0.3">
      <c r="A22" s="1">
        <v>20</v>
      </c>
      <c r="B22" s="10">
        <v>46043</v>
      </c>
      <c r="C22" s="1" t="s">
        <v>97</v>
      </c>
      <c r="D22" s="1" t="s">
        <v>98</v>
      </c>
      <c r="E22" s="1">
        <v>2300</v>
      </c>
      <c r="F22" s="1"/>
      <c r="G22" s="1"/>
      <c r="H22" s="1"/>
      <c r="I22" s="1"/>
      <c r="J22" s="1">
        <f t="shared" si="0"/>
        <v>0</v>
      </c>
      <c r="K22" s="1"/>
    </row>
    <row r="23" spans="1:11" ht="21" customHeight="1" x14ac:dyDescent="0.3">
      <c r="A23" s="1">
        <v>21</v>
      </c>
      <c r="B23" s="10">
        <v>46044</v>
      </c>
      <c r="C23" s="1" t="s">
        <v>97</v>
      </c>
      <c r="D23" s="1" t="s">
        <v>98</v>
      </c>
      <c r="E23" s="1">
        <v>2300</v>
      </c>
      <c r="F23" s="1"/>
      <c r="G23" s="1"/>
      <c r="H23" s="1"/>
      <c r="I23" s="1"/>
      <c r="J23" s="1">
        <f t="shared" si="0"/>
        <v>0</v>
      </c>
      <c r="K23" s="1"/>
    </row>
    <row r="24" spans="1:11" ht="21" customHeight="1" x14ac:dyDescent="0.3">
      <c r="A24" s="1">
        <v>22</v>
      </c>
      <c r="B24" s="10">
        <v>46045</v>
      </c>
      <c r="C24" s="1" t="s">
        <v>97</v>
      </c>
      <c r="D24" s="1" t="s">
        <v>98</v>
      </c>
      <c r="E24" s="1">
        <v>2300</v>
      </c>
      <c r="F24" s="1"/>
      <c r="G24" s="1"/>
      <c r="H24" s="1"/>
      <c r="I24" s="1"/>
      <c r="J24" s="1">
        <f t="shared" si="0"/>
        <v>0</v>
      </c>
      <c r="K24" s="1"/>
    </row>
    <row r="25" spans="1:11" ht="21" customHeight="1" x14ac:dyDescent="0.3">
      <c r="A25" s="1">
        <v>23</v>
      </c>
      <c r="B25" s="10">
        <v>46046</v>
      </c>
      <c r="C25" s="1" t="s">
        <v>97</v>
      </c>
      <c r="D25" s="1" t="s">
        <v>98</v>
      </c>
      <c r="E25" s="1">
        <v>2300</v>
      </c>
      <c r="F25" s="1"/>
      <c r="G25" s="1"/>
      <c r="H25" s="1"/>
      <c r="I25" s="1"/>
      <c r="J25" s="1">
        <f t="shared" si="0"/>
        <v>0</v>
      </c>
      <c r="K25" s="1"/>
    </row>
    <row r="26" spans="1:11" ht="21" customHeight="1" x14ac:dyDescent="0.3">
      <c r="A26" s="1">
        <v>24</v>
      </c>
      <c r="B26" s="10">
        <v>46047</v>
      </c>
      <c r="C26" s="1" t="s">
        <v>97</v>
      </c>
      <c r="D26" s="1" t="s">
        <v>98</v>
      </c>
      <c r="E26" s="1">
        <v>2300</v>
      </c>
      <c r="F26" s="1"/>
      <c r="G26" s="1"/>
      <c r="H26" s="1"/>
      <c r="I26" s="1"/>
      <c r="J26" s="1">
        <f t="shared" si="0"/>
        <v>0</v>
      </c>
      <c r="K26" s="1"/>
    </row>
    <row r="27" spans="1:11" ht="21" customHeight="1" x14ac:dyDescent="0.3">
      <c r="A27" s="1">
        <v>25</v>
      </c>
      <c r="B27" s="10">
        <v>46048</v>
      </c>
      <c r="C27" s="1" t="s">
        <v>97</v>
      </c>
      <c r="D27" s="1" t="s">
        <v>98</v>
      </c>
      <c r="E27" s="1">
        <v>2300</v>
      </c>
      <c r="F27" s="1"/>
      <c r="G27" s="1"/>
      <c r="H27" s="1"/>
      <c r="I27" s="1"/>
      <c r="J27" s="1">
        <f t="shared" si="0"/>
        <v>0</v>
      </c>
      <c r="K27" s="1"/>
    </row>
    <row r="28" spans="1:11" ht="21" customHeight="1" x14ac:dyDescent="0.3">
      <c r="A28" s="1">
        <v>26</v>
      </c>
      <c r="B28" s="10">
        <v>46049</v>
      </c>
      <c r="C28" s="1" t="s">
        <v>97</v>
      </c>
      <c r="D28" s="1" t="s">
        <v>98</v>
      </c>
      <c r="E28" s="1">
        <v>2300</v>
      </c>
      <c r="F28" s="1"/>
      <c r="G28" s="1"/>
      <c r="H28" s="1"/>
      <c r="I28" s="1"/>
      <c r="J28" s="1">
        <f t="shared" si="0"/>
        <v>0</v>
      </c>
      <c r="K28" s="1"/>
    </row>
    <row r="29" spans="1:11" ht="21" customHeight="1" x14ac:dyDescent="0.3">
      <c r="A29" s="1">
        <v>27</v>
      </c>
      <c r="B29" s="10">
        <v>46050</v>
      </c>
      <c r="C29" s="1" t="s">
        <v>97</v>
      </c>
      <c r="D29" s="1" t="s">
        <v>98</v>
      </c>
      <c r="E29" s="1">
        <v>2300</v>
      </c>
      <c r="F29" s="1"/>
      <c r="G29" s="1"/>
      <c r="H29" s="1"/>
      <c r="I29" s="1"/>
      <c r="J29" s="1">
        <f t="shared" si="0"/>
        <v>0</v>
      </c>
      <c r="K29" s="1"/>
    </row>
    <row r="30" spans="1:11" ht="21" customHeight="1" x14ac:dyDescent="0.3">
      <c r="A30" s="1">
        <v>28</v>
      </c>
      <c r="B30" s="10">
        <v>46051</v>
      </c>
      <c r="C30" s="1" t="s">
        <v>97</v>
      </c>
      <c r="D30" s="1" t="s">
        <v>98</v>
      </c>
      <c r="E30" s="1">
        <v>2300</v>
      </c>
      <c r="F30" s="1"/>
      <c r="G30" s="1"/>
      <c r="H30" s="1"/>
      <c r="I30" s="1"/>
      <c r="J30" s="1">
        <f t="shared" si="0"/>
        <v>0</v>
      </c>
      <c r="K30" s="1"/>
    </row>
    <row r="31" spans="1:11" ht="21" customHeight="1" x14ac:dyDescent="0.3">
      <c r="A31" s="1">
        <v>29</v>
      </c>
      <c r="B31" s="10">
        <v>46052</v>
      </c>
      <c r="C31" s="1" t="s">
        <v>97</v>
      </c>
      <c r="D31" s="1" t="s">
        <v>98</v>
      </c>
      <c r="E31" s="1">
        <v>2300</v>
      </c>
      <c r="F31" s="1"/>
      <c r="G31" s="1"/>
      <c r="H31" s="1"/>
      <c r="I31" s="1"/>
      <c r="J31" s="1">
        <f t="shared" si="0"/>
        <v>0</v>
      </c>
      <c r="K31" s="1"/>
    </row>
    <row r="32" spans="1:11" ht="21" customHeight="1" x14ac:dyDescent="0.3">
      <c r="A32" s="1">
        <v>30</v>
      </c>
      <c r="B32" s="10">
        <v>46053</v>
      </c>
      <c r="C32" s="1" t="s">
        <v>97</v>
      </c>
      <c r="D32" s="1" t="s">
        <v>98</v>
      </c>
      <c r="E32" s="1">
        <v>2300</v>
      </c>
      <c r="F32" s="1"/>
      <c r="G32" s="1"/>
      <c r="H32" s="1"/>
      <c r="I32" s="1"/>
      <c r="J32" s="1">
        <f t="shared" si="0"/>
        <v>0</v>
      </c>
      <c r="K32" s="1"/>
    </row>
    <row r="33" spans="1:11" ht="21" customHeight="1" x14ac:dyDescent="0.3">
      <c r="A33" s="1">
        <v>31</v>
      </c>
      <c r="B33" s="10">
        <v>46054</v>
      </c>
      <c r="C33" s="1" t="s">
        <v>97</v>
      </c>
      <c r="D33" s="1" t="s">
        <v>98</v>
      </c>
      <c r="E33" s="1">
        <v>2300</v>
      </c>
      <c r="F33" s="1"/>
      <c r="G33" s="1"/>
      <c r="H33" s="1"/>
      <c r="I33" s="1"/>
      <c r="J33" s="1">
        <f t="shared" si="0"/>
        <v>0</v>
      </c>
      <c r="K33" s="1"/>
    </row>
    <row r="34" spans="1:11" ht="21" customHeight="1" x14ac:dyDescent="0.3">
      <c r="A34" s="1">
        <v>32</v>
      </c>
      <c r="B34" s="10">
        <v>46055</v>
      </c>
      <c r="C34" s="1" t="s">
        <v>97</v>
      </c>
      <c r="D34" s="1" t="s">
        <v>98</v>
      </c>
      <c r="E34" s="1">
        <v>2300</v>
      </c>
      <c r="F34" s="1"/>
      <c r="G34" s="1"/>
      <c r="H34" s="1"/>
      <c r="I34" s="1"/>
      <c r="J34" s="1">
        <f t="shared" si="0"/>
        <v>0</v>
      </c>
      <c r="K34" s="1"/>
    </row>
    <row r="35" spans="1:11" ht="21" customHeight="1" x14ac:dyDescent="0.3">
      <c r="A35" s="1">
        <v>33</v>
      </c>
      <c r="B35" s="10">
        <v>46056</v>
      </c>
      <c r="C35" s="1" t="s">
        <v>97</v>
      </c>
      <c r="D35" s="1" t="s">
        <v>98</v>
      </c>
      <c r="E35" s="1">
        <v>2300</v>
      </c>
      <c r="F35" s="1"/>
      <c r="G35" s="1"/>
      <c r="H35" s="1"/>
      <c r="I35" s="1"/>
      <c r="J35" s="1">
        <f t="shared" si="0"/>
        <v>0</v>
      </c>
      <c r="K35" s="1"/>
    </row>
    <row r="36" spans="1:11" ht="21" customHeight="1" x14ac:dyDescent="0.3">
      <c r="A36" s="1">
        <v>34</v>
      </c>
      <c r="B36" s="10">
        <v>46057</v>
      </c>
      <c r="C36" s="1" t="s">
        <v>97</v>
      </c>
      <c r="D36" s="1" t="s">
        <v>98</v>
      </c>
      <c r="E36" s="1">
        <v>2300</v>
      </c>
      <c r="F36" s="1"/>
      <c r="G36" s="1"/>
      <c r="H36" s="1"/>
      <c r="I36" s="1"/>
      <c r="J36" s="1">
        <f t="shared" si="0"/>
        <v>0</v>
      </c>
      <c r="K36" s="1"/>
    </row>
    <row r="37" spans="1:11" ht="21" customHeight="1" x14ac:dyDescent="0.3">
      <c r="A37" s="1">
        <v>35</v>
      </c>
      <c r="B37" s="10">
        <v>46058</v>
      </c>
      <c r="C37" s="1" t="s">
        <v>97</v>
      </c>
      <c r="D37" s="1" t="s">
        <v>98</v>
      </c>
      <c r="E37" s="1">
        <v>2300</v>
      </c>
      <c r="F37" s="1"/>
      <c r="G37" s="1"/>
      <c r="H37" s="1"/>
      <c r="I37" s="1"/>
      <c r="J37" s="1">
        <f t="shared" si="0"/>
        <v>0</v>
      </c>
      <c r="K37" s="1"/>
    </row>
    <row r="38" spans="1:11" ht="21" customHeight="1" x14ac:dyDescent="0.3">
      <c r="A38" s="1">
        <v>36</v>
      </c>
      <c r="B38" s="10">
        <v>46059</v>
      </c>
      <c r="C38" s="1" t="s">
        <v>97</v>
      </c>
      <c r="D38" s="1" t="s">
        <v>98</v>
      </c>
      <c r="E38" s="1">
        <v>2300</v>
      </c>
      <c r="F38" s="1"/>
      <c r="G38" s="1"/>
      <c r="H38" s="1"/>
      <c r="I38" s="1"/>
      <c r="J38" s="1">
        <f t="shared" si="0"/>
        <v>0</v>
      </c>
      <c r="K38" s="1"/>
    </row>
    <row r="39" spans="1:11" ht="21" customHeight="1" x14ac:dyDescent="0.3">
      <c r="A39" s="1">
        <v>37</v>
      </c>
      <c r="B39" s="10">
        <v>46060</v>
      </c>
      <c r="C39" s="1" t="s">
        <v>97</v>
      </c>
      <c r="D39" s="1" t="s">
        <v>98</v>
      </c>
      <c r="E39" s="1">
        <v>2300</v>
      </c>
      <c r="F39" s="1"/>
      <c r="G39" s="1"/>
      <c r="H39" s="1"/>
      <c r="I39" s="1"/>
      <c r="J39" s="1">
        <f t="shared" si="0"/>
        <v>0</v>
      </c>
      <c r="K39" s="1"/>
    </row>
    <row r="40" spans="1:11" ht="21" customHeight="1" x14ac:dyDescent="0.3">
      <c r="A40" s="1">
        <v>38</v>
      </c>
      <c r="B40" s="10">
        <v>46061</v>
      </c>
      <c r="C40" s="1" t="s">
        <v>97</v>
      </c>
      <c r="D40" s="1" t="s">
        <v>98</v>
      </c>
      <c r="E40" s="1">
        <v>2300</v>
      </c>
      <c r="F40" s="1"/>
      <c r="G40" s="1"/>
      <c r="H40" s="1"/>
      <c r="I40" s="1"/>
      <c r="J40" s="1">
        <f t="shared" si="0"/>
        <v>0</v>
      </c>
      <c r="K40" s="1"/>
    </row>
    <row r="41" spans="1:11" ht="21" customHeight="1" x14ac:dyDescent="0.3">
      <c r="A41" s="1">
        <v>39</v>
      </c>
      <c r="B41" s="10">
        <v>46062</v>
      </c>
      <c r="C41" s="1" t="s">
        <v>97</v>
      </c>
      <c r="D41" s="1" t="s">
        <v>98</v>
      </c>
      <c r="E41" s="1">
        <v>2300</v>
      </c>
      <c r="F41" s="1"/>
      <c r="G41" s="1"/>
      <c r="H41" s="1"/>
      <c r="I41" s="1"/>
      <c r="J41" s="1">
        <f t="shared" si="0"/>
        <v>0</v>
      </c>
      <c r="K41" s="1"/>
    </row>
    <row r="42" spans="1:11" ht="21" customHeight="1" x14ac:dyDescent="0.3">
      <c r="A42" s="1">
        <v>40</v>
      </c>
      <c r="B42" s="10">
        <v>46063</v>
      </c>
      <c r="C42" s="1" t="s">
        <v>97</v>
      </c>
      <c r="D42" s="1" t="s">
        <v>98</v>
      </c>
      <c r="E42" s="1">
        <v>2300</v>
      </c>
      <c r="F42" s="1"/>
      <c r="G42" s="1"/>
      <c r="H42" s="1"/>
      <c r="I42" s="1"/>
      <c r="J42" s="1">
        <f t="shared" si="0"/>
        <v>0</v>
      </c>
      <c r="K42" s="1"/>
    </row>
    <row r="43" spans="1:11" ht="21" customHeight="1" x14ac:dyDescent="0.3">
      <c r="A43" s="1">
        <v>41</v>
      </c>
      <c r="B43" s="10">
        <v>46064</v>
      </c>
      <c r="C43" s="1" t="s">
        <v>97</v>
      </c>
      <c r="D43" s="1" t="s">
        <v>98</v>
      </c>
      <c r="E43" s="1">
        <v>2300</v>
      </c>
      <c r="F43" s="1"/>
      <c r="G43" s="1"/>
      <c r="H43" s="1"/>
      <c r="I43" s="1"/>
      <c r="J43" s="1">
        <f t="shared" si="0"/>
        <v>0</v>
      </c>
      <c r="K43" s="1"/>
    </row>
    <row r="44" spans="1:11" ht="21" customHeight="1" x14ac:dyDescent="0.3">
      <c r="A44" s="1">
        <v>42</v>
      </c>
      <c r="B44" s="10">
        <v>46065</v>
      </c>
      <c r="C44" s="1" t="s">
        <v>97</v>
      </c>
      <c r="D44" s="1" t="s">
        <v>98</v>
      </c>
      <c r="E44" s="1">
        <v>2300</v>
      </c>
      <c r="F44" s="1"/>
      <c r="G44" s="1"/>
      <c r="H44" s="1"/>
      <c r="I44" s="1"/>
      <c r="J44" s="1">
        <f t="shared" si="0"/>
        <v>0</v>
      </c>
      <c r="K44" s="1"/>
    </row>
    <row r="45" spans="1:11" ht="21" customHeight="1" x14ac:dyDescent="0.3">
      <c r="A45" s="1">
        <v>43</v>
      </c>
      <c r="B45" s="10">
        <v>46066</v>
      </c>
      <c r="C45" s="1" t="s">
        <v>97</v>
      </c>
      <c r="D45" s="1" t="s">
        <v>98</v>
      </c>
      <c r="E45" s="1">
        <v>2300</v>
      </c>
      <c r="F45" s="1"/>
      <c r="G45" s="1"/>
      <c r="H45" s="1"/>
      <c r="I45" s="1"/>
      <c r="J45" s="1">
        <f t="shared" si="0"/>
        <v>0</v>
      </c>
      <c r="K45" s="1"/>
    </row>
    <row r="46" spans="1:11" ht="21" customHeight="1" x14ac:dyDescent="0.3">
      <c r="A46" s="1">
        <v>44</v>
      </c>
      <c r="B46" s="10">
        <v>46067</v>
      </c>
      <c r="C46" s="1" t="s">
        <v>97</v>
      </c>
      <c r="D46" s="1" t="s">
        <v>98</v>
      </c>
      <c r="E46" s="1">
        <v>2300</v>
      </c>
      <c r="F46" s="1"/>
      <c r="G46" s="1"/>
      <c r="H46" s="1"/>
      <c r="I46" s="1"/>
      <c r="J46" s="1">
        <f t="shared" si="0"/>
        <v>0</v>
      </c>
      <c r="K46" s="1"/>
    </row>
    <row r="47" spans="1:11" ht="21" customHeight="1" x14ac:dyDescent="0.3">
      <c r="A47" s="1">
        <v>45</v>
      </c>
      <c r="B47" s="10">
        <v>46068</v>
      </c>
      <c r="C47" s="1" t="s">
        <v>97</v>
      </c>
      <c r="D47" s="1" t="s">
        <v>98</v>
      </c>
      <c r="E47" s="1">
        <v>2300</v>
      </c>
      <c r="F47" s="1"/>
      <c r="G47" s="1"/>
      <c r="H47" s="1"/>
      <c r="I47" s="1"/>
      <c r="J47" s="1">
        <f t="shared" si="0"/>
        <v>0</v>
      </c>
      <c r="K47" s="1"/>
    </row>
    <row r="48" spans="1:11" ht="21" customHeight="1" x14ac:dyDescent="0.3">
      <c r="A48" s="1">
        <v>46</v>
      </c>
      <c r="B48" s="10">
        <v>46069</v>
      </c>
      <c r="C48" s="1" t="s">
        <v>97</v>
      </c>
      <c r="D48" s="1" t="s">
        <v>98</v>
      </c>
      <c r="E48" s="1">
        <v>2300</v>
      </c>
      <c r="F48" s="1"/>
      <c r="G48" s="1"/>
      <c r="H48" s="1"/>
      <c r="I48" s="1"/>
      <c r="J48" s="1">
        <f t="shared" si="0"/>
        <v>0</v>
      </c>
      <c r="K48" s="1"/>
    </row>
    <row r="49" spans="1:11" ht="21" customHeight="1" x14ac:dyDescent="0.3">
      <c r="A49" s="1">
        <v>47</v>
      </c>
      <c r="B49" s="10">
        <v>46070</v>
      </c>
      <c r="C49" s="1" t="s">
        <v>97</v>
      </c>
      <c r="D49" s="1" t="s">
        <v>98</v>
      </c>
      <c r="E49" s="1">
        <v>2300</v>
      </c>
      <c r="F49" s="1"/>
      <c r="G49" s="1"/>
      <c r="H49" s="1"/>
      <c r="I49" s="1"/>
      <c r="J49" s="1">
        <f t="shared" si="0"/>
        <v>0</v>
      </c>
      <c r="K49" s="1"/>
    </row>
    <row r="50" spans="1:11" ht="21" customHeight="1" x14ac:dyDescent="0.3">
      <c r="A50" s="1">
        <v>48</v>
      </c>
      <c r="B50" s="10">
        <v>46071</v>
      </c>
      <c r="C50" s="1" t="s">
        <v>97</v>
      </c>
      <c r="D50" s="1" t="s">
        <v>98</v>
      </c>
      <c r="E50" s="1">
        <v>2300</v>
      </c>
      <c r="F50" s="1"/>
      <c r="G50" s="1"/>
      <c r="H50" s="1"/>
      <c r="I50" s="1"/>
      <c r="J50" s="1">
        <f t="shared" si="0"/>
        <v>0</v>
      </c>
      <c r="K50" s="1"/>
    </row>
    <row r="51" spans="1:11" ht="21" customHeight="1" x14ac:dyDescent="0.3">
      <c r="A51" s="1">
        <v>49</v>
      </c>
      <c r="B51" s="10">
        <v>46072</v>
      </c>
      <c r="C51" s="1" t="s">
        <v>97</v>
      </c>
      <c r="D51" s="1" t="s">
        <v>98</v>
      </c>
      <c r="E51" s="1">
        <v>2300</v>
      </c>
      <c r="F51" s="1"/>
      <c r="G51" s="1"/>
      <c r="H51" s="1"/>
      <c r="I51" s="1"/>
      <c r="J51" s="1">
        <f t="shared" si="0"/>
        <v>0</v>
      </c>
      <c r="K51" s="1"/>
    </row>
    <row r="52" spans="1:11" ht="21" customHeight="1" x14ac:dyDescent="0.3">
      <c r="A52" s="1">
        <v>50</v>
      </c>
      <c r="B52" s="10">
        <v>46073</v>
      </c>
      <c r="C52" s="1" t="s">
        <v>97</v>
      </c>
      <c r="D52" s="1" t="s">
        <v>98</v>
      </c>
      <c r="E52" s="1">
        <v>2300</v>
      </c>
      <c r="F52" s="1"/>
      <c r="G52" s="1"/>
      <c r="H52" s="1"/>
      <c r="I52" s="1"/>
      <c r="J52" s="1">
        <f t="shared" si="0"/>
        <v>0</v>
      </c>
      <c r="K52" s="1"/>
    </row>
    <row r="53" spans="1:11" ht="21" customHeight="1" x14ac:dyDescent="0.3">
      <c r="A53" s="1">
        <v>51</v>
      </c>
      <c r="B53" s="10">
        <v>46074</v>
      </c>
      <c r="C53" s="1" t="s">
        <v>97</v>
      </c>
      <c r="D53" s="1" t="s">
        <v>98</v>
      </c>
      <c r="E53" s="1">
        <v>2300</v>
      </c>
      <c r="F53" s="1"/>
      <c r="G53" s="1"/>
      <c r="H53" s="1"/>
      <c r="I53" s="1"/>
      <c r="J53" s="1">
        <f t="shared" si="0"/>
        <v>0</v>
      </c>
      <c r="K53" s="1"/>
    </row>
    <row r="54" spans="1:11" ht="21" customHeight="1" x14ac:dyDescent="0.3">
      <c r="A54" s="1">
        <v>52</v>
      </c>
      <c r="B54" s="10">
        <v>46075</v>
      </c>
      <c r="C54" s="1" t="s">
        <v>97</v>
      </c>
      <c r="D54" s="1" t="s">
        <v>98</v>
      </c>
      <c r="E54" s="1">
        <v>2300</v>
      </c>
      <c r="F54" s="1"/>
      <c r="G54" s="1"/>
      <c r="H54" s="1"/>
      <c r="I54" s="1"/>
      <c r="J54" s="1">
        <f t="shared" si="0"/>
        <v>0</v>
      </c>
      <c r="K54" s="1"/>
    </row>
    <row r="55" spans="1:11" ht="21" customHeight="1" x14ac:dyDescent="0.3">
      <c r="A55" s="1">
        <v>53</v>
      </c>
      <c r="B55" s="10">
        <v>46076</v>
      </c>
      <c r="C55" s="1" t="s">
        <v>97</v>
      </c>
      <c r="D55" s="1" t="s">
        <v>98</v>
      </c>
      <c r="E55" s="1">
        <v>2300</v>
      </c>
      <c r="F55" s="1"/>
      <c r="G55" s="1"/>
      <c r="H55" s="1"/>
      <c r="I55" s="1"/>
      <c r="J55" s="1">
        <f t="shared" si="0"/>
        <v>0</v>
      </c>
      <c r="K55" s="1"/>
    </row>
    <row r="56" spans="1:11" ht="21" customHeight="1" x14ac:dyDescent="0.3">
      <c r="A56" s="1">
        <v>54</v>
      </c>
      <c r="B56" s="10">
        <v>46077</v>
      </c>
      <c r="C56" s="1" t="s">
        <v>97</v>
      </c>
      <c r="D56" s="1" t="s">
        <v>98</v>
      </c>
      <c r="E56" s="1">
        <v>2300</v>
      </c>
      <c r="F56" s="1"/>
      <c r="G56" s="1"/>
      <c r="H56" s="1"/>
      <c r="I56" s="1"/>
      <c r="J56" s="1">
        <f t="shared" si="0"/>
        <v>0</v>
      </c>
      <c r="K56" s="1"/>
    </row>
    <row r="57" spans="1:11" ht="21" customHeight="1" x14ac:dyDescent="0.3">
      <c r="A57" s="1">
        <v>55</v>
      </c>
      <c r="B57" s="10">
        <v>46078</v>
      </c>
      <c r="C57" s="1" t="s">
        <v>97</v>
      </c>
      <c r="D57" s="1" t="s">
        <v>98</v>
      </c>
      <c r="E57" s="1">
        <v>2300</v>
      </c>
      <c r="F57" s="1"/>
      <c r="G57" s="1"/>
      <c r="H57" s="1"/>
      <c r="I57" s="1"/>
      <c r="J57" s="1">
        <f t="shared" si="0"/>
        <v>0</v>
      </c>
      <c r="K57" s="1"/>
    </row>
    <row r="58" spans="1:11" ht="21" customHeight="1" x14ac:dyDescent="0.3">
      <c r="A58" s="1">
        <v>56</v>
      </c>
      <c r="B58" s="10">
        <v>46079</v>
      </c>
      <c r="C58" s="1" t="s">
        <v>97</v>
      </c>
      <c r="D58" s="1" t="s">
        <v>98</v>
      </c>
      <c r="E58" s="1">
        <v>2300</v>
      </c>
      <c r="F58" s="1"/>
      <c r="G58" s="1"/>
      <c r="H58" s="1"/>
      <c r="I58" s="1"/>
      <c r="J58" s="1">
        <f t="shared" si="0"/>
        <v>0</v>
      </c>
      <c r="K58" s="1"/>
    </row>
    <row r="59" spans="1:11" ht="21" customHeight="1" x14ac:dyDescent="0.3">
      <c r="A59" s="1">
        <v>57</v>
      </c>
      <c r="B59" s="10">
        <v>46080</v>
      </c>
      <c r="C59" s="1" t="s">
        <v>97</v>
      </c>
      <c r="D59" s="1" t="s">
        <v>98</v>
      </c>
      <c r="E59" s="1">
        <v>2300</v>
      </c>
      <c r="F59" s="1"/>
      <c r="G59" s="1"/>
      <c r="H59" s="1"/>
      <c r="I59" s="1"/>
      <c r="J59" s="1">
        <f t="shared" si="0"/>
        <v>0</v>
      </c>
      <c r="K59" s="1"/>
    </row>
    <row r="60" spans="1:11" ht="21" customHeight="1" x14ac:dyDescent="0.3">
      <c r="A60" s="1">
        <v>58</v>
      </c>
      <c r="B60" s="10">
        <v>46081</v>
      </c>
      <c r="C60" s="1" t="s">
        <v>97</v>
      </c>
      <c r="D60" s="1" t="s">
        <v>98</v>
      </c>
      <c r="E60" s="1">
        <v>2300</v>
      </c>
      <c r="F60" s="1"/>
      <c r="G60" s="1"/>
      <c r="H60" s="1"/>
      <c r="I60" s="1"/>
      <c r="J60" s="1">
        <f t="shared" si="0"/>
        <v>0</v>
      </c>
      <c r="K60" s="1"/>
    </row>
    <row r="61" spans="1:11" ht="21" customHeight="1" x14ac:dyDescent="0.3">
      <c r="A61" s="1">
        <v>59</v>
      </c>
      <c r="B61" s="10">
        <v>46082</v>
      </c>
      <c r="C61" s="1" t="s">
        <v>97</v>
      </c>
      <c r="D61" s="1" t="s">
        <v>98</v>
      </c>
      <c r="E61" s="1">
        <v>2300</v>
      </c>
      <c r="F61" s="1"/>
      <c r="G61" s="1"/>
      <c r="H61" s="1"/>
      <c r="I61" s="1"/>
      <c r="J61" s="1">
        <f t="shared" si="0"/>
        <v>0</v>
      </c>
      <c r="K61" s="1"/>
    </row>
    <row r="62" spans="1:11" ht="21" customHeight="1" x14ac:dyDescent="0.3">
      <c r="A62" s="1">
        <v>60</v>
      </c>
      <c r="B62" s="10">
        <v>46083</v>
      </c>
      <c r="C62" s="1" t="s">
        <v>97</v>
      </c>
      <c r="D62" s="1" t="s">
        <v>98</v>
      </c>
      <c r="E62" s="1">
        <v>2300</v>
      </c>
      <c r="F62" s="1"/>
      <c r="G62" s="1"/>
      <c r="H62" s="1"/>
      <c r="I62" s="1"/>
      <c r="J62" s="1">
        <f t="shared" si="0"/>
        <v>0</v>
      </c>
      <c r="K62" s="1"/>
    </row>
    <row r="63" spans="1:11" ht="21" customHeight="1" x14ac:dyDescent="0.3">
      <c r="A63" s="1">
        <v>61</v>
      </c>
      <c r="B63" s="10">
        <v>46084</v>
      </c>
      <c r="C63" s="1" t="s">
        <v>97</v>
      </c>
      <c r="D63" s="1" t="s">
        <v>98</v>
      </c>
      <c r="E63" s="1">
        <v>2300</v>
      </c>
      <c r="F63" s="1"/>
      <c r="G63" s="1"/>
      <c r="H63" s="1"/>
      <c r="I63" s="1"/>
      <c r="J63" s="1">
        <f t="shared" si="0"/>
        <v>0</v>
      </c>
      <c r="K63" s="1"/>
    </row>
    <row r="64" spans="1:11" ht="21" customHeight="1" x14ac:dyDescent="0.3">
      <c r="A64" s="1">
        <v>62</v>
      </c>
      <c r="B64" s="10">
        <v>46085</v>
      </c>
      <c r="C64" s="1" t="s">
        <v>97</v>
      </c>
      <c r="D64" s="1" t="s">
        <v>98</v>
      </c>
      <c r="E64" s="1">
        <v>2300</v>
      </c>
      <c r="F64" s="1"/>
      <c r="G64" s="1"/>
      <c r="H64" s="1"/>
      <c r="I64" s="1"/>
      <c r="J64" s="1">
        <f t="shared" si="0"/>
        <v>0</v>
      </c>
      <c r="K64" s="1"/>
    </row>
    <row r="65" spans="1:11" ht="21" customHeight="1" x14ac:dyDescent="0.3">
      <c r="A65" s="1">
        <v>63</v>
      </c>
      <c r="B65" s="10">
        <v>46086</v>
      </c>
      <c r="C65" s="1" t="s">
        <v>97</v>
      </c>
      <c r="D65" s="1" t="s">
        <v>98</v>
      </c>
      <c r="E65" s="1">
        <v>2300</v>
      </c>
      <c r="F65" s="1"/>
      <c r="G65" s="1"/>
      <c r="H65" s="1"/>
      <c r="I65" s="1"/>
      <c r="J65" s="1">
        <f t="shared" si="0"/>
        <v>0</v>
      </c>
      <c r="K65" s="1"/>
    </row>
    <row r="66" spans="1:11" ht="21" customHeight="1" x14ac:dyDescent="0.3">
      <c r="A66" s="1">
        <v>64</v>
      </c>
      <c r="B66" s="10">
        <v>46087</v>
      </c>
      <c r="C66" s="1" t="s">
        <v>97</v>
      </c>
      <c r="D66" s="1" t="s">
        <v>98</v>
      </c>
      <c r="E66" s="1">
        <v>2300</v>
      </c>
      <c r="F66" s="1"/>
      <c r="G66" s="1"/>
      <c r="H66" s="1"/>
      <c r="I66" s="1"/>
      <c r="J66" s="1">
        <f t="shared" si="0"/>
        <v>0</v>
      </c>
      <c r="K66" s="1"/>
    </row>
    <row r="67" spans="1:11" ht="21" customHeight="1" x14ac:dyDescent="0.3">
      <c r="A67" s="1">
        <v>65</v>
      </c>
      <c r="B67" s="10">
        <v>46088</v>
      </c>
      <c r="C67" s="1" t="s">
        <v>97</v>
      </c>
      <c r="D67" s="1" t="s">
        <v>98</v>
      </c>
      <c r="E67" s="1">
        <v>2300</v>
      </c>
      <c r="F67" s="1"/>
      <c r="G67" s="1"/>
      <c r="H67" s="1"/>
      <c r="I67" s="1"/>
      <c r="J67" s="1">
        <f t="shared" si="0"/>
        <v>0</v>
      </c>
      <c r="K67" s="1"/>
    </row>
    <row r="68" spans="1:11" ht="21" customHeight="1" x14ac:dyDescent="0.3">
      <c r="A68" s="1">
        <v>66</v>
      </c>
      <c r="B68" s="10">
        <v>46089</v>
      </c>
      <c r="C68" s="1" t="s">
        <v>97</v>
      </c>
      <c r="D68" s="1" t="s">
        <v>98</v>
      </c>
      <c r="E68" s="1">
        <v>2300</v>
      </c>
      <c r="F68" s="1"/>
      <c r="G68" s="1"/>
      <c r="H68" s="1"/>
      <c r="I68" s="1"/>
      <c r="J68" s="1">
        <f t="shared" ref="J68:J131" si="1">E68*F68-G68-H68+I68</f>
        <v>0</v>
      </c>
      <c r="K68" s="1"/>
    </row>
    <row r="69" spans="1:11" ht="21" customHeight="1" x14ac:dyDescent="0.3">
      <c r="A69" s="1">
        <v>67</v>
      </c>
      <c r="B69" s="10">
        <v>46090</v>
      </c>
      <c r="C69" s="1" t="s">
        <v>97</v>
      </c>
      <c r="D69" s="1" t="s">
        <v>98</v>
      </c>
      <c r="E69" s="1">
        <v>2300</v>
      </c>
      <c r="F69" s="1"/>
      <c r="G69" s="1"/>
      <c r="H69" s="1"/>
      <c r="I69" s="1"/>
      <c r="J69" s="1">
        <f t="shared" si="1"/>
        <v>0</v>
      </c>
      <c r="K69" s="1"/>
    </row>
    <row r="70" spans="1:11" ht="21" customHeight="1" x14ac:dyDescent="0.3">
      <c r="A70" s="1">
        <v>68</v>
      </c>
      <c r="B70" s="10">
        <v>46091</v>
      </c>
      <c r="C70" s="1" t="s">
        <v>97</v>
      </c>
      <c r="D70" s="1" t="s">
        <v>98</v>
      </c>
      <c r="E70" s="1">
        <v>2300</v>
      </c>
      <c r="F70" s="1"/>
      <c r="G70" s="1"/>
      <c r="H70" s="1"/>
      <c r="I70" s="1"/>
      <c r="J70" s="1">
        <f t="shared" si="1"/>
        <v>0</v>
      </c>
      <c r="K70" s="1"/>
    </row>
    <row r="71" spans="1:11" ht="21" customHeight="1" x14ac:dyDescent="0.3">
      <c r="A71" s="1">
        <v>69</v>
      </c>
      <c r="B71" s="10">
        <v>46092</v>
      </c>
      <c r="C71" s="1" t="s">
        <v>97</v>
      </c>
      <c r="D71" s="1" t="s">
        <v>98</v>
      </c>
      <c r="E71" s="1">
        <v>2300</v>
      </c>
      <c r="F71" s="1"/>
      <c r="G71" s="1"/>
      <c r="H71" s="1"/>
      <c r="I71" s="1"/>
      <c r="J71" s="1">
        <f t="shared" si="1"/>
        <v>0</v>
      </c>
      <c r="K71" s="1"/>
    </row>
    <row r="72" spans="1:11" ht="21" customHeight="1" x14ac:dyDescent="0.3">
      <c r="A72" s="1">
        <v>70</v>
      </c>
      <c r="B72" s="10">
        <v>46093</v>
      </c>
      <c r="C72" s="1" t="s">
        <v>97</v>
      </c>
      <c r="D72" s="1" t="s">
        <v>98</v>
      </c>
      <c r="E72" s="1">
        <v>2300</v>
      </c>
      <c r="F72" s="1"/>
      <c r="G72" s="1"/>
      <c r="H72" s="1"/>
      <c r="I72" s="1"/>
      <c r="J72" s="1">
        <f t="shared" si="1"/>
        <v>0</v>
      </c>
      <c r="K72" s="1"/>
    </row>
    <row r="73" spans="1:11" ht="21" customHeight="1" x14ac:dyDescent="0.3">
      <c r="A73" s="1">
        <v>71</v>
      </c>
      <c r="B73" s="10">
        <v>46094</v>
      </c>
      <c r="C73" s="1" t="s">
        <v>97</v>
      </c>
      <c r="D73" s="1" t="s">
        <v>98</v>
      </c>
      <c r="E73" s="1">
        <v>2300</v>
      </c>
      <c r="F73" s="1"/>
      <c r="G73" s="1"/>
      <c r="H73" s="1"/>
      <c r="I73" s="1"/>
      <c r="J73" s="1">
        <f t="shared" si="1"/>
        <v>0</v>
      </c>
      <c r="K73" s="1"/>
    </row>
    <row r="74" spans="1:11" ht="21" customHeight="1" x14ac:dyDescent="0.3">
      <c r="A74" s="1">
        <v>72</v>
      </c>
      <c r="B74" s="10">
        <v>46095</v>
      </c>
      <c r="C74" s="1" t="s">
        <v>97</v>
      </c>
      <c r="D74" s="1" t="s">
        <v>98</v>
      </c>
      <c r="E74" s="1">
        <v>2300</v>
      </c>
      <c r="F74" s="1"/>
      <c r="G74" s="1"/>
      <c r="H74" s="1"/>
      <c r="I74" s="1"/>
      <c r="J74" s="1">
        <f t="shared" si="1"/>
        <v>0</v>
      </c>
      <c r="K74" s="1"/>
    </row>
    <row r="75" spans="1:11" ht="21" customHeight="1" x14ac:dyDescent="0.3">
      <c r="A75" s="1">
        <v>73</v>
      </c>
      <c r="B75" s="10">
        <v>46096</v>
      </c>
      <c r="C75" s="1" t="s">
        <v>97</v>
      </c>
      <c r="D75" s="1" t="s">
        <v>98</v>
      </c>
      <c r="E75" s="1">
        <v>2300</v>
      </c>
      <c r="F75" s="1"/>
      <c r="G75" s="1"/>
      <c r="H75" s="1"/>
      <c r="I75" s="1"/>
      <c r="J75" s="1">
        <f t="shared" si="1"/>
        <v>0</v>
      </c>
      <c r="K75" s="1"/>
    </row>
    <row r="76" spans="1:11" ht="21" customHeight="1" x14ac:dyDescent="0.3">
      <c r="A76" s="1">
        <v>74</v>
      </c>
      <c r="B76" s="10">
        <v>46097</v>
      </c>
      <c r="C76" s="1" t="s">
        <v>97</v>
      </c>
      <c r="D76" s="1" t="s">
        <v>98</v>
      </c>
      <c r="E76" s="1">
        <v>2300</v>
      </c>
      <c r="F76" s="1"/>
      <c r="G76" s="1"/>
      <c r="H76" s="1"/>
      <c r="I76" s="1"/>
      <c r="J76" s="1">
        <f t="shared" si="1"/>
        <v>0</v>
      </c>
      <c r="K76" s="1"/>
    </row>
    <row r="77" spans="1:11" ht="21" customHeight="1" x14ac:dyDescent="0.3">
      <c r="A77" s="1">
        <v>75</v>
      </c>
      <c r="B77" s="10">
        <v>46098</v>
      </c>
      <c r="C77" s="1" t="s">
        <v>97</v>
      </c>
      <c r="D77" s="1" t="s">
        <v>98</v>
      </c>
      <c r="E77" s="1">
        <v>2300</v>
      </c>
      <c r="F77" s="1"/>
      <c r="G77" s="1"/>
      <c r="H77" s="1"/>
      <c r="I77" s="1"/>
      <c r="J77" s="1">
        <f t="shared" si="1"/>
        <v>0</v>
      </c>
      <c r="K77" s="1"/>
    </row>
    <row r="78" spans="1:11" ht="21" customHeight="1" x14ac:dyDescent="0.3">
      <c r="A78" s="1">
        <v>76</v>
      </c>
      <c r="B78" s="10">
        <v>46099</v>
      </c>
      <c r="C78" s="1" t="s">
        <v>97</v>
      </c>
      <c r="D78" s="1" t="s">
        <v>98</v>
      </c>
      <c r="E78" s="1">
        <v>2300</v>
      </c>
      <c r="F78" s="1"/>
      <c r="G78" s="1"/>
      <c r="H78" s="1"/>
      <c r="I78" s="1"/>
      <c r="J78" s="1">
        <f t="shared" si="1"/>
        <v>0</v>
      </c>
      <c r="K78" s="1"/>
    </row>
    <row r="79" spans="1:11" ht="21" customHeight="1" x14ac:dyDescent="0.3">
      <c r="A79" s="1">
        <v>77</v>
      </c>
      <c r="B79" s="10">
        <v>46100</v>
      </c>
      <c r="C79" s="1" t="s">
        <v>97</v>
      </c>
      <c r="D79" s="1" t="s">
        <v>98</v>
      </c>
      <c r="E79" s="1">
        <v>2300</v>
      </c>
      <c r="F79" s="1"/>
      <c r="G79" s="1"/>
      <c r="H79" s="1"/>
      <c r="I79" s="1"/>
      <c r="J79" s="1">
        <f t="shared" si="1"/>
        <v>0</v>
      </c>
      <c r="K79" s="1"/>
    </row>
    <row r="80" spans="1:11" ht="21" customHeight="1" x14ac:dyDescent="0.3">
      <c r="A80" s="1">
        <v>78</v>
      </c>
      <c r="B80" s="10">
        <v>46101</v>
      </c>
      <c r="C80" s="1" t="s">
        <v>97</v>
      </c>
      <c r="D80" s="1" t="s">
        <v>98</v>
      </c>
      <c r="E80" s="1">
        <v>2300</v>
      </c>
      <c r="F80" s="1"/>
      <c r="G80" s="1"/>
      <c r="H80" s="1"/>
      <c r="I80" s="1"/>
      <c r="J80" s="1">
        <f t="shared" si="1"/>
        <v>0</v>
      </c>
      <c r="K80" s="1"/>
    </row>
    <row r="81" spans="1:11" ht="21" customHeight="1" x14ac:dyDescent="0.3">
      <c r="A81" s="1">
        <v>79</v>
      </c>
      <c r="B81" s="10">
        <v>46102</v>
      </c>
      <c r="C81" s="1" t="s">
        <v>97</v>
      </c>
      <c r="D81" s="1" t="s">
        <v>98</v>
      </c>
      <c r="E81" s="1">
        <v>2300</v>
      </c>
      <c r="F81" s="1"/>
      <c r="G81" s="1"/>
      <c r="H81" s="1"/>
      <c r="I81" s="1"/>
      <c r="J81" s="1">
        <f t="shared" si="1"/>
        <v>0</v>
      </c>
      <c r="K81" s="1"/>
    </row>
    <row r="82" spans="1:11" ht="21" customHeight="1" x14ac:dyDescent="0.3">
      <c r="A82" s="1">
        <v>80</v>
      </c>
      <c r="B82" s="10">
        <v>46103</v>
      </c>
      <c r="C82" s="1" t="s">
        <v>97</v>
      </c>
      <c r="D82" s="1" t="s">
        <v>98</v>
      </c>
      <c r="E82" s="1">
        <v>2300</v>
      </c>
      <c r="F82" s="1"/>
      <c r="G82" s="1"/>
      <c r="H82" s="1"/>
      <c r="I82" s="1"/>
      <c r="J82" s="1">
        <f t="shared" si="1"/>
        <v>0</v>
      </c>
      <c r="K82" s="1"/>
    </row>
    <row r="83" spans="1:11" ht="21" customHeight="1" x14ac:dyDescent="0.3">
      <c r="A83" s="1">
        <v>81</v>
      </c>
      <c r="B83" s="10">
        <v>46104</v>
      </c>
      <c r="C83" s="1" t="s">
        <v>97</v>
      </c>
      <c r="D83" s="1" t="s">
        <v>98</v>
      </c>
      <c r="E83" s="1">
        <v>2300</v>
      </c>
      <c r="F83" s="1"/>
      <c r="G83" s="1"/>
      <c r="H83" s="1"/>
      <c r="I83" s="1"/>
      <c r="J83" s="1">
        <f t="shared" si="1"/>
        <v>0</v>
      </c>
      <c r="K83" s="1"/>
    </row>
    <row r="84" spans="1:11" ht="21" customHeight="1" x14ac:dyDescent="0.3">
      <c r="A84" s="1">
        <v>82</v>
      </c>
      <c r="B84" s="10">
        <v>46105</v>
      </c>
      <c r="C84" s="1" t="s">
        <v>97</v>
      </c>
      <c r="D84" s="1" t="s">
        <v>98</v>
      </c>
      <c r="E84" s="1">
        <v>2300</v>
      </c>
      <c r="F84" s="1"/>
      <c r="G84" s="1"/>
      <c r="H84" s="1"/>
      <c r="I84" s="1"/>
      <c r="J84" s="1">
        <f t="shared" si="1"/>
        <v>0</v>
      </c>
      <c r="K84" s="1"/>
    </row>
    <row r="85" spans="1:11" ht="21" customHeight="1" x14ac:dyDescent="0.3">
      <c r="A85" s="1">
        <v>83</v>
      </c>
      <c r="B85" s="10">
        <v>46106</v>
      </c>
      <c r="C85" s="1" t="s">
        <v>97</v>
      </c>
      <c r="D85" s="1" t="s">
        <v>98</v>
      </c>
      <c r="E85" s="1">
        <v>2300</v>
      </c>
      <c r="F85" s="1"/>
      <c r="G85" s="1"/>
      <c r="H85" s="1"/>
      <c r="I85" s="1"/>
      <c r="J85" s="1">
        <f t="shared" si="1"/>
        <v>0</v>
      </c>
      <c r="K85" s="1"/>
    </row>
    <row r="86" spans="1:11" ht="21" customHeight="1" x14ac:dyDescent="0.3">
      <c r="A86" s="1">
        <v>84</v>
      </c>
      <c r="B86" s="10">
        <v>46107</v>
      </c>
      <c r="C86" s="1" t="s">
        <v>97</v>
      </c>
      <c r="D86" s="1" t="s">
        <v>98</v>
      </c>
      <c r="E86" s="1">
        <v>2300</v>
      </c>
      <c r="F86" s="1"/>
      <c r="G86" s="1"/>
      <c r="H86" s="1"/>
      <c r="I86" s="1"/>
      <c r="J86" s="1">
        <f t="shared" si="1"/>
        <v>0</v>
      </c>
      <c r="K86" s="1"/>
    </row>
    <row r="87" spans="1:11" ht="21" customHeight="1" x14ac:dyDescent="0.3">
      <c r="A87" s="1">
        <v>85</v>
      </c>
      <c r="B87" s="10">
        <v>46108</v>
      </c>
      <c r="C87" s="1" t="s">
        <v>97</v>
      </c>
      <c r="D87" s="1" t="s">
        <v>98</v>
      </c>
      <c r="E87" s="1">
        <v>2300</v>
      </c>
      <c r="F87" s="1"/>
      <c r="G87" s="1"/>
      <c r="H87" s="1"/>
      <c r="I87" s="1"/>
      <c r="J87" s="1">
        <f t="shared" si="1"/>
        <v>0</v>
      </c>
      <c r="K87" s="1"/>
    </row>
    <row r="88" spans="1:11" ht="21" customHeight="1" x14ac:dyDescent="0.3">
      <c r="A88" s="1">
        <v>86</v>
      </c>
      <c r="B88" s="10">
        <v>46109</v>
      </c>
      <c r="C88" s="1" t="s">
        <v>97</v>
      </c>
      <c r="D88" s="1" t="s">
        <v>98</v>
      </c>
      <c r="E88" s="1">
        <v>2300</v>
      </c>
      <c r="F88" s="1"/>
      <c r="G88" s="1"/>
      <c r="H88" s="1"/>
      <c r="I88" s="1"/>
      <c r="J88" s="1">
        <f t="shared" si="1"/>
        <v>0</v>
      </c>
      <c r="K88" s="1"/>
    </row>
    <row r="89" spans="1:11" ht="21" customHeight="1" x14ac:dyDescent="0.3">
      <c r="A89" s="1">
        <v>87</v>
      </c>
      <c r="B89" s="10">
        <v>46110</v>
      </c>
      <c r="C89" s="1" t="s">
        <v>97</v>
      </c>
      <c r="D89" s="1" t="s">
        <v>98</v>
      </c>
      <c r="E89" s="1">
        <v>2300</v>
      </c>
      <c r="F89" s="1"/>
      <c r="G89" s="1"/>
      <c r="H89" s="1"/>
      <c r="I89" s="1"/>
      <c r="J89" s="1">
        <f t="shared" si="1"/>
        <v>0</v>
      </c>
      <c r="K89" s="1"/>
    </row>
    <row r="90" spans="1:11" ht="21" customHeight="1" x14ac:dyDescent="0.3">
      <c r="A90" s="1">
        <v>88</v>
      </c>
      <c r="B90" s="10">
        <v>46111</v>
      </c>
      <c r="C90" s="1" t="s">
        <v>97</v>
      </c>
      <c r="D90" s="1" t="s">
        <v>98</v>
      </c>
      <c r="E90" s="1">
        <v>2300</v>
      </c>
      <c r="F90" s="1"/>
      <c r="G90" s="1"/>
      <c r="H90" s="1"/>
      <c r="I90" s="1"/>
      <c r="J90" s="1">
        <f t="shared" si="1"/>
        <v>0</v>
      </c>
      <c r="K90" s="1"/>
    </row>
    <row r="91" spans="1:11" ht="21" customHeight="1" x14ac:dyDescent="0.3">
      <c r="A91" s="1">
        <v>89</v>
      </c>
      <c r="B91" s="10">
        <v>46112</v>
      </c>
      <c r="C91" s="1" t="s">
        <v>97</v>
      </c>
      <c r="D91" s="1" t="s">
        <v>98</v>
      </c>
      <c r="E91" s="1">
        <v>2300</v>
      </c>
      <c r="F91" s="1"/>
      <c r="G91" s="1"/>
      <c r="H91" s="1"/>
      <c r="I91" s="1"/>
      <c r="J91" s="1">
        <f t="shared" si="1"/>
        <v>0</v>
      </c>
      <c r="K91" s="1"/>
    </row>
    <row r="92" spans="1:11" ht="21" customHeight="1" x14ac:dyDescent="0.3">
      <c r="A92" s="1">
        <v>90</v>
      </c>
      <c r="B92" s="10">
        <v>46113</v>
      </c>
      <c r="C92" s="1" t="s">
        <v>97</v>
      </c>
      <c r="D92" s="1" t="s">
        <v>98</v>
      </c>
      <c r="E92" s="1">
        <v>2300</v>
      </c>
      <c r="F92" s="1"/>
      <c r="G92" s="1"/>
      <c r="H92" s="1"/>
      <c r="I92" s="1"/>
      <c r="J92" s="1">
        <f t="shared" si="1"/>
        <v>0</v>
      </c>
      <c r="K92" s="1"/>
    </row>
    <row r="93" spans="1:11" ht="21" customHeight="1" x14ac:dyDescent="0.3">
      <c r="A93" s="1">
        <v>91</v>
      </c>
      <c r="B93" s="10">
        <v>46114</v>
      </c>
      <c r="C93" s="1" t="s">
        <v>97</v>
      </c>
      <c r="D93" s="1" t="s">
        <v>98</v>
      </c>
      <c r="E93" s="1">
        <v>2300</v>
      </c>
      <c r="F93" s="1"/>
      <c r="G93" s="1"/>
      <c r="H93" s="1"/>
      <c r="I93" s="1"/>
      <c r="J93" s="1">
        <f t="shared" si="1"/>
        <v>0</v>
      </c>
      <c r="K93" s="1"/>
    </row>
    <row r="94" spans="1:11" ht="21" customHeight="1" x14ac:dyDescent="0.3">
      <c r="A94" s="1">
        <v>92</v>
      </c>
      <c r="B94" s="10">
        <v>46115</v>
      </c>
      <c r="C94" s="1" t="s">
        <v>97</v>
      </c>
      <c r="D94" s="1" t="s">
        <v>98</v>
      </c>
      <c r="E94" s="1">
        <v>2300</v>
      </c>
      <c r="F94" s="1"/>
      <c r="G94" s="1"/>
      <c r="H94" s="1"/>
      <c r="I94" s="1"/>
      <c r="J94" s="1">
        <f t="shared" si="1"/>
        <v>0</v>
      </c>
      <c r="K94" s="1"/>
    </row>
    <row r="95" spans="1:11" ht="21" customHeight="1" x14ac:dyDescent="0.3">
      <c r="A95" s="1">
        <v>93</v>
      </c>
      <c r="B95" s="10">
        <v>46116</v>
      </c>
      <c r="C95" s="1" t="s">
        <v>97</v>
      </c>
      <c r="D95" s="1" t="s">
        <v>98</v>
      </c>
      <c r="E95" s="1">
        <v>2300</v>
      </c>
      <c r="F95" s="1"/>
      <c r="G95" s="1"/>
      <c r="H95" s="1"/>
      <c r="I95" s="1"/>
      <c r="J95" s="1">
        <f t="shared" si="1"/>
        <v>0</v>
      </c>
      <c r="K95" s="1"/>
    </row>
    <row r="96" spans="1:11" ht="21" customHeight="1" x14ac:dyDescent="0.3">
      <c r="A96" s="1">
        <v>94</v>
      </c>
      <c r="B96" s="10">
        <v>46117</v>
      </c>
      <c r="C96" s="1" t="s">
        <v>97</v>
      </c>
      <c r="D96" s="1" t="s">
        <v>98</v>
      </c>
      <c r="E96" s="1">
        <v>2300</v>
      </c>
      <c r="F96" s="1"/>
      <c r="G96" s="1"/>
      <c r="H96" s="1"/>
      <c r="I96" s="1"/>
      <c r="J96" s="1">
        <f t="shared" si="1"/>
        <v>0</v>
      </c>
      <c r="K96" s="1"/>
    </row>
    <row r="97" spans="1:11" ht="21" customHeight="1" x14ac:dyDescent="0.3">
      <c r="A97" s="1">
        <v>95</v>
      </c>
      <c r="B97" s="10">
        <v>46118</v>
      </c>
      <c r="C97" s="1" t="s">
        <v>97</v>
      </c>
      <c r="D97" s="1" t="s">
        <v>98</v>
      </c>
      <c r="E97" s="1">
        <v>2300</v>
      </c>
      <c r="F97" s="1"/>
      <c r="G97" s="1"/>
      <c r="H97" s="1"/>
      <c r="I97" s="1"/>
      <c r="J97" s="1">
        <f t="shared" si="1"/>
        <v>0</v>
      </c>
      <c r="K97" s="1"/>
    </row>
    <row r="98" spans="1:11" ht="21" customHeight="1" x14ac:dyDescent="0.3">
      <c r="A98" s="1">
        <v>96</v>
      </c>
      <c r="B98" s="10">
        <v>46119</v>
      </c>
      <c r="C98" s="1" t="s">
        <v>97</v>
      </c>
      <c r="D98" s="1" t="s">
        <v>98</v>
      </c>
      <c r="E98" s="1">
        <v>2300</v>
      </c>
      <c r="F98" s="1"/>
      <c r="G98" s="1"/>
      <c r="H98" s="1"/>
      <c r="I98" s="1"/>
      <c r="J98" s="1">
        <f t="shared" si="1"/>
        <v>0</v>
      </c>
      <c r="K98" s="1"/>
    </row>
    <row r="99" spans="1:11" ht="21" customHeight="1" x14ac:dyDescent="0.3">
      <c r="A99" s="1">
        <v>97</v>
      </c>
      <c r="B99" s="10">
        <v>46120</v>
      </c>
      <c r="C99" s="1" t="s">
        <v>97</v>
      </c>
      <c r="D99" s="1" t="s">
        <v>98</v>
      </c>
      <c r="E99" s="1">
        <v>2300</v>
      </c>
      <c r="F99" s="1"/>
      <c r="G99" s="1"/>
      <c r="H99" s="1"/>
      <c r="I99" s="1"/>
      <c r="J99" s="1">
        <f t="shared" si="1"/>
        <v>0</v>
      </c>
      <c r="K99" s="1"/>
    </row>
    <row r="100" spans="1:11" ht="21" customHeight="1" x14ac:dyDescent="0.3">
      <c r="A100" s="1">
        <v>98</v>
      </c>
      <c r="B100" s="10">
        <v>46121</v>
      </c>
      <c r="C100" s="1" t="s">
        <v>97</v>
      </c>
      <c r="D100" s="1" t="s">
        <v>98</v>
      </c>
      <c r="E100" s="1">
        <v>2300</v>
      </c>
      <c r="F100" s="1"/>
      <c r="G100" s="1"/>
      <c r="H100" s="1"/>
      <c r="I100" s="1"/>
      <c r="J100" s="1">
        <f t="shared" si="1"/>
        <v>0</v>
      </c>
      <c r="K100" s="1"/>
    </row>
    <row r="101" spans="1:11" ht="21" customHeight="1" x14ac:dyDescent="0.3">
      <c r="A101" s="1">
        <v>99</v>
      </c>
      <c r="B101" s="10">
        <v>46122</v>
      </c>
      <c r="C101" s="1" t="s">
        <v>97</v>
      </c>
      <c r="D101" s="1" t="s">
        <v>98</v>
      </c>
      <c r="E101" s="1">
        <v>2300</v>
      </c>
      <c r="F101" s="1"/>
      <c r="G101" s="1"/>
      <c r="H101" s="1"/>
      <c r="I101" s="1"/>
      <c r="J101" s="1">
        <f t="shared" si="1"/>
        <v>0</v>
      </c>
      <c r="K101" s="1"/>
    </row>
    <row r="102" spans="1:11" ht="21" customHeight="1" x14ac:dyDescent="0.3">
      <c r="A102" s="1">
        <v>100</v>
      </c>
      <c r="B102" s="10">
        <v>46123</v>
      </c>
      <c r="C102" s="1" t="s">
        <v>97</v>
      </c>
      <c r="D102" s="1" t="s">
        <v>98</v>
      </c>
      <c r="E102" s="1">
        <v>2300</v>
      </c>
      <c r="F102" s="1"/>
      <c r="G102" s="1"/>
      <c r="H102" s="1"/>
      <c r="I102" s="1"/>
      <c r="J102" s="1">
        <f t="shared" si="1"/>
        <v>0</v>
      </c>
      <c r="K102" s="1"/>
    </row>
    <row r="103" spans="1:11" ht="21" customHeight="1" x14ac:dyDescent="0.3">
      <c r="A103" s="1">
        <v>101</v>
      </c>
      <c r="B103" s="10">
        <v>46124</v>
      </c>
      <c r="C103" s="1" t="s">
        <v>97</v>
      </c>
      <c r="D103" s="1" t="s">
        <v>98</v>
      </c>
      <c r="E103" s="1">
        <v>2300</v>
      </c>
      <c r="F103" s="1"/>
      <c r="G103" s="1"/>
      <c r="H103" s="1"/>
      <c r="I103" s="1"/>
      <c r="J103" s="1">
        <f t="shared" si="1"/>
        <v>0</v>
      </c>
      <c r="K103" s="1"/>
    </row>
    <row r="104" spans="1:11" ht="21" customHeight="1" x14ac:dyDescent="0.3">
      <c r="A104" s="1">
        <v>102</v>
      </c>
      <c r="B104" s="10">
        <v>46125</v>
      </c>
      <c r="C104" s="1" t="s">
        <v>97</v>
      </c>
      <c r="D104" s="1" t="s">
        <v>98</v>
      </c>
      <c r="E104" s="1">
        <v>2300</v>
      </c>
      <c r="F104" s="1"/>
      <c r="G104" s="1"/>
      <c r="H104" s="1"/>
      <c r="I104" s="1"/>
      <c r="J104" s="1">
        <f t="shared" si="1"/>
        <v>0</v>
      </c>
      <c r="K104" s="1"/>
    </row>
    <row r="105" spans="1:11" ht="21" customHeight="1" x14ac:dyDescent="0.3">
      <c r="A105" s="1">
        <v>103</v>
      </c>
      <c r="B105" s="10">
        <v>46126</v>
      </c>
      <c r="C105" s="1" t="s">
        <v>97</v>
      </c>
      <c r="D105" s="1" t="s">
        <v>98</v>
      </c>
      <c r="E105" s="1">
        <v>2300</v>
      </c>
      <c r="F105" s="1"/>
      <c r="G105" s="1"/>
      <c r="H105" s="1"/>
      <c r="I105" s="1"/>
      <c r="J105" s="1">
        <f t="shared" si="1"/>
        <v>0</v>
      </c>
      <c r="K105" s="1"/>
    </row>
    <row r="106" spans="1:11" ht="21" customHeight="1" x14ac:dyDescent="0.3">
      <c r="A106" s="1">
        <v>104</v>
      </c>
      <c r="B106" s="10">
        <v>46127</v>
      </c>
      <c r="C106" s="1" t="s">
        <v>97</v>
      </c>
      <c r="D106" s="1" t="s">
        <v>98</v>
      </c>
      <c r="E106" s="1">
        <v>2300</v>
      </c>
      <c r="F106" s="1"/>
      <c r="G106" s="1"/>
      <c r="H106" s="1"/>
      <c r="I106" s="1"/>
      <c r="J106" s="1">
        <f t="shared" si="1"/>
        <v>0</v>
      </c>
      <c r="K106" s="1"/>
    </row>
    <row r="107" spans="1:11" ht="21" customHeight="1" x14ac:dyDescent="0.3">
      <c r="A107" s="1">
        <v>105</v>
      </c>
      <c r="B107" s="10">
        <v>46128</v>
      </c>
      <c r="C107" s="1" t="s">
        <v>97</v>
      </c>
      <c r="D107" s="1" t="s">
        <v>98</v>
      </c>
      <c r="E107" s="1">
        <v>2300</v>
      </c>
      <c r="F107" s="1"/>
      <c r="G107" s="1"/>
      <c r="H107" s="1"/>
      <c r="I107" s="1"/>
      <c r="J107" s="1">
        <f t="shared" si="1"/>
        <v>0</v>
      </c>
      <c r="K107" s="1"/>
    </row>
    <row r="108" spans="1:11" ht="21" customHeight="1" x14ac:dyDescent="0.3">
      <c r="A108" s="1">
        <v>106</v>
      </c>
      <c r="B108" s="10">
        <v>46129</v>
      </c>
      <c r="C108" s="1" t="s">
        <v>97</v>
      </c>
      <c r="D108" s="1" t="s">
        <v>98</v>
      </c>
      <c r="E108" s="1">
        <v>2300</v>
      </c>
      <c r="F108" s="1"/>
      <c r="G108" s="1"/>
      <c r="H108" s="1"/>
      <c r="I108" s="1"/>
      <c r="J108" s="1">
        <f t="shared" si="1"/>
        <v>0</v>
      </c>
      <c r="K108" s="1"/>
    </row>
    <row r="109" spans="1:11" ht="21" customHeight="1" x14ac:dyDescent="0.3">
      <c r="A109" s="1">
        <v>107</v>
      </c>
      <c r="B109" s="10">
        <v>46130</v>
      </c>
      <c r="C109" s="1" t="s">
        <v>97</v>
      </c>
      <c r="D109" s="1" t="s">
        <v>98</v>
      </c>
      <c r="E109" s="1">
        <v>2300</v>
      </c>
      <c r="F109" s="1"/>
      <c r="G109" s="1"/>
      <c r="H109" s="1"/>
      <c r="I109" s="1"/>
      <c r="J109" s="1">
        <f t="shared" si="1"/>
        <v>0</v>
      </c>
      <c r="K109" s="1"/>
    </row>
    <row r="110" spans="1:11" ht="21" customHeight="1" x14ac:dyDescent="0.3">
      <c r="A110" s="1">
        <v>108</v>
      </c>
      <c r="B110" s="10">
        <v>46131</v>
      </c>
      <c r="C110" s="1" t="s">
        <v>97</v>
      </c>
      <c r="D110" s="1" t="s">
        <v>98</v>
      </c>
      <c r="E110" s="1">
        <v>2300</v>
      </c>
      <c r="F110" s="1"/>
      <c r="G110" s="1"/>
      <c r="H110" s="1"/>
      <c r="I110" s="1"/>
      <c r="J110" s="1">
        <f t="shared" si="1"/>
        <v>0</v>
      </c>
      <c r="K110" s="1"/>
    </row>
    <row r="111" spans="1:11" ht="21" customHeight="1" x14ac:dyDescent="0.3">
      <c r="A111" s="1">
        <v>109</v>
      </c>
      <c r="B111" s="10">
        <v>46132</v>
      </c>
      <c r="C111" s="1" t="s">
        <v>97</v>
      </c>
      <c r="D111" s="1" t="s">
        <v>98</v>
      </c>
      <c r="E111" s="1">
        <v>2300</v>
      </c>
      <c r="F111" s="1"/>
      <c r="G111" s="1"/>
      <c r="H111" s="1"/>
      <c r="I111" s="1"/>
      <c r="J111" s="1">
        <f t="shared" si="1"/>
        <v>0</v>
      </c>
      <c r="K111" s="1"/>
    </row>
    <row r="112" spans="1:11" ht="21" customHeight="1" x14ac:dyDescent="0.3">
      <c r="A112" s="1">
        <v>110</v>
      </c>
      <c r="B112" s="10">
        <v>46133</v>
      </c>
      <c r="C112" s="1" t="s">
        <v>97</v>
      </c>
      <c r="D112" s="1" t="s">
        <v>98</v>
      </c>
      <c r="E112" s="1">
        <v>2300</v>
      </c>
      <c r="F112" s="1"/>
      <c r="G112" s="1"/>
      <c r="H112" s="1"/>
      <c r="I112" s="1"/>
      <c r="J112" s="1">
        <f t="shared" si="1"/>
        <v>0</v>
      </c>
      <c r="K112" s="1"/>
    </row>
    <row r="113" spans="1:11" ht="21" customHeight="1" x14ac:dyDescent="0.3">
      <c r="A113" s="1">
        <v>111</v>
      </c>
      <c r="B113" s="10">
        <v>46134</v>
      </c>
      <c r="C113" s="1" t="s">
        <v>97</v>
      </c>
      <c r="D113" s="1" t="s">
        <v>98</v>
      </c>
      <c r="E113" s="1">
        <v>2300</v>
      </c>
      <c r="F113" s="1"/>
      <c r="G113" s="1"/>
      <c r="H113" s="1"/>
      <c r="I113" s="1"/>
      <c r="J113" s="1">
        <f t="shared" si="1"/>
        <v>0</v>
      </c>
      <c r="K113" s="1"/>
    </row>
    <row r="114" spans="1:11" ht="21" customHeight="1" x14ac:dyDescent="0.3">
      <c r="A114" s="1">
        <v>112</v>
      </c>
      <c r="B114" s="10">
        <v>46135</v>
      </c>
      <c r="C114" s="1" t="s">
        <v>97</v>
      </c>
      <c r="D114" s="1" t="s">
        <v>98</v>
      </c>
      <c r="E114" s="1">
        <v>2300</v>
      </c>
      <c r="F114" s="1"/>
      <c r="G114" s="1"/>
      <c r="H114" s="1"/>
      <c r="I114" s="1"/>
      <c r="J114" s="1">
        <f t="shared" si="1"/>
        <v>0</v>
      </c>
      <c r="K114" s="1"/>
    </row>
    <row r="115" spans="1:11" ht="21" customHeight="1" x14ac:dyDescent="0.3">
      <c r="A115" s="1">
        <v>113</v>
      </c>
      <c r="B115" s="10">
        <v>46136</v>
      </c>
      <c r="C115" s="1" t="s">
        <v>97</v>
      </c>
      <c r="D115" s="1" t="s">
        <v>98</v>
      </c>
      <c r="E115" s="1">
        <v>2300</v>
      </c>
      <c r="F115" s="1"/>
      <c r="G115" s="1"/>
      <c r="H115" s="1"/>
      <c r="I115" s="1"/>
      <c r="J115" s="1">
        <f t="shared" si="1"/>
        <v>0</v>
      </c>
      <c r="K115" s="1"/>
    </row>
    <row r="116" spans="1:11" ht="21" customHeight="1" x14ac:dyDescent="0.3">
      <c r="A116" s="1">
        <v>114</v>
      </c>
      <c r="B116" s="10">
        <v>46137</v>
      </c>
      <c r="C116" s="1" t="s">
        <v>97</v>
      </c>
      <c r="D116" s="1" t="s">
        <v>98</v>
      </c>
      <c r="E116" s="1">
        <v>2300</v>
      </c>
      <c r="F116" s="1"/>
      <c r="G116" s="1"/>
      <c r="H116" s="1"/>
      <c r="I116" s="1"/>
      <c r="J116" s="1">
        <f t="shared" si="1"/>
        <v>0</v>
      </c>
      <c r="K116" s="1"/>
    </row>
    <row r="117" spans="1:11" ht="21" customHeight="1" x14ac:dyDescent="0.3">
      <c r="A117" s="1">
        <v>115</v>
      </c>
      <c r="B117" s="10">
        <v>46138</v>
      </c>
      <c r="C117" s="1" t="s">
        <v>97</v>
      </c>
      <c r="D117" s="1" t="s">
        <v>98</v>
      </c>
      <c r="E117" s="1">
        <v>2300</v>
      </c>
      <c r="F117" s="1"/>
      <c r="G117" s="1"/>
      <c r="H117" s="1"/>
      <c r="I117" s="1"/>
      <c r="J117" s="1">
        <f t="shared" si="1"/>
        <v>0</v>
      </c>
      <c r="K117" s="1"/>
    </row>
    <row r="118" spans="1:11" ht="21" customHeight="1" x14ac:dyDescent="0.3">
      <c r="A118" s="1">
        <v>116</v>
      </c>
      <c r="B118" s="10">
        <v>46139</v>
      </c>
      <c r="C118" s="1" t="s">
        <v>97</v>
      </c>
      <c r="D118" s="1" t="s">
        <v>98</v>
      </c>
      <c r="E118" s="1">
        <v>2300</v>
      </c>
      <c r="F118" s="1"/>
      <c r="G118" s="1"/>
      <c r="H118" s="1"/>
      <c r="I118" s="1"/>
      <c r="J118" s="1">
        <f t="shared" si="1"/>
        <v>0</v>
      </c>
      <c r="K118" s="1"/>
    </row>
    <row r="119" spans="1:11" ht="21" customHeight="1" x14ac:dyDescent="0.3">
      <c r="A119" s="1">
        <v>117</v>
      </c>
      <c r="B119" s="10">
        <v>46140</v>
      </c>
      <c r="C119" s="1" t="s">
        <v>97</v>
      </c>
      <c r="D119" s="1" t="s">
        <v>98</v>
      </c>
      <c r="E119" s="1">
        <v>2300</v>
      </c>
      <c r="F119" s="1"/>
      <c r="G119" s="1"/>
      <c r="H119" s="1"/>
      <c r="I119" s="1"/>
      <c r="J119" s="1">
        <f t="shared" si="1"/>
        <v>0</v>
      </c>
      <c r="K119" s="1"/>
    </row>
    <row r="120" spans="1:11" ht="21" customHeight="1" x14ac:dyDescent="0.3">
      <c r="A120" s="1">
        <v>118</v>
      </c>
      <c r="B120" s="10">
        <v>46141</v>
      </c>
      <c r="C120" s="1" t="s">
        <v>97</v>
      </c>
      <c r="D120" s="1" t="s">
        <v>98</v>
      </c>
      <c r="E120" s="1">
        <v>2300</v>
      </c>
      <c r="F120" s="1"/>
      <c r="G120" s="1"/>
      <c r="H120" s="1"/>
      <c r="I120" s="1"/>
      <c r="J120" s="1">
        <f t="shared" si="1"/>
        <v>0</v>
      </c>
      <c r="K120" s="1"/>
    </row>
    <row r="121" spans="1:11" ht="21" customHeight="1" x14ac:dyDescent="0.3">
      <c r="A121" s="1">
        <v>119</v>
      </c>
      <c r="B121" s="10">
        <v>46142</v>
      </c>
      <c r="C121" s="1" t="s">
        <v>97</v>
      </c>
      <c r="D121" s="1" t="s">
        <v>98</v>
      </c>
      <c r="E121" s="1">
        <v>2300</v>
      </c>
      <c r="F121" s="1"/>
      <c r="G121" s="1"/>
      <c r="H121" s="1"/>
      <c r="I121" s="1"/>
      <c r="J121" s="1">
        <f t="shared" si="1"/>
        <v>0</v>
      </c>
      <c r="K121" s="1"/>
    </row>
    <row r="122" spans="1:11" ht="21" customHeight="1" x14ac:dyDescent="0.3">
      <c r="A122" s="1">
        <v>120</v>
      </c>
      <c r="B122" s="10">
        <v>46143</v>
      </c>
      <c r="C122" s="1" t="s">
        <v>97</v>
      </c>
      <c r="D122" s="1" t="s">
        <v>98</v>
      </c>
      <c r="E122" s="1">
        <v>2300</v>
      </c>
      <c r="F122" s="1"/>
      <c r="G122" s="1"/>
      <c r="H122" s="1"/>
      <c r="I122" s="1"/>
      <c r="J122" s="1">
        <f t="shared" si="1"/>
        <v>0</v>
      </c>
      <c r="K122" s="1"/>
    </row>
    <row r="123" spans="1:11" ht="21" customHeight="1" x14ac:dyDescent="0.3">
      <c r="A123" s="1">
        <v>121</v>
      </c>
      <c r="B123" s="10">
        <v>46144</v>
      </c>
      <c r="C123" s="1" t="s">
        <v>97</v>
      </c>
      <c r="D123" s="1" t="s">
        <v>98</v>
      </c>
      <c r="E123" s="1">
        <v>2300</v>
      </c>
      <c r="F123" s="1"/>
      <c r="G123" s="1"/>
      <c r="H123" s="1"/>
      <c r="I123" s="1"/>
      <c r="J123" s="1">
        <f t="shared" si="1"/>
        <v>0</v>
      </c>
      <c r="K123" s="1"/>
    </row>
    <row r="124" spans="1:11" ht="21" customHeight="1" x14ac:dyDescent="0.3">
      <c r="A124" s="1">
        <v>122</v>
      </c>
      <c r="B124" s="10">
        <v>46145</v>
      </c>
      <c r="C124" s="1" t="s">
        <v>97</v>
      </c>
      <c r="D124" s="1" t="s">
        <v>98</v>
      </c>
      <c r="E124" s="1">
        <v>2300</v>
      </c>
      <c r="F124" s="1"/>
      <c r="G124" s="1"/>
      <c r="H124" s="1"/>
      <c r="I124" s="1"/>
      <c r="J124" s="1">
        <f t="shared" si="1"/>
        <v>0</v>
      </c>
      <c r="K124" s="1"/>
    </row>
    <row r="125" spans="1:11" ht="21" customHeight="1" x14ac:dyDescent="0.3">
      <c r="A125" s="1">
        <v>123</v>
      </c>
      <c r="B125" s="10">
        <v>46146</v>
      </c>
      <c r="C125" s="1" t="s">
        <v>97</v>
      </c>
      <c r="D125" s="1" t="s">
        <v>98</v>
      </c>
      <c r="E125" s="1">
        <v>2300</v>
      </c>
      <c r="F125" s="1"/>
      <c r="G125" s="1"/>
      <c r="H125" s="1"/>
      <c r="I125" s="1"/>
      <c r="J125" s="1">
        <f t="shared" si="1"/>
        <v>0</v>
      </c>
      <c r="K125" s="1"/>
    </row>
    <row r="126" spans="1:11" ht="21" customHeight="1" x14ac:dyDescent="0.3">
      <c r="A126" s="1">
        <v>124</v>
      </c>
      <c r="B126" s="10">
        <v>46147</v>
      </c>
      <c r="C126" s="1" t="s">
        <v>97</v>
      </c>
      <c r="D126" s="1" t="s">
        <v>98</v>
      </c>
      <c r="E126" s="1">
        <v>2300</v>
      </c>
      <c r="F126" s="1"/>
      <c r="G126" s="1"/>
      <c r="H126" s="1"/>
      <c r="I126" s="1"/>
      <c r="J126" s="1">
        <f t="shared" si="1"/>
        <v>0</v>
      </c>
      <c r="K126" s="1"/>
    </row>
    <row r="127" spans="1:11" ht="21" customHeight="1" x14ac:dyDescent="0.3">
      <c r="A127" s="1">
        <v>125</v>
      </c>
      <c r="B127" s="10">
        <v>46148</v>
      </c>
      <c r="C127" s="1" t="s">
        <v>97</v>
      </c>
      <c r="D127" s="1" t="s">
        <v>98</v>
      </c>
      <c r="E127" s="1">
        <v>2300</v>
      </c>
      <c r="F127" s="1"/>
      <c r="G127" s="1"/>
      <c r="H127" s="1"/>
      <c r="I127" s="1"/>
      <c r="J127" s="1">
        <f t="shared" si="1"/>
        <v>0</v>
      </c>
      <c r="K127" s="1"/>
    </row>
    <row r="128" spans="1:11" ht="21" customHeight="1" x14ac:dyDescent="0.3">
      <c r="A128" s="1">
        <v>126</v>
      </c>
      <c r="B128" s="10">
        <v>46149</v>
      </c>
      <c r="C128" s="1" t="s">
        <v>97</v>
      </c>
      <c r="D128" s="1" t="s">
        <v>98</v>
      </c>
      <c r="E128" s="1">
        <v>2300</v>
      </c>
      <c r="F128" s="1"/>
      <c r="G128" s="1"/>
      <c r="H128" s="1"/>
      <c r="I128" s="1"/>
      <c r="J128" s="1">
        <f t="shared" si="1"/>
        <v>0</v>
      </c>
      <c r="K128" s="1"/>
    </row>
    <row r="129" spans="1:11" ht="21" customHeight="1" x14ac:dyDescent="0.3">
      <c r="A129" s="1">
        <v>127</v>
      </c>
      <c r="B129" s="10">
        <v>46150</v>
      </c>
      <c r="C129" s="1" t="s">
        <v>97</v>
      </c>
      <c r="D129" s="1" t="s">
        <v>98</v>
      </c>
      <c r="E129" s="1">
        <v>2300</v>
      </c>
      <c r="F129" s="1"/>
      <c r="G129" s="1"/>
      <c r="H129" s="1"/>
      <c r="I129" s="1"/>
      <c r="J129" s="1">
        <f t="shared" si="1"/>
        <v>0</v>
      </c>
      <c r="K129" s="1"/>
    </row>
    <row r="130" spans="1:11" ht="21" customHeight="1" x14ac:dyDescent="0.3">
      <c r="A130" s="1">
        <v>128</v>
      </c>
      <c r="B130" s="10">
        <v>46151</v>
      </c>
      <c r="C130" s="1" t="s">
        <v>97</v>
      </c>
      <c r="D130" s="1" t="s">
        <v>98</v>
      </c>
      <c r="E130" s="1">
        <v>2300</v>
      </c>
      <c r="F130" s="1"/>
      <c r="G130" s="1"/>
      <c r="H130" s="1"/>
      <c r="I130" s="1"/>
      <c r="J130" s="1">
        <f t="shared" si="1"/>
        <v>0</v>
      </c>
      <c r="K130" s="1"/>
    </row>
    <row r="131" spans="1:11" ht="21" customHeight="1" x14ac:dyDescent="0.3">
      <c r="A131" s="1">
        <v>129</v>
      </c>
      <c r="B131" s="10">
        <v>46152</v>
      </c>
      <c r="C131" s="1" t="s">
        <v>97</v>
      </c>
      <c r="D131" s="1" t="s">
        <v>98</v>
      </c>
      <c r="E131" s="1">
        <v>2300</v>
      </c>
      <c r="F131" s="1"/>
      <c r="G131" s="1"/>
      <c r="H131" s="1"/>
      <c r="I131" s="1"/>
      <c r="J131" s="1">
        <f t="shared" si="1"/>
        <v>0</v>
      </c>
      <c r="K131" s="1"/>
    </row>
    <row r="132" spans="1:11" ht="21" customHeight="1" x14ac:dyDescent="0.3">
      <c r="A132" s="1">
        <v>130</v>
      </c>
      <c r="B132" s="10">
        <v>46153</v>
      </c>
      <c r="C132" s="1" t="s">
        <v>97</v>
      </c>
      <c r="D132" s="1" t="s">
        <v>98</v>
      </c>
      <c r="E132" s="1">
        <v>2300</v>
      </c>
      <c r="F132" s="1"/>
      <c r="G132" s="1"/>
      <c r="H132" s="1"/>
      <c r="I132" s="1"/>
      <c r="J132" s="1">
        <f t="shared" ref="J132:J195" si="2">E132*F132-G132-H132+I132</f>
        <v>0</v>
      </c>
      <c r="K132" s="1"/>
    </row>
    <row r="133" spans="1:11" ht="21" customHeight="1" x14ac:dyDescent="0.3">
      <c r="A133" s="1">
        <v>131</v>
      </c>
      <c r="B133" s="10">
        <v>46154</v>
      </c>
      <c r="C133" s="1" t="s">
        <v>97</v>
      </c>
      <c r="D133" s="1" t="s">
        <v>98</v>
      </c>
      <c r="E133" s="1">
        <v>2300</v>
      </c>
      <c r="F133" s="1"/>
      <c r="G133" s="1"/>
      <c r="H133" s="1"/>
      <c r="I133" s="1"/>
      <c r="J133" s="1">
        <f t="shared" si="2"/>
        <v>0</v>
      </c>
      <c r="K133" s="1"/>
    </row>
    <row r="134" spans="1:11" ht="21" customHeight="1" x14ac:dyDescent="0.3">
      <c r="A134" s="1">
        <v>132</v>
      </c>
      <c r="B134" s="10">
        <v>46155</v>
      </c>
      <c r="C134" s="1" t="s">
        <v>97</v>
      </c>
      <c r="D134" s="1" t="s">
        <v>98</v>
      </c>
      <c r="E134" s="1">
        <v>2300</v>
      </c>
      <c r="F134" s="1"/>
      <c r="G134" s="1"/>
      <c r="H134" s="1"/>
      <c r="I134" s="1"/>
      <c r="J134" s="1">
        <f t="shared" si="2"/>
        <v>0</v>
      </c>
      <c r="K134" s="1"/>
    </row>
    <row r="135" spans="1:11" ht="21" customHeight="1" x14ac:dyDescent="0.3">
      <c r="A135" s="1">
        <v>133</v>
      </c>
      <c r="B135" s="10">
        <v>46156</v>
      </c>
      <c r="C135" s="1" t="s">
        <v>97</v>
      </c>
      <c r="D135" s="1" t="s">
        <v>98</v>
      </c>
      <c r="E135" s="1">
        <v>2300</v>
      </c>
      <c r="F135" s="1"/>
      <c r="G135" s="1"/>
      <c r="H135" s="1"/>
      <c r="I135" s="1"/>
      <c r="J135" s="1">
        <f t="shared" si="2"/>
        <v>0</v>
      </c>
      <c r="K135" s="1"/>
    </row>
    <row r="136" spans="1:11" ht="21" customHeight="1" x14ac:dyDescent="0.3">
      <c r="A136" s="1">
        <v>134</v>
      </c>
      <c r="B136" s="10">
        <v>46157</v>
      </c>
      <c r="C136" s="1" t="s">
        <v>97</v>
      </c>
      <c r="D136" s="1" t="s">
        <v>98</v>
      </c>
      <c r="E136" s="1">
        <v>2300</v>
      </c>
      <c r="F136" s="1"/>
      <c r="G136" s="1"/>
      <c r="H136" s="1"/>
      <c r="I136" s="1"/>
      <c r="J136" s="1">
        <f t="shared" si="2"/>
        <v>0</v>
      </c>
      <c r="K136" s="1"/>
    </row>
    <row r="137" spans="1:11" ht="21" customHeight="1" x14ac:dyDescent="0.3">
      <c r="A137" s="1">
        <v>135</v>
      </c>
      <c r="B137" s="10">
        <v>46158</v>
      </c>
      <c r="C137" s="1" t="s">
        <v>97</v>
      </c>
      <c r="D137" s="1" t="s">
        <v>98</v>
      </c>
      <c r="E137" s="1">
        <v>2300</v>
      </c>
      <c r="F137" s="1"/>
      <c r="G137" s="1"/>
      <c r="H137" s="1"/>
      <c r="I137" s="1"/>
      <c r="J137" s="1">
        <f t="shared" si="2"/>
        <v>0</v>
      </c>
      <c r="K137" s="1"/>
    </row>
    <row r="138" spans="1:11" ht="21" customHeight="1" x14ac:dyDescent="0.3">
      <c r="A138" s="1">
        <v>136</v>
      </c>
      <c r="B138" s="10">
        <v>46159</v>
      </c>
      <c r="C138" s="1" t="s">
        <v>97</v>
      </c>
      <c r="D138" s="1" t="s">
        <v>98</v>
      </c>
      <c r="E138" s="1">
        <v>2300</v>
      </c>
      <c r="F138" s="1"/>
      <c r="G138" s="1"/>
      <c r="H138" s="1"/>
      <c r="I138" s="1"/>
      <c r="J138" s="1">
        <f t="shared" si="2"/>
        <v>0</v>
      </c>
      <c r="K138" s="1"/>
    </row>
    <row r="139" spans="1:11" ht="21" customHeight="1" x14ac:dyDescent="0.3">
      <c r="A139" s="1">
        <v>137</v>
      </c>
      <c r="B139" s="10">
        <v>46160</v>
      </c>
      <c r="C139" s="1" t="s">
        <v>97</v>
      </c>
      <c r="D139" s="1" t="s">
        <v>98</v>
      </c>
      <c r="E139" s="1">
        <v>2300</v>
      </c>
      <c r="F139" s="1"/>
      <c r="G139" s="1"/>
      <c r="H139" s="1"/>
      <c r="I139" s="1"/>
      <c r="J139" s="1">
        <f t="shared" si="2"/>
        <v>0</v>
      </c>
      <c r="K139" s="1"/>
    </row>
    <row r="140" spans="1:11" ht="21" customHeight="1" x14ac:dyDescent="0.3">
      <c r="A140" s="1">
        <v>138</v>
      </c>
      <c r="B140" s="10">
        <v>46161</v>
      </c>
      <c r="C140" s="1" t="s">
        <v>97</v>
      </c>
      <c r="D140" s="1" t="s">
        <v>98</v>
      </c>
      <c r="E140" s="1">
        <v>2300</v>
      </c>
      <c r="F140" s="1"/>
      <c r="G140" s="1"/>
      <c r="H140" s="1"/>
      <c r="I140" s="1"/>
      <c r="J140" s="1">
        <f t="shared" si="2"/>
        <v>0</v>
      </c>
      <c r="K140" s="1"/>
    </row>
    <row r="141" spans="1:11" ht="21" customHeight="1" x14ac:dyDescent="0.3">
      <c r="A141" s="1">
        <v>139</v>
      </c>
      <c r="B141" s="10">
        <v>46162</v>
      </c>
      <c r="C141" s="1" t="s">
        <v>97</v>
      </c>
      <c r="D141" s="1" t="s">
        <v>98</v>
      </c>
      <c r="E141" s="1">
        <v>2300</v>
      </c>
      <c r="F141" s="1"/>
      <c r="G141" s="1"/>
      <c r="H141" s="1"/>
      <c r="I141" s="1"/>
      <c r="J141" s="1">
        <f t="shared" si="2"/>
        <v>0</v>
      </c>
      <c r="K141" s="1"/>
    </row>
    <row r="142" spans="1:11" ht="21" customHeight="1" x14ac:dyDescent="0.3">
      <c r="A142" s="1">
        <v>140</v>
      </c>
      <c r="B142" s="10">
        <v>46163</v>
      </c>
      <c r="C142" s="1" t="s">
        <v>97</v>
      </c>
      <c r="D142" s="1" t="s">
        <v>98</v>
      </c>
      <c r="E142" s="1">
        <v>2300</v>
      </c>
      <c r="F142" s="1"/>
      <c r="G142" s="1"/>
      <c r="H142" s="1"/>
      <c r="I142" s="1"/>
      <c r="J142" s="1">
        <f t="shared" si="2"/>
        <v>0</v>
      </c>
      <c r="K142" s="1"/>
    </row>
    <row r="143" spans="1:11" ht="21" customHeight="1" x14ac:dyDescent="0.3">
      <c r="A143" s="1">
        <v>141</v>
      </c>
      <c r="B143" s="10">
        <v>46164</v>
      </c>
      <c r="C143" s="1" t="s">
        <v>97</v>
      </c>
      <c r="D143" s="1" t="s">
        <v>98</v>
      </c>
      <c r="E143" s="1">
        <v>2300</v>
      </c>
      <c r="F143" s="1"/>
      <c r="G143" s="1"/>
      <c r="H143" s="1"/>
      <c r="I143" s="1"/>
      <c r="J143" s="1">
        <f t="shared" si="2"/>
        <v>0</v>
      </c>
      <c r="K143" s="1"/>
    </row>
    <row r="144" spans="1:11" ht="21" customHeight="1" x14ac:dyDescent="0.3">
      <c r="A144" s="1">
        <v>142</v>
      </c>
      <c r="B144" s="10">
        <v>46165</v>
      </c>
      <c r="C144" s="1" t="s">
        <v>97</v>
      </c>
      <c r="D144" s="1" t="s">
        <v>98</v>
      </c>
      <c r="E144" s="1">
        <v>2300</v>
      </c>
      <c r="F144" s="1"/>
      <c r="G144" s="1"/>
      <c r="H144" s="1"/>
      <c r="I144" s="1"/>
      <c r="J144" s="1">
        <f t="shared" si="2"/>
        <v>0</v>
      </c>
      <c r="K144" s="1"/>
    </row>
    <row r="145" spans="1:11" ht="21" customHeight="1" x14ac:dyDescent="0.3">
      <c r="A145" s="1">
        <v>143</v>
      </c>
      <c r="B145" s="10">
        <v>46166</v>
      </c>
      <c r="C145" s="1" t="s">
        <v>97</v>
      </c>
      <c r="D145" s="1" t="s">
        <v>98</v>
      </c>
      <c r="E145" s="1">
        <v>2300</v>
      </c>
      <c r="F145" s="1"/>
      <c r="G145" s="1"/>
      <c r="H145" s="1"/>
      <c r="I145" s="1"/>
      <c r="J145" s="1">
        <f t="shared" si="2"/>
        <v>0</v>
      </c>
      <c r="K145" s="1"/>
    </row>
    <row r="146" spans="1:11" ht="21" customHeight="1" x14ac:dyDescent="0.3">
      <c r="A146" s="1">
        <v>144</v>
      </c>
      <c r="B146" s="10">
        <v>46167</v>
      </c>
      <c r="C146" s="1" t="s">
        <v>97</v>
      </c>
      <c r="D146" s="1" t="s">
        <v>98</v>
      </c>
      <c r="E146" s="1">
        <v>2300</v>
      </c>
      <c r="F146" s="1"/>
      <c r="G146" s="1"/>
      <c r="H146" s="1"/>
      <c r="I146" s="1"/>
      <c r="J146" s="1">
        <f t="shared" si="2"/>
        <v>0</v>
      </c>
      <c r="K146" s="1"/>
    </row>
    <row r="147" spans="1:11" ht="21" customHeight="1" x14ac:dyDescent="0.3">
      <c r="A147" s="1">
        <v>145</v>
      </c>
      <c r="B147" s="10">
        <v>46168</v>
      </c>
      <c r="C147" s="1" t="s">
        <v>97</v>
      </c>
      <c r="D147" s="1" t="s">
        <v>98</v>
      </c>
      <c r="E147" s="1">
        <v>2300</v>
      </c>
      <c r="F147" s="1"/>
      <c r="G147" s="1"/>
      <c r="H147" s="1"/>
      <c r="I147" s="1"/>
      <c r="J147" s="1">
        <f t="shared" si="2"/>
        <v>0</v>
      </c>
      <c r="K147" s="1"/>
    </row>
    <row r="148" spans="1:11" ht="21" customHeight="1" x14ac:dyDescent="0.3">
      <c r="A148" s="1">
        <v>146</v>
      </c>
      <c r="B148" s="10">
        <v>46169</v>
      </c>
      <c r="C148" s="1" t="s">
        <v>97</v>
      </c>
      <c r="D148" s="1" t="s">
        <v>98</v>
      </c>
      <c r="E148" s="1">
        <v>2300</v>
      </c>
      <c r="F148" s="1"/>
      <c r="G148" s="1"/>
      <c r="H148" s="1"/>
      <c r="I148" s="1"/>
      <c r="J148" s="1">
        <f t="shared" si="2"/>
        <v>0</v>
      </c>
      <c r="K148" s="1"/>
    </row>
    <row r="149" spans="1:11" ht="21" customHeight="1" x14ac:dyDescent="0.3">
      <c r="A149" s="1">
        <v>147</v>
      </c>
      <c r="B149" s="10">
        <v>46170</v>
      </c>
      <c r="C149" s="1" t="s">
        <v>97</v>
      </c>
      <c r="D149" s="1" t="s">
        <v>98</v>
      </c>
      <c r="E149" s="1">
        <v>2300</v>
      </c>
      <c r="F149" s="1"/>
      <c r="G149" s="1"/>
      <c r="H149" s="1"/>
      <c r="I149" s="1"/>
      <c r="J149" s="1">
        <f t="shared" si="2"/>
        <v>0</v>
      </c>
      <c r="K149" s="1"/>
    </row>
    <row r="150" spans="1:11" ht="21" customHeight="1" x14ac:dyDescent="0.3">
      <c r="A150" s="1">
        <v>148</v>
      </c>
      <c r="B150" s="10">
        <v>46171</v>
      </c>
      <c r="C150" s="1" t="s">
        <v>97</v>
      </c>
      <c r="D150" s="1" t="s">
        <v>98</v>
      </c>
      <c r="E150" s="1">
        <v>2300</v>
      </c>
      <c r="F150" s="1"/>
      <c r="G150" s="1"/>
      <c r="H150" s="1"/>
      <c r="I150" s="1"/>
      <c r="J150" s="1">
        <f t="shared" si="2"/>
        <v>0</v>
      </c>
      <c r="K150" s="1"/>
    </row>
    <row r="151" spans="1:11" ht="21" customHeight="1" x14ac:dyDescent="0.3">
      <c r="A151" s="1">
        <v>149</v>
      </c>
      <c r="B151" s="10">
        <v>46172</v>
      </c>
      <c r="C151" s="1" t="s">
        <v>97</v>
      </c>
      <c r="D151" s="1" t="s">
        <v>98</v>
      </c>
      <c r="E151" s="1">
        <v>2300</v>
      </c>
      <c r="F151" s="1"/>
      <c r="G151" s="1"/>
      <c r="H151" s="1"/>
      <c r="I151" s="1"/>
      <c r="J151" s="1">
        <f t="shared" si="2"/>
        <v>0</v>
      </c>
      <c r="K151" s="1"/>
    </row>
    <row r="152" spans="1:11" ht="21" customHeight="1" x14ac:dyDescent="0.3">
      <c r="A152" s="1">
        <v>150</v>
      </c>
      <c r="B152" s="10">
        <v>46173</v>
      </c>
      <c r="C152" s="1" t="s">
        <v>97</v>
      </c>
      <c r="D152" s="1" t="s">
        <v>98</v>
      </c>
      <c r="E152" s="1">
        <v>2300</v>
      </c>
      <c r="F152" s="1"/>
      <c r="G152" s="1"/>
      <c r="H152" s="1"/>
      <c r="I152" s="1"/>
      <c r="J152" s="1">
        <f t="shared" si="2"/>
        <v>0</v>
      </c>
      <c r="K152" s="1"/>
    </row>
    <row r="153" spans="1:11" ht="21" customHeight="1" x14ac:dyDescent="0.3">
      <c r="A153" s="1">
        <v>151</v>
      </c>
      <c r="B153" s="10">
        <v>46174</v>
      </c>
      <c r="C153" s="1" t="s">
        <v>97</v>
      </c>
      <c r="D153" s="1" t="s">
        <v>98</v>
      </c>
      <c r="E153" s="1">
        <v>2300</v>
      </c>
      <c r="F153" s="1"/>
      <c r="G153" s="1"/>
      <c r="H153" s="1"/>
      <c r="I153" s="1"/>
      <c r="J153" s="1">
        <f t="shared" si="2"/>
        <v>0</v>
      </c>
      <c r="K153" s="1"/>
    </row>
    <row r="154" spans="1:11" ht="21" customHeight="1" x14ac:dyDescent="0.3">
      <c r="A154" s="1">
        <v>152</v>
      </c>
      <c r="B154" s="10">
        <v>46175</v>
      </c>
      <c r="C154" s="1" t="s">
        <v>97</v>
      </c>
      <c r="D154" s="1" t="s">
        <v>98</v>
      </c>
      <c r="E154" s="1">
        <v>2300</v>
      </c>
      <c r="F154" s="1"/>
      <c r="G154" s="1"/>
      <c r="H154" s="1"/>
      <c r="I154" s="1"/>
      <c r="J154" s="1">
        <f t="shared" si="2"/>
        <v>0</v>
      </c>
      <c r="K154" s="1"/>
    </row>
    <row r="155" spans="1:11" ht="21" customHeight="1" x14ac:dyDescent="0.3">
      <c r="A155" s="1">
        <v>153</v>
      </c>
      <c r="B155" s="10">
        <v>46176</v>
      </c>
      <c r="C155" s="1" t="s">
        <v>97</v>
      </c>
      <c r="D155" s="1" t="s">
        <v>98</v>
      </c>
      <c r="E155" s="1">
        <v>2300</v>
      </c>
      <c r="F155" s="1"/>
      <c r="G155" s="1"/>
      <c r="H155" s="1"/>
      <c r="I155" s="1"/>
      <c r="J155" s="1">
        <f t="shared" si="2"/>
        <v>0</v>
      </c>
      <c r="K155" s="1"/>
    </row>
    <row r="156" spans="1:11" ht="21" customHeight="1" x14ac:dyDescent="0.3">
      <c r="A156" s="1">
        <v>154</v>
      </c>
      <c r="B156" s="10">
        <v>46177</v>
      </c>
      <c r="C156" s="1" t="s">
        <v>97</v>
      </c>
      <c r="D156" s="1" t="s">
        <v>98</v>
      </c>
      <c r="E156" s="1">
        <v>2300</v>
      </c>
      <c r="F156" s="1"/>
      <c r="G156" s="1"/>
      <c r="H156" s="1"/>
      <c r="I156" s="1"/>
      <c r="J156" s="1">
        <f t="shared" si="2"/>
        <v>0</v>
      </c>
      <c r="K156" s="1"/>
    </row>
    <row r="157" spans="1:11" ht="21" customHeight="1" x14ac:dyDescent="0.3">
      <c r="A157" s="1">
        <v>155</v>
      </c>
      <c r="B157" s="10">
        <v>46178</v>
      </c>
      <c r="C157" s="1" t="s">
        <v>97</v>
      </c>
      <c r="D157" s="1" t="s">
        <v>98</v>
      </c>
      <c r="E157" s="1">
        <v>2300</v>
      </c>
      <c r="F157" s="1"/>
      <c r="G157" s="1"/>
      <c r="H157" s="1"/>
      <c r="I157" s="1"/>
      <c r="J157" s="1">
        <f t="shared" si="2"/>
        <v>0</v>
      </c>
      <c r="K157" s="1"/>
    </row>
    <row r="158" spans="1:11" ht="21" customHeight="1" x14ac:dyDescent="0.3">
      <c r="A158" s="1">
        <v>156</v>
      </c>
      <c r="B158" s="10">
        <v>46179</v>
      </c>
      <c r="C158" s="1" t="s">
        <v>97</v>
      </c>
      <c r="D158" s="1" t="s">
        <v>98</v>
      </c>
      <c r="E158" s="1">
        <v>2300</v>
      </c>
      <c r="F158" s="1"/>
      <c r="G158" s="1"/>
      <c r="H158" s="1"/>
      <c r="I158" s="1"/>
      <c r="J158" s="1">
        <f t="shared" si="2"/>
        <v>0</v>
      </c>
      <c r="K158" s="1"/>
    </row>
    <row r="159" spans="1:11" ht="21" customHeight="1" x14ac:dyDescent="0.3">
      <c r="A159" s="1">
        <v>157</v>
      </c>
      <c r="B159" s="10">
        <v>46180</v>
      </c>
      <c r="C159" s="1" t="s">
        <v>97</v>
      </c>
      <c r="D159" s="1" t="s">
        <v>98</v>
      </c>
      <c r="E159" s="1">
        <v>2300</v>
      </c>
      <c r="F159" s="1"/>
      <c r="G159" s="1"/>
      <c r="H159" s="1"/>
      <c r="I159" s="1"/>
      <c r="J159" s="1">
        <f t="shared" si="2"/>
        <v>0</v>
      </c>
      <c r="K159" s="1"/>
    </row>
    <row r="160" spans="1:11" ht="21" customHeight="1" x14ac:dyDescent="0.3">
      <c r="A160" s="1">
        <v>158</v>
      </c>
      <c r="B160" s="10">
        <v>46181</v>
      </c>
      <c r="C160" s="1" t="s">
        <v>97</v>
      </c>
      <c r="D160" s="1" t="s">
        <v>98</v>
      </c>
      <c r="E160" s="1">
        <v>2300</v>
      </c>
      <c r="F160" s="1"/>
      <c r="G160" s="1"/>
      <c r="H160" s="1"/>
      <c r="I160" s="1"/>
      <c r="J160" s="1">
        <f t="shared" si="2"/>
        <v>0</v>
      </c>
      <c r="K160" s="1"/>
    </row>
    <row r="161" spans="1:11" ht="21" customHeight="1" x14ac:dyDescent="0.3">
      <c r="A161" s="1">
        <v>159</v>
      </c>
      <c r="B161" s="10">
        <v>46182</v>
      </c>
      <c r="C161" s="1" t="s">
        <v>97</v>
      </c>
      <c r="D161" s="1" t="s">
        <v>98</v>
      </c>
      <c r="E161" s="1">
        <v>2300</v>
      </c>
      <c r="F161" s="1"/>
      <c r="G161" s="1"/>
      <c r="H161" s="1"/>
      <c r="I161" s="1"/>
      <c r="J161" s="1">
        <f t="shared" si="2"/>
        <v>0</v>
      </c>
      <c r="K161" s="1"/>
    </row>
    <row r="162" spans="1:11" ht="21" customHeight="1" x14ac:dyDescent="0.3">
      <c r="A162" s="1">
        <v>160</v>
      </c>
      <c r="B162" s="10">
        <v>46183</v>
      </c>
      <c r="C162" s="1" t="s">
        <v>97</v>
      </c>
      <c r="D162" s="1" t="s">
        <v>98</v>
      </c>
      <c r="E162" s="1">
        <v>2300</v>
      </c>
      <c r="F162" s="1"/>
      <c r="G162" s="1"/>
      <c r="H162" s="1"/>
      <c r="I162" s="1"/>
      <c r="J162" s="1">
        <f t="shared" si="2"/>
        <v>0</v>
      </c>
      <c r="K162" s="1"/>
    </row>
    <row r="163" spans="1:11" ht="21" customHeight="1" x14ac:dyDescent="0.3">
      <c r="A163" s="1">
        <v>161</v>
      </c>
      <c r="B163" s="10">
        <v>46184</v>
      </c>
      <c r="C163" s="1" t="s">
        <v>97</v>
      </c>
      <c r="D163" s="1" t="s">
        <v>98</v>
      </c>
      <c r="E163" s="1">
        <v>2300</v>
      </c>
      <c r="F163" s="1"/>
      <c r="G163" s="1"/>
      <c r="H163" s="1"/>
      <c r="I163" s="1"/>
      <c r="J163" s="1">
        <f t="shared" si="2"/>
        <v>0</v>
      </c>
      <c r="K163" s="1"/>
    </row>
    <row r="164" spans="1:11" ht="21" customHeight="1" x14ac:dyDescent="0.3">
      <c r="A164" s="1">
        <v>162</v>
      </c>
      <c r="B164" s="10">
        <v>46185</v>
      </c>
      <c r="C164" s="1" t="s">
        <v>97</v>
      </c>
      <c r="D164" s="1" t="s">
        <v>98</v>
      </c>
      <c r="E164" s="1">
        <v>2300</v>
      </c>
      <c r="F164" s="1"/>
      <c r="G164" s="1"/>
      <c r="H164" s="1"/>
      <c r="I164" s="1"/>
      <c r="J164" s="1">
        <f t="shared" si="2"/>
        <v>0</v>
      </c>
      <c r="K164" s="1"/>
    </row>
    <row r="165" spans="1:11" ht="21" customHeight="1" x14ac:dyDescent="0.3">
      <c r="A165" s="1">
        <v>163</v>
      </c>
      <c r="B165" s="10">
        <v>46186</v>
      </c>
      <c r="C165" s="1" t="s">
        <v>97</v>
      </c>
      <c r="D165" s="1" t="s">
        <v>98</v>
      </c>
      <c r="E165" s="1">
        <v>2300</v>
      </c>
      <c r="F165" s="1"/>
      <c r="G165" s="1"/>
      <c r="H165" s="1"/>
      <c r="I165" s="1"/>
      <c r="J165" s="1">
        <f t="shared" si="2"/>
        <v>0</v>
      </c>
      <c r="K165" s="1"/>
    </row>
    <row r="166" spans="1:11" ht="21" customHeight="1" x14ac:dyDescent="0.3">
      <c r="A166" s="1">
        <v>164</v>
      </c>
      <c r="B166" s="10">
        <v>46187</v>
      </c>
      <c r="C166" s="1" t="s">
        <v>97</v>
      </c>
      <c r="D166" s="1" t="s">
        <v>98</v>
      </c>
      <c r="E166" s="1">
        <v>2300</v>
      </c>
      <c r="F166" s="1"/>
      <c r="G166" s="1"/>
      <c r="H166" s="1"/>
      <c r="I166" s="1"/>
      <c r="J166" s="1">
        <f t="shared" si="2"/>
        <v>0</v>
      </c>
      <c r="K166" s="1"/>
    </row>
    <row r="167" spans="1:11" ht="21" customHeight="1" x14ac:dyDescent="0.3">
      <c r="A167" s="1">
        <v>165</v>
      </c>
      <c r="B167" s="10">
        <v>46188</v>
      </c>
      <c r="C167" s="1" t="s">
        <v>97</v>
      </c>
      <c r="D167" s="1" t="s">
        <v>98</v>
      </c>
      <c r="E167" s="1">
        <v>2300</v>
      </c>
      <c r="F167" s="1"/>
      <c r="G167" s="1"/>
      <c r="H167" s="1"/>
      <c r="I167" s="1"/>
      <c r="J167" s="1">
        <f t="shared" si="2"/>
        <v>0</v>
      </c>
      <c r="K167" s="1"/>
    </row>
    <row r="168" spans="1:11" ht="21" customHeight="1" x14ac:dyDescent="0.3">
      <c r="A168" s="1">
        <v>166</v>
      </c>
      <c r="B168" s="10">
        <v>46189</v>
      </c>
      <c r="C168" s="1" t="s">
        <v>97</v>
      </c>
      <c r="D168" s="1" t="s">
        <v>98</v>
      </c>
      <c r="E168" s="1">
        <v>2300</v>
      </c>
      <c r="F168" s="1"/>
      <c r="G168" s="1"/>
      <c r="H168" s="1"/>
      <c r="I168" s="1"/>
      <c r="J168" s="1">
        <f t="shared" si="2"/>
        <v>0</v>
      </c>
      <c r="K168" s="1"/>
    </row>
    <row r="169" spans="1:11" ht="21" customHeight="1" x14ac:dyDescent="0.3">
      <c r="A169" s="1">
        <v>167</v>
      </c>
      <c r="B169" s="10">
        <v>46190</v>
      </c>
      <c r="C169" s="1" t="s">
        <v>97</v>
      </c>
      <c r="D169" s="1" t="s">
        <v>98</v>
      </c>
      <c r="E169" s="1">
        <v>2300</v>
      </c>
      <c r="F169" s="1"/>
      <c r="G169" s="1"/>
      <c r="H169" s="1"/>
      <c r="I169" s="1"/>
      <c r="J169" s="1">
        <f t="shared" si="2"/>
        <v>0</v>
      </c>
      <c r="K169" s="1"/>
    </row>
    <row r="170" spans="1:11" ht="21" customHeight="1" x14ac:dyDescent="0.3">
      <c r="A170" s="1">
        <v>168</v>
      </c>
      <c r="B170" s="10">
        <v>46191</v>
      </c>
      <c r="C170" s="1" t="s">
        <v>97</v>
      </c>
      <c r="D170" s="1" t="s">
        <v>98</v>
      </c>
      <c r="E170" s="1">
        <v>2300</v>
      </c>
      <c r="F170" s="1"/>
      <c r="G170" s="1"/>
      <c r="H170" s="1"/>
      <c r="I170" s="1"/>
      <c r="J170" s="1">
        <f t="shared" si="2"/>
        <v>0</v>
      </c>
      <c r="K170" s="1"/>
    </row>
    <row r="171" spans="1:11" ht="21" customHeight="1" x14ac:dyDescent="0.3">
      <c r="A171" s="1">
        <v>169</v>
      </c>
      <c r="B171" s="10">
        <v>46192</v>
      </c>
      <c r="C171" s="1" t="s">
        <v>97</v>
      </c>
      <c r="D171" s="1" t="s">
        <v>98</v>
      </c>
      <c r="E171" s="1">
        <v>2300</v>
      </c>
      <c r="F171" s="1"/>
      <c r="G171" s="1"/>
      <c r="H171" s="1"/>
      <c r="I171" s="1"/>
      <c r="J171" s="1">
        <f t="shared" si="2"/>
        <v>0</v>
      </c>
      <c r="K171" s="1"/>
    </row>
    <row r="172" spans="1:11" ht="21" customHeight="1" x14ac:dyDescent="0.3">
      <c r="A172" s="1">
        <v>170</v>
      </c>
      <c r="B172" s="10">
        <v>46193</v>
      </c>
      <c r="C172" s="1" t="s">
        <v>97</v>
      </c>
      <c r="D172" s="1" t="s">
        <v>98</v>
      </c>
      <c r="E172" s="1">
        <v>2300</v>
      </c>
      <c r="F172" s="1"/>
      <c r="G172" s="1"/>
      <c r="H172" s="1"/>
      <c r="I172" s="1"/>
      <c r="J172" s="1">
        <f t="shared" si="2"/>
        <v>0</v>
      </c>
      <c r="K172" s="1"/>
    </row>
    <row r="173" spans="1:11" ht="21" customHeight="1" x14ac:dyDescent="0.3">
      <c r="A173" s="1">
        <v>171</v>
      </c>
      <c r="B173" s="10">
        <v>46194</v>
      </c>
      <c r="C173" s="1" t="s">
        <v>97</v>
      </c>
      <c r="D173" s="1" t="s">
        <v>98</v>
      </c>
      <c r="E173" s="1">
        <v>2300</v>
      </c>
      <c r="F173" s="1"/>
      <c r="G173" s="1"/>
      <c r="H173" s="1"/>
      <c r="I173" s="1"/>
      <c r="J173" s="1">
        <f t="shared" si="2"/>
        <v>0</v>
      </c>
      <c r="K173" s="1"/>
    </row>
    <row r="174" spans="1:11" ht="21" customHeight="1" x14ac:dyDescent="0.3">
      <c r="A174" s="1">
        <v>172</v>
      </c>
      <c r="B174" s="10">
        <v>46195</v>
      </c>
      <c r="C174" s="1" t="s">
        <v>97</v>
      </c>
      <c r="D174" s="1" t="s">
        <v>98</v>
      </c>
      <c r="E174" s="1">
        <v>2300</v>
      </c>
      <c r="F174" s="1"/>
      <c r="G174" s="1"/>
      <c r="H174" s="1"/>
      <c r="I174" s="1"/>
      <c r="J174" s="1">
        <f t="shared" si="2"/>
        <v>0</v>
      </c>
      <c r="K174" s="1"/>
    </row>
    <row r="175" spans="1:11" ht="21" customHeight="1" x14ac:dyDescent="0.3">
      <c r="A175" s="1">
        <v>173</v>
      </c>
      <c r="B175" s="10">
        <v>46196</v>
      </c>
      <c r="C175" s="1" t="s">
        <v>97</v>
      </c>
      <c r="D175" s="1" t="s">
        <v>98</v>
      </c>
      <c r="E175" s="1">
        <v>2300</v>
      </c>
      <c r="F175" s="1"/>
      <c r="G175" s="1"/>
      <c r="H175" s="1"/>
      <c r="I175" s="1"/>
      <c r="J175" s="1">
        <f t="shared" si="2"/>
        <v>0</v>
      </c>
      <c r="K175" s="1"/>
    </row>
    <row r="176" spans="1:11" ht="21" customHeight="1" x14ac:dyDescent="0.3">
      <c r="A176" s="1">
        <v>174</v>
      </c>
      <c r="B176" s="10">
        <v>46197</v>
      </c>
      <c r="C176" s="1" t="s">
        <v>97</v>
      </c>
      <c r="D176" s="1" t="s">
        <v>98</v>
      </c>
      <c r="E176" s="1">
        <v>2300</v>
      </c>
      <c r="F176" s="1"/>
      <c r="G176" s="1"/>
      <c r="H176" s="1"/>
      <c r="I176" s="1"/>
      <c r="J176" s="1">
        <f t="shared" si="2"/>
        <v>0</v>
      </c>
      <c r="K176" s="1"/>
    </row>
    <row r="177" spans="1:11" ht="21" customHeight="1" x14ac:dyDescent="0.3">
      <c r="A177" s="1">
        <v>175</v>
      </c>
      <c r="B177" s="10">
        <v>46198</v>
      </c>
      <c r="C177" s="1" t="s">
        <v>97</v>
      </c>
      <c r="D177" s="1" t="s">
        <v>98</v>
      </c>
      <c r="E177" s="1">
        <v>2300</v>
      </c>
      <c r="F177" s="1"/>
      <c r="G177" s="1"/>
      <c r="H177" s="1"/>
      <c r="I177" s="1"/>
      <c r="J177" s="1">
        <f t="shared" si="2"/>
        <v>0</v>
      </c>
      <c r="K177" s="1"/>
    </row>
    <row r="178" spans="1:11" ht="21" customHeight="1" x14ac:dyDescent="0.3">
      <c r="A178" s="1">
        <v>176</v>
      </c>
      <c r="B178" s="10">
        <v>46199</v>
      </c>
      <c r="C178" s="1" t="s">
        <v>97</v>
      </c>
      <c r="D178" s="1" t="s">
        <v>98</v>
      </c>
      <c r="E178" s="1">
        <v>2300</v>
      </c>
      <c r="F178" s="1"/>
      <c r="G178" s="1"/>
      <c r="H178" s="1"/>
      <c r="I178" s="1"/>
      <c r="J178" s="1">
        <f t="shared" si="2"/>
        <v>0</v>
      </c>
      <c r="K178" s="1"/>
    </row>
    <row r="179" spans="1:11" ht="21" customHeight="1" x14ac:dyDescent="0.3">
      <c r="A179" s="1">
        <v>177</v>
      </c>
      <c r="B179" s="10">
        <v>46200</v>
      </c>
      <c r="C179" s="1" t="s">
        <v>97</v>
      </c>
      <c r="D179" s="1" t="s">
        <v>98</v>
      </c>
      <c r="E179" s="1">
        <v>2300</v>
      </c>
      <c r="F179" s="1"/>
      <c r="G179" s="1"/>
      <c r="H179" s="1"/>
      <c r="I179" s="1"/>
      <c r="J179" s="1">
        <f t="shared" si="2"/>
        <v>0</v>
      </c>
      <c r="K179" s="1"/>
    </row>
    <row r="180" spans="1:11" ht="21" customHeight="1" x14ac:dyDescent="0.3">
      <c r="A180" s="1">
        <v>178</v>
      </c>
      <c r="B180" s="10">
        <v>46201</v>
      </c>
      <c r="C180" s="1" t="s">
        <v>97</v>
      </c>
      <c r="D180" s="1" t="s">
        <v>98</v>
      </c>
      <c r="E180" s="1">
        <v>2300</v>
      </c>
      <c r="F180" s="1"/>
      <c r="G180" s="1"/>
      <c r="H180" s="1"/>
      <c r="I180" s="1"/>
      <c r="J180" s="1">
        <f t="shared" si="2"/>
        <v>0</v>
      </c>
      <c r="K180" s="1"/>
    </row>
    <row r="181" spans="1:11" ht="21" customHeight="1" x14ac:dyDescent="0.3">
      <c r="A181" s="1">
        <v>179</v>
      </c>
      <c r="B181" s="10">
        <v>46202</v>
      </c>
      <c r="C181" s="1" t="s">
        <v>97</v>
      </c>
      <c r="D181" s="1" t="s">
        <v>98</v>
      </c>
      <c r="E181" s="1">
        <v>2300</v>
      </c>
      <c r="F181" s="1"/>
      <c r="G181" s="1"/>
      <c r="H181" s="1"/>
      <c r="I181" s="1"/>
      <c r="J181" s="1">
        <f t="shared" si="2"/>
        <v>0</v>
      </c>
      <c r="K181" s="1"/>
    </row>
    <row r="182" spans="1:11" ht="21" customHeight="1" x14ac:dyDescent="0.3">
      <c r="A182" s="1">
        <v>180</v>
      </c>
      <c r="B182" s="10">
        <v>46203</v>
      </c>
      <c r="C182" s="1" t="s">
        <v>97</v>
      </c>
      <c r="D182" s="1" t="s">
        <v>98</v>
      </c>
      <c r="E182" s="1">
        <v>2300</v>
      </c>
      <c r="F182" s="1"/>
      <c r="G182" s="1"/>
      <c r="H182" s="1"/>
      <c r="I182" s="1"/>
      <c r="J182" s="1">
        <f t="shared" si="2"/>
        <v>0</v>
      </c>
      <c r="K182" s="1"/>
    </row>
    <row r="183" spans="1:11" ht="21" customHeight="1" x14ac:dyDescent="0.3">
      <c r="A183" s="1">
        <v>181</v>
      </c>
      <c r="B183" s="10">
        <v>46204</v>
      </c>
      <c r="C183" s="1" t="s">
        <v>97</v>
      </c>
      <c r="D183" s="1" t="s">
        <v>98</v>
      </c>
      <c r="E183" s="1">
        <v>2300</v>
      </c>
      <c r="F183" s="1"/>
      <c r="G183" s="1"/>
      <c r="H183" s="1"/>
      <c r="I183" s="1"/>
      <c r="J183" s="1">
        <f t="shared" si="2"/>
        <v>0</v>
      </c>
      <c r="K183" s="1"/>
    </row>
    <row r="184" spans="1:11" ht="21" customHeight="1" x14ac:dyDescent="0.3">
      <c r="A184" s="1">
        <v>182</v>
      </c>
      <c r="B184" s="10">
        <v>46205</v>
      </c>
      <c r="C184" s="1" t="s">
        <v>97</v>
      </c>
      <c r="D184" s="1" t="s">
        <v>98</v>
      </c>
      <c r="E184" s="1">
        <v>2300</v>
      </c>
      <c r="F184" s="1"/>
      <c r="G184" s="1"/>
      <c r="H184" s="1"/>
      <c r="I184" s="1"/>
      <c r="J184" s="1">
        <f t="shared" si="2"/>
        <v>0</v>
      </c>
      <c r="K184" s="1"/>
    </row>
    <row r="185" spans="1:11" ht="21" customHeight="1" x14ac:dyDescent="0.3">
      <c r="A185" s="1">
        <v>183</v>
      </c>
      <c r="B185" s="10">
        <v>46206</v>
      </c>
      <c r="C185" s="1" t="s">
        <v>97</v>
      </c>
      <c r="D185" s="1" t="s">
        <v>98</v>
      </c>
      <c r="E185" s="1">
        <v>2300</v>
      </c>
      <c r="F185" s="1"/>
      <c r="G185" s="1"/>
      <c r="H185" s="1"/>
      <c r="I185" s="1"/>
      <c r="J185" s="1">
        <f t="shared" si="2"/>
        <v>0</v>
      </c>
      <c r="K185" s="1"/>
    </row>
    <row r="186" spans="1:11" ht="21" customHeight="1" x14ac:dyDescent="0.3">
      <c r="A186" s="1">
        <v>184</v>
      </c>
      <c r="B186" s="10">
        <v>46207</v>
      </c>
      <c r="C186" s="1" t="s">
        <v>97</v>
      </c>
      <c r="D186" s="1" t="s">
        <v>98</v>
      </c>
      <c r="E186" s="1">
        <v>2300</v>
      </c>
      <c r="F186" s="1"/>
      <c r="G186" s="1"/>
      <c r="H186" s="1"/>
      <c r="I186" s="1"/>
      <c r="J186" s="1">
        <f t="shared" si="2"/>
        <v>0</v>
      </c>
      <c r="K186" s="1"/>
    </row>
    <row r="187" spans="1:11" ht="21" customHeight="1" x14ac:dyDescent="0.3">
      <c r="A187" s="1">
        <v>185</v>
      </c>
      <c r="B187" s="10">
        <v>46208</v>
      </c>
      <c r="C187" s="1" t="s">
        <v>97</v>
      </c>
      <c r="D187" s="1" t="s">
        <v>98</v>
      </c>
      <c r="E187" s="1">
        <v>2300</v>
      </c>
      <c r="F187" s="1"/>
      <c r="G187" s="1"/>
      <c r="H187" s="1"/>
      <c r="I187" s="1"/>
      <c r="J187" s="1">
        <f t="shared" si="2"/>
        <v>0</v>
      </c>
      <c r="K187" s="1"/>
    </row>
    <row r="188" spans="1:11" ht="21" customHeight="1" x14ac:dyDescent="0.3">
      <c r="A188" s="1">
        <v>186</v>
      </c>
      <c r="B188" s="10">
        <v>46209</v>
      </c>
      <c r="C188" s="1" t="s">
        <v>97</v>
      </c>
      <c r="D188" s="1" t="s">
        <v>98</v>
      </c>
      <c r="E188" s="1">
        <v>2300</v>
      </c>
      <c r="F188" s="1"/>
      <c r="G188" s="1"/>
      <c r="H188" s="1"/>
      <c r="I188" s="1"/>
      <c r="J188" s="1">
        <f t="shared" si="2"/>
        <v>0</v>
      </c>
      <c r="K188" s="1"/>
    </row>
    <row r="189" spans="1:11" ht="21" customHeight="1" x14ac:dyDescent="0.3">
      <c r="A189" s="1">
        <v>187</v>
      </c>
      <c r="B189" s="10">
        <v>46210</v>
      </c>
      <c r="C189" s="1" t="s">
        <v>97</v>
      </c>
      <c r="D189" s="1" t="s">
        <v>98</v>
      </c>
      <c r="E189" s="1">
        <v>2300</v>
      </c>
      <c r="F189" s="1"/>
      <c r="G189" s="1"/>
      <c r="H189" s="1"/>
      <c r="I189" s="1"/>
      <c r="J189" s="1">
        <f t="shared" si="2"/>
        <v>0</v>
      </c>
      <c r="K189" s="1"/>
    </row>
    <row r="190" spans="1:11" ht="21" customHeight="1" x14ac:dyDescent="0.3">
      <c r="A190" s="1">
        <v>188</v>
      </c>
      <c r="B190" s="10">
        <v>46211</v>
      </c>
      <c r="C190" s="1" t="s">
        <v>97</v>
      </c>
      <c r="D190" s="1" t="s">
        <v>98</v>
      </c>
      <c r="E190" s="1">
        <v>2300</v>
      </c>
      <c r="F190" s="1"/>
      <c r="G190" s="1"/>
      <c r="H190" s="1"/>
      <c r="I190" s="1"/>
      <c r="J190" s="1">
        <f t="shared" si="2"/>
        <v>0</v>
      </c>
      <c r="K190" s="1"/>
    </row>
    <row r="191" spans="1:11" ht="21" customHeight="1" x14ac:dyDescent="0.3">
      <c r="A191" s="1">
        <v>189</v>
      </c>
      <c r="B191" s="10">
        <v>46212</v>
      </c>
      <c r="C191" s="1" t="s">
        <v>97</v>
      </c>
      <c r="D191" s="1" t="s">
        <v>98</v>
      </c>
      <c r="E191" s="1">
        <v>2300</v>
      </c>
      <c r="F191" s="1"/>
      <c r="G191" s="1"/>
      <c r="H191" s="1"/>
      <c r="I191" s="1"/>
      <c r="J191" s="1">
        <f t="shared" si="2"/>
        <v>0</v>
      </c>
      <c r="K191" s="1"/>
    </row>
    <row r="192" spans="1:11" ht="21" customHeight="1" x14ac:dyDescent="0.3">
      <c r="A192" s="1">
        <v>190</v>
      </c>
      <c r="B192" s="10">
        <v>46213</v>
      </c>
      <c r="C192" s="1" t="s">
        <v>97</v>
      </c>
      <c r="D192" s="1" t="s">
        <v>98</v>
      </c>
      <c r="E192" s="1">
        <v>2300</v>
      </c>
      <c r="F192" s="1"/>
      <c r="G192" s="1"/>
      <c r="H192" s="1"/>
      <c r="I192" s="1"/>
      <c r="J192" s="1">
        <f t="shared" si="2"/>
        <v>0</v>
      </c>
      <c r="K192" s="1"/>
    </row>
    <row r="193" spans="1:11" ht="21" customHeight="1" x14ac:dyDescent="0.3">
      <c r="A193" s="1">
        <v>191</v>
      </c>
      <c r="B193" s="10">
        <v>46214</v>
      </c>
      <c r="C193" s="1" t="s">
        <v>97</v>
      </c>
      <c r="D193" s="1" t="s">
        <v>98</v>
      </c>
      <c r="E193" s="1">
        <v>2300</v>
      </c>
      <c r="F193" s="1"/>
      <c r="G193" s="1"/>
      <c r="H193" s="1"/>
      <c r="I193" s="1"/>
      <c r="J193" s="1">
        <f t="shared" si="2"/>
        <v>0</v>
      </c>
      <c r="K193" s="1"/>
    </row>
    <row r="194" spans="1:11" ht="21" customHeight="1" x14ac:dyDescent="0.3">
      <c r="A194" s="1">
        <v>192</v>
      </c>
      <c r="B194" s="10">
        <v>46215</v>
      </c>
      <c r="C194" s="1" t="s">
        <v>97</v>
      </c>
      <c r="D194" s="1" t="s">
        <v>98</v>
      </c>
      <c r="E194" s="1">
        <v>2300</v>
      </c>
      <c r="F194" s="1"/>
      <c r="G194" s="1"/>
      <c r="H194" s="1"/>
      <c r="I194" s="1"/>
      <c r="J194" s="1">
        <f t="shared" si="2"/>
        <v>0</v>
      </c>
      <c r="K194" s="1"/>
    </row>
    <row r="195" spans="1:11" ht="21" customHeight="1" x14ac:dyDescent="0.3">
      <c r="A195" s="1">
        <v>193</v>
      </c>
      <c r="B195" s="10">
        <v>46216</v>
      </c>
      <c r="C195" s="1" t="s">
        <v>97</v>
      </c>
      <c r="D195" s="1" t="s">
        <v>98</v>
      </c>
      <c r="E195" s="1">
        <v>2300</v>
      </c>
      <c r="F195" s="1"/>
      <c r="G195" s="1"/>
      <c r="H195" s="1"/>
      <c r="I195" s="1"/>
      <c r="J195" s="1">
        <f t="shared" si="2"/>
        <v>0</v>
      </c>
      <c r="K195" s="1"/>
    </row>
    <row r="196" spans="1:11" ht="21" customHeight="1" x14ac:dyDescent="0.3">
      <c r="A196" s="1">
        <v>194</v>
      </c>
      <c r="B196" s="10">
        <v>46217</v>
      </c>
      <c r="C196" s="1" t="s">
        <v>97</v>
      </c>
      <c r="D196" s="1" t="s">
        <v>98</v>
      </c>
      <c r="E196" s="1">
        <v>2300</v>
      </c>
      <c r="F196" s="1"/>
      <c r="G196" s="1"/>
      <c r="H196" s="1"/>
      <c r="I196" s="1"/>
      <c r="J196" s="1">
        <f t="shared" ref="J196:J259" si="3">E196*F196-G196-H196+I196</f>
        <v>0</v>
      </c>
      <c r="K196" s="1"/>
    </row>
    <row r="197" spans="1:11" ht="21" customHeight="1" x14ac:dyDescent="0.3">
      <c r="A197" s="1">
        <v>195</v>
      </c>
      <c r="B197" s="10">
        <v>46218</v>
      </c>
      <c r="C197" s="1" t="s">
        <v>97</v>
      </c>
      <c r="D197" s="1" t="s">
        <v>98</v>
      </c>
      <c r="E197" s="1">
        <v>2300</v>
      </c>
      <c r="F197" s="1"/>
      <c r="G197" s="1"/>
      <c r="H197" s="1"/>
      <c r="I197" s="1"/>
      <c r="J197" s="1">
        <f t="shared" si="3"/>
        <v>0</v>
      </c>
      <c r="K197" s="1"/>
    </row>
    <row r="198" spans="1:11" ht="21" customHeight="1" x14ac:dyDescent="0.3">
      <c r="A198" s="1">
        <v>196</v>
      </c>
      <c r="B198" s="10">
        <v>46219</v>
      </c>
      <c r="C198" s="1" t="s">
        <v>97</v>
      </c>
      <c r="D198" s="1" t="s">
        <v>98</v>
      </c>
      <c r="E198" s="1">
        <v>2300</v>
      </c>
      <c r="F198" s="1"/>
      <c r="G198" s="1"/>
      <c r="H198" s="1"/>
      <c r="I198" s="1"/>
      <c r="J198" s="1">
        <f t="shared" si="3"/>
        <v>0</v>
      </c>
      <c r="K198" s="1"/>
    </row>
    <row r="199" spans="1:11" ht="21" customHeight="1" x14ac:dyDescent="0.3">
      <c r="A199" s="1">
        <v>197</v>
      </c>
      <c r="B199" s="10">
        <v>46220</v>
      </c>
      <c r="C199" s="1" t="s">
        <v>97</v>
      </c>
      <c r="D199" s="1" t="s">
        <v>98</v>
      </c>
      <c r="E199" s="1">
        <v>2300</v>
      </c>
      <c r="F199" s="1"/>
      <c r="G199" s="1"/>
      <c r="H199" s="1"/>
      <c r="I199" s="1"/>
      <c r="J199" s="1">
        <f t="shared" si="3"/>
        <v>0</v>
      </c>
      <c r="K199" s="1"/>
    </row>
    <row r="200" spans="1:11" ht="21" customHeight="1" x14ac:dyDescent="0.3">
      <c r="A200" s="1">
        <v>198</v>
      </c>
      <c r="B200" s="10">
        <v>46221</v>
      </c>
      <c r="C200" s="1" t="s">
        <v>97</v>
      </c>
      <c r="D200" s="1" t="s">
        <v>98</v>
      </c>
      <c r="E200" s="1">
        <v>2300</v>
      </c>
      <c r="F200" s="1"/>
      <c r="G200" s="1"/>
      <c r="H200" s="1"/>
      <c r="I200" s="1"/>
      <c r="J200" s="1">
        <f t="shared" si="3"/>
        <v>0</v>
      </c>
      <c r="K200" s="1"/>
    </row>
    <row r="201" spans="1:11" ht="21" customHeight="1" x14ac:dyDescent="0.3">
      <c r="A201" s="1">
        <v>199</v>
      </c>
      <c r="B201" s="10">
        <v>46222</v>
      </c>
      <c r="C201" s="1" t="s">
        <v>97</v>
      </c>
      <c r="D201" s="1" t="s">
        <v>98</v>
      </c>
      <c r="E201" s="1">
        <v>2300</v>
      </c>
      <c r="F201" s="1"/>
      <c r="G201" s="1"/>
      <c r="H201" s="1"/>
      <c r="I201" s="1"/>
      <c r="J201" s="1">
        <f t="shared" si="3"/>
        <v>0</v>
      </c>
      <c r="K201" s="1"/>
    </row>
    <row r="202" spans="1:11" ht="21" customHeight="1" x14ac:dyDescent="0.3">
      <c r="A202" s="1">
        <v>200</v>
      </c>
      <c r="B202" s="10">
        <v>46223</v>
      </c>
      <c r="C202" s="1" t="s">
        <v>97</v>
      </c>
      <c r="D202" s="1" t="s">
        <v>98</v>
      </c>
      <c r="E202" s="1">
        <v>2300</v>
      </c>
      <c r="F202" s="1"/>
      <c r="G202" s="1"/>
      <c r="H202" s="1"/>
      <c r="I202" s="1"/>
      <c r="J202" s="1">
        <f t="shared" si="3"/>
        <v>0</v>
      </c>
      <c r="K202" s="1"/>
    </row>
    <row r="203" spans="1:11" ht="21" customHeight="1" x14ac:dyDescent="0.3">
      <c r="A203" s="1">
        <v>201</v>
      </c>
      <c r="B203" s="10">
        <v>46224</v>
      </c>
      <c r="C203" s="1" t="s">
        <v>97</v>
      </c>
      <c r="D203" s="1" t="s">
        <v>98</v>
      </c>
      <c r="E203" s="1">
        <v>2300</v>
      </c>
      <c r="F203" s="1"/>
      <c r="G203" s="1"/>
      <c r="H203" s="1"/>
      <c r="I203" s="1"/>
      <c r="J203" s="1">
        <f t="shared" si="3"/>
        <v>0</v>
      </c>
      <c r="K203" s="1"/>
    </row>
    <row r="204" spans="1:11" ht="21" customHeight="1" x14ac:dyDescent="0.3">
      <c r="A204" s="1">
        <v>202</v>
      </c>
      <c r="B204" s="10">
        <v>46225</v>
      </c>
      <c r="C204" s="1" t="s">
        <v>97</v>
      </c>
      <c r="D204" s="1" t="s">
        <v>98</v>
      </c>
      <c r="E204" s="1">
        <v>2300</v>
      </c>
      <c r="F204" s="1"/>
      <c r="G204" s="1"/>
      <c r="H204" s="1"/>
      <c r="I204" s="1"/>
      <c r="J204" s="1">
        <f t="shared" si="3"/>
        <v>0</v>
      </c>
      <c r="K204" s="1"/>
    </row>
    <row r="205" spans="1:11" ht="21" customHeight="1" x14ac:dyDescent="0.3">
      <c r="A205" s="1">
        <v>203</v>
      </c>
      <c r="B205" s="10">
        <v>46226</v>
      </c>
      <c r="C205" s="1" t="s">
        <v>97</v>
      </c>
      <c r="D205" s="1" t="s">
        <v>98</v>
      </c>
      <c r="E205" s="1">
        <v>2300</v>
      </c>
      <c r="F205" s="1"/>
      <c r="G205" s="1"/>
      <c r="H205" s="1"/>
      <c r="I205" s="1"/>
      <c r="J205" s="1">
        <f t="shared" si="3"/>
        <v>0</v>
      </c>
      <c r="K205" s="1"/>
    </row>
    <row r="206" spans="1:11" ht="21" customHeight="1" x14ac:dyDescent="0.3">
      <c r="A206" s="1">
        <v>204</v>
      </c>
      <c r="B206" s="10">
        <v>46227</v>
      </c>
      <c r="C206" s="1" t="s">
        <v>97</v>
      </c>
      <c r="D206" s="1" t="s">
        <v>98</v>
      </c>
      <c r="E206" s="1">
        <v>2300</v>
      </c>
      <c r="F206" s="1"/>
      <c r="G206" s="1"/>
      <c r="H206" s="1"/>
      <c r="I206" s="1"/>
      <c r="J206" s="1">
        <f t="shared" si="3"/>
        <v>0</v>
      </c>
      <c r="K206" s="1"/>
    </row>
    <row r="207" spans="1:11" ht="21" customHeight="1" x14ac:dyDescent="0.3">
      <c r="A207" s="1">
        <v>205</v>
      </c>
      <c r="B207" s="10">
        <v>46228</v>
      </c>
      <c r="C207" s="1" t="s">
        <v>97</v>
      </c>
      <c r="D207" s="1" t="s">
        <v>98</v>
      </c>
      <c r="E207" s="1">
        <v>2300</v>
      </c>
      <c r="F207" s="1"/>
      <c r="G207" s="1"/>
      <c r="H207" s="1"/>
      <c r="I207" s="1"/>
      <c r="J207" s="1">
        <f t="shared" si="3"/>
        <v>0</v>
      </c>
      <c r="K207" s="1"/>
    </row>
    <row r="208" spans="1:11" ht="21" customHeight="1" x14ac:dyDescent="0.3">
      <c r="A208" s="1">
        <v>206</v>
      </c>
      <c r="B208" s="10">
        <v>46229</v>
      </c>
      <c r="C208" s="1" t="s">
        <v>97</v>
      </c>
      <c r="D208" s="1" t="s">
        <v>98</v>
      </c>
      <c r="E208" s="1">
        <v>2300</v>
      </c>
      <c r="F208" s="1"/>
      <c r="G208" s="1"/>
      <c r="H208" s="1"/>
      <c r="I208" s="1"/>
      <c r="J208" s="1">
        <f t="shared" si="3"/>
        <v>0</v>
      </c>
      <c r="K208" s="1"/>
    </row>
    <row r="209" spans="1:11" ht="21" customHeight="1" x14ac:dyDescent="0.3">
      <c r="A209" s="1">
        <v>207</v>
      </c>
      <c r="B209" s="10">
        <v>46230</v>
      </c>
      <c r="C209" s="1" t="s">
        <v>97</v>
      </c>
      <c r="D209" s="1" t="s">
        <v>98</v>
      </c>
      <c r="E209" s="1">
        <v>2300</v>
      </c>
      <c r="F209" s="1"/>
      <c r="G209" s="1"/>
      <c r="H209" s="1"/>
      <c r="I209" s="1"/>
      <c r="J209" s="1">
        <f t="shared" si="3"/>
        <v>0</v>
      </c>
      <c r="K209" s="1"/>
    </row>
    <row r="210" spans="1:11" ht="21" customHeight="1" x14ac:dyDescent="0.3">
      <c r="A210" s="1">
        <v>208</v>
      </c>
      <c r="B210" s="10">
        <v>46231</v>
      </c>
      <c r="C210" s="1" t="s">
        <v>97</v>
      </c>
      <c r="D210" s="1" t="s">
        <v>98</v>
      </c>
      <c r="E210" s="1">
        <v>2300</v>
      </c>
      <c r="F210" s="1"/>
      <c r="G210" s="1"/>
      <c r="H210" s="1"/>
      <c r="I210" s="1"/>
      <c r="J210" s="1">
        <f t="shared" si="3"/>
        <v>0</v>
      </c>
      <c r="K210" s="1"/>
    </row>
    <row r="211" spans="1:11" ht="21" customHeight="1" x14ac:dyDescent="0.3">
      <c r="A211" s="1">
        <v>209</v>
      </c>
      <c r="B211" s="10">
        <v>46232</v>
      </c>
      <c r="C211" s="1" t="s">
        <v>97</v>
      </c>
      <c r="D211" s="1" t="s">
        <v>98</v>
      </c>
      <c r="E211" s="1">
        <v>2300</v>
      </c>
      <c r="F211" s="1"/>
      <c r="G211" s="1"/>
      <c r="H211" s="1"/>
      <c r="I211" s="1"/>
      <c r="J211" s="1">
        <f t="shared" si="3"/>
        <v>0</v>
      </c>
      <c r="K211" s="1"/>
    </row>
    <row r="212" spans="1:11" ht="21" customHeight="1" x14ac:dyDescent="0.3">
      <c r="A212" s="1">
        <v>210</v>
      </c>
      <c r="B212" s="10">
        <v>46233</v>
      </c>
      <c r="C212" s="1" t="s">
        <v>97</v>
      </c>
      <c r="D212" s="1" t="s">
        <v>98</v>
      </c>
      <c r="E212" s="1">
        <v>2300</v>
      </c>
      <c r="F212" s="1"/>
      <c r="G212" s="1"/>
      <c r="H212" s="1"/>
      <c r="I212" s="1"/>
      <c r="J212" s="1">
        <f t="shared" si="3"/>
        <v>0</v>
      </c>
      <c r="K212" s="1"/>
    </row>
    <row r="213" spans="1:11" ht="21" customHeight="1" x14ac:dyDescent="0.3">
      <c r="A213" s="1">
        <v>211</v>
      </c>
      <c r="B213" s="10">
        <v>46234</v>
      </c>
      <c r="C213" s="1" t="s">
        <v>97</v>
      </c>
      <c r="D213" s="1" t="s">
        <v>98</v>
      </c>
      <c r="E213" s="1">
        <v>2300</v>
      </c>
      <c r="F213" s="1"/>
      <c r="G213" s="1"/>
      <c r="H213" s="1"/>
      <c r="I213" s="1"/>
      <c r="J213" s="1">
        <f t="shared" si="3"/>
        <v>0</v>
      </c>
      <c r="K213" s="1"/>
    </row>
    <row r="214" spans="1:11" ht="21" customHeight="1" x14ac:dyDescent="0.3">
      <c r="A214" s="1">
        <v>212</v>
      </c>
      <c r="B214" s="10">
        <v>46235</v>
      </c>
      <c r="C214" s="1" t="s">
        <v>97</v>
      </c>
      <c r="D214" s="1" t="s">
        <v>98</v>
      </c>
      <c r="E214" s="1">
        <v>2300</v>
      </c>
      <c r="F214" s="1"/>
      <c r="G214" s="1"/>
      <c r="H214" s="1"/>
      <c r="I214" s="1"/>
      <c r="J214" s="1">
        <f t="shared" si="3"/>
        <v>0</v>
      </c>
      <c r="K214" s="1"/>
    </row>
    <row r="215" spans="1:11" ht="21" customHeight="1" x14ac:dyDescent="0.3">
      <c r="A215" s="1">
        <v>213</v>
      </c>
      <c r="B215" s="10">
        <v>46236</v>
      </c>
      <c r="C215" s="1" t="s">
        <v>97</v>
      </c>
      <c r="D215" s="1" t="s">
        <v>98</v>
      </c>
      <c r="E215" s="1">
        <v>2300</v>
      </c>
      <c r="F215" s="1"/>
      <c r="G215" s="1"/>
      <c r="H215" s="1"/>
      <c r="I215" s="1"/>
      <c r="J215" s="1">
        <f t="shared" si="3"/>
        <v>0</v>
      </c>
      <c r="K215" s="1"/>
    </row>
    <row r="216" spans="1:11" ht="21" customHeight="1" x14ac:dyDescent="0.3">
      <c r="A216" s="1">
        <v>214</v>
      </c>
      <c r="B216" s="10">
        <v>46237</v>
      </c>
      <c r="C216" s="1" t="s">
        <v>97</v>
      </c>
      <c r="D216" s="1" t="s">
        <v>98</v>
      </c>
      <c r="E216" s="1">
        <v>2300</v>
      </c>
      <c r="F216" s="1"/>
      <c r="G216" s="1"/>
      <c r="H216" s="1"/>
      <c r="I216" s="1"/>
      <c r="J216" s="1">
        <f t="shared" si="3"/>
        <v>0</v>
      </c>
      <c r="K216" s="1"/>
    </row>
    <row r="217" spans="1:11" ht="21" customHeight="1" x14ac:dyDescent="0.3">
      <c r="A217" s="1">
        <v>215</v>
      </c>
      <c r="B217" s="10">
        <v>46238</v>
      </c>
      <c r="C217" s="1" t="s">
        <v>97</v>
      </c>
      <c r="D217" s="1" t="s">
        <v>98</v>
      </c>
      <c r="E217" s="1">
        <v>2300</v>
      </c>
      <c r="F217" s="1"/>
      <c r="G217" s="1"/>
      <c r="H217" s="1"/>
      <c r="I217" s="1"/>
      <c r="J217" s="1">
        <f t="shared" si="3"/>
        <v>0</v>
      </c>
      <c r="K217" s="1"/>
    </row>
    <row r="218" spans="1:11" ht="21" customHeight="1" x14ac:dyDescent="0.3">
      <c r="A218" s="1">
        <v>216</v>
      </c>
      <c r="B218" s="10">
        <v>46239</v>
      </c>
      <c r="C218" s="1" t="s">
        <v>97</v>
      </c>
      <c r="D218" s="1" t="s">
        <v>98</v>
      </c>
      <c r="E218" s="1">
        <v>2300</v>
      </c>
      <c r="F218" s="1"/>
      <c r="G218" s="1"/>
      <c r="H218" s="1"/>
      <c r="I218" s="1"/>
      <c r="J218" s="1">
        <f t="shared" si="3"/>
        <v>0</v>
      </c>
      <c r="K218" s="1"/>
    </row>
    <row r="219" spans="1:11" ht="21" customHeight="1" x14ac:dyDescent="0.3">
      <c r="A219" s="1">
        <v>217</v>
      </c>
      <c r="B219" s="10">
        <v>46240</v>
      </c>
      <c r="C219" s="1" t="s">
        <v>97</v>
      </c>
      <c r="D219" s="1" t="s">
        <v>98</v>
      </c>
      <c r="E219" s="1">
        <v>2300</v>
      </c>
      <c r="F219" s="1"/>
      <c r="G219" s="1"/>
      <c r="H219" s="1"/>
      <c r="I219" s="1"/>
      <c r="J219" s="1">
        <f t="shared" si="3"/>
        <v>0</v>
      </c>
      <c r="K219" s="1"/>
    </row>
    <row r="220" spans="1:11" ht="21" customHeight="1" x14ac:dyDescent="0.3">
      <c r="A220" s="1">
        <v>218</v>
      </c>
      <c r="B220" s="10">
        <v>46241</v>
      </c>
      <c r="C220" s="1" t="s">
        <v>97</v>
      </c>
      <c r="D220" s="1" t="s">
        <v>98</v>
      </c>
      <c r="E220" s="1">
        <v>2300</v>
      </c>
      <c r="F220" s="1"/>
      <c r="G220" s="1"/>
      <c r="H220" s="1"/>
      <c r="I220" s="1"/>
      <c r="J220" s="1">
        <f t="shared" si="3"/>
        <v>0</v>
      </c>
      <c r="K220" s="1"/>
    </row>
    <row r="221" spans="1:11" ht="21" customHeight="1" x14ac:dyDescent="0.3">
      <c r="A221" s="1">
        <v>219</v>
      </c>
      <c r="B221" s="10">
        <v>46242</v>
      </c>
      <c r="C221" s="1" t="s">
        <v>97</v>
      </c>
      <c r="D221" s="1" t="s">
        <v>98</v>
      </c>
      <c r="E221" s="1">
        <v>2300</v>
      </c>
      <c r="F221" s="1"/>
      <c r="G221" s="1"/>
      <c r="H221" s="1"/>
      <c r="I221" s="1"/>
      <c r="J221" s="1">
        <f t="shared" si="3"/>
        <v>0</v>
      </c>
      <c r="K221" s="1"/>
    </row>
    <row r="222" spans="1:11" ht="21" customHeight="1" x14ac:dyDescent="0.3">
      <c r="A222" s="1">
        <v>220</v>
      </c>
      <c r="B222" s="10">
        <v>46243</v>
      </c>
      <c r="C222" s="1" t="s">
        <v>97</v>
      </c>
      <c r="D222" s="1" t="s">
        <v>98</v>
      </c>
      <c r="E222" s="1">
        <v>2300</v>
      </c>
      <c r="F222" s="1"/>
      <c r="G222" s="1"/>
      <c r="H222" s="1"/>
      <c r="I222" s="1"/>
      <c r="J222" s="1">
        <f t="shared" si="3"/>
        <v>0</v>
      </c>
      <c r="K222" s="1"/>
    </row>
    <row r="223" spans="1:11" ht="21" customHeight="1" x14ac:dyDescent="0.3">
      <c r="A223" s="1">
        <v>221</v>
      </c>
      <c r="B223" s="10">
        <v>46244</v>
      </c>
      <c r="C223" s="1" t="s">
        <v>97</v>
      </c>
      <c r="D223" s="1" t="s">
        <v>98</v>
      </c>
      <c r="E223" s="1">
        <v>2300</v>
      </c>
      <c r="F223" s="1"/>
      <c r="G223" s="1"/>
      <c r="H223" s="1"/>
      <c r="I223" s="1"/>
      <c r="J223" s="1">
        <f t="shared" si="3"/>
        <v>0</v>
      </c>
      <c r="K223" s="1"/>
    </row>
    <row r="224" spans="1:11" ht="21" customHeight="1" x14ac:dyDescent="0.3">
      <c r="A224" s="1">
        <v>222</v>
      </c>
      <c r="B224" s="10">
        <v>46245</v>
      </c>
      <c r="C224" s="1" t="s">
        <v>97</v>
      </c>
      <c r="D224" s="1" t="s">
        <v>98</v>
      </c>
      <c r="E224" s="1">
        <v>2300</v>
      </c>
      <c r="F224" s="1"/>
      <c r="G224" s="1"/>
      <c r="H224" s="1"/>
      <c r="I224" s="1"/>
      <c r="J224" s="1">
        <f t="shared" si="3"/>
        <v>0</v>
      </c>
      <c r="K224" s="1"/>
    </row>
    <row r="225" spans="1:11" ht="21" customHeight="1" x14ac:dyDescent="0.3">
      <c r="A225" s="1">
        <v>223</v>
      </c>
      <c r="B225" s="10">
        <v>46246</v>
      </c>
      <c r="C225" s="1" t="s">
        <v>97</v>
      </c>
      <c r="D225" s="1" t="s">
        <v>98</v>
      </c>
      <c r="E225" s="1">
        <v>2300</v>
      </c>
      <c r="F225" s="1"/>
      <c r="G225" s="1"/>
      <c r="H225" s="1"/>
      <c r="I225" s="1"/>
      <c r="J225" s="1">
        <f t="shared" si="3"/>
        <v>0</v>
      </c>
      <c r="K225" s="1"/>
    </row>
    <row r="226" spans="1:11" ht="21" customHeight="1" x14ac:dyDescent="0.3">
      <c r="A226" s="1">
        <v>224</v>
      </c>
      <c r="B226" s="10">
        <v>46247</v>
      </c>
      <c r="C226" s="1" t="s">
        <v>97</v>
      </c>
      <c r="D226" s="1" t="s">
        <v>98</v>
      </c>
      <c r="E226" s="1">
        <v>2300</v>
      </c>
      <c r="F226" s="1"/>
      <c r="G226" s="1"/>
      <c r="H226" s="1"/>
      <c r="I226" s="1"/>
      <c r="J226" s="1">
        <f t="shared" si="3"/>
        <v>0</v>
      </c>
      <c r="K226" s="1"/>
    </row>
    <row r="227" spans="1:11" ht="21" customHeight="1" x14ac:dyDescent="0.3">
      <c r="A227" s="1">
        <v>225</v>
      </c>
      <c r="B227" s="10">
        <v>46248</v>
      </c>
      <c r="C227" s="1" t="s">
        <v>97</v>
      </c>
      <c r="D227" s="1" t="s">
        <v>98</v>
      </c>
      <c r="E227" s="1">
        <v>2300</v>
      </c>
      <c r="F227" s="1"/>
      <c r="G227" s="1"/>
      <c r="H227" s="1"/>
      <c r="I227" s="1"/>
      <c r="J227" s="1">
        <f t="shared" si="3"/>
        <v>0</v>
      </c>
      <c r="K227" s="1"/>
    </row>
    <row r="228" spans="1:11" ht="21" customHeight="1" x14ac:dyDescent="0.3">
      <c r="A228" s="1">
        <v>226</v>
      </c>
      <c r="B228" s="10">
        <v>46249</v>
      </c>
      <c r="C228" s="1" t="s">
        <v>97</v>
      </c>
      <c r="D228" s="1" t="s">
        <v>98</v>
      </c>
      <c r="E228" s="1">
        <v>2300</v>
      </c>
      <c r="F228" s="1"/>
      <c r="G228" s="1"/>
      <c r="H228" s="1"/>
      <c r="I228" s="1"/>
      <c r="J228" s="1">
        <f t="shared" si="3"/>
        <v>0</v>
      </c>
      <c r="K228" s="1"/>
    </row>
    <row r="229" spans="1:11" ht="21" customHeight="1" x14ac:dyDescent="0.3">
      <c r="A229" s="1">
        <v>227</v>
      </c>
      <c r="B229" s="10">
        <v>46250</v>
      </c>
      <c r="C229" s="1" t="s">
        <v>97</v>
      </c>
      <c r="D229" s="1" t="s">
        <v>98</v>
      </c>
      <c r="E229" s="1">
        <v>2300</v>
      </c>
      <c r="F229" s="1"/>
      <c r="G229" s="1"/>
      <c r="H229" s="1"/>
      <c r="I229" s="1"/>
      <c r="J229" s="1">
        <f t="shared" si="3"/>
        <v>0</v>
      </c>
      <c r="K229" s="1"/>
    </row>
    <row r="230" spans="1:11" ht="21" customHeight="1" x14ac:dyDescent="0.3">
      <c r="A230" s="1">
        <v>228</v>
      </c>
      <c r="B230" s="10">
        <v>46251</v>
      </c>
      <c r="C230" s="1" t="s">
        <v>97</v>
      </c>
      <c r="D230" s="1" t="s">
        <v>98</v>
      </c>
      <c r="E230" s="1">
        <v>2300</v>
      </c>
      <c r="F230" s="1"/>
      <c r="G230" s="1"/>
      <c r="H230" s="1"/>
      <c r="I230" s="1"/>
      <c r="J230" s="1">
        <f t="shared" si="3"/>
        <v>0</v>
      </c>
      <c r="K230" s="1"/>
    </row>
    <row r="231" spans="1:11" ht="21" customHeight="1" x14ac:dyDescent="0.3">
      <c r="A231" s="1">
        <v>229</v>
      </c>
      <c r="B231" s="10">
        <v>46252</v>
      </c>
      <c r="C231" s="1" t="s">
        <v>97</v>
      </c>
      <c r="D231" s="1" t="s">
        <v>98</v>
      </c>
      <c r="E231" s="1">
        <v>2300</v>
      </c>
      <c r="F231" s="1"/>
      <c r="G231" s="1"/>
      <c r="H231" s="1"/>
      <c r="I231" s="1"/>
      <c r="J231" s="1">
        <f t="shared" si="3"/>
        <v>0</v>
      </c>
      <c r="K231" s="1"/>
    </row>
    <row r="232" spans="1:11" ht="21" customHeight="1" x14ac:dyDescent="0.3">
      <c r="A232" s="1">
        <v>230</v>
      </c>
      <c r="B232" s="10">
        <v>46253</v>
      </c>
      <c r="C232" s="1" t="s">
        <v>97</v>
      </c>
      <c r="D232" s="1" t="s">
        <v>98</v>
      </c>
      <c r="E232" s="1">
        <v>2300</v>
      </c>
      <c r="F232" s="1"/>
      <c r="G232" s="1"/>
      <c r="H232" s="1"/>
      <c r="I232" s="1"/>
      <c r="J232" s="1">
        <f t="shared" si="3"/>
        <v>0</v>
      </c>
      <c r="K232" s="1"/>
    </row>
    <row r="233" spans="1:11" ht="21" customHeight="1" x14ac:dyDescent="0.3">
      <c r="A233" s="1">
        <v>231</v>
      </c>
      <c r="B233" s="10">
        <v>46254</v>
      </c>
      <c r="C233" s="1" t="s">
        <v>97</v>
      </c>
      <c r="D233" s="1" t="s">
        <v>98</v>
      </c>
      <c r="E233" s="1">
        <v>2300</v>
      </c>
      <c r="F233" s="1"/>
      <c r="G233" s="1"/>
      <c r="H233" s="1"/>
      <c r="I233" s="1"/>
      <c r="J233" s="1">
        <f t="shared" si="3"/>
        <v>0</v>
      </c>
      <c r="K233" s="1"/>
    </row>
    <row r="234" spans="1:11" ht="21" customHeight="1" x14ac:dyDescent="0.3">
      <c r="A234" s="1">
        <v>232</v>
      </c>
      <c r="B234" s="10">
        <v>46255</v>
      </c>
      <c r="C234" s="1" t="s">
        <v>97</v>
      </c>
      <c r="D234" s="1" t="s">
        <v>98</v>
      </c>
      <c r="E234" s="1">
        <v>2300</v>
      </c>
      <c r="F234" s="1"/>
      <c r="G234" s="1"/>
      <c r="H234" s="1"/>
      <c r="I234" s="1"/>
      <c r="J234" s="1">
        <f t="shared" si="3"/>
        <v>0</v>
      </c>
      <c r="K234" s="1"/>
    </row>
    <row r="235" spans="1:11" ht="21" customHeight="1" x14ac:dyDescent="0.3">
      <c r="A235" s="1">
        <v>233</v>
      </c>
      <c r="B235" s="10">
        <v>46256</v>
      </c>
      <c r="C235" s="1" t="s">
        <v>97</v>
      </c>
      <c r="D235" s="1" t="s">
        <v>98</v>
      </c>
      <c r="E235" s="1">
        <v>2300</v>
      </c>
      <c r="F235" s="1"/>
      <c r="G235" s="1"/>
      <c r="H235" s="1"/>
      <c r="I235" s="1"/>
      <c r="J235" s="1">
        <f t="shared" si="3"/>
        <v>0</v>
      </c>
      <c r="K235" s="1"/>
    </row>
    <row r="236" spans="1:11" ht="21" customHeight="1" x14ac:dyDescent="0.3">
      <c r="A236" s="1">
        <v>234</v>
      </c>
      <c r="B236" s="10">
        <v>46257</v>
      </c>
      <c r="C236" s="1" t="s">
        <v>97</v>
      </c>
      <c r="D236" s="1" t="s">
        <v>98</v>
      </c>
      <c r="E236" s="1">
        <v>2300</v>
      </c>
      <c r="F236" s="1"/>
      <c r="G236" s="1"/>
      <c r="H236" s="1"/>
      <c r="I236" s="1"/>
      <c r="J236" s="1">
        <f t="shared" si="3"/>
        <v>0</v>
      </c>
      <c r="K236" s="1"/>
    </row>
    <row r="237" spans="1:11" ht="21" customHeight="1" x14ac:dyDescent="0.3">
      <c r="A237" s="1">
        <v>235</v>
      </c>
      <c r="B237" s="10">
        <v>46258</v>
      </c>
      <c r="C237" s="1" t="s">
        <v>97</v>
      </c>
      <c r="D237" s="1" t="s">
        <v>98</v>
      </c>
      <c r="E237" s="1">
        <v>2300</v>
      </c>
      <c r="F237" s="1"/>
      <c r="G237" s="1"/>
      <c r="H237" s="1"/>
      <c r="I237" s="1"/>
      <c r="J237" s="1">
        <f t="shared" si="3"/>
        <v>0</v>
      </c>
      <c r="K237" s="1"/>
    </row>
    <row r="238" spans="1:11" ht="21" customHeight="1" x14ac:dyDescent="0.3">
      <c r="A238" s="1">
        <v>236</v>
      </c>
      <c r="B238" s="10">
        <v>46259</v>
      </c>
      <c r="C238" s="1" t="s">
        <v>97</v>
      </c>
      <c r="D238" s="1" t="s">
        <v>98</v>
      </c>
      <c r="E238" s="1">
        <v>2300</v>
      </c>
      <c r="F238" s="1"/>
      <c r="G238" s="1"/>
      <c r="H238" s="1"/>
      <c r="I238" s="1"/>
      <c r="J238" s="1">
        <f t="shared" si="3"/>
        <v>0</v>
      </c>
      <c r="K238" s="1"/>
    </row>
    <row r="239" spans="1:11" ht="21" customHeight="1" x14ac:dyDescent="0.3">
      <c r="A239" s="1">
        <v>237</v>
      </c>
      <c r="B239" s="10">
        <v>46260</v>
      </c>
      <c r="C239" s="1" t="s">
        <v>97</v>
      </c>
      <c r="D239" s="1" t="s">
        <v>98</v>
      </c>
      <c r="E239" s="1">
        <v>2300</v>
      </c>
      <c r="F239" s="1"/>
      <c r="G239" s="1"/>
      <c r="H239" s="1"/>
      <c r="I239" s="1"/>
      <c r="J239" s="1">
        <f t="shared" si="3"/>
        <v>0</v>
      </c>
      <c r="K239" s="1"/>
    </row>
    <row r="240" spans="1:11" ht="21" customHeight="1" x14ac:dyDescent="0.3">
      <c r="A240" s="1">
        <v>238</v>
      </c>
      <c r="B240" s="10">
        <v>46261</v>
      </c>
      <c r="C240" s="1" t="s">
        <v>97</v>
      </c>
      <c r="D240" s="1" t="s">
        <v>98</v>
      </c>
      <c r="E240" s="1">
        <v>2300</v>
      </c>
      <c r="F240" s="1"/>
      <c r="G240" s="1"/>
      <c r="H240" s="1"/>
      <c r="I240" s="1"/>
      <c r="J240" s="1">
        <f t="shared" si="3"/>
        <v>0</v>
      </c>
      <c r="K240" s="1"/>
    </row>
    <row r="241" spans="1:11" ht="21" customHeight="1" x14ac:dyDescent="0.3">
      <c r="A241" s="1">
        <v>239</v>
      </c>
      <c r="B241" s="10">
        <v>46262</v>
      </c>
      <c r="C241" s="1" t="s">
        <v>97</v>
      </c>
      <c r="D241" s="1" t="s">
        <v>98</v>
      </c>
      <c r="E241" s="1">
        <v>2300</v>
      </c>
      <c r="F241" s="1"/>
      <c r="G241" s="1"/>
      <c r="H241" s="1"/>
      <c r="I241" s="1"/>
      <c r="J241" s="1">
        <f t="shared" si="3"/>
        <v>0</v>
      </c>
      <c r="K241" s="1"/>
    </row>
    <row r="242" spans="1:11" ht="21" customHeight="1" x14ac:dyDescent="0.3">
      <c r="A242" s="1">
        <v>240</v>
      </c>
      <c r="B242" s="10">
        <v>46263</v>
      </c>
      <c r="C242" s="1" t="s">
        <v>97</v>
      </c>
      <c r="D242" s="1" t="s">
        <v>98</v>
      </c>
      <c r="E242" s="1">
        <v>2300</v>
      </c>
      <c r="F242" s="1"/>
      <c r="G242" s="1"/>
      <c r="H242" s="1"/>
      <c r="I242" s="1"/>
      <c r="J242" s="1">
        <f t="shared" si="3"/>
        <v>0</v>
      </c>
      <c r="K242" s="1"/>
    </row>
    <row r="243" spans="1:11" ht="21" customHeight="1" x14ac:dyDescent="0.3">
      <c r="A243" s="1">
        <v>241</v>
      </c>
      <c r="B243" s="10">
        <v>46264</v>
      </c>
      <c r="C243" s="1" t="s">
        <v>97</v>
      </c>
      <c r="D243" s="1" t="s">
        <v>98</v>
      </c>
      <c r="E243" s="1">
        <v>2300</v>
      </c>
      <c r="F243" s="1"/>
      <c r="G243" s="1"/>
      <c r="H243" s="1"/>
      <c r="I243" s="1"/>
      <c r="J243" s="1">
        <f t="shared" si="3"/>
        <v>0</v>
      </c>
      <c r="K243" s="1"/>
    </row>
    <row r="244" spans="1:11" ht="21" customHeight="1" x14ac:dyDescent="0.3">
      <c r="A244" s="1">
        <v>242</v>
      </c>
      <c r="B244" s="10">
        <v>46265</v>
      </c>
      <c r="C244" s="1" t="s">
        <v>97</v>
      </c>
      <c r="D244" s="1" t="s">
        <v>98</v>
      </c>
      <c r="E244" s="1">
        <v>2300</v>
      </c>
      <c r="F244" s="1"/>
      <c r="G244" s="1"/>
      <c r="H244" s="1"/>
      <c r="I244" s="1"/>
      <c r="J244" s="1">
        <f t="shared" si="3"/>
        <v>0</v>
      </c>
      <c r="K244" s="1"/>
    </row>
    <row r="245" spans="1:11" ht="21" customHeight="1" x14ac:dyDescent="0.3">
      <c r="A245" s="1">
        <v>243</v>
      </c>
      <c r="B245" s="10">
        <v>46266</v>
      </c>
      <c r="C245" s="1" t="s">
        <v>97</v>
      </c>
      <c r="D245" s="1" t="s">
        <v>98</v>
      </c>
      <c r="E245" s="1">
        <v>2300</v>
      </c>
      <c r="F245" s="1"/>
      <c r="G245" s="1"/>
      <c r="H245" s="1"/>
      <c r="I245" s="1"/>
      <c r="J245" s="1">
        <f t="shared" si="3"/>
        <v>0</v>
      </c>
      <c r="K245" s="1"/>
    </row>
    <row r="246" spans="1:11" ht="21" customHeight="1" x14ac:dyDescent="0.3">
      <c r="A246" s="1">
        <v>244</v>
      </c>
      <c r="B246" s="10">
        <v>46267</v>
      </c>
      <c r="C246" s="1" t="s">
        <v>97</v>
      </c>
      <c r="D246" s="1" t="s">
        <v>98</v>
      </c>
      <c r="E246" s="1">
        <v>2300</v>
      </c>
      <c r="F246" s="1"/>
      <c r="G246" s="1"/>
      <c r="H246" s="1"/>
      <c r="I246" s="1"/>
      <c r="J246" s="1">
        <f t="shared" si="3"/>
        <v>0</v>
      </c>
      <c r="K246" s="1"/>
    </row>
    <row r="247" spans="1:11" ht="21" customHeight="1" x14ac:dyDescent="0.3">
      <c r="A247" s="1">
        <v>245</v>
      </c>
      <c r="B247" s="10">
        <v>46268</v>
      </c>
      <c r="C247" s="1" t="s">
        <v>97</v>
      </c>
      <c r="D247" s="1" t="s">
        <v>98</v>
      </c>
      <c r="E247" s="1">
        <v>2300</v>
      </c>
      <c r="F247" s="1"/>
      <c r="G247" s="1"/>
      <c r="H247" s="1"/>
      <c r="I247" s="1"/>
      <c r="J247" s="1">
        <f t="shared" si="3"/>
        <v>0</v>
      </c>
      <c r="K247" s="1"/>
    </row>
    <row r="248" spans="1:11" ht="21" customHeight="1" x14ac:dyDescent="0.3">
      <c r="A248" s="1">
        <v>246</v>
      </c>
      <c r="B248" s="10">
        <v>46269</v>
      </c>
      <c r="C248" s="1" t="s">
        <v>97</v>
      </c>
      <c r="D248" s="1" t="s">
        <v>98</v>
      </c>
      <c r="E248" s="1">
        <v>2300</v>
      </c>
      <c r="F248" s="1"/>
      <c r="G248" s="1"/>
      <c r="H248" s="1"/>
      <c r="I248" s="1"/>
      <c r="J248" s="1">
        <f t="shared" si="3"/>
        <v>0</v>
      </c>
      <c r="K248" s="1"/>
    </row>
    <row r="249" spans="1:11" ht="21" customHeight="1" x14ac:dyDescent="0.3">
      <c r="A249" s="1">
        <v>247</v>
      </c>
      <c r="B249" s="10">
        <v>46270</v>
      </c>
      <c r="C249" s="1" t="s">
        <v>97</v>
      </c>
      <c r="D249" s="1" t="s">
        <v>98</v>
      </c>
      <c r="E249" s="1">
        <v>2300</v>
      </c>
      <c r="F249" s="1"/>
      <c r="G249" s="1"/>
      <c r="H249" s="1"/>
      <c r="I249" s="1"/>
      <c r="J249" s="1">
        <f t="shared" si="3"/>
        <v>0</v>
      </c>
      <c r="K249" s="1"/>
    </row>
    <row r="250" spans="1:11" ht="21" customHeight="1" x14ac:dyDescent="0.3">
      <c r="A250" s="1">
        <v>248</v>
      </c>
      <c r="B250" s="10">
        <v>46271</v>
      </c>
      <c r="C250" s="1" t="s">
        <v>97</v>
      </c>
      <c r="D250" s="1" t="s">
        <v>98</v>
      </c>
      <c r="E250" s="1">
        <v>2300</v>
      </c>
      <c r="F250" s="1"/>
      <c r="G250" s="1"/>
      <c r="H250" s="1"/>
      <c r="I250" s="1"/>
      <c r="J250" s="1">
        <f t="shared" si="3"/>
        <v>0</v>
      </c>
      <c r="K250" s="1"/>
    </row>
    <row r="251" spans="1:11" ht="21" customHeight="1" x14ac:dyDescent="0.3">
      <c r="A251" s="1">
        <v>249</v>
      </c>
      <c r="B251" s="10">
        <v>46272</v>
      </c>
      <c r="C251" s="1" t="s">
        <v>97</v>
      </c>
      <c r="D251" s="1" t="s">
        <v>98</v>
      </c>
      <c r="E251" s="1">
        <v>2300</v>
      </c>
      <c r="F251" s="1"/>
      <c r="G251" s="1"/>
      <c r="H251" s="1"/>
      <c r="I251" s="1"/>
      <c r="J251" s="1">
        <f t="shared" si="3"/>
        <v>0</v>
      </c>
      <c r="K251" s="1"/>
    </row>
    <row r="252" spans="1:11" ht="21" customHeight="1" x14ac:dyDescent="0.3">
      <c r="A252" s="1">
        <v>250</v>
      </c>
      <c r="B252" s="10">
        <v>46273</v>
      </c>
      <c r="C252" s="1" t="s">
        <v>97</v>
      </c>
      <c r="D252" s="1" t="s">
        <v>98</v>
      </c>
      <c r="E252" s="1">
        <v>2300</v>
      </c>
      <c r="F252" s="1"/>
      <c r="G252" s="1"/>
      <c r="H252" s="1"/>
      <c r="I252" s="1"/>
      <c r="J252" s="1">
        <f t="shared" si="3"/>
        <v>0</v>
      </c>
      <c r="K252" s="1"/>
    </row>
    <row r="253" spans="1:11" ht="21" customHeight="1" x14ac:dyDescent="0.3">
      <c r="A253" s="1">
        <v>251</v>
      </c>
      <c r="B253" s="10">
        <v>46274</v>
      </c>
      <c r="C253" s="1" t="s">
        <v>97</v>
      </c>
      <c r="D253" s="1" t="s">
        <v>98</v>
      </c>
      <c r="E253" s="1">
        <v>2300</v>
      </c>
      <c r="F253" s="1"/>
      <c r="G253" s="1"/>
      <c r="H253" s="1"/>
      <c r="I253" s="1"/>
      <c r="J253" s="1">
        <f t="shared" si="3"/>
        <v>0</v>
      </c>
      <c r="K253" s="1"/>
    </row>
    <row r="254" spans="1:11" ht="21" customHeight="1" x14ac:dyDescent="0.3">
      <c r="A254" s="1">
        <v>252</v>
      </c>
      <c r="B254" s="10">
        <v>46275</v>
      </c>
      <c r="C254" s="1" t="s">
        <v>97</v>
      </c>
      <c r="D254" s="1" t="s">
        <v>98</v>
      </c>
      <c r="E254" s="1">
        <v>2300</v>
      </c>
      <c r="F254" s="1"/>
      <c r="G254" s="1"/>
      <c r="H254" s="1"/>
      <c r="I254" s="1"/>
      <c r="J254" s="1">
        <f t="shared" si="3"/>
        <v>0</v>
      </c>
      <c r="K254" s="1"/>
    </row>
    <row r="255" spans="1:11" ht="21" customHeight="1" x14ac:dyDescent="0.3">
      <c r="A255" s="1">
        <v>253</v>
      </c>
      <c r="B255" s="10">
        <v>46276</v>
      </c>
      <c r="C255" s="1" t="s">
        <v>97</v>
      </c>
      <c r="D255" s="1" t="s">
        <v>98</v>
      </c>
      <c r="E255" s="1">
        <v>2300</v>
      </c>
      <c r="F255" s="1"/>
      <c r="G255" s="1"/>
      <c r="H255" s="1"/>
      <c r="I255" s="1"/>
      <c r="J255" s="1">
        <f t="shared" si="3"/>
        <v>0</v>
      </c>
      <c r="K255" s="1"/>
    </row>
    <row r="256" spans="1:11" ht="21" customHeight="1" x14ac:dyDescent="0.3">
      <c r="A256" s="1">
        <v>254</v>
      </c>
      <c r="B256" s="10">
        <v>46277</v>
      </c>
      <c r="C256" s="1" t="s">
        <v>97</v>
      </c>
      <c r="D256" s="1" t="s">
        <v>98</v>
      </c>
      <c r="E256" s="1">
        <v>2300</v>
      </c>
      <c r="F256" s="1"/>
      <c r="G256" s="1"/>
      <c r="H256" s="1"/>
      <c r="I256" s="1"/>
      <c r="J256" s="1">
        <f t="shared" si="3"/>
        <v>0</v>
      </c>
      <c r="K256" s="1"/>
    </row>
    <row r="257" spans="1:11" ht="21" customHeight="1" x14ac:dyDescent="0.3">
      <c r="A257" s="1">
        <v>255</v>
      </c>
      <c r="B257" s="10">
        <v>46278</v>
      </c>
      <c r="C257" s="1" t="s">
        <v>97</v>
      </c>
      <c r="D257" s="1" t="s">
        <v>98</v>
      </c>
      <c r="E257" s="1">
        <v>2300</v>
      </c>
      <c r="F257" s="1"/>
      <c r="G257" s="1"/>
      <c r="H257" s="1"/>
      <c r="I257" s="1"/>
      <c r="J257" s="1">
        <f t="shared" si="3"/>
        <v>0</v>
      </c>
      <c r="K257" s="1"/>
    </row>
    <row r="258" spans="1:11" ht="21" customHeight="1" x14ac:dyDescent="0.3">
      <c r="A258" s="1">
        <v>256</v>
      </c>
      <c r="B258" s="10">
        <v>46279</v>
      </c>
      <c r="C258" s="1" t="s">
        <v>97</v>
      </c>
      <c r="D258" s="1" t="s">
        <v>98</v>
      </c>
      <c r="E258" s="1">
        <v>2300</v>
      </c>
      <c r="F258" s="1"/>
      <c r="G258" s="1"/>
      <c r="H258" s="1"/>
      <c r="I258" s="1"/>
      <c r="J258" s="1">
        <f t="shared" si="3"/>
        <v>0</v>
      </c>
      <c r="K258" s="1"/>
    </row>
    <row r="259" spans="1:11" ht="21" customHeight="1" x14ac:dyDescent="0.3">
      <c r="A259" s="1">
        <v>257</v>
      </c>
      <c r="B259" s="10">
        <v>46280</v>
      </c>
      <c r="C259" s="1" t="s">
        <v>97</v>
      </c>
      <c r="D259" s="1" t="s">
        <v>98</v>
      </c>
      <c r="E259" s="1">
        <v>2300</v>
      </c>
      <c r="F259" s="1"/>
      <c r="G259" s="1"/>
      <c r="H259" s="1"/>
      <c r="I259" s="1"/>
      <c r="J259" s="1">
        <f t="shared" si="3"/>
        <v>0</v>
      </c>
      <c r="K259" s="1"/>
    </row>
    <row r="260" spans="1:11" ht="21" customHeight="1" x14ac:dyDescent="0.3">
      <c r="A260" s="1">
        <v>258</v>
      </c>
      <c r="B260" s="10">
        <v>46281</v>
      </c>
      <c r="C260" s="1" t="s">
        <v>97</v>
      </c>
      <c r="D260" s="1" t="s">
        <v>98</v>
      </c>
      <c r="E260" s="1">
        <v>2300</v>
      </c>
      <c r="F260" s="1"/>
      <c r="G260" s="1"/>
      <c r="H260" s="1"/>
      <c r="I260" s="1"/>
      <c r="J260" s="1">
        <f t="shared" ref="J260:J323" si="4">E260*F260-G260-H260+I260</f>
        <v>0</v>
      </c>
      <c r="K260" s="1"/>
    </row>
    <row r="261" spans="1:11" ht="21" customHeight="1" x14ac:dyDescent="0.3">
      <c r="A261" s="1">
        <v>259</v>
      </c>
      <c r="B261" s="10">
        <v>46282</v>
      </c>
      <c r="C261" s="1" t="s">
        <v>97</v>
      </c>
      <c r="D261" s="1" t="s">
        <v>98</v>
      </c>
      <c r="E261" s="1">
        <v>2300</v>
      </c>
      <c r="F261" s="1"/>
      <c r="G261" s="1"/>
      <c r="H261" s="1"/>
      <c r="I261" s="1"/>
      <c r="J261" s="1">
        <f t="shared" si="4"/>
        <v>0</v>
      </c>
      <c r="K261" s="1"/>
    </row>
    <row r="262" spans="1:11" ht="21" customHeight="1" x14ac:dyDescent="0.3">
      <c r="A262" s="1">
        <v>260</v>
      </c>
      <c r="B262" s="10">
        <v>46283</v>
      </c>
      <c r="C262" s="1" t="s">
        <v>97</v>
      </c>
      <c r="D262" s="1" t="s">
        <v>98</v>
      </c>
      <c r="E262" s="1">
        <v>2300</v>
      </c>
      <c r="F262" s="1"/>
      <c r="G262" s="1"/>
      <c r="H262" s="1"/>
      <c r="I262" s="1"/>
      <c r="J262" s="1">
        <f t="shared" si="4"/>
        <v>0</v>
      </c>
      <c r="K262" s="1"/>
    </row>
    <row r="263" spans="1:11" ht="21" customHeight="1" x14ac:dyDescent="0.3">
      <c r="A263" s="1">
        <v>261</v>
      </c>
      <c r="B263" s="10">
        <v>46284</v>
      </c>
      <c r="C263" s="1" t="s">
        <v>97</v>
      </c>
      <c r="D263" s="1" t="s">
        <v>98</v>
      </c>
      <c r="E263" s="1">
        <v>2300</v>
      </c>
      <c r="F263" s="1"/>
      <c r="G263" s="1"/>
      <c r="H263" s="1"/>
      <c r="I263" s="1"/>
      <c r="J263" s="1">
        <f t="shared" si="4"/>
        <v>0</v>
      </c>
      <c r="K263" s="1"/>
    </row>
    <row r="264" spans="1:11" ht="21" customHeight="1" x14ac:dyDescent="0.3">
      <c r="A264" s="1">
        <v>262</v>
      </c>
      <c r="B264" s="10">
        <v>46285</v>
      </c>
      <c r="C264" s="1" t="s">
        <v>97</v>
      </c>
      <c r="D264" s="1" t="s">
        <v>98</v>
      </c>
      <c r="E264" s="1">
        <v>2300</v>
      </c>
      <c r="F264" s="1"/>
      <c r="G264" s="1"/>
      <c r="H264" s="1"/>
      <c r="I264" s="1"/>
      <c r="J264" s="1">
        <f t="shared" si="4"/>
        <v>0</v>
      </c>
      <c r="K264" s="1"/>
    </row>
    <row r="265" spans="1:11" ht="21" customHeight="1" x14ac:dyDescent="0.3">
      <c r="A265" s="1">
        <v>263</v>
      </c>
      <c r="B265" s="10">
        <v>46286</v>
      </c>
      <c r="C265" s="1" t="s">
        <v>97</v>
      </c>
      <c r="D265" s="1" t="s">
        <v>98</v>
      </c>
      <c r="E265" s="1">
        <v>2300</v>
      </c>
      <c r="F265" s="1"/>
      <c r="G265" s="1"/>
      <c r="H265" s="1"/>
      <c r="I265" s="1"/>
      <c r="J265" s="1">
        <f t="shared" si="4"/>
        <v>0</v>
      </c>
      <c r="K265" s="1"/>
    </row>
    <row r="266" spans="1:11" ht="21" customHeight="1" x14ac:dyDescent="0.3">
      <c r="A266" s="1">
        <v>264</v>
      </c>
      <c r="B266" s="10">
        <v>46287</v>
      </c>
      <c r="C266" s="1" t="s">
        <v>97</v>
      </c>
      <c r="D266" s="1" t="s">
        <v>98</v>
      </c>
      <c r="E266" s="1">
        <v>2300</v>
      </c>
      <c r="F266" s="1"/>
      <c r="G266" s="1"/>
      <c r="H266" s="1"/>
      <c r="I266" s="1"/>
      <c r="J266" s="1">
        <f t="shared" si="4"/>
        <v>0</v>
      </c>
      <c r="K266" s="1"/>
    </row>
    <row r="267" spans="1:11" ht="21" customHeight="1" x14ac:dyDescent="0.3">
      <c r="A267" s="1">
        <v>265</v>
      </c>
      <c r="B267" s="10">
        <v>46288</v>
      </c>
      <c r="C267" s="1" t="s">
        <v>97</v>
      </c>
      <c r="D267" s="1" t="s">
        <v>98</v>
      </c>
      <c r="E267" s="1">
        <v>2300</v>
      </c>
      <c r="F267" s="1"/>
      <c r="G267" s="1"/>
      <c r="H267" s="1"/>
      <c r="I267" s="1"/>
      <c r="J267" s="1">
        <f t="shared" si="4"/>
        <v>0</v>
      </c>
      <c r="K267" s="1"/>
    </row>
    <row r="268" spans="1:11" ht="21" customHeight="1" x14ac:dyDescent="0.3">
      <c r="A268" s="1">
        <v>266</v>
      </c>
      <c r="B268" s="10">
        <v>46289</v>
      </c>
      <c r="C268" s="1" t="s">
        <v>97</v>
      </c>
      <c r="D268" s="1" t="s">
        <v>98</v>
      </c>
      <c r="E268" s="1">
        <v>2300</v>
      </c>
      <c r="F268" s="1"/>
      <c r="G268" s="1"/>
      <c r="H268" s="1"/>
      <c r="I268" s="1"/>
      <c r="J268" s="1">
        <f t="shared" si="4"/>
        <v>0</v>
      </c>
      <c r="K268" s="1"/>
    </row>
    <row r="269" spans="1:11" ht="21" customHeight="1" x14ac:dyDescent="0.3">
      <c r="A269" s="1">
        <v>267</v>
      </c>
      <c r="B269" s="10">
        <v>46290</v>
      </c>
      <c r="C269" s="1" t="s">
        <v>97</v>
      </c>
      <c r="D269" s="1" t="s">
        <v>98</v>
      </c>
      <c r="E269" s="1">
        <v>2300</v>
      </c>
      <c r="F269" s="1"/>
      <c r="G269" s="1"/>
      <c r="H269" s="1"/>
      <c r="I269" s="1"/>
      <c r="J269" s="1">
        <f t="shared" si="4"/>
        <v>0</v>
      </c>
      <c r="K269" s="1"/>
    </row>
    <row r="270" spans="1:11" ht="21" customHeight="1" x14ac:dyDescent="0.3">
      <c r="A270" s="1">
        <v>268</v>
      </c>
      <c r="B270" s="10">
        <v>46291</v>
      </c>
      <c r="C270" s="1" t="s">
        <v>97</v>
      </c>
      <c r="D270" s="1" t="s">
        <v>98</v>
      </c>
      <c r="E270" s="1">
        <v>2300</v>
      </c>
      <c r="F270" s="1"/>
      <c r="G270" s="1"/>
      <c r="H270" s="1"/>
      <c r="I270" s="1"/>
      <c r="J270" s="1">
        <f t="shared" si="4"/>
        <v>0</v>
      </c>
      <c r="K270" s="1"/>
    </row>
    <row r="271" spans="1:11" ht="21" customHeight="1" x14ac:dyDescent="0.3">
      <c r="A271" s="1">
        <v>269</v>
      </c>
      <c r="B271" s="10">
        <v>46292</v>
      </c>
      <c r="C271" s="1" t="s">
        <v>97</v>
      </c>
      <c r="D271" s="1" t="s">
        <v>98</v>
      </c>
      <c r="E271" s="1">
        <v>2300</v>
      </c>
      <c r="F271" s="1"/>
      <c r="G271" s="1"/>
      <c r="H271" s="1"/>
      <c r="I271" s="1"/>
      <c r="J271" s="1">
        <f t="shared" si="4"/>
        <v>0</v>
      </c>
      <c r="K271" s="1"/>
    </row>
    <row r="272" spans="1:11" ht="21" customHeight="1" x14ac:dyDescent="0.3">
      <c r="A272" s="1">
        <v>270</v>
      </c>
      <c r="B272" s="10">
        <v>46293</v>
      </c>
      <c r="C272" s="1" t="s">
        <v>97</v>
      </c>
      <c r="D272" s="1" t="s">
        <v>98</v>
      </c>
      <c r="E272" s="1">
        <v>2300</v>
      </c>
      <c r="F272" s="1"/>
      <c r="G272" s="1"/>
      <c r="H272" s="1"/>
      <c r="I272" s="1"/>
      <c r="J272" s="1">
        <f t="shared" si="4"/>
        <v>0</v>
      </c>
      <c r="K272" s="1"/>
    </row>
    <row r="273" spans="1:11" ht="21" customHeight="1" x14ac:dyDescent="0.3">
      <c r="A273" s="1">
        <v>271</v>
      </c>
      <c r="B273" s="10">
        <v>46294</v>
      </c>
      <c r="C273" s="1" t="s">
        <v>97</v>
      </c>
      <c r="D273" s="1" t="s">
        <v>98</v>
      </c>
      <c r="E273" s="1">
        <v>2300</v>
      </c>
      <c r="F273" s="1"/>
      <c r="G273" s="1"/>
      <c r="H273" s="1"/>
      <c r="I273" s="1"/>
      <c r="J273" s="1">
        <f t="shared" si="4"/>
        <v>0</v>
      </c>
      <c r="K273" s="1"/>
    </row>
    <row r="274" spans="1:11" ht="21" customHeight="1" x14ac:dyDescent="0.3">
      <c r="A274" s="1">
        <v>272</v>
      </c>
      <c r="B274" s="10">
        <v>46295</v>
      </c>
      <c r="C274" s="1" t="s">
        <v>97</v>
      </c>
      <c r="D274" s="1" t="s">
        <v>98</v>
      </c>
      <c r="E274" s="1">
        <v>2300</v>
      </c>
      <c r="F274" s="1"/>
      <c r="G274" s="1"/>
      <c r="H274" s="1"/>
      <c r="I274" s="1"/>
      <c r="J274" s="1">
        <f t="shared" si="4"/>
        <v>0</v>
      </c>
      <c r="K274" s="1"/>
    </row>
    <row r="275" spans="1:11" ht="21" customHeight="1" x14ac:dyDescent="0.3">
      <c r="A275" s="1">
        <v>273</v>
      </c>
      <c r="B275" s="10">
        <v>46296</v>
      </c>
      <c r="C275" s="1" t="s">
        <v>97</v>
      </c>
      <c r="D275" s="1" t="s">
        <v>98</v>
      </c>
      <c r="E275" s="1">
        <v>2300</v>
      </c>
      <c r="F275" s="1"/>
      <c r="G275" s="1"/>
      <c r="H275" s="1"/>
      <c r="I275" s="1"/>
      <c r="J275" s="1">
        <f t="shared" si="4"/>
        <v>0</v>
      </c>
      <c r="K275" s="1"/>
    </row>
    <row r="276" spans="1:11" ht="21" customHeight="1" x14ac:dyDescent="0.3">
      <c r="A276" s="1">
        <v>274</v>
      </c>
      <c r="B276" s="10">
        <v>46297</v>
      </c>
      <c r="C276" s="1" t="s">
        <v>97</v>
      </c>
      <c r="D276" s="1" t="s">
        <v>98</v>
      </c>
      <c r="E276" s="1">
        <v>2300</v>
      </c>
      <c r="F276" s="1"/>
      <c r="G276" s="1"/>
      <c r="H276" s="1"/>
      <c r="I276" s="1"/>
      <c r="J276" s="1">
        <f t="shared" si="4"/>
        <v>0</v>
      </c>
      <c r="K276" s="1"/>
    </row>
    <row r="277" spans="1:11" ht="21" customHeight="1" x14ac:dyDescent="0.3">
      <c r="A277" s="1">
        <v>275</v>
      </c>
      <c r="B277" s="10">
        <v>46298</v>
      </c>
      <c r="C277" s="1" t="s">
        <v>97</v>
      </c>
      <c r="D277" s="1" t="s">
        <v>98</v>
      </c>
      <c r="E277" s="1">
        <v>2300</v>
      </c>
      <c r="F277" s="1"/>
      <c r="G277" s="1"/>
      <c r="H277" s="1"/>
      <c r="I277" s="1"/>
      <c r="J277" s="1">
        <f t="shared" si="4"/>
        <v>0</v>
      </c>
      <c r="K277" s="1"/>
    </row>
    <row r="278" spans="1:11" ht="21" customHeight="1" x14ac:dyDescent="0.3">
      <c r="A278" s="1">
        <v>276</v>
      </c>
      <c r="B278" s="10">
        <v>46299</v>
      </c>
      <c r="C278" s="1" t="s">
        <v>97</v>
      </c>
      <c r="D278" s="1" t="s">
        <v>98</v>
      </c>
      <c r="E278" s="1">
        <v>2300</v>
      </c>
      <c r="F278" s="1"/>
      <c r="G278" s="1"/>
      <c r="H278" s="1"/>
      <c r="I278" s="1"/>
      <c r="J278" s="1">
        <f t="shared" si="4"/>
        <v>0</v>
      </c>
      <c r="K278" s="1"/>
    </row>
    <row r="279" spans="1:11" ht="21" customHeight="1" x14ac:dyDescent="0.3">
      <c r="A279" s="1">
        <v>277</v>
      </c>
      <c r="B279" s="10">
        <v>46300</v>
      </c>
      <c r="C279" s="1" t="s">
        <v>97</v>
      </c>
      <c r="D279" s="1" t="s">
        <v>98</v>
      </c>
      <c r="E279" s="1">
        <v>2300</v>
      </c>
      <c r="F279" s="1"/>
      <c r="G279" s="1"/>
      <c r="H279" s="1"/>
      <c r="I279" s="1"/>
      <c r="J279" s="1">
        <f t="shared" si="4"/>
        <v>0</v>
      </c>
      <c r="K279" s="1"/>
    </row>
    <row r="280" spans="1:11" ht="21" customHeight="1" x14ac:dyDescent="0.3">
      <c r="A280" s="1">
        <v>278</v>
      </c>
      <c r="B280" s="10">
        <v>46301</v>
      </c>
      <c r="C280" s="1" t="s">
        <v>97</v>
      </c>
      <c r="D280" s="1" t="s">
        <v>98</v>
      </c>
      <c r="E280" s="1">
        <v>2300</v>
      </c>
      <c r="F280" s="1"/>
      <c r="G280" s="1"/>
      <c r="H280" s="1"/>
      <c r="I280" s="1"/>
      <c r="J280" s="1">
        <f t="shared" si="4"/>
        <v>0</v>
      </c>
      <c r="K280" s="1"/>
    </row>
    <row r="281" spans="1:11" ht="21" customHeight="1" x14ac:dyDescent="0.3">
      <c r="A281" s="1">
        <v>279</v>
      </c>
      <c r="B281" s="10">
        <v>46302</v>
      </c>
      <c r="C281" s="1" t="s">
        <v>97</v>
      </c>
      <c r="D281" s="1" t="s">
        <v>98</v>
      </c>
      <c r="E281" s="1">
        <v>2300</v>
      </c>
      <c r="F281" s="1"/>
      <c r="G281" s="1"/>
      <c r="H281" s="1"/>
      <c r="I281" s="1"/>
      <c r="J281" s="1">
        <f t="shared" si="4"/>
        <v>0</v>
      </c>
      <c r="K281" s="1"/>
    </row>
    <row r="282" spans="1:11" ht="21" customHeight="1" x14ac:dyDescent="0.3">
      <c r="A282" s="1">
        <v>280</v>
      </c>
      <c r="B282" s="10">
        <v>46303</v>
      </c>
      <c r="C282" s="1" t="s">
        <v>97</v>
      </c>
      <c r="D282" s="1" t="s">
        <v>98</v>
      </c>
      <c r="E282" s="1">
        <v>2300</v>
      </c>
      <c r="F282" s="1"/>
      <c r="G282" s="1"/>
      <c r="H282" s="1"/>
      <c r="I282" s="1"/>
      <c r="J282" s="1">
        <f t="shared" si="4"/>
        <v>0</v>
      </c>
      <c r="K282" s="1"/>
    </row>
    <row r="283" spans="1:11" ht="21" customHeight="1" x14ac:dyDescent="0.3">
      <c r="A283" s="1">
        <v>281</v>
      </c>
      <c r="B283" s="10">
        <v>46304</v>
      </c>
      <c r="C283" s="1" t="s">
        <v>97</v>
      </c>
      <c r="D283" s="1" t="s">
        <v>98</v>
      </c>
      <c r="E283" s="1">
        <v>2300</v>
      </c>
      <c r="F283" s="1"/>
      <c r="G283" s="1"/>
      <c r="H283" s="1"/>
      <c r="I283" s="1"/>
      <c r="J283" s="1">
        <f t="shared" si="4"/>
        <v>0</v>
      </c>
      <c r="K283" s="1"/>
    </row>
    <row r="284" spans="1:11" ht="21" customHeight="1" x14ac:dyDescent="0.3">
      <c r="A284" s="1">
        <v>282</v>
      </c>
      <c r="B284" s="10">
        <v>46305</v>
      </c>
      <c r="C284" s="1" t="s">
        <v>97</v>
      </c>
      <c r="D284" s="1" t="s">
        <v>98</v>
      </c>
      <c r="E284" s="1">
        <v>2300</v>
      </c>
      <c r="F284" s="1"/>
      <c r="G284" s="1"/>
      <c r="H284" s="1"/>
      <c r="I284" s="1"/>
      <c r="J284" s="1">
        <f t="shared" si="4"/>
        <v>0</v>
      </c>
      <c r="K284" s="1"/>
    </row>
    <row r="285" spans="1:11" ht="21" customHeight="1" x14ac:dyDescent="0.3">
      <c r="A285" s="1">
        <v>283</v>
      </c>
      <c r="B285" s="10">
        <v>46306</v>
      </c>
      <c r="C285" s="1" t="s">
        <v>97</v>
      </c>
      <c r="D285" s="1" t="s">
        <v>98</v>
      </c>
      <c r="E285" s="1">
        <v>2300</v>
      </c>
      <c r="F285" s="1"/>
      <c r="G285" s="1"/>
      <c r="H285" s="1"/>
      <c r="I285" s="1"/>
      <c r="J285" s="1">
        <f t="shared" si="4"/>
        <v>0</v>
      </c>
      <c r="K285" s="1"/>
    </row>
    <row r="286" spans="1:11" ht="21" customHeight="1" x14ac:dyDescent="0.3">
      <c r="A286" s="1">
        <v>284</v>
      </c>
      <c r="B286" s="10">
        <v>46307</v>
      </c>
      <c r="C286" s="1" t="s">
        <v>97</v>
      </c>
      <c r="D286" s="1" t="s">
        <v>98</v>
      </c>
      <c r="E286" s="1">
        <v>2300</v>
      </c>
      <c r="F286" s="1"/>
      <c r="G286" s="1"/>
      <c r="H286" s="1"/>
      <c r="I286" s="1"/>
      <c r="J286" s="1">
        <f t="shared" si="4"/>
        <v>0</v>
      </c>
      <c r="K286" s="1"/>
    </row>
    <row r="287" spans="1:11" ht="21" customHeight="1" x14ac:dyDescent="0.3">
      <c r="A287" s="1">
        <v>285</v>
      </c>
      <c r="B287" s="10">
        <v>46308</v>
      </c>
      <c r="C287" s="1" t="s">
        <v>97</v>
      </c>
      <c r="D287" s="1" t="s">
        <v>98</v>
      </c>
      <c r="E287" s="1">
        <v>2300</v>
      </c>
      <c r="F287" s="1"/>
      <c r="G287" s="1"/>
      <c r="H287" s="1"/>
      <c r="I287" s="1"/>
      <c r="J287" s="1">
        <f t="shared" si="4"/>
        <v>0</v>
      </c>
      <c r="K287" s="1"/>
    </row>
    <row r="288" spans="1:11" ht="21" customHeight="1" x14ac:dyDescent="0.3">
      <c r="A288" s="1">
        <v>286</v>
      </c>
      <c r="B288" s="10">
        <v>46309</v>
      </c>
      <c r="C288" s="1" t="s">
        <v>97</v>
      </c>
      <c r="D288" s="1" t="s">
        <v>98</v>
      </c>
      <c r="E288" s="1">
        <v>2300</v>
      </c>
      <c r="F288" s="1"/>
      <c r="G288" s="1"/>
      <c r="H288" s="1"/>
      <c r="I288" s="1"/>
      <c r="J288" s="1">
        <f t="shared" si="4"/>
        <v>0</v>
      </c>
      <c r="K288" s="1"/>
    </row>
    <row r="289" spans="1:11" ht="21" customHeight="1" x14ac:dyDescent="0.3">
      <c r="A289" s="1">
        <v>287</v>
      </c>
      <c r="B289" s="10">
        <v>46310</v>
      </c>
      <c r="C289" s="1" t="s">
        <v>97</v>
      </c>
      <c r="D289" s="1" t="s">
        <v>98</v>
      </c>
      <c r="E289" s="1">
        <v>2300</v>
      </c>
      <c r="F289" s="1"/>
      <c r="G289" s="1"/>
      <c r="H289" s="1"/>
      <c r="I289" s="1"/>
      <c r="J289" s="1">
        <f t="shared" si="4"/>
        <v>0</v>
      </c>
      <c r="K289" s="1"/>
    </row>
    <row r="290" spans="1:11" ht="21" customHeight="1" x14ac:dyDescent="0.3">
      <c r="A290" s="1">
        <v>288</v>
      </c>
      <c r="B290" s="10">
        <v>46311</v>
      </c>
      <c r="C290" s="1" t="s">
        <v>97</v>
      </c>
      <c r="D290" s="1" t="s">
        <v>98</v>
      </c>
      <c r="E290" s="1">
        <v>2300</v>
      </c>
      <c r="F290" s="1"/>
      <c r="G290" s="1"/>
      <c r="H290" s="1"/>
      <c r="I290" s="1"/>
      <c r="J290" s="1">
        <f t="shared" si="4"/>
        <v>0</v>
      </c>
      <c r="K290" s="1"/>
    </row>
    <row r="291" spans="1:11" ht="21" customHeight="1" x14ac:dyDescent="0.3">
      <c r="A291" s="1">
        <v>289</v>
      </c>
      <c r="B291" s="10">
        <v>46312</v>
      </c>
      <c r="C291" s="1" t="s">
        <v>97</v>
      </c>
      <c r="D291" s="1" t="s">
        <v>98</v>
      </c>
      <c r="E291" s="1">
        <v>2300</v>
      </c>
      <c r="F291" s="1"/>
      <c r="G291" s="1"/>
      <c r="H291" s="1"/>
      <c r="I291" s="1"/>
      <c r="J291" s="1">
        <f t="shared" si="4"/>
        <v>0</v>
      </c>
      <c r="K291" s="1"/>
    </row>
    <row r="292" spans="1:11" ht="21" customHeight="1" x14ac:dyDescent="0.3">
      <c r="A292" s="1">
        <v>290</v>
      </c>
      <c r="B292" s="10">
        <v>46313</v>
      </c>
      <c r="C292" s="1" t="s">
        <v>97</v>
      </c>
      <c r="D292" s="1" t="s">
        <v>98</v>
      </c>
      <c r="E292" s="1">
        <v>2300</v>
      </c>
      <c r="F292" s="1"/>
      <c r="G292" s="1"/>
      <c r="H292" s="1"/>
      <c r="I292" s="1"/>
      <c r="J292" s="1">
        <f t="shared" si="4"/>
        <v>0</v>
      </c>
      <c r="K292" s="1"/>
    </row>
    <row r="293" spans="1:11" ht="21" customHeight="1" x14ac:dyDescent="0.3">
      <c r="A293" s="1">
        <v>291</v>
      </c>
      <c r="B293" s="10">
        <v>46314</v>
      </c>
      <c r="C293" s="1" t="s">
        <v>97</v>
      </c>
      <c r="D293" s="1" t="s">
        <v>98</v>
      </c>
      <c r="E293" s="1">
        <v>2300</v>
      </c>
      <c r="F293" s="1"/>
      <c r="G293" s="1"/>
      <c r="H293" s="1"/>
      <c r="I293" s="1"/>
      <c r="J293" s="1">
        <f t="shared" si="4"/>
        <v>0</v>
      </c>
      <c r="K293" s="1"/>
    </row>
    <row r="294" spans="1:11" ht="21" customHeight="1" x14ac:dyDescent="0.3">
      <c r="A294" s="1">
        <v>292</v>
      </c>
      <c r="B294" s="10">
        <v>46315</v>
      </c>
      <c r="C294" s="1" t="s">
        <v>97</v>
      </c>
      <c r="D294" s="1" t="s">
        <v>98</v>
      </c>
      <c r="E294" s="1">
        <v>2300</v>
      </c>
      <c r="F294" s="1"/>
      <c r="G294" s="1"/>
      <c r="H294" s="1"/>
      <c r="I294" s="1"/>
      <c r="J294" s="1">
        <f t="shared" si="4"/>
        <v>0</v>
      </c>
      <c r="K294" s="1"/>
    </row>
    <row r="295" spans="1:11" ht="21" customHeight="1" x14ac:dyDescent="0.3">
      <c r="A295" s="1">
        <v>293</v>
      </c>
      <c r="B295" s="10">
        <v>46316</v>
      </c>
      <c r="C295" s="1" t="s">
        <v>97</v>
      </c>
      <c r="D295" s="1" t="s">
        <v>98</v>
      </c>
      <c r="E295" s="1">
        <v>2300</v>
      </c>
      <c r="F295" s="1"/>
      <c r="G295" s="1"/>
      <c r="H295" s="1"/>
      <c r="I295" s="1"/>
      <c r="J295" s="1">
        <f t="shared" si="4"/>
        <v>0</v>
      </c>
      <c r="K295" s="1"/>
    </row>
    <row r="296" spans="1:11" ht="21" customHeight="1" x14ac:dyDescent="0.3">
      <c r="A296" s="1">
        <v>294</v>
      </c>
      <c r="B296" s="10">
        <v>46317</v>
      </c>
      <c r="C296" s="1" t="s">
        <v>97</v>
      </c>
      <c r="D296" s="1" t="s">
        <v>98</v>
      </c>
      <c r="E296" s="1">
        <v>2300</v>
      </c>
      <c r="F296" s="1"/>
      <c r="G296" s="1"/>
      <c r="H296" s="1"/>
      <c r="I296" s="1"/>
      <c r="J296" s="1">
        <f t="shared" si="4"/>
        <v>0</v>
      </c>
      <c r="K296" s="1"/>
    </row>
    <row r="297" spans="1:11" ht="21" customHeight="1" x14ac:dyDescent="0.3">
      <c r="A297" s="1">
        <v>295</v>
      </c>
      <c r="B297" s="10">
        <v>46318</v>
      </c>
      <c r="C297" s="1" t="s">
        <v>97</v>
      </c>
      <c r="D297" s="1" t="s">
        <v>98</v>
      </c>
      <c r="E297" s="1">
        <v>2300</v>
      </c>
      <c r="F297" s="1"/>
      <c r="G297" s="1"/>
      <c r="H297" s="1"/>
      <c r="I297" s="1"/>
      <c r="J297" s="1">
        <f t="shared" si="4"/>
        <v>0</v>
      </c>
      <c r="K297" s="1"/>
    </row>
    <row r="298" spans="1:11" ht="21" customHeight="1" x14ac:dyDescent="0.3">
      <c r="A298" s="1">
        <v>296</v>
      </c>
      <c r="B298" s="10">
        <v>46319</v>
      </c>
      <c r="C298" s="1" t="s">
        <v>97</v>
      </c>
      <c r="D298" s="1" t="s">
        <v>98</v>
      </c>
      <c r="E298" s="1">
        <v>2300</v>
      </c>
      <c r="F298" s="1"/>
      <c r="G298" s="1"/>
      <c r="H298" s="1"/>
      <c r="I298" s="1"/>
      <c r="J298" s="1">
        <f t="shared" si="4"/>
        <v>0</v>
      </c>
      <c r="K298" s="1"/>
    </row>
    <row r="299" spans="1:11" ht="21" customHeight="1" x14ac:dyDescent="0.3">
      <c r="A299" s="1">
        <v>297</v>
      </c>
      <c r="B299" s="10">
        <v>46320</v>
      </c>
      <c r="C299" s="1" t="s">
        <v>97</v>
      </c>
      <c r="D299" s="1" t="s">
        <v>98</v>
      </c>
      <c r="E299" s="1">
        <v>2300</v>
      </c>
      <c r="F299" s="1"/>
      <c r="G299" s="1"/>
      <c r="H299" s="1"/>
      <c r="I299" s="1"/>
      <c r="J299" s="1">
        <f t="shared" si="4"/>
        <v>0</v>
      </c>
      <c r="K299" s="1"/>
    </row>
    <row r="300" spans="1:11" ht="21" customHeight="1" x14ac:dyDescent="0.3">
      <c r="A300" s="1">
        <v>298</v>
      </c>
      <c r="B300" s="10">
        <v>46321</v>
      </c>
      <c r="C300" s="1" t="s">
        <v>97</v>
      </c>
      <c r="D300" s="1" t="s">
        <v>98</v>
      </c>
      <c r="E300" s="1">
        <v>2300</v>
      </c>
      <c r="F300" s="1"/>
      <c r="G300" s="1"/>
      <c r="H300" s="1"/>
      <c r="I300" s="1"/>
      <c r="J300" s="1">
        <f t="shared" si="4"/>
        <v>0</v>
      </c>
      <c r="K300" s="1"/>
    </row>
    <row r="301" spans="1:11" ht="21" customHeight="1" x14ac:dyDescent="0.3">
      <c r="A301" s="1">
        <v>299</v>
      </c>
      <c r="B301" s="10">
        <v>46322</v>
      </c>
      <c r="C301" s="1" t="s">
        <v>97</v>
      </c>
      <c r="D301" s="1" t="s">
        <v>98</v>
      </c>
      <c r="E301" s="1">
        <v>2300</v>
      </c>
      <c r="F301" s="1"/>
      <c r="G301" s="1"/>
      <c r="H301" s="1"/>
      <c r="I301" s="1"/>
      <c r="J301" s="1">
        <f t="shared" si="4"/>
        <v>0</v>
      </c>
      <c r="K301" s="1"/>
    </row>
    <row r="302" spans="1:11" ht="21" customHeight="1" x14ac:dyDescent="0.3">
      <c r="A302" s="1">
        <v>300</v>
      </c>
      <c r="B302" s="10">
        <v>46323</v>
      </c>
      <c r="C302" s="1" t="s">
        <v>97</v>
      </c>
      <c r="D302" s="1" t="s">
        <v>98</v>
      </c>
      <c r="E302" s="1">
        <v>2300</v>
      </c>
      <c r="F302" s="1"/>
      <c r="G302" s="1"/>
      <c r="H302" s="1"/>
      <c r="I302" s="1"/>
      <c r="J302" s="1">
        <f t="shared" si="4"/>
        <v>0</v>
      </c>
      <c r="K302" s="1"/>
    </row>
    <row r="303" spans="1:11" ht="21" customHeight="1" x14ac:dyDescent="0.3">
      <c r="A303" s="1">
        <v>301</v>
      </c>
      <c r="B303" s="10">
        <v>46324</v>
      </c>
      <c r="C303" s="1" t="s">
        <v>97</v>
      </c>
      <c r="D303" s="1" t="s">
        <v>98</v>
      </c>
      <c r="E303" s="1">
        <v>2300</v>
      </c>
      <c r="F303" s="1"/>
      <c r="G303" s="1"/>
      <c r="H303" s="1"/>
      <c r="I303" s="1"/>
      <c r="J303" s="1">
        <f t="shared" si="4"/>
        <v>0</v>
      </c>
      <c r="K303" s="1"/>
    </row>
    <row r="304" spans="1:11" ht="21" customHeight="1" x14ac:dyDescent="0.3">
      <c r="A304" s="1">
        <v>302</v>
      </c>
      <c r="B304" s="10">
        <v>46325</v>
      </c>
      <c r="C304" s="1" t="s">
        <v>97</v>
      </c>
      <c r="D304" s="1" t="s">
        <v>98</v>
      </c>
      <c r="E304" s="1">
        <v>2300</v>
      </c>
      <c r="F304" s="1"/>
      <c r="G304" s="1"/>
      <c r="H304" s="1"/>
      <c r="I304" s="1"/>
      <c r="J304" s="1">
        <f t="shared" si="4"/>
        <v>0</v>
      </c>
      <c r="K304" s="1"/>
    </row>
    <row r="305" spans="1:11" ht="21" customHeight="1" x14ac:dyDescent="0.3">
      <c r="A305" s="1">
        <v>303</v>
      </c>
      <c r="B305" s="10">
        <v>46326</v>
      </c>
      <c r="C305" s="1" t="s">
        <v>97</v>
      </c>
      <c r="D305" s="1" t="s">
        <v>98</v>
      </c>
      <c r="E305" s="1">
        <v>2300</v>
      </c>
      <c r="F305" s="1"/>
      <c r="G305" s="1"/>
      <c r="H305" s="1"/>
      <c r="I305" s="1"/>
      <c r="J305" s="1">
        <f t="shared" si="4"/>
        <v>0</v>
      </c>
      <c r="K305" s="1"/>
    </row>
    <row r="306" spans="1:11" ht="21" customHeight="1" x14ac:dyDescent="0.3">
      <c r="A306" s="1">
        <v>304</v>
      </c>
      <c r="B306" s="10">
        <v>46327</v>
      </c>
      <c r="C306" s="1" t="s">
        <v>97</v>
      </c>
      <c r="D306" s="1" t="s">
        <v>98</v>
      </c>
      <c r="E306" s="1">
        <v>2300</v>
      </c>
      <c r="F306" s="1"/>
      <c r="G306" s="1"/>
      <c r="H306" s="1"/>
      <c r="I306" s="1"/>
      <c r="J306" s="1">
        <f t="shared" si="4"/>
        <v>0</v>
      </c>
      <c r="K306" s="1"/>
    </row>
    <row r="307" spans="1:11" ht="21" customHeight="1" x14ac:dyDescent="0.3">
      <c r="A307" s="1">
        <v>305</v>
      </c>
      <c r="B307" s="10">
        <v>46328</v>
      </c>
      <c r="C307" s="1" t="s">
        <v>97</v>
      </c>
      <c r="D307" s="1" t="s">
        <v>98</v>
      </c>
      <c r="E307" s="1">
        <v>2300</v>
      </c>
      <c r="F307" s="1"/>
      <c r="G307" s="1"/>
      <c r="H307" s="1"/>
      <c r="I307" s="1"/>
      <c r="J307" s="1">
        <f t="shared" si="4"/>
        <v>0</v>
      </c>
      <c r="K307" s="1"/>
    </row>
    <row r="308" spans="1:11" ht="21" customHeight="1" x14ac:dyDescent="0.3">
      <c r="A308" s="1">
        <v>306</v>
      </c>
      <c r="B308" s="10">
        <v>46329</v>
      </c>
      <c r="C308" s="1" t="s">
        <v>97</v>
      </c>
      <c r="D308" s="1" t="s">
        <v>98</v>
      </c>
      <c r="E308" s="1">
        <v>2300</v>
      </c>
      <c r="F308" s="1"/>
      <c r="G308" s="1"/>
      <c r="H308" s="1"/>
      <c r="I308" s="1"/>
      <c r="J308" s="1">
        <f t="shared" si="4"/>
        <v>0</v>
      </c>
      <c r="K308" s="1"/>
    </row>
    <row r="309" spans="1:11" ht="21" customHeight="1" x14ac:dyDescent="0.3">
      <c r="A309" s="1">
        <v>307</v>
      </c>
      <c r="B309" s="10">
        <v>46330</v>
      </c>
      <c r="C309" s="1" t="s">
        <v>97</v>
      </c>
      <c r="D309" s="1" t="s">
        <v>98</v>
      </c>
      <c r="E309" s="1">
        <v>2300</v>
      </c>
      <c r="F309" s="1"/>
      <c r="G309" s="1"/>
      <c r="H309" s="1"/>
      <c r="I309" s="1"/>
      <c r="J309" s="1">
        <f t="shared" si="4"/>
        <v>0</v>
      </c>
      <c r="K309" s="1"/>
    </row>
    <row r="310" spans="1:11" ht="21" customHeight="1" x14ac:dyDescent="0.3">
      <c r="A310" s="1">
        <v>308</v>
      </c>
      <c r="B310" s="10">
        <v>46331</v>
      </c>
      <c r="C310" s="1" t="s">
        <v>97</v>
      </c>
      <c r="D310" s="1" t="s">
        <v>98</v>
      </c>
      <c r="E310" s="1">
        <v>2300</v>
      </c>
      <c r="F310" s="1"/>
      <c r="G310" s="1"/>
      <c r="H310" s="1"/>
      <c r="I310" s="1"/>
      <c r="J310" s="1">
        <f t="shared" si="4"/>
        <v>0</v>
      </c>
      <c r="K310" s="1"/>
    </row>
    <row r="311" spans="1:11" ht="21" customHeight="1" x14ac:dyDescent="0.3">
      <c r="A311" s="1">
        <v>309</v>
      </c>
      <c r="B311" s="10">
        <v>46332</v>
      </c>
      <c r="C311" s="1" t="s">
        <v>97</v>
      </c>
      <c r="D311" s="1" t="s">
        <v>98</v>
      </c>
      <c r="E311" s="1">
        <v>2300</v>
      </c>
      <c r="F311" s="1"/>
      <c r="G311" s="1"/>
      <c r="H311" s="1"/>
      <c r="I311" s="1"/>
      <c r="J311" s="1">
        <f t="shared" si="4"/>
        <v>0</v>
      </c>
      <c r="K311" s="1"/>
    </row>
    <row r="312" spans="1:11" ht="21" customHeight="1" x14ac:dyDescent="0.3">
      <c r="A312" s="1">
        <v>310</v>
      </c>
      <c r="B312" s="10">
        <v>46333</v>
      </c>
      <c r="C312" s="1" t="s">
        <v>97</v>
      </c>
      <c r="D312" s="1" t="s">
        <v>98</v>
      </c>
      <c r="E312" s="1">
        <v>2300</v>
      </c>
      <c r="F312" s="1"/>
      <c r="G312" s="1"/>
      <c r="H312" s="1"/>
      <c r="I312" s="1"/>
      <c r="J312" s="1">
        <f t="shared" si="4"/>
        <v>0</v>
      </c>
      <c r="K312" s="1"/>
    </row>
    <row r="313" spans="1:11" ht="21" customHeight="1" x14ac:dyDescent="0.3">
      <c r="A313" s="1">
        <v>311</v>
      </c>
      <c r="B313" s="10">
        <v>46334</v>
      </c>
      <c r="C313" s="1" t="s">
        <v>97</v>
      </c>
      <c r="D313" s="1" t="s">
        <v>98</v>
      </c>
      <c r="E313" s="1">
        <v>2300</v>
      </c>
      <c r="F313" s="1"/>
      <c r="G313" s="1"/>
      <c r="H313" s="1"/>
      <c r="I313" s="1"/>
      <c r="J313" s="1">
        <f t="shared" si="4"/>
        <v>0</v>
      </c>
      <c r="K313" s="1"/>
    </row>
    <row r="314" spans="1:11" ht="21" customHeight="1" x14ac:dyDescent="0.3">
      <c r="A314" s="1">
        <v>312</v>
      </c>
      <c r="B314" s="10">
        <v>46335</v>
      </c>
      <c r="C314" s="1" t="s">
        <v>97</v>
      </c>
      <c r="D314" s="1" t="s">
        <v>98</v>
      </c>
      <c r="E314" s="1">
        <v>2300</v>
      </c>
      <c r="F314" s="1"/>
      <c r="G314" s="1"/>
      <c r="H314" s="1"/>
      <c r="I314" s="1"/>
      <c r="J314" s="1">
        <f t="shared" si="4"/>
        <v>0</v>
      </c>
      <c r="K314" s="1"/>
    </row>
    <row r="315" spans="1:11" ht="21" customHeight="1" x14ac:dyDescent="0.3">
      <c r="A315" s="1">
        <v>313</v>
      </c>
      <c r="B315" s="10">
        <v>46336</v>
      </c>
      <c r="C315" s="1" t="s">
        <v>97</v>
      </c>
      <c r="D315" s="1" t="s">
        <v>98</v>
      </c>
      <c r="E315" s="1">
        <v>2300</v>
      </c>
      <c r="F315" s="1"/>
      <c r="G315" s="1"/>
      <c r="H315" s="1"/>
      <c r="I315" s="1"/>
      <c r="J315" s="1">
        <f t="shared" si="4"/>
        <v>0</v>
      </c>
      <c r="K315" s="1"/>
    </row>
    <row r="316" spans="1:11" ht="21" customHeight="1" x14ac:dyDescent="0.3">
      <c r="A316" s="1">
        <v>314</v>
      </c>
      <c r="B316" s="10">
        <v>46337</v>
      </c>
      <c r="C316" s="1" t="s">
        <v>97</v>
      </c>
      <c r="D316" s="1" t="s">
        <v>98</v>
      </c>
      <c r="E316" s="1">
        <v>2300</v>
      </c>
      <c r="F316" s="1"/>
      <c r="G316" s="1"/>
      <c r="H316" s="1"/>
      <c r="I316" s="1"/>
      <c r="J316" s="1">
        <f t="shared" si="4"/>
        <v>0</v>
      </c>
      <c r="K316" s="1"/>
    </row>
    <row r="317" spans="1:11" ht="21" customHeight="1" x14ac:dyDescent="0.3">
      <c r="A317" s="1">
        <v>315</v>
      </c>
      <c r="B317" s="10">
        <v>46338</v>
      </c>
      <c r="C317" s="1" t="s">
        <v>97</v>
      </c>
      <c r="D317" s="1" t="s">
        <v>98</v>
      </c>
      <c r="E317" s="1">
        <v>2300</v>
      </c>
      <c r="F317" s="1"/>
      <c r="G317" s="1"/>
      <c r="H317" s="1"/>
      <c r="I317" s="1"/>
      <c r="J317" s="1">
        <f t="shared" si="4"/>
        <v>0</v>
      </c>
      <c r="K317" s="1"/>
    </row>
    <row r="318" spans="1:11" ht="21" customHeight="1" x14ac:dyDescent="0.3">
      <c r="A318" s="1">
        <v>316</v>
      </c>
      <c r="B318" s="10">
        <v>46339</v>
      </c>
      <c r="C318" s="1" t="s">
        <v>97</v>
      </c>
      <c r="D318" s="1" t="s">
        <v>98</v>
      </c>
      <c r="E318" s="1">
        <v>2300</v>
      </c>
      <c r="F318" s="1"/>
      <c r="G318" s="1"/>
      <c r="H318" s="1"/>
      <c r="I318" s="1"/>
      <c r="J318" s="1">
        <f t="shared" si="4"/>
        <v>0</v>
      </c>
      <c r="K318" s="1"/>
    </row>
    <row r="319" spans="1:11" ht="21" customHeight="1" x14ac:dyDescent="0.3">
      <c r="A319" s="1">
        <v>317</v>
      </c>
      <c r="B319" s="10">
        <v>46340</v>
      </c>
      <c r="C319" s="1" t="s">
        <v>97</v>
      </c>
      <c r="D319" s="1" t="s">
        <v>98</v>
      </c>
      <c r="E319" s="1">
        <v>2300</v>
      </c>
      <c r="F319" s="1"/>
      <c r="G319" s="1"/>
      <c r="H319" s="1"/>
      <c r="I319" s="1"/>
      <c r="J319" s="1">
        <f t="shared" si="4"/>
        <v>0</v>
      </c>
      <c r="K319" s="1"/>
    </row>
    <row r="320" spans="1:11" ht="21" customHeight="1" x14ac:dyDescent="0.3">
      <c r="A320" s="1">
        <v>318</v>
      </c>
      <c r="B320" s="10">
        <v>46341</v>
      </c>
      <c r="C320" s="1" t="s">
        <v>97</v>
      </c>
      <c r="D320" s="1" t="s">
        <v>98</v>
      </c>
      <c r="E320" s="1">
        <v>2300</v>
      </c>
      <c r="F320" s="1"/>
      <c r="G320" s="1"/>
      <c r="H320" s="1"/>
      <c r="I320" s="1"/>
      <c r="J320" s="1">
        <f t="shared" si="4"/>
        <v>0</v>
      </c>
      <c r="K320" s="1"/>
    </row>
    <row r="321" spans="1:11" ht="21" customHeight="1" x14ac:dyDescent="0.3">
      <c r="A321" s="1">
        <v>319</v>
      </c>
      <c r="B321" s="10">
        <v>46342</v>
      </c>
      <c r="C321" s="1" t="s">
        <v>97</v>
      </c>
      <c r="D321" s="1" t="s">
        <v>98</v>
      </c>
      <c r="E321" s="1">
        <v>2300</v>
      </c>
      <c r="F321" s="1"/>
      <c r="G321" s="1"/>
      <c r="H321" s="1"/>
      <c r="I321" s="1"/>
      <c r="J321" s="1">
        <f t="shared" si="4"/>
        <v>0</v>
      </c>
      <c r="K321" s="1"/>
    </row>
    <row r="322" spans="1:11" ht="21" customHeight="1" x14ac:dyDescent="0.3">
      <c r="A322" s="1">
        <v>320</v>
      </c>
      <c r="B322" s="10">
        <v>46343</v>
      </c>
      <c r="C322" s="1" t="s">
        <v>97</v>
      </c>
      <c r="D322" s="1" t="s">
        <v>98</v>
      </c>
      <c r="E322" s="1">
        <v>2300</v>
      </c>
      <c r="F322" s="1"/>
      <c r="G322" s="1"/>
      <c r="H322" s="1"/>
      <c r="I322" s="1"/>
      <c r="J322" s="1">
        <f t="shared" si="4"/>
        <v>0</v>
      </c>
      <c r="K322" s="1"/>
    </row>
    <row r="323" spans="1:11" ht="21" customHeight="1" x14ac:dyDescent="0.3">
      <c r="A323" s="1">
        <v>321</v>
      </c>
      <c r="B323" s="10">
        <v>46344</v>
      </c>
      <c r="C323" s="1" t="s">
        <v>97</v>
      </c>
      <c r="D323" s="1" t="s">
        <v>98</v>
      </c>
      <c r="E323" s="1">
        <v>2300</v>
      </c>
      <c r="F323" s="1"/>
      <c r="G323" s="1"/>
      <c r="H323" s="1"/>
      <c r="I323" s="1"/>
      <c r="J323" s="1">
        <f t="shared" si="4"/>
        <v>0</v>
      </c>
      <c r="K323" s="1"/>
    </row>
    <row r="324" spans="1:11" ht="21" customHeight="1" x14ac:dyDescent="0.3">
      <c r="A324" s="1">
        <v>322</v>
      </c>
      <c r="B324" s="10">
        <v>46345</v>
      </c>
      <c r="C324" s="1" t="s">
        <v>97</v>
      </c>
      <c r="D324" s="1" t="s">
        <v>98</v>
      </c>
      <c r="E324" s="1">
        <v>2300</v>
      </c>
      <c r="F324" s="1"/>
      <c r="G324" s="1"/>
      <c r="H324" s="1"/>
      <c r="I324" s="1"/>
      <c r="J324" s="1">
        <f t="shared" ref="J324:J367" si="5">E324*F324-G324-H324+I324</f>
        <v>0</v>
      </c>
      <c r="K324" s="1"/>
    </row>
    <row r="325" spans="1:11" ht="21" customHeight="1" x14ac:dyDescent="0.3">
      <c r="A325" s="1">
        <v>323</v>
      </c>
      <c r="B325" s="10">
        <v>46346</v>
      </c>
      <c r="C325" s="1" t="s">
        <v>97</v>
      </c>
      <c r="D325" s="1" t="s">
        <v>98</v>
      </c>
      <c r="E325" s="1">
        <v>2300</v>
      </c>
      <c r="F325" s="1"/>
      <c r="G325" s="1"/>
      <c r="H325" s="1"/>
      <c r="I325" s="1"/>
      <c r="J325" s="1">
        <f t="shared" si="5"/>
        <v>0</v>
      </c>
      <c r="K325" s="1"/>
    </row>
    <row r="326" spans="1:11" ht="21" customHeight="1" x14ac:dyDescent="0.3">
      <c r="A326" s="1">
        <v>324</v>
      </c>
      <c r="B326" s="10">
        <v>46347</v>
      </c>
      <c r="C326" s="1" t="s">
        <v>97</v>
      </c>
      <c r="D326" s="1" t="s">
        <v>98</v>
      </c>
      <c r="E326" s="1">
        <v>2300</v>
      </c>
      <c r="F326" s="1"/>
      <c r="G326" s="1"/>
      <c r="H326" s="1"/>
      <c r="I326" s="1"/>
      <c r="J326" s="1">
        <f t="shared" si="5"/>
        <v>0</v>
      </c>
      <c r="K326" s="1"/>
    </row>
    <row r="327" spans="1:11" ht="21" customHeight="1" x14ac:dyDescent="0.3">
      <c r="A327" s="1">
        <v>325</v>
      </c>
      <c r="B327" s="10">
        <v>46348</v>
      </c>
      <c r="C327" s="1" t="s">
        <v>97</v>
      </c>
      <c r="D327" s="1" t="s">
        <v>98</v>
      </c>
      <c r="E327" s="1">
        <v>2300</v>
      </c>
      <c r="F327" s="1"/>
      <c r="G327" s="1"/>
      <c r="H327" s="1"/>
      <c r="I327" s="1"/>
      <c r="J327" s="1">
        <f t="shared" si="5"/>
        <v>0</v>
      </c>
      <c r="K327" s="1"/>
    </row>
    <row r="328" spans="1:11" ht="21" customHeight="1" x14ac:dyDescent="0.3">
      <c r="A328" s="1">
        <v>326</v>
      </c>
      <c r="B328" s="10">
        <v>46349</v>
      </c>
      <c r="C328" s="1" t="s">
        <v>97</v>
      </c>
      <c r="D328" s="1" t="s">
        <v>98</v>
      </c>
      <c r="E328" s="1">
        <v>2300</v>
      </c>
      <c r="F328" s="1"/>
      <c r="G328" s="1"/>
      <c r="H328" s="1"/>
      <c r="I328" s="1"/>
      <c r="J328" s="1">
        <f t="shared" si="5"/>
        <v>0</v>
      </c>
      <c r="K328" s="1"/>
    </row>
    <row r="329" spans="1:11" ht="21" customHeight="1" x14ac:dyDescent="0.3">
      <c r="A329" s="1">
        <v>327</v>
      </c>
      <c r="B329" s="10">
        <v>46350</v>
      </c>
      <c r="C329" s="1" t="s">
        <v>97</v>
      </c>
      <c r="D329" s="1" t="s">
        <v>98</v>
      </c>
      <c r="E329" s="1">
        <v>2300</v>
      </c>
      <c r="F329" s="1"/>
      <c r="G329" s="1"/>
      <c r="H329" s="1"/>
      <c r="I329" s="1"/>
      <c r="J329" s="1">
        <f t="shared" si="5"/>
        <v>0</v>
      </c>
      <c r="K329" s="1"/>
    </row>
    <row r="330" spans="1:11" ht="21" customHeight="1" x14ac:dyDescent="0.3">
      <c r="A330" s="1">
        <v>328</v>
      </c>
      <c r="B330" s="10">
        <v>46351</v>
      </c>
      <c r="C330" s="1" t="s">
        <v>97</v>
      </c>
      <c r="D330" s="1" t="s">
        <v>98</v>
      </c>
      <c r="E330" s="1">
        <v>2300</v>
      </c>
      <c r="F330" s="1"/>
      <c r="G330" s="1"/>
      <c r="H330" s="1"/>
      <c r="I330" s="1"/>
      <c r="J330" s="1">
        <f t="shared" si="5"/>
        <v>0</v>
      </c>
      <c r="K330" s="1"/>
    </row>
    <row r="331" spans="1:11" ht="21" customHeight="1" x14ac:dyDescent="0.3">
      <c r="A331" s="1">
        <v>329</v>
      </c>
      <c r="B331" s="10">
        <v>46352</v>
      </c>
      <c r="C331" s="1" t="s">
        <v>97</v>
      </c>
      <c r="D331" s="1" t="s">
        <v>98</v>
      </c>
      <c r="E331" s="1">
        <v>2300</v>
      </c>
      <c r="F331" s="1"/>
      <c r="G331" s="1"/>
      <c r="H331" s="1"/>
      <c r="I331" s="1"/>
      <c r="J331" s="1">
        <f t="shared" si="5"/>
        <v>0</v>
      </c>
      <c r="K331" s="1"/>
    </row>
    <row r="332" spans="1:11" ht="21" customHeight="1" x14ac:dyDescent="0.3">
      <c r="A332" s="1">
        <v>330</v>
      </c>
      <c r="B332" s="10">
        <v>46353</v>
      </c>
      <c r="C332" s="1" t="s">
        <v>97</v>
      </c>
      <c r="D332" s="1" t="s">
        <v>98</v>
      </c>
      <c r="E332" s="1">
        <v>2300</v>
      </c>
      <c r="F332" s="1"/>
      <c r="G332" s="1"/>
      <c r="H332" s="1"/>
      <c r="I332" s="1"/>
      <c r="J332" s="1">
        <f t="shared" si="5"/>
        <v>0</v>
      </c>
      <c r="K332" s="1"/>
    </row>
    <row r="333" spans="1:11" ht="21" customHeight="1" x14ac:dyDescent="0.3">
      <c r="A333" s="1">
        <v>331</v>
      </c>
      <c r="B333" s="10">
        <v>46354</v>
      </c>
      <c r="C333" s="1" t="s">
        <v>97</v>
      </c>
      <c r="D333" s="1" t="s">
        <v>98</v>
      </c>
      <c r="E333" s="1">
        <v>2300</v>
      </c>
      <c r="F333" s="1"/>
      <c r="G333" s="1"/>
      <c r="H333" s="1"/>
      <c r="I333" s="1"/>
      <c r="J333" s="1">
        <f t="shared" si="5"/>
        <v>0</v>
      </c>
      <c r="K333" s="1"/>
    </row>
    <row r="334" spans="1:11" ht="21" customHeight="1" x14ac:dyDescent="0.3">
      <c r="A334" s="1">
        <v>332</v>
      </c>
      <c r="B334" s="10">
        <v>46355</v>
      </c>
      <c r="C334" s="1" t="s">
        <v>97</v>
      </c>
      <c r="D334" s="1" t="s">
        <v>98</v>
      </c>
      <c r="E334" s="1">
        <v>2300</v>
      </c>
      <c r="F334" s="1"/>
      <c r="G334" s="1"/>
      <c r="H334" s="1"/>
      <c r="I334" s="1"/>
      <c r="J334" s="1">
        <f t="shared" si="5"/>
        <v>0</v>
      </c>
      <c r="K334" s="1"/>
    </row>
    <row r="335" spans="1:11" ht="21" customHeight="1" x14ac:dyDescent="0.3">
      <c r="A335" s="1">
        <v>333</v>
      </c>
      <c r="B335" s="10">
        <v>46356</v>
      </c>
      <c r="C335" s="1" t="s">
        <v>97</v>
      </c>
      <c r="D335" s="1" t="s">
        <v>98</v>
      </c>
      <c r="E335" s="1">
        <v>2300</v>
      </c>
      <c r="F335" s="1"/>
      <c r="G335" s="1"/>
      <c r="H335" s="1"/>
      <c r="I335" s="1"/>
      <c r="J335" s="1">
        <f t="shared" si="5"/>
        <v>0</v>
      </c>
      <c r="K335" s="1"/>
    </row>
    <row r="336" spans="1:11" ht="21" customHeight="1" x14ac:dyDescent="0.3">
      <c r="A336" s="1">
        <v>334</v>
      </c>
      <c r="B336" s="10">
        <v>46357</v>
      </c>
      <c r="C336" s="1" t="s">
        <v>97</v>
      </c>
      <c r="D336" s="1" t="s">
        <v>98</v>
      </c>
      <c r="E336" s="1">
        <v>2300</v>
      </c>
      <c r="F336" s="1"/>
      <c r="G336" s="1"/>
      <c r="H336" s="1"/>
      <c r="I336" s="1"/>
      <c r="J336" s="1">
        <f t="shared" si="5"/>
        <v>0</v>
      </c>
      <c r="K336" s="1"/>
    </row>
    <row r="337" spans="1:11" ht="21" customHeight="1" x14ac:dyDescent="0.3">
      <c r="A337" s="1">
        <v>335</v>
      </c>
      <c r="B337" s="10">
        <v>46358</v>
      </c>
      <c r="C337" s="1" t="s">
        <v>97</v>
      </c>
      <c r="D337" s="1" t="s">
        <v>98</v>
      </c>
      <c r="E337" s="1">
        <v>2300</v>
      </c>
      <c r="F337" s="1"/>
      <c r="G337" s="1"/>
      <c r="H337" s="1"/>
      <c r="I337" s="1"/>
      <c r="J337" s="1">
        <f t="shared" si="5"/>
        <v>0</v>
      </c>
      <c r="K337" s="1"/>
    </row>
    <row r="338" spans="1:11" ht="21" customHeight="1" x14ac:dyDescent="0.3">
      <c r="A338" s="1">
        <v>336</v>
      </c>
      <c r="B338" s="10">
        <v>46359</v>
      </c>
      <c r="C338" s="1" t="s">
        <v>97</v>
      </c>
      <c r="D338" s="1" t="s">
        <v>98</v>
      </c>
      <c r="E338" s="1">
        <v>2300</v>
      </c>
      <c r="F338" s="1"/>
      <c r="G338" s="1"/>
      <c r="H338" s="1"/>
      <c r="I338" s="1"/>
      <c r="J338" s="1">
        <f t="shared" si="5"/>
        <v>0</v>
      </c>
      <c r="K338" s="1"/>
    </row>
    <row r="339" spans="1:11" ht="21" customHeight="1" x14ac:dyDescent="0.3">
      <c r="A339" s="1">
        <v>337</v>
      </c>
      <c r="B339" s="10">
        <v>46360</v>
      </c>
      <c r="C339" s="1" t="s">
        <v>97</v>
      </c>
      <c r="D339" s="1" t="s">
        <v>98</v>
      </c>
      <c r="E339" s="1">
        <v>2300</v>
      </c>
      <c r="F339" s="1"/>
      <c r="G339" s="1"/>
      <c r="H339" s="1"/>
      <c r="I339" s="1"/>
      <c r="J339" s="1">
        <f t="shared" si="5"/>
        <v>0</v>
      </c>
      <c r="K339" s="1"/>
    </row>
    <row r="340" spans="1:11" ht="21" customHeight="1" x14ac:dyDescent="0.3">
      <c r="A340" s="1">
        <v>338</v>
      </c>
      <c r="B340" s="10">
        <v>46361</v>
      </c>
      <c r="C340" s="1" t="s">
        <v>97</v>
      </c>
      <c r="D340" s="1" t="s">
        <v>98</v>
      </c>
      <c r="E340" s="1">
        <v>2300</v>
      </c>
      <c r="F340" s="1"/>
      <c r="G340" s="1"/>
      <c r="H340" s="1"/>
      <c r="I340" s="1"/>
      <c r="J340" s="1">
        <f t="shared" si="5"/>
        <v>0</v>
      </c>
      <c r="K340" s="1"/>
    </row>
    <row r="341" spans="1:11" ht="21" customHeight="1" x14ac:dyDescent="0.3">
      <c r="A341" s="1">
        <v>339</v>
      </c>
      <c r="B341" s="10">
        <v>46362</v>
      </c>
      <c r="C341" s="1" t="s">
        <v>97</v>
      </c>
      <c r="D341" s="1" t="s">
        <v>98</v>
      </c>
      <c r="E341" s="1">
        <v>2300</v>
      </c>
      <c r="F341" s="1"/>
      <c r="G341" s="1"/>
      <c r="H341" s="1"/>
      <c r="I341" s="1"/>
      <c r="J341" s="1">
        <f t="shared" si="5"/>
        <v>0</v>
      </c>
      <c r="K341" s="1"/>
    </row>
    <row r="342" spans="1:11" ht="21" customHeight="1" x14ac:dyDescent="0.3">
      <c r="A342" s="1">
        <v>340</v>
      </c>
      <c r="B342" s="10">
        <v>46363</v>
      </c>
      <c r="C342" s="1" t="s">
        <v>97</v>
      </c>
      <c r="D342" s="1" t="s">
        <v>98</v>
      </c>
      <c r="E342" s="1">
        <v>2300</v>
      </c>
      <c r="F342" s="1"/>
      <c r="G342" s="1"/>
      <c r="H342" s="1"/>
      <c r="I342" s="1"/>
      <c r="J342" s="1">
        <f t="shared" si="5"/>
        <v>0</v>
      </c>
      <c r="K342" s="1"/>
    </row>
    <row r="343" spans="1:11" ht="21" customHeight="1" x14ac:dyDescent="0.3">
      <c r="A343" s="1">
        <v>341</v>
      </c>
      <c r="B343" s="10">
        <v>46364</v>
      </c>
      <c r="C343" s="1" t="s">
        <v>97</v>
      </c>
      <c r="D343" s="1" t="s">
        <v>98</v>
      </c>
      <c r="E343" s="1">
        <v>2300</v>
      </c>
      <c r="F343" s="1"/>
      <c r="G343" s="1"/>
      <c r="H343" s="1"/>
      <c r="I343" s="1"/>
      <c r="J343" s="1">
        <f t="shared" si="5"/>
        <v>0</v>
      </c>
      <c r="K343" s="1"/>
    </row>
    <row r="344" spans="1:11" ht="21" customHeight="1" x14ac:dyDescent="0.3">
      <c r="A344" s="1">
        <v>342</v>
      </c>
      <c r="B344" s="10">
        <v>46365</v>
      </c>
      <c r="C344" s="1" t="s">
        <v>97</v>
      </c>
      <c r="D344" s="1" t="s">
        <v>98</v>
      </c>
      <c r="E344" s="1">
        <v>2300</v>
      </c>
      <c r="F344" s="1"/>
      <c r="G344" s="1"/>
      <c r="H344" s="1"/>
      <c r="I344" s="1"/>
      <c r="J344" s="1">
        <f t="shared" si="5"/>
        <v>0</v>
      </c>
      <c r="K344" s="1"/>
    </row>
    <row r="345" spans="1:11" ht="21" customHeight="1" x14ac:dyDescent="0.3">
      <c r="A345" s="1">
        <v>343</v>
      </c>
      <c r="B345" s="10">
        <v>46366</v>
      </c>
      <c r="C345" s="1" t="s">
        <v>97</v>
      </c>
      <c r="D345" s="1" t="s">
        <v>98</v>
      </c>
      <c r="E345" s="1">
        <v>2300</v>
      </c>
      <c r="F345" s="1"/>
      <c r="G345" s="1"/>
      <c r="H345" s="1"/>
      <c r="I345" s="1"/>
      <c r="J345" s="1">
        <f t="shared" si="5"/>
        <v>0</v>
      </c>
      <c r="K345" s="1"/>
    </row>
    <row r="346" spans="1:11" ht="21" customHeight="1" x14ac:dyDescent="0.3">
      <c r="A346" s="1">
        <v>344</v>
      </c>
      <c r="B346" s="10">
        <v>46367</v>
      </c>
      <c r="C346" s="1" t="s">
        <v>97</v>
      </c>
      <c r="D346" s="1" t="s">
        <v>98</v>
      </c>
      <c r="E346" s="1">
        <v>2300</v>
      </c>
      <c r="F346" s="1"/>
      <c r="G346" s="1"/>
      <c r="H346" s="1"/>
      <c r="I346" s="1"/>
      <c r="J346" s="1">
        <f t="shared" si="5"/>
        <v>0</v>
      </c>
      <c r="K346" s="1"/>
    </row>
    <row r="347" spans="1:11" ht="21" customHeight="1" x14ac:dyDescent="0.3">
      <c r="A347" s="1">
        <v>345</v>
      </c>
      <c r="B347" s="10">
        <v>46368</v>
      </c>
      <c r="C347" s="1" t="s">
        <v>97</v>
      </c>
      <c r="D347" s="1" t="s">
        <v>98</v>
      </c>
      <c r="E347" s="1">
        <v>2300</v>
      </c>
      <c r="F347" s="1"/>
      <c r="G347" s="1"/>
      <c r="H347" s="1"/>
      <c r="I347" s="1"/>
      <c r="J347" s="1">
        <f t="shared" si="5"/>
        <v>0</v>
      </c>
      <c r="K347" s="1"/>
    </row>
    <row r="348" spans="1:11" ht="21" customHeight="1" x14ac:dyDescent="0.3">
      <c r="A348" s="1">
        <v>346</v>
      </c>
      <c r="B348" s="10">
        <v>46369</v>
      </c>
      <c r="C348" s="1" t="s">
        <v>97</v>
      </c>
      <c r="D348" s="1" t="s">
        <v>98</v>
      </c>
      <c r="E348" s="1">
        <v>2300</v>
      </c>
      <c r="F348" s="1"/>
      <c r="G348" s="1"/>
      <c r="H348" s="1"/>
      <c r="I348" s="1"/>
      <c r="J348" s="1">
        <f t="shared" si="5"/>
        <v>0</v>
      </c>
      <c r="K348" s="1"/>
    </row>
    <row r="349" spans="1:11" ht="21" customHeight="1" x14ac:dyDescent="0.3">
      <c r="A349" s="1">
        <v>347</v>
      </c>
      <c r="B349" s="10">
        <v>46370</v>
      </c>
      <c r="C349" s="1" t="s">
        <v>97</v>
      </c>
      <c r="D349" s="1" t="s">
        <v>98</v>
      </c>
      <c r="E349" s="1">
        <v>2300</v>
      </c>
      <c r="F349" s="1"/>
      <c r="G349" s="1"/>
      <c r="H349" s="1"/>
      <c r="I349" s="1"/>
      <c r="J349" s="1">
        <f t="shared" si="5"/>
        <v>0</v>
      </c>
      <c r="K349" s="1"/>
    </row>
    <row r="350" spans="1:11" ht="21" customHeight="1" x14ac:dyDescent="0.3">
      <c r="A350" s="1">
        <v>348</v>
      </c>
      <c r="B350" s="10">
        <v>46371</v>
      </c>
      <c r="C350" s="1" t="s">
        <v>97</v>
      </c>
      <c r="D350" s="1" t="s">
        <v>98</v>
      </c>
      <c r="E350" s="1">
        <v>2300</v>
      </c>
      <c r="F350" s="1"/>
      <c r="G350" s="1"/>
      <c r="H350" s="1"/>
      <c r="I350" s="1"/>
      <c r="J350" s="1">
        <f t="shared" si="5"/>
        <v>0</v>
      </c>
      <c r="K350" s="1"/>
    </row>
    <row r="351" spans="1:11" ht="21" customHeight="1" x14ac:dyDescent="0.3">
      <c r="A351" s="1">
        <v>349</v>
      </c>
      <c r="B351" s="10">
        <v>46372</v>
      </c>
      <c r="C351" s="1" t="s">
        <v>97</v>
      </c>
      <c r="D351" s="1" t="s">
        <v>98</v>
      </c>
      <c r="E351" s="1">
        <v>2300</v>
      </c>
      <c r="F351" s="1"/>
      <c r="G351" s="1"/>
      <c r="H351" s="1"/>
      <c r="I351" s="1"/>
      <c r="J351" s="1">
        <f t="shared" si="5"/>
        <v>0</v>
      </c>
      <c r="K351" s="1"/>
    </row>
    <row r="352" spans="1:11" ht="21" customHeight="1" x14ac:dyDescent="0.3">
      <c r="A352" s="1">
        <v>350</v>
      </c>
      <c r="B352" s="10">
        <v>46373</v>
      </c>
      <c r="C352" s="1" t="s">
        <v>97</v>
      </c>
      <c r="D352" s="1" t="s">
        <v>98</v>
      </c>
      <c r="E352" s="1">
        <v>2300</v>
      </c>
      <c r="F352" s="1"/>
      <c r="G352" s="1"/>
      <c r="H352" s="1"/>
      <c r="I352" s="1"/>
      <c r="J352" s="1">
        <f t="shared" si="5"/>
        <v>0</v>
      </c>
      <c r="K352" s="1"/>
    </row>
    <row r="353" spans="1:11" ht="21" customHeight="1" x14ac:dyDescent="0.3">
      <c r="A353" s="1">
        <v>351</v>
      </c>
      <c r="B353" s="10">
        <v>46374</v>
      </c>
      <c r="C353" s="1" t="s">
        <v>97</v>
      </c>
      <c r="D353" s="1" t="s">
        <v>98</v>
      </c>
      <c r="E353" s="1">
        <v>2300</v>
      </c>
      <c r="F353" s="1"/>
      <c r="G353" s="1"/>
      <c r="H353" s="1"/>
      <c r="I353" s="1"/>
      <c r="J353" s="1">
        <f t="shared" si="5"/>
        <v>0</v>
      </c>
      <c r="K353" s="1"/>
    </row>
    <row r="354" spans="1:11" ht="21" customHeight="1" x14ac:dyDescent="0.3">
      <c r="A354" s="1">
        <v>352</v>
      </c>
      <c r="B354" s="10">
        <v>46375</v>
      </c>
      <c r="C354" s="1" t="s">
        <v>97</v>
      </c>
      <c r="D354" s="1" t="s">
        <v>98</v>
      </c>
      <c r="E354" s="1">
        <v>2300</v>
      </c>
      <c r="F354" s="1"/>
      <c r="G354" s="1"/>
      <c r="H354" s="1"/>
      <c r="I354" s="1"/>
      <c r="J354" s="1">
        <f t="shared" si="5"/>
        <v>0</v>
      </c>
      <c r="K354" s="1"/>
    </row>
    <row r="355" spans="1:11" ht="21" customHeight="1" x14ac:dyDescent="0.3">
      <c r="A355" s="1">
        <v>353</v>
      </c>
      <c r="B355" s="10">
        <v>46376</v>
      </c>
      <c r="C355" s="1" t="s">
        <v>97</v>
      </c>
      <c r="D355" s="1" t="s">
        <v>98</v>
      </c>
      <c r="E355" s="1">
        <v>2300</v>
      </c>
      <c r="F355" s="1"/>
      <c r="G355" s="1"/>
      <c r="H355" s="1"/>
      <c r="I355" s="1"/>
      <c r="J355" s="1">
        <f t="shared" si="5"/>
        <v>0</v>
      </c>
      <c r="K355" s="1"/>
    </row>
    <row r="356" spans="1:11" ht="21" customHeight="1" x14ac:dyDescent="0.3">
      <c r="A356" s="1">
        <v>354</v>
      </c>
      <c r="B356" s="10">
        <v>46377</v>
      </c>
      <c r="C356" s="1" t="s">
        <v>97</v>
      </c>
      <c r="D356" s="1" t="s">
        <v>98</v>
      </c>
      <c r="E356" s="1">
        <v>2300</v>
      </c>
      <c r="F356" s="1"/>
      <c r="G356" s="1"/>
      <c r="H356" s="1"/>
      <c r="I356" s="1"/>
      <c r="J356" s="1">
        <f t="shared" si="5"/>
        <v>0</v>
      </c>
      <c r="K356" s="1"/>
    </row>
    <row r="357" spans="1:11" ht="21" customHeight="1" x14ac:dyDescent="0.3">
      <c r="A357" s="1">
        <v>355</v>
      </c>
      <c r="B357" s="10">
        <v>46378</v>
      </c>
      <c r="C357" s="1" t="s">
        <v>97</v>
      </c>
      <c r="D357" s="1" t="s">
        <v>98</v>
      </c>
      <c r="E357" s="1">
        <v>2300</v>
      </c>
      <c r="F357" s="1"/>
      <c r="G357" s="1"/>
      <c r="H357" s="1"/>
      <c r="I357" s="1"/>
      <c r="J357" s="1">
        <f t="shared" si="5"/>
        <v>0</v>
      </c>
      <c r="K357" s="1"/>
    </row>
    <row r="358" spans="1:11" ht="21" customHeight="1" x14ac:dyDescent="0.3">
      <c r="A358" s="1">
        <v>356</v>
      </c>
      <c r="B358" s="10">
        <v>46379</v>
      </c>
      <c r="C358" s="1" t="s">
        <v>97</v>
      </c>
      <c r="D358" s="1" t="s">
        <v>98</v>
      </c>
      <c r="E358" s="1">
        <v>2300</v>
      </c>
      <c r="F358" s="1"/>
      <c r="G358" s="1"/>
      <c r="H358" s="1"/>
      <c r="I358" s="1"/>
      <c r="J358" s="1">
        <f t="shared" si="5"/>
        <v>0</v>
      </c>
      <c r="K358" s="1"/>
    </row>
    <row r="359" spans="1:11" ht="21" customHeight="1" x14ac:dyDescent="0.3">
      <c r="A359" s="1">
        <v>357</v>
      </c>
      <c r="B359" s="10">
        <v>46380</v>
      </c>
      <c r="C359" s="1" t="s">
        <v>97</v>
      </c>
      <c r="D359" s="1" t="s">
        <v>98</v>
      </c>
      <c r="E359" s="1">
        <v>2300</v>
      </c>
      <c r="F359" s="1"/>
      <c r="G359" s="1"/>
      <c r="H359" s="1"/>
      <c r="I359" s="1"/>
      <c r="J359" s="1">
        <f t="shared" si="5"/>
        <v>0</v>
      </c>
      <c r="K359" s="1"/>
    </row>
    <row r="360" spans="1:11" ht="21" customHeight="1" x14ac:dyDescent="0.3">
      <c r="A360" s="1">
        <v>358</v>
      </c>
      <c r="B360" s="10">
        <v>46381</v>
      </c>
      <c r="C360" s="1" t="s">
        <v>97</v>
      </c>
      <c r="D360" s="1" t="s">
        <v>98</v>
      </c>
      <c r="E360" s="1">
        <v>2300</v>
      </c>
      <c r="F360" s="1"/>
      <c r="G360" s="1"/>
      <c r="H360" s="1"/>
      <c r="I360" s="1"/>
      <c r="J360" s="1">
        <f t="shared" si="5"/>
        <v>0</v>
      </c>
      <c r="K360" s="1"/>
    </row>
    <row r="361" spans="1:11" ht="21" customHeight="1" x14ac:dyDescent="0.3">
      <c r="A361" s="1">
        <v>359</v>
      </c>
      <c r="B361" s="10">
        <v>46382</v>
      </c>
      <c r="C361" s="1" t="s">
        <v>97</v>
      </c>
      <c r="D361" s="1" t="s">
        <v>98</v>
      </c>
      <c r="E361" s="1">
        <v>2300</v>
      </c>
      <c r="F361" s="1"/>
      <c r="G361" s="1"/>
      <c r="H361" s="1"/>
      <c r="I361" s="1"/>
      <c r="J361" s="1">
        <f t="shared" si="5"/>
        <v>0</v>
      </c>
      <c r="K361" s="1"/>
    </row>
    <row r="362" spans="1:11" ht="21" customHeight="1" x14ac:dyDescent="0.3">
      <c r="A362" s="1">
        <v>360</v>
      </c>
      <c r="B362" s="10">
        <v>46383</v>
      </c>
      <c r="C362" s="1" t="s">
        <v>97</v>
      </c>
      <c r="D362" s="1" t="s">
        <v>98</v>
      </c>
      <c r="E362" s="1">
        <v>2300</v>
      </c>
      <c r="F362" s="1"/>
      <c r="G362" s="1"/>
      <c r="H362" s="1"/>
      <c r="I362" s="1"/>
      <c r="J362" s="1">
        <f t="shared" si="5"/>
        <v>0</v>
      </c>
      <c r="K362" s="1"/>
    </row>
    <row r="363" spans="1:11" ht="21" customHeight="1" x14ac:dyDescent="0.3">
      <c r="A363" s="1">
        <v>361</v>
      </c>
      <c r="B363" s="10">
        <v>46384</v>
      </c>
      <c r="C363" s="1" t="s">
        <v>97</v>
      </c>
      <c r="D363" s="1" t="s">
        <v>98</v>
      </c>
      <c r="E363" s="1">
        <v>2300</v>
      </c>
      <c r="F363" s="1"/>
      <c r="G363" s="1"/>
      <c r="H363" s="1"/>
      <c r="I363" s="1"/>
      <c r="J363" s="1">
        <f t="shared" si="5"/>
        <v>0</v>
      </c>
      <c r="K363" s="1"/>
    </row>
    <row r="364" spans="1:11" ht="21" customHeight="1" x14ac:dyDescent="0.3">
      <c r="A364" s="1">
        <v>362</v>
      </c>
      <c r="B364" s="10">
        <v>46385</v>
      </c>
      <c r="C364" s="1" t="s">
        <v>97</v>
      </c>
      <c r="D364" s="1" t="s">
        <v>98</v>
      </c>
      <c r="E364" s="1">
        <v>2300</v>
      </c>
      <c r="F364" s="1"/>
      <c r="G364" s="1"/>
      <c r="H364" s="1"/>
      <c r="I364" s="1"/>
      <c r="J364" s="1">
        <f t="shared" si="5"/>
        <v>0</v>
      </c>
      <c r="K364" s="1"/>
    </row>
    <row r="365" spans="1:11" ht="21" customHeight="1" x14ac:dyDescent="0.3">
      <c r="A365" s="1">
        <v>363</v>
      </c>
      <c r="B365" s="10">
        <v>46386</v>
      </c>
      <c r="C365" s="1" t="s">
        <v>97</v>
      </c>
      <c r="D365" s="1" t="s">
        <v>98</v>
      </c>
      <c r="E365" s="1">
        <v>2300</v>
      </c>
      <c r="F365" s="1"/>
      <c r="G365" s="1"/>
      <c r="H365" s="1"/>
      <c r="I365" s="1"/>
      <c r="J365" s="1">
        <f t="shared" si="5"/>
        <v>0</v>
      </c>
      <c r="K365" s="1"/>
    </row>
    <row r="366" spans="1:11" ht="21" customHeight="1" x14ac:dyDescent="0.3">
      <c r="A366" s="1">
        <v>364</v>
      </c>
      <c r="B366" s="10">
        <v>46387</v>
      </c>
      <c r="C366" s="1" t="s">
        <v>97</v>
      </c>
      <c r="D366" s="1" t="s">
        <v>98</v>
      </c>
      <c r="E366" s="1">
        <v>2300</v>
      </c>
      <c r="F366" s="1"/>
      <c r="G366" s="1"/>
      <c r="H366" s="1"/>
      <c r="I366" s="1"/>
      <c r="J366" s="1">
        <f t="shared" si="5"/>
        <v>0</v>
      </c>
      <c r="K366" s="1"/>
    </row>
    <row r="367" spans="1:11" ht="21" customHeight="1" x14ac:dyDescent="0.3">
      <c r="A367" s="1">
        <v>365</v>
      </c>
      <c r="B367" s="10">
        <v>46388</v>
      </c>
      <c r="C367" s="1" t="s">
        <v>97</v>
      </c>
      <c r="D367" s="1" t="s">
        <v>98</v>
      </c>
      <c r="E367" s="1">
        <v>2300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A000000}"/>
  <mergeCells count="3">
    <mergeCell ref="A1:K1"/>
    <mergeCell ref="N4:O4"/>
    <mergeCell ref="M5:P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Worksheet____31"/>
  <dimension ref="A1:Q371"/>
  <sheetViews>
    <sheetView rightToLeft="1" workbookViewId="0">
      <selection activeCell="O20" sqref="O20"/>
    </sheetView>
  </sheetViews>
  <sheetFormatPr defaultRowHeight="21.7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75" customHeight="1" x14ac:dyDescent="0.3">
      <c r="A1" s="273" t="s">
        <v>99</v>
      </c>
      <c r="B1" s="273"/>
      <c r="C1" s="273"/>
      <c r="D1" s="273"/>
      <c r="E1" s="273"/>
      <c r="F1" s="273"/>
      <c r="G1" s="273"/>
      <c r="H1" s="273"/>
      <c r="I1" s="273"/>
      <c r="J1" s="273"/>
      <c r="K1" s="273"/>
    </row>
    <row r="2" spans="1:17" ht="21.75" customHeight="1" x14ac:dyDescent="0.35">
      <c r="A2" s="8" t="s">
        <v>0</v>
      </c>
      <c r="B2" s="9" t="s">
        <v>7</v>
      </c>
      <c r="C2" s="5" t="s">
        <v>2</v>
      </c>
      <c r="D2" s="5" t="s">
        <v>13</v>
      </c>
      <c r="E2" s="5" t="s">
        <v>14</v>
      </c>
      <c r="F2" s="5" t="s">
        <v>1</v>
      </c>
      <c r="G2" s="5" t="s">
        <v>5</v>
      </c>
      <c r="H2" s="5" t="s">
        <v>4</v>
      </c>
      <c r="I2" s="5" t="s">
        <v>12</v>
      </c>
      <c r="J2" s="5" t="s">
        <v>6</v>
      </c>
      <c r="K2" s="7" t="s">
        <v>3</v>
      </c>
    </row>
    <row r="3" spans="1:17" ht="21.75" customHeight="1" x14ac:dyDescent="0.3">
      <c r="A3" s="1">
        <v>1</v>
      </c>
      <c r="B3" s="10">
        <v>46024</v>
      </c>
      <c r="C3" s="1" t="s">
        <v>97</v>
      </c>
      <c r="D3" s="1" t="s">
        <v>100</v>
      </c>
      <c r="E3" s="1">
        <v>500</v>
      </c>
      <c r="F3" s="1">
        <v>1</v>
      </c>
      <c r="G3" s="1"/>
      <c r="H3" s="1"/>
      <c r="I3" s="1"/>
      <c r="J3" s="1">
        <f>E3*F3-G3-H3+I3</f>
        <v>500</v>
      </c>
      <c r="K3" s="1"/>
      <c r="M3" s="13"/>
      <c r="N3" s="13"/>
      <c r="O3" s="13"/>
      <c r="P3" s="13"/>
      <c r="Q3" s="13"/>
    </row>
    <row r="4" spans="1:17" ht="21.75" customHeight="1" x14ac:dyDescent="0.3">
      <c r="A4" s="1">
        <v>2</v>
      </c>
      <c r="B4" s="10">
        <v>46025</v>
      </c>
      <c r="C4" s="1" t="s">
        <v>97</v>
      </c>
      <c r="D4" s="1" t="s">
        <v>100</v>
      </c>
      <c r="E4" s="1">
        <v>500</v>
      </c>
      <c r="F4" s="1"/>
      <c r="G4" s="1"/>
      <c r="H4" s="1"/>
      <c r="I4" s="1"/>
      <c r="J4" s="1">
        <f t="shared" ref="J4:J67" si="0">E4*F4-G4-H4+I4</f>
        <v>0</v>
      </c>
      <c r="K4" s="1"/>
      <c r="M4" s="11"/>
      <c r="N4" s="276" t="s">
        <v>18</v>
      </c>
      <c r="O4" s="276"/>
      <c r="P4" s="11"/>
      <c r="Q4" s="11"/>
    </row>
    <row r="5" spans="1:17" ht="21.75" customHeight="1" x14ac:dyDescent="0.3">
      <c r="A5" s="1">
        <v>3</v>
      </c>
      <c r="B5" s="10">
        <v>46026</v>
      </c>
      <c r="C5" s="1" t="s">
        <v>97</v>
      </c>
      <c r="D5" s="1" t="s">
        <v>100</v>
      </c>
      <c r="E5" s="1">
        <v>500</v>
      </c>
      <c r="F5" s="1"/>
      <c r="G5" s="1"/>
      <c r="H5" s="1"/>
      <c r="I5" s="1"/>
      <c r="J5" s="1">
        <f t="shared" si="0"/>
        <v>0</v>
      </c>
      <c r="K5" s="1"/>
      <c r="M5" s="274" t="s">
        <v>17</v>
      </c>
      <c r="N5" s="274"/>
      <c r="O5" s="274"/>
      <c r="P5" s="274"/>
      <c r="Q5" s="12">
        <f>SUM(J2:J368)</f>
        <v>500</v>
      </c>
    </row>
    <row r="6" spans="1:17" ht="21.75" customHeight="1" x14ac:dyDescent="0.3">
      <c r="A6" s="1">
        <v>4</v>
      </c>
      <c r="B6" s="10">
        <v>46027</v>
      </c>
      <c r="C6" s="1" t="s">
        <v>97</v>
      </c>
      <c r="D6" s="1" t="s">
        <v>100</v>
      </c>
      <c r="E6" s="1">
        <v>500</v>
      </c>
      <c r="F6" s="1"/>
      <c r="G6" s="1"/>
      <c r="H6" s="1"/>
      <c r="I6" s="1"/>
      <c r="J6" s="1">
        <f t="shared" si="0"/>
        <v>0</v>
      </c>
      <c r="K6" s="1"/>
      <c r="M6" s="11"/>
      <c r="N6" s="11"/>
      <c r="O6" s="11"/>
      <c r="P6" s="11"/>
      <c r="Q6" s="11"/>
    </row>
    <row r="7" spans="1:17" ht="21.75" customHeight="1" x14ac:dyDescent="0.3">
      <c r="A7" s="1">
        <v>5</v>
      </c>
      <c r="B7" s="10">
        <v>46028</v>
      </c>
      <c r="C7" s="1" t="s">
        <v>97</v>
      </c>
      <c r="D7" s="1" t="s">
        <v>100</v>
      </c>
      <c r="E7" s="1">
        <v>500</v>
      </c>
      <c r="F7" s="1"/>
      <c r="G7" s="1"/>
      <c r="H7" s="1"/>
      <c r="I7" s="1"/>
      <c r="J7" s="1">
        <f t="shared" si="0"/>
        <v>0</v>
      </c>
      <c r="K7" s="1"/>
      <c r="M7" s="11"/>
      <c r="N7" s="11"/>
      <c r="O7" s="11"/>
      <c r="P7" s="11"/>
      <c r="Q7" s="11"/>
    </row>
    <row r="8" spans="1:17" ht="21.75" customHeight="1" x14ac:dyDescent="0.3">
      <c r="A8" s="1">
        <v>6</v>
      </c>
      <c r="B8" s="10">
        <v>46029</v>
      </c>
      <c r="C8" s="1" t="s">
        <v>97</v>
      </c>
      <c r="D8" s="1" t="s">
        <v>100</v>
      </c>
      <c r="E8" s="1">
        <v>500</v>
      </c>
      <c r="F8" s="1"/>
      <c r="G8" s="1"/>
      <c r="H8" s="1"/>
      <c r="I8" s="1"/>
      <c r="J8" s="1">
        <f t="shared" si="0"/>
        <v>0</v>
      </c>
      <c r="K8" s="1"/>
      <c r="M8" s="11"/>
      <c r="N8" s="11"/>
      <c r="O8" s="11"/>
      <c r="P8" s="11"/>
      <c r="Q8" s="11"/>
    </row>
    <row r="9" spans="1:17" ht="21.75" customHeight="1" x14ac:dyDescent="0.3">
      <c r="A9" s="1">
        <v>7</v>
      </c>
      <c r="B9" s="10">
        <v>46030</v>
      </c>
      <c r="C9" s="1" t="s">
        <v>97</v>
      </c>
      <c r="D9" s="1" t="s">
        <v>100</v>
      </c>
      <c r="E9" s="1">
        <v>500</v>
      </c>
      <c r="F9" s="1"/>
      <c r="G9" s="1"/>
      <c r="H9" s="1"/>
      <c r="I9" s="1"/>
      <c r="J9" s="1">
        <f t="shared" si="0"/>
        <v>0</v>
      </c>
      <c r="K9" s="1"/>
      <c r="M9" s="11"/>
      <c r="N9" s="11"/>
      <c r="O9" s="11"/>
      <c r="P9" s="11"/>
      <c r="Q9" s="11"/>
    </row>
    <row r="10" spans="1:17" ht="21.75" customHeight="1" x14ac:dyDescent="0.3">
      <c r="A10" s="1">
        <v>8</v>
      </c>
      <c r="B10" s="10">
        <v>46031</v>
      </c>
      <c r="C10" s="1" t="s">
        <v>97</v>
      </c>
      <c r="D10" s="1" t="s">
        <v>100</v>
      </c>
      <c r="E10" s="1">
        <v>500</v>
      </c>
      <c r="F10" s="1"/>
      <c r="G10" s="1"/>
      <c r="H10" s="1"/>
      <c r="I10" s="1"/>
      <c r="J10" s="1">
        <f t="shared" si="0"/>
        <v>0</v>
      </c>
      <c r="K10" s="1"/>
    </row>
    <row r="11" spans="1:17" ht="21.75" customHeight="1" x14ac:dyDescent="0.3">
      <c r="A11" s="1">
        <v>9</v>
      </c>
      <c r="B11" s="10">
        <v>46032</v>
      </c>
      <c r="C11" s="1" t="s">
        <v>97</v>
      </c>
      <c r="D11" s="1" t="s">
        <v>100</v>
      </c>
      <c r="E11" s="1">
        <v>500</v>
      </c>
      <c r="F11" s="1"/>
      <c r="G11" s="1"/>
      <c r="H11" s="1"/>
      <c r="I11" s="1"/>
      <c r="J11" s="1">
        <f t="shared" si="0"/>
        <v>0</v>
      </c>
      <c r="K11" s="1"/>
    </row>
    <row r="12" spans="1:17" ht="21.75" customHeight="1" x14ac:dyDescent="0.3">
      <c r="A12" s="1">
        <v>10</v>
      </c>
      <c r="B12" s="10">
        <v>46033</v>
      </c>
      <c r="C12" s="1" t="s">
        <v>97</v>
      </c>
      <c r="D12" s="1" t="s">
        <v>100</v>
      </c>
      <c r="E12" s="1">
        <v>500</v>
      </c>
      <c r="F12" s="1"/>
      <c r="G12" s="1"/>
      <c r="H12" s="1"/>
      <c r="I12" s="1"/>
      <c r="J12" s="1">
        <f t="shared" si="0"/>
        <v>0</v>
      </c>
      <c r="K12" s="1"/>
    </row>
    <row r="13" spans="1:17" ht="21.75" customHeight="1" x14ac:dyDescent="0.3">
      <c r="A13" s="1">
        <v>11</v>
      </c>
      <c r="B13" s="10">
        <v>46034</v>
      </c>
      <c r="C13" s="1" t="s">
        <v>97</v>
      </c>
      <c r="D13" s="1" t="s">
        <v>100</v>
      </c>
      <c r="E13" s="1">
        <v>500</v>
      </c>
      <c r="F13" s="1"/>
      <c r="G13" s="1"/>
      <c r="H13" s="1"/>
      <c r="I13" s="1"/>
      <c r="J13" s="1">
        <f t="shared" si="0"/>
        <v>0</v>
      </c>
      <c r="K13" s="1"/>
    </row>
    <row r="14" spans="1:17" ht="21.75" customHeight="1" x14ac:dyDescent="0.3">
      <c r="A14" s="1">
        <v>12</v>
      </c>
      <c r="B14" s="10">
        <v>46035</v>
      </c>
      <c r="C14" s="1" t="s">
        <v>97</v>
      </c>
      <c r="D14" s="1" t="s">
        <v>100</v>
      </c>
      <c r="E14" s="1">
        <v>500</v>
      </c>
      <c r="F14" s="1"/>
      <c r="G14" s="1"/>
      <c r="H14" s="1"/>
      <c r="I14" s="1"/>
      <c r="J14" s="1">
        <f t="shared" si="0"/>
        <v>0</v>
      </c>
      <c r="K14" s="1"/>
    </row>
    <row r="15" spans="1:17" ht="21.75" customHeight="1" x14ac:dyDescent="0.3">
      <c r="A15" s="1">
        <v>13</v>
      </c>
      <c r="B15" s="10">
        <v>46036</v>
      </c>
      <c r="C15" s="1" t="s">
        <v>97</v>
      </c>
      <c r="D15" s="1" t="s">
        <v>100</v>
      </c>
      <c r="E15" s="1">
        <v>500</v>
      </c>
      <c r="F15" s="1"/>
      <c r="G15" s="1"/>
      <c r="H15" s="1"/>
      <c r="I15" s="1"/>
      <c r="J15" s="1">
        <f t="shared" si="0"/>
        <v>0</v>
      </c>
      <c r="K15" s="1"/>
    </row>
    <row r="16" spans="1:17" ht="21.75" customHeight="1" x14ac:dyDescent="0.3">
      <c r="A16" s="1">
        <v>14</v>
      </c>
      <c r="B16" s="10">
        <v>46037</v>
      </c>
      <c r="C16" s="1" t="s">
        <v>97</v>
      </c>
      <c r="D16" s="1" t="s">
        <v>100</v>
      </c>
      <c r="E16" s="1">
        <v>500</v>
      </c>
      <c r="F16" s="1"/>
      <c r="G16" s="1"/>
      <c r="H16" s="1"/>
      <c r="I16" s="1"/>
      <c r="J16" s="1">
        <f t="shared" si="0"/>
        <v>0</v>
      </c>
      <c r="K16" s="1"/>
    </row>
    <row r="17" spans="1:11" ht="21.75" customHeight="1" x14ac:dyDescent="0.3">
      <c r="A17" s="1">
        <v>15</v>
      </c>
      <c r="B17" s="10">
        <v>46038</v>
      </c>
      <c r="C17" s="1" t="s">
        <v>97</v>
      </c>
      <c r="D17" s="1" t="s">
        <v>100</v>
      </c>
      <c r="E17" s="1">
        <v>500</v>
      </c>
      <c r="F17" s="1"/>
      <c r="G17" s="1"/>
      <c r="H17" s="1"/>
      <c r="I17" s="1"/>
      <c r="J17" s="1">
        <f t="shared" si="0"/>
        <v>0</v>
      </c>
      <c r="K17" s="1"/>
    </row>
    <row r="18" spans="1:11" ht="21.75" customHeight="1" x14ac:dyDescent="0.3">
      <c r="A18" s="1">
        <v>16</v>
      </c>
      <c r="B18" s="10">
        <v>46039</v>
      </c>
      <c r="C18" s="1" t="s">
        <v>97</v>
      </c>
      <c r="D18" s="1" t="s">
        <v>100</v>
      </c>
      <c r="E18" s="1">
        <v>500</v>
      </c>
      <c r="F18" s="1"/>
      <c r="G18" s="1"/>
      <c r="H18" s="1"/>
      <c r="I18" s="1"/>
      <c r="J18" s="1">
        <f t="shared" si="0"/>
        <v>0</v>
      </c>
      <c r="K18" s="1"/>
    </row>
    <row r="19" spans="1:11" ht="21.75" customHeight="1" x14ac:dyDescent="0.3">
      <c r="A19" s="1">
        <v>17</v>
      </c>
      <c r="B19" s="10">
        <v>46040</v>
      </c>
      <c r="C19" s="1" t="s">
        <v>97</v>
      </c>
      <c r="D19" s="1" t="s">
        <v>100</v>
      </c>
      <c r="E19" s="1">
        <v>500</v>
      </c>
      <c r="F19" s="1"/>
      <c r="G19" s="1"/>
      <c r="H19" s="1"/>
      <c r="I19" s="1"/>
      <c r="J19" s="1">
        <f t="shared" si="0"/>
        <v>0</v>
      </c>
      <c r="K19" s="1"/>
    </row>
    <row r="20" spans="1:11" ht="21.75" customHeight="1" x14ac:dyDescent="0.3">
      <c r="A20" s="1">
        <v>18</v>
      </c>
      <c r="B20" s="10">
        <v>46041</v>
      </c>
      <c r="C20" s="1" t="s">
        <v>97</v>
      </c>
      <c r="D20" s="1" t="s">
        <v>100</v>
      </c>
      <c r="E20" s="1">
        <v>500</v>
      </c>
      <c r="F20" s="1"/>
      <c r="G20" s="1"/>
      <c r="H20" s="1"/>
      <c r="I20" s="1"/>
      <c r="J20" s="1">
        <f t="shared" si="0"/>
        <v>0</v>
      </c>
      <c r="K20" s="1"/>
    </row>
    <row r="21" spans="1:11" ht="21.75" customHeight="1" x14ac:dyDescent="0.3">
      <c r="A21" s="1">
        <v>19</v>
      </c>
      <c r="B21" s="10">
        <v>46042</v>
      </c>
      <c r="C21" s="1" t="s">
        <v>97</v>
      </c>
      <c r="D21" s="1" t="s">
        <v>100</v>
      </c>
      <c r="E21" s="1">
        <v>500</v>
      </c>
      <c r="F21" s="1"/>
      <c r="G21" s="1"/>
      <c r="H21" s="1"/>
      <c r="I21" s="1"/>
      <c r="J21" s="1">
        <f t="shared" si="0"/>
        <v>0</v>
      </c>
      <c r="K21" s="1"/>
    </row>
    <row r="22" spans="1:11" ht="21.75" customHeight="1" x14ac:dyDescent="0.3">
      <c r="A22" s="1">
        <v>20</v>
      </c>
      <c r="B22" s="10">
        <v>46043</v>
      </c>
      <c r="C22" s="1" t="s">
        <v>97</v>
      </c>
      <c r="D22" s="1" t="s">
        <v>100</v>
      </c>
      <c r="E22" s="1">
        <v>500</v>
      </c>
      <c r="F22" s="1"/>
      <c r="G22" s="1"/>
      <c r="H22" s="1"/>
      <c r="I22" s="1"/>
      <c r="J22" s="1">
        <f t="shared" si="0"/>
        <v>0</v>
      </c>
      <c r="K22" s="1"/>
    </row>
    <row r="23" spans="1:11" ht="21.75" customHeight="1" x14ac:dyDescent="0.3">
      <c r="A23" s="1">
        <v>21</v>
      </c>
      <c r="B23" s="10">
        <v>46044</v>
      </c>
      <c r="C23" s="1" t="s">
        <v>97</v>
      </c>
      <c r="D23" s="1" t="s">
        <v>100</v>
      </c>
      <c r="E23" s="1">
        <v>500</v>
      </c>
      <c r="F23" s="1"/>
      <c r="G23" s="1"/>
      <c r="H23" s="1"/>
      <c r="I23" s="1"/>
      <c r="J23" s="1">
        <f t="shared" si="0"/>
        <v>0</v>
      </c>
      <c r="K23" s="1"/>
    </row>
    <row r="24" spans="1:11" ht="21.75" customHeight="1" x14ac:dyDescent="0.3">
      <c r="A24" s="1">
        <v>22</v>
      </c>
      <c r="B24" s="10">
        <v>46045</v>
      </c>
      <c r="C24" s="1" t="s">
        <v>97</v>
      </c>
      <c r="D24" s="1" t="s">
        <v>100</v>
      </c>
      <c r="E24" s="1">
        <v>500</v>
      </c>
      <c r="F24" s="1"/>
      <c r="G24" s="1"/>
      <c r="H24" s="1"/>
      <c r="I24" s="1"/>
      <c r="J24" s="1">
        <f t="shared" si="0"/>
        <v>0</v>
      </c>
      <c r="K24" s="1"/>
    </row>
    <row r="25" spans="1:11" ht="21.75" customHeight="1" x14ac:dyDescent="0.3">
      <c r="A25" s="1">
        <v>23</v>
      </c>
      <c r="B25" s="10">
        <v>46046</v>
      </c>
      <c r="C25" s="1" t="s">
        <v>97</v>
      </c>
      <c r="D25" s="1" t="s">
        <v>100</v>
      </c>
      <c r="E25" s="1">
        <v>500</v>
      </c>
      <c r="F25" s="1"/>
      <c r="G25" s="1"/>
      <c r="H25" s="1"/>
      <c r="I25" s="1"/>
      <c r="J25" s="1">
        <f t="shared" si="0"/>
        <v>0</v>
      </c>
      <c r="K25" s="1"/>
    </row>
    <row r="26" spans="1:11" ht="21.75" customHeight="1" x14ac:dyDescent="0.3">
      <c r="A26" s="1">
        <v>24</v>
      </c>
      <c r="B26" s="10">
        <v>46047</v>
      </c>
      <c r="C26" s="1" t="s">
        <v>97</v>
      </c>
      <c r="D26" s="1" t="s">
        <v>100</v>
      </c>
      <c r="E26" s="1">
        <v>500</v>
      </c>
      <c r="F26" s="1"/>
      <c r="G26" s="1"/>
      <c r="H26" s="1"/>
      <c r="I26" s="1"/>
      <c r="J26" s="1">
        <f t="shared" si="0"/>
        <v>0</v>
      </c>
      <c r="K26" s="1"/>
    </row>
    <row r="27" spans="1:11" ht="21.75" customHeight="1" x14ac:dyDescent="0.3">
      <c r="A27" s="1">
        <v>25</v>
      </c>
      <c r="B27" s="10">
        <v>46048</v>
      </c>
      <c r="C27" s="1" t="s">
        <v>97</v>
      </c>
      <c r="D27" s="1" t="s">
        <v>100</v>
      </c>
      <c r="E27" s="1">
        <v>500</v>
      </c>
      <c r="F27" s="1"/>
      <c r="G27" s="1"/>
      <c r="H27" s="1"/>
      <c r="I27" s="1"/>
      <c r="J27" s="1">
        <f t="shared" si="0"/>
        <v>0</v>
      </c>
      <c r="K27" s="1"/>
    </row>
    <row r="28" spans="1:11" ht="21.75" customHeight="1" x14ac:dyDescent="0.3">
      <c r="A28" s="1">
        <v>26</v>
      </c>
      <c r="B28" s="10">
        <v>46049</v>
      </c>
      <c r="C28" s="1" t="s">
        <v>97</v>
      </c>
      <c r="D28" s="1" t="s">
        <v>100</v>
      </c>
      <c r="E28" s="1">
        <v>500</v>
      </c>
      <c r="F28" s="1"/>
      <c r="G28" s="1"/>
      <c r="H28" s="1"/>
      <c r="I28" s="1"/>
      <c r="J28" s="1">
        <f t="shared" si="0"/>
        <v>0</v>
      </c>
      <c r="K28" s="1"/>
    </row>
    <row r="29" spans="1:11" ht="21.75" customHeight="1" x14ac:dyDescent="0.3">
      <c r="A29" s="1">
        <v>27</v>
      </c>
      <c r="B29" s="10">
        <v>46050</v>
      </c>
      <c r="C29" s="1" t="s">
        <v>97</v>
      </c>
      <c r="D29" s="1" t="s">
        <v>100</v>
      </c>
      <c r="E29" s="1">
        <v>500</v>
      </c>
      <c r="F29" s="1"/>
      <c r="G29" s="1"/>
      <c r="H29" s="1"/>
      <c r="I29" s="1"/>
      <c r="J29" s="1">
        <f t="shared" si="0"/>
        <v>0</v>
      </c>
      <c r="K29" s="1"/>
    </row>
    <row r="30" spans="1:11" ht="21.75" customHeight="1" x14ac:dyDescent="0.3">
      <c r="A30" s="1">
        <v>28</v>
      </c>
      <c r="B30" s="10">
        <v>46051</v>
      </c>
      <c r="C30" s="1" t="s">
        <v>97</v>
      </c>
      <c r="D30" s="1" t="s">
        <v>100</v>
      </c>
      <c r="E30" s="1">
        <v>500</v>
      </c>
      <c r="F30" s="1"/>
      <c r="G30" s="1"/>
      <c r="H30" s="1"/>
      <c r="I30" s="1"/>
      <c r="J30" s="1">
        <f t="shared" si="0"/>
        <v>0</v>
      </c>
      <c r="K30" s="1"/>
    </row>
    <row r="31" spans="1:11" ht="21.75" customHeight="1" x14ac:dyDescent="0.3">
      <c r="A31" s="1">
        <v>29</v>
      </c>
      <c r="B31" s="10">
        <v>46052</v>
      </c>
      <c r="C31" s="1" t="s">
        <v>97</v>
      </c>
      <c r="D31" s="1" t="s">
        <v>100</v>
      </c>
      <c r="E31" s="1">
        <v>500</v>
      </c>
      <c r="F31" s="1"/>
      <c r="G31" s="1"/>
      <c r="H31" s="1"/>
      <c r="I31" s="1"/>
      <c r="J31" s="1">
        <f t="shared" si="0"/>
        <v>0</v>
      </c>
      <c r="K31" s="1"/>
    </row>
    <row r="32" spans="1:11" ht="21.75" customHeight="1" x14ac:dyDescent="0.3">
      <c r="A32" s="1">
        <v>30</v>
      </c>
      <c r="B32" s="10">
        <v>46053</v>
      </c>
      <c r="C32" s="1" t="s">
        <v>97</v>
      </c>
      <c r="D32" s="1" t="s">
        <v>100</v>
      </c>
      <c r="E32" s="1">
        <v>500</v>
      </c>
      <c r="F32" s="1"/>
      <c r="G32" s="1"/>
      <c r="H32" s="1"/>
      <c r="I32" s="1"/>
      <c r="J32" s="1">
        <f t="shared" si="0"/>
        <v>0</v>
      </c>
      <c r="K32" s="1"/>
    </row>
    <row r="33" spans="1:11" ht="21.75" customHeight="1" x14ac:dyDescent="0.3">
      <c r="A33" s="1">
        <v>31</v>
      </c>
      <c r="B33" s="10">
        <v>46054</v>
      </c>
      <c r="C33" s="1" t="s">
        <v>97</v>
      </c>
      <c r="D33" s="1" t="s">
        <v>100</v>
      </c>
      <c r="E33" s="1">
        <v>500</v>
      </c>
      <c r="F33" s="1"/>
      <c r="G33" s="1"/>
      <c r="H33" s="1"/>
      <c r="I33" s="1"/>
      <c r="J33" s="1">
        <f t="shared" si="0"/>
        <v>0</v>
      </c>
      <c r="K33" s="1"/>
    </row>
    <row r="34" spans="1:11" ht="21.75" customHeight="1" x14ac:dyDescent="0.3">
      <c r="A34" s="1">
        <v>32</v>
      </c>
      <c r="B34" s="10">
        <v>46055</v>
      </c>
      <c r="C34" s="1" t="s">
        <v>97</v>
      </c>
      <c r="D34" s="1" t="s">
        <v>100</v>
      </c>
      <c r="E34" s="1">
        <v>500</v>
      </c>
      <c r="F34" s="1"/>
      <c r="G34" s="1"/>
      <c r="H34" s="1"/>
      <c r="I34" s="1"/>
      <c r="J34" s="1">
        <f t="shared" si="0"/>
        <v>0</v>
      </c>
      <c r="K34" s="1"/>
    </row>
    <row r="35" spans="1:11" ht="21.75" customHeight="1" x14ac:dyDescent="0.3">
      <c r="A35" s="1">
        <v>33</v>
      </c>
      <c r="B35" s="10">
        <v>46056</v>
      </c>
      <c r="C35" s="1" t="s">
        <v>97</v>
      </c>
      <c r="D35" s="1" t="s">
        <v>100</v>
      </c>
      <c r="E35" s="1">
        <v>500</v>
      </c>
      <c r="F35" s="1"/>
      <c r="G35" s="1"/>
      <c r="H35" s="1"/>
      <c r="I35" s="1"/>
      <c r="J35" s="1">
        <f t="shared" si="0"/>
        <v>0</v>
      </c>
      <c r="K35" s="1"/>
    </row>
    <row r="36" spans="1:11" ht="21.75" customHeight="1" x14ac:dyDescent="0.3">
      <c r="A36" s="1">
        <v>34</v>
      </c>
      <c r="B36" s="10">
        <v>46057</v>
      </c>
      <c r="C36" s="1" t="s">
        <v>97</v>
      </c>
      <c r="D36" s="1" t="s">
        <v>100</v>
      </c>
      <c r="E36" s="1">
        <v>500</v>
      </c>
      <c r="F36" s="1"/>
      <c r="G36" s="1"/>
      <c r="H36" s="1"/>
      <c r="I36" s="1"/>
      <c r="J36" s="1">
        <f t="shared" si="0"/>
        <v>0</v>
      </c>
      <c r="K36" s="1"/>
    </row>
    <row r="37" spans="1:11" ht="21.75" customHeight="1" x14ac:dyDescent="0.3">
      <c r="A37" s="1">
        <v>35</v>
      </c>
      <c r="B37" s="10">
        <v>46058</v>
      </c>
      <c r="C37" s="1" t="s">
        <v>97</v>
      </c>
      <c r="D37" s="1" t="s">
        <v>100</v>
      </c>
      <c r="E37" s="1">
        <v>500</v>
      </c>
      <c r="F37" s="1"/>
      <c r="G37" s="1"/>
      <c r="H37" s="1"/>
      <c r="I37" s="1"/>
      <c r="J37" s="1">
        <f t="shared" si="0"/>
        <v>0</v>
      </c>
      <c r="K37" s="1"/>
    </row>
    <row r="38" spans="1:11" ht="21.75" customHeight="1" x14ac:dyDescent="0.3">
      <c r="A38" s="1">
        <v>36</v>
      </c>
      <c r="B38" s="10">
        <v>46059</v>
      </c>
      <c r="C38" s="1" t="s">
        <v>97</v>
      </c>
      <c r="D38" s="1" t="s">
        <v>100</v>
      </c>
      <c r="E38" s="1">
        <v>500</v>
      </c>
      <c r="F38" s="1"/>
      <c r="G38" s="1"/>
      <c r="H38" s="1"/>
      <c r="I38" s="1"/>
      <c r="J38" s="1">
        <f t="shared" si="0"/>
        <v>0</v>
      </c>
      <c r="K38" s="1"/>
    </row>
    <row r="39" spans="1:11" ht="21.75" customHeight="1" x14ac:dyDescent="0.3">
      <c r="A39" s="1">
        <v>37</v>
      </c>
      <c r="B39" s="10">
        <v>46060</v>
      </c>
      <c r="C39" s="1" t="s">
        <v>97</v>
      </c>
      <c r="D39" s="1" t="s">
        <v>100</v>
      </c>
      <c r="E39" s="1">
        <v>500</v>
      </c>
      <c r="F39" s="1"/>
      <c r="G39" s="1"/>
      <c r="H39" s="1"/>
      <c r="I39" s="1"/>
      <c r="J39" s="1">
        <f t="shared" si="0"/>
        <v>0</v>
      </c>
      <c r="K39" s="1"/>
    </row>
    <row r="40" spans="1:11" ht="21.75" customHeight="1" x14ac:dyDescent="0.3">
      <c r="A40" s="1">
        <v>38</v>
      </c>
      <c r="B40" s="10">
        <v>46061</v>
      </c>
      <c r="C40" s="1" t="s">
        <v>97</v>
      </c>
      <c r="D40" s="1" t="s">
        <v>100</v>
      </c>
      <c r="E40" s="1">
        <v>500</v>
      </c>
      <c r="F40" s="1"/>
      <c r="G40" s="1"/>
      <c r="H40" s="1"/>
      <c r="I40" s="1"/>
      <c r="J40" s="1">
        <f t="shared" si="0"/>
        <v>0</v>
      </c>
      <c r="K40" s="1"/>
    </row>
    <row r="41" spans="1:11" ht="21.75" customHeight="1" x14ac:dyDescent="0.3">
      <c r="A41" s="1">
        <v>39</v>
      </c>
      <c r="B41" s="10">
        <v>46062</v>
      </c>
      <c r="C41" s="1" t="s">
        <v>97</v>
      </c>
      <c r="D41" s="1" t="s">
        <v>100</v>
      </c>
      <c r="E41" s="1">
        <v>500</v>
      </c>
      <c r="F41" s="1"/>
      <c r="G41" s="1"/>
      <c r="H41" s="1"/>
      <c r="I41" s="1"/>
      <c r="J41" s="1">
        <f t="shared" si="0"/>
        <v>0</v>
      </c>
      <c r="K41" s="1"/>
    </row>
    <row r="42" spans="1:11" ht="21.75" customHeight="1" x14ac:dyDescent="0.3">
      <c r="A42" s="1">
        <v>40</v>
      </c>
      <c r="B42" s="10">
        <v>46063</v>
      </c>
      <c r="C42" s="1" t="s">
        <v>97</v>
      </c>
      <c r="D42" s="1" t="s">
        <v>100</v>
      </c>
      <c r="E42" s="1">
        <v>500</v>
      </c>
      <c r="F42" s="1"/>
      <c r="G42" s="1"/>
      <c r="H42" s="1"/>
      <c r="I42" s="1"/>
      <c r="J42" s="1">
        <f t="shared" si="0"/>
        <v>0</v>
      </c>
      <c r="K42" s="1"/>
    </row>
    <row r="43" spans="1:11" ht="21.75" customHeight="1" x14ac:dyDescent="0.3">
      <c r="A43" s="1">
        <v>41</v>
      </c>
      <c r="B43" s="10">
        <v>46064</v>
      </c>
      <c r="C43" s="1" t="s">
        <v>97</v>
      </c>
      <c r="D43" s="1" t="s">
        <v>100</v>
      </c>
      <c r="E43" s="1">
        <v>500</v>
      </c>
      <c r="F43" s="1"/>
      <c r="G43" s="1"/>
      <c r="H43" s="1"/>
      <c r="I43" s="1"/>
      <c r="J43" s="1">
        <f t="shared" si="0"/>
        <v>0</v>
      </c>
      <c r="K43" s="1"/>
    </row>
    <row r="44" spans="1:11" ht="21.75" customHeight="1" x14ac:dyDescent="0.3">
      <c r="A44" s="1">
        <v>42</v>
      </c>
      <c r="B44" s="10">
        <v>46065</v>
      </c>
      <c r="C44" s="1" t="s">
        <v>97</v>
      </c>
      <c r="D44" s="1" t="s">
        <v>100</v>
      </c>
      <c r="E44" s="1">
        <v>500</v>
      </c>
      <c r="F44" s="1"/>
      <c r="G44" s="1"/>
      <c r="H44" s="1"/>
      <c r="I44" s="1"/>
      <c r="J44" s="1">
        <f t="shared" si="0"/>
        <v>0</v>
      </c>
      <c r="K44" s="1"/>
    </row>
    <row r="45" spans="1:11" ht="21.75" customHeight="1" x14ac:dyDescent="0.3">
      <c r="A45" s="1">
        <v>43</v>
      </c>
      <c r="B45" s="10">
        <v>46066</v>
      </c>
      <c r="C45" s="1" t="s">
        <v>97</v>
      </c>
      <c r="D45" s="1" t="s">
        <v>100</v>
      </c>
      <c r="E45" s="1">
        <v>500</v>
      </c>
      <c r="F45" s="1"/>
      <c r="G45" s="1"/>
      <c r="H45" s="1"/>
      <c r="I45" s="1"/>
      <c r="J45" s="1">
        <f t="shared" si="0"/>
        <v>0</v>
      </c>
      <c r="K45" s="1"/>
    </row>
    <row r="46" spans="1:11" ht="21.75" customHeight="1" x14ac:dyDescent="0.3">
      <c r="A46" s="1">
        <v>44</v>
      </c>
      <c r="B46" s="10">
        <v>46067</v>
      </c>
      <c r="C46" s="1" t="s">
        <v>97</v>
      </c>
      <c r="D46" s="1" t="s">
        <v>100</v>
      </c>
      <c r="E46" s="1">
        <v>500</v>
      </c>
      <c r="F46" s="1"/>
      <c r="G46" s="1"/>
      <c r="H46" s="1"/>
      <c r="I46" s="1"/>
      <c r="J46" s="1">
        <f t="shared" si="0"/>
        <v>0</v>
      </c>
      <c r="K46" s="1"/>
    </row>
    <row r="47" spans="1:11" ht="21.75" customHeight="1" x14ac:dyDescent="0.3">
      <c r="A47" s="1">
        <v>45</v>
      </c>
      <c r="B47" s="10">
        <v>46068</v>
      </c>
      <c r="C47" s="1" t="s">
        <v>97</v>
      </c>
      <c r="D47" s="1" t="s">
        <v>100</v>
      </c>
      <c r="E47" s="1">
        <v>500</v>
      </c>
      <c r="F47" s="1"/>
      <c r="G47" s="1"/>
      <c r="H47" s="1"/>
      <c r="I47" s="1"/>
      <c r="J47" s="1">
        <f t="shared" si="0"/>
        <v>0</v>
      </c>
      <c r="K47" s="1"/>
    </row>
    <row r="48" spans="1:11" ht="21.75" customHeight="1" x14ac:dyDescent="0.3">
      <c r="A48" s="1">
        <v>46</v>
      </c>
      <c r="B48" s="10">
        <v>46069</v>
      </c>
      <c r="C48" s="1" t="s">
        <v>97</v>
      </c>
      <c r="D48" s="1" t="s">
        <v>100</v>
      </c>
      <c r="E48" s="1">
        <v>500</v>
      </c>
      <c r="F48" s="1"/>
      <c r="G48" s="1"/>
      <c r="H48" s="1"/>
      <c r="I48" s="1"/>
      <c r="J48" s="1">
        <f t="shared" si="0"/>
        <v>0</v>
      </c>
      <c r="K48" s="1"/>
    </row>
    <row r="49" spans="1:11" ht="21.75" customHeight="1" x14ac:dyDescent="0.3">
      <c r="A49" s="1">
        <v>47</v>
      </c>
      <c r="B49" s="10">
        <v>46070</v>
      </c>
      <c r="C49" s="1" t="s">
        <v>97</v>
      </c>
      <c r="D49" s="1" t="s">
        <v>100</v>
      </c>
      <c r="E49" s="1">
        <v>500</v>
      </c>
      <c r="F49" s="1"/>
      <c r="G49" s="1"/>
      <c r="H49" s="1"/>
      <c r="I49" s="1"/>
      <c r="J49" s="1">
        <f t="shared" si="0"/>
        <v>0</v>
      </c>
      <c r="K49" s="1"/>
    </row>
    <row r="50" spans="1:11" ht="21.75" customHeight="1" x14ac:dyDescent="0.3">
      <c r="A50" s="1">
        <v>48</v>
      </c>
      <c r="B50" s="10">
        <v>46071</v>
      </c>
      <c r="C50" s="1" t="s">
        <v>97</v>
      </c>
      <c r="D50" s="1" t="s">
        <v>100</v>
      </c>
      <c r="E50" s="1">
        <v>500</v>
      </c>
      <c r="F50" s="1"/>
      <c r="G50" s="1"/>
      <c r="H50" s="1"/>
      <c r="I50" s="1"/>
      <c r="J50" s="1">
        <f t="shared" si="0"/>
        <v>0</v>
      </c>
      <c r="K50" s="1"/>
    </row>
    <row r="51" spans="1:11" ht="21.75" customHeight="1" x14ac:dyDescent="0.3">
      <c r="A51" s="1">
        <v>49</v>
      </c>
      <c r="B51" s="10">
        <v>46072</v>
      </c>
      <c r="C51" s="1" t="s">
        <v>97</v>
      </c>
      <c r="D51" s="1" t="s">
        <v>100</v>
      </c>
      <c r="E51" s="1">
        <v>500</v>
      </c>
      <c r="F51" s="1"/>
      <c r="G51" s="1"/>
      <c r="H51" s="1"/>
      <c r="I51" s="1"/>
      <c r="J51" s="1">
        <f t="shared" si="0"/>
        <v>0</v>
      </c>
      <c r="K51" s="1"/>
    </row>
    <row r="52" spans="1:11" ht="21.75" customHeight="1" x14ac:dyDescent="0.3">
      <c r="A52" s="1">
        <v>50</v>
      </c>
      <c r="B52" s="10">
        <v>46073</v>
      </c>
      <c r="C52" s="1" t="s">
        <v>97</v>
      </c>
      <c r="D52" s="1" t="s">
        <v>100</v>
      </c>
      <c r="E52" s="1">
        <v>500</v>
      </c>
      <c r="F52" s="1"/>
      <c r="G52" s="1"/>
      <c r="H52" s="1"/>
      <c r="I52" s="1"/>
      <c r="J52" s="1">
        <f t="shared" si="0"/>
        <v>0</v>
      </c>
      <c r="K52" s="1"/>
    </row>
    <row r="53" spans="1:11" ht="21.75" customHeight="1" x14ac:dyDescent="0.3">
      <c r="A53" s="1">
        <v>51</v>
      </c>
      <c r="B53" s="10">
        <v>46074</v>
      </c>
      <c r="C53" s="1" t="s">
        <v>97</v>
      </c>
      <c r="D53" s="1" t="s">
        <v>100</v>
      </c>
      <c r="E53" s="1">
        <v>500</v>
      </c>
      <c r="F53" s="1"/>
      <c r="G53" s="1"/>
      <c r="H53" s="1"/>
      <c r="I53" s="1"/>
      <c r="J53" s="1">
        <f t="shared" si="0"/>
        <v>0</v>
      </c>
      <c r="K53" s="1"/>
    </row>
    <row r="54" spans="1:11" ht="21.75" customHeight="1" x14ac:dyDescent="0.3">
      <c r="A54" s="1">
        <v>52</v>
      </c>
      <c r="B54" s="10">
        <v>46075</v>
      </c>
      <c r="C54" s="1" t="s">
        <v>97</v>
      </c>
      <c r="D54" s="1" t="s">
        <v>100</v>
      </c>
      <c r="E54" s="1">
        <v>500</v>
      </c>
      <c r="F54" s="1"/>
      <c r="G54" s="1"/>
      <c r="H54" s="1"/>
      <c r="I54" s="1"/>
      <c r="J54" s="1">
        <f t="shared" si="0"/>
        <v>0</v>
      </c>
      <c r="K54" s="1"/>
    </row>
    <row r="55" spans="1:11" ht="21.75" customHeight="1" x14ac:dyDescent="0.3">
      <c r="A55" s="1">
        <v>53</v>
      </c>
      <c r="B55" s="10">
        <v>46076</v>
      </c>
      <c r="C55" s="1" t="s">
        <v>97</v>
      </c>
      <c r="D55" s="1" t="s">
        <v>100</v>
      </c>
      <c r="E55" s="1">
        <v>500</v>
      </c>
      <c r="F55" s="1"/>
      <c r="G55" s="1"/>
      <c r="H55" s="1"/>
      <c r="I55" s="1"/>
      <c r="J55" s="1">
        <f t="shared" si="0"/>
        <v>0</v>
      </c>
      <c r="K55" s="1"/>
    </row>
    <row r="56" spans="1:11" ht="21.75" customHeight="1" x14ac:dyDescent="0.3">
      <c r="A56" s="1">
        <v>54</v>
      </c>
      <c r="B56" s="10">
        <v>46077</v>
      </c>
      <c r="C56" s="1" t="s">
        <v>97</v>
      </c>
      <c r="D56" s="1" t="s">
        <v>100</v>
      </c>
      <c r="E56" s="1">
        <v>500</v>
      </c>
      <c r="F56" s="1"/>
      <c r="G56" s="1"/>
      <c r="H56" s="1"/>
      <c r="I56" s="1"/>
      <c r="J56" s="1">
        <f t="shared" si="0"/>
        <v>0</v>
      </c>
      <c r="K56" s="1"/>
    </row>
    <row r="57" spans="1:11" ht="21.75" customHeight="1" x14ac:dyDescent="0.3">
      <c r="A57" s="1">
        <v>55</v>
      </c>
      <c r="B57" s="10">
        <v>46078</v>
      </c>
      <c r="C57" s="1" t="s">
        <v>97</v>
      </c>
      <c r="D57" s="1" t="s">
        <v>100</v>
      </c>
      <c r="E57" s="1">
        <v>500</v>
      </c>
      <c r="F57" s="1"/>
      <c r="G57" s="1"/>
      <c r="H57" s="1"/>
      <c r="I57" s="1"/>
      <c r="J57" s="1">
        <f t="shared" si="0"/>
        <v>0</v>
      </c>
      <c r="K57" s="1"/>
    </row>
    <row r="58" spans="1:11" ht="21.75" customHeight="1" x14ac:dyDescent="0.3">
      <c r="A58" s="1">
        <v>56</v>
      </c>
      <c r="B58" s="10">
        <v>46079</v>
      </c>
      <c r="C58" s="1" t="s">
        <v>97</v>
      </c>
      <c r="D58" s="1" t="s">
        <v>100</v>
      </c>
      <c r="E58" s="1">
        <v>500</v>
      </c>
      <c r="F58" s="1"/>
      <c r="G58" s="1"/>
      <c r="H58" s="1"/>
      <c r="I58" s="1"/>
      <c r="J58" s="1">
        <f t="shared" si="0"/>
        <v>0</v>
      </c>
      <c r="K58" s="1"/>
    </row>
    <row r="59" spans="1:11" ht="21.75" customHeight="1" x14ac:dyDescent="0.3">
      <c r="A59" s="1">
        <v>57</v>
      </c>
      <c r="B59" s="10">
        <v>46080</v>
      </c>
      <c r="C59" s="1" t="s">
        <v>97</v>
      </c>
      <c r="D59" s="1" t="s">
        <v>100</v>
      </c>
      <c r="E59" s="1">
        <v>500</v>
      </c>
      <c r="F59" s="1"/>
      <c r="G59" s="1"/>
      <c r="H59" s="1"/>
      <c r="I59" s="1"/>
      <c r="J59" s="1">
        <f t="shared" si="0"/>
        <v>0</v>
      </c>
      <c r="K59" s="1"/>
    </row>
    <row r="60" spans="1:11" ht="21.75" customHeight="1" x14ac:dyDescent="0.3">
      <c r="A60" s="1">
        <v>58</v>
      </c>
      <c r="B60" s="10">
        <v>46081</v>
      </c>
      <c r="C60" s="1" t="s">
        <v>97</v>
      </c>
      <c r="D60" s="1" t="s">
        <v>100</v>
      </c>
      <c r="E60" s="1">
        <v>500</v>
      </c>
      <c r="F60" s="1"/>
      <c r="G60" s="1"/>
      <c r="H60" s="1"/>
      <c r="I60" s="1"/>
      <c r="J60" s="1">
        <f t="shared" si="0"/>
        <v>0</v>
      </c>
      <c r="K60" s="1"/>
    </row>
    <row r="61" spans="1:11" ht="21.75" customHeight="1" x14ac:dyDescent="0.3">
      <c r="A61" s="1">
        <v>59</v>
      </c>
      <c r="B61" s="10">
        <v>46082</v>
      </c>
      <c r="C61" s="1" t="s">
        <v>97</v>
      </c>
      <c r="D61" s="1" t="s">
        <v>100</v>
      </c>
      <c r="E61" s="1">
        <v>500</v>
      </c>
      <c r="F61" s="1"/>
      <c r="G61" s="1"/>
      <c r="H61" s="1"/>
      <c r="I61" s="1"/>
      <c r="J61" s="1">
        <f t="shared" si="0"/>
        <v>0</v>
      </c>
      <c r="K61" s="1"/>
    </row>
    <row r="62" spans="1:11" ht="21.75" customHeight="1" x14ac:dyDescent="0.3">
      <c r="A62" s="1">
        <v>60</v>
      </c>
      <c r="B62" s="10">
        <v>46083</v>
      </c>
      <c r="C62" s="1" t="s">
        <v>97</v>
      </c>
      <c r="D62" s="1" t="s">
        <v>100</v>
      </c>
      <c r="E62" s="1">
        <v>500</v>
      </c>
      <c r="F62" s="1"/>
      <c r="G62" s="1"/>
      <c r="H62" s="1"/>
      <c r="I62" s="1"/>
      <c r="J62" s="1">
        <f t="shared" si="0"/>
        <v>0</v>
      </c>
      <c r="K62" s="1"/>
    </row>
    <row r="63" spans="1:11" ht="21.75" customHeight="1" x14ac:dyDescent="0.3">
      <c r="A63" s="1">
        <v>61</v>
      </c>
      <c r="B63" s="10">
        <v>46084</v>
      </c>
      <c r="C63" s="1" t="s">
        <v>97</v>
      </c>
      <c r="D63" s="1" t="s">
        <v>100</v>
      </c>
      <c r="E63" s="1">
        <v>500</v>
      </c>
      <c r="F63" s="1"/>
      <c r="G63" s="1"/>
      <c r="H63" s="1"/>
      <c r="I63" s="1"/>
      <c r="J63" s="1">
        <f t="shared" si="0"/>
        <v>0</v>
      </c>
      <c r="K63" s="1"/>
    </row>
    <row r="64" spans="1:11" ht="21.75" customHeight="1" x14ac:dyDescent="0.3">
      <c r="A64" s="1">
        <v>62</v>
      </c>
      <c r="B64" s="10">
        <v>46085</v>
      </c>
      <c r="C64" s="1" t="s">
        <v>97</v>
      </c>
      <c r="D64" s="1" t="s">
        <v>100</v>
      </c>
      <c r="E64" s="1">
        <v>500</v>
      </c>
      <c r="F64" s="1"/>
      <c r="G64" s="1"/>
      <c r="H64" s="1"/>
      <c r="I64" s="1"/>
      <c r="J64" s="1">
        <f t="shared" si="0"/>
        <v>0</v>
      </c>
      <c r="K64" s="1"/>
    </row>
    <row r="65" spans="1:11" ht="21.75" customHeight="1" x14ac:dyDescent="0.3">
      <c r="A65" s="1">
        <v>63</v>
      </c>
      <c r="B65" s="10">
        <v>46086</v>
      </c>
      <c r="C65" s="1" t="s">
        <v>97</v>
      </c>
      <c r="D65" s="1" t="s">
        <v>100</v>
      </c>
      <c r="E65" s="1">
        <v>500</v>
      </c>
      <c r="F65" s="1"/>
      <c r="G65" s="1"/>
      <c r="H65" s="1"/>
      <c r="I65" s="1"/>
      <c r="J65" s="1">
        <f t="shared" si="0"/>
        <v>0</v>
      </c>
      <c r="K65" s="1"/>
    </row>
    <row r="66" spans="1:11" ht="21.75" customHeight="1" x14ac:dyDescent="0.3">
      <c r="A66" s="1">
        <v>64</v>
      </c>
      <c r="B66" s="10">
        <v>46087</v>
      </c>
      <c r="C66" s="1" t="s">
        <v>97</v>
      </c>
      <c r="D66" s="1" t="s">
        <v>100</v>
      </c>
      <c r="E66" s="1">
        <v>500</v>
      </c>
      <c r="F66" s="1"/>
      <c r="G66" s="1"/>
      <c r="H66" s="1"/>
      <c r="I66" s="1"/>
      <c r="J66" s="1">
        <f t="shared" si="0"/>
        <v>0</v>
      </c>
      <c r="K66" s="1"/>
    </row>
    <row r="67" spans="1:11" ht="21.75" customHeight="1" x14ac:dyDescent="0.3">
      <c r="A67" s="1">
        <v>65</v>
      </c>
      <c r="B67" s="10">
        <v>46088</v>
      </c>
      <c r="C67" s="1" t="s">
        <v>97</v>
      </c>
      <c r="D67" s="1" t="s">
        <v>100</v>
      </c>
      <c r="E67" s="1">
        <v>500</v>
      </c>
      <c r="F67" s="1"/>
      <c r="G67" s="1"/>
      <c r="H67" s="1"/>
      <c r="I67" s="1"/>
      <c r="J67" s="1">
        <f t="shared" si="0"/>
        <v>0</v>
      </c>
      <c r="K67" s="1"/>
    </row>
    <row r="68" spans="1:11" ht="21.75" customHeight="1" x14ac:dyDescent="0.3">
      <c r="A68" s="1">
        <v>66</v>
      </c>
      <c r="B68" s="10">
        <v>46089</v>
      </c>
      <c r="C68" s="1" t="s">
        <v>97</v>
      </c>
      <c r="D68" s="1" t="s">
        <v>100</v>
      </c>
      <c r="E68" s="1">
        <v>500</v>
      </c>
      <c r="F68" s="1"/>
      <c r="G68" s="1"/>
      <c r="H68" s="1"/>
      <c r="I68" s="1"/>
      <c r="J68" s="1">
        <f t="shared" ref="J68:J131" si="1">E68*F68-G68-H68+I68</f>
        <v>0</v>
      </c>
      <c r="K68" s="1"/>
    </row>
    <row r="69" spans="1:11" ht="21.75" customHeight="1" x14ac:dyDescent="0.3">
      <c r="A69" s="1">
        <v>67</v>
      </c>
      <c r="B69" s="10">
        <v>46090</v>
      </c>
      <c r="C69" s="1" t="s">
        <v>97</v>
      </c>
      <c r="D69" s="1" t="s">
        <v>100</v>
      </c>
      <c r="E69" s="1">
        <v>500</v>
      </c>
      <c r="F69" s="1"/>
      <c r="G69" s="1"/>
      <c r="H69" s="1"/>
      <c r="I69" s="1"/>
      <c r="J69" s="1">
        <f t="shared" si="1"/>
        <v>0</v>
      </c>
      <c r="K69" s="1"/>
    </row>
    <row r="70" spans="1:11" ht="21.75" customHeight="1" x14ac:dyDescent="0.3">
      <c r="A70" s="1">
        <v>68</v>
      </c>
      <c r="B70" s="10">
        <v>46091</v>
      </c>
      <c r="C70" s="1" t="s">
        <v>97</v>
      </c>
      <c r="D70" s="1" t="s">
        <v>100</v>
      </c>
      <c r="E70" s="1">
        <v>500</v>
      </c>
      <c r="F70" s="1"/>
      <c r="G70" s="1"/>
      <c r="H70" s="1"/>
      <c r="I70" s="1"/>
      <c r="J70" s="1">
        <f t="shared" si="1"/>
        <v>0</v>
      </c>
      <c r="K70" s="1"/>
    </row>
    <row r="71" spans="1:11" ht="21.75" customHeight="1" x14ac:dyDescent="0.3">
      <c r="A71" s="1">
        <v>69</v>
      </c>
      <c r="B71" s="10">
        <v>46092</v>
      </c>
      <c r="C71" s="1" t="s">
        <v>97</v>
      </c>
      <c r="D71" s="1" t="s">
        <v>100</v>
      </c>
      <c r="E71" s="1">
        <v>500</v>
      </c>
      <c r="F71" s="1"/>
      <c r="G71" s="1"/>
      <c r="H71" s="1"/>
      <c r="I71" s="1"/>
      <c r="J71" s="1">
        <f t="shared" si="1"/>
        <v>0</v>
      </c>
      <c r="K71" s="1"/>
    </row>
    <row r="72" spans="1:11" ht="21.75" customHeight="1" x14ac:dyDescent="0.3">
      <c r="A72" s="1">
        <v>70</v>
      </c>
      <c r="B72" s="10">
        <v>46093</v>
      </c>
      <c r="C72" s="1" t="s">
        <v>97</v>
      </c>
      <c r="D72" s="1" t="s">
        <v>100</v>
      </c>
      <c r="E72" s="1">
        <v>500</v>
      </c>
      <c r="F72" s="1"/>
      <c r="G72" s="1"/>
      <c r="H72" s="1"/>
      <c r="I72" s="1"/>
      <c r="J72" s="1">
        <f t="shared" si="1"/>
        <v>0</v>
      </c>
      <c r="K72" s="1"/>
    </row>
    <row r="73" spans="1:11" ht="21.75" customHeight="1" x14ac:dyDescent="0.3">
      <c r="A73" s="1">
        <v>71</v>
      </c>
      <c r="B73" s="10">
        <v>46094</v>
      </c>
      <c r="C73" s="1" t="s">
        <v>97</v>
      </c>
      <c r="D73" s="1" t="s">
        <v>100</v>
      </c>
      <c r="E73" s="1">
        <v>500</v>
      </c>
      <c r="F73" s="1"/>
      <c r="G73" s="1"/>
      <c r="H73" s="1"/>
      <c r="I73" s="1"/>
      <c r="J73" s="1">
        <f t="shared" si="1"/>
        <v>0</v>
      </c>
      <c r="K73" s="1"/>
    </row>
    <row r="74" spans="1:11" ht="21.75" customHeight="1" x14ac:dyDescent="0.3">
      <c r="A74" s="1">
        <v>72</v>
      </c>
      <c r="B74" s="10">
        <v>46095</v>
      </c>
      <c r="C74" s="1" t="s">
        <v>97</v>
      </c>
      <c r="D74" s="1" t="s">
        <v>100</v>
      </c>
      <c r="E74" s="1">
        <v>500</v>
      </c>
      <c r="F74" s="1"/>
      <c r="G74" s="1"/>
      <c r="H74" s="1"/>
      <c r="I74" s="1"/>
      <c r="J74" s="1">
        <f t="shared" si="1"/>
        <v>0</v>
      </c>
      <c r="K74" s="1"/>
    </row>
    <row r="75" spans="1:11" ht="21.75" customHeight="1" x14ac:dyDescent="0.3">
      <c r="A75" s="1">
        <v>73</v>
      </c>
      <c r="B75" s="10">
        <v>46096</v>
      </c>
      <c r="C75" s="1" t="s">
        <v>97</v>
      </c>
      <c r="D75" s="1" t="s">
        <v>100</v>
      </c>
      <c r="E75" s="1">
        <v>500</v>
      </c>
      <c r="F75" s="1"/>
      <c r="G75" s="1"/>
      <c r="H75" s="1"/>
      <c r="I75" s="1"/>
      <c r="J75" s="1">
        <f t="shared" si="1"/>
        <v>0</v>
      </c>
      <c r="K75" s="1"/>
    </row>
    <row r="76" spans="1:11" ht="21.75" customHeight="1" x14ac:dyDescent="0.3">
      <c r="A76" s="1">
        <v>74</v>
      </c>
      <c r="B76" s="10">
        <v>46097</v>
      </c>
      <c r="C76" s="1" t="s">
        <v>97</v>
      </c>
      <c r="D76" s="1" t="s">
        <v>100</v>
      </c>
      <c r="E76" s="1">
        <v>500</v>
      </c>
      <c r="F76" s="1"/>
      <c r="G76" s="1"/>
      <c r="H76" s="1"/>
      <c r="I76" s="1"/>
      <c r="J76" s="1">
        <f t="shared" si="1"/>
        <v>0</v>
      </c>
      <c r="K76" s="1"/>
    </row>
    <row r="77" spans="1:11" ht="21.75" customHeight="1" x14ac:dyDescent="0.3">
      <c r="A77" s="1">
        <v>75</v>
      </c>
      <c r="B77" s="10">
        <v>46098</v>
      </c>
      <c r="C77" s="1" t="s">
        <v>97</v>
      </c>
      <c r="D77" s="1" t="s">
        <v>100</v>
      </c>
      <c r="E77" s="1">
        <v>500</v>
      </c>
      <c r="F77" s="1"/>
      <c r="G77" s="1"/>
      <c r="H77" s="1"/>
      <c r="I77" s="1"/>
      <c r="J77" s="1">
        <f t="shared" si="1"/>
        <v>0</v>
      </c>
      <c r="K77" s="1"/>
    </row>
    <row r="78" spans="1:11" ht="21.75" customHeight="1" x14ac:dyDescent="0.3">
      <c r="A78" s="1">
        <v>76</v>
      </c>
      <c r="B78" s="10">
        <v>46099</v>
      </c>
      <c r="C78" s="1" t="s">
        <v>97</v>
      </c>
      <c r="D78" s="1" t="s">
        <v>100</v>
      </c>
      <c r="E78" s="1">
        <v>500</v>
      </c>
      <c r="F78" s="1"/>
      <c r="G78" s="1"/>
      <c r="H78" s="1"/>
      <c r="I78" s="1"/>
      <c r="J78" s="1">
        <f t="shared" si="1"/>
        <v>0</v>
      </c>
      <c r="K78" s="1"/>
    </row>
    <row r="79" spans="1:11" ht="21.75" customHeight="1" x14ac:dyDescent="0.3">
      <c r="A79" s="1">
        <v>77</v>
      </c>
      <c r="B79" s="10">
        <v>46100</v>
      </c>
      <c r="C79" s="1" t="s">
        <v>97</v>
      </c>
      <c r="D79" s="1" t="s">
        <v>100</v>
      </c>
      <c r="E79" s="1">
        <v>500</v>
      </c>
      <c r="F79" s="1"/>
      <c r="G79" s="1"/>
      <c r="H79" s="1"/>
      <c r="I79" s="1"/>
      <c r="J79" s="1">
        <f t="shared" si="1"/>
        <v>0</v>
      </c>
      <c r="K79" s="1"/>
    </row>
    <row r="80" spans="1:11" ht="21.75" customHeight="1" x14ac:dyDescent="0.3">
      <c r="A80" s="1">
        <v>78</v>
      </c>
      <c r="B80" s="10">
        <v>46101</v>
      </c>
      <c r="C80" s="1" t="s">
        <v>97</v>
      </c>
      <c r="D80" s="1" t="s">
        <v>100</v>
      </c>
      <c r="E80" s="1">
        <v>500</v>
      </c>
      <c r="F80" s="1"/>
      <c r="G80" s="1"/>
      <c r="H80" s="1"/>
      <c r="I80" s="1"/>
      <c r="J80" s="1">
        <f t="shared" si="1"/>
        <v>0</v>
      </c>
      <c r="K80" s="1"/>
    </row>
    <row r="81" spans="1:11" ht="21.75" customHeight="1" x14ac:dyDescent="0.3">
      <c r="A81" s="1">
        <v>79</v>
      </c>
      <c r="B81" s="10">
        <v>46102</v>
      </c>
      <c r="C81" s="1" t="s">
        <v>97</v>
      </c>
      <c r="D81" s="1" t="s">
        <v>100</v>
      </c>
      <c r="E81" s="1">
        <v>500</v>
      </c>
      <c r="F81" s="1"/>
      <c r="G81" s="1"/>
      <c r="H81" s="1"/>
      <c r="I81" s="1"/>
      <c r="J81" s="1">
        <f t="shared" si="1"/>
        <v>0</v>
      </c>
      <c r="K81" s="1"/>
    </row>
    <row r="82" spans="1:11" ht="21.75" customHeight="1" x14ac:dyDescent="0.3">
      <c r="A82" s="1">
        <v>80</v>
      </c>
      <c r="B82" s="10">
        <v>46103</v>
      </c>
      <c r="C82" s="1" t="s">
        <v>97</v>
      </c>
      <c r="D82" s="1" t="s">
        <v>100</v>
      </c>
      <c r="E82" s="1">
        <v>500</v>
      </c>
      <c r="F82" s="1"/>
      <c r="G82" s="1"/>
      <c r="H82" s="1"/>
      <c r="I82" s="1"/>
      <c r="J82" s="1">
        <f t="shared" si="1"/>
        <v>0</v>
      </c>
      <c r="K82" s="1"/>
    </row>
    <row r="83" spans="1:11" ht="21.75" customHeight="1" x14ac:dyDescent="0.3">
      <c r="A83" s="1">
        <v>81</v>
      </c>
      <c r="B83" s="10">
        <v>46104</v>
      </c>
      <c r="C83" s="1" t="s">
        <v>97</v>
      </c>
      <c r="D83" s="1" t="s">
        <v>100</v>
      </c>
      <c r="E83" s="1">
        <v>500</v>
      </c>
      <c r="F83" s="1"/>
      <c r="G83" s="1"/>
      <c r="H83" s="1"/>
      <c r="I83" s="1"/>
      <c r="J83" s="1">
        <f t="shared" si="1"/>
        <v>0</v>
      </c>
      <c r="K83" s="1"/>
    </row>
    <row r="84" spans="1:11" ht="21.75" customHeight="1" x14ac:dyDescent="0.3">
      <c r="A84" s="1">
        <v>82</v>
      </c>
      <c r="B84" s="10">
        <v>46105</v>
      </c>
      <c r="C84" s="1" t="s">
        <v>97</v>
      </c>
      <c r="D84" s="1" t="s">
        <v>100</v>
      </c>
      <c r="E84" s="1">
        <v>500</v>
      </c>
      <c r="F84" s="1"/>
      <c r="G84" s="1"/>
      <c r="H84" s="1"/>
      <c r="I84" s="1"/>
      <c r="J84" s="1">
        <f t="shared" si="1"/>
        <v>0</v>
      </c>
      <c r="K84" s="1"/>
    </row>
    <row r="85" spans="1:11" ht="21.75" customHeight="1" x14ac:dyDescent="0.3">
      <c r="A85" s="1">
        <v>83</v>
      </c>
      <c r="B85" s="10">
        <v>46106</v>
      </c>
      <c r="C85" s="1" t="s">
        <v>97</v>
      </c>
      <c r="D85" s="1" t="s">
        <v>100</v>
      </c>
      <c r="E85" s="1">
        <v>500</v>
      </c>
      <c r="F85" s="1"/>
      <c r="G85" s="1"/>
      <c r="H85" s="1"/>
      <c r="I85" s="1"/>
      <c r="J85" s="1">
        <f t="shared" si="1"/>
        <v>0</v>
      </c>
      <c r="K85" s="1"/>
    </row>
    <row r="86" spans="1:11" ht="21.75" customHeight="1" x14ac:dyDescent="0.3">
      <c r="A86" s="1">
        <v>84</v>
      </c>
      <c r="B86" s="10">
        <v>46107</v>
      </c>
      <c r="C86" s="1" t="s">
        <v>97</v>
      </c>
      <c r="D86" s="1" t="s">
        <v>100</v>
      </c>
      <c r="E86" s="1">
        <v>500</v>
      </c>
      <c r="F86" s="1"/>
      <c r="G86" s="1"/>
      <c r="H86" s="1"/>
      <c r="I86" s="1"/>
      <c r="J86" s="1">
        <f t="shared" si="1"/>
        <v>0</v>
      </c>
      <c r="K86" s="1"/>
    </row>
    <row r="87" spans="1:11" ht="21.75" customHeight="1" x14ac:dyDescent="0.3">
      <c r="A87" s="1">
        <v>85</v>
      </c>
      <c r="B87" s="10">
        <v>46108</v>
      </c>
      <c r="C87" s="1" t="s">
        <v>97</v>
      </c>
      <c r="D87" s="1" t="s">
        <v>100</v>
      </c>
      <c r="E87" s="1">
        <v>500</v>
      </c>
      <c r="F87" s="1"/>
      <c r="G87" s="1"/>
      <c r="H87" s="1"/>
      <c r="I87" s="1"/>
      <c r="J87" s="1">
        <f t="shared" si="1"/>
        <v>0</v>
      </c>
      <c r="K87" s="1"/>
    </row>
    <row r="88" spans="1:11" ht="21.75" customHeight="1" x14ac:dyDescent="0.3">
      <c r="A88" s="1">
        <v>86</v>
      </c>
      <c r="B88" s="10">
        <v>46109</v>
      </c>
      <c r="C88" s="1" t="s">
        <v>97</v>
      </c>
      <c r="D88" s="1" t="s">
        <v>100</v>
      </c>
      <c r="E88" s="1">
        <v>500</v>
      </c>
      <c r="F88" s="1"/>
      <c r="G88" s="1"/>
      <c r="H88" s="1"/>
      <c r="I88" s="1"/>
      <c r="J88" s="1">
        <f t="shared" si="1"/>
        <v>0</v>
      </c>
      <c r="K88" s="1"/>
    </row>
    <row r="89" spans="1:11" ht="21.75" customHeight="1" x14ac:dyDescent="0.3">
      <c r="A89" s="1">
        <v>87</v>
      </c>
      <c r="B89" s="10">
        <v>46110</v>
      </c>
      <c r="C89" s="1" t="s">
        <v>97</v>
      </c>
      <c r="D89" s="1" t="s">
        <v>100</v>
      </c>
      <c r="E89" s="1">
        <v>500</v>
      </c>
      <c r="F89" s="1"/>
      <c r="G89" s="1"/>
      <c r="H89" s="1"/>
      <c r="I89" s="1"/>
      <c r="J89" s="1">
        <f t="shared" si="1"/>
        <v>0</v>
      </c>
      <c r="K89" s="1"/>
    </row>
    <row r="90" spans="1:11" ht="21.75" customHeight="1" x14ac:dyDescent="0.3">
      <c r="A90" s="1">
        <v>88</v>
      </c>
      <c r="B90" s="10">
        <v>46111</v>
      </c>
      <c r="C90" s="1" t="s">
        <v>97</v>
      </c>
      <c r="D90" s="1" t="s">
        <v>100</v>
      </c>
      <c r="E90" s="1">
        <v>500</v>
      </c>
      <c r="F90" s="1"/>
      <c r="G90" s="1"/>
      <c r="H90" s="1"/>
      <c r="I90" s="1"/>
      <c r="J90" s="1">
        <f t="shared" si="1"/>
        <v>0</v>
      </c>
      <c r="K90" s="1"/>
    </row>
    <row r="91" spans="1:11" ht="21.75" customHeight="1" x14ac:dyDescent="0.3">
      <c r="A91" s="1">
        <v>89</v>
      </c>
      <c r="B91" s="10">
        <v>46112</v>
      </c>
      <c r="C91" s="1" t="s">
        <v>97</v>
      </c>
      <c r="D91" s="1" t="s">
        <v>100</v>
      </c>
      <c r="E91" s="1">
        <v>500</v>
      </c>
      <c r="F91" s="1"/>
      <c r="G91" s="1"/>
      <c r="H91" s="1"/>
      <c r="I91" s="1"/>
      <c r="J91" s="1">
        <f t="shared" si="1"/>
        <v>0</v>
      </c>
      <c r="K91" s="1"/>
    </row>
    <row r="92" spans="1:11" ht="21.75" customHeight="1" x14ac:dyDescent="0.3">
      <c r="A92" s="1">
        <v>90</v>
      </c>
      <c r="B92" s="10">
        <v>46113</v>
      </c>
      <c r="C92" s="1" t="s">
        <v>97</v>
      </c>
      <c r="D92" s="1" t="s">
        <v>100</v>
      </c>
      <c r="E92" s="1">
        <v>500</v>
      </c>
      <c r="F92" s="1"/>
      <c r="G92" s="1"/>
      <c r="H92" s="1"/>
      <c r="I92" s="1"/>
      <c r="J92" s="1">
        <f t="shared" si="1"/>
        <v>0</v>
      </c>
      <c r="K92" s="1"/>
    </row>
    <row r="93" spans="1:11" ht="21.75" customHeight="1" x14ac:dyDescent="0.3">
      <c r="A93" s="1">
        <v>91</v>
      </c>
      <c r="B93" s="10">
        <v>46114</v>
      </c>
      <c r="C93" s="1" t="s">
        <v>97</v>
      </c>
      <c r="D93" s="1" t="s">
        <v>100</v>
      </c>
      <c r="E93" s="1">
        <v>500</v>
      </c>
      <c r="F93" s="1"/>
      <c r="G93" s="1"/>
      <c r="H93" s="1"/>
      <c r="I93" s="1"/>
      <c r="J93" s="1">
        <f t="shared" si="1"/>
        <v>0</v>
      </c>
      <c r="K93" s="1"/>
    </row>
    <row r="94" spans="1:11" ht="21.75" customHeight="1" x14ac:dyDescent="0.3">
      <c r="A94" s="1">
        <v>92</v>
      </c>
      <c r="B94" s="10">
        <v>46115</v>
      </c>
      <c r="C94" s="1" t="s">
        <v>97</v>
      </c>
      <c r="D94" s="1" t="s">
        <v>100</v>
      </c>
      <c r="E94" s="1">
        <v>500</v>
      </c>
      <c r="F94" s="1"/>
      <c r="G94" s="1"/>
      <c r="H94" s="1"/>
      <c r="I94" s="1"/>
      <c r="J94" s="1">
        <f t="shared" si="1"/>
        <v>0</v>
      </c>
      <c r="K94" s="1"/>
    </row>
    <row r="95" spans="1:11" ht="21.75" customHeight="1" x14ac:dyDescent="0.3">
      <c r="A95" s="1">
        <v>93</v>
      </c>
      <c r="B95" s="10">
        <v>46116</v>
      </c>
      <c r="C95" s="1" t="s">
        <v>97</v>
      </c>
      <c r="D95" s="1" t="s">
        <v>100</v>
      </c>
      <c r="E95" s="1">
        <v>500</v>
      </c>
      <c r="F95" s="1"/>
      <c r="G95" s="1"/>
      <c r="H95" s="1"/>
      <c r="I95" s="1"/>
      <c r="J95" s="1">
        <f t="shared" si="1"/>
        <v>0</v>
      </c>
      <c r="K95" s="1"/>
    </row>
    <row r="96" spans="1:11" ht="21.75" customHeight="1" x14ac:dyDescent="0.3">
      <c r="A96" s="1">
        <v>94</v>
      </c>
      <c r="B96" s="10">
        <v>46117</v>
      </c>
      <c r="C96" s="1" t="s">
        <v>97</v>
      </c>
      <c r="D96" s="1" t="s">
        <v>100</v>
      </c>
      <c r="E96" s="1">
        <v>500</v>
      </c>
      <c r="F96" s="1"/>
      <c r="G96" s="1"/>
      <c r="H96" s="1"/>
      <c r="I96" s="1"/>
      <c r="J96" s="1">
        <f t="shared" si="1"/>
        <v>0</v>
      </c>
      <c r="K96" s="1"/>
    </row>
    <row r="97" spans="1:11" ht="21.75" customHeight="1" x14ac:dyDescent="0.3">
      <c r="A97" s="1">
        <v>95</v>
      </c>
      <c r="B97" s="10">
        <v>46118</v>
      </c>
      <c r="C97" s="1" t="s">
        <v>97</v>
      </c>
      <c r="D97" s="1" t="s">
        <v>100</v>
      </c>
      <c r="E97" s="1">
        <v>500</v>
      </c>
      <c r="F97" s="1"/>
      <c r="G97" s="1"/>
      <c r="H97" s="1"/>
      <c r="I97" s="1"/>
      <c r="J97" s="1">
        <f t="shared" si="1"/>
        <v>0</v>
      </c>
      <c r="K97" s="1"/>
    </row>
    <row r="98" spans="1:11" ht="21.75" customHeight="1" x14ac:dyDescent="0.3">
      <c r="A98" s="1">
        <v>96</v>
      </c>
      <c r="B98" s="10">
        <v>46119</v>
      </c>
      <c r="C98" s="1" t="s">
        <v>97</v>
      </c>
      <c r="D98" s="1" t="s">
        <v>100</v>
      </c>
      <c r="E98" s="1">
        <v>500</v>
      </c>
      <c r="F98" s="1"/>
      <c r="G98" s="1"/>
      <c r="H98" s="1"/>
      <c r="I98" s="1"/>
      <c r="J98" s="1">
        <f t="shared" si="1"/>
        <v>0</v>
      </c>
      <c r="K98" s="1"/>
    </row>
    <row r="99" spans="1:11" ht="21.75" customHeight="1" x14ac:dyDescent="0.3">
      <c r="A99" s="1">
        <v>97</v>
      </c>
      <c r="B99" s="10">
        <v>46120</v>
      </c>
      <c r="C99" s="1" t="s">
        <v>97</v>
      </c>
      <c r="D99" s="1" t="s">
        <v>100</v>
      </c>
      <c r="E99" s="1">
        <v>500</v>
      </c>
      <c r="F99" s="1"/>
      <c r="G99" s="1"/>
      <c r="H99" s="1"/>
      <c r="I99" s="1"/>
      <c r="J99" s="1">
        <f t="shared" si="1"/>
        <v>0</v>
      </c>
      <c r="K99" s="1"/>
    </row>
    <row r="100" spans="1:11" ht="21.75" customHeight="1" x14ac:dyDescent="0.3">
      <c r="A100" s="1">
        <v>98</v>
      </c>
      <c r="B100" s="10">
        <v>46121</v>
      </c>
      <c r="C100" s="1" t="s">
        <v>97</v>
      </c>
      <c r="D100" s="1" t="s">
        <v>100</v>
      </c>
      <c r="E100" s="1">
        <v>500</v>
      </c>
      <c r="F100" s="1"/>
      <c r="G100" s="1"/>
      <c r="H100" s="1"/>
      <c r="I100" s="1"/>
      <c r="J100" s="1">
        <f t="shared" si="1"/>
        <v>0</v>
      </c>
      <c r="K100" s="1"/>
    </row>
    <row r="101" spans="1:11" ht="21.75" customHeight="1" x14ac:dyDescent="0.3">
      <c r="A101" s="1">
        <v>99</v>
      </c>
      <c r="B101" s="10">
        <v>46122</v>
      </c>
      <c r="C101" s="1" t="s">
        <v>97</v>
      </c>
      <c r="D101" s="1" t="s">
        <v>100</v>
      </c>
      <c r="E101" s="1">
        <v>500</v>
      </c>
      <c r="F101" s="1"/>
      <c r="G101" s="1"/>
      <c r="H101" s="1"/>
      <c r="I101" s="1"/>
      <c r="J101" s="1">
        <f t="shared" si="1"/>
        <v>0</v>
      </c>
      <c r="K101" s="1"/>
    </row>
    <row r="102" spans="1:11" ht="21.75" customHeight="1" x14ac:dyDescent="0.3">
      <c r="A102" s="1">
        <v>100</v>
      </c>
      <c r="B102" s="10">
        <v>46123</v>
      </c>
      <c r="C102" s="1" t="s">
        <v>97</v>
      </c>
      <c r="D102" s="1" t="s">
        <v>100</v>
      </c>
      <c r="E102" s="1">
        <v>500</v>
      </c>
      <c r="F102" s="1"/>
      <c r="G102" s="1"/>
      <c r="H102" s="1"/>
      <c r="I102" s="1"/>
      <c r="J102" s="1">
        <f t="shared" si="1"/>
        <v>0</v>
      </c>
      <c r="K102" s="1"/>
    </row>
    <row r="103" spans="1:11" ht="21.75" customHeight="1" x14ac:dyDescent="0.3">
      <c r="A103" s="1">
        <v>101</v>
      </c>
      <c r="B103" s="10">
        <v>46124</v>
      </c>
      <c r="C103" s="1" t="s">
        <v>97</v>
      </c>
      <c r="D103" s="1" t="s">
        <v>100</v>
      </c>
      <c r="E103" s="1">
        <v>500</v>
      </c>
      <c r="F103" s="1"/>
      <c r="G103" s="1"/>
      <c r="H103" s="1"/>
      <c r="I103" s="1"/>
      <c r="J103" s="1">
        <f t="shared" si="1"/>
        <v>0</v>
      </c>
      <c r="K103" s="1"/>
    </row>
    <row r="104" spans="1:11" ht="21.75" customHeight="1" x14ac:dyDescent="0.3">
      <c r="A104" s="1">
        <v>102</v>
      </c>
      <c r="B104" s="10">
        <v>46125</v>
      </c>
      <c r="C104" s="1" t="s">
        <v>97</v>
      </c>
      <c r="D104" s="1" t="s">
        <v>100</v>
      </c>
      <c r="E104" s="1">
        <v>500</v>
      </c>
      <c r="F104" s="1"/>
      <c r="G104" s="1"/>
      <c r="H104" s="1"/>
      <c r="I104" s="1"/>
      <c r="J104" s="1">
        <f t="shared" si="1"/>
        <v>0</v>
      </c>
      <c r="K104" s="1"/>
    </row>
    <row r="105" spans="1:11" ht="21.75" customHeight="1" x14ac:dyDescent="0.3">
      <c r="A105" s="1">
        <v>103</v>
      </c>
      <c r="B105" s="10">
        <v>46126</v>
      </c>
      <c r="C105" s="1" t="s">
        <v>97</v>
      </c>
      <c r="D105" s="1" t="s">
        <v>100</v>
      </c>
      <c r="E105" s="1">
        <v>500</v>
      </c>
      <c r="F105" s="1"/>
      <c r="G105" s="1"/>
      <c r="H105" s="1"/>
      <c r="I105" s="1"/>
      <c r="J105" s="1">
        <f t="shared" si="1"/>
        <v>0</v>
      </c>
      <c r="K105" s="1"/>
    </row>
    <row r="106" spans="1:11" ht="21.75" customHeight="1" x14ac:dyDescent="0.3">
      <c r="A106" s="1">
        <v>104</v>
      </c>
      <c r="B106" s="10">
        <v>46127</v>
      </c>
      <c r="C106" s="1" t="s">
        <v>97</v>
      </c>
      <c r="D106" s="1" t="s">
        <v>100</v>
      </c>
      <c r="E106" s="1">
        <v>500</v>
      </c>
      <c r="F106" s="1"/>
      <c r="G106" s="1"/>
      <c r="H106" s="1"/>
      <c r="I106" s="1"/>
      <c r="J106" s="1">
        <f t="shared" si="1"/>
        <v>0</v>
      </c>
      <c r="K106" s="1"/>
    </row>
    <row r="107" spans="1:11" ht="21.75" customHeight="1" x14ac:dyDescent="0.3">
      <c r="A107" s="1">
        <v>105</v>
      </c>
      <c r="B107" s="10">
        <v>46128</v>
      </c>
      <c r="C107" s="1" t="s">
        <v>97</v>
      </c>
      <c r="D107" s="1" t="s">
        <v>100</v>
      </c>
      <c r="E107" s="1">
        <v>500</v>
      </c>
      <c r="F107" s="1"/>
      <c r="G107" s="1"/>
      <c r="H107" s="1"/>
      <c r="I107" s="1"/>
      <c r="J107" s="1">
        <f t="shared" si="1"/>
        <v>0</v>
      </c>
      <c r="K107" s="1"/>
    </row>
    <row r="108" spans="1:11" ht="21.75" customHeight="1" x14ac:dyDescent="0.3">
      <c r="A108" s="1">
        <v>106</v>
      </c>
      <c r="B108" s="10">
        <v>46129</v>
      </c>
      <c r="C108" s="1" t="s">
        <v>97</v>
      </c>
      <c r="D108" s="1" t="s">
        <v>100</v>
      </c>
      <c r="E108" s="1">
        <v>500</v>
      </c>
      <c r="F108" s="1"/>
      <c r="G108" s="1"/>
      <c r="H108" s="1"/>
      <c r="I108" s="1"/>
      <c r="J108" s="1">
        <f t="shared" si="1"/>
        <v>0</v>
      </c>
      <c r="K108" s="1"/>
    </row>
    <row r="109" spans="1:11" ht="21.75" customHeight="1" x14ac:dyDescent="0.3">
      <c r="A109" s="1">
        <v>107</v>
      </c>
      <c r="B109" s="10">
        <v>46130</v>
      </c>
      <c r="C109" s="1" t="s">
        <v>97</v>
      </c>
      <c r="D109" s="1" t="s">
        <v>100</v>
      </c>
      <c r="E109" s="1">
        <v>500</v>
      </c>
      <c r="F109" s="1"/>
      <c r="G109" s="1"/>
      <c r="H109" s="1"/>
      <c r="I109" s="1"/>
      <c r="J109" s="1">
        <f t="shared" si="1"/>
        <v>0</v>
      </c>
      <c r="K109" s="1"/>
    </row>
    <row r="110" spans="1:11" ht="21.75" customHeight="1" x14ac:dyDescent="0.3">
      <c r="A110" s="1">
        <v>108</v>
      </c>
      <c r="B110" s="10">
        <v>46131</v>
      </c>
      <c r="C110" s="1" t="s">
        <v>97</v>
      </c>
      <c r="D110" s="1" t="s">
        <v>100</v>
      </c>
      <c r="E110" s="1">
        <v>500</v>
      </c>
      <c r="F110" s="1"/>
      <c r="G110" s="1"/>
      <c r="H110" s="1"/>
      <c r="I110" s="1"/>
      <c r="J110" s="1">
        <f t="shared" si="1"/>
        <v>0</v>
      </c>
      <c r="K110" s="1"/>
    </row>
    <row r="111" spans="1:11" ht="21.75" customHeight="1" x14ac:dyDescent="0.3">
      <c r="A111" s="1">
        <v>109</v>
      </c>
      <c r="B111" s="10">
        <v>46132</v>
      </c>
      <c r="C111" s="1" t="s">
        <v>97</v>
      </c>
      <c r="D111" s="1" t="s">
        <v>100</v>
      </c>
      <c r="E111" s="1">
        <v>500</v>
      </c>
      <c r="F111" s="1"/>
      <c r="G111" s="1"/>
      <c r="H111" s="1"/>
      <c r="I111" s="1"/>
      <c r="J111" s="1">
        <f t="shared" si="1"/>
        <v>0</v>
      </c>
      <c r="K111" s="1"/>
    </row>
    <row r="112" spans="1:11" ht="21.75" customHeight="1" x14ac:dyDescent="0.3">
      <c r="A112" s="1">
        <v>110</v>
      </c>
      <c r="B112" s="10">
        <v>46133</v>
      </c>
      <c r="C112" s="1" t="s">
        <v>97</v>
      </c>
      <c r="D112" s="1" t="s">
        <v>100</v>
      </c>
      <c r="E112" s="1">
        <v>500</v>
      </c>
      <c r="F112" s="1"/>
      <c r="G112" s="1"/>
      <c r="H112" s="1"/>
      <c r="I112" s="1"/>
      <c r="J112" s="1">
        <f t="shared" si="1"/>
        <v>0</v>
      </c>
      <c r="K112" s="1"/>
    </row>
    <row r="113" spans="1:11" ht="21.75" customHeight="1" x14ac:dyDescent="0.3">
      <c r="A113" s="1">
        <v>111</v>
      </c>
      <c r="B113" s="10">
        <v>46134</v>
      </c>
      <c r="C113" s="1" t="s">
        <v>97</v>
      </c>
      <c r="D113" s="1" t="s">
        <v>100</v>
      </c>
      <c r="E113" s="1">
        <v>500</v>
      </c>
      <c r="F113" s="1"/>
      <c r="G113" s="1"/>
      <c r="H113" s="1"/>
      <c r="I113" s="1"/>
      <c r="J113" s="1">
        <f t="shared" si="1"/>
        <v>0</v>
      </c>
      <c r="K113" s="1"/>
    </row>
    <row r="114" spans="1:11" ht="21.75" customHeight="1" x14ac:dyDescent="0.3">
      <c r="A114" s="1">
        <v>112</v>
      </c>
      <c r="B114" s="10">
        <v>46135</v>
      </c>
      <c r="C114" s="1" t="s">
        <v>97</v>
      </c>
      <c r="D114" s="1" t="s">
        <v>100</v>
      </c>
      <c r="E114" s="1">
        <v>500</v>
      </c>
      <c r="F114" s="1"/>
      <c r="G114" s="1"/>
      <c r="H114" s="1"/>
      <c r="I114" s="1"/>
      <c r="J114" s="1">
        <f t="shared" si="1"/>
        <v>0</v>
      </c>
      <c r="K114" s="1"/>
    </row>
    <row r="115" spans="1:11" ht="21.75" customHeight="1" x14ac:dyDescent="0.3">
      <c r="A115" s="1">
        <v>113</v>
      </c>
      <c r="B115" s="10">
        <v>46136</v>
      </c>
      <c r="C115" s="1" t="s">
        <v>97</v>
      </c>
      <c r="D115" s="1" t="s">
        <v>100</v>
      </c>
      <c r="E115" s="1">
        <v>500</v>
      </c>
      <c r="F115" s="1"/>
      <c r="G115" s="1"/>
      <c r="H115" s="1"/>
      <c r="I115" s="1"/>
      <c r="J115" s="1">
        <f t="shared" si="1"/>
        <v>0</v>
      </c>
      <c r="K115" s="1"/>
    </row>
    <row r="116" spans="1:11" ht="21.75" customHeight="1" x14ac:dyDescent="0.3">
      <c r="A116" s="1">
        <v>114</v>
      </c>
      <c r="B116" s="10">
        <v>46137</v>
      </c>
      <c r="C116" s="1" t="s">
        <v>97</v>
      </c>
      <c r="D116" s="1" t="s">
        <v>100</v>
      </c>
      <c r="E116" s="1">
        <v>500</v>
      </c>
      <c r="F116" s="1"/>
      <c r="G116" s="1"/>
      <c r="H116" s="1"/>
      <c r="I116" s="1"/>
      <c r="J116" s="1">
        <f t="shared" si="1"/>
        <v>0</v>
      </c>
      <c r="K116" s="1"/>
    </row>
    <row r="117" spans="1:11" ht="21.75" customHeight="1" x14ac:dyDescent="0.3">
      <c r="A117" s="1">
        <v>115</v>
      </c>
      <c r="B117" s="10">
        <v>46138</v>
      </c>
      <c r="C117" s="1" t="s">
        <v>97</v>
      </c>
      <c r="D117" s="1" t="s">
        <v>100</v>
      </c>
      <c r="E117" s="1">
        <v>500</v>
      </c>
      <c r="F117" s="1"/>
      <c r="G117" s="1"/>
      <c r="H117" s="1"/>
      <c r="I117" s="1"/>
      <c r="J117" s="1">
        <f t="shared" si="1"/>
        <v>0</v>
      </c>
      <c r="K117" s="1"/>
    </row>
    <row r="118" spans="1:11" ht="21.75" customHeight="1" x14ac:dyDescent="0.3">
      <c r="A118" s="1">
        <v>116</v>
      </c>
      <c r="B118" s="10">
        <v>46139</v>
      </c>
      <c r="C118" s="1" t="s">
        <v>97</v>
      </c>
      <c r="D118" s="1" t="s">
        <v>100</v>
      </c>
      <c r="E118" s="1">
        <v>500</v>
      </c>
      <c r="F118" s="1"/>
      <c r="G118" s="1"/>
      <c r="H118" s="1"/>
      <c r="I118" s="1"/>
      <c r="J118" s="1">
        <f t="shared" si="1"/>
        <v>0</v>
      </c>
      <c r="K118" s="1"/>
    </row>
    <row r="119" spans="1:11" ht="21.75" customHeight="1" x14ac:dyDescent="0.3">
      <c r="A119" s="1">
        <v>117</v>
      </c>
      <c r="B119" s="10">
        <v>46140</v>
      </c>
      <c r="C119" s="1" t="s">
        <v>97</v>
      </c>
      <c r="D119" s="1" t="s">
        <v>100</v>
      </c>
      <c r="E119" s="1">
        <v>500</v>
      </c>
      <c r="F119" s="1"/>
      <c r="G119" s="1"/>
      <c r="H119" s="1"/>
      <c r="I119" s="1"/>
      <c r="J119" s="1">
        <f t="shared" si="1"/>
        <v>0</v>
      </c>
      <c r="K119" s="1"/>
    </row>
    <row r="120" spans="1:11" ht="21.75" customHeight="1" x14ac:dyDescent="0.3">
      <c r="A120" s="1">
        <v>118</v>
      </c>
      <c r="B120" s="10">
        <v>46141</v>
      </c>
      <c r="C120" s="1" t="s">
        <v>97</v>
      </c>
      <c r="D120" s="1" t="s">
        <v>100</v>
      </c>
      <c r="E120" s="1">
        <v>500</v>
      </c>
      <c r="F120" s="1"/>
      <c r="G120" s="1"/>
      <c r="H120" s="1"/>
      <c r="I120" s="1"/>
      <c r="J120" s="1">
        <f t="shared" si="1"/>
        <v>0</v>
      </c>
      <c r="K120" s="1"/>
    </row>
    <row r="121" spans="1:11" ht="21.75" customHeight="1" x14ac:dyDescent="0.3">
      <c r="A121" s="1">
        <v>119</v>
      </c>
      <c r="B121" s="10">
        <v>46142</v>
      </c>
      <c r="C121" s="1" t="s">
        <v>97</v>
      </c>
      <c r="D121" s="1" t="s">
        <v>100</v>
      </c>
      <c r="E121" s="1">
        <v>500</v>
      </c>
      <c r="F121" s="1"/>
      <c r="G121" s="1"/>
      <c r="H121" s="1"/>
      <c r="I121" s="1"/>
      <c r="J121" s="1">
        <f t="shared" si="1"/>
        <v>0</v>
      </c>
      <c r="K121" s="1"/>
    </row>
    <row r="122" spans="1:11" ht="21.75" customHeight="1" x14ac:dyDescent="0.3">
      <c r="A122" s="1">
        <v>120</v>
      </c>
      <c r="B122" s="10">
        <v>46143</v>
      </c>
      <c r="C122" s="1" t="s">
        <v>97</v>
      </c>
      <c r="D122" s="1" t="s">
        <v>100</v>
      </c>
      <c r="E122" s="1">
        <v>500</v>
      </c>
      <c r="F122" s="1"/>
      <c r="G122" s="1"/>
      <c r="H122" s="1"/>
      <c r="I122" s="1"/>
      <c r="J122" s="1">
        <f t="shared" si="1"/>
        <v>0</v>
      </c>
      <c r="K122" s="1"/>
    </row>
    <row r="123" spans="1:11" ht="21.75" customHeight="1" x14ac:dyDescent="0.3">
      <c r="A123" s="1">
        <v>121</v>
      </c>
      <c r="B123" s="10">
        <v>46144</v>
      </c>
      <c r="C123" s="1" t="s">
        <v>97</v>
      </c>
      <c r="D123" s="1" t="s">
        <v>100</v>
      </c>
      <c r="E123" s="1">
        <v>500</v>
      </c>
      <c r="F123" s="1"/>
      <c r="G123" s="1"/>
      <c r="H123" s="1"/>
      <c r="I123" s="1"/>
      <c r="J123" s="1">
        <f t="shared" si="1"/>
        <v>0</v>
      </c>
      <c r="K123" s="1"/>
    </row>
    <row r="124" spans="1:11" ht="21.75" customHeight="1" x14ac:dyDescent="0.3">
      <c r="A124" s="1">
        <v>122</v>
      </c>
      <c r="B124" s="10">
        <v>46145</v>
      </c>
      <c r="C124" s="1" t="s">
        <v>97</v>
      </c>
      <c r="D124" s="1" t="s">
        <v>100</v>
      </c>
      <c r="E124" s="1">
        <v>500</v>
      </c>
      <c r="F124" s="1"/>
      <c r="G124" s="1"/>
      <c r="H124" s="1"/>
      <c r="I124" s="1"/>
      <c r="J124" s="1">
        <f t="shared" si="1"/>
        <v>0</v>
      </c>
      <c r="K124" s="1"/>
    </row>
    <row r="125" spans="1:11" ht="21.75" customHeight="1" x14ac:dyDescent="0.3">
      <c r="A125" s="1">
        <v>123</v>
      </c>
      <c r="B125" s="10">
        <v>46146</v>
      </c>
      <c r="C125" s="1" t="s">
        <v>97</v>
      </c>
      <c r="D125" s="1" t="s">
        <v>100</v>
      </c>
      <c r="E125" s="1">
        <v>500</v>
      </c>
      <c r="F125" s="1"/>
      <c r="G125" s="1"/>
      <c r="H125" s="1"/>
      <c r="I125" s="1"/>
      <c r="J125" s="1">
        <f t="shared" si="1"/>
        <v>0</v>
      </c>
      <c r="K125" s="1"/>
    </row>
    <row r="126" spans="1:11" ht="21.75" customHeight="1" x14ac:dyDescent="0.3">
      <c r="A126" s="1">
        <v>124</v>
      </c>
      <c r="B126" s="10">
        <v>46147</v>
      </c>
      <c r="C126" s="1" t="s">
        <v>97</v>
      </c>
      <c r="D126" s="1" t="s">
        <v>100</v>
      </c>
      <c r="E126" s="1">
        <v>500</v>
      </c>
      <c r="F126" s="1"/>
      <c r="G126" s="1"/>
      <c r="H126" s="1"/>
      <c r="I126" s="1"/>
      <c r="J126" s="1">
        <f t="shared" si="1"/>
        <v>0</v>
      </c>
      <c r="K126" s="1"/>
    </row>
    <row r="127" spans="1:11" ht="21.75" customHeight="1" x14ac:dyDescent="0.3">
      <c r="A127" s="1">
        <v>125</v>
      </c>
      <c r="B127" s="10">
        <v>46148</v>
      </c>
      <c r="C127" s="1" t="s">
        <v>97</v>
      </c>
      <c r="D127" s="1" t="s">
        <v>100</v>
      </c>
      <c r="E127" s="1">
        <v>500</v>
      </c>
      <c r="F127" s="1"/>
      <c r="G127" s="1"/>
      <c r="H127" s="1"/>
      <c r="I127" s="1"/>
      <c r="J127" s="1">
        <f t="shared" si="1"/>
        <v>0</v>
      </c>
      <c r="K127" s="1"/>
    </row>
    <row r="128" spans="1:11" ht="21.75" customHeight="1" x14ac:dyDescent="0.3">
      <c r="A128" s="1">
        <v>126</v>
      </c>
      <c r="B128" s="10">
        <v>46149</v>
      </c>
      <c r="C128" s="1" t="s">
        <v>97</v>
      </c>
      <c r="D128" s="1" t="s">
        <v>100</v>
      </c>
      <c r="E128" s="1">
        <v>500</v>
      </c>
      <c r="F128" s="1"/>
      <c r="G128" s="1"/>
      <c r="H128" s="1"/>
      <c r="I128" s="1"/>
      <c r="J128" s="1">
        <f t="shared" si="1"/>
        <v>0</v>
      </c>
      <c r="K128" s="1"/>
    </row>
    <row r="129" spans="1:11" ht="21.75" customHeight="1" x14ac:dyDescent="0.3">
      <c r="A129" s="1">
        <v>127</v>
      </c>
      <c r="B129" s="10">
        <v>46150</v>
      </c>
      <c r="C129" s="1" t="s">
        <v>97</v>
      </c>
      <c r="D129" s="1" t="s">
        <v>100</v>
      </c>
      <c r="E129" s="1">
        <v>500</v>
      </c>
      <c r="F129" s="1"/>
      <c r="G129" s="1"/>
      <c r="H129" s="1"/>
      <c r="I129" s="1"/>
      <c r="J129" s="1">
        <f t="shared" si="1"/>
        <v>0</v>
      </c>
      <c r="K129" s="1"/>
    </row>
    <row r="130" spans="1:11" ht="21.75" customHeight="1" x14ac:dyDescent="0.3">
      <c r="A130" s="1">
        <v>128</v>
      </c>
      <c r="B130" s="10">
        <v>46151</v>
      </c>
      <c r="C130" s="1" t="s">
        <v>97</v>
      </c>
      <c r="D130" s="1" t="s">
        <v>100</v>
      </c>
      <c r="E130" s="1">
        <v>500</v>
      </c>
      <c r="F130" s="1"/>
      <c r="G130" s="1"/>
      <c r="H130" s="1"/>
      <c r="I130" s="1"/>
      <c r="J130" s="1">
        <f t="shared" si="1"/>
        <v>0</v>
      </c>
      <c r="K130" s="1"/>
    </row>
    <row r="131" spans="1:11" ht="21.75" customHeight="1" x14ac:dyDescent="0.3">
      <c r="A131" s="1">
        <v>129</v>
      </c>
      <c r="B131" s="10">
        <v>46152</v>
      </c>
      <c r="C131" s="1" t="s">
        <v>97</v>
      </c>
      <c r="D131" s="1" t="s">
        <v>100</v>
      </c>
      <c r="E131" s="1">
        <v>500</v>
      </c>
      <c r="F131" s="1"/>
      <c r="G131" s="1"/>
      <c r="H131" s="1"/>
      <c r="I131" s="1"/>
      <c r="J131" s="1">
        <f t="shared" si="1"/>
        <v>0</v>
      </c>
      <c r="K131" s="1"/>
    </row>
    <row r="132" spans="1:11" ht="21.75" customHeight="1" x14ac:dyDescent="0.3">
      <c r="A132" s="1">
        <v>130</v>
      </c>
      <c r="B132" s="10">
        <v>46153</v>
      </c>
      <c r="C132" s="1" t="s">
        <v>97</v>
      </c>
      <c r="D132" s="1" t="s">
        <v>100</v>
      </c>
      <c r="E132" s="1">
        <v>500</v>
      </c>
      <c r="F132" s="1"/>
      <c r="G132" s="1"/>
      <c r="H132" s="1"/>
      <c r="I132" s="1"/>
      <c r="J132" s="1">
        <f t="shared" ref="J132:J195" si="2">E132*F132-G132-H132+I132</f>
        <v>0</v>
      </c>
      <c r="K132" s="1"/>
    </row>
    <row r="133" spans="1:11" ht="21.75" customHeight="1" x14ac:dyDescent="0.3">
      <c r="A133" s="1">
        <v>131</v>
      </c>
      <c r="B133" s="10">
        <v>46154</v>
      </c>
      <c r="C133" s="1" t="s">
        <v>97</v>
      </c>
      <c r="D133" s="1" t="s">
        <v>100</v>
      </c>
      <c r="E133" s="1">
        <v>500</v>
      </c>
      <c r="F133" s="1"/>
      <c r="G133" s="1"/>
      <c r="H133" s="1"/>
      <c r="I133" s="1"/>
      <c r="J133" s="1">
        <f t="shared" si="2"/>
        <v>0</v>
      </c>
      <c r="K133" s="1"/>
    </row>
    <row r="134" spans="1:11" ht="21.75" customHeight="1" x14ac:dyDescent="0.3">
      <c r="A134" s="1">
        <v>132</v>
      </c>
      <c r="B134" s="10">
        <v>46155</v>
      </c>
      <c r="C134" s="1" t="s">
        <v>97</v>
      </c>
      <c r="D134" s="1" t="s">
        <v>100</v>
      </c>
      <c r="E134" s="1">
        <v>500</v>
      </c>
      <c r="F134" s="1"/>
      <c r="G134" s="1"/>
      <c r="H134" s="1"/>
      <c r="I134" s="1"/>
      <c r="J134" s="1">
        <f t="shared" si="2"/>
        <v>0</v>
      </c>
      <c r="K134" s="1"/>
    </row>
    <row r="135" spans="1:11" ht="21.75" customHeight="1" x14ac:dyDescent="0.3">
      <c r="A135" s="1">
        <v>133</v>
      </c>
      <c r="B135" s="10">
        <v>46156</v>
      </c>
      <c r="C135" s="1" t="s">
        <v>97</v>
      </c>
      <c r="D135" s="1" t="s">
        <v>100</v>
      </c>
      <c r="E135" s="1">
        <v>500</v>
      </c>
      <c r="F135" s="1"/>
      <c r="G135" s="1"/>
      <c r="H135" s="1"/>
      <c r="I135" s="1"/>
      <c r="J135" s="1">
        <f t="shared" si="2"/>
        <v>0</v>
      </c>
      <c r="K135" s="1"/>
    </row>
    <row r="136" spans="1:11" ht="21.75" customHeight="1" x14ac:dyDescent="0.3">
      <c r="A136" s="1">
        <v>134</v>
      </c>
      <c r="B136" s="10">
        <v>46157</v>
      </c>
      <c r="C136" s="1" t="s">
        <v>97</v>
      </c>
      <c r="D136" s="1" t="s">
        <v>100</v>
      </c>
      <c r="E136" s="1">
        <v>500</v>
      </c>
      <c r="F136" s="1"/>
      <c r="G136" s="1"/>
      <c r="H136" s="1"/>
      <c r="I136" s="1"/>
      <c r="J136" s="1">
        <f t="shared" si="2"/>
        <v>0</v>
      </c>
      <c r="K136" s="1"/>
    </row>
    <row r="137" spans="1:11" ht="21.75" customHeight="1" x14ac:dyDescent="0.3">
      <c r="A137" s="1">
        <v>135</v>
      </c>
      <c r="B137" s="10">
        <v>46158</v>
      </c>
      <c r="C137" s="1" t="s">
        <v>97</v>
      </c>
      <c r="D137" s="1" t="s">
        <v>100</v>
      </c>
      <c r="E137" s="1">
        <v>500</v>
      </c>
      <c r="F137" s="1"/>
      <c r="G137" s="1"/>
      <c r="H137" s="1"/>
      <c r="I137" s="1"/>
      <c r="J137" s="1">
        <f t="shared" si="2"/>
        <v>0</v>
      </c>
      <c r="K137" s="1"/>
    </row>
    <row r="138" spans="1:11" ht="21.75" customHeight="1" x14ac:dyDescent="0.3">
      <c r="A138" s="1">
        <v>136</v>
      </c>
      <c r="B138" s="10">
        <v>46159</v>
      </c>
      <c r="C138" s="1" t="s">
        <v>97</v>
      </c>
      <c r="D138" s="1" t="s">
        <v>100</v>
      </c>
      <c r="E138" s="1">
        <v>500</v>
      </c>
      <c r="F138" s="1"/>
      <c r="G138" s="1"/>
      <c r="H138" s="1"/>
      <c r="I138" s="1"/>
      <c r="J138" s="1">
        <f t="shared" si="2"/>
        <v>0</v>
      </c>
      <c r="K138" s="1"/>
    </row>
    <row r="139" spans="1:11" ht="21.75" customHeight="1" x14ac:dyDescent="0.3">
      <c r="A139" s="1">
        <v>137</v>
      </c>
      <c r="B139" s="10">
        <v>46160</v>
      </c>
      <c r="C139" s="1" t="s">
        <v>97</v>
      </c>
      <c r="D139" s="1" t="s">
        <v>100</v>
      </c>
      <c r="E139" s="1">
        <v>500</v>
      </c>
      <c r="F139" s="1"/>
      <c r="G139" s="1"/>
      <c r="H139" s="1"/>
      <c r="I139" s="1"/>
      <c r="J139" s="1">
        <f t="shared" si="2"/>
        <v>0</v>
      </c>
      <c r="K139" s="1"/>
    </row>
    <row r="140" spans="1:11" ht="21.75" customHeight="1" x14ac:dyDescent="0.3">
      <c r="A140" s="1">
        <v>138</v>
      </c>
      <c r="B140" s="10">
        <v>46161</v>
      </c>
      <c r="C140" s="1" t="s">
        <v>97</v>
      </c>
      <c r="D140" s="1" t="s">
        <v>100</v>
      </c>
      <c r="E140" s="1">
        <v>500</v>
      </c>
      <c r="F140" s="1"/>
      <c r="G140" s="1"/>
      <c r="H140" s="1"/>
      <c r="I140" s="1"/>
      <c r="J140" s="1">
        <f t="shared" si="2"/>
        <v>0</v>
      </c>
      <c r="K140" s="1"/>
    </row>
    <row r="141" spans="1:11" ht="21.75" customHeight="1" x14ac:dyDescent="0.3">
      <c r="A141" s="1">
        <v>139</v>
      </c>
      <c r="B141" s="10">
        <v>46162</v>
      </c>
      <c r="C141" s="1" t="s">
        <v>97</v>
      </c>
      <c r="D141" s="1" t="s">
        <v>100</v>
      </c>
      <c r="E141" s="1">
        <v>500</v>
      </c>
      <c r="F141" s="1"/>
      <c r="G141" s="1"/>
      <c r="H141" s="1"/>
      <c r="I141" s="1"/>
      <c r="J141" s="1">
        <f t="shared" si="2"/>
        <v>0</v>
      </c>
      <c r="K141" s="1"/>
    </row>
    <row r="142" spans="1:11" ht="21.75" customHeight="1" x14ac:dyDescent="0.3">
      <c r="A142" s="1">
        <v>140</v>
      </c>
      <c r="B142" s="10">
        <v>46163</v>
      </c>
      <c r="C142" s="1" t="s">
        <v>97</v>
      </c>
      <c r="D142" s="1" t="s">
        <v>100</v>
      </c>
      <c r="E142" s="1">
        <v>500</v>
      </c>
      <c r="F142" s="1"/>
      <c r="G142" s="1"/>
      <c r="H142" s="1"/>
      <c r="I142" s="1"/>
      <c r="J142" s="1">
        <f t="shared" si="2"/>
        <v>0</v>
      </c>
      <c r="K142" s="1"/>
    </row>
    <row r="143" spans="1:11" ht="21.75" customHeight="1" x14ac:dyDescent="0.3">
      <c r="A143" s="1">
        <v>141</v>
      </c>
      <c r="B143" s="10">
        <v>46164</v>
      </c>
      <c r="C143" s="1" t="s">
        <v>97</v>
      </c>
      <c r="D143" s="1" t="s">
        <v>100</v>
      </c>
      <c r="E143" s="1">
        <v>500</v>
      </c>
      <c r="F143" s="1"/>
      <c r="G143" s="1"/>
      <c r="H143" s="1"/>
      <c r="I143" s="1"/>
      <c r="J143" s="1">
        <f t="shared" si="2"/>
        <v>0</v>
      </c>
      <c r="K143" s="1"/>
    </row>
    <row r="144" spans="1:11" ht="21.75" customHeight="1" x14ac:dyDescent="0.3">
      <c r="A144" s="1">
        <v>142</v>
      </c>
      <c r="B144" s="10">
        <v>46165</v>
      </c>
      <c r="C144" s="1" t="s">
        <v>97</v>
      </c>
      <c r="D144" s="1" t="s">
        <v>100</v>
      </c>
      <c r="E144" s="1">
        <v>500</v>
      </c>
      <c r="F144" s="1"/>
      <c r="G144" s="1"/>
      <c r="H144" s="1"/>
      <c r="I144" s="1"/>
      <c r="J144" s="1">
        <f t="shared" si="2"/>
        <v>0</v>
      </c>
      <c r="K144" s="1"/>
    </row>
    <row r="145" spans="1:11" ht="21.75" customHeight="1" x14ac:dyDescent="0.3">
      <c r="A145" s="1">
        <v>143</v>
      </c>
      <c r="B145" s="10">
        <v>46166</v>
      </c>
      <c r="C145" s="1" t="s">
        <v>97</v>
      </c>
      <c r="D145" s="1" t="s">
        <v>100</v>
      </c>
      <c r="E145" s="1">
        <v>500</v>
      </c>
      <c r="F145" s="1"/>
      <c r="G145" s="1"/>
      <c r="H145" s="1"/>
      <c r="I145" s="1"/>
      <c r="J145" s="1">
        <f t="shared" si="2"/>
        <v>0</v>
      </c>
      <c r="K145" s="1"/>
    </row>
    <row r="146" spans="1:11" ht="21.75" customHeight="1" x14ac:dyDescent="0.3">
      <c r="A146" s="1">
        <v>144</v>
      </c>
      <c r="B146" s="10">
        <v>46167</v>
      </c>
      <c r="C146" s="1" t="s">
        <v>97</v>
      </c>
      <c r="D146" s="1" t="s">
        <v>100</v>
      </c>
      <c r="E146" s="1">
        <v>500</v>
      </c>
      <c r="F146" s="1"/>
      <c r="G146" s="1"/>
      <c r="H146" s="1"/>
      <c r="I146" s="1"/>
      <c r="J146" s="1">
        <f t="shared" si="2"/>
        <v>0</v>
      </c>
      <c r="K146" s="1"/>
    </row>
    <row r="147" spans="1:11" ht="21.75" customHeight="1" x14ac:dyDescent="0.3">
      <c r="A147" s="1">
        <v>145</v>
      </c>
      <c r="B147" s="10">
        <v>46168</v>
      </c>
      <c r="C147" s="1" t="s">
        <v>97</v>
      </c>
      <c r="D147" s="1" t="s">
        <v>100</v>
      </c>
      <c r="E147" s="1">
        <v>500</v>
      </c>
      <c r="F147" s="1"/>
      <c r="G147" s="1"/>
      <c r="H147" s="1"/>
      <c r="I147" s="1"/>
      <c r="J147" s="1">
        <f t="shared" si="2"/>
        <v>0</v>
      </c>
      <c r="K147" s="1"/>
    </row>
    <row r="148" spans="1:11" ht="21.75" customHeight="1" x14ac:dyDescent="0.3">
      <c r="A148" s="1">
        <v>146</v>
      </c>
      <c r="B148" s="10">
        <v>46169</v>
      </c>
      <c r="C148" s="1" t="s">
        <v>97</v>
      </c>
      <c r="D148" s="1" t="s">
        <v>100</v>
      </c>
      <c r="E148" s="1">
        <v>500</v>
      </c>
      <c r="F148" s="1"/>
      <c r="G148" s="1"/>
      <c r="H148" s="1"/>
      <c r="I148" s="1"/>
      <c r="J148" s="1">
        <f t="shared" si="2"/>
        <v>0</v>
      </c>
      <c r="K148" s="1"/>
    </row>
    <row r="149" spans="1:11" ht="21.75" customHeight="1" x14ac:dyDescent="0.3">
      <c r="A149" s="1">
        <v>147</v>
      </c>
      <c r="B149" s="10">
        <v>46170</v>
      </c>
      <c r="C149" s="1" t="s">
        <v>97</v>
      </c>
      <c r="D149" s="1" t="s">
        <v>100</v>
      </c>
      <c r="E149" s="1">
        <v>500</v>
      </c>
      <c r="F149" s="1"/>
      <c r="G149" s="1"/>
      <c r="H149" s="1"/>
      <c r="I149" s="1"/>
      <c r="J149" s="1">
        <f t="shared" si="2"/>
        <v>0</v>
      </c>
      <c r="K149" s="1"/>
    </row>
    <row r="150" spans="1:11" ht="21.75" customHeight="1" x14ac:dyDescent="0.3">
      <c r="A150" s="1">
        <v>148</v>
      </c>
      <c r="B150" s="10">
        <v>46171</v>
      </c>
      <c r="C150" s="1" t="s">
        <v>97</v>
      </c>
      <c r="D150" s="1" t="s">
        <v>100</v>
      </c>
      <c r="E150" s="1">
        <v>500</v>
      </c>
      <c r="F150" s="1"/>
      <c r="G150" s="1"/>
      <c r="H150" s="1"/>
      <c r="I150" s="1"/>
      <c r="J150" s="1">
        <f t="shared" si="2"/>
        <v>0</v>
      </c>
      <c r="K150" s="1"/>
    </row>
    <row r="151" spans="1:11" ht="21.75" customHeight="1" x14ac:dyDescent="0.3">
      <c r="A151" s="1">
        <v>149</v>
      </c>
      <c r="B151" s="10">
        <v>46172</v>
      </c>
      <c r="C151" s="1" t="s">
        <v>97</v>
      </c>
      <c r="D151" s="1" t="s">
        <v>100</v>
      </c>
      <c r="E151" s="1">
        <v>500</v>
      </c>
      <c r="F151" s="1"/>
      <c r="G151" s="1"/>
      <c r="H151" s="1"/>
      <c r="I151" s="1"/>
      <c r="J151" s="1">
        <f t="shared" si="2"/>
        <v>0</v>
      </c>
      <c r="K151" s="1"/>
    </row>
    <row r="152" spans="1:11" ht="21.75" customHeight="1" x14ac:dyDescent="0.3">
      <c r="A152" s="1">
        <v>150</v>
      </c>
      <c r="B152" s="10">
        <v>46173</v>
      </c>
      <c r="C152" s="1" t="s">
        <v>97</v>
      </c>
      <c r="D152" s="1" t="s">
        <v>100</v>
      </c>
      <c r="E152" s="1">
        <v>500</v>
      </c>
      <c r="F152" s="1"/>
      <c r="G152" s="1"/>
      <c r="H152" s="1"/>
      <c r="I152" s="1"/>
      <c r="J152" s="1">
        <f t="shared" si="2"/>
        <v>0</v>
      </c>
      <c r="K152" s="1"/>
    </row>
    <row r="153" spans="1:11" ht="21.75" customHeight="1" x14ac:dyDescent="0.3">
      <c r="A153" s="1">
        <v>151</v>
      </c>
      <c r="B153" s="10">
        <v>46174</v>
      </c>
      <c r="C153" s="1" t="s">
        <v>97</v>
      </c>
      <c r="D153" s="1" t="s">
        <v>100</v>
      </c>
      <c r="E153" s="1">
        <v>500</v>
      </c>
      <c r="F153" s="1"/>
      <c r="G153" s="1"/>
      <c r="H153" s="1"/>
      <c r="I153" s="1"/>
      <c r="J153" s="1">
        <f t="shared" si="2"/>
        <v>0</v>
      </c>
      <c r="K153" s="1"/>
    </row>
    <row r="154" spans="1:11" ht="21.75" customHeight="1" x14ac:dyDescent="0.3">
      <c r="A154" s="1">
        <v>152</v>
      </c>
      <c r="B154" s="10">
        <v>46175</v>
      </c>
      <c r="C154" s="1" t="s">
        <v>97</v>
      </c>
      <c r="D154" s="1" t="s">
        <v>100</v>
      </c>
      <c r="E154" s="1">
        <v>500</v>
      </c>
      <c r="F154" s="1"/>
      <c r="G154" s="1"/>
      <c r="H154" s="1"/>
      <c r="I154" s="1"/>
      <c r="J154" s="1">
        <f t="shared" si="2"/>
        <v>0</v>
      </c>
      <c r="K154" s="1"/>
    </row>
    <row r="155" spans="1:11" ht="21.75" customHeight="1" x14ac:dyDescent="0.3">
      <c r="A155" s="1">
        <v>153</v>
      </c>
      <c r="B155" s="10">
        <v>46176</v>
      </c>
      <c r="C155" s="1" t="s">
        <v>97</v>
      </c>
      <c r="D155" s="1" t="s">
        <v>100</v>
      </c>
      <c r="E155" s="1">
        <v>500</v>
      </c>
      <c r="F155" s="1"/>
      <c r="G155" s="1"/>
      <c r="H155" s="1"/>
      <c r="I155" s="1"/>
      <c r="J155" s="1">
        <f t="shared" si="2"/>
        <v>0</v>
      </c>
      <c r="K155" s="1"/>
    </row>
    <row r="156" spans="1:11" ht="21.75" customHeight="1" x14ac:dyDescent="0.3">
      <c r="A156" s="1">
        <v>154</v>
      </c>
      <c r="B156" s="10">
        <v>46177</v>
      </c>
      <c r="C156" s="1" t="s">
        <v>97</v>
      </c>
      <c r="D156" s="1" t="s">
        <v>100</v>
      </c>
      <c r="E156" s="1">
        <v>500</v>
      </c>
      <c r="F156" s="1"/>
      <c r="G156" s="1"/>
      <c r="H156" s="1"/>
      <c r="I156" s="1"/>
      <c r="J156" s="1">
        <f t="shared" si="2"/>
        <v>0</v>
      </c>
      <c r="K156" s="1"/>
    </row>
    <row r="157" spans="1:11" ht="21.75" customHeight="1" x14ac:dyDescent="0.3">
      <c r="A157" s="1">
        <v>155</v>
      </c>
      <c r="B157" s="10">
        <v>46178</v>
      </c>
      <c r="C157" s="1" t="s">
        <v>97</v>
      </c>
      <c r="D157" s="1" t="s">
        <v>100</v>
      </c>
      <c r="E157" s="1">
        <v>500</v>
      </c>
      <c r="F157" s="1"/>
      <c r="G157" s="1"/>
      <c r="H157" s="1"/>
      <c r="I157" s="1"/>
      <c r="J157" s="1">
        <f t="shared" si="2"/>
        <v>0</v>
      </c>
      <c r="K157" s="1"/>
    </row>
    <row r="158" spans="1:11" ht="21.75" customHeight="1" x14ac:dyDescent="0.3">
      <c r="A158" s="1">
        <v>156</v>
      </c>
      <c r="B158" s="10">
        <v>46179</v>
      </c>
      <c r="C158" s="1" t="s">
        <v>97</v>
      </c>
      <c r="D158" s="1" t="s">
        <v>100</v>
      </c>
      <c r="E158" s="1">
        <v>500</v>
      </c>
      <c r="F158" s="1"/>
      <c r="G158" s="1"/>
      <c r="H158" s="1"/>
      <c r="I158" s="1"/>
      <c r="J158" s="1">
        <f t="shared" si="2"/>
        <v>0</v>
      </c>
      <c r="K158" s="1"/>
    </row>
    <row r="159" spans="1:11" ht="21.75" customHeight="1" x14ac:dyDescent="0.3">
      <c r="A159" s="1">
        <v>157</v>
      </c>
      <c r="B159" s="10">
        <v>46180</v>
      </c>
      <c r="C159" s="1" t="s">
        <v>97</v>
      </c>
      <c r="D159" s="1" t="s">
        <v>100</v>
      </c>
      <c r="E159" s="1">
        <v>500</v>
      </c>
      <c r="F159" s="1"/>
      <c r="G159" s="1"/>
      <c r="H159" s="1"/>
      <c r="I159" s="1"/>
      <c r="J159" s="1">
        <f t="shared" si="2"/>
        <v>0</v>
      </c>
      <c r="K159" s="1"/>
    </row>
    <row r="160" spans="1:11" ht="21.75" customHeight="1" x14ac:dyDescent="0.3">
      <c r="A160" s="1">
        <v>158</v>
      </c>
      <c r="B160" s="10">
        <v>46181</v>
      </c>
      <c r="C160" s="1" t="s">
        <v>97</v>
      </c>
      <c r="D160" s="1" t="s">
        <v>100</v>
      </c>
      <c r="E160" s="1">
        <v>500</v>
      </c>
      <c r="F160" s="1"/>
      <c r="G160" s="1"/>
      <c r="H160" s="1"/>
      <c r="I160" s="1"/>
      <c r="J160" s="1">
        <f t="shared" si="2"/>
        <v>0</v>
      </c>
      <c r="K160" s="1"/>
    </row>
    <row r="161" spans="1:11" ht="21.75" customHeight="1" x14ac:dyDescent="0.3">
      <c r="A161" s="1">
        <v>159</v>
      </c>
      <c r="B161" s="10">
        <v>46182</v>
      </c>
      <c r="C161" s="1" t="s">
        <v>97</v>
      </c>
      <c r="D161" s="1" t="s">
        <v>100</v>
      </c>
      <c r="E161" s="1">
        <v>500</v>
      </c>
      <c r="F161" s="1"/>
      <c r="G161" s="1"/>
      <c r="H161" s="1"/>
      <c r="I161" s="1"/>
      <c r="J161" s="1">
        <f t="shared" si="2"/>
        <v>0</v>
      </c>
      <c r="K161" s="1"/>
    </row>
    <row r="162" spans="1:11" ht="21.75" customHeight="1" x14ac:dyDescent="0.3">
      <c r="A162" s="1">
        <v>160</v>
      </c>
      <c r="B162" s="10">
        <v>46183</v>
      </c>
      <c r="C162" s="1" t="s">
        <v>97</v>
      </c>
      <c r="D162" s="1" t="s">
        <v>100</v>
      </c>
      <c r="E162" s="1">
        <v>500</v>
      </c>
      <c r="F162" s="1"/>
      <c r="G162" s="1"/>
      <c r="H162" s="1"/>
      <c r="I162" s="1"/>
      <c r="J162" s="1">
        <f t="shared" si="2"/>
        <v>0</v>
      </c>
      <c r="K162" s="1"/>
    </row>
    <row r="163" spans="1:11" ht="21.75" customHeight="1" x14ac:dyDescent="0.3">
      <c r="A163" s="1">
        <v>161</v>
      </c>
      <c r="B163" s="10">
        <v>46184</v>
      </c>
      <c r="C163" s="1" t="s">
        <v>97</v>
      </c>
      <c r="D163" s="1" t="s">
        <v>100</v>
      </c>
      <c r="E163" s="1">
        <v>500</v>
      </c>
      <c r="F163" s="1"/>
      <c r="G163" s="1"/>
      <c r="H163" s="1"/>
      <c r="I163" s="1"/>
      <c r="J163" s="1">
        <f t="shared" si="2"/>
        <v>0</v>
      </c>
      <c r="K163" s="1"/>
    </row>
    <row r="164" spans="1:11" ht="21.75" customHeight="1" x14ac:dyDescent="0.3">
      <c r="A164" s="1">
        <v>162</v>
      </c>
      <c r="B164" s="10">
        <v>46185</v>
      </c>
      <c r="C164" s="1" t="s">
        <v>97</v>
      </c>
      <c r="D164" s="1" t="s">
        <v>100</v>
      </c>
      <c r="E164" s="1">
        <v>500</v>
      </c>
      <c r="F164" s="1"/>
      <c r="G164" s="1"/>
      <c r="H164" s="1"/>
      <c r="I164" s="1"/>
      <c r="J164" s="1">
        <f t="shared" si="2"/>
        <v>0</v>
      </c>
      <c r="K164" s="1"/>
    </row>
    <row r="165" spans="1:11" ht="21.75" customHeight="1" x14ac:dyDescent="0.3">
      <c r="A165" s="1">
        <v>163</v>
      </c>
      <c r="B165" s="10">
        <v>46186</v>
      </c>
      <c r="C165" s="1" t="s">
        <v>97</v>
      </c>
      <c r="D165" s="1" t="s">
        <v>100</v>
      </c>
      <c r="E165" s="1">
        <v>500</v>
      </c>
      <c r="F165" s="1"/>
      <c r="G165" s="1"/>
      <c r="H165" s="1"/>
      <c r="I165" s="1"/>
      <c r="J165" s="1">
        <f t="shared" si="2"/>
        <v>0</v>
      </c>
      <c r="K165" s="1"/>
    </row>
    <row r="166" spans="1:11" ht="21.75" customHeight="1" x14ac:dyDescent="0.3">
      <c r="A166" s="1">
        <v>164</v>
      </c>
      <c r="B166" s="10">
        <v>46187</v>
      </c>
      <c r="C166" s="1" t="s">
        <v>97</v>
      </c>
      <c r="D166" s="1" t="s">
        <v>100</v>
      </c>
      <c r="E166" s="1">
        <v>500</v>
      </c>
      <c r="F166" s="1"/>
      <c r="G166" s="1"/>
      <c r="H166" s="1"/>
      <c r="I166" s="1"/>
      <c r="J166" s="1">
        <f t="shared" si="2"/>
        <v>0</v>
      </c>
      <c r="K166" s="1"/>
    </row>
    <row r="167" spans="1:11" ht="21.75" customHeight="1" x14ac:dyDescent="0.3">
      <c r="A167" s="1">
        <v>165</v>
      </c>
      <c r="B167" s="10">
        <v>46188</v>
      </c>
      <c r="C167" s="1" t="s">
        <v>97</v>
      </c>
      <c r="D167" s="1" t="s">
        <v>100</v>
      </c>
      <c r="E167" s="1">
        <v>500</v>
      </c>
      <c r="F167" s="1"/>
      <c r="G167" s="1"/>
      <c r="H167" s="1"/>
      <c r="I167" s="1"/>
      <c r="J167" s="1">
        <f t="shared" si="2"/>
        <v>0</v>
      </c>
      <c r="K167" s="1"/>
    </row>
    <row r="168" spans="1:11" ht="21.75" customHeight="1" x14ac:dyDescent="0.3">
      <c r="A168" s="1">
        <v>166</v>
      </c>
      <c r="B168" s="10">
        <v>46189</v>
      </c>
      <c r="C168" s="1" t="s">
        <v>97</v>
      </c>
      <c r="D168" s="1" t="s">
        <v>100</v>
      </c>
      <c r="E168" s="1">
        <v>500</v>
      </c>
      <c r="F168" s="1"/>
      <c r="G168" s="1"/>
      <c r="H168" s="1"/>
      <c r="I168" s="1"/>
      <c r="J168" s="1">
        <f t="shared" si="2"/>
        <v>0</v>
      </c>
      <c r="K168" s="1"/>
    </row>
    <row r="169" spans="1:11" ht="21.75" customHeight="1" x14ac:dyDescent="0.3">
      <c r="A169" s="1">
        <v>167</v>
      </c>
      <c r="B169" s="10">
        <v>46190</v>
      </c>
      <c r="C169" s="1" t="s">
        <v>97</v>
      </c>
      <c r="D169" s="1" t="s">
        <v>100</v>
      </c>
      <c r="E169" s="1">
        <v>500</v>
      </c>
      <c r="F169" s="1"/>
      <c r="G169" s="1"/>
      <c r="H169" s="1"/>
      <c r="I169" s="1"/>
      <c r="J169" s="1">
        <f t="shared" si="2"/>
        <v>0</v>
      </c>
      <c r="K169" s="1"/>
    </row>
    <row r="170" spans="1:11" ht="21.75" customHeight="1" x14ac:dyDescent="0.3">
      <c r="A170" s="1">
        <v>168</v>
      </c>
      <c r="B170" s="10">
        <v>46191</v>
      </c>
      <c r="C170" s="1" t="s">
        <v>97</v>
      </c>
      <c r="D170" s="1" t="s">
        <v>100</v>
      </c>
      <c r="E170" s="1">
        <v>500</v>
      </c>
      <c r="F170" s="1"/>
      <c r="G170" s="1"/>
      <c r="H170" s="1"/>
      <c r="I170" s="1"/>
      <c r="J170" s="1">
        <f t="shared" si="2"/>
        <v>0</v>
      </c>
      <c r="K170" s="1"/>
    </row>
    <row r="171" spans="1:11" ht="21.75" customHeight="1" x14ac:dyDescent="0.3">
      <c r="A171" s="1">
        <v>169</v>
      </c>
      <c r="B171" s="10">
        <v>46192</v>
      </c>
      <c r="C171" s="1" t="s">
        <v>97</v>
      </c>
      <c r="D171" s="1" t="s">
        <v>100</v>
      </c>
      <c r="E171" s="1">
        <v>500</v>
      </c>
      <c r="F171" s="1"/>
      <c r="G171" s="1"/>
      <c r="H171" s="1"/>
      <c r="I171" s="1"/>
      <c r="J171" s="1">
        <f t="shared" si="2"/>
        <v>0</v>
      </c>
      <c r="K171" s="1"/>
    </row>
    <row r="172" spans="1:11" ht="21.75" customHeight="1" x14ac:dyDescent="0.3">
      <c r="A172" s="1">
        <v>170</v>
      </c>
      <c r="B172" s="10">
        <v>46193</v>
      </c>
      <c r="C172" s="1" t="s">
        <v>97</v>
      </c>
      <c r="D172" s="1" t="s">
        <v>100</v>
      </c>
      <c r="E172" s="1">
        <v>500</v>
      </c>
      <c r="F172" s="1"/>
      <c r="G172" s="1"/>
      <c r="H172" s="1"/>
      <c r="I172" s="1"/>
      <c r="J172" s="1">
        <f t="shared" si="2"/>
        <v>0</v>
      </c>
      <c r="K172" s="1"/>
    </row>
    <row r="173" spans="1:11" ht="21.75" customHeight="1" x14ac:dyDescent="0.3">
      <c r="A173" s="1">
        <v>171</v>
      </c>
      <c r="B173" s="10">
        <v>46194</v>
      </c>
      <c r="C173" s="1" t="s">
        <v>97</v>
      </c>
      <c r="D173" s="1" t="s">
        <v>100</v>
      </c>
      <c r="E173" s="1">
        <v>500</v>
      </c>
      <c r="F173" s="1"/>
      <c r="G173" s="1"/>
      <c r="H173" s="1"/>
      <c r="I173" s="1"/>
      <c r="J173" s="1">
        <f t="shared" si="2"/>
        <v>0</v>
      </c>
      <c r="K173" s="1"/>
    </row>
    <row r="174" spans="1:11" ht="21.75" customHeight="1" x14ac:dyDescent="0.3">
      <c r="A174" s="1">
        <v>172</v>
      </c>
      <c r="B174" s="10">
        <v>46195</v>
      </c>
      <c r="C174" s="1" t="s">
        <v>97</v>
      </c>
      <c r="D174" s="1" t="s">
        <v>100</v>
      </c>
      <c r="E174" s="1">
        <v>500</v>
      </c>
      <c r="F174" s="1"/>
      <c r="G174" s="1"/>
      <c r="H174" s="1"/>
      <c r="I174" s="1"/>
      <c r="J174" s="1">
        <f t="shared" si="2"/>
        <v>0</v>
      </c>
      <c r="K174" s="1"/>
    </row>
    <row r="175" spans="1:11" ht="21.75" customHeight="1" x14ac:dyDescent="0.3">
      <c r="A175" s="1">
        <v>173</v>
      </c>
      <c r="B175" s="10">
        <v>46196</v>
      </c>
      <c r="C175" s="1" t="s">
        <v>97</v>
      </c>
      <c r="D175" s="1" t="s">
        <v>100</v>
      </c>
      <c r="E175" s="1">
        <v>500</v>
      </c>
      <c r="F175" s="1"/>
      <c r="G175" s="1"/>
      <c r="H175" s="1"/>
      <c r="I175" s="1"/>
      <c r="J175" s="1">
        <f t="shared" si="2"/>
        <v>0</v>
      </c>
      <c r="K175" s="1"/>
    </row>
    <row r="176" spans="1:11" ht="21.75" customHeight="1" x14ac:dyDescent="0.3">
      <c r="A176" s="1">
        <v>174</v>
      </c>
      <c r="B176" s="10">
        <v>46197</v>
      </c>
      <c r="C176" s="1" t="s">
        <v>97</v>
      </c>
      <c r="D176" s="1" t="s">
        <v>100</v>
      </c>
      <c r="E176" s="1">
        <v>500</v>
      </c>
      <c r="F176" s="1"/>
      <c r="G176" s="1"/>
      <c r="H176" s="1"/>
      <c r="I176" s="1"/>
      <c r="J176" s="1">
        <f t="shared" si="2"/>
        <v>0</v>
      </c>
      <c r="K176" s="1"/>
    </row>
    <row r="177" spans="1:11" ht="21.75" customHeight="1" x14ac:dyDescent="0.3">
      <c r="A177" s="1">
        <v>175</v>
      </c>
      <c r="B177" s="10">
        <v>46198</v>
      </c>
      <c r="C177" s="1" t="s">
        <v>97</v>
      </c>
      <c r="D177" s="1" t="s">
        <v>100</v>
      </c>
      <c r="E177" s="1">
        <v>500</v>
      </c>
      <c r="F177" s="1"/>
      <c r="G177" s="1"/>
      <c r="H177" s="1"/>
      <c r="I177" s="1"/>
      <c r="J177" s="1">
        <f t="shared" si="2"/>
        <v>0</v>
      </c>
      <c r="K177" s="1"/>
    </row>
    <row r="178" spans="1:11" ht="21.75" customHeight="1" x14ac:dyDescent="0.3">
      <c r="A178" s="1">
        <v>176</v>
      </c>
      <c r="B178" s="10">
        <v>46199</v>
      </c>
      <c r="C178" s="1" t="s">
        <v>97</v>
      </c>
      <c r="D178" s="1" t="s">
        <v>100</v>
      </c>
      <c r="E178" s="1">
        <v>500</v>
      </c>
      <c r="F178" s="1"/>
      <c r="G178" s="1"/>
      <c r="H178" s="1"/>
      <c r="I178" s="1"/>
      <c r="J178" s="1">
        <f t="shared" si="2"/>
        <v>0</v>
      </c>
      <c r="K178" s="1"/>
    </row>
    <row r="179" spans="1:11" ht="21.75" customHeight="1" x14ac:dyDescent="0.3">
      <c r="A179" s="1">
        <v>177</v>
      </c>
      <c r="B179" s="10">
        <v>46200</v>
      </c>
      <c r="C179" s="1" t="s">
        <v>97</v>
      </c>
      <c r="D179" s="1" t="s">
        <v>100</v>
      </c>
      <c r="E179" s="1">
        <v>500</v>
      </c>
      <c r="F179" s="1"/>
      <c r="G179" s="1"/>
      <c r="H179" s="1"/>
      <c r="I179" s="1"/>
      <c r="J179" s="1">
        <f t="shared" si="2"/>
        <v>0</v>
      </c>
      <c r="K179" s="1"/>
    </row>
    <row r="180" spans="1:11" ht="21.75" customHeight="1" x14ac:dyDescent="0.3">
      <c r="A180" s="1">
        <v>178</v>
      </c>
      <c r="B180" s="10">
        <v>46201</v>
      </c>
      <c r="C180" s="1" t="s">
        <v>97</v>
      </c>
      <c r="D180" s="1" t="s">
        <v>100</v>
      </c>
      <c r="E180" s="1">
        <v>500</v>
      </c>
      <c r="F180" s="1"/>
      <c r="G180" s="1"/>
      <c r="H180" s="1"/>
      <c r="I180" s="1"/>
      <c r="J180" s="1">
        <f t="shared" si="2"/>
        <v>0</v>
      </c>
      <c r="K180" s="1"/>
    </row>
    <row r="181" spans="1:11" ht="21.75" customHeight="1" x14ac:dyDescent="0.3">
      <c r="A181" s="1">
        <v>179</v>
      </c>
      <c r="B181" s="10">
        <v>46202</v>
      </c>
      <c r="C181" s="1" t="s">
        <v>97</v>
      </c>
      <c r="D181" s="1" t="s">
        <v>100</v>
      </c>
      <c r="E181" s="1">
        <v>500</v>
      </c>
      <c r="F181" s="1"/>
      <c r="G181" s="1"/>
      <c r="H181" s="1"/>
      <c r="I181" s="1"/>
      <c r="J181" s="1">
        <f t="shared" si="2"/>
        <v>0</v>
      </c>
      <c r="K181" s="1"/>
    </row>
    <row r="182" spans="1:11" ht="21.75" customHeight="1" x14ac:dyDescent="0.3">
      <c r="A182" s="1">
        <v>180</v>
      </c>
      <c r="B182" s="10">
        <v>46203</v>
      </c>
      <c r="C182" s="1" t="s">
        <v>97</v>
      </c>
      <c r="D182" s="1" t="s">
        <v>100</v>
      </c>
      <c r="E182" s="1">
        <v>500</v>
      </c>
      <c r="F182" s="1"/>
      <c r="G182" s="1"/>
      <c r="H182" s="1"/>
      <c r="I182" s="1"/>
      <c r="J182" s="1">
        <f t="shared" si="2"/>
        <v>0</v>
      </c>
      <c r="K182" s="1"/>
    </row>
    <row r="183" spans="1:11" ht="21.75" customHeight="1" x14ac:dyDescent="0.3">
      <c r="A183" s="1">
        <v>181</v>
      </c>
      <c r="B183" s="10">
        <v>46204</v>
      </c>
      <c r="C183" s="1" t="s">
        <v>97</v>
      </c>
      <c r="D183" s="1" t="s">
        <v>100</v>
      </c>
      <c r="E183" s="1">
        <v>500</v>
      </c>
      <c r="F183" s="1"/>
      <c r="G183" s="1"/>
      <c r="H183" s="1"/>
      <c r="I183" s="1"/>
      <c r="J183" s="1">
        <f t="shared" si="2"/>
        <v>0</v>
      </c>
      <c r="K183" s="1"/>
    </row>
    <row r="184" spans="1:11" ht="21.75" customHeight="1" x14ac:dyDescent="0.3">
      <c r="A184" s="1">
        <v>182</v>
      </c>
      <c r="B184" s="10">
        <v>46205</v>
      </c>
      <c r="C184" s="1" t="s">
        <v>97</v>
      </c>
      <c r="D184" s="1" t="s">
        <v>100</v>
      </c>
      <c r="E184" s="1">
        <v>500</v>
      </c>
      <c r="F184" s="1"/>
      <c r="G184" s="1"/>
      <c r="H184" s="1"/>
      <c r="I184" s="1"/>
      <c r="J184" s="1">
        <f t="shared" si="2"/>
        <v>0</v>
      </c>
      <c r="K184" s="1"/>
    </row>
    <row r="185" spans="1:11" ht="21.75" customHeight="1" x14ac:dyDescent="0.3">
      <c r="A185" s="1">
        <v>183</v>
      </c>
      <c r="B185" s="10">
        <v>46206</v>
      </c>
      <c r="C185" s="1" t="s">
        <v>97</v>
      </c>
      <c r="D185" s="1" t="s">
        <v>100</v>
      </c>
      <c r="E185" s="1">
        <v>500</v>
      </c>
      <c r="F185" s="1"/>
      <c r="G185" s="1"/>
      <c r="H185" s="1"/>
      <c r="I185" s="1"/>
      <c r="J185" s="1">
        <f t="shared" si="2"/>
        <v>0</v>
      </c>
      <c r="K185" s="1"/>
    </row>
    <row r="186" spans="1:11" ht="21.75" customHeight="1" x14ac:dyDescent="0.3">
      <c r="A186" s="1">
        <v>184</v>
      </c>
      <c r="B186" s="10">
        <v>46207</v>
      </c>
      <c r="C186" s="1" t="s">
        <v>97</v>
      </c>
      <c r="D186" s="1" t="s">
        <v>100</v>
      </c>
      <c r="E186" s="1">
        <v>500</v>
      </c>
      <c r="F186" s="1"/>
      <c r="G186" s="1"/>
      <c r="H186" s="1"/>
      <c r="I186" s="1"/>
      <c r="J186" s="1">
        <f t="shared" si="2"/>
        <v>0</v>
      </c>
      <c r="K186" s="1"/>
    </row>
    <row r="187" spans="1:11" ht="21.75" customHeight="1" x14ac:dyDescent="0.3">
      <c r="A187" s="1">
        <v>185</v>
      </c>
      <c r="B187" s="10">
        <v>46208</v>
      </c>
      <c r="C187" s="1" t="s">
        <v>97</v>
      </c>
      <c r="D187" s="1" t="s">
        <v>100</v>
      </c>
      <c r="E187" s="1">
        <v>500</v>
      </c>
      <c r="F187" s="1"/>
      <c r="G187" s="1"/>
      <c r="H187" s="1"/>
      <c r="I187" s="1"/>
      <c r="J187" s="1">
        <f t="shared" si="2"/>
        <v>0</v>
      </c>
      <c r="K187" s="1"/>
    </row>
    <row r="188" spans="1:11" ht="21.75" customHeight="1" x14ac:dyDescent="0.3">
      <c r="A188" s="1">
        <v>186</v>
      </c>
      <c r="B188" s="10">
        <v>46209</v>
      </c>
      <c r="C188" s="1" t="s">
        <v>97</v>
      </c>
      <c r="D188" s="1" t="s">
        <v>100</v>
      </c>
      <c r="E188" s="1">
        <v>500</v>
      </c>
      <c r="F188" s="1"/>
      <c r="G188" s="1"/>
      <c r="H188" s="1"/>
      <c r="I188" s="1"/>
      <c r="J188" s="1">
        <f t="shared" si="2"/>
        <v>0</v>
      </c>
      <c r="K188" s="1"/>
    </row>
    <row r="189" spans="1:11" ht="21.75" customHeight="1" x14ac:dyDescent="0.3">
      <c r="A189" s="1">
        <v>187</v>
      </c>
      <c r="B189" s="10">
        <v>46210</v>
      </c>
      <c r="C189" s="1" t="s">
        <v>97</v>
      </c>
      <c r="D189" s="1" t="s">
        <v>100</v>
      </c>
      <c r="E189" s="1">
        <v>500</v>
      </c>
      <c r="F189" s="1"/>
      <c r="G189" s="1"/>
      <c r="H189" s="1"/>
      <c r="I189" s="1"/>
      <c r="J189" s="1">
        <f t="shared" si="2"/>
        <v>0</v>
      </c>
      <c r="K189" s="1"/>
    </row>
    <row r="190" spans="1:11" ht="21.75" customHeight="1" x14ac:dyDescent="0.3">
      <c r="A190" s="1">
        <v>188</v>
      </c>
      <c r="B190" s="10">
        <v>46211</v>
      </c>
      <c r="C190" s="1" t="s">
        <v>97</v>
      </c>
      <c r="D190" s="1" t="s">
        <v>100</v>
      </c>
      <c r="E190" s="1">
        <v>500</v>
      </c>
      <c r="F190" s="1"/>
      <c r="G190" s="1"/>
      <c r="H190" s="1"/>
      <c r="I190" s="1"/>
      <c r="J190" s="1">
        <f t="shared" si="2"/>
        <v>0</v>
      </c>
      <c r="K190" s="1"/>
    </row>
    <row r="191" spans="1:11" ht="21.75" customHeight="1" x14ac:dyDescent="0.3">
      <c r="A191" s="1">
        <v>189</v>
      </c>
      <c r="B191" s="10">
        <v>46212</v>
      </c>
      <c r="C191" s="1" t="s">
        <v>97</v>
      </c>
      <c r="D191" s="1" t="s">
        <v>100</v>
      </c>
      <c r="E191" s="1">
        <v>500</v>
      </c>
      <c r="F191" s="1"/>
      <c r="G191" s="1"/>
      <c r="H191" s="1"/>
      <c r="I191" s="1"/>
      <c r="J191" s="1">
        <f t="shared" si="2"/>
        <v>0</v>
      </c>
      <c r="K191" s="1"/>
    </row>
    <row r="192" spans="1:11" ht="21.75" customHeight="1" x14ac:dyDescent="0.3">
      <c r="A192" s="1">
        <v>190</v>
      </c>
      <c r="B192" s="10">
        <v>46213</v>
      </c>
      <c r="C192" s="1" t="s">
        <v>97</v>
      </c>
      <c r="D192" s="1" t="s">
        <v>100</v>
      </c>
      <c r="E192" s="1">
        <v>500</v>
      </c>
      <c r="F192" s="1"/>
      <c r="G192" s="1"/>
      <c r="H192" s="1"/>
      <c r="I192" s="1"/>
      <c r="J192" s="1">
        <f t="shared" si="2"/>
        <v>0</v>
      </c>
      <c r="K192" s="1"/>
    </row>
    <row r="193" spans="1:11" ht="21.75" customHeight="1" x14ac:dyDescent="0.3">
      <c r="A193" s="1">
        <v>191</v>
      </c>
      <c r="B193" s="10">
        <v>46214</v>
      </c>
      <c r="C193" s="1" t="s">
        <v>97</v>
      </c>
      <c r="D193" s="1" t="s">
        <v>100</v>
      </c>
      <c r="E193" s="1">
        <v>500</v>
      </c>
      <c r="F193" s="1"/>
      <c r="G193" s="1"/>
      <c r="H193" s="1"/>
      <c r="I193" s="1"/>
      <c r="J193" s="1">
        <f t="shared" si="2"/>
        <v>0</v>
      </c>
      <c r="K193" s="1"/>
    </row>
    <row r="194" spans="1:11" ht="21.75" customHeight="1" x14ac:dyDescent="0.3">
      <c r="A194" s="1">
        <v>192</v>
      </c>
      <c r="B194" s="10">
        <v>46215</v>
      </c>
      <c r="C194" s="1" t="s">
        <v>97</v>
      </c>
      <c r="D194" s="1" t="s">
        <v>100</v>
      </c>
      <c r="E194" s="1">
        <v>500</v>
      </c>
      <c r="F194" s="1"/>
      <c r="G194" s="1"/>
      <c r="H194" s="1"/>
      <c r="I194" s="1"/>
      <c r="J194" s="1">
        <f t="shared" si="2"/>
        <v>0</v>
      </c>
      <c r="K194" s="1"/>
    </row>
    <row r="195" spans="1:11" ht="21.75" customHeight="1" x14ac:dyDescent="0.3">
      <c r="A195" s="1">
        <v>193</v>
      </c>
      <c r="B195" s="10">
        <v>46216</v>
      </c>
      <c r="C195" s="1" t="s">
        <v>97</v>
      </c>
      <c r="D195" s="1" t="s">
        <v>100</v>
      </c>
      <c r="E195" s="1">
        <v>500</v>
      </c>
      <c r="F195" s="1"/>
      <c r="G195" s="1"/>
      <c r="H195" s="1"/>
      <c r="I195" s="1"/>
      <c r="J195" s="1">
        <f t="shared" si="2"/>
        <v>0</v>
      </c>
      <c r="K195" s="1"/>
    </row>
    <row r="196" spans="1:11" ht="21.75" customHeight="1" x14ac:dyDescent="0.3">
      <c r="A196" s="1">
        <v>194</v>
      </c>
      <c r="B196" s="10">
        <v>46217</v>
      </c>
      <c r="C196" s="1" t="s">
        <v>97</v>
      </c>
      <c r="D196" s="1" t="s">
        <v>100</v>
      </c>
      <c r="E196" s="1">
        <v>500</v>
      </c>
      <c r="F196" s="1"/>
      <c r="G196" s="1"/>
      <c r="H196" s="1"/>
      <c r="I196" s="1"/>
      <c r="J196" s="1">
        <f t="shared" ref="J196:J259" si="3">E196*F196-G196-H196+I196</f>
        <v>0</v>
      </c>
      <c r="K196" s="1"/>
    </row>
    <row r="197" spans="1:11" ht="21.75" customHeight="1" x14ac:dyDescent="0.3">
      <c r="A197" s="1">
        <v>195</v>
      </c>
      <c r="B197" s="10">
        <v>46218</v>
      </c>
      <c r="C197" s="1" t="s">
        <v>97</v>
      </c>
      <c r="D197" s="1" t="s">
        <v>100</v>
      </c>
      <c r="E197" s="1">
        <v>500</v>
      </c>
      <c r="F197" s="1"/>
      <c r="G197" s="1"/>
      <c r="H197" s="1"/>
      <c r="I197" s="1"/>
      <c r="J197" s="1">
        <f t="shared" si="3"/>
        <v>0</v>
      </c>
      <c r="K197" s="1"/>
    </row>
    <row r="198" spans="1:11" ht="21.75" customHeight="1" x14ac:dyDescent="0.3">
      <c r="A198" s="1">
        <v>196</v>
      </c>
      <c r="B198" s="10">
        <v>46219</v>
      </c>
      <c r="C198" s="1" t="s">
        <v>97</v>
      </c>
      <c r="D198" s="1" t="s">
        <v>100</v>
      </c>
      <c r="E198" s="1">
        <v>500</v>
      </c>
      <c r="F198" s="1"/>
      <c r="G198" s="1"/>
      <c r="H198" s="1"/>
      <c r="I198" s="1"/>
      <c r="J198" s="1">
        <f t="shared" si="3"/>
        <v>0</v>
      </c>
      <c r="K198" s="1"/>
    </row>
    <row r="199" spans="1:11" ht="21.75" customHeight="1" x14ac:dyDescent="0.3">
      <c r="A199" s="1">
        <v>197</v>
      </c>
      <c r="B199" s="10">
        <v>46220</v>
      </c>
      <c r="C199" s="1" t="s">
        <v>97</v>
      </c>
      <c r="D199" s="1" t="s">
        <v>100</v>
      </c>
      <c r="E199" s="1">
        <v>500</v>
      </c>
      <c r="F199" s="1"/>
      <c r="G199" s="1"/>
      <c r="H199" s="1"/>
      <c r="I199" s="1"/>
      <c r="J199" s="1">
        <f t="shared" si="3"/>
        <v>0</v>
      </c>
      <c r="K199" s="1"/>
    </row>
    <row r="200" spans="1:11" ht="21.75" customHeight="1" x14ac:dyDescent="0.3">
      <c r="A200" s="1">
        <v>198</v>
      </c>
      <c r="B200" s="10">
        <v>46221</v>
      </c>
      <c r="C200" s="1" t="s">
        <v>97</v>
      </c>
      <c r="D200" s="1" t="s">
        <v>100</v>
      </c>
      <c r="E200" s="1">
        <v>500</v>
      </c>
      <c r="F200" s="1"/>
      <c r="G200" s="1"/>
      <c r="H200" s="1"/>
      <c r="I200" s="1"/>
      <c r="J200" s="1">
        <f t="shared" si="3"/>
        <v>0</v>
      </c>
      <c r="K200" s="1"/>
    </row>
    <row r="201" spans="1:11" ht="21.75" customHeight="1" x14ac:dyDescent="0.3">
      <c r="A201" s="1">
        <v>199</v>
      </c>
      <c r="B201" s="10">
        <v>46222</v>
      </c>
      <c r="C201" s="1" t="s">
        <v>97</v>
      </c>
      <c r="D201" s="1" t="s">
        <v>100</v>
      </c>
      <c r="E201" s="1">
        <v>500</v>
      </c>
      <c r="F201" s="1"/>
      <c r="G201" s="1"/>
      <c r="H201" s="1"/>
      <c r="I201" s="1"/>
      <c r="J201" s="1">
        <f t="shared" si="3"/>
        <v>0</v>
      </c>
      <c r="K201" s="1"/>
    </row>
    <row r="202" spans="1:11" ht="21.75" customHeight="1" x14ac:dyDescent="0.3">
      <c r="A202" s="1">
        <v>200</v>
      </c>
      <c r="B202" s="10">
        <v>46223</v>
      </c>
      <c r="C202" s="1" t="s">
        <v>97</v>
      </c>
      <c r="D202" s="1" t="s">
        <v>100</v>
      </c>
      <c r="E202" s="1">
        <v>500</v>
      </c>
      <c r="F202" s="1"/>
      <c r="G202" s="1"/>
      <c r="H202" s="1"/>
      <c r="I202" s="1"/>
      <c r="J202" s="1">
        <f t="shared" si="3"/>
        <v>0</v>
      </c>
      <c r="K202" s="1"/>
    </row>
    <row r="203" spans="1:11" ht="21.75" customHeight="1" x14ac:dyDescent="0.3">
      <c r="A203" s="1">
        <v>201</v>
      </c>
      <c r="B203" s="10">
        <v>46224</v>
      </c>
      <c r="C203" s="1" t="s">
        <v>97</v>
      </c>
      <c r="D203" s="1" t="s">
        <v>100</v>
      </c>
      <c r="E203" s="1">
        <v>500</v>
      </c>
      <c r="F203" s="1"/>
      <c r="G203" s="1"/>
      <c r="H203" s="1"/>
      <c r="I203" s="1"/>
      <c r="J203" s="1">
        <f t="shared" si="3"/>
        <v>0</v>
      </c>
      <c r="K203" s="1"/>
    </row>
    <row r="204" spans="1:11" ht="21.75" customHeight="1" x14ac:dyDescent="0.3">
      <c r="A204" s="1">
        <v>202</v>
      </c>
      <c r="B204" s="10">
        <v>46225</v>
      </c>
      <c r="C204" s="1" t="s">
        <v>97</v>
      </c>
      <c r="D204" s="1" t="s">
        <v>100</v>
      </c>
      <c r="E204" s="1">
        <v>500</v>
      </c>
      <c r="F204" s="1"/>
      <c r="G204" s="1"/>
      <c r="H204" s="1"/>
      <c r="I204" s="1"/>
      <c r="J204" s="1">
        <f t="shared" si="3"/>
        <v>0</v>
      </c>
      <c r="K204" s="1"/>
    </row>
    <row r="205" spans="1:11" ht="21.75" customHeight="1" x14ac:dyDescent="0.3">
      <c r="A205" s="1">
        <v>203</v>
      </c>
      <c r="B205" s="10">
        <v>46226</v>
      </c>
      <c r="C205" s="1" t="s">
        <v>97</v>
      </c>
      <c r="D205" s="1" t="s">
        <v>100</v>
      </c>
      <c r="E205" s="1">
        <v>500</v>
      </c>
      <c r="F205" s="1"/>
      <c r="G205" s="1"/>
      <c r="H205" s="1"/>
      <c r="I205" s="1"/>
      <c r="J205" s="1">
        <f t="shared" si="3"/>
        <v>0</v>
      </c>
      <c r="K205" s="1"/>
    </row>
    <row r="206" spans="1:11" ht="21.75" customHeight="1" x14ac:dyDescent="0.3">
      <c r="A206" s="1">
        <v>204</v>
      </c>
      <c r="B206" s="10">
        <v>46227</v>
      </c>
      <c r="C206" s="1" t="s">
        <v>97</v>
      </c>
      <c r="D206" s="1" t="s">
        <v>100</v>
      </c>
      <c r="E206" s="1">
        <v>500</v>
      </c>
      <c r="F206" s="1"/>
      <c r="G206" s="1"/>
      <c r="H206" s="1"/>
      <c r="I206" s="1"/>
      <c r="J206" s="1">
        <f t="shared" si="3"/>
        <v>0</v>
      </c>
      <c r="K206" s="1"/>
    </row>
    <row r="207" spans="1:11" ht="21.75" customHeight="1" x14ac:dyDescent="0.3">
      <c r="A207" s="1">
        <v>205</v>
      </c>
      <c r="B207" s="10">
        <v>46228</v>
      </c>
      <c r="C207" s="1" t="s">
        <v>97</v>
      </c>
      <c r="D207" s="1" t="s">
        <v>100</v>
      </c>
      <c r="E207" s="1">
        <v>500</v>
      </c>
      <c r="F207" s="1"/>
      <c r="G207" s="1"/>
      <c r="H207" s="1"/>
      <c r="I207" s="1"/>
      <c r="J207" s="1">
        <f t="shared" si="3"/>
        <v>0</v>
      </c>
      <c r="K207" s="1"/>
    </row>
    <row r="208" spans="1:11" ht="21.75" customHeight="1" x14ac:dyDescent="0.3">
      <c r="A208" s="1">
        <v>206</v>
      </c>
      <c r="B208" s="10">
        <v>46229</v>
      </c>
      <c r="C208" s="1" t="s">
        <v>97</v>
      </c>
      <c r="D208" s="1" t="s">
        <v>100</v>
      </c>
      <c r="E208" s="1">
        <v>500</v>
      </c>
      <c r="F208" s="1"/>
      <c r="G208" s="1"/>
      <c r="H208" s="1"/>
      <c r="I208" s="1"/>
      <c r="J208" s="1">
        <f t="shared" si="3"/>
        <v>0</v>
      </c>
      <c r="K208" s="1"/>
    </row>
    <row r="209" spans="1:11" ht="21.75" customHeight="1" x14ac:dyDescent="0.3">
      <c r="A209" s="1">
        <v>207</v>
      </c>
      <c r="B209" s="10">
        <v>46230</v>
      </c>
      <c r="C209" s="1" t="s">
        <v>97</v>
      </c>
      <c r="D209" s="1" t="s">
        <v>100</v>
      </c>
      <c r="E209" s="1">
        <v>500</v>
      </c>
      <c r="F209" s="1"/>
      <c r="G209" s="1"/>
      <c r="H209" s="1"/>
      <c r="I209" s="1"/>
      <c r="J209" s="1">
        <f t="shared" si="3"/>
        <v>0</v>
      </c>
      <c r="K209" s="1"/>
    </row>
    <row r="210" spans="1:11" ht="21.75" customHeight="1" x14ac:dyDescent="0.3">
      <c r="A210" s="1">
        <v>208</v>
      </c>
      <c r="B210" s="10">
        <v>46231</v>
      </c>
      <c r="C210" s="1" t="s">
        <v>97</v>
      </c>
      <c r="D210" s="1" t="s">
        <v>100</v>
      </c>
      <c r="E210" s="1">
        <v>500</v>
      </c>
      <c r="F210" s="1"/>
      <c r="G210" s="1"/>
      <c r="H210" s="1"/>
      <c r="I210" s="1"/>
      <c r="J210" s="1">
        <f t="shared" si="3"/>
        <v>0</v>
      </c>
      <c r="K210" s="1"/>
    </row>
    <row r="211" spans="1:11" ht="21.75" customHeight="1" x14ac:dyDescent="0.3">
      <c r="A211" s="1">
        <v>209</v>
      </c>
      <c r="B211" s="10">
        <v>46232</v>
      </c>
      <c r="C211" s="1" t="s">
        <v>97</v>
      </c>
      <c r="D211" s="1" t="s">
        <v>100</v>
      </c>
      <c r="E211" s="1">
        <v>500</v>
      </c>
      <c r="F211" s="1"/>
      <c r="G211" s="1"/>
      <c r="H211" s="1"/>
      <c r="I211" s="1"/>
      <c r="J211" s="1">
        <f t="shared" si="3"/>
        <v>0</v>
      </c>
      <c r="K211" s="1"/>
    </row>
    <row r="212" spans="1:11" ht="21.75" customHeight="1" x14ac:dyDescent="0.3">
      <c r="A212" s="1">
        <v>210</v>
      </c>
      <c r="B212" s="10">
        <v>46233</v>
      </c>
      <c r="C212" s="1" t="s">
        <v>97</v>
      </c>
      <c r="D212" s="1" t="s">
        <v>100</v>
      </c>
      <c r="E212" s="1">
        <v>500</v>
      </c>
      <c r="F212" s="1"/>
      <c r="G212" s="1"/>
      <c r="H212" s="1"/>
      <c r="I212" s="1"/>
      <c r="J212" s="1">
        <f t="shared" si="3"/>
        <v>0</v>
      </c>
      <c r="K212" s="1"/>
    </row>
    <row r="213" spans="1:11" ht="21.75" customHeight="1" x14ac:dyDescent="0.3">
      <c r="A213" s="1">
        <v>211</v>
      </c>
      <c r="B213" s="10">
        <v>46234</v>
      </c>
      <c r="C213" s="1" t="s">
        <v>97</v>
      </c>
      <c r="D213" s="1" t="s">
        <v>100</v>
      </c>
      <c r="E213" s="1">
        <v>500</v>
      </c>
      <c r="F213" s="1"/>
      <c r="G213" s="1"/>
      <c r="H213" s="1"/>
      <c r="I213" s="1"/>
      <c r="J213" s="1">
        <f t="shared" si="3"/>
        <v>0</v>
      </c>
      <c r="K213" s="1"/>
    </row>
    <row r="214" spans="1:11" ht="21.75" customHeight="1" x14ac:dyDescent="0.3">
      <c r="A214" s="1">
        <v>212</v>
      </c>
      <c r="B214" s="10">
        <v>46235</v>
      </c>
      <c r="C214" s="1" t="s">
        <v>97</v>
      </c>
      <c r="D214" s="1" t="s">
        <v>100</v>
      </c>
      <c r="E214" s="1">
        <v>500</v>
      </c>
      <c r="F214" s="1"/>
      <c r="G214" s="1"/>
      <c r="H214" s="1"/>
      <c r="I214" s="1"/>
      <c r="J214" s="1">
        <f t="shared" si="3"/>
        <v>0</v>
      </c>
      <c r="K214" s="1"/>
    </row>
    <row r="215" spans="1:11" ht="21.75" customHeight="1" x14ac:dyDescent="0.3">
      <c r="A215" s="1">
        <v>213</v>
      </c>
      <c r="B215" s="10">
        <v>46236</v>
      </c>
      <c r="C215" s="1" t="s">
        <v>97</v>
      </c>
      <c r="D215" s="1" t="s">
        <v>100</v>
      </c>
      <c r="E215" s="1">
        <v>500</v>
      </c>
      <c r="F215" s="1"/>
      <c r="G215" s="1"/>
      <c r="H215" s="1"/>
      <c r="I215" s="1"/>
      <c r="J215" s="1">
        <f t="shared" si="3"/>
        <v>0</v>
      </c>
      <c r="K215" s="1"/>
    </row>
    <row r="216" spans="1:11" ht="21.75" customHeight="1" x14ac:dyDescent="0.3">
      <c r="A216" s="1">
        <v>214</v>
      </c>
      <c r="B216" s="10">
        <v>46237</v>
      </c>
      <c r="C216" s="1" t="s">
        <v>97</v>
      </c>
      <c r="D216" s="1" t="s">
        <v>100</v>
      </c>
      <c r="E216" s="1">
        <v>500</v>
      </c>
      <c r="F216" s="1"/>
      <c r="G216" s="1"/>
      <c r="H216" s="1"/>
      <c r="I216" s="1"/>
      <c r="J216" s="1">
        <f t="shared" si="3"/>
        <v>0</v>
      </c>
      <c r="K216" s="1"/>
    </row>
    <row r="217" spans="1:11" ht="21.75" customHeight="1" x14ac:dyDescent="0.3">
      <c r="A217" s="1">
        <v>215</v>
      </c>
      <c r="B217" s="10">
        <v>46238</v>
      </c>
      <c r="C217" s="1" t="s">
        <v>97</v>
      </c>
      <c r="D217" s="1" t="s">
        <v>100</v>
      </c>
      <c r="E217" s="1">
        <v>500</v>
      </c>
      <c r="F217" s="1"/>
      <c r="G217" s="1"/>
      <c r="H217" s="1"/>
      <c r="I217" s="1"/>
      <c r="J217" s="1">
        <f t="shared" si="3"/>
        <v>0</v>
      </c>
      <c r="K217" s="1"/>
    </row>
    <row r="218" spans="1:11" ht="21.75" customHeight="1" x14ac:dyDescent="0.3">
      <c r="A218" s="1">
        <v>216</v>
      </c>
      <c r="B218" s="10">
        <v>46239</v>
      </c>
      <c r="C218" s="1" t="s">
        <v>97</v>
      </c>
      <c r="D218" s="1" t="s">
        <v>100</v>
      </c>
      <c r="E218" s="1">
        <v>500</v>
      </c>
      <c r="F218" s="1"/>
      <c r="G218" s="1"/>
      <c r="H218" s="1"/>
      <c r="I218" s="1"/>
      <c r="J218" s="1">
        <f t="shared" si="3"/>
        <v>0</v>
      </c>
      <c r="K218" s="1"/>
    </row>
    <row r="219" spans="1:11" ht="21.75" customHeight="1" x14ac:dyDescent="0.3">
      <c r="A219" s="1">
        <v>217</v>
      </c>
      <c r="B219" s="10">
        <v>46240</v>
      </c>
      <c r="C219" s="1" t="s">
        <v>97</v>
      </c>
      <c r="D219" s="1" t="s">
        <v>100</v>
      </c>
      <c r="E219" s="1">
        <v>500</v>
      </c>
      <c r="F219" s="1"/>
      <c r="G219" s="1"/>
      <c r="H219" s="1"/>
      <c r="I219" s="1"/>
      <c r="J219" s="1">
        <f t="shared" si="3"/>
        <v>0</v>
      </c>
      <c r="K219" s="1"/>
    </row>
    <row r="220" spans="1:11" ht="21.75" customHeight="1" x14ac:dyDescent="0.3">
      <c r="A220" s="1">
        <v>218</v>
      </c>
      <c r="B220" s="10">
        <v>46241</v>
      </c>
      <c r="C220" s="1" t="s">
        <v>97</v>
      </c>
      <c r="D220" s="1" t="s">
        <v>100</v>
      </c>
      <c r="E220" s="1">
        <v>500</v>
      </c>
      <c r="F220" s="1"/>
      <c r="G220" s="1"/>
      <c r="H220" s="1"/>
      <c r="I220" s="1"/>
      <c r="J220" s="1">
        <f t="shared" si="3"/>
        <v>0</v>
      </c>
      <c r="K220" s="1"/>
    </row>
    <row r="221" spans="1:11" ht="21.75" customHeight="1" x14ac:dyDescent="0.3">
      <c r="A221" s="1">
        <v>219</v>
      </c>
      <c r="B221" s="10">
        <v>46242</v>
      </c>
      <c r="C221" s="1" t="s">
        <v>97</v>
      </c>
      <c r="D221" s="1" t="s">
        <v>100</v>
      </c>
      <c r="E221" s="1">
        <v>500</v>
      </c>
      <c r="F221" s="1"/>
      <c r="G221" s="1"/>
      <c r="H221" s="1"/>
      <c r="I221" s="1"/>
      <c r="J221" s="1">
        <f t="shared" si="3"/>
        <v>0</v>
      </c>
      <c r="K221" s="1"/>
    </row>
    <row r="222" spans="1:11" ht="21.75" customHeight="1" x14ac:dyDescent="0.3">
      <c r="A222" s="1">
        <v>220</v>
      </c>
      <c r="B222" s="10">
        <v>46243</v>
      </c>
      <c r="C222" s="1" t="s">
        <v>97</v>
      </c>
      <c r="D222" s="1" t="s">
        <v>100</v>
      </c>
      <c r="E222" s="1">
        <v>500</v>
      </c>
      <c r="F222" s="1"/>
      <c r="G222" s="1"/>
      <c r="H222" s="1"/>
      <c r="I222" s="1"/>
      <c r="J222" s="1">
        <f t="shared" si="3"/>
        <v>0</v>
      </c>
      <c r="K222" s="1"/>
    </row>
    <row r="223" spans="1:11" ht="21.75" customHeight="1" x14ac:dyDescent="0.3">
      <c r="A223" s="1">
        <v>221</v>
      </c>
      <c r="B223" s="10">
        <v>46244</v>
      </c>
      <c r="C223" s="1" t="s">
        <v>97</v>
      </c>
      <c r="D223" s="1" t="s">
        <v>100</v>
      </c>
      <c r="E223" s="1">
        <v>500</v>
      </c>
      <c r="F223" s="1"/>
      <c r="G223" s="1"/>
      <c r="H223" s="1"/>
      <c r="I223" s="1"/>
      <c r="J223" s="1">
        <f t="shared" si="3"/>
        <v>0</v>
      </c>
      <c r="K223" s="1"/>
    </row>
    <row r="224" spans="1:11" ht="21.75" customHeight="1" x14ac:dyDescent="0.3">
      <c r="A224" s="1">
        <v>222</v>
      </c>
      <c r="B224" s="10">
        <v>46245</v>
      </c>
      <c r="C224" s="1" t="s">
        <v>97</v>
      </c>
      <c r="D224" s="1" t="s">
        <v>100</v>
      </c>
      <c r="E224" s="1">
        <v>500</v>
      </c>
      <c r="F224" s="1"/>
      <c r="G224" s="1"/>
      <c r="H224" s="1"/>
      <c r="I224" s="1"/>
      <c r="J224" s="1">
        <f t="shared" si="3"/>
        <v>0</v>
      </c>
      <c r="K224" s="1"/>
    </row>
    <row r="225" spans="1:11" ht="21.75" customHeight="1" x14ac:dyDescent="0.3">
      <c r="A225" s="1">
        <v>223</v>
      </c>
      <c r="B225" s="10">
        <v>46246</v>
      </c>
      <c r="C225" s="1" t="s">
        <v>97</v>
      </c>
      <c r="D225" s="1" t="s">
        <v>100</v>
      </c>
      <c r="E225" s="1">
        <v>500</v>
      </c>
      <c r="F225" s="1"/>
      <c r="G225" s="1"/>
      <c r="H225" s="1"/>
      <c r="I225" s="1"/>
      <c r="J225" s="1">
        <f t="shared" si="3"/>
        <v>0</v>
      </c>
      <c r="K225" s="1"/>
    </row>
    <row r="226" spans="1:11" ht="21.75" customHeight="1" x14ac:dyDescent="0.3">
      <c r="A226" s="1">
        <v>224</v>
      </c>
      <c r="B226" s="10">
        <v>46247</v>
      </c>
      <c r="C226" s="1" t="s">
        <v>97</v>
      </c>
      <c r="D226" s="1" t="s">
        <v>100</v>
      </c>
      <c r="E226" s="1">
        <v>500</v>
      </c>
      <c r="F226" s="1"/>
      <c r="G226" s="1"/>
      <c r="H226" s="1"/>
      <c r="I226" s="1"/>
      <c r="J226" s="1">
        <f t="shared" si="3"/>
        <v>0</v>
      </c>
      <c r="K226" s="1"/>
    </row>
    <row r="227" spans="1:11" ht="21.75" customHeight="1" x14ac:dyDescent="0.3">
      <c r="A227" s="1">
        <v>225</v>
      </c>
      <c r="B227" s="10">
        <v>46248</v>
      </c>
      <c r="C227" s="1" t="s">
        <v>97</v>
      </c>
      <c r="D227" s="1" t="s">
        <v>100</v>
      </c>
      <c r="E227" s="1">
        <v>500</v>
      </c>
      <c r="F227" s="1"/>
      <c r="G227" s="1"/>
      <c r="H227" s="1"/>
      <c r="I227" s="1"/>
      <c r="J227" s="1">
        <f t="shared" si="3"/>
        <v>0</v>
      </c>
      <c r="K227" s="1"/>
    </row>
    <row r="228" spans="1:11" ht="21.75" customHeight="1" x14ac:dyDescent="0.3">
      <c r="A228" s="1">
        <v>226</v>
      </c>
      <c r="B228" s="10">
        <v>46249</v>
      </c>
      <c r="C228" s="1" t="s">
        <v>97</v>
      </c>
      <c r="D228" s="1" t="s">
        <v>100</v>
      </c>
      <c r="E228" s="1">
        <v>500</v>
      </c>
      <c r="F228" s="1"/>
      <c r="G228" s="1"/>
      <c r="H228" s="1"/>
      <c r="I228" s="1"/>
      <c r="J228" s="1">
        <f t="shared" si="3"/>
        <v>0</v>
      </c>
      <c r="K228" s="1"/>
    </row>
    <row r="229" spans="1:11" ht="21.75" customHeight="1" x14ac:dyDescent="0.3">
      <c r="A229" s="1">
        <v>227</v>
      </c>
      <c r="B229" s="10">
        <v>46250</v>
      </c>
      <c r="C229" s="1" t="s">
        <v>97</v>
      </c>
      <c r="D229" s="1" t="s">
        <v>100</v>
      </c>
      <c r="E229" s="1">
        <v>500</v>
      </c>
      <c r="F229" s="1"/>
      <c r="G229" s="1"/>
      <c r="H229" s="1"/>
      <c r="I229" s="1"/>
      <c r="J229" s="1">
        <f t="shared" si="3"/>
        <v>0</v>
      </c>
      <c r="K229" s="1"/>
    </row>
    <row r="230" spans="1:11" ht="21.75" customHeight="1" x14ac:dyDescent="0.3">
      <c r="A230" s="1">
        <v>228</v>
      </c>
      <c r="B230" s="10">
        <v>46251</v>
      </c>
      <c r="C230" s="1" t="s">
        <v>97</v>
      </c>
      <c r="D230" s="1" t="s">
        <v>100</v>
      </c>
      <c r="E230" s="1">
        <v>500</v>
      </c>
      <c r="F230" s="1"/>
      <c r="G230" s="1"/>
      <c r="H230" s="1"/>
      <c r="I230" s="1"/>
      <c r="J230" s="1">
        <f t="shared" si="3"/>
        <v>0</v>
      </c>
      <c r="K230" s="1"/>
    </row>
    <row r="231" spans="1:11" ht="21.75" customHeight="1" x14ac:dyDescent="0.3">
      <c r="A231" s="1">
        <v>229</v>
      </c>
      <c r="B231" s="10">
        <v>46252</v>
      </c>
      <c r="C231" s="1" t="s">
        <v>97</v>
      </c>
      <c r="D231" s="1" t="s">
        <v>100</v>
      </c>
      <c r="E231" s="1">
        <v>500</v>
      </c>
      <c r="F231" s="1"/>
      <c r="G231" s="1"/>
      <c r="H231" s="1"/>
      <c r="I231" s="1"/>
      <c r="J231" s="1">
        <f t="shared" si="3"/>
        <v>0</v>
      </c>
      <c r="K231" s="1"/>
    </row>
    <row r="232" spans="1:11" ht="21.75" customHeight="1" x14ac:dyDescent="0.3">
      <c r="A232" s="1">
        <v>230</v>
      </c>
      <c r="B232" s="10">
        <v>46253</v>
      </c>
      <c r="C232" s="1" t="s">
        <v>97</v>
      </c>
      <c r="D232" s="1" t="s">
        <v>100</v>
      </c>
      <c r="E232" s="1">
        <v>500</v>
      </c>
      <c r="F232" s="1"/>
      <c r="G232" s="1"/>
      <c r="H232" s="1"/>
      <c r="I232" s="1"/>
      <c r="J232" s="1">
        <f t="shared" si="3"/>
        <v>0</v>
      </c>
      <c r="K232" s="1"/>
    </row>
    <row r="233" spans="1:11" ht="21.75" customHeight="1" x14ac:dyDescent="0.3">
      <c r="A233" s="1">
        <v>231</v>
      </c>
      <c r="B233" s="10">
        <v>46254</v>
      </c>
      <c r="C233" s="1" t="s">
        <v>97</v>
      </c>
      <c r="D233" s="1" t="s">
        <v>100</v>
      </c>
      <c r="E233" s="1">
        <v>500</v>
      </c>
      <c r="F233" s="1"/>
      <c r="G233" s="1"/>
      <c r="H233" s="1"/>
      <c r="I233" s="1"/>
      <c r="J233" s="1">
        <f t="shared" si="3"/>
        <v>0</v>
      </c>
      <c r="K233" s="1"/>
    </row>
    <row r="234" spans="1:11" ht="21.75" customHeight="1" x14ac:dyDescent="0.3">
      <c r="A234" s="1">
        <v>232</v>
      </c>
      <c r="B234" s="10">
        <v>46255</v>
      </c>
      <c r="C234" s="1" t="s">
        <v>97</v>
      </c>
      <c r="D234" s="1" t="s">
        <v>100</v>
      </c>
      <c r="E234" s="1">
        <v>500</v>
      </c>
      <c r="F234" s="1"/>
      <c r="G234" s="1"/>
      <c r="H234" s="1"/>
      <c r="I234" s="1"/>
      <c r="J234" s="1">
        <f t="shared" si="3"/>
        <v>0</v>
      </c>
      <c r="K234" s="1"/>
    </row>
    <row r="235" spans="1:11" ht="21.75" customHeight="1" x14ac:dyDescent="0.3">
      <c r="A235" s="1">
        <v>233</v>
      </c>
      <c r="B235" s="10">
        <v>46256</v>
      </c>
      <c r="C235" s="1" t="s">
        <v>97</v>
      </c>
      <c r="D235" s="1" t="s">
        <v>100</v>
      </c>
      <c r="E235" s="1">
        <v>500</v>
      </c>
      <c r="F235" s="1"/>
      <c r="G235" s="1"/>
      <c r="H235" s="1"/>
      <c r="I235" s="1"/>
      <c r="J235" s="1">
        <f t="shared" si="3"/>
        <v>0</v>
      </c>
      <c r="K235" s="1"/>
    </row>
    <row r="236" spans="1:11" ht="21.75" customHeight="1" x14ac:dyDescent="0.3">
      <c r="A236" s="1">
        <v>234</v>
      </c>
      <c r="B236" s="10">
        <v>46257</v>
      </c>
      <c r="C236" s="1" t="s">
        <v>97</v>
      </c>
      <c r="D236" s="1" t="s">
        <v>100</v>
      </c>
      <c r="E236" s="1">
        <v>500</v>
      </c>
      <c r="F236" s="1"/>
      <c r="G236" s="1"/>
      <c r="H236" s="1"/>
      <c r="I236" s="1"/>
      <c r="J236" s="1">
        <f t="shared" si="3"/>
        <v>0</v>
      </c>
      <c r="K236" s="1"/>
    </row>
    <row r="237" spans="1:11" ht="21.75" customHeight="1" x14ac:dyDescent="0.3">
      <c r="A237" s="1">
        <v>235</v>
      </c>
      <c r="B237" s="10">
        <v>46258</v>
      </c>
      <c r="C237" s="1" t="s">
        <v>97</v>
      </c>
      <c r="D237" s="1" t="s">
        <v>100</v>
      </c>
      <c r="E237" s="1">
        <v>500</v>
      </c>
      <c r="F237" s="1"/>
      <c r="G237" s="1"/>
      <c r="H237" s="1"/>
      <c r="I237" s="1"/>
      <c r="J237" s="1">
        <f t="shared" si="3"/>
        <v>0</v>
      </c>
      <c r="K237" s="1"/>
    </row>
    <row r="238" spans="1:11" ht="21.75" customHeight="1" x14ac:dyDescent="0.3">
      <c r="A238" s="1">
        <v>236</v>
      </c>
      <c r="B238" s="10">
        <v>46259</v>
      </c>
      <c r="C238" s="1" t="s">
        <v>97</v>
      </c>
      <c r="D238" s="1" t="s">
        <v>100</v>
      </c>
      <c r="E238" s="1">
        <v>500</v>
      </c>
      <c r="F238" s="1"/>
      <c r="G238" s="1"/>
      <c r="H238" s="1"/>
      <c r="I238" s="1"/>
      <c r="J238" s="1">
        <f t="shared" si="3"/>
        <v>0</v>
      </c>
      <c r="K238" s="1"/>
    </row>
    <row r="239" spans="1:11" ht="21.75" customHeight="1" x14ac:dyDescent="0.3">
      <c r="A239" s="1">
        <v>237</v>
      </c>
      <c r="B239" s="10">
        <v>46260</v>
      </c>
      <c r="C239" s="1" t="s">
        <v>97</v>
      </c>
      <c r="D239" s="1" t="s">
        <v>100</v>
      </c>
      <c r="E239" s="1">
        <v>500</v>
      </c>
      <c r="F239" s="1"/>
      <c r="G239" s="1"/>
      <c r="H239" s="1"/>
      <c r="I239" s="1"/>
      <c r="J239" s="1">
        <f t="shared" si="3"/>
        <v>0</v>
      </c>
      <c r="K239" s="1"/>
    </row>
    <row r="240" spans="1:11" ht="21.75" customHeight="1" x14ac:dyDescent="0.3">
      <c r="A240" s="1">
        <v>238</v>
      </c>
      <c r="B240" s="10">
        <v>46261</v>
      </c>
      <c r="C240" s="1" t="s">
        <v>97</v>
      </c>
      <c r="D240" s="1" t="s">
        <v>100</v>
      </c>
      <c r="E240" s="1">
        <v>500</v>
      </c>
      <c r="F240" s="1"/>
      <c r="G240" s="1"/>
      <c r="H240" s="1"/>
      <c r="I240" s="1"/>
      <c r="J240" s="1">
        <f t="shared" si="3"/>
        <v>0</v>
      </c>
      <c r="K240" s="1"/>
    </row>
    <row r="241" spans="1:11" ht="21.75" customHeight="1" x14ac:dyDescent="0.3">
      <c r="A241" s="1">
        <v>239</v>
      </c>
      <c r="B241" s="10">
        <v>46262</v>
      </c>
      <c r="C241" s="1" t="s">
        <v>97</v>
      </c>
      <c r="D241" s="1" t="s">
        <v>100</v>
      </c>
      <c r="E241" s="1">
        <v>500</v>
      </c>
      <c r="F241" s="1"/>
      <c r="G241" s="1"/>
      <c r="H241" s="1"/>
      <c r="I241" s="1"/>
      <c r="J241" s="1">
        <f t="shared" si="3"/>
        <v>0</v>
      </c>
      <c r="K241" s="1"/>
    </row>
    <row r="242" spans="1:11" ht="21.75" customHeight="1" x14ac:dyDescent="0.3">
      <c r="A242" s="1">
        <v>240</v>
      </c>
      <c r="B242" s="10">
        <v>46263</v>
      </c>
      <c r="C242" s="1" t="s">
        <v>97</v>
      </c>
      <c r="D242" s="1" t="s">
        <v>100</v>
      </c>
      <c r="E242" s="1">
        <v>500</v>
      </c>
      <c r="F242" s="1"/>
      <c r="G242" s="1"/>
      <c r="H242" s="1"/>
      <c r="I242" s="1"/>
      <c r="J242" s="1">
        <f t="shared" si="3"/>
        <v>0</v>
      </c>
      <c r="K242" s="1"/>
    </row>
    <row r="243" spans="1:11" ht="21.75" customHeight="1" x14ac:dyDescent="0.3">
      <c r="A243" s="1">
        <v>241</v>
      </c>
      <c r="B243" s="10">
        <v>46264</v>
      </c>
      <c r="C243" s="1" t="s">
        <v>97</v>
      </c>
      <c r="D243" s="1" t="s">
        <v>100</v>
      </c>
      <c r="E243" s="1">
        <v>500</v>
      </c>
      <c r="F243" s="1"/>
      <c r="G243" s="1"/>
      <c r="H243" s="1"/>
      <c r="I243" s="1"/>
      <c r="J243" s="1">
        <f t="shared" si="3"/>
        <v>0</v>
      </c>
      <c r="K243" s="1"/>
    </row>
    <row r="244" spans="1:11" ht="21.75" customHeight="1" x14ac:dyDescent="0.3">
      <c r="A244" s="1">
        <v>242</v>
      </c>
      <c r="B244" s="10">
        <v>46265</v>
      </c>
      <c r="C244" s="1" t="s">
        <v>97</v>
      </c>
      <c r="D244" s="1" t="s">
        <v>100</v>
      </c>
      <c r="E244" s="1">
        <v>500</v>
      </c>
      <c r="F244" s="1"/>
      <c r="G244" s="1"/>
      <c r="H244" s="1"/>
      <c r="I244" s="1"/>
      <c r="J244" s="1">
        <f t="shared" si="3"/>
        <v>0</v>
      </c>
      <c r="K244" s="1"/>
    </row>
    <row r="245" spans="1:11" ht="21.75" customHeight="1" x14ac:dyDescent="0.3">
      <c r="A245" s="1">
        <v>243</v>
      </c>
      <c r="B245" s="10">
        <v>46266</v>
      </c>
      <c r="C245" s="1" t="s">
        <v>97</v>
      </c>
      <c r="D245" s="1" t="s">
        <v>100</v>
      </c>
      <c r="E245" s="1">
        <v>500</v>
      </c>
      <c r="F245" s="1"/>
      <c r="G245" s="1"/>
      <c r="H245" s="1"/>
      <c r="I245" s="1"/>
      <c r="J245" s="1">
        <f t="shared" si="3"/>
        <v>0</v>
      </c>
      <c r="K245" s="1"/>
    </row>
    <row r="246" spans="1:11" ht="21.75" customHeight="1" x14ac:dyDescent="0.3">
      <c r="A246" s="1">
        <v>244</v>
      </c>
      <c r="B246" s="10">
        <v>46267</v>
      </c>
      <c r="C246" s="1" t="s">
        <v>97</v>
      </c>
      <c r="D246" s="1" t="s">
        <v>100</v>
      </c>
      <c r="E246" s="1">
        <v>500</v>
      </c>
      <c r="F246" s="1"/>
      <c r="G246" s="1"/>
      <c r="H246" s="1"/>
      <c r="I246" s="1"/>
      <c r="J246" s="1">
        <f t="shared" si="3"/>
        <v>0</v>
      </c>
      <c r="K246" s="1"/>
    </row>
    <row r="247" spans="1:11" ht="21.75" customHeight="1" x14ac:dyDescent="0.3">
      <c r="A247" s="1">
        <v>245</v>
      </c>
      <c r="B247" s="10">
        <v>46268</v>
      </c>
      <c r="C247" s="1" t="s">
        <v>97</v>
      </c>
      <c r="D247" s="1" t="s">
        <v>100</v>
      </c>
      <c r="E247" s="1">
        <v>500</v>
      </c>
      <c r="F247" s="1"/>
      <c r="G247" s="1"/>
      <c r="H247" s="1"/>
      <c r="I247" s="1"/>
      <c r="J247" s="1">
        <f t="shared" si="3"/>
        <v>0</v>
      </c>
      <c r="K247" s="1"/>
    </row>
    <row r="248" spans="1:11" ht="21.75" customHeight="1" x14ac:dyDescent="0.3">
      <c r="A248" s="1">
        <v>246</v>
      </c>
      <c r="B248" s="10">
        <v>46269</v>
      </c>
      <c r="C248" s="1" t="s">
        <v>97</v>
      </c>
      <c r="D248" s="1" t="s">
        <v>100</v>
      </c>
      <c r="E248" s="1">
        <v>500</v>
      </c>
      <c r="F248" s="1"/>
      <c r="G248" s="1"/>
      <c r="H248" s="1"/>
      <c r="I248" s="1"/>
      <c r="J248" s="1">
        <f t="shared" si="3"/>
        <v>0</v>
      </c>
      <c r="K248" s="1"/>
    </row>
    <row r="249" spans="1:11" ht="21.75" customHeight="1" x14ac:dyDescent="0.3">
      <c r="A249" s="1">
        <v>247</v>
      </c>
      <c r="B249" s="10">
        <v>46270</v>
      </c>
      <c r="C249" s="1" t="s">
        <v>97</v>
      </c>
      <c r="D249" s="1" t="s">
        <v>100</v>
      </c>
      <c r="E249" s="1">
        <v>500</v>
      </c>
      <c r="F249" s="1"/>
      <c r="G249" s="1"/>
      <c r="H249" s="1"/>
      <c r="I249" s="1"/>
      <c r="J249" s="1">
        <f t="shared" si="3"/>
        <v>0</v>
      </c>
      <c r="K249" s="1"/>
    </row>
    <row r="250" spans="1:11" ht="21.75" customHeight="1" x14ac:dyDescent="0.3">
      <c r="A250" s="1">
        <v>248</v>
      </c>
      <c r="B250" s="10">
        <v>46271</v>
      </c>
      <c r="C250" s="1" t="s">
        <v>97</v>
      </c>
      <c r="D250" s="1" t="s">
        <v>100</v>
      </c>
      <c r="E250" s="1">
        <v>500</v>
      </c>
      <c r="F250" s="1"/>
      <c r="G250" s="1"/>
      <c r="H250" s="1"/>
      <c r="I250" s="1"/>
      <c r="J250" s="1">
        <f t="shared" si="3"/>
        <v>0</v>
      </c>
      <c r="K250" s="1"/>
    </row>
    <row r="251" spans="1:11" ht="21.75" customHeight="1" x14ac:dyDescent="0.3">
      <c r="A251" s="1">
        <v>249</v>
      </c>
      <c r="B251" s="10">
        <v>46272</v>
      </c>
      <c r="C251" s="1" t="s">
        <v>97</v>
      </c>
      <c r="D251" s="1" t="s">
        <v>100</v>
      </c>
      <c r="E251" s="1">
        <v>500</v>
      </c>
      <c r="F251" s="1"/>
      <c r="G251" s="1"/>
      <c r="H251" s="1"/>
      <c r="I251" s="1"/>
      <c r="J251" s="1">
        <f t="shared" si="3"/>
        <v>0</v>
      </c>
      <c r="K251" s="1"/>
    </row>
    <row r="252" spans="1:11" ht="21.75" customHeight="1" x14ac:dyDescent="0.3">
      <c r="A252" s="1">
        <v>250</v>
      </c>
      <c r="B252" s="10">
        <v>46273</v>
      </c>
      <c r="C252" s="1" t="s">
        <v>97</v>
      </c>
      <c r="D252" s="1" t="s">
        <v>100</v>
      </c>
      <c r="E252" s="1">
        <v>500</v>
      </c>
      <c r="F252" s="1"/>
      <c r="G252" s="1"/>
      <c r="H252" s="1"/>
      <c r="I252" s="1"/>
      <c r="J252" s="1">
        <f t="shared" si="3"/>
        <v>0</v>
      </c>
      <c r="K252" s="1"/>
    </row>
    <row r="253" spans="1:11" ht="21.75" customHeight="1" x14ac:dyDescent="0.3">
      <c r="A253" s="1">
        <v>251</v>
      </c>
      <c r="B253" s="10">
        <v>46274</v>
      </c>
      <c r="C253" s="1" t="s">
        <v>97</v>
      </c>
      <c r="D253" s="1" t="s">
        <v>100</v>
      </c>
      <c r="E253" s="1">
        <v>500</v>
      </c>
      <c r="F253" s="1"/>
      <c r="G253" s="1"/>
      <c r="H253" s="1"/>
      <c r="I253" s="1"/>
      <c r="J253" s="1">
        <f t="shared" si="3"/>
        <v>0</v>
      </c>
      <c r="K253" s="1"/>
    </row>
    <row r="254" spans="1:11" ht="21.75" customHeight="1" x14ac:dyDescent="0.3">
      <c r="A254" s="1">
        <v>252</v>
      </c>
      <c r="B254" s="10">
        <v>46275</v>
      </c>
      <c r="C254" s="1" t="s">
        <v>97</v>
      </c>
      <c r="D254" s="1" t="s">
        <v>100</v>
      </c>
      <c r="E254" s="1">
        <v>500</v>
      </c>
      <c r="F254" s="1"/>
      <c r="G254" s="1"/>
      <c r="H254" s="1"/>
      <c r="I254" s="1"/>
      <c r="J254" s="1">
        <f t="shared" si="3"/>
        <v>0</v>
      </c>
      <c r="K254" s="1"/>
    </row>
    <row r="255" spans="1:11" ht="21.75" customHeight="1" x14ac:dyDescent="0.3">
      <c r="A255" s="1">
        <v>253</v>
      </c>
      <c r="B255" s="10">
        <v>46276</v>
      </c>
      <c r="C255" s="1" t="s">
        <v>97</v>
      </c>
      <c r="D255" s="1" t="s">
        <v>100</v>
      </c>
      <c r="E255" s="1">
        <v>500</v>
      </c>
      <c r="F255" s="1"/>
      <c r="G255" s="1"/>
      <c r="H255" s="1"/>
      <c r="I255" s="1"/>
      <c r="J255" s="1">
        <f t="shared" si="3"/>
        <v>0</v>
      </c>
      <c r="K255" s="1"/>
    </row>
    <row r="256" spans="1:11" ht="21.75" customHeight="1" x14ac:dyDescent="0.3">
      <c r="A256" s="1">
        <v>254</v>
      </c>
      <c r="B256" s="10">
        <v>46277</v>
      </c>
      <c r="C256" s="1" t="s">
        <v>97</v>
      </c>
      <c r="D256" s="1" t="s">
        <v>100</v>
      </c>
      <c r="E256" s="1">
        <v>500</v>
      </c>
      <c r="F256" s="1"/>
      <c r="G256" s="1"/>
      <c r="H256" s="1"/>
      <c r="I256" s="1"/>
      <c r="J256" s="1">
        <f t="shared" si="3"/>
        <v>0</v>
      </c>
      <c r="K256" s="1"/>
    </row>
    <row r="257" spans="1:11" ht="21.75" customHeight="1" x14ac:dyDescent="0.3">
      <c r="A257" s="1">
        <v>255</v>
      </c>
      <c r="B257" s="10">
        <v>46278</v>
      </c>
      <c r="C257" s="1" t="s">
        <v>97</v>
      </c>
      <c r="D257" s="1" t="s">
        <v>100</v>
      </c>
      <c r="E257" s="1">
        <v>500</v>
      </c>
      <c r="F257" s="1"/>
      <c r="G257" s="1"/>
      <c r="H257" s="1"/>
      <c r="I257" s="1"/>
      <c r="J257" s="1">
        <f t="shared" si="3"/>
        <v>0</v>
      </c>
      <c r="K257" s="1"/>
    </row>
    <row r="258" spans="1:11" ht="21.75" customHeight="1" x14ac:dyDescent="0.3">
      <c r="A258" s="1">
        <v>256</v>
      </c>
      <c r="B258" s="10">
        <v>46279</v>
      </c>
      <c r="C258" s="1" t="s">
        <v>97</v>
      </c>
      <c r="D258" s="1" t="s">
        <v>100</v>
      </c>
      <c r="E258" s="1">
        <v>500</v>
      </c>
      <c r="F258" s="1"/>
      <c r="G258" s="1"/>
      <c r="H258" s="1"/>
      <c r="I258" s="1"/>
      <c r="J258" s="1">
        <f t="shared" si="3"/>
        <v>0</v>
      </c>
      <c r="K258" s="1"/>
    </row>
    <row r="259" spans="1:11" ht="21.75" customHeight="1" x14ac:dyDescent="0.3">
      <c r="A259" s="1">
        <v>257</v>
      </c>
      <c r="B259" s="10">
        <v>46280</v>
      </c>
      <c r="C259" s="1" t="s">
        <v>97</v>
      </c>
      <c r="D259" s="1" t="s">
        <v>100</v>
      </c>
      <c r="E259" s="1">
        <v>500</v>
      </c>
      <c r="F259" s="1"/>
      <c r="G259" s="1"/>
      <c r="H259" s="1"/>
      <c r="I259" s="1"/>
      <c r="J259" s="1">
        <f t="shared" si="3"/>
        <v>0</v>
      </c>
      <c r="K259" s="1"/>
    </row>
    <row r="260" spans="1:11" ht="21.75" customHeight="1" x14ac:dyDescent="0.3">
      <c r="A260" s="1">
        <v>258</v>
      </c>
      <c r="B260" s="10">
        <v>46281</v>
      </c>
      <c r="C260" s="1" t="s">
        <v>97</v>
      </c>
      <c r="D260" s="1" t="s">
        <v>100</v>
      </c>
      <c r="E260" s="1">
        <v>500</v>
      </c>
      <c r="F260" s="1"/>
      <c r="G260" s="1"/>
      <c r="H260" s="1"/>
      <c r="I260" s="1"/>
      <c r="J260" s="1">
        <f t="shared" ref="J260:J323" si="4">E260*F260-G260-H260+I260</f>
        <v>0</v>
      </c>
      <c r="K260" s="1"/>
    </row>
    <row r="261" spans="1:11" ht="21.75" customHeight="1" x14ac:dyDescent="0.3">
      <c r="A261" s="1">
        <v>259</v>
      </c>
      <c r="B261" s="10">
        <v>46282</v>
      </c>
      <c r="C261" s="1" t="s">
        <v>97</v>
      </c>
      <c r="D261" s="1" t="s">
        <v>100</v>
      </c>
      <c r="E261" s="1">
        <v>500</v>
      </c>
      <c r="F261" s="1"/>
      <c r="G261" s="1"/>
      <c r="H261" s="1"/>
      <c r="I261" s="1"/>
      <c r="J261" s="1">
        <f t="shared" si="4"/>
        <v>0</v>
      </c>
      <c r="K261" s="1"/>
    </row>
    <row r="262" spans="1:11" ht="21.75" customHeight="1" x14ac:dyDescent="0.3">
      <c r="A262" s="1">
        <v>260</v>
      </c>
      <c r="B262" s="10">
        <v>46283</v>
      </c>
      <c r="C262" s="1" t="s">
        <v>97</v>
      </c>
      <c r="D262" s="1" t="s">
        <v>100</v>
      </c>
      <c r="E262" s="1">
        <v>500</v>
      </c>
      <c r="F262" s="1"/>
      <c r="G262" s="1"/>
      <c r="H262" s="1"/>
      <c r="I262" s="1"/>
      <c r="J262" s="1">
        <f t="shared" si="4"/>
        <v>0</v>
      </c>
      <c r="K262" s="1"/>
    </row>
    <row r="263" spans="1:11" ht="21.75" customHeight="1" x14ac:dyDescent="0.3">
      <c r="A263" s="1">
        <v>261</v>
      </c>
      <c r="B263" s="10">
        <v>46284</v>
      </c>
      <c r="C263" s="1" t="s">
        <v>97</v>
      </c>
      <c r="D263" s="1" t="s">
        <v>100</v>
      </c>
      <c r="E263" s="1">
        <v>500</v>
      </c>
      <c r="F263" s="1"/>
      <c r="G263" s="1"/>
      <c r="H263" s="1"/>
      <c r="I263" s="1"/>
      <c r="J263" s="1">
        <f t="shared" si="4"/>
        <v>0</v>
      </c>
      <c r="K263" s="1"/>
    </row>
    <row r="264" spans="1:11" ht="21.75" customHeight="1" x14ac:dyDescent="0.3">
      <c r="A264" s="1">
        <v>262</v>
      </c>
      <c r="B264" s="10">
        <v>46285</v>
      </c>
      <c r="C264" s="1" t="s">
        <v>97</v>
      </c>
      <c r="D264" s="1" t="s">
        <v>100</v>
      </c>
      <c r="E264" s="1">
        <v>500</v>
      </c>
      <c r="F264" s="1"/>
      <c r="G264" s="1"/>
      <c r="H264" s="1"/>
      <c r="I264" s="1"/>
      <c r="J264" s="1">
        <f t="shared" si="4"/>
        <v>0</v>
      </c>
      <c r="K264" s="1"/>
    </row>
    <row r="265" spans="1:11" ht="21.75" customHeight="1" x14ac:dyDescent="0.3">
      <c r="A265" s="1">
        <v>263</v>
      </c>
      <c r="B265" s="10">
        <v>46286</v>
      </c>
      <c r="C265" s="1" t="s">
        <v>97</v>
      </c>
      <c r="D265" s="1" t="s">
        <v>100</v>
      </c>
      <c r="E265" s="1">
        <v>500</v>
      </c>
      <c r="F265" s="1"/>
      <c r="G265" s="1"/>
      <c r="H265" s="1"/>
      <c r="I265" s="1"/>
      <c r="J265" s="1">
        <f t="shared" si="4"/>
        <v>0</v>
      </c>
      <c r="K265" s="1"/>
    </row>
    <row r="266" spans="1:11" ht="21.75" customHeight="1" x14ac:dyDescent="0.3">
      <c r="A266" s="1">
        <v>264</v>
      </c>
      <c r="B266" s="10">
        <v>46287</v>
      </c>
      <c r="C266" s="1" t="s">
        <v>97</v>
      </c>
      <c r="D266" s="1" t="s">
        <v>100</v>
      </c>
      <c r="E266" s="1">
        <v>500</v>
      </c>
      <c r="F266" s="1"/>
      <c r="G266" s="1"/>
      <c r="H266" s="1"/>
      <c r="I266" s="1"/>
      <c r="J266" s="1">
        <f t="shared" si="4"/>
        <v>0</v>
      </c>
      <c r="K266" s="1"/>
    </row>
    <row r="267" spans="1:11" ht="21.75" customHeight="1" x14ac:dyDescent="0.3">
      <c r="A267" s="1">
        <v>265</v>
      </c>
      <c r="B267" s="10">
        <v>46288</v>
      </c>
      <c r="C267" s="1" t="s">
        <v>97</v>
      </c>
      <c r="D267" s="1" t="s">
        <v>100</v>
      </c>
      <c r="E267" s="1">
        <v>500</v>
      </c>
      <c r="F267" s="1"/>
      <c r="G267" s="1"/>
      <c r="H267" s="1"/>
      <c r="I267" s="1"/>
      <c r="J267" s="1">
        <f t="shared" si="4"/>
        <v>0</v>
      </c>
      <c r="K267" s="1"/>
    </row>
    <row r="268" spans="1:11" ht="21.75" customHeight="1" x14ac:dyDescent="0.3">
      <c r="A268" s="1">
        <v>266</v>
      </c>
      <c r="B268" s="10">
        <v>46289</v>
      </c>
      <c r="C268" s="1" t="s">
        <v>97</v>
      </c>
      <c r="D268" s="1" t="s">
        <v>100</v>
      </c>
      <c r="E268" s="1">
        <v>500</v>
      </c>
      <c r="F268" s="1"/>
      <c r="G268" s="1"/>
      <c r="H268" s="1"/>
      <c r="I268" s="1"/>
      <c r="J268" s="1">
        <f t="shared" si="4"/>
        <v>0</v>
      </c>
      <c r="K268" s="1"/>
    </row>
    <row r="269" spans="1:11" ht="21.75" customHeight="1" x14ac:dyDescent="0.3">
      <c r="A269" s="1">
        <v>267</v>
      </c>
      <c r="B269" s="10">
        <v>46290</v>
      </c>
      <c r="C269" s="1" t="s">
        <v>97</v>
      </c>
      <c r="D269" s="1" t="s">
        <v>100</v>
      </c>
      <c r="E269" s="1">
        <v>500</v>
      </c>
      <c r="F269" s="1"/>
      <c r="G269" s="1"/>
      <c r="H269" s="1"/>
      <c r="I269" s="1"/>
      <c r="J269" s="1">
        <f t="shared" si="4"/>
        <v>0</v>
      </c>
      <c r="K269" s="1"/>
    </row>
    <row r="270" spans="1:11" ht="21.75" customHeight="1" x14ac:dyDescent="0.3">
      <c r="A270" s="1">
        <v>268</v>
      </c>
      <c r="B270" s="10">
        <v>46291</v>
      </c>
      <c r="C270" s="1" t="s">
        <v>97</v>
      </c>
      <c r="D270" s="1" t="s">
        <v>100</v>
      </c>
      <c r="E270" s="1">
        <v>500</v>
      </c>
      <c r="F270" s="1"/>
      <c r="G270" s="1"/>
      <c r="H270" s="1"/>
      <c r="I270" s="1"/>
      <c r="J270" s="1">
        <f t="shared" si="4"/>
        <v>0</v>
      </c>
      <c r="K270" s="1"/>
    </row>
    <row r="271" spans="1:11" ht="21.75" customHeight="1" x14ac:dyDescent="0.3">
      <c r="A271" s="1">
        <v>269</v>
      </c>
      <c r="B271" s="10">
        <v>46292</v>
      </c>
      <c r="C271" s="1" t="s">
        <v>97</v>
      </c>
      <c r="D271" s="1" t="s">
        <v>100</v>
      </c>
      <c r="E271" s="1">
        <v>500</v>
      </c>
      <c r="F271" s="1"/>
      <c r="G271" s="1"/>
      <c r="H271" s="1"/>
      <c r="I271" s="1"/>
      <c r="J271" s="1">
        <f t="shared" si="4"/>
        <v>0</v>
      </c>
      <c r="K271" s="1"/>
    </row>
    <row r="272" spans="1:11" ht="21.75" customHeight="1" x14ac:dyDescent="0.3">
      <c r="A272" s="1">
        <v>270</v>
      </c>
      <c r="B272" s="10">
        <v>46293</v>
      </c>
      <c r="C272" s="1" t="s">
        <v>97</v>
      </c>
      <c r="D272" s="1" t="s">
        <v>100</v>
      </c>
      <c r="E272" s="1">
        <v>500</v>
      </c>
      <c r="F272" s="1"/>
      <c r="G272" s="1"/>
      <c r="H272" s="1"/>
      <c r="I272" s="1"/>
      <c r="J272" s="1">
        <f t="shared" si="4"/>
        <v>0</v>
      </c>
      <c r="K272" s="1"/>
    </row>
    <row r="273" spans="1:11" ht="21.75" customHeight="1" x14ac:dyDescent="0.3">
      <c r="A273" s="1">
        <v>271</v>
      </c>
      <c r="B273" s="10">
        <v>46294</v>
      </c>
      <c r="C273" s="1" t="s">
        <v>97</v>
      </c>
      <c r="D273" s="1" t="s">
        <v>100</v>
      </c>
      <c r="E273" s="1">
        <v>500</v>
      </c>
      <c r="F273" s="1"/>
      <c r="G273" s="1"/>
      <c r="H273" s="1"/>
      <c r="I273" s="1"/>
      <c r="J273" s="1">
        <f t="shared" si="4"/>
        <v>0</v>
      </c>
      <c r="K273" s="1"/>
    </row>
    <row r="274" spans="1:11" ht="21.75" customHeight="1" x14ac:dyDescent="0.3">
      <c r="A274" s="1">
        <v>272</v>
      </c>
      <c r="B274" s="10">
        <v>46295</v>
      </c>
      <c r="C274" s="1" t="s">
        <v>97</v>
      </c>
      <c r="D274" s="1" t="s">
        <v>100</v>
      </c>
      <c r="E274" s="1">
        <v>500</v>
      </c>
      <c r="F274" s="1"/>
      <c r="G274" s="1"/>
      <c r="H274" s="1"/>
      <c r="I274" s="1"/>
      <c r="J274" s="1">
        <f t="shared" si="4"/>
        <v>0</v>
      </c>
      <c r="K274" s="1"/>
    </row>
    <row r="275" spans="1:11" ht="21.75" customHeight="1" x14ac:dyDescent="0.3">
      <c r="A275" s="1">
        <v>273</v>
      </c>
      <c r="B275" s="10">
        <v>46296</v>
      </c>
      <c r="C275" s="1" t="s">
        <v>97</v>
      </c>
      <c r="D275" s="1" t="s">
        <v>100</v>
      </c>
      <c r="E275" s="1">
        <v>500</v>
      </c>
      <c r="F275" s="1"/>
      <c r="G275" s="1"/>
      <c r="H275" s="1"/>
      <c r="I275" s="1"/>
      <c r="J275" s="1">
        <f t="shared" si="4"/>
        <v>0</v>
      </c>
      <c r="K275" s="1"/>
    </row>
    <row r="276" spans="1:11" ht="21.75" customHeight="1" x14ac:dyDescent="0.3">
      <c r="A276" s="1">
        <v>274</v>
      </c>
      <c r="B276" s="10">
        <v>46297</v>
      </c>
      <c r="C276" s="1" t="s">
        <v>97</v>
      </c>
      <c r="D276" s="1" t="s">
        <v>100</v>
      </c>
      <c r="E276" s="1">
        <v>500</v>
      </c>
      <c r="F276" s="1"/>
      <c r="G276" s="1"/>
      <c r="H276" s="1"/>
      <c r="I276" s="1"/>
      <c r="J276" s="1">
        <f t="shared" si="4"/>
        <v>0</v>
      </c>
      <c r="K276" s="1"/>
    </row>
    <row r="277" spans="1:11" ht="21.75" customHeight="1" x14ac:dyDescent="0.3">
      <c r="A277" s="1">
        <v>275</v>
      </c>
      <c r="B277" s="10">
        <v>46298</v>
      </c>
      <c r="C277" s="1" t="s">
        <v>97</v>
      </c>
      <c r="D277" s="1" t="s">
        <v>100</v>
      </c>
      <c r="E277" s="1">
        <v>500</v>
      </c>
      <c r="F277" s="1"/>
      <c r="G277" s="1"/>
      <c r="H277" s="1"/>
      <c r="I277" s="1"/>
      <c r="J277" s="1">
        <f t="shared" si="4"/>
        <v>0</v>
      </c>
      <c r="K277" s="1"/>
    </row>
    <row r="278" spans="1:11" ht="21.75" customHeight="1" x14ac:dyDescent="0.3">
      <c r="A278" s="1">
        <v>276</v>
      </c>
      <c r="B278" s="10">
        <v>46299</v>
      </c>
      <c r="C278" s="1" t="s">
        <v>97</v>
      </c>
      <c r="D278" s="1" t="s">
        <v>100</v>
      </c>
      <c r="E278" s="1">
        <v>500</v>
      </c>
      <c r="F278" s="1"/>
      <c r="G278" s="1"/>
      <c r="H278" s="1"/>
      <c r="I278" s="1"/>
      <c r="J278" s="1">
        <f t="shared" si="4"/>
        <v>0</v>
      </c>
      <c r="K278" s="1"/>
    </row>
    <row r="279" spans="1:11" ht="21.75" customHeight="1" x14ac:dyDescent="0.3">
      <c r="A279" s="1">
        <v>277</v>
      </c>
      <c r="B279" s="10">
        <v>46300</v>
      </c>
      <c r="C279" s="1" t="s">
        <v>97</v>
      </c>
      <c r="D279" s="1" t="s">
        <v>100</v>
      </c>
      <c r="E279" s="1">
        <v>500</v>
      </c>
      <c r="F279" s="1"/>
      <c r="G279" s="1"/>
      <c r="H279" s="1"/>
      <c r="I279" s="1"/>
      <c r="J279" s="1">
        <f t="shared" si="4"/>
        <v>0</v>
      </c>
      <c r="K279" s="1"/>
    </row>
    <row r="280" spans="1:11" ht="21.75" customHeight="1" x14ac:dyDescent="0.3">
      <c r="A280" s="1">
        <v>278</v>
      </c>
      <c r="B280" s="10">
        <v>46301</v>
      </c>
      <c r="C280" s="1" t="s">
        <v>97</v>
      </c>
      <c r="D280" s="1" t="s">
        <v>100</v>
      </c>
      <c r="E280" s="1">
        <v>500</v>
      </c>
      <c r="F280" s="1"/>
      <c r="G280" s="1"/>
      <c r="H280" s="1"/>
      <c r="I280" s="1"/>
      <c r="J280" s="1">
        <f t="shared" si="4"/>
        <v>0</v>
      </c>
      <c r="K280" s="1"/>
    </row>
    <row r="281" spans="1:11" ht="21.75" customHeight="1" x14ac:dyDescent="0.3">
      <c r="A281" s="1">
        <v>279</v>
      </c>
      <c r="B281" s="10">
        <v>46302</v>
      </c>
      <c r="C281" s="1" t="s">
        <v>97</v>
      </c>
      <c r="D281" s="1" t="s">
        <v>100</v>
      </c>
      <c r="E281" s="1">
        <v>500</v>
      </c>
      <c r="F281" s="1"/>
      <c r="G281" s="1"/>
      <c r="H281" s="1"/>
      <c r="I281" s="1"/>
      <c r="J281" s="1">
        <f t="shared" si="4"/>
        <v>0</v>
      </c>
      <c r="K281" s="1"/>
    </row>
    <row r="282" spans="1:11" ht="21.75" customHeight="1" x14ac:dyDescent="0.3">
      <c r="A282" s="1">
        <v>280</v>
      </c>
      <c r="B282" s="10">
        <v>46303</v>
      </c>
      <c r="C282" s="1" t="s">
        <v>97</v>
      </c>
      <c r="D282" s="1" t="s">
        <v>100</v>
      </c>
      <c r="E282" s="1">
        <v>500</v>
      </c>
      <c r="F282" s="1"/>
      <c r="G282" s="1"/>
      <c r="H282" s="1"/>
      <c r="I282" s="1"/>
      <c r="J282" s="1">
        <f t="shared" si="4"/>
        <v>0</v>
      </c>
      <c r="K282" s="1"/>
    </row>
    <row r="283" spans="1:11" ht="21.75" customHeight="1" x14ac:dyDescent="0.3">
      <c r="A283" s="1">
        <v>281</v>
      </c>
      <c r="B283" s="10">
        <v>46304</v>
      </c>
      <c r="C283" s="1" t="s">
        <v>97</v>
      </c>
      <c r="D283" s="1" t="s">
        <v>100</v>
      </c>
      <c r="E283" s="1">
        <v>500</v>
      </c>
      <c r="F283" s="1"/>
      <c r="G283" s="1"/>
      <c r="H283" s="1"/>
      <c r="I283" s="1"/>
      <c r="J283" s="1">
        <f t="shared" si="4"/>
        <v>0</v>
      </c>
      <c r="K283" s="1"/>
    </row>
    <row r="284" spans="1:11" ht="21.75" customHeight="1" x14ac:dyDescent="0.3">
      <c r="A284" s="1">
        <v>282</v>
      </c>
      <c r="B284" s="10">
        <v>46305</v>
      </c>
      <c r="C284" s="1" t="s">
        <v>97</v>
      </c>
      <c r="D284" s="1" t="s">
        <v>100</v>
      </c>
      <c r="E284" s="1">
        <v>500</v>
      </c>
      <c r="F284" s="1"/>
      <c r="G284" s="1"/>
      <c r="H284" s="1"/>
      <c r="I284" s="1"/>
      <c r="J284" s="1">
        <f t="shared" si="4"/>
        <v>0</v>
      </c>
      <c r="K284" s="1"/>
    </row>
    <row r="285" spans="1:11" ht="21.75" customHeight="1" x14ac:dyDescent="0.3">
      <c r="A285" s="1">
        <v>283</v>
      </c>
      <c r="B285" s="10">
        <v>46306</v>
      </c>
      <c r="C285" s="1" t="s">
        <v>97</v>
      </c>
      <c r="D285" s="1" t="s">
        <v>100</v>
      </c>
      <c r="E285" s="1">
        <v>500</v>
      </c>
      <c r="F285" s="1"/>
      <c r="G285" s="1"/>
      <c r="H285" s="1"/>
      <c r="I285" s="1"/>
      <c r="J285" s="1">
        <f t="shared" si="4"/>
        <v>0</v>
      </c>
      <c r="K285" s="1"/>
    </row>
    <row r="286" spans="1:11" ht="21.75" customHeight="1" x14ac:dyDescent="0.3">
      <c r="A286" s="1">
        <v>284</v>
      </c>
      <c r="B286" s="10">
        <v>46307</v>
      </c>
      <c r="C286" s="1" t="s">
        <v>97</v>
      </c>
      <c r="D286" s="1" t="s">
        <v>100</v>
      </c>
      <c r="E286" s="1">
        <v>500</v>
      </c>
      <c r="F286" s="1"/>
      <c r="G286" s="1"/>
      <c r="H286" s="1"/>
      <c r="I286" s="1"/>
      <c r="J286" s="1">
        <f t="shared" si="4"/>
        <v>0</v>
      </c>
      <c r="K286" s="1"/>
    </row>
    <row r="287" spans="1:11" ht="21.75" customHeight="1" x14ac:dyDescent="0.3">
      <c r="A287" s="1">
        <v>285</v>
      </c>
      <c r="B287" s="10">
        <v>46308</v>
      </c>
      <c r="C287" s="1" t="s">
        <v>97</v>
      </c>
      <c r="D287" s="1" t="s">
        <v>100</v>
      </c>
      <c r="E287" s="1">
        <v>500</v>
      </c>
      <c r="F287" s="1"/>
      <c r="G287" s="1"/>
      <c r="H287" s="1"/>
      <c r="I287" s="1"/>
      <c r="J287" s="1">
        <f t="shared" si="4"/>
        <v>0</v>
      </c>
      <c r="K287" s="1"/>
    </row>
    <row r="288" spans="1:11" ht="21.75" customHeight="1" x14ac:dyDescent="0.3">
      <c r="A288" s="1">
        <v>286</v>
      </c>
      <c r="B288" s="10">
        <v>46309</v>
      </c>
      <c r="C288" s="1" t="s">
        <v>97</v>
      </c>
      <c r="D288" s="1" t="s">
        <v>100</v>
      </c>
      <c r="E288" s="1">
        <v>500</v>
      </c>
      <c r="F288" s="1"/>
      <c r="G288" s="1"/>
      <c r="H288" s="1"/>
      <c r="I288" s="1"/>
      <c r="J288" s="1">
        <f t="shared" si="4"/>
        <v>0</v>
      </c>
      <c r="K288" s="1"/>
    </row>
    <row r="289" spans="1:11" ht="21.75" customHeight="1" x14ac:dyDescent="0.3">
      <c r="A289" s="1">
        <v>287</v>
      </c>
      <c r="B289" s="10">
        <v>46310</v>
      </c>
      <c r="C289" s="1" t="s">
        <v>97</v>
      </c>
      <c r="D289" s="1" t="s">
        <v>100</v>
      </c>
      <c r="E289" s="1">
        <v>500</v>
      </c>
      <c r="F289" s="1"/>
      <c r="G289" s="1"/>
      <c r="H289" s="1"/>
      <c r="I289" s="1"/>
      <c r="J289" s="1">
        <f t="shared" si="4"/>
        <v>0</v>
      </c>
      <c r="K289" s="1"/>
    </row>
    <row r="290" spans="1:11" ht="21.75" customHeight="1" x14ac:dyDescent="0.3">
      <c r="A290" s="1">
        <v>288</v>
      </c>
      <c r="B290" s="10">
        <v>46311</v>
      </c>
      <c r="C290" s="1" t="s">
        <v>97</v>
      </c>
      <c r="D290" s="1" t="s">
        <v>100</v>
      </c>
      <c r="E290" s="1">
        <v>500</v>
      </c>
      <c r="F290" s="1"/>
      <c r="G290" s="1"/>
      <c r="H290" s="1"/>
      <c r="I290" s="1"/>
      <c r="J290" s="1">
        <f t="shared" si="4"/>
        <v>0</v>
      </c>
      <c r="K290" s="1"/>
    </row>
    <row r="291" spans="1:11" ht="21.75" customHeight="1" x14ac:dyDescent="0.3">
      <c r="A291" s="1">
        <v>289</v>
      </c>
      <c r="B291" s="10">
        <v>46312</v>
      </c>
      <c r="C291" s="1" t="s">
        <v>97</v>
      </c>
      <c r="D291" s="1" t="s">
        <v>100</v>
      </c>
      <c r="E291" s="1">
        <v>500</v>
      </c>
      <c r="F291" s="1"/>
      <c r="G291" s="1"/>
      <c r="H291" s="1"/>
      <c r="I291" s="1"/>
      <c r="J291" s="1">
        <f t="shared" si="4"/>
        <v>0</v>
      </c>
      <c r="K291" s="1"/>
    </row>
    <row r="292" spans="1:11" ht="21.75" customHeight="1" x14ac:dyDescent="0.3">
      <c r="A292" s="1">
        <v>290</v>
      </c>
      <c r="B292" s="10">
        <v>46313</v>
      </c>
      <c r="C292" s="1" t="s">
        <v>97</v>
      </c>
      <c r="D292" s="1" t="s">
        <v>100</v>
      </c>
      <c r="E292" s="1">
        <v>500</v>
      </c>
      <c r="F292" s="1"/>
      <c r="G292" s="1"/>
      <c r="H292" s="1"/>
      <c r="I292" s="1"/>
      <c r="J292" s="1">
        <f t="shared" si="4"/>
        <v>0</v>
      </c>
      <c r="K292" s="1"/>
    </row>
    <row r="293" spans="1:11" ht="21.75" customHeight="1" x14ac:dyDescent="0.3">
      <c r="A293" s="1">
        <v>291</v>
      </c>
      <c r="B293" s="10">
        <v>46314</v>
      </c>
      <c r="C293" s="1" t="s">
        <v>97</v>
      </c>
      <c r="D293" s="1" t="s">
        <v>100</v>
      </c>
      <c r="E293" s="1">
        <v>500</v>
      </c>
      <c r="F293" s="1"/>
      <c r="G293" s="1"/>
      <c r="H293" s="1"/>
      <c r="I293" s="1"/>
      <c r="J293" s="1">
        <f t="shared" si="4"/>
        <v>0</v>
      </c>
      <c r="K293" s="1"/>
    </row>
    <row r="294" spans="1:11" ht="21.75" customHeight="1" x14ac:dyDescent="0.3">
      <c r="A294" s="1">
        <v>292</v>
      </c>
      <c r="B294" s="10">
        <v>46315</v>
      </c>
      <c r="C294" s="1" t="s">
        <v>97</v>
      </c>
      <c r="D294" s="1" t="s">
        <v>100</v>
      </c>
      <c r="E294" s="1">
        <v>500</v>
      </c>
      <c r="F294" s="1"/>
      <c r="G294" s="1"/>
      <c r="H294" s="1"/>
      <c r="I294" s="1"/>
      <c r="J294" s="1">
        <f t="shared" si="4"/>
        <v>0</v>
      </c>
      <c r="K294" s="1"/>
    </row>
    <row r="295" spans="1:11" ht="21.75" customHeight="1" x14ac:dyDescent="0.3">
      <c r="A295" s="1">
        <v>293</v>
      </c>
      <c r="B295" s="10">
        <v>46316</v>
      </c>
      <c r="C295" s="1" t="s">
        <v>97</v>
      </c>
      <c r="D295" s="1" t="s">
        <v>100</v>
      </c>
      <c r="E295" s="1">
        <v>500</v>
      </c>
      <c r="F295" s="1"/>
      <c r="G295" s="1"/>
      <c r="H295" s="1"/>
      <c r="I295" s="1"/>
      <c r="J295" s="1">
        <f t="shared" si="4"/>
        <v>0</v>
      </c>
      <c r="K295" s="1"/>
    </row>
    <row r="296" spans="1:11" ht="21.75" customHeight="1" x14ac:dyDescent="0.3">
      <c r="A296" s="1">
        <v>294</v>
      </c>
      <c r="B296" s="10">
        <v>46317</v>
      </c>
      <c r="C296" s="1" t="s">
        <v>97</v>
      </c>
      <c r="D296" s="1" t="s">
        <v>100</v>
      </c>
      <c r="E296" s="1">
        <v>500</v>
      </c>
      <c r="F296" s="1"/>
      <c r="G296" s="1"/>
      <c r="H296" s="1"/>
      <c r="I296" s="1"/>
      <c r="J296" s="1">
        <f t="shared" si="4"/>
        <v>0</v>
      </c>
      <c r="K296" s="1"/>
    </row>
    <row r="297" spans="1:11" ht="21.75" customHeight="1" x14ac:dyDescent="0.3">
      <c r="A297" s="1">
        <v>295</v>
      </c>
      <c r="B297" s="10">
        <v>46318</v>
      </c>
      <c r="C297" s="1" t="s">
        <v>97</v>
      </c>
      <c r="D297" s="1" t="s">
        <v>100</v>
      </c>
      <c r="E297" s="1">
        <v>500</v>
      </c>
      <c r="F297" s="1"/>
      <c r="G297" s="1"/>
      <c r="H297" s="1"/>
      <c r="I297" s="1"/>
      <c r="J297" s="1">
        <f t="shared" si="4"/>
        <v>0</v>
      </c>
      <c r="K297" s="1"/>
    </row>
    <row r="298" spans="1:11" ht="21.75" customHeight="1" x14ac:dyDescent="0.3">
      <c r="A298" s="1">
        <v>296</v>
      </c>
      <c r="B298" s="10">
        <v>46319</v>
      </c>
      <c r="C298" s="1" t="s">
        <v>97</v>
      </c>
      <c r="D298" s="1" t="s">
        <v>100</v>
      </c>
      <c r="E298" s="1">
        <v>500</v>
      </c>
      <c r="F298" s="1"/>
      <c r="G298" s="1"/>
      <c r="H298" s="1"/>
      <c r="I298" s="1"/>
      <c r="J298" s="1">
        <f t="shared" si="4"/>
        <v>0</v>
      </c>
      <c r="K298" s="1"/>
    </row>
    <row r="299" spans="1:11" ht="21.75" customHeight="1" x14ac:dyDescent="0.3">
      <c r="A299" s="1">
        <v>297</v>
      </c>
      <c r="B299" s="10">
        <v>46320</v>
      </c>
      <c r="C299" s="1" t="s">
        <v>97</v>
      </c>
      <c r="D299" s="1" t="s">
        <v>100</v>
      </c>
      <c r="E299" s="1">
        <v>500</v>
      </c>
      <c r="F299" s="1"/>
      <c r="G299" s="1"/>
      <c r="H299" s="1"/>
      <c r="I299" s="1"/>
      <c r="J299" s="1">
        <f t="shared" si="4"/>
        <v>0</v>
      </c>
      <c r="K299" s="1"/>
    </row>
    <row r="300" spans="1:11" ht="21.75" customHeight="1" x14ac:dyDescent="0.3">
      <c r="A300" s="1">
        <v>298</v>
      </c>
      <c r="B300" s="10">
        <v>46321</v>
      </c>
      <c r="C300" s="1" t="s">
        <v>97</v>
      </c>
      <c r="D300" s="1" t="s">
        <v>100</v>
      </c>
      <c r="E300" s="1">
        <v>500</v>
      </c>
      <c r="F300" s="1"/>
      <c r="G300" s="1"/>
      <c r="H300" s="1"/>
      <c r="I300" s="1"/>
      <c r="J300" s="1">
        <f t="shared" si="4"/>
        <v>0</v>
      </c>
      <c r="K300" s="1"/>
    </row>
    <row r="301" spans="1:11" ht="21.75" customHeight="1" x14ac:dyDescent="0.3">
      <c r="A301" s="1">
        <v>299</v>
      </c>
      <c r="B301" s="10">
        <v>46322</v>
      </c>
      <c r="C301" s="1" t="s">
        <v>97</v>
      </c>
      <c r="D301" s="1" t="s">
        <v>100</v>
      </c>
      <c r="E301" s="1">
        <v>500</v>
      </c>
      <c r="F301" s="1"/>
      <c r="G301" s="1"/>
      <c r="H301" s="1"/>
      <c r="I301" s="1"/>
      <c r="J301" s="1">
        <f t="shared" si="4"/>
        <v>0</v>
      </c>
      <c r="K301" s="1"/>
    </row>
    <row r="302" spans="1:11" ht="21.75" customHeight="1" x14ac:dyDescent="0.3">
      <c r="A302" s="1">
        <v>300</v>
      </c>
      <c r="B302" s="10">
        <v>46323</v>
      </c>
      <c r="C302" s="1" t="s">
        <v>97</v>
      </c>
      <c r="D302" s="1" t="s">
        <v>100</v>
      </c>
      <c r="E302" s="1">
        <v>500</v>
      </c>
      <c r="F302" s="1"/>
      <c r="G302" s="1"/>
      <c r="H302" s="1"/>
      <c r="I302" s="1"/>
      <c r="J302" s="1">
        <f t="shared" si="4"/>
        <v>0</v>
      </c>
      <c r="K302" s="1"/>
    </row>
    <row r="303" spans="1:11" ht="21.75" customHeight="1" x14ac:dyDescent="0.3">
      <c r="A303" s="1">
        <v>301</v>
      </c>
      <c r="B303" s="10">
        <v>46324</v>
      </c>
      <c r="C303" s="1" t="s">
        <v>97</v>
      </c>
      <c r="D303" s="1" t="s">
        <v>100</v>
      </c>
      <c r="E303" s="1">
        <v>500</v>
      </c>
      <c r="F303" s="1"/>
      <c r="G303" s="1"/>
      <c r="H303" s="1"/>
      <c r="I303" s="1"/>
      <c r="J303" s="1">
        <f t="shared" si="4"/>
        <v>0</v>
      </c>
      <c r="K303" s="1"/>
    </row>
    <row r="304" spans="1:11" ht="21.75" customHeight="1" x14ac:dyDescent="0.3">
      <c r="A304" s="1">
        <v>302</v>
      </c>
      <c r="B304" s="10">
        <v>46325</v>
      </c>
      <c r="C304" s="1" t="s">
        <v>97</v>
      </c>
      <c r="D304" s="1" t="s">
        <v>100</v>
      </c>
      <c r="E304" s="1">
        <v>500</v>
      </c>
      <c r="F304" s="1"/>
      <c r="G304" s="1"/>
      <c r="H304" s="1"/>
      <c r="I304" s="1"/>
      <c r="J304" s="1">
        <f t="shared" si="4"/>
        <v>0</v>
      </c>
      <c r="K304" s="1"/>
    </row>
    <row r="305" spans="1:11" ht="21.75" customHeight="1" x14ac:dyDescent="0.3">
      <c r="A305" s="1">
        <v>303</v>
      </c>
      <c r="B305" s="10">
        <v>46326</v>
      </c>
      <c r="C305" s="1" t="s">
        <v>97</v>
      </c>
      <c r="D305" s="1" t="s">
        <v>100</v>
      </c>
      <c r="E305" s="1">
        <v>500</v>
      </c>
      <c r="F305" s="1"/>
      <c r="G305" s="1"/>
      <c r="H305" s="1"/>
      <c r="I305" s="1"/>
      <c r="J305" s="1">
        <f t="shared" si="4"/>
        <v>0</v>
      </c>
      <c r="K305" s="1"/>
    </row>
    <row r="306" spans="1:11" ht="21.75" customHeight="1" x14ac:dyDescent="0.3">
      <c r="A306" s="1">
        <v>304</v>
      </c>
      <c r="B306" s="10">
        <v>46327</v>
      </c>
      <c r="C306" s="1" t="s">
        <v>97</v>
      </c>
      <c r="D306" s="1" t="s">
        <v>100</v>
      </c>
      <c r="E306" s="1">
        <v>500</v>
      </c>
      <c r="F306" s="1"/>
      <c r="G306" s="1"/>
      <c r="H306" s="1"/>
      <c r="I306" s="1"/>
      <c r="J306" s="1">
        <f t="shared" si="4"/>
        <v>0</v>
      </c>
      <c r="K306" s="1"/>
    </row>
    <row r="307" spans="1:11" ht="21.75" customHeight="1" x14ac:dyDescent="0.3">
      <c r="A307" s="1">
        <v>305</v>
      </c>
      <c r="B307" s="10">
        <v>46328</v>
      </c>
      <c r="C307" s="1" t="s">
        <v>97</v>
      </c>
      <c r="D307" s="1" t="s">
        <v>100</v>
      </c>
      <c r="E307" s="1">
        <v>500</v>
      </c>
      <c r="F307" s="1"/>
      <c r="G307" s="1"/>
      <c r="H307" s="1"/>
      <c r="I307" s="1"/>
      <c r="J307" s="1">
        <f t="shared" si="4"/>
        <v>0</v>
      </c>
      <c r="K307" s="1"/>
    </row>
    <row r="308" spans="1:11" ht="21.75" customHeight="1" x14ac:dyDescent="0.3">
      <c r="A308" s="1">
        <v>306</v>
      </c>
      <c r="B308" s="10">
        <v>46329</v>
      </c>
      <c r="C308" s="1" t="s">
        <v>97</v>
      </c>
      <c r="D308" s="1" t="s">
        <v>100</v>
      </c>
      <c r="E308" s="1">
        <v>500</v>
      </c>
      <c r="F308" s="1"/>
      <c r="G308" s="1"/>
      <c r="H308" s="1"/>
      <c r="I308" s="1"/>
      <c r="J308" s="1">
        <f t="shared" si="4"/>
        <v>0</v>
      </c>
      <c r="K308" s="1"/>
    </row>
    <row r="309" spans="1:11" ht="21.75" customHeight="1" x14ac:dyDescent="0.3">
      <c r="A309" s="1">
        <v>307</v>
      </c>
      <c r="B309" s="10">
        <v>46330</v>
      </c>
      <c r="C309" s="1" t="s">
        <v>97</v>
      </c>
      <c r="D309" s="1" t="s">
        <v>100</v>
      </c>
      <c r="E309" s="1">
        <v>500</v>
      </c>
      <c r="F309" s="1"/>
      <c r="G309" s="1"/>
      <c r="H309" s="1"/>
      <c r="I309" s="1"/>
      <c r="J309" s="1">
        <f t="shared" si="4"/>
        <v>0</v>
      </c>
      <c r="K309" s="1"/>
    </row>
    <row r="310" spans="1:11" ht="21.75" customHeight="1" x14ac:dyDescent="0.3">
      <c r="A310" s="1">
        <v>308</v>
      </c>
      <c r="B310" s="10">
        <v>46331</v>
      </c>
      <c r="C310" s="1" t="s">
        <v>97</v>
      </c>
      <c r="D310" s="1" t="s">
        <v>100</v>
      </c>
      <c r="E310" s="1">
        <v>500</v>
      </c>
      <c r="F310" s="1"/>
      <c r="G310" s="1"/>
      <c r="H310" s="1"/>
      <c r="I310" s="1"/>
      <c r="J310" s="1">
        <f t="shared" si="4"/>
        <v>0</v>
      </c>
      <c r="K310" s="1"/>
    </row>
    <row r="311" spans="1:11" ht="21.75" customHeight="1" x14ac:dyDescent="0.3">
      <c r="A311" s="1">
        <v>309</v>
      </c>
      <c r="B311" s="10">
        <v>46332</v>
      </c>
      <c r="C311" s="1" t="s">
        <v>97</v>
      </c>
      <c r="D311" s="1" t="s">
        <v>100</v>
      </c>
      <c r="E311" s="1">
        <v>500</v>
      </c>
      <c r="F311" s="1"/>
      <c r="G311" s="1"/>
      <c r="H311" s="1"/>
      <c r="I311" s="1"/>
      <c r="J311" s="1">
        <f t="shared" si="4"/>
        <v>0</v>
      </c>
      <c r="K311" s="1"/>
    </row>
    <row r="312" spans="1:11" ht="21.75" customHeight="1" x14ac:dyDescent="0.3">
      <c r="A312" s="1">
        <v>310</v>
      </c>
      <c r="B312" s="10">
        <v>46333</v>
      </c>
      <c r="C312" s="1" t="s">
        <v>97</v>
      </c>
      <c r="D312" s="1" t="s">
        <v>100</v>
      </c>
      <c r="E312" s="1">
        <v>500</v>
      </c>
      <c r="F312" s="1"/>
      <c r="G312" s="1"/>
      <c r="H312" s="1"/>
      <c r="I312" s="1"/>
      <c r="J312" s="1">
        <f t="shared" si="4"/>
        <v>0</v>
      </c>
      <c r="K312" s="1"/>
    </row>
    <row r="313" spans="1:11" ht="21.75" customHeight="1" x14ac:dyDescent="0.3">
      <c r="A313" s="1">
        <v>311</v>
      </c>
      <c r="B313" s="10">
        <v>46334</v>
      </c>
      <c r="C313" s="1" t="s">
        <v>97</v>
      </c>
      <c r="D313" s="1" t="s">
        <v>100</v>
      </c>
      <c r="E313" s="1">
        <v>500</v>
      </c>
      <c r="F313" s="1"/>
      <c r="G313" s="1"/>
      <c r="H313" s="1"/>
      <c r="I313" s="1"/>
      <c r="J313" s="1">
        <f t="shared" si="4"/>
        <v>0</v>
      </c>
      <c r="K313" s="1"/>
    </row>
    <row r="314" spans="1:11" ht="21.75" customHeight="1" x14ac:dyDescent="0.3">
      <c r="A314" s="1">
        <v>312</v>
      </c>
      <c r="B314" s="10">
        <v>46335</v>
      </c>
      <c r="C314" s="1" t="s">
        <v>97</v>
      </c>
      <c r="D314" s="1" t="s">
        <v>100</v>
      </c>
      <c r="E314" s="1">
        <v>500</v>
      </c>
      <c r="F314" s="1"/>
      <c r="G314" s="1"/>
      <c r="H314" s="1"/>
      <c r="I314" s="1"/>
      <c r="J314" s="1">
        <f t="shared" si="4"/>
        <v>0</v>
      </c>
      <c r="K314" s="1"/>
    </row>
    <row r="315" spans="1:11" ht="21.75" customHeight="1" x14ac:dyDescent="0.3">
      <c r="A315" s="1">
        <v>313</v>
      </c>
      <c r="B315" s="10">
        <v>46336</v>
      </c>
      <c r="C315" s="1" t="s">
        <v>97</v>
      </c>
      <c r="D315" s="1" t="s">
        <v>100</v>
      </c>
      <c r="E315" s="1">
        <v>500</v>
      </c>
      <c r="F315" s="1"/>
      <c r="G315" s="1"/>
      <c r="H315" s="1"/>
      <c r="I315" s="1"/>
      <c r="J315" s="1">
        <f t="shared" si="4"/>
        <v>0</v>
      </c>
      <c r="K315" s="1"/>
    </row>
    <row r="316" spans="1:11" ht="21.75" customHeight="1" x14ac:dyDescent="0.3">
      <c r="A316" s="1">
        <v>314</v>
      </c>
      <c r="B316" s="10">
        <v>46337</v>
      </c>
      <c r="C316" s="1" t="s">
        <v>97</v>
      </c>
      <c r="D316" s="1" t="s">
        <v>100</v>
      </c>
      <c r="E316" s="1">
        <v>500</v>
      </c>
      <c r="F316" s="1"/>
      <c r="G316" s="1"/>
      <c r="H316" s="1"/>
      <c r="I316" s="1"/>
      <c r="J316" s="1">
        <f t="shared" si="4"/>
        <v>0</v>
      </c>
      <c r="K316" s="1"/>
    </row>
    <row r="317" spans="1:11" ht="21.75" customHeight="1" x14ac:dyDescent="0.3">
      <c r="A317" s="1">
        <v>315</v>
      </c>
      <c r="B317" s="10">
        <v>46338</v>
      </c>
      <c r="C317" s="1" t="s">
        <v>97</v>
      </c>
      <c r="D317" s="1" t="s">
        <v>100</v>
      </c>
      <c r="E317" s="1">
        <v>500</v>
      </c>
      <c r="F317" s="1"/>
      <c r="G317" s="1"/>
      <c r="H317" s="1"/>
      <c r="I317" s="1"/>
      <c r="J317" s="1">
        <f t="shared" si="4"/>
        <v>0</v>
      </c>
      <c r="K317" s="1"/>
    </row>
    <row r="318" spans="1:11" ht="21.75" customHeight="1" x14ac:dyDescent="0.3">
      <c r="A318" s="1">
        <v>316</v>
      </c>
      <c r="B318" s="10">
        <v>46339</v>
      </c>
      <c r="C318" s="1" t="s">
        <v>97</v>
      </c>
      <c r="D318" s="1" t="s">
        <v>100</v>
      </c>
      <c r="E318" s="1">
        <v>500</v>
      </c>
      <c r="F318" s="1"/>
      <c r="G318" s="1"/>
      <c r="H318" s="1"/>
      <c r="I318" s="1"/>
      <c r="J318" s="1">
        <f t="shared" si="4"/>
        <v>0</v>
      </c>
      <c r="K318" s="1"/>
    </row>
    <row r="319" spans="1:11" ht="21.75" customHeight="1" x14ac:dyDescent="0.3">
      <c r="A319" s="1">
        <v>317</v>
      </c>
      <c r="B319" s="10">
        <v>46340</v>
      </c>
      <c r="C319" s="1" t="s">
        <v>97</v>
      </c>
      <c r="D319" s="1" t="s">
        <v>100</v>
      </c>
      <c r="E319" s="1">
        <v>500</v>
      </c>
      <c r="F319" s="1"/>
      <c r="G319" s="1"/>
      <c r="H319" s="1"/>
      <c r="I319" s="1"/>
      <c r="J319" s="1">
        <f t="shared" si="4"/>
        <v>0</v>
      </c>
      <c r="K319" s="1"/>
    </row>
    <row r="320" spans="1:11" ht="21.75" customHeight="1" x14ac:dyDescent="0.3">
      <c r="A320" s="1">
        <v>318</v>
      </c>
      <c r="B320" s="10">
        <v>46341</v>
      </c>
      <c r="C320" s="1" t="s">
        <v>97</v>
      </c>
      <c r="D320" s="1" t="s">
        <v>100</v>
      </c>
      <c r="E320" s="1">
        <v>500</v>
      </c>
      <c r="F320" s="1"/>
      <c r="G320" s="1"/>
      <c r="H320" s="1"/>
      <c r="I320" s="1"/>
      <c r="J320" s="1">
        <f t="shared" si="4"/>
        <v>0</v>
      </c>
      <c r="K320" s="1"/>
    </row>
    <row r="321" spans="1:11" ht="21.75" customHeight="1" x14ac:dyDescent="0.3">
      <c r="A321" s="1">
        <v>319</v>
      </c>
      <c r="B321" s="10">
        <v>46342</v>
      </c>
      <c r="C321" s="1" t="s">
        <v>97</v>
      </c>
      <c r="D321" s="1" t="s">
        <v>100</v>
      </c>
      <c r="E321" s="1">
        <v>500</v>
      </c>
      <c r="F321" s="1"/>
      <c r="G321" s="1"/>
      <c r="H321" s="1"/>
      <c r="I321" s="1"/>
      <c r="J321" s="1">
        <f t="shared" si="4"/>
        <v>0</v>
      </c>
      <c r="K321" s="1"/>
    </row>
    <row r="322" spans="1:11" ht="21.75" customHeight="1" x14ac:dyDescent="0.3">
      <c r="A322" s="1">
        <v>320</v>
      </c>
      <c r="B322" s="10">
        <v>46343</v>
      </c>
      <c r="C322" s="1" t="s">
        <v>97</v>
      </c>
      <c r="D322" s="1" t="s">
        <v>100</v>
      </c>
      <c r="E322" s="1">
        <v>500</v>
      </c>
      <c r="F322" s="1"/>
      <c r="G322" s="1"/>
      <c r="H322" s="1"/>
      <c r="I322" s="1"/>
      <c r="J322" s="1">
        <f t="shared" si="4"/>
        <v>0</v>
      </c>
      <c r="K322" s="1"/>
    </row>
    <row r="323" spans="1:11" ht="21.75" customHeight="1" x14ac:dyDescent="0.3">
      <c r="A323" s="1">
        <v>321</v>
      </c>
      <c r="B323" s="10">
        <v>46344</v>
      </c>
      <c r="C323" s="1" t="s">
        <v>97</v>
      </c>
      <c r="D323" s="1" t="s">
        <v>100</v>
      </c>
      <c r="E323" s="1">
        <v>500</v>
      </c>
      <c r="F323" s="1"/>
      <c r="G323" s="1"/>
      <c r="H323" s="1"/>
      <c r="I323" s="1"/>
      <c r="J323" s="1">
        <f t="shared" si="4"/>
        <v>0</v>
      </c>
      <c r="K323" s="1"/>
    </row>
    <row r="324" spans="1:11" ht="21.75" customHeight="1" x14ac:dyDescent="0.3">
      <c r="A324" s="1">
        <v>322</v>
      </c>
      <c r="B324" s="10">
        <v>46345</v>
      </c>
      <c r="C324" s="1" t="s">
        <v>97</v>
      </c>
      <c r="D324" s="1" t="s">
        <v>100</v>
      </c>
      <c r="E324" s="1">
        <v>500</v>
      </c>
      <c r="F324" s="1"/>
      <c r="G324" s="1"/>
      <c r="H324" s="1"/>
      <c r="I324" s="1"/>
      <c r="J324" s="1">
        <f t="shared" ref="J324:J367" si="5">E324*F324-G324-H324+I324</f>
        <v>0</v>
      </c>
      <c r="K324" s="1"/>
    </row>
    <row r="325" spans="1:11" ht="21.75" customHeight="1" x14ac:dyDescent="0.3">
      <c r="A325" s="1">
        <v>323</v>
      </c>
      <c r="B325" s="10">
        <v>46346</v>
      </c>
      <c r="C325" s="1" t="s">
        <v>97</v>
      </c>
      <c r="D325" s="1" t="s">
        <v>100</v>
      </c>
      <c r="E325" s="1">
        <v>500</v>
      </c>
      <c r="F325" s="1"/>
      <c r="G325" s="1"/>
      <c r="H325" s="1"/>
      <c r="I325" s="1"/>
      <c r="J325" s="1">
        <f t="shared" si="5"/>
        <v>0</v>
      </c>
      <c r="K325" s="1"/>
    </row>
    <row r="326" spans="1:11" ht="21.75" customHeight="1" x14ac:dyDescent="0.3">
      <c r="A326" s="1">
        <v>324</v>
      </c>
      <c r="B326" s="10">
        <v>46347</v>
      </c>
      <c r="C326" s="1" t="s">
        <v>97</v>
      </c>
      <c r="D326" s="1" t="s">
        <v>100</v>
      </c>
      <c r="E326" s="1">
        <v>500</v>
      </c>
      <c r="F326" s="1"/>
      <c r="G326" s="1"/>
      <c r="H326" s="1"/>
      <c r="I326" s="1"/>
      <c r="J326" s="1">
        <f t="shared" si="5"/>
        <v>0</v>
      </c>
      <c r="K326" s="1"/>
    </row>
    <row r="327" spans="1:11" ht="21.75" customHeight="1" x14ac:dyDescent="0.3">
      <c r="A327" s="1">
        <v>325</v>
      </c>
      <c r="B327" s="10">
        <v>46348</v>
      </c>
      <c r="C327" s="1" t="s">
        <v>97</v>
      </c>
      <c r="D327" s="1" t="s">
        <v>100</v>
      </c>
      <c r="E327" s="1">
        <v>500</v>
      </c>
      <c r="F327" s="1"/>
      <c r="G327" s="1"/>
      <c r="H327" s="1"/>
      <c r="I327" s="1"/>
      <c r="J327" s="1">
        <f t="shared" si="5"/>
        <v>0</v>
      </c>
      <c r="K327" s="1"/>
    </row>
    <row r="328" spans="1:11" ht="21.75" customHeight="1" x14ac:dyDescent="0.3">
      <c r="A328" s="1">
        <v>326</v>
      </c>
      <c r="B328" s="10">
        <v>46349</v>
      </c>
      <c r="C328" s="1" t="s">
        <v>97</v>
      </c>
      <c r="D328" s="1" t="s">
        <v>100</v>
      </c>
      <c r="E328" s="1">
        <v>500</v>
      </c>
      <c r="F328" s="1"/>
      <c r="G328" s="1"/>
      <c r="H328" s="1"/>
      <c r="I328" s="1"/>
      <c r="J328" s="1">
        <f t="shared" si="5"/>
        <v>0</v>
      </c>
      <c r="K328" s="1"/>
    </row>
    <row r="329" spans="1:11" ht="21.75" customHeight="1" x14ac:dyDescent="0.3">
      <c r="A329" s="1">
        <v>327</v>
      </c>
      <c r="B329" s="10">
        <v>46350</v>
      </c>
      <c r="C329" s="1" t="s">
        <v>97</v>
      </c>
      <c r="D329" s="1" t="s">
        <v>100</v>
      </c>
      <c r="E329" s="1">
        <v>500</v>
      </c>
      <c r="F329" s="1"/>
      <c r="G329" s="1"/>
      <c r="H329" s="1"/>
      <c r="I329" s="1"/>
      <c r="J329" s="1">
        <f t="shared" si="5"/>
        <v>0</v>
      </c>
      <c r="K329" s="1"/>
    </row>
    <row r="330" spans="1:11" ht="21.75" customHeight="1" x14ac:dyDescent="0.3">
      <c r="A330" s="1">
        <v>328</v>
      </c>
      <c r="B330" s="10">
        <v>46351</v>
      </c>
      <c r="C330" s="1" t="s">
        <v>97</v>
      </c>
      <c r="D330" s="1" t="s">
        <v>100</v>
      </c>
      <c r="E330" s="1">
        <v>500</v>
      </c>
      <c r="F330" s="1"/>
      <c r="G330" s="1"/>
      <c r="H330" s="1"/>
      <c r="I330" s="1"/>
      <c r="J330" s="1">
        <f t="shared" si="5"/>
        <v>0</v>
      </c>
      <c r="K330" s="1"/>
    </row>
    <row r="331" spans="1:11" ht="21.75" customHeight="1" x14ac:dyDescent="0.3">
      <c r="A331" s="1">
        <v>329</v>
      </c>
      <c r="B331" s="10">
        <v>46352</v>
      </c>
      <c r="C331" s="1" t="s">
        <v>97</v>
      </c>
      <c r="D331" s="1" t="s">
        <v>100</v>
      </c>
      <c r="E331" s="1">
        <v>500</v>
      </c>
      <c r="F331" s="1"/>
      <c r="G331" s="1"/>
      <c r="H331" s="1"/>
      <c r="I331" s="1"/>
      <c r="J331" s="1">
        <f t="shared" si="5"/>
        <v>0</v>
      </c>
      <c r="K331" s="1"/>
    </row>
    <row r="332" spans="1:11" ht="21.75" customHeight="1" x14ac:dyDescent="0.3">
      <c r="A332" s="1">
        <v>330</v>
      </c>
      <c r="B332" s="10">
        <v>46353</v>
      </c>
      <c r="C332" s="1" t="s">
        <v>97</v>
      </c>
      <c r="D332" s="1" t="s">
        <v>100</v>
      </c>
      <c r="E332" s="1">
        <v>500</v>
      </c>
      <c r="F332" s="1"/>
      <c r="G332" s="1"/>
      <c r="H332" s="1"/>
      <c r="I332" s="1"/>
      <c r="J332" s="1">
        <f t="shared" si="5"/>
        <v>0</v>
      </c>
      <c r="K332" s="1"/>
    </row>
    <row r="333" spans="1:11" ht="21.75" customHeight="1" x14ac:dyDescent="0.3">
      <c r="A333" s="1">
        <v>331</v>
      </c>
      <c r="B333" s="10">
        <v>46354</v>
      </c>
      <c r="C333" s="1" t="s">
        <v>97</v>
      </c>
      <c r="D333" s="1" t="s">
        <v>100</v>
      </c>
      <c r="E333" s="1">
        <v>500</v>
      </c>
      <c r="F333" s="1"/>
      <c r="G333" s="1"/>
      <c r="H333" s="1"/>
      <c r="I333" s="1"/>
      <c r="J333" s="1">
        <f t="shared" si="5"/>
        <v>0</v>
      </c>
      <c r="K333" s="1"/>
    </row>
    <row r="334" spans="1:11" ht="21.75" customHeight="1" x14ac:dyDescent="0.3">
      <c r="A334" s="1">
        <v>332</v>
      </c>
      <c r="B334" s="10">
        <v>46355</v>
      </c>
      <c r="C334" s="1" t="s">
        <v>97</v>
      </c>
      <c r="D334" s="1" t="s">
        <v>100</v>
      </c>
      <c r="E334" s="1">
        <v>500</v>
      </c>
      <c r="F334" s="1"/>
      <c r="G334" s="1"/>
      <c r="H334" s="1"/>
      <c r="I334" s="1"/>
      <c r="J334" s="1">
        <f t="shared" si="5"/>
        <v>0</v>
      </c>
      <c r="K334" s="1"/>
    </row>
    <row r="335" spans="1:11" ht="21.75" customHeight="1" x14ac:dyDescent="0.3">
      <c r="A335" s="1">
        <v>333</v>
      </c>
      <c r="B335" s="10">
        <v>46356</v>
      </c>
      <c r="C335" s="1" t="s">
        <v>97</v>
      </c>
      <c r="D335" s="1" t="s">
        <v>100</v>
      </c>
      <c r="E335" s="1">
        <v>500</v>
      </c>
      <c r="F335" s="1"/>
      <c r="G335" s="1"/>
      <c r="H335" s="1"/>
      <c r="I335" s="1"/>
      <c r="J335" s="1">
        <f t="shared" si="5"/>
        <v>0</v>
      </c>
      <c r="K335" s="1"/>
    </row>
    <row r="336" spans="1:11" ht="21.75" customHeight="1" x14ac:dyDescent="0.3">
      <c r="A336" s="1">
        <v>334</v>
      </c>
      <c r="B336" s="10">
        <v>46357</v>
      </c>
      <c r="C336" s="1" t="s">
        <v>97</v>
      </c>
      <c r="D336" s="1" t="s">
        <v>100</v>
      </c>
      <c r="E336" s="1">
        <v>500</v>
      </c>
      <c r="F336" s="1"/>
      <c r="G336" s="1"/>
      <c r="H336" s="1"/>
      <c r="I336" s="1"/>
      <c r="J336" s="1">
        <f t="shared" si="5"/>
        <v>0</v>
      </c>
      <c r="K336" s="1"/>
    </row>
    <row r="337" spans="1:11" ht="21.75" customHeight="1" x14ac:dyDescent="0.3">
      <c r="A337" s="1">
        <v>335</v>
      </c>
      <c r="B337" s="10">
        <v>46358</v>
      </c>
      <c r="C337" s="1" t="s">
        <v>97</v>
      </c>
      <c r="D337" s="1" t="s">
        <v>100</v>
      </c>
      <c r="E337" s="1">
        <v>500</v>
      </c>
      <c r="F337" s="1"/>
      <c r="G337" s="1"/>
      <c r="H337" s="1"/>
      <c r="I337" s="1"/>
      <c r="J337" s="1">
        <f t="shared" si="5"/>
        <v>0</v>
      </c>
      <c r="K337" s="1"/>
    </row>
    <row r="338" spans="1:11" ht="21.75" customHeight="1" x14ac:dyDescent="0.3">
      <c r="A338" s="1">
        <v>336</v>
      </c>
      <c r="B338" s="10">
        <v>46359</v>
      </c>
      <c r="C338" s="1" t="s">
        <v>97</v>
      </c>
      <c r="D338" s="1" t="s">
        <v>100</v>
      </c>
      <c r="E338" s="1">
        <v>500</v>
      </c>
      <c r="F338" s="1"/>
      <c r="G338" s="1"/>
      <c r="H338" s="1"/>
      <c r="I338" s="1"/>
      <c r="J338" s="1">
        <f t="shared" si="5"/>
        <v>0</v>
      </c>
      <c r="K338" s="1"/>
    </row>
    <row r="339" spans="1:11" ht="21.75" customHeight="1" x14ac:dyDescent="0.3">
      <c r="A339" s="1">
        <v>337</v>
      </c>
      <c r="B339" s="10">
        <v>46360</v>
      </c>
      <c r="C339" s="1" t="s">
        <v>97</v>
      </c>
      <c r="D339" s="1" t="s">
        <v>100</v>
      </c>
      <c r="E339" s="1">
        <v>500</v>
      </c>
      <c r="F339" s="1"/>
      <c r="G339" s="1"/>
      <c r="H339" s="1"/>
      <c r="I339" s="1"/>
      <c r="J339" s="1">
        <f t="shared" si="5"/>
        <v>0</v>
      </c>
      <c r="K339" s="1"/>
    </row>
    <row r="340" spans="1:11" ht="21.75" customHeight="1" x14ac:dyDescent="0.3">
      <c r="A340" s="1">
        <v>338</v>
      </c>
      <c r="B340" s="10">
        <v>46361</v>
      </c>
      <c r="C340" s="1" t="s">
        <v>97</v>
      </c>
      <c r="D340" s="1" t="s">
        <v>100</v>
      </c>
      <c r="E340" s="1">
        <v>500</v>
      </c>
      <c r="F340" s="1"/>
      <c r="G340" s="1"/>
      <c r="H340" s="1"/>
      <c r="I340" s="1"/>
      <c r="J340" s="1">
        <f t="shared" si="5"/>
        <v>0</v>
      </c>
      <c r="K340" s="1"/>
    </row>
    <row r="341" spans="1:11" ht="21.75" customHeight="1" x14ac:dyDescent="0.3">
      <c r="A341" s="1">
        <v>339</v>
      </c>
      <c r="B341" s="10">
        <v>46362</v>
      </c>
      <c r="C341" s="1" t="s">
        <v>97</v>
      </c>
      <c r="D341" s="1" t="s">
        <v>100</v>
      </c>
      <c r="E341" s="1">
        <v>500</v>
      </c>
      <c r="F341" s="1"/>
      <c r="G341" s="1"/>
      <c r="H341" s="1"/>
      <c r="I341" s="1"/>
      <c r="J341" s="1">
        <f t="shared" si="5"/>
        <v>0</v>
      </c>
      <c r="K341" s="1"/>
    </row>
    <row r="342" spans="1:11" ht="21.75" customHeight="1" x14ac:dyDescent="0.3">
      <c r="A342" s="1">
        <v>340</v>
      </c>
      <c r="B342" s="10">
        <v>46363</v>
      </c>
      <c r="C342" s="1" t="s">
        <v>97</v>
      </c>
      <c r="D342" s="1" t="s">
        <v>100</v>
      </c>
      <c r="E342" s="1">
        <v>500</v>
      </c>
      <c r="F342" s="1"/>
      <c r="G342" s="1"/>
      <c r="H342" s="1"/>
      <c r="I342" s="1"/>
      <c r="J342" s="1">
        <f t="shared" si="5"/>
        <v>0</v>
      </c>
      <c r="K342" s="1"/>
    </row>
    <row r="343" spans="1:11" ht="21.75" customHeight="1" x14ac:dyDescent="0.3">
      <c r="A343" s="1">
        <v>341</v>
      </c>
      <c r="B343" s="10">
        <v>46364</v>
      </c>
      <c r="C343" s="1" t="s">
        <v>97</v>
      </c>
      <c r="D343" s="1" t="s">
        <v>100</v>
      </c>
      <c r="E343" s="1">
        <v>500</v>
      </c>
      <c r="F343" s="1"/>
      <c r="G343" s="1"/>
      <c r="H343" s="1"/>
      <c r="I343" s="1"/>
      <c r="J343" s="1">
        <f t="shared" si="5"/>
        <v>0</v>
      </c>
      <c r="K343" s="1"/>
    </row>
    <row r="344" spans="1:11" ht="21.75" customHeight="1" x14ac:dyDescent="0.3">
      <c r="A344" s="1">
        <v>342</v>
      </c>
      <c r="B344" s="10">
        <v>46365</v>
      </c>
      <c r="C344" s="1" t="s">
        <v>97</v>
      </c>
      <c r="D344" s="1" t="s">
        <v>100</v>
      </c>
      <c r="E344" s="1">
        <v>500</v>
      </c>
      <c r="F344" s="1"/>
      <c r="G344" s="1"/>
      <c r="H344" s="1"/>
      <c r="I344" s="1"/>
      <c r="J344" s="1">
        <f t="shared" si="5"/>
        <v>0</v>
      </c>
      <c r="K344" s="1"/>
    </row>
    <row r="345" spans="1:11" ht="21.75" customHeight="1" x14ac:dyDescent="0.3">
      <c r="A345" s="1">
        <v>343</v>
      </c>
      <c r="B345" s="10">
        <v>46366</v>
      </c>
      <c r="C345" s="1" t="s">
        <v>97</v>
      </c>
      <c r="D345" s="1" t="s">
        <v>100</v>
      </c>
      <c r="E345" s="1">
        <v>500</v>
      </c>
      <c r="F345" s="1"/>
      <c r="G345" s="1"/>
      <c r="H345" s="1"/>
      <c r="I345" s="1"/>
      <c r="J345" s="1">
        <f t="shared" si="5"/>
        <v>0</v>
      </c>
      <c r="K345" s="1"/>
    </row>
    <row r="346" spans="1:11" ht="21.75" customHeight="1" x14ac:dyDescent="0.3">
      <c r="A346" s="1">
        <v>344</v>
      </c>
      <c r="B346" s="10">
        <v>46367</v>
      </c>
      <c r="C346" s="1" t="s">
        <v>97</v>
      </c>
      <c r="D346" s="1" t="s">
        <v>100</v>
      </c>
      <c r="E346" s="1">
        <v>500</v>
      </c>
      <c r="F346" s="1"/>
      <c r="G346" s="1"/>
      <c r="H346" s="1"/>
      <c r="I346" s="1"/>
      <c r="J346" s="1">
        <f t="shared" si="5"/>
        <v>0</v>
      </c>
      <c r="K346" s="1"/>
    </row>
    <row r="347" spans="1:11" ht="21.75" customHeight="1" x14ac:dyDescent="0.3">
      <c r="A347" s="1">
        <v>345</v>
      </c>
      <c r="B347" s="10">
        <v>46368</v>
      </c>
      <c r="C347" s="1" t="s">
        <v>97</v>
      </c>
      <c r="D347" s="1" t="s">
        <v>100</v>
      </c>
      <c r="E347" s="1">
        <v>500</v>
      </c>
      <c r="F347" s="1"/>
      <c r="G347" s="1"/>
      <c r="H347" s="1"/>
      <c r="I347" s="1"/>
      <c r="J347" s="1">
        <f t="shared" si="5"/>
        <v>0</v>
      </c>
      <c r="K347" s="1"/>
    </row>
    <row r="348" spans="1:11" ht="21.75" customHeight="1" x14ac:dyDescent="0.3">
      <c r="A348" s="1">
        <v>346</v>
      </c>
      <c r="B348" s="10">
        <v>46369</v>
      </c>
      <c r="C348" s="1" t="s">
        <v>97</v>
      </c>
      <c r="D348" s="1" t="s">
        <v>100</v>
      </c>
      <c r="E348" s="1">
        <v>500</v>
      </c>
      <c r="F348" s="1"/>
      <c r="G348" s="1"/>
      <c r="H348" s="1"/>
      <c r="I348" s="1"/>
      <c r="J348" s="1">
        <f t="shared" si="5"/>
        <v>0</v>
      </c>
      <c r="K348" s="1"/>
    </row>
    <row r="349" spans="1:11" ht="21.75" customHeight="1" x14ac:dyDescent="0.3">
      <c r="A349" s="1">
        <v>347</v>
      </c>
      <c r="B349" s="10">
        <v>46370</v>
      </c>
      <c r="C349" s="1" t="s">
        <v>97</v>
      </c>
      <c r="D349" s="1" t="s">
        <v>100</v>
      </c>
      <c r="E349" s="1">
        <v>500</v>
      </c>
      <c r="F349" s="1"/>
      <c r="G349" s="1"/>
      <c r="H349" s="1"/>
      <c r="I349" s="1"/>
      <c r="J349" s="1">
        <f t="shared" si="5"/>
        <v>0</v>
      </c>
      <c r="K349" s="1"/>
    </row>
    <row r="350" spans="1:11" ht="21.75" customHeight="1" x14ac:dyDescent="0.3">
      <c r="A350" s="1">
        <v>348</v>
      </c>
      <c r="B350" s="10">
        <v>46371</v>
      </c>
      <c r="C350" s="1" t="s">
        <v>97</v>
      </c>
      <c r="D350" s="1" t="s">
        <v>100</v>
      </c>
      <c r="E350" s="1">
        <v>500</v>
      </c>
      <c r="F350" s="1"/>
      <c r="G350" s="1"/>
      <c r="H350" s="1"/>
      <c r="I350" s="1"/>
      <c r="J350" s="1">
        <f t="shared" si="5"/>
        <v>0</v>
      </c>
      <c r="K350" s="1"/>
    </row>
    <row r="351" spans="1:11" ht="21.75" customHeight="1" x14ac:dyDescent="0.3">
      <c r="A351" s="1">
        <v>349</v>
      </c>
      <c r="B351" s="10">
        <v>46372</v>
      </c>
      <c r="C351" s="1" t="s">
        <v>97</v>
      </c>
      <c r="D351" s="1" t="s">
        <v>100</v>
      </c>
      <c r="E351" s="1">
        <v>500</v>
      </c>
      <c r="F351" s="1"/>
      <c r="G351" s="1"/>
      <c r="H351" s="1"/>
      <c r="I351" s="1"/>
      <c r="J351" s="1">
        <f t="shared" si="5"/>
        <v>0</v>
      </c>
      <c r="K351" s="1"/>
    </row>
    <row r="352" spans="1:11" ht="21.75" customHeight="1" x14ac:dyDescent="0.3">
      <c r="A352" s="1">
        <v>350</v>
      </c>
      <c r="B352" s="10">
        <v>46373</v>
      </c>
      <c r="C352" s="1" t="s">
        <v>97</v>
      </c>
      <c r="D352" s="1" t="s">
        <v>100</v>
      </c>
      <c r="E352" s="1">
        <v>500</v>
      </c>
      <c r="F352" s="1"/>
      <c r="G352" s="1"/>
      <c r="H352" s="1"/>
      <c r="I352" s="1"/>
      <c r="J352" s="1">
        <f t="shared" si="5"/>
        <v>0</v>
      </c>
      <c r="K352" s="1"/>
    </row>
    <row r="353" spans="1:11" ht="21.75" customHeight="1" x14ac:dyDescent="0.3">
      <c r="A353" s="1">
        <v>351</v>
      </c>
      <c r="B353" s="10">
        <v>46374</v>
      </c>
      <c r="C353" s="1" t="s">
        <v>97</v>
      </c>
      <c r="D353" s="1" t="s">
        <v>100</v>
      </c>
      <c r="E353" s="1">
        <v>500</v>
      </c>
      <c r="F353" s="1"/>
      <c r="G353" s="1"/>
      <c r="H353" s="1"/>
      <c r="I353" s="1"/>
      <c r="J353" s="1">
        <f t="shared" si="5"/>
        <v>0</v>
      </c>
      <c r="K353" s="1"/>
    </row>
    <row r="354" spans="1:11" ht="21.75" customHeight="1" x14ac:dyDescent="0.3">
      <c r="A354" s="1">
        <v>352</v>
      </c>
      <c r="B354" s="10">
        <v>46375</v>
      </c>
      <c r="C354" s="1" t="s">
        <v>97</v>
      </c>
      <c r="D354" s="1" t="s">
        <v>100</v>
      </c>
      <c r="E354" s="1">
        <v>500</v>
      </c>
      <c r="F354" s="1"/>
      <c r="G354" s="1"/>
      <c r="H354" s="1"/>
      <c r="I354" s="1"/>
      <c r="J354" s="1">
        <f t="shared" si="5"/>
        <v>0</v>
      </c>
      <c r="K354" s="1"/>
    </row>
    <row r="355" spans="1:11" ht="21.75" customHeight="1" x14ac:dyDescent="0.3">
      <c r="A355" s="1">
        <v>353</v>
      </c>
      <c r="B355" s="10">
        <v>46376</v>
      </c>
      <c r="C355" s="1" t="s">
        <v>97</v>
      </c>
      <c r="D355" s="1" t="s">
        <v>100</v>
      </c>
      <c r="E355" s="1">
        <v>500</v>
      </c>
      <c r="F355" s="1"/>
      <c r="G355" s="1"/>
      <c r="H355" s="1"/>
      <c r="I355" s="1"/>
      <c r="J355" s="1">
        <f t="shared" si="5"/>
        <v>0</v>
      </c>
      <c r="K355" s="1"/>
    </row>
    <row r="356" spans="1:11" ht="21.75" customHeight="1" x14ac:dyDescent="0.3">
      <c r="A356" s="1">
        <v>354</v>
      </c>
      <c r="B356" s="10">
        <v>46377</v>
      </c>
      <c r="C356" s="1" t="s">
        <v>97</v>
      </c>
      <c r="D356" s="1" t="s">
        <v>100</v>
      </c>
      <c r="E356" s="1">
        <v>500</v>
      </c>
      <c r="F356" s="1"/>
      <c r="G356" s="1"/>
      <c r="H356" s="1"/>
      <c r="I356" s="1"/>
      <c r="J356" s="1">
        <f t="shared" si="5"/>
        <v>0</v>
      </c>
      <c r="K356" s="1"/>
    </row>
    <row r="357" spans="1:11" ht="21.75" customHeight="1" x14ac:dyDescent="0.3">
      <c r="A357" s="1">
        <v>355</v>
      </c>
      <c r="B357" s="10">
        <v>46378</v>
      </c>
      <c r="C357" s="1" t="s">
        <v>97</v>
      </c>
      <c r="D357" s="1" t="s">
        <v>100</v>
      </c>
      <c r="E357" s="1">
        <v>500</v>
      </c>
      <c r="F357" s="1"/>
      <c r="G357" s="1"/>
      <c r="H357" s="1"/>
      <c r="I357" s="1"/>
      <c r="J357" s="1">
        <f t="shared" si="5"/>
        <v>0</v>
      </c>
      <c r="K357" s="1"/>
    </row>
    <row r="358" spans="1:11" ht="21.75" customHeight="1" x14ac:dyDescent="0.3">
      <c r="A358" s="1">
        <v>356</v>
      </c>
      <c r="B358" s="10">
        <v>46379</v>
      </c>
      <c r="C358" s="1" t="s">
        <v>97</v>
      </c>
      <c r="D358" s="1" t="s">
        <v>100</v>
      </c>
      <c r="E358" s="1">
        <v>500</v>
      </c>
      <c r="F358" s="1"/>
      <c r="G358" s="1"/>
      <c r="H358" s="1"/>
      <c r="I358" s="1"/>
      <c r="J358" s="1">
        <f t="shared" si="5"/>
        <v>0</v>
      </c>
      <c r="K358" s="1"/>
    </row>
    <row r="359" spans="1:11" ht="21.75" customHeight="1" x14ac:dyDescent="0.3">
      <c r="A359" s="1">
        <v>357</v>
      </c>
      <c r="B359" s="10">
        <v>46380</v>
      </c>
      <c r="C359" s="1" t="s">
        <v>97</v>
      </c>
      <c r="D359" s="1" t="s">
        <v>100</v>
      </c>
      <c r="E359" s="1">
        <v>500</v>
      </c>
      <c r="F359" s="1"/>
      <c r="G359" s="1"/>
      <c r="H359" s="1"/>
      <c r="I359" s="1"/>
      <c r="J359" s="1">
        <f t="shared" si="5"/>
        <v>0</v>
      </c>
      <c r="K359" s="1"/>
    </row>
    <row r="360" spans="1:11" ht="21.75" customHeight="1" x14ac:dyDescent="0.3">
      <c r="A360" s="1">
        <v>358</v>
      </c>
      <c r="B360" s="10">
        <v>46381</v>
      </c>
      <c r="C360" s="1" t="s">
        <v>97</v>
      </c>
      <c r="D360" s="1" t="s">
        <v>100</v>
      </c>
      <c r="E360" s="1">
        <v>500</v>
      </c>
      <c r="F360" s="1"/>
      <c r="G360" s="1"/>
      <c r="H360" s="1"/>
      <c r="I360" s="1"/>
      <c r="J360" s="1">
        <f t="shared" si="5"/>
        <v>0</v>
      </c>
      <c r="K360" s="1"/>
    </row>
    <row r="361" spans="1:11" ht="21.75" customHeight="1" x14ac:dyDescent="0.3">
      <c r="A361" s="1">
        <v>359</v>
      </c>
      <c r="B361" s="10">
        <v>46382</v>
      </c>
      <c r="C361" s="1" t="s">
        <v>97</v>
      </c>
      <c r="D361" s="1" t="s">
        <v>100</v>
      </c>
      <c r="E361" s="1">
        <v>500</v>
      </c>
      <c r="F361" s="1"/>
      <c r="G361" s="1"/>
      <c r="H361" s="1"/>
      <c r="I361" s="1"/>
      <c r="J361" s="1">
        <f t="shared" si="5"/>
        <v>0</v>
      </c>
      <c r="K361" s="1"/>
    </row>
    <row r="362" spans="1:11" ht="21.75" customHeight="1" x14ac:dyDescent="0.3">
      <c r="A362" s="1">
        <v>360</v>
      </c>
      <c r="B362" s="10">
        <v>46383</v>
      </c>
      <c r="C362" s="1" t="s">
        <v>97</v>
      </c>
      <c r="D362" s="1" t="s">
        <v>100</v>
      </c>
      <c r="E362" s="1">
        <v>500</v>
      </c>
      <c r="F362" s="1"/>
      <c r="G362" s="1"/>
      <c r="H362" s="1"/>
      <c r="I362" s="1"/>
      <c r="J362" s="1">
        <f t="shared" si="5"/>
        <v>0</v>
      </c>
      <c r="K362" s="1"/>
    </row>
    <row r="363" spans="1:11" ht="21.75" customHeight="1" x14ac:dyDescent="0.3">
      <c r="A363" s="1">
        <v>361</v>
      </c>
      <c r="B363" s="10">
        <v>46384</v>
      </c>
      <c r="C363" s="1" t="s">
        <v>97</v>
      </c>
      <c r="D363" s="1" t="s">
        <v>100</v>
      </c>
      <c r="E363" s="1">
        <v>500</v>
      </c>
      <c r="F363" s="1"/>
      <c r="G363" s="1"/>
      <c r="H363" s="1"/>
      <c r="I363" s="1"/>
      <c r="J363" s="1">
        <f t="shared" si="5"/>
        <v>0</v>
      </c>
      <c r="K363" s="1"/>
    </row>
    <row r="364" spans="1:11" ht="21.75" customHeight="1" x14ac:dyDescent="0.3">
      <c r="A364" s="1">
        <v>362</v>
      </c>
      <c r="B364" s="10">
        <v>46385</v>
      </c>
      <c r="C364" s="1" t="s">
        <v>97</v>
      </c>
      <c r="D364" s="1" t="s">
        <v>100</v>
      </c>
      <c r="E364" s="1">
        <v>500</v>
      </c>
      <c r="F364" s="1"/>
      <c r="G364" s="1"/>
      <c r="H364" s="1"/>
      <c r="I364" s="1"/>
      <c r="J364" s="1">
        <f t="shared" si="5"/>
        <v>0</v>
      </c>
      <c r="K364" s="1"/>
    </row>
    <row r="365" spans="1:11" ht="21.75" customHeight="1" x14ac:dyDescent="0.3">
      <c r="A365" s="1">
        <v>363</v>
      </c>
      <c r="B365" s="10">
        <v>46386</v>
      </c>
      <c r="C365" s="1" t="s">
        <v>97</v>
      </c>
      <c r="D365" s="1" t="s">
        <v>100</v>
      </c>
      <c r="E365" s="1">
        <v>500</v>
      </c>
      <c r="F365" s="1"/>
      <c r="G365" s="1"/>
      <c r="H365" s="1"/>
      <c r="I365" s="1"/>
      <c r="J365" s="1">
        <f t="shared" si="5"/>
        <v>0</v>
      </c>
      <c r="K365" s="1"/>
    </row>
    <row r="366" spans="1:11" ht="21.75" customHeight="1" x14ac:dyDescent="0.3">
      <c r="A366" s="1">
        <v>364</v>
      </c>
      <c r="B366" s="10">
        <v>46387</v>
      </c>
      <c r="C366" s="1" t="s">
        <v>97</v>
      </c>
      <c r="D366" s="1" t="s">
        <v>100</v>
      </c>
      <c r="E366" s="1">
        <v>500</v>
      </c>
      <c r="F366" s="1"/>
      <c r="G366" s="1"/>
      <c r="H366" s="1"/>
      <c r="I366" s="1"/>
      <c r="J366" s="1">
        <f t="shared" si="5"/>
        <v>0</v>
      </c>
      <c r="K366" s="1"/>
    </row>
    <row r="367" spans="1:11" ht="21.75" customHeight="1" x14ac:dyDescent="0.3">
      <c r="A367" s="1">
        <v>365</v>
      </c>
      <c r="B367" s="10">
        <v>46388</v>
      </c>
      <c r="C367" s="1" t="s">
        <v>97</v>
      </c>
      <c r="D367" s="1" t="s">
        <v>100</v>
      </c>
      <c r="E367" s="1">
        <v>500</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2B000000}"/>
  <mergeCells count="3">
    <mergeCell ref="A1:K1"/>
    <mergeCell ref="N4:O4"/>
    <mergeCell ref="M5:P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Worksheet____32"/>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101</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97</v>
      </c>
      <c r="D3" s="1" t="s">
        <v>102</v>
      </c>
      <c r="E3" s="1">
        <v>2350</v>
      </c>
      <c r="F3" s="1">
        <v>1</v>
      </c>
      <c r="G3" s="1"/>
      <c r="H3" s="1"/>
      <c r="I3" s="1"/>
      <c r="J3" s="1">
        <f>E3*F3-G3-H3+I3</f>
        <v>2350</v>
      </c>
      <c r="K3" s="1"/>
      <c r="M3" s="13"/>
      <c r="N3" s="13"/>
      <c r="O3" s="13"/>
      <c r="P3" s="13"/>
      <c r="Q3" s="13"/>
    </row>
    <row r="4" spans="1:17" ht="20.25" customHeight="1" x14ac:dyDescent="0.3">
      <c r="A4" s="1">
        <v>2</v>
      </c>
      <c r="B4" s="10">
        <v>46025</v>
      </c>
      <c r="C4" s="1" t="s">
        <v>97</v>
      </c>
      <c r="D4" s="1" t="s">
        <v>102</v>
      </c>
      <c r="E4" s="1">
        <v>2350</v>
      </c>
      <c r="F4" s="1"/>
      <c r="G4" s="1"/>
      <c r="H4" s="1"/>
      <c r="I4" s="1"/>
      <c r="J4" s="1">
        <f t="shared" ref="J4:J67" si="0">E4*F4-G4-H4+I4</f>
        <v>0</v>
      </c>
      <c r="K4" s="1"/>
      <c r="M4" s="11"/>
      <c r="N4" s="276" t="s">
        <v>18</v>
      </c>
      <c r="O4" s="276"/>
      <c r="P4" s="11"/>
      <c r="Q4" s="11"/>
    </row>
    <row r="5" spans="1:17" ht="20.25" customHeight="1" x14ac:dyDescent="0.3">
      <c r="A5" s="1">
        <v>3</v>
      </c>
      <c r="B5" s="10">
        <v>46026</v>
      </c>
      <c r="C5" s="1" t="s">
        <v>97</v>
      </c>
      <c r="D5" s="1" t="s">
        <v>102</v>
      </c>
      <c r="E5" s="1">
        <v>2350</v>
      </c>
      <c r="F5" s="1"/>
      <c r="G5" s="1"/>
      <c r="H5" s="1"/>
      <c r="I5" s="1"/>
      <c r="J5" s="1">
        <f t="shared" si="0"/>
        <v>0</v>
      </c>
      <c r="K5" s="1"/>
      <c r="M5" s="274" t="s">
        <v>17</v>
      </c>
      <c r="N5" s="274"/>
      <c r="O5" s="274"/>
      <c r="P5" s="274"/>
      <c r="Q5" s="12">
        <f>SUM(J2:J368)</f>
        <v>2350</v>
      </c>
    </row>
    <row r="6" spans="1:17" ht="20.25" customHeight="1" x14ac:dyDescent="0.3">
      <c r="A6" s="1">
        <v>4</v>
      </c>
      <c r="B6" s="10">
        <v>46027</v>
      </c>
      <c r="C6" s="1" t="s">
        <v>97</v>
      </c>
      <c r="D6" s="1" t="s">
        <v>102</v>
      </c>
      <c r="E6" s="1">
        <v>2350</v>
      </c>
      <c r="F6" s="1"/>
      <c r="G6" s="1"/>
      <c r="H6" s="1"/>
      <c r="I6" s="1"/>
      <c r="J6" s="1">
        <f t="shared" si="0"/>
        <v>0</v>
      </c>
      <c r="K6" s="1"/>
      <c r="M6" s="11"/>
      <c r="N6" s="11"/>
      <c r="O6" s="11"/>
      <c r="P6" s="11"/>
      <c r="Q6" s="11"/>
    </row>
    <row r="7" spans="1:17" ht="20.25" customHeight="1" x14ac:dyDescent="0.3">
      <c r="A7" s="1">
        <v>5</v>
      </c>
      <c r="B7" s="10">
        <v>46028</v>
      </c>
      <c r="C7" s="1" t="s">
        <v>97</v>
      </c>
      <c r="D7" s="1" t="s">
        <v>102</v>
      </c>
      <c r="E7" s="1">
        <v>2350</v>
      </c>
      <c r="F7" s="1"/>
      <c r="G7" s="1"/>
      <c r="H7" s="1"/>
      <c r="I7" s="1"/>
      <c r="J7" s="1">
        <f t="shared" si="0"/>
        <v>0</v>
      </c>
      <c r="K7" s="1"/>
      <c r="M7" s="11"/>
      <c r="N7" s="11"/>
      <c r="O7" s="11"/>
      <c r="P7" s="11"/>
      <c r="Q7" s="11"/>
    </row>
    <row r="8" spans="1:17" ht="20.25" customHeight="1" x14ac:dyDescent="0.3">
      <c r="A8" s="1">
        <v>6</v>
      </c>
      <c r="B8" s="10">
        <v>46029</v>
      </c>
      <c r="C8" s="1" t="s">
        <v>97</v>
      </c>
      <c r="D8" s="1" t="s">
        <v>102</v>
      </c>
      <c r="E8" s="1">
        <v>2350</v>
      </c>
      <c r="F8" s="1"/>
      <c r="G8" s="1"/>
      <c r="H8" s="1"/>
      <c r="I8" s="1"/>
      <c r="J8" s="1">
        <f t="shared" si="0"/>
        <v>0</v>
      </c>
      <c r="K8" s="1"/>
      <c r="M8" s="11"/>
      <c r="N8" s="11"/>
      <c r="O8" s="11"/>
      <c r="P8" s="11"/>
      <c r="Q8" s="11"/>
    </row>
    <row r="9" spans="1:17" ht="20.25" customHeight="1" x14ac:dyDescent="0.3">
      <c r="A9" s="1">
        <v>7</v>
      </c>
      <c r="B9" s="10">
        <v>46030</v>
      </c>
      <c r="C9" s="1" t="s">
        <v>97</v>
      </c>
      <c r="D9" s="1" t="s">
        <v>102</v>
      </c>
      <c r="E9" s="1">
        <v>2350</v>
      </c>
      <c r="F9" s="1"/>
      <c r="G9" s="1"/>
      <c r="H9" s="1"/>
      <c r="I9" s="1"/>
      <c r="J9" s="1">
        <f t="shared" si="0"/>
        <v>0</v>
      </c>
      <c r="K9" s="1"/>
      <c r="M9" s="11"/>
      <c r="N9" s="11"/>
      <c r="O9" s="11"/>
      <c r="P9" s="11"/>
      <c r="Q9" s="11"/>
    </row>
    <row r="10" spans="1:17" ht="20.25" customHeight="1" x14ac:dyDescent="0.3">
      <c r="A10" s="1">
        <v>8</v>
      </c>
      <c r="B10" s="10">
        <v>46031</v>
      </c>
      <c r="C10" s="1" t="s">
        <v>97</v>
      </c>
      <c r="D10" s="1" t="s">
        <v>102</v>
      </c>
      <c r="E10" s="1">
        <v>2350</v>
      </c>
      <c r="F10" s="1"/>
      <c r="G10" s="1"/>
      <c r="H10" s="1"/>
      <c r="I10" s="1"/>
      <c r="J10" s="1">
        <f t="shared" si="0"/>
        <v>0</v>
      </c>
      <c r="K10" s="1"/>
    </row>
    <row r="11" spans="1:17" ht="20.25" customHeight="1" x14ac:dyDescent="0.3">
      <c r="A11" s="1">
        <v>9</v>
      </c>
      <c r="B11" s="10">
        <v>46032</v>
      </c>
      <c r="C11" s="1" t="s">
        <v>97</v>
      </c>
      <c r="D11" s="1" t="s">
        <v>102</v>
      </c>
      <c r="E11" s="1">
        <v>2350</v>
      </c>
      <c r="F11" s="1"/>
      <c r="G11" s="1"/>
      <c r="H11" s="1"/>
      <c r="I11" s="1"/>
      <c r="J11" s="1">
        <f t="shared" si="0"/>
        <v>0</v>
      </c>
      <c r="K11" s="1"/>
    </row>
    <row r="12" spans="1:17" ht="20.25" customHeight="1" x14ac:dyDescent="0.3">
      <c r="A12" s="1">
        <v>10</v>
      </c>
      <c r="B12" s="10">
        <v>46033</v>
      </c>
      <c r="C12" s="1" t="s">
        <v>97</v>
      </c>
      <c r="D12" s="1" t="s">
        <v>102</v>
      </c>
      <c r="E12" s="1">
        <v>2350</v>
      </c>
      <c r="F12" s="1"/>
      <c r="G12" s="1"/>
      <c r="H12" s="1"/>
      <c r="I12" s="1"/>
      <c r="J12" s="1">
        <f t="shared" si="0"/>
        <v>0</v>
      </c>
      <c r="K12" s="1"/>
    </row>
    <row r="13" spans="1:17" ht="20.25" customHeight="1" x14ac:dyDescent="0.3">
      <c r="A13" s="1">
        <v>11</v>
      </c>
      <c r="B13" s="10">
        <v>46034</v>
      </c>
      <c r="C13" s="1" t="s">
        <v>97</v>
      </c>
      <c r="D13" s="1" t="s">
        <v>102</v>
      </c>
      <c r="E13" s="1">
        <v>2350</v>
      </c>
      <c r="F13" s="1"/>
      <c r="G13" s="1"/>
      <c r="H13" s="1"/>
      <c r="I13" s="1"/>
      <c r="J13" s="1">
        <f t="shared" si="0"/>
        <v>0</v>
      </c>
      <c r="K13" s="1"/>
    </row>
    <row r="14" spans="1:17" ht="20.25" customHeight="1" x14ac:dyDescent="0.3">
      <c r="A14" s="1">
        <v>12</v>
      </c>
      <c r="B14" s="10">
        <v>46035</v>
      </c>
      <c r="C14" s="1" t="s">
        <v>97</v>
      </c>
      <c r="D14" s="1" t="s">
        <v>102</v>
      </c>
      <c r="E14" s="1">
        <v>2350</v>
      </c>
      <c r="F14" s="1"/>
      <c r="G14" s="1"/>
      <c r="H14" s="1"/>
      <c r="I14" s="1"/>
      <c r="J14" s="1">
        <f t="shared" si="0"/>
        <v>0</v>
      </c>
      <c r="K14" s="1"/>
    </row>
    <row r="15" spans="1:17" ht="20.25" customHeight="1" x14ac:dyDescent="0.3">
      <c r="A15" s="1">
        <v>13</v>
      </c>
      <c r="B15" s="10">
        <v>46036</v>
      </c>
      <c r="C15" s="1" t="s">
        <v>97</v>
      </c>
      <c r="D15" s="1" t="s">
        <v>102</v>
      </c>
      <c r="E15" s="1">
        <v>2350</v>
      </c>
      <c r="F15" s="1"/>
      <c r="G15" s="1"/>
      <c r="H15" s="1"/>
      <c r="I15" s="1"/>
      <c r="J15" s="1">
        <f t="shared" si="0"/>
        <v>0</v>
      </c>
      <c r="K15" s="1"/>
    </row>
    <row r="16" spans="1:17" ht="20.25" customHeight="1" x14ac:dyDescent="0.3">
      <c r="A16" s="1">
        <v>14</v>
      </c>
      <c r="B16" s="10">
        <v>46037</v>
      </c>
      <c r="C16" s="1" t="s">
        <v>97</v>
      </c>
      <c r="D16" s="1" t="s">
        <v>102</v>
      </c>
      <c r="E16" s="1">
        <v>2350</v>
      </c>
      <c r="F16" s="1"/>
      <c r="G16" s="1"/>
      <c r="H16" s="1"/>
      <c r="I16" s="1"/>
      <c r="J16" s="1">
        <f t="shared" si="0"/>
        <v>0</v>
      </c>
      <c r="K16" s="1"/>
    </row>
    <row r="17" spans="1:11" ht="20.25" customHeight="1" x14ac:dyDescent="0.3">
      <c r="A17" s="1">
        <v>15</v>
      </c>
      <c r="B17" s="10">
        <v>46038</v>
      </c>
      <c r="C17" s="1" t="s">
        <v>97</v>
      </c>
      <c r="D17" s="1" t="s">
        <v>102</v>
      </c>
      <c r="E17" s="1">
        <v>2350</v>
      </c>
      <c r="F17" s="1"/>
      <c r="G17" s="1"/>
      <c r="H17" s="1"/>
      <c r="I17" s="1"/>
      <c r="J17" s="1">
        <f t="shared" si="0"/>
        <v>0</v>
      </c>
      <c r="K17" s="1"/>
    </row>
    <row r="18" spans="1:11" ht="20.25" customHeight="1" x14ac:dyDescent="0.3">
      <c r="A18" s="1">
        <v>16</v>
      </c>
      <c r="B18" s="10">
        <v>46039</v>
      </c>
      <c r="C18" s="1" t="s">
        <v>97</v>
      </c>
      <c r="D18" s="1" t="s">
        <v>102</v>
      </c>
      <c r="E18" s="1">
        <v>2350</v>
      </c>
      <c r="F18" s="1"/>
      <c r="G18" s="1"/>
      <c r="H18" s="1"/>
      <c r="I18" s="1"/>
      <c r="J18" s="1">
        <f t="shared" si="0"/>
        <v>0</v>
      </c>
      <c r="K18" s="1"/>
    </row>
    <row r="19" spans="1:11" ht="20.25" customHeight="1" x14ac:dyDescent="0.3">
      <c r="A19" s="1">
        <v>17</v>
      </c>
      <c r="B19" s="10">
        <v>46040</v>
      </c>
      <c r="C19" s="1" t="s">
        <v>97</v>
      </c>
      <c r="D19" s="1" t="s">
        <v>102</v>
      </c>
      <c r="E19" s="1">
        <v>2350</v>
      </c>
      <c r="F19" s="1"/>
      <c r="G19" s="1"/>
      <c r="H19" s="1"/>
      <c r="I19" s="1"/>
      <c r="J19" s="1">
        <f t="shared" si="0"/>
        <v>0</v>
      </c>
      <c r="K19" s="1"/>
    </row>
    <row r="20" spans="1:11" ht="20.25" customHeight="1" x14ac:dyDescent="0.3">
      <c r="A20" s="1">
        <v>18</v>
      </c>
      <c r="B20" s="10">
        <v>46041</v>
      </c>
      <c r="C20" s="1" t="s">
        <v>97</v>
      </c>
      <c r="D20" s="1" t="s">
        <v>102</v>
      </c>
      <c r="E20" s="1">
        <v>2350</v>
      </c>
      <c r="F20" s="1"/>
      <c r="G20" s="1"/>
      <c r="H20" s="1"/>
      <c r="I20" s="1"/>
      <c r="J20" s="1">
        <f t="shared" si="0"/>
        <v>0</v>
      </c>
      <c r="K20" s="1"/>
    </row>
    <row r="21" spans="1:11" ht="20.25" customHeight="1" x14ac:dyDescent="0.3">
      <c r="A21" s="1">
        <v>19</v>
      </c>
      <c r="B21" s="10">
        <v>46042</v>
      </c>
      <c r="C21" s="1" t="s">
        <v>97</v>
      </c>
      <c r="D21" s="1" t="s">
        <v>102</v>
      </c>
      <c r="E21" s="1">
        <v>2350</v>
      </c>
      <c r="F21" s="1"/>
      <c r="G21" s="1"/>
      <c r="H21" s="1"/>
      <c r="I21" s="1"/>
      <c r="J21" s="1">
        <f t="shared" si="0"/>
        <v>0</v>
      </c>
      <c r="K21" s="1"/>
    </row>
    <row r="22" spans="1:11" ht="20.25" customHeight="1" x14ac:dyDescent="0.3">
      <c r="A22" s="1">
        <v>20</v>
      </c>
      <c r="B22" s="10">
        <v>46043</v>
      </c>
      <c r="C22" s="1" t="s">
        <v>97</v>
      </c>
      <c r="D22" s="1" t="s">
        <v>102</v>
      </c>
      <c r="E22" s="1">
        <v>2350</v>
      </c>
      <c r="F22" s="1"/>
      <c r="G22" s="1"/>
      <c r="H22" s="1"/>
      <c r="I22" s="1"/>
      <c r="J22" s="1">
        <f t="shared" si="0"/>
        <v>0</v>
      </c>
      <c r="K22" s="1"/>
    </row>
    <row r="23" spans="1:11" ht="20.25" customHeight="1" x14ac:dyDescent="0.3">
      <c r="A23" s="1">
        <v>21</v>
      </c>
      <c r="B23" s="10">
        <v>46044</v>
      </c>
      <c r="C23" s="1" t="s">
        <v>97</v>
      </c>
      <c r="D23" s="1" t="s">
        <v>102</v>
      </c>
      <c r="E23" s="1">
        <v>2350</v>
      </c>
      <c r="F23" s="1"/>
      <c r="G23" s="1"/>
      <c r="H23" s="1"/>
      <c r="I23" s="1"/>
      <c r="J23" s="1">
        <f t="shared" si="0"/>
        <v>0</v>
      </c>
      <c r="K23" s="1"/>
    </row>
    <row r="24" spans="1:11" ht="20.25" customHeight="1" x14ac:dyDescent="0.3">
      <c r="A24" s="1">
        <v>22</v>
      </c>
      <c r="B24" s="10">
        <v>46045</v>
      </c>
      <c r="C24" s="1" t="s">
        <v>97</v>
      </c>
      <c r="D24" s="1" t="s">
        <v>102</v>
      </c>
      <c r="E24" s="1">
        <v>2350</v>
      </c>
      <c r="F24" s="1"/>
      <c r="G24" s="1"/>
      <c r="H24" s="1"/>
      <c r="I24" s="1"/>
      <c r="J24" s="1">
        <f t="shared" si="0"/>
        <v>0</v>
      </c>
      <c r="K24" s="1"/>
    </row>
    <row r="25" spans="1:11" ht="20.25" customHeight="1" x14ac:dyDescent="0.3">
      <c r="A25" s="1">
        <v>23</v>
      </c>
      <c r="B25" s="10">
        <v>46046</v>
      </c>
      <c r="C25" s="1" t="s">
        <v>97</v>
      </c>
      <c r="D25" s="1" t="s">
        <v>102</v>
      </c>
      <c r="E25" s="1">
        <v>2350</v>
      </c>
      <c r="F25" s="1"/>
      <c r="G25" s="1"/>
      <c r="H25" s="1"/>
      <c r="I25" s="1"/>
      <c r="J25" s="1">
        <f t="shared" si="0"/>
        <v>0</v>
      </c>
      <c r="K25" s="1"/>
    </row>
    <row r="26" spans="1:11" ht="20.25" customHeight="1" x14ac:dyDescent="0.3">
      <c r="A26" s="1">
        <v>24</v>
      </c>
      <c r="B26" s="10">
        <v>46047</v>
      </c>
      <c r="C26" s="1" t="s">
        <v>97</v>
      </c>
      <c r="D26" s="1" t="s">
        <v>102</v>
      </c>
      <c r="E26" s="1">
        <v>2350</v>
      </c>
      <c r="F26" s="1"/>
      <c r="G26" s="1"/>
      <c r="H26" s="1"/>
      <c r="I26" s="1"/>
      <c r="J26" s="1">
        <f t="shared" si="0"/>
        <v>0</v>
      </c>
      <c r="K26" s="1"/>
    </row>
    <row r="27" spans="1:11" ht="20.25" customHeight="1" x14ac:dyDescent="0.3">
      <c r="A27" s="1">
        <v>25</v>
      </c>
      <c r="B27" s="10">
        <v>46048</v>
      </c>
      <c r="C27" s="1" t="s">
        <v>97</v>
      </c>
      <c r="D27" s="1" t="s">
        <v>102</v>
      </c>
      <c r="E27" s="1">
        <v>2350</v>
      </c>
      <c r="F27" s="1"/>
      <c r="G27" s="1"/>
      <c r="H27" s="1"/>
      <c r="I27" s="1"/>
      <c r="J27" s="1">
        <f t="shared" si="0"/>
        <v>0</v>
      </c>
      <c r="K27" s="1"/>
    </row>
    <row r="28" spans="1:11" ht="20.25" customHeight="1" x14ac:dyDescent="0.3">
      <c r="A28" s="1">
        <v>26</v>
      </c>
      <c r="B28" s="10">
        <v>46049</v>
      </c>
      <c r="C28" s="1" t="s">
        <v>97</v>
      </c>
      <c r="D28" s="1" t="s">
        <v>102</v>
      </c>
      <c r="E28" s="1">
        <v>2350</v>
      </c>
      <c r="F28" s="1"/>
      <c r="G28" s="1"/>
      <c r="H28" s="1"/>
      <c r="I28" s="1"/>
      <c r="J28" s="1">
        <f t="shared" si="0"/>
        <v>0</v>
      </c>
      <c r="K28" s="1"/>
    </row>
    <row r="29" spans="1:11" ht="20.25" customHeight="1" x14ac:dyDescent="0.3">
      <c r="A29" s="1">
        <v>27</v>
      </c>
      <c r="B29" s="10">
        <v>46050</v>
      </c>
      <c r="C29" s="1" t="s">
        <v>97</v>
      </c>
      <c r="D29" s="1" t="s">
        <v>102</v>
      </c>
      <c r="E29" s="1">
        <v>2350</v>
      </c>
      <c r="F29" s="1"/>
      <c r="G29" s="1"/>
      <c r="H29" s="1"/>
      <c r="I29" s="1"/>
      <c r="J29" s="1">
        <f t="shared" si="0"/>
        <v>0</v>
      </c>
      <c r="K29" s="1"/>
    </row>
    <row r="30" spans="1:11" ht="20.25" customHeight="1" x14ac:dyDescent="0.3">
      <c r="A30" s="1">
        <v>28</v>
      </c>
      <c r="B30" s="10">
        <v>46051</v>
      </c>
      <c r="C30" s="1" t="s">
        <v>97</v>
      </c>
      <c r="D30" s="1" t="s">
        <v>102</v>
      </c>
      <c r="E30" s="1">
        <v>2350</v>
      </c>
      <c r="F30" s="1"/>
      <c r="G30" s="1"/>
      <c r="H30" s="1"/>
      <c r="I30" s="1"/>
      <c r="J30" s="1">
        <f t="shared" si="0"/>
        <v>0</v>
      </c>
      <c r="K30" s="1"/>
    </row>
    <row r="31" spans="1:11" ht="20.25" customHeight="1" x14ac:dyDescent="0.3">
      <c r="A31" s="1">
        <v>29</v>
      </c>
      <c r="B31" s="10">
        <v>46052</v>
      </c>
      <c r="C31" s="1" t="s">
        <v>97</v>
      </c>
      <c r="D31" s="1" t="s">
        <v>102</v>
      </c>
      <c r="E31" s="1">
        <v>2350</v>
      </c>
      <c r="F31" s="1"/>
      <c r="G31" s="1"/>
      <c r="H31" s="1"/>
      <c r="I31" s="1"/>
      <c r="J31" s="1">
        <f t="shared" si="0"/>
        <v>0</v>
      </c>
      <c r="K31" s="1"/>
    </row>
    <row r="32" spans="1:11" ht="20.25" customHeight="1" x14ac:dyDescent="0.3">
      <c r="A32" s="1">
        <v>30</v>
      </c>
      <c r="B32" s="10">
        <v>46053</v>
      </c>
      <c r="C32" s="1" t="s">
        <v>97</v>
      </c>
      <c r="D32" s="1" t="s">
        <v>102</v>
      </c>
      <c r="E32" s="1">
        <v>2350</v>
      </c>
      <c r="F32" s="1"/>
      <c r="G32" s="1"/>
      <c r="H32" s="1"/>
      <c r="I32" s="1"/>
      <c r="J32" s="1">
        <f t="shared" si="0"/>
        <v>0</v>
      </c>
      <c r="K32" s="1"/>
    </row>
    <row r="33" spans="1:11" ht="20.25" customHeight="1" x14ac:dyDescent="0.3">
      <c r="A33" s="1">
        <v>31</v>
      </c>
      <c r="B33" s="10">
        <v>46054</v>
      </c>
      <c r="C33" s="1" t="s">
        <v>97</v>
      </c>
      <c r="D33" s="1" t="s">
        <v>102</v>
      </c>
      <c r="E33" s="1">
        <v>2350</v>
      </c>
      <c r="F33" s="1"/>
      <c r="G33" s="1"/>
      <c r="H33" s="1"/>
      <c r="I33" s="1"/>
      <c r="J33" s="1">
        <f t="shared" si="0"/>
        <v>0</v>
      </c>
      <c r="K33" s="1"/>
    </row>
    <row r="34" spans="1:11" ht="20.25" customHeight="1" x14ac:dyDescent="0.3">
      <c r="A34" s="1">
        <v>32</v>
      </c>
      <c r="B34" s="10">
        <v>46055</v>
      </c>
      <c r="C34" s="1" t="s">
        <v>97</v>
      </c>
      <c r="D34" s="1" t="s">
        <v>102</v>
      </c>
      <c r="E34" s="1">
        <v>2350</v>
      </c>
      <c r="F34" s="1"/>
      <c r="G34" s="1"/>
      <c r="H34" s="1"/>
      <c r="I34" s="1"/>
      <c r="J34" s="1">
        <f t="shared" si="0"/>
        <v>0</v>
      </c>
      <c r="K34" s="1"/>
    </row>
    <row r="35" spans="1:11" ht="20.25" customHeight="1" x14ac:dyDescent="0.3">
      <c r="A35" s="1">
        <v>33</v>
      </c>
      <c r="B35" s="10">
        <v>46056</v>
      </c>
      <c r="C35" s="1" t="s">
        <v>97</v>
      </c>
      <c r="D35" s="1" t="s">
        <v>102</v>
      </c>
      <c r="E35" s="1">
        <v>2350</v>
      </c>
      <c r="F35" s="1"/>
      <c r="G35" s="1"/>
      <c r="H35" s="1"/>
      <c r="I35" s="1"/>
      <c r="J35" s="1">
        <f t="shared" si="0"/>
        <v>0</v>
      </c>
      <c r="K35" s="1"/>
    </row>
    <row r="36" spans="1:11" ht="20.25" customHeight="1" x14ac:dyDescent="0.3">
      <c r="A36" s="1">
        <v>34</v>
      </c>
      <c r="B36" s="10">
        <v>46057</v>
      </c>
      <c r="C36" s="1" t="s">
        <v>97</v>
      </c>
      <c r="D36" s="1" t="s">
        <v>102</v>
      </c>
      <c r="E36" s="1">
        <v>2350</v>
      </c>
      <c r="F36" s="1"/>
      <c r="G36" s="1"/>
      <c r="H36" s="1"/>
      <c r="I36" s="1"/>
      <c r="J36" s="1">
        <f t="shared" si="0"/>
        <v>0</v>
      </c>
      <c r="K36" s="1"/>
    </row>
    <row r="37" spans="1:11" ht="20.25" customHeight="1" x14ac:dyDescent="0.3">
      <c r="A37" s="1">
        <v>35</v>
      </c>
      <c r="B37" s="10">
        <v>46058</v>
      </c>
      <c r="C37" s="1" t="s">
        <v>97</v>
      </c>
      <c r="D37" s="1" t="s">
        <v>102</v>
      </c>
      <c r="E37" s="1">
        <v>2350</v>
      </c>
      <c r="F37" s="1"/>
      <c r="G37" s="1"/>
      <c r="H37" s="1"/>
      <c r="I37" s="1"/>
      <c r="J37" s="1">
        <f t="shared" si="0"/>
        <v>0</v>
      </c>
      <c r="K37" s="1"/>
    </row>
    <row r="38" spans="1:11" ht="20.25" customHeight="1" x14ac:dyDescent="0.3">
      <c r="A38" s="1">
        <v>36</v>
      </c>
      <c r="B38" s="10">
        <v>46059</v>
      </c>
      <c r="C38" s="1" t="s">
        <v>97</v>
      </c>
      <c r="D38" s="1" t="s">
        <v>102</v>
      </c>
      <c r="E38" s="1">
        <v>2350</v>
      </c>
      <c r="F38" s="1"/>
      <c r="G38" s="1"/>
      <c r="H38" s="1"/>
      <c r="I38" s="1"/>
      <c r="J38" s="1">
        <f t="shared" si="0"/>
        <v>0</v>
      </c>
      <c r="K38" s="1"/>
    </row>
    <row r="39" spans="1:11" ht="20.25" customHeight="1" x14ac:dyDescent="0.3">
      <c r="A39" s="1">
        <v>37</v>
      </c>
      <c r="B39" s="10">
        <v>46060</v>
      </c>
      <c r="C39" s="1" t="s">
        <v>97</v>
      </c>
      <c r="D39" s="1" t="s">
        <v>102</v>
      </c>
      <c r="E39" s="1">
        <v>2350</v>
      </c>
      <c r="F39" s="1"/>
      <c r="G39" s="1"/>
      <c r="H39" s="1"/>
      <c r="I39" s="1"/>
      <c r="J39" s="1">
        <f t="shared" si="0"/>
        <v>0</v>
      </c>
      <c r="K39" s="1"/>
    </row>
    <row r="40" spans="1:11" ht="20.25" customHeight="1" x14ac:dyDescent="0.3">
      <c r="A40" s="1">
        <v>38</v>
      </c>
      <c r="B40" s="10">
        <v>46061</v>
      </c>
      <c r="C40" s="1" t="s">
        <v>97</v>
      </c>
      <c r="D40" s="1" t="s">
        <v>102</v>
      </c>
      <c r="E40" s="1">
        <v>2350</v>
      </c>
      <c r="F40" s="1"/>
      <c r="G40" s="1"/>
      <c r="H40" s="1"/>
      <c r="I40" s="1"/>
      <c r="J40" s="1">
        <f t="shared" si="0"/>
        <v>0</v>
      </c>
      <c r="K40" s="1"/>
    </row>
    <row r="41" spans="1:11" ht="20.25" customHeight="1" x14ac:dyDescent="0.3">
      <c r="A41" s="1">
        <v>39</v>
      </c>
      <c r="B41" s="10">
        <v>46062</v>
      </c>
      <c r="C41" s="1" t="s">
        <v>97</v>
      </c>
      <c r="D41" s="1" t="s">
        <v>102</v>
      </c>
      <c r="E41" s="1">
        <v>2350</v>
      </c>
      <c r="F41" s="1"/>
      <c r="G41" s="1"/>
      <c r="H41" s="1"/>
      <c r="I41" s="1"/>
      <c r="J41" s="1">
        <f t="shared" si="0"/>
        <v>0</v>
      </c>
      <c r="K41" s="1"/>
    </row>
    <row r="42" spans="1:11" ht="20.25" customHeight="1" x14ac:dyDescent="0.3">
      <c r="A42" s="1">
        <v>40</v>
      </c>
      <c r="B42" s="10">
        <v>46063</v>
      </c>
      <c r="C42" s="1" t="s">
        <v>97</v>
      </c>
      <c r="D42" s="1" t="s">
        <v>102</v>
      </c>
      <c r="E42" s="1">
        <v>2350</v>
      </c>
      <c r="F42" s="1"/>
      <c r="G42" s="1"/>
      <c r="H42" s="1"/>
      <c r="I42" s="1"/>
      <c r="J42" s="1">
        <f t="shared" si="0"/>
        <v>0</v>
      </c>
      <c r="K42" s="1"/>
    </row>
    <row r="43" spans="1:11" ht="20.25" customHeight="1" x14ac:dyDescent="0.3">
      <c r="A43" s="1">
        <v>41</v>
      </c>
      <c r="B43" s="10">
        <v>46064</v>
      </c>
      <c r="C43" s="1" t="s">
        <v>97</v>
      </c>
      <c r="D43" s="1" t="s">
        <v>102</v>
      </c>
      <c r="E43" s="1">
        <v>2350</v>
      </c>
      <c r="F43" s="1"/>
      <c r="G43" s="1"/>
      <c r="H43" s="1"/>
      <c r="I43" s="1"/>
      <c r="J43" s="1">
        <f t="shared" si="0"/>
        <v>0</v>
      </c>
      <c r="K43" s="1"/>
    </row>
    <row r="44" spans="1:11" ht="20.25" customHeight="1" x14ac:dyDescent="0.3">
      <c r="A44" s="1">
        <v>42</v>
      </c>
      <c r="B44" s="10">
        <v>46065</v>
      </c>
      <c r="C44" s="1" t="s">
        <v>97</v>
      </c>
      <c r="D44" s="1" t="s">
        <v>102</v>
      </c>
      <c r="E44" s="1">
        <v>2350</v>
      </c>
      <c r="F44" s="1"/>
      <c r="G44" s="1"/>
      <c r="H44" s="1"/>
      <c r="I44" s="1"/>
      <c r="J44" s="1">
        <f t="shared" si="0"/>
        <v>0</v>
      </c>
      <c r="K44" s="1"/>
    </row>
    <row r="45" spans="1:11" ht="20.25" customHeight="1" x14ac:dyDescent="0.3">
      <c r="A45" s="1">
        <v>43</v>
      </c>
      <c r="B45" s="10">
        <v>46066</v>
      </c>
      <c r="C45" s="1" t="s">
        <v>97</v>
      </c>
      <c r="D45" s="1" t="s">
        <v>102</v>
      </c>
      <c r="E45" s="1">
        <v>2350</v>
      </c>
      <c r="F45" s="1"/>
      <c r="G45" s="1"/>
      <c r="H45" s="1"/>
      <c r="I45" s="1"/>
      <c r="J45" s="1">
        <f t="shared" si="0"/>
        <v>0</v>
      </c>
      <c r="K45" s="1"/>
    </row>
    <row r="46" spans="1:11" ht="20.25" customHeight="1" x14ac:dyDescent="0.3">
      <c r="A46" s="1">
        <v>44</v>
      </c>
      <c r="B46" s="10">
        <v>46067</v>
      </c>
      <c r="C46" s="1" t="s">
        <v>97</v>
      </c>
      <c r="D46" s="1" t="s">
        <v>102</v>
      </c>
      <c r="E46" s="1">
        <v>2350</v>
      </c>
      <c r="F46" s="1"/>
      <c r="G46" s="1"/>
      <c r="H46" s="1"/>
      <c r="I46" s="1"/>
      <c r="J46" s="1">
        <f t="shared" si="0"/>
        <v>0</v>
      </c>
      <c r="K46" s="1"/>
    </row>
    <row r="47" spans="1:11" ht="20.25" customHeight="1" x14ac:dyDescent="0.3">
      <c r="A47" s="1">
        <v>45</v>
      </c>
      <c r="B47" s="10">
        <v>46068</v>
      </c>
      <c r="C47" s="1" t="s">
        <v>97</v>
      </c>
      <c r="D47" s="1" t="s">
        <v>102</v>
      </c>
      <c r="E47" s="1">
        <v>2350</v>
      </c>
      <c r="F47" s="1"/>
      <c r="G47" s="1"/>
      <c r="H47" s="1"/>
      <c r="I47" s="1"/>
      <c r="J47" s="1">
        <f t="shared" si="0"/>
        <v>0</v>
      </c>
      <c r="K47" s="1"/>
    </row>
    <row r="48" spans="1:11" ht="20.25" customHeight="1" x14ac:dyDescent="0.3">
      <c r="A48" s="1">
        <v>46</v>
      </c>
      <c r="B48" s="10">
        <v>46069</v>
      </c>
      <c r="C48" s="1" t="s">
        <v>97</v>
      </c>
      <c r="D48" s="1" t="s">
        <v>102</v>
      </c>
      <c r="E48" s="1">
        <v>2350</v>
      </c>
      <c r="F48" s="1"/>
      <c r="G48" s="1"/>
      <c r="H48" s="1"/>
      <c r="I48" s="1"/>
      <c r="J48" s="1">
        <f t="shared" si="0"/>
        <v>0</v>
      </c>
      <c r="K48" s="1"/>
    </row>
    <row r="49" spans="1:11" ht="20.25" customHeight="1" x14ac:dyDescent="0.3">
      <c r="A49" s="1">
        <v>47</v>
      </c>
      <c r="B49" s="10">
        <v>46070</v>
      </c>
      <c r="C49" s="1" t="s">
        <v>97</v>
      </c>
      <c r="D49" s="1" t="s">
        <v>102</v>
      </c>
      <c r="E49" s="1">
        <v>2350</v>
      </c>
      <c r="F49" s="1"/>
      <c r="G49" s="1"/>
      <c r="H49" s="1"/>
      <c r="I49" s="1"/>
      <c r="J49" s="1">
        <f t="shared" si="0"/>
        <v>0</v>
      </c>
      <c r="K49" s="1"/>
    </row>
    <row r="50" spans="1:11" ht="20.25" customHeight="1" x14ac:dyDescent="0.3">
      <c r="A50" s="1">
        <v>48</v>
      </c>
      <c r="B50" s="10">
        <v>46071</v>
      </c>
      <c r="C50" s="1" t="s">
        <v>97</v>
      </c>
      <c r="D50" s="1" t="s">
        <v>102</v>
      </c>
      <c r="E50" s="1">
        <v>2350</v>
      </c>
      <c r="F50" s="1"/>
      <c r="G50" s="1"/>
      <c r="H50" s="1"/>
      <c r="I50" s="1"/>
      <c r="J50" s="1">
        <f t="shared" si="0"/>
        <v>0</v>
      </c>
      <c r="K50" s="1"/>
    </row>
    <row r="51" spans="1:11" ht="20.25" customHeight="1" x14ac:dyDescent="0.3">
      <c r="A51" s="1">
        <v>49</v>
      </c>
      <c r="B51" s="10">
        <v>46072</v>
      </c>
      <c r="C51" s="1" t="s">
        <v>97</v>
      </c>
      <c r="D51" s="1" t="s">
        <v>102</v>
      </c>
      <c r="E51" s="1">
        <v>2350</v>
      </c>
      <c r="F51" s="1"/>
      <c r="G51" s="1"/>
      <c r="H51" s="1"/>
      <c r="I51" s="1"/>
      <c r="J51" s="1">
        <f t="shared" si="0"/>
        <v>0</v>
      </c>
      <c r="K51" s="1"/>
    </row>
    <row r="52" spans="1:11" ht="20.25" customHeight="1" x14ac:dyDescent="0.3">
      <c r="A52" s="1">
        <v>50</v>
      </c>
      <c r="B52" s="10">
        <v>46073</v>
      </c>
      <c r="C52" s="1" t="s">
        <v>97</v>
      </c>
      <c r="D52" s="1" t="s">
        <v>102</v>
      </c>
      <c r="E52" s="1">
        <v>2350</v>
      </c>
      <c r="F52" s="1"/>
      <c r="G52" s="1"/>
      <c r="H52" s="1"/>
      <c r="I52" s="1"/>
      <c r="J52" s="1">
        <f t="shared" si="0"/>
        <v>0</v>
      </c>
      <c r="K52" s="1"/>
    </row>
    <row r="53" spans="1:11" ht="20.25" customHeight="1" x14ac:dyDescent="0.3">
      <c r="A53" s="1">
        <v>51</v>
      </c>
      <c r="B53" s="10">
        <v>46074</v>
      </c>
      <c r="C53" s="1" t="s">
        <v>97</v>
      </c>
      <c r="D53" s="1" t="s">
        <v>102</v>
      </c>
      <c r="E53" s="1">
        <v>2350</v>
      </c>
      <c r="F53" s="1"/>
      <c r="G53" s="1"/>
      <c r="H53" s="1"/>
      <c r="I53" s="1"/>
      <c r="J53" s="1">
        <f t="shared" si="0"/>
        <v>0</v>
      </c>
      <c r="K53" s="1"/>
    </row>
    <row r="54" spans="1:11" ht="20.25" customHeight="1" x14ac:dyDescent="0.3">
      <c r="A54" s="1">
        <v>52</v>
      </c>
      <c r="B54" s="10">
        <v>46075</v>
      </c>
      <c r="C54" s="1" t="s">
        <v>97</v>
      </c>
      <c r="D54" s="1" t="s">
        <v>102</v>
      </c>
      <c r="E54" s="1">
        <v>2350</v>
      </c>
      <c r="F54" s="1"/>
      <c r="G54" s="1"/>
      <c r="H54" s="1"/>
      <c r="I54" s="1"/>
      <c r="J54" s="1">
        <f t="shared" si="0"/>
        <v>0</v>
      </c>
      <c r="K54" s="1"/>
    </row>
    <row r="55" spans="1:11" ht="20.25" customHeight="1" x14ac:dyDescent="0.3">
      <c r="A55" s="1">
        <v>53</v>
      </c>
      <c r="B55" s="10">
        <v>46076</v>
      </c>
      <c r="C55" s="1" t="s">
        <v>97</v>
      </c>
      <c r="D55" s="1" t="s">
        <v>102</v>
      </c>
      <c r="E55" s="1">
        <v>2350</v>
      </c>
      <c r="F55" s="1"/>
      <c r="G55" s="1"/>
      <c r="H55" s="1"/>
      <c r="I55" s="1"/>
      <c r="J55" s="1">
        <f t="shared" si="0"/>
        <v>0</v>
      </c>
      <c r="K55" s="1"/>
    </row>
    <row r="56" spans="1:11" ht="20.25" customHeight="1" x14ac:dyDescent="0.3">
      <c r="A56" s="1">
        <v>54</v>
      </c>
      <c r="B56" s="10">
        <v>46077</v>
      </c>
      <c r="C56" s="1" t="s">
        <v>97</v>
      </c>
      <c r="D56" s="1" t="s">
        <v>102</v>
      </c>
      <c r="E56" s="1">
        <v>2350</v>
      </c>
      <c r="F56" s="1"/>
      <c r="G56" s="1"/>
      <c r="H56" s="1"/>
      <c r="I56" s="1"/>
      <c r="J56" s="1">
        <f t="shared" si="0"/>
        <v>0</v>
      </c>
      <c r="K56" s="1"/>
    </row>
    <row r="57" spans="1:11" ht="20.25" customHeight="1" x14ac:dyDescent="0.3">
      <c r="A57" s="1">
        <v>55</v>
      </c>
      <c r="B57" s="10">
        <v>46078</v>
      </c>
      <c r="C57" s="1" t="s">
        <v>97</v>
      </c>
      <c r="D57" s="1" t="s">
        <v>102</v>
      </c>
      <c r="E57" s="1">
        <v>2350</v>
      </c>
      <c r="F57" s="1"/>
      <c r="G57" s="1"/>
      <c r="H57" s="1"/>
      <c r="I57" s="1"/>
      <c r="J57" s="1">
        <f t="shared" si="0"/>
        <v>0</v>
      </c>
      <c r="K57" s="1"/>
    </row>
    <row r="58" spans="1:11" ht="20.25" customHeight="1" x14ac:dyDescent="0.3">
      <c r="A58" s="1">
        <v>56</v>
      </c>
      <c r="B58" s="10">
        <v>46079</v>
      </c>
      <c r="C58" s="1" t="s">
        <v>97</v>
      </c>
      <c r="D58" s="1" t="s">
        <v>102</v>
      </c>
      <c r="E58" s="1">
        <v>2350</v>
      </c>
      <c r="F58" s="1"/>
      <c r="G58" s="1"/>
      <c r="H58" s="1"/>
      <c r="I58" s="1"/>
      <c r="J58" s="1">
        <f t="shared" si="0"/>
        <v>0</v>
      </c>
      <c r="K58" s="1"/>
    </row>
    <row r="59" spans="1:11" ht="20.25" customHeight="1" x14ac:dyDescent="0.3">
      <c r="A59" s="1">
        <v>57</v>
      </c>
      <c r="B59" s="10">
        <v>46080</v>
      </c>
      <c r="C59" s="1" t="s">
        <v>97</v>
      </c>
      <c r="D59" s="1" t="s">
        <v>102</v>
      </c>
      <c r="E59" s="1">
        <v>2350</v>
      </c>
      <c r="F59" s="1"/>
      <c r="G59" s="1"/>
      <c r="H59" s="1"/>
      <c r="I59" s="1"/>
      <c r="J59" s="1">
        <f t="shared" si="0"/>
        <v>0</v>
      </c>
      <c r="K59" s="1"/>
    </row>
    <row r="60" spans="1:11" ht="20.25" customHeight="1" x14ac:dyDescent="0.3">
      <c r="A60" s="1">
        <v>58</v>
      </c>
      <c r="B60" s="10">
        <v>46081</v>
      </c>
      <c r="C60" s="1" t="s">
        <v>97</v>
      </c>
      <c r="D60" s="1" t="s">
        <v>102</v>
      </c>
      <c r="E60" s="1">
        <v>2350</v>
      </c>
      <c r="F60" s="1"/>
      <c r="G60" s="1"/>
      <c r="H60" s="1"/>
      <c r="I60" s="1"/>
      <c r="J60" s="1">
        <f t="shared" si="0"/>
        <v>0</v>
      </c>
      <c r="K60" s="1"/>
    </row>
    <row r="61" spans="1:11" ht="20.25" customHeight="1" x14ac:dyDescent="0.3">
      <c r="A61" s="1">
        <v>59</v>
      </c>
      <c r="B61" s="10">
        <v>46082</v>
      </c>
      <c r="C61" s="1" t="s">
        <v>97</v>
      </c>
      <c r="D61" s="1" t="s">
        <v>102</v>
      </c>
      <c r="E61" s="1">
        <v>2350</v>
      </c>
      <c r="F61" s="1"/>
      <c r="G61" s="1"/>
      <c r="H61" s="1"/>
      <c r="I61" s="1"/>
      <c r="J61" s="1">
        <f t="shared" si="0"/>
        <v>0</v>
      </c>
      <c r="K61" s="1"/>
    </row>
    <row r="62" spans="1:11" ht="20.25" customHeight="1" x14ac:dyDescent="0.3">
      <c r="A62" s="1">
        <v>60</v>
      </c>
      <c r="B62" s="10">
        <v>46083</v>
      </c>
      <c r="C62" s="1" t="s">
        <v>97</v>
      </c>
      <c r="D62" s="1" t="s">
        <v>102</v>
      </c>
      <c r="E62" s="1">
        <v>2350</v>
      </c>
      <c r="F62" s="1"/>
      <c r="G62" s="1"/>
      <c r="H62" s="1"/>
      <c r="I62" s="1"/>
      <c r="J62" s="1">
        <f t="shared" si="0"/>
        <v>0</v>
      </c>
      <c r="K62" s="1"/>
    </row>
    <row r="63" spans="1:11" ht="20.25" customHeight="1" x14ac:dyDescent="0.3">
      <c r="A63" s="1">
        <v>61</v>
      </c>
      <c r="B63" s="10">
        <v>46084</v>
      </c>
      <c r="C63" s="1" t="s">
        <v>97</v>
      </c>
      <c r="D63" s="1" t="s">
        <v>102</v>
      </c>
      <c r="E63" s="1">
        <v>2350</v>
      </c>
      <c r="F63" s="1"/>
      <c r="G63" s="1"/>
      <c r="H63" s="1"/>
      <c r="I63" s="1"/>
      <c r="J63" s="1">
        <f t="shared" si="0"/>
        <v>0</v>
      </c>
      <c r="K63" s="1"/>
    </row>
    <row r="64" spans="1:11" ht="20.25" customHeight="1" x14ac:dyDescent="0.3">
      <c r="A64" s="1">
        <v>62</v>
      </c>
      <c r="B64" s="10">
        <v>46085</v>
      </c>
      <c r="C64" s="1" t="s">
        <v>97</v>
      </c>
      <c r="D64" s="1" t="s">
        <v>102</v>
      </c>
      <c r="E64" s="1">
        <v>2350</v>
      </c>
      <c r="F64" s="1"/>
      <c r="G64" s="1"/>
      <c r="H64" s="1"/>
      <c r="I64" s="1"/>
      <c r="J64" s="1">
        <f t="shared" si="0"/>
        <v>0</v>
      </c>
      <c r="K64" s="1"/>
    </row>
    <row r="65" spans="1:11" ht="20.25" customHeight="1" x14ac:dyDescent="0.3">
      <c r="A65" s="1">
        <v>63</v>
      </c>
      <c r="B65" s="10">
        <v>46086</v>
      </c>
      <c r="C65" s="1" t="s">
        <v>97</v>
      </c>
      <c r="D65" s="1" t="s">
        <v>102</v>
      </c>
      <c r="E65" s="1">
        <v>2350</v>
      </c>
      <c r="F65" s="1"/>
      <c r="G65" s="1"/>
      <c r="H65" s="1"/>
      <c r="I65" s="1"/>
      <c r="J65" s="1">
        <f t="shared" si="0"/>
        <v>0</v>
      </c>
      <c r="K65" s="1"/>
    </row>
    <row r="66" spans="1:11" ht="20.25" customHeight="1" x14ac:dyDescent="0.3">
      <c r="A66" s="1">
        <v>64</v>
      </c>
      <c r="B66" s="10">
        <v>46087</v>
      </c>
      <c r="C66" s="1" t="s">
        <v>97</v>
      </c>
      <c r="D66" s="1" t="s">
        <v>102</v>
      </c>
      <c r="E66" s="1">
        <v>2350</v>
      </c>
      <c r="F66" s="1"/>
      <c r="G66" s="1"/>
      <c r="H66" s="1"/>
      <c r="I66" s="1"/>
      <c r="J66" s="1">
        <f t="shared" si="0"/>
        <v>0</v>
      </c>
      <c r="K66" s="1"/>
    </row>
    <row r="67" spans="1:11" ht="20.25" customHeight="1" x14ac:dyDescent="0.3">
      <c r="A67" s="1">
        <v>65</v>
      </c>
      <c r="B67" s="10">
        <v>46088</v>
      </c>
      <c r="C67" s="1" t="s">
        <v>97</v>
      </c>
      <c r="D67" s="1" t="s">
        <v>102</v>
      </c>
      <c r="E67" s="1">
        <v>2350</v>
      </c>
      <c r="F67" s="1"/>
      <c r="G67" s="1"/>
      <c r="H67" s="1"/>
      <c r="I67" s="1"/>
      <c r="J67" s="1">
        <f t="shared" si="0"/>
        <v>0</v>
      </c>
      <c r="K67" s="1"/>
    </row>
    <row r="68" spans="1:11" ht="20.25" customHeight="1" x14ac:dyDescent="0.3">
      <c r="A68" s="1">
        <v>66</v>
      </c>
      <c r="B68" s="10">
        <v>46089</v>
      </c>
      <c r="C68" s="1" t="s">
        <v>97</v>
      </c>
      <c r="D68" s="1" t="s">
        <v>102</v>
      </c>
      <c r="E68" s="1">
        <v>2350</v>
      </c>
      <c r="F68" s="1"/>
      <c r="G68" s="1"/>
      <c r="H68" s="1"/>
      <c r="I68" s="1"/>
      <c r="J68" s="1">
        <f t="shared" ref="J68:J131" si="1">E68*F68-G68-H68+I68</f>
        <v>0</v>
      </c>
      <c r="K68" s="1"/>
    </row>
    <row r="69" spans="1:11" ht="20.25" customHeight="1" x14ac:dyDescent="0.3">
      <c r="A69" s="1">
        <v>67</v>
      </c>
      <c r="B69" s="10">
        <v>46090</v>
      </c>
      <c r="C69" s="1" t="s">
        <v>97</v>
      </c>
      <c r="D69" s="1" t="s">
        <v>102</v>
      </c>
      <c r="E69" s="1">
        <v>2350</v>
      </c>
      <c r="F69" s="1"/>
      <c r="G69" s="1"/>
      <c r="H69" s="1"/>
      <c r="I69" s="1"/>
      <c r="J69" s="1">
        <f t="shared" si="1"/>
        <v>0</v>
      </c>
      <c r="K69" s="1"/>
    </row>
    <row r="70" spans="1:11" ht="20.25" customHeight="1" x14ac:dyDescent="0.3">
      <c r="A70" s="1">
        <v>68</v>
      </c>
      <c r="B70" s="10">
        <v>46091</v>
      </c>
      <c r="C70" s="1" t="s">
        <v>97</v>
      </c>
      <c r="D70" s="1" t="s">
        <v>102</v>
      </c>
      <c r="E70" s="1">
        <v>2350</v>
      </c>
      <c r="F70" s="1"/>
      <c r="G70" s="1"/>
      <c r="H70" s="1"/>
      <c r="I70" s="1"/>
      <c r="J70" s="1">
        <f t="shared" si="1"/>
        <v>0</v>
      </c>
      <c r="K70" s="1"/>
    </row>
    <row r="71" spans="1:11" ht="20.25" customHeight="1" x14ac:dyDescent="0.3">
      <c r="A71" s="1">
        <v>69</v>
      </c>
      <c r="B71" s="10">
        <v>46092</v>
      </c>
      <c r="C71" s="1" t="s">
        <v>97</v>
      </c>
      <c r="D71" s="1" t="s">
        <v>102</v>
      </c>
      <c r="E71" s="1">
        <v>2350</v>
      </c>
      <c r="F71" s="1"/>
      <c r="G71" s="1"/>
      <c r="H71" s="1"/>
      <c r="I71" s="1"/>
      <c r="J71" s="1">
        <f t="shared" si="1"/>
        <v>0</v>
      </c>
      <c r="K71" s="1"/>
    </row>
    <row r="72" spans="1:11" ht="20.25" customHeight="1" x14ac:dyDescent="0.3">
      <c r="A72" s="1">
        <v>70</v>
      </c>
      <c r="B72" s="10">
        <v>46093</v>
      </c>
      <c r="C72" s="1" t="s">
        <v>97</v>
      </c>
      <c r="D72" s="1" t="s">
        <v>102</v>
      </c>
      <c r="E72" s="1">
        <v>2350</v>
      </c>
      <c r="F72" s="1"/>
      <c r="G72" s="1"/>
      <c r="H72" s="1"/>
      <c r="I72" s="1"/>
      <c r="J72" s="1">
        <f t="shared" si="1"/>
        <v>0</v>
      </c>
      <c r="K72" s="1"/>
    </row>
    <row r="73" spans="1:11" ht="20.25" customHeight="1" x14ac:dyDescent="0.3">
      <c r="A73" s="1">
        <v>71</v>
      </c>
      <c r="B73" s="10">
        <v>46094</v>
      </c>
      <c r="C73" s="1" t="s">
        <v>97</v>
      </c>
      <c r="D73" s="1" t="s">
        <v>102</v>
      </c>
      <c r="E73" s="1">
        <v>2350</v>
      </c>
      <c r="F73" s="1"/>
      <c r="G73" s="1"/>
      <c r="H73" s="1"/>
      <c r="I73" s="1"/>
      <c r="J73" s="1">
        <f t="shared" si="1"/>
        <v>0</v>
      </c>
      <c r="K73" s="1"/>
    </row>
    <row r="74" spans="1:11" ht="20.25" customHeight="1" x14ac:dyDescent="0.3">
      <c r="A74" s="1">
        <v>72</v>
      </c>
      <c r="B74" s="10">
        <v>46095</v>
      </c>
      <c r="C74" s="1" t="s">
        <v>97</v>
      </c>
      <c r="D74" s="1" t="s">
        <v>102</v>
      </c>
      <c r="E74" s="1">
        <v>2350</v>
      </c>
      <c r="F74" s="1"/>
      <c r="G74" s="1"/>
      <c r="H74" s="1"/>
      <c r="I74" s="1"/>
      <c r="J74" s="1">
        <f t="shared" si="1"/>
        <v>0</v>
      </c>
      <c r="K74" s="1"/>
    </row>
    <row r="75" spans="1:11" ht="20.25" customHeight="1" x14ac:dyDescent="0.3">
      <c r="A75" s="1">
        <v>73</v>
      </c>
      <c r="B75" s="10">
        <v>46096</v>
      </c>
      <c r="C75" s="1" t="s">
        <v>97</v>
      </c>
      <c r="D75" s="1" t="s">
        <v>102</v>
      </c>
      <c r="E75" s="1">
        <v>2350</v>
      </c>
      <c r="F75" s="1"/>
      <c r="G75" s="1"/>
      <c r="H75" s="1"/>
      <c r="I75" s="1"/>
      <c r="J75" s="1">
        <f t="shared" si="1"/>
        <v>0</v>
      </c>
      <c r="K75" s="1"/>
    </row>
    <row r="76" spans="1:11" ht="20.25" customHeight="1" x14ac:dyDescent="0.3">
      <c r="A76" s="1">
        <v>74</v>
      </c>
      <c r="B76" s="10">
        <v>46097</v>
      </c>
      <c r="C76" s="1" t="s">
        <v>97</v>
      </c>
      <c r="D76" s="1" t="s">
        <v>102</v>
      </c>
      <c r="E76" s="1">
        <v>2350</v>
      </c>
      <c r="F76" s="1"/>
      <c r="G76" s="1"/>
      <c r="H76" s="1"/>
      <c r="I76" s="1"/>
      <c r="J76" s="1">
        <f t="shared" si="1"/>
        <v>0</v>
      </c>
      <c r="K76" s="1"/>
    </row>
    <row r="77" spans="1:11" ht="20.25" customHeight="1" x14ac:dyDescent="0.3">
      <c r="A77" s="1">
        <v>75</v>
      </c>
      <c r="B77" s="10">
        <v>46098</v>
      </c>
      <c r="C77" s="1" t="s">
        <v>97</v>
      </c>
      <c r="D77" s="1" t="s">
        <v>102</v>
      </c>
      <c r="E77" s="1">
        <v>2350</v>
      </c>
      <c r="F77" s="1"/>
      <c r="G77" s="1"/>
      <c r="H77" s="1"/>
      <c r="I77" s="1"/>
      <c r="J77" s="1">
        <f t="shared" si="1"/>
        <v>0</v>
      </c>
      <c r="K77" s="1"/>
    </row>
    <row r="78" spans="1:11" ht="20.25" customHeight="1" x14ac:dyDescent="0.3">
      <c r="A78" s="1">
        <v>76</v>
      </c>
      <c r="B78" s="10">
        <v>46099</v>
      </c>
      <c r="C78" s="1" t="s">
        <v>97</v>
      </c>
      <c r="D78" s="1" t="s">
        <v>102</v>
      </c>
      <c r="E78" s="1">
        <v>2350</v>
      </c>
      <c r="F78" s="1"/>
      <c r="G78" s="1"/>
      <c r="H78" s="1"/>
      <c r="I78" s="1"/>
      <c r="J78" s="1">
        <f t="shared" si="1"/>
        <v>0</v>
      </c>
      <c r="K78" s="1"/>
    </row>
    <row r="79" spans="1:11" ht="20.25" customHeight="1" x14ac:dyDescent="0.3">
      <c r="A79" s="1">
        <v>77</v>
      </c>
      <c r="B79" s="10">
        <v>46100</v>
      </c>
      <c r="C79" s="1" t="s">
        <v>97</v>
      </c>
      <c r="D79" s="1" t="s">
        <v>102</v>
      </c>
      <c r="E79" s="1">
        <v>2350</v>
      </c>
      <c r="F79" s="1"/>
      <c r="G79" s="1"/>
      <c r="H79" s="1"/>
      <c r="I79" s="1"/>
      <c r="J79" s="1">
        <f t="shared" si="1"/>
        <v>0</v>
      </c>
      <c r="K79" s="1"/>
    </row>
    <row r="80" spans="1:11" ht="20.25" customHeight="1" x14ac:dyDescent="0.3">
      <c r="A80" s="1">
        <v>78</v>
      </c>
      <c r="B80" s="10">
        <v>46101</v>
      </c>
      <c r="C80" s="1" t="s">
        <v>97</v>
      </c>
      <c r="D80" s="1" t="s">
        <v>102</v>
      </c>
      <c r="E80" s="1">
        <v>2350</v>
      </c>
      <c r="F80" s="1"/>
      <c r="G80" s="1"/>
      <c r="H80" s="1"/>
      <c r="I80" s="1"/>
      <c r="J80" s="1">
        <f t="shared" si="1"/>
        <v>0</v>
      </c>
      <c r="K80" s="1"/>
    </row>
    <row r="81" spans="1:11" ht="20.25" customHeight="1" x14ac:dyDescent="0.3">
      <c r="A81" s="1">
        <v>79</v>
      </c>
      <c r="B81" s="10">
        <v>46102</v>
      </c>
      <c r="C81" s="1" t="s">
        <v>97</v>
      </c>
      <c r="D81" s="1" t="s">
        <v>102</v>
      </c>
      <c r="E81" s="1">
        <v>2350</v>
      </c>
      <c r="F81" s="1"/>
      <c r="G81" s="1"/>
      <c r="H81" s="1"/>
      <c r="I81" s="1"/>
      <c r="J81" s="1">
        <f t="shared" si="1"/>
        <v>0</v>
      </c>
      <c r="K81" s="1"/>
    </row>
    <row r="82" spans="1:11" ht="20.25" customHeight="1" x14ac:dyDescent="0.3">
      <c r="A82" s="1">
        <v>80</v>
      </c>
      <c r="B82" s="10">
        <v>46103</v>
      </c>
      <c r="C82" s="1" t="s">
        <v>97</v>
      </c>
      <c r="D82" s="1" t="s">
        <v>102</v>
      </c>
      <c r="E82" s="1">
        <v>2350</v>
      </c>
      <c r="F82" s="1"/>
      <c r="G82" s="1"/>
      <c r="H82" s="1"/>
      <c r="I82" s="1"/>
      <c r="J82" s="1">
        <f t="shared" si="1"/>
        <v>0</v>
      </c>
      <c r="K82" s="1"/>
    </row>
    <row r="83" spans="1:11" ht="20.25" customHeight="1" x14ac:dyDescent="0.3">
      <c r="A83" s="1">
        <v>81</v>
      </c>
      <c r="B83" s="10">
        <v>46104</v>
      </c>
      <c r="C83" s="1" t="s">
        <v>97</v>
      </c>
      <c r="D83" s="1" t="s">
        <v>102</v>
      </c>
      <c r="E83" s="1">
        <v>2350</v>
      </c>
      <c r="F83" s="1"/>
      <c r="G83" s="1"/>
      <c r="H83" s="1"/>
      <c r="I83" s="1"/>
      <c r="J83" s="1">
        <f t="shared" si="1"/>
        <v>0</v>
      </c>
      <c r="K83" s="1"/>
    </row>
    <row r="84" spans="1:11" ht="20.25" customHeight="1" x14ac:dyDescent="0.3">
      <c r="A84" s="1">
        <v>82</v>
      </c>
      <c r="B84" s="10">
        <v>46105</v>
      </c>
      <c r="C84" s="1" t="s">
        <v>97</v>
      </c>
      <c r="D84" s="1" t="s">
        <v>102</v>
      </c>
      <c r="E84" s="1">
        <v>2350</v>
      </c>
      <c r="F84" s="1"/>
      <c r="G84" s="1"/>
      <c r="H84" s="1"/>
      <c r="I84" s="1"/>
      <c r="J84" s="1">
        <f t="shared" si="1"/>
        <v>0</v>
      </c>
      <c r="K84" s="1"/>
    </row>
    <row r="85" spans="1:11" ht="20.25" customHeight="1" x14ac:dyDescent="0.3">
      <c r="A85" s="1">
        <v>83</v>
      </c>
      <c r="B85" s="10">
        <v>46106</v>
      </c>
      <c r="C85" s="1" t="s">
        <v>97</v>
      </c>
      <c r="D85" s="1" t="s">
        <v>102</v>
      </c>
      <c r="E85" s="1">
        <v>2350</v>
      </c>
      <c r="F85" s="1"/>
      <c r="G85" s="1"/>
      <c r="H85" s="1"/>
      <c r="I85" s="1"/>
      <c r="J85" s="1">
        <f t="shared" si="1"/>
        <v>0</v>
      </c>
      <c r="K85" s="1"/>
    </row>
    <row r="86" spans="1:11" ht="20.25" customHeight="1" x14ac:dyDescent="0.3">
      <c r="A86" s="1">
        <v>84</v>
      </c>
      <c r="B86" s="10">
        <v>46107</v>
      </c>
      <c r="C86" s="1" t="s">
        <v>97</v>
      </c>
      <c r="D86" s="1" t="s">
        <v>102</v>
      </c>
      <c r="E86" s="1">
        <v>2350</v>
      </c>
      <c r="F86" s="1"/>
      <c r="G86" s="1"/>
      <c r="H86" s="1"/>
      <c r="I86" s="1"/>
      <c r="J86" s="1">
        <f t="shared" si="1"/>
        <v>0</v>
      </c>
      <c r="K86" s="1"/>
    </row>
    <row r="87" spans="1:11" ht="20.25" customHeight="1" x14ac:dyDescent="0.3">
      <c r="A87" s="1">
        <v>85</v>
      </c>
      <c r="B87" s="10">
        <v>46108</v>
      </c>
      <c r="C87" s="1" t="s">
        <v>97</v>
      </c>
      <c r="D87" s="1" t="s">
        <v>102</v>
      </c>
      <c r="E87" s="1">
        <v>2350</v>
      </c>
      <c r="F87" s="1"/>
      <c r="G87" s="1"/>
      <c r="H87" s="1"/>
      <c r="I87" s="1"/>
      <c r="J87" s="1">
        <f t="shared" si="1"/>
        <v>0</v>
      </c>
      <c r="K87" s="1"/>
    </row>
    <row r="88" spans="1:11" ht="20.25" customHeight="1" x14ac:dyDescent="0.3">
      <c r="A88" s="1">
        <v>86</v>
      </c>
      <c r="B88" s="10">
        <v>46109</v>
      </c>
      <c r="C88" s="1" t="s">
        <v>97</v>
      </c>
      <c r="D88" s="1" t="s">
        <v>102</v>
      </c>
      <c r="E88" s="1">
        <v>2350</v>
      </c>
      <c r="F88" s="1"/>
      <c r="G88" s="1"/>
      <c r="H88" s="1"/>
      <c r="I88" s="1"/>
      <c r="J88" s="1">
        <f t="shared" si="1"/>
        <v>0</v>
      </c>
      <c r="K88" s="1"/>
    </row>
    <row r="89" spans="1:11" ht="20.25" customHeight="1" x14ac:dyDescent="0.3">
      <c r="A89" s="1">
        <v>87</v>
      </c>
      <c r="B89" s="10">
        <v>46110</v>
      </c>
      <c r="C89" s="1" t="s">
        <v>97</v>
      </c>
      <c r="D89" s="1" t="s">
        <v>102</v>
      </c>
      <c r="E89" s="1">
        <v>2350</v>
      </c>
      <c r="F89" s="1"/>
      <c r="G89" s="1"/>
      <c r="H89" s="1"/>
      <c r="I89" s="1"/>
      <c r="J89" s="1">
        <f t="shared" si="1"/>
        <v>0</v>
      </c>
      <c r="K89" s="1"/>
    </row>
    <row r="90" spans="1:11" ht="20.25" customHeight="1" x14ac:dyDescent="0.3">
      <c r="A90" s="1">
        <v>88</v>
      </c>
      <c r="B90" s="10">
        <v>46111</v>
      </c>
      <c r="C90" s="1" t="s">
        <v>97</v>
      </c>
      <c r="D90" s="1" t="s">
        <v>102</v>
      </c>
      <c r="E90" s="1">
        <v>2350</v>
      </c>
      <c r="F90" s="1"/>
      <c r="G90" s="1"/>
      <c r="H90" s="1"/>
      <c r="I90" s="1"/>
      <c r="J90" s="1">
        <f t="shared" si="1"/>
        <v>0</v>
      </c>
      <c r="K90" s="1"/>
    </row>
    <row r="91" spans="1:11" ht="20.25" customHeight="1" x14ac:dyDescent="0.3">
      <c r="A91" s="1">
        <v>89</v>
      </c>
      <c r="B91" s="10">
        <v>46112</v>
      </c>
      <c r="C91" s="1" t="s">
        <v>97</v>
      </c>
      <c r="D91" s="1" t="s">
        <v>102</v>
      </c>
      <c r="E91" s="1">
        <v>2350</v>
      </c>
      <c r="F91" s="1"/>
      <c r="G91" s="1"/>
      <c r="H91" s="1"/>
      <c r="I91" s="1"/>
      <c r="J91" s="1">
        <f t="shared" si="1"/>
        <v>0</v>
      </c>
      <c r="K91" s="1"/>
    </row>
    <row r="92" spans="1:11" ht="20.25" customHeight="1" x14ac:dyDescent="0.3">
      <c r="A92" s="1">
        <v>90</v>
      </c>
      <c r="B92" s="10">
        <v>46113</v>
      </c>
      <c r="C92" s="1" t="s">
        <v>97</v>
      </c>
      <c r="D92" s="1" t="s">
        <v>102</v>
      </c>
      <c r="E92" s="1">
        <v>2350</v>
      </c>
      <c r="F92" s="1"/>
      <c r="G92" s="1"/>
      <c r="H92" s="1"/>
      <c r="I92" s="1"/>
      <c r="J92" s="1">
        <f t="shared" si="1"/>
        <v>0</v>
      </c>
      <c r="K92" s="1"/>
    </row>
    <row r="93" spans="1:11" ht="20.25" customHeight="1" x14ac:dyDescent="0.3">
      <c r="A93" s="1">
        <v>91</v>
      </c>
      <c r="B93" s="10">
        <v>46114</v>
      </c>
      <c r="C93" s="1" t="s">
        <v>97</v>
      </c>
      <c r="D93" s="1" t="s">
        <v>102</v>
      </c>
      <c r="E93" s="1">
        <v>2350</v>
      </c>
      <c r="F93" s="1"/>
      <c r="G93" s="1"/>
      <c r="H93" s="1"/>
      <c r="I93" s="1"/>
      <c r="J93" s="1">
        <f t="shared" si="1"/>
        <v>0</v>
      </c>
      <c r="K93" s="1"/>
    </row>
    <row r="94" spans="1:11" ht="20.25" customHeight="1" x14ac:dyDescent="0.3">
      <c r="A94" s="1">
        <v>92</v>
      </c>
      <c r="B94" s="10">
        <v>46115</v>
      </c>
      <c r="C94" s="1" t="s">
        <v>97</v>
      </c>
      <c r="D94" s="1" t="s">
        <v>102</v>
      </c>
      <c r="E94" s="1">
        <v>2350</v>
      </c>
      <c r="F94" s="1"/>
      <c r="G94" s="1"/>
      <c r="H94" s="1"/>
      <c r="I94" s="1"/>
      <c r="J94" s="1">
        <f t="shared" si="1"/>
        <v>0</v>
      </c>
      <c r="K94" s="1"/>
    </row>
    <row r="95" spans="1:11" ht="20.25" customHeight="1" x14ac:dyDescent="0.3">
      <c r="A95" s="1">
        <v>93</v>
      </c>
      <c r="B95" s="10">
        <v>46116</v>
      </c>
      <c r="C95" s="1" t="s">
        <v>97</v>
      </c>
      <c r="D95" s="1" t="s">
        <v>102</v>
      </c>
      <c r="E95" s="1">
        <v>2350</v>
      </c>
      <c r="F95" s="1"/>
      <c r="G95" s="1"/>
      <c r="H95" s="1"/>
      <c r="I95" s="1"/>
      <c r="J95" s="1">
        <f t="shared" si="1"/>
        <v>0</v>
      </c>
      <c r="K95" s="1"/>
    </row>
    <row r="96" spans="1:11" ht="20.25" customHeight="1" x14ac:dyDescent="0.3">
      <c r="A96" s="1">
        <v>94</v>
      </c>
      <c r="B96" s="10">
        <v>46117</v>
      </c>
      <c r="C96" s="1" t="s">
        <v>97</v>
      </c>
      <c r="D96" s="1" t="s">
        <v>102</v>
      </c>
      <c r="E96" s="1">
        <v>2350</v>
      </c>
      <c r="F96" s="1"/>
      <c r="G96" s="1"/>
      <c r="H96" s="1"/>
      <c r="I96" s="1"/>
      <c r="J96" s="1">
        <f t="shared" si="1"/>
        <v>0</v>
      </c>
      <c r="K96" s="1"/>
    </row>
    <row r="97" spans="1:11" ht="20.25" customHeight="1" x14ac:dyDescent="0.3">
      <c r="A97" s="1">
        <v>95</v>
      </c>
      <c r="B97" s="10">
        <v>46118</v>
      </c>
      <c r="C97" s="1" t="s">
        <v>97</v>
      </c>
      <c r="D97" s="1" t="s">
        <v>102</v>
      </c>
      <c r="E97" s="1">
        <v>2350</v>
      </c>
      <c r="F97" s="1"/>
      <c r="G97" s="1"/>
      <c r="H97" s="1"/>
      <c r="I97" s="1"/>
      <c r="J97" s="1">
        <f t="shared" si="1"/>
        <v>0</v>
      </c>
      <c r="K97" s="1"/>
    </row>
    <row r="98" spans="1:11" ht="20.25" customHeight="1" x14ac:dyDescent="0.3">
      <c r="A98" s="1">
        <v>96</v>
      </c>
      <c r="B98" s="10">
        <v>46119</v>
      </c>
      <c r="C98" s="1" t="s">
        <v>97</v>
      </c>
      <c r="D98" s="1" t="s">
        <v>102</v>
      </c>
      <c r="E98" s="1">
        <v>2350</v>
      </c>
      <c r="F98" s="1"/>
      <c r="G98" s="1"/>
      <c r="H98" s="1"/>
      <c r="I98" s="1"/>
      <c r="J98" s="1">
        <f t="shared" si="1"/>
        <v>0</v>
      </c>
      <c r="K98" s="1"/>
    </row>
    <row r="99" spans="1:11" ht="20.25" customHeight="1" x14ac:dyDescent="0.3">
      <c r="A99" s="1">
        <v>97</v>
      </c>
      <c r="B99" s="10">
        <v>46120</v>
      </c>
      <c r="C99" s="1" t="s">
        <v>97</v>
      </c>
      <c r="D99" s="1" t="s">
        <v>102</v>
      </c>
      <c r="E99" s="1">
        <v>2350</v>
      </c>
      <c r="F99" s="1"/>
      <c r="G99" s="1"/>
      <c r="H99" s="1"/>
      <c r="I99" s="1"/>
      <c r="J99" s="1">
        <f t="shared" si="1"/>
        <v>0</v>
      </c>
      <c r="K99" s="1"/>
    </row>
    <row r="100" spans="1:11" ht="20.25" customHeight="1" x14ac:dyDescent="0.3">
      <c r="A100" s="1">
        <v>98</v>
      </c>
      <c r="B100" s="10">
        <v>46121</v>
      </c>
      <c r="C100" s="1" t="s">
        <v>97</v>
      </c>
      <c r="D100" s="1" t="s">
        <v>102</v>
      </c>
      <c r="E100" s="1">
        <v>2350</v>
      </c>
      <c r="F100" s="1"/>
      <c r="G100" s="1"/>
      <c r="H100" s="1"/>
      <c r="I100" s="1"/>
      <c r="J100" s="1">
        <f t="shared" si="1"/>
        <v>0</v>
      </c>
      <c r="K100" s="1"/>
    </row>
    <row r="101" spans="1:11" ht="20.25" customHeight="1" x14ac:dyDescent="0.3">
      <c r="A101" s="1">
        <v>99</v>
      </c>
      <c r="B101" s="10">
        <v>46122</v>
      </c>
      <c r="C101" s="1" t="s">
        <v>97</v>
      </c>
      <c r="D101" s="1" t="s">
        <v>102</v>
      </c>
      <c r="E101" s="1">
        <v>2350</v>
      </c>
      <c r="F101" s="1"/>
      <c r="G101" s="1"/>
      <c r="H101" s="1"/>
      <c r="I101" s="1"/>
      <c r="J101" s="1">
        <f t="shared" si="1"/>
        <v>0</v>
      </c>
      <c r="K101" s="1"/>
    </row>
    <row r="102" spans="1:11" ht="20.25" customHeight="1" x14ac:dyDescent="0.3">
      <c r="A102" s="1">
        <v>100</v>
      </c>
      <c r="B102" s="10">
        <v>46123</v>
      </c>
      <c r="C102" s="1" t="s">
        <v>97</v>
      </c>
      <c r="D102" s="1" t="s">
        <v>102</v>
      </c>
      <c r="E102" s="1">
        <v>2350</v>
      </c>
      <c r="F102" s="1"/>
      <c r="G102" s="1"/>
      <c r="H102" s="1"/>
      <c r="I102" s="1"/>
      <c r="J102" s="1">
        <f t="shared" si="1"/>
        <v>0</v>
      </c>
      <c r="K102" s="1"/>
    </row>
    <row r="103" spans="1:11" ht="20.25" customHeight="1" x14ac:dyDescent="0.3">
      <c r="A103" s="1">
        <v>101</v>
      </c>
      <c r="B103" s="10">
        <v>46124</v>
      </c>
      <c r="C103" s="1" t="s">
        <v>97</v>
      </c>
      <c r="D103" s="1" t="s">
        <v>102</v>
      </c>
      <c r="E103" s="1">
        <v>2350</v>
      </c>
      <c r="F103" s="1"/>
      <c r="G103" s="1"/>
      <c r="H103" s="1"/>
      <c r="I103" s="1"/>
      <c r="J103" s="1">
        <f t="shared" si="1"/>
        <v>0</v>
      </c>
      <c r="K103" s="1"/>
    </row>
    <row r="104" spans="1:11" ht="20.25" customHeight="1" x14ac:dyDescent="0.3">
      <c r="A104" s="1">
        <v>102</v>
      </c>
      <c r="B104" s="10">
        <v>46125</v>
      </c>
      <c r="C104" s="1" t="s">
        <v>97</v>
      </c>
      <c r="D104" s="1" t="s">
        <v>102</v>
      </c>
      <c r="E104" s="1">
        <v>2350</v>
      </c>
      <c r="F104" s="1"/>
      <c r="G104" s="1"/>
      <c r="H104" s="1"/>
      <c r="I104" s="1"/>
      <c r="J104" s="1">
        <f t="shared" si="1"/>
        <v>0</v>
      </c>
      <c r="K104" s="1"/>
    </row>
    <row r="105" spans="1:11" ht="20.25" customHeight="1" x14ac:dyDescent="0.3">
      <c r="A105" s="1">
        <v>103</v>
      </c>
      <c r="B105" s="10">
        <v>46126</v>
      </c>
      <c r="C105" s="1" t="s">
        <v>97</v>
      </c>
      <c r="D105" s="1" t="s">
        <v>102</v>
      </c>
      <c r="E105" s="1">
        <v>2350</v>
      </c>
      <c r="F105" s="1"/>
      <c r="G105" s="1"/>
      <c r="H105" s="1"/>
      <c r="I105" s="1"/>
      <c r="J105" s="1">
        <f t="shared" si="1"/>
        <v>0</v>
      </c>
      <c r="K105" s="1"/>
    </row>
    <row r="106" spans="1:11" ht="20.25" customHeight="1" x14ac:dyDescent="0.3">
      <c r="A106" s="1">
        <v>104</v>
      </c>
      <c r="B106" s="10">
        <v>46127</v>
      </c>
      <c r="C106" s="1" t="s">
        <v>97</v>
      </c>
      <c r="D106" s="1" t="s">
        <v>102</v>
      </c>
      <c r="E106" s="1">
        <v>2350</v>
      </c>
      <c r="F106" s="1"/>
      <c r="G106" s="1"/>
      <c r="H106" s="1"/>
      <c r="I106" s="1"/>
      <c r="J106" s="1">
        <f t="shared" si="1"/>
        <v>0</v>
      </c>
      <c r="K106" s="1"/>
    </row>
    <row r="107" spans="1:11" ht="20.25" customHeight="1" x14ac:dyDescent="0.3">
      <c r="A107" s="1">
        <v>105</v>
      </c>
      <c r="B107" s="10">
        <v>46128</v>
      </c>
      <c r="C107" s="1" t="s">
        <v>97</v>
      </c>
      <c r="D107" s="1" t="s">
        <v>102</v>
      </c>
      <c r="E107" s="1">
        <v>2350</v>
      </c>
      <c r="F107" s="1"/>
      <c r="G107" s="1"/>
      <c r="H107" s="1"/>
      <c r="I107" s="1"/>
      <c r="J107" s="1">
        <f t="shared" si="1"/>
        <v>0</v>
      </c>
      <c r="K107" s="1"/>
    </row>
    <row r="108" spans="1:11" ht="20.25" customHeight="1" x14ac:dyDescent="0.3">
      <c r="A108" s="1">
        <v>106</v>
      </c>
      <c r="B108" s="10">
        <v>46129</v>
      </c>
      <c r="C108" s="1" t="s">
        <v>97</v>
      </c>
      <c r="D108" s="1" t="s">
        <v>102</v>
      </c>
      <c r="E108" s="1">
        <v>2350</v>
      </c>
      <c r="F108" s="1"/>
      <c r="G108" s="1"/>
      <c r="H108" s="1"/>
      <c r="I108" s="1"/>
      <c r="J108" s="1">
        <f t="shared" si="1"/>
        <v>0</v>
      </c>
      <c r="K108" s="1"/>
    </row>
    <row r="109" spans="1:11" ht="20.25" customHeight="1" x14ac:dyDescent="0.3">
      <c r="A109" s="1">
        <v>107</v>
      </c>
      <c r="B109" s="10">
        <v>46130</v>
      </c>
      <c r="C109" s="1" t="s">
        <v>97</v>
      </c>
      <c r="D109" s="1" t="s">
        <v>102</v>
      </c>
      <c r="E109" s="1">
        <v>2350</v>
      </c>
      <c r="F109" s="1"/>
      <c r="G109" s="1"/>
      <c r="H109" s="1"/>
      <c r="I109" s="1"/>
      <c r="J109" s="1">
        <f t="shared" si="1"/>
        <v>0</v>
      </c>
      <c r="K109" s="1"/>
    </row>
    <row r="110" spans="1:11" ht="20.25" customHeight="1" x14ac:dyDescent="0.3">
      <c r="A110" s="1">
        <v>108</v>
      </c>
      <c r="B110" s="10">
        <v>46131</v>
      </c>
      <c r="C110" s="1" t="s">
        <v>97</v>
      </c>
      <c r="D110" s="1" t="s">
        <v>102</v>
      </c>
      <c r="E110" s="1">
        <v>2350</v>
      </c>
      <c r="F110" s="1"/>
      <c r="G110" s="1"/>
      <c r="H110" s="1"/>
      <c r="I110" s="1"/>
      <c r="J110" s="1">
        <f t="shared" si="1"/>
        <v>0</v>
      </c>
      <c r="K110" s="1"/>
    </row>
    <row r="111" spans="1:11" ht="20.25" customHeight="1" x14ac:dyDescent="0.3">
      <c r="A111" s="1">
        <v>109</v>
      </c>
      <c r="B111" s="10">
        <v>46132</v>
      </c>
      <c r="C111" s="1" t="s">
        <v>97</v>
      </c>
      <c r="D111" s="1" t="s">
        <v>102</v>
      </c>
      <c r="E111" s="1">
        <v>2350</v>
      </c>
      <c r="F111" s="1"/>
      <c r="G111" s="1"/>
      <c r="H111" s="1"/>
      <c r="I111" s="1"/>
      <c r="J111" s="1">
        <f t="shared" si="1"/>
        <v>0</v>
      </c>
      <c r="K111" s="1"/>
    </row>
    <row r="112" spans="1:11" ht="20.25" customHeight="1" x14ac:dyDescent="0.3">
      <c r="A112" s="1">
        <v>110</v>
      </c>
      <c r="B112" s="10">
        <v>46133</v>
      </c>
      <c r="C112" s="1" t="s">
        <v>97</v>
      </c>
      <c r="D112" s="1" t="s">
        <v>102</v>
      </c>
      <c r="E112" s="1">
        <v>2350</v>
      </c>
      <c r="F112" s="1"/>
      <c r="G112" s="1"/>
      <c r="H112" s="1"/>
      <c r="I112" s="1"/>
      <c r="J112" s="1">
        <f t="shared" si="1"/>
        <v>0</v>
      </c>
      <c r="K112" s="1"/>
    </row>
    <row r="113" spans="1:11" ht="20.25" customHeight="1" x14ac:dyDescent="0.3">
      <c r="A113" s="1">
        <v>111</v>
      </c>
      <c r="B113" s="10">
        <v>46134</v>
      </c>
      <c r="C113" s="1" t="s">
        <v>97</v>
      </c>
      <c r="D113" s="1" t="s">
        <v>102</v>
      </c>
      <c r="E113" s="1">
        <v>2350</v>
      </c>
      <c r="F113" s="1"/>
      <c r="G113" s="1"/>
      <c r="H113" s="1"/>
      <c r="I113" s="1"/>
      <c r="J113" s="1">
        <f t="shared" si="1"/>
        <v>0</v>
      </c>
      <c r="K113" s="1"/>
    </row>
    <row r="114" spans="1:11" ht="20.25" customHeight="1" x14ac:dyDescent="0.3">
      <c r="A114" s="1">
        <v>112</v>
      </c>
      <c r="B114" s="10">
        <v>46135</v>
      </c>
      <c r="C114" s="1" t="s">
        <v>97</v>
      </c>
      <c r="D114" s="1" t="s">
        <v>102</v>
      </c>
      <c r="E114" s="1">
        <v>2350</v>
      </c>
      <c r="F114" s="1"/>
      <c r="G114" s="1"/>
      <c r="H114" s="1"/>
      <c r="I114" s="1"/>
      <c r="J114" s="1">
        <f t="shared" si="1"/>
        <v>0</v>
      </c>
      <c r="K114" s="1"/>
    </row>
    <row r="115" spans="1:11" ht="20.25" customHeight="1" x14ac:dyDescent="0.3">
      <c r="A115" s="1">
        <v>113</v>
      </c>
      <c r="B115" s="10">
        <v>46136</v>
      </c>
      <c r="C115" s="1" t="s">
        <v>97</v>
      </c>
      <c r="D115" s="1" t="s">
        <v>102</v>
      </c>
      <c r="E115" s="1">
        <v>2350</v>
      </c>
      <c r="F115" s="1"/>
      <c r="G115" s="1"/>
      <c r="H115" s="1"/>
      <c r="I115" s="1"/>
      <c r="J115" s="1">
        <f t="shared" si="1"/>
        <v>0</v>
      </c>
      <c r="K115" s="1"/>
    </row>
    <row r="116" spans="1:11" ht="20.25" customHeight="1" x14ac:dyDescent="0.3">
      <c r="A116" s="1">
        <v>114</v>
      </c>
      <c r="B116" s="10">
        <v>46137</v>
      </c>
      <c r="C116" s="1" t="s">
        <v>97</v>
      </c>
      <c r="D116" s="1" t="s">
        <v>102</v>
      </c>
      <c r="E116" s="1">
        <v>2350</v>
      </c>
      <c r="F116" s="1"/>
      <c r="G116" s="1"/>
      <c r="H116" s="1"/>
      <c r="I116" s="1"/>
      <c r="J116" s="1">
        <f t="shared" si="1"/>
        <v>0</v>
      </c>
      <c r="K116" s="1"/>
    </row>
    <row r="117" spans="1:11" ht="20.25" customHeight="1" x14ac:dyDescent="0.3">
      <c r="A117" s="1">
        <v>115</v>
      </c>
      <c r="B117" s="10">
        <v>46138</v>
      </c>
      <c r="C117" s="1" t="s">
        <v>97</v>
      </c>
      <c r="D117" s="1" t="s">
        <v>102</v>
      </c>
      <c r="E117" s="1">
        <v>2350</v>
      </c>
      <c r="F117" s="1"/>
      <c r="G117" s="1"/>
      <c r="H117" s="1"/>
      <c r="I117" s="1"/>
      <c r="J117" s="1">
        <f t="shared" si="1"/>
        <v>0</v>
      </c>
      <c r="K117" s="1"/>
    </row>
    <row r="118" spans="1:11" ht="20.25" customHeight="1" x14ac:dyDescent="0.3">
      <c r="A118" s="1">
        <v>116</v>
      </c>
      <c r="B118" s="10">
        <v>46139</v>
      </c>
      <c r="C118" s="1" t="s">
        <v>97</v>
      </c>
      <c r="D118" s="1" t="s">
        <v>102</v>
      </c>
      <c r="E118" s="1">
        <v>2350</v>
      </c>
      <c r="F118" s="1"/>
      <c r="G118" s="1"/>
      <c r="H118" s="1"/>
      <c r="I118" s="1"/>
      <c r="J118" s="1">
        <f t="shared" si="1"/>
        <v>0</v>
      </c>
      <c r="K118" s="1"/>
    </row>
    <row r="119" spans="1:11" ht="20.25" customHeight="1" x14ac:dyDescent="0.3">
      <c r="A119" s="1">
        <v>117</v>
      </c>
      <c r="B119" s="10">
        <v>46140</v>
      </c>
      <c r="C119" s="1" t="s">
        <v>97</v>
      </c>
      <c r="D119" s="1" t="s">
        <v>102</v>
      </c>
      <c r="E119" s="1">
        <v>2350</v>
      </c>
      <c r="F119" s="1"/>
      <c r="G119" s="1"/>
      <c r="H119" s="1"/>
      <c r="I119" s="1"/>
      <c r="J119" s="1">
        <f t="shared" si="1"/>
        <v>0</v>
      </c>
      <c r="K119" s="1"/>
    </row>
    <row r="120" spans="1:11" ht="20.25" customHeight="1" x14ac:dyDescent="0.3">
      <c r="A120" s="1">
        <v>118</v>
      </c>
      <c r="B120" s="10">
        <v>46141</v>
      </c>
      <c r="C120" s="1" t="s">
        <v>97</v>
      </c>
      <c r="D120" s="1" t="s">
        <v>102</v>
      </c>
      <c r="E120" s="1">
        <v>2350</v>
      </c>
      <c r="F120" s="1"/>
      <c r="G120" s="1"/>
      <c r="H120" s="1"/>
      <c r="I120" s="1"/>
      <c r="J120" s="1">
        <f t="shared" si="1"/>
        <v>0</v>
      </c>
      <c r="K120" s="1"/>
    </row>
    <row r="121" spans="1:11" ht="20.25" customHeight="1" x14ac:dyDescent="0.3">
      <c r="A121" s="1">
        <v>119</v>
      </c>
      <c r="B121" s="10">
        <v>46142</v>
      </c>
      <c r="C121" s="1" t="s">
        <v>97</v>
      </c>
      <c r="D121" s="1" t="s">
        <v>102</v>
      </c>
      <c r="E121" s="1">
        <v>2350</v>
      </c>
      <c r="F121" s="1"/>
      <c r="G121" s="1"/>
      <c r="H121" s="1"/>
      <c r="I121" s="1"/>
      <c r="J121" s="1">
        <f t="shared" si="1"/>
        <v>0</v>
      </c>
      <c r="K121" s="1"/>
    </row>
    <row r="122" spans="1:11" ht="20.25" customHeight="1" x14ac:dyDescent="0.3">
      <c r="A122" s="1">
        <v>120</v>
      </c>
      <c r="B122" s="10">
        <v>46143</v>
      </c>
      <c r="C122" s="1" t="s">
        <v>97</v>
      </c>
      <c r="D122" s="1" t="s">
        <v>102</v>
      </c>
      <c r="E122" s="1">
        <v>2350</v>
      </c>
      <c r="F122" s="1"/>
      <c r="G122" s="1"/>
      <c r="H122" s="1"/>
      <c r="I122" s="1"/>
      <c r="J122" s="1">
        <f t="shared" si="1"/>
        <v>0</v>
      </c>
      <c r="K122" s="1"/>
    </row>
    <row r="123" spans="1:11" ht="20.25" customHeight="1" x14ac:dyDescent="0.3">
      <c r="A123" s="1">
        <v>121</v>
      </c>
      <c r="B123" s="10">
        <v>46144</v>
      </c>
      <c r="C123" s="1" t="s">
        <v>97</v>
      </c>
      <c r="D123" s="1" t="s">
        <v>102</v>
      </c>
      <c r="E123" s="1">
        <v>2350</v>
      </c>
      <c r="F123" s="1"/>
      <c r="G123" s="1"/>
      <c r="H123" s="1"/>
      <c r="I123" s="1"/>
      <c r="J123" s="1">
        <f t="shared" si="1"/>
        <v>0</v>
      </c>
      <c r="K123" s="1"/>
    </row>
    <row r="124" spans="1:11" ht="20.25" customHeight="1" x14ac:dyDescent="0.3">
      <c r="A124" s="1">
        <v>122</v>
      </c>
      <c r="B124" s="10">
        <v>46145</v>
      </c>
      <c r="C124" s="1" t="s">
        <v>97</v>
      </c>
      <c r="D124" s="1" t="s">
        <v>102</v>
      </c>
      <c r="E124" s="1">
        <v>2350</v>
      </c>
      <c r="F124" s="1"/>
      <c r="G124" s="1"/>
      <c r="H124" s="1"/>
      <c r="I124" s="1"/>
      <c r="J124" s="1">
        <f t="shared" si="1"/>
        <v>0</v>
      </c>
      <c r="K124" s="1"/>
    </row>
    <row r="125" spans="1:11" ht="20.25" customHeight="1" x14ac:dyDescent="0.3">
      <c r="A125" s="1">
        <v>123</v>
      </c>
      <c r="B125" s="10">
        <v>46146</v>
      </c>
      <c r="C125" s="1" t="s">
        <v>97</v>
      </c>
      <c r="D125" s="1" t="s">
        <v>102</v>
      </c>
      <c r="E125" s="1">
        <v>2350</v>
      </c>
      <c r="F125" s="1"/>
      <c r="G125" s="1"/>
      <c r="H125" s="1"/>
      <c r="I125" s="1"/>
      <c r="J125" s="1">
        <f t="shared" si="1"/>
        <v>0</v>
      </c>
      <c r="K125" s="1"/>
    </row>
    <row r="126" spans="1:11" ht="20.25" customHeight="1" x14ac:dyDescent="0.3">
      <c r="A126" s="1">
        <v>124</v>
      </c>
      <c r="B126" s="10">
        <v>46147</v>
      </c>
      <c r="C126" s="1" t="s">
        <v>97</v>
      </c>
      <c r="D126" s="1" t="s">
        <v>102</v>
      </c>
      <c r="E126" s="1">
        <v>2350</v>
      </c>
      <c r="F126" s="1"/>
      <c r="G126" s="1"/>
      <c r="H126" s="1"/>
      <c r="I126" s="1"/>
      <c r="J126" s="1">
        <f t="shared" si="1"/>
        <v>0</v>
      </c>
      <c r="K126" s="1"/>
    </row>
    <row r="127" spans="1:11" ht="20.25" customHeight="1" x14ac:dyDescent="0.3">
      <c r="A127" s="1">
        <v>125</v>
      </c>
      <c r="B127" s="10">
        <v>46148</v>
      </c>
      <c r="C127" s="1" t="s">
        <v>97</v>
      </c>
      <c r="D127" s="1" t="s">
        <v>102</v>
      </c>
      <c r="E127" s="1">
        <v>2350</v>
      </c>
      <c r="F127" s="1"/>
      <c r="G127" s="1"/>
      <c r="H127" s="1"/>
      <c r="I127" s="1"/>
      <c r="J127" s="1">
        <f t="shared" si="1"/>
        <v>0</v>
      </c>
      <c r="K127" s="1"/>
    </row>
    <row r="128" spans="1:11" ht="20.25" customHeight="1" x14ac:dyDescent="0.3">
      <c r="A128" s="1">
        <v>126</v>
      </c>
      <c r="B128" s="10">
        <v>46149</v>
      </c>
      <c r="C128" s="1" t="s">
        <v>97</v>
      </c>
      <c r="D128" s="1" t="s">
        <v>102</v>
      </c>
      <c r="E128" s="1">
        <v>2350</v>
      </c>
      <c r="F128" s="1"/>
      <c r="G128" s="1"/>
      <c r="H128" s="1"/>
      <c r="I128" s="1"/>
      <c r="J128" s="1">
        <f t="shared" si="1"/>
        <v>0</v>
      </c>
      <c r="K128" s="1"/>
    </row>
    <row r="129" spans="1:11" ht="20.25" customHeight="1" x14ac:dyDescent="0.3">
      <c r="A129" s="1">
        <v>127</v>
      </c>
      <c r="B129" s="10">
        <v>46150</v>
      </c>
      <c r="C129" s="1" t="s">
        <v>97</v>
      </c>
      <c r="D129" s="1" t="s">
        <v>102</v>
      </c>
      <c r="E129" s="1">
        <v>2350</v>
      </c>
      <c r="F129" s="1"/>
      <c r="G129" s="1"/>
      <c r="H129" s="1"/>
      <c r="I129" s="1"/>
      <c r="J129" s="1">
        <f t="shared" si="1"/>
        <v>0</v>
      </c>
      <c r="K129" s="1"/>
    </row>
    <row r="130" spans="1:11" ht="20.25" customHeight="1" x14ac:dyDescent="0.3">
      <c r="A130" s="1">
        <v>128</v>
      </c>
      <c r="B130" s="10">
        <v>46151</v>
      </c>
      <c r="C130" s="1" t="s">
        <v>97</v>
      </c>
      <c r="D130" s="1" t="s">
        <v>102</v>
      </c>
      <c r="E130" s="1">
        <v>2350</v>
      </c>
      <c r="F130" s="1"/>
      <c r="G130" s="1"/>
      <c r="H130" s="1"/>
      <c r="I130" s="1"/>
      <c r="J130" s="1">
        <f t="shared" si="1"/>
        <v>0</v>
      </c>
      <c r="K130" s="1"/>
    </row>
    <row r="131" spans="1:11" ht="20.25" customHeight="1" x14ac:dyDescent="0.3">
      <c r="A131" s="1">
        <v>129</v>
      </c>
      <c r="B131" s="10">
        <v>46152</v>
      </c>
      <c r="C131" s="1" t="s">
        <v>97</v>
      </c>
      <c r="D131" s="1" t="s">
        <v>102</v>
      </c>
      <c r="E131" s="1">
        <v>2350</v>
      </c>
      <c r="F131" s="1"/>
      <c r="G131" s="1"/>
      <c r="H131" s="1"/>
      <c r="I131" s="1"/>
      <c r="J131" s="1">
        <f t="shared" si="1"/>
        <v>0</v>
      </c>
      <c r="K131" s="1"/>
    </row>
    <row r="132" spans="1:11" ht="20.25" customHeight="1" x14ac:dyDescent="0.3">
      <c r="A132" s="1">
        <v>130</v>
      </c>
      <c r="B132" s="10">
        <v>46153</v>
      </c>
      <c r="C132" s="1" t="s">
        <v>97</v>
      </c>
      <c r="D132" s="1" t="s">
        <v>102</v>
      </c>
      <c r="E132" s="1">
        <v>2350</v>
      </c>
      <c r="F132" s="1"/>
      <c r="G132" s="1"/>
      <c r="H132" s="1"/>
      <c r="I132" s="1"/>
      <c r="J132" s="1">
        <f t="shared" ref="J132:J195" si="2">E132*F132-G132-H132+I132</f>
        <v>0</v>
      </c>
      <c r="K132" s="1"/>
    </row>
    <row r="133" spans="1:11" ht="20.25" customHeight="1" x14ac:dyDescent="0.3">
      <c r="A133" s="1">
        <v>131</v>
      </c>
      <c r="B133" s="10">
        <v>46154</v>
      </c>
      <c r="C133" s="1" t="s">
        <v>97</v>
      </c>
      <c r="D133" s="1" t="s">
        <v>102</v>
      </c>
      <c r="E133" s="1">
        <v>2350</v>
      </c>
      <c r="F133" s="1"/>
      <c r="G133" s="1"/>
      <c r="H133" s="1"/>
      <c r="I133" s="1"/>
      <c r="J133" s="1">
        <f t="shared" si="2"/>
        <v>0</v>
      </c>
      <c r="K133" s="1"/>
    </row>
    <row r="134" spans="1:11" ht="20.25" customHeight="1" x14ac:dyDescent="0.3">
      <c r="A134" s="1">
        <v>132</v>
      </c>
      <c r="B134" s="10">
        <v>46155</v>
      </c>
      <c r="C134" s="1" t="s">
        <v>97</v>
      </c>
      <c r="D134" s="1" t="s">
        <v>102</v>
      </c>
      <c r="E134" s="1">
        <v>2350</v>
      </c>
      <c r="F134" s="1"/>
      <c r="G134" s="1"/>
      <c r="H134" s="1"/>
      <c r="I134" s="1"/>
      <c r="J134" s="1">
        <f t="shared" si="2"/>
        <v>0</v>
      </c>
      <c r="K134" s="1"/>
    </row>
    <row r="135" spans="1:11" ht="20.25" customHeight="1" x14ac:dyDescent="0.3">
      <c r="A135" s="1">
        <v>133</v>
      </c>
      <c r="B135" s="10">
        <v>46156</v>
      </c>
      <c r="C135" s="1" t="s">
        <v>97</v>
      </c>
      <c r="D135" s="1" t="s">
        <v>102</v>
      </c>
      <c r="E135" s="1">
        <v>2350</v>
      </c>
      <c r="F135" s="1"/>
      <c r="G135" s="1"/>
      <c r="H135" s="1"/>
      <c r="I135" s="1"/>
      <c r="J135" s="1">
        <f t="shared" si="2"/>
        <v>0</v>
      </c>
      <c r="K135" s="1"/>
    </row>
    <row r="136" spans="1:11" ht="20.25" customHeight="1" x14ac:dyDescent="0.3">
      <c r="A136" s="1">
        <v>134</v>
      </c>
      <c r="B136" s="10">
        <v>46157</v>
      </c>
      <c r="C136" s="1" t="s">
        <v>97</v>
      </c>
      <c r="D136" s="1" t="s">
        <v>102</v>
      </c>
      <c r="E136" s="1">
        <v>2350</v>
      </c>
      <c r="F136" s="1"/>
      <c r="G136" s="1"/>
      <c r="H136" s="1"/>
      <c r="I136" s="1"/>
      <c r="J136" s="1">
        <f t="shared" si="2"/>
        <v>0</v>
      </c>
      <c r="K136" s="1"/>
    </row>
    <row r="137" spans="1:11" ht="20.25" customHeight="1" x14ac:dyDescent="0.3">
      <c r="A137" s="1">
        <v>135</v>
      </c>
      <c r="B137" s="10">
        <v>46158</v>
      </c>
      <c r="C137" s="1" t="s">
        <v>97</v>
      </c>
      <c r="D137" s="1" t="s">
        <v>102</v>
      </c>
      <c r="E137" s="1">
        <v>2350</v>
      </c>
      <c r="F137" s="1"/>
      <c r="G137" s="1"/>
      <c r="H137" s="1"/>
      <c r="I137" s="1"/>
      <c r="J137" s="1">
        <f t="shared" si="2"/>
        <v>0</v>
      </c>
      <c r="K137" s="1"/>
    </row>
    <row r="138" spans="1:11" ht="20.25" customHeight="1" x14ac:dyDescent="0.3">
      <c r="A138" s="1">
        <v>136</v>
      </c>
      <c r="B138" s="10">
        <v>46159</v>
      </c>
      <c r="C138" s="1" t="s">
        <v>97</v>
      </c>
      <c r="D138" s="1" t="s">
        <v>102</v>
      </c>
      <c r="E138" s="1">
        <v>2350</v>
      </c>
      <c r="F138" s="1"/>
      <c r="G138" s="1"/>
      <c r="H138" s="1"/>
      <c r="I138" s="1"/>
      <c r="J138" s="1">
        <f t="shared" si="2"/>
        <v>0</v>
      </c>
      <c r="K138" s="1"/>
    </row>
    <row r="139" spans="1:11" ht="20.25" customHeight="1" x14ac:dyDescent="0.3">
      <c r="A139" s="1">
        <v>137</v>
      </c>
      <c r="B139" s="10">
        <v>46160</v>
      </c>
      <c r="C139" s="1" t="s">
        <v>97</v>
      </c>
      <c r="D139" s="1" t="s">
        <v>102</v>
      </c>
      <c r="E139" s="1">
        <v>2350</v>
      </c>
      <c r="F139" s="1"/>
      <c r="G139" s="1"/>
      <c r="H139" s="1"/>
      <c r="I139" s="1"/>
      <c r="J139" s="1">
        <f t="shared" si="2"/>
        <v>0</v>
      </c>
      <c r="K139" s="1"/>
    </row>
    <row r="140" spans="1:11" ht="20.25" customHeight="1" x14ac:dyDescent="0.3">
      <c r="A140" s="1">
        <v>138</v>
      </c>
      <c r="B140" s="10">
        <v>46161</v>
      </c>
      <c r="C140" s="1" t="s">
        <v>97</v>
      </c>
      <c r="D140" s="1" t="s">
        <v>102</v>
      </c>
      <c r="E140" s="1">
        <v>2350</v>
      </c>
      <c r="F140" s="1"/>
      <c r="G140" s="1"/>
      <c r="H140" s="1"/>
      <c r="I140" s="1"/>
      <c r="J140" s="1">
        <f t="shared" si="2"/>
        <v>0</v>
      </c>
      <c r="K140" s="1"/>
    </row>
    <row r="141" spans="1:11" ht="20.25" customHeight="1" x14ac:dyDescent="0.3">
      <c r="A141" s="1">
        <v>139</v>
      </c>
      <c r="B141" s="10">
        <v>46162</v>
      </c>
      <c r="C141" s="1" t="s">
        <v>97</v>
      </c>
      <c r="D141" s="1" t="s">
        <v>102</v>
      </c>
      <c r="E141" s="1">
        <v>2350</v>
      </c>
      <c r="F141" s="1"/>
      <c r="G141" s="1"/>
      <c r="H141" s="1"/>
      <c r="I141" s="1"/>
      <c r="J141" s="1">
        <f t="shared" si="2"/>
        <v>0</v>
      </c>
      <c r="K141" s="1"/>
    </row>
    <row r="142" spans="1:11" ht="20.25" customHeight="1" x14ac:dyDescent="0.3">
      <c r="A142" s="1">
        <v>140</v>
      </c>
      <c r="B142" s="10">
        <v>46163</v>
      </c>
      <c r="C142" s="1" t="s">
        <v>97</v>
      </c>
      <c r="D142" s="1" t="s">
        <v>102</v>
      </c>
      <c r="E142" s="1">
        <v>2350</v>
      </c>
      <c r="F142" s="1"/>
      <c r="G142" s="1"/>
      <c r="H142" s="1"/>
      <c r="I142" s="1"/>
      <c r="J142" s="1">
        <f t="shared" si="2"/>
        <v>0</v>
      </c>
      <c r="K142" s="1"/>
    </row>
    <row r="143" spans="1:11" ht="20.25" customHeight="1" x14ac:dyDescent="0.3">
      <c r="A143" s="1">
        <v>141</v>
      </c>
      <c r="B143" s="10">
        <v>46164</v>
      </c>
      <c r="C143" s="1" t="s">
        <v>97</v>
      </c>
      <c r="D143" s="1" t="s">
        <v>102</v>
      </c>
      <c r="E143" s="1">
        <v>2350</v>
      </c>
      <c r="F143" s="1"/>
      <c r="G143" s="1"/>
      <c r="H143" s="1"/>
      <c r="I143" s="1"/>
      <c r="J143" s="1">
        <f t="shared" si="2"/>
        <v>0</v>
      </c>
      <c r="K143" s="1"/>
    </row>
    <row r="144" spans="1:11" ht="20.25" customHeight="1" x14ac:dyDescent="0.3">
      <c r="A144" s="1">
        <v>142</v>
      </c>
      <c r="B144" s="10">
        <v>46165</v>
      </c>
      <c r="C144" s="1" t="s">
        <v>97</v>
      </c>
      <c r="D144" s="1" t="s">
        <v>102</v>
      </c>
      <c r="E144" s="1">
        <v>2350</v>
      </c>
      <c r="F144" s="1"/>
      <c r="G144" s="1"/>
      <c r="H144" s="1"/>
      <c r="I144" s="1"/>
      <c r="J144" s="1">
        <f t="shared" si="2"/>
        <v>0</v>
      </c>
      <c r="K144" s="1"/>
    </row>
    <row r="145" spans="1:11" ht="20.25" customHeight="1" x14ac:dyDescent="0.3">
      <c r="A145" s="1">
        <v>143</v>
      </c>
      <c r="B145" s="10">
        <v>46166</v>
      </c>
      <c r="C145" s="1" t="s">
        <v>97</v>
      </c>
      <c r="D145" s="1" t="s">
        <v>102</v>
      </c>
      <c r="E145" s="1">
        <v>2350</v>
      </c>
      <c r="F145" s="1"/>
      <c r="G145" s="1"/>
      <c r="H145" s="1"/>
      <c r="I145" s="1"/>
      <c r="J145" s="1">
        <f t="shared" si="2"/>
        <v>0</v>
      </c>
      <c r="K145" s="1"/>
    </row>
    <row r="146" spans="1:11" ht="20.25" customHeight="1" x14ac:dyDescent="0.3">
      <c r="A146" s="1">
        <v>144</v>
      </c>
      <c r="B146" s="10">
        <v>46167</v>
      </c>
      <c r="C146" s="1" t="s">
        <v>97</v>
      </c>
      <c r="D146" s="1" t="s">
        <v>102</v>
      </c>
      <c r="E146" s="1">
        <v>2350</v>
      </c>
      <c r="F146" s="1"/>
      <c r="G146" s="1"/>
      <c r="H146" s="1"/>
      <c r="I146" s="1"/>
      <c r="J146" s="1">
        <f t="shared" si="2"/>
        <v>0</v>
      </c>
      <c r="K146" s="1"/>
    </row>
    <row r="147" spans="1:11" ht="20.25" customHeight="1" x14ac:dyDescent="0.3">
      <c r="A147" s="1">
        <v>145</v>
      </c>
      <c r="B147" s="10">
        <v>46168</v>
      </c>
      <c r="C147" s="1" t="s">
        <v>97</v>
      </c>
      <c r="D147" s="1" t="s">
        <v>102</v>
      </c>
      <c r="E147" s="1">
        <v>2350</v>
      </c>
      <c r="F147" s="1"/>
      <c r="G147" s="1"/>
      <c r="H147" s="1"/>
      <c r="I147" s="1"/>
      <c r="J147" s="1">
        <f t="shared" si="2"/>
        <v>0</v>
      </c>
      <c r="K147" s="1"/>
    </row>
    <row r="148" spans="1:11" ht="20.25" customHeight="1" x14ac:dyDescent="0.3">
      <c r="A148" s="1">
        <v>146</v>
      </c>
      <c r="B148" s="10">
        <v>46169</v>
      </c>
      <c r="C148" s="1" t="s">
        <v>97</v>
      </c>
      <c r="D148" s="1" t="s">
        <v>102</v>
      </c>
      <c r="E148" s="1">
        <v>2350</v>
      </c>
      <c r="F148" s="1"/>
      <c r="G148" s="1"/>
      <c r="H148" s="1"/>
      <c r="I148" s="1"/>
      <c r="J148" s="1">
        <f t="shared" si="2"/>
        <v>0</v>
      </c>
      <c r="K148" s="1"/>
    </row>
    <row r="149" spans="1:11" ht="20.25" customHeight="1" x14ac:dyDescent="0.3">
      <c r="A149" s="1">
        <v>147</v>
      </c>
      <c r="B149" s="10">
        <v>46170</v>
      </c>
      <c r="C149" s="1" t="s">
        <v>97</v>
      </c>
      <c r="D149" s="1" t="s">
        <v>102</v>
      </c>
      <c r="E149" s="1">
        <v>2350</v>
      </c>
      <c r="F149" s="1"/>
      <c r="G149" s="1"/>
      <c r="H149" s="1"/>
      <c r="I149" s="1"/>
      <c r="J149" s="1">
        <f t="shared" si="2"/>
        <v>0</v>
      </c>
      <c r="K149" s="1"/>
    </row>
    <row r="150" spans="1:11" ht="20.25" customHeight="1" x14ac:dyDescent="0.3">
      <c r="A150" s="1">
        <v>148</v>
      </c>
      <c r="B150" s="10">
        <v>46171</v>
      </c>
      <c r="C150" s="1" t="s">
        <v>97</v>
      </c>
      <c r="D150" s="1" t="s">
        <v>102</v>
      </c>
      <c r="E150" s="1">
        <v>2350</v>
      </c>
      <c r="F150" s="1"/>
      <c r="G150" s="1"/>
      <c r="H150" s="1"/>
      <c r="I150" s="1"/>
      <c r="J150" s="1">
        <f t="shared" si="2"/>
        <v>0</v>
      </c>
      <c r="K150" s="1"/>
    </row>
    <row r="151" spans="1:11" ht="20.25" customHeight="1" x14ac:dyDescent="0.3">
      <c r="A151" s="1">
        <v>149</v>
      </c>
      <c r="B151" s="10">
        <v>46172</v>
      </c>
      <c r="C151" s="1" t="s">
        <v>97</v>
      </c>
      <c r="D151" s="1" t="s">
        <v>102</v>
      </c>
      <c r="E151" s="1">
        <v>2350</v>
      </c>
      <c r="F151" s="1"/>
      <c r="G151" s="1"/>
      <c r="H151" s="1"/>
      <c r="I151" s="1"/>
      <c r="J151" s="1">
        <f t="shared" si="2"/>
        <v>0</v>
      </c>
      <c r="K151" s="1"/>
    </row>
    <row r="152" spans="1:11" ht="20.25" customHeight="1" x14ac:dyDescent="0.3">
      <c r="A152" s="1">
        <v>150</v>
      </c>
      <c r="B152" s="10">
        <v>46173</v>
      </c>
      <c r="C152" s="1" t="s">
        <v>97</v>
      </c>
      <c r="D152" s="1" t="s">
        <v>102</v>
      </c>
      <c r="E152" s="1">
        <v>2350</v>
      </c>
      <c r="F152" s="1"/>
      <c r="G152" s="1"/>
      <c r="H152" s="1"/>
      <c r="I152" s="1"/>
      <c r="J152" s="1">
        <f t="shared" si="2"/>
        <v>0</v>
      </c>
      <c r="K152" s="1"/>
    </row>
    <row r="153" spans="1:11" ht="20.25" customHeight="1" x14ac:dyDescent="0.3">
      <c r="A153" s="1">
        <v>151</v>
      </c>
      <c r="B153" s="10">
        <v>46174</v>
      </c>
      <c r="C153" s="1" t="s">
        <v>97</v>
      </c>
      <c r="D153" s="1" t="s">
        <v>102</v>
      </c>
      <c r="E153" s="1">
        <v>2350</v>
      </c>
      <c r="F153" s="1"/>
      <c r="G153" s="1"/>
      <c r="H153" s="1"/>
      <c r="I153" s="1"/>
      <c r="J153" s="1">
        <f t="shared" si="2"/>
        <v>0</v>
      </c>
      <c r="K153" s="1"/>
    </row>
    <row r="154" spans="1:11" ht="20.25" customHeight="1" x14ac:dyDescent="0.3">
      <c r="A154" s="1">
        <v>152</v>
      </c>
      <c r="B154" s="10">
        <v>46175</v>
      </c>
      <c r="C154" s="1" t="s">
        <v>97</v>
      </c>
      <c r="D154" s="1" t="s">
        <v>102</v>
      </c>
      <c r="E154" s="1">
        <v>2350</v>
      </c>
      <c r="F154" s="1"/>
      <c r="G154" s="1"/>
      <c r="H154" s="1"/>
      <c r="I154" s="1"/>
      <c r="J154" s="1">
        <f t="shared" si="2"/>
        <v>0</v>
      </c>
      <c r="K154" s="1"/>
    </row>
    <row r="155" spans="1:11" ht="20.25" customHeight="1" x14ac:dyDescent="0.3">
      <c r="A155" s="1">
        <v>153</v>
      </c>
      <c r="B155" s="10">
        <v>46176</v>
      </c>
      <c r="C155" s="1" t="s">
        <v>97</v>
      </c>
      <c r="D155" s="1" t="s">
        <v>102</v>
      </c>
      <c r="E155" s="1">
        <v>2350</v>
      </c>
      <c r="F155" s="1"/>
      <c r="G155" s="1"/>
      <c r="H155" s="1"/>
      <c r="I155" s="1"/>
      <c r="J155" s="1">
        <f t="shared" si="2"/>
        <v>0</v>
      </c>
      <c r="K155" s="1"/>
    </row>
    <row r="156" spans="1:11" ht="20.25" customHeight="1" x14ac:dyDescent="0.3">
      <c r="A156" s="1">
        <v>154</v>
      </c>
      <c r="B156" s="10">
        <v>46177</v>
      </c>
      <c r="C156" s="1" t="s">
        <v>97</v>
      </c>
      <c r="D156" s="1" t="s">
        <v>102</v>
      </c>
      <c r="E156" s="1">
        <v>2350</v>
      </c>
      <c r="F156" s="1"/>
      <c r="G156" s="1"/>
      <c r="H156" s="1"/>
      <c r="I156" s="1"/>
      <c r="J156" s="1">
        <f t="shared" si="2"/>
        <v>0</v>
      </c>
      <c r="K156" s="1"/>
    </row>
    <row r="157" spans="1:11" ht="20.25" customHeight="1" x14ac:dyDescent="0.3">
      <c r="A157" s="1">
        <v>155</v>
      </c>
      <c r="B157" s="10">
        <v>46178</v>
      </c>
      <c r="C157" s="1" t="s">
        <v>97</v>
      </c>
      <c r="D157" s="1" t="s">
        <v>102</v>
      </c>
      <c r="E157" s="1">
        <v>2350</v>
      </c>
      <c r="F157" s="1"/>
      <c r="G157" s="1"/>
      <c r="H157" s="1"/>
      <c r="I157" s="1"/>
      <c r="J157" s="1">
        <f t="shared" si="2"/>
        <v>0</v>
      </c>
      <c r="K157" s="1"/>
    </row>
    <row r="158" spans="1:11" ht="20.25" customHeight="1" x14ac:dyDescent="0.3">
      <c r="A158" s="1">
        <v>156</v>
      </c>
      <c r="B158" s="10">
        <v>46179</v>
      </c>
      <c r="C158" s="1" t="s">
        <v>97</v>
      </c>
      <c r="D158" s="1" t="s">
        <v>102</v>
      </c>
      <c r="E158" s="1">
        <v>2350</v>
      </c>
      <c r="F158" s="1"/>
      <c r="G158" s="1"/>
      <c r="H158" s="1"/>
      <c r="I158" s="1"/>
      <c r="J158" s="1">
        <f t="shared" si="2"/>
        <v>0</v>
      </c>
      <c r="K158" s="1"/>
    </row>
    <row r="159" spans="1:11" ht="20.25" customHeight="1" x14ac:dyDescent="0.3">
      <c r="A159" s="1">
        <v>157</v>
      </c>
      <c r="B159" s="10">
        <v>46180</v>
      </c>
      <c r="C159" s="1" t="s">
        <v>97</v>
      </c>
      <c r="D159" s="1" t="s">
        <v>102</v>
      </c>
      <c r="E159" s="1">
        <v>2350</v>
      </c>
      <c r="F159" s="1"/>
      <c r="G159" s="1"/>
      <c r="H159" s="1"/>
      <c r="I159" s="1"/>
      <c r="J159" s="1">
        <f t="shared" si="2"/>
        <v>0</v>
      </c>
      <c r="K159" s="1"/>
    </row>
    <row r="160" spans="1:11" ht="20.25" customHeight="1" x14ac:dyDescent="0.3">
      <c r="A160" s="1">
        <v>158</v>
      </c>
      <c r="B160" s="10">
        <v>46181</v>
      </c>
      <c r="C160" s="1" t="s">
        <v>97</v>
      </c>
      <c r="D160" s="1" t="s">
        <v>102</v>
      </c>
      <c r="E160" s="1">
        <v>2350</v>
      </c>
      <c r="F160" s="1"/>
      <c r="G160" s="1"/>
      <c r="H160" s="1"/>
      <c r="I160" s="1"/>
      <c r="J160" s="1">
        <f t="shared" si="2"/>
        <v>0</v>
      </c>
      <c r="K160" s="1"/>
    </row>
    <row r="161" spans="1:11" ht="20.25" customHeight="1" x14ac:dyDescent="0.3">
      <c r="A161" s="1">
        <v>159</v>
      </c>
      <c r="B161" s="10">
        <v>46182</v>
      </c>
      <c r="C161" s="1" t="s">
        <v>97</v>
      </c>
      <c r="D161" s="1" t="s">
        <v>102</v>
      </c>
      <c r="E161" s="1">
        <v>2350</v>
      </c>
      <c r="F161" s="1"/>
      <c r="G161" s="1"/>
      <c r="H161" s="1"/>
      <c r="I161" s="1"/>
      <c r="J161" s="1">
        <f t="shared" si="2"/>
        <v>0</v>
      </c>
      <c r="K161" s="1"/>
    </row>
    <row r="162" spans="1:11" ht="20.25" customHeight="1" x14ac:dyDescent="0.3">
      <c r="A162" s="1">
        <v>160</v>
      </c>
      <c r="B162" s="10">
        <v>46183</v>
      </c>
      <c r="C162" s="1" t="s">
        <v>97</v>
      </c>
      <c r="D162" s="1" t="s">
        <v>102</v>
      </c>
      <c r="E162" s="1">
        <v>2350</v>
      </c>
      <c r="F162" s="1"/>
      <c r="G162" s="1"/>
      <c r="H162" s="1"/>
      <c r="I162" s="1"/>
      <c r="J162" s="1">
        <f t="shared" si="2"/>
        <v>0</v>
      </c>
      <c r="K162" s="1"/>
    </row>
    <row r="163" spans="1:11" ht="20.25" customHeight="1" x14ac:dyDescent="0.3">
      <c r="A163" s="1">
        <v>161</v>
      </c>
      <c r="B163" s="10">
        <v>46184</v>
      </c>
      <c r="C163" s="1" t="s">
        <v>97</v>
      </c>
      <c r="D163" s="1" t="s">
        <v>102</v>
      </c>
      <c r="E163" s="1">
        <v>2350</v>
      </c>
      <c r="F163" s="1"/>
      <c r="G163" s="1"/>
      <c r="H163" s="1"/>
      <c r="I163" s="1"/>
      <c r="J163" s="1">
        <f t="shared" si="2"/>
        <v>0</v>
      </c>
      <c r="K163" s="1"/>
    </row>
    <row r="164" spans="1:11" ht="20.25" customHeight="1" x14ac:dyDescent="0.3">
      <c r="A164" s="1">
        <v>162</v>
      </c>
      <c r="B164" s="10">
        <v>46185</v>
      </c>
      <c r="C164" s="1" t="s">
        <v>97</v>
      </c>
      <c r="D164" s="1" t="s">
        <v>102</v>
      </c>
      <c r="E164" s="1">
        <v>2350</v>
      </c>
      <c r="F164" s="1"/>
      <c r="G164" s="1"/>
      <c r="H164" s="1"/>
      <c r="I164" s="1"/>
      <c r="J164" s="1">
        <f t="shared" si="2"/>
        <v>0</v>
      </c>
      <c r="K164" s="1"/>
    </row>
    <row r="165" spans="1:11" ht="20.25" customHeight="1" x14ac:dyDescent="0.3">
      <c r="A165" s="1">
        <v>163</v>
      </c>
      <c r="B165" s="10">
        <v>46186</v>
      </c>
      <c r="C165" s="1" t="s">
        <v>97</v>
      </c>
      <c r="D165" s="1" t="s">
        <v>102</v>
      </c>
      <c r="E165" s="1">
        <v>2350</v>
      </c>
      <c r="F165" s="1"/>
      <c r="G165" s="1"/>
      <c r="H165" s="1"/>
      <c r="I165" s="1"/>
      <c r="J165" s="1">
        <f t="shared" si="2"/>
        <v>0</v>
      </c>
      <c r="K165" s="1"/>
    </row>
    <row r="166" spans="1:11" ht="20.25" customHeight="1" x14ac:dyDescent="0.3">
      <c r="A166" s="1">
        <v>164</v>
      </c>
      <c r="B166" s="10">
        <v>46187</v>
      </c>
      <c r="C166" s="1" t="s">
        <v>97</v>
      </c>
      <c r="D166" s="1" t="s">
        <v>102</v>
      </c>
      <c r="E166" s="1">
        <v>2350</v>
      </c>
      <c r="F166" s="1"/>
      <c r="G166" s="1"/>
      <c r="H166" s="1"/>
      <c r="I166" s="1"/>
      <c r="J166" s="1">
        <f t="shared" si="2"/>
        <v>0</v>
      </c>
      <c r="K166" s="1"/>
    </row>
    <row r="167" spans="1:11" ht="20.25" customHeight="1" x14ac:dyDescent="0.3">
      <c r="A167" s="1">
        <v>165</v>
      </c>
      <c r="B167" s="10">
        <v>46188</v>
      </c>
      <c r="C167" s="1" t="s">
        <v>97</v>
      </c>
      <c r="D167" s="1" t="s">
        <v>102</v>
      </c>
      <c r="E167" s="1">
        <v>2350</v>
      </c>
      <c r="F167" s="1"/>
      <c r="G167" s="1"/>
      <c r="H167" s="1"/>
      <c r="I167" s="1"/>
      <c r="J167" s="1">
        <f t="shared" si="2"/>
        <v>0</v>
      </c>
      <c r="K167" s="1"/>
    </row>
    <row r="168" spans="1:11" ht="20.25" customHeight="1" x14ac:dyDescent="0.3">
      <c r="A168" s="1">
        <v>166</v>
      </c>
      <c r="B168" s="10">
        <v>46189</v>
      </c>
      <c r="C168" s="1" t="s">
        <v>97</v>
      </c>
      <c r="D168" s="1" t="s">
        <v>102</v>
      </c>
      <c r="E168" s="1">
        <v>2350</v>
      </c>
      <c r="F168" s="1"/>
      <c r="G168" s="1"/>
      <c r="H168" s="1"/>
      <c r="I168" s="1"/>
      <c r="J168" s="1">
        <f t="shared" si="2"/>
        <v>0</v>
      </c>
      <c r="K168" s="1"/>
    </row>
    <row r="169" spans="1:11" ht="20.25" customHeight="1" x14ac:dyDescent="0.3">
      <c r="A169" s="1">
        <v>167</v>
      </c>
      <c r="B169" s="10">
        <v>46190</v>
      </c>
      <c r="C169" s="1" t="s">
        <v>97</v>
      </c>
      <c r="D169" s="1" t="s">
        <v>102</v>
      </c>
      <c r="E169" s="1">
        <v>2350</v>
      </c>
      <c r="F169" s="1"/>
      <c r="G169" s="1"/>
      <c r="H169" s="1"/>
      <c r="I169" s="1"/>
      <c r="J169" s="1">
        <f t="shared" si="2"/>
        <v>0</v>
      </c>
      <c r="K169" s="1"/>
    </row>
    <row r="170" spans="1:11" ht="20.25" customHeight="1" x14ac:dyDescent="0.3">
      <c r="A170" s="1">
        <v>168</v>
      </c>
      <c r="B170" s="10">
        <v>46191</v>
      </c>
      <c r="C170" s="1" t="s">
        <v>97</v>
      </c>
      <c r="D170" s="1" t="s">
        <v>102</v>
      </c>
      <c r="E170" s="1">
        <v>2350</v>
      </c>
      <c r="F170" s="1"/>
      <c r="G170" s="1"/>
      <c r="H170" s="1"/>
      <c r="I170" s="1"/>
      <c r="J170" s="1">
        <f t="shared" si="2"/>
        <v>0</v>
      </c>
      <c r="K170" s="1"/>
    </row>
    <row r="171" spans="1:11" ht="20.25" customHeight="1" x14ac:dyDescent="0.3">
      <c r="A171" s="1">
        <v>169</v>
      </c>
      <c r="B171" s="10">
        <v>46192</v>
      </c>
      <c r="C171" s="1" t="s">
        <v>97</v>
      </c>
      <c r="D171" s="1" t="s">
        <v>102</v>
      </c>
      <c r="E171" s="1">
        <v>2350</v>
      </c>
      <c r="F171" s="1"/>
      <c r="G171" s="1"/>
      <c r="H171" s="1"/>
      <c r="I171" s="1"/>
      <c r="J171" s="1">
        <f t="shared" si="2"/>
        <v>0</v>
      </c>
      <c r="K171" s="1"/>
    </row>
    <row r="172" spans="1:11" ht="20.25" customHeight="1" x14ac:dyDescent="0.3">
      <c r="A172" s="1">
        <v>170</v>
      </c>
      <c r="B172" s="10">
        <v>46193</v>
      </c>
      <c r="C172" s="1" t="s">
        <v>97</v>
      </c>
      <c r="D172" s="1" t="s">
        <v>102</v>
      </c>
      <c r="E172" s="1">
        <v>2350</v>
      </c>
      <c r="F172" s="1"/>
      <c r="G172" s="1"/>
      <c r="H172" s="1"/>
      <c r="I172" s="1"/>
      <c r="J172" s="1">
        <f t="shared" si="2"/>
        <v>0</v>
      </c>
      <c r="K172" s="1"/>
    </row>
    <row r="173" spans="1:11" ht="20.25" customHeight="1" x14ac:dyDescent="0.3">
      <c r="A173" s="1">
        <v>171</v>
      </c>
      <c r="B173" s="10">
        <v>46194</v>
      </c>
      <c r="C173" s="1" t="s">
        <v>97</v>
      </c>
      <c r="D173" s="1" t="s">
        <v>102</v>
      </c>
      <c r="E173" s="1">
        <v>2350</v>
      </c>
      <c r="F173" s="1"/>
      <c r="G173" s="1"/>
      <c r="H173" s="1"/>
      <c r="I173" s="1"/>
      <c r="J173" s="1">
        <f t="shared" si="2"/>
        <v>0</v>
      </c>
      <c r="K173" s="1"/>
    </row>
    <row r="174" spans="1:11" ht="20.25" customHeight="1" x14ac:dyDescent="0.3">
      <c r="A174" s="1">
        <v>172</v>
      </c>
      <c r="B174" s="10">
        <v>46195</v>
      </c>
      <c r="C174" s="1" t="s">
        <v>97</v>
      </c>
      <c r="D174" s="1" t="s">
        <v>102</v>
      </c>
      <c r="E174" s="1">
        <v>2350</v>
      </c>
      <c r="F174" s="1"/>
      <c r="G174" s="1"/>
      <c r="H174" s="1"/>
      <c r="I174" s="1"/>
      <c r="J174" s="1">
        <f t="shared" si="2"/>
        <v>0</v>
      </c>
      <c r="K174" s="1"/>
    </row>
    <row r="175" spans="1:11" ht="20.25" customHeight="1" x14ac:dyDescent="0.3">
      <c r="A175" s="1">
        <v>173</v>
      </c>
      <c r="B175" s="10">
        <v>46196</v>
      </c>
      <c r="C175" s="1" t="s">
        <v>97</v>
      </c>
      <c r="D175" s="1" t="s">
        <v>102</v>
      </c>
      <c r="E175" s="1">
        <v>2350</v>
      </c>
      <c r="F175" s="1"/>
      <c r="G175" s="1"/>
      <c r="H175" s="1"/>
      <c r="I175" s="1"/>
      <c r="J175" s="1">
        <f t="shared" si="2"/>
        <v>0</v>
      </c>
      <c r="K175" s="1"/>
    </row>
    <row r="176" spans="1:11" ht="20.25" customHeight="1" x14ac:dyDescent="0.3">
      <c r="A176" s="1">
        <v>174</v>
      </c>
      <c r="B176" s="10">
        <v>46197</v>
      </c>
      <c r="C176" s="1" t="s">
        <v>97</v>
      </c>
      <c r="D176" s="1" t="s">
        <v>102</v>
      </c>
      <c r="E176" s="1">
        <v>2350</v>
      </c>
      <c r="F176" s="1"/>
      <c r="G176" s="1"/>
      <c r="H176" s="1"/>
      <c r="I176" s="1"/>
      <c r="J176" s="1">
        <f t="shared" si="2"/>
        <v>0</v>
      </c>
      <c r="K176" s="1"/>
    </row>
    <row r="177" spans="1:11" ht="20.25" customHeight="1" x14ac:dyDescent="0.3">
      <c r="A177" s="1">
        <v>175</v>
      </c>
      <c r="B177" s="10">
        <v>46198</v>
      </c>
      <c r="C177" s="1" t="s">
        <v>97</v>
      </c>
      <c r="D177" s="1" t="s">
        <v>102</v>
      </c>
      <c r="E177" s="1">
        <v>2350</v>
      </c>
      <c r="F177" s="1"/>
      <c r="G177" s="1"/>
      <c r="H177" s="1"/>
      <c r="I177" s="1"/>
      <c r="J177" s="1">
        <f t="shared" si="2"/>
        <v>0</v>
      </c>
      <c r="K177" s="1"/>
    </row>
    <row r="178" spans="1:11" ht="20.25" customHeight="1" x14ac:dyDescent="0.3">
      <c r="A178" s="1">
        <v>176</v>
      </c>
      <c r="B178" s="10">
        <v>46199</v>
      </c>
      <c r="C178" s="1" t="s">
        <v>97</v>
      </c>
      <c r="D178" s="1" t="s">
        <v>102</v>
      </c>
      <c r="E178" s="1">
        <v>2350</v>
      </c>
      <c r="F178" s="1"/>
      <c r="G178" s="1"/>
      <c r="H178" s="1"/>
      <c r="I178" s="1"/>
      <c r="J178" s="1">
        <f t="shared" si="2"/>
        <v>0</v>
      </c>
      <c r="K178" s="1"/>
    </row>
    <row r="179" spans="1:11" ht="20.25" customHeight="1" x14ac:dyDescent="0.3">
      <c r="A179" s="1">
        <v>177</v>
      </c>
      <c r="B179" s="10">
        <v>46200</v>
      </c>
      <c r="C179" s="1" t="s">
        <v>97</v>
      </c>
      <c r="D179" s="1" t="s">
        <v>102</v>
      </c>
      <c r="E179" s="1">
        <v>2350</v>
      </c>
      <c r="F179" s="1"/>
      <c r="G179" s="1"/>
      <c r="H179" s="1"/>
      <c r="I179" s="1"/>
      <c r="J179" s="1">
        <f t="shared" si="2"/>
        <v>0</v>
      </c>
      <c r="K179" s="1"/>
    </row>
    <row r="180" spans="1:11" ht="20.25" customHeight="1" x14ac:dyDescent="0.3">
      <c r="A180" s="1">
        <v>178</v>
      </c>
      <c r="B180" s="10">
        <v>46201</v>
      </c>
      <c r="C180" s="1" t="s">
        <v>97</v>
      </c>
      <c r="D180" s="1" t="s">
        <v>102</v>
      </c>
      <c r="E180" s="1">
        <v>2350</v>
      </c>
      <c r="F180" s="1"/>
      <c r="G180" s="1"/>
      <c r="H180" s="1"/>
      <c r="I180" s="1"/>
      <c r="J180" s="1">
        <f t="shared" si="2"/>
        <v>0</v>
      </c>
      <c r="K180" s="1"/>
    </row>
    <row r="181" spans="1:11" ht="20.25" customHeight="1" x14ac:dyDescent="0.3">
      <c r="A181" s="1">
        <v>179</v>
      </c>
      <c r="B181" s="10">
        <v>46202</v>
      </c>
      <c r="C181" s="1" t="s">
        <v>97</v>
      </c>
      <c r="D181" s="1" t="s">
        <v>102</v>
      </c>
      <c r="E181" s="1">
        <v>2350</v>
      </c>
      <c r="F181" s="1"/>
      <c r="G181" s="1"/>
      <c r="H181" s="1"/>
      <c r="I181" s="1"/>
      <c r="J181" s="1">
        <f t="shared" si="2"/>
        <v>0</v>
      </c>
      <c r="K181" s="1"/>
    </row>
    <row r="182" spans="1:11" ht="20.25" customHeight="1" x14ac:dyDescent="0.3">
      <c r="A182" s="1">
        <v>180</v>
      </c>
      <c r="B182" s="10">
        <v>46203</v>
      </c>
      <c r="C182" s="1" t="s">
        <v>97</v>
      </c>
      <c r="D182" s="1" t="s">
        <v>102</v>
      </c>
      <c r="E182" s="1">
        <v>2350</v>
      </c>
      <c r="F182" s="1"/>
      <c r="G182" s="1"/>
      <c r="H182" s="1"/>
      <c r="I182" s="1"/>
      <c r="J182" s="1">
        <f t="shared" si="2"/>
        <v>0</v>
      </c>
      <c r="K182" s="1"/>
    </row>
    <row r="183" spans="1:11" ht="20.25" customHeight="1" x14ac:dyDescent="0.3">
      <c r="A183" s="1">
        <v>181</v>
      </c>
      <c r="B183" s="10">
        <v>46204</v>
      </c>
      <c r="C183" s="1" t="s">
        <v>97</v>
      </c>
      <c r="D183" s="1" t="s">
        <v>102</v>
      </c>
      <c r="E183" s="1">
        <v>2350</v>
      </c>
      <c r="F183" s="1"/>
      <c r="G183" s="1"/>
      <c r="H183" s="1"/>
      <c r="I183" s="1"/>
      <c r="J183" s="1">
        <f t="shared" si="2"/>
        <v>0</v>
      </c>
      <c r="K183" s="1"/>
    </row>
    <row r="184" spans="1:11" ht="20.25" customHeight="1" x14ac:dyDescent="0.3">
      <c r="A184" s="1">
        <v>182</v>
      </c>
      <c r="B184" s="10">
        <v>46205</v>
      </c>
      <c r="C184" s="1" t="s">
        <v>97</v>
      </c>
      <c r="D184" s="1" t="s">
        <v>102</v>
      </c>
      <c r="E184" s="1">
        <v>2350</v>
      </c>
      <c r="F184" s="1"/>
      <c r="G184" s="1"/>
      <c r="H184" s="1"/>
      <c r="I184" s="1"/>
      <c r="J184" s="1">
        <f t="shared" si="2"/>
        <v>0</v>
      </c>
      <c r="K184" s="1"/>
    </row>
    <row r="185" spans="1:11" ht="20.25" customHeight="1" x14ac:dyDescent="0.3">
      <c r="A185" s="1">
        <v>183</v>
      </c>
      <c r="B185" s="10">
        <v>46206</v>
      </c>
      <c r="C185" s="1" t="s">
        <v>97</v>
      </c>
      <c r="D185" s="1" t="s">
        <v>102</v>
      </c>
      <c r="E185" s="1">
        <v>2350</v>
      </c>
      <c r="F185" s="1"/>
      <c r="G185" s="1"/>
      <c r="H185" s="1"/>
      <c r="I185" s="1"/>
      <c r="J185" s="1">
        <f t="shared" si="2"/>
        <v>0</v>
      </c>
      <c r="K185" s="1"/>
    </row>
    <row r="186" spans="1:11" ht="20.25" customHeight="1" x14ac:dyDescent="0.3">
      <c r="A186" s="1">
        <v>184</v>
      </c>
      <c r="B186" s="10">
        <v>46207</v>
      </c>
      <c r="C186" s="1" t="s">
        <v>97</v>
      </c>
      <c r="D186" s="1" t="s">
        <v>102</v>
      </c>
      <c r="E186" s="1">
        <v>2350</v>
      </c>
      <c r="F186" s="1"/>
      <c r="G186" s="1"/>
      <c r="H186" s="1"/>
      <c r="I186" s="1"/>
      <c r="J186" s="1">
        <f t="shared" si="2"/>
        <v>0</v>
      </c>
      <c r="K186" s="1"/>
    </row>
    <row r="187" spans="1:11" ht="20.25" customHeight="1" x14ac:dyDescent="0.3">
      <c r="A187" s="1">
        <v>185</v>
      </c>
      <c r="B187" s="10">
        <v>46208</v>
      </c>
      <c r="C187" s="1" t="s">
        <v>97</v>
      </c>
      <c r="D187" s="1" t="s">
        <v>102</v>
      </c>
      <c r="E187" s="1">
        <v>2350</v>
      </c>
      <c r="F187" s="1"/>
      <c r="G187" s="1"/>
      <c r="H187" s="1"/>
      <c r="I187" s="1"/>
      <c r="J187" s="1">
        <f t="shared" si="2"/>
        <v>0</v>
      </c>
      <c r="K187" s="1"/>
    </row>
    <row r="188" spans="1:11" ht="20.25" customHeight="1" x14ac:dyDescent="0.3">
      <c r="A188" s="1">
        <v>186</v>
      </c>
      <c r="B188" s="10">
        <v>46209</v>
      </c>
      <c r="C188" s="1" t="s">
        <v>97</v>
      </c>
      <c r="D188" s="1" t="s">
        <v>102</v>
      </c>
      <c r="E188" s="1">
        <v>2350</v>
      </c>
      <c r="F188" s="1"/>
      <c r="G188" s="1"/>
      <c r="H188" s="1"/>
      <c r="I188" s="1"/>
      <c r="J188" s="1">
        <f t="shared" si="2"/>
        <v>0</v>
      </c>
      <c r="K188" s="1"/>
    </row>
    <row r="189" spans="1:11" ht="20.25" customHeight="1" x14ac:dyDescent="0.3">
      <c r="A189" s="1">
        <v>187</v>
      </c>
      <c r="B189" s="10">
        <v>46210</v>
      </c>
      <c r="C189" s="1" t="s">
        <v>97</v>
      </c>
      <c r="D189" s="1" t="s">
        <v>102</v>
      </c>
      <c r="E189" s="1">
        <v>2350</v>
      </c>
      <c r="F189" s="1"/>
      <c r="G189" s="1"/>
      <c r="H189" s="1"/>
      <c r="I189" s="1"/>
      <c r="J189" s="1">
        <f t="shared" si="2"/>
        <v>0</v>
      </c>
      <c r="K189" s="1"/>
    </row>
    <row r="190" spans="1:11" ht="20.25" customHeight="1" x14ac:dyDescent="0.3">
      <c r="A190" s="1">
        <v>188</v>
      </c>
      <c r="B190" s="10">
        <v>46211</v>
      </c>
      <c r="C190" s="1" t="s">
        <v>97</v>
      </c>
      <c r="D190" s="1" t="s">
        <v>102</v>
      </c>
      <c r="E190" s="1">
        <v>2350</v>
      </c>
      <c r="F190" s="1"/>
      <c r="G190" s="1"/>
      <c r="H190" s="1"/>
      <c r="I190" s="1"/>
      <c r="J190" s="1">
        <f t="shared" si="2"/>
        <v>0</v>
      </c>
      <c r="K190" s="1"/>
    </row>
    <row r="191" spans="1:11" ht="20.25" customHeight="1" x14ac:dyDescent="0.3">
      <c r="A191" s="1">
        <v>189</v>
      </c>
      <c r="B191" s="10">
        <v>46212</v>
      </c>
      <c r="C191" s="1" t="s">
        <v>97</v>
      </c>
      <c r="D191" s="1" t="s">
        <v>102</v>
      </c>
      <c r="E191" s="1">
        <v>2350</v>
      </c>
      <c r="F191" s="1"/>
      <c r="G191" s="1"/>
      <c r="H191" s="1"/>
      <c r="I191" s="1"/>
      <c r="J191" s="1">
        <f t="shared" si="2"/>
        <v>0</v>
      </c>
      <c r="K191" s="1"/>
    </row>
    <row r="192" spans="1:11" ht="20.25" customHeight="1" x14ac:dyDescent="0.3">
      <c r="A192" s="1">
        <v>190</v>
      </c>
      <c r="B192" s="10">
        <v>46213</v>
      </c>
      <c r="C192" s="1" t="s">
        <v>97</v>
      </c>
      <c r="D192" s="1" t="s">
        <v>102</v>
      </c>
      <c r="E192" s="1">
        <v>2350</v>
      </c>
      <c r="F192" s="1"/>
      <c r="G192" s="1"/>
      <c r="H192" s="1"/>
      <c r="I192" s="1"/>
      <c r="J192" s="1">
        <f t="shared" si="2"/>
        <v>0</v>
      </c>
      <c r="K192" s="1"/>
    </row>
    <row r="193" spans="1:11" ht="20.25" customHeight="1" x14ac:dyDescent="0.3">
      <c r="A193" s="1">
        <v>191</v>
      </c>
      <c r="B193" s="10">
        <v>46214</v>
      </c>
      <c r="C193" s="1" t="s">
        <v>97</v>
      </c>
      <c r="D193" s="1" t="s">
        <v>102</v>
      </c>
      <c r="E193" s="1">
        <v>2350</v>
      </c>
      <c r="F193" s="1"/>
      <c r="G193" s="1"/>
      <c r="H193" s="1"/>
      <c r="I193" s="1"/>
      <c r="J193" s="1">
        <f t="shared" si="2"/>
        <v>0</v>
      </c>
      <c r="K193" s="1"/>
    </row>
    <row r="194" spans="1:11" ht="20.25" customHeight="1" x14ac:dyDescent="0.3">
      <c r="A194" s="1">
        <v>192</v>
      </c>
      <c r="B194" s="10">
        <v>46215</v>
      </c>
      <c r="C194" s="1" t="s">
        <v>97</v>
      </c>
      <c r="D194" s="1" t="s">
        <v>102</v>
      </c>
      <c r="E194" s="1">
        <v>2350</v>
      </c>
      <c r="F194" s="1"/>
      <c r="G194" s="1"/>
      <c r="H194" s="1"/>
      <c r="I194" s="1"/>
      <c r="J194" s="1">
        <f t="shared" si="2"/>
        <v>0</v>
      </c>
      <c r="K194" s="1"/>
    </row>
    <row r="195" spans="1:11" ht="20.25" customHeight="1" x14ac:dyDescent="0.3">
      <c r="A195" s="1">
        <v>193</v>
      </c>
      <c r="B195" s="10">
        <v>46216</v>
      </c>
      <c r="C195" s="1" t="s">
        <v>97</v>
      </c>
      <c r="D195" s="1" t="s">
        <v>102</v>
      </c>
      <c r="E195" s="1">
        <v>2350</v>
      </c>
      <c r="F195" s="1"/>
      <c r="G195" s="1"/>
      <c r="H195" s="1"/>
      <c r="I195" s="1"/>
      <c r="J195" s="1">
        <f t="shared" si="2"/>
        <v>0</v>
      </c>
      <c r="K195" s="1"/>
    </row>
    <row r="196" spans="1:11" ht="20.25" customHeight="1" x14ac:dyDescent="0.3">
      <c r="A196" s="1">
        <v>194</v>
      </c>
      <c r="B196" s="10">
        <v>46217</v>
      </c>
      <c r="C196" s="1" t="s">
        <v>97</v>
      </c>
      <c r="D196" s="1" t="s">
        <v>102</v>
      </c>
      <c r="E196" s="1">
        <v>2350</v>
      </c>
      <c r="F196" s="1"/>
      <c r="G196" s="1"/>
      <c r="H196" s="1"/>
      <c r="I196" s="1"/>
      <c r="J196" s="1">
        <f t="shared" ref="J196:J259" si="3">E196*F196-G196-H196+I196</f>
        <v>0</v>
      </c>
      <c r="K196" s="1"/>
    </row>
    <row r="197" spans="1:11" ht="20.25" customHeight="1" x14ac:dyDescent="0.3">
      <c r="A197" s="1">
        <v>195</v>
      </c>
      <c r="B197" s="10">
        <v>46218</v>
      </c>
      <c r="C197" s="1" t="s">
        <v>97</v>
      </c>
      <c r="D197" s="1" t="s">
        <v>102</v>
      </c>
      <c r="E197" s="1">
        <v>2350</v>
      </c>
      <c r="F197" s="1"/>
      <c r="G197" s="1"/>
      <c r="H197" s="1"/>
      <c r="I197" s="1"/>
      <c r="J197" s="1">
        <f t="shared" si="3"/>
        <v>0</v>
      </c>
      <c r="K197" s="1"/>
    </row>
    <row r="198" spans="1:11" ht="20.25" customHeight="1" x14ac:dyDescent="0.3">
      <c r="A198" s="1">
        <v>196</v>
      </c>
      <c r="B198" s="10">
        <v>46219</v>
      </c>
      <c r="C198" s="1" t="s">
        <v>97</v>
      </c>
      <c r="D198" s="1" t="s">
        <v>102</v>
      </c>
      <c r="E198" s="1">
        <v>2350</v>
      </c>
      <c r="F198" s="1"/>
      <c r="G198" s="1"/>
      <c r="H198" s="1"/>
      <c r="I198" s="1"/>
      <c r="J198" s="1">
        <f t="shared" si="3"/>
        <v>0</v>
      </c>
      <c r="K198" s="1"/>
    </row>
    <row r="199" spans="1:11" ht="20.25" customHeight="1" x14ac:dyDescent="0.3">
      <c r="A199" s="1">
        <v>197</v>
      </c>
      <c r="B199" s="10">
        <v>46220</v>
      </c>
      <c r="C199" s="1" t="s">
        <v>97</v>
      </c>
      <c r="D199" s="1" t="s">
        <v>102</v>
      </c>
      <c r="E199" s="1">
        <v>2350</v>
      </c>
      <c r="F199" s="1"/>
      <c r="G199" s="1"/>
      <c r="H199" s="1"/>
      <c r="I199" s="1"/>
      <c r="J199" s="1">
        <f t="shared" si="3"/>
        <v>0</v>
      </c>
      <c r="K199" s="1"/>
    </row>
    <row r="200" spans="1:11" ht="20.25" customHeight="1" x14ac:dyDescent="0.3">
      <c r="A200" s="1">
        <v>198</v>
      </c>
      <c r="B200" s="10">
        <v>46221</v>
      </c>
      <c r="C200" s="1" t="s">
        <v>97</v>
      </c>
      <c r="D200" s="1" t="s">
        <v>102</v>
      </c>
      <c r="E200" s="1">
        <v>2350</v>
      </c>
      <c r="F200" s="1"/>
      <c r="G200" s="1"/>
      <c r="H200" s="1"/>
      <c r="I200" s="1"/>
      <c r="J200" s="1">
        <f t="shared" si="3"/>
        <v>0</v>
      </c>
      <c r="K200" s="1"/>
    </row>
    <row r="201" spans="1:11" ht="20.25" customHeight="1" x14ac:dyDescent="0.3">
      <c r="A201" s="1">
        <v>199</v>
      </c>
      <c r="B201" s="10">
        <v>46222</v>
      </c>
      <c r="C201" s="1" t="s">
        <v>97</v>
      </c>
      <c r="D201" s="1" t="s">
        <v>102</v>
      </c>
      <c r="E201" s="1">
        <v>2350</v>
      </c>
      <c r="F201" s="1"/>
      <c r="G201" s="1"/>
      <c r="H201" s="1"/>
      <c r="I201" s="1"/>
      <c r="J201" s="1">
        <f t="shared" si="3"/>
        <v>0</v>
      </c>
      <c r="K201" s="1"/>
    </row>
    <row r="202" spans="1:11" ht="20.25" customHeight="1" x14ac:dyDescent="0.3">
      <c r="A202" s="1">
        <v>200</v>
      </c>
      <c r="B202" s="10">
        <v>46223</v>
      </c>
      <c r="C202" s="1" t="s">
        <v>97</v>
      </c>
      <c r="D202" s="1" t="s">
        <v>102</v>
      </c>
      <c r="E202" s="1">
        <v>2350</v>
      </c>
      <c r="F202" s="1"/>
      <c r="G202" s="1"/>
      <c r="H202" s="1"/>
      <c r="I202" s="1"/>
      <c r="J202" s="1">
        <f t="shared" si="3"/>
        <v>0</v>
      </c>
      <c r="K202" s="1"/>
    </row>
    <row r="203" spans="1:11" ht="20.25" customHeight="1" x14ac:dyDescent="0.3">
      <c r="A203" s="1">
        <v>201</v>
      </c>
      <c r="B203" s="10">
        <v>46224</v>
      </c>
      <c r="C203" s="1" t="s">
        <v>97</v>
      </c>
      <c r="D203" s="1" t="s">
        <v>102</v>
      </c>
      <c r="E203" s="1">
        <v>2350</v>
      </c>
      <c r="F203" s="1"/>
      <c r="G203" s="1"/>
      <c r="H203" s="1"/>
      <c r="I203" s="1"/>
      <c r="J203" s="1">
        <f t="shared" si="3"/>
        <v>0</v>
      </c>
      <c r="K203" s="1"/>
    </row>
    <row r="204" spans="1:11" ht="20.25" customHeight="1" x14ac:dyDescent="0.3">
      <c r="A204" s="1">
        <v>202</v>
      </c>
      <c r="B204" s="10">
        <v>46225</v>
      </c>
      <c r="C204" s="1" t="s">
        <v>97</v>
      </c>
      <c r="D204" s="1" t="s">
        <v>102</v>
      </c>
      <c r="E204" s="1">
        <v>2350</v>
      </c>
      <c r="F204" s="1"/>
      <c r="G204" s="1"/>
      <c r="H204" s="1"/>
      <c r="I204" s="1"/>
      <c r="J204" s="1">
        <f t="shared" si="3"/>
        <v>0</v>
      </c>
      <c r="K204" s="1"/>
    </row>
    <row r="205" spans="1:11" ht="20.25" customHeight="1" x14ac:dyDescent="0.3">
      <c r="A205" s="1">
        <v>203</v>
      </c>
      <c r="B205" s="10">
        <v>46226</v>
      </c>
      <c r="C205" s="1" t="s">
        <v>97</v>
      </c>
      <c r="D205" s="1" t="s">
        <v>102</v>
      </c>
      <c r="E205" s="1">
        <v>2350</v>
      </c>
      <c r="F205" s="1"/>
      <c r="G205" s="1"/>
      <c r="H205" s="1"/>
      <c r="I205" s="1"/>
      <c r="J205" s="1">
        <f t="shared" si="3"/>
        <v>0</v>
      </c>
      <c r="K205" s="1"/>
    </row>
    <row r="206" spans="1:11" ht="20.25" customHeight="1" x14ac:dyDescent="0.3">
      <c r="A206" s="1">
        <v>204</v>
      </c>
      <c r="B206" s="10">
        <v>46227</v>
      </c>
      <c r="C206" s="1" t="s">
        <v>97</v>
      </c>
      <c r="D206" s="1" t="s">
        <v>102</v>
      </c>
      <c r="E206" s="1">
        <v>2350</v>
      </c>
      <c r="F206" s="1"/>
      <c r="G206" s="1"/>
      <c r="H206" s="1"/>
      <c r="I206" s="1"/>
      <c r="J206" s="1">
        <f t="shared" si="3"/>
        <v>0</v>
      </c>
      <c r="K206" s="1"/>
    </row>
    <row r="207" spans="1:11" ht="20.25" customHeight="1" x14ac:dyDescent="0.3">
      <c r="A207" s="1">
        <v>205</v>
      </c>
      <c r="B207" s="10">
        <v>46228</v>
      </c>
      <c r="C207" s="1" t="s">
        <v>97</v>
      </c>
      <c r="D207" s="1" t="s">
        <v>102</v>
      </c>
      <c r="E207" s="1">
        <v>2350</v>
      </c>
      <c r="F207" s="1"/>
      <c r="G207" s="1"/>
      <c r="H207" s="1"/>
      <c r="I207" s="1"/>
      <c r="J207" s="1">
        <f t="shared" si="3"/>
        <v>0</v>
      </c>
      <c r="K207" s="1"/>
    </row>
    <row r="208" spans="1:11" ht="20.25" customHeight="1" x14ac:dyDescent="0.3">
      <c r="A208" s="1">
        <v>206</v>
      </c>
      <c r="B208" s="10">
        <v>46229</v>
      </c>
      <c r="C208" s="1" t="s">
        <v>97</v>
      </c>
      <c r="D208" s="1" t="s">
        <v>102</v>
      </c>
      <c r="E208" s="1">
        <v>2350</v>
      </c>
      <c r="F208" s="1"/>
      <c r="G208" s="1"/>
      <c r="H208" s="1"/>
      <c r="I208" s="1"/>
      <c r="J208" s="1">
        <f t="shared" si="3"/>
        <v>0</v>
      </c>
      <c r="K208" s="1"/>
    </row>
    <row r="209" spans="1:11" ht="20.25" customHeight="1" x14ac:dyDescent="0.3">
      <c r="A209" s="1">
        <v>207</v>
      </c>
      <c r="B209" s="10">
        <v>46230</v>
      </c>
      <c r="C209" s="1" t="s">
        <v>97</v>
      </c>
      <c r="D209" s="1" t="s">
        <v>102</v>
      </c>
      <c r="E209" s="1">
        <v>2350</v>
      </c>
      <c r="F209" s="1"/>
      <c r="G209" s="1"/>
      <c r="H209" s="1"/>
      <c r="I209" s="1"/>
      <c r="J209" s="1">
        <f t="shared" si="3"/>
        <v>0</v>
      </c>
      <c r="K209" s="1"/>
    </row>
    <row r="210" spans="1:11" ht="20.25" customHeight="1" x14ac:dyDescent="0.3">
      <c r="A210" s="1">
        <v>208</v>
      </c>
      <c r="B210" s="10">
        <v>46231</v>
      </c>
      <c r="C210" s="1" t="s">
        <v>97</v>
      </c>
      <c r="D210" s="1" t="s">
        <v>102</v>
      </c>
      <c r="E210" s="1">
        <v>2350</v>
      </c>
      <c r="F210" s="1"/>
      <c r="G210" s="1"/>
      <c r="H210" s="1"/>
      <c r="I210" s="1"/>
      <c r="J210" s="1">
        <f t="shared" si="3"/>
        <v>0</v>
      </c>
      <c r="K210" s="1"/>
    </row>
    <row r="211" spans="1:11" ht="20.25" customHeight="1" x14ac:dyDescent="0.3">
      <c r="A211" s="1">
        <v>209</v>
      </c>
      <c r="B211" s="10">
        <v>46232</v>
      </c>
      <c r="C211" s="1" t="s">
        <v>97</v>
      </c>
      <c r="D211" s="1" t="s">
        <v>102</v>
      </c>
      <c r="E211" s="1">
        <v>2350</v>
      </c>
      <c r="F211" s="1"/>
      <c r="G211" s="1"/>
      <c r="H211" s="1"/>
      <c r="I211" s="1"/>
      <c r="J211" s="1">
        <f t="shared" si="3"/>
        <v>0</v>
      </c>
      <c r="K211" s="1"/>
    </row>
    <row r="212" spans="1:11" ht="20.25" customHeight="1" x14ac:dyDescent="0.3">
      <c r="A212" s="1">
        <v>210</v>
      </c>
      <c r="B212" s="10">
        <v>46233</v>
      </c>
      <c r="C212" s="1" t="s">
        <v>97</v>
      </c>
      <c r="D212" s="1" t="s">
        <v>102</v>
      </c>
      <c r="E212" s="1">
        <v>2350</v>
      </c>
      <c r="F212" s="1"/>
      <c r="G212" s="1"/>
      <c r="H212" s="1"/>
      <c r="I212" s="1"/>
      <c r="J212" s="1">
        <f t="shared" si="3"/>
        <v>0</v>
      </c>
      <c r="K212" s="1"/>
    </row>
    <row r="213" spans="1:11" ht="20.25" customHeight="1" x14ac:dyDescent="0.3">
      <c r="A213" s="1">
        <v>211</v>
      </c>
      <c r="B213" s="10">
        <v>46234</v>
      </c>
      <c r="C213" s="1" t="s">
        <v>97</v>
      </c>
      <c r="D213" s="1" t="s">
        <v>102</v>
      </c>
      <c r="E213" s="1">
        <v>2350</v>
      </c>
      <c r="F213" s="1"/>
      <c r="G213" s="1"/>
      <c r="H213" s="1"/>
      <c r="I213" s="1"/>
      <c r="J213" s="1">
        <f t="shared" si="3"/>
        <v>0</v>
      </c>
      <c r="K213" s="1"/>
    </row>
    <row r="214" spans="1:11" ht="20.25" customHeight="1" x14ac:dyDescent="0.3">
      <c r="A214" s="1">
        <v>212</v>
      </c>
      <c r="B214" s="10">
        <v>46235</v>
      </c>
      <c r="C214" s="1" t="s">
        <v>97</v>
      </c>
      <c r="D214" s="1" t="s">
        <v>102</v>
      </c>
      <c r="E214" s="1">
        <v>2350</v>
      </c>
      <c r="F214" s="1"/>
      <c r="G214" s="1"/>
      <c r="H214" s="1"/>
      <c r="I214" s="1"/>
      <c r="J214" s="1">
        <f t="shared" si="3"/>
        <v>0</v>
      </c>
      <c r="K214" s="1"/>
    </row>
    <row r="215" spans="1:11" ht="20.25" customHeight="1" x14ac:dyDescent="0.3">
      <c r="A215" s="1">
        <v>213</v>
      </c>
      <c r="B215" s="10">
        <v>46236</v>
      </c>
      <c r="C215" s="1" t="s">
        <v>97</v>
      </c>
      <c r="D215" s="1" t="s">
        <v>102</v>
      </c>
      <c r="E215" s="1">
        <v>2350</v>
      </c>
      <c r="F215" s="1"/>
      <c r="G215" s="1"/>
      <c r="H215" s="1"/>
      <c r="I215" s="1"/>
      <c r="J215" s="1">
        <f t="shared" si="3"/>
        <v>0</v>
      </c>
      <c r="K215" s="1"/>
    </row>
    <row r="216" spans="1:11" ht="20.25" customHeight="1" x14ac:dyDescent="0.3">
      <c r="A216" s="1">
        <v>214</v>
      </c>
      <c r="B216" s="10">
        <v>46237</v>
      </c>
      <c r="C216" s="1" t="s">
        <v>97</v>
      </c>
      <c r="D216" s="1" t="s">
        <v>102</v>
      </c>
      <c r="E216" s="1">
        <v>2350</v>
      </c>
      <c r="F216" s="1"/>
      <c r="G216" s="1"/>
      <c r="H216" s="1"/>
      <c r="I216" s="1"/>
      <c r="J216" s="1">
        <f t="shared" si="3"/>
        <v>0</v>
      </c>
      <c r="K216" s="1"/>
    </row>
    <row r="217" spans="1:11" ht="20.25" customHeight="1" x14ac:dyDescent="0.3">
      <c r="A217" s="1">
        <v>215</v>
      </c>
      <c r="B217" s="10">
        <v>46238</v>
      </c>
      <c r="C217" s="1" t="s">
        <v>97</v>
      </c>
      <c r="D217" s="1" t="s">
        <v>102</v>
      </c>
      <c r="E217" s="1">
        <v>2350</v>
      </c>
      <c r="F217" s="1"/>
      <c r="G217" s="1"/>
      <c r="H217" s="1"/>
      <c r="I217" s="1"/>
      <c r="J217" s="1">
        <f t="shared" si="3"/>
        <v>0</v>
      </c>
      <c r="K217" s="1"/>
    </row>
    <row r="218" spans="1:11" ht="20.25" customHeight="1" x14ac:dyDescent="0.3">
      <c r="A218" s="1">
        <v>216</v>
      </c>
      <c r="B218" s="10">
        <v>46239</v>
      </c>
      <c r="C218" s="1" t="s">
        <v>97</v>
      </c>
      <c r="D218" s="1" t="s">
        <v>102</v>
      </c>
      <c r="E218" s="1">
        <v>2350</v>
      </c>
      <c r="F218" s="1"/>
      <c r="G218" s="1"/>
      <c r="H218" s="1"/>
      <c r="I218" s="1"/>
      <c r="J218" s="1">
        <f t="shared" si="3"/>
        <v>0</v>
      </c>
      <c r="K218" s="1"/>
    </row>
    <row r="219" spans="1:11" ht="20.25" customHeight="1" x14ac:dyDescent="0.3">
      <c r="A219" s="1">
        <v>217</v>
      </c>
      <c r="B219" s="10">
        <v>46240</v>
      </c>
      <c r="C219" s="1" t="s">
        <v>97</v>
      </c>
      <c r="D219" s="1" t="s">
        <v>102</v>
      </c>
      <c r="E219" s="1">
        <v>2350</v>
      </c>
      <c r="F219" s="1"/>
      <c r="G219" s="1"/>
      <c r="H219" s="1"/>
      <c r="I219" s="1"/>
      <c r="J219" s="1">
        <f t="shared" si="3"/>
        <v>0</v>
      </c>
      <c r="K219" s="1"/>
    </row>
    <row r="220" spans="1:11" ht="20.25" customHeight="1" x14ac:dyDescent="0.3">
      <c r="A220" s="1">
        <v>218</v>
      </c>
      <c r="B220" s="10">
        <v>46241</v>
      </c>
      <c r="C220" s="1" t="s">
        <v>97</v>
      </c>
      <c r="D220" s="1" t="s">
        <v>102</v>
      </c>
      <c r="E220" s="1">
        <v>2350</v>
      </c>
      <c r="F220" s="1"/>
      <c r="G220" s="1"/>
      <c r="H220" s="1"/>
      <c r="I220" s="1"/>
      <c r="J220" s="1">
        <f t="shared" si="3"/>
        <v>0</v>
      </c>
      <c r="K220" s="1"/>
    </row>
    <row r="221" spans="1:11" ht="20.25" customHeight="1" x14ac:dyDescent="0.3">
      <c r="A221" s="1">
        <v>219</v>
      </c>
      <c r="B221" s="10">
        <v>46242</v>
      </c>
      <c r="C221" s="1" t="s">
        <v>97</v>
      </c>
      <c r="D221" s="1" t="s">
        <v>102</v>
      </c>
      <c r="E221" s="1">
        <v>2350</v>
      </c>
      <c r="F221" s="1"/>
      <c r="G221" s="1"/>
      <c r="H221" s="1"/>
      <c r="I221" s="1"/>
      <c r="J221" s="1">
        <f t="shared" si="3"/>
        <v>0</v>
      </c>
      <c r="K221" s="1"/>
    </row>
    <row r="222" spans="1:11" ht="20.25" customHeight="1" x14ac:dyDescent="0.3">
      <c r="A222" s="1">
        <v>220</v>
      </c>
      <c r="B222" s="10">
        <v>46243</v>
      </c>
      <c r="C222" s="1" t="s">
        <v>97</v>
      </c>
      <c r="D222" s="1" t="s">
        <v>102</v>
      </c>
      <c r="E222" s="1">
        <v>2350</v>
      </c>
      <c r="F222" s="1"/>
      <c r="G222" s="1"/>
      <c r="H222" s="1"/>
      <c r="I222" s="1"/>
      <c r="J222" s="1">
        <f t="shared" si="3"/>
        <v>0</v>
      </c>
      <c r="K222" s="1"/>
    </row>
    <row r="223" spans="1:11" ht="20.25" customHeight="1" x14ac:dyDescent="0.3">
      <c r="A223" s="1">
        <v>221</v>
      </c>
      <c r="B223" s="10">
        <v>46244</v>
      </c>
      <c r="C223" s="1" t="s">
        <v>97</v>
      </c>
      <c r="D223" s="1" t="s">
        <v>102</v>
      </c>
      <c r="E223" s="1">
        <v>2350</v>
      </c>
      <c r="F223" s="1"/>
      <c r="G223" s="1"/>
      <c r="H223" s="1"/>
      <c r="I223" s="1"/>
      <c r="J223" s="1">
        <f t="shared" si="3"/>
        <v>0</v>
      </c>
      <c r="K223" s="1"/>
    </row>
    <row r="224" spans="1:11" ht="20.25" customHeight="1" x14ac:dyDescent="0.3">
      <c r="A224" s="1">
        <v>222</v>
      </c>
      <c r="B224" s="10">
        <v>46245</v>
      </c>
      <c r="C224" s="1" t="s">
        <v>97</v>
      </c>
      <c r="D224" s="1" t="s">
        <v>102</v>
      </c>
      <c r="E224" s="1">
        <v>2350</v>
      </c>
      <c r="F224" s="1"/>
      <c r="G224" s="1"/>
      <c r="H224" s="1"/>
      <c r="I224" s="1"/>
      <c r="J224" s="1">
        <f t="shared" si="3"/>
        <v>0</v>
      </c>
      <c r="K224" s="1"/>
    </row>
    <row r="225" spans="1:11" ht="20.25" customHeight="1" x14ac:dyDescent="0.3">
      <c r="A225" s="1">
        <v>223</v>
      </c>
      <c r="B225" s="10">
        <v>46246</v>
      </c>
      <c r="C225" s="1" t="s">
        <v>97</v>
      </c>
      <c r="D225" s="1" t="s">
        <v>102</v>
      </c>
      <c r="E225" s="1">
        <v>2350</v>
      </c>
      <c r="F225" s="1"/>
      <c r="G225" s="1"/>
      <c r="H225" s="1"/>
      <c r="I225" s="1"/>
      <c r="J225" s="1">
        <f t="shared" si="3"/>
        <v>0</v>
      </c>
      <c r="K225" s="1"/>
    </row>
    <row r="226" spans="1:11" ht="20.25" customHeight="1" x14ac:dyDescent="0.3">
      <c r="A226" s="1">
        <v>224</v>
      </c>
      <c r="B226" s="10">
        <v>46247</v>
      </c>
      <c r="C226" s="1" t="s">
        <v>97</v>
      </c>
      <c r="D226" s="1" t="s">
        <v>102</v>
      </c>
      <c r="E226" s="1">
        <v>2350</v>
      </c>
      <c r="F226" s="1"/>
      <c r="G226" s="1"/>
      <c r="H226" s="1"/>
      <c r="I226" s="1"/>
      <c r="J226" s="1">
        <f t="shared" si="3"/>
        <v>0</v>
      </c>
      <c r="K226" s="1"/>
    </row>
    <row r="227" spans="1:11" ht="20.25" customHeight="1" x14ac:dyDescent="0.3">
      <c r="A227" s="1">
        <v>225</v>
      </c>
      <c r="B227" s="10">
        <v>46248</v>
      </c>
      <c r="C227" s="1" t="s">
        <v>97</v>
      </c>
      <c r="D227" s="1" t="s">
        <v>102</v>
      </c>
      <c r="E227" s="1">
        <v>2350</v>
      </c>
      <c r="F227" s="1"/>
      <c r="G227" s="1"/>
      <c r="H227" s="1"/>
      <c r="I227" s="1"/>
      <c r="J227" s="1">
        <f t="shared" si="3"/>
        <v>0</v>
      </c>
      <c r="K227" s="1"/>
    </row>
    <row r="228" spans="1:11" ht="20.25" customHeight="1" x14ac:dyDescent="0.3">
      <c r="A228" s="1">
        <v>226</v>
      </c>
      <c r="B228" s="10">
        <v>46249</v>
      </c>
      <c r="C228" s="1" t="s">
        <v>97</v>
      </c>
      <c r="D228" s="1" t="s">
        <v>102</v>
      </c>
      <c r="E228" s="1">
        <v>2350</v>
      </c>
      <c r="F228" s="1"/>
      <c r="G228" s="1"/>
      <c r="H228" s="1"/>
      <c r="I228" s="1"/>
      <c r="J228" s="1">
        <f t="shared" si="3"/>
        <v>0</v>
      </c>
      <c r="K228" s="1"/>
    </row>
    <row r="229" spans="1:11" ht="20.25" customHeight="1" x14ac:dyDescent="0.3">
      <c r="A229" s="1">
        <v>227</v>
      </c>
      <c r="B229" s="10">
        <v>46250</v>
      </c>
      <c r="C229" s="1" t="s">
        <v>97</v>
      </c>
      <c r="D229" s="1" t="s">
        <v>102</v>
      </c>
      <c r="E229" s="1">
        <v>2350</v>
      </c>
      <c r="F229" s="1"/>
      <c r="G229" s="1"/>
      <c r="H229" s="1"/>
      <c r="I229" s="1"/>
      <c r="J229" s="1">
        <f t="shared" si="3"/>
        <v>0</v>
      </c>
      <c r="K229" s="1"/>
    </row>
    <row r="230" spans="1:11" ht="20.25" customHeight="1" x14ac:dyDescent="0.3">
      <c r="A230" s="1">
        <v>228</v>
      </c>
      <c r="B230" s="10">
        <v>46251</v>
      </c>
      <c r="C230" s="1" t="s">
        <v>97</v>
      </c>
      <c r="D230" s="1" t="s">
        <v>102</v>
      </c>
      <c r="E230" s="1">
        <v>2350</v>
      </c>
      <c r="F230" s="1"/>
      <c r="G230" s="1"/>
      <c r="H230" s="1"/>
      <c r="I230" s="1"/>
      <c r="J230" s="1">
        <f t="shared" si="3"/>
        <v>0</v>
      </c>
      <c r="K230" s="1"/>
    </row>
    <row r="231" spans="1:11" ht="20.25" customHeight="1" x14ac:dyDescent="0.3">
      <c r="A231" s="1">
        <v>229</v>
      </c>
      <c r="B231" s="10">
        <v>46252</v>
      </c>
      <c r="C231" s="1" t="s">
        <v>97</v>
      </c>
      <c r="D231" s="1" t="s">
        <v>102</v>
      </c>
      <c r="E231" s="1">
        <v>2350</v>
      </c>
      <c r="F231" s="1"/>
      <c r="G231" s="1"/>
      <c r="H231" s="1"/>
      <c r="I231" s="1"/>
      <c r="J231" s="1">
        <f t="shared" si="3"/>
        <v>0</v>
      </c>
      <c r="K231" s="1"/>
    </row>
    <row r="232" spans="1:11" ht="20.25" customHeight="1" x14ac:dyDescent="0.3">
      <c r="A232" s="1">
        <v>230</v>
      </c>
      <c r="B232" s="10">
        <v>46253</v>
      </c>
      <c r="C232" s="1" t="s">
        <v>97</v>
      </c>
      <c r="D232" s="1" t="s">
        <v>102</v>
      </c>
      <c r="E232" s="1">
        <v>2350</v>
      </c>
      <c r="F232" s="1"/>
      <c r="G232" s="1"/>
      <c r="H232" s="1"/>
      <c r="I232" s="1"/>
      <c r="J232" s="1">
        <f t="shared" si="3"/>
        <v>0</v>
      </c>
      <c r="K232" s="1"/>
    </row>
    <row r="233" spans="1:11" ht="20.25" customHeight="1" x14ac:dyDescent="0.3">
      <c r="A233" s="1">
        <v>231</v>
      </c>
      <c r="B233" s="10">
        <v>46254</v>
      </c>
      <c r="C233" s="1" t="s">
        <v>97</v>
      </c>
      <c r="D233" s="1" t="s">
        <v>102</v>
      </c>
      <c r="E233" s="1">
        <v>2350</v>
      </c>
      <c r="F233" s="1"/>
      <c r="G233" s="1"/>
      <c r="H233" s="1"/>
      <c r="I233" s="1"/>
      <c r="J233" s="1">
        <f t="shared" si="3"/>
        <v>0</v>
      </c>
      <c r="K233" s="1"/>
    </row>
    <row r="234" spans="1:11" ht="20.25" customHeight="1" x14ac:dyDescent="0.3">
      <c r="A234" s="1">
        <v>232</v>
      </c>
      <c r="B234" s="10">
        <v>46255</v>
      </c>
      <c r="C234" s="1" t="s">
        <v>97</v>
      </c>
      <c r="D234" s="1" t="s">
        <v>102</v>
      </c>
      <c r="E234" s="1">
        <v>2350</v>
      </c>
      <c r="F234" s="1"/>
      <c r="G234" s="1"/>
      <c r="H234" s="1"/>
      <c r="I234" s="1"/>
      <c r="J234" s="1">
        <f t="shared" si="3"/>
        <v>0</v>
      </c>
      <c r="K234" s="1"/>
    </row>
    <row r="235" spans="1:11" ht="20.25" customHeight="1" x14ac:dyDescent="0.3">
      <c r="A235" s="1">
        <v>233</v>
      </c>
      <c r="B235" s="10">
        <v>46256</v>
      </c>
      <c r="C235" s="1" t="s">
        <v>97</v>
      </c>
      <c r="D235" s="1" t="s">
        <v>102</v>
      </c>
      <c r="E235" s="1">
        <v>2350</v>
      </c>
      <c r="F235" s="1"/>
      <c r="G235" s="1"/>
      <c r="H235" s="1"/>
      <c r="I235" s="1"/>
      <c r="J235" s="1">
        <f t="shared" si="3"/>
        <v>0</v>
      </c>
      <c r="K235" s="1"/>
    </row>
    <row r="236" spans="1:11" ht="20.25" customHeight="1" x14ac:dyDescent="0.3">
      <c r="A236" s="1">
        <v>234</v>
      </c>
      <c r="B236" s="10">
        <v>46257</v>
      </c>
      <c r="C236" s="1" t="s">
        <v>97</v>
      </c>
      <c r="D236" s="1" t="s">
        <v>102</v>
      </c>
      <c r="E236" s="1">
        <v>2350</v>
      </c>
      <c r="F236" s="1"/>
      <c r="G236" s="1"/>
      <c r="H236" s="1"/>
      <c r="I236" s="1"/>
      <c r="J236" s="1">
        <f t="shared" si="3"/>
        <v>0</v>
      </c>
      <c r="K236" s="1"/>
    </row>
    <row r="237" spans="1:11" ht="20.25" customHeight="1" x14ac:dyDescent="0.3">
      <c r="A237" s="1">
        <v>235</v>
      </c>
      <c r="B237" s="10">
        <v>46258</v>
      </c>
      <c r="C237" s="1" t="s">
        <v>97</v>
      </c>
      <c r="D237" s="1" t="s">
        <v>102</v>
      </c>
      <c r="E237" s="1">
        <v>2350</v>
      </c>
      <c r="F237" s="1"/>
      <c r="G237" s="1"/>
      <c r="H237" s="1"/>
      <c r="I237" s="1"/>
      <c r="J237" s="1">
        <f t="shared" si="3"/>
        <v>0</v>
      </c>
      <c r="K237" s="1"/>
    </row>
    <row r="238" spans="1:11" ht="20.25" customHeight="1" x14ac:dyDescent="0.3">
      <c r="A238" s="1">
        <v>236</v>
      </c>
      <c r="B238" s="10">
        <v>46259</v>
      </c>
      <c r="C238" s="1" t="s">
        <v>97</v>
      </c>
      <c r="D238" s="1" t="s">
        <v>102</v>
      </c>
      <c r="E238" s="1">
        <v>2350</v>
      </c>
      <c r="F238" s="1"/>
      <c r="G238" s="1"/>
      <c r="H238" s="1"/>
      <c r="I238" s="1"/>
      <c r="J238" s="1">
        <f t="shared" si="3"/>
        <v>0</v>
      </c>
      <c r="K238" s="1"/>
    </row>
    <row r="239" spans="1:11" ht="20.25" customHeight="1" x14ac:dyDescent="0.3">
      <c r="A239" s="1">
        <v>237</v>
      </c>
      <c r="B239" s="10">
        <v>46260</v>
      </c>
      <c r="C239" s="1" t="s">
        <v>97</v>
      </c>
      <c r="D239" s="1" t="s">
        <v>102</v>
      </c>
      <c r="E239" s="1">
        <v>2350</v>
      </c>
      <c r="F239" s="1"/>
      <c r="G239" s="1"/>
      <c r="H239" s="1"/>
      <c r="I239" s="1"/>
      <c r="J239" s="1">
        <f t="shared" si="3"/>
        <v>0</v>
      </c>
      <c r="K239" s="1"/>
    </row>
    <row r="240" spans="1:11" ht="20.25" customHeight="1" x14ac:dyDescent="0.3">
      <c r="A240" s="1">
        <v>238</v>
      </c>
      <c r="B240" s="10">
        <v>46261</v>
      </c>
      <c r="C240" s="1" t="s">
        <v>97</v>
      </c>
      <c r="D240" s="1" t="s">
        <v>102</v>
      </c>
      <c r="E240" s="1">
        <v>2350</v>
      </c>
      <c r="F240" s="1"/>
      <c r="G240" s="1"/>
      <c r="H240" s="1"/>
      <c r="I240" s="1"/>
      <c r="J240" s="1">
        <f t="shared" si="3"/>
        <v>0</v>
      </c>
      <c r="K240" s="1"/>
    </row>
    <row r="241" spans="1:11" ht="20.25" customHeight="1" x14ac:dyDescent="0.3">
      <c r="A241" s="1">
        <v>239</v>
      </c>
      <c r="B241" s="10">
        <v>46262</v>
      </c>
      <c r="C241" s="1" t="s">
        <v>97</v>
      </c>
      <c r="D241" s="1" t="s">
        <v>102</v>
      </c>
      <c r="E241" s="1">
        <v>2350</v>
      </c>
      <c r="F241" s="1"/>
      <c r="G241" s="1"/>
      <c r="H241" s="1"/>
      <c r="I241" s="1"/>
      <c r="J241" s="1">
        <f t="shared" si="3"/>
        <v>0</v>
      </c>
      <c r="K241" s="1"/>
    </row>
    <row r="242" spans="1:11" ht="20.25" customHeight="1" x14ac:dyDescent="0.3">
      <c r="A242" s="1">
        <v>240</v>
      </c>
      <c r="B242" s="10">
        <v>46263</v>
      </c>
      <c r="C242" s="1" t="s">
        <v>97</v>
      </c>
      <c r="D242" s="1" t="s">
        <v>102</v>
      </c>
      <c r="E242" s="1">
        <v>2350</v>
      </c>
      <c r="F242" s="1"/>
      <c r="G242" s="1"/>
      <c r="H242" s="1"/>
      <c r="I242" s="1"/>
      <c r="J242" s="1">
        <f t="shared" si="3"/>
        <v>0</v>
      </c>
      <c r="K242" s="1"/>
    </row>
    <row r="243" spans="1:11" ht="20.25" customHeight="1" x14ac:dyDescent="0.3">
      <c r="A243" s="1">
        <v>241</v>
      </c>
      <c r="B243" s="10">
        <v>46264</v>
      </c>
      <c r="C243" s="1" t="s">
        <v>97</v>
      </c>
      <c r="D243" s="1" t="s">
        <v>102</v>
      </c>
      <c r="E243" s="1">
        <v>2350</v>
      </c>
      <c r="F243" s="1"/>
      <c r="G243" s="1"/>
      <c r="H243" s="1"/>
      <c r="I243" s="1"/>
      <c r="J243" s="1">
        <f t="shared" si="3"/>
        <v>0</v>
      </c>
      <c r="K243" s="1"/>
    </row>
    <row r="244" spans="1:11" ht="20.25" customHeight="1" x14ac:dyDescent="0.3">
      <c r="A244" s="1">
        <v>242</v>
      </c>
      <c r="B244" s="10">
        <v>46265</v>
      </c>
      <c r="C244" s="1" t="s">
        <v>97</v>
      </c>
      <c r="D244" s="1" t="s">
        <v>102</v>
      </c>
      <c r="E244" s="1">
        <v>2350</v>
      </c>
      <c r="F244" s="1"/>
      <c r="G244" s="1"/>
      <c r="H244" s="1"/>
      <c r="I244" s="1"/>
      <c r="J244" s="1">
        <f t="shared" si="3"/>
        <v>0</v>
      </c>
      <c r="K244" s="1"/>
    </row>
    <row r="245" spans="1:11" ht="20.25" customHeight="1" x14ac:dyDescent="0.3">
      <c r="A245" s="1">
        <v>243</v>
      </c>
      <c r="B245" s="10">
        <v>46266</v>
      </c>
      <c r="C245" s="1" t="s">
        <v>97</v>
      </c>
      <c r="D245" s="1" t="s">
        <v>102</v>
      </c>
      <c r="E245" s="1">
        <v>2350</v>
      </c>
      <c r="F245" s="1"/>
      <c r="G245" s="1"/>
      <c r="H245" s="1"/>
      <c r="I245" s="1"/>
      <c r="J245" s="1">
        <f t="shared" si="3"/>
        <v>0</v>
      </c>
      <c r="K245" s="1"/>
    </row>
    <row r="246" spans="1:11" ht="20.25" customHeight="1" x14ac:dyDescent="0.3">
      <c r="A246" s="1">
        <v>244</v>
      </c>
      <c r="B246" s="10">
        <v>46267</v>
      </c>
      <c r="C246" s="1" t="s">
        <v>97</v>
      </c>
      <c r="D246" s="1" t="s">
        <v>102</v>
      </c>
      <c r="E246" s="1">
        <v>2350</v>
      </c>
      <c r="F246" s="1"/>
      <c r="G246" s="1"/>
      <c r="H246" s="1"/>
      <c r="I246" s="1"/>
      <c r="J246" s="1">
        <f t="shared" si="3"/>
        <v>0</v>
      </c>
      <c r="K246" s="1"/>
    </row>
    <row r="247" spans="1:11" ht="20.25" customHeight="1" x14ac:dyDescent="0.3">
      <c r="A247" s="1">
        <v>245</v>
      </c>
      <c r="B247" s="10">
        <v>46268</v>
      </c>
      <c r="C247" s="1" t="s">
        <v>97</v>
      </c>
      <c r="D247" s="1" t="s">
        <v>102</v>
      </c>
      <c r="E247" s="1">
        <v>2350</v>
      </c>
      <c r="F247" s="1"/>
      <c r="G247" s="1"/>
      <c r="H247" s="1"/>
      <c r="I247" s="1"/>
      <c r="J247" s="1">
        <f t="shared" si="3"/>
        <v>0</v>
      </c>
      <c r="K247" s="1"/>
    </row>
    <row r="248" spans="1:11" ht="20.25" customHeight="1" x14ac:dyDescent="0.3">
      <c r="A248" s="1">
        <v>246</v>
      </c>
      <c r="B248" s="10">
        <v>46269</v>
      </c>
      <c r="C248" s="1" t="s">
        <v>97</v>
      </c>
      <c r="D248" s="1" t="s">
        <v>102</v>
      </c>
      <c r="E248" s="1">
        <v>2350</v>
      </c>
      <c r="F248" s="1"/>
      <c r="G248" s="1"/>
      <c r="H248" s="1"/>
      <c r="I248" s="1"/>
      <c r="J248" s="1">
        <f t="shared" si="3"/>
        <v>0</v>
      </c>
      <c r="K248" s="1"/>
    </row>
    <row r="249" spans="1:11" ht="20.25" customHeight="1" x14ac:dyDescent="0.3">
      <c r="A249" s="1">
        <v>247</v>
      </c>
      <c r="B249" s="10">
        <v>46270</v>
      </c>
      <c r="C249" s="1" t="s">
        <v>97</v>
      </c>
      <c r="D249" s="1" t="s">
        <v>102</v>
      </c>
      <c r="E249" s="1">
        <v>2350</v>
      </c>
      <c r="F249" s="1"/>
      <c r="G249" s="1"/>
      <c r="H249" s="1"/>
      <c r="I249" s="1"/>
      <c r="J249" s="1">
        <f t="shared" si="3"/>
        <v>0</v>
      </c>
      <c r="K249" s="1"/>
    </row>
    <row r="250" spans="1:11" ht="20.25" customHeight="1" x14ac:dyDescent="0.3">
      <c r="A250" s="1">
        <v>248</v>
      </c>
      <c r="B250" s="10">
        <v>46271</v>
      </c>
      <c r="C250" s="1" t="s">
        <v>97</v>
      </c>
      <c r="D250" s="1" t="s">
        <v>102</v>
      </c>
      <c r="E250" s="1">
        <v>2350</v>
      </c>
      <c r="F250" s="1"/>
      <c r="G250" s="1"/>
      <c r="H250" s="1"/>
      <c r="I250" s="1"/>
      <c r="J250" s="1">
        <f t="shared" si="3"/>
        <v>0</v>
      </c>
      <c r="K250" s="1"/>
    </row>
    <row r="251" spans="1:11" ht="20.25" customHeight="1" x14ac:dyDescent="0.3">
      <c r="A251" s="1">
        <v>249</v>
      </c>
      <c r="B251" s="10">
        <v>46272</v>
      </c>
      <c r="C251" s="1" t="s">
        <v>97</v>
      </c>
      <c r="D251" s="1" t="s">
        <v>102</v>
      </c>
      <c r="E251" s="1">
        <v>2350</v>
      </c>
      <c r="F251" s="1"/>
      <c r="G251" s="1"/>
      <c r="H251" s="1"/>
      <c r="I251" s="1"/>
      <c r="J251" s="1">
        <f t="shared" si="3"/>
        <v>0</v>
      </c>
      <c r="K251" s="1"/>
    </row>
    <row r="252" spans="1:11" ht="20.25" customHeight="1" x14ac:dyDescent="0.3">
      <c r="A252" s="1">
        <v>250</v>
      </c>
      <c r="B252" s="10">
        <v>46273</v>
      </c>
      <c r="C252" s="1" t="s">
        <v>97</v>
      </c>
      <c r="D252" s="1" t="s">
        <v>102</v>
      </c>
      <c r="E252" s="1">
        <v>2350</v>
      </c>
      <c r="F252" s="1"/>
      <c r="G252" s="1"/>
      <c r="H252" s="1"/>
      <c r="I252" s="1"/>
      <c r="J252" s="1">
        <f t="shared" si="3"/>
        <v>0</v>
      </c>
      <c r="K252" s="1"/>
    </row>
    <row r="253" spans="1:11" ht="20.25" customHeight="1" x14ac:dyDescent="0.3">
      <c r="A253" s="1">
        <v>251</v>
      </c>
      <c r="B253" s="10">
        <v>46274</v>
      </c>
      <c r="C253" s="1" t="s">
        <v>97</v>
      </c>
      <c r="D253" s="1" t="s">
        <v>102</v>
      </c>
      <c r="E253" s="1">
        <v>2350</v>
      </c>
      <c r="F253" s="1"/>
      <c r="G253" s="1"/>
      <c r="H253" s="1"/>
      <c r="I253" s="1"/>
      <c r="J253" s="1">
        <f t="shared" si="3"/>
        <v>0</v>
      </c>
      <c r="K253" s="1"/>
    </row>
    <row r="254" spans="1:11" ht="20.25" customHeight="1" x14ac:dyDescent="0.3">
      <c r="A254" s="1">
        <v>252</v>
      </c>
      <c r="B254" s="10">
        <v>46275</v>
      </c>
      <c r="C254" s="1" t="s">
        <v>97</v>
      </c>
      <c r="D254" s="1" t="s">
        <v>102</v>
      </c>
      <c r="E254" s="1">
        <v>2350</v>
      </c>
      <c r="F254" s="1"/>
      <c r="G254" s="1"/>
      <c r="H254" s="1"/>
      <c r="I254" s="1"/>
      <c r="J254" s="1">
        <f t="shared" si="3"/>
        <v>0</v>
      </c>
      <c r="K254" s="1"/>
    </row>
    <row r="255" spans="1:11" ht="20.25" customHeight="1" x14ac:dyDescent="0.3">
      <c r="A255" s="1">
        <v>253</v>
      </c>
      <c r="B255" s="10">
        <v>46276</v>
      </c>
      <c r="C255" s="1" t="s">
        <v>97</v>
      </c>
      <c r="D255" s="1" t="s">
        <v>102</v>
      </c>
      <c r="E255" s="1">
        <v>2350</v>
      </c>
      <c r="F255" s="1"/>
      <c r="G255" s="1"/>
      <c r="H255" s="1"/>
      <c r="I255" s="1"/>
      <c r="J255" s="1">
        <f t="shared" si="3"/>
        <v>0</v>
      </c>
      <c r="K255" s="1"/>
    </row>
    <row r="256" spans="1:11" ht="20.25" customHeight="1" x14ac:dyDescent="0.3">
      <c r="A256" s="1">
        <v>254</v>
      </c>
      <c r="B256" s="10">
        <v>46277</v>
      </c>
      <c r="C256" s="1" t="s">
        <v>97</v>
      </c>
      <c r="D256" s="1" t="s">
        <v>102</v>
      </c>
      <c r="E256" s="1">
        <v>2350</v>
      </c>
      <c r="F256" s="1"/>
      <c r="G256" s="1"/>
      <c r="H256" s="1"/>
      <c r="I256" s="1"/>
      <c r="J256" s="1">
        <f t="shared" si="3"/>
        <v>0</v>
      </c>
      <c r="K256" s="1"/>
    </row>
    <row r="257" spans="1:11" ht="20.25" customHeight="1" x14ac:dyDescent="0.3">
      <c r="A257" s="1">
        <v>255</v>
      </c>
      <c r="B257" s="10">
        <v>46278</v>
      </c>
      <c r="C257" s="1" t="s">
        <v>97</v>
      </c>
      <c r="D257" s="1" t="s">
        <v>102</v>
      </c>
      <c r="E257" s="1">
        <v>2350</v>
      </c>
      <c r="F257" s="1"/>
      <c r="G257" s="1"/>
      <c r="H257" s="1"/>
      <c r="I257" s="1"/>
      <c r="J257" s="1">
        <f t="shared" si="3"/>
        <v>0</v>
      </c>
      <c r="K257" s="1"/>
    </row>
    <row r="258" spans="1:11" ht="20.25" customHeight="1" x14ac:dyDescent="0.3">
      <c r="A258" s="1">
        <v>256</v>
      </c>
      <c r="B258" s="10">
        <v>46279</v>
      </c>
      <c r="C258" s="1" t="s">
        <v>97</v>
      </c>
      <c r="D258" s="1" t="s">
        <v>102</v>
      </c>
      <c r="E258" s="1">
        <v>2350</v>
      </c>
      <c r="F258" s="1"/>
      <c r="G258" s="1"/>
      <c r="H258" s="1"/>
      <c r="I258" s="1"/>
      <c r="J258" s="1">
        <f t="shared" si="3"/>
        <v>0</v>
      </c>
      <c r="K258" s="1"/>
    </row>
    <row r="259" spans="1:11" ht="20.25" customHeight="1" x14ac:dyDescent="0.3">
      <c r="A259" s="1">
        <v>257</v>
      </c>
      <c r="B259" s="10">
        <v>46280</v>
      </c>
      <c r="C259" s="1" t="s">
        <v>97</v>
      </c>
      <c r="D259" s="1" t="s">
        <v>102</v>
      </c>
      <c r="E259" s="1">
        <v>2350</v>
      </c>
      <c r="F259" s="1"/>
      <c r="G259" s="1"/>
      <c r="H259" s="1"/>
      <c r="I259" s="1"/>
      <c r="J259" s="1">
        <f t="shared" si="3"/>
        <v>0</v>
      </c>
      <c r="K259" s="1"/>
    </row>
    <row r="260" spans="1:11" ht="20.25" customHeight="1" x14ac:dyDescent="0.3">
      <c r="A260" s="1">
        <v>258</v>
      </c>
      <c r="B260" s="10">
        <v>46281</v>
      </c>
      <c r="C260" s="1" t="s">
        <v>97</v>
      </c>
      <c r="D260" s="1" t="s">
        <v>102</v>
      </c>
      <c r="E260" s="1">
        <v>2350</v>
      </c>
      <c r="F260" s="1"/>
      <c r="G260" s="1"/>
      <c r="H260" s="1"/>
      <c r="I260" s="1"/>
      <c r="J260" s="1">
        <f t="shared" ref="J260:J323" si="4">E260*F260-G260-H260+I260</f>
        <v>0</v>
      </c>
      <c r="K260" s="1"/>
    </row>
    <row r="261" spans="1:11" ht="20.25" customHeight="1" x14ac:dyDescent="0.3">
      <c r="A261" s="1">
        <v>259</v>
      </c>
      <c r="B261" s="10">
        <v>46282</v>
      </c>
      <c r="C261" s="1" t="s">
        <v>97</v>
      </c>
      <c r="D261" s="1" t="s">
        <v>102</v>
      </c>
      <c r="E261" s="1">
        <v>2350</v>
      </c>
      <c r="F261" s="1"/>
      <c r="G261" s="1"/>
      <c r="H261" s="1"/>
      <c r="I261" s="1"/>
      <c r="J261" s="1">
        <f t="shared" si="4"/>
        <v>0</v>
      </c>
      <c r="K261" s="1"/>
    </row>
    <row r="262" spans="1:11" ht="20.25" customHeight="1" x14ac:dyDescent="0.3">
      <c r="A262" s="1">
        <v>260</v>
      </c>
      <c r="B262" s="10">
        <v>46283</v>
      </c>
      <c r="C262" s="1" t="s">
        <v>97</v>
      </c>
      <c r="D262" s="1" t="s">
        <v>102</v>
      </c>
      <c r="E262" s="1">
        <v>2350</v>
      </c>
      <c r="F262" s="1"/>
      <c r="G262" s="1"/>
      <c r="H262" s="1"/>
      <c r="I262" s="1"/>
      <c r="J262" s="1">
        <f t="shared" si="4"/>
        <v>0</v>
      </c>
      <c r="K262" s="1"/>
    </row>
    <row r="263" spans="1:11" ht="20.25" customHeight="1" x14ac:dyDescent="0.3">
      <c r="A263" s="1">
        <v>261</v>
      </c>
      <c r="B263" s="10">
        <v>46284</v>
      </c>
      <c r="C263" s="1" t="s">
        <v>97</v>
      </c>
      <c r="D263" s="1" t="s">
        <v>102</v>
      </c>
      <c r="E263" s="1">
        <v>2350</v>
      </c>
      <c r="F263" s="1"/>
      <c r="G263" s="1"/>
      <c r="H263" s="1"/>
      <c r="I263" s="1"/>
      <c r="J263" s="1">
        <f t="shared" si="4"/>
        <v>0</v>
      </c>
      <c r="K263" s="1"/>
    </row>
    <row r="264" spans="1:11" ht="20.25" customHeight="1" x14ac:dyDescent="0.3">
      <c r="A264" s="1">
        <v>262</v>
      </c>
      <c r="B264" s="10">
        <v>46285</v>
      </c>
      <c r="C264" s="1" t="s">
        <v>97</v>
      </c>
      <c r="D264" s="1" t="s">
        <v>102</v>
      </c>
      <c r="E264" s="1">
        <v>2350</v>
      </c>
      <c r="F264" s="1"/>
      <c r="G264" s="1"/>
      <c r="H264" s="1"/>
      <c r="I264" s="1"/>
      <c r="J264" s="1">
        <f t="shared" si="4"/>
        <v>0</v>
      </c>
      <c r="K264" s="1"/>
    </row>
    <row r="265" spans="1:11" ht="20.25" customHeight="1" x14ac:dyDescent="0.3">
      <c r="A265" s="1">
        <v>263</v>
      </c>
      <c r="B265" s="10">
        <v>46286</v>
      </c>
      <c r="C265" s="1" t="s">
        <v>97</v>
      </c>
      <c r="D265" s="1" t="s">
        <v>102</v>
      </c>
      <c r="E265" s="1">
        <v>2350</v>
      </c>
      <c r="F265" s="1"/>
      <c r="G265" s="1"/>
      <c r="H265" s="1"/>
      <c r="I265" s="1"/>
      <c r="J265" s="1">
        <f t="shared" si="4"/>
        <v>0</v>
      </c>
      <c r="K265" s="1"/>
    </row>
    <row r="266" spans="1:11" ht="20.25" customHeight="1" x14ac:dyDescent="0.3">
      <c r="A266" s="1">
        <v>264</v>
      </c>
      <c r="B266" s="10">
        <v>46287</v>
      </c>
      <c r="C266" s="1" t="s">
        <v>97</v>
      </c>
      <c r="D266" s="1" t="s">
        <v>102</v>
      </c>
      <c r="E266" s="1">
        <v>2350</v>
      </c>
      <c r="F266" s="1"/>
      <c r="G266" s="1"/>
      <c r="H266" s="1"/>
      <c r="I266" s="1"/>
      <c r="J266" s="1">
        <f t="shared" si="4"/>
        <v>0</v>
      </c>
      <c r="K266" s="1"/>
    </row>
    <row r="267" spans="1:11" ht="20.25" customHeight="1" x14ac:dyDescent="0.3">
      <c r="A267" s="1">
        <v>265</v>
      </c>
      <c r="B267" s="10">
        <v>46288</v>
      </c>
      <c r="C267" s="1" t="s">
        <v>97</v>
      </c>
      <c r="D267" s="1" t="s">
        <v>102</v>
      </c>
      <c r="E267" s="1">
        <v>2350</v>
      </c>
      <c r="F267" s="1"/>
      <c r="G267" s="1"/>
      <c r="H267" s="1"/>
      <c r="I267" s="1"/>
      <c r="J267" s="1">
        <f t="shared" si="4"/>
        <v>0</v>
      </c>
      <c r="K267" s="1"/>
    </row>
    <row r="268" spans="1:11" ht="20.25" customHeight="1" x14ac:dyDescent="0.3">
      <c r="A268" s="1">
        <v>266</v>
      </c>
      <c r="B268" s="10">
        <v>46289</v>
      </c>
      <c r="C268" s="1" t="s">
        <v>97</v>
      </c>
      <c r="D268" s="1" t="s">
        <v>102</v>
      </c>
      <c r="E268" s="1">
        <v>2350</v>
      </c>
      <c r="F268" s="1"/>
      <c r="G268" s="1"/>
      <c r="H268" s="1"/>
      <c r="I268" s="1"/>
      <c r="J268" s="1">
        <f t="shared" si="4"/>
        <v>0</v>
      </c>
      <c r="K268" s="1"/>
    </row>
    <row r="269" spans="1:11" ht="20.25" customHeight="1" x14ac:dyDescent="0.3">
      <c r="A269" s="1">
        <v>267</v>
      </c>
      <c r="B269" s="10">
        <v>46290</v>
      </c>
      <c r="C269" s="1" t="s">
        <v>97</v>
      </c>
      <c r="D269" s="1" t="s">
        <v>102</v>
      </c>
      <c r="E269" s="1">
        <v>2350</v>
      </c>
      <c r="F269" s="1"/>
      <c r="G269" s="1"/>
      <c r="H269" s="1"/>
      <c r="I269" s="1"/>
      <c r="J269" s="1">
        <f t="shared" si="4"/>
        <v>0</v>
      </c>
      <c r="K269" s="1"/>
    </row>
    <row r="270" spans="1:11" ht="20.25" customHeight="1" x14ac:dyDescent="0.3">
      <c r="A270" s="1">
        <v>268</v>
      </c>
      <c r="B270" s="10">
        <v>46291</v>
      </c>
      <c r="C270" s="1" t="s">
        <v>97</v>
      </c>
      <c r="D270" s="1" t="s">
        <v>102</v>
      </c>
      <c r="E270" s="1">
        <v>2350</v>
      </c>
      <c r="F270" s="1"/>
      <c r="G270" s="1"/>
      <c r="H270" s="1"/>
      <c r="I270" s="1"/>
      <c r="J270" s="1">
        <f t="shared" si="4"/>
        <v>0</v>
      </c>
      <c r="K270" s="1"/>
    </row>
    <row r="271" spans="1:11" ht="20.25" customHeight="1" x14ac:dyDescent="0.3">
      <c r="A271" s="1">
        <v>269</v>
      </c>
      <c r="B271" s="10">
        <v>46292</v>
      </c>
      <c r="C271" s="1" t="s">
        <v>97</v>
      </c>
      <c r="D271" s="1" t="s">
        <v>102</v>
      </c>
      <c r="E271" s="1">
        <v>2350</v>
      </c>
      <c r="F271" s="1"/>
      <c r="G271" s="1"/>
      <c r="H271" s="1"/>
      <c r="I271" s="1"/>
      <c r="J271" s="1">
        <f t="shared" si="4"/>
        <v>0</v>
      </c>
      <c r="K271" s="1"/>
    </row>
    <row r="272" spans="1:11" ht="20.25" customHeight="1" x14ac:dyDescent="0.3">
      <c r="A272" s="1">
        <v>270</v>
      </c>
      <c r="B272" s="10">
        <v>46293</v>
      </c>
      <c r="C272" s="1" t="s">
        <v>97</v>
      </c>
      <c r="D272" s="1" t="s">
        <v>102</v>
      </c>
      <c r="E272" s="1">
        <v>2350</v>
      </c>
      <c r="F272" s="1"/>
      <c r="G272" s="1"/>
      <c r="H272" s="1"/>
      <c r="I272" s="1"/>
      <c r="J272" s="1">
        <f t="shared" si="4"/>
        <v>0</v>
      </c>
      <c r="K272" s="1"/>
    </row>
    <row r="273" spans="1:11" ht="20.25" customHeight="1" x14ac:dyDescent="0.3">
      <c r="A273" s="1">
        <v>271</v>
      </c>
      <c r="B273" s="10">
        <v>46294</v>
      </c>
      <c r="C273" s="1" t="s">
        <v>97</v>
      </c>
      <c r="D273" s="1" t="s">
        <v>102</v>
      </c>
      <c r="E273" s="1">
        <v>2350</v>
      </c>
      <c r="F273" s="1"/>
      <c r="G273" s="1"/>
      <c r="H273" s="1"/>
      <c r="I273" s="1"/>
      <c r="J273" s="1">
        <f t="shared" si="4"/>
        <v>0</v>
      </c>
      <c r="K273" s="1"/>
    </row>
    <row r="274" spans="1:11" ht="20.25" customHeight="1" x14ac:dyDescent="0.3">
      <c r="A274" s="1">
        <v>272</v>
      </c>
      <c r="B274" s="10">
        <v>46295</v>
      </c>
      <c r="C274" s="1" t="s">
        <v>97</v>
      </c>
      <c r="D274" s="1" t="s">
        <v>102</v>
      </c>
      <c r="E274" s="1">
        <v>2350</v>
      </c>
      <c r="F274" s="1"/>
      <c r="G274" s="1"/>
      <c r="H274" s="1"/>
      <c r="I274" s="1"/>
      <c r="J274" s="1">
        <f t="shared" si="4"/>
        <v>0</v>
      </c>
      <c r="K274" s="1"/>
    </row>
    <row r="275" spans="1:11" ht="20.25" customHeight="1" x14ac:dyDescent="0.3">
      <c r="A275" s="1">
        <v>273</v>
      </c>
      <c r="B275" s="10">
        <v>46296</v>
      </c>
      <c r="C275" s="1" t="s">
        <v>97</v>
      </c>
      <c r="D275" s="1" t="s">
        <v>102</v>
      </c>
      <c r="E275" s="1">
        <v>2350</v>
      </c>
      <c r="F275" s="1"/>
      <c r="G275" s="1"/>
      <c r="H275" s="1"/>
      <c r="I275" s="1"/>
      <c r="J275" s="1">
        <f t="shared" si="4"/>
        <v>0</v>
      </c>
      <c r="K275" s="1"/>
    </row>
    <row r="276" spans="1:11" ht="20.25" customHeight="1" x14ac:dyDescent="0.3">
      <c r="A276" s="1">
        <v>274</v>
      </c>
      <c r="B276" s="10">
        <v>46297</v>
      </c>
      <c r="C276" s="1" t="s">
        <v>97</v>
      </c>
      <c r="D276" s="1" t="s">
        <v>102</v>
      </c>
      <c r="E276" s="1">
        <v>2350</v>
      </c>
      <c r="F276" s="1"/>
      <c r="G276" s="1"/>
      <c r="H276" s="1"/>
      <c r="I276" s="1"/>
      <c r="J276" s="1">
        <f t="shared" si="4"/>
        <v>0</v>
      </c>
      <c r="K276" s="1"/>
    </row>
    <row r="277" spans="1:11" ht="20.25" customHeight="1" x14ac:dyDescent="0.3">
      <c r="A277" s="1">
        <v>275</v>
      </c>
      <c r="B277" s="10">
        <v>46298</v>
      </c>
      <c r="C277" s="1" t="s">
        <v>97</v>
      </c>
      <c r="D277" s="1" t="s">
        <v>102</v>
      </c>
      <c r="E277" s="1">
        <v>2350</v>
      </c>
      <c r="F277" s="1"/>
      <c r="G277" s="1"/>
      <c r="H277" s="1"/>
      <c r="I277" s="1"/>
      <c r="J277" s="1">
        <f t="shared" si="4"/>
        <v>0</v>
      </c>
      <c r="K277" s="1"/>
    </row>
    <row r="278" spans="1:11" ht="20.25" customHeight="1" x14ac:dyDescent="0.3">
      <c r="A278" s="1">
        <v>276</v>
      </c>
      <c r="B278" s="10">
        <v>46299</v>
      </c>
      <c r="C278" s="1" t="s">
        <v>97</v>
      </c>
      <c r="D278" s="1" t="s">
        <v>102</v>
      </c>
      <c r="E278" s="1">
        <v>2350</v>
      </c>
      <c r="F278" s="1"/>
      <c r="G278" s="1"/>
      <c r="H278" s="1"/>
      <c r="I278" s="1"/>
      <c r="J278" s="1">
        <f t="shared" si="4"/>
        <v>0</v>
      </c>
      <c r="K278" s="1"/>
    </row>
    <row r="279" spans="1:11" ht="20.25" customHeight="1" x14ac:dyDescent="0.3">
      <c r="A279" s="1">
        <v>277</v>
      </c>
      <c r="B279" s="10">
        <v>46300</v>
      </c>
      <c r="C279" s="1" t="s">
        <v>97</v>
      </c>
      <c r="D279" s="1" t="s">
        <v>102</v>
      </c>
      <c r="E279" s="1">
        <v>2350</v>
      </c>
      <c r="F279" s="1"/>
      <c r="G279" s="1"/>
      <c r="H279" s="1"/>
      <c r="I279" s="1"/>
      <c r="J279" s="1">
        <f t="shared" si="4"/>
        <v>0</v>
      </c>
      <c r="K279" s="1"/>
    </row>
    <row r="280" spans="1:11" ht="20.25" customHeight="1" x14ac:dyDescent="0.3">
      <c r="A280" s="1">
        <v>278</v>
      </c>
      <c r="B280" s="10">
        <v>46301</v>
      </c>
      <c r="C280" s="1" t="s">
        <v>97</v>
      </c>
      <c r="D280" s="1" t="s">
        <v>102</v>
      </c>
      <c r="E280" s="1">
        <v>2350</v>
      </c>
      <c r="F280" s="1"/>
      <c r="G280" s="1"/>
      <c r="H280" s="1"/>
      <c r="I280" s="1"/>
      <c r="J280" s="1">
        <f t="shared" si="4"/>
        <v>0</v>
      </c>
      <c r="K280" s="1"/>
    </row>
    <row r="281" spans="1:11" ht="20.25" customHeight="1" x14ac:dyDescent="0.3">
      <c r="A281" s="1">
        <v>279</v>
      </c>
      <c r="B281" s="10">
        <v>46302</v>
      </c>
      <c r="C281" s="1" t="s">
        <v>97</v>
      </c>
      <c r="D281" s="1" t="s">
        <v>102</v>
      </c>
      <c r="E281" s="1">
        <v>2350</v>
      </c>
      <c r="F281" s="1"/>
      <c r="G281" s="1"/>
      <c r="H281" s="1"/>
      <c r="I281" s="1"/>
      <c r="J281" s="1">
        <f t="shared" si="4"/>
        <v>0</v>
      </c>
      <c r="K281" s="1"/>
    </row>
    <row r="282" spans="1:11" ht="20.25" customHeight="1" x14ac:dyDescent="0.3">
      <c r="A282" s="1">
        <v>280</v>
      </c>
      <c r="B282" s="10">
        <v>46303</v>
      </c>
      <c r="C282" s="1" t="s">
        <v>97</v>
      </c>
      <c r="D282" s="1" t="s">
        <v>102</v>
      </c>
      <c r="E282" s="1">
        <v>2350</v>
      </c>
      <c r="F282" s="1"/>
      <c r="G282" s="1"/>
      <c r="H282" s="1"/>
      <c r="I282" s="1"/>
      <c r="J282" s="1">
        <f t="shared" si="4"/>
        <v>0</v>
      </c>
      <c r="K282" s="1"/>
    </row>
    <row r="283" spans="1:11" ht="20.25" customHeight="1" x14ac:dyDescent="0.3">
      <c r="A283" s="1">
        <v>281</v>
      </c>
      <c r="B283" s="10">
        <v>46304</v>
      </c>
      <c r="C283" s="1" t="s">
        <v>97</v>
      </c>
      <c r="D283" s="1" t="s">
        <v>102</v>
      </c>
      <c r="E283" s="1">
        <v>2350</v>
      </c>
      <c r="F283" s="1"/>
      <c r="G283" s="1"/>
      <c r="H283" s="1"/>
      <c r="I283" s="1"/>
      <c r="J283" s="1">
        <f t="shared" si="4"/>
        <v>0</v>
      </c>
      <c r="K283" s="1"/>
    </row>
    <row r="284" spans="1:11" ht="20.25" customHeight="1" x14ac:dyDescent="0.3">
      <c r="A284" s="1">
        <v>282</v>
      </c>
      <c r="B284" s="10">
        <v>46305</v>
      </c>
      <c r="C284" s="1" t="s">
        <v>97</v>
      </c>
      <c r="D284" s="1" t="s">
        <v>102</v>
      </c>
      <c r="E284" s="1">
        <v>2350</v>
      </c>
      <c r="F284" s="1"/>
      <c r="G284" s="1"/>
      <c r="H284" s="1"/>
      <c r="I284" s="1"/>
      <c r="J284" s="1">
        <f t="shared" si="4"/>
        <v>0</v>
      </c>
      <c r="K284" s="1"/>
    </row>
    <row r="285" spans="1:11" ht="20.25" customHeight="1" x14ac:dyDescent="0.3">
      <c r="A285" s="1">
        <v>283</v>
      </c>
      <c r="B285" s="10">
        <v>46306</v>
      </c>
      <c r="C285" s="1" t="s">
        <v>97</v>
      </c>
      <c r="D285" s="1" t="s">
        <v>102</v>
      </c>
      <c r="E285" s="1">
        <v>2350</v>
      </c>
      <c r="F285" s="1"/>
      <c r="G285" s="1"/>
      <c r="H285" s="1"/>
      <c r="I285" s="1"/>
      <c r="J285" s="1">
        <f t="shared" si="4"/>
        <v>0</v>
      </c>
      <c r="K285" s="1"/>
    </row>
    <row r="286" spans="1:11" ht="20.25" customHeight="1" x14ac:dyDescent="0.3">
      <c r="A286" s="1">
        <v>284</v>
      </c>
      <c r="B286" s="10">
        <v>46307</v>
      </c>
      <c r="C286" s="1" t="s">
        <v>97</v>
      </c>
      <c r="D286" s="1" t="s">
        <v>102</v>
      </c>
      <c r="E286" s="1">
        <v>2350</v>
      </c>
      <c r="F286" s="1"/>
      <c r="G286" s="1"/>
      <c r="H286" s="1"/>
      <c r="I286" s="1"/>
      <c r="J286" s="1">
        <f t="shared" si="4"/>
        <v>0</v>
      </c>
      <c r="K286" s="1"/>
    </row>
    <row r="287" spans="1:11" ht="20.25" customHeight="1" x14ac:dyDescent="0.3">
      <c r="A287" s="1">
        <v>285</v>
      </c>
      <c r="B287" s="10">
        <v>46308</v>
      </c>
      <c r="C287" s="1" t="s">
        <v>97</v>
      </c>
      <c r="D287" s="1" t="s">
        <v>102</v>
      </c>
      <c r="E287" s="1">
        <v>2350</v>
      </c>
      <c r="F287" s="1"/>
      <c r="G287" s="1"/>
      <c r="H287" s="1"/>
      <c r="I287" s="1"/>
      <c r="J287" s="1">
        <f t="shared" si="4"/>
        <v>0</v>
      </c>
      <c r="K287" s="1"/>
    </row>
    <row r="288" spans="1:11" ht="20.25" customHeight="1" x14ac:dyDescent="0.3">
      <c r="A288" s="1">
        <v>286</v>
      </c>
      <c r="B288" s="10">
        <v>46309</v>
      </c>
      <c r="C288" s="1" t="s">
        <v>97</v>
      </c>
      <c r="D288" s="1" t="s">
        <v>102</v>
      </c>
      <c r="E288" s="1">
        <v>2350</v>
      </c>
      <c r="F288" s="1"/>
      <c r="G288" s="1"/>
      <c r="H288" s="1"/>
      <c r="I288" s="1"/>
      <c r="J288" s="1">
        <f t="shared" si="4"/>
        <v>0</v>
      </c>
      <c r="K288" s="1"/>
    </row>
    <row r="289" spans="1:11" ht="20.25" customHeight="1" x14ac:dyDescent="0.3">
      <c r="A289" s="1">
        <v>287</v>
      </c>
      <c r="B289" s="10">
        <v>46310</v>
      </c>
      <c r="C289" s="1" t="s">
        <v>97</v>
      </c>
      <c r="D289" s="1" t="s">
        <v>102</v>
      </c>
      <c r="E289" s="1">
        <v>2350</v>
      </c>
      <c r="F289" s="1"/>
      <c r="G289" s="1"/>
      <c r="H289" s="1"/>
      <c r="I289" s="1"/>
      <c r="J289" s="1">
        <f t="shared" si="4"/>
        <v>0</v>
      </c>
      <c r="K289" s="1"/>
    </row>
    <row r="290" spans="1:11" ht="20.25" customHeight="1" x14ac:dyDescent="0.3">
      <c r="A290" s="1">
        <v>288</v>
      </c>
      <c r="B290" s="10">
        <v>46311</v>
      </c>
      <c r="C290" s="1" t="s">
        <v>97</v>
      </c>
      <c r="D290" s="1" t="s">
        <v>102</v>
      </c>
      <c r="E290" s="1">
        <v>2350</v>
      </c>
      <c r="F290" s="1"/>
      <c r="G290" s="1"/>
      <c r="H290" s="1"/>
      <c r="I290" s="1"/>
      <c r="J290" s="1">
        <f t="shared" si="4"/>
        <v>0</v>
      </c>
      <c r="K290" s="1"/>
    </row>
    <row r="291" spans="1:11" ht="20.25" customHeight="1" x14ac:dyDescent="0.3">
      <c r="A291" s="1">
        <v>289</v>
      </c>
      <c r="B291" s="10">
        <v>46312</v>
      </c>
      <c r="C291" s="1" t="s">
        <v>97</v>
      </c>
      <c r="D291" s="1" t="s">
        <v>102</v>
      </c>
      <c r="E291" s="1">
        <v>2350</v>
      </c>
      <c r="F291" s="1"/>
      <c r="G291" s="1"/>
      <c r="H291" s="1"/>
      <c r="I291" s="1"/>
      <c r="J291" s="1">
        <f t="shared" si="4"/>
        <v>0</v>
      </c>
      <c r="K291" s="1"/>
    </row>
    <row r="292" spans="1:11" ht="20.25" customHeight="1" x14ac:dyDescent="0.3">
      <c r="A292" s="1">
        <v>290</v>
      </c>
      <c r="B292" s="10">
        <v>46313</v>
      </c>
      <c r="C292" s="1" t="s">
        <v>97</v>
      </c>
      <c r="D292" s="1" t="s">
        <v>102</v>
      </c>
      <c r="E292" s="1">
        <v>2350</v>
      </c>
      <c r="F292" s="1"/>
      <c r="G292" s="1"/>
      <c r="H292" s="1"/>
      <c r="I292" s="1"/>
      <c r="J292" s="1">
        <f t="shared" si="4"/>
        <v>0</v>
      </c>
      <c r="K292" s="1"/>
    </row>
    <row r="293" spans="1:11" ht="20.25" customHeight="1" x14ac:dyDescent="0.3">
      <c r="A293" s="1">
        <v>291</v>
      </c>
      <c r="B293" s="10">
        <v>46314</v>
      </c>
      <c r="C293" s="1" t="s">
        <v>97</v>
      </c>
      <c r="D293" s="1" t="s">
        <v>102</v>
      </c>
      <c r="E293" s="1">
        <v>2350</v>
      </c>
      <c r="F293" s="1"/>
      <c r="G293" s="1"/>
      <c r="H293" s="1"/>
      <c r="I293" s="1"/>
      <c r="J293" s="1">
        <f t="shared" si="4"/>
        <v>0</v>
      </c>
      <c r="K293" s="1"/>
    </row>
    <row r="294" spans="1:11" ht="20.25" customHeight="1" x14ac:dyDescent="0.3">
      <c r="A294" s="1">
        <v>292</v>
      </c>
      <c r="B294" s="10">
        <v>46315</v>
      </c>
      <c r="C294" s="1" t="s">
        <v>97</v>
      </c>
      <c r="D294" s="1" t="s">
        <v>102</v>
      </c>
      <c r="E294" s="1">
        <v>2350</v>
      </c>
      <c r="F294" s="1"/>
      <c r="G294" s="1"/>
      <c r="H294" s="1"/>
      <c r="I294" s="1"/>
      <c r="J294" s="1">
        <f t="shared" si="4"/>
        <v>0</v>
      </c>
      <c r="K294" s="1"/>
    </row>
    <row r="295" spans="1:11" ht="20.25" customHeight="1" x14ac:dyDescent="0.3">
      <c r="A295" s="1">
        <v>293</v>
      </c>
      <c r="B295" s="10">
        <v>46316</v>
      </c>
      <c r="C295" s="1" t="s">
        <v>97</v>
      </c>
      <c r="D295" s="1" t="s">
        <v>102</v>
      </c>
      <c r="E295" s="1">
        <v>2350</v>
      </c>
      <c r="F295" s="1"/>
      <c r="G295" s="1"/>
      <c r="H295" s="1"/>
      <c r="I295" s="1"/>
      <c r="J295" s="1">
        <f t="shared" si="4"/>
        <v>0</v>
      </c>
      <c r="K295" s="1"/>
    </row>
    <row r="296" spans="1:11" ht="20.25" customHeight="1" x14ac:dyDescent="0.3">
      <c r="A296" s="1">
        <v>294</v>
      </c>
      <c r="B296" s="10">
        <v>46317</v>
      </c>
      <c r="C296" s="1" t="s">
        <v>97</v>
      </c>
      <c r="D296" s="1" t="s">
        <v>102</v>
      </c>
      <c r="E296" s="1">
        <v>2350</v>
      </c>
      <c r="F296" s="1"/>
      <c r="G296" s="1"/>
      <c r="H296" s="1"/>
      <c r="I296" s="1"/>
      <c r="J296" s="1">
        <f t="shared" si="4"/>
        <v>0</v>
      </c>
      <c r="K296" s="1"/>
    </row>
    <row r="297" spans="1:11" ht="20.25" customHeight="1" x14ac:dyDescent="0.3">
      <c r="A297" s="1">
        <v>295</v>
      </c>
      <c r="B297" s="10">
        <v>46318</v>
      </c>
      <c r="C297" s="1" t="s">
        <v>97</v>
      </c>
      <c r="D297" s="1" t="s">
        <v>102</v>
      </c>
      <c r="E297" s="1">
        <v>2350</v>
      </c>
      <c r="F297" s="1"/>
      <c r="G297" s="1"/>
      <c r="H297" s="1"/>
      <c r="I297" s="1"/>
      <c r="J297" s="1">
        <f t="shared" si="4"/>
        <v>0</v>
      </c>
      <c r="K297" s="1"/>
    </row>
    <row r="298" spans="1:11" ht="20.25" customHeight="1" x14ac:dyDescent="0.3">
      <c r="A298" s="1">
        <v>296</v>
      </c>
      <c r="B298" s="10">
        <v>46319</v>
      </c>
      <c r="C298" s="1" t="s">
        <v>97</v>
      </c>
      <c r="D298" s="1" t="s">
        <v>102</v>
      </c>
      <c r="E298" s="1">
        <v>2350</v>
      </c>
      <c r="F298" s="1"/>
      <c r="G298" s="1"/>
      <c r="H298" s="1"/>
      <c r="I298" s="1"/>
      <c r="J298" s="1">
        <f t="shared" si="4"/>
        <v>0</v>
      </c>
      <c r="K298" s="1"/>
    </row>
    <row r="299" spans="1:11" ht="20.25" customHeight="1" x14ac:dyDescent="0.3">
      <c r="A299" s="1">
        <v>297</v>
      </c>
      <c r="B299" s="10">
        <v>46320</v>
      </c>
      <c r="C299" s="1" t="s">
        <v>97</v>
      </c>
      <c r="D299" s="1" t="s">
        <v>102</v>
      </c>
      <c r="E299" s="1">
        <v>2350</v>
      </c>
      <c r="F299" s="1"/>
      <c r="G299" s="1"/>
      <c r="H299" s="1"/>
      <c r="I299" s="1"/>
      <c r="J299" s="1">
        <f t="shared" si="4"/>
        <v>0</v>
      </c>
      <c r="K299" s="1"/>
    </row>
    <row r="300" spans="1:11" ht="20.25" customHeight="1" x14ac:dyDescent="0.3">
      <c r="A300" s="1">
        <v>298</v>
      </c>
      <c r="B300" s="10">
        <v>46321</v>
      </c>
      <c r="C300" s="1" t="s">
        <v>97</v>
      </c>
      <c r="D300" s="1" t="s">
        <v>102</v>
      </c>
      <c r="E300" s="1">
        <v>2350</v>
      </c>
      <c r="F300" s="1"/>
      <c r="G300" s="1"/>
      <c r="H300" s="1"/>
      <c r="I300" s="1"/>
      <c r="J300" s="1">
        <f t="shared" si="4"/>
        <v>0</v>
      </c>
      <c r="K300" s="1"/>
    </row>
    <row r="301" spans="1:11" ht="20.25" customHeight="1" x14ac:dyDescent="0.3">
      <c r="A301" s="1">
        <v>299</v>
      </c>
      <c r="B301" s="10">
        <v>46322</v>
      </c>
      <c r="C301" s="1" t="s">
        <v>97</v>
      </c>
      <c r="D301" s="1" t="s">
        <v>102</v>
      </c>
      <c r="E301" s="1">
        <v>2350</v>
      </c>
      <c r="F301" s="1"/>
      <c r="G301" s="1"/>
      <c r="H301" s="1"/>
      <c r="I301" s="1"/>
      <c r="J301" s="1">
        <f t="shared" si="4"/>
        <v>0</v>
      </c>
      <c r="K301" s="1"/>
    </row>
    <row r="302" spans="1:11" ht="20.25" customHeight="1" x14ac:dyDescent="0.3">
      <c r="A302" s="1">
        <v>300</v>
      </c>
      <c r="B302" s="10">
        <v>46323</v>
      </c>
      <c r="C302" s="1" t="s">
        <v>97</v>
      </c>
      <c r="D302" s="1" t="s">
        <v>102</v>
      </c>
      <c r="E302" s="1">
        <v>2350</v>
      </c>
      <c r="F302" s="1"/>
      <c r="G302" s="1"/>
      <c r="H302" s="1"/>
      <c r="I302" s="1"/>
      <c r="J302" s="1">
        <f t="shared" si="4"/>
        <v>0</v>
      </c>
      <c r="K302" s="1"/>
    </row>
    <row r="303" spans="1:11" ht="20.25" customHeight="1" x14ac:dyDescent="0.3">
      <c r="A303" s="1">
        <v>301</v>
      </c>
      <c r="B303" s="10">
        <v>46324</v>
      </c>
      <c r="C303" s="1" t="s">
        <v>97</v>
      </c>
      <c r="D303" s="1" t="s">
        <v>102</v>
      </c>
      <c r="E303" s="1">
        <v>2350</v>
      </c>
      <c r="F303" s="1"/>
      <c r="G303" s="1"/>
      <c r="H303" s="1"/>
      <c r="I303" s="1"/>
      <c r="J303" s="1">
        <f t="shared" si="4"/>
        <v>0</v>
      </c>
      <c r="K303" s="1"/>
    </row>
    <row r="304" spans="1:11" ht="20.25" customHeight="1" x14ac:dyDescent="0.3">
      <c r="A304" s="1">
        <v>302</v>
      </c>
      <c r="B304" s="10">
        <v>46325</v>
      </c>
      <c r="C304" s="1" t="s">
        <v>97</v>
      </c>
      <c r="D304" s="1" t="s">
        <v>102</v>
      </c>
      <c r="E304" s="1">
        <v>2350</v>
      </c>
      <c r="F304" s="1"/>
      <c r="G304" s="1"/>
      <c r="H304" s="1"/>
      <c r="I304" s="1"/>
      <c r="J304" s="1">
        <f t="shared" si="4"/>
        <v>0</v>
      </c>
      <c r="K304" s="1"/>
    </row>
    <row r="305" spans="1:11" ht="20.25" customHeight="1" x14ac:dyDescent="0.3">
      <c r="A305" s="1">
        <v>303</v>
      </c>
      <c r="B305" s="10">
        <v>46326</v>
      </c>
      <c r="C305" s="1" t="s">
        <v>97</v>
      </c>
      <c r="D305" s="1" t="s">
        <v>102</v>
      </c>
      <c r="E305" s="1">
        <v>2350</v>
      </c>
      <c r="F305" s="1"/>
      <c r="G305" s="1"/>
      <c r="H305" s="1"/>
      <c r="I305" s="1"/>
      <c r="J305" s="1">
        <f t="shared" si="4"/>
        <v>0</v>
      </c>
      <c r="K305" s="1"/>
    </row>
    <row r="306" spans="1:11" ht="20.25" customHeight="1" x14ac:dyDescent="0.3">
      <c r="A306" s="1">
        <v>304</v>
      </c>
      <c r="B306" s="10">
        <v>46327</v>
      </c>
      <c r="C306" s="1" t="s">
        <v>97</v>
      </c>
      <c r="D306" s="1" t="s">
        <v>102</v>
      </c>
      <c r="E306" s="1">
        <v>2350</v>
      </c>
      <c r="F306" s="1"/>
      <c r="G306" s="1"/>
      <c r="H306" s="1"/>
      <c r="I306" s="1"/>
      <c r="J306" s="1">
        <f t="shared" si="4"/>
        <v>0</v>
      </c>
      <c r="K306" s="1"/>
    </row>
    <row r="307" spans="1:11" ht="20.25" customHeight="1" x14ac:dyDescent="0.3">
      <c r="A307" s="1">
        <v>305</v>
      </c>
      <c r="B307" s="10">
        <v>46328</v>
      </c>
      <c r="C307" s="1" t="s">
        <v>97</v>
      </c>
      <c r="D307" s="1" t="s">
        <v>102</v>
      </c>
      <c r="E307" s="1">
        <v>2350</v>
      </c>
      <c r="F307" s="1"/>
      <c r="G307" s="1"/>
      <c r="H307" s="1"/>
      <c r="I307" s="1"/>
      <c r="J307" s="1">
        <f t="shared" si="4"/>
        <v>0</v>
      </c>
      <c r="K307" s="1"/>
    </row>
    <row r="308" spans="1:11" ht="20.25" customHeight="1" x14ac:dyDescent="0.3">
      <c r="A308" s="1">
        <v>306</v>
      </c>
      <c r="B308" s="10">
        <v>46329</v>
      </c>
      <c r="C308" s="1" t="s">
        <v>97</v>
      </c>
      <c r="D308" s="1" t="s">
        <v>102</v>
      </c>
      <c r="E308" s="1">
        <v>2350</v>
      </c>
      <c r="F308" s="1"/>
      <c r="G308" s="1"/>
      <c r="H308" s="1"/>
      <c r="I308" s="1"/>
      <c r="J308" s="1">
        <f t="shared" si="4"/>
        <v>0</v>
      </c>
      <c r="K308" s="1"/>
    </row>
    <row r="309" spans="1:11" ht="20.25" customHeight="1" x14ac:dyDescent="0.3">
      <c r="A309" s="1">
        <v>307</v>
      </c>
      <c r="B309" s="10">
        <v>46330</v>
      </c>
      <c r="C309" s="1" t="s">
        <v>97</v>
      </c>
      <c r="D309" s="1" t="s">
        <v>102</v>
      </c>
      <c r="E309" s="1">
        <v>2350</v>
      </c>
      <c r="F309" s="1"/>
      <c r="G309" s="1"/>
      <c r="H309" s="1"/>
      <c r="I309" s="1"/>
      <c r="J309" s="1">
        <f t="shared" si="4"/>
        <v>0</v>
      </c>
      <c r="K309" s="1"/>
    </row>
    <row r="310" spans="1:11" ht="20.25" customHeight="1" x14ac:dyDescent="0.3">
      <c r="A310" s="1">
        <v>308</v>
      </c>
      <c r="B310" s="10">
        <v>46331</v>
      </c>
      <c r="C310" s="1" t="s">
        <v>97</v>
      </c>
      <c r="D310" s="1" t="s">
        <v>102</v>
      </c>
      <c r="E310" s="1">
        <v>2350</v>
      </c>
      <c r="F310" s="1"/>
      <c r="G310" s="1"/>
      <c r="H310" s="1"/>
      <c r="I310" s="1"/>
      <c r="J310" s="1">
        <f t="shared" si="4"/>
        <v>0</v>
      </c>
      <c r="K310" s="1"/>
    </row>
    <row r="311" spans="1:11" ht="20.25" customHeight="1" x14ac:dyDescent="0.3">
      <c r="A311" s="1">
        <v>309</v>
      </c>
      <c r="B311" s="10">
        <v>46332</v>
      </c>
      <c r="C311" s="1" t="s">
        <v>97</v>
      </c>
      <c r="D311" s="1" t="s">
        <v>102</v>
      </c>
      <c r="E311" s="1">
        <v>2350</v>
      </c>
      <c r="F311" s="1"/>
      <c r="G311" s="1"/>
      <c r="H311" s="1"/>
      <c r="I311" s="1"/>
      <c r="J311" s="1">
        <f t="shared" si="4"/>
        <v>0</v>
      </c>
      <c r="K311" s="1"/>
    </row>
    <row r="312" spans="1:11" ht="20.25" customHeight="1" x14ac:dyDescent="0.3">
      <c r="A312" s="1">
        <v>310</v>
      </c>
      <c r="B312" s="10">
        <v>46333</v>
      </c>
      <c r="C312" s="1" t="s">
        <v>97</v>
      </c>
      <c r="D312" s="1" t="s">
        <v>102</v>
      </c>
      <c r="E312" s="1">
        <v>2350</v>
      </c>
      <c r="F312" s="1"/>
      <c r="G312" s="1"/>
      <c r="H312" s="1"/>
      <c r="I312" s="1"/>
      <c r="J312" s="1">
        <f t="shared" si="4"/>
        <v>0</v>
      </c>
      <c r="K312" s="1"/>
    </row>
    <row r="313" spans="1:11" ht="20.25" customHeight="1" x14ac:dyDescent="0.3">
      <c r="A313" s="1">
        <v>311</v>
      </c>
      <c r="B313" s="10">
        <v>46334</v>
      </c>
      <c r="C313" s="1" t="s">
        <v>97</v>
      </c>
      <c r="D313" s="1" t="s">
        <v>102</v>
      </c>
      <c r="E313" s="1">
        <v>2350</v>
      </c>
      <c r="F313" s="1"/>
      <c r="G313" s="1"/>
      <c r="H313" s="1"/>
      <c r="I313" s="1"/>
      <c r="J313" s="1">
        <f t="shared" si="4"/>
        <v>0</v>
      </c>
      <c r="K313" s="1"/>
    </row>
    <row r="314" spans="1:11" ht="20.25" customHeight="1" x14ac:dyDescent="0.3">
      <c r="A314" s="1">
        <v>312</v>
      </c>
      <c r="B314" s="10">
        <v>46335</v>
      </c>
      <c r="C314" s="1" t="s">
        <v>97</v>
      </c>
      <c r="D314" s="1" t="s">
        <v>102</v>
      </c>
      <c r="E314" s="1">
        <v>2350</v>
      </c>
      <c r="F314" s="1"/>
      <c r="G314" s="1"/>
      <c r="H314" s="1"/>
      <c r="I314" s="1"/>
      <c r="J314" s="1">
        <f t="shared" si="4"/>
        <v>0</v>
      </c>
      <c r="K314" s="1"/>
    </row>
    <row r="315" spans="1:11" ht="20.25" customHeight="1" x14ac:dyDescent="0.3">
      <c r="A315" s="1">
        <v>313</v>
      </c>
      <c r="B315" s="10">
        <v>46336</v>
      </c>
      <c r="C315" s="1" t="s">
        <v>97</v>
      </c>
      <c r="D315" s="1" t="s">
        <v>102</v>
      </c>
      <c r="E315" s="1">
        <v>2350</v>
      </c>
      <c r="F315" s="1"/>
      <c r="G315" s="1"/>
      <c r="H315" s="1"/>
      <c r="I315" s="1"/>
      <c r="J315" s="1">
        <f t="shared" si="4"/>
        <v>0</v>
      </c>
      <c r="K315" s="1"/>
    </row>
    <row r="316" spans="1:11" ht="20.25" customHeight="1" x14ac:dyDescent="0.3">
      <c r="A316" s="1">
        <v>314</v>
      </c>
      <c r="B316" s="10">
        <v>46337</v>
      </c>
      <c r="C316" s="1" t="s">
        <v>97</v>
      </c>
      <c r="D316" s="1" t="s">
        <v>102</v>
      </c>
      <c r="E316" s="1">
        <v>2350</v>
      </c>
      <c r="F316" s="1"/>
      <c r="G316" s="1"/>
      <c r="H316" s="1"/>
      <c r="I316" s="1"/>
      <c r="J316" s="1">
        <f t="shared" si="4"/>
        <v>0</v>
      </c>
      <c r="K316" s="1"/>
    </row>
    <row r="317" spans="1:11" ht="20.25" customHeight="1" x14ac:dyDescent="0.3">
      <c r="A317" s="1">
        <v>315</v>
      </c>
      <c r="B317" s="10">
        <v>46338</v>
      </c>
      <c r="C317" s="1" t="s">
        <v>97</v>
      </c>
      <c r="D317" s="1" t="s">
        <v>102</v>
      </c>
      <c r="E317" s="1">
        <v>2350</v>
      </c>
      <c r="F317" s="1"/>
      <c r="G317" s="1"/>
      <c r="H317" s="1"/>
      <c r="I317" s="1"/>
      <c r="J317" s="1">
        <f t="shared" si="4"/>
        <v>0</v>
      </c>
      <c r="K317" s="1"/>
    </row>
    <row r="318" spans="1:11" ht="20.25" customHeight="1" x14ac:dyDescent="0.3">
      <c r="A318" s="1">
        <v>316</v>
      </c>
      <c r="B318" s="10">
        <v>46339</v>
      </c>
      <c r="C318" s="1" t="s">
        <v>97</v>
      </c>
      <c r="D318" s="1" t="s">
        <v>102</v>
      </c>
      <c r="E318" s="1">
        <v>2350</v>
      </c>
      <c r="F318" s="1"/>
      <c r="G318" s="1"/>
      <c r="H318" s="1"/>
      <c r="I318" s="1"/>
      <c r="J318" s="1">
        <f t="shared" si="4"/>
        <v>0</v>
      </c>
      <c r="K318" s="1"/>
    </row>
    <row r="319" spans="1:11" ht="20.25" customHeight="1" x14ac:dyDescent="0.3">
      <c r="A319" s="1">
        <v>317</v>
      </c>
      <c r="B319" s="10">
        <v>46340</v>
      </c>
      <c r="C319" s="1" t="s">
        <v>97</v>
      </c>
      <c r="D319" s="1" t="s">
        <v>102</v>
      </c>
      <c r="E319" s="1">
        <v>2350</v>
      </c>
      <c r="F319" s="1"/>
      <c r="G319" s="1"/>
      <c r="H319" s="1"/>
      <c r="I319" s="1"/>
      <c r="J319" s="1">
        <f t="shared" si="4"/>
        <v>0</v>
      </c>
      <c r="K319" s="1"/>
    </row>
    <row r="320" spans="1:11" ht="20.25" customHeight="1" x14ac:dyDescent="0.3">
      <c r="A320" s="1">
        <v>318</v>
      </c>
      <c r="B320" s="10">
        <v>46341</v>
      </c>
      <c r="C320" s="1" t="s">
        <v>97</v>
      </c>
      <c r="D320" s="1" t="s">
        <v>102</v>
      </c>
      <c r="E320" s="1">
        <v>2350</v>
      </c>
      <c r="F320" s="1"/>
      <c r="G320" s="1"/>
      <c r="H320" s="1"/>
      <c r="I320" s="1"/>
      <c r="J320" s="1">
        <f t="shared" si="4"/>
        <v>0</v>
      </c>
      <c r="K320" s="1"/>
    </row>
    <row r="321" spans="1:11" ht="20.25" customHeight="1" x14ac:dyDescent="0.3">
      <c r="A321" s="1">
        <v>319</v>
      </c>
      <c r="B321" s="10">
        <v>46342</v>
      </c>
      <c r="C321" s="1" t="s">
        <v>97</v>
      </c>
      <c r="D321" s="1" t="s">
        <v>102</v>
      </c>
      <c r="E321" s="1">
        <v>2350</v>
      </c>
      <c r="F321" s="1"/>
      <c r="G321" s="1"/>
      <c r="H321" s="1"/>
      <c r="I321" s="1"/>
      <c r="J321" s="1">
        <f t="shared" si="4"/>
        <v>0</v>
      </c>
      <c r="K321" s="1"/>
    </row>
    <row r="322" spans="1:11" ht="20.25" customHeight="1" x14ac:dyDescent="0.3">
      <c r="A322" s="1">
        <v>320</v>
      </c>
      <c r="B322" s="10">
        <v>46343</v>
      </c>
      <c r="C322" s="1" t="s">
        <v>97</v>
      </c>
      <c r="D322" s="1" t="s">
        <v>102</v>
      </c>
      <c r="E322" s="1">
        <v>2350</v>
      </c>
      <c r="F322" s="1"/>
      <c r="G322" s="1"/>
      <c r="H322" s="1"/>
      <c r="I322" s="1"/>
      <c r="J322" s="1">
        <f t="shared" si="4"/>
        <v>0</v>
      </c>
      <c r="K322" s="1"/>
    </row>
    <row r="323" spans="1:11" ht="20.25" customHeight="1" x14ac:dyDescent="0.3">
      <c r="A323" s="1">
        <v>321</v>
      </c>
      <c r="B323" s="10">
        <v>46344</v>
      </c>
      <c r="C323" s="1" t="s">
        <v>97</v>
      </c>
      <c r="D323" s="1" t="s">
        <v>102</v>
      </c>
      <c r="E323" s="1">
        <v>2350</v>
      </c>
      <c r="F323" s="1"/>
      <c r="G323" s="1"/>
      <c r="H323" s="1"/>
      <c r="I323" s="1"/>
      <c r="J323" s="1">
        <f t="shared" si="4"/>
        <v>0</v>
      </c>
      <c r="K323" s="1"/>
    </row>
    <row r="324" spans="1:11" ht="20.25" customHeight="1" x14ac:dyDescent="0.3">
      <c r="A324" s="1">
        <v>322</v>
      </c>
      <c r="B324" s="10">
        <v>46345</v>
      </c>
      <c r="C324" s="1" t="s">
        <v>97</v>
      </c>
      <c r="D324" s="1" t="s">
        <v>102</v>
      </c>
      <c r="E324" s="1">
        <v>2350</v>
      </c>
      <c r="F324" s="1"/>
      <c r="G324" s="1"/>
      <c r="H324" s="1"/>
      <c r="I324" s="1"/>
      <c r="J324" s="1">
        <f t="shared" ref="J324:J367" si="5">E324*F324-G324-H324+I324</f>
        <v>0</v>
      </c>
      <c r="K324" s="1"/>
    </row>
    <row r="325" spans="1:11" ht="20.25" customHeight="1" x14ac:dyDescent="0.3">
      <c r="A325" s="1">
        <v>323</v>
      </c>
      <c r="B325" s="10">
        <v>46346</v>
      </c>
      <c r="C325" s="1" t="s">
        <v>97</v>
      </c>
      <c r="D325" s="1" t="s">
        <v>102</v>
      </c>
      <c r="E325" s="1">
        <v>2350</v>
      </c>
      <c r="F325" s="1"/>
      <c r="G325" s="1"/>
      <c r="H325" s="1"/>
      <c r="I325" s="1"/>
      <c r="J325" s="1">
        <f t="shared" si="5"/>
        <v>0</v>
      </c>
      <c r="K325" s="1"/>
    </row>
    <row r="326" spans="1:11" ht="20.25" customHeight="1" x14ac:dyDescent="0.3">
      <c r="A326" s="1">
        <v>324</v>
      </c>
      <c r="B326" s="10">
        <v>46347</v>
      </c>
      <c r="C326" s="1" t="s">
        <v>97</v>
      </c>
      <c r="D326" s="1" t="s">
        <v>102</v>
      </c>
      <c r="E326" s="1">
        <v>2350</v>
      </c>
      <c r="F326" s="1"/>
      <c r="G326" s="1"/>
      <c r="H326" s="1"/>
      <c r="I326" s="1"/>
      <c r="J326" s="1">
        <f t="shared" si="5"/>
        <v>0</v>
      </c>
      <c r="K326" s="1"/>
    </row>
    <row r="327" spans="1:11" ht="20.25" customHeight="1" x14ac:dyDescent="0.3">
      <c r="A327" s="1">
        <v>325</v>
      </c>
      <c r="B327" s="10">
        <v>46348</v>
      </c>
      <c r="C327" s="1" t="s">
        <v>97</v>
      </c>
      <c r="D327" s="1" t="s">
        <v>102</v>
      </c>
      <c r="E327" s="1">
        <v>2350</v>
      </c>
      <c r="F327" s="1"/>
      <c r="G327" s="1"/>
      <c r="H327" s="1"/>
      <c r="I327" s="1"/>
      <c r="J327" s="1">
        <f t="shared" si="5"/>
        <v>0</v>
      </c>
      <c r="K327" s="1"/>
    </row>
    <row r="328" spans="1:11" ht="20.25" customHeight="1" x14ac:dyDescent="0.3">
      <c r="A328" s="1">
        <v>326</v>
      </c>
      <c r="B328" s="10">
        <v>46349</v>
      </c>
      <c r="C328" s="1" t="s">
        <v>97</v>
      </c>
      <c r="D328" s="1" t="s">
        <v>102</v>
      </c>
      <c r="E328" s="1">
        <v>2350</v>
      </c>
      <c r="F328" s="1"/>
      <c r="G328" s="1"/>
      <c r="H328" s="1"/>
      <c r="I328" s="1"/>
      <c r="J328" s="1">
        <f t="shared" si="5"/>
        <v>0</v>
      </c>
      <c r="K328" s="1"/>
    </row>
    <row r="329" spans="1:11" ht="20.25" customHeight="1" x14ac:dyDescent="0.3">
      <c r="A329" s="1">
        <v>327</v>
      </c>
      <c r="B329" s="10">
        <v>46350</v>
      </c>
      <c r="C329" s="1" t="s">
        <v>97</v>
      </c>
      <c r="D329" s="1" t="s">
        <v>102</v>
      </c>
      <c r="E329" s="1">
        <v>2350</v>
      </c>
      <c r="F329" s="1"/>
      <c r="G329" s="1"/>
      <c r="H329" s="1"/>
      <c r="I329" s="1"/>
      <c r="J329" s="1">
        <f t="shared" si="5"/>
        <v>0</v>
      </c>
      <c r="K329" s="1"/>
    </row>
    <row r="330" spans="1:11" ht="20.25" customHeight="1" x14ac:dyDescent="0.3">
      <c r="A330" s="1">
        <v>328</v>
      </c>
      <c r="B330" s="10">
        <v>46351</v>
      </c>
      <c r="C330" s="1" t="s">
        <v>97</v>
      </c>
      <c r="D330" s="1" t="s">
        <v>102</v>
      </c>
      <c r="E330" s="1">
        <v>2350</v>
      </c>
      <c r="F330" s="1"/>
      <c r="G330" s="1"/>
      <c r="H330" s="1"/>
      <c r="I330" s="1"/>
      <c r="J330" s="1">
        <f t="shared" si="5"/>
        <v>0</v>
      </c>
      <c r="K330" s="1"/>
    </row>
    <row r="331" spans="1:11" ht="20.25" customHeight="1" x14ac:dyDescent="0.3">
      <c r="A331" s="1">
        <v>329</v>
      </c>
      <c r="B331" s="10">
        <v>46352</v>
      </c>
      <c r="C331" s="1" t="s">
        <v>97</v>
      </c>
      <c r="D331" s="1" t="s">
        <v>102</v>
      </c>
      <c r="E331" s="1">
        <v>2350</v>
      </c>
      <c r="F331" s="1"/>
      <c r="G331" s="1"/>
      <c r="H331" s="1"/>
      <c r="I331" s="1"/>
      <c r="J331" s="1">
        <f t="shared" si="5"/>
        <v>0</v>
      </c>
      <c r="K331" s="1"/>
    </row>
    <row r="332" spans="1:11" ht="20.25" customHeight="1" x14ac:dyDescent="0.3">
      <c r="A332" s="1">
        <v>330</v>
      </c>
      <c r="B332" s="10">
        <v>46353</v>
      </c>
      <c r="C332" s="1" t="s">
        <v>97</v>
      </c>
      <c r="D332" s="1" t="s">
        <v>102</v>
      </c>
      <c r="E332" s="1">
        <v>2350</v>
      </c>
      <c r="F332" s="1"/>
      <c r="G332" s="1"/>
      <c r="H332" s="1"/>
      <c r="I332" s="1"/>
      <c r="J332" s="1">
        <f t="shared" si="5"/>
        <v>0</v>
      </c>
      <c r="K332" s="1"/>
    </row>
    <row r="333" spans="1:11" ht="20.25" customHeight="1" x14ac:dyDescent="0.3">
      <c r="A333" s="1">
        <v>331</v>
      </c>
      <c r="B333" s="10">
        <v>46354</v>
      </c>
      <c r="C333" s="1" t="s">
        <v>97</v>
      </c>
      <c r="D333" s="1" t="s">
        <v>102</v>
      </c>
      <c r="E333" s="1">
        <v>2350</v>
      </c>
      <c r="F333" s="1"/>
      <c r="G333" s="1"/>
      <c r="H333" s="1"/>
      <c r="I333" s="1"/>
      <c r="J333" s="1">
        <f t="shared" si="5"/>
        <v>0</v>
      </c>
      <c r="K333" s="1"/>
    </row>
    <row r="334" spans="1:11" ht="20.25" customHeight="1" x14ac:dyDescent="0.3">
      <c r="A334" s="1">
        <v>332</v>
      </c>
      <c r="B334" s="10">
        <v>46355</v>
      </c>
      <c r="C334" s="1" t="s">
        <v>97</v>
      </c>
      <c r="D334" s="1" t="s">
        <v>102</v>
      </c>
      <c r="E334" s="1">
        <v>2350</v>
      </c>
      <c r="F334" s="1"/>
      <c r="G334" s="1"/>
      <c r="H334" s="1"/>
      <c r="I334" s="1"/>
      <c r="J334" s="1">
        <f t="shared" si="5"/>
        <v>0</v>
      </c>
      <c r="K334" s="1"/>
    </row>
    <row r="335" spans="1:11" ht="20.25" customHeight="1" x14ac:dyDescent="0.3">
      <c r="A335" s="1">
        <v>333</v>
      </c>
      <c r="B335" s="10">
        <v>46356</v>
      </c>
      <c r="C335" s="1" t="s">
        <v>97</v>
      </c>
      <c r="D335" s="1" t="s">
        <v>102</v>
      </c>
      <c r="E335" s="1">
        <v>2350</v>
      </c>
      <c r="F335" s="1"/>
      <c r="G335" s="1"/>
      <c r="H335" s="1"/>
      <c r="I335" s="1"/>
      <c r="J335" s="1">
        <f t="shared" si="5"/>
        <v>0</v>
      </c>
      <c r="K335" s="1"/>
    </row>
    <row r="336" spans="1:11" ht="20.25" customHeight="1" x14ac:dyDescent="0.3">
      <c r="A336" s="1">
        <v>334</v>
      </c>
      <c r="B336" s="10">
        <v>46357</v>
      </c>
      <c r="C336" s="1" t="s">
        <v>97</v>
      </c>
      <c r="D336" s="1" t="s">
        <v>102</v>
      </c>
      <c r="E336" s="1">
        <v>2350</v>
      </c>
      <c r="F336" s="1"/>
      <c r="G336" s="1"/>
      <c r="H336" s="1"/>
      <c r="I336" s="1"/>
      <c r="J336" s="1">
        <f t="shared" si="5"/>
        <v>0</v>
      </c>
      <c r="K336" s="1"/>
    </row>
    <row r="337" spans="1:11" ht="20.25" customHeight="1" x14ac:dyDescent="0.3">
      <c r="A337" s="1">
        <v>335</v>
      </c>
      <c r="B337" s="10">
        <v>46358</v>
      </c>
      <c r="C337" s="1" t="s">
        <v>97</v>
      </c>
      <c r="D337" s="1" t="s">
        <v>102</v>
      </c>
      <c r="E337" s="1">
        <v>2350</v>
      </c>
      <c r="F337" s="1"/>
      <c r="G337" s="1"/>
      <c r="H337" s="1"/>
      <c r="I337" s="1"/>
      <c r="J337" s="1">
        <f t="shared" si="5"/>
        <v>0</v>
      </c>
      <c r="K337" s="1"/>
    </row>
    <row r="338" spans="1:11" ht="20.25" customHeight="1" x14ac:dyDescent="0.3">
      <c r="A338" s="1">
        <v>336</v>
      </c>
      <c r="B338" s="10">
        <v>46359</v>
      </c>
      <c r="C338" s="1" t="s">
        <v>97</v>
      </c>
      <c r="D338" s="1" t="s">
        <v>102</v>
      </c>
      <c r="E338" s="1">
        <v>2350</v>
      </c>
      <c r="F338" s="1"/>
      <c r="G338" s="1"/>
      <c r="H338" s="1"/>
      <c r="I338" s="1"/>
      <c r="J338" s="1">
        <f t="shared" si="5"/>
        <v>0</v>
      </c>
      <c r="K338" s="1"/>
    </row>
    <row r="339" spans="1:11" ht="20.25" customHeight="1" x14ac:dyDescent="0.3">
      <c r="A339" s="1">
        <v>337</v>
      </c>
      <c r="B339" s="10">
        <v>46360</v>
      </c>
      <c r="C339" s="1" t="s">
        <v>97</v>
      </c>
      <c r="D339" s="1" t="s">
        <v>102</v>
      </c>
      <c r="E339" s="1">
        <v>2350</v>
      </c>
      <c r="F339" s="1"/>
      <c r="G339" s="1"/>
      <c r="H339" s="1"/>
      <c r="I339" s="1"/>
      <c r="J339" s="1">
        <f t="shared" si="5"/>
        <v>0</v>
      </c>
      <c r="K339" s="1"/>
    </row>
    <row r="340" spans="1:11" ht="20.25" customHeight="1" x14ac:dyDescent="0.3">
      <c r="A340" s="1">
        <v>338</v>
      </c>
      <c r="B340" s="10">
        <v>46361</v>
      </c>
      <c r="C340" s="1" t="s">
        <v>97</v>
      </c>
      <c r="D340" s="1" t="s">
        <v>102</v>
      </c>
      <c r="E340" s="1">
        <v>2350</v>
      </c>
      <c r="F340" s="1"/>
      <c r="G340" s="1"/>
      <c r="H340" s="1"/>
      <c r="I340" s="1"/>
      <c r="J340" s="1">
        <f t="shared" si="5"/>
        <v>0</v>
      </c>
      <c r="K340" s="1"/>
    </row>
    <row r="341" spans="1:11" ht="20.25" customHeight="1" x14ac:dyDescent="0.3">
      <c r="A341" s="1">
        <v>339</v>
      </c>
      <c r="B341" s="10">
        <v>46362</v>
      </c>
      <c r="C341" s="1" t="s">
        <v>97</v>
      </c>
      <c r="D341" s="1" t="s">
        <v>102</v>
      </c>
      <c r="E341" s="1">
        <v>2350</v>
      </c>
      <c r="F341" s="1"/>
      <c r="G341" s="1"/>
      <c r="H341" s="1"/>
      <c r="I341" s="1"/>
      <c r="J341" s="1">
        <f t="shared" si="5"/>
        <v>0</v>
      </c>
      <c r="K341" s="1"/>
    </row>
    <row r="342" spans="1:11" ht="20.25" customHeight="1" x14ac:dyDescent="0.3">
      <c r="A342" s="1">
        <v>340</v>
      </c>
      <c r="B342" s="10">
        <v>46363</v>
      </c>
      <c r="C342" s="1" t="s">
        <v>97</v>
      </c>
      <c r="D342" s="1" t="s">
        <v>102</v>
      </c>
      <c r="E342" s="1">
        <v>2350</v>
      </c>
      <c r="F342" s="1"/>
      <c r="G342" s="1"/>
      <c r="H342" s="1"/>
      <c r="I342" s="1"/>
      <c r="J342" s="1">
        <f t="shared" si="5"/>
        <v>0</v>
      </c>
      <c r="K342" s="1"/>
    </row>
    <row r="343" spans="1:11" ht="20.25" customHeight="1" x14ac:dyDescent="0.3">
      <c r="A343" s="1">
        <v>341</v>
      </c>
      <c r="B343" s="10">
        <v>46364</v>
      </c>
      <c r="C343" s="1" t="s">
        <v>97</v>
      </c>
      <c r="D343" s="1" t="s">
        <v>102</v>
      </c>
      <c r="E343" s="1">
        <v>2350</v>
      </c>
      <c r="F343" s="1"/>
      <c r="G343" s="1"/>
      <c r="H343" s="1"/>
      <c r="I343" s="1"/>
      <c r="J343" s="1">
        <f t="shared" si="5"/>
        <v>0</v>
      </c>
      <c r="K343" s="1"/>
    </row>
    <row r="344" spans="1:11" ht="20.25" customHeight="1" x14ac:dyDescent="0.3">
      <c r="A344" s="1">
        <v>342</v>
      </c>
      <c r="B344" s="10">
        <v>46365</v>
      </c>
      <c r="C344" s="1" t="s">
        <v>97</v>
      </c>
      <c r="D344" s="1" t="s">
        <v>102</v>
      </c>
      <c r="E344" s="1">
        <v>2350</v>
      </c>
      <c r="F344" s="1"/>
      <c r="G344" s="1"/>
      <c r="H344" s="1"/>
      <c r="I344" s="1"/>
      <c r="J344" s="1">
        <f t="shared" si="5"/>
        <v>0</v>
      </c>
      <c r="K344" s="1"/>
    </row>
    <row r="345" spans="1:11" ht="20.25" customHeight="1" x14ac:dyDescent="0.3">
      <c r="A345" s="1">
        <v>343</v>
      </c>
      <c r="B345" s="10">
        <v>46366</v>
      </c>
      <c r="C345" s="1" t="s">
        <v>97</v>
      </c>
      <c r="D345" s="1" t="s">
        <v>102</v>
      </c>
      <c r="E345" s="1">
        <v>2350</v>
      </c>
      <c r="F345" s="1"/>
      <c r="G345" s="1"/>
      <c r="H345" s="1"/>
      <c r="I345" s="1"/>
      <c r="J345" s="1">
        <f t="shared" si="5"/>
        <v>0</v>
      </c>
      <c r="K345" s="1"/>
    </row>
    <row r="346" spans="1:11" ht="20.25" customHeight="1" x14ac:dyDescent="0.3">
      <c r="A346" s="1">
        <v>344</v>
      </c>
      <c r="B346" s="10">
        <v>46367</v>
      </c>
      <c r="C346" s="1" t="s">
        <v>97</v>
      </c>
      <c r="D346" s="1" t="s">
        <v>102</v>
      </c>
      <c r="E346" s="1">
        <v>2350</v>
      </c>
      <c r="F346" s="1"/>
      <c r="G346" s="1"/>
      <c r="H346" s="1"/>
      <c r="I346" s="1"/>
      <c r="J346" s="1">
        <f t="shared" si="5"/>
        <v>0</v>
      </c>
      <c r="K346" s="1"/>
    </row>
    <row r="347" spans="1:11" ht="20.25" customHeight="1" x14ac:dyDescent="0.3">
      <c r="A347" s="1">
        <v>345</v>
      </c>
      <c r="B347" s="10">
        <v>46368</v>
      </c>
      <c r="C347" s="1" t="s">
        <v>97</v>
      </c>
      <c r="D347" s="1" t="s">
        <v>102</v>
      </c>
      <c r="E347" s="1">
        <v>2350</v>
      </c>
      <c r="F347" s="1"/>
      <c r="G347" s="1"/>
      <c r="H347" s="1"/>
      <c r="I347" s="1"/>
      <c r="J347" s="1">
        <f t="shared" si="5"/>
        <v>0</v>
      </c>
      <c r="K347" s="1"/>
    </row>
    <row r="348" spans="1:11" ht="20.25" customHeight="1" x14ac:dyDescent="0.3">
      <c r="A348" s="1">
        <v>346</v>
      </c>
      <c r="B348" s="10">
        <v>46369</v>
      </c>
      <c r="C348" s="1" t="s">
        <v>97</v>
      </c>
      <c r="D348" s="1" t="s">
        <v>102</v>
      </c>
      <c r="E348" s="1">
        <v>2350</v>
      </c>
      <c r="F348" s="1"/>
      <c r="G348" s="1"/>
      <c r="H348" s="1"/>
      <c r="I348" s="1"/>
      <c r="J348" s="1">
        <f t="shared" si="5"/>
        <v>0</v>
      </c>
      <c r="K348" s="1"/>
    </row>
    <row r="349" spans="1:11" ht="20.25" customHeight="1" x14ac:dyDescent="0.3">
      <c r="A349" s="1">
        <v>347</v>
      </c>
      <c r="B349" s="10">
        <v>46370</v>
      </c>
      <c r="C349" s="1" t="s">
        <v>97</v>
      </c>
      <c r="D349" s="1" t="s">
        <v>102</v>
      </c>
      <c r="E349" s="1">
        <v>2350</v>
      </c>
      <c r="F349" s="1"/>
      <c r="G349" s="1"/>
      <c r="H349" s="1"/>
      <c r="I349" s="1"/>
      <c r="J349" s="1">
        <f t="shared" si="5"/>
        <v>0</v>
      </c>
      <c r="K349" s="1"/>
    </row>
    <row r="350" spans="1:11" ht="20.25" customHeight="1" x14ac:dyDescent="0.3">
      <c r="A350" s="1">
        <v>348</v>
      </c>
      <c r="B350" s="10">
        <v>46371</v>
      </c>
      <c r="C350" s="1" t="s">
        <v>97</v>
      </c>
      <c r="D350" s="1" t="s">
        <v>102</v>
      </c>
      <c r="E350" s="1">
        <v>2350</v>
      </c>
      <c r="F350" s="1"/>
      <c r="G350" s="1"/>
      <c r="H350" s="1"/>
      <c r="I350" s="1"/>
      <c r="J350" s="1">
        <f t="shared" si="5"/>
        <v>0</v>
      </c>
      <c r="K350" s="1"/>
    </row>
    <row r="351" spans="1:11" ht="20.25" customHeight="1" x14ac:dyDescent="0.3">
      <c r="A351" s="1">
        <v>349</v>
      </c>
      <c r="B351" s="10">
        <v>46372</v>
      </c>
      <c r="C351" s="1" t="s">
        <v>97</v>
      </c>
      <c r="D351" s="1" t="s">
        <v>102</v>
      </c>
      <c r="E351" s="1">
        <v>2350</v>
      </c>
      <c r="F351" s="1"/>
      <c r="G351" s="1"/>
      <c r="H351" s="1"/>
      <c r="I351" s="1"/>
      <c r="J351" s="1">
        <f t="shared" si="5"/>
        <v>0</v>
      </c>
      <c r="K351" s="1"/>
    </row>
    <row r="352" spans="1:11" ht="20.25" customHeight="1" x14ac:dyDescent="0.3">
      <c r="A352" s="1">
        <v>350</v>
      </c>
      <c r="B352" s="10">
        <v>46373</v>
      </c>
      <c r="C352" s="1" t="s">
        <v>97</v>
      </c>
      <c r="D352" s="1" t="s">
        <v>102</v>
      </c>
      <c r="E352" s="1">
        <v>2350</v>
      </c>
      <c r="F352" s="1"/>
      <c r="G352" s="1"/>
      <c r="H352" s="1"/>
      <c r="I352" s="1"/>
      <c r="J352" s="1">
        <f t="shared" si="5"/>
        <v>0</v>
      </c>
      <c r="K352" s="1"/>
    </row>
    <row r="353" spans="1:11" ht="20.25" customHeight="1" x14ac:dyDescent="0.3">
      <c r="A353" s="1">
        <v>351</v>
      </c>
      <c r="B353" s="10">
        <v>46374</v>
      </c>
      <c r="C353" s="1" t="s">
        <v>97</v>
      </c>
      <c r="D353" s="1" t="s">
        <v>102</v>
      </c>
      <c r="E353" s="1">
        <v>2350</v>
      </c>
      <c r="F353" s="1"/>
      <c r="G353" s="1"/>
      <c r="H353" s="1"/>
      <c r="I353" s="1"/>
      <c r="J353" s="1">
        <f t="shared" si="5"/>
        <v>0</v>
      </c>
      <c r="K353" s="1"/>
    </row>
    <row r="354" spans="1:11" ht="20.25" customHeight="1" x14ac:dyDescent="0.3">
      <c r="A354" s="1">
        <v>352</v>
      </c>
      <c r="B354" s="10">
        <v>46375</v>
      </c>
      <c r="C354" s="1" t="s">
        <v>97</v>
      </c>
      <c r="D354" s="1" t="s">
        <v>102</v>
      </c>
      <c r="E354" s="1">
        <v>2350</v>
      </c>
      <c r="F354" s="1"/>
      <c r="G354" s="1"/>
      <c r="H354" s="1"/>
      <c r="I354" s="1"/>
      <c r="J354" s="1">
        <f t="shared" si="5"/>
        <v>0</v>
      </c>
      <c r="K354" s="1"/>
    </row>
    <row r="355" spans="1:11" ht="20.25" customHeight="1" x14ac:dyDescent="0.3">
      <c r="A355" s="1">
        <v>353</v>
      </c>
      <c r="B355" s="10">
        <v>46376</v>
      </c>
      <c r="C355" s="1" t="s">
        <v>97</v>
      </c>
      <c r="D355" s="1" t="s">
        <v>102</v>
      </c>
      <c r="E355" s="1">
        <v>2350</v>
      </c>
      <c r="F355" s="1"/>
      <c r="G355" s="1"/>
      <c r="H355" s="1"/>
      <c r="I355" s="1"/>
      <c r="J355" s="1">
        <f t="shared" si="5"/>
        <v>0</v>
      </c>
      <c r="K355" s="1"/>
    </row>
    <row r="356" spans="1:11" ht="20.25" customHeight="1" x14ac:dyDescent="0.3">
      <c r="A356" s="1">
        <v>354</v>
      </c>
      <c r="B356" s="10">
        <v>46377</v>
      </c>
      <c r="C356" s="1" t="s">
        <v>97</v>
      </c>
      <c r="D356" s="1" t="s">
        <v>102</v>
      </c>
      <c r="E356" s="1">
        <v>2350</v>
      </c>
      <c r="F356" s="1"/>
      <c r="G356" s="1"/>
      <c r="H356" s="1"/>
      <c r="I356" s="1"/>
      <c r="J356" s="1">
        <f t="shared" si="5"/>
        <v>0</v>
      </c>
      <c r="K356" s="1"/>
    </row>
    <row r="357" spans="1:11" ht="20.25" customHeight="1" x14ac:dyDescent="0.3">
      <c r="A357" s="1">
        <v>355</v>
      </c>
      <c r="B357" s="10">
        <v>46378</v>
      </c>
      <c r="C357" s="1" t="s">
        <v>97</v>
      </c>
      <c r="D357" s="1" t="s">
        <v>102</v>
      </c>
      <c r="E357" s="1">
        <v>2350</v>
      </c>
      <c r="F357" s="1"/>
      <c r="G357" s="1"/>
      <c r="H357" s="1"/>
      <c r="I357" s="1"/>
      <c r="J357" s="1">
        <f t="shared" si="5"/>
        <v>0</v>
      </c>
      <c r="K357" s="1"/>
    </row>
    <row r="358" spans="1:11" ht="20.25" customHeight="1" x14ac:dyDescent="0.3">
      <c r="A358" s="1">
        <v>356</v>
      </c>
      <c r="B358" s="10">
        <v>46379</v>
      </c>
      <c r="C358" s="1" t="s">
        <v>97</v>
      </c>
      <c r="D358" s="1" t="s">
        <v>102</v>
      </c>
      <c r="E358" s="1">
        <v>2350</v>
      </c>
      <c r="F358" s="1"/>
      <c r="G358" s="1"/>
      <c r="H358" s="1"/>
      <c r="I358" s="1"/>
      <c r="J358" s="1">
        <f t="shared" si="5"/>
        <v>0</v>
      </c>
      <c r="K358" s="1"/>
    </row>
    <row r="359" spans="1:11" ht="20.25" customHeight="1" x14ac:dyDescent="0.3">
      <c r="A359" s="1">
        <v>357</v>
      </c>
      <c r="B359" s="10">
        <v>46380</v>
      </c>
      <c r="C359" s="1" t="s">
        <v>97</v>
      </c>
      <c r="D359" s="1" t="s">
        <v>102</v>
      </c>
      <c r="E359" s="1">
        <v>2350</v>
      </c>
      <c r="F359" s="1"/>
      <c r="G359" s="1"/>
      <c r="H359" s="1"/>
      <c r="I359" s="1"/>
      <c r="J359" s="1">
        <f t="shared" si="5"/>
        <v>0</v>
      </c>
      <c r="K359" s="1"/>
    </row>
    <row r="360" spans="1:11" ht="20.25" customHeight="1" x14ac:dyDescent="0.3">
      <c r="A360" s="1">
        <v>358</v>
      </c>
      <c r="B360" s="10">
        <v>46381</v>
      </c>
      <c r="C360" s="1" t="s">
        <v>97</v>
      </c>
      <c r="D360" s="1" t="s">
        <v>102</v>
      </c>
      <c r="E360" s="1">
        <v>2350</v>
      </c>
      <c r="F360" s="1"/>
      <c r="G360" s="1"/>
      <c r="H360" s="1"/>
      <c r="I360" s="1"/>
      <c r="J360" s="1">
        <f t="shared" si="5"/>
        <v>0</v>
      </c>
      <c r="K360" s="1"/>
    </row>
    <row r="361" spans="1:11" ht="20.25" customHeight="1" x14ac:dyDescent="0.3">
      <c r="A361" s="1">
        <v>359</v>
      </c>
      <c r="B361" s="10">
        <v>46382</v>
      </c>
      <c r="C361" s="1" t="s">
        <v>97</v>
      </c>
      <c r="D361" s="1" t="s">
        <v>102</v>
      </c>
      <c r="E361" s="1">
        <v>2350</v>
      </c>
      <c r="F361" s="1"/>
      <c r="G361" s="1"/>
      <c r="H361" s="1"/>
      <c r="I361" s="1"/>
      <c r="J361" s="1">
        <f t="shared" si="5"/>
        <v>0</v>
      </c>
      <c r="K361" s="1"/>
    </row>
    <row r="362" spans="1:11" ht="20.25" customHeight="1" x14ac:dyDescent="0.3">
      <c r="A362" s="1">
        <v>360</v>
      </c>
      <c r="B362" s="10">
        <v>46383</v>
      </c>
      <c r="C362" s="1" t="s">
        <v>97</v>
      </c>
      <c r="D362" s="1" t="s">
        <v>102</v>
      </c>
      <c r="E362" s="1">
        <v>2350</v>
      </c>
      <c r="F362" s="1"/>
      <c r="G362" s="1"/>
      <c r="H362" s="1"/>
      <c r="I362" s="1"/>
      <c r="J362" s="1">
        <f t="shared" si="5"/>
        <v>0</v>
      </c>
      <c r="K362" s="1"/>
    </row>
    <row r="363" spans="1:11" ht="20.25" customHeight="1" x14ac:dyDescent="0.3">
      <c r="A363" s="1">
        <v>361</v>
      </c>
      <c r="B363" s="10">
        <v>46384</v>
      </c>
      <c r="C363" s="1" t="s">
        <v>97</v>
      </c>
      <c r="D363" s="1" t="s">
        <v>102</v>
      </c>
      <c r="E363" s="1">
        <v>2350</v>
      </c>
      <c r="F363" s="1"/>
      <c r="G363" s="1"/>
      <c r="H363" s="1"/>
      <c r="I363" s="1"/>
      <c r="J363" s="1">
        <f t="shared" si="5"/>
        <v>0</v>
      </c>
      <c r="K363" s="1"/>
    </row>
    <row r="364" spans="1:11" ht="20.25" customHeight="1" x14ac:dyDescent="0.3">
      <c r="A364" s="1">
        <v>362</v>
      </c>
      <c r="B364" s="10">
        <v>46385</v>
      </c>
      <c r="C364" s="1" t="s">
        <v>97</v>
      </c>
      <c r="D364" s="1" t="s">
        <v>102</v>
      </c>
      <c r="E364" s="1">
        <v>2350</v>
      </c>
      <c r="F364" s="1"/>
      <c r="G364" s="1"/>
      <c r="H364" s="1"/>
      <c r="I364" s="1"/>
      <c r="J364" s="1">
        <f t="shared" si="5"/>
        <v>0</v>
      </c>
      <c r="K364" s="1"/>
    </row>
    <row r="365" spans="1:11" ht="20.25" customHeight="1" x14ac:dyDescent="0.3">
      <c r="A365" s="1">
        <v>363</v>
      </c>
      <c r="B365" s="10">
        <v>46386</v>
      </c>
      <c r="C365" s="1" t="s">
        <v>97</v>
      </c>
      <c r="D365" s="1" t="s">
        <v>102</v>
      </c>
      <c r="E365" s="1">
        <v>2350</v>
      </c>
      <c r="F365" s="1"/>
      <c r="G365" s="1"/>
      <c r="H365" s="1"/>
      <c r="I365" s="1"/>
      <c r="J365" s="1">
        <f t="shared" si="5"/>
        <v>0</v>
      </c>
      <c r="K365" s="1"/>
    </row>
    <row r="366" spans="1:11" ht="20.25" customHeight="1" x14ac:dyDescent="0.3">
      <c r="A366" s="1">
        <v>364</v>
      </c>
      <c r="B366" s="10">
        <v>46387</v>
      </c>
      <c r="C366" s="1" t="s">
        <v>97</v>
      </c>
      <c r="D366" s="1" t="s">
        <v>102</v>
      </c>
      <c r="E366" s="1">
        <v>2350</v>
      </c>
      <c r="F366" s="1"/>
      <c r="G366" s="1"/>
      <c r="H366" s="1"/>
      <c r="I366" s="1"/>
      <c r="J366" s="1">
        <f t="shared" si="5"/>
        <v>0</v>
      </c>
      <c r="K366" s="1"/>
    </row>
    <row r="367" spans="1:11" ht="20.25" customHeight="1" x14ac:dyDescent="0.3">
      <c r="A367" s="1">
        <v>365</v>
      </c>
      <c r="B367" s="10">
        <v>46388</v>
      </c>
      <c r="C367" s="1" t="s">
        <v>97</v>
      </c>
      <c r="D367" s="1" t="s">
        <v>102</v>
      </c>
      <c r="E367" s="1">
        <v>2350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2C000000}"/>
  <mergeCells count="3">
    <mergeCell ref="A1:K1"/>
    <mergeCell ref="N4:O4"/>
    <mergeCell ref="M5:P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Worksheet____33"/>
  <dimension ref="A1:Q371"/>
  <sheetViews>
    <sheetView rightToLeft="1" workbookViewId="0">
      <selection activeCell="A2" sqref="A1:Q1048576"/>
    </sheetView>
  </sheetViews>
  <sheetFormatPr defaultRowHeight="14"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2.5" customHeight="1" x14ac:dyDescent="0.3">
      <c r="A1" s="273" t="s">
        <v>103</v>
      </c>
      <c r="B1" s="273"/>
      <c r="C1" s="273"/>
      <c r="D1" s="273"/>
      <c r="E1" s="273"/>
      <c r="F1" s="273"/>
      <c r="G1" s="273"/>
      <c r="H1" s="273"/>
      <c r="I1" s="273"/>
      <c r="J1" s="273"/>
      <c r="K1" s="273"/>
    </row>
    <row r="2" spans="1:17" ht="15.5" x14ac:dyDescent="0.35">
      <c r="A2" s="8" t="s">
        <v>0</v>
      </c>
      <c r="B2" s="9" t="s">
        <v>7</v>
      </c>
      <c r="C2" s="5" t="s">
        <v>2</v>
      </c>
      <c r="D2" s="5" t="s">
        <v>13</v>
      </c>
      <c r="E2" s="5" t="s">
        <v>14</v>
      </c>
      <c r="F2" s="5" t="s">
        <v>1</v>
      </c>
      <c r="G2" s="5" t="s">
        <v>5</v>
      </c>
      <c r="H2" s="5" t="s">
        <v>4</v>
      </c>
      <c r="I2" s="5" t="s">
        <v>12</v>
      </c>
      <c r="J2" s="5" t="s">
        <v>6</v>
      </c>
      <c r="K2" s="7" t="s">
        <v>3</v>
      </c>
    </row>
    <row r="3" spans="1:17" ht="15.5" x14ac:dyDescent="0.3">
      <c r="A3" s="1">
        <v>1</v>
      </c>
      <c r="B3" s="10">
        <v>46024</v>
      </c>
      <c r="C3" s="1" t="s">
        <v>97</v>
      </c>
      <c r="D3" s="1" t="s">
        <v>104</v>
      </c>
      <c r="E3" s="1">
        <v>1200</v>
      </c>
      <c r="F3" s="1">
        <v>1</v>
      </c>
      <c r="G3" s="1"/>
      <c r="H3" s="1"/>
      <c r="I3" s="1"/>
      <c r="J3" s="1">
        <f>E3*F3-G3-H3+I3</f>
        <v>1200</v>
      </c>
      <c r="K3" s="1"/>
      <c r="M3" s="13"/>
      <c r="N3" s="13"/>
      <c r="O3" s="13"/>
      <c r="P3" s="13"/>
      <c r="Q3" s="13"/>
    </row>
    <row r="4" spans="1:17" x14ac:dyDescent="0.3">
      <c r="A4" s="1">
        <v>2</v>
      </c>
      <c r="B4" s="10">
        <v>46025</v>
      </c>
      <c r="C4" s="1" t="s">
        <v>97</v>
      </c>
      <c r="D4" s="1" t="s">
        <v>104</v>
      </c>
      <c r="E4" s="1">
        <v>1200</v>
      </c>
      <c r="F4" s="1"/>
      <c r="G4" s="1"/>
      <c r="H4" s="1"/>
      <c r="I4" s="1"/>
      <c r="J4" s="1">
        <f t="shared" ref="J4:J67" si="0">E4*F4-G4-H4+I4</f>
        <v>0</v>
      </c>
      <c r="K4" s="1"/>
      <c r="M4" s="11"/>
      <c r="N4" s="276" t="s">
        <v>18</v>
      </c>
      <c r="O4" s="276"/>
      <c r="P4" s="11"/>
      <c r="Q4" s="11"/>
    </row>
    <row r="5" spans="1:17" ht="15.5" x14ac:dyDescent="0.3">
      <c r="A5" s="1">
        <v>3</v>
      </c>
      <c r="B5" s="10">
        <v>46026</v>
      </c>
      <c r="C5" s="1" t="s">
        <v>97</v>
      </c>
      <c r="D5" s="1" t="s">
        <v>104</v>
      </c>
      <c r="E5" s="1">
        <v>1200</v>
      </c>
      <c r="F5" s="1"/>
      <c r="G5" s="1"/>
      <c r="H5" s="1"/>
      <c r="I5" s="1"/>
      <c r="J5" s="1">
        <f t="shared" si="0"/>
        <v>0</v>
      </c>
      <c r="K5" s="1"/>
      <c r="M5" s="274" t="s">
        <v>17</v>
      </c>
      <c r="N5" s="274"/>
      <c r="O5" s="274"/>
      <c r="P5" s="274"/>
      <c r="Q5" s="12">
        <f>SUM(J2:J368)</f>
        <v>1200</v>
      </c>
    </row>
    <row r="6" spans="1:17" x14ac:dyDescent="0.3">
      <c r="A6" s="1">
        <v>4</v>
      </c>
      <c r="B6" s="10">
        <v>46027</v>
      </c>
      <c r="C6" s="1" t="s">
        <v>97</v>
      </c>
      <c r="D6" s="1" t="s">
        <v>104</v>
      </c>
      <c r="E6" s="1">
        <v>1200</v>
      </c>
      <c r="F6" s="1"/>
      <c r="G6" s="1"/>
      <c r="H6" s="1"/>
      <c r="I6" s="1"/>
      <c r="J6" s="1">
        <f t="shared" si="0"/>
        <v>0</v>
      </c>
      <c r="K6" s="1"/>
      <c r="M6" s="11"/>
      <c r="N6" s="11"/>
      <c r="O6" s="11"/>
      <c r="P6" s="11"/>
      <c r="Q6" s="11"/>
    </row>
    <row r="7" spans="1:17" x14ac:dyDescent="0.3">
      <c r="A7" s="1">
        <v>5</v>
      </c>
      <c r="B7" s="10">
        <v>46028</v>
      </c>
      <c r="C7" s="1" t="s">
        <v>97</v>
      </c>
      <c r="D7" s="1" t="s">
        <v>104</v>
      </c>
      <c r="E7" s="1">
        <v>1200</v>
      </c>
      <c r="F7" s="1"/>
      <c r="G7" s="1"/>
      <c r="H7" s="1"/>
      <c r="I7" s="1"/>
      <c r="J7" s="1">
        <f t="shared" si="0"/>
        <v>0</v>
      </c>
      <c r="K7" s="1"/>
      <c r="M7" s="11"/>
      <c r="N7" s="11"/>
      <c r="O7" s="11"/>
      <c r="P7" s="11"/>
      <c r="Q7" s="11"/>
    </row>
    <row r="8" spans="1:17" x14ac:dyDescent="0.3">
      <c r="A8" s="1">
        <v>6</v>
      </c>
      <c r="B8" s="10">
        <v>46029</v>
      </c>
      <c r="C8" s="1" t="s">
        <v>97</v>
      </c>
      <c r="D8" s="1" t="s">
        <v>104</v>
      </c>
      <c r="E8" s="1">
        <v>1200</v>
      </c>
      <c r="F8" s="1"/>
      <c r="G8" s="1"/>
      <c r="H8" s="1"/>
      <c r="I8" s="1"/>
      <c r="J8" s="1">
        <f t="shared" si="0"/>
        <v>0</v>
      </c>
      <c r="K8" s="1"/>
      <c r="M8" s="11"/>
      <c r="N8" s="11"/>
      <c r="O8" s="11"/>
      <c r="P8" s="11"/>
      <c r="Q8" s="11"/>
    </row>
    <row r="9" spans="1:17" x14ac:dyDescent="0.3">
      <c r="A9" s="1">
        <v>7</v>
      </c>
      <c r="B9" s="10">
        <v>46030</v>
      </c>
      <c r="C9" s="1" t="s">
        <v>97</v>
      </c>
      <c r="D9" s="1" t="s">
        <v>104</v>
      </c>
      <c r="E9" s="1">
        <v>1200</v>
      </c>
      <c r="F9" s="1"/>
      <c r="G9" s="1"/>
      <c r="H9" s="1"/>
      <c r="I9" s="1"/>
      <c r="J9" s="1">
        <f t="shared" si="0"/>
        <v>0</v>
      </c>
      <c r="K9" s="1"/>
      <c r="M9" s="11"/>
      <c r="N9" s="11"/>
      <c r="O9" s="11"/>
      <c r="P9" s="11"/>
      <c r="Q9" s="11"/>
    </row>
    <row r="10" spans="1:17" x14ac:dyDescent="0.3">
      <c r="A10" s="1">
        <v>8</v>
      </c>
      <c r="B10" s="10">
        <v>46031</v>
      </c>
      <c r="C10" s="1" t="s">
        <v>97</v>
      </c>
      <c r="D10" s="1" t="s">
        <v>104</v>
      </c>
      <c r="E10" s="1">
        <v>1200</v>
      </c>
      <c r="F10" s="1"/>
      <c r="G10" s="1"/>
      <c r="H10" s="1"/>
      <c r="I10" s="1"/>
      <c r="J10" s="1">
        <f t="shared" si="0"/>
        <v>0</v>
      </c>
      <c r="K10" s="1"/>
    </row>
    <row r="11" spans="1:17" x14ac:dyDescent="0.3">
      <c r="A11" s="1">
        <v>9</v>
      </c>
      <c r="B11" s="10">
        <v>46032</v>
      </c>
      <c r="C11" s="1" t="s">
        <v>97</v>
      </c>
      <c r="D11" s="1" t="s">
        <v>104</v>
      </c>
      <c r="E11" s="1">
        <v>1200</v>
      </c>
      <c r="F11" s="1"/>
      <c r="G11" s="1"/>
      <c r="H11" s="1"/>
      <c r="I11" s="1"/>
      <c r="J11" s="1">
        <f t="shared" si="0"/>
        <v>0</v>
      </c>
      <c r="K11" s="1"/>
    </row>
    <row r="12" spans="1:17" x14ac:dyDescent="0.3">
      <c r="A12" s="1">
        <v>10</v>
      </c>
      <c r="B12" s="10">
        <v>46033</v>
      </c>
      <c r="C12" s="1" t="s">
        <v>97</v>
      </c>
      <c r="D12" s="1" t="s">
        <v>104</v>
      </c>
      <c r="E12" s="1">
        <v>1200</v>
      </c>
      <c r="F12" s="1"/>
      <c r="G12" s="1"/>
      <c r="H12" s="1"/>
      <c r="I12" s="1"/>
      <c r="J12" s="1">
        <f t="shared" si="0"/>
        <v>0</v>
      </c>
      <c r="K12" s="1"/>
    </row>
    <row r="13" spans="1:17" x14ac:dyDescent="0.3">
      <c r="A13" s="1">
        <v>11</v>
      </c>
      <c r="B13" s="10">
        <v>46034</v>
      </c>
      <c r="C13" s="1" t="s">
        <v>97</v>
      </c>
      <c r="D13" s="1" t="s">
        <v>104</v>
      </c>
      <c r="E13" s="1">
        <v>1200</v>
      </c>
      <c r="F13" s="1"/>
      <c r="G13" s="1"/>
      <c r="H13" s="1"/>
      <c r="I13" s="1"/>
      <c r="J13" s="1">
        <f t="shared" si="0"/>
        <v>0</v>
      </c>
      <c r="K13" s="1"/>
    </row>
    <row r="14" spans="1:17" x14ac:dyDescent="0.3">
      <c r="A14" s="1">
        <v>12</v>
      </c>
      <c r="B14" s="10">
        <v>46035</v>
      </c>
      <c r="C14" s="1" t="s">
        <v>97</v>
      </c>
      <c r="D14" s="1" t="s">
        <v>104</v>
      </c>
      <c r="E14" s="1">
        <v>1200</v>
      </c>
      <c r="F14" s="1"/>
      <c r="G14" s="1"/>
      <c r="H14" s="1"/>
      <c r="I14" s="1"/>
      <c r="J14" s="1">
        <f t="shared" si="0"/>
        <v>0</v>
      </c>
      <c r="K14" s="1"/>
    </row>
    <row r="15" spans="1:17" x14ac:dyDescent="0.3">
      <c r="A15" s="1">
        <v>13</v>
      </c>
      <c r="B15" s="10">
        <v>46036</v>
      </c>
      <c r="C15" s="1" t="s">
        <v>97</v>
      </c>
      <c r="D15" s="1" t="s">
        <v>104</v>
      </c>
      <c r="E15" s="1">
        <v>1200</v>
      </c>
      <c r="F15" s="1"/>
      <c r="G15" s="1"/>
      <c r="H15" s="1"/>
      <c r="I15" s="1"/>
      <c r="J15" s="1">
        <f t="shared" si="0"/>
        <v>0</v>
      </c>
      <c r="K15" s="1"/>
    </row>
    <row r="16" spans="1:17" x14ac:dyDescent="0.3">
      <c r="A16" s="1">
        <v>14</v>
      </c>
      <c r="B16" s="10">
        <v>46037</v>
      </c>
      <c r="C16" s="1" t="s">
        <v>97</v>
      </c>
      <c r="D16" s="1" t="s">
        <v>104</v>
      </c>
      <c r="E16" s="1">
        <v>1200</v>
      </c>
      <c r="F16" s="1"/>
      <c r="G16" s="1"/>
      <c r="H16" s="1"/>
      <c r="I16" s="1"/>
      <c r="J16" s="1">
        <f t="shared" si="0"/>
        <v>0</v>
      </c>
      <c r="K16" s="1"/>
    </row>
    <row r="17" spans="1:11" x14ac:dyDescent="0.3">
      <c r="A17" s="1">
        <v>15</v>
      </c>
      <c r="B17" s="10">
        <v>46038</v>
      </c>
      <c r="C17" s="1" t="s">
        <v>97</v>
      </c>
      <c r="D17" s="1" t="s">
        <v>104</v>
      </c>
      <c r="E17" s="1">
        <v>1200</v>
      </c>
      <c r="F17" s="1"/>
      <c r="G17" s="1"/>
      <c r="H17" s="1"/>
      <c r="I17" s="1"/>
      <c r="J17" s="1">
        <f t="shared" si="0"/>
        <v>0</v>
      </c>
      <c r="K17" s="1"/>
    </row>
    <row r="18" spans="1:11" x14ac:dyDescent="0.3">
      <c r="A18" s="1">
        <v>16</v>
      </c>
      <c r="B18" s="10">
        <v>46039</v>
      </c>
      <c r="C18" s="1" t="s">
        <v>97</v>
      </c>
      <c r="D18" s="1" t="s">
        <v>104</v>
      </c>
      <c r="E18" s="1">
        <v>1200</v>
      </c>
      <c r="F18" s="1"/>
      <c r="G18" s="1"/>
      <c r="H18" s="1"/>
      <c r="I18" s="1"/>
      <c r="J18" s="1">
        <f t="shared" si="0"/>
        <v>0</v>
      </c>
      <c r="K18" s="1"/>
    </row>
    <row r="19" spans="1:11" x14ac:dyDescent="0.3">
      <c r="A19" s="1">
        <v>17</v>
      </c>
      <c r="B19" s="10">
        <v>46040</v>
      </c>
      <c r="C19" s="1" t="s">
        <v>97</v>
      </c>
      <c r="D19" s="1" t="s">
        <v>104</v>
      </c>
      <c r="E19" s="1">
        <v>1200</v>
      </c>
      <c r="F19" s="1"/>
      <c r="G19" s="1"/>
      <c r="H19" s="1"/>
      <c r="I19" s="1"/>
      <c r="J19" s="1">
        <f t="shared" si="0"/>
        <v>0</v>
      </c>
      <c r="K19" s="1"/>
    </row>
    <row r="20" spans="1:11" x14ac:dyDescent="0.3">
      <c r="A20" s="1">
        <v>18</v>
      </c>
      <c r="B20" s="10">
        <v>46041</v>
      </c>
      <c r="C20" s="1" t="s">
        <v>97</v>
      </c>
      <c r="D20" s="1" t="s">
        <v>104</v>
      </c>
      <c r="E20" s="1">
        <v>1200</v>
      </c>
      <c r="F20" s="1"/>
      <c r="G20" s="1"/>
      <c r="H20" s="1"/>
      <c r="I20" s="1"/>
      <c r="J20" s="1">
        <f t="shared" si="0"/>
        <v>0</v>
      </c>
      <c r="K20" s="1"/>
    </row>
    <row r="21" spans="1:11" x14ac:dyDescent="0.3">
      <c r="A21" s="1">
        <v>19</v>
      </c>
      <c r="B21" s="10">
        <v>46042</v>
      </c>
      <c r="C21" s="1" t="s">
        <v>97</v>
      </c>
      <c r="D21" s="1" t="s">
        <v>104</v>
      </c>
      <c r="E21" s="1">
        <v>1200</v>
      </c>
      <c r="F21" s="1"/>
      <c r="G21" s="1"/>
      <c r="H21" s="1"/>
      <c r="I21" s="1"/>
      <c r="J21" s="1">
        <f t="shared" si="0"/>
        <v>0</v>
      </c>
      <c r="K21" s="1"/>
    </row>
    <row r="22" spans="1:11" x14ac:dyDescent="0.3">
      <c r="A22" s="1">
        <v>20</v>
      </c>
      <c r="B22" s="10">
        <v>46043</v>
      </c>
      <c r="C22" s="1" t="s">
        <v>97</v>
      </c>
      <c r="D22" s="1" t="s">
        <v>104</v>
      </c>
      <c r="E22" s="1">
        <v>1200</v>
      </c>
      <c r="F22" s="1"/>
      <c r="G22" s="1"/>
      <c r="H22" s="1"/>
      <c r="I22" s="1"/>
      <c r="J22" s="1">
        <f t="shared" si="0"/>
        <v>0</v>
      </c>
      <c r="K22" s="1"/>
    </row>
    <row r="23" spans="1:11" x14ac:dyDescent="0.3">
      <c r="A23" s="1">
        <v>21</v>
      </c>
      <c r="B23" s="10">
        <v>46044</v>
      </c>
      <c r="C23" s="1" t="s">
        <v>97</v>
      </c>
      <c r="D23" s="1" t="s">
        <v>104</v>
      </c>
      <c r="E23" s="1">
        <v>1200</v>
      </c>
      <c r="F23" s="1"/>
      <c r="G23" s="1"/>
      <c r="H23" s="1"/>
      <c r="I23" s="1"/>
      <c r="J23" s="1">
        <f t="shared" si="0"/>
        <v>0</v>
      </c>
      <c r="K23" s="1"/>
    </row>
    <row r="24" spans="1:11" x14ac:dyDescent="0.3">
      <c r="A24" s="1">
        <v>22</v>
      </c>
      <c r="B24" s="10">
        <v>46045</v>
      </c>
      <c r="C24" s="1" t="s">
        <v>97</v>
      </c>
      <c r="D24" s="1" t="s">
        <v>104</v>
      </c>
      <c r="E24" s="1">
        <v>1200</v>
      </c>
      <c r="F24" s="1"/>
      <c r="G24" s="1"/>
      <c r="H24" s="1"/>
      <c r="I24" s="1"/>
      <c r="J24" s="1">
        <f t="shared" si="0"/>
        <v>0</v>
      </c>
      <c r="K24" s="1"/>
    </row>
    <row r="25" spans="1:11" x14ac:dyDescent="0.3">
      <c r="A25" s="1">
        <v>23</v>
      </c>
      <c r="B25" s="10">
        <v>46046</v>
      </c>
      <c r="C25" s="1" t="s">
        <v>97</v>
      </c>
      <c r="D25" s="1" t="s">
        <v>104</v>
      </c>
      <c r="E25" s="1">
        <v>1200</v>
      </c>
      <c r="F25" s="1"/>
      <c r="G25" s="1"/>
      <c r="H25" s="1"/>
      <c r="I25" s="1"/>
      <c r="J25" s="1">
        <f t="shared" si="0"/>
        <v>0</v>
      </c>
      <c r="K25" s="1"/>
    </row>
    <row r="26" spans="1:11" x14ac:dyDescent="0.3">
      <c r="A26" s="1">
        <v>24</v>
      </c>
      <c r="B26" s="10">
        <v>46047</v>
      </c>
      <c r="C26" s="1" t="s">
        <v>97</v>
      </c>
      <c r="D26" s="1" t="s">
        <v>104</v>
      </c>
      <c r="E26" s="1">
        <v>1200</v>
      </c>
      <c r="F26" s="1"/>
      <c r="G26" s="1"/>
      <c r="H26" s="1"/>
      <c r="I26" s="1"/>
      <c r="J26" s="1">
        <f t="shared" si="0"/>
        <v>0</v>
      </c>
      <c r="K26" s="1"/>
    </row>
    <row r="27" spans="1:11" x14ac:dyDescent="0.3">
      <c r="A27" s="1">
        <v>25</v>
      </c>
      <c r="B27" s="10">
        <v>46048</v>
      </c>
      <c r="C27" s="1" t="s">
        <v>97</v>
      </c>
      <c r="D27" s="1" t="s">
        <v>104</v>
      </c>
      <c r="E27" s="1">
        <v>1200</v>
      </c>
      <c r="F27" s="1"/>
      <c r="G27" s="1"/>
      <c r="H27" s="1"/>
      <c r="I27" s="1"/>
      <c r="J27" s="1">
        <f t="shared" si="0"/>
        <v>0</v>
      </c>
      <c r="K27" s="1"/>
    </row>
    <row r="28" spans="1:11" x14ac:dyDescent="0.3">
      <c r="A28" s="1">
        <v>26</v>
      </c>
      <c r="B28" s="10">
        <v>46049</v>
      </c>
      <c r="C28" s="1" t="s">
        <v>97</v>
      </c>
      <c r="D28" s="1" t="s">
        <v>104</v>
      </c>
      <c r="E28" s="1">
        <v>1200</v>
      </c>
      <c r="F28" s="1"/>
      <c r="G28" s="1"/>
      <c r="H28" s="1"/>
      <c r="I28" s="1"/>
      <c r="J28" s="1">
        <f t="shared" si="0"/>
        <v>0</v>
      </c>
      <c r="K28" s="1"/>
    </row>
    <row r="29" spans="1:11" x14ac:dyDescent="0.3">
      <c r="A29" s="1">
        <v>27</v>
      </c>
      <c r="B29" s="10">
        <v>46050</v>
      </c>
      <c r="C29" s="1" t="s">
        <v>97</v>
      </c>
      <c r="D29" s="1" t="s">
        <v>104</v>
      </c>
      <c r="E29" s="1">
        <v>1200</v>
      </c>
      <c r="F29" s="1"/>
      <c r="G29" s="1"/>
      <c r="H29" s="1"/>
      <c r="I29" s="1"/>
      <c r="J29" s="1">
        <f t="shared" si="0"/>
        <v>0</v>
      </c>
      <c r="K29" s="1"/>
    </row>
    <row r="30" spans="1:11" x14ac:dyDescent="0.3">
      <c r="A30" s="1">
        <v>28</v>
      </c>
      <c r="B30" s="10">
        <v>46051</v>
      </c>
      <c r="C30" s="1" t="s">
        <v>97</v>
      </c>
      <c r="D30" s="1" t="s">
        <v>104</v>
      </c>
      <c r="E30" s="1">
        <v>1200</v>
      </c>
      <c r="F30" s="1"/>
      <c r="G30" s="1"/>
      <c r="H30" s="1"/>
      <c r="I30" s="1"/>
      <c r="J30" s="1">
        <f t="shared" si="0"/>
        <v>0</v>
      </c>
      <c r="K30" s="1"/>
    </row>
    <row r="31" spans="1:11" x14ac:dyDescent="0.3">
      <c r="A31" s="1">
        <v>29</v>
      </c>
      <c r="B31" s="10">
        <v>46052</v>
      </c>
      <c r="C31" s="1" t="s">
        <v>97</v>
      </c>
      <c r="D31" s="1" t="s">
        <v>104</v>
      </c>
      <c r="E31" s="1">
        <v>1200</v>
      </c>
      <c r="F31" s="1"/>
      <c r="G31" s="1"/>
      <c r="H31" s="1"/>
      <c r="I31" s="1"/>
      <c r="J31" s="1">
        <f t="shared" si="0"/>
        <v>0</v>
      </c>
      <c r="K31" s="1"/>
    </row>
    <row r="32" spans="1:11" x14ac:dyDescent="0.3">
      <c r="A32" s="1">
        <v>30</v>
      </c>
      <c r="B32" s="10">
        <v>46053</v>
      </c>
      <c r="C32" s="1" t="s">
        <v>97</v>
      </c>
      <c r="D32" s="1" t="s">
        <v>104</v>
      </c>
      <c r="E32" s="1">
        <v>1200</v>
      </c>
      <c r="F32" s="1"/>
      <c r="G32" s="1"/>
      <c r="H32" s="1"/>
      <c r="I32" s="1"/>
      <c r="J32" s="1">
        <f t="shared" si="0"/>
        <v>0</v>
      </c>
      <c r="K32" s="1"/>
    </row>
    <row r="33" spans="1:11" x14ac:dyDescent="0.3">
      <c r="A33" s="1">
        <v>31</v>
      </c>
      <c r="B33" s="10">
        <v>46054</v>
      </c>
      <c r="C33" s="1" t="s">
        <v>97</v>
      </c>
      <c r="D33" s="1" t="s">
        <v>104</v>
      </c>
      <c r="E33" s="1">
        <v>1200</v>
      </c>
      <c r="F33" s="1"/>
      <c r="G33" s="1"/>
      <c r="H33" s="1"/>
      <c r="I33" s="1"/>
      <c r="J33" s="1">
        <f t="shared" si="0"/>
        <v>0</v>
      </c>
      <c r="K33" s="1"/>
    </row>
    <row r="34" spans="1:11" x14ac:dyDescent="0.3">
      <c r="A34" s="1">
        <v>32</v>
      </c>
      <c r="B34" s="10">
        <v>46055</v>
      </c>
      <c r="C34" s="1" t="s">
        <v>97</v>
      </c>
      <c r="D34" s="1" t="s">
        <v>104</v>
      </c>
      <c r="E34" s="1">
        <v>1200</v>
      </c>
      <c r="F34" s="1"/>
      <c r="G34" s="1"/>
      <c r="H34" s="1"/>
      <c r="I34" s="1"/>
      <c r="J34" s="1">
        <f t="shared" si="0"/>
        <v>0</v>
      </c>
      <c r="K34" s="1"/>
    </row>
    <row r="35" spans="1:11" x14ac:dyDescent="0.3">
      <c r="A35" s="1">
        <v>33</v>
      </c>
      <c r="B35" s="10">
        <v>46056</v>
      </c>
      <c r="C35" s="1" t="s">
        <v>97</v>
      </c>
      <c r="D35" s="1" t="s">
        <v>104</v>
      </c>
      <c r="E35" s="1">
        <v>1200</v>
      </c>
      <c r="F35" s="1"/>
      <c r="G35" s="1"/>
      <c r="H35" s="1"/>
      <c r="I35" s="1"/>
      <c r="J35" s="1">
        <f t="shared" si="0"/>
        <v>0</v>
      </c>
      <c r="K35" s="1"/>
    </row>
    <row r="36" spans="1:11" x14ac:dyDescent="0.3">
      <c r="A36" s="1">
        <v>34</v>
      </c>
      <c r="B36" s="10">
        <v>46057</v>
      </c>
      <c r="C36" s="1" t="s">
        <v>97</v>
      </c>
      <c r="D36" s="1" t="s">
        <v>104</v>
      </c>
      <c r="E36" s="1">
        <v>1200</v>
      </c>
      <c r="F36" s="1"/>
      <c r="G36" s="1"/>
      <c r="H36" s="1"/>
      <c r="I36" s="1"/>
      <c r="J36" s="1">
        <f t="shared" si="0"/>
        <v>0</v>
      </c>
      <c r="K36" s="1"/>
    </row>
    <row r="37" spans="1:11" x14ac:dyDescent="0.3">
      <c r="A37" s="1">
        <v>35</v>
      </c>
      <c r="B37" s="10">
        <v>46058</v>
      </c>
      <c r="C37" s="1" t="s">
        <v>97</v>
      </c>
      <c r="D37" s="1" t="s">
        <v>104</v>
      </c>
      <c r="E37" s="1">
        <v>1200</v>
      </c>
      <c r="F37" s="1"/>
      <c r="G37" s="1"/>
      <c r="H37" s="1"/>
      <c r="I37" s="1"/>
      <c r="J37" s="1">
        <f t="shared" si="0"/>
        <v>0</v>
      </c>
      <c r="K37" s="1"/>
    </row>
    <row r="38" spans="1:11" x14ac:dyDescent="0.3">
      <c r="A38" s="1">
        <v>36</v>
      </c>
      <c r="B38" s="10">
        <v>46059</v>
      </c>
      <c r="C38" s="1" t="s">
        <v>97</v>
      </c>
      <c r="D38" s="1" t="s">
        <v>104</v>
      </c>
      <c r="E38" s="1">
        <v>1200</v>
      </c>
      <c r="F38" s="1"/>
      <c r="G38" s="1"/>
      <c r="H38" s="1"/>
      <c r="I38" s="1"/>
      <c r="J38" s="1">
        <f t="shared" si="0"/>
        <v>0</v>
      </c>
      <c r="K38" s="1"/>
    </row>
    <row r="39" spans="1:11" x14ac:dyDescent="0.3">
      <c r="A39" s="1">
        <v>37</v>
      </c>
      <c r="B39" s="10">
        <v>46060</v>
      </c>
      <c r="C39" s="1" t="s">
        <v>97</v>
      </c>
      <c r="D39" s="1" t="s">
        <v>104</v>
      </c>
      <c r="E39" s="1">
        <v>1200</v>
      </c>
      <c r="F39" s="1"/>
      <c r="G39" s="1"/>
      <c r="H39" s="1"/>
      <c r="I39" s="1"/>
      <c r="J39" s="1">
        <f t="shared" si="0"/>
        <v>0</v>
      </c>
      <c r="K39" s="1"/>
    </row>
    <row r="40" spans="1:11" x14ac:dyDescent="0.3">
      <c r="A40" s="1">
        <v>38</v>
      </c>
      <c r="B40" s="10">
        <v>46061</v>
      </c>
      <c r="C40" s="1" t="s">
        <v>97</v>
      </c>
      <c r="D40" s="1" t="s">
        <v>104</v>
      </c>
      <c r="E40" s="1">
        <v>1200</v>
      </c>
      <c r="F40" s="1"/>
      <c r="G40" s="1"/>
      <c r="H40" s="1"/>
      <c r="I40" s="1"/>
      <c r="J40" s="1">
        <f t="shared" si="0"/>
        <v>0</v>
      </c>
      <c r="K40" s="1"/>
    </row>
    <row r="41" spans="1:11" x14ac:dyDescent="0.3">
      <c r="A41" s="1">
        <v>39</v>
      </c>
      <c r="B41" s="10">
        <v>46062</v>
      </c>
      <c r="C41" s="1" t="s">
        <v>97</v>
      </c>
      <c r="D41" s="1" t="s">
        <v>104</v>
      </c>
      <c r="E41" s="1">
        <v>1200</v>
      </c>
      <c r="F41" s="1"/>
      <c r="G41" s="1"/>
      <c r="H41" s="1"/>
      <c r="I41" s="1"/>
      <c r="J41" s="1">
        <f t="shared" si="0"/>
        <v>0</v>
      </c>
      <c r="K41" s="1"/>
    </row>
    <row r="42" spans="1:11" x14ac:dyDescent="0.3">
      <c r="A42" s="1">
        <v>40</v>
      </c>
      <c r="B42" s="10">
        <v>46063</v>
      </c>
      <c r="C42" s="1" t="s">
        <v>97</v>
      </c>
      <c r="D42" s="1" t="s">
        <v>104</v>
      </c>
      <c r="E42" s="1">
        <v>1200</v>
      </c>
      <c r="F42" s="1"/>
      <c r="G42" s="1"/>
      <c r="H42" s="1"/>
      <c r="I42" s="1"/>
      <c r="J42" s="1">
        <f t="shared" si="0"/>
        <v>0</v>
      </c>
      <c r="K42" s="1"/>
    </row>
    <row r="43" spans="1:11" x14ac:dyDescent="0.3">
      <c r="A43" s="1">
        <v>41</v>
      </c>
      <c r="B43" s="10">
        <v>46064</v>
      </c>
      <c r="C43" s="1" t="s">
        <v>97</v>
      </c>
      <c r="D43" s="1" t="s">
        <v>104</v>
      </c>
      <c r="E43" s="1">
        <v>1200</v>
      </c>
      <c r="F43" s="1"/>
      <c r="G43" s="1"/>
      <c r="H43" s="1"/>
      <c r="I43" s="1"/>
      <c r="J43" s="1">
        <f t="shared" si="0"/>
        <v>0</v>
      </c>
      <c r="K43" s="1"/>
    </row>
    <row r="44" spans="1:11" x14ac:dyDescent="0.3">
      <c r="A44" s="1">
        <v>42</v>
      </c>
      <c r="B44" s="10">
        <v>46065</v>
      </c>
      <c r="C44" s="1" t="s">
        <v>97</v>
      </c>
      <c r="D44" s="1" t="s">
        <v>104</v>
      </c>
      <c r="E44" s="1">
        <v>1200</v>
      </c>
      <c r="F44" s="1"/>
      <c r="G44" s="1"/>
      <c r="H44" s="1"/>
      <c r="I44" s="1"/>
      <c r="J44" s="1">
        <f t="shared" si="0"/>
        <v>0</v>
      </c>
      <c r="K44" s="1"/>
    </row>
    <row r="45" spans="1:11" x14ac:dyDescent="0.3">
      <c r="A45" s="1">
        <v>43</v>
      </c>
      <c r="B45" s="10">
        <v>46066</v>
      </c>
      <c r="C45" s="1" t="s">
        <v>97</v>
      </c>
      <c r="D45" s="1" t="s">
        <v>104</v>
      </c>
      <c r="E45" s="1">
        <v>1200</v>
      </c>
      <c r="F45" s="1"/>
      <c r="G45" s="1"/>
      <c r="H45" s="1"/>
      <c r="I45" s="1"/>
      <c r="J45" s="1">
        <f t="shared" si="0"/>
        <v>0</v>
      </c>
      <c r="K45" s="1"/>
    </row>
    <row r="46" spans="1:11" x14ac:dyDescent="0.3">
      <c r="A46" s="1">
        <v>44</v>
      </c>
      <c r="B46" s="10">
        <v>46067</v>
      </c>
      <c r="C46" s="1" t="s">
        <v>97</v>
      </c>
      <c r="D46" s="1" t="s">
        <v>104</v>
      </c>
      <c r="E46" s="1">
        <v>1200</v>
      </c>
      <c r="F46" s="1"/>
      <c r="G46" s="1"/>
      <c r="H46" s="1"/>
      <c r="I46" s="1"/>
      <c r="J46" s="1">
        <f t="shared" si="0"/>
        <v>0</v>
      </c>
      <c r="K46" s="1"/>
    </row>
    <row r="47" spans="1:11" x14ac:dyDescent="0.3">
      <c r="A47" s="1">
        <v>45</v>
      </c>
      <c r="B47" s="10">
        <v>46068</v>
      </c>
      <c r="C47" s="1" t="s">
        <v>97</v>
      </c>
      <c r="D47" s="1" t="s">
        <v>104</v>
      </c>
      <c r="E47" s="1">
        <v>1200</v>
      </c>
      <c r="F47" s="1"/>
      <c r="G47" s="1"/>
      <c r="H47" s="1"/>
      <c r="I47" s="1"/>
      <c r="J47" s="1">
        <f t="shared" si="0"/>
        <v>0</v>
      </c>
      <c r="K47" s="1"/>
    </row>
    <row r="48" spans="1:11" x14ac:dyDescent="0.3">
      <c r="A48" s="1">
        <v>46</v>
      </c>
      <c r="B48" s="10">
        <v>46069</v>
      </c>
      <c r="C48" s="1" t="s">
        <v>97</v>
      </c>
      <c r="D48" s="1" t="s">
        <v>104</v>
      </c>
      <c r="E48" s="1">
        <v>1200</v>
      </c>
      <c r="F48" s="1"/>
      <c r="G48" s="1"/>
      <c r="H48" s="1"/>
      <c r="I48" s="1"/>
      <c r="J48" s="1">
        <f t="shared" si="0"/>
        <v>0</v>
      </c>
      <c r="K48" s="1"/>
    </row>
    <row r="49" spans="1:11" x14ac:dyDescent="0.3">
      <c r="A49" s="1">
        <v>47</v>
      </c>
      <c r="B49" s="10">
        <v>46070</v>
      </c>
      <c r="C49" s="1" t="s">
        <v>97</v>
      </c>
      <c r="D49" s="1" t="s">
        <v>104</v>
      </c>
      <c r="E49" s="1">
        <v>1200</v>
      </c>
      <c r="F49" s="1"/>
      <c r="G49" s="1"/>
      <c r="H49" s="1"/>
      <c r="I49" s="1"/>
      <c r="J49" s="1">
        <f t="shared" si="0"/>
        <v>0</v>
      </c>
      <c r="K49" s="1"/>
    </row>
    <row r="50" spans="1:11" x14ac:dyDescent="0.3">
      <c r="A50" s="1">
        <v>48</v>
      </c>
      <c r="B50" s="10">
        <v>46071</v>
      </c>
      <c r="C50" s="1" t="s">
        <v>97</v>
      </c>
      <c r="D50" s="1" t="s">
        <v>104</v>
      </c>
      <c r="E50" s="1">
        <v>1200</v>
      </c>
      <c r="F50" s="1"/>
      <c r="G50" s="1"/>
      <c r="H50" s="1"/>
      <c r="I50" s="1"/>
      <c r="J50" s="1">
        <f t="shared" si="0"/>
        <v>0</v>
      </c>
      <c r="K50" s="1"/>
    </row>
    <row r="51" spans="1:11" x14ac:dyDescent="0.3">
      <c r="A51" s="1">
        <v>49</v>
      </c>
      <c r="B51" s="10">
        <v>46072</v>
      </c>
      <c r="C51" s="1" t="s">
        <v>97</v>
      </c>
      <c r="D51" s="1" t="s">
        <v>104</v>
      </c>
      <c r="E51" s="1">
        <v>1200</v>
      </c>
      <c r="F51" s="1"/>
      <c r="G51" s="1"/>
      <c r="H51" s="1"/>
      <c r="I51" s="1"/>
      <c r="J51" s="1">
        <f t="shared" si="0"/>
        <v>0</v>
      </c>
      <c r="K51" s="1"/>
    </row>
    <row r="52" spans="1:11" x14ac:dyDescent="0.3">
      <c r="A52" s="1">
        <v>50</v>
      </c>
      <c r="B52" s="10">
        <v>46073</v>
      </c>
      <c r="C52" s="1" t="s">
        <v>97</v>
      </c>
      <c r="D52" s="1" t="s">
        <v>104</v>
      </c>
      <c r="E52" s="1">
        <v>1200</v>
      </c>
      <c r="F52" s="1"/>
      <c r="G52" s="1"/>
      <c r="H52" s="1"/>
      <c r="I52" s="1"/>
      <c r="J52" s="1">
        <f t="shared" si="0"/>
        <v>0</v>
      </c>
      <c r="K52" s="1"/>
    </row>
    <row r="53" spans="1:11" x14ac:dyDescent="0.3">
      <c r="A53" s="1">
        <v>51</v>
      </c>
      <c r="B53" s="10">
        <v>46074</v>
      </c>
      <c r="C53" s="1" t="s">
        <v>97</v>
      </c>
      <c r="D53" s="1" t="s">
        <v>104</v>
      </c>
      <c r="E53" s="1">
        <v>1200</v>
      </c>
      <c r="F53" s="1"/>
      <c r="G53" s="1"/>
      <c r="H53" s="1"/>
      <c r="I53" s="1"/>
      <c r="J53" s="1">
        <f t="shared" si="0"/>
        <v>0</v>
      </c>
      <c r="K53" s="1"/>
    </row>
    <row r="54" spans="1:11" x14ac:dyDescent="0.3">
      <c r="A54" s="1">
        <v>52</v>
      </c>
      <c r="B54" s="10">
        <v>46075</v>
      </c>
      <c r="C54" s="1" t="s">
        <v>97</v>
      </c>
      <c r="D54" s="1" t="s">
        <v>104</v>
      </c>
      <c r="E54" s="1">
        <v>1200</v>
      </c>
      <c r="F54" s="1"/>
      <c r="G54" s="1"/>
      <c r="H54" s="1"/>
      <c r="I54" s="1"/>
      <c r="J54" s="1">
        <f t="shared" si="0"/>
        <v>0</v>
      </c>
      <c r="K54" s="1"/>
    </row>
    <row r="55" spans="1:11" x14ac:dyDescent="0.3">
      <c r="A55" s="1">
        <v>53</v>
      </c>
      <c r="B55" s="10">
        <v>46076</v>
      </c>
      <c r="C55" s="1" t="s">
        <v>97</v>
      </c>
      <c r="D55" s="1" t="s">
        <v>104</v>
      </c>
      <c r="E55" s="1">
        <v>1200</v>
      </c>
      <c r="F55" s="1"/>
      <c r="G55" s="1"/>
      <c r="H55" s="1"/>
      <c r="I55" s="1"/>
      <c r="J55" s="1">
        <f t="shared" si="0"/>
        <v>0</v>
      </c>
      <c r="K55" s="1"/>
    </row>
    <row r="56" spans="1:11" x14ac:dyDescent="0.3">
      <c r="A56" s="1">
        <v>54</v>
      </c>
      <c r="B56" s="10">
        <v>46077</v>
      </c>
      <c r="C56" s="1" t="s">
        <v>97</v>
      </c>
      <c r="D56" s="1" t="s">
        <v>104</v>
      </c>
      <c r="E56" s="1">
        <v>1200</v>
      </c>
      <c r="F56" s="1"/>
      <c r="G56" s="1"/>
      <c r="H56" s="1"/>
      <c r="I56" s="1"/>
      <c r="J56" s="1">
        <f t="shared" si="0"/>
        <v>0</v>
      </c>
      <c r="K56" s="1"/>
    </row>
    <row r="57" spans="1:11" x14ac:dyDescent="0.3">
      <c r="A57" s="1">
        <v>55</v>
      </c>
      <c r="B57" s="10">
        <v>46078</v>
      </c>
      <c r="C57" s="1" t="s">
        <v>97</v>
      </c>
      <c r="D57" s="1" t="s">
        <v>104</v>
      </c>
      <c r="E57" s="1">
        <v>1200</v>
      </c>
      <c r="F57" s="1"/>
      <c r="G57" s="1"/>
      <c r="H57" s="1"/>
      <c r="I57" s="1"/>
      <c r="J57" s="1">
        <f t="shared" si="0"/>
        <v>0</v>
      </c>
      <c r="K57" s="1"/>
    </row>
    <row r="58" spans="1:11" x14ac:dyDescent="0.3">
      <c r="A58" s="1">
        <v>56</v>
      </c>
      <c r="B58" s="10">
        <v>46079</v>
      </c>
      <c r="C58" s="1" t="s">
        <v>97</v>
      </c>
      <c r="D58" s="1" t="s">
        <v>104</v>
      </c>
      <c r="E58" s="1">
        <v>1200</v>
      </c>
      <c r="F58" s="1"/>
      <c r="G58" s="1"/>
      <c r="H58" s="1"/>
      <c r="I58" s="1"/>
      <c r="J58" s="1">
        <f t="shared" si="0"/>
        <v>0</v>
      </c>
      <c r="K58" s="1"/>
    </row>
    <row r="59" spans="1:11" x14ac:dyDescent="0.3">
      <c r="A59" s="1">
        <v>57</v>
      </c>
      <c r="B59" s="10">
        <v>46080</v>
      </c>
      <c r="C59" s="1" t="s">
        <v>97</v>
      </c>
      <c r="D59" s="1" t="s">
        <v>104</v>
      </c>
      <c r="E59" s="1">
        <v>1200</v>
      </c>
      <c r="F59" s="1"/>
      <c r="G59" s="1"/>
      <c r="H59" s="1"/>
      <c r="I59" s="1"/>
      <c r="J59" s="1">
        <f t="shared" si="0"/>
        <v>0</v>
      </c>
      <c r="K59" s="1"/>
    </row>
    <row r="60" spans="1:11" x14ac:dyDescent="0.3">
      <c r="A60" s="1">
        <v>58</v>
      </c>
      <c r="B60" s="10">
        <v>46081</v>
      </c>
      <c r="C60" s="1" t="s">
        <v>97</v>
      </c>
      <c r="D60" s="1" t="s">
        <v>104</v>
      </c>
      <c r="E60" s="1">
        <v>1200</v>
      </c>
      <c r="F60" s="1"/>
      <c r="G60" s="1"/>
      <c r="H60" s="1"/>
      <c r="I60" s="1"/>
      <c r="J60" s="1">
        <f t="shared" si="0"/>
        <v>0</v>
      </c>
      <c r="K60" s="1"/>
    </row>
    <row r="61" spans="1:11" x14ac:dyDescent="0.3">
      <c r="A61" s="1">
        <v>59</v>
      </c>
      <c r="B61" s="10">
        <v>46082</v>
      </c>
      <c r="C61" s="1" t="s">
        <v>97</v>
      </c>
      <c r="D61" s="1" t="s">
        <v>104</v>
      </c>
      <c r="E61" s="1">
        <v>1200</v>
      </c>
      <c r="F61" s="1"/>
      <c r="G61" s="1"/>
      <c r="H61" s="1"/>
      <c r="I61" s="1"/>
      <c r="J61" s="1">
        <f t="shared" si="0"/>
        <v>0</v>
      </c>
      <c r="K61" s="1"/>
    </row>
    <row r="62" spans="1:11" x14ac:dyDescent="0.3">
      <c r="A62" s="1">
        <v>60</v>
      </c>
      <c r="B62" s="10">
        <v>46083</v>
      </c>
      <c r="C62" s="1" t="s">
        <v>97</v>
      </c>
      <c r="D62" s="1" t="s">
        <v>104</v>
      </c>
      <c r="E62" s="1">
        <v>1200</v>
      </c>
      <c r="F62" s="1"/>
      <c r="G62" s="1"/>
      <c r="H62" s="1"/>
      <c r="I62" s="1"/>
      <c r="J62" s="1">
        <f t="shared" si="0"/>
        <v>0</v>
      </c>
      <c r="K62" s="1"/>
    </row>
    <row r="63" spans="1:11" x14ac:dyDescent="0.3">
      <c r="A63" s="1">
        <v>61</v>
      </c>
      <c r="B63" s="10">
        <v>46084</v>
      </c>
      <c r="C63" s="1" t="s">
        <v>97</v>
      </c>
      <c r="D63" s="1" t="s">
        <v>104</v>
      </c>
      <c r="E63" s="1">
        <v>1200</v>
      </c>
      <c r="F63" s="1"/>
      <c r="G63" s="1"/>
      <c r="H63" s="1"/>
      <c r="I63" s="1"/>
      <c r="J63" s="1">
        <f t="shared" si="0"/>
        <v>0</v>
      </c>
      <c r="K63" s="1"/>
    </row>
    <row r="64" spans="1:11" x14ac:dyDescent="0.3">
      <c r="A64" s="1">
        <v>62</v>
      </c>
      <c r="B64" s="10">
        <v>46085</v>
      </c>
      <c r="C64" s="1" t="s">
        <v>97</v>
      </c>
      <c r="D64" s="1" t="s">
        <v>104</v>
      </c>
      <c r="E64" s="1">
        <v>1200</v>
      </c>
      <c r="F64" s="1"/>
      <c r="G64" s="1"/>
      <c r="H64" s="1"/>
      <c r="I64" s="1"/>
      <c r="J64" s="1">
        <f t="shared" si="0"/>
        <v>0</v>
      </c>
      <c r="K64" s="1"/>
    </row>
    <row r="65" spans="1:11" x14ac:dyDescent="0.3">
      <c r="A65" s="1">
        <v>63</v>
      </c>
      <c r="B65" s="10">
        <v>46086</v>
      </c>
      <c r="C65" s="1" t="s">
        <v>97</v>
      </c>
      <c r="D65" s="1" t="s">
        <v>104</v>
      </c>
      <c r="E65" s="1">
        <v>1200</v>
      </c>
      <c r="F65" s="1"/>
      <c r="G65" s="1"/>
      <c r="H65" s="1"/>
      <c r="I65" s="1"/>
      <c r="J65" s="1">
        <f t="shared" si="0"/>
        <v>0</v>
      </c>
      <c r="K65" s="1"/>
    </row>
    <row r="66" spans="1:11" x14ac:dyDescent="0.3">
      <c r="A66" s="1">
        <v>64</v>
      </c>
      <c r="B66" s="10">
        <v>46087</v>
      </c>
      <c r="C66" s="1" t="s">
        <v>97</v>
      </c>
      <c r="D66" s="1" t="s">
        <v>104</v>
      </c>
      <c r="E66" s="1">
        <v>1200</v>
      </c>
      <c r="F66" s="1"/>
      <c r="G66" s="1"/>
      <c r="H66" s="1"/>
      <c r="I66" s="1"/>
      <c r="J66" s="1">
        <f t="shared" si="0"/>
        <v>0</v>
      </c>
      <c r="K66" s="1"/>
    </row>
    <row r="67" spans="1:11" x14ac:dyDescent="0.3">
      <c r="A67" s="1">
        <v>65</v>
      </c>
      <c r="B67" s="10">
        <v>46088</v>
      </c>
      <c r="C67" s="1" t="s">
        <v>97</v>
      </c>
      <c r="D67" s="1" t="s">
        <v>104</v>
      </c>
      <c r="E67" s="1">
        <v>1200</v>
      </c>
      <c r="F67" s="1"/>
      <c r="G67" s="1"/>
      <c r="H67" s="1"/>
      <c r="I67" s="1"/>
      <c r="J67" s="1">
        <f t="shared" si="0"/>
        <v>0</v>
      </c>
      <c r="K67" s="1"/>
    </row>
    <row r="68" spans="1:11" x14ac:dyDescent="0.3">
      <c r="A68" s="1">
        <v>66</v>
      </c>
      <c r="B68" s="10">
        <v>46089</v>
      </c>
      <c r="C68" s="1" t="s">
        <v>97</v>
      </c>
      <c r="D68" s="1" t="s">
        <v>104</v>
      </c>
      <c r="E68" s="1">
        <v>1200</v>
      </c>
      <c r="F68" s="1"/>
      <c r="G68" s="1"/>
      <c r="H68" s="1"/>
      <c r="I68" s="1"/>
      <c r="J68" s="1">
        <f t="shared" ref="J68:J131" si="1">E68*F68-G68-H68+I68</f>
        <v>0</v>
      </c>
      <c r="K68" s="1"/>
    </row>
    <row r="69" spans="1:11" x14ac:dyDescent="0.3">
      <c r="A69" s="1">
        <v>67</v>
      </c>
      <c r="B69" s="10">
        <v>46090</v>
      </c>
      <c r="C69" s="1" t="s">
        <v>97</v>
      </c>
      <c r="D69" s="1" t="s">
        <v>104</v>
      </c>
      <c r="E69" s="1">
        <v>1200</v>
      </c>
      <c r="F69" s="1"/>
      <c r="G69" s="1"/>
      <c r="H69" s="1"/>
      <c r="I69" s="1"/>
      <c r="J69" s="1">
        <f t="shared" si="1"/>
        <v>0</v>
      </c>
      <c r="K69" s="1"/>
    </row>
    <row r="70" spans="1:11" x14ac:dyDescent="0.3">
      <c r="A70" s="1">
        <v>68</v>
      </c>
      <c r="B70" s="10">
        <v>46091</v>
      </c>
      <c r="C70" s="1" t="s">
        <v>97</v>
      </c>
      <c r="D70" s="1" t="s">
        <v>104</v>
      </c>
      <c r="E70" s="1">
        <v>1200</v>
      </c>
      <c r="F70" s="1"/>
      <c r="G70" s="1"/>
      <c r="H70" s="1"/>
      <c r="I70" s="1"/>
      <c r="J70" s="1">
        <f t="shared" si="1"/>
        <v>0</v>
      </c>
      <c r="K70" s="1"/>
    </row>
    <row r="71" spans="1:11" x14ac:dyDescent="0.3">
      <c r="A71" s="1">
        <v>69</v>
      </c>
      <c r="B71" s="10">
        <v>46092</v>
      </c>
      <c r="C71" s="1" t="s">
        <v>97</v>
      </c>
      <c r="D71" s="1" t="s">
        <v>104</v>
      </c>
      <c r="E71" s="1">
        <v>1200</v>
      </c>
      <c r="F71" s="1"/>
      <c r="G71" s="1"/>
      <c r="H71" s="1"/>
      <c r="I71" s="1"/>
      <c r="J71" s="1">
        <f t="shared" si="1"/>
        <v>0</v>
      </c>
      <c r="K71" s="1"/>
    </row>
    <row r="72" spans="1:11" x14ac:dyDescent="0.3">
      <c r="A72" s="1">
        <v>70</v>
      </c>
      <c r="B72" s="10">
        <v>46093</v>
      </c>
      <c r="C72" s="1" t="s">
        <v>97</v>
      </c>
      <c r="D72" s="1" t="s">
        <v>104</v>
      </c>
      <c r="E72" s="1">
        <v>1200</v>
      </c>
      <c r="F72" s="1"/>
      <c r="G72" s="1"/>
      <c r="H72" s="1"/>
      <c r="I72" s="1"/>
      <c r="J72" s="1">
        <f t="shared" si="1"/>
        <v>0</v>
      </c>
      <c r="K72" s="1"/>
    </row>
    <row r="73" spans="1:11" x14ac:dyDescent="0.3">
      <c r="A73" s="1">
        <v>71</v>
      </c>
      <c r="B73" s="10">
        <v>46094</v>
      </c>
      <c r="C73" s="1" t="s">
        <v>97</v>
      </c>
      <c r="D73" s="1" t="s">
        <v>104</v>
      </c>
      <c r="E73" s="1">
        <v>1200</v>
      </c>
      <c r="F73" s="1"/>
      <c r="G73" s="1"/>
      <c r="H73" s="1"/>
      <c r="I73" s="1"/>
      <c r="J73" s="1">
        <f t="shared" si="1"/>
        <v>0</v>
      </c>
      <c r="K73" s="1"/>
    </row>
    <row r="74" spans="1:11" x14ac:dyDescent="0.3">
      <c r="A74" s="1">
        <v>72</v>
      </c>
      <c r="B74" s="10">
        <v>46095</v>
      </c>
      <c r="C74" s="1" t="s">
        <v>97</v>
      </c>
      <c r="D74" s="1" t="s">
        <v>104</v>
      </c>
      <c r="E74" s="1">
        <v>1200</v>
      </c>
      <c r="F74" s="1"/>
      <c r="G74" s="1"/>
      <c r="H74" s="1"/>
      <c r="I74" s="1"/>
      <c r="J74" s="1">
        <f t="shared" si="1"/>
        <v>0</v>
      </c>
      <c r="K74" s="1"/>
    </row>
    <row r="75" spans="1:11" x14ac:dyDescent="0.3">
      <c r="A75" s="1">
        <v>73</v>
      </c>
      <c r="B75" s="10">
        <v>46096</v>
      </c>
      <c r="C75" s="1" t="s">
        <v>97</v>
      </c>
      <c r="D75" s="1" t="s">
        <v>104</v>
      </c>
      <c r="E75" s="1">
        <v>1200</v>
      </c>
      <c r="F75" s="1"/>
      <c r="G75" s="1"/>
      <c r="H75" s="1"/>
      <c r="I75" s="1"/>
      <c r="J75" s="1">
        <f t="shared" si="1"/>
        <v>0</v>
      </c>
      <c r="K75" s="1"/>
    </row>
    <row r="76" spans="1:11" x14ac:dyDescent="0.3">
      <c r="A76" s="1">
        <v>74</v>
      </c>
      <c r="B76" s="10">
        <v>46097</v>
      </c>
      <c r="C76" s="1" t="s">
        <v>97</v>
      </c>
      <c r="D76" s="1" t="s">
        <v>104</v>
      </c>
      <c r="E76" s="1">
        <v>1200</v>
      </c>
      <c r="F76" s="1"/>
      <c r="G76" s="1"/>
      <c r="H76" s="1"/>
      <c r="I76" s="1"/>
      <c r="J76" s="1">
        <f t="shared" si="1"/>
        <v>0</v>
      </c>
      <c r="K76" s="1"/>
    </row>
    <row r="77" spans="1:11" x14ac:dyDescent="0.3">
      <c r="A77" s="1">
        <v>75</v>
      </c>
      <c r="B77" s="10">
        <v>46098</v>
      </c>
      <c r="C77" s="1" t="s">
        <v>97</v>
      </c>
      <c r="D77" s="1" t="s">
        <v>104</v>
      </c>
      <c r="E77" s="1">
        <v>1200</v>
      </c>
      <c r="F77" s="1"/>
      <c r="G77" s="1"/>
      <c r="H77" s="1"/>
      <c r="I77" s="1"/>
      <c r="J77" s="1">
        <f t="shared" si="1"/>
        <v>0</v>
      </c>
      <c r="K77" s="1"/>
    </row>
    <row r="78" spans="1:11" x14ac:dyDescent="0.3">
      <c r="A78" s="1">
        <v>76</v>
      </c>
      <c r="B78" s="10">
        <v>46099</v>
      </c>
      <c r="C78" s="1" t="s">
        <v>97</v>
      </c>
      <c r="D78" s="1" t="s">
        <v>104</v>
      </c>
      <c r="E78" s="1">
        <v>1200</v>
      </c>
      <c r="F78" s="1"/>
      <c r="G78" s="1"/>
      <c r="H78" s="1"/>
      <c r="I78" s="1"/>
      <c r="J78" s="1">
        <f t="shared" si="1"/>
        <v>0</v>
      </c>
      <c r="K78" s="1"/>
    </row>
    <row r="79" spans="1:11" x14ac:dyDescent="0.3">
      <c r="A79" s="1">
        <v>77</v>
      </c>
      <c r="B79" s="10">
        <v>46100</v>
      </c>
      <c r="C79" s="1" t="s">
        <v>97</v>
      </c>
      <c r="D79" s="1" t="s">
        <v>104</v>
      </c>
      <c r="E79" s="1">
        <v>1200</v>
      </c>
      <c r="F79" s="1"/>
      <c r="G79" s="1"/>
      <c r="H79" s="1"/>
      <c r="I79" s="1"/>
      <c r="J79" s="1">
        <f t="shared" si="1"/>
        <v>0</v>
      </c>
      <c r="K79" s="1"/>
    </row>
    <row r="80" spans="1:11" x14ac:dyDescent="0.3">
      <c r="A80" s="1">
        <v>78</v>
      </c>
      <c r="B80" s="10">
        <v>46101</v>
      </c>
      <c r="C80" s="1" t="s">
        <v>97</v>
      </c>
      <c r="D80" s="1" t="s">
        <v>104</v>
      </c>
      <c r="E80" s="1">
        <v>1200</v>
      </c>
      <c r="F80" s="1"/>
      <c r="G80" s="1"/>
      <c r="H80" s="1"/>
      <c r="I80" s="1"/>
      <c r="J80" s="1">
        <f t="shared" si="1"/>
        <v>0</v>
      </c>
      <c r="K80" s="1"/>
    </row>
    <row r="81" spans="1:11" x14ac:dyDescent="0.3">
      <c r="A81" s="1">
        <v>79</v>
      </c>
      <c r="B81" s="10">
        <v>46102</v>
      </c>
      <c r="C81" s="1" t="s">
        <v>97</v>
      </c>
      <c r="D81" s="1" t="s">
        <v>104</v>
      </c>
      <c r="E81" s="1">
        <v>1200</v>
      </c>
      <c r="F81" s="1"/>
      <c r="G81" s="1"/>
      <c r="H81" s="1"/>
      <c r="I81" s="1"/>
      <c r="J81" s="1">
        <f t="shared" si="1"/>
        <v>0</v>
      </c>
      <c r="K81" s="1"/>
    </row>
    <row r="82" spans="1:11" x14ac:dyDescent="0.3">
      <c r="A82" s="1">
        <v>80</v>
      </c>
      <c r="B82" s="10">
        <v>46103</v>
      </c>
      <c r="C82" s="1" t="s">
        <v>97</v>
      </c>
      <c r="D82" s="1" t="s">
        <v>104</v>
      </c>
      <c r="E82" s="1">
        <v>1200</v>
      </c>
      <c r="F82" s="1"/>
      <c r="G82" s="1"/>
      <c r="H82" s="1"/>
      <c r="I82" s="1"/>
      <c r="J82" s="1">
        <f t="shared" si="1"/>
        <v>0</v>
      </c>
      <c r="K82" s="1"/>
    </row>
    <row r="83" spans="1:11" x14ac:dyDescent="0.3">
      <c r="A83" s="1">
        <v>81</v>
      </c>
      <c r="B83" s="10">
        <v>46104</v>
      </c>
      <c r="C83" s="1" t="s">
        <v>97</v>
      </c>
      <c r="D83" s="1" t="s">
        <v>104</v>
      </c>
      <c r="E83" s="1">
        <v>1200</v>
      </c>
      <c r="F83" s="1"/>
      <c r="G83" s="1"/>
      <c r="H83" s="1"/>
      <c r="I83" s="1"/>
      <c r="J83" s="1">
        <f t="shared" si="1"/>
        <v>0</v>
      </c>
      <c r="K83" s="1"/>
    </row>
    <row r="84" spans="1:11" x14ac:dyDescent="0.3">
      <c r="A84" s="1">
        <v>82</v>
      </c>
      <c r="B84" s="10">
        <v>46105</v>
      </c>
      <c r="C84" s="1" t="s">
        <v>97</v>
      </c>
      <c r="D84" s="1" t="s">
        <v>104</v>
      </c>
      <c r="E84" s="1">
        <v>1200</v>
      </c>
      <c r="F84" s="1"/>
      <c r="G84" s="1"/>
      <c r="H84" s="1"/>
      <c r="I84" s="1"/>
      <c r="J84" s="1">
        <f t="shared" si="1"/>
        <v>0</v>
      </c>
      <c r="K84" s="1"/>
    </row>
    <row r="85" spans="1:11" x14ac:dyDescent="0.3">
      <c r="A85" s="1">
        <v>83</v>
      </c>
      <c r="B85" s="10">
        <v>46106</v>
      </c>
      <c r="C85" s="1" t="s">
        <v>97</v>
      </c>
      <c r="D85" s="1" t="s">
        <v>104</v>
      </c>
      <c r="E85" s="1">
        <v>1200</v>
      </c>
      <c r="F85" s="1"/>
      <c r="G85" s="1"/>
      <c r="H85" s="1"/>
      <c r="I85" s="1"/>
      <c r="J85" s="1">
        <f t="shared" si="1"/>
        <v>0</v>
      </c>
      <c r="K85" s="1"/>
    </row>
    <row r="86" spans="1:11" x14ac:dyDescent="0.3">
      <c r="A86" s="1">
        <v>84</v>
      </c>
      <c r="B86" s="10">
        <v>46107</v>
      </c>
      <c r="C86" s="1" t="s">
        <v>97</v>
      </c>
      <c r="D86" s="1" t="s">
        <v>104</v>
      </c>
      <c r="E86" s="1">
        <v>1200</v>
      </c>
      <c r="F86" s="1"/>
      <c r="G86" s="1"/>
      <c r="H86" s="1"/>
      <c r="I86" s="1"/>
      <c r="J86" s="1">
        <f t="shared" si="1"/>
        <v>0</v>
      </c>
      <c r="K86" s="1"/>
    </row>
    <row r="87" spans="1:11" x14ac:dyDescent="0.3">
      <c r="A87" s="1">
        <v>85</v>
      </c>
      <c r="B87" s="10">
        <v>46108</v>
      </c>
      <c r="C87" s="1" t="s">
        <v>97</v>
      </c>
      <c r="D87" s="1" t="s">
        <v>104</v>
      </c>
      <c r="E87" s="1">
        <v>1200</v>
      </c>
      <c r="F87" s="1"/>
      <c r="G87" s="1"/>
      <c r="H87" s="1"/>
      <c r="I87" s="1"/>
      <c r="J87" s="1">
        <f t="shared" si="1"/>
        <v>0</v>
      </c>
      <c r="K87" s="1"/>
    </row>
    <row r="88" spans="1:11" x14ac:dyDescent="0.3">
      <c r="A88" s="1">
        <v>86</v>
      </c>
      <c r="B88" s="10">
        <v>46109</v>
      </c>
      <c r="C88" s="1" t="s">
        <v>97</v>
      </c>
      <c r="D88" s="1" t="s">
        <v>104</v>
      </c>
      <c r="E88" s="1">
        <v>1200</v>
      </c>
      <c r="F88" s="1"/>
      <c r="G88" s="1"/>
      <c r="H88" s="1"/>
      <c r="I88" s="1"/>
      <c r="J88" s="1">
        <f t="shared" si="1"/>
        <v>0</v>
      </c>
      <c r="K88" s="1"/>
    </row>
    <row r="89" spans="1:11" x14ac:dyDescent="0.3">
      <c r="A89" s="1">
        <v>87</v>
      </c>
      <c r="B89" s="10">
        <v>46110</v>
      </c>
      <c r="C89" s="1" t="s">
        <v>97</v>
      </c>
      <c r="D89" s="1" t="s">
        <v>104</v>
      </c>
      <c r="E89" s="1">
        <v>1200</v>
      </c>
      <c r="F89" s="1"/>
      <c r="G89" s="1"/>
      <c r="H89" s="1"/>
      <c r="I89" s="1"/>
      <c r="J89" s="1">
        <f t="shared" si="1"/>
        <v>0</v>
      </c>
      <c r="K89" s="1"/>
    </row>
    <row r="90" spans="1:11" x14ac:dyDescent="0.3">
      <c r="A90" s="1">
        <v>88</v>
      </c>
      <c r="B90" s="10">
        <v>46111</v>
      </c>
      <c r="C90" s="1" t="s">
        <v>97</v>
      </c>
      <c r="D90" s="1" t="s">
        <v>104</v>
      </c>
      <c r="E90" s="1">
        <v>1200</v>
      </c>
      <c r="F90" s="1"/>
      <c r="G90" s="1"/>
      <c r="H90" s="1"/>
      <c r="I90" s="1"/>
      <c r="J90" s="1">
        <f t="shared" si="1"/>
        <v>0</v>
      </c>
      <c r="K90" s="1"/>
    </row>
    <row r="91" spans="1:11" x14ac:dyDescent="0.3">
      <c r="A91" s="1">
        <v>89</v>
      </c>
      <c r="B91" s="10">
        <v>46112</v>
      </c>
      <c r="C91" s="1" t="s">
        <v>97</v>
      </c>
      <c r="D91" s="1" t="s">
        <v>104</v>
      </c>
      <c r="E91" s="1">
        <v>1200</v>
      </c>
      <c r="F91" s="1"/>
      <c r="G91" s="1"/>
      <c r="H91" s="1"/>
      <c r="I91" s="1"/>
      <c r="J91" s="1">
        <f t="shared" si="1"/>
        <v>0</v>
      </c>
      <c r="K91" s="1"/>
    </row>
    <row r="92" spans="1:11" x14ac:dyDescent="0.3">
      <c r="A92" s="1">
        <v>90</v>
      </c>
      <c r="B92" s="10">
        <v>46113</v>
      </c>
      <c r="C92" s="1" t="s">
        <v>97</v>
      </c>
      <c r="D92" s="1" t="s">
        <v>104</v>
      </c>
      <c r="E92" s="1">
        <v>1200</v>
      </c>
      <c r="F92" s="1"/>
      <c r="G92" s="1"/>
      <c r="H92" s="1"/>
      <c r="I92" s="1"/>
      <c r="J92" s="1">
        <f t="shared" si="1"/>
        <v>0</v>
      </c>
      <c r="K92" s="1"/>
    </row>
    <row r="93" spans="1:11" x14ac:dyDescent="0.3">
      <c r="A93" s="1">
        <v>91</v>
      </c>
      <c r="B93" s="10">
        <v>46114</v>
      </c>
      <c r="C93" s="1" t="s">
        <v>97</v>
      </c>
      <c r="D93" s="1" t="s">
        <v>104</v>
      </c>
      <c r="E93" s="1">
        <v>1200</v>
      </c>
      <c r="F93" s="1"/>
      <c r="G93" s="1"/>
      <c r="H93" s="1"/>
      <c r="I93" s="1"/>
      <c r="J93" s="1">
        <f t="shared" si="1"/>
        <v>0</v>
      </c>
      <c r="K93" s="1"/>
    </row>
    <row r="94" spans="1:11" x14ac:dyDescent="0.3">
      <c r="A94" s="1">
        <v>92</v>
      </c>
      <c r="B94" s="10">
        <v>46115</v>
      </c>
      <c r="C94" s="1" t="s">
        <v>97</v>
      </c>
      <c r="D94" s="1" t="s">
        <v>104</v>
      </c>
      <c r="E94" s="1">
        <v>1200</v>
      </c>
      <c r="F94" s="1"/>
      <c r="G94" s="1"/>
      <c r="H94" s="1"/>
      <c r="I94" s="1"/>
      <c r="J94" s="1">
        <f t="shared" si="1"/>
        <v>0</v>
      </c>
      <c r="K94" s="1"/>
    </row>
    <row r="95" spans="1:11" x14ac:dyDescent="0.3">
      <c r="A95" s="1">
        <v>93</v>
      </c>
      <c r="B95" s="10">
        <v>46116</v>
      </c>
      <c r="C95" s="1" t="s">
        <v>97</v>
      </c>
      <c r="D95" s="1" t="s">
        <v>104</v>
      </c>
      <c r="E95" s="1">
        <v>1200</v>
      </c>
      <c r="F95" s="1"/>
      <c r="G95" s="1"/>
      <c r="H95" s="1"/>
      <c r="I95" s="1"/>
      <c r="J95" s="1">
        <f t="shared" si="1"/>
        <v>0</v>
      </c>
      <c r="K95" s="1"/>
    </row>
    <row r="96" spans="1:11" x14ac:dyDescent="0.3">
      <c r="A96" s="1">
        <v>94</v>
      </c>
      <c r="B96" s="10">
        <v>46117</v>
      </c>
      <c r="C96" s="1" t="s">
        <v>97</v>
      </c>
      <c r="D96" s="1" t="s">
        <v>104</v>
      </c>
      <c r="E96" s="1">
        <v>1200</v>
      </c>
      <c r="F96" s="1"/>
      <c r="G96" s="1"/>
      <c r="H96" s="1"/>
      <c r="I96" s="1"/>
      <c r="J96" s="1">
        <f t="shared" si="1"/>
        <v>0</v>
      </c>
      <c r="K96" s="1"/>
    </row>
    <row r="97" spans="1:11" x14ac:dyDescent="0.3">
      <c r="A97" s="1">
        <v>95</v>
      </c>
      <c r="B97" s="10">
        <v>46118</v>
      </c>
      <c r="C97" s="1" t="s">
        <v>97</v>
      </c>
      <c r="D97" s="1" t="s">
        <v>104</v>
      </c>
      <c r="E97" s="1">
        <v>1200</v>
      </c>
      <c r="F97" s="1"/>
      <c r="G97" s="1"/>
      <c r="H97" s="1"/>
      <c r="I97" s="1"/>
      <c r="J97" s="1">
        <f t="shared" si="1"/>
        <v>0</v>
      </c>
      <c r="K97" s="1"/>
    </row>
    <row r="98" spans="1:11" x14ac:dyDescent="0.3">
      <c r="A98" s="1">
        <v>96</v>
      </c>
      <c r="B98" s="10">
        <v>46119</v>
      </c>
      <c r="C98" s="1" t="s">
        <v>97</v>
      </c>
      <c r="D98" s="1" t="s">
        <v>104</v>
      </c>
      <c r="E98" s="1">
        <v>1200</v>
      </c>
      <c r="F98" s="1"/>
      <c r="G98" s="1"/>
      <c r="H98" s="1"/>
      <c r="I98" s="1"/>
      <c r="J98" s="1">
        <f t="shared" si="1"/>
        <v>0</v>
      </c>
      <c r="K98" s="1"/>
    </row>
    <row r="99" spans="1:11" x14ac:dyDescent="0.3">
      <c r="A99" s="1">
        <v>97</v>
      </c>
      <c r="B99" s="10">
        <v>46120</v>
      </c>
      <c r="C99" s="1" t="s">
        <v>97</v>
      </c>
      <c r="D99" s="1" t="s">
        <v>104</v>
      </c>
      <c r="E99" s="1">
        <v>1200</v>
      </c>
      <c r="F99" s="1"/>
      <c r="G99" s="1"/>
      <c r="H99" s="1"/>
      <c r="I99" s="1"/>
      <c r="J99" s="1">
        <f t="shared" si="1"/>
        <v>0</v>
      </c>
      <c r="K99" s="1"/>
    </row>
    <row r="100" spans="1:11" x14ac:dyDescent="0.3">
      <c r="A100" s="1">
        <v>98</v>
      </c>
      <c r="B100" s="10">
        <v>46121</v>
      </c>
      <c r="C100" s="1" t="s">
        <v>97</v>
      </c>
      <c r="D100" s="1" t="s">
        <v>104</v>
      </c>
      <c r="E100" s="1">
        <v>1200</v>
      </c>
      <c r="F100" s="1"/>
      <c r="G100" s="1"/>
      <c r="H100" s="1"/>
      <c r="I100" s="1"/>
      <c r="J100" s="1">
        <f t="shared" si="1"/>
        <v>0</v>
      </c>
      <c r="K100" s="1"/>
    </row>
    <row r="101" spans="1:11" x14ac:dyDescent="0.3">
      <c r="A101" s="1">
        <v>99</v>
      </c>
      <c r="B101" s="10">
        <v>46122</v>
      </c>
      <c r="C101" s="1" t="s">
        <v>97</v>
      </c>
      <c r="D101" s="1" t="s">
        <v>104</v>
      </c>
      <c r="E101" s="1">
        <v>1200</v>
      </c>
      <c r="F101" s="1"/>
      <c r="G101" s="1"/>
      <c r="H101" s="1"/>
      <c r="I101" s="1"/>
      <c r="J101" s="1">
        <f t="shared" si="1"/>
        <v>0</v>
      </c>
      <c r="K101" s="1"/>
    </row>
    <row r="102" spans="1:11" x14ac:dyDescent="0.3">
      <c r="A102" s="1">
        <v>100</v>
      </c>
      <c r="B102" s="10">
        <v>46123</v>
      </c>
      <c r="C102" s="1" t="s">
        <v>97</v>
      </c>
      <c r="D102" s="1" t="s">
        <v>104</v>
      </c>
      <c r="E102" s="1">
        <v>1200</v>
      </c>
      <c r="F102" s="1"/>
      <c r="G102" s="1"/>
      <c r="H102" s="1"/>
      <c r="I102" s="1"/>
      <c r="J102" s="1">
        <f t="shared" si="1"/>
        <v>0</v>
      </c>
      <c r="K102" s="1"/>
    </row>
    <row r="103" spans="1:11" x14ac:dyDescent="0.3">
      <c r="A103" s="1">
        <v>101</v>
      </c>
      <c r="B103" s="10">
        <v>46124</v>
      </c>
      <c r="C103" s="1" t="s">
        <v>97</v>
      </c>
      <c r="D103" s="1" t="s">
        <v>104</v>
      </c>
      <c r="E103" s="1">
        <v>1200</v>
      </c>
      <c r="F103" s="1"/>
      <c r="G103" s="1"/>
      <c r="H103" s="1"/>
      <c r="I103" s="1"/>
      <c r="J103" s="1">
        <f t="shared" si="1"/>
        <v>0</v>
      </c>
      <c r="K103" s="1"/>
    </row>
    <row r="104" spans="1:11" x14ac:dyDescent="0.3">
      <c r="A104" s="1">
        <v>102</v>
      </c>
      <c r="B104" s="10">
        <v>46125</v>
      </c>
      <c r="C104" s="1" t="s">
        <v>97</v>
      </c>
      <c r="D104" s="1" t="s">
        <v>104</v>
      </c>
      <c r="E104" s="1">
        <v>1200</v>
      </c>
      <c r="F104" s="1"/>
      <c r="G104" s="1"/>
      <c r="H104" s="1"/>
      <c r="I104" s="1"/>
      <c r="J104" s="1">
        <f t="shared" si="1"/>
        <v>0</v>
      </c>
      <c r="K104" s="1"/>
    </row>
    <row r="105" spans="1:11" x14ac:dyDescent="0.3">
      <c r="A105" s="1">
        <v>103</v>
      </c>
      <c r="B105" s="10">
        <v>46126</v>
      </c>
      <c r="C105" s="1" t="s">
        <v>97</v>
      </c>
      <c r="D105" s="1" t="s">
        <v>104</v>
      </c>
      <c r="E105" s="1">
        <v>1200</v>
      </c>
      <c r="F105" s="1"/>
      <c r="G105" s="1"/>
      <c r="H105" s="1"/>
      <c r="I105" s="1"/>
      <c r="J105" s="1">
        <f t="shared" si="1"/>
        <v>0</v>
      </c>
      <c r="K105" s="1"/>
    </row>
    <row r="106" spans="1:11" x14ac:dyDescent="0.3">
      <c r="A106" s="1">
        <v>104</v>
      </c>
      <c r="B106" s="10">
        <v>46127</v>
      </c>
      <c r="C106" s="1" t="s">
        <v>97</v>
      </c>
      <c r="D106" s="1" t="s">
        <v>104</v>
      </c>
      <c r="E106" s="1">
        <v>1200</v>
      </c>
      <c r="F106" s="1"/>
      <c r="G106" s="1"/>
      <c r="H106" s="1"/>
      <c r="I106" s="1"/>
      <c r="J106" s="1">
        <f t="shared" si="1"/>
        <v>0</v>
      </c>
      <c r="K106" s="1"/>
    </row>
    <row r="107" spans="1:11" x14ac:dyDescent="0.3">
      <c r="A107" s="1">
        <v>105</v>
      </c>
      <c r="B107" s="10">
        <v>46128</v>
      </c>
      <c r="C107" s="1" t="s">
        <v>97</v>
      </c>
      <c r="D107" s="1" t="s">
        <v>104</v>
      </c>
      <c r="E107" s="1">
        <v>1200</v>
      </c>
      <c r="F107" s="1"/>
      <c r="G107" s="1"/>
      <c r="H107" s="1"/>
      <c r="I107" s="1"/>
      <c r="J107" s="1">
        <f t="shared" si="1"/>
        <v>0</v>
      </c>
      <c r="K107" s="1"/>
    </row>
    <row r="108" spans="1:11" x14ac:dyDescent="0.3">
      <c r="A108" s="1">
        <v>106</v>
      </c>
      <c r="B108" s="10">
        <v>46129</v>
      </c>
      <c r="C108" s="1" t="s">
        <v>97</v>
      </c>
      <c r="D108" s="1" t="s">
        <v>104</v>
      </c>
      <c r="E108" s="1">
        <v>1200</v>
      </c>
      <c r="F108" s="1"/>
      <c r="G108" s="1"/>
      <c r="H108" s="1"/>
      <c r="I108" s="1"/>
      <c r="J108" s="1">
        <f t="shared" si="1"/>
        <v>0</v>
      </c>
      <c r="K108" s="1"/>
    </row>
    <row r="109" spans="1:11" x14ac:dyDescent="0.3">
      <c r="A109" s="1">
        <v>107</v>
      </c>
      <c r="B109" s="10">
        <v>46130</v>
      </c>
      <c r="C109" s="1" t="s">
        <v>97</v>
      </c>
      <c r="D109" s="1" t="s">
        <v>104</v>
      </c>
      <c r="E109" s="1">
        <v>1200</v>
      </c>
      <c r="F109" s="1"/>
      <c r="G109" s="1"/>
      <c r="H109" s="1"/>
      <c r="I109" s="1"/>
      <c r="J109" s="1">
        <f t="shared" si="1"/>
        <v>0</v>
      </c>
      <c r="K109" s="1"/>
    </row>
    <row r="110" spans="1:11" x14ac:dyDescent="0.3">
      <c r="A110" s="1">
        <v>108</v>
      </c>
      <c r="B110" s="10">
        <v>46131</v>
      </c>
      <c r="C110" s="1" t="s">
        <v>97</v>
      </c>
      <c r="D110" s="1" t="s">
        <v>104</v>
      </c>
      <c r="E110" s="1">
        <v>1200</v>
      </c>
      <c r="F110" s="1"/>
      <c r="G110" s="1"/>
      <c r="H110" s="1"/>
      <c r="I110" s="1"/>
      <c r="J110" s="1">
        <f t="shared" si="1"/>
        <v>0</v>
      </c>
      <c r="K110" s="1"/>
    </row>
    <row r="111" spans="1:11" x14ac:dyDescent="0.3">
      <c r="A111" s="1">
        <v>109</v>
      </c>
      <c r="B111" s="10">
        <v>46132</v>
      </c>
      <c r="C111" s="1" t="s">
        <v>97</v>
      </c>
      <c r="D111" s="1" t="s">
        <v>104</v>
      </c>
      <c r="E111" s="1">
        <v>1200</v>
      </c>
      <c r="F111" s="1"/>
      <c r="G111" s="1"/>
      <c r="H111" s="1"/>
      <c r="I111" s="1"/>
      <c r="J111" s="1">
        <f t="shared" si="1"/>
        <v>0</v>
      </c>
      <c r="K111" s="1"/>
    </row>
    <row r="112" spans="1:11" x14ac:dyDescent="0.3">
      <c r="A112" s="1">
        <v>110</v>
      </c>
      <c r="B112" s="10">
        <v>46133</v>
      </c>
      <c r="C112" s="1" t="s">
        <v>97</v>
      </c>
      <c r="D112" s="1" t="s">
        <v>104</v>
      </c>
      <c r="E112" s="1">
        <v>1200</v>
      </c>
      <c r="F112" s="1"/>
      <c r="G112" s="1"/>
      <c r="H112" s="1"/>
      <c r="I112" s="1"/>
      <c r="J112" s="1">
        <f t="shared" si="1"/>
        <v>0</v>
      </c>
      <c r="K112" s="1"/>
    </row>
    <row r="113" spans="1:11" x14ac:dyDescent="0.3">
      <c r="A113" s="1">
        <v>111</v>
      </c>
      <c r="B113" s="10">
        <v>46134</v>
      </c>
      <c r="C113" s="1" t="s">
        <v>97</v>
      </c>
      <c r="D113" s="1" t="s">
        <v>104</v>
      </c>
      <c r="E113" s="1">
        <v>1200</v>
      </c>
      <c r="F113" s="1"/>
      <c r="G113" s="1"/>
      <c r="H113" s="1"/>
      <c r="I113" s="1"/>
      <c r="J113" s="1">
        <f t="shared" si="1"/>
        <v>0</v>
      </c>
      <c r="K113" s="1"/>
    </row>
    <row r="114" spans="1:11" x14ac:dyDescent="0.3">
      <c r="A114" s="1">
        <v>112</v>
      </c>
      <c r="B114" s="10">
        <v>46135</v>
      </c>
      <c r="C114" s="1" t="s">
        <v>97</v>
      </c>
      <c r="D114" s="1" t="s">
        <v>104</v>
      </c>
      <c r="E114" s="1">
        <v>1200</v>
      </c>
      <c r="F114" s="1"/>
      <c r="G114" s="1"/>
      <c r="H114" s="1"/>
      <c r="I114" s="1"/>
      <c r="J114" s="1">
        <f t="shared" si="1"/>
        <v>0</v>
      </c>
      <c r="K114" s="1"/>
    </row>
    <row r="115" spans="1:11" x14ac:dyDescent="0.3">
      <c r="A115" s="1">
        <v>113</v>
      </c>
      <c r="B115" s="10">
        <v>46136</v>
      </c>
      <c r="C115" s="1" t="s">
        <v>97</v>
      </c>
      <c r="D115" s="1" t="s">
        <v>104</v>
      </c>
      <c r="E115" s="1">
        <v>1200</v>
      </c>
      <c r="F115" s="1"/>
      <c r="G115" s="1"/>
      <c r="H115" s="1"/>
      <c r="I115" s="1"/>
      <c r="J115" s="1">
        <f t="shared" si="1"/>
        <v>0</v>
      </c>
      <c r="K115" s="1"/>
    </row>
    <row r="116" spans="1:11" x14ac:dyDescent="0.3">
      <c r="A116" s="1">
        <v>114</v>
      </c>
      <c r="B116" s="10">
        <v>46137</v>
      </c>
      <c r="C116" s="1" t="s">
        <v>97</v>
      </c>
      <c r="D116" s="1" t="s">
        <v>104</v>
      </c>
      <c r="E116" s="1">
        <v>1200</v>
      </c>
      <c r="F116" s="1"/>
      <c r="G116" s="1"/>
      <c r="H116" s="1"/>
      <c r="I116" s="1"/>
      <c r="J116" s="1">
        <f t="shared" si="1"/>
        <v>0</v>
      </c>
      <c r="K116" s="1"/>
    </row>
    <row r="117" spans="1:11" x14ac:dyDescent="0.3">
      <c r="A117" s="1">
        <v>115</v>
      </c>
      <c r="B117" s="10">
        <v>46138</v>
      </c>
      <c r="C117" s="1" t="s">
        <v>97</v>
      </c>
      <c r="D117" s="1" t="s">
        <v>104</v>
      </c>
      <c r="E117" s="1">
        <v>1200</v>
      </c>
      <c r="F117" s="1"/>
      <c r="G117" s="1"/>
      <c r="H117" s="1"/>
      <c r="I117" s="1"/>
      <c r="J117" s="1">
        <f t="shared" si="1"/>
        <v>0</v>
      </c>
      <c r="K117" s="1"/>
    </row>
    <row r="118" spans="1:11" x14ac:dyDescent="0.3">
      <c r="A118" s="1">
        <v>116</v>
      </c>
      <c r="B118" s="10">
        <v>46139</v>
      </c>
      <c r="C118" s="1" t="s">
        <v>97</v>
      </c>
      <c r="D118" s="1" t="s">
        <v>104</v>
      </c>
      <c r="E118" s="1">
        <v>1200</v>
      </c>
      <c r="F118" s="1"/>
      <c r="G118" s="1"/>
      <c r="H118" s="1"/>
      <c r="I118" s="1"/>
      <c r="J118" s="1">
        <f t="shared" si="1"/>
        <v>0</v>
      </c>
      <c r="K118" s="1"/>
    </row>
    <row r="119" spans="1:11" x14ac:dyDescent="0.3">
      <c r="A119" s="1">
        <v>117</v>
      </c>
      <c r="B119" s="10">
        <v>46140</v>
      </c>
      <c r="C119" s="1" t="s">
        <v>97</v>
      </c>
      <c r="D119" s="1" t="s">
        <v>104</v>
      </c>
      <c r="E119" s="1">
        <v>1200</v>
      </c>
      <c r="F119" s="1"/>
      <c r="G119" s="1"/>
      <c r="H119" s="1"/>
      <c r="I119" s="1"/>
      <c r="J119" s="1">
        <f t="shared" si="1"/>
        <v>0</v>
      </c>
      <c r="K119" s="1"/>
    </row>
    <row r="120" spans="1:11" x14ac:dyDescent="0.3">
      <c r="A120" s="1">
        <v>118</v>
      </c>
      <c r="B120" s="10">
        <v>46141</v>
      </c>
      <c r="C120" s="1" t="s">
        <v>97</v>
      </c>
      <c r="D120" s="1" t="s">
        <v>104</v>
      </c>
      <c r="E120" s="1">
        <v>1200</v>
      </c>
      <c r="F120" s="1"/>
      <c r="G120" s="1"/>
      <c r="H120" s="1"/>
      <c r="I120" s="1"/>
      <c r="J120" s="1">
        <f t="shared" si="1"/>
        <v>0</v>
      </c>
      <c r="K120" s="1"/>
    </row>
    <row r="121" spans="1:11" x14ac:dyDescent="0.3">
      <c r="A121" s="1">
        <v>119</v>
      </c>
      <c r="B121" s="10">
        <v>46142</v>
      </c>
      <c r="C121" s="1" t="s">
        <v>97</v>
      </c>
      <c r="D121" s="1" t="s">
        <v>104</v>
      </c>
      <c r="E121" s="1">
        <v>1200</v>
      </c>
      <c r="F121" s="1"/>
      <c r="G121" s="1"/>
      <c r="H121" s="1"/>
      <c r="I121" s="1"/>
      <c r="J121" s="1">
        <f t="shared" si="1"/>
        <v>0</v>
      </c>
      <c r="K121" s="1"/>
    </row>
    <row r="122" spans="1:11" x14ac:dyDescent="0.3">
      <c r="A122" s="1">
        <v>120</v>
      </c>
      <c r="B122" s="10">
        <v>46143</v>
      </c>
      <c r="C122" s="1" t="s">
        <v>97</v>
      </c>
      <c r="D122" s="1" t="s">
        <v>104</v>
      </c>
      <c r="E122" s="1">
        <v>1200</v>
      </c>
      <c r="F122" s="1"/>
      <c r="G122" s="1"/>
      <c r="H122" s="1"/>
      <c r="I122" s="1"/>
      <c r="J122" s="1">
        <f t="shared" si="1"/>
        <v>0</v>
      </c>
      <c r="K122" s="1"/>
    </row>
    <row r="123" spans="1:11" x14ac:dyDescent="0.3">
      <c r="A123" s="1">
        <v>121</v>
      </c>
      <c r="B123" s="10">
        <v>46144</v>
      </c>
      <c r="C123" s="1" t="s">
        <v>97</v>
      </c>
      <c r="D123" s="1" t="s">
        <v>104</v>
      </c>
      <c r="E123" s="1">
        <v>1200</v>
      </c>
      <c r="F123" s="1"/>
      <c r="G123" s="1"/>
      <c r="H123" s="1"/>
      <c r="I123" s="1"/>
      <c r="J123" s="1">
        <f t="shared" si="1"/>
        <v>0</v>
      </c>
      <c r="K123" s="1"/>
    </row>
    <row r="124" spans="1:11" x14ac:dyDescent="0.3">
      <c r="A124" s="1">
        <v>122</v>
      </c>
      <c r="B124" s="10">
        <v>46145</v>
      </c>
      <c r="C124" s="1" t="s">
        <v>97</v>
      </c>
      <c r="D124" s="1" t="s">
        <v>104</v>
      </c>
      <c r="E124" s="1">
        <v>1200</v>
      </c>
      <c r="F124" s="1"/>
      <c r="G124" s="1"/>
      <c r="H124" s="1"/>
      <c r="I124" s="1"/>
      <c r="J124" s="1">
        <f t="shared" si="1"/>
        <v>0</v>
      </c>
      <c r="K124" s="1"/>
    </row>
    <row r="125" spans="1:11" x14ac:dyDescent="0.3">
      <c r="A125" s="1">
        <v>123</v>
      </c>
      <c r="B125" s="10">
        <v>46146</v>
      </c>
      <c r="C125" s="1" t="s">
        <v>97</v>
      </c>
      <c r="D125" s="1" t="s">
        <v>104</v>
      </c>
      <c r="E125" s="1">
        <v>1200</v>
      </c>
      <c r="F125" s="1"/>
      <c r="G125" s="1"/>
      <c r="H125" s="1"/>
      <c r="I125" s="1"/>
      <c r="J125" s="1">
        <f t="shared" si="1"/>
        <v>0</v>
      </c>
      <c r="K125" s="1"/>
    </row>
    <row r="126" spans="1:11" x14ac:dyDescent="0.3">
      <c r="A126" s="1">
        <v>124</v>
      </c>
      <c r="B126" s="10">
        <v>46147</v>
      </c>
      <c r="C126" s="1" t="s">
        <v>97</v>
      </c>
      <c r="D126" s="1" t="s">
        <v>104</v>
      </c>
      <c r="E126" s="1">
        <v>1200</v>
      </c>
      <c r="F126" s="1"/>
      <c r="G126" s="1"/>
      <c r="H126" s="1"/>
      <c r="I126" s="1"/>
      <c r="J126" s="1">
        <f t="shared" si="1"/>
        <v>0</v>
      </c>
      <c r="K126" s="1"/>
    </row>
    <row r="127" spans="1:11" x14ac:dyDescent="0.3">
      <c r="A127" s="1">
        <v>125</v>
      </c>
      <c r="B127" s="10">
        <v>46148</v>
      </c>
      <c r="C127" s="1" t="s">
        <v>97</v>
      </c>
      <c r="D127" s="1" t="s">
        <v>104</v>
      </c>
      <c r="E127" s="1">
        <v>1200</v>
      </c>
      <c r="F127" s="1"/>
      <c r="G127" s="1"/>
      <c r="H127" s="1"/>
      <c r="I127" s="1"/>
      <c r="J127" s="1">
        <f t="shared" si="1"/>
        <v>0</v>
      </c>
      <c r="K127" s="1"/>
    </row>
    <row r="128" spans="1:11" x14ac:dyDescent="0.3">
      <c r="A128" s="1">
        <v>126</v>
      </c>
      <c r="B128" s="10">
        <v>46149</v>
      </c>
      <c r="C128" s="1" t="s">
        <v>97</v>
      </c>
      <c r="D128" s="1" t="s">
        <v>104</v>
      </c>
      <c r="E128" s="1">
        <v>1200</v>
      </c>
      <c r="F128" s="1"/>
      <c r="G128" s="1"/>
      <c r="H128" s="1"/>
      <c r="I128" s="1"/>
      <c r="J128" s="1">
        <f t="shared" si="1"/>
        <v>0</v>
      </c>
      <c r="K128" s="1"/>
    </row>
    <row r="129" spans="1:11" x14ac:dyDescent="0.3">
      <c r="A129" s="1">
        <v>127</v>
      </c>
      <c r="B129" s="10">
        <v>46150</v>
      </c>
      <c r="C129" s="1" t="s">
        <v>97</v>
      </c>
      <c r="D129" s="1" t="s">
        <v>104</v>
      </c>
      <c r="E129" s="1">
        <v>1200</v>
      </c>
      <c r="F129" s="1"/>
      <c r="G129" s="1"/>
      <c r="H129" s="1"/>
      <c r="I129" s="1"/>
      <c r="J129" s="1">
        <f t="shared" si="1"/>
        <v>0</v>
      </c>
      <c r="K129" s="1"/>
    </row>
    <row r="130" spans="1:11" x14ac:dyDescent="0.3">
      <c r="A130" s="1">
        <v>128</v>
      </c>
      <c r="B130" s="10">
        <v>46151</v>
      </c>
      <c r="C130" s="1" t="s">
        <v>97</v>
      </c>
      <c r="D130" s="1" t="s">
        <v>104</v>
      </c>
      <c r="E130" s="1">
        <v>1200</v>
      </c>
      <c r="F130" s="1"/>
      <c r="G130" s="1"/>
      <c r="H130" s="1"/>
      <c r="I130" s="1"/>
      <c r="J130" s="1">
        <f t="shared" si="1"/>
        <v>0</v>
      </c>
      <c r="K130" s="1"/>
    </row>
    <row r="131" spans="1:11" x14ac:dyDescent="0.3">
      <c r="A131" s="1">
        <v>129</v>
      </c>
      <c r="B131" s="10">
        <v>46152</v>
      </c>
      <c r="C131" s="1" t="s">
        <v>97</v>
      </c>
      <c r="D131" s="1" t="s">
        <v>104</v>
      </c>
      <c r="E131" s="1">
        <v>1200</v>
      </c>
      <c r="F131" s="1"/>
      <c r="G131" s="1"/>
      <c r="H131" s="1"/>
      <c r="I131" s="1"/>
      <c r="J131" s="1">
        <f t="shared" si="1"/>
        <v>0</v>
      </c>
      <c r="K131" s="1"/>
    </row>
    <row r="132" spans="1:11" x14ac:dyDescent="0.3">
      <c r="A132" s="1">
        <v>130</v>
      </c>
      <c r="B132" s="10">
        <v>46153</v>
      </c>
      <c r="C132" s="1" t="s">
        <v>97</v>
      </c>
      <c r="D132" s="1" t="s">
        <v>104</v>
      </c>
      <c r="E132" s="1">
        <v>1200</v>
      </c>
      <c r="F132" s="1"/>
      <c r="G132" s="1"/>
      <c r="H132" s="1"/>
      <c r="I132" s="1"/>
      <c r="J132" s="1">
        <f t="shared" ref="J132:J195" si="2">E132*F132-G132-H132+I132</f>
        <v>0</v>
      </c>
      <c r="K132" s="1"/>
    </row>
    <row r="133" spans="1:11" x14ac:dyDescent="0.3">
      <c r="A133" s="1">
        <v>131</v>
      </c>
      <c r="B133" s="10">
        <v>46154</v>
      </c>
      <c r="C133" s="1" t="s">
        <v>97</v>
      </c>
      <c r="D133" s="1" t="s">
        <v>104</v>
      </c>
      <c r="E133" s="1">
        <v>1200</v>
      </c>
      <c r="F133" s="1"/>
      <c r="G133" s="1"/>
      <c r="H133" s="1"/>
      <c r="I133" s="1"/>
      <c r="J133" s="1">
        <f t="shared" si="2"/>
        <v>0</v>
      </c>
      <c r="K133" s="1"/>
    </row>
    <row r="134" spans="1:11" x14ac:dyDescent="0.3">
      <c r="A134" s="1">
        <v>132</v>
      </c>
      <c r="B134" s="10">
        <v>46155</v>
      </c>
      <c r="C134" s="1" t="s">
        <v>97</v>
      </c>
      <c r="D134" s="1" t="s">
        <v>104</v>
      </c>
      <c r="E134" s="1">
        <v>1200</v>
      </c>
      <c r="F134" s="1"/>
      <c r="G134" s="1"/>
      <c r="H134" s="1"/>
      <c r="I134" s="1"/>
      <c r="J134" s="1">
        <f t="shared" si="2"/>
        <v>0</v>
      </c>
      <c r="K134" s="1"/>
    </row>
    <row r="135" spans="1:11" x14ac:dyDescent="0.3">
      <c r="A135" s="1">
        <v>133</v>
      </c>
      <c r="B135" s="10">
        <v>46156</v>
      </c>
      <c r="C135" s="1" t="s">
        <v>97</v>
      </c>
      <c r="D135" s="1" t="s">
        <v>104</v>
      </c>
      <c r="E135" s="1">
        <v>1200</v>
      </c>
      <c r="F135" s="1"/>
      <c r="G135" s="1"/>
      <c r="H135" s="1"/>
      <c r="I135" s="1"/>
      <c r="J135" s="1">
        <f t="shared" si="2"/>
        <v>0</v>
      </c>
      <c r="K135" s="1"/>
    </row>
    <row r="136" spans="1:11" x14ac:dyDescent="0.3">
      <c r="A136" s="1">
        <v>134</v>
      </c>
      <c r="B136" s="10">
        <v>46157</v>
      </c>
      <c r="C136" s="1" t="s">
        <v>97</v>
      </c>
      <c r="D136" s="1" t="s">
        <v>104</v>
      </c>
      <c r="E136" s="1">
        <v>1200</v>
      </c>
      <c r="F136" s="1"/>
      <c r="G136" s="1"/>
      <c r="H136" s="1"/>
      <c r="I136" s="1"/>
      <c r="J136" s="1">
        <f t="shared" si="2"/>
        <v>0</v>
      </c>
      <c r="K136" s="1"/>
    </row>
    <row r="137" spans="1:11" x14ac:dyDescent="0.3">
      <c r="A137" s="1">
        <v>135</v>
      </c>
      <c r="B137" s="10">
        <v>46158</v>
      </c>
      <c r="C137" s="1" t="s">
        <v>97</v>
      </c>
      <c r="D137" s="1" t="s">
        <v>104</v>
      </c>
      <c r="E137" s="1">
        <v>1200</v>
      </c>
      <c r="F137" s="1"/>
      <c r="G137" s="1"/>
      <c r="H137" s="1"/>
      <c r="I137" s="1"/>
      <c r="J137" s="1">
        <f t="shared" si="2"/>
        <v>0</v>
      </c>
      <c r="K137" s="1"/>
    </row>
    <row r="138" spans="1:11" x14ac:dyDescent="0.3">
      <c r="A138" s="1">
        <v>136</v>
      </c>
      <c r="B138" s="10">
        <v>46159</v>
      </c>
      <c r="C138" s="1" t="s">
        <v>97</v>
      </c>
      <c r="D138" s="1" t="s">
        <v>104</v>
      </c>
      <c r="E138" s="1">
        <v>1200</v>
      </c>
      <c r="F138" s="1"/>
      <c r="G138" s="1"/>
      <c r="H138" s="1"/>
      <c r="I138" s="1"/>
      <c r="J138" s="1">
        <f t="shared" si="2"/>
        <v>0</v>
      </c>
      <c r="K138" s="1"/>
    </row>
    <row r="139" spans="1:11" x14ac:dyDescent="0.3">
      <c r="A139" s="1">
        <v>137</v>
      </c>
      <c r="B139" s="10">
        <v>46160</v>
      </c>
      <c r="C139" s="1" t="s">
        <v>97</v>
      </c>
      <c r="D139" s="1" t="s">
        <v>104</v>
      </c>
      <c r="E139" s="1">
        <v>1200</v>
      </c>
      <c r="F139" s="1"/>
      <c r="G139" s="1"/>
      <c r="H139" s="1"/>
      <c r="I139" s="1"/>
      <c r="J139" s="1">
        <f t="shared" si="2"/>
        <v>0</v>
      </c>
      <c r="K139" s="1"/>
    </row>
    <row r="140" spans="1:11" x14ac:dyDescent="0.3">
      <c r="A140" s="1">
        <v>138</v>
      </c>
      <c r="B140" s="10">
        <v>46161</v>
      </c>
      <c r="C140" s="1" t="s">
        <v>97</v>
      </c>
      <c r="D140" s="1" t="s">
        <v>104</v>
      </c>
      <c r="E140" s="1">
        <v>1200</v>
      </c>
      <c r="F140" s="1"/>
      <c r="G140" s="1"/>
      <c r="H140" s="1"/>
      <c r="I140" s="1"/>
      <c r="J140" s="1">
        <f t="shared" si="2"/>
        <v>0</v>
      </c>
      <c r="K140" s="1"/>
    </row>
    <row r="141" spans="1:11" x14ac:dyDescent="0.3">
      <c r="A141" s="1">
        <v>139</v>
      </c>
      <c r="B141" s="10">
        <v>46162</v>
      </c>
      <c r="C141" s="1" t="s">
        <v>97</v>
      </c>
      <c r="D141" s="1" t="s">
        <v>104</v>
      </c>
      <c r="E141" s="1">
        <v>1200</v>
      </c>
      <c r="F141" s="1"/>
      <c r="G141" s="1"/>
      <c r="H141" s="1"/>
      <c r="I141" s="1"/>
      <c r="J141" s="1">
        <f t="shared" si="2"/>
        <v>0</v>
      </c>
      <c r="K141" s="1"/>
    </row>
    <row r="142" spans="1:11" x14ac:dyDescent="0.3">
      <c r="A142" s="1">
        <v>140</v>
      </c>
      <c r="B142" s="10">
        <v>46163</v>
      </c>
      <c r="C142" s="1" t="s">
        <v>97</v>
      </c>
      <c r="D142" s="1" t="s">
        <v>104</v>
      </c>
      <c r="E142" s="1">
        <v>1200</v>
      </c>
      <c r="F142" s="1"/>
      <c r="G142" s="1"/>
      <c r="H142" s="1"/>
      <c r="I142" s="1"/>
      <c r="J142" s="1">
        <f t="shared" si="2"/>
        <v>0</v>
      </c>
      <c r="K142" s="1"/>
    </row>
    <row r="143" spans="1:11" x14ac:dyDescent="0.3">
      <c r="A143" s="1">
        <v>141</v>
      </c>
      <c r="B143" s="10">
        <v>46164</v>
      </c>
      <c r="C143" s="1" t="s">
        <v>97</v>
      </c>
      <c r="D143" s="1" t="s">
        <v>104</v>
      </c>
      <c r="E143" s="1">
        <v>1200</v>
      </c>
      <c r="F143" s="1"/>
      <c r="G143" s="1"/>
      <c r="H143" s="1"/>
      <c r="I143" s="1"/>
      <c r="J143" s="1">
        <f t="shared" si="2"/>
        <v>0</v>
      </c>
      <c r="K143" s="1"/>
    </row>
    <row r="144" spans="1:11" x14ac:dyDescent="0.3">
      <c r="A144" s="1">
        <v>142</v>
      </c>
      <c r="B144" s="10">
        <v>46165</v>
      </c>
      <c r="C144" s="1" t="s">
        <v>97</v>
      </c>
      <c r="D144" s="1" t="s">
        <v>104</v>
      </c>
      <c r="E144" s="1">
        <v>1200</v>
      </c>
      <c r="F144" s="1"/>
      <c r="G144" s="1"/>
      <c r="H144" s="1"/>
      <c r="I144" s="1"/>
      <c r="J144" s="1">
        <f t="shared" si="2"/>
        <v>0</v>
      </c>
      <c r="K144" s="1"/>
    </row>
    <row r="145" spans="1:11" x14ac:dyDescent="0.3">
      <c r="A145" s="1">
        <v>143</v>
      </c>
      <c r="B145" s="10">
        <v>46166</v>
      </c>
      <c r="C145" s="1" t="s">
        <v>97</v>
      </c>
      <c r="D145" s="1" t="s">
        <v>104</v>
      </c>
      <c r="E145" s="1">
        <v>1200</v>
      </c>
      <c r="F145" s="1"/>
      <c r="G145" s="1"/>
      <c r="H145" s="1"/>
      <c r="I145" s="1"/>
      <c r="J145" s="1">
        <f t="shared" si="2"/>
        <v>0</v>
      </c>
      <c r="K145" s="1"/>
    </row>
    <row r="146" spans="1:11" x14ac:dyDescent="0.3">
      <c r="A146" s="1">
        <v>144</v>
      </c>
      <c r="B146" s="10">
        <v>46167</v>
      </c>
      <c r="C146" s="1" t="s">
        <v>97</v>
      </c>
      <c r="D146" s="1" t="s">
        <v>104</v>
      </c>
      <c r="E146" s="1">
        <v>1200</v>
      </c>
      <c r="F146" s="1"/>
      <c r="G146" s="1"/>
      <c r="H146" s="1"/>
      <c r="I146" s="1"/>
      <c r="J146" s="1">
        <f t="shared" si="2"/>
        <v>0</v>
      </c>
      <c r="K146" s="1"/>
    </row>
    <row r="147" spans="1:11" x14ac:dyDescent="0.3">
      <c r="A147" s="1">
        <v>145</v>
      </c>
      <c r="B147" s="10">
        <v>46168</v>
      </c>
      <c r="C147" s="1" t="s">
        <v>97</v>
      </c>
      <c r="D147" s="1" t="s">
        <v>104</v>
      </c>
      <c r="E147" s="1">
        <v>1200</v>
      </c>
      <c r="F147" s="1"/>
      <c r="G147" s="1"/>
      <c r="H147" s="1"/>
      <c r="I147" s="1"/>
      <c r="J147" s="1">
        <f t="shared" si="2"/>
        <v>0</v>
      </c>
      <c r="K147" s="1"/>
    </row>
    <row r="148" spans="1:11" x14ac:dyDescent="0.3">
      <c r="A148" s="1">
        <v>146</v>
      </c>
      <c r="B148" s="10">
        <v>46169</v>
      </c>
      <c r="C148" s="1" t="s">
        <v>97</v>
      </c>
      <c r="D148" s="1" t="s">
        <v>104</v>
      </c>
      <c r="E148" s="1">
        <v>1200</v>
      </c>
      <c r="F148" s="1"/>
      <c r="G148" s="1"/>
      <c r="H148" s="1"/>
      <c r="I148" s="1"/>
      <c r="J148" s="1">
        <f t="shared" si="2"/>
        <v>0</v>
      </c>
      <c r="K148" s="1"/>
    </row>
    <row r="149" spans="1:11" x14ac:dyDescent="0.3">
      <c r="A149" s="1">
        <v>147</v>
      </c>
      <c r="B149" s="10">
        <v>46170</v>
      </c>
      <c r="C149" s="1" t="s">
        <v>97</v>
      </c>
      <c r="D149" s="1" t="s">
        <v>104</v>
      </c>
      <c r="E149" s="1">
        <v>1200</v>
      </c>
      <c r="F149" s="1"/>
      <c r="G149" s="1"/>
      <c r="H149" s="1"/>
      <c r="I149" s="1"/>
      <c r="J149" s="1">
        <f t="shared" si="2"/>
        <v>0</v>
      </c>
      <c r="K149" s="1"/>
    </row>
    <row r="150" spans="1:11" x14ac:dyDescent="0.3">
      <c r="A150" s="1">
        <v>148</v>
      </c>
      <c r="B150" s="10">
        <v>46171</v>
      </c>
      <c r="C150" s="1" t="s">
        <v>97</v>
      </c>
      <c r="D150" s="1" t="s">
        <v>104</v>
      </c>
      <c r="E150" s="1">
        <v>1200</v>
      </c>
      <c r="F150" s="1"/>
      <c r="G150" s="1"/>
      <c r="H150" s="1"/>
      <c r="I150" s="1"/>
      <c r="J150" s="1">
        <f t="shared" si="2"/>
        <v>0</v>
      </c>
      <c r="K150" s="1"/>
    </row>
    <row r="151" spans="1:11" x14ac:dyDescent="0.3">
      <c r="A151" s="1">
        <v>149</v>
      </c>
      <c r="B151" s="10">
        <v>46172</v>
      </c>
      <c r="C151" s="1" t="s">
        <v>97</v>
      </c>
      <c r="D151" s="1" t="s">
        <v>104</v>
      </c>
      <c r="E151" s="1">
        <v>1200</v>
      </c>
      <c r="F151" s="1"/>
      <c r="G151" s="1"/>
      <c r="H151" s="1"/>
      <c r="I151" s="1"/>
      <c r="J151" s="1">
        <f t="shared" si="2"/>
        <v>0</v>
      </c>
      <c r="K151" s="1"/>
    </row>
    <row r="152" spans="1:11" x14ac:dyDescent="0.3">
      <c r="A152" s="1">
        <v>150</v>
      </c>
      <c r="B152" s="10">
        <v>46173</v>
      </c>
      <c r="C152" s="1" t="s">
        <v>97</v>
      </c>
      <c r="D152" s="1" t="s">
        <v>104</v>
      </c>
      <c r="E152" s="1">
        <v>1200</v>
      </c>
      <c r="F152" s="1"/>
      <c r="G152" s="1"/>
      <c r="H152" s="1"/>
      <c r="I152" s="1"/>
      <c r="J152" s="1">
        <f t="shared" si="2"/>
        <v>0</v>
      </c>
      <c r="K152" s="1"/>
    </row>
    <row r="153" spans="1:11" x14ac:dyDescent="0.3">
      <c r="A153" s="1">
        <v>151</v>
      </c>
      <c r="B153" s="10">
        <v>46174</v>
      </c>
      <c r="C153" s="1" t="s">
        <v>97</v>
      </c>
      <c r="D153" s="1" t="s">
        <v>104</v>
      </c>
      <c r="E153" s="1">
        <v>1200</v>
      </c>
      <c r="F153" s="1"/>
      <c r="G153" s="1"/>
      <c r="H153" s="1"/>
      <c r="I153" s="1"/>
      <c r="J153" s="1">
        <f t="shared" si="2"/>
        <v>0</v>
      </c>
      <c r="K153" s="1"/>
    </row>
    <row r="154" spans="1:11" x14ac:dyDescent="0.3">
      <c r="A154" s="1">
        <v>152</v>
      </c>
      <c r="B154" s="10">
        <v>46175</v>
      </c>
      <c r="C154" s="1" t="s">
        <v>97</v>
      </c>
      <c r="D154" s="1" t="s">
        <v>104</v>
      </c>
      <c r="E154" s="1">
        <v>1200</v>
      </c>
      <c r="F154" s="1"/>
      <c r="G154" s="1"/>
      <c r="H154" s="1"/>
      <c r="I154" s="1"/>
      <c r="J154" s="1">
        <f t="shared" si="2"/>
        <v>0</v>
      </c>
      <c r="K154" s="1"/>
    </row>
    <row r="155" spans="1:11" x14ac:dyDescent="0.3">
      <c r="A155" s="1">
        <v>153</v>
      </c>
      <c r="B155" s="10">
        <v>46176</v>
      </c>
      <c r="C155" s="1" t="s">
        <v>97</v>
      </c>
      <c r="D155" s="1" t="s">
        <v>104</v>
      </c>
      <c r="E155" s="1">
        <v>1200</v>
      </c>
      <c r="F155" s="1"/>
      <c r="G155" s="1"/>
      <c r="H155" s="1"/>
      <c r="I155" s="1"/>
      <c r="J155" s="1">
        <f t="shared" si="2"/>
        <v>0</v>
      </c>
      <c r="K155" s="1"/>
    </row>
    <row r="156" spans="1:11" x14ac:dyDescent="0.3">
      <c r="A156" s="1">
        <v>154</v>
      </c>
      <c r="B156" s="10">
        <v>46177</v>
      </c>
      <c r="C156" s="1" t="s">
        <v>97</v>
      </c>
      <c r="D156" s="1" t="s">
        <v>104</v>
      </c>
      <c r="E156" s="1">
        <v>1200</v>
      </c>
      <c r="F156" s="1"/>
      <c r="G156" s="1"/>
      <c r="H156" s="1"/>
      <c r="I156" s="1"/>
      <c r="J156" s="1">
        <f t="shared" si="2"/>
        <v>0</v>
      </c>
      <c r="K156" s="1"/>
    </row>
    <row r="157" spans="1:11" x14ac:dyDescent="0.3">
      <c r="A157" s="1">
        <v>155</v>
      </c>
      <c r="B157" s="10">
        <v>46178</v>
      </c>
      <c r="C157" s="1" t="s">
        <v>97</v>
      </c>
      <c r="D157" s="1" t="s">
        <v>104</v>
      </c>
      <c r="E157" s="1">
        <v>1200</v>
      </c>
      <c r="F157" s="1"/>
      <c r="G157" s="1"/>
      <c r="H157" s="1"/>
      <c r="I157" s="1"/>
      <c r="J157" s="1">
        <f t="shared" si="2"/>
        <v>0</v>
      </c>
      <c r="K157" s="1"/>
    </row>
    <row r="158" spans="1:11" x14ac:dyDescent="0.3">
      <c r="A158" s="1">
        <v>156</v>
      </c>
      <c r="B158" s="10">
        <v>46179</v>
      </c>
      <c r="C158" s="1" t="s">
        <v>97</v>
      </c>
      <c r="D158" s="1" t="s">
        <v>104</v>
      </c>
      <c r="E158" s="1">
        <v>1200</v>
      </c>
      <c r="F158" s="1"/>
      <c r="G158" s="1"/>
      <c r="H158" s="1"/>
      <c r="I158" s="1"/>
      <c r="J158" s="1">
        <f t="shared" si="2"/>
        <v>0</v>
      </c>
      <c r="K158" s="1"/>
    </row>
    <row r="159" spans="1:11" x14ac:dyDescent="0.3">
      <c r="A159" s="1">
        <v>157</v>
      </c>
      <c r="B159" s="10">
        <v>46180</v>
      </c>
      <c r="C159" s="1" t="s">
        <v>97</v>
      </c>
      <c r="D159" s="1" t="s">
        <v>104</v>
      </c>
      <c r="E159" s="1">
        <v>1200</v>
      </c>
      <c r="F159" s="1"/>
      <c r="G159" s="1"/>
      <c r="H159" s="1"/>
      <c r="I159" s="1"/>
      <c r="J159" s="1">
        <f t="shared" si="2"/>
        <v>0</v>
      </c>
      <c r="K159" s="1"/>
    </row>
    <row r="160" spans="1:11" x14ac:dyDescent="0.3">
      <c r="A160" s="1">
        <v>158</v>
      </c>
      <c r="B160" s="10">
        <v>46181</v>
      </c>
      <c r="C160" s="1" t="s">
        <v>97</v>
      </c>
      <c r="D160" s="1" t="s">
        <v>104</v>
      </c>
      <c r="E160" s="1">
        <v>1200</v>
      </c>
      <c r="F160" s="1"/>
      <c r="G160" s="1"/>
      <c r="H160" s="1"/>
      <c r="I160" s="1"/>
      <c r="J160" s="1">
        <f t="shared" si="2"/>
        <v>0</v>
      </c>
      <c r="K160" s="1"/>
    </row>
    <row r="161" spans="1:11" x14ac:dyDescent="0.3">
      <c r="A161" s="1">
        <v>159</v>
      </c>
      <c r="B161" s="10">
        <v>46182</v>
      </c>
      <c r="C161" s="1" t="s">
        <v>97</v>
      </c>
      <c r="D161" s="1" t="s">
        <v>104</v>
      </c>
      <c r="E161" s="1">
        <v>1200</v>
      </c>
      <c r="F161" s="1"/>
      <c r="G161" s="1"/>
      <c r="H161" s="1"/>
      <c r="I161" s="1"/>
      <c r="J161" s="1">
        <f t="shared" si="2"/>
        <v>0</v>
      </c>
      <c r="K161" s="1"/>
    </row>
    <row r="162" spans="1:11" x14ac:dyDescent="0.3">
      <c r="A162" s="1">
        <v>160</v>
      </c>
      <c r="B162" s="10">
        <v>46183</v>
      </c>
      <c r="C162" s="1" t="s">
        <v>97</v>
      </c>
      <c r="D162" s="1" t="s">
        <v>104</v>
      </c>
      <c r="E162" s="1">
        <v>1200</v>
      </c>
      <c r="F162" s="1"/>
      <c r="G162" s="1"/>
      <c r="H162" s="1"/>
      <c r="I162" s="1"/>
      <c r="J162" s="1">
        <f t="shared" si="2"/>
        <v>0</v>
      </c>
      <c r="K162" s="1"/>
    </row>
    <row r="163" spans="1:11" x14ac:dyDescent="0.3">
      <c r="A163" s="1">
        <v>161</v>
      </c>
      <c r="B163" s="10">
        <v>46184</v>
      </c>
      <c r="C163" s="1" t="s">
        <v>97</v>
      </c>
      <c r="D163" s="1" t="s">
        <v>104</v>
      </c>
      <c r="E163" s="1">
        <v>1200</v>
      </c>
      <c r="F163" s="1"/>
      <c r="G163" s="1"/>
      <c r="H163" s="1"/>
      <c r="I163" s="1"/>
      <c r="J163" s="1">
        <f t="shared" si="2"/>
        <v>0</v>
      </c>
      <c r="K163" s="1"/>
    </row>
    <row r="164" spans="1:11" x14ac:dyDescent="0.3">
      <c r="A164" s="1">
        <v>162</v>
      </c>
      <c r="B164" s="10">
        <v>46185</v>
      </c>
      <c r="C164" s="1" t="s">
        <v>97</v>
      </c>
      <c r="D164" s="1" t="s">
        <v>104</v>
      </c>
      <c r="E164" s="1">
        <v>1200</v>
      </c>
      <c r="F164" s="1"/>
      <c r="G164" s="1"/>
      <c r="H164" s="1"/>
      <c r="I164" s="1"/>
      <c r="J164" s="1">
        <f t="shared" si="2"/>
        <v>0</v>
      </c>
      <c r="K164" s="1"/>
    </row>
    <row r="165" spans="1:11" x14ac:dyDescent="0.3">
      <c r="A165" s="1">
        <v>163</v>
      </c>
      <c r="B165" s="10">
        <v>46186</v>
      </c>
      <c r="C165" s="1" t="s">
        <v>97</v>
      </c>
      <c r="D165" s="1" t="s">
        <v>104</v>
      </c>
      <c r="E165" s="1">
        <v>1200</v>
      </c>
      <c r="F165" s="1"/>
      <c r="G165" s="1"/>
      <c r="H165" s="1"/>
      <c r="I165" s="1"/>
      <c r="J165" s="1">
        <f t="shared" si="2"/>
        <v>0</v>
      </c>
      <c r="K165" s="1"/>
    </row>
    <row r="166" spans="1:11" x14ac:dyDescent="0.3">
      <c r="A166" s="1">
        <v>164</v>
      </c>
      <c r="B166" s="10">
        <v>46187</v>
      </c>
      <c r="C166" s="1" t="s">
        <v>97</v>
      </c>
      <c r="D166" s="1" t="s">
        <v>104</v>
      </c>
      <c r="E166" s="1">
        <v>1200</v>
      </c>
      <c r="F166" s="1"/>
      <c r="G166" s="1"/>
      <c r="H166" s="1"/>
      <c r="I166" s="1"/>
      <c r="J166" s="1">
        <f t="shared" si="2"/>
        <v>0</v>
      </c>
      <c r="K166" s="1"/>
    </row>
    <row r="167" spans="1:11" x14ac:dyDescent="0.3">
      <c r="A167" s="1">
        <v>165</v>
      </c>
      <c r="B167" s="10">
        <v>46188</v>
      </c>
      <c r="C167" s="1" t="s">
        <v>97</v>
      </c>
      <c r="D167" s="1" t="s">
        <v>104</v>
      </c>
      <c r="E167" s="1">
        <v>1200</v>
      </c>
      <c r="F167" s="1"/>
      <c r="G167" s="1"/>
      <c r="H167" s="1"/>
      <c r="I167" s="1"/>
      <c r="J167" s="1">
        <f t="shared" si="2"/>
        <v>0</v>
      </c>
      <c r="K167" s="1"/>
    </row>
    <row r="168" spans="1:11" x14ac:dyDescent="0.3">
      <c r="A168" s="1">
        <v>166</v>
      </c>
      <c r="B168" s="10">
        <v>46189</v>
      </c>
      <c r="C168" s="1" t="s">
        <v>97</v>
      </c>
      <c r="D168" s="1" t="s">
        <v>104</v>
      </c>
      <c r="E168" s="1">
        <v>1200</v>
      </c>
      <c r="F168" s="1"/>
      <c r="G168" s="1"/>
      <c r="H168" s="1"/>
      <c r="I168" s="1"/>
      <c r="J168" s="1">
        <f t="shared" si="2"/>
        <v>0</v>
      </c>
      <c r="K168" s="1"/>
    </row>
    <row r="169" spans="1:11" x14ac:dyDescent="0.3">
      <c r="A169" s="1">
        <v>167</v>
      </c>
      <c r="B169" s="10">
        <v>46190</v>
      </c>
      <c r="C169" s="1" t="s">
        <v>97</v>
      </c>
      <c r="D169" s="1" t="s">
        <v>104</v>
      </c>
      <c r="E169" s="1">
        <v>1200</v>
      </c>
      <c r="F169" s="1"/>
      <c r="G169" s="1"/>
      <c r="H169" s="1"/>
      <c r="I169" s="1"/>
      <c r="J169" s="1">
        <f t="shared" si="2"/>
        <v>0</v>
      </c>
      <c r="K169" s="1"/>
    </row>
    <row r="170" spans="1:11" x14ac:dyDescent="0.3">
      <c r="A170" s="1">
        <v>168</v>
      </c>
      <c r="B170" s="10">
        <v>46191</v>
      </c>
      <c r="C170" s="1" t="s">
        <v>97</v>
      </c>
      <c r="D170" s="1" t="s">
        <v>104</v>
      </c>
      <c r="E170" s="1">
        <v>1200</v>
      </c>
      <c r="F170" s="1"/>
      <c r="G170" s="1"/>
      <c r="H170" s="1"/>
      <c r="I170" s="1"/>
      <c r="J170" s="1">
        <f t="shared" si="2"/>
        <v>0</v>
      </c>
      <c r="K170" s="1"/>
    </row>
    <row r="171" spans="1:11" x14ac:dyDescent="0.3">
      <c r="A171" s="1">
        <v>169</v>
      </c>
      <c r="B171" s="10">
        <v>46192</v>
      </c>
      <c r="C171" s="1" t="s">
        <v>97</v>
      </c>
      <c r="D171" s="1" t="s">
        <v>104</v>
      </c>
      <c r="E171" s="1">
        <v>1200</v>
      </c>
      <c r="F171" s="1"/>
      <c r="G171" s="1"/>
      <c r="H171" s="1"/>
      <c r="I171" s="1"/>
      <c r="J171" s="1">
        <f t="shared" si="2"/>
        <v>0</v>
      </c>
      <c r="K171" s="1"/>
    </row>
    <row r="172" spans="1:11" x14ac:dyDescent="0.3">
      <c r="A172" s="1">
        <v>170</v>
      </c>
      <c r="B172" s="10">
        <v>46193</v>
      </c>
      <c r="C172" s="1" t="s">
        <v>97</v>
      </c>
      <c r="D172" s="1" t="s">
        <v>104</v>
      </c>
      <c r="E172" s="1">
        <v>1200</v>
      </c>
      <c r="F172" s="1"/>
      <c r="G172" s="1"/>
      <c r="H172" s="1"/>
      <c r="I172" s="1"/>
      <c r="J172" s="1">
        <f t="shared" si="2"/>
        <v>0</v>
      </c>
      <c r="K172" s="1"/>
    </row>
    <row r="173" spans="1:11" x14ac:dyDescent="0.3">
      <c r="A173" s="1">
        <v>171</v>
      </c>
      <c r="B173" s="10">
        <v>46194</v>
      </c>
      <c r="C173" s="1" t="s">
        <v>97</v>
      </c>
      <c r="D173" s="1" t="s">
        <v>104</v>
      </c>
      <c r="E173" s="1">
        <v>1200</v>
      </c>
      <c r="F173" s="1"/>
      <c r="G173" s="1"/>
      <c r="H173" s="1"/>
      <c r="I173" s="1"/>
      <c r="J173" s="1">
        <f t="shared" si="2"/>
        <v>0</v>
      </c>
      <c r="K173" s="1"/>
    </row>
    <row r="174" spans="1:11" x14ac:dyDescent="0.3">
      <c r="A174" s="1">
        <v>172</v>
      </c>
      <c r="B174" s="10">
        <v>46195</v>
      </c>
      <c r="C174" s="1" t="s">
        <v>97</v>
      </c>
      <c r="D174" s="1" t="s">
        <v>104</v>
      </c>
      <c r="E174" s="1">
        <v>1200</v>
      </c>
      <c r="F174" s="1"/>
      <c r="G174" s="1"/>
      <c r="H174" s="1"/>
      <c r="I174" s="1"/>
      <c r="J174" s="1">
        <f t="shared" si="2"/>
        <v>0</v>
      </c>
      <c r="K174" s="1"/>
    </row>
    <row r="175" spans="1:11" x14ac:dyDescent="0.3">
      <c r="A175" s="1">
        <v>173</v>
      </c>
      <c r="B175" s="10">
        <v>46196</v>
      </c>
      <c r="C175" s="1" t="s">
        <v>97</v>
      </c>
      <c r="D175" s="1" t="s">
        <v>104</v>
      </c>
      <c r="E175" s="1">
        <v>1200</v>
      </c>
      <c r="F175" s="1"/>
      <c r="G175" s="1"/>
      <c r="H175" s="1"/>
      <c r="I175" s="1"/>
      <c r="J175" s="1">
        <f t="shared" si="2"/>
        <v>0</v>
      </c>
      <c r="K175" s="1"/>
    </row>
    <row r="176" spans="1:11" x14ac:dyDescent="0.3">
      <c r="A176" s="1">
        <v>174</v>
      </c>
      <c r="B176" s="10">
        <v>46197</v>
      </c>
      <c r="C176" s="1" t="s">
        <v>97</v>
      </c>
      <c r="D176" s="1" t="s">
        <v>104</v>
      </c>
      <c r="E176" s="1">
        <v>1200</v>
      </c>
      <c r="F176" s="1"/>
      <c r="G176" s="1"/>
      <c r="H176" s="1"/>
      <c r="I176" s="1"/>
      <c r="J176" s="1">
        <f t="shared" si="2"/>
        <v>0</v>
      </c>
      <c r="K176" s="1"/>
    </row>
    <row r="177" spans="1:11" x14ac:dyDescent="0.3">
      <c r="A177" s="1">
        <v>175</v>
      </c>
      <c r="B177" s="10">
        <v>46198</v>
      </c>
      <c r="C177" s="1" t="s">
        <v>97</v>
      </c>
      <c r="D177" s="1" t="s">
        <v>104</v>
      </c>
      <c r="E177" s="1">
        <v>1200</v>
      </c>
      <c r="F177" s="1"/>
      <c r="G177" s="1"/>
      <c r="H177" s="1"/>
      <c r="I177" s="1"/>
      <c r="J177" s="1">
        <f t="shared" si="2"/>
        <v>0</v>
      </c>
      <c r="K177" s="1"/>
    </row>
    <row r="178" spans="1:11" x14ac:dyDescent="0.3">
      <c r="A178" s="1">
        <v>176</v>
      </c>
      <c r="B178" s="10">
        <v>46199</v>
      </c>
      <c r="C178" s="1" t="s">
        <v>97</v>
      </c>
      <c r="D178" s="1" t="s">
        <v>104</v>
      </c>
      <c r="E178" s="1">
        <v>1200</v>
      </c>
      <c r="F178" s="1"/>
      <c r="G178" s="1"/>
      <c r="H178" s="1"/>
      <c r="I178" s="1"/>
      <c r="J178" s="1">
        <f t="shared" si="2"/>
        <v>0</v>
      </c>
      <c r="K178" s="1"/>
    </row>
    <row r="179" spans="1:11" x14ac:dyDescent="0.3">
      <c r="A179" s="1">
        <v>177</v>
      </c>
      <c r="B179" s="10">
        <v>46200</v>
      </c>
      <c r="C179" s="1" t="s">
        <v>97</v>
      </c>
      <c r="D179" s="1" t="s">
        <v>104</v>
      </c>
      <c r="E179" s="1">
        <v>1200</v>
      </c>
      <c r="F179" s="1"/>
      <c r="G179" s="1"/>
      <c r="H179" s="1"/>
      <c r="I179" s="1"/>
      <c r="J179" s="1">
        <f t="shared" si="2"/>
        <v>0</v>
      </c>
      <c r="K179" s="1"/>
    </row>
    <row r="180" spans="1:11" x14ac:dyDescent="0.3">
      <c r="A180" s="1">
        <v>178</v>
      </c>
      <c r="B180" s="10">
        <v>46201</v>
      </c>
      <c r="C180" s="1" t="s">
        <v>97</v>
      </c>
      <c r="D180" s="1" t="s">
        <v>104</v>
      </c>
      <c r="E180" s="1">
        <v>1200</v>
      </c>
      <c r="F180" s="1"/>
      <c r="G180" s="1"/>
      <c r="H180" s="1"/>
      <c r="I180" s="1"/>
      <c r="J180" s="1">
        <f t="shared" si="2"/>
        <v>0</v>
      </c>
      <c r="K180" s="1"/>
    </row>
    <row r="181" spans="1:11" x14ac:dyDescent="0.3">
      <c r="A181" s="1">
        <v>179</v>
      </c>
      <c r="B181" s="10">
        <v>46202</v>
      </c>
      <c r="C181" s="1" t="s">
        <v>97</v>
      </c>
      <c r="D181" s="1" t="s">
        <v>104</v>
      </c>
      <c r="E181" s="1">
        <v>1200</v>
      </c>
      <c r="F181" s="1"/>
      <c r="G181" s="1"/>
      <c r="H181" s="1"/>
      <c r="I181" s="1"/>
      <c r="J181" s="1">
        <f t="shared" si="2"/>
        <v>0</v>
      </c>
      <c r="K181" s="1"/>
    </row>
    <row r="182" spans="1:11" x14ac:dyDescent="0.3">
      <c r="A182" s="1">
        <v>180</v>
      </c>
      <c r="B182" s="10">
        <v>46203</v>
      </c>
      <c r="C182" s="1" t="s">
        <v>97</v>
      </c>
      <c r="D182" s="1" t="s">
        <v>104</v>
      </c>
      <c r="E182" s="1">
        <v>1200</v>
      </c>
      <c r="F182" s="1"/>
      <c r="G182" s="1"/>
      <c r="H182" s="1"/>
      <c r="I182" s="1"/>
      <c r="J182" s="1">
        <f t="shared" si="2"/>
        <v>0</v>
      </c>
      <c r="K182" s="1"/>
    </row>
    <row r="183" spans="1:11" x14ac:dyDescent="0.3">
      <c r="A183" s="1">
        <v>181</v>
      </c>
      <c r="B183" s="10">
        <v>46204</v>
      </c>
      <c r="C183" s="1" t="s">
        <v>97</v>
      </c>
      <c r="D183" s="1" t="s">
        <v>104</v>
      </c>
      <c r="E183" s="1">
        <v>1200</v>
      </c>
      <c r="F183" s="1"/>
      <c r="G183" s="1"/>
      <c r="H183" s="1"/>
      <c r="I183" s="1"/>
      <c r="J183" s="1">
        <f t="shared" si="2"/>
        <v>0</v>
      </c>
      <c r="K183" s="1"/>
    </row>
    <row r="184" spans="1:11" x14ac:dyDescent="0.3">
      <c r="A184" s="1">
        <v>182</v>
      </c>
      <c r="B184" s="10">
        <v>46205</v>
      </c>
      <c r="C184" s="1" t="s">
        <v>97</v>
      </c>
      <c r="D184" s="1" t="s">
        <v>104</v>
      </c>
      <c r="E184" s="1">
        <v>1200</v>
      </c>
      <c r="F184" s="1"/>
      <c r="G184" s="1"/>
      <c r="H184" s="1"/>
      <c r="I184" s="1"/>
      <c r="J184" s="1">
        <f t="shared" si="2"/>
        <v>0</v>
      </c>
      <c r="K184" s="1"/>
    </row>
    <row r="185" spans="1:11" x14ac:dyDescent="0.3">
      <c r="A185" s="1">
        <v>183</v>
      </c>
      <c r="B185" s="10">
        <v>46206</v>
      </c>
      <c r="C185" s="1" t="s">
        <v>97</v>
      </c>
      <c r="D185" s="1" t="s">
        <v>104</v>
      </c>
      <c r="E185" s="1">
        <v>1200</v>
      </c>
      <c r="F185" s="1"/>
      <c r="G185" s="1"/>
      <c r="H185" s="1"/>
      <c r="I185" s="1"/>
      <c r="J185" s="1">
        <f t="shared" si="2"/>
        <v>0</v>
      </c>
      <c r="K185" s="1"/>
    </row>
    <row r="186" spans="1:11" x14ac:dyDescent="0.3">
      <c r="A186" s="1">
        <v>184</v>
      </c>
      <c r="B186" s="10">
        <v>46207</v>
      </c>
      <c r="C186" s="1" t="s">
        <v>97</v>
      </c>
      <c r="D186" s="1" t="s">
        <v>104</v>
      </c>
      <c r="E186" s="1">
        <v>1200</v>
      </c>
      <c r="F186" s="1"/>
      <c r="G186" s="1"/>
      <c r="H186" s="1"/>
      <c r="I186" s="1"/>
      <c r="J186" s="1">
        <f t="shared" si="2"/>
        <v>0</v>
      </c>
      <c r="K186" s="1"/>
    </row>
    <row r="187" spans="1:11" x14ac:dyDescent="0.3">
      <c r="A187" s="1">
        <v>185</v>
      </c>
      <c r="B187" s="10">
        <v>46208</v>
      </c>
      <c r="C187" s="1" t="s">
        <v>97</v>
      </c>
      <c r="D187" s="1" t="s">
        <v>104</v>
      </c>
      <c r="E187" s="1">
        <v>1200</v>
      </c>
      <c r="F187" s="1"/>
      <c r="G187" s="1"/>
      <c r="H187" s="1"/>
      <c r="I187" s="1"/>
      <c r="J187" s="1">
        <f t="shared" si="2"/>
        <v>0</v>
      </c>
      <c r="K187" s="1"/>
    </row>
    <row r="188" spans="1:11" x14ac:dyDescent="0.3">
      <c r="A188" s="1">
        <v>186</v>
      </c>
      <c r="B188" s="10">
        <v>46209</v>
      </c>
      <c r="C188" s="1" t="s">
        <v>97</v>
      </c>
      <c r="D188" s="1" t="s">
        <v>104</v>
      </c>
      <c r="E188" s="1">
        <v>1200</v>
      </c>
      <c r="F188" s="1"/>
      <c r="G188" s="1"/>
      <c r="H188" s="1"/>
      <c r="I188" s="1"/>
      <c r="J188" s="1">
        <f t="shared" si="2"/>
        <v>0</v>
      </c>
      <c r="K188" s="1"/>
    </row>
    <row r="189" spans="1:11" x14ac:dyDescent="0.3">
      <c r="A189" s="1">
        <v>187</v>
      </c>
      <c r="B189" s="10">
        <v>46210</v>
      </c>
      <c r="C189" s="1" t="s">
        <v>97</v>
      </c>
      <c r="D189" s="1" t="s">
        <v>104</v>
      </c>
      <c r="E189" s="1">
        <v>1200</v>
      </c>
      <c r="F189" s="1"/>
      <c r="G189" s="1"/>
      <c r="H189" s="1"/>
      <c r="I189" s="1"/>
      <c r="J189" s="1">
        <f t="shared" si="2"/>
        <v>0</v>
      </c>
      <c r="K189" s="1"/>
    </row>
    <row r="190" spans="1:11" x14ac:dyDescent="0.3">
      <c r="A190" s="1">
        <v>188</v>
      </c>
      <c r="B190" s="10">
        <v>46211</v>
      </c>
      <c r="C190" s="1" t="s">
        <v>97</v>
      </c>
      <c r="D190" s="1" t="s">
        <v>104</v>
      </c>
      <c r="E190" s="1">
        <v>1200</v>
      </c>
      <c r="F190" s="1"/>
      <c r="G190" s="1"/>
      <c r="H190" s="1"/>
      <c r="I190" s="1"/>
      <c r="J190" s="1">
        <f t="shared" si="2"/>
        <v>0</v>
      </c>
      <c r="K190" s="1"/>
    </row>
    <row r="191" spans="1:11" x14ac:dyDescent="0.3">
      <c r="A191" s="1">
        <v>189</v>
      </c>
      <c r="B191" s="10">
        <v>46212</v>
      </c>
      <c r="C191" s="1" t="s">
        <v>97</v>
      </c>
      <c r="D191" s="1" t="s">
        <v>104</v>
      </c>
      <c r="E191" s="1">
        <v>1200</v>
      </c>
      <c r="F191" s="1"/>
      <c r="G191" s="1"/>
      <c r="H191" s="1"/>
      <c r="I191" s="1"/>
      <c r="J191" s="1">
        <f t="shared" si="2"/>
        <v>0</v>
      </c>
      <c r="K191" s="1"/>
    </row>
    <row r="192" spans="1:11" x14ac:dyDescent="0.3">
      <c r="A192" s="1">
        <v>190</v>
      </c>
      <c r="B192" s="10">
        <v>46213</v>
      </c>
      <c r="C192" s="1" t="s">
        <v>97</v>
      </c>
      <c r="D192" s="1" t="s">
        <v>104</v>
      </c>
      <c r="E192" s="1">
        <v>1200</v>
      </c>
      <c r="F192" s="1"/>
      <c r="G192" s="1"/>
      <c r="H192" s="1"/>
      <c r="I192" s="1"/>
      <c r="J192" s="1">
        <f t="shared" si="2"/>
        <v>0</v>
      </c>
      <c r="K192" s="1"/>
    </row>
    <row r="193" spans="1:11" x14ac:dyDescent="0.3">
      <c r="A193" s="1">
        <v>191</v>
      </c>
      <c r="B193" s="10">
        <v>46214</v>
      </c>
      <c r="C193" s="1" t="s">
        <v>97</v>
      </c>
      <c r="D193" s="1" t="s">
        <v>104</v>
      </c>
      <c r="E193" s="1">
        <v>1200</v>
      </c>
      <c r="F193" s="1"/>
      <c r="G193" s="1"/>
      <c r="H193" s="1"/>
      <c r="I193" s="1"/>
      <c r="J193" s="1">
        <f t="shared" si="2"/>
        <v>0</v>
      </c>
      <c r="K193" s="1"/>
    </row>
    <row r="194" spans="1:11" x14ac:dyDescent="0.3">
      <c r="A194" s="1">
        <v>192</v>
      </c>
      <c r="B194" s="10">
        <v>46215</v>
      </c>
      <c r="C194" s="1" t="s">
        <v>97</v>
      </c>
      <c r="D194" s="1" t="s">
        <v>104</v>
      </c>
      <c r="E194" s="1">
        <v>1200</v>
      </c>
      <c r="F194" s="1"/>
      <c r="G194" s="1"/>
      <c r="H194" s="1"/>
      <c r="I194" s="1"/>
      <c r="J194" s="1">
        <f t="shared" si="2"/>
        <v>0</v>
      </c>
      <c r="K194" s="1"/>
    </row>
    <row r="195" spans="1:11" x14ac:dyDescent="0.3">
      <c r="A195" s="1">
        <v>193</v>
      </c>
      <c r="B195" s="10">
        <v>46216</v>
      </c>
      <c r="C195" s="1" t="s">
        <v>97</v>
      </c>
      <c r="D195" s="1" t="s">
        <v>104</v>
      </c>
      <c r="E195" s="1">
        <v>1200</v>
      </c>
      <c r="F195" s="1"/>
      <c r="G195" s="1"/>
      <c r="H195" s="1"/>
      <c r="I195" s="1"/>
      <c r="J195" s="1">
        <f t="shared" si="2"/>
        <v>0</v>
      </c>
      <c r="K195" s="1"/>
    </row>
    <row r="196" spans="1:11" x14ac:dyDescent="0.3">
      <c r="A196" s="1">
        <v>194</v>
      </c>
      <c r="B196" s="10">
        <v>46217</v>
      </c>
      <c r="C196" s="1" t="s">
        <v>97</v>
      </c>
      <c r="D196" s="1" t="s">
        <v>104</v>
      </c>
      <c r="E196" s="1">
        <v>1200</v>
      </c>
      <c r="F196" s="1"/>
      <c r="G196" s="1"/>
      <c r="H196" s="1"/>
      <c r="I196" s="1"/>
      <c r="J196" s="1">
        <f t="shared" ref="J196:J259" si="3">E196*F196-G196-H196+I196</f>
        <v>0</v>
      </c>
      <c r="K196" s="1"/>
    </row>
    <row r="197" spans="1:11" x14ac:dyDescent="0.3">
      <c r="A197" s="1">
        <v>195</v>
      </c>
      <c r="B197" s="10">
        <v>46218</v>
      </c>
      <c r="C197" s="1" t="s">
        <v>97</v>
      </c>
      <c r="D197" s="1" t="s">
        <v>104</v>
      </c>
      <c r="E197" s="1">
        <v>1200</v>
      </c>
      <c r="F197" s="1"/>
      <c r="G197" s="1"/>
      <c r="H197" s="1"/>
      <c r="I197" s="1"/>
      <c r="J197" s="1">
        <f t="shared" si="3"/>
        <v>0</v>
      </c>
      <c r="K197" s="1"/>
    </row>
    <row r="198" spans="1:11" x14ac:dyDescent="0.3">
      <c r="A198" s="1">
        <v>196</v>
      </c>
      <c r="B198" s="10">
        <v>46219</v>
      </c>
      <c r="C198" s="1" t="s">
        <v>97</v>
      </c>
      <c r="D198" s="1" t="s">
        <v>104</v>
      </c>
      <c r="E198" s="1">
        <v>1200</v>
      </c>
      <c r="F198" s="1"/>
      <c r="G198" s="1"/>
      <c r="H198" s="1"/>
      <c r="I198" s="1"/>
      <c r="J198" s="1">
        <f t="shared" si="3"/>
        <v>0</v>
      </c>
      <c r="K198" s="1"/>
    </row>
    <row r="199" spans="1:11" x14ac:dyDescent="0.3">
      <c r="A199" s="1">
        <v>197</v>
      </c>
      <c r="B199" s="10">
        <v>46220</v>
      </c>
      <c r="C199" s="1" t="s">
        <v>97</v>
      </c>
      <c r="D199" s="1" t="s">
        <v>104</v>
      </c>
      <c r="E199" s="1">
        <v>1200</v>
      </c>
      <c r="F199" s="1"/>
      <c r="G199" s="1"/>
      <c r="H199" s="1"/>
      <c r="I199" s="1"/>
      <c r="J199" s="1">
        <f t="shared" si="3"/>
        <v>0</v>
      </c>
      <c r="K199" s="1"/>
    </row>
    <row r="200" spans="1:11" x14ac:dyDescent="0.3">
      <c r="A200" s="1">
        <v>198</v>
      </c>
      <c r="B200" s="10">
        <v>46221</v>
      </c>
      <c r="C200" s="1" t="s">
        <v>97</v>
      </c>
      <c r="D200" s="1" t="s">
        <v>104</v>
      </c>
      <c r="E200" s="1">
        <v>1200</v>
      </c>
      <c r="F200" s="1"/>
      <c r="G200" s="1"/>
      <c r="H200" s="1"/>
      <c r="I200" s="1"/>
      <c r="J200" s="1">
        <f t="shared" si="3"/>
        <v>0</v>
      </c>
      <c r="K200" s="1"/>
    </row>
    <row r="201" spans="1:11" x14ac:dyDescent="0.3">
      <c r="A201" s="1">
        <v>199</v>
      </c>
      <c r="B201" s="10">
        <v>46222</v>
      </c>
      <c r="C201" s="1" t="s">
        <v>97</v>
      </c>
      <c r="D201" s="1" t="s">
        <v>104</v>
      </c>
      <c r="E201" s="1">
        <v>1200</v>
      </c>
      <c r="F201" s="1"/>
      <c r="G201" s="1"/>
      <c r="H201" s="1"/>
      <c r="I201" s="1"/>
      <c r="J201" s="1">
        <f t="shared" si="3"/>
        <v>0</v>
      </c>
      <c r="K201" s="1"/>
    </row>
    <row r="202" spans="1:11" x14ac:dyDescent="0.3">
      <c r="A202" s="1">
        <v>200</v>
      </c>
      <c r="B202" s="10">
        <v>46223</v>
      </c>
      <c r="C202" s="1" t="s">
        <v>97</v>
      </c>
      <c r="D202" s="1" t="s">
        <v>104</v>
      </c>
      <c r="E202" s="1">
        <v>1200</v>
      </c>
      <c r="F202" s="1"/>
      <c r="G202" s="1"/>
      <c r="H202" s="1"/>
      <c r="I202" s="1"/>
      <c r="J202" s="1">
        <f t="shared" si="3"/>
        <v>0</v>
      </c>
      <c r="K202" s="1"/>
    </row>
    <row r="203" spans="1:11" x14ac:dyDescent="0.3">
      <c r="A203" s="1">
        <v>201</v>
      </c>
      <c r="B203" s="10">
        <v>46224</v>
      </c>
      <c r="C203" s="1" t="s">
        <v>97</v>
      </c>
      <c r="D203" s="1" t="s">
        <v>104</v>
      </c>
      <c r="E203" s="1">
        <v>1200</v>
      </c>
      <c r="F203" s="1"/>
      <c r="G203" s="1"/>
      <c r="H203" s="1"/>
      <c r="I203" s="1"/>
      <c r="J203" s="1">
        <f t="shared" si="3"/>
        <v>0</v>
      </c>
      <c r="K203" s="1"/>
    </row>
    <row r="204" spans="1:11" x14ac:dyDescent="0.3">
      <c r="A204" s="1">
        <v>202</v>
      </c>
      <c r="B204" s="10">
        <v>46225</v>
      </c>
      <c r="C204" s="1" t="s">
        <v>97</v>
      </c>
      <c r="D204" s="1" t="s">
        <v>104</v>
      </c>
      <c r="E204" s="1">
        <v>1200</v>
      </c>
      <c r="F204" s="1"/>
      <c r="G204" s="1"/>
      <c r="H204" s="1"/>
      <c r="I204" s="1"/>
      <c r="J204" s="1">
        <f t="shared" si="3"/>
        <v>0</v>
      </c>
      <c r="K204" s="1"/>
    </row>
    <row r="205" spans="1:11" x14ac:dyDescent="0.3">
      <c r="A205" s="1">
        <v>203</v>
      </c>
      <c r="B205" s="10">
        <v>46226</v>
      </c>
      <c r="C205" s="1" t="s">
        <v>97</v>
      </c>
      <c r="D205" s="1" t="s">
        <v>104</v>
      </c>
      <c r="E205" s="1">
        <v>1200</v>
      </c>
      <c r="F205" s="1"/>
      <c r="G205" s="1"/>
      <c r="H205" s="1"/>
      <c r="I205" s="1"/>
      <c r="J205" s="1">
        <f t="shared" si="3"/>
        <v>0</v>
      </c>
      <c r="K205" s="1"/>
    </row>
    <row r="206" spans="1:11" x14ac:dyDescent="0.3">
      <c r="A206" s="1">
        <v>204</v>
      </c>
      <c r="B206" s="10">
        <v>46227</v>
      </c>
      <c r="C206" s="1" t="s">
        <v>97</v>
      </c>
      <c r="D206" s="1" t="s">
        <v>104</v>
      </c>
      <c r="E206" s="1">
        <v>1200</v>
      </c>
      <c r="F206" s="1"/>
      <c r="G206" s="1"/>
      <c r="H206" s="1"/>
      <c r="I206" s="1"/>
      <c r="J206" s="1">
        <f t="shared" si="3"/>
        <v>0</v>
      </c>
      <c r="K206" s="1"/>
    </row>
    <row r="207" spans="1:11" x14ac:dyDescent="0.3">
      <c r="A207" s="1">
        <v>205</v>
      </c>
      <c r="B207" s="10">
        <v>46228</v>
      </c>
      <c r="C207" s="1" t="s">
        <v>97</v>
      </c>
      <c r="D207" s="1" t="s">
        <v>104</v>
      </c>
      <c r="E207" s="1">
        <v>1200</v>
      </c>
      <c r="F207" s="1"/>
      <c r="G207" s="1"/>
      <c r="H207" s="1"/>
      <c r="I207" s="1"/>
      <c r="J207" s="1">
        <f t="shared" si="3"/>
        <v>0</v>
      </c>
      <c r="K207" s="1"/>
    </row>
    <row r="208" spans="1:11" x14ac:dyDescent="0.3">
      <c r="A208" s="1">
        <v>206</v>
      </c>
      <c r="B208" s="10">
        <v>46229</v>
      </c>
      <c r="C208" s="1" t="s">
        <v>97</v>
      </c>
      <c r="D208" s="1" t="s">
        <v>104</v>
      </c>
      <c r="E208" s="1">
        <v>1200</v>
      </c>
      <c r="F208" s="1"/>
      <c r="G208" s="1"/>
      <c r="H208" s="1"/>
      <c r="I208" s="1"/>
      <c r="J208" s="1">
        <f t="shared" si="3"/>
        <v>0</v>
      </c>
      <c r="K208" s="1"/>
    </row>
    <row r="209" spans="1:11" x14ac:dyDescent="0.3">
      <c r="A209" s="1">
        <v>207</v>
      </c>
      <c r="B209" s="10">
        <v>46230</v>
      </c>
      <c r="C209" s="1" t="s">
        <v>97</v>
      </c>
      <c r="D209" s="1" t="s">
        <v>104</v>
      </c>
      <c r="E209" s="1">
        <v>1200</v>
      </c>
      <c r="F209" s="1"/>
      <c r="G209" s="1"/>
      <c r="H209" s="1"/>
      <c r="I209" s="1"/>
      <c r="J209" s="1">
        <f t="shared" si="3"/>
        <v>0</v>
      </c>
      <c r="K209" s="1"/>
    </row>
    <row r="210" spans="1:11" x14ac:dyDescent="0.3">
      <c r="A210" s="1">
        <v>208</v>
      </c>
      <c r="B210" s="10">
        <v>46231</v>
      </c>
      <c r="C210" s="1" t="s">
        <v>97</v>
      </c>
      <c r="D210" s="1" t="s">
        <v>104</v>
      </c>
      <c r="E210" s="1">
        <v>1200</v>
      </c>
      <c r="F210" s="1"/>
      <c r="G210" s="1"/>
      <c r="H210" s="1"/>
      <c r="I210" s="1"/>
      <c r="J210" s="1">
        <f t="shared" si="3"/>
        <v>0</v>
      </c>
      <c r="K210" s="1"/>
    </row>
    <row r="211" spans="1:11" x14ac:dyDescent="0.3">
      <c r="A211" s="1">
        <v>209</v>
      </c>
      <c r="B211" s="10">
        <v>46232</v>
      </c>
      <c r="C211" s="1" t="s">
        <v>97</v>
      </c>
      <c r="D211" s="1" t="s">
        <v>104</v>
      </c>
      <c r="E211" s="1">
        <v>1200</v>
      </c>
      <c r="F211" s="1"/>
      <c r="G211" s="1"/>
      <c r="H211" s="1"/>
      <c r="I211" s="1"/>
      <c r="J211" s="1">
        <f t="shared" si="3"/>
        <v>0</v>
      </c>
      <c r="K211" s="1"/>
    </row>
    <row r="212" spans="1:11" x14ac:dyDescent="0.3">
      <c r="A212" s="1">
        <v>210</v>
      </c>
      <c r="B212" s="10">
        <v>46233</v>
      </c>
      <c r="C212" s="1" t="s">
        <v>97</v>
      </c>
      <c r="D212" s="1" t="s">
        <v>104</v>
      </c>
      <c r="E212" s="1">
        <v>1200</v>
      </c>
      <c r="F212" s="1"/>
      <c r="G212" s="1"/>
      <c r="H212" s="1"/>
      <c r="I212" s="1"/>
      <c r="J212" s="1">
        <f t="shared" si="3"/>
        <v>0</v>
      </c>
      <c r="K212" s="1"/>
    </row>
    <row r="213" spans="1:11" x14ac:dyDescent="0.3">
      <c r="A213" s="1">
        <v>211</v>
      </c>
      <c r="B213" s="10">
        <v>46234</v>
      </c>
      <c r="C213" s="1" t="s">
        <v>97</v>
      </c>
      <c r="D213" s="1" t="s">
        <v>104</v>
      </c>
      <c r="E213" s="1">
        <v>1200</v>
      </c>
      <c r="F213" s="1"/>
      <c r="G213" s="1"/>
      <c r="H213" s="1"/>
      <c r="I213" s="1"/>
      <c r="J213" s="1">
        <f t="shared" si="3"/>
        <v>0</v>
      </c>
      <c r="K213" s="1"/>
    </row>
    <row r="214" spans="1:11" x14ac:dyDescent="0.3">
      <c r="A214" s="1">
        <v>212</v>
      </c>
      <c r="B214" s="10">
        <v>46235</v>
      </c>
      <c r="C214" s="1" t="s">
        <v>97</v>
      </c>
      <c r="D214" s="1" t="s">
        <v>104</v>
      </c>
      <c r="E214" s="1">
        <v>1200</v>
      </c>
      <c r="F214" s="1"/>
      <c r="G214" s="1"/>
      <c r="H214" s="1"/>
      <c r="I214" s="1"/>
      <c r="J214" s="1">
        <f t="shared" si="3"/>
        <v>0</v>
      </c>
      <c r="K214" s="1"/>
    </row>
    <row r="215" spans="1:11" x14ac:dyDescent="0.3">
      <c r="A215" s="1">
        <v>213</v>
      </c>
      <c r="B215" s="10">
        <v>46236</v>
      </c>
      <c r="C215" s="1" t="s">
        <v>97</v>
      </c>
      <c r="D215" s="1" t="s">
        <v>104</v>
      </c>
      <c r="E215" s="1">
        <v>1200</v>
      </c>
      <c r="F215" s="1"/>
      <c r="G215" s="1"/>
      <c r="H215" s="1"/>
      <c r="I215" s="1"/>
      <c r="J215" s="1">
        <f t="shared" si="3"/>
        <v>0</v>
      </c>
      <c r="K215" s="1"/>
    </row>
    <row r="216" spans="1:11" x14ac:dyDescent="0.3">
      <c r="A216" s="1">
        <v>214</v>
      </c>
      <c r="B216" s="10">
        <v>46237</v>
      </c>
      <c r="C216" s="1" t="s">
        <v>97</v>
      </c>
      <c r="D216" s="1" t="s">
        <v>104</v>
      </c>
      <c r="E216" s="1">
        <v>1200</v>
      </c>
      <c r="F216" s="1"/>
      <c r="G216" s="1"/>
      <c r="H216" s="1"/>
      <c r="I216" s="1"/>
      <c r="J216" s="1">
        <f t="shared" si="3"/>
        <v>0</v>
      </c>
      <c r="K216" s="1"/>
    </row>
    <row r="217" spans="1:11" x14ac:dyDescent="0.3">
      <c r="A217" s="1">
        <v>215</v>
      </c>
      <c r="B217" s="10">
        <v>46238</v>
      </c>
      <c r="C217" s="1" t="s">
        <v>97</v>
      </c>
      <c r="D217" s="1" t="s">
        <v>104</v>
      </c>
      <c r="E217" s="1">
        <v>1200</v>
      </c>
      <c r="F217" s="1"/>
      <c r="G217" s="1"/>
      <c r="H217" s="1"/>
      <c r="I217" s="1"/>
      <c r="J217" s="1">
        <f t="shared" si="3"/>
        <v>0</v>
      </c>
      <c r="K217" s="1"/>
    </row>
    <row r="218" spans="1:11" x14ac:dyDescent="0.3">
      <c r="A218" s="1">
        <v>216</v>
      </c>
      <c r="B218" s="10">
        <v>46239</v>
      </c>
      <c r="C218" s="1" t="s">
        <v>97</v>
      </c>
      <c r="D218" s="1" t="s">
        <v>104</v>
      </c>
      <c r="E218" s="1">
        <v>1200</v>
      </c>
      <c r="F218" s="1"/>
      <c r="G218" s="1"/>
      <c r="H218" s="1"/>
      <c r="I218" s="1"/>
      <c r="J218" s="1">
        <f t="shared" si="3"/>
        <v>0</v>
      </c>
      <c r="K218" s="1"/>
    </row>
    <row r="219" spans="1:11" x14ac:dyDescent="0.3">
      <c r="A219" s="1">
        <v>217</v>
      </c>
      <c r="B219" s="10">
        <v>46240</v>
      </c>
      <c r="C219" s="1" t="s">
        <v>97</v>
      </c>
      <c r="D219" s="1" t="s">
        <v>104</v>
      </c>
      <c r="E219" s="1">
        <v>1200</v>
      </c>
      <c r="F219" s="1"/>
      <c r="G219" s="1"/>
      <c r="H219" s="1"/>
      <c r="I219" s="1"/>
      <c r="J219" s="1">
        <f t="shared" si="3"/>
        <v>0</v>
      </c>
      <c r="K219" s="1"/>
    </row>
    <row r="220" spans="1:11" x14ac:dyDescent="0.3">
      <c r="A220" s="1">
        <v>218</v>
      </c>
      <c r="B220" s="10">
        <v>46241</v>
      </c>
      <c r="C220" s="1" t="s">
        <v>97</v>
      </c>
      <c r="D220" s="1" t="s">
        <v>104</v>
      </c>
      <c r="E220" s="1">
        <v>1200</v>
      </c>
      <c r="F220" s="1"/>
      <c r="G220" s="1"/>
      <c r="H220" s="1"/>
      <c r="I220" s="1"/>
      <c r="J220" s="1">
        <f t="shared" si="3"/>
        <v>0</v>
      </c>
      <c r="K220" s="1"/>
    </row>
    <row r="221" spans="1:11" x14ac:dyDescent="0.3">
      <c r="A221" s="1">
        <v>219</v>
      </c>
      <c r="B221" s="10">
        <v>46242</v>
      </c>
      <c r="C221" s="1" t="s">
        <v>97</v>
      </c>
      <c r="D221" s="1" t="s">
        <v>104</v>
      </c>
      <c r="E221" s="1">
        <v>1200</v>
      </c>
      <c r="F221" s="1"/>
      <c r="G221" s="1"/>
      <c r="H221" s="1"/>
      <c r="I221" s="1"/>
      <c r="J221" s="1">
        <f t="shared" si="3"/>
        <v>0</v>
      </c>
      <c r="K221" s="1"/>
    </row>
    <row r="222" spans="1:11" x14ac:dyDescent="0.3">
      <c r="A222" s="1">
        <v>220</v>
      </c>
      <c r="B222" s="10">
        <v>46243</v>
      </c>
      <c r="C222" s="1" t="s">
        <v>97</v>
      </c>
      <c r="D222" s="1" t="s">
        <v>104</v>
      </c>
      <c r="E222" s="1">
        <v>1200</v>
      </c>
      <c r="F222" s="1"/>
      <c r="G222" s="1"/>
      <c r="H222" s="1"/>
      <c r="I222" s="1"/>
      <c r="J222" s="1">
        <f t="shared" si="3"/>
        <v>0</v>
      </c>
      <c r="K222" s="1"/>
    </row>
    <row r="223" spans="1:11" x14ac:dyDescent="0.3">
      <c r="A223" s="1">
        <v>221</v>
      </c>
      <c r="B223" s="10">
        <v>46244</v>
      </c>
      <c r="C223" s="1" t="s">
        <v>97</v>
      </c>
      <c r="D223" s="1" t="s">
        <v>104</v>
      </c>
      <c r="E223" s="1">
        <v>1200</v>
      </c>
      <c r="F223" s="1"/>
      <c r="G223" s="1"/>
      <c r="H223" s="1"/>
      <c r="I223" s="1"/>
      <c r="J223" s="1">
        <f t="shared" si="3"/>
        <v>0</v>
      </c>
      <c r="K223" s="1"/>
    </row>
    <row r="224" spans="1:11" x14ac:dyDescent="0.3">
      <c r="A224" s="1">
        <v>222</v>
      </c>
      <c r="B224" s="10">
        <v>46245</v>
      </c>
      <c r="C224" s="1" t="s">
        <v>97</v>
      </c>
      <c r="D224" s="1" t="s">
        <v>104</v>
      </c>
      <c r="E224" s="1">
        <v>1200</v>
      </c>
      <c r="F224" s="1"/>
      <c r="G224" s="1"/>
      <c r="H224" s="1"/>
      <c r="I224" s="1"/>
      <c r="J224" s="1">
        <f t="shared" si="3"/>
        <v>0</v>
      </c>
      <c r="K224" s="1"/>
    </row>
    <row r="225" spans="1:11" x14ac:dyDescent="0.3">
      <c r="A225" s="1">
        <v>223</v>
      </c>
      <c r="B225" s="10">
        <v>46246</v>
      </c>
      <c r="C225" s="1" t="s">
        <v>97</v>
      </c>
      <c r="D225" s="1" t="s">
        <v>104</v>
      </c>
      <c r="E225" s="1">
        <v>1200</v>
      </c>
      <c r="F225" s="1"/>
      <c r="G225" s="1"/>
      <c r="H225" s="1"/>
      <c r="I225" s="1"/>
      <c r="J225" s="1">
        <f t="shared" si="3"/>
        <v>0</v>
      </c>
      <c r="K225" s="1"/>
    </row>
    <row r="226" spans="1:11" x14ac:dyDescent="0.3">
      <c r="A226" s="1">
        <v>224</v>
      </c>
      <c r="B226" s="10">
        <v>46247</v>
      </c>
      <c r="C226" s="1" t="s">
        <v>97</v>
      </c>
      <c r="D226" s="1" t="s">
        <v>104</v>
      </c>
      <c r="E226" s="1">
        <v>1200</v>
      </c>
      <c r="F226" s="1"/>
      <c r="G226" s="1"/>
      <c r="H226" s="1"/>
      <c r="I226" s="1"/>
      <c r="J226" s="1">
        <f t="shared" si="3"/>
        <v>0</v>
      </c>
      <c r="K226" s="1"/>
    </row>
    <row r="227" spans="1:11" x14ac:dyDescent="0.3">
      <c r="A227" s="1">
        <v>225</v>
      </c>
      <c r="B227" s="10">
        <v>46248</v>
      </c>
      <c r="C227" s="1" t="s">
        <v>97</v>
      </c>
      <c r="D227" s="1" t="s">
        <v>104</v>
      </c>
      <c r="E227" s="1">
        <v>1200</v>
      </c>
      <c r="F227" s="1"/>
      <c r="G227" s="1"/>
      <c r="H227" s="1"/>
      <c r="I227" s="1"/>
      <c r="J227" s="1">
        <f t="shared" si="3"/>
        <v>0</v>
      </c>
      <c r="K227" s="1"/>
    </row>
    <row r="228" spans="1:11" x14ac:dyDescent="0.3">
      <c r="A228" s="1">
        <v>226</v>
      </c>
      <c r="B228" s="10">
        <v>46249</v>
      </c>
      <c r="C228" s="1" t="s">
        <v>97</v>
      </c>
      <c r="D228" s="1" t="s">
        <v>104</v>
      </c>
      <c r="E228" s="1">
        <v>1200</v>
      </c>
      <c r="F228" s="1"/>
      <c r="G228" s="1"/>
      <c r="H228" s="1"/>
      <c r="I228" s="1"/>
      <c r="J228" s="1">
        <f t="shared" si="3"/>
        <v>0</v>
      </c>
      <c r="K228" s="1"/>
    </row>
    <row r="229" spans="1:11" x14ac:dyDescent="0.3">
      <c r="A229" s="1">
        <v>227</v>
      </c>
      <c r="B229" s="10">
        <v>46250</v>
      </c>
      <c r="C229" s="1" t="s">
        <v>97</v>
      </c>
      <c r="D229" s="1" t="s">
        <v>104</v>
      </c>
      <c r="E229" s="1">
        <v>1200</v>
      </c>
      <c r="F229" s="1"/>
      <c r="G229" s="1"/>
      <c r="H229" s="1"/>
      <c r="I229" s="1"/>
      <c r="J229" s="1">
        <f t="shared" si="3"/>
        <v>0</v>
      </c>
      <c r="K229" s="1"/>
    </row>
    <row r="230" spans="1:11" x14ac:dyDescent="0.3">
      <c r="A230" s="1">
        <v>228</v>
      </c>
      <c r="B230" s="10">
        <v>46251</v>
      </c>
      <c r="C230" s="1" t="s">
        <v>97</v>
      </c>
      <c r="D230" s="1" t="s">
        <v>104</v>
      </c>
      <c r="E230" s="1">
        <v>1200</v>
      </c>
      <c r="F230" s="1"/>
      <c r="G230" s="1"/>
      <c r="H230" s="1"/>
      <c r="I230" s="1"/>
      <c r="J230" s="1">
        <f t="shared" si="3"/>
        <v>0</v>
      </c>
      <c r="K230" s="1"/>
    </row>
    <row r="231" spans="1:11" x14ac:dyDescent="0.3">
      <c r="A231" s="1">
        <v>229</v>
      </c>
      <c r="B231" s="10">
        <v>46252</v>
      </c>
      <c r="C231" s="1" t="s">
        <v>97</v>
      </c>
      <c r="D231" s="1" t="s">
        <v>104</v>
      </c>
      <c r="E231" s="1">
        <v>1200</v>
      </c>
      <c r="F231" s="1"/>
      <c r="G231" s="1"/>
      <c r="H231" s="1"/>
      <c r="I231" s="1"/>
      <c r="J231" s="1">
        <f t="shared" si="3"/>
        <v>0</v>
      </c>
      <c r="K231" s="1"/>
    </row>
    <row r="232" spans="1:11" x14ac:dyDescent="0.3">
      <c r="A232" s="1">
        <v>230</v>
      </c>
      <c r="B232" s="10">
        <v>46253</v>
      </c>
      <c r="C232" s="1" t="s">
        <v>97</v>
      </c>
      <c r="D232" s="1" t="s">
        <v>104</v>
      </c>
      <c r="E232" s="1">
        <v>1200</v>
      </c>
      <c r="F232" s="1"/>
      <c r="G232" s="1"/>
      <c r="H232" s="1"/>
      <c r="I232" s="1"/>
      <c r="J232" s="1">
        <f t="shared" si="3"/>
        <v>0</v>
      </c>
      <c r="K232" s="1"/>
    </row>
    <row r="233" spans="1:11" x14ac:dyDescent="0.3">
      <c r="A233" s="1">
        <v>231</v>
      </c>
      <c r="B233" s="10">
        <v>46254</v>
      </c>
      <c r="C233" s="1" t="s">
        <v>97</v>
      </c>
      <c r="D233" s="1" t="s">
        <v>104</v>
      </c>
      <c r="E233" s="1">
        <v>1200</v>
      </c>
      <c r="F233" s="1"/>
      <c r="G233" s="1"/>
      <c r="H233" s="1"/>
      <c r="I233" s="1"/>
      <c r="J233" s="1">
        <f t="shared" si="3"/>
        <v>0</v>
      </c>
      <c r="K233" s="1"/>
    </row>
    <row r="234" spans="1:11" x14ac:dyDescent="0.3">
      <c r="A234" s="1">
        <v>232</v>
      </c>
      <c r="B234" s="10">
        <v>46255</v>
      </c>
      <c r="C234" s="1" t="s">
        <v>97</v>
      </c>
      <c r="D234" s="1" t="s">
        <v>104</v>
      </c>
      <c r="E234" s="1">
        <v>1200</v>
      </c>
      <c r="F234" s="1"/>
      <c r="G234" s="1"/>
      <c r="H234" s="1"/>
      <c r="I234" s="1"/>
      <c r="J234" s="1">
        <f t="shared" si="3"/>
        <v>0</v>
      </c>
      <c r="K234" s="1"/>
    </row>
    <row r="235" spans="1:11" x14ac:dyDescent="0.3">
      <c r="A235" s="1">
        <v>233</v>
      </c>
      <c r="B235" s="10">
        <v>46256</v>
      </c>
      <c r="C235" s="1" t="s">
        <v>97</v>
      </c>
      <c r="D235" s="1" t="s">
        <v>104</v>
      </c>
      <c r="E235" s="1">
        <v>1200</v>
      </c>
      <c r="F235" s="1"/>
      <c r="G235" s="1"/>
      <c r="H235" s="1"/>
      <c r="I235" s="1"/>
      <c r="J235" s="1">
        <f t="shared" si="3"/>
        <v>0</v>
      </c>
      <c r="K235" s="1"/>
    </row>
    <row r="236" spans="1:11" x14ac:dyDescent="0.3">
      <c r="A236" s="1">
        <v>234</v>
      </c>
      <c r="B236" s="10">
        <v>46257</v>
      </c>
      <c r="C236" s="1" t="s">
        <v>97</v>
      </c>
      <c r="D236" s="1" t="s">
        <v>104</v>
      </c>
      <c r="E236" s="1">
        <v>1200</v>
      </c>
      <c r="F236" s="1"/>
      <c r="G236" s="1"/>
      <c r="H236" s="1"/>
      <c r="I236" s="1"/>
      <c r="J236" s="1">
        <f t="shared" si="3"/>
        <v>0</v>
      </c>
      <c r="K236" s="1"/>
    </row>
    <row r="237" spans="1:11" x14ac:dyDescent="0.3">
      <c r="A237" s="1">
        <v>235</v>
      </c>
      <c r="B237" s="10">
        <v>46258</v>
      </c>
      <c r="C237" s="1" t="s">
        <v>97</v>
      </c>
      <c r="D237" s="1" t="s">
        <v>104</v>
      </c>
      <c r="E237" s="1">
        <v>1200</v>
      </c>
      <c r="F237" s="1"/>
      <c r="G237" s="1"/>
      <c r="H237" s="1"/>
      <c r="I237" s="1"/>
      <c r="J237" s="1">
        <f t="shared" si="3"/>
        <v>0</v>
      </c>
      <c r="K237" s="1"/>
    </row>
    <row r="238" spans="1:11" x14ac:dyDescent="0.3">
      <c r="A238" s="1">
        <v>236</v>
      </c>
      <c r="B238" s="10">
        <v>46259</v>
      </c>
      <c r="C238" s="1" t="s">
        <v>97</v>
      </c>
      <c r="D238" s="1" t="s">
        <v>104</v>
      </c>
      <c r="E238" s="1">
        <v>1200</v>
      </c>
      <c r="F238" s="1"/>
      <c r="G238" s="1"/>
      <c r="H238" s="1"/>
      <c r="I238" s="1"/>
      <c r="J238" s="1">
        <f t="shared" si="3"/>
        <v>0</v>
      </c>
      <c r="K238" s="1"/>
    </row>
    <row r="239" spans="1:11" x14ac:dyDescent="0.3">
      <c r="A239" s="1">
        <v>237</v>
      </c>
      <c r="B239" s="10">
        <v>46260</v>
      </c>
      <c r="C239" s="1" t="s">
        <v>97</v>
      </c>
      <c r="D239" s="1" t="s">
        <v>104</v>
      </c>
      <c r="E239" s="1">
        <v>1200</v>
      </c>
      <c r="F239" s="1"/>
      <c r="G239" s="1"/>
      <c r="H239" s="1"/>
      <c r="I239" s="1"/>
      <c r="J239" s="1">
        <f t="shared" si="3"/>
        <v>0</v>
      </c>
      <c r="K239" s="1"/>
    </row>
    <row r="240" spans="1:11" x14ac:dyDescent="0.3">
      <c r="A240" s="1">
        <v>238</v>
      </c>
      <c r="B240" s="10">
        <v>46261</v>
      </c>
      <c r="C240" s="1" t="s">
        <v>97</v>
      </c>
      <c r="D240" s="1" t="s">
        <v>104</v>
      </c>
      <c r="E240" s="1">
        <v>1200</v>
      </c>
      <c r="F240" s="1"/>
      <c r="G240" s="1"/>
      <c r="H240" s="1"/>
      <c r="I240" s="1"/>
      <c r="J240" s="1">
        <f t="shared" si="3"/>
        <v>0</v>
      </c>
      <c r="K240" s="1"/>
    </row>
    <row r="241" spans="1:11" x14ac:dyDescent="0.3">
      <c r="A241" s="1">
        <v>239</v>
      </c>
      <c r="B241" s="10">
        <v>46262</v>
      </c>
      <c r="C241" s="1" t="s">
        <v>97</v>
      </c>
      <c r="D241" s="1" t="s">
        <v>104</v>
      </c>
      <c r="E241" s="1">
        <v>1200</v>
      </c>
      <c r="F241" s="1"/>
      <c r="G241" s="1"/>
      <c r="H241" s="1"/>
      <c r="I241" s="1"/>
      <c r="J241" s="1">
        <f t="shared" si="3"/>
        <v>0</v>
      </c>
      <c r="K241" s="1"/>
    </row>
    <row r="242" spans="1:11" x14ac:dyDescent="0.3">
      <c r="A242" s="1">
        <v>240</v>
      </c>
      <c r="B242" s="10">
        <v>46263</v>
      </c>
      <c r="C242" s="1" t="s">
        <v>97</v>
      </c>
      <c r="D242" s="1" t="s">
        <v>104</v>
      </c>
      <c r="E242" s="1">
        <v>1200</v>
      </c>
      <c r="F242" s="1"/>
      <c r="G242" s="1"/>
      <c r="H242" s="1"/>
      <c r="I242" s="1"/>
      <c r="J242" s="1">
        <f t="shared" si="3"/>
        <v>0</v>
      </c>
      <c r="K242" s="1"/>
    </row>
    <row r="243" spans="1:11" x14ac:dyDescent="0.3">
      <c r="A243" s="1">
        <v>241</v>
      </c>
      <c r="B243" s="10">
        <v>46264</v>
      </c>
      <c r="C243" s="1" t="s">
        <v>97</v>
      </c>
      <c r="D243" s="1" t="s">
        <v>104</v>
      </c>
      <c r="E243" s="1">
        <v>1200</v>
      </c>
      <c r="F243" s="1"/>
      <c r="G243" s="1"/>
      <c r="H243" s="1"/>
      <c r="I243" s="1"/>
      <c r="J243" s="1">
        <f t="shared" si="3"/>
        <v>0</v>
      </c>
      <c r="K243" s="1"/>
    </row>
    <row r="244" spans="1:11" x14ac:dyDescent="0.3">
      <c r="A244" s="1">
        <v>242</v>
      </c>
      <c r="B244" s="10">
        <v>46265</v>
      </c>
      <c r="C244" s="1" t="s">
        <v>97</v>
      </c>
      <c r="D244" s="1" t="s">
        <v>104</v>
      </c>
      <c r="E244" s="1">
        <v>1200</v>
      </c>
      <c r="F244" s="1"/>
      <c r="G244" s="1"/>
      <c r="H244" s="1"/>
      <c r="I244" s="1"/>
      <c r="J244" s="1">
        <f t="shared" si="3"/>
        <v>0</v>
      </c>
      <c r="K244" s="1"/>
    </row>
    <row r="245" spans="1:11" x14ac:dyDescent="0.3">
      <c r="A245" s="1">
        <v>243</v>
      </c>
      <c r="B245" s="10">
        <v>46266</v>
      </c>
      <c r="C245" s="1" t="s">
        <v>97</v>
      </c>
      <c r="D245" s="1" t="s">
        <v>104</v>
      </c>
      <c r="E245" s="1">
        <v>1200</v>
      </c>
      <c r="F245" s="1"/>
      <c r="G245" s="1"/>
      <c r="H245" s="1"/>
      <c r="I245" s="1"/>
      <c r="J245" s="1">
        <f t="shared" si="3"/>
        <v>0</v>
      </c>
      <c r="K245" s="1"/>
    </row>
    <row r="246" spans="1:11" x14ac:dyDescent="0.3">
      <c r="A246" s="1">
        <v>244</v>
      </c>
      <c r="B246" s="10">
        <v>46267</v>
      </c>
      <c r="C246" s="1" t="s">
        <v>97</v>
      </c>
      <c r="D246" s="1" t="s">
        <v>104</v>
      </c>
      <c r="E246" s="1">
        <v>1200</v>
      </c>
      <c r="F246" s="1"/>
      <c r="G246" s="1"/>
      <c r="H246" s="1"/>
      <c r="I246" s="1"/>
      <c r="J246" s="1">
        <f t="shared" si="3"/>
        <v>0</v>
      </c>
      <c r="K246" s="1"/>
    </row>
    <row r="247" spans="1:11" x14ac:dyDescent="0.3">
      <c r="A247" s="1">
        <v>245</v>
      </c>
      <c r="B247" s="10">
        <v>46268</v>
      </c>
      <c r="C247" s="1" t="s">
        <v>97</v>
      </c>
      <c r="D247" s="1" t="s">
        <v>104</v>
      </c>
      <c r="E247" s="1">
        <v>1200</v>
      </c>
      <c r="F247" s="1"/>
      <c r="G247" s="1"/>
      <c r="H247" s="1"/>
      <c r="I247" s="1"/>
      <c r="J247" s="1">
        <f t="shared" si="3"/>
        <v>0</v>
      </c>
      <c r="K247" s="1"/>
    </row>
    <row r="248" spans="1:11" x14ac:dyDescent="0.3">
      <c r="A248" s="1">
        <v>246</v>
      </c>
      <c r="B248" s="10">
        <v>46269</v>
      </c>
      <c r="C248" s="1" t="s">
        <v>97</v>
      </c>
      <c r="D248" s="1" t="s">
        <v>104</v>
      </c>
      <c r="E248" s="1">
        <v>1200</v>
      </c>
      <c r="F248" s="1"/>
      <c r="G248" s="1"/>
      <c r="H248" s="1"/>
      <c r="I248" s="1"/>
      <c r="J248" s="1">
        <f t="shared" si="3"/>
        <v>0</v>
      </c>
      <c r="K248" s="1"/>
    </row>
    <row r="249" spans="1:11" x14ac:dyDescent="0.3">
      <c r="A249" s="1">
        <v>247</v>
      </c>
      <c r="B249" s="10">
        <v>46270</v>
      </c>
      <c r="C249" s="1" t="s">
        <v>97</v>
      </c>
      <c r="D249" s="1" t="s">
        <v>104</v>
      </c>
      <c r="E249" s="1">
        <v>1200</v>
      </c>
      <c r="F249" s="1"/>
      <c r="G249" s="1"/>
      <c r="H249" s="1"/>
      <c r="I249" s="1"/>
      <c r="J249" s="1">
        <f t="shared" si="3"/>
        <v>0</v>
      </c>
      <c r="K249" s="1"/>
    </row>
    <row r="250" spans="1:11" x14ac:dyDescent="0.3">
      <c r="A250" s="1">
        <v>248</v>
      </c>
      <c r="B250" s="10">
        <v>46271</v>
      </c>
      <c r="C250" s="1" t="s">
        <v>97</v>
      </c>
      <c r="D250" s="1" t="s">
        <v>104</v>
      </c>
      <c r="E250" s="1">
        <v>1200</v>
      </c>
      <c r="F250" s="1"/>
      <c r="G250" s="1"/>
      <c r="H250" s="1"/>
      <c r="I250" s="1"/>
      <c r="J250" s="1">
        <f t="shared" si="3"/>
        <v>0</v>
      </c>
      <c r="K250" s="1"/>
    </row>
    <row r="251" spans="1:11" x14ac:dyDescent="0.3">
      <c r="A251" s="1">
        <v>249</v>
      </c>
      <c r="B251" s="10">
        <v>46272</v>
      </c>
      <c r="C251" s="1" t="s">
        <v>97</v>
      </c>
      <c r="D251" s="1" t="s">
        <v>104</v>
      </c>
      <c r="E251" s="1">
        <v>1200</v>
      </c>
      <c r="F251" s="1"/>
      <c r="G251" s="1"/>
      <c r="H251" s="1"/>
      <c r="I251" s="1"/>
      <c r="J251" s="1">
        <f t="shared" si="3"/>
        <v>0</v>
      </c>
      <c r="K251" s="1"/>
    </row>
    <row r="252" spans="1:11" x14ac:dyDescent="0.3">
      <c r="A252" s="1">
        <v>250</v>
      </c>
      <c r="B252" s="10">
        <v>46273</v>
      </c>
      <c r="C252" s="1" t="s">
        <v>97</v>
      </c>
      <c r="D252" s="1" t="s">
        <v>104</v>
      </c>
      <c r="E252" s="1">
        <v>1200</v>
      </c>
      <c r="F252" s="1"/>
      <c r="G252" s="1"/>
      <c r="H252" s="1"/>
      <c r="I252" s="1"/>
      <c r="J252" s="1">
        <f t="shared" si="3"/>
        <v>0</v>
      </c>
      <c r="K252" s="1"/>
    </row>
    <row r="253" spans="1:11" x14ac:dyDescent="0.3">
      <c r="A253" s="1">
        <v>251</v>
      </c>
      <c r="B253" s="10">
        <v>46274</v>
      </c>
      <c r="C253" s="1" t="s">
        <v>97</v>
      </c>
      <c r="D253" s="1" t="s">
        <v>104</v>
      </c>
      <c r="E253" s="1">
        <v>1200</v>
      </c>
      <c r="F253" s="1"/>
      <c r="G253" s="1"/>
      <c r="H253" s="1"/>
      <c r="I253" s="1"/>
      <c r="J253" s="1">
        <f t="shared" si="3"/>
        <v>0</v>
      </c>
      <c r="K253" s="1"/>
    </row>
    <row r="254" spans="1:11" x14ac:dyDescent="0.3">
      <c r="A254" s="1">
        <v>252</v>
      </c>
      <c r="B254" s="10">
        <v>46275</v>
      </c>
      <c r="C254" s="1" t="s">
        <v>97</v>
      </c>
      <c r="D254" s="1" t="s">
        <v>104</v>
      </c>
      <c r="E254" s="1">
        <v>1200</v>
      </c>
      <c r="F254" s="1"/>
      <c r="G254" s="1"/>
      <c r="H254" s="1"/>
      <c r="I254" s="1"/>
      <c r="J254" s="1">
        <f t="shared" si="3"/>
        <v>0</v>
      </c>
      <c r="K254" s="1"/>
    </row>
    <row r="255" spans="1:11" x14ac:dyDescent="0.3">
      <c r="A255" s="1">
        <v>253</v>
      </c>
      <c r="B255" s="10">
        <v>46276</v>
      </c>
      <c r="C255" s="1" t="s">
        <v>97</v>
      </c>
      <c r="D255" s="1" t="s">
        <v>104</v>
      </c>
      <c r="E255" s="1">
        <v>1200</v>
      </c>
      <c r="F255" s="1"/>
      <c r="G255" s="1"/>
      <c r="H255" s="1"/>
      <c r="I255" s="1"/>
      <c r="J255" s="1">
        <f t="shared" si="3"/>
        <v>0</v>
      </c>
      <c r="K255" s="1"/>
    </row>
    <row r="256" spans="1:11" x14ac:dyDescent="0.3">
      <c r="A256" s="1">
        <v>254</v>
      </c>
      <c r="B256" s="10">
        <v>46277</v>
      </c>
      <c r="C256" s="1" t="s">
        <v>97</v>
      </c>
      <c r="D256" s="1" t="s">
        <v>104</v>
      </c>
      <c r="E256" s="1">
        <v>1200</v>
      </c>
      <c r="F256" s="1"/>
      <c r="G256" s="1"/>
      <c r="H256" s="1"/>
      <c r="I256" s="1"/>
      <c r="J256" s="1">
        <f t="shared" si="3"/>
        <v>0</v>
      </c>
      <c r="K256" s="1"/>
    </row>
    <row r="257" spans="1:11" x14ac:dyDescent="0.3">
      <c r="A257" s="1">
        <v>255</v>
      </c>
      <c r="B257" s="10">
        <v>46278</v>
      </c>
      <c r="C257" s="1" t="s">
        <v>97</v>
      </c>
      <c r="D257" s="1" t="s">
        <v>104</v>
      </c>
      <c r="E257" s="1">
        <v>1200</v>
      </c>
      <c r="F257" s="1"/>
      <c r="G257" s="1"/>
      <c r="H257" s="1"/>
      <c r="I257" s="1"/>
      <c r="J257" s="1">
        <f t="shared" si="3"/>
        <v>0</v>
      </c>
      <c r="K257" s="1"/>
    </row>
    <row r="258" spans="1:11" x14ac:dyDescent="0.3">
      <c r="A258" s="1">
        <v>256</v>
      </c>
      <c r="B258" s="10">
        <v>46279</v>
      </c>
      <c r="C258" s="1" t="s">
        <v>97</v>
      </c>
      <c r="D258" s="1" t="s">
        <v>104</v>
      </c>
      <c r="E258" s="1">
        <v>1200</v>
      </c>
      <c r="F258" s="1"/>
      <c r="G258" s="1"/>
      <c r="H258" s="1"/>
      <c r="I258" s="1"/>
      <c r="J258" s="1">
        <f t="shared" si="3"/>
        <v>0</v>
      </c>
      <c r="K258" s="1"/>
    </row>
    <row r="259" spans="1:11" x14ac:dyDescent="0.3">
      <c r="A259" s="1">
        <v>257</v>
      </c>
      <c r="B259" s="10">
        <v>46280</v>
      </c>
      <c r="C259" s="1" t="s">
        <v>97</v>
      </c>
      <c r="D259" s="1" t="s">
        <v>104</v>
      </c>
      <c r="E259" s="1">
        <v>1200</v>
      </c>
      <c r="F259" s="1"/>
      <c r="G259" s="1"/>
      <c r="H259" s="1"/>
      <c r="I259" s="1"/>
      <c r="J259" s="1">
        <f t="shared" si="3"/>
        <v>0</v>
      </c>
      <c r="K259" s="1"/>
    </row>
    <row r="260" spans="1:11" x14ac:dyDescent="0.3">
      <c r="A260" s="1">
        <v>258</v>
      </c>
      <c r="B260" s="10">
        <v>46281</v>
      </c>
      <c r="C260" s="1" t="s">
        <v>97</v>
      </c>
      <c r="D260" s="1" t="s">
        <v>104</v>
      </c>
      <c r="E260" s="1">
        <v>1200</v>
      </c>
      <c r="F260" s="1"/>
      <c r="G260" s="1"/>
      <c r="H260" s="1"/>
      <c r="I260" s="1"/>
      <c r="J260" s="1">
        <f t="shared" ref="J260:J323" si="4">E260*F260-G260-H260+I260</f>
        <v>0</v>
      </c>
      <c r="K260" s="1"/>
    </row>
    <row r="261" spans="1:11" x14ac:dyDescent="0.3">
      <c r="A261" s="1">
        <v>259</v>
      </c>
      <c r="B261" s="10">
        <v>46282</v>
      </c>
      <c r="C261" s="1" t="s">
        <v>97</v>
      </c>
      <c r="D261" s="1" t="s">
        <v>104</v>
      </c>
      <c r="E261" s="1">
        <v>1200</v>
      </c>
      <c r="F261" s="1"/>
      <c r="G261" s="1"/>
      <c r="H261" s="1"/>
      <c r="I261" s="1"/>
      <c r="J261" s="1">
        <f t="shared" si="4"/>
        <v>0</v>
      </c>
      <c r="K261" s="1"/>
    </row>
    <row r="262" spans="1:11" x14ac:dyDescent="0.3">
      <c r="A262" s="1">
        <v>260</v>
      </c>
      <c r="B262" s="10">
        <v>46283</v>
      </c>
      <c r="C262" s="1" t="s">
        <v>97</v>
      </c>
      <c r="D262" s="1" t="s">
        <v>104</v>
      </c>
      <c r="E262" s="1">
        <v>1200</v>
      </c>
      <c r="F262" s="1"/>
      <c r="G262" s="1"/>
      <c r="H262" s="1"/>
      <c r="I262" s="1"/>
      <c r="J262" s="1">
        <f t="shared" si="4"/>
        <v>0</v>
      </c>
      <c r="K262" s="1"/>
    </row>
    <row r="263" spans="1:11" x14ac:dyDescent="0.3">
      <c r="A263" s="1">
        <v>261</v>
      </c>
      <c r="B263" s="10">
        <v>46284</v>
      </c>
      <c r="C263" s="1" t="s">
        <v>97</v>
      </c>
      <c r="D263" s="1" t="s">
        <v>104</v>
      </c>
      <c r="E263" s="1">
        <v>1200</v>
      </c>
      <c r="F263" s="1"/>
      <c r="G263" s="1"/>
      <c r="H263" s="1"/>
      <c r="I263" s="1"/>
      <c r="J263" s="1">
        <f t="shared" si="4"/>
        <v>0</v>
      </c>
      <c r="K263" s="1"/>
    </row>
    <row r="264" spans="1:11" x14ac:dyDescent="0.3">
      <c r="A264" s="1">
        <v>262</v>
      </c>
      <c r="B264" s="10">
        <v>46285</v>
      </c>
      <c r="C264" s="1" t="s">
        <v>97</v>
      </c>
      <c r="D264" s="1" t="s">
        <v>104</v>
      </c>
      <c r="E264" s="1">
        <v>1200</v>
      </c>
      <c r="F264" s="1"/>
      <c r="G264" s="1"/>
      <c r="H264" s="1"/>
      <c r="I264" s="1"/>
      <c r="J264" s="1">
        <f t="shared" si="4"/>
        <v>0</v>
      </c>
      <c r="K264" s="1"/>
    </row>
    <row r="265" spans="1:11" x14ac:dyDescent="0.3">
      <c r="A265" s="1">
        <v>263</v>
      </c>
      <c r="B265" s="10">
        <v>46286</v>
      </c>
      <c r="C265" s="1" t="s">
        <v>97</v>
      </c>
      <c r="D265" s="1" t="s">
        <v>104</v>
      </c>
      <c r="E265" s="1">
        <v>1200</v>
      </c>
      <c r="F265" s="1"/>
      <c r="G265" s="1"/>
      <c r="H265" s="1"/>
      <c r="I265" s="1"/>
      <c r="J265" s="1">
        <f t="shared" si="4"/>
        <v>0</v>
      </c>
      <c r="K265" s="1"/>
    </row>
    <row r="266" spans="1:11" x14ac:dyDescent="0.3">
      <c r="A266" s="1">
        <v>264</v>
      </c>
      <c r="B266" s="10">
        <v>46287</v>
      </c>
      <c r="C266" s="1" t="s">
        <v>97</v>
      </c>
      <c r="D266" s="1" t="s">
        <v>104</v>
      </c>
      <c r="E266" s="1">
        <v>1200</v>
      </c>
      <c r="F266" s="1"/>
      <c r="G266" s="1"/>
      <c r="H266" s="1"/>
      <c r="I266" s="1"/>
      <c r="J266" s="1">
        <f t="shared" si="4"/>
        <v>0</v>
      </c>
      <c r="K266" s="1"/>
    </row>
    <row r="267" spans="1:11" x14ac:dyDescent="0.3">
      <c r="A267" s="1">
        <v>265</v>
      </c>
      <c r="B267" s="10">
        <v>46288</v>
      </c>
      <c r="C267" s="1" t="s">
        <v>97</v>
      </c>
      <c r="D267" s="1" t="s">
        <v>104</v>
      </c>
      <c r="E267" s="1">
        <v>1200</v>
      </c>
      <c r="F267" s="1"/>
      <c r="G267" s="1"/>
      <c r="H267" s="1"/>
      <c r="I267" s="1"/>
      <c r="J267" s="1">
        <f t="shared" si="4"/>
        <v>0</v>
      </c>
      <c r="K267" s="1"/>
    </row>
    <row r="268" spans="1:11" x14ac:dyDescent="0.3">
      <c r="A268" s="1">
        <v>266</v>
      </c>
      <c r="B268" s="10">
        <v>46289</v>
      </c>
      <c r="C268" s="1" t="s">
        <v>97</v>
      </c>
      <c r="D268" s="1" t="s">
        <v>104</v>
      </c>
      <c r="E268" s="1">
        <v>1200</v>
      </c>
      <c r="F268" s="1"/>
      <c r="G268" s="1"/>
      <c r="H268" s="1"/>
      <c r="I268" s="1"/>
      <c r="J268" s="1">
        <f t="shared" si="4"/>
        <v>0</v>
      </c>
      <c r="K268" s="1"/>
    </row>
    <row r="269" spans="1:11" x14ac:dyDescent="0.3">
      <c r="A269" s="1">
        <v>267</v>
      </c>
      <c r="B269" s="10">
        <v>46290</v>
      </c>
      <c r="C269" s="1" t="s">
        <v>97</v>
      </c>
      <c r="D269" s="1" t="s">
        <v>104</v>
      </c>
      <c r="E269" s="1">
        <v>1200</v>
      </c>
      <c r="F269" s="1"/>
      <c r="G269" s="1"/>
      <c r="H269" s="1"/>
      <c r="I269" s="1"/>
      <c r="J269" s="1">
        <f t="shared" si="4"/>
        <v>0</v>
      </c>
      <c r="K269" s="1"/>
    </row>
    <row r="270" spans="1:11" x14ac:dyDescent="0.3">
      <c r="A270" s="1">
        <v>268</v>
      </c>
      <c r="B270" s="10">
        <v>46291</v>
      </c>
      <c r="C270" s="1" t="s">
        <v>97</v>
      </c>
      <c r="D270" s="1" t="s">
        <v>104</v>
      </c>
      <c r="E270" s="1">
        <v>1200</v>
      </c>
      <c r="F270" s="1"/>
      <c r="G270" s="1"/>
      <c r="H270" s="1"/>
      <c r="I270" s="1"/>
      <c r="J270" s="1">
        <f t="shared" si="4"/>
        <v>0</v>
      </c>
      <c r="K270" s="1"/>
    </row>
    <row r="271" spans="1:11" x14ac:dyDescent="0.3">
      <c r="A271" s="1">
        <v>269</v>
      </c>
      <c r="B271" s="10">
        <v>46292</v>
      </c>
      <c r="C271" s="1" t="s">
        <v>97</v>
      </c>
      <c r="D271" s="1" t="s">
        <v>104</v>
      </c>
      <c r="E271" s="1">
        <v>1200</v>
      </c>
      <c r="F271" s="1"/>
      <c r="G271" s="1"/>
      <c r="H271" s="1"/>
      <c r="I271" s="1"/>
      <c r="J271" s="1">
        <f t="shared" si="4"/>
        <v>0</v>
      </c>
      <c r="K271" s="1"/>
    </row>
    <row r="272" spans="1:11" x14ac:dyDescent="0.3">
      <c r="A272" s="1">
        <v>270</v>
      </c>
      <c r="B272" s="10">
        <v>46293</v>
      </c>
      <c r="C272" s="1" t="s">
        <v>97</v>
      </c>
      <c r="D272" s="1" t="s">
        <v>104</v>
      </c>
      <c r="E272" s="1">
        <v>1200</v>
      </c>
      <c r="F272" s="1"/>
      <c r="G272" s="1"/>
      <c r="H272" s="1"/>
      <c r="I272" s="1"/>
      <c r="J272" s="1">
        <f t="shared" si="4"/>
        <v>0</v>
      </c>
      <c r="K272" s="1"/>
    </row>
    <row r="273" spans="1:11" x14ac:dyDescent="0.3">
      <c r="A273" s="1">
        <v>271</v>
      </c>
      <c r="B273" s="10">
        <v>46294</v>
      </c>
      <c r="C273" s="1" t="s">
        <v>97</v>
      </c>
      <c r="D273" s="1" t="s">
        <v>104</v>
      </c>
      <c r="E273" s="1">
        <v>1200</v>
      </c>
      <c r="F273" s="1"/>
      <c r="G273" s="1"/>
      <c r="H273" s="1"/>
      <c r="I273" s="1"/>
      <c r="J273" s="1">
        <f t="shared" si="4"/>
        <v>0</v>
      </c>
      <c r="K273" s="1"/>
    </row>
    <row r="274" spans="1:11" x14ac:dyDescent="0.3">
      <c r="A274" s="1">
        <v>272</v>
      </c>
      <c r="B274" s="10">
        <v>46295</v>
      </c>
      <c r="C274" s="1" t="s">
        <v>97</v>
      </c>
      <c r="D274" s="1" t="s">
        <v>104</v>
      </c>
      <c r="E274" s="1">
        <v>1200</v>
      </c>
      <c r="F274" s="1"/>
      <c r="G274" s="1"/>
      <c r="H274" s="1"/>
      <c r="I274" s="1"/>
      <c r="J274" s="1">
        <f t="shared" si="4"/>
        <v>0</v>
      </c>
      <c r="K274" s="1"/>
    </row>
    <row r="275" spans="1:11" x14ac:dyDescent="0.3">
      <c r="A275" s="1">
        <v>273</v>
      </c>
      <c r="B275" s="10">
        <v>46296</v>
      </c>
      <c r="C275" s="1" t="s">
        <v>97</v>
      </c>
      <c r="D275" s="1" t="s">
        <v>104</v>
      </c>
      <c r="E275" s="1">
        <v>1200</v>
      </c>
      <c r="F275" s="1"/>
      <c r="G275" s="1"/>
      <c r="H275" s="1"/>
      <c r="I275" s="1"/>
      <c r="J275" s="1">
        <f t="shared" si="4"/>
        <v>0</v>
      </c>
      <c r="K275" s="1"/>
    </row>
    <row r="276" spans="1:11" x14ac:dyDescent="0.3">
      <c r="A276" s="1">
        <v>274</v>
      </c>
      <c r="B276" s="10">
        <v>46297</v>
      </c>
      <c r="C276" s="1" t="s">
        <v>97</v>
      </c>
      <c r="D276" s="1" t="s">
        <v>104</v>
      </c>
      <c r="E276" s="1">
        <v>1200</v>
      </c>
      <c r="F276" s="1"/>
      <c r="G276" s="1"/>
      <c r="H276" s="1"/>
      <c r="I276" s="1"/>
      <c r="J276" s="1">
        <f t="shared" si="4"/>
        <v>0</v>
      </c>
      <c r="K276" s="1"/>
    </row>
    <row r="277" spans="1:11" x14ac:dyDescent="0.3">
      <c r="A277" s="1">
        <v>275</v>
      </c>
      <c r="B277" s="10">
        <v>46298</v>
      </c>
      <c r="C277" s="1" t="s">
        <v>97</v>
      </c>
      <c r="D277" s="1" t="s">
        <v>104</v>
      </c>
      <c r="E277" s="1">
        <v>1200</v>
      </c>
      <c r="F277" s="1"/>
      <c r="G277" s="1"/>
      <c r="H277" s="1"/>
      <c r="I277" s="1"/>
      <c r="J277" s="1">
        <f t="shared" si="4"/>
        <v>0</v>
      </c>
      <c r="K277" s="1"/>
    </row>
    <row r="278" spans="1:11" x14ac:dyDescent="0.3">
      <c r="A278" s="1">
        <v>276</v>
      </c>
      <c r="B278" s="10">
        <v>46299</v>
      </c>
      <c r="C278" s="1" t="s">
        <v>97</v>
      </c>
      <c r="D278" s="1" t="s">
        <v>104</v>
      </c>
      <c r="E278" s="1">
        <v>1200</v>
      </c>
      <c r="F278" s="1"/>
      <c r="G278" s="1"/>
      <c r="H278" s="1"/>
      <c r="I278" s="1"/>
      <c r="J278" s="1">
        <f t="shared" si="4"/>
        <v>0</v>
      </c>
      <c r="K278" s="1"/>
    </row>
    <row r="279" spans="1:11" x14ac:dyDescent="0.3">
      <c r="A279" s="1">
        <v>277</v>
      </c>
      <c r="B279" s="10">
        <v>46300</v>
      </c>
      <c r="C279" s="1" t="s">
        <v>97</v>
      </c>
      <c r="D279" s="1" t="s">
        <v>104</v>
      </c>
      <c r="E279" s="1">
        <v>1200</v>
      </c>
      <c r="F279" s="1"/>
      <c r="G279" s="1"/>
      <c r="H279" s="1"/>
      <c r="I279" s="1"/>
      <c r="J279" s="1">
        <f t="shared" si="4"/>
        <v>0</v>
      </c>
      <c r="K279" s="1"/>
    </row>
    <row r="280" spans="1:11" x14ac:dyDescent="0.3">
      <c r="A280" s="1">
        <v>278</v>
      </c>
      <c r="B280" s="10">
        <v>46301</v>
      </c>
      <c r="C280" s="1" t="s">
        <v>97</v>
      </c>
      <c r="D280" s="1" t="s">
        <v>104</v>
      </c>
      <c r="E280" s="1">
        <v>1200</v>
      </c>
      <c r="F280" s="1"/>
      <c r="G280" s="1"/>
      <c r="H280" s="1"/>
      <c r="I280" s="1"/>
      <c r="J280" s="1">
        <f t="shared" si="4"/>
        <v>0</v>
      </c>
      <c r="K280" s="1"/>
    </row>
    <row r="281" spans="1:11" x14ac:dyDescent="0.3">
      <c r="A281" s="1">
        <v>279</v>
      </c>
      <c r="B281" s="10">
        <v>46302</v>
      </c>
      <c r="C281" s="1" t="s">
        <v>97</v>
      </c>
      <c r="D281" s="1" t="s">
        <v>104</v>
      </c>
      <c r="E281" s="1">
        <v>1200</v>
      </c>
      <c r="F281" s="1"/>
      <c r="G281" s="1"/>
      <c r="H281" s="1"/>
      <c r="I281" s="1"/>
      <c r="J281" s="1">
        <f t="shared" si="4"/>
        <v>0</v>
      </c>
      <c r="K281" s="1"/>
    </row>
    <row r="282" spans="1:11" x14ac:dyDescent="0.3">
      <c r="A282" s="1">
        <v>280</v>
      </c>
      <c r="B282" s="10">
        <v>46303</v>
      </c>
      <c r="C282" s="1" t="s">
        <v>97</v>
      </c>
      <c r="D282" s="1" t="s">
        <v>104</v>
      </c>
      <c r="E282" s="1">
        <v>1200</v>
      </c>
      <c r="F282" s="1"/>
      <c r="G282" s="1"/>
      <c r="H282" s="1"/>
      <c r="I282" s="1"/>
      <c r="J282" s="1">
        <f t="shared" si="4"/>
        <v>0</v>
      </c>
      <c r="K282" s="1"/>
    </row>
    <row r="283" spans="1:11" x14ac:dyDescent="0.3">
      <c r="A283" s="1">
        <v>281</v>
      </c>
      <c r="B283" s="10">
        <v>46304</v>
      </c>
      <c r="C283" s="1" t="s">
        <v>97</v>
      </c>
      <c r="D283" s="1" t="s">
        <v>104</v>
      </c>
      <c r="E283" s="1">
        <v>1200</v>
      </c>
      <c r="F283" s="1"/>
      <c r="G283" s="1"/>
      <c r="H283" s="1"/>
      <c r="I283" s="1"/>
      <c r="J283" s="1">
        <f t="shared" si="4"/>
        <v>0</v>
      </c>
      <c r="K283" s="1"/>
    </row>
    <row r="284" spans="1:11" x14ac:dyDescent="0.3">
      <c r="A284" s="1">
        <v>282</v>
      </c>
      <c r="B284" s="10">
        <v>46305</v>
      </c>
      <c r="C284" s="1" t="s">
        <v>97</v>
      </c>
      <c r="D284" s="1" t="s">
        <v>104</v>
      </c>
      <c r="E284" s="1">
        <v>1200</v>
      </c>
      <c r="F284" s="1"/>
      <c r="G284" s="1"/>
      <c r="H284" s="1"/>
      <c r="I284" s="1"/>
      <c r="J284" s="1">
        <f t="shared" si="4"/>
        <v>0</v>
      </c>
      <c r="K284" s="1"/>
    </row>
    <row r="285" spans="1:11" x14ac:dyDescent="0.3">
      <c r="A285" s="1">
        <v>283</v>
      </c>
      <c r="B285" s="10">
        <v>46306</v>
      </c>
      <c r="C285" s="1" t="s">
        <v>97</v>
      </c>
      <c r="D285" s="1" t="s">
        <v>104</v>
      </c>
      <c r="E285" s="1">
        <v>1200</v>
      </c>
      <c r="F285" s="1"/>
      <c r="G285" s="1"/>
      <c r="H285" s="1"/>
      <c r="I285" s="1"/>
      <c r="J285" s="1">
        <f t="shared" si="4"/>
        <v>0</v>
      </c>
      <c r="K285" s="1"/>
    </row>
    <row r="286" spans="1:11" x14ac:dyDescent="0.3">
      <c r="A286" s="1">
        <v>284</v>
      </c>
      <c r="B286" s="10">
        <v>46307</v>
      </c>
      <c r="C286" s="1" t="s">
        <v>97</v>
      </c>
      <c r="D286" s="1" t="s">
        <v>104</v>
      </c>
      <c r="E286" s="1">
        <v>1200</v>
      </c>
      <c r="F286" s="1"/>
      <c r="G286" s="1"/>
      <c r="H286" s="1"/>
      <c r="I286" s="1"/>
      <c r="J286" s="1">
        <f t="shared" si="4"/>
        <v>0</v>
      </c>
      <c r="K286" s="1"/>
    </row>
    <row r="287" spans="1:11" x14ac:dyDescent="0.3">
      <c r="A287" s="1">
        <v>285</v>
      </c>
      <c r="B287" s="10">
        <v>46308</v>
      </c>
      <c r="C287" s="1" t="s">
        <v>97</v>
      </c>
      <c r="D287" s="1" t="s">
        <v>104</v>
      </c>
      <c r="E287" s="1">
        <v>1200</v>
      </c>
      <c r="F287" s="1"/>
      <c r="G287" s="1"/>
      <c r="H287" s="1"/>
      <c r="I287" s="1"/>
      <c r="J287" s="1">
        <f t="shared" si="4"/>
        <v>0</v>
      </c>
      <c r="K287" s="1"/>
    </row>
    <row r="288" spans="1:11" x14ac:dyDescent="0.3">
      <c r="A288" s="1">
        <v>286</v>
      </c>
      <c r="B288" s="10">
        <v>46309</v>
      </c>
      <c r="C288" s="1" t="s">
        <v>97</v>
      </c>
      <c r="D288" s="1" t="s">
        <v>104</v>
      </c>
      <c r="E288" s="1">
        <v>1200</v>
      </c>
      <c r="F288" s="1"/>
      <c r="G288" s="1"/>
      <c r="H288" s="1"/>
      <c r="I288" s="1"/>
      <c r="J288" s="1">
        <f t="shared" si="4"/>
        <v>0</v>
      </c>
      <c r="K288" s="1"/>
    </row>
    <row r="289" spans="1:11" x14ac:dyDescent="0.3">
      <c r="A289" s="1">
        <v>287</v>
      </c>
      <c r="B289" s="10">
        <v>46310</v>
      </c>
      <c r="C289" s="1" t="s">
        <v>97</v>
      </c>
      <c r="D289" s="1" t="s">
        <v>104</v>
      </c>
      <c r="E289" s="1">
        <v>1200</v>
      </c>
      <c r="F289" s="1"/>
      <c r="G289" s="1"/>
      <c r="H289" s="1"/>
      <c r="I289" s="1"/>
      <c r="J289" s="1">
        <f t="shared" si="4"/>
        <v>0</v>
      </c>
      <c r="K289" s="1"/>
    </row>
    <row r="290" spans="1:11" x14ac:dyDescent="0.3">
      <c r="A290" s="1">
        <v>288</v>
      </c>
      <c r="B290" s="10">
        <v>46311</v>
      </c>
      <c r="C290" s="1" t="s">
        <v>97</v>
      </c>
      <c r="D290" s="1" t="s">
        <v>104</v>
      </c>
      <c r="E290" s="1">
        <v>1200</v>
      </c>
      <c r="F290" s="1"/>
      <c r="G290" s="1"/>
      <c r="H290" s="1"/>
      <c r="I290" s="1"/>
      <c r="J290" s="1">
        <f t="shared" si="4"/>
        <v>0</v>
      </c>
      <c r="K290" s="1"/>
    </row>
    <row r="291" spans="1:11" x14ac:dyDescent="0.3">
      <c r="A291" s="1">
        <v>289</v>
      </c>
      <c r="B291" s="10">
        <v>46312</v>
      </c>
      <c r="C291" s="1" t="s">
        <v>97</v>
      </c>
      <c r="D291" s="1" t="s">
        <v>104</v>
      </c>
      <c r="E291" s="1">
        <v>1200</v>
      </c>
      <c r="F291" s="1"/>
      <c r="G291" s="1"/>
      <c r="H291" s="1"/>
      <c r="I291" s="1"/>
      <c r="J291" s="1">
        <f t="shared" si="4"/>
        <v>0</v>
      </c>
      <c r="K291" s="1"/>
    </row>
    <row r="292" spans="1:11" x14ac:dyDescent="0.3">
      <c r="A292" s="1">
        <v>290</v>
      </c>
      <c r="B292" s="10">
        <v>46313</v>
      </c>
      <c r="C292" s="1" t="s">
        <v>97</v>
      </c>
      <c r="D292" s="1" t="s">
        <v>104</v>
      </c>
      <c r="E292" s="1">
        <v>1200</v>
      </c>
      <c r="F292" s="1"/>
      <c r="G292" s="1"/>
      <c r="H292" s="1"/>
      <c r="I292" s="1"/>
      <c r="J292" s="1">
        <f t="shared" si="4"/>
        <v>0</v>
      </c>
      <c r="K292" s="1"/>
    </row>
    <row r="293" spans="1:11" x14ac:dyDescent="0.3">
      <c r="A293" s="1">
        <v>291</v>
      </c>
      <c r="B293" s="10">
        <v>46314</v>
      </c>
      <c r="C293" s="1" t="s">
        <v>97</v>
      </c>
      <c r="D293" s="1" t="s">
        <v>104</v>
      </c>
      <c r="E293" s="1">
        <v>1200</v>
      </c>
      <c r="F293" s="1"/>
      <c r="G293" s="1"/>
      <c r="H293" s="1"/>
      <c r="I293" s="1"/>
      <c r="J293" s="1">
        <f t="shared" si="4"/>
        <v>0</v>
      </c>
      <c r="K293" s="1"/>
    </row>
    <row r="294" spans="1:11" x14ac:dyDescent="0.3">
      <c r="A294" s="1">
        <v>292</v>
      </c>
      <c r="B294" s="10">
        <v>46315</v>
      </c>
      <c r="C294" s="1" t="s">
        <v>97</v>
      </c>
      <c r="D294" s="1" t="s">
        <v>104</v>
      </c>
      <c r="E294" s="1">
        <v>1200</v>
      </c>
      <c r="F294" s="1"/>
      <c r="G294" s="1"/>
      <c r="H294" s="1"/>
      <c r="I294" s="1"/>
      <c r="J294" s="1">
        <f t="shared" si="4"/>
        <v>0</v>
      </c>
      <c r="K294" s="1"/>
    </row>
    <row r="295" spans="1:11" x14ac:dyDescent="0.3">
      <c r="A295" s="1">
        <v>293</v>
      </c>
      <c r="B295" s="10">
        <v>46316</v>
      </c>
      <c r="C295" s="1" t="s">
        <v>97</v>
      </c>
      <c r="D295" s="1" t="s">
        <v>104</v>
      </c>
      <c r="E295" s="1">
        <v>1200</v>
      </c>
      <c r="F295" s="1"/>
      <c r="G295" s="1"/>
      <c r="H295" s="1"/>
      <c r="I295" s="1"/>
      <c r="J295" s="1">
        <f t="shared" si="4"/>
        <v>0</v>
      </c>
      <c r="K295" s="1"/>
    </row>
    <row r="296" spans="1:11" x14ac:dyDescent="0.3">
      <c r="A296" s="1">
        <v>294</v>
      </c>
      <c r="B296" s="10">
        <v>46317</v>
      </c>
      <c r="C296" s="1" t="s">
        <v>97</v>
      </c>
      <c r="D296" s="1" t="s">
        <v>104</v>
      </c>
      <c r="E296" s="1">
        <v>1200</v>
      </c>
      <c r="F296" s="1"/>
      <c r="G296" s="1"/>
      <c r="H296" s="1"/>
      <c r="I296" s="1"/>
      <c r="J296" s="1">
        <f t="shared" si="4"/>
        <v>0</v>
      </c>
      <c r="K296" s="1"/>
    </row>
    <row r="297" spans="1:11" x14ac:dyDescent="0.3">
      <c r="A297" s="1">
        <v>295</v>
      </c>
      <c r="B297" s="10">
        <v>46318</v>
      </c>
      <c r="C297" s="1" t="s">
        <v>97</v>
      </c>
      <c r="D297" s="1" t="s">
        <v>104</v>
      </c>
      <c r="E297" s="1">
        <v>1200</v>
      </c>
      <c r="F297" s="1"/>
      <c r="G297" s="1"/>
      <c r="H297" s="1"/>
      <c r="I297" s="1"/>
      <c r="J297" s="1">
        <f t="shared" si="4"/>
        <v>0</v>
      </c>
      <c r="K297" s="1"/>
    </row>
    <row r="298" spans="1:11" x14ac:dyDescent="0.3">
      <c r="A298" s="1">
        <v>296</v>
      </c>
      <c r="B298" s="10">
        <v>46319</v>
      </c>
      <c r="C298" s="1" t="s">
        <v>97</v>
      </c>
      <c r="D298" s="1" t="s">
        <v>104</v>
      </c>
      <c r="E298" s="1">
        <v>1200</v>
      </c>
      <c r="F298" s="1"/>
      <c r="G298" s="1"/>
      <c r="H298" s="1"/>
      <c r="I298" s="1"/>
      <c r="J298" s="1">
        <f t="shared" si="4"/>
        <v>0</v>
      </c>
      <c r="K298" s="1"/>
    </row>
    <row r="299" spans="1:11" x14ac:dyDescent="0.3">
      <c r="A299" s="1">
        <v>297</v>
      </c>
      <c r="B299" s="10">
        <v>46320</v>
      </c>
      <c r="C299" s="1" t="s">
        <v>97</v>
      </c>
      <c r="D299" s="1" t="s">
        <v>104</v>
      </c>
      <c r="E299" s="1">
        <v>1200</v>
      </c>
      <c r="F299" s="1"/>
      <c r="G299" s="1"/>
      <c r="H299" s="1"/>
      <c r="I299" s="1"/>
      <c r="J299" s="1">
        <f t="shared" si="4"/>
        <v>0</v>
      </c>
      <c r="K299" s="1"/>
    </row>
    <row r="300" spans="1:11" x14ac:dyDescent="0.3">
      <c r="A300" s="1">
        <v>298</v>
      </c>
      <c r="B300" s="10">
        <v>46321</v>
      </c>
      <c r="C300" s="1" t="s">
        <v>97</v>
      </c>
      <c r="D300" s="1" t="s">
        <v>104</v>
      </c>
      <c r="E300" s="1">
        <v>1200</v>
      </c>
      <c r="F300" s="1"/>
      <c r="G300" s="1"/>
      <c r="H300" s="1"/>
      <c r="I300" s="1"/>
      <c r="J300" s="1">
        <f t="shared" si="4"/>
        <v>0</v>
      </c>
      <c r="K300" s="1"/>
    </row>
    <row r="301" spans="1:11" x14ac:dyDescent="0.3">
      <c r="A301" s="1">
        <v>299</v>
      </c>
      <c r="B301" s="10">
        <v>46322</v>
      </c>
      <c r="C301" s="1" t="s">
        <v>97</v>
      </c>
      <c r="D301" s="1" t="s">
        <v>104</v>
      </c>
      <c r="E301" s="1">
        <v>1200</v>
      </c>
      <c r="F301" s="1"/>
      <c r="G301" s="1"/>
      <c r="H301" s="1"/>
      <c r="I301" s="1"/>
      <c r="J301" s="1">
        <f t="shared" si="4"/>
        <v>0</v>
      </c>
      <c r="K301" s="1"/>
    </row>
    <row r="302" spans="1:11" x14ac:dyDescent="0.3">
      <c r="A302" s="1">
        <v>300</v>
      </c>
      <c r="B302" s="10">
        <v>46323</v>
      </c>
      <c r="C302" s="1" t="s">
        <v>97</v>
      </c>
      <c r="D302" s="1" t="s">
        <v>104</v>
      </c>
      <c r="E302" s="1">
        <v>1200</v>
      </c>
      <c r="F302" s="1"/>
      <c r="G302" s="1"/>
      <c r="H302" s="1"/>
      <c r="I302" s="1"/>
      <c r="J302" s="1">
        <f t="shared" si="4"/>
        <v>0</v>
      </c>
      <c r="K302" s="1"/>
    </row>
    <row r="303" spans="1:11" x14ac:dyDescent="0.3">
      <c r="A303" s="1">
        <v>301</v>
      </c>
      <c r="B303" s="10">
        <v>46324</v>
      </c>
      <c r="C303" s="1" t="s">
        <v>97</v>
      </c>
      <c r="D303" s="1" t="s">
        <v>104</v>
      </c>
      <c r="E303" s="1">
        <v>1200</v>
      </c>
      <c r="F303" s="1"/>
      <c r="G303" s="1"/>
      <c r="H303" s="1"/>
      <c r="I303" s="1"/>
      <c r="J303" s="1">
        <f t="shared" si="4"/>
        <v>0</v>
      </c>
      <c r="K303" s="1"/>
    </row>
    <row r="304" spans="1:11" x14ac:dyDescent="0.3">
      <c r="A304" s="1">
        <v>302</v>
      </c>
      <c r="B304" s="10">
        <v>46325</v>
      </c>
      <c r="C304" s="1" t="s">
        <v>97</v>
      </c>
      <c r="D304" s="1" t="s">
        <v>104</v>
      </c>
      <c r="E304" s="1">
        <v>1200</v>
      </c>
      <c r="F304" s="1"/>
      <c r="G304" s="1"/>
      <c r="H304" s="1"/>
      <c r="I304" s="1"/>
      <c r="J304" s="1">
        <f t="shared" si="4"/>
        <v>0</v>
      </c>
      <c r="K304" s="1"/>
    </row>
    <row r="305" spans="1:11" x14ac:dyDescent="0.3">
      <c r="A305" s="1">
        <v>303</v>
      </c>
      <c r="B305" s="10">
        <v>46326</v>
      </c>
      <c r="C305" s="1" t="s">
        <v>97</v>
      </c>
      <c r="D305" s="1" t="s">
        <v>104</v>
      </c>
      <c r="E305" s="1">
        <v>1200</v>
      </c>
      <c r="F305" s="1"/>
      <c r="G305" s="1"/>
      <c r="H305" s="1"/>
      <c r="I305" s="1"/>
      <c r="J305" s="1">
        <f t="shared" si="4"/>
        <v>0</v>
      </c>
      <c r="K305" s="1"/>
    </row>
    <row r="306" spans="1:11" x14ac:dyDescent="0.3">
      <c r="A306" s="1">
        <v>304</v>
      </c>
      <c r="B306" s="10">
        <v>46327</v>
      </c>
      <c r="C306" s="1" t="s">
        <v>97</v>
      </c>
      <c r="D306" s="1" t="s">
        <v>104</v>
      </c>
      <c r="E306" s="1">
        <v>1200</v>
      </c>
      <c r="F306" s="1"/>
      <c r="G306" s="1"/>
      <c r="H306" s="1"/>
      <c r="I306" s="1"/>
      <c r="J306" s="1">
        <f t="shared" si="4"/>
        <v>0</v>
      </c>
      <c r="K306" s="1"/>
    </row>
    <row r="307" spans="1:11" x14ac:dyDescent="0.3">
      <c r="A307" s="1">
        <v>305</v>
      </c>
      <c r="B307" s="10">
        <v>46328</v>
      </c>
      <c r="C307" s="1" t="s">
        <v>97</v>
      </c>
      <c r="D307" s="1" t="s">
        <v>104</v>
      </c>
      <c r="E307" s="1">
        <v>1200</v>
      </c>
      <c r="F307" s="1"/>
      <c r="G307" s="1"/>
      <c r="H307" s="1"/>
      <c r="I307" s="1"/>
      <c r="J307" s="1">
        <f t="shared" si="4"/>
        <v>0</v>
      </c>
      <c r="K307" s="1"/>
    </row>
    <row r="308" spans="1:11" x14ac:dyDescent="0.3">
      <c r="A308" s="1">
        <v>306</v>
      </c>
      <c r="B308" s="10">
        <v>46329</v>
      </c>
      <c r="C308" s="1" t="s">
        <v>97</v>
      </c>
      <c r="D308" s="1" t="s">
        <v>104</v>
      </c>
      <c r="E308" s="1">
        <v>1200</v>
      </c>
      <c r="F308" s="1"/>
      <c r="G308" s="1"/>
      <c r="H308" s="1"/>
      <c r="I308" s="1"/>
      <c r="J308" s="1">
        <f t="shared" si="4"/>
        <v>0</v>
      </c>
      <c r="K308" s="1"/>
    </row>
    <row r="309" spans="1:11" x14ac:dyDescent="0.3">
      <c r="A309" s="1">
        <v>307</v>
      </c>
      <c r="B309" s="10">
        <v>46330</v>
      </c>
      <c r="C309" s="1" t="s">
        <v>97</v>
      </c>
      <c r="D309" s="1" t="s">
        <v>104</v>
      </c>
      <c r="E309" s="1">
        <v>1200</v>
      </c>
      <c r="F309" s="1"/>
      <c r="G309" s="1"/>
      <c r="H309" s="1"/>
      <c r="I309" s="1"/>
      <c r="J309" s="1">
        <f t="shared" si="4"/>
        <v>0</v>
      </c>
      <c r="K309" s="1"/>
    </row>
    <row r="310" spans="1:11" x14ac:dyDescent="0.3">
      <c r="A310" s="1">
        <v>308</v>
      </c>
      <c r="B310" s="10">
        <v>46331</v>
      </c>
      <c r="C310" s="1" t="s">
        <v>97</v>
      </c>
      <c r="D310" s="1" t="s">
        <v>104</v>
      </c>
      <c r="E310" s="1">
        <v>1200</v>
      </c>
      <c r="F310" s="1"/>
      <c r="G310" s="1"/>
      <c r="H310" s="1"/>
      <c r="I310" s="1"/>
      <c r="J310" s="1">
        <f t="shared" si="4"/>
        <v>0</v>
      </c>
      <c r="K310" s="1"/>
    </row>
    <row r="311" spans="1:11" x14ac:dyDescent="0.3">
      <c r="A311" s="1">
        <v>309</v>
      </c>
      <c r="B311" s="10">
        <v>46332</v>
      </c>
      <c r="C311" s="1" t="s">
        <v>97</v>
      </c>
      <c r="D311" s="1" t="s">
        <v>104</v>
      </c>
      <c r="E311" s="1">
        <v>1200</v>
      </c>
      <c r="F311" s="1"/>
      <c r="G311" s="1"/>
      <c r="H311" s="1"/>
      <c r="I311" s="1"/>
      <c r="J311" s="1">
        <f t="shared" si="4"/>
        <v>0</v>
      </c>
      <c r="K311" s="1"/>
    </row>
    <row r="312" spans="1:11" x14ac:dyDescent="0.3">
      <c r="A312" s="1">
        <v>310</v>
      </c>
      <c r="B312" s="10">
        <v>46333</v>
      </c>
      <c r="C312" s="1" t="s">
        <v>97</v>
      </c>
      <c r="D312" s="1" t="s">
        <v>104</v>
      </c>
      <c r="E312" s="1">
        <v>1200</v>
      </c>
      <c r="F312" s="1"/>
      <c r="G312" s="1"/>
      <c r="H312" s="1"/>
      <c r="I312" s="1"/>
      <c r="J312" s="1">
        <f t="shared" si="4"/>
        <v>0</v>
      </c>
      <c r="K312" s="1"/>
    </row>
    <row r="313" spans="1:11" x14ac:dyDescent="0.3">
      <c r="A313" s="1">
        <v>311</v>
      </c>
      <c r="B313" s="10">
        <v>46334</v>
      </c>
      <c r="C313" s="1" t="s">
        <v>97</v>
      </c>
      <c r="D313" s="1" t="s">
        <v>104</v>
      </c>
      <c r="E313" s="1">
        <v>1200</v>
      </c>
      <c r="F313" s="1"/>
      <c r="G313" s="1"/>
      <c r="H313" s="1"/>
      <c r="I313" s="1"/>
      <c r="J313" s="1">
        <f t="shared" si="4"/>
        <v>0</v>
      </c>
      <c r="K313" s="1"/>
    </row>
    <row r="314" spans="1:11" x14ac:dyDescent="0.3">
      <c r="A314" s="1">
        <v>312</v>
      </c>
      <c r="B314" s="10">
        <v>46335</v>
      </c>
      <c r="C314" s="1" t="s">
        <v>97</v>
      </c>
      <c r="D314" s="1" t="s">
        <v>104</v>
      </c>
      <c r="E314" s="1">
        <v>1200</v>
      </c>
      <c r="F314" s="1"/>
      <c r="G314" s="1"/>
      <c r="H314" s="1"/>
      <c r="I314" s="1"/>
      <c r="J314" s="1">
        <f t="shared" si="4"/>
        <v>0</v>
      </c>
      <c r="K314" s="1"/>
    </row>
    <row r="315" spans="1:11" x14ac:dyDescent="0.3">
      <c r="A315" s="1">
        <v>313</v>
      </c>
      <c r="B315" s="10">
        <v>46336</v>
      </c>
      <c r="C315" s="1" t="s">
        <v>97</v>
      </c>
      <c r="D315" s="1" t="s">
        <v>104</v>
      </c>
      <c r="E315" s="1">
        <v>1200</v>
      </c>
      <c r="F315" s="1"/>
      <c r="G315" s="1"/>
      <c r="H315" s="1"/>
      <c r="I315" s="1"/>
      <c r="J315" s="1">
        <f t="shared" si="4"/>
        <v>0</v>
      </c>
      <c r="K315" s="1"/>
    </row>
    <row r="316" spans="1:11" x14ac:dyDescent="0.3">
      <c r="A316" s="1">
        <v>314</v>
      </c>
      <c r="B316" s="10">
        <v>46337</v>
      </c>
      <c r="C316" s="1" t="s">
        <v>97</v>
      </c>
      <c r="D316" s="1" t="s">
        <v>104</v>
      </c>
      <c r="E316" s="1">
        <v>1200</v>
      </c>
      <c r="F316" s="1"/>
      <c r="G316" s="1"/>
      <c r="H316" s="1"/>
      <c r="I316" s="1"/>
      <c r="J316" s="1">
        <f t="shared" si="4"/>
        <v>0</v>
      </c>
      <c r="K316" s="1"/>
    </row>
    <row r="317" spans="1:11" x14ac:dyDescent="0.3">
      <c r="A317" s="1">
        <v>315</v>
      </c>
      <c r="B317" s="10">
        <v>46338</v>
      </c>
      <c r="C317" s="1" t="s">
        <v>97</v>
      </c>
      <c r="D317" s="1" t="s">
        <v>104</v>
      </c>
      <c r="E317" s="1">
        <v>1200</v>
      </c>
      <c r="F317" s="1"/>
      <c r="G317" s="1"/>
      <c r="H317" s="1"/>
      <c r="I317" s="1"/>
      <c r="J317" s="1">
        <f t="shared" si="4"/>
        <v>0</v>
      </c>
      <c r="K317" s="1"/>
    </row>
    <row r="318" spans="1:11" x14ac:dyDescent="0.3">
      <c r="A318" s="1">
        <v>316</v>
      </c>
      <c r="B318" s="10">
        <v>46339</v>
      </c>
      <c r="C318" s="1" t="s">
        <v>97</v>
      </c>
      <c r="D318" s="1" t="s">
        <v>104</v>
      </c>
      <c r="E318" s="1">
        <v>1200</v>
      </c>
      <c r="F318" s="1"/>
      <c r="G318" s="1"/>
      <c r="H318" s="1"/>
      <c r="I318" s="1"/>
      <c r="J318" s="1">
        <f t="shared" si="4"/>
        <v>0</v>
      </c>
      <c r="K318" s="1"/>
    </row>
    <row r="319" spans="1:11" x14ac:dyDescent="0.3">
      <c r="A319" s="1">
        <v>317</v>
      </c>
      <c r="B319" s="10">
        <v>46340</v>
      </c>
      <c r="C319" s="1" t="s">
        <v>97</v>
      </c>
      <c r="D319" s="1" t="s">
        <v>104</v>
      </c>
      <c r="E319" s="1">
        <v>1200</v>
      </c>
      <c r="F319" s="1"/>
      <c r="G319" s="1"/>
      <c r="H319" s="1"/>
      <c r="I319" s="1"/>
      <c r="J319" s="1">
        <f t="shared" si="4"/>
        <v>0</v>
      </c>
      <c r="K319" s="1"/>
    </row>
    <row r="320" spans="1:11" x14ac:dyDescent="0.3">
      <c r="A320" s="1">
        <v>318</v>
      </c>
      <c r="B320" s="10">
        <v>46341</v>
      </c>
      <c r="C320" s="1" t="s">
        <v>97</v>
      </c>
      <c r="D320" s="1" t="s">
        <v>104</v>
      </c>
      <c r="E320" s="1">
        <v>1200</v>
      </c>
      <c r="F320" s="1"/>
      <c r="G320" s="1"/>
      <c r="H320" s="1"/>
      <c r="I320" s="1"/>
      <c r="J320" s="1">
        <f t="shared" si="4"/>
        <v>0</v>
      </c>
      <c r="K320" s="1"/>
    </row>
    <row r="321" spans="1:11" x14ac:dyDescent="0.3">
      <c r="A321" s="1">
        <v>319</v>
      </c>
      <c r="B321" s="10">
        <v>46342</v>
      </c>
      <c r="C321" s="1" t="s">
        <v>97</v>
      </c>
      <c r="D321" s="1" t="s">
        <v>104</v>
      </c>
      <c r="E321" s="1">
        <v>1200</v>
      </c>
      <c r="F321" s="1"/>
      <c r="G321" s="1"/>
      <c r="H321" s="1"/>
      <c r="I321" s="1"/>
      <c r="J321" s="1">
        <f t="shared" si="4"/>
        <v>0</v>
      </c>
      <c r="K321" s="1"/>
    </row>
    <row r="322" spans="1:11" x14ac:dyDescent="0.3">
      <c r="A322" s="1">
        <v>320</v>
      </c>
      <c r="B322" s="10">
        <v>46343</v>
      </c>
      <c r="C322" s="1" t="s">
        <v>97</v>
      </c>
      <c r="D322" s="1" t="s">
        <v>104</v>
      </c>
      <c r="E322" s="1">
        <v>1200</v>
      </c>
      <c r="F322" s="1"/>
      <c r="G322" s="1"/>
      <c r="H322" s="1"/>
      <c r="I322" s="1"/>
      <c r="J322" s="1">
        <f t="shared" si="4"/>
        <v>0</v>
      </c>
      <c r="K322" s="1"/>
    </row>
    <row r="323" spans="1:11" x14ac:dyDescent="0.3">
      <c r="A323" s="1">
        <v>321</v>
      </c>
      <c r="B323" s="10">
        <v>46344</v>
      </c>
      <c r="C323" s="1" t="s">
        <v>97</v>
      </c>
      <c r="D323" s="1" t="s">
        <v>104</v>
      </c>
      <c r="E323" s="1">
        <v>1200</v>
      </c>
      <c r="F323" s="1"/>
      <c r="G323" s="1"/>
      <c r="H323" s="1"/>
      <c r="I323" s="1"/>
      <c r="J323" s="1">
        <f t="shared" si="4"/>
        <v>0</v>
      </c>
      <c r="K323" s="1"/>
    </row>
    <row r="324" spans="1:11" x14ac:dyDescent="0.3">
      <c r="A324" s="1">
        <v>322</v>
      </c>
      <c r="B324" s="10">
        <v>46345</v>
      </c>
      <c r="C324" s="1" t="s">
        <v>97</v>
      </c>
      <c r="D324" s="1" t="s">
        <v>104</v>
      </c>
      <c r="E324" s="1">
        <v>1200</v>
      </c>
      <c r="F324" s="1"/>
      <c r="G324" s="1"/>
      <c r="H324" s="1"/>
      <c r="I324" s="1"/>
      <c r="J324" s="1">
        <f t="shared" ref="J324:J367" si="5">E324*F324-G324-H324+I324</f>
        <v>0</v>
      </c>
      <c r="K324" s="1"/>
    </row>
    <row r="325" spans="1:11" x14ac:dyDescent="0.3">
      <c r="A325" s="1">
        <v>323</v>
      </c>
      <c r="B325" s="10">
        <v>46346</v>
      </c>
      <c r="C325" s="1" t="s">
        <v>97</v>
      </c>
      <c r="D325" s="1" t="s">
        <v>104</v>
      </c>
      <c r="E325" s="1">
        <v>1200</v>
      </c>
      <c r="F325" s="1"/>
      <c r="G325" s="1"/>
      <c r="H325" s="1"/>
      <c r="I325" s="1"/>
      <c r="J325" s="1">
        <f t="shared" si="5"/>
        <v>0</v>
      </c>
      <c r="K325" s="1"/>
    </row>
    <row r="326" spans="1:11" x14ac:dyDescent="0.3">
      <c r="A326" s="1">
        <v>324</v>
      </c>
      <c r="B326" s="10">
        <v>46347</v>
      </c>
      <c r="C326" s="1" t="s">
        <v>97</v>
      </c>
      <c r="D326" s="1" t="s">
        <v>104</v>
      </c>
      <c r="E326" s="1">
        <v>1200</v>
      </c>
      <c r="F326" s="1"/>
      <c r="G326" s="1"/>
      <c r="H326" s="1"/>
      <c r="I326" s="1"/>
      <c r="J326" s="1">
        <f t="shared" si="5"/>
        <v>0</v>
      </c>
      <c r="K326" s="1"/>
    </row>
    <row r="327" spans="1:11" x14ac:dyDescent="0.3">
      <c r="A327" s="1">
        <v>325</v>
      </c>
      <c r="B327" s="10">
        <v>46348</v>
      </c>
      <c r="C327" s="1" t="s">
        <v>97</v>
      </c>
      <c r="D327" s="1" t="s">
        <v>104</v>
      </c>
      <c r="E327" s="1">
        <v>1200</v>
      </c>
      <c r="F327" s="1"/>
      <c r="G327" s="1"/>
      <c r="H327" s="1"/>
      <c r="I327" s="1"/>
      <c r="J327" s="1">
        <f t="shared" si="5"/>
        <v>0</v>
      </c>
      <c r="K327" s="1"/>
    </row>
    <row r="328" spans="1:11" x14ac:dyDescent="0.3">
      <c r="A328" s="1">
        <v>326</v>
      </c>
      <c r="B328" s="10">
        <v>46349</v>
      </c>
      <c r="C328" s="1" t="s">
        <v>97</v>
      </c>
      <c r="D328" s="1" t="s">
        <v>104</v>
      </c>
      <c r="E328" s="1">
        <v>1200</v>
      </c>
      <c r="F328" s="1"/>
      <c r="G328" s="1"/>
      <c r="H328" s="1"/>
      <c r="I328" s="1"/>
      <c r="J328" s="1">
        <f t="shared" si="5"/>
        <v>0</v>
      </c>
      <c r="K328" s="1"/>
    </row>
    <row r="329" spans="1:11" x14ac:dyDescent="0.3">
      <c r="A329" s="1">
        <v>327</v>
      </c>
      <c r="B329" s="10">
        <v>46350</v>
      </c>
      <c r="C329" s="1" t="s">
        <v>97</v>
      </c>
      <c r="D329" s="1" t="s">
        <v>104</v>
      </c>
      <c r="E329" s="1">
        <v>1200</v>
      </c>
      <c r="F329" s="1"/>
      <c r="G329" s="1"/>
      <c r="H329" s="1"/>
      <c r="I329" s="1"/>
      <c r="J329" s="1">
        <f t="shared" si="5"/>
        <v>0</v>
      </c>
      <c r="K329" s="1"/>
    </row>
    <row r="330" spans="1:11" x14ac:dyDescent="0.3">
      <c r="A330" s="1">
        <v>328</v>
      </c>
      <c r="B330" s="10">
        <v>46351</v>
      </c>
      <c r="C330" s="1" t="s">
        <v>97</v>
      </c>
      <c r="D330" s="1" t="s">
        <v>104</v>
      </c>
      <c r="E330" s="1">
        <v>1200</v>
      </c>
      <c r="F330" s="1"/>
      <c r="G330" s="1"/>
      <c r="H330" s="1"/>
      <c r="I330" s="1"/>
      <c r="J330" s="1">
        <f t="shared" si="5"/>
        <v>0</v>
      </c>
      <c r="K330" s="1"/>
    </row>
    <row r="331" spans="1:11" x14ac:dyDescent="0.3">
      <c r="A331" s="1">
        <v>329</v>
      </c>
      <c r="B331" s="10">
        <v>46352</v>
      </c>
      <c r="C331" s="1" t="s">
        <v>97</v>
      </c>
      <c r="D331" s="1" t="s">
        <v>104</v>
      </c>
      <c r="E331" s="1">
        <v>1200</v>
      </c>
      <c r="F331" s="1"/>
      <c r="G331" s="1"/>
      <c r="H331" s="1"/>
      <c r="I331" s="1"/>
      <c r="J331" s="1">
        <f t="shared" si="5"/>
        <v>0</v>
      </c>
      <c r="K331" s="1"/>
    </row>
    <row r="332" spans="1:11" x14ac:dyDescent="0.3">
      <c r="A332" s="1">
        <v>330</v>
      </c>
      <c r="B332" s="10">
        <v>46353</v>
      </c>
      <c r="C332" s="1" t="s">
        <v>97</v>
      </c>
      <c r="D332" s="1" t="s">
        <v>104</v>
      </c>
      <c r="E332" s="1">
        <v>1200</v>
      </c>
      <c r="F332" s="1"/>
      <c r="G332" s="1"/>
      <c r="H332" s="1"/>
      <c r="I332" s="1"/>
      <c r="J332" s="1">
        <f t="shared" si="5"/>
        <v>0</v>
      </c>
      <c r="K332" s="1"/>
    </row>
    <row r="333" spans="1:11" x14ac:dyDescent="0.3">
      <c r="A333" s="1">
        <v>331</v>
      </c>
      <c r="B333" s="10">
        <v>46354</v>
      </c>
      <c r="C333" s="1" t="s">
        <v>97</v>
      </c>
      <c r="D333" s="1" t="s">
        <v>104</v>
      </c>
      <c r="E333" s="1">
        <v>1200</v>
      </c>
      <c r="F333" s="1"/>
      <c r="G333" s="1"/>
      <c r="H333" s="1"/>
      <c r="I333" s="1"/>
      <c r="J333" s="1">
        <f t="shared" si="5"/>
        <v>0</v>
      </c>
      <c r="K333" s="1"/>
    </row>
    <row r="334" spans="1:11" x14ac:dyDescent="0.3">
      <c r="A334" s="1">
        <v>332</v>
      </c>
      <c r="B334" s="10">
        <v>46355</v>
      </c>
      <c r="C334" s="1" t="s">
        <v>97</v>
      </c>
      <c r="D334" s="1" t="s">
        <v>104</v>
      </c>
      <c r="E334" s="1">
        <v>1200</v>
      </c>
      <c r="F334" s="1"/>
      <c r="G334" s="1"/>
      <c r="H334" s="1"/>
      <c r="I334" s="1"/>
      <c r="J334" s="1">
        <f t="shared" si="5"/>
        <v>0</v>
      </c>
      <c r="K334" s="1"/>
    </row>
    <row r="335" spans="1:11" x14ac:dyDescent="0.3">
      <c r="A335" s="1">
        <v>333</v>
      </c>
      <c r="B335" s="10">
        <v>46356</v>
      </c>
      <c r="C335" s="1" t="s">
        <v>97</v>
      </c>
      <c r="D335" s="1" t="s">
        <v>104</v>
      </c>
      <c r="E335" s="1">
        <v>1200</v>
      </c>
      <c r="F335" s="1"/>
      <c r="G335" s="1"/>
      <c r="H335" s="1"/>
      <c r="I335" s="1"/>
      <c r="J335" s="1">
        <f t="shared" si="5"/>
        <v>0</v>
      </c>
      <c r="K335" s="1"/>
    </row>
    <row r="336" spans="1:11" x14ac:dyDescent="0.3">
      <c r="A336" s="1">
        <v>334</v>
      </c>
      <c r="B336" s="10">
        <v>46357</v>
      </c>
      <c r="C336" s="1" t="s">
        <v>97</v>
      </c>
      <c r="D336" s="1" t="s">
        <v>104</v>
      </c>
      <c r="E336" s="1">
        <v>1200</v>
      </c>
      <c r="F336" s="1"/>
      <c r="G336" s="1"/>
      <c r="H336" s="1"/>
      <c r="I336" s="1"/>
      <c r="J336" s="1">
        <f t="shared" si="5"/>
        <v>0</v>
      </c>
      <c r="K336" s="1"/>
    </row>
    <row r="337" spans="1:11" x14ac:dyDescent="0.3">
      <c r="A337" s="1">
        <v>335</v>
      </c>
      <c r="B337" s="10">
        <v>46358</v>
      </c>
      <c r="C337" s="1" t="s">
        <v>97</v>
      </c>
      <c r="D337" s="1" t="s">
        <v>104</v>
      </c>
      <c r="E337" s="1">
        <v>1200</v>
      </c>
      <c r="F337" s="1"/>
      <c r="G337" s="1"/>
      <c r="H337" s="1"/>
      <c r="I337" s="1"/>
      <c r="J337" s="1">
        <f t="shared" si="5"/>
        <v>0</v>
      </c>
      <c r="K337" s="1"/>
    </row>
    <row r="338" spans="1:11" x14ac:dyDescent="0.3">
      <c r="A338" s="1">
        <v>336</v>
      </c>
      <c r="B338" s="10">
        <v>46359</v>
      </c>
      <c r="C338" s="1" t="s">
        <v>97</v>
      </c>
      <c r="D338" s="1" t="s">
        <v>104</v>
      </c>
      <c r="E338" s="1">
        <v>1200</v>
      </c>
      <c r="F338" s="1"/>
      <c r="G338" s="1"/>
      <c r="H338" s="1"/>
      <c r="I338" s="1"/>
      <c r="J338" s="1">
        <f t="shared" si="5"/>
        <v>0</v>
      </c>
      <c r="K338" s="1"/>
    </row>
    <row r="339" spans="1:11" x14ac:dyDescent="0.3">
      <c r="A339" s="1">
        <v>337</v>
      </c>
      <c r="B339" s="10">
        <v>46360</v>
      </c>
      <c r="C339" s="1" t="s">
        <v>97</v>
      </c>
      <c r="D339" s="1" t="s">
        <v>104</v>
      </c>
      <c r="E339" s="1">
        <v>1200</v>
      </c>
      <c r="F339" s="1"/>
      <c r="G339" s="1"/>
      <c r="H339" s="1"/>
      <c r="I339" s="1"/>
      <c r="J339" s="1">
        <f t="shared" si="5"/>
        <v>0</v>
      </c>
      <c r="K339" s="1"/>
    </row>
    <row r="340" spans="1:11" x14ac:dyDescent="0.3">
      <c r="A340" s="1">
        <v>338</v>
      </c>
      <c r="B340" s="10">
        <v>46361</v>
      </c>
      <c r="C340" s="1" t="s">
        <v>97</v>
      </c>
      <c r="D340" s="1" t="s">
        <v>104</v>
      </c>
      <c r="E340" s="1">
        <v>1200</v>
      </c>
      <c r="F340" s="1"/>
      <c r="G340" s="1"/>
      <c r="H340" s="1"/>
      <c r="I340" s="1"/>
      <c r="J340" s="1">
        <f t="shared" si="5"/>
        <v>0</v>
      </c>
      <c r="K340" s="1"/>
    </row>
    <row r="341" spans="1:11" x14ac:dyDescent="0.3">
      <c r="A341" s="1">
        <v>339</v>
      </c>
      <c r="B341" s="10">
        <v>46362</v>
      </c>
      <c r="C341" s="1" t="s">
        <v>97</v>
      </c>
      <c r="D341" s="1" t="s">
        <v>104</v>
      </c>
      <c r="E341" s="1">
        <v>1200</v>
      </c>
      <c r="F341" s="1"/>
      <c r="G341" s="1"/>
      <c r="H341" s="1"/>
      <c r="I341" s="1"/>
      <c r="J341" s="1">
        <f t="shared" si="5"/>
        <v>0</v>
      </c>
      <c r="K341" s="1"/>
    </row>
    <row r="342" spans="1:11" x14ac:dyDescent="0.3">
      <c r="A342" s="1">
        <v>340</v>
      </c>
      <c r="B342" s="10">
        <v>46363</v>
      </c>
      <c r="C342" s="1" t="s">
        <v>97</v>
      </c>
      <c r="D342" s="1" t="s">
        <v>104</v>
      </c>
      <c r="E342" s="1">
        <v>1200</v>
      </c>
      <c r="F342" s="1"/>
      <c r="G342" s="1"/>
      <c r="H342" s="1"/>
      <c r="I342" s="1"/>
      <c r="J342" s="1">
        <f t="shared" si="5"/>
        <v>0</v>
      </c>
      <c r="K342" s="1"/>
    </row>
    <row r="343" spans="1:11" x14ac:dyDescent="0.3">
      <c r="A343" s="1">
        <v>341</v>
      </c>
      <c r="B343" s="10">
        <v>46364</v>
      </c>
      <c r="C343" s="1" t="s">
        <v>97</v>
      </c>
      <c r="D343" s="1" t="s">
        <v>104</v>
      </c>
      <c r="E343" s="1">
        <v>1200</v>
      </c>
      <c r="F343" s="1"/>
      <c r="G343" s="1"/>
      <c r="H343" s="1"/>
      <c r="I343" s="1"/>
      <c r="J343" s="1">
        <f t="shared" si="5"/>
        <v>0</v>
      </c>
      <c r="K343" s="1"/>
    </row>
    <row r="344" spans="1:11" x14ac:dyDescent="0.3">
      <c r="A344" s="1">
        <v>342</v>
      </c>
      <c r="B344" s="10">
        <v>46365</v>
      </c>
      <c r="C344" s="1" t="s">
        <v>97</v>
      </c>
      <c r="D344" s="1" t="s">
        <v>104</v>
      </c>
      <c r="E344" s="1">
        <v>1200</v>
      </c>
      <c r="F344" s="1"/>
      <c r="G344" s="1"/>
      <c r="H344" s="1"/>
      <c r="I344" s="1"/>
      <c r="J344" s="1">
        <f t="shared" si="5"/>
        <v>0</v>
      </c>
      <c r="K344" s="1"/>
    </row>
    <row r="345" spans="1:11" x14ac:dyDescent="0.3">
      <c r="A345" s="1">
        <v>343</v>
      </c>
      <c r="B345" s="10">
        <v>46366</v>
      </c>
      <c r="C345" s="1" t="s">
        <v>97</v>
      </c>
      <c r="D345" s="1" t="s">
        <v>104</v>
      </c>
      <c r="E345" s="1">
        <v>1200</v>
      </c>
      <c r="F345" s="1"/>
      <c r="G345" s="1"/>
      <c r="H345" s="1"/>
      <c r="I345" s="1"/>
      <c r="J345" s="1">
        <f t="shared" si="5"/>
        <v>0</v>
      </c>
      <c r="K345" s="1"/>
    </row>
    <row r="346" spans="1:11" x14ac:dyDescent="0.3">
      <c r="A346" s="1">
        <v>344</v>
      </c>
      <c r="B346" s="10">
        <v>46367</v>
      </c>
      <c r="C346" s="1" t="s">
        <v>97</v>
      </c>
      <c r="D346" s="1" t="s">
        <v>104</v>
      </c>
      <c r="E346" s="1">
        <v>1200</v>
      </c>
      <c r="F346" s="1"/>
      <c r="G346" s="1"/>
      <c r="H346" s="1"/>
      <c r="I346" s="1"/>
      <c r="J346" s="1">
        <f t="shared" si="5"/>
        <v>0</v>
      </c>
      <c r="K346" s="1"/>
    </row>
    <row r="347" spans="1:11" x14ac:dyDescent="0.3">
      <c r="A347" s="1">
        <v>345</v>
      </c>
      <c r="B347" s="10">
        <v>46368</v>
      </c>
      <c r="C347" s="1" t="s">
        <v>97</v>
      </c>
      <c r="D347" s="1" t="s">
        <v>104</v>
      </c>
      <c r="E347" s="1">
        <v>1200</v>
      </c>
      <c r="F347" s="1"/>
      <c r="G347" s="1"/>
      <c r="H347" s="1"/>
      <c r="I347" s="1"/>
      <c r="J347" s="1">
        <f t="shared" si="5"/>
        <v>0</v>
      </c>
      <c r="K347" s="1"/>
    </row>
    <row r="348" spans="1:11" x14ac:dyDescent="0.3">
      <c r="A348" s="1">
        <v>346</v>
      </c>
      <c r="B348" s="10">
        <v>46369</v>
      </c>
      <c r="C348" s="1" t="s">
        <v>97</v>
      </c>
      <c r="D348" s="1" t="s">
        <v>104</v>
      </c>
      <c r="E348" s="1">
        <v>1200</v>
      </c>
      <c r="F348" s="1"/>
      <c r="G348" s="1"/>
      <c r="H348" s="1"/>
      <c r="I348" s="1"/>
      <c r="J348" s="1">
        <f t="shared" si="5"/>
        <v>0</v>
      </c>
      <c r="K348" s="1"/>
    </row>
    <row r="349" spans="1:11" x14ac:dyDescent="0.3">
      <c r="A349" s="1">
        <v>347</v>
      </c>
      <c r="B349" s="10">
        <v>46370</v>
      </c>
      <c r="C349" s="1" t="s">
        <v>97</v>
      </c>
      <c r="D349" s="1" t="s">
        <v>104</v>
      </c>
      <c r="E349" s="1">
        <v>1200</v>
      </c>
      <c r="F349" s="1"/>
      <c r="G349" s="1"/>
      <c r="H349" s="1"/>
      <c r="I349" s="1"/>
      <c r="J349" s="1">
        <f t="shared" si="5"/>
        <v>0</v>
      </c>
      <c r="K349" s="1"/>
    </row>
    <row r="350" spans="1:11" x14ac:dyDescent="0.3">
      <c r="A350" s="1">
        <v>348</v>
      </c>
      <c r="B350" s="10">
        <v>46371</v>
      </c>
      <c r="C350" s="1" t="s">
        <v>97</v>
      </c>
      <c r="D350" s="1" t="s">
        <v>104</v>
      </c>
      <c r="E350" s="1">
        <v>1200</v>
      </c>
      <c r="F350" s="1"/>
      <c r="G350" s="1"/>
      <c r="H350" s="1"/>
      <c r="I350" s="1"/>
      <c r="J350" s="1">
        <f t="shared" si="5"/>
        <v>0</v>
      </c>
      <c r="K350" s="1"/>
    </row>
    <row r="351" spans="1:11" x14ac:dyDescent="0.3">
      <c r="A351" s="1">
        <v>349</v>
      </c>
      <c r="B351" s="10">
        <v>46372</v>
      </c>
      <c r="C351" s="1" t="s">
        <v>97</v>
      </c>
      <c r="D351" s="1" t="s">
        <v>104</v>
      </c>
      <c r="E351" s="1">
        <v>1200</v>
      </c>
      <c r="F351" s="1"/>
      <c r="G351" s="1"/>
      <c r="H351" s="1"/>
      <c r="I351" s="1"/>
      <c r="J351" s="1">
        <f t="shared" si="5"/>
        <v>0</v>
      </c>
      <c r="K351" s="1"/>
    </row>
    <row r="352" spans="1:11" x14ac:dyDescent="0.3">
      <c r="A352" s="1">
        <v>350</v>
      </c>
      <c r="B352" s="10">
        <v>46373</v>
      </c>
      <c r="C352" s="1" t="s">
        <v>97</v>
      </c>
      <c r="D352" s="1" t="s">
        <v>104</v>
      </c>
      <c r="E352" s="1">
        <v>1200</v>
      </c>
      <c r="F352" s="1"/>
      <c r="G352" s="1"/>
      <c r="H352" s="1"/>
      <c r="I352" s="1"/>
      <c r="J352" s="1">
        <f t="shared" si="5"/>
        <v>0</v>
      </c>
      <c r="K352" s="1"/>
    </row>
    <row r="353" spans="1:11" x14ac:dyDescent="0.3">
      <c r="A353" s="1">
        <v>351</v>
      </c>
      <c r="B353" s="10">
        <v>46374</v>
      </c>
      <c r="C353" s="1" t="s">
        <v>97</v>
      </c>
      <c r="D353" s="1" t="s">
        <v>104</v>
      </c>
      <c r="E353" s="1">
        <v>1200</v>
      </c>
      <c r="F353" s="1"/>
      <c r="G353" s="1"/>
      <c r="H353" s="1"/>
      <c r="I353" s="1"/>
      <c r="J353" s="1">
        <f t="shared" si="5"/>
        <v>0</v>
      </c>
      <c r="K353" s="1"/>
    </row>
    <row r="354" spans="1:11" x14ac:dyDescent="0.3">
      <c r="A354" s="1">
        <v>352</v>
      </c>
      <c r="B354" s="10">
        <v>46375</v>
      </c>
      <c r="C354" s="1" t="s">
        <v>97</v>
      </c>
      <c r="D354" s="1" t="s">
        <v>104</v>
      </c>
      <c r="E354" s="1">
        <v>1200</v>
      </c>
      <c r="F354" s="1"/>
      <c r="G354" s="1"/>
      <c r="H354" s="1"/>
      <c r="I354" s="1"/>
      <c r="J354" s="1">
        <f t="shared" si="5"/>
        <v>0</v>
      </c>
      <c r="K354" s="1"/>
    </row>
    <row r="355" spans="1:11" x14ac:dyDescent="0.3">
      <c r="A355" s="1">
        <v>353</v>
      </c>
      <c r="B355" s="10">
        <v>46376</v>
      </c>
      <c r="C355" s="1" t="s">
        <v>97</v>
      </c>
      <c r="D355" s="1" t="s">
        <v>104</v>
      </c>
      <c r="E355" s="1">
        <v>1200</v>
      </c>
      <c r="F355" s="1"/>
      <c r="G355" s="1"/>
      <c r="H355" s="1"/>
      <c r="I355" s="1"/>
      <c r="J355" s="1">
        <f t="shared" si="5"/>
        <v>0</v>
      </c>
      <c r="K355" s="1"/>
    </row>
    <row r="356" spans="1:11" x14ac:dyDescent="0.3">
      <c r="A356" s="1">
        <v>354</v>
      </c>
      <c r="B356" s="10">
        <v>46377</v>
      </c>
      <c r="C356" s="1" t="s">
        <v>97</v>
      </c>
      <c r="D356" s="1" t="s">
        <v>104</v>
      </c>
      <c r="E356" s="1">
        <v>1200</v>
      </c>
      <c r="F356" s="1"/>
      <c r="G356" s="1"/>
      <c r="H356" s="1"/>
      <c r="I356" s="1"/>
      <c r="J356" s="1">
        <f t="shared" si="5"/>
        <v>0</v>
      </c>
      <c r="K356" s="1"/>
    </row>
    <row r="357" spans="1:11" x14ac:dyDescent="0.3">
      <c r="A357" s="1">
        <v>355</v>
      </c>
      <c r="B357" s="10">
        <v>46378</v>
      </c>
      <c r="C357" s="1" t="s">
        <v>97</v>
      </c>
      <c r="D357" s="1" t="s">
        <v>104</v>
      </c>
      <c r="E357" s="1">
        <v>1200</v>
      </c>
      <c r="F357" s="1"/>
      <c r="G357" s="1"/>
      <c r="H357" s="1"/>
      <c r="I357" s="1"/>
      <c r="J357" s="1">
        <f t="shared" si="5"/>
        <v>0</v>
      </c>
      <c r="K357" s="1"/>
    </row>
    <row r="358" spans="1:11" x14ac:dyDescent="0.3">
      <c r="A358" s="1">
        <v>356</v>
      </c>
      <c r="B358" s="10">
        <v>46379</v>
      </c>
      <c r="C358" s="1" t="s">
        <v>97</v>
      </c>
      <c r="D358" s="1" t="s">
        <v>104</v>
      </c>
      <c r="E358" s="1">
        <v>1200</v>
      </c>
      <c r="F358" s="1"/>
      <c r="G358" s="1"/>
      <c r="H358" s="1"/>
      <c r="I358" s="1"/>
      <c r="J358" s="1">
        <f t="shared" si="5"/>
        <v>0</v>
      </c>
      <c r="K358" s="1"/>
    </row>
    <row r="359" spans="1:11" x14ac:dyDescent="0.3">
      <c r="A359" s="1">
        <v>357</v>
      </c>
      <c r="B359" s="10">
        <v>46380</v>
      </c>
      <c r="C359" s="1" t="s">
        <v>97</v>
      </c>
      <c r="D359" s="1" t="s">
        <v>104</v>
      </c>
      <c r="E359" s="1">
        <v>1200</v>
      </c>
      <c r="F359" s="1"/>
      <c r="G359" s="1"/>
      <c r="H359" s="1"/>
      <c r="I359" s="1"/>
      <c r="J359" s="1">
        <f t="shared" si="5"/>
        <v>0</v>
      </c>
      <c r="K359" s="1"/>
    </row>
    <row r="360" spans="1:11" x14ac:dyDescent="0.3">
      <c r="A360" s="1">
        <v>358</v>
      </c>
      <c r="B360" s="10">
        <v>46381</v>
      </c>
      <c r="C360" s="1" t="s">
        <v>97</v>
      </c>
      <c r="D360" s="1" t="s">
        <v>104</v>
      </c>
      <c r="E360" s="1">
        <v>1200</v>
      </c>
      <c r="F360" s="1"/>
      <c r="G360" s="1"/>
      <c r="H360" s="1"/>
      <c r="I360" s="1"/>
      <c r="J360" s="1">
        <f t="shared" si="5"/>
        <v>0</v>
      </c>
      <c r="K360" s="1"/>
    </row>
    <row r="361" spans="1:11" x14ac:dyDescent="0.3">
      <c r="A361" s="1">
        <v>359</v>
      </c>
      <c r="B361" s="10">
        <v>46382</v>
      </c>
      <c r="C361" s="1" t="s">
        <v>97</v>
      </c>
      <c r="D361" s="1" t="s">
        <v>104</v>
      </c>
      <c r="E361" s="1">
        <v>1200</v>
      </c>
      <c r="F361" s="1"/>
      <c r="G361" s="1"/>
      <c r="H361" s="1"/>
      <c r="I361" s="1"/>
      <c r="J361" s="1">
        <f t="shared" si="5"/>
        <v>0</v>
      </c>
      <c r="K361" s="1"/>
    </row>
    <row r="362" spans="1:11" x14ac:dyDescent="0.3">
      <c r="A362" s="1">
        <v>360</v>
      </c>
      <c r="B362" s="10">
        <v>46383</v>
      </c>
      <c r="C362" s="1" t="s">
        <v>97</v>
      </c>
      <c r="D362" s="1" t="s">
        <v>104</v>
      </c>
      <c r="E362" s="1">
        <v>1200</v>
      </c>
      <c r="F362" s="1"/>
      <c r="G362" s="1"/>
      <c r="H362" s="1"/>
      <c r="I362" s="1"/>
      <c r="J362" s="1">
        <f t="shared" si="5"/>
        <v>0</v>
      </c>
      <c r="K362" s="1"/>
    </row>
    <row r="363" spans="1:11" x14ac:dyDescent="0.3">
      <c r="A363" s="1">
        <v>361</v>
      </c>
      <c r="B363" s="10">
        <v>46384</v>
      </c>
      <c r="C363" s="1" t="s">
        <v>97</v>
      </c>
      <c r="D363" s="1" t="s">
        <v>104</v>
      </c>
      <c r="E363" s="1">
        <v>1200</v>
      </c>
      <c r="F363" s="1"/>
      <c r="G363" s="1"/>
      <c r="H363" s="1"/>
      <c r="I363" s="1"/>
      <c r="J363" s="1">
        <f t="shared" si="5"/>
        <v>0</v>
      </c>
      <c r="K363" s="1"/>
    </row>
    <row r="364" spans="1:11" x14ac:dyDescent="0.3">
      <c r="A364" s="1">
        <v>362</v>
      </c>
      <c r="B364" s="10">
        <v>46385</v>
      </c>
      <c r="C364" s="1" t="s">
        <v>97</v>
      </c>
      <c r="D364" s="1" t="s">
        <v>104</v>
      </c>
      <c r="E364" s="1">
        <v>1200</v>
      </c>
      <c r="F364" s="1"/>
      <c r="G364" s="1"/>
      <c r="H364" s="1"/>
      <c r="I364" s="1"/>
      <c r="J364" s="1">
        <f t="shared" si="5"/>
        <v>0</v>
      </c>
      <c r="K364" s="1"/>
    </row>
    <row r="365" spans="1:11" x14ac:dyDescent="0.3">
      <c r="A365" s="1">
        <v>363</v>
      </c>
      <c r="B365" s="10">
        <v>46386</v>
      </c>
      <c r="C365" s="1" t="s">
        <v>97</v>
      </c>
      <c r="D365" s="1" t="s">
        <v>104</v>
      </c>
      <c r="E365" s="1">
        <v>1200</v>
      </c>
      <c r="F365" s="1"/>
      <c r="G365" s="1"/>
      <c r="H365" s="1"/>
      <c r="I365" s="1"/>
      <c r="J365" s="1">
        <f t="shared" si="5"/>
        <v>0</v>
      </c>
      <c r="K365" s="1"/>
    </row>
    <row r="366" spans="1:11" x14ac:dyDescent="0.3">
      <c r="A366" s="1">
        <v>364</v>
      </c>
      <c r="B366" s="10">
        <v>46387</v>
      </c>
      <c r="C366" s="1" t="s">
        <v>97</v>
      </c>
      <c r="D366" s="1" t="s">
        <v>104</v>
      </c>
      <c r="E366" s="1">
        <v>1200</v>
      </c>
      <c r="F366" s="1"/>
      <c r="G366" s="1"/>
      <c r="H366" s="1"/>
      <c r="I366" s="1"/>
      <c r="J366" s="1">
        <f t="shared" si="5"/>
        <v>0</v>
      </c>
      <c r="K366" s="1"/>
    </row>
    <row r="367" spans="1:11" x14ac:dyDescent="0.3">
      <c r="A367" s="1">
        <v>365</v>
      </c>
      <c r="B367" s="10">
        <v>46388</v>
      </c>
      <c r="C367" s="1" t="s">
        <v>97</v>
      </c>
      <c r="D367" s="1" t="s">
        <v>104</v>
      </c>
      <c r="E367" s="1">
        <v>1200</v>
      </c>
      <c r="F367" s="1"/>
      <c r="G367" s="1"/>
      <c r="H367" s="1"/>
      <c r="I367" s="1"/>
      <c r="J367" s="1">
        <f t="shared" si="5"/>
        <v>0</v>
      </c>
      <c r="K367" s="1"/>
    </row>
    <row r="368" spans="1:11" x14ac:dyDescent="0.3">
      <c r="A368" s="1"/>
      <c r="B368" s="10"/>
      <c r="C368" s="1"/>
      <c r="D368" s="1"/>
      <c r="E368" s="1"/>
      <c r="F368" s="1"/>
      <c r="G368" s="1"/>
      <c r="H368" s="1"/>
      <c r="I368" s="1"/>
      <c r="J368" s="1"/>
      <c r="K368" s="1"/>
    </row>
    <row r="369" spans="1:11" x14ac:dyDescent="0.3">
      <c r="A369" s="1"/>
      <c r="B369" s="10"/>
      <c r="C369" s="1"/>
      <c r="D369" s="1"/>
      <c r="E369" s="1"/>
      <c r="F369" s="1"/>
      <c r="G369" s="1"/>
      <c r="H369" s="1"/>
      <c r="I369" s="1"/>
      <c r="J369" s="1"/>
      <c r="K369" s="1"/>
    </row>
    <row r="370" spans="1:11" x14ac:dyDescent="0.3">
      <c r="A370" s="1"/>
      <c r="B370" s="10"/>
      <c r="C370" s="1"/>
      <c r="D370" s="1"/>
      <c r="E370" s="1"/>
      <c r="F370" s="1"/>
      <c r="G370" s="1"/>
      <c r="H370" s="1"/>
      <c r="I370" s="1"/>
      <c r="J370" s="1"/>
      <c r="K370" s="1"/>
    </row>
    <row r="371" spans="1:11" x14ac:dyDescent="0.3">
      <c r="A371" s="1"/>
      <c r="B371" s="10"/>
      <c r="C371" s="1"/>
      <c r="D371" s="1"/>
      <c r="E371" s="1"/>
      <c r="F371" s="1"/>
      <c r="G371" s="1"/>
      <c r="H371" s="1"/>
      <c r="I371" s="1"/>
      <c r="J371" s="1"/>
      <c r="K371" s="1"/>
    </row>
  </sheetData>
  <mergeCells count="3">
    <mergeCell ref="A1:K1"/>
    <mergeCell ref="N4:O4"/>
    <mergeCell ref="M5:P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Worksheet____34"/>
  <dimension ref="A1:Q371"/>
  <sheetViews>
    <sheetView rightToLeft="1" workbookViewId="0">
      <selection activeCell="A2" sqref="A1:Q1048576"/>
    </sheetView>
  </sheetViews>
  <sheetFormatPr defaultRowHeight="14"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105</v>
      </c>
      <c r="B1" s="273"/>
      <c r="C1" s="273"/>
      <c r="D1" s="273"/>
      <c r="E1" s="273"/>
      <c r="F1" s="273"/>
      <c r="G1" s="273"/>
      <c r="H1" s="273"/>
      <c r="I1" s="273"/>
      <c r="J1" s="273"/>
      <c r="K1" s="273"/>
    </row>
    <row r="2" spans="1:17" ht="15.5" x14ac:dyDescent="0.35">
      <c r="A2" s="8" t="s">
        <v>0</v>
      </c>
      <c r="B2" s="9" t="s">
        <v>7</v>
      </c>
      <c r="C2" s="5" t="s">
        <v>2</v>
      </c>
      <c r="D2" s="5" t="s">
        <v>13</v>
      </c>
      <c r="E2" s="5" t="s">
        <v>14</v>
      </c>
      <c r="F2" s="5" t="s">
        <v>1</v>
      </c>
      <c r="G2" s="5" t="s">
        <v>5</v>
      </c>
      <c r="H2" s="5" t="s">
        <v>4</v>
      </c>
      <c r="I2" s="5" t="s">
        <v>12</v>
      </c>
      <c r="J2" s="5" t="s">
        <v>6</v>
      </c>
      <c r="K2" s="7" t="s">
        <v>3</v>
      </c>
    </row>
    <row r="3" spans="1:17" ht="15.5" x14ac:dyDescent="0.3">
      <c r="A3" s="1">
        <v>1</v>
      </c>
      <c r="B3" s="10">
        <v>46024</v>
      </c>
      <c r="C3" s="1" t="s">
        <v>97</v>
      </c>
      <c r="D3" s="1" t="s">
        <v>106</v>
      </c>
      <c r="E3" s="1">
        <v>3700</v>
      </c>
      <c r="F3" s="1">
        <v>1</v>
      </c>
      <c r="G3" s="1"/>
      <c r="H3" s="1"/>
      <c r="I3" s="1"/>
      <c r="J3" s="1">
        <f>E3*F3-G3-H3+I3</f>
        <v>3700</v>
      </c>
      <c r="K3" s="1"/>
      <c r="M3" s="13"/>
      <c r="N3" s="13"/>
      <c r="O3" s="13"/>
      <c r="P3" s="13"/>
      <c r="Q3" s="13"/>
    </row>
    <row r="4" spans="1:17" x14ac:dyDescent="0.3">
      <c r="A4" s="1">
        <v>2</v>
      </c>
      <c r="B4" s="10">
        <v>46025</v>
      </c>
      <c r="C4" s="1" t="s">
        <v>97</v>
      </c>
      <c r="D4" s="1" t="s">
        <v>106</v>
      </c>
      <c r="E4" s="1">
        <v>3700</v>
      </c>
      <c r="F4" s="1"/>
      <c r="G4" s="1"/>
      <c r="H4" s="1"/>
      <c r="I4" s="1"/>
      <c r="J4" s="1">
        <f t="shared" ref="J4:J67" si="0">E4*F4-G4-H4+I4</f>
        <v>0</v>
      </c>
      <c r="K4" s="1"/>
      <c r="M4" s="11"/>
      <c r="N4" s="276" t="s">
        <v>18</v>
      </c>
      <c r="O4" s="276"/>
      <c r="P4" s="11"/>
      <c r="Q4" s="11"/>
    </row>
    <row r="5" spans="1:17" ht="15.5" x14ac:dyDescent="0.3">
      <c r="A5" s="1">
        <v>3</v>
      </c>
      <c r="B5" s="10">
        <v>46026</v>
      </c>
      <c r="C5" s="1" t="s">
        <v>97</v>
      </c>
      <c r="D5" s="1" t="s">
        <v>106</v>
      </c>
      <c r="E5" s="1">
        <v>3700</v>
      </c>
      <c r="F5" s="1"/>
      <c r="G5" s="1"/>
      <c r="H5" s="1"/>
      <c r="I5" s="1"/>
      <c r="J5" s="1">
        <f t="shared" si="0"/>
        <v>0</v>
      </c>
      <c r="K5" s="1"/>
      <c r="M5" s="274" t="s">
        <v>17</v>
      </c>
      <c r="N5" s="274"/>
      <c r="O5" s="274"/>
      <c r="P5" s="274"/>
      <c r="Q5" s="12">
        <f>SUM(J2:J368)</f>
        <v>3700</v>
      </c>
    </row>
    <row r="6" spans="1:17" x14ac:dyDescent="0.3">
      <c r="A6" s="1">
        <v>4</v>
      </c>
      <c r="B6" s="10">
        <v>46027</v>
      </c>
      <c r="C6" s="1" t="s">
        <v>97</v>
      </c>
      <c r="D6" s="1" t="s">
        <v>106</v>
      </c>
      <c r="E6" s="1">
        <v>3700</v>
      </c>
      <c r="F6" s="1"/>
      <c r="G6" s="1"/>
      <c r="H6" s="1"/>
      <c r="I6" s="1"/>
      <c r="J6" s="1">
        <f t="shared" si="0"/>
        <v>0</v>
      </c>
      <c r="K6" s="1"/>
      <c r="M6" s="11"/>
      <c r="N6" s="11"/>
      <c r="O6" s="11"/>
      <c r="P6" s="11"/>
      <c r="Q6" s="11"/>
    </row>
    <row r="7" spans="1:17" x14ac:dyDescent="0.3">
      <c r="A7" s="1">
        <v>5</v>
      </c>
      <c r="B7" s="10">
        <v>46028</v>
      </c>
      <c r="C7" s="1" t="s">
        <v>97</v>
      </c>
      <c r="D7" s="1" t="s">
        <v>106</v>
      </c>
      <c r="E7" s="1">
        <v>3700</v>
      </c>
      <c r="F7" s="1"/>
      <c r="G7" s="1"/>
      <c r="H7" s="1"/>
      <c r="I7" s="1"/>
      <c r="J7" s="1">
        <f t="shared" si="0"/>
        <v>0</v>
      </c>
      <c r="K7" s="1"/>
      <c r="M7" s="11"/>
      <c r="N7" s="11"/>
      <c r="O7" s="11"/>
      <c r="P7" s="11"/>
      <c r="Q7" s="11"/>
    </row>
    <row r="8" spans="1:17" x14ac:dyDescent="0.3">
      <c r="A8" s="1">
        <v>6</v>
      </c>
      <c r="B8" s="10">
        <v>46029</v>
      </c>
      <c r="C8" s="1" t="s">
        <v>97</v>
      </c>
      <c r="D8" s="1" t="s">
        <v>106</v>
      </c>
      <c r="E8" s="1">
        <v>3700</v>
      </c>
      <c r="F8" s="1"/>
      <c r="G8" s="1"/>
      <c r="H8" s="1"/>
      <c r="I8" s="1"/>
      <c r="J8" s="1">
        <f t="shared" si="0"/>
        <v>0</v>
      </c>
      <c r="K8" s="1"/>
      <c r="M8" s="11"/>
      <c r="N8" s="11"/>
      <c r="O8" s="11"/>
      <c r="P8" s="11"/>
      <c r="Q8" s="11"/>
    </row>
    <row r="9" spans="1:17" x14ac:dyDescent="0.3">
      <c r="A9" s="1">
        <v>7</v>
      </c>
      <c r="B9" s="10">
        <v>46030</v>
      </c>
      <c r="C9" s="1" t="s">
        <v>97</v>
      </c>
      <c r="D9" s="1" t="s">
        <v>106</v>
      </c>
      <c r="E9" s="1">
        <v>3700</v>
      </c>
      <c r="F9" s="1"/>
      <c r="G9" s="1"/>
      <c r="H9" s="1"/>
      <c r="I9" s="1"/>
      <c r="J9" s="1">
        <f t="shared" si="0"/>
        <v>0</v>
      </c>
      <c r="K9" s="1"/>
      <c r="M9" s="11"/>
      <c r="N9" s="11"/>
      <c r="O9" s="11"/>
      <c r="P9" s="11"/>
      <c r="Q9" s="11"/>
    </row>
    <row r="10" spans="1:17" x14ac:dyDescent="0.3">
      <c r="A10" s="1">
        <v>8</v>
      </c>
      <c r="B10" s="10">
        <v>46031</v>
      </c>
      <c r="C10" s="1" t="s">
        <v>97</v>
      </c>
      <c r="D10" s="1" t="s">
        <v>106</v>
      </c>
      <c r="E10" s="1">
        <v>3700</v>
      </c>
      <c r="F10" s="1"/>
      <c r="G10" s="1"/>
      <c r="H10" s="1"/>
      <c r="I10" s="1"/>
      <c r="J10" s="1">
        <f t="shared" si="0"/>
        <v>0</v>
      </c>
      <c r="K10" s="1"/>
    </row>
    <row r="11" spans="1:17" x14ac:dyDescent="0.3">
      <c r="A11" s="1">
        <v>9</v>
      </c>
      <c r="B11" s="10">
        <v>46032</v>
      </c>
      <c r="C11" s="1" t="s">
        <v>97</v>
      </c>
      <c r="D11" s="1" t="s">
        <v>106</v>
      </c>
      <c r="E11" s="1">
        <v>3700</v>
      </c>
      <c r="F11" s="1"/>
      <c r="G11" s="1"/>
      <c r="H11" s="1"/>
      <c r="I11" s="1"/>
      <c r="J11" s="1">
        <f t="shared" si="0"/>
        <v>0</v>
      </c>
      <c r="K11" s="1"/>
    </row>
    <row r="12" spans="1:17" x14ac:dyDescent="0.3">
      <c r="A12" s="1">
        <v>10</v>
      </c>
      <c r="B12" s="10">
        <v>46033</v>
      </c>
      <c r="C12" s="1" t="s">
        <v>97</v>
      </c>
      <c r="D12" s="1" t="s">
        <v>106</v>
      </c>
      <c r="E12" s="1">
        <v>3700</v>
      </c>
      <c r="F12" s="1"/>
      <c r="G12" s="1"/>
      <c r="H12" s="1"/>
      <c r="I12" s="1"/>
      <c r="J12" s="1">
        <f t="shared" si="0"/>
        <v>0</v>
      </c>
      <c r="K12" s="1"/>
    </row>
    <row r="13" spans="1:17" x14ac:dyDescent="0.3">
      <c r="A13" s="1">
        <v>11</v>
      </c>
      <c r="B13" s="10">
        <v>46034</v>
      </c>
      <c r="C13" s="1" t="s">
        <v>97</v>
      </c>
      <c r="D13" s="1" t="s">
        <v>106</v>
      </c>
      <c r="E13" s="1">
        <v>3700</v>
      </c>
      <c r="F13" s="1"/>
      <c r="G13" s="1"/>
      <c r="H13" s="1"/>
      <c r="I13" s="1"/>
      <c r="J13" s="1">
        <f t="shared" si="0"/>
        <v>0</v>
      </c>
      <c r="K13" s="1"/>
    </row>
    <row r="14" spans="1:17" x14ac:dyDescent="0.3">
      <c r="A14" s="1">
        <v>12</v>
      </c>
      <c r="B14" s="10">
        <v>46035</v>
      </c>
      <c r="C14" s="1" t="s">
        <v>97</v>
      </c>
      <c r="D14" s="1" t="s">
        <v>106</v>
      </c>
      <c r="E14" s="1">
        <v>3700</v>
      </c>
      <c r="F14" s="1"/>
      <c r="G14" s="1"/>
      <c r="H14" s="1"/>
      <c r="I14" s="1"/>
      <c r="J14" s="1">
        <f t="shared" si="0"/>
        <v>0</v>
      </c>
      <c r="K14" s="1"/>
    </row>
    <row r="15" spans="1:17" x14ac:dyDescent="0.3">
      <c r="A15" s="1">
        <v>13</v>
      </c>
      <c r="B15" s="10">
        <v>46036</v>
      </c>
      <c r="C15" s="1" t="s">
        <v>97</v>
      </c>
      <c r="D15" s="1" t="s">
        <v>106</v>
      </c>
      <c r="E15" s="1">
        <v>3700</v>
      </c>
      <c r="F15" s="1"/>
      <c r="G15" s="1"/>
      <c r="H15" s="1"/>
      <c r="I15" s="1"/>
      <c r="J15" s="1">
        <f t="shared" si="0"/>
        <v>0</v>
      </c>
      <c r="K15" s="1"/>
    </row>
    <row r="16" spans="1:17" x14ac:dyDescent="0.3">
      <c r="A16" s="1">
        <v>14</v>
      </c>
      <c r="B16" s="10">
        <v>46037</v>
      </c>
      <c r="C16" s="1" t="s">
        <v>97</v>
      </c>
      <c r="D16" s="1" t="s">
        <v>106</v>
      </c>
      <c r="E16" s="1">
        <v>3700</v>
      </c>
      <c r="F16" s="1"/>
      <c r="G16" s="1"/>
      <c r="H16" s="1"/>
      <c r="I16" s="1"/>
      <c r="J16" s="1">
        <f t="shared" si="0"/>
        <v>0</v>
      </c>
      <c r="K16" s="1"/>
    </row>
    <row r="17" spans="1:11" x14ac:dyDescent="0.3">
      <c r="A17" s="1">
        <v>15</v>
      </c>
      <c r="B17" s="10">
        <v>46038</v>
      </c>
      <c r="C17" s="1" t="s">
        <v>97</v>
      </c>
      <c r="D17" s="1" t="s">
        <v>106</v>
      </c>
      <c r="E17" s="1">
        <v>3700</v>
      </c>
      <c r="F17" s="1"/>
      <c r="G17" s="1"/>
      <c r="H17" s="1"/>
      <c r="I17" s="1"/>
      <c r="J17" s="1">
        <f t="shared" si="0"/>
        <v>0</v>
      </c>
      <c r="K17" s="1"/>
    </row>
    <row r="18" spans="1:11" x14ac:dyDescent="0.3">
      <c r="A18" s="1">
        <v>16</v>
      </c>
      <c r="B18" s="10">
        <v>46039</v>
      </c>
      <c r="C18" s="1" t="s">
        <v>97</v>
      </c>
      <c r="D18" s="1" t="s">
        <v>106</v>
      </c>
      <c r="E18" s="1">
        <v>3700</v>
      </c>
      <c r="F18" s="1"/>
      <c r="G18" s="1"/>
      <c r="H18" s="1"/>
      <c r="I18" s="1"/>
      <c r="J18" s="1">
        <f t="shared" si="0"/>
        <v>0</v>
      </c>
      <c r="K18" s="1"/>
    </row>
    <row r="19" spans="1:11" x14ac:dyDescent="0.3">
      <c r="A19" s="1">
        <v>17</v>
      </c>
      <c r="B19" s="10">
        <v>46040</v>
      </c>
      <c r="C19" s="1" t="s">
        <v>97</v>
      </c>
      <c r="D19" s="1" t="s">
        <v>106</v>
      </c>
      <c r="E19" s="1">
        <v>3700</v>
      </c>
      <c r="F19" s="1"/>
      <c r="G19" s="1"/>
      <c r="H19" s="1"/>
      <c r="I19" s="1"/>
      <c r="J19" s="1">
        <f t="shared" si="0"/>
        <v>0</v>
      </c>
      <c r="K19" s="1"/>
    </row>
    <row r="20" spans="1:11" x14ac:dyDescent="0.3">
      <c r="A20" s="1">
        <v>18</v>
      </c>
      <c r="B20" s="10">
        <v>46041</v>
      </c>
      <c r="C20" s="1" t="s">
        <v>97</v>
      </c>
      <c r="D20" s="1" t="s">
        <v>106</v>
      </c>
      <c r="E20" s="1">
        <v>3700</v>
      </c>
      <c r="F20" s="1"/>
      <c r="G20" s="1"/>
      <c r="H20" s="1"/>
      <c r="I20" s="1"/>
      <c r="J20" s="1">
        <f t="shared" si="0"/>
        <v>0</v>
      </c>
      <c r="K20" s="1"/>
    </row>
    <row r="21" spans="1:11" x14ac:dyDescent="0.3">
      <c r="A21" s="1">
        <v>19</v>
      </c>
      <c r="B21" s="10">
        <v>46042</v>
      </c>
      <c r="C21" s="1" t="s">
        <v>97</v>
      </c>
      <c r="D21" s="1" t="s">
        <v>106</v>
      </c>
      <c r="E21" s="1">
        <v>3700</v>
      </c>
      <c r="F21" s="1"/>
      <c r="G21" s="1"/>
      <c r="H21" s="1"/>
      <c r="I21" s="1"/>
      <c r="J21" s="1">
        <f t="shared" si="0"/>
        <v>0</v>
      </c>
      <c r="K21" s="1"/>
    </row>
    <row r="22" spans="1:11" x14ac:dyDescent="0.3">
      <c r="A22" s="1">
        <v>20</v>
      </c>
      <c r="B22" s="10">
        <v>46043</v>
      </c>
      <c r="C22" s="1" t="s">
        <v>97</v>
      </c>
      <c r="D22" s="1" t="s">
        <v>106</v>
      </c>
      <c r="E22" s="1">
        <v>3700</v>
      </c>
      <c r="F22" s="1"/>
      <c r="G22" s="1"/>
      <c r="H22" s="1"/>
      <c r="I22" s="1"/>
      <c r="J22" s="1">
        <f t="shared" si="0"/>
        <v>0</v>
      </c>
      <c r="K22" s="1"/>
    </row>
    <row r="23" spans="1:11" x14ac:dyDescent="0.3">
      <c r="A23" s="1">
        <v>21</v>
      </c>
      <c r="B23" s="10">
        <v>46044</v>
      </c>
      <c r="C23" s="1" t="s">
        <v>97</v>
      </c>
      <c r="D23" s="1" t="s">
        <v>106</v>
      </c>
      <c r="E23" s="1">
        <v>3700</v>
      </c>
      <c r="F23" s="1"/>
      <c r="G23" s="1"/>
      <c r="H23" s="1"/>
      <c r="I23" s="1"/>
      <c r="J23" s="1">
        <f t="shared" si="0"/>
        <v>0</v>
      </c>
      <c r="K23" s="1"/>
    </row>
    <row r="24" spans="1:11" x14ac:dyDescent="0.3">
      <c r="A24" s="1">
        <v>22</v>
      </c>
      <c r="B24" s="10">
        <v>46045</v>
      </c>
      <c r="C24" s="1" t="s">
        <v>97</v>
      </c>
      <c r="D24" s="1" t="s">
        <v>106</v>
      </c>
      <c r="E24" s="1">
        <v>3700</v>
      </c>
      <c r="F24" s="1"/>
      <c r="G24" s="1"/>
      <c r="H24" s="1"/>
      <c r="I24" s="1"/>
      <c r="J24" s="1">
        <f t="shared" si="0"/>
        <v>0</v>
      </c>
      <c r="K24" s="1"/>
    </row>
    <row r="25" spans="1:11" x14ac:dyDescent="0.3">
      <c r="A25" s="1">
        <v>23</v>
      </c>
      <c r="B25" s="10">
        <v>46046</v>
      </c>
      <c r="C25" s="1" t="s">
        <v>97</v>
      </c>
      <c r="D25" s="1" t="s">
        <v>106</v>
      </c>
      <c r="E25" s="1">
        <v>3700</v>
      </c>
      <c r="F25" s="1"/>
      <c r="G25" s="1"/>
      <c r="H25" s="1"/>
      <c r="I25" s="1"/>
      <c r="J25" s="1">
        <f t="shared" si="0"/>
        <v>0</v>
      </c>
      <c r="K25" s="1"/>
    </row>
    <row r="26" spans="1:11" x14ac:dyDescent="0.3">
      <c r="A26" s="1">
        <v>24</v>
      </c>
      <c r="B26" s="10">
        <v>46047</v>
      </c>
      <c r="C26" s="1" t="s">
        <v>97</v>
      </c>
      <c r="D26" s="1" t="s">
        <v>106</v>
      </c>
      <c r="E26" s="1">
        <v>3700</v>
      </c>
      <c r="F26" s="1"/>
      <c r="G26" s="1"/>
      <c r="H26" s="1"/>
      <c r="I26" s="1"/>
      <c r="J26" s="1">
        <f t="shared" si="0"/>
        <v>0</v>
      </c>
      <c r="K26" s="1"/>
    </row>
    <row r="27" spans="1:11" x14ac:dyDescent="0.3">
      <c r="A27" s="1">
        <v>25</v>
      </c>
      <c r="B27" s="10">
        <v>46048</v>
      </c>
      <c r="C27" s="1" t="s">
        <v>97</v>
      </c>
      <c r="D27" s="1" t="s">
        <v>106</v>
      </c>
      <c r="E27" s="1">
        <v>3700</v>
      </c>
      <c r="F27" s="1"/>
      <c r="G27" s="1"/>
      <c r="H27" s="1"/>
      <c r="I27" s="1"/>
      <c r="J27" s="1">
        <f t="shared" si="0"/>
        <v>0</v>
      </c>
      <c r="K27" s="1"/>
    </row>
    <row r="28" spans="1:11" x14ac:dyDescent="0.3">
      <c r="A28" s="1">
        <v>26</v>
      </c>
      <c r="B28" s="10">
        <v>46049</v>
      </c>
      <c r="C28" s="1" t="s">
        <v>97</v>
      </c>
      <c r="D28" s="1" t="s">
        <v>106</v>
      </c>
      <c r="E28" s="1">
        <v>3700</v>
      </c>
      <c r="F28" s="1"/>
      <c r="G28" s="1"/>
      <c r="H28" s="1"/>
      <c r="I28" s="1"/>
      <c r="J28" s="1">
        <f t="shared" si="0"/>
        <v>0</v>
      </c>
      <c r="K28" s="1"/>
    </row>
    <row r="29" spans="1:11" x14ac:dyDescent="0.3">
      <c r="A29" s="1">
        <v>27</v>
      </c>
      <c r="B29" s="10">
        <v>46050</v>
      </c>
      <c r="C29" s="1" t="s">
        <v>97</v>
      </c>
      <c r="D29" s="1" t="s">
        <v>106</v>
      </c>
      <c r="E29" s="1">
        <v>3700</v>
      </c>
      <c r="F29" s="1"/>
      <c r="G29" s="1"/>
      <c r="H29" s="1"/>
      <c r="I29" s="1"/>
      <c r="J29" s="1">
        <f t="shared" si="0"/>
        <v>0</v>
      </c>
      <c r="K29" s="1"/>
    </row>
    <row r="30" spans="1:11" x14ac:dyDescent="0.3">
      <c r="A30" s="1">
        <v>28</v>
      </c>
      <c r="B30" s="10">
        <v>46051</v>
      </c>
      <c r="C30" s="1" t="s">
        <v>97</v>
      </c>
      <c r="D30" s="1" t="s">
        <v>106</v>
      </c>
      <c r="E30" s="1">
        <v>3700</v>
      </c>
      <c r="F30" s="1"/>
      <c r="G30" s="1"/>
      <c r="H30" s="1"/>
      <c r="I30" s="1"/>
      <c r="J30" s="1">
        <f t="shared" si="0"/>
        <v>0</v>
      </c>
      <c r="K30" s="1"/>
    </row>
    <row r="31" spans="1:11" x14ac:dyDescent="0.3">
      <c r="A31" s="1">
        <v>29</v>
      </c>
      <c r="B31" s="10">
        <v>46052</v>
      </c>
      <c r="C31" s="1" t="s">
        <v>97</v>
      </c>
      <c r="D31" s="1" t="s">
        <v>106</v>
      </c>
      <c r="E31" s="1">
        <v>3700</v>
      </c>
      <c r="F31" s="1"/>
      <c r="G31" s="1"/>
      <c r="H31" s="1"/>
      <c r="I31" s="1"/>
      <c r="J31" s="1">
        <f t="shared" si="0"/>
        <v>0</v>
      </c>
      <c r="K31" s="1"/>
    </row>
    <row r="32" spans="1:11" x14ac:dyDescent="0.3">
      <c r="A32" s="1">
        <v>30</v>
      </c>
      <c r="B32" s="10">
        <v>46053</v>
      </c>
      <c r="C32" s="1" t="s">
        <v>97</v>
      </c>
      <c r="D32" s="1" t="s">
        <v>106</v>
      </c>
      <c r="E32" s="1">
        <v>3700</v>
      </c>
      <c r="F32" s="1"/>
      <c r="G32" s="1"/>
      <c r="H32" s="1"/>
      <c r="I32" s="1"/>
      <c r="J32" s="1">
        <f t="shared" si="0"/>
        <v>0</v>
      </c>
      <c r="K32" s="1"/>
    </row>
    <row r="33" spans="1:11" x14ac:dyDescent="0.3">
      <c r="A33" s="1">
        <v>31</v>
      </c>
      <c r="B33" s="10">
        <v>46054</v>
      </c>
      <c r="C33" s="1" t="s">
        <v>97</v>
      </c>
      <c r="D33" s="1" t="s">
        <v>106</v>
      </c>
      <c r="E33" s="1">
        <v>3700</v>
      </c>
      <c r="F33" s="1"/>
      <c r="G33" s="1"/>
      <c r="H33" s="1"/>
      <c r="I33" s="1"/>
      <c r="J33" s="1">
        <f t="shared" si="0"/>
        <v>0</v>
      </c>
      <c r="K33" s="1"/>
    </row>
    <row r="34" spans="1:11" x14ac:dyDescent="0.3">
      <c r="A34" s="1">
        <v>32</v>
      </c>
      <c r="B34" s="10">
        <v>46055</v>
      </c>
      <c r="C34" s="1" t="s">
        <v>97</v>
      </c>
      <c r="D34" s="1" t="s">
        <v>106</v>
      </c>
      <c r="E34" s="1">
        <v>3700</v>
      </c>
      <c r="F34" s="1"/>
      <c r="G34" s="1"/>
      <c r="H34" s="1"/>
      <c r="I34" s="1"/>
      <c r="J34" s="1">
        <f t="shared" si="0"/>
        <v>0</v>
      </c>
      <c r="K34" s="1"/>
    </row>
    <row r="35" spans="1:11" x14ac:dyDescent="0.3">
      <c r="A35" s="1">
        <v>33</v>
      </c>
      <c r="B35" s="10">
        <v>46056</v>
      </c>
      <c r="C35" s="1" t="s">
        <v>97</v>
      </c>
      <c r="D35" s="1" t="s">
        <v>106</v>
      </c>
      <c r="E35" s="1">
        <v>3700</v>
      </c>
      <c r="F35" s="1"/>
      <c r="G35" s="1"/>
      <c r="H35" s="1"/>
      <c r="I35" s="1"/>
      <c r="J35" s="1">
        <f t="shared" si="0"/>
        <v>0</v>
      </c>
      <c r="K35" s="1"/>
    </row>
    <row r="36" spans="1:11" x14ac:dyDescent="0.3">
      <c r="A36" s="1">
        <v>34</v>
      </c>
      <c r="B36" s="10">
        <v>46057</v>
      </c>
      <c r="C36" s="1" t="s">
        <v>97</v>
      </c>
      <c r="D36" s="1" t="s">
        <v>106</v>
      </c>
      <c r="E36" s="1">
        <v>3700</v>
      </c>
      <c r="F36" s="1"/>
      <c r="G36" s="1"/>
      <c r="H36" s="1"/>
      <c r="I36" s="1"/>
      <c r="J36" s="1">
        <f t="shared" si="0"/>
        <v>0</v>
      </c>
      <c r="K36" s="1"/>
    </row>
    <row r="37" spans="1:11" x14ac:dyDescent="0.3">
      <c r="A37" s="1">
        <v>35</v>
      </c>
      <c r="B37" s="10">
        <v>46058</v>
      </c>
      <c r="C37" s="1" t="s">
        <v>97</v>
      </c>
      <c r="D37" s="1" t="s">
        <v>106</v>
      </c>
      <c r="E37" s="1">
        <v>3700</v>
      </c>
      <c r="F37" s="1"/>
      <c r="G37" s="1"/>
      <c r="H37" s="1"/>
      <c r="I37" s="1"/>
      <c r="J37" s="1">
        <f t="shared" si="0"/>
        <v>0</v>
      </c>
      <c r="K37" s="1"/>
    </row>
    <row r="38" spans="1:11" x14ac:dyDescent="0.3">
      <c r="A38" s="1">
        <v>36</v>
      </c>
      <c r="B38" s="10">
        <v>46059</v>
      </c>
      <c r="C38" s="1" t="s">
        <v>97</v>
      </c>
      <c r="D38" s="1" t="s">
        <v>106</v>
      </c>
      <c r="E38" s="1">
        <v>3700</v>
      </c>
      <c r="F38" s="1"/>
      <c r="G38" s="1"/>
      <c r="H38" s="1"/>
      <c r="I38" s="1"/>
      <c r="J38" s="1">
        <f t="shared" si="0"/>
        <v>0</v>
      </c>
      <c r="K38" s="1"/>
    </row>
    <row r="39" spans="1:11" x14ac:dyDescent="0.3">
      <c r="A39" s="1">
        <v>37</v>
      </c>
      <c r="B39" s="10">
        <v>46060</v>
      </c>
      <c r="C39" s="1" t="s">
        <v>97</v>
      </c>
      <c r="D39" s="1" t="s">
        <v>106</v>
      </c>
      <c r="E39" s="1">
        <v>3700</v>
      </c>
      <c r="F39" s="1"/>
      <c r="G39" s="1"/>
      <c r="H39" s="1"/>
      <c r="I39" s="1"/>
      <c r="J39" s="1">
        <f t="shared" si="0"/>
        <v>0</v>
      </c>
      <c r="K39" s="1"/>
    </row>
    <row r="40" spans="1:11" x14ac:dyDescent="0.3">
      <c r="A40" s="1">
        <v>38</v>
      </c>
      <c r="B40" s="10">
        <v>46061</v>
      </c>
      <c r="C40" s="1" t="s">
        <v>97</v>
      </c>
      <c r="D40" s="1" t="s">
        <v>106</v>
      </c>
      <c r="E40" s="1">
        <v>3700</v>
      </c>
      <c r="F40" s="1"/>
      <c r="G40" s="1"/>
      <c r="H40" s="1"/>
      <c r="I40" s="1"/>
      <c r="J40" s="1">
        <f t="shared" si="0"/>
        <v>0</v>
      </c>
      <c r="K40" s="1"/>
    </row>
    <row r="41" spans="1:11" x14ac:dyDescent="0.3">
      <c r="A41" s="1">
        <v>39</v>
      </c>
      <c r="B41" s="10">
        <v>46062</v>
      </c>
      <c r="C41" s="1" t="s">
        <v>97</v>
      </c>
      <c r="D41" s="1" t="s">
        <v>106</v>
      </c>
      <c r="E41" s="1">
        <v>3700</v>
      </c>
      <c r="F41" s="1"/>
      <c r="G41" s="1"/>
      <c r="H41" s="1"/>
      <c r="I41" s="1"/>
      <c r="J41" s="1">
        <f t="shared" si="0"/>
        <v>0</v>
      </c>
      <c r="K41" s="1"/>
    </row>
    <row r="42" spans="1:11" x14ac:dyDescent="0.3">
      <c r="A42" s="1">
        <v>40</v>
      </c>
      <c r="B42" s="10">
        <v>46063</v>
      </c>
      <c r="C42" s="1" t="s">
        <v>97</v>
      </c>
      <c r="D42" s="1" t="s">
        <v>106</v>
      </c>
      <c r="E42" s="1">
        <v>3700</v>
      </c>
      <c r="F42" s="1"/>
      <c r="G42" s="1"/>
      <c r="H42" s="1"/>
      <c r="I42" s="1"/>
      <c r="J42" s="1">
        <f t="shared" si="0"/>
        <v>0</v>
      </c>
      <c r="K42" s="1"/>
    </row>
    <row r="43" spans="1:11" x14ac:dyDescent="0.3">
      <c r="A43" s="1">
        <v>41</v>
      </c>
      <c r="B43" s="10">
        <v>46064</v>
      </c>
      <c r="C43" s="1" t="s">
        <v>97</v>
      </c>
      <c r="D43" s="1" t="s">
        <v>106</v>
      </c>
      <c r="E43" s="1">
        <v>3700</v>
      </c>
      <c r="F43" s="1"/>
      <c r="G43" s="1"/>
      <c r="H43" s="1"/>
      <c r="I43" s="1"/>
      <c r="J43" s="1">
        <f t="shared" si="0"/>
        <v>0</v>
      </c>
      <c r="K43" s="1"/>
    </row>
    <row r="44" spans="1:11" x14ac:dyDescent="0.3">
      <c r="A44" s="1">
        <v>42</v>
      </c>
      <c r="B44" s="10">
        <v>46065</v>
      </c>
      <c r="C44" s="1" t="s">
        <v>97</v>
      </c>
      <c r="D44" s="1" t="s">
        <v>106</v>
      </c>
      <c r="E44" s="1">
        <v>3700</v>
      </c>
      <c r="F44" s="1"/>
      <c r="G44" s="1"/>
      <c r="H44" s="1"/>
      <c r="I44" s="1"/>
      <c r="J44" s="1">
        <f t="shared" si="0"/>
        <v>0</v>
      </c>
      <c r="K44" s="1"/>
    </row>
    <row r="45" spans="1:11" x14ac:dyDescent="0.3">
      <c r="A45" s="1">
        <v>43</v>
      </c>
      <c r="B45" s="10">
        <v>46066</v>
      </c>
      <c r="C45" s="1" t="s">
        <v>97</v>
      </c>
      <c r="D45" s="1" t="s">
        <v>106</v>
      </c>
      <c r="E45" s="1">
        <v>3700</v>
      </c>
      <c r="F45" s="1"/>
      <c r="G45" s="1"/>
      <c r="H45" s="1"/>
      <c r="I45" s="1"/>
      <c r="J45" s="1">
        <f t="shared" si="0"/>
        <v>0</v>
      </c>
      <c r="K45" s="1"/>
    </row>
    <row r="46" spans="1:11" x14ac:dyDescent="0.3">
      <c r="A46" s="1">
        <v>44</v>
      </c>
      <c r="B46" s="10">
        <v>46067</v>
      </c>
      <c r="C46" s="1" t="s">
        <v>97</v>
      </c>
      <c r="D46" s="1" t="s">
        <v>106</v>
      </c>
      <c r="E46" s="1">
        <v>3700</v>
      </c>
      <c r="F46" s="1"/>
      <c r="G46" s="1"/>
      <c r="H46" s="1"/>
      <c r="I46" s="1"/>
      <c r="J46" s="1">
        <f t="shared" si="0"/>
        <v>0</v>
      </c>
      <c r="K46" s="1"/>
    </row>
    <row r="47" spans="1:11" x14ac:dyDescent="0.3">
      <c r="A47" s="1">
        <v>45</v>
      </c>
      <c r="B47" s="10">
        <v>46068</v>
      </c>
      <c r="C47" s="1" t="s">
        <v>97</v>
      </c>
      <c r="D47" s="1" t="s">
        <v>106</v>
      </c>
      <c r="E47" s="1">
        <v>3700</v>
      </c>
      <c r="F47" s="1"/>
      <c r="G47" s="1"/>
      <c r="H47" s="1"/>
      <c r="I47" s="1"/>
      <c r="J47" s="1">
        <f t="shared" si="0"/>
        <v>0</v>
      </c>
      <c r="K47" s="1"/>
    </row>
    <row r="48" spans="1:11" x14ac:dyDescent="0.3">
      <c r="A48" s="1">
        <v>46</v>
      </c>
      <c r="B48" s="10">
        <v>46069</v>
      </c>
      <c r="C48" s="1" t="s">
        <v>97</v>
      </c>
      <c r="D48" s="1" t="s">
        <v>106</v>
      </c>
      <c r="E48" s="1">
        <v>3700</v>
      </c>
      <c r="F48" s="1"/>
      <c r="G48" s="1"/>
      <c r="H48" s="1"/>
      <c r="I48" s="1"/>
      <c r="J48" s="1">
        <f t="shared" si="0"/>
        <v>0</v>
      </c>
      <c r="K48" s="1"/>
    </row>
    <row r="49" spans="1:11" x14ac:dyDescent="0.3">
      <c r="A49" s="1">
        <v>47</v>
      </c>
      <c r="B49" s="10">
        <v>46070</v>
      </c>
      <c r="C49" s="1" t="s">
        <v>97</v>
      </c>
      <c r="D49" s="1" t="s">
        <v>106</v>
      </c>
      <c r="E49" s="1">
        <v>3700</v>
      </c>
      <c r="F49" s="1"/>
      <c r="G49" s="1"/>
      <c r="H49" s="1"/>
      <c r="I49" s="1"/>
      <c r="J49" s="1">
        <f t="shared" si="0"/>
        <v>0</v>
      </c>
      <c r="K49" s="1"/>
    </row>
    <row r="50" spans="1:11" x14ac:dyDescent="0.3">
      <c r="A50" s="1">
        <v>48</v>
      </c>
      <c r="B50" s="10">
        <v>46071</v>
      </c>
      <c r="C50" s="1" t="s">
        <v>97</v>
      </c>
      <c r="D50" s="1" t="s">
        <v>106</v>
      </c>
      <c r="E50" s="1">
        <v>3700</v>
      </c>
      <c r="F50" s="1"/>
      <c r="G50" s="1"/>
      <c r="H50" s="1"/>
      <c r="I50" s="1"/>
      <c r="J50" s="1">
        <f t="shared" si="0"/>
        <v>0</v>
      </c>
      <c r="K50" s="1"/>
    </row>
    <row r="51" spans="1:11" x14ac:dyDescent="0.3">
      <c r="A51" s="1">
        <v>49</v>
      </c>
      <c r="B51" s="10">
        <v>46072</v>
      </c>
      <c r="C51" s="1" t="s">
        <v>97</v>
      </c>
      <c r="D51" s="1" t="s">
        <v>106</v>
      </c>
      <c r="E51" s="1">
        <v>3700</v>
      </c>
      <c r="F51" s="1"/>
      <c r="G51" s="1"/>
      <c r="H51" s="1"/>
      <c r="I51" s="1"/>
      <c r="J51" s="1">
        <f t="shared" si="0"/>
        <v>0</v>
      </c>
      <c r="K51" s="1"/>
    </row>
    <row r="52" spans="1:11" x14ac:dyDescent="0.3">
      <c r="A52" s="1">
        <v>50</v>
      </c>
      <c r="B52" s="10">
        <v>46073</v>
      </c>
      <c r="C52" s="1" t="s">
        <v>97</v>
      </c>
      <c r="D52" s="1" t="s">
        <v>106</v>
      </c>
      <c r="E52" s="1">
        <v>3700</v>
      </c>
      <c r="F52" s="1"/>
      <c r="G52" s="1"/>
      <c r="H52" s="1"/>
      <c r="I52" s="1"/>
      <c r="J52" s="1">
        <f t="shared" si="0"/>
        <v>0</v>
      </c>
      <c r="K52" s="1"/>
    </row>
    <row r="53" spans="1:11" x14ac:dyDescent="0.3">
      <c r="A53" s="1">
        <v>51</v>
      </c>
      <c r="B53" s="10">
        <v>46074</v>
      </c>
      <c r="C53" s="1" t="s">
        <v>97</v>
      </c>
      <c r="D53" s="1" t="s">
        <v>106</v>
      </c>
      <c r="E53" s="1">
        <v>3700</v>
      </c>
      <c r="F53" s="1"/>
      <c r="G53" s="1"/>
      <c r="H53" s="1"/>
      <c r="I53" s="1"/>
      <c r="J53" s="1">
        <f t="shared" si="0"/>
        <v>0</v>
      </c>
      <c r="K53" s="1"/>
    </row>
    <row r="54" spans="1:11" x14ac:dyDescent="0.3">
      <c r="A54" s="1">
        <v>52</v>
      </c>
      <c r="B54" s="10">
        <v>46075</v>
      </c>
      <c r="C54" s="1" t="s">
        <v>97</v>
      </c>
      <c r="D54" s="1" t="s">
        <v>106</v>
      </c>
      <c r="E54" s="1">
        <v>3700</v>
      </c>
      <c r="F54" s="1"/>
      <c r="G54" s="1"/>
      <c r="H54" s="1"/>
      <c r="I54" s="1"/>
      <c r="J54" s="1">
        <f t="shared" si="0"/>
        <v>0</v>
      </c>
      <c r="K54" s="1"/>
    </row>
    <row r="55" spans="1:11" x14ac:dyDescent="0.3">
      <c r="A55" s="1">
        <v>53</v>
      </c>
      <c r="B55" s="10">
        <v>46076</v>
      </c>
      <c r="C55" s="1" t="s">
        <v>97</v>
      </c>
      <c r="D55" s="1" t="s">
        <v>106</v>
      </c>
      <c r="E55" s="1">
        <v>3700</v>
      </c>
      <c r="F55" s="1"/>
      <c r="G55" s="1"/>
      <c r="H55" s="1"/>
      <c r="I55" s="1"/>
      <c r="J55" s="1">
        <f t="shared" si="0"/>
        <v>0</v>
      </c>
      <c r="K55" s="1"/>
    </row>
    <row r="56" spans="1:11" x14ac:dyDescent="0.3">
      <c r="A56" s="1">
        <v>54</v>
      </c>
      <c r="B56" s="10">
        <v>46077</v>
      </c>
      <c r="C56" s="1" t="s">
        <v>97</v>
      </c>
      <c r="D56" s="1" t="s">
        <v>106</v>
      </c>
      <c r="E56" s="1">
        <v>3700</v>
      </c>
      <c r="F56" s="1"/>
      <c r="G56" s="1"/>
      <c r="H56" s="1"/>
      <c r="I56" s="1"/>
      <c r="J56" s="1">
        <f t="shared" si="0"/>
        <v>0</v>
      </c>
      <c r="K56" s="1"/>
    </row>
    <row r="57" spans="1:11" x14ac:dyDescent="0.3">
      <c r="A57" s="1">
        <v>55</v>
      </c>
      <c r="B57" s="10">
        <v>46078</v>
      </c>
      <c r="C57" s="1" t="s">
        <v>97</v>
      </c>
      <c r="D57" s="1" t="s">
        <v>106</v>
      </c>
      <c r="E57" s="1">
        <v>3700</v>
      </c>
      <c r="F57" s="1"/>
      <c r="G57" s="1"/>
      <c r="H57" s="1"/>
      <c r="I57" s="1"/>
      <c r="J57" s="1">
        <f t="shared" si="0"/>
        <v>0</v>
      </c>
      <c r="K57" s="1"/>
    </row>
    <row r="58" spans="1:11" x14ac:dyDescent="0.3">
      <c r="A58" s="1">
        <v>56</v>
      </c>
      <c r="B58" s="10">
        <v>46079</v>
      </c>
      <c r="C58" s="1" t="s">
        <v>97</v>
      </c>
      <c r="D58" s="1" t="s">
        <v>106</v>
      </c>
      <c r="E58" s="1">
        <v>3700</v>
      </c>
      <c r="F58" s="1"/>
      <c r="G58" s="1"/>
      <c r="H58" s="1"/>
      <c r="I58" s="1"/>
      <c r="J58" s="1">
        <f t="shared" si="0"/>
        <v>0</v>
      </c>
      <c r="K58" s="1"/>
    </row>
    <row r="59" spans="1:11" x14ac:dyDescent="0.3">
      <c r="A59" s="1">
        <v>57</v>
      </c>
      <c r="B59" s="10">
        <v>46080</v>
      </c>
      <c r="C59" s="1" t="s">
        <v>97</v>
      </c>
      <c r="D59" s="1" t="s">
        <v>106</v>
      </c>
      <c r="E59" s="1">
        <v>3700</v>
      </c>
      <c r="F59" s="1"/>
      <c r="G59" s="1"/>
      <c r="H59" s="1"/>
      <c r="I59" s="1"/>
      <c r="J59" s="1">
        <f t="shared" si="0"/>
        <v>0</v>
      </c>
      <c r="K59" s="1"/>
    </row>
    <row r="60" spans="1:11" x14ac:dyDescent="0.3">
      <c r="A60" s="1">
        <v>58</v>
      </c>
      <c r="B60" s="10">
        <v>46081</v>
      </c>
      <c r="C60" s="1" t="s">
        <v>97</v>
      </c>
      <c r="D60" s="1" t="s">
        <v>106</v>
      </c>
      <c r="E60" s="1">
        <v>3700</v>
      </c>
      <c r="F60" s="1"/>
      <c r="G60" s="1"/>
      <c r="H60" s="1"/>
      <c r="I60" s="1"/>
      <c r="J60" s="1">
        <f t="shared" si="0"/>
        <v>0</v>
      </c>
      <c r="K60" s="1"/>
    </row>
    <row r="61" spans="1:11" x14ac:dyDescent="0.3">
      <c r="A61" s="1">
        <v>59</v>
      </c>
      <c r="B61" s="10">
        <v>46082</v>
      </c>
      <c r="C61" s="1" t="s">
        <v>97</v>
      </c>
      <c r="D61" s="1" t="s">
        <v>106</v>
      </c>
      <c r="E61" s="1">
        <v>3700</v>
      </c>
      <c r="F61" s="1"/>
      <c r="G61" s="1"/>
      <c r="H61" s="1"/>
      <c r="I61" s="1"/>
      <c r="J61" s="1">
        <f t="shared" si="0"/>
        <v>0</v>
      </c>
      <c r="K61" s="1"/>
    </row>
    <row r="62" spans="1:11" x14ac:dyDescent="0.3">
      <c r="A62" s="1">
        <v>60</v>
      </c>
      <c r="B62" s="10">
        <v>46083</v>
      </c>
      <c r="C62" s="1" t="s">
        <v>97</v>
      </c>
      <c r="D62" s="1" t="s">
        <v>106</v>
      </c>
      <c r="E62" s="1">
        <v>3700</v>
      </c>
      <c r="F62" s="1"/>
      <c r="G62" s="1"/>
      <c r="H62" s="1"/>
      <c r="I62" s="1"/>
      <c r="J62" s="1">
        <f t="shared" si="0"/>
        <v>0</v>
      </c>
      <c r="K62" s="1"/>
    </row>
    <row r="63" spans="1:11" x14ac:dyDescent="0.3">
      <c r="A63" s="1">
        <v>61</v>
      </c>
      <c r="B63" s="10">
        <v>46084</v>
      </c>
      <c r="C63" s="1" t="s">
        <v>97</v>
      </c>
      <c r="D63" s="1" t="s">
        <v>106</v>
      </c>
      <c r="E63" s="1">
        <v>3700</v>
      </c>
      <c r="F63" s="1"/>
      <c r="G63" s="1"/>
      <c r="H63" s="1"/>
      <c r="I63" s="1"/>
      <c r="J63" s="1">
        <f t="shared" si="0"/>
        <v>0</v>
      </c>
      <c r="K63" s="1"/>
    </row>
    <row r="64" spans="1:11" x14ac:dyDescent="0.3">
      <c r="A64" s="1">
        <v>62</v>
      </c>
      <c r="B64" s="10">
        <v>46085</v>
      </c>
      <c r="C64" s="1" t="s">
        <v>97</v>
      </c>
      <c r="D64" s="1" t="s">
        <v>106</v>
      </c>
      <c r="E64" s="1">
        <v>3700</v>
      </c>
      <c r="F64" s="1"/>
      <c r="G64" s="1"/>
      <c r="H64" s="1"/>
      <c r="I64" s="1"/>
      <c r="J64" s="1">
        <f t="shared" si="0"/>
        <v>0</v>
      </c>
      <c r="K64" s="1"/>
    </row>
    <row r="65" spans="1:11" x14ac:dyDescent="0.3">
      <c r="A65" s="1">
        <v>63</v>
      </c>
      <c r="B65" s="10">
        <v>46086</v>
      </c>
      <c r="C65" s="1" t="s">
        <v>97</v>
      </c>
      <c r="D65" s="1" t="s">
        <v>106</v>
      </c>
      <c r="E65" s="1">
        <v>3700</v>
      </c>
      <c r="F65" s="1"/>
      <c r="G65" s="1"/>
      <c r="H65" s="1"/>
      <c r="I65" s="1"/>
      <c r="J65" s="1">
        <f t="shared" si="0"/>
        <v>0</v>
      </c>
      <c r="K65" s="1"/>
    </row>
    <row r="66" spans="1:11" x14ac:dyDescent="0.3">
      <c r="A66" s="1">
        <v>64</v>
      </c>
      <c r="B66" s="10">
        <v>46087</v>
      </c>
      <c r="C66" s="1" t="s">
        <v>97</v>
      </c>
      <c r="D66" s="1" t="s">
        <v>106</v>
      </c>
      <c r="E66" s="1">
        <v>3700</v>
      </c>
      <c r="F66" s="1"/>
      <c r="G66" s="1"/>
      <c r="H66" s="1"/>
      <c r="I66" s="1"/>
      <c r="J66" s="1">
        <f t="shared" si="0"/>
        <v>0</v>
      </c>
      <c r="K66" s="1"/>
    </row>
    <row r="67" spans="1:11" x14ac:dyDescent="0.3">
      <c r="A67" s="1">
        <v>65</v>
      </c>
      <c r="B67" s="10">
        <v>46088</v>
      </c>
      <c r="C67" s="1" t="s">
        <v>97</v>
      </c>
      <c r="D67" s="1" t="s">
        <v>106</v>
      </c>
      <c r="E67" s="1">
        <v>3700</v>
      </c>
      <c r="F67" s="1"/>
      <c r="G67" s="1"/>
      <c r="H67" s="1"/>
      <c r="I67" s="1"/>
      <c r="J67" s="1">
        <f t="shared" si="0"/>
        <v>0</v>
      </c>
      <c r="K67" s="1"/>
    </row>
    <row r="68" spans="1:11" x14ac:dyDescent="0.3">
      <c r="A68" s="1">
        <v>66</v>
      </c>
      <c r="B68" s="10">
        <v>46089</v>
      </c>
      <c r="C68" s="1" t="s">
        <v>97</v>
      </c>
      <c r="D68" s="1" t="s">
        <v>106</v>
      </c>
      <c r="E68" s="1">
        <v>3700</v>
      </c>
      <c r="F68" s="1"/>
      <c r="G68" s="1"/>
      <c r="H68" s="1"/>
      <c r="I68" s="1"/>
      <c r="J68" s="1">
        <f t="shared" ref="J68:J131" si="1">E68*F68-G68-H68+I68</f>
        <v>0</v>
      </c>
      <c r="K68" s="1"/>
    </row>
    <row r="69" spans="1:11" x14ac:dyDescent="0.3">
      <c r="A69" s="1">
        <v>67</v>
      </c>
      <c r="B69" s="10">
        <v>46090</v>
      </c>
      <c r="C69" s="1" t="s">
        <v>97</v>
      </c>
      <c r="D69" s="1" t="s">
        <v>106</v>
      </c>
      <c r="E69" s="1">
        <v>3700</v>
      </c>
      <c r="F69" s="1"/>
      <c r="G69" s="1"/>
      <c r="H69" s="1"/>
      <c r="I69" s="1"/>
      <c r="J69" s="1">
        <f t="shared" si="1"/>
        <v>0</v>
      </c>
      <c r="K69" s="1"/>
    </row>
    <row r="70" spans="1:11" x14ac:dyDescent="0.3">
      <c r="A70" s="1">
        <v>68</v>
      </c>
      <c r="B70" s="10">
        <v>46091</v>
      </c>
      <c r="C70" s="1" t="s">
        <v>97</v>
      </c>
      <c r="D70" s="1" t="s">
        <v>106</v>
      </c>
      <c r="E70" s="1">
        <v>3700</v>
      </c>
      <c r="F70" s="1"/>
      <c r="G70" s="1"/>
      <c r="H70" s="1"/>
      <c r="I70" s="1"/>
      <c r="J70" s="1">
        <f t="shared" si="1"/>
        <v>0</v>
      </c>
      <c r="K70" s="1"/>
    </row>
    <row r="71" spans="1:11" x14ac:dyDescent="0.3">
      <c r="A71" s="1">
        <v>69</v>
      </c>
      <c r="B71" s="10">
        <v>46092</v>
      </c>
      <c r="C71" s="1" t="s">
        <v>97</v>
      </c>
      <c r="D71" s="1" t="s">
        <v>106</v>
      </c>
      <c r="E71" s="1">
        <v>3700</v>
      </c>
      <c r="F71" s="1"/>
      <c r="G71" s="1"/>
      <c r="H71" s="1"/>
      <c r="I71" s="1"/>
      <c r="J71" s="1">
        <f t="shared" si="1"/>
        <v>0</v>
      </c>
      <c r="K71" s="1"/>
    </row>
    <row r="72" spans="1:11" x14ac:dyDescent="0.3">
      <c r="A72" s="1">
        <v>70</v>
      </c>
      <c r="B72" s="10">
        <v>46093</v>
      </c>
      <c r="C72" s="1" t="s">
        <v>97</v>
      </c>
      <c r="D72" s="1" t="s">
        <v>106</v>
      </c>
      <c r="E72" s="1">
        <v>3700</v>
      </c>
      <c r="F72" s="1"/>
      <c r="G72" s="1"/>
      <c r="H72" s="1"/>
      <c r="I72" s="1"/>
      <c r="J72" s="1">
        <f t="shared" si="1"/>
        <v>0</v>
      </c>
      <c r="K72" s="1"/>
    </row>
    <row r="73" spans="1:11" x14ac:dyDescent="0.3">
      <c r="A73" s="1">
        <v>71</v>
      </c>
      <c r="B73" s="10">
        <v>46094</v>
      </c>
      <c r="C73" s="1" t="s">
        <v>97</v>
      </c>
      <c r="D73" s="1" t="s">
        <v>106</v>
      </c>
      <c r="E73" s="1">
        <v>3700</v>
      </c>
      <c r="F73" s="1"/>
      <c r="G73" s="1"/>
      <c r="H73" s="1"/>
      <c r="I73" s="1"/>
      <c r="J73" s="1">
        <f t="shared" si="1"/>
        <v>0</v>
      </c>
      <c r="K73" s="1"/>
    </row>
    <row r="74" spans="1:11" x14ac:dyDescent="0.3">
      <c r="A74" s="1">
        <v>72</v>
      </c>
      <c r="B74" s="10">
        <v>46095</v>
      </c>
      <c r="C74" s="1" t="s">
        <v>97</v>
      </c>
      <c r="D74" s="1" t="s">
        <v>106</v>
      </c>
      <c r="E74" s="1">
        <v>3700</v>
      </c>
      <c r="F74" s="1"/>
      <c r="G74" s="1"/>
      <c r="H74" s="1"/>
      <c r="I74" s="1"/>
      <c r="J74" s="1">
        <f t="shared" si="1"/>
        <v>0</v>
      </c>
      <c r="K74" s="1"/>
    </row>
    <row r="75" spans="1:11" x14ac:dyDescent="0.3">
      <c r="A75" s="1">
        <v>73</v>
      </c>
      <c r="B75" s="10">
        <v>46096</v>
      </c>
      <c r="C75" s="1" t="s">
        <v>97</v>
      </c>
      <c r="D75" s="1" t="s">
        <v>106</v>
      </c>
      <c r="E75" s="1">
        <v>3700</v>
      </c>
      <c r="F75" s="1"/>
      <c r="G75" s="1"/>
      <c r="H75" s="1"/>
      <c r="I75" s="1"/>
      <c r="J75" s="1">
        <f t="shared" si="1"/>
        <v>0</v>
      </c>
      <c r="K75" s="1"/>
    </row>
    <row r="76" spans="1:11" x14ac:dyDescent="0.3">
      <c r="A76" s="1">
        <v>74</v>
      </c>
      <c r="B76" s="10">
        <v>46097</v>
      </c>
      <c r="C76" s="1" t="s">
        <v>97</v>
      </c>
      <c r="D76" s="1" t="s">
        <v>106</v>
      </c>
      <c r="E76" s="1">
        <v>3700</v>
      </c>
      <c r="F76" s="1"/>
      <c r="G76" s="1"/>
      <c r="H76" s="1"/>
      <c r="I76" s="1"/>
      <c r="J76" s="1">
        <f t="shared" si="1"/>
        <v>0</v>
      </c>
      <c r="K76" s="1"/>
    </row>
    <row r="77" spans="1:11" x14ac:dyDescent="0.3">
      <c r="A77" s="1">
        <v>75</v>
      </c>
      <c r="B77" s="10">
        <v>46098</v>
      </c>
      <c r="C77" s="1" t="s">
        <v>97</v>
      </c>
      <c r="D77" s="1" t="s">
        <v>106</v>
      </c>
      <c r="E77" s="1">
        <v>3700</v>
      </c>
      <c r="F77" s="1"/>
      <c r="G77" s="1"/>
      <c r="H77" s="1"/>
      <c r="I77" s="1"/>
      <c r="J77" s="1">
        <f t="shared" si="1"/>
        <v>0</v>
      </c>
      <c r="K77" s="1"/>
    </row>
    <row r="78" spans="1:11" x14ac:dyDescent="0.3">
      <c r="A78" s="1">
        <v>76</v>
      </c>
      <c r="B78" s="10">
        <v>46099</v>
      </c>
      <c r="C78" s="1" t="s">
        <v>97</v>
      </c>
      <c r="D78" s="1" t="s">
        <v>106</v>
      </c>
      <c r="E78" s="1">
        <v>3700</v>
      </c>
      <c r="F78" s="1"/>
      <c r="G78" s="1"/>
      <c r="H78" s="1"/>
      <c r="I78" s="1"/>
      <c r="J78" s="1">
        <f t="shared" si="1"/>
        <v>0</v>
      </c>
      <c r="K78" s="1"/>
    </row>
    <row r="79" spans="1:11" x14ac:dyDescent="0.3">
      <c r="A79" s="1">
        <v>77</v>
      </c>
      <c r="B79" s="10">
        <v>46100</v>
      </c>
      <c r="C79" s="1" t="s">
        <v>97</v>
      </c>
      <c r="D79" s="1" t="s">
        <v>106</v>
      </c>
      <c r="E79" s="1">
        <v>3700</v>
      </c>
      <c r="F79" s="1"/>
      <c r="G79" s="1"/>
      <c r="H79" s="1"/>
      <c r="I79" s="1"/>
      <c r="J79" s="1">
        <f t="shared" si="1"/>
        <v>0</v>
      </c>
      <c r="K79" s="1"/>
    </row>
    <row r="80" spans="1:11" x14ac:dyDescent="0.3">
      <c r="A80" s="1">
        <v>78</v>
      </c>
      <c r="B80" s="10">
        <v>46101</v>
      </c>
      <c r="C80" s="1" t="s">
        <v>97</v>
      </c>
      <c r="D80" s="1" t="s">
        <v>106</v>
      </c>
      <c r="E80" s="1">
        <v>3700</v>
      </c>
      <c r="F80" s="1"/>
      <c r="G80" s="1"/>
      <c r="H80" s="1"/>
      <c r="I80" s="1"/>
      <c r="J80" s="1">
        <f t="shared" si="1"/>
        <v>0</v>
      </c>
      <c r="K80" s="1"/>
    </row>
    <row r="81" spans="1:11" x14ac:dyDescent="0.3">
      <c r="A81" s="1">
        <v>79</v>
      </c>
      <c r="B81" s="10">
        <v>46102</v>
      </c>
      <c r="C81" s="1" t="s">
        <v>97</v>
      </c>
      <c r="D81" s="1" t="s">
        <v>106</v>
      </c>
      <c r="E81" s="1">
        <v>3700</v>
      </c>
      <c r="F81" s="1"/>
      <c r="G81" s="1"/>
      <c r="H81" s="1"/>
      <c r="I81" s="1"/>
      <c r="J81" s="1">
        <f t="shared" si="1"/>
        <v>0</v>
      </c>
      <c r="K81" s="1"/>
    </row>
    <row r="82" spans="1:11" x14ac:dyDescent="0.3">
      <c r="A82" s="1">
        <v>80</v>
      </c>
      <c r="B82" s="10">
        <v>46103</v>
      </c>
      <c r="C82" s="1" t="s">
        <v>97</v>
      </c>
      <c r="D82" s="1" t="s">
        <v>106</v>
      </c>
      <c r="E82" s="1">
        <v>3700</v>
      </c>
      <c r="F82" s="1"/>
      <c r="G82" s="1"/>
      <c r="H82" s="1"/>
      <c r="I82" s="1"/>
      <c r="J82" s="1">
        <f t="shared" si="1"/>
        <v>0</v>
      </c>
      <c r="K82" s="1"/>
    </row>
    <row r="83" spans="1:11" x14ac:dyDescent="0.3">
      <c r="A83" s="1">
        <v>81</v>
      </c>
      <c r="B83" s="10">
        <v>46104</v>
      </c>
      <c r="C83" s="1" t="s">
        <v>97</v>
      </c>
      <c r="D83" s="1" t="s">
        <v>106</v>
      </c>
      <c r="E83" s="1">
        <v>3700</v>
      </c>
      <c r="F83" s="1"/>
      <c r="G83" s="1"/>
      <c r="H83" s="1"/>
      <c r="I83" s="1"/>
      <c r="J83" s="1">
        <f t="shared" si="1"/>
        <v>0</v>
      </c>
      <c r="K83" s="1"/>
    </row>
    <row r="84" spans="1:11" x14ac:dyDescent="0.3">
      <c r="A84" s="1">
        <v>82</v>
      </c>
      <c r="B84" s="10">
        <v>46105</v>
      </c>
      <c r="C84" s="1" t="s">
        <v>97</v>
      </c>
      <c r="D84" s="1" t="s">
        <v>106</v>
      </c>
      <c r="E84" s="1">
        <v>3700</v>
      </c>
      <c r="F84" s="1"/>
      <c r="G84" s="1"/>
      <c r="H84" s="1"/>
      <c r="I84" s="1"/>
      <c r="J84" s="1">
        <f t="shared" si="1"/>
        <v>0</v>
      </c>
      <c r="K84" s="1"/>
    </row>
    <row r="85" spans="1:11" x14ac:dyDescent="0.3">
      <c r="A85" s="1">
        <v>83</v>
      </c>
      <c r="B85" s="10">
        <v>46106</v>
      </c>
      <c r="C85" s="1" t="s">
        <v>97</v>
      </c>
      <c r="D85" s="1" t="s">
        <v>106</v>
      </c>
      <c r="E85" s="1">
        <v>3700</v>
      </c>
      <c r="F85" s="1"/>
      <c r="G85" s="1"/>
      <c r="H85" s="1"/>
      <c r="I85" s="1"/>
      <c r="J85" s="1">
        <f t="shared" si="1"/>
        <v>0</v>
      </c>
      <c r="K85" s="1"/>
    </row>
    <row r="86" spans="1:11" x14ac:dyDescent="0.3">
      <c r="A86" s="1">
        <v>84</v>
      </c>
      <c r="B86" s="10">
        <v>46107</v>
      </c>
      <c r="C86" s="1" t="s">
        <v>97</v>
      </c>
      <c r="D86" s="1" t="s">
        <v>106</v>
      </c>
      <c r="E86" s="1">
        <v>3700</v>
      </c>
      <c r="F86" s="1"/>
      <c r="G86" s="1"/>
      <c r="H86" s="1"/>
      <c r="I86" s="1"/>
      <c r="J86" s="1">
        <f t="shared" si="1"/>
        <v>0</v>
      </c>
      <c r="K86" s="1"/>
    </row>
    <row r="87" spans="1:11" x14ac:dyDescent="0.3">
      <c r="A87" s="1">
        <v>85</v>
      </c>
      <c r="B87" s="10">
        <v>46108</v>
      </c>
      <c r="C87" s="1" t="s">
        <v>97</v>
      </c>
      <c r="D87" s="1" t="s">
        <v>106</v>
      </c>
      <c r="E87" s="1">
        <v>3700</v>
      </c>
      <c r="F87" s="1"/>
      <c r="G87" s="1"/>
      <c r="H87" s="1"/>
      <c r="I87" s="1"/>
      <c r="J87" s="1">
        <f t="shared" si="1"/>
        <v>0</v>
      </c>
      <c r="K87" s="1"/>
    </row>
    <row r="88" spans="1:11" x14ac:dyDescent="0.3">
      <c r="A88" s="1">
        <v>86</v>
      </c>
      <c r="B88" s="10">
        <v>46109</v>
      </c>
      <c r="C88" s="1" t="s">
        <v>97</v>
      </c>
      <c r="D88" s="1" t="s">
        <v>106</v>
      </c>
      <c r="E88" s="1">
        <v>3700</v>
      </c>
      <c r="F88" s="1"/>
      <c r="G88" s="1"/>
      <c r="H88" s="1"/>
      <c r="I88" s="1"/>
      <c r="J88" s="1">
        <f t="shared" si="1"/>
        <v>0</v>
      </c>
      <c r="K88" s="1"/>
    </row>
    <row r="89" spans="1:11" x14ac:dyDescent="0.3">
      <c r="A89" s="1">
        <v>87</v>
      </c>
      <c r="B89" s="10">
        <v>46110</v>
      </c>
      <c r="C89" s="1" t="s">
        <v>97</v>
      </c>
      <c r="D89" s="1" t="s">
        <v>106</v>
      </c>
      <c r="E89" s="1">
        <v>3700</v>
      </c>
      <c r="F89" s="1"/>
      <c r="G89" s="1"/>
      <c r="H89" s="1"/>
      <c r="I89" s="1"/>
      <c r="J89" s="1">
        <f t="shared" si="1"/>
        <v>0</v>
      </c>
      <c r="K89" s="1"/>
    </row>
    <row r="90" spans="1:11" x14ac:dyDescent="0.3">
      <c r="A90" s="1">
        <v>88</v>
      </c>
      <c r="B90" s="10">
        <v>46111</v>
      </c>
      <c r="C90" s="1" t="s">
        <v>97</v>
      </c>
      <c r="D90" s="1" t="s">
        <v>106</v>
      </c>
      <c r="E90" s="1">
        <v>3700</v>
      </c>
      <c r="F90" s="1"/>
      <c r="G90" s="1"/>
      <c r="H90" s="1"/>
      <c r="I90" s="1"/>
      <c r="J90" s="1">
        <f t="shared" si="1"/>
        <v>0</v>
      </c>
      <c r="K90" s="1"/>
    </row>
    <row r="91" spans="1:11" x14ac:dyDescent="0.3">
      <c r="A91" s="1">
        <v>89</v>
      </c>
      <c r="B91" s="10">
        <v>46112</v>
      </c>
      <c r="C91" s="1" t="s">
        <v>97</v>
      </c>
      <c r="D91" s="1" t="s">
        <v>106</v>
      </c>
      <c r="E91" s="1">
        <v>3700</v>
      </c>
      <c r="F91" s="1"/>
      <c r="G91" s="1"/>
      <c r="H91" s="1"/>
      <c r="I91" s="1"/>
      <c r="J91" s="1">
        <f t="shared" si="1"/>
        <v>0</v>
      </c>
      <c r="K91" s="1"/>
    </row>
    <row r="92" spans="1:11" x14ac:dyDescent="0.3">
      <c r="A92" s="1">
        <v>90</v>
      </c>
      <c r="B92" s="10">
        <v>46113</v>
      </c>
      <c r="C92" s="1" t="s">
        <v>97</v>
      </c>
      <c r="D92" s="1" t="s">
        <v>106</v>
      </c>
      <c r="E92" s="1">
        <v>3700</v>
      </c>
      <c r="F92" s="1"/>
      <c r="G92" s="1"/>
      <c r="H92" s="1"/>
      <c r="I92" s="1"/>
      <c r="J92" s="1">
        <f t="shared" si="1"/>
        <v>0</v>
      </c>
      <c r="K92" s="1"/>
    </row>
    <row r="93" spans="1:11" x14ac:dyDescent="0.3">
      <c r="A93" s="1">
        <v>91</v>
      </c>
      <c r="B93" s="10">
        <v>46114</v>
      </c>
      <c r="C93" s="1" t="s">
        <v>97</v>
      </c>
      <c r="D93" s="1" t="s">
        <v>106</v>
      </c>
      <c r="E93" s="1">
        <v>3700</v>
      </c>
      <c r="F93" s="1"/>
      <c r="G93" s="1"/>
      <c r="H93" s="1"/>
      <c r="I93" s="1"/>
      <c r="J93" s="1">
        <f t="shared" si="1"/>
        <v>0</v>
      </c>
      <c r="K93" s="1"/>
    </row>
    <row r="94" spans="1:11" x14ac:dyDescent="0.3">
      <c r="A94" s="1">
        <v>92</v>
      </c>
      <c r="B94" s="10">
        <v>46115</v>
      </c>
      <c r="C94" s="1" t="s">
        <v>97</v>
      </c>
      <c r="D94" s="1" t="s">
        <v>106</v>
      </c>
      <c r="E94" s="1">
        <v>3700</v>
      </c>
      <c r="F94" s="1"/>
      <c r="G94" s="1"/>
      <c r="H94" s="1"/>
      <c r="I94" s="1"/>
      <c r="J94" s="1">
        <f t="shared" si="1"/>
        <v>0</v>
      </c>
      <c r="K94" s="1"/>
    </row>
    <row r="95" spans="1:11" x14ac:dyDescent="0.3">
      <c r="A95" s="1">
        <v>93</v>
      </c>
      <c r="B95" s="10">
        <v>46116</v>
      </c>
      <c r="C95" s="1" t="s">
        <v>97</v>
      </c>
      <c r="D95" s="1" t="s">
        <v>106</v>
      </c>
      <c r="E95" s="1">
        <v>3700</v>
      </c>
      <c r="F95" s="1"/>
      <c r="G95" s="1"/>
      <c r="H95" s="1"/>
      <c r="I95" s="1"/>
      <c r="J95" s="1">
        <f t="shared" si="1"/>
        <v>0</v>
      </c>
      <c r="K95" s="1"/>
    </row>
    <row r="96" spans="1:11" x14ac:dyDescent="0.3">
      <c r="A96" s="1">
        <v>94</v>
      </c>
      <c r="B96" s="10">
        <v>46117</v>
      </c>
      <c r="C96" s="1" t="s">
        <v>97</v>
      </c>
      <c r="D96" s="1" t="s">
        <v>106</v>
      </c>
      <c r="E96" s="1">
        <v>3700</v>
      </c>
      <c r="F96" s="1"/>
      <c r="G96" s="1"/>
      <c r="H96" s="1"/>
      <c r="I96" s="1"/>
      <c r="J96" s="1">
        <f t="shared" si="1"/>
        <v>0</v>
      </c>
      <c r="K96" s="1"/>
    </row>
    <row r="97" spans="1:11" x14ac:dyDescent="0.3">
      <c r="A97" s="1">
        <v>95</v>
      </c>
      <c r="B97" s="10">
        <v>46118</v>
      </c>
      <c r="C97" s="1" t="s">
        <v>97</v>
      </c>
      <c r="D97" s="1" t="s">
        <v>106</v>
      </c>
      <c r="E97" s="1">
        <v>3700</v>
      </c>
      <c r="F97" s="1"/>
      <c r="G97" s="1"/>
      <c r="H97" s="1"/>
      <c r="I97" s="1"/>
      <c r="J97" s="1">
        <f t="shared" si="1"/>
        <v>0</v>
      </c>
      <c r="K97" s="1"/>
    </row>
    <row r="98" spans="1:11" x14ac:dyDescent="0.3">
      <c r="A98" s="1">
        <v>96</v>
      </c>
      <c r="B98" s="10">
        <v>46119</v>
      </c>
      <c r="C98" s="1" t="s">
        <v>97</v>
      </c>
      <c r="D98" s="1" t="s">
        <v>106</v>
      </c>
      <c r="E98" s="1">
        <v>3700</v>
      </c>
      <c r="F98" s="1"/>
      <c r="G98" s="1"/>
      <c r="H98" s="1"/>
      <c r="I98" s="1"/>
      <c r="J98" s="1">
        <f t="shared" si="1"/>
        <v>0</v>
      </c>
      <c r="K98" s="1"/>
    </row>
    <row r="99" spans="1:11" x14ac:dyDescent="0.3">
      <c r="A99" s="1">
        <v>97</v>
      </c>
      <c r="B99" s="10">
        <v>46120</v>
      </c>
      <c r="C99" s="1" t="s">
        <v>97</v>
      </c>
      <c r="D99" s="1" t="s">
        <v>106</v>
      </c>
      <c r="E99" s="1">
        <v>3700</v>
      </c>
      <c r="F99" s="1"/>
      <c r="G99" s="1"/>
      <c r="H99" s="1"/>
      <c r="I99" s="1"/>
      <c r="J99" s="1">
        <f t="shared" si="1"/>
        <v>0</v>
      </c>
      <c r="K99" s="1"/>
    </row>
    <row r="100" spans="1:11" x14ac:dyDescent="0.3">
      <c r="A100" s="1">
        <v>98</v>
      </c>
      <c r="B100" s="10">
        <v>46121</v>
      </c>
      <c r="C100" s="1" t="s">
        <v>97</v>
      </c>
      <c r="D100" s="1" t="s">
        <v>106</v>
      </c>
      <c r="E100" s="1">
        <v>3700</v>
      </c>
      <c r="F100" s="1"/>
      <c r="G100" s="1"/>
      <c r="H100" s="1"/>
      <c r="I100" s="1"/>
      <c r="J100" s="1">
        <f t="shared" si="1"/>
        <v>0</v>
      </c>
      <c r="K100" s="1"/>
    </row>
    <row r="101" spans="1:11" x14ac:dyDescent="0.3">
      <c r="A101" s="1">
        <v>99</v>
      </c>
      <c r="B101" s="10">
        <v>46122</v>
      </c>
      <c r="C101" s="1" t="s">
        <v>97</v>
      </c>
      <c r="D101" s="1" t="s">
        <v>106</v>
      </c>
      <c r="E101" s="1">
        <v>3700</v>
      </c>
      <c r="F101" s="1"/>
      <c r="G101" s="1"/>
      <c r="H101" s="1"/>
      <c r="I101" s="1"/>
      <c r="J101" s="1">
        <f t="shared" si="1"/>
        <v>0</v>
      </c>
      <c r="K101" s="1"/>
    </row>
    <row r="102" spans="1:11" x14ac:dyDescent="0.3">
      <c r="A102" s="1">
        <v>100</v>
      </c>
      <c r="B102" s="10">
        <v>46123</v>
      </c>
      <c r="C102" s="1" t="s">
        <v>97</v>
      </c>
      <c r="D102" s="1" t="s">
        <v>106</v>
      </c>
      <c r="E102" s="1">
        <v>3700</v>
      </c>
      <c r="F102" s="1"/>
      <c r="G102" s="1"/>
      <c r="H102" s="1"/>
      <c r="I102" s="1"/>
      <c r="J102" s="1">
        <f t="shared" si="1"/>
        <v>0</v>
      </c>
      <c r="K102" s="1"/>
    </row>
    <row r="103" spans="1:11" x14ac:dyDescent="0.3">
      <c r="A103" s="1">
        <v>101</v>
      </c>
      <c r="B103" s="10">
        <v>46124</v>
      </c>
      <c r="C103" s="1" t="s">
        <v>97</v>
      </c>
      <c r="D103" s="1" t="s">
        <v>106</v>
      </c>
      <c r="E103" s="1">
        <v>3700</v>
      </c>
      <c r="F103" s="1"/>
      <c r="G103" s="1"/>
      <c r="H103" s="1"/>
      <c r="I103" s="1"/>
      <c r="J103" s="1">
        <f t="shared" si="1"/>
        <v>0</v>
      </c>
      <c r="K103" s="1"/>
    </row>
    <row r="104" spans="1:11" x14ac:dyDescent="0.3">
      <c r="A104" s="1">
        <v>102</v>
      </c>
      <c r="B104" s="10">
        <v>46125</v>
      </c>
      <c r="C104" s="1" t="s">
        <v>97</v>
      </c>
      <c r="D104" s="1" t="s">
        <v>106</v>
      </c>
      <c r="E104" s="1">
        <v>3700</v>
      </c>
      <c r="F104" s="1"/>
      <c r="G104" s="1"/>
      <c r="H104" s="1"/>
      <c r="I104" s="1"/>
      <c r="J104" s="1">
        <f t="shared" si="1"/>
        <v>0</v>
      </c>
      <c r="K104" s="1"/>
    </row>
    <row r="105" spans="1:11" x14ac:dyDescent="0.3">
      <c r="A105" s="1">
        <v>103</v>
      </c>
      <c r="B105" s="10">
        <v>46126</v>
      </c>
      <c r="C105" s="1" t="s">
        <v>97</v>
      </c>
      <c r="D105" s="1" t="s">
        <v>106</v>
      </c>
      <c r="E105" s="1">
        <v>3700</v>
      </c>
      <c r="F105" s="1"/>
      <c r="G105" s="1"/>
      <c r="H105" s="1"/>
      <c r="I105" s="1"/>
      <c r="J105" s="1">
        <f t="shared" si="1"/>
        <v>0</v>
      </c>
      <c r="K105" s="1"/>
    </row>
    <row r="106" spans="1:11" x14ac:dyDescent="0.3">
      <c r="A106" s="1">
        <v>104</v>
      </c>
      <c r="B106" s="10">
        <v>46127</v>
      </c>
      <c r="C106" s="1" t="s">
        <v>97</v>
      </c>
      <c r="D106" s="1" t="s">
        <v>106</v>
      </c>
      <c r="E106" s="1">
        <v>3700</v>
      </c>
      <c r="F106" s="1"/>
      <c r="G106" s="1"/>
      <c r="H106" s="1"/>
      <c r="I106" s="1"/>
      <c r="J106" s="1">
        <f t="shared" si="1"/>
        <v>0</v>
      </c>
      <c r="K106" s="1"/>
    </row>
    <row r="107" spans="1:11" x14ac:dyDescent="0.3">
      <c r="A107" s="1">
        <v>105</v>
      </c>
      <c r="B107" s="10">
        <v>46128</v>
      </c>
      <c r="C107" s="1" t="s">
        <v>97</v>
      </c>
      <c r="D107" s="1" t="s">
        <v>106</v>
      </c>
      <c r="E107" s="1">
        <v>3700</v>
      </c>
      <c r="F107" s="1"/>
      <c r="G107" s="1"/>
      <c r="H107" s="1"/>
      <c r="I107" s="1"/>
      <c r="J107" s="1">
        <f t="shared" si="1"/>
        <v>0</v>
      </c>
      <c r="K107" s="1"/>
    </row>
    <row r="108" spans="1:11" x14ac:dyDescent="0.3">
      <c r="A108" s="1">
        <v>106</v>
      </c>
      <c r="B108" s="10">
        <v>46129</v>
      </c>
      <c r="C108" s="1" t="s">
        <v>97</v>
      </c>
      <c r="D108" s="1" t="s">
        <v>106</v>
      </c>
      <c r="E108" s="1">
        <v>3700</v>
      </c>
      <c r="F108" s="1"/>
      <c r="G108" s="1"/>
      <c r="H108" s="1"/>
      <c r="I108" s="1"/>
      <c r="J108" s="1">
        <f t="shared" si="1"/>
        <v>0</v>
      </c>
      <c r="K108" s="1"/>
    </row>
    <row r="109" spans="1:11" x14ac:dyDescent="0.3">
      <c r="A109" s="1">
        <v>107</v>
      </c>
      <c r="B109" s="10">
        <v>46130</v>
      </c>
      <c r="C109" s="1" t="s">
        <v>97</v>
      </c>
      <c r="D109" s="1" t="s">
        <v>106</v>
      </c>
      <c r="E109" s="1">
        <v>3700</v>
      </c>
      <c r="F109" s="1"/>
      <c r="G109" s="1"/>
      <c r="H109" s="1"/>
      <c r="I109" s="1"/>
      <c r="J109" s="1">
        <f t="shared" si="1"/>
        <v>0</v>
      </c>
      <c r="K109" s="1"/>
    </row>
    <row r="110" spans="1:11" x14ac:dyDescent="0.3">
      <c r="A110" s="1">
        <v>108</v>
      </c>
      <c r="B110" s="10">
        <v>46131</v>
      </c>
      <c r="C110" s="1" t="s">
        <v>97</v>
      </c>
      <c r="D110" s="1" t="s">
        <v>106</v>
      </c>
      <c r="E110" s="1">
        <v>3700</v>
      </c>
      <c r="F110" s="1"/>
      <c r="G110" s="1"/>
      <c r="H110" s="1"/>
      <c r="I110" s="1"/>
      <c r="J110" s="1">
        <f t="shared" si="1"/>
        <v>0</v>
      </c>
      <c r="K110" s="1"/>
    </row>
    <row r="111" spans="1:11" x14ac:dyDescent="0.3">
      <c r="A111" s="1">
        <v>109</v>
      </c>
      <c r="B111" s="10">
        <v>46132</v>
      </c>
      <c r="C111" s="1" t="s">
        <v>97</v>
      </c>
      <c r="D111" s="1" t="s">
        <v>106</v>
      </c>
      <c r="E111" s="1">
        <v>3700</v>
      </c>
      <c r="F111" s="1"/>
      <c r="G111" s="1"/>
      <c r="H111" s="1"/>
      <c r="I111" s="1"/>
      <c r="J111" s="1">
        <f t="shared" si="1"/>
        <v>0</v>
      </c>
      <c r="K111" s="1"/>
    </row>
    <row r="112" spans="1:11" x14ac:dyDescent="0.3">
      <c r="A112" s="1">
        <v>110</v>
      </c>
      <c r="B112" s="10">
        <v>46133</v>
      </c>
      <c r="C112" s="1" t="s">
        <v>97</v>
      </c>
      <c r="D112" s="1" t="s">
        <v>106</v>
      </c>
      <c r="E112" s="1">
        <v>3700</v>
      </c>
      <c r="F112" s="1"/>
      <c r="G112" s="1"/>
      <c r="H112" s="1"/>
      <c r="I112" s="1"/>
      <c r="J112" s="1">
        <f t="shared" si="1"/>
        <v>0</v>
      </c>
      <c r="K112" s="1"/>
    </row>
    <row r="113" spans="1:11" x14ac:dyDescent="0.3">
      <c r="A113" s="1">
        <v>111</v>
      </c>
      <c r="B113" s="10">
        <v>46134</v>
      </c>
      <c r="C113" s="1" t="s">
        <v>97</v>
      </c>
      <c r="D113" s="1" t="s">
        <v>106</v>
      </c>
      <c r="E113" s="1">
        <v>3700</v>
      </c>
      <c r="F113" s="1"/>
      <c r="G113" s="1"/>
      <c r="H113" s="1"/>
      <c r="I113" s="1"/>
      <c r="J113" s="1">
        <f t="shared" si="1"/>
        <v>0</v>
      </c>
      <c r="K113" s="1"/>
    </row>
    <row r="114" spans="1:11" x14ac:dyDescent="0.3">
      <c r="A114" s="1">
        <v>112</v>
      </c>
      <c r="B114" s="10">
        <v>46135</v>
      </c>
      <c r="C114" s="1" t="s">
        <v>97</v>
      </c>
      <c r="D114" s="1" t="s">
        <v>106</v>
      </c>
      <c r="E114" s="1">
        <v>3700</v>
      </c>
      <c r="F114" s="1"/>
      <c r="G114" s="1"/>
      <c r="H114" s="1"/>
      <c r="I114" s="1"/>
      <c r="J114" s="1">
        <f t="shared" si="1"/>
        <v>0</v>
      </c>
      <c r="K114" s="1"/>
    </row>
    <row r="115" spans="1:11" x14ac:dyDescent="0.3">
      <c r="A115" s="1">
        <v>113</v>
      </c>
      <c r="B115" s="10">
        <v>46136</v>
      </c>
      <c r="C115" s="1" t="s">
        <v>97</v>
      </c>
      <c r="D115" s="1" t="s">
        <v>106</v>
      </c>
      <c r="E115" s="1">
        <v>3700</v>
      </c>
      <c r="F115" s="1"/>
      <c r="G115" s="1"/>
      <c r="H115" s="1"/>
      <c r="I115" s="1"/>
      <c r="J115" s="1">
        <f t="shared" si="1"/>
        <v>0</v>
      </c>
      <c r="K115" s="1"/>
    </row>
    <row r="116" spans="1:11" x14ac:dyDescent="0.3">
      <c r="A116" s="1">
        <v>114</v>
      </c>
      <c r="B116" s="10">
        <v>46137</v>
      </c>
      <c r="C116" s="1" t="s">
        <v>97</v>
      </c>
      <c r="D116" s="1" t="s">
        <v>106</v>
      </c>
      <c r="E116" s="1">
        <v>3700</v>
      </c>
      <c r="F116" s="1"/>
      <c r="G116" s="1"/>
      <c r="H116" s="1"/>
      <c r="I116" s="1"/>
      <c r="J116" s="1">
        <f t="shared" si="1"/>
        <v>0</v>
      </c>
      <c r="K116" s="1"/>
    </row>
    <row r="117" spans="1:11" x14ac:dyDescent="0.3">
      <c r="A117" s="1">
        <v>115</v>
      </c>
      <c r="B117" s="10">
        <v>46138</v>
      </c>
      <c r="C117" s="1" t="s">
        <v>97</v>
      </c>
      <c r="D117" s="1" t="s">
        <v>106</v>
      </c>
      <c r="E117" s="1">
        <v>3700</v>
      </c>
      <c r="F117" s="1"/>
      <c r="G117" s="1"/>
      <c r="H117" s="1"/>
      <c r="I117" s="1"/>
      <c r="J117" s="1">
        <f t="shared" si="1"/>
        <v>0</v>
      </c>
      <c r="K117" s="1"/>
    </row>
    <row r="118" spans="1:11" x14ac:dyDescent="0.3">
      <c r="A118" s="1">
        <v>116</v>
      </c>
      <c r="B118" s="10">
        <v>46139</v>
      </c>
      <c r="C118" s="1" t="s">
        <v>97</v>
      </c>
      <c r="D118" s="1" t="s">
        <v>106</v>
      </c>
      <c r="E118" s="1">
        <v>3700</v>
      </c>
      <c r="F118" s="1"/>
      <c r="G118" s="1"/>
      <c r="H118" s="1"/>
      <c r="I118" s="1"/>
      <c r="J118" s="1">
        <f t="shared" si="1"/>
        <v>0</v>
      </c>
      <c r="K118" s="1"/>
    </row>
    <row r="119" spans="1:11" x14ac:dyDescent="0.3">
      <c r="A119" s="1">
        <v>117</v>
      </c>
      <c r="B119" s="10">
        <v>46140</v>
      </c>
      <c r="C119" s="1" t="s">
        <v>97</v>
      </c>
      <c r="D119" s="1" t="s">
        <v>106</v>
      </c>
      <c r="E119" s="1">
        <v>3700</v>
      </c>
      <c r="F119" s="1"/>
      <c r="G119" s="1"/>
      <c r="H119" s="1"/>
      <c r="I119" s="1"/>
      <c r="J119" s="1">
        <f t="shared" si="1"/>
        <v>0</v>
      </c>
      <c r="K119" s="1"/>
    </row>
    <row r="120" spans="1:11" x14ac:dyDescent="0.3">
      <c r="A120" s="1">
        <v>118</v>
      </c>
      <c r="B120" s="10">
        <v>46141</v>
      </c>
      <c r="C120" s="1" t="s">
        <v>97</v>
      </c>
      <c r="D120" s="1" t="s">
        <v>106</v>
      </c>
      <c r="E120" s="1">
        <v>3700</v>
      </c>
      <c r="F120" s="1"/>
      <c r="G120" s="1"/>
      <c r="H120" s="1"/>
      <c r="I120" s="1"/>
      <c r="J120" s="1">
        <f t="shared" si="1"/>
        <v>0</v>
      </c>
      <c r="K120" s="1"/>
    </row>
    <row r="121" spans="1:11" x14ac:dyDescent="0.3">
      <c r="A121" s="1">
        <v>119</v>
      </c>
      <c r="B121" s="10">
        <v>46142</v>
      </c>
      <c r="C121" s="1" t="s">
        <v>97</v>
      </c>
      <c r="D121" s="1" t="s">
        <v>106</v>
      </c>
      <c r="E121" s="1">
        <v>3700</v>
      </c>
      <c r="F121" s="1"/>
      <c r="G121" s="1"/>
      <c r="H121" s="1"/>
      <c r="I121" s="1"/>
      <c r="J121" s="1">
        <f t="shared" si="1"/>
        <v>0</v>
      </c>
      <c r="K121" s="1"/>
    </row>
    <row r="122" spans="1:11" x14ac:dyDescent="0.3">
      <c r="A122" s="1">
        <v>120</v>
      </c>
      <c r="B122" s="10">
        <v>46143</v>
      </c>
      <c r="C122" s="1" t="s">
        <v>97</v>
      </c>
      <c r="D122" s="1" t="s">
        <v>106</v>
      </c>
      <c r="E122" s="1">
        <v>3700</v>
      </c>
      <c r="F122" s="1"/>
      <c r="G122" s="1"/>
      <c r="H122" s="1"/>
      <c r="I122" s="1"/>
      <c r="J122" s="1">
        <f t="shared" si="1"/>
        <v>0</v>
      </c>
      <c r="K122" s="1"/>
    </row>
    <row r="123" spans="1:11" x14ac:dyDescent="0.3">
      <c r="A123" s="1">
        <v>121</v>
      </c>
      <c r="B123" s="10">
        <v>46144</v>
      </c>
      <c r="C123" s="1" t="s">
        <v>97</v>
      </c>
      <c r="D123" s="1" t="s">
        <v>106</v>
      </c>
      <c r="E123" s="1">
        <v>3700</v>
      </c>
      <c r="F123" s="1"/>
      <c r="G123" s="1"/>
      <c r="H123" s="1"/>
      <c r="I123" s="1"/>
      <c r="J123" s="1">
        <f t="shared" si="1"/>
        <v>0</v>
      </c>
      <c r="K123" s="1"/>
    </row>
    <row r="124" spans="1:11" x14ac:dyDescent="0.3">
      <c r="A124" s="1">
        <v>122</v>
      </c>
      <c r="B124" s="10">
        <v>46145</v>
      </c>
      <c r="C124" s="1" t="s">
        <v>97</v>
      </c>
      <c r="D124" s="1" t="s">
        <v>106</v>
      </c>
      <c r="E124" s="1">
        <v>3700</v>
      </c>
      <c r="F124" s="1"/>
      <c r="G124" s="1"/>
      <c r="H124" s="1"/>
      <c r="I124" s="1"/>
      <c r="J124" s="1">
        <f t="shared" si="1"/>
        <v>0</v>
      </c>
      <c r="K124" s="1"/>
    </row>
    <row r="125" spans="1:11" x14ac:dyDescent="0.3">
      <c r="A125" s="1">
        <v>123</v>
      </c>
      <c r="B125" s="10">
        <v>46146</v>
      </c>
      <c r="C125" s="1" t="s">
        <v>97</v>
      </c>
      <c r="D125" s="1" t="s">
        <v>106</v>
      </c>
      <c r="E125" s="1">
        <v>3700</v>
      </c>
      <c r="F125" s="1"/>
      <c r="G125" s="1"/>
      <c r="H125" s="1"/>
      <c r="I125" s="1"/>
      <c r="J125" s="1">
        <f t="shared" si="1"/>
        <v>0</v>
      </c>
      <c r="K125" s="1"/>
    </row>
    <row r="126" spans="1:11" x14ac:dyDescent="0.3">
      <c r="A126" s="1">
        <v>124</v>
      </c>
      <c r="B126" s="10">
        <v>46147</v>
      </c>
      <c r="C126" s="1" t="s">
        <v>97</v>
      </c>
      <c r="D126" s="1" t="s">
        <v>106</v>
      </c>
      <c r="E126" s="1">
        <v>3700</v>
      </c>
      <c r="F126" s="1"/>
      <c r="G126" s="1"/>
      <c r="H126" s="1"/>
      <c r="I126" s="1"/>
      <c r="J126" s="1">
        <f t="shared" si="1"/>
        <v>0</v>
      </c>
      <c r="K126" s="1"/>
    </row>
    <row r="127" spans="1:11" x14ac:dyDescent="0.3">
      <c r="A127" s="1">
        <v>125</v>
      </c>
      <c r="B127" s="10">
        <v>46148</v>
      </c>
      <c r="C127" s="1" t="s">
        <v>97</v>
      </c>
      <c r="D127" s="1" t="s">
        <v>106</v>
      </c>
      <c r="E127" s="1">
        <v>3700</v>
      </c>
      <c r="F127" s="1"/>
      <c r="G127" s="1"/>
      <c r="H127" s="1"/>
      <c r="I127" s="1"/>
      <c r="J127" s="1">
        <f t="shared" si="1"/>
        <v>0</v>
      </c>
      <c r="K127" s="1"/>
    </row>
    <row r="128" spans="1:11" x14ac:dyDescent="0.3">
      <c r="A128" s="1">
        <v>126</v>
      </c>
      <c r="B128" s="10">
        <v>46149</v>
      </c>
      <c r="C128" s="1" t="s">
        <v>97</v>
      </c>
      <c r="D128" s="1" t="s">
        <v>106</v>
      </c>
      <c r="E128" s="1">
        <v>3700</v>
      </c>
      <c r="F128" s="1"/>
      <c r="G128" s="1"/>
      <c r="H128" s="1"/>
      <c r="I128" s="1"/>
      <c r="J128" s="1">
        <f t="shared" si="1"/>
        <v>0</v>
      </c>
      <c r="K128" s="1"/>
    </row>
    <row r="129" spans="1:11" x14ac:dyDescent="0.3">
      <c r="A129" s="1">
        <v>127</v>
      </c>
      <c r="B129" s="10">
        <v>46150</v>
      </c>
      <c r="C129" s="1" t="s">
        <v>97</v>
      </c>
      <c r="D129" s="1" t="s">
        <v>106</v>
      </c>
      <c r="E129" s="1">
        <v>3700</v>
      </c>
      <c r="F129" s="1"/>
      <c r="G129" s="1"/>
      <c r="H129" s="1"/>
      <c r="I129" s="1"/>
      <c r="J129" s="1">
        <f t="shared" si="1"/>
        <v>0</v>
      </c>
      <c r="K129" s="1"/>
    </row>
    <row r="130" spans="1:11" x14ac:dyDescent="0.3">
      <c r="A130" s="1">
        <v>128</v>
      </c>
      <c r="B130" s="10">
        <v>46151</v>
      </c>
      <c r="C130" s="1" t="s">
        <v>97</v>
      </c>
      <c r="D130" s="1" t="s">
        <v>106</v>
      </c>
      <c r="E130" s="1">
        <v>3700</v>
      </c>
      <c r="F130" s="1"/>
      <c r="G130" s="1"/>
      <c r="H130" s="1"/>
      <c r="I130" s="1"/>
      <c r="J130" s="1">
        <f t="shared" si="1"/>
        <v>0</v>
      </c>
      <c r="K130" s="1"/>
    </row>
    <row r="131" spans="1:11" x14ac:dyDescent="0.3">
      <c r="A131" s="1">
        <v>129</v>
      </c>
      <c r="B131" s="10">
        <v>46152</v>
      </c>
      <c r="C131" s="1" t="s">
        <v>97</v>
      </c>
      <c r="D131" s="1" t="s">
        <v>106</v>
      </c>
      <c r="E131" s="1">
        <v>3700</v>
      </c>
      <c r="F131" s="1"/>
      <c r="G131" s="1"/>
      <c r="H131" s="1"/>
      <c r="I131" s="1"/>
      <c r="J131" s="1">
        <f t="shared" si="1"/>
        <v>0</v>
      </c>
      <c r="K131" s="1"/>
    </row>
    <row r="132" spans="1:11" x14ac:dyDescent="0.3">
      <c r="A132" s="1">
        <v>130</v>
      </c>
      <c r="B132" s="10">
        <v>46153</v>
      </c>
      <c r="C132" s="1" t="s">
        <v>97</v>
      </c>
      <c r="D132" s="1" t="s">
        <v>106</v>
      </c>
      <c r="E132" s="1">
        <v>3700</v>
      </c>
      <c r="F132" s="1"/>
      <c r="G132" s="1"/>
      <c r="H132" s="1"/>
      <c r="I132" s="1"/>
      <c r="J132" s="1">
        <f t="shared" ref="J132:J195" si="2">E132*F132-G132-H132+I132</f>
        <v>0</v>
      </c>
      <c r="K132" s="1"/>
    </row>
    <row r="133" spans="1:11" x14ac:dyDescent="0.3">
      <c r="A133" s="1">
        <v>131</v>
      </c>
      <c r="B133" s="10">
        <v>46154</v>
      </c>
      <c r="C133" s="1" t="s">
        <v>97</v>
      </c>
      <c r="D133" s="1" t="s">
        <v>106</v>
      </c>
      <c r="E133" s="1">
        <v>3700</v>
      </c>
      <c r="F133" s="1"/>
      <c r="G133" s="1"/>
      <c r="H133" s="1"/>
      <c r="I133" s="1"/>
      <c r="J133" s="1">
        <f t="shared" si="2"/>
        <v>0</v>
      </c>
      <c r="K133" s="1"/>
    </row>
    <row r="134" spans="1:11" x14ac:dyDescent="0.3">
      <c r="A134" s="1">
        <v>132</v>
      </c>
      <c r="B134" s="10">
        <v>46155</v>
      </c>
      <c r="C134" s="1" t="s">
        <v>97</v>
      </c>
      <c r="D134" s="1" t="s">
        <v>106</v>
      </c>
      <c r="E134" s="1">
        <v>3700</v>
      </c>
      <c r="F134" s="1"/>
      <c r="G134" s="1"/>
      <c r="H134" s="1"/>
      <c r="I134" s="1"/>
      <c r="J134" s="1">
        <f t="shared" si="2"/>
        <v>0</v>
      </c>
      <c r="K134" s="1"/>
    </row>
    <row r="135" spans="1:11" x14ac:dyDescent="0.3">
      <c r="A135" s="1">
        <v>133</v>
      </c>
      <c r="B135" s="10">
        <v>46156</v>
      </c>
      <c r="C135" s="1" t="s">
        <v>97</v>
      </c>
      <c r="D135" s="1" t="s">
        <v>106</v>
      </c>
      <c r="E135" s="1">
        <v>3700</v>
      </c>
      <c r="F135" s="1"/>
      <c r="G135" s="1"/>
      <c r="H135" s="1"/>
      <c r="I135" s="1"/>
      <c r="J135" s="1">
        <f t="shared" si="2"/>
        <v>0</v>
      </c>
      <c r="K135" s="1"/>
    </row>
    <row r="136" spans="1:11" x14ac:dyDescent="0.3">
      <c r="A136" s="1">
        <v>134</v>
      </c>
      <c r="B136" s="10">
        <v>46157</v>
      </c>
      <c r="C136" s="1" t="s">
        <v>97</v>
      </c>
      <c r="D136" s="1" t="s">
        <v>106</v>
      </c>
      <c r="E136" s="1">
        <v>3700</v>
      </c>
      <c r="F136" s="1"/>
      <c r="G136" s="1"/>
      <c r="H136" s="1"/>
      <c r="I136" s="1"/>
      <c r="J136" s="1">
        <f t="shared" si="2"/>
        <v>0</v>
      </c>
      <c r="K136" s="1"/>
    </row>
    <row r="137" spans="1:11" x14ac:dyDescent="0.3">
      <c r="A137" s="1">
        <v>135</v>
      </c>
      <c r="B137" s="10">
        <v>46158</v>
      </c>
      <c r="C137" s="1" t="s">
        <v>97</v>
      </c>
      <c r="D137" s="1" t="s">
        <v>106</v>
      </c>
      <c r="E137" s="1">
        <v>3700</v>
      </c>
      <c r="F137" s="1"/>
      <c r="G137" s="1"/>
      <c r="H137" s="1"/>
      <c r="I137" s="1"/>
      <c r="J137" s="1">
        <f t="shared" si="2"/>
        <v>0</v>
      </c>
      <c r="K137" s="1"/>
    </row>
    <row r="138" spans="1:11" x14ac:dyDescent="0.3">
      <c r="A138" s="1">
        <v>136</v>
      </c>
      <c r="B138" s="10">
        <v>46159</v>
      </c>
      <c r="C138" s="1" t="s">
        <v>97</v>
      </c>
      <c r="D138" s="1" t="s">
        <v>106</v>
      </c>
      <c r="E138" s="1">
        <v>3700</v>
      </c>
      <c r="F138" s="1"/>
      <c r="G138" s="1"/>
      <c r="H138" s="1"/>
      <c r="I138" s="1"/>
      <c r="J138" s="1">
        <f t="shared" si="2"/>
        <v>0</v>
      </c>
      <c r="K138" s="1"/>
    </row>
    <row r="139" spans="1:11" x14ac:dyDescent="0.3">
      <c r="A139" s="1">
        <v>137</v>
      </c>
      <c r="B139" s="10">
        <v>46160</v>
      </c>
      <c r="C139" s="1" t="s">
        <v>97</v>
      </c>
      <c r="D139" s="1" t="s">
        <v>106</v>
      </c>
      <c r="E139" s="1">
        <v>3700</v>
      </c>
      <c r="F139" s="1"/>
      <c r="G139" s="1"/>
      <c r="H139" s="1"/>
      <c r="I139" s="1"/>
      <c r="J139" s="1">
        <f t="shared" si="2"/>
        <v>0</v>
      </c>
      <c r="K139" s="1"/>
    </row>
    <row r="140" spans="1:11" x14ac:dyDescent="0.3">
      <c r="A140" s="1">
        <v>138</v>
      </c>
      <c r="B140" s="10">
        <v>46161</v>
      </c>
      <c r="C140" s="1" t="s">
        <v>97</v>
      </c>
      <c r="D140" s="1" t="s">
        <v>106</v>
      </c>
      <c r="E140" s="1">
        <v>3700</v>
      </c>
      <c r="F140" s="1"/>
      <c r="G140" s="1"/>
      <c r="H140" s="1"/>
      <c r="I140" s="1"/>
      <c r="J140" s="1">
        <f t="shared" si="2"/>
        <v>0</v>
      </c>
      <c r="K140" s="1"/>
    </row>
    <row r="141" spans="1:11" x14ac:dyDescent="0.3">
      <c r="A141" s="1">
        <v>139</v>
      </c>
      <c r="B141" s="10">
        <v>46162</v>
      </c>
      <c r="C141" s="1" t="s">
        <v>97</v>
      </c>
      <c r="D141" s="1" t="s">
        <v>106</v>
      </c>
      <c r="E141" s="1">
        <v>3700</v>
      </c>
      <c r="F141" s="1"/>
      <c r="G141" s="1"/>
      <c r="H141" s="1"/>
      <c r="I141" s="1"/>
      <c r="J141" s="1">
        <f t="shared" si="2"/>
        <v>0</v>
      </c>
      <c r="K141" s="1"/>
    </row>
    <row r="142" spans="1:11" x14ac:dyDescent="0.3">
      <c r="A142" s="1">
        <v>140</v>
      </c>
      <c r="B142" s="10">
        <v>46163</v>
      </c>
      <c r="C142" s="1" t="s">
        <v>97</v>
      </c>
      <c r="D142" s="1" t="s">
        <v>106</v>
      </c>
      <c r="E142" s="1">
        <v>3700</v>
      </c>
      <c r="F142" s="1"/>
      <c r="G142" s="1"/>
      <c r="H142" s="1"/>
      <c r="I142" s="1"/>
      <c r="J142" s="1">
        <f t="shared" si="2"/>
        <v>0</v>
      </c>
      <c r="K142" s="1"/>
    </row>
    <row r="143" spans="1:11" x14ac:dyDescent="0.3">
      <c r="A143" s="1">
        <v>141</v>
      </c>
      <c r="B143" s="10">
        <v>46164</v>
      </c>
      <c r="C143" s="1" t="s">
        <v>97</v>
      </c>
      <c r="D143" s="1" t="s">
        <v>106</v>
      </c>
      <c r="E143" s="1">
        <v>3700</v>
      </c>
      <c r="F143" s="1"/>
      <c r="G143" s="1"/>
      <c r="H143" s="1"/>
      <c r="I143" s="1"/>
      <c r="J143" s="1">
        <f t="shared" si="2"/>
        <v>0</v>
      </c>
      <c r="K143" s="1"/>
    </row>
    <row r="144" spans="1:11" x14ac:dyDescent="0.3">
      <c r="A144" s="1">
        <v>142</v>
      </c>
      <c r="B144" s="10">
        <v>46165</v>
      </c>
      <c r="C144" s="1" t="s">
        <v>97</v>
      </c>
      <c r="D144" s="1" t="s">
        <v>106</v>
      </c>
      <c r="E144" s="1">
        <v>3700</v>
      </c>
      <c r="F144" s="1"/>
      <c r="G144" s="1"/>
      <c r="H144" s="1"/>
      <c r="I144" s="1"/>
      <c r="J144" s="1">
        <f t="shared" si="2"/>
        <v>0</v>
      </c>
      <c r="K144" s="1"/>
    </row>
    <row r="145" spans="1:11" x14ac:dyDescent="0.3">
      <c r="A145" s="1">
        <v>143</v>
      </c>
      <c r="B145" s="10">
        <v>46166</v>
      </c>
      <c r="C145" s="1" t="s">
        <v>97</v>
      </c>
      <c r="D145" s="1" t="s">
        <v>106</v>
      </c>
      <c r="E145" s="1">
        <v>3700</v>
      </c>
      <c r="F145" s="1"/>
      <c r="G145" s="1"/>
      <c r="H145" s="1"/>
      <c r="I145" s="1"/>
      <c r="J145" s="1">
        <f t="shared" si="2"/>
        <v>0</v>
      </c>
      <c r="K145" s="1"/>
    </row>
    <row r="146" spans="1:11" x14ac:dyDescent="0.3">
      <c r="A146" s="1">
        <v>144</v>
      </c>
      <c r="B146" s="10">
        <v>46167</v>
      </c>
      <c r="C146" s="1" t="s">
        <v>97</v>
      </c>
      <c r="D146" s="1" t="s">
        <v>106</v>
      </c>
      <c r="E146" s="1">
        <v>3700</v>
      </c>
      <c r="F146" s="1"/>
      <c r="G146" s="1"/>
      <c r="H146" s="1"/>
      <c r="I146" s="1"/>
      <c r="J146" s="1">
        <f t="shared" si="2"/>
        <v>0</v>
      </c>
      <c r="K146" s="1"/>
    </row>
    <row r="147" spans="1:11" x14ac:dyDescent="0.3">
      <c r="A147" s="1">
        <v>145</v>
      </c>
      <c r="B147" s="10">
        <v>46168</v>
      </c>
      <c r="C147" s="1" t="s">
        <v>97</v>
      </c>
      <c r="D147" s="1" t="s">
        <v>106</v>
      </c>
      <c r="E147" s="1">
        <v>3700</v>
      </c>
      <c r="F147" s="1"/>
      <c r="G147" s="1"/>
      <c r="H147" s="1"/>
      <c r="I147" s="1"/>
      <c r="J147" s="1">
        <f t="shared" si="2"/>
        <v>0</v>
      </c>
      <c r="K147" s="1"/>
    </row>
    <row r="148" spans="1:11" x14ac:dyDescent="0.3">
      <c r="A148" s="1">
        <v>146</v>
      </c>
      <c r="B148" s="10">
        <v>46169</v>
      </c>
      <c r="C148" s="1" t="s">
        <v>97</v>
      </c>
      <c r="D148" s="1" t="s">
        <v>106</v>
      </c>
      <c r="E148" s="1">
        <v>3700</v>
      </c>
      <c r="F148" s="1"/>
      <c r="G148" s="1"/>
      <c r="H148" s="1"/>
      <c r="I148" s="1"/>
      <c r="J148" s="1">
        <f t="shared" si="2"/>
        <v>0</v>
      </c>
      <c r="K148" s="1"/>
    </row>
    <row r="149" spans="1:11" x14ac:dyDescent="0.3">
      <c r="A149" s="1">
        <v>147</v>
      </c>
      <c r="B149" s="10">
        <v>46170</v>
      </c>
      <c r="C149" s="1" t="s">
        <v>97</v>
      </c>
      <c r="D149" s="1" t="s">
        <v>106</v>
      </c>
      <c r="E149" s="1">
        <v>3700</v>
      </c>
      <c r="F149" s="1"/>
      <c r="G149" s="1"/>
      <c r="H149" s="1"/>
      <c r="I149" s="1"/>
      <c r="J149" s="1">
        <f t="shared" si="2"/>
        <v>0</v>
      </c>
      <c r="K149" s="1"/>
    </row>
    <row r="150" spans="1:11" x14ac:dyDescent="0.3">
      <c r="A150" s="1">
        <v>148</v>
      </c>
      <c r="B150" s="10">
        <v>46171</v>
      </c>
      <c r="C150" s="1" t="s">
        <v>97</v>
      </c>
      <c r="D150" s="1" t="s">
        <v>106</v>
      </c>
      <c r="E150" s="1">
        <v>3700</v>
      </c>
      <c r="F150" s="1"/>
      <c r="G150" s="1"/>
      <c r="H150" s="1"/>
      <c r="I150" s="1"/>
      <c r="J150" s="1">
        <f t="shared" si="2"/>
        <v>0</v>
      </c>
      <c r="K150" s="1"/>
    </row>
    <row r="151" spans="1:11" x14ac:dyDescent="0.3">
      <c r="A151" s="1">
        <v>149</v>
      </c>
      <c r="B151" s="10">
        <v>46172</v>
      </c>
      <c r="C151" s="1" t="s">
        <v>97</v>
      </c>
      <c r="D151" s="1" t="s">
        <v>106</v>
      </c>
      <c r="E151" s="1">
        <v>3700</v>
      </c>
      <c r="F151" s="1"/>
      <c r="G151" s="1"/>
      <c r="H151" s="1"/>
      <c r="I151" s="1"/>
      <c r="J151" s="1">
        <f t="shared" si="2"/>
        <v>0</v>
      </c>
      <c r="K151" s="1"/>
    </row>
    <row r="152" spans="1:11" x14ac:dyDescent="0.3">
      <c r="A152" s="1">
        <v>150</v>
      </c>
      <c r="B152" s="10">
        <v>46173</v>
      </c>
      <c r="C152" s="1" t="s">
        <v>97</v>
      </c>
      <c r="D152" s="1" t="s">
        <v>106</v>
      </c>
      <c r="E152" s="1">
        <v>3700</v>
      </c>
      <c r="F152" s="1"/>
      <c r="G152" s="1"/>
      <c r="H152" s="1"/>
      <c r="I152" s="1"/>
      <c r="J152" s="1">
        <f t="shared" si="2"/>
        <v>0</v>
      </c>
      <c r="K152" s="1"/>
    </row>
    <row r="153" spans="1:11" x14ac:dyDescent="0.3">
      <c r="A153" s="1">
        <v>151</v>
      </c>
      <c r="B153" s="10">
        <v>46174</v>
      </c>
      <c r="C153" s="1" t="s">
        <v>97</v>
      </c>
      <c r="D153" s="1" t="s">
        <v>106</v>
      </c>
      <c r="E153" s="1">
        <v>3700</v>
      </c>
      <c r="F153" s="1"/>
      <c r="G153" s="1"/>
      <c r="H153" s="1"/>
      <c r="I153" s="1"/>
      <c r="J153" s="1">
        <f t="shared" si="2"/>
        <v>0</v>
      </c>
      <c r="K153" s="1"/>
    </row>
    <row r="154" spans="1:11" x14ac:dyDescent="0.3">
      <c r="A154" s="1">
        <v>152</v>
      </c>
      <c r="B154" s="10">
        <v>46175</v>
      </c>
      <c r="C154" s="1" t="s">
        <v>97</v>
      </c>
      <c r="D154" s="1" t="s">
        <v>106</v>
      </c>
      <c r="E154" s="1">
        <v>3700</v>
      </c>
      <c r="F154" s="1"/>
      <c r="G154" s="1"/>
      <c r="H154" s="1"/>
      <c r="I154" s="1"/>
      <c r="J154" s="1">
        <f t="shared" si="2"/>
        <v>0</v>
      </c>
      <c r="K154" s="1"/>
    </row>
    <row r="155" spans="1:11" x14ac:dyDescent="0.3">
      <c r="A155" s="1">
        <v>153</v>
      </c>
      <c r="B155" s="10">
        <v>46176</v>
      </c>
      <c r="C155" s="1" t="s">
        <v>97</v>
      </c>
      <c r="D155" s="1" t="s">
        <v>106</v>
      </c>
      <c r="E155" s="1">
        <v>3700</v>
      </c>
      <c r="F155" s="1"/>
      <c r="G155" s="1"/>
      <c r="H155" s="1"/>
      <c r="I155" s="1"/>
      <c r="J155" s="1">
        <f t="shared" si="2"/>
        <v>0</v>
      </c>
      <c r="K155" s="1"/>
    </row>
    <row r="156" spans="1:11" x14ac:dyDescent="0.3">
      <c r="A156" s="1">
        <v>154</v>
      </c>
      <c r="B156" s="10">
        <v>46177</v>
      </c>
      <c r="C156" s="1" t="s">
        <v>97</v>
      </c>
      <c r="D156" s="1" t="s">
        <v>106</v>
      </c>
      <c r="E156" s="1">
        <v>3700</v>
      </c>
      <c r="F156" s="1"/>
      <c r="G156" s="1"/>
      <c r="H156" s="1"/>
      <c r="I156" s="1"/>
      <c r="J156" s="1">
        <f t="shared" si="2"/>
        <v>0</v>
      </c>
      <c r="K156" s="1"/>
    </row>
    <row r="157" spans="1:11" x14ac:dyDescent="0.3">
      <c r="A157" s="1">
        <v>155</v>
      </c>
      <c r="B157" s="10">
        <v>46178</v>
      </c>
      <c r="C157" s="1" t="s">
        <v>97</v>
      </c>
      <c r="D157" s="1" t="s">
        <v>106</v>
      </c>
      <c r="E157" s="1">
        <v>3700</v>
      </c>
      <c r="F157" s="1"/>
      <c r="G157" s="1"/>
      <c r="H157" s="1"/>
      <c r="I157" s="1"/>
      <c r="J157" s="1">
        <f t="shared" si="2"/>
        <v>0</v>
      </c>
      <c r="K157" s="1"/>
    </row>
    <row r="158" spans="1:11" x14ac:dyDescent="0.3">
      <c r="A158" s="1">
        <v>156</v>
      </c>
      <c r="B158" s="10">
        <v>46179</v>
      </c>
      <c r="C158" s="1" t="s">
        <v>97</v>
      </c>
      <c r="D158" s="1" t="s">
        <v>106</v>
      </c>
      <c r="E158" s="1">
        <v>3700</v>
      </c>
      <c r="F158" s="1"/>
      <c r="G158" s="1"/>
      <c r="H158" s="1"/>
      <c r="I158" s="1"/>
      <c r="J158" s="1">
        <f t="shared" si="2"/>
        <v>0</v>
      </c>
      <c r="K158" s="1"/>
    </row>
    <row r="159" spans="1:11" x14ac:dyDescent="0.3">
      <c r="A159" s="1">
        <v>157</v>
      </c>
      <c r="B159" s="10">
        <v>46180</v>
      </c>
      <c r="C159" s="1" t="s">
        <v>97</v>
      </c>
      <c r="D159" s="1" t="s">
        <v>106</v>
      </c>
      <c r="E159" s="1">
        <v>3700</v>
      </c>
      <c r="F159" s="1"/>
      <c r="G159" s="1"/>
      <c r="H159" s="1"/>
      <c r="I159" s="1"/>
      <c r="J159" s="1">
        <f t="shared" si="2"/>
        <v>0</v>
      </c>
      <c r="K159" s="1"/>
    </row>
    <row r="160" spans="1:11" x14ac:dyDescent="0.3">
      <c r="A160" s="1">
        <v>158</v>
      </c>
      <c r="B160" s="10">
        <v>46181</v>
      </c>
      <c r="C160" s="1" t="s">
        <v>97</v>
      </c>
      <c r="D160" s="1" t="s">
        <v>106</v>
      </c>
      <c r="E160" s="1">
        <v>3700</v>
      </c>
      <c r="F160" s="1"/>
      <c r="G160" s="1"/>
      <c r="H160" s="1"/>
      <c r="I160" s="1"/>
      <c r="J160" s="1">
        <f t="shared" si="2"/>
        <v>0</v>
      </c>
      <c r="K160" s="1"/>
    </row>
    <row r="161" spans="1:11" x14ac:dyDescent="0.3">
      <c r="A161" s="1">
        <v>159</v>
      </c>
      <c r="B161" s="10">
        <v>46182</v>
      </c>
      <c r="C161" s="1" t="s">
        <v>97</v>
      </c>
      <c r="D161" s="1" t="s">
        <v>106</v>
      </c>
      <c r="E161" s="1">
        <v>3700</v>
      </c>
      <c r="F161" s="1"/>
      <c r="G161" s="1"/>
      <c r="H161" s="1"/>
      <c r="I161" s="1"/>
      <c r="J161" s="1">
        <f t="shared" si="2"/>
        <v>0</v>
      </c>
      <c r="K161" s="1"/>
    </row>
    <row r="162" spans="1:11" x14ac:dyDescent="0.3">
      <c r="A162" s="1">
        <v>160</v>
      </c>
      <c r="B162" s="10">
        <v>46183</v>
      </c>
      <c r="C162" s="1" t="s">
        <v>97</v>
      </c>
      <c r="D162" s="1" t="s">
        <v>106</v>
      </c>
      <c r="E162" s="1">
        <v>3700</v>
      </c>
      <c r="F162" s="1"/>
      <c r="G162" s="1"/>
      <c r="H162" s="1"/>
      <c r="I162" s="1"/>
      <c r="J162" s="1">
        <f t="shared" si="2"/>
        <v>0</v>
      </c>
      <c r="K162" s="1"/>
    </row>
    <row r="163" spans="1:11" x14ac:dyDescent="0.3">
      <c r="A163" s="1">
        <v>161</v>
      </c>
      <c r="B163" s="10">
        <v>46184</v>
      </c>
      <c r="C163" s="1" t="s">
        <v>97</v>
      </c>
      <c r="D163" s="1" t="s">
        <v>106</v>
      </c>
      <c r="E163" s="1">
        <v>3700</v>
      </c>
      <c r="F163" s="1"/>
      <c r="G163" s="1"/>
      <c r="H163" s="1"/>
      <c r="I163" s="1"/>
      <c r="J163" s="1">
        <f t="shared" si="2"/>
        <v>0</v>
      </c>
      <c r="K163" s="1"/>
    </row>
    <row r="164" spans="1:11" x14ac:dyDescent="0.3">
      <c r="A164" s="1">
        <v>162</v>
      </c>
      <c r="B164" s="10">
        <v>46185</v>
      </c>
      <c r="C164" s="1" t="s">
        <v>97</v>
      </c>
      <c r="D164" s="1" t="s">
        <v>106</v>
      </c>
      <c r="E164" s="1">
        <v>3700</v>
      </c>
      <c r="F164" s="1"/>
      <c r="G164" s="1"/>
      <c r="H164" s="1"/>
      <c r="I164" s="1"/>
      <c r="J164" s="1">
        <f t="shared" si="2"/>
        <v>0</v>
      </c>
      <c r="K164" s="1"/>
    </row>
    <row r="165" spans="1:11" x14ac:dyDescent="0.3">
      <c r="A165" s="1">
        <v>163</v>
      </c>
      <c r="B165" s="10">
        <v>46186</v>
      </c>
      <c r="C165" s="1" t="s">
        <v>97</v>
      </c>
      <c r="D165" s="1" t="s">
        <v>106</v>
      </c>
      <c r="E165" s="1">
        <v>3700</v>
      </c>
      <c r="F165" s="1"/>
      <c r="G165" s="1"/>
      <c r="H165" s="1"/>
      <c r="I165" s="1"/>
      <c r="J165" s="1">
        <f t="shared" si="2"/>
        <v>0</v>
      </c>
      <c r="K165" s="1"/>
    </row>
    <row r="166" spans="1:11" x14ac:dyDescent="0.3">
      <c r="A166" s="1">
        <v>164</v>
      </c>
      <c r="B166" s="10">
        <v>46187</v>
      </c>
      <c r="C166" s="1" t="s">
        <v>97</v>
      </c>
      <c r="D166" s="1" t="s">
        <v>106</v>
      </c>
      <c r="E166" s="1">
        <v>3700</v>
      </c>
      <c r="F166" s="1"/>
      <c r="G166" s="1"/>
      <c r="H166" s="1"/>
      <c r="I166" s="1"/>
      <c r="J166" s="1">
        <f t="shared" si="2"/>
        <v>0</v>
      </c>
      <c r="K166" s="1"/>
    </row>
    <row r="167" spans="1:11" x14ac:dyDescent="0.3">
      <c r="A167" s="1">
        <v>165</v>
      </c>
      <c r="B167" s="10">
        <v>46188</v>
      </c>
      <c r="C167" s="1" t="s">
        <v>97</v>
      </c>
      <c r="D167" s="1" t="s">
        <v>106</v>
      </c>
      <c r="E167" s="1">
        <v>3700</v>
      </c>
      <c r="F167" s="1"/>
      <c r="G167" s="1"/>
      <c r="H167" s="1"/>
      <c r="I167" s="1"/>
      <c r="J167" s="1">
        <f t="shared" si="2"/>
        <v>0</v>
      </c>
      <c r="K167" s="1"/>
    </row>
    <row r="168" spans="1:11" x14ac:dyDescent="0.3">
      <c r="A168" s="1">
        <v>166</v>
      </c>
      <c r="B168" s="10">
        <v>46189</v>
      </c>
      <c r="C168" s="1" t="s">
        <v>97</v>
      </c>
      <c r="D168" s="1" t="s">
        <v>106</v>
      </c>
      <c r="E168" s="1">
        <v>3700</v>
      </c>
      <c r="F168" s="1"/>
      <c r="G168" s="1"/>
      <c r="H168" s="1"/>
      <c r="I168" s="1"/>
      <c r="J168" s="1">
        <f t="shared" si="2"/>
        <v>0</v>
      </c>
      <c r="K168" s="1"/>
    </row>
    <row r="169" spans="1:11" x14ac:dyDescent="0.3">
      <c r="A169" s="1">
        <v>167</v>
      </c>
      <c r="B169" s="10">
        <v>46190</v>
      </c>
      <c r="C169" s="1" t="s">
        <v>97</v>
      </c>
      <c r="D169" s="1" t="s">
        <v>106</v>
      </c>
      <c r="E169" s="1">
        <v>3700</v>
      </c>
      <c r="F169" s="1"/>
      <c r="G169" s="1"/>
      <c r="H169" s="1"/>
      <c r="I169" s="1"/>
      <c r="J169" s="1">
        <f t="shared" si="2"/>
        <v>0</v>
      </c>
      <c r="K169" s="1"/>
    </row>
    <row r="170" spans="1:11" x14ac:dyDescent="0.3">
      <c r="A170" s="1">
        <v>168</v>
      </c>
      <c r="B170" s="10">
        <v>46191</v>
      </c>
      <c r="C170" s="1" t="s">
        <v>97</v>
      </c>
      <c r="D170" s="1" t="s">
        <v>106</v>
      </c>
      <c r="E170" s="1">
        <v>3700</v>
      </c>
      <c r="F170" s="1"/>
      <c r="G170" s="1"/>
      <c r="H170" s="1"/>
      <c r="I170" s="1"/>
      <c r="J170" s="1">
        <f t="shared" si="2"/>
        <v>0</v>
      </c>
      <c r="K170" s="1"/>
    </row>
    <row r="171" spans="1:11" x14ac:dyDescent="0.3">
      <c r="A171" s="1">
        <v>169</v>
      </c>
      <c r="B171" s="10">
        <v>46192</v>
      </c>
      <c r="C171" s="1" t="s">
        <v>97</v>
      </c>
      <c r="D171" s="1" t="s">
        <v>106</v>
      </c>
      <c r="E171" s="1">
        <v>3700</v>
      </c>
      <c r="F171" s="1"/>
      <c r="G171" s="1"/>
      <c r="H171" s="1"/>
      <c r="I171" s="1"/>
      <c r="J171" s="1">
        <f t="shared" si="2"/>
        <v>0</v>
      </c>
      <c r="K171" s="1"/>
    </row>
    <row r="172" spans="1:11" x14ac:dyDescent="0.3">
      <c r="A172" s="1">
        <v>170</v>
      </c>
      <c r="B172" s="10">
        <v>46193</v>
      </c>
      <c r="C172" s="1" t="s">
        <v>97</v>
      </c>
      <c r="D172" s="1" t="s">
        <v>106</v>
      </c>
      <c r="E172" s="1">
        <v>3700</v>
      </c>
      <c r="F172" s="1"/>
      <c r="G172" s="1"/>
      <c r="H172" s="1"/>
      <c r="I172" s="1"/>
      <c r="J172" s="1">
        <f t="shared" si="2"/>
        <v>0</v>
      </c>
      <c r="K172" s="1"/>
    </row>
    <row r="173" spans="1:11" x14ac:dyDescent="0.3">
      <c r="A173" s="1">
        <v>171</v>
      </c>
      <c r="B173" s="10">
        <v>46194</v>
      </c>
      <c r="C173" s="1" t="s">
        <v>97</v>
      </c>
      <c r="D173" s="1" t="s">
        <v>106</v>
      </c>
      <c r="E173" s="1">
        <v>3700</v>
      </c>
      <c r="F173" s="1"/>
      <c r="G173" s="1"/>
      <c r="H173" s="1"/>
      <c r="I173" s="1"/>
      <c r="J173" s="1">
        <f t="shared" si="2"/>
        <v>0</v>
      </c>
      <c r="K173" s="1"/>
    </row>
    <row r="174" spans="1:11" x14ac:dyDescent="0.3">
      <c r="A174" s="1">
        <v>172</v>
      </c>
      <c r="B174" s="10">
        <v>46195</v>
      </c>
      <c r="C174" s="1" t="s">
        <v>97</v>
      </c>
      <c r="D174" s="1" t="s">
        <v>106</v>
      </c>
      <c r="E174" s="1">
        <v>3700</v>
      </c>
      <c r="F174" s="1"/>
      <c r="G174" s="1"/>
      <c r="H174" s="1"/>
      <c r="I174" s="1"/>
      <c r="J174" s="1">
        <f t="shared" si="2"/>
        <v>0</v>
      </c>
      <c r="K174" s="1"/>
    </row>
    <row r="175" spans="1:11" x14ac:dyDescent="0.3">
      <c r="A175" s="1">
        <v>173</v>
      </c>
      <c r="B175" s="10">
        <v>46196</v>
      </c>
      <c r="C175" s="1" t="s">
        <v>97</v>
      </c>
      <c r="D175" s="1" t="s">
        <v>106</v>
      </c>
      <c r="E175" s="1">
        <v>3700</v>
      </c>
      <c r="F175" s="1"/>
      <c r="G175" s="1"/>
      <c r="H175" s="1"/>
      <c r="I175" s="1"/>
      <c r="J175" s="1">
        <f t="shared" si="2"/>
        <v>0</v>
      </c>
      <c r="K175" s="1"/>
    </row>
    <row r="176" spans="1:11" x14ac:dyDescent="0.3">
      <c r="A176" s="1">
        <v>174</v>
      </c>
      <c r="B176" s="10">
        <v>46197</v>
      </c>
      <c r="C176" s="1" t="s">
        <v>97</v>
      </c>
      <c r="D176" s="1" t="s">
        <v>106</v>
      </c>
      <c r="E176" s="1">
        <v>3700</v>
      </c>
      <c r="F176" s="1"/>
      <c r="G176" s="1"/>
      <c r="H176" s="1"/>
      <c r="I176" s="1"/>
      <c r="J176" s="1">
        <f t="shared" si="2"/>
        <v>0</v>
      </c>
      <c r="K176" s="1"/>
    </row>
    <row r="177" spans="1:11" x14ac:dyDescent="0.3">
      <c r="A177" s="1">
        <v>175</v>
      </c>
      <c r="B177" s="10">
        <v>46198</v>
      </c>
      <c r="C177" s="1" t="s">
        <v>97</v>
      </c>
      <c r="D177" s="1" t="s">
        <v>106</v>
      </c>
      <c r="E177" s="1">
        <v>3700</v>
      </c>
      <c r="F177" s="1"/>
      <c r="G177" s="1"/>
      <c r="H177" s="1"/>
      <c r="I177" s="1"/>
      <c r="J177" s="1">
        <f t="shared" si="2"/>
        <v>0</v>
      </c>
      <c r="K177" s="1"/>
    </row>
    <row r="178" spans="1:11" x14ac:dyDescent="0.3">
      <c r="A178" s="1">
        <v>176</v>
      </c>
      <c r="B178" s="10">
        <v>46199</v>
      </c>
      <c r="C178" s="1" t="s">
        <v>97</v>
      </c>
      <c r="D178" s="1" t="s">
        <v>106</v>
      </c>
      <c r="E178" s="1">
        <v>3700</v>
      </c>
      <c r="F178" s="1"/>
      <c r="G178" s="1"/>
      <c r="H178" s="1"/>
      <c r="I178" s="1"/>
      <c r="J178" s="1">
        <f t="shared" si="2"/>
        <v>0</v>
      </c>
      <c r="K178" s="1"/>
    </row>
    <row r="179" spans="1:11" x14ac:dyDescent="0.3">
      <c r="A179" s="1">
        <v>177</v>
      </c>
      <c r="B179" s="10">
        <v>46200</v>
      </c>
      <c r="C179" s="1" t="s">
        <v>97</v>
      </c>
      <c r="D179" s="1" t="s">
        <v>106</v>
      </c>
      <c r="E179" s="1">
        <v>3700</v>
      </c>
      <c r="F179" s="1"/>
      <c r="G179" s="1"/>
      <c r="H179" s="1"/>
      <c r="I179" s="1"/>
      <c r="J179" s="1">
        <f t="shared" si="2"/>
        <v>0</v>
      </c>
      <c r="K179" s="1"/>
    </row>
    <row r="180" spans="1:11" x14ac:dyDescent="0.3">
      <c r="A180" s="1">
        <v>178</v>
      </c>
      <c r="B180" s="10">
        <v>46201</v>
      </c>
      <c r="C180" s="1" t="s">
        <v>97</v>
      </c>
      <c r="D180" s="1" t="s">
        <v>106</v>
      </c>
      <c r="E180" s="1">
        <v>3700</v>
      </c>
      <c r="F180" s="1"/>
      <c r="G180" s="1"/>
      <c r="H180" s="1"/>
      <c r="I180" s="1"/>
      <c r="J180" s="1">
        <f t="shared" si="2"/>
        <v>0</v>
      </c>
      <c r="K180" s="1"/>
    </row>
    <row r="181" spans="1:11" x14ac:dyDescent="0.3">
      <c r="A181" s="1">
        <v>179</v>
      </c>
      <c r="B181" s="10">
        <v>46202</v>
      </c>
      <c r="C181" s="1" t="s">
        <v>97</v>
      </c>
      <c r="D181" s="1" t="s">
        <v>106</v>
      </c>
      <c r="E181" s="1">
        <v>3700</v>
      </c>
      <c r="F181" s="1"/>
      <c r="G181" s="1"/>
      <c r="H181" s="1"/>
      <c r="I181" s="1"/>
      <c r="J181" s="1">
        <f t="shared" si="2"/>
        <v>0</v>
      </c>
      <c r="K181" s="1"/>
    </row>
    <row r="182" spans="1:11" x14ac:dyDescent="0.3">
      <c r="A182" s="1">
        <v>180</v>
      </c>
      <c r="B182" s="10">
        <v>46203</v>
      </c>
      <c r="C182" s="1" t="s">
        <v>97</v>
      </c>
      <c r="D182" s="1" t="s">
        <v>106</v>
      </c>
      <c r="E182" s="1">
        <v>3700</v>
      </c>
      <c r="F182" s="1"/>
      <c r="G182" s="1"/>
      <c r="H182" s="1"/>
      <c r="I182" s="1"/>
      <c r="J182" s="1">
        <f t="shared" si="2"/>
        <v>0</v>
      </c>
      <c r="K182" s="1"/>
    </row>
    <row r="183" spans="1:11" x14ac:dyDescent="0.3">
      <c r="A183" s="1">
        <v>181</v>
      </c>
      <c r="B183" s="10">
        <v>46204</v>
      </c>
      <c r="C183" s="1" t="s">
        <v>97</v>
      </c>
      <c r="D183" s="1" t="s">
        <v>106</v>
      </c>
      <c r="E183" s="1">
        <v>3700</v>
      </c>
      <c r="F183" s="1"/>
      <c r="G183" s="1"/>
      <c r="H183" s="1"/>
      <c r="I183" s="1"/>
      <c r="J183" s="1">
        <f t="shared" si="2"/>
        <v>0</v>
      </c>
      <c r="K183" s="1"/>
    </row>
    <row r="184" spans="1:11" x14ac:dyDescent="0.3">
      <c r="A184" s="1">
        <v>182</v>
      </c>
      <c r="B184" s="10">
        <v>46205</v>
      </c>
      <c r="C184" s="1" t="s">
        <v>97</v>
      </c>
      <c r="D184" s="1" t="s">
        <v>106</v>
      </c>
      <c r="E184" s="1">
        <v>3700</v>
      </c>
      <c r="F184" s="1"/>
      <c r="G184" s="1"/>
      <c r="H184" s="1"/>
      <c r="I184" s="1"/>
      <c r="J184" s="1">
        <f t="shared" si="2"/>
        <v>0</v>
      </c>
      <c r="K184" s="1"/>
    </row>
    <row r="185" spans="1:11" x14ac:dyDescent="0.3">
      <c r="A185" s="1">
        <v>183</v>
      </c>
      <c r="B185" s="10">
        <v>46206</v>
      </c>
      <c r="C185" s="1" t="s">
        <v>97</v>
      </c>
      <c r="D185" s="1" t="s">
        <v>106</v>
      </c>
      <c r="E185" s="1">
        <v>3700</v>
      </c>
      <c r="F185" s="1"/>
      <c r="G185" s="1"/>
      <c r="H185" s="1"/>
      <c r="I185" s="1"/>
      <c r="J185" s="1">
        <f t="shared" si="2"/>
        <v>0</v>
      </c>
      <c r="K185" s="1"/>
    </row>
    <row r="186" spans="1:11" x14ac:dyDescent="0.3">
      <c r="A186" s="1">
        <v>184</v>
      </c>
      <c r="B186" s="10">
        <v>46207</v>
      </c>
      <c r="C186" s="1" t="s">
        <v>97</v>
      </c>
      <c r="D186" s="1" t="s">
        <v>106</v>
      </c>
      <c r="E186" s="1">
        <v>3700</v>
      </c>
      <c r="F186" s="1"/>
      <c r="G186" s="1"/>
      <c r="H186" s="1"/>
      <c r="I186" s="1"/>
      <c r="J186" s="1">
        <f t="shared" si="2"/>
        <v>0</v>
      </c>
      <c r="K186" s="1"/>
    </row>
    <row r="187" spans="1:11" x14ac:dyDescent="0.3">
      <c r="A187" s="1">
        <v>185</v>
      </c>
      <c r="B187" s="10">
        <v>46208</v>
      </c>
      <c r="C187" s="1" t="s">
        <v>97</v>
      </c>
      <c r="D187" s="1" t="s">
        <v>106</v>
      </c>
      <c r="E187" s="1">
        <v>3700</v>
      </c>
      <c r="F187" s="1"/>
      <c r="G187" s="1"/>
      <c r="H187" s="1"/>
      <c r="I187" s="1"/>
      <c r="J187" s="1">
        <f t="shared" si="2"/>
        <v>0</v>
      </c>
      <c r="K187" s="1"/>
    </row>
    <row r="188" spans="1:11" x14ac:dyDescent="0.3">
      <c r="A188" s="1">
        <v>186</v>
      </c>
      <c r="B188" s="10">
        <v>46209</v>
      </c>
      <c r="C188" s="1" t="s">
        <v>97</v>
      </c>
      <c r="D188" s="1" t="s">
        <v>106</v>
      </c>
      <c r="E188" s="1">
        <v>3700</v>
      </c>
      <c r="F188" s="1"/>
      <c r="G188" s="1"/>
      <c r="H188" s="1"/>
      <c r="I188" s="1"/>
      <c r="J188" s="1">
        <f t="shared" si="2"/>
        <v>0</v>
      </c>
      <c r="K188" s="1"/>
    </row>
    <row r="189" spans="1:11" x14ac:dyDescent="0.3">
      <c r="A189" s="1">
        <v>187</v>
      </c>
      <c r="B189" s="10">
        <v>46210</v>
      </c>
      <c r="C189" s="1" t="s">
        <v>97</v>
      </c>
      <c r="D189" s="1" t="s">
        <v>106</v>
      </c>
      <c r="E189" s="1">
        <v>3700</v>
      </c>
      <c r="F189" s="1"/>
      <c r="G189" s="1"/>
      <c r="H189" s="1"/>
      <c r="I189" s="1"/>
      <c r="J189" s="1">
        <f t="shared" si="2"/>
        <v>0</v>
      </c>
      <c r="K189" s="1"/>
    </row>
    <row r="190" spans="1:11" x14ac:dyDescent="0.3">
      <c r="A190" s="1">
        <v>188</v>
      </c>
      <c r="B190" s="10">
        <v>46211</v>
      </c>
      <c r="C190" s="1" t="s">
        <v>97</v>
      </c>
      <c r="D190" s="1" t="s">
        <v>106</v>
      </c>
      <c r="E190" s="1">
        <v>3700</v>
      </c>
      <c r="F190" s="1"/>
      <c r="G190" s="1"/>
      <c r="H190" s="1"/>
      <c r="I190" s="1"/>
      <c r="J190" s="1">
        <f t="shared" si="2"/>
        <v>0</v>
      </c>
      <c r="K190" s="1"/>
    </row>
    <row r="191" spans="1:11" x14ac:dyDescent="0.3">
      <c r="A191" s="1">
        <v>189</v>
      </c>
      <c r="B191" s="10">
        <v>46212</v>
      </c>
      <c r="C191" s="1" t="s">
        <v>97</v>
      </c>
      <c r="D191" s="1" t="s">
        <v>106</v>
      </c>
      <c r="E191" s="1">
        <v>3700</v>
      </c>
      <c r="F191" s="1"/>
      <c r="G191" s="1"/>
      <c r="H191" s="1"/>
      <c r="I191" s="1"/>
      <c r="J191" s="1">
        <f t="shared" si="2"/>
        <v>0</v>
      </c>
      <c r="K191" s="1"/>
    </row>
    <row r="192" spans="1:11" x14ac:dyDescent="0.3">
      <c r="A192" s="1">
        <v>190</v>
      </c>
      <c r="B192" s="10">
        <v>46213</v>
      </c>
      <c r="C192" s="1" t="s">
        <v>97</v>
      </c>
      <c r="D192" s="1" t="s">
        <v>106</v>
      </c>
      <c r="E192" s="1">
        <v>3700</v>
      </c>
      <c r="F192" s="1"/>
      <c r="G192" s="1"/>
      <c r="H192" s="1"/>
      <c r="I192" s="1"/>
      <c r="J192" s="1">
        <f t="shared" si="2"/>
        <v>0</v>
      </c>
      <c r="K192" s="1"/>
    </row>
    <row r="193" spans="1:11" x14ac:dyDescent="0.3">
      <c r="A193" s="1">
        <v>191</v>
      </c>
      <c r="B193" s="10">
        <v>46214</v>
      </c>
      <c r="C193" s="1" t="s">
        <v>97</v>
      </c>
      <c r="D193" s="1" t="s">
        <v>106</v>
      </c>
      <c r="E193" s="1">
        <v>3700</v>
      </c>
      <c r="F193" s="1"/>
      <c r="G193" s="1"/>
      <c r="H193" s="1"/>
      <c r="I193" s="1"/>
      <c r="J193" s="1">
        <f t="shared" si="2"/>
        <v>0</v>
      </c>
      <c r="K193" s="1"/>
    </row>
    <row r="194" spans="1:11" x14ac:dyDescent="0.3">
      <c r="A194" s="1">
        <v>192</v>
      </c>
      <c r="B194" s="10">
        <v>46215</v>
      </c>
      <c r="C194" s="1" t="s">
        <v>97</v>
      </c>
      <c r="D194" s="1" t="s">
        <v>106</v>
      </c>
      <c r="E194" s="1">
        <v>3700</v>
      </c>
      <c r="F194" s="1"/>
      <c r="G194" s="1"/>
      <c r="H194" s="1"/>
      <c r="I194" s="1"/>
      <c r="J194" s="1">
        <f t="shared" si="2"/>
        <v>0</v>
      </c>
      <c r="K194" s="1"/>
    </row>
    <row r="195" spans="1:11" x14ac:dyDescent="0.3">
      <c r="A195" s="1">
        <v>193</v>
      </c>
      <c r="B195" s="10">
        <v>46216</v>
      </c>
      <c r="C195" s="1" t="s">
        <v>97</v>
      </c>
      <c r="D195" s="1" t="s">
        <v>106</v>
      </c>
      <c r="E195" s="1">
        <v>3700</v>
      </c>
      <c r="F195" s="1"/>
      <c r="G195" s="1"/>
      <c r="H195" s="1"/>
      <c r="I195" s="1"/>
      <c r="J195" s="1">
        <f t="shared" si="2"/>
        <v>0</v>
      </c>
      <c r="K195" s="1"/>
    </row>
    <row r="196" spans="1:11" x14ac:dyDescent="0.3">
      <c r="A196" s="1">
        <v>194</v>
      </c>
      <c r="B196" s="10">
        <v>46217</v>
      </c>
      <c r="C196" s="1" t="s">
        <v>97</v>
      </c>
      <c r="D196" s="1" t="s">
        <v>106</v>
      </c>
      <c r="E196" s="1">
        <v>3700</v>
      </c>
      <c r="F196" s="1"/>
      <c r="G196" s="1"/>
      <c r="H196" s="1"/>
      <c r="I196" s="1"/>
      <c r="J196" s="1">
        <f t="shared" ref="J196:J259" si="3">E196*F196-G196-H196+I196</f>
        <v>0</v>
      </c>
      <c r="K196" s="1"/>
    </row>
    <row r="197" spans="1:11" x14ac:dyDescent="0.3">
      <c r="A197" s="1">
        <v>195</v>
      </c>
      <c r="B197" s="10">
        <v>46218</v>
      </c>
      <c r="C197" s="1" t="s">
        <v>97</v>
      </c>
      <c r="D197" s="1" t="s">
        <v>106</v>
      </c>
      <c r="E197" s="1">
        <v>3700</v>
      </c>
      <c r="F197" s="1"/>
      <c r="G197" s="1"/>
      <c r="H197" s="1"/>
      <c r="I197" s="1"/>
      <c r="J197" s="1">
        <f t="shared" si="3"/>
        <v>0</v>
      </c>
      <c r="K197" s="1"/>
    </row>
    <row r="198" spans="1:11" x14ac:dyDescent="0.3">
      <c r="A198" s="1">
        <v>196</v>
      </c>
      <c r="B198" s="10">
        <v>46219</v>
      </c>
      <c r="C198" s="1" t="s">
        <v>97</v>
      </c>
      <c r="D198" s="1" t="s">
        <v>106</v>
      </c>
      <c r="E198" s="1">
        <v>3700</v>
      </c>
      <c r="F198" s="1"/>
      <c r="G198" s="1"/>
      <c r="H198" s="1"/>
      <c r="I198" s="1"/>
      <c r="J198" s="1">
        <f t="shared" si="3"/>
        <v>0</v>
      </c>
      <c r="K198" s="1"/>
    </row>
    <row r="199" spans="1:11" x14ac:dyDescent="0.3">
      <c r="A199" s="1">
        <v>197</v>
      </c>
      <c r="B199" s="10">
        <v>46220</v>
      </c>
      <c r="C199" s="1" t="s">
        <v>97</v>
      </c>
      <c r="D199" s="1" t="s">
        <v>106</v>
      </c>
      <c r="E199" s="1">
        <v>3700</v>
      </c>
      <c r="F199" s="1"/>
      <c r="G199" s="1"/>
      <c r="H199" s="1"/>
      <c r="I199" s="1"/>
      <c r="J199" s="1">
        <f t="shared" si="3"/>
        <v>0</v>
      </c>
      <c r="K199" s="1"/>
    </row>
    <row r="200" spans="1:11" x14ac:dyDescent="0.3">
      <c r="A200" s="1">
        <v>198</v>
      </c>
      <c r="B200" s="10">
        <v>46221</v>
      </c>
      <c r="C200" s="1" t="s">
        <v>97</v>
      </c>
      <c r="D200" s="1" t="s">
        <v>106</v>
      </c>
      <c r="E200" s="1">
        <v>3700</v>
      </c>
      <c r="F200" s="1"/>
      <c r="G200" s="1"/>
      <c r="H200" s="1"/>
      <c r="I200" s="1"/>
      <c r="J200" s="1">
        <f t="shared" si="3"/>
        <v>0</v>
      </c>
      <c r="K200" s="1"/>
    </row>
    <row r="201" spans="1:11" x14ac:dyDescent="0.3">
      <c r="A201" s="1">
        <v>199</v>
      </c>
      <c r="B201" s="10">
        <v>46222</v>
      </c>
      <c r="C201" s="1" t="s">
        <v>97</v>
      </c>
      <c r="D201" s="1" t="s">
        <v>106</v>
      </c>
      <c r="E201" s="1">
        <v>3700</v>
      </c>
      <c r="F201" s="1"/>
      <c r="G201" s="1"/>
      <c r="H201" s="1"/>
      <c r="I201" s="1"/>
      <c r="J201" s="1">
        <f t="shared" si="3"/>
        <v>0</v>
      </c>
      <c r="K201" s="1"/>
    </row>
    <row r="202" spans="1:11" x14ac:dyDescent="0.3">
      <c r="A202" s="1">
        <v>200</v>
      </c>
      <c r="B202" s="10">
        <v>46223</v>
      </c>
      <c r="C202" s="1" t="s">
        <v>97</v>
      </c>
      <c r="D202" s="1" t="s">
        <v>106</v>
      </c>
      <c r="E202" s="1">
        <v>3700</v>
      </c>
      <c r="F202" s="1"/>
      <c r="G202" s="1"/>
      <c r="H202" s="1"/>
      <c r="I202" s="1"/>
      <c r="J202" s="1">
        <f t="shared" si="3"/>
        <v>0</v>
      </c>
      <c r="K202" s="1"/>
    </row>
    <row r="203" spans="1:11" x14ac:dyDescent="0.3">
      <c r="A203" s="1">
        <v>201</v>
      </c>
      <c r="B203" s="10">
        <v>46224</v>
      </c>
      <c r="C203" s="1" t="s">
        <v>97</v>
      </c>
      <c r="D203" s="1" t="s">
        <v>106</v>
      </c>
      <c r="E203" s="1">
        <v>3700</v>
      </c>
      <c r="F203" s="1"/>
      <c r="G203" s="1"/>
      <c r="H203" s="1"/>
      <c r="I203" s="1"/>
      <c r="J203" s="1">
        <f t="shared" si="3"/>
        <v>0</v>
      </c>
      <c r="K203" s="1"/>
    </row>
    <row r="204" spans="1:11" x14ac:dyDescent="0.3">
      <c r="A204" s="1">
        <v>202</v>
      </c>
      <c r="B204" s="10">
        <v>46225</v>
      </c>
      <c r="C204" s="1" t="s">
        <v>97</v>
      </c>
      <c r="D204" s="1" t="s">
        <v>106</v>
      </c>
      <c r="E204" s="1">
        <v>3700</v>
      </c>
      <c r="F204" s="1"/>
      <c r="G204" s="1"/>
      <c r="H204" s="1"/>
      <c r="I204" s="1"/>
      <c r="J204" s="1">
        <f t="shared" si="3"/>
        <v>0</v>
      </c>
      <c r="K204" s="1"/>
    </row>
    <row r="205" spans="1:11" x14ac:dyDescent="0.3">
      <c r="A205" s="1">
        <v>203</v>
      </c>
      <c r="B205" s="10">
        <v>46226</v>
      </c>
      <c r="C205" s="1" t="s">
        <v>97</v>
      </c>
      <c r="D205" s="1" t="s">
        <v>106</v>
      </c>
      <c r="E205" s="1">
        <v>3700</v>
      </c>
      <c r="F205" s="1"/>
      <c r="G205" s="1"/>
      <c r="H205" s="1"/>
      <c r="I205" s="1"/>
      <c r="J205" s="1">
        <f t="shared" si="3"/>
        <v>0</v>
      </c>
      <c r="K205" s="1"/>
    </row>
    <row r="206" spans="1:11" x14ac:dyDescent="0.3">
      <c r="A206" s="1">
        <v>204</v>
      </c>
      <c r="B206" s="10">
        <v>46227</v>
      </c>
      <c r="C206" s="1" t="s">
        <v>97</v>
      </c>
      <c r="D206" s="1" t="s">
        <v>106</v>
      </c>
      <c r="E206" s="1">
        <v>3700</v>
      </c>
      <c r="F206" s="1"/>
      <c r="G206" s="1"/>
      <c r="H206" s="1"/>
      <c r="I206" s="1"/>
      <c r="J206" s="1">
        <f t="shared" si="3"/>
        <v>0</v>
      </c>
      <c r="K206" s="1"/>
    </row>
    <row r="207" spans="1:11" x14ac:dyDescent="0.3">
      <c r="A207" s="1">
        <v>205</v>
      </c>
      <c r="B207" s="10">
        <v>46228</v>
      </c>
      <c r="C207" s="1" t="s">
        <v>97</v>
      </c>
      <c r="D207" s="1" t="s">
        <v>106</v>
      </c>
      <c r="E207" s="1">
        <v>3700</v>
      </c>
      <c r="F207" s="1"/>
      <c r="G207" s="1"/>
      <c r="H207" s="1"/>
      <c r="I207" s="1"/>
      <c r="J207" s="1">
        <f t="shared" si="3"/>
        <v>0</v>
      </c>
      <c r="K207" s="1"/>
    </row>
    <row r="208" spans="1:11" x14ac:dyDescent="0.3">
      <c r="A208" s="1">
        <v>206</v>
      </c>
      <c r="B208" s="10">
        <v>46229</v>
      </c>
      <c r="C208" s="1" t="s">
        <v>97</v>
      </c>
      <c r="D208" s="1" t="s">
        <v>106</v>
      </c>
      <c r="E208" s="1">
        <v>3700</v>
      </c>
      <c r="F208" s="1"/>
      <c r="G208" s="1"/>
      <c r="H208" s="1"/>
      <c r="I208" s="1"/>
      <c r="J208" s="1">
        <f t="shared" si="3"/>
        <v>0</v>
      </c>
      <c r="K208" s="1"/>
    </row>
    <row r="209" spans="1:11" x14ac:dyDescent="0.3">
      <c r="A209" s="1">
        <v>207</v>
      </c>
      <c r="B209" s="10">
        <v>46230</v>
      </c>
      <c r="C209" s="1" t="s">
        <v>97</v>
      </c>
      <c r="D209" s="1" t="s">
        <v>106</v>
      </c>
      <c r="E209" s="1">
        <v>3700</v>
      </c>
      <c r="F209" s="1"/>
      <c r="G209" s="1"/>
      <c r="H209" s="1"/>
      <c r="I209" s="1"/>
      <c r="J209" s="1">
        <f t="shared" si="3"/>
        <v>0</v>
      </c>
      <c r="K209" s="1"/>
    </row>
    <row r="210" spans="1:11" x14ac:dyDescent="0.3">
      <c r="A210" s="1">
        <v>208</v>
      </c>
      <c r="B210" s="10">
        <v>46231</v>
      </c>
      <c r="C210" s="1" t="s">
        <v>97</v>
      </c>
      <c r="D210" s="1" t="s">
        <v>106</v>
      </c>
      <c r="E210" s="1">
        <v>3700</v>
      </c>
      <c r="F210" s="1"/>
      <c r="G210" s="1"/>
      <c r="H210" s="1"/>
      <c r="I210" s="1"/>
      <c r="J210" s="1">
        <f t="shared" si="3"/>
        <v>0</v>
      </c>
      <c r="K210" s="1"/>
    </row>
    <row r="211" spans="1:11" x14ac:dyDescent="0.3">
      <c r="A211" s="1">
        <v>209</v>
      </c>
      <c r="B211" s="10">
        <v>46232</v>
      </c>
      <c r="C211" s="1" t="s">
        <v>97</v>
      </c>
      <c r="D211" s="1" t="s">
        <v>106</v>
      </c>
      <c r="E211" s="1">
        <v>3700</v>
      </c>
      <c r="F211" s="1"/>
      <c r="G211" s="1"/>
      <c r="H211" s="1"/>
      <c r="I211" s="1"/>
      <c r="J211" s="1">
        <f t="shared" si="3"/>
        <v>0</v>
      </c>
      <c r="K211" s="1"/>
    </row>
    <row r="212" spans="1:11" x14ac:dyDescent="0.3">
      <c r="A212" s="1">
        <v>210</v>
      </c>
      <c r="B212" s="10">
        <v>46233</v>
      </c>
      <c r="C212" s="1" t="s">
        <v>97</v>
      </c>
      <c r="D212" s="1" t="s">
        <v>106</v>
      </c>
      <c r="E212" s="1">
        <v>3700</v>
      </c>
      <c r="F212" s="1"/>
      <c r="G212" s="1"/>
      <c r="H212" s="1"/>
      <c r="I212" s="1"/>
      <c r="J212" s="1">
        <f t="shared" si="3"/>
        <v>0</v>
      </c>
      <c r="K212" s="1"/>
    </row>
    <row r="213" spans="1:11" x14ac:dyDescent="0.3">
      <c r="A213" s="1">
        <v>211</v>
      </c>
      <c r="B213" s="10">
        <v>46234</v>
      </c>
      <c r="C213" s="1" t="s">
        <v>97</v>
      </c>
      <c r="D213" s="1" t="s">
        <v>106</v>
      </c>
      <c r="E213" s="1">
        <v>3700</v>
      </c>
      <c r="F213" s="1"/>
      <c r="G213" s="1"/>
      <c r="H213" s="1"/>
      <c r="I213" s="1"/>
      <c r="J213" s="1">
        <f t="shared" si="3"/>
        <v>0</v>
      </c>
      <c r="K213" s="1"/>
    </row>
    <row r="214" spans="1:11" x14ac:dyDescent="0.3">
      <c r="A214" s="1">
        <v>212</v>
      </c>
      <c r="B214" s="10">
        <v>46235</v>
      </c>
      <c r="C214" s="1" t="s">
        <v>97</v>
      </c>
      <c r="D214" s="1" t="s">
        <v>106</v>
      </c>
      <c r="E214" s="1">
        <v>3700</v>
      </c>
      <c r="F214" s="1"/>
      <c r="G214" s="1"/>
      <c r="H214" s="1"/>
      <c r="I214" s="1"/>
      <c r="J214" s="1">
        <f t="shared" si="3"/>
        <v>0</v>
      </c>
      <c r="K214" s="1"/>
    </row>
    <row r="215" spans="1:11" x14ac:dyDescent="0.3">
      <c r="A215" s="1">
        <v>213</v>
      </c>
      <c r="B215" s="10">
        <v>46236</v>
      </c>
      <c r="C215" s="1" t="s">
        <v>97</v>
      </c>
      <c r="D215" s="1" t="s">
        <v>106</v>
      </c>
      <c r="E215" s="1">
        <v>3700</v>
      </c>
      <c r="F215" s="1"/>
      <c r="G215" s="1"/>
      <c r="H215" s="1"/>
      <c r="I215" s="1"/>
      <c r="J215" s="1">
        <f t="shared" si="3"/>
        <v>0</v>
      </c>
      <c r="K215" s="1"/>
    </row>
    <row r="216" spans="1:11" x14ac:dyDescent="0.3">
      <c r="A216" s="1">
        <v>214</v>
      </c>
      <c r="B216" s="10">
        <v>46237</v>
      </c>
      <c r="C216" s="1" t="s">
        <v>97</v>
      </c>
      <c r="D216" s="1" t="s">
        <v>106</v>
      </c>
      <c r="E216" s="1">
        <v>3700</v>
      </c>
      <c r="F216" s="1"/>
      <c r="G216" s="1"/>
      <c r="H216" s="1"/>
      <c r="I216" s="1"/>
      <c r="J216" s="1">
        <f t="shared" si="3"/>
        <v>0</v>
      </c>
      <c r="K216" s="1"/>
    </row>
    <row r="217" spans="1:11" x14ac:dyDescent="0.3">
      <c r="A217" s="1">
        <v>215</v>
      </c>
      <c r="B217" s="10">
        <v>46238</v>
      </c>
      <c r="C217" s="1" t="s">
        <v>97</v>
      </c>
      <c r="D217" s="1" t="s">
        <v>106</v>
      </c>
      <c r="E217" s="1">
        <v>3700</v>
      </c>
      <c r="F217" s="1"/>
      <c r="G217" s="1"/>
      <c r="H217" s="1"/>
      <c r="I217" s="1"/>
      <c r="J217" s="1">
        <f t="shared" si="3"/>
        <v>0</v>
      </c>
      <c r="K217" s="1"/>
    </row>
    <row r="218" spans="1:11" x14ac:dyDescent="0.3">
      <c r="A218" s="1">
        <v>216</v>
      </c>
      <c r="B218" s="10">
        <v>46239</v>
      </c>
      <c r="C218" s="1" t="s">
        <v>97</v>
      </c>
      <c r="D218" s="1" t="s">
        <v>106</v>
      </c>
      <c r="E218" s="1">
        <v>3700</v>
      </c>
      <c r="F218" s="1"/>
      <c r="G218" s="1"/>
      <c r="H218" s="1"/>
      <c r="I218" s="1"/>
      <c r="J218" s="1">
        <f t="shared" si="3"/>
        <v>0</v>
      </c>
      <c r="K218" s="1"/>
    </row>
    <row r="219" spans="1:11" x14ac:dyDescent="0.3">
      <c r="A219" s="1">
        <v>217</v>
      </c>
      <c r="B219" s="10">
        <v>46240</v>
      </c>
      <c r="C219" s="1" t="s">
        <v>97</v>
      </c>
      <c r="D219" s="1" t="s">
        <v>106</v>
      </c>
      <c r="E219" s="1">
        <v>3700</v>
      </c>
      <c r="F219" s="1"/>
      <c r="G219" s="1"/>
      <c r="H219" s="1"/>
      <c r="I219" s="1"/>
      <c r="J219" s="1">
        <f t="shared" si="3"/>
        <v>0</v>
      </c>
      <c r="K219" s="1"/>
    </row>
    <row r="220" spans="1:11" x14ac:dyDescent="0.3">
      <c r="A220" s="1">
        <v>218</v>
      </c>
      <c r="B220" s="10">
        <v>46241</v>
      </c>
      <c r="C220" s="1" t="s">
        <v>97</v>
      </c>
      <c r="D220" s="1" t="s">
        <v>106</v>
      </c>
      <c r="E220" s="1">
        <v>3700</v>
      </c>
      <c r="F220" s="1"/>
      <c r="G220" s="1"/>
      <c r="H220" s="1"/>
      <c r="I220" s="1"/>
      <c r="J220" s="1">
        <f t="shared" si="3"/>
        <v>0</v>
      </c>
      <c r="K220" s="1"/>
    </row>
    <row r="221" spans="1:11" x14ac:dyDescent="0.3">
      <c r="A221" s="1">
        <v>219</v>
      </c>
      <c r="B221" s="10">
        <v>46242</v>
      </c>
      <c r="C221" s="1" t="s">
        <v>97</v>
      </c>
      <c r="D221" s="1" t="s">
        <v>106</v>
      </c>
      <c r="E221" s="1">
        <v>3700</v>
      </c>
      <c r="F221" s="1"/>
      <c r="G221" s="1"/>
      <c r="H221" s="1"/>
      <c r="I221" s="1"/>
      <c r="J221" s="1">
        <f t="shared" si="3"/>
        <v>0</v>
      </c>
      <c r="K221" s="1"/>
    </row>
    <row r="222" spans="1:11" x14ac:dyDescent="0.3">
      <c r="A222" s="1">
        <v>220</v>
      </c>
      <c r="B222" s="10">
        <v>46243</v>
      </c>
      <c r="C222" s="1" t="s">
        <v>97</v>
      </c>
      <c r="D222" s="1" t="s">
        <v>106</v>
      </c>
      <c r="E222" s="1">
        <v>3700</v>
      </c>
      <c r="F222" s="1"/>
      <c r="G222" s="1"/>
      <c r="H222" s="1"/>
      <c r="I222" s="1"/>
      <c r="J222" s="1">
        <f t="shared" si="3"/>
        <v>0</v>
      </c>
      <c r="K222" s="1"/>
    </row>
    <row r="223" spans="1:11" x14ac:dyDescent="0.3">
      <c r="A223" s="1">
        <v>221</v>
      </c>
      <c r="B223" s="10">
        <v>46244</v>
      </c>
      <c r="C223" s="1" t="s">
        <v>97</v>
      </c>
      <c r="D223" s="1" t="s">
        <v>106</v>
      </c>
      <c r="E223" s="1">
        <v>3700</v>
      </c>
      <c r="F223" s="1"/>
      <c r="G223" s="1"/>
      <c r="H223" s="1"/>
      <c r="I223" s="1"/>
      <c r="J223" s="1">
        <f t="shared" si="3"/>
        <v>0</v>
      </c>
      <c r="K223" s="1"/>
    </row>
    <row r="224" spans="1:11" x14ac:dyDescent="0.3">
      <c r="A224" s="1">
        <v>222</v>
      </c>
      <c r="B224" s="10">
        <v>46245</v>
      </c>
      <c r="C224" s="1" t="s">
        <v>97</v>
      </c>
      <c r="D224" s="1" t="s">
        <v>106</v>
      </c>
      <c r="E224" s="1">
        <v>3700</v>
      </c>
      <c r="F224" s="1"/>
      <c r="G224" s="1"/>
      <c r="H224" s="1"/>
      <c r="I224" s="1"/>
      <c r="J224" s="1">
        <f t="shared" si="3"/>
        <v>0</v>
      </c>
      <c r="K224" s="1"/>
    </row>
    <row r="225" spans="1:11" x14ac:dyDescent="0.3">
      <c r="A225" s="1">
        <v>223</v>
      </c>
      <c r="B225" s="10">
        <v>46246</v>
      </c>
      <c r="C225" s="1" t="s">
        <v>97</v>
      </c>
      <c r="D225" s="1" t="s">
        <v>106</v>
      </c>
      <c r="E225" s="1">
        <v>3700</v>
      </c>
      <c r="F225" s="1"/>
      <c r="G225" s="1"/>
      <c r="H225" s="1"/>
      <c r="I225" s="1"/>
      <c r="J225" s="1">
        <f t="shared" si="3"/>
        <v>0</v>
      </c>
      <c r="K225" s="1"/>
    </row>
    <row r="226" spans="1:11" x14ac:dyDescent="0.3">
      <c r="A226" s="1">
        <v>224</v>
      </c>
      <c r="B226" s="10">
        <v>46247</v>
      </c>
      <c r="C226" s="1" t="s">
        <v>97</v>
      </c>
      <c r="D226" s="1" t="s">
        <v>106</v>
      </c>
      <c r="E226" s="1">
        <v>3700</v>
      </c>
      <c r="F226" s="1"/>
      <c r="G226" s="1"/>
      <c r="H226" s="1"/>
      <c r="I226" s="1"/>
      <c r="J226" s="1">
        <f t="shared" si="3"/>
        <v>0</v>
      </c>
      <c r="K226" s="1"/>
    </row>
    <row r="227" spans="1:11" x14ac:dyDescent="0.3">
      <c r="A227" s="1">
        <v>225</v>
      </c>
      <c r="B227" s="10">
        <v>46248</v>
      </c>
      <c r="C227" s="1" t="s">
        <v>97</v>
      </c>
      <c r="D227" s="1" t="s">
        <v>106</v>
      </c>
      <c r="E227" s="1">
        <v>3700</v>
      </c>
      <c r="F227" s="1"/>
      <c r="G227" s="1"/>
      <c r="H227" s="1"/>
      <c r="I227" s="1"/>
      <c r="J227" s="1">
        <f t="shared" si="3"/>
        <v>0</v>
      </c>
      <c r="K227" s="1"/>
    </row>
    <row r="228" spans="1:11" x14ac:dyDescent="0.3">
      <c r="A228" s="1">
        <v>226</v>
      </c>
      <c r="B228" s="10">
        <v>46249</v>
      </c>
      <c r="C228" s="1" t="s">
        <v>97</v>
      </c>
      <c r="D228" s="1" t="s">
        <v>106</v>
      </c>
      <c r="E228" s="1">
        <v>3700</v>
      </c>
      <c r="F228" s="1"/>
      <c r="G228" s="1"/>
      <c r="H228" s="1"/>
      <c r="I228" s="1"/>
      <c r="J228" s="1">
        <f t="shared" si="3"/>
        <v>0</v>
      </c>
      <c r="K228" s="1"/>
    </row>
    <row r="229" spans="1:11" x14ac:dyDescent="0.3">
      <c r="A229" s="1">
        <v>227</v>
      </c>
      <c r="B229" s="10">
        <v>46250</v>
      </c>
      <c r="C229" s="1" t="s">
        <v>97</v>
      </c>
      <c r="D229" s="1" t="s">
        <v>106</v>
      </c>
      <c r="E229" s="1">
        <v>3700</v>
      </c>
      <c r="F229" s="1"/>
      <c r="G229" s="1"/>
      <c r="H229" s="1"/>
      <c r="I229" s="1"/>
      <c r="J229" s="1">
        <f t="shared" si="3"/>
        <v>0</v>
      </c>
      <c r="K229" s="1"/>
    </row>
    <row r="230" spans="1:11" x14ac:dyDescent="0.3">
      <c r="A230" s="1">
        <v>228</v>
      </c>
      <c r="B230" s="10">
        <v>46251</v>
      </c>
      <c r="C230" s="1" t="s">
        <v>97</v>
      </c>
      <c r="D230" s="1" t="s">
        <v>106</v>
      </c>
      <c r="E230" s="1">
        <v>3700</v>
      </c>
      <c r="F230" s="1"/>
      <c r="G230" s="1"/>
      <c r="H230" s="1"/>
      <c r="I230" s="1"/>
      <c r="J230" s="1">
        <f t="shared" si="3"/>
        <v>0</v>
      </c>
      <c r="K230" s="1"/>
    </row>
    <row r="231" spans="1:11" x14ac:dyDescent="0.3">
      <c r="A231" s="1">
        <v>229</v>
      </c>
      <c r="B231" s="10">
        <v>46252</v>
      </c>
      <c r="C231" s="1" t="s">
        <v>97</v>
      </c>
      <c r="D231" s="1" t="s">
        <v>106</v>
      </c>
      <c r="E231" s="1">
        <v>3700</v>
      </c>
      <c r="F231" s="1"/>
      <c r="G231" s="1"/>
      <c r="H231" s="1"/>
      <c r="I231" s="1"/>
      <c r="J231" s="1">
        <f t="shared" si="3"/>
        <v>0</v>
      </c>
      <c r="K231" s="1"/>
    </row>
    <row r="232" spans="1:11" x14ac:dyDescent="0.3">
      <c r="A232" s="1">
        <v>230</v>
      </c>
      <c r="B232" s="10">
        <v>46253</v>
      </c>
      <c r="C232" s="1" t="s">
        <v>97</v>
      </c>
      <c r="D232" s="1" t="s">
        <v>106</v>
      </c>
      <c r="E232" s="1">
        <v>3700</v>
      </c>
      <c r="F232" s="1"/>
      <c r="G232" s="1"/>
      <c r="H232" s="1"/>
      <c r="I232" s="1"/>
      <c r="J232" s="1">
        <f t="shared" si="3"/>
        <v>0</v>
      </c>
      <c r="K232" s="1"/>
    </row>
    <row r="233" spans="1:11" x14ac:dyDescent="0.3">
      <c r="A233" s="1">
        <v>231</v>
      </c>
      <c r="B233" s="10">
        <v>46254</v>
      </c>
      <c r="C233" s="1" t="s">
        <v>97</v>
      </c>
      <c r="D233" s="1" t="s">
        <v>106</v>
      </c>
      <c r="E233" s="1">
        <v>3700</v>
      </c>
      <c r="F233" s="1"/>
      <c r="G233" s="1"/>
      <c r="H233" s="1"/>
      <c r="I233" s="1"/>
      <c r="J233" s="1">
        <f t="shared" si="3"/>
        <v>0</v>
      </c>
      <c r="K233" s="1"/>
    </row>
    <row r="234" spans="1:11" x14ac:dyDescent="0.3">
      <c r="A234" s="1">
        <v>232</v>
      </c>
      <c r="B234" s="10">
        <v>46255</v>
      </c>
      <c r="C234" s="1" t="s">
        <v>97</v>
      </c>
      <c r="D234" s="1" t="s">
        <v>106</v>
      </c>
      <c r="E234" s="1">
        <v>3700</v>
      </c>
      <c r="F234" s="1"/>
      <c r="G234" s="1"/>
      <c r="H234" s="1"/>
      <c r="I234" s="1"/>
      <c r="J234" s="1">
        <f t="shared" si="3"/>
        <v>0</v>
      </c>
      <c r="K234" s="1"/>
    </row>
    <row r="235" spans="1:11" x14ac:dyDescent="0.3">
      <c r="A235" s="1">
        <v>233</v>
      </c>
      <c r="B235" s="10">
        <v>46256</v>
      </c>
      <c r="C235" s="1" t="s">
        <v>97</v>
      </c>
      <c r="D235" s="1" t="s">
        <v>106</v>
      </c>
      <c r="E235" s="1">
        <v>3700</v>
      </c>
      <c r="F235" s="1"/>
      <c r="G235" s="1"/>
      <c r="H235" s="1"/>
      <c r="I235" s="1"/>
      <c r="J235" s="1">
        <f t="shared" si="3"/>
        <v>0</v>
      </c>
      <c r="K235" s="1"/>
    </row>
    <row r="236" spans="1:11" x14ac:dyDescent="0.3">
      <c r="A236" s="1">
        <v>234</v>
      </c>
      <c r="B236" s="10">
        <v>46257</v>
      </c>
      <c r="C236" s="1" t="s">
        <v>97</v>
      </c>
      <c r="D236" s="1" t="s">
        <v>106</v>
      </c>
      <c r="E236" s="1">
        <v>3700</v>
      </c>
      <c r="F236" s="1"/>
      <c r="G236" s="1"/>
      <c r="H236" s="1"/>
      <c r="I236" s="1"/>
      <c r="J236" s="1">
        <f t="shared" si="3"/>
        <v>0</v>
      </c>
      <c r="K236" s="1"/>
    </row>
    <row r="237" spans="1:11" x14ac:dyDescent="0.3">
      <c r="A237" s="1">
        <v>235</v>
      </c>
      <c r="B237" s="10">
        <v>46258</v>
      </c>
      <c r="C237" s="1" t="s">
        <v>97</v>
      </c>
      <c r="D237" s="1" t="s">
        <v>106</v>
      </c>
      <c r="E237" s="1">
        <v>3700</v>
      </c>
      <c r="F237" s="1"/>
      <c r="G237" s="1"/>
      <c r="H237" s="1"/>
      <c r="I237" s="1"/>
      <c r="J237" s="1">
        <f t="shared" si="3"/>
        <v>0</v>
      </c>
      <c r="K237" s="1"/>
    </row>
    <row r="238" spans="1:11" x14ac:dyDescent="0.3">
      <c r="A238" s="1">
        <v>236</v>
      </c>
      <c r="B238" s="10">
        <v>46259</v>
      </c>
      <c r="C238" s="1" t="s">
        <v>97</v>
      </c>
      <c r="D238" s="1" t="s">
        <v>106</v>
      </c>
      <c r="E238" s="1">
        <v>3700</v>
      </c>
      <c r="F238" s="1"/>
      <c r="G238" s="1"/>
      <c r="H238" s="1"/>
      <c r="I238" s="1"/>
      <c r="J238" s="1">
        <f t="shared" si="3"/>
        <v>0</v>
      </c>
      <c r="K238" s="1"/>
    </row>
    <row r="239" spans="1:11" x14ac:dyDescent="0.3">
      <c r="A239" s="1">
        <v>237</v>
      </c>
      <c r="B239" s="10">
        <v>46260</v>
      </c>
      <c r="C239" s="1" t="s">
        <v>97</v>
      </c>
      <c r="D239" s="1" t="s">
        <v>106</v>
      </c>
      <c r="E239" s="1">
        <v>3700</v>
      </c>
      <c r="F239" s="1"/>
      <c r="G239" s="1"/>
      <c r="H239" s="1"/>
      <c r="I239" s="1"/>
      <c r="J239" s="1">
        <f t="shared" si="3"/>
        <v>0</v>
      </c>
      <c r="K239" s="1"/>
    </row>
    <row r="240" spans="1:11" x14ac:dyDescent="0.3">
      <c r="A240" s="1">
        <v>238</v>
      </c>
      <c r="B240" s="10">
        <v>46261</v>
      </c>
      <c r="C240" s="1" t="s">
        <v>97</v>
      </c>
      <c r="D240" s="1" t="s">
        <v>106</v>
      </c>
      <c r="E240" s="1">
        <v>3700</v>
      </c>
      <c r="F240" s="1"/>
      <c r="G240" s="1"/>
      <c r="H240" s="1"/>
      <c r="I240" s="1"/>
      <c r="J240" s="1">
        <f t="shared" si="3"/>
        <v>0</v>
      </c>
      <c r="K240" s="1"/>
    </row>
    <row r="241" spans="1:11" x14ac:dyDescent="0.3">
      <c r="A241" s="1">
        <v>239</v>
      </c>
      <c r="B241" s="10">
        <v>46262</v>
      </c>
      <c r="C241" s="1" t="s">
        <v>97</v>
      </c>
      <c r="D241" s="1" t="s">
        <v>106</v>
      </c>
      <c r="E241" s="1">
        <v>3700</v>
      </c>
      <c r="F241" s="1"/>
      <c r="G241" s="1"/>
      <c r="H241" s="1"/>
      <c r="I241" s="1"/>
      <c r="J241" s="1">
        <f t="shared" si="3"/>
        <v>0</v>
      </c>
      <c r="K241" s="1"/>
    </row>
    <row r="242" spans="1:11" x14ac:dyDescent="0.3">
      <c r="A242" s="1">
        <v>240</v>
      </c>
      <c r="B242" s="10">
        <v>46263</v>
      </c>
      <c r="C242" s="1" t="s">
        <v>97</v>
      </c>
      <c r="D242" s="1" t="s">
        <v>106</v>
      </c>
      <c r="E242" s="1">
        <v>3700</v>
      </c>
      <c r="F242" s="1"/>
      <c r="G242" s="1"/>
      <c r="H242" s="1"/>
      <c r="I242" s="1"/>
      <c r="J242" s="1">
        <f t="shared" si="3"/>
        <v>0</v>
      </c>
      <c r="K242" s="1"/>
    </row>
    <row r="243" spans="1:11" x14ac:dyDescent="0.3">
      <c r="A243" s="1">
        <v>241</v>
      </c>
      <c r="B243" s="10">
        <v>46264</v>
      </c>
      <c r="C243" s="1" t="s">
        <v>97</v>
      </c>
      <c r="D243" s="1" t="s">
        <v>106</v>
      </c>
      <c r="E243" s="1">
        <v>3700</v>
      </c>
      <c r="F243" s="1"/>
      <c r="G243" s="1"/>
      <c r="H243" s="1"/>
      <c r="I243" s="1"/>
      <c r="J243" s="1">
        <f t="shared" si="3"/>
        <v>0</v>
      </c>
      <c r="K243" s="1"/>
    </row>
    <row r="244" spans="1:11" x14ac:dyDescent="0.3">
      <c r="A244" s="1">
        <v>242</v>
      </c>
      <c r="B244" s="10">
        <v>46265</v>
      </c>
      <c r="C244" s="1" t="s">
        <v>97</v>
      </c>
      <c r="D244" s="1" t="s">
        <v>106</v>
      </c>
      <c r="E244" s="1">
        <v>3700</v>
      </c>
      <c r="F244" s="1"/>
      <c r="G244" s="1"/>
      <c r="H244" s="1"/>
      <c r="I244" s="1"/>
      <c r="J244" s="1">
        <f t="shared" si="3"/>
        <v>0</v>
      </c>
      <c r="K244" s="1"/>
    </row>
    <row r="245" spans="1:11" x14ac:dyDescent="0.3">
      <c r="A245" s="1">
        <v>243</v>
      </c>
      <c r="B245" s="10">
        <v>46266</v>
      </c>
      <c r="C245" s="1" t="s">
        <v>97</v>
      </c>
      <c r="D245" s="1" t="s">
        <v>106</v>
      </c>
      <c r="E245" s="1">
        <v>3700</v>
      </c>
      <c r="F245" s="1"/>
      <c r="G245" s="1"/>
      <c r="H245" s="1"/>
      <c r="I245" s="1"/>
      <c r="J245" s="1">
        <f t="shared" si="3"/>
        <v>0</v>
      </c>
      <c r="K245" s="1"/>
    </row>
    <row r="246" spans="1:11" x14ac:dyDescent="0.3">
      <c r="A246" s="1">
        <v>244</v>
      </c>
      <c r="B246" s="10">
        <v>46267</v>
      </c>
      <c r="C246" s="1" t="s">
        <v>97</v>
      </c>
      <c r="D246" s="1" t="s">
        <v>106</v>
      </c>
      <c r="E246" s="1">
        <v>3700</v>
      </c>
      <c r="F246" s="1"/>
      <c r="G246" s="1"/>
      <c r="H246" s="1"/>
      <c r="I246" s="1"/>
      <c r="J246" s="1">
        <f t="shared" si="3"/>
        <v>0</v>
      </c>
      <c r="K246" s="1"/>
    </row>
    <row r="247" spans="1:11" x14ac:dyDescent="0.3">
      <c r="A247" s="1">
        <v>245</v>
      </c>
      <c r="B247" s="10">
        <v>46268</v>
      </c>
      <c r="C247" s="1" t="s">
        <v>97</v>
      </c>
      <c r="D247" s="1" t="s">
        <v>106</v>
      </c>
      <c r="E247" s="1">
        <v>3700</v>
      </c>
      <c r="F247" s="1"/>
      <c r="G247" s="1"/>
      <c r="H247" s="1"/>
      <c r="I247" s="1"/>
      <c r="J247" s="1">
        <f t="shared" si="3"/>
        <v>0</v>
      </c>
      <c r="K247" s="1"/>
    </row>
    <row r="248" spans="1:11" x14ac:dyDescent="0.3">
      <c r="A248" s="1">
        <v>246</v>
      </c>
      <c r="B248" s="10">
        <v>46269</v>
      </c>
      <c r="C248" s="1" t="s">
        <v>97</v>
      </c>
      <c r="D248" s="1" t="s">
        <v>106</v>
      </c>
      <c r="E248" s="1">
        <v>3700</v>
      </c>
      <c r="F248" s="1"/>
      <c r="G248" s="1"/>
      <c r="H248" s="1"/>
      <c r="I248" s="1"/>
      <c r="J248" s="1">
        <f t="shared" si="3"/>
        <v>0</v>
      </c>
      <c r="K248" s="1"/>
    </row>
    <row r="249" spans="1:11" x14ac:dyDescent="0.3">
      <c r="A249" s="1">
        <v>247</v>
      </c>
      <c r="B249" s="10">
        <v>46270</v>
      </c>
      <c r="C249" s="1" t="s">
        <v>97</v>
      </c>
      <c r="D249" s="1" t="s">
        <v>106</v>
      </c>
      <c r="E249" s="1">
        <v>3700</v>
      </c>
      <c r="F249" s="1"/>
      <c r="G249" s="1"/>
      <c r="H249" s="1"/>
      <c r="I249" s="1"/>
      <c r="J249" s="1">
        <f t="shared" si="3"/>
        <v>0</v>
      </c>
      <c r="K249" s="1"/>
    </row>
    <row r="250" spans="1:11" x14ac:dyDescent="0.3">
      <c r="A250" s="1">
        <v>248</v>
      </c>
      <c r="B250" s="10">
        <v>46271</v>
      </c>
      <c r="C250" s="1" t="s">
        <v>97</v>
      </c>
      <c r="D250" s="1" t="s">
        <v>106</v>
      </c>
      <c r="E250" s="1">
        <v>3700</v>
      </c>
      <c r="F250" s="1"/>
      <c r="G250" s="1"/>
      <c r="H250" s="1"/>
      <c r="I250" s="1"/>
      <c r="J250" s="1">
        <f t="shared" si="3"/>
        <v>0</v>
      </c>
      <c r="K250" s="1"/>
    </row>
    <row r="251" spans="1:11" x14ac:dyDescent="0.3">
      <c r="A251" s="1">
        <v>249</v>
      </c>
      <c r="B251" s="10">
        <v>46272</v>
      </c>
      <c r="C251" s="1" t="s">
        <v>97</v>
      </c>
      <c r="D251" s="1" t="s">
        <v>106</v>
      </c>
      <c r="E251" s="1">
        <v>3700</v>
      </c>
      <c r="F251" s="1"/>
      <c r="G251" s="1"/>
      <c r="H251" s="1"/>
      <c r="I251" s="1"/>
      <c r="J251" s="1">
        <f t="shared" si="3"/>
        <v>0</v>
      </c>
      <c r="K251" s="1"/>
    </row>
    <row r="252" spans="1:11" x14ac:dyDescent="0.3">
      <c r="A252" s="1">
        <v>250</v>
      </c>
      <c r="B252" s="10">
        <v>46273</v>
      </c>
      <c r="C252" s="1" t="s">
        <v>97</v>
      </c>
      <c r="D252" s="1" t="s">
        <v>106</v>
      </c>
      <c r="E252" s="1">
        <v>3700</v>
      </c>
      <c r="F252" s="1"/>
      <c r="G252" s="1"/>
      <c r="H252" s="1"/>
      <c r="I252" s="1"/>
      <c r="J252" s="1">
        <f t="shared" si="3"/>
        <v>0</v>
      </c>
      <c r="K252" s="1"/>
    </row>
    <row r="253" spans="1:11" x14ac:dyDescent="0.3">
      <c r="A253" s="1">
        <v>251</v>
      </c>
      <c r="B253" s="10">
        <v>46274</v>
      </c>
      <c r="C253" s="1" t="s">
        <v>97</v>
      </c>
      <c r="D253" s="1" t="s">
        <v>106</v>
      </c>
      <c r="E253" s="1">
        <v>3700</v>
      </c>
      <c r="F253" s="1"/>
      <c r="G253" s="1"/>
      <c r="H253" s="1"/>
      <c r="I253" s="1"/>
      <c r="J253" s="1">
        <f t="shared" si="3"/>
        <v>0</v>
      </c>
      <c r="K253" s="1"/>
    </row>
    <row r="254" spans="1:11" x14ac:dyDescent="0.3">
      <c r="A254" s="1">
        <v>252</v>
      </c>
      <c r="B254" s="10">
        <v>46275</v>
      </c>
      <c r="C254" s="1" t="s">
        <v>97</v>
      </c>
      <c r="D254" s="1" t="s">
        <v>106</v>
      </c>
      <c r="E254" s="1">
        <v>3700</v>
      </c>
      <c r="F254" s="1"/>
      <c r="G254" s="1"/>
      <c r="H254" s="1"/>
      <c r="I254" s="1"/>
      <c r="J254" s="1">
        <f t="shared" si="3"/>
        <v>0</v>
      </c>
      <c r="K254" s="1"/>
    </row>
    <row r="255" spans="1:11" x14ac:dyDescent="0.3">
      <c r="A255" s="1">
        <v>253</v>
      </c>
      <c r="B255" s="10">
        <v>46276</v>
      </c>
      <c r="C255" s="1" t="s">
        <v>97</v>
      </c>
      <c r="D255" s="1" t="s">
        <v>106</v>
      </c>
      <c r="E255" s="1">
        <v>3700</v>
      </c>
      <c r="F255" s="1"/>
      <c r="G255" s="1"/>
      <c r="H255" s="1"/>
      <c r="I255" s="1"/>
      <c r="J255" s="1">
        <f t="shared" si="3"/>
        <v>0</v>
      </c>
      <c r="K255" s="1"/>
    </row>
    <row r="256" spans="1:11" x14ac:dyDescent="0.3">
      <c r="A256" s="1">
        <v>254</v>
      </c>
      <c r="B256" s="10">
        <v>46277</v>
      </c>
      <c r="C256" s="1" t="s">
        <v>97</v>
      </c>
      <c r="D256" s="1" t="s">
        <v>106</v>
      </c>
      <c r="E256" s="1">
        <v>3700</v>
      </c>
      <c r="F256" s="1"/>
      <c r="G256" s="1"/>
      <c r="H256" s="1"/>
      <c r="I256" s="1"/>
      <c r="J256" s="1">
        <f t="shared" si="3"/>
        <v>0</v>
      </c>
      <c r="K256" s="1"/>
    </row>
    <row r="257" spans="1:11" x14ac:dyDescent="0.3">
      <c r="A257" s="1">
        <v>255</v>
      </c>
      <c r="B257" s="10">
        <v>46278</v>
      </c>
      <c r="C257" s="1" t="s">
        <v>97</v>
      </c>
      <c r="D257" s="1" t="s">
        <v>106</v>
      </c>
      <c r="E257" s="1">
        <v>3700</v>
      </c>
      <c r="F257" s="1"/>
      <c r="G257" s="1"/>
      <c r="H257" s="1"/>
      <c r="I257" s="1"/>
      <c r="J257" s="1">
        <f t="shared" si="3"/>
        <v>0</v>
      </c>
      <c r="K257" s="1"/>
    </row>
    <row r="258" spans="1:11" x14ac:dyDescent="0.3">
      <c r="A258" s="1">
        <v>256</v>
      </c>
      <c r="B258" s="10">
        <v>46279</v>
      </c>
      <c r="C258" s="1" t="s">
        <v>97</v>
      </c>
      <c r="D258" s="1" t="s">
        <v>106</v>
      </c>
      <c r="E258" s="1">
        <v>3700</v>
      </c>
      <c r="F258" s="1"/>
      <c r="G258" s="1"/>
      <c r="H258" s="1"/>
      <c r="I258" s="1"/>
      <c r="J258" s="1">
        <f t="shared" si="3"/>
        <v>0</v>
      </c>
      <c r="K258" s="1"/>
    </row>
    <row r="259" spans="1:11" x14ac:dyDescent="0.3">
      <c r="A259" s="1">
        <v>257</v>
      </c>
      <c r="B259" s="10">
        <v>46280</v>
      </c>
      <c r="C259" s="1" t="s">
        <v>97</v>
      </c>
      <c r="D259" s="1" t="s">
        <v>106</v>
      </c>
      <c r="E259" s="1">
        <v>3700</v>
      </c>
      <c r="F259" s="1"/>
      <c r="G259" s="1"/>
      <c r="H259" s="1"/>
      <c r="I259" s="1"/>
      <c r="J259" s="1">
        <f t="shared" si="3"/>
        <v>0</v>
      </c>
      <c r="K259" s="1"/>
    </row>
    <row r="260" spans="1:11" x14ac:dyDescent="0.3">
      <c r="A260" s="1">
        <v>258</v>
      </c>
      <c r="B260" s="10">
        <v>46281</v>
      </c>
      <c r="C260" s="1" t="s">
        <v>97</v>
      </c>
      <c r="D260" s="1" t="s">
        <v>106</v>
      </c>
      <c r="E260" s="1">
        <v>3700</v>
      </c>
      <c r="F260" s="1"/>
      <c r="G260" s="1"/>
      <c r="H260" s="1"/>
      <c r="I260" s="1"/>
      <c r="J260" s="1">
        <f t="shared" ref="J260:J323" si="4">E260*F260-G260-H260+I260</f>
        <v>0</v>
      </c>
      <c r="K260" s="1"/>
    </row>
    <row r="261" spans="1:11" x14ac:dyDescent="0.3">
      <c r="A261" s="1">
        <v>259</v>
      </c>
      <c r="B261" s="10">
        <v>46282</v>
      </c>
      <c r="C261" s="1" t="s">
        <v>97</v>
      </c>
      <c r="D261" s="1" t="s">
        <v>106</v>
      </c>
      <c r="E261" s="1">
        <v>3700</v>
      </c>
      <c r="F261" s="1"/>
      <c r="G261" s="1"/>
      <c r="H261" s="1"/>
      <c r="I261" s="1"/>
      <c r="J261" s="1">
        <f t="shared" si="4"/>
        <v>0</v>
      </c>
      <c r="K261" s="1"/>
    </row>
    <row r="262" spans="1:11" x14ac:dyDescent="0.3">
      <c r="A262" s="1">
        <v>260</v>
      </c>
      <c r="B262" s="10">
        <v>46283</v>
      </c>
      <c r="C262" s="1" t="s">
        <v>97</v>
      </c>
      <c r="D262" s="1" t="s">
        <v>106</v>
      </c>
      <c r="E262" s="1">
        <v>3700</v>
      </c>
      <c r="F262" s="1"/>
      <c r="G262" s="1"/>
      <c r="H262" s="1"/>
      <c r="I262" s="1"/>
      <c r="J262" s="1">
        <f t="shared" si="4"/>
        <v>0</v>
      </c>
      <c r="K262" s="1"/>
    </row>
    <row r="263" spans="1:11" x14ac:dyDescent="0.3">
      <c r="A263" s="1">
        <v>261</v>
      </c>
      <c r="B263" s="10">
        <v>46284</v>
      </c>
      <c r="C263" s="1" t="s">
        <v>97</v>
      </c>
      <c r="D263" s="1" t="s">
        <v>106</v>
      </c>
      <c r="E263" s="1">
        <v>3700</v>
      </c>
      <c r="F263" s="1"/>
      <c r="G263" s="1"/>
      <c r="H263" s="1"/>
      <c r="I263" s="1"/>
      <c r="J263" s="1">
        <f t="shared" si="4"/>
        <v>0</v>
      </c>
      <c r="K263" s="1"/>
    </row>
    <row r="264" spans="1:11" x14ac:dyDescent="0.3">
      <c r="A264" s="1">
        <v>262</v>
      </c>
      <c r="B264" s="10">
        <v>46285</v>
      </c>
      <c r="C264" s="1" t="s">
        <v>97</v>
      </c>
      <c r="D264" s="1" t="s">
        <v>106</v>
      </c>
      <c r="E264" s="1">
        <v>3700</v>
      </c>
      <c r="F264" s="1"/>
      <c r="G264" s="1"/>
      <c r="H264" s="1"/>
      <c r="I264" s="1"/>
      <c r="J264" s="1">
        <f t="shared" si="4"/>
        <v>0</v>
      </c>
      <c r="K264" s="1"/>
    </row>
    <row r="265" spans="1:11" x14ac:dyDescent="0.3">
      <c r="A265" s="1">
        <v>263</v>
      </c>
      <c r="B265" s="10">
        <v>46286</v>
      </c>
      <c r="C265" s="1" t="s">
        <v>97</v>
      </c>
      <c r="D265" s="1" t="s">
        <v>106</v>
      </c>
      <c r="E265" s="1">
        <v>3700</v>
      </c>
      <c r="F265" s="1"/>
      <c r="G265" s="1"/>
      <c r="H265" s="1"/>
      <c r="I265" s="1"/>
      <c r="J265" s="1">
        <f t="shared" si="4"/>
        <v>0</v>
      </c>
      <c r="K265" s="1"/>
    </row>
    <row r="266" spans="1:11" x14ac:dyDescent="0.3">
      <c r="A266" s="1">
        <v>264</v>
      </c>
      <c r="B266" s="10">
        <v>46287</v>
      </c>
      <c r="C266" s="1" t="s">
        <v>97</v>
      </c>
      <c r="D266" s="1" t="s">
        <v>106</v>
      </c>
      <c r="E266" s="1">
        <v>3700</v>
      </c>
      <c r="F266" s="1"/>
      <c r="G266" s="1"/>
      <c r="H266" s="1"/>
      <c r="I266" s="1"/>
      <c r="J266" s="1">
        <f t="shared" si="4"/>
        <v>0</v>
      </c>
      <c r="K266" s="1"/>
    </row>
    <row r="267" spans="1:11" x14ac:dyDescent="0.3">
      <c r="A267" s="1">
        <v>265</v>
      </c>
      <c r="B267" s="10">
        <v>46288</v>
      </c>
      <c r="C267" s="1" t="s">
        <v>97</v>
      </c>
      <c r="D267" s="1" t="s">
        <v>106</v>
      </c>
      <c r="E267" s="1">
        <v>3700</v>
      </c>
      <c r="F267" s="1"/>
      <c r="G267" s="1"/>
      <c r="H267" s="1"/>
      <c r="I267" s="1"/>
      <c r="J267" s="1">
        <f t="shared" si="4"/>
        <v>0</v>
      </c>
      <c r="K267" s="1"/>
    </row>
    <row r="268" spans="1:11" x14ac:dyDescent="0.3">
      <c r="A268" s="1">
        <v>266</v>
      </c>
      <c r="B268" s="10">
        <v>46289</v>
      </c>
      <c r="C268" s="1" t="s">
        <v>97</v>
      </c>
      <c r="D268" s="1" t="s">
        <v>106</v>
      </c>
      <c r="E268" s="1">
        <v>3700</v>
      </c>
      <c r="F268" s="1"/>
      <c r="G268" s="1"/>
      <c r="H268" s="1"/>
      <c r="I268" s="1"/>
      <c r="J268" s="1">
        <f t="shared" si="4"/>
        <v>0</v>
      </c>
      <c r="K268" s="1"/>
    </row>
    <row r="269" spans="1:11" x14ac:dyDescent="0.3">
      <c r="A269" s="1">
        <v>267</v>
      </c>
      <c r="B269" s="10">
        <v>46290</v>
      </c>
      <c r="C269" s="1" t="s">
        <v>97</v>
      </c>
      <c r="D269" s="1" t="s">
        <v>106</v>
      </c>
      <c r="E269" s="1">
        <v>3700</v>
      </c>
      <c r="F269" s="1"/>
      <c r="G269" s="1"/>
      <c r="H269" s="1"/>
      <c r="I269" s="1"/>
      <c r="J269" s="1">
        <f t="shared" si="4"/>
        <v>0</v>
      </c>
      <c r="K269" s="1"/>
    </row>
    <row r="270" spans="1:11" x14ac:dyDescent="0.3">
      <c r="A270" s="1">
        <v>268</v>
      </c>
      <c r="B270" s="10">
        <v>46291</v>
      </c>
      <c r="C270" s="1" t="s">
        <v>97</v>
      </c>
      <c r="D270" s="1" t="s">
        <v>106</v>
      </c>
      <c r="E270" s="1">
        <v>3700</v>
      </c>
      <c r="F270" s="1"/>
      <c r="G270" s="1"/>
      <c r="H270" s="1"/>
      <c r="I270" s="1"/>
      <c r="J270" s="1">
        <f t="shared" si="4"/>
        <v>0</v>
      </c>
      <c r="K270" s="1"/>
    </row>
    <row r="271" spans="1:11" x14ac:dyDescent="0.3">
      <c r="A271" s="1">
        <v>269</v>
      </c>
      <c r="B271" s="10">
        <v>46292</v>
      </c>
      <c r="C271" s="1" t="s">
        <v>97</v>
      </c>
      <c r="D271" s="1" t="s">
        <v>106</v>
      </c>
      <c r="E271" s="1">
        <v>3700</v>
      </c>
      <c r="F271" s="1"/>
      <c r="G271" s="1"/>
      <c r="H271" s="1"/>
      <c r="I271" s="1"/>
      <c r="J271" s="1">
        <f t="shared" si="4"/>
        <v>0</v>
      </c>
      <c r="K271" s="1"/>
    </row>
    <row r="272" spans="1:11" x14ac:dyDescent="0.3">
      <c r="A272" s="1">
        <v>270</v>
      </c>
      <c r="B272" s="10">
        <v>46293</v>
      </c>
      <c r="C272" s="1" t="s">
        <v>97</v>
      </c>
      <c r="D272" s="1" t="s">
        <v>106</v>
      </c>
      <c r="E272" s="1">
        <v>3700</v>
      </c>
      <c r="F272" s="1"/>
      <c r="G272" s="1"/>
      <c r="H272" s="1"/>
      <c r="I272" s="1"/>
      <c r="J272" s="1">
        <f t="shared" si="4"/>
        <v>0</v>
      </c>
      <c r="K272" s="1"/>
    </row>
    <row r="273" spans="1:11" x14ac:dyDescent="0.3">
      <c r="A273" s="1">
        <v>271</v>
      </c>
      <c r="B273" s="10">
        <v>46294</v>
      </c>
      <c r="C273" s="1" t="s">
        <v>97</v>
      </c>
      <c r="D273" s="1" t="s">
        <v>106</v>
      </c>
      <c r="E273" s="1">
        <v>3700</v>
      </c>
      <c r="F273" s="1"/>
      <c r="G273" s="1"/>
      <c r="H273" s="1"/>
      <c r="I273" s="1"/>
      <c r="J273" s="1">
        <f t="shared" si="4"/>
        <v>0</v>
      </c>
      <c r="K273" s="1"/>
    </row>
    <row r="274" spans="1:11" x14ac:dyDescent="0.3">
      <c r="A274" s="1">
        <v>272</v>
      </c>
      <c r="B274" s="10">
        <v>46295</v>
      </c>
      <c r="C274" s="1" t="s">
        <v>97</v>
      </c>
      <c r="D274" s="1" t="s">
        <v>106</v>
      </c>
      <c r="E274" s="1">
        <v>3700</v>
      </c>
      <c r="F274" s="1"/>
      <c r="G274" s="1"/>
      <c r="H274" s="1"/>
      <c r="I274" s="1"/>
      <c r="J274" s="1">
        <f t="shared" si="4"/>
        <v>0</v>
      </c>
      <c r="K274" s="1"/>
    </row>
    <row r="275" spans="1:11" x14ac:dyDescent="0.3">
      <c r="A275" s="1">
        <v>273</v>
      </c>
      <c r="B275" s="10">
        <v>46296</v>
      </c>
      <c r="C275" s="1" t="s">
        <v>97</v>
      </c>
      <c r="D275" s="1" t="s">
        <v>106</v>
      </c>
      <c r="E275" s="1">
        <v>3700</v>
      </c>
      <c r="F275" s="1"/>
      <c r="G275" s="1"/>
      <c r="H275" s="1"/>
      <c r="I275" s="1"/>
      <c r="J275" s="1">
        <f t="shared" si="4"/>
        <v>0</v>
      </c>
      <c r="K275" s="1"/>
    </row>
    <row r="276" spans="1:11" x14ac:dyDescent="0.3">
      <c r="A276" s="1">
        <v>274</v>
      </c>
      <c r="B276" s="10">
        <v>46297</v>
      </c>
      <c r="C276" s="1" t="s">
        <v>97</v>
      </c>
      <c r="D276" s="1" t="s">
        <v>106</v>
      </c>
      <c r="E276" s="1">
        <v>3700</v>
      </c>
      <c r="F276" s="1"/>
      <c r="G276" s="1"/>
      <c r="H276" s="1"/>
      <c r="I276" s="1"/>
      <c r="J276" s="1">
        <f t="shared" si="4"/>
        <v>0</v>
      </c>
      <c r="K276" s="1"/>
    </row>
    <row r="277" spans="1:11" x14ac:dyDescent="0.3">
      <c r="A277" s="1">
        <v>275</v>
      </c>
      <c r="B277" s="10">
        <v>46298</v>
      </c>
      <c r="C277" s="1" t="s">
        <v>97</v>
      </c>
      <c r="D277" s="1" t="s">
        <v>106</v>
      </c>
      <c r="E277" s="1">
        <v>3700</v>
      </c>
      <c r="F277" s="1"/>
      <c r="G277" s="1"/>
      <c r="H277" s="1"/>
      <c r="I277" s="1"/>
      <c r="J277" s="1">
        <f t="shared" si="4"/>
        <v>0</v>
      </c>
      <c r="K277" s="1"/>
    </row>
    <row r="278" spans="1:11" x14ac:dyDescent="0.3">
      <c r="A278" s="1">
        <v>276</v>
      </c>
      <c r="B278" s="10">
        <v>46299</v>
      </c>
      <c r="C278" s="1" t="s">
        <v>97</v>
      </c>
      <c r="D278" s="1" t="s">
        <v>106</v>
      </c>
      <c r="E278" s="1">
        <v>3700</v>
      </c>
      <c r="F278" s="1"/>
      <c r="G278" s="1"/>
      <c r="H278" s="1"/>
      <c r="I278" s="1"/>
      <c r="J278" s="1">
        <f t="shared" si="4"/>
        <v>0</v>
      </c>
      <c r="K278" s="1"/>
    </row>
    <row r="279" spans="1:11" x14ac:dyDescent="0.3">
      <c r="A279" s="1">
        <v>277</v>
      </c>
      <c r="B279" s="10">
        <v>46300</v>
      </c>
      <c r="C279" s="1" t="s">
        <v>97</v>
      </c>
      <c r="D279" s="1" t="s">
        <v>106</v>
      </c>
      <c r="E279" s="1">
        <v>3700</v>
      </c>
      <c r="F279" s="1"/>
      <c r="G279" s="1"/>
      <c r="H279" s="1"/>
      <c r="I279" s="1"/>
      <c r="J279" s="1">
        <f t="shared" si="4"/>
        <v>0</v>
      </c>
      <c r="K279" s="1"/>
    </row>
    <row r="280" spans="1:11" x14ac:dyDescent="0.3">
      <c r="A280" s="1">
        <v>278</v>
      </c>
      <c r="B280" s="10">
        <v>46301</v>
      </c>
      <c r="C280" s="1" t="s">
        <v>97</v>
      </c>
      <c r="D280" s="1" t="s">
        <v>106</v>
      </c>
      <c r="E280" s="1">
        <v>3700</v>
      </c>
      <c r="F280" s="1"/>
      <c r="G280" s="1"/>
      <c r="H280" s="1"/>
      <c r="I280" s="1"/>
      <c r="J280" s="1">
        <f t="shared" si="4"/>
        <v>0</v>
      </c>
      <c r="K280" s="1"/>
    </row>
    <row r="281" spans="1:11" x14ac:dyDescent="0.3">
      <c r="A281" s="1">
        <v>279</v>
      </c>
      <c r="B281" s="10">
        <v>46302</v>
      </c>
      <c r="C281" s="1" t="s">
        <v>97</v>
      </c>
      <c r="D281" s="1" t="s">
        <v>106</v>
      </c>
      <c r="E281" s="1">
        <v>3700</v>
      </c>
      <c r="F281" s="1"/>
      <c r="G281" s="1"/>
      <c r="H281" s="1"/>
      <c r="I281" s="1"/>
      <c r="J281" s="1">
        <f t="shared" si="4"/>
        <v>0</v>
      </c>
      <c r="K281" s="1"/>
    </row>
    <row r="282" spans="1:11" x14ac:dyDescent="0.3">
      <c r="A282" s="1">
        <v>280</v>
      </c>
      <c r="B282" s="10">
        <v>46303</v>
      </c>
      <c r="C282" s="1" t="s">
        <v>97</v>
      </c>
      <c r="D282" s="1" t="s">
        <v>106</v>
      </c>
      <c r="E282" s="1">
        <v>3700</v>
      </c>
      <c r="F282" s="1"/>
      <c r="G282" s="1"/>
      <c r="H282" s="1"/>
      <c r="I282" s="1"/>
      <c r="J282" s="1">
        <f t="shared" si="4"/>
        <v>0</v>
      </c>
      <c r="K282" s="1"/>
    </row>
    <row r="283" spans="1:11" x14ac:dyDescent="0.3">
      <c r="A283" s="1">
        <v>281</v>
      </c>
      <c r="B283" s="10">
        <v>46304</v>
      </c>
      <c r="C283" s="1" t="s">
        <v>97</v>
      </c>
      <c r="D283" s="1" t="s">
        <v>106</v>
      </c>
      <c r="E283" s="1">
        <v>3700</v>
      </c>
      <c r="F283" s="1"/>
      <c r="G283" s="1"/>
      <c r="H283" s="1"/>
      <c r="I283" s="1"/>
      <c r="J283" s="1">
        <f t="shared" si="4"/>
        <v>0</v>
      </c>
      <c r="K283" s="1"/>
    </row>
    <row r="284" spans="1:11" x14ac:dyDescent="0.3">
      <c r="A284" s="1">
        <v>282</v>
      </c>
      <c r="B284" s="10">
        <v>46305</v>
      </c>
      <c r="C284" s="1" t="s">
        <v>97</v>
      </c>
      <c r="D284" s="1" t="s">
        <v>106</v>
      </c>
      <c r="E284" s="1">
        <v>3700</v>
      </c>
      <c r="F284" s="1"/>
      <c r="G284" s="1"/>
      <c r="H284" s="1"/>
      <c r="I284" s="1"/>
      <c r="J284" s="1">
        <f t="shared" si="4"/>
        <v>0</v>
      </c>
      <c r="K284" s="1"/>
    </row>
    <row r="285" spans="1:11" x14ac:dyDescent="0.3">
      <c r="A285" s="1">
        <v>283</v>
      </c>
      <c r="B285" s="10">
        <v>46306</v>
      </c>
      <c r="C285" s="1" t="s">
        <v>97</v>
      </c>
      <c r="D285" s="1" t="s">
        <v>106</v>
      </c>
      <c r="E285" s="1">
        <v>3700</v>
      </c>
      <c r="F285" s="1"/>
      <c r="G285" s="1"/>
      <c r="H285" s="1"/>
      <c r="I285" s="1"/>
      <c r="J285" s="1">
        <f t="shared" si="4"/>
        <v>0</v>
      </c>
      <c r="K285" s="1"/>
    </row>
    <row r="286" spans="1:11" x14ac:dyDescent="0.3">
      <c r="A286" s="1">
        <v>284</v>
      </c>
      <c r="B286" s="10">
        <v>46307</v>
      </c>
      <c r="C286" s="1" t="s">
        <v>97</v>
      </c>
      <c r="D286" s="1" t="s">
        <v>106</v>
      </c>
      <c r="E286" s="1">
        <v>3700</v>
      </c>
      <c r="F286" s="1"/>
      <c r="G286" s="1"/>
      <c r="H286" s="1"/>
      <c r="I286" s="1"/>
      <c r="J286" s="1">
        <f t="shared" si="4"/>
        <v>0</v>
      </c>
      <c r="K286" s="1"/>
    </row>
    <row r="287" spans="1:11" x14ac:dyDescent="0.3">
      <c r="A287" s="1">
        <v>285</v>
      </c>
      <c r="B287" s="10">
        <v>46308</v>
      </c>
      <c r="C287" s="1" t="s">
        <v>97</v>
      </c>
      <c r="D287" s="1" t="s">
        <v>106</v>
      </c>
      <c r="E287" s="1">
        <v>3700</v>
      </c>
      <c r="F287" s="1"/>
      <c r="G287" s="1"/>
      <c r="H287" s="1"/>
      <c r="I287" s="1"/>
      <c r="J287" s="1">
        <f t="shared" si="4"/>
        <v>0</v>
      </c>
      <c r="K287" s="1"/>
    </row>
    <row r="288" spans="1:11" x14ac:dyDescent="0.3">
      <c r="A288" s="1">
        <v>286</v>
      </c>
      <c r="B288" s="10">
        <v>46309</v>
      </c>
      <c r="C288" s="1" t="s">
        <v>97</v>
      </c>
      <c r="D288" s="1" t="s">
        <v>106</v>
      </c>
      <c r="E288" s="1">
        <v>3700</v>
      </c>
      <c r="F288" s="1"/>
      <c r="G288" s="1"/>
      <c r="H288" s="1"/>
      <c r="I288" s="1"/>
      <c r="J288" s="1">
        <f t="shared" si="4"/>
        <v>0</v>
      </c>
      <c r="K288" s="1"/>
    </row>
    <row r="289" spans="1:11" x14ac:dyDescent="0.3">
      <c r="A289" s="1">
        <v>287</v>
      </c>
      <c r="B289" s="10">
        <v>46310</v>
      </c>
      <c r="C289" s="1" t="s">
        <v>97</v>
      </c>
      <c r="D289" s="1" t="s">
        <v>106</v>
      </c>
      <c r="E289" s="1">
        <v>3700</v>
      </c>
      <c r="F289" s="1"/>
      <c r="G289" s="1"/>
      <c r="H289" s="1"/>
      <c r="I289" s="1"/>
      <c r="J289" s="1">
        <f t="shared" si="4"/>
        <v>0</v>
      </c>
      <c r="K289" s="1"/>
    </row>
    <row r="290" spans="1:11" x14ac:dyDescent="0.3">
      <c r="A290" s="1">
        <v>288</v>
      </c>
      <c r="B290" s="10">
        <v>46311</v>
      </c>
      <c r="C290" s="1" t="s">
        <v>97</v>
      </c>
      <c r="D290" s="1" t="s">
        <v>106</v>
      </c>
      <c r="E290" s="1">
        <v>3700</v>
      </c>
      <c r="F290" s="1"/>
      <c r="G290" s="1"/>
      <c r="H290" s="1"/>
      <c r="I290" s="1"/>
      <c r="J290" s="1">
        <f t="shared" si="4"/>
        <v>0</v>
      </c>
      <c r="K290" s="1"/>
    </row>
    <row r="291" spans="1:11" x14ac:dyDescent="0.3">
      <c r="A291" s="1">
        <v>289</v>
      </c>
      <c r="B291" s="10">
        <v>46312</v>
      </c>
      <c r="C291" s="1" t="s">
        <v>97</v>
      </c>
      <c r="D291" s="1" t="s">
        <v>106</v>
      </c>
      <c r="E291" s="1">
        <v>3700</v>
      </c>
      <c r="F291" s="1"/>
      <c r="G291" s="1"/>
      <c r="H291" s="1"/>
      <c r="I291" s="1"/>
      <c r="J291" s="1">
        <f t="shared" si="4"/>
        <v>0</v>
      </c>
      <c r="K291" s="1"/>
    </row>
    <row r="292" spans="1:11" x14ac:dyDescent="0.3">
      <c r="A292" s="1">
        <v>290</v>
      </c>
      <c r="B292" s="10">
        <v>46313</v>
      </c>
      <c r="C292" s="1" t="s">
        <v>97</v>
      </c>
      <c r="D292" s="1" t="s">
        <v>106</v>
      </c>
      <c r="E292" s="1">
        <v>3700</v>
      </c>
      <c r="F292" s="1"/>
      <c r="G292" s="1"/>
      <c r="H292" s="1"/>
      <c r="I292" s="1"/>
      <c r="J292" s="1">
        <f t="shared" si="4"/>
        <v>0</v>
      </c>
      <c r="K292" s="1"/>
    </row>
    <row r="293" spans="1:11" x14ac:dyDescent="0.3">
      <c r="A293" s="1">
        <v>291</v>
      </c>
      <c r="B293" s="10">
        <v>46314</v>
      </c>
      <c r="C293" s="1" t="s">
        <v>97</v>
      </c>
      <c r="D293" s="1" t="s">
        <v>106</v>
      </c>
      <c r="E293" s="1">
        <v>3700</v>
      </c>
      <c r="F293" s="1"/>
      <c r="G293" s="1"/>
      <c r="H293" s="1"/>
      <c r="I293" s="1"/>
      <c r="J293" s="1">
        <f t="shared" si="4"/>
        <v>0</v>
      </c>
      <c r="K293" s="1"/>
    </row>
    <row r="294" spans="1:11" x14ac:dyDescent="0.3">
      <c r="A294" s="1">
        <v>292</v>
      </c>
      <c r="B294" s="10">
        <v>46315</v>
      </c>
      <c r="C294" s="1" t="s">
        <v>97</v>
      </c>
      <c r="D294" s="1" t="s">
        <v>106</v>
      </c>
      <c r="E294" s="1">
        <v>3700</v>
      </c>
      <c r="F294" s="1"/>
      <c r="G294" s="1"/>
      <c r="H294" s="1"/>
      <c r="I294" s="1"/>
      <c r="J294" s="1">
        <f t="shared" si="4"/>
        <v>0</v>
      </c>
      <c r="K294" s="1"/>
    </row>
    <row r="295" spans="1:11" x14ac:dyDescent="0.3">
      <c r="A295" s="1">
        <v>293</v>
      </c>
      <c r="B295" s="10">
        <v>46316</v>
      </c>
      <c r="C295" s="1" t="s">
        <v>97</v>
      </c>
      <c r="D295" s="1" t="s">
        <v>106</v>
      </c>
      <c r="E295" s="1">
        <v>3700</v>
      </c>
      <c r="F295" s="1"/>
      <c r="G295" s="1"/>
      <c r="H295" s="1"/>
      <c r="I295" s="1"/>
      <c r="J295" s="1">
        <f t="shared" si="4"/>
        <v>0</v>
      </c>
      <c r="K295" s="1"/>
    </row>
    <row r="296" spans="1:11" x14ac:dyDescent="0.3">
      <c r="A296" s="1">
        <v>294</v>
      </c>
      <c r="B296" s="10">
        <v>46317</v>
      </c>
      <c r="C296" s="1" t="s">
        <v>97</v>
      </c>
      <c r="D296" s="1" t="s">
        <v>106</v>
      </c>
      <c r="E296" s="1">
        <v>3700</v>
      </c>
      <c r="F296" s="1"/>
      <c r="G296" s="1"/>
      <c r="H296" s="1"/>
      <c r="I296" s="1"/>
      <c r="J296" s="1">
        <f t="shared" si="4"/>
        <v>0</v>
      </c>
      <c r="K296" s="1"/>
    </row>
    <row r="297" spans="1:11" x14ac:dyDescent="0.3">
      <c r="A297" s="1">
        <v>295</v>
      </c>
      <c r="B297" s="10">
        <v>46318</v>
      </c>
      <c r="C297" s="1" t="s">
        <v>97</v>
      </c>
      <c r="D297" s="1" t="s">
        <v>106</v>
      </c>
      <c r="E297" s="1">
        <v>3700</v>
      </c>
      <c r="F297" s="1"/>
      <c r="G297" s="1"/>
      <c r="H297" s="1"/>
      <c r="I297" s="1"/>
      <c r="J297" s="1">
        <f t="shared" si="4"/>
        <v>0</v>
      </c>
      <c r="K297" s="1"/>
    </row>
    <row r="298" spans="1:11" x14ac:dyDescent="0.3">
      <c r="A298" s="1">
        <v>296</v>
      </c>
      <c r="B298" s="10">
        <v>46319</v>
      </c>
      <c r="C298" s="1" t="s">
        <v>97</v>
      </c>
      <c r="D298" s="1" t="s">
        <v>106</v>
      </c>
      <c r="E298" s="1">
        <v>3700</v>
      </c>
      <c r="F298" s="1"/>
      <c r="G298" s="1"/>
      <c r="H298" s="1"/>
      <c r="I298" s="1"/>
      <c r="J298" s="1">
        <f t="shared" si="4"/>
        <v>0</v>
      </c>
      <c r="K298" s="1"/>
    </row>
    <row r="299" spans="1:11" x14ac:dyDescent="0.3">
      <c r="A299" s="1">
        <v>297</v>
      </c>
      <c r="B299" s="10">
        <v>46320</v>
      </c>
      <c r="C299" s="1" t="s">
        <v>97</v>
      </c>
      <c r="D299" s="1" t="s">
        <v>106</v>
      </c>
      <c r="E299" s="1">
        <v>3700</v>
      </c>
      <c r="F299" s="1"/>
      <c r="G299" s="1"/>
      <c r="H299" s="1"/>
      <c r="I299" s="1"/>
      <c r="J299" s="1">
        <f t="shared" si="4"/>
        <v>0</v>
      </c>
      <c r="K299" s="1"/>
    </row>
    <row r="300" spans="1:11" x14ac:dyDescent="0.3">
      <c r="A300" s="1">
        <v>298</v>
      </c>
      <c r="B300" s="10">
        <v>46321</v>
      </c>
      <c r="C300" s="1" t="s">
        <v>97</v>
      </c>
      <c r="D300" s="1" t="s">
        <v>106</v>
      </c>
      <c r="E300" s="1">
        <v>3700</v>
      </c>
      <c r="F300" s="1"/>
      <c r="G300" s="1"/>
      <c r="H300" s="1"/>
      <c r="I300" s="1"/>
      <c r="J300" s="1">
        <f t="shared" si="4"/>
        <v>0</v>
      </c>
      <c r="K300" s="1"/>
    </row>
    <row r="301" spans="1:11" x14ac:dyDescent="0.3">
      <c r="A301" s="1">
        <v>299</v>
      </c>
      <c r="B301" s="10">
        <v>46322</v>
      </c>
      <c r="C301" s="1" t="s">
        <v>97</v>
      </c>
      <c r="D301" s="1" t="s">
        <v>106</v>
      </c>
      <c r="E301" s="1">
        <v>3700</v>
      </c>
      <c r="F301" s="1"/>
      <c r="G301" s="1"/>
      <c r="H301" s="1"/>
      <c r="I301" s="1"/>
      <c r="J301" s="1">
        <f t="shared" si="4"/>
        <v>0</v>
      </c>
      <c r="K301" s="1"/>
    </row>
    <row r="302" spans="1:11" x14ac:dyDescent="0.3">
      <c r="A302" s="1">
        <v>300</v>
      </c>
      <c r="B302" s="10">
        <v>46323</v>
      </c>
      <c r="C302" s="1" t="s">
        <v>97</v>
      </c>
      <c r="D302" s="1" t="s">
        <v>106</v>
      </c>
      <c r="E302" s="1">
        <v>3700</v>
      </c>
      <c r="F302" s="1"/>
      <c r="G302" s="1"/>
      <c r="H302" s="1"/>
      <c r="I302" s="1"/>
      <c r="J302" s="1">
        <f t="shared" si="4"/>
        <v>0</v>
      </c>
      <c r="K302" s="1"/>
    </row>
    <row r="303" spans="1:11" x14ac:dyDescent="0.3">
      <c r="A303" s="1">
        <v>301</v>
      </c>
      <c r="B303" s="10">
        <v>46324</v>
      </c>
      <c r="C303" s="1" t="s">
        <v>97</v>
      </c>
      <c r="D303" s="1" t="s">
        <v>106</v>
      </c>
      <c r="E303" s="1">
        <v>3700</v>
      </c>
      <c r="F303" s="1"/>
      <c r="G303" s="1"/>
      <c r="H303" s="1"/>
      <c r="I303" s="1"/>
      <c r="J303" s="1">
        <f t="shared" si="4"/>
        <v>0</v>
      </c>
      <c r="K303" s="1"/>
    </row>
    <row r="304" spans="1:11" x14ac:dyDescent="0.3">
      <c r="A304" s="1">
        <v>302</v>
      </c>
      <c r="B304" s="10">
        <v>46325</v>
      </c>
      <c r="C304" s="1" t="s">
        <v>97</v>
      </c>
      <c r="D304" s="1" t="s">
        <v>106</v>
      </c>
      <c r="E304" s="1">
        <v>3700</v>
      </c>
      <c r="F304" s="1"/>
      <c r="G304" s="1"/>
      <c r="H304" s="1"/>
      <c r="I304" s="1"/>
      <c r="J304" s="1">
        <f t="shared" si="4"/>
        <v>0</v>
      </c>
      <c r="K304" s="1"/>
    </row>
    <row r="305" spans="1:11" x14ac:dyDescent="0.3">
      <c r="A305" s="1">
        <v>303</v>
      </c>
      <c r="B305" s="10">
        <v>46326</v>
      </c>
      <c r="C305" s="1" t="s">
        <v>97</v>
      </c>
      <c r="D305" s="1" t="s">
        <v>106</v>
      </c>
      <c r="E305" s="1">
        <v>3700</v>
      </c>
      <c r="F305" s="1"/>
      <c r="G305" s="1"/>
      <c r="H305" s="1"/>
      <c r="I305" s="1"/>
      <c r="J305" s="1">
        <f t="shared" si="4"/>
        <v>0</v>
      </c>
      <c r="K305" s="1"/>
    </row>
    <row r="306" spans="1:11" x14ac:dyDescent="0.3">
      <c r="A306" s="1">
        <v>304</v>
      </c>
      <c r="B306" s="10">
        <v>46327</v>
      </c>
      <c r="C306" s="1" t="s">
        <v>97</v>
      </c>
      <c r="D306" s="1" t="s">
        <v>106</v>
      </c>
      <c r="E306" s="1">
        <v>3700</v>
      </c>
      <c r="F306" s="1"/>
      <c r="G306" s="1"/>
      <c r="H306" s="1"/>
      <c r="I306" s="1"/>
      <c r="J306" s="1">
        <f t="shared" si="4"/>
        <v>0</v>
      </c>
      <c r="K306" s="1"/>
    </row>
    <row r="307" spans="1:11" x14ac:dyDescent="0.3">
      <c r="A307" s="1">
        <v>305</v>
      </c>
      <c r="B307" s="10">
        <v>46328</v>
      </c>
      <c r="C307" s="1" t="s">
        <v>97</v>
      </c>
      <c r="D307" s="1" t="s">
        <v>106</v>
      </c>
      <c r="E307" s="1">
        <v>3700</v>
      </c>
      <c r="F307" s="1"/>
      <c r="G307" s="1"/>
      <c r="H307" s="1"/>
      <c r="I307" s="1"/>
      <c r="J307" s="1">
        <f t="shared" si="4"/>
        <v>0</v>
      </c>
      <c r="K307" s="1"/>
    </row>
    <row r="308" spans="1:11" x14ac:dyDescent="0.3">
      <c r="A308" s="1">
        <v>306</v>
      </c>
      <c r="B308" s="10">
        <v>46329</v>
      </c>
      <c r="C308" s="1" t="s">
        <v>97</v>
      </c>
      <c r="D308" s="1" t="s">
        <v>106</v>
      </c>
      <c r="E308" s="1">
        <v>3700</v>
      </c>
      <c r="F308" s="1"/>
      <c r="G308" s="1"/>
      <c r="H308" s="1"/>
      <c r="I308" s="1"/>
      <c r="J308" s="1">
        <f t="shared" si="4"/>
        <v>0</v>
      </c>
      <c r="K308" s="1"/>
    </row>
    <row r="309" spans="1:11" x14ac:dyDescent="0.3">
      <c r="A309" s="1">
        <v>307</v>
      </c>
      <c r="B309" s="10">
        <v>46330</v>
      </c>
      <c r="C309" s="1" t="s">
        <v>97</v>
      </c>
      <c r="D309" s="1" t="s">
        <v>106</v>
      </c>
      <c r="E309" s="1">
        <v>3700</v>
      </c>
      <c r="F309" s="1"/>
      <c r="G309" s="1"/>
      <c r="H309" s="1"/>
      <c r="I309" s="1"/>
      <c r="J309" s="1">
        <f t="shared" si="4"/>
        <v>0</v>
      </c>
      <c r="K309" s="1"/>
    </row>
    <row r="310" spans="1:11" x14ac:dyDescent="0.3">
      <c r="A310" s="1">
        <v>308</v>
      </c>
      <c r="B310" s="10">
        <v>46331</v>
      </c>
      <c r="C310" s="1" t="s">
        <v>97</v>
      </c>
      <c r="D310" s="1" t="s">
        <v>106</v>
      </c>
      <c r="E310" s="1">
        <v>3700</v>
      </c>
      <c r="F310" s="1"/>
      <c r="G310" s="1"/>
      <c r="H310" s="1"/>
      <c r="I310" s="1"/>
      <c r="J310" s="1">
        <f t="shared" si="4"/>
        <v>0</v>
      </c>
      <c r="K310" s="1"/>
    </row>
    <row r="311" spans="1:11" x14ac:dyDescent="0.3">
      <c r="A311" s="1">
        <v>309</v>
      </c>
      <c r="B311" s="10">
        <v>46332</v>
      </c>
      <c r="C311" s="1" t="s">
        <v>97</v>
      </c>
      <c r="D311" s="1" t="s">
        <v>106</v>
      </c>
      <c r="E311" s="1">
        <v>3700</v>
      </c>
      <c r="F311" s="1"/>
      <c r="G311" s="1"/>
      <c r="H311" s="1"/>
      <c r="I311" s="1"/>
      <c r="J311" s="1">
        <f t="shared" si="4"/>
        <v>0</v>
      </c>
      <c r="K311" s="1"/>
    </row>
    <row r="312" spans="1:11" x14ac:dyDescent="0.3">
      <c r="A312" s="1">
        <v>310</v>
      </c>
      <c r="B312" s="10">
        <v>46333</v>
      </c>
      <c r="C312" s="1" t="s">
        <v>97</v>
      </c>
      <c r="D312" s="1" t="s">
        <v>106</v>
      </c>
      <c r="E312" s="1">
        <v>3700</v>
      </c>
      <c r="F312" s="1"/>
      <c r="G312" s="1"/>
      <c r="H312" s="1"/>
      <c r="I312" s="1"/>
      <c r="J312" s="1">
        <f t="shared" si="4"/>
        <v>0</v>
      </c>
      <c r="K312" s="1"/>
    </row>
    <row r="313" spans="1:11" x14ac:dyDescent="0.3">
      <c r="A313" s="1">
        <v>311</v>
      </c>
      <c r="B313" s="10">
        <v>46334</v>
      </c>
      <c r="C313" s="1" t="s">
        <v>97</v>
      </c>
      <c r="D313" s="1" t="s">
        <v>106</v>
      </c>
      <c r="E313" s="1">
        <v>3700</v>
      </c>
      <c r="F313" s="1"/>
      <c r="G313" s="1"/>
      <c r="H313" s="1"/>
      <c r="I313" s="1"/>
      <c r="J313" s="1">
        <f t="shared" si="4"/>
        <v>0</v>
      </c>
      <c r="K313" s="1"/>
    </row>
    <row r="314" spans="1:11" x14ac:dyDescent="0.3">
      <c r="A314" s="1">
        <v>312</v>
      </c>
      <c r="B314" s="10">
        <v>46335</v>
      </c>
      <c r="C314" s="1" t="s">
        <v>97</v>
      </c>
      <c r="D314" s="1" t="s">
        <v>106</v>
      </c>
      <c r="E314" s="1">
        <v>3700</v>
      </c>
      <c r="F314" s="1"/>
      <c r="G314" s="1"/>
      <c r="H314" s="1"/>
      <c r="I314" s="1"/>
      <c r="J314" s="1">
        <f t="shared" si="4"/>
        <v>0</v>
      </c>
      <c r="K314" s="1"/>
    </row>
    <row r="315" spans="1:11" x14ac:dyDescent="0.3">
      <c r="A315" s="1">
        <v>313</v>
      </c>
      <c r="B315" s="10">
        <v>46336</v>
      </c>
      <c r="C315" s="1" t="s">
        <v>97</v>
      </c>
      <c r="D315" s="1" t="s">
        <v>106</v>
      </c>
      <c r="E315" s="1">
        <v>3700</v>
      </c>
      <c r="F315" s="1"/>
      <c r="G315" s="1"/>
      <c r="H315" s="1"/>
      <c r="I315" s="1"/>
      <c r="J315" s="1">
        <f t="shared" si="4"/>
        <v>0</v>
      </c>
      <c r="K315" s="1"/>
    </row>
    <row r="316" spans="1:11" x14ac:dyDescent="0.3">
      <c r="A316" s="1">
        <v>314</v>
      </c>
      <c r="B316" s="10">
        <v>46337</v>
      </c>
      <c r="C316" s="1" t="s">
        <v>97</v>
      </c>
      <c r="D316" s="1" t="s">
        <v>106</v>
      </c>
      <c r="E316" s="1">
        <v>3700</v>
      </c>
      <c r="F316" s="1"/>
      <c r="G316" s="1"/>
      <c r="H316" s="1"/>
      <c r="I316" s="1"/>
      <c r="J316" s="1">
        <f t="shared" si="4"/>
        <v>0</v>
      </c>
      <c r="K316" s="1"/>
    </row>
    <row r="317" spans="1:11" x14ac:dyDescent="0.3">
      <c r="A317" s="1">
        <v>315</v>
      </c>
      <c r="B317" s="10">
        <v>46338</v>
      </c>
      <c r="C317" s="1" t="s">
        <v>97</v>
      </c>
      <c r="D317" s="1" t="s">
        <v>106</v>
      </c>
      <c r="E317" s="1">
        <v>3700</v>
      </c>
      <c r="F317" s="1"/>
      <c r="G317" s="1"/>
      <c r="H317" s="1"/>
      <c r="I317" s="1"/>
      <c r="J317" s="1">
        <f t="shared" si="4"/>
        <v>0</v>
      </c>
      <c r="K317" s="1"/>
    </row>
    <row r="318" spans="1:11" x14ac:dyDescent="0.3">
      <c r="A318" s="1">
        <v>316</v>
      </c>
      <c r="B318" s="10">
        <v>46339</v>
      </c>
      <c r="C318" s="1" t="s">
        <v>97</v>
      </c>
      <c r="D318" s="1" t="s">
        <v>106</v>
      </c>
      <c r="E318" s="1">
        <v>3700</v>
      </c>
      <c r="F318" s="1"/>
      <c r="G318" s="1"/>
      <c r="H318" s="1"/>
      <c r="I318" s="1"/>
      <c r="J318" s="1">
        <f t="shared" si="4"/>
        <v>0</v>
      </c>
      <c r="K318" s="1"/>
    </row>
    <row r="319" spans="1:11" x14ac:dyDescent="0.3">
      <c r="A319" s="1">
        <v>317</v>
      </c>
      <c r="B319" s="10">
        <v>46340</v>
      </c>
      <c r="C319" s="1" t="s">
        <v>97</v>
      </c>
      <c r="D319" s="1" t="s">
        <v>106</v>
      </c>
      <c r="E319" s="1">
        <v>3700</v>
      </c>
      <c r="F319" s="1"/>
      <c r="G319" s="1"/>
      <c r="H319" s="1"/>
      <c r="I319" s="1"/>
      <c r="J319" s="1">
        <f t="shared" si="4"/>
        <v>0</v>
      </c>
      <c r="K319" s="1"/>
    </row>
    <row r="320" spans="1:11" x14ac:dyDescent="0.3">
      <c r="A320" s="1">
        <v>318</v>
      </c>
      <c r="B320" s="10">
        <v>46341</v>
      </c>
      <c r="C320" s="1" t="s">
        <v>97</v>
      </c>
      <c r="D320" s="1" t="s">
        <v>106</v>
      </c>
      <c r="E320" s="1">
        <v>3700</v>
      </c>
      <c r="F320" s="1"/>
      <c r="G320" s="1"/>
      <c r="H320" s="1"/>
      <c r="I320" s="1"/>
      <c r="J320" s="1">
        <f t="shared" si="4"/>
        <v>0</v>
      </c>
      <c r="K320" s="1"/>
    </row>
    <row r="321" spans="1:11" x14ac:dyDescent="0.3">
      <c r="A321" s="1">
        <v>319</v>
      </c>
      <c r="B321" s="10">
        <v>46342</v>
      </c>
      <c r="C321" s="1" t="s">
        <v>97</v>
      </c>
      <c r="D321" s="1" t="s">
        <v>106</v>
      </c>
      <c r="E321" s="1">
        <v>3700</v>
      </c>
      <c r="F321" s="1"/>
      <c r="G321" s="1"/>
      <c r="H321" s="1"/>
      <c r="I321" s="1"/>
      <c r="J321" s="1">
        <f t="shared" si="4"/>
        <v>0</v>
      </c>
      <c r="K321" s="1"/>
    </row>
    <row r="322" spans="1:11" x14ac:dyDescent="0.3">
      <c r="A322" s="1">
        <v>320</v>
      </c>
      <c r="B322" s="10">
        <v>46343</v>
      </c>
      <c r="C322" s="1" t="s">
        <v>97</v>
      </c>
      <c r="D322" s="1" t="s">
        <v>106</v>
      </c>
      <c r="E322" s="1">
        <v>3700</v>
      </c>
      <c r="F322" s="1"/>
      <c r="G322" s="1"/>
      <c r="H322" s="1"/>
      <c r="I322" s="1"/>
      <c r="J322" s="1">
        <f t="shared" si="4"/>
        <v>0</v>
      </c>
      <c r="K322" s="1"/>
    </row>
    <row r="323" spans="1:11" x14ac:dyDescent="0.3">
      <c r="A323" s="1">
        <v>321</v>
      </c>
      <c r="B323" s="10">
        <v>46344</v>
      </c>
      <c r="C323" s="1" t="s">
        <v>97</v>
      </c>
      <c r="D323" s="1" t="s">
        <v>106</v>
      </c>
      <c r="E323" s="1">
        <v>3700</v>
      </c>
      <c r="F323" s="1"/>
      <c r="G323" s="1"/>
      <c r="H323" s="1"/>
      <c r="I323" s="1"/>
      <c r="J323" s="1">
        <f t="shared" si="4"/>
        <v>0</v>
      </c>
      <c r="K323" s="1"/>
    </row>
    <row r="324" spans="1:11" x14ac:dyDescent="0.3">
      <c r="A324" s="1">
        <v>322</v>
      </c>
      <c r="B324" s="10">
        <v>46345</v>
      </c>
      <c r="C324" s="1" t="s">
        <v>97</v>
      </c>
      <c r="D324" s="1" t="s">
        <v>106</v>
      </c>
      <c r="E324" s="1">
        <v>3700</v>
      </c>
      <c r="F324" s="1"/>
      <c r="G324" s="1"/>
      <c r="H324" s="1"/>
      <c r="I324" s="1"/>
      <c r="J324" s="1">
        <f t="shared" ref="J324:J367" si="5">E324*F324-G324-H324+I324</f>
        <v>0</v>
      </c>
      <c r="K324" s="1"/>
    </row>
    <row r="325" spans="1:11" x14ac:dyDescent="0.3">
      <c r="A325" s="1">
        <v>323</v>
      </c>
      <c r="B325" s="10">
        <v>46346</v>
      </c>
      <c r="C325" s="1" t="s">
        <v>97</v>
      </c>
      <c r="D325" s="1" t="s">
        <v>106</v>
      </c>
      <c r="E325" s="1">
        <v>3700</v>
      </c>
      <c r="F325" s="1"/>
      <c r="G325" s="1"/>
      <c r="H325" s="1"/>
      <c r="I325" s="1"/>
      <c r="J325" s="1">
        <f t="shared" si="5"/>
        <v>0</v>
      </c>
      <c r="K325" s="1"/>
    </row>
    <row r="326" spans="1:11" x14ac:dyDescent="0.3">
      <c r="A326" s="1">
        <v>324</v>
      </c>
      <c r="B326" s="10">
        <v>46347</v>
      </c>
      <c r="C326" s="1" t="s">
        <v>97</v>
      </c>
      <c r="D326" s="1" t="s">
        <v>106</v>
      </c>
      <c r="E326" s="1">
        <v>3700</v>
      </c>
      <c r="F326" s="1"/>
      <c r="G326" s="1"/>
      <c r="H326" s="1"/>
      <c r="I326" s="1"/>
      <c r="J326" s="1">
        <f t="shared" si="5"/>
        <v>0</v>
      </c>
      <c r="K326" s="1"/>
    </row>
    <row r="327" spans="1:11" x14ac:dyDescent="0.3">
      <c r="A327" s="1">
        <v>325</v>
      </c>
      <c r="B327" s="10">
        <v>46348</v>
      </c>
      <c r="C327" s="1" t="s">
        <v>97</v>
      </c>
      <c r="D327" s="1" t="s">
        <v>106</v>
      </c>
      <c r="E327" s="1">
        <v>3700</v>
      </c>
      <c r="F327" s="1"/>
      <c r="G327" s="1"/>
      <c r="H327" s="1"/>
      <c r="I327" s="1"/>
      <c r="J327" s="1">
        <f t="shared" si="5"/>
        <v>0</v>
      </c>
      <c r="K327" s="1"/>
    </row>
    <row r="328" spans="1:11" x14ac:dyDescent="0.3">
      <c r="A328" s="1">
        <v>326</v>
      </c>
      <c r="B328" s="10">
        <v>46349</v>
      </c>
      <c r="C328" s="1" t="s">
        <v>97</v>
      </c>
      <c r="D328" s="1" t="s">
        <v>106</v>
      </c>
      <c r="E328" s="1">
        <v>3700</v>
      </c>
      <c r="F328" s="1"/>
      <c r="G328" s="1"/>
      <c r="H328" s="1"/>
      <c r="I328" s="1"/>
      <c r="J328" s="1">
        <f t="shared" si="5"/>
        <v>0</v>
      </c>
      <c r="K328" s="1"/>
    </row>
    <row r="329" spans="1:11" x14ac:dyDescent="0.3">
      <c r="A329" s="1">
        <v>327</v>
      </c>
      <c r="B329" s="10">
        <v>46350</v>
      </c>
      <c r="C329" s="1" t="s">
        <v>97</v>
      </c>
      <c r="D329" s="1" t="s">
        <v>106</v>
      </c>
      <c r="E329" s="1">
        <v>3700</v>
      </c>
      <c r="F329" s="1"/>
      <c r="G329" s="1"/>
      <c r="H329" s="1"/>
      <c r="I329" s="1"/>
      <c r="J329" s="1">
        <f t="shared" si="5"/>
        <v>0</v>
      </c>
      <c r="K329" s="1"/>
    </row>
    <row r="330" spans="1:11" x14ac:dyDescent="0.3">
      <c r="A330" s="1">
        <v>328</v>
      </c>
      <c r="B330" s="10">
        <v>46351</v>
      </c>
      <c r="C330" s="1" t="s">
        <v>97</v>
      </c>
      <c r="D330" s="1" t="s">
        <v>106</v>
      </c>
      <c r="E330" s="1">
        <v>3700</v>
      </c>
      <c r="F330" s="1"/>
      <c r="G330" s="1"/>
      <c r="H330" s="1"/>
      <c r="I330" s="1"/>
      <c r="J330" s="1">
        <f t="shared" si="5"/>
        <v>0</v>
      </c>
      <c r="K330" s="1"/>
    </row>
    <row r="331" spans="1:11" x14ac:dyDescent="0.3">
      <c r="A331" s="1">
        <v>329</v>
      </c>
      <c r="B331" s="10">
        <v>46352</v>
      </c>
      <c r="C331" s="1" t="s">
        <v>97</v>
      </c>
      <c r="D331" s="1" t="s">
        <v>106</v>
      </c>
      <c r="E331" s="1">
        <v>3700</v>
      </c>
      <c r="F331" s="1"/>
      <c r="G331" s="1"/>
      <c r="H331" s="1"/>
      <c r="I331" s="1"/>
      <c r="J331" s="1">
        <f t="shared" si="5"/>
        <v>0</v>
      </c>
      <c r="K331" s="1"/>
    </row>
    <row r="332" spans="1:11" x14ac:dyDescent="0.3">
      <c r="A332" s="1">
        <v>330</v>
      </c>
      <c r="B332" s="10">
        <v>46353</v>
      </c>
      <c r="C332" s="1" t="s">
        <v>97</v>
      </c>
      <c r="D332" s="1" t="s">
        <v>106</v>
      </c>
      <c r="E332" s="1">
        <v>3700</v>
      </c>
      <c r="F332" s="1"/>
      <c r="G332" s="1"/>
      <c r="H332" s="1"/>
      <c r="I332" s="1"/>
      <c r="J332" s="1">
        <f t="shared" si="5"/>
        <v>0</v>
      </c>
      <c r="K332" s="1"/>
    </row>
    <row r="333" spans="1:11" x14ac:dyDescent="0.3">
      <c r="A333" s="1">
        <v>331</v>
      </c>
      <c r="B333" s="10">
        <v>46354</v>
      </c>
      <c r="C333" s="1" t="s">
        <v>97</v>
      </c>
      <c r="D333" s="1" t="s">
        <v>106</v>
      </c>
      <c r="E333" s="1">
        <v>3700</v>
      </c>
      <c r="F333" s="1"/>
      <c r="G333" s="1"/>
      <c r="H333" s="1"/>
      <c r="I333" s="1"/>
      <c r="J333" s="1">
        <f t="shared" si="5"/>
        <v>0</v>
      </c>
      <c r="K333" s="1"/>
    </row>
    <row r="334" spans="1:11" x14ac:dyDescent="0.3">
      <c r="A334" s="1">
        <v>332</v>
      </c>
      <c r="B334" s="10">
        <v>46355</v>
      </c>
      <c r="C334" s="1" t="s">
        <v>97</v>
      </c>
      <c r="D334" s="1" t="s">
        <v>106</v>
      </c>
      <c r="E334" s="1">
        <v>3700</v>
      </c>
      <c r="F334" s="1"/>
      <c r="G334" s="1"/>
      <c r="H334" s="1"/>
      <c r="I334" s="1"/>
      <c r="J334" s="1">
        <f t="shared" si="5"/>
        <v>0</v>
      </c>
      <c r="K334" s="1"/>
    </row>
    <row r="335" spans="1:11" x14ac:dyDescent="0.3">
      <c r="A335" s="1">
        <v>333</v>
      </c>
      <c r="B335" s="10">
        <v>46356</v>
      </c>
      <c r="C335" s="1" t="s">
        <v>97</v>
      </c>
      <c r="D335" s="1" t="s">
        <v>106</v>
      </c>
      <c r="E335" s="1">
        <v>3700</v>
      </c>
      <c r="F335" s="1"/>
      <c r="G335" s="1"/>
      <c r="H335" s="1"/>
      <c r="I335" s="1"/>
      <c r="J335" s="1">
        <f t="shared" si="5"/>
        <v>0</v>
      </c>
      <c r="K335" s="1"/>
    </row>
    <row r="336" spans="1:11" x14ac:dyDescent="0.3">
      <c r="A336" s="1">
        <v>334</v>
      </c>
      <c r="B336" s="10">
        <v>46357</v>
      </c>
      <c r="C336" s="1" t="s">
        <v>97</v>
      </c>
      <c r="D336" s="1" t="s">
        <v>106</v>
      </c>
      <c r="E336" s="1">
        <v>3700</v>
      </c>
      <c r="F336" s="1"/>
      <c r="G336" s="1"/>
      <c r="H336" s="1"/>
      <c r="I336" s="1"/>
      <c r="J336" s="1">
        <f t="shared" si="5"/>
        <v>0</v>
      </c>
      <c r="K336" s="1"/>
    </row>
    <row r="337" spans="1:11" x14ac:dyDescent="0.3">
      <c r="A337" s="1">
        <v>335</v>
      </c>
      <c r="B337" s="10">
        <v>46358</v>
      </c>
      <c r="C337" s="1" t="s">
        <v>97</v>
      </c>
      <c r="D337" s="1" t="s">
        <v>106</v>
      </c>
      <c r="E337" s="1">
        <v>3700</v>
      </c>
      <c r="F337" s="1"/>
      <c r="G337" s="1"/>
      <c r="H337" s="1"/>
      <c r="I337" s="1"/>
      <c r="J337" s="1">
        <f t="shared" si="5"/>
        <v>0</v>
      </c>
      <c r="K337" s="1"/>
    </row>
    <row r="338" spans="1:11" x14ac:dyDescent="0.3">
      <c r="A338" s="1">
        <v>336</v>
      </c>
      <c r="B338" s="10">
        <v>46359</v>
      </c>
      <c r="C338" s="1" t="s">
        <v>97</v>
      </c>
      <c r="D338" s="1" t="s">
        <v>106</v>
      </c>
      <c r="E338" s="1">
        <v>3700</v>
      </c>
      <c r="F338" s="1"/>
      <c r="G338" s="1"/>
      <c r="H338" s="1"/>
      <c r="I338" s="1"/>
      <c r="J338" s="1">
        <f t="shared" si="5"/>
        <v>0</v>
      </c>
      <c r="K338" s="1"/>
    </row>
    <row r="339" spans="1:11" x14ac:dyDescent="0.3">
      <c r="A339" s="1">
        <v>337</v>
      </c>
      <c r="B339" s="10">
        <v>46360</v>
      </c>
      <c r="C339" s="1" t="s">
        <v>97</v>
      </c>
      <c r="D339" s="1" t="s">
        <v>106</v>
      </c>
      <c r="E339" s="1">
        <v>3700</v>
      </c>
      <c r="F339" s="1"/>
      <c r="G339" s="1"/>
      <c r="H339" s="1"/>
      <c r="I339" s="1"/>
      <c r="J339" s="1">
        <f t="shared" si="5"/>
        <v>0</v>
      </c>
      <c r="K339" s="1"/>
    </row>
    <row r="340" spans="1:11" x14ac:dyDescent="0.3">
      <c r="A340" s="1">
        <v>338</v>
      </c>
      <c r="B340" s="10">
        <v>46361</v>
      </c>
      <c r="C340" s="1" t="s">
        <v>97</v>
      </c>
      <c r="D340" s="1" t="s">
        <v>106</v>
      </c>
      <c r="E340" s="1">
        <v>3700</v>
      </c>
      <c r="F340" s="1"/>
      <c r="G340" s="1"/>
      <c r="H340" s="1"/>
      <c r="I340" s="1"/>
      <c r="J340" s="1">
        <f t="shared" si="5"/>
        <v>0</v>
      </c>
      <c r="K340" s="1"/>
    </row>
    <row r="341" spans="1:11" x14ac:dyDescent="0.3">
      <c r="A341" s="1">
        <v>339</v>
      </c>
      <c r="B341" s="10">
        <v>46362</v>
      </c>
      <c r="C341" s="1" t="s">
        <v>97</v>
      </c>
      <c r="D341" s="1" t="s">
        <v>106</v>
      </c>
      <c r="E341" s="1">
        <v>3700</v>
      </c>
      <c r="F341" s="1"/>
      <c r="G341" s="1"/>
      <c r="H341" s="1"/>
      <c r="I341" s="1"/>
      <c r="J341" s="1">
        <f t="shared" si="5"/>
        <v>0</v>
      </c>
      <c r="K341" s="1"/>
    </row>
    <row r="342" spans="1:11" x14ac:dyDescent="0.3">
      <c r="A342" s="1">
        <v>340</v>
      </c>
      <c r="B342" s="10">
        <v>46363</v>
      </c>
      <c r="C342" s="1" t="s">
        <v>97</v>
      </c>
      <c r="D342" s="1" t="s">
        <v>106</v>
      </c>
      <c r="E342" s="1">
        <v>3700</v>
      </c>
      <c r="F342" s="1"/>
      <c r="G342" s="1"/>
      <c r="H342" s="1"/>
      <c r="I342" s="1"/>
      <c r="J342" s="1">
        <f t="shared" si="5"/>
        <v>0</v>
      </c>
      <c r="K342" s="1"/>
    </row>
    <row r="343" spans="1:11" x14ac:dyDescent="0.3">
      <c r="A343" s="1">
        <v>341</v>
      </c>
      <c r="B343" s="10">
        <v>46364</v>
      </c>
      <c r="C343" s="1" t="s">
        <v>97</v>
      </c>
      <c r="D343" s="1" t="s">
        <v>106</v>
      </c>
      <c r="E343" s="1">
        <v>3700</v>
      </c>
      <c r="F343" s="1"/>
      <c r="G343" s="1"/>
      <c r="H343" s="1"/>
      <c r="I343" s="1"/>
      <c r="J343" s="1">
        <f t="shared" si="5"/>
        <v>0</v>
      </c>
      <c r="K343" s="1"/>
    </row>
    <row r="344" spans="1:11" x14ac:dyDescent="0.3">
      <c r="A344" s="1">
        <v>342</v>
      </c>
      <c r="B344" s="10">
        <v>46365</v>
      </c>
      <c r="C344" s="1" t="s">
        <v>97</v>
      </c>
      <c r="D344" s="1" t="s">
        <v>106</v>
      </c>
      <c r="E344" s="1">
        <v>3700</v>
      </c>
      <c r="F344" s="1"/>
      <c r="G344" s="1"/>
      <c r="H344" s="1"/>
      <c r="I344" s="1"/>
      <c r="J344" s="1">
        <f t="shared" si="5"/>
        <v>0</v>
      </c>
      <c r="K344" s="1"/>
    </row>
    <row r="345" spans="1:11" x14ac:dyDescent="0.3">
      <c r="A345" s="1">
        <v>343</v>
      </c>
      <c r="B345" s="10">
        <v>46366</v>
      </c>
      <c r="C345" s="1" t="s">
        <v>97</v>
      </c>
      <c r="D345" s="1" t="s">
        <v>106</v>
      </c>
      <c r="E345" s="1">
        <v>3700</v>
      </c>
      <c r="F345" s="1"/>
      <c r="G345" s="1"/>
      <c r="H345" s="1"/>
      <c r="I345" s="1"/>
      <c r="J345" s="1">
        <f t="shared" si="5"/>
        <v>0</v>
      </c>
      <c r="K345" s="1"/>
    </row>
    <row r="346" spans="1:11" x14ac:dyDescent="0.3">
      <c r="A346" s="1">
        <v>344</v>
      </c>
      <c r="B346" s="10">
        <v>46367</v>
      </c>
      <c r="C346" s="1" t="s">
        <v>97</v>
      </c>
      <c r="D346" s="1" t="s">
        <v>106</v>
      </c>
      <c r="E346" s="1">
        <v>3700</v>
      </c>
      <c r="F346" s="1"/>
      <c r="G346" s="1"/>
      <c r="H346" s="1"/>
      <c r="I346" s="1"/>
      <c r="J346" s="1">
        <f t="shared" si="5"/>
        <v>0</v>
      </c>
      <c r="K346" s="1"/>
    </row>
    <row r="347" spans="1:11" x14ac:dyDescent="0.3">
      <c r="A347" s="1">
        <v>345</v>
      </c>
      <c r="B347" s="10">
        <v>46368</v>
      </c>
      <c r="C347" s="1" t="s">
        <v>97</v>
      </c>
      <c r="D347" s="1" t="s">
        <v>106</v>
      </c>
      <c r="E347" s="1">
        <v>3700</v>
      </c>
      <c r="F347" s="1"/>
      <c r="G347" s="1"/>
      <c r="H347" s="1"/>
      <c r="I347" s="1"/>
      <c r="J347" s="1">
        <f t="shared" si="5"/>
        <v>0</v>
      </c>
      <c r="K347" s="1"/>
    </row>
    <row r="348" spans="1:11" x14ac:dyDescent="0.3">
      <c r="A348" s="1">
        <v>346</v>
      </c>
      <c r="B348" s="10">
        <v>46369</v>
      </c>
      <c r="C348" s="1" t="s">
        <v>97</v>
      </c>
      <c r="D348" s="1" t="s">
        <v>106</v>
      </c>
      <c r="E348" s="1">
        <v>3700</v>
      </c>
      <c r="F348" s="1"/>
      <c r="G348" s="1"/>
      <c r="H348" s="1"/>
      <c r="I348" s="1"/>
      <c r="J348" s="1">
        <f t="shared" si="5"/>
        <v>0</v>
      </c>
      <c r="K348" s="1"/>
    </row>
    <row r="349" spans="1:11" x14ac:dyDescent="0.3">
      <c r="A349" s="1">
        <v>347</v>
      </c>
      <c r="B349" s="10">
        <v>46370</v>
      </c>
      <c r="C349" s="1" t="s">
        <v>97</v>
      </c>
      <c r="D349" s="1" t="s">
        <v>106</v>
      </c>
      <c r="E349" s="1">
        <v>3700</v>
      </c>
      <c r="F349" s="1"/>
      <c r="G349" s="1"/>
      <c r="H349" s="1"/>
      <c r="I349" s="1"/>
      <c r="J349" s="1">
        <f t="shared" si="5"/>
        <v>0</v>
      </c>
      <c r="K349" s="1"/>
    </row>
    <row r="350" spans="1:11" x14ac:dyDescent="0.3">
      <c r="A350" s="1">
        <v>348</v>
      </c>
      <c r="B350" s="10">
        <v>46371</v>
      </c>
      <c r="C350" s="1" t="s">
        <v>97</v>
      </c>
      <c r="D350" s="1" t="s">
        <v>106</v>
      </c>
      <c r="E350" s="1">
        <v>3700</v>
      </c>
      <c r="F350" s="1"/>
      <c r="G350" s="1"/>
      <c r="H350" s="1"/>
      <c r="I350" s="1"/>
      <c r="J350" s="1">
        <f t="shared" si="5"/>
        <v>0</v>
      </c>
      <c r="K350" s="1"/>
    </row>
    <row r="351" spans="1:11" x14ac:dyDescent="0.3">
      <c r="A351" s="1">
        <v>349</v>
      </c>
      <c r="B351" s="10">
        <v>46372</v>
      </c>
      <c r="C351" s="1" t="s">
        <v>97</v>
      </c>
      <c r="D351" s="1" t="s">
        <v>106</v>
      </c>
      <c r="E351" s="1">
        <v>3700</v>
      </c>
      <c r="F351" s="1"/>
      <c r="G351" s="1"/>
      <c r="H351" s="1"/>
      <c r="I351" s="1"/>
      <c r="J351" s="1">
        <f t="shared" si="5"/>
        <v>0</v>
      </c>
      <c r="K351" s="1"/>
    </row>
    <row r="352" spans="1:11" x14ac:dyDescent="0.3">
      <c r="A352" s="1">
        <v>350</v>
      </c>
      <c r="B352" s="10">
        <v>46373</v>
      </c>
      <c r="C352" s="1" t="s">
        <v>97</v>
      </c>
      <c r="D352" s="1" t="s">
        <v>106</v>
      </c>
      <c r="E352" s="1">
        <v>3700</v>
      </c>
      <c r="F352" s="1"/>
      <c r="G352" s="1"/>
      <c r="H352" s="1"/>
      <c r="I352" s="1"/>
      <c r="J352" s="1">
        <f t="shared" si="5"/>
        <v>0</v>
      </c>
      <c r="K352" s="1"/>
    </row>
    <row r="353" spans="1:11" x14ac:dyDescent="0.3">
      <c r="A353" s="1">
        <v>351</v>
      </c>
      <c r="B353" s="10">
        <v>46374</v>
      </c>
      <c r="C353" s="1" t="s">
        <v>97</v>
      </c>
      <c r="D353" s="1" t="s">
        <v>106</v>
      </c>
      <c r="E353" s="1">
        <v>3700</v>
      </c>
      <c r="F353" s="1"/>
      <c r="G353" s="1"/>
      <c r="H353" s="1"/>
      <c r="I353" s="1"/>
      <c r="J353" s="1">
        <f t="shared" si="5"/>
        <v>0</v>
      </c>
      <c r="K353" s="1"/>
    </row>
    <row r="354" spans="1:11" x14ac:dyDescent="0.3">
      <c r="A354" s="1">
        <v>352</v>
      </c>
      <c r="B354" s="10">
        <v>46375</v>
      </c>
      <c r="C354" s="1" t="s">
        <v>97</v>
      </c>
      <c r="D354" s="1" t="s">
        <v>106</v>
      </c>
      <c r="E354" s="1">
        <v>3700</v>
      </c>
      <c r="F354" s="1"/>
      <c r="G354" s="1"/>
      <c r="H354" s="1"/>
      <c r="I354" s="1"/>
      <c r="J354" s="1">
        <f t="shared" si="5"/>
        <v>0</v>
      </c>
      <c r="K354" s="1"/>
    </row>
    <row r="355" spans="1:11" x14ac:dyDescent="0.3">
      <c r="A355" s="1">
        <v>353</v>
      </c>
      <c r="B355" s="10">
        <v>46376</v>
      </c>
      <c r="C355" s="1" t="s">
        <v>97</v>
      </c>
      <c r="D355" s="1" t="s">
        <v>106</v>
      </c>
      <c r="E355" s="1">
        <v>3700</v>
      </c>
      <c r="F355" s="1"/>
      <c r="G355" s="1"/>
      <c r="H355" s="1"/>
      <c r="I355" s="1"/>
      <c r="J355" s="1">
        <f t="shared" si="5"/>
        <v>0</v>
      </c>
      <c r="K355" s="1"/>
    </row>
    <row r="356" spans="1:11" x14ac:dyDescent="0.3">
      <c r="A356" s="1">
        <v>354</v>
      </c>
      <c r="B356" s="10">
        <v>46377</v>
      </c>
      <c r="C356" s="1" t="s">
        <v>97</v>
      </c>
      <c r="D356" s="1" t="s">
        <v>106</v>
      </c>
      <c r="E356" s="1">
        <v>3700</v>
      </c>
      <c r="F356" s="1"/>
      <c r="G356" s="1"/>
      <c r="H356" s="1"/>
      <c r="I356" s="1"/>
      <c r="J356" s="1">
        <f t="shared" si="5"/>
        <v>0</v>
      </c>
      <c r="K356" s="1"/>
    </row>
    <row r="357" spans="1:11" x14ac:dyDescent="0.3">
      <c r="A357" s="1">
        <v>355</v>
      </c>
      <c r="B357" s="10">
        <v>46378</v>
      </c>
      <c r="C357" s="1" t="s">
        <v>97</v>
      </c>
      <c r="D357" s="1" t="s">
        <v>106</v>
      </c>
      <c r="E357" s="1">
        <v>3700</v>
      </c>
      <c r="F357" s="1"/>
      <c r="G357" s="1"/>
      <c r="H357" s="1"/>
      <c r="I357" s="1"/>
      <c r="J357" s="1">
        <f t="shared" si="5"/>
        <v>0</v>
      </c>
      <c r="K357" s="1"/>
    </row>
    <row r="358" spans="1:11" x14ac:dyDescent="0.3">
      <c r="A358" s="1">
        <v>356</v>
      </c>
      <c r="B358" s="10">
        <v>46379</v>
      </c>
      <c r="C358" s="1" t="s">
        <v>97</v>
      </c>
      <c r="D358" s="1" t="s">
        <v>106</v>
      </c>
      <c r="E358" s="1">
        <v>3700</v>
      </c>
      <c r="F358" s="1"/>
      <c r="G358" s="1"/>
      <c r="H358" s="1"/>
      <c r="I358" s="1"/>
      <c r="J358" s="1">
        <f t="shared" si="5"/>
        <v>0</v>
      </c>
      <c r="K358" s="1"/>
    </row>
    <row r="359" spans="1:11" x14ac:dyDescent="0.3">
      <c r="A359" s="1">
        <v>357</v>
      </c>
      <c r="B359" s="10">
        <v>46380</v>
      </c>
      <c r="C359" s="1" t="s">
        <v>97</v>
      </c>
      <c r="D359" s="1" t="s">
        <v>106</v>
      </c>
      <c r="E359" s="1">
        <v>3700</v>
      </c>
      <c r="F359" s="1"/>
      <c r="G359" s="1"/>
      <c r="H359" s="1"/>
      <c r="I359" s="1"/>
      <c r="J359" s="1">
        <f t="shared" si="5"/>
        <v>0</v>
      </c>
      <c r="K359" s="1"/>
    </row>
    <row r="360" spans="1:11" x14ac:dyDescent="0.3">
      <c r="A360" s="1">
        <v>358</v>
      </c>
      <c r="B360" s="10">
        <v>46381</v>
      </c>
      <c r="C360" s="1" t="s">
        <v>97</v>
      </c>
      <c r="D360" s="1" t="s">
        <v>106</v>
      </c>
      <c r="E360" s="1">
        <v>3700</v>
      </c>
      <c r="F360" s="1"/>
      <c r="G360" s="1"/>
      <c r="H360" s="1"/>
      <c r="I360" s="1"/>
      <c r="J360" s="1">
        <f t="shared" si="5"/>
        <v>0</v>
      </c>
      <c r="K360" s="1"/>
    </row>
    <row r="361" spans="1:11" x14ac:dyDescent="0.3">
      <c r="A361" s="1">
        <v>359</v>
      </c>
      <c r="B361" s="10">
        <v>46382</v>
      </c>
      <c r="C361" s="1" t="s">
        <v>97</v>
      </c>
      <c r="D361" s="1" t="s">
        <v>106</v>
      </c>
      <c r="E361" s="1">
        <v>3700</v>
      </c>
      <c r="F361" s="1"/>
      <c r="G361" s="1"/>
      <c r="H361" s="1"/>
      <c r="I361" s="1"/>
      <c r="J361" s="1">
        <f t="shared" si="5"/>
        <v>0</v>
      </c>
      <c r="K361" s="1"/>
    </row>
    <row r="362" spans="1:11" x14ac:dyDescent="0.3">
      <c r="A362" s="1">
        <v>360</v>
      </c>
      <c r="B362" s="10">
        <v>46383</v>
      </c>
      <c r="C362" s="1" t="s">
        <v>97</v>
      </c>
      <c r="D362" s="1" t="s">
        <v>106</v>
      </c>
      <c r="E362" s="1">
        <v>3700</v>
      </c>
      <c r="F362" s="1"/>
      <c r="G362" s="1"/>
      <c r="H362" s="1"/>
      <c r="I362" s="1"/>
      <c r="J362" s="1">
        <f t="shared" si="5"/>
        <v>0</v>
      </c>
      <c r="K362" s="1"/>
    </row>
    <row r="363" spans="1:11" x14ac:dyDescent="0.3">
      <c r="A363" s="1">
        <v>361</v>
      </c>
      <c r="B363" s="10">
        <v>46384</v>
      </c>
      <c r="C363" s="1" t="s">
        <v>97</v>
      </c>
      <c r="D363" s="1" t="s">
        <v>106</v>
      </c>
      <c r="E363" s="1">
        <v>3700</v>
      </c>
      <c r="F363" s="1"/>
      <c r="G363" s="1"/>
      <c r="H363" s="1"/>
      <c r="I363" s="1"/>
      <c r="J363" s="1">
        <f t="shared" si="5"/>
        <v>0</v>
      </c>
      <c r="K363" s="1"/>
    </row>
    <row r="364" spans="1:11" x14ac:dyDescent="0.3">
      <c r="A364" s="1">
        <v>362</v>
      </c>
      <c r="B364" s="10">
        <v>46385</v>
      </c>
      <c r="C364" s="1" t="s">
        <v>97</v>
      </c>
      <c r="D364" s="1" t="s">
        <v>106</v>
      </c>
      <c r="E364" s="1">
        <v>3700</v>
      </c>
      <c r="F364" s="1"/>
      <c r="G364" s="1"/>
      <c r="H364" s="1"/>
      <c r="I364" s="1"/>
      <c r="J364" s="1">
        <f t="shared" si="5"/>
        <v>0</v>
      </c>
      <c r="K364" s="1"/>
    </row>
    <row r="365" spans="1:11" x14ac:dyDescent="0.3">
      <c r="A365" s="1">
        <v>363</v>
      </c>
      <c r="B365" s="10">
        <v>46386</v>
      </c>
      <c r="C365" s="1" t="s">
        <v>97</v>
      </c>
      <c r="D365" s="1" t="s">
        <v>106</v>
      </c>
      <c r="E365" s="1">
        <v>3700</v>
      </c>
      <c r="F365" s="1"/>
      <c r="G365" s="1"/>
      <c r="H365" s="1"/>
      <c r="I365" s="1"/>
      <c r="J365" s="1">
        <f t="shared" si="5"/>
        <v>0</v>
      </c>
      <c r="K365" s="1"/>
    </row>
    <row r="366" spans="1:11" x14ac:dyDescent="0.3">
      <c r="A366" s="1">
        <v>364</v>
      </c>
      <c r="B366" s="10">
        <v>46387</v>
      </c>
      <c r="C366" s="1" t="s">
        <v>97</v>
      </c>
      <c r="D366" s="1" t="s">
        <v>106</v>
      </c>
      <c r="E366" s="1">
        <v>3700</v>
      </c>
      <c r="F366" s="1"/>
      <c r="G366" s="1"/>
      <c r="H366" s="1"/>
      <c r="I366" s="1"/>
      <c r="J366" s="1">
        <f t="shared" si="5"/>
        <v>0</v>
      </c>
      <c r="K366" s="1"/>
    </row>
    <row r="367" spans="1:11" x14ac:dyDescent="0.3">
      <c r="A367" s="1">
        <v>365</v>
      </c>
      <c r="B367" s="10">
        <v>46388</v>
      </c>
      <c r="C367" s="1" t="s">
        <v>97</v>
      </c>
      <c r="D367" s="1" t="s">
        <v>106</v>
      </c>
      <c r="E367" s="1">
        <v>3700</v>
      </c>
      <c r="F367" s="1"/>
      <c r="G367" s="1"/>
      <c r="H367" s="1"/>
      <c r="I367" s="1"/>
      <c r="J367" s="1">
        <f t="shared" si="5"/>
        <v>0</v>
      </c>
      <c r="K367" s="1"/>
    </row>
    <row r="368" spans="1:11" x14ac:dyDescent="0.3">
      <c r="A368" s="1"/>
      <c r="B368" s="10"/>
      <c r="C368" s="1"/>
      <c r="D368" s="1"/>
      <c r="E368" s="1"/>
      <c r="F368" s="1"/>
      <c r="G368" s="1"/>
      <c r="H368" s="1"/>
      <c r="I368" s="1"/>
      <c r="J368" s="1"/>
      <c r="K368" s="1"/>
    </row>
    <row r="369" spans="1:11" x14ac:dyDescent="0.3">
      <c r="A369" s="1"/>
      <c r="B369" s="10"/>
      <c r="C369" s="1"/>
      <c r="D369" s="1"/>
      <c r="E369" s="1"/>
      <c r="F369" s="1"/>
      <c r="G369" s="1"/>
      <c r="H369" s="1"/>
      <c r="I369" s="1"/>
      <c r="J369" s="1"/>
      <c r="K369" s="1"/>
    </row>
    <row r="370" spans="1:11" x14ac:dyDescent="0.3">
      <c r="A370" s="1"/>
      <c r="B370" s="10"/>
      <c r="C370" s="1"/>
      <c r="D370" s="1"/>
      <c r="E370" s="1"/>
      <c r="F370" s="1"/>
      <c r="G370" s="1"/>
      <c r="H370" s="1"/>
      <c r="I370" s="1"/>
      <c r="J370" s="1"/>
      <c r="K370" s="1"/>
    </row>
    <row r="371" spans="1:11" x14ac:dyDescent="0.3">
      <c r="A371" s="1"/>
      <c r="B371" s="10"/>
      <c r="C371" s="1"/>
      <c r="D371" s="1"/>
      <c r="E371" s="1"/>
      <c r="F371" s="1"/>
      <c r="G371" s="1"/>
      <c r="H371" s="1"/>
      <c r="I371" s="1"/>
      <c r="J371" s="1"/>
      <c r="K371" s="1"/>
    </row>
  </sheetData>
  <mergeCells count="3">
    <mergeCell ref="A1:K1"/>
    <mergeCell ref="N4:O4"/>
    <mergeCell ref="M5:P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Worksheet____35"/>
  <dimension ref="A1:Q371"/>
  <sheetViews>
    <sheetView rightToLeft="1" workbookViewId="0">
      <selection activeCell="A2" sqref="A1:Q1048576"/>
    </sheetView>
  </sheetViews>
  <sheetFormatPr defaultRowHeight="21" customHeight="1" x14ac:dyDescent="0.3"/>
  <cols>
    <col min="1" max="1" width="4.1640625" customWidth="1"/>
    <col min="2" max="2" width="12.9140625" customWidth="1"/>
    <col min="3" max="3" width="14.1640625" customWidth="1"/>
    <col min="4" max="4" width="14"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 customHeight="1" x14ac:dyDescent="0.3">
      <c r="A1" s="273" t="s">
        <v>108</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111</v>
      </c>
      <c r="D3" s="1" t="s">
        <v>109</v>
      </c>
      <c r="E3" s="1">
        <v>3800</v>
      </c>
      <c r="F3" s="1">
        <v>1</v>
      </c>
      <c r="G3" s="1"/>
      <c r="H3" s="1"/>
      <c r="I3" s="1"/>
      <c r="J3" s="1">
        <f>E3*F3-G3-H3+I3</f>
        <v>3800</v>
      </c>
      <c r="K3" s="1"/>
      <c r="M3" s="13"/>
      <c r="N3" s="13"/>
      <c r="O3" s="13"/>
      <c r="P3" s="13"/>
      <c r="Q3" s="13"/>
    </row>
    <row r="4" spans="1:17" ht="21" customHeight="1" x14ac:dyDescent="0.3">
      <c r="A4" s="1">
        <v>2</v>
      </c>
      <c r="B4" s="10">
        <v>46025</v>
      </c>
      <c r="C4" s="1" t="s">
        <v>111</v>
      </c>
      <c r="D4" s="1" t="s">
        <v>109</v>
      </c>
      <c r="E4" s="1">
        <v>3800</v>
      </c>
      <c r="F4" s="1"/>
      <c r="G4" s="1"/>
      <c r="H4" s="1"/>
      <c r="I4" s="1"/>
      <c r="J4" s="1">
        <f t="shared" ref="J4:J67" si="0">E4*F4-G4-H4+I4</f>
        <v>0</v>
      </c>
      <c r="K4" s="1"/>
      <c r="M4" s="11"/>
      <c r="N4" s="276" t="s">
        <v>18</v>
      </c>
      <c r="O4" s="276"/>
      <c r="P4" s="11"/>
      <c r="Q4" s="11"/>
    </row>
    <row r="5" spans="1:17" ht="21" customHeight="1" x14ac:dyDescent="0.3">
      <c r="A5" s="1">
        <v>3</v>
      </c>
      <c r="B5" s="10">
        <v>46026</v>
      </c>
      <c r="C5" s="1" t="s">
        <v>111</v>
      </c>
      <c r="D5" s="1" t="s">
        <v>109</v>
      </c>
      <c r="E5" s="1">
        <v>3800</v>
      </c>
      <c r="F5" s="1"/>
      <c r="G5" s="1"/>
      <c r="H5" s="1"/>
      <c r="I5" s="1"/>
      <c r="J5" s="1">
        <f t="shared" si="0"/>
        <v>0</v>
      </c>
      <c r="K5" s="1"/>
      <c r="M5" s="274" t="s">
        <v>17</v>
      </c>
      <c r="N5" s="274"/>
      <c r="O5" s="274"/>
      <c r="P5" s="274"/>
      <c r="Q5" s="12">
        <f>SUM(J2:J368)</f>
        <v>3800</v>
      </c>
    </row>
    <row r="6" spans="1:17" ht="21" customHeight="1" x14ac:dyDescent="0.3">
      <c r="A6" s="1">
        <v>4</v>
      </c>
      <c r="B6" s="10">
        <v>46027</v>
      </c>
      <c r="C6" s="1" t="s">
        <v>111</v>
      </c>
      <c r="D6" s="1" t="s">
        <v>109</v>
      </c>
      <c r="E6" s="1">
        <v>3800</v>
      </c>
      <c r="F6" s="1"/>
      <c r="G6" s="1"/>
      <c r="H6" s="1"/>
      <c r="I6" s="1"/>
      <c r="J6" s="1">
        <f t="shared" si="0"/>
        <v>0</v>
      </c>
      <c r="K6" s="1"/>
      <c r="M6" s="11"/>
      <c r="N6" s="11"/>
      <c r="O6" s="11"/>
      <c r="P6" s="11"/>
      <c r="Q6" s="11"/>
    </row>
    <row r="7" spans="1:17" ht="21" customHeight="1" x14ac:dyDescent="0.3">
      <c r="A7" s="1">
        <v>5</v>
      </c>
      <c r="B7" s="10">
        <v>46028</v>
      </c>
      <c r="C7" s="1" t="s">
        <v>111</v>
      </c>
      <c r="D7" s="1" t="s">
        <v>109</v>
      </c>
      <c r="E7" s="1">
        <v>3800</v>
      </c>
      <c r="F7" s="1"/>
      <c r="G7" s="1"/>
      <c r="H7" s="1"/>
      <c r="I7" s="1"/>
      <c r="J7" s="1">
        <f t="shared" si="0"/>
        <v>0</v>
      </c>
      <c r="K7" s="1"/>
      <c r="M7" s="11"/>
      <c r="N7" s="11"/>
      <c r="O7" s="11"/>
      <c r="P7" s="11"/>
      <c r="Q7" s="11"/>
    </row>
    <row r="8" spans="1:17" ht="21" customHeight="1" x14ac:dyDescent="0.3">
      <c r="A8" s="1">
        <v>6</v>
      </c>
      <c r="B8" s="10">
        <v>46029</v>
      </c>
      <c r="C8" s="1" t="s">
        <v>111</v>
      </c>
      <c r="D8" s="1" t="s">
        <v>109</v>
      </c>
      <c r="E8" s="1">
        <v>3800</v>
      </c>
      <c r="F8" s="1"/>
      <c r="G8" s="1"/>
      <c r="H8" s="1"/>
      <c r="I8" s="1"/>
      <c r="J8" s="1">
        <f t="shared" si="0"/>
        <v>0</v>
      </c>
      <c r="K8" s="1"/>
      <c r="M8" s="11"/>
      <c r="N8" s="11"/>
      <c r="O8" s="11"/>
      <c r="P8" s="11"/>
      <c r="Q8" s="11"/>
    </row>
    <row r="9" spans="1:17" ht="21" customHeight="1" x14ac:dyDescent="0.3">
      <c r="A9" s="1">
        <v>7</v>
      </c>
      <c r="B9" s="10">
        <v>46030</v>
      </c>
      <c r="C9" s="1" t="s">
        <v>111</v>
      </c>
      <c r="D9" s="1" t="s">
        <v>109</v>
      </c>
      <c r="E9" s="1">
        <v>3800</v>
      </c>
      <c r="F9" s="1"/>
      <c r="G9" s="1"/>
      <c r="H9" s="1"/>
      <c r="I9" s="1"/>
      <c r="J9" s="1">
        <f t="shared" si="0"/>
        <v>0</v>
      </c>
      <c r="K9" s="1"/>
      <c r="M9" s="11"/>
      <c r="N9" s="11"/>
      <c r="O9" s="11"/>
      <c r="P9" s="11"/>
      <c r="Q9" s="11"/>
    </row>
    <row r="10" spans="1:17" ht="21" customHeight="1" x14ac:dyDescent="0.3">
      <c r="A10" s="1">
        <v>8</v>
      </c>
      <c r="B10" s="10">
        <v>46031</v>
      </c>
      <c r="C10" s="1" t="s">
        <v>111</v>
      </c>
      <c r="D10" s="1" t="s">
        <v>109</v>
      </c>
      <c r="E10" s="1">
        <v>3800</v>
      </c>
      <c r="F10" s="1"/>
      <c r="G10" s="1"/>
      <c r="H10" s="1"/>
      <c r="I10" s="1"/>
      <c r="J10" s="1">
        <f t="shared" si="0"/>
        <v>0</v>
      </c>
      <c r="K10" s="1"/>
    </row>
    <row r="11" spans="1:17" ht="21" customHeight="1" x14ac:dyDescent="0.3">
      <c r="A11" s="1">
        <v>9</v>
      </c>
      <c r="B11" s="10">
        <v>46032</v>
      </c>
      <c r="C11" s="1" t="s">
        <v>111</v>
      </c>
      <c r="D11" s="1" t="s">
        <v>109</v>
      </c>
      <c r="E11" s="1">
        <v>3800</v>
      </c>
      <c r="F11" s="1"/>
      <c r="G11" s="1"/>
      <c r="H11" s="1"/>
      <c r="I11" s="1"/>
      <c r="J11" s="1">
        <f t="shared" si="0"/>
        <v>0</v>
      </c>
      <c r="K11" s="1"/>
    </row>
    <row r="12" spans="1:17" ht="21" customHeight="1" x14ac:dyDescent="0.3">
      <c r="A12" s="1">
        <v>10</v>
      </c>
      <c r="B12" s="10">
        <v>46033</v>
      </c>
      <c r="C12" s="1" t="s">
        <v>111</v>
      </c>
      <c r="D12" s="1" t="s">
        <v>109</v>
      </c>
      <c r="E12" s="1">
        <v>3800</v>
      </c>
      <c r="F12" s="1"/>
      <c r="G12" s="1"/>
      <c r="H12" s="1"/>
      <c r="I12" s="1"/>
      <c r="J12" s="1">
        <f t="shared" si="0"/>
        <v>0</v>
      </c>
      <c r="K12" s="1"/>
    </row>
    <row r="13" spans="1:17" ht="21" customHeight="1" x14ac:dyDescent="0.3">
      <c r="A13" s="1">
        <v>11</v>
      </c>
      <c r="B13" s="10">
        <v>46034</v>
      </c>
      <c r="C13" s="1" t="s">
        <v>111</v>
      </c>
      <c r="D13" s="1" t="s">
        <v>109</v>
      </c>
      <c r="E13" s="1">
        <v>3800</v>
      </c>
      <c r="F13" s="1"/>
      <c r="G13" s="1"/>
      <c r="H13" s="1"/>
      <c r="I13" s="1"/>
      <c r="J13" s="1">
        <f t="shared" si="0"/>
        <v>0</v>
      </c>
      <c r="K13" s="1"/>
    </row>
    <row r="14" spans="1:17" ht="21" customHeight="1" x14ac:dyDescent="0.3">
      <c r="A14" s="1">
        <v>12</v>
      </c>
      <c r="B14" s="10">
        <v>46035</v>
      </c>
      <c r="C14" s="1" t="s">
        <v>111</v>
      </c>
      <c r="D14" s="1" t="s">
        <v>109</v>
      </c>
      <c r="E14" s="1">
        <v>3800</v>
      </c>
      <c r="F14" s="1"/>
      <c r="G14" s="1"/>
      <c r="H14" s="1"/>
      <c r="I14" s="1"/>
      <c r="J14" s="1">
        <f t="shared" si="0"/>
        <v>0</v>
      </c>
      <c r="K14" s="1"/>
    </row>
    <row r="15" spans="1:17" ht="21" customHeight="1" x14ac:dyDescent="0.3">
      <c r="A15" s="1">
        <v>13</v>
      </c>
      <c r="B15" s="10">
        <v>46036</v>
      </c>
      <c r="C15" s="1" t="s">
        <v>111</v>
      </c>
      <c r="D15" s="1" t="s">
        <v>109</v>
      </c>
      <c r="E15" s="1">
        <v>3800</v>
      </c>
      <c r="F15" s="1"/>
      <c r="G15" s="1"/>
      <c r="H15" s="1"/>
      <c r="I15" s="1"/>
      <c r="J15" s="1">
        <f t="shared" si="0"/>
        <v>0</v>
      </c>
      <c r="K15" s="1"/>
    </row>
    <row r="16" spans="1:17" ht="21" customHeight="1" x14ac:dyDescent="0.3">
      <c r="A16" s="1">
        <v>14</v>
      </c>
      <c r="B16" s="10">
        <v>46037</v>
      </c>
      <c r="C16" s="1" t="s">
        <v>111</v>
      </c>
      <c r="D16" s="1" t="s">
        <v>109</v>
      </c>
      <c r="E16" s="1">
        <v>3800</v>
      </c>
      <c r="F16" s="1"/>
      <c r="G16" s="1"/>
      <c r="H16" s="1"/>
      <c r="I16" s="1"/>
      <c r="J16" s="1">
        <f t="shared" si="0"/>
        <v>0</v>
      </c>
      <c r="K16" s="1"/>
    </row>
    <row r="17" spans="1:11" ht="21" customHeight="1" x14ac:dyDescent="0.3">
      <c r="A17" s="1">
        <v>15</v>
      </c>
      <c r="B17" s="10">
        <v>46038</v>
      </c>
      <c r="C17" s="1" t="s">
        <v>111</v>
      </c>
      <c r="D17" s="1" t="s">
        <v>109</v>
      </c>
      <c r="E17" s="1">
        <v>3800</v>
      </c>
      <c r="F17" s="1"/>
      <c r="G17" s="1"/>
      <c r="H17" s="1"/>
      <c r="I17" s="1"/>
      <c r="J17" s="1">
        <f t="shared" si="0"/>
        <v>0</v>
      </c>
      <c r="K17" s="1"/>
    </row>
    <row r="18" spans="1:11" ht="21" customHeight="1" x14ac:dyDescent="0.3">
      <c r="A18" s="1">
        <v>16</v>
      </c>
      <c r="B18" s="10">
        <v>46039</v>
      </c>
      <c r="C18" s="1" t="s">
        <v>111</v>
      </c>
      <c r="D18" s="1" t="s">
        <v>109</v>
      </c>
      <c r="E18" s="1">
        <v>3800</v>
      </c>
      <c r="F18" s="1"/>
      <c r="G18" s="1"/>
      <c r="H18" s="1"/>
      <c r="I18" s="1"/>
      <c r="J18" s="1">
        <f t="shared" si="0"/>
        <v>0</v>
      </c>
      <c r="K18" s="1"/>
    </row>
    <row r="19" spans="1:11" ht="21" customHeight="1" x14ac:dyDescent="0.3">
      <c r="A19" s="1">
        <v>17</v>
      </c>
      <c r="B19" s="10">
        <v>46040</v>
      </c>
      <c r="C19" s="1" t="s">
        <v>111</v>
      </c>
      <c r="D19" s="1" t="s">
        <v>109</v>
      </c>
      <c r="E19" s="1">
        <v>3800</v>
      </c>
      <c r="F19" s="1"/>
      <c r="G19" s="1"/>
      <c r="H19" s="1"/>
      <c r="I19" s="1"/>
      <c r="J19" s="1">
        <f t="shared" si="0"/>
        <v>0</v>
      </c>
      <c r="K19" s="1"/>
    </row>
    <row r="20" spans="1:11" ht="21" customHeight="1" x14ac:dyDescent="0.3">
      <c r="A20" s="1">
        <v>18</v>
      </c>
      <c r="B20" s="10">
        <v>46041</v>
      </c>
      <c r="C20" s="1" t="s">
        <v>111</v>
      </c>
      <c r="D20" s="1" t="s">
        <v>109</v>
      </c>
      <c r="E20" s="1">
        <v>3800</v>
      </c>
      <c r="F20" s="1"/>
      <c r="G20" s="1"/>
      <c r="H20" s="1"/>
      <c r="I20" s="1"/>
      <c r="J20" s="1">
        <f t="shared" si="0"/>
        <v>0</v>
      </c>
      <c r="K20" s="1"/>
    </row>
    <row r="21" spans="1:11" ht="21" customHeight="1" x14ac:dyDescent="0.3">
      <c r="A21" s="1">
        <v>19</v>
      </c>
      <c r="B21" s="10">
        <v>46042</v>
      </c>
      <c r="C21" s="1" t="s">
        <v>111</v>
      </c>
      <c r="D21" s="1" t="s">
        <v>109</v>
      </c>
      <c r="E21" s="1">
        <v>3800</v>
      </c>
      <c r="F21" s="1"/>
      <c r="G21" s="1"/>
      <c r="H21" s="1"/>
      <c r="I21" s="1"/>
      <c r="J21" s="1">
        <f t="shared" si="0"/>
        <v>0</v>
      </c>
      <c r="K21" s="1"/>
    </row>
    <row r="22" spans="1:11" ht="21" customHeight="1" x14ac:dyDescent="0.3">
      <c r="A22" s="1">
        <v>20</v>
      </c>
      <c r="B22" s="10">
        <v>46043</v>
      </c>
      <c r="C22" s="1" t="s">
        <v>111</v>
      </c>
      <c r="D22" s="1" t="s">
        <v>109</v>
      </c>
      <c r="E22" s="1">
        <v>3800</v>
      </c>
      <c r="F22" s="1"/>
      <c r="G22" s="1"/>
      <c r="H22" s="1"/>
      <c r="I22" s="1"/>
      <c r="J22" s="1">
        <f t="shared" si="0"/>
        <v>0</v>
      </c>
      <c r="K22" s="1"/>
    </row>
    <row r="23" spans="1:11" ht="21" customHeight="1" x14ac:dyDescent="0.3">
      <c r="A23" s="1">
        <v>21</v>
      </c>
      <c r="B23" s="10">
        <v>46044</v>
      </c>
      <c r="C23" s="1" t="s">
        <v>111</v>
      </c>
      <c r="D23" s="1" t="s">
        <v>109</v>
      </c>
      <c r="E23" s="1">
        <v>3800</v>
      </c>
      <c r="F23" s="1"/>
      <c r="G23" s="1"/>
      <c r="H23" s="1"/>
      <c r="I23" s="1"/>
      <c r="J23" s="1">
        <f t="shared" si="0"/>
        <v>0</v>
      </c>
      <c r="K23" s="1"/>
    </row>
    <row r="24" spans="1:11" ht="21" customHeight="1" x14ac:dyDescent="0.3">
      <c r="A24" s="1">
        <v>22</v>
      </c>
      <c r="B24" s="10">
        <v>46045</v>
      </c>
      <c r="C24" s="1" t="s">
        <v>111</v>
      </c>
      <c r="D24" s="1" t="s">
        <v>109</v>
      </c>
      <c r="E24" s="1">
        <v>3800</v>
      </c>
      <c r="F24" s="1"/>
      <c r="G24" s="1"/>
      <c r="H24" s="1"/>
      <c r="I24" s="1"/>
      <c r="J24" s="1">
        <f t="shared" si="0"/>
        <v>0</v>
      </c>
      <c r="K24" s="1"/>
    </row>
    <row r="25" spans="1:11" ht="21" customHeight="1" x14ac:dyDescent="0.3">
      <c r="A25" s="1">
        <v>23</v>
      </c>
      <c r="B25" s="10">
        <v>46046</v>
      </c>
      <c r="C25" s="1" t="s">
        <v>111</v>
      </c>
      <c r="D25" s="1" t="s">
        <v>109</v>
      </c>
      <c r="E25" s="1">
        <v>3800</v>
      </c>
      <c r="F25" s="1"/>
      <c r="G25" s="1"/>
      <c r="H25" s="1"/>
      <c r="I25" s="1"/>
      <c r="J25" s="1">
        <f t="shared" si="0"/>
        <v>0</v>
      </c>
      <c r="K25" s="1"/>
    </row>
    <row r="26" spans="1:11" ht="21" customHeight="1" x14ac:dyDescent="0.3">
      <c r="A26" s="1">
        <v>24</v>
      </c>
      <c r="B26" s="10">
        <v>46047</v>
      </c>
      <c r="C26" s="1" t="s">
        <v>111</v>
      </c>
      <c r="D26" s="1" t="s">
        <v>109</v>
      </c>
      <c r="E26" s="1">
        <v>3800</v>
      </c>
      <c r="F26" s="1"/>
      <c r="G26" s="1"/>
      <c r="H26" s="1"/>
      <c r="I26" s="1"/>
      <c r="J26" s="1">
        <f t="shared" si="0"/>
        <v>0</v>
      </c>
      <c r="K26" s="1"/>
    </row>
    <row r="27" spans="1:11" ht="21" customHeight="1" x14ac:dyDescent="0.3">
      <c r="A27" s="1">
        <v>25</v>
      </c>
      <c r="B27" s="10">
        <v>46048</v>
      </c>
      <c r="C27" s="1" t="s">
        <v>111</v>
      </c>
      <c r="D27" s="1" t="s">
        <v>109</v>
      </c>
      <c r="E27" s="1">
        <v>3800</v>
      </c>
      <c r="F27" s="1"/>
      <c r="G27" s="1"/>
      <c r="H27" s="1"/>
      <c r="I27" s="1"/>
      <c r="J27" s="1">
        <f t="shared" si="0"/>
        <v>0</v>
      </c>
      <c r="K27" s="1"/>
    </row>
    <row r="28" spans="1:11" ht="21" customHeight="1" x14ac:dyDescent="0.3">
      <c r="A28" s="1">
        <v>26</v>
      </c>
      <c r="B28" s="10">
        <v>46049</v>
      </c>
      <c r="C28" s="1" t="s">
        <v>111</v>
      </c>
      <c r="D28" s="1" t="s">
        <v>109</v>
      </c>
      <c r="E28" s="1">
        <v>3800</v>
      </c>
      <c r="F28" s="1"/>
      <c r="G28" s="1"/>
      <c r="H28" s="1"/>
      <c r="I28" s="1"/>
      <c r="J28" s="1">
        <f t="shared" si="0"/>
        <v>0</v>
      </c>
      <c r="K28" s="1"/>
    </row>
    <row r="29" spans="1:11" ht="21" customHeight="1" x14ac:dyDescent="0.3">
      <c r="A29" s="1">
        <v>27</v>
      </c>
      <c r="B29" s="10">
        <v>46050</v>
      </c>
      <c r="C29" s="1" t="s">
        <v>111</v>
      </c>
      <c r="D29" s="1" t="s">
        <v>109</v>
      </c>
      <c r="E29" s="1">
        <v>3800</v>
      </c>
      <c r="F29" s="1"/>
      <c r="G29" s="1"/>
      <c r="H29" s="1"/>
      <c r="I29" s="1"/>
      <c r="J29" s="1">
        <f t="shared" si="0"/>
        <v>0</v>
      </c>
      <c r="K29" s="1"/>
    </row>
    <row r="30" spans="1:11" ht="21" customHeight="1" x14ac:dyDescent="0.3">
      <c r="A30" s="1">
        <v>28</v>
      </c>
      <c r="B30" s="10">
        <v>46051</v>
      </c>
      <c r="C30" s="1" t="s">
        <v>111</v>
      </c>
      <c r="D30" s="1" t="s">
        <v>109</v>
      </c>
      <c r="E30" s="1">
        <v>3800</v>
      </c>
      <c r="F30" s="1"/>
      <c r="G30" s="1"/>
      <c r="H30" s="1"/>
      <c r="I30" s="1"/>
      <c r="J30" s="1">
        <f t="shared" si="0"/>
        <v>0</v>
      </c>
      <c r="K30" s="1"/>
    </row>
    <row r="31" spans="1:11" ht="21" customHeight="1" x14ac:dyDescent="0.3">
      <c r="A31" s="1">
        <v>29</v>
      </c>
      <c r="B31" s="10">
        <v>46052</v>
      </c>
      <c r="C31" s="1" t="s">
        <v>111</v>
      </c>
      <c r="D31" s="1" t="s">
        <v>109</v>
      </c>
      <c r="E31" s="1">
        <v>3800</v>
      </c>
      <c r="F31" s="1"/>
      <c r="G31" s="1"/>
      <c r="H31" s="1"/>
      <c r="I31" s="1"/>
      <c r="J31" s="1">
        <f t="shared" si="0"/>
        <v>0</v>
      </c>
      <c r="K31" s="1"/>
    </row>
    <row r="32" spans="1:11" ht="21" customHeight="1" x14ac:dyDescent="0.3">
      <c r="A32" s="1">
        <v>30</v>
      </c>
      <c r="B32" s="10">
        <v>46053</v>
      </c>
      <c r="C32" s="1" t="s">
        <v>111</v>
      </c>
      <c r="D32" s="1" t="s">
        <v>109</v>
      </c>
      <c r="E32" s="1">
        <v>3800</v>
      </c>
      <c r="F32" s="1"/>
      <c r="G32" s="1"/>
      <c r="H32" s="1"/>
      <c r="I32" s="1"/>
      <c r="J32" s="1">
        <f t="shared" si="0"/>
        <v>0</v>
      </c>
      <c r="K32" s="1"/>
    </row>
    <row r="33" spans="1:11" ht="21" customHeight="1" x14ac:dyDescent="0.3">
      <c r="A33" s="1">
        <v>31</v>
      </c>
      <c r="B33" s="10">
        <v>46054</v>
      </c>
      <c r="C33" s="1" t="s">
        <v>111</v>
      </c>
      <c r="D33" s="1" t="s">
        <v>109</v>
      </c>
      <c r="E33" s="1">
        <v>3800</v>
      </c>
      <c r="F33" s="1"/>
      <c r="G33" s="1"/>
      <c r="H33" s="1"/>
      <c r="I33" s="1"/>
      <c r="J33" s="1">
        <f t="shared" si="0"/>
        <v>0</v>
      </c>
      <c r="K33" s="1"/>
    </row>
    <row r="34" spans="1:11" ht="21" customHeight="1" x14ac:dyDescent="0.3">
      <c r="A34" s="1">
        <v>32</v>
      </c>
      <c r="B34" s="10">
        <v>46055</v>
      </c>
      <c r="C34" s="1" t="s">
        <v>111</v>
      </c>
      <c r="D34" s="1" t="s">
        <v>109</v>
      </c>
      <c r="E34" s="1">
        <v>3800</v>
      </c>
      <c r="F34" s="1"/>
      <c r="G34" s="1"/>
      <c r="H34" s="1"/>
      <c r="I34" s="1"/>
      <c r="J34" s="1">
        <f t="shared" si="0"/>
        <v>0</v>
      </c>
      <c r="K34" s="1"/>
    </row>
    <row r="35" spans="1:11" ht="21" customHeight="1" x14ac:dyDescent="0.3">
      <c r="A35" s="1">
        <v>33</v>
      </c>
      <c r="B35" s="10">
        <v>46056</v>
      </c>
      <c r="C35" s="1" t="s">
        <v>111</v>
      </c>
      <c r="D35" s="1" t="s">
        <v>109</v>
      </c>
      <c r="E35" s="1">
        <v>3800</v>
      </c>
      <c r="F35" s="1"/>
      <c r="G35" s="1"/>
      <c r="H35" s="1"/>
      <c r="I35" s="1"/>
      <c r="J35" s="1">
        <f t="shared" si="0"/>
        <v>0</v>
      </c>
      <c r="K35" s="1"/>
    </row>
    <row r="36" spans="1:11" ht="21" customHeight="1" x14ac:dyDescent="0.3">
      <c r="A36" s="1">
        <v>34</v>
      </c>
      <c r="B36" s="10">
        <v>46057</v>
      </c>
      <c r="C36" s="1" t="s">
        <v>111</v>
      </c>
      <c r="D36" s="1" t="s">
        <v>109</v>
      </c>
      <c r="E36" s="1">
        <v>3800</v>
      </c>
      <c r="F36" s="1"/>
      <c r="G36" s="1"/>
      <c r="H36" s="1"/>
      <c r="I36" s="1"/>
      <c r="J36" s="1">
        <f t="shared" si="0"/>
        <v>0</v>
      </c>
      <c r="K36" s="1"/>
    </row>
    <row r="37" spans="1:11" ht="21" customHeight="1" x14ac:dyDescent="0.3">
      <c r="A37" s="1">
        <v>35</v>
      </c>
      <c r="B37" s="10">
        <v>46058</v>
      </c>
      <c r="C37" s="1" t="s">
        <v>111</v>
      </c>
      <c r="D37" s="1" t="s">
        <v>109</v>
      </c>
      <c r="E37" s="1">
        <v>3800</v>
      </c>
      <c r="F37" s="1"/>
      <c r="G37" s="1"/>
      <c r="H37" s="1"/>
      <c r="I37" s="1"/>
      <c r="J37" s="1">
        <f t="shared" si="0"/>
        <v>0</v>
      </c>
      <c r="K37" s="1"/>
    </row>
    <row r="38" spans="1:11" ht="21" customHeight="1" x14ac:dyDescent="0.3">
      <c r="A38" s="1">
        <v>36</v>
      </c>
      <c r="B38" s="10">
        <v>46059</v>
      </c>
      <c r="C38" s="1" t="s">
        <v>111</v>
      </c>
      <c r="D38" s="1" t="s">
        <v>109</v>
      </c>
      <c r="E38" s="1">
        <v>3800</v>
      </c>
      <c r="F38" s="1"/>
      <c r="G38" s="1"/>
      <c r="H38" s="1"/>
      <c r="I38" s="1"/>
      <c r="J38" s="1">
        <f t="shared" si="0"/>
        <v>0</v>
      </c>
      <c r="K38" s="1"/>
    </row>
    <row r="39" spans="1:11" ht="21" customHeight="1" x14ac:dyDescent="0.3">
      <c r="A39" s="1">
        <v>37</v>
      </c>
      <c r="B39" s="10">
        <v>46060</v>
      </c>
      <c r="C39" s="1" t="s">
        <v>111</v>
      </c>
      <c r="D39" s="1" t="s">
        <v>109</v>
      </c>
      <c r="E39" s="1">
        <v>3800</v>
      </c>
      <c r="F39" s="1"/>
      <c r="G39" s="1"/>
      <c r="H39" s="1"/>
      <c r="I39" s="1"/>
      <c r="J39" s="1">
        <f t="shared" si="0"/>
        <v>0</v>
      </c>
      <c r="K39" s="1"/>
    </row>
    <row r="40" spans="1:11" ht="21" customHeight="1" x14ac:dyDescent="0.3">
      <c r="A40" s="1">
        <v>38</v>
      </c>
      <c r="B40" s="10">
        <v>46061</v>
      </c>
      <c r="C40" s="1" t="s">
        <v>111</v>
      </c>
      <c r="D40" s="1" t="s">
        <v>109</v>
      </c>
      <c r="E40" s="1">
        <v>3800</v>
      </c>
      <c r="F40" s="1"/>
      <c r="G40" s="1"/>
      <c r="H40" s="1"/>
      <c r="I40" s="1"/>
      <c r="J40" s="1">
        <f t="shared" si="0"/>
        <v>0</v>
      </c>
      <c r="K40" s="1"/>
    </row>
    <row r="41" spans="1:11" ht="21" customHeight="1" x14ac:dyDescent="0.3">
      <c r="A41" s="1">
        <v>39</v>
      </c>
      <c r="B41" s="10">
        <v>46062</v>
      </c>
      <c r="C41" s="1" t="s">
        <v>111</v>
      </c>
      <c r="D41" s="1" t="s">
        <v>109</v>
      </c>
      <c r="E41" s="1">
        <v>3800</v>
      </c>
      <c r="F41" s="1"/>
      <c r="G41" s="1"/>
      <c r="H41" s="1"/>
      <c r="I41" s="1"/>
      <c r="J41" s="1">
        <f t="shared" si="0"/>
        <v>0</v>
      </c>
      <c r="K41" s="1"/>
    </row>
    <row r="42" spans="1:11" ht="21" customHeight="1" x14ac:dyDescent="0.3">
      <c r="A42" s="1">
        <v>40</v>
      </c>
      <c r="B42" s="10">
        <v>46063</v>
      </c>
      <c r="C42" s="1" t="s">
        <v>111</v>
      </c>
      <c r="D42" s="1" t="s">
        <v>109</v>
      </c>
      <c r="E42" s="1">
        <v>3800</v>
      </c>
      <c r="F42" s="1"/>
      <c r="G42" s="1"/>
      <c r="H42" s="1"/>
      <c r="I42" s="1"/>
      <c r="J42" s="1">
        <f t="shared" si="0"/>
        <v>0</v>
      </c>
      <c r="K42" s="1"/>
    </row>
    <row r="43" spans="1:11" ht="21" customHeight="1" x14ac:dyDescent="0.3">
      <c r="A43" s="1">
        <v>41</v>
      </c>
      <c r="B43" s="10">
        <v>46064</v>
      </c>
      <c r="C43" s="1" t="s">
        <v>111</v>
      </c>
      <c r="D43" s="1" t="s">
        <v>109</v>
      </c>
      <c r="E43" s="1">
        <v>3800</v>
      </c>
      <c r="F43" s="1"/>
      <c r="G43" s="1"/>
      <c r="H43" s="1"/>
      <c r="I43" s="1"/>
      <c r="J43" s="1">
        <f t="shared" si="0"/>
        <v>0</v>
      </c>
      <c r="K43" s="1"/>
    </row>
    <row r="44" spans="1:11" ht="21" customHeight="1" x14ac:dyDescent="0.3">
      <c r="A44" s="1">
        <v>42</v>
      </c>
      <c r="B44" s="10">
        <v>46065</v>
      </c>
      <c r="C44" s="1" t="s">
        <v>111</v>
      </c>
      <c r="D44" s="1" t="s">
        <v>109</v>
      </c>
      <c r="E44" s="1">
        <v>3800</v>
      </c>
      <c r="F44" s="1"/>
      <c r="G44" s="1"/>
      <c r="H44" s="1"/>
      <c r="I44" s="1"/>
      <c r="J44" s="1">
        <f t="shared" si="0"/>
        <v>0</v>
      </c>
      <c r="K44" s="1"/>
    </row>
    <row r="45" spans="1:11" ht="21" customHeight="1" x14ac:dyDescent="0.3">
      <c r="A45" s="1">
        <v>43</v>
      </c>
      <c r="B45" s="10">
        <v>46066</v>
      </c>
      <c r="C45" s="1" t="s">
        <v>111</v>
      </c>
      <c r="D45" s="1" t="s">
        <v>109</v>
      </c>
      <c r="E45" s="1">
        <v>3800</v>
      </c>
      <c r="F45" s="1"/>
      <c r="G45" s="1"/>
      <c r="H45" s="1"/>
      <c r="I45" s="1"/>
      <c r="J45" s="1">
        <f t="shared" si="0"/>
        <v>0</v>
      </c>
      <c r="K45" s="1"/>
    </row>
    <row r="46" spans="1:11" ht="21" customHeight="1" x14ac:dyDescent="0.3">
      <c r="A46" s="1">
        <v>44</v>
      </c>
      <c r="B46" s="10">
        <v>46067</v>
      </c>
      <c r="C46" s="1" t="s">
        <v>111</v>
      </c>
      <c r="D46" s="1" t="s">
        <v>109</v>
      </c>
      <c r="E46" s="1">
        <v>3800</v>
      </c>
      <c r="F46" s="1"/>
      <c r="G46" s="1"/>
      <c r="H46" s="1"/>
      <c r="I46" s="1"/>
      <c r="J46" s="1">
        <f t="shared" si="0"/>
        <v>0</v>
      </c>
      <c r="K46" s="1"/>
    </row>
    <row r="47" spans="1:11" ht="21" customHeight="1" x14ac:dyDescent="0.3">
      <c r="A47" s="1">
        <v>45</v>
      </c>
      <c r="B47" s="10">
        <v>46068</v>
      </c>
      <c r="C47" s="1" t="s">
        <v>111</v>
      </c>
      <c r="D47" s="1" t="s">
        <v>109</v>
      </c>
      <c r="E47" s="1">
        <v>3800</v>
      </c>
      <c r="F47" s="1"/>
      <c r="G47" s="1"/>
      <c r="H47" s="1"/>
      <c r="I47" s="1"/>
      <c r="J47" s="1">
        <f t="shared" si="0"/>
        <v>0</v>
      </c>
      <c r="K47" s="1"/>
    </row>
    <row r="48" spans="1:11" ht="21" customHeight="1" x14ac:dyDescent="0.3">
      <c r="A48" s="1">
        <v>46</v>
      </c>
      <c r="B48" s="10">
        <v>46069</v>
      </c>
      <c r="C48" s="1" t="s">
        <v>111</v>
      </c>
      <c r="D48" s="1" t="s">
        <v>109</v>
      </c>
      <c r="E48" s="1">
        <v>3800</v>
      </c>
      <c r="F48" s="1"/>
      <c r="G48" s="1"/>
      <c r="H48" s="1"/>
      <c r="I48" s="1"/>
      <c r="J48" s="1">
        <f t="shared" si="0"/>
        <v>0</v>
      </c>
      <c r="K48" s="1"/>
    </row>
    <row r="49" spans="1:11" ht="21" customHeight="1" x14ac:dyDescent="0.3">
      <c r="A49" s="1">
        <v>47</v>
      </c>
      <c r="B49" s="10">
        <v>46070</v>
      </c>
      <c r="C49" s="1" t="s">
        <v>111</v>
      </c>
      <c r="D49" s="1" t="s">
        <v>109</v>
      </c>
      <c r="E49" s="1">
        <v>3800</v>
      </c>
      <c r="F49" s="1"/>
      <c r="G49" s="1"/>
      <c r="H49" s="1"/>
      <c r="I49" s="1"/>
      <c r="J49" s="1">
        <f t="shared" si="0"/>
        <v>0</v>
      </c>
      <c r="K49" s="1"/>
    </row>
    <row r="50" spans="1:11" ht="21" customHeight="1" x14ac:dyDescent="0.3">
      <c r="A50" s="1">
        <v>48</v>
      </c>
      <c r="B50" s="10">
        <v>46071</v>
      </c>
      <c r="C50" s="1" t="s">
        <v>111</v>
      </c>
      <c r="D50" s="1" t="s">
        <v>109</v>
      </c>
      <c r="E50" s="1">
        <v>3800</v>
      </c>
      <c r="F50" s="1"/>
      <c r="G50" s="1"/>
      <c r="H50" s="1"/>
      <c r="I50" s="1"/>
      <c r="J50" s="1">
        <f t="shared" si="0"/>
        <v>0</v>
      </c>
      <c r="K50" s="1"/>
    </row>
    <row r="51" spans="1:11" ht="21" customHeight="1" x14ac:dyDescent="0.3">
      <c r="A51" s="1">
        <v>49</v>
      </c>
      <c r="B51" s="10">
        <v>46072</v>
      </c>
      <c r="C51" s="1" t="s">
        <v>111</v>
      </c>
      <c r="D51" s="1" t="s">
        <v>109</v>
      </c>
      <c r="E51" s="1">
        <v>3800</v>
      </c>
      <c r="F51" s="1"/>
      <c r="G51" s="1"/>
      <c r="H51" s="1"/>
      <c r="I51" s="1"/>
      <c r="J51" s="1">
        <f t="shared" si="0"/>
        <v>0</v>
      </c>
      <c r="K51" s="1"/>
    </row>
    <row r="52" spans="1:11" ht="21" customHeight="1" x14ac:dyDescent="0.3">
      <c r="A52" s="1">
        <v>50</v>
      </c>
      <c r="B52" s="10">
        <v>46073</v>
      </c>
      <c r="C52" s="1" t="s">
        <v>111</v>
      </c>
      <c r="D52" s="1" t="s">
        <v>109</v>
      </c>
      <c r="E52" s="1">
        <v>3800</v>
      </c>
      <c r="F52" s="1"/>
      <c r="G52" s="1"/>
      <c r="H52" s="1"/>
      <c r="I52" s="1"/>
      <c r="J52" s="1">
        <f t="shared" si="0"/>
        <v>0</v>
      </c>
      <c r="K52" s="1"/>
    </row>
    <row r="53" spans="1:11" ht="21" customHeight="1" x14ac:dyDescent="0.3">
      <c r="A53" s="1">
        <v>51</v>
      </c>
      <c r="B53" s="10">
        <v>46074</v>
      </c>
      <c r="C53" s="1" t="s">
        <v>111</v>
      </c>
      <c r="D53" s="1" t="s">
        <v>109</v>
      </c>
      <c r="E53" s="1">
        <v>3800</v>
      </c>
      <c r="F53" s="1"/>
      <c r="G53" s="1"/>
      <c r="H53" s="1"/>
      <c r="I53" s="1"/>
      <c r="J53" s="1">
        <f t="shared" si="0"/>
        <v>0</v>
      </c>
      <c r="K53" s="1"/>
    </row>
    <row r="54" spans="1:11" ht="21" customHeight="1" x14ac:dyDescent="0.3">
      <c r="A54" s="1">
        <v>52</v>
      </c>
      <c r="B54" s="10">
        <v>46075</v>
      </c>
      <c r="C54" s="1" t="s">
        <v>111</v>
      </c>
      <c r="D54" s="1" t="s">
        <v>109</v>
      </c>
      <c r="E54" s="1">
        <v>3800</v>
      </c>
      <c r="F54" s="1"/>
      <c r="G54" s="1"/>
      <c r="H54" s="1"/>
      <c r="I54" s="1"/>
      <c r="J54" s="1">
        <f t="shared" si="0"/>
        <v>0</v>
      </c>
      <c r="K54" s="1"/>
    </row>
    <row r="55" spans="1:11" ht="21" customHeight="1" x14ac:dyDescent="0.3">
      <c r="A55" s="1">
        <v>53</v>
      </c>
      <c r="B55" s="10">
        <v>46076</v>
      </c>
      <c r="C55" s="1" t="s">
        <v>111</v>
      </c>
      <c r="D55" s="1" t="s">
        <v>109</v>
      </c>
      <c r="E55" s="1">
        <v>3800</v>
      </c>
      <c r="F55" s="1"/>
      <c r="G55" s="1"/>
      <c r="H55" s="1"/>
      <c r="I55" s="1"/>
      <c r="J55" s="1">
        <f t="shared" si="0"/>
        <v>0</v>
      </c>
      <c r="K55" s="1"/>
    </row>
    <row r="56" spans="1:11" ht="21" customHeight="1" x14ac:dyDescent="0.3">
      <c r="A56" s="1">
        <v>54</v>
      </c>
      <c r="B56" s="10">
        <v>46077</v>
      </c>
      <c r="C56" s="1" t="s">
        <v>111</v>
      </c>
      <c r="D56" s="1" t="s">
        <v>109</v>
      </c>
      <c r="E56" s="1">
        <v>3800</v>
      </c>
      <c r="F56" s="1"/>
      <c r="G56" s="1"/>
      <c r="H56" s="1"/>
      <c r="I56" s="1"/>
      <c r="J56" s="1">
        <f t="shared" si="0"/>
        <v>0</v>
      </c>
      <c r="K56" s="1"/>
    </row>
    <row r="57" spans="1:11" ht="21" customHeight="1" x14ac:dyDescent="0.3">
      <c r="A57" s="1">
        <v>55</v>
      </c>
      <c r="B57" s="10">
        <v>46078</v>
      </c>
      <c r="C57" s="1" t="s">
        <v>111</v>
      </c>
      <c r="D57" s="1" t="s">
        <v>109</v>
      </c>
      <c r="E57" s="1">
        <v>3800</v>
      </c>
      <c r="F57" s="1"/>
      <c r="G57" s="1"/>
      <c r="H57" s="1"/>
      <c r="I57" s="1"/>
      <c r="J57" s="1">
        <f t="shared" si="0"/>
        <v>0</v>
      </c>
      <c r="K57" s="1"/>
    </row>
    <row r="58" spans="1:11" ht="21" customHeight="1" x14ac:dyDescent="0.3">
      <c r="A58" s="1">
        <v>56</v>
      </c>
      <c r="B58" s="10">
        <v>46079</v>
      </c>
      <c r="C58" s="1" t="s">
        <v>111</v>
      </c>
      <c r="D58" s="1" t="s">
        <v>109</v>
      </c>
      <c r="E58" s="1">
        <v>3800</v>
      </c>
      <c r="F58" s="1"/>
      <c r="G58" s="1"/>
      <c r="H58" s="1"/>
      <c r="I58" s="1"/>
      <c r="J58" s="1">
        <f t="shared" si="0"/>
        <v>0</v>
      </c>
      <c r="K58" s="1"/>
    </row>
    <row r="59" spans="1:11" ht="21" customHeight="1" x14ac:dyDescent="0.3">
      <c r="A59" s="1">
        <v>57</v>
      </c>
      <c r="B59" s="10">
        <v>46080</v>
      </c>
      <c r="C59" s="1" t="s">
        <v>111</v>
      </c>
      <c r="D59" s="1" t="s">
        <v>109</v>
      </c>
      <c r="E59" s="1">
        <v>3800</v>
      </c>
      <c r="F59" s="1"/>
      <c r="G59" s="1"/>
      <c r="H59" s="1"/>
      <c r="I59" s="1"/>
      <c r="J59" s="1">
        <f t="shared" si="0"/>
        <v>0</v>
      </c>
      <c r="K59" s="1"/>
    </row>
    <row r="60" spans="1:11" ht="21" customHeight="1" x14ac:dyDescent="0.3">
      <c r="A60" s="1">
        <v>58</v>
      </c>
      <c r="B60" s="10">
        <v>46081</v>
      </c>
      <c r="C60" s="1" t="s">
        <v>111</v>
      </c>
      <c r="D60" s="1" t="s">
        <v>109</v>
      </c>
      <c r="E60" s="1">
        <v>3800</v>
      </c>
      <c r="F60" s="1"/>
      <c r="G60" s="1"/>
      <c r="H60" s="1"/>
      <c r="I60" s="1"/>
      <c r="J60" s="1">
        <f t="shared" si="0"/>
        <v>0</v>
      </c>
      <c r="K60" s="1"/>
    </row>
    <row r="61" spans="1:11" ht="21" customHeight="1" x14ac:dyDescent="0.3">
      <c r="A61" s="1">
        <v>59</v>
      </c>
      <c r="B61" s="10">
        <v>46082</v>
      </c>
      <c r="C61" s="1" t="s">
        <v>111</v>
      </c>
      <c r="D61" s="1" t="s">
        <v>109</v>
      </c>
      <c r="E61" s="1">
        <v>3800</v>
      </c>
      <c r="F61" s="1"/>
      <c r="G61" s="1"/>
      <c r="H61" s="1"/>
      <c r="I61" s="1"/>
      <c r="J61" s="1">
        <f t="shared" si="0"/>
        <v>0</v>
      </c>
      <c r="K61" s="1"/>
    </row>
    <row r="62" spans="1:11" ht="21" customHeight="1" x14ac:dyDescent="0.3">
      <c r="A62" s="1">
        <v>60</v>
      </c>
      <c r="B62" s="10">
        <v>46083</v>
      </c>
      <c r="C62" s="1" t="s">
        <v>111</v>
      </c>
      <c r="D62" s="1" t="s">
        <v>109</v>
      </c>
      <c r="E62" s="1">
        <v>3800</v>
      </c>
      <c r="F62" s="1"/>
      <c r="G62" s="1"/>
      <c r="H62" s="1"/>
      <c r="I62" s="1"/>
      <c r="J62" s="1">
        <f t="shared" si="0"/>
        <v>0</v>
      </c>
      <c r="K62" s="1"/>
    </row>
    <row r="63" spans="1:11" ht="21" customHeight="1" x14ac:dyDescent="0.3">
      <c r="A63" s="1">
        <v>61</v>
      </c>
      <c r="B63" s="10">
        <v>46084</v>
      </c>
      <c r="C63" s="1" t="s">
        <v>111</v>
      </c>
      <c r="D63" s="1" t="s">
        <v>109</v>
      </c>
      <c r="E63" s="1">
        <v>3800</v>
      </c>
      <c r="F63" s="1"/>
      <c r="G63" s="1"/>
      <c r="H63" s="1"/>
      <c r="I63" s="1"/>
      <c r="J63" s="1">
        <f t="shared" si="0"/>
        <v>0</v>
      </c>
      <c r="K63" s="1"/>
    </row>
    <row r="64" spans="1:11" ht="21" customHeight="1" x14ac:dyDescent="0.3">
      <c r="A64" s="1">
        <v>62</v>
      </c>
      <c r="B64" s="10">
        <v>46085</v>
      </c>
      <c r="C64" s="1" t="s">
        <v>111</v>
      </c>
      <c r="D64" s="1" t="s">
        <v>109</v>
      </c>
      <c r="E64" s="1">
        <v>3800</v>
      </c>
      <c r="F64" s="1"/>
      <c r="G64" s="1"/>
      <c r="H64" s="1"/>
      <c r="I64" s="1"/>
      <c r="J64" s="1">
        <f t="shared" si="0"/>
        <v>0</v>
      </c>
      <c r="K64" s="1"/>
    </row>
    <row r="65" spans="1:11" ht="21" customHeight="1" x14ac:dyDescent="0.3">
      <c r="A65" s="1">
        <v>63</v>
      </c>
      <c r="B65" s="10">
        <v>46086</v>
      </c>
      <c r="C65" s="1" t="s">
        <v>111</v>
      </c>
      <c r="D65" s="1" t="s">
        <v>109</v>
      </c>
      <c r="E65" s="1">
        <v>3800</v>
      </c>
      <c r="F65" s="1"/>
      <c r="G65" s="1"/>
      <c r="H65" s="1"/>
      <c r="I65" s="1"/>
      <c r="J65" s="1">
        <f t="shared" si="0"/>
        <v>0</v>
      </c>
      <c r="K65" s="1"/>
    </row>
    <row r="66" spans="1:11" ht="21" customHeight="1" x14ac:dyDescent="0.3">
      <c r="A66" s="1">
        <v>64</v>
      </c>
      <c r="B66" s="10">
        <v>46087</v>
      </c>
      <c r="C66" s="1" t="s">
        <v>111</v>
      </c>
      <c r="D66" s="1" t="s">
        <v>109</v>
      </c>
      <c r="E66" s="1">
        <v>3800</v>
      </c>
      <c r="F66" s="1"/>
      <c r="G66" s="1"/>
      <c r="H66" s="1"/>
      <c r="I66" s="1"/>
      <c r="J66" s="1">
        <f t="shared" si="0"/>
        <v>0</v>
      </c>
      <c r="K66" s="1"/>
    </row>
    <row r="67" spans="1:11" ht="21" customHeight="1" x14ac:dyDescent="0.3">
      <c r="A67" s="1">
        <v>65</v>
      </c>
      <c r="B67" s="10">
        <v>46088</v>
      </c>
      <c r="C67" s="1" t="s">
        <v>111</v>
      </c>
      <c r="D67" s="1" t="s">
        <v>109</v>
      </c>
      <c r="E67" s="1">
        <v>3800</v>
      </c>
      <c r="F67" s="1"/>
      <c r="G67" s="1"/>
      <c r="H67" s="1"/>
      <c r="I67" s="1"/>
      <c r="J67" s="1">
        <f t="shared" si="0"/>
        <v>0</v>
      </c>
      <c r="K67" s="1"/>
    </row>
    <row r="68" spans="1:11" ht="21" customHeight="1" x14ac:dyDescent="0.3">
      <c r="A68" s="1">
        <v>66</v>
      </c>
      <c r="B68" s="10">
        <v>46089</v>
      </c>
      <c r="C68" s="1" t="s">
        <v>111</v>
      </c>
      <c r="D68" s="1" t="s">
        <v>109</v>
      </c>
      <c r="E68" s="1">
        <v>3800</v>
      </c>
      <c r="F68" s="1"/>
      <c r="G68" s="1"/>
      <c r="H68" s="1"/>
      <c r="I68" s="1"/>
      <c r="J68" s="1">
        <f t="shared" ref="J68:J131" si="1">E68*F68-G68-H68+I68</f>
        <v>0</v>
      </c>
      <c r="K68" s="1"/>
    </row>
    <row r="69" spans="1:11" ht="21" customHeight="1" x14ac:dyDescent="0.3">
      <c r="A69" s="1">
        <v>67</v>
      </c>
      <c r="B69" s="10">
        <v>46090</v>
      </c>
      <c r="C69" s="1" t="s">
        <v>111</v>
      </c>
      <c r="D69" s="1" t="s">
        <v>109</v>
      </c>
      <c r="E69" s="1">
        <v>3800</v>
      </c>
      <c r="F69" s="1"/>
      <c r="G69" s="1"/>
      <c r="H69" s="1"/>
      <c r="I69" s="1"/>
      <c r="J69" s="1">
        <f t="shared" si="1"/>
        <v>0</v>
      </c>
      <c r="K69" s="1"/>
    </row>
    <row r="70" spans="1:11" ht="21" customHeight="1" x14ac:dyDescent="0.3">
      <c r="A70" s="1">
        <v>68</v>
      </c>
      <c r="B70" s="10">
        <v>46091</v>
      </c>
      <c r="C70" s="1" t="s">
        <v>111</v>
      </c>
      <c r="D70" s="1" t="s">
        <v>109</v>
      </c>
      <c r="E70" s="1">
        <v>3800</v>
      </c>
      <c r="F70" s="1"/>
      <c r="G70" s="1"/>
      <c r="H70" s="1"/>
      <c r="I70" s="1"/>
      <c r="J70" s="1">
        <f t="shared" si="1"/>
        <v>0</v>
      </c>
      <c r="K70" s="1"/>
    </row>
    <row r="71" spans="1:11" ht="21" customHeight="1" x14ac:dyDescent="0.3">
      <c r="A71" s="1">
        <v>69</v>
      </c>
      <c r="B71" s="10">
        <v>46092</v>
      </c>
      <c r="C71" s="1" t="s">
        <v>111</v>
      </c>
      <c r="D71" s="1" t="s">
        <v>109</v>
      </c>
      <c r="E71" s="1">
        <v>3800</v>
      </c>
      <c r="F71" s="1"/>
      <c r="G71" s="1"/>
      <c r="H71" s="1"/>
      <c r="I71" s="1"/>
      <c r="J71" s="1">
        <f t="shared" si="1"/>
        <v>0</v>
      </c>
      <c r="K71" s="1"/>
    </row>
    <row r="72" spans="1:11" ht="21" customHeight="1" x14ac:dyDescent="0.3">
      <c r="A72" s="1">
        <v>70</v>
      </c>
      <c r="B72" s="10">
        <v>46093</v>
      </c>
      <c r="C72" s="1" t="s">
        <v>111</v>
      </c>
      <c r="D72" s="1" t="s">
        <v>109</v>
      </c>
      <c r="E72" s="1">
        <v>3800</v>
      </c>
      <c r="F72" s="1"/>
      <c r="G72" s="1"/>
      <c r="H72" s="1"/>
      <c r="I72" s="1"/>
      <c r="J72" s="1">
        <f t="shared" si="1"/>
        <v>0</v>
      </c>
      <c r="K72" s="1"/>
    </row>
    <row r="73" spans="1:11" ht="21" customHeight="1" x14ac:dyDescent="0.3">
      <c r="A73" s="1">
        <v>71</v>
      </c>
      <c r="B73" s="10">
        <v>46094</v>
      </c>
      <c r="C73" s="1" t="s">
        <v>111</v>
      </c>
      <c r="D73" s="1" t="s">
        <v>109</v>
      </c>
      <c r="E73" s="1">
        <v>3800</v>
      </c>
      <c r="F73" s="1"/>
      <c r="G73" s="1"/>
      <c r="H73" s="1"/>
      <c r="I73" s="1"/>
      <c r="J73" s="1">
        <f t="shared" si="1"/>
        <v>0</v>
      </c>
      <c r="K73" s="1"/>
    </row>
    <row r="74" spans="1:11" ht="21" customHeight="1" x14ac:dyDescent="0.3">
      <c r="A74" s="1">
        <v>72</v>
      </c>
      <c r="B74" s="10">
        <v>46095</v>
      </c>
      <c r="C74" s="1" t="s">
        <v>111</v>
      </c>
      <c r="D74" s="1" t="s">
        <v>109</v>
      </c>
      <c r="E74" s="1">
        <v>3800</v>
      </c>
      <c r="F74" s="1"/>
      <c r="G74" s="1"/>
      <c r="H74" s="1"/>
      <c r="I74" s="1"/>
      <c r="J74" s="1">
        <f t="shared" si="1"/>
        <v>0</v>
      </c>
      <c r="K74" s="1"/>
    </row>
    <row r="75" spans="1:11" ht="21" customHeight="1" x14ac:dyDescent="0.3">
      <c r="A75" s="1">
        <v>73</v>
      </c>
      <c r="B75" s="10">
        <v>46096</v>
      </c>
      <c r="C75" s="1" t="s">
        <v>111</v>
      </c>
      <c r="D75" s="1" t="s">
        <v>109</v>
      </c>
      <c r="E75" s="1">
        <v>3800</v>
      </c>
      <c r="F75" s="1"/>
      <c r="G75" s="1"/>
      <c r="H75" s="1"/>
      <c r="I75" s="1"/>
      <c r="J75" s="1">
        <f t="shared" si="1"/>
        <v>0</v>
      </c>
      <c r="K75" s="1"/>
    </row>
    <row r="76" spans="1:11" ht="21" customHeight="1" x14ac:dyDescent="0.3">
      <c r="A76" s="1">
        <v>74</v>
      </c>
      <c r="B76" s="10">
        <v>46097</v>
      </c>
      <c r="C76" s="1" t="s">
        <v>111</v>
      </c>
      <c r="D76" s="1" t="s">
        <v>109</v>
      </c>
      <c r="E76" s="1">
        <v>3800</v>
      </c>
      <c r="F76" s="1"/>
      <c r="G76" s="1"/>
      <c r="H76" s="1"/>
      <c r="I76" s="1"/>
      <c r="J76" s="1">
        <f t="shared" si="1"/>
        <v>0</v>
      </c>
      <c r="K76" s="1"/>
    </row>
    <row r="77" spans="1:11" ht="21" customHeight="1" x14ac:dyDescent="0.3">
      <c r="A77" s="1">
        <v>75</v>
      </c>
      <c r="B77" s="10">
        <v>46098</v>
      </c>
      <c r="C77" s="1" t="s">
        <v>111</v>
      </c>
      <c r="D77" s="1" t="s">
        <v>109</v>
      </c>
      <c r="E77" s="1">
        <v>3800</v>
      </c>
      <c r="F77" s="1"/>
      <c r="G77" s="1"/>
      <c r="H77" s="1"/>
      <c r="I77" s="1"/>
      <c r="J77" s="1">
        <f t="shared" si="1"/>
        <v>0</v>
      </c>
      <c r="K77" s="1"/>
    </row>
    <row r="78" spans="1:11" ht="21" customHeight="1" x14ac:dyDescent="0.3">
      <c r="A78" s="1">
        <v>76</v>
      </c>
      <c r="B78" s="10">
        <v>46099</v>
      </c>
      <c r="C78" s="1" t="s">
        <v>111</v>
      </c>
      <c r="D78" s="1" t="s">
        <v>109</v>
      </c>
      <c r="E78" s="1">
        <v>3800</v>
      </c>
      <c r="F78" s="1"/>
      <c r="G78" s="1"/>
      <c r="H78" s="1"/>
      <c r="I78" s="1"/>
      <c r="J78" s="1">
        <f t="shared" si="1"/>
        <v>0</v>
      </c>
      <c r="K78" s="1"/>
    </row>
    <row r="79" spans="1:11" ht="21" customHeight="1" x14ac:dyDescent="0.3">
      <c r="A79" s="1">
        <v>77</v>
      </c>
      <c r="B79" s="10">
        <v>46100</v>
      </c>
      <c r="C79" s="1" t="s">
        <v>111</v>
      </c>
      <c r="D79" s="1" t="s">
        <v>109</v>
      </c>
      <c r="E79" s="1">
        <v>3800</v>
      </c>
      <c r="F79" s="1"/>
      <c r="G79" s="1"/>
      <c r="H79" s="1"/>
      <c r="I79" s="1"/>
      <c r="J79" s="1">
        <f t="shared" si="1"/>
        <v>0</v>
      </c>
      <c r="K79" s="1"/>
    </row>
    <row r="80" spans="1:11" ht="21" customHeight="1" x14ac:dyDescent="0.3">
      <c r="A80" s="1">
        <v>78</v>
      </c>
      <c r="B80" s="10">
        <v>46101</v>
      </c>
      <c r="C80" s="1" t="s">
        <v>111</v>
      </c>
      <c r="D80" s="1" t="s">
        <v>109</v>
      </c>
      <c r="E80" s="1">
        <v>3800</v>
      </c>
      <c r="F80" s="1"/>
      <c r="G80" s="1"/>
      <c r="H80" s="1"/>
      <c r="I80" s="1"/>
      <c r="J80" s="1">
        <f t="shared" si="1"/>
        <v>0</v>
      </c>
      <c r="K80" s="1"/>
    </row>
    <row r="81" spans="1:11" ht="21" customHeight="1" x14ac:dyDescent="0.3">
      <c r="A81" s="1">
        <v>79</v>
      </c>
      <c r="B81" s="10">
        <v>46102</v>
      </c>
      <c r="C81" s="1" t="s">
        <v>111</v>
      </c>
      <c r="D81" s="1" t="s">
        <v>109</v>
      </c>
      <c r="E81" s="1">
        <v>3800</v>
      </c>
      <c r="F81" s="1"/>
      <c r="G81" s="1"/>
      <c r="H81" s="1"/>
      <c r="I81" s="1"/>
      <c r="J81" s="1">
        <f t="shared" si="1"/>
        <v>0</v>
      </c>
      <c r="K81" s="1"/>
    </row>
    <row r="82" spans="1:11" ht="21" customHeight="1" x14ac:dyDescent="0.3">
      <c r="A82" s="1">
        <v>80</v>
      </c>
      <c r="B82" s="10">
        <v>46103</v>
      </c>
      <c r="C82" s="1" t="s">
        <v>111</v>
      </c>
      <c r="D82" s="1" t="s">
        <v>109</v>
      </c>
      <c r="E82" s="1">
        <v>3800</v>
      </c>
      <c r="F82" s="1"/>
      <c r="G82" s="1"/>
      <c r="H82" s="1"/>
      <c r="I82" s="1"/>
      <c r="J82" s="1">
        <f t="shared" si="1"/>
        <v>0</v>
      </c>
      <c r="K82" s="1"/>
    </row>
    <row r="83" spans="1:11" ht="21" customHeight="1" x14ac:dyDescent="0.3">
      <c r="A83" s="1">
        <v>81</v>
      </c>
      <c r="B83" s="10">
        <v>46104</v>
      </c>
      <c r="C83" s="1" t="s">
        <v>111</v>
      </c>
      <c r="D83" s="1" t="s">
        <v>109</v>
      </c>
      <c r="E83" s="1">
        <v>3800</v>
      </c>
      <c r="F83" s="1"/>
      <c r="G83" s="1"/>
      <c r="H83" s="1"/>
      <c r="I83" s="1"/>
      <c r="J83" s="1">
        <f t="shared" si="1"/>
        <v>0</v>
      </c>
      <c r="K83" s="1"/>
    </row>
    <row r="84" spans="1:11" ht="21" customHeight="1" x14ac:dyDescent="0.3">
      <c r="A84" s="1">
        <v>82</v>
      </c>
      <c r="B84" s="10">
        <v>46105</v>
      </c>
      <c r="C84" s="1" t="s">
        <v>111</v>
      </c>
      <c r="D84" s="1" t="s">
        <v>109</v>
      </c>
      <c r="E84" s="1">
        <v>3800</v>
      </c>
      <c r="F84" s="1"/>
      <c r="G84" s="1"/>
      <c r="H84" s="1"/>
      <c r="I84" s="1"/>
      <c r="J84" s="1">
        <f t="shared" si="1"/>
        <v>0</v>
      </c>
      <c r="K84" s="1"/>
    </row>
    <row r="85" spans="1:11" ht="21" customHeight="1" x14ac:dyDescent="0.3">
      <c r="A85" s="1">
        <v>83</v>
      </c>
      <c r="B85" s="10">
        <v>46106</v>
      </c>
      <c r="C85" s="1" t="s">
        <v>111</v>
      </c>
      <c r="D85" s="1" t="s">
        <v>109</v>
      </c>
      <c r="E85" s="1">
        <v>3800</v>
      </c>
      <c r="F85" s="1"/>
      <c r="G85" s="1"/>
      <c r="H85" s="1"/>
      <c r="I85" s="1"/>
      <c r="J85" s="1">
        <f t="shared" si="1"/>
        <v>0</v>
      </c>
      <c r="K85" s="1"/>
    </row>
    <row r="86" spans="1:11" ht="21" customHeight="1" x14ac:dyDescent="0.3">
      <c r="A86" s="1">
        <v>84</v>
      </c>
      <c r="B86" s="10">
        <v>46107</v>
      </c>
      <c r="C86" s="1" t="s">
        <v>111</v>
      </c>
      <c r="D86" s="1" t="s">
        <v>109</v>
      </c>
      <c r="E86" s="1">
        <v>3800</v>
      </c>
      <c r="F86" s="1"/>
      <c r="G86" s="1"/>
      <c r="H86" s="1"/>
      <c r="I86" s="1"/>
      <c r="J86" s="1">
        <f t="shared" si="1"/>
        <v>0</v>
      </c>
      <c r="K86" s="1"/>
    </row>
    <row r="87" spans="1:11" ht="21" customHeight="1" x14ac:dyDescent="0.3">
      <c r="A87" s="1">
        <v>85</v>
      </c>
      <c r="B87" s="10">
        <v>46108</v>
      </c>
      <c r="C87" s="1" t="s">
        <v>111</v>
      </c>
      <c r="D87" s="1" t="s">
        <v>109</v>
      </c>
      <c r="E87" s="1">
        <v>3800</v>
      </c>
      <c r="F87" s="1"/>
      <c r="G87" s="1"/>
      <c r="H87" s="1"/>
      <c r="I87" s="1"/>
      <c r="J87" s="1">
        <f t="shared" si="1"/>
        <v>0</v>
      </c>
      <c r="K87" s="1"/>
    </row>
    <row r="88" spans="1:11" ht="21" customHeight="1" x14ac:dyDescent="0.3">
      <c r="A88" s="1">
        <v>86</v>
      </c>
      <c r="B88" s="10">
        <v>46109</v>
      </c>
      <c r="C88" s="1" t="s">
        <v>111</v>
      </c>
      <c r="D88" s="1" t="s">
        <v>109</v>
      </c>
      <c r="E88" s="1">
        <v>3800</v>
      </c>
      <c r="F88" s="1"/>
      <c r="G88" s="1"/>
      <c r="H88" s="1"/>
      <c r="I88" s="1"/>
      <c r="J88" s="1">
        <f t="shared" si="1"/>
        <v>0</v>
      </c>
      <c r="K88" s="1"/>
    </row>
    <row r="89" spans="1:11" ht="21" customHeight="1" x14ac:dyDescent="0.3">
      <c r="A89" s="1">
        <v>87</v>
      </c>
      <c r="B89" s="10">
        <v>46110</v>
      </c>
      <c r="C89" s="1" t="s">
        <v>111</v>
      </c>
      <c r="D89" s="1" t="s">
        <v>109</v>
      </c>
      <c r="E89" s="1">
        <v>3800</v>
      </c>
      <c r="F89" s="1"/>
      <c r="G89" s="1"/>
      <c r="H89" s="1"/>
      <c r="I89" s="1"/>
      <c r="J89" s="1">
        <f t="shared" si="1"/>
        <v>0</v>
      </c>
      <c r="K89" s="1"/>
    </row>
    <row r="90" spans="1:11" ht="21" customHeight="1" x14ac:dyDescent="0.3">
      <c r="A90" s="1">
        <v>88</v>
      </c>
      <c r="B90" s="10">
        <v>46111</v>
      </c>
      <c r="C90" s="1" t="s">
        <v>111</v>
      </c>
      <c r="D90" s="1" t="s">
        <v>109</v>
      </c>
      <c r="E90" s="1">
        <v>3800</v>
      </c>
      <c r="F90" s="1"/>
      <c r="G90" s="1"/>
      <c r="H90" s="1"/>
      <c r="I90" s="1"/>
      <c r="J90" s="1">
        <f t="shared" si="1"/>
        <v>0</v>
      </c>
      <c r="K90" s="1"/>
    </row>
    <row r="91" spans="1:11" ht="21" customHeight="1" x14ac:dyDescent="0.3">
      <c r="A91" s="1">
        <v>89</v>
      </c>
      <c r="B91" s="10">
        <v>46112</v>
      </c>
      <c r="C91" s="1" t="s">
        <v>111</v>
      </c>
      <c r="D91" s="1" t="s">
        <v>109</v>
      </c>
      <c r="E91" s="1">
        <v>3800</v>
      </c>
      <c r="F91" s="1"/>
      <c r="G91" s="1"/>
      <c r="H91" s="1"/>
      <c r="I91" s="1"/>
      <c r="J91" s="1">
        <f t="shared" si="1"/>
        <v>0</v>
      </c>
      <c r="K91" s="1"/>
    </row>
    <row r="92" spans="1:11" ht="21" customHeight="1" x14ac:dyDescent="0.3">
      <c r="A92" s="1">
        <v>90</v>
      </c>
      <c r="B92" s="10">
        <v>46113</v>
      </c>
      <c r="C92" s="1" t="s">
        <v>111</v>
      </c>
      <c r="D92" s="1" t="s">
        <v>109</v>
      </c>
      <c r="E92" s="1">
        <v>3800</v>
      </c>
      <c r="F92" s="1"/>
      <c r="G92" s="1"/>
      <c r="H92" s="1"/>
      <c r="I92" s="1"/>
      <c r="J92" s="1">
        <f t="shared" si="1"/>
        <v>0</v>
      </c>
      <c r="K92" s="1"/>
    </row>
    <row r="93" spans="1:11" ht="21" customHeight="1" x14ac:dyDescent="0.3">
      <c r="A93" s="1">
        <v>91</v>
      </c>
      <c r="B93" s="10">
        <v>46114</v>
      </c>
      <c r="C93" s="1" t="s">
        <v>111</v>
      </c>
      <c r="D93" s="1" t="s">
        <v>109</v>
      </c>
      <c r="E93" s="1">
        <v>3800</v>
      </c>
      <c r="F93" s="1"/>
      <c r="G93" s="1"/>
      <c r="H93" s="1"/>
      <c r="I93" s="1"/>
      <c r="J93" s="1">
        <f t="shared" si="1"/>
        <v>0</v>
      </c>
      <c r="K93" s="1"/>
    </row>
    <row r="94" spans="1:11" ht="21" customHeight="1" x14ac:dyDescent="0.3">
      <c r="A94" s="1">
        <v>92</v>
      </c>
      <c r="B94" s="10">
        <v>46115</v>
      </c>
      <c r="C94" s="1" t="s">
        <v>111</v>
      </c>
      <c r="D94" s="1" t="s">
        <v>109</v>
      </c>
      <c r="E94" s="1">
        <v>3800</v>
      </c>
      <c r="F94" s="1"/>
      <c r="G94" s="1"/>
      <c r="H94" s="1"/>
      <c r="I94" s="1"/>
      <c r="J94" s="1">
        <f t="shared" si="1"/>
        <v>0</v>
      </c>
      <c r="K94" s="1"/>
    </row>
    <row r="95" spans="1:11" ht="21" customHeight="1" x14ac:dyDescent="0.3">
      <c r="A95" s="1">
        <v>93</v>
      </c>
      <c r="B95" s="10">
        <v>46116</v>
      </c>
      <c r="C95" s="1" t="s">
        <v>111</v>
      </c>
      <c r="D95" s="1" t="s">
        <v>109</v>
      </c>
      <c r="E95" s="1">
        <v>3800</v>
      </c>
      <c r="F95" s="1"/>
      <c r="G95" s="1"/>
      <c r="H95" s="1"/>
      <c r="I95" s="1"/>
      <c r="J95" s="1">
        <f t="shared" si="1"/>
        <v>0</v>
      </c>
      <c r="K95" s="1"/>
    </row>
    <row r="96" spans="1:11" ht="21" customHeight="1" x14ac:dyDescent="0.3">
      <c r="A96" s="1">
        <v>94</v>
      </c>
      <c r="B96" s="10">
        <v>46117</v>
      </c>
      <c r="C96" s="1" t="s">
        <v>111</v>
      </c>
      <c r="D96" s="1" t="s">
        <v>109</v>
      </c>
      <c r="E96" s="1">
        <v>3800</v>
      </c>
      <c r="F96" s="1"/>
      <c r="G96" s="1"/>
      <c r="H96" s="1"/>
      <c r="I96" s="1"/>
      <c r="J96" s="1">
        <f t="shared" si="1"/>
        <v>0</v>
      </c>
      <c r="K96" s="1"/>
    </row>
    <row r="97" spans="1:11" ht="21" customHeight="1" x14ac:dyDescent="0.3">
      <c r="A97" s="1">
        <v>95</v>
      </c>
      <c r="B97" s="10">
        <v>46118</v>
      </c>
      <c r="C97" s="1" t="s">
        <v>111</v>
      </c>
      <c r="D97" s="1" t="s">
        <v>109</v>
      </c>
      <c r="E97" s="1">
        <v>3800</v>
      </c>
      <c r="F97" s="1"/>
      <c r="G97" s="1"/>
      <c r="H97" s="1"/>
      <c r="I97" s="1"/>
      <c r="J97" s="1">
        <f t="shared" si="1"/>
        <v>0</v>
      </c>
      <c r="K97" s="1"/>
    </row>
    <row r="98" spans="1:11" ht="21" customHeight="1" x14ac:dyDescent="0.3">
      <c r="A98" s="1">
        <v>96</v>
      </c>
      <c r="B98" s="10">
        <v>46119</v>
      </c>
      <c r="C98" s="1" t="s">
        <v>111</v>
      </c>
      <c r="D98" s="1" t="s">
        <v>109</v>
      </c>
      <c r="E98" s="1">
        <v>3800</v>
      </c>
      <c r="F98" s="1"/>
      <c r="G98" s="1"/>
      <c r="H98" s="1"/>
      <c r="I98" s="1"/>
      <c r="J98" s="1">
        <f t="shared" si="1"/>
        <v>0</v>
      </c>
      <c r="K98" s="1"/>
    </row>
    <row r="99" spans="1:11" ht="21" customHeight="1" x14ac:dyDescent="0.3">
      <c r="A99" s="1">
        <v>97</v>
      </c>
      <c r="B99" s="10">
        <v>46120</v>
      </c>
      <c r="C99" s="1" t="s">
        <v>111</v>
      </c>
      <c r="D99" s="1" t="s">
        <v>109</v>
      </c>
      <c r="E99" s="1">
        <v>3800</v>
      </c>
      <c r="F99" s="1"/>
      <c r="G99" s="1"/>
      <c r="H99" s="1"/>
      <c r="I99" s="1"/>
      <c r="J99" s="1">
        <f t="shared" si="1"/>
        <v>0</v>
      </c>
      <c r="K99" s="1"/>
    </row>
    <row r="100" spans="1:11" ht="21" customHeight="1" x14ac:dyDescent="0.3">
      <c r="A100" s="1">
        <v>98</v>
      </c>
      <c r="B100" s="10">
        <v>46121</v>
      </c>
      <c r="C100" s="1" t="s">
        <v>111</v>
      </c>
      <c r="D100" s="1" t="s">
        <v>109</v>
      </c>
      <c r="E100" s="1">
        <v>3800</v>
      </c>
      <c r="F100" s="1"/>
      <c r="G100" s="1"/>
      <c r="H100" s="1"/>
      <c r="I100" s="1"/>
      <c r="J100" s="1">
        <f t="shared" si="1"/>
        <v>0</v>
      </c>
      <c r="K100" s="1"/>
    </row>
    <row r="101" spans="1:11" ht="21" customHeight="1" x14ac:dyDescent="0.3">
      <c r="A101" s="1">
        <v>99</v>
      </c>
      <c r="B101" s="10">
        <v>46122</v>
      </c>
      <c r="C101" s="1" t="s">
        <v>111</v>
      </c>
      <c r="D101" s="1" t="s">
        <v>109</v>
      </c>
      <c r="E101" s="1">
        <v>3800</v>
      </c>
      <c r="F101" s="1"/>
      <c r="G101" s="1"/>
      <c r="H101" s="1"/>
      <c r="I101" s="1"/>
      <c r="J101" s="1">
        <f t="shared" si="1"/>
        <v>0</v>
      </c>
      <c r="K101" s="1"/>
    </row>
    <row r="102" spans="1:11" ht="21" customHeight="1" x14ac:dyDescent="0.3">
      <c r="A102" s="1">
        <v>100</v>
      </c>
      <c r="B102" s="10">
        <v>46123</v>
      </c>
      <c r="C102" s="1" t="s">
        <v>111</v>
      </c>
      <c r="D102" s="1" t="s">
        <v>109</v>
      </c>
      <c r="E102" s="1">
        <v>3800</v>
      </c>
      <c r="F102" s="1"/>
      <c r="G102" s="1"/>
      <c r="H102" s="1"/>
      <c r="I102" s="1"/>
      <c r="J102" s="1">
        <f t="shared" si="1"/>
        <v>0</v>
      </c>
      <c r="K102" s="1"/>
    </row>
    <row r="103" spans="1:11" ht="21" customHeight="1" x14ac:dyDescent="0.3">
      <c r="A103" s="1">
        <v>101</v>
      </c>
      <c r="B103" s="10">
        <v>46124</v>
      </c>
      <c r="C103" s="1" t="s">
        <v>111</v>
      </c>
      <c r="D103" s="1" t="s">
        <v>109</v>
      </c>
      <c r="E103" s="1">
        <v>3800</v>
      </c>
      <c r="F103" s="1"/>
      <c r="G103" s="1"/>
      <c r="H103" s="1"/>
      <c r="I103" s="1"/>
      <c r="J103" s="1">
        <f t="shared" si="1"/>
        <v>0</v>
      </c>
      <c r="K103" s="1"/>
    </row>
    <row r="104" spans="1:11" ht="21" customHeight="1" x14ac:dyDescent="0.3">
      <c r="A104" s="1">
        <v>102</v>
      </c>
      <c r="B104" s="10">
        <v>46125</v>
      </c>
      <c r="C104" s="1" t="s">
        <v>111</v>
      </c>
      <c r="D104" s="1" t="s">
        <v>109</v>
      </c>
      <c r="E104" s="1">
        <v>3800</v>
      </c>
      <c r="F104" s="1"/>
      <c r="G104" s="1"/>
      <c r="H104" s="1"/>
      <c r="I104" s="1"/>
      <c r="J104" s="1">
        <f t="shared" si="1"/>
        <v>0</v>
      </c>
      <c r="K104" s="1"/>
    </row>
    <row r="105" spans="1:11" ht="21" customHeight="1" x14ac:dyDescent="0.3">
      <c r="A105" s="1">
        <v>103</v>
      </c>
      <c r="B105" s="10">
        <v>46126</v>
      </c>
      <c r="C105" s="1" t="s">
        <v>111</v>
      </c>
      <c r="D105" s="1" t="s">
        <v>109</v>
      </c>
      <c r="E105" s="1">
        <v>3800</v>
      </c>
      <c r="F105" s="1"/>
      <c r="G105" s="1"/>
      <c r="H105" s="1"/>
      <c r="I105" s="1"/>
      <c r="J105" s="1">
        <f t="shared" si="1"/>
        <v>0</v>
      </c>
      <c r="K105" s="1"/>
    </row>
    <row r="106" spans="1:11" ht="21" customHeight="1" x14ac:dyDescent="0.3">
      <c r="A106" s="1">
        <v>104</v>
      </c>
      <c r="B106" s="10">
        <v>46127</v>
      </c>
      <c r="C106" s="1" t="s">
        <v>111</v>
      </c>
      <c r="D106" s="1" t="s">
        <v>109</v>
      </c>
      <c r="E106" s="1">
        <v>3800</v>
      </c>
      <c r="F106" s="1"/>
      <c r="G106" s="1"/>
      <c r="H106" s="1"/>
      <c r="I106" s="1"/>
      <c r="J106" s="1">
        <f t="shared" si="1"/>
        <v>0</v>
      </c>
      <c r="K106" s="1"/>
    </row>
    <row r="107" spans="1:11" ht="21" customHeight="1" x14ac:dyDescent="0.3">
      <c r="A107" s="1">
        <v>105</v>
      </c>
      <c r="B107" s="10">
        <v>46128</v>
      </c>
      <c r="C107" s="1" t="s">
        <v>111</v>
      </c>
      <c r="D107" s="1" t="s">
        <v>109</v>
      </c>
      <c r="E107" s="1">
        <v>3800</v>
      </c>
      <c r="F107" s="1"/>
      <c r="G107" s="1"/>
      <c r="H107" s="1"/>
      <c r="I107" s="1"/>
      <c r="J107" s="1">
        <f t="shared" si="1"/>
        <v>0</v>
      </c>
      <c r="K107" s="1"/>
    </row>
    <row r="108" spans="1:11" ht="21" customHeight="1" x14ac:dyDescent="0.3">
      <c r="A108" s="1">
        <v>106</v>
      </c>
      <c r="B108" s="10">
        <v>46129</v>
      </c>
      <c r="C108" s="1" t="s">
        <v>111</v>
      </c>
      <c r="D108" s="1" t="s">
        <v>109</v>
      </c>
      <c r="E108" s="1">
        <v>3800</v>
      </c>
      <c r="F108" s="1"/>
      <c r="G108" s="1"/>
      <c r="H108" s="1"/>
      <c r="I108" s="1"/>
      <c r="J108" s="1">
        <f t="shared" si="1"/>
        <v>0</v>
      </c>
      <c r="K108" s="1"/>
    </row>
    <row r="109" spans="1:11" ht="21" customHeight="1" x14ac:dyDescent="0.3">
      <c r="A109" s="1">
        <v>107</v>
      </c>
      <c r="B109" s="10">
        <v>46130</v>
      </c>
      <c r="C109" s="1" t="s">
        <v>111</v>
      </c>
      <c r="D109" s="1" t="s">
        <v>109</v>
      </c>
      <c r="E109" s="1">
        <v>3800</v>
      </c>
      <c r="F109" s="1"/>
      <c r="G109" s="1"/>
      <c r="H109" s="1"/>
      <c r="I109" s="1"/>
      <c r="J109" s="1">
        <f t="shared" si="1"/>
        <v>0</v>
      </c>
      <c r="K109" s="1"/>
    </row>
    <row r="110" spans="1:11" ht="21" customHeight="1" x14ac:dyDescent="0.3">
      <c r="A110" s="1">
        <v>108</v>
      </c>
      <c r="B110" s="10">
        <v>46131</v>
      </c>
      <c r="C110" s="1" t="s">
        <v>111</v>
      </c>
      <c r="D110" s="1" t="s">
        <v>109</v>
      </c>
      <c r="E110" s="1">
        <v>3800</v>
      </c>
      <c r="F110" s="1"/>
      <c r="G110" s="1"/>
      <c r="H110" s="1"/>
      <c r="I110" s="1"/>
      <c r="J110" s="1">
        <f t="shared" si="1"/>
        <v>0</v>
      </c>
      <c r="K110" s="1"/>
    </row>
    <row r="111" spans="1:11" ht="21" customHeight="1" x14ac:dyDescent="0.3">
      <c r="A111" s="1">
        <v>109</v>
      </c>
      <c r="B111" s="10">
        <v>46132</v>
      </c>
      <c r="C111" s="1" t="s">
        <v>111</v>
      </c>
      <c r="D111" s="1" t="s">
        <v>109</v>
      </c>
      <c r="E111" s="1">
        <v>3800</v>
      </c>
      <c r="F111" s="1"/>
      <c r="G111" s="1"/>
      <c r="H111" s="1"/>
      <c r="I111" s="1"/>
      <c r="J111" s="1">
        <f t="shared" si="1"/>
        <v>0</v>
      </c>
      <c r="K111" s="1"/>
    </row>
    <row r="112" spans="1:11" ht="21" customHeight="1" x14ac:dyDescent="0.3">
      <c r="A112" s="1">
        <v>110</v>
      </c>
      <c r="B112" s="10">
        <v>46133</v>
      </c>
      <c r="C112" s="1" t="s">
        <v>111</v>
      </c>
      <c r="D112" s="1" t="s">
        <v>109</v>
      </c>
      <c r="E112" s="1">
        <v>3800</v>
      </c>
      <c r="F112" s="1"/>
      <c r="G112" s="1"/>
      <c r="H112" s="1"/>
      <c r="I112" s="1"/>
      <c r="J112" s="1">
        <f t="shared" si="1"/>
        <v>0</v>
      </c>
      <c r="K112" s="1"/>
    </row>
    <row r="113" spans="1:11" ht="21" customHeight="1" x14ac:dyDescent="0.3">
      <c r="A113" s="1">
        <v>111</v>
      </c>
      <c r="B113" s="10">
        <v>46134</v>
      </c>
      <c r="C113" s="1" t="s">
        <v>111</v>
      </c>
      <c r="D113" s="1" t="s">
        <v>109</v>
      </c>
      <c r="E113" s="1">
        <v>3800</v>
      </c>
      <c r="F113" s="1"/>
      <c r="G113" s="1"/>
      <c r="H113" s="1"/>
      <c r="I113" s="1"/>
      <c r="J113" s="1">
        <f t="shared" si="1"/>
        <v>0</v>
      </c>
      <c r="K113" s="1"/>
    </row>
    <row r="114" spans="1:11" ht="21" customHeight="1" x14ac:dyDescent="0.3">
      <c r="A114" s="1">
        <v>112</v>
      </c>
      <c r="B114" s="10">
        <v>46135</v>
      </c>
      <c r="C114" s="1" t="s">
        <v>111</v>
      </c>
      <c r="D114" s="1" t="s">
        <v>109</v>
      </c>
      <c r="E114" s="1">
        <v>3800</v>
      </c>
      <c r="F114" s="1"/>
      <c r="G114" s="1"/>
      <c r="H114" s="1"/>
      <c r="I114" s="1"/>
      <c r="J114" s="1">
        <f t="shared" si="1"/>
        <v>0</v>
      </c>
      <c r="K114" s="1"/>
    </row>
    <row r="115" spans="1:11" ht="21" customHeight="1" x14ac:dyDescent="0.3">
      <c r="A115" s="1">
        <v>113</v>
      </c>
      <c r="B115" s="10">
        <v>46136</v>
      </c>
      <c r="C115" s="1" t="s">
        <v>111</v>
      </c>
      <c r="D115" s="1" t="s">
        <v>109</v>
      </c>
      <c r="E115" s="1">
        <v>3800</v>
      </c>
      <c r="F115" s="1"/>
      <c r="G115" s="1"/>
      <c r="H115" s="1"/>
      <c r="I115" s="1"/>
      <c r="J115" s="1">
        <f t="shared" si="1"/>
        <v>0</v>
      </c>
      <c r="K115" s="1"/>
    </row>
    <row r="116" spans="1:11" ht="21" customHeight="1" x14ac:dyDescent="0.3">
      <c r="A116" s="1">
        <v>114</v>
      </c>
      <c r="B116" s="10">
        <v>46137</v>
      </c>
      <c r="C116" s="1" t="s">
        <v>111</v>
      </c>
      <c r="D116" s="1" t="s">
        <v>109</v>
      </c>
      <c r="E116" s="1">
        <v>3800</v>
      </c>
      <c r="F116" s="1"/>
      <c r="G116" s="1"/>
      <c r="H116" s="1"/>
      <c r="I116" s="1"/>
      <c r="J116" s="1">
        <f t="shared" si="1"/>
        <v>0</v>
      </c>
      <c r="K116" s="1"/>
    </row>
    <row r="117" spans="1:11" ht="21" customHeight="1" x14ac:dyDescent="0.3">
      <c r="A117" s="1">
        <v>115</v>
      </c>
      <c r="B117" s="10">
        <v>46138</v>
      </c>
      <c r="C117" s="1" t="s">
        <v>111</v>
      </c>
      <c r="D117" s="1" t="s">
        <v>109</v>
      </c>
      <c r="E117" s="1">
        <v>3800</v>
      </c>
      <c r="F117" s="1"/>
      <c r="G117" s="1"/>
      <c r="H117" s="1"/>
      <c r="I117" s="1"/>
      <c r="J117" s="1">
        <f t="shared" si="1"/>
        <v>0</v>
      </c>
      <c r="K117" s="1"/>
    </row>
    <row r="118" spans="1:11" ht="21" customHeight="1" x14ac:dyDescent="0.3">
      <c r="A118" s="1">
        <v>116</v>
      </c>
      <c r="B118" s="10">
        <v>46139</v>
      </c>
      <c r="C118" s="1" t="s">
        <v>111</v>
      </c>
      <c r="D118" s="1" t="s">
        <v>109</v>
      </c>
      <c r="E118" s="1">
        <v>3800</v>
      </c>
      <c r="F118" s="1"/>
      <c r="G118" s="1"/>
      <c r="H118" s="1"/>
      <c r="I118" s="1"/>
      <c r="J118" s="1">
        <f t="shared" si="1"/>
        <v>0</v>
      </c>
      <c r="K118" s="1"/>
    </row>
    <row r="119" spans="1:11" ht="21" customHeight="1" x14ac:dyDescent="0.3">
      <c r="A119" s="1">
        <v>117</v>
      </c>
      <c r="B119" s="10">
        <v>46140</v>
      </c>
      <c r="C119" s="1" t="s">
        <v>111</v>
      </c>
      <c r="D119" s="1" t="s">
        <v>109</v>
      </c>
      <c r="E119" s="1">
        <v>3800</v>
      </c>
      <c r="F119" s="1"/>
      <c r="G119" s="1"/>
      <c r="H119" s="1"/>
      <c r="I119" s="1"/>
      <c r="J119" s="1">
        <f t="shared" si="1"/>
        <v>0</v>
      </c>
      <c r="K119" s="1"/>
    </row>
    <row r="120" spans="1:11" ht="21" customHeight="1" x14ac:dyDescent="0.3">
      <c r="A120" s="1">
        <v>118</v>
      </c>
      <c r="B120" s="10">
        <v>46141</v>
      </c>
      <c r="C120" s="1" t="s">
        <v>111</v>
      </c>
      <c r="D120" s="1" t="s">
        <v>109</v>
      </c>
      <c r="E120" s="1">
        <v>3800</v>
      </c>
      <c r="F120" s="1"/>
      <c r="G120" s="1"/>
      <c r="H120" s="1"/>
      <c r="I120" s="1"/>
      <c r="J120" s="1">
        <f t="shared" si="1"/>
        <v>0</v>
      </c>
      <c r="K120" s="1"/>
    </row>
    <row r="121" spans="1:11" ht="21" customHeight="1" x14ac:dyDescent="0.3">
      <c r="A121" s="1">
        <v>119</v>
      </c>
      <c r="B121" s="10">
        <v>46142</v>
      </c>
      <c r="C121" s="1" t="s">
        <v>111</v>
      </c>
      <c r="D121" s="1" t="s">
        <v>109</v>
      </c>
      <c r="E121" s="1">
        <v>3800</v>
      </c>
      <c r="F121" s="1"/>
      <c r="G121" s="1"/>
      <c r="H121" s="1"/>
      <c r="I121" s="1"/>
      <c r="J121" s="1">
        <f t="shared" si="1"/>
        <v>0</v>
      </c>
      <c r="K121" s="1"/>
    </row>
    <row r="122" spans="1:11" ht="21" customHeight="1" x14ac:dyDescent="0.3">
      <c r="A122" s="1">
        <v>120</v>
      </c>
      <c r="B122" s="10">
        <v>46143</v>
      </c>
      <c r="C122" s="1" t="s">
        <v>111</v>
      </c>
      <c r="D122" s="1" t="s">
        <v>109</v>
      </c>
      <c r="E122" s="1">
        <v>3800</v>
      </c>
      <c r="F122" s="1"/>
      <c r="G122" s="1"/>
      <c r="H122" s="1"/>
      <c r="I122" s="1"/>
      <c r="J122" s="1">
        <f t="shared" si="1"/>
        <v>0</v>
      </c>
      <c r="K122" s="1"/>
    </row>
    <row r="123" spans="1:11" ht="21" customHeight="1" x14ac:dyDescent="0.3">
      <c r="A123" s="1">
        <v>121</v>
      </c>
      <c r="B123" s="10">
        <v>46144</v>
      </c>
      <c r="C123" s="1" t="s">
        <v>111</v>
      </c>
      <c r="D123" s="1" t="s">
        <v>109</v>
      </c>
      <c r="E123" s="1">
        <v>3800</v>
      </c>
      <c r="F123" s="1"/>
      <c r="G123" s="1"/>
      <c r="H123" s="1"/>
      <c r="I123" s="1"/>
      <c r="J123" s="1">
        <f t="shared" si="1"/>
        <v>0</v>
      </c>
      <c r="K123" s="1"/>
    </row>
    <row r="124" spans="1:11" ht="21" customHeight="1" x14ac:dyDescent="0.3">
      <c r="A124" s="1">
        <v>122</v>
      </c>
      <c r="B124" s="10">
        <v>46145</v>
      </c>
      <c r="C124" s="1" t="s">
        <v>111</v>
      </c>
      <c r="D124" s="1" t="s">
        <v>109</v>
      </c>
      <c r="E124" s="1">
        <v>3800</v>
      </c>
      <c r="F124" s="1"/>
      <c r="G124" s="1"/>
      <c r="H124" s="1"/>
      <c r="I124" s="1"/>
      <c r="J124" s="1">
        <f t="shared" si="1"/>
        <v>0</v>
      </c>
      <c r="K124" s="1"/>
    </row>
    <row r="125" spans="1:11" ht="21" customHeight="1" x14ac:dyDescent="0.3">
      <c r="A125" s="1">
        <v>123</v>
      </c>
      <c r="B125" s="10">
        <v>46146</v>
      </c>
      <c r="C125" s="1" t="s">
        <v>111</v>
      </c>
      <c r="D125" s="1" t="s">
        <v>109</v>
      </c>
      <c r="E125" s="1">
        <v>3800</v>
      </c>
      <c r="F125" s="1"/>
      <c r="G125" s="1"/>
      <c r="H125" s="1"/>
      <c r="I125" s="1"/>
      <c r="J125" s="1">
        <f t="shared" si="1"/>
        <v>0</v>
      </c>
      <c r="K125" s="1"/>
    </row>
    <row r="126" spans="1:11" ht="21" customHeight="1" x14ac:dyDescent="0.3">
      <c r="A126" s="1">
        <v>124</v>
      </c>
      <c r="B126" s="10">
        <v>46147</v>
      </c>
      <c r="C126" s="1" t="s">
        <v>111</v>
      </c>
      <c r="D126" s="1" t="s">
        <v>109</v>
      </c>
      <c r="E126" s="1">
        <v>3800</v>
      </c>
      <c r="F126" s="1"/>
      <c r="G126" s="1"/>
      <c r="H126" s="1"/>
      <c r="I126" s="1"/>
      <c r="J126" s="1">
        <f t="shared" si="1"/>
        <v>0</v>
      </c>
      <c r="K126" s="1"/>
    </row>
    <row r="127" spans="1:11" ht="21" customHeight="1" x14ac:dyDescent="0.3">
      <c r="A127" s="1">
        <v>125</v>
      </c>
      <c r="B127" s="10">
        <v>46148</v>
      </c>
      <c r="C127" s="1" t="s">
        <v>111</v>
      </c>
      <c r="D127" s="1" t="s">
        <v>109</v>
      </c>
      <c r="E127" s="1">
        <v>3800</v>
      </c>
      <c r="F127" s="1"/>
      <c r="G127" s="1"/>
      <c r="H127" s="1"/>
      <c r="I127" s="1"/>
      <c r="J127" s="1">
        <f t="shared" si="1"/>
        <v>0</v>
      </c>
      <c r="K127" s="1"/>
    </row>
    <row r="128" spans="1:11" ht="21" customHeight="1" x14ac:dyDescent="0.3">
      <c r="A128" s="1">
        <v>126</v>
      </c>
      <c r="B128" s="10">
        <v>46149</v>
      </c>
      <c r="C128" s="1" t="s">
        <v>111</v>
      </c>
      <c r="D128" s="1" t="s">
        <v>109</v>
      </c>
      <c r="E128" s="1">
        <v>3800</v>
      </c>
      <c r="F128" s="1"/>
      <c r="G128" s="1"/>
      <c r="H128" s="1"/>
      <c r="I128" s="1"/>
      <c r="J128" s="1">
        <f t="shared" si="1"/>
        <v>0</v>
      </c>
      <c r="K128" s="1"/>
    </row>
    <row r="129" spans="1:11" ht="21" customHeight="1" x14ac:dyDescent="0.3">
      <c r="A129" s="1">
        <v>127</v>
      </c>
      <c r="B129" s="10">
        <v>46150</v>
      </c>
      <c r="C129" s="1" t="s">
        <v>111</v>
      </c>
      <c r="D129" s="1" t="s">
        <v>109</v>
      </c>
      <c r="E129" s="1">
        <v>3800</v>
      </c>
      <c r="F129" s="1"/>
      <c r="G129" s="1"/>
      <c r="H129" s="1"/>
      <c r="I129" s="1"/>
      <c r="J129" s="1">
        <f t="shared" si="1"/>
        <v>0</v>
      </c>
      <c r="K129" s="1"/>
    </row>
    <row r="130" spans="1:11" ht="21" customHeight="1" x14ac:dyDescent="0.3">
      <c r="A130" s="1">
        <v>128</v>
      </c>
      <c r="B130" s="10">
        <v>46151</v>
      </c>
      <c r="C130" s="1" t="s">
        <v>111</v>
      </c>
      <c r="D130" s="1" t="s">
        <v>109</v>
      </c>
      <c r="E130" s="1">
        <v>3800</v>
      </c>
      <c r="F130" s="1"/>
      <c r="G130" s="1"/>
      <c r="H130" s="1"/>
      <c r="I130" s="1"/>
      <c r="J130" s="1">
        <f t="shared" si="1"/>
        <v>0</v>
      </c>
      <c r="K130" s="1"/>
    </row>
    <row r="131" spans="1:11" ht="21" customHeight="1" x14ac:dyDescent="0.3">
      <c r="A131" s="1">
        <v>129</v>
      </c>
      <c r="B131" s="10">
        <v>46152</v>
      </c>
      <c r="C131" s="1" t="s">
        <v>111</v>
      </c>
      <c r="D131" s="1" t="s">
        <v>109</v>
      </c>
      <c r="E131" s="1">
        <v>3800</v>
      </c>
      <c r="F131" s="1"/>
      <c r="G131" s="1"/>
      <c r="H131" s="1"/>
      <c r="I131" s="1"/>
      <c r="J131" s="1">
        <f t="shared" si="1"/>
        <v>0</v>
      </c>
      <c r="K131" s="1"/>
    </row>
    <row r="132" spans="1:11" ht="21" customHeight="1" x14ac:dyDescent="0.3">
      <c r="A132" s="1">
        <v>130</v>
      </c>
      <c r="B132" s="10">
        <v>46153</v>
      </c>
      <c r="C132" s="1" t="s">
        <v>111</v>
      </c>
      <c r="D132" s="1" t="s">
        <v>109</v>
      </c>
      <c r="E132" s="1">
        <v>3800</v>
      </c>
      <c r="F132" s="1"/>
      <c r="G132" s="1"/>
      <c r="H132" s="1"/>
      <c r="I132" s="1"/>
      <c r="J132" s="1">
        <f t="shared" ref="J132:J195" si="2">E132*F132-G132-H132+I132</f>
        <v>0</v>
      </c>
      <c r="K132" s="1"/>
    </row>
    <row r="133" spans="1:11" ht="21" customHeight="1" x14ac:dyDescent="0.3">
      <c r="A133" s="1">
        <v>131</v>
      </c>
      <c r="B133" s="10">
        <v>46154</v>
      </c>
      <c r="C133" s="1" t="s">
        <v>111</v>
      </c>
      <c r="D133" s="1" t="s">
        <v>109</v>
      </c>
      <c r="E133" s="1">
        <v>3800</v>
      </c>
      <c r="F133" s="1"/>
      <c r="G133" s="1"/>
      <c r="H133" s="1"/>
      <c r="I133" s="1"/>
      <c r="J133" s="1">
        <f t="shared" si="2"/>
        <v>0</v>
      </c>
      <c r="K133" s="1"/>
    </row>
    <row r="134" spans="1:11" ht="21" customHeight="1" x14ac:dyDescent="0.3">
      <c r="A134" s="1">
        <v>132</v>
      </c>
      <c r="B134" s="10">
        <v>46155</v>
      </c>
      <c r="C134" s="1" t="s">
        <v>111</v>
      </c>
      <c r="D134" s="1" t="s">
        <v>109</v>
      </c>
      <c r="E134" s="1">
        <v>3800</v>
      </c>
      <c r="F134" s="1"/>
      <c r="G134" s="1"/>
      <c r="H134" s="1"/>
      <c r="I134" s="1"/>
      <c r="J134" s="1">
        <f t="shared" si="2"/>
        <v>0</v>
      </c>
      <c r="K134" s="1"/>
    </row>
    <row r="135" spans="1:11" ht="21" customHeight="1" x14ac:dyDescent="0.3">
      <c r="A135" s="1">
        <v>133</v>
      </c>
      <c r="B135" s="10">
        <v>46156</v>
      </c>
      <c r="C135" s="1" t="s">
        <v>111</v>
      </c>
      <c r="D135" s="1" t="s">
        <v>109</v>
      </c>
      <c r="E135" s="1">
        <v>3800</v>
      </c>
      <c r="F135" s="1"/>
      <c r="G135" s="1"/>
      <c r="H135" s="1"/>
      <c r="I135" s="1"/>
      <c r="J135" s="1">
        <f t="shared" si="2"/>
        <v>0</v>
      </c>
      <c r="K135" s="1"/>
    </row>
    <row r="136" spans="1:11" ht="21" customHeight="1" x14ac:dyDescent="0.3">
      <c r="A136" s="1">
        <v>134</v>
      </c>
      <c r="B136" s="10">
        <v>46157</v>
      </c>
      <c r="C136" s="1" t="s">
        <v>111</v>
      </c>
      <c r="D136" s="1" t="s">
        <v>109</v>
      </c>
      <c r="E136" s="1">
        <v>3800</v>
      </c>
      <c r="F136" s="1"/>
      <c r="G136" s="1"/>
      <c r="H136" s="1"/>
      <c r="I136" s="1"/>
      <c r="J136" s="1">
        <f t="shared" si="2"/>
        <v>0</v>
      </c>
      <c r="K136" s="1"/>
    </row>
    <row r="137" spans="1:11" ht="21" customHeight="1" x14ac:dyDescent="0.3">
      <c r="A137" s="1">
        <v>135</v>
      </c>
      <c r="B137" s="10">
        <v>46158</v>
      </c>
      <c r="C137" s="1" t="s">
        <v>111</v>
      </c>
      <c r="D137" s="1" t="s">
        <v>109</v>
      </c>
      <c r="E137" s="1">
        <v>3800</v>
      </c>
      <c r="F137" s="1"/>
      <c r="G137" s="1"/>
      <c r="H137" s="1"/>
      <c r="I137" s="1"/>
      <c r="J137" s="1">
        <f t="shared" si="2"/>
        <v>0</v>
      </c>
      <c r="K137" s="1"/>
    </row>
    <row r="138" spans="1:11" ht="21" customHeight="1" x14ac:dyDescent="0.3">
      <c r="A138" s="1">
        <v>136</v>
      </c>
      <c r="B138" s="10">
        <v>46159</v>
      </c>
      <c r="C138" s="1" t="s">
        <v>111</v>
      </c>
      <c r="D138" s="1" t="s">
        <v>109</v>
      </c>
      <c r="E138" s="1">
        <v>3800</v>
      </c>
      <c r="F138" s="1"/>
      <c r="G138" s="1"/>
      <c r="H138" s="1"/>
      <c r="I138" s="1"/>
      <c r="J138" s="1">
        <f t="shared" si="2"/>
        <v>0</v>
      </c>
      <c r="K138" s="1"/>
    </row>
    <row r="139" spans="1:11" ht="21" customHeight="1" x14ac:dyDescent="0.3">
      <c r="A139" s="1">
        <v>137</v>
      </c>
      <c r="B139" s="10">
        <v>46160</v>
      </c>
      <c r="C139" s="1" t="s">
        <v>111</v>
      </c>
      <c r="D139" s="1" t="s">
        <v>109</v>
      </c>
      <c r="E139" s="1">
        <v>3800</v>
      </c>
      <c r="F139" s="1"/>
      <c r="G139" s="1"/>
      <c r="H139" s="1"/>
      <c r="I139" s="1"/>
      <c r="J139" s="1">
        <f t="shared" si="2"/>
        <v>0</v>
      </c>
      <c r="K139" s="1"/>
    </row>
    <row r="140" spans="1:11" ht="21" customHeight="1" x14ac:dyDescent="0.3">
      <c r="A140" s="1">
        <v>138</v>
      </c>
      <c r="B140" s="10">
        <v>46161</v>
      </c>
      <c r="C140" s="1" t="s">
        <v>111</v>
      </c>
      <c r="D140" s="1" t="s">
        <v>109</v>
      </c>
      <c r="E140" s="1">
        <v>3800</v>
      </c>
      <c r="F140" s="1"/>
      <c r="G140" s="1"/>
      <c r="H140" s="1"/>
      <c r="I140" s="1"/>
      <c r="J140" s="1">
        <f t="shared" si="2"/>
        <v>0</v>
      </c>
      <c r="K140" s="1"/>
    </row>
    <row r="141" spans="1:11" ht="21" customHeight="1" x14ac:dyDescent="0.3">
      <c r="A141" s="1">
        <v>139</v>
      </c>
      <c r="B141" s="10">
        <v>46162</v>
      </c>
      <c r="C141" s="1" t="s">
        <v>111</v>
      </c>
      <c r="D141" s="1" t="s">
        <v>109</v>
      </c>
      <c r="E141" s="1">
        <v>3800</v>
      </c>
      <c r="F141" s="1"/>
      <c r="G141" s="1"/>
      <c r="H141" s="1"/>
      <c r="I141" s="1"/>
      <c r="J141" s="1">
        <f t="shared" si="2"/>
        <v>0</v>
      </c>
      <c r="K141" s="1"/>
    </row>
    <row r="142" spans="1:11" ht="21" customHeight="1" x14ac:dyDescent="0.3">
      <c r="A142" s="1">
        <v>140</v>
      </c>
      <c r="B142" s="10">
        <v>46163</v>
      </c>
      <c r="C142" s="1" t="s">
        <v>111</v>
      </c>
      <c r="D142" s="1" t="s">
        <v>109</v>
      </c>
      <c r="E142" s="1">
        <v>3800</v>
      </c>
      <c r="F142" s="1"/>
      <c r="G142" s="1"/>
      <c r="H142" s="1"/>
      <c r="I142" s="1"/>
      <c r="J142" s="1">
        <f t="shared" si="2"/>
        <v>0</v>
      </c>
      <c r="K142" s="1"/>
    </row>
    <row r="143" spans="1:11" ht="21" customHeight="1" x14ac:dyDescent="0.3">
      <c r="A143" s="1">
        <v>141</v>
      </c>
      <c r="B143" s="10">
        <v>46164</v>
      </c>
      <c r="C143" s="1" t="s">
        <v>111</v>
      </c>
      <c r="D143" s="1" t="s">
        <v>109</v>
      </c>
      <c r="E143" s="1">
        <v>3800</v>
      </c>
      <c r="F143" s="1"/>
      <c r="G143" s="1"/>
      <c r="H143" s="1"/>
      <c r="I143" s="1"/>
      <c r="J143" s="1">
        <f t="shared" si="2"/>
        <v>0</v>
      </c>
      <c r="K143" s="1"/>
    </row>
    <row r="144" spans="1:11" ht="21" customHeight="1" x14ac:dyDescent="0.3">
      <c r="A144" s="1">
        <v>142</v>
      </c>
      <c r="B144" s="10">
        <v>46165</v>
      </c>
      <c r="C144" s="1" t="s">
        <v>111</v>
      </c>
      <c r="D144" s="1" t="s">
        <v>109</v>
      </c>
      <c r="E144" s="1">
        <v>3800</v>
      </c>
      <c r="F144" s="1"/>
      <c r="G144" s="1"/>
      <c r="H144" s="1"/>
      <c r="I144" s="1"/>
      <c r="J144" s="1">
        <f t="shared" si="2"/>
        <v>0</v>
      </c>
      <c r="K144" s="1"/>
    </row>
    <row r="145" spans="1:11" ht="21" customHeight="1" x14ac:dyDescent="0.3">
      <c r="A145" s="1">
        <v>143</v>
      </c>
      <c r="B145" s="10">
        <v>46166</v>
      </c>
      <c r="C145" s="1" t="s">
        <v>111</v>
      </c>
      <c r="D145" s="1" t="s">
        <v>109</v>
      </c>
      <c r="E145" s="1">
        <v>3800</v>
      </c>
      <c r="F145" s="1"/>
      <c r="G145" s="1"/>
      <c r="H145" s="1"/>
      <c r="I145" s="1"/>
      <c r="J145" s="1">
        <f t="shared" si="2"/>
        <v>0</v>
      </c>
      <c r="K145" s="1"/>
    </row>
    <row r="146" spans="1:11" ht="21" customHeight="1" x14ac:dyDescent="0.3">
      <c r="A146" s="1">
        <v>144</v>
      </c>
      <c r="B146" s="10">
        <v>46167</v>
      </c>
      <c r="C146" s="1" t="s">
        <v>111</v>
      </c>
      <c r="D146" s="1" t="s">
        <v>109</v>
      </c>
      <c r="E146" s="1">
        <v>3800</v>
      </c>
      <c r="F146" s="1"/>
      <c r="G146" s="1"/>
      <c r="H146" s="1"/>
      <c r="I146" s="1"/>
      <c r="J146" s="1">
        <f t="shared" si="2"/>
        <v>0</v>
      </c>
      <c r="K146" s="1"/>
    </row>
    <row r="147" spans="1:11" ht="21" customHeight="1" x14ac:dyDescent="0.3">
      <c r="A147" s="1">
        <v>145</v>
      </c>
      <c r="B147" s="10">
        <v>46168</v>
      </c>
      <c r="C147" s="1" t="s">
        <v>111</v>
      </c>
      <c r="D147" s="1" t="s">
        <v>109</v>
      </c>
      <c r="E147" s="1">
        <v>3800</v>
      </c>
      <c r="F147" s="1"/>
      <c r="G147" s="1"/>
      <c r="H147" s="1"/>
      <c r="I147" s="1"/>
      <c r="J147" s="1">
        <f t="shared" si="2"/>
        <v>0</v>
      </c>
      <c r="K147" s="1"/>
    </row>
    <row r="148" spans="1:11" ht="21" customHeight="1" x14ac:dyDescent="0.3">
      <c r="A148" s="1">
        <v>146</v>
      </c>
      <c r="B148" s="10">
        <v>46169</v>
      </c>
      <c r="C148" s="1" t="s">
        <v>111</v>
      </c>
      <c r="D148" s="1" t="s">
        <v>109</v>
      </c>
      <c r="E148" s="1">
        <v>3800</v>
      </c>
      <c r="F148" s="1"/>
      <c r="G148" s="1"/>
      <c r="H148" s="1"/>
      <c r="I148" s="1"/>
      <c r="J148" s="1">
        <f t="shared" si="2"/>
        <v>0</v>
      </c>
      <c r="K148" s="1"/>
    </row>
    <row r="149" spans="1:11" ht="21" customHeight="1" x14ac:dyDescent="0.3">
      <c r="A149" s="1">
        <v>147</v>
      </c>
      <c r="B149" s="10">
        <v>46170</v>
      </c>
      <c r="C149" s="1" t="s">
        <v>111</v>
      </c>
      <c r="D149" s="1" t="s">
        <v>109</v>
      </c>
      <c r="E149" s="1">
        <v>3800</v>
      </c>
      <c r="F149" s="1"/>
      <c r="G149" s="1"/>
      <c r="H149" s="1"/>
      <c r="I149" s="1"/>
      <c r="J149" s="1">
        <f t="shared" si="2"/>
        <v>0</v>
      </c>
      <c r="K149" s="1"/>
    </row>
    <row r="150" spans="1:11" ht="21" customHeight="1" x14ac:dyDescent="0.3">
      <c r="A150" s="1">
        <v>148</v>
      </c>
      <c r="B150" s="10">
        <v>46171</v>
      </c>
      <c r="C150" s="1" t="s">
        <v>111</v>
      </c>
      <c r="D150" s="1" t="s">
        <v>109</v>
      </c>
      <c r="E150" s="1">
        <v>3800</v>
      </c>
      <c r="F150" s="1"/>
      <c r="G150" s="1"/>
      <c r="H150" s="1"/>
      <c r="I150" s="1"/>
      <c r="J150" s="1">
        <f t="shared" si="2"/>
        <v>0</v>
      </c>
      <c r="K150" s="1"/>
    </row>
    <row r="151" spans="1:11" ht="21" customHeight="1" x14ac:dyDescent="0.3">
      <c r="A151" s="1">
        <v>149</v>
      </c>
      <c r="B151" s="10">
        <v>46172</v>
      </c>
      <c r="C151" s="1" t="s">
        <v>111</v>
      </c>
      <c r="D151" s="1" t="s">
        <v>109</v>
      </c>
      <c r="E151" s="1">
        <v>3800</v>
      </c>
      <c r="F151" s="1"/>
      <c r="G151" s="1"/>
      <c r="H151" s="1"/>
      <c r="I151" s="1"/>
      <c r="J151" s="1">
        <f t="shared" si="2"/>
        <v>0</v>
      </c>
      <c r="K151" s="1"/>
    </row>
    <row r="152" spans="1:11" ht="21" customHeight="1" x14ac:dyDescent="0.3">
      <c r="A152" s="1">
        <v>150</v>
      </c>
      <c r="B152" s="10">
        <v>46173</v>
      </c>
      <c r="C152" s="1" t="s">
        <v>111</v>
      </c>
      <c r="D152" s="1" t="s">
        <v>109</v>
      </c>
      <c r="E152" s="1">
        <v>3800</v>
      </c>
      <c r="F152" s="1"/>
      <c r="G152" s="1"/>
      <c r="H152" s="1"/>
      <c r="I152" s="1"/>
      <c r="J152" s="1">
        <f t="shared" si="2"/>
        <v>0</v>
      </c>
      <c r="K152" s="1"/>
    </row>
    <row r="153" spans="1:11" ht="21" customHeight="1" x14ac:dyDescent="0.3">
      <c r="A153" s="1">
        <v>151</v>
      </c>
      <c r="B153" s="10">
        <v>46174</v>
      </c>
      <c r="C153" s="1" t="s">
        <v>111</v>
      </c>
      <c r="D153" s="1" t="s">
        <v>109</v>
      </c>
      <c r="E153" s="1">
        <v>3800</v>
      </c>
      <c r="F153" s="1"/>
      <c r="G153" s="1"/>
      <c r="H153" s="1"/>
      <c r="I153" s="1"/>
      <c r="J153" s="1">
        <f t="shared" si="2"/>
        <v>0</v>
      </c>
      <c r="K153" s="1"/>
    </row>
    <row r="154" spans="1:11" ht="21" customHeight="1" x14ac:dyDescent="0.3">
      <c r="A154" s="1">
        <v>152</v>
      </c>
      <c r="B154" s="10">
        <v>46175</v>
      </c>
      <c r="C154" s="1" t="s">
        <v>111</v>
      </c>
      <c r="D154" s="1" t="s">
        <v>109</v>
      </c>
      <c r="E154" s="1">
        <v>3800</v>
      </c>
      <c r="F154" s="1"/>
      <c r="G154" s="1"/>
      <c r="H154" s="1"/>
      <c r="I154" s="1"/>
      <c r="J154" s="1">
        <f t="shared" si="2"/>
        <v>0</v>
      </c>
      <c r="K154" s="1"/>
    </row>
    <row r="155" spans="1:11" ht="21" customHeight="1" x14ac:dyDescent="0.3">
      <c r="A155" s="1">
        <v>153</v>
      </c>
      <c r="B155" s="10">
        <v>46176</v>
      </c>
      <c r="C155" s="1" t="s">
        <v>111</v>
      </c>
      <c r="D155" s="1" t="s">
        <v>109</v>
      </c>
      <c r="E155" s="1">
        <v>3800</v>
      </c>
      <c r="F155" s="1"/>
      <c r="G155" s="1"/>
      <c r="H155" s="1"/>
      <c r="I155" s="1"/>
      <c r="J155" s="1">
        <f t="shared" si="2"/>
        <v>0</v>
      </c>
      <c r="K155" s="1"/>
    </row>
    <row r="156" spans="1:11" ht="21" customHeight="1" x14ac:dyDescent="0.3">
      <c r="A156" s="1">
        <v>154</v>
      </c>
      <c r="B156" s="10">
        <v>46177</v>
      </c>
      <c r="C156" s="1" t="s">
        <v>111</v>
      </c>
      <c r="D156" s="1" t="s">
        <v>109</v>
      </c>
      <c r="E156" s="1">
        <v>3800</v>
      </c>
      <c r="F156" s="1"/>
      <c r="G156" s="1"/>
      <c r="H156" s="1"/>
      <c r="I156" s="1"/>
      <c r="J156" s="1">
        <f t="shared" si="2"/>
        <v>0</v>
      </c>
      <c r="K156" s="1"/>
    </row>
    <row r="157" spans="1:11" ht="21" customHeight="1" x14ac:dyDescent="0.3">
      <c r="A157" s="1">
        <v>155</v>
      </c>
      <c r="B157" s="10">
        <v>46178</v>
      </c>
      <c r="C157" s="1" t="s">
        <v>111</v>
      </c>
      <c r="D157" s="1" t="s">
        <v>109</v>
      </c>
      <c r="E157" s="1">
        <v>3800</v>
      </c>
      <c r="F157" s="1"/>
      <c r="G157" s="1"/>
      <c r="H157" s="1"/>
      <c r="I157" s="1"/>
      <c r="J157" s="1">
        <f t="shared" si="2"/>
        <v>0</v>
      </c>
      <c r="K157" s="1"/>
    </row>
    <row r="158" spans="1:11" ht="21" customHeight="1" x14ac:dyDescent="0.3">
      <c r="A158" s="1">
        <v>156</v>
      </c>
      <c r="B158" s="10">
        <v>46179</v>
      </c>
      <c r="C158" s="1" t="s">
        <v>111</v>
      </c>
      <c r="D158" s="1" t="s">
        <v>109</v>
      </c>
      <c r="E158" s="1">
        <v>3800</v>
      </c>
      <c r="F158" s="1"/>
      <c r="G158" s="1"/>
      <c r="H158" s="1"/>
      <c r="I158" s="1"/>
      <c r="J158" s="1">
        <f t="shared" si="2"/>
        <v>0</v>
      </c>
      <c r="K158" s="1"/>
    </row>
    <row r="159" spans="1:11" ht="21" customHeight="1" x14ac:dyDescent="0.3">
      <c r="A159" s="1">
        <v>157</v>
      </c>
      <c r="B159" s="10">
        <v>46180</v>
      </c>
      <c r="C159" s="1" t="s">
        <v>111</v>
      </c>
      <c r="D159" s="1" t="s">
        <v>109</v>
      </c>
      <c r="E159" s="1">
        <v>3800</v>
      </c>
      <c r="F159" s="1"/>
      <c r="G159" s="1"/>
      <c r="H159" s="1"/>
      <c r="I159" s="1"/>
      <c r="J159" s="1">
        <f t="shared" si="2"/>
        <v>0</v>
      </c>
      <c r="K159" s="1"/>
    </row>
    <row r="160" spans="1:11" ht="21" customHeight="1" x14ac:dyDescent="0.3">
      <c r="A160" s="1">
        <v>158</v>
      </c>
      <c r="B160" s="10">
        <v>46181</v>
      </c>
      <c r="C160" s="1" t="s">
        <v>111</v>
      </c>
      <c r="D160" s="1" t="s">
        <v>109</v>
      </c>
      <c r="E160" s="1">
        <v>3800</v>
      </c>
      <c r="F160" s="1"/>
      <c r="G160" s="1"/>
      <c r="H160" s="1"/>
      <c r="I160" s="1"/>
      <c r="J160" s="1">
        <f t="shared" si="2"/>
        <v>0</v>
      </c>
      <c r="K160" s="1"/>
    </row>
    <row r="161" spans="1:11" ht="21" customHeight="1" x14ac:dyDescent="0.3">
      <c r="A161" s="1">
        <v>159</v>
      </c>
      <c r="B161" s="10">
        <v>46182</v>
      </c>
      <c r="C161" s="1" t="s">
        <v>111</v>
      </c>
      <c r="D161" s="1" t="s">
        <v>109</v>
      </c>
      <c r="E161" s="1">
        <v>3800</v>
      </c>
      <c r="F161" s="1"/>
      <c r="G161" s="1"/>
      <c r="H161" s="1"/>
      <c r="I161" s="1"/>
      <c r="J161" s="1">
        <f t="shared" si="2"/>
        <v>0</v>
      </c>
      <c r="K161" s="1"/>
    </row>
    <row r="162" spans="1:11" ht="21" customHeight="1" x14ac:dyDescent="0.3">
      <c r="A162" s="1">
        <v>160</v>
      </c>
      <c r="B162" s="10">
        <v>46183</v>
      </c>
      <c r="C162" s="1" t="s">
        <v>111</v>
      </c>
      <c r="D162" s="1" t="s">
        <v>109</v>
      </c>
      <c r="E162" s="1">
        <v>3800</v>
      </c>
      <c r="F162" s="1"/>
      <c r="G162" s="1"/>
      <c r="H162" s="1"/>
      <c r="I162" s="1"/>
      <c r="J162" s="1">
        <f t="shared" si="2"/>
        <v>0</v>
      </c>
      <c r="K162" s="1"/>
    </row>
    <row r="163" spans="1:11" ht="21" customHeight="1" x14ac:dyDescent="0.3">
      <c r="A163" s="1">
        <v>161</v>
      </c>
      <c r="B163" s="10">
        <v>46184</v>
      </c>
      <c r="C163" s="1" t="s">
        <v>111</v>
      </c>
      <c r="D163" s="1" t="s">
        <v>109</v>
      </c>
      <c r="E163" s="1">
        <v>3800</v>
      </c>
      <c r="F163" s="1"/>
      <c r="G163" s="1"/>
      <c r="H163" s="1"/>
      <c r="I163" s="1"/>
      <c r="J163" s="1">
        <f t="shared" si="2"/>
        <v>0</v>
      </c>
      <c r="K163" s="1"/>
    </row>
    <row r="164" spans="1:11" ht="21" customHeight="1" x14ac:dyDescent="0.3">
      <c r="A164" s="1">
        <v>162</v>
      </c>
      <c r="B164" s="10">
        <v>46185</v>
      </c>
      <c r="C164" s="1" t="s">
        <v>111</v>
      </c>
      <c r="D164" s="1" t="s">
        <v>109</v>
      </c>
      <c r="E164" s="1">
        <v>3800</v>
      </c>
      <c r="F164" s="1"/>
      <c r="G164" s="1"/>
      <c r="H164" s="1"/>
      <c r="I164" s="1"/>
      <c r="J164" s="1">
        <f t="shared" si="2"/>
        <v>0</v>
      </c>
      <c r="K164" s="1"/>
    </row>
    <row r="165" spans="1:11" ht="21" customHeight="1" x14ac:dyDescent="0.3">
      <c r="A165" s="1">
        <v>163</v>
      </c>
      <c r="B165" s="10">
        <v>46186</v>
      </c>
      <c r="C165" s="1" t="s">
        <v>111</v>
      </c>
      <c r="D165" s="1" t="s">
        <v>109</v>
      </c>
      <c r="E165" s="1">
        <v>3800</v>
      </c>
      <c r="F165" s="1"/>
      <c r="G165" s="1"/>
      <c r="H165" s="1"/>
      <c r="I165" s="1"/>
      <c r="J165" s="1">
        <f t="shared" si="2"/>
        <v>0</v>
      </c>
      <c r="K165" s="1"/>
    </row>
    <row r="166" spans="1:11" ht="21" customHeight="1" x14ac:dyDescent="0.3">
      <c r="A166" s="1">
        <v>164</v>
      </c>
      <c r="B166" s="10">
        <v>46187</v>
      </c>
      <c r="C166" s="1" t="s">
        <v>111</v>
      </c>
      <c r="D166" s="1" t="s">
        <v>109</v>
      </c>
      <c r="E166" s="1">
        <v>3800</v>
      </c>
      <c r="F166" s="1"/>
      <c r="G166" s="1"/>
      <c r="H166" s="1"/>
      <c r="I166" s="1"/>
      <c r="J166" s="1">
        <f t="shared" si="2"/>
        <v>0</v>
      </c>
      <c r="K166" s="1"/>
    </row>
    <row r="167" spans="1:11" ht="21" customHeight="1" x14ac:dyDescent="0.3">
      <c r="A167" s="1">
        <v>165</v>
      </c>
      <c r="B167" s="10">
        <v>46188</v>
      </c>
      <c r="C167" s="1" t="s">
        <v>111</v>
      </c>
      <c r="D167" s="1" t="s">
        <v>109</v>
      </c>
      <c r="E167" s="1">
        <v>3800</v>
      </c>
      <c r="F167" s="1"/>
      <c r="G167" s="1"/>
      <c r="H167" s="1"/>
      <c r="I167" s="1"/>
      <c r="J167" s="1">
        <f t="shared" si="2"/>
        <v>0</v>
      </c>
      <c r="K167" s="1"/>
    </row>
    <row r="168" spans="1:11" ht="21" customHeight="1" x14ac:dyDescent="0.3">
      <c r="A168" s="1">
        <v>166</v>
      </c>
      <c r="B168" s="10">
        <v>46189</v>
      </c>
      <c r="C168" s="1" t="s">
        <v>111</v>
      </c>
      <c r="D168" s="1" t="s">
        <v>109</v>
      </c>
      <c r="E168" s="1">
        <v>3800</v>
      </c>
      <c r="F168" s="1"/>
      <c r="G168" s="1"/>
      <c r="H168" s="1"/>
      <c r="I168" s="1"/>
      <c r="J168" s="1">
        <f t="shared" si="2"/>
        <v>0</v>
      </c>
      <c r="K168" s="1"/>
    </row>
    <row r="169" spans="1:11" ht="21" customHeight="1" x14ac:dyDescent="0.3">
      <c r="A169" s="1">
        <v>167</v>
      </c>
      <c r="B169" s="10">
        <v>46190</v>
      </c>
      <c r="C169" s="1" t="s">
        <v>111</v>
      </c>
      <c r="D169" s="1" t="s">
        <v>109</v>
      </c>
      <c r="E169" s="1">
        <v>3800</v>
      </c>
      <c r="F169" s="1"/>
      <c r="G169" s="1"/>
      <c r="H169" s="1"/>
      <c r="I169" s="1"/>
      <c r="J169" s="1">
        <f t="shared" si="2"/>
        <v>0</v>
      </c>
      <c r="K169" s="1"/>
    </row>
    <row r="170" spans="1:11" ht="21" customHeight="1" x14ac:dyDescent="0.3">
      <c r="A170" s="1">
        <v>168</v>
      </c>
      <c r="B170" s="10">
        <v>46191</v>
      </c>
      <c r="C170" s="1" t="s">
        <v>111</v>
      </c>
      <c r="D170" s="1" t="s">
        <v>109</v>
      </c>
      <c r="E170" s="1">
        <v>3800</v>
      </c>
      <c r="F170" s="1"/>
      <c r="G170" s="1"/>
      <c r="H170" s="1"/>
      <c r="I170" s="1"/>
      <c r="J170" s="1">
        <f t="shared" si="2"/>
        <v>0</v>
      </c>
      <c r="K170" s="1"/>
    </row>
    <row r="171" spans="1:11" ht="21" customHeight="1" x14ac:dyDescent="0.3">
      <c r="A171" s="1">
        <v>169</v>
      </c>
      <c r="B171" s="10">
        <v>46192</v>
      </c>
      <c r="C171" s="1" t="s">
        <v>111</v>
      </c>
      <c r="D171" s="1" t="s">
        <v>109</v>
      </c>
      <c r="E171" s="1">
        <v>3800</v>
      </c>
      <c r="F171" s="1"/>
      <c r="G171" s="1"/>
      <c r="H171" s="1"/>
      <c r="I171" s="1"/>
      <c r="J171" s="1">
        <f t="shared" si="2"/>
        <v>0</v>
      </c>
      <c r="K171" s="1"/>
    </row>
    <row r="172" spans="1:11" ht="21" customHeight="1" x14ac:dyDescent="0.3">
      <c r="A172" s="1">
        <v>170</v>
      </c>
      <c r="B172" s="10">
        <v>46193</v>
      </c>
      <c r="C172" s="1" t="s">
        <v>111</v>
      </c>
      <c r="D172" s="1" t="s">
        <v>109</v>
      </c>
      <c r="E172" s="1">
        <v>3800</v>
      </c>
      <c r="F172" s="1"/>
      <c r="G172" s="1"/>
      <c r="H172" s="1"/>
      <c r="I172" s="1"/>
      <c r="J172" s="1">
        <f t="shared" si="2"/>
        <v>0</v>
      </c>
      <c r="K172" s="1"/>
    </row>
    <row r="173" spans="1:11" ht="21" customHeight="1" x14ac:dyDescent="0.3">
      <c r="A173" s="1">
        <v>171</v>
      </c>
      <c r="B173" s="10">
        <v>46194</v>
      </c>
      <c r="C173" s="1" t="s">
        <v>111</v>
      </c>
      <c r="D173" s="1" t="s">
        <v>109</v>
      </c>
      <c r="E173" s="1">
        <v>3800</v>
      </c>
      <c r="F173" s="1"/>
      <c r="G173" s="1"/>
      <c r="H173" s="1"/>
      <c r="I173" s="1"/>
      <c r="J173" s="1">
        <f t="shared" si="2"/>
        <v>0</v>
      </c>
      <c r="K173" s="1"/>
    </row>
    <row r="174" spans="1:11" ht="21" customHeight="1" x14ac:dyDescent="0.3">
      <c r="A174" s="1">
        <v>172</v>
      </c>
      <c r="B174" s="10">
        <v>46195</v>
      </c>
      <c r="C174" s="1" t="s">
        <v>111</v>
      </c>
      <c r="D174" s="1" t="s">
        <v>109</v>
      </c>
      <c r="E174" s="1">
        <v>3800</v>
      </c>
      <c r="F174" s="1"/>
      <c r="G174" s="1"/>
      <c r="H174" s="1"/>
      <c r="I174" s="1"/>
      <c r="J174" s="1">
        <f t="shared" si="2"/>
        <v>0</v>
      </c>
      <c r="K174" s="1"/>
    </row>
    <row r="175" spans="1:11" ht="21" customHeight="1" x14ac:dyDescent="0.3">
      <c r="A175" s="1">
        <v>173</v>
      </c>
      <c r="B175" s="10">
        <v>46196</v>
      </c>
      <c r="C175" s="1" t="s">
        <v>111</v>
      </c>
      <c r="D175" s="1" t="s">
        <v>109</v>
      </c>
      <c r="E175" s="1">
        <v>3800</v>
      </c>
      <c r="F175" s="1"/>
      <c r="G175" s="1"/>
      <c r="H175" s="1"/>
      <c r="I175" s="1"/>
      <c r="J175" s="1">
        <f t="shared" si="2"/>
        <v>0</v>
      </c>
      <c r="K175" s="1"/>
    </row>
    <row r="176" spans="1:11" ht="21" customHeight="1" x14ac:dyDescent="0.3">
      <c r="A176" s="1">
        <v>174</v>
      </c>
      <c r="B176" s="10">
        <v>46197</v>
      </c>
      <c r="C176" s="1" t="s">
        <v>111</v>
      </c>
      <c r="D176" s="1" t="s">
        <v>109</v>
      </c>
      <c r="E176" s="1">
        <v>3800</v>
      </c>
      <c r="F176" s="1"/>
      <c r="G176" s="1"/>
      <c r="H176" s="1"/>
      <c r="I176" s="1"/>
      <c r="J176" s="1">
        <f t="shared" si="2"/>
        <v>0</v>
      </c>
      <c r="K176" s="1"/>
    </row>
    <row r="177" spans="1:11" ht="21" customHeight="1" x14ac:dyDescent="0.3">
      <c r="A177" s="1">
        <v>175</v>
      </c>
      <c r="B177" s="10">
        <v>46198</v>
      </c>
      <c r="C177" s="1" t="s">
        <v>111</v>
      </c>
      <c r="D177" s="1" t="s">
        <v>109</v>
      </c>
      <c r="E177" s="1">
        <v>3800</v>
      </c>
      <c r="F177" s="1"/>
      <c r="G177" s="1"/>
      <c r="H177" s="1"/>
      <c r="I177" s="1"/>
      <c r="J177" s="1">
        <f t="shared" si="2"/>
        <v>0</v>
      </c>
      <c r="K177" s="1"/>
    </row>
    <row r="178" spans="1:11" ht="21" customHeight="1" x14ac:dyDescent="0.3">
      <c r="A178" s="1">
        <v>176</v>
      </c>
      <c r="B178" s="10">
        <v>46199</v>
      </c>
      <c r="C178" s="1" t="s">
        <v>111</v>
      </c>
      <c r="D178" s="1" t="s">
        <v>109</v>
      </c>
      <c r="E178" s="1">
        <v>3800</v>
      </c>
      <c r="F178" s="1"/>
      <c r="G178" s="1"/>
      <c r="H178" s="1"/>
      <c r="I178" s="1"/>
      <c r="J178" s="1">
        <f t="shared" si="2"/>
        <v>0</v>
      </c>
      <c r="K178" s="1"/>
    </row>
    <row r="179" spans="1:11" ht="21" customHeight="1" x14ac:dyDescent="0.3">
      <c r="A179" s="1">
        <v>177</v>
      </c>
      <c r="B179" s="10">
        <v>46200</v>
      </c>
      <c r="C179" s="1" t="s">
        <v>111</v>
      </c>
      <c r="D179" s="1" t="s">
        <v>109</v>
      </c>
      <c r="E179" s="1">
        <v>3800</v>
      </c>
      <c r="F179" s="1"/>
      <c r="G179" s="1"/>
      <c r="H179" s="1"/>
      <c r="I179" s="1"/>
      <c r="J179" s="1">
        <f t="shared" si="2"/>
        <v>0</v>
      </c>
      <c r="K179" s="1"/>
    </row>
    <row r="180" spans="1:11" ht="21" customHeight="1" x14ac:dyDescent="0.3">
      <c r="A180" s="1">
        <v>178</v>
      </c>
      <c r="B180" s="10">
        <v>46201</v>
      </c>
      <c r="C180" s="1" t="s">
        <v>111</v>
      </c>
      <c r="D180" s="1" t="s">
        <v>109</v>
      </c>
      <c r="E180" s="1">
        <v>3800</v>
      </c>
      <c r="F180" s="1"/>
      <c r="G180" s="1"/>
      <c r="H180" s="1"/>
      <c r="I180" s="1"/>
      <c r="J180" s="1">
        <f t="shared" si="2"/>
        <v>0</v>
      </c>
      <c r="K180" s="1"/>
    </row>
    <row r="181" spans="1:11" ht="21" customHeight="1" x14ac:dyDescent="0.3">
      <c r="A181" s="1">
        <v>179</v>
      </c>
      <c r="B181" s="10">
        <v>46202</v>
      </c>
      <c r="C181" s="1" t="s">
        <v>111</v>
      </c>
      <c r="D181" s="1" t="s">
        <v>109</v>
      </c>
      <c r="E181" s="1">
        <v>3800</v>
      </c>
      <c r="F181" s="1"/>
      <c r="G181" s="1"/>
      <c r="H181" s="1"/>
      <c r="I181" s="1"/>
      <c r="J181" s="1">
        <f t="shared" si="2"/>
        <v>0</v>
      </c>
      <c r="K181" s="1"/>
    </row>
    <row r="182" spans="1:11" ht="21" customHeight="1" x14ac:dyDescent="0.3">
      <c r="A182" s="1">
        <v>180</v>
      </c>
      <c r="B182" s="10">
        <v>46203</v>
      </c>
      <c r="C182" s="1" t="s">
        <v>111</v>
      </c>
      <c r="D182" s="1" t="s">
        <v>109</v>
      </c>
      <c r="E182" s="1">
        <v>3800</v>
      </c>
      <c r="F182" s="1"/>
      <c r="G182" s="1"/>
      <c r="H182" s="1"/>
      <c r="I182" s="1"/>
      <c r="J182" s="1">
        <f t="shared" si="2"/>
        <v>0</v>
      </c>
      <c r="K182" s="1"/>
    </row>
    <row r="183" spans="1:11" ht="21" customHeight="1" x14ac:dyDescent="0.3">
      <c r="A183" s="1">
        <v>181</v>
      </c>
      <c r="B183" s="10">
        <v>46204</v>
      </c>
      <c r="C183" s="1" t="s">
        <v>111</v>
      </c>
      <c r="D183" s="1" t="s">
        <v>109</v>
      </c>
      <c r="E183" s="1">
        <v>3800</v>
      </c>
      <c r="F183" s="1"/>
      <c r="G183" s="1"/>
      <c r="H183" s="1"/>
      <c r="I183" s="1"/>
      <c r="J183" s="1">
        <f t="shared" si="2"/>
        <v>0</v>
      </c>
      <c r="K183" s="1"/>
    </row>
    <row r="184" spans="1:11" ht="21" customHeight="1" x14ac:dyDescent="0.3">
      <c r="A184" s="1">
        <v>182</v>
      </c>
      <c r="B184" s="10">
        <v>46205</v>
      </c>
      <c r="C184" s="1" t="s">
        <v>111</v>
      </c>
      <c r="D184" s="1" t="s">
        <v>109</v>
      </c>
      <c r="E184" s="1">
        <v>3800</v>
      </c>
      <c r="F184" s="1"/>
      <c r="G184" s="1"/>
      <c r="H184" s="1"/>
      <c r="I184" s="1"/>
      <c r="J184" s="1">
        <f t="shared" si="2"/>
        <v>0</v>
      </c>
      <c r="K184" s="1"/>
    </row>
    <row r="185" spans="1:11" ht="21" customHeight="1" x14ac:dyDescent="0.3">
      <c r="A185" s="1">
        <v>183</v>
      </c>
      <c r="B185" s="10">
        <v>46206</v>
      </c>
      <c r="C185" s="1" t="s">
        <v>111</v>
      </c>
      <c r="D185" s="1" t="s">
        <v>109</v>
      </c>
      <c r="E185" s="1">
        <v>3800</v>
      </c>
      <c r="F185" s="1"/>
      <c r="G185" s="1"/>
      <c r="H185" s="1"/>
      <c r="I185" s="1"/>
      <c r="J185" s="1">
        <f t="shared" si="2"/>
        <v>0</v>
      </c>
      <c r="K185" s="1"/>
    </row>
    <row r="186" spans="1:11" ht="21" customHeight="1" x14ac:dyDescent="0.3">
      <c r="A186" s="1">
        <v>184</v>
      </c>
      <c r="B186" s="10">
        <v>46207</v>
      </c>
      <c r="C186" s="1" t="s">
        <v>111</v>
      </c>
      <c r="D186" s="1" t="s">
        <v>109</v>
      </c>
      <c r="E186" s="1">
        <v>3800</v>
      </c>
      <c r="F186" s="1"/>
      <c r="G186" s="1"/>
      <c r="H186" s="1"/>
      <c r="I186" s="1"/>
      <c r="J186" s="1">
        <f t="shared" si="2"/>
        <v>0</v>
      </c>
      <c r="K186" s="1"/>
    </row>
    <row r="187" spans="1:11" ht="21" customHeight="1" x14ac:dyDescent="0.3">
      <c r="A187" s="1">
        <v>185</v>
      </c>
      <c r="B187" s="10">
        <v>46208</v>
      </c>
      <c r="C187" s="1" t="s">
        <v>111</v>
      </c>
      <c r="D187" s="1" t="s">
        <v>109</v>
      </c>
      <c r="E187" s="1">
        <v>3800</v>
      </c>
      <c r="F187" s="1"/>
      <c r="G187" s="1"/>
      <c r="H187" s="1"/>
      <c r="I187" s="1"/>
      <c r="J187" s="1">
        <f t="shared" si="2"/>
        <v>0</v>
      </c>
      <c r="K187" s="1"/>
    </row>
    <row r="188" spans="1:11" ht="21" customHeight="1" x14ac:dyDescent="0.3">
      <c r="A188" s="1">
        <v>186</v>
      </c>
      <c r="B188" s="10">
        <v>46209</v>
      </c>
      <c r="C188" s="1" t="s">
        <v>111</v>
      </c>
      <c r="D188" s="1" t="s">
        <v>109</v>
      </c>
      <c r="E188" s="1">
        <v>3800</v>
      </c>
      <c r="F188" s="1"/>
      <c r="G188" s="1"/>
      <c r="H188" s="1"/>
      <c r="I188" s="1"/>
      <c r="J188" s="1">
        <f t="shared" si="2"/>
        <v>0</v>
      </c>
      <c r="K188" s="1"/>
    </row>
    <row r="189" spans="1:11" ht="21" customHeight="1" x14ac:dyDescent="0.3">
      <c r="A189" s="1">
        <v>187</v>
      </c>
      <c r="B189" s="10">
        <v>46210</v>
      </c>
      <c r="C189" s="1" t="s">
        <v>111</v>
      </c>
      <c r="D189" s="1" t="s">
        <v>109</v>
      </c>
      <c r="E189" s="1">
        <v>3800</v>
      </c>
      <c r="F189" s="1"/>
      <c r="G189" s="1"/>
      <c r="H189" s="1"/>
      <c r="I189" s="1"/>
      <c r="J189" s="1">
        <f t="shared" si="2"/>
        <v>0</v>
      </c>
      <c r="K189" s="1"/>
    </row>
    <row r="190" spans="1:11" ht="21" customHeight="1" x14ac:dyDescent="0.3">
      <c r="A190" s="1">
        <v>188</v>
      </c>
      <c r="B190" s="10">
        <v>46211</v>
      </c>
      <c r="C190" s="1" t="s">
        <v>111</v>
      </c>
      <c r="D190" s="1" t="s">
        <v>109</v>
      </c>
      <c r="E190" s="1">
        <v>3800</v>
      </c>
      <c r="F190" s="1"/>
      <c r="G190" s="1"/>
      <c r="H190" s="1"/>
      <c r="I190" s="1"/>
      <c r="J190" s="1">
        <f t="shared" si="2"/>
        <v>0</v>
      </c>
      <c r="K190" s="1"/>
    </row>
    <row r="191" spans="1:11" ht="21" customHeight="1" x14ac:dyDescent="0.3">
      <c r="A191" s="1">
        <v>189</v>
      </c>
      <c r="B191" s="10">
        <v>46212</v>
      </c>
      <c r="C191" s="1" t="s">
        <v>111</v>
      </c>
      <c r="D191" s="1" t="s">
        <v>109</v>
      </c>
      <c r="E191" s="1">
        <v>3800</v>
      </c>
      <c r="F191" s="1"/>
      <c r="G191" s="1"/>
      <c r="H191" s="1"/>
      <c r="I191" s="1"/>
      <c r="J191" s="1">
        <f t="shared" si="2"/>
        <v>0</v>
      </c>
      <c r="K191" s="1"/>
    </row>
    <row r="192" spans="1:11" ht="21" customHeight="1" x14ac:dyDescent="0.3">
      <c r="A192" s="1">
        <v>190</v>
      </c>
      <c r="B192" s="10">
        <v>46213</v>
      </c>
      <c r="C192" s="1" t="s">
        <v>111</v>
      </c>
      <c r="D192" s="1" t="s">
        <v>109</v>
      </c>
      <c r="E192" s="1">
        <v>3800</v>
      </c>
      <c r="F192" s="1"/>
      <c r="G192" s="1"/>
      <c r="H192" s="1"/>
      <c r="I192" s="1"/>
      <c r="J192" s="1">
        <f t="shared" si="2"/>
        <v>0</v>
      </c>
      <c r="K192" s="1"/>
    </row>
    <row r="193" spans="1:11" ht="21" customHeight="1" x14ac:dyDescent="0.3">
      <c r="A193" s="1">
        <v>191</v>
      </c>
      <c r="B193" s="10">
        <v>46214</v>
      </c>
      <c r="C193" s="1" t="s">
        <v>111</v>
      </c>
      <c r="D193" s="1" t="s">
        <v>109</v>
      </c>
      <c r="E193" s="1">
        <v>3800</v>
      </c>
      <c r="F193" s="1"/>
      <c r="G193" s="1"/>
      <c r="H193" s="1"/>
      <c r="I193" s="1"/>
      <c r="J193" s="1">
        <f t="shared" si="2"/>
        <v>0</v>
      </c>
      <c r="K193" s="1"/>
    </row>
    <row r="194" spans="1:11" ht="21" customHeight="1" x14ac:dyDescent="0.3">
      <c r="A194" s="1">
        <v>192</v>
      </c>
      <c r="B194" s="10">
        <v>46215</v>
      </c>
      <c r="C194" s="1" t="s">
        <v>111</v>
      </c>
      <c r="D194" s="1" t="s">
        <v>109</v>
      </c>
      <c r="E194" s="1">
        <v>3800</v>
      </c>
      <c r="F194" s="1"/>
      <c r="G194" s="1"/>
      <c r="H194" s="1"/>
      <c r="I194" s="1"/>
      <c r="J194" s="1">
        <f t="shared" si="2"/>
        <v>0</v>
      </c>
      <c r="K194" s="1"/>
    </row>
    <row r="195" spans="1:11" ht="21" customHeight="1" x14ac:dyDescent="0.3">
      <c r="A195" s="1">
        <v>193</v>
      </c>
      <c r="B195" s="10">
        <v>46216</v>
      </c>
      <c r="C195" s="1" t="s">
        <v>111</v>
      </c>
      <c r="D195" s="1" t="s">
        <v>109</v>
      </c>
      <c r="E195" s="1">
        <v>3800</v>
      </c>
      <c r="F195" s="1"/>
      <c r="G195" s="1"/>
      <c r="H195" s="1"/>
      <c r="I195" s="1"/>
      <c r="J195" s="1">
        <f t="shared" si="2"/>
        <v>0</v>
      </c>
      <c r="K195" s="1"/>
    </row>
    <row r="196" spans="1:11" ht="21" customHeight="1" x14ac:dyDescent="0.3">
      <c r="A196" s="1">
        <v>194</v>
      </c>
      <c r="B196" s="10">
        <v>46217</v>
      </c>
      <c r="C196" s="1" t="s">
        <v>111</v>
      </c>
      <c r="D196" s="1" t="s">
        <v>109</v>
      </c>
      <c r="E196" s="1">
        <v>3800</v>
      </c>
      <c r="F196" s="1"/>
      <c r="G196" s="1"/>
      <c r="H196" s="1"/>
      <c r="I196" s="1"/>
      <c r="J196" s="1">
        <f t="shared" ref="J196:J259" si="3">E196*F196-G196-H196+I196</f>
        <v>0</v>
      </c>
      <c r="K196" s="1"/>
    </row>
    <row r="197" spans="1:11" ht="21" customHeight="1" x14ac:dyDescent="0.3">
      <c r="A197" s="1">
        <v>195</v>
      </c>
      <c r="B197" s="10">
        <v>46218</v>
      </c>
      <c r="C197" s="1" t="s">
        <v>111</v>
      </c>
      <c r="D197" s="1" t="s">
        <v>109</v>
      </c>
      <c r="E197" s="1">
        <v>3800</v>
      </c>
      <c r="F197" s="1"/>
      <c r="G197" s="1"/>
      <c r="H197" s="1"/>
      <c r="I197" s="1"/>
      <c r="J197" s="1">
        <f t="shared" si="3"/>
        <v>0</v>
      </c>
      <c r="K197" s="1"/>
    </row>
    <row r="198" spans="1:11" ht="21" customHeight="1" x14ac:dyDescent="0.3">
      <c r="A198" s="1">
        <v>196</v>
      </c>
      <c r="B198" s="10">
        <v>46219</v>
      </c>
      <c r="C198" s="1" t="s">
        <v>111</v>
      </c>
      <c r="D198" s="1" t="s">
        <v>109</v>
      </c>
      <c r="E198" s="1">
        <v>3800</v>
      </c>
      <c r="F198" s="1"/>
      <c r="G198" s="1"/>
      <c r="H198" s="1"/>
      <c r="I198" s="1"/>
      <c r="J198" s="1">
        <f t="shared" si="3"/>
        <v>0</v>
      </c>
      <c r="K198" s="1"/>
    </row>
    <row r="199" spans="1:11" ht="21" customHeight="1" x14ac:dyDescent="0.3">
      <c r="A199" s="1">
        <v>197</v>
      </c>
      <c r="B199" s="10">
        <v>46220</v>
      </c>
      <c r="C199" s="1" t="s">
        <v>111</v>
      </c>
      <c r="D199" s="1" t="s">
        <v>109</v>
      </c>
      <c r="E199" s="1">
        <v>3800</v>
      </c>
      <c r="F199" s="1"/>
      <c r="G199" s="1"/>
      <c r="H199" s="1"/>
      <c r="I199" s="1"/>
      <c r="J199" s="1">
        <f t="shared" si="3"/>
        <v>0</v>
      </c>
      <c r="K199" s="1"/>
    </row>
    <row r="200" spans="1:11" ht="21" customHeight="1" x14ac:dyDescent="0.3">
      <c r="A200" s="1">
        <v>198</v>
      </c>
      <c r="B200" s="10">
        <v>46221</v>
      </c>
      <c r="C200" s="1" t="s">
        <v>111</v>
      </c>
      <c r="D200" s="1" t="s">
        <v>109</v>
      </c>
      <c r="E200" s="1">
        <v>3800</v>
      </c>
      <c r="F200" s="1"/>
      <c r="G200" s="1"/>
      <c r="H200" s="1"/>
      <c r="I200" s="1"/>
      <c r="J200" s="1">
        <f t="shared" si="3"/>
        <v>0</v>
      </c>
      <c r="K200" s="1"/>
    </row>
    <row r="201" spans="1:11" ht="21" customHeight="1" x14ac:dyDescent="0.3">
      <c r="A201" s="1">
        <v>199</v>
      </c>
      <c r="B201" s="10">
        <v>46222</v>
      </c>
      <c r="C201" s="1" t="s">
        <v>111</v>
      </c>
      <c r="D201" s="1" t="s">
        <v>109</v>
      </c>
      <c r="E201" s="1">
        <v>3800</v>
      </c>
      <c r="F201" s="1"/>
      <c r="G201" s="1"/>
      <c r="H201" s="1"/>
      <c r="I201" s="1"/>
      <c r="J201" s="1">
        <f t="shared" si="3"/>
        <v>0</v>
      </c>
      <c r="K201" s="1"/>
    </row>
    <row r="202" spans="1:11" ht="21" customHeight="1" x14ac:dyDescent="0.3">
      <c r="A202" s="1">
        <v>200</v>
      </c>
      <c r="B202" s="10">
        <v>46223</v>
      </c>
      <c r="C202" s="1" t="s">
        <v>111</v>
      </c>
      <c r="D202" s="1" t="s">
        <v>109</v>
      </c>
      <c r="E202" s="1">
        <v>3800</v>
      </c>
      <c r="F202" s="1"/>
      <c r="G202" s="1"/>
      <c r="H202" s="1"/>
      <c r="I202" s="1"/>
      <c r="J202" s="1">
        <f t="shared" si="3"/>
        <v>0</v>
      </c>
      <c r="K202" s="1"/>
    </row>
    <row r="203" spans="1:11" ht="21" customHeight="1" x14ac:dyDescent="0.3">
      <c r="A203" s="1">
        <v>201</v>
      </c>
      <c r="B203" s="10">
        <v>46224</v>
      </c>
      <c r="C203" s="1" t="s">
        <v>111</v>
      </c>
      <c r="D203" s="1" t="s">
        <v>109</v>
      </c>
      <c r="E203" s="1">
        <v>3800</v>
      </c>
      <c r="F203" s="1"/>
      <c r="G203" s="1"/>
      <c r="H203" s="1"/>
      <c r="I203" s="1"/>
      <c r="J203" s="1">
        <f t="shared" si="3"/>
        <v>0</v>
      </c>
      <c r="K203" s="1"/>
    </row>
    <row r="204" spans="1:11" ht="21" customHeight="1" x14ac:dyDescent="0.3">
      <c r="A204" s="1">
        <v>202</v>
      </c>
      <c r="B204" s="10">
        <v>46225</v>
      </c>
      <c r="C204" s="1" t="s">
        <v>111</v>
      </c>
      <c r="D204" s="1" t="s">
        <v>109</v>
      </c>
      <c r="E204" s="1">
        <v>3800</v>
      </c>
      <c r="F204" s="1"/>
      <c r="G204" s="1"/>
      <c r="H204" s="1"/>
      <c r="I204" s="1"/>
      <c r="J204" s="1">
        <f t="shared" si="3"/>
        <v>0</v>
      </c>
      <c r="K204" s="1"/>
    </row>
    <row r="205" spans="1:11" ht="21" customHeight="1" x14ac:dyDescent="0.3">
      <c r="A205" s="1">
        <v>203</v>
      </c>
      <c r="B205" s="10">
        <v>46226</v>
      </c>
      <c r="C205" s="1" t="s">
        <v>111</v>
      </c>
      <c r="D205" s="1" t="s">
        <v>109</v>
      </c>
      <c r="E205" s="1">
        <v>3800</v>
      </c>
      <c r="F205" s="1"/>
      <c r="G205" s="1"/>
      <c r="H205" s="1"/>
      <c r="I205" s="1"/>
      <c r="J205" s="1">
        <f t="shared" si="3"/>
        <v>0</v>
      </c>
      <c r="K205" s="1"/>
    </row>
    <row r="206" spans="1:11" ht="21" customHeight="1" x14ac:dyDescent="0.3">
      <c r="A206" s="1">
        <v>204</v>
      </c>
      <c r="B206" s="10">
        <v>46227</v>
      </c>
      <c r="C206" s="1" t="s">
        <v>111</v>
      </c>
      <c r="D206" s="1" t="s">
        <v>109</v>
      </c>
      <c r="E206" s="1">
        <v>3800</v>
      </c>
      <c r="F206" s="1"/>
      <c r="G206" s="1"/>
      <c r="H206" s="1"/>
      <c r="I206" s="1"/>
      <c r="J206" s="1">
        <f t="shared" si="3"/>
        <v>0</v>
      </c>
      <c r="K206" s="1"/>
    </row>
    <row r="207" spans="1:11" ht="21" customHeight="1" x14ac:dyDescent="0.3">
      <c r="A207" s="1">
        <v>205</v>
      </c>
      <c r="B207" s="10">
        <v>46228</v>
      </c>
      <c r="C207" s="1" t="s">
        <v>111</v>
      </c>
      <c r="D207" s="1" t="s">
        <v>109</v>
      </c>
      <c r="E207" s="1">
        <v>3800</v>
      </c>
      <c r="F207" s="1"/>
      <c r="G207" s="1"/>
      <c r="H207" s="1"/>
      <c r="I207" s="1"/>
      <c r="J207" s="1">
        <f t="shared" si="3"/>
        <v>0</v>
      </c>
      <c r="K207" s="1"/>
    </row>
    <row r="208" spans="1:11" ht="21" customHeight="1" x14ac:dyDescent="0.3">
      <c r="A208" s="1">
        <v>206</v>
      </c>
      <c r="B208" s="10">
        <v>46229</v>
      </c>
      <c r="C208" s="1" t="s">
        <v>111</v>
      </c>
      <c r="D208" s="1" t="s">
        <v>109</v>
      </c>
      <c r="E208" s="1">
        <v>3800</v>
      </c>
      <c r="F208" s="1"/>
      <c r="G208" s="1"/>
      <c r="H208" s="1"/>
      <c r="I208" s="1"/>
      <c r="J208" s="1">
        <f t="shared" si="3"/>
        <v>0</v>
      </c>
      <c r="K208" s="1"/>
    </row>
    <row r="209" spans="1:11" ht="21" customHeight="1" x14ac:dyDescent="0.3">
      <c r="A209" s="1">
        <v>207</v>
      </c>
      <c r="B209" s="10">
        <v>46230</v>
      </c>
      <c r="C209" s="1" t="s">
        <v>111</v>
      </c>
      <c r="D209" s="1" t="s">
        <v>109</v>
      </c>
      <c r="E209" s="1">
        <v>3800</v>
      </c>
      <c r="F209" s="1"/>
      <c r="G209" s="1"/>
      <c r="H209" s="1"/>
      <c r="I209" s="1"/>
      <c r="J209" s="1">
        <f t="shared" si="3"/>
        <v>0</v>
      </c>
      <c r="K209" s="1"/>
    </row>
    <row r="210" spans="1:11" ht="21" customHeight="1" x14ac:dyDescent="0.3">
      <c r="A210" s="1">
        <v>208</v>
      </c>
      <c r="B210" s="10">
        <v>46231</v>
      </c>
      <c r="C210" s="1" t="s">
        <v>111</v>
      </c>
      <c r="D210" s="1" t="s">
        <v>109</v>
      </c>
      <c r="E210" s="1">
        <v>3800</v>
      </c>
      <c r="F210" s="1"/>
      <c r="G210" s="1"/>
      <c r="H210" s="1"/>
      <c r="I210" s="1"/>
      <c r="J210" s="1">
        <f t="shared" si="3"/>
        <v>0</v>
      </c>
      <c r="K210" s="1"/>
    </row>
    <row r="211" spans="1:11" ht="21" customHeight="1" x14ac:dyDescent="0.3">
      <c r="A211" s="1">
        <v>209</v>
      </c>
      <c r="B211" s="10">
        <v>46232</v>
      </c>
      <c r="C211" s="1" t="s">
        <v>111</v>
      </c>
      <c r="D211" s="1" t="s">
        <v>109</v>
      </c>
      <c r="E211" s="1">
        <v>3800</v>
      </c>
      <c r="F211" s="1"/>
      <c r="G211" s="1"/>
      <c r="H211" s="1"/>
      <c r="I211" s="1"/>
      <c r="J211" s="1">
        <f t="shared" si="3"/>
        <v>0</v>
      </c>
      <c r="K211" s="1"/>
    </row>
    <row r="212" spans="1:11" ht="21" customHeight="1" x14ac:dyDescent="0.3">
      <c r="A212" s="1">
        <v>210</v>
      </c>
      <c r="B212" s="10">
        <v>46233</v>
      </c>
      <c r="C212" s="1" t="s">
        <v>111</v>
      </c>
      <c r="D212" s="1" t="s">
        <v>109</v>
      </c>
      <c r="E212" s="1">
        <v>3800</v>
      </c>
      <c r="F212" s="1"/>
      <c r="G212" s="1"/>
      <c r="H212" s="1"/>
      <c r="I212" s="1"/>
      <c r="J212" s="1">
        <f t="shared" si="3"/>
        <v>0</v>
      </c>
      <c r="K212" s="1"/>
    </row>
    <row r="213" spans="1:11" ht="21" customHeight="1" x14ac:dyDescent="0.3">
      <c r="A213" s="1">
        <v>211</v>
      </c>
      <c r="B213" s="10">
        <v>46234</v>
      </c>
      <c r="C213" s="1" t="s">
        <v>111</v>
      </c>
      <c r="D213" s="1" t="s">
        <v>109</v>
      </c>
      <c r="E213" s="1">
        <v>3800</v>
      </c>
      <c r="F213" s="1"/>
      <c r="G213" s="1"/>
      <c r="H213" s="1"/>
      <c r="I213" s="1"/>
      <c r="J213" s="1">
        <f t="shared" si="3"/>
        <v>0</v>
      </c>
      <c r="K213" s="1"/>
    </row>
    <row r="214" spans="1:11" ht="21" customHeight="1" x14ac:dyDescent="0.3">
      <c r="A214" s="1">
        <v>212</v>
      </c>
      <c r="B214" s="10">
        <v>46235</v>
      </c>
      <c r="C214" s="1" t="s">
        <v>111</v>
      </c>
      <c r="D214" s="1" t="s">
        <v>109</v>
      </c>
      <c r="E214" s="1">
        <v>3800</v>
      </c>
      <c r="F214" s="1"/>
      <c r="G214" s="1"/>
      <c r="H214" s="1"/>
      <c r="I214" s="1"/>
      <c r="J214" s="1">
        <f t="shared" si="3"/>
        <v>0</v>
      </c>
      <c r="K214" s="1"/>
    </row>
    <row r="215" spans="1:11" ht="21" customHeight="1" x14ac:dyDescent="0.3">
      <c r="A215" s="1">
        <v>213</v>
      </c>
      <c r="B215" s="10">
        <v>46236</v>
      </c>
      <c r="C215" s="1" t="s">
        <v>111</v>
      </c>
      <c r="D215" s="1" t="s">
        <v>109</v>
      </c>
      <c r="E215" s="1">
        <v>3800</v>
      </c>
      <c r="F215" s="1"/>
      <c r="G215" s="1"/>
      <c r="H215" s="1"/>
      <c r="I215" s="1"/>
      <c r="J215" s="1">
        <f t="shared" si="3"/>
        <v>0</v>
      </c>
      <c r="K215" s="1"/>
    </row>
    <row r="216" spans="1:11" ht="21" customHeight="1" x14ac:dyDescent="0.3">
      <c r="A216" s="1">
        <v>214</v>
      </c>
      <c r="B216" s="10">
        <v>46237</v>
      </c>
      <c r="C216" s="1" t="s">
        <v>111</v>
      </c>
      <c r="D216" s="1" t="s">
        <v>109</v>
      </c>
      <c r="E216" s="1">
        <v>3800</v>
      </c>
      <c r="F216" s="1"/>
      <c r="G216" s="1"/>
      <c r="H216" s="1"/>
      <c r="I216" s="1"/>
      <c r="J216" s="1">
        <f t="shared" si="3"/>
        <v>0</v>
      </c>
      <c r="K216" s="1"/>
    </row>
    <row r="217" spans="1:11" ht="21" customHeight="1" x14ac:dyDescent="0.3">
      <c r="A217" s="1">
        <v>215</v>
      </c>
      <c r="B217" s="10">
        <v>46238</v>
      </c>
      <c r="C217" s="1" t="s">
        <v>111</v>
      </c>
      <c r="D217" s="1" t="s">
        <v>109</v>
      </c>
      <c r="E217" s="1">
        <v>3800</v>
      </c>
      <c r="F217" s="1"/>
      <c r="G217" s="1"/>
      <c r="H217" s="1"/>
      <c r="I217" s="1"/>
      <c r="J217" s="1">
        <f t="shared" si="3"/>
        <v>0</v>
      </c>
      <c r="K217" s="1"/>
    </row>
    <row r="218" spans="1:11" ht="21" customHeight="1" x14ac:dyDescent="0.3">
      <c r="A218" s="1">
        <v>216</v>
      </c>
      <c r="B218" s="10">
        <v>46239</v>
      </c>
      <c r="C218" s="1" t="s">
        <v>111</v>
      </c>
      <c r="D218" s="1" t="s">
        <v>109</v>
      </c>
      <c r="E218" s="1">
        <v>3800</v>
      </c>
      <c r="F218" s="1"/>
      <c r="G218" s="1"/>
      <c r="H218" s="1"/>
      <c r="I218" s="1"/>
      <c r="J218" s="1">
        <f t="shared" si="3"/>
        <v>0</v>
      </c>
      <c r="K218" s="1"/>
    </row>
    <row r="219" spans="1:11" ht="21" customHeight="1" x14ac:dyDescent="0.3">
      <c r="A219" s="1">
        <v>217</v>
      </c>
      <c r="B219" s="10">
        <v>46240</v>
      </c>
      <c r="C219" s="1" t="s">
        <v>111</v>
      </c>
      <c r="D219" s="1" t="s">
        <v>109</v>
      </c>
      <c r="E219" s="1">
        <v>3800</v>
      </c>
      <c r="F219" s="1"/>
      <c r="G219" s="1"/>
      <c r="H219" s="1"/>
      <c r="I219" s="1"/>
      <c r="J219" s="1">
        <f t="shared" si="3"/>
        <v>0</v>
      </c>
      <c r="K219" s="1"/>
    </row>
    <row r="220" spans="1:11" ht="21" customHeight="1" x14ac:dyDescent="0.3">
      <c r="A220" s="1">
        <v>218</v>
      </c>
      <c r="B220" s="10">
        <v>46241</v>
      </c>
      <c r="C220" s="1" t="s">
        <v>111</v>
      </c>
      <c r="D220" s="1" t="s">
        <v>109</v>
      </c>
      <c r="E220" s="1">
        <v>3800</v>
      </c>
      <c r="F220" s="1"/>
      <c r="G220" s="1"/>
      <c r="H220" s="1"/>
      <c r="I220" s="1"/>
      <c r="J220" s="1">
        <f t="shared" si="3"/>
        <v>0</v>
      </c>
      <c r="K220" s="1"/>
    </row>
    <row r="221" spans="1:11" ht="21" customHeight="1" x14ac:dyDescent="0.3">
      <c r="A221" s="1">
        <v>219</v>
      </c>
      <c r="B221" s="10">
        <v>46242</v>
      </c>
      <c r="C221" s="1" t="s">
        <v>111</v>
      </c>
      <c r="D221" s="1" t="s">
        <v>109</v>
      </c>
      <c r="E221" s="1">
        <v>3800</v>
      </c>
      <c r="F221" s="1"/>
      <c r="G221" s="1"/>
      <c r="H221" s="1"/>
      <c r="I221" s="1"/>
      <c r="J221" s="1">
        <f t="shared" si="3"/>
        <v>0</v>
      </c>
      <c r="K221" s="1"/>
    </row>
    <row r="222" spans="1:11" ht="21" customHeight="1" x14ac:dyDescent="0.3">
      <c r="A222" s="1">
        <v>220</v>
      </c>
      <c r="B222" s="10">
        <v>46243</v>
      </c>
      <c r="C222" s="1" t="s">
        <v>111</v>
      </c>
      <c r="D222" s="1" t="s">
        <v>109</v>
      </c>
      <c r="E222" s="1">
        <v>3800</v>
      </c>
      <c r="F222" s="1"/>
      <c r="G222" s="1"/>
      <c r="H222" s="1"/>
      <c r="I222" s="1"/>
      <c r="J222" s="1">
        <f t="shared" si="3"/>
        <v>0</v>
      </c>
      <c r="K222" s="1"/>
    </row>
    <row r="223" spans="1:11" ht="21" customHeight="1" x14ac:dyDescent="0.3">
      <c r="A223" s="1">
        <v>221</v>
      </c>
      <c r="B223" s="10">
        <v>46244</v>
      </c>
      <c r="C223" s="1" t="s">
        <v>111</v>
      </c>
      <c r="D223" s="1" t="s">
        <v>109</v>
      </c>
      <c r="E223" s="1">
        <v>3800</v>
      </c>
      <c r="F223" s="1"/>
      <c r="G223" s="1"/>
      <c r="H223" s="1"/>
      <c r="I223" s="1"/>
      <c r="J223" s="1">
        <f t="shared" si="3"/>
        <v>0</v>
      </c>
      <c r="K223" s="1"/>
    </row>
    <row r="224" spans="1:11" ht="21" customHeight="1" x14ac:dyDescent="0.3">
      <c r="A224" s="1">
        <v>222</v>
      </c>
      <c r="B224" s="10">
        <v>46245</v>
      </c>
      <c r="C224" s="1" t="s">
        <v>111</v>
      </c>
      <c r="D224" s="1" t="s">
        <v>109</v>
      </c>
      <c r="E224" s="1">
        <v>3800</v>
      </c>
      <c r="F224" s="1"/>
      <c r="G224" s="1"/>
      <c r="H224" s="1"/>
      <c r="I224" s="1"/>
      <c r="J224" s="1">
        <f t="shared" si="3"/>
        <v>0</v>
      </c>
      <c r="K224" s="1"/>
    </row>
    <row r="225" spans="1:11" ht="21" customHeight="1" x14ac:dyDescent="0.3">
      <c r="A225" s="1">
        <v>223</v>
      </c>
      <c r="B225" s="10">
        <v>46246</v>
      </c>
      <c r="C225" s="1" t="s">
        <v>111</v>
      </c>
      <c r="D225" s="1" t="s">
        <v>109</v>
      </c>
      <c r="E225" s="1">
        <v>3800</v>
      </c>
      <c r="F225" s="1"/>
      <c r="G225" s="1"/>
      <c r="H225" s="1"/>
      <c r="I225" s="1"/>
      <c r="J225" s="1">
        <f t="shared" si="3"/>
        <v>0</v>
      </c>
      <c r="K225" s="1"/>
    </row>
    <row r="226" spans="1:11" ht="21" customHeight="1" x14ac:dyDescent="0.3">
      <c r="A226" s="1">
        <v>224</v>
      </c>
      <c r="B226" s="10">
        <v>46247</v>
      </c>
      <c r="C226" s="1" t="s">
        <v>111</v>
      </c>
      <c r="D226" s="1" t="s">
        <v>109</v>
      </c>
      <c r="E226" s="1">
        <v>3800</v>
      </c>
      <c r="F226" s="1"/>
      <c r="G226" s="1"/>
      <c r="H226" s="1"/>
      <c r="I226" s="1"/>
      <c r="J226" s="1">
        <f t="shared" si="3"/>
        <v>0</v>
      </c>
      <c r="K226" s="1"/>
    </row>
    <row r="227" spans="1:11" ht="21" customHeight="1" x14ac:dyDescent="0.3">
      <c r="A227" s="1">
        <v>225</v>
      </c>
      <c r="B227" s="10">
        <v>46248</v>
      </c>
      <c r="C227" s="1" t="s">
        <v>111</v>
      </c>
      <c r="D227" s="1" t="s">
        <v>109</v>
      </c>
      <c r="E227" s="1">
        <v>3800</v>
      </c>
      <c r="F227" s="1"/>
      <c r="G227" s="1"/>
      <c r="H227" s="1"/>
      <c r="I227" s="1"/>
      <c r="J227" s="1">
        <f t="shared" si="3"/>
        <v>0</v>
      </c>
      <c r="K227" s="1"/>
    </row>
    <row r="228" spans="1:11" ht="21" customHeight="1" x14ac:dyDescent="0.3">
      <c r="A228" s="1">
        <v>226</v>
      </c>
      <c r="B228" s="10">
        <v>46249</v>
      </c>
      <c r="C228" s="1" t="s">
        <v>111</v>
      </c>
      <c r="D228" s="1" t="s">
        <v>109</v>
      </c>
      <c r="E228" s="1">
        <v>3800</v>
      </c>
      <c r="F228" s="1"/>
      <c r="G228" s="1"/>
      <c r="H228" s="1"/>
      <c r="I228" s="1"/>
      <c r="J228" s="1">
        <f t="shared" si="3"/>
        <v>0</v>
      </c>
      <c r="K228" s="1"/>
    </row>
    <row r="229" spans="1:11" ht="21" customHeight="1" x14ac:dyDescent="0.3">
      <c r="A229" s="1">
        <v>227</v>
      </c>
      <c r="B229" s="10">
        <v>46250</v>
      </c>
      <c r="C229" s="1" t="s">
        <v>111</v>
      </c>
      <c r="D229" s="1" t="s">
        <v>109</v>
      </c>
      <c r="E229" s="1">
        <v>3800</v>
      </c>
      <c r="F229" s="1"/>
      <c r="G229" s="1"/>
      <c r="H229" s="1"/>
      <c r="I229" s="1"/>
      <c r="J229" s="1">
        <f t="shared" si="3"/>
        <v>0</v>
      </c>
      <c r="K229" s="1"/>
    </row>
    <row r="230" spans="1:11" ht="21" customHeight="1" x14ac:dyDescent="0.3">
      <c r="A230" s="1">
        <v>228</v>
      </c>
      <c r="B230" s="10">
        <v>46251</v>
      </c>
      <c r="C230" s="1" t="s">
        <v>111</v>
      </c>
      <c r="D230" s="1" t="s">
        <v>109</v>
      </c>
      <c r="E230" s="1">
        <v>3800</v>
      </c>
      <c r="F230" s="1"/>
      <c r="G230" s="1"/>
      <c r="H230" s="1"/>
      <c r="I230" s="1"/>
      <c r="J230" s="1">
        <f t="shared" si="3"/>
        <v>0</v>
      </c>
      <c r="K230" s="1"/>
    </row>
    <row r="231" spans="1:11" ht="21" customHeight="1" x14ac:dyDescent="0.3">
      <c r="A231" s="1">
        <v>229</v>
      </c>
      <c r="B231" s="10">
        <v>46252</v>
      </c>
      <c r="C231" s="1" t="s">
        <v>111</v>
      </c>
      <c r="D231" s="1" t="s">
        <v>109</v>
      </c>
      <c r="E231" s="1">
        <v>3800</v>
      </c>
      <c r="F231" s="1"/>
      <c r="G231" s="1"/>
      <c r="H231" s="1"/>
      <c r="I231" s="1"/>
      <c r="J231" s="1">
        <f t="shared" si="3"/>
        <v>0</v>
      </c>
      <c r="K231" s="1"/>
    </row>
    <row r="232" spans="1:11" ht="21" customHeight="1" x14ac:dyDescent="0.3">
      <c r="A232" s="1">
        <v>230</v>
      </c>
      <c r="B232" s="10">
        <v>46253</v>
      </c>
      <c r="C232" s="1" t="s">
        <v>111</v>
      </c>
      <c r="D232" s="1" t="s">
        <v>109</v>
      </c>
      <c r="E232" s="1">
        <v>3800</v>
      </c>
      <c r="F232" s="1"/>
      <c r="G232" s="1"/>
      <c r="H232" s="1"/>
      <c r="I232" s="1"/>
      <c r="J232" s="1">
        <f t="shared" si="3"/>
        <v>0</v>
      </c>
      <c r="K232" s="1"/>
    </row>
    <row r="233" spans="1:11" ht="21" customHeight="1" x14ac:dyDescent="0.3">
      <c r="A233" s="1">
        <v>231</v>
      </c>
      <c r="B233" s="10">
        <v>46254</v>
      </c>
      <c r="C233" s="1" t="s">
        <v>111</v>
      </c>
      <c r="D233" s="1" t="s">
        <v>109</v>
      </c>
      <c r="E233" s="1">
        <v>3800</v>
      </c>
      <c r="F233" s="1"/>
      <c r="G233" s="1"/>
      <c r="H233" s="1"/>
      <c r="I233" s="1"/>
      <c r="J233" s="1">
        <f t="shared" si="3"/>
        <v>0</v>
      </c>
      <c r="K233" s="1"/>
    </row>
    <row r="234" spans="1:11" ht="21" customHeight="1" x14ac:dyDescent="0.3">
      <c r="A234" s="1">
        <v>232</v>
      </c>
      <c r="B234" s="10">
        <v>46255</v>
      </c>
      <c r="C234" s="1" t="s">
        <v>111</v>
      </c>
      <c r="D234" s="1" t="s">
        <v>109</v>
      </c>
      <c r="E234" s="1">
        <v>3800</v>
      </c>
      <c r="F234" s="1"/>
      <c r="G234" s="1"/>
      <c r="H234" s="1"/>
      <c r="I234" s="1"/>
      <c r="J234" s="1">
        <f t="shared" si="3"/>
        <v>0</v>
      </c>
      <c r="K234" s="1"/>
    </row>
    <row r="235" spans="1:11" ht="21" customHeight="1" x14ac:dyDescent="0.3">
      <c r="A235" s="1">
        <v>233</v>
      </c>
      <c r="B235" s="10">
        <v>46256</v>
      </c>
      <c r="C235" s="1" t="s">
        <v>111</v>
      </c>
      <c r="D235" s="1" t="s">
        <v>109</v>
      </c>
      <c r="E235" s="1">
        <v>3800</v>
      </c>
      <c r="F235" s="1"/>
      <c r="G235" s="1"/>
      <c r="H235" s="1"/>
      <c r="I235" s="1"/>
      <c r="J235" s="1">
        <f t="shared" si="3"/>
        <v>0</v>
      </c>
      <c r="K235" s="1"/>
    </row>
    <row r="236" spans="1:11" ht="21" customHeight="1" x14ac:dyDescent="0.3">
      <c r="A236" s="1">
        <v>234</v>
      </c>
      <c r="B236" s="10">
        <v>46257</v>
      </c>
      <c r="C236" s="1" t="s">
        <v>111</v>
      </c>
      <c r="D236" s="1" t="s">
        <v>109</v>
      </c>
      <c r="E236" s="1">
        <v>3800</v>
      </c>
      <c r="F236" s="1"/>
      <c r="G236" s="1"/>
      <c r="H236" s="1"/>
      <c r="I236" s="1"/>
      <c r="J236" s="1">
        <f t="shared" si="3"/>
        <v>0</v>
      </c>
      <c r="K236" s="1"/>
    </row>
    <row r="237" spans="1:11" ht="21" customHeight="1" x14ac:dyDescent="0.3">
      <c r="A237" s="1">
        <v>235</v>
      </c>
      <c r="B237" s="10">
        <v>46258</v>
      </c>
      <c r="C237" s="1" t="s">
        <v>111</v>
      </c>
      <c r="D237" s="1" t="s">
        <v>109</v>
      </c>
      <c r="E237" s="1">
        <v>3800</v>
      </c>
      <c r="F237" s="1"/>
      <c r="G237" s="1"/>
      <c r="H237" s="1"/>
      <c r="I237" s="1"/>
      <c r="J237" s="1">
        <f t="shared" si="3"/>
        <v>0</v>
      </c>
      <c r="K237" s="1"/>
    </row>
    <row r="238" spans="1:11" ht="21" customHeight="1" x14ac:dyDescent="0.3">
      <c r="A238" s="1">
        <v>236</v>
      </c>
      <c r="B238" s="10">
        <v>46259</v>
      </c>
      <c r="C238" s="1" t="s">
        <v>111</v>
      </c>
      <c r="D238" s="1" t="s">
        <v>109</v>
      </c>
      <c r="E238" s="1">
        <v>3800</v>
      </c>
      <c r="F238" s="1"/>
      <c r="G238" s="1"/>
      <c r="H238" s="1"/>
      <c r="I238" s="1"/>
      <c r="J238" s="1">
        <f t="shared" si="3"/>
        <v>0</v>
      </c>
      <c r="K238" s="1"/>
    </row>
    <row r="239" spans="1:11" ht="21" customHeight="1" x14ac:dyDescent="0.3">
      <c r="A239" s="1">
        <v>237</v>
      </c>
      <c r="B239" s="10">
        <v>46260</v>
      </c>
      <c r="C239" s="1" t="s">
        <v>111</v>
      </c>
      <c r="D239" s="1" t="s">
        <v>109</v>
      </c>
      <c r="E239" s="1">
        <v>3800</v>
      </c>
      <c r="F239" s="1"/>
      <c r="G239" s="1"/>
      <c r="H239" s="1"/>
      <c r="I239" s="1"/>
      <c r="J239" s="1">
        <f t="shared" si="3"/>
        <v>0</v>
      </c>
      <c r="K239" s="1"/>
    </row>
    <row r="240" spans="1:11" ht="21" customHeight="1" x14ac:dyDescent="0.3">
      <c r="A240" s="1">
        <v>238</v>
      </c>
      <c r="B240" s="10">
        <v>46261</v>
      </c>
      <c r="C240" s="1" t="s">
        <v>111</v>
      </c>
      <c r="D240" s="1" t="s">
        <v>109</v>
      </c>
      <c r="E240" s="1">
        <v>3800</v>
      </c>
      <c r="F240" s="1"/>
      <c r="G240" s="1"/>
      <c r="H240" s="1"/>
      <c r="I240" s="1"/>
      <c r="J240" s="1">
        <f t="shared" si="3"/>
        <v>0</v>
      </c>
      <c r="K240" s="1"/>
    </row>
    <row r="241" spans="1:11" ht="21" customHeight="1" x14ac:dyDescent="0.3">
      <c r="A241" s="1">
        <v>239</v>
      </c>
      <c r="B241" s="10">
        <v>46262</v>
      </c>
      <c r="C241" s="1" t="s">
        <v>111</v>
      </c>
      <c r="D241" s="1" t="s">
        <v>109</v>
      </c>
      <c r="E241" s="1">
        <v>3800</v>
      </c>
      <c r="F241" s="1"/>
      <c r="G241" s="1"/>
      <c r="H241" s="1"/>
      <c r="I241" s="1"/>
      <c r="J241" s="1">
        <f t="shared" si="3"/>
        <v>0</v>
      </c>
      <c r="K241" s="1"/>
    </row>
    <row r="242" spans="1:11" ht="21" customHeight="1" x14ac:dyDescent="0.3">
      <c r="A242" s="1">
        <v>240</v>
      </c>
      <c r="B242" s="10">
        <v>46263</v>
      </c>
      <c r="C242" s="1" t="s">
        <v>111</v>
      </c>
      <c r="D242" s="1" t="s">
        <v>109</v>
      </c>
      <c r="E242" s="1">
        <v>3800</v>
      </c>
      <c r="F242" s="1"/>
      <c r="G242" s="1"/>
      <c r="H242" s="1"/>
      <c r="I242" s="1"/>
      <c r="J242" s="1">
        <f t="shared" si="3"/>
        <v>0</v>
      </c>
      <c r="K242" s="1"/>
    </row>
    <row r="243" spans="1:11" ht="21" customHeight="1" x14ac:dyDescent="0.3">
      <c r="A243" s="1">
        <v>241</v>
      </c>
      <c r="B243" s="10">
        <v>46264</v>
      </c>
      <c r="C243" s="1" t="s">
        <v>111</v>
      </c>
      <c r="D243" s="1" t="s">
        <v>109</v>
      </c>
      <c r="E243" s="1">
        <v>3800</v>
      </c>
      <c r="F243" s="1"/>
      <c r="G243" s="1"/>
      <c r="H243" s="1"/>
      <c r="I243" s="1"/>
      <c r="J243" s="1">
        <f t="shared" si="3"/>
        <v>0</v>
      </c>
      <c r="K243" s="1"/>
    </row>
    <row r="244" spans="1:11" ht="21" customHeight="1" x14ac:dyDescent="0.3">
      <c r="A244" s="1">
        <v>242</v>
      </c>
      <c r="B244" s="10">
        <v>46265</v>
      </c>
      <c r="C244" s="1" t="s">
        <v>111</v>
      </c>
      <c r="D244" s="1" t="s">
        <v>109</v>
      </c>
      <c r="E244" s="1">
        <v>3800</v>
      </c>
      <c r="F244" s="1"/>
      <c r="G244" s="1"/>
      <c r="H244" s="1"/>
      <c r="I244" s="1"/>
      <c r="J244" s="1">
        <f t="shared" si="3"/>
        <v>0</v>
      </c>
      <c r="K244" s="1"/>
    </row>
    <row r="245" spans="1:11" ht="21" customHeight="1" x14ac:dyDescent="0.3">
      <c r="A245" s="1">
        <v>243</v>
      </c>
      <c r="B245" s="10">
        <v>46266</v>
      </c>
      <c r="C245" s="1" t="s">
        <v>111</v>
      </c>
      <c r="D245" s="1" t="s">
        <v>109</v>
      </c>
      <c r="E245" s="1">
        <v>3800</v>
      </c>
      <c r="F245" s="1"/>
      <c r="G245" s="1"/>
      <c r="H245" s="1"/>
      <c r="I245" s="1"/>
      <c r="J245" s="1">
        <f t="shared" si="3"/>
        <v>0</v>
      </c>
      <c r="K245" s="1"/>
    </row>
    <row r="246" spans="1:11" ht="21" customHeight="1" x14ac:dyDescent="0.3">
      <c r="A246" s="1">
        <v>244</v>
      </c>
      <c r="B246" s="10">
        <v>46267</v>
      </c>
      <c r="C246" s="1" t="s">
        <v>111</v>
      </c>
      <c r="D246" s="1" t="s">
        <v>109</v>
      </c>
      <c r="E246" s="1">
        <v>3800</v>
      </c>
      <c r="F246" s="1"/>
      <c r="G246" s="1"/>
      <c r="H246" s="1"/>
      <c r="I246" s="1"/>
      <c r="J246" s="1">
        <f t="shared" si="3"/>
        <v>0</v>
      </c>
      <c r="K246" s="1"/>
    </row>
    <row r="247" spans="1:11" ht="21" customHeight="1" x14ac:dyDescent="0.3">
      <c r="A247" s="1">
        <v>245</v>
      </c>
      <c r="B247" s="10">
        <v>46268</v>
      </c>
      <c r="C247" s="1" t="s">
        <v>111</v>
      </c>
      <c r="D247" s="1" t="s">
        <v>109</v>
      </c>
      <c r="E247" s="1">
        <v>3800</v>
      </c>
      <c r="F247" s="1"/>
      <c r="G247" s="1"/>
      <c r="H247" s="1"/>
      <c r="I247" s="1"/>
      <c r="J247" s="1">
        <f t="shared" si="3"/>
        <v>0</v>
      </c>
      <c r="K247" s="1"/>
    </row>
    <row r="248" spans="1:11" ht="21" customHeight="1" x14ac:dyDescent="0.3">
      <c r="A248" s="1">
        <v>246</v>
      </c>
      <c r="B248" s="10">
        <v>46269</v>
      </c>
      <c r="C248" s="1" t="s">
        <v>111</v>
      </c>
      <c r="D248" s="1" t="s">
        <v>109</v>
      </c>
      <c r="E248" s="1">
        <v>3800</v>
      </c>
      <c r="F248" s="1"/>
      <c r="G248" s="1"/>
      <c r="H248" s="1"/>
      <c r="I248" s="1"/>
      <c r="J248" s="1">
        <f t="shared" si="3"/>
        <v>0</v>
      </c>
      <c r="K248" s="1"/>
    </row>
    <row r="249" spans="1:11" ht="21" customHeight="1" x14ac:dyDescent="0.3">
      <c r="A249" s="1">
        <v>247</v>
      </c>
      <c r="B249" s="10">
        <v>46270</v>
      </c>
      <c r="C249" s="1" t="s">
        <v>111</v>
      </c>
      <c r="D249" s="1" t="s">
        <v>109</v>
      </c>
      <c r="E249" s="1">
        <v>3800</v>
      </c>
      <c r="F249" s="1"/>
      <c r="G249" s="1"/>
      <c r="H249" s="1"/>
      <c r="I249" s="1"/>
      <c r="J249" s="1">
        <f t="shared" si="3"/>
        <v>0</v>
      </c>
      <c r="K249" s="1"/>
    </row>
    <row r="250" spans="1:11" ht="21" customHeight="1" x14ac:dyDescent="0.3">
      <c r="A250" s="1">
        <v>248</v>
      </c>
      <c r="B250" s="10">
        <v>46271</v>
      </c>
      <c r="C250" s="1" t="s">
        <v>111</v>
      </c>
      <c r="D250" s="1" t="s">
        <v>109</v>
      </c>
      <c r="E250" s="1">
        <v>3800</v>
      </c>
      <c r="F250" s="1"/>
      <c r="G250" s="1"/>
      <c r="H250" s="1"/>
      <c r="I250" s="1"/>
      <c r="J250" s="1">
        <f t="shared" si="3"/>
        <v>0</v>
      </c>
      <c r="K250" s="1"/>
    </row>
    <row r="251" spans="1:11" ht="21" customHeight="1" x14ac:dyDescent="0.3">
      <c r="A251" s="1">
        <v>249</v>
      </c>
      <c r="B251" s="10">
        <v>46272</v>
      </c>
      <c r="C251" s="1" t="s">
        <v>111</v>
      </c>
      <c r="D251" s="1" t="s">
        <v>109</v>
      </c>
      <c r="E251" s="1">
        <v>3800</v>
      </c>
      <c r="F251" s="1"/>
      <c r="G251" s="1"/>
      <c r="H251" s="1"/>
      <c r="I251" s="1"/>
      <c r="J251" s="1">
        <f t="shared" si="3"/>
        <v>0</v>
      </c>
      <c r="K251" s="1"/>
    </row>
    <row r="252" spans="1:11" ht="21" customHeight="1" x14ac:dyDescent="0.3">
      <c r="A252" s="1">
        <v>250</v>
      </c>
      <c r="B252" s="10">
        <v>46273</v>
      </c>
      <c r="C252" s="1" t="s">
        <v>111</v>
      </c>
      <c r="D252" s="1" t="s">
        <v>109</v>
      </c>
      <c r="E252" s="1">
        <v>3800</v>
      </c>
      <c r="F252" s="1"/>
      <c r="G252" s="1"/>
      <c r="H252" s="1"/>
      <c r="I252" s="1"/>
      <c r="J252" s="1">
        <f t="shared" si="3"/>
        <v>0</v>
      </c>
      <c r="K252" s="1"/>
    </row>
    <row r="253" spans="1:11" ht="21" customHeight="1" x14ac:dyDescent="0.3">
      <c r="A253" s="1">
        <v>251</v>
      </c>
      <c r="B253" s="10">
        <v>46274</v>
      </c>
      <c r="C253" s="1" t="s">
        <v>111</v>
      </c>
      <c r="D253" s="1" t="s">
        <v>109</v>
      </c>
      <c r="E253" s="1">
        <v>3800</v>
      </c>
      <c r="F253" s="1"/>
      <c r="G253" s="1"/>
      <c r="H253" s="1"/>
      <c r="I253" s="1"/>
      <c r="J253" s="1">
        <f t="shared" si="3"/>
        <v>0</v>
      </c>
      <c r="K253" s="1"/>
    </row>
    <row r="254" spans="1:11" ht="21" customHeight="1" x14ac:dyDescent="0.3">
      <c r="A254" s="1">
        <v>252</v>
      </c>
      <c r="B254" s="10">
        <v>46275</v>
      </c>
      <c r="C254" s="1" t="s">
        <v>111</v>
      </c>
      <c r="D254" s="1" t="s">
        <v>109</v>
      </c>
      <c r="E254" s="1">
        <v>3800</v>
      </c>
      <c r="F254" s="1"/>
      <c r="G254" s="1"/>
      <c r="H254" s="1"/>
      <c r="I254" s="1"/>
      <c r="J254" s="1">
        <f t="shared" si="3"/>
        <v>0</v>
      </c>
      <c r="K254" s="1"/>
    </row>
    <row r="255" spans="1:11" ht="21" customHeight="1" x14ac:dyDescent="0.3">
      <c r="A255" s="1">
        <v>253</v>
      </c>
      <c r="B255" s="10">
        <v>46276</v>
      </c>
      <c r="C255" s="1" t="s">
        <v>111</v>
      </c>
      <c r="D255" s="1" t="s">
        <v>109</v>
      </c>
      <c r="E255" s="1">
        <v>3800</v>
      </c>
      <c r="F255" s="1"/>
      <c r="G255" s="1"/>
      <c r="H255" s="1"/>
      <c r="I255" s="1"/>
      <c r="J255" s="1">
        <f t="shared" si="3"/>
        <v>0</v>
      </c>
      <c r="K255" s="1"/>
    </row>
    <row r="256" spans="1:11" ht="21" customHeight="1" x14ac:dyDescent="0.3">
      <c r="A256" s="1">
        <v>254</v>
      </c>
      <c r="B256" s="10">
        <v>46277</v>
      </c>
      <c r="C256" s="1" t="s">
        <v>111</v>
      </c>
      <c r="D256" s="1" t="s">
        <v>109</v>
      </c>
      <c r="E256" s="1">
        <v>3800</v>
      </c>
      <c r="F256" s="1"/>
      <c r="G256" s="1"/>
      <c r="H256" s="1"/>
      <c r="I256" s="1"/>
      <c r="J256" s="1">
        <f t="shared" si="3"/>
        <v>0</v>
      </c>
      <c r="K256" s="1"/>
    </row>
    <row r="257" spans="1:11" ht="21" customHeight="1" x14ac:dyDescent="0.3">
      <c r="A257" s="1">
        <v>255</v>
      </c>
      <c r="B257" s="10">
        <v>46278</v>
      </c>
      <c r="C257" s="1" t="s">
        <v>111</v>
      </c>
      <c r="D257" s="1" t="s">
        <v>109</v>
      </c>
      <c r="E257" s="1">
        <v>3800</v>
      </c>
      <c r="F257" s="1"/>
      <c r="G257" s="1"/>
      <c r="H257" s="1"/>
      <c r="I257" s="1"/>
      <c r="J257" s="1">
        <f t="shared" si="3"/>
        <v>0</v>
      </c>
      <c r="K257" s="1"/>
    </row>
    <row r="258" spans="1:11" ht="21" customHeight="1" x14ac:dyDescent="0.3">
      <c r="A258" s="1">
        <v>256</v>
      </c>
      <c r="B258" s="10">
        <v>46279</v>
      </c>
      <c r="C258" s="1" t="s">
        <v>111</v>
      </c>
      <c r="D258" s="1" t="s">
        <v>109</v>
      </c>
      <c r="E258" s="1">
        <v>3800</v>
      </c>
      <c r="F258" s="1"/>
      <c r="G258" s="1"/>
      <c r="H258" s="1"/>
      <c r="I258" s="1"/>
      <c r="J258" s="1">
        <f t="shared" si="3"/>
        <v>0</v>
      </c>
      <c r="K258" s="1"/>
    </row>
    <row r="259" spans="1:11" ht="21" customHeight="1" x14ac:dyDescent="0.3">
      <c r="A259" s="1">
        <v>257</v>
      </c>
      <c r="B259" s="10">
        <v>46280</v>
      </c>
      <c r="C259" s="1" t="s">
        <v>111</v>
      </c>
      <c r="D259" s="1" t="s">
        <v>109</v>
      </c>
      <c r="E259" s="1">
        <v>3800</v>
      </c>
      <c r="F259" s="1"/>
      <c r="G259" s="1"/>
      <c r="H259" s="1"/>
      <c r="I259" s="1"/>
      <c r="J259" s="1">
        <f t="shared" si="3"/>
        <v>0</v>
      </c>
      <c r="K259" s="1"/>
    </row>
    <row r="260" spans="1:11" ht="21" customHeight="1" x14ac:dyDescent="0.3">
      <c r="A260" s="1">
        <v>258</v>
      </c>
      <c r="B260" s="10">
        <v>46281</v>
      </c>
      <c r="C260" s="1" t="s">
        <v>111</v>
      </c>
      <c r="D260" s="1" t="s">
        <v>109</v>
      </c>
      <c r="E260" s="1">
        <v>3800</v>
      </c>
      <c r="F260" s="1"/>
      <c r="G260" s="1"/>
      <c r="H260" s="1"/>
      <c r="I260" s="1"/>
      <c r="J260" s="1">
        <f t="shared" ref="J260:J323" si="4">E260*F260-G260-H260+I260</f>
        <v>0</v>
      </c>
      <c r="K260" s="1"/>
    </row>
    <row r="261" spans="1:11" ht="21" customHeight="1" x14ac:dyDescent="0.3">
      <c r="A261" s="1">
        <v>259</v>
      </c>
      <c r="B261" s="10">
        <v>46282</v>
      </c>
      <c r="C261" s="1" t="s">
        <v>111</v>
      </c>
      <c r="D261" s="1" t="s">
        <v>109</v>
      </c>
      <c r="E261" s="1">
        <v>3800</v>
      </c>
      <c r="F261" s="1"/>
      <c r="G261" s="1"/>
      <c r="H261" s="1"/>
      <c r="I261" s="1"/>
      <c r="J261" s="1">
        <f t="shared" si="4"/>
        <v>0</v>
      </c>
      <c r="K261" s="1"/>
    </row>
    <row r="262" spans="1:11" ht="21" customHeight="1" x14ac:dyDescent="0.3">
      <c r="A262" s="1">
        <v>260</v>
      </c>
      <c r="B262" s="10">
        <v>46283</v>
      </c>
      <c r="C262" s="1" t="s">
        <v>111</v>
      </c>
      <c r="D262" s="1" t="s">
        <v>109</v>
      </c>
      <c r="E262" s="1">
        <v>3800</v>
      </c>
      <c r="F262" s="1"/>
      <c r="G262" s="1"/>
      <c r="H262" s="1"/>
      <c r="I262" s="1"/>
      <c r="J262" s="1">
        <f t="shared" si="4"/>
        <v>0</v>
      </c>
      <c r="K262" s="1"/>
    </row>
    <row r="263" spans="1:11" ht="21" customHeight="1" x14ac:dyDescent="0.3">
      <c r="A263" s="1">
        <v>261</v>
      </c>
      <c r="B263" s="10">
        <v>46284</v>
      </c>
      <c r="C263" s="1" t="s">
        <v>111</v>
      </c>
      <c r="D263" s="1" t="s">
        <v>109</v>
      </c>
      <c r="E263" s="1">
        <v>3800</v>
      </c>
      <c r="F263" s="1"/>
      <c r="G263" s="1"/>
      <c r="H263" s="1"/>
      <c r="I263" s="1"/>
      <c r="J263" s="1">
        <f t="shared" si="4"/>
        <v>0</v>
      </c>
      <c r="K263" s="1"/>
    </row>
    <row r="264" spans="1:11" ht="21" customHeight="1" x14ac:dyDescent="0.3">
      <c r="A264" s="1">
        <v>262</v>
      </c>
      <c r="B264" s="10">
        <v>46285</v>
      </c>
      <c r="C264" s="1" t="s">
        <v>111</v>
      </c>
      <c r="D264" s="1" t="s">
        <v>109</v>
      </c>
      <c r="E264" s="1">
        <v>3800</v>
      </c>
      <c r="F264" s="1"/>
      <c r="G264" s="1"/>
      <c r="H264" s="1"/>
      <c r="I264" s="1"/>
      <c r="J264" s="1">
        <f t="shared" si="4"/>
        <v>0</v>
      </c>
      <c r="K264" s="1"/>
    </row>
    <row r="265" spans="1:11" ht="21" customHeight="1" x14ac:dyDescent="0.3">
      <c r="A265" s="1">
        <v>263</v>
      </c>
      <c r="B265" s="10">
        <v>46286</v>
      </c>
      <c r="C265" s="1" t="s">
        <v>111</v>
      </c>
      <c r="D265" s="1" t="s">
        <v>109</v>
      </c>
      <c r="E265" s="1">
        <v>3800</v>
      </c>
      <c r="F265" s="1"/>
      <c r="G265" s="1"/>
      <c r="H265" s="1"/>
      <c r="I265" s="1"/>
      <c r="J265" s="1">
        <f t="shared" si="4"/>
        <v>0</v>
      </c>
      <c r="K265" s="1"/>
    </row>
    <row r="266" spans="1:11" ht="21" customHeight="1" x14ac:dyDescent="0.3">
      <c r="A266" s="1">
        <v>264</v>
      </c>
      <c r="B266" s="10">
        <v>46287</v>
      </c>
      <c r="C266" s="1" t="s">
        <v>111</v>
      </c>
      <c r="D266" s="1" t="s">
        <v>109</v>
      </c>
      <c r="E266" s="1">
        <v>3800</v>
      </c>
      <c r="F266" s="1"/>
      <c r="G266" s="1"/>
      <c r="H266" s="1"/>
      <c r="I266" s="1"/>
      <c r="J266" s="1">
        <f t="shared" si="4"/>
        <v>0</v>
      </c>
      <c r="K266" s="1"/>
    </row>
    <row r="267" spans="1:11" ht="21" customHeight="1" x14ac:dyDescent="0.3">
      <c r="A267" s="1">
        <v>265</v>
      </c>
      <c r="B267" s="10">
        <v>46288</v>
      </c>
      <c r="C267" s="1" t="s">
        <v>111</v>
      </c>
      <c r="D267" s="1" t="s">
        <v>109</v>
      </c>
      <c r="E267" s="1">
        <v>3800</v>
      </c>
      <c r="F267" s="1"/>
      <c r="G267" s="1"/>
      <c r="H267" s="1"/>
      <c r="I267" s="1"/>
      <c r="J267" s="1">
        <f t="shared" si="4"/>
        <v>0</v>
      </c>
      <c r="K267" s="1"/>
    </row>
    <row r="268" spans="1:11" ht="21" customHeight="1" x14ac:dyDescent="0.3">
      <c r="A268" s="1">
        <v>266</v>
      </c>
      <c r="B268" s="10">
        <v>46289</v>
      </c>
      <c r="C268" s="1" t="s">
        <v>111</v>
      </c>
      <c r="D268" s="1" t="s">
        <v>109</v>
      </c>
      <c r="E268" s="1">
        <v>3800</v>
      </c>
      <c r="F268" s="1"/>
      <c r="G268" s="1"/>
      <c r="H268" s="1"/>
      <c r="I268" s="1"/>
      <c r="J268" s="1">
        <f t="shared" si="4"/>
        <v>0</v>
      </c>
      <c r="K268" s="1"/>
    </row>
    <row r="269" spans="1:11" ht="21" customHeight="1" x14ac:dyDescent="0.3">
      <c r="A269" s="1">
        <v>267</v>
      </c>
      <c r="B269" s="10">
        <v>46290</v>
      </c>
      <c r="C269" s="1" t="s">
        <v>111</v>
      </c>
      <c r="D269" s="1" t="s">
        <v>109</v>
      </c>
      <c r="E269" s="1">
        <v>3800</v>
      </c>
      <c r="F269" s="1"/>
      <c r="G269" s="1"/>
      <c r="H269" s="1"/>
      <c r="I269" s="1"/>
      <c r="J269" s="1">
        <f t="shared" si="4"/>
        <v>0</v>
      </c>
      <c r="K269" s="1"/>
    </row>
    <row r="270" spans="1:11" ht="21" customHeight="1" x14ac:dyDescent="0.3">
      <c r="A270" s="1">
        <v>268</v>
      </c>
      <c r="B270" s="10">
        <v>46291</v>
      </c>
      <c r="C270" s="1" t="s">
        <v>111</v>
      </c>
      <c r="D270" s="1" t="s">
        <v>109</v>
      </c>
      <c r="E270" s="1">
        <v>3800</v>
      </c>
      <c r="F270" s="1"/>
      <c r="G270" s="1"/>
      <c r="H270" s="1"/>
      <c r="I270" s="1"/>
      <c r="J270" s="1">
        <f t="shared" si="4"/>
        <v>0</v>
      </c>
      <c r="K270" s="1"/>
    </row>
    <row r="271" spans="1:11" ht="21" customHeight="1" x14ac:dyDescent="0.3">
      <c r="A271" s="1">
        <v>269</v>
      </c>
      <c r="B271" s="10">
        <v>46292</v>
      </c>
      <c r="C271" s="1" t="s">
        <v>111</v>
      </c>
      <c r="D271" s="1" t="s">
        <v>109</v>
      </c>
      <c r="E271" s="1">
        <v>3800</v>
      </c>
      <c r="F271" s="1"/>
      <c r="G271" s="1"/>
      <c r="H271" s="1"/>
      <c r="I271" s="1"/>
      <c r="J271" s="1">
        <f t="shared" si="4"/>
        <v>0</v>
      </c>
      <c r="K271" s="1"/>
    </row>
    <row r="272" spans="1:11" ht="21" customHeight="1" x14ac:dyDescent="0.3">
      <c r="A272" s="1">
        <v>270</v>
      </c>
      <c r="B272" s="10">
        <v>46293</v>
      </c>
      <c r="C272" s="1" t="s">
        <v>111</v>
      </c>
      <c r="D272" s="1" t="s">
        <v>109</v>
      </c>
      <c r="E272" s="1">
        <v>3800</v>
      </c>
      <c r="F272" s="1"/>
      <c r="G272" s="1"/>
      <c r="H272" s="1"/>
      <c r="I272" s="1"/>
      <c r="J272" s="1">
        <f t="shared" si="4"/>
        <v>0</v>
      </c>
      <c r="K272" s="1"/>
    </row>
    <row r="273" spans="1:11" ht="21" customHeight="1" x14ac:dyDescent="0.3">
      <c r="A273" s="1">
        <v>271</v>
      </c>
      <c r="B273" s="10">
        <v>46294</v>
      </c>
      <c r="C273" s="1" t="s">
        <v>111</v>
      </c>
      <c r="D273" s="1" t="s">
        <v>109</v>
      </c>
      <c r="E273" s="1">
        <v>3800</v>
      </c>
      <c r="F273" s="1"/>
      <c r="G273" s="1"/>
      <c r="H273" s="1"/>
      <c r="I273" s="1"/>
      <c r="J273" s="1">
        <f t="shared" si="4"/>
        <v>0</v>
      </c>
      <c r="K273" s="1"/>
    </row>
    <row r="274" spans="1:11" ht="21" customHeight="1" x14ac:dyDescent="0.3">
      <c r="A274" s="1">
        <v>272</v>
      </c>
      <c r="B274" s="10">
        <v>46295</v>
      </c>
      <c r="C274" s="1" t="s">
        <v>111</v>
      </c>
      <c r="D274" s="1" t="s">
        <v>109</v>
      </c>
      <c r="E274" s="1">
        <v>3800</v>
      </c>
      <c r="F274" s="1"/>
      <c r="G274" s="1"/>
      <c r="H274" s="1"/>
      <c r="I274" s="1"/>
      <c r="J274" s="1">
        <f t="shared" si="4"/>
        <v>0</v>
      </c>
      <c r="K274" s="1"/>
    </row>
    <row r="275" spans="1:11" ht="21" customHeight="1" x14ac:dyDescent="0.3">
      <c r="A275" s="1">
        <v>273</v>
      </c>
      <c r="B275" s="10">
        <v>46296</v>
      </c>
      <c r="C275" s="1" t="s">
        <v>111</v>
      </c>
      <c r="D275" s="1" t="s">
        <v>109</v>
      </c>
      <c r="E275" s="1">
        <v>3800</v>
      </c>
      <c r="F275" s="1"/>
      <c r="G275" s="1"/>
      <c r="H275" s="1"/>
      <c r="I275" s="1"/>
      <c r="J275" s="1">
        <f t="shared" si="4"/>
        <v>0</v>
      </c>
      <c r="K275" s="1"/>
    </row>
    <row r="276" spans="1:11" ht="21" customHeight="1" x14ac:dyDescent="0.3">
      <c r="A276" s="1">
        <v>274</v>
      </c>
      <c r="B276" s="10">
        <v>46297</v>
      </c>
      <c r="C276" s="1" t="s">
        <v>111</v>
      </c>
      <c r="D276" s="1" t="s">
        <v>109</v>
      </c>
      <c r="E276" s="1">
        <v>3800</v>
      </c>
      <c r="F276" s="1"/>
      <c r="G276" s="1"/>
      <c r="H276" s="1"/>
      <c r="I276" s="1"/>
      <c r="J276" s="1">
        <f t="shared" si="4"/>
        <v>0</v>
      </c>
      <c r="K276" s="1"/>
    </row>
    <row r="277" spans="1:11" ht="21" customHeight="1" x14ac:dyDescent="0.3">
      <c r="A277" s="1">
        <v>275</v>
      </c>
      <c r="B277" s="10">
        <v>46298</v>
      </c>
      <c r="C277" s="1" t="s">
        <v>111</v>
      </c>
      <c r="D277" s="1" t="s">
        <v>109</v>
      </c>
      <c r="E277" s="1">
        <v>3800</v>
      </c>
      <c r="F277" s="1"/>
      <c r="G277" s="1"/>
      <c r="H277" s="1"/>
      <c r="I277" s="1"/>
      <c r="J277" s="1">
        <f t="shared" si="4"/>
        <v>0</v>
      </c>
      <c r="K277" s="1"/>
    </row>
    <row r="278" spans="1:11" ht="21" customHeight="1" x14ac:dyDescent="0.3">
      <c r="A278" s="1">
        <v>276</v>
      </c>
      <c r="B278" s="10">
        <v>46299</v>
      </c>
      <c r="C278" s="1" t="s">
        <v>111</v>
      </c>
      <c r="D278" s="1" t="s">
        <v>109</v>
      </c>
      <c r="E278" s="1">
        <v>3800</v>
      </c>
      <c r="F278" s="1"/>
      <c r="G278" s="1"/>
      <c r="H278" s="1"/>
      <c r="I278" s="1"/>
      <c r="J278" s="1">
        <f t="shared" si="4"/>
        <v>0</v>
      </c>
      <c r="K278" s="1"/>
    </row>
    <row r="279" spans="1:11" ht="21" customHeight="1" x14ac:dyDescent="0.3">
      <c r="A279" s="1">
        <v>277</v>
      </c>
      <c r="B279" s="10">
        <v>46300</v>
      </c>
      <c r="C279" s="1" t="s">
        <v>111</v>
      </c>
      <c r="D279" s="1" t="s">
        <v>109</v>
      </c>
      <c r="E279" s="1">
        <v>3800</v>
      </c>
      <c r="F279" s="1"/>
      <c r="G279" s="1"/>
      <c r="H279" s="1"/>
      <c r="I279" s="1"/>
      <c r="J279" s="1">
        <f t="shared" si="4"/>
        <v>0</v>
      </c>
      <c r="K279" s="1"/>
    </row>
    <row r="280" spans="1:11" ht="21" customHeight="1" x14ac:dyDescent="0.3">
      <c r="A280" s="1">
        <v>278</v>
      </c>
      <c r="B280" s="10">
        <v>46301</v>
      </c>
      <c r="C280" s="1" t="s">
        <v>111</v>
      </c>
      <c r="D280" s="1" t="s">
        <v>109</v>
      </c>
      <c r="E280" s="1">
        <v>3800</v>
      </c>
      <c r="F280" s="1"/>
      <c r="G280" s="1"/>
      <c r="H280" s="1"/>
      <c r="I280" s="1"/>
      <c r="J280" s="1">
        <f t="shared" si="4"/>
        <v>0</v>
      </c>
      <c r="K280" s="1"/>
    </row>
    <row r="281" spans="1:11" ht="21" customHeight="1" x14ac:dyDescent="0.3">
      <c r="A281" s="1">
        <v>279</v>
      </c>
      <c r="B281" s="10">
        <v>46302</v>
      </c>
      <c r="C281" s="1" t="s">
        <v>111</v>
      </c>
      <c r="D281" s="1" t="s">
        <v>109</v>
      </c>
      <c r="E281" s="1">
        <v>3800</v>
      </c>
      <c r="F281" s="1"/>
      <c r="G281" s="1"/>
      <c r="H281" s="1"/>
      <c r="I281" s="1"/>
      <c r="J281" s="1">
        <f t="shared" si="4"/>
        <v>0</v>
      </c>
      <c r="K281" s="1"/>
    </row>
    <row r="282" spans="1:11" ht="21" customHeight="1" x14ac:dyDescent="0.3">
      <c r="A282" s="1">
        <v>280</v>
      </c>
      <c r="B282" s="10">
        <v>46303</v>
      </c>
      <c r="C282" s="1" t="s">
        <v>111</v>
      </c>
      <c r="D282" s="1" t="s">
        <v>109</v>
      </c>
      <c r="E282" s="1">
        <v>3800</v>
      </c>
      <c r="F282" s="1"/>
      <c r="G282" s="1"/>
      <c r="H282" s="1"/>
      <c r="I282" s="1"/>
      <c r="J282" s="1">
        <f t="shared" si="4"/>
        <v>0</v>
      </c>
      <c r="K282" s="1"/>
    </row>
    <row r="283" spans="1:11" ht="21" customHeight="1" x14ac:dyDescent="0.3">
      <c r="A283" s="1">
        <v>281</v>
      </c>
      <c r="B283" s="10">
        <v>46304</v>
      </c>
      <c r="C283" s="1" t="s">
        <v>111</v>
      </c>
      <c r="D283" s="1" t="s">
        <v>109</v>
      </c>
      <c r="E283" s="1">
        <v>3800</v>
      </c>
      <c r="F283" s="1"/>
      <c r="G283" s="1"/>
      <c r="H283" s="1"/>
      <c r="I283" s="1"/>
      <c r="J283" s="1">
        <f t="shared" si="4"/>
        <v>0</v>
      </c>
      <c r="K283" s="1"/>
    </row>
    <row r="284" spans="1:11" ht="21" customHeight="1" x14ac:dyDescent="0.3">
      <c r="A284" s="1">
        <v>282</v>
      </c>
      <c r="B284" s="10">
        <v>46305</v>
      </c>
      <c r="C284" s="1" t="s">
        <v>111</v>
      </c>
      <c r="D284" s="1" t="s">
        <v>109</v>
      </c>
      <c r="E284" s="1">
        <v>3800</v>
      </c>
      <c r="F284" s="1"/>
      <c r="G284" s="1"/>
      <c r="H284" s="1"/>
      <c r="I284" s="1"/>
      <c r="J284" s="1">
        <f t="shared" si="4"/>
        <v>0</v>
      </c>
      <c r="K284" s="1"/>
    </row>
    <row r="285" spans="1:11" ht="21" customHeight="1" x14ac:dyDescent="0.3">
      <c r="A285" s="1">
        <v>283</v>
      </c>
      <c r="B285" s="10">
        <v>46306</v>
      </c>
      <c r="C285" s="1" t="s">
        <v>111</v>
      </c>
      <c r="D285" s="1" t="s">
        <v>109</v>
      </c>
      <c r="E285" s="1">
        <v>3800</v>
      </c>
      <c r="F285" s="1"/>
      <c r="G285" s="1"/>
      <c r="H285" s="1"/>
      <c r="I285" s="1"/>
      <c r="J285" s="1">
        <f t="shared" si="4"/>
        <v>0</v>
      </c>
      <c r="K285" s="1"/>
    </row>
    <row r="286" spans="1:11" ht="21" customHeight="1" x14ac:dyDescent="0.3">
      <c r="A286" s="1">
        <v>284</v>
      </c>
      <c r="B286" s="10">
        <v>46307</v>
      </c>
      <c r="C286" s="1" t="s">
        <v>111</v>
      </c>
      <c r="D286" s="1" t="s">
        <v>109</v>
      </c>
      <c r="E286" s="1">
        <v>3800</v>
      </c>
      <c r="F286" s="1"/>
      <c r="G286" s="1"/>
      <c r="H286" s="1"/>
      <c r="I286" s="1"/>
      <c r="J286" s="1">
        <f t="shared" si="4"/>
        <v>0</v>
      </c>
      <c r="K286" s="1"/>
    </row>
    <row r="287" spans="1:11" ht="21" customHeight="1" x14ac:dyDescent="0.3">
      <c r="A287" s="1">
        <v>285</v>
      </c>
      <c r="B287" s="10">
        <v>46308</v>
      </c>
      <c r="C287" s="1" t="s">
        <v>111</v>
      </c>
      <c r="D287" s="1" t="s">
        <v>109</v>
      </c>
      <c r="E287" s="1">
        <v>3800</v>
      </c>
      <c r="F287" s="1"/>
      <c r="G287" s="1"/>
      <c r="H287" s="1"/>
      <c r="I287" s="1"/>
      <c r="J287" s="1">
        <f t="shared" si="4"/>
        <v>0</v>
      </c>
      <c r="K287" s="1"/>
    </row>
    <row r="288" spans="1:11" ht="21" customHeight="1" x14ac:dyDescent="0.3">
      <c r="A288" s="1">
        <v>286</v>
      </c>
      <c r="B288" s="10">
        <v>46309</v>
      </c>
      <c r="C288" s="1" t="s">
        <v>111</v>
      </c>
      <c r="D288" s="1" t="s">
        <v>109</v>
      </c>
      <c r="E288" s="1">
        <v>3800</v>
      </c>
      <c r="F288" s="1"/>
      <c r="G288" s="1"/>
      <c r="H288" s="1"/>
      <c r="I288" s="1"/>
      <c r="J288" s="1">
        <f t="shared" si="4"/>
        <v>0</v>
      </c>
      <c r="K288" s="1"/>
    </row>
    <row r="289" spans="1:11" ht="21" customHeight="1" x14ac:dyDescent="0.3">
      <c r="A289" s="1">
        <v>287</v>
      </c>
      <c r="B289" s="10">
        <v>46310</v>
      </c>
      <c r="C289" s="1" t="s">
        <v>111</v>
      </c>
      <c r="D289" s="1" t="s">
        <v>109</v>
      </c>
      <c r="E289" s="1">
        <v>3800</v>
      </c>
      <c r="F289" s="1"/>
      <c r="G289" s="1"/>
      <c r="H289" s="1"/>
      <c r="I289" s="1"/>
      <c r="J289" s="1">
        <f t="shared" si="4"/>
        <v>0</v>
      </c>
      <c r="K289" s="1"/>
    </row>
    <row r="290" spans="1:11" ht="21" customHeight="1" x14ac:dyDescent="0.3">
      <c r="A290" s="1">
        <v>288</v>
      </c>
      <c r="B290" s="10">
        <v>46311</v>
      </c>
      <c r="C290" s="1" t="s">
        <v>111</v>
      </c>
      <c r="D290" s="1" t="s">
        <v>109</v>
      </c>
      <c r="E290" s="1">
        <v>3800</v>
      </c>
      <c r="F290" s="1"/>
      <c r="G290" s="1"/>
      <c r="H290" s="1"/>
      <c r="I290" s="1"/>
      <c r="J290" s="1">
        <f t="shared" si="4"/>
        <v>0</v>
      </c>
      <c r="K290" s="1"/>
    </row>
    <row r="291" spans="1:11" ht="21" customHeight="1" x14ac:dyDescent="0.3">
      <c r="A291" s="1">
        <v>289</v>
      </c>
      <c r="B291" s="10">
        <v>46312</v>
      </c>
      <c r="C291" s="1" t="s">
        <v>111</v>
      </c>
      <c r="D291" s="1" t="s">
        <v>109</v>
      </c>
      <c r="E291" s="1">
        <v>3800</v>
      </c>
      <c r="F291" s="1"/>
      <c r="G291" s="1"/>
      <c r="H291" s="1"/>
      <c r="I291" s="1"/>
      <c r="J291" s="1">
        <f t="shared" si="4"/>
        <v>0</v>
      </c>
      <c r="K291" s="1"/>
    </row>
    <row r="292" spans="1:11" ht="21" customHeight="1" x14ac:dyDescent="0.3">
      <c r="A292" s="1">
        <v>290</v>
      </c>
      <c r="B292" s="10">
        <v>46313</v>
      </c>
      <c r="C292" s="1" t="s">
        <v>111</v>
      </c>
      <c r="D292" s="1" t="s">
        <v>109</v>
      </c>
      <c r="E292" s="1">
        <v>3800</v>
      </c>
      <c r="F292" s="1"/>
      <c r="G292" s="1"/>
      <c r="H292" s="1"/>
      <c r="I292" s="1"/>
      <c r="J292" s="1">
        <f t="shared" si="4"/>
        <v>0</v>
      </c>
      <c r="K292" s="1"/>
    </row>
    <row r="293" spans="1:11" ht="21" customHeight="1" x14ac:dyDescent="0.3">
      <c r="A293" s="1">
        <v>291</v>
      </c>
      <c r="B293" s="10">
        <v>46314</v>
      </c>
      <c r="C293" s="1" t="s">
        <v>111</v>
      </c>
      <c r="D293" s="1" t="s">
        <v>109</v>
      </c>
      <c r="E293" s="1">
        <v>3800</v>
      </c>
      <c r="F293" s="1"/>
      <c r="G293" s="1"/>
      <c r="H293" s="1"/>
      <c r="I293" s="1"/>
      <c r="J293" s="1">
        <f t="shared" si="4"/>
        <v>0</v>
      </c>
      <c r="K293" s="1"/>
    </row>
    <row r="294" spans="1:11" ht="21" customHeight="1" x14ac:dyDescent="0.3">
      <c r="A294" s="1">
        <v>292</v>
      </c>
      <c r="B294" s="10">
        <v>46315</v>
      </c>
      <c r="C294" s="1" t="s">
        <v>111</v>
      </c>
      <c r="D294" s="1" t="s">
        <v>109</v>
      </c>
      <c r="E294" s="1">
        <v>3800</v>
      </c>
      <c r="F294" s="1"/>
      <c r="G294" s="1"/>
      <c r="H294" s="1"/>
      <c r="I294" s="1"/>
      <c r="J294" s="1">
        <f t="shared" si="4"/>
        <v>0</v>
      </c>
      <c r="K294" s="1"/>
    </row>
    <row r="295" spans="1:11" ht="21" customHeight="1" x14ac:dyDescent="0.3">
      <c r="A295" s="1">
        <v>293</v>
      </c>
      <c r="B295" s="10">
        <v>46316</v>
      </c>
      <c r="C295" s="1" t="s">
        <v>111</v>
      </c>
      <c r="D295" s="1" t="s">
        <v>109</v>
      </c>
      <c r="E295" s="1">
        <v>3800</v>
      </c>
      <c r="F295" s="1"/>
      <c r="G295" s="1"/>
      <c r="H295" s="1"/>
      <c r="I295" s="1"/>
      <c r="J295" s="1">
        <f t="shared" si="4"/>
        <v>0</v>
      </c>
      <c r="K295" s="1"/>
    </row>
    <row r="296" spans="1:11" ht="21" customHeight="1" x14ac:dyDescent="0.3">
      <c r="A296" s="1">
        <v>294</v>
      </c>
      <c r="B296" s="10">
        <v>46317</v>
      </c>
      <c r="C296" s="1" t="s">
        <v>111</v>
      </c>
      <c r="D296" s="1" t="s">
        <v>109</v>
      </c>
      <c r="E296" s="1">
        <v>3800</v>
      </c>
      <c r="F296" s="1"/>
      <c r="G296" s="1"/>
      <c r="H296" s="1"/>
      <c r="I296" s="1"/>
      <c r="J296" s="1">
        <f t="shared" si="4"/>
        <v>0</v>
      </c>
      <c r="K296" s="1"/>
    </row>
    <row r="297" spans="1:11" ht="21" customHeight="1" x14ac:dyDescent="0.3">
      <c r="A297" s="1">
        <v>295</v>
      </c>
      <c r="B297" s="10">
        <v>46318</v>
      </c>
      <c r="C297" s="1" t="s">
        <v>111</v>
      </c>
      <c r="D297" s="1" t="s">
        <v>109</v>
      </c>
      <c r="E297" s="1">
        <v>3800</v>
      </c>
      <c r="F297" s="1"/>
      <c r="G297" s="1"/>
      <c r="H297" s="1"/>
      <c r="I297" s="1"/>
      <c r="J297" s="1">
        <f t="shared" si="4"/>
        <v>0</v>
      </c>
      <c r="K297" s="1"/>
    </row>
    <row r="298" spans="1:11" ht="21" customHeight="1" x14ac:dyDescent="0.3">
      <c r="A298" s="1">
        <v>296</v>
      </c>
      <c r="B298" s="10">
        <v>46319</v>
      </c>
      <c r="C298" s="1" t="s">
        <v>111</v>
      </c>
      <c r="D298" s="1" t="s">
        <v>109</v>
      </c>
      <c r="E298" s="1">
        <v>3800</v>
      </c>
      <c r="F298" s="1"/>
      <c r="G298" s="1"/>
      <c r="H298" s="1"/>
      <c r="I298" s="1"/>
      <c r="J298" s="1">
        <f t="shared" si="4"/>
        <v>0</v>
      </c>
      <c r="K298" s="1"/>
    </row>
    <row r="299" spans="1:11" ht="21" customHeight="1" x14ac:dyDescent="0.3">
      <c r="A299" s="1">
        <v>297</v>
      </c>
      <c r="B299" s="10">
        <v>46320</v>
      </c>
      <c r="C299" s="1" t="s">
        <v>111</v>
      </c>
      <c r="D299" s="1" t="s">
        <v>109</v>
      </c>
      <c r="E299" s="1">
        <v>3800</v>
      </c>
      <c r="F299" s="1"/>
      <c r="G299" s="1"/>
      <c r="H299" s="1"/>
      <c r="I299" s="1"/>
      <c r="J299" s="1">
        <f t="shared" si="4"/>
        <v>0</v>
      </c>
      <c r="K299" s="1"/>
    </row>
    <row r="300" spans="1:11" ht="21" customHeight="1" x14ac:dyDescent="0.3">
      <c r="A300" s="1">
        <v>298</v>
      </c>
      <c r="B300" s="10">
        <v>46321</v>
      </c>
      <c r="C300" s="1" t="s">
        <v>111</v>
      </c>
      <c r="D300" s="1" t="s">
        <v>109</v>
      </c>
      <c r="E300" s="1">
        <v>3800</v>
      </c>
      <c r="F300" s="1"/>
      <c r="G300" s="1"/>
      <c r="H300" s="1"/>
      <c r="I300" s="1"/>
      <c r="J300" s="1">
        <f t="shared" si="4"/>
        <v>0</v>
      </c>
      <c r="K300" s="1"/>
    </row>
    <row r="301" spans="1:11" ht="21" customHeight="1" x14ac:dyDescent="0.3">
      <c r="A301" s="1">
        <v>299</v>
      </c>
      <c r="B301" s="10">
        <v>46322</v>
      </c>
      <c r="C301" s="1" t="s">
        <v>111</v>
      </c>
      <c r="D301" s="1" t="s">
        <v>109</v>
      </c>
      <c r="E301" s="1">
        <v>3800</v>
      </c>
      <c r="F301" s="1"/>
      <c r="G301" s="1"/>
      <c r="H301" s="1"/>
      <c r="I301" s="1"/>
      <c r="J301" s="1">
        <f t="shared" si="4"/>
        <v>0</v>
      </c>
      <c r="K301" s="1"/>
    </row>
    <row r="302" spans="1:11" ht="21" customHeight="1" x14ac:dyDescent="0.3">
      <c r="A302" s="1">
        <v>300</v>
      </c>
      <c r="B302" s="10">
        <v>46323</v>
      </c>
      <c r="C302" s="1" t="s">
        <v>111</v>
      </c>
      <c r="D302" s="1" t="s">
        <v>109</v>
      </c>
      <c r="E302" s="1">
        <v>3800</v>
      </c>
      <c r="F302" s="1"/>
      <c r="G302" s="1"/>
      <c r="H302" s="1"/>
      <c r="I302" s="1"/>
      <c r="J302" s="1">
        <f t="shared" si="4"/>
        <v>0</v>
      </c>
      <c r="K302" s="1"/>
    </row>
    <row r="303" spans="1:11" ht="21" customHeight="1" x14ac:dyDescent="0.3">
      <c r="A303" s="1">
        <v>301</v>
      </c>
      <c r="B303" s="10">
        <v>46324</v>
      </c>
      <c r="C303" s="1" t="s">
        <v>111</v>
      </c>
      <c r="D303" s="1" t="s">
        <v>109</v>
      </c>
      <c r="E303" s="1">
        <v>3800</v>
      </c>
      <c r="F303" s="1"/>
      <c r="G303" s="1"/>
      <c r="H303" s="1"/>
      <c r="I303" s="1"/>
      <c r="J303" s="1">
        <f t="shared" si="4"/>
        <v>0</v>
      </c>
      <c r="K303" s="1"/>
    </row>
    <row r="304" spans="1:11" ht="21" customHeight="1" x14ac:dyDescent="0.3">
      <c r="A304" s="1">
        <v>302</v>
      </c>
      <c r="B304" s="10">
        <v>46325</v>
      </c>
      <c r="C304" s="1" t="s">
        <v>111</v>
      </c>
      <c r="D304" s="1" t="s">
        <v>109</v>
      </c>
      <c r="E304" s="1">
        <v>3800</v>
      </c>
      <c r="F304" s="1"/>
      <c r="G304" s="1"/>
      <c r="H304" s="1"/>
      <c r="I304" s="1"/>
      <c r="J304" s="1">
        <f t="shared" si="4"/>
        <v>0</v>
      </c>
      <c r="K304" s="1"/>
    </row>
    <row r="305" spans="1:11" ht="21" customHeight="1" x14ac:dyDescent="0.3">
      <c r="A305" s="1">
        <v>303</v>
      </c>
      <c r="B305" s="10">
        <v>46326</v>
      </c>
      <c r="C305" s="1" t="s">
        <v>111</v>
      </c>
      <c r="D305" s="1" t="s">
        <v>109</v>
      </c>
      <c r="E305" s="1">
        <v>3800</v>
      </c>
      <c r="F305" s="1"/>
      <c r="G305" s="1"/>
      <c r="H305" s="1"/>
      <c r="I305" s="1"/>
      <c r="J305" s="1">
        <f t="shared" si="4"/>
        <v>0</v>
      </c>
      <c r="K305" s="1"/>
    </row>
    <row r="306" spans="1:11" ht="21" customHeight="1" x14ac:dyDescent="0.3">
      <c r="A306" s="1">
        <v>304</v>
      </c>
      <c r="B306" s="10">
        <v>46327</v>
      </c>
      <c r="C306" s="1" t="s">
        <v>111</v>
      </c>
      <c r="D306" s="1" t="s">
        <v>109</v>
      </c>
      <c r="E306" s="1">
        <v>3800</v>
      </c>
      <c r="F306" s="1"/>
      <c r="G306" s="1"/>
      <c r="H306" s="1"/>
      <c r="I306" s="1"/>
      <c r="J306" s="1">
        <f t="shared" si="4"/>
        <v>0</v>
      </c>
      <c r="K306" s="1"/>
    </row>
    <row r="307" spans="1:11" ht="21" customHeight="1" x14ac:dyDescent="0.3">
      <c r="A307" s="1">
        <v>305</v>
      </c>
      <c r="B307" s="10">
        <v>46328</v>
      </c>
      <c r="C307" s="1" t="s">
        <v>111</v>
      </c>
      <c r="D307" s="1" t="s">
        <v>109</v>
      </c>
      <c r="E307" s="1">
        <v>3800</v>
      </c>
      <c r="F307" s="1"/>
      <c r="G307" s="1"/>
      <c r="H307" s="1"/>
      <c r="I307" s="1"/>
      <c r="J307" s="1">
        <f t="shared" si="4"/>
        <v>0</v>
      </c>
      <c r="K307" s="1"/>
    </row>
    <row r="308" spans="1:11" ht="21" customHeight="1" x14ac:dyDescent="0.3">
      <c r="A308" s="1">
        <v>306</v>
      </c>
      <c r="B308" s="10">
        <v>46329</v>
      </c>
      <c r="C308" s="1" t="s">
        <v>111</v>
      </c>
      <c r="D308" s="1" t="s">
        <v>109</v>
      </c>
      <c r="E308" s="1">
        <v>3800</v>
      </c>
      <c r="F308" s="1"/>
      <c r="G308" s="1"/>
      <c r="H308" s="1"/>
      <c r="I308" s="1"/>
      <c r="J308" s="1">
        <f t="shared" si="4"/>
        <v>0</v>
      </c>
      <c r="K308" s="1"/>
    </row>
    <row r="309" spans="1:11" ht="21" customHeight="1" x14ac:dyDescent="0.3">
      <c r="A309" s="1">
        <v>307</v>
      </c>
      <c r="B309" s="10">
        <v>46330</v>
      </c>
      <c r="C309" s="1" t="s">
        <v>111</v>
      </c>
      <c r="D309" s="1" t="s">
        <v>109</v>
      </c>
      <c r="E309" s="1">
        <v>3800</v>
      </c>
      <c r="F309" s="1"/>
      <c r="G309" s="1"/>
      <c r="H309" s="1"/>
      <c r="I309" s="1"/>
      <c r="J309" s="1">
        <f t="shared" si="4"/>
        <v>0</v>
      </c>
      <c r="K309" s="1"/>
    </row>
    <row r="310" spans="1:11" ht="21" customHeight="1" x14ac:dyDescent="0.3">
      <c r="A310" s="1">
        <v>308</v>
      </c>
      <c r="B310" s="10">
        <v>46331</v>
      </c>
      <c r="C310" s="1" t="s">
        <v>111</v>
      </c>
      <c r="D310" s="1" t="s">
        <v>109</v>
      </c>
      <c r="E310" s="1">
        <v>3800</v>
      </c>
      <c r="F310" s="1"/>
      <c r="G310" s="1"/>
      <c r="H310" s="1"/>
      <c r="I310" s="1"/>
      <c r="J310" s="1">
        <f t="shared" si="4"/>
        <v>0</v>
      </c>
      <c r="K310" s="1"/>
    </row>
    <row r="311" spans="1:11" ht="21" customHeight="1" x14ac:dyDescent="0.3">
      <c r="A311" s="1">
        <v>309</v>
      </c>
      <c r="B311" s="10">
        <v>46332</v>
      </c>
      <c r="C311" s="1" t="s">
        <v>111</v>
      </c>
      <c r="D311" s="1" t="s">
        <v>109</v>
      </c>
      <c r="E311" s="1">
        <v>3800</v>
      </c>
      <c r="F311" s="1"/>
      <c r="G311" s="1"/>
      <c r="H311" s="1"/>
      <c r="I311" s="1"/>
      <c r="J311" s="1">
        <f t="shared" si="4"/>
        <v>0</v>
      </c>
      <c r="K311" s="1"/>
    </row>
    <row r="312" spans="1:11" ht="21" customHeight="1" x14ac:dyDescent="0.3">
      <c r="A312" s="1">
        <v>310</v>
      </c>
      <c r="B312" s="10">
        <v>46333</v>
      </c>
      <c r="C312" s="1" t="s">
        <v>111</v>
      </c>
      <c r="D312" s="1" t="s">
        <v>109</v>
      </c>
      <c r="E312" s="1">
        <v>3800</v>
      </c>
      <c r="F312" s="1"/>
      <c r="G312" s="1"/>
      <c r="H312" s="1"/>
      <c r="I312" s="1"/>
      <c r="J312" s="1">
        <f t="shared" si="4"/>
        <v>0</v>
      </c>
      <c r="K312" s="1"/>
    </row>
    <row r="313" spans="1:11" ht="21" customHeight="1" x14ac:dyDescent="0.3">
      <c r="A313" s="1">
        <v>311</v>
      </c>
      <c r="B313" s="10">
        <v>46334</v>
      </c>
      <c r="C313" s="1" t="s">
        <v>111</v>
      </c>
      <c r="D313" s="1" t="s">
        <v>109</v>
      </c>
      <c r="E313" s="1">
        <v>3800</v>
      </c>
      <c r="F313" s="1"/>
      <c r="G313" s="1"/>
      <c r="H313" s="1"/>
      <c r="I313" s="1"/>
      <c r="J313" s="1">
        <f t="shared" si="4"/>
        <v>0</v>
      </c>
      <c r="K313" s="1"/>
    </row>
    <row r="314" spans="1:11" ht="21" customHeight="1" x14ac:dyDescent="0.3">
      <c r="A314" s="1">
        <v>312</v>
      </c>
      <c r="B314" s="10">
        <v>46335</v>
      </c>
      <c r="C314" s="1" t="s">
        <v>111</v>
      </c>
      <c r="D314" s="1" t="s">
        <v>109</v>
      </c>
      <c r="E314" s="1">
        <v>3800</v>
      </c>
      <c r="F314" s="1"/>
      <c r="G314" s="1"/>
      <c r="H314" s="1"/>
      <c r="I314" s="1"/>
      <c r="J314" s="1">
        <f t="shared" si="4"/>
        <v>0</v>
      </c>
      <c r="K314" s="1"/>
    </row>
    <row r="315" spans="1:11" ht="21" customHeight="1" x14ac:dyDescent="0.3">
      <c r="A315" s="1">
        <v>313</v>
      </c>
      <c r="B315" s="10">
        <v>46336</v>
      </c>
      <c r="C315" s="1" t="s">
        <v>111</v>
      </c>
      <c r="D315" s="1" t="s">
        <v>109</v>
      </c>
      <c r="E315" s="1">
        <v>3800</v>
      </c>
      <c r="F315" s="1"/>
      <c r="G315" s="1"/>
      <c r="H315" s="1"/>
      <c r="I315" s="1"/>
      <c r="J315" s="1">
        <f t="shared" si="4"/>
        <v>0</v>
      </c>
      <c r="K315" s="1"/>
    </row>
    <row r="316" spans="1:11" ht="21" customHeight="1" x14ac:dyDescent="0.3">
      <c r="A316" s="1">
        <v>314</v>
      </c>
      <c r="B316" s="10">
        <v>46337</v>
      </c>
      <c r="C316" s="1" t="s">
        <v>111</v>
      </c>
      <c r="D316" s="1" t="s">
        <v>109</v>
      </c>
      <c r="E316" s="1">
        <v>3800</v>
      </c>
      <c r="F316" s="1"/>
      <c r="G316" s="1"/>
      <c r="H316" s="1"/>
      <c r="I316" s="1"/>
      <c r="J316" s="1">
        <f t="shared" si="4"/>
        <v>0</v>
      </c>
      <c r="K316" s="1"/>
    </row>
    <row r="317" spans="1:11" ht="21" customHeight="1" x14ac:dyDescent="0.3">
      <c r="A317" s="1">
        <v>315</v>
      </c>
      <c r="B317" s="10">
        <v>46338</v>
      </c>
      <c r="C317" s="1" t="s">
        <v>111</v>
      </c>
      <c r="D317" s="1" t="s">
        <v>109</v>
      </c>
      <c r="E317" s="1">
        <v>3800</v>
      </c>
      <c r="F317" s="1"/>
      <c r="G317" s="1"/>
      <c r="H317" s="1"/>
      <c r="I317" s="1"/>
      <c r="J317" s="1">
        <f t="shared" si="4"/>
        <v>0</v>
      </c>
      <c r="K317" s="1"/>
    </row>
    <row r="318" spans="1:11" ht="21" customHeight="1" x14ac:dyDescent="0.3">
      <c r="A318" s="1">
        <v>316</v>
      </c>
      <c r="B318" s="10">
        <v>46339</v>
      </c>
      <c r="C318" s="1" t="s">
        <v>111</v>
      </c>
      <c r="D318" s="1" t="s">
        <v>109</v>
      </c>
      <c r="E318" s="1">
        <v>3800</v>
      </c>
      <c r="F318" s="1"/>
      <c r="G318" s="1"/>
      <c r="H318" s="1"/>
      <c r="I318" s="1"/>
      <c r="J318" s="1">
        <f t="shared" si="4"/>
        <v>0</v>
      </c>
      <c r="K318" s="1"/>
    </row>
    <row r="319" spans="1:11" ht="21" customHeight="1" x14ac:dyDescent="0.3">
      <c r="A319" s="1">
        <v>317</v>
      </c>
      <c r="B319" s="10">
        <v>46340</v>
      </c>
      <c r="C319" s="1" t="s">
        <v>111</v>
      </c>
      <c r="D319" s="1" t="s">
        <v>109</v>
      </c>
      <c r="E319" s="1">
        <v>3800</v>
      </c>
      <c r="F319" s="1"/>
      <c r="G319" s="1"/>
      <c r="H319" s="1"/>
      <c r="I319" s="1"/>
      <c r="J319" s="1">
        <f t="shared" si="4"/>
        <v>0</v>
      </c>
      <c r="K319" s="1"/>
    </row>
    <row r="320" spans="1:11" ht="21" customHeight="1" x14ac:dyDescent="0.3">
      <c r="A320" s="1">
        <v>318</v>
      </c>
      <c r="B320" s="10">
        <v>46341</v>
      </c>
      <c r="C320" s="1" t="s">
        <v>111</v>
      </c>
      <c r="D320" s="1" t="s">
        <v>109</v>
      </c>
      <c r="E320" s="1">
        <v>3800</v>
      </c>
      <c r="F320" s="1"/>
      <c r="G320" s="1"/>
      <c r="H320" s="1"/>
      <c r="I320" s="1"/>
      <c r="J320" s="1">
        <f t="shared" si="4"/>
        <v>0</v>
      </c>
      <c r="K320" s="1"/>
    </row>
    <row r="321" spans="1:11" ht="21" customHeight="1" x14ac:dyDescent="0.3">
      <c r="A321" s="1">
        <v>319</v>
      </c>
      <c r="B321" s="10">
        <v>46342</v>
      </c>
      <c r="C321" s="1" t="s">
        <v>111</v>
      </c>
      <c r="D321" s="1" t="s">
        <v>109</v>
      </c>
      <c r="E321" s="1">
        <v>3800</v>
      </c>
      <c r="F321" s="1"/>
      <c r="G321" s="1"/>
      <c r="H321" s="1"/>
      <c r="I321" s="1"/>
      <c r="J321" s="1">
        <f t="shared" si="4"/>
        <v>0</v>
      </c>
      <c r="K321" s="1"/>
    </row>
    <row r="322" spans="1:11" ht="21" customHeight="1" x14ac:dyDescent="0.3">
      <c r="A322" s="1">
        <v>320</v>
      </c>
      <c r="B322" s="10">
        <v>46343</v>
      </c>
      <c r="C322" s="1" t="s">
        <v>111</v>
      </c>
      <c r="D322" s="1" t="s">
        <v>109</v>
      </c>
      <c r="E322" s="1">
        <v>3800</v>
      </c>
      <c r="F322" s="1"/>
      <c r="G322" s="1"/>
      <c r="H322" s="1"/>
      <c r="I322" s="1"/>
      <c r="J322" s="1">
        <f t="shared" si="4"/>
        <v>0</v>
      </c>
      <c r="K322" s="1"/>
    </row>
    <row r="323" spans="1:11" ht="21" customHeight="1" x14ac:dyDescent="0.3">
      <c r="A323" s="1">
        <v>321</v>
      </c>
      <c r="B323" s="10">
        <v>46344</v>
      </c>
      <c r="C323" s="1" t="s">
        <v>111</v>
      </c>
      <c r="D323" s="1" t="s">
        <v>109</v>
      </c>
      <c r="E323" s="1">
        <v>3800</v>
      </c>
      <c r="F323" s="1"/>
      <c r="G323" s="1"/>
      <c r="H323" s="1"/>
      <c r="I323" s="1"/>
      <c r="J323" s="1">
        <f t="shared" si="4"/>
        <v>0</v>
      </c>
      <c r="K323" s="1"/>
    </row>
    <row r="324" spans="1:11" ht="21" customHeight="1" x14ac:dyDescent="0.3">
      <c r="A324" s="1">
        <v>322</v>
      </c>
      <c r="B324" s="10">
        <v>46345</v>
      </c>
      <c r="C324" s="1" t="s">
        <v>111</v>
      </c>
      <c r="D324" s="1" t="s">
        <v>109</v>
      </c>
      <c r="E324" s="1">
        <v>3800</v>
      </c>
      <c r="F324" s="1"/>
      <c r="G324" s="1"/>
      <c r="H324" s="1"/>
      <c r="I324" s="1"/>
      <c r="J324" s="1">
        <f t="shared" ref="J324:J367" si="5">E324*F324-G324-H324+I324</f>
        <v>0</v>
      </c>
      <c r="K324" s="1"/>
    </row>
    <row r="325" spans="1:11" ht="21" customHeight="1" x14ac:dyDescent="0.3">
      <c r="A325" s="1">
        <v>323</v>
      </c>
      <c r="B325" s="10">
        <v>46346</v>
      </c>
      <c r="C325" s="1" t="s">
        <v>111</v>
      </c>
      <c r="D325" s="1" t="s">
        <v>109</v>
      </c>
      <c r="E325" s="1">
        <v>3800</v>
      </c>
      <c r="F325" s="1"/>
      <c r="G325" s="1"/>
      <c r="H325" s="1"/>
      <c r="I325" s="1"/>
      <c r="J325" s="1">
        <f t="shared" si="5"/>
        <v>0</v>
      </c>
      <c r="K325" s="1"/>
    </row>
    <row r="326" spans="1:11" ht="21" customHeight="1" x14ac:dyDescent="0.3">
      <c r="A326" s="1">
        <v>324</v>
      </c>
      <c r="B326" s="10">
        <v>46347</v>
      </c>
      <c r="C326" s="1" t="s">
        <v>111</v>
      </c>
      <c r="D326" s="1" t="s">
        <v>109</v>
      </c>
      <c r="E326" s="1">
        <v>3800</v>
      </c>
      <c r="F326" s="1"/>
      <c r="G326" s="1"/>
      <c r="H326" s="1"/>
      <c r="I326" s="1"/>
      <c r="J326" s="1">
        <f t="shared" si="5"/>
        <v>0</v>
      </c>
      <c r="K326" s="1"/>
    </row>
    <row r="327" spans="1:11" ht="21" customHeight="1" x14ac:dyDescent="0.3">
      <c r="A327" s="1">
        <v>325</v>
      </c>
      <c r="B327" s="10">
        <v>46348</v>
      </c>
      <c r="C327" s="1" t="s">
        <v>111</v>
      </c>
      <c r="D327" s="1" t="s">
        <v>109</v>
      </c>
      <c r="E327" s="1">
        <v>3800</v>
      </c>
      <c r="F327" s="1"/>
      <c r="G327" s="1"/>
      <c r="H327" s="1"/>
      <c r="I327" s="1"/>
      <c r="J327" s="1">
        <f t="shared" si="5"/>
        <v>0</v>
      </c>
      <c r="K327" s="1"/>
    </row>
    <row r="328" spans="1:11" ht="21" customHeight="1" x14ac:dyDescent="0.3">
      <c r="A328" s="1">
        <v>326</v>
      </c>
      <c r="B328" s="10">
        <v>46349</v>
      </c>
      <c r="C328" s="1" t="s">
        <v>111</v>
      </c>
      <c r="D328" s="1" t="s">
        <v>109</v>
      </c>
      <c r="E328" s="1">
        <v>3800</v>
      </c>
      <c r="F328" s="1"/>
      <c r="G328" s="1"/>
      <c r="H328" s="1"/>
      <c r="I328" s="1"/>
      <c r="J328" s="1">
        <f t="shared" si="5"/>
        <v>0</v>
      </c>
      <c r="K328" s="1"/>
    </row>
    <row r="329" spans="1:11" ht="21" customHeight="1" x14ac:dyDescent="0.3">
      <c r="A329" s="1">
        <v>327</v>
      </c>
      <c r="B329" s="10">
        <v>46350</v>
      </c>
      <c r="C329" s="1" t="s">
        <v>111</v>
      </c>
      <c r="D329" s="1" t="s">
        <v>109</v>
      </c>
      <c r="E329" s="1">
        <v>3800</v>
      </c>
      <c r="F329" s="1"/>
      <c r="G329" s="1"/>
      <c r="H329" s="1"/>
      <c r="I329" s="1"/>
      <c r="J329" s="1">
        <f t="shared" si="5"/>
        <v>0</v>
      </c>
      <c r="K329" s="1"/>
    </row>
    <row r="330" spans="1:11" ht="21" customHeight="1" x14ac:dyDescent="0.3">
      <c r="A330" s="1">
        <v>328</v>
      </c>
      <c r="B330" s="10">
        <v>46351</v>
      </c>
      <c r="C330" s="1" t="s">
        <v>111</v>
      </c>
      <c r="D330" s="1" t="s">
        <v>109</v>
      </c>
      <c r="E330" s="1">
        <v>3800</v>
      </c>
      <c r="F330" s="1"/>
      <c r="G330" s="1"/>
      <c r="H330" s="1"/>
      <c r="I330" s="1"/>
      <c r="J330" s="1">
        <f t="shared" si="5"/>
        <v>0</v>
      </c>
      <c r="K330" s="1"/>
    </row>
    <row r="331" spans="1:11" ht="21" customHeight="1" x14ac:dyDescent="0.3">
      <c r="A331" s="1">
        <v>329</v>
      </c>
      <c r="B331" s="10">
        <v>46352</v>
      </c>
      <c r="C331" s="1" t="s">
        <v>111</v>
      </c>
      <c r="D331" s="1" t="s">
        <v>109</v>
      </c>
      <c r="E331" s="1">
        <v>3800</v>
      </c>
      <c r="F331" s="1"/>
      <c r="G331" s="1"/>
      <c r="H331" s="1"/>
      <c r="I331" s="1"/>
      <c r="J331" s="1">
        <f t="shared" si="5"/>
        <v>0</v>
      </c>
      <c r="K331" s="1"/>
    </row>
    <row r="332" spans="1:11" ht="21" customHeight="1" x14ac:dyDescent="0.3">
      <c r="A332" s="1">
        <v>330</v>
      </c>
      <c r="B332" s="10">
        <v>46353</v>
      </c>
      <c r="C332" s="1" t="s">
        <v>111</v>
      </c>
      <c r="D332" s="1" t="s">
        <v>109</v>
      </c>
      <c r="E332" s="1">
        <v>3800</v>
      </c>
      <c r="F332" s="1"/>
      <c r="G332" s="1"/>
      <c r="H332" s="1"/>
      <c r="I332" s="1"/>
      <c r="J332" s="1">
        <f t="shared" si="5"/>
        <v>0</v>
      </c>
      <c r="K332" s="1"/>
    </row>
    <row r="333" spans="1:11" ht="21" customHeight="1" x14ac:dyDescent="0.3">
      <c r="A333" s="1">
        <v>331</v>
      </c>
      <c r="B333" s="10">
        <v>46354</v>
      </c>
      <c r="C333" s="1" t="s">
        <v>111</v>
      </c>
      <c r="D333" s="1" t="s">
        <v>109</v>
      </c>
      <c r="E333" s="1">
        <v>3800</v>
      </c>
      <c r="F333" s="1"/>
      <c r="G333" s="1"/>
      <c r="H333" s="1"/>
      <c r="I333" s="1"/>
      <c r="J333" s="1">
        <f t="shared" si="5"/>
        <v>0</v>
      </c>
      <c r="K333" s="1"/>
    </row>
    <row r="334" spans="1:11" ht="21" customHeight="1" x14ac:dyDescent="0.3">
      <c r="A334" s="1">
        <v>332</v>
      </c>
      <c r="B334" s="10">
        <v>46355</v>
      </c>
      <c r="C334" s="1" t="s">
        <v>111</v>
      </c>
      <c r="D334" s="1" t="s">
        <v>109</v>
      </c>
      <c r="E334" s="1">
        <v>3800</v>
      </c>
      <c r="F334" s="1"/>
      <c r="G334" s="1"/>
      <c r="H334" s="1"/>
      <c r="I334" s="1"/>
      <c r="J334" s="1">
        <f t="shared" si="5"/>
        <v>0</v>
      </c>
      <c r="K334" s="1"/>
    </row>
    <row r="335" spans="1:11" ht="21" customHeight="1" x14ac:dyDescent="0.3">
      <c r="A335" s="1">
        <v>333</v>
      </c>
      <c r="B335" s="10">
        <v>46356</v>
      </c>
      <c r="C335" s="1" t="s">
        <v>111</v>
      </c>
      <c r="D335" s="1" t="s">
        <v>109</v>
      </c>
      <c r="E335" s="1">
        <v>3800</v>
      </c>
      <c r="F335" s="1"/>
      <c r="G335" s="1"/>
      <c r="H335" s="1"/>
      <c r="I335" s="1"/>
      <c r="J335" s="1">
        <f t="shared" si="5"/>
        <v>0</v>
      </c>
      <c r="K335" s="1"/>
    </row>
    <row r="336" spans="1:11" ht="21" customHeight="1" x14ac:dyDescent="0.3">
      <c r="A336" s="1">
        <v>334</v>
      </c>
      <c r="B336" s="10">
        <v>46357</v>
      </c>
      <c r="C336" s="1" t="s">
        <v>111</v>
      </c>
      <c r="D336" s="1" t="s">
        <v>109</v>
      </c>
      <c r="E336" s="1">
        <v>3800</v>
      </c>
      <c r="F336" s="1"/>
      <c r="G336" s="1"/>
      <c r="H336" s="1"/>
      <c r="I336" s="1"/>
      <c r="J336" s="1">
        <f t="shared" si="5"/>
        <v>0</v>
      </c>
      <c r="K336" s="1"/>
    </row>
    <row r="337" spans="1:11" ht="21" customHeight="1" x14ac:dyDescent="0.3">
      <c r="A337" s="1">
        <v>335</v>
      </c>
      <c r="B337" s="10">
        <v>46358</v>
      </c>
      <c r="C337" s="1" t="s">
        <v>111</v>
      </c>
      <c r="D337" s="1" t="s">
        <v>109</v>
      </c>
      <c r="E337" s="1">
        <v>3800</v>
      </c>
      <c r="F337" s="1"/>
      <c r="G337" s="1"/>
      <c r="H337" s="1"/>
      <c r="I337" s="1"/>
      <c r="J337" s="1">
        <f t="shared" si="5"/>
        <v>0</v>
      </c>
      <c r="K337" s="1"/>
    </row>
    <row r="338" spans="1:11" ht="21" customHeight="1" x14ac:dyDescent="0.3">
      <c r="A338" s="1">
        <v>336</v>
      </c>
      <c r="B338" s="10">
        <v>46359</v>
      </c>
      <c r="C338" s="1" t="s">
        <v>111</v>
      </c>
      <c r="D338" s="1" t="s">
        <v>109</v>
      </c>
      <c r="E338" s="1">
        <v>3800</v>
      </c>
      <c r="F338" s="1"/>
      <c r="G338" s="1"/>
      <c r="H338" s="1"/>
      <c r="I338" s="1"/>
      <c r="J338" s="1">
        <f t="shared" si="5"/>
        <v>0</v>
      </c>
      <c r="K338" s="1"/>
    </row>
    <row r="339" spans="1:11" ht="21" customHeight="1" x14ac:dyDescent="0.3">
      <c r="A339" s="1">
        <v>337</v>
      </c>
      <c r="B339" s="10">
        <v>46360</v>
      </c>
      <c r="C339" s="1" t="s">
        <v>111</v>
      </c>
      <c r="D339" s="1" t="s">
        <v>109</v>
      </c>
      <c r="E339" s="1">
        <v>3800</v>
      </c>
      <c r="F339" s="1"/>
      <c r="G339" s="1"/>
      <c r="H339" s="1"/>
      <c r="I339" s="1"/>
      <c r="J339" s="1">
        <f t="shared" si="5"/>
        <v>0</v>
      </c>
      <c r="K339" s="1"/>
    </row>
    <row r="340" spans="1:11" ht="21" customHeight="1" x14ac:dyDescent="0.3">
      <c r="A340" s="1">
        <v>338</v>
      </c>
      <c r="B340" s="10">
        <v>46361</v>
      </c>
      <c r="C340" s="1" t="s">
        <v>111</v>
      </c>
      <c r="D340" s="1" t="s">
        <v>109</v>
      </c>
      <c r="E340" s="1">
        <v>3800</v>
      </c>
      <c r="F340" s="1"/>
      <c r="G340" s="1"/>
      <c r="H340" s="1"/>
      <c r="I340" s="1"/>
      <c r="J340" s="1">
        <f t="shared" si="5"/>
        <v>0</v>
      </c>
      <c r="K340" s="1"/>
    </row>
    <row r="341" spans="1:11" ht="21" customHeight="1" x14ac:dyDescent="0.3">
      <c r="A341" s="1">
        <v>339</v>
      </c>
      <c r="B341" s="10">
        <v>46362</v>
      </c>
      <c r="C341" s="1" t="s">
        <v>111</v>
      </c>
      <c r="D341" s="1" t="s">
        <v>109</v>
      </c>
      <c r="E341" s="1">
        <v>3800</v>
      </c>
      <c r="F341" s="1"/>
      <c r="G341" s="1"/>
      <c r="H341" s="1"/>
      <c r="I341" s="1"/>
      <c r="J341" s="1">
        <f t="shared" si="5"/>
        <v>0</v>
      </c>
      <c r="K341" s="1"/>
    </row>
    <row r="342" spans="1:11" ht="21" customHeight="1" x14ac:dyDescent="0.3">
      <c r="A342" s="1">
        <v>340</v>
      </c>
      <c r="B342" s="10">
        <v>46363</v>
      </c>
      <c r="C342" s="1" t="s">
        <v>111</v>
      </c>
      <c r="D342" s="1" t="s">
        <v>109</v>
      </c>
      <c r="E342" s="1">
        <v>3800</v>
      </c>
      <c r="F342" s="1"/>
      <c r="G342" s="1"/>
      <c r="H342" s="1"/>
      <c r="I342" s="1"/>
      <c r="J342" s="1">
        <f t="shared" si="5"/>
        <v>0</v>
      </c>
      <c r="K342" s="1"/>
    </row>
    <row r="343" spans="1:11" ht="21" customHeight="1" x14ac:dyDescent="0.3">
      <c r="A343" s="1">
        <v>341</v>
      </c>
      <c r="B343" s="10">
        <v>46364</v>
      </c>
      <c r="C343" s="1" t="s">
        <v>111</v>
      </c>
      <c r="D343" s="1" t="s">
        <v>109</v>
      </c>
      <c r="E343" s="1">
        <v>3800</v>
      </c>
      <c r="F343" s="1"/>
      <c r="G343" s="1"/>
      <c r="H343" s="1"/>
      <c r="I343" s="1"/>
      <c r="J343" s="1">
        <f t="shared" si="5"/>
        <v>0</v>
      </c>
      <c r="K343" s="1"/>
    </row>
    <row r="344" spans="1:11" ht="21" customHeight="1" x14ac:dyDescent="0.3">
      <c r="A344" s="1">
        <v>342</v>
      </c>
      <c r="B344" s="10">
        <v>46365</v>
      </c>
      <c r="C344" s="1" t="s">
        <v>111</v>
      </c>
      <c r="D344" s="1" t="s">
        <v>109</v>
      </c>
      <c r="E344" s="1">
        <v>3800</v>
      </c>
      <c r="F344" s="1"/>
      <c r="G344" s="1"/>
      <c r="H344" s="1"/>
      <c r="I344" s="1"/>
      <c r="J344" s="1">
        <f t="shared" si="5"/>
        <v>0</v>
      </c>
      <c r="K344" s="1"/>
    </row>
    <row r="345" spans="1:11" ht="21" customHeight="1" x14ac:dyDescent="0.3">
      <c r="A345" s="1">
        <v>343</v>
      </c>
      <c r="B345" s="10">
        <v>46366</v>
      </c>
      <c r="C345" s="1" t="s">
        <v>111</v>
      </c>
      <c r="D345" s="1" t="s">
        <v>109</v>
      </c>
      <c r="E345" s="1">
        <v>3800</v>
      </c>
      <c r="F345" s="1"/>
      <c r="G345" s="1"/>
      <c r="H345" s="1"/>
      <c r="I345" s="1"/>
      <c r="J345" s="1">
        <f t="shared" si="5"/>
        <v>0</v>
      </c>
      <c r="K345" s="1"/>
    </row>
    <row r="346" spans="1:11" ht="21" customHeight="1" x14ac:dyDescent="0.3">
      <c r="A346" s="1">
        <v>344</v>
      </c>
      <c r="B346" s="10">
        <v>46367</v>
      </c>
      <c r="C346" s="1" t="s">
        <v>111</v>
      </c>
      <c r="D346" s="1" t="s">
        <v>109</v>
      </c>
      <c r="E346" s="1">
        <v>3800</v>
      </c>
      <c r="F346" s="1"/>
      <c r="G346" s="1"/>
      <c r="H346" s="1"/>
      <c r="I346" s="1"/>
      <c r="J346" s="1">
        <f t="shared" si="5"/>
        <v>0</v>
      </c>
      <c r="K346" s="1"/>
    </row>
    <row r="347" spans="1:11" ht="21" customHeight="1" x14ac:dyDescent="0.3">
      <c r="A347" s="1">
        <v>345</v>
      </c>
      <c r="B347" s="10">
        <v>46368</v>
      </c>
      <c r="C347" s="1" t="s">
        <v>111</v>
      </c>
      <c r="D347" s="1" t="s">
        <v>109</v>
      </c>
      <c r="E347" s="1">
        <v>3800</v>
      </c>
      <c r="F347" s="1"/>
      <c r="G347" s="1"/>
      <c r="H347" s="1"/>
      <c r="I347" s="1"/>
      <c r="J347" s="1">
        <f t="shared" si="5"/>
        <v>0</v>
      </c>
      <c r="K347" s="1"/>
    </row>
    <row r="348" spans="1:11" ht="21" customHeight="1" x14ac:dyDescent="0.3">
      <c r="A348" s="1">
        <v>346</v>
      </c>
      <c r="B348" s="10">
        <v>46369</v>
      </c>
      <c r="C348" s="1" t="s">
        <v>111</v>
      </c>
      <c r="D348" s="1" t="s">
        <v>109</v>
      </c>
      <c r="E348" s="1">
        <v>3800</v>
      </c>
      <c r="F348" s="1"/>
      <c r="G348" s="1"/>
      <c r="H348" s="1"/>
      <c r="I348" s="1"/>
      <c r="J348" s="1">
        <f t="shared" si="5"/>
        <v>0</v>
      </c>
      <c r="K348" s="1"/>
    </row>
    <row r="349" spans="1:11" ht="21" customHeight="1" x14ac:dyDescent="0.3">
      <c r="A349" s="1">
        <v>347</v>
      </c>
      <c r="B349" s="10">
        <v>46370</v>
      </c>
      <c r="C349" s="1" t="s">
        <v>111</v>
      </c>
      <c r="D349" s="1" t="s">
        <v>109</v>
      </c>
      <c r="E349" s="1">
        <v>3800</v>
      </c>
      <c r="F349" s="1"/>
      <c r="G349" s="1"/>
      <c r="H349" s="1"/>
      <c r="I349" s="1"/>
      <c r="J349" s="1">
        <f t="shared" si="5"/>
        <v>0</v>
      </c>
      <c r="K349" s="1"/>
    </row>
    <row r="350" spans="1:11" ht="21" customHeight="1" x14ac:dyDescent="0.3">
      <c r="A350" s="1">
        <v>348</v>
      </c>
      <c r="B350" s="10">
        <v>46371</v>
      </c>
      <c r="C350" s="1" t="s">
        <v>111</v>
      </c>
      <c r="D350" s="1" t="s">
        <v>109</v>
      </c>
      <c r="E350" s="1">
        <v>3800</v>
      </c>
      <c r="F350" s="1"/>
      <c r="G350" s="1"/>
      <c r="H350" s="1"/>
      <c r="I350" s="1"/>
      <c r="J350" s="1">
        <f t="shared" si="5"/>
        <v>0</v>
      </c>
      <c r="K350" s="1"/>
    </row>
    <row r="351" spans="1:11" ht="21" customHeight="1" x14ac:dyDescent="0.3">
      <c r="A351" s="1">
        <v>349</v>
      </c>
      <c r="B351" s="10">
        <v>46372</v>
      </c>
      <c r="C351" s="1" t="s">
        <v>111</v>
      </c>
      <c r="D351" s="1" t="s">
        <v>109</v>
      </c>
      <c r="E351" s="1">
        <v>3800</v>
      </c>
      <c r="F351" s="1"/>
      <c r="G351" s="1"/>
      <c r="H351" s="1"/>
      <c r="I351" s="1"/>
      <c r="J351" s="1">
        <f t="shared" si="5"/>
        <v>0</v>
      </c>
      <c r="K351" s="1"/>
    </row>
    <row r="352" spans="1:11" ht="21" customHeight="1" x14ac:dyDescent="0.3">
      <c r="A352" s="1">
        <v>350</v>
      </c>
      <c r="B352" s="10">
        <v>46373</v>
      </c>
      <c r="C352" s="1" t="s">
        <v>111</v>
      </c>
      <c r="D352" s="1" t="s">
        <v>109</v>
      </c>
      <c r="E352" s="1">
        <v>3800</v>
      </c>
      <c r="F352" s="1"/>
      <c r="G352" s="1"/>
      <c r="H352" s="1"/>
      <c r="I352" s="1"/>
      <c r="J352" s="1">
        <f t="shared" si="5"/>
        <v>0</v>
      </c>
      <c r="K352" s="1"/>
    </row>
    <row r="353" spans="1:11" ht="21" customHeight="1" x14ac:dyDescent="0.3">
      <c r="A353" s="1">
        <v>351</v>
      </c>
      <c r="B353" s="10">
        <v>46374</v>
      </c>
      <c r="C353" s="1" t="s">
        <v>111</v>
      </c>
      <c r="D353" s="1" t="s">
        <v>109</v>
      </c>
      <c r="E353" s="1">
        <v>3800</v>
      </c>
      <c r="F353" s="1"/>
      <c r="G353" s="1"/>
      <c r="H353" s="1"/>
      <c r="I353" s="1"/>
      <c r="J353" s="1">
        <f t="shared" si="5"/>
        <v>0</v>
      </c>
      <c r="K353" s="1"/>
    </row>
    <row r="354" spans="1:11" ht="21" customHeight="1" x14ac:dyDescent="0.3">
      <c r="A354" s="1">
        <v>352</v>
      </c>
      <c r="B354" s="10">
        <v>46375</v>
      </c>
      <c r="C354" s="1" t="s">
        <v>111</v>
      </c>
      <c r="D354" s="1" t="s">
        <v>109</v>
      </c>
      <c r="E354" s="1">
        <v>3800</v>
      </c>
      <c r="F354" s="1"/>
      <c r="G354" s="1"/>
      <c r="H354" s="1"/>
      <c r="I354" s="1"/>
      <c r="J354" s="1">
        <f t="shared" si="5"/>
        <v>0</v>
      </c>
      <c r="K354" s="1"/>
    </row>
    <row r="355" spans="1:11" ht="21" customHeight="1" x14ac:dyDescent="0.3">
      <c r="A355" s="1">
        <v>353</v>
      </c>
      <c r="B355" s="10">
        <v>46376</v>
      </c>
      <c r="C355" s="1" t="s">
        <v>111</v>
      </c>
      <c r="D355" s="1" t="s">
        <v>109</v>
      </c>
      <c r="E355" s="1">
        <v>3800</v>
      </c>
      <c r="F355" s="1"/>
      <c r="G355" s="1"/>
      <c r="H355" s="1"/>
      <c r="I355" s="1"/>
      <c r="J355" s="1">
        <f t="shared" si="5"/>
        <v>0</v>
      </c>
      <c r="K355" s="1"/>
    </row>
    <row r="356" spans="1:11" ht="21" customHeight="1" x14ac:dyDescent="0.3">
      <c r="A356" s="1">
        <v>354</v>
      </c>
      <c r="B356" s="10">
        <v>46377</v>
      </c>
      <c r="C356" s="1" t="s">
        <v>111</v>
      </c>
      <c r="D356" s="1" t="s">
        <v>109</v>
      </c>
      <c r="E356" s="1">
        <v>3800</v>
      </c>
      <c r="F356" s="1"/>
      <c r="G356" s="1"/>
      <c r="H356" s="1"/>
      <c r="I356" s="1"/>
      <c r="J356" s="1">
        <f t="shared" si="5"/>
        <v>0</v>
      </c>
      <c r="K356" s="1"/>
    </row>
    <row r="357" spans="1:11" ht="21" customHeight="1" x14ac:dyDescent="0.3">
      <c r="A357" s="1">
        <v>355</v>
      </c>
      <c r="B357" s="10">
        <v>46378</v>
      </c>
      <c r="C357" s="1" t="s">
        <v>111</v>
      </c>
      <c r="D357" s="1" t="s">
        <v>109</v>
      </c>
      <c r="E357" s="1">
        <v>3800</v>
      </c>
      <c r="F357" s="1"/>
      <c r="G357" s="1"/>
      <c r="H357" s="1"/>
      <c r="I357" s="1"/>
      <c r="J357" s="1">
        <f t="shared" si="5"/>
        <v>0</v>
      </c>
      <c r="K357" s="1"/>
    </row>
    <row r="358" spans="1:11" ht="21" customHeight="1" x14ac:dyDescent="0.3">
      <c r="A358" s="1">
        <v>356</v>
      </c>
      <c r="B358" s="10">
        <v>46379</v>
      </c>
      <c r="C358" s="1" t="s">
        <v>111</v>
      </c>
      <c r="D358" s="1" t="s">
        <v>109</v>
      </c>
      <c r="E358" s="1">
        <v>3800</v>
      </c>
      <c r="F358" s="1"/>
      <c r="G358" s="1"/>
      <c r="H358" s="1"/>
      <c r="I358" s="1"/>
      <c r="J358" s="1">
        <f t="shared" si="5"/>
        <v>0</v>
      </c>
      <c r="K358" s="1"/>
    </row>
    <row r="359" spans="1:11" ht="21" customHeight="1" x14ac:dyDescent="0.3">
      <c r="A359" s="1">
        <v>357</v>
      </c>
      <c r="B359" s="10">
        <v>46380</v>
      </c>
      <c r="C359" s="1" t="s">
        <v>111</v>
      </c>
      <c r="D359" s="1" t="s">
        <v>109</v>
      </c>
      <c r="E359" s="1">
        <v>3800</v>
      </c>
      <c r="F359" s="1"/>
      <c r="G359" s="1"/>
      <c r="H359" s="1"/>
      <c r="I359" s="1"/>
      <c r="J359" s="1">
        <f t="shared" si="5"/>
        <v>0</v>
      </c>
      <c r="K359" s="1"/>
    </row>
    <row r="360" spans="1:11" ht="21" customHeight="1" x14ac:dyDescent="0.3">
      <c r="A360" s="1">
        <v>358</v>
      </c>
      <c r="B360" s="10">
        <v>46381</v>
      </c>
      <c r="C360" s="1" t="s">
        <v>111</v>
      </c>
      <c r="D360" s="1" t="s">
        <v>109</v>
      </c>
      <c r="E360" s="1">
        <v>3800</v>
      </c>
      <c r="F360" s="1"/>
      <c r="G360" s="1"/>
      <c r="H360" s="1"/>
      <c r="I360" s="1"/>
      <c r="J360" s="1">
        <f t="shared" si="5"/>
        <v>0</v>
      </c>
      <c r="K360" s="1"/>
    </row>
    <row r="361" spans="1:11" ht="21" customHeight="1" x14ac:dyDescent="0.3">
      <c r="A361" s="1">
        <v>359</v>
      </c>
      <c r="B361" s="10">
        <v>46382</v>
      </c>
      <c r="C361" s="1" t="s">
        <v>111</v>
      </c>
      <c r="D361" s="1" t="s">
        <v>109</v>
      </c>
      <c r="E361" s="1">
        <v>3800</v>
      </c>
      <c r="F361" s="1"/>
      <c r="G361" s="1"/>
      <c r="H361" s="1"/>
      <c r="I361" s="1"/>
      <c r="J361" s="1">
        <f t="shared" si="5"/>
        <v>0</v>
      </c>
      <c r="K361" s="1"/>
    </row>
    <row r="362" spans="1:11" ht="21" customHeight="1" x14ac:dyDescent="0.3">
      <c r="A362" s="1">
        <v>360</v>
      </c>
      <c r="B362" s="10">
        <v>46383</v>
      </c>
      <c r="C362" s="1" t="s">
        <v>111</v>
      </c>
      <c r="D362" s="1" t="s">
        <v>109</v>
      </c>
      <c r="E362" s="1">
        <v>3800</v>
      </c>
      <c r="F362" s="1"/>
      <c r="G362" s="1"/>
      <c r="H362" s="1"/>
      <c r="I362" s="1"/>
      <c r="J362" s="1">
        <f t="shared" si="5"/>
        <v>0</v>
      </c>
      <c r="K362" s="1"/>
    </row>
    <row r="363" spans="1:11" ht="21" customHeight="1" x14ac:dyDescent="0.3">
      <c r="A363" s="1">
        <v>361</v>
      </c>
      <c r="B363" s="10">
        <v>46384</v>
      </c>
      <c r="C363" s="1" t="s">
        <v>111</v>
      </c>
      <c r="D363" s="1" t="s">
        <v>109</v>
      </c>
      <c r="E363" s="1">
        <v>3800</v>
      </c>
      <c r="F363" s="1"/>
      <c r="G363" s="1"/>
      <c r="H363" s="1"/>
      <c r="I363" s="1"/>
      <c r="J363" s="1">
        <f t="shared" si="5"/>
        <v>0</v>
      </c>
      <c r="K363" s="1"/>
    </row>
    <row r="364" spans="1:11" ht="21" customHeight="1" x14ac:dyDescent="0.3">
      <c r="A364" s="1">
        <v>362</v>
      </c>
      <c r="B364" s="10">
        <v>46385</v>
      </c>
      <c r="C364" s="1" t="s">
        <v>111</v>
      </c>
      <c r="D364" s="1" t="s">
        <v>109</v>
      </c>
      <c r="E364" s="1">
        <v>3800</v>
      </c>
      <c r="F364" s="1"/>
      <c r="G364" s="1"/>
      <c r="H364" s="1"/>
      <c r="I364" s="1"/>
      <c r="J364" s="1">
        <f t="shared" si="5"/>
        <v>0</v>
      </c>
      <c r="K364" s="1"/>
    </row>
    <row r="365" spans="1:11" ht="21" customHeight="1" x14ac:dyDescent="0.3">
      <c r="A365" s="1">
        <v>363</v>
      </c>
      <c r="B365" s="10">
        <v>46386</v>
      </c>
      <c r="C365" s="1" t="s">
        <v>111</v>
      </c>
      <c r="D365" s="1" t="s">
        <v>109</v>
      </c>
      <c r="E365" s="1">
        <v>3800</v>
      </c>
      <c r="F365" s="1"/>
      <c r="G365" s="1"/>
      <c r="H365" s="1"/>
      <c r="I365" s="1"/>
      <c r="J365" s="1">
        <f t="shared" si="5"/>
        <v>0</v>
      </c>
      <c r="K365" s="1"/>
    </row>
    <row r="366" spans="1:11" ht="21" customHeight="1" x14ac:dyDescent="0.3">
      <c r="A366" s="1">
        <v>364</v>
      </c>
      <c r="B366" s="10">
        <v>46387</v>
      </c>
      <c r="C366" s="1" t="s">
        <v>111</v>
      </c>
      <c r="D366" s="1" t="s">
        <v>109</v>
      </c>
      <c r="E366" s="1">
        <v>3800</v>
      </c>
      <c r="F366" s="1"/>
      <c r="G366" s="1"/>
      <c r="H366" s="1"/>
      <c r="I366" s="1"/>
      <c r="J366" s="1">
        <f t="shared" si="5"/>
        <v>0</v>
      </c>
      <c r="K366" s="1"/>
    </row>
    <row r="367" spans="1:11" ht="21" customHeight="1" x14ac:dyDescent="0.3">
      <c r="A367" s="1">
        <v>365</v>
      </c>
      <c r="B367" s="10">
        <v>46388</v>
      </c>
      <c r="C367" s="1" t="s">
        <v>111</v>
      </c>
      <c r="D367" s="1" t="s">
        <v>109</v>
      </c>
      <c r="E367" s="1">
        <v>3800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2F000000}"/>
  <mergeCells count="3">
    <mergeCell ref="A1:K1"/>
    <mergeCell ref="N4:O4"/>
    <mergeCell ref="M5:P5"/>
  </mergeCells>
  <phoneticPr fontId="2"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Worksheet____36"/>
  <dimension ref="A1:Q371"/>
  <sheetViews>
    <sheetView rightToLeft="1" workbookViewId="0">
      <selection activeCell="A2" sqref="A1:Q1048576"/>
    </sheetView>
  </sheetViews>
  <sheetFormatPr defaultRowHeight="18" customHeight="1" x14ac:dyDescent="0.3"/>
  <cols>
    <col min="1" max="1" width="4.1640625" customWidth="1"/>
    <col min="2" max="2" width="12.9140625" customWidth="1"/>
    <col min="3" max="3" width="14.1640625" customWidth="1"/>
    <col min="4" max="4" width="16.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6.25" customHeight="1" x14ac:dyDescent="0.3">
      <c r="A1" s="273" t="s">
        <v>99</v>
      </c>
      <c r="B1" s="273"/>
      <c r="C1" s="273"/>
      <c r="D1" s="273"/>
      <c r="E1" s="273"/>
      <c r="F1" s="273"/>
      <c r="G1" s="273"/>
      <c r="H1" s="273"/>
      <c r="I1" s="273"/>
      <c r="J1" s="273"/>
      <c r="K1" s="273"/>
    </row>
    <row r="2" spans="1:17" ht="18" customHeight="1" x14ac:dyDescent="0.35">
      <c r="A2" s="8" t="s">
        <v>0</v>
      </c>
      <c r="B2" s="9" t="s">
        <v>7</v>
      </c>
      <c r="C2" s="5" t="s">
        <v>2</v>
      </c>
      <c r="D2" s="5" t="s">
        <v>13</v>
      </c>
      <c r="E2" s="5" t="s">
        <v>14</v>
      </c>
      <c r="F2" s="5" t="s">
        <v>1</v>
      </c>
      <c r="G2" s="5" t="s">
        <v>5</v>
      </c>
      <c r="H2" s="5" t="s">
        <v>4</v>
      </c>
      <c r="I2" s="5" t="s">
        <v>12</v>
      </c>
      <c r="J2" s="5" t="s">
        <v>6</v>
      </c>
      <c r="K2" s="7" t="s">
        <v>3</v>
      </c>
    </row>
    <row r="3" spans="1:17" ht="18" customHeight="1" x14ac:dyDescent="0.3">
      <c r="A3" s="1">
        <v>1</v>
      </c>
      <c r="B3" s="10">
        <v>46024</v>
      </c>
      <c r="C3" s="1" t="s">
        <v>111</v>
      </c>
      <c r="D3" s="1" t="s">
        <v>112</v>
      </c>
      <c r="E3" s="1">
        <v>500</v>
      </c>
      <c r="F3" s="1">
        <v>1</v>
      </c>
      <c r="G3" s="1"/>
      <c r="H3" s="1"/>
      <c r="I3" s="1"/>
      <c r="J3" s="1">
        <f>E3*F3-G3-H3+I3</f>
        <v>500</v>
      </c>
      <c r="K3" s="1"/>
      <c r="M3" s="13"/>
      <c r="N3" s="13"/>
      <c r="O3" s="13"/>
      <c r="P3" s="13"/>
      <c r="Q3" s="13"/>
    </row>
    <row r="4" spans="1:17" ht="18" customHeight="1" x14ac:dyDescent="0.3">
      <c r="A4" s="1">
        <v>2</v>
      </c>
      <c r="B4" s="10">
        <v>46025</v>
      </c>
      <c r="C4" s="1" t="s">
        <v>111</v>
      </c>
      <c r="D4" s="1" t="s">
        <v>112</v>
      </c>
      <c r="E4" s="1">
        <v>500</v>
      </c>
      <c r="F4" s="1"/>
      <c r="G4" s="1"/>
      <c r="H4" s="1"/>
      <c r="I4" s="1"/>
      <c r="J4" s="1">
        <f t="shared" ref="J4:J67" si="0">E4*F4-G4-H4+I4</f>
        <v>0</v>
      </c>
      <c r="K4" s="1"/>
      <c r="M4" s="11"/>
      <c r="N4" s="276" t="s">
        <v>18</v>
      </c>
      <c r="O4" s="276"/>
      <c r="P4" s="11"/>
      <c r="Q4" s="11"/>
    </row>
    <row r="5" spans="1:17" ht="18" customHeight="1" x14ac:dyDescent="0.3">
      <c r="A5" s="1">
        <v>3</v>
      </c>
      <c r="B5" s="10">
        <v>46026</v>
      </c>
      <c r="C5" s="1" t="s">
        <v>111</v>
      </c>
      <c r="D5" s="1" t="s">
        <v>112</v>
      </c>
      <c r="E5" s="1">
        <v>500</v>
      </c>
      <c r="F5" s="1"/>
      <c r="G5" s="1"/>
      <c r="H5" s="1"/>
      <c r="I5" s="1"/>
      <c r="J5" s="1">
        <f t="shared" si="0"/>
        <v>0</v>
      </c>
      <c r="K5" s="1"/>
      <c r="M5" s="274" t="s">
        <v>17</v>
      </c>
      <c r="N5" s="274"/>
      <c r="O5" s="274"/>
      <c r="P5" s="274"/>
      <c r="Q5" s="12">
        <f>SUM(J2:J368)</f>
        <v>500</v>
      </c>
    </row>
    <row r="6" spans="1:17" ht="18" customHeight="1" x14ac:dyDescent="0.3">
      <c r="A6" s="1">
        <v>4</v>
      </c>
      <c r="B6" s="10">
        <v>46027</v>
      </c>
      <c r="C6" s="1" t="s">
        <v>111</v>
      </c>
      <c r="D6" s="1" t="s">
        <v>112</v>
      </c>
      <c r="E6" s="1">
        <v>500</v>
      </c>
      <c r="F6" s="1"/>
      <c r="G6" s="1"/>
      <c r="H6" s="1"/>
      <c r="I6" s="1"/>
      <c r="J6" s="1">
        <f t="shared" si="0"/>
        <v>0</v>
      </c>
      <c r="K6" s="1"/>
      <c r="M6" s="11"/>
      <c r="N6" s="11"/>
      <c r="O6" s="11"/>
      <c r="P6" s="11"/>
      <c r="Q6" s="11"/>
    </row>
    <row r="7" spans="1:17" ht="18" customHeight="1" x14ac:dyDescent="0.3">
      <c r="A7" s="1">
        <v>5</v>
      </c>
      <c r="B7" s="10">
        <v>46028</v>
      </c>
      <c r="C7" s="1" t="s">
        <v>111</v>
      </c>
      <c r="D7" s="1" t="s">
        <v>112</v>
      </c>
      <c r="E7" s="1">
        <v>500</v>
      </c>
      <c r="F7" s="1"/>
      <c r="G7" s="1"/>
      <c r="H7" s="1"/>
      <c r="I7" s="1"/>
      <c r="J7" s="1">
        <f t="shared" si="0"/>
        <v>0</v>
      </c>
      <c r="K7" s="1"/>
      <c r="M7" s="11"/>
      <c r="N7" s="11"/>
      <c r="O7" s="11"/>
      <c r="P7" s="11"/>
      <c r="Q7" s="11"/>
    </row>
    <row r="8" spans="1:17" ht="18" customHeight="1" x14ac:dyDescent="0.3">
      <c r="A8" s="1">
        <v>6</v>
      </c>
      <c r="B8" s="10">
        <v>46029</v>
      </c>
      <c r="C8" s="1" t="s">
        <v>111</v>
      </c>
      <c r="D8" s="1" t="s">
        <v>112</v>
      </c>
      <c r="E8" s="1">
        <v>500</v>
      </c>
      <c r="F8" s="1"/>
      <c r="G8" s="1"/>
      <c r="H8" s="1"/>
      <c r="I8" s="1"/>
      <c r="J8" s="1">
        <f t="shared" si="0"/>
        <v>0</v>
      </c>
      <c r="K8" s="1"/>
      <c r="M8" s="11"/>
      <c r="N8" s="11"/>
      <c r="O8" s="11"/>
      <c r="P8" s="11"/>
      <c r="Q8" s="11"/>
    </row>
    <row r="9" spans="1:17" ht="18" customHeight="1" x14ac:dyDescent="0.3">
      <c r="A9" s="1">
        <v>7</v>
      </c>
      <c r="B9" s="10">
        <v>46030</v>
      </c>
      <c r="C9" s="1" t="s">
        <v>111</v>
      </c>
      <c r="D9" s="1" t="s">
        <v>112</v>
      </c>
      <c r="E9" s="1">
        <v>500</v>
      </c>
      <c r="F9" s="1"/>
      <c r="G9" s="1"/>
      <c r="H9" s="1"/>
      <c r="I9" s="1"/>
      <c r="J9" s="1">
        <f t="shared" si="0"/>
        <v>0</v>
      </c>
      <c r="K9" s="1"/>
      <c r="M9" s="11"/>
      <c r="N9" s="11"/>
      <c r="O9" s="11"/>
      <c r="P9" s="11"/>
      <c r="Q9" s="11"/>
    </row>
    <row r="10" spans="1:17" ht="18" customHeight="1" x14ac:dyDescent="0.3">
      <c r="A10" s="1">
        <v>8</v>
      </c>
      <c r="B10" s="10">
        <v>46031</v>
      </c>
      <c r="C10" s="1" t="s">
        <v>111</v>
      </c>
      <c r="D10" s="1" t="s">
        <v>112</v>
      </c>
      <c r="E10" s="1">
        <v>500</v>
      </c>
      <c r="F10" s="1"/>
      <c r="G10" s="1"/>
      <c r="H10" s="1"/>
      <c r="I10" s="1"/>
      <c r="J10" s="1">
        <f t="shared" si="0"/>
        <v>0</v>
      </c>
      <c r="K10" s="1"/>
    </row>
    <row r="11" spans="1:17" ht="18" customHeight="1" x14ac:dyDescent="0.3">
      <c r="A11" s="1">
        <v>9</v>
      </c>
      <c r="B11" s="10">
        <v>46032</v>
      </c>
      <c r="C11" s="1" t="s">
        <v>111</v>
      </c>
      <c r="D11" s="1" t="s">
        <v>112</v>
      </c>
      <c r="E11" s="1">
        <v>500</v>
      </c>
      <c r="F11" s="1"/>
      <c r="G11" s="1"/>
      <c r="H11" s="1"/>
      <c r="I11" s="1"/>
      <c r="J11" s="1">
        <f t="shared" si="0"/>
        <v>0</v>
      </c>
      <c r="K11" s="1"/>
    </row>
    <row r="12" spans="1:17" ht="18" customHeight="1" x14ac:dyDescent="0.3">
      <c r="A12" s="1">
        <v>10</v>
      </c>
      <c r="B12" s="10">
        <v>46033</v>
      </c>
      <c r="C12" s="1" t="s">
        <v>111</v>
      </c>
      <c r="D12" s="1" t="s">
        <v>112</v>
      </c>
      <c r="E12" s="1">
        <v>500</v>
      </c>
      <c r="F12" s="1"/>
      <c r="G12" s="1"/>
      <c r="H12" s="1"/>
      <c r="I12" s="1"/>
      <c r="J12" s="1">
        <f t="shared" si="0"/>
        <v>0</v>
      </c>
      <c r="K12" s="1"/>
    </row>
    <row r="13" spans="1:17" ht="18" customHeight="1" x14ac:dyDescent="0.3">
      <c r="A13" s="1">
        <v>11</v>
      </c>
      <c r="B13" s="10">
        <v>46034</v>
      </c>
      <c r="C13" s="1" t="s">
        <v>111</v>
      </c>
      <c r="D13" s="1" t="s">
        <v>112</v>
      </c>
      <c r="E13" s="1">
        <v>500</v>
      </c>
      <c r="F13" s="1"/>
      <c r="G13" s="1"/>
      <c r="H13" s="1"/>
      <c r="I13" s="1"/>
      <c r="J13" s="1">
        <f t="shared" si="0"/>
        <v>0</v>
      </c>
      <c r="K13" s="1"/>
    </row>
    <row r="14" spans="1:17" ht="18" customHeight="1" x14ac:dyDescent="0.3">
      <c r="A14" s="1">
        <v>12</v>
      </c>
      <c r="B14" s="10">
        <v>46035</v>
      </c>
      <c r="C14" s="1" t="s">
        <v>111</v>
      </c>
      <c r="D14" s="1" t="s">
        <v>112</v>
      </c>
      <c r="E14" s="1">
        <v>500</v>
      </c>
      <c r="F14" s="1"/>
      <c r="G14" s="1"/>
      <c r="H14" s="1"/>
      <c r="I14" s="1"/>
      <c r="J14" s="1">
        <f t="shared" si="0"/>
        <v>0</v>
      </c>
      <c r="K14" s="1"/>
    </row>
    <row r="15" spans="1:17" ht="18" customHeight="1" x14ac:dyDescent="0.3">
      <c r="A15" s="1">
        <v>13</v>
      </c>
      <c r="B15" s="10">
        <v>46036</v>
      </c>
      <c r="C15" s="1" t="s">
        <v>111</v>
      </c>
      <c r="D15" s="1" t="s">
        <v>112</v>
      </c>
      <c r="E15" s="1">
        <v>500</v>
      </c>
      <c r="F15" s="1"/>
      <c r="G15" s="1"/>
      <c r="H15" s="1"/>
      <c r="I15" s="1"/>
      <c r="J15" s="1">
        <f t="shared" si="0"/>
        <v>0</v>
      </c>
      <c r="K15" s="1"/>
    </row>
    <row r="16" spans="1:17" ht="18" customHeight="1" x14ac:dyDescent="0.3">
      <c r="A16" s="1">
        <v>14</v>
      </c>
      <c r="B16" s="10">
        <v>46037</v>
      </c>
      <c r="C16" s="1" t="s">
        <v>111</v>
      </c>
      <c r="D16" s="1" t="s">
        <v>112</v>
      </c>
      <c r="E16" s="1">
        <v>500</v>
      </c>
      <c r="F16" s="1"/>
      <c r="G16" s="1"/>
      <c r="H16" s="1"/>
      <c r="I16" s="1"/>
      <c r="J16" s="1">
        <f t="shared" si="0"/>
        <v>0</v>
      </c>
      <c r="K16" s="1"/>
    </row>
    <row r="17" spans="1:11" ht="18" customHeight="1" x14ac:dyDescent="0.3">
      <c r="A17" s="1">
        <v>15</v>
      </c>
      <c r="B17" s="10">
        <v>46038</v>
      </c>
      <c r="C17" s="1" t="s">
        <v>111</v>
      </c>
      <c r="D17" s="1" t="s">
        <v>112</v>
      </c>
      <c r="E17" s="1">
        <v>500</v>
      </c>
      <c r="F17" s="1"/>
      <c r="G17" s="1"/>
      <c r="H17" s="1"/>
      <c r="I17" s="1"/>
      <c r="J17" s="1">
        <f t="shared" si="0"/>
        <v>0</v>
      </c>
      <c r="K17" s="1"/>
    </row>
    <row r="18" spans="1:11" ht="18" customHeight="1" x14ac:dyDescent="0.3">
      <c r="A18" s="1">
        <v>16</v>
      </c>
      <c r="B18" s="10">
        <v>46039</v>
      </c>
      <c r="C18" s="1" t="s">
        <v>111</v>
      </c>
      <c r="D18" s="1" t="s">
        <v>112</v>
      </c>
      <c r="E18" s="1">
        <v>500</v>
      </c>
      <c r="F18" s="1"/>
      <c r="G18" s="1"/>
      <c r="H18" s="1"/>
      <c r="I18" s="1"/>
      <c r="J18" s="1">
        <f t="shared" si="0"/>
        <v>0</v>
      </c>
      <c r="K18" s="1"/>
    </row>
    <row r="19" spans="1:11" ht="18" customHeight="1" x14ac:dyDescent="0.3">
      <c r="A19" s="1">
        <v>17</v>
      </c>
      <c r="B19" s="10">
        <v>46040</v>
      </c>
      <c r="C19" s="1" t="s">
        <v>111</v>
      </c>
      <c r="D19" s="1" t="s">
        <v>112</v>
      </c>
      <c r="E19" s="1">
        <v>500</v>
      </c>
      <c r="F19" s="1"/>
      <c r="G19" s="1"/>
      <c r="H19" s="1"/>
      <c r="I19" s="1"/>
      <c r="J19" s="1">
        <f t="shared" si="0"/>
        <v>0</v>
      </c>
      <c r="K19" s="1"/>
    </row>
    <row r="20" spans="1:11" ht="18" customHeight="1" x14ac:dyDescent="0.3">
      <c r="A20" s="1">
        <v>18</v>
      </c>
      <c r="B20" s="10">
        <v>46041</v>
      </c>
      <c r="C20" s="1" t="s">
        <v>111</v>
      </c>
      <c r="D20" s="1" t="s">
        <v>112</v>
      </c>
      <c r="E20" s="1">
        <v>500</v>
      </c>
      <c r="F20" s="1"/>
      <c r="G20" s="1"/>
      <c r="H20" s="1"/>
      <c r="I20" s="1"/>
      <c r="J20" s="1">
        <f t="shared" si="0"/>
        <v>0</v>
      </c>
      <c r="K20" s="1"/>
    </row>
    <row r="21" spans="1:11" ht="18" customHeight="1" x14ac:dyDescent="0.3">
      <c r="A21" s="1">
        <v>19</v>
      </c>
      <c r="B21" s="10">
        <v>46042</v>
      </c>
      <c r="C21" s="1" t="s">
        <v>111</v>
      </c>
      <c r="D21" s="1" t="s">
        <v>112</v>
      </c>
      <c r="E21" s="1">
        <v>500</v>
      </c>
      <c r="F21" s="1"/>
      <c r="G21" s="1"/>
      <c r="H21" s="1"/>
      <c r="I21" s="1"/>
      <c r="J21" s="1">
        <f t="shared" si="0"/>
        <v>0</v>
      </c>
      <c r="K21" s="1"/>
    </row>
    <row r="22" spans="1:11" ht="18" customHeight="1" x14ac:dyDescent="0.3">
      <c r="A22" s="1">
        <v>20</v>
      </c>
      <c r="B22" s="10">
        <v>46043</v>
      </c>
      <c r="C22" s="1" t="s">
        <v>111</v>
      </c>
      <c r="D22" s="1" t="s">
        <v>112</v>
      </c>
      <c r="E22" s="1">
        <v>500</v>
      </c>
      <c r="F22" s="1"/>
      <c r="G22" s="1"/>
      <c r="H22" s="1"/>
      <c r="I22" s="1"/>
      <c r="J22" s="1">
        <f t="shared" si="0"/>
        <v>0</v>
      </c>
      <c r="K22" s="1"/>
    </row>
    <row r="23" spans="1:11" ht="18" customHeight="1" x14ac:dyDescent="0.3">
      <c r="A23" s="1">
        <v>21</v>
      </c>
      <c r="B23" s="10">
        <v>46044</v>
      </c>
      <c r="C23" s="1" t="s">
        <v>111</v>
      </c>
      <c r="D23" s="1" t="s">
        <v>112</v>
      </c>
      <c r="E23" s="1">
        <v>500</v>
      </c>
      <c r="F23" s="1"/>
      <c r="G23" s="1"/>
      <c r="H23" s="1"/>
      <c r="I23" s="1"/>
      <c r="J23" s="1">
        <f t="shared" si="0"/>
        <v>0</v>
      </c>
      <c r="K23" s="1"/>
    </row>
    <row r="24" spans="1:11" ht="18" customHeight="1" x14ac:dyDescent="0.3">
      <c r="A24" s="1">
        <v>22</v>
      </c>
      <c r="B24" s="10">
        <v>46045</v>
      </c>
      <c r="C24" s="1" t="s">
        <v>111</v>
      </c>
      <c r="D24" s="1" t="s">
        <v>112</v>
      </c>
      <c r="E24" s="1">
        <v>500</v>
      </c>
      <c r="F24" s="1"/>
      <c r="G24" s="1"/>
      <c r="H24" s="1"/>
      <c r="I24" s="1"/>
      <c r="J24" s="1">
        <f t="shared" si="0"/>
        <v>0</v>
      </c>
      <c r="K24" s="1"/>
    </row>
    <row r="25" spans="1:11" ht="18" customHeight="1" x14ac:dyDescent="0.3">
      <c r="A25" s="1">
        <v>23</v>
      </c>
      <c r="B25" s="10">
        <v>46046</v>
      </c>
      <c r="C25" s="1" t="s">
        <v>111</v>
      </c>
      <c r="D25" s="1" t="s">
        <v>112</v>
      </c>
      <c r="E25" s="1">
        <v>500</v>
      </c>
      <c r="F25" s="1"/>
      <c r="G25" s="1"/>
      <c r="H25" s="1"/>
      <c r="I25" s="1"/>
      <c r="J25" s="1">
        <f t="shared" si="0"/>
        <v>0</v>
      </c>
      <c r="K25" s="1"/>
    </row>
    <row r="26" spans="1:11" ht="18" customHeight="1" x14ac:dyDescent="0.3">
      <c r="A26" s="1">
        <v>24</v>
      </c>
      <c r="B26" s="10">
        <v>46047</v>
      </c>
      <c r="C26" s="1" t="s">
        <v>111</v>
      </c>
      <c r="D26" s="1" t="s">
        <v>112</v>
      </c>
      <c r="E26" s="1">
        <v>500</v>
      </c>
      <c r="F26" s="1"/>
      <c r="G26" s="1"/>
      <c r="H26" s="1"/>
      <c r="I26" s="1"/>
      <c r="J26" s="1">
        <f t="shared" si="0"/>
        <v>0</v>
      </c>
      <c r="K26" s="1"/>
    </row>
    <row r="27" spans="1:11" ht="18" customHeight="1" x14ac:dyDescent="0.3">
      <c r="A27" s="1">
        <v>25</v>
      </c>
      <c r="B27" s="10">
        <v>46048</v>
      </c>
      <c r="C27" s="1" t="s">
        <v>111</v>
      </c>
      <c r="D27" s="1" t="s">
        <v>112</v>
      </c>
      <c r="E27" s="1">
        <v>500</v>
      </c>
      <c r="F27" s="1"/>
      <c r="G27" s="1"/>
      <c r="H27" s="1"/>
      <c r="I27" s="1"/>
      <c r="J27" s="1">
        <f t="shared" si="0"/>
        <v>0</v>
      </c>
      <c r="K27" s="1"/>
    </row>
    <row r="28" spans="1:11" ht="18" customHeight="1" x14ac:dyDescent="0.3">
      <c r="A28" s="1">
        <v>26</v>
      </c>
      <c r="B28" s="10">
        <v>46049</v>
      </c>
      <c r="C28" s="1" t="s">
        <v>111</v>
      </c>
      <c r="D28" s="1" t="s">
        <v>112</v>
      </c>
      <c r="E28" s="1">
        <v>500</v>
      </c>
      <c r="F28" s="1"/>
      <c r="G28" s="1"/>
      <c r="H28" s="1"/>
      <c r="I28" s="1"/>
      <c r="J28" s="1">
        <f t="shared" si="0"/>
        <v>0</v>
      </c>
      <c r="K28" s="1"/>
    </row>
    <row r="29" spans="1:11" ht="18" customHeight="1" x14ac:dyDescent="0.3">
      <c r="A29" s="1">
        <v>27</v>
      </c>
      <c r="B29" s="10">
        <v>46050</v>
      </c>
      <c r="C29" s="1" t="s">
        <v>111</v>
      </c>
      <c r="D29" s="1" t="s">
        <v>112</v>
      </c>
      <c r="E29" s="1">
        <v>500</v>
      </c>
      <c r="F29" s="1"/>
      <c r="G29" s="1"/>
      <c r="H29" s="1"/>
      <c r="I29" s="1"/>
      <c r="J29" s="1">
        <f t="shared" si="0"/>
        <v>0</v>
      </c>
      <c r="K29" s="1"/>
    </row>
    <row r="30" spans="1:11" ht="18" customHeight="1" x14ac:dyDescent="0.3">
      <c r="A30" s="1">
        <v>28</v>
      </c>
      <c r="B30" s="10">
        <v>46051</v>
      </c>
      <c r="C30" s="1" t="s">
        <v>111</v>
      </c>
      <c r="D30" s="1" t="s">
        <v>112</v>
      </c>
      <c r="E30" s="1">
        <v>500</v>
      </c>
      <c r="F30" s="1"/>
      <c r="G30" s="1"/>
      <c r="H30" s="1"/>
      <c r="I30" s="1"/>
      <c r="J30" s="1">
        <f t="shared" si="0"/>
        <v>0</v>
      </c>
      <c r="K30" s="1"/>
    </row>
    <row r="31" spans="1:11" ht="18" customHeight="1" x14ac:dyDescent="0.3">
      <c r="A31" s="1">
        <v>29</v>
      </c>
      <c r="B31" s="10">
        <v>46052</v>
      </c>
      <c r="C31" s="1" t="s">
        <v>111</v>
      </c>
      <c r="D31" s="1" t="s">
        <v>112</v>
      </c>
      <c r="E31" s="1">
        <v>500</v>
      </c>
      <c r="F31" s="1"/>
      <c r="G31" s="1"/>
      <c r="H31" s="1"/>
      <c r="I31" s="1"/>
      <c r="J31" s="1">
        <f t="shared" si="0"/>
        <v>0</v>
      </c>
      <c r="K31" s="1"/>
    </row>
    <row r="32" spans="1:11" ht="18" customHeight="1" x14ac:dyDescent="0.3">
      <c r="A32" s="1">
        <v>30</v>
      </c>
      <c r="B32" s="10">
        <v>46053</v>
      </c>
      <c r="C32" s="1" t="s">
        <v>111</v>
      </c>
      <c r="D32" s="1" t="s">
        <v>112</v>
      </c>
      <c r="E32" s="1">
        <v>500</v>
      </c>
      <c r="F32" s="1"/>
      <c r="G32" s="1"/>
      <c r="H32" s="1"/>
      <c r="I32" s="1"/>
      <c r="J32" s="1">
        <f t="shared" si="0"/>
        <v>0</v>
      </c>
      <c r="K32" s="1"/>
    </row>
    <row r="33" spans="1:11" ht="18" customHeight="1" x14ac:dyDescent="0.3">
      <c r="A33" s="1">
        <v>31</v>
      </c>
      <c r="B33" s="10">
        <v>46054</v>
      </c>
      <c r="C33" s="1" t="s">
        <v>111</v>
      </c>
      <c r="D33" s="1" t="s">
        <v>112</v>
      </c>
      <c r="E33" s="1">
        <v>500</v>
      </c>
      <c r="F33" s="1"/>
      <c r="G33" s="1"/>
      <c r="H33" s="1"/>
      <c r="I33" s="1"/>
      <c r="J33" s="1">
        <f t="shared" si="0"/>
        <v>0</v>
      </c>
      <c r="K33" s="1"/>
    </row>
    <row r="34" spans="1:11" ht="18" customHeight="1" x14ac:dyDescent="0.3">
      <c r="A34" s="1">
        <v>32</v>
      </c>
      <c r="B34" s="10">
        <v>46055</v>
      </c>
      <c r="C34" s="1" t="s">
        <v>111</v>
      </c>
      <c r="D34" s="1" t="s">
        <v>112</v>
      </c>
      <c r="E34" s="1">
        <v>500</v>
      </c>
      <c r="F34" s="1"/>
      <c r="G34" s="1"/>
      <c r="H34" s="1"/>
      <c r="I34" s="1"/>
      <c r="J34" s="1">
        <f t="shared" si="0"/>
        <v>0</v>
      </c>
      <c r="K34" s="1"/>
    </row>
    <row r="35" spans="1:11" ht="18" customHeight="1" x14ac:dyDescent="0.3">
      <c r="A35" s="1">
        <v>33</v>
      </c>
      <c r="B35" s="10">
        <v>46056</v>
      </c>
      <c r="C35" s="1" t="s">
        <v>111</v>
      </c>
      <c r="D35" s="1" t="s">
        <v>112</v>
      </c>
      <c r="E35" s="1">
        <v>500</v>
      </c>
      <c r="F35" s="1"/>
      <c r="G35" s="1"/>
      <c r="H35" s="1"/>
      <c r="I35" s="1"/>
      <c r="J35" s="1">
        <f t="shared" si="0"/>
        <v>0</v>
      </c>
      <c r="K35" s="1"/>
    </row>
    <row r="36" spans="1:11" ht="18" customHeight="1" x14ac:dyDescent="0.3">
      <c r="A36" s="1">
        <v>34</v>
      </c>
      <c r="B36" s="10">
        <v>46057</v>
      </c>
      <c r="C36" s="1" t="s">
        <v>111</v>
      </c>
      <c r="D36" s="1" t="s">
        <v>112</v>
      </c>
      <c r="E36" s="1">
        <v>500</v>
      </c>
      <c r="F36" s="1"/>
      <c r="G36" s="1"/>
      <c r="H36" s="1"/>
      <c r="I36" s="1"/>
      <c r="J36" s="1">
        <f t="shared" si="0"/>
        <v>0</v>
      </c>
      <c r="K36" s="1"/>
    </row>
    <row r="37" spans="1:11" ht="18" customHeight="1" x14ac:dyDescent="0.3">
      <c r="A37" s="1">
        <v>35</v>
      </c>
      <c r="B37" s="10">
        <v>46058</v>
      </c>
      <c r="C37" s="1" t="s">
        <v>111</v>
      </c>
      <c r="D37" s="1" t="s">
        <v>112</v>
      </c>
      <c r="E37" s="1">
        <v>500</v>
      </c>
      <c r="F37" s="1"/>
      <c r="G37" s="1"/>
      <c r="H37" s="1"/>
      <c r="I37" s="1"/>
      <c r="J37" s="1">
        <f t="shared" si="0"/>
        <v>0</v>
      </c>
      <c r="K37" s="1"/>
    </row>
    <row r="38" spans="1:11" ht="18" customHeight="1" x14ac:dyDescent="0.3">
      <c r="A38" s="1">
        <v>36</v>
      </c>
      <c r="B38" s="10">
        <v>46059</v>
      </c>
      <c r="C38" s="1" t="s">
        <v>111</v>
      </c>
      <c r="D38" s="1" t="s">
        <v>112</v>
      </c>
      <c r="E38" s="1">
        <v>500</v>
      </c>
      <c r="F38" s="1"/>
      <c r="G38" s="1"/>
      <c r="H38" s="1"/>
      <c r="I38" s="1"/>
      <c r="J38" s="1">
        <f t="shared" si="0"/>
        <v>0</v>
      </c>
      <c r="K38" s="1"/>
    </row>
    <row r="39" spans="1:11" ht="18" customHeight="1" x14ac:dyDescent="0.3">
      <c r="A39" s="1">
        <v>37</v>
      </c>
      <c r="B39" s="10">
        <v>46060</v>
      </c>
      <c r="C39" s="1" t="s">
        <v>111</v>
      </c>
      <c r="D39" s="1" t="s">
        <v>112</v>
      </c>
      <c r="E39" s="1">
        <v>500</v>
      </c>
      <c r="F39" s="1"/>
      <c r="G39" s="1"/>
      <c r="H39" s="1"/>
      <c r="I39" s="1"/>
      <c r="J39" s="1">
        <f t="shared" si="0"/>
        <v>0</v>
      </c>
      <c r="K39" s="1"/>
    </row>
    <row r="40" spans="1:11" ht="18" customHeight="1" x14ac:dyDescent="0.3">
      <c r="A40" s="1">
        <v>38</v>
      </c>
      <c r="B40" s="10">
        <v>46061</v>
      </c>
      <c r="C40" s="1" t="s">
        <v>111</v>
      </c>
      <c r="D40" s="1" t="s">
        <v>112</v>
      </c>
      <c r="E40" s="1">
        <v>500</v>
      </c>
      <c r="F40" s="1"/>
      <c r="G40" s="1"/>
      <c r="H40" s="1"/>
      <c r="I40" s="1"/>
      <c r="J40" s="1">
        <f t="shared" si="0"/>
        <v>0</v>
      </c>
      <c r="K40" s="1"/>
    </row>
    <row r="41" spans="1:11" ht="18" customHeight="1" x14ac:dyDescent="0.3">
      <c r="A41" s="1">
        <v>39</v>
      </c>
      <c r="B41" s="10">
        <v>46062</v>
      </c>
      <c r="C41" s="1" t="s">
        <v>111</v>
      </c>
      <c r="D41" s="1" t="s">
        <v>112</v>
      </c>
      <c r="E41" s="1">
        <v>500</v>
      </c>
      <c r="F41" s="1"/>
      <c r="G41" s="1"/>
      <c r="H41" s="1"/>
      <c r="I41" s="1"/>
      <c r="J41" s="1">
        <f t="shared" si="0"/>
        <v>0</v>
      </c>
      <c r="K41" s="1"/>
    </row>
    <row r="42" spans="1:11" ht="18" customHeight="1" x14ac:dyDescent="0.3">
      <c r="A42" s="1">
        <v>40</v>
      </c>
      <c r="B42" s="10">
        <v>46063</v>
      </c>
      <c r="C42" s="1" t="s">
        <v>111</v>
      </c>
      <c r="D42" s="1" t="s">
        <v>112</v>
      </c>
      <c r="E42" s="1">
        <v>500</v>
      </c>
      <c r="F42" s="1"/>
      <c r="G42" s="1"/>
      <c r="H42" s="1"/>
      <c r="I42" s="1"/>
      <c r="J42" s="1">
        <f t="shared" si="0"/>
        <v>0</v>
      </c>
      <c r="K42" s="1"/>
    </row>
    <row r="43" spans="1:11" ht="18" customHeight="1" x14ac:dyDescent="0.3">
      <c r="A43" s="1">
        <v>41</v>
      </c>
      <c r="B43" s="10">
        <v>46064</v>
      </c>
      <c r="C43" s="1" t="s">
        <v>111</v>
      </c>
      <c r="D43" s="1" t="s">
        <v>112</v>
      </c>
      <c r="E43" s="1">
        <v>500</v>
      </c>
      <c r="F43" s="1"/>
      <c r="G43" s="1"/>
      <c r="H43" s="1"/>
      <c r="I43" s="1"/>
      <c r="J43" s="1">
        <f t="shared" si="0"/>
        <v>0</v>
      </c>
      <c r="K43" s="1"/>
    </row>
    <row r="44" spans="1:11" ht="18" customHeight="1" x14ac:dyDescent="0.3">
      <c r="A44" s="1">
        <v>42</v>
      </c>
      <c r="B44" s="10">
        <v>46065</v>
      </c>
      <c r="C44" s="1" t="s">
        <v>111</v>
      </c>
      <c r="D44" s="1" t="s">
        <v>112</v>
      </c>
      <c r="E44" s="1">
        <v>500</v>
      </c>
      <c r="F44" s="1"/>
      <c r="G44" s="1"/>
      <c r="H44" s="1"/>
      <c r="I44" s="1"/>
      <c r="J44" s="1">
        <f t="shared" si="0"/>
        <v>0</v>
      </c>
      <c r="K44" s="1"/>
    </row>
    <row r="45" spans="1:11" ht="18" customHeight="1" x14ac:dyDescent="0.3">
      <c r="A45" s="1">
        <v>43</v>
      </c>
      <c r="B45" s="10">
        <v>46066</v>
      </c>
      <c r="C45" s="1" t="s">
        <v>111</v>
      </c>
      <c r="D45" s="1" t="s">
        <v>112</v>
      </c>
      <c r="E45" s="1">
        <v>500</v>
      </c>
      <c r="F45" s="1"/>
      <c r="G45" s="1"/>
      <c r="H45" s="1"/>
      <c r="I45" s="1"/>
      <c r="J45" s="1">
        <f t="shared" si="0"/>
        <v>0</v>
      </c>
      <c r="K45" s="1"/>
    </row>
    <row r="46" spans="1:11" ht="18" customHeight="1" x14ac:dyDescent="0.3">
      <c r="A46" s="1">
        <v>44</v>
      </c>
      <c r="B46" s="10">
        <v>46067</v>
      </c>
      <c r="C46" s="1" t="s">
        <v>111</v>
      </c>
      <c r="D46" s="1" t="s">
        <v>112</v>
      </c>
      <c r="E46" s="1">
        <v>500</v>
      </c>
      <c r="F46" s="1"/>
      <c r="G46" s="1"/>
      <c r="H46" s="1"/>
      <c r="I46" s="1"/>
      <c r="J46" s="1">
        <f t="shared" si="0"/>
        <v>0</v>
      </c>
      <c r="K46" s="1"/>
    </row>
    <row r="47" spans="1:11" ht="18" customHeight="1" x14ac:dyDescent="0.3">
      <c r="A47" s="1">
        <v>45</v>
      </c>
      <c r="B47" s="10">
        <v>46068</v>
      </c>
      <c r="C47" s="1" t="s">
        <v>111</v>
      </c>
      <c r="D47" s="1" t="s">
        <v>112</v>
      </c>
      <c r="E47" s="1">
        <v>500</v>
      </c>
      <c r="F47" s="1"/>
      <c r="G47" s="1"/>
      <c r="H47" s="1"/>
      <c r="I47" s="1"/>
      <c r="J47" s="1">
        <f t="shared" si="0"/>
        <v>0</v>
      </c>
      <c r="K47" s="1"/>
    </row>
    <row r="48" spans="1:11" ht="18" customHeight="1" x14ac:dyDescent="0.3">
      <c r="A48" s="1">
        <v>46</v>
      </c>
      <c r="B48" s="10">
        <v>46069</v>
      </c>
      <c r="C48" s="1" t="s">
        <v>111</v>
      </c>
      <c r="D48" s="1" t="s">
        <v>112</v>
      </c>
      <c r="E48" s="1">
        <v>500</v>
      </c>
      <c r="F48" s="1"/>
      <c r="G48" s="1"/>
      <c r="H48" s="1"/>
      <c r="I48" s="1"/>
      <c r="J48" s="1">
        <f t="shared" si="0"/>
        <v>0</v>
      </c>
      <c r="K48" s="1"/>
    </row>
    <row r="49" spans="1:11" ht="18" customHeight="1" x14ac:dyDescent="0.3">
      <c r="A49" s="1">
        <v>47</v>
      </c>
      <c r="B49" s="10">
        <v>46070</v>
      </c>
      <c r="C49" s="1" t="s">
        <v>111</v>
      </c>
      <c r="D49" s="1" t="s">
        <v>112</v>
      </c>
      <c r="E49" s="1">
        <v>500</v>
      </c>
      <c r="F49" s="1"/>
      <c r="G49" s="1"/>
      <c r="H49" s="1"/>
      <c r="I49" s="1"/>
      <c r="J49" s="1">
        <f t="shared" si="0"/>
        <v>0</v>
      </c>
      <c r="K49" s="1"/>
    </row>
    <row r="50" spans="1:11" ht="18" customHeight="1" x14ac:dyDescent="0.3">
      <c r="A50" s="1">
        <v>48</v>
      </c>
      <c r="B50" s="10">
        <v>46071</v>
      </c>
      <c r="C50" s="1" t="s">
        <v>111</v>
      </c>
      <c r="D50" s="1" t="s">
        <v>112</v>
      </c>
      <c r="E50" s="1">
        <v>500</v>
      </c>
      <c r="F50" s="1"/>
      <c r="G50" s="1"/>
      <c r="H50" s="1"/>
      <c r="I50" s="1"/>
      <c r="J50" s="1">
        <f t="shared" si="0"/>
        <v>0</v>
      </c>
      <c r="K50" s="1"/>
    </row>
    <row r="51" spans="1:11" ht="18" customHeight="1" x14ac:dyDescent="0.3">
      <c r="A51" s="1">
        <v>49</v>
      </c>
      <c r="B51" s="10">
        <v>46072</v>
      </c>
      <c r="C51" s="1" t="s">
        <v>111</v>
      </c>
      <c r="D51" s="1" t="s">
        <v>112</v>
      </c>
      <c r="E51" s="1">
        <v>500</v>
      </c>
      <c r="F51" s="1"/>
      <c r="G51" s="1"/>
      <c r="H51" s="1"/>
      <c r="I51" s="1"/>
      <c r="J51" s="1">
        <f t="shared" si="0"/>
        <v>0</v>
      </c>
      <c r="K51" s="1"/>
    </row>
    <row r="52" spans="1:11" ht="18" customHeight="1" x14ac:dyDescent="0.3">
      <c r="A52" s="1">
        <v>50</v>
      </c>
      <c r="B52" s="10">
        <v>46073</v>
      </c>
      <c r="C52" s="1" t="s">
        <v>111</v>
      </c>
      <c r="D52" s="1" t="s">
        <v>112</v>
      </c>
      <c r="E52" s="1">
        <v>500</v>
      </c>
      <c r="F52" s="1"/>
      <c r="G52" s="1"/>
      <c r="H52" s="1"/>
      <c r="I52" s="1"/>
      <c r="J52" s="1">
        <f t="shared" si="0"/>
        <v>0</v>
      </c>
      <c r="K52" s="1"/>
    </row>
    <row r="53" spans="1:11" ht="18" customHeight="1" x14ac:dyDescent="0.3">
      <c r="A53" s="1">
        <v>51</v>
      </c>
      <c r="B53" s="10">
        <v>46074</v>
      </c>
      <c r="C53" s="1" t="s">
        <v>111</v>
      </c>
      <c r="D53" s="1" t="s">
        <v>112</v>
      </c>
      <c r="E53" s="1">
        <v>500</v>
      </c>
      <c r="F53" s="1"/>
      <c r="G53" s="1"/>
      <c r="H53" s="1"/>
      <c r="I53" s="1"/>
      <c r="J53" s="1">
        <f t="shared" si="0"/>
        <v>0</v>
      </c>
      <c r="K53" s="1"/>
    </row>
    <row r="54" spans="1:11" ht="18" customHeight="1" x14ac:dyDescent="0.3">
      <c r="A54" s="1">
        <v>52</v>
      </c>
      <c r="B54" s="10">
        <v>46075</v>
      </c>
      <c r="C54" s="1" t="s">
        <v>111</v>
      </c>
      <c r="D54" s="1" t="s">
        <v>112</v>
      </c>
      <c r="E54" s="1">
        <v>500</v>
      </c>
      <c r="F54" s="1"/>
      <c r="G54" s="1"/>
      <c r="H54" s="1"/>
      <c r="I54" s="1"/>
      <c r="J54" s="1">
        <f t="shared" si="0"/>
        <v>0</v>
      </c>
      <c r="K54" s="1"/>
    </row>
    <row r="55" spans="1:11" ht="18" customHeight="1" x14ac:dyDescent="0.3">
      <c r="A55" s="1">
        <v>53</v>
      </c>
      <c r="B55" s="10">
        <v>46076</v>
      </c>
      <c r="C55" s="1" t="s">
        <v>111</v>
      </c>
      <c r="D55" s="1" t="s">
        <v>112</v>
      </c>
      <c r="E55" s="1">
        <v>500</v>
      </c>
      <c r="F55" s="1"/>
      <c r="G55" s="1"/>
      <c r="H55" s="1"/>
      <c r="I55" s="1"/>
      <c r="J55" s="1">
        <f t="shared" si="0"/>
        <v>0</v>
      </c>
      <c r="K55" s="1"/>
    </row>
    <row r="56" spans="1:11" ht="18" customHeight="1" x14ac:dyDescent="0.3">
      <c r="A56" s="1">
        <v>54</v>
      </c>
      <c r="B56" s="10">
        <v>46077</v>
      </c>
      <c r="C56" s="1" t="s">
        <v>111</v>
      </c>
      <c r="D56" s="1" t="s">
        <v>112</v>
      </c>
      <c r="E56" s="1">
        <v>500</v>
      </c>
      <c r="F56" s="1"/>
      <c r="G56" s="1"/>
      <c r="H56" s="1"/>
      <c r="I56" s="1"/>
      <c r="J56" s="1">
        <f t="shared" si="0"/>
        <v>0</v>
      </c>
      <c r="K56" s="1"/>
    </row>
    <row r="57" spans="1:11" ht="18" customHeight="1" x14ac:dyDescent="0.3">
      <c r="A57" s="1">
        <v>55</v>
      </c>
      <c r="B57" s="10">
        <v>46078</v>
      </c>
      <c r="C57" s="1" t="s">
        <v>111</v>
      </c>
      <c r="D57" s="1" t="s">
        <v>112</v>
      </c>
      <c r="E57" s="1">
        <v>500</v>
      </c>
      <c r="F57" s="1"/>
      <c r="G57" s="1"/>
      <c r="H57" s="1"/>
      <c r="I57" s="1"/>
      <c r="J57" s="1">
        <f t="shared" si="0"/>
        <v>0</v>
      </c>
      <c r="K57" s="1"/>
    </row>
    <row r="58" spans="1:11" ht="18" customHeight="1" x14ac:dyDescent="0.3">
      <c r="A58" s="1">
        <v>56</v>
      </c>
      <c r="B58" s="10">
        <v>46079</v>
      </c>
      <c r="C58" s="1" t="s">
        <v>111</v>
      </c>
      <c r="D58" s="1" t="s">
        <v>112</v>
      </c>
      <c r="E58" s="1">
        <v>500</v>
      </c>
      <c r="F58" s="1"/>
      <c r="G58" s="1"/>
      <c r="H58" s="1"/>
      <c r="I58" s="1"/>
      <c r="J58" s="1">
        <f t="shared" si="0"/>
        <v>0</v>
      </c>
      <c r="K58" s="1"/>
    </row>
    <row r="59" spans="1:11" ht="18" customHeight="1" x14ac:dyDescent="0.3">
      <c r="A59" s="1">
        <v>57</v>
      </c>
      <c r="B59" s="10">
        <v>46080</v>
      </c>
      <c r="C59" s="1" t="s">
        <v>111</v>
      </c>
      <c r="D59" s="1" t="s">
        <v>112</v>
      </c>
      <c r="E59" s="1">
        <v>500</v>
      </c>
      <c r="F59" s="1"/>
      <c r="G59" s="1"/>
      <c r="H59" s="1"/>
      <c r="I59" s="1"/>
      <c r="J59" s="1">
        <f t="shared" si="0"/>
        <v>0</v>
      </c>
      <c r="K59" s="1"/>
    </row>
    <row r="60" spans="1:11" ht="18" customHeight="1" x14ac:dyDescent="0.3">
      <c r="A60" s="1">
        <v>58</v>
      </c>
      <c r="B60" s="10">
        <v>46081</v>
      </c>
      <c r="C60" s="1" t="s">
        <v>111</v>
      </c>
      <c r="D60" s="1" t="s">
        <v>112</v>
      </c>
      <c r="E60" s="1">
        <v>500</v>
      </c>
      <c r="F60" s="1"/>
      <c r="G60" s="1"/>
      <c r="H60" s="1"/>
      <c r="I60" s="1"/>
      <c r="J60" s="1">
        <f t="shared" si="0"/>
        <v>0</v>
      </c>
      <c r="K60" s="1"/>
    </row>
    <row r="61" spans="1:11" ht="18" customHeight="1" x14ac:dyDescent="0.3">
      <c r="A61" s="1">
        <v>59</v>
      </c>
      <c r="B61" s="10">
        <v>46082</v>
      </c>
      <c r="C61" s="1" t="s">
        <v>111</v>
      </c>
      <c r="D61" s="1" t="s">
        <v>112</v>
      </c>
      <c r="E61" s="1">
        <v>500</v>
      </c>
      <c r="F61" s="1"/>
      <c r="G61" s="1"/>
      <c r="H61" s="1"/>
      <c r="I61" s="1"/>
      <c r="J61" s="1">
        <f t="shared" si="0"/>
        <v>0</v>
      </c>
      <c r="K61" s="1"/>
    </row>
    <row r="62" spans="1:11" ht="18" customHeight="1" x14ac:dyDescent="0.3">
      <c r="A62" s="1">
        <v>60</v>
      </c>
      <c r="B62" s="10">
        <v>46083</v>
      </c>
      <c r="C62" s="1" t="s">
        <v>111</v>
      </c>
      <c r="D62" s="1" t="s">
        <v>112</v>
      </c>
      <c r="E62" s="1">
        <v>500</v>
      </c>
      <c r="F62" s="1"/>
      <c r="G62" s="1"/>
      <c r="H62" s="1"/>
      <c r="I62" s="1"/>
      <c r="J62" s="1">
        <f t="shared" si="0"/>
        <v>0</v>
      </c>
      <c r="K62" s="1"/>
    </row>
    <row r="63" spans="1:11" ht="18" customHeight="1" x14ac:dyDescent="0.3">
      <c r="A63" s="1">
        <v>61</v>
      </c>
      <c r="B63" s="10">
        <v>46084</v>
      </c>
      <c r="C63" s="1" t="s">
        <v>111</v>
      </c>
      <c r="D63" s="1" t="s">
        <v>112</v>
      </c>
      <c r="E63" s="1">
        <v>500</v>
      </c>
      <c r="F63" s="1"/>
      <c r="G63" s="1"/>
      <c r="H63" s="1"/>
      <c r="I63" s="1"/>
      <c r="J63" s="1">
        <f t="shared" si="0"/>
        <v>0</v>
      </c>
      <c r="K63" s="1"/>
    </row>
    <row r="64" spans="1:11" ht="18" customHeight="1" x14ac:dyDescent="0.3">
      <c r="A64" s="1">
        <v>62</v>
      </c>
      <c r="B64" s="10">
        <v>46085</v>
      </c>
      <c r="C64" s="1" t="s">
        <v>111</v>
      </c>
      <c r="D64" s="1" t="s">
        <v>112</v>
      </c>
      <c r="E64" s="1">
        <v>500</v>
      </c>
      <c r="F64" s="1"/>
      <c r="G64" s="1"/>
      <c r="H64" s="1"/>
      <c r="I64" s="1"/>
      <c r="J64" s="1">
        <f t="shared" si="0"/>
        <v>0</v>
      </c>
      <c r="K64" s="1"/>
    </row>
    <row r="65" spans="1:11" ht="18" customHeight="1" x14ac:dyDescent="0.3">
      <c r="A65" s="1">
        <v>63</v>
      </c>
      <c r="B65" s="10">
        <v>46086</v>
      </c>
      <c r="C65" s="1" t="s">
        <v>111</v>
      </c>
      <c r="D65" s="1" t="s">
        <v>112</v>
      </c>
      <c r="E65" s="1">
        <v>500</v>
      </c>
      <c r="F65" s="1"/>
      <c r="G65" s="1"/>
      <c r="H65" s="1"/>
      <c r="I65" s="1"/>
      <c r="J65" s="1">
        <f t="shared" si="0"/>
        <v>0</v>
      </c>
      <c r="K65" s="1"/>
    </row>
    <row r="66" spans="1:11" ht="18" customHeight="1" x14ac:dyDescent="0.3">
      <c r="A66" s="1">
        <v>64</v>
      </c>
      <c r="B66" s="10">
        <v>46087</v>
      </c>
      <c r="C66" s="1" t="s">
        <v>111</v>
      </c>
      <c r="D66" s="1" t="s">
        <v>112</v>
      </c>
      <c r="E66" s="1">
        <v>500</v>
      </c>
      <c r="F66" s="1"/>
      <c r="G66" s="1"/>
      <c r="H66" s="1"/>
      <c r="I66" s="1"/>
      <c r="J66" s="1">
        <f t="shared" si="0"/>
        <v>0</v>
      </c>
      <c r="K66" s="1"/>
    </row>
    <row r="67" spans="1:11" ht="18" customHeight="1" x14ac:dyDescent="0.3">
      <c r="A67" s="1">
        <v>65</v>
      </c>
      <c r="B67" s="10">
        <v>46088</v>
      </c>
      <c r="C67" s="1" t="s">
        <v>111</v>
      </c>
      <c r="D67" s="1" t="s">
        <v>112</v>
      </c>
      <c r="E67" s="1">
        <v>500</v>
      </c>
      <c r="F67" s="1"/>
      <c r="G67" s="1"/>
      <c r="H67" s="1"/>
      <c r="I67" s="1"/>
      <c r="J67" s="1">
        <f t="shared" si="0"/>
        <v>0</v>
      </c>
      <c r="K67" s="1"/>
    </row>
    <row r="68" spans="1:11" ht="18" customHeight="1" x14ac:dyDescent="0.3">
      <c r="A68" s="1">
        <v>66</v>
      </c>
      <c r="B68" s="10">
        <v>46089</v>
      </c>
      <c r="C68" s="1" t="s">
        <v>111</v>
      </c>
      <c r="D68" s="1" t="s">
        <v>112</v>
      </c>
      <c r="E68" s="1">
        <v>500</v>
      </c>
      <c r="F68" s="1"/>
      <c r="G68" s="1"/>
      <c r="H68" s="1"/>
      <c r="I68" s="1"/>
      <c r="J68" s="1">
        <f t="shared" ref="J68:J131" si="1">E68*F68-G68-H68+I68</f>
        <v>0</v>
      </c>
      <c r="K68" s="1"/>
    </row>
    <row r="69" spans="1:11" ht="18" customHeight="1" x14ac:dyDescent="0.3">
      <c r="A69" s="1">
        <v>67</v>
      </c>
      <c r="B69" s="10">
        <v>46090</v>
      </c>
      <c r="C69" s="1" t="s">
        <v>111</v>
      </c>
      <c r="D69" s="1" t="s">
        <v>112</v>
      </c>
      <c r="E69" s="1">
        <v>500</v>
      </c>
      <c r="F69" s="1"/>
      <c r="G69" s="1"/>
      <c r="H69" s="1"/>
      <c r="I69" s="1"/>
      <c r="J69" s="1">
        <f t="shared" si="1"/>
        <v>0</v>
      </c>
      <c r="K69" s="1"/>
    </row>
    <row r="70" spans="1:11" ht="18" customHeight="1" x14ac:dyDescent="0.3">
      <c r="A70" s="1">
        <v>68</v>
      </c>
      <c r="B70" s="10">
        <v>46091</v>
      </c>
      <c r="C70" s="1" t="s">
        <v>111</v>
      </c>
      <c r="D70" s="1" t="s">
        <v>112</v>
      </c>
      <c r="E70" s="1">
        <v>500</v>
      </c>
      <c r="F70" s="1"/>
      <c r="G70" s="1"/>
      <c r="H70" s="1"/>
      <c r="I70" s="1"/>
      <c r="J70" s="1">
        <f t="shared" si="1"/>
        <v>0</v>
      </c>
      <c r="K70" s="1"/>
    </row>
    <row r="71" spans="1:11" ht="18" customHeight="1" x14ac:dyDescent="0.3">
      <c r="A71" s="1">
        <v>69</v>
      </c>
      <c r="B71" s="10">
        <v>46092</v>
      </c>
      <c r="C71" s="1" t="s">
        <v>111</v>
      </c>
      <c r="D71" s="1" t="s">
        <v>112</v>
      </c>
      <c r="E71" s="1">
        <v>500</v>
      </c>
      <c r="F71" s="1"/>
      <c r="G71" s="1"/>
      <c r="H71" s="1"/>
      <c r="I71" s="1"/>
      <c r="J71" s="1">
        <f t="shared" si="1"/>
        <v>0</v>
      </c>
      <c r="K71" s="1"/>
    </row>
    <row r="72" spans="1:11" ht="18" customHeight="1" x14ac:dyDescent="0.3">
      <c r="A72" s="1">
        <v>70</v>
      </c>
      <c r="B72" s="10">
        <v>46093</v>
      </c>
      <c r="C72" s="1" t="s">
        <v>111</v>
      </c>
      <c r="D72" s="1" t="s">
        <v>112</v>
      </c>
      <c r="E72" s="1">
        <v>500</v>
      </c>
      <c r="F72" s="1"/>
      <c r="G72" s="1"/>
      <c r="H72" s="1"/>
      <c r="I72" s="1"/>
      <c r="J72" s="1">
        <f t="shared" si="1"/>
        <v>0</v>
      </c>
      <c r="K72" s="1"/>
    </row>
    <row r="73" spans="1:11" ht="18" customHeight="1" x14ac:dyDescent="0.3">
      <c r="A73" s="1">
        <v>71</v>
      </c>
      <c r="B73" s="10">
        <v>46094</v>
      </c>
      <c r="C73" s="1" t="s">
        <v>111</v>
      </c>
      <c r="D73" s="1" t="s">
        <v>112</v>
      </c>
      <c r="E73" s="1">
        <v>500</v>
      </c>
      <c r="F73" s="1"/>
      <c r="G73" s="1"/>
      <c r="H73" s="1"/>
      <c r="I73" s="1"/>
      <c r="J73" s="1">
        <f t="shared" si="1"/>
        <v>0</v>
      </c>
      <c r="K73" s="1"/>
    </row>
    <row r="74" spans="1:11" ht="18" customHeight="1" x14ac:dyDescent="0.3">
      <c r="A74" s="1">
        <v>72</v>
      </c>
      <c r="B74" s="10">
        <v>46095</v>
      </c>
      <c r="C74" s="1" t="s">
        <v>111</v>
      </c>
      <c r="D74" s="1" t="s">
        <v>112</v>
      </c>
      <c r="E74" s="1">
        <v>500</v>
      </c>
      <c r="F74" s="1"/>
      <c r="G74" s="1"/>
      <c r="H74" s="1"/>
      <c r="I74" s="1"/>
      <c r="J74" s="1">
        <f t="shared" si="1"/>
        <v>0</v>
      </c>
      <c r="K74" s="1"/>
    </row>
    <row r="75" spans="1:11" ht="18" customHeight="1" x14ac:dyDescent="0.3">
      <c r="A75" s="1">
        <v>73</v>
      </c>
      <c r="B75" s="10">
        <v>46096</v>
      </c>
      <c r="C75" s="1" t="s">
        <v>111</v>
      </c>
      <c r="D75" s="1" t="s">
        <v>112</v>
      </c>
      <c r="E75" s="1">
        <v>500</v>
      </c>
      <c r="F75" s="1"/>
      <c r="G75" s="1"/>
      <c r="H75" s="1"/>
      <c r="I75" s="1"/>
      <c r="J75" s="1">
        <f t="shared" si="1"/>
        <v>0</v>
      </c>
      <c r="K75" s="1"/>
    </row>
    <row r="76" spans="1:11" ht="18" customHeight="1" x14ac:dyDescent="0.3">
      <c r="A76" s="1">
        <v>74</v>
      </c>
      <c r="B76" s="10">
        <v>46097</v>
      </c>
      <c r="C76" s="1" t="s">
        <v>111</v>
      </c>
      <c r="D76" s="1" t="s">
        <v>112</v>
      </c>
      <c r="E76" s="1">
        <v>500</v>
      </c>
      <c r="F76" s="1"/>
      <c r="G76" s="1"/>
      <c r="H76" s="1"/>
      <c r="I76" s="1"/>
      <c r="J76" s="1">
        <f t="shared" si="1"/>
        <v>0</v>
      </c>
      <c r="K76" s="1"/>
    </row>
    <row r="77" spans="1:11" ht="18" customHeight="1" x14ac:dyDescent="0.3">
      <c r="A77" s="1">
        <v>75</v>
      </c>
      <c r="B77" s="10">
        <v>46098</v>
      </c>
      <c r="C77" s="1" t="s">
        <v>111</v>
      </c>
      <c r="D77" s="1" t="s">
        <v>112</v>
      </c>
      <c r="E77" s="1">
        <v>500</v>
      </c>
      <c r="F77" s="1"/>
      <c r="G77" s="1"/>
      <c r="H77" s="1"/>
      <c r="I77" s="1"/>
      <c r="J77" s="1">
        <f t="shared" si="1"/>
        <v>0</v>
      </c>
      <c r="K77" s="1"/>
    </row>
    <row r="78" spans="1:11" ht="18" customHeight="1" x14ac:dyDescent="0.3">
      <c r="A78" s="1">
        <v>76</v>
      </c>
      <c r="B78" s="10">
        <v>46099</v>
      </c>
      <c r="C78" s="1" t="s">
        <v>111</v>
      </c>
      <c r="D78" s="1" t="s">
        <v>112</v>
      </c>
      <c r="E78" s="1">
        <v>500</v>
      </c>
      <c r="F78" s="1"/>
      <c r="G78" s="1"/>
      <c r="H78" s="1"/>
      <c r="I78" s="1"/>
      <c r="J78" s="1">
        <f t="shared" si="1"/>
        <v>0</v>
      </c>
      <c r="K78" s="1"/>
    </row>
    <row r="79" spans="1:11" ht="18" customHeight="1" x14ac:dyDescent="0.3">
      <c r="A79" s="1">
        <v>77</v>
      </c>
      <c r="B79" s="10">
        <v>46100</v>
      </c>
      <c r="C79" s="1" t="s">
        <v>111</v>
      </c>
      <c r="D79" s="1" t="s">
        <v>112</v>
      </c>
      <c r="E79" s="1">
        <v>500</v>
      </c>
      <c r="F79" s="1"/>
      <c r="G79" s="1"/>
      <c r="H79" s="1"/>
      <c r="I79" s="1"/>
      <c r="J79" s="1">
        <f t="shared" si="1"/>
        <v>0</v>
      </c>
      <c r="K79" s="1"/>
    </row>
    <row r="80" spans="1:11" ht="18" customHeight="1" x14ac:dyDescent="0.3">
      <c r="A80" s="1">
        <v>78</v>
      </c>
      <c r="B80" s="10">
        <v>46101</v>
      </c>
      <c r="C80" s="1" t="s">
        <v>111</v>
      </c>
      <c r="D80" s="1" t="s">
        <v>112</v>
      </c>
      <c r="E80" s="1">
        <v>500</v>
      </c>
      <c r="F80" s="1"/>
      <c r="G80" s="1"/>
      <c r="H80" s="1"/>
      <c r="I80" s="1"/>
      <c r="J80" s="1">
        <f t="shared" si="1"/>
        <v>0</v>
      </c>
      <c r="K80" s="1"/>
    </row>
    <row r="81" spans="1:11" ht="18" customHeight="1" x14ac:dyDescent="0.3">
      <c r="A81" s="1">
        <v>79</v>
      </c>
      <c r="B81" s="10">
        <v>46102</v>
      </c>
      <c r="C81" s="1" t="s">
        <v>111</v>
      </c>
      <c r="D81" s="1" t="s">
        <v>112</v>
      </c>
      <c r="E81" s="1">
        <v>500</v>
      </c>
      <c r="F81" s="1"/>
      <c r="G81" s="1"/>
      <c r="H81" s="1"/>
      <c r="I81" s="1"/>
      <c r="J81" s="1">
        <f t="shared" si="1"/>
        <v>0</v>
      </c>
      <c r="K81" s="1"/>
    </row>
    <row r="82" spans="1:11" ht="18" customHeight="1" x14ac:dyDescent="0.3">
      <c r="A82" s="1">
        <v>80</v>
      </c>
      <c r="B82" s="10">
        <v>46103</v>
      </c>
      <c r="C82" s="1" t="s">
        <v>111</v>
      </c>
      <c r="D82" s="1" t="s">
        <v>112</v>
      </c>
      <c r="E82" s="1">
        <v>500</v>
      </c>
      <c r="F82" s="1"/>
      <c r="G82" s="1"/>
      <c r="H82" s="1"/>
      <c r="I82" s="1"/>
      <c r="J82" s="1">
        <f t="shared" si="1"/>
        <v>0</v>
      </c>
      <c r="K82" s="1"/>
    </row>
    <row r="83" spans="1:11" ht="18" customHeight="1" x14ac:dyDescent="0.3">
      <c r="A83" s="1">
        <v>81</v>
      </c>
      <c r="B83" s="10">
        <v>46104</v>
      </c>
      <c r="C83" s="1" t="s">
        <v>111</v>
      </c>
      <c r="D83" s="1" t="s">
        <v>112</v>
      </c>
      <c r="E83" s="1">
        <v>500</v>
      </c>
      <c r="F83" s="1"/>
      <c r="G83" s="1"/>
      <c r="H83" s="1"/>
      <c r="I83" s="1"/>
      <c r="J83" s="1">
        <f t="shared" si="1"/>
        <v>0</v>
      </c>
      <c r="K83" s="1"/>
    </row>
    <row r="84" spans="1:11" ht="18" customHeight="1" x14ac:dyDescent="0.3">
      <c r="A84" s="1">
        <v>82</v>
      </c>
      <c r="B84" s="10">
        <v>46105</v>
      </c>
      <c r="C84" s="1" t="s">
        <v>111</v>
      </c>
      <c r="D84" s="1" t="s">
        <v>112</v>
      </c>
      <c r="E84" s="1">
        <v>500</v>
      </c>
      <c r="F84" s="1"/>
      <c r="G84" s="1"/>
      <c r="H84" s="1"/>
      <c r="I84" s="1"/>
      <c r="J84" s="1">
        <f t="shared" si="1"/>
        <v>0</v>
      </c>
      <c r="K84" s="1"/>
    </row>
    <row r="85" spans="1:11" ht="18" customHeight="1" x14ac:dyDescent="0.3">
      <c r="A85" s="1">
        <v>83</v>
      </c>
      <c r="B85" s="10">
        <v>46106</v>
      </c>
      <c r="C85" s="1" t="s">
        <v>111</v>
      </c>
      <c r="D85" s="1" t="s">
        <v>112</v>
      </c>
      <c r="E85" s="1">
        <v>500</v>
      </c>
      <c r="F85" s="1"/>
      <c r="G85" s="1"/>
      <c r="H85" s="1"/>
      <c r="I85" s="1"/>
      <c r="J85" s="1">
        <f t="shared" si="1"/>
        <v>0</v>
      </c>
      <c r="K85" s="1"/>
    </row>
    <row r="86" spans="1:11" ht="18" customHeight="1" x14ac:dyDescent="0.3">
      <c r="A86" s="1">
        <v>84</v>
      </c>
      <c r="B86" s="10">
        <v>46107</v>
      </c>
      <c r="C86" s="1" t="s">
        <v>111</v>
      </c>
      <c r="D86" s="1" t="s">
        <v>112</v>
      </c>
      <c r="E86" s="1">
        <v>500</v>
      </c>
      <c r="F86" s="1"/>
      <c r="G86" s="1"/>
      <c r="H86" s="1"/>
      <c r="I86" s="1"/>
      <c r="J86" s="1">
        <f t="shared" si="1"/>
        <v>0</v>
      </c>
      <c r="K86" s="1"/>
    </row>
    <row r="87" spans="1:11" ht="18" customHeight="1" x14ac:dyDescent="0.3">
      <c r="A87" s="1">
        <v>85</v>
      </c>
      <c r="B87" s="10">
        <v>46108</v>
      </c>
      <c r="C87" s="1" t="s">
        <v>111</v>
      </c>
      <c r="D87" s="1" t="s">
        <v>112</v>
      </c>
      <c r="E87" s="1">
        <v>500</v>
      </c>
      <c r="F87" s="1"/>
      <c r="G87" s="1"/>
      <c r="H87" s="1"/>
      <c r="I87" s="1"/>
      <c r="J87" s="1">
        <f t="shared" si="1"/>
        <v>0</v>
      </c>
      <c r="K87" s="1"/>
    </row>
    <row r="88" spans="1:11" ht="18" customHeight="1" x14ac:dyDescent="0.3">
      <c r="A88" s="1">
        <v>86</v>
      </c>
      <c r="B88" s="10">
        <v>46109</v>
      </c>
      <c r="C88" s="1" t="s">
        <v>111</v>
      </c>
      <c r="D88" s="1" t="s">
        <v>112</v>
      </c>
      <c r="E88" s="1">
        <v>500</v>
      </c>
      <c r="F88" s="1"/>
      <c r="G88" s="1"/>
      <c r="H88" s="1"/>
      <c r="I88" s="1"/>
      <c r="J88" s="1">
        <f t="shared" si="1"/>
        <v>0</v>
      </c>
      <c r="K88" s="1"/>
    </row>
    <row r="89" spans="1:11" ht="18" customHeight="1" x14ac:dyDescent="0.3">
      <c r="A89" s="1">
        <v>87</v>
      </c>
      <c r="B89" s="10">
        <v>46110</v>
      </c>
      <c r="C89" s="1" t="s">
        <v>111</v>
      </c>
      <c r="D89" s="1" t="s">
        <v>112</v>
      </c>
      <c r="E89" s="1">
        <v>500</v>
      </c>
      <c r="F89" s="1"/>
      <c r="G89" s="1"/>
      <c r="H89" s="1"/>
      <c r="I89" s="1"/>
      <c r="J89" s="1">
        <f t="shared" si="1"/>
        <v>0</v>
      </c>
      <c r="K89" s="1"/>
    </row>
    <row r="90" spans="1:11" ht="18" customHeight="1" x14ac:dyDescent="0.3">
      <c r="A90" s="1">
        <v>88</v>
      </c>
      <c r="B90" s="10">
        <v>46111</v>
      </c>
      <c r="C90" s="1" t="s">
        <v>111</v>
      </c>
      <c r="D90" s="1" t="s">
        <v>112</v>
      </c>
      <c r="E90" s="1">
        <v>500</v>
      </c>
      <c r="F90" s="1"/>
      <c r="G90" s="1"/>
      <c r="H90" s="1"/>
      <c r="I90" s="1"/>
      <c r="J90" s="1">
        <f t="shared" si="1"/>
        <v>0</v>
      </c>
      <c r="K90" s="1"/>
    </row>
    <row r="91" spans="1:11" ht="18" customHeight="1" x14ac:dyDescent="0.3">
      <c r="A91" s="1">
        <v>89</v>
      </c>
      <c r="B91" s="10">
        <v>46112</v>
      </c>
      <c r="C91" s="1" t="s">
        <v>111</v>
      </c>
      <c r="D91" s="1" t="s">
        <v>112</v>
      </c>
      <c r="E91" s="1">
        <v>500</v>
      </c>
      <c r="F91" s="1"/>
      <c r="G91" s="1"/>
      <c r="H91" s="1"/>
      <c r="I91" s="1"/>
      <c r="J91" s="1">
        <f t="shared" si="1"/>
        <v>0</v>
      </c>
      <c r="K91" s="1"/>
    </row>
    <row r="92" spans="1:11" ht="18" customHeight="1" x14ac:dyDescent="0.3">
      <c r="A92" s="1">
        <v>90</v>
      </c>
      <c r="B92" s="10">
        <v>46113</v>
      </c>
      <c r="C92" s="1" t="s">
        <v>111</v>
      </c>
      <c r="D92" s="1" t="s">
        <v>112</v>
      </c>
      <c r="E92" s="1">
        <v>500</v>
      </c>
      <c r="F92" s="1"/>
      <c r="G92" s="1"/>
      <c r="H92" s="1"/>
      <c r="I92" s="1"/>
      <c r="J92" s="1">
        <f t="shared" si="1"/>
        <v>0</v>
      </c>
      <c r="K92" s="1"/>
    </row>
    <row r="93" spans="1:11" ht="18" customHeight="1" x14ac:dyDescent="0.3">
      <c r="A93" s="1">
        <v>91</v>
      </c>
      <c r="B93" s="10">
        <v>46114</v>
      </c>
      <c r="C93" s="1" t="s">
        <v>111</v>
      </c>
      <c r="D93" s="1" t="s">
        <v>112</v>
      </c>
      <c r="E93" s="1">
        <v>500</v>
      </c>
      <c r="F93" s="1"/>
      <c r="G93" s="1"/>
      <c r="H93" s="1"/>
      <c r="I93" s="1"/>
      <c r="J93" s="1">
        <f t="shared" si="1"/>
        <v>0</v>
      </c>
      <c r="K93" s="1"/>
    </row>
    <row r="94" spans="1:11" ht="18" customHeight="1" x14ac:dyDescent="0.3">
      <c r="A94" s="1">
        <v>92</v>
      </c>
      <c r="B94" s="10">
        <v>46115</v>
      </c>
      <c r="C94" s="1" t="s">
        <v>111</v>
      </c>
      <c r="D94" s="1" t="s">
        <v>112</v>
      </c>
      <c r="E94" s="1">
        <v>500</v>
      </c>
      <c r="F94" s="1"/>
      <c r="G94" s="1"/>
      <c r="H94" s="1"/>
      <c r="I94" s="1"/>
      <c r="J94" s="1">
        <f t="shared" si="1"/>
        <v>0</v>
      </c>
      <c r="K94" s="1"/>
    </row>
    <row r="95" spans="1:11" ht="18" customHeight="1" x14ac:dyDescent="0.3">
      <c r="A95" s="1">
        <v>93</v>
      </c>
      <c r="B95" s="10">
        <v>46116</v>
      </c>
      <c r="C95" s="1" t="s">
        <v>111</v>
      </c>
      <c r="D95" s="1" t="s">
        <v>112</v>
      </c>
      <c r="E95" s="1">
        <v>500</v>
      </c>
      <c r="F95" s="1"/>
      <c r="G95" s="1"/>
      <c r="H95" s="1"/>
      <c r="I95" s="1"/>
      <c r="J95" s="1">
        <f t="shared" si="1"/>
        <v>0</v>
      </c>
      <c r="K95" s="1"/>
    </row>
    <row r="96" spans="1:11" ht="18" customHeight="1" x14ac:dyDescent="0.3">
      <c r="A96" s="1">
        <v>94</v>
      </c>
      <c r="B96" s="10">
        <v>46117</v>
      </c>
      <c r="C96" s="1" t="s">
        <v>111</v>
      </c>
      <c r="D96" s="1" t="s">
        <v>112</v>
      </c>
      <c r="E96" s="1">
        <v>500</v>
      </c>
      <c r="F96" s="1"/>
      <c r="G96" s="1"/>
      <c r="H96" s="1"/>
      <c r="I96" s="1"/>
      <c r="J96" s="1">
        <f t="shared" si="1"/>
        <v>0</v>
      </c>
      <c r="K96" s="1"/>
    </row>
    <row r="97" spans="1:11" ht="18" customHeight="1" x14ac:dyDescent="0.3">
      <c r="A97" s="1">
        <v>95</v>
      </c>
      <c r="B97" s="10">
        <v>46118</v>
      </c>
      <c r="C97" s="1" t="s">
        <v>111</v>
      </c>
      <c r="D97" s="1" t="s">
        <v>112</v>
      </c>
      <c r="E97" s="1">
        <v>500</v>
      </c>
      <c r="F97" s="1"/>
      <c r="G97" s="1"/>
      <c r="H97" s="1"/>
      <c r="I97" s="1"/>
      <c r="J97" s="1">
        <f t="shared" si="1"/>
        <v>0</v>
      </c>
      <c r="K97" s="1"/>
    </row>
    <row r="98" spans="1:11" ht="18" customHeight="1" x14ac:dyDescent="0.3">
      <c r="A98" s="1">
        <v>96</v>
      </c>
      <c r="B98" s="10">
        <v>46119</v>
      </c>
      <c r="C98" s="1" t="s">
        <v>111</v>
      </c>
      <c r="D98" s="1" t="s">
        <v>112</v>
      </c>
      <c r="E98" s="1">
        <v>500</v>
      </c>
      <c r="F98" s="1"/>
      <c r="G98" s="1"/>
      <c r="H98" s="1"/>
      <c r="I98" s="1"/>
      <c r="J98" s="1">
        <f t="shared" si="1"/>
        <v>0</v>
      </c>
      <c r="K98" s="1"/>
    </row>
    <row r="99" spans="1:11" ht="18" customHeight="1" x14ac:dyDescent="0.3">
      <c r="A99" s="1">
        <v>97</v>
      </c>
      <c r="B99" s="10">
        <v>46120</v>
      </c>
      <c r="C99" s="1" t="s">
        <v>111</v>
      </c>
      <c r="D99" s="1" t="s">
        <v>112</v>
      </c>
      <c r="E99" s="1">
        <v>500</v>
      </c>
      <c r="F99" s="1"/>
      <c r="G99" s="1"/>
      <c r="H99" s="1"/>
      <c r="I99" s="1"/>
      <c r="J99" s="1">
        <f t="shared" si="1"/>
        <v>0</v>
      </c>
      <c r="K99" s="1"/>
    </row>
    <row r="100" spans="1:11" ht="18" customHeight="1" x14ac:dyDescent="0.3">
      <c r="A100" s="1">
        <v>98</v>
      </c>
      <c r="B100" s="10">
        <v>46121</v>
      </c>
      <c r="C100" s="1" t="s">
        <v>111</v>
      </c>
      <c r="D100" s="1" t="s">
        <v>112</v>
      </c>
      <c r="E100" s="1">
        <v>500</v>
      </c>
      <c r="F100" s="1"/>
      <c r="G100" s="1"/>
      <c r="H100" s="1"/>
      <c r="I100" s="1"/>
      <c r="J100" s="1">
        <f t="shared" si="1"/>
        <v>0</v>
      </c>
      <c r="K100" s="1"/>
    </row>
    <row r="101" spans="1:11" ht="18" customHeight="1" x14ac:dyDescent="0.3">
      <c r="A101" s="1">
        <v>99</v>
      </c>
      <c r="B101" s="10">
        <v>46122</v>
      </c>
      <c r="C101" s="1" t="s">
        <v>111</v>
      </c>
      <c r="D101" s="1" t="s">
        <v>112</v>
      </c>
      <c r="E101" s="1">
        <v>500</v>
      </c>
      <c r="F101" s="1"/>
      <c r="G101" s="1"/>
      <c r="H101" s="1"/>
      <c r="I101" s="1"/>
      <c r="J101" s="1">
        <f t="shared" si="1"/>
        <v>0</v>
      </c>
      <c r="K101" s="1"/>
    </row>
    <row r="102" spans="1:11" ht="18" customHeight="1" x14ac:dyDescent="0.3">
      <c r="A102" s="1">
        <v>100</v>
      </c>
      <c r="B102" s="10">
        <v>46123</v>
      </c>
      <c r="C102" s="1" t="s">
        <v>111</v>
      </c>
      <c r="D102" s="1" t="s">
        <v>112</v>
      </c>
      <c r="E102" s="1">
        <v>500</v>
      </c>
      <c r="F102" s="1"/>
      <c r="G102" s="1"/>
      <c r="H102" s="1"/>
      <c r="I102" s="1"/>
      <c r="J102" s="1">
        <f t="shared" si="1"/>
        <v>0</v>
      </c>
      <c r="K102" s="1"/>
    </row>
    <row r="103" spans="1:11" ht="18" customHeight="1" x14ac:dyDescent="0.3">
      <c r="A103" s="1">
        <v>101</v>
      </c>
      <c r="B103" s="10">
        <v>46124</v>
      </c>
      <c r="C103" s="1" t="s">
        <v>111</v>
      </c>
      <c r="D103" s="1" t="s">
        <v>112</v>
      </c>
      <c r="E103" s="1">
        <v>500</v>
      </c>
      <c r="F103" s="1"/>
      <c r="G103" s="1"/>
      <c r="H103" s="1"/>
      <c r="I103" s="1"/>
      <c r="J103" s="1">
        <f t="shared" si="1"/>
        <v>0</v>
      </c>
      <c r="K103" s="1"/>
    </row>
    <row r="104" spans="1:11" ht="18" customHeight="1" x14ac:dyDescent="0.3">
      <c r="A104" s="1">
        <v>102</v>
      </c>
      <c r="B104" s="10">
        <v>46125</v>
      </c>
      <c r="C104" s="1" t="s">
        <v>111</v>
      </c>
      <c r="D104" s="1" t="s">
        <v>112</v>
      </c>
      <c r="E104" s="1">
        <v>500</v>
      </c>
      <c r="F104" s="1"/>
      <c r="G104" s="1"/>
      <c r="H104" s="1"/>
      <c r="I104" s="1"/>
      <c r="J104" s="1">
        <f t="shared" si="1"/>
        <v>0</v>
      </c>
      <c r="K104" s="1"/>
    </row>
    <row r="105" spans="1:11" ht="18" customHeight="1" x14ac:dyDescent="0.3">
      <c r="A105" s="1">
        <v>103</v>
      </c>
      <c r="B105" s="10">
        <v>46126</v>
      </c>
      <c r="C105" s="1" t="s">
        <v>111</v>
      </c>
      <c r="D105" s="1" t="s">
        <v>112</v>
      </c>
      <c r="E105" s="1">
        <v>500</v>
      </c>
      <c r="F105" s="1"/>
      <c r="G105" s="1"/>
      <c r="H105" s="1"/>
      <c r="I105" s="1"/>
      <c r="J105" s="1">
        <f t="shared" si="1"/>
        <v>0</v>
      </c>
      <c r="K105" s="1"/>
    </row>
    <row r="106" spans="1:11" ht="18" customHeight="1" x14ac:dyDescent="0.3">
      <c r="A106" s="1">
        <v>104</v>
      </c>
      <c r="B106" s="10">
        <v>46127</v>
      </c>
      <c r="C106" s="1" t="s">
        <v>111</v>
      </c>
      <c r="D106" s="1" t="s">
        <v>112</v>
      </c>
      <c r="E106" s="1">
        <v>500</v>
      </c>
      <c r="F106" s="1"/>
      <c r="G106" s="1"/>
      <c r="H106" s="1"/>
      <c r="I106" s="1"/>
      <c r="J106" s="1">
        <f t="shared" si="1"/>
        <v>0</v>
      </c>
      <c r="K106" s="1"/>
    </row>
    <row r="107" spans="1:11" ht="18" customHeight="1" x14ac:dyDescent="0.3">
      <c r="A107" s="1">
        <v>105</v>
      </c>
      <c r="B107" s="10">
        <v>46128</v>
      </c>
      <c r="C107" s="1" t="s">
        <v>111</v>
      </c>
      <c r="D107" s="1" t="s">
        <v>112</v>
      </c>
      <c r="E107" s="1">
        <v>500</v>
      </c>
      <c r="F107" s="1"/>
      <c r="G107" s="1"/>
      <c r="H107" s="1"/>
      <c r="I107" s="1"/>
      <c r="J107" s="1">
        <f t="shared" si="1"/>
        <v>0</v>
      </c>
      <c r="K107" s="1"/>
    </row>
    <row r="108" spans="1:11" ht="18" customHeight="1" x14ac:dyDescent="0.3">
      <c r="A108" s="1">
        <v>106</v>
      </c>
      <c r="B108" s="10">
        <v>46129</v>
      </c>
      <c r="C108" s="1" t="s">
        <v>111</v>
      </c>
      <c r="D108" s="1" t="s">
        <v>112</v>
      </c>
      <c r="E108" s="1">
        <v>500</v>
      </c>
      <c r="F108" s="1"/>
      <c r="G108" s="1"/>
      <c r="H108" s="1"/>
      <c r="I108" s="1"/>
      <c r="J108" s="1">
        <f t="shared" si="1"/>
        <v>0</v>
      </c>
      <c r="K108" s="1"/>
    </row>
    <row r="109" spans="1:11" ht="18" customHeight="1" x14ac:dyDescent="0.3">
      <c r="A109" s="1">
        <v>107</v>
      </c>
      <c r="B109" s="10">
        <v>46130</v>
      </c>
      <c r="C109" s="1" t="s">
        <v>111</v>
      </c>
      <c r="D109" s="1" t="s">
        <v>112</v>
      </c>
      <c r="E109" s="1">
        <v>500</v>
      </c>
      <c r="F109" s="1"/>
      <c r="G109" s="1"/>
      <c r="H109" s="1"/>
      <c r="I109" s="1"/>
      <c r="J109" s="1">
        <f t="shared" si="1"/>
        <v>0</v>
      </c>
      <c r="K109" s="1"/>
    </row>
    <row r="110" spans="1:11" ht="18" customHeight="1" x14ac:dyDescent="0.3">
      <c r="A110" s="1">
        <v>108</v>
      </c>
      <c r="B110" s="10">
        <v>46131</v>
      </c>
      <c r="C110" s="1" t="s">
        <v>111</v>
      </c>
      <c r="D110" s="1" t="s">
        <v>112</v>
      </c>
      <c r="E110" s="1">
        <v>500</v>
      </c>
      <c r="F110" s="1"/>
      <c r="G110" s="1"/>
      <c r="H110" s="1"/>
      <c r="I110" s="1"/>
      <c r="J110" s="1">
        <f t="shared" si="1"/>
        <v>0</v>
      </c>
      <c r="K110" s="1"/>
    </row>
    <row r="111" spans="1:11" ht="18" customHeight="1" x14ac:dyDescent="0.3">
      <c r="A111" s="1">
        <v>109</v>
      </c>
      <c r="B111" s="10">
        <v>46132</v>
      </c>
      <c r="C111" s="1" t="s">
        <v>111</v>
      </c>
      <c r="D111" s="1" t="s">
        <v>112</v>
      </c>
      <c r="E111" s="1">
        <v>500</v>
      </c>
      <c r="F111" s="1"/>
      <c r="G111" s="1"/>
      <c r="H111" s="1"/>
      <c r="I111" s="1"/>
      <c r="J111" s="1">
        <f t="shared" si="1"/>
        <v>0</v>
      </c>
      <c r="K111" s="1"/>
    </row>
    <row r="112" spans="1:11" ht="18" customHeight="1" x14ac:dyDescent="0.3">
      <c r="A112" s="1">
        <v>110</v>
      </c>
      <c r="B112" s="10">
        <v>46133</v>
      </c>
      <c r="C112" s="1" t="s">
        <v>111</v>
      </c>
      <c r="D112" s="1" t="s">
        <v>112</v>
      </c>
      <c r="E112" s="1">
        <v>500</v>
      </c>
      <c r="F112" s="1"/>
      <c r="G112" s="1"/>
      <c r="H112" s="1"/>
      <c r="I112" s="1"/>
      <c r="J112" s="1">
        <f t="shared" si="1"/>
        <v>0</v>
      </c>
      <c r="K112" s="1"/>
    </row>
    <row r="113" spans="1:11" ht="18" customHeight="1" x14ac:dyDescent="0.3">
      <c r="A113" s="1">
        <v>111</v>
      </c>
      <c r="B113" s="10">
        <v>46134</v>
      </c>
      <c r="C113" s="1" t="s">
        <v>111</v>
      </c>
      <c r="D113" s="1" t="s">
        <v>112</v>
      </c>
      <c r="E113" s="1">
        <v>500</v>
      </c>
      <c r="F113" s="1"/>
      <c r="G113" s="1"/>
      <c r="H113" s="1"/>
      <c r="I113" s="1"/>
      <c r="J113" s="1">
        <f t="shared" si="1"/>
        <v>0</v>
      </c>
      <c r="K113" s="1"/>
    </row>
    <row r="114" spans="1:11" ht="18" customHeight="1" x14ac:dyDescent="0.3">
      <c r="A114" s="1">
        <v>112</v>
      </c>
      <c r="B114" s="10">
        <v>46135</v>
      </c>
      <c r="C114" s="1" t="s">
        <v>111</v>
      </c>
      <c r="D114" s="1" t="s">
        <v>112</v>
      </c>
      <c r="E114" s="1">
        <v>500</v>
      </c>
      <c r="F114" s="1"/>
      <c r="G114" s="1"/>
      <c r="H114" s="1"/>
      <c r="I114" s="1"/>
      <c r="J114" s="1">
        <f t="shared" si="1"/>
        <v>0</v>
      </c>
      <c r="K114" s="1"/>
    </row>
    <row r="115" spans="1:11" ht="18" customHeight="1" x14ac:dyDescent="0.3">
      <c r="A115" s="1">
        <v>113</v>
      </c>
      <c r="B115" s="10">
        <v>46136</v>
      </c>
      <c r="C115" s="1" t="s">
        <v>111</v>
      </c>
      <c r="D115" s="1" t="s">
        <v>112</v>
      </c>
      <c r="E115" s="1">
        <v>500</v>
      </c>
      <c r="F115" s="1"/>
      <c r="G115" s="1"/>
      <c r="H115" s="1"/>
      <c r="I115" s="1"/>
      <c r="J115" s="1">
        <f t="shared" si="1"/>
        <v>0</v>
      </c>
      <c r="K115" s="1"/>
    </row>
    <row r="116" spans="1:11" ht="18" customHeight="1" x14ac:dyDescent="0.3">
      <c r="A116" s="1">
        <v>114</v>
      </c>
      <c r="B116" s="10">
        <v>46137</v>
      </c>
      <c r="C116" s="1" t="s">
        <v>111</v>
      </c>
      <c r="D116" s="1" t="s">
        <v>112</v>
      </c>
      <c r="E116" s="1">
        <v>500</v>
      </c>
      <c r="F116" s="1"/>
      <c r="G116" s="1"/>
      <c r="H116" s="1"/>
      <c r="I116" s="1"/>
      <c r="J116" s="1">
        <f t="shared" si="1"/>
        <v>0</v>
      </c>
      <c r="K116" s="1"/>
    </row>
    <row r="117" spans="1:11" ht="18" customHeight="1" x14ac:dyDescent="0.3">
      <c r="A117" s="1">
        <v>115</v>
      </c>
      <c r="B117" s="10">
        <v>46138</v>
      </c>
      <c r="C117" s="1" t="s">
        <v>111</v>
      </c>
      <c r="D117" s="1" t="s">
        <v>112</v>
      </c>
      <c r="E117" s="1">
        <v>500</v>
      </c>
      <c r="F117" s="1"/>
      <c r="G117" s="1"/>
      <c r="H117" s="1"/>
      <c r="I117" s="1"/>
      <c r="J117" s="1">
        <f t="shared" si="1"/>
        <v>0</v>
      </c>
      <c r="K117" s="1"/>
    </row>
    <row r="118" spans="1:11" ht="18" customHeight="1" x14ac:dyDescent="0.3">
      <c r="A118" s="1">
        <v>116</v>
      </c>
      <c r="B118" s="10">
        <v>46139</v>
      </c>
      <c r="C118" s="1" t="s">
        <v>111</v>
      </c>
      <c r="D118" s="1" t="s">
        <v>112</v>
      </c>
      <c r="E118" s="1">
        <v>500</v>
      </c>
      <c r="F118" s="1"/>
      <c r="G118" s="1"/>
      <c r="H118" s="1"/>
      <c r="I118" s="1"/>
      <c r="J118" s="1">
        <f t="shared" si="1"/>
        <v>0</v>
      </c>
      <c r="K118" s="1"/>
    </row>
    <row r="119" spans="1:11" ht="18" customHeight="1" x14ac:dyDescent="0.3">
      <c r="A119" s="1">
        <v>117</v>
      </c>
      <c r="B119" s="10">
        <v>46140</v>
      </c>
      <c r="C119" s="1" t="s">
        <v>111</v>
      </c>
      <c r="D119" s="1" t="s">
        <v>112</v>
      </c>
      <c r="E119" s="1">
        <v>500</v>
      </c>
      <c r="F119" s="1"/>
      <c r="G119" s="1"/>
      <c r="H119" s="1"/>
      <c r="I119" s="1"/>
      <c r="J119" s="1">
        <f t="shared" si="1"/>
        <v>0</v>
      </c>
      <c r="K119" s="1"/>
    </row>
    <row r="120" spans="1:11" ht="18" customHeight="1" x14ac:dyDescent="0.3">
      <c r="A120" s="1">
        <v>118</v>
      </c>
      <c r="B120" s="10">
        <v>46141</v>
      </c>
      <c r="C120" s="1" t="s">
        <v>111</v>
      </c>
      <c r="D120" s="1" t="s">
        <v>112</v>
      </c>
      <c r="E120" s="1">
        <v>500</v>
      </c>
      <c r="F120" s="1"/>
      <c r="G120" s="1"/>
      <c r="H120" s="1"/>
      <c r="I120" s="1"/>
      <c r="J120" s="1">
        <f t="shared" si="1"/>
        <v>0</v>
      </c>
      <c r="K120" s="1"/>
    </row>
    <row r="121" spans="1:11" ht="18" customHeight="1" x14ac:dyDescent="0.3">
      <c r="A121" s="1">
        <v>119</v>
      </c>
      <c r="B121" s="10">
        <v>46142</v>
      </c>
      <c r="C121" s="1" t="s">
        <v>111</v>
      </c>
      <c r="D121" s="1" t="s">
        <v>112</v>
      </c>
      <c r="E121" s="1">
        <v>500</v>
      </c>
      <c r="F121" s="1"/>
      <c r="G121" s="1"/>
      <c r="H121" s="1"/>
      <c r="I121" s="1"/>
      <c r="J121" s="1">
        <f t="shared" si="1"/>
        <v>0</v>
      </c>
      <c r="K121" s="1"/>
    </row>
    <row r="122" spans="1:11" ht="18" customHeight="1" x14ac:dyDescent="0.3">
      <c r="A122" s="1">
        <v>120</v>
      </c>
      <c r="B122" s="10">
        <v>46143</v>
      </c>
      <c r="C122" s="1" t="s">
        <v>111</v>
      </c>
      <c r="D122" s="1" t="s">
        <v>112</v>
      </c>
      <c r="E122" s="1">
        <v>500</v>
      </c>
      <c r="F122" s="1"/>
      <c r="G122" s="1"/>
      <c r="H122" s="1"/>
      <c r="I122" s="1"/>
      <c r="J122" s="1">
        <f t="shared" si="1"/>
        <v>0</v>
      </c>
      <c r="K122" s="1"/>
    </row>
    <row r="123" spans="1:11" ht="18" customHeight="1" x14ac:dyDescent="0.3">
      <c r="A123" s="1">
        <v>121</v>
      </c>
      <c r="B123" s="10">
        <v>46144</v>
      </c>
      <c r="C123" s="1" t="s">
        <v>111</v>
      </c>
      <c r="D123" s="1" t="s">
        <v>112</v>
      </c>
      <c r="E123" s="1">
        <v>500</v>
      </c>
      <c r="F123" s="1"/>
      <c r="G123" s="1"/>
      <c r="H123" s="1"/>
      <c r="I123" s="1"/>
      <c r="J123" s="1">
        <f t="shared" si="1"/>
        <v>0</v>
      </c>
      <c r="K123" s="1"/>
    </row>
    <row r="124" spans="1:11" ht="18" customHeight="1" x14ac:dyDescent="0.3">
      <c r="A124" s="1">
        <v>122</v>
      </c>
      <c r="B124" s="10">
        <v>46145</v>
      </c>
      <c r="C124" s="1" t="s">
        <v>111</v>
      </c>
      <c r="D124" s="1" t="s">
        <v>112</v>
      </c>
      <c r="E124" s="1">
        <v>500</v>
      </c>
      <c r="F124" s="1"/>
      <c r="G124" s="1"/>
      <c r="H124" s="1"/>
      <c r="I124" s="1"/>
      <c r="J124" s="1">
        <f t="shared" si="1"/>
        <v>0</v>
      </c>
      <c r="K124" s="1"/>
    </row>
    <row r="125" spans="1:11" ht="18" customHeight="1" x14ac:dyDescent="0.3">
      <c r="A125" s="1">
        <v>123</v>
      </c>
      <c r="B125" s="10">
        <v>46146</v>
      </c>
      <c r="C125" s="1" t="s">
        <v>111</v>
      </c>
      <c r="D125" s="1" t="s">
        <v>112</v>
      </c>
      <c r="E125" s="1">
        <v>500</v>
      </c>
      <c r="F125" s="1"/>
      <c r="G125" s="1"/>
      <c r="H125" s="1"/>
      <c r="I125" s="1"/>
      <c r="J125" s="1">
        <f t="shared" si="1"/>
        <v>0</v>
      </c>
      <c r="K125" s="1"/>
    </row>
    <row r="126" spans="1:11" ht="18" customHeight="1" x14ac:dyDescent="0.3">
      <c r="A126" s="1">
        <v>124</v>
      </c>
      <c r="B126" s="10">
        <v>46147</v>
      </c>
      <c r="C126" s="1" t="s">
        <v>111</v>
      </c>
      <c r="D126" s="1" t="s">
        <v>112</v>
      </c>
      <c r="E126" s="1">
        <v>500</v>
      </c>
      <c r="F126" s="1"/>
      <c r="G126" s="1"/>
      <c r="H126" s="1"/>
      <c r="I126" s="1"/>
      <c r="J126" s="1">
        <f t="shared" si="1"/>
        <v>0</v>
      </c>
      <c r="K126" s="1"/>
    </row>
    <row r="127" spans="1:11" ht="18" customHeight="1" x14ac:dyDescent="0.3">
      <c r="A127" s="1">
        <v>125</v>
      </c>
      <c r="B127" s="10">
        <v>46148</v>
      </c>
      <c r="C127" s="1" t="s">
        <v>111</v>
      </c>
      <c r="D127" s="1" t="s">
        <v>112</v>
      </c>
      <c r="E127" s="1">
        <v>500</v>
      </c>
      <c r="F127" s="1"/>
      <c r="G127" s="1"/>
      <c r="H127" s="1"/>
      <c r="I127" s="1"/>
      <c r="J127" s="1">
        <f t="shared" si="1"/>
        <v>0</v>
      </c>
      <c r="K127" s="1"/>
    </row>
    <row r="128" spans="1:11" ht="18" customHeight="1" x14ac:dyDescent="0.3">
      <c r="A128" s="1">
        <v>126</v>
      </c>
      <c r="B128" s="10">
        <v>46149</v>
      </c>
      <c r="C128" s="1" t="s">
        <v>111</v>
      </c>
      <c r="D128" s="1" t="s">
        <v>112</v>
      </c>
      <c r="E128" s="1">
        <v>500</v>
      </c>
      <c r="F128" s="1"/>
      <c r="G128" s="1"/>
      <c r="H128" s="1"/>
      <c r="I128" s="1"/>
      <c r="J128" s="1">
        <f t="shared" si="1"/>
        <v>0</v>
      </c>
      <c r="K128" s="1"/>
    </row>
    <row r="129" spans="1:11" ht="18" customHeight="1" x14ac:dyDescent="0.3">
      <c r="A129" s="1">
        <v>127</v>
      </c>
      <c r="B129" s="10">
        <v>46150</v>
      </c>
      <c r="C129" s="1" t="s">
        <v>111</v>
      </c>
      <c r="D129" s="1" t="s">
        <v>112</v>
      </c>
      <c r="E129" s="1">
        <v>500</v>
      </c>
      <c r="F129" s="1"/>
      <c r="G129" s="1"/>
      <c r="H129" s="1"/>
      <c r="I129" s="1"/>
      <c r="J129" s="1">
        <f t="shared" si="1"/>
        <v>0</v>
      </c>
      <c r="K129" s="1"/>
    </row>
    <row r="130" spans="1:11" ht="18" customHeight="1" x14ac:dyDescent="0.3">
      <c r="A130" s="1">
        <v>128</v>
      </c>
      <c r="B130" s="10">
        <v>46151</v>
      </c>
      <c r="C130" s="1" t="s">
        <v>111</v>
      </c>
      <c r="D130" s="1" t="s">
        <v>112</v>
      </c>
      <c r="E130" s="1">
        <v>500</v>
      </c>
      <c r="F130" s="1"/>
      <c r="G130" s="1"/>
      <c r="H130" s="1"/>
      <c r="I130" s="1"/>
      <c r="J130" s="1">
        <f t="shared" si="1"/>
        <v>0</v>
      </c>
      <c r="K130" s="1"/>
    </row>
    <row r="131" spans="1:11" ht="18" customHeight="1" x14ac:dyDescent="0.3">
      <c r="A131" s="1">
        <v>129</v>
      </c>
      <c r="B131" s="10">
        <v>46152</v>
      </c>
      <c r="C131" s="1" t="s">
        <v>111</v>
      </c>
      <c r="D131" s="1" t="s">
        <v>112</v>
      </c>
      <c r="E131" s="1">
        <v>500</v>
      </c>
      <c r="F131" s="1"/>
      <c r="G131" s="1"/>
      <c r="H131" s="1"/>
      <c r="I131" s="1"/>
      <c r="J131" s="1">
        <f t="shared" si="1"/>
        <v>0</v>
      </c>
      <c r="K131" s="1"/>
    </row>
    <row r="132" spans="1:11" ht="18" customHeight="1" x14ac:dyDescent="0.3">
      <c r="A132" s="1">
        <v>130</v>
      </c>
      <c r="B132" s="10">
        <v>46153</v>
      </c>
      <c r="C132" s="1" t="s">
        <v>111</v>
      </c>
      <c r="D132" s="1" t="s">
        <v>112</v>
      </c>
      <c r="E132" s="1">
        <v>500</v>
      </c>
      <c r="F132" s="1"/>
      <c r="G132" s="1"/>
      <c r="H132" s="1"/>
      <c r="I132" s="1"/>
      <c r="J132" s="1">
        <f t="shared" ref="J132:J195" si="2">E132*F132-G132-H132+I132</f>
        <v>0</v>
      </c>
      <c r="K132" s="1"/>
    </row>
    <row r="133" spans="1:11" ht="18" customHeight="1" x14ac:dyDescent="0.3">
      <c r="A133" s="1">
        <v>131</v>
      </c>
      <c r="B133" s="10">
        <v>46154</v>
      </c>
      <c r="C133" s="1" t="s">
        <v>111</v>
      </c>
      <c r="D133" s="1" t="s">
        <v>112</v>
      </c>
      <c r="E133" s="1">
        <v>500</v>
      </c>
      <c r="F133" s="1"/>
      <c r="G133" s="1"/>
      <c r="H133" s="1"/>
      <c r="I133" s="1"/>
      <c r="J133" s="1">
        <f t="shared" si="2"/>
        <v>0</v>
      </c>
      <c r="K133" s="1"/>
    </row>
    <row r="134" spans="1:11" ht="18" customHeight="1" x14ac:dyDescent="0.3">
      <c r="A134" s="1">
        <v>132</v>
      </c>
      <c r="B134" s="10">
        <v>46155</v>
      </c>
      <c r="C134" s="1" t="s">
        <v>111</v>
      </c>
      <c r="D134" s="1" t="s">
        <v>112</v>
      </c>
      <c r="E134" s="1">
        <v>500</v>
      </c>
      <c r="F134" s="1"/>
      <c r="G134" s="1"/>
      <c r="H134" s="1"/>
      <c r="I134" s="1"/>
      <c r="J134" s="1">
        <f t="shared" si="2"/>
        <v>0</v>
      </c>
      <c r="K134" s="1"/>
    </row>
    <row r="135" spans="1:11" ht="18" customHeight="1" x14ac:dyDescent="0.3">
      <c r="A135" s="1">
        <v>133</v>
      </c>
      <c r="B135" s="10">
        <v>46156</v>
      </c>
      <c r="C135" s="1" t="s">
        <v>111</v>
      </c>
      <c r="D135" s="1" t="s">
        <v>112</v>
      </c>
      <c r="E135" s="1">
        <v>500</v>
      </c>
      <c r="F135" s="1"/>
      <c r="G135" s="1"/>
      <c r="H135" s="1"/>
      <c r="I135" s="1"/>
      <c r="J135" s="1">
        <f t="shared" si="2"/>
        <v>0</v>
      </c>
      <c r="K135" s="1"/>
    </row>
    <row r="136" spans="1:11" ht="18" customHeight="1" x14ac:dyDescent="0.3">
      <c r="A136" s="1">
        <v>134</v>
      </c>
      <c r="B136" s="10">
        <v>46157</v>
      </c>
      <c r="C136" s="1" t="s">
        <v>111</v>
      </c>
      <c r="D136" s="1" t="s">
        <v>112</v>
      </c>
      <c r="E136" s="1">
        <v>500</v>
      </c>
      <c r="F136" s="1"/>
      <c r="G136" s="1"/>
      <c r="H136" s="1"/>
      <c r="I136" s="1"/>
      <c r="J136" s="1">
        <f t="shared" si="2"/>
        <v>0</v>
      </c>
      <c r="K136" s="1"/>
    </row>
    <row r="137" spans="1:11" ht="18" customHeight="1" x14ac:dyDescent="0.3">
      <c r="A137" s="1">
        <v>135</v>
      </c>
      <c r="B137" s="10">
        <v>46158</v>
      </c>
      <c r="C137" s="1" t="s">
        <v>111</v>
      </c>
      <c r="D137" s="1" t="s">
        <v>112</v>
      </c>
      <c r="E137" s="1">
        <v>500</v>
      </c>
      <c r="F137" s="1"/>
      <c r="G137" s="1"/>
      <c r="H137" s="1"/>
      <c r="I137" s="1"/>
      <c r="J137" s="1">
        <f t="shared" si="2"/>
        <v>0</v>
      </c>
      <c r="K137" s="1"/>
    </row>
    <row r="138" spans="1:11" ht="18" customHeight="1" x14ac:dyDescent="0.3">
      <c r="A138" s="1">
        <v>136</v>
      </c>
      <c r="B138" s="10">
        <v>46159</v>
      </c>
      <c r="C138" s="1" t="s">
        <v>111</v>
      </c>
      <c r="D138" s="1" t="s">
        <v>112</v>
      </c>
      <c r="E138" s="1">
        <v>500</v>
      </c>
      <c r="F138" s="1"/>
      <c r="G138" s="1"/>
      <c r="H138" s="1"/>
      <c r="I138" s="1"/>
      <c r="J138" s="1">
        <f t="shared" si="2"/>
        <v>0</v>
      </c>
      <c r="K138" s="1"/>
    </row>
    <row r="139" spans="1:11" ht="18" customHeight="1" x14ac:dyDescent="0.3">
      <c r="A139" s="1">
        <v>137</v>
      </c>
      <c r="B139" s="10">
        <v>46160</v>
      </c>
      <c r="C139" s="1" t="s">
        <v>111</v>
      </c>
      <c r="D139" s="1" t="s">
        <v>112</v>
      </c>
      <c r="E139" s="1">
        <v>500</v>
      </c>
      <c r="F139" s="1"/>
      <c r="G139" s="1"/>
      <c r="H139" s="1"/>
      <c r="I139" s="1"/>
      <c r="J139" s="1">
        <f t="shared" si="2"/>
        <v>0</v>
      </c>
      <c r="K139" s="1"/>
    </row>
    <row r="140" spans="1:11" ht="18" customHeight="1" x14ac:dyDescent="0.3">
      <c r="A140" s="1">
        <v>138</v>
      </c>
      <c r="B140" s="10">
        <v>46161</v>
      </c>
      <c r="C140" s="1" t="s">
        <v>111</v>
      </c>
      <c r="D140" s="1" t="s">
        <v>112</v>
      </c>
      <c r="E140" s="1">
        <v>500</v>
      </c>
      <c r="F140" s="1"/>
      <c r="G140" s="1"/>
      <c r="H140" s="1"/>
      <c r="I140" s="1"/>
      <c r="J140" s="1">
        <f t="shared" si="2"/>
        <v>0</v>
      </c>
      <c r="K140" s="1"/>
    </row>
    <row r="141" spans="1:11" ht="18" customHeight="1" x14ac:dyDescent="0.3">
      <c r="A141" s="1">
        <v>139</v>
      </c>
      <c r="B141" s="10">
        <v>46162</v>
      </c>
      <c r="C141" s="1" t="s">
        <v>111</v>
      </c>
      <c r="D141" s="1" t="s">
        <v>112</v>
      </c>
      <c r="E141" s="1">
        <v>500</v>
      </c>
      <c r="F141" s="1"/>
      <c r="G141" s="1"/>
      <c r="H141" s="1"/>
      <c r="I141" s="1"/>
      <c r="J141" s="1">
        <f t="shared" si="2"/>
        <v>0</v>
      </c>
      <c r="K141" s="1"/>
    </row>
    <row r="142" spans="1:11" ht="18" customHeight="1" x14ac:dyDescent="0.3">
      <c r="A142" s="1">
        <v>140</v>
      </c>
      <c r="B142" s="10">
        <v>46163</v>
      </c>
      <c r="C142" s="1" t="s">
        <v>111</v>
      </c>
      <c r="D142" s="1" t="s">
        <v>112</v>
      </c>
      <c r="E142" s="1">
        <v>500</v>
      </c>
      <c r="F142" s="1"/>
      <c r="G142" s="1"/>
      <c r="H142" s="1"/>
      <c r="I142" s="1"/>
      <c r="J142" s="1">
        <f t="shared" si="2"/>
        <v>0</v>
      </c>
      <c r="K142" s="1"/>
    </row>
    <row r="143" spans="1:11" ht="18" customHeight="1" x14ac:dyDescent="0.3">
      <c r="A143" s="1">
        <v>141</v>
      </c>
      <c r="B143" s="10">
        <v>46164</v>
      </c>
      <c r="C143" s="1" t="s">
        <v>111</v>
      </c>
      <c r="D143" s="1" t="s">
        <v>112</v>
      </c>
      <c r="E143" s="1">
        <v>500</v>
      </c>
      <c r="F143" s="1"/>
      <c r="G143" s="1"/>
      <c r="H143" s="1"/>
      <c r="I143" s="1"/>
      <c r="J143" s="1">
        <f t="shared" si="2"/>
        <v>0</v>
      </c>
      <c r="K143" s="1"/>
    </row>
    <row r="144" spans="1:11" ht="18" customHeight="1" x14ac:dyDescent="0.3">
      <c r="A144" s="1">
        <v>142</v>
      </c>
      <c r="B144" s="10">
        <v>46165</v>
      </c>
      <c r="C144" s="1" t="s">
        <v>111</v>
      </c>
      <c r="D144" s="1" t="s">
        <v>112</v>
      </c>
      <c r="E144" s="1">
        <v>500</v>
      </c>
      <c r="F144" s="1"/>
      <c r="G144" s="1"/>
      <c r="H144" s="1"/>
      <c r="I144" s="1"/>
      <c r="J144" s="1">
        <f t="shared" si="2"/>
        <v>0</v>
      </c>
      <c r="K144" s="1"/>
    </row>
    <row r="145" spans="1:11" ht="18" customHeight="1" x14ac:dyDescent="0.3">
      <c r="A145" s="1">
        <v>143</v>
      </c>
      <c r="B145" s="10">
        <v>46166</v>
      </c>
      <c r="C145" s="1" t="s">
        <v>111</v>
      </c>
      <c r="D145" s="1" t="s">
        <v>112</v>
      </c>
      <c r="E145" s="1">
        <v>500</v>
      </c>
      <c r="F145" s="1"/>
      <c r="G145" s="1"/>
      <c r="H145" s="1"/>
      <c r="I145" s="1"/>
      <c r="J145" s="1">
        <f t="shared" si="2"/>
        <v>0</v>
      </c>
      <c r="K145" s="1"/>
    </row>
    <row r="146" spans="1:11" ht="18" customHeight="1" x14ac:dyDescent="0.3">
      <c r="A146" s="1">
        <v>144</v>
      </c>
      <c r="B146" s="10">
        <v>46167</v>
      </c>
      <c r="C146" s="1" t="s">
        <v>111</v>
      </c>
      <c r="D146" s="1" t="s">
        <v>112</v>
      </c>
      <c r="E146" s="1">
        <v>500</v>
      </c>
      <c r="F146" s="1"/>
      <c r="G146" s="1"/>
      <c r="H146" s="1"/>
      <c r="I146" s="1"/>
      <c r="J146" s="1">
        <f t="shared" si="2"/>
        <v>0</v>
      </c>
      <c r="K146" s="1"/>
    </row>
    <row r="147" spans="1:11" ht="18" customHeight="1" x14ac:dyDescent="0.3">
      <c r="A147" s="1">
        <v>145</v>
      </c>
      <c r="B147" s="10">
        <v>46168</v>
      </c>
      <c r="C147" s="1" t="s">
        <v>111</v>
      </c>
      <c r="D147" s="1" t="s">
        <v>112</v>
      </c>
      <c r="E147" s="1">
        <v>500</v>
      </c>
      <c r="F147" s="1"/>
      <c r="G147" s="1"/>
      <c r="H147" s="1"/>
      <c r="I147" s="1"/>
      <c r="J147" s="1">
        <f t="shared" si="2"/>
        <v>0</v>
      </c>
      <c r="K147" s="1"/>
    </row>
    <row r="148" spans="1:11" ht="18" customHeight="1" x14ac:dyDescent="0.3">
      <c r="A148" s="1">
        <v>146</v>
      </c>
      <c r="B148" s="10">
        <v>46169</v>
      </c>
      <c r="C148" s="1" t="s">
        <v>111</v>
      </c>
      <c r="D148" s="1" t="s">
        <v>112</v>
      </c>
      <c r="E148" s="1">
        <v>500</v>
      </c>
      <c r="F148" s="1"/>
      <c r="G148" s="1"/>
      <c r="H148" s="1"/>
      <c r="I148" s="1"/>
      <c r="J148" s="1">
        <f t="shared" si="2"/>
        <v>0</v>
      </c>
      <c r="K148" s="1"/>
    </row>
    <row r="149" spans="1:11" ht="18" customHeight="1" x14ac:dyDescent="0.3">
      <c r="A149" s="1">
        <v>147</v>
      </c>
      <c r="B149" s="10">
        <v>46170</v>
      </c>
      <c r="C149" s="1" t="s">
        <v>111</v>
      </c>
      <c r="D149" s="1" t="s">
        <v>112</v>
      </c>
      <c r="E149" s="1">
        <v>500</v>
      </c>
      <c r="F149" s="1"/>
      <c r="G149" s="1"/>
      <c r="H149" s="1"/>
      <c r="I149" s="1"/>
      <c r="J149" s="1">
        <f t="shared" si="2"/>
        <v>0</v>
      </c>
      <c r="K149" s="1"/>
    </row>
    <row r="150" spans="1:11" ht="18" customHeight="1" x14ac:dyDescent="0.3">
      <c r="A150" s="1">
        <v>148</v>
      </c>
      <c r="B150" s="10">
        <v>46171</v>
      </c>
      <c r="C150" s="1" t="s">
        <v>111</v>
      </c>
      <c r="D150" s="1" t="s">
        <v>112</v>
      </c>
      <c r="E150" s="1">
        <v>500</v>
      </c>
      <c r="F150" s="1"/>
      <c r="G150" s="1"/>
      <c r="H150" s="1"/>
      <c r="I150" s="1"/>
      <c r="J150" s="1">
        <f t="shared" si="2"/>
        <v>0</v>
      </c>
      <c r="K150" s="1"/>
    </row>
    <row r="151" spans="1:11" ht="18" customHeight="1" x14ac:dyDescent="0.3">
      <c r="A151" s="1">
        <v>149</v>
      </c>
      <c r="B151" s="10">
        <v>46172</v>
      </c>
      <c r="C151" s="1" t="s">
        <v>111</v>
      </c>
      <c r="D151" s="1" t="s">
        <v>112</v>
      </c>
      <c r="E151" s="1">
        <v>500</v>
      </c>
      <c r="F151" s="1"/>
      <c r="G151" s="1"/>
      <c r="H151" s="1"/>
      <c r="I151" s="1"/>
      <c r="J151" s="1">
        <f t="shared" si="2"/>
        <v>0</v>
      </c>
      <c r="K151" s="1"/>
    </row>
    <row r="152" spans="1:11" ht="18" customHeight="1" x14ac:dyDescent="0.3">
      <c r="A152" s="1">
        <v>150</v>
      </c>
      <c r="B152" s="10">
        <v>46173</v>
      </c>
      <c r="C152" s="1" t="s">
        <v>111</v>
      </c>
      <c r="D152" s="1" t="s">
        <v>112</v>
      </c>
      <c r="E152" s="1">
        <v>500</v>
      </c>
      <c r="F152" s="1"/>
      <c r="G152" s="1"/>
      <c r="H152" s="1"/>
      <c r="I152" s="1"/>
      <c r="J152" s="1">
        <f t="shared" si="2"/>
        <v>0</v>
      </c>
      <c r="K152" s="1"/>
    </row>
    <row r="153" spans="1:11" ht="18" customHeight="1" x14ac:dyDescent="0.3">
      <c r="A153" s="1">
        <v>151</v>
      </c>
      <c r="B153" s="10">
        <v>46174</v>
      </c>
      <c r="C153" s="1" t="s">
        <v>111</v>
      </c>
      <c r="D153" s="1" t="s">
        <v>112</v>
      </c>
      <c r="E153" s="1">
        <v>500</v>
      </c>
      <c r="F153" s="1"/>
      <c r="G153" s="1"/>
      <c r="H153" s="1"/>
      <c r="I153" s="1"/>
      <c r="J153" s="1">
        <f t="shared" si="2"/>
        <v>0</v>
      </c>
      <c r="K153" s="1"/>
    </row>
    <row r="154" spans="1:11" ht="18" customHeight="1" x14ac:dyDescent="0.3">
      <c r="A154" s="1">
        <v>152</v>
      </c>
      <c r="B154" s="10">
        <v>46175</v>
      </c>
      <c r="C154" s="1" t="s">
        <v>111</v>
      </c>
      <c r="D154" s="1" t="s">
        <v>112</v>
      </c>
      <c r="E154" s="1">
        <v>500</v>
      </c>
      <c r="F154" s="1"/>
      <c r="G154" s="1"/>
      <c r="H154" s="1"/>
      <c r="I154" s="1"/>
      <c r="J154" s="1">
        <f t="shared" si="2"/>
        <v>0</v>
      </c>
      <c r="K154" s="1"/>
    </row>
    <row r="155" spans="1:11" ht="18" customHeight="1" x14ac:dyDescent="0.3">
      <c r="A155" s="1">
        <v>153</v>
      </c>
      <c r="B155" s="10">
        <v>46176</v>
      </c>
      <c r="C155" s="1" t="s">
        <v>111</v>
      </c>
      <c r="D155" s="1" t="s">
        <v>112</v>
      </c>
      <c r="E155" s="1">
        <v>500</v>
      </c>
      <c r="F155" s="1"/>
      <c r="G155" s="1"/>
      <c r="H155" s="1"/>
      <c r="I155" s="1"/>
      <c r="J155" s="1">
        <f t="shared" si="2"/>
        <v>0</v>
      </c>
      <c r="K155" s="1"/>
    </row>
    <row r="156" spans="1:11" ht="18" customHeight="1" x14ac:dyDescent="0.3">
      <c r="A156" s="1">
        <v>154</v>
      </c>
      <c r="B156" s="10">
        <v>46177</v>
      </c>
      <c r="C156" s="1" t="s">
        <v>111</v>
      </c>
      <c r="D156" s="1" t="s">
        <v>112</v>
      </c>
      <c r="E156" s="1">
        <v>500</v>
      </c>
      <c r="F156" s="1"/>
      <c r="G156" s="1"/>
      <c r="H156" s="1"/>
      <c r="I156" s="1"/>
      <c r="J156" s="1">
        <f t="shared" si="2"/>
        <v>0</v>
      </c>
      <c r="K156" s="1"/>
    </row>
    <row r="157" spans="1:11" ht="18" customHeight="1" x14ac:dyDescent="0.3">
      <c r="A157" s="1">
        <v>155</v>
      </c>
      <c r="B157" s="10">
        <v>46178</v>
      </c>
      <c r="C157" s="1" t="s">
        <v>111</v>
      </c>
      <c r="D157" s="1" t="s">
        <v>112</v>
      </c>
      <c r="E157" s="1">
        <v>500</v>
      </c>
      <c r="F157" s="1"/>
      <c r="G157" s="1"/>
      <c r="H157" s="1"/>
      <c r="I157" s="1"/>
      <c r="J157" s="1">
        <f t="shared" si="2"/>
        <v>0</v>
      </c>
      <c r="K157" s="1"/>
    </row>
    <row r="158" spans="1:11" ht="18" customHeight="1" x14ac:dyDescent="0.3">
      <c r="A158" s="1">
        <v>156</v>
      </c>
      <c r="B158" s="10">
        <v>46179</v>
      </c>
      <c r="C158" s="1" t="s">
        <v>111</v>
      </c>
      <c r="D158" s="1" t="s">
        <v>112</v>
      </c>
      <c r="E158" s="1">
        <v>500</v>
      </c>
      <c r="F158" s="1"/>
      <c r="G158" s="1"/>
      <c r="H158" s="1"/>
      <c r="I158" s="1"/>
      <c r="J158" s="1">
        <f t="shared" si="2"/>
        <v>0</v>
      </c>
      <c r="K158" s="1"/>
    </row>
    <row r="159" spans="1:11" ht="18" customHeight="1" x14ac:dyDescent="0.3">
      <c r="A159" s="1">
        <v>157</v>
      </c>
      <c r="B159" s="10">
        <v>46180</v>
      </c>
      <c r="C159" s="1" t="s">
        <v>111</v>
      </c>
      <c r="D159" s="1" t="s">
        <v>112</v>
      </c>
      <c r="E159" s="1">
        <v>500</v>
      </c>
      <c r="F159" s="1"/>
      <c r="G159" s="1"/>
      <c r="H159" s="1"/>
      <c r="I159" s="1"/>
      <c r="J159" s="1">
        <f t="shared" si="2"/>
        <v>0</v>
      </c>
      <c r="K159" s="1"/>
    </row>
    <row r="160" spans="1:11" ht="18" customHeight="1" x14ac:dyDescent="0.3">
      <c r="A160" s="1">
        <v>158</v>
      </c>
      <c r="B160" s="10">
        <v>46181</v>
      </c>
      <c r="C160" s="1" t="s">
        <v>111</v>
      </c>
      <c r="D160" s="1" t="s">
        <v>112</v>
      </c>
      <c r="E160" s="1">
        <v>500</v>
      </c>
      <c r="F160" s="1"/>
      <c r="G160" s="1"/>
      <c r="H160" s="1"/>
      <c r="I160" s="1"/>
      <c r="J160" s="1">
        <f t="shared" si="2"/>
        <v>0</v>
      </c>
      <c r="K160" s="1"/>
    </row>
    <row r="161" spans="1:11" ht="18" customHeight="1" x14ac:dyDescent="0.3">
      <c r="A161" s="1">
        <v>159</v>
      </c>
      <c r="B161" s="10">
        <v>46182</v>
      </c>
      <c r="C161" s="1" t="s">
        <v>111</v>
      </c>
      <c r="D161" s="1" t="s">
        <v>112</v>
      </c>
      <c r="E161" s="1">
        <v>500</v>
      </c>
      <c r="F161" s="1"/>
      <c r="G161" s="1"/>
      <c r="H161" s="1"/>
      <c r="I161" s="1"/>
      <c r="J161" s="1">
        <f t="shared" si="2"/>
        <v>0</v>
      </c>
      <c r="K161" s="1"/>
    </row>
    <row r="162" spans="1:11" ht="18" customHeight="1" x14ac:dyDescent="0.3">
      <c r="A162" s="1">
        <v>160</v>
      </c>
      <c r="B162" s="10">
        <v>46183</v>
      </c>
      <c r="C162" s="1" t="s">
        <v>111</v>
      </c>
      <c r="D162" s="1" t="s">
        <v>112</v>
      </c>
      <c r="E162" s="1">
        <v>500</v>
      </c>
      <c r="F162" s="1"/>
      <c r="G162" s="1"/>
      <c r="H162" s="1"/>
      <c r="I162" s="1"/>
      <c r="J162" s="1">
        <f t="shared" si="2"/>
        <v>0</v>
      </c>
      <c r="K162" s="1"/>
    </row>
    <row r="163" spans="1:11" ht="18" customHeight="1" x14ac:dyDescent="0.3">
      <c r="A163" s="1">
        <v>161</v>
      </c>
      <c r="B163" s="10">
        <v>46184</v>
      </c>
      <c r="C163" s="1" t="s">
        <v>111</v>
      </c>
      <c r="D163" s="1" t="s">
        <v>112</v>
      </c>
      <c r="E163" s="1">
        <v>500</v>
      </c>
      <c r="F163" s="1"/>
      <c r="G163" s="1"/>
      <c r="H163" s="1"/>
      <c r="I163" s="1"/>
      <c r="J163" s="1">
        <f t="shared" si="2"/>
        <v>0</v>
      </c>
      <c r="K163" s="1"/>
    </row>
    <row r="164" spans="1:11" ht="18" customHeight="1" x14ac:dyDescent="0.3">
      <c r="A164" s="1">
        <v>162</v>
      </c>
      <c r="B164" s="10">
        <v>46185</v>
      </c>
      <c r="C164" s="1" t="s">
        <v>111</v>
      </c>
      <c r="D164" s="1" t="s">
        <v>112</v>
      </c>
      <c r="E164" s="1">
        <v>500</v>
      </c>
      <c r="F164" s="1"/>
      <c r="G164" s="1"/>
      <c r="H164" s="1"/>
      <c r="I164" s="1"/>
      <c r="J164" s="1">
        <f t="shared" si="2"/>
        <v>0</v>
      </c>
      <c r="K164" s="1"/>
    </row>
    <row r="165" spans="1:11" ht="18" customHeight="1" x14ac:dyDescent="0.3">
      <c r="A165" s="1">
        <v>163</v>
      </c>
      <c r="B165" s="10">
        <v>46186</v>
      </c>
      <c r="C165" s="1" t="s">
        <v>111</v>
      </c>
      <c r="D165" s="1" t="s">
        <v>112</v>
      </c>
      <c r="E165" s="1">
        <v>500</v>
      </c>
      <c r="F165" s="1"/>
      <c r="G165" s="1"/>
      <c r="H165" s="1"/>
      <c r="I165" s="1"/>
      <c r="J165" s="1">
        <f t="shared" si="2"/>
        <v>0</v>
      </c>
      <c r="K165" s="1"/>
    </row>
    <row r="166" spans="1:11" ht="18" customHeight="1" x14ac:dyDescent="0.3">
      <c r="A166" s="1">
        <v>164</v>
      </c>
      <c r="B166" s="10">
        <v>46187</v>
      </c>
      <c r="C166" s="1" t="s">
        <v>111</v>
      </c>
      <c r="D166" s="1" t="s">
        <v>112</v>
      </c>
      <c r="E166" s="1">
        <v>500</v>
      </c>
      <c r="F166" s="1"/>
      <c r="G166" s="1"/>
      <c r="H166" s="1"/>
      <c r="I166" s="1"/>
      <c r="J166" s="1">
        <f t="shared" si="2"/>
        <v>0</v>
      </c>
      <c r="K166" s="1"/>
    </row>
    <row r="167" spans="1:11" ht="18" customHeight="1" x14ac:dyDescent="0.3">
      <c r="A167" s="1">
        <v>165</v>
      </c>
      <c r="B167" s="10">
        <v>46188</v>
      </c>
      <c r="C167" s="1" t="s">
        <v>111</v>
      </c>
      <c r="D167" s="1" t="s">
        <v>112</v>
      </c>
      <c r="E167" s="1">
        <v>500</v>
      </c>
      <c r="F167" s="1"/>
      <c r="G167" s="1"/>
      <c r="H167" s="1"/>
      <c r="I167" s="1"/>
      <c r="J167" s="1">
        <f t="shared" si="2"/>
        <v>0</v>
      </c>
      <c r="K167" s="1"/>
    </row>
    <row r="168" spans="1:11" ht="18" customHeight="1" x14ac:dyDescent="0.3">
      <c r="A168" s="1">
        <v>166</v>
      </c>
      <c r="B168" s="10">
        <v>46189</v>
      </c>
      <c r="C168" s="1" t="s">
        <v>111</v>
      </c>
      <c r="D168" s="1" t="s">
        <v>112</v>
      </c>
      <c r="E168" s="1">
        <v>500</v>
      </c>
      <c r="F168" s="1"/>
      <c r="G168" s="1"/>
      <c r="H168" s="1"/>
      <c r="I168" s="1"/>
      <c r="J168" s="1">
        <f t="shared" si="2"/>
        <v>0</v>
      </c>
      <c r="K168" s="1"/>
    </row>
    <row r="169" spans="1:11" ht="18" customHeight="1" x14ac:dyDescent="0.3">
      <c r="A169" s="1">
        <v>167</v>
      </c>
      <c r="B169" s="10">
        <v>46190</v>
      </c>
      <c r="C169" s="1" t="s">
        <v>111</v>
      </c>
      <c r="D169" s="1" t="s">
        <v>112</v>
      </c>
      <c r="E169" s="1">
        <v>500</v>
      </c>
      <c r="F169" s="1"/>
      <c r="G169" s="1"/>
      <c r="H169" s="1"/>
      <c r="I169" s="1"/>
      <c r="J169" s="1">
        <f t="shared" si="2"/>
        <v>0</v>
      </c>
      <c r="K169" s="1"/>
    </row>
    <row r="170" spans="1:11" ht="18" customHeight="1" x14ac:dyDescent="0.3">
      <c r="A170" s="1">
        <v>168</v>
      </c>
      <c r="B170" s="10">
        <v>46191</v>
      </c>
      <c r="C170" s="1" t="s">
        <v>111</v>
      </c>
      <c r="D170" s="1" t="s">
        <v>112</v>
      </c>
      <c r="E170" s="1">
        <v>500</v>
      </c>
      <c r="F170" s="1"/>
      <c r="G170" s="1"/>
      <c r="H170" s="1"/>
      <c r="I170" s="1"/>
      <c r="J170" s="1">
        <f t="shared" si="2"/>
        <v>0</v>
      </c>
      <c r="K170" s="1"/>
    </row>
    <row r="171" spans="1:11" ht="18" customHeight="1" x14ac:dyDescent="0.3">
      <c r="A171" s="1">
        <v>169</v>
      </c>
      <c r="B171" s="10">
        <v>46192</v>
      </c>
      <c r="C171" s="1" t="s">
        <v>111</v>
      </c>
      <c r="D171" s="1" t="s">
        <v>112</v>
      </c>
      <c r="E171" s="1">
        <v>500</v>
      </c>
      <c r="F171" s="1"/>
      <c r="G171" s="1"/>
      <c r="H171" s="1"/>
      <c r="I171" s="1"/>
      <c r="J171" s="1">
        <f t="shared" si="2"/>
        <v>0</v>
      </c>
      <c r="K171" s="1"/>
    </row>
    <row r="172" spans="1:11" ht="18" customHeight="1" x14ac:dyDescent="0.3">
      <c r="A172" s="1">
        <v>170</v>
      </c>
      <c r="B172" s="10">
        <v>46193</v>
      </c>
      <c r="C172" s="1" t="s">
        <v>111</v>
      </c>
      <c r="D172" s="1" t="s">
        <v>112</v>
      </c>
      <c r="E172" s="1">
        <v>500</v>
      </c>
      <c r="F172" s="1"/>
      <c r="G172" s="1"/>
      <c r="H172" s="1"/>
      <c r="I172" s="1"/>
      <c r="J172" s="1">
        <f t="shared" si="2"/>
        <v>0</v>
      </c>
      <c r="K172" s="1"/>
    </row>
    <row r="173" spans="1:11" ht="18" customHeight="1" x14ac:dyDescent="0.3">
      <c r="A173" s="1">
        <v>171</v>
      </c>
      <c r="B173" s="10">
        <v>46194</v>
      </c>
      <c r="C173" s="1" t="s">
        <v>111</v>
      </c>
      <c r="D173" s="1" t="s">
        <v>112</v>
      </c>
      <c r="E173" s="1">
        <v>500</v>
      </c>
      <c r="F173" s="1"/>
      <c r="G173" s="1"/>
      <c r="H173" s="1"/>
      <c r="I173" s="1"/>
      <c r="J173" s="1">
        <f t="shared" si="2"/>
        <v>0</v>
      </c>
      <c r="K173" s="1"/>
    </row>
    <row r="174" spans="1:11" ht="18" customHeight="1" x14ac:dyDescent="0.3">
      <c r="A174" s="1">
        <v>172</v>
      </c>
      <c r="B174" s="10">
        <v>46195</v>
      </c>
      <c r="C174" s="1" t="s">
        <v>111</v>
      </c>
      <c r="D174" s="1" t="s">
        <v>112</v>
      </c>
      <c r="E174" s="1">
        <v>500</v>
      </c>
      <c r="F174" s="1"/>
      <c r="G174" s="1"/>
      <c r="H174" s="1"/>
      <c r="I174" s="1"/>
      <c r="J174" s="1">
        <f t="shared" si="2"/>
        <v>0</v>
      </c>
      <c r="K174" s="1"/>
    </row>
    <row r="175" spans="1:11" ht="18" customHeight="1" x14ac:dyDescent="0.3">
      <c r="A175" s="1">
        <v>173</v>
      </c>
      <c r="B175" s="10">
        <v>46196</v>
      </c>
      <c r="C175" s="1" t="s">
        <v>111</v>
      </c>
      <c r="D175" s="1" t="s">
        <v>112</v>
      </c>
      <c r="E175" s="1">
        <v>500</v>
      </c>
      <c r="F175" s="1"/>
      <c r="G175" s="1"/>
      <c r="H175" s="1"/>
      <c r="I175" s="1"/>
      <c r="J175" s="1">
        <f t="shared" si="2"/>
        <v>0</v>
      </c>
      <c r="K175" s="1"/>
    </row>
    <row r="176" spans="1:11" ht="18" customHeight="1" x14ac:dyDescent="0.3">
      <c r="A176" s="1">
        <v>174</v>
      </c>
      <c r="B176" s="10">
        <v>46197</v>
      </c>
      <c r="C176" s="1" t="s">
        <v>111</v>
      </c>
      <c r="D176" s="1" t="s">
        <v>112</v>
      </c>
      <c r="E176" s="1">
        <v>500</v>
      </c>
      <c r="F176" s="1"/>
      <c r="G176" s="1"/>
      <c r="H176" s="1"/>
      <c r="I176" s="1"/>
      <c r="J176" s="1">
        <f t="shared" si="2"/>
        <v>0</v>
      </c>
      <c r="K176" s="1"/>
    </row>
    <row r="177" spans="1:11" ht="18" customHeight="1" x14ac:dyDescent="0.3">
      <c r="A177" s="1">
        <v>175</v>
      </c>
      <c r="B177" s="10">
        <v>46198</v>
      </c>
      <c r="C177" s="1" t="s">
        <v>111</v>
      </c>
      <c r="D177" s="1" t="s">
        <v>112</v>
      </c>
      <c r="E177" s="1">
        <v>500</v>
      </c>
      <c r="F177" s="1"/>
      <c r="G177" s="1"/>
      <c r="H177" s="1"/>
      <c r="I177" s="1"/>
      <c r="J177" s="1">
        <f t="shared" si="2"/>
        <v>0</v>
      </c>
      <c r="K177" s="1"/>
    </row>
    <row r="178" spans="1:11" ht="18" customHeight="1" x14ac:dyDescent="0.3">
      <c r="A178" s="1">
        <v>176</v>
      </c>
      <c r="B178" s="10">
        <v>46199</v>
      </c>
      <c r="C178" s="1" t="s">
        <v>111</v>
      </c>
      <c r="D178" s="1" t="s">
        <v>112</v>
      </c>
      <c r="E178" s="1">
        <v>500</v>
      </c>
      <c r="F178" s="1"/>
      <c r="G178" s="1"/>
      <c r="H178" s="1"/>
      <c r="I178" s="1"/>
      <c r="J178" s="1">
        <f t="shared" si="2"/>
        <v>0</v>
      </c>
      <c r="K178" s="1"/>
    </row>
    <row r="179" spans="1:11" ht="18" customHeight="1" x14ac:dyDescent="0.3">
      <c r="A179" s="1">
        <v>177</v>
      </c>
      <c r="B179" s="10">
        <v>46200</v>
      </c>
      <c r="C179" s="1" t="s">
        <v>111</v>
      </c>
      <c r="D179" s="1" t="s">
        <v>112</v>
      </c>
      <c r="E179" s="1">
        <v>500</v>
      </c>
      <c r="F179" s="1"/>
      <c r="G179" s="1"/>
      <c r="H179" s="1"/>
      <c r="I179" s="1"/>
      <c r="J179" s="1">
        <f t="shared" si="2"/>
        <v>0</v>
      </c>
      <c r="K179" s="1"/>
    </row>
    <row r="180" spans="1:11" ht="18" customHeight="1" x14ac:dyDescent="0.3">
      <c r="A180" s="1">
        <v>178</v>
      </c>
      <c r="B180" s="10">
        <v>46201</v>
      </c>
      <c r="C180" s="1" t="s">
        <v>111</v>
      </c>
      <c r="D180" s="1" t="s">
        <v>112</v>
      </c>
      <c r="E180" s="1">
        <v>500</v>
      </c>
      <c r="F180" s="1"/>
      <c r="G180" s="1"/>
      <c r="H180" s="1"/>
      <c r="I180" s="1"/>
      <c r="J180" s="1">
        <f t="shared" si="2"/>
        <v>0</v>
      </c>
      <c r="K180" s="1"/>
    </row>
    <row r="181" spans="1:11" ht="18" customHeight="1" x14ac:dyDescent="0.3">
      <c r="A181" s="1">
        <v>179</v>
      </c>
      <c r="B181" s="10">
        <v>46202</v>
      </c>
      <c r="C181" s="1" t="s">
        <v>111</v>
      </c>
      <c r="D181" s="1" t="s">
        <v>112</v>
      </c>
      <c r="E181" s="1">
        <v>500</v>
      </c>
      <c r="F181" s="1"/>
      <c r="G181" s="1"/>
      <c r="H181" s="1"/>
      <c r="I181" s="1"/>
      <c r="J181" s="1">
        <f t="shared" si="2"/>
        <v>0</v>
      </c>
      <c r="K181" s="1"/>
    </row>
    <row r="182" spans="1:11" ht="18" customHeight="1" x14ac:dyDescent="0.3">
      <c r="A182" s="1">
        <v>180</v>
      </c>
      <c r="B182" s="10">
        <v>46203</v>
      </c>
      <c r="C182" s="1" t="s">
        <v>111</v>
      </c>
      <c r="D182" s="1" t="s">
        <v>112</v>
      </c>
      <c r="E182" s="1">
        <v>500</v>
      </c>
      <c r="F182" s="1"/>
      <c r="G182" s="1"/>
      <c r="H182" s="1"/>
      <c r="I182" s="1"/>
      <c r="J182" s="1">
        <f t="shared" si="2"/>
        <v>0</v>
      </c>
      <c r="K182" s="1"/>
    </row>
    <row r="183" spans="1:11" ht="18" customHeight="1" x14ac:dyDescent="0.3">
      <c r="A183" s="1">
        <v>181</v>
      </c>
      <c r="B183" s="10">
        <v>46204</v>
      </c>
      <c r="C183" s="1" t="s">
        <v>111</v>
      </c>
      <c r="D183" s="1" t="s">
        <v>112</v>
      </c>
      <c r="E183" s="1">
        <v>500</v>
      </c>
      <c r="F183" s="1"/>
      <c r="G183" s="1"/>
      <c r="H183" s="1"/>
      <c r="I183" s="1"/>
      <c r="J183" s="1">
        <f t="shared" si="2"/>
        <v>0</v>
      </c>
      <c r="K183" s="1"/>
    </row>
    <row r="184" spans="1:11" ht="18" customHeight="1" x14ac:dyDescent="0.3">
      <c r="A184" s="1">
        <v>182</v>
      </c>
      <c r="B184" s="10">
        <v>46205</v>
      </c>
      <c r="C184" s="1" t="s">
        <v>111</v>
      </c>
      <c r="D184" s="1" t="s">
        <v>112</v>
      </c>
      <c r="E184" s="1">
        <v>500</v>
      </c>
      <c r="F184" s="1"/>
      <c r="G184" s="1"/>
      <c r="H184" s="1"/>
      <c r="I184" s="1"/>
      <c r="J184" s="1">
        <f t="shared" si="2"/>
        <v>0</v>
      </c>
      <c r="K184" s="1"/>
    </row>
    <row r="185" spans="1:11" ht="18" customHeight="1" x14ac:dyDescent="0.3">
      <c r="A185" s="1">
        <v>183</v>
      </c>
      <c r="B185" s="10">
        <v>46206</v>
      </c>
      <c r="C185" s="1" t="s">
        <v>111</v>
      </c>
      <c r="D185" s="1" t="s">
        <v>112</v>
      </c>
      <c r="E185" s="1">
        <v>500</v>
      </c>
      <c r="F185" s="1"/>
      <c r="G185" s="1"/>
      <c r="H185" s="1"/>
      <c r="I185" s="1"/>
      <c r="J185" s="1">
        <f t="shared" si="2"/>
        <v>0</v>
      </c>
      <c r="K185" s="1"/>
    </row>
    <row r="186" spans="1:11" ht="18" customHeight="1" x14ac:dyDescent="0.3">
      <c r="A186" s="1">
        <v>184</v>
      </c>
      <c r="B186" s="10">
        <v>46207</v>
      </c>
      <c r="C186" s="1" t="s">
        <v>111</v>
      </c>
      <c r="D186" s="1" t="s">
        <v>112</v>
      </c>
      <c r="E186" s="1">
        <v>500</v>
      </c>
      <c r="F186" s="1"/>
      <c r="G186" s="1"/>
      <c r="H186" s="1"/>
      <c r="I186" s="1"/>
      <c r="J186" s="1">
        <f t="shared" si="2"/>
        <v>0</v>
      </c>
      <c r="K186" s="1"/>
    </row>
    <row r="187" spans="1:11" ht="18" customHeight="1" x14ac:dyDescent="0.3">
      <c r="A187" s="1">
        <v>185</v>
      </c>
      <c r="B187" s="10">
        <v>46208</v>
      </c>
      <c r="C187" s="1" t="s">
        <v>111</v>
      </c>
      <c r="D187" s="1" t="s">
        <v>112</v>
      </c>
      <c r="E187" s="1">
        <v>500</v>
      </c>
      <c r="F187" s="1"/>
      <c r="G187" s="1"/>
      <c r="H187" s="1"/>
      <c r="I187" s="1"/>
      <c r="J187" s="1">
        <f t="shared" si="2"/>
        <v>0</v>
      </c>
      <c r="K187" s="1"/>
    </row>
    <row r="188" spans="1:11" ht="18" customHeight="1" x14ac:dyDescent="0.3">
      <c r="A188" s="1">
        <v>186</v>
      </c>
      <c r="B188" s="10">
        <v>46209</v>
      </c>
      <c r="C188" s="1" t="s">
        <v>111</v>
      </c>
      <c r="D188" s="1" t="s">
        <v>112</v>
      </c>
      <c r="E188" s="1">
        <v>500</v>
      </c>
      <c r="F188" s="1"/>
      <c r="G188" s="1"/>
      <c r="H188" s="1"/>
      <c r="I188" s="1"/>
      <c r="J188" s="1">
        <f t="shared" si="2"/>
        <v>0</v>
      </c>
      <c r="K188" s="1"/>
    </row>
    <row r="189" spans="1:11" ht="18" customHeight="1" x14ac:dyDescent="0.3">
      <c r="A189" s="1">
        <v>187</v>
      </c>
      <c r="B189" s="10">
        <v>46210</v>
      </c>
      <c r="C189" s="1" t="s">
        <v>111</v>
      </c>
      <c r="D189" s="1" t="s">
        <v>112</v>
      </c>
      <c r="E189" s="1">
        <v>500</v>
      </c>
      <c r="F189" s="1"/>
      <c r="G189" s="1"/>
      <c r="H189" s="1"/>
      <c r="I189" s="1"/>
      <c r="J189" s="1">
        <f t="shared" si="2"/>
        <v>0</v>
      </c>
      <c r="K189" s="1"/>
    </row>
    <row r="190" spans="1:11" ht="18" customHeight="1" x14ac:dyDescent="0.3">
      <c r="A190" s="1">
        <v>188</v>
      </c>
      <c r="B190" s="10">
        <v>46211</v>
      </c>
      <c r="C190" s="1" t="s">
        <v>111</v>
      </c>
      <c r="D190" s="1" t="s">
        <v>112</v>
      </c>
      <c r="E190" s="1">
        <v>500</v>
      </c>
      <c r="F190" s="1"/>
      <c r="G190" s="1"/>
      <c r="H190" s="1"/>
      <c r="I190" s="1"/>
      <c r="J190" s="1">
        <f t="shared" si="2"/>
        <v>0</v>
      </c>
      <c r="K190" s="1"/>
    </row>
    <row r="191" spans="1:11" ht="18" customHeight="1" x14ac:dyDescent="0.3">
      <c r="A191" s="1">
        <v>189</v>
      </c>
      <c r="B191" s="10">
        <v>46212</v>
      </c>
      <c r="C191" s="1" t="s">
        <v>111</v>
      </c>
      <c r="D191" s="1" t="s">
        <v>112</v>
      </c>
      <c r="E191" s="1">
        <v>500</v>
      </c>
      <c r="F191" s="1"/>
      <c r="G191" s="1"/>
      <c r="H191" s="1"/>
      <c r="I191" s="1"/>
      <c r="J191" s="1">
        <f t="shared" si="2"/>
        <v>0</v>
      </c>
      <c r="K191" s="1"/>
    </row>
    <row r="192" spans="1:11" ht="18" customHeight="1" x14ac:dyDescent="0.3">
      <c r="A192" s="1">
        <v>190</v>
      </c>
      <c r="B192" s="10">
        <v>46213</v>
      </c>
      <c r="C192" s="1" t="s">
        <v>111</v>
      </c>
      <c r="D192" s="1" t="s">
        <v>112</v>
      </c>
      <c r="E192" s="1">
        <v>500</v>
      </c>
      <c r="F192" s="1"/>
      <c r="G192" s="1"/>
      <c r="H192" s="1"/>
      <c r="I192" s="1"/>
      <c r="J192" s="1">
        <f t="shared" si="2"/>
        <v>0</v>
      </c>
      <c r="K192" s="1"/>
    </row>
    <row r="193" spans="1:11" ht="18" customHeight="1" x14ac:dyDescent="0.3">
      <c r="A193" s="1">
        <v>191</v>
      </c>
      <c r="B193" s="10">
        <v>46214</v>
      </c>
      <c r="C193" s="1" t="s">
        <v>111</v>
      </c>
      <c r="D193" s="1" t="s">
        <v>112</v>
      </c>
      <c r="E193" s="1">
        <v>500</v>
      </c>
      <c r="F193" s="1"/>
      <c r="G193" s="1"/>
      <c r="H193" s="1"/>
      <c r="I193" s="1"/>
      <c r="J193" s="1">
        <f t="shared" si="2"/>
        <v>0</v>
      </c>
      <c r="K193" s="1"/>
    </row>
    <row r="194" spans="1:11" ht="18" customHeight="1" x14ac:dyDescent="0.3">
      <c r="A194" s="1">
        <v>192</v>
      </c>
      <c r="B194" s="10">
        <v>46215</v>
      </c>
      <c r="C194" s="1" t="s">
        <v>111</v>
      </c>
      <c r="D194" s="1" t="s">
        <v>112</v>
      </c>
      <c r="E194" s="1">
        <v>500</v>
      </c>
      <c r="F194" s="1"/>
      <c r="G194" s="1"/>
      <c r="H194" s="1"/>
      <c r="I194" s="1"/>
      <c r="J194" s="1">
        <f t="shared" si="2"/>
        <v>0</v>
      </c>
      <c r="K194" s="1"/>
    </row>
    <row r="195" spans="1:11" ht="18" customHeight="1" x14ac:dyDescent="0.3">
      <c r="A195" s="1">
        <v>193</v>
      </c>
      <c r="B195" s="10">
        <v>46216</v>
      </c>
      <c r="C195" s="1" t="s">
        <v>111</v>
      </c>
      <c r="D195" s="1" t="s">
        <v>112</v>
      </c>
      <c r="E195" s="1">
        <v>500</v>
      </c>
      <c r="F195" s="1"/>
      <c r="G195" s="1"/>
      <c r="H195" s="1"/>
      <c r="I195" s="1"/>
      <c r="J195" s="1">
        <f t="shared" si="2"/>
        <v>0</v>
      </c>
      <c r="K195" s="1"/>
    </row>
    <row r="196" spans="1:11" ht="18" customHeight="1" x14ac:dyDescent="0.3">
      <c r="A196" s="1">
        <v>194</v>
      </c>
      <c r="B196" s="10">
        <v>46217</v>
      </c>
      <c r="C196" s="1" t="s">
        <v>111</v>
      </c>
      <c r="D196" s="1" t="s">
        <v>112</v>
      </c>
      <c r="E196" s="1">
        <v>500</v>
      </c>
      <c r="F196" s="1"/>
      <c r="G196" s="1"/>
      <c r="H196" s="1"/>
      <c r="I196" s="1"/>
      <c r="J196" s="1">
        <f t="shared" ref="J196:J259" si="3">E196*F196-G196-H196+I196</f>
        <v>0</v>
      </c>
      <c r="K196" s="1"/>
    </row>
    <row r="197" spans="1:11" ht="18" customHeight="1" x14ac:dyDescent="0.3">
      <c r="A197" s="1">
        <v>195</v>
      </c>
      <c r="B197" s="10">
        <v>46218</v>
      </c>
      <c r="C197" s="1" t="s">
        <v>111</v>
      </c>
      <c r="D197" s="1" t="s">
        <v>112</v>
      </c>
      <c r="E197" s="1">
        <v>500</v>
      </c>
      <c r="F197" s="1"/>
      <c r="G197" s="1"/>
      <c r="H197" s="1"/>
      <c r="I197" s="1"/>
      <c r="J197" s="1">
        <f t="shared" si="3"/>
        <v>0</v>
      </c>
      <c r="K197" s="1"/>
    </row>
    <row r="198" spans="1:11" ht="18" customHeight="1" x14ac:dyDescent="0.3">
      <c r="A198" s="1">
        <v>196</v>
      </c>
      <c r="B198" s="10">
        <v>46219</v>
      </c>
      <c r="C198" s="1" t="s">
        <v>111</v>
      </c>
      <c r="D198" s="1" t="s">
        <v>112</v>
      </c>
      <c r="E198" s="1">
        <v>500</v>
      </c>
      <c r="F198" s="1"/>
      <c r="G198" s="1"/>
      <c r="H198" s="1"/>
      <c r="I198" s="1"/>
      <c r="J198" s="1">
        <f t="shared" si="3"/>
        <v>0</v>
      </c>
      <c r="K198" s="1"/>
    </row>
    <row r="199" spans="1:11" ht="18" customHeight="1" x14ac:dyDescent="0.3">
      <c r="A199" s="1">
        <v>197</v>
      </c>
      <c r="B199" s="10">
        <v>46220</v>
      </c>
      <c r="C199" s="1" t="s">
        <v>111</v>
      </c>
      <c r="D199" s="1" t="s">
        <v>112</v>
      </c>
      <c r="E199" s="1">
        <v>500</v>
      </c>
      <c r="F199" s="1"/>
      <c r="G199" s="1"/>
      <c r="H199" s="1"/>
      <c r="I199" s="1"/>
      <c r="J199" s="1">
        <f t="shared" si="3"/>
        <v>0</v>
      </c>
      <c r="K199" s="1"/>
    </row>
    <row r="200" spans="1:11" ht="18" customHeight="1" x14ac:dyDescent="0.3">
      <c r="A200" s="1">
        <v>198</v>
      </c>
      <c r="B200" s="10">
        <v>46221</v>
      </c>
      <c r="C200" s="1" t="s">
        <v>111</v>
      </c>
      <c r="D200" s="1" t="s">
        <v>112</v>
      </c>
      <c r="E200" s="1">
        <v>500</v>
      </c>
      <c r="F200" s="1"/>
      <c r="G200" s="1"/>
      <c r="H200" s="1"/>
      <c r="I200" s="1"/>
      <c r="J200" s="1">
        <f t="shared" si="3"/>
        <v>0</v>
      </c>
      <c r="K200" s="1"/>
    </row>
    <row r="201" spans="1:11" ht="18" customHeight="1" x14ac:dyDescent="0.3">
      <c r="A201" s="1">
        <v>199</v>
      </c>
      <c r="B201" s="10">
        <v>46222</v>
      </c>
      <c r="C201" s="1" t="s">
        <v>111</v>
      </c>
      <c r="D201" s="1" t="s">
        <v>112</v>
      </c>
      <c r="E201" s="1">
        <v>500</v>
      </c>
      <c r="F201" s="1"/>
      <c r="G201" s="1"/>
      <c r="H201" s="1"/>
      <c r="I201" s="1"/>
      <c r="J201" s="1">
        <f t="shared" si="3"/>
        <v>0</v>
      </c>
      <c r="K201" s="1"/>
    </row>
    <row r="202" spans="1:11" ht="18" customHeight="1" x14ac:dyDescent="0.3">
      <c r="A202" s="1">
        <v>200</v>
      </c>
      <c r="B202" s="10">
        <v>46223</v>
      </c>
      <c r="C202" s="1" t="s">
        <v>111</v>
      </c>
      <c r="D202" s="1" t="s">
        <v>112</v>
      </c>
      <c r="E202" s="1">
        <v>500</v>
      </c>
      <c r="F202" s="1"/>
      <c r="G202" s="1"/>
      <c r="H202" s="1"/>
      <c r="I202" s="1"/>
      <c r="J202" s="1">
        <f t="shared" si="3"/>
        <v>0</v>
      </c>
      <c r="K202" s="1"/>
    </row>
    <row r="203" spans="1:11" ht="18" customHeight="1" x14ac:dyDescent="0.3">
      <c r="A203" s="1">
        <v>201</v>
      </c>
      <c r="B203" s="10">
        <v>46224</v>
      </c>
      <c r="C203" s="1" t="s">
        <v>111</v>
      </c>
      <c r="D203" s="1" t="s">
        <v>112</v>
      </c>
      <c r="E203" s="1">
        <v>500</v>
      </c>
      <c r="F203" s="1"/>
      <c r="G203" s="1"/>
      <c r="H203" s="1"/>
      <c r="I203" s="1"/>
      <c r="J203" s="1">
        <f t="shared" si="3"/>
        <v>0</v>
      </c>
      <c r="K203" s="1"/>
    </row>
    <row r="204" spans="1:11" ht="18" customHeight="1" x14ac:dyDescent="0.3">
      <c r="A204" s="1">
        <v>202</v>
      </c>
      <c r="B204" s="10">
        <v>46225</v>
      </c>
      <c r="C204" s="1" t="s">
        <v>111</v>
      </c>
      <c r="D204" s="1" t="s">
        <v>112</v>
      </c>
      <c r="E204" s="1">
        <v>500</v>
      </c>
      <c r="F204" s="1"/>
      <c r="G204" s="1"/>
      <c r="H204" s="1"/>
      <c r="I204" s="1"/>
      <c r="J204" s="1">
        <f t="shared" si="3"/>
        <v>0</v>
      </c>
      <c r="K204" s="1"/>
    </row>
    <row r="205" spans="1:11" ht="18" customHeight="1" x14ac:dyDescent="0.3">
      <c r="A205" s="1">
        <v>203</v>
      </c>
      <c r="B205" s="10">
        <v>46226</v>
      </c>
      <c r="C205" s="1" t="s">
        <v>111</v>
      </c>
      <c r="D205" s="1" t="s">
        <v>112</v>
      </c>
      <c r="E205" s="1">
        <v>500</v>
      </c>
      <c r="F205" s="1"/>
      <c r="G205" s="1"/>
      <c r="H205" s="1"/>
      <c r="I205" s="1"/>
      <c r="J205" s="1">
        <f t="shared" si="3"/>
        <v>0</v>
      </c>
      <c r="K205" s="1"/>
    </row>
    <row r="206" spans="1:11" ht="18" customHeight="1" x14ac:dyDescent="0.3">
      <c r="A206" s="1">
        <v>204</v>
      </c>
      <c r="B206" s="10">
        <v>46227</v>
      </c>
      <c r="C206" s="1" t="s">
        <v>111</v>
      </c>
      <c r="D206" s="1" t="s">
        <v>112</v>
      </c>
      <c r="E206" s="1">
        <v>500</v>
      </c>
      <c r="F206" s="1"/>
      <c r="G206" s="1"/>
      <c r="H206" s="1"/>
      <c r="I206" s="1"/>
      <c r="J206" s="1">
        <f t="shared" si="3"/>
        <v>0</v>
      </c>
      <c r="K206" s="1"/>
    </row>
    <row r="207" spans="1:11" ht="18" customHeight="1" x14ac:dyDescent="0.3">
      <c r="A207" s="1">
        <v>205</v>
      </c>
      <c r="B207" s="10">
        <v>46228</v>
      </c>
      <c r="C207" s="1" t="s">
        <v>111</v>
      </c>
      <c r="D207" s="1" t="s">
        <v>112</v>
      </c>
      <c r="E207" s="1">
        <v>500</v>
      </c>
      <c r="F207" s="1"/>
      <c r="G207" s="1"/>
      <c r="H207" s="1"/>
      <c r="I207" s="1"/>
      <c r="J207" s="1">
        <f t="shared" si="3"/>
        <v>0</v>
      </c>
      <c r="K207" s="1"/>
    </row>
    <row r="208" spans="1:11" ht="18" customHeight="1" x14ac:dyDescent="0.3">
      <c r="A208" s="1">
        <v>206</v>
      </c>
      <c r="B208" s="10">
        <v>46229</v>
      </c>
      <c r="C208" s="1" t="s">
        <v>111</v>
      </c>
      <c r="D208" s="1" t="s">
        <v>112</v>
      </c>
      <c r="E208" s="1">
        <v>500</v>
      </c>
      <c r="F208" s="1"/>
      <c r="G208" s="1"/>
      <c r="H208" s="1"/>
      <c r="I208" s="1"/>
      <c r="J208" s="1">
        <f t="shared" si="3"/>
        <v>0</v>
      </c>
      <c r="K208" s="1"/>
    </row>
    <row r="209" spans="1:11" ht="18" customHeight="1" x14ac:dyDescent="0.3">
      <c r="A209" s="1">
        <v>207</v>
      </c>
      <c r="B209" s="10">
        <v>46230</v>
      </c>
      <c r="C209" s="1" t="s">
        <v>111</v>
      </c>
      <c r="D209" s="1" t="s">
        <v>112</v>
      </c>
      <c r="E209" s="1">
        <v>500</v>
      </c>
      <c r="F209" s="1"/>
      <c r="G209" s="1"/>
      <c r="H209" s="1"/>
      <c r="I209" s="1"/>
      <c r="J209" s="1">
        <f t="shared" si="3"/>
        <v>0</v>
      </c>
      <c r="K209" s="1"/>
    </row>
    <row r="210" spans="1:11" ht="18" customHeight="1" x14ac:dyDescent="0.3">
      <c r="A210" s="1">
        <v>208</v>
      </c>
      <c r="B210" s="10">
        <v>46231</v>
      </c>
      <c r="C210" s="1" t="s">
        <v>111</v>
      </c>
      <c r="D210" s="1" t="s">
        <v>112</v>
      </c>
      <c r="E210" s="1">
        <v>500</v>
      </c>
      <c r="F210" s="1"/>
      <c r="G210" s="1"/>
      <c r="H210" s="1"/>
      <c r="I210" s="1"/>
      <c r="J210" s="1">
        <f t="shared" si="3"/>
        <v>0</v>
      </c>
      <c r="K210" s="1"/>
    </row>
    <row r="211" spans="1:11" ht="18" customHeight="1" x14ac:dyDescent="0.3">
      <c r="A211" s="1">
        <v>209</v>
      </c>
      <c r="B211" s="10">
        <v>46232</v>
      </c>
      <c r="C211" s="1" t="s">
        <v>111</v>
      </c>
      <c r="D211" s="1" t="s">
        <v>112</v>
      </c>
      <c r="E211" s="1">
        <v>500</v>
      </c>
      <c r="F211" s="1"/>
      <c r="G211" s="1"/>
      <c r="H211" s="1"/>
      <c r="I211" s="1"/>
      <c r="J211" s="1">
        <f t="shared" si="3"/>
        <v>0</v>
      </c>
      <c r="K211" s="1"/>
    </row>
    <row r="212" spans="1:11" ht="18" customHeight="1" x14ac:dyDescent="0.3">
      <c r="A212" s="1">
        <v>210</v>
      </c>
      <c r="B212" s="10">
        <v>46233</v>
      </c>
      <c r="C212" s="1" t="s">
        <v>111</v>
      </c>
      <c r="D212" s="1" t="s">
        <v>112</v>
      </c>
      <c r="E212" s="1">
        <v>500</v>
      </c>
      <c r="F212" s="1"/>
      <c r="G212" s="1"/>
      <c r="H212" s="1"/>
      <c r="I212" s="1"/>
      <c r="J212" s="1">
        <f t="shared" si="3"/>
        <v>0</v>
      </c>
      <c r="K212" s="1"/>
    </row>
    <row r="213" spans="1:11" ht="18" customHeight="1" x14ac:dyDescent="0.3">
      <c r="A213" s="1">
        <v>211</v>
      </c>
      <c r="B213" s="10">
        <v>46234</v>
      </c>
      <c r="C213" s="1" t="s">
        <v>111</v>
      </c>
      <c r="D213" s="1" t="s">
        <v>112</v>
      </c>
      <c r="E213" s="1">
        <v>500</v>
      </c>
      <c r="F213" s="1"/>
      <c r="G213" s="1"/>
      <c r="H213" s="1"/>
      <c r="I213" s="1"/>
      <c r="J213" s="1">
        <f t="shared" si="3"/>
        <v>0</v>
      </c>
      <c r="K213" s="1"/>
    </row>
    <row r="214" spans="1:11" ht="18" customHeight="1" x14ac:dyDescent="0.3">
      <c r="A214" s="1">
        <v>212</v>
      </c>
      <c r="B214" s="10">
        <v>46235</v>
      </c>
      <c r="C214" s="1" t="s">
        <v>111</v>
      </c>
      <c r="D214" s="1" t="s">
        <v>112</v>
      </c>
      <c r="E214" s="1">
        <v>500</v>
      </c>
      <c r="F214" s="1"/>
      <c r="G214" s="1"/>
      <c r="H214" s="1"/>
      <c r="I214" s="1"/>
      <c r="J214" s="1">
        <f t="shared" si="3"/>
        <v>0</v>
      </c>
      <c r="K214" s="1"/>
    </row>
    <row r="215" spans="1:11" ht="18" customHeight="1" x14ac:dyDescent="0.3">
      <c r="A215" s="1">
        <v>213</v>
      </c>
      <c r="B215" s="10">
        <v>46236</v>
      </c>
      <c r="C215" s="1" t="s">
        <v>111</v>
      </c>
      <c r="D215" s="1" t="s">
        <v>112</v>
      </c>
      <c r="E215" s="1">
        <v>500</v>
      </c>
      <c r="F215" s="1"/>
      <c r="G215" s="1"/>
      <c r="H215" s="1"/>
      <c r="I215" s="1"/>
      <c r="J215" s="1">
        <f t="shared" si="3"/>
        <v>0</v>
      </c>
      <c r="K215" s="1"/>
    </row>
    <row r="216" spans="1:11" ht="18" customHeight="1" x14ac:dyDescent="0.3">
      <c r="A216" s="1">
        <v>214</v>
      </c>
      <c r="B216" s="10">
        <v>46237</v>
      </c>
      <c r="C216" s="1" t="s">
        <v>111</v>
      </c>
      <c r="D216" s="1" t="s">
        <v>112</v>
      </c>
      <c r="E216" s="1">
        <v>500</v>
      </c>
      <c r="F216" s="1"/>
      <c r="G216" s="1"/>
      <c r="H216" s="1"/>
      <c r="I216" s="1"/>
      <c r="J216" s="1">
        <f t="shared" si="3"/>
        <v>0</v>
      </c>
      <c r="K216" s="1"/>
    </row>
    <row r="217" spans="1:11" ht="18" customHeight="1" x14ac:dyDescent="0.3">
      <c r="A217" s="1">
        <v>215</v>
      </c>
      <c r="B217" s="10">
        <v>46238</v>
      </c>
      <c r="C217" s="1" t="s">
        <v>111</v>
      </c>
      <c r="D217" s="1" t="s">
        <v>112</v>
      </c>
      <c r="E217" s="1">
        <v>500</v>
      </c>
      <c r="F217" s="1"/>
      <c r="G217" s="1"/>
      <c r="H217" s="1"/>
      <c r="I217" s="1"/>
      <c r="J217" s="1">
        <f t="shared" si="3"/>
        <v>0</v>
      </c>
      <c r="K217" s="1"/>
    </row>
    <row r="218" spans="1:11" ht="18" customHeight="1" x14ac:dyDescent="0.3">
      <c r="A218" s="1">
        <v>216</v>
      </c>
      <c r="B218" s="10">
        <v>46239</v>
      </c>
      <c r="C218" s="1" t="s">
        <v>111</v>
      </c>
      <c r="D218" s="1" t="s">
        <v>112</v>
      </c>
      <c r="E218" s="1">
        <v>500</v>
      </c>
      <c r="F218" s="1"/>
      <c r="G218" s="1"/>
      <c r="H218" s="1"/>
      <c r="I218" s="1"/>
      <c r="J218" s="1">
        <f t="shared" si="3"/>
        <v>0</v>
      </c>
      <c r="K218" s="1"/>
    </row>
    <row r="219" spans="1:11" ht="18" customHeight="1" x14ac:dyDescent="0.3">
      <c r="A219" s="1">
        <v>217</v>
      </c>
      <c r="B219" s="10">
        <v>46240</v>
      </c>
      <c r="C219" s="1" t="s">
        <v>111</v>
      </c>
      <c r="D219" s="1" t="s">
        <v>112</v>
      </c>
      <c r="E219" s="1">
        <v>500</v>
      </c>
      <c r="F219" s="1"/>
      <c r="G219" s="1"/>
      <c r="H219" s="1"/>
      <c r="I219" s="1"/>
      <c r="J219" s="1">
        <f t="shared" si="3"/>
        <v>0</v>
      </c>
      <c r="K219" s="1"/>
    </row>
    <row r="220" spans="1:11" ht="18" customHeight="1" x14ac:dyDescent="0.3">
      <c r="A220" s="1">
        <v>218</v>
      </c>
      <c r="B220" s="10">
        <v>46241</v>
      </c>
      <c r="C220" s="1" t="s">
        <v>111</v>
      </c>
      <c r="D220" s="1" t="s">
        <v>112</v>
      </c>
      <c r="E220" s="1">
        <v>500</v>
      </c>
      <c r="F220" s="1"/>
      <c r="G220" s="1"/>
      <c r="H220" s="1"/>
      <c r="I220" s="1"/>
      <c r="J220" s="1">
        <f t="shared" si="3"/>
        <v>0</v>
      </c>
      <c r="K220" s="1"/>
    </row>
    <row r="221" spans="1:11" ht="18" customHeight="1" x14ac:dyDescent="0.3">
      <c r="A221" s="1">
        <v>219</v>
      </c>
      <c r="B221" s="10">
        <v>46242</v>
      </c>
      <c r="C221" s="1" t="s">
        <v>111</v>
      </c>
      <c r="D221" s="1" t="s">
        <v>112</v>
      </c>
      <c r="E221" s="1">
        <v>500</v>
      </c>
      <c r="F221" s="1"/>
      <c r="G221" s="1"/>
      <c r="H221" s="1"/>
      <c r="I221" s="1"/>
      <c r="J221" s="1">
        <f t="shared" si="3"/>
        <v>0</v>
      </c>
      <c r="K221" s="1"/>
    </row>
    <row r="222" spans="1:11" ht="18" customHeight="1" x14ac:dyDescent="0.3">
      <c r="A222" s="1">
        <v>220</v>
      </c>
      <c r="B222" s="10">
        <v>46243</v>
      </c>
      <c r="C222" s="1" t="s">
        <v>111</v>
      </c>
      <c r="D222" s="1" t="s">
        <v>112</v>
      </c>
      <c r="E222" s="1">
        <v>500</v>
      </c>
      <c r="F222" s="1"/>
      <c r="G222" s="1"/>
      <c r="H222" s="1"/>
      <c r="I222" s="1"/>
      <c r="J222" s="1">
        <f t="shared" si="3"/>
        <v>0</v>
      </c>
      <c r="K222" s="1"/>
    </row>
    <row r="223" spans="1:11" ht="18" customHeight="1" x14ac:dyDescent="0.3">
      <c r="A223" s="1">
        <v>221</v>
      </c>
      <c r="B223" s="10">
        <v>46244</v>
      </c>
      <c r="C223" s="1" t="s">
        <v>111</v>
      </c>
      <c r="D223" s="1" t="s">
        <v>112</v>
      </c>
      <c r="E223" s="1">
        <v>500</v>
      </c>
      <c r="F223" s="1"/>
      <c r="G223" s="1"/>
      <c r="H223" s="1"/>
      <c r="I223" s="1"/>
      <c r="J223" s="1">
        <f t="shared" si="3"/>
        <v>0</v>
      </c>
      <c r="K223" s="1"/>
    </row>
    <row r="224" spans="1:11" ht="18" customHeight="1" x14ac:dyDescent="0.3">
      <c r="A224" s="1">
        <v>222</v>
      </c>
      <c r="B224" s="10">
        <v>46245</v>
      </c>
      <c r="C224" s="1" t="s">
        <v>111</v>
      </c>
      <c r="D224" s="1" t="s">
        <v>112</v>
      </c>
      <c r="E224" s="1">
        <v>500</v>
      </c>
      <c r="F224" s="1"/>
      <c r="G224" s="1"/>
      <c r="H224" s="1"/>
      <c r="I224" s="1"/>
      <c r="J224" s="1">
        <f t="shared" si="3"/>
        <v>0</v>
      </c>
      <c r="K224" s="1"/>
    </row>
    <row r="225" spans="1:11" ht="18" customHeight="1" x14ac:dyDescent="0.3">
      <c r="A225" s="1">
        <v>223</v>
      </c>
      <c r="B225" s="10">
        <v>46246</v>
      </c>
      <c r="C225" s="1" t="s">
        <v>111</v>
      </c>
      <c r="D225" s="1" t="s">
        <v>112</v>
      </c>
      <c r="E225" s="1">
        <v>500</v>
      </c>
      <c r="F225" s="1"/>
      <c r="G225" s="1"/>
      <c r="H225" s="1"/>
      <c r="I225" s="1"/>
      <c r="J225" s="1">
        <f t="shared" si="3"/>
        <v>0</v>
      </c>
      <c r="K225" s="1"/>
    </row>
    <row r="226" spans="1:11" ht="18" customHeight="1" x14ac:dyDescent="0.3">
      <c r="A226" s="1">
        <v>224</v>
      </c>
      <c r="B226" s="10">
        <v>46247</v>
      </c>
      <c r="C226" s="1" t="s">
        <v>111</v>
      </c>
      <c r="D226" s="1" t="s">
        <v>112</v>
      </c>
      <c r="E226" s="1">
        <v>500</v>
      </c>
      <c r="F226" s="1"/>
      <c r="G226" s="1"/>
      <c r="H226" s="1"/>
      <c r="I226" s="1"/>
      <c r="J226" s="1">
        <f t="shared" si="3"/>
        <v>0</v>
      </c>
      <c r="K226" s="1"/>
    </row>
    <row r="227" spans="1:11" ht="18" customHeight="1" x14ac:dyDescent="0.3">
      <c r="A227" s="1">
        <v>225</v>
      </c>
      <c r="B227" s="10">
        <v>46248</v>
      </c>
      <c r="C227" s="1" t="s">
        <v>111</v>
      </c>
      <c r="D227" s="1" t="s">
        <v>112</v>
      </c>
      <c r="E227" s="1">
        <v>500</v>
      </c>
      <c r="F227" s="1"/>
      <c r="G227" s="1"/>
      <c r="H227" s="1"/>
      <c r="I227" s="1"/>
      <c r="J227" s="1">
        <f t="shared" si="3"/>
        <v>0</v>
      </c>
      <c r="K227" s="1"/>
    </row>
    <row r="228" spans="1:11" ht="18" customHeight="1" x14ac:dyDescent="0.3">
      <c r="A228" s="1">
        <v>226</v>
      </c>
      <c r="B228" s="10">
        <v>46249</v>
      </c>
      <c r="C228" s="1" t="s">
        <v>111</v>
      </c>
      <c r="D228" s="1" t="s">
        <v>112</v>
      </c>
      <c r="E228" s="1">
        <v>500</v>
      </c>
      <c r="F228" s="1"/>
      <c r="G228" s="1"/>
      <c r="H228" s="1"/>
      <c r="I228" s="1"/>
      <c r="J228" s="1">
        <f t="shared" si="3"/>
        <v>0</v>
      </c>
      <c r="K228" s="1"/>
    </row>
    <row r="229" spans="1:11" ht="18" customHeight="1" x14ac:dyDescent="0.3">
      <c r="A229" s="1">
        <v>227</v>
      </c>
      <c r="B229" s="10">
        <v>46250</v>
      </c>
      <c r="C229" s="1" t="s">
        <v>111</v>
      </c>
      <c r="D229" s="1" t="s">
        <v>112</v>
      </c>
      <c r="E229" s="1">
        <v>500</v>
      </c>
      <c r="F229" s="1"/>
      <c r="G229" s="1"/>
      <c r="H229" s="1"/>
      <c r="I229" s="1"/>
      <c r="J229" s="1">
        <f t="shared" si="3"/>
        <v>0</v>
      </c>
      <c r="K229" s="1"/>
    </row>
    <row r="230" spans="1:11" ht="18" customHeight="1" x14ac:dyDescent="0.3">
      <c r="A230" s="1">
        <v>228</v>
      </c>
      <c r="B230" s="10">
        <v>46251</v>
      </c>
      <c r="C230" s="1" t="s">
        <v>111</v>
      </c>
      <c r="D230" s="1" t="s">
        <v>112</v>
      </c>
      <c r="E230" s="1">
        <v>500</v>
      </c>
      <c r="F230" s="1"/>
      <c r="G230" s="1"/>
      <c r="H230" s="1"/>
      <c r="I230" s="1"/>
      <c r="J230" s="1">
        <f t="shared" si="3"/>
        <v>0</v>
      </c>
      <c r="K230" s="1"/>
    </row>
    <row r="231" spans="1:11" ht="18" customHeight="1" x14ac:dyDescent="0.3">
      <c r="A231" s="1">
        <v>229</v>
      </c>
      <c r="B231" s="10">
        <v>46252</v>
      </c>
      <c r="C231" s="1" t="s">
        <v>111</v>
      </c>
      <c r="D231" s="1" t="s">
        <v>112</v>
      </c>
      <c r="E231" s="1">
        <v>500</v>
      </c>
      <c r="F231" s="1"/>
      <c r="G231" s="1"/>
      <c r="H231" s="1"/>
      <c r="I231" s="1"/>
      <c r="J231" s="1">
        <f t="shared" si="3"/>
        <v>0</v>
      </c>
      <c r="K231" s="1"/>
    </row>
    <row r="232" spans="1:11" ht="18" customHeight="1" x14ac:dyDescent="0.3">
      <c r="A232" s="1">
        <v>230</v>
      </c>
      <c r="B232" s="10">
        <v>46253</v>
      </c>
      <c r="C232" s="1" t="s">
        <v>111</v>
      </c>
      <c r="D232" s="1" t="s">
        <v>112</v>
      </c>
      <c r="E232" s="1">
        <v>500</v>
      </c>
      <c r="F232" s="1"/>
      <c r="G232" s="1"/>
      <c r="H232" s="1"/>
      <c r="I232" s="1"/>
      <c r="J232" s="1">
        <f t="shared" si="3"/>
        <v>0</v>
      </c>
      <c r="K232" s="1"/>
    </row>
    <row r="233" spans="1:11" ht="18" customHeight="1" x14ac:dyDescent="0.3">
      <c r="A233" s="1">
        <v>231</v>
      </c>
      <c r="B233" s="10">
        <v>46254</v>
      </c>
      <c r="C233" s="1" t="s">
        <v>111</v>
      </c>
      <c r="D233" s="1" t="s">
        <v>112</v>
      </c>
      <c r="E233" s="1">
        <v>500</v>
      </c>
      <c r="F233" s="1"/>
      <c r="G233" s="1"/>
      <c r="H233" s="1"/>
      <c r="I233" s="1"/>
      <c r="J233" s="1">
        <f t="shared" si="3"/>
        <v>0</v>
      </c>
      <c r="K233" s="1"/>
    </row>
    <row r="234" spans="1:11" ht="18" customHeight="1" x14ac:dyDescent="0.3">
      <c r="A234" s="1">
        <v>232</v>
      </c>
      <c r="B234" s="10">
        <v>46255</v>
      </c>
      <c r="C234" s="1" t="s">
        <v>111</v>
      </c>
      <c r="D234" s="1" t="s">
        <v>112</v>
      </c>
      <c r="E234" s="1">
        <v>500</v>
      </c>
      <c r="F234" s="1"/>
      <c r="G234" s="1"/>
      <c r="H234" s="1"/>
      <c r="I234" s="1"/>
      <c r="J234" s="1">
        <f t="shared" si="3"/>
        <v>0</v>
      </c>
      <c r="K234" s="1"/>
    </row>
    <row r="235" spans="1:11" ht="18" customHeight="1" x14ac:dyDescent="0.3">
      <c r="A235" s="1">
        <v>233</v>
      </c>
      <c r="B235" s="10">
        <v>46256</v>
      </c>
      <c r="C235" s="1" t="s">
        <v>111</v>
      </c>
      <c r="D235" s="1" t="s">
        <v>112</v>
      </c>
      <c r="E235" s="1">
        <v>500</v>
      </c>
      <c r="F235" s="1"/>
      <c r="G235" s="1"/>
      <c r="H235" s="1"/>
      <c r="I235" s="1"/>
      <c r="J235" s="1">
        <f t="shared" si="3"/>
        <v>0</v>
      </c>
      <c r="K235" s="1"/>
    </row>
    <row r="236" spans="1:11" ht="18" customHeight="1" x14ac:dyDescent="0.3">
      <c r="A236" s="1">
        <v>234</v>
      </c>
      <c r="B236" s="10">
        <v>46257</v>
      </c>
      <c r="C236" s="1" t="s">
        <v>111</v>
      </c>
      <c r="D236" s="1" t="s">
        <v>112</v>
      </c>
      <c r="E236" s="1">
        <v>500</v>
      </c>
      <c r="F236" s="1"/>
      <c r="G236" s="1"/>
      <c r="H236" s="1"/>
      <c r="I236" s="1"/>
      <c r="J236" s="1">
        <f t="shared" si="3"/>
        <v>0</v>
      </c>
      <c r="K236" s="1"/>
    </row>
    <row r="237" spans="1:11" ht="18" customHeight="1" x14ac:dyDescent="0.3">
      <c r="A237" s="1">
        <v>235</v>
      </c>
      <c r="B237" s="10">
        <v>46258</v>
      </c>
      <c r="C237" s="1" t="s">
        <v>111</v>
      </c>
      <c r="D237" s="1" t="s">
        <v>112</v>
      </c>
      <c r="E237" s="1">
        <v>500</v>
      </c>
      <c r="F237" s="1"/>
      <c r="G237" s="1"/>
      <c r="H237" s="1"/>
      <c r="I237" s="1"/>
      <c r="J237" s="1">
        <f t="shared" si="3"/>
        <v>0</v>
      </c>
      <c r="K237" s="1"/>
    </row>
    <row r="238" spans="1:11" ht="18" customHeight="1" x14ac:dyDescent="0.3">
      <c r="A238" s="1">
        <v>236</v>
      </c>
      <c r="B238" s="10">
        <v>46259</v>
      </c>
      <c r="C238" s="1" t="s">
        <v>111</v>
      </c>
      <c r="D238" s="1" t="s">
        <v>112</v>
      </c>
      <c r="E238" s="1">
        <v>500</v>
      </c>
      <c r="F238" s="1"/>
      <c r="G238" s="1"/>
      <c r="H238" s="1"/>
      <c r="I238" s="1"/>
      <c r="J238" s="1">
        <f t="shared" si="3"/>
        <v>0</v>
      </c>
      <c r="K238" s="1"/>
    </row>
    <row r="239" spans="1:11" ht="18" customHeight="1" x14ac:dyDescent="0.3">
      <c r="A239" s="1">
        <v>237</v>
      </c>
      <c r="B239" s="10">
        <v>46260</v>
      </c>
      <c r="C239" s="1" t="s">
        <v>111</v>
      </c>
      <c r="D239" s="1" t="s">
        <v>112</v>
      </c>
      <c r="E239" s="1">
        <v>500</v>
      </c>
      <c r="F239" s="1"/>
      <c r="G239" s="1"/>
      <c r="H239" s="1"/>
      <c r="I239" s="1"/>
      <c r="J239" s="1">
        <f t="shared" si="3"/>
        <v>0</v>
      </c>
      <c r="K239" s="1"/>
    </row>
    <row r="240" spans="1:11" ht="18" customHeight="1" x14ac:dyDescent="0.3">
      <c r="A240" s="1">
        <v>238</v>
      </c>
      <c r="B240" s="10">
        <v>46261</v>
      </c>
      <c r="C240" s="1" t="s">
        <v>111</v>
      </c>
      <c r="D240" s="1" t="s">
        <v>112</v>
      </c>
      <c r="E240" s="1">
        <v>500</v>
      </c>
      <c r="F240" s="1"/>
      <c r="G240" s="1"/>
      <c r="H240" s="1"/>
      <c r="I240" s="1"/>
      <c r="J240" s="1">
        <f t="shared" si="3"/>
        <v>0</v>
      </c>
      <c r="K240" s="1"/>
    </row>
    <row r="241" spans="1:11" ht="18" customHeight="1" x14ac:dyDescent="0.3">
      <c r="A241" s="1">
        <v>239</v>
      </c>
      <c r="B241" s="10">
        <v>46262</v>
      </c>
      <c r="C241" s="1" t="s">
        <v>111</v>
      </c>
      <c r="D241" s="1" t="s">
        <v>112</v>
      </c>
      <c r="E241" s="1">
        <v>500</v>
      </c>
      <c r="F241" s="1"/>
      <c r="G241" s="1"/>
      <c r="H241" s="1"/>
      <c r="I241" s="1"/>
      <c r="J241" s="1">
        <f t="shared" si="3"/>
        <v>0</v>
      </c>
      <c r="K241" s="1"/>
    </row>
    <row r="242" spans="1:11" ht="18" customHeight="1" x14ac:dyDescent="0.3">
      <c r="A242" s="1">
        <v>240</v>
      </c>
      <c r="B242" s="10">
        <v>46263</v>
      </c>
      <c r="C242" s="1" t="s">
        <v>111</v>
      </c>
      <c r="D242" s="1" t="s">
        <v>112</v>
      </c>
      <c r="E242" s="1">
        <v>500</v>
      </c>
      <c r="F242" s="1"/>
      <c r="G242" s="1"/>
      <c r="H242" s="1"/>
      <c r="I242" s="1"/>
      <c r="J242" s="1">
        <f t="shared" si="3"/>
        <v>0</v>
      </c>
      <c r="K242" s="1"/>
    </row>
    <row r="243" spans="1:11" ht="18" customHeight="1" x14ac:dyDescent="0.3">
      <c r="A243" s="1">
        <v>241</v>
      </c>
      <c r="B243" s="10">
        <v>46264</v>
      </c>
      <c r="C243" s="1" t="s">
        <v>111</v>
      </c>
      <c r="D243" s="1" t="s">
        <v>112</v>
      </c>
      <c r="E243" s="1">
        <v>500</v>
      </c>
      <c r="F243" s="1"/>
      <c r="G243" s="1"/>
      <c r="H243" s="1"/>
      <c r="I243" s="1"/>
      <c r="J243" s="1">
        <f t="shared" si="3"/>
        <v>0</v>
      </c>
      <c r="K243" s="1"/>
    </row>
    <row r="244" spans="1:11" ht="18" customHeight="1" x14ac:dyDescent="0.3">
      <c r="A244" s="1">
        <v>242</v>
      </c>
      <c r="B244" s="10">
        <v>46265</v>
      </c>
      <c r="C244" s="1" t="s">
        <v>111</v>
      </c>
      <c r="D244" s="1" t="s">
        <v>112</v>
      </c>
      <c r="E244" s="1">
        <v>500</v>
      </c>
      <c r="F244" s="1"/>
      <c r="G244" s="1"/>
      <c r="H244" s="1"/>
      <c r="I244" s="1"/>
      <c r="J244" s="1">
        <f t="shared" si="3"/>
        <v>0</v>
      </c>
      <c r="K244" s="1"/>
    </row>
    <row r="245" spans="1:11" ht="18" customHeight="1" x14ac:dyDescent="0.3">
      <c r="A245" s="1">
        <v>243</v>
      </c>
      <c r="B245" s="10">
        <v>46266</v>
      </c>
      <c r="C245" s="1" t="s">
        <v>111</v>
      </c>
      <c r="D245" s="1" t="s">
        <v>112</v>
      </c>
      <c r="E245" s="1">
        <v>500</v>
      </c>
      <c r="F245" s="1"/>
      <c r="G245" s="1"/>
      <c r="H245" s="1"/>
      <c r="I245" s="1"/>
      <c r="J245" s="1">
        <f t="shared" si="3"/>
        <v>0</v>
      </c>
      <c r="K245" s="1"/>
    </row>
    <row r="246" spans="1:11" ht="18" customHeight="1" x14ac:dyDescent="0.3">
      <c r="A246" s="1">
        <v>244</v>
      </c>
      <c r="B246" s="10">
        <v>46267</v>
      </c>
      <c r="C246" s="1" t="s">
        <v>111</v>
      </c>
      <c r="D246" s="1" t="s">
        <v>112</v>
      </c>
      <c r="E246" s="1">
        <v>500</v>
      </c>
      <c r="F246" s="1"/>
      <c r="G246" s="1"/>
      <c r="H246" s="1"/>
      <c r="I246" s="1"/>
      <c r="J246" s="1">
        <f t="shared" si="3"/>
        <v>0</v>
      </c>
      <c r="K246" s="1"/>
    </row>
    <row r="247" spans="1:11" ht="18" customHeight="1" x14ac:dyDescent="0.3">
      <c r="A247" s="1">
        <v>245</v>
      </c>
      <c r="B247" s="10">
        <v>46268</v>
      </c>
      <c r="C247" s="1" t="s">
        <v>111</v>
      </c>
      <c r="D247" s="1" t="s">
        <v>112</v>
      </c>
      <c r="E247" s="1">
        <v>500</v>
      </c>
      <c r="F247" s="1"/>
      <c r="G247" s="1"/>
      <c r="H247" s="1"/>
      <c r="I247" s="1"/>
      <c r="J247" s="1">
        <f t="shared" si="3"/>
        <v>0</v>
      </c>
      <c r="K247" s="1"/>
    </row>
    <row r="248" spans="1:11" ht="18" customHeight="1" x14ac:dyDescent="0.3">
      <c r="A248" s="1">
        <v>246</v>
      </c>
      <c r="B248" s="10">
        <v>46269</v>
      </c>
      <c r="C248" s="1" t="s">
        <v>111</v>
      </c>
      <c r="D248" s="1" t="s">
        <v>112</v>
      </c>
      <c r="E248" s="1">
        <v>500</v>
      </c>
      <c r="F248" s="1"/>
      <c r="G248" s="1"/>
      <c r="H248" s="1"/>
      <c r="I248" s="1"/>
      <c r="J248" s="1">
        <f t="shared" si="3"/>
        <v>0</v>
      </c>
      <c r="K248" s="1"/>
    </row>
    <row r="249" spans="1:11" ht="18" customHeight="1" x14ac:dyDescent="0.3">
      <c r="A249" s="1">
        <v>247</v>
      </c>
      <c r="B249" s="10">
        <v>46270</v>
      </c>
      <c r="C249" s="1" t="s">
        <v>111</v>
      </c>
      <c r="D249" s="1" t="s">
        <v>112</v>
      </c>
      <c r="E249" s="1">
        <v>500</v>
      </c>
      <c r="F249" s="1"/>
      <c r="G249" s="1"/>
      <c r="H249" s="1"/>
      <c r="I249" s="1"/>
      <c r="J249" s="1">
        <f t="shared" si="3"/>
        <v>0</v>
      </c>
      <c r="K249" s="1"/>
    </row>
    <row r="250" spans="1:11" ht="18" customHeight="1" x14ac:dyDescent="0.3">
      <c r="A250" s="1">
        <v>248</v>
      </c>
      <c r="B250" s="10">
        <v>46271</v>
      </c>
      <c r="C250" s="1" t="s">
        <v>111</v>
      </c>
      <c r="D250" s="1" t="s">
        <v>112</v>
      </c>
      <c r="E250" s="1">
        <v>500</v>
      </c>
      <c r="F250" s="1"/>
      <c r="G250" s="1"/>
      <c r="H250" s="1"/>
      <c r="I250" s="1"/>
      <c r="J250" s="1">
        <f t="shared" si="3"/>
        <v>0</v>
      </c>
      <c r="K250" s="1"/>
    </row>
    <row r="251" spans="1:11" ht="18" customHeight="1" x14ac:dyDescent="0.3">
      <c r="A251" s="1">
        <v>249</v>
      </c>
      <c r="B251" s="10">
        <v>46272</v>
      </c>
      <c r="C251" s="1" t="s">
        <v>111</v>
      </c>
      <c r="D251" s="1" t="s">
        <v>112</v>
      </c>
      <c r="E251" s="1">
        <v>500</v>
      </c>
      <c r="F251" s="1"/>
      <c r="G251" s="1"/>
      <c r="H251" s="1"/>
      <c r="I251" s="1"/>
      <c r="J251" s="1">
        <f t="shared" si="3"/>
        <v>0</v>
      </c>
      <c r="K251" s="1"/>
    </row>
    <row r="252" spans="1:11" ht="18" customHeight="1" x14ac:dyDescent="0.3">
      <c r="A252" s="1">
        <v>250</v>
      </c>
      <c r="B252" s="10">
        <v>46273</v>
      </c>
      <c r="C252" s="1" t="s">
        <v>111</v>
      </c>
      <c r="D252" s="1" t="s">
        <v>112</v>
      </c>
      <c r="E252" s="1">
        <v>500</v>
      </c>
      <c r="F252" s="1"/>
      <c r="G252" s="1"/>
      <c r="H252" s="1"/>
      <c r="I252" s="1"/>
      <c r="J252" s="1">
        <f t="shared" si="3"/>
        <v>0</v>
      </c>
      <c r="K252" s="1"/>
    </row>
    <row r="253" spans="1:11" ht="18" customHeight="1" x14ac:dyDescent="0.3">
      <c r="A253" s="1">
        <v>251</v>
      </c>
      <c r="B253" s="10">
        <v>46274</v>
      </c>
      <c r="C253" s="1" t="s">
        <v>111</v>
      </c>
      <c r="D253" s="1" t="s">
        <v>112</v>
      </c>
      <c r="E253" s="1">
        <v>500</v>
      </c>
      <c r="F253" s="1"/>
      <c r="G253" s="1"/>
      <c r="H253" s="1"/>
      <c r="I253" s="1"/>
      <c r="J253" s="1">
        <f t="shared" si="3"/>
        <v>0</v>
      </c>
      <c r="K253" s="1"/>
    </row>
    <row r="254" spans="1:11" ht="18" customHeight="1" x14ac:dyDescent="0.3">
      <c r="A254" s="1">
        <v>252</v>
      </c>
      <c r="B254" s="10">
        <v>46275</v>
      </c>
      <c r="C254" s="1" t="s">
        <v>111</v>
      </c>
      <c r="D254" s="1" t="s">
        <v>112</v>
      </c>
      <c r="E254" s="1">
        <v>500</v>
      </c>
      <c r="F254" s="1"/>
      <c r="G254" s="1"/>
      <c r="H254" s="1"/>
      <c r="I254" s="1"/>
      <c r="J254" s="1">
        <f t="shared" si="3"/>
        <v>0</v>
      </c>
      <c r="K254" s="1"/>
    </row>
    <row r="255" spans="1:11" ht="18" customHeight="1" x14ac:dyDescent="0.3">
      <c r="A255" s="1">
        <v>253</v>
      </c>
      <c r="B255" s="10">
        <v>46276</v>
      </c>
      <c r="C255" s="1" t="s">
        <v>111</v>
      </c>
      <c r="D255" s="1" t="s">
        <v>112</v>
      </c>
      <c r="E255" s="1">
        <v>500</v>
      </c>
      <c r="F255" s="1"/>
      <c r="G255" s="1"/>
      <c r="H255" s="1"/>
      <c r="I255" s="1"/>
      <c r="J255" s="1">
        <f t="shared" si="3"/>
        <v>0</v>
      </c>
      <c r="K255" s="1"/>
    </row>
    <row r="256" spans="1:11" ht="18" customHeight="1" x14ac:dyDescent="0.3">
      <c r="A256" s="1">
        <v>254</v>
      </c>
      <c r="B256" s="10">
        <v>46277</v>
      </c>
      <c r="C256" s="1" t="s">
        <v>111</v>
      </c>
      <c r="D256" s="1" t="s">
        <v>112</v>
      </c>
      <c r="E256" s="1">
        <v>500</v>
      </c>
      <c r="F256" s="1"/>
      <c r="G256" s="1"/>
      <c r="H256" s="1"/>
      <c r="I256" s="1"/>
      <c r="J256" s="1">
        <f t="shared" si="3"/>
        <v>0</v>
      </c>
      <c r="K256" s="1"/>
    </row>
    <row r="257" spans="1:11" ht="18" customHeight="1" x14ac:dyDescent="0.3">
      <c r="A257" s="1">
        <v>255</v>
      </c>
      <c r="B257" s="10">
        <v>46278</v>
      </c>
      <c r="C257" s="1" t="s">
        <v>111</v>
      </c>
      <c r="D257" s="1" t="s">
        <v>112</v>
      </c>
      <c r="E257" s="1">
        <v>500</v>
      </c>
      <c r="F257" s="1"/>
      <c r="G257" s="1"/>
      <c r="H257" s="1"/>
      <c r="I257" s="1"/>
      <c r="J257" s="1">
        <f t="shared" si="3"/>
        <v>0</v>
      </c>
      <c r="K257" s="1"/>
    </row>
    <row r="258" spans="1:11" ht="18" customHeight="1" x14ac:dyDescent="0.3">
      <c r="A258" s="1">
        <v>256</v>
      </c>
      <c r="B258" s="10">
        <v>46279</v>
      </c>
      <c r="C258" s="1" t="s">
        <v>111</v>
      </c>
      <c r="D258" s="1" t="s">
        <v>112</v>
      </c>
      <c r="E258" s="1">
        <v>500</v>
      </c>
      <c r="F258" s="1"/>
      <c r="G258" s="1"/>
      <c r="H258" s="1"/>
      <c r="I258" s="1"/>
      <c r="J258" s="1">
        <f t="shared" si="3"/>
        <v>0</v>
      </c>
      <c r="K258" s="1"/>
    </row>
    <row r="259" spans="1:11" ht="18" customHeight="1" x14ac:dyDescent="0.3">
      <c r="A259" s="1">
        <v>257</v>
      </c>
      <c r="B259" s="10">
        <v>46280</v>
      </c>
      <c r="C259" s="1" t="s">
        <v>111</v>
      </c>
      <c r="D259" s="1" t="s">
        <v>112</v>
      </c>
      <c r="E259" s="1">
        <v>500</v>
      </c>
      <c r="F259" s="1"/>
      <c r="G259" s="1"/>
      <c r="H259" s="1"/>
      <c r="I259" s="1"/>
      <c r="J259" s="1">
        <f t="shared" si="3"/>
        <v>0</v>
      </c>
      <c r="K259" s="1"/>
    </row>
    <row r="260" spans="1:11" ht="18" customHeight="1" x14ac:dyDescent="0.3">
      <c r="A260" s="1">
        <v>258</v>
      </c>
      <c r="B260" s="10">
        <v>46281</v>
      </c>
      <c r="C260" s="1" t="s">
        <v>111</v>
      </c>
      <c r="D260" s="1" t="s">
        <v>112</v>
      </c>
      <c r="E260" s="1">
        <v>500</v>
      </c>
      <c r="F260" s="1"/>
      <c r="G260" s="1"/>
      <c r="H260" s="1"/>
      <c r="I260" s="1"/>
      <c r="J260" s="1">
        <f t="shared" ref="J260:J323" si="4">E260*F260-G260-H260+I260</f>
        <v>0</v>
      </c>
      <c r="K260" s="1"/>
    </row>
    <row r="261" spans="1:11" ht="18" customHeight="1" x14ac:dyDescent="0.3">
      <c r="A261" s="1">
        <v>259</v>
      </c>
      <c r="B261" s="10">
        <v>46282</v>
      </c>
      <c r="C261" s="1" t="s">
        <v>111</v>
      </c>
      <c r="D261" s="1" t="s">
        <v>112</v>
      </c>
      <c r="E261" s="1">
        <v>500</v>
      </c>
      <c r="F261" s="1"/>
      <c r="G261" s="1"/>
      <c r="H261" s="1"/>
      <c r="I261" s="1"/>
      <c r="J261" s="1">
        <f t="shared" si="4"/>
        <v>0</v>
      </c>
      <c r="K261" s="1"/>
    </row>
    <row r="262" spans="1:11" ht="18" customHeight="1" x14ac:dyDescent="0.3">
      <c r="A262" s="1">
        <v>260</v>
      </c>
      <c r="B262" s="10">
        <v>46283</v>
      </c>
      <c r="C262" s="1" t="s">
        <v>111</v>
      </c>
      <c r="D262" s="1" t="s">
        <v>112</v>
      </c>
      <c r="E262" s="1">
        <v>500</v>
      </c>
      <c r="F262" s="1"/>
      <c r="G262" s="1"/>
      <c r="H262" s="1"/>
      <c r="I262" s="1"/>
      <c r="J262" s="1">
        <f t="shared" si="4"/>
        <v>0</v>
      </c>
      <c r="K262" s="1"/>
    </row>
    <row r="263" spans="1:11" ht="18" customHeight="1" x14ac:dyDescent="0.3">
      <c r="A263" s="1">
        <v>261</v>
      </c>
      <c r="B263" s="10">
        <v>46284</v>
      </c>
      <c r="C263" s="1" t="s">
        <v>111</v>
      </c>
      <c r="D263" s="1" t="s">
        <v>112</v>
      </c>
      <c r="E263" s="1">
        <v>500</v>
      </c>
      <c r="F263" s="1"/>
      <c r="G263" s="1"/>
      <c r="H263" s="1"/>
      <c r="I263" s="1"/>
      <c r="J263" s="1">
        <f t="shared" si="4"/>
        <v>0</v>
      </c>
      <c r="K263" s="1"/>
    </row>
    <row r="264" spans="1:11" ht="18" customHeight="1" x14ac:dyDescent="0.3">
      <c r="A264" s="1">
        <v>262</v>
      </c>
      <c r="B264" s="10">
        <v>46285</v>
      </c>
      <c r="C264" s="1" t="s">
        <v>111</v>
      </c>
      <c r="D264" s="1" t="s">
        <v>112</v>
      </c>
      <c r="E264" s="1">
        <v>500</v>
      </c>
      <c r="F264" s="1"/>
      <c r="G264" s="1"/>
      <c r="H264" s="1"/>
      <c r="I264" s="1"/>
      <c r="J264" s="1">
        <f t="shared" si="4"/>
        <v>0</v>
      </c>
      <c r="K264" s="1"/>
    </row>
    <row r="265" spans="1:11" ht="18" customHeight="1" x14ac:dyDescent="0.3">
      <c r="A265" s="1">
        <v>263</v>
      </c>
      <c r="B265" s="10">
        <v>46286</v>
      </c>
      <c r="C265" s="1" t="s">
        <v>111</v>
      </c>
      <c r="D265" s="1" t="s">
        <v>112</v>
      </c>
      <c r="E265" s="1">
        <v>500</v>
      </c>
      <c r="F265" s="1"/>
      <c r="G265" s="1"/>
      <c r="H265" s="1"/>
      <c r="I265" s="1"/>
      <c r="J265" s="1">
        <f t="shared" si="4"/>
        <v>0</v>
      </c>
      <c r="K265" s="1"/>
    </row>
    <row r="266" spans="1:11" ht="18" customHeight="1" x14ac:dyDescent="0.3">
      <c r="A266" s="1">
        <v>264</v>
      </c>
      <c r="B266" s="10">
        <v>46287</v>
      </c>
      <c r="C266" s="1" t="s">
        <v>111</v>
      </c>
      <c r="D266" s="1" t="s">
        <v>112</v>
      </c>
      <c r="E266" s="1">
        <v>500</v>
      </c>
      <c r="F266" s="1"/>
      <c r="G266" s="1"/>
      <c r="H266" s="1"/>
      <c r="I266" s="1"/>
      <c r="J266" s="1">
        <f t="shared" si="4"/>
        <v>0</v>
      </c>
      <c r="K266" s="1"/>
    </row>
    <row r="267" spans="1:11" ht="18" customHeight="1" x14ac:dyDescent="0.3">
      <c r="A267" s="1">
        <v>265</v>
      </c>
      <c r="B267" s="10">
        <v>46288</v>
      </c>
      <c r="C267" s="1" t="s">
        <v>111</v>
      </c>
      <c r="D267" s="1" t="s">
        <v>112</v>
      </c>
      <c r="E267" s="1">
        <v>500</v>
      </c>
      <c r="F267" s="1"/>
      <c r="G267" s="1"/>
      <c r="H267" s="1"/>
      <c r="I267" s="1"/>
      <c r="J267" s="1">
        <f t="shared" si="4"/>
        <v>0</v>
      </c>
      <c r="K267" s="1"/>
    </row>
    <row r="268" spans="1:11" ht="18" customHeight="1" x14ac:dyDescent="0.3">
      <c r="A268" s="1">
        <v>266</v>
      </c>
      <c r="B268" s="10">
        <v>46289</v>
      </c>
      <c r="C268" s="1" t="s">
        <v>111</v>
      </c>
      <c r="D268" s="1" t="s">
        <v>112</v>
      </c>
      <c r="E268" s="1">
        <v>500</v>
      </c>
      <c r="F268" s="1"/>
      <c r="G268" s="1"/>
      <c r="H268" s="1"/>
      <c r="I268" s="1"/>
      <c r="J268" s="1">
        <f t="shared" si="4"/>
        <v>0</v>
      </c>
      <c r="K268" s="1"/>
    </row>
    <row r="269" spans="1:11" ht="18" customHeight="1" x14ac:dyDescent="0.3">
      <c r="A269" s="1">
        <v>267</v>
      </c>
      <c r="B269" s="10">
        <v>46290</v>
      </c>
      <c r="C269" s="1" t="s">
        <v>111</v>
      </c>
      <c r="D269" s="1" t="s">
        <v>112</v>
      </c>
      <c r="E269" s="1">
        <v>500</v>
      </c>
      <c r="F269" s="1"/>
      <c r="G269" s="1"/>
      <c r="H269" s="1"/>
      <c r="I269" s="1"/>
      <c r="J269" s="1">
        <f t="shared" si="4"/>
        <v>0</v>
      </c>
      <c r="K269" s="1"/>
    </row>
    <row r="270" spans="1:11" ht="18" customHeight="1" x14ac:dyDescent="0.3">
      <c r="A270" s="1">
        <v>268</v>
      </c>
      <c r="B270" s="10">
        <v>46291</v>
      </c>
      <c r="C270" s="1" t="s">
        <v>111</v>
      </c>
      <c r="D270" s="1" t="s">
        <v>112</v>
      </c>
      <c r="E270" s="1">
        <v>500</v>
      </c>
      <c r="F270" s="1"/>
      <c r="G270" s="1"/>
      <c r="H270" s="1"/>
      <c r="I270" s="1"/>
      <c r="J270" s="1">
        <f t="shared" si="4"/>
        <v>0</v>
      </c>
      <c r="K270" s="1"/>
    </row>
    <row r="271" spans="1:11" ht="18" customHeight="1" x14ac:dyDescent="0.3">
      <c r="A271" s="1">
        <v>269</v>
      </c>
      <c r="B271" s="10">
        <v>46292</v>
      </c>
      <c r="C271" s="1" t="s">
        <v>111</v>
      </c>
      <c r="D271" s="1" t="s">
        <v>112</v>
      </c>
      <c r="E271" s="1">
        <v>500</v>
      </c>
      <c r="F271" s="1"/>
      <c r="G271" s="1"/>
      <c r="H271" s="1"/>
      <c r="I271" s="1"/>
      <c r="J271" s="1">
        <f t="shared" si="4"/>
        <v>0</v>
      </c>
      <c r="K271" s="1"/>
    </row>
    <row r="272" spans="1:11" ht="18" customHeight="1" x14ac:dyDescent="0.3">
      <c r="A272" s="1">
        <v>270</v>
      </c>
      <c r="B272" s="10">
        <v>46293</v>
      </c>
      <c r="C272" s="1" t="s">
        <v>111</v>
      </c>
      <c r="D272" s="1" t="s">
        <v>112</v>
      </c>
      <c r="E272" s="1">
        <v>500</v>
      </c>
      <c r="F272" s="1"/>
      <c r="G272" s="1"/>
      <c r="H272" s="1"/>
      <c r="I272" s="1"/>
      <c r="J272" s="1">
        <f t="shared" si="4"/>
        <v>0</v>
      </c>
      <c r="K272" s="1"/>
    </row>
    <row r="273" spans="1:11" ht="18" customHeight="1" x14ac:dyDescent="0.3">
      <c r="A273" s="1">
        <v>271</v>
      </c>
      <c r="B273" s="10">
        <v>46294</v>
      </c>
      <c r="C273" s="1" t="s">
        <v>111</v>
      </c>
      <c r="D273" s="1" t="s">
        <v>112</v>
      </c>
      <c r="E273" s="1">
        <v>500</v>
      </c>
      <c r="F273" s="1"/>
      <c r="G273" s="1"/>
      <c r="H273" s="1"/>
      <c r="I273" s="1"/>
      <c r="J273" s="1">
        <f t="shared" si="4"/>
        <v>0</v>
      </c>
      <c r="K273" s="1"/>
    </row>
    <row r="274" spans="1:11" ht="18" customHeight="1" x14ac:dyDescent="0.3">
      <c r="A274" s="1">
        <v>272</v>
      </c>
      <c r="B274" s="10">
        <v>46295</v>
      </c>
      <c r="C274" s="1" t="s">
        <v>111</v>
      </c>
      <c r="D274" s="1" t="s">
        <v>112</v>
      </c>
      <c r="E274" s="1">
        <v>500</v>
      </c>
      <c r="F274" s="1"/>
      <c r="G274" s="1"/>
      <c r="H274" s="1"/>
      <c r="I274" s="1"/>
      <c r="J274" s="1">
        <f t="shared" si="4"/>
        <v>0</v>
      </c>
      <c r="K274" s="1"/>
    </row>
    <row r="275" spans="1:11" ht="18" customHeight="1" x14ac:dyDescent="0.3">
      <c r="A275" s="1">
        <v>273</v>
      </c>
      <c r="B275" s="10">
        <v>46296</v>
      </c>
      <c r="C275" s="1" t="s">
        <v>111</v>
      </c>
      <c r="D275" s="1" t="s">
        <v>112</v>
      </c>
      <c r="E275" s="1">
        <v>500</v>
      </c>
      <c r="F275" s="1"/>
      <c r="G275" s="1"/>
      <c r="H275" s="1"/>
      <c r="I275" s="1"/>
      <c r="J275" s="1">
        <f t="shared" si="4"/>
        <v>0</v>
      </c>
      <c r="K275" s="1"/>
    </row>
    <row r="276" spans="1:11" ht="18" customHeight="1" x14ac:dyDescent="0.3">
      <c r="A276" s="1">
        <v>274</v>
      </c>
      <c r="B276" s="10">
        <v>46297</v>
      </c>
      <c r="C276" s="1" t="s">
        <v>111</v>
      </c>
      <c r="D276" s="1" t="s">
        <v>112</v>
      </c>
      <c r="E276" s="1">
        <v>500</v>
      </c>
      <c r="F276" s="1"/>
      <c r="G276" s="1"/>
      <c r="H276" s="1"/>
      <c r="I276" s="1"/>
      <c r="J276" s="1">
        <f t="shared" si="4"/>
        <v>0</v>
      </c>
      <c r="K276" s="1"/>
    </row>
    <row r="277" spans="1:11" ht="18" customHeight="1" x14ac:dyDescent="0.3">
      <c r="A277" s="1">
        <v>275</v>
      </c>
      <c r="B277" s="10">
        <v>46298</v>
      </c>
      <c r="C277" s="1" t="s">
        <v>111</v>
      </c>
      <c r="D277" s="1" t="s">
        <v>112</v>
      </c>
      <c r="E277" s="1">
        <v>500</v>
      </c>
      <c r="F277" s="1"/>
      <c r="G277" s="1"/>
      <c r="H277" s="1"/>
      <c r="I277" s="1"/>
      <c r="J277" s="1">
        <f t="shared" si="4"/>
        <v>0</v>
      </c>
      <c r="K277" s="1"/>
    </row>
    <row r="278" spans="1:11" ht="18" customHeight="1" x14ac:dyDescent="0.3">
      <c r="A278" s="1">
        <v>276</v>
      </c>
      <c r="B278" s="10">
        <v>46299</v>
      </c>
      <c r="C278" s="1" t="s">
        <v>111</v>
      </c>
      <c r="D278" s="1" t="s">
        <v>112</v>
      </c>
      <c r="E278" s="1">
        <v>500</v>
      </c>
      <c r="F278" s="1"/>
      <c r="G278" s="1"/>
      <c r="H278" s="1"/>
      <c r="I278" s="1"/>
      <c r="J278" s="1">
        <f t="shared" si="4"/>
        <v>0</v>
      </c>
      <c r="K278" s="1"/>
    </row>
    <row r="279" spans="1:11" ht="18" customHeight="1" x14ac:dyDescent="0.3">
      <c r="A279" s="1">
        <v>277</v>
      </c>
      <c r="B279" s="10">
        <v>46300</v>
      </c>
      <c r="C279" s="1" t="s">
        <v>111</v>
      </c>
      <c r="D279" s="1" t="s">
        <v>112</v>
      </c>
      <c r="E279" s="1">
        <v>500</v>
      </c>
      <c r="F279" s="1"/>
      <c r="G279" s="1"/>
      <c r="H279" s="1"/>
      <c r="I279" s="1"/>
      <c r="J279" s="1">
        <f t="shared" si="4"/>
        <v>0</v>
      </c>
      <c r="K279" s="1"/>
    </row>
    <row r="280" spans="1:11" ht="18" customHeight="1" x14ac:dyDescent="0.3">
      <c r="A280" s="1">
        <v>278</v>
      </c>
      <c r="B280" s="10">
        <v>46301</v>
      </c>
      <c r="C280" s="1" t="s">
        <v>111</v>
      </c>
      <c r="D280" s="1" t="s">
        <v>112</v>
      </c>
      <c r="E280" s="1">
        <v>500</v>
      </c>
      <c r="F280" s="1"/>
      <c r="G280" s="1"/>
      <c r="H280" s="1"/>
      <c r="I280" s="1"/>
      <c r="J280" s="1">
        <f t="shared" si="4"/>
        <v>0</v>
      </c>
      <c r="K280" s="1"/>
    </row>
    <row r="281" spans="1:11" ht="18" customHeight="1" x14ac:dyDescent="0.3">
      <c r="A281" s="1">
        <v>279</v>
      </c>
      <c r="B281" s="10">
        <v>46302</v>
      </c>
      <c r="C281" s="1" t="s">
        <v>111</v>
      </c>
      <c r="D281" s="1" t="s">
        <v>112</v>
      </c>
      <c r="E281" s="1">
        <v>500</v>
      </c>
      <c r="F281" s="1"/>
      <c r="G281" s="1"/>
      <c r="H281" s="1"/>
      <c r="I281" s="1"/>
      <c r="J281" s="1">
        <f t="shared" si="4"/>
        <v>0</v>
      </c>
      <c r="K281" s="1"/>
    </row>
    <row r="282" spans="1:11" ht="18" customHeight="1" x14ac:dyDescent="0.3">
      <c r="A282" s="1">
        <v>280</v>
      </c>
      <c r="B282" s="10">
        <v>46303</v>
      </c>
      <c r="C282" s="1" t="s">
        <v>111</v>
      </c>
      <c r="D282" s="1" t="s">
        <v>112</v>
      </c>
      <c r="E282" s="1">
        <v>500</v>
      </c>
      <c r="F282" s="1"/>
      <c r="G282" s="1"/>
      <c r="H282" s="1"/>
      <c r="I282" s="1"/>
      <c r="J282" s="1">
        <f t="shared" si="4"/>
        <v>0</v>
      </c>
      <c r="K282" s="1"/>
    </row>
    <row r="283" spans="1:11" ht="18" customHeight="1" x14ac:dyDescent="0.3">
      <c r="A283" s="1">
        <v>281</v>
      </c>
      <c r="B283" s="10">
        <v>46304</v>
      </c>
      <c r="C283" s="1" t="s">
        <v>111</v>
      </c>
      <c r="D283" s="1" t="s">
        <v>112</v>
      </c>
      <c r="E283" s="1">
        <v>500</v>
      </c>
      <c r="F283" s="1"/>
      <c r="G283" s="1"/>
      <c r="H283" s="1"/>
      <c r="I283" s="1"/>
      <c r="J283" s="1">
        <f t="shared" si="4"/>
        <v>0</v>
      </c>
      <c r="K283" s="1"/>
    </row>
    <row r="284" spans="1:11" ht="18" customHeight="1" x14ac:dyDescent="0.3">
      <c r="A284" s="1">
        <v>282</v>
      </c>
      <c r="B284" s="10">
        <v>46305</v>
      </c>
      <c r="C284" s="1" t="s">
        <v>111</v>
      </c>
      <c r="D284" s="1" t="s">
        <v>112</v>
      </c>
      <c r="E284" s="1">
        <v>500</v>
      </c>
      <c r="F284" s="1"/>
      <c r="G284" s="1"/>
      <c r="H284" s="1"/>
      <c r="I284" s="1"/>
      <c r="J284" s="1">
        <f t="shared" si="4"/>
        <v>0</v>
      </c>
      <c r="K284" s="1"/>
    </row>
    <row r="285" spans="1:11" ht="18" customHeight="1" x14ac:dyDescent="0.3">
      <c r="A285" s="1">
        <v>283</v>
      </c>
      <c r="B285" s="10">
        <v>46306</v>
      </c>
      <c r="C285" s="1" t="s">
        <v>111</v>
      </c>
      <c r="D285" s="1" t="s">
        <v>112</v>
      </c>
      <c r="E285" s="1">
        <v>500</v>
      </c>
      <c r="F285" s="1"/>
      <c r="G285" s="1"/>
      <c r="H285" s="1"/>
      <c r="I285" s="1"/>
      <c r="J285" s="1">
        <f t="shared" si="4"/>
        <v>0</v>
      </c>
      <c r="K285" s="1"/>
    </row>
    <row r="286" spans="1:11" ht="18" customHeight="1" x14ac:dyDescent="0.3">
      <c r="A286" s="1">
        <v>284</v>
      </c>
      <c r="B286" s="10">
        <v>46307</v>
      </c>
      <c r="C286" s="1" t="s">
        <v>111</v>
      </c>
      <c r="D286" s="1" t="s">
        <v>112</v>
      </c>
      <c r="E286" s="1">
        <v>500</v>
      </c>
      <c r="F286" s="1"/>
      <c r="G286" s="1"/>
      <c r="H286" s="1"/>
      <c r="I286" s="1"/>
      <c r="J286" s="1">
        <f t="shared" si="4"/>
        <v>0</v>
      </c>
      <c r="K286" s="1"/>
    </row>
    <row r="287" spans="1:11" ht="18" customHeight="1" x14ac:dyDescent="0.3">
      <c r="A287" s="1">
        <v>285</v>
      </c>
      <c r="B287" s="10">
        <v>46308</v>
      </c>
      <c r="C287" s="1" t="s">
        <v>111</v>
      </c>
      <c r="D287" s="1" t="s">
        <v>112</v>
      </c>
      <c r="E287" s="1">
        <v>500</v>
      </c>
      <c r="F287" s="1"/>
      <c r="G287" s="1"/>
      <c r="H287" s="1"/>
      <c r="I287" s="1"/>
      <c r="J287" s="1">
        <f t="shared" si="4"/>
        <v>0</v>
      </c>
      <c r="K287" s="1"/>
    </row>
    <row r="288" spans="1:11" ht="18" customHeight="1" x14ac:dyDescent="0.3">
      <c r="A288" s="1">
        <v>286</v>
      </c>
      <c r="B288" s="10">
        <v>46309</v>
      </c>
      <c r="C288" s="1" t="s">
        <v>111</v>
      </c>
      <c r="D288" s="1" t="s">
        <v>112</v>
      </c>
      <c r="E288" s="1">
        <v>500</v>
      </c>
      <c r="F288" s="1"/>
      <c r="G288" s="1"/>
      <c r="H288" s="1"/>
      <c r="I288" s="1"/>
      <c r="J288" s="1">
        <f t="shared" si="4"/>
        <v>0</v>
      </c>
      <c r="K288" s="1"/>
    </row>
    <row r="289" spans="1:11" ht="18" customHeight="1" x14ac:dyDescent="0.3">
      <c r="A289" s="1">
        <v>287</v>
      </c>
      <c r="B289" s="10">
        <v>46310</v>
      </c>
      <c r="C289" s="1" t="s">
        <v>111</v>
      </c>
      <c r="D289" s="1" t="s">
        <v>112</v>
      </c>
      <c r="E289" s="1">
        <v>500</v>
      </c>
      <c r="F289" s="1"/>
      <c r="G289" s="1"/>
      <c r="H289" s="1"/>
      <c r="I289" s="1"/>
      <c r="J289" s="1">
        <f t="shared" si="4"/>
        <v>0</v>
      </c>
      <c r="K289" s="1"/>
    </row>
    <row r="290" spans="1:11" ht="18" customHeight="1" x14ac:dyDescent="0.3">
      <c r="A290" s="1">
        <v>288</v>
      </c>
      <c r="B290" s="10">
        <v>46311</v>
      </c>
      <c r="C290" s="1" t="s">
        <v>111</v>
      </c>
      <c r="D290" s="1" t="s">
        <v>112</v>
      </c>
      <c r="E290" s="1">
        <v>500</v>
      </c>
      <c r="F290" s="1"/>
      <c r="G290" s="1"/>
      <c r="H290" s="1"/>
      <c r="I290" s="1"/>
      <c r="J290" s="1">
        <f t="shared" si="4"/>
        <v>0</v>
      </c>
      <c r="K290" s="1"/>
    </row>
    <row r="291" spans="1:11" ht="18" customHeight="1" x14ac:dyDescent="0.3">
      <c r="A291" s="1">
        <v>289</v>
      </c>
      <c r="B291" s="10">
        <v>46312</v>
      </c>
      <c r="C291" s="1" t="s">
        <v>111</v>
      </c>
      <c r="D291" s="1" t="s">
        <v>112</v>
      </c>
      <c r="E291" s="1">
        <v>500</v>
      </c>
      <c r="F291" s="1"/>
      <c r="G291" s="1"/>
      <c r="H291" s="1"/>
      <c r="I291" s="1"/>
      <c r="J291" s="1">
        <f t="shared" si="4"/>
        <v>0</v>
      </c>
      <c r="K291" s="1"/>
    </row>
    <row r="292" spans="1:11" ht="18" customHeight="1" x14ac:dyDescent="0.3">
      <c r="A292" s="1">
        <v>290</v>
      </c>
      <c r="B292" s="10">
        <v>46313</v>
      </c>
      <c r="C292" s="1" t="s">
        <v>111</v>
      </c>
      <c r="D292" s="1" t="s">
        <v>112</v>
      </c>
      <c r="E292" s="1">
        <v>500</v>
      </c>
      <c r="F292" s="1"/>
      <c r="G292" s="1"/>
      <c r="H292" s="1"/>
      <c r="I292" s="1"/>
      <c r="J292" s="1">
        <f t="shared" si="4"/>
        <v>0</v>
      </c>
      <c r="K292" s="1"/>
    </row>
    <row r="293" spans="1:11" ht="18" customHeight="1" x14ac:dyDescent="0.3">
      <c r="A293" s="1">
        <v>291</v>
      </c>
      <c r="B293" s="10">
        <v>46314</v>
      </c>
      <c r="C293" s="1" t="s">
        <v>111</v>
      </c>
      <c r="D293" s="1" t="s">
        <v>112</v>
      </c>
      <c r="E293" s="1">
        <v>500</v>
      </c>
      <c r="F293" s="1"/>
      <c r="G293" s="1"/>
      <c r="H293" s="1"/>
      <c r="I293" s="1"/>
      <c r="J293" s="1">
        <f t="shared" si="4"/>
        <v>0</v>
      </c>
      <c r="K293" s="1"/>
    </row>
    <row r="294" spans="1:11" ht="18" customHeight="1" x14ac:dyDescent="0.3">
      <c r="A294" s="1">
        <v>292</v>
      </c>
      <c r="B294" s="10">
        <v>46315</v>
      </c>
      <c r="C294" s="1" t="s">
        <v>111</v>
      </c>
      <c r="D294" s="1" t="s">
        <v>112</v>
      </c>
      <c r="E294" s="1">
        <v>500</v>
      </c>
      <c r="F294" s="1"/>
      <c r="G294" s="1"/>
      <c r="H294" s="1"/>
      <c r="I294" s="1"/>
      <c r="J294" s="1">
        <f t="shared" si="4"/>
        <v>0</v>
      </c>
      <c r="K294" s="1"/>
    </row>
    <row r="295" spans="1:11" ht="18" customHeight="1" x14ac:dyDescent="0.3">
      <c r="A295" s="1">
        <v>293</v>
      </c>
      <c r="B295" s="10">
        <v>46316</v>
      </c>
      <c r="C295" s="1" t="s">
        <v>111</v>
      </c>
      <c r="D295" s="1" t="s">
        <v>112</v>
      </c>
      <c r="E295" s="1">
        <v>500</v>
      </c>
      <c r="F295" s="1"/>
      <c r="G295" s="1"/>
      <c r="H295" s="1"/>
      <c r="I295" s="1"/>
      <c r="J295" s="1">
        <f t="shared" si="4"/>
        <v>0</v>
      </c>
      <c r="K295" s="1"/>
    </row>
    <row r="296" spans="1:11" ht="18" customHeight="1" x14ac:dyDescent="0.3">
      <c r="A296" s="1">
        <v>294</v>
      </c>
      <c r="B296" s="10">
        <v>46317</v>
      </c>
      <c r="C296" s="1" t="s">
        <v>111</v>
      </c>
      <c r="D296" s="1" t="s">
        <v>112</v>
      </c>
      <c r="E296" s="1">
        <v>500</v>
      </c>
      <c r="F296" s="1"/>
      <c r="G296" s="1"/>
      <c r="H296" s="1"/>
      <c r="I296" s="1"/>
      <c r="J296" s="1">
        <f t="shared" si="4"/>
        <v>0</v>
      </c>
      <c r="K296" s="1"/>
    </row>
    <row r="297" spans="1:11" ht="18" customHeight="1" x14ac:dyDescent="0.3">
      <c r="A297" s="1">
        <v>295</v>
      </c>
      <c r="B297" s="10">
        <v>46318</v>
      </c>
      <c r="C297" s="1" t="s">
        <v>111</v>
      </c>
      <c r="D297" s="1" t="s">
        <v>112</v>
      </c>
      <c r="E297" s="1">
        <v>500</v>
      </c>
      <c r="F297" s="1"/>
      <c r="G297" s="1"/>
      <c r="H297" s="1"/>
      <c r="I297" s="1"/>
      <c r="J297" s="1">
        <f t="shared" si="4"/>
        <v>0</v>
      </c>
      <c r="K297" s="1"/>
    </row>
    <row r="298" spans="1:11" ht="18" customHeight="1" x14ac:dyDescent="0.3">
      <c r="A298" s="1">
        <v>296</v>
      </c>
      <c r="B298" s="10">
        <v>46319</v>
      </c>
      <c r="C298" s="1" t="s">
        <v>111</v>
      </c>
      <c r="D298" s="1" t="s">
        <v>112</v>
      </c>
      <c r="E298" s="1">
        <v>500</v>
      </c>
      <c r="F298" s="1"/>
      <c r="G298" s="1"/>
      <c r="H298" s="1"/>
      <c r="I298" s="1"/>
      <c r="J298" s="1">
        <f t="shared" si="4"/>
        <v>0</v>
      </c>
      <c r="K298" s="1"/>
    </row>
    <row r="299" spans="1:11" ht="18" customHeight="1" x14ac:dyDescent="0.3">
      <c r="A299" s="1">
        <v>297</v>
      </c>
      <c r="B299" s="10">
        <v>46320</v>
      </c>
      <c r="C299" s="1" t="s">
        <v>111</v>
      </c>
      <c r="D299" s="1" t="s">
        <v>112</v>
      </c>
      <c r="E299" s="1">
        <v>500</v>
      </c>
      <c r="F299" s="1"/>
      <c r="G299" s="1"/>
      <c r="H299" s="1"/>
      <c r="I299" s="1"/>
      <c r="J299" s="1">
        <f t="shared" si="4"/>
        <v>0</v>
      </c>
      <c r="K299" s="1"/>
    </row>
    <row r="300" spans="1:11" ht="18" customHeight="1" x14ac:dyDescent="0.3">
      <c r="A300" s="1">
        <v>298</v>
      </c>
      <c r="B300" s="10">
        <v>46321</v>
      </c>
      <c r="C300" s="1" t="s">
        <v>111</v>
      </c>
      <c r="D300" s="1" t="s">
        <v>112</v>
      </c>
      <c r="E300" s="1">
        <v>500</v>
      </c>
      <c r="F300" s="1"/>
      <c r="G300" s="1"/>
      <c r="H300" s="1"/>
      <c r="I300" s="1"/>
      <c r="J300" s="1">
        <f t="shared" si="4"/>
        <v>0</v>
      </c>
      <c r="K300" s="1"/>
    </row>
    <row r="301" spans="1:11" ht="18" customHeight="1" x14ac:dyDescent="0.3">
      <c r="A301" s="1">
        <v>299</v>
      </c>
      <c r="B301" s="10">
        <v>46322</v>
      </c>
      <c r="C301" s="1" t="s">
        <v>111</v>
      </c>
      <c r="D301" s="1" t="s">
        <v>112</v>
      </c>
      <c r="E301" s="1">
        <v>500</v>
      </c>
      <c r="F301" s="1"/>
      <c r="G301" s="1"/>
      <c r="H301" s="1"/>
      <c r="I301" s="1"/>
      <c r="J301" s="1">
        <f t="shared" si="4"/>
        <v>0</v>
      </c>
      <c r="K301" s="1"/>
    </row>
    <row r="302" spans="1:11" ht="18" customHeight="1" x14ac:dyDescent="0.3">
      <c r="A302" s="1">
        <v>300</v>
      </c>
      <c r="B302" s="10">
        <v>46323</v>
      </c>
      <c r="C302" s="1" t="s">
        <v>111</v>
      </c>
      <c r="D302" s="1" t="s">
        <v>112</v>
      </c>
      <c r="E302" s="1">
        <v>500</v>
      </c>
      <c r="F302" s="1"/>
      <c r="G302" s="1"/>
      <c r="H302" s="1"/>
      <c r="I302" s="1"/>
      <c r="J302" s="1">
        <f t="shared" si="4"/>
        <v>0</v>
      </c>
      <c r="K302" s="1"/>
    </row>
    <row r="303" spans="1:11" ht="18" customHeight="1" x14ac:dyDescent="0.3">
      <c r="A303" s="1">
        <v>301</v>
      </c>
      <c r="B303" s="10">
        <v>46324</v>
      </c>
      <c r="C303" s="1" t="s">
        <v>111</v>
      </c>
      <c r="D303" s="1" t="s">
        <v>112</v>
      </c>
      <c r="E303" s="1">
        <v>500</v>
      </c>
      <c r="F303" s="1"/>
      <c r="G303" s="1"/>
      <c r="H303" s="1"/>
      <c r="I303" s="1"/>
      <c r="J303" s="1">
        <f t="shared" si="4"/>
        <v>0</v>
      </c>
      <c r="K303" s="1"/>
    </row>
    <row r="304" spans="1:11" ht="18" customHeight="1" x14ac:dyDescent="0.3">
      <c r="A304" s="1">
        <v>302</v>
      </c>
      <c r="B304" s="10">
        <v>46325</v>
      </c>
      <c r="C304" s="1" t="s">
        <v>111</v>
      </c>
      <c r="D304" s="1" t="s">
        <v>112</v>
      </c>
      <c r="E304" s="1">
        <v>500</v>
      </c>
      <c r="F304" s="1"/>
      <c r="G304" s="1"/>
      <c r="H304" s="1"/>
      <c r="I304" s="1"/>
      <c r="J304" s="1">
        <f t="shared" si="4"/>
        <v>0</v>
      </c>
      <c r="K304" s="1"/>
    </row>
    <row r="305" spans="1:11" ht="18" customHeight="1" x14ac:dyDescent="0.3">
      <c r="A305" s="1">
        <v>303</v>
      </c>
      <c r="B305" s="10">
        <v>46326</v>
      </c>
      <c r="C305" s="1" t="s">
        <v>111</v>
      </c>
      <c r="D305" s="1" t="s">
        <v>112</v>
      </c>
      <c r="E305" s="1">
        <v>500</v>
      </c>
      <c r="F305" s="1"/>
      <c r="G305" s="1"/>
      <c r="H305" s="1"/>
      <c r="I305" s="1"/>
      <c r="J305" s="1">
        <f t="shared" si="4"/>
        <v>0</v>
      </c>
      <c r="K305" s="1"/>
    </row>
    <row r="306" spans="1:11" ht="18" customHeight="1" x14ac:dyDescent="0.3">
      <c r="A306" s="1">
        <v>304</v>
      </c>
      <c r="B306" s="10">
        <v>46327</v>
      </c>
      <c r="C306" s="1" t="s">
        <v>111</v>
      </c>
      <c r="D306" s="1" t="s">
        <v>112</v>
      </c>
      <c r="E306" s="1">
        <v>500</v>
      </c>
      <c r="F306" s="1"/>
      <c r="G306" s="1"/>
      <c r="H306" s="1"/>
      <c r="I306" s="1"/>
      <c r="J306" s="1">
        <f t="shared" si="4"/>
        <v>0</v>
      </c>
      <c r="K306" s="1"/>
    </row>
    <row r="307" spans="1:11" ht="18" customHeight="1" x14ac:dyDescent="0.3">
      <c r="A307" s="1">
        <v>305</v>
      </c>
      <c r="B307" s="10">
        <v>46328</v>
      </c>
      <c r="C307" s="1" t="s">
        <v>111</v>
      </c>
      <c r="D307" s="1" t="s">
        <v>112</v>
      </c>
      <c r="E307" s="1">
        <v>500</v>
      </c>
      <c r="F307" s="1"/>
      <c r="G307" s="1"/>
      <c r="H307" s="1"/>
      <c r="I307" s="1"/>
      <c r="J307" s="1">
        <f t="shared" si="4"/>
        <v>0</v>
      </c>
      <c r="K307" s="1"/>
    </row>
    <row r="308" spans="1:11" ht="18" customHeight="1" x14ac:dyDescent="0.3">
      <c r="A308" s="1">
        <v>306</v>
      </c>
      <c r="B308" s="10">
        <v>46329</v>
      </c>
      <c r="C308" s="1" t="s">
        <v>111</v>
      </c>
      <c r="D308" s="1" t="s">
        <v>112</v>
      </c>
      <c r="E308" s="1">
        <v>500</v>
      </c>
      <c r="F308" s="1"/>
      <c r="G308" s="1"/>
      <c r="H308" s="1"/>
      <c r="I308" s="1"/>
      <c r="J308" s="1">
        <f t="shared" si="4"/>
        <v>0</v>
      </c>
      <c r="K308" s="1"/>
    </row>
    <row r="309" spans="1:11" ht="18" customHeight="1" x14ac:dyDescent="0.3">
      <c r="A309" s="1">
        <v>307</v>
      </c>
      <c r="B309" s="10">
        <v>46330</v>
      </c>
      <c r="C309" s="1" t="s">
        <v>111</v>
      </c>
      <c r="D309" s="1" t="s">
        <v>112</v>
      </c>
      <c r="E309" s="1">
        <v>500</v>
      </c>
      <c r="F309" s="1"/>
      <c r="G309" s="1"/>
      <c r="H309" s="1"/>
      <c r="I309" s="1"/>
      <c r="J309" s="1">
        <f t="shared" si="4"/>
        <v>0</v>
      </c>
      <c r="K309" s="1"/>
    </row>
    <row r="310" spans="1:11" ht="18" customHeight="1" x14ac:dyDescent="0.3">
      <c r="A310" s="1">
        <v>308</v>
      </c>
      <c r="B310" s="10">
        <v>46331</v>
      </c>
      <c r="C310" s="1" t="s">
        <v>111</v>
      </c>
      <c r="D310" s="1" t="s">
        <v>112</v>
      </c>
      <c r="E310" s="1">
        <v>500</v>
      </c>
      <c r="F310" s="1"/>
      <c r="G310" s="1"/>
      <c r="H310" s="1"/>
      <c r="I310" s="1"/>
      <c r="J310" s="1">
        <f t="shared" si="4"/>
        <v>0</v>
      </c>
      <c r="K310" s="1"/>
    </row>
    <row r="311" spans="1:11" ht="18" customHeight="1" x14ac:dyDescent="0.3">
      <c r="A311" s="1">
        <v>309</v>
      </c>
      <c r="B311" s="10">
        <v>46332</v>
      </c>
      <c r="C311" s="1" t="s">
        <v>111</v>
      </c>
      <c r="D311" s="1" t="s">
        <v>112</v>
      </c>
      <c r="E311" s="1">
        <v>500</v>
      </c>
      <c r="F311" s="1"/>
      <c r="G311" s="1"/>
      <c r="H311" s="1"/>
      <c r="I311" s="1"/>
      <c r="J311" s="1">
        <f t="shared" si="4"/>
        <v>0</v>
      </c>
      <c r="K311" s="1"/>
    </row>
    <row r="312" spans="1:11" ht="18" customHeight="1" x14ac:dyDescent="0.3">
      <c r="A312" s="1">
        <v>310</v>
      </c>
      <c r="B312" s="10">
        <v>46333</v>
      </c>
      <c r="C312" s="1" t="s">
        <v>111</v>
      </c>
      <c r="D312" s="1" t="s">
        <v>112</v>
      </c>
      <c r="E312" s="1">
        <v>500</v>
      </c>
      <c r="F312" s="1"/>
      <c r="G312" s="1"/>
      <c r="H312" s="1"/>
      <c r="I312" s="1"/>
      <c r="J312" s="1">
        <f t="shared" si="4"/>
        <v>0</v>
      </c>
      <c r="K312" s="1"/>
    </row>
    <row r="313" spans="1:11" ht="18" customHeight="1" x14ac:dyDescent="0.3">
      <c r="A313" s="1">
        <v>311</v>
      </c>
      <c r="B313" s="10">
        <v>46334</v>
      </c>
      <c r="C313" s="1" t="s">
        <v>111</v>
      </c>
      <c r="D313" s="1" t="s">
        <v>112</v>
      </c>
      <c r="E313" s="1">
        <v>500</v>
      </c>
      <c r="F313" s="1"/>
      <c r="G313" s="1"/>
      <c r="H313" s="1"/>
      <c r="I313" s="1"/>
      <c r="J313" s="1">
        <f t="shared" si="4"/>
        <v>0</v>
      </c>
      <c r="K313" s="1"/>
    </row>
    <row r="314" spans="1:11" ht="18" customHeight="1" x14ac:dyDescent="0.3">
      <c r="A314" s="1">
        <v>312</v>
      </c>
      <c r="B314" s="10">
        <v>46335</v>
      </c>
      <c r="C314" s="1" t="s">
        <v>111</v>
      </c>
      <c r="D314" s="1" t="s">
        <v>112</v>
      </c>
      <c r="E314" s="1">
        <v>500</v>
      </c>
      <c r="F314" s="1"/>
      <c r="G314" s="1"/>
      <c r="H314" s="1"/>
      <c r="I314" s="1"/>
      <c r="J314" s="1">
        <f t="shared" si="4"/>
        <v>0</v>
      </c>
      <c r="K314" s="1"/>
    </row>
    <row r="315" spans="1:11" ht="18" customHeight="1" x14ac:dyDescent="0.3">
      <c r="A315" s="1">
        <v>313</v>
      </c>
      <c r="B315" s="10">
        <v>46336</v>
      </c>
      <c r="C315" s="1" t="s">
        <v>111</v>
      </c>
      <c r="D315" s="1" t="s">
        <v>112</v>
      </c>
      <c r="E315" s="1">
        <v>500</v>
      </c>
      <c r="F315" s="1"/>
      <c r="G315" s="1"/>
      <c r="H315" s="1"/>
      <c r="I315" s="1"/>
      <c r="J315" s="1">
        <f t="shared" si="4"/>
        <v>0</v>
      </c>
      <c r="K315" s="1"/>
    </row>
    <row r="316" spans="1:11" ht="18" customHeight="1" x14ac:dyDescent="0.3">
      <c r="A316" s="1">
        <v>314</v>
      </c>
      <c r="B316" s="10">
        <v>46337</v>
      </c>
      <c r="C316" s="1" t="s">
        <v>111</v>
      </c>
      <c r="D316" s="1" t="s">
        <v>112</v>
      </c>
      <c r="E316" s="1">
        <v>500</v>
      </c>
      <c r="F316" s="1"/>
      <c r="G316" s="1"/>
      <c r="H316" s="1"/>
      <c r="I316" s="1"/>
      <c r="J316" s="1">
        <f t="shared" si="4"/>
        <v>0</v>
      </c>
      <c r="K316" s="1"/>
    </row>
    <row r="317" spans="1:11" ht="18" customHeight="1" x14ac:dyDescent="0.3">
      <c r="A317" s="1">
        <v>315</v>
      </c>
      <c r="B317" s="10">
        <v>46338</v>
      </c>
      <c r="C317" s="1" t="s">
        <v>111</v>
      </c>
      <c r="D317" s="1" t="s">
        <v>112</v>
      </c>
      <c r="E317" s="1">
        <v>500</v>
      </c>
      <c r="F317" s="1"/>
      <c r="G317" s="1"/>
      <c r="H317" s="1"/>
      <c r="I317" s="1"/>
      <c r="J317" s="1">
        <f t="shared" si="4"/>
        <v>0</v>
      </c>
      <c r="K317" s="1"/>
    </row>
    <row r="318" spans="1:11" ht="18" customHeight="1" x14ac:dyDescent="0.3">
      <c r="A318" s="1">
        <v>316</v>
      </c>
      <c r="B318" s="10">
        <v>46339</v>
      </c>
      <c r="C318" s="1" t="s">
        <v>111</v>
      </c>
      <c r="D318" s="1" t="s">
        <v>112</v>
      </c>
      <c r="E318" s="1">
        <v>500</v>
      </c>
      <c r="F318" s="1"/>
      <c r="G318" s="1"/>
      <c r="H318" s="1"/>
      <c r="I318" s="1"/>
      <c r="J318" s="1">
        <f t="shared" si="4"/>
        <v>0</v>
      </c>
      <c r="K318" s="1"/>
    </row>
    <row r="319" spans="1:11" ht="18" customHeight="1" x14ac:dyDescent="0.3">
      <c r="A319" s="1">
        <v>317</v>
      </c>
      <c r="B319" s="10">
        <v>46340</v>
      </c>
      <c r="C319" s="1" t="s">
        <v>111</v>
      </c>
      <c r="D319" s="1" t="s">
        <v>112</v>
      </c>
      <c r="E319" s="1">
        <v>500</v>
      </c>
      <c r="F319" s="1"/>
      <c r="G319" s="1"/>
      <c r="H319" s="1"/>
      <c r="I319" s="1"/>
      <c r="J319" s="1">
        <f t="shared" si="4"/>
        <v>0</v>
      </c>
      <c r="K319" s="1"/>
    </row>
    <row r="320" spans="1:11" ht="18" customHeight="1" x14ac:dyDescent="0.3">
      <c r="A320" s="1">
        <v>318</v>
      </c>
      <c r="B320" s="10">
        <v>46341</v>
      </c>
      <c r="C320" s="1" t="s">
        <v>111</v>
      </c>
      <c r="D320" s="1" t="s">
        <v>112</v>
      </c>
      <c r="E320" s="1">
        <v>500</v>
      </c>
      <c r="F320" s="1"/>
      <c r="G320" s="1"/>
      <c r="H320" s="1"/>
      <c r="I320" s="1"/>
      <c r="J320" s="1">
        <f t="shared" si="4"/>
        <v>0</v>
      </c>
      <c r="K320" s="1"/>
    </row>
    <row r="321" spans="1:11" ht="18" customHeight="1" x14ac:dyDescent="0.3">
      <c r="A321" s="1">
        <v>319</v>
      </c>
      <c r="B321" s="10">
        <v>46342</v>
      </c>
      <c r="C321" s="1" t="s">
        <v>111</v>
      </c>
      <c r="D321" s="1" t="s">
        <v>112</v>
      </c>
      <c r="E321" s="1">
        <v>500</v>
      </c>
      <c r="F321" s="1"/>
      <c r="G321" s="1"/>
      <c r="H321" s="1"/>
      <c r="I321" s="1"/>
      <c r="J321" s="1">
        <f t="shared" si="4"/>
        <v>0</v>
      </c>
      <c r="K321" s="1"/>
    </row>
    <row r="322" spans="1:11" ht="18" customHeight="1" x14ac:dyDescent="0.3">
      <c r="A322" s="1">
        <v>320</v>
      </c>
      <c r="B322" s="10">
        <v>46343</v>
      </c>
      <c r="C322" s="1" t="s">
        <v>111</v>
      </c>
      <c r="D322" s="1" t="s">
        <v>112</v>
      </c>
      <c r="E322" s="1">
        <v>500</v>
      </c>
      <c r="F322" s="1"/>
      <c r="G322" s="1"/>
      <c r="H322" s="1"/>
      <c r="I322" s="1"/>
      <c r="J322" s="1">
        <f t="shared" si="4"/>
        <v>0</v>
      </c>
      <c r="K322" s="1"/>
    </row>
    <row r="323" spans="1:11" ht="18" customHeight="1" x14ac:dyDescent="0.3">
      <c r="A323" s="1">
        <v>321</v>
      </c>
      <c r="B323" s="10">
        <v>46344</v>
      </c>
      <c r="C323" s="1" t="s">
        <v>111</v>
      </c>
      <c r="D323" s="1" t="s">
        <v>112</v>
      </c>
      <c r="E323" s="1">
        <v>500</v>
      </c>
      <c r="F323" s="1"/>
      <c r="G323" s="1"/>
      <c r="H323" s="1"/>
      <c r="I323" s="1"/>
      <c r="J323" s="1">
        <f t="shared" si="4"/>
        <v>0</v>
      </c>
      <c r="K323" s="1"/>
    </row>
    <row r="324" spans="1:11" ht="18" customHeight="1" x14ac:dyDescent="0.3">
      <c r="A324" s="1">
        <v>322</v>
      </c>
      <c r="B324" s="10">
        <v>46345</v>
      </c>
      <c r="C324" s="1" t="s">
        <v>111</v>
      </c>
      <c r="D324" s="1" t="s">
        <v>112</v>
      </c>
      <c r="E324" s="1">
        <v>500</v>
      </c>
      <c r="F324" s="1"/>
      <c r="G324" s="1"/>
      <c r="H324" s="1"/>
      <c r="I324" s="1"/>
      <c r="J324" s="1">
        <f t="shared" ref="J324:J367" si="5">E324*F324-G324-H324+I324</f>
        <v>0</v>
      </c>
      <c r="K324" s="1"/>
    </row>
    <row r="325" spans="1:11" ht="18" customHeight="1" x14ac:dyDescent="0.3">
      <c r="A325" s="1">
        <v>323</v>
      </c>
      <c r="B325" s="10">
        <v>46346</v>
      </c>
      <c r="C325" s="1" t="s">
        <v>111</v>
      </c>
      <c r="D325" s="1" t="s">
        <v>112</v>
      </c>
      <c r="E325" s="1">
        <v>500</v>
      </c>
      <c r="F325" s="1"/>
      <c r="G325" s="1"/>
      <c r="H325" s="1"/>
      <c r="I325" s="1"/>
      <c r="J325" s="1">
        <f t="shared" si="5"/>
        <v>0</v>
      </c>
      <c r="K325" s="1"/>
    </row>
    <row r="326" spans="1:11" ht="18" customHeight="1" x14ac:dyDescent="0.3">
      <c r="A326" s="1">
        <v>324</v>
      </c>
      <c r="B326" s="10">
        <v>46347</v>
      </c>
      <c r="C326" s="1" t="s">
        <v>111</v>
      </c>
      <c r="D326" s="1" t="s">
        <v>112</v>
      </c>
      <c r="E326" s="1">
        <v>500</v>
      </c>
      <c r="F326" s="1"/>
      <c r="G326" s="1"/>
      <c r="H326" s="1"/>
      <c r="I326" s="1"/>
      <c r="J326" s="1">
        <f t="shared" si="5"/>
        <v>0</v>
      </c>
      <c r="K326" s="1"/>
    </row>
    <row r="327" spans="1:11" ht="18" customHeight="1" x14ac:dyDescent="0.3">
      <c r="A327" s="1">
        <v>325</v>
      </c>
      <c r="B327" s="10">
        <v>46348</v>
      </c>
      <c r="C327" s="1" t="s">
        <v>111</v>
      </c>
      <c r="D327" s="1" t="s">
        <v>112</v>
      </c>
      <c r="E327" s="1">
        <v>500</v>
      </c>
      <c r="F327" s="1"/>
      <c r="G327" s="1"/>
      <c r="H327" s="1"/>
      <c r="I327" s="1"/>
      <c r="J327" s="1">
        <f t="shared" si="5"/>
        <v>0</v>
      </c>
      <c r="K327" s="1"/>
    </row>
    <row r="328" spans="1:11" ht="18" customHeight="1" x14ac:dyDescent="0.3">
      <c r="A328" s="1">
        <v>326</v>
      </c>
      <c r="B328" s="10">
        <v>46349</v>
      </c>
      <c r="C328" s="1" t="s">
        <v>111</v>
      </c>
      <c r="D328" s="1" t="s">
        <v>112</v>
      </c>
      <c r="E328" s="1">
        <v>500</v>
      </c>
      <c r="F328" s="1"/>
      <c r="G328" s="1"/>
      <c r="H328" s="1"/>
      <c r="I328" s="1"/>
      <c r="J328" s="1">
        <f t="shared" si="5"/>
        <v>0</v>
      </c>
      <c r="K328" s="1"/>
    </row>
    <row r="329" spans="1:11" ht="18" customHeight="1" x14ac:dyDescent="0.3">
      <c r="A329" s="1">
        <v>327</v>
      </c>
      <c r="B329" s="10">
        <v>46350</v>
      </c>
      <c r="C329" s="1" t="s">
        <v>111</v>
      </c>
      <c r="D329" s="1" t="s">
        <v>112</v>
      </c>
      <c r="E329" s="1">
        <v>500</v>
      </c>
      <c r="F329" s="1"/>
      <c r="G329" s="1"/>
      <c r="H329" s="1"/>
      <c r="I329" s="1"/>
      <c r="J329" s="1">
        <f t="shared" si="5"/>
        <v>0</v>
      </c>
      <c r="K329" s="1"/>
    </row>
    <row r="330" spans="1:11" ht="18" customHeight="1" x14ac:dyDescent="0.3">
      <c r="A330" s="1">
        <v>328</v>
      </c>
      <c r="B330" s="10">
        <v>46351</v>
      </c>
      <c r="C330" s="1" t="s">
        <v>111</v>
      </c>
      <c r="D330" s="1" t="s">
        <v>112</v>
      </c>
      <c r="E330" s="1">
        <v>500</v>
      </c>
      <c r="F330" s="1"/>
      <c r="G330" s="1"/>
      <c r="H330" s="1"/>
      <c r="I330" s="1"/>
      <c r="J330" s="1">
        <f t="shared" si="5"/>
        <v>0</v>
      </c>
      <c r="K330" s="1"/>
    </row>
    <row r="331" spans="1:11" ht="18" customHeight="1" x14ac:dyDescent="0.3">
      <c r="A331" s="1">
        <v>329</v>
      </c>
      <c r="B331" s="10">
        <v>46352</v>
      </c>
      <c r="C331" s="1" t="s">
        <v>111</v>
      </c>
      <c r="D331" s="1" t="s">
        <v>112</v>
      </c>
      <c r="E331" s="1">
        <v>500</v>
      </c>
      <c r="F331" s="1"/>
      <c r="G331" s="1"/>
      <c r="H331" s="1"/>
      <c r="I331" s="1"/>
      <c r="J331" s="1">
        <f t="shared" si="5"/>
        <v>0</v>
      </c>
      <c r="K331" s="1"/>
    </row>
    <row r="332" spans="1:11" ht="18" customHeight="1" x14ac:dyDescent="0.3">
      <c r="A332" s="1">
        <v>330</v>
      </c>
      <c r="B332" s="10">
        <v>46353</v>
      </c>
      <c r="C332" s="1" t="s">
        <v>111</v>
      </c>
      <c r="D332" s="1" t="s">
        <v>112</v>
      </c>
      <c r="E332" s="1">
        <v>500</v>
      </c>
      <c r="F332" s="1"/>
      <c r="G332" s="1"/>
      <c r="H332" s="1"/>
      <c r="I332" s="1"/>
      <c r="J332" s="1">
        <f t="shared" si="5"/>
        <v>0</v>
      </c>
      <c r="K332" s="1"/>
    </row>
    <row r="333" spans="1:11" ht="18" customHeight="1" x14ac:dyDescent="0.3">
      <c r="A333" s="1">
        <v>331</v>
      </c>
      <c r="B333" s="10">
        <v>46354</v>
      </c>
      <c r="C333" s="1" t="s">
        <v>111</v>
      </c>
      <c r="D333" s="1" t="s">
        <v>112</v>
      </c>
      <c r="E333" s="1">
        <v>500</v>
      </c>
      <c r="F333" s="1"/>
      <c r="G333" s="1"/>
      <c r="H333" s="1"/>
      <c r="I333" s="1"/>
      <c r="J333" s="1">
        <f t="shared" si="5"/>
        <v>0</v>
      </c>
      <c r="K333" s="1"/>
    </row>
    <row r="334" spans="1:11" ht="18" customHeight="1" x14ac:dyDescent="0.3">
      <c r="A334" s="1">
        <v>332</v>
      </c>
      <c r="B334" s="10">
        <v>46355</v>
      </c>
      <c r="C334" s="1" t="s">
        <v>111</v>
      </c>
      <c r="D334" s="1" t="s">
        <v>112</v>
      </c>
      <c r="E334" s="1">
        <v>500</v>
      </c>
      <c r="F334" s="1"/>
      <c r="G334" s="1"/>
      <c r="H334" s="1"/>
      <c r="I334" s="1"/>
      <c r="J334" s="1">
        <f t="shared" si="5"/>
        <v>0</v>
      </c>
      <c r="K334" s="1"/>
    </row>
    <row r="335" spans="1:11" ht="18" customHeight="1" x14ac:dyDescent="0.3">
      <c r="A335" s="1">
        <v>333</v>
      </c>
      <c r="B335" s="10">
        <v>46356</v>
      </c>
      <c r="C335" s="1" t="s">
        <v>111</v>
      </c>
      <c r="D335" s="1" t="s">
        <v>112</v>
      </c>
      <c r="E335" s="1">
        <v>500</v>
      </c>
      <c r="F335" s="1"/>
      <c r="G335" s="1"/>
      <c r="H335" s="1"/>
      <c r="I335" s="1"/>
      <c r="J335" s="1">
        <f t="shared" si="5"/>
        <v>0</v>
      </c>
      <c r="K335" s="1"/>
    </row>
    <row r="336" spans="1:11" ht="18" customHeight="1" x14ac:dyDescent="0.3">
      <c r="A336" s="1">
        <v>334</v>
      </c>
      <c r="B336" s="10">
        <v>46357</v>
      </c>
      <c r="C336" s="1" t="s">
        <v>111</v>
      </c>
      <c r="D336" s="1" t="s">
        <v>112</v>
      </c>
      <c r="E336" s="1">
        <v>500</v>
      </c>
      <c r="F336" s="1"/>
      <c r="G336" s="1"/>
      <c r="H336" s="1"/>
      <c r="I336" s="1"/>
      <c r="J336" s="1">
        <f t="shared" si="5"/>
        <v>0</v>
      </c>
      <c r="K336" s="1"/>
    </row>
    <row r="337" spans="1:11" ht="18" customHeight="1" x14ac:dyDescent="0.3">
      <c r="A337" s="1">
        <v>335</v>
      </c>
      <c r="B337" s="10">
        <v>46358</v>
      </c>
      <c r="C337" s="1" t="s">
        <v>111</v>
      </c>
      <c r="D337" s="1" t="s">
        <v>112</v>
      </c>
      <c r="E337" s="1">
        <v>500</v>
      </c>
      <c r="F337" s="1"/>
      <c r="G337" s="1"/>
      <c r="H337" s="1"/>
      <c r="I337" s="1"/>
      <c r="J337" s="1">
        <f t="shared" si="5"/>
        <v>0</v>
      </c>
      <c r="K337" s="1"/>
    </row>
    <row r="338" spans="1:11" ht="18" customHeight="1" x14ac:dyDescent="0.3">
      <c r="A338" s="1">
        <v>336</v>
      </c>
      <c r="B338" s="10">
        <v>46359</v>
      </c>
      <c r="C338" s="1" t="s">
        <v>111</v>
      </c>
      <c r="D338" s="1" t="s">
        <v>112</v>
      </c>
      <c r="E338" s="1">
        <v>500</v>
      </c>
      <c r="F338" s="1"/>
      <c r="G338" s="1"/>
      <c r="H338" s="1"/>
      <c r="I338" s="1"/>
      <c r="J338" s="1">
        <f t="shared" si="5"/>
        <v>0</v>
      </c>
      <c r="K338" s="1"/>
    </row>
    <row r="339" spans="1:11" ht="18" customHeight="1" x14ac:dyDescent="0.3">
      <c r="A339" s="1">
        <v>337</v>
      </c>
      <c r="B339" s="10">
        <v>46360</v>
      </c>
      <c r="C339" s="1" t="s">
        <v>111</v>
      </c>
      <c r="D339" s="1" t="s">
        <v>112</v>
      </c>
      <c r="E339" s="1">
        <v>500</v>
      </c>
      <c r="F339" s="1"/>
      <c r="G339" s="1"/>
      <c r="H339" s="1"/>
      <c r="I339" s="1"/>
      <c r="J339" s="1">
        <f t="shared" si="5"/>
        <v>0</v>
      </c>
      <c r="K339" s="1"/>
    </row>
    <row r="340" spans="1:11" ht="18" customHeight="1" x14ac:dyDescent="0.3">
      <c r="A340" s="1">
        <v>338</v>
      </c>
      <c r="B340" s="10">
        <v>46361</v>
      </c>
      <c r="C340" s="1" t="s">
        <v>111</v>
      </c>
      <c r="D340" s="1" t="s">
        <v>112</v>
      </c>
      <c r="E340" s="1">
        <v>500</v>
      </c>
      <c r="F340" s="1"/>
      <c r="G340" s="1"/>
      <c r="H340" s="1"/>
      <c r="I340" s="1"/>
      <c r="J340" s="1">
        <f t="shared" si="5"/>
        <v>0</v>
      </c>
      <c r="K340" s="1"/>
    </row>
    <row r="341" spans="1:11" ht="18" customHeight="1" x14ac:dyDescent="0.3">
      <c r="A341" s="1">
        <v>339</v>
      </c>
      <c r="B341" s="10">
        <v>46362</v>
      </c>
      <c r="C341" s="1" t="s">
        <v>111</v>
      </c>
      <c r="D341" s="1" t="s">
        <v>112</v>
      </c>
      <c r="E341" s="1">
        <v>500</v>
      </c>
      <c r="F341" s="1"/>
      <c r="G341" s="1"/>
      <c r="H341" s="1"/>
      <c r="I341" s="1"/>
      <c r="J341" s="1">
        <f t="shared" si="5"/>
        <v>0</v>
      </c>
      <c r="K341" s="1"/>
    </row>
    <row r="342" spans="1:11" ht="18" customHeight="1" x14ac:dyDescent="0.3">
      <c r="A342" s="1">
        <v>340</v>
      </c>
      <c r="B342" s="10">
        <v>46363</v>
      </c>
      <c r="C342" s="1" t="s">
        <v>111</v>
      </c>
      <c r="D342" s="1" t="s">
        <v>112</v>
      </c>
      <c r="E342" s="1">
        <v>500</v>
      </c>
      <c r="F342" s="1"/>
      <c r="G342" s="1"/>
      <c r="H342" s="1"/>
      <c r="I342" s="1"/>
      <c r="J342" s="1">
        <f t="shared" si="5"/>
        <v>0</v>
      </c>
      <c r="K342" s="1"/>
    </row>
    <row r="343" spans="1:11" ht="18" customHeight="1" x14ac:dyDescent="0.3">
      <c r="A343" s="1">
        <v>341</v>
      </c>
      <c r="B343" s="10">
        <v>46364</v>
      </c>
      <c r="C343" s="1" t="s">
        <v>111</v>
      </c>
      <c r="D343" s="1" t="s">
        <v>112</v>
      </c>
      <c r="E343" s="1">
        <v>500</v>
      </c>
      <c r="F343" s="1"/>
      <c r="G343" s="1"/>
      <c r="H343" s="1"/>
      <c r="I343" s="1"/>
      <c r="J343" s="1">
        <f t="shared" si="5"/>
        <v>0</v>
      </c>
      <c r="K343" s="1"/>
    </row>
    <row r="344" spans="1:11" ht="18" customHeight="1" x14ac:dyDescent="0.3">
      <c r="A344" s="1">
        <v>342</v>
      </c>
      <c r="B344" s="10">
        <v>46365</v>
      </c>
      <c r="C344" s="1" t="s">
        <v>111</v>
      </c>
      <c r="D344" s="1" t="s">
        <v>112</v>
      </c>
      <c r="E344" s="1">
        <v>500</v>
      </c>
      <c r="F344" s="1"/>
      <c r="G344" s="1"/>
      <c r="H344" s="1"/>
      <c r="I344" s="1"/>
      <c r="J344" s="1">
        <f t="shared" si="5"/>
        <v>0</v>
      </c>
      <c r="K344" s="1"/>
    </row>
    <row r="345" spans="1:11" ht="18" customHeight="1" x14ac:dyDescent="0.3">
      <c r="A345" s="1">
        <v>343</v>
      </c>
      <c r="B345" s="10">
        <v>46366</v>
      </c>
      <c r="C345" s="1" t="s">
        <v>111</v>
      </c>
      <c r="D345" s="1" t="s">
        <v>112</v>
      </c>
      <c r="E345" s="1">
        <v>500</v>
      </c>
      <c r="F345" s="1"/>
      <c r="G345" s="1"/>
      <c r="H345" s="1"/>
      <c r="I345" s="1"/>
      <c r="J345" s="1">
        <f t="shared" si="5"/>
        <v>0</v>
      </c>
      <c r="K345" s="1"/>
    </row>
    <row r="346" spans="1:11" ht="18" customHeight="1" x14ac:dyDescent="0.3">
      <c r="A346" s="1">
        <v>344</v>
      </c>
      <c r="B346" s="10">
        <v>46367</v>
      </c>
      <c r="C346" s="1" t="s">
        <v>111</v>
      </c>
      <c r="D346" s="1" t="s">
        <v>112</v>
      </c>
      <c r="E346" s="1">
        <v>500</v>
      </c>
      <c r="F346" s="1"/>
      <c r="G346" s="1"/>
      <c r="H346" s="1"/>
      <c r="I346" s="1"/>
      <c r="J346" s="1">
        <f t="shared" si="5"/>
        <v>0</v>
      </c>
      <c r="K346" s="1"/>
    </row>
    <row r="347" spans="1:11" ht="18" customHeight="1" x14ac:dyDescent="0.3">
      <c r="A347" s="1">
        <v>345</v>
      </c>
      <c r="B347" s="10">
        <v>46368</v>
      </c>
      <c r="C347" s="1" t="s">
        <v>111</v>
      </c>
      <c r="D347" s="1" t="s">
        <v>112</v>
      </c>
      <c r="E347" s="1">
        <v>500</v>
      </c>
      <c r="F347" s="1"/>
      <c r="G347" s="1"/>
      <c r="H347" s="1"/>
      <c r="I347" s="1"/>
      <c r="J347" s="1">
        <f t="shared" si="5"/>
        <v>0</v>
      </c>
      <c r="K347" s="1"/>
    </row>
    <row r="348" spans="1:11" ht="18" customHeight="1" x14ac:dyDescent="0.3">
      <c r="A348" s="1">
        <v>346</v>
      </c>
      <c r="B348" s="10">
        <v>46369</v>
      </c>
      <c r="C348" s="1" t="s">
        <v>111</v>
      </c>
      <c r="D348" s="1" t="s">
        <v>112</v>
      </c>
      <c r="E348" s="1">
        <v>500</v>
      </c>
      <c r="F348" s="1"/>
      <c r="G348" s="1"/>
      <c r="H348" s="1"/>
      <c r="I348" s="1"/>
      <c r="J348" s="1">
        <f t="shared" si="5"/>
        <v>0</v>
      </c>
      <c r="K348" s="1"/>
    </row>
    <row r="349" spans="1:11" ht="18" customHeight="1" x14ac:dyDescent="0.3">
      <c r="A349" s="1">
        <v>347</v>
      </c>
      <c r="B349" s="10">
        <v>46370</v>
      </c>
      <c r="C349" s="1" t="s">
        <v>111</v>
      </c>
      <c r="D349" s="1" t="s">
        <v>112</v>
      </c>
      <c r="E349" s="1">
        <v>500</v>
      </c>
      <c r="F349" s="1"/>
      <c r="G349" s="1"/>
      <c r="H349" s="1"/>
      <c r="I349" s="1"/>
      <c r="J349" s="1">
        <f t="shared" si="5"/>
        <v>0</v>
      </c>
      <c r="K349" s="1"/>
    </row>
    <row r="350" spans="1:11" ht="18" customHeight="1" x14ac:dyDescent="0.3">
      <c r="A350" s="1">
        <v>348</v>
      </c>
      <c r="B350" s="10">
        <v>46371</v>
      </c>
      <c r="C350" s="1" t="s">
        <v>111</v>
      </c>
      <c r="D350" s="1" t="s">
        <v>112</v>
      </c>
      <c r="E350" s="1">
        <v>500</v>
      </c>
      <c r="F350" s="1"/>
      <c r="G350" s="1"/>
      <c r="H350" s="1"/>
      <c r="I350" s="1"/>
      <c r="J350" s="1">
        <f t="shared" si="5"/>
        <v>0</v>
      </c>
      <c r="K350" s="1"/>
    </row>
    <row r="351" spans="1:11" ht="18" customHeight="1" x14ac:dyDescent="0.3">
      <c r="A351" s="1">
        <v>349</v>
      </c>
      <c r="B351" s="10">
        <v>46372</v>
      </c>
      <c r="C351" s="1" t="s">
        <v>111</v>
      </c>
      <c r="D351" s="1" t="s">
        <v>112</v>
      </c>
      <c r="E351" s="1">
        <v>500</v>
      </c>
      <c r="F351" s="1"/>
      <c r="G351" s="1"/>
      <c r="H351" s="1"/>
      <c r="I351" s="1"/>
      <c r="J351" s="1">
        <f t="shared" si="5"/>
        <v>0</v>
      </c>
      <c r="K351" s="1"/>
    </row>
    <row r="352" spans="1:11" ht="18" customHeight="1" x14ac:dyDescent="0.3">
      <c r="A352" s="1">
        <v>350</v>
      </c>
      <c r="B352" s="10">
        <v>46373</v>
      </c>
      <c r="C352" s="1" t="s">
        <v>111</v>
      </c>
      <c r="D352" s="1" t="s">
        <v>112</v>
      </c>
      <c r="E352" s="1">
        <v>500</v>
      </c>
      <c r="F352" s="1"/>
      <c r="G352" s="1"/>
      <c r="H352" s="1"/>
      <c r="I352" s="1"/>
      <c r="J352" s="1">
        <f t="shared" si="5"/>
        <v>0</v>
      </c>
      <c r="K352" s="1"/>
    </row>
    <row r="353" spans="1:11" ht="18" customHeight="1" x14ac:dyDescent="0.3">
      <c r="A353" s="1">
        <v>351</v>
      </c>
      <c r="B353" s="10">
        <v>46374</v>
      </c>
      <c r="C353" s="1" t="s">
        <v>111</v>
      </c>
      <c r="D353" s="1" t="s">
        <v>112</v>
      </c>
      <c r="E353" s="1">
        <v>500</v>
      </c>
      <c r="F353" s="1"/>
      <c r="G353" s="1"/>
      <c r="H353" s="1"/>
      <c r="I353" s="1"/>
      <c r="J353" s="1">
        <f t="shared" si="5"/>
        <v>0</v>
      </c>
      <c r="K353" s="1"/>
    </row>
    <row r="354" spans="1:11" ht="18" customHeight="1" x14ac:dyDescent="0.3">
      <c r="A354" s="1">
        <v>352</v>
      </c>
      <c r="B354" s="10">
        <v>46375</v>
      </c>
      <c r="C354" s="1" t="s">
        <v>111</v>
      </c>
      <c r="D354" s="1" t="s">
        <v>112</v>
      </c>
      <c r="E354" s="1">
        <v>500</v>
      </c>
      <c r="F354" s="1"/>
      <c r="G354" s="1"/>
      <c r="H354" s="1"/>
      <c r="I354" s="1"/>
      <c r="J354" s="1">
        <f t="shared" si="5"/>
        <v>0</v>
      </c>
      <c r="K354" s="1"/>
    </row>
    <row r="355" spans="1:11" ht="18" customHeight="1" x14ac:dyDescent="0.3">
      <c r="A355" s="1">
        <v>353</v>
      </c>
      <c r="B355" s="10">
        <v>46376</v>
      </c>
      <c r="C355" s="1" t="s">
        <v>111</v>
      </c>
      <c r="D355" s="1" t="s">
        <v>112</v>
      </c>
      <c r="E355" s="1">
        <v>500</v>
      </c>
      <c r="F355" s="1"/>
      <c r="G355" s="1"/>
      <c r="H355" s="1"/>
      <c r="I355" s="1"/>
      <c r="J355" s="1">
        <f t="shared" si="5"/>
        <v>0</v>
      </c>
      <c r="K355" s="1"/>
    </row>
    <row r="356" spans="1:11" ht="18" customHeight="1" x14ac:dyDescent="0.3">
      <c r="A356" s="1">
        <v>354</v>
      </c>
      <c r="B356" s="10">
        <v>46377</v>
      </c>
      <c r="C356" s="1" t="s">
        <v>111</v>
      </c>
      <c r="D356" s="1" t="s">
        <v>112</v>
      </c>
      <c r="E356" s="1">
        <v>500</v>
      </c>
      <c r="F356" s="1"/>
      <c r="G356" s="1"/>
      <c r="H356" s="1"/>
      <c r="I356" s="1"/>
      <c r="J356" s="1">
        <f t="shared" si="5"/>
        <v>0</v>
      </c>
      <c r="K356" s="1"/>
    </row>
    <row r="357" spans="1:11" ht="18" customHeight="1" x14ac:dyDescent="0.3">
      <c r="A357" s="1">
        <v>355</v>
      </c>
      <c r="B357" s="10">
        <v>46378</v>
      </c>
      <c r="C357" s="1" t="s">
        <v>111</v>
      </c>
      <c r="D357" s="1" t="s">
        <v>112</v>
      </c>
      <c r="E357" s="1">
        <v>500</v>
      </c>
      <c r="F357" s="1"/>
      <c r="G357" s="1"/>
      <c r="H357" s="1"/>
      <c r="I357" s="1"/>
      <c r="J357" s="1">
        <f t="shared" si="5"/>
        <v>0</v>
      </c>
      <c r="K357" s="1"/>
    </row>
    <row r="358" spans="1:11" ht="18" customHeight="1" x14ac:dyDescent="0.3">
      <c r="A358" s="1">
        <v>356</v>
      </c>
      <c r="B358" s="10">
        <v>46379</v>
      </c>
      <c r="C358" s="1" t="s">
        <v>111</v>
      </c>
      <c r="D358" s="1" t="s">
        <v>112</v>
      </c>
      <c r="E358" s="1">
        <v>500</v>
      </c>
      <c r="F358" s="1"/>
      <c r="G358" s="1"/>
      <c r="H358" s="1"/>
      <c r="I358" s="1"/>
      <c r="J358" s="1">
        <f t="shared" si="5"/>
        <v>0</v>
      </c>
      <c r="K358" s="1"/>
    </row>
    <row r="359" spans="1:11" ht="18" customHeight="1" x14ac:dyDescent="0.3">
      <c r="A359" s="1">
        <v>357</v>
      </c>
      <c r="B359" s="10">
        <v>46380</v>
      </c>
      <c r="C359" s="1" t="s">
        <v>111</v>
      </c>
      <c r="D359" s="1" t="s">
        <v>112</v>
      </c>
      <c r="E359" s="1">
        <v>500</v>
      </c>
      <c r="F359" s="1"/>
      <c r="G359" s="1"/>
      <c r="H359" s="1"/>
      <c r="I359" s="1"/>
      <c r="J359" s="1">
        <f t="shared" si="5"/>
        <v>0</v>
      </c>
      <c r="K359" s="1"/>
    </row>
    <row r="360" spans="1:11" ht="18" customHeight="1" x14ac:dyDescent="0.3">
      <c r="A360" s="1">
        <v>358</v>
      </c>
      <c r="B360" s="10">
        <v>46381</v>
      </c>
      <c r="C360" s="1" t="s">
        <v>111</v>
      </c>
      <c r="D360" s="1" t="s">
        <v>112</v>
      </c>
      <c r="E360" s="1">
        <v>500</v>
      </c>
      <c r="F360" s="1"/>
      <c r="G360" s="1"/>
      <c r="H360" s="1"/>
      <c r="I360" s="1"/>
      <c r="J360" s="1">
        <f t="shared" si="5"/>
        <v>0</v>
      </c>
      <c r="K360" s="1"/>
    </row>
    <row r="361" spans="1:11" ht="18" customHeight="1" x14ac:dyDescent="0.3">
      <c r="A361" s="1">
        <v>359</v>
      </c>
      <c r="B361" s="10">
        <v>46382</v>
      </c>
      <c r="C361" s="1" t="s">
        <v>111</v>
      </c>
      <c r="D361" s="1" t="s">
        <v>112</v>
      </c>
      <c r="E361" s="1">
        <v>500</v>
      </c>
      <c r="F361" s="1"/>
      <c r="G361" s="1"/>
      <c r="H361" s="1"/>
      <c r="I361" s="1"/>
      <c r="J361" s="1">
        <f t="shared" si="5"/>
        <v>0</v>
      </c>
      <c r="K361" s="1"/>
    </row>
    <row r="362" spans="1:11" ht="18" customHeight="1" x14ac:dyDescent="0.3">
      <c r="A362" s="1">
        <v>360</v>
      </c>
      <c r="B362" s="10">
        <v>46383</v>
      </c>
      <c r="C362" s="1" t="s">
        <v>111</v>
      </c>
      <c r="D362" s="1" t="s">
        <v>112</v>
      </c>
      <c r="E362" s="1">
        <v>500</v>
      </c>
      <c r="F362" s="1"/>
      <c r="G362" s="1"/>
      <c r="H362" s="1"/>
      <c r="I362" s="1"/>
      <c r="J362" s="1">
        <f t="shared" si="5"/>
        <v>0</v>
      </c>
      <c r="K362" s="1"/>
    </row>
    <row r="363" spans="1:11" ht="18" customHeight="1" x14ac:dyDescent="0.3">
      <c r="A363" s="1">
        <v>361</v>
      </c>
      <c r="B363" s="10">
        <v>46384</v>
      </c>
      <c r="C363" s="1" t="s">
        <v>111</v>
      </c>
      <c r="D363" s="1" t="s">
        <v>112</v>
      </c>
      <c r="E363" s="1">
        <v>500</v>
      </c>
      <c r="F363" s="1"/>
      <c r="G363" s="1"/>
      <c r="H363" s="1"/>
      <c r="I363" s="1"/>
      <c r="J363" s="1">
        <f t="shared" si="5"/>
        <v>0</v>
      </c>
      <c r="K363" s="1"/>
    </row>
    <row r="364" spans="1:11" ht="18" customHeight="1" x14ac:dyDescent="0.3">
      <c r="A364" s="1">
        <v>362</v>
      </c>
      <c r="B364" s="10">
        <v>46385</v>
      </c>
      <c r="C364" s="1" t="s">
        <v>111</v>
      </c>
      <c r="D364" s="1" t="s">
        <v>112</v>
      </c>
      <c r="E364" s="1">
        <v>500</v>
      </c>
      <c r="F364" s="1"/>
      <c r="G364" s="1"/>
      <c r="H364" s="1"/>
      <c r="I364" s="1"/>
      <c r="J364" s="1">
        <f t="shared" si="5"/>
        <v>0</v>
      </c>
      <c r="K364" s="1"/>
    </row>
    <row r="365" spans="1:11" ht="18" customHeight="1" x14ac:dyDescent="0.3">
      <c r="A365" s="1">
        <v>363</v>
      </c>
      <c r="B365" s="10">
        <v>46386</v>
      </c>
      <c r="C365" s="1" t="s">
        <v>111</v>
      </c>
      <c r="D365" s="1" t="s">
        <v>112</v>
      </c>
      <c r="E365" s="1">
        <v>500</v>
      </c>
      <c r="F365" s="1"/>
      <c r="G365" s="1"/>
      <c r="H365" s="1"/>
      <c r="I365" s="1"/>
      <c r="J365" s="1">
        <f t="shared" si="5"/>
        <v>0</v>
      </c>
      <c r="K365" s="1"/>
    </row>
    <row r="366" spans="1:11" ht="18" customHeight="1" x14ac:dyDescent="0.3">
      <c r="A366" s="1">
        <v>364</v>
      </c>
      <c r="B366" s="10">
        <v>46387</v>
      </c>
      <c r="C366" s="1" t="s">
        <v>111</v>
      </c>
      <c r="D366" s="1" t="s">
        <v>112</v>
      </c>
      <c r="E366" s="1">
        <v>500</v>
      </c>
      <c r="F366" s="1"/>
      <c r="G366" s="1"/>
      <c r="H366" s="1"/>
      <c r="I366" s="1"/>
      <c r="J366" s="1">
        <f t="shared" si="5"/>
        <v>0</v>
      </c>
      <c r="K366" s="1"/>
    </row>
    <row r="367" spans="1:11" ht="18" customHeight="1" x14ac:dyDescent="0.3">
      <c r="A367" s="1">
        <v>365</v>
      </c>
      <c r="B367" s="10">
        <v>46388</v>
      </c>
      <c r="C367" s="1" t="s">
        <v>111</v>
      </c>
      <c r="D367" s="1" t="s">
        <v>112</v>
      </c>
      <c r="E367" s="1">
        <v>500</v>
      </c>
      <c r="F367" s="1"/>
      <c r="G367" s="1"/>
      <c r="H367" s="1"/>
      <c r="I367" s="1"/>
      <c r="J367" s="1">
        <f t="shared" si="5"/>
        <v>0</v>
      </c>
      <c r="K367" s="1"/>
    </row>
    <row r="368" spans="1:11" ht="18" customHeight="1" x14ac:dyDescent="0.3">
      <c r="A368" s="1"/>
      <c r="B368" s="10"/>
      <c r="C368" s="1"/>
      <c r="D368" s="1"/>
      <c r="E368" s="1"/>
      <c r="F368" s="1"/>
      <c r="G368" s="1"/>
      <c r="H368" s="1"/>
      <c r="I368" s="1"/>
      <c r="J368" s="1"/>
      <c r="K368" s="1"/>
    </row>
    <row r="369" spans="1:11" ht="18" customHeight="1" x14ac:dyDescent="0.3">
      <c r="A369" s="1"/>
      <c r="B369" s="10"/>
      <c r="C369" s="1"/>
      <c r="D369" s="1"/>
      <c r="E369" s="1"/>
      <c r="F369" s="1"/>
      <c r="G369" s="1"/>
      <c r="H369" s="1"/>
      <c r="I369" s="1"/>
      <c r="J369" s="1"/>
      <c r="K369" s="1"/>
    </row>
    <row r="370" spans="1:11" ht="18" customHeight="1" x14ac:dyDescent="0.3">
      <c r="A370" s="1"/>
      <c r="B370" s="10"/>
      <c r="C370" s="1"/>
      <c r="D370" s="1"/>
      <c r="E370" s="1"/>
      <c r="F370" s="1"/>
      <c r="G370" s="1"/>
      <c r="H370" s="1"/>
      <c r="I370" s="1"/>
      <c r="J370" s="1"/>
      <c r="K370" s="1"/>
    </row>
    <row r="371" spans="1:11" ht="18" customHeight="1" x14ac:dyDescent="0.3">
      <c r="A371" s="1"/>
      <c r="B371" s="10"/>
      <c r="C371" s="1"/>
      <c r="D371" s="1"/>
      <c r="E371" s="1"/>
      <c r="F371" s="1"/>
      <c r="G371" s="1"/>
      <c r="H371" s="1"/>
      <c r="I371" s="1"/>
      <c r="J371" s="1"/>
      <c r="K371" s="1"/>
    </row>
  </sheetData>
  <autoFilter ref="A2:K2" xr:uid="{00000000-0009-0000-0000-000030000000}"/>
  <mergeCells count="3">
    <mergeCell ref="A1:K1"/>
    <mergeCell ref="N4:O4"/>
    <mergeCell ref="M5:P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Worksheet____37"/>
  <dimension ref="A1:Q371"/>
  <sheetViews>
    <sheetView rightToLeft="1" workbookViewId="0">
      <selection activeCell="A2" sqref="A1:Q1048576"/>
    </sheetView>
  </sheetViews>
  <sheetFormatPr defaultRowHeight="18.75" customHeight="1" x14ac:dyDescent="0.3"/>
  <cols>
    <col min="1" max="1" width="4.1640625" customWidth="1"/>
    <col min="2" max="2" width="12.9140625" customWidth="1"/>
    <col min="3" max="3" width="14.1640625" customWidth="1"/>
    <col min="4" max="4" width="16.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8.75" customHeight="1" x14ac:dyDescent="0.3">
      <c r="A1" s="273" t="s">
        <v>99</v>
      </c>
      <c r="B1" s="273"/>
      <c r="C1" s="273"/>
      <c r="D1" s="273"/>
      <c r="E1" s="273"/>
      <c r="F1" s="273"/>
      <c r="G1" s="273"/>
      <c r="H1" s="273"/>
      <c r="I1" s="273"/>
      <c r="J1" s="273"/>
      <c r="K1" s="273"/>
    </row>
    <row r="2" spans="1:17" ht="18.75" customHeight="1" x14ac:dyDescent="0.35">
      <c r="A2" s="8" t="s">
        <v>0</v>
      </c>
      <c r="B2" s="9" t="s">
        <v>7</v>
      </c>
      <c r="C2" s="5" t="s">
        <v>2</v>
      </c>
      <c r="D2" s="5" t="s">
        <v>13</v>
      </c>
      <c r="E2" s="5" t="s">
        <v>14</v>
      </c>
      <c r="F2" s="5" t="s">
        <v>1</v>
      </c>
      <c r="G2" s="5" t="s">
        <v>5</v>
      </c>
      <c r="H2" s="5" t="s">
        <v>4</v>
      </c>
      <c r="I2" s="5" t="s">
        <v>12</v>
      </c>
      <c r="J2" s="5" t="s">
        <v>6</v>
      </c>
      <c r="K2" s="7" t="s">
        <v>3</v>
      </c>
    </row>
    <row r="3" spans="1:17" ht="18.75" customHeight="1" x14ac:dyDescent="0.3">
      <c r="A3" s="1">
        <v>1</v>
      </c>
      <c r="B3" s="10">
        <v>46024</v>
      </c>
      <c r="C3" s="1" t="s">
        <v>113</v>
      </c>
      <c r="D3" s="1" t="s">
        <v>114</v>
      </c>
      <c r="E3" s="1">
        <v>500</v>
      </c>
      <c r="F3" s="1">
        <v>1</v>
      </c>
      <c r="G3" s="1"/>
      <c r="H3" s="1"/>
      <c r="I3" s="1"/>
      <c r="J3" s="1">
        <f>E3*F3-G3-H3+I3</f>
        <v>500</v>
      </c>
      <c r="K3" s="1"/>
      <c r="M3" s="13"/>
      <c r="N3" s="13"/>
      <c r="O3" s="13"/>
      <c r="P3" s="13"/>
      <c r="Q3" s="13"/>
    </row>
    <row r="4" spans="1:17" ht="18.75" customHeight="1" x14ac:dyDescent="0.3">
      <c r="A4" s="1">
        <v>2</v>
      </c>
      <c r="B4" s="10">
        <v>46025</v>
      </c>
      <c r="C4" s="1" t="s">
        <v>113</v>
      </c>
      <c r="D4" s="1" t="s">
        <v>114</v>
      </c>
      <c r="E4" s="1">
        <v>500</v>
      </c>
      <c r="F4" s="1"/>
      <c r="G4" s="1"/>
      <c r="H4" s="1"/>
      <c r="I4" s="1"/>
      <c r="J4" s="1">
        <f t="shared" ref="J4:J67" si="0">E4*F4-G4-H4+I4</f>
        <v>0</v>
      </c>
      <c r="K4" s="1"/>
      <c r="M4" s="11"/>
      <c r="N4" s="276" t="s">
        <v>18</v>
      </c>
      <c r="O4" s="276"/>
      <c r="P4" s="11"/>
      <c r="Q4" s="11"/>
    </row>
    <row r="5" spans="1:17" ht="18.75" customHeight="1" x14ac:dyDescent="0.3">
      <c r="A5" s="1">
        <v>3</v>
      </c>
      <c r="B5" s="10">
        <v>46026</v>
      </c>
      <c r="C5" s="1" t="s">
        <v>113</v>
      </c>
      <c r="D5" s="1" t="s">
        <v>114</v>
      </c>
      <c r="E5" s="1">
        <v>500</v>
      </c>
      <c r="F5" s="1"/>
      <c r="G5" s="1"/>
      <c r="H5" s="1"/>
      <c r="I5" s="1"/>
      <c r="J5" s="1">
        <f t="shared" si="0"/>
        <v>0</v>
      </c>
      <c r="K5" s="1"/>
      <c r="M5" s="274" t="s">
        <v>17</v>
      </c>
      <c r="N5" s="274"/>
      <c r="O5" s="274"/>
      <c r="P5" s="274"/>
      <c r="Q5" s="12">
        <f>SUM(J2:J368)</f>
        <v>500</v>
      </c>
    </row>
    <row r="6" spans="1:17" ht="18.75" customHeight="1" x14ac:dyDescent="0.3">
      <c r="A6" s="1">
        <v>4</v>
      </c>
      <c r="B6" s="10">
        <v>46027</v>
      </c>
      <c r="C6" s="1" t="s">
        <v>113</v>
      </c>
      <c r="D6" s="1" t="s">
        <v>114</v>
      </c>
      <c r="E6" s="1">
        <v>500</v>
      </c>
      <c r="F6" s="1"/>
      <c r="G6" s="1"/>
      <c r="H6" s="1"/>
      <c r="I6" s="1"/>
      <c r="J6" s="1">
        <f t="shared" si="0"/>
        <v>0</v>
      </c>
      <c r="K6" s="1"/>
      <c r="M6" s="11"/>
      <c r="N6" s="11"/>
      <c r="O6" s="11"/>
      <c r="P6" s="11"/>
      <c r="Q6" s="11"/>
    </row>
    <row r="7" spans="1:17" ht="18.75" customHeight="1" x14ac:dyDescent="0.3">
      <c r="A7" s="1">
        <v>5</v>
      </c>
      <c r="B7" s="10">
        <v>46028</v>
      </c>
      <c r="C7" s="1" t="s">
        <v>113</v>
      </c>
      <c r="D7" s="1" t="s">
        <v>114</v>
      </c>
      <c r="E7" s="1">
        <v>500</v>
      </c>
      <c r="F7" s="1"/>
      <c r="G7" s="1"/>
      <c r="H7" s="1"/>
      <c r="I7" s="1"/>
      <c r="J7" s="1">
        <f t="shared" si="0"/>
        <v>0</v>
      </c>
      <c r="K7" s="1"/>
      <c r="M7" s="11"/>
      <c r="N7" s="11"/>
      <c r="O7" s="11"/>
      <c r="P7" s="11"/>
      <c r="Q7" s="11"/>
    </row>
    <row r="8" spans="1:17" ht="18.75" customHeight="1" x14ac:dyDescent="0.3">
      <c r="A8" s="1">
        <v>6</v>
      </c>
      <c r="B8" s="10">
        <v>46029</v>
      </c>
      <c r="C8" s="1" t="s">
        <v>113</v>
      </c>
      <c r="D8" s="1" t="s">
        <v>114</v>
      </c>
      <c r="E8" s="1">
        <v>500</v>
      </c>
      <c r="F8" s="1"/>
      <c r="G8" s="1"/>
      <c r="H8" s="1"/>
      <c r="I8" s="1"/>
      <c r="J8" s="1">
        <f t="shared" si="0"/>
        <v>0</v>
      </c>
      <c r="K8" s="1"/>
      <c r="M8" s="11"/>
      <c r="N8" s="11"/>
      <c r="O8" s="11"/>
      <c r="P8" s="11"/>
      <c r="Q8" s="11"/>
    </row>
    <row r="9" spans="1:17" ht="18.75" customHeight="1" x14ac:dyDescent="0.3">
      <c r="A9" s="1">
        <v>7</v>
      </c>
      <c r="B9" s="10">
        <v>46030</v>
      </c>
      <c r="C9" s="1" t="s">
        <v>113</v>
      </c>
      <c r="D9" s="1" t="s">
        <v>114</v>
      </c>
      <c r="E9" s="1">
        <v>500</v>
      </c>
      <c r="F9" s="1"/>
      <c r="G9" s="1"/>
      <c r="H9" s="1"/>
      <c r="I9" s="1"/>
      <c r="J9" s="1">
        <f t="shared" si="0"/>
        <v>0</v>
      </c>
      <c r="K9" s="1"/>
      <c r="M9" s="11"/>
      <c r="N9" s="11"/>
      <c r="O9" s="11"/>
      <c r="P9" s="11"/>
      <c r="Q9" s="11"/>
    </row>
    <row r="10" spans="1:17" ht="18.75" customHeight="1" x14ac:dyDescent="0.3">
      <c r="A10" s="1">
        <v>8</v>
      </c>
      <c r="B10" s="10">
        <v>46031</v>
      </c>
      <c r="C10" s="1" t="s">
        <v>113</v>
      </c>
      <c r="D10" s="1" t="s">
        <v>114</v>
      </c>
      <c r="E10" s="1">
        <v>500</v>
      </c>
      <c r="F10" s="1"/>
      <c r="G10" s="1"/>
      <c r="H10" s="1"/>
      <c r="I10" s="1"/>
      <c r="J10" s="1">
        <f t="shared" si="0"/>
        <v>0</v>
      </c>
      <c r="K10" s="1"/>
    </row>
    <row r="11" spans="1:17" ht="18.75" customHeight="1" x14ac:dyDescent="0.3">
      <c r="A11" s="1">
        <v>9</v>
      </c>
      <c r="B11" s="10">
        <v>46032</v>
      </c>
      <c r="C11" s="1" t="s">
        <v>113</v>
      </c>
      <c r="D11" s="1" t="s">
        <v>114</v>
      </c>
      <c r="E11" s="1">
        <v>500</v>
      </c>
      <c r="F11" s="1"/>
      <c r="G11" s="1"/>
      <c r="H11" s="1"/>
      <c r="I11" s="1"/>
      <c r="J11" s="1">
        <f t="shared" si="0"/>
        <v>0</v>
      </c>
      <c r="K11" s="1"/>
    </row>
    <row r="12" spans="1:17" ht="18.75" customHeight="1" x14ac:dyDescent="0.3">
      <c r="A12" s="1">
        <v>10</v>
      </c>
      <c r="B12" s="10">
        <v>46033</v>
      </c>
      <c r="C12" s="1" t="s">
        <v>113</v>
      </c>
      <c r="D12" s="1" t="s">
        <v>114</v>
      </c>
      <c r="E12" s="1">
        <v>500</v>
      </c>
      <c r="F12" s="1"/>
      <c r="G12" s="1"/>
      <c r="H12" s="1"/>
      <c r="I12" s="1"/>
      <c r="J12" s="1">
        <f t="shared" si="0"/>
        <v>0</v>
      </c>
      <c r="K12" s="1"/>
    </row>
    <row r="13" spans="1:17" ht="18.75" customHeight="1" x14ac:dyDescent="0.3">
      <c r="A13" s="1">
        <v>11</v>
      </c>
      <c r="B13" s="10">
        <v>46034</v>
      </c>
      <c r="C13" s="1" t="s">
        <v>113</v>
      </c>
      <c r="D13" s="1" t="s">
        <v>114</v>
      </c>
      <c r="E13" s="1">
        <v>500</v>
      </c>
      <c r="F13" s="1"/>
      <c r="G13" s="1"/>
      <c r="H13" s="1"/>
      <c r="I13" s="1"/>
      <c r="J13" s="1">
        <f t="shared" si="0"/>
        <v>0</v>
      </c>
      <c r="K13" s="1"/>
    </row>
    <row r="14" spans="1:17" ht="18.75" customHeight="1" x14ac:dyDescent="0.3">
      <c r="A14" s="1">
        <v>12</v>
      </c>
      <c r="B14" s="10">
        <v>46035</v>
      </c>
      <c r="C14" s="1" t="s">
        <v>113</v>
      </c>
      <c r="D14" s="1" t="s">
        <v>114</v>
      </c>
      <c r="E14" s="1">
        <v>500</v>
      </c>
      <c r="F14" s="1"/>
      <c r="G14" s="1"/>
      <c r="H14" s="1"/>
      <c r="I14" s="1"/>
      <c r="J14" s="1">
        <f t="shared" si="0"/>
        <v>0</v>
      </c>
      <c r="K14" s="1"/>
    </row>
    <row r="15" spans="1:17" ht="18.75" customHeight="1" x14ac:dyDescent="0.3">
      <c r="A15" s="1">
        <v>13</v>
      </c>
      <c r="B15" s="10">
        <v>46036</v>
      </c>
      <c r="C15" s="1" t="s">
        <v>113</v>
      </c>
      <c r="D15" s="1" t="s">
        <v>114</v>
      </c>
      <c r="E15" s="1">
        <v>500</v>
      </c>
      <c r="F15" s="1"/>
      <c r="G15" s="1"/>
      <c r="H15" s="1"/>
      <c r="I15" s="1"/>
      <c r="J15" s="1">
        <f t="shared" si="0"/>
        <v>0</v>
      </c>
      <c r="K15" s="1"/>
    </row>
    <row r="16" spans="1:17" ht="18.75" customHeight="1" x14ac:dyDescent="0.3">
      <c r="A16" s="1">
        <v>14</v>
      </c>
      <c r="B16" s="10">
        <v>46037</v>
      </c>
      <c r="C16" s="1" t="s">
        <v>113</v>
      </c>
      <c r="D16" s="1" t="s">
        <v>114</v>
      </c>
      <c r="E16" s="1">
        <v>500</v>
      </c>
      <c r="F16" s="1"/>
      <c r="G16" s="1"/>
      <c r="H16" s="1"/>
      <c r="I16" s="1"/>
      <c r="J16" s="1">
        <f t="shared" si="0"/>
        <v>0</v>
      </c>
      <c r="K16" s="1"/>
    </row>
    <row r="17" spans="1:11" ht="18.75" customHeight="1" x14ac:dyDescent="0.3">
      <c r="A17" s="1">
        <v>15</v>
      </c>
      <c r="B17" s="10">
        <v>46038</v>
      </c>
      <c r="C17" s="1" t="s">
        <v>113</v>
      </c>
      <c r="D17" s="1" t="s">
        <v>114</v>
      </c>
      <c r="E17" s="1">
        <v>500</v>
      </c>
      <c r="F17" s="1"/>
      <c r="G17" s="1"/>
      <c r="H17" s="1"/>
      <c r="I17" s="1"/>
      <c r="J17" s="1">
        <f t="shared" si="0"/>
        <v>0</v>
      </c>
      <c r="K17" s="1"/>
    </row>
    <row r="18" spans="1:11" ht="18.75" customHeight="1" x14ac:dyDescent="0.3">
      <c r="A18" s="1">
        <v>16</v>
      </c>
      <c r="B18" s="10">
        <v>46039</v>
      </c>
      <c r="C18" s="1" t="s">
        <v>113</v>
      </c>
      <c r="D18" s="1" t="s">
        <v>114</v>
      </c>
      <c r="E18" s="1">
        <v>500</v>
      </c>
      <c r="F18" s="1"/>
      <c r="G18" s="1"/>
      <c r="H18" s="1"/>
      <c r="I18" s="1"/>
      <c r="J18" s="1">
        <f t="shared" si="0"/>
        <v>0</v>
      </c>
      <c r="K18" s="1"/>
    </row>
    <row r="19" spans="1:11" ht="18.75" customHeight="1" x14ac:dyDescent="0.3">
      <c r="A19" s="1">
        <v>17</v>
      </c>
      <c r="B19" s="10">
        <v>46040</v>
      </c>
      <c r="C19" s="1" t="s">
        <v>113</v>
      </c>
      <c r="D19" s="1" t="s">
        <v>114</v>
      </c>
      <c r="E19" s="1">
        <v>500</v>
      </c>
      <c r="F19" s="1"/>
      <c r="G19" s="1"/>
      <c r="H19" s="1"/>
      <c r="I19" s="1"/>
      <c r="J19" s="1">
        <f t="shared" si="0"/>
        <v>0</v>
      </c>
      <c r="K19" s="1"/>
    </row>
    <row r="20" spans="1:11" ht="18.75" customHeight="1" x14ac:dyDescent="0.3">
      <c r="A20" s="1">
        <v>18</v>
      </c>
      <c r="B20" s="10">
        <v>46041</v>
      </c>
      <c r="C20" s="1" t="s">
        <v>113</v>
      </c>
      <c r="D20" s="1" t="s">
        <v>114</v>
      </c>
      <c r="E20" s="1">
        <v>500</v>
      </c>
      <c r="F20" s="1"/>
      <c r="G20" s="1"/>
      <c r="H20" s="1"/>
      <c r="I20" s="1"/>
      <c r="J20" s="1">
        <f t="shared" si="0"/>
        <v>0</v>
      </c>
      <c r="K20" s="1"/>
    </row>
    <row r="21" spans="1:11" ht="18.75" customHeight="1" x14ac:dyDescent="0.3">
      <c r="A21" s="1">
        <v>19</v>
      </c>
      <c r="B21" s="10">
        <v>46042</v>
      </c>
      <c r="C21" s="1" t="s">
        <v>113</v>
      </c>
      <c r="D21" s="1" t="s">
        <v>114</v>
      </c>
      <c r="E21" s="1">
        <v>500</v>
      </c>
      <c r="F21" s="1"/>
      <c r="G21" s="1"/>
      <c r="H21" s="1"/>
      <c r="I21" s="1"/>
      <c r="J21" s="1">
        <f t="shared" si="0"/>
        <v>0</v>
      </c>
      <c r="K21" s="1"/>
    </row>
    <row r="22" spans="1:11" ht="18.75" customHeight="1" x14ac:dyDescent="0.3">
      <c r="A22" s="1">
        <v>20</v>
      </c>
      <c r="B22" s="10">
        <v>46043</v>
      </c>
      <c r="C22" s="1" t="s">
        <v>113</v>
      </c>
      <c r="D22" s="1" t="s">
        <v>114</v>
      </c>
      <c r="E22" s="1">
        <v>500</v>
      </c>
      <c r="F22" s="1"/>
      <c r="G22" s="1"/>
      <c r="H22" s="1"/>
      <c r="I22" s="1"/>
      <c r="J22" s="1">
        <f t="shared" si="0"/>
        <v>0</v>
      </c>
      <c r="K22" s="1"/>
    </row>
    <row r="23" spans="1:11" ht="18.75" customHeight="1" x14ac:dyDescent="0.3">
      <c r="A23" s="1">
        <v>21</v>
      </c>
      <c r="B23" s="10">
        <v>46044</v>
      </c>
      <c r="C23" s="1" t="s">
        <v>113</v>
      </c>
      <c r="D23" s="1" t="s">
        <v>114</v>
      </c>
      <c r="E23" s="1">
        <v>500</v>
      </c>
      <c r="F23" s="1"/>
      <c r="G23" s="1"/>
      <c r="H23" s="1"/>
      <c r="I23" s="1"/>
      <c r="J23" s="1">
        <f t="shared" si="0"/>
        <v>0</v>
      </c>
      <c r="K23" s="1"/>
    </row>
    <row r="24" spans="1:11" ht="18.75" customHeight="1" x14ac:dyDescent="0.3">
      <c r="A24" s="1">
        <v>22</v>
      </c>
      <c r="B24" s="10">
        <v>46045</v>
      </c>
      <c r="C24" s="1" t="s">
        <v>113</v>
      </c>
      <c r="D24" s="1" t="s">
        <v>114</v>
      </c>
      <c r="E24" s="1">
        <v>500</v>
      </c>
      <c r="F24" s="1"/>
      <c r="G24" s="1"/>
      <c r="H24" s="1"/>
      <c r="I24" s="1"/>
      <c r="J24" s="1">
        <f t="shared" si="0"/>
        <v>0</v>
      </c>
      <c r="K24" s="1"/>
    </row>
    <row r="25" spans="1:11" ht="18.75" customHeight="1" x14ac:dyDescent="0.3">
      <c r="A25" s="1">
        <v>23</v>
      </c>
      <c r="B25" s="10">
        <v>46046</v>
      </c>
      <c r="C25" s="1" t="s">
        <v>113</v>
      </c>
      <c r="D25" s="1" t="s">
        <v>114</v>
      </c>
      <c r="E25" s="1">
        <v>500</v>
      </c>
      <c r="F25" s="1"/>
      <c r="G25" s="1"/>
      <c r="H25" s="1"/>
      <c r="I25" s="1"/>
      <c r="J25" s="1">
        <f t="shared" si="0"/>
        <v>0</v>
      </c>
      <c r="K25" s="1"/>
    </row>
    <row r="26" spans="1:11" ht="18.75" customHeight="1" x14ac:dyDescent="0.3">
      <c r="A26" s="1">
        <v>24</v>
      </c>
      <c r="B26" s="10">
        <v>46047</v>
      </c>
      <c r="C26" s="1" t="s">
        <v>113</v>
      </c>
      <c r="D26" s="1" t="s">
        <v>114</v>
      </c>
      <c r="E26" s="1">
        <v>500</v>
      </c>
      <c r="F26" s="1"/>
      <c r="G26" s="1"/>
      <c r="H26" s="1"/>
      <c r="I26" s="1"/>
      <c r="J26" s="1">
        <f t="shared" si="0"/>
        <v>0</v>
      </c>
      <c r="K26" s="1"/>
    </row>
    <row r="27" spans="1:11" ht="18.75" customHeight="1" x14ac:dyDescent="0.3">
      <c r="A27" s="1">
        <v>25</v>
      </c>
      <c r="B27" s="10">
        <v>46048</v>
      </c>
      <c r="C27" s="1" t="s">
        <v>113</v>
      </c>
      <c r="D27" s="1" t="s">
        <v>114</v>
      </c>
      <c r="E27" s="1">
        <v>500</v>
      </c>
      <c r="F27" s="1"/>
      <c r="G27" s="1"/>
      <c r="H27" s="1"/>
      <c r="I27" s="1"/>
      <c r="J27" s="1">
        <f t="shared" si="0"/>
        <v>0</v>
      </c>
      <c r="K27" s="1"/>
    </row>
    <row r="28" spans="1:11" ht="18.75" customHeight="1" x14ac:dyDescent="0.3">
      <c r="A28" s="1">
        <v>26</v>
      </c>
      <c r="B28" s="10">
        <v>46049</v>
      </c>
      <c r="C28" s="1" t="s">
        <v>113</v>
      </c>
      <c r="D28" s="1" t="s">
        <v>114</v>
      </c>
      <c r="E28" s="1">
        <v>500</v>
      </c>
      <c r="F28" s="1"/>
      <c r="G28" s="1"/>
      <c r="H28" s="1"/>
      <c r="I28" s="1"/>
      <c r="J28" s="1">
        <f t="shared" si="0"/>
        <v>0</v>
      </c>
      <c r="K28" s="1"/>
    </row>
    <row r="29" spans="1:11" ht="18.75" customHeight="1" x14ac:dyDescent="0.3">
      <c r="A29" s="1">
        <v>27</v>
      </c>
      <c r="B29" s="10">
        <v>46050</v>
      </c>
      <c r="C29" s="1" t="s">
        <v>113</v>
      </c>
      <c r="D29" s="1" t="s">
        <v>114</v>
      </c>
      <c r="E29" s="1">
        <v>500</v>
      </c>
      <c r="F29" s="1"/>
      <c r="G29" s="1"/>
      <c r="H29" s="1"/>
      <c r="I29" s="1"/>
      <c r="J29" s="1">
        <f t="shared" si="0"/>
        <v>0</v>
      </c>
      <c r="K29" s="1"/>
    </row>
    <row r="30" spans="1:11" ht="18.75" customHeight="1" x14ac:dyDescent="0.3">
      <c r="A30" s="1">
        <v>28</v>
      </c>
      <c r="B30" s="10">
        <v>46051</v>
      </c>
      <c r="C30" s="1" t="s">
        <v>113</v>
      </c>
      <c r="D30" s="1" t="s">
        <v>114</v>
      </c>
      <c r="E30" s="1">
        <v>500</v>
      </c>
      <c r="F30" s="1"/>
      <c r="G30" s="1"/>
      <c r="H30" s="1"/>
      <c r="I30" s="1"/>
      <c r="J30" s="1">
        <f t="shared" si="0"/>
        <v>0</v>
      </c>
      <c r="K30" s="1"/>
    </row>
    <row r="31" spans="1:11" ht="18.75" customHeight="1" x14ac:dyDescent="0.3">
      <c r="A31" s="1">
        <v>29</v>
      </c>
      <c r="B31" s="10">
        <v>46052</v>
      </c>
      <c r="C31" s="1" t="s">
        <v>113</v>
      </c>
      <c r="D31" s="1" t="s">
        <v>114</v>
      </c>
      <c r="E31" s="1">
        <v>500</v>
      </c>
      <c r="F31" s="1"/>
      <c r="G31" s="1"/>
      <c r="H31" s="1"/>
      <c r="I31" s="1"/>
      <c r="J31" s="1">
        <f t="shared" si="0"/>
        <v>0</v>
      </c>
      <c r="K31" s="1"/>
    </row>
    <row r="32" spans="1:11" ht="18.75" customHeight="1" x14ac:dyDescent="0.3">
      <c r="A32" s="1">
        <v>30</v>
      </c>
      <c r="B32" s="10">
        <v>46053</v>
      </c>
      <c r="C32" s="1" t="s">
        <v>113</v>
      </c>
      <c r="D32" s="1" t="s">
        <v>114</v>
      </c>
      <c r="E32" s="1">
        <v>500</v>
      </c>
      <c r="F32" s="1"/>
      <c r="G32" s="1"/>
      <c r="H32" s="1"/>
      <c r="I32" s="1"/>
      <c r="J32" s="1">
        <f t="shared" si="0"/>
        <v>0</v>
      </c>
      <c r="K32" s="1"/>
    </row>
    <row r="33" spans="1:11" ht="18.75" customHeight="1" x14ac:dyDescent="0.3">
      <c r="A33" s="1">
        <v>31</v>
      </c>
      <c r="B33" s="10">
        <v>46054</v>
      </c>
      <c r="C33" s="1" t="s">
        <v>113</v>
      </c>
      <c r="D33" s="1" t="s">
        <v>114</v>
      </c>
      <c r="E33" s="1">
        <v>500</v>
      </c>
      <c r="F33" s="1"/>
      <c r="G33" s="1"/>
      <c r="H33" s="1"/>
      <c r="I33" s="1"/>
      <c r="J33" s="1">
        <f t="shared" si="0"/>
        <v>0</v>
      </c>
      <c r="K33" s="1"/>
    </row>
    <row r="34" spans="1:11" ht="18.75" customHeight="1" x14ac:dyDescent="0.3">
      <c r="A34" s="1">
        <v>32</v>
      </c>
      <c r="B34" s="10">
        <v>46055</v>
      </c>
      <c r="C34" s="1" t="s">
        <v>113</v>
      </c>
      <c r="D34" s="1" t="s">
        <v>114</v>
      </c>
      <c r="E34" s="1">
        <v>500</v>
      </c>
      <c r="F34" s="1"/>
      <c r="G34" s="1"/>
      <c r="H34" s="1"/>
      <c r="I34" s="1"/>
      <c r="J34" s="1">
        <f t="shared" si="0"/>
        <v>0</v>
      </c>
      <c r="K34" s="1"/>
    </row>
    <row r="35" spans="1:11" ht="18.75" customHeight="1" x14ac:dyDescent="0.3">
      <c r="A35" s="1">
        <v>33</v>
      </c>
      <c r="B35" s="10">
        <v>46056</v>
      </c>
      <c r="C35" s="1" t="s">
        <v>113</v>
      </c>
      <c r="D35" s="1" t="s">
        <v>114</v>
      </c>
      <c r="E35" s="1">
        <v>500</v>
      </c>
      <c r="F35" s="1"/>
      <c r="G35" s="1"/>
      <c r="H35" s="1"/>
      <c r="I35" s="1"/>
      <c r="J35" s="1">
        <f t="shared" si="0"/>
        <v>0</v>
      </c>
      <c r="K35" s="1"/>
    </row>
    <row r="36" spans="1:11" ht="18.75" customHeight="1" x14ac:dyDescent="0.3">
      <c r="A36" s="1">
        <v>34</v>
      </c>
      <c r="B36" s="10">
        <v>46057</v>
      </c>
      <c r="C36" s="1" t="s">
        <v>113</v>
      </c>
      <c r="D36" s="1" t="s">
        <v>114</v>
      </c>
      <c r="E36" s="1">
        <v>500</v>
      </c>
      <c r="F36" s="1"/>
      <c r="G36" s="1"/>
      <c r="H36" s="1"/>
      <c r="I36" s="1"/>
      <c r="J36" s="1">
        <f t="shared" si="0"/>
        <v>0</v>
      </c>
      <c r="K36" s="1"/>
    </row>
    <row r="37" spans="1:11" ht="18.75" customHeight="1" x14ac:dyDescent="0.3">
      <c r="A37" s="1">
        <v>35</v>
      </c>
      <c r="B37" s="10">
        <v>46058</v>
      </c>
      <c r="C37" s="1" t="s">
        <v>113</v>
      </c>
      <c r="D37" s="1" t="s">
        <v>114</v>
      </c>
      <c r="E37" s="1">
        <v>500</v>
      </c>
      <c r="F37" s="1"/>
      <c r="G37" s="1"/>
      <c r="H37" s="1"/>
      <c r="I37" s="1"/>
      <c r="J37" s="1">
        <f t="shared" si="0"/>
        <v>0</v>
      </c>
      <c r="K37" s="1"/>
    </row>
    <row r="38" spans="1:11" ht="18.75" customHeight="1" x14ac:dyDescent="0.3">
      <c r="A38" s="1">
        <v>36</v>
      </c>
      <c r="B38" s="10">
        <v>46059</v>
      </c>
      <c r="C38" s="1" t="s">
        <v>113</v>
      </c>
      <c r="D38" s="1" t="s">
        <v>114</v>
      </c>
      <c r="E38" s="1">
        <v>500</v>
      </c>
      <c r="F38" s="1"/>
      <c r="G38" s="1"/>
      <c r="H38" s="1"/>
      <c r="I38" s="1"/>
      <c r="J38" s="1">
        <f t="shared" si="0"/>
        <v>0</v>
      </c>
      <c r="K38" s="1"/>
    </row>
    <row r="39" spans="1:11" ht="18.75" customHeight="1" x14ac:dyDescent="0.3">
      <c r="A39" s="1">
        <v>37</v>
      </c>
      <c r="B39" s="10">
        <v>46060</v>
      </c>
      <c r="C39" s="1" t="s">
        <v>113</v>
      </c>
      <c r="D39" s="1" t="s">
        <v>114</v>
      </c>
      <c r="E39" s="1">
        <v>500</v>
      </c>
      <c r="F39" s="1"/>
      <c r="G39" s="1"/>
      <c r="H39" s="1"/>
      <c r="I39" s="1"/>
      <c r="J39" s="1">
        <f t="shared" si="0"/>
        <v>0</v>
      </c>
      <c r="K39" s="1"/>
    </row>
    <row r="40" spans="1:11" ht="18.75" customHeight="1" x14ac:dyDescent="0.3">
      <c r="A40" s="1">
        <v>38</v>
      </c>
      <c r="B40" s="10">
        <v>46061</v>
      </c>
      <c r="C40" s="1" t="s">
        <v>113</v>
      </c>
      <c r="D40" s="1" t="s">
        <v>114</v>
      </c>
      <c r="E40" s="1">
        <v>500</v>
      </c>
      <c r="F40" s="1"/>
      <c r="G40" s="1"/>
      <c r="H40" s="1"/>
      <c r="I40" s="1"/>
      <c r="J40" s="1">
        <f t="shared" si="0"/>
        <v>0</v>
      </c>
      <c r="K40" s="1"/>
    </row>
    <row r="41" spans="1:11" ht="18.75" customHeight="1" x14ac:dyDescent="0.3">
      <c r="A41" s="1">
        <v>39</v>
      </c>
      <c r="B41" s="10">
        <v>46062</v>
      </c>
      <c r="C41" s="1" t="s">
        <v>113</v>
      </c>
      <c r="D41" s="1" t="s">
        <v>114</v>
      </c>
      <c r="E41" s="1">
        <v>500</v>
      </c>
      <c r="F41" s="1"/>
      <c r="G41" s="1"/>
      <c r="H41" s="1"/>
      <c r="I41" s="1"/>
      <c r="J41" s="1">
        <f t="shared" si="0"/>
        <v>0</v>
      </c>
      <c r="K41" s="1"/>
    </row>
    <row r="42" spans="1:11" ht="18.75" customHeight="1" x14ac:dyDescent="0.3">
      <c r="A42" s="1">
        <v>40</v>
      </c>
      <c r="B42" s="10">
        <v>46063</v>
      </c>
      <c r="C42" s="1" t="s">
        <v>113</v>
      </c>
      <c r="D42" s="1" t="s">
        <v>114</v>
      </c>
      <c r="E42" s="1">
        <v>500</v>
      </c>
      <c r="F42" s="1"/>
      <c r="G42" s="1"/>
      <c r="H42" s="1"/>
      <c r="I42" s="1"/>
      <c r="J42" s="1">
        <f t="shared" si="0"/>
        <v>0</v>
      </c>
      <c r="K42" s="1"/>
    </row>
    <row r="43" spans="1:11" ht="18.75" customHeight="1" x14ac:dyDescent="0.3">
      <c r="A43" s="1">
        <v>41</v>
      </c>
      <c r="B43" s="10">
        <v>46064</v>
      </c>
      <c r="C43" s="1" t="s">
        <v>113</v>
      </c>
      <c r="D43" s="1" t="s">
        <v>114</v>
      </c>
      <c r="E43" s="1">
        <v>500</v>
      </c>
      <c r="F43" s="1"/>
      <c r="G43" s="1"/>
      <c r="H43" s="1"/>
      <c r="I43" s="1"/>
      <c r="J43" s="1">
        <f t="shared" si="0"/>
        <v>0</v>
      </c>
      <c r="K43" s="1"/>
    </row>
    <row r="44" spans="1:11" ht="18.75" customHeight="1" x14ac:dyDescent="0.3">
      <c r="A44" s="1">
        <v>42</v>
      </c>
      <c r="B44" s="10">
        <v>46065</v>
      </c>
      <c r="C44" s="1" t="s">
        <v>113</v>
      </c>
      <c r="D44" s="1" t="s">
        <v>114</v>
      </c>
      <c r="E44" s="1">
        <v>500</v>
      </c>
      <c r="F44" s="1"/>
      <c r="G44" s="1"/>
      <c r="H44" s="1"/>
      <c r="I44" s="1"/>
      <c r="J44" s="1">
        <f t="shared" si="0"/>
        <v>0</v>
      </c>
      <c r="K44" s="1"/>
    </row>
    <row r="45" spans="1:11" ht="18.75" customHeight="1" x14ac:dyDescent="0.3">
      <c r="A45" s="1">
        <v>43</v>
      </c>
      <c r="B45" s="10">
        <v>46066</v>
      </c>
      <c r="C45" s="1" t="s">
        <v>113</v>
      </c>
      <c r="D45" s="1" t="s">
        <v>114</v>
      </c>
      <c r="E45" s="1">
        <v>500</v>
      </c>
      <c r="F45" s="1"/>
      <c r="G45" s="1"/>
      <c r="H45" s="1"/>
      <c r="I45" s="1"/>
      <c r="J45" s="1">
        <f t="shared" si="0"/>
        <v>0</v>
      </c>
      <c r="K45" s="1"/>
    </row>
    <row r="46" spans="1:11" ht="18.75" customHeight="1" x14ac:dyDescent="0.3">
      <c r="A46" s="1">
        <v>44</v>
      </c>
      <c r="B46" s="10">
        <v>46067</v>
      </c>
      <c r="C46" s="1" t="s">
        <v>113</v>
      </c>
      <c r="D46" s="1" t="s">
        <v>114</v>
      </c>
      <c r="E46" s="1">
        <v>500</v>
      </c>
      <c r="F46" s="1"/>
      <c r="G46" s="1"/>
      <c r="H46" s="1"/>
      <c r="I46" s="1"/>
      <c r="J46" s="1">
        <f t="shared" si="0"/>
        <v>0</v>
      </c>
      <c r="K46" s="1"/>
    </row>
    <row r="47" spans="1:11" ht="18.75" customHeight="1" x14ac:dyDescent="0.3">
      <c r="A47" s="1">
        <v>45</v>
      </c>
      <c r="B47" s="10">
        <v>46068</v>
      </c>
      <c r="C47" s="1" t="s">
        <v>113</v>
      </c>
      <c r="D47" s="1" t="s">
        <v>114</v>
      </c>
      <c r="E47" s="1">
        <v>500</v>
      </c>
      <c r="F47" s="1"/>
      <c r="G47" s="1"/>
      <c r="H47" s="1"/>
      <c r="I47" s="1"/>
      <c r="J47" s="1">
        <f t="shared" si="0"/>
        <v>0</v>
      </c>
      <c r="K47" s="1"/>
    </row>
    <row r="48" spans="1:11" ht="18.75" customHeight="1" x14ac:dyDescent="0.3">
      <c r="A48" s="1">
        <v>46</v>
      </c>
      <c r="B48" s="10">
        <v>46069</v>
      </c>
      <c r="C48" s="1" t="s">
        <v>113</v>
      </c>
      <c r="D48" s="1" t="s">
        <v>114</v>
      </c>
      <c r="E48" s="1">
        <v>500</v>
      </c>
      <c r="F48" s="1"/>
      <c r="G48" s="1"/>
      <c r="H48" s="1"/>
      <c r="I48" s="1"/>
      <c r="J48" s="1">
        <f t="shared" si="0"/>
        <v>0</v>
      </c>
      <c r="K48" s="1"/>
    </row>
    <row r="49" spans="1:11" ht="18.75" customHeight="1" x14ac:dyDescent="0.3">
      <c r="A49" s="1">
        <v>47</v>
      </c>
      <c r="B49" s="10">
        <v>46070</v>
      </c>
      <c r="C49" s="1" t="s">
        <v>113</v>
      </c>
      <c r="D49" s="1" t="s">
        <v>114</v>
      </c>
      <c r="E49" s="1">
        <v>500</v>
      </c>
      <c r="F49" s="1"/>
      <c r="G49" s="1"/>
      <c r="H49" s="1"/>
      <c r="I49" s="1"/>
      <c r="J49" s="1">
        <f t="shared" si="0"/>
        <v>0</v>
      </c>
      <c r="K49" s="1"/>
    </row>
    <row r="50" spans="1:11" ht="18.75" customHeight="1" x14ac:dyDescent="0.3">
      <c r="A50" s="1">
        <v>48</v>
      </c>
      <c r="B50" s="10">
        <v>46071</v>
      </c>
      <c r="C50" s="1" t="s">
        <v>113</v>
      </c>
      <c r="D50" s="1" t="s">
        <v>114</v>
      </c>
      <c r="E50" s="1">
        <v>500</v>
      </c>
      <c r="F50" s="1"/>
      <c r="G50" s="1"/>
      <c r="H50" s="1"/>
      <c r="I50" s="1"/>
      <c r="J50" s="1">
        <f t="shared" si="0"/>
        <v>0</v>
      </c>
      <c r="K50" s="1"/>
    </row>
    <row r="51" spans="1:11" ht="18.75" customHeight="1" x14ac:dyDescent="0.3">
      <c r="A51" s="1">
        <v>49</v>
      </c>
      <c r="B51" s="10">
        <v>46072</v>
      </c>
      <c r="C51" s="1" t="s">
        <v>113</v>
      </c>
      <c r="D51" s="1" t="s">
        <v>114</v>
      </c>
      <c r="E51" s="1">
        <v>500</v>
      </c>
      <c r="F51" s="1"/>
      <c r="G51" s="1"/>
      <c r="H51" s="1"/>
      <c r="I51" s="1"/>
      <c r="J51" s="1">
        <f t="shared" si="0"/>
        <v>0</v>
      </c>
      <c r="K51" s="1"/>
    </row>
    <row r="52" spans="1:11" ht="18.75" customHeight="1" x14ac:dyDescent="0.3">
      <c r="A52" s="1">
        <v>50</v>
      </c>
      <c r="B52" s="10">
        <v>46073</v>
      </c>
      <c r="C52" s="1" t="s">
        <v>113</v>
      </c>
      <c r="D52" s="1" t="s">
        <v>114</v>
      </c>
      <c r="E52" s="1">
        <v>500</v>
      </c>
      <c r="F52" s="1"/>
      <c r="G52" s="1"/>
      <c r="H52" s="1"/>
      <c r="I52" s="1"/>
      <c r="J52" s="1">
        <f t="shared" si="0"/>
        <v>0</v>
      </c>
      <c r="K52" s="1"/>
    </row>
    <row r="53" spans="1:11" ht="18.75" customHeight="1" x14ac:dyDescent="0.3">
      <c r="A53" s="1">
        <v>51</v>
      </c>
      <c r="B53" s="10">
        <v>46074</v>
      </c>
      <c r="C53" s="1" t="s">
        <v>113</v>
      </c>
      <c r="D53" s="1" t="s">
        <v>114</v>
      </c>
      <c r="E53" s="1">
        <v>500</v>
      </c>
      <c r="F53" s="1"/>
      <c r="G53" s="1"/>
      <c r="H53" s="1"/>
      <c r="I53" s="1"/>
      <c r="J53" s="1">
        <f t="shared" si="0"/>
        <v>0</v>
      </c>
      <c r="K53" s="1"/>
    </row>
    <row r="54" spans="1:11" ht="18.75" customHeight="1" x14ac:dyDescent="0.3">
      <c r="A54" s="1">
        <v>52</v>
      </c>
      <c r="B54" s="10">
        <v>46075</v>
      </c>
      <c r="C54" s="1" t="s">
        <v>113</v>
      </c>
      <c r="D54" s="1" t="s">
        <v>114</v>
      </c>
      <c r="E54" s="1">
        <v>500</v>
      </c>
      <c r="F54" s="1"/>
      <c r="G54" s="1"/>
      <c r="H54" s="1"/>
      <c r="I54" s="1"/>
      <c r="J54" s="1">
        <f t="shared" si="0"/>
        <v>0</v>
      </c>
      <c r="K54" s="1"/>
    </row>
    <row r="55" spans="1:11" ht="18.75" customHeight="1" x14ac:dyDescent="0.3">
      <c r="A55" s="1">
        <v>53</v>
      </c>
      <c r="B55" s="10">
        <v>46076</v>
      </c>
      <c r="C55" s="1" t="s">
        <v>113</v>
      </c>
      <c r="D55" s="1" t="s">
        <v>114</v>
      </c>
      <c r="E55" s="1">
        <v>500</v>
      </c>
      <c r="F55" s="1"/>
      <c r="G55" s="1"/>
      <c r="H55" s="1"/>
      <c r="I55" s="1"/>
      <c r="J55" s="1">
        <f t="shared" si="0"/>
        <v>0</v>
      </c>
      <c r="K55" s="1"/>
    </row>
    <row r="56" spans="1:11" ht="18.75" customHeight="1" x14ac:dyDescent="0.3">
      <c r="A56" s="1">
        <v>54</v>
      </c>
      <c r="B56" s="10">
        <v>46077</v>
      </c>
      <c r="C56" s="1" t="s">
        <v>113</v>
      </c>
      <c r="D56" s="1" t="s">
        <v>114</v>
      </c>
      <c r="E56" s="1">
        <v>500</v>
      </c>
      <c r="F56" s="1"/>
      <c r="G56" s="1"/>
      <c r="H56" s="1"/>
      <c r="I56" s="1"/>
      <c r="J56" s="1">
        <f t="shared" si="0"/>
        <v>0</v>
      </c>
      <c r="K56" s="1"/>
    </row>
    <row r="57" spans="1:11" ht="18.75" customHeight="1" x14ac:dyDescent="0.3">
      <c r="A57" s="1">
        <v>55</v>
      </c>
      <c r="B57" s="10">
        <v>46078</v>
      </c>
      <c r="C57" s="1" t="s">
        <v>113</v>
      </c>
      <c r="D57" s="1" t="s">
        <v>114</v>
      </c>
      <c r="E57" s="1">
        <v>500</v>
      </c>
      <c r="F57" s="1"/>
      <c r="G57" s="1"/>
      <c r="H57" s="1"/>
      <c r="I57" s="1"/>
      <c r="J57" s="1">
        <f t="shared" si="0"/>
        <v>0</v>
      </c>
      <c r="K57" s="1"/>
    </row>
    <row r="58" spans="1:11" ht="18.75" customHeight="1" x14ac:dyDescent="0.3">
      <c r="A58" s="1">
        <v>56</v>
      </c>
      <c r="B58" s="10">
        <v>46079</v>
      </c>
      <c r="C58" s="1" t="s">
        <v>113</v>
      </c>
      <c r="D58" s="1" t="s">
        <v>114</v>
      </c>
      <c r="E58" s="1">
        <v>500</v>
      </c>
      <c r="F58" s="1"/>
      <c r="G58" s="1"/>
      <c r="H58" s="1"/>
      <c r="I58" s="1"/>
      <c r="J58" s="1">
        <f t="shared" si="0"/>
        <v>0</v>
      </c>
      <c r="K58" s="1"/>
    </row>
    <row r="59" spans="1:11" ht="18.75" customHeight="1" x14ac:dyDescent="0.3">
      <c r="A59" s="1">
        <v>57</v>
      </c>
      <c r="B59" s="10">
        <v>46080</v>
      </c>
      <c r="C59" s="1" t="s">
        <v>113</v>
      </c>
      <c r="D59" s="1" t="s">
        <v>114</v>
      </c>
      <c r="E59" s="1">
        <v>500</v>
      </c>
      <c r="F59" s="1"/>
      <c r="G59" s="1"/>
      <c r="H59" s="1"/>
      <c r="I59" s="1"/>
      <c r="J59" s="1">
        <f t="shared" si="0"/>
        <v>0</v>
      </c>
      <c r="K59" s="1"/>
    </row>
    <row r="60" spans="1:11" ht="18.75" customHeight="1" x14ac:dyDescent="0.3">
      <c r="A60" s="1">
        <v>58</v>
      </c>
      <c r="B60" s="10">
        <v>46081</v>
      </c>
      <c r="C60" s="1" t="s">
        <v>113</v>
      </c>
      <c r="D60" s="1" t="s">
        <v>114</v>
      </c>
      <c r="E60" s="1">
        <v>500</v>
      </c>
      <c r="F60" s="1"/>
      <c r="G60" s="1"/>
      <c r="H60" s="1"/>
      <c r="I60" s="1"/>
      <c r="J60" s="1">
        <f t="shared" si="0"/>
        <v>0</v>
      </c>
      <c r="K60" s="1"/>
    </row>
    <row r="61" spans="1:11" ht="18.75" customHeight="1" x14ac:dyDescent="0.3">
      <c r="A61" s="1">
        <v>59</v>
      </c>
      <c r="B61" s="10">
        <v>46082</v>
      </c>
      <c r="C61" s="1" t="s">
        <v>113</v>
      </c>
      <c r="D61" s="1" t="s">
        <v>114</v>
      </c>
      <c r="E61" s="1">
        <v>500</v>
      </c>
      <c r="F61" s="1"/>
      <c r="G61" s="1"/>
      <c r="H61" s="1"/>
      <c r="I61" s="1"/>
      <c r="J61" s="1">
        <f t="shared" si="0"/>
        <v>0</v>
      </c>
      <c r="K61" s="1"/>
    </row>
    <row r="62" spans="1:11" ht="18.75" customHeight="1" x14ac:dyDescent="0.3">
      <c r="A62" s="1">
        <v>60</v>
      </c>
      <c r="B62" s="10">
        <v>46083</v>
      </c>
      <c r="C62" s="1" t="s">
        <v>113</v>
      </c>
      <c r="D62" s="1" t="s">
        <v>114</v>
      </c>
      <c r="E62" s="1">
        <v>500</v>
      </c>
      <c r="F62" s="1"/>
      <c r="G62" s="1"/>
      <c r="H62" s="1"/>
      <c r="I62" s="1"/>
      <c r="J62" s="1">
        <f t="shared" si="0"/>
        <v>0</v>
      </c>
      <c r="K62" s="1"/>
    </row>
    <row r="63" spans="1:11" ht="18.75" customHeight="1" x14ac:dyDescent="0.3">
      <c r="A63" s="1">
        <v>61</v>
      </c>
      <c r="B63" s="10">
        <v>46084</v>
      </c>
      <c r="C63" s="1" t="s">
        <v>113</v>
      </c>
      <c r="D63" s="1" t="s">
        <v>114</v>
      </c>
      <c r="E63" s="1">
        <v>500</v>
      </c>
      <c r="F63" s="1"/>
      <c r="G63" s="1"/>
      <c r="H63" s="1"/>
      <c r="I63" s="1"/>
      <c r="J63" s="1">
        <f t="shared" si="0"/>
        <v>0</v>
      </c>
      <c r="K63" s="1"/>
    </row>
    <row r="64" spans="1:11" ht="18.75" customHeight="1" x14ac:dyDescent="0.3">
      <c r="A64" s="1">
        <v>62</v>
      </c>
      <c r="B64" s="10">
        <v>46085</v>
      </c>
      <c r="C64" s="1" t="s">
        <v>113</v>
      </c>
      <c r="D64" s="1" t="s">
        <v>114</v>
      </c>
      <c r="E64" s="1">
        <v>500</v>
      </c>
      <c r="F64" s="1"/>
      <c r="G64" s="1"/>
      <c r="H64" s="1"/>
      <c r="I64" s="1"/>
      <c r="J64" s="1">
        <f t="shared" si="0"/>
        <v>0</v>
      </c>
      <c r="K64" s="1"/>
    </row>
    <row r="65" spans="1:11" ht="18.75" customHeight="1" x14ac:dyDescent="0.3">
      <c r="A65" s="1">
        <v>63</v>
      </c>
      <c r="B65" s="10">
        <v>46086</v>
      </c>
      <c r="C65" s="1" t="s">
        <v>113</v>
      </c>
      <c r="D65" s="1" t="s">
        <v>114</v>
      </c>
      <c r="E65" s="1">
        <v>500</v>
      </c>
      <c r="F65" s="1"/>
      <c r="G65" s="1"/>
      <c r="H65" s="1"/>
      <c r="I65" s="1"/>
      <c r="J65" s="1">
        <f t="shared" si="0"/>
        <v>0</v>
      </c>
      <c r="K65" s="1"/>
    </row>
    <row r="66" spans="1:11" ht="18.75" customHeight="1" x14ac:dyDescent="0.3">
      <c r="A66" s="1">
        <v>64</v>
      </c>
      <c r="B66" s="10">
        <v>46087</v>
      </c>
      <c r="C66" s="1" t="s">
        <v>113</v>
      </c>
      <c r="D66" s="1" t="s">
        <v>114</v>
      </c>
      <c r="E66" s="1">
        <v>500</v>
      </c>
      <c r="F66" s="1"/>
      <c r="G66" s="1"/>
      <c r="H66" s="1"/>
      <c r="I66" s="1"/>
      <c r="J66" s="1">
        <f t="shared" si="0"/>
        <v>0</v>
      </c>
      <c r="K66" s="1"/>
    </row>
    <row r="67" spans="1:11" ht="18.75" customHeight="1" x14ac:dyDescent="0.3">
      <c r="A67" s="1">
        <v>65</v>
      </c>
      <c r="B67" s="10">
        <v>46088</v>
      </c>
      <c r="C67" s="1" t="s">
        <v>113</v>
      </c>
      <c r="D67" s="1" t="s">
        <v>114</v>
      </c>
      <c r="E67" s="1">
        <v>500</v>
      </c>
      <c r="F67" s="1"/>
      <c r="G67" s="1"/>
      <c r="H67" s="1"/>
      <c r="I67" s="1"/>
      <c r="J67" s="1">
        <f t="shared" si="0"/>
        <v>0</v>
      </c>
      <c r="K67" s="1"/>
    </row>
    <row r="68" spans="1:11" ht="18.75" customHeight="1" x14ac:dyDescent="0.3">
      <c r="A68" s="1">
        <v>66</v>
      </c>
      <c r="B68" s="10">
        <v>46089</v>
      </c>
      <c r="C68" s="1" t="s">
        <v>113</v>
      </c>
      <c r="D68" s="1" t="s">
        <v>114</v>
      </c>
      <c r="E68" s="1">
        <v>500</v>
      </c>
      <c r="F68" s="1"/>
      <c r="G68" s="1"/>
      <c r="H68" s="1"/>
      <c r="I68" s="1"/>
      <c r="J68" s="1">
        <f t="shared" ref="J68:J131" si="1">E68*F68-G68-H68+I68</f>
        <v>0</v>
      </c>
      <c r="K68" s="1"/>
    </row>
    <row r="69" spans="1:11" ht="18.75" customHeight="1" x14ac:dyDescent="0.3">
      <c r="A69" s="1">
        <v>67</v>
      </c>
      <c r="B69" s="10">
        <v>46090</v>
      </c>
      <c r="C69" s="1" t="s">
        <v>113</v>
      </c>
      <c r="D69" s="1" t="s">
        <v>114</v>
      </c>
      <c r="E69" s="1">
        <v>500</v>
      </c>
      <c r="F69" s="1"/>
      <c r="G69" s="1"/>
      <c r="H69" s="1"/>
      <c r="I69" s="1"/>
      <c r="J69" s="1">
        <f t="shared" si="1"/>
        <v>0</v>
      </c>
      <c r="K69" s="1"/>
    </row>
    <row r="70" spans="1:11" ht="18.75" customHeight="1" x14ac:dyDescent="0.3">
      <c r="A70" s="1">
        <v>68</v>
      </c>
      <c r="B70" s="10">
        <v>46091</v>
      </c>
      <c r="C70" s="1" t="s">
        <v>113</v>
      </c>
      <c r="D70" s="1" t="s">
        <v>114</v>
      </c>
      <c r="E70" s="1">
        <v>500</v>
      </c>
      <c r="F70" s="1"/>
      <c r="G70" s="1"/>
      <c r="H70" s="1"/>
      <c r="I70" s="1"/>
      <c r="J70" s="1">
        <f t="shared" si="1"/>
        <v>0</v>
      </c>
      <c r="K70" s="1"/>
    </row>
    <row r="71" spans="1:11" ht="18.75" customHeight="1" x14ac:dyDescent="0.3">
      <c r="A71" s="1">
        <v>69</v>
      </c>
      <c r="B71" s="10">
        <v>46092</v>
      </c>
      <c r="C71" s="1" t="s">
        <v>113</v>
      </c>
      <c r="D71" s="1" t="s">
        <v>114</v>
      </c>
      <c r="E71" s="1">
        <v>500</v>
      </c>
      <c r="F71" s="1"/>
      <c r="G71" s="1"/>
      <c r="H71" s="1"/>
      <c r="I71" s="1"/>
      <c r="J71" s="1">
        <f t="shared" si="1"/>
        <v>0</v>
      </c>
      <c r="K71" s="1"/>
    </row>
    <row r="72" spans="1:11" ht="18.75" customHeight="1" x14ac:dyDescent="0.3">
      <c r="A72" s="1">
        <v>70</v>
      </c>
      <c r="B72" s="10">
        <v>46093</v>
      </c>
      <c r="C72" s="1" t="s">
        <v>113</v>
      </c>
      <c r="D72" s="1" t="s">
        <v>114</v>
      </c>
      <c r="E72" s="1">
        <v>500</v>
      </c>
      <c r="F72" s="1"/>
      <c r="G72" s="1"/>
      <c r="H72" s="1"/>
      <c r="I72" s="1"/>
      <c r="J72" s="1">
        <f t="shared" si="1"/>
        <v>0</v>
      </c>
      <c r="K72" s="1"/>
    </row>
    <row r="73" spans="1:11" ht="18.75" customHeight="1" x14ac:dyDescent="0.3">
      <c r="A73" s="1">
        <v>71</v>
      </c>
      <c r="B73" s="10">
        <v>46094</v>
      </c>
      <c r="C73" s="1" t="s">
        <v>113</v>
      </c>
      <c r="D73" s="1" t="s">
        <v>114</v>
      </c>
      <c r="E73" s="1">
        <v>500</v>
      </c>
      <c r="F73" s="1"/>
      <c r="G73" s="1"/>
      <c r="H73" s="1"/>
      <c r="I73" s="1"/>
      <c r="J73" s="1">
        <f t="shared" si="1"/>
        <v>0</v>
      </c>
      <c r="K73" s="1"/>
    </row>
    <row r="74" spans="1:11" ht="18.75" customHeight="1" x14ac:dyDescent="0.3">
      <c r="A74" s="1">
        <v>72</v>
      </c>
      <c r="B74" s="10">
        <v>46095</v>
      </c>
      <c r="C74" s="1" t="s">
        <v>113</v>
      </c>
      <c r="D74" s="1" t="s">
        <v>114</v>
      </c>
      <c r="E74" s="1">
        <v>500</v>
      </c>
      <c r="F74" s="1"/>
      <c r="G74" s="1"/>
      <c r="H74" s="1"/>
      <c r="I74" s="1"/>
      <c r="J74" s="1">
        <f t="shared" si="1"/>
        <v>0</v>
      </c>
      <c r="K74" s="1"/>
    </row>
    <row r="75" spans="1:11" ht="18.75" customHeight="1" x14ac:dyDescent="0.3">
      <c r="A75" s="1">
        <v>73</v>
      </c>
      <c r="B75" s="10">
        <v>46096</v>
      </c>
      <c r="C75" s="1" t="s">
        <v>113</v>
      </c>
      <c r="D75" s="1" t="s">
        <v>114</v>
      </c>
      <c r="E75" s="1">
        <v>500</v>
      </c>
      <c r="F75" s="1"/>
      <c r="G75" s="1"/>
      <c r="H75" s="1"/>
      <c r="I75" s="1"/>
      <c r="J75" s="1">
        <f t="shared" si="1"/>
        <v>0</v>
      </c>
      <c r="K75" s="1"/>
    </row>
    <row r="76" spans="1:11" ht="18.75" customHeight="1" x14ac:dyDescent="0.3">
      <c r="A76" s="1">
        <v>74</v>
      </c>
      <c r="B76" s="10">
        <v>46097</v>
      </c>
      <c r="C76" s="1" t="s">
        <v>113</v>
      </c>
      <c r="D76" s="1" t="s">
        <v>114</v>
      </c>
      <c r="E76" s="1">
        <v>500</v>
      </c>
      <c r="F76" s="1"/>
      <c r="G76" s="1"/>
      <c r="H76" s="1"/>
      <c r="I76" s="1"/>
      <c r="J76" s="1">
        <f t="shared" si="1"/>
        <v>0</v>
      </c>
      <c r="K76" s="1"/>
    </row>
    <row r="77" spans="1:11" ht="18.75" customHeight="1" x14ac:dyDescent="0.3">
      <c r="A77" s="1">
        <v>75</v>
      </c>
      <c r="B77" s="10">
        <v>46098</v>
      </c>
      <c r="C77" s="1" t="s">
        <v>113</v>
      </c>
      <c r="D77" s="1" t="s">
        <v>114</v>
      </c>
      <c r="E77" s="1">
        <v>500</v>
      </c>
      <c r="F77" s="1"/>
      <c r="G77" s="1"/>
      <c r="H77" s="1"/>
      <c r="I77" s="1"/>
      <c r="J77" s="1">
        <f t="shared" si="1"/>
        <v>0</v>
      </c>
      <c r="K77" s="1"/>
    </row>
    <row r="78" spans="1:11" ht="18.75" customHeight="1" x14ac:dyDescent="0.3">
      <c r="A78" s="1">
        <v>76</v>
      </c>
      <c r="B78" s="10">
        <v>46099</v>
      </c>
      <c r="C78" s="1" t="s">
        <v>113</v>
      </c>
      <c r="D78" s="1" t="s">
        <v>114</v>
      </c>
      <c r="E78" s="1">
        <v>500</v>
      </c>
      <c r="F78" s="1"/>
      <c r="G78" s="1"/>
      <c r="H78" s="1"/>
      <c r="I78" s="1"/>
      <c r="J78" s="1">
        <f t="shared" si="1"/>
        <v>0</v>
      </c>
      <c r="K78" s="1"/>
    </row>
    <row r="79" spans="1:11" ht="18.75" customHeight="1" x14ac:dyDescent="0.3">
      <c r="A79" s="1">
        <v>77</v>
      </c>
      <c r="B79" s="10">
        <v>46100</v>
      </c>
      <c r="C79" s="1" t="s">
        <v>113</v>
      </c>
      <c r="D79" s="1" t="s">
        <v>114</v>
      </c>
      <c r="E79" s="1">
        <v>500</v>
      </c>
      <c r="F79" s="1"/>
      <c r="G79" s="1"/>
      <c r="H79" s="1"/>
      <c r="I79" s="1"/>
      <c r="J79" s="1">
        <f t="shared" si="1"/>
        <v>0</v>
      </c>
      <c r="K79" s="1"/>
    </row>
    <row r="80" spans="1:11" ht="18.75" customHeight="1" x14ac:dyDescent="0.3">
      <c r="A80" s="1">
        <v>78</v>
      </c>
      <c r="B80" s="10">
        <v>46101</v>
      </c>
      <c r="C80" s="1" t="s">
        <v>113</v>
      </c>
      <c r="D80" s="1" t="s">
        <v>114</v>
      </c>
      <c r="E80" s="1">
        <v>500</v>
      </c>
      <c r="F80" s="1"/>
      <c r="G80" s="1"/>
      <c r="H80" s="1"/>
      <c r="I80" s="1"/>
      <c r="J80" s="1">
        <f t="shared" si="1"/>
        <v>0</v>
      </c>
      <c r="K80" s="1"/>
    </row>
    <row r="81" spans="1:11" ht="18.75" customHeight="1" x14ac:dyDescent="0.3">
      <c r="A81" s="1">
        <v>79</v>
      </c>
      <c r="B81" s="10">
        <v>46102</v>
      </c>
      <c r="C81" s="1" t="s">
        <v>113</v>
      </c>
      <c r="D81" s="1" t="s">
        <v>114</v>
      </c>
      <c r="E81" s="1">
        <v>500</v>
      </c>
      <c r="F81" s="1"/>
      <c r="G81" s="1"/>
      <c r="H81" s="1"/>
      <c r="I81" s="1"/>
      <c r="J81" s="1">
        <f t="shared" si="1"/>
        <v>0</v>
      </c>
      <c r="K81" s="1"/>
    </row>
    <row r="82" spans="1:11" ht="18.75" customHeight="1" x14ac:dyDescent="0.3">
      <c r="A82" s="1">
        <v>80</v>
      </c>
      <c r="B82" s="10">
        <v>46103</v>
      </c>
      <c r="C82" s="1" t="s">
        <v>113</v>
      </c>
      <c r="D82" s="1" t="s">
        <v>114</v>
      </c>
      <c r="E82" s="1">
        <v>500</v>
      </c>
      <c r="F82" s="1"/>
      <c r="G82" s="1"/>
      <c r="H82" s="1"/>
      <c r="I82" s="1"/>
      <c r="J82" s="1">
        <f t="shared" si="1"/>
        <v>0</v>
      </c>
      <c r="K82" s="1"/>
    </row>
    <row r="83" spans="1:11" ht="18.75" customHeight="1" x14ac:dyDescent="0.3">
      <c r="A83" s="1">
        <v>81</v>
      </c>
      <c r="B83" s="10">
        <v>46104</v>
      </c>
      <c r="C83" s="1" t="s">
        <v>113</v>
      </c>
      <c r="D83" s="1" t="s">
        <v>114</v>
      </c>
      <c r="E83" s="1">
        <v>500</v>
      </c>
      <c r="F83" s="1"/>
      <c r="G83" s="1"/>
      <c r="H83" s="1"/>
      <c r="I83" s="1"/>
      <c r="J83" s="1">
        <f t="shared" si="1"/>
        <v>0</v>
      </c>
      <c r="K83" s="1"/>
    </row>
    <row r="84" spans="1:11" ht="18.75" customHeight="1" x14ac:dyDescent="0.3">
      <c r="A84" s="1">
        <v>82</v>
      </c>
      <c r="B84" s="10">
        <v>46105</v>
      </c>
      <c r="C84" s="1" t="s">
        <v>113</v>
      </c>
      <c r="D84" s="1" t="s">
        <v>114</v>
      </c>
      <c r="E84" s="1">
        <v>500</v>
      </c>
      <c r="F84" s="1"/>
      <c r="G84" s="1"/>
      <c r="H84" s="1"/>
      <c r="I84" s="1"/>
      <c r="J84" s="1">
        <f t="shared" si="1"/>
        <v>0</v>
      </c>
      <c r="K84" s="1"/>
    </row>
    <row r="85" spans="1:11" ht="18.75" customHeight="1" x14ac:dyDescent="0.3">
      <c r="A85" s="1">
        <v>83</v>
      </c>
      <c r="B85" s="10">
        <v>46106</v>
      </c>
      <c r="C85" s="1" t="s">
        <v>113</v>
      </c>
      <c r="D85" s="1" t="s">
        <v>114</v>
      </c>
      <c r="E85" s="1">
        <v>500</v>
      </c>
      <c r="F85" s="1"/>
      <c r="G85" s="1"/>
      <c r="H85" s="1"/>
      <c r="I85" s="1"/>
      <c r="J85" s="1">
        <f t="shared" si="1"/>
        <v>0</v>
      </c>
      <c r="K85" s="1"/>
    </row>
    <row r="86" spans="1:11" ht="18.75" customHeight="1" x14ac:dyDescent="0.3">
      <c r="A86" s="1">
        <v>84</v>
      </c>
      <c r="B86" s="10">
        <v>46107</v>
      </c>
      <c r="C86" s="1" t="s">
        <v>113</v>
      </c>
      <c r="D86" s="1" t="s">
        <v>114</v>
      </c>
      <c r="E86" s="1">
        <v>500</v>
      </c>
      <c r="F86" s="1"/>
      <c r="G86" s="1"/>
      <c r="H86" s="1"/>
      <c r="I86" s="1"/>
      <c r="J86" s="1">
        <f t="shared" si="1"/>
        <v>0</v>
      </c>
      <c r="K86" s="1"/>
    </row>
    <row r="87" spans="1:11" ht="18.75" customHeight="1" x14ac:dyDescent="0.3">
      <c r="A87" s="1">
        <v>85</v>
      </c>
      <c r="B87" s="10">
        <v>46108</v>
      </c>
      <c r="C87" s="1" t="s">
        <v>113</v>
      </c>
      <c r="D87" s="1" t="s">
        <v>114</v>
      </c>
      <c r="E87" s="1">
        <v>500</v>
      </c>
      <c r="F87" s="1"/>
      <c r="G87" s="1"/>
      <c r="H87" s="1"/>
      <c r="I87" s="1"/>
      <c r="J87" s="1">
        <f t="shared" si="1"/>
        <v>0</v>
      </c>
      <c r="K87" s="1"/>
    </row>
    <row r="88" spans="1:11" ht="18.75" customHeight="1" x14ac:dyDescent="0.3">
      <c r="A88" s="1">
        <v>86</v>
      </c>
      <c r="B88" s="10">
        <v>46109</v>
      </c>
      <c r="C88" s="1" t="s">
        <v>113</v>
      </c>
      <c r="D88" s="1" t="s">
        <v>114</v>
      </c>
      <c r="E88" s="1">
        <v>500</v>
      </c>
      <c r="F88" s="1"/>
      <c r="G88" s="1"/>
      <c r="H88" s="1"/>
      <c r="I88" s="1"/>
      <c r="J88" s="1">
        <f t="shared" si="1"/>
        <v>0</v>
      </c>
      <c r="K88" s="1"/>
    </row>
    <row r="89" spans="1:11" ht="18.75" customHeight="1" x14ac:dyDescent="0.3">
      <c r="A89" s="1">
        <v>87</v>
      </c>
      <c r="B89" s="10">
        <v>46110</v>
      </c>
      <c r="C89" s="1" t="s">
        <v>113</v>
      </c>
      <c r="D89" s="1" t="s">
        <v>114</v>
      </c>
      <c r="E89" s="1">
        <v>500</v>
      </c>
      <c r="F89" s="1"/>
      <c r="G89" s="1"/>
      <c r="H89" s="1"/>
      <c r="I89" s="1"/>
      <c r="J89" s="1">
        <f t="shared" si="1"/>
        <v>0</v>
      </c>
      <c r="K89" s="1"/>
    </row>
    <row r="90" spans="1:11" ht="18.75" customHeight="1" x14ac:dyDescent="0.3">
      <c r="A90" s="1">
        <v>88</v>
      </c>
      <c r="B90" s="10">
        <v>46111</v>
      </c>
      <c r="C90" s="1" t="s">
        <v>113</v>
      </c>
      <c r="D90" s="1" t="s">
        <v>114</v>
      </c>
      <c r="E90" s="1">
        <v>500</v>
      </c>
      <c r="F90" s="1"/>
      <c r="G90" s="1"/>
      <c r="H90" s="1"/>
      <c r="I90" s="1"/>
      <c r="J90" s="1">
        <f t="shared" si="1"/>
        <v>0</v>
      </c>
      <c r="K90" s="1"/>
    </row>
    <row r="91" spans="1:11" ht="18.75" customHeight="1" x14ac:dyDescent="0.3">
      <c r="A91" s="1">
        <v>89</v>
      </c>
      <c r="B91" s="10">
        <v>46112</v>
      </c>
      <c r="C91" s="1" t="s">
        <v>113</v>
      </c>
      <c r="D91" s="1" t="s">
        <v>114</v>
      </c>
      <c r="E91" s="1">
        <v>500</v>
      </c>
      <c r="F91" s="1"/>
      <c r="G91" s="1"/>
      <c r="H91" s="1"/>
      <c r="I91" s="1"/>
      <c r="J91" s="1">
        <f t="shared" si="1"/>
        <v>0</v>
      </c>
      <c r="K91" s="1"/>
    </row>
    <row r="92" spans="1:11" ht="18.75" customHeight="1" x14ac:dyDescent="0.3">
      <c r="A92" s="1">
        <v>90</v>
      </c>
      <c r="B92" s="10">
        <v>46113</v>
      </c>
      <c r="C92" s="1" t="s">
        <v>113</v>
      </c>
      <c r="D92" s="1" t="s">
        <v>114</v>
      </c>
      <c r="E92" s="1">
        <v>500</v>
      </c>
      <c r="F92" s="1"/>
      <c r="G92" s="1"/>
      <c r="H92" s="1"/>
      <c r="I92" s="1"/>
      <c r="J92" s="1">
        <f t="shared" si="1"/>
        <v>0</v>
      </c>
      <c r="K92" s="1"/>
    </row>
    <row r="93" spans="1:11" ht="18.75" customHeight="1" x14ac:dyDescent="0.3">
      <c r="A93" s="1">
        <v>91</v>
      </c>
      <c r="B93" s="10">
        <v>46114</v>
      </c>
      <c r="C93" s="1" t="s">
        <v>113</v>
      </c>
      <c r="D93" s="1" t="s">
        <v>114</v>
      </c>
      <c r="E93" s="1">
        <v>500</v>
      </c>
      <c r="F93" s="1"/>
      <c r="G93" s="1"/>
      <c r="H93" s="1"/>
      <c r="I93" s="1"/>
      <c r="J93" s="1">
        <f t="shared" si="1"/>
        <v>0</v>
      </c>
      <c r="K93" s="1"/>
    </row>
    <row r="94" spans="1:11" ht="18.75" customHeight="1" x14ac:dyDescent="0.3">
      <c r="A94" s="1">
        <v>92</v>
      </c>
      <c r="B94" s="10">
        <v>46115</v>
      </c>
      <c r="C94" s="1" t="s">
        <v>113</v>
      </c>
      <c r="D94" s="1" t="s">
        <v>114</v>
      </c>
      <c r="E94" s="1">
        <v>500</v>
      </c>
      <c r="F94" s="1"/>
      <c r="G94" s="1"/>
      <c r="H94" s="1"/>
      <c r="I94" s="1"/>
      <c r="J94" s="1">
        <f t="shared" si="1"/>
        <v>0</v>
      </c>
      <c r="K94" s="1"/>
    </row>
    <row r="95" spans="1:11" ht="18.75" customHeight="1" x14ac:dyDescent="0.3">
      <c r="A95" s="1">
        <v>93</v>
      </c>
      <c r="B95" s="10">
        <v>46116</v>
      </c>
      <c r="C95" s="1" t="s">
        <v>113</v>
      </c>
      <c r="D95" s="1" t="s">
        <v>114</v>
      </c>
      <c r="E95" s="1">
        <v>500</v>
      </c>
      <c r="F95" s="1"/>
      <c r="G95" s="1"/>
      <c r="H95" s="1"/>
      <c r="I95" s="1"/>
      <c r="J95" s="1">
        <f t="shared" si="1"/>
        <v>0</v>
      </c>
      <c r="K95" s="1"/>
    </row>
    <row r="96" spans="1:11" ht="18.75" customHeight="1" x14ac:dyDescent="0.3">
      <c r="A96" s="1">
        <v>94</v>
      </c>
      <c r="B96" s="10">
        <v>46117</v>
      </c>
      <c r="C96" s="1" t="s">
        <v>113</v>
      </c>
      <c r="D96" s="1" t="s">
        <v>114</v>
      </c>
      <c r="E96" s="1">
        <v>500</v>
      </c>
      <c r="F96" s="1"/>
      <c r="G96" s="1"/>
      <c r="H96" s="1"/>
      <c r="I96" s="1"/>
      <c r="J96" s="1">
        <f t="shared" si="1"/>
        <v>0</v>
      </c>
      <c r="K96" s="1"/>
    </row>
    <row r="97" spans="1:11" ht="18.75" customHeight="1" x14ac:dyDescent="0.3">
      <c r="A97" s="1">
        <v>95</v>
      </c>
      <c r="B97" s="10">
        <v>46118</v>
      </c>
      <c r="C97" s="1" t="s">
        <v>113</v>
      </c>
      <c r="D97" s="1" t="s">
        <v>114</v>
      </c>
      <c r="E97" s="1">
        <v>500</v>
      </c>
      <c r="F97" s="1"/>
      <c r="G97" s="1"/>
      <c r="H97" s="1"/>
      <c r="I97" s="1"/>
      <c r="J97" s="1">
        <f t="shared" si="1"/>
        <v>0</v>
      </c>
      <c r="K97" s="1"/>
    </row>
    <row r="98" spans="1:11" ht="18.75" customHeight="1" x14ac:dyDescent="0.3">
      <c r="A98" s="1">
        <v>96</v>
      </c>
      <c r="B98" s="10">
        <v>46119</v>
      </c>
      <c r="C98" s="1" t="s">
        <v>113</v>
      </c>
      <c r="D98" s="1" t="s">
        <v>114</v>
      </c>
      <c r="E98" s="1">
        <v>500</v>
      </c>
      <c r="F98" s="1"/>
      <c r="G98" s="1"/>
      <c r="H98" s="1"/>
      <c r="I98" s="1"/>
      <c r="J98" s="1">
        <f t="shared" si="1"/>
        <v>0</v>
      </c>
      <c r="K98" s="1"/>
    </row>
    <row r="99" spans="1:11" ht="18.75" customHeight="1" x14ac:dyDescent="0.3">
      <c r="A99" s="1">
        <v>97</v>
      </c>
      <c r="B99" s="10">
        <v>46120</v>
      </c>
      <c r="C99" s="1" t="s">
        <v>113</v>
      </c>
      <c r="D99" s="1" t="s">
        <v>114</v>
      </c>
      <c r="E99" s="1">
        <v>500</v>
      </c>
      <c r="F99" s="1"/>
      <c r="G99" s="1"/>
      <c r="H99" s="1"/>
      <c r="I99" s="1"/>
      <c r="J99" s="1">
        <f t="shared" si="1"/>
        <v>0</v>
      </c>
      <c r="K99" s="1"/>
    </row>
    <row r="100" spans="1:11" ht="18.75" customHeight="1" x14ac:dyDescent="0.3">
      <c r="A100" s="1">
        <v>98</v>
      </c>
      <c r="B100" s="10">
        <v>46121</v>
      </c>
      <c r="C100" s="1" t="s">
        <v>113</v>
      </c>
      <c r="D100" s="1" t="s">
        <v>114</v>
      </c>
      <c r="E100" s="1">
        <v>500</v>
      </c>
      <c r="F100" s="1"/>
      <c r="G100" s="1"/>
      <c r="H100" s="1"/>
      <c r="I100" s="1"/>
      <c r="J100" s="1">
        <f t="shared" si="1"/>
        <v>0</v>
      </c>
      <c r="K100" s="1"/>
    </row>
    <row r="101" spans="1:11" ht="18.75" customHeight="1" x14ac:dyDescent="0.3">
      <c r="A101" s="1">
        <v>99</v>
      </c>
      <c r="B101" s="10">
        <v>46122</v>
      </c>
      <c r="C101" s="1" t="s">
        <v>113</v>
      </c>
      <c r="D101" s="1" t="s">
        <v>114</v>
      </c>
      <c r="E101" s="1">
        <v>500</v>
      </c>
      <c r="F101" s="1"/>
      <c r="G101" s="1"/>
      <c r="H101" s="1"/>
      <c r="I101" s="1"/>
      <c r="J101" s="1">
        <f t="shared" si="1"/>
        <v>0</v>
      </c>
      <c r="K101" s="1"/>
    </row>
    <row r="102" spans="1:11" ht="18.75" customHeight="1" x14ac:dyDescent="0.3">
      <c r="A102" s="1">
        <v>100</v>
      </c>
      <c r="B102" s="10">
        <v>46123</v>
      </c>
      <c r="C102" s="1" t="s">
        <v>113</v>
      </c>
      <c r="D102" s="1" t="s">
        <v>114</v>
      </c>
      <c r="E102" s="1">
        <v>500</v>
      </c>
      <c r="F102" s="1"/>
      <c r="G102" s="1"/>
      <c r="H102" s="1"/>
      <c r="I102" s="1"/>
      <c r="J102" s="1">
        <f t="shared" si="1"/>
        <v>0</v>
      </c>
      <c r="K102" s="1"/>
    </row>
    <row r="103" spans="1:11" ht="18.75" customHeight="1" x14ac:dyDescent="0.3">
      <c r="A103" s="1">
        <v>101</v>
      </c>
      <c r="B103" s="10">
        <v>46124</v>
      </c>
      <c r="C103" s="1" t="s">
        <v>113</v>
      </c>
      <c r="D103" s="1" t="s">
        <v>114</v>
      </c>
      <c r="E103" s="1">
        <v>500</v>
      </c>
      <c r="F103" s="1"/>
      <c r="G103" s="1"/>
      <c r="H103" s="1"/>
      <c r="I103" s="1"/>
      <c r="J103" s="1">
        <f t="shared" si="1"/>
        <v>0</v>
      </c>
      <c r="K103" s="1"/>
    </row>
    <row r="104" spans="1:11" ht="18.75" customHeight="1" x14ac:dyDescent="0.3">
      <c r="A104" s="1">
        <v>102</v>
      </c>
      <c r="B104" s="10">
        <v>46125</v>
      </c>
      <c r="C104" s="1" t="s">
        <v>113</v>
      </c>
      <c r="D104" s="1" t="s">
        <v>114</v>
      </c>
      <c r="E104" s="1">
        <v>500</v>
      </c>
      <c r="F104" s="1"/>
      <c r="G104" s="1"/>
      <c r="H104" s="1"/>
      <c r="I104" s="1"/>
      <c r="J104" s="1">
        <f t="shared" si="1"/>
        <v>0</v>
      </c>
      <c r="K104" s="1"/>
    </row>
    <row r="105" spans="1:11" ht="18.75" customHeight="1" x14ac:dyDescent="0.3">
      <c r="A105" s="1">
        <v>103</v>
      </c>
      <c r="B105" s="10">
        <v>46126</v>
      </c>
      <c r="C105" s="1" t="s">
        <v>113</v>
      </c>
      <c r="D105" s="1" t="s">
        <v>114</v>
      </c>
      <c r="E105" s="1">
        <v>500</v>
      </c>
      <c r="F105" s="1"/>
      <c r="G105" s="1"/>
      <c r="H105" s="1"/>
      <c r="I105" s="1"/>
      <c r="J105" s="1">
        <f t="shared" si="1"/>
        <v>0</v>
      </c>
      <c r="K105" s="1"/>
    </row>
    <row r="106" spans="1:11" ht="18.75" customHeight="1" x14ac:dyDescent="0.3">
      <c r="A106" s="1">
        <v>104</v>
      </c>
      <c r="B106" s="10">
        <v>46127</v>
      </c>
      <c r="C106" s="1" t="s">
        <v>113</v>
      </c>
      <c r="D106" s="1" t="s">
        <v>114</v>
      </c>
      <c r="E106" s="1">
        <v>500</v>
      </c>
      <c r="F106" s="1"/>
      <c r="G106" s="1"/>
      <c r="H106" s="1"/>
      <c r="I106" s="1"/>
      <c r="J106" s="1">
        <f t="shared" si="1"/>
        <v>0</v>
      </c>
      <c r="K106" s="1"/>
    </row>
    <row r="107" spans="1:11" ht="18.75" customHeight="1" x14ac:dyDescent="0.3">
      <c r="A107" s="1">
        <v>105</v>
      </c>
      <c r="B107" s="10">
        <v>46128</v>
      </c>
      <c r="C107" s="1" t="s">
        <v>113</v>
      </c>
      <c r="D107" s="1" t="s">
        <v>114</v>
      </c>
      <c r="E107" s="1">
        <v>500</v>
      </c>
      <c r="F107" s="1"/>
      <c r="G107" s="1"/>
      <c r="H107" s="1"/>
      <c r="I107" s="1"/>
      <c r="J107" s="1">
        <f t="shared" si="1"/>
        <v>0</v>
      </c>
      <c r="K107" s="1"/>
    </row>
    <row r="108" spans="1:11" ht="18.75" customHeight="1" x14ac:dyDescent="0.3">
      <c r="A108" s="1">
        <v>106</v>
      </c>
      <c r="B108" s="10">
        <v>46129</v>
      </c>
      <c r="C108" s="1" t="s">
        <v>113</v>
      </c>
      <c r="D108" s="1" t="s">
        <v>114</v>
      </c>
      <c r="E108" s="1">
        <v>500</v>
      </c>
      <c r="F108" s="1"/>
      <c r="G108" s="1"/>
      <c r="H108" s="1"/>
      <c r="I108" s="1"/>
      <c r="J108" s="1">
        <f t="shared" si="1"/>
        <v>0</v>
      </c>
      <c r="K108" s="1"/>
    </row>
    <row r="109" spans="1:11" ht="18.75" customHeight="1" x14ac:dyDescent="0.3">
      <c r="A109" s="1">
        <v>107</v>
      </c>
      <c r="B109" s="10">
        <v>46130</v>
      </c>
      <c r="C109" s="1" t="s">
        <v>113</v>
      </c>
      <c r="D109" s="1" t="s">
        <v>114</v>
      </c>
      <c r="E109" s="1">
        <v>500</v>
      </c>
      <c r="F109" s="1"/>
      <c r="G109" s="1"/>
      <c r="H109" s="1"/>
      <c r="I109" s="1"/>
      <c r="J109" s="1">
        <f t="shared" si="1"/>
        <v>0</v>
      </c>
      <c r="K109" s="1"/>
    </row>
    <row r="110" spans="1:11" ht="18.75" customHeight="1" x14ac:dyDescent="0.3">
      <c r="A110" s="1">
        <v>108</v>
      </c>
      <c r="B110" s="10">
        <v>46131</v>
      </c>
      <c r="C110" s="1" t="s">
        <v>113</v>
      </c>
      <c r="D110" s="1" t="s">
        <v>114</v>
      </c>
      <c r="E110" s="1">
        <v>500</v>
      </c>
      <c r="F110" s="1"/>
      <c r="G110" s="1"/>
      <c r="H110" s="1"/>
      <c r="I110" s="1"/>
      <c r="J110" s="1">
        <f t="shared" si="1"/>
        <v>0</v>
      </c>
      <c r="K110" s="1"/>
    </row>
    <row r="111" spans="1:11" ht="18.75" customHeight="1" x14ac:dyDescent="0.3">
      <c r="A111" s="1">
        <v>109</v>
      </c>
      <c r="B111" s="10">
        <v>46132</v>
      </c>
      <c r="C111" s="1" t="s">
        <v>113</v>
      </c>
      <c r="D111" s="1" t="s">
        <v>114</v>
      </c>
      <c r="E111" s="1">
        <v>500</v>
      </c>
      <c r="F111" s="1"/>
      <c r="G111" s="1"/>
      <c r="H111" s="1"/>
      <c r="I111" s="1"/>
      <c r="J111" s="1">
        <f t="shared" si="1"/>
        <v>0</v>
      </c>
      <c r="K111" s="1"/>
    </row>
    <row r="112" spans="1:11" ht="18.75" customHeight="1" x14ac:dyDescent="0.3">
      <c r="A112" s="1">
        <v>110</v>
      </c>
      <c r="B112" s="10">
        <v>46133</v>
      </c>
      <c r="C112" s="1" t="s">
        <v>113</v>
      </c>
      <c r="D112" s="1" t="s">
        <v>114</v>
      </c>
      <c r="E112" s="1">
        <v>500</v>
      </c>
      <c r="F112" s="1"/>
      <c r="G112" s="1"/>
      <c r="H112" s="1"/>
      <c r="I112" s="1"/>
      <c r="J112" s="1">
        <f t="shared" si="1"/>
        <v>0</v>
      </c>
      <c r="K112" s="1"/>
    </row>
    <row r="113" spans="1:11" ht="18.75" customHeight="1" x14ac:dyDescent="0.3">
      <c r="A113" s="1">
        <v>111</v>
      </c>
      <c r="B113" s="10">
        <v>46134</v>
      </c>
      <c r="C113" s="1" t="s">
        <v>113</v>
      </c>
      <c r="D113" s="1" t="s">
        <v>114</v>
      </c>
      <c r="E113" s="1">
        <v>500</v>
      </c>
      <c r="F113" s="1"/>
      <c r="G113" s="1"/>
      <c r="H113" s="1"/>
      <c r="I113" s="1"/>
      <c r="J113" s="1">
        <f t="shared" si="1"/>
        <v>0</v>
      </c>
      <c r="K113" s="1"/>
    </row>
    <row r="114" spans="1:11" ht="18.75" customHeight="1" x14ac:dyDescent="0.3">
      <c r="A114" s="1">
        <v>112</v>
      </c>
      <c r="B114" s="10">
        <v>46135</v>
      </c>
      <c r="C114" s="1" t="s">
        <v>113</v>
      </c>
      <c r="D114" s="1" t="s">
        <v>114</v>
      </c>
      <c r="E114" s="1">
        <v>500</v>
      </c>
      <c r="F114" s="1"/>
      <c r="G114" s="1"/>
      <c r="H114" s="1"/>
      <c r="I114" s="1"/>
      <c r="J114" s="1">
        <f t="shared" si="1"/>
        <v>0</v>
      </c>
      <c r="K114" s="1"/>
    </row>
    <row r="115" spans="1:11" ht="18.75" customHeight="1" x14ac:dyDescent="0.3">
      <c r="A115" s="1">
        <v>113</v>
      </c>
      <c r="B115" s="10">
        <v>46136</v>
      </c>
      <c r="C115" s="1" t="s">
        <v>113</v>
      </c>
      <c r="D115" s="1" t="s">
        <v>114</v>
      </c>
      <c r="E115" s="1">
        <v>500</v>
      </c>
      <c r="F115" s="1"/>
      <c r="G115" s="1"/>
      <c r="H115" s="1"/>
      <c r="I115" s="1"/>
      <c r="J115" s="1">
        <f t="shared" si="1"/>
        <v>0</v>
      </c>
      <c r="K115" s="1"/>
    </row>
    <row r="116" spans="1:11" ht="18.75" customHeight="1" x14ac:dyDescent="0.3">
      <c r="A116" s="1">
        <v>114</v>
      </c>
      <c r="B116" s="10">
        <v>46137</v>
      </c>
      <c r="C116" s="1" t="s">
        <v>113</v>
      </c>
      <c r="D116" s="1" t="s">
        <v>114</v>
      </c>
      <c r="E116" s="1">
        <v>500</v>
      </c>
      <c r="F116" s="1"/>
      <c r="G116" s="1"/>
      <c r="H116" s="1"/>
      <c r="I116" s="1"/>
      <c r="J116" s="1">
        <f t="shared" si="1"/>
        <v>0</v>
      </c>
      <c r="K116" s="1"/>
    </row>
    <row r="117" spans="1:11" ht="18.75" customHeight="1" x14ac:dyDescent="0.3">
      <c r="A117" s="1">
        <v>115</v>
      </c>
      <c r="B117" s="10">
        <v>46138</v>
      </c>
      <c r="C117" s="1" t="s">
        <v>113</v>
      </c>
      <c r="D117" s="1" t="s">
        <v>114</v>
      </c>
      <c r="E117" s="1">
        <v>500</v>
      </c>
      <c r="F117" s="1"/>
      <c r="G117" s="1"/>
      <c r="H117" s="1"/>
      <c r="I117" s="1"/>
      <c r="J117" s="1">
        <f t="shared" si="1"/>
        <v>0</v>
      </c>
      <c r="K117" s="1"/>
    </row>
    <row r="118" spans="1:11" ht="18.75" customHeight="1" x14ac:dyDescent="0.3">
      <c r="A118" s="1">
        <v>116</v>
      </c>
      <c r="B118" s="10">
        <v>46139</v>
      </c>
      <c r="C118" s="1" t="s">
        <v>113</v>
      </c>
      <c r="D118" s="1" t="s">
        <v>114</v>
      </c>
      <c r="E118" s="1">
        <v>500</v>
      </c>
      <c r="F118" s="1"/>
      <c r="G118" s="1"/>
      <c r="H118" s="1"/>
      <c r="I118" s="1"/>
      <c r="J118" s="1">
        <f t="shared" si="1"/>
        <v>0</v>
      </c>
      <c r="K118" s="1"/>
    </row>
    <row r="119" spans="1:11" ht="18.75" customHeight="1" x14ac:dyDescent="0.3">
      <c r="A119" s="1">
        <v>117</v>
      </c>
      <c r="B119" s="10">
        <v>46140</v>
      </c>
      <c r="C119" s="1" t="s">
        <v>113</v>
      </c>
      <c r="D119" s="1" t="s">
        <v>114</v>
      </c>
      <c r="E119" s="1">
        <v>500</v>
      </c>
      <c r="F119" s="1"/>
      <c r="G119" s="1"/>
      <c r="H119" s="1"/>
      <c r="I119" s="1"/>
      <c r="J119" s="1">
        <f t="shared" si="1"/>
        <v>0</v>
      </c>
      <c r="K119" s="1"/>
    </row>
    <row r="120" spans="1:11" ht="18.75" customHeight="1" x14ac:dyDescent="0.3">
      <c r="A120" s="1">
        <v>118</v>
      </c>
      <c r="B120" s="10">
        <v>46141</v>
      </c>
      <c r="C120" s="1" t="s">
        <v>113</v>
      </c>
      <c r="D120" s="1" t="s">
        <v>114</v>
      </c>
      <c r="E120" s="1">
        <v>500</v>
      </c>
      <c r="F120" s="1"/>
      <c r="G120" s="1"/>
      <c r="H120" s="1"/>
      <c r="I120" s="1"/>
      <c r="J120" s="1">
        <f t="shared" si="1"/>
        <v>0</v>
      </c>
      <c r="K120" s="1"/>
    </row>
    <row r="121" spans="1:11" ht="18.75" customHeight="1" x14ac:dyDescent="0.3">
      <c r="A121" s="1">
        <v>119</v>
      </c>
      <c r="B121" s="10">
        <v>46142</v>
      </c>
      <c r="C121" s="1" t="s">
        <v>113</v>
      </c>
      <c r="D121" s="1" t="s">
        <v>114</v>
      </c>
      <c r="E121" s="1">
        <v>500</v>
      </c>
      <c r="F121" s="1"/>
      <c r="G121" s="1"/>
      <c r="H121" s="1"/>
      <c r="I121" s="1"/>
      <c r="J121" s="1">
        <f t="shared" si="1"/>
        <v>0</v>
      </c>
      <c r="K121" s="1"/>
    </row>
    <row r="122" spans="1:11" ht="18.75" customHeight="1" x14ac:dyDescent="0.3">
      <c r="A122" s="1">
        <v>120</v>
      </c>
      <c r="B122" s="10">
        <v>46143</v>
      </c>
      <c r="C122" s="1" t="s">
        <v>113</v>
      </c>
      <c r="D122" s="1" t="s">
        <v>114</v>
      </c>
      <c r="E122" s="1">
        <v>500</v>
      </c>
      <c r="F122" s="1"/>
      <c r="G122" s="1"/>
      <c r="H122" s="1"/>
      <c r="I122" s="1"/>
      <c r="J122" s="1">
        <f t="shared" si="1"/>
        <v>0</v>
      </c>
      <c r="K122" s="1"/>
    </row>
    <row r="123" spans="1:11" ht="18.75" customHeight="1" x14ac:dyDescent="0.3">
      <c r="A123" s="1">
        <v>121</v>
      </c>
      <c r="B123" s="10">
        <v>46144</v>
      </c>
      <c r="C123" s="1" t="s">
        <v>113</v>
      </c>
      <c r="D123" s="1" t="s">
        <v>114</v>
      </c>
      <c r="E123" s="1">
        <v>500</v>
      </c>
      <c r="F123" s="1"/>
      <c r="G123" s="1"/>
      <c r="H123" s="1"/>
      <c r="I123" s="1"/>
      <c r="J123" s="1">
        <f t="shared" si="1"/>
        <v>0</v>
      </c>
      <c r="K123" s="1"/>
    </row>
    <row r="124" spans="1:11" ht="18.75" customHeight="1" x14ac:dyDescent="0.3">
      <c r="A124" s="1">
        <v>122</v>
      </c>
      <c r="B124" s="10">
        <v>46145</v>
      </c>
      <c r="C124" s="1" t="s">
        <v>113</v>
      </c>
      <c r="D124" s="1" t="s">
        <v>114</v>
      </c>
      <c r="E124" s="1">
        <v>500</v>
      </c>
      <c r="F124" s="1"/>
      <c r="G124" s="1"/>
      <c r="H124" s="1"/>
      <c r="I124" s="1"/>
      <c r="J124" s="1">
        <f t="shared" si="1"/>
        <v>0</v>
      </c>
      <c r="K124" s="1"/>
    </row>
    <row r="125" spans="1:11" ht="18.75" customHeight="1" x14ac:dyDescent="0.3">
      <c r="A125" s="1">
        <v>123</v>
      </c>
      <c r="B125" s="10">
        <v>46146</v>
      </c>
      <c r="C125" s="1" t="s">
        <v>113</v>
      </c>
      <c r="D125" s="1" t="s">
        <v>114</v>
      </c>
      <c r="E125" s="1">
        <v>500</v>
      </c>
      <c r="F125" s="1"/>
      <c r="G125" s="1"/>
      <c r="H125" s="1"/>
      <c r="I125" s="1"/>
      <c r="J125" s="1">
        <f t="shared" si="1"/>
        <v>0</v>
      </c>
      <c r="K125" s="1"/>
    </row>
    <row r="126" spans="1:11" ht="18.75" customHeight="1" x14ac:dyDescent="0.3">
      <c r="A126" s="1">
        <v>124</v>
      </c>
      <c r="B126" s="10">
        <v>46147</v>
      </c>
      <c r="C126" s="1" t="s">
        <v>113</v>
      </c>
      <c r="D126" s="1" t="s">
        <v>114</v>
      </c>
      <c r="E126" s="1">
        <v>500</v>
      </c>
      <c r="F126" s="1"/>
      <c r="G126" s="1"/>
      <c r="H126" s="1"/>
      <c r="I126" s="1"/>
      <c r="J126" s="1">
        <f t="shared" si="1"/>
        <v>0</v>
      </c>
      <c r="K126" s="1"/>
    </row>
    <row r="127" spans="1:11" ht="18.75" customHeight="1" x14ac:dyDescent="0.3">
      <c r="A127" s="1">
        <v>125</v>
      </c>
      <c r="B127" s="10">
        <v>46148</v>
      </c>
      <c r="C127" s="1" t="s">
        <v>113</v>
      </c>
      <c r="D127" s="1" t="s">
        <v>114</v>
      </c>
      <c r="E127" s="1">
        <v>500</v>
      </c>
      <c r="F127" s="1"/>
      <c r="G127" s="1"/>
      <c r="H127" s="1"/>
      <c r="I127" s="1"/>
      <c r="J127" s="1">
        <f t="shared" si="1"/>
        <v>0</v>
      </c>
      <c r="K127" s="1"/>
    </row>
    <row r="128" spans="1:11" ht="18.75" customHeight="1" x14ac:dyDescent="0.3">
      <c r="A128" s="1">
        <v>126</v>
      </c>
      <c r="B128" s="10">
        <v>46149</v>
      </c>
      <c r="C128" s="1" t="s">
        <v>113</v>
      </c>
      <c r="D128" s="1" t="s">
        <v>114</v>
      </c>
      <c r="E128" s="1">
        <v>500</v>
      </c>
      <c r="F128" s="1"/>
      <c r="G128" s="1"/>
      <c r="H128" s="1"/>
      <c r="I128" s="1"/>
      <c r="J128" s="1">
        <f t="shared" si="1"/>
        <v>0</v>
      </c>
      <c r="K128" s="1"/>
    </row>
    <row r="129" spans="1:11" ht="18.75" customHeight="1" x14ac:dyDescent="0.3">
      <c r="A129" s="1">
        <v>127</v>
      </c>
      <c r="B129" s="10">
        <v>46150</v>
      </c>
      <c r="C129" s="1" t="s">
        <v>113</v>
      </c>
      <c r="D129" s="1" t="s">
        <v>114</v>
      </c>
      <c r="E129" s="1">
        <v>500</v>
      </c>
      <c r="F129" s="1"/>
      <c r="G129" s="1"/>
      <c r="H129" s="1"/>
      <c r="I129" s="1"/>
      <c r="J129" s="1">
        <f t="shared" si="1"/>
        <v>0</v>
      </c>
      <c r="K129" s="1"/>
    </row>
    <row r="130" spans="1:11" ht="18.75" customHeight="1" x14ac:dyDescent="0.3">
      <c r="A130" s="1">
        <v>128</v>
      </c>
      <c r="B130" s="10">
        <v>46151</v>
      </c>
      <c r="C130" s="1" t="s">
        <v>113</v>
      </c>
      <c r="D130" s="1" t="s">
        <v>114</v>
      </c>
      <c r="E130" s="1">
        <v>500</v>
      </c>
      <c r="F130" s="1"/>
      <c r="G130" s="1"/>
      <c r="H130" s="1"/>
      <c r="I130" s="1"/>
      <c r="J130" s="1">
        <f t="shared" si="1"/>
        <v>0</v>
      </c>
      <c r="K130" s="1"/>
    </row>
    <row r="131" spans="1:11" ht="18.75" customHeight="1" x14ac:dyDescent="0.3">
      <c r="A131" s="1">
        <v>129</v>
      </c>
      <c r="B131" s="10">
        <v>46152</v>
      </c>
      <c r="C131" s="1" t="s">
        <v>113</v>
      </c>
      <c r="D131" s="1" t="s">
        <v>114</v>
      </c>
      <c r="E131" s="1">
        <v>500</v>
      </c>
      <c r="F131" s="1"/>
      <c r="G131" s="1"/>
      <c r="H131" s="1"/>
      <c r="I131" s="1"/>
      <c r="J131" s="1">
        <f t="shared" si="1"/>
        <v>0</v>
      </c>
      <c r="K131" s="1"/>
    </row>
    <row r="132" spans="1:11" ht="18.75" customHeight="1" x14ac:dyDescent="0.3">
      <c r="A132" s="1">
        <v>130</v>
      </c>
      <c r="B132" s="10">
        <v>46153</v>
      </c>
      <c r="C132" s="1" t="s">
        <v>113</v>
      </c>
      <c r="D132" s="1" t="s">
        <v>114</v>
      </c>
      <c r="E132" s="1">
        <v>500</v>
      </c>
      <c r="F132" s="1"/>
      <c r="G132" s="1"/>
      <c r="H132" s="1"/>
      <c r="I132" s="1"/>
      <c r="J132" s="1">
        <f t="shared" ref="J132:J195" si="2">E132*F132-G132-H132+I132</f>
        <v>0</v>
      </c>
      <c r="K132" s="1"/>
    </row>
    <row r="133" spans="1:11" ht="18.75" customHeight="1" x14ac:dyDescent="0.3">
      <c r="A133" s="1">
        <v>131</v>
      </c>
      <c r="B133" s="10">
        <v>46154</v>
      </c>
      <c r="C133" s="1" t="s">
        <v>113</v>
      </c>
      <c r="D133" s="1" t="s">
        <v>114</v>
      </c>
      <c r="E133" s="1">
        <v>500</v>
      </c>
      <c r="F133" s="1"/>
      <c r="G133" s="1"/>
      <c r="H133" s="1"/>
      <c r="I133" s="1"/>
      <c r="J133" s="1">
        <f t="shared" si="2"/>
        <v>0</v>
      </c>
      <c r="K133" s="1"/>
    </row>
    <row r="134" spans="1:11" ht="18.75" customHeight="1" x14ac:dyDescent="0.3">
      <c r="A134" s="1">
        <v>132</v>
      </c>
      <c r="B134" s="10">
        <v>46155</v>
      </c>
      <c r="C134" s="1" t="s">
        <v>113</v>
      </c>
      <c r="D134" s="1" t="s">
        <v>114</v>
      </c>
      <c r="E134" s="1">
        <v>500</v>
      </c>
      <c r="F134" s="1"/>
      <c r="G134" s="1"/>
      <c r="H134" s="1"/>
      <c r="I134" s="1"/>
      <c r="J134" s="1">
        <f t="shared" si="2"/>
        <v>0</v>
      </c>
      <c r="K134" s="1"/>
    </row>
    <row r="135" spans="1:11" ht="18.75" customHeight="1" x14ac:dyDescent="0.3">
      <c r="A135" s="1">
        <v>133</v>
      </c>
      <c r="B135" s="10">
        <v>46156</v>
      </c>
      <c r="C135" s="1" t="s">
        <v>113</v>
      </c>
      <c r="D135" s="1" t="s">
        <v>114</v>
      </c>
      <c r="E135" s="1">
        <v>500</v>
      </c>
      <c r="F135" s="1"/>
      <c r="G135" s="1"/>
      <c r="H135" s="1"/>
      <c r="I135" s="1"/>
      <c r="J135" s="1">
        <f t="shared" si="2"/>
        <v>0</v>
      </c>
      <c r="K135" s="1"/>
    </row>
    <row r="136" spans="1:11" ht="18.75" customHeight="1" x14ac:dyDescent="0.3">
      <c r="A136" s="1">
        <v>134</v>
      </c>
      <c r="B136" s="10">
        <v>46157</v>
      </c>
      <c r="C136" s="1" t="s">
        <v>113</v>
      </c>
      <c r="D136" s="1" t="s">
        <v>114</v>
      </c>
      <c r="E136" s="1">
        <v>500</v>
      </c>
      <c r="F136" s="1"/>
      <c r="G136" s="1"/>
      <c r="H136" s="1"/>
      <c r="I136" s="1"/>
      <c r="J136" s="1">
        <f t="shared" si="2"/>
        <v>0</v>
      </c>
      <c r="K136" s="1"/>
    </row>
    <row r="137" spans="1:11" ht="18.75" customHeight="1" x14ac:dyDescent="0.3">
      <c r="A137" s="1">
        <v>135</v>
      </c>
      <c r="B137" s="10">
        <v>46158</v>
      </c>
      <c r="C137" s="1" t="s">
        <v>113</v>
      </c>
      <c r="D137" s="1" t="s">
        <v>114</v>
      </c>
      <c r="E137" s="1">
        <v>500</v>
      </c>
      <c r="F137" s="1"/>
      <c r="G137" s="1"/>
      <c r="H137" s="1"/>
      <c r="I137" s="1"/>
      <c r="J137" s="1">
        <f t="shared" si="2"/>
        <v>0</v>
      </c>
      <c r="K137" s="1"/>
    </row>
    <row r="138" spans="1:11" ht="18.75" customHeight="1" x14ac:dyDescent="0.3">
      <c r="A138" s="1">
        <v>136</v>
      </c>
      <c r="B138" s="10">
        <v>46159</v>
      </c>
      <c r="C138" s="1" t="s">
        <v>113</v>
      </c>
      <c r="D138" s="1" t="s">
        <v>114</v>
      </c>
      <c r="E138" s="1">
        <v>500</v>
      </c>
      <c r="F138" s="1"/>
      <c r="G138" s="1"/>
      <c r="H138" s="1"/>
      <c r="I138" s="1"/>
      <c r="J138" s="1">
        <f t="shared" si="2"/>
        <v>0</v>
      </c>
      <c r="K138" s="1"/>
    </row>
    <row r="139" spans="1:11" ht="18.75" customHeight="1" x14ac:dyDescent="0.3">
      <c r="A139" s="1">
        <v>137</v>
      </c>
      <c r="B139" s="10">
        <v>46160</v>
      </c>
      <c r="C139" s="1" t="s">
        <v>113</v>
      </c>
      <c r="D139" s="1" t="s">
        <v>114</v>
      </c>
      <c r="E139" s="1">
        <v>500</v>
      </c>
      <c r="F139" s="1"/>
      <c r="G139" s="1"/>
      <c r="H139" s="1"/>
      <c r="I139" s="1"/>
      <c r="J139" s="1">
        <f t="shared" si="2"/>
        <v>0</v>
      </c>
      <c r="K139" s="1"/>
    </row>
    <row r="140" spans="1:11" ht="18.75" customHeight="1" x14ac:dyDescent="0.3">
      <c r="A140" s="1">
        <v>138</v>
      </c>
      <c r="B140" s="10">
        <v>46161</v>
      </c>
      <c r="C140" s="1" t="s">
        <v>113</v>
      </c>
      <c r="D140" s="1" t="s">
        <v>114</v>
      </c>
      <c r="E140" s="1">
        <v>500</v>
      </c>
      <c r="F140" s="1"/>
      <c r="G140" s="1"/>
      <c r="H140" s="1"/>
      <c r="I140" s="1"/>
      <c r="J140" s="1">
        <f t="shared" si="2"/>
        <v>0</v>
      </c>
      <c r="K140" s="1"/>
    </row>
    <row r="141" spans="1:11" ht="18.75" customHeight="1" x14ac:dyDescent="0.3">
      <c r="A141" s="1">
        <v>139</v>
      </c>
      <c r="B141" s="10">
        <v>46162</v>
      </c>
      <c r="C141" s="1" t="s">
        <v>113</v>
      </c>
      <c r="D141" s="1" t="s">
        <v>114</v>
      </c>
      <c r="E141" s="1">
        <v>500</v>
      </c>
      <c r="F141" s="1"/>
      <c r="G141" s="1"/>
      <c r="H141" s="1"/>
      <c r="I141" s="1"/>
      <c r="J141" s="1">
        <f t="shared" si="2"/>
        <v>0</v>
      </c>
      <c r="K141" s="1"/>
    </row>
    <row r="142" spans="1:11" ht="18.75" customHeight="1" x14ac:dyDescent="0.3">
      <c r="A142" s="1">
        <v>140</v>
      </c>
      <c r="B142" s="10">
        <v>46163</v>
      </c>
      <c r="C142" s="1" t="s">
        <v>113</v>
      </c>
      <c r="D142" s="1" t="s">
        <v>114</v>
      </c>
      <c r="E142" s="1">
        <v>500</v>
      </c>
      <c r="F142" s="1"/>
      <c r="G142" s="1"/>
      <c r="H142" s="1"/>
      <c r="I142" s="1"/>
      <c r="J142" s="1">
        <f t="shared" si="2"/>
        <v>0</v>
      </c>
      <c r="K142" s="1"/>
    </row>
    <row r="143" spans="1:11" ht="18.75" customHeight="1" x14ac:dyDescent="0.3">
      <c r="A143" s="1">
        <v>141</v>
      </c>
      <c r="B143" s="10">
        <v>46164</v>
      </c>
      <c r="C143" s="1" t="s">
        <v>113</v>
      </c>
      <c r="D143" s="1" t="s">
        <v>114</v>
      </c>
      <c r="E143" s="1">
        <v>500</v>
      </c>
      <c r="F143" s="1"/>
      <c r="G143" s="1"/>
      <c r="H143" s="1"/>
      <c r="I143" s="1"/>
      <c r="J143" s="1">
        <f t="shared" si="2"/>
        <v>0</v>
      </c>
      <c r="K143" s="1"/>
    </row>
    <row r="144" spans="1:11" ht="18.75" customHeight="1" x14ac:dyDescent="0.3">
      <c r="A144" s="1">
        <v>142</v>
      </c>
      <c r="B144" s="10">
        <v>46165</v>
      </c>
      <c r="C144" s="1" t="s">
        <v>113</v>
      </c>
      <c r="D144" s="1" t="s">
        <v>114</v>
      </c>
      <c r="E144" s="1">
        <v>500</v>
      </c>
      <c r="F144" s="1"/>
      <c r="G144" s="1"/>
      <c r="H144" s="1"/>
      <c r="I144" s="1"/>
      <c r="J144" s="1">
        <f t="shared" si="2"/>
        <v>0</v>
      </c>
      <c r="K144" s="1"/>
    </row>
    <row r="145" spans="1:11" ht="18.75" customHeight="1" x14ac:dyDescent="0.3">
      <c r="A145" s="1">
        <v>143</v>
      </c>
      <c r="B145" s="10">
        <v>46166</v>
      </c>
      <c r="C145" s="1" t="s">
        <v>113</v>
      </c>
      <c r="D145" s="1" t="s">
        <v>114</v>
      </c>
      <c r="E145" s="1">
        <v>500</v>
      </c>
      <c r="F145" s="1"/>
      <c r="G145" s="1"/>
      <c r="H145" s="1"/>
      <c r="I145" s="1"/>
      <c r="J145" s="1">
        <f t="shared" si="2"/>
        <v>0</v>
      </c>
      <c r="K145" s="1"/>
    </row>
    <row r="146" spans="1:11" ht="18.75" customHeight="1" x14ac:dyDescent="0.3">
      <c r="A146" s="1">
        <v>144</v>
      </c>
      <c r="B146" s="10">
        <v>46167</v>
      </c>
      <c r="C146" s="1" t="s">
        <v>113</v>
      </c>
      <c r="D146" s="1" t="s">
        <v>114</v>
      </c>
      <c r="E146" s="1">
        <v>500</v>
      </c>
      <c r="F146" s="1"/>
      <c r="G146" s="1"/>
      <c r="H146" s="1"/>
      <c r="I146" s="1"/>
      <c r="J146" s="1">
        <f t="shared" si="2"/>
        <v>0</v>
      </c>
      <c r="K146" s="1"/>
    </row>
    <row r="147" spans="1:11" ht="18.75" customHeight="1" x14ac:dyDescent="0.3">
      <c r="A147" s="1">
        <v>145</v>
      </c>
      <c r="B147" s="10">
        <v>46168</v>
      </c>
      <c r="C147" s="1" t="s">
        <v>113</v>
      </c>
      <c r="D147" s="1" t="s">
        <v>114</v>
      </c>
      <c r="E147" s="1">
        <v>500</v>
      </c>
      <c r="F147" s="1"/>
      <c r="G147" s="1"/>
      <c r="H147" s="1"/>
      <c r="I147" s="1"/>
      <c r="J147" s="1">
        <f t="shared" si="2"/>
        <v>0</v>
      </c>
      <c r="K147" s="1"/>
    </row>
    <row r="148" spans="1:11" ht="18.75" customHeight="1" x14ac:dyDescent="0.3">
      <c r="A148" s="1">
        <v>146</v>
      </c>
      <c r="B148" s="10">
        <v>46169</v>
      </c>
      <c r="C148" s="1" t="s">
        <v>113</v>
      </c>
      <c r="D148" s="1" t="s">
        <v>114</v>
      </c>
      <c r="E148" s="1">
        <v>500</v>
      </c>
      <c r="F148" s="1"/>
      <c r="G148" s="1"/>
      <c r="H148" s="1"/>
      <c r="I148" s="1"/>
      <c r="J148" s="1">
        <f t="shared" si="2"/>
        <v>0</v>
      </c>
      <c r="K148" s="1"/>
    </row>
    <row r="149" spans="1:11" ht="18.75" customHeight="1" x14ac:dyDescent="0.3">
      <c r="A149" s="1">
        <v>147</v>
      </c>
      <c r="B149" s="10">
        <v>46170</v>
      </c>
      <c r="C149" s="1" t="s">
        <v>113</v>
      </c>
      <c r="D149" s="1" t="s">
        <v>114</v>
      </c>
      <c r="E149" s="1">
        <v>500</v>
      </c>
      <c r="F149" s="1"/>
      <c r="G149" s="1"/>
      <c r="H149" s="1"/>
      <c r="I149" s="1"/>
      <c r="J149" s="1">
        <f t="shared" si="2"/>
        <v>0</v>
      </c>
      <c r="K149" s="1"/>
    </row>
    <row r="150" spans="1:11" ht="18.75" customHeight="1" x14ac:dyDescent="0.3">
      <c r="A150" s="1">
        <v>148</v>
      </c>
      <c r="B150" s="10">
        <v>46171</v>
      </c>
      <c r="C150" s="1" t="s">
        <v>113</v>
      </c>
      <c r="D150" s="1" t="s">
        <v>114</v>
      </c>
      <c r="E150" s="1">
        <v>500</v>
      </c>
      <c r="F150" s="1"/>
      <c r="G150" s="1"/>
      <c r="H150" s="1"/>
      <c r="I150" s="1"/>
      <c r="J150" s="1">
        <f t="shared" si="2"/>
        <v>0</v>
      </c>
      <c r="K150" s="1"/>
    </row>
    <row r="151" spans="1:11" ht="18.75" customHeight="1" x14ac:dyDescent="0.3">
      <c r="A151" s="1">
        <v>149</v>
      </c>
      <c r="B151" s="10">
        <v>46172</v>
      </c>
      <c r="C151" s="1" t="s">
        <v>113</v>
      </c>
      <c r="D151" s="1" t="s">
        <v>114</v>
      </c>
      <c r="E151" s="1">
        <v>500</v>
      </c>
      <c r="F151" s="1"/>
      <c r="G151" s="1"/>
      <c r="H151" s="1"/>
      <c r="I151" s="1"/>
      <c r="J151" s="1">
        <f t="shared" si="2"/>
        <v>0</v>
      </c>
      <c r="K151" s="1"/>
    </row>
    <row r="152" spans="1:11" ht="18.75" customHeight="1" x14ac:dyDescent="0.3">
      <c r="A152" s="1">
        <v>150</v>
      </c>
      <c r="B152" s="10">
        <v>46173</v>
      </c>
      <c r="C152" s="1" t="s">
        <v>113</v>
      </c>
      <c r="D152" s="1" t="s">
        <v>114</v>
      </c>
      <c r="E152" s="1">
        <v>500</v>
      </c>
      <c r="F152" s="1"/>
      <c r="G152" s="1"/>
      <c r="H152" s="1"/>
      <c r="I152" s="1"/>
      <c r="J152" s="1">
        <f t="shared" si="2"/>
        <v>0</v>
      </c>
      <c r="K152" s="1"/>
    </row>
    <row r="153" spans="1:11" ht="18.75" customHeight="1" x14ac:dyDescent="0.3">
      <c r="A153" s="1">
        <v>151</v>
      </c>
      <c r="B153" s="10">
        <v>46174</v>
      </c>
      <c r="C153" s="1" t="s">
        <v>113</v>
      </c>
      <c r="D153" s="1" t="s">
        <v>114</v>
      </c>
      <c r="E153" s="1">
        <v>500</v>
      </c>
      <c r="F153" s="1"/>
      <c r="G153" s="1"/>
      <c r="H153" s="1"/>
      <c r="I153" s="1"/>
      <c r="J153" s="1">
        <f t="shared" si="2"/>
        <v>0</v>
      </c>
      <c r="K153" s="1"/>
    </row>
    <row r="154" spans="1:11" ht="18.75" customHeight="1" x14ac:dyDescent="0.3">
      <c r="A154" s="1">
        <v>152</v>
      </c>
      <c r="B154" s="10">
        <v>46175</v>
      </c>
      <c r="C154" s="1" t="s">
        <v>113</v>
      </c>
      <c r="D154" s="1" t="s">
        <v>114</v>
      </c>
      <c r="E154" s="1">
        <v>500</v>
      </c>
      <c r="F154" s="1"/>
      <c r="G154" s="1"/>
      <c r="H154" s="1"/>
      <c r="I154" s="1"/>
      <c r="J154" s="1">
        <f t="shared" si="2"/>
        <v>0</v>
      </c>
      <c r="K154" s="1"/>
    </row>
    <row r="155" spans="1:11" ht="18.75" customHeight="1" x14ac:dyDescent="0.3">
      <c r="A155" s="1">
        <v>153</v>
      </c>
      <c r="B155" s="10">
        <v>46176</v>
      </c>
      <c r="C155" s="1" t="s">
        <v>113</v>
      </c>
      <c r="D155" s="1" t="s">
        <v>114</v>
      </c>
      <c r="E155" s="1">
        <v>500</v>
      </c>
      <c r="F155" s="1"/>
      <c r="G155" s="1"/>
      <c r="H155" s="1"/>
      <c r="I155" s="1"/>
      <c r="J155" s="1">
        <f t="shared" si="2"/>
        <v>0</v>
      </c>
      <c r="K155" s="1"/>
    </row>
    <row r="156" spans="1:11" ht="18.75" customHeight="1" x14ac:dyDescent="0.3">
      <c r="A156" s="1">
        <v>154</v>
      </c>
      <c r="B156" s="10">
        <v>46177</v>
      </c>
      <c r="C156" s="1" t="s">
        <v>113</v>
      </c>
      <c r="D156" s="1" t="s">
        <v>114</v>
      </c>
      <c r="E156" s="1">
        <v>500</v>
      </c>
      <c r="F156" s="1"/>
      <c r="G156" s="1"/>
      <c r="H156" s="1"/>
      <c r="I156" s="1"/>
      <c r="J156" s="1">
        <f t="shared" si="2"/>
        <v>0</v>
      </c>
      <c r="K156" s="1"/>
    </row>
    <row r="157" spans="1:11" ht="18.75" customHeight="1" x14ac:dyDescent="0.3">
      <c r="A157" s="1">
        <v>155</v>
      </c>
      <c r="B157" s="10">
        <v>46178</v>
      </c>
      <c r="C157" s="1" t="s">
        <v>113</v>
      </c>
      <c r="D157" s="1" t="s">
        <v>114</v>
      </c>
      <c r="E157" s="1">
        <v>500</v>
      </c>
      <c r="F157" s="1"/>
      <c r="G157" s="1"/>
      <c r="H157" s="1"/>
      <c r="I157" s="1"/>
      <c r="J157" s="1">
        <f t="shared" si="2"/>
        <v>0</v>
      </c>
      <c r="K157" s="1"/>
    </row>
    <row r="158" spans="1:11" ht="18.75" customHeight="1" x14ac:dyDescent="0.3">
      <c r="A158" s="1">
        <v>156</v>
      </c>
      <c r="B158" s="10">
        <v>46179</v>
      </c>
      <c r="C158" s="1" t="s">
        <v>113</v>
      </c>
      <c r="D158" s="1" t="s">
        <v>114</v>
      </c>
      <c r="E158" s="1">
        <v>500</v>
      </c>
      <c r="F158" s="1"/>
      <c r="G158" s="1"/>
      <c r="H158" s="1"/>
      <c r="I158" s="1"/>
      <c r="J158" s="1">
        <f t="shared" si="2"/>
        <v>0</v>
      </c>
      <c r="K158" s="1"/>
    </row>
    <row r="159" spans="1:11" ht="18.75" customHeight="1" x14ac:dyDescent="0.3">
      <c r="A159" s="1">
        <v>157</v>
      </c>
      <c r="B159" s="10">
        <v>46180</v>
      </c>
      <c r="C159" s="1" t="s">
        <v>113</v>
      </c>
      <c r="D159" s="1" t="s">
        <v>114</v>
      </c>
      <c r="E159" s="1">
        <v>500</v>
      </c>
      <c r="F159" s="1"/>
      <c r="G159" s="1"/>
      <c r="H159" s="1"/>
      <c r="I159" s="1"/>
      <c r="J159" s="1">
        <f t="shared" si="2"/>
        <v>0</v>
      </c>
      <c r="K159" s="1"/>
    </row>
    <row r="160" spans="1:11" ht="18.75" customHeight="1" x14ac:dyDescent="0.3">
      <c r="A160" s="1">
        <v>158</v>
      </c>
      <c r="B160" s="10">
        <v>46181</v>
      </c>
      <c r="C160" s="1" t="s">
        <v>113</v>
      </c>
      <c r="D160" s="1" t="s">
        <v>114</v>
      </c>
      <c r="E160" s="1">
        <v>500</v>
      </c>
      <c r="F160" s="1"/>
      <c r="G160" s="1"/>
      <c r="H160" s="1"/>
      <c r="I160" s="1"/>
      <c r="J160" s="1">
        <f t="shared" si="2"/>
        <v>0</v>
      </c>
      <c r="K160" s="1"/>
    </row>
    <row r="161" spans="1:11" ht="18.75" customHeight="1" x14ac:dyDescent="0.3">
      <c r="A161" s="1">
        <v>159</v>
      </c>
      <c r="B161" s="10">
        <v>46182</v>
      </c>
      <c r="C161" s="1" t="s">
        <v>113</v>
      </c>
      <c r="D161" s="1" t="s">
        <v>114</v>
      </c>
      <c r="E161" s="1">
        <v>500</v>
      </c>
      <c r="F161" s="1"/>
      <c r="G161" s="1"/>
      <c r="H161" s="1"/>
      <c r="I161" s="1"/>
      <c r="J161" s="1">
        <f t="shared" si="2"/>
        <v>0</v>
      </c>
      <c r="K161" s="1"/>
    </row>
    <row r="162" spans="1:11" ht="18.75" customHeight="1" x14ac:dyDescent="0.3">
      <c r="A162" s="1">
        <v>160</v>
      </c>
      <c r="B162" s="10">
        <v>46183</v>
      </c>
      <c r="C162" s="1" t="s">
        <v>113</v>
      </c>
      <c r="D162" s="1" t="s">
        <v>114</v>
      </c>
      <c r="E162" s="1">
        <v>500</v>
      </c>
      <c r="F162" s="1"/>
      <c r="G162" s="1"/>
      <c r="H162" s="1"/>
      <c r="I162" s="1"/>
      <c r="J162" s="1">
        <f t="shared" si="2"/>
        <v>0</v>
      </c>
      <c r="K162" s="1"/>
    </row>
    <row r="163" spans="1:11" ht="18.75" customHeight="1" x14ac:dyDescent="0.3">
      <c r="A163" s="1">
        <v>161</v>
      </c>
      <c r="B163" s="10">
        <v>46184</v>
      </c>
      <c r="C163" s="1" t="s">
        <v>113</v>
      </c>
      <c r="D163" s="1" t="s">
        <v>114</v>
      </c>
      <c r="E163" s="1">
        <v>500</v>
      </c>
      <c r="F163" s="1"/>
      <c r="G163" s="1"/>
      <c r="H163" s="1"/>
      <c r="I163" s="1"/>
      <c r="J163" s="1">
        <f t="shared" si="2"/>
        <v>0</v>
      </c>
      <c r="K163" s="1"/>
    </row>
    <row r="164" spans="1:11" ht="18.75" customHeight="1" x14ac:dyDescent="0.3">
      <c r="A164" s="1">
        <v>162</v>
      </c>
      <c r="B164" s="10">
        <v>46185</v>
      </c>
      <c r="C164" s="1" t="s">
        <v>113</v>
      </c>
      <c r="D164" s="1" t="s">
        <v>114</v>
      </c>
      <c r="E164" s="1">
        <v>500</v>
      </c>
      <c r="F164" s="1"/>
      <c r="G164" s="1"/>
      <c r="H164" s="1"/>
      <c r="I164" s="1"/>
      <c r="J164" s="1">
        <f t="shared" si="2"/>
        <v>0</v>
      </c>
      <c r="K164" s="1"/>
    </row>
    <row r="165" spans="1:11" ht="18.75" customHeight="1" x14ac:dyDescent="0.3">
      <c r="A165" s="1">
        <v>163</v>
      </c>
      <c r="B165" s="10">
        <v>46186</v>
      </c>
      <c r="C165" s="1" t="s">
        <v>113</v>
      </c>
      <c r="D165" s="1" t="s">
        <v>114</v>
      </c>
      <c r="E165" s="1">
        <v>500</v>
      </c>
      <c r="F165" s="1"/>
      <c r="G165" s="1"/>
      <c r="H165" s="1"/>
      <c r="I165" s="1"/>
      <c r="J165" s="1">
        <f t="shared" si="2"/>
        <v>0</v>
      </c>
      <c r="K165" s="1"/>
    </row>
    <row r="166" spans="1:11" ht="18.75" customHeight="1" x14ac:dyDescent="0.3">
      <c r="A166" s="1">
        <v>164</v>
      </c>
      <c r="B166" s="10">
        <v>46187</v>
      </c>
      <c r="C166" s="1" t="s">
        <v>113</v>
      </c>
      <c r="D166" s="1" t="s">
        <v>114</v>
      </c>
      <c r="E166" s="1">
        <v>500</v>
      </c>
      <c r="F166" s="1"/>
      <c r="G166" s="1"/>
      <c r="H166" s="1"/>
      <c r="I166" s="1"/>
      <c r="J166" s="1">
        <f t="shared" si="2"/>
        <v>0</v>
      </c>
      <c r="K166" s="1"/>
    </row>
    <row r="167" spans="1:11" ht="18.75" customHeight="1" x14ac:dyDescent="0.3">
      <c r="A167" s="1">
        <v>165</v>
      </c>
      <c r="B167" s="10">
        <v>46188</v>
      </c>
      <c r="C167" s="1" t="s">
        <v>113</v>
      </c>
      <c r="D167" s="1" t="s">
        <v>114</v>
      </c>
      <c r="E167" s="1">
        <v>500</v>
      </c>
      <c r="F167" s="1"/>
      <c r="G167" s="1"/>
      <c r="H167" s="1"/>
      <c r="I167" s="1"/>
      <c r="J167" s="1">
        <f t="shared" si="2"/>
        <v>0</v>
      </c>
      <c r="K167" s="1"/>
    </row>
    <row r="168" spans="1:11" ht="18.75" customHeight="1" x14ac:dyDescent="0.3">
      <c r="A168" s="1">
        <v>166</v>
      </c>
      <c r="B168" s="10">
        <v>46189</v>
      </c>
      <c r="C168" s="1" t="s">
        <v>113</v>
      </c>
      <c r="D168" s="1" t="s">
        <v>114</v>
      </c>
      <c r="E168" s="1">
        <v>500</v>
      </c>
      <c r="F168" s="1"/>
      <c r="G168" s="1"/>
      <c r="H168" s="1"/>
      <c r="I168" s="1"/>
      <c r="J168" s="1">
        <f t="shared" si="2"/>
        <v>0</v>
      </c>
      <c r="K168" s="1"/>
    </row>
    <row r="169" spans="1:11" ht="18.75" customHeight="1" x14ac:dyDescent="0.3">
      <c r="A169" s="1">
        <v>167</v>
      </c>
      <c r="B169" s="10">
        <v>46190</v>
      </c>
      <c r="C169" s="1" t="s">
        <v>113</v>
      </c>
      <c r="D169" s="1" t="s">
        <v>114</v>
      </c>
      <c r="E169" s="1">
        <v>500</v>
      </c>
      <c r="F169" s="1"/>
      <c r="G169" s="1"/>
      <c r="H169" s="1"/>
      <c r="I169" s="1"/>
      <c r="J169" s="1">
        <f t="shared" si="2"/>
        <v>0</v>
      </c>
      <c r="K169" s="1"/>
    </row>
    <row r="170" spans="1:11" ht="18.75" customHeight="1" x14ac:dyDescent="0.3">
      <c r="A170" s="1">
        <v>168</v>
      </c>
      <c r="B170" s="10">
        <v>46191</v>
      </c>
      <c r="C170" s="1" t="s">
        <v>113</v>
      </c>
      <c r="D170" s="1" t="s">
        <v>114</v>
      </c>
      <c r="E170" s="1">
        <v>500</v>
      </c>
      <c r="F170" s="1"/>
      <c r="G170" s="1"/>
      <c r="H170" s="1"/>
      <c r="I170" s="1"/>
      <c r="J170" s="1">
        <f t="shared" si="2"/>
        <v>0</v>
      </c>
      <c r="K170" s="1"/>
    </row>
    <row r="171" spans="1:11" ht="18.75" customHeight="1" x14ac:dyDescent="0.3">
      <c r="A171" s="1">
        <v>169</v>
      </c>
      <c r="B171" s="10">
        <v>46192</v>
      </c>
      <c r="C171" s="1" t="s">
        <v>113</v>
      </c>
      <c r="D171" s="1" t="s">
        <v>114</v>
      </c>
      <c r="E171" s="1">
        <v>500</v>
      </c>
      <c r="F171" s="1"/>
      <c r="G171" s="1"/>
      <c r="H171" s="1"/>
      <c r="I171" s="1"/>
      <c r="J171" s="1">
        <f t="shared" si="2"/>
        <v>0</v>
      </c>
      <c r="K171" s="1"/>
    </row>
    <row r="172" spans="1:11" ht="18.75" customHeight="1" x14ac:dyDescent="0.3">
      <c r="A172" s="1">
        <v>170</v>
      </c>
      <c r="B172" s="10">
        <v>46193</v>
      </c>
      <c r="C172" s="1" t="s">
        <v>113</v>
      </c>
      <c r="D172" s="1" t="s">
        <v>114</v>
      </c>
      <c r="E172" s="1">
        <v>500</v>
      </c>
      <c r="F172" s="1"/>
      <c r="G172" s="1"/>
      <c r="H172" s="1"/>
      <c r="I172" s="1"/>
      <c r="J172" s="1">
        <f t="shared" si="2"/>
        <v>0</v>
      </c>
      <c r="K172" s="1"/>
    </row>
    <row r="173" spans="1:11" ht="18.75" customHeight="1" x14ac:dyDescent="0.3">
      <c r="A173" s="1">
        <v>171</v>
      </c>
      <c r="B173" s="10">
        <v>46194</v>
      </c>
      <c r="C173" s="1" t="s">
        <v>113</v>
      </c>
      <c r="D173" s="1" t="s">
        <v>114</v>
      </c>
      <c r="E173" s="1">
        <v>500</v>
      </c>
      <c r="F173" s="1"/>
      <c r="G173" s="1"/>
      <c r="H173" s="1"/>
      <c r="I173" s="1"/>
      <c r="J173" s="1">
        <f t="shared" si="2"/>
        <v>0</v>
      </c>
      <c r="K173" s="1"/>
    </row>
    <row r="174" spans="1:11" ht="18.75" customHeight="1" x14ac:dyDescent="0.3">
      <c r="A174" s="1">
        <v>172</v>
      </c>
      <c r="B174" s="10">
        <v>46195</v>
      </c>
      <c r="C174" s="1" t="s">
        <v>113</v>
      </c>
      <c r="D174" s="1" t="s">
        <v>114</v>
      </c>
      <c r="E174" s="1">
        <v>500</v>
      </c>
      <c r="F174" s="1"/>
      <c r="G174" s="1"/>
      <c r="H174" s="1"/>
      <c r="I174" s="1"/>
      <c r="J174" s="1">
        <f t="shared" si="2"/>
        <v>0</v>
      </c>
      <c r="K174" s="1"/>
    </row>
    <row r="175" spans="1:11" ht="18.75" customHeight="1" x14ac:dyDescent="0.3">
      <c r="A175" s="1">
        <v>173</v>
      </c>
      <c r="B175" s="10">
        <v>46196</v>
      </c>
      <c r="C175" s="1" t="s">
        <v>113</v>
      </c>
      <c r="D175" s="1" t="s">
        <v>114</v>
      </c>
      <c r="E175" s="1">
        <v>500</v>
      </c>
      <c r="F175" s="1"/>
      <c r="G175" s="1"/>
      <c r="H175" s="1"/>
      <c r="I175" s="1"/>
      <c r="J175" s="1">
        <f t="shared" si="2"/>
        <v>0</v>
      </c>
      <c r="K175" s="1"/>
    </row>
    <row r="176" spans="1:11" ht="18.75" customHeight="1" x14ac:dyDescent="0.3">
      <c r="A176" s="1">
        <v>174</v>
      </c>
      <c r="B176" s="10">
        <v>46197</v>
      </c>
      <c r="C176" s="1" t="s">
        <v>113</v>
      </c>
      <c r="D176" s="1" t="s">
        <v>114</v>
      </c>
      <c r="E176" s="1">
        <v>500</v>
      </c>
      <c r="F176" s="1"/>
      <c r="G176" s="1"/>
      <c r="H176" s="1"/>
      <c r="I176" s="1"/>
      <c r="J176" s="1">
        <f t="shared" si="2"/>
        <v>0</v>
      </c>
      <c r="K176" s="1"/>
    </row>
    <row r="177" spans="1:11" ht="18.75" customHeight="1" x14ac:dyDescent="0.3">
      <c r="A177" s="1">
        <v>175</v>
      </c>
      <c r="B177" s="10">
        <v>46198</v>
      </c>
      <c r="C177" s="1" t="s">
        <v>113</v>
      </c>
      <c r="D177" s="1" t="s">
        <v>114</v>
      </c>
      <c r="E177" s="1">
        <v>500</v>
      </c>
      <c r="F177" s="1"/>
      <c r="G177" s="1"/>
      <c r="H177" s="1"/>
      <c r="I177" s="1"/>
      <c r="J177" s="1">
        <f t="shared" si="2"/>
        <v>0</v>
      </c>
      <c r="K177" s="1"/>
    </row>
    <row r="178" spans="1:11" ht="18.75" customHeight="1" x14ac:dyDescent="0.3">
      <c r="A178" s="1">
        <v>176</v>
      </c>
      <c r="B178" s="10">
        <v>46199</v>
      </c>
      <c r="C178" s="1" t="s">
        <v>113</v>
      </c>
      <c r="D178" s="1" t="s">
        <v>114</v>
      </c>
      <c r="E178" s="1">
        <v>500</v>
      </c>
      <c r="F178" s="1"/>
      <c r="G178" s="1"/>
      <c r="H178" s="1"/>
      <c r="I178" s="1"/>
      <c r="J178" s="1">
        <f t="shared" si="2"/>
        <v>0</v>
      </c>
      <c r="K178" s="1"/>
    </row>
    <row r="179" spans="1:11" ht="18.75" customHeight="1" x14ac:dyDescent="0.3">
      <c r="A179" s="1">
        <v>177</v>
      </c>
      <c r="B179" s="10">
        <v>46200</v>
      </c>
      <c r="C179" s="1" t="s">
        <v>113</v>
      </c>
      <c r="D179" s="1" t="s">
        <v>114</v>
      </c>
      <c r="E179" s="1">
        <v>500</v>
      </c>
      <c r="F179" s="1"/>
      <c r="G179" s="1"/>
      <c r="H179" s="1"/>
      <c r="I179" s="1"/>
      <c r="J179" s="1">
        <f t="shared" si="2"/>
        <v>0</v>
      </c>
      <c r="K179" s="1"/>
    </row>
    <row r="180" spans="1:11" ht="18.75" customHeight="1" x14ac:dyDescent="0.3">
      <c r="A180" s="1">
        <v>178</v>
      </c>
      <c r="B180" s="10">
        <v>46201</v>
      </c>
      <c r="C180" s="1" t="s">
        <v>113</v>
      </c>
      <c r="D180" s="1" t="s">
        <v>114</v>
      </c>
      <c r="E180" s="1">
        <v>500</v>
      </c>
      <c r="F180" s="1"/>
      <c r="G180" s="1"/>
      <c r="H180" s="1"/>
      <c r="I180" s="1"/>
      <c r="J180" s="1">
        <f t="shared" si="2"/>
        <v>0</v>
      </c>
      <c r="K180" s="1"/>
    </row>
    <row r="181" spans="1:11" ht="18.75" customHeight="1" x14ac:dyDescent="0.3">
      <c r="A181" s="1">
        <v>179</v>
      </c>
      <c r="B181" s="10">
        <v>46202</v>
      </c>
      <c r="C181" s="1" t="s">
        <v>113</v>
      </c>
      <c r="D181" s="1" t="s">
        <v>114</v>
      </c>
      <c r="E181" s="1">
        <v>500</v>
      </c>
      <c r="F181" s="1"/>
      <c r="G181" s="1"/>
      <c r="H181" s="1"/>
      <c r="I181" s="1"/>
      <c r="J181" s="1">
        <f t="shared" si="2"/>
        <v>0</v>
      </c>
      <c r="K181" s="1"/>
    </row>
    <row r="182" spans="1:11" ht="18.75" customHeight="1" x14ac:dyDescent="0.3">
      <c r="A182" s="1">
        <v>180</v>
      </c>
      <c r="B182" s="10">
        <v>46203</v>
      </c>
      <c r="C182" s="1" t="s">
        <v>113</v>
      </c>
      <c r="D182" s="1" t="s">
        <v>114</v>
      </c>
      <c r="E182" s="1">
        <v>500</v>
      </c>
      <c r="F182" s="1"/>
      <c r="G182" s="1"/>
      <c r="H182" s="1"/>
      <c r="I182" s="1"/>
      <c r="J182" s="1">
        <f t="shared" si="2"/>
        <v>0</v>
      </c>
      <c r="K182" s="1"/>
    </row>
    <row r="183" spans="1:11" ht="18.75" customHeight="1" x14ac:dyDescent="0.3">
      <c r="A183" s="1">
        <v>181</v>
      </c>
      <c r="B183" s="10">
        <v>46204</v>
      </c>
      <c r="C183" s="1" t="s">
        <v>113</v>
      </c>
      <c r="D183" s="1" t="s">
        <v>114</v>
      </c>
      <c r="E183" s="1">
        <v>500</v>
      </c>
      <c r="F183" s="1"/>
      <c r="G183" s="1"/>
      <c r="H183" s="1"/>
      <c r="I183" s="1"/>
      <c r="J183" s="1">
        <f t="shared" si="2"/>
        <v>0</v>
      </c>
      <c r="K183" s="1"/>
    </row>
    <row r="184" spans="1:11" ht="18.75" customHeight="1" x14ac:dyDescent="0.3">
      <c r="A184" s="1">
        <v>182</v>
      </c>
      <c r="B184" s="10">
        <v>46205</v>
      </c>
      <c r="C184" s="1" t="s">
        <v>113</v>
      </c>
      <c r="D184" s="1" t="s">
        <v>114</v>
      </c>
      <c r="E184" s="1">
        <v>500</v>
      </c>
      <c r="F184" s="1"/>
      <c r="G184" s="1"/>
      <c r="H184" s="1"/>
      <c r="I184" s="1"/>
      <c r="J184" s="1">
        <f t="shared" si="2"/>
        <v>0</v>
      </c>
      <c r="K184" s="1"/>
    </row>
    <row r="185" spans="1:11" ht="18.75" customHeight="1" x14ac:dyDescent="0.3">
      <c r="A185" s="1">
        <v>183</v>
      </c>
      <c r="B185" s="10">
        <v>46206</v>
      </c>
      <c r="C185" s="1" t="s">
        <v>113</v>
      </c>
      <c r="D185" s="1" t="s">
        <v>114</v>
      </c>
      <c r="E185" s="1">
        <v>500</v>
      </c>
      <c r="F185" s="1"/>
      <c r="G185" s="1"/>
      <c r="H185" s="1"/>
      <c r="I185" s="1"/>
      <c r="J185" s="1">
        <f t="shared" si="2"/>
        <v>0</v>
      </c>
      <c r="K185" s="1"/>
    </row>
    <row r="186" spans="1:11" ht="18.75" customHeight="1" x14ac:dyDescent="0.3">
      <c r="A186" s="1">
        <v>184</v>
      </c>
      <c r="B186" s="10">
        <v>46207</v>
      </c>
      <c r="C186" s="1" t="s">
        <v>113</v>
      </c>
      <c r="D186" s="1" t="s">
        <v>114</v>
      </c>
      <c r="E186" s="1">
        <v>500</v>
      </c>
      <c r="F186" s="1"/>
      <c r="G186" s="1"/>
      <c r="H186" s="1"/>
      <c r="I186" s="1"/>
      <c r="J186" s="1">
        <f t="shared" si="2"/>
        <v>0</v>
      </c>
      <c r="K186" s="1"/>
    </row>
    <row r="187" spans="1:11" ht="18.75" customHeight="1" x14ac:dyDescent="0.3">
      <c r="A187" s="1">
        <v>185</v>
      </c>
      <c r="B187" s="10">
        <v>46208</v>
      </c>
      <c r="C187" s="1" t="s">
        <v>113</v>
      </c>
      <c r="D187" s="1" t="s">
        <v>114</v>
      </c>
      <c r="E187" s="1">
        <v>500</v>
      </c>
      <c r="F187" s="1"/>
      <c r="G187" s="1"/>
      <c r="H187" s="1"/>
      <c r="I187" s="1"/>
      <c r="J187" s="1">
        <f t="shared" si="2"/>
        <v>0</v>
      </c>
      <c r="K187" s="1"/>
    </row>
    <row r="188" spans="1:11" ht="18.75" customHeight="1" x14ac:dyDescent="0.3">
      <c r="A188" s="1">
        <v>186</v>
      </c>
      <c r="B188" s="10">
        <v>46209</v>
      </c>
      <c r="C188" s="1" t="s">
        <v>113</v>
      </c>
      <c r="D188" s="1" t="s">
        <v>114</v>
      </c>
      <c r="E188" s="1">
        <v>500</v>
      </c>
      <c r="F188" s="1"/>
      <c r="G188" s="1"/>
      <c r="H188" s="1"/>
      <c r="I188" s="1"/>
      <c r="J188" s="1">
        <f t="shared" si="2"/>
        <v>0</v>
      </c>
      <c r="K188" s="1"/>
    </row>
    <row r="189" spans="1:11" ht="18.75" customHeight="1" x14ac:dyDescent="0.3">
      <c r="A189" s="1">
        <v>187</v>
      </c>
      <c r="B189" s="10">
        <v>46210</v>
      </c>
      <c r="C189" s="1" t="s">
        <v>113</v>
      </c>
      <c r="D189" s="1" t="s">
        <v>114</v>
      </c>
      <c r="E189" s="1">
        <v>500</v>
      </c>
      <c r="F189" s="1"/>
      <c r="G189" s="1"/>
      <c r="H189" s="1"/>
      <c r="I189" s="1"/>
      <c r="J189" s="1">
        <f t="shared" si="2"/>
        <v>0</v>
      </c>
      <c r="K189" s="1"/>
    </row>
    <row r="190" spans="1:11" ht="18.75" customHeight="1" x14ac:dyDescent="0.3">
      <c r="A190" s="1">
        <v>188</v>
      </c>
      <c r="B190" s="10">
        <v>46211</v>
      </c>
      <c r="C190" s="1" t="s">
        <v>113</v>
      </c>
      <c r="D190" s="1" t="s">
        <v>114</v>
      </c>
      <c r="E190" s="1">
        <v>500</v>
      </c>
      <c r="F190" s="1"/>
      <c r="G190" s="1"/>
      <c r="H190" s="1"/>
      <c r="I190" s="1"/>
      <c r="J190" s="1">
        <f t="shared" si="2"/>
        <v>0</v>
      </c>
      <c r="K190" s="1"/>
    </row>
    <row r="191" spans="1:11" ht="18.75" customHeight="1" x14ac:dyDescent="0.3">
      <c r="A191" s="1">
        <v>189</v>
      </c>
      <c r="B191" s="10">
        <v>46212</v>
      </c>
      <c r="C191" s="1" t="s">
        <v>113</v>
      </c>
      <c r="D191" s="1" t="s">
        <v>114</v>
      </c>
      <c r="E191" s="1">
        <v>500</v>
      </c>
      <c r="F191" s="1"/>
      <c r="G191" s="1"/>
      <c r="H191" s="1"/>
      <c r="I191" s="1"/>
      <c r="J191" s="1">
        <f t="shared" si="2"/>
        <v>0</v>
      </c>
      <c r="K191" s="1"/>
    </row>
    <row r="192" spans="1:11" ht="18.75" customHeight="1" x14ac:dyDescent="0.3">
      <c r="A192" s="1">
        <v>190</v>
      </c>
      <c r="B192" s="10">
        <v>46213</v>
      </c>
      <c r="C192" s="1" t="s">
        <v>113</v>
      </c>
      <c r="D192" s="1" t="s">
        <v>114</v>
      </c>
      <c r="E192" s="1">
        <v>500</v>
      </c>
      <c r="F192" s="1"/>
      <c r="G192" s="1"/>
      <c r="H192" s="1"/>
      <c r="I192" s="1"/>
      <c r="J192" s="1">
        <f t="shared" si="2"/>
        <v>0</v>
      </c>
      <c r="K192" s="1"/>
    </row>
    <row r="193" spans="1:11" ht="18.75" customHeight="1" x14ac:dyDescent="0.3">
      <c r="A193" s="1">
        <v>191</v>
      </c>
      <c r="B193" s="10">
        <v>46214</v>
      </c>
      <c r="C193" s="1" t="s">
        <v>113</v>
      </c>
      <c r="D193" s="1" t="s">
        <v>114</v>
      </c>
      <c r="E193" s="1">
        <v>500</v>
      </c>
      <c r="F193" s="1"/>
      <c r="G193" s="1"/>
      <c r="H193" s="1"/>
      <c r="I193" s="1"/>
      <c r="J193" s="1">
        <f t="shared" si="2"/>
        <v>0</v>
      </c>
      <c r="K193" s="1"/>
    </row>
    <row r="194" spans="1:11" ht="18.75" customHeight="1" x14ac:dyDescent="0.3">
      <c r="A194" s="1">
        <v>192</v>
      </c>
      <c r="B194" s="10">
        <v>46215</v>
      </c>
      <c r="C194" s="1" t="s">
        <v>113</v>
      </c>
      <c r="D194" s="1" t="s">
        <v>114</v>
      </c>
      <c r="E194" s="1">
        <v>500</v>
      </c>
      <c r="F194" s="1"/>
      <c r="G194" s="1"/>
      <c r="H194" s="1"/>
      <c r="I194" s="1"/>
      <c r="J194" s="1">
        <f t="shared" si="2"/>
        <v>0</v>
      </c>
      <c r="K194" s="1"/>
    </row>
    <row r="195" spans="1:11" ht="18.75" customHeight="1" x14ac:dyDescent="0.3">
      <c r="A195" s="1">
        <v>193</v>
      </c>
      <c r="B195" s="10">
        <v>46216</v>
      </c>
      <c r="C195" s="1" t="s">
        <v>113</v>
      </c>
      <c r="D195" s="1" t="s">
        <v>114</v>
      </c>
      <c r="E195" s="1">
        <v>500</v>
      </c>
      <c r="F195" s="1"/>
      <c r="G195" s="1"/>
      <c r="H195" s="1"/>
      <c r="I195" s="1"/>
      <c r="J195" s="1">
        <f t="shared" si="2"/>
        <v>0</v>
      </c>
      <c r="K195" s="1"/>
    </row>
    <row r="196" spans="1:11" ht="18.75" customHeight="1" x14ac:dyDescent="0.3">
      <c r="A196" s="1">
        <v>194</v>
      </c>
      <c r="B196" s="10">
        <v>46217</v>
      </c>
      <c r="C196" s="1" t="s">
        <v>113</v>
      </c>
      <c r="D196" s="1" t="s">
        <v>114</v>
      </c>
      <c r="E196" s="1">
        <v>500</v>
      </c>
      <c r="F196" s="1"/>
      <c r="G196" s="1"/>
      <c r="H196" s="1"/>
      <c r="I196" s="1"/>
      <c r="J196" s="1">
        <f t="shared" ref="J196:J259" si="3">E196*F196-G196-H196+I196</f>
        <v>0</v>
      </c>
      <c r="K196" s="1"/>
    </row>
    <row r="197" spans="1:11" ht="18.75" customHeight="1" x14ac:dyDescent="0.3">
      <c r="A197" s="1">
        <v>195</v>
      </c>
      <c r="B197" s="10">
        <v>46218</v>
      </c>
      <c r="C197" s="1" t="s">
        <v>113</v>
      </c>
      <c r="D197" s="1" t="s">
        <v>114</v>
      </c>
      <c r="E197" s="1">
        <v>500</v>
      </c>
      <c r="F197" s="1"/>
      <c r="G197" s="1"/>
      <c r="H197" s="1"/>
      <c r="I197" s="1"/>
      <c r="J197" s="1">
        <f t="shared" si="3"/>
        <v>0</v>
      </c>
      <c r="K197" s="1"/>
    </row>
    <row r="198" spans="1:11" ht="18.75" customHeight="1" x14ac:dyDescent="0.3">
      <c r="A198" s="1">
        <v>196</v>
      </c>
      <c r="B198" s="10">
        <v>46219</v>
      </c>
      <c r="C198" s="1" t="s">
        <v>113</v>
      </c>
      <c r="D198" s="1" t="s">
        <v>114</v>
      </c>
      <c r="E198" s="1">
        <v>500</v>
      </c>
      <c r="F198" s="1"/>
      <c r="G198" s="1"/>
      <c r="H198" s="1"/>
      <c r="I198" s="1"/>
      <c r="J198" s="1">
        <f t="shared" si="3"/>
        <v>0</v>
      </c>
      <c r="K198" s="1"/>
    </row>
    <row r="199" spans="1:11" ht="18.75" customHeight="1" x14ac:dyDescent="0.3">
      <c r="A199" s="1">
        <v>197</v>
      </c>
      <c r="B199" s="10">
        <v>46220</v>
      </c>
      <c r="C199" s="1" t="s">
        <v>113</v>
      </c>
      <c r="D199" s="1" t="s">
        <v>114</v>
      </c>
      <c r="E199" s="1">
        <v>500</v>
      </c>
      <c r="F199" s="1"/>
      <c r="G199" s="1"/>
      <c r="H199" s="1"/>
      <c r="I199" s="1"/>
      <c r="J199" s="1">
        <f t="shared" si="3"/>
        <v>0</v>
      </c>
      <c r="K199" s="1"/>
    </row>
    <row r="200" spans="1:11" ht="18.75" customHeight="1" x14ac:dyDescent="0.3">
      <c r="A200" s="1">
        <v>198</v>
      </c>
      <c r="B200" s="10">
        <v>46221</v>
      </c>
      <c r="C200" s="1" t="s">
        <v>113</v>
      </c>
      <c r="D200" s="1" t="s">
        <v>114</v>
      </c>
      <c r="E200" s="1">
        <v>500</v>
      </c>
      <c r="F200" s="1"/>
      <c r="G200" s="1"/>
      <c r="H200" s="1"/>
      <c r="I200" s="1"/>
      <c r="J200" s="1">
        <f t="shared" si="3"/>
        <v>0</v>
      </c>
      <c r="K200" s="1"/>
    </row>
    <row r="201" spans="1:11" ht="18.75" customHeight="1" x14ac:dyDescent="0.3">
      <c r="A201" s="1">
        <v>199</v>
      </c>
      <c r="B201" s="10">
        <v>46222</v>
      </c>
      <c r="C201" s="1" t="s">
        <v>113</v>
      </c>
      <c r="D201" s="1" t="s">
        <v>114</v>
      </c>
      <c r="E201" s="1">
        <v>500</v>
      </c>
      <c r="F201" s="1"/>
      <c r="G201" s="1"/>
      <c r="H201" s="1"/>
      <c r="I201" s="1"/>
      <c r="J201" s="1">
        <f t="shared" si="3"/>
        <v>0</v>
      </c>
      <c r="K201" s="1"/>
    </row>
    <row r="202" spans="1:11" ht="18.75" customHeight="1" x14ac:dyDescent="0.3">
      <c r="A202" s="1">
        <v>200</v>
      </c>
      <c r="B202" s="10">
        <v>46223</v>
      </c>
      <c r="C202" s="1" t="s">
        <v>113</v>
      </c>
      <c r="D202" s="1" t="s">
        <v>114</v>
      </c>
      <c r="E202" s="1">
        <v>500</v>
      </c>
      <c r="F202" s="1"/>
      <c r="G202" s="1"/>
      <c r="H202" s="1"/>
      <c r="I202" s="1"/>
      <c r="J202" s="1">
        <f t="shared" si="3"/>
        <v>0</v>
      </c>
      <c r="K202" s="1"/>
    </row>
    <row r="203" spans="1:11" ht="18.75" customHeight="1" x14ac:dyDescent="0.3">
      <c r="A203" s="1">
        <v>201</v>
      </c>
      <c r="B203" s="10">
        <v>46224</v>
      </c>
      <c r="C203" s="1" t="s">
        <v>113</v>
      </c>
      <c r="D203" s="1" t="s">
        <v>114</v>
      </c>
      <c r="E203" s="1">
        <v>500</v>
      </c>
      <c r="F203" s="1"/>
      <c r="G203" s="1"/>
      <c r="H203" s="1"/>
      <c r="I203" s="1"/>
      <c r="J203" s="1">
        <f t="shared" si="3"/>
        <v>0</v>
      </c>
      <c r="K203" s="1"/>
    </row>
    <row r="204" spans="1:11" ht="18.75" customHeight="1" x14ac:dyDescent="0.3">
      <c r="A204" s="1">
        <v>202</v>
      </c>
      <c r="B204" s="10">
        <v>46225</v>
      </c>
      <c r="C204" s="1" t="s">
        <v>113</v>
      </c>
      <c r="D204" s="1" t="s">
        <v>114</v>
      </c>
      <c r="E204" s="1">
        <v>500</v>
      </c>
      <c r="F204" s="1"/>
      <c r="G204" s="1"/>
      <c r="H204" s="1"/>
      <c r="I204" s="1"/>
      <c r="J204" s="1">
        <f t="shared" si="3"/>
        <v>0</v>
      </c>
      <c r="K204" s="1"/>
    </row>
    <row r="205" spans="1:11" ht="18.75" customHeight="1" x14ac:dyDescent="0.3">
      <c r="A205" s="1">
        <v>203</v>
      </c>
      <c r="B205" s="10">
        <v>46226</v>
      </c>
      <c r="C205" s="1" t="s">
        <v>113</v>
      </c>
      <c r="D205" s="1" t="s">
        <v>114</v>
      </c>
      <c r="E205" s="1">
        <v>500</v>
      </c>
      <c r="F205" s="1"/>
      <c r="G205" s="1"/>
      <c r="H205" s="1"/>
      <c r="I205" s="1"/>
      <c r="J205" s="1">
        <f t="shared" si="3"/>
        <v>0</v>
      </c>
      <c r="K205" s="1"/>
    </row>
    <row r="206" spans="1:11" ht="18.75" customHeight="1" x14ac:dyDescent="0.3">
      <c r="A206" s="1">
        <v>204</v>
      </c>
      <c r="B206" s="10">
        <v>46227</v>
      </c>
      <c r="C206" s="1" t="s">
        <v>113</v>
      </c>
      <c r="D206" s="1" t="s">
        <v>114</v>
      </c>
      <c r="E206" s="1">
        <v>500</v>
      </c>
      <c r="F206" s="1"/>
      <c r="G206" s="1"/>
      <c r="H206" s="1"/>
      <c r="I206" s="1"/>
      <c r="J206" s="1">
        <f t="shared" si="3"/>
        <v>0</v>
      </c>
      <c r="K206" s="1"/>
    </row>
    <row r="207" spans="1:11" ht="18.75" customHeight="1" x14ac:dyDescent="0.3">
      <c r="A207" s="1">
        <v>205</v>
      </c>
      <c r="B207" s="10">
        <v>46228</v>
      </c>
      <c r="C207" s="1" t="s">
        <v>113</v>
      </c>
      <c r="D207" s="1" t="s">
        <v>114</v>
      </c>
      <c r="E207" s="1">
        <v>500</v>
      </c>
      <c r="F207" s="1"/>
      <c r="G207" s="1"/>
      <c r="H207" s="1"/>
      <c r="I207" s="1"/>
      <c r="J207" s="1">
        <f t="shared" si="3"/>
        <v>0</v>
      </c>
      <c r="K207" s="1"/>
    </row>
    <row r="208" spans="1:11" ht="18.75" customHeight="1" x14ac:dyDescent="0.3">
      <c r="A208" s="1">
        <v>206</v>
      </c>
      <c r="B208" s="10">
        <v>46229</v>
      </c>
      <c r="C208" s="1" t="s">
        <v>113</v>
      </c>
      <c r="D208" s="1" t="s">
        <v>114</v>
      </c>
      <c r="E208" s="1">
        <v>500</v>
      </c>
      <c r="F208" s="1"/>
      <c r="G208" s="1"/>
      <c r="H208" s="1"/>
      <c r="I208" s="1"/>
      <c r="J208" s="1">
        <f t="shared" si="3"/>
        <v>0</v>
      </c>
      <c r="K208" s="1"/>
    </row>
    <row r="209" spans="1:11" ht="18.75" customHeight="1" x14ac:dyDescent="0.3">
      <c r="A209" s="1">
        <v>207</v>
      </c>
      <c r="B209" s="10">
        <v>46230</v>
      </c>
      <c r="C209" s="1" t="s">
        <v>113</v>
      </c>
      <c r="D209" s="1" t="s">
        <v>114</v>
      </c>
      <c r="E209" s="1">
        <v>500</v>
      </c>
      <c r="F209" s="1"/>
      <c r="G209" s="1"/>
      <c r="H209" s="1"/>
      <c r="I209" s="1"/>
      <c r="J209" s="1">
        <f t="shared" si="3"/>
        <v>0</v>
      </c>
      <c r="K209" s="1"/>
    </row>
    <row r="210" spans="1:11" ht="18.75" customHeight="1" x14ac:dyDescent="0.3">
      <c r="A210" s="1">
        <v>208</v>
      </c>
      <c r="B210" s="10">
        <v>46231</v>
      </c>
      <c r="C210" s="1" t="s">
        <v>113</v>
      </c>
      <c r="D210" s="1" t="s">
        <v>114</v>
      </c>
      <c r="E210" s="1">
        <v>500</v>
      </c>
      <c r="F210" s="1"/>
      <c r="G210" s="1"/>
      <c r="H210" s="1"/>
      <c r="I210" s="1"/>
      <c r="J210" s="1">
        <f t="shared" si="3"/>
        <v>0</v>
      </c>
      <c r="K210" s="1"/>
    </row>
    <row r="211" spans="1:11" ht="18.75" customHeight="1" x14ac:dyDescent="0.3">
      <c r="A211" s="1">
        <v>209</v>
      </c>
      <c r="B211" s="10">
        <v>46232</v>
      </c>
      <c r="C211" s="1" t="s">
        <v>113</v>
      </c>
      <c r="D211" s="1" t="s">
        <v>114</v>
      </c>
      <c r="E211" s="1">
        <v>500</v>
      </c>
      <c r="F211" s="1"/>
      <c r="G211" s="1"/>
      <c r="H211" s="1"/>
      <c r="I211" s="1"/>
      <c r="J211" s="1">
        <f t="shared" si="3"/>
        <v>0</v>
      </c>
      <c r="K211" s="1"/>
    </row>
    <row r="212" spans="1:11" ht="18.75" customHeight="1" x14ac:dyDescent="0.3">
      <c r="A212" s="1">
        <v>210</v>
      </c>
      <c r="B212" s="10">
        <v>46233</v>
      </c>
      <c r="C212" s="1" t="s">
        <v>113</v>
      </c>
      <c r="D212" s="1" t="s">
        <v>114</v>
      </c>
      <c r="E212" s="1">
        <v>500</v>
      </c>
      <c r="F212" s="1"/>
      <c r="G212" s="1"/>
      <c r="H212" s="1"/>
      <c r="I212" s="1"/>
      <c r="J212" s="1">
        <f t="shared" si="3"/>
        <v>0</v>
      </c>
      <c r="K212" s="1"/>
    </row>
    <row r="213" spans="1:11" ht="18.75" customHeight="1" x14ac:dyDescent="0.3">
      <c r="A213" s="1">
        <v>211</v>
      </c>
      <c r="B213" s="10">
        <v>46234</v>
      </c>
      <c r="C213" s="1" t="s">
        <v>113</v>
      </c>
      <c r="D213" s="1" t="s">
        <v>114</v>
      </c>
      <c r="E213" s="1">
        <v>500</v>
      </c>
      <c r="F213" s="1"/>
      <c r="G213" s="1"/>
      <c r="H213" s="1"/>
      <c r="I213" s="1"/>
      <c r="J213" s="1">
        <f t="shared" si="3"/>
        <v>0</v>
      </c>
      <c r="K213" s="1"/>
    </row>
    <row r="214" spans="1:11" ht="18.75" customHeight="1" x14ac:dyDescent="0.3">
      <c r="A214" s="1">
        <v>212</v>
      </c>
      <c r="B214" s="10">
        <v>46235</v>
      </c>
      <c r="C214" s="1" t="s">
        <v>113</v>
      </c>
      <c r="D214" s="1" t="s">
        <v>114</v>
      </c>
      <c r="E214" s="1">
        <v>500</v>
      </c>
      <c r="F214" s="1"/>
      <c r="G214" s="1"/>
      <c r="H214" s="1"/>
      <c r="I214" s="1"/>
      <c r="J214" s="1">
        <f t="shared" si="3"/>
        <v>0</v>
      </c>
      <c r="K214" s="1"/>
    </row>
    <row r="215" spans="1:11" ht="18.75" customHeight="1" x14ac:dyDescent="0.3">
      <c r="A215" s="1">
        <v>213</v>
      </c>
      <c r="B215" s="10">
        <v>46236</v>
      </c>
      <c r="C215" s="1" t="s">
        <v>113</v>
      </c>
      <c r="D215" s="1" t="s">
        <v>114</v>
      </c>
      <c r="E215" s="1">
        <v>500</v>
      </c>
      <c r="F215" s="1"/>
      <c r="G215" s="1"/>
      <c r="H215" s="1"/>
      <c r="I215" s="1"/>
      <c r="J215" s="1">
        <f t="shared" si="3"/>
        <v>0</v>
      </c>
      <c r="K215" s="1"/>
    </row>
    <row r="216" spans="1:11" ht="18.75" customHeight="1" x14ac:dyDescent="0.3">
      <c r="A216" s="1">
        <v>214</v>
      </c>
      <c r="B216" s="10">
        <v>46237</v>
      </c>
      <c r="C216" s="1" t="s">
        <v>113</v>
      </c>
      <c r="D216" s="1" t="s">
        <v>114</v>
      </c>
      <c r="E216" s="1">
        <v>500</v>
      </c>
      <c r="F216" s="1"/>
      <c r="G216" s="1"/>
      <c r="H216" s="1"/>
      <c r="I216" s="1"/>
      <c r="J216" s="1">
        <f t="shared" si="3"/>
        <v>0</v>
      </c>
      <c r="K216" s="1"/>
    </row>
    <row r="217" spans="1:11" ht="18.75" customHeight="1" x14ac:dyDescent="0.3">
      <c r="A217" s="1">
        <v>215</v>
      </c>
      <c r="B217" s="10">
        <v>46238</v>
      </c>
      <c r="C217" s="1" t="s">
        <v>113</v>
      </c>
      <c r="D217" s="1" t="s">
        <v>114</v>
      </c>
      <c r="E217" s="1">
        <v>500</v>
      </c>
      <c r="F217" s="1"/>
      <c r="G217" s="1"/>
      <c r="H217" s="1"/>
      <c r="I217" s="1"/>
      <c r="J217" s="1">
        <f t="shared" si="3"/>
        <v>0</v>
      </c>
      <c r="K217" s="1"/>
    </row>
    <row r="218" spans="1:11" ht="18.75" customHeight="1" x14ac:dyDescent="0.3">
      <c r="A218" s="1">
        <v>216</v>
      </c>
      <c r="B218" s="10">
        <v>46239</v>
      </c>
      <c r="C218" s="1" t="s">
        <v>113</v>
      </c>
      <c r="D218" s="1" t="s">
        <v>114</v>
      </c>
      <c r="E218" s="1">
        <v>500</v>
      </c>
      <c r="F218" s="1"/>
      <c r="G218" s="1"/>
      <c r="H218" s="1"/>
      <c r="I218" s="1"/>
      <c r="J218" s="1">
        <f t="shared" si="3"/>
        <v>0</v>
      </c>
      <c r="K218" s="1"/>
    </row>
    <row r="219" spans="1:11" ht="18.75" customHeight="1" x14ac:dyDescent="0.3">
      <c r="A219" s="1">
        <v>217</v>
      </c>
      <c r="B219" s="10">
        <v>46240</v>
      </c>
      <c r="C219" s="1" t="s">
        <v>113</v>
      </c>
      <c r="D219" s="1" t="s">
        <v>114</v>
      </c>
      <c r="E219" s="1">
        <v>500</v>
      </c>
      <c r="F219" s="1"/>
      <c r="G219" s="1"/>
      <c r="H219" s="1"/>
      <c r="I219" s="1"/>
      <c r="J219" s="1">
        <f t="shared" si="3"/>
        <v>0</v>
      </c>
      <c r="K219" s="1"/>
    </row>
    <row r="220" spans="1:11" ht="18.75" customHeight="1" x14ac:dyDescent="0.3">
      <c r="A220" s="1">
        <v>218</v>
      </c>
      <c r="B220" s="10">
        <v>46241</v>
      </c>
      <c r="C220" s="1" t="s">
        <v>113</v>
      </c>
      <c r="D220" s="1" t="s">
        <v>114</v>
      </c>
      <c r="E220" s="1">
        <v>500</v>
      </c>
      <c r="F220" s="1"/>
      <c r="G220" s="1"/>
      <c r="H220" s="1"/>
      <c r="I220" s="1"/>
      <c r="J220" s="1">
        <f t="shared" si="3"/>
        <v>0</v>
      </c>
      <c r="K220" s="1"/>
    </row>
    <row r="221" spans="1:11" ht="18.75" customHeight="1" x14ac:dyDescent="0.3">
      <c r="A221" s="1">
        <v>219</v>
      </c>
      <c r="B221" s="10">
        <v>46242</v>
      </c>
      <c r="C221" s="1" t="s">
        <v>113</v>
      </c>
      <c r="D221" s="1" t="s">
        <v>114</v>
      </c>
      <c r="E221" s="1">
        <v>500</v>
      </c>
      <c r="F221" s="1"/>
      <c r="G221" s="1"/>
      <c r="H221" s="1"/>
      <c r="I221" s="1"/>
      <c r="J221" s="1">
        <f t="shared" si="3"/>
        <v>0</v>
      </c>
      <c r="K221" s="1"/>
    </row>
    <row r="222" spans="1:11" ht="18.75" customHeight="1" x14ac:dyDescent="0.3">
      <c r="A222" s="1">
        <v>220</v>
      </c>
      <c r="B222" s="10">
        <v>46243</v>
      </c>
      <c r="C222" s="1" t="s">
        <v>113</v>
      </c>
      <c r="D222" s="1" t="s">
        <v>114</v>
      </c>
      <c r="E222" s="1">
        <v>500</v>
      </c>
      <c r="F222" s="1"/>
      <c r="G222" s="1"/>
      <c r="H222" s="1"/>
      <c r="I222" s="1"/>
      <c r="J222" s="1">
        <f t="shared" si="3"/>
        <v>0</v>
      </c>
      <c r="K222" s="1"/>
    </row>
    <row r="223" spans="1:11" ht="18.75" customHeight="1" x14ac:dyDescent="0.3">
      <c r="A223" s="1">
        <v>221</v>
      </c>
      <c r="B223" s="10">
        <v>46244</v>
      </c>
      <c r="C223" s="1" t="s">
        <v>113</v>
      </c>
      <c r="D223" s="1" t="s">
        <v>114</v>
      </c>
      <c r="E223" s="1">
        <v>500</v>
      </c>
      <c r="F223" s="1"/>
      <c r="G223" s="1"/>
      <c r="H223" s="1"/>
      <c r="I223" s="1"/>
      <c r="J223" s="1">
        <f t="shared" si="3"/>
        <v>0</v>
      </c>
      <c r="K223" s="1"/>
    </row>
    <row r="224" spans="1:11" ht="18.75" customHeight="1" x14ac:dyDescent="0.3">
      <c r="A224" s="1">
        <v>222</v>
      </c>
      <c r="B224" s="10">
        <v>46245</v>
      </c>
      <c r="C224" s="1" t="s">
        <v>113</v>
      </c>
      <c r="D224" s="1" t="s">
        <v>114</v>
      </c>
      <c r="E224" s="1">
        <v>500</v>
      </c>
      <c r="F224" s="1"/>
      <c r="G224" s="1"/>
      <c r="H224" s="1"/>
      <c r="I224" s="1"/>
      <c r="J224" s="1">
        <f t="shared" si="3"/>
        <v>0</v>
      </c>
      <c r="K224" s="1"/>
    </row>
    <row r="225" spans="1:11" ht="18.75" customHeight="1" x14ac:dyDescent="0.3">
      <c r="A225" s="1">
        <v>223</v>
      </c>
      <c r="B225" s="10">
        <v>46246</v>
      </c>
      <c r="C225" s="1" t="s">
        <v>113</v>
      </c>
      <c r="D225" s="1" t="s">
        <v>114</v>
      </c>
      <c r="E225" s="1">
        <v>500</v>
      </c>
      <c r="F225" s="1"/>
      <c r="G225" s="1"/>
      <c r="H225" s="1"/>
      <c r="I225" s="1"/>
      <c r="J225" s="1">
        <f t="shared" si="3"/>
        <v>0</v>
      </c>
      <c r="K225" s="1"/>
    </row>
    <row r="226" spans="1:11" ht="18.75" customHeight="1" x14ac:dyDescent="0.3">
      <c r="A226" s="1">
        <v>224</v>
      </c>
      <c r="B226" s="10">
        <v>46247</v>
      </c>
      <c r="C226" s="1" t="s">
        <v>113</v>
      </c>
      <c r="D226" s="1" t="s">
        <v>114</v>
      </c>
      <c r="E226" s="1">
        <v>500</v>
      </c>
      <c r="F226" s="1"/>
      <c r="G226" s="1"/>
      <c r="H226" s="1"/>
      <c r="I226" s="1"/>
      <c r="J226" s="1">
        <f t="shared" si="3"/>
        <v>0</v>
      </c>
      <c r="K226" s="1"/>
    </row>
    <row r="227" spans="1:11" ht="18.75" customHeight="1" x14ac:dyDescent="0.3">
      <c r="A227" s="1">
        <v>225</v>
      </c>
      <c r="B227" s="10">
        <v>46248</v>
      </c>
      <c r="C227" s="1" t="s">
        <v>113</v>
      </c>
      <c r="D227" s="1" t="s">
        <v>114</v>
      </c>
      <c r="E227" s="1">
        <v>500</v>
      </c>
      <c r="F227" s="1"/>
      <c r="G227" s="1"/>
      <c r="H227" s="1"/>
      <c r="I227" s="1"/>
      <c r="J227" s="1">
        <f t="shared" si="3"/>
        <v>0</v>
      </c>
      <c r="K227" s="1"/>
    </row>
    <row r="228" spans="1:11" ht="18.75" customHeight="1" x14ac:dyDescent="0.3">
      <c r="A228" s="1">
        <v>226</v>
      </c>
      <c r="B228" s="10">
        <v>46249</v>
      </c>
      <c r="C228" s="1" t="s">
        <v>113</v>
      </c>
      <c r="D228" s="1" t="s">
        <v>114</v>
      </c>
      <c r="E228" s="1">
        <v>500</v>
      </c>
      <c r="F228" s="1"/>
      <c r="G228" s="1"/>
      <c r="H228" s="1"/>
      <c r="I228" s="1"/>
      <c r="J228" s="1">
        <f t="shared" si="3"/>
        <v>0</v>
      </c>
      <c r="K228" s="1"/>
    </row>
    <row r="229" spans="1:11" ht="18.75" customHeight="1" x14ac:dyDescent="0.3">
      <c r="A229" s="1">
        <v>227</v>
      </c>
      <c r="B229" s="10">
        <v>46250</v>
      </c>
      <c r="C229" s="1" t="s">
        <v>113</v>
      </c>
      <c r="D229" s="1" t="s">
        <v>114</v>
      </c>
      <c r="E229" s="1">
        <v>500</v>
      </c>
      <c r="F229" s="1"/>
      <c r="G229" s="1"/>
      <c r="H229" s="1"/>
      <c r="I229" s="1"/>
      <c r="J229" s="1">
        <f t="shared" si="3"/>
        <v>0</v>
      </c>
      <c r="K229" s="1"/>
    </row>
    <row r="230" spans="1:11" ht="18.75" customHeight="1" x14ac:dyDescent="0.3">
      <c r="A230" s="1">
        <v>228</v>
      </c>
      <c r="B230" s="10">
        <v>46251</v>
      </c>
      <c r="C230" s="1" t="s">
        <v>113</v>
      </c>
      <c r="D230" s="1" t="s">
        <v>114</v>
      </c>
      <c r="E230" s="1">
        <v>500</v>
      </c>
      <c r="F230" s="1"/>
      <c r="G230" s="1"/>
      <c r="H230" s="1"/>
      <c r="I230" s="1"/>
      <c r="J230" s="1">
        <f t="shared" si="3"/>
        <v>0</v>
      </c>
      <c r="K230" s="1"/>
    </row>
    <row r="231" spans="1:11" ht="18.75" customHeight="1" x14ac:dyDescent="0.3">
      <c r="A231" s="1">
        <v>229</v>
      </c>
      <c r="B231" s="10">
        <v>46252</v>
      </c>
      <c r="C231" s="1" t="s">
        <v>113</v>
      </c>
      <c r="D231" s="1" t="s">
        <v>114</v>
      </c>
      <c r="E231" s="1">
        <v>500</v>
      </c>
      <c r="F231" s="1"/>
      <c r="G231" s="1"/>
      <c r="H231" s="1"/>
      <c r="I231" s="1"/>
      <c r="J231" s="1">
        <f t="shared" si="3"/>
        <v>0</v>
      </c>
      <c r="K231" s="1"/>
    </row>
    <row r="232" spans="1:11" ht="18.75" customHeight="1" x14ac:dyDescent="0.3">
      <c r="A232" s="1">
        <v>230</v>
      </c>
      <c r="B232" s="10">
        <v>46253</v>
      </c>
      <c r="C232" s="1" t="s">
        <v>113</v>
      </c>
      <c r="D232" s="1" t="s">
        <v>114</v>
      </c>
      <c r="E232" s="1">
        <v>500</v>
      </c>
      <c r="F232" s="1"/>
      <c r="G232" s="1"/>
      <c r="H232" s="1"/>
      <c r="I232" s="1"/>
      <c r="J232" s="1">
        <f t="shared" si="3"/>
        <v>0</v>
      </c>
      <c r="K232" s="1"/>
    </row>
    <row r="233" spans="1:11" ht="18.75" customHeight="1" x14ac:dyDescent="0.3">
      <c r="A233" s="1">
        <v>231</v>
      </c>
      <c r="B233" s="10">
        <v>46254</v>
      </c>
      <c r="C233" s="1" t="s">
        <v>113</v>
      </c>
      <c r="D233" s="1" t="s">
        <v>114</v>
      </c>
      <c r="E233" s="1">
        <v>500</v>
      </c>
      <c r="F233" s="1"/>
      <c r="G233" s="1"/>
      <c r="H233" s="1"/>
      <c r="I233" s="1"/>
      <c r="J233" s="1">
        <f t="shared" si="3"/>
        <v>0</v>
      </c>
      <c r="K233" s="1"/>
    </row>
    <row r="234" spans="1:11" ht="18.75" customHeight="1" x14ac:dyDescent="0.3">
      <c r="A234" s="1">
        <v>232</v>
      </c>
      <c r="B234" s="10">
        <v>46255</v>
      </c>
      <c r="C234" s="1" t="s">
        <v>113</v>
      </c>
      <c r="D234" s="1" t="s">
        <v>114</v>
      </c>
      <c r="E234" s="1">
        <v>500</v>
      </c>
      <c r="F234" s="1"/>
      <c r="G234" s="1"/>
      <c r="H234" s="1"/>
      <c r="I234" s="1"/>
      <c r="J234" s="1">
        <f t="shared" si="3"/>
        <v>0</v>
      </c>
      <c r="K234" s="1"/>
    </row>
    <row r="235" spans="1:11" ht="18.75" customHeight="1" x14ac:dyDescent="0.3">
      <c r="A235" s="1">
        <v>233</v>
      </c>
      <c r="B235" s="10">
        <v>46256</v>
      </c>
      <c r="C235" s="1" t="s">
        <v>113</v>
      </c>
      <c r="D235" s="1" t="s">
        <v>114</v>
      </c>
      <c r="E235" s="1">
        <v>500</v>
      </c>
      <c r="F235" s="1"/>
      <c r="G235" s="1"/>
      <c r="H235" s="1"/>
      <c r="I235" s="1"/>
      <c r="J235" s="1">
        <f t="shared" si="3"/>
        <v>0</v>
      </c>
      <c r="K235" s="1"/>
    </row>
    <row r="236" spans="1:11" ht="18.75" customHeight="1" x14ac:dyDescent="0.3">
      <c r="A236" s="1">
        <v>234</v>
      </c>
      <c r="B236" s="10">
        <v>46257</v>
      </c>
      <c r="C236" s="1" t="s">
        <v>113</v>
      </c>
      <c r="D236" s="1" t="s">
        <v>114</v>
      </c>
      <c r="E236" s="1">
        <v>500</v>
      </c>
      <c r="F236" s="1"/>
      <c r="G236" s="1"/>
      <c r="H236" s="1"/>
      <c r="I236" s="1"/>
      <c r="J236" s="1">
        <f t="shared" si="3"/>
        <v>0</v>
      </c>
      <c r="K236" s="1"/>
    </row>
    <row r="237" spans="1:11" ht="18.75" customHeight="1" x14ac:dyDescent="0.3">
      <c r="A237" s="1">
        <v>235</v>
      </c>
      <c r="B237" s="10">
        <v>46258</v>
      </c>
      <c r="C237" s="1" t="s">
        <v>113</v>
      </c>
      <c r="D237" s="1" t="s">
        <v>114</v>
      </c>
      <c r="E237" s="1">
        <v>500</v>
      </c>
      <c r="F237" s="1"/>
      <c r="G237" s="1"/>
      <c r="H237" s="1"/>
      <c r="I237" s="1"/>
      <c r="J237" s="1">
        <f t="shared" si="3"/>
        <v>0</v>
      </c>
      <c r="K237" s="1"/>
    </row>
    <row r="238" spans="1:11" ht="18.75" customHeight="1" x14ac:dyDescent="0.3">
      <c r="A238" s="1">
        <v>236</v>
      </c>
      <c r="B238" s="10">
        <v>46259</v>
      </c>
      <c r="C238" s="1" t="s">
        <v>113</v>
      </c>
      <c r="D238" s="1" t="s">
        <v>114</v>
      </c>
      <c r="E238" s="1">
        <v>500</v>
      </c>
      <c r="F238" s="1"/>
      <c r="G238" s="1"/>
      <c r="H238" s="1"/>
      <c r="I238" s="1"/>
      <c r="J238" s="1">
        <f t="shared" si="3"/>
        <v>0</v>
      </c>
      <c r="K238" s="1"/>
    </row>
    <row r="239" spans="1:11" ht="18.75" customHeight="1" x14ac:dyDescent="0.3">
      <c r="A239" s="1">
        <v>237</v>
      </c>
      <c r="B239" s="10">
        <v>46260</v>
      </c>
      <c r="C239" s="1" t="s">
        <v>113</v>
      </c>
      <c r="D239" s="1" t="s">
        <v>114</v>
      </c>
      <c r="E239" s="1">
        <v>500</v>
      </c>
      <c r="F239" s="1"/>
      <c r="G239" s="1"/>
      <c r="H239" s="1"/>
      <c r="I239" s="1"/>
      <c r="J239" s="1">
        <f t="shared" si="3"/>
        <v>0</v>
      </c>
      <c r="K239" s="1"/>
    </row>
    <row r="240" spans="1:11" ht="18.75" customHeight="1" x14ac:dyDescent="0.3">
      <c r="A240" s="1">
        <v>238</v>
      </c>
      <c r="B240" s="10">
        <v>46261</v>
      </c>
      <c r="C240" s="1" t="s">
        <v>113</v>
      </c>
      <c r="D240" s="1" t="s">
        <v>114</v>
      </c>
      <c r="E240" s="1">
        <v>500</v>
      </c>
      <c r="F240" s="1"/>
      <c r="G240" s="1"/>
      <c r="H240" s="1"/>
      <c r="I240" s="1"/>
      <c r="J240" s="1">
        <f t="shared" si="3"/>
        <v>0</v>
      </c>
      <c r="K240" s="1"/>
    </row>
    <row r="241" spans="1:11" ht="18.75" customHeight="1" x14ac:dyDescent="0.3">
      <c r="A241" s="1">
        <v>239</v>
      </c>
      <c r="B241" s="10">
        <v>46262</v>
      </c>
      <c r="C241" s="1" t="s">
        <v>113</v>
      </c>
      <c r="D241" s="1" t="s">
        <v>114</v>
      </c>
      <c r="E241" s="1">
        <v>500</v>
      </c>
      <c r="F241" s="1"/>
      <c r="G241" s="1"/>
      <c r="H241" s="1"/>
      <c r="I241" s="1"/>
      <c r="J241" s="1">
        <f t="shared" si="3"/>
        <v>0</v>
      </c>
      <c r="K241" s="1"/>
    </row>
    <row r="242" spans="1:11" ht="18.75" customHeight="1" x14ac:dyDescent="0.3">
      <c r="A242" s="1">
        <v>240</v>
      </c>
      <c r="B242" s="10">
        <v>46263</v>
      </c>
      <c r="C242" s="1" t="s">
        <v>113</v>
      </c>
      <c r="D242" s="1" t="s">
        <v>114</v>
      </c>
      <c r="E242" s="1">
        <v>500</v>
      </c>
      <c r="F242" s="1"/>
      <c r="G242" s="1"/>
      <c r="H242" s="1"/>
      <c r="I242" s="1"/>
      <c r="J242" s="1">
        <f t="shared" si="3"/>
        <v>0</v>
      </c>
      <c r="K242" s="1"/>
    </row>
    <row r="243" spans="1:11" ht="18.75" customHeight="1" x14ac:dyDescent="0.3">
      <c r="A243" s="1">
        <v>241</v>
      </c>
      <c r="B243" s="10">
        <v>46264</v>
      </c>
      <c r="C243" s="1" t="s">
        <v>113</v>
      </c>
      <c r="D243" s="1" t="s">
        <v>114</v>
      </c>
      <c r="E243" s="1">
        <v>500</v>
      </c>
      <c r="F243" s="1"/>
      <c r="G243" s="1"/>
      <c r="H243" s="1"/>
      <c r="I243" s="1"/>
      <c r="J243" s="1">
        <f t="shared" si="3"/>
        <v>0</v>
      </c>
      <c r="K243" s="1"/>
    </row>
    <row r="244" spans="1:11" ht="18.75" customHeight="1" x14ac:dyDescent="0.3">
      <c r="A244" s="1">
        <v>242</v>
      </c>
      <c r="B244" s="10">
        <v>46265</v>
      </c>
      <c r="C244" s="1" t="s">
        <v>113</v>
      </c>
      <c r="D244" s="1" t="s">
        <v>114</v>
      </c>
      <c r="E244" s="1">
        <v>500</v>
      </c>
      <c r="F244" s="1"/>
      <c r="G244" s="1"/>
      <c r="H244" s="1"/>
      <c r="I244" s="1"/>
      <c r="J244" s="1">
        <f t="shared" si="3"/>
        <v>0</v>
      </c>
      <c r="K244" s="1"/>
    </row>
    <row r="245" spans="1:11" ht="18.75" customHeight="1" x14ac:dyDescent="0.3">
      <c r="A245" s="1">
        <v>243</v>
      </c>
      <c r="B245" s="10">
        <v>46266</v>
      </c>
      <c r="C245" s="1" t="s">
        <v>113</v>
      </c>
      <c r="D245" s="1" t="s">
        <v>114</v>
      </c>
      <c r="E245" s="1">
        <v>500</v>
      </c>
      <c r="F245" s="1"/>
      <c r="G245" s="1"/>
      <c r="H245" s="1"/>
      <c r="I245" s="1"/>
      <c r="J245" s="1">
        <f t="shared" si="3"/>
        <v>0</v>
      </c>
      <c r="K245" s="1"/>
    </row>
    <row r="246" spans="1:11" ht="18.75" customHeight="1" x14ac:dyDescent="0.3">
      <c r="A246" s="1">
        <v>244</v>
      </c>
      <c r="B246" s="10">
        <v>46267</v>
      </c>
      <c r="C246" s="1" t="s">
        <v>113</v>
      </c>
      <c r="D246" s="1" t="s">
        <v>114</v>
      </c>
      <c r="E246" s="1">
        <v>500</v>
      </c>
      <c r="F246" s="1"/>
      <c r="G246" s="1"/>
      <c r="H246" s="1"/>
      <c r="I246" s="1"/>
      <c r="J246" s="1">
        <f t="shared" si="3"/>
        <v>0</v>
      </c>
      <c r="K246" s="1"/>
    </row>
    <row r="247" spans="1:11" ht="18.75" customHeight="1" x14ac:dyDescent="0.3">
      <c r="A247" s="1">
        <v>245</v>
      </c>
      <c r="B247" s="10">
        <v>46268</v>
      </c>
      <c r="C247" s="1" t="s">
        <v>113</v>
      </c>
      <c r="D247" s="1" t="s">
        <v>114</v>
      </c>
      <c r="E247" s="1">
        <v>500</v>
      </c>
      <c r="F247" s="1"/>
      <c r="G247" s="1"/>
      <c r="H247" s="1"/>
      <c r="I247" s="1"/>
      <c r="J247" s="1">
        <f t="shared" si="3"/>
        <v>0</v>
      </c>
      <c r="K247" s="1"/>
    </row>
    <row r="248" spans="1:11" ht="18.75" customHeight="1" x14ac:dyDescent="0.3">
      <c r="A248" s="1">
        <v>246</v>
      </c>
      <c r="B248" s="10">
        <v>46269</v>
      </c>
      <c r="C248" s="1" t="s">
        <v>113</v>
      </c>
      <c r="D248" s="1" t="s">
        <v>114</v>
      </c>
      <c r="E248" s="1">
        <v>500</v>
      </c>
      <c r="F248" s="1"/>
      <c r="G248" s="1"/>
      <c r="H248" s="1"/>
      <c r="I248" s="1"/>
      <c r="J248" s="1">
        <f t="shared" si="3"/>
        <v>0</v>
      </c>
      <c r="K248" s="1"/>
    </row>
    <row r="249" spans="1:11" ht="18.75" customHeight="1" x14ac:dyDescent="0.3">
      <c r="A249" s="1">
        <v>247</v>
      </c>
      <c r="B249" s="10">
        <v>46270</v>
      </c>
      <c r="C249" s="1" t="s">
        <v>113</v>
      </c>
      <c r="D249" s="1" t="s">
        <v>114</v>
      </c>
      <c r="E249" s="1">
        <v>500</v>
      </c>
      <c r="F249" s="1"/>
      <c r="G249" s="1"/>
      <c r="H249" s="1"/>
      <c r="I249" s="1"/>
      <c r="J249" s="1">
        <f t="shared" si="3"/>
        <v>0</v>
      </c>
      <c r="K249" s="1"/>
    </row>
    <row r="250" spans="1:11" ht="18.75" customHeight="1" x14ac:dyDescent="0.3">
      <c r="A250" s="1">
        <v>248</v>
      </c>
      <c r="B250" s="10">
        <v>46271</v>
      </c>
      <c r="C250" s="1" t="s">
        <v>113</v>
      </c>
      <c r="D250" s="1" t="s">
        <v>114</v>
      </c>
      <c r="E250" s="1">
        <v>500</v>
      </c>
      <c r="F250" s="1"/>
      <c r="G250" s="1"/>
      <c r="H250" s="1"/>
      <c r="I250" s="1"/>
      <c r="J250" s="1">
        <f t="shared" si="3"/>
        <v>0</v>
      </c>
      <c r="K250" s="1"/>
    </row>
    <row r="251" spans="1:11" ht="18.75" customHeight="1" x14ac:dyDescent="0.3">
      <c r="A251" s="1">
        <v>249</v>
      </c>
      <c r="B251" s="10">
        <v>46272</v>
      </c>
      <c r="C251" s="1" t="s">
        <v>113</v>
      </c>
      <c r="D251" s="1" t="s">
        <v>114</v>
      </c>
      <c r="E251" s="1">
        <v>500</v>
      </c>
      <c r="F251" s="1"/>
      <c r="G251" s="1"/>
      <c r="H251" s="1"/>
      <c r="I251" s="1"/>
      <c r="J251" s="1">
        <f t="shared" si="3"/>
        <v>0</v>
      </c>
      <c r="K251" s="1"/>
    </row>
    <row r="252" spans="1:11" ht="18.75" customHeight="1" x14ac:dyDescent="0.3">
      <c r="A252" s="1">
        <v>250</v>
      </c>
      <c r="B252" s="10">
        <v>46273</v>
      </c>
      <c r="C252" s="1" t="s">
        <v>113</v>
      </c>
      <c r="D252" s="1" t="s">
        <v>114</v>
      </c>
      <c r="E252" s="1">
        <v>500</v>
      </c>
      <c r="F252" s="1"/>
      <c r="G252" s="1"/>
      <c r="H252" s="1"/>
      <c r="I252" s="1"/>
      <c r="J252" s="1">
        <f t="shared" si="3"/>
        <v>0</v>
      </c>
      <c r="K252" s="1"/>
    </row>
    <row r="253" spans="1:11" ht="18.75" customHeight="1" x14ac:dyDescent="0.3">
      <c r="A253" s="1">
        <v>251</v>
      </c>
      <c r="B253" s="10">
        <v>46274</v>
      </c>
      <c r="C253" s="1" t="s">
        <v>113</v>
      </c>
      <c r="D253" s="1" t="s">
        <v>114</v>
      </c>
      <c r="E253" s="1">
        <v>500</v>
      </c>
      <c r="F253" s="1"/>
      <c r="G253" s="1"/>
      <c r="H253" s="1"/>
      <c r="I253" s="1"/>
      <c r="J253" s="1">
        <f t="shared" si="3"/>
        <v>0</v>
      </c>
      <c r="K253" s="1"/>
    </row>
    <row r="254" spans="1:11" ht="18.75" customHeight="1" x14ac:dyDescent="0.3">
      <c r="A254" s="1">
        <v>252</v>
      </c>
      <c r="B254" s="10">
        <v>46275</v>
      </c>
      <c r="C254" s="1" t="s">
        <v>113</v>
      </c>
      <c r="D254" s="1" t="s">
        <v>114</v>
      </c>
      <c r="E254" s="1">
        <v>500</v>
      </c>
      <c r="F254" s="1"/>
      <c r="G254" s="1"/>
      <c r="H254" s="1"/>
      <c r="I254" s="1"/>
      <c r="J254" s="1">
        <f t="shared" si="3"/>
        <v>0</v>
      </c>
      <c r="K254" s="1"/>
    </row>
    <row r="255" spans="1:11" ht="18.75" customHeight="1" x14ac:dyDescent="0.3">
      <c r="A255" s="1">
        <v>253</v>
      </c>
      <c r="B255" s="10">
        <v>46276</v>
      </c>
      <c r="C255" s="1" t="s">
        <v>113</v>
      </c>
      <c r="D255" s="1" t="s">
        <v>114</v>
      </c>
      <c r="E255" s="1">
        <v>500</v>
      </c>
      <c r="F255" s="1"/>
      <c r="G255" s="1"/>
      <c r="H255" s="1"/>
      <c r="I255" s="1"/>
      <c r="J255" s="1">
        <f t="shared" si="3"/>
        <v>0</v>
      </c>
      <c r="K255" s="1"/>
    </row>
    <row r="256" spans="1:11" ht="18.75" customHeight="1" x14ac:dyDescent="0.3">
      <c r="A256" s="1">
        <v>254</v>
      </c>
      <c r="B256" s="10">
        <v>46277</v>
      </c>
      <c r="C256" s="1" t="s">
        <v>113</v>
      </c>
      <c r="D256" s="1" t="s">
        <v>114</v>
      </c>
      <c r="E256" s="1">
        <v>500</v>
      </c>
      <c r="F256" s="1"/>
      <c r="G256" s="1"/>
      <c r="H256" s="1"/>
      <c r="I256" s="1"/>
      <c r="J256" s="1">
        <f t="shared" si="3"/>
        <v>0</v>
      </c>
      <c r="K256" s="1"/>
    </row>
    <row r="257" spans="1:11" ht="18.75" customHeight="1" x14ac:dyDescent="0.3">
      <c r="A257" s="1">
        <v>255</v>
      </c>
      <c r="B257" s="10">
        <v>46278</v>
      </c>
      <c r="C257" s="1" t="s">
        <v>113</v>
      </c>
      <c r="D257" s="1" t="s">
        <v>114</v>
      </c>
      <c r="E257" s="1">
        <v>500</v>
      </c>
      <c r="F257" s="1"/>
      <c r="G257" s="1"/>
      <c r="H257" s="1"/>
      <c r="I257" s="1"/>
      <c r="J257" s="1">
        <f t="shared" si="3"/>
        <v>0</v>
      </c>
      <c r="K257" s="1"/>
    </row>
    <row r="258" spans="1:11" ht="18.75" customHeight="1" x14ac:dyDescent="0.3">
      <c r="A258" s="1">
        <v>256</v>
      </c>
      <c r="B258" s="10">
        <v>46279</v>
      </c>
      <c r="C258" s="1" t="s">
        <v>113</v>
      </c>
      <c r="D258" s="1" t="s">
        <v>114</v>
      </c>
      <c r="E258" s="1">
        <v>500</v>
      </c>
      <c r="F258" s="1"/>
      <c r="G258" s="1"/>
      <c r="H258" s="1"/>
      <c r="I258" s="1"/>
      <c r="J258" s="1">
        <f t="shared" si="3"/>
        <v>0</v>
      </c>
      <c r="K258" s="1"/>
    </row>
    <row r="259" spans="1:11" ht="18.75" customHeight="1" x14ac:dyDescent="0.3">
      <c r="A259" s="1">
        <v>257</v>
      </c>
      <c r="B259" s="10">
        <v>46280</v>
      </c>
      <c r="C259" s="1" t="s">
        <v>113</v>
      </c>
      <c r="D259" s="1" t="s">
        <v>114</v>
      </c>
      <c r="E259" s="1">
        <v>500</v>
      </c>
      <c r="F259" s="1"/>
      <c r="G259" s="1"/>
      <c r="H259" s="1"/>
      <c r="I259" s="1"/>
      <c r="J259" s="1">
        <f t="shared" si="3"/>
        <v>0</v>
      </c>
      <c r="K259" s="1"/>
    </row>
    <row r="260" spans="1:11" ht="18.75" customHeight="1" x14ac:dyDescent="0.3">
      <c r="A260" s="1">
        <v>258</v>
      </c>
      <c r="B260" s="10">
        <v>46281</v>
      </c>
      <c r="C260" s="1" t="s">
        <v>113</v>
      </c>
      <c r="D260" s="1" t="s">
        <v>114</v>
      </c>
      <c r="E260" s="1">
        <v>500</v>
      </c>
      <c r="F260" s="1"/>
      <c r="G260" s="1"/>
      <c r="H260" s="1"/>
      <c r="I260" s="1"/>
      <c r="J260" s="1">
        <f t="shared" ref="J260:J323" si="4">E260*F260-G260-H260+I260</f>
        <v>0</v>
      </c>
      <c r="K260" s="1"/>
    </row>
    <row r="261" spans="1:11" ht="18.75" customHeight="1" x14ac:dyDescent="0.3">
      <c r="A261" s="1">
        <v>259</v>
      </c>
      <c r="B261" s="10">
        <v>46282</v>
      </c>
      <c r="C261" s="1" t="s">
        <v>113</v>
      </c>
      <c r="D261" s="1" t="s">
        <v>114</v>
      </c>
      <c r="E261" s="1">
        <v>500</v>
      </c>
      <c r="F261" s="1"/>
      <c r="G261" s="1"/>
      <c r="H261" s="1"/>
      <c r="I261" s="1"/>
      <c r="J261" s="1">
        <f t="shared" si="4"/>
        <v>0</v>
      </c>
      <c r="K261" s="1"/>
    </row>
    <row r="262" spans="1:11" ht="18.75" customHeight="1" x14ac:dyDescent="0.3">
      <c r="A262" s="1">
        <v>260</v>
      </c>
      <c r="B262" s="10">
        <v>46283</v>
      </c>
      <c r="C262" s="1" t="s">
        <v>113</v>
      </c>
      <c r="D262" s="1" t="s">
        <v>114</v>
      </c>
      <c r="E262" s="1">
        <v>500</v>
      </c>
      <c r="F262" s="1"/>
      <c r="G262" s="1"/>
      <c r="H262" s="1"/>
      <c r="I262" s="1"/>
      <c r="J262" s="1">
        <f t="shared" si="4"/>
        <v>0</v>
      </c>
      <c r="K262" s="1"/>
    </row>
    <row r="263" spans="1:11" ht="18.75" customHeight="1" x14ac:dyDescent="0.3">
      <c r="A263" s="1">
        <v>261</v>
      </c>
      <c r="B263" s="10">
        <v>46284</v>
      </c>
      <c r="C263" s="1" t="s">
        <v>113</v>
      </c>
      <c r="D263" s="1" t="s">
        <v>114</v>
      </c>
      <c r="E263" s="1">
        <v>500</v>
      </c>
      <c r="F263" s="1"/>
      <c r="G263" s="1"/>
      <c r="H263" s="1"/>
      <c r="I263" s="1"/>
      <c r="J263" s="1">
        <f t="shared" si="4"/>
        <v>0</v>
      </c>
      <c r="K263" s="1"/>
    </row>
    <row r="264" spans="1:11" ht="18.75" customHeight="1" x14ac:dyDescent="0.3">
      <c r="A264" s="1">
        <v>262</v>
      </c>
      <c r="B264" s="10">
        <v>46285</v>
      </c>
      <c r="C264" s="1" t="s">
        <v>113</v>
      </c>
      <c r="D264" s="1" t="s">
        <v>114</v>
      </c>
      <c r="E264" s="1">
        <v>500</v>
      </c>
      <c r="F264" s="1"/>
      <c r="G264" s="1"/>
      <c r="H264" s="1"/>
      <c r="I264" s="1"/>
      <c r="J264" s="1">
        <f t="shared" si="4"/>
        <v>0</v>
      </c>
      <c r="K264" s="1"/>
    </row>
    <row r="265" spans="1:11" ht="18.75" customHeight="1" x14ac:dyDescent="0.3">
      <c r="A265" s="1">
        <v>263</v>
      </c>
      <c r="B265" s="10">
        <v>46286</v>
      </c>
      <c r="C265" s="1" t="s">
        <v>113</v>
      </c>
      <c r="D265" s="1" t="s">
        <v>114</v>
      </c>
      <c r="E265" s="1">
        <v>500</v>
      </c>
      <c r="F265" s="1"/>
      <c r="G265" s="1"/>
      <c r="H265" s="1"/>
      <c r="I265" s="1"/>
      <c r="J265" s="1">
        <f t="shared" si="4"/>
        <v>0</v>
      </c>
      <c r="K265" s="1"/>
    </row>
    <row r="266" spans="1:11" ht="18.75" customHeight="1" x14ac:dyDescent="0.3">
      <c r="A266" s="1">
        <v>264</v>
      </c>
      <c r="B266" s="10">
        <v>46287</v>
      </c>
      <c r="C266" s="1" t="s">
        <v>113</v>
      </c>
      <c r="D266" s="1" t="s">
        <v>114</v>
      </c>
      <c r="E266" s="1">
        <v>500</v>
      </c>
      <c r="F266" s="1"/>
      <c r="G266" s="1"/>
      <c r="H266" s="1"/>
      <c r="I266" s="1"/>
      <c r="J266" s="1">
        <f t="shared" si="4"/>
        <v>0</v>
      </c>
      <c r="K266" s="1"/>
    </row>
    <row r="267" spans="1:11" ht="18.75" customHeight="1" x14ac:dyDescent="0.3">
      <c r="A267" s="1">
        <v>265</v>
      </c>
      <c r="B267" s="10">
        <v>46288</v>
      </c>
      <c r="C267" s="1" t="s">
        <v>113</v>
      </c>
      <c r="D267" s="1" t="s">
        <v>114</v>
      </c>
      <c r="E267" s="1">
        <v>500</v>
      </c>
      <c r="F267" s="1"/>
      <c r="G267" s="1"/>
      <c r="H267" s="1"/>
      <c r="I267" s="1"/>
      <c r="J267" s="1">
        <f t="shared" si="4"/>
        <v>0</v>
      </c>
      <c r="K267" s="1"/>
    </row>
    <row r="268" spans="1:11" ht="18.75" customHeight="1" x14ac:dyDescent="0.3">
      <c r="A268" s="1">
        <v>266</v>
      </c>
      <c r="B268" s="10">
        <v>46289</v>
      </c>
      <c r="C268" s="1" t="s">
        <v>113</v>
      </c>
      <c r="D268" s="1" t="s">
        <v>114</v>
      </c>
      <c r="E268" s="1">
        <v>500</v>
      </c>
      <c r="F268" s="1"/>
      <c r="G268" s="1"/>
      <c r="H268" s="1"/>
      <c r="I268" s="1"/>
      <c r="J268" s="1">
        <f t="shared" si="4"/>
        <v>0</v>
      </c>
      <c r="K268" s="1"/>
    </row>
    <row r="269" spans="1:11" ht="18.75" customHeight="1" x14ac:dyDescent="0.3">
      <c r="A269" s="1">
        <v>267</v>
      </c>
      <c r="B269" s="10">
        <v>46290</v>
      </c>
      <c r="C269" s="1" t="s">
        <v>113</v>
      </c>
      <c r="D269" s="1" t="s">
        <v>114</v>
      </c>
      <c r="E269" s="1">
        <v>500</v>
      </c>
      <c r="F269" s="1"/>
      <c r="G269" s="1"/>
      <c r="H269" s="1"/>
      <c r="I269" s="1"/>
      <c r="J269" s="1">
        <f t="shared" si="4"/>
        <v>0</v>
      </c>
      <c r="K269" s="1"/>
    </row>
    <row r="270" spans="1:11" ht="18.75" customHeight="1" x14ac:dyDescent="0.3">
      <c r="A270" s="1">
        <v>268</v>
      </c>
      <c r="B270" s="10">
        <v>46291</v>
      </c>
      <c r="C270" s="1" t="s">
        <v>113</v>
      </c>
      <c r="D270" s="1" t="s">
        <v>114</v>
      </c>
      <c r="E270" s="1">
        <v>500</v>
      </c>
      <c r="F270" s="1"/>
      <c r="G270" s="1"/>
      <c r="H270" s="1"/>
      <c r="I270" s="1"/>
      <c r="J270" s="1">
        <f t="shared" si="4"/>
        <v>0</v>
      </c>
      <c r="K270" s="1"/>
    </row>
    <row r="271" spans="1:11" ht="18.75" customHeight="1" x14ac:dyDescent="0.3">
      <c r="A271" s="1">
        <v>269</v>
      </c>
      <c r="B271" s="10">
        <v>46292</v>
      </c>
      <c r="C271" s="1" t="s">
        <v>113</v>
      </c>
      <c r="D271" s="1" t="s">
        <v>114</v>
      </c>
      <c r="E271" s="1">
        <v>500</v>
      </c>
      <c r="F271" s="1"/>
      <c r="G271" s="1"/>
      <c r="H271" s="1"/>
      <c r="I271" s="1"/>
      <c r="J271" s="1">
        <f t="shared" si="4"/>
        <v>0</v>
      </c>
      <c r="K271" s="1"/>
    </row>
    <row r="272" spans="1:11" ht="18.75" customHeight="1" x14ac:dyDescent="0.3">
      <c r="A272" s="1">
        <v>270</v>
      </c>
      <c r="B272" s="10">
        <v>46293</v>
      </c>
      <c r="C272" s="1" t="s">
        <v>113</v>
      </c>
      <c r="D272" s="1" t="s">
        <v>114</v>
      </c>
      <c r="E272" s="1">
        <v>500</v>
      </c>
      <c r="F272" s="1"/>
      <c r="G272" s="1"/>
      <c r="H272" s="1"/>
      <c r="I272" s="1"/>
      <c r="J272" s="1">
        <f t="shared" si="4"/>
        <v>0</v>
      </c>
      <c r="K272" s="1"/>
    </row>
    <row r="273" spans="1:11" ht="18.75" customHeight="1" x14ac:dyDescent="0.3">
      <c r="A273" s="1">
        <v>271</v>
      </c>
      <c r="B273" s="10">
        <v>46294</v>
      </c>
      <c r="C273" s="1" t="s">
        <v>113</v>
      </c>
      <c r="D273" s="1" t="s">
        <v>114</v>
      </c>
      <c r="E273" s="1">
        <v>500</v>
      </c>
      <c r="F273" s="1"/>
      <c r="G273" s="1"/>
      <c r="H273" s="1"/>
      <c r="I273" s="1"/>
      <c r="J273" s="1">
        <f t="shared" si="4"/>
        <v>0</v>
      </c>
      <c r="K273" s="1"/>
    </row>
    <row r="274" spans="1:11" ht="18.75" customHeight="1" x14ac:dyDescent="0.3">
      <c r="A274" s="1">
        <v>272</v>
      </c>
      <c r="B274" s="10">
        <v>46295</v>
      </c>
      <c r="C274" s="1" t="s">
        <v>113</v>
      </c>
      <c r="D274" s="1" t="s">
        <v>114</v>
      </c>
      <c r="E274" s="1">
        <v>500</v>
      </c>
      <c r="F274" s="1"/>
      <c r="G274" s="1"/>
      <c r="H274" s="1"/>
      <c r="I274" s="1"/>
      <c r="J274" s="1">
        <f t="shared" si="4"/>
        <v>0</v>
      </c>
      <c r="K274" s="1"/>
    </row>
    <row r="275" spans="1:11" ht="18.75" customHeight="1" x14ac:dyDescent="0.3">
      <c r="A275" s="1">
        <v>273</v>
      </c>
      <c r="B275" s="10">
        <v>46296</v>
      </c>
      <c r="C275" s="1" t="s">
        <v>113</v>
      </c>
      <c r="D275" s="1" t="s">
        <v>114</v>
      </c>
      <c r="E275" s="1">
        <v>500</v>
      </c>
      <c r="F275" s="1"/>
      <c r="G275" s="1"/>
      <c r="H275" s="1"/>
      <c r="I275" s="1"/>
      <c r="J275" s="1">
        <f t="shared" si="4"/>
        <v>0</v>
      </c>
      <c r="K275" s="1"/>
    </row>
    <row r="276" spans="1:11" ht="18.75" customHeight="1" x14ac:dyDescent="0.3">
      <c r="A276" s="1">
        <v>274</v>
      </c>
      <c r="B276" s="10">
        <v>46297</v>
      </c>
      <c r="C276" s="1" t="s">
        <v>113</v>
      </c>
      <c r="D276" s="1" t="s">
        <v>114</v>
      </c>
      <c r="E276" s="1">
        <v>500</v>
      </c>
      <c r="F276" s="1"/>
      <c r="G276" s="1"/>
      <c r="H276" s="1"/>
      <c r="I276" s="1"/>
      <c r="J276" s="1">
        <f t="shared" si="4"/>
        <v>0</v>
      </c>
      <c r="K276" s="1"/>
    </row>
    <row r="277" spans="1:11" ht="18.75" customHeight="1" x14ac:dyDescent="0.3">
      <c r="A277" s="1">
        <v>275</v>
      </c>
      <c r="B277" s="10">
        <v>46298</v>
      </c>
      <c r="C277" s="1" t="s">
        <v>113</v>
      </c>
      <c r="D277" s="1" t="s">
        <v>114</v>
      </c>
      <c r="E277" s="1">
        <v>500</v>
      </c>
      <c r="F277" s="1"/>
      <c r="G277" s="1"/>
      <c r="H277" s="1"/>
      <c r="I277" s="1"/>
      <c r="J277" s="1">
        <f t="shared" si="4"/>
        <v>0</v>
      </c>
      <c r="K277" s="1"/>
    </row>
    <row r="278" spans="1:11" ht="18.75" customHeight="1" x14ac:dyDescent="0.3">
      <c r="A278" s="1">
        <v>276</v>
      </c>
      <c r="B278" s="10">
        <v>46299</v>
      </c>
      <c r="C278" s="1" t="s">
        <v>113</v>
      </c>
      <c r="D278" s="1" t="s">
        <v>114</v>
      </c>
      <c r="E278" s="1">
        <v>500</v>
      </c>
      <c r="F278" s="1"/>
      <c r="G278" s="1"/>
      <c r="H278" s="1"/>
      <c r="I278" s="1"/>
      <c r="J278" s="1">
        <f t="shared" si="4"/>
        <v>0</v>
      </c>
      <c r="K278" s="1"/>
    </row>
    <row r="279" spans="1:11" ht="18.75" customHeight="1" x14ac:dyDescent="0.3">
      <c r="A279" s="1">
        <v>277</v>
      </c>
      <c r="B279" s="10">
        <v>46300</v>
      </c>
      <c r="C279" s="1" t="s">
        <v>113</v>
      </c>
      <c r="D279" s="1" t="s">
        <v>114</v>
      </c>
      <c r="E279" s="1">
        <v>500</v>
      </c>
      <c r="F279" s="1"/>
      <c r="G279" s="1"/>
      <c r="H279" s="1"/>
      <c r="I279" s="1"/>
      <c r="J279" s="1">
        <f t="shared" si="4"/>
        <v>0</v>
      </c>
      <c r="K279" s="1"/>
    </row>
    <row r="280" spans="1:11" ht="18.75" customHeight="1" x14ac:dyDescent="0.3">
      <c r="A280" s="1">
        <v>278</v>
      </c>
      <c r="B280" s="10">
        <v>46301</v>
      </c>
      <c r="C280" s="1" t="s">
        <v>113</v>
      </c>
      <c r="D280" s="1" t="s">
        <v>114</v>
      </c>
      <c r="E280" s="1">
        <v>500</v>
      </c>
      <c r="F280" s="1"/>
      <c r="G280" s="1"/>
      <c r="H280" s="1"/>
      <c r="I280" s="1"/>
      <c r="J280" s="1">
        <f t="shared" si="4"/>
        <v>0</v>
      </c>
      <c r="K280" s="1"/>
    </row>
    <row r="281" spans="1:11" ht="18.75" customHeight="1" x14ac:dyDescent="0.3">
      <c r="A281" s="1">
        <v>279</v>
      </c>
      <c r="B281" s="10">
        <v>46302</v>
      </c>
      <c r="C281" s="1" t="s">
        <v>113</v>
      </c>
      <c r="D281" s="1" t="s">
        <v>114</v>
      </c>
      <c r="E281" s="1">
        <v>500</v>
      </c>
      <c r="F281" s="1"/>
      <c r="G281" s="1"/>
      <c r="H281" s="1"/>
      <c r="I281" s="1"/>
      <c r="J281" s="1">
        <f t="shared" si="4"/>
        <v>0</v>
      </c>
      <c r="K281" s="1"/>
    </row>
    <row r="282" spans="1:11" ht="18.75" customHeight="1" x14ac:dyDescent="0.3">
      <c r="A282" s="1">
        <v>280</v>
      </c>
      <c r="B282" s="10">
        <v>46303</v>
      </c>
      <c r="C282" s="1" t="s">
        <v>113</v>
      </c>
      <c r="D282" s="1" t="s">
        <v>114</v>
      </c>
      <c r="E282" s="1">
        <v>500</v>
      </c>
      <c r="F282" s="1"/>
      <c r="G282" s="1"/>
      <c r="H282" s="1"/>
      <c r="I282" s="1"/>
      <c r="J282" s="1">
        <f t="shared" si="4"/>
        <v>0</v>
      </c>
      <c r="K282" s="1"/>
    </row>
    <row r="283" spans="1:11" ht="18.75" customHeight="1" x14ac:dyDescent="0.3">
      <c r="A283" s="1">
        <v>281</v>
      </c>
      <c r="B283" s="10">
        <v>46304</v>
      </c>
      <c r="C283" s="1" t="s">
        <v>113</v>
      </c>
      <c r="D283" s="1" t="s">
        <v>114</v>
      </c>
      <c r="E283" s="1">
        <v>500</v>
      </c>
      <c r="F283" s="1"/>
      <c r="G283" s="1"/>
      <c r="H283" s="1"/>
      <c r="I283" s="1"/>
      <c r="J283" s="1">
        <f t="shared" si="4"/>
        <v>0</v>
      </c>
      <c r="K283" s="1"/>
    </row>
    <row r="284" spans="1:11" ht="18.75" customHeight="1" x14ac:dyDescent="0.3">
      <c r="A284" s="1">
        <v>282</v>
      </c>
      <c r="B284" s="10">
        <v>46305</v>
      </c>
      <c r="C284" s="1" t="s">
        <v>113</v>
      </c>
      <c r="D284" s="1" t="s">
        <v>114</v>
      </c>
      <c r="E284" s="1">
        <v>500</v>
      </c>
      <c r="F284" s="1"/>
      <c r="G284" s="1"/>
      <c r="H284" s="1"/>
      <c r="I284" s="1"/>
      <c r="J284" s="1">
        <f t="shared" si="4"/>
        <v>0</v>
      </c>
      <c r="K284" s="1"/>
    </row>
    <row r="285" spans="1:11" ht="18.75" customHeight="1" x14ac:dyDescent="0.3">
      <c r="A285" s="1">
        <v>283</v>
      </c>
      <c r="B285" s="10">
        <v>46306</v>
      </c>
      <c r="C285" s="1" t="s">
        <v>113</v>
      </c>
      <c r="D285" s="1" t="s">
        <v>114</v>
      </c>
      <c r="E285" s="1">
        <v>500</v>
      </c>
      <c r="F285" s="1"/>
      <c r="G285" s="1"/>
      <c r="H285" s="1"/>
      <c r="I285" s="1"/>
      <c r="J285" s="1">
        <f t="shared" si="4"/>
        <v>0</v>
      </c>
      <c r="K285" s="1"/>
    </row>
    <row r="286" spans="1:11" ht="18.75" customHeight="1" x14ac:dyDescent="0.3">
      <c r="A286" s="1">
        <v>284</v>
      </c>
      <c r="B286" s="10">
        <v>46307</v>
      </c>
      <c r="C286" s="1" t="s">
        <v>113</v>
      </c>
      <c r="D286" s="1" t="s">
        <v>114</v>
      </c>
      <c r="E286" s="1">
        <v>500</v>
      </c>
      <c r="F286" s="1"/>
      <c r="G286" s="1"/>
      <c r="H286" s="1"/>
      <c r="I286" s="1"/>
      <c r="J286" s="1">
        <f t="shared" si="4"/>
        <v>0</v>
      </c>
      <c r="K286" s="1"/>
    </row>
    <row r="287" spans="1:11" ht="18.75" customHeight="1" x14ac:dyDescent="0.3">
      <c r="A287" s="1">
        <v>285</v>
      </c>
      <c r="B287" s="10">
        <v>46308</v>
      </c>
      <c r="C287" s="1" t="s">
        <v>113</v>
      </c>
      <c r="D287" s="1" t="s">
        <v>114</v>
      </c>
      <c r="E287" s="1">
        <v>500</v>
      </c>
      <c r="F287" s="1"/>
      <c r="G287" s="1"/>
      <c r="H287" s="1"/>
      <c r="I287" s="1"/>
      <c r="J287" s="1">
        <f t="shared" si="4"/>
        <v>0</v>
      </c>
      <c r="K287" s="1"/>
    </row>
    <row r="288" spans="1:11" ht="18.75" customHeight="1" x14ac:dyDescent="0.3">
      <c r="A288" s="1">
        <v>286</v>
      </c>
      <c r="B288" s="10">
        <v>46309</v>
      </c>
      <c r="C288" s="1" t="s">
        <v>113</v>
      </c>
      <c r="D288" s="1" t="s">
        <v>114</v>
      </c>
      <c r="E288" s="1">
        <v>500</v>
      </c>
      <c r="F288" s="1"/>
      <c r="G288" s="1"/>
      <c r="H288" s="1"/>
      <c r="I288" s="1"/>
      <c r="J288" s="1">
        <f t="shared" si="4"/>
        <v>0</v>
      </c>
      <c r="K288" s="1"/>
    </row>
    <row r="289" spans="1:11" ht="18.75" customHeight="1" x14ac:dyDescent="0.3">
      <c r="A289" s="1">
        <v>287</v>
      </c>
      <c r="B289" s="10">
        <v>46310</v>
      </c>
      <c r="C289" s="1" t="s">
        <v>113</v>
      </c>
      <c r="D289" s="1" t="s">
        <v>114</v>
      </c>
      <c r="E289" s="1">
        <v>500</v>
      </c>
      <c r="F289" s="1"/>
      <c r="G289" s="1"/>
      <c r="H289" s="1"/>
      <c r="I289" s="1"/>
      <c r="J289" s="1">
        <f t="shared" si="4"/>
        <v>0</v>
      </c>
      <c r="K289" s="1"/>
    </row>
    <row r="290" spans="1:11" ht="18.75" customHeight="1" x14ac:dyDescent="0.3">
      <c r="A290" s="1">
        <v>288</v>
      </c>
      <c r="B290" s="10">
        <v>46311</v>
      </c>
      <c r="C290" s="1" t="s">
        <v>113</v>
      </c>
      <c r="D290" s="1" t="s">
        <v>114</v>
      </c>
      <c r="E290" s="1">
        <v>500</v>
      </c>
      <c r="F290" s="1"/>
      <c r="G290" s="1"/>
      <c r="H290" s="1"/>
      <c r="I290" s="1"/>
      <c r="J290" s="1">
        <f t="shared" si="4"/>
        <v>0</v>
      </c>
      <c r="K290" s="1"/>
    </row>
    <row r="291" spans="1:11" ht="18.75" customHeight="1" x14ac:dyDescent="0.3">
      <c r="A291" s="1">
        <v>289</v>
      </c>
      <c r="B291" s="10">
        <v>46312</v>
      </c>
      <c r="C291" s="1" t="s">
        <v>113</v>
      </c>
      <c r="D291" s="1" t="s">
        <v>114</v>
      </c>
      <c r="E291" s="1">
        <v>500</v>
      </c>
      <c r="F291" s="1"/>
      <c r="G291" s="1"/>
      <c r="H291" s="1"/>
      <c r="I291" s="1"/>
      <c r="J291" s="1">
        <f t="shared" si="4"/>
        <v>0</v>
      </c>
      <c r="K291" s="1"/>
    </row>
    <row r="292" spans="1:11" ht="18.75" customHeight="1" x14ac:dyDescent="0.3">
      <c r="A292" s="1">
        <v>290</v>
      </c>
      <c r="B292" s="10">
        <v>46313</v>
      </c>
      <c r="C292" s="1" t="s">
        <v>113</v>
      </c>
      <c r="D292" s="1" t="s">
        <v>114</v>
      </c>
      <c r="E292" s="1">
        <v>500</v>
      </c>
      <c r="F292" s="1"/>
      <c r="G292" s="1"/>
      <c r="H292" s="1"/>
      <c r="I292" s="1"/>
      <c r="J292" s="1">
        <f t="shared" si="4"/>
        <v>0</v>
      </c>
      <c r="K292" s="1"/>
    </row>
    <row r="293" spans="1:11" ht="18.75" customHeight="1" x14ac:dyDescent="0.3">
      <c r="A293" s="1">
        <v>291</v>
      </c>
      <c r="B293" s="10">
        <v>46314</v>
      </c>
      <c r="C293" s="1" t="s">
        <v>113</v>
      </c>
      <c r="D293" s="1" t="s">
        <v>114</v>
      </c>
      <c r="E293" s="1">
        <v>500</v>
      </c>
      <c r="F293" s="1"/>
      <c r="G293" s="1"/>
      <c r="H293" s="1"/>
      <c r="I293" s="1"/>
      <c r="J293" s="1">
        <f t="shared" si="4"/>
        <v>0</v>
      </c>
      <c r="K293" s="1"/>
    </row>
    <row r="294" spans="1:11" ht="18.75" customHeight="1" x14ac:dyDescent="0.3">
      <c r="A294" s="1">
        <v>292</v>
      </c>
      <c r="B294" s="10">
        <v>46315</v>
      </c>
      <c r="C294" s="1" t="s">
        <v>113</v>
      </c>
      <c r="D294" s="1" t="s">
        <v>114</v>
      </c>
      <c r="E294" s="1">
        <v>500</v>
      </c>
      <c r="F294" s="1"/>
      <c r="G294" s="1"/>
      <c r="H294" s="1"/>
      <c r="I294" s="1"/>
      <c r="J294" s="1">
        <f t="shared" si="4"/>
        <v>0</v>
      </c>
      <c r="K294" s="1"/>
    </row>
    <row r="295" spans="1:11" ht="18.75" customHeight="1" x14ac:dyDescent="0.3">
      <c r="A295" s="1">
        <v>293</v>
      </c>
      <c r="B295" s="10">
        <v>46316</v>
      </c>
      <c r="C295" s="1" t="s">
        <v>113</v>
      </c>
      <c r="D295" s="1" t="s">
        <v>114</v>
      </c>
      <c r="E295" s="1">
        <v>500</v>
      </c>
      <c r="F295" s="1"/>
      <c r="G295" s="1"/>
      <c r="H295" s="1"/>
      <c r="I295" s="1"/>
      <c r="J295" s="1">
        <f t="shared" si="4"/>
        <v>0</v>
      </c>
      <c r="K295" s="1"/>
    </row>
    <row r="296" spans="1:11" ht="18.75" customHeight="1" x14ac:dyDescent="0.3">
      <c r="A296" s="1">
        <v>294</v>
      </c>
      <c r="B296" s="10">
        <v>46317</v>
      </c>
      <c r="C296" s="1" t="s">
        <v>113</v>
      </c>
      <c r="D296" s="1" t="s">
        <v>114</v>
      </c>
      <c r="E296" s="1">
        <v>500</v>
      </c>
      <c r="F296" s="1"/>
      <c r="G296" s="1"/>
      <c r="H296" s="1"/>
      <c r="I296" s="1"/>
      <c r="J296" s="1">
        <f t="shared" si="4"/>
        <v>0</v>
      </c>
      <c r="K296" s="1"/>
    </row>
    <row r="297" spans="1:11" ht="18.75" customHeight="1" x14ac:dyDescent="0.3">
      <c r="A297" s="1">
        <v>295</v>
      </c>
      <c r="B297" s="10">
        <v>46318</v>
      </c>
      <c r="C297" s="1" t="s">
        <v>113</v>
      </c>
      <c r="D297" s="1" t="s">
        <v>114</v>
      </c>
      <c r="E297" s="1">
        <v>500</v>
      </c>
      <c r="F297" s="1"/>
      <c r="G297" s="1"/>
      <c r="H297" s="1"/>
      <c r="I297" s="1"/>
      <c r="J297" s="1">
        <f t="shared" si="4"/>
        <v>0</v>
      </c>
      <c r="K297" s="1"/>
    </row>
    <row r="298" spans="1:11" ht="18.75" customHeight="1" x14ac:dyDescent="0.3">
      <c r="A298" s="1">
        <v>296</v>
      </c>
      <c r="B298" s="10">
        <v>46319</v>
      </c>
      <c r="C298" s="1" t="s">
        <v>113</v>
      </c>
      <c r="D298" s="1" t="s">
        <v>114</v>
      </c>
      <c r="E298" s="1">
        <v>500</v>
      </c>
      <c r="F298" s="1"/>
      <c r="G298" s="1"/>
      <c r="H298" s="1"/>
      <c r="I298" s="1"/>
      <c r="J298" s="1">
        <f t="shared" si="4"/>
        <v>0</v>
      </c>
      <c r="K298" s="1"/>
    </row>
    <row r="299" spans="1:11" ht="18.75" customHeight="1" x14ac:dyDescent="0.3">
      <c r="A299" s="1">
        <v>297</v>
      </c>
      <c r="B299" s="10">
        <v>46320</v>
      </c>
      <c r="C299" s="1" t="s">
        <v>113</v>
      </c>
      <c r="D299" s="1" t="s">
        <v>114</v>
      </c>
      <c r="E299" s="1">
        <v>500</v>
      </c>
      <c r="F299" s="1"/>
      <c r="G299" s="1"/>
      <c r="H299" s="1"/>
      <c r="I299" s="1"/>
      <c r="J299" s="1">
        <f t="shared" si="4"/>
        <v>0</v>
      </c>
      <c r="K299" s="1"/>
    </row>
    <row r="300" spans="1:11" ht="18.75" customHeight="1" x14ac:dyDescent="0.3">
      <c r="A300" s="1">
        <v>298</v>
      </c>
      <c r="B300" s="10">
        <v>46321</v>
      </c>
      <c r="C300" s="1" t="s">
        <v>113</v>
      </c>
      <c r="D300" s="1" t="s">
        <v>114</v>
      </c>
      <c r="E300" s="1">
        <v>500</v>
      </c>
      <c r="F300" s="1"/>
      <c r="G300" s="1"/>
      <c r="H300" s="1"/>
      <c r="I300" s="1"/>
      <c r="J300" s="1">
        <f t="shared" si="4"/>
        <v>0</v>
      </c>
      <c r="K300" s="1"/>
    </row>
    <row r="301" spans="1:11" ht="18.75" customHeight="1" x14ac:dyDescent="0.3">
      <c r="A301" s="1">
        <v>299</v>
      </c>
      <c r="B301" s="10">
        <v>46322</v>
      </c>
      <c r="C301" s="1" t="s">
        <v>113</v>
      </c>
      <c r="D301" s="1" t="s">
        <v>114</v>
      </c>
      <c r="E301" s="1">
        <v>500</v>
      </c>
      <c r="F301" s="1"/>
      <c r="G301" s="1"/>
      <c r="H301" s="1"/>
      <c r="I301" s="1"/>
      <c r="J301" s="1">
        <f t="shared" si="4"/>
        <v>0</v>
      </c>
      <c r="K301" s="1"/>
    </row>
    <row r="302" spans="1:11" ht="18.75" customHeight="1" x14ac:dyDescent="0.3">
      <c r="A302" s="1">
        <v>300</v>
      </c>
      <c r="B302" s="10">
        <v>46323</v>
      </c>
      <c r="C302" s="1" t="s">
        <v>113</v>
      </c>
      <c r="D302" s="1" t="s">
        <v>114</v>
      </c>
      <c r="E302" s="1">
        <v>500</v>
      </c>
      <c r="F302" s="1"/>
      <c r="G302" s="1"/>
      <c r="H302" s="1"/>
      <c r="I302" s="1"/>
      <c r="J302" s="1">
        <f t="shared" si="4"/>
        <v>0</v>
      </c>
      <c r="K302" s="1"/>
    </row>
    <row r="303" spans="1:11" ht="18.75" customHeight="1" x14ac:dyDescent="0.3">
      <c r="A303" s="1">
        <v>301</v>
      </c>
      <c r="B303" s="10">
        <v>46324</v>
      </c>
      <c r="C303" s="1" t="s">
        <v>113</v>
      </c>
      <c r="D303" s="1" t="s">
        <v>114</v>
      </c>
      <c r="E303" s="1">
        <v>500</v>
      </c>
      <c r="F303" s="1"/>
      <c r="G303" s="1"/>
      <c r="H303" s="1"/>
      <c r="I303" s="1"/>
      <c r="J303" s="1">
        <f t="shared" si="4"/>
        <v>0</v>
      </c>
      <c r="K303" s="1"/>
    </row>
    <row r="304" spans="1:11" ht="18.75" customHeight="1" x14ac:dyDescent="0.3">
      <c r="A304" s="1">
        <v>302</v>
      </c>
      <c r="B304" s="10">
        <v>46325</v>
      </c>
      <c r="C304" s="1" t="s">
        <v>113</v>
      </c>
      <c r="D304" s="1" t="s">
        <v>114</v>
      </c>
      <c r="E304" s="1">
        <v>500</v>
      </c>
      <c r="F304" s="1"/>
      <c r="G304" s="1"/>
      <c r="H304" s="1"/>
      <c r="I304" s="1"/>
      <c r="J304" s="1">
        <f t="shared" si="4"/>
        <v>0</v>
      </c>
      <c r="K304" s="1"/>
    </row>
    <row r="305" spans="1:11" ht="18.75" customHeight="1" x14ac:dyDescent="0.3">
      <c r="A305" s="1">
        <v>303</v>
      </c>
      <c r="B305" s="10">
        <v>46326</v>
      </c>
      <c r="C305" s="1" t="s">
        <v>113</v>
      </c>
      <c r="D305" s="1" t="s">
        <v>114</v>
      </c>
      <c r="E305" s="1">
        <v>500</v>
      </c>
      <c r="F305" s="1"/>
      <c r="G305" s="1"/>
      <c r="H305" s="1"/>
      <c r="I305" s="1"/>
      <c r="J305" s="1">
        <f t="shared" si="4"/>
        <v>0</v>
      </c>
      <c r="K305" s="1"/>
    </row>
    <row r="306" spans="1:11" ht="18.75" customHeight="1" x14ac:dyDescent="0.3">
      <c r="A306" s="1">
        <v>304</v>
      </c>
      <c r="B306" s="10">
        <v>46327</v>
      </c>
      <c r="C306" s="1" t="s">
        <v>113</v>
      </c>
      <c r="D306" s="1" t="s">
        <v>114</v>
      </c>
      <c r="E306" s="1">
        <v>500</v>
      </c>
      <c r="F306" s="1"/>
      <c r="G306" s="1"/>
      <c r="H306" s="1"/>
      <c r="I306" s="1"/>
      <c r="J306" s="1">
        <f t="shared" si="4"/>
        <v>0</v>
      </c>
      <c r="K306" s="1"/>
    </row>
    <row r="307" spans="1:11" ht="18.75" customHeight="1" x14ac:dyDescent="0.3">
      <c r="A307" s="1">
        <v>305</v>
      </c>
      <c r="B307" s="10">
        <v>46328</v>
      </c>
      <c r="C307" s="1" t="s">
        <v>113</v>
      </c>
      <c r="D307" s="1" t="s">
        <v>114</v>
      </c>
      <c r="E307" s="1">
        <v>500</v>
      </c>
      <c r="F307" s="1"/>
      <c r="G307" s="1"/>
      <c r="H307" s="1"/>
      <c r="I307" s="1"/>
      <c r="J307" s="1">
        <f t="shared" si="4"/>
        <v>0</v>
      </c>
      <c r="K307" s="1"/>
    </row>
    <row r="308" spans="1:11" ht="18.75" customHeight="1" x14ac:dyDescent="0.3">
      <c r="A308" s="1">
        <v>306</v>
      </c>
      <c r="B308" s="10">
        <v>46329</v>
      </c>
      <c r="C308" s="1" t="s">
        <v>113</v>
      </c>
      <c r="D308" s="1" t="s">
        <v>114</v>
      </c>
      <c r="E308" s="1">
        <v>500</v>
      </c>
      <c r="F308" s="1"/>
      <c r="G308" s="1"/>
      <c r="H308" s="1"/>
      <c r="I308" s="1"/>
      <c r="J308" s="1">
        <f t="shared" si="4"/>
        <v>0</v>
      </c>
      <c r="K308" s="1"/>
    </row>
    <row r="309" spans="1:11" ht="18.75" customHeight="1" x14ac:dyDescent="0.3">
      <c r="A309" s="1">
        <v>307</v>
      </c>
      <c r="B309" s="10">
        <v>46330</v>
      </c>
      <c r="C309" s="1" t="s">
        <v>113</v>
      </c>
      <c r="D309" s="1" t="s">
        <v>114</v>
      </c>
      <c r="E309" s="1">
        <v>500</v>
      </c>
      <c r="F309" s="1"/>
      <c r="G309" s="1"/>
      <c r="H309" s="1"/>
      <c r="I309" s="1"/>
      <c r="J309" s="1">
        <f t="shared" si="4"/>
        <v>0</v>
      </c>
      <c r="K309" s="1"/>
    </row>
    <row r="310" spans="1:11" ht="18.75" customHeight="1" x14ac:dyDescent="0.3">
      <c r="A310" s="1">
        <v>308</v>
      </c>
      <c r="B310" s="10">
        <v>46331</v>
      </c>
      <c r="C310" s="1" t="s">
        <v>113</v>
      </c>
      <c r="D310" s="1" t="s">
        <v>114</v>
      </c>
      <c r="E310" s="1">
        <v>500</v>
      </c>
      <c r="F310" s="1"/>
      <c r="G310" s="1"/>
      <c r="H310" s="1"/>
      <c r="I310" s="1"/>
      <c r="J310" s="1">
        <f t="shared" si="4"/>
        <v>0</v>
      </c>
      <c r="K310" s="1"/>
    </row>
    <row r="311" spans="1:11" ht="18.75" customHeight="1" x14ac:dyDescent="0.3">
      <c r="A311" s="1">
        <v>309</v>
      </c>
      <c r="B311" s="10">
        <v>46332</v>
      </c>
      <c r="C311" s="1" t="s">
        <v>113</v>
      </c>
      <c r="D311" s="1" t="s">
        <v>114</v>
      </c>
      <c r="E311" s="1">
        <v>500</v>
      </c>
      <c r="F311" s="1"/>
      <c r="G311" s="1"/>
      <c r="H311" s="1"/>
      <c r="I311" s="1"/>
      <c r="J311" s="1">
        <f t="shared" si="4"/>
        <v>0</v>
      </c>
      <c r="K311" s="1"/>
    </row>
    <row r="312" spans="1:11" ht="18.75" customHeight="1" x14ac:dyDescent="0.3">
      <c r="A312" s="1">
        <v>310</v>
      </c>
      <c r="B312" s="10">
        <v>46333</v>
      </c>
      <c r="C312" s="1" t="s">
        <v>113</v>
      </c>
      <c r="D312" s="1" t="s">
        <v>114</v>
      </c>
      <c r="E312" s="1">
        <v>500</v>
      </c>
      <c r="F312" s="1"/>
      <c r="G312" s="1"/>
      <c r="H312" s="1"/>
      <c r="I312" s="1"/>
      <c r="J312" s="1">
        <f t="shared" si="4"/>
        <v>0</v>
      </c>
      <c r="K312" s="1"/>
    </row>
    <row r="313" spans="1:11" ht="18.75" customHeight="1" x14ac:dyDescent="0.3">
      <c r="A313" s="1">
        <v>311</v>
      </c>
      <c r="B313" s="10">
        <v>46334</v>
      </c>
      <c r="C313" s="1" t="s">
        <v>113</v>
      </c>
      <c r="D313" s="1" t="s">
        <v>114</v>
      </c>
      <c r="E313" s="1">
        <v>500</v>
      </c>
      <c r="F313" s="1"/>
      <c r="G313" s="1"/>
      <c r="H313" s="1"/>
      <c r="I313" s="1"/>
      <c r="J313" s="1">
        <f t="shared" si="4"/>
        <v>0</v>
      </c>
      <c r="K313" s="1"/>
    </row>
    <row r="314" spans="1:11" ht="18.75" customHeight="1" x14ac:dyDescent="0.3">
      <c r="A314" s="1">
        <v>312</v>
      </c>
      <c r="B314" s="10">
        <v>46335</v>
      </c>
      <c r="C314" s="1" t="s">
        <v>113</v>
      </c>
      <c r="D314" s="1" t="s">
        <v>114</v>
      </c>
      <c r="E314" s="1">
        <v>500</v>
      </c>
      <c r="F314" s="1"/>
      <c r="G314" s="1"/>
      <c r="H314" s="1"/>
      <c r="I314" s="1"/>
      <c r="J314" s="1">
        <f t="shared" si="4"/>
        <v>0</v>
      </c>
      <c r="K314" s="1"/>
    </row>
    <row r="315" spans="1:11" ht="18.75" customHeight="1" x14ac:dyDescent="0.3">
      <c r="A315" s="1">
        <v>313</v>
      </c>
      <c r="B315" s="10">
        <v>46336</v>
      </c>
      <c r="C315" s="1" t="s">
        <v>113</v>
      </c>
      <c r="D315" s="1" t="s">
        <v>114</v>
      </c>
      <c r="E315" s="1">
        <v>500</v>
      </c>
      <c r="F315" s="1"/>
      <c r="G315" s="1"/>
      <c r="H315" s="1"/>
      <c r="I315" s="1"/>
      <c r="J315" s="1">
        <f t="shared" si="4"/>
        <v>0</v>
      </c>
      <c r="K315" s="1"/>
    </row>
    <row r="316" spans="1:11" ht="18.75" customHeight="1" x14ac:dyDescent="0.3">
      <c r="A316" s="1">
        <v>314</v>
      </c>
      <c r="B316" s="10">
        <v>46337</v>
      </c>
      <c r="C316" s="1" t="s">
        <v>113</v>
      </c>
      <c r="D316" s="1" t="s">
        <v>114</v>
      </c>
      <c r="E316" s="1">
        <v>500</v>
      </c>
      <c r="F316" s="1"/>
      <c r="G316" s="1"/>
      <c r="H316" s="1"/>
      <c r="I316" s="1"/>
      <c r="J316" s="1">
        <f t="shared" si="4"/>
        <v>0</v>
      </c>
      <c r="K316" s="1"/>
    </row>
    <row r="317" spans="1:11" ht="18.75" customHeight="1" x14ac:dyDescent="0.3">
      <c r="A317" s="1">
        <v>315</v>
      </c>
      <c r="B317" s="10">
        <v>46338</v>
      </c>
      <c r="C317" s="1" t="s">
        <v>113</v>
      </c>
      <c r="D317" s="1" t="s">
        <v>114</v>
      </c>
      <c r="E317" s="1">
        <v>500</v>
      </c>
      <c r="F317" s="1"/>
      <c r="G317" s="1"/>
      <c r="H317" s="1"/>
      <c r="I317" s="1"/>
      <c r="J317" s="1">
        <f t="shared" si="4"/>
        <v>0</v>
      </c>
      <c r="K317" s="1"/>
    </row>
    <row r="318" spans="1:11" ht="18.75" customHeight="1" x14ac:dyDescent="0.3">
      <c r="A318" s="1">
        <v>316</v>
      </c>
      <c r="B318" s="10">
        <v>46339</v>
      </c>
      <c r="C318" s="1" t="s">
        <v>113</v>
      </c>
      <c r="D318" s="1" t="s">
        <v>114</v>
      </c>
      <c r="E318" s="1">
        <v>500</v>
      </c>
      <c r="F318" s="1"/>
      <c r="G318" s="1"/>
      <c r="H318" s="1"/>
      <c r="I318" s="1"/>
      <c r="J318" s="1">
        <f t="shared" si="4"/>
        <v>0</v>
      </c>
      <c r="K318" s="1"/>
    </row>
    <row r="319" spans="1:11" ht="18.75" customHeight="1" x14ac:dyDescent="0.3">
      <c r="A319" s="1">
        <v>317</v>
      </c>
      <c r="B319" s="10">
        <v>46340</v>
      </c>
      <c r="C319" s="1" t="s">
        <v>113</v>
      </c>
      <c r="D319" s="1" t="s">
        <v>114</v>
      </c>
      <c r="E319" s="1">
        <v>500</v>
      </c>
      <c r="F319" s="1"/>
      <c r="G319" s="1"/>
      <c r="H319" s="1"/>
      <c r="I319" s="1"/>
      <c r="J319" s="1">
        <f t="shared" si="4"/>
        <v>0</v>
      </c>
      <c r="K319" s="1"/>
    </row>
    <row r="320" spans="1:11" ht="18.75" customHeight="1" x14ac:dyDescent="0.3">
      <c r="A320" s="1">
        <v>318</v>
      </c>
      <c r="B320" s="10">
        <v>46341</v>
      </c>
      <c r="C320" s="1" t="s">
        <v>113</v>
      </c>
      <c r="D320" s="1" t="s">
        <v>114</v>
      </c>
      <c r="E320" s="1">
        <v>500</v>
      </c>
      <c r="F320" s="1"/>
      <c r="G320" s="1"/>
      <c r="H320" s="1"/>
      <c r="I320" s="1"/>
      <c r="J320" s="1">
        <f t="shared" si="4"/>
        <v>0</v>
      </c>
      <c r="K320" s="1"/>
    </row>
    <row r="321" spans="1:11" ht="18.75" customHeight="1" x14ac:dyDescent="0.3">
      <c r="A321" s="1">
        <v>319</v>
      </c>
      <c r="B321" s="10">
        <v>46342</v>
      </c>
      <c r="C321" s="1" t="s">
        <v>113</v>
      </c>
      <c r="D321" s="1" t="s">
        <v>114</v>
      </c>
      <c r="E321" s="1">
        <v>500</v>
      </c>
      <c r="F321" s="1"/>
      <c r="G321" s="1"/>
      <c r="H321" s="1"/>
      <c r="I321" s="1"/>
      <c r="J321" s="1">
        <f t="shared" si="4"/>
        <v>0</v>
      </c>
      <c r="K321" s="1"/>
    </row>
    <row r="322" spans="1:11" ht="18.75" customHeight="1" x14ac:dyDescent="0.3">
      <c r="A322" s="1">
        <v>320</v>
      </c>
      <c r="B322" s="10">
        <v>46343</v>
      </c>
      <c r="C322" s="1" t="s">
        <v>113</v>
      </c>
      <c r="D322" s="1" t="s">
        <v>114</v>
      </c>
      <c r="E322" s="1">
        <v>500</v>
      </c>
      <c r="F322" s="1"/>
      <c r="G322" s="1"/>
      <c r="H322" s="1"/>
      <c r="I322" s="1"/>
      <c r="J322" s="1">
        <f t="shared" si="4"/>
        <v>0</v>
      </c>
      <c r="K322" s="1"/>
    </row>
    <row r="323" spans="1:11" ht="18.75" customHeight="1" x14ac:dyDescent="0.3">
      <c r="A323" s="1">
        <v>321</v>
      </c>
      <c r="B323" s="10">
        <v>46344</v>
      </c>
      <c r="C323" s="1" t="s">
        <v>113</v>
      </c>
      <c r="D323" s="1" t="s">
        <v>114</v>
      </c>
      <c r="E323" s="1">
        <v>500</v>
      </c>
      <c r="F323" s="1"/>
      <c r="G323" s="1"/>
      <c r="H323" s="1"/>
      <c r="I323" s="1"/>
      <c r="J323" s="1">
        <f t="shared" si="4"/>
        <v>0</v>
      </c>
      <c r="K323" s="1"/>
    </row>
    <row r="324" spans="1:11" ht="18.75" customHeight="1" x14ac:dyDescent="0.3">
      <c r="A324" s="1">
        <v>322</v>
      </c>
      <c r="B324" s="10">
        <v>46345</v>
      </c>
      <c r="C324" s="1" t="s">
        <v>113</v>
      </c>
      <c r="D324" s="1" t="s">
        <v>114</v>
      </c>
      <c r="E324" s="1">
        <v>500</v>
      </c>
      <c r="F324" s="1"/>
      <c r="G324" s="1"/>
      <c r="H324" s="1"/>
      <c r="I324" s="1"/>
      <c r="J324" s="1">
        <f t="shared" ref="J324:J367" si="5">E324*F324-G324-H324+I324</f>
        <v>0</v>
      </c>
      <c r="K324" s="1"/>
    </row>
    <row r="325" spans="1:11" ht="18.75" customHeight="1" x14ac:dyDescent="0.3">
      <c r="A325" s="1">
        <v>323</v>
      </c>
      <c r="B325" s="10">
        <v>46346</v>
      </c>
      <c r="C325" s="1" t="s">
        <v>113</v>
      </c>
      <c r="D325" s="1" t="s">
        <v>114</v>
      </c>
      <c r="E325" s="1">
        <v>500</v>
      </c>
      <c r="F325" s="1"/>
      <c r="G325" s="1"/>
      <c r="H325" s="1"/>
      <c r="I325" s="1"/>
      <c r="J325" s="1">
        <f t="shared" si="5"/>
        <v>0</v>
      </c>
      <c r="K325" s="1"/>
    </row>
    <row r="326" spans="1:11" ht="18.75" customHeight="1" x14ac:dyDescent="0.3">
      <c r="A326" s="1">
        <v>324</v>
      </c>
      <c r="B326" s="10">
        <v>46347</v>
      </c>
      <c r="C326" s="1" t="s">
        <v>113</v>
      </c>
      <c r="D326" s="1" t="s">
        <v>114</v>
      </c>
      <c r="E326" s="1">
        <v>500</v>
      </c>
      <c r="F326" s="1"/>
      <c r="G326" s="1"/>
      <c r="H326" s="1"/>
      <c r="I326" s="1"/>
      <c r="J326" s="1">
        <f t="shared" si="5"/>
        <v>0</v>
      </c>
      <c r="K326" s="1"/>
    </row>
    <row r="327" spans="1:11" ht="18.75" customHeight="1" x14ac:dyDescent="0.3">
      <c r="A327" s="1">
        <v>325</v>
      </c>
      <c r="B327" s="10">
        <v>46348</v>
      </c>
      <c r="C327" s="1" t="s">
        <v>113</v>
      </c>
      <c r="D327" s="1" t="s">
        <v>114</v>
      </c>
      <c r="E327" s="1">
        <v>500</v>
      </c>
      <c r="F327" s="1"/>
      <c r="G327" s="1"/>
      <c r="H327" s="1"/>
      <c r="I327" s="1"/>
      <c r="J327" s="1">
        <f t="shared" si="5"/>
        <v>0</v>
      </c>
      <c r="K327" s="1"/>
    </row>
    <row r="328" spans="1:11" ht="18.75" customHeight="1" x14ac:dyDescent="0.3">
      <c r="A328" s="1">
        <v>326</v>
      </c>
      <c r="B328" s="10">
        <v>46349</v>
      </c>
      <c r="C328" s="1" t="s">
        <v>113</v>
      </c>
      <c r="D328" s="1" t="s">
        <v>114</v>
      </c>
      <c r="E328" s="1">
        <v>500</v>
      </c>
      <c r="F328" s="1"/>
      <c r="G328" s="1"/>
      <c r="H328" s="1"/>
      <c r="I328" s="1"/>
      <c r="J328" s="1">
        <f t="shared" si="5"/>
        <v>0</v>
      </c>
      <c r="K328" s="1"/>
    </row>
    <row r="329" spans="1:11" ht="18.75" customHeight="1" x14ac:dyDescent="0.3">
      <c r="A329" s="1">
        <v>327</v>
      </c>
      <c r="B329" s="10">
        <v>46350</v>
      </c>
      <c r="C329" s="1" t="s">
        <v>113</v>
      </c>
      <c r="D329" s="1" t="s">
        <v>114</v>
      </c>
      <c r="E329" s="1">
        <v>500</v>
      </c>
      <c r="F329" s="1"/>
      <c r="G329" s="1"/>
      <c r="H329" s="1"/>
      <c r="I329" s="1"/>
      <c r="J329" s="1">
        <f t="shared" si="5"/>
        <v>0</v>
      </c>
      <c r="K329" s="1"/>
    </row>
    <row r="330" spans="1:11" ht="18.75" customHeight="1" x14ac:dyDescent="0.3">
      <c r="A330" s="1">
        <v>328</v>
      </c>
      <c r="B330" s="10">
        <v>46351</v>
      </c>
      <c r="C330" s="1" t="s">
        <v>113</v>
      </c>
      <c r="D330" s="1" t="s">
        <v>114</v>
      </c>
      <c r="E330" s="1">
        <v>500</v>
      </c>
      <c r="F330" s="1"/>
      <c r="G330" s="1"/>
      <c r="H330" s="1"/>
      <c r="I330" s="1"/>
      <c r="J330" s="1">
        <f t="shared" si="5"/>
        <v>0</v>
      </c>
      <c r="K330" s="1"/>
    </row>
    <row r="331" spans="1:11" ht="18.75" customHeight="1" x14ac:dyDescent="0.3">
      <c r="A331" s="1">
        <v>329</v>
      </c>
      <c r="B331" s="10">
        <v>46352</v>
      </c>
      <c r="C331" s="1" t="s">
        <v>113</v>
      </c>
      <c r="D331" s="1" t="s">
        <v>114</v>
      </c>
      <c r="E331" s="1">
        <v>500</v>
      </c>
      <c r="F331" s="1"/>
      <c r="G331" s="1"/>
      <c r="H331" s="1"/>
      <c r="I331" s="1"/>
      <c r="J331" s="1">
        <f t="shared" si="5"/>
        <v>0</v>
      </c>
      <c r="K331" s="1"/>
    </row>
    <row r="332" spans="1:11" ht="18.75" customHeight="1" x14ac:dyDescent="0.3">
      <c r="A332" s="1">
        <v>330</v>
      </c>
      <c r="B332" s="10">
        <v>46353</v>
      </c>
      <c r="C332" s="1" t="s">
        <v>113</v>
      </c>
      <c r="D332" s="1" t="s">
        <v>114</v>
      </c>
      <c r="E332" s="1">
        <v>500</v>
      </c>
      <c r="F332" s="1"/>
      <c r="G332" s="1"/>
      <c r="H332" s="1"/>
      <c r="I332" s="1"/>
      <c r="J332" s="1">
        <f t="shared" si="5"/>
        <v>0</v>
      </c>
      <c r="K332" s="1"/>
    </row>
    <row r="333" spans="1:11" ht="18.75" customHeight="1" x14ac:dyDescent="0.3">
      <c r="A333" s="1">
        <v>331</v>
      </c>
      <c r="B333" s="10">
        <v>46354</v>
      </c>
      <c r="C333" s="1" t="s">
        <v>113</v>
      </c>
      <c r="D333" s="1" t="s">
        <v>114</v>
      </c>
      <c r="E333" s="1">
        <v>500</v>
      </c>
      <c r="F333" s="1"/>
      <c r="G333" s="1"/>
      <c r="H333" s="1"/>
      <c r="I333" s="1"/>
      <c r="J333" s="1">
        <f t="shared" si="5"/>
        <v>0</v>
      </c>
      <c r="K333" s="1"/>
    </row>
    <row r="334" spans="1:11" ht="18.75" customHeight="1" x14ac:dyDescent="0.3">
      <c r="A334" s="1">
        <v>332</v>
      </c>
      <c r="B334" s="10">
        <v>46355</v>
      </c>
      <c r="C334" s="1" t="s">
        <v>113</v>
      </c>
      <c r="D334" s="1" t="s">
        <v>114</v>
      </c>
      <c r="E334" s="1">
        <v>500</v>
      </c>
      <c r="F334" s="1"/>
      <c r="G334" s="1"/>
      <c r="H334" s="1"/>
      <c r="I334" s="1"/>
      <c r="J334" s="1">
        <f t="shared" si="5"/>
        <v>0</v>
      </c>
      <c r="K334" s="1"/>
    </row>
    <row r="335" spans="1:11" ht="18.75" customHeight="1" x14ac:dyDescent="0.3">
      <c r="A335" s="1">
        <v>333</v>
      </c>
      <c r="B335" s="10">
        <v>46356</v>
      </c>
      <c r="C335" s="1" t="s">
        <v>113</v>
      </c>
      <c r="D335" s="1" t="s">
        <v>114</v>
      </c>
      <c r="E335" s="1">
        <v>500</v>
      </c>
      <c r="F335" s="1"/>
      <c r="G335" s="1"/>
      <c r="H335" s="1"/>
      <c r="I335" s="1"/>
      <c r="J335" s="1">
        <f t="shared" si="5"/>
        <v>0</v>
      </c>
      <c r="K335" s="1"/>
    </row>
    <row r="336" spans="1:11" ht="18.75" customHeight="1" x14ac:dyDescent="0.3">
      <c r="A336" s="1">
        <v>334</v>
      </c>
      <c r="B336" s="10">
        <v>46357</v>
      </c>
      <c r="C336" s="1" t="s">
        <v>113</v>
      </c>
      <c r="D336" s="1" t="s">
        <v>114</v>
      </c>
      <c r="E336" s="1">
        <v>500</v>
      </c>
      <c r="F336" s="1"/>
      <c r="G336" s="1"/>
      <c r="H336" s="1"/>
      <c r="I336" s="1"/>
      <c r="J336" s="1">
        <f t="shared" si="5"/>
        <v>0</v>
      </c>
      <c r="K336" s="1"/>
    </row>
    <row r="337" spans="1:11" ht="18.75" customHeight="1" x14ac:dyDescent="0.3">
      <c r="A337" s="1">
        <v>335</v>
      </c>
      <c r="B337" s="10">
        <v>46358</v>
      </c>
      <c r="C337" s="1" t="s">
        <v>113</v>
      </c>
      <c r="D337" s="1" t="s">
        <v>114</v>
      </c>
      <c r="E337" s="1">
        <v>500</v>
      </c>
      <c r="F337" s="1"/>
      <c r="G337" s="1"/>
      <c r="H337" s="1"/>
      <c r="I337" s="1"/>
      <c r="J337" s="1">
        <f t="shared" si="5"/>
        <v>0</v>
      </c>
      <c r="K337" s="1"/>
    </row>
    <row r="338" spans="1:11" ht="18.75" customHeight="1" x14ac:dyDescent="0.3">
      <c r="A338" s="1">
        <v>336</v>
      </c>
      <c r="B338" s="10">
        <v>46359</v>
      </c>
      <c r="C338" s="1" t="s">
        <v>113</v>
      </c>
      <c r="D338" s="1" t="s">
        <v>114</v>
      </c>
      <c r="E338" s="1">
        <v>500</v>
      </c>
      <c r="F338" s="1"/>
      <c r="G338" s="1"/>
      <c r="H338" s="1"/>
      <c r="I338" s="1"/>
      <c r="J338" s="1">
        <f t="shared" si="5"/>
        <v>0</v>
      </c>
      <c r="K338" s="1"/>
    </row>
    <row r="339" spans="1:11" ht="18.75" customHeight="1" x14ac:dyDescent="0.3">
      <c r="A339" s="1">
        <v>337</v>
      </c>
      <c r="B339" s="10">
        <v>46360</v>
      </c>
      <c r="C339" s="1" t="s">
        <v>113</v>
      </c>
      <c r="D339" s="1" t="s">
        <v>114</v>
      </c>
      <c r="E339" s="1">
        <v>500</v>
      </c>
      <c r="F339" s="1"/>
      <c r="G339" s="1"/>
      <c r="H339" s="1"/>
      <c r="I339" s="1"/>
      <c r="J339" s="1">
        <f t="shared" si="5"/>
        <v>0</v>
      </c>
      <c r="K339" s="1"/>
    </row>
    <row r="340" spans="1:11" ht="18.75" customHeight="1" x14ac:dyDescent="0.3">
      <c r="A340" s="1">
        <v>338</v>
      </c>
      <c r="B340" s="10">
        <v>46361</v>
      </c>
      <c r="C340" s="1" t="s">
        <v>113</v>
      </c>
      <c r="D340" s="1" t="s">
        <v>114</v>
      </c>
      <c r="E340" s="1">
        <v>500</v>
      </c>
      <c r="F340" s="1"/>
      <c r="G340" s="1"/>
      <c r="H340" s="1"/>
      <c r="I340" s="1"/>
      <c r="J340" s="1">
        <f t="shared" si="5"/>
        <v>0</v>
      </c>
      <c r="K340" s="1"/>
    </row>
    <row r="341" spans="1:11" ht="18.75" customHeight="1" x14ac:dyDescent="0.3">
      <c r="A341" s="1">
        <v>339</v>
      </c>
      <c r="B341" s="10">
        <v>46362</v>
      </c>
      <c r="C341" s="1" t="s">
        <v>113</v>
      </c>
      <c r="D341" s="1" t="s">
        <v>114</v>
      </c>
      <c r="E341" s="1">
        <v>500</v>
      </c>
      <c r="F341" s="1"/>
      <c r="G341" s="1"/>
      <c r="H341" s="1"/>
      <c r="I341" s="1"/>
      <c r="J341" s="1">
        <f t="shared" si="5"/>
        <v>0</v>
      </c>
      <c r="K341" s="1"/>
    </row>
    <row r="342" spans="1:11" ht="18.75" customHeight="1" x14ac:dyDescent="0.3">
      <c r="A342" s="1">
        <v>340</v>
      </c>
      <c r="B342" s="10">
        <v>46363</v>
      </c>
      <c r="C342" s="1" t="s">
        <v>113</v>
      </c>
      <c r="D342" s="1" t="s">
        <v>114</v>
      </c>
      <c r="E342" s="1">
        <v>500</v>
      </c>
      <c r="F342" s="1"/>
      <c r="G342" s="1"/>
      <c r="H342" s="1"/>
      <c r="I342" s="1"/>
      <c r="J342" s="1">
        <f t="shared" si="5"/>
        <v>0</v>
      </c>
      <c r="K342" s="1"/>
    </row>
    <row r="343" spans="1:11" ht="18.75" customHeight="1" x14ac:dyDescent="0.3">
      <c r="A343" s="1">
        <v>341</v>
      </c>
      <c r="B343" s="10">
        <v>46364</v>
      </c>
      <c r="C343" s="1" t="s">
        <v>113</v>
      </c>
      <c r="D343" s="1" t="s">
        <v>114</v>
      </c>
      <c r="E343" s="1">
        <v>500</v>
      </c>
      <c r="F343" s="1"/>
      <c r="G343" s="1"/>
      <c r="H343" s="1"/>
      <c r="I343" s="1"/>
      <c r="J343" s="1">
        <f t="shared" si="5"/>
        <v>0</v>
      </c>
      <c r="K343" s="1"/>
    </row>
    <row r="344" spans="1:11" ht="18.75" customHeight="1" x14ac:dyDescent="0.3">
      <c r="A344" s="1">
        <v>342</v>
      </c>
      <c r="B344" s="10">
        <v>46365</v>
      </c>
      <c r="C344" s="1" t="s">
        <v>113</v>
      </c>
      <c r="D344" s="1" t="s">
        <v>114</v>
      </c>
      <c r="E344" s="1">
        <v>500</v>
      </c>
      <c r="F344" s="1"/>
      <c r="G344" s="1"/>
      <c r="H344" s="1"/>
      <c r="I344" s="1"/>
      <c r="J344" s="1">
        <f t="shared" si="5"/>
        <v>0</v>
      </c>
      <c r="K344" s="1"/>
    </row>
    <row r="345" spans="1:11" ht="18.75" customHeight="1" x14ac:dyDescent="0.3">
      <c r="A345" s="1">
        <v>343</v>
      </c>
      <c r="B345" s="10">
        <v>46366</v>
      </c>
      <c r="C345" s="1" t="s">
        <v>113</v>
      </c>
      <c r="D345" s="1" t="s">
        <v>114</v>
      </c>
      <c r="E345" s="1">
        <v>500</v>
      </c>
      <c r="F345" s="1"/>
      <c r="G345" s="1"/>
      <c r="H345" s="1"/>
      <c r="I345" s="1"/>
      <c r="J345" s="1">
        <f t="shared" si="5"/>
        <v>0</v>
      </c>
      <c r="K345" s="1"/>
    </row>
    <row r="346" spans="1:11" ht="18.75" customHeight="1" x14ac:dyDescent="0.3">
      <c r="A346" s="1">
        <v>344</v>
      </c>
      <c r="B346" s="10">
        <v>46367</v>
      </c>
      <c r="C346" s="1" t="s">
        <v>113</v>
      </c>
      <c r="D346" s="1" t="s">
        <v>114</v>
      </c>
      <c r="E346" s="1">
        <v>500</v>
      </c>
      <c r="F346" s="1"/>
      <c r="G346" s="1"/>
      <c r="H346" s="1"/>
      <c r="I346" s="1"/>
      <c r="J346" s="1">
        <f t="shared" si="5"/>
        <v>0</v>
      </c>
      <c r="K346" s="1"/>
    </row>
    <row r="347" spans="1:11" ht="18.75" customHeight="1" x14ac:dyDescent="0.3">
      <c r="A347" s="1">
        <v>345</v>
      </c>
      <c r="B347" s="10">
        <v>46368</v>
      </c>
      <c r="C347" s="1" t="s">
        <v>113</v>
      </c>
      <c r="D347" s="1" t="s">
        <v>114</v>
      </c>
      <c r="E347" s="1">
        <v>500</v>
      </c>
      <c r="F347" s="1"/>
      <c r="G347" s="1"/>
      <c r="H347" s="1"/>
      <c r="I347" s="1"/>
      <c r="J347" s="1">
        <f t="shared" si="5"/>
        <v>0</v>
      </c>
      <c r="K347" s="1"/>
    </row>
    <row r="348" spans="1:11" ht="18.75" customHeight="1" x14ac:dyDescent="0.3">
      <c r="A348" s="1">
        <v>346</v>
      </c>
      <c r="B348" s="10">
        <v>46369</v>
      </c>
      <c r="C348" s="1" t="s">
        <v>113</v>
      </c>
      <c r="D348" s="1" t="s">
        <v>114</v>
      </c>
      <c r="E348" s="1">
        <v>500</v>
      </c>
      <c r="F348" s="1"/>
      <c r="G348" s="1"/>
      <c r="H348" s="1"/>
      <c r="I348" s="1"/>
      <c r="J348" s="1">
        <f t="shared" si="5"/>
        <v>0</v>
      </c>
      <c r="K348" s="1"/>
    </row>
    <row r="349" spans="1:11" ht="18.75" customHeight="1" x14ac:dyDescent="0.3">
      <c r="A349" s="1">
        <v>347</v>
      </c>
      <c r="B349" s="10">
        <v>46370</v>
      </c>
      <c r="C349" s="1" t="s">
        <v>113</v>
      </c>
      <c r="D349" s="1" t="s">
        <v>114</v>
      </c>
      <c r="E349" s="1">
        <v>500</v>
      </c>
      <c r="F349" s="1"/>
      <c r="G349" s="1"/>
      <c r="H349" s="1"/>
      <c r="I349" s="1"/>
      <c r="J349" s="1">
        <f t="shared" si="5"/>
        <v>0</v>
      </c>
      <c r="K349" s="1"/>
    </row>
    <row r="350" spans="1:11" ht="18.75" customHeight="1" x14ac:dyDescent="0.3">
      <c r="A350" s="1">
        <v>348</v>
      </c>
      <c r="B350" s="10">
        <v>46371</v>
      </c>
      <c r="C350" s="1" t="s">
        <v>113</v>
      </c>
      <c r="D350" s="1" t="s">
        <v>114</v>
      </c>
      <c r="E350" s="1">
        <v>500</v>
      </c>
      <c r="F350" s="1"/>
      <c r="G350" s="1"/>
      <c r="H350" s="1"/>
      <c r="I350" s="1"/>
      <c r="J350" s="1">
        <f t="shared" si="5"/>
        <v>0</v>
      </c>
      <c r="K350" s="1"/>
    </row>
    <row r="351" spans="1:11" ht="18.75" customHeight="1" x14ac:dyDescent="0.3">
      <c r="A351" s="1">
        <v>349</v>
      </c>
      <c r="B351" s="10">
        <v>46372</v>
      </c>
      <c r="C351" s="1" t="s">
        <v>113</v>
      </c>
      <c r="D351" s="1" t="s">
        <v>114</v>
      </c>
      <c r="E351" s="1">
        <v>500</v>
      </c>
      <c r="F351" s="1"/>
      <c r="G351" s="1"/>
      <c r="H351" s="1"/>
      <c r="I351" s="1"/>
      <c r="J351" s="1">
        <f t="shared" si="5"/>
        <v>0</v>
      </c>
      <c r="K351" s="1"/>
    </row>
    <row r="352" spans="1:11" ht="18.75" customHeight="1" x14ac:dyDescent="0.3">
      <c r="A352" s="1">
        <v>350</v>
      </c>
      <c r="B352" s="10">
        <v>46373</v>
      </c>
      <c r="C352" s="1" t="s">
        <v>113</v>
      </c>
      <c r="D352" s="1" t="s">
        <v>114</v>
      </c>
      <c r="E352" s="1">
        <v>500</v>
      </c>
      <c r="F352" s="1"/>
      <c r="G352" s="1"/>
      <c r="H352" s="1"/>
      <c r="I352" s="1"/>
      <c r="J352" s="1">
        <f t="shared" si="5"/>
        <v>0</v>
      </c>
      <c r="K352" s="1"/>
    </row>
    <row r="353" spans="1:11" ht="18.75" customHeight="1" x14ac:dyDescent="0.3">
      <c r="A353" s="1">
        <v>351</v>
      </c>
      <c r="B353" s="10">
        <v>46374</v>
      </c>
      <c r="C353" s="1" t="s">
        <v>113</v>
      </c>
      <c r="D353" s="1" t="s">
        <v>114</v>
      </c>
      <c r="E353" s="1">
        <v>500</v>
      </c>
      <c r="F353" s="1"/>
      <c r="G353" s="1"/>
      <c r="H353" s="1"/>
      <c r="I353" s="1"/>
      <c r="J353" s="1">
        <f t="shared" si="5"/>
        <v>0</v>
      </c>
      <c r="K353" s="1"/>
    </row>
    <row r="354" spans="1:11" ht="18.75" customHeight="1" x14ac:dyDescent="0.3">
      <c r="A354" s="1">
        <v>352</v>
      </c>
      <c r="B354" s="10">
        <v>46375</v>
      </c>
      <c r="C354" s="1" t="s">
        <v>113</v>
      </c>
      <c r="D354" s="1" t="s">
        <v>114</v>
      </c>
      <c r="E354" s="1">
        <v>500</v>
      </c>
      <c r="F354" s="1"/>
      <c r="G354" s="1"/>
      <c r="H354" s="1"/>
      <c r="I354" s="1"/>
      <c r="J354" s="1">
        <f t="shared" si="5"/>
        <v>0</v>
      </c>
      <c r="K354" s="1"/>
    </row>
    <row r="355" spans="1:11" ht="18.75" customHeight="1" x14ac:dyDescent="0.3">
      <c r="A355" s="1">
        <v>353</v>
      </c>
      <c r="B355" s="10">
        <v>46376</v>
      </c>
      <c r="C355" s="1" t="s">
        <v>113</v>
      </c>
      <c r="D355" s="1" t="s">
        <v>114</v>
      </c>
      <c r="E355" s="1">
        <v>500</v>
      </c>
      <c r="F355" s="1"/>
      <c r="G355" s="1"/>
      <c r="H355" s="1"/>
      <c r="I355" s="1"/>
      <c r="J355" s="1">
        <f t="shared" si="5"/>
        <v>0</v>
      </c>
      <c r="K355" s="1"/>
    </row>
    <row r="356" spans="1:11" ht="18.75" customHeight="1" x14ac:dyDescent="0.3">
      <c r="A356" s="1">
        <v>354</v>
      </c>
      <c r="B356" s="10">
        <v>46377</v>
      </c>
      <c r="C356" s="1" t="s">
        <v>113</v>
      </c>
      <c r="D356" s="1" t="s">
        <v>114</v>
      </c>
      <c r="E356" s="1">
        <v>500</v>
      </c>
      <c r="F356" s="1"/>
      <c r="G356" s="1"/>
      <c r="H356" s="1"/>
      <c r="I356" s="1"/>
      <c r="J356" s="1">
        <f t="shared" si="5"/>
        <v>0</v>
      </c>
      <c r="K356" s="1"/>
    </row>
    <row r="357" spans="1:11" ht="18.75" customHeight="1" x14ac:dyDescent="0.3">
      <c r="A357" s="1">
        <v>355</v>
      </c>
      <c r="B357" s="10">
        <v>46378</v>
      </c>
      <c r="C357" s="1" t="s">
        <v>113</v>
      </c>
      <c r="D357" s="1" t="s">
        <v>114</v>
      </c>
      <c r="E357" s="1">
        <v>500</v>
      </c>
      <c r="F357" s="1"/>
      <c r="G357" s="1"/>
      <c r="H357" s="1"/>
      <c r="I357" s="1"/>
      <c r="J357" s="1">
        <f t="shared" si="5"/>
        <v>0</v>
      </c>
      <c r="K357" s="1"/>
    </row>
    <row r="358" spans="1:11" ht="18.75" customHeight="1" x14ac:dyDescent="0.3">
      <c r="A358" s="1">
        <v>356</v>
      </c>
      <c r="B358" s="10">
        <v>46379</v>
      </c>
      <c r="C358" s="1" t="s">
        <v>113</v>
      </c>
      <c r="D358" s="1" t="s">
        <v>114</v>
      </c>
      <c r="E358" s="1">
        <v>500</v>
      </c>
      <c r="F358" s="1"/>
      <c r="G358" s="1"/>
      <c r="H358" s="1"/>
      <c r="I358" s="1"/>
      <c r="J358" s="1">
        <f t="shared" si="5"/>
        <v>0</v>
      </c>
      <c r="K358" s="1"/>
    </row>
    <row r="359" spans="1:11" ht="18.75" customHeight="1" x14ac:dyDescent="0.3">
      <c r="A359" s="1">
        <v>357</v>
      </c>
      <c r="B359" s="10">
        <v>46380</v>
      </c>
      <c r="C359" s="1" t="s">
        <v>113</v>
      </c>
      <c r="D359" s="1" t="s">
        <v>114</v>
      </c>
      <c r="E359" s="1">
        <v>500</v>
      </c>
      <c r="F359" s="1"/>
      <c r="G359" s="1"/>
      <c r="H359" s="1"/>
      <c r="I359" s="1"/>
      <c r="J359" s="1">
        <f t="shared" si="5"/>
        <v>0</v>
      </c>
      <c r="K359" s="1"/>
    </row>
    <row r="360" spans="1:11" ht="18.75" customHeight="1" x14ac:dyDescent="0.3">
      <c r="A360" s="1">
        <v>358</v>
      </c>
      <c r="B360" s="10">
        <v>46381</v>
      </c>
      <c r="C360" s="1" t="s">
        <v>113</v>
      </c>
      <c r="D360" s="1" t="s">
        <v>114</v>
      </c>
      <c r="E360" s="1">
        <v>500</v>
      </c>
      <c r="F360" s="1"/>
      <c r="G360" s="1"/>
      <c r="H360" s="1"/>
      <c r="I360" s="1"/>
      <c r="J360" s="1">
        <f t="shared" si="5"/>
        <v>0</v>
      </c>
      <c r="K360" s="1"/>
    </row>
    <row r="361" spans="1:11" ht="18.75" customHeight="1" x14ac:dyDescent="0.3">
      <c r="A361" s="1">
        <v>359</v>
      </c>
      <c r="B361" s="10">
        <v>46382</v>
      </c>
      <c r="C361" s="1" t="s">
        <v>113</v>
      </c>
      <c r="D361" s="1" t="s">
        <v>114</v>
      </c>
      <c r="E361" s="1">
        <v>500</v>
      </c>
      <c r="F361" s="1"/>
      <c r="G361" s="1"/>
      <c r="H361" s="1"/>
      <c r="I361" s="1"/>
      <c r="J361" s="1">
        <f t="shared" si="5"/>
        <v>0</v>
      </c>
      <c r="K361" s="1"/>
    </row>
    <row r="362" spans="1:11" ht="18.75" customHeight="1" x14ac:dyDescent="0.3">
      <c r="A362" s="1">
        <v>360</v>
      </c>
      <c r="B362" s="10">
        <v>46383</v>
      </c>
      <c r="C362" s="1" t="s">
        <v>113</v>
      </c>
      <c r="D362" s="1" t="s">
        <v>114</v>
      </c>
      <c r="E362" s="1">
        <v>500</v>
      </c>
      <c r="F362" s="1"/>
      <c r="G362" s="1"/>
      <c r="H362" s="1"/>
      <c r="I362" s="1"/>
      <c r="J362" s="1">
        <f t="shared" si="5"/>
        <v>0</v>
      </c>
      <c r="K362" s="1"/>
    </row>
    <row r="363" spans="1:11" ht="18.75" customHeight="1" x14ac:dyDescent="0.3">
      <c r="A363" s="1">
        <v>361</v>
      </c>
      <c r="B363" s="10">
        <v>46384</v>
      </c>
      <c r="C363" s="1" t="s">
        <v>113</v>
      </c>
      <c r="D363" s="1" t="s">
        <v>114</v>
      </c>
      <c r="E363" s="1">
        <v>500</v>
      </c>
      <c r="F363" s="1"/>
      <c r="G363" s="1"/>
      <c r="H363" s="1"/>
      <c r="I363" s="1"/>
      <c r="J363" s="1">
        <f t="shared" si="5"/>
        <v>0</v>
      </c>
      <c r="K363" s="1"/>
    </row>
    <row r="364" spans="1:11" ht="18.75" customHeight="1" x14ac:dyDescent="0.3">
      <c r="A364" s="1">
        <v>362</v>
      </c>
      <c r="B364" s="10">
        <v>46385</v>
      </c>
      <c r="C364" s="1" t="s">
        <v>113</v>
      </c>
      <c r="D364" s="1" t="s">
        <v>114</v>
      </c>
      <c r="E364" s="1">
        <v>500</v>
      </c>
      <c r="F364" s="1"/>
      <c r="G364" s="1"/>
      <c r="H364" s="1"/>
      <c r="I364" s="1"/>
      <c r="J364" s="1">
        <f t="shared" si="5"/>
        <v>0</v>
      </c>
      <c r="K364" s="1"/>
    </row>
    <row r="365" spans="1:11" ht="18.75" customHeight="1" x14ac:dyDescent="0.3">
      <c r="A365" s="1">
        <v>363</v>
      </c>
      <c r="B365" s="10">
        <v>46386</v>
      </c>
      <c r="C365" s="1" t="s">
        <v>113</v>
      </c>
      <c r="D365" s="1" t="s">
        <v>114</v>
      </c>
      <c r="E365" s="1">
        <v>500</v>
      </c>
      <c r="F365" s="1"/>
      <c r="G365" s="1"/>
      <c r="H365" s="1"/>
      <c r="I365" s="1"/>
      <c r="J365" s="1">
        <f t="shared" si="5"/>
        <v>0</v>
      </c>
      <c r="K365" s="1"/>
    </row>
    <row r="366" spans="1:11" ht="18.75" customHeight="1" x14ac:dyDescent="0.3">
      <c r="A366" s="1">
        <v>364</v>
      </c>
      <c r="B366" s="10">
        <v>46387</v>
      </c>
      <c r="C366" s="1" t="s">
        <v>113</v>
      </c>
      <c r="D366" s="1" t="s">
        <v>114</v>
      </c>
      <c r="E366" s="1">
        <v>500</v>
      </c>
      <c r="F366" s="1"/>
      <c r="G366" s="1"/>
      <c r="H366" s="1"/>
      <c r="I366" s="1"/>
      <c r="J366" s="1">
        <f t="shared" si="5"/>
        <v>0</v>
      </c>
      <c r="K366" s="1"/>
    </row>
    <row r="367" spans="1:11" ht="18.75" customHeight="1" x14ac:dyDescent="0.3">
      <c r="A367" s="1">
        <v>365</v>
      </c>
      <c r="B367" s="10">
        <v>46388</v>
      </c>
      <c r="C367" s="1" t="s">
        <v>113</v>
      </c>
      <c r="D367" s="1" t="s">
        <v>114</v>
      </c>
      <c r="E367" s="1">
        <v>500</v>
      </c>
      <c r="F367" s="1"/>
      <c r="G367" s="1"/>
      <c r="H367" s="1"/>
      <c r="I367" s="1"/>
      <c r="J367" s="1">
        <f t="shared" si="5"/>
        <v>0</v>
      </c>
      <c r="K367" s="1"/>
    </row>
    <row r="368" spans="1:11" ht="18.75" customHeight="1" x14ac:dyDescent="0.3">
      <c r="A368" s="1"/>
      <c r="B368" s="10"/>
      <c r="C368" s="1"/>
      <c r="D368" s="1"/>
      <c r="E368" s="1"/>
      <c r="F368" s="1"/>
      <c r="G368" s="1"/>
      <c r="H368" s="1"/>
      <c r="I368" s="1"/>
      <c r="J368" s="1"/>
      <c r="K368" s="1"/>
    </row>
    <row r="369" spans="1:11" ht="18.75" customHeight="1" x14ac:dyDescent="0.3">
      <c r="A369" s="1"/>
      <c r="B369" s="10"/>
      <c r="C369" s="1"/>
      <c r="D369" s="1"/>
      <c r="E369" s="1"/>
      <c r="F369" s="1"/>
      <c r="G369" s="1"/>
      <c r="H369" s="1"/>
      <c r="I369" s="1"/>
      <c r="J369" s="1"/>
      <c r="K369" s="1"/>
    </row>
    <row r="370" spans="1:11" ht="18.75" customHeight="1" x14ac:dyDescent="0.3">
      <c r="A370" s="1"/>
      <c r="B370" s="10"/>
      <c r="C370" s="1"/>
      <c r="D370" s="1"/>
      <c r="E370" s="1"/>
      <c r="F370" s="1"/>
      <c r="G370" s="1"/>
      <c r="H370" s="1"/>
      <c r="I370" s="1"/>
      <c r="J370" s="1"/>
      <c r="K370" s="1"/>
    </row>
    <row r="371" spans="1:11" ht="18.75" customHeight="1" x14ac:dyDescent="0.3">
      <c r="A371" s="1"/>
      <c r="B371" s="10"/>
      <c r="C371" s="1"/>
      <c r="D371" s="1"/>
      <c r="E371" s="1"/>
      <c r="F371" s="1"/>
      <c r="G371" s="1"/>
      <c r="H371" s="1"/>
      <c r="I371" s="1"/>
      <c r="J371" s="1"/>
      <c r="K371" s="1"/>
    </row>
  </sheetData>
  <autoFilter ref="A2:K2" xr:uid="{00000000-0009-0000-0000-000031000000}"/>
  <mergeCells count="3">
    <mergeCell ref="A1:K1"/>
    <mergeCell ref="N4:O4"/>
    <mergeCell ref="M5:P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Worksheet____38"/>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4.1640625" customWidth="1"/>
    <col min="4" max="4" width="14"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115</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113</v>
      </c>
      <c r="D3" s="1" t="s">
        <v>110</v>
      </c>
      <c r="E3" s="1">
        <v>3850</v>
      </c>
      <c r="F3" s="1">
        <v>1</v>
      </c>
      <c r="G3" s="1"/>
      <c r="H3" s="1"/>
      <c r="I3" s="1"/>
      <c r="J3" s="1">
        <f>E3*F3-G3-H3+I3</f>
        <v>3850</v>
      </c>
      <c r="K3" s="1"/>
      <c r="M3" s="13"/>
      <c r="N3" s="13"/>
      <c r="O3" s="13"/>
      <c r="P3" s="13"/>
      <c r="Q3" s="13"/>
    </row>
    <row r="4" spans="1:17" ht="20.25" customHeight="1" x14ac:dyDescent="0.3">
      <c r="A4" s="1">
        <v>2</v>
      </c>
      <c r="B4" s="10">
        <v>46025</v>
      </c>
      <c r="C4" s="1" t="s">
        <v>113</v>
      </c>
      <c r="D4" s="1" t="s">
        <v>110</v>
      </c>
      <c r="E4" s="1">
        <v>3850</v>
      </c>
      <c r="F4" s="1"/>
      <c r="G4" s="1"/>
      <c r="H4" s="1"/>
      <c r="I4" s="1"/>
      <c r="J4" s="1">
        <f t="shared" ref="J4:J67" si="0">E4*F4-G4-H4+I4</f>
        <v>0</v>
      </c>
      <c r="K4" s="1"/>
      <c r="M4" s="11"/>
      <c r="N4" s="276" t="s">
        <v>18</v>
      </c>
      <c r="O4" s="276"/>
      <c r="P4" s="11"/>
      <c r="Q4" s="11"/>
    </row>
    <row r="5" spans="1:17" ht="20.25" customHeight="1" x14ac:dyDescent="0.3">
      <c r="A5" s="1">
        <v>3</v>
      </c>
      <c r="B5" s="10">
        <v>46026</v>
      </c>
      <c r="C5" s="1" t="s">
        <v>113</v>
      </c>
      <c r="D5" s="1" t="s">
        <v>110</v>
      </c>
      <c r="E5" s="1">
        <v>3850</v>
      </c>
      <c r="F5" s="1"/>
      <c r="G5" s="1"/>
      <c r="H5" s="1"/>
      <c r="I5" s="1"/>
      <c r="J5" s="1">
        <f t="shared" si="0"/>
        <v>0</v>
      </c>
      <c r="K5" s="1"/>
      <c r="M5" s="274" t="s">
        <v>17</v>
      </c>
      <c r="N5" s="274"/>
      <c r="O5" s="274"/>
      <c r="P5" s="274"/>
      <c r="Q5" s="12">
        <f>SUM(J2:J368)</f>
        <v>3850</v>
      </c>
    </row>
    <row r="6" spans="1:17" ht="20.25" customHeight="1" x14ac:dyDescent="0.3">
      <c r="A6" s="1">
        <v>4</v>
      </c>
      <c r="B6" s="10">
        <v>46027</v>
      </c>
      <c r="C6" s="1" t="s">
        <v>113</v>
      </c>
      <c r="D6" s="1" t="s">
        <v>110</v>
      </c>
      <c r="E6" s="1">
        <v>3850</v>
      </c>
      <c r="F6" s="1"/>
      <c r="G6" s="1"/>
      <c r="H6" s="1"/>
      <c r="I6" s="1"/>
      <c r="J6" s="1">
        <f t="shared" si="0"/>
        <v>0</v>
      </c>
      <c r="K6" s="1"/>
      <c r="M6" s="11"/>
      <c r="N6" s="11"/>
      <c r="O6" s="11"/>
      <c r="P6" s="11"/>
      <c r="Q6" s="11"/>
    </row>
    <row r="7" spans="1:17" ht="20.25" customHeight="1" x14ac:dyDescent="0.3">
      <c r="A7" s="1">
        <v>5</v>
      </c>
      <c r="B7" s="10">
        <v>46028</v>
      </c>
      <c r="C7" s="1" t="s">
        <v>113</v>
      </c>
      <c r="D7" s="1" t="s">
        <v>110</v>
      </c>
      <c r="E7" s="1">
        <v>3850</v>
      </c>
      <c r="F7" s="1"/>
      <c r="G7" s="1"/>
      <c r="H7" s="1"/>
      <c r="I7" s="1"/>
      <c r="J7" s="1">
        <f t="shared" si="0"/>
        <v>0</v>
      </c>
      <c r="K7" s="1"/>
      <c r="M7" s="11"/>
      <c r="N7" s="11"/>
      <c r="O7" s="11"/>
      <c r="P7" s="11"/>
      <c r="Q7" s="11"/>
    </row>
    <row r="8" spans="1:17" ht="20.25" customHeight="1" x14ac:dyDescent="0.3">
      <c r="A8" s="1">
        <v>6</v>
      </c>
      <c r="B8" s="10">
        <v>46029</v>
      </c>
      <c r="C8" s="1" t="s">
        <v>113</v>
      </c>
      <c r="D8" s="1" t="s">
        <v>110</v>
      </c>
      <c r="E8" s="1">
        <v>3850</v>
      </c>
      <c r="F8" s="1"/>
      <c r="G8" s="1"/>
      <c r="H8" s="1"/>
      <c r="I8" s="1"/>
      <c r="J8" s="1">
        <f t="shared" si="0"/>
        <v>0</v>
      </c>
      <c r="K8" s="1"/>
      <c r="M8" s="11"/>
      <c r="N8" s="11"/>
      <c r="O8" s="11"/>
      <c r="P8" s="11"/>
      <c r="Q8" s="11"/>
    </row>
    <row r="9" spans="1:17" ht="20.25" customHeight="1" x14ac:dyDescent="0.3">
      <c r="A9" s="1">
        <v>7</v>
      </c>
      <c r="B9" s="10">
        <v>46030</v>
      </c>
      <c r="C9" s="1" t="s">
        <v>113</v>
      </c>
      <c r="D9" s="1" t="s">
        <v>110</v>
      </c>
      <c r="E9" s="1">
        <v>3850</v>
      </c>
      <c r="F9" s="1"/>
      <c r="G9" s="1"/>
      <c r="H9" s="1"/>
      <c r="I9" s="1"/>
      <c r="J9" s="1">
        <f t="shared" si="0"/>
        <v>0</v>
      </c>
      <c r="K9" s="1"/>
      <c r="M9" s="11"/>
      <c r="N9" s="11"/>
      <c r="O9" s="11"/>
      <c r="P9" s="11"/>
      <c r="Q9" s="11"/>
    </row>
    <row r="10" spans="1:17" ht="20.25" customHeight="1" x14ac:dyDescent="0.3">
      <c r="A10" s="1">
        <v>8</v>
      </c>
      <c r="B10" s="10">
        <v>46031</v>
      </c>
      <c r="C10" s="1" t="s">
        <v>113</v>
      </c>
      <c r="D10" s="1" t="s">
        <v>110</v>
      </c>
      <c r="E10" s="1">
        <v>3850</v>
      </c>
      <c r="F10" s="1"/>
      <c r="G10" s="1"/>
      <c r="H10" s="1"/>
      <c r="I10" s="1"/>
      <c r="J10" s="1">
        <f t="shared" si="0"/>
        <v>0</v>
      </c>
      <c r="K10" s="1"/>
    </row>
    <row r="11" spans="1:17" ht="20.25" customHeight="1" x14ac:dyDescent="0.3">
      <c r="A11" s="1">
        <v>9</v>
      </c>
      <c r="B11" s="10">
        <v>46032</v>
      </c>
      <c r="C11" s="1" t="s">
        <v>113</v>
      </c>
      <c r="D11" s="1" t="s">
        <v>110</v>
      </c>
      <c r="E11" s="1">
        <v>3850</v>
      </c>
      <c r="F11" s="1"/>
      <c r="G11" s="1"/>
      <c r="H11" s="1"/>
      <c r="I11" s="1"/>
      <c r="J11" s="1">
        <f t="shared" si="0"/>
        <v>0</v>
      </c>
      <c r="K11" s="1"/>
    </row>
    <row r="12" spans="1:17" ht="20.25" customHeight="1" x14ac:dyDescent="0.3">
      <c r="A12" s="1">
        <v>10</v>
      </c>
      <c r="B12" s="10">
        <v>46033</v>
      </c>
      <c r="C12" s="1" t="s">
        <v>113</v>
      </c>
      <c r="D12" s="1" t="s">
        <v>110</v>
      </c>
      <c r="E12" s="1">
        <v>3850</v>
      </c>
      <c r="F12" s="1"/>
      <c r="G12" s="1"/>
      <c r="H12" s="1"/>
      <c r="I12" s="1"/>
      <c r="J12" s="1">
        <f t="shared" si="0"/>
        <v>0</v>
      </c>
      <c r="K12" s="1"/>
    </row>
    <row r="13" spans="1:17" ht="20.25" customHeight="1" x14ac:dyDescent="0.3">
      <c r="A13" s="1">
        <v>11</v>
      </c>
      <c r="B13" s="10">
        <v>46034</v>
      </c>
      <c r="C13" s="1" t="s">
        <v>113</v>
      </c>
      <c r="D13" s="1" t="s">
        <v>110</v>
      </c>
      <c r="E13" s="1">
        <v>3850</v>
      </c>
      <c r="F13" s="1"/>
      <c r="G13" s="1"/>
      <c r="H13" s="1"/>
      <c r="I13" s="1"/>
      <c r="J13" s="1">
        <f t="shared" si="0"/>
        <v>0</v>
      </c>
      <c r="K13" s="1"/>
    </row>
    <row r="14" spans="1:17" ht="20.25" customHeight="1" x14ac:dyDescent="0.3">
      <c r="A14" s="1">
        <v>12</v>
      </c>
      <c r="B14" s="10">
        <v>46035</v>
      </c>
      <c r="C14" s="1" t="s">
        <v>113</v>
      </c>
      <c r="D14" s="1" t="s">
        <v>110</v>
      </c>
      <c r="E14" s="1">
        <v>3850</v>
      </c>
      <c r="F14" s="1"/>
      <c r="G14" s="1"/>
      <c r="H14" s="1"/>
      <c r="I14" s="1"/>
      <c r="J14" s="1">
        <f t="shared" si="0"/>
        <v>0</v>
      </c>
      <c r="K14" s="1"/>
    </row>
    <row r="15" spans="1:17" ht="20.25" customHeight="1" x14ac:dyDescent="0.3">
      <c r="A15" s="1">
        <v>13</v>
      </c>
      <c r="B15" s="10">
        <v>46036</v>
      </c>
      <c r="C15" s="1" t="s">
        <v>113</v>
      </c>
      <c r="D15" s="1" t="s">
        <v>110</v>
      </c>
      <c r="E15" s="1">
        <v>3850</v>
      </c>
      <c r="F15" s="1"/>
      <c r="G15" s="1"/>
      <c r="H15" s="1"/>
      <c r="I15" s="1"/>
      <c r="J15" s="1">
        <f t="shared" si="0"/>
        <v>0</v>
      </c>
      <c r="K15" s="1"/>
    </row>
    <row r="16" spans="1:17" ht="20.25" customHeight="1" x14ac:dyDescent="0.3">
      <c r="A16" s="1">
        <v>14</v>
      </c>
      <c r="B16" s="10">
        <v>46037</v>
      </c>
      <c r="C16" s="1" t="s">
        <v>113</v>
      </c>
      <c r="D16" s="1" t="s">
        <v>110</v>
      </c>
      <c r="E16" s="1">
        <v>3850</v>
      </c>
      <c r="F16" s="1"/>
      <c r="G16" s="1"/>
      <c r="H16" s="1"/>
      <c r="I16" s="1"/>
      <c r="J16" s="1">
        <f t="shared" si="0"/>
        <v>0</v>
      </c>
      <c r="K16" s="1"/>
    </row>
    <row r="17" spans="1:11" ht="20.25" customHeight="1" x14ac:dyDescent="0.3">
      <c r="A17" s="1">
        <v>15</v>
      </c>
      <c r="B17" s="10">
        <v>46038</v>
      </c>
      <c r="C17" s="1" t="s">
        <v>113</v>
      </c>
      <c r="D17" s="1" t="s">
        <v>110</v>
      </c>
      <c r="E17" s="1">
        <v>3850</v>
      </c>
      <c r="F17" s="1"/>
      <c r="G17" s="1"/>
      <c r="H17" s="1"/>
      <c r="I17" s="1"/>
      <c r="J17" s="1">
        <f t="shared" si="0"/>
        <v>0</v>
      </c>
      <c r="K17" s="1"/>
    </row>
    <row r="18" spans="1:11" ht="20.25" customHeight="1" x14ac:dyDescent="0.3">
      <c r="A18" s="1">
        <v>16</v>
      </c>
      <c r="B18" s="10">
        <v>46039</v>
      </c>
      <c r="C18" s="1" t="s">
        <v>113</v>
      </c>
      <c r="D18" s="1" t="s">
        <v>110</v>
      </c>
      <c r="E18" s="1">
        <v>3850</v>
      </c>
      <c r="F18" s="1"/>
      <c r="G18" s="1"/>
      <c r="H18" s="1"/>
      <c r="I18" s="1"/>
      <c r="J18" s="1">
        <f t="shared" si="0"/>
        <v>0</v>
      </c>
      <c r="K18" s="1"/>
    </row>
    <row r="19" spans="1:11" ht="20.25" customHeight="1" x14ac:dyDescent="0.3">
      <c r="A19" s="1">
        <v>17</v>
      </c>
      <c r="B19" s="10">
        <v>46040</v>
      </c>
      <c r="C19" s="1" t="s">
        <v>113</v>
      </c>
      <c r="D19" s="1" t="s">
        <v>110</v>
      </c>
      <c r="E19" s="1">
        <v>3850</v>
      </c>
      <c r="F19" s="1"/>
      <c r="G19" s="1"/>
      <c r="H19" s="1"/>
      <c r="I19" s="1"/>
      <c r="J19" s="1">
        <f t="shared" si="0"/>
        <v>0</v>
      </c>
      <c r="K19" s="1"/>
    </row>
    <row r="20" spans="1:11" ht="20.25" customHeight="1" x14ac:dyDescent="0.3">
      <c r="A20" s="1">
        <v>18</v>
      </c>
      <c r="B20" s="10">
        <v>46041</v>
      </c>
      <c r="C20" s="1" t="s">
        <v>113</v>
      </c>
      <c r="D20" s="1" t="s">
        <v>110</v>
      </c>
      <c r="E20" s="1">
        <v>3850</v>
      </c>
      <c r="F20" s="1"/>
      <c r="G20" s="1"/>
      <c r="H20" s="1"/>
      <c r="I20" s="1"/>
      <c r="J20" s="1">
        <f t="shared" si="0"/>
        <v>0</v>
      </c>
      <c r="K20" s="1"/>
    </row>
    <row r="21" spans="1:11" ht="20.25" customHeight="1" x14ac:dyDescent="0.3">
      <c r="A21" s="1">
        <v>19</v>
      </c>
      <c r="B21" s="10">
        <v>46042</v>
      </c>
      <c r="C21" s="1" t="s">
        <v>113</v>
      </c>
      <c r="D21" s="1" t="s">
        <v>110</v>
      </c>
      <c r="E21" s="1">
        <v>3850</v>
      </c>
      <c r="F21" s="1"/>
      <c r="G21" s="1"/>
      <c r="H21" s="1"/>
      <c r="I21" s="1"/>
      <c r="J21" s="1">
        <f t="shared" si="0"/>
        <v>0</v>
      </c>
      <c r="K21" s="1"/>
    </row>
    <row r="22" spans="1:11" ht="20.25" customHeight="1" x14ac:dyDescent="0.3">
      <c r="A22" s="1">
        <v>20</v>
      </c>
      <c r="B22" s="10">
        <v>46043</v>
      </c>
      <c r="C22" s="1" t="s">
        <v>113</v>
      </c>
      <c r="D22" s="1" t="s">
        <v>110</v>
      </c>
      <c r="E22" s="1">
        <v>3850</v>
      </c>
      <c r="F22" s="1"/>
      <c r="G22" s="1"/>
      <c r="H22" s="1"/>
      <c r="I22" s="1"/>
      <c r="J22" s="1">
        <f t="shared" si="0"/>
        <v>0</v>
      </c>
      <c r="K22" s="1"/>
    </row>
    <row r="23" spans="1:11" ht="20.25" customHeight="1" x14ac:dyDescent="0.3">
      <c r="A23" s="1">
        <v>21</v>
      </c>
      <c r="B23" s="10">
        <v>46044</v>
      </c>
      <c r="C23" s="1" t="s">
        <v>113</v>
      </c>
      <c r="D23" s="1" t="s">
        <v>110</v>
      </c>
      <c r="E23" s="1">
        <v>3850</v>
      </c>
      <c r="F23" s="1"/>
      <c r="G23" s="1"/>
      <c r="H23" s="1"/>
      <c r="I23" s="1"/>
      <c r="J23" s="1">
        <f t="shared" si="0"/>
        <v>0</v>
      </c>
      <c r="K23" s="1"/>
    </row>
    <row r="24" spans="1:11" ht="20.25" customHeight="1" x14ac:dyDescent="0.3">
      <c r="A24" s="1">
        <v>22</v>
      </c>
      <c r="B24" s="10">
        <v>46045</v>
      </c>
      <c r="C24" s="1" t="s">
        <v>113</v>
      </c>
      <c r="D24" s="1" t="s">
        <v>110</v>
      </c>
      <c r="E24" s="1">
        <v>3850</v>
      </c>
      <c r="F24" s="1"/>
      <c r="G24" s="1"/>
      <c r="H24" s="1"/>
      <c r="I24" s="1"/>
      <c r="J24" s="1">
        <f t="shared" si="0"/>
        <v>0</v>
      </c>
      <c r="K24" s="1"/>
    </row>
    <row r="25" spans="1:11" ht="20.25" customHeight="1" x14ac:dyDescent="0.3">
      <c r="A25" s="1">
        <v>23</v>
      </c>
      <c r="B25" s="10">
        <v>46046</v>
      </c>
      <c r="C25" s="1" t="s">
        <v>113</v>
      </c>
      <c r="D25" s="1" t="s">
        <v>110</v>
      </c>
      <c r="E25" s="1">
        <v>3850</v>
      </c>
      <c r="F25" s="1"/>
      <c r="G25" s="1"/>
      <c r="H25" s="1"/>
      <c r="I25" s="1"/>
      <c r="J25" s="1">
        <f t="shared" si="0"/>
        <v>0</v>
      </c>
      <c r="K25" s="1"/>
    </row>
    <row r="26" spans="1:11" ht="20.25" customHeight="1" x14ac:dyDescent="0.3">
      <c r="A26" s="1">
        <v>24</v>
      </c>
      <c r="B26" s="10">
        <v>46047</v>
      </c>
      <c r="C26" s="1" t="s">
        <v>113</v>
      </c>
      <c r="D26" s="1" t="s">
        <v>110</v>
      </c>
      <c r="E26" s="1">
        <v>3850</v>
      </c>
      <c r="F26" s="1"/>
      <c r="G26" s="1"/>
      <c r="H26" s="1"/>
      <c r="I26" s="1"/>
      <c r="J26" s="1">
        <f t="shared" si="0"/>
        <v>0</v>
      </c>
      <c r="K26" s="1"/>
    </row>
    <row r="27" spans="1:11" ht="20.25" customHeight="1" x14ac:dyDescent="0.3">
      <c r="A27" s="1">
        <v>25</v>
      </c>
      <c r="B27" s="10">
        <v>46048</v>
      </c>
      <c r="C27" s="1" t="s">
        <v>113</v>
      </c>
      <c r="D27" s="1" t="s">
        <v>110</v>
      </c>
      <c r="E27" s="1">
        <v>3850</v>
      </c>
      <c r="F27" s="1"/>
      <c r="G27" s="1"/>
      <c r="H27" s="1"/>
      <c r="I27" s="1"/>
      <c r="J27" s="1">
        <f t="shared" si="0"/>
        <v>0</v>
      </c>
      <c r="K27" s="1"/>
    </row>
    <row r="28" spans="1:11" ht="20.25" customHeight="1" x14ac:dyDescent="0.3">
      <c r="A28" s="1">
        <v>26</v>
      </c>
      <c r="B28" s="10">
        <v>46049</v>
      </c>
      <c r="C28" s="1" t="s">
        <v>113</v>
      </c>
      <c r="D28" s="1" t="s">
        <v>110</v>
      </c>
      <c r="E28" s="1">
        <v>3850</v>
      </c>
      <c r="F28" s="1"/>
      <c r="G28" s="1"/>
      <c r="H28" s="1"/>
      <c r="I28" s="1"/>
      <c r="J28" s="1">
        <f t="shared" si="0"/>
        <v>0</v>
      </c>
      <c r="K28" s="1"/>
    </row>
    <row r="29" spans="1:11" ht="20.25" customHeight="1" x14ac:dyDescent="0.3">
      <c r="A29" s="1">
        <v>27</v>
      </c>
      <c r="B29" s="10">
        <v>46050</v>
      </c>
      <c r="C29" s="1" t="s">
        <v>113</v>
      </c>
      <c r="D29" s="1" t="s">
        <v>110</v>
      </c>
      <c r="E29" s="1">
        <v>3850</v>
      </c>
      <c r="F29" s="1"/>
      <c r="G29" s="1"/>
      <c r="H29" s="1"/>
      <c r="I29" s="1"/>
      <c r="J29" s="1">
        <f t="shared" si="0"/>
        <v>0</v>
      </c>
      <c r="K29" s="1"/>
    </row>
    <row r="30" spans="1:11" ht="20.25" customHeight="1" x14ac:dyDescent="0.3">
      <c r="A30" s="1">
        <v>28</v>
      </c>
      <c r="B30" s="10">
        <v>46051</v>
      </c>
      <c r="C30" s="1" t="s">
        <v>113</v>
      </c>
      <c r="D30" s="1" t="s">
        <v>110</v>
      </c>
      <c r="E30" s="1">
        <v>3850</v>
      </c>
      <c r="F30" s="1"/>
      <c r="G30" s="1"/>
      <c r="H30" s="1"/>
      <c r="I30" s="1"/>
      <c r="J30" s="1">
        <f t="shared" si="0"/>
        <v>0</v>
      </c>
      <c r="K30" s="1"/>
    </row>
    <row r="31" spans="1:11" ht="20.25" customHeight="1" x14ac:dyDescent="0.3">
      <c r="A31" s="1">
        <v>29</v>
      </c>
      <c r="B31" s="10">
        <v>46052</v>
      </c>
      <c r="C31" s="1" t="s">
        <v>113</v>
      </c>
      <c r="D31" s="1" t="s">
        <v>110</v>
      </c>
      <c r="E31" s="1">
        <v>3850</v>
      </c>
      <c r="F31" s="1"/>
      <c r="G31" s="1"/>
      <c r="H31" s="1"/>
      <c r="I31" s="1"/>
      <c r="J31" s="1">
        <f t="shared" si="0"/>
        <v>0</v>
      </c>
      <c r="K31" s="1"/>
    </row>
    <row r="32" spans="1:11" ht="20.25" customHeight="1" x14ac:dyDescent="0.3">
      <c r="A32" s="1">
        <v>30</v>
      </c>
      <c r="B32" s="10">
        <v>46053</v>
      </c>
      <c r="C32" s="1" t="s">
        <v>113</v>
      </c>
      <c r="D32" s="1" t="s">
        <v>110</v>
      </c>
      <c r="E32" s="1">
        <v>3850</v>
      </c>
      <c r="F32" s="1"/>
      <c r="G32" s="1"/>
      <c r="H32" s="1"/>
      <c r="I32" s="1"/>
      <c r="J32" s="1">
        <f t="shared" si="0"/>
        <v>0</v>
      </c>
      <c r="K32" s="1"/>
    </row>
    <row r="33" spans="1:11" ht="20.25" customHeight="1" x14ac:dyDescent="0.3">
      <c r="A33" s="1">
        <v>31</v>
      </c>
      <c r="B33" s="10">
        <v>46054</v>
      </c>
      <c r="C33" s="1" t="s">
        <v>113</v>
      </c>
      <c r="D33" s="1" t="s">
        <v>110</v>
      </c>
      <c r="E33" s="1">
        <v>3850</v>
      </c>
      <c r="F33" s="1"/>
      <c r="G33" s="1"/>
      <c r="H33" s="1"/>
      <c r="I33" s="1"/>
      <c r="J33" s="1">
        <f t="shared" si="0"/>
        <v>0</v>
      </c>
      <c r="K33" s="1"/>
    </row>
    <row r="34" spans="1:11" ht="20.25" customHeight="1" x14ac:dyDescent="0.3">
      <c r="A34" s="1">
        <v>32</v>
      </c>
      <c r="B34" s="10">
        <v>46055</v>
      </c>
      <c r="C34" s="1" t="s">
        <v>113</v>
      </c>
      <c r="D34" s="1" t="s">
        <v>110</v>
      </c>
      <c r="E34" s="1">
        <v>3850</v>
      </c>
      <c r="F34" s="1"/>
      <c r="G34" s="1"/>
      <c r="H34" s="1"/>
      <c r="I34" s="1"/>
      <c r="J34" s="1">
        <f t="shared" si="0"/>
        <v>0</v>
      </c>
      <c r="K34" s="1"/>
    </row>
    <row r="35" spans="1:11" ht="20.25" customHeight="1" x14ac:dyDescent="0.3">
      <c r="A35" s="1">
        <v>33</v>
      </c>
      <c r="B35" s="10">
        <v>46056</v>
      </c>
      <c r="C35" s="1" t="s">
        <v>113</v>
      </c>
      <c r="D35" s="1" t="s">
        <v>110</v>
      </c>
      <c r="E35" s="1">
        <v>3850</v>
      </c>
      <c r="F35" s="1"/>
      <c r="G35" s="1"/>
      <c r="H35" s="1"/>
      <c r="I35" s="1"/>
      <c r="J35" s="1">
        <f t="shared" si="0"/>
        <v>0</v>
      </c>
      <c r="K35" s="1"/>
    </row>
    <row r="36" spans="1:11" ht="20.25" customHeight="1" x14ac:dyDescent="0.3">
      <c r="A36" s="1">
        <v>34</v>
      </c>
      <c r="B36" s="10">
        <v>46057</v>
      </c>
      <c r="C36" s="1" t="s">
        <v>113</v>
      </c>
      <c r="D36" s="1" t="s">
        <v>110</v>
      </c>
      <c r="E36" s="1">
        <v>3850</v>
      </c>
      <c r="F36" s="1"/>
      <c r="G36" s="1"/>
      <c r="H36" s="1"/>
      <c r="I36" s="1"/>
      <c r="J36" s="1">
        <f t="shared" si="0"/>
        <v>0</v>
      </c>
      <c r="K36" s="1"/>
    </row>
    <row r="37" spans="1:11" ht="20.25" customHeight="1" x14ac:dyDescent="0.3">
      <c r="A37" s="1">
        <v>35</v>
      </c>
      <c r="B37" s="10">
        <v>46058</v>
      </c>
      <c r="C37" s="1" t="s">
        <v>113</v>
      </c>
      <c r="D37" s="1" t="s">
        <v>110</v>
      </c>
      <c r="E37" s="1">
        <v>3850</v>
      </c>
      <c r="F37" s="1"/>
      <c r="G37" s="1"/>
      <c r="H37" s="1"/>
      <c r="I37" s="1"/>
      <c r="J37" s="1">
        <f t="shared" si="0"/>
        <v>0</v>
      </c>
      <c r="K37" s="1"/>
    </row>
    <row r="38" spans="1:11" ht="20.25" customHeight="1" x14ac:dyDescent="0.3">
      <c r="A38" s="1">
        <v>36</v>
      </c>
      <c r="B38" s="10">
        <v>46059</v>
      </c>
      <c r="C38" s="1" t="s">
        <v>113</v>
      </c>
      <c r="D38" s="1" t="s">
        <v>110</v>
      </c>
      <c r="E38" s="1">
        <v>3850</v>
      </c>
      <c r="F38" s="1"/>
      <c r="G38" s="1"/>
      <c r="H38" s="1"/>
      <c r="I38" s="1"/>
      <c r="J38" s="1">
        <f t="shared" si="0"/>
        <v>0</v>
      </c>
      <c r="K38" s="1"/>
    </row>
    <row r="39" spans="1:11" ht="20.25" customHeight="1" x14ac:dyDescent="0.3">
      <c r="A39" s="1">
        <v>37</v>
      </c>
      <c r="B39" s="10">
        <v>46060</v>
      </c>
      <c r="C39" s="1" t="s">
        <v>113</v>
      </c>
      <c r="D39" s="1" t="s">
        <v>110</v>
      </c>
      <c r="E39" s="1">
        <v>3850</v>
      </c>
      <c r="F39" s="1"/>
      <c r="G39" s="1"/>
      <c r="H39" s="1"/>
      <c r="I39" s="1"/>
      <c r="J39" s="1">
        <f t="shared" si="0"/>
        <v>0</v>
      </c>
      <c r="K39" s="1"/>
    </row>
    <row r="40" spans="1:11" ht="20.25" customHeight="1" x14ac:dyDescent="0.3">
      <c r="A40" s="1">
        <v>38</v>
      </c>
      <c r="B40" s="10">
        <v>46061</v>
      </c>
      <c r="C40" s="1" t="s">
        <v>113</v>
      </c>
      <c r="D40" s="1" t="s">
        <v>110</v>
      </c>
      <c r="E40" s="1">
        <v>3850</v>
      </c>
      <c r="F40" s="1"/>
      <c r="G40" s="1"/>
      <c r="H40" s="1"/>
      <c r="I40" s="1"/>
      <c r="J40" s="1">
        <f t="shared" si="0"/>
        <v>0</v>
      </c>
      <c r="K40" s="1"/>
    </row>
    <row r="41" spans="1:11" ht="20.25" customHeight="1" x14ac:dyDescent="0.3">
      <c r="A41" s="1">
        <v>39</v>
      </c>
      <c r="B41" s="10">
        <v>46062</v>
      </c>
      <c r="C41" s="1" t="s">
        <v>113</v>
      </c>
      <c r="D41" s="1" t="s">
        <v>110</v>
      </c>
      <c r="E41" s="1">
        <v>3850</v>
      </c>
      <c r="F41" s="1"/>
      <c r="G41" s="1"/>
      <c r="H41" s="1"/>
      <c r="I41" s="1"/>
      <c r="J41" s="1">
        <f t="shared" si="0"/>
        <v>0</v>
      </c>
      <c r="K41" s="1"/>
    </row>
    <row r="42" spans="1:11" ht="20.25" customHeight="1" x14ac:dyDescent="0.3">
      <c r="A42" s="1">
        <v>40</v>
      </c>
      <c r="B42" s="10">
        <v>46063</v>
      </c>
      <c r="C42" s="1" t="s">
        <v>113</v>
      </c>
      <c r="D42" s="1" t="s">
        <v>110</v>
      </c>
      <c r="E42" s="1">
        <v>3850</v>
      </c>
      <c r="F42" s="1"/>
      <c r="G42" s="1"/>
      <c r="H42" s="1"/>
      <c r="I42" s="1"/>
      <c r="J42" s="1">
        <f t="shared" si="0"/>
        <v>0</v>
      </c>
      <c r="K42" s="1"/>
    </row>
    <row r="43" spans="1:11" ht="20.25" customHeight="1" x14ac:dyDescent="0.3">
      <c r="A43" s="1">
        <v>41</v>
      </c>
      <c r="B43" s="10">
        <v>46064</v>
      </c>
      <c r="C43" s="1" t="s">
        <v>113</v>
      </c>
      <c r="D43" s="1" t="s">
        <v>110</v>
      </c>
      <c r="E43" s="1">
        <v>3850</v>
      </c>
      <c r="F43" s="1"/>
      <c r="G43" s="1"/>
      <c r="H43" s="1"/>
      <c r="I43" s="1"/>
      <c r="J43" s="1">
        <f t="shared" si="0"/>
        <v>0</v>
      </c>
      <c r="K43" s="1"/>
    </row>
    <row r="44" spans="1:11" ht="20.25" customHeight="1" x14ac:dyDescent="0.3">
      <c r="A44" s="1">
        <v>42</v>
      </c>
      <c r="B44" s="10">
        <v>46065</v>
      </c>
      <c r="C44" s="1" t="s">
        <v>113</v>
      </c>
      <c r="D44" s="1" t="s">
        <v>110</v>
      </c>
      <c r="E44" s="1">
        <v>3850</v>
      </c>
      <c r="F44" s="1"/>
      <c r="G44" s="1"/>
      <c r="H44" s="1"/>
      <c r="I44" s="1"/>
      <c r="J44" s="1">
        <f t="shared" si="0"/>
        <v>0</v>
      </c>
      <c r="K44" s="1"/>
    </row>
    <row r="45" spans="1:11" ht="20.25" customHeight="1" x14ac:dyDescent="0.3">
      <c r="A45" s="1">
        <v>43</v>
      </c>
      <c r="B45" s="10">
        <v>46066</v>
      </c>
      <c r="C45" s="1" t="s">
        <v>113</v>
      </c>
      <c r="D45" s="1" t="s">
        <v>110</v>
      </c>
      <c r="E45" s="1">
        <v>3850</v>
      </c>
      <c r="F45" s="1"/>
      <c r="G45" s="1"/>
      <c r="H45" s="1"/>
      <c r="I45" s="1"/>
      <c r="J45" s="1">
        <f t="shared" si="0"/>
        <v>0</v>
      </c>
      <c r="K45" s="1"/>
    </row>
    <row r="46" spans="1:11" ht="20.25" customHeight="1" x14ac:dyDescent="0.3">
      <c r="A46" s="1">
        <v>44</v>
      </c>
      <c r="B46" s="10">
        <v>46067</v>
      </c>
      <c r="C46" s="1" t="s">
        <v>113</v>
      </c>
      <c r="D46" s="1" t="s">
        <v>110</v>
      </c>
      <c r="E46" s="1">
        <v>3850</v>
      </c>
      <c r="F46" s="1"/>
      <c r="G46" s="1"/>
      <c r="H46" s="1"/>
      <c r="I46" s="1"/>
      <c r="J46" s="1">
        <f t="shared" si="0"/>
        <v>0</v>
      </c>
      <c r="K46" s="1"/>
    </row>
    <row r="47" spans="1:11" ht="20.25" customHeight="1" x14ac:dyDescent="0.3">
      <c r="A47" s="1">
        <v>45</v>
      </c>
      <c r="B47" s="10">
        <v>46068</v>
      </c>
      <c r="C47" s="1" t="s">
        <v>113</v>
      </c>
      <c r="D47" s="1" t="s">
        <v>110</v>
      </c>
      <c r="E47" s="1">
        <v>3850</v>
      </c>
      <c r="F47" s="1"/>
      <c r="G47" s="1"/>
      <c r="H47" s="1"/>
      <c r="I47" s="1"/>
      <c r="J47" s="1">
        <f t="shared" si="0"/>
        <v>0</v>
      </c>
      <c r="K47" s="1"/>
    </row>
    <row r="48" spans="1:11" ht="20.25" customHeight="1" x14ac:dyDescent="0.3">
      <c r="A48" s="1">
        <v>46</v>
      </c>
      <c r="B48" s="10">
        <v>46069</v>
      </c>
      <c r="C48" s="1" t="s">
        <v>113</v>
      </c>
      <c r="D48" s="1" t="s">
        <v>110</v>
      </c>
      <c r="E48" s="1">
        <v>3850</v>
      </c>
      <c r="F48" s="1"/>
      <c r="G48" s="1"/>
      <c r="H48" s="1"/>
      <c r="I48" s="1"/>
      <c r="J48" s="1">
        <f t="shared" si="0"/>
        <v>0</v>
      </c>
      <c r="K48" s="1"/>
    </row>
    <row r="49" spans="1:11" ht="20.25" customHeight="1" x14ac:dyDescent="0.3">
      <c r="A49" s="1">
        <v>47</v>
      </c>
      <c r="B49" s="10">
        <v>46070</v>
      </c>
      <c r="C49" s="1" t="s">
        <v>113</v>
      </c>
      <c r="D49" s="1" t="s">
        <v>110</v>
      </c>
      <c r="E49" s="1">
        <v>3850</v>
      </c>
      <c r="F49" s="1"/>
      <c r="G49" s="1"/>
      <c r="H49" s="1"/>
      <c r="I49" s="1"/>
      <c r="J49" s="1">
        <f t="shared" si="0"/>
        <v>0</v>
      </c>
      <c r="K49" s="1"/>
    </row>
    <row r="50" spans="1:11" ht="20.25" customHeight="1" x14ac:dyDescent="0.3">
      <c r="A50" s="1">
        <v>48</v>
      </c>
      <c r="B50" s="10">
        <v>46071</v>
      </c>
      <c r="C50" s="1" t="s">
        <v>113</v>
      </c>
      <c r="D50" s="1" t="s">
        <v>110</v>
      </c>
      <c r="E50" s="1">
        <v>3850</v>
      </c>
      <c r="F50" s="1"/>
      <c r="G50" s="1"/>
      <c r="H50" s="1"/>
      <c r="I50" s="1"/>
      <c r="J50" s="1">
        <f t="shared" si="0"/>
        <v>0</v>
      </c>
      <c r="K50" s="1"/>
    </row>
    <row r="51" spans="1:11" ht="20.25" customHeight="1" x14ac:dyDescent="0.3">
      <c r="A51" s="1">
        <v>49</v>
      </c>
      <c r="B51" s="10">
        <v>46072</v>
      </c>
      <c r="C51" s="1" t="s">
        <v>113</v>
      </c>
      <c r="D51" s="1" t="s">
        <v>110</v>
      </c>
      <c r="E51" s="1">
        <v>3850</v>
      </c>
      <c r="F51" s="1"/>
      <c r="G51" s="1"/>
      <c r="H51" s="1"/>
      <c r="I51" s="1"/>
      <c r="J51" s="1">
        <f t="shared" si="0"/>
        <v>0</v>
      </c>
      <c r="K51" s="1"/>
    </row>
    <row r="52" spans="1:11" ht="20.25" customHeight="1" x14ac:dyDescent="0.3">
      <c r="A52" s="1">
        <v>50</v>
      </c>
      <c r="B52" s="10">
        <v>46073</v>
      </c>
      <c r="C52" s="1" t="s">
        <v>113</v>
      </c>
      <c r="D52" s="1" t="s">
        <v>110</v>
      </c>
      <c r="E52" s="1">
        <v>3850</v>
      </c>
      <c r="F52" s="1"/>
      <c r="G52" s="1"/>
      <c r="H52" s="1"/>
      <c r="I52" s="1"/>
      <c r="J52" s="1">
        <f t="shared" si="0"/>
        <v>0</v>
      </c>
      <c r="K52" s="1"/>
    </row>
    <row r="53" spans="1:11" ht="20.25" customHeight="1" x14ac:dyDescent="0.3">
      <c r="A53" s="1">
        <v>51</v>
      </c>
      <c r="B53" s="10">
        <v>46074</v>
      </c>
      <c r="C53" s="1" t="s">
        <v>113</v>
      </c>
      <c r="D53" s="1" t="s">
        <v>110</v>
      </c>
      <c r="E53" s="1">
        <v>3850</v>
      </c>
      <c r="F53" s="1"/>
      <c r="G53" s="1"/>
      <c r="H53" s="1"/>
      <c r="I53" s="1"/>
      <c r="J53" s="1">
        <f t="shared" si="0"/>
        <v>0</v>
      </c>
      <c r="K53" s="1"/>
    </row>
    <row r="54" spans="1:11" ht="20.25" customHeight="1" x14ac:dyDescent="0.3">
      <c r="A54" s="1">
        <v>52</v>
      </c>
      <c r="B54" s="10">
        <v>46075</v>
      </c>
      <c r="C54" s="1" t="s">
        <v>113</v>
      </c>
      <c r="D54" s="1" t="s">
        <v>110</v>
      </c>
      <c r="E54" s="1">
        <v>3850</v>
      </c>
      <c r="F54" s="1"/>
      <c r="G54" s="1"/>
      <c r="H54" s="1"/>
      <c r="I54" s="1"/>
      <c r="J54" s="1">
        <f t="shared" si="0"/>
        <v>0</v>
      </c>
      <c r="K54" s="1"/>
    </row>
    <row r="55" spans="1:11" ht="20.25" customHeight="1" x14ac:dyDescent="0.3">
      <c r="A55" s="1">
        <v>53</v>
      </c>
      <c r="B55" s="10">
        <v>46076</v>
      </c>
      <c r="C55" s="1" t="s">
        <v>113</v>
      </c>
      <c r="D55" s="1" t="s">
        <v>110</v>
      </c>
      <c r="E55" s="1">
        <v>3850</v>
      </c>
      <c r="F55" s="1"/>
      <c r="G55" s="1"/>
      <c r="H55" s="1"/>
      <c r="I55" s="1"/>
      <c r="J55" s="1">
        <f t="shared" si="0"/>
        <v>0</v>
      </c>
      <c r="K55" s="1"/>
    </row>
    <row r="56" spans="1:11" ht="20.25" customHeight="1" x14ac:dyDescent="0.3">
      <c r="A56" s="1">
        <v>54</v>
      </c>
      <c r="B56" s="10">
        <v>46077</v>
      </c>
      <c r="C56" s="1" t="s">
        <v>113</v>
      </c>
      <c r="D56" s="1" t="s">
        <v>110</v>
      </c>
      <c r="E56" s="1">
        <v>3850</v>
      </c>
      <c r="F56" s="1"/>
      <c r="G56" s="1"/>
      <c r="H56" s="1"/>
      <c r="I56" s="1"/>
      <c r="J56" s="1">
        <f t="shared" si="0"/>
        <v>0</v>
      </c>
      <c r="K56" s="1"/>
    </row>
    <row r="57" spans="1:11" ht="20.25" customHeight="1" x14ac:dyDescent="0.3">
      <c r="A57" s="1">
        <v>55</v>
      </c>
      <c r="B57" s="10">
        <v>46078</v>
      </c>
      <c r="C57" s="1" t="s">
        <v>113</v>
      </c>
      <c r="D57" s="1" t="s">
        <v>110</v>
      </c>
      <c r="E57" s="1">
        <v>3850</v>
      </c>
      <c r="F57" s="1"/>
      <c r="G57" s="1"/>
      <c r="H57" s="1"/>
      <c r="I57" s="1"/>
      <c r="J57" s="1">
        <f t="shared" si="0"/>
        <v>0</v>
      </c>
      <c r="K57" s="1"/>
    </row>
    <row r="58" spans="1:11" ht="20.25" customHeight="1" x14ac:dyDescent="0.3">
      <c r="A58" s="1">
        <v>56</v>
      </c>
      <c r="B58" s="10">
        <v>46079</v>
      </c>
      <c r="C58" s="1" t="s">
        <v>113</v>
      </c>
      <c r="D58" s="1" t="s">
        <v>110</v>
      </c>
      <c r="E58" s="1">
        <v>3850</v>
      </c>
      <c r="F58" s="1"/>
      <c r="G58" s="1"/>
      <c r="H58" s="1"/>
      <c r="I58" s="1"/>
      <c r="J58" s="1">
        <f t="shared" si="0"/>
        <v>0</v>
      </c>
      <c r="K58" s="1"/>
    </row>
    <row r="59" spans="1:11" ht="20.25" customHeight="1" x14ac:dyDescent="0.3">
      <c r="A59" s="1">
        <v>57</v>
      </c>
      <c r="B59" s="10">
        <v>46080</v>
      </c>
      <c r="C59" s="1" t="s">
        <v>113</v>
      </c>
      <c r="D59" s="1" t="s">
        <v>110</v>
      </c>
      <c r="E59" s="1">
        <v>3850</v>
      </c>
      <c r="F59" s="1"/>
      <c r="G59" s="1"/>
      <c r="H59" s="1"/>
      <c r="I59" s="1"/>
      <c r="J59" s="1">
        <f t="shared" si="0"/>
        <v>0</v>
      </c>
      <c r="K59" s="1"/>
    </row>
    <row r="60" spans="1:11" ht="20.25" customHeight="1" x14ac:dyDescent="0.3">
      <c r="A60" s="1">
        <v>58</v>
      </c>
      <c r="B60" s="10">
        <v>46081</v>
      </c>
      <c r="C60" s="1" t="s">
        <v>113</v>
      </c>
      <c r="D60" s="1" t="s">
        <v>110</v>
      </c>
      <c r="E60" s="1">
        <v>3850</v>
      </c>
      <c r="F60" s="1"/>
      <c r="G60" s="1"/>
      <c r="H60" s="1"/>
      <c r="I60" s="1"/>
      <c r="J60" s="1">
        <f t="shared" si="0"/>
        <v>0</v>
      </c>
      <c r="K60" s="1"/>
    </row>
    <row r="61" spans="1:11" ht="20.25" customHeight="1" x14ac:dyDescent="0.3">
      <c r="A61" s="1">
        <v>59</v>
      </c>
      <c r="B61" s="10">
        <v>46082</v>
      </c>
      <c r="C61" s="1" t="s">
        <v>113</v>
      </c>
      <c r="D61" s="1" t="s">
        <v>110</v>
      </c>
      <c r="E61" s="1">
        <v>3850</v>
      </c>
      <c r="F61" s="1"/>
      <c r="G61" s="1"/>
      <c r="H61" s="1"/>
      <c r="I61" s="1"/>
      <c r="J61" s="1">
        <f t="shared" si="0"/>
        <v>0</v>
      </c>
      <c r="K61" s="1"/>
    </row>
    <row r="62" spans="1:11" ht="20.25" customHeight="1" x14ac:dyDescent="0.3">
      <c r="A62" s="1">
        <v>60</v>
      </c>
      <c r="B62" s="10">
        <v>46083</v>
      </c>
      <c r="C62" s="1" t="s">
        <v>113</v>
      </c>
      <c r="D62" s="1" t="s">
        <v>110</v>
      </c>
      <c r="E62" s="1">
        <v>3850</v>
      </c>
      <c r="F62" s="1"/>
      <c r="G62" s="1"/>
      <c r="H62" s="1"/>
      <c r="I62" s="1"/>
      <c r="J62" s="1">
        <f t="shared" si="0"/>
        <v>0</v>
      </c>
      <c r="K62" s="1"/>
    </row>
    <row r="63" spans="1:11" ht="20.25" customHeight="1" x14ac:dyDescent="0.3">
      <c r="A63" s="1">
        <v>61</v>
      </c>
      <c r="B63" s="10">
        <v>46084</v>
      </c>
      <c r="C63" s="1" t="s">
        <v>113</v>
      </c>
      <c r="D63" s="1" t="s">
        <v>110</v>
      </c>
      <c r="E63" s="1">
        <v>3850</v>
      </c>
      <c r="F63" s="1"/>
      <c r="G63" s="1"/>
      <c r="H63" s="1"/>
      <c r="I63" s="1"/>
      <c r="J63" s="1">
        <f t="shared" si="0"/>
        <v>0</v>
      </c>
      <c r="K63" s="1"/>
    </row>
    <row r="64" spans="1:11" ht="20.25" customHeight="1" x14ac:dyDescent="0.3">
      <c r="A64" s="1">
        <v>62</v>
      </c>
      <c r="B64" s="10">
        <v>46085</v>
      </c>
      <c r="C64" s="1" t="s">
        <v>113</v>
      </c>
      <c r="D64" s="1" t="s">
        <v>110</v>
      </c>
      <c r="E64" s="1">
        <v>3850</v>
      </c>
      <c r="F64" s="1"/>
      <c r="G64" s="1"/>
      <c r="H64" s="1"/>
      <c r="I64" s="1"/>
      <c r="J64" s="1">
        <f t="shared" si="0"/>
        <v>0</v>
      </c>
      <c r="K64" s="1"/>
    </row>
    <row r="65" spans="1:11" ht="20.25" customHeight="1" x14ac:dyDescent="0.3">
      <c r="A65" s="1">
        <v>63</v>
      </c>
      <c r="B65" s="10">
        <v>46086</v>
      </c>
      <c r="C65" s="1" t="s">
        <v>113</v>
      </c>
      <c r="D65" s="1" t="s">
        <v>110</v>
      </c>
      <c r="E65" s="1">
        <v>3850</v>
      </c>
      <c r="F65" s="1"/>
      <c r="G65" s="1"/>
      <c r="H65" s="1"/>
      <c r="I65" s="1"/>
      <c r="J65" s="1">
        <f t="shared" si="0"/>
        <v>0</v>
      </c>
      <c r="K65" s="1"/>
    </row>
    <row r="66" spans="1:11" ht="20.25" customHeight="1" x14ac:dyDescent="0.3">
      <c r="A66" s="1">
        <v>64</v>
      </c>
      <c r="B66" s="10">
        <v>46087</v>
      </c>
      <c r="C66" s="1" t="s">
        <v>113</v>
      </c>
      <c r="D66" s="1" t="s">
        <v>110</v>
      </c>
      <c r="E66" s="1">
        <v>3850</v>
      </c>
      <c r="F66" s="1"/>
      <c r="G66" s="1"/>
      <c r="H66" s="1"/>
      <c r="I66" s="1"/>
      <c r="J66" s="1">
        <f t="shared" si="0"/>
        <v>0</v>
      </c>
      <c r="K66" s="1"/>
    </row>
    <row r="67" spans="1:11" ht="20.25" customHeight="1" x14ac:dyDescent="0.3">
      <c r="A67" s="1">
        <v>65</v>
      </c>
      <c r="B67" s="10">
        <v>46088</v>
      </c>
      <c r="C67" s="1" t="s">
        <v>113</v>
      </c>
      <c r="D67" s="1" t="s">
        <v>110</v>
      </c>
      <c r="E67" s="1">
        <v>3850</v>
      </c>
      <c r="F67" s="1"/>
      <c r="G67" s="1"/>
      <c r="H67" s="1"/>
      <c r="I67" s="1"/>
      <c r="J67" s="1">
        <f t="shared" si="0"/>
        <v>0</v>
      </c>
      <c r="K67" s="1"/>
    </row>
    <row r="68" spans="1:11" ht="20.25" customHeight="1" x14ac:dyDescent="0.3">
      <c r="A68" s="1">
        <v>66</v>
      </c>
      <c r="B68" s="10">
        <v>46089</v>
      </c>
      <c r="C68" s="1" t="s">
        <v>113</v>
      </c>
      <c r="D68" s="1" t="s">
        <v>110</v>
      </c>
      <c r="E68" s="1">
        <v>3850</v>
      </c>
      <c r="F68" s="1"/>
      <c r="G68" s="1"/>
      <c r="H68" s="1"/>
      <c r="I68" s="1"/>
      <c r="J68" s="1">
        <f t="shared" ref="J68:J131" si="1">E68*F68-G68-H68+I68</f>
        <v>0</v>
      </c>
      <c r="K68" s="1"/>
    </row>
    <row r="69" spans="1:11" ht="20.25" customHeight="1" x14ac:dyDescent="0.3">
      <c r="A69" s="1">
        <v>67</v>
      </c>
      <c r="B69" s="10">
        <v>46090</v>
      </c>
      <c r="C69" s="1" t="s">
        <v>113</v>
      </c>
      <c r="D69" s="1" t="s">
        <v>110</v>
      </c>
      <c r="E69" s="1">
        <v>3850</v>
      </c>
      <c r="F69" s="1"/>
      <c r="G69" s="1"/>
      <c r="H69" s="1"/>
      <c r="I69" s="1"/>
      <c r="J69" s="1">
        <f t="shared" si="1"/>
        <v>0</v>
      </c>
      <c r="K69" s="1"/>
    </row>
    <row r="70" spans="1:11" ht="20.25" customHeight="1" x14ac:dyDescent="0.3">
      <c r="A70" s="1">
        <v>68</v>
      </c>
      <c r="B70" s="10">
        <v>46091</v>
      </c>
      <c r="C70" s="1" t="s">
        <v>113</v>
      </c>
      <c r="D70" s="1" t="s">
        <v>110</v>
      </c>
      <c r="E70" s="1">
        <v>3850</v>
      </c>
      <c r="F70" s="1"/>
      <c r="G70" s="1"/>
      <c r="H70" s="1"/>
      <c r="I70" s="1"/>
      <c r="J70" s="1">
        <f t="shared" si="1"/>
        <v>0</v>
      </c>
      <c r="K70" s="1"/>
    </row>
    <row r="71" spans="1:11" ht="20.25" customHeight="1" x14ac:dyDescent="0.3">
      <c r="A71" s="1">
        <v>69</v>
      </c>
      <c r="B71" s="10">
        <v>46092</v>
      </c>
      <c r="C71" s="1" t="s">
        <v>113</v>
      </c>
      <c r="D71" s="1" t="s">
        <v>110</v>
      </c>
      <c r="E71" s="1">
        <v>3850</v>
      </c>
      <c r="F71" s="1"/>
      <c r="G71" s="1"/>
      <c r="H71" s="1"/>
      <c r="I71" s="1"/>
      <c r="J71" s="1">
        <f t="shared" si="1"/>
        <v>0</v>
      </c>
      <c r="K71" s="1"/>
    </row>
    <row r="72" spans="1:11" ht="20.25" customHeight="1" x14ac:dyDescent="0.3">
      <c r="A72" s="1">
        <v>70</v>
      </c>
      <c r="B72" s="10">
        <v>46093</v>
      </c>
      <c r="C72" s="1" t="s">
        <v>113</v>
      </c>
      <c r="D72" s="1" t="s">
        <v>110</v>
      </c>
      <c r="E72" s="1">
        <v>3850</v>
      </c>
      <c r="F72" s="1"/>
      <c r="G72" s="1"/>
      <c r="H72" s="1"/>
      <c r="I72" s="1"/>
      <c r="J72" s="1">
        <f t="shared" si="1"/>
        <v>0</v>
      </c>
      <c r="K72" s="1"/>
    </row>
    <row r="73" spans="1:11" ht="20.25" customHeight="1" x14ac:dyDescent="0.3">
      <c r="A73" s="1">
        <v>71</v>
      </c>
      <c r="B73" s="10">
        <v>46094</v>
      </c>
      <c r="C73" s="1" t="s">
        <v>113</v>
      </c>
      <c r="D73" s="1" t="s">
        <v>110</v>
      </c>
      <c r="E73" s="1">
        <v>3850</v>
      </c>
      <c r="F73" s="1"/>
      <c r="G73" s="1"/>
      <c r="H73" s="1"/>
      <c r="I73" s="1"/>
      <c r="J73" s="1">
        <f t="shared" si="1"/>
        <v>0</v>
      </c>
      <c r="K73" s="1"/>
    </row>
    <row r="74" spans="1:11" ht="20.25" customHeight="1" x14ac:dyDescent="0.3">
      <c r="A74" s="1">
        <v>72</v>
      </c>
      <c r="B74" s="10">
        <v>46095</v>
      </c>
      <c r="C74" s="1" t="s">
        <v>113</v>
      </c>
      <c r="D74" s="1" t="s">
        <v>110</v>
      </c>
      <c r="E74" s="1">
        <v>3850</v>
      </c>
      <c r="F74" s="1"/>
      <c r="G74" s="1"/>
      <c r="H74" s="1"/>
      <c r="I74" s="1"/>
      <c r="J74" s="1">
        <f t="shared" si="1"/>
        <v>0</v>
      </c>
      <c r="K74" s="1"/>
    </row>
    <row r="75" spans="1:11" ht="20.25" customHeight="1" x14ac:dyDescent="0.3">
      <c r="A75" s="1">
        <v>73</v>
      </c>
      <c r="B75" s="10">
        <v>46096</v>
      </c>
      <c r="C75" s="1" t="s">
        <v>113</v>
      </c>
      <c r="D75" s="1" t="s">
        <v>110</v>
      </c>
      <c r="E75" s="1">
        <v>3850</v>
      </c>
      <c r="F75" s="1"/>
      <c r="G75" s="1"/>
      <c r="H75" s="1"/>
      <c r="I75" s="1"/>
      <c r="J75" s="1">
        <f t="shared" si="1"/>
        <v>0</v>
      </c>
      <c r="K75" s="1"/>
    </row>
    <row r="76" spans="1:11" ht="20.25" customHeight="1" x14ac:dyDescent="0.3">
      <c r="A76" s="1">
        <v>74</v>
      </c>
      <c r="B76" s="10">
        <v>46097</v>
      </c>
      <c r="C76" s="1" t="s">
        <v>113</v>
      </c>
      <c r="D76" s="1" t="s">
        <v>110</v>
      </c>
      <c r="E76" s="1">
        <v>3850</v>
      </c>
      <c r="F76" s="1"/>
      <c r="G76" s="1"/>
      <c r="H76" s="1"/>
      <c r="I76" s="1"/>
      <c r="J76" s="1">
        <f t="shared" si="1"/>
        <v>0</v>
      </c>
      <c r="K76" s="1"/>
    </row>
    <row r="77" spans="1:11" ht="20.25" customHeight="1" x14ac:dyDescent="0.3">
      <c r="A77" s="1">
        <v>75</v>
      </c>
      <c r="B77" s="10">
        <v>46098</v>
      </c>
      <c r="C77" s="1" t="s">
        <v>113</v>
      </c>
      <c r="D77" s="1" t="s">
        <v>110</v>
      </c>
      <c r="E77" s="1">
        <v>3850</v>
      </c>
      <c r="F77" s="1"/>
      <c r="G77" s="1"/>
      <c r="H77" s="1"/>
      <c r="I77" s="1"/>
      <c r="J77" s="1">
        <f t="shared" si="1"/>
        <v>0</v>
      </c>
      <c r="K77" s="1"/>
    </row>
    <row r="78" spans="1:11" ht="20.25" customHeight="1" x14ac:dyDescent="0.3">
      <c r="A78" s="1">
        <v>76</v>
      </c>
      <c r="B78" s="10">
        <v>46099</v>
      </c>
      <c r="C78" s="1" t="s">
        <v>113</v>
      </c>
      <c r="D78" s="1" t="s">
        <v>110</v>
      </c>
      <c r="E78" s="1">
        <v>3850</v>
      </c>
      <c r="F78" s="1"/>
      <c r="G78" s="1"/>
      <c r="H78" s="1"/>
      <c r="I78" s="1"/>
      <c r="J78" s="1">
        <f t="shared" si="1"/>
        <v>0</v>
      </c>
      <c r="K78" s="1"/>
    </row>
    <row r="79" spans="1:11" ht="20.25" customHeight="1" x14ac:dyDescent="0.3">
      <c r="A79" s="1">
        <v>77</v>
      </c>
      <c r="B79" s="10">
        <v>46100</v>
      </c>
      <c r="C79" s="1" t="s">
        <v>113</v>
      </c>
      <c r="D79" s="1" t="s">
        <v>110</v>
      </c>
      <c r="E79" s="1">
        <v>3850</v>
      </c>
      <c r="F79" s="1"/>
      <c r="G79" s="1"/>
      <c r="H79" s="1"/>
      <c r="I79" s="1"/>
      <c r="J79" s="1">
        <f t="shared" si="1"/>
        <v>0</v>
      </c>
      <c r="K79" s="1"/>
    </row>
    <row r="80" spans="1:11" ht="20.25" customHeight="1" x14ac:dyDescent="0.3">
      <c r="A80" s="1">
        <v>78</v>
      </c>
      <c r="B80" s="10">
        <v>46101</v>
      </c>
      <c r="C80" s="1" t="s">
        <v>113</v>
      </c>
      <c r="D80" s="1" t="s">
        <v>110</v>
      </c>
      <c r="E80" s="1">
        <v>3850</v>
      </c>
      <c r="F80" s="1"/>
      <c r="G80" s="1"/>
      <c r="H80" s="1"/>
      <c r="I80" s="1"/>
      <c r="J80" s="1">
        <f t="shared" si="1"/>
        <v>0</v>
      </c>
      <c r="K80" s="1"/>
    </row>
    <row r="81" spans="1:11" ht="20.25" customHeight="1" x14ac:dyDescent="0.3">
      <c r="A81" s="1">
        <v>79</v>
      </c>
      <c r="B81" s="10">
        <v>46102</v>
      </c>
      <c r="C81" s="1" t="s">
        <v>113</v>
      </c>
      <c r="D81" s="1" t="s">
        <v>110</v>
      </c>
      <c r="E81" s="1">
        <v>3850</v>
      </c>
      <c r="F81" s="1"/>
      <c r="G81" s="1"/>
      <c r="H81" s="1"/>
      <c r="I81" s="1"/>
      <c r="J81" s="1">
        <f t="shared" si="1"/>
        <v>0</v>
      </c>
      <c r="K81" s="1"/>
    </row>
    <row r="82" spans="1:11" ht="20.25" customHeight="1" x14ac:dyDescent="0.3">
      <c r="A82" s="1">
        <v>80</v>
      </c>
      <c r="B82" s="10">
        <v>46103</v>
      </c>
      <c r="C82" s="1" t="s">
        <v>113</v>
      </c>
      <c r="D82" s="1" t="s">
        <v>110</v>
      </c>
      <c r="E82" s="1">
        <v>3850</v>
      </c>
      <c r="F82" s="1"/>
      <c r="G82" s="1"/>
      <c r="H82" s="1"/>
      <c r="I82" s="1"/>
      <c r="J82" s="1">
        <f t="shared" si="1"/>
        <v>0</v>
      </c>
      <c r="K82" s="1"/>
    </row>
    <row r="83" spans="1:11" ht="20.25" customHeight="1" x14ac:dyDescent="0.3">
      <c r="A83" s="1">
        <v>81</v>
      </c>
      <c r="B83" s="10">
        <v>46104</v>
      </c>
      <c r="C83" s="1" t="s">
        <v>113</v>
      </c>
      <c r="D83" s="1" t="s">
        <v>110</v>
      </c>
      <c r="E83" s="1">
        <v>3850</v>
      </c>
      <c r="F83" s="1"/>
      <c r="G83" s="1"/>
      <c r="H83" s="1"/>
      <c r="I83" s="1"/>
      <c r="J83" s="1">
        <f t="shared" si="1"/>
        <v>0</v>
      </c>
      <c r="K83" s="1"/>
    </row>
    <row r="84" spans="1:11" ht="20.25" customHeight="1" x14ac:dyDescent="0.3">
      <c r="A84" s="1">
        <v>82</v>
      </c>
      <c r="B84" s="10">
        <v>46105</v>
      </c>
      <c r="C84" s="1" t="s">
        <v>113</v>
      </c>
      <c r="D84" s="1" t="s">
        <v>110</v>
      </c>
      <c r="E84" s="1">
        <v>3850</v>
      </c>
      <c r="F84" s="1"/>
      <c r="G84" s="1"/>
      <c r="H84" s="1"/>
      <c r="I84" s="1"/>
      <c r="J84" s="1">
        <f t="shared" si="1"/>
        <v>0</v>
      </c>
      <c r="K84" s="1"/>
    </row>
    <row r="85" spans="1:11" ht="20.25" customHeight="1" x14ac:dyDescent="0.3">
      <c r="A85" s="1">
        <v>83</v>
      </c>
      <c r="B85" s="10">
        <v>46106</v>
      </c>
      <c r="C85" s="1" t="s">
        <v>113</v>
      </c>
      <c r="D85" s="1" t="s">
        <v>110</v>
      </c>
      <c r="E85" s="1">
        <v>3850</v>
      </c>
      <c r="F85" s="1"/>
      <c r="G85" s="1"/>
      <c r="H85" s="1"/>
      <c r="I85" s="1"/>
      <c r="J85" s="1">
        <f t="shared" si="1"/>
        <v>0</v>
      </c>
      <c r="K85" s="1"/>
    </row>
    <row r="86" spans="1:11" ht="20.25" customHeight="1" x14ac:dyDescent="0.3">
      <c r="A86" s="1">
        <v>84</v>
      </c>
      <c r="B86" s="10">
        <v>46107</v>
      </c>
      <c r="C86" s="1" t="s">
        <v>113</v>
      </c>
      <c r="D86" s="1" t="s">
        <v>110</v>
      </c>
      <c r="E86" s="1">
        <v>3850</v>
      </c>
      <c r="F86" s="1"/>
      <c r="G86" s="1"/>
      <c r="H86" s="1"/>
      <c r="I86" s="1"/>
      <c r="J86" s="1">
        <f t="shared" si="1"/>
        <v>0</v>
      </c>
      <c r="K86" s="1"/>
    </row>
    <row r="87" spans="1:11" ht="20.25" customHeight="1" x14ac:dyDescent="0.3">
      <c r="A87" s="1">
        <v>85</v>
      </c>
      <c r="B87" s="10">
        <v>46108</v>
      </c>
      <c r="C87" s="1" t="s">
        <v>113</v>
      </c>
      <c r="D87" s="1" t="s">
        <v>110</v>
      </c>
      <c r="E87" s="1">
        <v>3850</v>
      </c>
      <c r="F87" s="1"/>
      <c r="G87" s="1"/>
      <c r="H87" s="1"/>
      <c r="I87" s="1"/>
      <c r="J87" s="1">
        <f t="shared" si="1"/>
        <v>0</v>
      </c>
      <c r="K87" s="1"/>
    </row>
    <row r="88" spans="1:11" ht="20.25" customHeight="1" x14ac:dyDescent="0.3">
      <c r="A88" s="1">
        <v>86</v>
      </c>
      <c r="B88" s="10">
        <v>46109</v>
      </c>
      <c r="C88" s="1" t="s">
        <v>113</v>
      </c>
      <c r="D88" s="1" t="s">
        <v>110</v>
      </c>
      <c r="E88" s="1">
        <v>3850</v>
      </c>
      <c r="F88" s="1"/>
      <c r="G88" s="1"/>
      <c r="H88" s="1"/>
      <c r="I88" s="1"/>
      <c r="J88" s="1">
        <f t="shared" si="1"/>
        <v>0</v>
      </c>
      <c r="K88" s="1"/>
    </row>
    <row r="89" spans="1:11" ht="20.25" customHeight="1" x14ac:dyDescent="0.3">
      <c r="A89" s="1">
        <v>87</v>
      </c>
      <c r="B89" s="10">
        <v>46110</v>
      </c>
      <c r="C89" s="1" t="s">
        <v>113</v>
      </c>
      <c r="D89" s="1" t="s">
        <v>110</v>
      </c>
      <c r="E89" s="1">
        <v>3850</v>
      </c>
      <c r="F89" s="1"/>
      <c r="G89" s="1"/>
      <c r="H89" s="1"/>
      <c r="I89" s="1"/>
      <c r="J89" s="1">
        <f t="shared" si="1"/>
        <v>0</v>
      </c>
      <c r="K89" s="1"/>
    </row>
    <row r="90" spans="1:11" ht="20.25" customHeight="1" x14ac:dyDescent="0.3">
      <c r="A90" s="1">
        <v>88</v>
      </c>
      <c r="B90" s="10">
        <v>46111</v>
      </c>
      <c r="C90" s="1" t="s">
        <v>113</v>
      </c>
      <c r="D90" s="1" t="s">
        <v>110</v>
      </c>
      <c r="E90" s="1">
        <v>3850</v>
      </c>
      <c r="F90" s="1"/>
      <c r="G90" s="1"/>
      <c r="H90" s="1"/>
      <c r="I90" s="1"/>
      <c r="J90" s="1">
        <f t="shared" si="1"/>
        <v>0</v>
      </c>
      <c r="K90" s="1"/>
    </row>
    <row r="91" spans="1:11" ht="20.25" customHeight="1" x14ac:dyDescent="0.3">
      <c r="A91" s="1">
        <v>89</v>
      </c>
      <c r="B91" s="10">
        <v>46112</v>
      </c>
      <c r="C91" s="1" t="s">
        <v>113</v>
      </c>
      <c r="D91" s="1" t="s">
        <v>110</v>
      </c>
      <c r="E91" s="1">
        <v>3850</v>
      </c>
      <c r="F91" s="1"/>
      <c r="G91" s="1"/>
      <c r="H91" s="1"/>
      <c r="I91" s="1"/>
      <c r="J91" s="1">
        <f t="shared" si="1"/>
        <v>0</v>
      </c>
      <c r="K91" s="1"/>
    </row>
    <row r="92" spans="1:11" ht="20.25" customHeight="1" x14ac:dyDescent="0.3">
      <c r="A92" s="1">
        <v>90</v>
      </c>
      <c r="B92" s="10">
        <v>46113</v>
      </c>
      <c r="C92" s="1" t="s">
        <v>113</v>
      </c>
      <c r="D92" s="1" t="s">
        <v>110</v>
      </c>
      <c r="E92" s="1">
        <v>3850</v>
      </c>
      <c r="F92" s="1"/>
      <c r="G92" s="1"/>
      <c r="H92" s="1"/>
      <c r="I92" s="1"/>
      <c r="J92" s="1">
        <f t="shared" si="1"/>
        <v>0</v>
      </c>
      <c r="K92" s="1"/>
    </row>
    <row r="93" spans="1:11" ht="20.25" customHeight="1" x14ac:dyDescent="0.3">
      <c r="A93" s="1">
        <v>91</v>
      </c>
      <c r="B93" s="10">
        <v>46114</v>
      </c>
      <c r="C93" s="1" t="s">
        <v>113</v>
      </c>
      <c r="D93" s="1" t="s">
        <v>110</v>
      </c>
      <c r="E93" s="1">
        <v>3850</v>
      </c>
      <c r="F93" s="1"/>
      <c r="G93" s="1"/>
      <c r="H93" s="1"/>
      <c r="I93" s="1"/>
      <c r="J93" s="1">
        <f t="shared" si="1"/>
        <v>0</v>
      </c>
      <c r="K93" s="1"/>
    </row>
    <row r="94" spans="1:11" ht="20.25" customHeight="1" x14ac:dyDescent="0.3">
      <c r="A94" s="1">
        <v>92</v>
      </c>
      <c r="B94" s="10">
        <v>46115</v>
      </c>
      <c r="C94" s="1" t="s">
        <v>113</v>
      </c>
      <c r="D94" s="1" t="s">
        <v>110</v>
      </c>
      <c r="E94" s="1">
        <v>3850</v>
      </c>
      <c r="F94" s="1"/>
      <c r="G94" s="1"/>
      <c r="H94" s="1"/>
      <c r="I94" s="1"/>
      <c r="J94" s="1">
        <f t="shared" si="1"/>
        <v>0</v>
      </c>
      <c r="K94" s="1"/>
    </row>
    <row r="95" spans="1:11" ht="20.25" customHeight="1" x14ac:dyDescent="0.3">
      <c r="A95" s="1">
        <v>93</v>
      </c>
      <c r="B95" s="10">
        <v>46116</v>
      </c>
      <c r="C95" s="1" t="s">
        <v>113</v>
      </c>
      <c r="D95" s="1" t="s">
        <v>110</v>
      </c>
      <c r="E95" s="1">
        <v>3850</v>
      </c>
      <c r="F95" s="1"/>
      <c r="G95" s="1"/>
      <c r="H95" s="1"/>
      <c r="I95" s="1"/>
      <c r="J95" s="1">
        <f t="shared" si="1"/>
        <v>0</v>
      </c>
      <c r="K95" s="1"/>
    </row>
    <row r="96" spans="1:11" ht="20.25" customHeight="1" x14ac:dyDescent="0.3">
      <c r="A96" s="1">
        <v>94</v>
      </c>
      <c r="B96" s="10">
        <v>46117</v>
      </c>
      <c r="C96" s="1" t="s">
        <v>113</v>
      </c>
      <c r="D96" s="1" t="s">
        <v>110</v>
      </c>
      <c r="E96" s="1">
        <v>3850</v>
      </c>
      <c r="F96" s="1"/>
      <c r="G96" s="1"/>
      <c r="H96" s="1"/>
      <c r="I96" s="1"/>
      <c r="J96" s="1">
        <f t="shared" si="1"/>
        <v>0</v>
      </c>
      <c r="K96" s="1"/>
    </row>
    <row r="97" spans="1:11" ht="20.25" customHeight="1" x14ac:dyDescent="0.3">
      <c r="A97" s="1">
        <v>95</v>
      </c>
      <c r="B97" s="10">
        <v>46118</v>
      </c>
      <c r="C97" s="1" t="s">
        <v>113</v>
      </c>
      <c r="D97" s="1" t="s">
        <v>110</v>
      </c>
      <c r="E97" s="1">
        <v>3850</v>
      </c>
      <c r="F97" s="1"/>
      <c r="G97" s="1"/>
      <c r="H97" s="1"/>
      <c r="I97" s="1"/>
      <c r="J97" s="1">
        <f t="shared" si="1"/>
        <v>0</v>
      </c>
      <c r="K97" s="1"/>
    </row>
    <row r="98" spans="1:11" ht="20.25" customHeight="1" x14ac:dyDescent="0.3">
      <c r="A98" s="1">
        <v>96</v>
      </c>
      <c r="B98" s="10">
        <v>46119</v>
      </c>
      <c r="C98" s="1" t="s">
        <v>113</v>
      </c>
      <c r="D98" s="1" t="s">
        <v>110</v>
      </c>
      <c r="E98" s="1">
        <v>3850</v>
      </c>
      <c r="F98" s="1"/>
      <c r="G98" s="1"/>
      <c r="H98" s="1"/>
      <c r="I98" s="1"/>
      <c r="J98" s="1">
        <f t="shared" si="1"/>
        <v>0</v>
      </c>
      <c r="K98" s="1"/>
    </row>
    <row r="99" spans="1:11" ht="20.25" customHeight="1" x14ac:dyDescent="0.3">
      <c r="A99" s="1">
        <v>97</v>
      </c>
      <c r="B99" s="10">
        <v>46120</v>
      </c>
      <c r="C99" s="1" t="s">
        <v>113</v>
      </c>
      <c r="D99" s="1" t="s">
        <v>110</v>
      </c>
      <c r="E99" s="1">
        <v>3850</v>
      </c>
      <c r="F99" s="1"/>
      <c r="G99" s="1"/>
      <c r="H99" s="1"/>
      <c r="I99" s="1"/>
      <c r="J99" s="1">
        <f t="shared" si="1"/>
        <v>0</v>
      </c>
      <c r="K99" s="1"/>
    </row>
    <row r="100" spans="1:11" ht="20.25" customHeight="1" x14ac:dyDescent="0.3">
      <c r="A100" s="1">
        <v>98</v>
      </c>
      <c r="B100" s="10">
        <v>46121</v>
      </c>
      <c r="C100" s="1" t="s">
        <v>113</v>
      </c>
      <c r="D100" s="1" t="s">
        <v>110</v>
      </c>
      <c r="E100" s="1">
        <v>3850</v>
      </c>
      <c r="F100" s="1"/>
      <c r="G100" s="1"/>
      <c r="H100" s="1"/>
      <c r="I100" s="1"/>
      <c r="J100" s="1">
        <f t="shared" si="1"/>
        <v>0</v>
      </c>
      <c r="K100" s="1"/>
    </row>
    <row r="101" spans="1:11" ht="20.25" customHeight="1" x14ac:dyDescent="0.3">
      <c r="A101" s="1">
        <v>99</v>
      </c>
      <c r="B101" s="10">
        <v>46122</v>
      </c>
      <c r="C101" s="1" t="s">
        <v>113</v>
      </c>
      <c r="D101" s="1" t="s">
        <v>110</v>
      </c>
      <c r="E101" s="1">
        <v>3850</v>
      </c>
      <c r="F101" s="1"/>
      <c r="G101" s="1"/>
      <c r="H101" s="1"/>
      <c r="I101" s="1"/>
      <c r="J101" s="1">
        <f t="shared" si="1"/>
        <v>0</v>
      </c>
      <c r="K101" s="1"/>
    </row>
    <row r="102" spans="1:11" ht="20.25" customHeight="1" x14ac:dyDescent="0.3">
      <c r="A102" s="1">
        <v>100</v>
      </c>
      <c r="B102" s="10">
        <v>46123</v>
      </c>
      <c r="C102" s="1" t="s">
        <v>113</v>
      </c>
      <c r="D102" s="1" t="s">
        <v>110</v>
      </c>
      <c r="E102" s="1">
        <v>3850</v>
      </c>
      <c r="F102" s="1"/>
      <c r="G102" s="1"/>
      <c r="H102" s="1"/>
      <c r="I102" s="1"/>
      <c r="J102" s="1">
        <f t="shared" si="1"/>
        <v>0</v>
      </c>
      <c r="K102" s="1"/>
    </row>
    <row r="103" spans="1:11" ht="20.25" customHeight="1" x14ac:dyDescent="0.3">
      <c r="A103" s="1">
        <v>101</v>
      </c>
      <c r="B103" s="10">
        <v>46124</v>
      </c>
      <c r="C103" s="1" t="s">
        <v>113</v>
      </c>
      <c r="D103" s="1" t="s">
        <v>110</v>
      </c>
      <c r="E103" s="1">
        <v>3850</v>
      </c>
      <c r="F103" s="1"/>
      <c r="G103" s="1"/>
      <c r="H103" s="1"/>
      <c r="I103" s="1"/>
      <c r="J103" s="1">
        <f t="shared" si="1"/>
        <v>0</v>
      </c>
      <c r="K103" s="1"/>
    </row>
    <row r="104" spans="1:11" ht="20.25" customHeight="1" x14ac:dyDescent="0.3">
      <c r="A104" s="1">
        <v>102</v>
      </c>
      <c r="B104" s="10">
        <v>46125</v>
      </c>
      <c r="C104" s="1" t="s">
        <v>113</v>
      </c>
      <c r="D104" s="1" t="s">
        <v>110</v>
      </c>
      <c r="E104" s="1">
        <v>3850</v>
      </c>
      <c r="F104" s="1"/>
      <c r="G104" s="1"/>
      <c r="H104" s="1"/>
      <c r="I104" s="1"/>
      <c r="J104" s="1">
        <f t="shared" si="1"/>
        <v>0</v>
      </c>
      <c r="K104" s="1"/>
    </row>
    <row r="105" spans="1:11" ht="20.25" customHeight="1" x14ac:dyDescent="0.3">
      <c r="A105" s="1">
        <v>103</v>
      </c>
      <c r="B105" s="10">
        <v>46126</v>
      </c>
      <c r="C105" s="1" t="s">
        <v>113</v>
      </c>
      <c r="D105" s="1" t="s">
        <v>110</v>
      </c>
      <c r="E105" s="1">
        <v>3850</v>
      </c>
      <c r="F105" s="1"/>
      <c r="G105" s="1"/>
      <c r="H105" s="1"/>
      <c r="I105" s="1"/>
      <c r="J105" s="1">
        <f t="shared" si="1"/>
        <v>0</v>
      </c>
      <c r="K105" s="1"/>
    </row>
    <row r="106" spans="1:11" ht="20.25" customHeight="1" x14ac:dyDescent="0.3">
      <c r="A106" s="1">
        <v>104</v>
      </c>
      <c r="B106" s="10">
        <v>46127</v>
      </c>
      <c r="C106" s="1" t="s">
        <v>113</v>
      </c>
      <c r="D106" s="1" t="s">
        <v>110</v>
      </c>
      <c r="E106" s="1">
        <v>3850</v>
      </c>
      <c r="F106" s="1"/>
      <c r="G106" s="1"/>
      <c r="H106" s="1"/>
      <c r="I106" s="1"/>
      <c r="J106" s="1">
        <f t="shared" si="1"/>
        <v>0</v>
      </c>
      <c r="K106" s="1"/>
    </row>
    <row r="107" spans="1:11" ht="20.25" customHeight="1" x14ac:dyDescent="0.3">
      <c r="A107" s="1">
        <v>105</v>
      </c>
      <c r="B107" s="10">
        <v>46128</v>
      </c>
      <c r="C107" s="1" t="s">
        <v>113</v>
      </c>
      <c r="D107" s="1" t="s">
        <v>110</v>
      </c>
      <c r="E107" s="1">
        <v>3850</v>
      </c>
      <c r="F107" s="1"/>
      <c r="G107" s="1"/>
      <c r="H107" s="1"/>
      <c r="I107" s="1"/>
      <c r="J107" s="1">
        <f t="shared" si="1"/>
        <v>0</v>
      </c>
      <c r="K107" s="1"/>
    </row>
    <row r="108" spans="1:11" ht="20.25" customHeight="1" x14ac:dyDescent="0.3">
      <c r="A108" s="1">
        <v>106</v>
      </c>
      <c r="B108" s="10">
        <v>46129</v>
      </c>
      <c r="C108" s="1" t="s">
        <v>113</v>
      </c>
      <c r="D108" s="1" t="s">
        <v>110</v>
      </c>
      <c r="E108" s="1">
        <v>3850</v>
      </c>
      <c r="F108" s="1"/>
      <c r="G108" s="1"/>
      <c r="H108" s="1"/>
      <c r="I108" s="1"/>
      <c r="J108" s="1">
        <f t="shared" si="1"/>
        <v>0</v>
      </c>
      <c r="K108" s="1"/>
    </row>
    <row r="109" spans="1:11" ht="20.25" customHeight="1" x14ac:dyDescent="0.3">
      <c r="A109" s="1">
        <v>107</v>
      </c>
      <c r="B109" s="10">
        <v>46130</v>
      </c>
      <c r="C109" s="1" t="s">
        <v>113</v>
      </c>
      <c r="D109" s="1" t="s">
        <v>110</v>
      </c>
      <c r="E109" s="1">
        <v>3850</v>
      </c>
      <c r="F109" s="1"/>
      <c r="G109" s="1"/>
      <c r="H109" s="1"/>
      <c r="I109" s="1"/>
      <c r="J109" s="1">
        <f t="shared" si="1"/>
        <v>0</v>
      </c>
      <c r="K109" s="1"/>
    </row>
    <row r="110" spans="1:11" ht="20.25" customHeight="1" x14ac:dyDescent="0.3">
      <c r="A110" s="1">
        <v>108</v>
      </c>
      <c r="B110" s="10">
        <v>46131</v>
      </c>
      <c r="C110" s="1" t="s">
        <v>113</v>
      </c>
      <c r="D110" s="1" t="s">
        <v>110</v>
      </c>
      <c r="E110" s="1">
        <v>3850</v>
      </c>
      <c r="F110" s="1"/>
      <c r="G110" s="1"/>
      <c r="H110" s="1"/>
      <c r="I110" s="1"/>
      <c r="J110" s="1">
        <f t="shared" si="1"/>
        <v>0</v>
      </c>
      <c r="K110" s="1"/>
    </row>
    <row r="111" spans="1:11" ht="20.25" customHeight="1" x14ac:dyDescent="0.3">
      <c r="A111" s="1">
        <v>109</v>
      </c>
      <c r="B111" s="10">
        <v>46132</v>
      </c>
      <c r="C111" s="1" t="s">
        <v>113</v>
      </c>
      <c r="D111" s="1" t="s">
        <v>110</v>
      </c>
      <c r="E111" s="1">
        <v>3850</v>
      </c>
      <c r="F111" s="1"/>
      <c r="G111" s="1"/>
      <c r="H111" s="1"/>
      <c r="I111" s="1"/>
      <c r="J111" s="1">
        <f t="shared" si="1"/>
        <v>0</v>
      </c>
      <c r="K111" s="1"/>
    </row>
    <row r="112" spans="1:11" ht="20.25" customHeight="1" x14ac:dyDescent="0.3">
      <c r="A112" s="1">
        <v>110</v>
      </c>
      <c r="B112" s="10">
        <v>46133</v>
      </c>
      <c r="C112" s="1" t="s">
        <v>113</v>
      </c>
      <c r="D112" s="1" t="s">
        <v>110</v>
      </c>
      <c r="E112" s="1">
        <v>3850</v>
      </c>
      <c r="F112" s="1"/>
      <c r="G112" s="1"/>
      <c r="H112" s="1"/>
      <c r="I112" s="1"/>
      <c r="J112" s="1">
        <f t="shared" si="1"/>
        <v>0</v>
      </c>
      <c r="K112" s="1"/>
    </row>
    <row r="113" spans="1:11" ht="20.25" customHeight="1" x14ac:dyDescent="0.3">
      <c r="A113" s="1">
        <v>111</v>
      </c>
      <c r="B113" s="10">
        <v>46134</v>
      </c>
      <c r="C113" s="1" t="s">
        <v>113</v>
      </c>
      <c r="D113" s="1" t="s">
        <v>110</v>
      </c>
      <c r="E113" s="1">
        <v>3850</v>
      </c>
      <c r="F113" s="1"/>
      <c r="G113" s="1"/>
      <c r="H113" s="1"/>
      <c r="I113" s="1"/>
      <c r="J113" s="1">
        <f t="shared" si="1"/>
        <v>0</v>
      </c>
      <c r="K113" s="1"/>
    </row>
    <row r="114" spans="1:11" ht="20.25" customHeight="1" x14ac:dyDescent="0.3">
      <c r="A114" s="1">
        <v>112</v>
      </c>
      <c r="B114" s="10">
        <v>46135</v>
      </c>
      <c r="C114" s="1" t="s">
        <v>113</v>
      </c>
      <c r="D114" s="1" t="s">
        <v>110</v>
      </c>
      <c r="E114" s="1">
        <v>3850</v>
      </c>
      <c r="F114" s="1"/>
      <c r="G114" s="1"/>
      <c r="H114" s="1"/>
      <c r="I114" s="1"/>
      <c r="J114" s="1">
        <f t="shared" si="1"/>
        <v>0</v>
      </c>
      <c r="K114" s="1"/>
    </row>
    <row r="115" spans="1:11" ht="20.25" customHeight="1" x14ac:dyDescent="0.3">
      <c r="A115" s="1">
        <v>113</v>
      </c>
      <c r="B115" s="10">
        <v>46136</v>
      </c>
      <c r="C115" s="1" t="s">
        <v>113</v>
      </c>
      <c r="D115" s="1" t="s">
        <v>110</v>
      </c>
      <c r="E115" s="1">
        <v>3850</v>
      </c>
      <c r="F115" s="1"/>
      <c r="G115" s="1"/>
      <c r="H115" s="1"/>
      <c r="I115" s="1"/>
      <c r="J115" s="1">
        <f t="shared" si="1"/>
        <v>0</v>
      </c>
      <c r="K115" s="1"/>
    </row>
    <row r="116" spans="1:11" ht="20.25" customHeight="1" x14ac:dyDescent="0.3">
      <c r="A116" s="1">
        <v>114</v>
      </c>
      <c r="B116" s="10">
        <v>46137</v>
      </c>
      <c r="C116" s="1" t="s">
        <v>113</v>
      </c>
      <c r="D116" s="1" t="s">
        <v>110</v>
      </c>
      <c r="E116" s="1">
        <v>3850</v>
      </c>
      <c r="F116" s="1"/>
      <c r="G116" s="1"/>
      <c r="H116" s="1"/>
      <c r="I116" s="1"/>
      <c r="J116" s="1">
        <f t="shared" si="1"/>
        <v>0</v>
      </c>
      <c r="K116" s="1"/>
    </row>
    <row r="117" spans="1:11" ht="20.25" customHeight="1" x14ac:dyDescent="0.3">
      <c r="A117" s="1">
        <v>115</v>
      </c>
      <c r="B117" s="10">
        <v>46138</v>
      </c>
      <c r="C117" s="1" t="s">
        <v>113</v>
      </c>
      <c r="D117" s="1" t="s">
        <v>110</v>
      </c>
      <c r="E117" s="1">
        <v>3850</v>
      </c>
      <c r="F117" s="1"/>
      <c r="G117" s="1"/>
      <c r="H117" s="1"/>
      <c r="I117" s="1"/>
      <c r="J117" s="1">
        <f t="shared" si="1"/>
        <v>0</v>
      </c>
      <c r="K117" s="1"/>
    </row>
    <row r="118" spans="1:11" ht="20.25" customHeight="1" x14ac:dyDescent="0.3">
      <c r="A118" s="1">
        <v>116</v>
      </c>
      <c r="B118" s="10">
        <v>46139</v>
      </c>
      <c r="C118" s="1" t="s">
        <v>113</v>
      </c>
      <c r="D118" s="1" t="s">
        <v>110</v>
      </c>
      <c r="E118" s="1">
        <v>3850</v>
      </c>
      <c r="F118" s="1"/>
      <c r="G118" s="1"/>
      <c r="H118" s="1"/>
      <c r="I118" s="1"/>
      <c r="J118" s="1">
        <f t="shared" si="1"/>
        <v>0</v>
      </c>
      <c r="K118" s="1"/>
    </row>
    <row r="119" spans="1:11" ht="20.25" customHeight="1" x14ac:dyDescent="0.3">
      <c r="A119" s="1">
        <v>117</v>
      </c>
      <c r="B119" s="10">
        <v>46140</v>
      </c>
      <c r="C119" s="1" t="s">
        <v>113</v>
      </c>
      <c r="D119" s="1" t="s">
        <v>110</v>
      </c>
      <c r="E119" s="1">
        <v>3850</v>
      </c>
      <c r="F119" s="1"/>
      <c r="G119" s="1"/>
      <c r="H119" s="1"/>
      <c r="I119" s="1"/>
      <c r="J119" s="1">
        <f t="shared" si="1"/>
        <v>0</v>
      </c>
      <c r="K119" s="1"/>
    </row>
    <row r="120" spans="1:11" ht="20.25" customHeight="1" x14ac:dyDescent="0.3">
      <c r="A120" s="1">
        <v>118</v>
      </c>
      <c r="B120" s="10">
        <v>46141</v>
      </c>
      <c r="C120" s="1" t="s">
        <v>113</v>
      </c>
      <c r="D120" s="1" t="s">
        <v>110</v>
      </c>
      <c r="E120" s="1">
        <v>3850</v>
      </c>
      <c r="F120" s="1"/>
      <c r="G120" s="1"/>
      <c r="H120" s="1"/>
      <c r="I120" s="1"/>
      <c r="J120" s="1">
        <f t="shared" si="1"/>
        <v>0</v>
      </c>
      <c r="K120" s="1"/>
    </row>
    <row r="121" spans="1:11" ht="20.25" customHeight="1" x14ac:dyDescent="0.3">
      <c r="A121" s="1">
        <v>119</v>
      </c>
      <c r="B121" s="10">
        <v>46142</v>
      </c>
      <c r="C121" s="1" t="s">
        <v>113</v>
      </c>
      <c r="D121" s="1" t="s">
        <v>110</v>
      </c>
      <c r="E121" s="1">
        <v>3850</v>
      </c>
      <c r="F121" s="1"/>
      <c r="G121" s="1"/>
      <c r="H121" s="1"/>
      <c r="I121" s="1"/>
      <c r="J121" s="1">
        <f t="shared" si="1"/>
        <v>0</v>
      </c>
      <c r="K121" s="1"/>
    </row>
    <row r="122" spans="1:11" ht="20.25" customHeight="1" x14ac:dyDescent="0.3">
      <c r="A122" s="1">
        <v>120</v>
      </c>
      <c r="B122" s="10">
        <v>46143</v>
      </c>
      <c r="C122" s="1" t="s">
        <v>113</v>
      </c>
      <c r="D122" s="1" t="s">
        <v>110</v>
      </c>
      <c r="E122" s="1">
        <v>3850</v>
      </c>
      <c r="F122" s="1"/>
      <c r="G122" s="1"/>
      <c r="H122" s="1"/>
      <c r="I122" s="1"/>
      <c r="J122" s="1">
        <f t="shared" si="1"/>
        <v>0</v>
      </c>
      <c r="K122" s="1"/>
    </row>
    <row r="123" spans="1:11" ht="20.25" customHeight="1" x14ac:dyDescent="0.3">
      <c r="A123" s="1">
        <v>121</v>
      </c>
      <c r="B123" s="10">
        <v>46144</v>
      </c>
      <c r="C123" s="1" t="s">
        <v>113</v>
      </c>
      <c r="D123" s="1" t="s">
        <v>110</v>
      </c>
      <c r="E123" s="1">
        <v>3850</v>
      </c>
      <c r="F123" s="1"/>
      <c r="G123" s="1"/>
      <c r="H123" s="1"/>
      <c r="I123" s="1"/>
      <c r="J123" s="1">
        <f t="shared" si="1"/>
        <v>0</v>
      </c>
      <c r="K123" s="1"/>
    </row>
    <row r="124" spans="1:11" ht="20.25" customHeight="1" x14ac:dyDescent="0.3">
      <c r="A124" s="1">
        <v>122</v>
      </c>
      <c r="B124" s="10">
        <v>46145</v>
      </c>
      <c r="C124" s="1" t="s">
        <v>113</v>
      </c>
      <c r="D124" s="1" t="s">
        <v>110</v>
      </c>
      <c r="E124" s="1">
        <v>3850</v>
      </c>
      <c r="F124" s="1"/>
      <c r="G124" s="1"/>
      <c r="H124" s="1"/>
      <c r="I124" s="1"/>
      <c r="J124" s="1">
        <f t="shared" si="1"/>
        <v>0</v>
      </c>
      <c r="K124" s="1"/>
    </row>
    <row r="125" spans="1:11" ht="20.25" customHeight="1" x14ac:dyDescent="0.3">
      <c r="A125" s="1">
        <v>123</v>
      </c>
      <c r="B125" s="10">
        <v>46146</v>
      </c>
      <c r="C125" s="1" t="s">
        <v>113</v>
      </c>
      <c r="D125" s="1" t="s">
        <v>110</v>
      </c>
      <c r="E125" s="1">
        <v>3850</v>
      </c>
      <c r="F125" s="1"/>
      <c r="G125" s="1"/>
      <c r="H125" s="1"/>
      <c r="I125" s="1"/>
      <c r="J125" s="1">
        <f t="shared" si="1"/>
        <v>0</v>
      </c>
      <c r="K125" s="1"/>
    </row>
    <row r="126" spans="1:11" ht="20.25" customHeight="1" x14ac:dyDescent="0.3">
      <c r="A126" s="1">
        <v>124</v>
      </c>
      <c r="B126" s="10">
        <v>46147</v>
      </c>
      <c r="C126" s="1" t="s">
        <v>113</v>
      </c>
      <c r="D126" s="1" t="s">
        <v>110</v>
      </c>
      <c r="E126" s="1">
        <v>3850</v>
      </c>
      <c r="F126" s="1"/>
      <c r="G126" s="1"/>
      <c r="H126" s="1"/>
      <c r="I126" s="1"/>
      <c r="J126" s="1">
        <f t="shared" si="1"/>
        <v>0</v>
      </c>
      <c r="K126" s="1"/>
    </row>
    <row r="127" spans="1:11" ht="20.25" customHeight="1" x14ac:dyDescent="0.3">
      <c r="A127" s="1">
        <v>125</v>
      </c>
      <c r="B127" s="10">
        <v>46148</v>
      </c>
      <c r="C127" s="1" t="s">
        <v>113</v>
      </c>
      <c r="D127" s="1" t="s">
        <v>110</v>
      </c>
      <c r="E127" s="1">
        <v>3850</v>
      </c>
      <c r="F127" s="1"/>
      <c r="G127" s="1"/>
      <c r="H127" s="1"/>
      <c r="I127" s="1"/>
      <c r="J127" s="1">
        <f t="shared" si="1"/>
        <v>0</v>
      </c>
      <c r="K127" s="1"/>
    </row>
    <row r="128" spans="1:11" ht="20.25" customHeight="1" x14ac:dyDescent="0.3">
      <c r="A128" s="1">
        <v>126</v>
      </c>
      <c r="B128" s="10">
        <v>46149</v>
      </c>
      <c r="C128" s="1" t="s">
        <v>113</v>
      </c>
      <c r="D128" s="1" t="s">
        <v>110</v>
      </c>
      <c r="E128" s="1">
        <v>3850</v>
      </c>
      <c r="F128" s="1"/>
      <c r="G128" s="1"/>
      <c r="H128" s="1"/>
      <c r="I128" s="1"/>
      <c r="J128" s="1">
        <f t="shared" si="1"/>
        <v>0</v>
      </c>
      <c r="K128" s="1"/>
    </row>
    <row r="129" spans="1:11" ht="20.25" customHeight="1" x14ac:dyDescent="0.3">
      <c r="A129" s="1">
        <v>127</v>
      </c>
      <c r="B129" s="10">
        <v>46150</v>
      </c>
      <c r="C129" s="1" t="s">
        <v>113</v>
      </c>
      <c r="D129" s="1" t="s">
        <v>110</v>
      </c>
      <c r="E129" s="1">
        <v>3850</v>
      </c>
      <c r="F129" s="1"/>
      <c r="G129" s="1"/>
      <c r="H129" s="1"/>
      <c r="I129" s="1"/>
      <c r="J129" s="1">
        <f t="shared" si="1"/>
        <v>0</v>
      </c>
      <c r="K129" s="1"/>
    </row>
    <row r="130" spans="1:11" ht="20.25" customHeight="1" x14ac:dyDescent="0.3">
      <c r="A130" s="1">
        <v>128</v>
      </c>
      <c r="B130" s="10">
        <v>46151</v>
      </c>
      <c r="C130" s="1" t="s">
        <v>113</v>
      </c>
      <c r="D130" s="1" t="s">
        <v>110</v>
      </c>
      <c r="E130" s="1">
        <v>3850</v>
      </c>
      <c r="F130" s="1"/>
      <c r="G130" s="1"/>
      <c r="H130" s="1"/>
      <c r="I130" s="1"/>
      <c r="J130" s="1">
        <f t="shared" si="1"/>
        <v>0</v>
      </c>
      <c r="K130" s="1"/>
    </row>
    <row r="131" spans="1:11" ht="20.25" customHeight="1" x14ac:dyDescent="0.3">
      <c r="A131" s="1">
        <v>129</v>
      </c>
      <c r="B131" s="10">
        <v>46152</v>
      </c>
      <c r="C131" s="1" t="s">
        <v>113</v>
      </c>
      <c r="D131" s="1" t="s">
        <v>110</v>
      </c>
      <c r="E131" s="1">
        <v>3850</v>
      </c>
      <c r="F131" s="1"/>
      <c r="G131" s="1"/>
      <c r="H131" s="1"/>
      <c r="I131" s="1"/>
      <c r="J131" s="1">
        <f t="shared" si="1"/>
        <v>0</v>
      </c>
      <c r="K131" s="1"/>
    </row>
    <row r="132" spans="1:11" ht="20.25" customHeight="1" x14ac:dyDescent="0.3">
      <c r="A132" s="1">
        <v>130</v>
      </c>
      <c r="B132" s="10">
        <v>46153</v>
      </c>
      <c r="C132" s="1" t="s">
        <v>113</v>
      </c>
      <c r="D132" s="1" t="s">
        <v>110</v>
      </c>
      <c r="E132" s="1">
        <v>3850</v>
      </c>
      <c r="F132" s="1"/>
      <c r="G132" s="1"/>
      <c r="H132" s="1"/>
      <c r="I132" s="1"/>
      <c r="J132" s="1">
        <f t="shared" ref="J132:J195" si="2">E132*F132-G132-H132+I132</f>
        <v>0</v>
      </c>
      <c r="K132" s="1"/>
    </row>
    <row r="133" spans="1:11" ht="20.25" customHeight="1" x14ac:dyDescent="0.3">
      <c r="A133" s="1">
        <v>131</v>
      </c>
      <c r="B133" s="10">
        <v>46154</v>
      </c>
      <c r="C133" s="1" t="s">
        <v>113</v>
      </c>
      <c r="D133" s="1" t="s">
        <v>110</v>
      </c>
      <c r="E133" s="1">
        <v>3850</v>
      </c>
      <c r="F133" s="1"/>
      <c r="G133" s="1"/>
      <c r="H133" s="1"/>
      <c r="I133" s="1"/>
      <c r="J133" s="1">
        <f t="shared" si="2"/>
        <v>0</v>
      </c>
      <c r="K133" s="1"/>
    </row>
    <row r="134" spans="1:11" ht="20.25" customHeight="1" x14ac:dyDescent="0.3">
      <c r="A134" s="1">
        <v>132</v>
      </c>
      <c r="B134" s="10">
        <v>46155</v>
      </c>
      <c r="C134" s="1" t="s">
        <v>113</v>
      </c>
      <c r="D134" s="1" t="s">
        <v>110</v>
      </c>
      <c r="E134" s="1">
        <v>3850</v>
      </c>
      <c r="F134" s="1"/>
      <c r="G134" s="1"/>
      <c r="H134" s="1"/>
      <c r="I134" s="1"/>
      <c r="J134" s="1">
        <f t="shared" si="2"/>
        <v>0</v>
      </c>
      <c r="K134" s="1"/>
    </row>
    <row r="135" spans="1:11" ht="20.25" customHeight="1" x14ac:dyDescent="0.3">
      <c r="A135" s="1">
        <v>133</v>
      </c>
      <c r="B135" s="10">
        <v>46156</v>
      </c>
      <c r="C135" s="1" t="s">
        <v>113</v>
      </c>
      <c r="D135" s="1" t="s">
        <v>110</v>
      </c>
      <c r="E135" s="1">
        <v>3850</v>
      </c>
      <c r="F135" s="1"/>
      <c r="G135" s="1"/>
      <c r="H135" s="1"/>
      <c r="I135" s="1"/>
      <c r="J135" s="1">
        <f t="shared" si="2"/>
        <v>0</v>
      </c>
      <c r="K135" s="1"/>
    </row>
    <row r="136" spans="1:11" ht="20.25" customHeight="1" x14ac:dyDescent="0.3">
      <c r="A136" s="1">
        <v>134</v>
      </c>
      <c r="B136" s="10">
        <v>46157</v>
      </c>
      <c r="C136" s="1" t="s">
        <v>113</v>
      </c>
      <c r="D136" s="1" t="s">
        <v>110</v>
      </c>
      <c r="E136" s="1">
        <v>3850</v>
      </c>
      <c r="F136" s="1"/>
      <c r="G136" s="1"/>
      <c r="H136" s="1"/>
      <c r="I136" s="1"/>
      <c r="J136" s="1">
        <f t="shared" si="2"/>
        <v>0</v>
      </c>
      <c r="K136" s="1"/>
    </row>
    <row r="137" spans="1:11" ht="20.25" customHeight="1" x14ac:dyDescent="0.3">
      <c r="A137" s="1">
        <v>135</v>
      </c>
      <c r="B137" s="10">
        <v>46158</v>
      </c>
      <c r="C137" s="1" t="s">
        <v>113</v>
      </c>
      <c r="D137" s="1" t="s">
        <v>110</v>
      </c>
      <c r="E137" s="1">
        <v>3850</v>
      </c>
      <c r="F137" s="1"/>
      <c r="G137" s="1"/>
      <c r="H137" s="1"/>
      <c r="I137" s="1"/>
      <c r="J137" s="1">
        <f t="shared" si="2"/>
        <v>0</v>
      </c>
      <c r="K137" s="1"/>
    </row>
    <row r="138" spans="1:11" ht="20.25" customHeight="1" x14ac:dyDescent="0.3">
      <c r="A138" s="1">
        <v>136</v>
      </c>
      <c r="B138" s="10">
        <v>46159</v>
      </c>
      <c r="C138" s="1" t="s">
        <v>113</v>
      </c>
      <c r="D138" s="1" t="s">
        <v>110</v>
      </c>
      <c r="E138" s="1">
        <v>3850</v>
      </c>
      <c r="F138" s="1"/>
      <c r="G138" s="1"/>
      <c r="H138" s="1"/>
      <c r="I138" s="1"/>
      <c r="J138" s="1">
        <f t="shared" si="2"/>
        <v>0</v>
      </c>
      <c r="K138" s="1"/>
    </row>
    <row r="139" spans="1:11" ht="20.25" customHeight="1" x14ac:dyDescent="0.3">
      <c r="A139" s="1">
        <v>137</v>
      </c>
      <c r="B139" s="10">
        <v>46160</v>
      </c>
      <c r="C139" s="1" t="s">
        <v>113</v>
      </c>
      <c r="D139" s="1" t="s">
        <v>110</v>
      </c>
      <c r="E139" s="1">
        <v>3850</v>
      </c>
      <c r="F139" s="1"/>
      <c r="G139" s="1"/>
      <c r="H139" s="1"/>
      <c r="I139" s="1"/>
      <c r="J139" s="1">
        <f t="shared" si="2"/>
        <v>0</v>
      </c>
      <c r="K139" s="1"/>
    </row>
    <row r="140" spans="1:11" ht="20.25" customHeight="1" x14ac:dyDescent="0.3">
      <c r="A140" s="1">
        <v>138</v>
      </c>
      <c r="B140" s="10">
        <v>46161</v>
      </c>
      <c r="C140" s="1" t="s">
        <v>113</v>
      </c>
      <c r="D140" s="1" t="s">
        <v>110</v>
      </c>
      <c r="E140" s="1">
        <v>3850</v>
      </c>
      <c r="F140" s="1"/>
      <c r="G140" s="1"/>
      <c r="H140" s="1"/>
      <c r="I140" s="1"/>
      <c r="J140" s="1">
        <f t="shared" si="2"/>
        <v>0</v>
      </c>
      <c r="K140" s="1"/>
    </row>
    <row r="141" spans="1:11" ht="20.25" customHeight="1" x14ac:dyDescent="0.3">
      <c r="A141" s="1">
        <v>139</v>
      </c>
      <c r="B141" s="10">
        <v>46162</v>
      </c>
      <c r="C141" s="1" t="s">
        <v>113</v>
      </c>
      <c r="D141" s="1" t="s">
        <v>110</v>
      </c>
      <c r="E141" s="1">
        <v>3850</v>
      </c>
      <c r="F141" s="1"/>
      <c r="G141" s="1"/>
      <c r="H141" s="1"/>
      <c r="I141" s="1"/>
      <c r="J141" s="1">
        <f t="shared" si="2"/>
        <v>0</v>
      </c>
      <c r="K141" s="1"/>
    </row>
    <row r="142" spans="1:11" ht="20.25" customHeight="1" x14ac:dyDescent="0.3">
      <c r="A142" s="1">
        <v>140</v>
      </c>
      <c r="B142" s="10">
        <v>46163</v>
      </c>
      <c r="C142" s="1" t="s">
        <v>113</v>
      </c>
      <c r="D142" s="1" t="s">
        <v>110</v>
      </c>
      <c r="E142" s="1">
        <v>3850</v>
      </c>
      <c r="F142" s="1"/>
      <c r="G142" s="1"/>
      <c r="H142" s="1"/>
      <c r="I142" s="1"/>
      <c r="J142" s="1">
        <f t="shared" si="2"/>
        <v>0</v>
      </c>
      <c r="K142" s="1"/>
    </row>
    <row r="143" spans="1:11" ht="20.25" customHeight="1" x14ac:dyDescent="0.3">
      <c r="A143" s="1">
        <v>141</v>
      </c>
      <c r="B143" s="10">
        <v>46164</v>
      </c>
      <c r="C143" s="1" t="s">
        <v>113</v>
      </c>
      <c r="D143" s="1" t="s">
        <v>110</v>
      </c>
      <c r="E143" s="1">
        <v>3850</v>
      </c>
      <c r="F143" s="1"/>
      <c r="G143" s="1"/>
      <c r="H143" s="1"/>
      <c r="I143" s="1"/>
      <c r="J143" s="1">
        <f t="shared" si="2"/>
        <v>0</v>
      </c>
      <c r="K143" s="1"/>
    </row>
    <row r="144" spans="1:11" ht="20.25" customHeight="1" x14ac:dyDescent="0.3">
      <c r="A144" s="1">
        <v>142</v>
      </c>
      <c r="B144" s="10">
        <v>46165</v>
      </c>
      <c r="C144" s="1" t="s">
        <v>113</v>
      </c>
      <c r="D144" s="1" t="s">
        <v>110</v>
      </c>
      <c r="E144" s="1">
        <v>3850</v>
      </c>
      <c r="F144" s="1"/>
      <c r="G144" s="1"/>
      <c r="H144" s="1"/>
      <c r="I144" s="1"/>
      <c r="J144" s="1">
        <f t="shared" si="2"/>
        <v>0</v>
      </c>
      <c r="K144" s="1"/>
    </row>
    <row r="145" spans="1:11" ht="20.25" customHeight="1" x14ac:dyDescent="0.3">
      <c r="A145" s="1">
        <v>143</v>
      </c>
      <c r="B145" s="10">
        <v>46166</v>
      </c>
      <c r="C145" s="1" t="s">
        <v>113</v>
      </c>
      <c r="D145" s="1" t="s">
        <v>110</v>
      </c>
      <c r="E145" s="1">
        <v>3850</v>
      </c>
      <c r="F145" s="1"/>
      <c r="G145" s="1"/>
      <c r="H145" s="1"/>
      <c r="I145" s="1"/>
      <c r="J145" s="1">
        <f t="shared" si="2"/>
        <v>0</v>
      </c>
      <c r="K145" s="1"/>
    </row>
    <row r="146" spans="1:11" ht="20.25" customHeight="1" x14ac:dyDescent="0.3">
      <c r="A146" s="1">
        <v>144</v>
      </c>
      <c r="B146" s="10">
        <v>46167</v>
      </c>
      <c r="C146" s="1" t="s">
        <v>113</v>
      </c>
      <c r="D146" s="1" t="s">
        <v>110</v>
      </c>
      <c r="E146" s="1">
        <v>3850</v>
      </c>
      <c r="F146" s="1"/>
      <c r="G146" s="1"/>
      <c r="H146" s="1"/>
      <c r="I146" s="1"/>
      <c r="J146" s="1">
        <f t="shared" si="2"/>
        <v>0</v>
      </c>
      <c r="K146" s="1"/>
    </row>
    <row r="147" spans="1:11" ht="20.25" customHeight="1" x14ac:dyDescent="0.3">
      <c r="A147" s="1">
        <v>145</v>
      </c>
      <c r="B147" s="10">
        <v>46168</v>
      </c>
      <c r="C147" s="1" t="s">
        <v>113</v>
      </c>
      <c r="D147" s="1" t="s">
        <v>110</v>
      </c>
      <c r="E147" s="1">
        <v>3850</v>
      </c>
      <c r="F147" s="1"/>
      <c r="G147" s="1"/>
      <c r="H147" s="1"/>
      <c r="I147" s="1"/>
      <c r="J147" s="1">
        <f t="shared" si="2"/>
        <v>0</v>
      </c>
      <c r="K147" s="1"/>
    </row>
    <row r="148" spans="1:11" ht="20.25" customHeight="1" x14ac:dyDescent="0.3">
      <c r="A148" s="1">
        <v>146</v>
      </c>
      <c r="B148" s="10">
        <v>46169</v>
      </c>
      <c r="C148" s="1" t="s">
        <v>113</v>
      </c>
      <c r="D148" s="1" t="s">
        <v>110</v>
      </c>
      <c r="E148" s="1">
        <v>3850</v>
      </c>
      <c r="F148" s="1"/>
      <c r="G148" s="1"/>
      <c r="H148" s="1"/>
      <c r="I148" s="1"/>
      <c r="J148" s="1">
        <f t="shared" si="2"/>
        <v>0</v>
      </c>
      <c r="K148" s="1"/>
    </row>
    <row r="149" spans="1:11" ht="20.25" customHeight="1" x14ac:dyDescent="0.3">
      <c r="A149" s="1">
        <v>147</v>
      </c>
      <c r="B149" s="10">
        <v>46170</v>
      </c>
      <c r="C149" s="1" t="s">
        <v>113</v>
      </c>
      <c r="D149" s="1" t="s">
        <v>110</v>
      </c>
      <c r="E149" s="1">
        <v>3850</v>
      </c>
      <c r="F149" s="1"/>
      <c r="G149" s="1"/>
      <c r="H149" s="1"/>
      <c r="I149" s="1"/>
      <c r="J149" s="1">
        <f t="shared" si="2"/>
        <v>0</v>
      </c>
      <c r="K149" s="1"/>
    </row>
    <row r="150" spans="1:11" ht="20.25" customHeight="1" x14ac:dyDescent="0.3">
      <c r="A150" s="1">
        <v>148</v>
      </c>
      <c r="B150" s="10">
        <v>46171</v>
      </c>
      <c r="C150" s="1" t="s">
        <v>113</v>
      </c>
      <c r="D150" s="1" t="s">
        <v>110</v>
      </c>
      <c r="E150" s="1">
        <v>3850</v>
      </c>
      <c r="F150" s="1"/>
      <c r="G150" s="1"/>
      <c r="H150" s="1"/>
      <c r="I150" s="1"/>
      <c r="J150" s="1">
        <f t="shared" si="2"/>
        <v>0</v>
      </c>
      <c r="K150" s="1"/>
    </row>
    <row r="151" spans="1:11" ht="20.25" customHeight="1" x14ac:dyDescent="0.3">
      <c r="A151" s="1">
        <v>149</v>
      </c>
      <c r="B151" s="10">
        <v>46172</v>
      </c>
      <c r="C151" s="1" t="s">
        <v>113</v>
      </c>
      <c r="D151" s="1" t="s">
        <v>110</v>
      </c>
      <c r="E151" s="1">
        <v>3850</v>
      </c>
      <c r="F151" s="1"/>
      <c r="G151" s="1"/>
      <c r="H151" s="1"/>
      <c r="I151" s="1"/>
      <c r="J151" s="1">
        <f t="shared" si="2"/>
        <v>0</v>
      </c>
      <c r="K151" s="1"/>
    </row>
    <row r="152" spans="1:11" ht="20.25" customHeight="1" x14ac:dyDescent="0.3">
      <c r="A152" s="1">
        <v>150</v>
      </c>
      <c r="B152" s="10">
        <v>46173</v>
      </c>
      <c r="C152" s="1" t="s">
        <v>113</v>
      </c>
      <c r="D152" s="1" t="s">
        <v>110</v>
      </c>
      <c r="E152" s="1">
        <v>3850</v>
      </c>
      <c r="F152" s="1"/>
      <c r="G152" s="1"/>
      <c r="H152" s="1"/>
      <c r="I152" s="1"/>
      <c r="J152" s="1">
        <f t="shared" si="2"/>
        <v>0</v>
      </c>
      <c r="K152" s="1"/>
    </row>
    <row r="153" spans="1:11" ht="20.25" customHeight="1" x14ac:dyDescent="0.3">
      <c r="A153" s="1">
        <v>151</v>
      </c>
      <c r="B153" s="10">
        <v>46174</v>
      </c>
      <c r="C153" s="1" t="s">
        <v>113</v>
      </c>
      <c r="D153" s="1" t="s">
        <v>110</v>
      </c>
      <c r="E153" s="1">
        <v>3850</v>
      </c>
      <c r="F153" s="1"/>
      <c r="G153" s="1"/>
      <c r="H153" s="1"/>
      <c r="I153" s="1"/>
      <c r="J153" s="1">
        <f t="shared" si="2"/>
        <v>0</v>
      </c>
      <c r="K153" s="1"/>
    </row>
    <row r="154" spans="1:11" ht="20.25" customHeight="1" x14ac:dyDescent="0.3">
      <c r="A154" s="1">
        <v>152</v>
      </c>
      <c r="B154" s="10">
        <v>46175</v>
      </c>
      <c r="C154" s="1" t="s">
        <v>113</v>
      </c>
      <c r="D154" s="1" t="s">
        <v>110</v>
      </c>
      <c r="E154" s="1">
        <v>3850</v>
      </c>
      <c r="F154" s="1"/>
      <c r="G154" s="1"/>
      <c r="H154" s="1"/>
      <c r="I154" s="1"/>
      <c r="J154" s="1">
        <f t="shared" si="2"/>
        <v>0</v>
      </c>
      <c r="K154" s="1"/>
    </row>
    <row r="155" spans="1:11" ht="20.25" customHeight="1" x14ac:dyDescent="0.3">
      <c r="A155" s="1">
        <v>153</v>
      </c>
      <c r="B155" s="10">
        <v>46176</v>
      </c>
      <c r="C155" s="1" t="s">
        <v>113</v>
      </c>
      <c r="D155" s="1" t="s">
        <v>110</v>
      </c>
      <c r="E155" s="1">
        <v>3850</v>
      </c>
      <c r="F155" s="1"/>
      <c r="G155" s="1"/>
      <c r="H155" s="1"/>
      <c r="I155" s="1"/>
      <c r="J155" s="1">
        <f t="shared" si="2"/>
        <v>0</v>
      </c>
      <c r="K155" s="1"/>
    </row>
    <row r="156" spans="1:11" ht="20.25" customHeight="1" x14ac:dyDescent="0.3">
      <c r="A156" s="1">
        <v>154</v>
      </c>
      <c r="B156" s="10">
        <v>46177</v>
      </c>
      <c r="C156" s="1" t="s">
        <v>113</v>
      </c>
      <c r="D156" s="1" t="s">
        <v>110</v>
      </c>
      <c r="E156" s="1">
        <v>3850</v>
      </c>
      <c r="F156" s="1"/>
      <c r="G156" s="1"/>
      <c r="H156" s="1"/>
      <c r="I156" s="1"/>
      <c r="J156" s="1">
        <f t="shared" si="2"/>
        <v>0</v>
      </c>
      <c r="K156" s="1"/>
    </row>
    <row r="157" spans="1:11" ht="20.25" customHeight="1" x14ac:dyDescent="0.3">
      <c r="A157" s="1">
        <v>155</v>
      </c>
      <c r="B157" s="10">
        <v>46178</v>
      </c>
      <c r="C157" s="1" t="s">
        <v>113</v>
      </c>
      <c r="D157" s="1" t="s">
        <v>110</v>
      </c>
      <c r="E157" s="1">
        <v>3850</v>
      </c>
      <c r="F157" s="1"/>
      <c r="G157" s="1"/>
      <c r="H157" s="1"/>
      <c r="I157" s="1"/>
      <c r="J157" s="1">
        <f t="shared" si="2"/>
        <v>0</v>
      </c>
      <c r="K157" s="1"/>
    </row>
    <row r="158" spans="1:11" ht="20.25" customHeight="1" x14ac:dyDescent="0.3">
      <c r="A158" s="1">
        <v>156</v>
      </c>
      <c r="B158" s="10">
        <v>46179</v>
      </c>
      <c r="C158" s="1" t="s">
        <v>113</v>
      </c>
      <c r="D158" s="1" t="s">
        <v>110</v>
      </c>
      <c r="E158" s="1">
        <v>3850</v>
      </c>
      <c r="F158" s="1"/>
      <c r="G158" s="1"/>
      <c r="H158" s="1"/>
      <c r="I158" s="1"/>
      <c r="J158" s="1">
        <f t="shared" si="2"/>
        <v>0</v>
      </c>
      <c r="K158" s="1"/>
    </row>
    <row r="159" spans="1:11" ht="20.25" customHeight="1" x14ac:dyDescent="0.3">
      <c r="A159" s="1">
        <v>157</v>
      </c>
      <c r="B159" s="10">
        <v>46180</v>
      </c>
      <c r="C159" s="1" t="s">
        <v>113</v>
      </c>
      <c r="D159" s="1" t="s">
        <v>110</v>
      </c>
      <c r="E159" s="1">
        <v>3850</v>
      </c>
      <c r="F159" s="1"/>
      <c r="G159" s="1"/>
      <c r="H159" s="1"/>
      <c r="I159" s="1"/>
      <c r="J159" s="1">
        <f t="shared" si="2"/>
        <v>0</v>
      </c>
      <c r="K159" s="1"/>
    </row>
    <row r="160" spans="1:11" ht="20.25" customHeight="1" x14ac:dyDescent="0.3">
      <c r="A160" s="1">
        <v>158</v>
      </c>
      <c r="B160" s="10">
        <v>46181</v>
      </c>
      <c r="C160" s="1" t="s">
        <v>113</v>
      </c>
      <c r="D160" s="1" t="s">
        <v>110</v>
      </c>
      <c r="E160" s="1">
        <v>3850</v>
      </c>
      <c r="F160" s="1"/>
      <c r="G160" s="1"/>
      <c r="H160" s="1"/>
      <c r="I160" s="1"/>
      <c r="J160" s="1">
        <f t="shared" si="2"/>
        <v>0</v>
      </c>
      <c r="K160" s="1"/>
    </row>
    <row r="161" spans="1:11" ht="20.25" customHeight="1" x14ac:dyDescent="0.3">
      <c r="A161" s="1">
        <v>159</v>
      </c>
      <c r="B161" s="10">
        <v>46182</v>
      </c>
      <c r="C161" s="1" t="s">
        <v>113</v>
      </c>
      <c r="D161" s="1" t="s">
        <v>110</v>
      </c>
      <c r="E161" s="1">
        <v>3850</v>
      </c>
      <c r="F161" s="1"/>
      <c r="G161" s="1"/>
      <c r="H161" s="1"/>
      <c r="I161" s="1"/>
      <c r="J161" s="1">
        <f t="shared" si="2"/>
        <v>0</v>
      </c>
      <c r="K161" s="1"/>
    </row>
    <row r="162" spans="1:11" ht="20.25" customHeight="1" x14ac:dyDescent="0.3">
      <c r="A162" s="1">
        <v>160</v>
      </c>
      <c r="B162" s="10">
        <v>46183</v>
      </c>
      <c r="C162" s="1" t="s">
        <v>113</v>
      </c>
      <c r="D162" s="1" t="s">
        <v>110</v>
      </c>
      <c r="E162" s="1">
        <v>3850</v>
      </c>
      <c r="F162" s="1"/>
      <c r="G162" s="1"/>
      <c r="H162" s="1"/>
      <c r="I162" s="1"/>
      <c r="J162" s="1">
        <f t="shared" si="2"/>
        <v>0</v>
      </c>
      <c r="K162" s="1"/>
    </row>
    <row r="163" spans="1:11" ht="20.25" customHeight="1" x14ac:dyDescent="0.3">
      <c r="A163" s="1">
        <v>161</v>
      </c>
      <c r="B163" s="10">
        <v>46184</v>
      </c>
      <c r="C163" s="1" t="s">
        <v>113</v>
      </c>
      <c r="D163" s="1" t="s">
        <v>110</v>
      </c>
      <c r="E163" s="1">
        <v>3850</v>
      </c>
      <c r="F163" s="1"/>
      <c r="G163" s="1"/>
      <c r="H163" s="1"/>
      <c r="I163" s="1"/>
      <c r="J163" s="1">
        <f t="shared" si="2"/>
        <v>0</v>
      </c>
      <c r="K163" s="1"/>
    </row>
    <row r="164" spans="1:11" ht="20.25" customHeight="1" x14ac:dyDescent="0.3">
      <c r="A164" s="1">
        <v>162</v>
      </c>
      <c r="B164" s="10">
        <v>46185</v>
      </c>
      <c r="C164" s="1" t="s">
        <v>113</v>
      </c>
      <c r="D164" s="1" t="s">
        <v>110</v>
      </c>
      <c r="E164" s="1">
        <v>3850</v>
      </c>
      <c r="F164" s="1"/>
      <c r="G164" s="1"/>
      <c r="H164" s="1"/>
      <c r="I164" s="1"/>
      <c r="J164" s="1">
        <f t="shared" si="2"/>
        <v>0</v>
      </c>
      <c r="K164" s="1"/>
    </row>
    <row r="165" spans="1:11" ht="20.25" customHeight="1" x14ac:dyDescent="0.3">
      <c r="A165" s="1">
        <v>163</v>
      </c>
      <c r="B165" s="10">
        <v>46186</v>
      </c>
      <c r="C165" s="1" t="s">
        <v>113</v>
      </c>
      <c r="D165" s="1" t="s">
        <v>110</v>
      </c>
      <c r="E165" s="1">
        <v>3850</v>
      </c>
      <c r="F165" s="1"/>
      <c r="G165" s="1"/>
      <c r="H165" s="1"/>
      <c r="I165" s="1"/>
      <c r="J165" s="1">
        <f t="shared" si="2"/>
        <v>0</v>
      </c>
      <c r="K165" s="1"/>
    </row>
    <row r="166" spans="1:11" ht="20.25" customHeight="1" x14ac:dyDescent="0.3">
      <c r="A166" s="1">
        <v>164</v>
      </c>
      <c r="B166" s="10">
        <v>46187</v>
      </c>
      <c r="C166" s="1" t="s">
        <v>113</v>
      </c>
      <c r="D166" s="1" t="s">
        <v>110</v>
      </c>
      <c r="E166" s="1">
        <v>3850</v>
      </c>
      <c r="F166" s="1"/>
      <c r="G166" s="1"/>
      <c r="H166" s="1"/>
      <c r="I166" s="1"/>
      <c r="J166" s="1">
        <f t="shared" si="2"/>
        <v>0</v>
      </c>
      <c r="K166" s="1"/>
    </row>
    <row r="167" spans="1:11" ht="20.25" customHeight="1" x14ac:dyDescent="0.3">
      <c r="A167" s="1">
        <v>165</v>
      </c>
      <c r="B167" s="10">
        <v>46188</v>
      </c>
      <c r="C167" s="1" t="s">
        <v>113</v>
      </c>
      <c r="D167" s="1" t="s">
        <v>110</v>
      </c>
      <c r="E167" s="1">
        <v>3850</v>
      </c>
      <c r="F167" s="1"/>
      <c r="G167" s="1"/>
      <c r="H167" s="1"/>
      <c r="I167" s="1"/>
      <c r="J167" s="1">
        <f t="shared" si="2"/>
        <v>0</v>
      </c>
      <c r="K167" s="1"/>
    </row>
    <row r="168" spans="1:11" ht="20.25" customHeight="1" x14ac:dyDescent="0.3">
      <c r="A168" s="1">
        <v>166</v>
      </c>
      <c r="B168" s="10">
        <v>46189</v>
      </c>
      <c r="C168" s="1" t="s">
        <v>113</v>
      </c>
      <c r="D168" s="1" t="s">
        <v>110</v>
      </c>
      <c r="E168" s="1">
        <v>3850</v>
      </c>
      <c r="F168" s="1"/>
      <c r="G168" s="1"/>
      <c r="H168" s="1"/>
      <c r="I168" s="1"/>
      <c r="J168" s="1">
        <f t="shared" si="2"/>
        <v>0</v>
      </c>
      <c r="K168" s="1"/>
    </row>
    <row r="169" spans="1:11" ht="20.25" customHeight="1" x14ac:dyDescent="0.3">
      <c r="A169" s="1">
        <v>167</v>
      </c>
      <c r="B169" s="10">
        <v>46190</v>
      </c>
      <c r="C169" s="1" t="s">
        <v>113</v>
      </c>
      <c r="D169" s="1" t="s">
        <v>110</v>
      </c>
      <c r="E169" s="1">
        <v>3850</v>
      </c>
      <c r="F169" s="1"/>
      <c r="G169" s="1"/>
      <c r="H169" s="1"/>
      <c r="I169" s="1"/>
      <c r="J169" s="1">
        <f t="shared" si="2"/>
        <v>0</v>
      </c>
      <c r="K169" s="1"/>
    </row>
    <row r="170" spans="1:11" ht="20.25" customHeight="1" x14ac:dyDescent="0.3">
      <c r="A170" s="1">
        <v>168</v>
      </c>
      <c r="B170" s="10">
        <v>46191</v>
      </c>
      <c r="C170" s="1" t="s">
        <v>113</v>
      </c>
      <c r="D170" s="1" t="s">
        <v>110</v>
      </c>
      <c r="E170" s="1">
        <v>3850</v>
      </c>
      <c r="F170" s="1"/>
      <c r="G170" s="1"/>
      <c r="H170" s="1"/>
      <c r="I170" s="1"/>
      <c r="J170" s="1">
        <f t="shared" si="2"/>
        <v>0</v>
      </c>
      <c r="K170" s="1"/>
    </row>
    <row r="171" spans="1:11" ht="20.25" customHeight="1" x14ac:dyDescent="0.3">
      <c r="A171" s="1">
        <v>169</v>
      </c>
      <c r="B171" s="10">
        <v>46192</v>
      </c>
      <c r="C171" s="1" t="s">
        <v>113</v>
      </c>
      <c r="D171" s="1" t="s">
        <v>110</v>
      </c>
      <c r="E171" s="1">
        <v>3850</v>
      </c>
      <c r="F171" s="1"/>
      <c r="G171" s="1"/>
      <c r="H171" s="1"/>
      <c r="I171" s="1"/>
      <c r="J171" s="1">
        <f t="shared" si="2"/>
        <v>0</v>
      </c>
      <c r="K171" s="1"/>
    </row>
    <row r="172" spans="1:11" ht="20.25" customHeight="1" x14ac:dyDescent="0.3">
      <c r="A172" s="1">
        <v>170</v>
      </c>
      <c r="B172" s="10">
        <v>46193</v>
      </c>
      <c r="C172" s="1" t="s">
        <v>113</v>
      </c>
      <c r="D172" s="1" t="s">
        <v>110</v>
      </c>
      <c r="E172" s="1">
        <v>3850</v>
      </c>
      <c r="F172" s="1"/>
      <c r="G172" s="1"/>
      <c r="H172" s="1"/>
      <c r="I172" s="1"/>
      <c r="J172" s="1">
        <f t="shared" si="2"/>
        <v>0</v>
      </c>
      <c r="K172" s="1"/>
    </row>
    <row r="173" spans="1:11" ht="20.25" customHeight="1" x14ac:dyDescent="0.3">
      <c r="A173" s="1">
        <v>171</v>
      </c>
      <c r="B173" s="10">
        <v>46194</v>
      </c>
      <c r="C173" s="1" t="s">
        <v>113</v>
      </c>
      <c r="D173" s="1" t="s">
        <v>110</v>
      </c>
      <c r="E173" s="1">
        <v>3850</v>
      </c>
      <c r="F173" s="1"/>
      <c r="G173" s="1"/>
      <c r="H173" s="1"/>
      <c r="I173" s="1"/>
      <c r="J173" s="1">
        <f t="shared" si="2"/>
        <v>0</v>
      </c>
      <c r="K173" s="1"/>
    </row>
    <row r="174" spans="1:11" ht="20.25" customHeight="1" x14ac:dyDescent="0.3">
      <c r="A174" s="1">
        <v>172</v>
      </c>
      <c r="B174" s="10">
        <v>46195</v>
      </c>
      <c r="C174" s="1" t="s">
        <v>113</v>
      </c>
      <c r="D174" s="1" t="s">
        <v>110</v>
      </c>
      <c r="E174" s="1">
        <v>3850</v>
      </c>
      <c r="F174" s="1"/>
      <c r="G174" s="1"/>
      <c r="H174" s="1"/>
      <c r="I174" s="1"/>
      <c r="J174" s="1">
        <f t="shared" si="2"/>
        <v>0</v>
      </c>
      <c r="K174" s="1"/>
    </row>
    <row r="175" spans="1:11" ht="20.25" customHeight="1" x14ac:dyDescent="0.3">
      <c r="A175" s="1">
        <v>173</v>
      </c>
      <c r="B175" s="10">
        <v>46196</v>
      </c>
      <c r="C175" s="1" t="s">
        <v>113</v>
      </c>
      <c r="D175" s="1" t="s">
        <v>110</v>
      </c>
      <c r="E175" s="1">
        <v>3850</v>
      </c>
      <c r="F175" s="1"/>
      <c r="G175" s="1"/>
      <c r="H175" s="1"/>
      <c r="I175" s="1"/>
      <c r="J175" s="1">
        <f t="shared" si="2"/>
        <v>0</v>
      </c>
      <c r="K175" s="1"/>
    </row>
    <row r="176" spans="1:11" ht="20.25" customHeight="1" x14ac:dyDescent="0.3">
      <c r="A176" s="1">
        <v>174</v>
      </c>
      <c r="B176" s="10">
        <v>46197</v>
      </c>
      <c r="C176" s="1" t="s">
        <v>113</v>
      </c>
      <c r="D176" s="1" t="s">
        <v>110</v>
      </c>
      <c r="E176" s="1">
        <v>3850</v>
      </c>
      <c r="F176" s="1"/>
      <c r="G176" s="1"/>
      <c r="H176" s="1"/>
      <c r="I176" s="1"/>
      <c r="J176" s="1">
        <f t="shared" si="2"/>
        <v>0</v>
      </c>
      <c r="K176" s="1"/>
    </row>
    <row r="177" spans="1:11" ht="20.25" customHeight="1" x14ac:dyDescent="0.3">
      <c r="A177" s="1">
        <v>175</v>
      </c>
      <c r="B177" s="10">
        <v>46198</v>
      </c>
      <c r="C177" s="1" t="s">
        <v>113</v>
      </c>
      <c r="D177" s="1" t="s">
        <v>110</v>
      </c>
      <c r="E177" s="1">
        <v>3850</v>
      </c>
      <c r="F177" s="1"/>
      <c r="G177" s="1"/>
      <c r="H177" s="1"/>
      <c r="I177" s="1"/>
      <c r="J177" s="1">
        <f t="shared" si="2"/>
        <v>0</v>
      </c>
      <c r="K177" s="1"/>
    </row>
    <row r="178" spans="1:11" ht="20.25" customHeight="1" x14ac:dyDescent="0.3">
      <c r="A178" s="1">
        <v>176</v>
      </c>
      <c r="B178" s="10">
        <v>46199</v>
      </c>
      <c r="C178" s="1" t="s">
        <v>113</v>
      </c>
      <c r="D178" s="1" t="s">
        <v>110</v>
      </c>
      <c r="E178" s="1">
        <v>3850</v>
      </c>
      <c r="F178" s="1"/>
      <c r="G178" s="1"/>
      <c r="H178" s="1"/>
      <c r="I178" s="1"/>
      <c r="J178" s="1">
        <f t="shared" si="2"/>
        <v>0</v>
      </c>
      <c r="K178" s="1"/>
    </row>
    <row r="179" spans="1:11" ht="20.25" customHeight="1" x14ac:dyDescent="0.3">
      <c r="A179" s="1">
        <v>177</v>
      </c>
      <c r="B179" s="10">
        <v>46200</v>
      </c>
      <c r="C179" s="1" t="s">
        <v>113</v>
      </c>
      <c r="D179" s="1" t="s">
        <v>110</v>
      </c>
      <c r="E179" s="1">
        <v>3850</v>
      </c>
      <c r="F179" s="1"/>
      <c r="G179" s="1"/>
      <c r="H179" s="1"/>
      <c r="I179" s="1"/>
      <c r="J179" s="1">
        <f t="shared" si="2"/>
        <v>0</v>
      </c>
      <c r="K179" s="1"/>
    </row>
    <row r="180" spans="1:11" ht="20.25" customHeight="1" x14ac:dyDescent="0.3">
      <c r="A180" s="1">
        <v>178</v>
      </c>
      <c r="B180" s="10">
        <v>46201</v>
      </c>
      <c r="C180" s="1" t="s">
        <v>113</v>
      </c>
      <c r="D180" s="1" t="s">
        <v>110</v>
      </c>
      <c r="E180" s="1">
        <v>3850</v>
      </c>
      <c r="F180" s="1"/>
      <c r="G180" s="1"/>
      <c r="H180" s="1"/>
      <c r="I180" s="1"/>
      <c r="J180" s="1">
        <f t="shared" si="2"/>
        <v>0</v>
      </c>
      <c r="K180" s="1"/>
    </row>
    <row r="181" spans="1:11" ht="20.25" customHeight="1" x14ac:dyDescent="0.3">
      <c r="A181" s="1">
        <v>179</v>
      </c>
      <c r="B181" s="10">
        <v>46202</v>
      </c>
      <c r="C181" s="1" t="s">
        <v>113</v>
      </c>
      <c r="D181" s="1" t="s">
        <v>110</v>
      </c>
      <c r="E181" s="1">
        <v>3850</v>
      </c>
      <c r="F181" s="1"/>
      <c r="G181" s="1"/>
      <c r="H181" s="1"/>
      <c r="I181" s="1"/>
      <c r="J181" s="1">
        <f t="shared" si="2"/>
        <v>0</v>
      </c>
      <c r="K181" s="1"/>
    </row>
    <row r="182" spans="1:11" ht="20.25" customHeight="1" x14ac:dyDescent="0.3">
      <c r="A182" s="1">
        <v>180</v>
      </c>
      <c r="B182" s="10">
        <v>46203</v>
      </c>
      <c r="C182" s="1" t="s">
        <v>113</v>
      </c>
      <c r="D182" s="1" t="s">
        <v>110</v>
      </c>
      <c r="E182" s="1">
        <v>3850</v>
      </c>
      <c r="F182" s="1"/>
      <c r="G182" s="1"/>
      <c r="H182" s="1"/>
      <c r="I182" s="1"/>
      <c r="J182" s="1">
        <f t="shared" si="2"/>
        <v>0</v>
      </c>
      <c r="K182" s="1"/>
    </row>
    <row r="183" spans="1:11" ht="20.25" customHeight="1" x14ac:dyDescent="0.3">
      <c r="A183" s="1">
        <v>181</v>
      </c>
      <c r="B183" s="10">
        <v>46204</v>
      </c>
      <c r="C183" s="1" t="s">
        <v>113</v>
      </c>
      <c r="D183" s="1" t="s">
        <v>110</v>
      </c>
      <c r="E183" s="1">
        <v>3850</v>
      </c>
      <c r="F183" s="1"/>
      <c r="G183" s="1"/>
      <c r="H183" s="1"/>
      <c r="I183" s="1"/>
      <c r="J183" s="1">
        <f t="shared" si="2"/>
        <v>0</v>
      </c>
      <c r="K183" s="1"/>
    </row>
    <row r="184" spans="1:11" ht="20.25" customHeight="1" x14ac:dyDescent="0.3">
      <c r="A184" s="1">
        <v>182</v>
      </c>
      <c r="B184" s="10">
        <v>46205</v>
      </c>
      <c r="C184" s="1" t="s">
        <v>113</v>
      </c>
      <c r="D184" s="1" t="s">
        <v>110</v>
      </c>
      <c r="E184" s="1">
        <v>3850</v>
      </c>
      <c r="F184" s="1"/>
      <c r="G184" s="1"/>
      <c r="H184" s="1"/>
      <c r="I184" s="1"/>
      <c r="J184" s="1">
        <f t="shared" si="2"/>
        <v>0</v>
      </c>
      <c r="K184" s="1"/>
    </row>
    <row r="185" spans="1:11" ht="20.25" customHeight="1" x14ac:dyDescent="0.3">
      <c r="A185" s="1">
        <v>183</v>
      </c>
      <c r="B185" s="10">
        <v>46206</v>
      </c>
      <c r="C185" s="1" t="s">
        <v>113</v>
      </c>
      <c r="D185" s="1" t="s">
        <v>110</v>
      </c>
      <c r="E185" s="1">
        <v>3850</v>
      </c>
      <c r="F185" s="1"/>
      <c r="G185" s="1"/>
      <c r="H185" s="1"/>
      <c r="I185" s="1"/>
      <c r="J185" s="1">
        <f t="shared" si="2"/>
        <v>0</v>
      </c>
      <c r="K185" s="1"/>
    </row>
    <row r="186" spans="1:11" ht="20.25" customHeight="1" x14ac:dyDescent="0.3">
      <c r="A186" s="1">
        <v>184</v>
      </c>
      <c r="B186" s="10">
        <v>46207</v>
      </c>
      <c r="C186" s="1" t="s">
        <v>113</v>
      </c>
      <c r="D186" s="1" t="s">
        <v>110</v>
      </c>
      <c r="E186" s="1">
        <v>3850</v>
      </c>
      <c r="F186" s="1"/>
      <c r="G186" s="1"/>
      <c r="H186" s="1"/>
      <c r="I186" s="1"/>
      <c r="J186" s="1">
        <f t="shared" si="2"/>
        <v>0</v>
      </c>
      <c r="K186" s="1"/>
    </row>
    <row r="187" spans="1:11" ht="20.25" customHeight="1" x14ac:dyDescent="0.3">
      <c r="A187" s="1">
        <v>185</v>
      </c>
      <c r="B187" s="10">
        <v>46208</v>
      </c>
      <c r="C187" s="1" t="s">
        <v>113</v>
      </c>
      <c r="D187" s="1" t="s">
        <v>110</v>
      </c>
      <c r="E187" s="1">
        <v>3850</v>
      </c>
      <c r="F187" s="1"/>
      <c r="G187" s="1"/>
      <c r="H187" s="1"/>
      <c r="I187" s="1"/>
      <c r="J187" s="1">
        <f t="shared" si="2"/>
        <v>0</v>
      </c>
      <c r="K187" s="1"/>
    </row>
    <row r="188" spans="1:11" ht="20.25" customHeight="1" x14ac:dyDescent="0.3">
      <c r="A188" s="1">
        <v>186</v>
      </c>
      <c r="B188" s="10">
        <v>46209</v>
      </c>
      <c r="C188" s="1" t="s">
        <v>113</v>
      </c>
      <c r="D188" s="1" t="s">
        <v>110</v>
      </c>
      <c r="E188" s="1">
        <v>3850</v>
      </c>
      <c r="F188" s="1"/>
      <c r="G188" s="1"/>
      <c r="H188" s="1"/>
      <c r="I188" s="1"/>
      <c r="J188" s="1">
        <f t="shared" si="2"/>
        <v>0</v>
      </c>
      <c r="K188" s="1"/>
    </row>
    <row r="189" spans="1:11" ht="20.25" customHeight="1" x14ac:dyDescent="0.3">
      <c r="A189" s="1">
        <v>187</v>
      </c>
      <c r="B189" s="10">
        <v>46210</v>
      </c>
      <c r="C189" s="1" t="s">
        <v>113</v>
      </c>
      <c r="D189" s="1" t="s">
        <v>110</v>
      </c>
      <c r="E189" s="1">
        <v>3850</v>
      </c>
      <c r="F189" s="1"/>
      <c r="G189" s="1"/>
      <c r="H189" s="1"/>
      <c r="I189" s="1"/>
      <c r="J189" s="1">
        <f t="shared" si="2"/>
        <v>0</v>
      </c>
      <c r="K189" s="1"/>
    </row>
    <row r="190" spans="1:11" ht="20.25" customHeight="1" x14ac:dyDescent="0.3">
      <c r="A190" s="1">
        <v>188</v>
      </c>
      <c r="B190" s="10">
        <v>46211</v>
      </c>
      <c r="C190" s="1" t="s">
        <v>113</v>
      </c>
      <c r="D190" s="1" t="s">
        <v>110</v>
      </c>
      <c r="E190" s="1">
        <v>3850</v>
      </c>
      <c r="F190" s="1"/>
      <c r="G190" s="1"/>
      <c r="H190" s="1"/>
      <c r="I190" s="1"/>
      <c r="J190" s="1">
        <f t="shared" si="2"/>
        <v>0</v>
      </c>
      <c r="K190" s="1"/>
    </row>
    <row r="191" spans="1:11" ht="20.25" customHeight="1" x14ac:dyDescent="0.3">
      <c r="A191" s="1">
        <v>189</v>
      </c>
      <c r="B191" s="10">
        <v>46212</v>
      </c>
      <c r="C191" s="1" t="s">
        <v>113</v>
      </c>
      <c r="D191" s="1" t="s">
        <v>110</v>
      </c>
      <c r="E191" s="1">
        <v>3850</v>
      </c>
      <c r="F191" s="1"/>
      <c r="G191" s="1"/>
      <c r="H191" s="1"/>
      <c r="I191" s="1"/>
      <c r="J191" s="1">
        <f t="shared" si="2"/>
        <v>0</v>
      </c>
      <c r="K191" s="1"/>
    </row>
    <row r="192" spans="1:11" ht="20.25" customHeight="1" x14ac:dyDescent="0.3">
      <c r="A192" s="1">
        <v>190</v>
      </c>
      <c r="B192" s="10">
        <v>46213</v>
      </c>
      <c r="C192" s="1" t="s">
        <v>113</v>
      </c>
      <c r="D192" s="1" t="s">
        <v>110</v>
      </c>
      <c r="E192" s="1">
        <v>3850</v>
      </c>
      <c r="F192" s="1"/>
      <c r="G192" s="1"/>
      <c r="H192" s="1"/>
      <c r="I192" s="1"/>
      <c r="J192" s="1">
        <f t="shared" si="2"/>
        <v>0</v>
      </c>
      <c r="K192" s="1"/>
    </row>
    <row r="193" spans="1:11" ht="20.25" customHeight="1" x14ac:dyDescent="0.3">
      <c r="A193" s="1">
        <v>191</v>
      </c>
      <c r="B193" s="10">
        <v>46214</v>
      </c>
      <c r="C193" s="1" t="s">
        <v>113</v>
      </c>
      <c r="D193" s="1" t="s">
        <v>110</v>
      </c>
      <c r="E193" s="1">
        <v>3850</v>
      </c>
      <c r="F193" s="1"/>
      <c r="G193" s="1"/>
      <c r="H193" s="1"/>
      <c r="I193" s="1"/>
      <c r="J193" s="1">
        <f t="shared" si="2"/>
        <v>0</v>
      </c>
      <c r="K193" s="1"/>
    </row>
    <row r="194" spans="1:11" ht="20.25" customHeight="1" x14ac:dyDescent="0.3">
      <c r="A194" s="1">
        <v>192</v>
      </c>
      <c r="B194" s="10">
        <v>46215</v>
      </c>
      <c r="C194" s="1" t="s">
        <v>113</v>
      </c>
      <c r="D194" s="1" t="s">
        <v>110</v>
      </c>
      <c r="E194" s="1">
        <v>3850</v>
      </c>
      <c r="F194" s="1"/>
      <c r="G194" s="1"/>
      <c r="H194" s="1"/>
      <c r="I194" s="1"/>
      <c r="J194" s="1">
        <f t="shared" si="2"/>
        <v>0</v>
      </c>
      <c r="K194" s="1"/>
    </row>
    <row r="195" spans="1:11" ht="20.25" customHeight="1" x14ac:dyDescent="0.3">
      <c r="A195" s="1">
        <v>193</v>
      </c>
      <c r="B195" s="10">
        <v>46216</v>
      </c>
      <c r="C195" s="1" t="s">
        <v>113</v>
      </c>
      <c r="D195" s="1" t="s">
        <v>110</v>
      </c>
      <c r="E195" s="1">
        <v>3850</v>
      </c>
      <c r="F195" s="1"/>
      <c r="G195" s="1"/>
      <c r="H195" s="1"/>
      <c r="I195" s="1"/>
      <c r="J195" s="1">
        <f t="shared" si="2"/>
        <v>0</v>
      </c>
      <c r="K195" s="1"/>
    </row>
    <row r="196" spans="1:11" ht="20.25" customHeight="1" x14ac:dyDescent="0.3">
      <c r="A196" s="1">
        <v>194</v>
      </c>
      <c r="B196" s="10">
        <v>46217</v>
      </c>
      <c r="C196" s="1" t="s">
        <v>113</v>
      </c>
      <c r="D196" s="1" t="s">
        <v>110</v>
      </c>
      <c r="E196" s="1">
        <v>3850</v>
      </c>
      <c r="F196" s="1"/>
      <c r="G196" s="1"/>
      <c r="H196" s="1"/>
      <c r="I196" s="1"/>
      <c r="J196" s="1">
        <f t="shared" ref="J196:J259" si="3">E196*F196-G196-H196+I196</f>
        <v>0</v>
      </c>
      <c r="K196" s="1"/>
    </row>
    <row r="197" spans="1:11" ht="20.25" customHeight="1" x14ac:dyDescent="0.3">
      <c r="A197" s="1">
        <v>195</v>
      </c>
      <c r="B197" s="10">
        <v>46218</v>
      </c>
      <c r="C197" s="1" t="s">
        <v>113</v>
      </c>
      <c r="D197" s="1" t="s">
        <v>110</v>
      </c>
      <c r="E197" s="1">
        <v>3850</v>
      </c>
      <c r="F197" s="1"/>
      <c r="G197" s="1"/>
      <c r="H197" s="1"/>
      <c r="I197" s="1"/>
      <c r="J197" s="1">
        <f t="shared" si="3"/>
        <v>0</v>
      </c>
      <c r="K197" s="1"/>
    </row>
    <row r="198" spans="1:11" ht="20.25" customHeight="1" x14ac:dyDescent="0.3">
      <c r="A198" s="1">
        <v>196</v>
      </c>
      <c r="B198" s="10">
        <v>46219</v>
      </c>
      <c r="C198" s="1" t="s">
        <v>113</v>
      </c>
      <c r="D198" s="1" t="s">
        <v>110</v>
      </c>
      <c r="E198" s="1">
        <v>3850</v>
      </c>
      <c r="F198" s="1"/>
      <c r="G198" s="1"/>
      <c r="H198" s="1"/>
      <c r="I198" s="1"/>
      <c r="J198" s="1">
        <f t="shared" si="3"/>
        <v>0</v>
      </c>
      <c r="K198" s="1"/>
    </row>
    <row r="199" spans="1:11" ht="20.25" customHeight="1" x14ac:dyDescent="0.3">
      <c r="A199" s="1">
        <v>197</v>
      </c>
      <c r="B199" s="10">
        <v>46220</v>
      </c>
      <c r="C199" s="1" t="s">
        <v>113</v>
      </c>
      <c r="D199" s="1" t="s">
        <v>110</v>
      </c>
      <c r="E199" s="1">
        <v>3850</v>
      </c>
      <c r="F199" s="1"/>
      <c r="G199" s="1"/>
      <c r="H199" s="1"/>
      <c r="I199" s="1"/>
      <c r="J199" s="1">
        <f t="shared" si="3"/>
        <v>0</v>
      </c>
      <c r="K199" s="1"/>
    </row>
    <row r="200" spans="1:11" ht="20.25" customHeight="1" x14ac:dyDescent="0.3">
      <c r="A200" s="1">
        <v>198</v>
      </c>
      <c r="B200" s="10">
        <v>46221</v>
      </c>
      <c r="C200" s="1" t="s">
        <v>113</v>
      </c>
      <c r="D200" s="1" t="s">
        <v>110</v>
      </c>
      <c r="E200" s="1">
        <v>3850</v>
      </c>
      <c r="F200" s="1"/>
      <c r="G200" s="1"/>
      <c r="H200" s="1"/>
      <c r="I200" s="1"/>
      <c r="J200" s="1">
        <f t="shared" si="3"/>
        <v>0</v>
      </c>
      <c r="K200" s="1"/>
    </row>
    <row r="201" spans="1:11" ht="20.25" customHeight="1" x14ac:dyDescent="0.3">
      <c r="A201" s="1">
        <v>199</v>
      </c>
      <c r="B201" s="10">
        <v>46222</v>
      </c>
      <c r="C201" s="1" t="s">
        <v>113</v>
      </c>
      <c r="D201" s="1" t="s">
        <v>110</v>
      </c>
      <c r="E201" s="1">
        <v>3850</v>
      </c>
      <c r="F201" s="1"/>
      <c r="G201" s="1"/>
      <c r="H201" s="1"/>
      <c r="I201" s="1"/>
      <c r="J201" s="1">
        <f t="shared" si="3"/>
        <v>0</v>
      </c>
      <c r="K201" s="1"/>
    </row>
    <row r="202" spans="1:11" ht="20.25" customHeight="1" x14ac:dyDescent="0.3">
      <c r="A202" s="1">
        <v>200</v>
      </c>
      <c r="B202" s="10">
        <v>46223</v>
      </c>
      <c r="C202" s="1" t="s">
        <v>113</v>
      </c>
      <c r="D202" s="1" t="s">
        <v>110</v>
      </c>
      <c r="E202" s="1">
        <v>3850</v>
      </c>
      <c r="F202" s="1"/>
      <c r="G202" s="1"/>
      <c r="H202" s="1"/>
      <c r="I202" s="1"/>
      <c r="J202" s="1">
        <f t="shared" si="3"/>
        <v>0</v>
      </c>
      <c r="K202" s="1"/>
    </row>
    <row r="203" spans="1:11" ht="20.25" customHeight="1" x14ac:dyDescent="0.3">
      <c r="A203" s="1">
        <v>201</v>
      </c>
      <c r="B203" s="10">
        <v>46224</v>
      </c>
      <c r="C203" s="1" t="s">
        <v>113</v>
      </c>
      <c r="D203" s="1" t="s">
        <v>110</v>
      </c>
      <c r="E203" s="1">
        <v>3850</v>
      </c>
      <c r="F203" s="1"/>
      <c r="G203" s="1"/>
      <c r="H203" s="1"/>
      <c r="I203" s="1"/>
      <c r="J203" s="1">
        <f t="shared" si="3"/>
        <v>0</v>
      </c>
      <c r="K203" s="1"/>
    </row>
    <row r="204" spans="1:11" ht="20.25" customHeight="1" x14ac:dyDescent="0.3">
      <c r="A204" s="1">
        <v>202</v>
      </c>
      <c r="B204" s="10">
        <v>46225</v>
      </c>
      <c r="C204" s="1" t="s">
        <v>113</v>
      </c>
      <c r="D204" s="1" t="s">
        <v>110</v>
      </c>
      <c r="E204" s="1">
        <v>3850</v>
      </c>
      <c r="F204" s="1"/>
      <c r="G204" s="1"/>
      <c r="H204" s="1"/>
      <c r="I204" s="1"/>
      <c r="J204" s="1">
        <f t="shared" si="3"/>
        <v>0</v>
      </c>
      <c r="K204" s="1"/>
    </row>
    <row r="205" spans="1:11" ht="20.25" customHeight="1" x14ac:dyDescent="0.3">
      <c r="A205" s="1">
        <v>203</v>
      </c>
      <c r="B205" s="10">
        <v>46226</v>
      </c>
      <c r="C205" s="1" t="s">
        <v>113</v>
      </c>
      <c r="D205" s="1" t="s">
        <v>110</v>
      </c>
      <c r="E205" s="1">
        <v>3850</v>
      </c>
      <c r="F205" s="1"/>
      <c r="G205" s="1"/>
      <c r="H205" s="1"/>
      <c r="I205" s="1"/>
      <c r="J205" s="1">
        <f t="shared" si="3"/>
        <v>0</v>
      </c>
      <c r="K205" s="1"/>
    </row>
    <row r="206" spans="1:11" ht="20.25" customHeight="1" x14ac:dyDescent="0.3">
      <c r="A206" s="1">
        <v>204</v>
      </c>
      <c r="B206" s="10">
        <v>46227</v>
      </c>
      <c r="C206" s="1" t="s">
        <v>113</v>
      </c>
      <c r="D206" s="1" t="s">
        <v>110</v>
      </c>
      <c r="E206" s="1">
        <v>3850</v>
      </c>
      <c r="F206" s="1"/>
      <c r="G206" s="1"/>
      <c r="H206" s="1"/>
      <c r="I206" s="1"/>
      <c r="J206" s="1">
        <f t="shared" si="3"/>
        <v>0</v>
      </c>
      <c r="K206" s="1"/>
    </row>
    <row r="207" spans="1:11" ht="20.25" customHeight="1" x14ac:dyDescent="0.3">
      <c r="A207" s="1">
        <v>205</v>
      </c>
      <c r="B207" s="10">
        <v>46228</v>
      </c>
      <c r="C207" s="1" t="s">
        <v>113</v>
      </c>
      <c r="D207" s="1" t="s">
        <v>110</v>
      </c>
      <c r="E207" s="1">
        <v>3850</v>
      </c>
      <c r="F207" s="1"/>
      <c r="G207" s="1"/>
      <c r="H207" s="1"/>
      <c r="I207" s="1"/>
      <c r="J207" s="1">
        <f t="shared" si="3"/>
        <v>0</v>
      </c>
      <c r="K207" s="1"/>
    </row>
    <row r="208" spans="1:11" ht="20.25" customHeight="1" x14ac:dyDescent="0.3">
      <c r="A208" s="1">
        <v>206</v>
      </c>
      <c r="B208" s="10">
        <v>46229</v>
      </c>
      <c r="C208" s="1" t="s">
        <v>113</v>
      </c>
      <c r="D208" s="1" t="s">
        <v>110</v>
      </c>
      <c r="E208" s="1">
        <v>3850</v>
      </c>
      <c r="F208" s="1"/>
      <c r="G208" s="1"/>
      <c r="H208" s="1"/>
      <c r="I208" s="1"/>
      <c r="J208" s="1">
        <f t="shared" si="3"/>
        <v>0</v>
      </c>
      <c r="K208" s="1"/>
    </row>
    <row r="209" spans="1:11" ht="20.25" customHeight="1" x14ac:dyDescent="0.3">
      <c r="A209" s="1">
        <v>207</v>
      </c>
      <c r="B209" s="10">
        <v>46230</v>
      </c>
      <c r="C209" s="1" t="s">
        <v>113</v>
      </c>
      <c r="D209" s="1" t="s">
        <v>110</v>
      </c>
      <c r="E209" s="1">
        <v>3850</v>
      </c>
      <c r="F209" s="1"/>
      <c r="G209" s="1"/>
      <c r="H209" s="1"/>
      <c r="I209" s="1"/>
      <c r="J209" s="1">
        <f t="shared" si="3"/>
        <v>0</v>
      </c>
      <c r="K209" s="1"/>
    </row>
    <row r="210" spans="1:11" ht="20.25" customHeight="1" x14ac:dyDescent="0.3">
      <c r="A210" s="1">
        <v>208</v>
      </c>
      <c r="B210" s="10">
        <v>46231</v>
      </c>
      <c r="C210" s="1" t="s">
        <v>113</v>
      </c>
      <c r="D210" s="1" t="s">
        <v>110</v>
      </c>
      <c r="E210" s="1">
        <v>3850</v>
      </c>
      <c r="F210" s="1"/>
      <c r="G210" s="1"/>
      <c r="H210" s="1"/>
      <c r="I210" s="1"/>
      <c r="J210" s="1">
        <f t="shared" si="3"/>
        <v>0</v>
      </c>
      <c r="K210" s="1"/>
    </row>
    <row r="211" spans="1:11" ht="20.25" customHeight="1" x14ac:dyDescent="0.3">
      <c r="A211" s="1">
        <v>209</v>
      </c>
      <c r="B211" s="10">
        <v>46232</v>
      </c>
      <c r="C211" s="1" t="s">
        <v>113</v>
      </c>
      <c r="D211" s="1" t="s">
        <v>110</v>
      </c>
      <c r="E211" s="1">
        <v>3850</v>
      </c>
      <c r="F211" s="1"/>
      <c r="G211" s="1"/>
      <c r="H211" s="1"/>
      <c r="I211" s="1"/>
      <c r="J211" s="1">
        <f t="shared" si="3"/>
        <v>0</v>
      </c>
      <c r="K211" s="1"/>
    </row>
    <row r="212" spans="1:11" ht="20.25" customHeight="1" x14ac:dyDescent="0.3">
      <c r="A212" s="1">
        <v>210</v>
      </c>
      <c r="B212" s="10">
        <v>46233</v>
      </c>
      <c r="C212" s="1" t="s">
        <v>113</v>
      </c>
      <c r="D212" s="1" t="s">
        <v>110</v>
      </c>
      <c r="E212" s="1">
        <v>3850</v>
      </c>
      <c r="F212" s="1"/>
      <c r="G212" s="1"/>
      <c r="H212" s="1"/>
      <c r="I212" s="1"/>
      <c r="J212" s="1">
        <f t="shared" si="3"/>
        <v>0</v>
      </c>
      <c r="K212" s="1"/>
    </row>
    <row r="213" spans="1:11" ht="20.25" customHeight="1" x14ac:dyDescent="0.3">
      <c r="A213" s="1">
        <v>211</v>
      </c>
      <c r="B213" s="10">
        <v>46234</v>
      </c>
      <c r="C213" s="1" t="s">
        <v>113</v>
      </c>
      <c r="D213" s="1" t="s">
        <v>110</v>
      </c>
      <c r="E213" s="1">
        <v>3850</v>
      </c>
      <c r="F213" s="1"/>
      <c r="G213" s="1"/>
      <c r="H213" s="1"/>
      <c r="I213" s="1"/>
      <c r="J213" s="1">
        <f t="shared" si="3"/>
        <v>0</v>
      </c>
      <c r="K213" s="1"/>
    </row>
    <row r="214" spans="1:11" ht="20.25" customHeight="1" x14ac:dyDescent="0.3">
      <c r="A214" s="1">
        <v>212</v>
      </c>
      <c r="B214" s="10">
        <v>46235</v>
      </c>
      <c r="C214" s="1" t="s">
        <v>113</v>
      </c>
      <c r="D214" s="1" t="s">
        <v>110</v>
      </c>
      <c r="E214" s="1">
        <v>3850</v>
      </c>
      <c r="F214" s="1"/>
      <c r="G214" s="1"/>
      <c r="H214" s="1"/>
      <c r="I214" s="1"/>
      <c r="J214" s="1">
        <f t="shared" si="3"/>
        <v>0</v>
      </c>
      <c r="K214" s="1"/>
    </row>
    <row r="215" spans="1:11" ht="20.25" customHeight="1" x14ac:dyDescent="0.3">
      <c r="A215" s="1">
        <v>213</v>
      </c>
      <c r="B215" s="10">
        <v>46236</v>
      </c>
      <c r="C215" s="1" t="s">
        <v>113</v>
      </c>
      <c r="D215" s="1" t="s">
        <v>110</v>
      </c>
      <c r="E215" s="1">
        <v>3850</v>
      </c>
      <c r="F215" s="1"/>
      <c r="G215" s="1"/>
      <c r="H215" s="1"/>
      <c r="I215" s="1"/>
      <c r="J215" s="1">
        <f t="shared" si="3"/>
        <v>0</v>
      </c>
      <c r="K215" s="1"/>
    </row>
    <row r="216" spans="1:11" ht="20.25" customHeight="1" x14ac:dyDescent="0.3">
      <c r="A216" s="1">
        <v>214</v>
      </c>
      <c r="B216" s="10">
        <v>46237</v>
      </c>
      <c r="C216" s="1" t="s">
        <v>113</v>
      </c>
      <c r="D216" s="1" t="s">
        <v>110</v>
      </c>
      <c r="E216" s="1">
        <v>3850</v>
      </c>
      <c r="F216" s="1"/>
      <c r="G216" s="1"/>
      <c r="H216" s="1"/>
      <c r="I216" s="1"/>
      <c r="J216" s="1">
        <f t="shared" si="3"/>
        <v>0</v>
      </c>
      <c r="K216" s="1"/>
    </row>
    <row r="217" spans="1:11" ht="20.25" customHeight="1" x14ac:dyDescent="0.3">
      <c r="A217" s="1">
        <v>215</v>
      </c>
      <c r="B217" s="10">
        <v>46238</v>
      </c>
      <c r="C217" s="1" t="s">
        <v>113</v>
      </c>
      <c r="D217" s="1" t="s">
        <v>110</v>
      </c>
      <c r="E217" s="1">
        <v>3850</v>
      </c>
      <c r="F217" s="1"/>
      <c r="G217" s="1"/>
      <c r="H217" s="1"/>
      <c r="I217" s="1"/>
      <c r="J217" s="1">
        <f t="shared" si="3"/>
        <v>0</v>
      </c>
      <c r="K217" s="1"/>
    </row>
    <row r="218" spans="1:11" ht="20.25" customHeight="1" x14ac:dyDescent="0.3">
      <c r="A218" s="1">
        <v>216</v>
      </c>
      <c r="B218" s="10">
        <v>46239</v>
      </c>
      <c r="C218" s="1" t="s">
        <v>113</v>
      </c>
      <c r="D218" s="1" t="s">
        <v>110</v>
      </c>
      <c r="E218" s="1">
        <v>3850</v>
      </c>
      <c r="F218" s="1"/>
      <c r="G218" s="1"/>
      <c r="H218" s="1"/>
      <c r="I218" s="1"/>
      <c r="J218" s="1">
        <f t="shared" si="3"/>
        <v>0</v>
      </c>
      <c r="K218" s="1"/>
    </row>
    <row r="219" spans="1:11" ht="20.25" customHeight="1" x14ac:dyDescent="0.3">
      <c r="A219" s="1">
        <v>217</v>
      </c>
      <c r="B219" s="10">
        <v>46240</v>
      </c>
      <c r="C219" s="1" t="s">
        <v>113</v>
      </c>
      <c r="D219" s="1" t="s">
        <v>110</v>
      </c>
      <c r="E219" s="1">
        <v>3850</v>
      </c>
      <c r="F219" s="1"/>
      <c r="G219" s="1"/>
      <c r="H219" s="1"/>
      <c r="I219" s="1"/>
      <c r="J219" s="1">
        <f t="shared" si="3"/>
        <v>0</v>
      </c>
      <c r="K219" s="1"/>
    </row>
    <row r="220" spans="1:11" ht="20.25" customHeight="1" x14ac:dyDescent="0.3">
      <c r="A220" s="1">
        <v>218</v>
      </c>
      <c r="B220" s="10">
        <v>46241</v>
      </c>
      <c r="C220" s="1" t="s">
        <v>113</v>
      </c>
      <c r="D220" s="1" t="s">
        <v>110</v>
      </c>
      <c r="E220" s="1">
        <v>3850</v>
      </c>
      <c r="F220" s="1"/>
      <c r="G220" s="1"/>
      <c r="H220" s="1"/>
      <c r="I220" s="1"/>
      <c r="J220" s="1">
        <f t="shared" si="3"/>
        <v>0</v>
      </c>
      <c r="K220" s="1"/>
    </row>
    <row r="221" spans="1:11" ht="20.25" customHeight="1" x14ac:dyDescent="0.3">
      <c r="A221" s="1">
        <v>219</v>
      </c>
      <c r="B221" s="10">
        <v>46242</v>
      </c>
      <c r="C221" s="1" t="s">
        <v>113</v>
      </c>
      <c r="D221" s="1" t="s">
        <v>110</v>
      </c>
      <c r="E221" s="1">
        <v>3850</v>
      </c>
      <c r="F221" s="1"/>
      <c r="G221" s="1"/>
      <c r="H221" s="1"/>
      <c r="I221" s="1"/>
      <c r="J221" s="1">
        <f t="shared" si="3"/>
        <v>0</v>
      </c>
      <c r="K221" s="1"/>
    </row>
    <row r="222" spans="1:11" ht="20.25" customHeight="1" x14ac:dyDescent="0.3">
      <c r="A222" s="1">
        <v>220</v>
      </c>
      <c r="B222" s="10">
        <v>46243</v>
      </c>
      <c r="C222" s="1" t="s">
        <v>113</v>
      </c>
      <c r="D222" s="1" t="s">
        <v>110</v>
      </c>
      <c r="E222" s="1">
        <v>3850</v>
      </c>
      <c r="F222" s="1"/>
      <c r="G222" s="1"/>
      <c r="H222" s="1"/>
      <c r="I222" s="1"/>
      <c r="J222" s="1">
        <f t="shared" si="3"/>
        <v>0</v>
      </c>
      <c r="K222" s="1"/>
    </row>
    <row r="223" spans="1:11" ht="20.25" customHeight="1" x14ac:dyDescent="0.3">
      <c r="A223" s="1">
        <v>221</v>
      </c>
      <c r="B223" s="10">
        <v>46244</v>
      </c>
      <c r="C223" s="1" t="s">
        <v>113</v>
      </c>
      <c r="D223" s="1" t="s">
        <v>110</v>
      </c>
      <c r="E223" s="1">
        <v>3850</v>
      </c>
      <c r="F223" s="1"/>
      <c r="G223" s="1"/>
      <c r="H223" s="1"/>
      <c r="I223" s="1"/>
      <c r="J223" s="1">
        <f t="shared" si="3"/>
        <v>0</v>
      </c>
      <c r="K223" s="1"/>
    </row>
    <row r="224" spans="1:11" ht="20.25" customHeight="1" x14ac:dyDescent="0.3">
      <c r="A224" s="1">
        <v>222</v>
      </c>
      <c r="B224" s="10">
        <v>46245</v>
      </c>
      <c r="C224" s="1" t="s">
        <v>113</v>
      </c>
      <c r="D224" s="1" t="s">
        <v>110</v>
      </c>
      <c r="E224" s="1">
        <v>3850</v>
      </c>
      <c r="F224" s="1"/>
      <c r="G224" s="1"/>
      <c r="H224" s="1"/>
      <c r="I224" s="1"/>
      <c r="J224" s="1">
        <f t="shared" si="3"/>
        <v>0</v>
      </c>
      <c r="K224" s="1"/>
    </row>
    <row r="225" spans="1:11" ht="20.25" customHeight="1" x14ac:dyDescent="0.3">
      <c r="A225" s="1">
        <v>223</v>
      </c>
      <c r="B225" s="10">
        <v>46246</v>
      </c>
      <c r="C225" s="1" t="s">
        <v>113</v>
      </c>
      <c r="D225" s="1" t="s">
        <v>110</v>
      </c>
      <c r="E225" s="1">
        <v>3850</v>
      </c>
      <c r="F225" s="1"/>
      <c r="G225" s="1"/>
      <c r="H225" s="1"/>
      <c r="I225" s="1"/>
      <c r="J225" s="1">
        <f t="shared" si="3"/>
        <v>0</v>
      </c>
      <c r="K225" s="1"/>
    </row>
    <row r="226" spans="1:11" ht="20.25" customHeight="1" x14ac:dyDescent="0.3">
      <c r="A226" s="1">
        <v>224</v>
      </c>
      <c r="B226" s="10">
        <v>46247</v>
      </c>
      <c r="C226" s="1" t="s">
        <v>113</v>
      </c>
      <c r="D226" s="1" t="s">
        <v>110</v>
      </c>
      <c r="E226" s="1">
        <v>3850</v>
      </c>
      <c r="F226" s="1"/>
      <c r="G226" s="1"/>
      <c r="H226" s="1"/>
      <c r="I226" s="1"/>
      <c r="J226" s="1">
        <f t="shared" si="3"/>
        <v>0</v>
      </c>
      <c r="K226" s="1"/>
    </row>
    <row r="227" spans="1:11" ht="20.25" customHeight="1" x14ac:dyDescent="0.3">
      <c r="A227" s="1">
        <v>225</v>
      </c>
      <c r="B227" s="10">
        <v>46248</v>
      </c>
      <c r="C227" s="1" t="s">
        <v>113</v>
      </c>
      <c r="D227" s="1" t="s">
        <v>110</v>
      </c>
      <c r="E227" s="1">
        <v>3850</v>
      </c>
      <c r="F227" s="1"/>
      <c r="G227" s="1"/>
      <c r="H227" s="1"/>
      <c r="I227" s="1"/>
      <c r="J227" s="1">
        <f t="shared" si="3"/>
        <v>0</v>
      </c>
      <c r="K227" s="1"/>
    </row>
    <row r="228" spans="1:11" ht="20.25" customHeight="1" x14ac:dyDescent="0.3">
      <c r="A228" s="1">
        <v>226</v>
      </c>
      <c r="B228" s="10">
        <v>46249</v>
      </c>
      <c r="C228" s="1" t="s">
        <v>113</v>
      </c>
      <c r="D228" s="1" t="s">
        <v>110</v>
      </c>
      <c r="E228" s="1">
        <v>3850</v>
      </c>
      <c r="F228" s="1"/>
      <c r="G228" s="1"/>
      <c r="H228" s="1"/>
      <c r="I228" s="1"/>
      <c r="J228" s="1">
        <f t="shared" si="3"/>
        <v>0</v>
      </c>
      <c r="K228" s="1"/>
    </row>
    <row r="229" spans="1:11" ht="20.25" customHeight="1" x14ac:dyDescent="0.3">
      <c r="A229" s="1">
        <v>227</v>
      </c>
      <c r="B229" s="10">
        <v>46250</v>
      </c>
      <c r="C229" s="1" t="s">
        <v>113</v>
      </c>
      <c r="D229" s="1" t="s">
        <v>110</v>
      </c>
      <c r="E229" s="1">
        <v>3850</v>
      </c>
      <c r="F229" s="1"/>
      <c r="G229" s="1"/>
      <c r="H229" s="1"/>
      <c r="I229" s="1"/>
      <c r="J229" s="1">
        <f t="shared" si="3"/>
        <v>0</v>
      </c>
      <c r="K229" s="1"/>
    </row>
    <row r="230" spans="1:11" ht="20.25" customHeight="1" x14ac:dyDescent="0.3">
      <c r="A230" s="1">
        <v>228</v>
      </c>
      <c r="B230" s="10">
        <v>46251</v>
      </c>
      <c r="C230" s="1" t="s">
        <v>113</v>
      </c>
      <c r="D230" s="1" t="s">
        <v>110</v>
      </c>
      <c r="E230" s="1">
        <v>3850</v>
      </c>
      <c r="F230" s="1"/>
      <c r="G230" s="1"/>
      <c r="H230" s="1"/>
      <c r="I230" s="1"/>
      <c r="J230" s="1">
        <f t="shared" si="3"/>
        <v>0</v>
      </c>
      <c r="K230" s="1"/>
    </row>
    <row r="231" spans="1:11" ht="20.25" customHeight="1" x14ac:dyDescent="0.3">
      <c r="A231" s="1">
        <v>229</v>
      </c>
      <c r="B231" s="10">
        <v>46252</v>
      </c>
      <c r="C231" s="1" t="s">
        <v>113</v>
      </c>
      <c r="D231" s="1" t="s">
        <v>110</v>
      </c>
      <c r="E231" s="1">
        <v>3850</v>
      </c>
      <c r="F231" s="1"/>
      <c r="G231" s="1"/>
      <c r="H231" s="1"/>
      <c r="I231" s="1"/>
      <c r="J231" s="1">
        <f t="shared" si="3"/>
        <v>0</v>
      </c>
      <c r="K231" s="1"/>
    </row>
    <row r="232" spans="1:11" ht="20.25" customHeight="1" x14ac:dyDescent="0.3">
      <c r="A232" s="1">
        <v>230</v>
      </c>
      <c r="B232" s="10">
        <v>46253</v>
      </c>
      <c r="C232" s="1" t="s">
        <v>113</v>
      </c>
      <c r="D232" s="1" t="s">
        <v>110</v>
      </c>
      <c r="E232" s="1">
        <v>3850</v>
      </c>
      <c r="F232" s="1"/>
      <c r="G232" s="1"/>
      <c r="H232" s="1"/>
      <c r="I232" s="1"/>
      <c r="J232" s="1">
        <f t="shared" si="3"/>
        <v>0</v>
      </c>
      <c r="K232" s="1"/>
    </row>
    <row r="233" spans="1:11" ht="20.25" customHeight="1" x14ac:dyDescent="0.3">
      <c r="A233" s="1">
        <v>231</v>
      </c>
      <c r="B233" s="10">
        <v>46254</v>
      </c>
      <c r="C233" s="1" t="s">
        <v>113</v>
      </c>
      <c r="D233" s="1" t="s">
        <v>110</v>
      </c>
      <c r="E233" s="1">
        <v>3850</v>
      </c>
      <c r="F233" s="1"/>
      <c r="G233" s="1"/>
      <c r="H233" s="1"/>
      <c r="I233" s="1"/>
      <c r="J233" s="1">
        <f t="shared" si="3"/>
        <v>0</v>
      </c>
      <c r="K233" s="1"/>
    </row>
    <row r="234" spans="1:11" ht="20.25" customHeight="1" x14ac:dyDescent="0.3">
      <c r="A234" s="1">
        <v>232</v>
      </c>
      <c r="B234" s="10">
        <v>46255</v>
      </c>
      <c r="C234" s="1" t="s">
        <v>113</v>
      </c>
      <c r="D234" s="1" t="s">
        <v>110</v>
      </c>
      <c r="E234" s="1">
        <v>3850</v>
      </c>
      <c r="F234" s="1"/>
      <c r="G234" s="1"/>
      <c r="H234" s="1"/>
      <c r="I234" s="1"/>
      <c r="J234" s="1">
        <f t="shared" si="3"/>
        <v>0</v>
      </c>
      <c r="K234" s="1"/>
    </row>
    <row r="235" spans="1:11" ht="20.25" customHeight="1" x14ac:dyDescent="0.3">
      <c r="A235" s="1">
        <v>233</v>
      </c>
      <c r="B235" s="10">
        <v>46256</v>
      </c>
      <c r="C235" s="1" t="s">
        <v>113</v>
      </c>
      <c r="D235" s="1" t="s">
        <v>110</v>
      </c>
      <c r="E235" s="1">
        <v>3850</v>
      </c>
      <c r="F235" s="1"/>
      <c r="G235" s="1"/>
      <c r="H235" s="1"/>
      <c r="I235" s="1"/>
      <c r="J235" s="1">
        <f t="shared" si="3"/>
        <v>0</v>
      </c>
      <c r="K235" s="1"/>
    </row>
    <row r="236" spans="1:11" ht="20.25" customHeight="1" x14ac:dyDescent="0.3">
      <c r="A236" s="1">
        <v>234</v>
      </c>
      <c r="B236" s="10">
        <v>46257</v>
      </c>
      <c r="C236" s="1" t="s">
        <v>113</v>
      </c>
      <c r="D236" s="1" t="s">
        <v>110</v>
      </c>
      <c r="E236" s="1">
        <v>3850</v>
      </c>
      <c r="F236" s="1"/>
      <c r="G236" s="1"/>
      <c r="H236" s="1"/>
      <c r="I236" s="1"/>
      <c r="J236" s="1">
        <f t="shared" si="3"/>
        <v>0</v>
      </c>
      <c r="K236" s="1"/>
    </row>
    <row r="237" spans="1:11" ht="20.25" customHeight="1" x14ac:dyDescent="0.3">
      <c r="A237" s="1">
        <v>235</v>
      </c>
      <c r="B237" s="10">
        <v>46258</v>
      </c>
      <c r="C237" s="1" t="s">
        <v>113</v>
      </c>
      <c r="D237" s="1" t="s">
        <v>110</v>
      </c>
      <c r="E237" s="1">
        <v>3850</v>
      </c>
      <c r="F237" s="1"/>
      <c r="G237" s="1"/>
      <c r="H237" s="1"/>
      <c r="I237" s="1"/>
      <c r="J237" s="1">
        <f t="shared" si="3"/>
        <v>0</v>
      </c>
      <c r="K237" s="1"/>
    </row>
    <row r="238" spans="1:11" ht="20.25" customHeight="1" x14ac:dyDescent="0.3">
      <c r="A238" s="1">
        <v>236</v>
      </c>
      <c r="B238" s="10">
        <v>46259</v>
      </c>
      <c r="C238" s="1" t="s">
        <v>113</v>
      </c>
      <c r="D238" s="1" t="s">
        <v>110</v>
      </c>
      <c r="E238" s="1">
        <v>3850</v>
      </c>
      <c r="F238" s="1"/>
      <c r="G238" s="1"/>
      <c r="H238" s="1"/>
      <c r="I238" s="1"/>
      <c r="J238" s="1">
        <f t="shared" si="3"/>
        <v>0</v>
      </c>
      <c r="K238" s="1"/>
    </row>
    <row r="239" spans="1:11" ht="20.25" customHeight="1" x14ac:dyDescent="0.3">
      <c r="A239" s="1">
        <v>237</v>
      </c>
      <c r="B239" s="10">
        <v>46260</v>
      </c>
      <c r="C239" s="1" t="s">
        <v>113</v>
      </c>
      <c r="D239" s="1" t="s">
        <v>110</v>
      </c>
      <c r="E239" s="1">
        <v>3850</v>
      </c>
      <c r="F239" s="1"/>
      <c r="G239" s="1"/>
      <c r="H239" s="1"/>
      <c r="I239" s="1"/>
      <c r="J239" s="1">
        <f t="shared" si="3"/>
        <v>0</v>
      </c>
      <c r="K239" s="1"/>
    </row>
    <row r="240" spans="1:11" ht="20.25" customHeight="1" x14ac:dyDescent="0.3">
      <c r="A240" s="1">
        <v>238</v>
      </c>
      <c r="B240" s="10">
        <v>46261</v>
      </c>
      <c r="C240" s="1" t="s">
        <v>113</v>
      </c>
      <c r="D240" s="1" t="s">
        <v>110</v>
      </c>
      <c r="E240" s="1">
        <v>3850</v>
      </c>
      <c r="F240" s="1"/>
      <c r="G240" s="1"/>
      <c r="H240" s="1"/>
      <c r="I240" s="1"/>
      <c r="J240" s="1">
        <f t="shared" si="3"/>
        <v>0</v>
      </c>
      <c r="K240" s="1"/>
    </row>
    <row r="241" spans="1:11" ht="20.25" customHeight="1" x14ac:dyDescent="0.3">
      <c r="A241" s="1">
        <v>239</v>
      </c>
      <c r="B241" s="10">
        <v>46262</v>
      </c>
      <c r="C241" s="1" t="s">
        <v>113</v>
      </c>
      <c r="D241" s="1" t="s">
        <v>110</v>
      </c>
      <c r="E241" s="1">
        <v>3850</v>
      </c>
      <c r="F241" s="1"/>
      <c r="G241" s="1"/>
      <c r="H241" s="1"/>
      <c r="I241" s="1"/>
      <c r="J241" s="1">
        <f t="shared" si="3"/>
        <v>0</v>
      </c>
      <c r="K241" s="1"/>
    </row>
    <row r="242" spans="1:11" ht="20.25" customHeight="1" x14ac:dyDescent="0.3">
      <c r="A242" s="1">
        <v>240</v>
      </c>
      <c r="B242" s="10">
        <v>46263</v>
      </c>
      <c r="C242" s="1" t="s">
        <v>113</v>
      </c>
      <c r="D242" s="1" t="s">
        <v>110</v>
      </c>
      <c r="E242" s="1">
        <v>3850</v>
      </c>
      <c r="F242" s="1"/>
      <c r="G242" s="1"/>
      <c r="H242" s="1"/>
      <c r="I242" s="1"/>
      <c r="J242" s="1">
        <f t="shared" si="3"/>
        <v>0</v>
      </c>
      <c r="K242" s="1"/>
    </row>
    <row r="243" spans="1:11" ht="20.25" customHeight="1" x14ac:dyDescent="0.3">
      <c r="A243" s="1">
        <v>241</v>
      </c>
      <c r="B243" s="10">
        <v>46264</v>
      </c>
      <c r="C243" s="1" t="s">
        <v>113</v>
      </c>
      <c r="D243" s="1" t="s">
        <v>110</v>
      </c>
      <c r="E243" s="1">
        <v>3850</v>
      </c>
      <c r="F243" s="1"/>
      <c r="G243" s="1"/>
      <c r="H243" s="1"/>
      <c r="I243" s="1"/>
      <c r="J243" s="1">
        <f t="shared" si="3"/>
        <v>0</v>
      </c>
      <c r="K243" s="1"/>
    </row>
    <row r="244" spans="1:11" ht="20.25" customHeight="1" x14ac:dyDescent="0.3">
      <c r="A244" s="1">
        <v>242</v>
      </c>
      <c r="B244" s="10">
        <v>46265</v>
      </c>
      <c r="C244" s="1" t="s">
        <v>113</v>
      </c>
      <c r="D244" s="1" t="s">
        <v>110</v>
      </c>
      <c r="E244" s="1">
        <v>3850</v>
      </c>
      <c r="F244" s="1"/>
      <c r="G244" s="1"/>
      <c r="H244" s="1"/>
      <c r="I244" s="1"/>
      <c r="J244" s="1">
        <f t="shared" si="3"/>
        <v>0</v>
      </c>
      <c r="K244" s="1"/>
    </row>
    <row r="245" spans="1:11" ht="20.25" customHeight="1" x14ac:dyDescent="0.3">
      <c r="A245" s="1">
        <v>243</v>
      </c>
      <c r="B245" s="10">
        <v>46266</v>
      </c>
      <c r="C245" s="1" t="s">
        <v>113</v>
      </c>
      <c r="D245" s="1" t="s">
        <v>110</v>
      </c>
      <c r="E245" s="1">
        <v>3850</v>
      </c>
      <c r="F245" s="1"/>
      <c r="G245" s="1"/>
      <c r="H245" s="1"/>
      <c r="I245" s="1"/>
      <c r="J245" s="1">
        <f t="shared" si="3"/>
        <v>0</v>
      </c>
      <c r="K245" s="1"/>
    </row>
    <row r="246" spans="1:11" ht="20.25" customHeight="1" x14ac:dyDescent="0.3">
      <c r="A246" s="1">
        <v>244</v>
      </c>
      <c r="B246" s="10">
        <v>46267</v>
      </c>
      <c r="C246" s="1" t="s">
        <v>113</v>
      </c>
      <c r="D246" s="1" t="s">
        <v>110</v>
      </c>
      <c r="E246" s="1">
        <v>3850</v>
      </c>
      <c r="F246" s="1"/>
      <c r="G246" s="1"/>
      <c r="H246" s="1"/>
      <c r="I246" s="1"/>
      <c r="J246" s="1">
        <f t="shared" si="3"/>
        <v>0</v>
      </c>
      <c r="K246" s="1"/>
    </row>
    <row r="247" spans="1:11" ht="20.25" customHeight="1" x14ac:dyDescent="0.3">
      <c r="A247" s="1">
        <v>245</v>
      </c>
      <c r="B247" s="10">
        <v>46268</v>
      </c>
      <c r="C247" s="1" t="s">
        <v>113</v>
      </c>
      <c r="D247" s="1" t="s">
        <v>110</v>
      </c>
      <c r="E247" s="1">
        <v>3850</v>
      </c>
      <c r="F247" s="1"/>
      <c r="G247" s="1"/>
      <c r="H247" s="1"/>
      <c r="I247" s="1"/>
      <c r="J247" s="1">
        <f t="shared" si="3"/>
        <v>0</v>
      </c>
      <c r="K247" s="1"/>
    </row>
    <row r="248" spans="1:11" ht="20.25" customHeight="1" x14ac:dyDescent="0.3">
      <c r="A248" s="1">
        <v>246</v>
      </c>
      <c r="B248" s="10">
        <v>46269</v>
      </c>
      <c r="C248" s="1" t="s">
        <v>113</v>
      </c>
      <c r="D248" s="1" t="s">
        <v>110</v>
      </c>
      <c r="E248" s="1">
        <v>3850</v>
      </c>
      <c r="F248" s="1"/>
      <c r="G248" s="1"/>
      <c r="H248" s="1"/>
      <c r="I248" s="1"/>
      <c r="J248" s="1">
        <f t="shared" si="3"/>
        <v>0</v>
      </c>
      <c r="K248" s="1"/>
    </row>
    <row r="249" spans="1:11" ht="20.25" customHeight="1" x14ac:dyDescent="0.3">
      <c r="A249" s="1">
        <v>247</v>
      </c>
      <c r="B249" s="10">
        <v>46270</v>
      </c>
      <c r="C249" s="1" t="s">
        <v>113</v>
      </c>
      <c r="D249" s="1" t="s">
        <v>110</v>
      </c>
      <c r="E249" s="1">
        <v>3850</v>
      </c>
      <c r="F249" s="1"/>
      <c r="G249" s="1"/>
      <c r="H249" s="1"/>
      <c r="I249" s="1"/>
      <c r="J249" s="1">
        <f t="shared" si="3"/>
        <v>0</v>
      </c>
      <c r="K249" s="1"/>
    </row>
    <row r="250" spans="1:11" ht="20.25" customHeight="1" x14ac:dyDescent="0.3">
      <c r="A250" s="1">
        <v>248</v>
      </c>
      <c r="B250" s="10">
        <v>46271</v>
      </c>
      <c r="C250" s="1" t="s">
        <v>113</v>
      </c>
      <c r="D250" s="1" t="s">
        <v>110</v>
      </c>
      <c r="E250" s="1">
        <v>3850</v>
      </c>
      <c r="F250" s="1"/>
      <c r="G250" s="1"/>
      <c r="H250" s="1"/>
      <c r="I250" s="1"/>
      <c r="J250" s="1">
        <f t="shared" si="3"/>
        <v>0</v>
      </c>
      <c r="K250" s="1"/>
    </row>
    <row r="251" spans="1:11" ht="20.25" customHeight="1" x14ac:dyDescent="0.3">
      <c r="A251" s="1">
        <v>249</v>
      </c>
      <c r="B251" s="10">
        <v>46272</v>
      </c>
      <c r="C251" s="1" t="s">
        <v>113</v>
      </c>
      <c r="D251" s="1" t="s">
        <v>110</v>
      </c>
      <c r="E251" s="1">
        <v>3850</v>
      </c>
      <c r="F251" s="1"/>
      <c r="G251" s="1"/>
      <c r="H251" s="1"/>
      <c r="I251" s="1"/>
      <c r="J251" s="1">
        <f t="shared" si="3"/>
        <v>0</v>
      </c>
      <c r="K251" s="1"/>
    </row>
    <row r="252" spans="1:11" ht="20.25" customHeight="1" x14ac:dyDescent="0.3">
      <c r="A252" s="1">
        <v>250</v>
      </c>
      <c r="B252" s="10">
        <v>46273</v>
      </c>
      <c r="C252" s="1" t="s">
        <v>113</v>
      </c>
      <c r="D252" s="1" t="s">
        <v>110</v>
      </c>
      <c r="E252" s="1">
        <v>3850</v>
      </c>
      <c r="F252" s="1"/>
      <c r="G252" s="1"/>
      <c r="H252" s="1"/>
      <c r="I252" s="1"/>
      <c r="J252" s="1">
        <f t="shared" si="3"/>
        <v>0</v>
      </c>
      <c r="K252" s="1"/>
    </row>
    <row r="253" spans="1:11" ht="20.25" customHeight="1" x14ac:dyDescent="0.3">
      <c r="A253" s="1">
        <v>251</v>
      </c>
      <c r="B253" s="10">
        <v>46274</v>
      </c>
      <c r="C253" s="1" t="s">
        <v>113</v>
      </c>
      <c r="D253" s="1" t="s">
        <v>110</v>
      </c>
      <c r="E253" s="1">
        <v>3850</v>
      </c>
      <c r="F253" s="1"/>
      <c r="G253" s="1"/>
      <c r="H253" s="1"/>
      <c r="I253" s="1"/>
      <c r="J253" s="1">
        <f t="shared" si="3"/>
        <v>0</v>
      </c>
      <c r="K253" s="1"/>
    </row>
    <row r="254" spans="1:11" ht="20.25" customHeight="1" x14ac:dyDescent="0.3">
      <c r="A254" s="1">
        <v>252</v>
      </c>
      <c r="B254" s="10">
        <v>46275</v>
      </c>
      <c r="C254" s="1" t="s">
        <v>113</v>
      </c>
      <c r="D254" s="1" t="s">
        <v>110</v>
      </c>
      <c r="E254" s="1">
        <v>3850</v>
      </c>
      <c r="F254" s="1"/>
      <c r="G254" s="1"/>
      <c r="H254" s="1"/>
      <c r="I254" s="1"/>
      <c r="J254" s="1">
        <f t="shared" si="3"/>
        <v>0</v>
      </c>
      <c r="K254" s="1"/>
    </row>
    <row r="255" spans="1:11" ht="20.25" customHeight="1" x14ac:dyDescent="0.3">
      <c r="A255" s="1">
        <v>253</v>
      </c>
      <c r="B255" s="10">
        <v>46276</v>
      </c>
      <c r="C255" s="1" t="s">
        <v>113</v>
      </c>
      <c r="D255" s="1" t="s">
        <v>110</v>
      </c>
      <c r="E255" s="1">
        <v>3850</v>
      </c>
      <c r="F255" s="1"/>
      <c r="G255" s="1"/>
      <c r="H255" s="1"/>
      <c r="I255" s="1"/>
      <c r="J255" s="1">
        <f t="shared" si="3"/>
        <v>0</v>
      </c>
      <c r="K255" s="1"/>
    </row>
    <row r="256" spans="1:11" ht="20.25" customHeight="1" x14ac:dyDescent="0.3">
      <c r="A256" s="1">
        <v>254</v>
      </c>
      <c r="B256" s="10">
        <v>46277</v>
      </c>
      <c r="C256" s="1" t="s">
        <v>113</v>
      </c>
      <c r="D256" s="1" t="s">
        <v>110</v>
      </c>
      <c r="E256" s="1">
        <v>3850</v>
      </c>
      <c r="F256" s="1"/>
      <c r="G256" s="1"/>
      <c r="H256" s="1"/>
      <c r="I256" s="1"/>
      <c r="J256" s="1">
        <f t="shared" si="3"/>
        <v>0</v>
      </c>
      <c r="K256" s="1"/>
    </row>
    <row r="257" spans="1:11" ht="20.25" customHeight="1" x14ac:dyDescent="0.3">
      <c r="A257" s="1">
        <v>255</v>
      </c>
      <c r="B257" s="10">
        <v>46278</v>
      </c>
      <c r="C257" s="1" t="s">
        <v>113</v>
      </c>
      <c r="D257" s="1" t="s">
        <v>110</v>
      </c>
      <c r="E257" s="1">
        <v>3850</v>
      </c>
      <c r="F257" s="1"/>
      <c r="G257" s="1"/>
      <c r="H257" s="1"/>
      <c r="I257" s="1"/>
      <c r="J257" s="1">
        <f t="shared" si="3"/>
        <v>0</v>
      </c>
      <c r="K257" s="1"/>
    </row>
    <row r="258" spans="1:11" ht="20.25" customHeight="1" x14ac:dyDescent="0.3">
      <c r="A258" s="1">
        <v>256</v>
      </c>
      <c r="B258" s="10">
        <v>46279</v>
      </c>
      <c r="C258" s="1" t="s">
        <v>113</v>
      </c>
      <c r="D258" s="1" t="s">
        <v>110</v>
      </c>
      <c r="E258" s="1">
        <v>3850</v>
      </c>
      <c r="F258" s="1"/>
      <c r="G258" s="1"/>
      <c r="H258" s="1"/>
      <c r="I258" s="1"/>
      <c r="J258" s="1">
        <f t="shared" si="3"/>
        <v>0</v>
      </c>
      <c r="K258" s="1"/>
    </row>
    <row r="259" spans="1:11" ht="20.25" customHeight="1" x14ac:dyDescent="0.3">
      <c r="A259" s="1">
        <v>257</v>
      </c>
      <c r="B259" s="10">
        <v>46280</v>
      </c>
      <c r="C259" s="1" t="s">
        <v>113</v>
      </c>
      <c r="D259" s="1" t="s">
        <v>110</v>
      </c>
      <c r="E259" s="1">
        <v>3850</v>
      </c>
      <c r="F259" s="1"/>
      <c r="G259" s="1"/>
      <c r="H259" s="1"/>
      <c r="I259" s="1"/>
      <c r="J259" s="1">
        <f t="shared" si="3"/>
        <v>0</v>
      </c>
      <c r="K259" s="1"/>
    </row>
    <row r="260" spans="1:11" ht="20.25" customHeight="1" x14ac:dyDescent="0.3">
      <c r="A260" s="1">
        <v>258</v>
      </c>
      <c r="B260" s="10">
        <v>46281</v>
      </c>
      <c r="C260" s="1" t="s">
        <v>113</v>
      </c>
      <c r="D260" s="1" t="s">
        <v>110</v>
      </c>
      <c r="E260" s="1">
        <v>3850</v>
      </c>
      <c r="F260" s="1"/>
      <c r="G260" s="1"/>
      <c r="H260" s="1"/>
      <c r="I260" s="1"/>
      <c r="J260" s="1">
        <f t="shared" ref="J260:J323" si="4">E260*F260-G260-H260+I260</f>
        <v>0</v>
      </c>
      <c r="K260" s="1"/>
    </row>
    <row r="261" spans="1:11" ht="20.25" customHeight="1" x14ac:dyDescent="0.3">
      <c r="A261" s="1">
        <v>259</v>
      </c>
      <c r="B261" s="10">
        <v>46282</v>
      </c>
      <c r="C261" s="1" t="s">
        <v>113</v>
      </c>
      <c r="D261" s="1" t="s">
        <v>110</v>
      </c>
      <c r="E261" s="1">
        <v>3850</v>
      </c>
      <c r="F261" s="1"/>
      <c r="G261" s="1"/>
      <c r="H261" s="1"/>
      <c r="I261" s="1"/>
      <c r="J261" s="1">
        <f t="shared" si="4"/>
        <v>0</v>
      </c>
      <c r="K261" s="1"/>
    </row>
    <row r="262" spans="1:11" ht="20.25" customHeight="1" x14ac:dyDescent="0.3">
      <c r="A262" s="1">
        <v>260</v>
      </c>
      <c r="B262" s="10">
        <v>46283</v>
      </c>
      <c r="C262" s="1" t="s">
        <v>113</v>
      </c>
      <c r="D262" s="1" t="s">
        <v>110</v>
      </c>
      <c r="E262" s="1">
        <v>3850</v>
      </c>
      <c r="F262" s="1"/>
      <c r="G262" s="1"/>
      <c r="H262" s="1"/>
      <c r="I262" s="1"/>
      <c r="J262" s="1">
        <f t="shared" si="4"/>
        <v>0</v>
      </c>
      <c r="K262" s="1"/>
    </row>
    <row r="263" spans="1:11" ht="20.25" customHeight="1" x14ac:dyDescent="0.3">
      <c r="A263" s="1">
        <v>261</v>
      </c>
      <c r="B263" s="10">
        <v>46284</v>
      </c>
      <c r="C263" s="1" t="s">
        <v>113</v>
      </c>
      <c r="D263" s="1" t="s">
        <v>110</v>
      </c>
      <c r="E263" s="1">
        <v>3850</v>
      </c>
      <c r="F263" s="1"/>
      <c r="G263" s="1"/>
      <c r="H263" s="1"/>
      <c r="I263" s="1"/>
      <c r="J263" s="1">
        <f t="shared" si="4"/>
        <v>0</v>
      </c>
      <c r="K263" s="1"/>
    </row>
    <row r="264" spans="1:11" ht="20.25" customHeight="1" x14ac:dyDescent="0.3">
      <c r="A264" s="1">
        <v>262</v>
      </c>
      <c r="B264" s="10">
        <v>46285</v>
      </c>
      <c r="C264" s="1" t="s">
        <v>113</v>
      </c>
      <c r="D264" s="1" t="s">
        <v>110</v>
      </c>
      <c r="E264" s="1">
        <v>3850</v>
      </c>
      <c r="F264" s="1"/>
      <c r="G264" s="1"/>
      <c r="H264" s="1"/>
      <c r="I264" s="1"/>
      <c r="J264" s="1">
        <f t="shared" si="4"/>
        <v>0</v>
      </c>
      <c r="K264" s="1"/>
    </row>
    <row r="265" spans="1:11" ht="20.25" customHeight="1" x14ac:dyDescent="0.3">
      <c r="A265" s="1">
        <v>263</v>
      </c>
      <c r="B265" s="10">
        <v>46286</v>
      </c>
      <c r="C265" s="1" t="s">
        <v>113</v>
      </c>
      <c r="D265" s="1" t="s">
        <v>110</v>
      </c>
      <c r="E265" s="1">
        <v>3850</v>
      </c>
      <c r="F265" s="1"/>
      <c r="G265" s="1"/>
      <c r="H265" s="1"/>
      <c r="I265" s="1"/>
      <c r="J265" s="1">
        <f t="shared" si="4"/>
        <v>0</v>
      </c>
      <c r="K265" s="1"/>
    </row>
    <row r="266" spans="1:11" ht="20.25" customHeight="1" x14ac:dyDescent="0.3">
      <c r="A266" s="1">
        <v>264</v>
      </c>
      <c r="B266" s="10">
        <v>46287</v>
      </c>
      <c r="C266" s="1" t="s">
        <v>113</v>
      </c>
      <c r="D266" s="1" t="s">
        <v>110</v>
      </c>
      <c r="E266" s="1">
        <v>3850</v>
      </c>
      <c r="F266" s="1"/>
      <c r="G266" s="1"/>
      <c r="H266" s="1"/>
      <c r="I266" s="1"/>
      <c r="J266" s="1">
        <f t="shared" si="4"/>
        <v>0</v>
      </c>
      <c r="K266" s="1"/>
    </row>
    <row r="267" spans="1:11" ht="20.25" customHeight="1" x14ac:dyDescent="0.3">
      <c r="A267" s="1">
        <v>265</v>
      </c>
      <c r="B267" s="10">
        <v>46288</v>
      </c>
      <c r="C267" s="1" t="s">
        <v>113</v>
      </c>
      <c r="D267" s="1" t="s">
        <v>110</v>
      </c>
      <c r="E267" s="1">
        <v>3850</v>
      </c>
      <c r="F267" s="1"/>
      <c r="G267" s="1"/>
      <c r="H267" s="1"/>
      <c r="I267" s="1"/>
      <c r="J267" s="1">
        <f t="shared" si="4"/>
        <v>0</v>
      </c>
      <c r="K267" s="1"/>
    </row>
    <row r="268" spans="1:11" ht="20.25" customHeight="1" x14ac:dyDescent="0.3">
      <c r="A268" s="1">
        <v>266</v>
      </c>
      <c r="B268" s="10">
        <v>46289</v>
      </c>
      <c r="C268" s="1" t="s">
        <v>113</v>
      </c>
      <c r="D268" s="1" t="s">
        <v>110</v>
      </c>
      <c r="E268" s="1">
        <v>3850</v>
      </c>
      <c r="F268" s="1"/>
      <c r="G268" s="1"/>
      <c r="H268" s="1"/>
      <c r="I268" s="1"/>
      <c r="J268" s="1">
        <f t="shared" si="4"/>
        <v>0</v>
      </c>
      <c r="K268" s="1"/>
    </row>
    <row r="269" spans="1:11" ht="20.25" customHeight="1" x14ac:dyDescent="0.3">
      <c r="A269" s="1">
        <v>267</v>
      </c>
      <c r="B269" s="10">
        <v>46290</v>
      </c>
      <c r="C269" s="1" t="s">
        <v>113</v>
      </c>
      <c r="D269" s="1" t="s">
        <v>110</v>
      </c>
      <c r="E269" s="1">
        <v>3850</v>
      </c>
      <c r="F269" s="1"/>
      <c r="G269" s="1"/>
      <c r="H269" s="1"/>
      <c r="I269" s="1"/>
      <c r="J269" s="1">
        <f t="shared" si="4"/>
        <v>0</v>
      </c>
      <c r="K269" s="1"/>
    </row>
    <row r="270" spans="1:11" ht="20.25" customHeight="1" x14ac:dyDescent="0.3">
      <c r="A270" s="1">
        <v>268</v>
      </c>
      <c r="B270" s="10">
        <v>46291</v>
      </c>
      <c r="C270" s="1" t="s">
        <v>113</v>
      </c>
      <c r="D270" s="1" t="s">
        <v>110</v>
      </c>
      <c r="E270" s="1">
        <v>3850</v>
      </c>
      <c r="F270" s="1"/>
      <c r="G270" s="1"/>
      <c r="H270" s="1"/>
      <c r="I270" s="1"/>
      <c r="J270" s="1">
        <f t="shared" si="4"/>
        <v>0</v>
      </c>
      <c r="K270" s="1"/>
    </row>
    <row r="271" spans="1:11" ht="20.25" customHeight="1" x14ac:dyDescent="0.3">
      <c r="A271" s="1">
        <v>269</v>
      </c>
      <c r="B271" s="10">
        <v>46292</v>
      </c>
      <c r="C271" s="1" t="s">
        <v>113</v>
      </c>
      <c r="D271" s="1" t="s">
        <v>110</v>
      </c>
      <c r="E271" s="1">
        <v>3850</v>
      </c>
      <c r="F271" s="1"/>
      <c r="G271" s="1"/>
      <c r="H271" s="1"/>
      <c r="I271" s="1"/>
      <c r="J271" s="1">
        <f t="shared" si="4"/>
        <v>0</v>
      </c>
      <c r="K271" s="1"/>
    </row>
    <row r="272" spans="1:11" ht="20.25" customHeight="1" x14ac:dyDescent="0.3">
      <c r="A272" s="1">
        <v>270</v>
      </c>
      <c r="B272" s="10">
        <v>46293</v>
      </c>
      <c r="C272" s="1" t="s">
        <v>113</v>
      </c>
      <c r="D272" s="1" t="s">
        <v>110</v>
      </c>
      <c r="E272" s="1">
        <v>3850</v>
      </c>
      <c r="F272" s="1"/>
      <c r="G272" s="1"/>
      <c r="H272" s="1"/>
      <c r="I272" s="1"/>
      <c r="J272" s="1">
        <f t="shared" si="4"/>
        <v>0</v>
      </c>
      <c r="K272" s="1"/>
    </row>
    <row r="273" spans="1:11" ht="20.25" customHeight="1" x14ac:dyDescent="0.3">
      <c r="A273" s="1">
        <v>271</v>
      </c>
      <c r="B273" s="10">
        <v>46294</v>
      </c>
      <c r="C273" s="1" t="s">
        <v>113</v>
      </c>
      <c r="D273" s="1" t="s">
        <v>110</v>
      </c>
      <c r="E273" s="1">
        <v>3850</v>
      </c>
      <c r="F273" s="1"/>
      <c r="G273" s="1"/>
      <c r="H273" s="1"/>
      <c r="I273" s="1"/>
      <c r="J273" s="1">
        <f t="shared" si="4"/>
        <v>0</v>
      </c>
      <c r="K273" s="1"/>
    </row>
    <row r="274" spans="1:11" ht="20.25" customHeight="1" x14ac:dyDescent="0.3">
      <c r="A274" s="1">
        <v>272</v>
      </c>
      <c r="B274" s="10">
        <v>46295</v>
      </c>
      <c r="C274" s="1" t="s">
        <v>113</v>
      </c>
      <c r="D274" s="1" t="s">
        <v>110</v>
      </c>
      <c r="E274" s="1">
        <v>3850</v>
      </c>
      <c r="F274" s="1"/>
      <c r="G274" s="1"/>
      <c r="H274" s="1"/>
      <c r="I274" s="1"/>
      <c r="J274" s="1">
        <f t="shared" si="4"/>
        <v>0</v>
      </c>
      <c r="K274" s="1"/>
    </row>
    <row r="275" spans="1:11" ht="20.25" customHeight="1" x14ac:dyDescent="0.3">
      <c r="A275" s="1">
        <v>273</v>
      </c>
      <c r="B275" s="10">
        <v>46296</v>
      </c>
      <c r="C275" s="1" t="s">
        <v>113</v>
      </c>
      <c r="D275" s="1" t="s">
        <v>110</v>
      </c>
      <c r="E275" s="1">
        <v>3850</v>
      </c>
      <c r="F275" s="1"/>
      <c r="G275" s="1"/>
      <c r="H275" s="1"/>
      <c r="I275" s="1"/>
      <c r="J275" s="1">
        <f t="shared" si="4"/>
        <v>0</v>
      </c>
      <c r="K275" s="1"/>
    </row>
    <row r="276" spans="1:11" ht="20.25" customHeight="1" x14ac:dyDescent="0.3">
      <c r="A276" s="1">
        <v>274</v>
      </c>
      <c r="B276" s="10">
        <v>46297</v>
      </c>
      <c r="C276" s="1" t="s">
        <v>113</v>
      </c>
      <c r="D276" s="1" t="s">
        <v>110</v>
      </c>
      <c r="E276" s="1">
        <v>3850</v>
      </c>
      <c r="F276" s="1"/>
      <c r="G276" s="1"/>
      <c r="H276" s="1"/>
      <c r="I276" s="1"/>
      <c r="J276" s="1">
        <f t="shared" si="4"/>
        <v>0</v>
      </c>
      <c r="K276" s="1"/>
    </row>
    <row r="277" spans="1:11" ht="20.25" customHeight="1" x14ac:dyDescent="0.3">
      <c r="A277" s="1">
        <v>275</v>
      </c>
      <c r="B277" s="10">
        <v>46298</v>
      </c>
      <c r="C277" s="1" t="s">
        <v>113</v>
      </c>
      <c r="D277" s="1" t="s">
        <v>110</v>
      </c>
      <c r="E277" s="1">
        <v>3850</v>
      </c>
      <c r="F277" s="1"/>
      <c r="G277" s="1"/>
      <c r="H277" s="1"/>
      <c r="I277" s="1"/>
      <c r="J277" s="1">
        <f t="shared" si="4"/>
        <v>0</v>
      </c>
      <c r="K277" s="1"/>
    </row>
    <row r="278" spans="1:11" ht="20.25" customHeight="1" x14ac:dyDescent="0.3">
      <c r="A278" s="1">
        <v>276</v>
      </c>
      <c r="B278" s="10">
        <v>46299</v>
      </c>
      <c r="C278" s="1" t="s">
        <v>113</v>
      </c>
      <c r="D278" s="1" t="s">
        <v>110</v>
      </c>
      <c r="E278" s="1">
        <v>3850</v>
      </c>
      <c r="F278" s="1"/>
      <c r="G278" s="1"/>
      <c r="H278" s="1"/>
      <c r="I278" s="1"/>
      <c r="J278" s="1">
        <f t="shared" si="4"/>
        <v>0</v>
      </c>
      <c r="K278" s="1"/>
    </row>
    <row r="279" spans="1:11" ht="20.25" customHeight="1" x14ac:dyDescent="0.3">
      <c r="A279" s="1">
        <v>277</v>
      </c>
      <c r="B279" s="10">
        <v>46300</v>
      </c>
      <c r="C279" s="1" t="s">
        <v>113</v>
      </c>
      <c r="D279" s="1" t="s">
        <v>110</v>
      </c>
      <c r="E279" s="1">
        <v>3850</v>
      </c>
      <c r="F279" s="1"/>
      <c r="G279" s="1"/>
      <c r="H279" s="1"/>
      <c r="I279" s="1"/>
      <c r="J279" s="1">
        <f t="shared" si="4"/>
        <v>0</v>
      </c>
      <c r="K279" s="1"/>
    </row>
    <row r="280" spans="1:11" ht="20.25" customHeight="1" x14ac:dyDescent="0.3">
      <c r="A280" s="1">
        <v>278</v>
      </c>
      <c r="B280" s="10">
        <v>46301</v>
      </c>
      <c r="C280" s="1" t="s">
        <v>113</v>
      </c>
      <c r="D280" s="1" t="s">
        <v>110</v>
      </c>
      <c r="E280" s="1">
        <v>3850</v>
      </c>
      <c r="F280" s="1"/>
      <c r="G280" s="1"/>
      <c r="H280" s="1"/>
      <c r="I280" s="1"/>
      <c r="J280" s="1">
        <f t="shared" si="4"/>
        <v>0</v>
      </c>
      <c r="K280" s="1"/>
    </row>
    <row r="281" spans="1:11" ht="20.25" customHeight="1" x14ac:dyDescent="0.3">
      <c r="A281" s="1">
        <v>279</v>
      </c>
      <c r="B281" s="10">
        <v>46302</v>
      </c>
      <c r="C281" s="1" t="s">
        <v>113</v>
      </c>
      <c r="D281" s="1" t="s">
        <v>110</v>
      </c>
      <c r="E281" s="1">
        <v>3850</v>
      </c>
      <c r="F281" s="1"/>
      <c r="G281" s="1"/>
      <c r="H281" s="1"/>
      <c r="I281" s="1"/>
      <c r="J281" s="1">
        <f t="shared" si="4"/>
        <v>0</v>
      </c>
      <c r="K281" s="1"/>
    </row>
    <row r="282" spans="1:11" ht="20.25" customHeight="1" x14ac:dyDescent="0.3">
      <c r="A282" s="1">
        <v>280</v>
      </c>
      <c r="B282" s="10">
        <v>46303</v>
      </c>
      <c r="C282" s="1" t="s">
        <v>113</v>
      </c>
      <c r="D282" s="1" t="s">
        <v>110</v>
      </c>
      <c r="E282" s="1">
        <v>3850</v>
      </c>
      <c r="F282" s="1"/>
      <c r="G282" s="1"/>
      <c r="H282" s="1"/>
      <c r="I282" s="1"/>
      <c r="J282" s="1">
        <f t="shared" si="4"/>
        <v>0</v>
      </c>
      <c r="K282" s="1"/>
    </row>
    <row r="283" spans="1:11" ht="20.25" customHeight="1" x14ac:dyDescent="0.3">
      <c r="A283" s="1">
        <v>281</v>
      </c>
      <c r="B283" s="10">
        <v>46304</v>
      </c>
      <c r="C283" s="1" t="s">
        <v>113</v>
      </c>
      <c r="D283" s="1" t="s">
        <v>110</v>
      </c>
      <c r="E283" s="1">
        <v>3850</v>
      </c>
      <c r="F283" s="1"/>
      <c r="G283" s="1"/>
      <c r="H283" s="1"/>
      <c r="I283" s="1"/>
      <c r="J283" s="1">
        <f t="shared" si="4"/>
        <v>0</v>
      </c>
      <c r="K283" s="1"/>
    </row>
    <row r="284" spans="1:11" ht="20.25" customHeight="1" x14ac:dyDescent="0.3">
      <c r="A284" s="1">
        <v>282</v>
      </c>
      <c r="B284" s="10">
        <v>46305</v>
      </c>
      <c r="C284" s="1" t="s">
        <v>113</v>
      </c>
      <c r="D284" s="1" t="s">
        <v>110</v>
      </c>
      <c r="E284" s="1">
        <v>3850</v>
      </c>
      <c r="F284" s="1"/>
      <c r="G284" s="1"/>
      <c r="H284" s="1"/>
      <c r="I284" s="1"/>
      <c r="J284" s="1">
        <f t="shared" si="4"/>
        <v>0</v>
      </c>
      <c r="K284" s="1"/>
    </row>
    <row r="285" spans="1:11" ht="20.25" customHeight="1" x14ac:dyDescent="0.3">
      <c r="A285" s="1">
        <v>283</v>
      </c>
      <c r="B285" s="10">
        <v>46306</v>
      </c>
      <c r="C285" s="1" t="s">
        <v>113</v>
      </c>
      <c r="D285" s="1" t="s">
        <v>110</v>
      </c>
      <c r="E285" s="1">
        <v>3850</v>
      </c>
      <c r="F285" s="1"/>
      <c r="G285" s="1"/>
      <c r="H285" s="1"/>
      <c r="I285" s="1"/>
      <c r="J285" s="1">
        <f t="shared" si="4"/>
        <v>0</v>
      </c>
      <c r="K285" s="1"/>
    </row>
    <row r="286" spans="1:11" ht="20.25" customHeight="1" x14ac:dyDescent="0.3">
      <c r="A286" s="1">
        <v>284</v>
      </c>
      <c r="B286" s="10">
        <v>46307</v>
      </c>
      <c r="C286" s="1" t="s">
        <v>113</v>
      </c>
      <c r="D286" s="1" t="s">
        <v>110</v>
      </c>
      <c r="E286" s="1">
        <v>3850</v>
      </c>
      <c r="F286" s="1"/>
      <c r="G286" s="1"/>
      <c r="H286" s="1"/>
      <c r="I286" s="1"/>
      <c r="J286" s="1">
        <f t="shared" si="4"/>
        <v>0</v>
      </c>
      <c r="K286" s="1"/>
    </row>
    <row r="287" spans="1:11" ht="20.25" customHeight="1" x14ac:dyDescent="0.3">
      <c r="A287" s="1">
        <v>285</v>
      </c>
      <c r="B287" s="10">
        <v>46308</v>
      </c>
      <c r="C287" s="1" t="s">
        <v>113</v>
      </c>
      <c r="D287" s="1" t="s">
        <v>110</v>
      </c>
      <c r="E287" s="1">
        <v>3850</v>
      </c>
      <c r="F287" s="1"/>
      <c r="G287" s="1"/>
      <c r="H287" s="1"/>
      <c r="I287" s="1"/>
      <c r="J287" s="1">
        <f t="shared" si="4"/>
        <v>0</v>
      </c>
      <c r="K287" s="1"/>
    </row>
    <row r="288" spans="1:11" ht="20.25" customHeight="1" x14ac:dyDescent="0.3">
      <c r="A288" s="1">
        <v>286</v>
      </c>
      <c r="B288" s="10">
        <v>46309</v>
      </c>
      <c r="C288" s="1" t="s">
        <v>113</v>
      </c>
      <c r="D288" s="1" t="s">
        <v>110</v>
      </c>
      <c r="E288" s="1">
        <v>3850</v>
      </c>
      <c r="F288" s="1"/>
      <c r="G288" s="1"/>
      <c r="H288" s="1"/>
      <c r="I288" s="1"/>
      <c r="J288" s="1">
        <f t="shared" si="4"/>
        <v>0</v>
      </c>
      <c r="K288" s="1"/>
    </row>
    <row r="289" spans="1:11" ht="20.25" customHeight="1" x14ac:dyDescent="0.3">
      <c r="A289" s="1">
        <v>287</v>
      </c>
      <c r="B289" s="10">
        <v>46310</v>
      </c>
      <c r="C289" s="1" t="s">
        <v>113</v>
      </c>
      <c r="D289" s="1" t="s">
        <v>110</v>
      </c>
      <c r="E289" s="1">
        <v>3850</v>
      </c>
      <c r="F289" s="1"/>
      <c r="G289" s="1"/>
      <c r="H289" s="1"/>
      <c r="I289" s="1"/>
      <c r="J289" s="1">
        <f t="shared" si="4"/>
        <v>0</v>
      </c>
      <c r="K289" s="1"/>
    </row>
    <row r="290" spans="1:11" ht="20.25" customHeight="1" x14ac:dyDescent="0.3">
      <c r="A290" s="1">
        <v>288</v>
      </c>
      <c r="B290" s="10">
        <v>46311</v>
      </c>
      <c r="C290" s="1" t="s">
        <v>113</v>
      </c>
      <c r="D290" s="1" t="s">
        <v>110</v>
      </c>
      <c r="E290" s="1">
        <v>3850</v>
      </c>
      <c r="F290" s="1"/>
      <c r="G290" s="1"/>
      <c r="H290" s="1"/>
      <c r="I290" s="1"/>
      <c r="J290" s="1">
        <f t="shared" si="4"/>
        <v>0</v>
      </c>
      <c r="K290" s="1"/>
    </row>
    <row r="291" spans="1:11" ht="20.25" customHeight="1" x14ac:dyDescent="0.3">
      <c r="A291" s="1">
        <v>289</v>
      </c>
      <c r="B291" s="10">
        <v>46312</v>
      </c>
      <c r="C291" s="1" t="s">
        <v>113</v>
      </c>
      <c r="D291" s="1" t="s">
        <v>110</v>
      </c>
      <c r="E291" s="1">
        <v>3850</v>
      </c>
      <c r="F291" s="1"/>
      <c r="G291" s="1"/>
      <c r="H291" s="1"/>
      <c r="I291" s="1"/>
      <c r="J291" s="1">
        <f t="shared" si="4"/>
        <v>0</v>
      </c>
      <c r="K291" s="1"/>
    </row>
    <row r="292" spans="1:11" ht="20.25" customHeight="1" x14ac:dyDescent="0.3">
      <c r="A292" s="1">
        <v>290</v>
      </c>
      <c r="B292" s="10">
        <v>46313</v>
      </c>
      <c r="C292" s="1" t="s">
        <v>113</v>
      </c>
      <c r="D292" s="1" t="s">
        <v>110</v>
      </c>
      <c r="E292" s="1">
        <v>3850</v>
      </c>
      <c r="F292" s="1"/>
      <c r="G292" s="1"/>
      <c r="H292" s="1"/>
      <c r="I292" s="1"/>
      <c r="J292" s="1">
        <f t="shared" si="4"/>
        <v>0</v>
      </c>
      <c r="K292" s="1"/>
    </row>
    <row r="293" spans="1:11" ht="20.25" customHeight="1" x14ac:dyDescent="0.3">
      <c r="A293" s="1">
        <v>291</v>
      </c>
      <c r="B293" s="10">
        <v>46314</v>
      </c>
      <c r="C293" s="1" t="s">
        <v>113</v>
      </c>
      <c r="D293" s="1" t="s">
        <v>110</v>
      </c>
      <c r="E293" s="1">
        <v>3850</v>
      </c>
      <c r="F293" s="1"/>
      <c r="G293" s="1"/>
      <c r="H293" s="1"/>
      <c r="I293" s="1"/>
      <c r="J293" s="1">
        <f t="shared" si="4"/>
        <v>0</v>
      </c>
      <c r="K293" s="1"/>
    </row>
    <row r="294" spans="1:11" ht="20.25" customHeight="1" x14ac:dyDescent="0.3">
      <c r="A294" s="1">
        <v>292</v>
      </c>
      <c r="B294" s="10">
        <v>46315</v>
      </c>
      <c r="C294" s="1" t="s">
        <v>113</v>
      </c>
      <c r="D294" s="1" t="s">
        <v>110</v>
      </c>
      <c r="E294" s="1">
        <v>3850</v>
      </c>
      <c r="F294" s="1"/>
      <c r="G294" s="1"/>
      <c r="H294" s="1"/>
      <c r="I294" s="1"/>
      <c r="J294" s="1">
        <f t="shared" si="4"/>
        <v>0</v>
      </c>
      <c r="K294" s="1"/>
    </row>
    <row r="295" spans="1:11" ht="20.25" customHeight="1" x14ac:dyDescent="0.3">
      <c r="A295" s="1">
        <v>293</v>
      </c>
      <c r="B295" s="10">
        <v>46316</v>
      </c>
      <c r="C295" s="1" t="s">
        <v>113</v>
      </c>
      <c r="D295" s="1" t="s">
        <v>110</v>
      </c>
      <c r="E295" s="1">
        <v>3850</v>
      </c>
      <c r="F295" s="1"/>
      <c r="G295" s="1"/>
      <c r="H295" s="1"/>
      <c r="I295" s="1"/>
      <c r="J295" s="1">
        <f t="shared" si="4"/>
        <v>0</v>
      </c>
      <c r="K295" s="1"/>
    </row>
    <row r="296" spans="1:11" ht="20.25" customHeight="1" x14ac:dyDescent="0.3">
      <c r="A296" s="1">
        <v>294</v>
      </c>
      <c r="B296" s="10">
        <v>46317</v>
      </c>
      <c r="C296" s="1" t="s">
        <v>113</v>
      </c>
      <c r="D296" s="1" t="s">
        <v>110</v>
      </c>
      <c r="E296" s="1">
        <v>3850</v>
      </c>
      <c r="F296" s="1"/>
      <c r="G296" s="1"/>
      <c r="H296" s="1"/>
      <c r="I296" s="1"/>
      <c r="J296" s="1">
        <f t="shared" si="4"/>
        <v>0</v>
      </c>
      <c r="K296" s="1"/>
    </row>
    <row r="297" spans="1:11" ht="20.25" customHeight="1" x14ac:dyDescent="0.3">
      <c r="A297" s="1">
        <v>295</v>
      </c>
      <c r="B297" s="10">
        <v>46318</v>
      </c>
      <c r="C297" s="1" t="s">
        <v>113</v>
      </c>
      <c r="D297" s="1" t="s">
        <v>110</v>
      </c>
      <c r="E297" s="1">
        <v>3850</v>
      </c>
      <c r="F297" s="1"/>
      <c r="G297" s="1"/>
      <c r="H297" s="1"/>
      <c r="I297" s="1"/>
      <c r="J297" s="1">
        <f t="shared" si="4"/>
        <v>0</v>
      </c>
      <c r="K297" s="1"/>
    </row>
    <row r="298" spans="1:11" ht="20.25" customHeight="1" x14ac:dyDescent="0.3">
      <c r="A298" s="1">
        <v>296</v>
      </c>
      <c r="B298" s="10">
        <v>46319</v>
      </c>
      <c r="C298" s="1" t="s">
        <v>113</v>
      </c>
      <c r="D298" s="1" t="s">
        <v>110</v>
      </c>
      <c r="E298" s="1">
        <v>3850</v>
      </c>
      <c r="F298" s="1"/>
      <c r="G298" s="1"/>
      <c r="H298" s="1"/>
      <c r="I298" s="1"/>
      <c r="J298" s="1">
        <f t="shared" si="4"/>
        <v>0</v>
      </c>
      <c r="K298" s="1"/>
    </row>
    <row r="299" spans="1:11" ht="20.25" customHeight="1" x14ac:dyDescent="0.3">
      <c r="A299" s="1">
        <v>297</v>
      </c>
      <c r="B299" s="10">
        <v>46320</v>
      </c>
      <c r="C299" s="1" t="s">
        <v>113</v>
      </c>
      <c r="D299" s="1" t="s">
        <v>110</v>
      </c>
      <c r="E299" s="1">
        <v>3850</v>
      </c>
      <c r="F299" s="1"/>
      <c r="G299" s="1"/>
      <c r="H299" s="1"/>
      <c r="I299" s="1"/>
      <c r="J299" s="1">
        <f t="shared" si="4"/>
        <v>0</v>
      </c>
      <c r="K299" s="1"/>
    </row>
    <row r="300" spans="1:11" ht="20.25" customHeight="1" x14ac:dyDescent="0.3">
      <c r="A300" s="1">
        <v>298</v>
      </c>
      <c r="B300" s="10">
        <v>46321</v>
      </c>
      <c r="C300" s="1" t="s">
        <v>113</v>
      </c>
      <c r="D300" s="1" t="s">
        <v>110</v>
      </c>
      <c r="E300" s="1">
        <v>3850</v>
      </c>
      <c r="F300" s="1"/>
      <c r="G300" s="1"/>
      <c r="H300" s="1"/>
      <c r="I300" s="1"/>
      <c r="J300" s="1">
        <f t="shared" si="4"/>
        <v>0</v>
      </c>
      <c r="K300" s="1"/>
    </row>
    <row r="301" spans="1:11" ht="20.25" customHeight="1" x14ac:dyDescent="0.3">
      <c r="A301" s="1">
        <v>299</v>
      </c>
      <c r="B301" s="10">
        <v>46322</v>
      </c>
      <c r="C301" s="1" t="s">
        <v>113</v>
      </c>
      <c r="D301" s="1" t="s">
        <v>110</v>
      </c>
      <c r="E301" s="1">
        <v>3850</v>
      </c>
      <c r="F301" s="1"/>
      <c r="G301" s="1"/>
      <c r="H301" s="1"/>
      <c r="I301" s="1"/>
      <c r="J301" s="1">
        <f t="shared" si="4"/>
        <v>0</v>
      </c>
      <c r="K301" s="1"/>
    </row>
    <row r="302" spans="1:11" ht="20.25" customHeight="1" x14ac:dyDescent="0.3">
      <c r="A302" s="1">
        <v>300</v>
      </c>
      <c r="B302" s="10">
        <v>46323</v>
      </c>
      <c r="C302" s="1" t="s">
        <v>113</v>
      </c>
      <c r="D302" s="1" t="s">
        <v>110</v>
      </c>
      <c r="E302" s="1">
        <v>3850</v>
      </c>
      <c r="F302" s="1"/>
      <c r="G302" s="1"/>
      <c r="H302" s="1"/>
      <c r="I302" s="1"/>
      <c r="J302" s="1">
        <f t="shared" si="4"/>
        <v>0</v>
      </c>
      <c r="K302" s="1"/>
    </row>
    <row r="303" spans="1:11" ht="20.25" customHeight="1" x14ac:dyDescent="0.3">
      <c r="A303" s="1">
        <v>301</v>
      </c>
      <c r="B303" s="10">
        <v>46324</v>
      </c>
      <c r="C303" s="1" t="s">
        <v>113</v>
      </c>
      <c r="D303" s="1" t="s">
        <v>110</v>
      </c>
      <c r="E303" s="1">
        <v>3850</v>
      </c>
      <c r="F303" s="1"/>
      <c r="G303" s="1"/>
      <c r="H303" s="1"/>
      <c r="I303" s="1"/>
      <c r="J303" s="1">
        <f t="shared" si="4"/>
        <v>0</v>
      </c>
      <c r="K303" s="1"/>
    </row>
    <row r="304" spans="1:11" ht="20.25" customHeight="1" x14ac:dyDescent="0.3">
      <c r="A304" s="1">
        <v>302</v>
      </c>
      <c r="B304" s="10">
        <v>46325</v>
      </c>
      <c r="C304" s="1" t="s">
        <v>113</v>
      </c>
      <c r="D304" s="1" t="s">
        <v>110</v>
      </c>
      <c r="E304" s="1">
        <v>3850</v>
      </c>
      <c r="F304" s="1"/>
      <c r="G304" s="1"/>
      <c r="H304" s="1"/>
      <c r="I304" s="1"/>
      <c r="J304" s="1">
        <f t="shared" si="4"/>
        <v>0</v>
      </c>
      <c r="K304" s="1"/>
    </row>
    <row r="305" spans="1:11" ht="20.25" customHeight="1" x14ac:dyDescent="0.3">
      <c r="A305" s="1">
        <v>303</v>
      </c>
      <c r="B305" s="10">
        <v>46326</v>
      </c>
      <c r="C305" s="1" t="s">
        <v>113</v>
      </c>
      <c r="D305" s="1" t="s">
        <v>110</v>
      </c>
      <c r="E305" s="1">
        <v>3850</v>
      </c>
      <c r="F305" s="1"/>
      <c r="G305" s="1"/>
      <c r="H305" s="1"/>
      <c r="I305" s="1"/>
      <c r="J305" s="1">
        <f t="shared" si="4"/>
        <v>0</v>
      </c>
      <c r="K305" s="1"/>
    </row>
    <row r="306" spans="1:11" ht="20.25" customHeight="1" x14ac:dyDescent="0.3">
      <c r="A306" s="1">
        <v>304</v>
      </c>
      <c r="B306" s="10">
        <v>46327</v>
      </c>
      <c r="C306" s="1" t="s">
        <v>113</v>
      </c>
      <c r="D306" s="1" t="s">
        <v>110</v>
      </c>
      <c r="E306" s="1">
        <v>3850</v>
      </c>
      <c r="F306" s="1"/>
      <c r="G306" s="1"/>
      <c r="H306" s="1"/>
      <c r="I306" s="1"/>
      <c r="J306" s="1">
        <f t="shared" si="4"/>
        <v>0</v>
      </c>
      <c r="K306" s="1"/>
    </row>
    <row r="307" spans="1:11" ht="20.25" customHeight="1" x14ac:dyDescent="0.3">
      <c r="A307" s="1">
        <v>305</v>
      </c>
      <c r="B307" s="10">
        <v>46328</v>
      </c>
      <c r="C307" s="1" t="s">
        <v>113</v>
      </c>
      <c r="D307" s="1" t="s">
        <v>110</v>
      </c>
      <c r="E307" s="1">
        <v>3850</v>
      </c>
      <c r="F307" s="1"/>
      <c r="G307" s="1"/>
      <c r="H307" s="1"/>
      <c r="I307" s="1"/>
      <c r="J307" s="1">
        <f t="shared" si="4"/>
        <v>0</v>
      </c>
      <c r="K307" s="1"/>
    </row>
    <row r="308" spans="1:11" ht="20.25" customHeight="1" x14ac:dyDescent="0.3">
      <c r="A308" s="1">
        <v>306</v>
      </c>
      <c r="B308" s="10">
        <v>46329</v>
      </c>
      <c r="C308" s="1" t="s">
        <v>113</v>
      </c>
      <c r="D308" s="1" t="s">
        <v>110</v>
      </c>
      <c r="E308" s="1">
        <v>3850</v>
      </c>
      <c r="F308" s="1"/>
      <c r="G308" s="1"/>
      <c r="H308" s="1"/>
      <c r="I308" s="1"/>
      <c r="J308" s="1">
        <f t="shared" si="4"/>
        <v>0</v>
      </c>
      <c r="K308" s="1"/>
    </row>
    <row r="309" spans="1:11" ht="20.25" customHeight="1" x14ac:dyDescent="0.3">
      <c r="A309" s="1">
        <v>307</v>
      </c>
      <c r="B309" s="10">
        <v>46330</v>
      </c>
      <c r="C309" s="1" t="s">
        <v>113</v>
      </c>
      <c r="D309" s="1" t="s">
        <v>110</v>
      </c>
      <c r="E309" s="1">
        <v>3850</v>
      </c>
      <c r="F309" s="1"/>
      <c r="G309" s="1"/>
      <c r="H309" s="1"/>
      <c r="I309" s="1"/>
      <c r="J309" s="1">
        <f t="shared" si="4"/>
        <v>0</v>
      </c>
      <c r="K309" s="1"/>
    </row>
    <row r="310" spans="1:11" ht="20.25" customHeight="1" x14ac:dyDescent="0.3">
      <c r="A310" s="1">
        <v>308</v>
      </c>
      <c r="B310" s="10">
        <v>46331</v>
      </c>
      <c r="C310" s="1" t="s">
        <v>113</v>
      </c>
      <c r="D310" s="1" t="s">
        <v>110</v>
      </c>
      <c r="E310" s="1">
        <v>3850</v>
      </c>
      <c r="F310" s="1"/>
      <c r="G310" s="1"/>
      <c r="H310" s="1"/>
      <c r="I310" s="1"/>
      <c r="J310" s="1">
        <f t="shared" si="4"/>
        <v>0</v>
      </c>
      <c r="K310" s="1"/>
    </row>
    <row r="311" spans="1:11" ht="20.25" customHeight="1" x14ac:dyDescent="0.3">
      <c r="A311" s="1">
        <v>309</v>
      </c>
      <c r="B311" s="10">
        <v>46332</v>
      </c>
      <c r="C311" s="1" t="s">
        <v>113</v>
      </c>
      <c r="D311" s="1" t="s">
        <v>110</v>
      </c>
      <c r="E311" s="1">
        <v>3850</v>
      </c>
      <c r="F311" s="1"/>
      <c r="G311" s="1"/>
      <c r="H311" s="1"/>
      <c r="I311" s="1"/>
      <c r="J311" s="1">
        <f t="shared" si="4"/>
        <v>0</v>
      </c>
      <c r="K311" s="1"/>
    </row>
    <row r="312" spans="1:11" ht="20.25" customHeight="1" x14ac:dyDescent="0.3">
      <c r="A312" s="1">
        <v>310</v>
      </c>
      <c r="B312" s="10">
        <v>46333</v>
      </c>
      <c r="C312" s="1" t="s">
        <v>113</v>
      </c>
      <c r="D312" s="1" t="s">
        <v>110</v>
      </c>
      <c r="E312" s="1">
        <v>3850</v>
      </c>
      <c r="F312" s="1"/>
      <c r="G312" s="1"/>
      <c r="H312" s="1"/>
      <c r="I312" s="1"/>
      <c r="J312" s="1">
        <f t="shared" si="4"/>
        <v>0</v>
      </c>
      <c r="K312" s="1"/>
    </row>
    <row r="313" spans="1:11" ht="20.25" customHeight="1" x14ac:dyDescent="0.3">
      <c r="A313" s="1">
        <v>311</v>
      </c>
      <c r="B313" s="10">
        <v>46334</v>
      </c>
      <c r="C313" s="1" t="s">
        <v>113</v>
      </c>
      <c r="D313" s="1" t="s">
        <v>110</v>
      </c>
      <c r="E313" s="1">
        <v>3850</v>
      </c>
      <c r="F313" s="1"/>
      <c r="G313" s="1"/>
      <c r="H313" s="1"/>
      <c r="I313" s="1"/>
      <c r="J313" s="1">
        <f t="shared" si="4"/>
        <v>0</v>
      </c>
      <c r="K313" s="1"/>
    </row>
    <row r="314" spans="1:11" ht="20.25" customHeight="1" x14ac:dyDescent="0.3">
      <c r="A314" s="1">
        <v>312</v>
      </c>
      <c r="B314" s="10">
        <v>46335</v>
      </c>
      <c r="C314" s="1" t="s">
        <v>113</v>
      </c>
      <c r="D314" s="1" t="s">
        <v>110</v>
      </c>
      <c r="E314" s="1">
        <v>3850</v>
      </c>
      <c r="F314" s="1"/>
      <c r="G314" s="1"/>
      <c r="H314" s="1"/>
      <c r="I314" s="1"/>
      <c r="J314" s="1">
        <f t="shared" si="4"/>
        <v>0</v>
      </c>
      <c r="K314" s="1"/>
    </row>
    <row r="315" spans="1:11" ht="20.25" customHeight="1" x14ac:dyDescent="0.3">
      <c r="A315" s="1">
        <v>313</v>
      </c>
      <c r="B315" s="10">
        <v>46336</v>
      </c>
      <c r="C315" s="1" t="s">
        <v>113</v>
      </c>
      <c r="D315" s="1" t="s">
        <v>110</v>
      </c>
      <c r="E315" s="1">
        <v>3850</v>
      </c>
      <c r="F315" s="1"/>
      <c r="G315" s="1"/>
      <c r="H315" s="1"/>
      <c r="I315" s="1"/>
      <c r="J315" s="1">
        <f t="shared" si="4"/>
        <v>0</v>
      </c>
      <c r="K315" s="1"/>
    </row>
    <row r="316" spans="1:11" ht="20.25" customHeight="1" x14ac:dyDescent="0.3">
      <c r="A316" s="1">
        <v>314</v>
      </c>
      <c r="B316" s="10">
        <v>46337</v>
      </c>
      <c r="C316" s="1" t="s">
        <v>113</v>
      </c>
      <c r="D316" s="1" t="s">
        <v>110</v>
      </c>
      <c r="E316" s="1">
        <v>3850</v>
      </c>
      <c r="F316" s="1"/>
      <c r="G316" s="1"/>
      <c r="H316" s="1"/>
      <c r="I316" s="1"/>
      <c r="J316" s="1">
        <f t="shared" si="4"/>
        <v>0</v>
      </c>
      <c r="K316" s="1"/>
    </row>
    <row r="317" spans="1:11" ht="20.25" customHeight="1" x14ac:dyDescent="0.3">
      <c r="A317" s="1">
        <v>315</v>
      </c>
      <c r="B317" s="10">
        <v>46338</v>
      </c>
      <c r="C317" s="1" t="s">
        <v>113</v>
      </c>
      <c r="D317" s="1" t="s">
        <v>110</v>
      </c>
      <c r="E317" s="1">
        <v>3850</v>
      </c>
      <c r="F317" s="1"/>
      <c r="G317" s="1"/>
      <c r="H317" s="1"/>
      <c r="I317" s="1"/>
      <c r="J317" s="1">
        <f t="shared" si="4"/>
        <v>0</v>
      </c>
      <c r="K317" s="1"/>
    </row>
    <row r="318" spans="1:11" ht="20.25" customHeight="1" x14ac:dyDescent="0.3">
      <c r="A318" s="1">
        <v>316</v>
      </c>
      <c r="B318" s="10">
        <v>46339</v>
      </c>
      <c r="C318" s="1" t="s">
        <v>113</v>
      </c>
      <c r="D318" s="1" t="s">
        <v>110</v>
      </c>
      <c r="E318" s="1">
        <v>3850</v>
      </c>
      <c r="F318" s="1"/>
      <c r="G318" s="1"/>
      <c r="H318" s="1"/>
      <c r="I318" s="1"/>
      <c r="J318" s="1">
        <f t="shared" si="4"/>
        <v>0</v>
      </c>
      <c r="K318" s="1"/>
    </row>
    <row r="319" spans="1:11" ht="20.25" customHeight="1" x14ac:dyDescent="0.3">
      <c r="A319" s="1">
        <v>317</v>
      </c>
      <c r="B319" s="10">
        <v>46340</v>
      </c>
      <c r="C319" s="1" t="s">
        <v>113</v>
      </c>
      <c r="D319" s="1" t="s">
        <v>110</v>
      </c>
      <c r="E319" s="1">
        <v>3850</v>
      </c>
      <c r="F319" s="1"/>
      <c r="G319" s="1"/>
      <c r="H319" s="1"/>
      <c r="I319" s="1"/>
      <c r="J319" s="1">
        <f t="shared" si="4"/>
        <v>0</v>
      </c>
      <c r="K319" s="1"/>
    </row>
    <row r="320" spans="1:11" ht="20.25" customHeight="1" x14ac:dyDescent="0.3">
      <c r="A320" s="1">
        <v>318</v>
      </c>
      <c r="B320" s="10">
        <v>46341</v>
      </c>
      <c r="C320" s="1" t="s">
        <v>113</v>
      </c>
      <c r="D320" s="1" t="s">
        <v>110</v>
      </c>
      <c r="E320" s="1">
        <v>3850</v>
      </c>
      <c r="F320" s="1"/>
      <c r="G320" s="1"/>
      <c r="H320" s="1"/>
      <c r="I320" s="1"/>
      <c r="J320" s="1">
        <f t="shared" si="4"/>
        <v>0</v>
      </c>
      <c r="K320" s="1"/>
    </row>
    <row r="321" spans="1:11" ht="20.25" customHeight="1" x14ac:dyDescent="0.3">
      <c r="A321" s="1">
        <v>319</v>
      </c>
      <c r="B321" s="10">
        <v>46342</v>
      </c>
      <c r="C321" s="1" t="s">
        <v>113</v>
      </c>
      <c r="D321" s="1" t="s">
        <v>110</v>
      </c>
      <c r="E321" s="1">
        <v>3850</v>
      </c>
      <c r="F321" s="1"/>
      <c r="G321" s="1"/>
      <c r="H321" s="1"/>
      <c r="I321" s="1"/>
      <c r="J321" s="1">
        <f t="shared" si="4"/>
        <v>0</v>
      </c>
      <c r="K321" s="1"/>
    </row>
    <row r="322" spans="1:11" ht="20.25" customHeight="1" x14ac:dyDescent="0.3">
      <c r="A322" s="1">
        <v>320</v>
      </c>
      <c r="B322" s="10">
        <v>46343</v>
      </c>
      <c r="C322" s="1" t="s">
        <v>113</v>
      </c>
      <c r="D322" s="1" t="s">
        <v>110</v>
      </c>
      <c r="E322" s="1">
        <v>3850</v>
      </c>
      <c r="F322" s="1"/>
      <c r="G322" s="1"/>
      <c r="H322" s="1"/>
      <c r="I322" s="1"/>
      <c r="J322" s="1">
        <f t="shared" si="4"/>
        <v>0</v>
      </c>
      <c r="K322" s="1"/>
    </row>
    <row r="323" spans="1:11" ht="20.25" customHeight="1" x14ac:dyDescent="0.3">
      <c r="A323" s="1">
        <v>321</v>
      </c>
      <c r="B323" s="10">
        <v>46344</v>
      </c>
      <c r="C323" s="1" t="s">
        <v>113</v>
      </c>
      <c r="D323" s="1" t="s">
        <v>110</v>
      </c>
      <c r="E323" s="1">
        <v>3850</v>
      </c>
      <c r="F323" s="1"/>
      <c r="G323" s="1"/>
      <c r="H323" s="1"/>
      <c r="I323" s="1"/>
      <c r="J323" s="1">
        <f t="shared" si="4"/>
        <v>0</v>
      </c>
      <c r="K323" s="1"/>
    </row>
    <row r="324" spans="1:11" ht="20.25" customHeight="1" x14ac:dyDescent="0.3">
      <c r="A324" s="1">
        <v>322</v>
      </c>
      <c r="B324" s="10">
        <v>46345</v>
      </c>
      <c r="C324" s="1" t="s">
        <v>113</v>
      </c>
      <c r="D324" s="1" t="s">
        <v>110</v>
      </c>
      <c r="E324" s="1">
        <v>3850</v>
      </c>
      <c r="F324" s="1"/>
      <c r="G324" s="1"/>
      <c r="H324" s="1"/>
      <c r="I324" s="1"/>
      <c r="J324" s="1">
        <f t="shared" ref="J324:J367" si="5">E324*F324-G324-H324+I324</f>
        <v>0</v>
      </c>
      <c r="K324" s="1"/>
    </row>
    <row r="325" spans="1:11" ht="20.25" customHeight="1" x14ac:dyDescent="0.3">
      <c r="A325" s="1">
        <v>323</v>
      </c>
      <c r="B325" s="10">
        <v>46346</v>
      </c>
      <c r="C325" s="1" t="s">
        <v>113</v>
      </c>
      <c r="D325" s="1" t="s">
        <v>110</v>
      </c>
      <c r="E325" s="1">
        <v>3850</v>
      </c>
      <c r="F325" s="1"/>
      <c r="G325" s="1"/>
      <c r="H325" s="1"/>
      <c r="I325" s="1"/>
      <c r="J325" s="1">
        <f t="shared" si="5"/>
        <v>0</v>
      </c>
      <c r="K325" s="1"/>
    </row>
    <row r="326" spans="1:11" ht="20.25" customHeight="1" x14ac:dyDescent="0.3">
      <c r="A326" s="1">
        <v>324</v>
      </c>
      <c r="B326" s="10">
        <v>46347</v>
      </c>
      <c r="C326" s="1" t="s">
        <v>113</v>
      </c>
      <c r="D326" s="1" t="s">
        <v>110</v>
      </c>
      <c r="E326" s="1">
        <v>3850</v>
      </c>
      <c r="F326" s="1"/>
      <c r="G326" s="1"/>
      <c r="H326" s="1"/>
      <c r="I326" s="1"/>
      <c r="J326" s="1">
        <f t="shared" si="5"/>
        <v>0</v>
      </c>
      <c r="K326" s="1"/>
    </row>
    <row r="327" spans="1:11" ht="20.25" customHeight="1" x14ac:dyDescent="0.3">
      <c r="A327" s="1">
        <v>325</v>
      </c>
      <c r="B327" s="10">
        <v>46348</v>
      </c>
      <c r="C327" s="1" t="s">
        <v>113</v>
      </c>
      <c r="D327" s="1" t="s">
        <v>110</v>
      </c>
      <c r="E327" s="1">
        <v>3850</v>
      </c>
      <c r="F327" s="1"/>
      <c r="G327" s="1"/>
      <c r="H327" s="1"/>
      <c r="I327" s="1"/>
      <c r="J327" s="1">
        <f t="shared" si="5"/>
        <v>0</v>
      </c>
      <c r="K327" s="1"/>
    </row>
    <row r="328" spans="1:11" ht="20.25" customHeight="1" x14ac:dyDescent="0.3">
      <c r="A328" s="1">
        <v>326</v>
      </c>
      <c r="B328" s="10">
        <v>46349</v>
      </c>
      <c r="C328" s="1" t="s">
        <v>113</v>
      </c>
      <c r="D328" s="1" t="s">
        <v>110</v>
      </c>
      <c r="E328" s="1">
        <v>3850</v>
      </c>
      <c r="F328" s="1"/>
      <c r="G328" s="1"/>
      <c r="H328" s="1"/>
      <c r="I328" s="1"/>
      <c r="J328" s="1">
        <f t="shared" si="5"/>
        <v>0</v>
      </c>
      <c r="K328" s="1"/>
    </row>
    <row r="329" spans="1:11" ht="20.25" customHeight="1" x14ac:dyDescent="0.3">
      <c r="A329" s="1">
        <v>327</v>
      </c>
      <c r="B329" s="10">
        <v>46350</v>
      </c>
      <c r="C329" s="1" t="s">
        <v>113</v>
      </c>
      <c r="D329" s="1" t="s">
        <v>110</v>
      </c>
      <c r="E329" s="1">
        <v>3850</v>
      </c>
      <c r="F329" s="1"/>
      <c r="G329" s="1"/>
      <c r="H329" s="1"/>
      <c r="I329" s="1"/>
      <c r="J329" s="1">
        <f t="shared" si="5"/>
        <v>0</v>
      </c>
      <c r="K329" s="1"/>
    </row>
    <row r="330" spans="1:11" ht="20.25" customHeight="1" x14ac:dyDescent="0.3">
      <c r="A330" s="1">
        <v>328</v>
      </c>
      <c r="B330" s="10">
        <v>46351</v>
      </c>
      <c r="C330" s="1" t="s">
        <v>113</v>
      </c>
      <c r="D330" s="1" t="s">
        <v>110</v>
      </c>
      <c r="E330" s="1">
        <v>3850</v>
      </c>
      <c r="F330" s="1"/>
      <c r="G330" s="1"/>
      <c r="H330" s="1"/>
      <c r="I330" s="1"/>
      <c r="J330" s="1">
        <f t="shared" si="5"/>
        <v>0</v>
      </c>
      <c r="K330" s="1"/>
    </row>
    <row r="331" spans="1:11" ht="20.25" customHeight="1" x14ac:dyDescent="0.3">
      <c r="A331" s="1">
        <v>329</v>
      </c>
      <c r="B331" s="10">
        <v>46352</v>
      </c>
      <c r="C331" s="1" t="s">
        <v>113</v>
      </c>
      <c r="D331" s="1" t="s">
        <v>110</v>
      </c>
      <c r="E331" s="1">
        <v>3850</v>
      </c>
      <c r="F331" s="1"/>
      <c r="G331" s="1"/>
      <c r="H331" s="1"/>
      <c r="I331" s="1"/>
      <c r="J331" s="1">
        <f t="shared" si="5"/>
        <v>0</v>
      </c>
      <c r="K331" s="1"/>
    </row>
    <row r="332" spans="1:11" ht="20.25" customHeight="1" x14ac:dyDescent="0.3">
      <c r="A332" s="1">
        <v>330</v>
      </c>
      <c r="B332" s="10">
        <v>46353</v>
      </c>
      <c r="C332" s="1" t="s">
        <v>113</v>
      </c>
      <c r="D332" s="1" t="s">
        <v>110</v>
      </c>
      <c r="E332" s="1">
        <v>3850</v>
      </c>
      <c r="F332" s="1"/>
      <c r="G332" s="1"/>
      <c r="H332" s="1"/>
      <c r="I332" s="1"/>
      <c r="J332" s="1">
        <f t="shared" si="5"/>
        <v>0</v>
      </c>
      <c r="K332" s="1"/>
    </row>
    <row r="333" spans="1:11" ht="20.25" customHeight="1" x14ac:dyDescent="0.3">
      <c r="A333" s="1">
        <v>331</v>
      </c>
      <c r="B333" s="10">
        <v>46354</v>
      </c>
      <c r="C333" s="1" t="s">
        <v>113</v>
      </c>
      <c r="D333" s="1" t="s">
        <v>110</v>
      </c>
      <c r="E333" s="1">
        <v>3850</v>
      </c>
      <c r="F333" s="1"/>
      <c r="G333" s="1"/>
      <c r="H333" s="1"/>
      <c r="I333" s="1"/>
      <c r="J333" s="1">
        <f t="shared" si="5"/>
        <v>0</v>
      </c>
      <c r="K333" s="1"/>
    </row>
    <row r="334" spans="1:11" ht="20.25" customHeight="1" x14ac:dyDescent="0.3">
      <c r="A334" s="1">
        <v>332</v>
      </c>
      <c r="B334" s="10">
        <v>46355</v>
      </c>
      <c r="C334" s="1" t="s">
        <v>113</v>
      </c>
      <c r="D334" s="1" t="s">
        <v>110</v>
      </c>
      <c r="E334" s="1">
        <v>3850</v>
      </c>
      <c r="F334" s="1"/>
      <c r="G334" s="1"/>
      <c r="H334" s="1"/>
      <c r="I334" s="1"/>
      <c r="J334" s="1">
        <f t="shared" si="5"/>
        <v>0</v>
      </c>
      <c r="K334" s="1"/>
    </row>
    <row r="335" spans="1:11" ht="20.25" customHeight="1" x14ac:dyDescent="0.3">
      <c r="A335" s="1">
        <v>333</v>
      </c>
      <c r="B335" s="10">
        <v>46356</v>
      </c>
      <c r="C335" s="1" t="s">
        <v>113</v>
      </c>
      <c r="D335" s="1" t="s">
        <v>110</v>
      </c>
      <c r="E335" s="1">
        <v>3850</v>
      </c>
      <c r="F335" s="1"/>
      <c r="G335" s="1"/>
      <c r="H335" s="1"/>
      <c r="I335" s="1"/>
      <c r="J335" s="1">
        <f t="shared" si="5"/>
        <v>0</v>
      </c>
      <c r="K335" s="1"/>
    </row>
    <row r="336" spans="1:11" ht="20.25" customHeight="1" x14ac:dyDescent="0.3">
      <c r="A336" s="1">
        <v>334</v>
      </c>
      <c r="B336" s="10">
        <v>46357</v>
      </c>
      <c r="C336" s="1" t="s">
        <v>113</v>
      </c>
      <c r="D336" s="1" t="s">
        <v>110</v>
      </c>
      <c r="E336" s="1">
        <v>3850</v>
      </c>
      <c r="F336" s="1"/>
      <c r="G336" s="1"/>
      <c r="H336" s="1"/>
      <c r="I336" s="1"/>
      <c r="J336" s="1">
        <f t="shared" si="5"/>
        <v>0</v>
      </c>
      <c r="K336" s="1"/>
    </row>
    <row r="337" spans="1:11" ht="20.25" customHeight="1" x14ac:dyDescent="0.3">
      <c r="A337" s="1">
        <v>335</v>
      </c>
      <c r="B337" s="10">
        <v>46358</v>
      </c>
      <c r="C337" s="1" t="s">
        <v>113</v>
      </c>
      <c r="D337" s="1" t="s">
        <v>110</v>
      </c>
      <c r="E337" s="1">
        <v>3850</v>
      </c>
      <c r="F337" s="1"/>
      <c r="G337" s="1"/>
      <c r="H337" s="1"/>
      <c r="I337" s="1"/>
      <c r="J337" s="1">
        <f t="shared" si="5"/>
        <v>0</v>
      </c>
      <c r="K337" s="1"/>
    </row>
    <row r="338" spans="1:11" ht="20.25" customHeight="1" x14ac:dyDescent="0.3">
      <c r="A338" s="1">
        <v>336</v>
      </c>
      <c r="B338" s="10">
        <v>46359</v>
      </c>
      <c r="C338" s="1" t="s">
        <v>113</v>
      </c>
      <c r="D338" s="1" t="s">
        <v>110</v>
      </c>
      <c r="E338" s="1">
        <v>3850</v>
      </c>
      <c r="F338" s="1"/>
      <c r="G338" s="1"/>
      <c r="H338" s="1"/>
      <c r="I338" s="1"/>
      <c r="J338" s="1">
        <f t="shared" si="5"/>
        <v>0</v>
      </c>
      <c r="K338" s="1"/>
    </row>
    <row r="339" spans="1:11" ht="20.25" customHeight="1" x14ac:dyDescent="0.3">
      <c r="A339" s="1">
        <v>337</v>
      </c>
      <c r="B339" s="10">
        <v>46360</v>
      </c>
      <c r="C339" s="1" t="s">
        <v>113</v>
      </c>
      <c r="D339" s="1" t="s">
        <v>110</v>
      </c>
      <c r="E339" s="1">
        <v>3850</v>
      </c>
      <c r="F339" s="1"/>
      <c r="G339" s="1"/>
      <c r="H339" s="1"/>
      <c r="I339" s="1"/>
      <c r="J339" s="1">
        <f t="shared" si="5"/>
        <v>0</v>
      </c>
      <c r="K339" s="1"/>
    </row>
    <row r="340" spans="1:11" ht="20.25" customHeight="1" x14ac:dyDescent="0.3">
      <c r="A340" s="1">
        <v>338</v>
      </c>
      <c r="B340" s="10">
        <v>46361</v>
      </c>
      <c r="C340" s="1" t="s">
        <v>113</v>
      </c>
      <c r="D340" s="1" t="s">
        <v>110</v>
      </c>
      <c r="E340" s="1">
        <v>3850</v>
      </c>
      <c r="F340" s="1"/>
      <c r="G340" s="1"/>
      <c r="H340" s="1"/>
      <c r="I340" s="1"/>
      <c r="J340" s="1">
        <f t="shared" si="5"/>
        <v>0</v>
      </c>
      <c r="K340" s="1"/>
    </row>
    <row r="341" spans="1:11" ht="20.25" customHeight="1" x14ac:dyDescent="0.3">
      <c r="A341" s="1">
        <v>339</v>
      </c>
      <c r="B341" s="10">
        <v>46362</v>
      </c>
      <c r="C341" s="1" t="s">
        <v>113</v>
      </c>
      <c r="D341" s="1" t="s">
        <v>110</v>
      </c>
      <c r="E341" s="1">
        <v>3850</v>
      </c>
      <c r="F341" s="1"/>
      <c r="G341" s="1"/>
      <c r="H341" s="1"/>
      <c r="I341" s="1"/>
      <c r="J341" s="1">
        <f t="shared" si="5"/>
        <v>0</v>
      </c>
      <c r="K341" s="1"/>
    </row>
    <row r="342" spans="1:11" ht="20.25" customHeight="1" x14ac:dyDescent="0.3">
      <c r="A342" s="1">
        <v>340</v>
      </c>
      <c r="B342" s="10">
        <v>46363</v>
      </c>
      <c r="C342" s="1" t="s">
        <v>113</v>
      </c>
      <c r="D342" s="1" t="s">
        <v>110</v>
      </c>
      <c r="E342" s="1">
        <v>3850</v>
      </c>
      <c r="F342" s="1"/>
      <c r="G342" s="1"/>
      <c r="H342" s="1"/>
      <c r="I342" s="1"/>
      <c r="J342" s="1">
        <f t="shared" si="5"/>
        <v>0</v>
      </c>
      <c r="K342" s="1"/>
    </row>
    <row r="343" spans="1:11" ht="20.25" customHeight="1" x14ac:dyDescent="0.3">
      <c r="A343" s="1">
        <v>341</v>
      </c>
      <c r="B343" s="10">
        <v>46364</v>
      </c>
      <c r="C343" s="1" t="s">
        <v>113</v>
      </c>
      <c r="D343" s="1" t="s">
        <v>110</v>
      </c>
      <c r="E343" s="1">
        <v>3850</v>
      </c>
      <c r="F343" s="1"/>
      <c r="G343" s="1"/>
      <c r="H343" s="1"/>
      <c r="I343" s="1"/>
      <c r="J343" s="1">
        <f t="shared" si="5"/>
        <v>0</v>
      </c>
      <c r="K343" s="1"/>
    </row>
    <row r="344" spans="1:11" ht="20.25" customHeight="1" x14ac:dyDescent="0.3">
      <c r="A344" s="1">
        <v>342</v>
      </c>
      <c r="B344" s="10">
        <v>46365</v>
      </c>
      <c r="C344" s="1" t="s">
        <v>113</v>
      </c>
      <c r="D344" s="1" t="s">
        <v>110</v>
      </c>
      <c r="E344" s="1">
        <v>3850</v>
      </c>
      <c r="F344" s="1"/>
      <c r="G344" s="1"/>
      <c r="H344" s="1"/>
      <c r="I344" s="1"/>
      <c r="J344" s="1">
        <f t="shared" si="5"/>
        <v>0</v>
      </c>
      <c r="K344" s="1"/>
    </row>
    <row r="345" spans="1:11" ht="20.25" customHeight="1" x14ac:dyDescent="0.3">
      <c r="A345" s="1">
        <v>343</v>
      </c>
      <c r="B345" s="10">
        <v>46366</v>
      </c>
      <c r="C345" s="1" t="s">
        <v>113</v>
      </c>
      <c r="D345" s="1" t="s">
        <v>110</v>
      </c>
      <c r="E345" s="1">
        <v>3850</v>
      </c>
      <c r="F345" s="1"/>
      <c r="G345" s="1"/>
      <c r="H345" s="1"/>
      <c r="I345" s="1"/>
      <c r="J345" s="1">
        <f t="shared" si="5"/>
        <v>0</v>
      </c>
      <c r="K345" s="1"/>
    </row>
    <row r="346" spans="1:11" ht="20.25" customHeight="1" x14ac:dyDescent="0.3">
      <c r="A346" s="1">
        <v>344</v>
      </c>
      <c r="B346" s="10">
        <v>46367</v>
      </c>
      <c r="C346" s="1" t="s">
        <v>113</v>
      </c>
      <c r="D346" s="1" t="s">
        <v>110</v>
      </c>
      <c r="E346" s="1">
        <v>3850</v>
      </c>
      <c r="F346" s="1"/>
      <c r="G346" s="1"/>
      <c r="H346" s="1"/>
      <c r="I346" s="1"/>
      <c r="J346" s="1">
        <f t="shared" si="5"/>
        <v>0</v>
      </c>
      <c r="K346" s="1"/>
    </row>
    <row r="347" spans="1:11" ht="20.25" customHeight="1" x14ac:dyDescent="0.3">
      <c r="A347" s="1">
        <v>345</v>
      </c>
      <c r="B347" s="10">
        <v>46368</v>
      </c>
      <c r="C347" s="1" t="s">
        <v>113</v>
      </c>
      <c r="D347" s="1" t="s">
        <v>110</v>
      </c>
      <c r="E347" s="1">
        <v>3850</v>
      </c>
      <c r="F347" s="1"/>
      <c r="G347" s="1"/>
      <c r="H347" s="1"/>
      <c r="I347" s="1"/>
      <c r="J347" s="1">
        <f t="shared" si="5"/>
        <v>0</v>
      </c>
      <c r="K347" s="1"/>
    </row>
    <row r="348" spans="1:11" ht="20.25" customHeight="1" x14ac:dyDescent="0.3">
      <c r="A348" s="1">
        <v>346</v>
      </c>
      <c r="B348" s="10">
        <v>46369</v>
      </c>
      <c r="C348" s="1" t="s">
        <v>113</v>
      </c>
      <c r="D348" s="1" t="s">
        <v>110</v>
      </c>
      <c r="E348" s="1">
        <v>3850</v>
      </c>
      <c r="F348" s="1"/>
      <c r="G348" s="1"/>
      <c r="H348" s="1"/>
      <c r="I348" s="1"/>
      <c r="J348" s="1">
        <f t="shared" si="5"/>
        <v>0</v>
      </c>
      <c r="K348" s="1"/>
    </row>
    <row r="349" spans="1:11" ht="20.25" customHeight="1" x14ac:dyDescent="0.3">
      <c r="A349" s="1">
        <v>347</v>
      </c>
      <c r="B349" s="10">
        <v>46370</v>
      </c>
      <c r="C349" s="1" t="s">
        <v>113</v>
      </c>
      <c r="D349" s="1" t="s">
        <v>110</v>
      </c>
      <c r="E349" s="1">
        <v>3850</v>
      </c>
      <c r="F349" s="1"/>
      <c r="G349" s="1"/>
      <c r="H349" s="1"/>
      <c r="I349" s="1"/>
      <c r="J349" s="1">
        <f t="shared" si="5"/>
        <v>0</v>
      </c>
      <c r="K349" s="1"/>
    </row>
    <row r="350" spans="1:11" ht="20.25" customHeight="1" x14ac:dyDescent="0.3">
      <c r="A350" s="1">
        <v>348</v>
      </c>
      <c r="B350" s="10">
        <v>46371</v>
      </c>
      <c r="C350" s="1" t="s">
        <v>113</v>
      </c>
      <c r="D350" s="1" t="s">
        <v>110</v>
      </c>
      <c r="E350" s="1">
        <v>3850</v>
      </c>
      <c r="F350" s="1"/>
      <c r="G350" s="1"/>
      <c r="H350" s="1"/>
      <c r="I350" s="1"/>
      <c r="J350" s="1">
        <f t="shared" si="5"/>
        <v>0</v>
      </c>
      <c r="K350" s="1"/>
    </row>
    <row r="351" spans="1:11" ht="20.25" customHeight="1" x14ac:dyDescent="0.3">
      <c r="A351" s="1">
        <v>349</v>
      </c>
      <c r="B351" s="10">
        <v>46372</v>
      </c>
      <c r="C351" s="1" t="s">
        <v>113</v>
      </c>
      <c r="D351" s="1" t="s">
        <v>110</v>
      </c>
      <c r="E351" s="1">
        <v>3850</v>
      </c>
      <c r="F351" s="1"/>
      <c r="G351" s="1"/>
      <c r="H351" s="1"/>
      <c r="I351" s="1"/>
      <c r="J351" s="1">
        <f t="shared" si="5"/>
        <v>0</v>
      </c>
      <c r="K351" s="1"/>
    </row>
    <row r="352" spans="1:11" ht="20.25" customHeight="1" x14ac:dyDescent="0.3">
      <c r="A352" s="1">
        <v>350</v>
      </c>
      <c r="B352" s="10">
        <v>46373</v>
      </c>
      <c r="C352" s="1" t="s">
        <v>113</v>
      </c>
      <c r="D352" s="1" t="s">
        <v>110</v>
      </c>
      <c r="E352" s="1">
        <v>3850</v>
      </c>
      <c r="F352" s="1"/>
      <c r="G352" s="1"/>
      <c r="H352" s="1"/>
      <c r="I352" s="1"/>
      <c r="J352" s="1">
        <f t="shared" si="5"/>
        <v>0</v>
      </c>
      <c r="K352" s="1"/>
    </row>
    <row r="353" spans="1:11" ht="20.25" customHeight="1" x14ac:dyDescent="0.3">
      <c r="A353" s="1">
        <v>351</v>
      </c>
      <c r="B353" s="10">
        <v>46374</v>
      </c>
      <c r="C353" s="1" t="s">
        <v>113</v>
      </c>
      <c r="D353" s="1" t="s">
        <v>110</v>
      </c>
      <c r="E353" s="1">
        <v>3850</v>
      </c>
      <c r="F353" s="1"/>
      <c r="G353" s="1"/>
      <c r="H353" s="1"/>
      <c r="I353" s="1"/>
      <c r="J353" s="1">
        <f t="shared" si="5"/>
        <v>0</v>
      </c>
      <c r="K353" s="1"/>
    </row>
    <row r="354" spans="1:11" ht="20.25" customHeight="1" x14ac:dyDescent="0.3">
      <c r="A354" s="1">
        <v>352</v>
      </c>
      <c r="B354" s="10">
        <v>46375</v>
      </c>
      <c r="C354" s="1" t="s">
        <v>113</v>
      </c>
      <c r="D354" s="1" t="s">
        <v>110</v>
      </c>
      <c r="E354" s="1">
        <v>3850</v>
      </c>
      <c r="F354" s="1"/>
      <c r="G354" s="1"/>
      <c r="H354" s="1"/>
      <c r="I354" s="1"/>
      <c r="J354" s="1">
        <f t="shared" si="5"/>
        <v>0</v>
      </c>
      <c r="K354" s="1"/>
    </row>
    <row r="355" spans="1:11" ht="20.25" customHeight="1" x14ac:dyDescent="0.3">
      <c r="A355" s="1">
        <v>353</v>
      </c>
      <c r="B355" s="10">
        <v>46376</v>
      </c>
      <c r="C355" s="1" t="s">
        <v>113</v>
      </c>
      <c r="D355" s="1" t="s">
        <v>110</v>
      </c>
      <c r="E355" s="1">
        <v>3850</v>
      </c>
      <c r="F355" s="1"/>
      <c r="G355" s="1"/>
      <c r="H355" s="1"/>
      <c r="I355" s="1"/>
      <c r="J355" s="1">
        <f t="shared" si="5"/>
        <v>0</v>
      </c>
      <c r="K355" s="1"/>
    </row>
    <row r="356" spans="1:11" ht="20.25" customHeight="1" x14ac:dyDescent="0.3">
      <c r="A356" s="1">
        <v>354</v>
      </c>
      <c r="B356" s="10">
        <v>46377</v>
      </c>
      <c r="C356" s="1" t="s">
        <v>113</v>
      </c>
      <c r="D356" s="1" t="s">
        <v>110</v>
      </c>
      <c r="E356" s="1">
        <v>3850</v>
      </c>
      <c r="F356" s="1"/>
      <c r="G356" s="1"/>
      <c r="H356" s="1"/>
      <c r="I356" s="1"/>
      <c r="J356" s="1">
        <f t="shared" si="5"/>
        <v>0</v>
      </c>
      <c r="K356" s="1"/>
    </row>
    <row r="357" spans="1:11" ht="20.25" customHeight="1" x14ac:dyDescent="0.3">
      <c r="A357" s="1">
        <v>355</v>
      </c>
      <c r="B357" s="10">
        <v>46378</v>
      </c>
      <c r="C357" s="1" t="s">
        <v>113</v>
      </c>
      <c r="D357" s="1" t="s">
        <v>110</v>
      </c>
      <c r="E357" s="1">
        <v>3850</v>
      </c>
      <c r="F357" s="1"/>
      <c r="G357" s="1"/>
      <c r="H357" s="1"/>
      <c r="I357" s="1"/>
      <c r="J357" s="1">
        <f t="shared" si="5"/>
        <v>0</v>
      </c>
      <c r="K357" s="1"/>
    </row>
    <row r="358" spans="1:11" ht="20.25" customHeight="1" x14ac:dyDescent="0.3">
      <c r="A358" s="1">
        <v>356</v>
      </c>
      <c r="B358" s="10">
        <v>46379</v>
      </c>
      <c r="C358" s="1" t="s">
        <v>113</v>
      </c>
      <c r="D358" s="1" t="s">
        <v>110</v>
      </c>
      <c r="E358" s="1">
        <v>3850</v>
      </c>
      <c r="F358" s="1"/>
      <c r="G358" s="1"/>
      <c r="H358" s="1"/>
      <c r="I358" s="1"/>
      <c r="J358" s="1">
        <f t="shared" si="5"/>
        <v>0</v>
      </c>
      <c r="K358" s="1"/>
    </row>
    <row r="359" spans="1:11" ht="20.25" customHeight="1" x14ac:dyDescent="0.3">
      <c r="A359" s="1">
        <v>357</v>
      </c>
      <c r="B359" s="10">
        <v>46380</v>
      </c>
      <c r="C359" s="1" t="s">
        <v>113</v>
      </c>
      <c r="D359" s="1" t="s">
        <v>110</v>
      </c>
      <c r="E359" s="1">
        <v>3850</v>
      </c>
      <c r="F359" s="1"/>
      <c r="G359" s="1"/>
      <c r="H359" s="1"/>
      <c r="I359" s="1"/>
      <c r="J359" s="1">
        <f t="shared" si="5"/>
        <v>0</v>
      </c>
      <c r="K359" s="1"/>
    </row>
    <row r="360" spans="1:11" ht="20.25" customHeight="1" x14ac:dyDescent="0.3">
      <c r="A360" s="1">
        <v>358</v>
      </c>
      <c r="B360" s="10">
        <v>46381</v>
      </c>
      <c r="C360" s="1" t="s">
        <v>113</v>
      </c>
      <c r="D360" s="1" t="s">
        <v>110</v>
      </c>
      <c r="E360" s="1">
        <v>3850</v>
      </c>
      <c r="F360" s="1"/>
      <c r="G360" s="1"/>
      <c r="H360" s="1"/>
      <c r="I360" s="1"/>
      <c r="J360" s="1">
        <f t="shared" si="5"/>
        <v>0</v>
      </c>
      <c r="K360" s="1"/>
    </row>
    <row r="361" spans="1:11" ht="20.25" customHeight="1" x14ac:dyDescent="0.3">
      <c r="A361" s="1">
        <v>359</v>
      </c>
      <c r="B361" s="10">
        <v>46382</v>
      </c>
      <c r="C361" s="1" t="s">
        <v>113</v>
      </c>
      <c r="D361" s="1" t="s">
        <v>110</v>
      </c>
      <c r="E361" s="1">
        <v>3850</v>
      </c>
      <c r="F361" s="1"/>
      <c r="G361" s="1"/>
      <c r="H361" s="1"/>
      <c r="I361" s="1"/>
      <c r="J361" s="1">
        <f t="shared" si="5"/>
        <v>0</v>
      </c>
      <c r="K361" s="1"/>
    </row>
    <row r="362" spans="1:11" ht="20.25" customHeight="1" x14ac:dyDescent="0.3">
      <c r="A362" s="1">
        <v>360</v>
      </c>
      <c r="B362" s="10">
        <v>46383</v>
      </c>
      <c r="C362" s="1" t="s">
        <v>113</v>
      </c>
      <c r="D362" s="1" t="s">
        <v>110</v>
      </c>
      <c r="E362" s="1">
        <v>3850</v>
      </c>
      <c r="F362" s="1"/>
      <c r="G362" s="1"/>
      <c r="H362" s="1"/>
      <c r="I362" s="1"/>
      <c r="J362" s="1">
        <f t="shared" si="5"/>
        <v>0</v>
      </c>
      <c r="K362" s="1"/>
    </row>
    <row r="363" spans="1:11" ht="20.25" customHeight="1" x14ac:dyDescent="0.3">
      <c r="A363" s="1">
        <v>361</v>
      </c>
      <c r="B363" s="10">
        <v>46384</v>
      </c>
      <c r="C363" s="1" t="s">
        <v>113</v>
      </c>
      <c r="D363" s="1" t="s">
        <v>110</v>
      </c>
      <c r="E363" s="1">
        <v>3850</v>
      </c>
      <c r="F363" s="1"/>
      <c r="G363" s="1"/>
      <c r="H363" s="1"/>
      <c r="I363" s="1"/>
      <c r="J363" s="1">
        <f t="shared" si="5"/>
        <v>0</v>
      </c>
      <c r="K363" s="1"/>
    </row>
    <row r="364" spans="1:11" ht="20.25" customHeight="1" x14ac:dyDescent="0.3">
      <c r="A364" s="1">
        <v>362</v>
      </c>
      <c r="B364" s="10">
        <v>46385</v>
      </c>
      <c r="C364" s="1" t="s">
        <v>113</v>
      </c>
      <c r="D364" s="1" t="s">
        <v>110</v>
      </c>
      <c r="E364" s="1">
        <v>3850</v>
      </c>
      <c r="F364" s="1"/>
      <c r="G364" s="1"/>
      <c r="H364" s="1"/>
      <c r="I364" s="1"/>
      <c r="J364" s="1">
        <f t="shared" si="5"/>
        <v>0</v>
      </c>
      <c r="K364" s="1"/>
    </row>
    <row r="365" spans="1:11" ht="20.25" customHeight="1" x14ac:dyDescent="0.3">
      <c r="A365" s="1">
        <v>363</v>
      </c>
      <c r="B365" s="10">
        <v>46386</v>
      </c>
      <c r="C365" s="1" t="s">
        <v>113</v>
      </c>
      <c r="D365" s="1" t="s">
        <v>110</v>
      </c>
      <c r="E365" s="1">
        <v>3850</v>
      </c>
      <c r="F365" s="1"/>
      <c r="G365" s="1"/>
      <c r="H365" s="1"/>
      <c r="I365" s="1"/>
      <c r="J365" s="1">
        <f t="shared" si="5"/>
        <v>0</v>
      </c>
      <c r="K365" s="1"/>
    </row>
    <row r="366" spans="1:11" ht="20.25" customHeight="1" x14ac:dyDescent="0.3">
      <c r="A366" s="1">
        <v>364</v>
      </c>
      <c r="B366" s="10">
        <v>46387</v>
      </c>
      <c r="C366" s="1" t="s">
        <v>113</v>
      </c>
      <c r="D366" s="1" t="s">
        <v>110</v>
      </c>
      <c r="E366" s="1">
        <v>3850</v>
      </c>
      <c r="F366" s="1"/>
      <c r="G366" s="1"/>
      <c r="H366" s="1"/>
      <c r="I366" s="1"/>
      <c r="J366" s="1">
        <f t="shared" si="5"/>
        <v>0</v>
      </c>
      <c r="K366" s="1"/>
    </row>
    <row r="367" spans="1:11" ht="20.25" customHeight="1" x14ac:dyDescent="0.3">
      <c r="A367" s="1">
        <v>365</v>
      </c>
      <c r="B367" s="10">
        <v>46388</v>
      </c>
      <c r="C367" s="1" t="s">
        <v>113</v>
      </c>
      <c r="D367" s="1" t="s">
        <v>110</v>
      </c>
      <c r="E367" s="1">
        <v>3850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32000000}"/>
  <mergeCells count="3">
    <mergeCell ref="A1:K1"/>
    <mergeCell ref="N4:O4"/>
    <mergeCell ref="M5:P5"/>
  </mergeCells>
  <phoneticPr fontId="2"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Worksheet____39"/>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4.1640625" customWidth="1"/>
    <col min="4" max="4" width="14"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116</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117</v>
      </c>
      <c r="D3" s="1" t="s">
        <v>118</v>
      </c>
      <c r="E3" s="1">
        <v>3210</v>
      </c>
      <c r="F3" s="1">
        <v>1</v>
      </c>
      <c r="G3" s="1"/>
      <c r="H3" s="1"/>
      <c r="I3" s="1"/>
      <c r="J3" s="1">
        <f>E3*F3-G3-H3+I3</f>
        <v>3210</v>
      </c>
      <c r="K3" s="1"/>
      <c r="M3" s="13"/>
      <c r="N3" s="13"/>
      <c r="O3" s="13"/>
      <c r="P3" s="13"/>
      <c r="Q3" s="13"/>
    </row>
    <row r="4" spans="1:17" ht="20.25" customHeight="1" x14ac:dyDescent="0.3">
      <c r="A4" s="1">
        <v>2</v>
      </c>
      <c r="B4" s="10">
        <v>46025</v>
      </c>
      <c r="C4" s="1" t="s">
        <v>117</v>
      </c>
      <c r="D4" s="1" t="s">
        <v>118</v>
      </c>
      <c r="E4" s="1">
        <v>3210</v>
      </c>
      <c r="F4" s="1"/>
      <c r="G4" s="1"/>
      <c r="H4" s="1"/>
      <c r="I4" s="1"/>
      <c r="J4" s="1">
        <f t="shared" ref="J4:J67" si="0">E4*F4-G4-H4+I4</f>
        <v>0</v>
      </c>
      <c r="K4" s="1"/>
      <c r="M4" s="11"/>
      <c r="N4" s="276" t="s">
        <v>18</v>
      </c>
      <c r="O4" s="276"/>
      <c r="P4" s="11"/>
      <c r="Q4" s="11"/>
    </row>
    <row r="5" spans="1:17" ht="20.25" customHeight="1" x14ac:dyDescent="0.3">
      <c r="A5" s="1">
        <v>3</v>
      </c>
      <c r="B5" s="10">
        <v>46026</v>
      </c>
      <c r="C5" s="1" t="s">
        <v>117</v>
      </c>
      <c r="D5" s="1" t="s">
        <v>118</v>
      </c>
      <c r="E5" s="1">
        <v>3210</v>
      </c>
      <c r="F5" s="1"/>
      <c r="G5" s="1"/>
      <c r="H5" s="1"/>
      <c r="I5" s="1"/>
      <c r="J5" s="1">
        <f t="shared" si="0"/>
        <v>0</v>
      </c>
      <c r="K5" s="1"/>
      <c r="M5" s="274" t="s">
        <v>17</v>
      </c>
      <c r="N5" s="274"/>
      <c r="O5" s="274"/>
      <c r="P5" s="274"/>
      <c r="Q5" s="12">
        <f>SUM(J2:J368)</f>
        <v>3210</v>
      </c>
    </row>
    <row r="6" spans="1:17" ht="20.25" customHeight="1" x14ac:dyDescent="0.3">
      <c r="A6" s="1">
        <v>4</v>
      </c>
      <c r="B6" s="10">
        <v>46027</v>
      </c>
      <c r="C6" s="1" t="s">
        <v>117</v>
      </c>
      <c r="D6" s="1" t="s">
        <v>118</v>
      </c>
      <c r="E6" s="1">
        <v>3210</v>
      </c>
      <c r="F6" s="1"/>
      <c r="G6" s="1"/>
      <c r="H6" s="1"/>
      <c r="I6" s="1"/>
      <c r="J6" s="1">
        <f t="shared" si="0"/>
        <v>0</v>
      </c>
      <c r="K6" s="1"/>
      <c r="M6" s="11"/>
      <c r="N6" s="11"/>
      <c r="O6" s="11"/>
      <c r="P6" s="11"/>
      <c r="Q6" s="11"/>
    </row>
    <row r="7" spans="1:17" ht="20.25" customHeight="1" x14ac:dyDescent="0.3">
      <c r="A7" s="1">
        <v>5</v>
      </c>
      <c r="B7" s="10">
        <v>46028</v>
      </c>
      <c r="C7" s="1" t="s">
        <v>117</v>
      </c>
      <c r="D7" s="1" t="s">
        <v>118</v>
      </c>
      <c r="E7" s="1">
        <v>3210</v>
      </c>
      <c r="F7" s="1"/>
      <c r="G7" s="1"/>
      <c r="H7" s="1"/>
      <c r="I7" s="1"/>
      <c r="J7" s="1">
        <f t="shared" si="0"/>
        <v>0</v>
      </c>
      <c r="K7" s="1"/>
      <c r="M7" s="11"/>
      <c r="N7" s="11"/>
      <c r="O7" s="11"/>
      <c r="P7" s="11"/>
      <c r="Q7" s="11"/>
    </row>
    <row r="8" spans="1:17" ht="20.25" customHeight="1" x14ac:dyDescent="0.3">
      <c r="A8" s="1">
        <v>6</v>
      </c>
      <c r="B8" s="10">
        <v>46029</v>
      </c>
      <c r="C8" s="1" t="s">
        <v>117</v>
      </c>
      <c r="D8" s="1" t="s">
        <v>118</v>
      </c>
      <c r="E8" s="1">
        <v>3210</v>
      </c>
      <c r="F8" s="1"/>
      <c r="G8" s="1"/>
      <c r="H8" s="1"/>
      <c r="I8" s="1"/>
      <c r="J8" s="1">
        <f t="shared" si="0"/>
        <v>0</v>
      </c>
      <c r="K8" s="1"/>
      <c r="M8" s="11"/>
      <c r="N8" s="11"/>
      <c r="O8" s="11"/>
      <c r="P8" s="11"/>
      <c r="Q8" s="11"/>
    </row>
    <row r="9" spans="1:17" ht="20.25" customHeight="1" x14ac:dyDescent="0.3">
      <c r="A9" s="1">
        <v>7</v>
      </c>
      <c r="B9" s="10">
        <v>46030</v>
      </c>
      <c r="C9" s="1" t="s">
        <v>117</v>
      </c>
      <c r="D9" s="1" t="s">
        <v>118</v>
      </c>
      <c r="E9" s="1">
        <v>3210</v>
      </c>
      <c r="F9" s="1"/>
      <c r="G9" s="1"/>
      <c r="H9" s="1"/>
      <c r="I9" s="1"/>
      <c r="J9" s="1">
        <f t="shared" si="0"/>
        <v>0</v>
      </c>
      <c r="K9" s="1"/>
      <c r="M9" s="11"/>
      <c r="N9" s="11"/>
      <c r="O9" s="11"/>
      <c r="P9" s="11"/>
      <c r="Q9" s="11"/>
    </row>
    <row r="10" spans="1:17" ht="20.25" customHeight="1" x14ac:dyDescent="0.3">
      <c r="A10" s="1">
        <v>8</v>
      </c>
      <c r="B10" s="10">
        <v>46031</v>
      </c>
      <c r="C10" s="1" t="s">
        <v>117</v>
      </c>
      <c r="D10" s="1" t="s">
        <v>118</v>
      </c>
      <c r="E10" s="1">
        <v>3210</v>
      </c>
      <c r="F10" s="1"/>
      <c r="G10" s="1"/>
      <c r="H10" s="1"/>
      <c r="I10" s="1"/>
      <c r="J10" s="1">
        <f t="shared" si="0"/>
        <v>0</v>
      </c>
      <c r="K10" s="1"/>
    </row>
    <row r="11" spans="1:17" ht="20.25" customHeight="1" x14ac:dyDescent="0.3">
      <c r="A11" s="1">
        <v>9</v>
      </c>
      <c r="B11" s="10">
        <v>46032</v>
      </c>
      <c r="C11" s="1" t="s">
        <v>117</v>
      </c>
      <c r="D11" s="1" t="s">
        <v>118</v>
      </c>
      <c r="E11" s="1">
        <v>3210</v>
      </c>
      <c r="F11" s="1"/>
      <c r="G11" s="1"/>
      <c r="H11" s="1"/>
      <c r="I11" s="1"/>
      <c r="J11" s="1">
        <f t="shared" si="0"/>
        <v>0</v>
      </c>
      <c r="K11" s="1"/>
    </row>
    <row r="12" spans="1:17" ht="20.25" customHeight="1" x14ac:dyDescent="0.3">
      <c r="A12" s="1">
        <v>10</v>
      </c>
      <c r="B12" s="10">
        <v>46033</v>
      </c>
      <c r="C12" s="1" t="s">
        <v>117</v>
      </c>
      <c r="D12" s="1" t="s">
        <v>118</v>
      </c>
      <c r="E12" s="1">
        <v>3210</v>
      </c>
      <c r="F12" s="1"/>
      <c r="G12" s="1"/>
      <c r="H12" s="1"/>
      <c r="I12" s="1"/>
      <c r="J12" s="1">
        <f t="shared" si="0"/>
        <v>0</v>
      </c>
      <c r="K12" s="1"/>
    </row>
    <row r="13" spans="1:17" ht="20.25" customHeight="1" x14ac:dyDescent="0.3">
      <c r="A13" s="1">
        <v>11</v>
      </c>
      <c r="B13" s="10">
        <v>46034</v>
      </c>
      <c r="C13" s="1" t="s">
        <v>117</v>
      </c>
      <c r="D13" s="1" t="s">
        <v>118</v>
      </c>
      <c r="E13" s="1">
        <v>3210</v>
      </c>
      <c r="F13" s="1"/>
      <c r="G13" s="1"/>
      <c r="H13" s="1"/>
      <c r="I13" s="1"/>
      <c r="J13" s="1">
        <f t="shared" si="0"/>
        <v>0</v>
      </c>
      <c r="K13" s="1"/>
    </row>
    <row r="14" spans="1:17" ht="20.25" customHeight="1" x14ac:dyDescent="0.3">
      <c r="A14" s="1">
        <v>12</v>
      </c>
      <c r="B14" s="10">
        <v>46035</v>
      </c>
      <c r="C14" s="1" t="s">
        <v>117</v>
      </c>
      <c r="D14" s="1" t="s">
        <v>118</v>
      </c>
      <c r="E14" s="1">
        <v>3210</v>
      </c>
      <c r="F14" s="1"/>
      <c r="G14" s="1"/>
      <c r="H14" s="1"/>
      <c r="I14" s="1"/>
      <c r="J14" s="1">
        <f t="shared" si="0"/>
        <v>0</v>
      </c>
      <c r="K14" s="1"/>
    </row>
    <row r="15" spans="1:17" ht="20.25" customHeight="1" x14ac:dyDescent="0.3">
      <c r="A15" s="1">
        <v>13</v>
      </c>
      <c r="B15" s="10">
        <v>46036</v>
      </c>
      <c r="C15" s="1" t="s">
        <v>117</v>
      </c>
      <c r="D15" s="1" t="s">
        <v>118</v>
      </c>
      <c r="E15" s="1">
        <v>3210</v>
      </c>
      <c r="F15" s="1"/>
      <c r="G15" s="1"/>
      <c r="H15" s="1"/>
      <c r="I15" s="1"/>
      <c r="J15" s="1">
        <f t="shared" si="0"/>
        <v>0</v>
      </c>
      <c r="K15" s="1"/>
    </row>
    <row r="16" spans="1:17" ht="20.25" customHeight="1" x14ac:dyDescent="0.3">
      <c r="A16" s="1">
        <v>14</v>
      </c>
      <c r="B16" s="10">
        <v>46037</v>
      </c>
      <c r="C16" s="1" t="s">
        <v>117</v>
      </c>
      <c r="D16" s="1" t="s">
        <v>118</v>
      </c>
      <c r="E16" s="1">
        <v>3210</v>
      </c>
      <c r="F16" s="1"/>
      <c r="G16" s="1"/>
      <c r="H16" s="1"/>
      <c r="I16" s="1"/>
      <c r="J16" s="1">
        <f t="shared" si="0"/>
        <v>0</v>
      </c>
      <c r="K16" s="1"/>
    </row>
    <row r="17" spans="1:11" ht="20.25" customHeight="1" x14ac:dyDescent="0.3">
      <c r="A17" s="1">
        <v>15</v>
      </c>
      <c r="B17" s="10">
        <v>46038</v>
      </c>
      <c r="C17" s="1" t="s">
        <v>117</v>
      </c>
      <c r="D17" s="1" t="s">
        <v>118</v>
      </c>
      <c r="E17" s="1">
        <v>3210</v>
      </c>
      <c r="F17" s="1"/>
      <c r="G17" s="1"/>
      <c r="H17" s="1"/>
      <c r="I17" s="1"/>
      <c r="J17" s="1">
        <f t="shared" si="0"/>
        <v>0</v>
      </c>
      <c r="K17" s="1"/>
    </row>
    <row r="18" spans="1:11" ht="20.25" customHeight="1" x14ac:dyDescent="0.3">
      <c r="A18" s="1">
        <v>16</v>
      </c>
      <c r="B18" s="10">
        <v>46039</v>
      </c>
      <c r="C18" s="1" t="s">
        <v>117</v>
      </c>
      <c r="D18" s="1" t="s">
        <v>118</v>
      </c>
      <c r="E18" s="1">
        <v>3210</v>
      </c>
      <c r="F18" s="1"/>
      <c r="G18" s="1"/>
      <c r="H18" s="1"/>
      <c r="I18" s="1"/>
      <c r="J18" s="1">
        <f t="shared" si="0"/>
        <v>0</v>
      </c>
      <c r="K18" s="1"/>
    </row>
    <row r="19" spans="1:11" ht="20.25" customHeight="1" x14ac:dyDescent="0.3">
      <c r="A19" s="1">
        <v>17</v>
      </c>
      <c r="B19" s="10">
        <v>46040</v>
      </c>
      <c r="C19" s="1" t="s">
        <v>117</v>
      </c>
      <c r="D19" s="1" t="s">
        <v>118</v>
      </c>
      <c r="E19" s="1">
        <v>3210</v>
      </c>
      <c r="F19" s="1"/>
      <c r="G19" s="1"/>
      <c r="H19" s="1"/>
      <c r="I19" s="1"/>
      <c r="J19" s="1">
        <f t="shared" si="0"/>
        <v>0</v>
      </c>
      <c r="K19" s="1"/>
    </row>
    <row r="20" spans="1:11" ht="20.25" customHeight="1" x14ac:dyDescent="0.3">
      <c r="A20" s="1">
        <v>18</v>
      </c>
      <c r="B20" s="10">
        <v>46041</v>
      </c>
      <c r="C20" s="1" t="s">
        <v>117</v>
      </c>
      <c r="D20" s="1" t="s">
        <v>118</v>
      </c>
      <c r="E20" s="1">
        <v>3210</v>
      </c>
      <c r="F20" s="1"/>
      <c r="G20" s="1"/>
      <c r="H20" s="1"/>
      <c r="I20" s="1"/>
      <c r="J20" s="1">
        <f t="shared" si="0"/>
        <v>0</v>
      </c>
      <c r="K20" s="1"/>
    </row>
    <row r="21" spans="1:11" ht="20.25" customHeight="1" x14ac:dyDescent="0.3">
      <c r="A21" s="1">
        <v>19</v>
      </c>
      <c r="B21" s="10">
        <v>46042</v>
      </c>
      <c r="C21" s="1" t="s">
        <v>117</v>
      </c>
      <c r="D21" s="1" t="s">
        <v>118</v>
      </c>
      <c r="E21" s="1">
        <v>3210</v>
      </c>
      <c r="F21" s="1"/>
      <c r="G21" s="1"/>
      <c r="H21" s="1"/>
      <c r="I21" s="1"/>
      <c r="J21" s="1">
        <f t="shared" si="0"/>
        <v>0</v>
      </c>
      <c r="K21" s="1"/>
    </row>
    <row r="22" spans="1:11" ht="20.25" customHeight="1" x14ac:dyDescent="0.3">
      <c r="A22" s="1">
        <v>20</v>
      </c>
      <c r="B22" s="10">
        <v>46043</v>
      </c>
      <c r="C22" s="1" t="s">
        <v>117</v>
      </c>
      <c r="D22" s="1" t="s">
        <v>118</v>
      </c>
      <c r="E22" s="1">
        <v>3210</v>
      </c>
      <c r="F22" s="1"/>
      <c r="G22" s="1"/>
      <c r="H22" s="1"/>
      <c r="I22" s="1"/>
      <c r="J22" s="1">
        <f t="shared" si="0"/>
        <v>0</v>
      </c>
      <c r="K22" s="1"/>
    </row>
    <row r="23" spans="1:11" ht="20.25" customHeight="1" x14ac:dyDescent="0.3">
      <c r="A23" s="1">
        <v>21</v>
      </c>
      <c r="B23" s="10">
        <v>46044</v>
      </c>
      <c r="C23" s="1" t="s">
        <v>117</v>
      </c>
      <c r="D23" s="1" t="s">
        <v>118</v>
      </c>
      <c r="E23" s="1">
        <v>3210</v>
      </c>
      <c r="F23" s="1"/>
      <c r="G23" s="1"/>
      <c r="H23" s="1"/>
      <c r="I23" s="1"/>
      <c r="J23" s="1">
        <f t="shared" si="0"/>
        <v>0</v>
      </c>
      <c r="K23" s="1"/>
    </row>
    <row r="24" spans="1:11" ht="20.25" customHeight="1" x14ac:dyDescent="0.3">
      <c r="A24" s="1">
        <v>22</v>
      </c>
      <c r="B24" s="10">
        <v>46045</v>
      </c>
      <c r="C24" s="1" t="s">
        <v>117</v>
      </c>
      <c r="D24" s="1" t="s">
        <v>118</v>
      </c>
      <c r="E24" s="1">
        <v>3210</v>
      </c>
      <c r="F24" s="1"/>
      <c r="G24" s="1"/>
      <c r="H24" s="1"/>
      <c r="I24" s="1"/>
      <c r="J24" s="1">
        <f t="shared" si="0"/>
        <v>0</v>
      </c>
      <c r="K24" s="1"/>
    </row>
    <row r="25" spans="1:11" ht="20.25" customHeight="1" x14ac:dyDescent="0.3">
      <c r="A25" s="1">
        <v>23</v>
      </c>
      <c r="B25" s="10">
        <v>46046</v>
      </c>
      <c r="C25" s="1" t="s">
        <v>117</v>
      </c>
      <c r="D25" s="1" t="s">
        <v>118</v>
      </c>
      <c r="E25" s="1">
        <v>3210</v>
      </c>
      <c r="F25" s="1"/>
      <c r="G25" s="1"/>
      <c r="H25" s="1"/>
      <c r="I25" s="1"/>
      <c r="J25" s="1">
        <f t="shared" si="0"/>
        <v>0</v>
      </c>
      <c r="K25" s="1"/>
    </row>
    <row r="26" spans="1:11" ht="20.25" customHeight="1" x14ac:dyDescent="0.3">
      <c r="A26" s="1">
        <v>24</v>
      </c>
      <c r="B26" s="10">
        <v>46047</v>
      </c>
      <c r="C26" s="1" t="s">
        <v>117</v>
      </c>
      <c r="D26" s="1" t="s">
        <v>118</v>
      </c>
      <c r="E26" s="1">
        <v>3210</v>
      </c>
      <c r="F26" s="1"/>
      <c r="G26" s="1"/>
      <c r="H26" s="1"/>
      <c r="I26" s="1"/>
      <c r="J26" s="1">
        <f t="shared" si="0"/>
        <v>0</v>
      </c>
      <c r="K26" s="1"/>
    </row>
    <row r="27" spans="1:11" ht="20.25" customHeight="1" x14ac:dyDescent="0.3">
      <c r="A27" s="1">
        <v>25</v>
      </c>
      <c r="B27" s="10">
        <v>46048</v>
      </c>
      <c r="C27" s="1" t="s">
        <v>117</v>
      </c>
      <c r="D27" s="1" t="s">
        <v>118</v>
      </c>
      <c r="E27" s="1">
        <v>3210</v>
      </c>
      <c r="F27" s="1"/>
      <c r="G27" s="1"/>
      <c r="H27" s="1"/>
      <c r="I27" s="1"/>
      <c r="J27" s="1">
        <f t="shared" si="0"/>
        <v>0</v>
      </c>
      <c r="K27" s="1"/>
    </row>
    <row r="28" spans="1:11" ht="20.25" customHeight="1" x14ac:dyDescent="0.3">
      <c r="A28" s="1">
        <v>26</v>
      </c>
      <c r="B28" s="10">
        <v>46049</v>
      </c>
      <c r="C28" s="1" t="s">
        <v>117</v>
      </c>
      <c r="D28" s="1" t="s">
        <v>118</v>
      </c>
      <c r="E28" s="1">
        <v>3210</v>
      </c>
      <c r="F28" s="1"/>
      <c r="G28" s="1"/>
      <c r="H28" s="1"/>
      <c r="I28" s="1"/>
      <c r="J28" s="1">
        <f t="shared" si="0"/>
        <v>0</v>
      </c>
      <c r="K28" s="1"/>
    </row>
    <row r="29" spans="1:11" ht="20.25" customHeight="1" x14ac:dyDescent="0.3">
      <c r="A29" s="1">
        <v>27</v>
      </c>
      <c r="B29" s="10">
        <v>46050</v>
      </c>
      <c r="C29" s="1" t="s">
        <v>117</v>
      </c>
      <c r="D29" s="1" t="s">
        <v>118</v>
      </c>
      <c r="E29" s="1">
        <v>3210</v>
      </c>
      <c r="F29" s="1"/>
      <c r="G29" s="1"/>
      <c r="H29" s="1"/>
      <c r="I29" s="1"/>
      <c r="J29" s="1">
        <f t="shared" si="0"/>
        <v>0</v>
      </c>
      <c r="K29" s="1"/>
    </row>
    <row r="30" spans="1:11" ht="20.25" customHeight="1" x14ac:dyDescent="0.3">
      <c r="A30" s="1">
        <v>28</v>
      </c>
      <c r="B30" s="10">
        <v>46051</v>
      </c>
      <c r="C30" s="1" t="s">
        <v>117</v>
      </c>
      <c r="D30" s="1" t="s">
        <v>118</v>
      </c>
      <c r="E30" s="1">
        <v>3210</v>
      </c>
      <c r="F30" s="1"/>
      <c r="G30" s="1"/>
      <c r="H30" s="1"/>
      <c r="I30" s="1"/>
      <c r="J30" s="1">
        <f t="shared" si="0"/>
        <v>0</v>
      </c>
      <c r="K30" s="1"/>
    </row>
    <row r="31" spans="1:11" ht="20.25" customHeight="1" x14ac:dyDescent="0.3">
      <c r="A31" s="1">
        <v>29</v>
      </c>
      <c r="B31" s="10">
        <v>46052</v>
      </c>
      <c r="C31" s="1" t="s">
        <v>117</v>
      </c>
      <c r="D31" s="1" t="s">
        <v>118</v>
      </c>
      <c r="E31" s="1">
        <v>3210</v>
      </c>
      <c r="F31" s="1"/>
      <c r="G31" s="1"/>
      <c r="H31" s="1"/>
      <c r="I31" s="1"/>
      <c r="J31" s="1">
        <f t="shared" si="0"/>
        <v>0</v>
      </c>
      <c r="K31" s="1"/>
    </row>
    <row r="32" spans="1:11" ht="20.25" customHeight="1" x14ac:dyDescent="0.3">
      <c r="A32" s="1">
        <v>30</v>
      </c>
      <c r="B32" s="10">
        <v>46053</v>
      </c>
      <c r="C32" s="1" t="s">
        <v>117</v>
      </c>
      <c r="D32" s="1" t="s">
        <v>118</v>
      </c>
      <c r="E32" s="1">
        <v>3210</v>
      </c>
      <c r="F32" s="1"/>
      <c r="G32" s="1"/>
      <c r="H32" s="1"/>
      <c r="I32" s="1"/>
      <c r="J32" s="1">
        <f t="shared" si="0"/>
        <v>0</v>
      </c>
      <c r="K32" s="1"/>
    </row>
    <row r="33" spans="1:11" ht="20.25" customHeight="1" x14ac:dyDescent="0.3">
      <c r="A33" s="1">
        <v>31</v>
      </c>
      <c r="B33" s="10">
        <v>46054</v>
      </c>
      <c r="C33" s="1" t="s">
        <v>117</v>
      </c>
      <c r="D33" s="1" t="s">
        <v>118</v>
      </c>
      <c r="E33" s="1">
        <v>3210</v>
      </c>
      <c r="F33" s="1"/>
      <c r="G33" s="1"/>
      <c r="H33" s="1"/>
      <c r="I33" s="1"/>
      <c r="J33" s="1">
        <f t="shared" si="0"/>
        <v>0</v>
      </c>
      <c r="K33" s="1"/>
    </row>
    <row r="34" spans="1:11" ht="20.25" customHeight="1" x14ac:dyDescent="0.3">
      <c r="A34" s="1">
        <v>32</v>
      </c>
      <c r="B34" s="10">
        <v>46055</v>
      </c>
      <c r="C34" s="1" t="s">
        <v>117</v>
      </c>
      <c r="D34" s="1" t="s">
        <v>118</v>
      </c>
      <c r="E34" s="1">
        <v>3210</v>
      </c>
      <c r="F34" s="1"/>
      <c r="G34" s="1"/>
      <c r="H34" s="1"/>
      <c r="I34" s="1"/>
      <c r="J34" s="1">
        <f t="shared" si="0"/>
        <v>0</v>
      </c>
      <c r="K34" s="1"/>
    </row>
    <row r="35" spans="1:11" ht="20.25" customHeight="1" x14ac:dyDescent="0.3">
      <c r="A35" s="1">
        <v>33</v>
      </c>
      <c r="B35" s="10">
        <v>46056</v>
      </c>
      <c r="C35" s="1" t="s">
        <v>117</v>
      </c>
      <c r="D35" s="1" t="s">
        <v>118</v>
      </c>
      <c r="E35" s="1">
        <v>3210</v>
      </c>
      <c r="F35" s="1"/>
      <c r="G35" s="1"/>
      <c r="H35" s="1"/>
      <c r="I35" s="1"/>
      <c r="J35" s="1">
        <f t="shared" si="0"/>
        <v>0</v>
      </c>
      <c r="K35" s="1"/>
    </row>
    <row r="36" spans="1:11" ht="20.25" customHeight="1" x14ac:dyDescent="0.3">
      <c r="A36" s="1">
        <v>34</v>
      </c>
      <c r="B36" s="10">
        <v>46057</v>
      </c>
      <c r="C36" s="1" t="s">
        <v>117</v>
      </c>
      <c r="D36" s="1" t="s">
        <v>118</v>
      </c>
      <c r="E36" s="1">
        <v>3210</v>
      </c>
      <c r="F36" s="1"/>
      <c r="G36" s="1"/>
      <c r="H36" s="1"/>
      <c r="I36" s="1"/>
      <c r="J36" s="1">
        <f t="shared" si="0"/>
        <v>0</v>
      </c>
      <c r="K36" s="1"/>
    </row>
    <row r="37" spans="1:11" ht="20.25" customHeight="1" x14ac:dyDescent="0.3">
      <c r="A37" s="1">
        <v>35</v>
      </c>
      <c r="B37" s="10">
        <v>46058</v>
      </c>
      <c r="C37" s="1" t="s">
        <v>117</v>
      </c>
      <c r="D37" s="1" t="s">
        <v>118</v>
      </c>
      <c r="E37" s="1">
        <v>3210</v>
      </c>
      <c r="F37" s="1"/>
      <c r="G37" s="1"/>
      <c r="H37" s="1"/>
      <c r="I37" s="1"/>
      <c r="J37" s="1">
        <f t="shared" si="0"/>
        <v>0</v>
      </c>
      <c r="K37" s="1"/>
    </row>
    <row r="38" spans="1:11" ht="20.25" customHeight="1" x14ac:dyDescent="0.3">
      <c r="A38" s="1">
        <v>36</v>
      </c>
      <c r="B38" s="10">
        <v>46059</v>
      </c>
      <c r="C38" s="1" t="s">
        <v>117</v>
      </c>
      <c r="D38" s="1" t="s">
        <v>118</v>
      </c>
      <c r="E38" s="1">
        <v>3210</v>
      </c>
      <c r="F38" s="1"/>
      <c r="G38" s="1"/>
      <c r="H38" s="1"/>
      <c r="I38" s="1"/>
      <c r="J38" s="1">
        <f t="shared" si="0"/>
        <v>0</v>
      </c>
      <c r="K38" s="1"/>
    </row>
    <row r="39" spans="1:11" ht="20.25" customHeight="1" x14ac:dyDescent="0.3">
      <c r="A39" s="1">
        <v>37</v>
      </c>
      <c r="B39" s="10">
        <v>46060</v>
      </c>
      <c r="C39" s="1" t="s">
        <v>117</v>
      </c>
      <c r="D39" s="1" t="s">
        <v>118</v>
      </c>
      <c r="E39" s="1">
        <v>3210</v>
      </c>
      <c r="F39" s="1"/>
      <c r="G39" s="1"/>
      <c r="H39" s="1"/>
      <c r="I39" s="1"/>
      <c r="J39" s="1">
        <f t="shared" si="0"/>
        <v>0</v>
      </c>
      <c r="K39" s="1"/>
    </row>
    <row r="40" spans="1:11" ht="20.25" customHeight="1" x14ac:dyDescent="0.3">
      <c r="A40" s="1">
        <v>38</v>
      </c>
      <c r="B40" s="10">
        <v>46061</v>
      </c>
      <c r="C40" s="1" t="s">
        <v>117</v>
      </c>
      <c r="D40" s="1" t="s">
        <v>118</v>
      </c>
      <c r="E40" s="1">
        <v>3210</v>
      </c>
      <c r="F40" s="1"/>
      <c r="G40" s="1"/>
      <c r="H40" s="1"/>
      <c r="I40" s="1"/>
      <c r="J40" s="1">
        <f t="shared" si="0"/>
        <v>0</v>
      </c>
      <c r="K40" s="1"/>
    </row>
    <row r="41" spans="1:11" ht="20.25" customHeight="1" x14ac:dyDescent="0.3">
      <c r="A41" s="1">
        <v>39</v>
      </c>
      <c r="B41" s="10">
        <v>46062</v>
      </c>
      <c r="C41" s="1" t="s">
        <v>117</v>
      </c>
      <c r="D41" s="1" t="s">
        <v>118</v>
      </c>
      <c r="E41" s="1">
        <v>3210</v>
      </c>
      <c r="F41" s="1"/>
      <c r="G41" s="1"/>
      <c r="H41" s="1"/>
      <c r="I41" s="1"/>
      <c r="J41" s="1">
        <f t="shared" si="0"/>
        <v>0</v>
      </c>
      <c r="K41" s="1"/>
    </row>
    <row r="42" spans="1:11" ht="20.25" customHeight="1" x14ac:dyDescent="0.3">
      <c r="A42" s="1">
        <v>40</v>
      </c>
      <c r="B42" s="10">
        <v>46063</v>
      </c>
      <c r="C42" s="1" t="s">
        <v>117</v>
      </c>
      <c r="D42" s="1" t="s">
        <v>118</v>
      </c>
      <c r="E42" s="1">
        <v>3210</v>
      </c>
      <c r="F42" s="1"/>
      <c r="G42" s="1"/>
      <c r="H42" s="1"/>
      <c r="I42" s="1"/>
      <c r="J42" s="1">
        <f t="shared" si="0"/>
        <v>0</v>
      </c>
      <c r="K42" s="1"/>
    </row>
    <row r="43" spans="1:11" ht="20.25" customHeight="1" x14ac:dyDescent="0.3">
      <c r="A43" s="1">
        <v>41</v>
      </c>
      <c r="B43" s="10">
        <v>46064</v>
      </c>
      <c r="C43" s="1" t="s">
        <v>117</v>
      </c>
      <c r="D43" s="1" t="s">
        <v>118</v>
      </c>
      <c r="E43" s="1">
        <v>3210</v>
      </c>
      <c r="F43" s="1"/>
      <c r="G43" s="1"/>
      <c r="H43" s="1"/>
      <c r="I43" s="1"/>
      <c r="J43" s="1">
        <f t="shared" si="0"/>
        <v>0</v>
      </c>
      <c r="K43" s="1"/>
    </row>
    <row r="44" spans="1:11" ht="20.25" customHeight="1" x14ac:dyDescent="0.3">
      <c r="A44" s="1">
        <v>42</v>
      </c>
      <c r="B44" s="10">
        <v>46065</v>
      </c>
      <c r="C44" s="1" t="s">
        <v>117</v>
      </c>
      <c r="D44" s="1" t="s">
        <v>118</v>
      </c>
      <c r="E44" s="1">
        <v>3210</v>
      </c>
      <c r="F44" s="1"/>
      <c r="G44" s="1"/>
      <c r="H44" s="1"/>
      <c r="I44" s="1"/>
      <c r="J44" s="1">
        <f t="shared" si="0"/>
        <v>0</v>
      </c>
      <c r="K44" s="1"/>
    </row>
    <row r="45" spans="1:11" ht="20.25" customHeight="1" x14ac:dyDescent="0.3">
      <c r="A45" s="1">
        <v>43</v>
      </c>
      <c r="B45" s="10">
        <v>46066</v>
      </c>
      <c r="C45" s="1" t="s">
        <v>117</v>
      </c>
      <c r="D45" s="1" t="s">
        <v>118</v>
      </c>
      <c r="E45" s="1">
        <v>3210</v>
      </c>
      <c r="F45" s="1"/>
      <c r="G45" s="1"/>
      <c r="H45" s="1"/>
      <c r="I45" s="1"/>
      <c r="J45" s="1">
        <f t="shared" si="0"/>
        <v>0</v>
      </c>
      <c r="K45" s="1"/>
    </row>
    <row r="46" spans="1:11" ht="20.25" customHeight="1" x14ac:dyDescent="0.3">
      <c r="A46" s="1">
        <v>44</v>
      </c>
      <c r="B46" s="10">
        <v>46067</v>
      </c>
      <c r="C46" s="1" t="s">
        <v>117</v>
      </c>
      <c r="D46" s="1" t="s">
        <v>118</v>
      </c>
      <c r="E46" s="1">
        <v>3210</v>
      </c>
      <c r="F46" s="1"/>
      <c r="G46" s="1"/>
      <c r="H46" s="1"/>
      <c r="I46" s="1"/>
      <c r="J46" s="1">
        <f t="shared" si="0"/>
        <v>0</v>
      </c>
      <c r="K46" s="1"/>
    </row>
    <row r="47" spans="1:11" ht="20.25" customHeight="1" x14ac:dyDescent="0.3">
      <c r="A47" s="1">
        <v>45</v>
      </c>
      <c r="B47" s="10">
        <v>46068</v>
      </c>
      <c r="C47" s="1" t="s">
        <v>117</v>
      </c>
      <c r="D47" s="1" t="s">
        <v>118</v>
      </c>
      <c r="E47" s="1">
        <v>3210</v>
      </c>
      <c r="F47" s="1"/>
      <c r="G47" s="1"/>
      <c r="H47" s="1"/>
      <c r="I47" s="1"/>
      <c r="J47" s="1">
        <f t="shared" si="0"/>
        <v>0</v>
      </c>
      <c r="K47" s="1"/>
    </row>
    <row r="48" spans="1:11" ht="20.25" customHeight="1" x14ac:dyDescent="0.3">
      <c r="A48" s="1">
        <v>46</v>
      </c>
      <c r="B48" s="10">
        <v>46069</v>
      </c>
      <c r="C48" s="1" t="s">
        <v>117</v>
      </c>
      <c r="D48" s="1" t="s">
        <v>118</v>
      </c>
      <c r="E48" s="1">
        <v>3210</v>
      </c>
      <c r="F48" s="1"/>
      <c r="G48" s="1"/>
      <c r="H48" s="1"/>
      <c r="I48" s="1"/>
      <c r="J48" s="1">
        <f t="shared" si="0"/>
        <v>0</v>
      </c>
      <c r="K48" s="1"/>
    </row>
    <row r="49" spans="1:11" ht="20.25" customHeight="1" x14ac:dyDescent="0.3">
      <c r="A49" s="1">
        <v>47</v>
      </c>
      <c r="B49" s="10">
        <v>46070</v>
      </c>
      <c r="C49" s="1" t="s">
        <v>117</v>
      </c>
      <c r="D49" s="1" t="s">
        <v>118</v>
      </c>
      <c r="E49" s="1">
        <v>3210</v>
      </c>
      <c r="F49" s="1"/>
      <c r="G49" s="1"/>
      <c r="H49" s="1"/>
      <c r="I49" s="1"/>
      <c r="J49" s="1">
        <f t="shared" si="0"/>
        <v>0</v>
      </c>
      <c r="K49" s="1"/>
    </row>
    <row r="50" spans="1:11" ht="20.25" customHeight="1" x14ac:dyDescent="0.3">
      <c r="A50" s="1">
        <v>48</v>
      </c>
      <c r="B50" s="10">
        <v>46071</v>
      </c>
      <c r="C50" s="1" t="s">
        <v>117</v>
      </c>
      <c r="D50" s="1" t="s">
        <v>118</v>
      </c>
      <c r="E50" s="1">
        <v>3210</v>
      </c>
      <c r="F50" s="1"/>
      <c r="G50" s="1"/>
      <c r="H50" s="1"/>
      <c r="I50" s="1"/>
      <c r="J50" s="1">
        <f t="shared" si="0"/>
        <v>0</v>
      </c>
      <c r="K50" s="1"/>
    </row>
    <row r="51" spans="1:11" ht="20.25" customHeight="1" x14ac:dyDescent="0.3">
      <c r="A51" s="1">
        <v>49</v>
      </c>
      <c r="B51" s="10">
        <v>46072</v>
      </c>
      <c r="C51" s="1" t="s">
        <v>117</v>
      </c>
      <c r="D51" s="1" t="s">
        <v>118</v>
      </c>
      <c r="E51" s="1">
        <v>3210</v>
      </c>
      <c r="F51" s="1"/>
      <c r="G51" s="1"/>
      <c r="H51" s="1"/>
      <c r="I51" s="1"/>
      <c r="J51" s="1">
        <f t="shared" si="0"/>
        <v>0</v>
      </c>
      <c r="K51" s="1"/>
    </row>
    <row r="52" spans="1:11" ht="20.25" customHeight="1" x14ac:dyDescent="0.3">
      <c r="A52" s="1">
        <v>50</v>
      </c>
      <c r="B52" s="10">
        <v>46073</v>
      </c>
      <c r="C52" s="1" t="s">
        <v>117</v>
      </c>
      <c r="D52" s="1" t="s">
        <v>118</v>
      </c>
      <c r="E52" s="1">
        <v>3210</v>
      </c>
      <c r="F52" s="1"/>
      <c r="G52" s="1"/>
      <c r="H52" s="1"/>
      <c r="I52" s="1"/>
      <c r="J52" s="1">
        <f t="shared" si="0"/>
        <v>0</v>
      </c>
      <c r="K52" s="1"/>
    </row>
    <row r="53" spans="1:11" ht="20.25" customHeight="1" x14ac:dyDescent="0.3">
      <c r="A53" s="1">
        <v>51</v>
      </c>
      <c r="B53" s="10">
        <v>46074</v>
      </c>
      <c r="C53" s="1" t="s">
        <v>117</v>
      </c>
      <c r="D53" s="1" t="s">
        <v>118</v>
      </c>
      <c r="E53" s="1">
        <v>3210</v>
      </c>
      <c r="F53" s="1"/>
      <c r="G53" s="1"/>
      <c r="H53" s="1"/>
      <c r="I53" s="1"/>
      <c r="J53" s="1">
        <f t="shared" si="0"/>
        <v>0</v>
      </c>
      <c r="K53" s="1"/>
    </row>
    <row r="54" spans="1:11" ht="20.25" customHeight="1" x14ac:dyDescent="0.3">
      <c r="A54" s="1">
        <v>52</v>
      </c>
      <c r="B54" s="10">
        <v>46075</v>
      </c>
      <c r="C54" s="1" t="s">
        <v>117</v>
      </c>
      <c r="D54" s="1" t="s">
        <v>118</v>
      </c>
      <c r="E54" s="1">
        <v>3210</v>
      </c>
      <c r="F54" s="1"/>
      <c r="G54" s="1"/>
      <c r="H54" s="1"/>
      <c r="I54" s="1"/>
      <c r="J54" s="1">
        <f t="shared" si="0"/>
        <v>0</v>
      </c>
      <c r="K54" s="1"/>
    </row>
    <row r="55" spans="1:11" ht="20.25" customHeight="1" x14ac:dyDescent="0.3">
      <c r="A55" s="1">
        <v>53</v>
      </c>
      <c r="B55" s="10">
        <v>46076</v>
      </c>
      <c r="C55" s="1" t="s">
        <v>117</v>
      </c>
      <c r="D55" s="1" t="s">
        <v>118</v>
      </c>
      <c r="E55" s="1">
        <v>3210</v>
      </c>
      <c r="F55" s="1"/>
      <c r="G55" s="1"/>
      <c r="H55" s="1"/>
      <c r="I55" s="1"/>
      <c r="J55" s="1">
        <f t="shared" si="0"/>
        <v>0</v>
      </c>
      <c r="K55" s="1"/>
    </row>
    <row r="56" spans="1:11" ht="20.25" customHeight="1" x14ac:dyDescent="0.3">
      <c r="A56" s="1">
        <v>54</v>
      </c>
      <c r="B56" s="10">
        <v>46077</v>
      </c>
      <c r="C56" s="1" t="s">
        <v>117</v>
      </c>
      <c r="D56" s="1" t="s">
        <v>118</v>
      </c>
      <c r="E56" s="1">
        <v>3210</v>
      </c>
      <c r="F56" s="1"/>
      <c r="G56" s="1"/>
      <c r="H56" s="1"/>
      <c r="I56" s="1"/>
      <c r="J56" s="1">
        <f t="shared" si="0"/>
        <v>0</v>
      </c>
      <c r="K56" s="1"/>
    </row>
    <row r="57" spans="1:11" ht="20.25" customHeight="1" x14ac:dyDescent="0.3">
      <c r="A57" s="1">
        <v>55</v>
      </c>
      <c r="B57" s="10">
        <v>46078</v>
      </c>
      <c r="C57" s="1" t="s">
        <v>117</v>
      </c>
      <c r="D57" s="1" t="s">
        <v>118</v>
      </c>
      <c r="E57" s="1">
        <v>3210</v>
      </c>
      <c r="F57" s="1"/>
      <c r="G57" s="1"/>
      <c r="H57" s="1"/>
      <c r="I57" s="1"/>
      <c r="J57" s="1">
        <f t="shared" si="0"/>
        <v>0</v>
      </c>
      <c r="K57" s="1"/>
    </row>
    <row r="58" spans="1:11" ht="20.25" customHeight="1" x14ac:dyDescent="0.3">
      <c r="A58" s="1">
        <v>56</v>
      </c>
      <c r="B58" s="10">
        <v>46079</v>
      </c>
      <c r="C58" s="1" t="s">
        <v>117</v>
      </c>
      <c r="D58" s="1" t="s">
        <v>118</v>
      </c>
      <c r="E58" s="1">
        <v>3210</v>
      </c>
      <c r="F58" s="1"/>
      <c r="G58" s="1"/>
      <c r="H58" s="1"/>
      <c r="I58" s="1"/>
      <c r="J58" s="1">
        <f t="shared" si="0"/>
        <v>0</v>
      </c>
      <c r="K58" s="1"/>
    </row>
    <row r="59" spans="1:11" ht="20.25" customHeight="1" x14ac:dyDescent="0.3">
      <c r="A59" s="1">
        <v>57</v>
      </c>
      <c r="B59" s="10">
        <v>46080</v>
      </c>
      <c r="C59" s="1" t="s">
        <v>117</v>
      </c>
      <c r="D59" s="1" t="s">
        <v>118</v>
      </c>
      <c r="E59" s="1">
        <v>3210</v>
      </c>
      <c r="F59" s="1"/>
      <c r="G59" s="1"/>
      <c r="H59" s="1"/>
      <c r="I59" s="1"/>
      <c r="J59" s="1">
        <f t="shared" si="0"/>
        <v>0</v>
      </c>
      <c r="K59" s="1"/>
    </row>
    <row r="60" spans="1:11" ht="20.25" customHeight="1" x14ac:dyDescent="0.3">
      <c r="A60" s="1">
        <v>58</v>
      </c>
      <c r="B60" s="10">
        <v>46081</v>
      </c>
      <c r="C60" s="1" t="s">
        <v>117</v>
      </c>
      <c r="D60" s="1" t="s">
        <v>118</v>
      </c>
      <c r="E60" s="1">
        <v>3210</v>
      </c>
      <c r="F60" s="1"/>
      <c r="G60" s="1"/>
      <c r="H60" s="1"/>
      <c r="I60" s="1"/>
      <c r="J60" s="1">
        <f t="shared" si="0"/>
        <v>0</v>
      </c>
      <c r="K60" s="1"/>
    </row>
    <row r="61" spans="1:11" ht="20.25" customHeight="1" x14ac:dyDescent="0.3">
      <c r="A61" s="1">
        <v>59</v>
      </c>
      <c r="B61" s="10">
        <v>46082</v>
      </c>
      <c r="C61" s="1" t="s">
        <v>117</v>
      </c>
      <c r="D61" s="1" t="s">
        <v>118</v>
      </c>
      <c r="E61" s="1">
        <v>3210</v>
      </c>
      <c r="F61" s="1"/>
      <c r="G61" s="1"/>
      <c r="H61" s="1"/>
      <c r="I61" s="1"/>
      <c r="J61" s="1">
        <f t="shared" si="0"/>
        <v>0</v>
      </c>
      <c r="K61" s="1"/>
    </row>
    <row r="62" spans="1:11" ht="20.25" customHeight="1" x14ac:dyDescent="0.3">
      <c r="A62" s="1">
        <v>60</v>
      </c>
      <c r="B62" s="10">
        <v>46083</v>
      </c>
      <c r="C62" s="1" t="s">
        <v>117</v>
      </c>
      <c r="D62" s="1" t="s">
        <v>118</v>
      </c>
      <c r="E62" s="1">
        <v>3210</v>
      </c>
      <c r="F62" s="1"/>
      <c r="G62" s="1"/>
      <c r="H62" s="1"/>
      <c r="I62" s="1"/>
      <c r="J62" s="1">
        <f t="shared" si="0"/>
        <v>0</v>
      </c>
      <c r="K62" s="1"/>
    </row>
    <row r="63" spans="1:11" ht="20.25" customHeight="1" x14ac:dyDescent="0.3">
      <c r="A63" s="1">
        <v>61</v>
      </c>
      <c r="B63" s="10">
        <v>46084</v>
      </c>
      <c r="C63" s="1" t="s">
        <v>117</v>
      </c>
      <c r="D63" s="1" t="s">
        <v>118</v>
      </c>
      <c r="E63" s="1">
        <v>3210</v>
      </c>
      <c r="F63" s="1"/>
      <c r="G63" s="1"/>
      <c r="H63" s="1"/>
      <c r="I63" s="1"/>
      <c r="J63" s="1">
        <f t="shared" si="0"/>
        <v>0</v>
      </c>
      <c r="K63" s="1"/>
    </row>
    <row r="64" spans="1:11" ht="20.25" customHeight="1" x14ac:dyDescent="0.3">
      <c r="A64" s="1">
        <v>62</v>
      </c>
      <c r="B64" s="10">
        <v>46085</v>
      </c>
      <c r="C64" s="1" t="s">
        <v>117</v>
      </c>
      <c r="D64" s="1" t="s">
        <v>118</v>
      </c>
      <c r="E64" s="1">
        <v>3210</v>
      </c>
      <c r="F64" s="1"/>
      <c r="G64" s="1"/>
      <c r="H64" s="1"/>
      <c r="I64" s="1"/>
      <c r="J64" s="1">
        <f t="shared" si="0"/>
        <v>0</v>
      </c>
      <c r="K64" s="1"/>
    </row>
    <row r="65" spans="1:11" ht="20.25" customHeight="1" x14ac:dyDescent="0.3">
      <c r="A65" s="1">
        <v>63</v>
      </c>
      <c r="B65" s="10">
        <v>46086</v>
      </c>
      <c r="C65" s="1" t="s">
        <v>117</v>
      </c>
      <c r="D65" s="1" t="s">
        <v>118</v>
      </c>
      <c r="E65" s="1">
        <v>3210</v>
      </c>
      <c r="F65" s="1"/>
      <c r="G65" s="1"/>
      <c r="H65" s="1"/>
      <c r="I65" s="1"/>
      <c r="J65" s="1">
        <f t="shared" si="0"/>
        <v>0</v>
      </c>
      <c r="K65" s="1"/>
    </row>
    <row r="66" spans="1:11" ht="20.25" customHeight="1" x14ac:dyDescent="0.3">
      <c r="A66" s="1">
        <v>64</v>
      </c>
      <c r="B66" s="10">
        <v>46087</v>
      </c>
      <c r="C66" s="1" t="s">
        <v>117</v>
      </c>
      <c r="D66" s="1" t="s">
        <v>118</v>
      </c>
      <c r="E66" s="1">
        <v>3210</v>
      </c>
      <c r="F66" s="1"/>
      <c r="G66" s="1"/>
      <c r="H66" s="1"/>
      <c r="I66" s="1"/>
      <c r="J66" s="1">
        <f t="shared" si="0"/>
        <v>0</v>
      </c>
      <c r="K66" s="1"/>
    </row>
    <row r="67" spans="1:11" ht="20.25" customHeight="1" x14ac:dyDescent="0.3">
      <c r="A67" s="1">
        <v>65</v>
      </c>
      <c r="B67" s="10">
        <v>46088</v>
      </c>
      <c r="C67" s="1" t="s">
        <v>117</v>
      </c>
      <c r="D67" s="1" t="s">
        <v>118</v>
      </c>
      <c r="E67" s="1">
        <v>3210</v>
      </c>
      <c r="F67" s="1"/>
      <c r="G67" s="1"/>
      <c r="H67" s="1"/>
      <c r="I67" s="1"/>
      <c r="J67" s="1">
        <f t="shared" si="0"/>
        <v>0</v>
      </c>
      <c r="K67" s="1"/>
    </row>
    <row r="68" spans="1:11" ht="20.25" customHeight="1" x14ac:dyDescent="0.3">
      <c r="A68" s="1">
        <v>66</v>
      </c>
      <c r="B68" s="10">
        <v>46089</v>
      </c>
      <c r="C68" s="1" t="s">
        <v>117</v>
      </c>
      <c r="D68" s="1" t="s">
        <v>118</v>
      </c>
      <c r="E68" s="1">
        <v>3210</v>
      </c>
      <c r="F68" s="1"/>
      <c r="G68" s="1"/>
      <c r="H68" s="1"/>
      <c r="I68" s="1"/>
      <c r="J68" s="1">
        <f t="shared" ref="J68:J131" si="1">E68*F68-G68-H68+I68</f>
        <v>0</v>
      </c>
      <c r="K68" s="1"/>
    </row>
    <row r="69" spans="1:11" ht="20.25" customHeight="1" x14ac:dyDescent="0.3">
      <c r="A69" s="1">
        <v>67</v>
      </c>
      <c r="B69" s="10">
        <v>46090</v>
      </c>
      <c r="C69" s="1" t="s">
        <v>117</v>
      </c>
      <c r="D69" s="1" t="s">
        <v>118</v>
      </c>
      <c r="E69" s="1">
        <v>3210</v>
      </c>
      <c r="F69" s="1"/>
      <c r="G69" s="1"/>
      <c r="H69" s="1"/>
      <c r="I69" s="1"/>
      <c r="J69" s="1">
        <f t="shared" si="1"/>
        <v>0</v>
      </c>
      <c r="K69" s="1"/>
    </row>
    <row r="70" spans="1:11" ht="20.25" customHeight="1" x14ac:dyDescent="0.3">
      <c r="A70" s="1">
        <v>68</v>
      </c>
      <c r="B70" s="10">
        <v>46091</v>
      </c>
      <c r="C70" s="1" t="s">
        <v>117</v>
      </c>
      <c r="D70" s="1" t="s">
        <v>118</v>
      </c>
      <c r="E70" s="1">
        <v>3210</v>
      </c>
      <c r="F70" s="1"/>
      <c r="G70" s="1"/>
      <c r="H70" s="1"/>
      <c r="I70" s="1"/>
      <c r="J70" s="1">
        <f t="shared" si="1"/>
        <v>0</v>
      </c>
      <c r="K70" s="1"/>
    </row>
    <row r="71" spans="1:11" ht="20.25" customHeight="1" x14ac:dyDescent="0.3">
      <c r="A71" s="1">
        <v>69</v>
      </c>
      <c r="B71" s="10">
        <v>46092</v>
      </c>
      <c r="C71" s="1" t="s">
        <v>117</v>
      </c>
      <c r="D71" s="1" t="s">
        <v>118</v>
      </c>
      <c r="E71" s="1">
        <v>3210</v>
      </c>
      <c r="F71" s="1"/>
      <c r="G71" s="1"/>
      <c r="H71" s="1"/>
      <c r="I71" s="1"/>
      <c r="J71" s="1">
        <f t="shared" si="1"/>
        <v>0</v>
      </c>
      <c r="K71" s="1"/>
    </row>
    <row r="72" spans="1:11" ht="20.25" customHeight="1" x14ac:dyDescent="0.3">
      <c r="A72" s="1">
        <v>70</v>
      </c>
      <c r="B72" s="10">
        <v>46093</v>
      </c>
      <c r="C72" s="1" t="s">
        <v>117</v>
      </c>
      <c r="D72" s="1" t="s">
        <v>118</v>
      </c>
      <c r="E72" s="1">
        <v>3210</v>
      </c>
      <c r="F72" s="1"/>
      <c r="G72" s="1"/>
      <c r="H72" s="1"/>
      <c r="I72" s="1"/>
      <c r="J72" s="1">
        <f t="shared" si="1"/>
        <v>0</v>
      </c>
      <c r="K72" s="1"/>
    </row>
    <row r="73" spans="1:11" ht="20.25" customHeight="1" x14ac:dyDescent="0.3">
      <c r="A73" s="1">
        <v>71</v>
      </c>
      <c r="B73" s="10">
        <v>46094</v>
      </c>
      <c r="C73" s="1" t="s">
        <v>117</v>
      </c>
      <c r="D73" s="1" t="s">
        <v>118</v>
      </c>
      <c r="E73" s="1">
        <v>3210</v>
      </c>
      <c r="F73" s="1"/>
      <c r="G73" s="1"/>
      <c r="H73" s="1"/>
      <c r="I73" s="1"/>
      <c r="J73" s="1">
        <f t="shared" si="1"/>
        <v>0</v>
      </c>
      <c r="K73" s="1"/>
    </row>
    <row r="74" spans="1:11" ht="20.25" customHeight="1" x14ac:dyDescent="0.3">
      <c r="A74" s="1">
        <v>72</v>
      </c>
      <c r="B74" s="10">
        <v>46095</v>
      </c>
      <c r="C74" s="1" t="s">
        <v>117</v>
      </c>
      <c r="D74" s="1" t="s">
        <v>118</v>
      </c>
      <c r="E74" s="1">
        <v>3210</v>
      </c>
      <c r="F74" s="1"/>
      <c r="G74" s="1"/>
      <c r="H74" s="1"/>
      <c r="I74" s="1"/>
      <c r="J74" s="1">
        <f t="shared" si="1"/>
        <v>0</v>
      </c>
      <c r="K74" s="1"/>
    </row>
    <row r="75" spans="1:11" ht="20.25" customHeight="1" x14ac:dyDescent="0.3">
      <c r="A75" s="1">
        <v>73</v>
      </c>
      <c r="B75" s="10">
        <v>46096</v>
      </c>
      <c r="C75" s="1" t="s">
        <v>117</v>
      </c>
      <c r="D75" s="1" t="s">
        <v>118</v>
      </c>
      <c r="E75" s="1">
        <v>3210</v>
      </c>
      <c r="F75" s="1"/>
      <c r="G75" s="1"/>
      <c r="H75" s="1"/>
      <c r="I75" s="1"/>
      <c r="J75" s="1">
        <f t="shared" si="1"/>
        <v>0</v>
      </c>
      <c r="K75" s="1"/>
    </row>
    <row r="76" spans="1:11" ht="20.25" customHeight="1" x14ac:dyDescent="0.3">
      <c r="A76" s="1">
        <v>74</v>
      </c>
      <c r="B76" s="10">
        <v>46097</v>
      </c>
      <c r="C76" s="1" t="s">
        <v>117</v>
      </c>
      <c r="D76" s="1" t="s">
        <v>118</v>
      </c>
      <c r="E76" s="1">
        <v>3210</v>
      </c>
      <c r="F76" s="1"/>
      <c r="G76" s="1"/>
      <c r="H76" s="1"/>
      <c r="I76" s="1"/>
      <c r="J76" s="1">
        <f t="shared" si="1"/>
        <v>0</v>
      </c>
      <c r="K76" s="1"/>
    </row>
    <row r="77" spans="1:11" ht="20.25" customHeight="1" x14ac:dyDescent="0.3">
      <c r="A77" s="1">
        <v>75</v>
      </c>
      <c r="B77" s="10">
        <v>46098</v>
      </c>
      <c r="C77" s="1" t="s">
        <v>117</v>
      </c>
      <c r="D77" s="1" t="s">
        <v>118</v>
      </c>
      <c r="E77" s="1">
        <v>3210</v>
      </c>
      <c r="F77" s="1"/>
      <c r="G77" s="1"/>
      <c r="H77" s="1"/>
      <c r="I77" s="1"/>
      <c r="J77" s="1">
        <f t="shared" si="1"/>
        <v>0</v>
      </c>
      <c r="K77" s="1"/>
    </row>
    <row r="78" spans="1:11" ht="20.25" customHeight="1" x14ac:dyDescent="0.3">
      <c r="A78" s="1">
        <v>76</v>
      </c>
      <c r="B78" s="10">
        <v>46099</v>
      </c>
      <c r="C78" s="1" t="s">
        <v>117</v>
      </c>
      <c r="D78" s="1" t="s">
        <v>118</v>
      </c>
      <c r="E78" s="1">
        <v>3210</v>
      </c>
      <c r="F78" s="1"/>
      <c r="G78" s="1"/>
      <c r="H78" s="1"/>
      <c r="I78" s="1"/>
      <c r="J78" s="1">
        <f t="shared" si="1"/>
        <v>0</v>
      </c>
      <c r="K78" s="1"/>
    </row>
    <row r="79" spans="1:11" ht="20.25" customHeight="1" x14ac:dyDescent="0.3">
      <c r="A79" s="1">
        <v>77</v>
      </c>
      <c r="B79" s="10">
        <v>46100</v>
      </c>
      <c r="C79" s="1" t="s">
        <v>117</v>
      </c>
      <c r="D79" s="1" t="s">
        <v>118</v>
      </c>
      <c r="E79" s="1">
        <v>3210</v>
      </c>
      <c r="F79" s="1"/>
      <c r="G79" s="1"/>
      <c r="H79" s="1"/>
      <c r="I79" s="1"/>
      <c r="J79" s="1">
        <f t="shared" si="1"/>
        <v>0</v>
      </c>
      <c r="K79" s="1"/>
    </row>
    <row r="80" spans="1:11" ht="20.25" customHeight="1" x14ac:dyDescent="0.3">
      <c r="A80" s="1">
        <v>78</v>
      </c>
      <c r="B80" s="10">
        <v>46101</v>
      </c>
      <c r="C80" s="1" t="s">
        <v>117</v>
      </c>
      <c r="D80" s="1" t="s">
        <v>118</v>
      </c>
      <c r="E80" s="1">
        <v>3210</v>
      </c>
      <c r="F80" s="1"/>
      <c r="G80" s="1"/>
      <c r="H80" s="1"/>
      <c r="I80" s="1"/>
      <c r="J80" s="1">
        <f t="shared" si="1"/>
        <v>0</v>
      </c>
      <c r="K80" s="1"/>
    </row>
    <row r="81" spans="1:11" ht="20.25" customHeight="1" x14ac:dyDescent="0.3">
      <c r="A81" s="1">
        <v>79</v>
      </c>
      <c r="B81" s="10">
        <v>46102</v>
      </c>
      <c r="C81" s="1" t="s">
        <v>117</v>
      </c>
      <c r="D81" s="1" t="s">
        <v>118</v>
      </c>
      <c r="E81" s="1">
        <v>3210</v>
      </c>
      <c r="F81" s="1"/>
      <c r="G81" s="1"/>
      <c r="H81" s="1"/>
      <c r="I81" s="1"/>
      <c r="J81" s="1">
        <f t="shared" si="1"/>
        <v>0</v>
      </c>
      <c r="K81" s="1"/>
    </row>
    <row r="82" spans="1:11" ht="20.25" customHeight="1" x14ac:dyDescent="0.3">
      <c r="A82" s="1">
        <v>80</v>
      </c>
      <c r="B82" s="10">
        <v>46103</v>
      </c>
      <c r="C82" s="1" t="s">
        <v>117</v>
      </c>
      <c r="D82" s="1" t="s">
        <v>118</v>
      </c>
      <c r="E82" s="1">
        <v>3210</v>
      </c>
      <c r="F82" s="1"/>
      <c r="G82" s="1"/>
      <c r="H82" s="1"/>
      <c r="I82" s="1"/>
      <c r="J82" s="1">
        <f t="shared" si="1"/>
        <v>0</v>
      </c>
      <c r="K82" s="1"/>
    </row>
    <row r="83" spans="1:11" ht="20.25" customHeight="1" x14ac:dyDescent="0.3">
      <c r="A83" s="1">
        <v>81</v>
      </c>
      <c r="B83" s="10">
        <v>46104</v>
      </c>
      <c r="C83" s="1" t="s">
        <v>117</v>
      </c>
      <c r="D83" s="1" t="s">
        <v>118</v>
      </c>
      <c r="E83" s="1">
        <v>3210</v>
      </c>
      <c r="F83" s="1"/>
      <c r="G83" s="1"/>
      <c r="H83" s="1"/>
      <c r="I83" s="1"/>
      <c r="J83" s="1">
        <f t="shared" si="1"/>
        <v>0</v>
      </c>
      <c r="K83" s="1"/>
    </row>
    <row r="84" spans="1:11" ht="20.25" customHeight="1" x14ac:dyDescent="0.3">
      <c r="A84" s="1">
        <v>82</v>
      </c>
      <c r="B84" s="10">
        <v>46105</v>
      </c>
      <c r="C84" s="1" t="s">
        <v>117</v>
      </c>
      <c r="D84" s="1" t="s">
        <v>118</v>
      </c>
      <c r="E84" s="1">
        <v>3210</v>
      </c>
      <c r="F84" s="1"/>
      <c r="G84" s="1"/>
      <c r="H84" s="1"/>
      <c r="I84" s="1"/>
      <c r="J84" s="1">
        <f t="shared" si="1"/>
        <v>0</v>
      </c>
      <c r="K84" s="1"/>
    </row>
    <row r="85" spans="1:11" ht="20.25" customHeight="1" x14ac:dyDescent="0.3">
      <c r="A85" s="1">
        <v>83</v>
      </c>
      <c r="B85" s="10">
        <v>46106</v>
      </c>
      <c r="C85" s="1" t="s">
        <v>117</v>
      </c>
      <c r="D85" s="1" t="s">
        <v>118</v>
      </c>
      <c r="E85" s="1">
        <v>3210</v>
      </c>
      <c r="F85" s="1"/>
      <c r="G85" s="1"/>
      <c r="H85" s="1"/>
      <c r="I85" s="1"/>
      <c r="J85" s="1">
        <f t="shared" si="1"/>
        <v>0</v>
      </c>
      <c r="K85" s="1"/>
    </row>
    <row r="86" spans="1:11" ht="20.25" customHeight="1" x14ac:dyDescent="0.3">
      <c r="A86" s="1">
        <v>84</v>
      </c>
      <c r="B86" s="10">
        <v>46107</v>
      </c>
      <c r="C86" s="1" t="s">
        <v>117</v>
      </c>
      <c r="D86" s="1" t="s">
        <v>118</v>
      </c>
      <c r="E86" s="1">
        <v>3210</v>
      </c>
      <c r="F86" s="1"/>
      <c r="G86" s="1"/>
      <c r="H86" s="1"/>
      <c r="I86" s="1"/>
      <c r="J86" s="1">
        <f t="shared" si="1"/>
        <v>0</v>
      </c>
      <c r="K86" s="1"/>
    </row>
    <row r="87" spans="1:11" ht="20.25" customHeight="1" x14ac:dyDescent="0.3">
      <c r="A87" s="1">
        <v>85</v>
      </c>
      <c r="B87" s="10">
        <v>46108</v>
      </c>
      <c r="C87" s="1" t="s">
        <v>117</v>
      </c>
      <c r="D87" s="1" t="s">
        <v>118</v>
      </c>
      <c r="E87" s="1">
        <v>3210</v>
      </c>
      <c r="F87" s="1"/>
      <c r="G87" s="1"/>
      <c r="H87" s="1"/>
      <c r="I87" s="1"/>
      <c r="J87" s="1">
        <f t="shared" si="1"/>
        <v>0</v>
      </c>
      <c r="K87" s="1"/>
    </row>
    <row r="88" spans="1:11" ht="20.25" customHeight="1" x14ac:dyDescent="0.3">
      <c r="A88" s="1">
        <v>86</v>
      </c>
      <c r="B88" s="10">
        <v>46109</v>
      </c>
      <c r="C88" s="1" t="s">
        <v>117</v>
      </c>
      <c r="D88" s="1" t="s">
        <v>118</v>
      </c>
      <c r="E88" s="1">
        <v>3210</v>
      </c>
      <c r="F88" s="1"/>
      <c r="G88" s="1"/>
      <c r="H88" s="1"/>
      <c r="I88" s="1"/>
      <c r="J88" s="1">
        <f t="shared" si="1"/>
        <v>0</v>
      </c>
      <c r="K88" s="1"/>
    </row>
    <row r="89" spans="1:11" ht="20.25" customHeight="1" x14ac:dyDescent="0.3">
      <c r="A89" s="1">
        <v>87</v>
      </c>
      <c r="B89" s="10">
        <v>46110</v>
      </c>
      <c r="C89" s="1" t="s">
        <v>117</v>
      </c>
      <c r="D89" s="1" t="s">
        <v>118</v>
      </c>
      <c r="E89" s="1">
        <v>3210</v>
      </c>
      <c r="F89" s="1"/>
      <c r="G89" s="1"/>
      <c r="H89" s="1"/>
      <c r="I89" s="1"/>
      <c r="J89" s="1">
        <f t="shared" si="1"/>
        <v>0</v>
      </c>
      <c r="K89" s="1"/>
    </row>
    <row r="90" spans="1:11" ht="20.25" customHeight="1" x14ac:dyDescent="0.3">
      <c r="A90" s="1">
        <v>88</v>
      </c>
      <c r="B90" s="10">
        <v>46111</v>
      </c>
      <c r="C90" s="1" t="s">
        <v>117</v>
      </c>
      <c r="D90" s="1" t="s">
        <v>118</v>
      </c>
      <c r="E90" s="1">
        <v>3210</v>
      </c>
      <c r="F90" s="1"/>
      <c r="G90" s="1"/>
      <c r="H90" s="1"/>
      <c r="I90" s="1"/>
      <c r="J90" s="1">
        <f t="shared" si="1"/>
        <v>0</v>
      </c>
      <c r="K90" s="1"/>
    </row>
    <row r="91" spans="1:11" ht="20.25" customHeight="1" x14ac:dyDescent="0.3">
      <c r="A91" s="1">
        <v>89</v>
      </c>
      <c r="B91" s="10">
        <v>46112</v>
      </c>
      <c r="C91" s="1" t="s">
        <v>117</v>
      </c>
      <c r="D91" s="1" t="s">
        <v>118</v>
      </c>
      <c r="E91" s="1">
        <v>3210</v>
      </c>
      <c r="F91" s="1"/>
      <c r="G91" s="1"/>
      <c r="H91" s="1"/>
      <c r="I91" s="1"/>
      <c r="J91" s="1">
        <f t="shared" si="1"/>
        <v>0</v>
      </c>
      <c r="K91" s="1"/>
    </row>
    <row r="92" spans="1:11" ht="20.25" customHeight="1" x14ac:dyDescent="0.3">
      <c r="A92" s="1">
        <v>90</v>
      </c>
      <c r="B92" s="10">
        <v>46113</v>
      </c>
      <c r="C92" s="1" t="s">
        <v>117</v>
      </c>
      <c r="D92" s="1" t="s">
        <v>118</v>
      </c>
      <c r="E92" s="1">
        <v>3210</v>
      </c>
      <c r="F92" s="1"/>
      <c r="G92" s="1"/>
      <c r="H92" s="1"/>
      <c r="I92" s="1"/>
      <c r="J92" s="1">
        <f t="shared" si="1"/>
        <v>0</v>
      </c>
      <c r="K92" s="1"/>
    </row>
    <row r="93" spans="1:11" ht="20.25" customHeight="1" x14ac:dyDescent="0.3">
      <c r="A93" s="1">
        <v>91</v>
      </c>
      <c r="B93" s="10">
        <v>46114</v>
      </c>
      <c r="C93" s="1" t="s">
        <v>117</v>
      </c>
      <c r="D93" s="1" t="s">
        <v>118</v>
      </c>
      <c r="E93" s="1">
        <v>3210</v>
      </c>
      <c r="F93" s="1"/>
      <c r="G93" s="1"/>
      <c r="H93" s="1"/>
      <c r="I93" s="1"/>
      <c r="J93" s="1">
        <f t="shared" si="1"/>
        <v>0</v>
      </c>
      <c r="K93" s="1"/>
    </row>
    <row r="94" spans="1:11" ht="20.25" customHeight="1" x14ac:dyDescent="0.3">
      <c r="A94" s="1">
        <v>92</v>
      </c>
      <c r="B94" s="10">
        <v>46115</v>
      </c>
      <c r="C94" s="1" t="s">
        <v>117</v>
      </c>
      <c r="D94" s="1" t="s">
        <v>118</v>
      </c>
      <c r="E94" s="1">
        <v>3210</v>
      </c>
      <c r="F94" s="1"/>
      <c r="G94" s="1"/>
      <c r="H94" s="1"/>
      <c r="I94" s="1"/>
      <c r="J94" s="1">
        <f t="shared" si="1"/>
        <v>0</v>
      </c>
      <c r="K94" s="1"/>
    </row>
    <row r="95" spans="1:11" ht="20.25" customHeight="1" x14ac:dyDescent="0.3">
      <c r="A95" s="1">
        <v>93</v>
      </c>
      <c r="B95" s="10">
        <v>46116</v>
      </c>
      <c r="C95" s="1" t="s">
        <v>117</v>
      </c>
      <c r="D95" s="1" t="s">
        <v>118</v>
      </c>
      <c r="E95" s="1">
        <v>3210</v>
      </c>
      <c r="F95" s="1"/>
      <c r="G95" s="1"/>
      <c r="H95" s="1"/>
      <c r="I95" s="1"/>
      <c r="J95" s="1">
        <f t="shared" si="1"/>
        <v>0</v>
      </c>
      <c r="K95" s="1"/>
    </row>
    <row r="96" spans="1:11" ht="20.25" customHeight="1" x14ac:dyDescent="0.3">
      <c r="A96" s="1">
        <v>94</v>
      </c>
      <c r="B96" s="10">
        <v>46117</v>
      </c>
      <c r="C96" s="1" t="s">
        <v>117</v>
      </c>
      <c r="D96" s="1" t="s">
        <v>118</v>
      </c>
      <c r="E96" s="1">
        <v>3210</v>
      </c>
      <c r="F96" s="1"/>
      <c r="G96" s="1"/>
      <c r="H96" s="1"/>
      <c r="I96" s="1"/>
      <c r="J96" s="1">
        <f t="shared" si="1"/>
        <v>0</v>
      </c>
      <c r="K96" s="1"/>
    </row>
    <row r="97" spans="1:11" ht="20.25" customHeight="1" x14ac:dyDescent="0.3">
      <c r="A97" s="1">
        <v>95</v>
      </c>
      <c r="B97" s="10">
        <v>46118</v>
      </c>
      <c r="C97" s="1" t="s">
        <v>117</v>
      </c>
      <c r="D97" s="1" t="s">
        <v>118</v>
      </c>
      <c r="E97" s="1">
        <v>3210</v>
      </c>
      <c r="F97" s="1"/>
      <c r="G97" s="1"/>
      <c r="H97" s="1"/>
      <c r="I97" s="1"/>
      <c r="J97" s="1">
        <f t="shared" si="1"/>
        <v>0</v>
      </c>
      <c r="K97" s="1"/>
    </row>
    <row r="98" spans="1:11" ht="20.25" customHeight="1" x14ac:dyDescent="0.3">
      <c r="A98" s="1">
        <v>96</v>
      </c>
      <c r="B98" s="10">
        <v>46119</v>
      </c>
      <c r="C98" s="1" t="s">
        <v>117</v>
      </c>
      <c r="D98" s="1" t="s">
        <v>118</v>
      </c>
      <c r="E98" s="1">
        <v>3210</v>
      </c>
      <c r="F98" s="1"/>
      <c r="G98" s="1"/>
      <c r="H98" s="1"/>
      <c r="I98" s="1"/>
      <c r="J98" s="1">
        <f t="shared" si="1"/>
        <v>0</v>
      </c>
      <c r="K98" s="1"/>
    </row>
    <row r="99" spans="1:11" ht="20.25" customHeight="1" x14ac:dyDescent="0.3">
      <c r="A99" s="1">
        <v>97</v>
      </c>
      <c r="B99" s="10">
        <v>46120</v>
      </c>
      <c r="C99" s="1" t="s">
        <v>117</v>
      </c>
      <c r="D99" s="1" t="s">
        <v>118</v>
      </c>
      <c r="E99" s="1">
        <v>3210</v>
      </c>
      <c r="F99" s="1"/>
      <c r="G99" s="1"/>
      <c r="H99" s="1"/>
      <c r="I99" s="1"/>
      <c r="J99" s="1">
        <f t="shared" si="1"/>
        <v>0</v>
      </c>
      <c r="K99" s="1"/>
    </row>
    <row r="100" spans="1:11" ht="20.25" customHeight="1" x14ac:dyDescent="0.3">
      <c r="A100" s="1">
        <v>98</v>
      </c>
      <c r="B100" s="10">
        <v>46121</v>
      </c>
      <c r="C100" s="1" t="s">
        <v>117</v>
      </c>
      <c r="D100" s="1" t="s">
        <v>118</v>
      </c>
      <c r="E100" s="1">
        <v>3210</v>
      </c>
      <c r="F100" s="1"/>
      <c r="G100" s="1"/>
      <c r="H100" s="1"/>
      <c r="I100" s="1"/>
      <c r="J100" s="1">
        <f t="shared" si="1"/>
        <v>0</v>
      </c>
      <c r="K100" s="1"/>
    </row>
    <row r="101" spans="1:11" ht="20.25" customHeight="1" x14ac:dyDescent="0.3">
      <c r="A101" s="1">
        <v>99</v>
      </c>
      <c r="B101" s="10">
        <v>46122</v>
      </c>
      <c r="C101" s="1" t="s">
        <v>117</v>
      </c>
      <c r="D101" s="1" t="s">
        <v>118</v>
      </c>
      <c r="E101" s="1">
        <v>3210</v>
      </c>
      <c r="F101" s="1"/>
      <c r="G101" s="1"/>
      <c r="H101" s="1"/>
      <c r="I101" s="1"/>
      <c r="J101" s="1">
        <f t="shared" si="1"/>
        <v>0</v>
      </c>
      <c r="K101" s="1"/>
    </row>
    <row r="102" spans="1:11" ht="20.25" customHeight="1" x14ac:dyDescent="0.3">
      <c r="A102" s="1">
        <v>100</v>
      </c>
      <c r="B102" s="10">
        <v>46123</v>
      </c>
      <c r="C102" s="1" t="s">
        <v>117</v>
      </c>
      <c r="D102" s="1" t="s">
        <v>118</v>
      </c>
      <c r="E102" s="1">
        <v>3210</v>
      </c>
      <c r="F102" s="1"/>
      <c r="G102" s="1"/>
      <c r="H102" s="1"/>
      <c r="I102" s="1"/>
      <c r="J102" s="1">
        <f t="shared" si="1"/>
        <v>0</v>
      </c>
      <c r="K102" s="1"/>
    </row>
    <row r="103" spans="1:11" ht="20.25" customHeight="1" x14ac:dyDescent="0.3">
      <c r="A103" s="1">
        <v>101</v>
      </c>
      <c r="B103" s="10">
        <v>46124</v>
      </c>
      <c r="C103" s="1" t="s">
        <v>117</v>
      </c>
      <c r="D103" s="1" t="s">
        <v>118</v>
      </c>
      <c r="E103" s="1">
        <v>3210</v>
      </c>
      <c r="F103" s="1"/>
      <c r="G103" s="1"/>
      <c r="H103" s="1"/>
      <c r="I103" s="1"/>
      <c r="J103" s="1">
        <f t="shared" si="1"/>
        <v>0</v>
      </c>
      <c r="K103" s="1"/>
    </row>
    <row r="104" spans="1:11" ht="20.25" customHeight="1" x14ac:dyDescent="0.3">
      <c r="A104" s="1">
        <v>102</v>
      </c>
      <c r="B104" s="10">
        <v>46125</v>
      </c>
      <c r="C104" s="1" t="s">
        <v>117</v>
      </c>
      <c r="D104" s="1" t="s">
        <v>118</v>
      </c>
      <c r="E104" s="1">
        <v>3210</v>
      </c>
      <c r="F104" s="1"/>
      <c r="G104" s="1"/>
      <c r="H104" s="1"/>
      <c r="I104" s="1"/>
      <c r="J104" s="1">
        <f t="shared" si="1"/>
        <v>0</v>
      </c>
      <c r="K104" s="1"/>
    </row>
    <row r="105" spans="1:11" ht="20.25" customHeight="1" x14ac:dyDescent="0.3">
      <c r="A105" s="1">
        <v>103</v>
      </c>
      <c r="B105" s="10">
        <v>46126</v>
      </c>
      <c r="C105" s="1" t="s">
        <v>117</v>
      </c>
      <c r="D105" s="1" t="s">
        <v>118</v>
      </c>
      <c r="E105" s="1">
        <v>3210</v>
      </c>
      <c r="F105" s="1"/>
      <c r="G105" s="1"/>
      <c r="H105" s="1"/>
      <c r="I105" s="1"/>
      <c r="J105" s="1">
        <f t="shared" si="1"/>
        <v>0</v>
      </c>
      <c r="K105" s="1"/>
    </row>
    <row r="106" spans="1:11" ht="20.25" customHeight="1" x14ac:dyDescent="0.3">
      <c r="A106" s="1">
        <v>104</v>
      </c>
      <c r="B106" s="10">
        <v>46127</v>
      </c>
      <c r="C106" s="1" t="s">
        <v>117</v>
      </c>
      <c r="D106" s="1" t="s">
        <v>118</v>
      </c>
      <c r="E106" s="1">
        <v>3210</v>
      </c>
      <c r="F106" s="1"/>
      <c r="G106" s="1"/>
      <c r="H106" s="1"/>
      <c r="I106" s="1"/>
      <c r="J106" s="1">
        <f t="shared" si="1"/>
        <v>0</v>
      </c>
      <c r="K106" s="1"/>
    </row>
    <row r="107" spans="1:11" ht="20.25" customHeight="1" x14ac:dyDescent="0.3">
      <c r="A107" s="1">
        <v>105</v>
      </c>
      <c r="B107" s="10">
        <v>46128</v>
      </c>
      <c r="C107" s="1" t="s">
        <v>117</v>
      </c>
      <c r="D107" s="1" t="s">
        <v>118</v>
      </c>
      <c r="E107" s="1">
        <v>3210</v>
      </c>
      <c r="F107" s="1"/>
      <c r="G107" s="1"/>
      <c r="H107" s="1"/>
      <c r="I107" s="1"/>
      <c r="J107" s="1">
        <f t="shared" si="1"/>
        <v>0</v>
      </c>
      <c r="K107" s="1"/>
    </row>
    <row r="108" spans="1:11" ht="20.25" customHeight="1" x14ac:dyDescent="0.3">
      <c r="A108" s="1">
        <v>106</v>
      </c>
      <c r="B108" s="10">
        <v>46129</v>
      </c>
      <c r="C108" s="1" t="s">
        <v>117</v>
      </c>
      <c r="D108" s="1" t="s">
        <v>118</v>
      </c>
      <c r="E108" s="1">
        <v>3210</v>
      </c>
      <c r="F108" s="1"/>
      <c r="G108" s="1"/>
      <c r="H108" s="1"/>
      <c r="I108" s="1"/>
      <c r="J108" s="1">
        <f t="shared" si="1"/>
        <v>0</v>
      </c>
      <c r="K108" s="1"/>
    </row>
    <row r="109" spans="1:11" ht="20.25" customHeight="1" x14ac:dyDescent="0.3">
      <c r="A109" s="1">
        <v>107</v>
      </c>
      <c r="B109" s="10">
        <v>46130</v>
      </c>
      <c r="C109" s="1" t="s">
        <v>117</v>
      </c>
      <c r="D109" s="1" t="s">
        <v>118</v>
      </c>
      <c r="E109" s="1">
        <v>3210</v>
      </c>
      <c r="F109" s="1"/>
      <c r="G109" s="1"/>
      <c r="H109" s="1"/>
      <c r="I109" s="1"/>
      <c r="J109" s="1">
        <f t="shared" si="1"/>
        <v>0</v>
      </c>
      <c r="K109" s="1"/>
    </row>
    <row r="110" spans="1:11" ht="20.25" customHeight="1" x14ac:dyDescent="0.3">
      <c r="A110" s="1">
        <v>108</v>
      </c>
      <c r="B110" s="10">
        <v>46131</v>
      </c>
      <c r="C110" s="1" t="s">
        <v>117</v>
      </c>
      <c r="D110" s="1" t="s">
        <v>118</v>
      </c>
      <c r="E110" s="1">
        <v>3210</v>
      </c>
      <c r="F110" s="1"/>
      <c r="G110" s="1"/>
      <c r="H110" s="1"/>
      <c r="I110" s="1"/>
      <c r="J110" s="1">
        <f t="shared" si="1"/>
        <v>0</v>
      </c>
      <c r="K110" s="1"/>
    </row>
    <row r="111" spans="1:11" ht="20.25" customHeight="1" x14ac:dyDescent="0.3">
      <c r="A111" s="1">
        <v>109</v>
      </c>
      <c r="B111" s="10">
        <v>46132</v>
      </c>
      <c r="C111" s="1" t="s">
        <v>117</v>
      </c>
      <c r="D111" s="1" t="s">
        <v>118</v>
      </c>
      <c r="E111" s="1">
        <v>3210</v>
      </c>
      <c r="F111" s="1"/>
      <c r="G111" s="1"/>
      <c r="H111" s="1"/>
      <c r="I111" s="1"/>
      <c r="J111" s="1">
        <f t="shared" si="1"/>
        <v>0</v>
      </c>
      <c r="K111" s="1"/>
    </row>
    <row r="112" spans="1:11" ht="20.25" customHeight="1" x14ac:dyDescent="0.3">
      <c r="A112" s="1">
        <v>110</v>
      </c>
      <c r="B112" s="10">
        <v>46133</v>
      </c>
      <c r="C112" s="1" t="s">
        <v>117</v>
      </c>
      <c r="D112" s="1" t="s">
        <v>118</v>
      </c>
      <c r="E112" s="1">
        <v>3210</v>
      </c>
      <c r="F112" s="1"/>
      <c r="G112" s="1"/>
      <c r="H112" s="1"/>
      <c r="I112" s="1"/>
      <c r="J112" s="1">
        <f t="shared" si="1"/>
        <v>0</v>
      </c>
      <c r="K112" s="1"/>
    </row>
    <row r="113" spans="1:11" ht="20.25" customHeight="1" x14ac:dyDescent="0.3">
      <c r="A113" s="1">
        <v>111</v>
      </c>
      <c r="B113" s="10">
        <v>46134</v>
      </c>
      <c r="C113" s="1" t="s">
        <v>117</v>
      </c>
      <c r="D113" s="1" t="s">
        <v>118</v>
      </c>
      <c r="E113" s="1">
        <v>3210</v>
      </c>
      <c r="F113" s="1"/>
      <c r="G113" s="1"/>
      <c r="H113" s="1"/>
      <c r="I113" s="1"/>
      <c r="J113" s="1">
        <f t="shared" si="1"/>
        <v>0</v>
      </c>
      <c r="K113" s="1"/>
    </row>
    <row r="114" spans="1:11" ht="20.25" customHeight="1" x14ac:dyDescent="0.3">
      <c r="A114" s="1">
        <v>112</v>
      </c>
      <c r="B114" s="10">
        <v>46135</v>
      </c>
      <c r="C114" s="1" t="s">
        <v>117</v>
      </c>
      <c r="D114" s="1" t="s">
        <v>118</v>
      </c>
      <c r="E114" s="1">
        <v>3210</v>
      </c>
      <c r="F114" s="1"/>
      <c r="G114" s="1"/>
      <c r="H114" s="1"/>
      <c r="I114" s="1"/>
      <c r="J114" s="1">
        <f t="shared" si="1"/>
        <v>0</v>
      </c>
      <c r="K114" s="1"/>
    </row>
    <row r="115" spans="1:11" ht="20.25" customHeight="1" x14ac:dyDescent="0.3">
      <c r="A115" s="1">
        <v>113</v>
      </c>
      <c r="B115" s="10">
        <v>46136</v>
      </c>
      <c r="C115" s="1" t="s">
        <v>117</v>
      </c>
      <c r="D115" s="1" t="s">
        <v>118</v>
      </c>
      <c r="E115" s="1">
        <v>3210</v>
      </c>
      <c r="F115" s="1"/>
      <c r="G115" s="1"/>
      <c r="H115" s="1"/>
      <c r="I115" s="1"/>
      <c r="J115" s="1">
        <f t="shared" si="1"/>
        <v>0</v>
      </c>
      <c r="K115" s="1"/>
    </row>
    <row r="116" spans="1:11" ht="20.25" customHeight="1" x14ac:dyDescent="0.3">
      <c r="A116" s="1">
        <v>114</v>
      </c>
      <c r="B116" s="10">
        <v>46137</v>
      </c>
      <c r="C116" s="1" t="s">
        <v>117</v>
      </c>
      <c r="D116" s="1" t="s">
        <v>118</v>
      </c>
      <c r="E116" s="1">
        <v>3210</v>
      </c>
      <c r="F116" s="1"/>
      <c r="G116" s="1"/>
      <c r="H116" s="1"/>
      <c r="I116" s="1"/>
      <c r="J116" s="1">
        <f t="shared" si="1"/>
        <v>0</v>
      </c>
      <c r="K116" s="1"/>
    </row>
    <row r="117" spans="1:11" ht="20.25" customHeight="1" x14ac:dyDescent="0.3">
      <c r="A117" s="1">
        <v>115</v>
      </c>
      <c r="B117" s="10">
        <v>46138</v>
      </c>
      <c r="C117" s="1" t="s">
        <v>117</v>
      </c>
      <c r="D117" s="1" t="s">
        <v>118</v>
      </c>
      <c r="E117" s="1">
        <v>3210</v>
      </c>
      <c r="F117" s="1"/>
      <c r="G117" s="1"/>
      <c r="H117" s="1"/>
      <c r="I117" s="1"/>
      <c r="J117" s="1">
        <f t="shared" si="1"/>
        <v>0</v>
      </c>
      <c r="K117" s="1"/>
    </row>
    <row r="118" spans="1:11" ht="20.25" customHeight="1" x14ac:dyDescent="0.3">
      <c r="A118" s="1">
        <v>116</v>
      </c>
      <c r="B118" s="10">
        <v>46139</v>
      </c>
      <c r="C118" s="1" t="s">
        <v>117</v>
      </c>
      <c r="D118" s="1" t="s">
        <v>118</v>
      </c>
      <c r="E118" s="1">
        <v>3210</v>
      </c>
      <c r="F118" s="1"/>
      <c r="G118" s="1"/>
      <c r="H118" s="1"/>
      <c r="I118" s="1"/>
      <c r="J118" s="1">
        <f t="shared" si="1"/>
        <v>0</v>
      </c>
      <c r="K118" s="1"/>
    </row>
    <row r="119" spans="1:11" ht="20.25" customHeight="1" x14ac:dyDescent="0.3">
      <c r="A119" s="1">
        <v>117</v>
      </c>
      <c r="B119" s="10">
        <v>46140</v>
      </c>
      <c r="C119" s="1" t="s">
        <v>117</v>
      </c>
      <c r="D119" s="1" t="s">
        <v>118</v>
      </c>
      <c r="E119" s="1">
        <v>3210</v>
      </c>
      <c r="F119" s="1"/>
      <c r="G119" s="1"/>
      <c r="H119" s="1"/>
      <c r="I119" s="1"/>
      <c r="J119" s="1">
        <f t="shared" si="1"/>
        <v>0</v>
      </c>
      <c r="K119" s="1"/>
    </row>
    <row r="120" spans="1:11" ht="20.25" customHeight="1" x14ac:dyDescent="0.3">
      <c r="A120" s="1">
        <v>118</v>
      </c>
      <c r="B120" s="10">
        <v>46141</v>
      </c>
      <c r="C120" s="1" t="s">
        <v>117</v>
      </c>
      <c r="D120" s="1" t="s">
        <v>118</v>
      </c>
      <c r="E120" s="1">
        <v>3210</v>
      </c>
      <c r="F120" s="1"/>
      <c r="G120" s="1"/>
      <c r="H120" s="1"/>
      <c r="I120" s="1"/>
      <c r="J120" s="1">
        <f t="shared" si="1"/>
        <v>0</v>
      </c>
      <c r="K120" s="1"/>
    </row>
    <row r="121" spans="1:11" ht="20.25" customHeight="1" x14ac:dyDescent="0.3">
      <c r="A121" s="1">
        <v>119</v>
      </c>
      <c r="B121" s="10">
        <v>46142</v>
      </c>
      <c r="C121" s="1" t="s">
        <v>117</v>
      </c>
      <c r="D121" s="1" t="s">
        <v>118</v>
      </c>
      <c r="E121" s="1">
        <v>3210</v>
      </c>
      <c r="F121" s="1"/>
      <c r="G121" s="1"/>
      <c r="H121" s="1"/>
      <c r="I121" s="1"/>
      <c r="J121" s="1">
        <f t="shared" si="1"/>
        <v>0</v>
      </c>
      <c r="K121" s="1"/>
    </row>
    <row r="122" spans="1:11" ht="20.25" customHeight="1" x14ac:dyDescent="0.3">
      <c r="A122" s="1">
        <v>120</v>
      </c>
      <c r="B122" s="10">
        <v>46143</v>
      </c>
      <c r="C122" s="1" t="s">
        <v>117</v>
      </c>
      <c r="D122" s="1" t="s">
        <v>118</v>
      </c>
      <c r="E122" s="1">
        <v>3210</v>
      </c>
      <c r="F122" s="1"/>
      <c r="G122" s="1"/>
      <c r="H122" s="1"/>
      <c r="I122" s="1"/>
      <c r="J122" s="1">
        <f t="shared" si="1"/>
        <v>0</v>
      </c>
      <c r="K122" s="1"/>
    </row>
    <row r="123" spans="1:11" ht="20.25" customHeight="1" x14ac:dyDescent="0.3">
      <c r="A123" s="1">
        <v>121</v>
      </c>
      <c r="B123" s="10">
        <v>46144</v>
      </c>
      <c r="C123" s="1" t="s">
        <v>117</v>
      </c>
      <c r="D123" s="1" t="s">
        <v>118</v>
      </c>
      <c r="E123" s="1">
        <v>3210</v>
      </c>
      <c r="F123" s="1"/>
      <c r="G123" s="1"/>
      <c r="H123" s="1"/>
      <c r="I123" s="1"/>
      <c r="J123" s="1">
        <f t="shared" si="1"/>
        <v>0</v>
      </c>
      <c r="K123" s="1"/>
    </row>
    <row r="124" spans="1:11" ht="20.25" customHeight="1" x14ac:dyDescent="0.3">
      <c r="A124" s="1">
        <v>122</v>
      </c>
      <c r="B124" s="10">
        <v>46145</v>
      </c>
      <c r="C124" s="1" t="s">
        <v>117</v>
      </c>
      <c r="D124" s="1" t="s">
        <v>118</v>
      </c>
      <c r="E124" s="1">
        <v>3210</v>
      </c>
      <c r="F124" s="1"/>
      <c r="G124" s="1"/>
      <c r="H124" s="1"/>
      <c r="I124" s="1"/>
      <c r="J124" s="1">
        <f t="shared" si="1"/>
        <v>0</v>
      </c>
      <c r="K124" s="1"/>
    </row>
    <row r="125" spans="1:11" ht="20.25" customHeight="1" x14ac:dyDescent="0.3">
      <c r="A125" s="1">
        <v>123</v>
      </c>
      <c r="B125" s="10">
        <v>46146</v>
      </c>
      <c r="C125" s="1" t="s">
        <v>117</v>
      </c>
      <c r="D125" s="1" t="s">
        <v>118</v>
      </c>
      <c r="E125" s="1">
        <v>3210</v>
      </c>
      <c r="F125" s="1"/>
      <c r="G125" s="1"/>
      <c r="H125" s="1"/>
      <c r="I125" s="1"/>
      <c r="J125" s="1">
        <f t="shared" si="1"/>
        <v>0</v>
      </c>
      <c r="K125" s="1"/>
    </row>
    <row r="126" spans="1:11" ht="20.25" customHeight="1" x14ac:dyDescent="0.3">
      <c r="A126" s="1">
        <v>124</v>
      </c>
      <c r="B126" s="10">
        <v>46147</v>
      </c>
      <c r="C126" s="1" t="s">
        <v>117</v>
      </c>
      <c r="D126" s="1" t="s">
        <v>118</v>
      </c>
      <c r="E126" s="1">
        <v>3210</v>
      </c>
      <c r="F126" s="1"/>
      <c r="G126" s="1"/>
      <c r="H126" s="1"/>
      <c r="I126" s="1"/>
      <c r="J126" s="1">
        <f t="shared" si="1"/>
        <v>0</v>
      </c>
      <c r="K126" s="1"/>
    </row>
    <row r="127" spans="1:11" ht="20.25" customHeight="1" x14ac:dyDescent="0.3">
      <c r="A127" s="1">
        <v>125</v>
      </c>
      <c r="B127" s="10">
        <v>46148</v>
      </c>
      <c r="C127" s="1" t="s">
        <v>117</v>
      </c>
      <c r="D127" s="1" t="s">
        <v>118</v>
      </c>
      <c r="E127" s="1">
        <v>3210</v>
      </c>
      <c r="F127" s="1"/>
      <c r="G127" s="1"/>
      <c r="H127" s="1"/>
      <c r="I127" s="1"/>
      <c r="J127" s="1">
        <f t="shared" si="1"/>
        <v>0</v>
      </c>
      <c r="K127" s="1"/>
    </row>
    <row r="128" spans="1:11" ht="20.25" customHeight="1" x14ac:dyDescent="0.3">
      <c r="A128" s="1">
        <v>126</v>
      </c>
      <c r="B128" s="10">
        <v>46149</v>
      </c>
      <c r="C128" s="1" t="s">
        <v>117</v>
      </c>
      <c r="D128" s="1" t="s">
        <v>118</v>
      </c>
      <c r="E128" s="1">
        <v>3210</v>
      </c>
      <c r="F128" s="1"/>
      <c r="G128" s="1"/>
      <c r="H128" s="1"/>
      <c r="I128" s="1"/>
      <c r="J128" s="1">
        <f t="shared" si="1"/>
        <v>0</v>
      </c>
      <c r="K128" s="1"/>
    </row>
    <row r="129" spans="1:11" ht="20.25" customHeight="1" x14ac:dyDescent="0.3">
      <c r="A129" s="1">
        <v>127</v>
      </c>
      <c r="B129" s="10">
        <v>46150</v>
      </c>
      <c r="C129" s="1" t="s">
        <v>117</v>
      </c>
      <c r="D129" s="1" t="s">
        <v>118</v>
      </c>
      <c r="E129" s="1">
        <v>3210</v>
      </c>
      <c r="F129" s="1"/>
      <c r="G129" s="1"/>
      <c r="H129" s="1"/>
      <c r="I129" s="1"/>
      <c r="J129" s="1">
        <f t="shared" si="1"/>
        <v>0</v>
      </c>
      <c r="K129" s="1"/>
    </row>
    <row r="130" spans="1:11" ht="20.25" customHeight="1" x14ac:dyDescent="0.3">
      <c r="A130" s="1">
        <v>128</v>
      </c>
      <c r="B130" s="10">
        <v>46151</v>
      </c>
      <c r="C130" s="1" t="s">
        <v>117</v>
      </c>
      <c r="D130" s="1" t="s">
        <v>118</v>
      </c>
      <c r="E130" s="1">
        <v>3210</v>
      </c>
      <c r="F130" s="1"/>
      <c r="G130" s="1"/>
      <c r="H130" s="1"/>
      <c r="I130" s="1"/>
      <c r="J130" s="1">
        <f t="shared" si="1"/>
        <v>0</v>
      </c>
      <c r="K130" s="1"/>
    </row>
    <row r="131" spans="1:11" ht="20.25" customHeight="1" x14ac:dyDescent="0.3">
      <c r="A131" s="1">
        <v>129</v>
      </c>
      <c r="B131" s="10">
        <v>46152</v>
      </c>
      <c r="C131" s="1" t="s">
        <v>117</v>
      </c>
      <c r="D131" s="1" t="s">
        <v>118</v>
      </c>
      <c r="E131" s="1">
        <v>3210</v>
      </c>
      <c r="F131" s="1"/>
      <c r="G131" s="1"/>
      <c r="H131" s="1"/>
      <c r="I131" s="1"/>
      <c r="J131" s="1">
        <f t="shared" si="1"/>
        <v>0</v>
      </c>
      <c r="K131" s="1"/>
    </row>
    <row r="132" spans="1:11" ht="20.25" customHeight="1" x14ac:dyDescent="0.3">
      <c r="A132" s="1">
        <v>130</v>
      </c>
      <c r="B132" s="10">
        <v>46153</v>
      </c>
      <c r="C132" s="1" t="s">
        <v>117</v>
      </c>
      <c r="D132" s="1" t="s">
        <v>118</v>
      </c>
      <c r="E132" s="1">
        <v>3210</v>
      </c>
      <c r="F132" s="1"/>
      <c r="G132" s="1"/>
      <c r="H132" s="1"/>
      <c r="I132" s="1"/>
      <c r="J132" s="1">
        <f t="shared" ref="J132:J195" si="2">E132*F132-G132-H132+I132</f>
        <v>0</v>
      </c>
      <c r="K132" s="1"/>
    </row>
    <row r="133" spans="1:11" ht="20.25" customHeight="1" x14ac:dyDescent="0.3">
      <c r="A133" s="1">
        <v>131</v>
      </c>
      <c r="B133" s="10">
        <v>46154</v>
      </c>
      <c r="C133" s="1" t="s">
        <v>117</v>
      </c>
      <c r="D133" s="1" t="s">
        <v>118</v>
      </c>
      <c r="E133" s="1">
        <v>3210</v>
      </c>
      <c r="F133" s="1"/>
      <c r="G133" s="1"/>
      <c r="H133" s="1"/>
      <c r="I133" s="1"/>
      <c r="J133" s="1">
        <f t="shared" si="2"/>
        <v>0</v>
      </c>
      <c r="K133" s="1"/>
    </row>
    <row r="134" spans="1:11" ht="20.25" customHeight="1" x14ac:dyDescent="0.3">
      <c r="A134" s="1">
        <v>132</v>
      </c>
      <c r="B134" s="10">
        <v>46155</v>
      </c>
      <c r="C134" s="1" t="s">
        <v>117</v>
      </c>
      <c r="D134" s="1" t="s">
        <v>118</v>
      </c>
      <c r="E134" s="1">
        <v>3210</v>
      </c>
      <c r="F134" s="1"/>
      <c r="G134" s="1"/>
      <c r="H134" s="1"/>
      <c r="I134" s="1"/>
      <c r="J134" s="1">
        <f t="shared" si="2"/>
        <v>0</v>
      </c>
      <c r="K134" s="1"/>
    </row>
    <row r="135" spans="1:11" ht="20.25" customHeight="1" x14ac:dyDescent="0.3">
      <c r="A135" s="1">
        <v>133</v>
      </c>
      <c r="B135" s="10">
        <v>46156</v>
      </c>
      <c r="C135" s="1" t="s">
        <v>117</v>
      </c>
      <c r="D135" s="1" t="s">
        <v>118</v>
      </c>
      <c r="E135" s="1">
        <v>3210</v>
      </c>
      <c r="F135" s="1"/>
      <c r="G135" s="1"/>
      <c r="H135" s="1"/>
      <c r="I135" s="1"/>
      <c r="J135" s="1">
        <f t="shared" si="2"/>
        <v>0</v>
      </c>
      <c r="K135" s="1"/>
    </row>
    <row r="136" spans="1:11" ht="20.25" customHeight="1" x14ac:dyDescent="0.3">
      <c r="A136" s="1">
        <v>134</v>
      </c>
      <c r="B136" s="10">
        <v>46157</v>
      </c>
      <c r="C136" s="1" t="s">
        <v>117</v>
      </c>
      <c r="D136" s="1" t="s">
        <v>118</v>
      </c>
      <c r="E136" s="1">
        <v>3210</v>
      </c>
      <c r="F136" s="1"/>
      <c r="G136" s="1"/>
      <c r="H136" s="1"/>
      <c r="I136" s="1"/>
      <c r="J136" s="1">
        <f t="shared" si="2"/>
        <v>0</v>
      </c>
      <c r="K136" s="1"/>
    </row>
    <row r="137" spans="1:11" ht="20.25" customHeight="1" x14ac:dyDescent="0.3">
      <c r="A137" s="1">
        <v>135</v>
      </c>
      <c r="B137" s="10">
        <v>46158</v>
      </c>
      <c r="C137" s="1" t="s">
        <v>117</v>
      </c>
      <c r="D137" s="1" t="s">
        <v>118</v>
      </c>
      <c r="E137" s="1">
        <v>3210</v>
      </c>
      <c r="F137" s="1"/>
      <c r="G137" s="1"/>
      <c r="H137" s="1"/>
      <c r="I137" s="1"/>
      <c r="J137" s="1">
        <f t="shared" si="2"/>
        <v>0</v>
      </c>
      <c r="K137" s="1"/>
    </row>
    <row r="138" spans="1:11" ht="20.25" customHeight="1" x14ac:dyDescent="0.3">
      <c r="A138" s="1">
        <v>136</v>
      </c>
      <c r="B138" s="10">
        <v>46159</v>
      </c>
      <c r="C138" s="1" t="s">
        <v>117</v>
      </c>
      <c r="D138" s="1" t="s">
        <v>118</v>
      </c>
      <c r="E138" s="1">
        <v>3210</v>
      </c>
      <c r="F138" s="1"/>
      <c r="G138" s="1"/>
      <c r="H138" s="1"/>
      <c r="I138" s="1"/>
      <c r="J138" s="1">
        <f t="shared" si="2"/>
        <v>0</v>
      </c>
      <c r="K138" s="1"/>
    </row>
    <row r="139" spans="1:11" ht="20.25" customHeight="1" x14ac:dyDescent="0.3">
      <c r="A139" s="1">
        <v>137</v>
      </c>
      <c r="B139" s="10">
        <v>46160</v>
      </c>
      <c r="C139" s="1" t="s">
        <v>117</v>
      </c>
      <c r="D139" s="1" t="s">
        <v>118</v>
      </c>
      <c r="E139" s="1">
        <v>3210</v>
      </c>
      <c r="F139" s="1"/>
      <c r="G139" s="1"/>
      <c r="H139" s="1"/>
      <c r="I139" s="1"/>
      <c r="J139" s="1">
        <f t="shared" si="2"/>
        <v>0</v>
      </c>
      <c r="K139" s="1"/>
    </row>
    <row r="140" spans="1:11" ht="20.25" customHeight="1" x14ac:dyDescent="0.3">
      <c r="A140" s="1">
        <v>138</v>
      </c>
      <c r="B140" s="10">
        <v>46161</v>
      </c>
      <c r="C140" s="1" t="s">
        <v>117</v>
      </c>
      <c r="D140" s="1" t="s">
        <v>118</v>
      </c>
      <c r="E140" s="1">
        <v>3210</v>
      </c>
      <c r="F140" s="1"/>
      <c r="G140" s="1"/>
      <c r="H140" s="1"/>
      <c r="I140" s="1"/>
      <c r="J140" s="1">
        <f t="shared" si="2"/>
        <v>0</v>
      </c>
      <c r="K140" s="1"/>
    </row>
    <row r="141" spans="1:11" ht="20.25" customHeight="1" x14ac:dyDescent="0.3">
      <c r="A141" s="1">
        <v>139</v>
      </c>
      <c r="B141" s="10">
        <v>46162</v>
      </c>
      <c r="C141" s="1" t="s">
        <v>117</v>
      </c>
      <c r="D141" s="1" t="s">
        <v>118</v>
      </c>
      <c r="E141" s="1">
        <v>3210</v>
      </c>
      <c r="F141" s="1"/>
      <c r="G141" s="1"/>
      <c r="H141" s="1"/>
      <c r="I141" s="1"/>
      <c r="J141" s="1">
        <f t="shared" si="2"/>
        <v>0</v>
      </c>
      <c r="K141" s="1"/>
    </row>
    <row r="142" spans="1:11" ht="20.25" customHeight="1" x14ac:dyDescent="0.3">
      <c r="A142" s="1">
        <v>140</v>
      </c>
      <c r="B142" s="10">
        <v>46163</v>
      </c>
      <c r="C142" s="1" t="s">
        <v>117</v>
      </c>
      <c r="D142" s="1" t="s">
        <v>118</v>
      </c>
      <c r="E142" s="1">
        <v>3210</v>
      </c>
      <c r="F142" s="1"/>
      <c r="G142" s="1"/>
      <c r="H142" s="1"/>
      <c r="I142" s="1"/>
      <c r="J142" s="1">
        <f t="shared" si="2"/>
        <v>0</v>
      </c>
      <c r="K142" s="1"/>
    </row>
    <row r="143" spans="1:11" ht="20.25" customHeight="1" x14ac:dyDescent="0.3">
      <c r="A143" s="1">
        <v>141</v>
      </c>
      <c r="B143" s="10">
        <v>46164</v>
      </c>
      <c r="C143" s="1" t="s">
        <v>117</v>
      </c>
      <c r="D143" s="1" t="s">
        <v>118</v>
      </c>
      <c r="E143" s="1">
        <v>3210</v>
      </c>
      <c r="F143" s="1"/>
      <c r="G143" s="1"/>
      <c r="H143" s="1"/>
      <c r="I143" s="1"/>
      <c r="J143" s="1">
        <f t="shared" si="2"/>
        <v>0</v>
      </c>
      <c r="K143" s="1"/>
    </row>
    <row r="144" spans="1:11" ht="20.25" customHeight="1" x14ac:dyDescent="0.3">
      <c r="A144" s="1">
        <v>142</v>
      </c>
      <c r="B144" s="10">
        <v>46165</v>
      </c>
      <c r="C144" s="1" t="s">
        <v>117</v>
      </c>
      <c r="D144" s="1" t="s">
        <v>118</v>
      </c>
      <c r="E144" s="1">
        <v>3210</v>
      </c>
      <c r="F144" s="1"/>
      <c r="G144" s="1"/>
      <c r="H144" s="1"/>
      <c r="I144" s="1"/>
      <c r="J144" s="1">
        <f t="shared" si="2"/>
        <v>0</v>
      </c>
      <c r="K144" s="1"/>
    </row>
    <row r="145" spans="1:11" ht="20.25" customHeight="1" x14ac:dyDescent="0.3">
      <c r="A145" s="1">
        <v>143</v>
      </c>
      <c r="B145" s="10">
        <v>46166</v>
      </c>
      <c r="C145" s="1" t="s">
        <v>117</v>
      </c>
      <c r="D145" s="1" t="s">
        <v>118</v>
      </c>
      <c r="E145" s="1">
        <v>3210</v>
      </c>
      <c r="F145" s="1"/>
      <c r="G145" s="1"/>
      <c r="H145" s="1"/>
      <c r="I145" s="1"/>
      <c r="J145" s="1">
        <f t="shared" si="2"/>
        <v>0</v>
      </c>
      <c r="K145" s="1"/>
    </row>
    <row r="146" spans="1:11" ht="20.25" customHeight="1" x14ac:dyDescent="0.3">
      <c r="A146" s="1">
        <v>144</v>
      </c>
      <c r="B146" s="10">
        <v>46167</v>
      </c>
      <c r="C146" s="1" t="s">
        <v>117</v>
      </c>
      <c r="D146" s="1" t="s">
        <v>118</v>
      </c>
      <c r="E146" s="1">
        <v>3210</v>
      </c>
      <c r="F146" s="1"/>
      <c r="G146" s="1"/>
      <c r="H146" s="1"/>
      <c r="I146" s="1"/>
      <c r="J146" s="1">
        <f t="shared" si="2"/>
        <v>0</v>
      </c>
      <c r="K146" s="1"/>
    </row>
    <row r="147" spans="1:11" ht="20.25" customHeight="1" x14ac:dyDescent="0.3">
      <c r="A147" s="1">
        <v>145</v>
      </c>
      <c r="B147" s="10">
        <v>46168</v>
      </c>
      <c r="C147" s="1" t="s">
        <v>117</v>
      </c>
      <c r="D147" s="1" t="s">
        <v>118</v>
      </c>
      <c r="E147" s="1">
        <v>3210</v>
      </c>
      <c r="F147" s="1"/>
      <c r="G147" s="1"/>
      <c r="H147" s="1"/>
      <c r="I147" s="1"/>
      <c r="J147" s="1">
        <f t="shared" si="2"/>
        <v>0</v>
      </c>
      <c r="K147" s="1"/>
    </row>
    <row r="148" spans="1:11" ht="20.25" customHeight="1" x14ac:dyDescent="0.3">
      <c r="A148" s="1">
        <v>146</v>
      </c>
      <c r="B148" s="10">
        <v>46169</v>
      </c>
      <c r="C148" s="1" t="s">
        <v>117</v>
      </c>
      <c r="D148" s="1" t="s">
        <v>118</v>
      </c>
      <c r="E148" s="1">
        <v>3210</v>
      </c>
      <c r="F148" s="1"/>
      <c r="G148" s="1"/>
      <c r="H148" s="1"/>
      <c r="I148" s="1"/>
      <c r="J148" s="1">
        <f t="shared" si="2"/>
        <v>0</v>
      </c>
      <c r="K148" s="1"/>
    </row>
    <row r="149" spans="1:11" ht="20.25" customHeight="1" x14ac:dyDescent="0.3">
      <c r="A149" s="1">
        <v>147</v>
      </c>
      <c r="B149" s="10">
        <v>46170</v>
      </c>
      <c r="C149" s="1" t="s">
        <v>117</v>
      </c>
      <c r="D149" s="1" t="s">
        <v>118</v>
      </c>
      <c r="E149" s="1">
        <v>3210</v>
      </c>
      <c r="F149" s="1"/>
      <c r="G149" s="1"/>
      <c r="H149" s="1"/>
      <c r="I149" s="1"/>
      <c r="J149" s="1">
        <f t="shared" si="2"/>
        <v>0</v>
      </c>
      <c r="K149" s="1"/>
    </row>
    <row r="150" spans="1:11" ht="20.25" customHeight="1" x14ac:dyDescent="0.3">
      <c r="A150" s="1">
        <v>148</v>
      </c>
      <c r="B150" s="10">
        <v>46171</v>
      </c>
      <c r="C150" s="1" t="s">
        <v>117</v>
      </c>
      <c r="D150" s="1" t="s">
        <v>118</v>
      </c>
      <c r="E150" s="1">
        <v>3210</v>
      </c>
      <c r="F150" s="1"/>
      <c r="G150" s="1"/>
      <c r="H150" s="1"/>
      <c r="I150" s="1"/>
      <c r="J150" s="1">
        <f t="shared" si="2"/>
        <v>0</v>
      </c>
      <c r="K150" s="1"/>
    </row>
    <row r="151" spans="1:11" ht="20.25" customHeight="1" x14ac:dyDescent="0.3">
      <c r="A151" s="1">
        <v>149</v>
      </c>
      <c r="B151" s="10">
        <v>46172</v>
      </c>
      <c r="C151" s="1" t="s">
        <v>117</v>
      </c>
      <c r="D151" s="1" t="s">
        <v>118</v>
      </c>
      <c r="E151" s="1">
        <v>3210</v>
      </c>
      <c r="F151" s="1"/>
      <c r="G151" s="1"/>
      <c r="H151" s="1"/>
      <c r="I151" s="1"/>
      <c r="J151" s="1">
        <f t="shared" si="2"/>
        <v>0</v>
      </c>
      <c r="K151" s="1"/>
    </row>
    <row r="152" spans="1:11" ht="20.25" customHeight="1" x14ac:dyDescent="0.3">
      <c r="A152" s="1">
        <v>150</v>
      </c>
      <c r="B152" s="10">
        <v>46173</v>
      </c>
      <c r="C152" s="1" t="s">
        <v>117</v>
      </c>
      <c r="D152" s="1" t="s">
        <v>118</v>
      </c>
      <c r="E152" s="1">
        <v>3210</v>
      </c>
      <c r="F152" s="1"/>
      <c r="G152" s="1"/>
      <c r="H152" s="1"/>
      <c r="I152" s="1"/>
      <c r="J152" s="1">
        <f t="shared" si="2"/>
        <v>0</v>
      </c>
      <c r="K152" s="1"/>
    </row>
    <row r="153" spans="1:11" ht="20.25" customHeight="1" x14ac:dyDescent="0.3">
      <c r="A153" s="1">
        <v>151</v>
      </c>
      <c r="B153" s="10">
        <v>46174</v>
      </c>
      <c r="C153" s="1" t="s">
        <v>117</v>
      </c>
      <c r="D153" s="1" t="s">
        <v>118</v>
      </c>
      <c r="E153" s="1">
        <v>3210</v>
      </c>
      <c r="F153" s="1"/>
      <c r="G153" s="1"/>
      <c r="H153" s="1"/>
      <c r="I153" s="1"/>
      <c r="J153" s="1">
        <f t="shared" si="2"/>
        <v>0</v>
      </c>
      <c r="K153" s="1"/>
    </row>
    <row r="154" spans="1:11" ht="20.25" customHeight="1" x14ac:dyDescent="0.3">
      <c r="A154" s="1">
        <v>152</v>
      </c>
      <c r="B154" s="10">
        <v>46175</v>
      </c>
      <c r="C154" s="1" t="s">
        <v>117</v>
      </c>
      <c r="D154" s="1" t="s">
        <v>118</v>
      </c>
      <c r="E154" s="1">
        <v>3210</v>
      </c>
      <c r="F154" s="1"/>
      <c r="G154" s="1"/>
      <c r="H154" s="1"/>
      <c r="I154" s="1"/>
      <c r="J154" s="1">
        <f t="shared" si="2"/>
        <v>0</v>
      </c>
      <c r="K154" s="1"/>
    </row>
    <row r="155" spans="1:11" ht="20.25" customHeight="1" x14ac:dyDescent="0.3">
      <c r="A155" s="1">
        <v>153</v>
      </c>
      <c r="B155" s="10">
        <v>46176</v>
      </c>
      <c r="C155" s="1" t="s">
        <v>117</v>
      </c>
      <c r="D155" s="1" t="s">
        <v>118</v>
      </c>
      <c r="E155" s="1">
        <v>3210</v>
      </c>
      <c r="F155" s="1"/>
      <c r="G155" s="1"/>
      <c r="H155" s="1"/>
      <c r="I155" s="1"/>
      <c r="J155" s="1">
        <f t="shared" si="2"/>
        <v>0</v>
      </c>
      <c r="K155" s="1"/>
    </row>
    <row r="156" spans="1:11" ht="20.25" customHeight="1" x14ac:dyDescent="0.3">
      <c r="A156" s="1">
        <v>154</v>
      </c>
      <c r="B156" s="10">
        <v>46177</v>
      </c>
      <c r="C156" s="1" t="s">
        <v>117</v>
      </c>
      <c r="D156" s="1" t="s">
        <v>118</v>
      </c>
      <c r="E156" s="1">
        <v>3210</v>
      </c>
      <c r="F156" s="1"/>
      <c r="G156" s="1"/>
      <c r="H156" s="1"/>
      <c r="I156" s="1"/>
      <c r="J156" s="1">
        <f t="shared" si="2"/>
        <v>0</v>
      </c>
      <c r="K156" s="1"/>
    </row>
    <row r="157" spans="1:11" ht="20.25" customHeight="1" x14ac:dyDescent="0.3">
      <c r="A157" s="1">
        <v>155</v>
      </c>
      <c r="B157" s="10">
        <v>46178</v>
      </c>
      <c r="C157" s="1" t="s">
        <v>117</v>
      </c>
      <c r="D157" s="1" t="s">
        <v>118</v>
      </c>
      <c r="E157" s="1">
        <v>3210</v>
      </c>
      <c r="F157" s="1"/>
      <c r="G157" s="1"/>
      <c r="H157" s="1"/>
      <c r="I157" s="1"/>
      <c r="J157" s="1">
        <f t="shared" si="2"/>
        <v>0</v>
      </c>
      <c r="K157" s="1"/>
    </row>
    <row r="158" spans="1:11" ht="20.25" customHeight="1" x14ac:dyDescent="0.3">
      <c r="A158" s="1">
        <v>156</v>
      </c>
      <c r="B158" s="10">
        <v>46179</v>
      </c>
      <c r="C158" s="1" t="s">
        <v>117</v>
      </c>
      <c r="D158" s="1" t="s">
        <v>118</v>
      </c>
      <c r="E158" s="1">
        <v>3210</v>
      </c>
      <c r="F158" s="1"/>
      <c r="G158" s="1"/>
      <c r="H158" s="1"/>
      <c r="I158" s="1"/>
      <c r="J158" s="1">
        <f t="shared" si="2"/>
        <v>0</v>
      </c>
      <c r="K158" s="1"/>
    </row>
    <row r="159" spans="1:11" ht="20.25" customHeight="1" x14ac:dyDescent="0.3">
      <c r="A159" s="1">
        <v>157</v>
      </c>
      <c r="B159" s="10">
        <v>46180</v>
      </c>
      <c r="C159" s="1" t="s">
        <v>117</v>
      </c>
      <c r="D159" s="1" t="s">
        <v>118</v>
      </c>
      <c r="E159" s="1">
        <v>3210</v>
      </c>
      <c r="F159" s="1"/>
      <c r="G159" s="1"/>
      <c r="H159" s="1"/>
      <c r="I159" s="1"/>
      <c r="J159" s="1">
        <f t="shared" si="2"/>
        <v>0</v>
      </c>
      <c r="K159" s="1"/>
    </row>
    <row r="160" spans="1:11" ht="20.25" customHeight="1" x14ac:dyDescent="0.3">
      <c r="A160" s="1">
        <v>158</v>
      </c>
      <c r="B160" s="10">
        <v>46181</v>
      </c>
      <c r="C160" s="1" t="s">
        <v>117</v>
      </c>
      <c r="D160" s="1" t="s">
        <v>118</v>
      </c>
      <c r="E160" s="1">
        <v>3210</v>
      </c>
      <c r="F160" s="1"/>
      <c r="G160" s="1"/>
      <c r="H160" s="1"/>
      <c r="I160" s="1"/>
      <c r="J160" s="1">
        <f t="shared" si="2"/>
        <v>0</v>
      </c>
      <c r="K160" s="1"/>
    </row>
    <row r="161" spans="1:11" ht="20.25" customHeight="1" x14ac:dyDescent="0.3">
      <c r="A161" s="1">
        <v>159</v>
      </c>
      <c r="B161" s="10">
        <v>46182</v>
      </c>
      <c r="C161" s="1" t="s">
        <v>117</v>
      </c>
      <c r="D161" s="1" t="s">
        <v>118</v>
      </c>
      <c r="E161" s="1">
        <v>3210</v>
      </c>
      <c r="F161" s="1"/>
      <c r="G161" s="1"/>
      <c r="H161" s="1"/>
      <c r="I161" s="1"/>
      <c r="J161" s="1">
        <f t="shared" si="2"/>
        <v>0</v>
      </c>
      <c r="K161" s="1"/>
    </row>
    <row r="162" spans="1:11" ht="20.25" customHeight="1" x14ac:dyDescent="0.3">
      <c r="A162" s="1">
        <v>160</v>
      </c>
      <c r="B162" s="10">
        <v>46183</v>
      </c>
      <c r="C162" s="1" t="s">
        <v>117</v>
      </c>
      <c r="D162" s="1" t="s">
        <v>118</v>
      </c>
      <c r="E162" s="1">
        <v>3210</v>
      </c>
      <c r="F162" s="1"/>
      <c r="G162" s="1"/>
      <c r="H162" s="1"/>
      <c r="I162" s="1"/>
      <c r="J162" s="1">
        <f t="shared" si="2"/>
        <v>0</v>
      </c>
      <c r="K162" s="1"/>
    </row>
    <row r="163" spans="1:11" ht="20.25" customHeight="1" x14ac:dyDescent="0.3">
      <c r="A163" s="1">
        <v>161</v>
      </c>
      <c r="B163" s="10">
        <v>46184</v>
      </c>
      <c r="C163" s="1" t="s">
        <v>117</v>
      </c>
      <c r="D163" s="1" t="s">
        <v>118</v>
      </c>
      <c r="E163" s="1">
        <v>3210</v>
      </c>
      <c r="F163" s="1"/>
      <c r="G163" s="1"/>
      <c r="H163" s="1"/>
      <c r="I163" s="1"/>
      <c r="J163" s="1">
        <f t="shared" si="2"/>
        <v>0</v>
      </c>
      <c r="K163" s="1"/>
    </row>
    <row r="164" spans="1:11" ht="20.25" customHeight="1" x14ac:dyDescent="0.3">
      <c r="A164" s="1">
        <v>162</v>
      </c>
      <c r="B164" s="10">
        <v>46185</v>
      </c>
      <c r="C164" s="1" t="s">
        <v>117</v>
      </c>
      <c r="D164" s="1" t="s">
        <v>118</v>
      </c>
      <c r="E164" s="1">
        <v>3210</v>
      </c>
      <c r="F164" s="1"/>
      <c r="G164" s="1"/>
      <c r="H164" s="1"/>
      <c r="I164" s="1"/>
      <c r="J164" s="1">
        <f t="shared" si="2"/>
        <v>0</v>
      </c>
      <c r="K164" s="1"/>
    </row>
    <row r="165" spans="1:11" ht="20.25" customHeight="1" x14ac:dyDescent="0.3">
      <c r="A165" s="1">
        <v>163</v>
      </c>
      <c r="B165" s="10">
        <v>46186</v>
      </c>
      <c r="C165" s="1" t="s">
        <v>117</v>
      </c>
      <c r="D165" s="1" t="s">
        <v>118</v>
      </c>
      <c r="E165" s="1">
        <v>3210</v>
      </c>
      <c r="F165" s="1"/>
      <c r="G165" s="1"/>
      <c r="H165" s="1"/>
      <c r="I165" s="1"/>
      <c r="J165" s="1">
        <f t="shared" si="2"/>
        <v>0</v>
      </c>
      <c r="K165" s="1"/>
    </row>
    <row r="166" spans="1:11" ht="20.25" customHeight="1" x14ac:dyDescent="0.3">
      <c r="A166" s="1">
        <v>164</v>
      </c>
      <c r="B166" s="10">
        <v>46187</v>
      </c>
      <c r="C166" s="1" t="s">
        <v>117</v>
      </c>
      <c r="D166" s="1" t="s">
        <v>118</v>
      </c>
      <c r="E166" s="1">
        <v>3210</v>
      </c>
      <c r="F166" s="1"/>
      <c r="G166" s="1"/>
      <c r="H166" s="1"/>
      <c r="I166" s="1"/>
      <c r="J166" s="1">
        <f t="shared" si="2"/>
        <v>0</v>
      </c>
      <c r="K166" s="1"/>
    </row>
    <row r="167" spans="1:11" ht="20.25" customHeight="1" x14ac:dyDescent="0.3">
      <c r="A167" s="1">
        <v>165</v>
      </c>
      <c r="B167" s="10">
        <v>46188</v>
      </c>
      <c r="C167" s="1" t="s">
        <v>117</v>
      </c>
      <c r="D167" s="1" t="s">
        <v>118</v>
      </c>
      <c r="E167" s="1">
        <v>3210</v>
      </c>
      <c r="F167" s="1"/>
      <c r="G167" s="1"/>
      <c r="H167" s="1"/>
      <c r="I167" s="1"/>
      <c r="J167" s="1">
        <f t="shared" si="2"/>
        <v>0</v>
      </c>
      <c r="K167" s="1"/>
    </row>
    <row r="168" spans="1:11" ht="20.25" customHeight="1" x14ac:dyDescent="0.3">
      <c r="A168" s="1">
        <v>166</v>
      </c>
      <c r="B168" s="10">
        <v>46189</v>
      </c>
      <c r="C168" s="1" t="s">
        <v>117</v>
      </c>
      <c r="D168" s="1" t="s">
        <v>118</v>
      </c>
      <c r="E168" s="1">
        <v>3210</v>
      </c>
      <c r="F168" s="1"/>
      <c r="G168" s="1"/>
      <c r="H168" s="1"/>
      <c r="I168" s="1"/>
      <c r="J168" s="1">
        <f t="shared" si="2"/>
        <v>0</v>
      </c>
      <c r="K168" s="1"/>
    </row>
    <row r="169" spans="1:11" ht="20.25" customHeight="1" x14ac:dyDescent="0.3">
      <c r="A169" s="1">
        <v>167</v>
      </c>
      <c r="B169" s="10">
        <v>46190</v>
      </c>
      <c r="C169" s="1" t="s">
        <v>117</v>
      </c>
      <c r="D169" s="1" t="s">
        <v>118</v>
      </c>
      <c r="E169" s="1">
        <v>3210</v>
      </c>
      <c r="F169" s="1"/>
      <c r="G169" s="1"/>
      <c r="H169" s="1"/>
      <c r="I169" s="1"/>
      <c r="J169" s="1">
        <f t="shared" si="2"/>
        <v>0</v>
      </c>
      <c r="K169" s="1"/>
    </row>
    <row r="170" spans="1:11" ht="20.25" customHeight="1" x14ac:dyDescent="0.3">
      <c r="A170" s="1">
        <v>168</v>
      </c>
      <c r="B170" s="10">
        <v>46191</v>
      </c>
      <c r="C170" s="1" t="s">
        <v>117</v>
      </c>
      <c r="D170" s="1" t="s">
        <v>118</v>
      </c>
      <c r="E170" s="1">
        <v>3210</v>
      </c>
      <c r="F170" s="1"/>
      <c r="G170" s="1"/>
      <c r="H170" s="1"/>
      <c r="I170" s="1"/>
      <c r="J170" s="1">
        <f t="shared" si="2"/>
        <v>0</v>
      </c>
      <c r="K170" s="1"/>
    </row>
    <row r="171" spans="1:11" ht="20.25" customHeight="1" x14ac:dyDescent="0.3">
      <c r="A171" s="1">
        <v>169</v>
      </c>
      <c r="B171" s="10">
        <v>46192</v>
      </c>
      <c r="C171" s="1" t="s">
        <v>117</v>
      </c>
      <c r="D171" s="1" t="s">
        <v>118</v>
      </c>
      <c r="E171" s="1">
        <v>3210</v>
      </c>
      <c r="F171" s="1"/>
      <c r="G171" s="1"/>
      <c r="H171" s="1"/>
      <c r="I171" s="1"/>
      <c r="J171" s="1">
        <f t="shared" si="2"/>
        <v>0</v>
      </c>
      <c r="K171" s="1"/>
    </row>
    <row r="172" spans="1:11" ht="20.25" customHeight="1" x14ac:dyDescent="0.3">
      <c r="A172" s="1">
        <v>170</v>
      </c>
      <c r="B172" s="10">
        <v>46193</v>
      </c>
      <c r="C172" s="1" t="s">
        <v>117</v>
      </c>
      <c r="D172" s="1" t="s">
        <v>118</v>
      </c>
      <c r="E172" s="1">
        <v>3210</v>
      </c>
      <c r="F172" s="1"/>
      <c r="G172" s="1"/>
      <c r="H172" s="1"/>
      <c r="I172" s="1"/>
      <c r="J172" s="1">
        <f t="shared" si="2"/>
        <v>0</v>
      </c>
      <c r="K172" s="1"/>
    </row>
    <row r="173" spans="1:11" ht="20.25" customHeight="1" x14ac:dyDescent="0.3">
      <c r="A173" s="1">
        <v>171</v>
      </c>
      <c r="B173" s="10">
        <v>46194</v>
      </c>
      <c r="C173" s="1" t="s">
        <v>117</v>
      </c>
      <c r="D173" s="1" t="s">
        <v>118</v>
      </c>
      <c r="E173" s="1">
        <v>3210</v>
      </c>
      <c r="F173" s="1"/>
      <c r="G173" s="1"/>
      <c r="H173" s="1"/>
      <c r="I173" s="1"/>
      <c r="J173" s="1">
        <f t="shared" si="2"/>
        <v>0</v>
      </c>
      <c r="K173" s="1"/>
    </row>
    <row r="174" spans="1:11" ht="20.25" customHeight="1" x14ac:dyDescent="0.3">
      <c r="A174" s="1">
        <v>172</v>
      </c>
      <c r="B174" s="10">
        <v>46195</v>
      </c>
      <c r="C174" s="1" t="s">
        <v>117</v>
      </c>
      <c r="D174" s="1" t="s">
        <v>118</v>
      </c>
      <c r="E174" s="1">
        <v>3210</v>
      </c>
      <c r="F174" s="1"/>
      <c r="G174" s="1"/>
      <c r="H174" s="1"/>
      <c r="I174" s="1"/>
      <c r="J174" s="1">
        <f t="shared" si="2"/>
        <v>0</v>
      </c>
      <c r="K174" s="1"/>
    </row>
    <row r="175" spans="1:11" ht="20.25" customHeight="1" x14ac:dyDescent="0.3">
      <c r="A175" s="1">
        <v>173</v>
      </c>
      <c r="B175" s="10">
        <v>46196</v>
      </c>
      <c r="C175" s="1" t="s">
        <v>117</v>
      </c>
      <c r="D175" s="1" t="s">
        <v>118</v>
      </c>
      <c r="E175" s="1">
        <v>3210</v>
      </c>
      <c r="F175" s="1"/>
      <c r="G175" s="1"/>
      <c r="H175" s="1"/>
      <c r="I175" s="1"/>
      <c r="J175" s="1">
        <f t="shared" si="2"/>
        <v>0</v>
      </c>
      <c r="K175" s="1"/>
    </row>
    <row r="176" spans="1:11" ht="20.25" customHeight="1" x14ac:dyDescent="0.3">
      <c r="A176" s="1">
        <v>174</v>
      </c>
      <c r="B176" s="10">
        <v>46197</v>
      </c>
      <c r="C176" s="1" t="s">
        <v>117</v>
      </c>
      <c r="D176" s="1" t="s">
        <v>118</v>
      </c>
      <c r="E176" s="1">
        <v>3210</v>
      </c>
      <c r="F176" s="1"/>
      <c r="G176" s="1"/>
      <c r="H176" s="1"/>
      <c r="I176" s="1"/>
      <c r="J176" s="1">
        <f t="shared" si="2"/>
        <v>0</v>
      </c>
      <c r="K176" s="1"/>
    </row>
    <row r="177" spans="1:11" ht="20.25" customHeight="1" x14ac:dyDescent="0.3">
      <c r="A177" s="1">
        <v>175</v>
      </c>
      <c r="B177" s="10">
        <v>46198</v>
      </c>
      <c r="C177" s="1" t="s">
        <v>117</v>
      </c>
      <c r="D177" s="1" t="s">
        <v>118</v>
      </c>
      <c r="E177" s="1">
        <v>3210</v>
      </c>
      <c r="F177" s="1"/>
      <c r="G177" s="1"/>
      <c r="H177" s="1"/>
      <c r="I177" s="1"/>
      <c r="J177" s="1">
        <f t="shared" si="2"/>
        <v>0</v>
      </c>
      <c r="K177" s="1"/>
    </row>
    <row r="178" spans="1:11" ht="20.25" customHeight="1" x14ac:dyDescent="0.3">
      <c r="A178" s="1">
        <v>176</v>
      </c>
      <c r="B178" s="10">
        <v>46199</v>
      </c>
      <c r="C178" s="1" t="s">
        <v>117</v>
      </c>
      <c r="D178" s="1" t="s">
        <v>118</v>
      </c>
      <c r="E178" s="1">
        <v>3210</v>
      </c>
      <c r="F178" s="1"/>
      <c r="G178" s="1"/>
      <c r="H178" s="1"/>
      <c r="I178" s="1"/>
      <c r="J178" s="1">
        <f t="shared" si="2"/>
        <v>0</v>
      </c>
      <c r="K178" s="1"/>
    </row>
    <row r="179" spans="1:11" ht="20.25" customHeight="1" x14ac:dyDescent="0.3">
      <c r="A179" s="1">
        <v>177</v>
      </c>
      <c r="B179" s="10">
        <v>46200</v>
      </c>
      <c r="C179" s="1" t="s">
        <v>117</v>
      </c>
      <c r="D179" s="1" t="s">
        <v>118</v>
      </c>
      <c r="E179" s="1">
        <v>3210</v>
      </c>
      <c r="F179" s="1"/>
      <c r="G179" s="1"/>
      <c r="H179" s="1"/>
      <c r="I179" s="1"/>
      <c r="J179" s="1">
        <f t="shared" si="2"/>
        <v>0</v>
      </c>
      <c r="K179" s="1"/>
    </row>
    <row r="180" spans="1:11" ht="20.25" customHeight="1" x14ac:dyDescent="0.3">
      <c r="A180" s="1">
        <v>178</v>
      </c>
      <c r="B180" s="10">
        <v>46201</v>
      </c>
      <c r="C180" s="1" t="s">
        <v>117</v>
      </c>
      <c r="D180" s="1" t="s">
        <v>118</v>
      </c>
      <c r="E180" s="1">
        <v>3210</v>
      </c>
      <c r="F180" s="1"/>
      <c r="G180" s="1"/>
      <c r="H180" s="1"/>
      <c r="I180" s="1"/>
      <c r="J180" s="1">
        <f t="shared" si="2"/>
        <v>0</v>
      </c>
      <c r="K180" s="1"/>
    </row>
    <row r="181" spans="1:11" ht="20.25" customHeight="1" x14ac:dyDescent="0.3">
      <c r="A181" s="1">
        <v>179</v>
      </c>
      <c r="B181" s="10">
        <v>46202</v>
      </c>
      <c r="C181" s="1" t="s">
        <v>117</v>
      </c>
      <c r="D181" s="1" t="s">
        <v>118</v>
      </c>
      <c r="E181" s="1">
        <v>3210</v>
      </c>
      <c r="F181" s="1"/>
      <c r="G181" s="1"/>
      <c r="H181" s="1"/>
      <c r="I181" s="1"/>
      <c r="J181" s="1">
        <f t="shared" si="2"/>
        <v>0</v>
      </c>
      <c r="K181" s="1"/>
    </row>
    <row r="182" spans="1:11" ht="20.25" customHeight="1" x14ac:dyDescent="0.3">
      <c r="A182" s="1">
        <v>180</v>
      </c>
      <c r="B182" s="10">
        <v>46203</v>
      </c>
      <c r="C182" s="1" t="s">
        <v>117</v>
      </c>
      <c r="D182" s="1" t="s">
        <v>118</v>
      </c>
      <c r="E182" s="1">
        <v>3210</v>
      </c>
      <c r="F182" s="1"/>
      <c r="G182" s="1"/>
      <c r="H182" s="1"/>
      <c r="I182" s="1"/>
      <c r="J182" s="1">
        <f t="shared" si="2"/>
        <v>0</v>
      </c>
      <c r="K182" s="1"/>
    </row>
    <row r="183" spans="1:11" ht="20.25" customHeight="1" x14ac:dyDescent="0.3">
      <c r="A183" s="1">
        <v>181</v>
      </c>
      <c r="B183" s="10">
        <v>46204</v>
      </c>
      <c r="C183" s="1" t="s">
        <v>117</v>
      </c>
      <c r="D183" s="1" t="s">
        <v>118</v>
      </c>
      <c r="E183" s="1">
        <v>3210</v>
      </c>
      <c r="F183" s="1"/>
      <c r="G183" s="1"/>
      <c r="H183" s="1"/>
      <c r="I183" s="1"/>
      <c r="J183" s="1">
        <f t="shared" si="2"/>
        <v>0</v>
      </c>
      <c r="K183" s="1"/>
    </row>
    <row r="184" spans="1:11" ht="20.25" customHeight="1" x14ac:dyDescent="0.3">
      <c r="A184" s="1">
        <v>182</v>
      </c>
      <c r="B184" s="10">
        <v>46205</v>
      </c>
      <c r="C184" s="1" t="s">
        <v>117</v>
      </c>
      <c r="D184" s="1" t="s">
        <v>118</v>
      </c>
      <c r="E184" s="1">
        <v>3210</v>
      </c>
      <c r="F184" s="1"/>
      <c r="G184" s="1"/>
      <c r="H184" s="1"/>
      <c r="I184" s="1"/>
      <c r="J184" s="1">
        <f t="shared" si="2"/>
        <v>0</v>
      </c>
      <c r="K184" s="1"/>
    </row>
    <row r="185" spans="1:11" ht="20.25" customHeight="1" x14ac:dyDescent="0.3">
      <c r="A185" s="1">
        <v>183</v>
      </c>
      <c r="B185" s="10">
        <v>46206</v>
      </c>
      <c r="C185" s="1" t="s">
        <v>117</v>
      </c>
      <c r="D185" s="1" t="s">
        <v>118</v>
      </c>
      <c r="E185" s="1">
        <v>3210</v>
      </c>
      <c r="F185" s="1"/>
      <c r="G185" s="1"/>
      <c r="H185" s="1"/>
      <c r="I185" s="1"/>
      <c r="J185" s="1">
        <f t="shared" si="2"/>
        <v>0</v>
      </c>
      <c r="K185" s="1"/>
    </row>
    <row r="186" spans="1:11" ht="20.25" customHeight="1" x14ac:dyDescent="0.3">
      <c r="A186" s="1">
        <v>184</v>
      </c>
      <c r="B186" s="10">
        <v>46207</v>
      </c>
      <c r="C186" s="1" t="s">
        <v>117</v>
      </c>
      <c r="D186" s="1" t="s">
        <v>118</v>
      </c>
      <c r="E186" s="1">
        <v>3210</v>
      </c>
      <c r="F186" s="1"/>
      <c r="G186" s="1"/>
      <c r="H186" s="1"/>
      <c r="I186" s="1"/>
      <c r="J186" s="1">
        <f t="shared" si="2"/>
        <v>0</v>
      </c>
      <c r="K186" s="1"/>
    </row>
    <row r="187" spans="1:11" ht="20.25" customHeight="1" x14ac:dyDescent="0.3">
      <c r="A187" s="1">
        <v>185</v>
      </c>
      <c r="B187" s="10">
        <v>46208</v>
      </c>
      <c r="C187" s="1" t="s">
        <v>117</v>
      </c>
      <c r="D187" s="1" t="s">
        <v>118</v>
      </c>
      <c r="E187" s="1">
        <v>3210</v>
      </c>
      <c r="F187" s="1"/>
      <c r="G187" s="1"/>
      <c r="H187" s="1"/>
      <c r="I187" s="1"/>
      <c r="J187" s="1">
        <f t="shared" si="2"/>
        <v>0</v>
      </c>
      <c r="K187" s="1"/>
    </row>
    <row r="188" spans="1:11" ht="20.25" customHeight="1" x14ac:dyDescent="0.3">
      <c r="A188" s="1">
        <v>186</v>
      </c>
      <c r="B188" s="10">
        <v>46209</v>
      </c>
      <c r="C188" s="1" t="s">
        <v>117</v>
      </c>
      <c r="D188" s="1" t="s">
        <v>118</v>
      </c>
      <c r="E188" s="1">
        <v>3210</v>
      </c>
      <c r="F188" s="1"/>
      <c r="G188" s="1"/>
      <c r="H188" s="1"/>
      <c r="I188" s="1"/>
      <c r="J188" s="1">
        <f t="shared" si="2"/>
        <v>0</v>
      </c>
      <c r="K188" s="1"/>
    </row>
    <row r="189" spans="1:11" ht="20.25" customHeight="1" x14ac:dyDescent="0.3">
      <c r="A189" s="1">
        <v>187</v>
      </c>
      <c r="B189" s="10">
        <v>46210</v>
      </c>
      <c r="C189" s="1" t="s">
        <v>117</v>
      </c>
      <c r="D189" s="1" t="s">
        <v>118</v>
      </c>
      <c r="E189" s="1">
        <v>3210</v>
      </c>
      <c r="F189" s="1"/>
      <c r="G189" s="1"/>
      <c r="H189" s="1"/>
      <c r="I189" s="1"/>
      <c r="J189" s="1">
        <f t="shared" si="2"/>
        <v>0</v>
      </c>
      <c r="K189" s="1"/>
    </row>
    <row r="190" spans="1:11" ht="20.25" customHeight="1" x14ac:dyDescent="0.3">
      <c r="A190" s="1">
        <v>188</v>
      </c>
      <c r="B190" s="10">
        <v>46211</v>
      </c>
      <c r="C190" s="1" t="s">
        <v>117</v>
      </c>
      <c r="D190" s="1" t="s">
        <v>118</v>
      </c>
      <c r="E190" s="1">
        <v>3210</v>
      </c>
      <c r="F190" s="1"/>
      <c r="G190" s="1"/>
      <c r="H190" s="1"/>
      <c r="I190" s="1"/>
      <c r="J190" s="1">
        <f t="shared" si="2"/>
        <v>0</v>
      </c>
      <c r="K190" s="1"/>
    </row>
    <row r="191" spans="1:11" ht="20.25" customHeight="1" x14ac:dyDescent="0.3">
      <c r="A191" s="1">
        <v>189</v>
      </c>
      <c r="B191" s="10">
        <v>46212</v>
      </c>
      <c r="C191" s="1" t="s">
        <v>117</v>
      </c>
      <c r="D191" s="1" t="s">
        <v>118</v>
      </c>
      <c r="E191" s="1">
        <v>3210</v>
      </c>
      <c r="F191" s="1"/>
      <c r="G191" s="1"/>
      <c r="H191" s="1"/>
      <c r="I191" s="1"/>
      <c r="J191" s="1">
        <f t="shared" si="2"/>
        <v>0</v>
      </c>
      <c r="K191" s="1"/>
    </row>
    <row r="192" spans="1:11" ht="20.25" customHeight="1" x14ac:dyDescent="0.3">
      <c r="A192" s="1">
        <v>190</v>
      </c>
      <c r="B192" s="10">
        <v>46213</v>
      </c>
      <c r="C192" s="1" t="s">
        <v>117</v>
      </c>
      <c r="D192" s="1" t="s">
        <v>118</v>
      </c>
      <c r="E192" s="1">
        <v>3210</v>
      </c>
      <c r="F192" s="1"/>
      <c r="G192" s="1"/>
      <c r="H192" s="1"/>
      <c r="I192" s="1"/>
      <c r="J192" s="1">
        <f t="shared" si="2"/>
        <v>0</v>
      </c>
      <c r="K192" s="1"/>
    </row>
    <row r="193" spans="1:11" ht="20.25" customHeight="1" x14ac:dyDescent="0.3">
      <c r="A193" s="1">
        <v>191</v>
      </c>
      <c r="B193" s="10">
        <v>46214</v>
      </c>
      <c r="C193" s="1" t="s">
        <v>117</v>
      </c>
      <c r="D193" s="1" t="s">
        <v>118</v>
      </c>
      <c r="E193" s="1">
        <v>3210</v>
      </c>
      <c r="F193" s="1"/>
      <c r="G193" s="1"/>
      <c r="H193" s="1"/>
      <c r="I193" s="1"/>
      <c r="J193" s="1">
        <f t="shared" si="2"/>
        <v>0</v>
      </c>
      <c r="K193" s="1"/>
    </row>
    <row r="194" spans="1:11" ht="20.25" customHeight="1" x14ac:dyDescent="0.3">
      <c r="A194" s="1">
        <v>192</v>
      </c>
      <c r="B194" s="10">
        <v>46215</v>
      </c>
      <c r="C194" s="1" t="s">
        <v>117</v>
      </c>
      <c r="D194" s="1" t="s">
        <v>118</v>
      </c>
      <c r="E194" s="1">
        <v>3210</v>
      </c>
      <c r="F194" s="1"/>
      <c r="G194" s="1"/>
      <c r="H194" s="1"/>
      <c r="I194" s="1"/>
      <c r="J194" s="1">
        <f t="shared" si="2"/>
        <v>0</v>
      </c>
      <c r="K194" s="1"/>
    </row>
    <row r="195" spans="1:11" ht="20.25" customHeight="1" x14ac:dyDescent="0.3">
      <c r="A195" s="1">
        <v>193</v>
      </c>
      <c r="B195" s="10">
        <v>46216</v>
      </c>
      <c r="C195" s="1" t="s">
        <v>117</v>
      </c>
      <c r="D195" s="1" t="s">
        <v>118</v>
      </c>
      <c r="E195" s="1">
        <v>3210</v>
      </c>
      <c r="F195" s="1"/>
      <c r="G195" s="1"/>
      <c r="H195" s="1"/>
      <c r="I195" s="1"/>
      <c r="J195" s="1">
        <f t="shared" si="2"/>
        <v>0</v>
      </c>
      <c r="K195" s="1"/>
    </row>
    <row r="196" spans="1:11" ht="20.25" customHeight="1" x14ac:dyDescent="0.3">
      <c r="A196" s="1">
        <v>194</v>
      </c>
      <c r="B196" s="10">
        <v>46217</v>
      </c>
      <c r="C196" s="1" t="s">
        <v>117</v>
      </c>
      <c r="D196" s="1" t="s">
        <v>118</v>
      </c>
      <c r="E196" s="1">
        <v>3210</v>
      </c>
      <c r="F196" s="1"/>
      <c r="G196" s="1"/>
      <c r="H196" s="1"/>
      <c r="I196" s="1"/>
      <c r="J196" s="1">
        <f t="shared" ref="J196:J259" si="3">E196*F196-G196-H196+I196</f>
        <v>0</v>
      </c>
      <c r="K196" s="1"/>
    </row>
    <row r="197" spans="1:11" ht="20.25" customHeight="1" x14ac:dyDescent="0.3">
      <c r="A197" s="1">
        <v>195</v>
      </c>
      <c r="B197" s="10">
        <v>46218</v>
      </c>
      <c r="C197" s="1" t="s">
        <v>117</v>
      </c>
      <c r="D197" s="1" t="s">
        <v>118</v>
      </c>
      <c r="E197" s="1">
        <v>3210</v>
      </c>
      <c r="F197" s="1"/>
      <c r="G197" s="1"/>
      <c r="H197" s="1"/>
      <c r="I197" s="1"/>
      <c r="J197" s="1">
        <f t="shared" si="3"/>
        <v>0</v>
      </c>
      <c r="K197" s="1"/>
    </row>
    <row r="198" spans="1:11" ht="20.25" customHeight="1" x14ac:dyDescent="0.3">
      <c r="A198" s="1">
        <v>196</v>
      </c>
      <c r="B198" s="10">
        <v>46219</v>
      </c>
      <c r="C198" s="1" t="s">
        <v>117</v>
      </c>
      <c r="D198" s="1" t="s">
        <v>118</v>
      </c>
      <c r="E198" s="1">
        <v>3210</v>
      </c>
      <c r="F198" s="1"/>
      <c r="G198" s="1"/>
      <c r="H198" s="1"/>
      <c r="I198" s="1"/>
      <c r="J198" s="1">
        <f t="shared" si="3"/>
        <v>0</v>
      </c>
      <c r="K198" s="1"/>
    </row>
    <row r="199" spans="1:11" ht="20.25" customHeight="1" x14ac:dyDescent="0.3">
      <c r="A199" s="1">
        <v>197</v>
      </c>
      <c r="B199" s="10">
        <v>46220</v>
      </c>
      <c r="C199" s="1" t="s">
        <v>117</v>
      </c>
      <c r="D199" s="1" t="s">
        <v>118</v>
      </c>
      <c r="E199" s="1">
        <v>3210</v>
      </c>
      <c r="F199" s="1"/>
      <c r="G199" s="1"/>
      <c r="H199" s="1"/>
      <c r="I199" s="1"/>
      <c r="J199" s="1">
        <f t="shared" si="3"/>
        <v>0</v>
      </c>
      <c r="K199" s="1"/>
    </row>
    <row r="200" spans="1:11" ht="20.25" customHeight="1" x14ac:dyDescent="0.3">
      <c r="A200" s="1">
        <v>198</v>
      </c>
      <c r="B200" s="10">
        <v>46221</v>
      </c>
      <c r="C200" s="1" t="s">
        <v>117</v>
      </c>
      <c r="D200" s="1" t="s">
        <v>118</v>
      </c>
      <c r="E200" s="1">
        <v>3210</v>
      </c>
      <c r="F200" s="1"/>
      <c r="G200" s="1"/>
      <c r="H200" s="1"/>
      <c r="I200" s="1"/>
      <c r="J200" s="1">
        <f t="shared" si="3"/>
        <v>0</v>
      </c>
      <c r="K200" s="1"/>
    </row>
    <row r="201" spans="1:11" ht="20.25" customHeight="1" x14ac:dyDescent="0.3">
      <c r="A201" s="1">
        <v>199</v>
      </c>
      <c r="B201" s="10">
        <v>46222</v>
      </c>
      <c r="C201" s="1" t="s">
        <v>117</v>
      </c>
      <c r="D201" s="1" t="s">
        <v>118</v>
      </c>
      <c r="E201" s="1">
        <v>3210</v>
      </c>
      <c r="F201" s="1"/>
      <c r="G201" s="1"/>
      <c r="H201" s="1"/>
      <c r="I201" s="1"/>
      <c r="J201" s="1">
        <f t="shared" si="3"/>
        <v>0</v>
      </c>
      <c r="K201" s="1"/>
    </row>
    <row r="202" spans="1:11" ht="20.25" customHeight="1" x14ac:dyDescent="0.3">
      <c r="A202" s="1">
        <v>200</v>
      </c>
      <c r="B202" s="10">
        <v>46223</v>
      </c>
      <c r="C202" s="1" t="s">
        <v>117</v>
      </c>
      <c r="D202" s="1" t="s">
        <v>118</v>
      </c>
      <c r="E202" s="1">
        <v>3210</v>
      </c>
      <c r="F202" s="1"/>
      <c r="G202" s="1"/>
      <c r="H202" s="1"/>
      <c r="I202" s="1"/>
      <c r="J202" s="1">
        <f t="shared" si="3"/>
        <v>0</v>
      </c>
      <c r="K202" s="1"/>
    </row>
    <row r="203" spans="1:11" ht="20.25" customHeight="1" x14ac:dyDescent="0.3">
      <c r="A203" s="1">
        <v>201</v>
      </c>
      <c r="B203" s="10">
        <v>46224</v>
      </c>
      <c r="C203" s="1" t="s">
        <v>117</v>
      </c>
      <c r="D203" s="1" t="s">
        <v>118</v>
      </c>
      <c r="E203" s="1">
        <v>3210</v>
      </c>
      <c r="F203" s="1"/>
      <c r="G203" s="1"/>
      <c r="H203" s="1"/>
      <c r="I203" s="1"/>
      <c r="J203" s="1">
        <f t="shared" si="3"/>
        <v>0</v>
      </c>
      <c r="K203" s="1"/>
    </row>
    <row r="204" spans="1:11" ht="20.25" customHeight="1" x14ac:dyDescent="0.3">
      <c r="A204" s="1">
        <v>202</v>
      </c>
      <c r="B204" s="10">
        <v>46225</v>
      </c>
      <c r="C204" s="1" t="s">
        <v>117</v>
      </c>
      <c r="D204" s="1" t="s">
        <v>118</v>
      </c>
      <c r="E204" s="1">
        <v>3210</v>
      </c>
      <c r="F204" s="1"/>
      <c r="G204" s="1"/>
      <c r="H204" s="1"/>
      <c r="I204" s="1"/>
      <c r="J204" s="1">
        <f t="shared" si="3"/>
        <v>0</v>
      </c>
      <c r="K204" s="1"/>
    </row>
    <row r="205" spans="1:11" ht="20.25" customHeight="1" x14ac:dyDescent="0.3">
      <c r="A205" s="1">
        <v>203</v>
      </c>
      <c r="B205" s="10">
        <v>46226</v>
      </c>
      <c r="C205" s="1" t="s">
        <v>117</v>
      </c>
      <c r="D205" s="1" t="s">
        <v>118</v>
      </c>
      <c r="E205" s="1">
        <v>3210</v>
      </c>
      <c r="F205" s="1"/>
      <c r="G205" s="1"/>
      <c r="H205" s="1"/>
      <c r="I205" s="1"/>
      <c r="J205" s="1">
        <f t="shared" si="3"/>
        <v>0</v>
      </c>
      <c r="K205" s="1"/>
    </row>
    <row r="206" spans="1:11" ht="20.25" customHeight="1" x14ac:dyDescent="0.3">
      <c r="A206" s="1">
        <v>204</v>
      </c>
      <c r="B206" s="10">
        <v>46227</v>
      </c>
      <c r="C206" s="1" t="s">
        <v>117</v>
      </c>
      <c r="D206" s="1" t="s">
        <v>118</v>
      </c>
      <c r="E206" s="1">
        <v>3210</v>
      </c>
      <c r="F206" s="1"/>
      <c r="G206" s="1"/>
      <c r="H206" s="1"/>
      <c r="I206" s="1"/>
      <c r="J206" s="1">
        <f t="shared" si="3"/>
        <v>0</v>
      </c>
      <c r="K206" s="1"/>
    </row>
    <row r="207" spans="1:11" ht="20.25" customHeight="1" x14ac:dyDescent="0.3">
      <c r="A207" s="1">
        <v>205</v>
      </c>
      <c r="B207" s="10">
        <v>46228</v>
      </c>
      <c r="C207" s="1" t="s">
        <v>117</v>
      </c>
      <c r="D207" s="1" t="s">
        <v>118</v>
      </c>
      <c r="E207" s="1">
        <v>3210</v>
      </c>
      <c r="F207" s="1"/>
      <c r="G207" s="1"/>
      <c r="H207" s="1"/>
      <c r="I207" s="1"/>
      <c r="J207" s="1">
        <f t="shared" si="3"/>
        <v>0</v>
      </c>
      <c r="K207" s="1"/>
    </row>
    <row r="208" spans="1:11" ht="20.25" customHeight="1" x14ac:dyDescent="0.3">
      <c r="A208" s="1">
        <v>206</v>
      </c>
      <c r="B208" s="10">
        <v>46229</v>
      </c>
      <c r="C208" s="1" t="s">
        <v>117</v>
      </c>
      <c r="D208" s="1" t="s">
        <v>118</v>
      </c>
      <c r="E208" s="1">
        <v>3210</v>
      </c>
      <c r="F208" s="1"/>
      <c r="G208" s="1"/>
      <c r="H208" s="1"/>
      <c r="I208" s="1"/>
      <c r="J208" s="1">
        <f t="shared" si="3"/>
        <v>0</v>
      </c>
      <c r="K208" s="1"/>
    </row>
    <row r="209" spans="1:11" ht="20.25" customHeight="1" x14ac:dyDescent="0.3">
      <c r="A209" s="1">
        <v>207</v>
      </c>
      <c r="B209" s="10">
        <v>46230</v>
      </c>
      <c r="C209" s="1" t="s">
        <v>117</v>
      </c>
      <c r="D209" s="1" t="s">
        <v>118</v>
      </c>
      <c r="E209" s="1">
        <v>3210</v>
      </c>
      <c r="F209" s="1"/>
      <c r="G209" s="1"/>
      <c r="H209" s="1"/>
      <c r="I209" s="1"/>
      <c r="J209" s="1">
        <f t="shared" si="3"/>
        <v>0</v>
      </c>
      <c r="K209" s="1"/>
    </row>
    <row r="210" spans="1:11" ht="20.25" customHeight="1" x14ac:dyDescent="0.3">
      <c r="A210" s="1">
        <v>208</v>
      </c>
      <c r="B210" s="10">
        <v>46231</v>
      </c>
      <c r="C210" s="1" t="s">
        <v>117</v>
      </c>
      <c r="D210" s="1" t="s">
        <v>118</v>
      </c>
      <c r="E210" s="1">
        <v>3210</v>
      </c>
      <c r="F210" s="1"/>
      <c r="G210" s="1"/>
      <c r="H210" s="1"/>
      <c r="I210" s="1"/>
      <c r="J210" s="1">
        <f t="shared" si="3"/>
        <v>0</v>
      </c>
      <c r="K210" s="1"/>
    </row>
    <row r="211" spans="1:11" ht="20.25" customHeight="1" x14ac:dyDescent="0.3">
      <c r="A211" s="1">
        <v>209</v>
      </c>
      <c r="B211" s="10">
        <v>46232</v>
      </c>
      <c r="C211" s="1" t="s">
        <v>117</v>
      </c>
      <c r="D211" s="1" t="s">
        <v>118</v>
      </c>
      <c r="E211" s="1">
        <v>3210</v>
      </c>
      <c r="F211" s="1"/>
      <c r="G211" s="1"/>
      <c r="H211" s="1"/>
      <c r="I211" s="1"/>
      <c r="J211" s="1">
        <f t="shared" si="3"/>
        <v>0</v>
      </c>
      <c r="K211" s="1"/>
    </row>
    <row r="212" spans="1:11" ht="20.25" customHeight="1" x14ac:dyDescent="0.3">
      <c r="A212" s="1">
        <v>210</v>
      </c>
      <c r="B212" s="10">
        <v>46233</v>
      </c>
      <c r="C212" s="1" t="s">
        <v>117</v>
      </c>
      <c r="D212" s="1" t="s">
        <v>118</v>
      </c>
      <c r="E212" s="1">
        <v>3210</v>
      </c>
      <c r="F212" s="1"/>
      <c r="G212" s="1"/>
      <c r="H212" s="1"/>
      <c r="I212" s="1"/>
      <c r="J212" s="1">
        <f t="shared" si="3"/>
        <v>0</v>
      </c>
      <c r="K212" s="1"/>
    </row>
    <row r="213" spans="1:11" ht="20.25" customHeight="1" x14ac:dyDescent="0.3">
      <c r="A213" s="1">
        <v>211</v>
      </c>
      <c r="B213" s="10">
        <v>46234</v>
      </c>
      <c r="C213" s="1" t="s">
        <v>117</v>
      </c>
      <c r="D213" s="1" t="s">
        <v>118</v>
      </c>
      <c r="E213" s="1">
        <v>3210</v>
      </c>
      <c r="F213" s="1"/>
      <c r="G213" s="1"/>
      <c r="H213" s="1"/>
      <c r="I213" s="1"/>
      <c r="J213" s="1">
        <f t="shared" si="3"/>
        <v>0</v>
      </c>
      <c r="K213" s="1"/>
    </row>
    <row r="214" spans="1:11" ht="20.25" customHeight="1" x14ac:dyDescent="0.3">
      <c r="A214" s="1">
        <v>212</v>
      </c>
      <c r="B214" s="10">
        <v>46235</v>
      </c>
      <c r="C214" s="1" t="s">
        <v>117</v>
      </c>
      <c r="D214" s="1" t="s">
        <v>118</v>
      </c>
      <c r="E214" s="1">
        <v>3210</v>
      </c>
      <c r="F214" s="1"/>
      <c r="G214" s="1"/>
      <c r="H214" s="1"/>
      <c r="I214" s="1"/>
      <c r="J214" s="1">
        <f t="shared" si="3"/>
        <v>0</v>
      </c>
      <c r="K214" s="1"/>
    </row>
    <row r="215" spans="1:11" ht="20.25" customHeight="1" x14ac:dyDescent="0.3">
      <c r="A215" s="1">
        <v>213</v>
      </c>
      <c r="B215" s="10">
        <v>46236</v>
      </c>
      <c r="C215" s="1" t="s">
        <v>117</v>
      </c>
      <c r="D215" s="1" t="s">
        <v>118</v>
      </c>
      <c r="E215" s="1">
        <v>3210</v>
      </c>
      <c r="F215" s="1"/>
      <c r="G215" s="1"/>
      <c r="H215" s="1"/>
      <c r="I215" s="1"/>
      <c r="J215" s="1">
        <f t="shared" si="3"/>
        <v>0</v>
      </c>
      <c r="K215" s="1"/>
    </row>
    <row r="216" spans="1:11" ht="20.25" customHeight="1" x14ac:dyDescent="0.3">
      <c r="A216" s="1">
        <v>214</v>
      </c>
      <c r="B216" s="10">
        <v>46237</v>
      </c>
      <c r="C216" s="1" t="s">
        <v>117</v>
      </c>
      <c r="D216" s="1" t="s">
        <v>118</v>
      </c>
      <c r="E216" s="1">
        <v>3210</v>
      </c>
      <c r="F216" s="1"/>
      <c r="G216" s="1"/>
      <c r="H216" s="1"/>
      <c r="I216" s="1"/>
      <c r="J216" s="1">
        <f t="shared" si="3"/>
        <v>0</v>
      </c>
      <c r="K216" s="1"/>
    </row>
    <row r="217" spans="1:11" ht="20.25" customHeight="1" x14ac:dyDescent="0.3">
      <c r="A217" s="1">
        <v>215</v>
      </c>
      <c r="B217" s="10">
        <v>46238</v>
      </c>
      <c r="C217" s="1" t="s">
        <v>117</v>
      </c>
      <c r="D217" s="1" t="s">
        <v>118</v>
      </c>
      <c r="E217" s="1">
        <v>3210</v>
      </c>
      <c r="F217" s="1"/>
      <c r="G217" s="1"/>
      <c r="H217" s="1"/>
      <c r="I217" s="1"/>
      <c r="J217" s="1">
        <f t="shared" si="3"/>
        <v>0</v>
      </c>
      <c r="K217" s="1"/>
    </row>
    <row r="218" spans="1:11" ht="20.25" customHeight="1" x14ac:dyDescent="0.3">
      <c r="A218" s="1">
        <v>216</v>
      </c>
      <c r="B218" s="10">
        <v>46239</v>
      </c>
      <c r="C218" s="1" t="s">
        <v>117</v>
      </c>
      <c r="D218" s="1" t="s">
        <v>118</v>
      </c>
      <c r="E218" s="1">
        <v>3210</v>
      </c>
      <c r="F218" s="1"/>
      <c r="G218" s="1"/>
      <c r="H218" s="1"/>
      <c r="I218" s="1"/>
      <c r="J218" s="1">
        <f t="shared" si="3"/>
        <v>0</v>
      </c>
      <c r="K218" s="1"/>
    </row>
    <row r="219" spans="1:11" ht="20.25" customHeight="1" x14ac:dyDescent="0.3">
      <c r="A219" s="1">
        <v>217</v>
      </c>
      <c r="B219" s="10">
        <v>46240</v>
      </c>
      <c r="C219" s="1" t="s">
        <v>117</v>
      </c>
      <c r="D219" s="1" t="s">
        <v>118</v>
      </c>
      <c r="E219" s="1">
        <v>3210</v>
      </c>
      <c r="F219" s="1"/>
      <c r="G219" s="1"/>
      <c r="H219" s="1"/>
      <c r="I219" s="1"/>
      <c r="J219" s="1">
        <f t="shared" si="3"/>
        <v>0</v>
      </c>
      <c r="K219" s="1"/>
    </row>
    <row r="220" spans="1:11" ht="20.25" customHeight="1" x14ac:dyDescent="0.3">
      <c r="A220" s="1">
        <v>218</v>
      </c>
      <c r="B220" s="10">
        <v>46241</v>
      </c>
      <c r="C220" s="1" t="s">
        <v>117</v>
      </c>
      <c r="D220" s="1" t="s">
        <v>118</v>
      </c>
      <c r="E220" s="1">
        <v>3210</v>
      </c>
      <c r="F220" s="1"/>
      <c r="G220" s="1"/>
      <c r="H220" s="1"/>
      <c r="I220" s="1"/>
      <c r="J220" s="1">
        <f t="shared" si="3"/>
        <v>0</v>
      </c>
      <c r="K220" s="1"/>
    </row>
    <row r="221" spans="1:11" ht="20.25" customHeight="1" x14ac:dyDescent="0.3">
      <c r="A221" s="1">
        <v>219</v>
      </c>
      <c r="B221" s="10">
        <v>46242</v>
      </c>
      <c r="C221" s="1" t="s">
        <v>117</v>
      </c>
      <c r="D221" s="1" t="s">
        <v>118</v>
      </c>
      <c r="E221" s="1">
        <v>3210</v>
      </c>
      <c r="F221" s="1"/>
      <c r="G221" s="1"/>
      <c r="H221" s="1"/>
      <c r="I221" s="1"/>
      <c r="J221" s="1">
        <f t="shared" si="3"/>
        <v>0</v>
      </c>
      <c r="K221" s="1"/>
    </row>
    <row r="222" spans="1:11" ht="20.25" customHeight="1" x14ac:dyDescent="0.3">
      <c r="A222" s="1">
        <v>220</v>
      </c>
      <c r="B222" s="10">
        <v>46243</v>
      </c>
      <c r="C222" s="1" t="s">
        <v>117</v>
      </c>
      <c r="D222" s="1" t="s">
        <v>118</v>
      </c>
      <c r="E222" s="1">
        <v>3210</v>
      </c>
      <c r="F222" s="1"/>
      <c r="G222" s="1"/>
      <c r="H222" s="1"/>
      <c r="I222" s="1"/>
      <c r="J222" s="1">
        <f t="shared" si="3"/>
        <v>0</v>
      </c>
      <c r="K222" s="1"/>
    </row>
    <row r="223" spans="1:11" ht="20.25" customHeight="1" x14ac:dyDescent="0.3">
      <c r="A223" s="1">
        <v>221</v>
      </c>
      <c r="B223" s="10">
        <v>46244</v>
      </c>
      <c r="C223" s="1" t="s">
        <v>117</v>
      </c>
      <c r="D223" s="1" t="s">
        <v>118</v>
      </c>
      <c r="E223" s="1">
        <v>3210</v>
      </c>
      <c r="F223" s="1"/>
      <c r="G223" s="1"/>
      <c r="H223" s="1"/>
      <c r="I223" s="1"/>
      <c r="J223" s="1">
        <f t="shared" si="3"/>
        <v>0</v>
      </c>
      <c r="K223" s="1"/>
    </row>
    <row r="224" spans="1:11" ht="20.25" customHeight="1" x14ac:dyDescent="0.3">
      <c r="A224" s="1">
        <v>222</v>
      </c>
      <c r="B224" s="10">
        <v>46245</v>
      </c>
      <c r="C224" s="1" t="s">
        <v>117</v>
      </c>
      <c r="D224" s="1" t="s">
        <v>118</v>
      </c>
      <c r="E224" s="1">
        <v>3210</v>
      </c>
      <c r="F224" s="1"/>
      <c r="G224" s="1"/>
      <c r="H224" s="1"/>
      <c r="I224" s="1"/>
      <c r="J224" s="1">
        <f t="shared" si="3"/>
        <v>0</v>
      </c>
      <c r="K224" s="1"/>
    </row>
    <row r="225" spans="1:11" ht="20.25" customHeight="1" x14ac:dyDescent="0.3">
      <c r="A225" s="1">
        <v>223</v>
      </c>
      <c r="B225" s="10">
        <v>46246</v>
      </c>
      <c r="C225" s="1" t="s">
        <v>117</v>
      </c>
      <c r="D225" s="1" t="s">
        <v>118</v>
      </c>
      <c r="E225" s="1">
        <v>3210</v>
      </c>
      <c r="F225" s="1"/>
      <c r="G225" s="1"/>
      <c r="H225" s="1"/>
      <c r="I225" s="1"/>
      <c r="J225" s="1">
        <f t="shared" si="3"/>
        <v>0</v>
      </c>
      <c r="K225" s="1"/>
    </row>
    <row r="226" spans="1:11" ht="20.25" customHeight="1" x14ac:dyDescent="0.3">
      <c r="A226" s="1">
        <v>224</v>
      </c>
      <c r="B226" s="10">
        <v>46247</v>
      </c>
      <c r="C226" s="1" t="s">
        <v>117</v>
      </c>
      <c r="D226" s="1" t="s">
        <v>118</v>
      </c>
      <c r="E226" s="1">
        <v>3210</v>
      </c>
      <c r="F226" s="1"/>
      <c r="G226" s="1"/>
      <c r="H226" s="1"/>
      <c r="I226" s="1"/>
      <c r="J226" s="1">
        <f t="shared" si="3"/>
        <v>0</v>
      </c>
      <c r="K226" s="1"/>
    </row>
    <row r="227" spans="1:11" ht="20.25" customHeight="1" x14ac:dyDescent="0.3">
      <c r="A227" s="1">
        <v>225</v>
      </c>
      <c r="B227" s="10">
        <v>46248</v>
      </c>
      <c r="C227" s="1" t="s">
        <v>117</v>
      </c>
      <c r="D227" s="1" t="s">
        <v>118</v>
      </c>
      <c r="E227" s="1">
        <v>3210</v>
      </c>
      <c r="F227" s="1"/>
      <c r="G227" s="1"/>
      <c r="H227" s="1"/>
      <c r="I227" s="1"/>
      <c r="J227" s="1">
        <f t="shared" si="3"/>
        <v>0</v>
      </c>
      <c r="K227" s="1"/>
    </row>
    <row r="228" spans="1:11" ht="20.25" customHeight="1" x14ac:dyDescent="0.3">
      <c r="A228" s="1">
        <v>226</v>
      </c>
      <c r="B228" s="10">
        <v>46249</v>
      </c>
      <c r="C228" s="1" t="s">
        <v>117</v>
      </c>
      <c r="D228" s="1" t="s">
        <v>118</v>
      </c>
      <c r="E228" s="1">
        <v>3210</v>
      </c>
      <c r="F228" s="1"/>
      <c r="G228" s="1"/>
      <c r="H228" s="1"/>
      <c r="I228" s="1"/>
      <c r="J228" s="1">
        <f t="shared" si="3"/>
        <v>0</v>
      </c>
      <c r="K228" s="1"/>
    </row>
    <row r="229" spans="1:11" ht="20.25" customHeight="1" x14ac:dyDescent="0.3">
      <c r="A229" s="1">
        <v>227</v>
      </c>
      <c r="B229" s="10">
        <v>46250</v>
      </c>
      <c r="C229" s="1" t="s">
        <v>117</v>
      </c>
      <c r="D229" s="1" t="s">
        <v>118</v>
      </c>
      <c r="E229" s="1">
        <v>3210</v>
      </c>
      <c r="F229" s="1"/>
      <c r="G229" s="1"/>
      <c r="H229" s="1"/>
      <c r="I229" s="1"/>
      <c r="J229" s="1">
        <f t="shared" si="3"/>
        <v>0</v>
      </c>
      <c r="K229" s="1"/>
    </row>
    <row r="230" spans="1:11" ht="20.25" customHeight="1" x14ac:dyDescent="0.3">
      <c r="A230" s="1">
        <v>228</v>
      </c>
      <c r="B230" s="10">
        <v>46251</v>
      </c>
      <c r="C230" s="1" t="s">
        <v>117</v>
      </c>
      <c r="D230" s="1" t="s">
        <v>118</v>
      </c>
      <c r="E230" s="1">
        <v>3210</v>
      </c>
      <c r="F230" s="1"/>
      <c r="G230" s="1"/>
      <c r="H230" s="1"/>
      <c r="I230" s="1"/>
      <c r="J230" s="1">
        <f t="shared" si="3"/>
        <v>0</v>
      </c>
      <c r="K230" s="1"/>
    </row>
    <row r="231" spans="1:11" ht="20.25" customHeight="1" x14ac:dyDescent="0.3">
      <c r="A231" s="1">
        <v>229</v>
      </c>
      <c r="B231" s="10">
        <v>46252</v>
      </c>
      <c r="C231" s="1" t="s">
        <v>117</v>
      </c>
      <c r="D231" s="1" t="s">
        <v>118</v>
      </c>
      <c r="E231" s="1">
        <v>3210</v>
      </c>
      <c r="F231" s="1"/>
      <c r="G231" s="1"/>
      <c r="H231" s="1"/>
      <c r="I231" s="1"/>
      <c r="J231" s="1">
        <f t="shared" si="3"/>
        <v>0</v>
      </c>
      <c r="K231" s="1"/>
    </row>
    <row r="232" spans="1:11" ht="20.25" customHeight="1" x14ac:dyDescent="0.3">
      <c r="A232" s="1">
        <v>230</v>
      </c>
      <c r="B232" s="10">
        <v>46253</v>
      </c>
      <c r="C232" s="1" t="s">
        <v>117</v>
      </c>
      <c r="D232" s="1" t="s">
        <v>118</v>
      </c>
      <c r="E232" s="1">
        <v>3210</v>
      </c>
      <c r="F232" s="1"/>
      <c r="G232" s="1"/>
      <c r="H232" s="1"/>
      <c r="I232" s="1"/>
      <c r="J232" s="1">
        <f t="shared" si="3"/>
        <v>0</v>
      </c>
      <c r="K232" s="1"/>
    </row>
    <row r="233" spans="1:11" ht="20.25" customHeight="1" x14ac:dyDescent="0.3">
      <c r="A233" s="1">
        <v>231</v>
      </c>
      <c r="B233" s="10">
        <v>46254</v>
      </c>
      <c r="C233" s="1" t="s">
        <v>117</v>
      </c>
      <c r="D233" s="1" t="s">
        <v>118</v>
      </c>
      <c r="E233" s="1">
        <v>3210</v>
      </c>
      <c r="F233" s="1"/>
      <c r="G233" s="1"/>
      <c r="H233" s="1"/>
      <c r="I233" s="1"/>
      <c r="J233" s="1">
        <f t="shared" si="3"/>
        <v>0</v>
      </c>
      <c r="K233" s="1"/>
    </row>
    <row r="234" spans="1:11" ht="20.25" customHeight="1" x14ac:dyDescent="0.3">
      <c r="A234" s="1">
        <v>232</v>
      </c>
      <c r="B234" s="10">
        <v>46255</v>
      </c>
      <c r="C234" s="1" t="s">
        <v>117</v>
      </c>
      <c r="D234" s="1" t="s">
        <v>118</v>
      </c>
      <c r="E234" s="1">
        <v>3210</v>
      </c>
      <c r="F234" s="1"/>
      <c r="G234" s="1"/>
      <c r="H234" s="1"/>
      <c r="I234" s="1"/>
      <c r="J234" s="1">
        <f t="shared" si="3"/>
        <v>0</v>
      </c>
      <c r="K234" s="1"/>
    </row>
    <row r="235" spans="1:11" ht="20.25" customHeight="1" x14ac:dyDescent="0.3">
      <c r="A235" s="1">
        <v>233</v>
      </c>
      <c r="B235" s="10">
        <v>46256</v>
      </c>
      <c r="C235" s="1" t="s">
        <v>117</v>
      </c>
      <c r="D235" s="1" t="s">
        <v>118</v>
      </c>
      <c r="E235" s="1">
        <v>3210</v>
      </c>
      <c r="F235" s="1"/>
      <c r="G235" s="1"/>
      <c r="H235" s="1"/>
      <c r="I235" s="1"/>
      <c r="J235" s="1">
        <f t="shared" si="3"/>
        <v>0</v>
      </c>
      <c r="K235" s="1"/>
    </row>
    <row r="236" spans="1:11" ht="20.25" customHeight="1" x14ac:dyDescent="0.3">
      <c r="A236" s="1">
        <v>234</v>
      </c>
      <c r="B236" s="10">
        <v>46257</v>
      </c>
      <c r="C236" s="1" t="s">
        <v>117</v>
      </c>
      <c r="D236" s="1" t="s">
        <v>118</v>
      </c>
      <c r="E236" s="1">
        <v>3210</v>
      </c>
      <c r="F236" s="1"/>
      <c r="G236" s="1"/>
      <c r="H236" s="1"/>
      <c r="I236" s="1"/>
      <c r="J236" s="1">
        <f t="shared" si="3"/>
        <v>0</v>
      </c>
      <c r="K236" s="1"/>
    </row>
    <row r="237" spans="1:11" ht="20.25" customHeight="1" x14ac:dyDescent="0.3">
      <c r="A237" s="1">
        <v>235</v>
      </c>
      <c r="B237" s="10">
        <v>46258</v>
      </c>
      <c r="C237" s="1" t="s">
        <v>117</v>
      </c>
      <c r="D237" s="1" t="s">
        <v>118</v>
      </c>
      <c r="E237" s="1">
        <v>3210</v>
      </c>
      <c r="F237" s="1"/>
      <c r="G237" s="1"/>
      <c r="H237" s="1"/>
      <c r="I237" s="1"/>
      <c r="J237" s="1">
        <f t="shared" si="3"/>
        <v>0</v>
      </c>
      <c r="K237" s="1"/>
    </row>
    <row r="238" spans="1:11" ht="20.25" customHeight="1" x14ac:dyDescent="0.3">
      <c r="A238" s="1">
        <v>236</v>
      </c>
      <c r="B238" s="10">
        <v>46259</v>
      </c>
      <c r="C238" s="1" t="s">
        <v>117</v>
      </c>
      <c r="D238" s="1" t="s">
        <v>118</v>
      </c>
      <c r="E238" s="1">
        <v>3210</v>
      </c>
      <c r="F238" s="1"/>
      <c r="G238" s="1"/>
      <c r="H238" s="1"/>
      <c r="I238" s="1"/>
      <c r="J238" s="1">
        <f t="shared" si="3"/>
        <v>0</v>
      </c>
      <c r="K238" s="1"/>
    </row>
    <row r="239" spans="1:11" ht="20.25" customHeight="1" x14ac:dyDescent="0.3">
      <c r="A239" s="1">
        <v>237</v>
      </c>
      <c r="B239" s="10">
        <v>46260</v>
      </c>
      <c r="C239" s="1" t="s">
        <v>117</v>
      </c>
      <c r="D239" s="1" t="s">
        <v>118</v>
      </c>
      <c r="E239" s="1">
        <v>3210</v>
      </c>
      <c r="F239" s="1"/>
      <c r="G239" s="1"/>
      <c r="H239" s="1"/>
      <c r="I239" s="1"/>
      <c r="J239" s="1">
        <f t="shared" si="3"/>
        <v>0</v>
      </c>
      <c r="K239" s="1"/>
    </row>
    <row r="240" spans="1:11" ht="20.25" customHeight="1" x14ac:dyDescent="0.3">
      <c r="A240" s="1">
        <v>238</v>
      </c>
      <c r="B240" s="10">
        <v>46261</v>
      </c>
      <c r="C240" s="1" t="s">
        <v>117</v>
      </c>
      <c r="D240" s="1" t="s">
        <v>118</v>
      </c>
      <c r="E240" s="1">
        <v>3210</v>
      </c>
      <c r="F240" s="1"/>
      <c r="G240" s="1"/>
      <c r="H240" s="1"/>
      <c r="I240" s="1"/>
      <c r="J240" s="1">
        <f t="shared" si="3"/>
        <v>0</v>
      </c>
      <c r="K240" s="1"/>
    </row>
    <row r="241" spans="1:11" ht="20.25" customHeight="1" x14ac:dyDescent="0.3">
      <c r="A241" s="1">
        <v>239</v>
      </c>
      <c r="B241" s="10">
        <v>46262</v>
      </c>
      <c r="C241" s="1" t="s">
        <v>117</v>
      </c>
      <c r="D241" s="1" t="s">
        <v>118</v>
      </c>
      <c r="E241" s="1">
        <v>3210</v>
      </c>
      <c r="F241" s="1"/>
      <c r="G241" s="1"/>
      <c r="H241" s="1"/>
      <c r="I241" s="1"/>
      <c r="J241" s="1">
        <f t="shared" si="3"/>
        <v>0</v>
      </c>
      <c r="K241" s="1"/>
    </row>
    <row r="242" spans="1:11" ht="20.25" customHeight="1" x14ac:dyDescent="0.3">
      <c r="A242" s="1">
        <v>240</v>
      </c>
      <c r="B242" s="10">
        <v>46263</v>
      </c>
      <c r="C242" s="1" t="s">
        <v>117</v>
      </c>
      <c r="D242" s="1" t="s">
        <v>118</v>
      </c>
      <c r="E242" s="1">
        <v>3210</v>
      </c>
      <c r="F242" s="1"/>
      <c r="G242" s="1"/>
      <c r="H242" s="1"/>
      <c r="I242" s="1"/>
      <c r="J242" s="1">
        <f t="shared" si="3"/>
        <v>0</v>
      </c>
      <c r="K242" s="1"/>
    </row>
    <row r="243" spans="1:11" ht="20.25" customHeight="1" x14ac:dyDescent="0.3">
      <c r="A243" s="1">
        <v>241</v>
      </c>
      <c r="B243" s="10">
        <v>46264</v>
      </c>
      <c r="C243" s="1" t="s">
        <v>117</v>
      </c>
      <c r="D243" s="1" t="s">
        <v>118</v>
      </c>
      <c r="E243" s="1">
        <v>3210</v>
      </c>
      <c r="F243" s="1"/>
      <c r="G243" s="1"/>
      <c r="H243" s="1"/>
      <c r="I243" s="1"/>
      <c r="J243" s="1">
        <f t="shared" si="3"/>
        <v>0</v>
      </c>
      <c r="K243" s="1"/>
    </row>
    <row r="244" spans="1:11" ht="20.25" customHeight="1" x14ac:dyDescent="0.3">
      <c r="A244" s="1">
        <v>242</v>
      </c>
      <c r="B244" s="10">
        <v>46265</v>
      </c>
      <c r="C244" s="1" t="s">
        <v>117</v>
      </c>
      <c r="D244" s="1" t="s">
        <v>118</v>
      </c>
      <c r="E244" s="1">
        <v>3210</v>
      </c>
      <c r="F244" s="1"/>
      <c r="G244" s="1"/>
      <c r="H244" s="1"/>
      <c r="I244" s="1"/>
      <c r="J244" s="1">
        <f t="shared" si="3"/>
        <v>0</v>
      </c>
      <c r="K244" s="1"/>
    </row>
    <row r="245" spans="1:11" ht="20.25" customHeight="1" x14ac:dyDescent="0.3">
      <c r="A245" s="1">
        <v>243</v>
      </c>
      <c r="B245" s="10">
        <v>46266</v>
      </c>
      <c r="C245" s="1" t="s">
        <v>117</v>
      </c>
      <c r="D245" s="1" t="s">
        <v>118</v>
      </c>
      <c r="E245" s="1">
        <v>3210</v>
      </c>
      <c r="F245" s="1"/>
      <c r="G245" s="1"/>
      <c r="H245" s="1"/>
      <c r="I245" s="1"/>
      <c r="J245" s="1">
        <f t="shared" si="3"/>
        <v>0</v>
      </c>
      <c r="K245" s="1"/>
    </row>
    <row r="246" spans="1:11" ht="20.25" customHeight="1" x14ac:dyDescent="0.3">
      <c r="A246" s="1">
        <v>244</v>
      </c>
      <c r="B246" s="10">
        <v>46267</v>
      </c>
      <c r="C246" s="1" t="s">
        <v>117</v>
      </c>
      <c r="D246" s="1" t="s">
        <v>118</v>
      </c>
      <c r="E246" s="1">
        <v>3210</v>
      </c>
      <c r="F246" s="1"/>
      <c r="G246" s="1"/>
      <c r="H246" s="1"/>
      <c r="I246" s="1"/>
      <c r="J246" s="1">
        <f t="shared" si="3"/>
        <v>0</v>
      </c>
      <c r="K246" s="1"/>
    </row>
    <row r="247" spans="1:11" ht="20.25" customHeight="1" x14ac:dyDescent="0.3">
      <c r="A247" s="1">
        <v>245</v>
      </c>
      <c r="B247" s="10">
        <v>46268</v>
      </c>
      <c r="C247" s="1" t="s">
        <v>117</v>
      </c>
      <c r="D247" s="1" t="s">
        <v>118</v>
      </c>
      <c r="E247" s="1">
        <v>3210</v>
      </c>
      <c r="F247" s="1"/>
      <c r="G247" s="1"/>
      <c r="H247" s="1"/>
      <c r="I247" s="1"/>
      <c r="J247" s="1">
        <f t="shared" si="3"/>
        <v>0</v>
      </c>
      <c r="K247" s="1"/>
    </row>
    <row r="248" spans="1:11" ht="20.25" customHeight="1" x14ac:dyDescent="0.3">
      <c r="A248" s="1">
        <v>246</v>
      </c>
      <c r="B248" s="10">
        <v>46269</v>
      </c>
      <c r="C248" s="1" t="s">
        <v>117</v>
      </c>
      <c r="D248" s="1" t="s">
        <v>118</v>
      </c>
      <c r="E248" s="1">
        <v>3210</v>
      </c>
      <c r="F248" s="1"/>
      <c r="G248" s="1"/>
      <c r="H248" s="1"/>
      <c r="I248" s="1"/>
      <c r="J248" s="1">
        <f t="shared" si="3"/>
        <v>0</v>
      </c>
      <c r="K248" s="1"/>
    </row>
    <row r="249" spans="1:11" ht="20.25" customHeight="1" x14ac:dyDescent="0.3">
      <c r="A249" s="1">
        <v>247</v>
      </c>
      <c r="B249" s="10">
        <v>46270</v>
      </c>
      <c r="C249" s="1" t="s">
        <v>117</v>
      </c>
      <c r="D249" s="1" t="s">
        <v>118</v>
      </c>
      <c r="E249" s="1">
        <v>3210</v>
      </c>
      <c r="F249" s="1"/>
      <c r="G249" s="1"/>
      <c r="H249" s="1"/>
      <c r="I249" s="1"/>
      <c r="J249" s="1">
        <f t="shared" si="3"/>
        <v>0</v>
      </c>
      <c r="K249" s="1"/>
    </row>
    <row r="250" spans="1:11" ht="20.25" customHeight="1" x14ac:dyDescent="0.3">
      <c r="A250" s="1">
        <v>248</v>
      </c>
      <c r="B250" s="10">
        <v>46271</v>
      </c>
      <c r="C250" s="1" t="s">
        <v>117</v>
      </c>
      <c r="D250" s="1" t="s">
        <v>118</v>
      </c>
      <c r="E250" s="1">
        <v>3210</v>
      </c>
      <c r="F250" s="1"/>
      <c r="G250" s="1"/>
      <c r="H250" s="1"/>
      <c r="I250" s="1"/>
      <c r="J250" s="1">
        <f t="shared" si="3"/>
        <v>0</v>
      </c>
      <c r="K250" s="1"/>
    </row>
    <row r="251" spans="1:11" ht="20.25" customHeight="1" x14ac:dyDescent="0.3">
      <c r="A251" s="1">
        <v>249</v>
      </c>
      <c r="B251" s="10">
        <v>46272</v>
      </c>
      <c r="C251" s="1" t="s">
        <v>117</v>
      </c>
      <c r="D251" s="1" t="s">
        <v>118</v>
      </c>
      <c r="E251" s="1">
        <v>3210</v>
      </c>
      <c r="F251" s="1"/>
      <c r="G251" s="1"/>
      <c r="H251" s="1"/>
      <c r="I251" s="1"/>
      <c r="J251" s="1">
        <f t="shared" si="3"/>
        <v>0</v>
      </c>
      <c r="K251" s="1"/>
    </row>
    <row r="252" spans="1:11" ht="20.25" customHeight="1" x14ac:dyDescent="0.3">
      <c r="A252" s="1">
        <v>250</v>
      </c>
      <c r="B252" s="10">
        <v>46273</v>
      </c>
      <c r="C252" s="1" t="s">
        <v>117</v>
      </c>
      <c r="D252" s="1" t="s">
        <v>118</v>
      </c>
      <c r="E252" s="1">
        <v>3210</v>
      </c>
      <c r="F252" s="1"/>
      <c r="G252" s="1"/>
      <c r="H252" s="1"/>
      <c r="I252" s="1"/>
      <c r="J252" s="1">
        <f t="shared" si="3"/>
        <v>0</v>
      </c>
      <c r="K252" s="1"/>
    </row>
    <row r="253" spans="1:11" ht="20.25" customHeight="1" x14ac:dyDescent="0.3">
      <c r="A253" s="1">
        <v>251</v>
      </c>
      <c r="B253" s="10">
        <v>46274</v>
      </c>
      <c r="C253" s="1" t="s">
        <v>117</v>
      </c>
      <c r="D253" s="1" t="s">
        <v>118</v>
      </c>
      <c r="E253" s="1">
        <v>3210</v>
      </c>
      <c r="F253" s="1"/>
      <c r="G253" s="1"/>
      <c r="H253" s="1"/>
      <c r="I253" s="1"/>
      <c r="J253" s="1">
        <f t="shared" si="3"/>
        <v>0</v>
      </c>
      <c r="K253" s="1"/>
    </row>
    <row r="254" spans="1:11" ht="20.25" customHeight="1" x14ac:dyDescent="0.3">
      <c r="A254" s="1">
        <v>252</v>
      </c>
      <c r="B254" s="10">
        <v>46275</v>
      </c>
      <c r="C254" s="1" t="s">
        <v>117</v>
      </c>
      <c r="D254" s="1" t="s">
        <v>118</v>
      </c>
      <c r="E254" s="1">
        <v>3210</v>
      </c>
      <c r="F254" s="1"/>
      <c r="G254" s="1"/>
      <c r="H254" s="1"/>
      <c r="I254" s="1"/>
      <c r="J254" s="1">
        <f t="shared" si="3"/>
        <v>0</v>
      </c>
      <c r="K254" s="1"/>
    </row>
    <row r="255" spans="1:11" ht="20.25" customHeight="1" x14ac:dyDescent="0.3">
      <c r="A255" s="1">
        <v>253</v>
      </c>
      <c r="B255" s="10">
        <v>46276</v>
      </c>
      <c r="C255" s="1" t="s">
        <v>117</v>
      </c>
      <c r="D255" s="1" t="s">
        <v>118</v>
      </c>
      <c r="E255" s="1">
        <v>3210</v>
      </c>
      <c r="F255" s="1"/>
      <c r="G255" s="1"/>
      <c r="H255" s="1"/>
      <c r="I255" s="1"/>
      <c r="J255" s="1">
        <f t="shared" si="3"/>
        <v>0</v>
      </c>
      <c r="K255" s="1"/>
    </row>
    <row r="256" spans="1:11" ht="20.25" customHeight="1" x14ac:dyDescent="0.3">
      <c r="A256" s="1">
        <v>254</v>
      </c>
      <c r="B256" s="10">
        <v>46277</v>
      </c>
      <c r="C256" s="1" t="s">
        <v>117</v>
      </c>
      <c r="D256" s="1" t="s">
        <v>118</v>
      </c>
      <c r="E256" s="1">
        <v>3210</v>
      </c>
      <c r="F256" s="1"/>
      <c r="G256" s="1"/>
      <c r="H256" s="1"/>
      <c r="I256" s="1"/>
      <c r="J256" s="1">
        <f t="shared" si="3"/>
        <v>0</v>
      </c>
      <c r="K256" s="1"/>
    </row>
    <row r="257" spans="1:11" ht="20.25" customHeight="1" x14ac:dyDescent="0.3">
      <c r="A257" s="1">
        <v>255</v>
      </c>
      <c r="B257" s="10">
        <v>46278</v>
      </c>
      <c r="C257" s="1" t="s">
        <v>117</v>
      </c>
      <c r="D257" s="1" t="s">
        <v>118</v>
      </c>
      <c r="E257" s="1">
        <v>3210</v>
      </c>
      <c r="F257" s="1"/>
      <c r="G257" s="1"/>
      <c r="H257" s="1"/>
      <c r="I257" s="1"/>
      <c r="J257" s="1">
        <f t="shared" si="3"/>
        <v>0</v>
      </c>
      <c r="K257" s="1"/>
    </row>
    <row r="258" spans="1:11" ht="20.25" customHeight="1" x14ac:dyDescent="0.3">
      <c r="A258" s="1">
        <v>256</v>
      </c>
      <c r="B258" s="10">
        <v>46279</v>
      </c>
      <c r="C258" s="1" t="s">
        <v>117</v>
      </c>
      <c r="D258" s="1" t="s">
        <v>118</v>
      </c>
      <c r="E258" s="1">
        <v>3210</v>
      </c>
      <c r="F258" s="1"/>
      <c r="G258" s="1"/>
      <c r="H258" s="1"/>
      <c r="I258" s="1"/>
      <c r="J258" s="1">
        <f t="shared" si="3"/>
        <v>0</v>
      </c>
      <c r="K258" s="1"/>
    </row>
    <row r="259" spans="1:11" ht="20.25" customHeight="1" x14ac:dyDescent="0.3">
      <c r="A259" s="1">
        <v>257</v>
      </c>
      <c r="B259" s="10">
        <v>46280</v>
      </c>
      <c r="C259" s="1" t="s">
        <v>117</v>
      </c>
      <c r="D259" s="1" t="s">
        <v>118</v>
      </c>
      <c r="E259" s="1">
        <v>3210</v>
      </c>
      <c r="F259" s="1"/>
      <c r="G259" s="1"/>
      <c r="H259" s="1"/>
      <c r="I259" s="1"/>
      <c r="J259" s="1">
        <f t="shared" si="3"/>
        <v>0</v>
      </c>
      <c r="K259" s="1"/>
    </row>
    <row r="260" spans="1:11" ht="20.25" customHeight="1" x14ac:dyDescent="0.3">
      <c r="A260" s="1">
        <v>258</v>
      </c>
      <c r="B260" s="10">
        <v>46281</v>
      </c>
      <c r="C260" s="1" t="s">
        <v>117</v>
      </c>
      <c r="D260" s="1" t="s">
        <v>118</v>
      </c>
      <c r="E260" s="1">
        <v>3210</v>
      </c>
      <c r="F260" s="1"/>
      <c r="G260" s="1"/>
      <c r="H260" s="1"/>
      <c r="I260" s="1"/>
      <c r="J260" s="1">
        <f t="shared" ref="J260:J323" si="4">E260*F260-G260-H260+I260</f>
        <v>0</v>
      </c>
      <c r="K260" s="1"/>
    </row>
    <row r="261" spans="1:11" ht="20.25" customHeight="1" x14ac:dyDescent="0.3">
      <c r="A261" s="1">
        <v>259</v>
      </c>
      <c r="B261" s="10">
        <v>46282</v>
      </c>
      <c r="C261" s="1" t="s">
        <v>117</v>
      </c>
      <c r="D261" s="1" t="s">
        <v>118</v>
      </c>
      <c r="E261" s="1">
        <v>3210</v>
      </c>
      <c r="F261" s="1"/>
      <c r="G261" s="1"/>
      <c r="H261" s="1"/>
      <c r="I261" s="1"/>
      <c r="J261" s="1">
        <f t="shared" si="4"/>
        <v>0</v>
      </c>
      <c r="K261" s="1"/>
    </row>
    <row r="262" spans="1:11" ht="20.25" customHeight="1" x14ac:dyDescent="0.3">
      <c r="A262" s="1">
        <v>260</v>
      </c>
      <c r="B262" s="10">
        <v>46283</v>
      </c>
      <c r="C262" s="1" t="s">
        <v>117</v>
      </c>
      <c r="D262" s="1" t="s">
        <v>118</v>
      </c>
      <c r="E262" s="1">
        <v>3210</v>
      </c>
      <c r="F262" s="1"/>
      <c r="G262" s="1"/>
      <c r="H262" s="1"/>
      <c r="I262" s="1"/>
      <c r="J262" s="1">
        <f t="shared" si="4"/>
        <v>0</v>
      </c>
      <c r="K262" s="1"/>
    </row>
    <row r="263" spans="1:11" ht="20.25" customHeight="1" x14ac:dyDescent="0.3">
      <c r="A263" s="1">
        <v>261</v>
      </c>
      <c r="B263" s="10">
        <v>46284</v>
      </c>
      <c r="C263" s="1" t="s">
        <v>117</v>
      </c>
      <c r="D263" s="1" t="s">
        <v>118</v>
      </c>
      <c r="E263" s="1">
        <v>3210</v>
      </c>
      <c r="F263" s="1"/>
      <c r="G263" s="1"/>
      <c r="H263" s="1"/>
      <c r="I263" s="1"/>
      <c r="J263" s="1">
        <f t="shared" si="4"/>
        <v>0</v>
      </c>
      <c r="K263" s="1"/>
    </row>
    <row r="264" spans="1:11" ht="20.25" customHeight="1" x14ac:dyDescent="0.3">
      <c r="A264" s="1">
        <v>262</v>
      </c>
      <c r="B264" s="10">
        <v>46285</v>
      </c>
      <c r="C264" s="1" t="s">
        <v>117</v>
      </c>
      <c r="D264" s="1" t="s">
        <v>118</v>
      </c>
      <c r="E264" s="1">
        <v>3210</v>
      </c>
      <c r="F264" s="1"/>
      <c r="G264" s="1"/>
      <c r="H264" s="1"/>
      <c r="I264" s="1"/>
      <c r="J264" s="1">
        <f t="shared" si="4"/>
        <v>0</v>
      </c>
      <c r="K264" s="1"/>
    </row>
    <row r="265" spans="1:11" ht="20.25" customHeight="1" x14ac:dyDescent="0.3">
      <c r="A265" s="1">
        <v>263</v>
      </c>
      <c r="B265" s="10">
        <v>46286</v>
      </c>
      <c r="C265" s="1" t="s">
        <v>117</v>
      </c>
      <c r="D265" s="1" t="s">
        <v>118</v>
      </c>
      <c r="E265" s="1">
        <v>3210</v>
      </c>
      <c r="F265" s="1"/>
      <c r="G265" s="1"/>
      <c r="H265" s="1"/>
      <c r="I265" s="1"/>
      <c r="J265" s="1">
        <f t="shared" si="4"/>
        <v>0</v>
      </c>
      <c r="K265" s="1"/>
    </row>
    <row r="266" spans="1:11" ht="20.25" customHeight="1" x14ac:dyDescent="0.3">
      <c r="A266" s="1">
        <v>264</v>
      </c>
      <c r="B266" s="10">
        <v>46287</v>
      </c>
      <c r="C266" s="1" t="s">
        <v>117</v>
      </c>
      <c r="D266" s="1" t="s">
        <v>118</v>
      </c>
      <c r="E266" s="1">
        <v>3210</v>
      </c>
      <c r="F266" s="1"/>
      <c r="G266" s="1"/>
      <c r="H266" s="1"/>
      <c r="I266" s="1"/>
      <c r="J266" s="1">
        <f t="shared" si="4"/>
        <v>0</v>
      </c>
      <c r="K266" s="1"/>
    </row>
    <row r="267" spans="1:11" ht="20.25" customHeight="1" x14ac:dyDescent="0.3">
      <c r="A267" s="1">
        <v>265</v>
      </c>
      <c r="B267" s="10">
        <v>46288</v>
      </c>
      <c r="C267" s="1" t="s">
        <v>117</v>
      </c>
      <c r="D267" s="1" t="s">
        <v>118</v>
      </c>
      <c r="E267" s="1">
        <v>3210</v>
      </c>
      <c r="F267" s="1"/>
      <c r="G267" s="1"/>
      <c r="H267" s="1"/>
      <c r="I267" s="1"/>
      <c r="J267" s="1">
        <f t="shared" si="4"/>
        <v>0</v>
      </c>
      <c r="K267" s="1"/>
    </row>
    <row r="268" spans="1:11" ht="20.25" customHeight="1" x14ac:dyDescent="0.3">
      <c r="A268" s="1">
        <v>266</v>
      </c>
      <c r="B268" s="10">
        <v>46289</v>
      </c>
      <c r="C268" s="1" t="s">
        <v>117</v>
      </c>
      <c r="D268" s="1" t="s">
        <v>118</v>
      </c>
      <c r="E268" s="1">
        <v>3210</v>
      </c>
      <c r="F268" s="1"/>
      <c r="G268" s="1"/>
      <c r="H268" s="1"/>
      <c r="I268" s="1"/>
      <c r="J268" s="1">
        <f t="shared" si="4"/>
        <v>0</v>
      </c>
      <c r="K268" s="1"/>
    </row>
    <row r="269" spans="1:11" ht="20.25" customHeight="1" x14ac:dyDescent="0.3">
      <c r="A269" s="1">
        <v>267</v>
      </c>
      <c r="B269" s="10">
        <v>46290</v>
      </c>
      <c r="C269" s="1" t="s">
        <v>117</v>
      </c>
      <c r="D269" s="1" t="s">
        <v>118</v>
      </c>
      <c r="E269" s="1">
        <v>3210</v>
      </c>
      <c r="F269" s="1"/>
      <c r="G269" s="1"/>
      <c r="H269" s="1"/>
      <c r="I269" s="1"/>
      <c r="J269" s="1">
        <f t="shared" si="4"/>
        <v>0</v>
      </c>
      <c r="K269" s="1"/>
    </row>
    <row r="270" spans="1:11" ht="20.25" customHeight="1" x14ac:dyDescent="0.3">
      <c r="A270" s="1">
        <v>268</v>
      </c>
      <c r="B270" s="10">
        <v>46291</v>
      </c>
      <c r="C270" s="1" t="s">
        <v>117</v>
      </c>
      <c r="D270" s="1" t="s">
        <v>118</v>
      </c>
      <c r="E270" s="1">
        <v>3210</v>
      </c>
      <c r="F270" s="1"/>
      <c r="G270" s="1"/>
      <c r="H270" s="1"/>
      <c r="I270" s="1"/>
      <c r="J270" s="1">
        <f t="shared" si="4"/>
        <v>0</v>
      </c>
      <c r="K270" s="1"/>
    </row>
    <row r="271" spans="1:11" ht="20.25" customHeight="1" x14ac:dyDescent="0.3">
      <c r="A271" s="1">
        <v>269</v>
      </c>
      <c r="B271" s="10">
        <v>46292</v>
      </c>
      <c r="C271" s="1" t="s">
        <v>117</v>
      </c>
      <c r="D271" s="1" t="s">
        <v>118</v>
      </c>
      <c r="E271" s="1">
        <v>3210</v>
      </c>
      <c r="F271" s="1"/>
      <c r="G271" s="1"/>
      <c r="H271" s="1"/>
      <c r="I271" s="1"/>
      <c r="J271" s="1">
        <f t="shared" si="4"/>
        <v>0</v>
      </c>
      <c r="K271" s="1"/>
    </row>
    <row r="272" spans="1:11" ht="20.25" customHeight="1" x14ac:dyDescent="0.3">
      <c r="A272" s="1">
        <v>270</v>
      </c>
      <c r="B272" s="10">
        <v>46293</v>
      </c>
      <c r="C272" s="1" t="s">
        <v>117</v>
      </c>
      <c r="D272" s="1" t="s">
        <v>118</v>
      </c>
      <c r="E272" s="1">
        <v>3210</v>
      </c>
      <c r="F272" s="1"/>
      <c r="G272" s="1"/>
      <c r="H272" s="1"/>
      <c r="I272" s="1"/>
      <c r="J272" s="1">
        <f t="shared" si="4"/>
        <v>0</v>
      </c>
      <c r="K272" s="1"/>
    </row>
    <row r="273" spans="1:11" ht="20.25" customHeight="1" x14ac:dyDescent="0.3">
      <c r="A273" s="1">
        <v>271</v>
      </c>
      <c r="B273" s="10">
        <v>46294</v>
      </c>
      <c r="C273" s="1" t="s">
        <v>117</v>
      </c>
      <c r="D273" s="1" t="s">
        <v>118</v>
      </c>
      <c r="E273" s="1">
        <v>3210</v>
      </c>
      <c r="F273" s="1"/>
      <c r="G273" s="1"/>
      <c r="H273" s="1"/>
      <c r="I273" s="1"/>
      <c r="J273" s="1">
        <f t="shared" si="4"/>
        <v>0</v>
      </c>
      <c r="K273" s="1"/>
    </row>
    <row r="274" spans="1:11" ht="20.25" customHeight="1" x14ac:dyDescent="0.3">
      <c r="A274" s="1">
        <v>272</v>
      </c>
      <c r="B274" s="10">
        <v>46295</v>
      </c>
      <c r="C274" s="1" t="s">
        <v>117</v>
      </c>
      <c r="D274" s="1" t="s">
        <v>118</v>
      </c>
      <c r="E274" s="1">
        <v>3210</v>
      </c>
      <c r="F274" s="1"/>
      <c r="G274" s="1"/>
      <c r="H274" s="1"/>
      <c r="I274" s="1"/>
      <c r="J274" s="1">
        <f t="shared" si="4"/>
        <v>0</v>
      </c>
      <c r="K274" s="1"/>
    </row>
    <row r="275" spans="1:11" ht="20.25" customHeight="1" x14ac:dyDescent="0.3">
      <c r="A275" s="1">
        <v>273</v>
      </c>
      <c r="B275" s="10">
        <v>46296</v>
      </c>
      <c r="C275" s="1" t="s">
        <v>117</v>
      </c>
      <c r="D275" s="1" t="s">
        <v>118</v>
      </c>
      <c r="E275" s="1">
        <v>3210</v>
      </c>
      <c r="F275" s="1"/>
      <c r="G275" s="1"/>
      <c r="H275" s="1"/>
      <c r="I275" s="1"/>
      <c r="J275" s="1">
        <f t="shared" si="4"/>
        <v>0</v>
      </c>
      <c r="K275" s="1"/>
    </row>
    <row r="276" spans="1:11" ht="20.25" customHeight="1" x14ac:dyDescent="0.3">
      <c r="A276" s="1">
        <v>274</v>
      </c>
      <c r="B276" s="10">
        <v>46297</v>
      </c>
      <c r="C276" s="1" t="s">
        <v>117</v>
      </c>
      <c r="D276" s="1" t="s">
        <v>118</v>
      </c>
      <c r="E276" s="1">
        <v>3210</v>
      </c>
      <c r="F276" s="1"/>
      <c r="G276" s="1"/>
      <c r="H276" s="1"/>
      <c r="I276" s="1"/>
      <c r="J276" s="1">
        <f t="shared" si="4"/>
        <v>0</v>
      </c>
      <c r="K276" s="1"/>
    </row>
    <row r="277" spans="1:11" ht="20.25" customHeight="1" x14ac:dyDescent="0.3">
      <c r="A277" s="1">
        <v>275</v>
      </c>
      <c r="B277" s="10">
        <v>46298</v>
      </c>
      <c r="C277" s="1" t="s">
        <v>117</v>
      </c>
      <c r="D277" s="1" t="s">
        <v>118</v>
      </c>
      <c r="E277" s="1">
        <v>3210</v>
      </c>
      <c r="F277" s="1"/>
      <c r="G277" s="1"/>
      <c r="H277" s="1"/>
      <c r="I277" s="1"/>
      <c r="J277" s="1">
        <f t="shared" si="4"/>
        <v>0</v>
      </c>
      <c r="K277" s="1"/>
    </row>
    <row r="278" spans="1:11" ht="20.25" customHeight="1" x14ac:dyDescent="0.3">
      <c r="A278" s="1">
        <v>276</v>
      </c>
      <c r="B278" s="10">
        <v>46299</v>
      </c>
      <c r="C278" s="1" t="s">
        <v>117</v>
      </c>
      <c r="D278" s="1" t="s">
        <v>118</v>
      </c>
      <c r="E278" s="1">
        <v>3210</v>
      </c>
      <c r="F278" s="1"/>
      <c r="G278" s="1"/>
      <c r="H278" s="1"/>
      <c r="I278" s="1"/>
      <c r="J278" s="1">
        <f t="shared" si="4"/>
        <v>0</v>
      </c>
      <c r="K278" s="1"/>
    </row>
    <row r="279" spans="1:11" ht="20.25" customHeight="1" x14ac:dyDescent="0.3">
      <c r="A279" s="1">
        <v>277</v>
      </c>
      <c r="B279" s="10">
        <v>46300</v>
      </c>
      <c r="C279" s="1" t="s">
        <v>117</v>
      </c>
      <c r="D279" s="1" t="s">
        <v>118</v>
      </c>
      <c r="E279" s="1">
        <v>3210</v>
      </c>
      <c r="F279" s="1"/>
      <c r="G279" s="1"/>
      <c r="H279" s="1"/>
      <c r="I279" s="1"/>
      <c r="J279" s="1">
        <f t="shared" si="4"/>
        <v>0</v>
      </c>
      <c r="K279" s="1"/>
    </row>
    <row r="280" spans="1:11" ht="20.25" customHeight="1" x14ac:dyDescent="0.3">
      <c r="A280" s="1">
        <v>278</v>
      </c>
      <c r="B280" s="10">
        <v>46301</v>
      </c>
      <c r="C280" s="1" t="s">
        <v>117</v>
      </c>
      <c r="D280" s="1" t="s">
        <v>118</v>
      </c>
      <c r="E280" s="1">
        <v>3210</v>
      </c>
      <c r="F280" s="1"/>
      <c r="G280" s="1"/>
      <c r="H280" s="1"/>
      <c r="I280" s="1"/>
      <c r="J280" s="1">
        <f t="shared" si="4"/>
        <v>0</v>
      </c>
      <c r="K280" s="1"/>
    </row>
    <row r="281" spans="1:11" ht="20.25" customHeight="1" x14ac:dyDescent="0.3">
      <c r="A281" s="1">
        <v>279</v>
      </c>
      <c r="B281" s="10">
        <v>46302</v>
      </c>
      <c r="C281" s="1" t="s">
        <v>117</v>
      </c>
      <c r="D281" s="1" t="s">
        <v>118</v>
      </c>
      <c r="E281" s="1">
        <v>3210</v>
      </c>
      <c r="F281" s="1"/>
      <c r="G281" s="1"/>
      <c r="H281" s="1"/>
      <c r="I281" s="1"/>
      <c r="J281" s="1">
        <f t="shared" si="4"/>
        <v>0</v>
      </c>
      <c r="K281" s="1"/>
    </row>
    <row r="282" spans="1:11" ht="20.25" customHeight="1" x14ac:dyDescent="0.3">
      <c r="A282" s="1">
        <v>280</v>
      </c>
      <c r="B282" s="10">
        <v>46303</v>
      </c>
      <c r="C282" s="1" t="s">
        <v>117</v>
      </c>
      <c r="D282" s="1" t="s">
        <v>118</v>
      </c>
      <c r="E282" s="1">
        <v>3210</v>
      </c>
      <c r="F282" s="1"/>
      <c r="G282" s="1"/>
      <c r="H282" s="1"/>
      <c r="I282" s="1"/>
      <c r="J282" s="1">
        <f t="shared" si="4"/>
        <v>0</v>
      </c>
      <c r="K282" s="1"/>
    </row>
    <row r="283" spans="1:11" ht="20.25" customHeight="1" x14ac:dyDescent="0.3">
      <c r="A283" s="1">
        <v>281</v>
      </c>
      <c r="B283" s="10">
        <v>46304</v>
      </c>
      <c r="C283" s="1" t="s">
        <v>117</v>
      </c>
      <c r="D283" s="1" t="s">
        <v>118</v>
      </c>
      <c r="E283" s="1">
        <v>3210</v>
      </c>
      <c r="F283" s="1"/>
      <c r="G283" s="1"/>
      <c r="H283" s="1"/>
      <c r="I283" s="1"/>
      <c r="J283" s="1">
        <f t="shared" si="4"/>
        <v>0</v>
      </c>
      <c r="K283" s="1"/>
    </row>
    <row r="284" spans="1:11" ht="20.25" customHeight="1" x14ac:dyDescent="0.3">
      <c r="A284" s="1">
        <v>282</v>
      </c>
      <c r="B284" s="10">
        <v>46305</v>
      </c>
      <c r="C284" s="1" t="s">
        <v>117</v>
      </c>
      <c r="D284" s="1" t="s">
        <v>118</v>
      </c>
      <c r="E284" s="1">
        <v>3210</v>
      </c>
      <c r="F284" s="1"/>
      <c r="G284" s="1"/>
      <c r="H284" s="1"/>
      <c r="I284" s="1"/>
      <c r="J284" s="1">
        <f t="shared" si="4"/>
        <v>0</v>
      </c>
      <c r="K284" s="1"/>
    </row>
    <row r="285" spans="1:11" ht="20.25" customHeight="1" x14ac:dyDescent="0.3">
      <c r="A285" s="1">
        <v>283</v>
      </c>
      <c r="B285" s="10">
        <v>46306</v>
      </c>
      <c r="C285" s="1" t="s">
        <v>117</v>
      </c>
      <c r="D285" s="1" t="s">
        <v>118</v>
      </c>
      <c r="E285" s="1">
        <v>3210</v>
      </c>
      <c r="F285" s="1"/>
      <c r="G285" s="1"/>
      <c r="H285" s="1"/>
      <c r="I285" s="1"/>
      <c r="J285" s="1">
        <f t="shared" si="4"/>
        <v>0</v>
      </c>
      <c r="K285" s="1"/>
    </row>
    <row r="286" spans="1:11" ht="20.25" customHeight="1" x14ac:dyDescent="0.3">
      <c r="A286" s="1">
        <v>284</v>
      </c>
      <c r="B286" s="10">
        <v>46307</v>
      </c>
      <c r="C286" s="1" t="s">
        <v>117</v>
      </c>
      <c r="D286" s="1" t="s">
        <v>118</v>
      </c>
      <c r="E286" s="1">
        <v>3210</v>
      </c>
      <c r="F286" s="1"/>
      <c r="G286" s="1"/>
      <c r="H286" s="1"/>
      <c r="I286" s="1"/>
      <c r="J286" s="1">
        <f t="shared" si="4"/>
        <v>0</v>
      </c>
      <c r="K286" s="1"/>
    </row>
    <row r="287" spans="1:11" ht="20.25" customHeight="1" x14ac:dyDescent="0.3">
      <c r="A287" s="1">
        <v>285</v>
      </c>
      <c r="B287" s="10">
        <v>46308</v>
      </c>
      <c r="C287" s="1" t="s">
        <v>117</v>
      </c>
      <c r="D287" s="1" t="s">
        <v>118</v>
      </c>
      <c r="E287" s="1">
        <v>3210</v>
      </c>
      <c r="F287" s="1"/>
      <c r="G287" s="1"/>
      <c r="H287" s="1"/>
      <c r="I287" s="1"/>
      <c r="J287" s="1">
        <f t="shared" si="4"/>
        <v>0</v>
      </c>
      <c r="K287" s="1"/>
    </row>
    <row r="288" spans="1:11" ht="20.25" customHeight="1" x14ac:dyDescent="0.3">
      <c r="A288" s="1">
        <v>286</v>
      </c>
      <c r="B288" s="10">
        <v>46309</v>
      </c>
      <c r="C288" s="1" t="s">
        <v>117</v>
      </c>
      <c r="D288" s="1" t="s">
        <v>118</v>
      </c>
      <c r="E288" s="1">
        <v>3210</v>
      </c>
      <c r="F288" s="1"/>
      <c r="G288" s="1"/>
      <c r="H288" s="1"/>
      <c r="I288" s="1"/>
      <c r="J288" s="1">
        <f t="shared" si="4"/>
        <v>0</v>
      </c>
      <c r="K288" s="1"/>
    </row>
    <row r="289" spans="1:11" ht="20.25" customHeight="1" x14ac:dyDescent="0.3">
      <c r="A289" s="1">
        <v>287</v>
      </c>
      <c r="B289" s="10">
        <v>46310</v>
      </c>
      <c r="C289" s="1" t="s">
        <v>117</v>
      </c>
      <c r="D289" s="1" t="s">
        <v>118</v>
      </c>
      <c r="E289" s="1">
        <v>3210</v>
      </c>
      <c r="F289" s="1"/>
      <c r="G289" s="1"/>
      <c r="H289" s="1"/>
      <c r="I289" s="1"/>
      <c r="J289" s="1">
        <f t="shared" si="4"/>
        <v>0</v>
      </c>
      <c r="K289" s="1"/>
    </row>
    <row r="290" spans="1:11" ht="20.25" customHeight="1" x14ac:dyDescent="0.3">
      <c r="A290" s="1">
        <v>288</v>
      </c>
      <c r="B290" s="10">
        <v>46311</v>
      </c>
      <c r="C290" s="1" t="s">
        <v>117</v>
      </c>
      <c r="D290" s="1" t="s">
        <v>118</v>
      </c>
      <c r="E290" s="1">
        <v>3210</v>
      </c>
      <c r="F290" s="1"/>
      <c r="G290" s="1"/>
      <c r="H290" s="1"/>
      <c r="I290" s="1"/>
      <c r="J290" s="1">
        <f t="shared" si="4"/>
        <v>0</v>
      </c>
      <c r="K290" s="1"/>
    </row>
    <row r="291" spans="1:11" ht="20.25" customHeight="1" x14ac:dyDescent="0.3">
      <c r="A291" s="1">
        <v>289</v>
      </c>
      <c r="B291" s="10">
        <v>46312</v>
      </c>
      <c r="C291" s="1" t="s">
        <v>117</v>
      </c>
      <c r="D291" s="1" t="s">
        <v>118</v>
      </c>
      <c r="E291" s="1">
        <v>3210</v>
      </c>
      <c r="F291" s="1"/>
      <c r="G291" s="1"/>
      <c r="H291" s="1"/>
      <c r="I291" s="1"/>
      <c r="J291" s="1">
        <f t="shared" si="4"/>
        <v>0</v>
      </c>
      <c r="K291" s="1"/>
    </row>
    <row r="292" spans="1:11" ht="20.25" customHeight="1" x14ac:dyDescent="0.3">
      <c r="A292" s="1">
        <v>290</v>
      </c>
      <c r="B292" s="10">
        <v>46313</v>
      </c>
      <c r="C292" s="1" t="s">
        <v>117</v>
      </c>
      <c r="D292" s="1" t="s">
        <v>118</v>
      </c>
      <c r="E292" s="1">
        <v>3210</v>
      </c>
      <c r="F292" s="1"/>
      <c r="G292" s="1"/>
      <c r="H292" s="1"/>
      <c r="I292" s="1"/>
      <c r="J292" s="1">
        <f t="shared" si="4"/>
        <v>0</v>
      </c>
      <c r="K292" s="1"/>
    </row>
    <row r="293" spans="1:11" ht="20.25" customHeight="1" x14ac:dyDescent="0.3">
      <c r="A293" s="1">
        <v>291</v>
      </c>
      <c r="B293" s="10">
        <v>46314</v>
      </c>
      <c r="C293" s="1" t="s">
        <v>117</v>
      </c>
      <c r="D293" s="1" t="s">
        <v>118</v>
      </c>
      <c r="E293" s="1">
        <v>3210</v>
      </c>
      <c r="F293" s="1"/>
      <c r="G293" s="1"/>
      <c r="H293" s="1"/>
      <c r="I293" s="1"/>
      <c r="J293" s="1">
        <f t="shared" si="4"/>
        <v>0</v>
      </c>
      <c r="K293" s="1"/>
    </row>
    <row r="294" spans="1:11" ht="20.25" customHeight="1" x14ac:dyDescent="0.3">
      <c r="A294" s="1">
        <v>292</v>
      </c>
      <c r="B294" s="10">
        <v>46315</v>
      </c>
      <c r="C294" s="1" t="s">
        <v>117</v>
      </c>
      <c r="D294" s="1" t="s">
        <v>118</v>
      </c>
      <c r="E294" s="1">
        <v>3210</v>
      </c>
      <c r="F294" s="1"/>
      <c r="G294" s="1"/>
      <c r="H294" s="1"/>
      <c r="I294" s="1"/>
      <c r="J294" s="1">
        <f t="shared" si="4"/>
        <v>0</v>
      </c>
      <c r="K294" s="1"/>
    </row>
    <row r="295" spans="1:11" ht="20.25" customHeight="1" x14ac:dyDescent="0.3">
      <c r="A295" s="1">
        <v>293</v>
      </c>
      <c r="B295" s="10">
        <v>46316</v>
      </c>
      <c r="C295" s="1" t="s">
        <v>117</v>
      </c>
      <c r="D295" s="1" t="s">
        <v>118</v>
      </c>
      <c r="E295" s="1">
        <v>3210</v>
      </c>
      <c r="F295" s="1"/>
      <c r="G295" s="1"/>
      <c r="H295" s="1"/>
      <c r="I295" s="1"/>
      <c r="J295" s="1">
        <f t="shared" si="4"/>
        <v>0</v>
      </c>
      <c r="K295" s="1"/>
    </row>
    <row r="296" spans="1:11" ht="20.25" customHeight="1" x14ac:dyDescent="0.3">
      <c r="A296" s="1">
        <v>294</v>
      </c>
      <c r="B296" s="10">
        <v>46317</v>
      </c>
      <c r="C296" s="1" t="s">
        <v>117</v>
      </c>
      <c r="D296" s="1" t="s">
        <v>118</v>
      </c>
      <c r="E296" s="1">
        <v>3210</v>
      </c>
      <c r="F296" s="1"/>
      <c r="G296" s="1"/>
      <c r="H296" s="1"/>
      <c r="I296" s="1"/>
      <c r="J296" s="1">
        <f t="shared" si="4"/>
        <v>0</v>
      </c>
      <c r="K296" s="1"/>
    </row>
    <row r="297" spans="1:11" ht="20.25" customHeight="1" x14ac:dyDescent="0.3">
      <c r="A297" s="1">
        <v>295</v>
      </c>
      <c r="B297" s="10">
        <v>46318</v>
      </c>
      <c r="C297" s="1" t="s">
        <v>117</v>
      </c>
      <c r="D297" s="1" t="s">
        <v>118</v>
      </c>
      <c r="E297" s="1">
        <v>3210</v>
      </c>
      <c r="F297" s="1"/>
      <c r="G297" s="1"/>
      <c r="H297" s="1"/>
      <c r="I297" s="1"/>
      <c r="J297" s="1">
        <f t="shared" si="4"/>
        <v>0</v>
      </c>
      <c r="K297" s="1"/>
    </row>
    <row r="298" spans="1:11" ht="20.25" customHeight="1" x14ac:dyDescent="0.3">
      <c r="A298" s="1">
        <v>296</v>
      </c>
      <c r="B298" s="10">
        <v>46319</v>
      </c>
      <c r="C298" s="1" t="s">
        <v>117</v>
      </c>
      <c r="D298" s="1" t="s">
        <v>118</v>
      </c>
      <c r="E298" s="1">
        <v>3210</v>
      </c>
      <c r="F298" s="1"/>
      <c r="G298" s="1"/>
      <c r="H298" s="1"/>
      <c r="I298" s="1"/>
      <c r="J298" s="1">
        <f t="shared" si="4"/>
        <v>0</v>
      </c>
      <c r="K298" s="1"/>
    </row>
    <row r="299" spans="1:11" ht="20.25" customHeight="1" x14ac:dyDescent="0.3">
      <c r="A299" s="1">
        <v>297</v>
      </c>
      <c r="B299" s="10">
        <v>46320</v>
      </c>
      <c r="C299" s="1" t="s">
        <v>117</v>
      </c>
      <c r="D299" s="1" t="s">
        <v>118</v>
      </c>
      <c r="E299" s="1">
        <v>3210</v>
      </c>
      <c r="F299" s="1"/>
      <c r="G299" s="1"/>
      <c r="H299" s="1"/>
      <c r="I299" s="1"/>
      <c r="J299" s="1">
        <f t="shared" si="4"/>
        <v>0</v>
      </c>
      <c r="K299" s="1"/>
    </row>
    <row r="300" spans="1:11" ht="20.25" customHeight="1" x14ac:dyDescent="0.3">
      <c r="A300" s="1">
        <v>298</v>
      </c>
      <c r="B300" s="10">
        <v>46321</v>
      </c>
      <c r="C300" s="1" t="s">
        <v>117</v>
      </c>
      <c r="D300" s="1" t="s">
        <v>118</v>
      </c>
      <c r="E300" s="1">
        <v>3210</v>
      </c>
      <c r="F300" s="1"/>
      <c r="G300" s="1"/>
      <c r="H300" s="1"/>
      <c r="I300" s="1"/>
      <c r="J300" s="1">
        <f t="shared" si="4"/>
        <v>0</v>
      </c>
      <c r="K300" s="1"/>
    </row>
    <row r="301" spans="1:11" ht="20.25" customHeight="1" x14ac:dyDescent="0.3">
      <c r="A301" s="1">
        <v>299</v>
      </c>
      <c r="B301" s="10">
        <v>46322</v>
      </c>
      <c r="C301" s="1" t="s">
        <v>117</v>
      </c>
      <c r="D301" s="1" t="s">
        <v>118</v>
      </c>
      <c r="E301" s="1">
        <v>3210</v>
      </c>
      <c r="F301" s="1"/>
      <c r="G301" s="1"/>
      <c r="H301" s="1"/>
      <c r="I301" s="1"/>
      <c r="J301" s="1">
        <f t="shared" si="4"/>
        <v>0</v>
      </c>
      <c r="K301" s="1"/>
    </row>
    <row r="302" spans="1:11" ht="20.25" customHeight="1" x14ac:dyDescent="0.3">
      <c r="A302" s="1">
        <v>300</v>
      </c>
      <c r="B302" s="10">
        <v>46323</v>
      </c>
      <c r="C302" s="1" t="s">
        <v>117</v>
      </c>
      <c r="D302" s="1" t="s">
        <v>118</v>
      </c>
      <c r="E302" s="1">
        <v>3210</v>
      </c>
      <c r="F302" s="1"/>
      <c r="G302" s="1"/>
      <c r="H302" s="1"/>
      <c r="I302" s="1"/>
      <c r="J302" s="1">
        <f t="shared" si="4"/>
        <v>0</v>
      </c>
      <c r="K302" s="1"/>
    </row>
    <row r="303" spans="1:11" ht="20.25" customHeight="1" x14ac:dyDescent="0.3">
      <c r="A303" s="1">
        <v>301</v>
      </c>
      <c r="B303" s="10">
        <v>46324</v>
      </c>
      <c r="C303" s="1" t="s">
        <v>117</v>
      </c>
      <c r="D303" s="1" t="s">
        <v>118</v>
      </c>
      <c r="E303" s="1">
        <v>3210</v>
      </c>
      <c r="F303" s="1"/>
      <c r="G303" s="1"/>
      <c r="H303" s="1"/>
      <c r="I303" s="1"/>
      <c r="J303" s="1">
        <f t="shared" si="4"/>
        <v>0</v>
      </c>
      <c r="K303" s="1"/>
    </row>
    <row r="304" spans="1:11" ht="20.25" customHeight="1" x14ac:dyDescent="0.3">
      <c r="A304" s="1">
        <v>302</v>
      </c>
      <c r="B304" s="10">
        <v>46325</v>
      </c>
      <c r="C304" s="1" t="s">
        <v>117</v>
      </c>
      <c r="D304" s="1" t="s">
        <v>118</v>
      </c>
      <c r="E304" s="1">
        <v>3210</v>
      </c>
      <c r="F304" s="1"/>
      <c r="G304" s="1"/>
      <c r="H304" s="1"/>
      <c r="I304" s="1"/>
      <c r="J304" s="1">
        <f t="shared" si="4"/>
        <v>0</v>
      </c>
      <c r="K304" s="1"/>
    </row>
    <row r="305" spans="1:11" ht="20.25" customHeight="1" x14ac:dyDescent="0.3">
      <c r="A305" s="1">
        <v>303</v>
      </c>
      <c r="B305" s="10">
        <v>46326</v>
      </c>
      <c r="C305" s="1" t="s">
        <v>117</v>
      </c>
      <c r="D305" s="1" t="s">
        <v>118</v>
      </c>
      <c r="E305" s="1">
        <v>3210</v>
      </c>
      <c r="F305" s="1"/>
      <c r="G305" s="1"/>
      <c r="H305" s="1"/>
      <c r="I305" s="1"/>
      <c r="J305" s="1">
        <f t="shared" si="4"/>
        <v>0</v>
      </c>
      <c r="K305" s="1"/>
    </row>
    <row r="306" spans="1:11" ht="20.25" customHeight="1" x14ac:dyDescent="0.3">
      <c r="A306" s="1">
        <v>304</v>
      </c>
      <c r="B306" s="10">
        <v>46327</v>
      </c>
      <c r="C306" s="1" t="s">
        <v>117</v>
      </c>
      <c r="D306" s="1" t="s">
        <v>118</v>
      </c>
      <c r="E306" s="1">
        <v>3210</v>
      </c>
      <c r="F306" s="1"/>
      <c r="G306" s="1"/>
      <c r="H306" s="1"/>
      <c r="I306" s="1"/>
      <c r="J306" s="1">
        <f t="shared" si="4"/>
        <v>0</v>
      </c>
      <c r="K306" s="1"/>
    </row>
    <row r="307" spans="1:11" ht="20.25" customHeight="1" x14ac:dyDescent="0.3">
      <c r="A307" s="1">
        <v>305</v>
      </c>
      <c r="B307" s="10">
        <v>46328</v>
      </c>
      <c r="C307" s="1" t="s">
        <v>117</v>
      </c>
      <c r="D307" s="1" t="s">
        <v>118</v>
      </c>
      <c r="E307" s="1">
        <v>3210</v>
      </c>
      <c r="F307" s="1"/>
      <c r="G307" s="1"/>
      <c r="H307" s="1"/>
      <c r="I307" s="1"/>
      <c r="J307" s="1">
        <f t="shared" si="4"/>
        <v>0</v>
      </c>
      <c r="K307" s="1"/>
    </row>
    <row r="308" spans="1:11" ht="20.25" customHeight="1" x14ac:dyDescent="0.3">
      <c r="A308" s="1">
        <v>306</v>
      </c>
      <c r="B308" s="10">
        <v>46329</v>
      </c>
      <c r="C308" s="1" t="s">
        <v>117</v>
      </c>
      <c r="D308" s="1" t="s">
        <v>118</v>
      </c>
      <c r="E308" s="1">
        <v>3210</v>
      </c>
      <c r="F308" s="1"/>
      <c r="G308" s="1"/>
      <c r="H308" s="1"/>
      <c r="I308" s="1"/>
      <c r="J308" s="1">
        <f t="shared" si="4"/>
        <v>0</v>
      </c>
      <c r="K308" s="1"/>
    </row>
    <row r="309" spans="1:11" ht="20.25" customHeight="1" x14ac:dyDescent="0.3">
      <c r="A309" s="1">
        <v>307</v>
      </c>
      <c r="B309" s="10">
        <v>46330</v>
      </c>
      <c r="C309" s="1" t="s">
        <v>117</v>
      </c>
      <c r="D309" s="1" t="s">
        <v>118</v>
      </c>
      <c r="E309" s="1">
        <v>3210</v>
      </c>
      <c r="F309" s="1"/>
      <c r="G309" s="1"/>
      <c r="H309" s="1"/>
      <c r="I309" s="1"/>
      <c r="J309" s="1">
        <f t="shared" si="4"/>
        <v>0</v>
      </c>
      <c r="K309" s="1"/>
    </row>
    <row r="310" spans="1:11" ht="20.25" customHeight="1" x14ac:dyDescent="0.3">
      <c r="A310" s="1">
        <v>308</v>
      </c>
      <c r="B310" s="10">
        <v>46331</v>
      </c>
      <c r="C310" s="1" t="s">
        <v>117</v>
      </c>
      <c r="D310" s="1" t="s">
        <v>118</v>
      </c>
      <c r="E310" s="1">
        <v>3210</v>
      </c>
      <c r="F310" s="1"/>
      <c r="G310" s="1"/>
      <c r="H310" s="1"/>
      <c r="I310" s="1"/>
      <c r="J310" s="1">
        <f t="shared" si="4"/>
        <v>0</v>
      </c>
      <c r="K310" s="1"/>
    </row>
    <row r="311" spans="1:11" ht="20.25" customHeight="1" x14ac:dyDescent="0.3">
      <c r="A311" s="1">
        <v>309</v>
      </c>
      <c r="B311" s="10">
        <v>46332</v>
      </c>
      <c r="C311" s="1" t="s">
        <v>117</v>
      </c>
      <c r="D311" s="1" t="s">
        <v>118</v>
      </c>
      <c r="E311" s="1">
        <v>3210</v>
      </c>
      <c r="F311" s="1"/>
      <c r="G311" s="1"/>
      <c r="H311" s="1"/>
      <c r="I311" s="1"/>
      <c r="J311" s="1">
        <f t="shared" si="4"/>
        <v>0</v>
      </c>
      <c r="K311" s="1"/>
    </row>
    <row r="312" spans="1:11" ht="20.25" customHeight="1" x14ac:dyDescent="0.3">
      <c r="A312" s="1">
        <v>310</v>
      </c>
      <c r="B312" s="10">
        <v>46333</v>
      </c>
      <c r="C312" s="1" t="s">
        <v>117</v>
      </c>
      <c r="D312" s="1" t="s">
        <v>118</v>
      </c>
      <c r="E312" s="1">
        <v>3210</v>
      </c>
      <c r="F312" s="1"/>
      <c r="G312" s="1"/>
      <c r="H312" s="1"/>
      <c r="I312" s="1"/>
      <c r="J312" s="1">
        <f t="shared" si="4"/>
        <v>0</v>
      </c>
      <c r="K312" s="1"/>
    </row>
    <row r="313" spans="1:11" ht="20.25" customHeight="1" x14ac:dyDescent="0.3">
      <c r="A313" s="1">
        <v>311</v>
      </c>
      <c r="B313" s="10">
        <v>46334</v>
      </c>
      <c r="C313" s="1" t="s">
        <v>117</v>
      </c>
      <c r="D313" s="1" t="s">
        <v>118</v>
      </c>
      <c r="E313" s="1">
        <v>3210</v>
      </c>
      <c r="F313" s="1"/>
      <c r="G313" s="1"/>
      <c r="H313" s="1"/>
      <c r="I313" s="1"/>
      <c r="J313" s="1">
        <f t="shared" si="4"/>
        <v>0</v>
      </c>
      <c r="K313" s="1"/>
    </row>
    <row r="314" spans="1:11" ht="20.25" customHeight="1" x14ac:dyDescent="0.3">
      <c r="A314" s="1">
        <v>312</v>
      </c>
      <c r="B314" s="10">
        <v>46335</v>
      </c>
      <c r="C314" s="1" t="s">
        <v>117</v>
      </c>
      <c r="D314" s="1" t="s">
        <v>118</v>
      </c>
      <c r="E314" s="1">
        <v>3210</v>
      </c>
      <c r="F314" s="1"/>
      <c r="G314" s="1"/>
      <c r="H314" s="1"/>
      <c r="I314" s="1"/>
      <c r="J314" s="1">
        <f t="shared" si="4"/>
        <v>0</v>
      </c>
      <c r="K314" s="1"/>
    </row>
    <row r="315" spans="1:11" ht="20.25" customHeight="1" x14ac:dyDescent="0.3">
      <c r="A315" s="1">
        <v>313</v>
      </c>
      <c r="B315" s="10">
        <v>46336</v>
      </c>
      <c r="C315" s="1" t="s">
        <v>117</v>
      </c>
      <c r="D315" s="1" t="s">
        <v>118</v>
      </c>
      <c r="E315" s="1">
        <v>3210</v>
      </c>
      <c r="F315" s="1"/>
      <c r="G315" s="1"/>
      <c r="H315" s="1"/>
      <c r="I315" s="1"/>
      <c r="J315" s="1">
        <f t="shared" si="4"/>
        <v>0</v>
      </c>
      <c r="K315" s="1"/>
    </row>
    <row r="316" spans="1:11" ht="20.25" customHeight="1" x14ac:dyDescent="0.3">
      <c r="A316" s="1">
        <v>314</v>
      </c>
      <c r="B316" s="10">
        <v>46337</v>
      </c>
      <c r="C316" s="1" t="s">
        <v>117</v>
      </c>
      <c r="D316" s="1" t="s">
        <v>118</v>
      </c>
      <c r="E316" s="1">
        <v>3210</v>
      </c>
      <c r="F316" s="1"/>
      <c r="G316" s="1"/>
      <c r="H316" s="1"/>
      <c r="I316" s="1"/>
      <c r="J316" s="1">
        <f t="shared" si="4"/>
        <v>0</v>
      </c>
      <c r="K316" s="1"/>
    </row>
    <row r="317" spans="1:11" ht="20.25" customHeight="1" x14ac:dyDescent="0.3">
      <c r="A317" s="1">
        <v>315</v>
      </c>
      <c r="B317" s="10">
        <v>46338</v>
      </c>
      <c r="C317" s="1" t="s">
        <v>117</v>
      </c>
      <c r="D317" s="1" t="s">
        <v>118</v>
      </c>
      <c r="E317" s="1">
        <v>3210</v>
      </c>
      <c r="F317" s="1"/>
      <c r="G317" s="1"/>
      <c r="H317" s="1"/>
      <c r="I317" s="1"/>
      <c r="J317" s="1">
        <f t="shared" si="4"/>
        <v>0</v>
      </c>
      <c r="K317" s="1"/>
    </row>
    <row r="318" spans="1:11" ht="20.25" customHeight="1" x14ac:dyDescent="0.3">
      <c r="A318" s="1">
        <v>316</v>
      </c>
      <c r="B318" s="10">
        <v>46339</v>
      </c>
      <c r="C318" s="1" t="s">
        <v>117</v>
      </c>
      <c r="D318" s="1" t="s">
        <v>118</v>
      </c>
      <c r="E318" s="1">
        <v>3210</v>
      </c>
      <c r="F318" s="1"/>
      <c r="G318" s="1"/>
      <c r="H318" s="1"/>
      <c r="I318" s="1"/>
      <c r="J318" s="1">
        <f t="shared" si="4"/>
        <v>0</v>
      </c>
      <c r="K318" s="1"/>
    </row>
    <row r="319" spans="1:11" ht="20.25" customHeight="1" x14ac:dyDescent="0.3">
      <c r="A319" s="1">
        <v>317</v>
      </c>
      <c r="B319" s="10">
        <v>46340</v>
      </c>
      <c r="C319" s="1" t="s">
        <v>117</v>
      </c>
      <c r="D319" s="1" t="s">
        <v>118</v>
      </c>
      <c r="E319" s="1">
        <v>3210</v>
      </c>
      <c r="F319" s="1"/>
      <c r="G319" s="1"/>
      <c r="H319" s="1"/>
      <c r="I319" s="1"/>
      <c r="J319" s="1">
        <f t="shared" si="4"/>
        <v>0</v>
      </c>
      <c r="K319" s="1"/>
    </row>
    <row r="320" spans="1:11" ht="20.25" customHeight="1" x14ac:dyDescent="0.3">
      <c r="A320" s="1">
        <v>318</v>
      </c>
      <c r="B320" s="10">
        <v>46341</v>
      </c>
      <c r="C320" s="1" t="s">
        <v>117</v>
      </c>
      <c r="D320" s="1" t="s">
        <v>118</v>
      </c>
      <c r="E320" s="1">
        <v>3210</v>
      </c>
      <c r="F320" s="1"/>
      <c r="G320" s="1"/>
      <c r="H320" s="1"/>
      <c r="I320" s="1"/>
      <c r="J320" s="1">
        <f t="shared" si="4"/>
        <v>0</v>
      </c>
      <c r="K320" s="1"/>
    </row>
    <row r="321" spans="1:11" ht="20.25" customHeight="1" x14ac:dyDescent="0.3">
      <c r="A321" s="1">
        <v>319</v>
      </c>
      <c r="B321" s="10">
        <v>46342</v>
      </c>
      <c r="C321" s="1" t="s">
        <v>117</v>
      </c>
      <c r="D321" s="1" t="s">
        <v>118</v>
      </c>
      <c r="E321" s="1">
        <v>3210</v>
      </c>
      <c r="F321" s="1"/>
      <c r="G321" s="1"/>
      <c r="H321" s="1"/>
      <c r="I321" s="1"/>
      <c r="J321" s="1">
        <f t="shared" si="4"/>
        <v>0</v>
      </c>
      <c r="K321" s="1"/>
    </row>
    <row r="322" spans="1:11" ht="20.25" customHeight="1" x14ac:dyDescent="0.3">
      <c r="A322" s="1">
        <v>320</v>
      </c>
      <c r="B322" s="10">
        <v>46343</v>
      </c>
      <c r="C322" s="1" t="s">
        <v>117</v>
      </c>
      <c r="D322" s="1" t="s">
        <v>118</v>
      </c>
      <c r="E322" s="1">
        <v>3210</v>
      </c>
      <c r="F322" s="1"/>
      <c r="G322" s="1"/>
      <c r="H322" s="1"/>
      <c r="I322" s="1"/>
      <c r="J322" s="1">
        <f t="shared" si="4"/>
        <v>0</v>
      </c>
      <c r="K322" s="1"/>
    </row>
    <row r="323" spans="1:11" ht="20.25" customHeight="1" x14ac:dyDescent="0.3">
      <c r="A323" s="1">
        <v>321</v>
      </c>
      <c r="B323" s="10">
        <v>46344</v>
      </c>
      <c r="C323" s="1" t="s">
        <v>117</v>
      </c>
      <c r="D323" s="1" t="s">
        <v>118</v>
      </c>
      <c r="E323" s="1">
        <v>3210</v>
      </c>
      <c r="F323" s="1"/>
      <c r="G323" s="1"/>
      <c r="H323" s="1"/>
      <c r="I323" s="1"/>
      <c r="J323" s="1">
        <f t="shared" si="4"/>
        <v>0</v>
      </c>
      <c r="K323" s="1"/>
    </row>
    <row r="324" spans="1:11" ht="20.25" customHeight="1" x14ac:dyDescent="0.3">
      <c r="A324" s="1">
        <v>322</v>
      </c>
      <c r="B324" s="10">
        <v>46345</v>
      </c>
      <c r="C324" s="1" t="s">
        <v>117</v>
      </c>
      <c r="D324" s="1" t="s">
        <v>118</v>
      </c>
      <c r="E324" s="1">
        <v>3210</v>
      </c>
      <c r="F324" s="1"/>
      <c r="G324" s="1"/>
      <c r="H324" s="1"/>
      <c r="I324" s="1"/>
      <c r="J324" s="1">
        <f t="shared" ref="J324:J367" si="5">E324*F324-G324-H324+I324</f>
        <v>0</v>
      </c>
      <c r="K324" s="1"/>
    </row>
    <row r="325" spans="1:11" ht="20.25" customHeight="1" x14ac:dyDescent="0.3">
      <c r="A325" s="1">
        <v>323</v>
      </c>
      <c r="B325" s="10">
        <v>46346</v>
      </c>
      <c r="C325" s="1" t="s">
        <v>117</v>
      </c>
      <c r="D325" s="1" t="s">
        <v>118</v>
      </c>
      <c r="E325" s="1">
        <v>3210</v>
      </c>
      <c r="F325" s="1"/>
      <c r="G325" s="1"/>
      <c r="H325" s="1"/>
      <c r="I325" s="1"/>
      <c r="J325" s="1">
        <f t="shared" si="5"/>
        <v>0</v>
      </c>
      <c r="K325" s="1"/>
    </row>
    <row r="326" spans="1:11" ht="20.25" customHeight="1" x14ac:dyDescent="0.3">
      <c r="A326" s="1">
        <v>324</v>
      </c>
      <c r="B326" s="10">
        <v>46347</v>
      </c>
      <c r="C326" s="1" t="s">
        <v>117</v>
      </c>
      <c r="D326" s="1" t="s">
        <v>118</v>
      </c>
      <c r="E326" s="1">
        <v>3210</v>
      </c>
      <c r="F326" s="1"/>
      <c r="G326" s="1"/>
      <c r="H326" s="1"/>
      <c r="I326" s="1"/>
      <c r="J326" s="1">
        <f t="shared" si="5"/>
        <v>0</v>
      </c>
      <c r="K326" s="1"/>
    </row>
    <row r="327" spans="1:11" ht="20.25" customHeight="1" x14ac:dyDescent="0.3">
      <c r="A327" s="1">
        <v>325</v>
      </c>
      <c r="B327" s="10">
        <v>46348</v>
      </c>
      <c r="C327" s="1" t="s">
        <v>117</v>
      </c>
      <c r="D327" s="1" t="s">
        <v>118</v>
      </c>
      <c r="E327" s="1">
        <v>3210</v>
      </c>
      <c r="F327" s="1"/>
      <c r="G327" s="1"/>
      <c r="H327" s="1"/>
      <c r="I327" s="1"/>
      <c r="J327" s="1">
        <f t="shared" si="5"/>
        <v>0</v>
      </c>
      <c r="K327" s="1"/>
    </row>
    <row r="328" spans="1:11" ht="20.25" customHeight="1" x14ac:dyDescent="0.3">
      <c r="A328" s="1">
        <v>326</v>
      </c>
      <c r="B328" s="10">
        <v>46349</v>
      </c>
      <c r="C328" s="1" t="s">
        <v>117</v>
      </c>
      <c r="D328" s="1" t="s">
        <v>118</v>
      </c>
      <c r="E328" s="1">
        <v>3210</v>
      </c>
      <c r="F328" s="1"/>
      <c r="G328" s="1"/>
      <c r="H328" s="1"/>
      <c r="I328" s="1"/>
      <c r="J328" s="1">
        <f t="shared" si="5"/>
        <v>0</v>
      </c>
      <c r="K328" s="1"/>
    </row>
    <row r="329" spans="1:11" ht="20.25" customHeight="1" x14ac:dyDescent="0.3">
      <c r="A329" s="1">
        <v>327</v>
      </c>
      <c r="B329" s="10">
        <v>46350</v>
      </c>
      <c r="C329" s="1" t="s">
        <v>117</v>
      </c>
      <c r="D329" s="1" t="s">
        <v>118</v>
      </c>
      <c r="E329" s="1">
        <v>3210</v>
      </c>
      <c r="F329" s="1"/>
      <c r="G329" s="1"/>
      <c r="H329" s="1"/>
      <c r="I329" s="1"/>
      <c r="J329" s="1">
        <f t="shared" si="5"/>
        <v>0</v>
      </c>
      <c r="K329" s="1"/>
    </row>
    <row r="330" spans="1:11" ht="20.25" customHeight="1" x14ac:dyDescent="0.3">
      <c r="A330" s="1">
        <v>328</v>
      </c>
      <c r="B330" s="10">
        <v>46351</v>
      </c>
      <c r="C330" s="1" t="s">
        <v>117</v>
      </c>
      <c r="D330" s="1" t="s">
        <v>118</v>
      </c>
      <c r="E330" s="1">
        <v>3210</v>
      </c>
      <c r="F330" s="1"/>
      <c r="G330" s="1"/>
      <c r="H330" s="1"/>
      <c r="I330" s="1"/>
      <c r="J330" s="1">
        <f t="shared" si="5"/>
        <v>0</v>
      </c>
      <c r="K330" s="1"/>
    </row>
    <row r="331" spans="1:11" ht="20.25" customHeight="1" x14ac:dyDescent="0.3">
      <c r="A331" s="1">
        <v>329</v>
      </c>
      <c r="B331" s="10">
        <v>46352</v>
      </c>
      <c r="C331" s="1" t="s">
        <v>117</v>
      </c>
      <c r="D331" s="1" t="s">
        <v>118</v>
      </c>
      <c r="E331" s="1">
        <v>3210</v>
      </c>
      <c r="F331" s="1"/>
      <c r="G331" s="1"/>
      <c r="H331" s="1"/>
      <c r="I331" s="1"/>
      <c r="J331" s="1">
        <f t="shared" si="5"/>
        <v>0</v>
      </c>
      <c r="K331" s="1"/>
    </row>
    <row r="332" spans="1:11" ht="20.25" customHeight="1" x14ac:dyDescent="0.3">
      <c r="A332" s="1">
        <v>330</v>
      </c>
      <c r="B332" s="10">
        <v>46353</v>
      </c>
      <c r="C332" s="1" t="s">
        <v>117</v>
      </c>
      <c r="D332" s="1" t="s">
        <v>118</v>
      </c>
      <c r="E332" s="1">
        <v>3210</v>
      </c>
      <c r="F332" s="1"/>
      <c r="G332" s="1"/>
      <c r="H332" s="1"/>
      <c r="I332" s="1"/>
      <c r="J332" s="1">
        <f t="shared" si="5"/>
        <v>0</v>
      </c>
      <c r="K332" s="1"/>
    </row>
    <row r="333" spans="1:11" ht="20.25" customHeight="1" x14ac:dyDescent="0.3">
      <c r="A333" s="1">
        <v>331</v>
      </c>
      <c r="B333" s="10">
        <v>46354</v>
      </c>
      <c r="C333" s="1" t="s">
        <v>117</v>
      </c>
      <c r="D333" s="1" t="s">
        <v>118</v>
      </c>
      <c r="E333" s="1">
        <v>3210</v>
      </c>
      <c r="F333" s="1"/>
      <c r="G333" s="1"/>
      <c r="H333" s="1"/>
      <c r="I333" s="1"/>
      <c r="J333" s="1">
        <f t="shared" si="5"/>
        <v>0</v>
      </c>
      <c r="K333" s="1"/>
    </row>
    <row r="334" spans="1:11" ht="20.25" customHeight="1" x14ac:dyDescent="0.3">
      <c r="A334" s="1">
        <v>332</v>
      </c>
      <c r="B334" s="10">
        <v>46355</v>
      </c>
      <c r="C334" s="1" t="s">
        <v>117</v>
      </c>
      <c r="D334" s="1" t="s">
        <v>118</v>
      </c>
      <c r="E334" s="1">
        <v>3210</v>
      </c>
      <c r="F334" s="1"/>
      <c r="G334" s="1"/>
      <c r="H334" s="1"/>
      <c r="I334" s="1"/>
      <c r="J334" s="1">
        <f t="shared" si="5"/>
        <v>0</v>
      </c>
      <c r="K334" s="1"/>
    </row>
    <row r="335" spans="1:11" ht="20.25" customHeight="1" x14ac:dyDescent="0.3">
      <c r="A335" s="1">
        <v>333</v>
      </c>
      <c r="B335" s="10">
        <v>46356</v>
      </c>
      <c r="C335" s="1" t="s">
        <v>117</v>
      </c>
      <c r="D335" s="1" t="s">
        <v>118</v>
      </c>
      <c r="E335" s="1">
        <v>3210</v>
      </c>
      <c r="F335" s="1"/>
      <c r="G335" s="1"/>
      <c r="H335" s="1"/>
      <c r="I335" s="1"/>
      <c r="J335" s="1">
        <f t="shared" si="5"/>
        <v>0</v>
      </c>
      <c r="K335" s="1"/>
    </row>
    <row r="336" spans="1:11" ht="20.25" customHeight="1" x14ac:dyDescent="0.3">
      <c r="A336" s="1">
        <v>334</v>
      </c>
      <c r="B336" s="10">
        <v>46357</v>
      </c>
      <c r="C336" s="1" t="s">
        <v>117</v>
      </c>
      <c r="D336" s="1" t="s">
        <v>118</v>
      </c>
      <c r="E336" s="1">
        <v>3210</v>
      </c>
      <c r="F336" s="1"/>
      <c r="G336" s="1"/>
      <c r="H336" s="1"/>
      <c r="I336" s="1"/>
      <c r="J336" s="1">
        <f t="shared" si="5"/>
        <v>0</v>
      </c>
      <c r="K336" s="1"/>
    </row>
    <row r="337" spans="1:11" ht="20.25" customHeight="1" x14ac:dyDescent="0.3">
      <c r="A337" s="1">
        <v>335</v>
      </c>
      <c r="B337" s="10">
        <v>46358</v>
      </c>
      <c r="C337" s="1" t="s">
        <v>117</v>
      </c>
      <c r="D337" s="1" t="s">
        <v>118</v>
      </c>
      <c r="E337" s="1">
        <v>3210</v>
      </c>
      <c r="F337" s="1"/>
      <c r="G337" s="1"/>
      <c r="H337" s="1"/>
      <c r="I337" s="1"/>
      <c r="J337" s="1">
        <f t="shared" si="5"/>
        <v>0</v>
      </c>
      <c r="K337" s="1"/>
    </row>
    <row r="338" spans="1:11" ht="20.25" customHeight="1" x14ac:dyDescent="0.3">
      <c r="A338" s="1">
        <v>336</v>
      </c>
      <c r="B338" s="10">
        <v>46359</v>
      </c>
      <c r="C338" s="1" t="s">
        <v>117</v>
      </c>
      <c r="D338" s="1" t="s">
        <v>118</v>
      </c>
      <c r="E338" s="1">
        <v>3210</v>
      </c>
      <c r="F338" s="1"/>
      <c r="G338" s="1"/>
      <c r="H338" s="1"/>
      <c r="I338" s="1"/>
      <c r="J338" s="1">
        <f t="shared" si="5"/>
        <v>0</v>
      </c>
      <c r="K338" s="1"/>
    </row>
    <row r="339" spans="1:11" ht="20.25" customHeight="1" x14ac:dyDescent="0.3">
      <c r="A339" s="1">
        <v>337</v>
      </c>
      <c r="B339" s="10">
        <v>46360</v>
      </c>
      <c r="C339" s="1" t="s">
        <v>117</v>
      </c>
      <c r="D339" s="1" t="s">
        <v>118</v>
      </c>
      <c r="E339" s="1">
        <v>3210</v>
      </c>
      <c r="F339" s="1"/>
      <c r="G339" s="1"/>
      <c r="H339" s="1"/>
      <c r="I339" s="1"/>
      <c r="J339" s="1">
        <f t="shared" si="5"/>
        <v>0</v>
      </c>
      <c r="K339" s="1"/>
    </row>
    <row r="340" spans="1:11" ht="20.25" customHeight="1" x14ac:dyDescent="0.3">
      <c r="A340" s="1">
        <v>338</v>
      </c>
      <c r="B340" s="10">
        <v>46361</v>
      </c>
      <c r="C340" s="1" t="s">
        <v>117</v>
      </c>
      <c r="D340" s="1" t="s">
        <v>118</v>
      </c>
      <c r="E340" s="1">
        <v>3210</v>
      </c>
      <c r="F340" s="1"/>
      <c r="G340" s="1"/>
      <c r="H340" s="1"/>
      <c r="I340" s="1"/>
      <c r="J340" s="1">
        <f t="shared" si="5"/>
        <v>0</v>
      </c>
      <c r="K340" s="1"/>
    </row>
    <row r="341" spans="1:11" ht="20.25" customHeight="1" x14ac:dyDescent="0.3">
      <c r="A341" s="1">
        <v>339</v>
      </c>
      <c r="B341" s="10">
        <v>46362</v>
      </c>
      <c r="C341" s="1" t="s">
        <v>117</v>
      </c>
      <c r="D341" s="1" t="s">
        <v>118</v>
      </c>
      <c r="E341" s="1">
        <v>3210</v>
      </c>
      <c r="F341" s="1"/>
      <c r="G341" s="1"/>
      <c r="H341" s="1"/>
      <c r="I341" s="1"/>
      <c r="J341" s="1">
        <f t="shared" si="5"/>
        <v>0</v>
      </c>
      <c r="K341" s="1"/>
    </row>
    <row r="342" spans="1:11" ht="20.25" customHeight="1" x14ac:dyDescent="0.3">
      <c r="A342" s="1">
        <v>340</v>
      </c>
      <c r="B342" s="10">
        <v>46363</v>
      </c>
      <c r="C342" s="1" t="s">
        <v>117</v>
      </c>
      <c r="D342" s="1" t="s">
        <v>118</v>
      </c>
      <c r="E342" s="1">
        <v>3210</v>
      </c>
      <c r="F342" s="1"/>
      <c r="G342" s="1"/>
      <c r="H342" s="1"/>
      <c r="I342" s="1"/>
      <c r="J342" s="1">
        <f t="shared" si="5"/>
        <v>0</v>
      </c>
      <c r="K342" s="1"/>
    </row>
    <row r="343" spans="1:11" ht="20.25" customHeight="1" x14ac:dyDescent="0.3">
      <c r="A343" s="1">
        <v>341</v>
      </c>
      <c r="B343" s="10">
        <v>46364</v>
      </c>
      <c r="C343" s="1" t="s">
        <v>117</v>
      </c>
      <c r="D343" s="1" t="s">
        <v>118</v>
      </c>
      <c r="E343" s="1">
        <v>3210</v>
      </c>
      <c r="F343" s="1"/>
      <c r="G343" s="1"/>
      <c r="H343" s="1"/>
      <c r="I343" s="1"/>
      <c r="J343" s="1">
        <f t="shared" si="5"/>
        <v>0</v>
      </c>
      <c r="K343" s="1"/>
    </row>
    <row r="344" spans="1:11" ht="20.25" customHeight="1" x14ac:dyDescent="0.3">
      <c r="A344" s="1">
        <v>342</v>
      </c>
      <c r="B344" s="10">
        <v>46365</v>
      </c>
      <c r="C344" s="1" t="s">
        <v>117</v>
      </c>
      <c r="D344" s="1" t="s">
        <v>118</v>
      </c>
      <c r="E344" s="1">
        <v>3210</v>
      </c>
      <c r="F344" s="1"/>
      <c r="G344" s="1"/>
      <c r="H344" s="1"/>
      <c r="I344" s="1"/>
      <c r="J344" s="1">
        <f t="shared" si="5"/>
        <v>0</v>
      </c>
      <c r="K344" s="1"/>
    </row>
    <row r="345" spans="1:11" ht="20.25" customHeight="1" x14ac:dyDescent="0.3">
      <c r="A345" s="1">
        <v>343</v>
      </c>
      <c r="B345" s="10">
        <v>46366</v>
      </c>
      <c r="C345" s="1" t="s">
        <v>117</v>
      </c>
      <c r="D345" s="1" t="s">
        <v>118</v>
      </c>
      <c r="E345" s="1">
        <v>3210</v>
      </c>
      <c r="F345" s="1"/>
      <c r="G345" s="1"/>
      <c r="H345" s="1"/>
      <c r="I345" s="1"/>
      <c r="J345" s="1">
        <f t="shared" si="5"/>
        <v>0</v>
      </c>
      <c r="K345" s="1"/>
    </row>
    <row r="346" spans="1:11" ht="20.25" customHeight="1" x14ac:dyDescent="0.3">
      <c r="A346" s="1">
        <v>344</v>
      </c>
      <c r="B346" s="10">
        <v>46367</v>
      </c>
      <c r="C346" s="1" t="s">
        <v>117</v>
      </c>
      <c r="D346" s="1" t="s">
        <v>118</v>
      </c>
      <c r="E346" s="1">
        <v>3210</v>
      </c>
      <c r="F346" s="1"/>
      <c r="G346" s="1"/>
      <c r="H346" s="1"/>
      <c r="I346" s="1"/>
      <c r="J346" s="1">
        <f t="shared" si="5"/>
        <v>0</v>
      </c>
      <c r="K346" s="1"/>
    </row>
    <row r="347" spans="1:11" ht="20.25" customHeight="1" x14ac:dyDescent="0.3">
      <c r="A347" s="1">
        <v>345</v>
      </c>
      <c r="B347" s="10">
        <v>46368</v>
      </c>
      <c r="C347" s="1" t="s">
        <v>117</v>
      </c>
      <c r="D347" s="1" t="s">
        <v>118</v>
      </c>
      <c r="E347" s="1">
        <v>3210</v>
      </c>
      <c r="F347" s="1"/>
      <c r="G347" s="1"/>
      <c r="H347" s="1"/>
      <c r="I347" s="1"/>
      <c r="J347" s="1">
        <f t="shared" si="5"/>
        <v>0</v>
      </c>
      <c r="K347" s="1"/>
    </row>
    <row r="348" spans="1:11" ht="20.25" customHeight="1" x14ac:dyDescent="0.3">
      <c r="A348" s="1">
        <v>346</v>
      </c>
      <c r="B348" s="10">
        <v>46369</v>
      </c>
      <c r="C348" s="1" t="s">
        <v>117</v>
      </c>
      <c r="D348" s="1" t="s">
        <v>118</v>
      </c>
      <c r="E348" s="1">
        <v>3210</v>
      </c>
      <c r="F348" s="1"/>
      <c r="G348" s="1"/>
      <c r="H348" s="1"/>
      <c r="I348" s="1"/>
      <c r="J348" s="1">
        <f t="shared" si="5"/>
        <v>0</v>
      </c>
      <c r="K348" s="1"/>
    </row>
    <row r="349" spans="1:11" ht="20.25" customHeight="1" x14ac:dyDescent="0.3">
      <c r="A349" s="1">
        <v>347</v>
      </c>
      <c r="B349" s="10">
        <v>46370</v>
      </c>
      <c r="C349" s="1" t="s">
        <v>117</v>
      </c>
      <c r="D349" s="1" t="s">
        <v>118</v>
      </c>
      <c r="E349" s="1">
        <v>3210</v>
      </c>
      <c r="F349" s="1"/>
      <c r="G349" s="1"/>
      <c r="H349" s="1"/>
      <c r="I349" s="1"/>
      <c r="J349" s="1">
        <f t="shared" si="5"/>
        <v>0</v>
      </c>
      <c r="K349" s="1"/>
    </row>
    <row r="350" spans="1:11" ht="20.25" customHeight="1" x14ac:dyDescent="0.3">
      <c r="A350" s="1">
        <v>348</v>
      </c>
      <c r="B350" s="10">
        <v>46371</v>
      </c>
      <c r="C350" s="1" t="s">
        <v>117</v>
      </c>
      <c r="D350" s="1" t="s">
        <v>118</v>
      </c>
      <c r="E350" s="1">
        <v>3210</v>
      </c>
      <c r="F350" s="1"/>
      <c r="G350" s="1"/>
      <c r="H350" s="1"/>
      <c r="I350" s="1"/>
      <c r="J350" s="1">
        <f t="shared" si="5"/>
        <v>0</v>
      </c>
      <c r="K350" s="1"/>
    </row>
    <row r="351" spans="1:11" ht="20.25" customHeight="1" x14ac:dyDescent="0.3">
      <c r="A351" s="1">
        <v>349</v>
      </c>
      <c r="B351" s="10">
        <v>46372</v>
      </c>
      <c r="C351" s="1" t="s">
        <v>117</v>
      </c>
      <c r="D351" s="1" t="s">
        <v>118</v>
      </c>
      <c r="E351" s="1">
        <v>3210</v>
      </c>
      <c r="F351" s="1"/>
      <c r="G351" s="1"/>
      <c r="H351" s="1"/>
      <c r="I351" s="1"/>
      <c r="J351" s="1">
        <f t="shared" si="5"/>
        <v>0</v>
      </c>
      <c r="K351" s="1"/>
    </row>
    <row r="352" spans="1:11" ht="20.25" customHeight="1" x14ac:dyDescent="0.3">
      <c r="A352" s="1">
        <v>350</v>
      </c>
      <c r="B352" s="10">
        <v>46373</v>
      </c>
      <c r="C352" s="1" t="s">
        <v>117</v>
      </c>
      <c r="D352" s="1" t="s">
        <v>118</v>
      </c>
      <c r="E352" s="1">
        <v>3210</v>
      </c>
      <c r="F352" s="1"/>
      <c r="G352" s="1"/>
      <c r="H352" s="1"/>
      <c r="I352" s="1"/>
      <c r="J352" s="1">
        <f t="shared" si="5"/>
        <v>0</v>
      </c>
      <c r="K352" s="1"/>
    </row>
    <row r="353" spans="1:11" ht="20.25" customHeight="1" x14ac:dyDescent="0.3">
      <c r="A353" s="1">
        <v>351</v>
      </c>
      <c r="B353" s="10">
        <v>46374</v>
      </c>
      <c r="C353" s="1" t="s">
        <v>117</v>
      </c>
      <c r="D353" s="1" t="s">
        <v>118</v>
      </c>
      <c r="E353" s="1">
        <v>3210</v>
      </c>
      <c r="F353" s="1"/>
      <c r="G353" s="1"/>
      <c r="H353" s="1"/>
      <c r="I353" s="1"/>
      <c r="J353" s="1">
        <f t="shared" si="5"/>
        <v>0</v>
      </c>
      <c r="K353" s="1"/>
    </row>
    <row r="354" spans="1:11" ht="20.25" customHeight="1" x14ac:dyDescent="0.3">
      <c r="A354" s="1">
        <v>352</v>
      </c>
      <c r="B354" s="10">
        <v>46375</v>
      </c>
      <c r="C354" s="1" t="s">
        <v>117</v>
      </c>
      <c r="D354" s="1" t="s">
        <v>118</v>
      </c>
      <c r="E354" s="1">
        <v>3210</v>
      </c>
      <c r="F354" s="1"/>
      <c r="G354" s="1"/>
      <c r="H354" s="1"/>
      <c r="I354" s="1"/>
      <c r="J354" s="1">
        <f t="shared" si="5"/>
        <v>0</v>
      </c>
      <c r="K354" s="1"/>
    </row>
    <row r="355" spans="1:11" ht="20.25" customHeight="1" x14ac:dyDescent="0.3">
      <c r="A355" s="1">
        <v>353</v>
      </c>
      <c r="B355" s="10">
        <v>46376</v>
      </c>
      <c r="C355" s="1" t="s">
        <v>117</v>
      </c>
      <c r="D355" s="1" t="s">
        <v>118</v>
      </c>
      <c r="E355" s="1">
        <v>3210</v>
      </c>
      <c r="F355" s="1"/>
      <c r="G355" s="1"/>
      <c r="H355" s="1"/>
      <c r="I355" s="1"/>
      <c r="J355" s="1">
        <f t="shared" si="5"/>
        <v>0</v>
      </c>
      <c r="K355" s="1"/>
    </row>
    <row r="356" spans="1:11" ht="20.25" customHeight="1" x14ac:dyDescent="0.3">
      <c r="A356" s="1">
        <v>354</v>
      </c>
      <c r="B356" s="10">
        <v>46377</v>
      </c>
      <c r="C356" s="1" t="s">
        <v>117</v>
      </c>
      <c r="D356" s="1" t="s">
        <v>118</v>
      </c>
      <c r="E356" s="1">
        <v>3210</v>
      </c>
      <c r="F356" s="1"/>
      <c r="G356" s="1"/>
      <c r="H356" s="1"/>
      <c r="I356" s="1"/>
      <c r="J356" s="1">
        <f t="shared" si="5"/>
        <v>0</v>
      </c>
      <c r="K356" s="1"/>
    </row>
    <row r="357" spans="1:11" ht="20.25" customHeight="1" x14ac:dyDescent="0.3">
      <c r="A357" s="1">
        <v>355</v>
      </c>
      <c r="B357" s="10">
        <v>46378</v>
      </c>
      <c r="C357" s="1" t="s">
        <v>117</v>
      </c>
      <c r="D357" s="1" t="s">
        <v>118</v>
      </c>
      <c r="E357" s="1">
        <v>3210</v>
      </c>
      <c r="F357" s="1"/>
      <c r="G357" s="1"/>
      <c r="H357" s="1"/>
      <c r="I357" s="1"/>
      <c r="J357" s="1">
        <f t="shared" si="5"/>
        <v>0</v>
      </c>
      <c r="K357" s="1"/>
    </row>
    <row r="358" spans="1:11" ht="20.25" customHeight="1" x14ac:dyDescent="0.3">
      <c r="A358" s="1">
        <v>356</v>
      </c>
      <c r="B358" s="10">
        <v>46379</v>
      </c>
      <c r="C358" s="1" t="s">
        <v>117</v>
      </c>
      <c r="D358" s="1" t="s">
        <v>118</v>
      </c>
      <c r="E358" s="1">
        <v>3210</v>
      </c>
      <c r="F358" s="1"/>
      <c r="G358" s="1"/>
      <c r="H358" s="1"/>
      <c r="I358" s="1"/>
      <c r="J358" s="1">
        <f t="shared" si="5"/>
        <v>0</v>
      </c>
      <c r="K358" s="1"/>
    </row>
    <row r="359" spans="1:11" ht="20.25" customHeight="1" x14ac:dyDescent="0.3">
      <c r="A359" s="1">
        <v>357</v>
      </c>
      <c r="B359" s="10">
        <v>46380</v>
      </c>
      <c r="C359" s="1" t="s">
        <v>117</v>
      </c>
      <c r="D359" s="1" t="s">
        <v>118</v>
      </c>
      <c r="E359" s="1">
        <v>3210</v>
      </c>
      <c r="F359" s="1"/>
      <c r="G359" s="1"/>
      <c r="H359" s="1"/>
      <c r="I359" s="1"/>
      <c r="J359" s="1">
        <f t="shared" si="5"/>
        <v>0</v>
      </c>
      <c r="K359" s="1"/>
    </row>
    <row r="360" spans="1:11" ht="20.25" customHeight="1" x14ac:dyDescent="0.3">
      <c r="A360" s="1">
        <v>358</v>
      </c>
      <c r="B360" s="10">
        <v>46381</v>
      </c>
      <c r="C360" s="1" t="s">
        <v>117</v>
      </c>
      <c r="D360" s="1" t="s">
        <v>118</v>
      </c>
      <c r="E360" s="1">
        <v>3210</v>
      </c>
      <c r="F360" s="1"/>
      <c r="G360" s="1"/>
      <c r="H360" s="1"/>
      <c r="I360" s="1"/>
      <c r="J360" s="1">
        <f t="shared" si="5"/>
        <v>0</v>
      </c>
      <c r="K360" s="1"/>
    </row>
    <row r="361" spans="1:11" ht="20.25" customHeight="1" x14ac:dyDescent="0.3">
      <c r="A361" s="1">
        <v>359</v>
      </c>
      <c r="B361" s="10">
        <v>46382</v>
      </c>
      <c r="C361" s="1" t="s">
        <v>117</v>
      </c>
      <c r="D361" s="1" t="s">
        <v>118</v>
      </c>
      <c r="E361" s="1">
        <v>3210</v>
      </c>
      <c r="F361" s="1"/>
      <c r="G361" s="1"/>
      <c r="H361" s="1"/>
      <c r="I361" s="1"/>
      <c r="J361" s="1">
        <f t="shared" si="5"/>
        <v>0</v>
      </c>
      <c r="K361" s="1"/>
    </row>
    <row r="362" spans="1:11" ht="20.25" customHeight="1" x14ac:dyDescent="0.3">
      <c r="A362" s="1">
        <v>360</v>
      </c>
      <c r="B362" s="10">
        <v>46383</v>
      </c>
      <c r="C362" s="1" t="s">
        <v>117</v>
      </c>
      <c r="D362" s="1" t="s">
        <v>118</v>
      </c>
      <c r="E362" s="1">
        <v>3210</v>
      </c>
      <c r="F362" s="1"/>
      <c r="G362" s="1"/>
      <c r="H362" s="1"/>
      <c r="I362" s="1"/>
      <c r="J362" s="1">
        <f t="shared" si="5"/>
        <v>0</v>
      </c>
      <c r="K362" s="1"/>
    </row>
    <row r="363" spans="1:11" ht="20.25" customHeight="1" x14ac:dyDescent="0.3">
      <c r="A363" s="1">
        <v>361</v>
      </c>
      <c r="B363" s="10">
        <v>46384</v>
      </c>
      <c r="C363" s="1" t="s">
        <v>117</v>
      </c>
      <c r="D363" s="1" t="s">
        <v>118</v>
      </c>
      <c r="E363" s="1">
        <v>3210</v>
      </c>
      <c r="F363" s="1"/>
      <c r="G363" s="1"/>
      <c r="H363" s="1"/>
      <c r="I363" s="1"/>
      <c r="J363" s="1">
        <f t="shared" si="5"/>
        <v>0</v>
      </c>
      <c r="K363" s="1"/>
    </row>
    <row r="364" spans="1:11" ht="20.25" customHeight="1" x14ac:dyDescent="0.3">
      <c r="A364" s="1">
        <v>362</v>
      </c>
      <c r="B364" s="10">
        <v>46385</v>
      </c>
      <c r="C364" s="1" t="s">
        <v>117</v>
      </c>
      <c r="D364" s="1" t="s">
        <v>118</v>
      </c>
      <c r="E364" s="1">
        <v>3210</v>
      </c>
      <c r="F364" s="1"/>
      <c r="G364" s="1"/>
      <c r="H364" s="1"/>
      <c r="I364" s="1"/>
      <c r="J364" s="1">
        <f t="shared" si="5"/>
        <v>0</v>
      </c>
      <c r="K364" s="1"/>
    </row>
    <row r="365" spans="1:11" ht="20.25" customHeight="1" x14ac:dyDescent="0.3">
      <c r="A365" s="1">
        <v>363</v>
      </c>
      <c r="B365" s="10">
        <v>46386</v>
      </c>
      <c r="C365" s="1" t="s">
        <v>117</v>
      </c>
      <c r="D365" s="1" t="s">
        <v>118</v>
      </c>
      <c r="E365" s="1">
        <v>3210</v>
      </c>
      <c r="F365" s="1"/>
      <c r="G365" s="1"/>
      <c r="H365" s="1"/>
      <c r="I365" s="1"/>
      <c r="J365" s="1">
        <f t="shared" si="5"/>
        <v>0</v>
      </c>
      <c r="K365" s="1"/>
    </row>
    <row r="366" spans="1:11" ht="20.25" customHeight="1" x14ac:dyDescent="0.3">
      <c r="A366" s="1">
        <v>364</v>
      </c>
      <c r="B366" s="10">
        <v>46387</v>
      </c>
      <c r="C366" s="1" t="s">
        <v>117</v>
      </c>
      <c r="D366" s="1" t="s">
        <v>118</v>
      </c>
      <c r="E366" s="1">
        <v>3210</v>
      </c>
      <c r="F366" s="1"/>
      <c r="G366" s="1"/>
      <c r="H366" s="1"/>
      <c r="I366" s="1"/>
      <c r="J366" s="1">
        <f t="shared" si="5"/>
        <v>0</v>
      </c>
      <c r="K366" s="1"/>
    </row>
    <row r="367" spans="1:11" ht="20.25" customHeight="1" x14ac:dyDescent="0.3">
      <c r="A367" s="1">
        <v>365</v>
      </c>
      <c r="B367" s="10">
        <v>46388</v>
      </c>
      <c r="C367" s="1" t="s">
        <v>117</v>
      </c>
      <c r="D367" s="1" t="s">
        <v>118</v>
      </c>
      <c r="E367" s="1">
        <v>3210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33000000}"/>
  <mergeCells count="3">
    <mergeCell ref="A1:K1"/>
    <mergeCell ref="N4:O4"/>
    <mergeCell ref="M5:P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Worksheet____40"/>
  <dimension ref="A1:Q371"/>
  <sheetViews>
    <sheetView rightToLeft="1" workbookViewId="0">
      <selection activeCell="A2" sqref="A1:Q1048576"/>
    </sheetView>
  </sheetViews>
  <sheetFormatPr defaultRowHeight="19.5" customHeight="1" x14ac:dyDescent="0.3"/>
  <cols>
    <col min="1" max="1" width="4.1640625" customWidth="1"/>
    <col min="2" max="2" width="12.9140625" customWidth="1"/>
    <col min="3" max="3" width="14.1640625" customWidth="1"/>
    <col min="4" max="4" width="14"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9.5" customHeight="1" x14ac:dyDescent="0.3">
      <c r="A1" s="273" t="s">
        <v>120</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119</v>
      </c>
      <c r="D3" s="1" t="s">
        <v>121</v>
      </c>
      <c r="E3" s="1">
        <v>3050</v>
      </c>
      <c r="F3" s="1">
        <v>1</v>
      </c>
      <c r="G3" s="1"/>
      <c r="H3" s="1"/>
      <c r="I3" s="1"/>
      <c r="J3" s="1">
        <f>E3*F3-G3-H3+I3</f>
        <v>3050</v>
      </c>
      <c r="K3" s="1"/>
      <c r="M3" s="13"/>
      <c r="N3" s="13"/>
      <c r="O3" s="13"/>
      <c r="P3" s="13"/>
      <c r="Q3" s="13"/>
    </row>
    <row r="4" spans="1:17" ht="19.5" customHeight="1" x14ac:dyDescent="0.3">
      <c r="A4" s="1">
        <v>2</v>
      </c>
      <c r="B4" s="10">
        <v>46025</v>
      </c>
      <c r="C4" s="1" t="s">
        <v>119</v>
      </c>
      <c r="D4" s="1" t="s">
        <v>121</v>
      </c>
      <c r="E4" s="1">
        <v>3050</v>
      </c>
      <c r="F4" s="1"/>
      <c r="G4" s="1"/>
      <c r="H4" s="1"/>
      <c r="I4" s="1"/>
      <c r="J4" s="1">
        <f t="shared" ref="J4:J67" si="0">E4*F4-G4-H4+I4</f>
        <v>0</v>
      </c>
      <c r="K4" s="1"/>
      <c r="M4" s="11"/>
      <c r="N4" s="276" t="s">
        <v>18</v>
      </c>
      <c r="O4" s="276"/>
      <c r="P4" s="11"/>
      <c r="Q4" s="11"/>
    </row>
    <row r="5" spans="1:17" ht="19.5" customHeight="1" x14ac:dyDescent="0.3">
      <c r="A5" s="1">
        <v>3</v>
      </c>
      <c r="B5" s="10">
        <v>46026</v>
      </c>
      <c r="C5" s="1" t="s">
        <v>119</v>
      </c>
      <c r="D5" s="1" t="s">
        <v>121</v>
      </c>
      <c r="E5" s="1">
        <v>3050</v>
      </c>
      <c r="F5" s="1"/>
      <c r="G5" s="1"/>
      <c r="H5" s="1"/>
      <c r="I5" s="1"/>
      <c r="J5" s="1">
        <f t="shared" si="0"/>
        <v>0</v>
      </c>
      <c r="K5" s="1"/>
      <c r="M5" s="274" t="s">
        <v>17</v>
      </c>
      <c r="N5" s="274"/>
      <c r="O5" s="274"/>
      <c r="P5" s="274"/>
      <c r="Q5" s="12">
        <f>SUM(J2:J368)</f>
        <v>3050</v>
      </c>
    </row>
    <row r="6" spans="1:17" ht="19.5" customHeight="1" x14ac:dyDescent="0.3">
      <c r="A6" s="1">
        <v>4</v>
      </c>
      <c r="B6" s="10">
        <v>46027</v>
      </c>
      <c r="C6" s="1" t="s">
        <v>119</v>
      </c>
      <c r="D6" s="1" t="s">
        <v>121</v>
      </c>
      <c r="E6" s="1">
        <v>3050</v>
      </c>
      <c r="F6" s="1"/>
      <c r="G6" s="1"/>
      <c r="H6" s="1"/>
      <c r="I6" s="1"/>
      <c r="J6" s="1">
        <f t="shared" si="0"/>
        <v>0</v>
      </c>
      <c r="K6" s="1"/>
      <c r="M6" s="11"/>
      <c r="N6" s="11"/>
      <c r="O6" s="11"/>
      <c r="P6" s="11"/>
      <c r="Q6" s="11"/>
    </row>
    <row r="7" spans="1:17" ht="19.5" customHeight="1" x14ac:dyDescent="0.3">
      <c r="A7" s="1">
        <v>5</v>
      </c>
      <c r="B7" s="10">
        <v>46028</v>
      </c>
      <c r="C7" s="1" t="s">
        <v>119</v>
      </c>
      <c r="D7" s="1" t="s">
        <v>121</v>
      </c>
      <c r="E7" s="1">
        <v>3050</v>
      </c>
      <c r="F7" s="1"/>
      <c r="G7" s="1"/>
      <c r="H7" s="1"/>
      <c r="I7" s="1"/>
      <c r="J7" s="1">
        <f t="shared" si="0"/>
        <v>0</v>
      </c>
      <c r="K7" s="1"/>
      <c r="M7" s="11"/>
      <c r="N7" s="11"/>
      <c r="O7" s="11"/>
      <c r="P7" s="11"/>
      <c r="Q7" s="11"/>
    </row>
    <row r="8" spans="1:17" ht="19.5" customHeight="1" x14ac:dyDescent="0.3">
      <c r="A8" s="1">
        <v>6</v>
      </c>
      <c r="B8" s="10">
        <v>46029</v>
      </c>
      <c r="C8" s="1" t="s">
        <v>119</v>
      </c>
      <c r="D8" s="1" t="s">
        <v>121</v>
      </c>
      <c r="E8" s="1">
        <v>3050</v>
      </c>
      <c r="F8" s="1"/>
      <c r="G8" s="1"/>
      <c r="H8" s="1"/>
      <c r="I8" s="1"/>
      <c r="J8" s="1">
        <f t="shared" si="0"/>
        <v>0</v>
      </c>
      <c r="K8" s="1"/>
      <c r="M8" s="11"/>
      <c r="N8" s="11"/>
      <c r="O8" s="11"/>
      <c r="P8" s="11"/>
      <c r="Q8" s="11"/>
    </row>
    <row r="9" spans="1:17" ht="19.5" customHeight="1" x14ac:dyDescent="0.3">
      <c r="A9" s="1">
        <v>7</v>
      </c>
      <c r="B9" s="10">
        <v>46030</v>
      </c>
      <c r="C9" s="1" t="s">
        <v>119</v>
      </c>
      <c r="D9" s="1" t="s">
        <v>121</v>
      </c>
      <c r="E9" s="1">
        <v>3050</v>
      </c>
      <c r="F9" s="1"/>
      <c r="G9" s="1"/>
      <c r="H9" s="1"/>
      <c r="I9" s="1"/>
      <c r="J9" s="1">
        <f t="shared" si="0"/>
        <v>0</v>
      </c>
      <c r="K9" s="1"/>
      <c r="M9" s="11"/>
      <c r="N9" s="11"/>
      <c r="O9" s="11"/>
      <c r="P9" s="11"/>
      <c r="Q9" s="11"/>
    </row>
    <row r="10" spans="1:17" ht="19.5" customHeight="1" x14ac:dyDescent="0.3">
      <c r="A10" s="1">
        <v>8</v>
      </c>
      <c r="B10" s="10">
        <v>46031</v>
      </c>
      <c r="C10" s="1" t="s">
        <v>119</v>
      </c>
      <c r="D10" s="1" t="s">
        <v>121</v>
      </c>
      <c r="E10" s="1">
        <v>3050</v>
      </c>
      <c r="F10" s="1"/>
      <c r="G10" s="1"/>
      <c r="H10" s="1"/>
      <c r="I10" s="1"/>
      <c r="J10" s="1">
        <f t="shared" si="0"/>
        <v>0</v>
      </c>
      <c r="K10" s="1"/>
    </row>
    <row r="11" spans="1:17" ht="19.5" customHeight="1" x14ac:dyDescent="0.3">
      <c r="A11" s="1">
        <v>9</v>
      </c>
      <c r="B11" s="10">
        <v>46032</v>
      </c>
      <c r="C11" s="1" t="s">
        <v>119</v>
      </c>
      <c r="D11" s="1" t="s">
        <v>121</v>
      </c>
      <c r="E11" s="1">
        <v>3050</v>
      </c>
      <c r="F11" s="1"/>
      <c r="G11" s="1"/>
      <c r="H11" s="1"/>
      <c r="I11" s="1"/>
      <c r="J11" s="1">
        <f t="shared" si="0"/>
        <v>0</v>
      </c>
      <c r="K11" s="1"/>
    </row>
    <row r="12" spans="1:17" ht="19.5" customHeight="1" x14ac:dyDescent="0.3">
      <c r="A12" s="1">
        <v>10</v>
      </c>
      <c r="B12" s="10">
        <v>46033</v>
      </c>
      <c r="C12" s="1" t="s">
        <v>119</v>
      </c>
      <c r="D12" s="1" t="s">
        <v>121</v>
      </c>
      <c r="E12" s="1">
        <v>3050</v>
      </c>
      <c r="F12" s="1"/>
      <c r="G12" s="1"/>
      <c r="H12" s="1"/>
      <c r="I12" s="1"/>
      <c r="J12" s="1">
        <f t="shared" si="0"/>
        <v>0</v>
      </c>
      <c r="K12" s="1"/>
    </row>
    <row r="13" spans="1:17" ht="19.5" customHeight="1" x14ac:dyDescent="0.3">
      <c r="A13" s="1">
        <v>11</v>
      </c>
      <c r="B13" s="10">
        <v>46034</v>
      </c>
      <c r="C13" s="1" t="s">
        <v>119</v>
      </c>
      <c r="D13" s="1" t="s">
        <v>121</v>
      </c>
      <c r="E13" s="1">
        <v>3050</v>
      </c>
      <c r="F13" s="1"/>
      <c r="G13" s="1"/>
      <c r="H13" s="1"/>
      <c r="I13" s="1"/>
      <c r="J13" s="1">
        <f t="shared" si="0"/>
        <v>0</v>
      </c>
      <c r="K13" s="1"/>
    </row>
    <row r="14" spans="1:17" ht="19.5" customHeight="1" x14ac:dyDescent="0.3">
      <c r="A14" s="1">
        <v>12</v>
      </c>
      <c r="B14" s="10">
        <v>46035</v>
      </c>
      <c r="C14" s="1" t="s">
        <v>119</v>
      </c>
      <c r="D14" s="1" t="s">
        <v>121</v>
      </c>
      <c r="E14" s="1">
        <v>3050</v>
      </c>
      <c r="F14" s="1"/>
      <c r="G14" s="1"/>
      <c r="H14" s="1"/>
      <c r="I14" s="1"/>
      <c r="J14" s="1">
        <f t="shared" si="0"/>
        <v>0</v>
      </c>
      <c r="K14" s="1"/>
    </row>
    <row r="15" spans="1:17" ht="19.5" customHeight="1" x14ac:dyDescent="0.3">
      <c r="A15" s="1">
        <v>13</v>
      </c>
      <c r="B15" s="10">
        <v>46036</v>
      </c>
      <c r="C15" s="1" t="s">
        <v>119</v>
      </c>
      <c r="D15" s="1" t="s">
        <v>121</v>
      </c>
      <c r="E15" s="1">
        <v>3050</v>
      </c>
      <c r="F15" s="1"/>
      <c r="G15" s="1"/>
      <c r="H15" s="1"/>
      <c r="I15" s="1"/>
      <c r="J15" s="1">
        <f t="shared" si="0"/>
        <v>0</v>
      </c>
      <c r="K15" s="1"/>
    </row>
    <row r="16" spans="1:17" ht="19.5" customHeight="1" x14ac:dyDescent="0.3">
      <c r="A16" s="1">
        <v>14</v>
      </c>
      <c r="B16" s="10">
        <v>46037</v>
      </c>
      <c r="C16" s="1" t="s">
        <v>119</v>
      </c>
      <c r="D16" s="1" t="s">
        <v>121</v>
      </c>
      <c r="E16" s="1">
        <v>3050</v>
      </c>
      <c r="F16" s="1"/>
      <c r="G16" s="1"/>
      <c r="H16" s="1"/>
      <c r="I16" s="1"/>
      <c r="J16" s="1">
        <f t="shared" si="0"/>
        <v>0</v>
      </c>
      <c r="K16" s="1"/>
    </row>
    <row r="17" spans="1:11" ht="19.5" customHeight="1" x14ac:dyDescent="0.3">
      <c r="A17" s="1">
        <v>15</v>
      </c>
      <c r="B17" s="10">
        <v>46038</v>
      </c>
      <c r="C17" s="1" t="s">
        <v>119</v>
      </c>
      <c r="D17" s="1" t="s">
        <v>121</v>
      </c>
      <c r="E17" s="1">
        <v>3050</v>
      </c>
      <c r="F17" s="1"/>
      <c r="G17" s="1"/>
      <c r="H17" s="1"/>
      <c r="I17" s="1"/>
      <c r="J17" s="1">
        <f t="shared" si="0"/>
        <v>0</v>
      </c>
      <c r="K17" s="1"/>
    </row>
    <row r="18" spans="1:11" ht="19.5" customHeight="1" x14ac:dyDescent="0.3">
      <c r="A18" s="1">
        <v>16</v>
      </c>
      <c r="B18" s="10">
        <v>46039</v>
      </c>
      <c r="C18" s="1" t="s">
        <v>119</v>
      </c>
      <c r="D18" s="1" t="s">
        <v>121</v>
      </c>
      <c r="E18" s="1">
        <v>3050</v>
      </c>
      <c r="F18" s="1"/>
      <c r="G18" s="1"/>
      <c r="H18" s="1"/>
      <c r="I18" s="1"/>
      <c r="J18" s="1">
        <f t="shared" si="0"/>
        <v>0</v>
      </c>
      <c r="K18" s="1"/>
    </row>
    <row r="19" spans="1:11" ht="19.5" customHeight="1" x14ac:dyDescent="0.3">
      <c r="A19" s="1">
        <v>17</v>
      </c>
      <c r="B19" s="10">
        <v>46040</v>
      </c>
      <c r="C19" s="1" t="s">
        <v>119</v>
      </c>
      <c r="D19" s="1" t="s">
        <v>121</v>
      </c>
      <c r="E19" s="1">
        <v>3050</v>
      </c>
      <c r="F19" s="1"/>
      <c r="G19" s="1"/>
      <c r="H19" s="1"/>
      <c r="I19" s="1"/>
      <c r="J19" s="1">
        <f t="shared" si="0"/>
        <v>0</v>
      </c>
      <c r="K19" s="1"/>
    </row>
    <row r="20" spans="1:11" ht="19.5" customHeight="1" x14ac:dyDescent="0.3">
      <c r="A20" s="1">
        <v>18</v>
      </c>
      <c r="B20" s="10">
        <v>46041</v>
      </c>
      <c r="C20" s="1" t="s">
        <v>119</v>
      </c>
      <c r="D20" s="1" t="s">
        <v>121</v>
      </c>
      <c r="E20" s="1">
        <v>3050</v>
      </c>
      <c r="F20" s="1"/>
      <c r="G20" s="1"/>
      <c r="H20" s="1"/>
      <c r="I20" s="1"/>
      <c r="J20" s="1">
        <f t="shared" si="0"/>
        <v>0</v>
      </c>
      <c r="K20" s="1"/>
    </row>
    <row r="21" spans="1:11" ht="19.5" customHeight="1" x14ac:dyDescent="0.3">
      <c r="A21" s="1">
        <v>19</v>
      </c>
      <c r="B21" s="10">
        <v>46042</v>
      </c>
      <c r="C21" s="1" t="s">
        <v>119</v>
      </c>
      <c r="D21" s="1" t="s">
        <v>121</v>
      </c>
      <c r="E21" s="1">
        <v>3050</v>
      </c>
      <c r="F21" s="1"/>
      <c r="G21" s="1"/>
      <c r="H21" s="1"/>
      <c r="I21" s="1"/>
      <c r="J21" s="1">
        <f t="shared" si="0"/>
        <v>0</v>
      </c>
      <c r="K21" s="1"/>
    </row>
    <row r="22" spans="1:11" ht="19.5" customHeight="1" x14ac:dyDescent="0.3">
      <c r="A22" s="1">
        <v>20</v>
      </c>
      <c r="B22" s="10">
        <v>46043</v>
      </c>
      <c r="C22" s="1" t="s">
        <v>119</v>
      </c>
      <c r="D22" s="1" t="s">
        <v>121</v>
      </c>
      <c r="E22" s="1">
        <v>3050</v>
      </c>
      <c r="F22" s="1"/>
      <c r="G22" s="1"/>
      <c r="H22" s="1"/>
      <c r="I22" s="1"/>
      <c r="J22" s="1">
        <f t="shared" si="0"/>
        <v>0</v>
      </c>
      <c r="K22" s="1"/>
    </row>
    <row r="23" spans="1:11" ht="19.5" customHeight="1" x14ac:dyDescent="0.3">
      <c r="A23" s="1">
        <v>21</v>
      </c>
      <c r="B23" s="10">
        <v>46044</v>
      </c>
      <c r="C23" s="1" t="s">
        <v>119</v>
      </c>
      <c r="D23" s="1" t="s">
        <v>121</v>
      </c>
      <c r="E23" s="1">
        <v>3050</v>
      </c>
      <c r="F23" s="1"/>
      <c r="G23" s="1"/>
      <c r="H23" s="1"/>
      <c r="I23" s="1"/>
      <c r="J23" s="1">
        <f t="shared" si="0"/>
        <v>0</v>
      </c>
      <c r="K23" s="1"/>
    </row>
    <row r="24" spans="1:11" ht="19.5" customHeight="1" x14ac:dyDescent="0.3">
      <c r="A24" s="1">
        <v>22</v>
      </c>
      <c r="B24" s="10">
        <v>46045</v>
      </c>
      <c r="C24" s="1" t="s">
        <v>119</v>
      </c>
      <c r="D24" s="1" t="s">
        <v>121</v>
      </c>
      <c r="E24" s="1">
        <v>3050</v>
      </c>
      <c r="F24" s="1"/>
      <c r="G24" s="1"/>
      <c r="H24" s="1"/>
      <c r="I24" s="1"/>
      <c r="J24" s="1">
        <f t="shared" si="0"/>
        <v>0</v>
      </c>
      <c r="K24" s="1"/>
    </row>
    <row r="25" spans="1:11" ht="19.5" customHeight="1" x14ac:dyDescent="0.3">
      <c r="A25" s="1">
        <v>23</v>
      </c>
      <c r="B25" s="10">
        <v>46046</v>
      </c>
      <c r="C25" s="1" t="s">
        <v>119</v>
      </c>
      <c r="D25" s="1" t="s">
        <v>121</v>
      </c>
      <c r="E25" s="1">
        <v>3050</v>
      </c>
      <c r="F25" s="1"/>
      <c r="G25" s="1"/>
      <c r="H25" s="1"/>
      <c r="I25" s="1"/>
      <c r="J25" s="1">
        <f t="shared" si="0"/>
        <v>0</v>
      </c>
      <c r="K25" s="1"/>
    </row>
    <row r="26" spans="1:11" ht="19.5" customHeight="1" x14ac:dyDescent="0.3">
      <c r="A26" s="1">
        <v>24</v>
      </c>
      <c r="B26" s="10">
        <v>46047</v>
      </c>
      <c r="C26" s="1" t="s">
        <v>119</v>
      </c>
      <c r="D26" s="1" t="s">
        <v>121</v>
      </c>
      <c r="E26" s="1">
        <v>3050</v>
      </c>
      <c r="F26" s="1"/>
      <c r="G26" s="1"/>
      <c r="H26" s="1"/>
      <c r="I26" s="1"/>
      <c r="J26" s="1">
        <f t="shared" si="0"/>
        <v>0</v>
      </c>
      <c r="K26" s="1"/>
    </row>
    <row r="27" spans="1:11" ht="19.5" customHeight="1" x14ac:dyDescent="0.3">
      <c r="A27" s="1">
        <v>25</v>
      </c>
      <c r="B27" s="10">
        <v>46048</v>
      </c>
      <c r="C27" s="1" t="s">
        <v>119</v>
      </c>
      <c r="D27" s="1" t="s">
        <v>121</v>
      </c>
      <c r="E27" s="1">
        <v>3050</v>
      </c>
      <c r="F27" s="1"/>
      <c r="G27" s="1"/>
      <c r="H27" s="1"/>
      <c r="I27" s="1"/>
      <c r="J27" s="1">
        <f t="shared" si="0"/>
        <v>0</v>
      </c>
      <c r="K27" s="1"/>
    </row>
    <row r="28" spans="1:11" ht="19.5" customHeight="1" x14ac:dyDescent="0.3">
      <c r="A28" s="1">
        <v>26</v>
      </c>
      <c r="B28" s="10">
        <v>46049</v>
      </c>
      <c r="C28" s="1" t="s">
        <v>119</v>
      </c>
      <c r="D28" s="1" t="s">
        <v>121</v>
      </c>
      <c r="E28" s="1">
        <v>3050</v>
      </c>
      <c r="F28" s="1"/>
      <c r="G28" s="1"/>
      <c r="H28" s="1"/>
      <c r="I28" s="1"/>
      <c r="J28" s="1">
        <f t="shared" si="0"/>
        <v>0</v>
      </c>
      <c r="K28" s="1"/>
    </row>
    <row r="29" spans="1:11" ht="19.5" customHeight="1" x14ac:dyDescent="0.3">
      <c r="A29" s="1">
        <v>27</v>
      </c>
      <c r="B29" s="10">
        <v>46050</v>
      </c>
      <c r="C29" s="1" t="s">
        <v>119</v>
      </c>
      <c r="D29" s="1" t="s">
        <v>121</v>
      </c>
      <c r="E29" s="1">
        <v>3050</v>
      </c>
      <c r="F29" s="1"/>
      <c r="G29" s="1"/>
      <c r="H29" s="1"/>
      <c r="I29" s="1"/>
      <c r="J29" s="1">
        <f t="shared" si="0"/>
        <v>0</v>
      </c>
      <c r="K29" s="1"/>
    </row>
    <row r="30" spans="1:11" ht="19.5" customHeight="1" x14ac:dyDescent="0.3">
      <c r="A30" s="1">
        <v>28</v>
      </c>
      <c r="B30" s="10">
        <v>46051</v>
      </c>
      <c r="C30" s="1" t="s">
        <v>119</v>
      </c>
      <c r="D30" s="1" t="s">
        <v>121</v>
      </c>
      <c r="E30" s="1">
        <v>3050</v>
      </c>
      <c r="F30" s="1"/>
      <c r="G30" s="1"/>
      <c r="H30" s="1"/>
      <c r="I30" s="1"/>
      <c r="J30" s="1">
        <f t="shared" si="0"/>
        <v>0</v>
      </c>
      <c r="K30" s="1"/>
    </row>
    <row r="31" spans="1:11" ht="19.5" customHeight="1" x14ac:dyDescent="0.3">
      <c r="A31" s="1">
        <v>29</v>
      </c>
      <c r="B31" s="10">
        <v>46052</v>
      </c>
      <c r="C31" s="1" t="s">
        <v>119</v>
      </c>
      <c r="D31" s="1" t="s">
        <v>121</v>
      </c>
      <c r="E31" s="1">
        <v>3050</v>
      </c>
      <c r="F31" s="1"/>
      <c r="G31" s="1"/>
      <c r="H31" s="1"/>
      <c r="I31" s="1"/>
      <c r="J31" s="1">
        <f t="shared" si="0"/>
        <v>0</v>
      </c>
      <c r="K31" s="1"/>
    </row>
    <row r="32" spans="1:11" ht="19.5" customHeight="1" x14ac:dyDescent="0.3">
      <c r="A32" s="1">
        <v>30</v>
      </c>
      <c r="B32" s="10">
        <v>46053</v>
      </c>
      <c r="C32" s="1" t="s">
        <v>119</v>
      </c>
      <c r="D32" s="1" t="s">
        <v>121</v>
      </c>
      <c r="E32" s="1">
        <v>3050</v>
      </c>
      <c r="F32" s="1"/>
      <c r="G32" s="1"/>
      <c r="H32" s="1"/>
      <c r="I32" s="1"/>
      <c r="J32" s="1">
        <f t="shared" si="0"/>
        <v>0</v>
      </c>
      <c r="K32" s="1"/>
    </row>
    <row r="33" spans="1:11" ht="19.5" customHeight="1" x14ac:dyDescent="0.3">
      <c r="A33" s="1">
        <v>31</v>
      </c>
      <c r="B33" s="10">
        <v>46054</v>
      </c>
      <c r="C33" s="1" t="s">
        <v>119</v>
      </c>
      <c r="D33" s="1" t="s">
        <v>121</v>
      </c>
      <c r="E33" s="1">
        <v>3050</v>
      </c>
      <c r="F33" s="1"/>
      <c r="G33" s="1"/>
      <c r="H33" s="1"/>
      <c r="I33" s="1"/>
      <c r="J33" s="1">
        <f t="shared" si="0"/>
        <v>0</v>
      </c>
      <c r="K33" s="1"/>
    </row>
    <row r="34" spans="1:11" ht="19.5" customHeight="1" x14ac:dyDescent="0.3">
      <c r="A34" s="1">
        <v>32</v>
      </c>
      <c r="B34" s="10">
        <v>46055</v>
      </c>
      <c r="C34" s="1" t="s">
        <v>119</v>
      </c>
      <c r="D34" s="1" t="s">
        <v>121</v>
      </c>
      <c r="E34" s="1">
        <v>3050</v>
      </c>
      <c r="F34" s="1"/>
      <c r="G34" s="1"/>
      <c r="H34" s="1"/>
      <c r="I34" s="1"/>
      <c r="J34" s="1">
        <f t="shared" si="0"/>
        <v>0</v>
      </c>
      <c r="K34" s="1"/>
    </row>
    <row r="35" spans="1:11" ht="19.5" customHeight="1" x14ac:dyDescent="0.3">
      <c r="A35" s="1">
        <v>33</v>
      </c>
      <c r="B35" s="10">
        <v>46056</v>
      </c>
      <c r="C35" s="1" t="s">
        <v>119</v>
      </c>
      <c r="D35" s="1" t="s">
        <v>121</v>
      </c>
      <c r="E35" s="1">
        <v>3050</v>
      </c>
      <c r="F35" s="1"/>
      <c r="G35" s="1"/>
      <c r="H35" s="1"/>
      <c r="I35" s="1"/>
      <c r="J35" s="1">
        <f t="shared" si="0"/>
        <v>0</v>
      </c>
      <c r="K35" s="1"/>
    </row>
    <row r="36" spans="1:11" ht="19.5" customHeight="1" x14ac:dyDescent="0.3">
      <c r="A36" s="1">
        <v>34</v>
      </c>
      <c r="B36" s="10">
        <v>46057</v>
      </c>
      <c r="C36" s="1" t="s">
        <v>119</v>
      </c>
      <c r="D36" s="1" t="s">
        <v>121</v>
      </c>
      <c r="E36" s="1">
        <v>3050</v>
      </c>
      <c r="F36" s="1"/>
      <c r="G36" s="1"/>
      <c r="H36" s="1"/>
      <c r="I36" s="1"/>
      <c r="J36" s="1">
        <f t="shared" si="0"/>
        <v>0</v>
      </c>
      <c r="K36" s="1"/>
    </row>
    <row r="37" spans="1:11" ht="19.5" customHeight="1" x14ac:dyDescent="0.3">
      <c r="A37" s="1">
        <v>35</v>
      </c>
      <c r="B37" s="10">
        <v>46058</v>
      </c>
      <c r="C37" s="1" t="s">
        <v>119</v>
      </c>
      <c r="D37" s="1" t="s">
        <v>121</v>
      </c>
      <c r="E37" s="1">
        <v>3050</v>
      </c>
      <c r="F37" s="1"/>
      <c r="G37" s="1"/>
      <c r="H37" s="1"/>
      <c r="I37" s="1"/>
      <c r="J37" s="1">
        <f t="shared" si="0"/>
        <v>0</v>
      </c>
      <c r="K37" s="1"/>
    </row>
    <row r="38" spans="1:11" ht="19.5" customHeight="1" x14ac:dyDescent="0.3">
      <c r="A38" s="1">
        <v>36</v>
      </c>
      <c r="B38" s="10">
        <v>46059</v>
      </c>
      <c r="C38" s="1" t="s">
        <v>119</v>
      </c>
      <c r="D38" s="1" t="s">
        <v>121</v>
      </c>
      <c r="E38" s="1">
        <v>3050</v>
      </c>
      <c r="F38" s="1"/>
      <c r="G38" s="1"/>
      <c r="H38" s="1"/>
      <c r="I38" s="1"/>
      <c r="J38" s="1">
        <f t="shared" si="0"/>
        <v>0</v>
      </c>
      <c r="K38" s="1"/>
    </row>
    <row r="39" spans="1:11" ht="19.5" customHeight="1" x14ac:dyDescent="0.3">
      <c r="A39" s="1">
        <v>37</v>
      </c>
      <c r="B39" s="10">
        <v>46060</v>
      </c>
      <c r="C39" s="1" t="s">
        <v>119</v>
      </c>
      <c r="D39" s="1" t="s">
        <v>121</v>
      </c>
      <c r="E39" s="1">
        <v>3050</v>
      </c>
      <c r="F39" s="1"/>
      <c r="G39" s="1"/>
      <c r="H39" s="1"/>
      <c r="I39" s="1"/>
      <c r="J39" s="1">
        <f t="shared" si="0"/>
        <v>0</v>
      </c>
      <c r="K39" s="1"/>
    </row>
    <row r="40" spans="1:11" ht="19.5" customHeight="1" x14ac:dyDescent="0.3">
      <c r="A40" s="1">
        <v>38</v>
      </c>
      <c r="B40" s="10">
        <v>46061</v>
      </c>
      <c r="C40" s="1" t="s">
        <v>119</v>
      </c>
      <c r="D40" s="1" t="s">
        <v>121</v>
      </c>
      <c r="E40" s="1">
        <v>3050</v>
      </c>
      <c r="F40" s="1"/>
      <c r="G40" s="1"/>
      <c r="H40" s="1"/>
      <c r="I40" s="1"/>
      <c r="J40" s="1">
        <f t="shared" si="0"/>
        <v>0</v>
      </c>
      <c r="K40" s="1"/>
    </row>
    <row r="41" spans="1:11" ht="19.5" customHeight="1" x14ac:dyDescent="0.3">
      <c r="A41" s="1">
        <v>39</v>
      </c>
      <c r="B41" s="10">
        <v>46062</v>
      </c>
      <c r="C41" s="1" t="s">
        <v>119</v>
      </c>
      <c r="D41" s="1" t="s">
        <v>121</v>
      </c>
      <c r="E41" s="1">
        <v>3050</v>
      </c>
      <c r="F41" s="1"/>
      <c r="G41" s="1"/>
      <c r="H41" s="1"/>
      <c r="I41" s="1"/>
      <c r="J41" s="1">
        <f t="shared" si="0"/>
        <v>0</v>
      </c>
      <c r="K41" s="1"/>
    </row>
    <row r="42" spans="1:11" ht="19.5" customHeight="1" x14ac:dyDescent="0.3">
      <c r="A42" s="1">
        <v>40</v>
      </c>
      <c r="B42" s="10">
        <v>46063</v>
      </c>
      <c r="C42" s="1" t="s">
        <v>119</v>
      </c>
      <c r="D42" s="1" t="s">
        <v>121</v>
      </c>
      <c r="E42" s="1">
        <v>3050</v>
      </c>
      <c r="F42" s="1"/>
      <c r="G42" s="1"/>
      <c r="H42" s="1"/>
      <c r="I42" s="1"/>
      <c r="J42" s="1">
        <f t="shared" si="0"/>
        <v>0</v>
      </c>
      <c r="K42" s="1"/>
    </row>
    <row r="43" spans="1:11" ht="19.5" customHeight="1" x14ac:dyDescent="0.3">
      <c r="A43" s="1">
        <v>41</v>
      </c>
      <c r="B43" s="10">
        <v>46064</v>
      </c>
      <c r="C43" s="1" t="s">
        <v>119</v>
      </c>
      <c r="D43" s="1" t="s">
        <v>121</v>
      </c>
      <c r="E43" s="1">
        <v>3050</v>
      </c>
      <c r="F43" s="1"/>
      <c r="G43" s="1"/>
      <c r="H43" s="1"/>
      <c r="I43" s="1"/>
      <c r="J43" s="1">
        <f t="shared" si="0"/>
        <v>0</v>
      </c>
      <c r="K43" s="1"/>
    </row>
    <row r="44" spans="1:11" ht="19.5" customHeight="1" x14ac:dyDescent="0.3">
      <c r="A44" s="1">
        <v>42</v>
      </c>
      <c r="B44" s="10">
        <v>46065</v>
      </c>
      <c r="C44" s="1" t="s">
        <v>119</v>
      </c>
      <c r="D44" s="1" t="s">
        <v>121</v>
      </c>
      <c r="E44" s="1">
        <v>3050</v>
      </c>
      <c r="F44" s="1"/>
      <c r="G44" s="1"/>
      <c r="H44" s="1"/>
      <c r="I44" s="1"/>
      <c r="J44" s="1">
        <f t="shared" si="0"/>
        <v>0</v>
      </c>
      <c r="K44" s="1"/>
    </row>
    <row r="45" spans="1:11" ht="19.5" customHeight="1" x14ac:dyDescent="0.3">
      <c r="A45" s="1">
        <v>43</v>
      </c>
      <c r="B45" s="10">
        <v>46066</v>
      </c>
      <c r="C45" s="1" t="s">
        <v>119</v>
      </c>
      <c r="D45" s="1" t="s">
        <v>121</v>
      </c>
      <c r="E45" s="1">
        <v>3050</v>
      </c>
      <c r="F45" s="1"/>
      <c r="G45" s="1"/>
      <c r="H45" s="1"/>
      <c r="I45" s="1"/>
      <c r="J45" s="1">
        <f t="shared" si="0"/>
        <v>0</v>
      </c>
      <c r="K45" s="1"/>
    </row>
    <row r="46" spans="1:11" ht="19.5" customHeight="1" x14ac:dyDescent="0.3">
      <c r="A46" s="1">
        <v>44</v>
      </c>
      <c r="B46" s="10">
        <v>46067</v>
      </c>
      <c r="C46" s="1" t="s">
        <v>119</v>
      </c>
      <c r="D46" s="1" t="s">
        <v>121</v>
      </c>
      <c r="E46" s="1">
        <v>3050</v>
      </c>
      <c r="F46" s="1"/>
      <c r="G46" s="1"/>
      <c r="H46" s="1"/>
      <c r="I46" s="1"/>
      <c r="J46" s="1">
        <f t="shared" si="0"/>
        <v>0</v>
      </c>
      <c r="K46" s="1"/>
    </row>
    <row r="47" spans="1:11" ht="19.5" customHeight="1" x14ac:dyDescent="0.3">
      <c r="A47" s="1">
        <v>45</v>
      </c>
      <c r="B47" s="10">
        <v>46068</v>
      </c>
      <c r="C47" s="1" t="s">
        <v>119</v>
      </c>
      <c r="D47" s="1" t="s">
        <v>121</v>
      </c>
      <c r="E47" s="1">
        <v>3050</v>
      </c>
      <c r="F47" s="1"/>
      <c r="G47" s="1"/>
      <c r="H47" s="1"/>
      <c r="I47" s="1"/>
      <c r="J47" s="1">
        <f t="shared" si="0"/>
        <v>0</v>
      </c>
      <c r="K47" s="1"/>
    </row>
    <row r="48" spans="1:11" ht="19.5" customHeight="1" x14ac:dyDescent="0.3">
      <c r="A48" s="1">
        <v>46</v>
      </c>
      <c r="B48" s="10">
        <v>46069</v>
      </c>
      <c r="C48" s="1" t="s">
        <v>119</v>
      </c>
      <c r="D48" s="1" t="s">
        <v>121</v>
      </c>
      <c r="E48" s="1">
        <v>3050</v>
      </c>
      <c r="F48" s="1"/>
      <c r="G48" s="1"/>
      <c r="H48" s="1"/>
      <c r="I48" s="1"/>
      <c r="J48" s="1">
        <f t="shared" si="0"/>
        <v>0</v>
      </c>
      <c r="K48" s="1"/>
    </row>
    <row r="49" spans="1:11" ht="19.5" customHeight="1" x14ac:dyDescent="0.3">
      <c r="A49" s="1">
        <v>47</v>
      </c>
      <c r="B49" s="10">
        <v>46070</v>
      </c>
      <c r="C49" s="1" t="s">
        <v>119</v>
      </c>
      <c r="D49" s="1" t="s">
        <v>121</v>
      </c>
      <c r="E49" s="1">
        <v>3050</v>
      </c>
      <c r="F49" s="1"/>
      <c r="G49" s="1"/>
      <c r="H49" s="1"/>
      <c r="I49" s="1"/>
      <c r="J49" s="1">
        <f t="shared" si="0"/>
        <v>0</v>
      </c>
      <c r="K49" s="1"/>
    </row>
    <row r="50" spans="1:11" ht="19.5" customHeight="1" x14ac:dyDescent="0.3">
      <c r="A50" s="1">
        <v>48</v>
      </c>
      <c r="B50" s="10">
        <v>46071</v>
      </c>
      <c r="C50" s="1" t="s">
        <v>119</v>
      </c>
      <c r="D50" s="1" t="s">
        <v>121</v>
      </c>
      <c r="E50" s="1">
        <v>3050</v>
      </c>
      <c r="F50" s="1"/>
      <c r="G50" s="1"/>
      <c r="H50" s="1"/>
      <c r="I50" s="1"/>
      <c r="J50" s="1">
        <f t="shared" si="0"/>
        <v>0</v>
      </c>
      <c r="K50" s="1"/>
    </row>
    <row r="51" spans="1:11" ht="19.5" customHeight="1" x14ac:dyDescent="0.3">
      <c r="A51" s="1">
        <v>49</v>
      </c>
      <c r="B51" s="10">
        <v>46072</v>
      </c>
      <c r="C51" s="1" t="s">
        <v>119</v>
      </c>
      <c r="D51" s="1" t="s">
        <v>121</v>
      </c>
      <c r="E51" s="1">
        <v>3050</v>
      </c>
      <c r="F51" s="1"/>
      <c r="G51" s="1"/>
      <c r="H51" s="1"/>
      <c r="I51" s="1"/>
      <c r="J51" s="1">
        <f t="shared" si="0"/>
        <v>0</v>
      </c>
      <c r="K51" s="1"/>
    </row>
    <row r="52" spans="1:11" ht="19.5" customHeight="1" x14ac:dyDescent="0.3">
      <c r="A52" s="1">
        <v>50</v>
      </c>
      <c r="B52" s="10">
        <v>46073</v>
      </c>
      <c r="C52" s="1" t="s">
        <v>119</v>
      </c>
      <c r="D52" s="1" t="s">
        <v>121</v>
      </c>
      <c r="E52" s="1">
        <v>3050</v>
      </c>
      <c r="F52" s="1"/>
      <c r="G52" s="1"/>
      <c r="H52" s="1"/>
      <c r="I52" s="1"/>
      <c r="J52" s="1">
        <f t="shared" si="0"/>
        <v>0</v>
      </c>
      <c r="K52" s="1"/>
    </row>
    <row r="53" spans="1:11" ht="19.5" customHeight="1" x14ac:dyDescent="0.3">
      <c r="A53" s="1">
        <v>51</v>
      </c>
      <c r="B53" s="10">
        <v>46074</v>
      </c>
      <c r="C53" s="1" t="s">
        <v>119</v>
      </c>
      <c r="D53" s="1" t="s">
        <v>121</v>
      </c>
      <c r="E53" s="1">
        <v>3050</v>
      </c>
      <c r="F53" s="1"/>
      <c r="G53" s="1"/>
      <c r="H53" s="1"/>
      <c r="I53" s="1"/>
      <c r="J53" s="1">
        <f t="shared" si="0"/>
        <v>0</v>
      </c>
      <c r="K53" s="1"/>
    </row>
    <row r="54" spans="1:11" ht="19.5" customHeight="1" x14ac:dyDescent="0.3">
      <c r="A54" s="1">
        <v>52</v>
      </c>
      <c r="B54" s="10">
        <v>46075</v>
      </c>
      <c r="C54" s="1" t="s">
        <v>119</v>
      </c>
      <c r="D54" s="1" t="s">
        <v>121</v>
      </c>
      <c r="E54" s="1">
        <v>3050</v>
      </c>
      <c r="F54" s="1"/>
      <c r="G54" s="1"/>
      <c r="H54" s="1"/>
      <c r="I54" s="1"/>
      <c r="J54" s="1">
        <f t="shared" si="0"/>
        <v>0</v>
      </c>
      <c r="K54" s="1"/>
    </row>
    <row r="55" spans="1:11" ht="19.5" customHeight="1" x14ac:dyDescent="0.3">
      <c r="A55" s="1">
        <v>53</v>
      </c>
      <c r="B55" s="10">
        <v>46076</v>
      </c>
      <c r="C55" s="1" t="s">
        <v>119</v>
      </c>
      <c r="D55" s="1" t="s">
        <v>121</v>
      </c>
      <c r="E55" s="1">
        <v>3050</v>
      </c>
      <c r="F55" s="1"/>
      <c r="G55" s="1"/>
      <c r="H55" s="1"/>
      <c r="I55" s="1"/>
      <c r="J55" s="1">
        <f t="shared" si="0"/>
        <v>0</v>
      </c>
      <c r="K55" s="1"/>
    </row>
    <row r="56" spans="1:11" ht="19.5" customHeight="1" x14ac:dyDescent="0.3">
      <c r="A56" s="1">
        <v>54</v>
      </c>
      <c r="B56" s="10">
        <v>46077</v>
      </c>
      <c r="C56" s="1" t="s">
        <v>119</v>
      </c>
      <c r="D56" s="1" t="s">
        <v>121</v>
      </c>
      <c r="E56" s="1">
        <v>3050</v>
      </c>
      <c r="F56" s="1"/>
      <c r="G56" s="1"/>
      <c r="H56" s="1"/>
      <c r="I56" s="1"/>
      <c r="J56" s="1">
        <f t="shared" si="0"/>
        <v>0</v>
      </c>
      <c r="K56" s="1"/>
    </row>
    <row r="57" spans="1:11" ht="19.5" customHeight="1" x14ac:dyDescent="0.3">
      <c r="A57" s="1">
        <v>55</v>
      </c>
      <c r="B57" s="10">
        <v>46078</v>
      </c>
      <c r="C57" s="1" t="s">
        <v>119</v>
      </c>
      <c r="D57" s="1" t="s">
        <v>121</v>
      </c>
      <c r="E57" s="1">
        <v>3050</v>
      </c>
      <c r="F57" s="1"/>
      <c r="G57" s="1"/>
      <c r="H57" s="1"/>
      <c r="I57" s="1"/>
      <c r="J57" s="1">
        <f t="shared" si="0"/>
        <v>0</v>
      </c>
      <c r="K57" s="1"/>
    </row>
    <row r="58" spans="1:11" ht="19.5" customHeight="1" x14ac:dyDescent="0.3">
      <c r="A58" s="1">
        <v>56</v>
      </c>
      <c r="B58" s="10">
        <v>46079</v>
      </c>
      <c r="C58" s="1" t="s">
        <v>119</v>
      </c>
      <c r="D58" s="1" t="s">
        <v>121</v>
      </c>
      <c r="E58" s="1">
        <v>3050</v>
      </c>
      <c r="F58" s="1"/>
      <c r="G58" s="1"/>
      <c r="H58" s="1"/>
      <c r="I58" s="1"/>
      <c r="J58" s="1">
        <f t="shared" si="0"/>
        <v>0</v>
      </c>
      <c r="K58" s="1"/>
    </row>
    <row r="59" spans="1:11" ht="19.5" customHeight="1" x14ac:dyDescent="0.3">
      <c r="A59" s="1">
        <v>57</v>
      </c>
      <c r="B59" s="10">
        <v>46080</v>
      </c>
      <c r="C59" s="1" t="s">
        <v>119</v>
      </c>
      <c r="D59" s="1" t="s">
        <v>121</v>
      </c>
      <c r="E59" s="1">
        <v>3050</v>
      </c>
      <c r="F59" s="1"/>
      <c r="G59" s="1"/>
      <c r="H59" s="1"/>
      <c r="I59" s="1"/>
      <c r="J59" s="1">
        <f t="shared" si="0"/>
        <v>0</v>
      </c>
      <c r="K59" s="1"/>
    </row>
    <row r="60" spans="1:11" ht="19.5" customHeight="1" x14ac:dyDescent="0.3">
      <c r="A60" s="1">
        <v>58</v>
      </c>
      <c r="B60" s="10">
        <v>46081</v>
      </c>
      <c r="C60" s="1" t="s">
        <v>119</v>
      </c>
      <c r="D60" s="1" t="s">
        <v>121</v>
      </c>
      <c r="E60" s="1">
        <v>3050</v>
      </c>
      <c r="F60" s="1"/>
      <c r="G60" s="1"/>
      <c r="H60" s="1"/>
      <c r="I60" s="1"/>
      <c r="J60" s="1">
        <f t="shared" si="0"/>
        <v>0</v>
      </c>
      <c r="K60" s="1"/>
    </row>
    <row r="61" spans="1:11" ht="19.5" customHeight="1" x14ac:dyDescent="0.3">
      <c r="A61" s="1">
        <v>59</v>
      </c>
      <c r="B61" s="10">
        <v>46082</v>
      </c>
      <c r="C61" s="1" t="s">
        <v>119</v>
      </c>
      <c r="D61" s="1" t="s">
        <v>121</v>
      </c>
      <c r="E61" s="1">
        <v>3050</v>
      </c>
      <c r="F61" s="1"/>
      <c r="G61" s="1"/>
      <c r="H61" s="1"/>
      <c r="I61" s="1"/>
      <c r="J61" s="1">
        <f t="shared" si="0"/>
        <v>0</v>
      </c>
      <c r="K61" s="1"/>
    </row>
    <row r="62" spans="1:11" ht="19.5" customHeight="1" x14ac:dyDescent="0.3">
      <c r="A62" s="1">
        <v>60</v>
      </c>
      <c r="B62" s="10">
        <v>46083</v>
      </c>
      <c r="C62" s="1" t="s">
        <v>119</v>
      </c>
      <c r="D62" s="1" t="s">
        <v>121</v>
      </c>
      <c r="E62" s="1">
        <v>3050</v>
      </c>
      <c r="F62" s="1"/>
      <c r="G62" s="1"/>
      <c r="H62" s="1"/>
      <c r="I62" s="1"/>
      <c r="J62" s="1">
        <f t="shared" si="0"/>
        <v>0</v>
      </c>
      <c r="K62" s="1"/>
    </row>
    <row r="63" spans="1:11" ht="19.5" customHeight="1" x14ac:dyDescent="0.3">
      <c r="A63" s="1">
        <v>61</v>
      </c>
      <c r="B63" s="10">
        <v>46084</v>
      </c>
      <c r="C63" s="1" t="s">
        <v>119</v>
      </c>
      <c r="D63" s="1" t="s">
        <v>121</v>
      </c>
      <c r="E63" s="1">
        <v>3050</v>
      </c>
      <c r="F63" s="1"/>
      <c r="G63" s="1"/>
      <c r="H63" s="1"/>
      <c r="I63" s="1"/>
      <c r="J63" s="1">
        <f t="shared" si="0"/>
        <v>0</v>
      </c>
      <c r="K63" s="1"/>
    </row>
    <row r="64" spans="1:11" ht="19.5" customHeight="1" x14ac:dyDescent="0.3">
      <c r="A64" s="1">
        <v>62</v>
      </c>
      <c r="B64" s="10">
        <v>46085</v>
      </c>
      <c r="C64" s="1" t="s">
        <v>119</v>
      </c>
      <c r="D64" s="1" t="s">
        <v>121</v>
      </c>
      <c r="E64" s="1">
        <v>3050</v>
      </c>
      <c r="F64" s="1"/>
      <c r="G64" s="1"/>
      <c r="H64" s="1"/>
      <c r="I64" s="1"/>
      <c r="J64" s="1">
        <f t="shared" si="0"/>
        <v>0</v>
      </c>
      <c r="K64" s="1"/>
    </row>
    <row r="65" spans="1:11" ht="19.5" customHeight="1" x14ac:dyDescent="0.3">
      <c r="A65" s="1">
        <v>63</v>
      </c>
      <c r="B65" s="10">
        <v>46086</v>
      </c>
      <c r="C65" s="1" t="s">
        <v>119</v>
      </c>
      <c r="D65" s="1" t="s">
        <v>121</v>
      </c>
      <c r="E65" s="1">
        <v>3050</v>
      </c>
      <c r="F65" s="1"/>
      <c r="G65" s="1"/>
      <c r="H65" s="1"/>
      <c r="I65" s="1"/>
      <c r="J65" s="1">
        <f t="shared" si="0"/>
        <v>0</v>
      </c>
      <c r="K65" s="1"/>
    </row>
    <row r="66" spans="1:11" ht="19.5" customHeight="1" x14ac:dyDescent="0.3">
      <c r="A66" s="1">
        <v>64</v>
      </c>
      <c r="B66" s="10">
        <v>46087</v>
      </c>
      <c r="C66" s="1" t="s">
        <v>119</v>
      </c>
      <c r="D66" s="1" t="s">
        <v>121</v>
      </c>
      <c r="E66" s="1">
        <v>3050</v>
      </c>
      <c r="F66" s="1"/>
      <c r="G66" s="1"/>
      <c r="H66" s="1"/>
      <c r="I66" s="1"/>
      <c r="J66" s="1">
        <f t="shared" si="0"/>
        <v>0</v>
      </c>
      <c r="K66" s="1"/>
    </row>
    <row r="67" spans="1:11" ht="19.5" customHeight="1" x14ac:dyDescent="0.3">
      <c r="A67" s="1">
        <v>65</v>
      </c>
      <c r="B67" s="10">
        <v>46088</v>
      </c>
      <c r="C67" s="1" t="s">
        <v>119</v>
      </c>
      <c r="D67" s="1" t="s">
        <v>121</v>
      </c>
      <c r="E67" s="1">
        <v>3050</v>
      </c>
      <c r="F67" s="1"/>
      <c r="G67" s="1"/>
      <c r="H67" s="1"/>
      <c r="I67" s="1"/>
      <c r="J67" s="1">
        <f t="shared" si="0"/>
        <v>0</v>
      </c>
      <c r="K67" s="1"/>
    </row>
    <row r="68" spans="1:11" ht="19.5" customHeight="1" x14ac:dyDescent="0.3">
      <c r="A68" s="1">
        <v>66</v>
      </c>
      <c r="B68" s="10">
        <v>46089</v>
      </c>
      <c r="C68" s="1" t="s">
        <v>119</v>
      </c>
      <c r="D68" s="1" t="s">
        <v>121</v>
      </c>
      <c r="E68" s="1">
        <v>3050</v>
      </c>
      <c r="F68" s="1"/>
      <c r="G68" s="1"/>
      <c r="H68" s="1"/>
      <c r="I68" s="1"/>
      <c r="J68" s="1">
        <f t="shared" ref="J68:J131" si="1">E68*F68-G68-H68+I68</f>
        <v>0</v>
      </c>
      <c r="K68" s="1"/>
    </row>
    <row r="69" spans="1:11" ht="19.5" customHeight="1" x14ac:dyDescent="0.3">
      <c r="A69" s="1">
        <v>67</v>
      </c>
      <c r="B69" s="10">
        <v>46090</v>
      </c>
      <c r="C69" s="1" t="s">
        <v>119</v>
      </c>
      <c r="D69" s="1" t="s">
        <v>121</v>
      </c>
      <c r="E69" s="1">
        <v>3050</v>
      </c>
      <c r="F69" s="1"/>
      <c r="G69" s="1"/>
      <c r="H69" s="1"/>
      <c r="I69" s="1"/>
      <c r="J69" s="1">
        <f t="shared" si="1"/>
        <v>0</v>
      </c>
      <c r="K69" s="1"/>
    </row>
    <row r="70" spans="1:11" ht="19.5" customHeight="1" x14ac:dyDescent="0.3">
      <c r="A70" s="1">
        <v>68</v>
      </c>
      <c r="B70" s="10">
        <v>46091</v>
      </c>
      <c r="C70" s="1" t="s">
        <v>119</v>
      </c>
      <c r="D70" s="1" t="s">
        <v>121</v>
      </c>
      <c r="E70" s="1">
        <v>3050</v>
      </c>
      <c r="F70" s="1"/>
      <c r="G70" s="1"/>
      <c r="H70" s="1"/>
      <c r="I70" s="1"/>
      <c r="J70" s="1">
        <f t="shared" si="1"/>
        <v>0</v>
      </c>
      <c r="K70" s="1"/>
    </row>
    <row r="71" spans="1:11" ht="19.5" customHeight="1" x14ac:dyDescent="0.3">
      <c r="A71" s="1">
        <v>69</v>
      </c>
      <c r="B71" s="10">
        <v>46092</v>
      </c>
      <c r="C71" s="1" t="s">
        <v>119</v>
      </c>
      <c r="D71" s="1" t="s">
        <v>121</v>
      </c>
      <c r="E71" s="1">
        <v>3050</v>
      </c>
      <c r="F71" s="1"/>
      <c r="G71" s="1"/>
      <c r="H71" s="1"/>
      <c r="I71" s="1"/>
      <c r="J71" s="1">
        <f t="shared" si="1"/>
        <v>0</v>
      </c>
      <c r="K71" s="1"/>
    </row>
    <row r="72" spans="1:11" ht="19.5" customHeight="1" x14ac:dyDescent="0.3">
      <c r="A72" s="1">
        <v>70</v>
      </c>
      <c r="B72" s="10">
        <v>46093</v>
      </c>
      <c r="C72" s="1" t="s">
        <v>119</v>
      </c>
      <c r="D72" s="1" t="s">
        <v>121</v>
      </c>
      <c r="E72" s="1">
        <v>3050</v>
      </c>
      <c r="F72" s="1"/>
      <c r="G72" s="1"/>
      <c r="H72" s="1"/>
      <c r="I72" s="1"/>
      <c r="J72" s="1">
        <f t="shared" si="1"/>
        <v>0</v>
      </c>
      <c r="K72" s="1"/>
    </row>
    <row r="73" spans="1:11" ht="19.5" customHeight="1" x14ac:dyDescent="0.3">
      <c r="A73" s="1">
        <v>71</v>
      </c>
      <c r="B73" s="10">
        <v>46094</v>
      </c>
      <c r="C73" s="1" t="s">
        <v>119</v>
      </c>
      <c r="D73" s="1" t="s">
        <v>121</v>
      </c>
      <c r="E73" s="1">
        <v>3050</v>
      </c>
      <c r="F73" s="1"/>
      <c r="G73" s="1"/>
      <c r="H73" s="1"/>
      <c r="I73" s="1"/>
      <c r="J73" s="1">
        <f t="shared" si="1"/>
        <v>0</v>
      </c>
      <c r="K73" s="1"/>
    </row>
    <row r="74" spans="1:11" ht="19.5" customHeight="1" x14ac:dyDescent="0.3">
      <c r="A74" s="1">
        <v>72</v>
      </c>
      <c r="B74" s="10">
        <v>46095</v>
      </c>
      <c r="C74" s="1" t="s">
        <v>119</v>
      </c>
      <c r="D74" s="1" t="s">
        <v>121</v>
      </c>
      <c r="E74" s="1">
        <v>3050</v>
      </c>
      <c r="F74" s="1"/>
      <c r="G74" s="1"/>
      <c r="H74" s="1"/>
      <c r="I74" s="1"/>
      <c r="J74" s="1">
        <f t="shared" si="1"/>
        <v>0</v>
      </c>
      <c r="K74" s="1"/>
    </row>
    <row r="75" spans="1:11" ht="19.5" customHeight="1" x14ac:dyDescent="0.3">
      <c r="A75" s="1">
        <v>73</v>
      </c>
      <c r="B75" s="10">
        <v>46096</v>
      </c>
      <c r="C75" s="1" t="s">
        <v>119</v>
      </c>
      <c r="D75" s="1" t="s">
        <v>121</v>
      </c>
      <c r="E75" s="1">
        <v>3050</v>
      </c>
      <c r="F75" s="1"/>
      <c r="G75" s="1"/>
      <c r="H75" s="1"/>
      <c r="I75" s="1"/>
      <c r="J75" s="1">
        <f t="shared" si="1"/>
        <v>0</v>
      </c>
      <c r="K75" s="1"/>
    </row>
    <row r="76" spans="1:11" ht="19.5" customHeight="1" x14ac:dyDescent="0.3">
      <c r="A76" s="1">
        <v>74</v>
      </c>
      <c r="B76" s="10">
        <v>46097</v>
      </c>
      <c r="C76" s="1" t="s">
        <v>119</v>
      </c>
      <c r="D76" s="1" t="s">
        <v>121</v>
      </c>
      <c r="E76" s="1">
        <v>3050</v>
      </c>
      <c r="F76" s="1"/>
      <c r="G76" s="1"/>
      <c r="H76" s="1"/>
      <c r="I76" s="1"/>
      <c r="J76" s="1">
        <f t="shared" si="1"/>
        <v>0</v>
      </c>
      <c r="K76" s="1"/>
    </row>
    <row r="77" spans="1:11" ht="19.5" customHeight="1" x14ac:dyDescent="0.3">
      <c r="A77" s="1">
        <v>75</v>
      </c>
      <c r="B77" s="10">
        <v>46098</v>
      </c>
      <c r="C77" s="1" t="s">
        <v>119</v>
      </c>
      <c r="D77" s="1" t="s">
        <v>121</v>
      </c>
      <c r="E77" s="1">
        <v>3050</v>
      </c>
      <c r="F77" s="1"/>
      <c r="G77" s="1"/>
      <c r="H77" s="1"/>
      <c r="I77" s="1"/>
      <c r="J77" s="1">
        <f t="shared" si="1"/>
        <v>0</v>
      </c>
      <c r="K77" s="1"/>
    </row>
    <row r="78" spans="1:11" ht="19.5" customHeight="1" x14ac:dyDescent="0.3">
      <c r="A78" s="1">
        <v>76</v>
      </c>
      <c r="B78" s="10">
        <v>46099</v>
      </c>
      <c r="C78" s="1" t="s">
        <v>119</v>
      </c>
      <c r="D78" s="1" t="s">
        <v>121</v>
      </c>
      <c r="E78" s="1">
        <v>3050</v>
      </c>
      <c r="F78" s="1"/>
      <c r="G78" s="1"/>
      <c r="H78" s="1"/>
      <c r="I78" s="1"/>
      <c r="J78" s="1">
        <f t="shared" si="1"/>
        <v>0</v>
      </c>
      <c r="K78" s="1"/>
    </row>
    <row r="79" spans="1:11" ht="19.5" customHeight="1" x14ac:dyDescent="0.3">
      <c r="A79" s="1">
        <v>77</v>
      </c>
      <c r="B79" s="10">
        <v>46100</v>
      </c>
      <c r="C79" s="1" t="s">
        <v>119</v>
      </c>
      <c r="D79" s="1" t="s">
        <v>121</v>
      </c>
      <c r="E79" s="1">
        <v>3050</v>
      </c>
      <c r="F79" s="1"/>
      <c r="G79" s="1"/>
      <c r="H79" s="1"/>
      <c r="I79" s="1"/>
      <c r="J79" s="1">
        <f t="shared" si="1"/>
        <v>0</v>
      </c>
      <c r="K79" s="1"/>
    </row>
    <row r="80" spans="1:11" ht="19.5" customHeight="1" x14ac:dyDescent="0.3">
      <c r="A80" s="1">
        <v>78</v>
      </c>
      <c r="B80" s="10">
        <v>46101</v>
      </c>
      <c r="C80" s="1" t="s">
        <v>119</v>
      </c>
      <c r="D80" s="1" t="s">
        <v>121</v>
      </c>
      <c r="E80" s="1">
        <v>3050</v>
      </c>
      <c r="F80" s="1"/>
      <c r="G80" s="1"/>
      <c r="H80" s="1"/>
      <c r="I80" s="1"/>
      <c r="J80" s="1">
        <f t="shared" si="1"/>
        <v>0</v>
      </c>
      <c r="K80" s="1"/>
    </row>
    <row r="81" spans="1:11" ht="19.5" customHeight="1" x14ac:dyDescent="0.3">
      <c r="A81" s="1">
        <v>79</v>
      </c>
      <c r="B81" s="10">
        <v>46102</v>
      </c>
      <c r="C81" s="1" t="s">
        <v>119</v>
      </c>
      <c r="D81" s="1" t="s">
        <v>121</v>
      </c>
      <c r="E81" s="1">
        <v>3050</v>
      </c>
      <c r="F81" s="1"/>
      <c r="G81" s="1"/>
      <c r="H81" s="1"/>
      <c r="I81" s="1"/>
      <c r="J81" s="1">
        <f t="shared" si="1"/>
        <v>0</v>
      </c>
      <c r="K81" s="1"/>
    </row>
    <row r="82" spans="1:11" ht="19.5" customHeight="1" x14ac:dyDescent="0.3">
      <c r="A82" s="1">
        <v>80</v>
      </c>
      <c r="B82" s="10">
        <v>46103</v>
      </c>
      <c r="C82" s="1" t="s">
        <v>119</v>
      </c>
      <c r="D82" s="1" t="s">
        <v>121</v>
      </c>
      <c r="E82" s="1">
        <v>3050</v>
      </c>
      <c r="F82" s="1"/>
      <c r="G82" s="1"/>
      <c r="H82" s="1"/>
      <c r="I82" s="1"/>
      <c r="J82" s="1">
        <f t="shared" si="1"/>
        <v>0</v>
      </c>
      <c r="K82" s="1"/>
    </row>
    <row r="83" spans="1:11" ht="19.5" customHeight="1" x14ac:dyDescent="0.3">
      <c r="A83" s="1">
        <v>81</v>
      </c>
      <c r="B83" s="10">
        <v>46104</v>
      </c>
      <c r="C83" s="1" t="s">
        <v>119</v>
      </c>
      <c r="D83" s="1" t="s">
        <v>121</v>
      </c>
      <c r="E83" s="1">
        <v>3050</v>
      </c>
      <c r="F83" s="1"/>
      <c r="G83" s="1"/>
      <c r="H83" s="1"/>
      <c r="I83" s="1"/>
      <c r="J83" s="1">
        <f t="shared" si="1"/>
        <v>0</v>
      </c>
      <c r="K83" s="1"/>
    </row>
    <row r="84" spans="1:11" ht="19.5" customHeight="1" x14ac:dyDescent="0.3">
      <c r="A84" s="1">
        <v>82</v>
      </c>
      <c r="B84" s="10">
        <v>46105</v>
      </c>
      <c r="C84" s="1" t="s">
        <v>119</v>
      </c>
      <c r="D84" s="1" t="s">
        <v>121</v>
      </c>
      <c r="E84" s="1">
        <v>3050</v>
      </c>
      <c r="F84" s="1"/>
      <c r="G84" s="1"/>
      <c r="H84" s="1"/>
      <c r="I84" s="1"/>
      <c r="J84" s="1">
        <f t="shared" si="1"/>
        <v>0</v>
      </c>
      <c r="K84" s="1"/>
    </row>
    <row r="85" spans="1:11" ht="19.5" customHeight="1" x14ac:dyDescent="0.3">
      <c r="A85" s="1">
        <v>83</v>
      </c>
      <c r="B85" s="10">
        <v>46106</v>
      </c>
      <c r="C85" s="1" t="s">
        <v>119</v>
      </c>
      <c r="D85" s="1" t="s">
        <v>121</v>
      </c>
      <c r="E85" s="1">
        <v>3050</v>
      </c>
      <c r="F85" s="1"/>
      <c r="G85" s="1"/>
      <c r="H85" s="1"/>
      <c r="I85" s="1"/>
      <c r="J85" s="1">
        <f t="shared" si="1"/>
        <v>0</v>
      </c>
      <c r="K85" s="1"/>
    </row>
    <row r="86" spans="1:11" ht="19.5" customHeight="1" x14ac:dyDescent="0.3">
      <c r="A86" s="1">
        <v>84</v>
      </c>
      <c r="B86" s="10">
        <v>46107</v>
      </c>
      <c r="C86" s="1" t="s">
        <v>119</v>
      </c>
      <c r="D86" s="1" t="s">
        <v>121</v>
      </c>
      <c r="E86" s="1">
        <v>3050</v>
      </c>
      <c r="F86" s="1"/>
      <c r="G86" s="1"/>
      <c r="H86" s="1"/>
      <c r="I86" s="1"/>
      <c r="J86" s="1">
        <f t="shared" si="1"/>
        <v>0</v>
      </c>
      <c r="K86" s="1"/>
    </row>
    <row r="87" spans="1:11" ht="19.5" customHeight="1" x14ac:dyDescent="0.3">
      <c r="A87" s="1">
        <v>85</v>
      </c>
      <c r="B87" s="10">
        <v>46108</v>
      </c>
      <c r="C87" s="1" t="s">
        <v>119</v>
      </c>
      <c r="D87" s="1" t="s">
        <v>121</v>
      </c>
      <c r="E87" s="1">
        <v>3050</v>
      </c>
      <c r="F87" s="1"/>
      <c r="G87" s="1"/>
      <c r="H87" s="1"/>
      <c r="I87" s="1"/>
      <c r="J87" s="1">
        <f t="shared" si="1"/>
        <v>0</v>
      </c>
      <c r="K87" s="1"/>
    </row>
    <row r="88" spans="1:11" ht="19.5" customHeight="1" x14ac:dyDescent="0.3">
      <c r="A88" s="1">
        <v>86</v>
      </c>
      <c r="B88" s="10">
        <v>46109</v>
      </c>
      <c r="C88" s="1" t="s">
        <v>119</v>
      </c>
      <c r="D88" s="1" t="s">
        <v>121</v>
      </c>
      <c r="E88" s="1">
        <v>3050</v>
      </c>
      <c r="F88" s="1"/>
      <c r="G88" s="1"/>
      <c r="H88" s="1"/>
      <c r="I88" s="1"/>
      <c r="J88" s="1">
        <f t="shared" si="1"/>
        <v>0</v>
      </c>
      <c r="K88" s="1"/>
    </row>
    <row r="89" spans="1:11" ht="19.5" customHeight="1" x14ac:dyDescent="0.3">
      <c r="A89" s="1">
        <v>87</v>
      </c>
      <c r="B89" s="10">
        <v>46110</v>
      </c>
      <c r="C89" s="1" t="s">
        <v>119</v>
      </c>
      <c r="D89" s="1" t="s">
        <v>121</v>
      </c>
      <c r="E89" s="1">
        <v>3050</v>
      </c>
      <c r="F89" s="1"/>
      <c r="G89" s="1"/>
      <c r="H89" s="1"/>
      <c r="I89" s="1"/>
      <c r="J89" s="1">
        <f t="shared" si="1"/>
        <v>0</v>
      </c>
      <c r="K89" s="1"/>
    </row>
    <row r="90" spans="1:11" ht="19.5" customHeight="1" x14ac:dyDescent="0.3">
      <c r="A90" s="1">
        <v>88</v>
      </c>
      <c r="B90" s="10">
        <v>46111</v>
      </c>
      <c r="C90" s="1" t="s">
        <v>119</v>
      </c>
      <c r="D90" s="1" t="s">
        <v>121</v>
      </c>
      <c r="E90" s="1">
        <v>3050</v>
      </c>
      <c r="F90" s="1"/>
      <c r="G90" s="1"/>
      <c r="H90" s="1"/>
      <c r="I90" s="1"/>
      <c r="J90" s="1">
        <f t="shared" si="1"/>
        <v>0</v>
      </c>
      <c r="K90" s="1"/>
    </row>
    <row r="91" spans="1:11" ht="19.5" customHeight="1" x14ac:dyDescent="0.3">
      <c r="A91" s="1">
        <v>89</v>
      </c>
      <c r="B91" s="10">
        <v>46112</v>
      </c>
      <c r="C91" s="1" t="s">
        <v>119</v>
      </c>
      <c r="D91" s="1" t="s">
        <v>121</v>
      </c>
      <c r="E91" s="1">
        <v>3050</v>
      </c>
      <c r="F91" s="1"/>
      <c r="G91" s="1"/>
      <c r="H91" s="1"/>
      <c r="I91" s="1"/>
      <c r="J91" s="1">
        <f t="shared" si="1"/>
        <v>0</v>
      </c>
      <c r="K91" s="1"/>
    </row>
    <row r="92" spans="1:11" ht="19.5" customHeight="1" x14ac:dyDescent="0.3">
      <c r="A92" s="1">
        <v>90</v>
      </c>
      <c r="B92" s="10">
        <v>46113</v>
      </c>
      <c r="C92" s="1" t="s">
        <v>119</v>
      </c>
      <c r="D92" s="1" t="s">
        <v>121</v>
      </c>
      <c r="E92" s="1">
        <v>3050</v>
      </c>
      <c r="F92" s="1"/>
      <c r="G92" s="1"/>
      <c r="H92" s="1"/>
      <c r="I92" s="1"/>
      <c r="J92" s="1">
        <f t="shared" si="1"/>
        <v>0</v>
      </c>
      <c r="K92" s="1"/>
    </row>
    <row r="93" spans="1:11" ht="19.5" customHeight="1" x14ac:dyDescent="0.3">
      <c r="A93" s="1">
        <v>91</v>
      </c>
      <c r="B93" s="10">
        <v>46114</v>
      </c>
      <c r="C93" s="1" t="s">
        <v>119</v>
      </c>
      <c r="D93" s="1" t="s">
        <v>121</v>
      </c>
      <c r="E93" s="1">
        <v>3050</v>
      </c>
      <c r="F93" s="1"/>
      <c r="G93" s="1"/>
      <c r="H93" s="1"/>
      <c r="I93" s="1"/>
      <c r="J93" s="1">
        <f t="shared" si="1"/>
        <v>0</v>
      </c>
      <c r="K93" s="1"/>
    </row>
    <row r="94" spans="1:11" ht="19.5" customHeight="1" x14ac:dyDescent="0.3">
      <c r="A94" s="1">
        <v>92</v>
      </c>
      <c r="B94" s="10">
        <v>46115</v>
      </c>
      <c r="C94" s="1" t="s">
        <v>119</v>
      </c>
      <c r="D94" s="1" t="s">
        <v>121</v>
      </c>
      <c r="E94" s="1">
        <v>3050</v>
      </c>
      <c r="F94" s="1"/>
      <c r="G94" s="1"/>
      <c r="H94" s="1"/>
      <c r="I94" s="1"/>
      <c r="J94" s="1">
        <f t="shared" si="1"/>
        <v>0</v>
      </c>
      <c r="K94" s="1"/>
    </row>
    <row r="95" spans="1:11" ht="19.5" customHeight="1" x14ac:dyDescent="0.3">
      <c r="A95" s="1">
        <v>93</v>
      </c>
      <c r="B95" s="10">
        <v>46116</v>
      </c>
      <c r="C95" s="1" t="s">
        <v>119</v>
      </c>
      <c r="D95" s="1" t="s">
        <v>121</v>
      </c>
      <c r="E95" s="1">
        <v>3050</v>
      </c>
      <c r="F95" s="1"/>
      <c r="G95" s="1"/>
      <c r="H95" s="1"/>
      <c r="I95" s="1"/>
      <c r="J95" s="1">
        <f t="shared" si="1"/>
        <v>0</v>
      </c>
      <c r="K95" s="1"/>
    </row>
    <row r="96" spans="1:11" ht="19.5" customHeight="1" x14ac:dyDescent="0.3">
      <c r="A96" s="1">
        <v>94</v>
      </c>
      <c r="B96" s="10">
        <v>46117</v>
      </c>
      <c r="C96" s="1" t="s">
        <v>119</v>
      </c>
      <c r="D96" s="1" t="s">
        <v>121</v>
      </c>
      <c r="E96" s="1">
        <v>3050</v>
      </c>
      <c r="F96" s="1"/>
      <c r="G96" s="1"/>
      <c r="H96" s="1"/>
      <c r="I96" s="1"/>
      <c r="J96" s="1">
        <f t="shared" si="1"/>
        <v>0</v>
      </c>
      <c r="K96" s="1"/>
    </row>
    <row r="97" spans="1:11" ht="19.5" customHeight="1" x14ac:dyDescent="0.3">
      <c r="A97" s="1">
        <v>95</v>
      </c>
      <c r="B97" s="10">
        <v>46118</v>
      </c>
      <c r="C97" s="1" t="s">
        <v>119</v>
      </c>
      <c r="D97" s="1" t="s">
        <v>121</v>
      </c>
      <c r="E97" s="1">
        <v>3050</v>
      </c>
      <c r="F97" s="1"/>
      <c r="G97" s="1"/>
      <c r="H97" s="1"/>
      <c r="I97" s="1"/>
      <c r="J97" s="1">
        <f t="shared" si="1"/>
        <v>0</v>
      </c>
      <c r="K97" s="1"/>
    </row>
    <row r="98" spans="1:11" ht="19.5" customHeight="1" x14ac:dyDescent="0.3">
      <c r="A98" s="1">
        <v>96</v>
      </c>
      <c r="B98" s="10">
        <v>46119</v>
      </c>
      <c r="C98" s="1" t="s">
        <v>119</v>
      </c>
      <c r="D98" s="1" t="s">
        <v>121</v>
      </c>
      <c r="E98" s="1">
        <v>3050</v>
      </c>
      <c r="F98" s="1"/>
      <c r="G98" s="1"/>
      <c r="H98" s="1"/>
      <c r="I98" s="1"/>
      <c r="J98" s="1">
        <f t="shared" si="1"/>
        <v>0</v>
      </c>
      <c r="K98" s="1"/>
    </row>
    <row r="99" spans="1:11" ht="19.5" customHeight="1" x14ac:dyDescent="0.3">
      <c r="A99" s="1">
        <v>97</v>
      </c>
      <c r="B99" s="10">
        <v>46120</v>
      </c>
      <c r="C99" s="1" t="s">
        <v>119</v>
      </c>
      <c r="D99" s="1" t="s">
        <v>121</v>
      </c>
      <c r="E99" s="1">
        <v>3050</v>
      </c>
      <c r="F99" s="1"/>
      <c r="G99" s="1"/>
      <c r="H99" s="1"/>
      <c r="I99" s="1"/>
      <c r="J99" s="1">
        <f t="shared" si="1"/>
        <v>0</v>
      </c>
      <c r="K99" s="1"/>
    </row>
    <row r="100" spans="1:11" ht="19.5" customHeight="1" x14ac:dyDescent="0.3">
      <c r="A100" s="1">
        <v>98</v>
      </c>
      <c r="B100" s="10">
        <v>46121</v>
      </c>
      <c r="C100" s="1" t="s">
        <v>119</v>
      </c>
      <c r="D100" s="1" t="s">
        <v>121</v>
      </c>
      <c r="E100" s="1">
        <v>3050</v>
      </c>
      <c r="F100" s="1"/>
      <c r="G100" s="1"/>
      <c r="H100" s="1"/>
      <c r="I100" s="1"/>
      <c r="J100" s="1">
        <f t="shared" si="1"/>
        <v>0</v>
      </c>
      <c r="K100" s="1"/>
    </row>
    <row r="101" spans="1:11" ht="19.5" customHeight="1" x14ac:dyDescent="0.3">
      <c r="A101" s="1">
        <v>99</v>
      </c>
      <c r="B101" s="10">
        <v>46122</v>
      </c>
      <c r="C101" s="1" t="s">
        <v>119</v>
      </c>
      <c r="D101" s="1" t="s">
        <v>121</v>
      </c>
      <c r="E101" s="1">
        <v>3050</v>
      </c>
      <c r="F101" s="1"/>
      <c r="G101" s="1"/>
      <c r="H101" s="1"/>
      <c r="I101" s="1"/>
      <c r="J101" s="1">
        <f t="shared" si="1"/>
        <v>0</v>
      </c>
      <c r="K101" s="1"/>
    </row>
    <row r="102" spans="1:11" ht="19.5" customHeight="1" x14ac:dyDescent="0.3">
      <c r="A102" s="1">
        <v>100</v>
      </c>
      <c r="B102" s="10">
        <v>46123</v>
      </c>
      <c r="C102" s="1" t="s">
        <v>119</v>
      </c>
      <c r="D102" s="1" t="s">
        <v>121</v>
      </c>
      <c r="E102" s="1">
        <v>3050</v>
      </c>
      <c r="F102" s="1"/>
      <c r="G102" s="1"/>
      <c r="H102" s="1"/>
      <c r="I102" s="1"/>
      <c r="J102" s="1">
        <f t="shared" si="1"/>
        <v>0</v>
      </c>
      <c r="K102" s="1"/>
    </row>
    <row r="103" spans="1:11" ht="19.5" customHeight="1" x14ac:dyDescent="0.3">
      <c r="A103" s="1">
        <v>101</v>
      </c>
      <c r="B103" s="10">
        <v>46124</v>
      </c>
      <c r="C103" s="1" t="s">
        <v>119</v>
      </c>
      <c r="D103" s="1" t="s">
        <v>121</v>
      </c>
      <c r="E103" s="1">
        <v>3050</v>
      </c>
      <c r="F103" s="1"/>
      <c r="G103" s="1"/>
      <c r="H103" s="1"/>
      <c r="I103" s="1"/>
      <c r="J103" s="1">
        <f t="shared" si="1"/>
        <v>0</v>
      </c>
      <c r="K103" s="1"/>
    </row>
    <row r="104" spans="1:11" ht="19.5" customHeight="1" x14ac:dyDescent="0.3">
      <c r="A104" s="1">
        <v>102</v>
      </c>
      <c r="B104" s="10">
        <v>46125</v>
      </c>
      <c r="C104" s="1" t="s">
        <v>119</v>
      </c>
      <c r="D104" s="1" t="s">
        <v>121</v>
      </c>
      <c r="E104" s="1">
        <v>3050</v>
      </c>
      <c r="F104" s="1"/>
      <c r="G104" s="1"/>
      <c r="H104" s="1"/>
      <c r="I104" s="1"/>
      <c r="J104" s="1">
        <f t="shared" si="1"/>
        <v>0</v>
      </c>
      <c r="K104" s="1"/>
    </row>
    <row r="105" spans="1:11" ht="19.5" customHeight="1" x14ac:dyDescent="0.3">
      <c r="A105" s="1">
        <v>103</v>
      </c>
      <c r="B105" s="10">
        <v>46126</v>
      </c>
      <c r="C105" s="1" t="s">
        <v>119</v>
      </c>
      <c r="D105" s="1" t="s">
        <v>121</v>
      </c>
      <c r="E105" s="1">
        <v>3050</v>
      </c>
      <c r="F105" s="1"/>
      <c r="G105" s="1"/>
      <c r="H105" s="1"/>
      <c r="I105" s="1"/>
      <c r="J105" s="1">
        <f t="shared" si="1"/>
        <v>0</v>
      </c>
      <c r="K105" s="1"/>
    </row>
    <row r="106" spans="1:11" ht="19.5" customHeight="1" x14ac:dyDescent="0.3">
      <c r="A106" s="1">
        <v>104</v>
      </c>
      <c r="B106" s="10">
        <v>46127</v>
      </c>
      <c r="C106" s="1" t="s">
        <v>119</v>
      </c>
      <c r="D106" s="1" t="s">
        <v>121</v>
      </c>
      <c r="E106" s="1">
        <v>3050</v>
      </c>
      <c r="F106" s="1"/>
      <c r="G106" s="1"/>
      <c r="H106" s="1"/>
      <c r="I106" s="1"/>
      <c r="J106" s="1">
        <f t="shared" si="1"/>
        <v>0</v>
      </c>
      <c r="K106" s="1"/>
    </row>
    <row r="107" spans="1:11" ht="19.5" customHeight="1" x14ac:dyDescent="0.3">
      <c r="A107" s="1">
        <v>105</v>
      </c>
      <c r="B107" s="10">
        <v>46128</v>
      </c>
      <c r="C107" s="1" t="s">
        <v>119</v>
      </c>
      <c r="D107" s="1" t="s">
        <v>121</v>
      </c>
      <c r="E107" s="1">
        <v>3050</v>
      </c>
      <c r="F107" s="1"/>
      <c r="G107" s="1"/>
      <c r="H107" s="1"/>
      <c r="I107" s="1"/>
      <c r="J107" s="1">
        <f t="shared" si="1"/>
        <v>0</v>
      </c>
      <c r="K107" s="1"/>
    </row>
    <row r="108" spans="1:11" ht="19.5" customHeight="1" x14ac:dyDescent="0.3">
      <c r="A108" s="1">
        <v>106</v>
      </c>
      <c r="B108" s="10">
        <v>46129</v>
      </c>
      <c r="C108" s="1" t="s">
        <v>119</v>
      </c>
      <c r="D108" s="1" t="s">
        <v>121</v>
      </c>
      <c r="E108" s="1">
        <v>3050</v>
      </c>
      <c r="F108" s="1"/>
      <c r="G108" s="1"/>
      <c r="H108" s="1"/>
      <c r="I108" s="1"/>
      <c r="J108" s="1">
        <f t="shared" si="1"/>
        <v>0</v>
      </c>
      <c r="K108" s="1"/>
    </row>
    <row r="109" spans="1:11" ht="19.5" customHeight="1" x14ac:dyDescent="0.3">
      <c r="A109" s="1">
        <v>107</v>
      </c>
      <c r="B109" s="10">
        <v>46130</v>
      </c>
      <c r="C109" s="1" t="s">
        <v>119</v>
      </c>
      <c r="D109" s="1" t="s">
        <v>121</v>
      </c>
      <c r="E109" s="1">
        <v>3050</v>
      </c>
      <c r="F109" s="1"/>
      <c r="G109" s="1"/>
      <c r="H109" s="1"/>
      <c r="I109" s="1"/>
      <c r="J109" s="1">
        <f t="shared" si="1"/>
        <v>0</v>
      </c>
      <c r="K109" s="1"/>
    </row>
    <row r="110" spans="1:11" ht="19.5" customHeight="1" x14ac:dyDescent="0.3">
      <c r="A110" s="1">
        <v>108</v>
      </c>
      <c r="B110" s="10">
        <v>46131</v>
      </c>
      <c r="C110" s="1" t="s">
        <v>119</v>
      </c>
      <c r="D110" s="1" t="s">
        <v>121</v>
      </c>
      <c r="E110" s="1">
        <v>3050</v>
      </c>
      <c r="F110" s="1"/>
      <c r="G110" s="1"/>
      <c r="H110" s="1"/>
      <c r="I110" s="1"/>
      <c r="J110" s="1">
        <f t="shared" si="1"/>
        <v>0</v>
      </c>
      <c r="K110" s="1"/>
    </row>
    <row r="111" spans="1:11" ht="19.5" customHeight="1" x14ac:dyDescent="0.3">
      <c r="A111" s="1">
        <v>109</v>
      </c>
      <c r="B111" s="10">
        <v>46132</v>
      </c>
      <c r="C111" s="1" t="s">
        <v>119</v>
      </c>
      <c r="D111" s="1" t="s">
        <v>121</v>
      </c>
      <c r="E111" s="1">
        <v>3050</v>
      </c>
      <c r="F111" s="1"/>
      <c r="G111" s="1"/>
      <c r="H111" s="1"/>
      <c r="I111" s="1"/>
      <c r="J111" s="1">
        <f t="shared" si="1"/>
        <v>0</v>
      </c>
      <c r="K111" s="1"/>
    </row>
    <row r="112" spans="1:11" ht="19.5" customHeight="1" x14ac:dyDescent="0.3">
      <c r="A112" s="1">
        <v>110</v>
      </c>
      <c r="B112" s="10">
        <v>46133</v>
      </c>
      <c r="C112" s="1" t="s">
        <v>119</v>
      </c>
      <c r="D112" s="1" t="s">
        <v>121</v>
      </c>
      <c r="E112" s="1">
        <v>3050</v>
      </c>
      <c r="F112" s="1"/>
      <c r="G112" s="1"/>
      <c r="H112" s="1"/>
      <c r="I112" s="1"/>
      <c r="J112" s="1">
        <f t="shared" si="1"/>
        <v>0</v>
      </c>
      <c r="K112" s="1"/>
    </row>
    <row r="113" spans="1:11" ht="19.5" customHeight="1" x14ac:dyDescent="0.3">
      <c r="A113" s="1">
        <v>111</v>
      </c>
      <c r="B113" s="10">
        <v>46134</v>
      </c>
      <c r="C113" s="1" t="s">
        <v>119</v>
      </c>
      <c r="D113" s="1" t="s">
        <v>121</v>
      </c>
      <c r="E113" s="1">
        <v>3050</v>
      </c>
      <c r="F113" s="1"/>
      <c r="G113" s="1"/>
      <c r="H113" s="1"/>
      <c r="I113" s="1"/>
      <c r="J113" s="1">
        <f t="shared" si="1"/>
        <v>0</v>
      </c>
      <c r="K113" s="1"/>
    </row>
    <row r="114" spans="1:11" ht="19.5" customHeight="1" x14ac:dyDescent="0.3">
      <c r="A114" s="1">
        <v>112</v>
      </c>
      <c r="B114" s="10">
        <v>46135</v>
      </c>
      <c r="C114" s="1" t="s">
        <v>119</v>
      </c>
      <c r="D114" s="1" t="s">
        <v>121</v>
      </c>
      <c r="E114" s="1">
        <v>3050</v>
      </c>
      <c r="F114" s="1"/>
      <c r="G114" s="1"/>
      <c r="H114" s="1"/>
      <c r="I114" s="1"/>
      <c r="J114" s="1">
        <f t="shared" si="1"/>
        <v>0</v>
      </c>
      <c r="K114" s="1"/>
    </row>
    <row r="115" spans="1:11" ht="19.5" customHeight="1" x14ac:dyDescent="0.3">
      <c r="A115" s="1">
        <v>113</v>
      </c>
      <c r="B115" s="10">
        <v>46136</v>
      </c>
      <c r="C115" s="1" t="s">
        <v>119</v>
      </c>
      <c r="D115" s="1" t="s">
        <v>121</v>
      </c>
      <c r="E115" s="1">
        <v>3050</v>
      </c>
      <c r="F115" s="1"/>
      <c r="G115" s="1"/>
      <c r="H115" s="1"/>
      <c r="I115" s="1"/>
      <c r="J115" s="1">
        <f t="shared" si="1"/>
        <v>0</v>
      </c>
      <c r="K115" s="1"/>
    </row>
    <row r="116" spans="1:11" ht="19.5" customHeight="1" x14ac:dyDescent="0.3">
      <c r="A116" s="1">
        <v>114</v>
      </c>
      <c r="B116" s="10">
        <v>46137</v>
      </c>
      <c r="C116" s="1" t="s">
        <v>119</v>
      </c>
      <c r="D116" s="1" t="s">
        <v>121</v>
      </c>
      <c r="E116" s="1">
        <v>3050</v>
      </c>
      <c r="F116" s="1"/>
      <c r="G116" s="1"/>
      <c r="H116" s="1"/>
      <c r="I116" s="1"/>
      <c r="J116" s="1">
        <f t="shared" si="1"/>
        <v>0</v>
      </c>
      <c r="K116" s="1"/>
    </row>
    <row r="117" spans="1:11" ht="19.5" customHeight="1" x14ac:dyDescent="0.3">
      <c r="A117" s="1">
        <v>115</v>
      </c>
      <c r="B117" s="10">
        <v>46138</v>
      </c>
      <c r="C117" s="1" t="s">
        <v>119</v>
      </c>
      <c r="D117" s="1" t="s">
        <v>121</v>
      </c>
      <c r="E117" s="1">
        <v>3050</v>
      </c>
      <c r="F117" s="1"/>
      <c r="G117" s="1"/>
      <c r="H117" s="1"/>
      <c r="I117" s="1"/>
      <c r="J117" s="1">
        <f t="shared" si="1"/>
        <v>0</v>
      </c>
      <c r="K117" s="1"/>
    </row>
    <row r="118" spans="1:11" ht="19.5" customHeight="1" x14ac:dyDescent="0.3">
      <c r="A118" s="1">
        <v>116</v>
      </c>
      <c r="B118" s="10">
        <v>46139</v>
      </c>
      <c r="C118" s="1" t="s">
        <v>119</v>
      </c>
      <c r="D118" s="1" t="s">
        <v>121</v>
      </c>
      <c r="E118" s="1">
        <v>3050</v>
      </c>
      <c r="F118" s="1"/>
      <c r="G118" s="1"/>
      <c r="H118" s="1"/>
      <c r="I118" s="1"/>
      <c r="J118" s="1">
        <f t="shared" si="1"/>
        <v>0</v>
      </c>
      <c r="K118" s="1"/>
    </row>
    <row r="119" spans="1:11" ht="19.5" customHeight="1" x14ac:dyDescent="0.3">
      <c r="A119" s="1">
        <v>117</v>
      </c>
      <c r="B119" s="10">
        <v>46140</v>
      </c>
      <c r="C119" s="1" t="s">
        <v>119</v>
      </c>
      <c r="D119" s="1" t="s">
        <v>121</v>
      </c>
      <c r="E119" s="1">
        <v>3050</v>
      </c>
      <c r="F119" s="1"/>
      <c r="G119" s="1"/>
      <c r="H119" s="1"/>
      <c r="I119" s="1"/>
      <c r="J119" s="1">
        <f t="shared" si="1"/>
        <v>0</v>
      </c>
      <c r="K119" s="1"/>
    </row>
    <row r="120" spans="1:11" ht="19.5" customHeight="1" x14ac:dyDescent="0.3">
      <c r="A120" s="1">
        <v>118</v>
      </c>
      <c r="B120" s="10">
        <v>46141</v>
      </c>
      <c r="C120" s="1" t="s">
        <v>119</v>
      </c>
      <c r="D120" s="1" t="s">
        <v>121</v>
      </c>
      <c r="E120" s="1">
        <v>3050</v>
      </c>
      <c r="F120" s="1"/>
      <c r="G120" s="1"/>
      <c r="H120" s="1"/>
      <c r="I120" s="1"/>
      <c r="J120" s="1">
        <f t="shared" si="1"/>
        <v>0</v>
      </c>
      <c r="K120" s="1"/>
    </row>
    <row r="121" spans="1:11" ht="19.5" customHeight="1" x14ac:dyDescent="0.3">
      <c r="A121" s="1">
        <v>119</v>
      </c>
      <c r="B121" s="10">
        <v>46142</v>
      </c>
      <c r="C121" s="1" t="s">
        <v>119</v>
      </c>
      <c r="D121" s="1" t="s">
        <v>121</v>
      </c>
      <c r="E121" s="1">
        <v>3050</v>
      </c>
      <c r="F121" s="1"/>
      <c r="G121" s="1"/>
      <c r="H121" s="1"/>
      <c r="I121" s="1"/>
      <c r="J121" s="1">
        <f t="shared" si="1"/>
        <v>0</v>
      </c>
      <c r="K121" s="1"/>
    </row>
    <row r="122" spans="1:11" ht="19.5" customHeight="1" x14ac:dyDescent="0.3">
      <c r="A122" s="1">
        <v>120</v>
      </c>
      <c r="B122" s="10">
        <v>46143</v>
      </c>
      <c r="C122" s="1" t="s">
        <v>119</v>
      </c>
      <c r="D122" s="1" t="s">
        <v>121</v>
      </c>
      <c r="E122" s="1">
        <v>3050</v>
      </c>
      <c r="F122" s="1"/>
      <c r="G122" s="1"/>
      <c r="H122" s="1"/>
      <c r="I122" s="1"/>
      <c r="J122" s="1">
        <f t="shared" si="1"/>
        <v>0</v>
      </c>
      <c r="K122" s="1"/>
    </row>
    <row r="123" spans="1:11" ht="19.5" customHeight="1" x14ac:dyDescent="0.3">
      <c r="A123" s="1">
        <v>121</v>
      </c>
      <c r="B123" s="10">
        <v>46144</v>
      </c>
      <c r="C123" s="1" t="s">
        <v>119</v>
      </c>
      <c r="D123" s="1" t="s">
        <v>121</v>
      </c>
      <c r="E123" s="1">
        <v>3050</v>
      </c>
      <c r="F123" s="1"/>
      <c r="G123" s="1"/>
      <c r="H123" s="1"/>
      <c r="I123" s="1"/>
      <c r="J123" s="1">
        <f t="shared" si="1"/>
        <v>0</v>
      </c>
      <c r="K123" s="1"/>
    </row>
    <row r="124" spans="1:11" ht="19.5" customHeight="1" x14ac:dyDescent="0.3">
      <c r="A124" s="1">
        <v>122</v>
      </c>
      <c r="B124" s="10">
        <v>46145</v>
      </c>
      <c r="C124" s="1" t="s">
        <v>119</v>
      </c>
      <c r="D124" s="1" t="s">
        <v>121</v>
      </c>
      <c r="E124" s="1">
        <v>3050</v>
      </c>
      <c r="F124" s="1"/>
      <c r="G124" s="1"/>
      <c r="H124" s="1"/>
      <c r="I124" s="1"/>
      <c r="J124" s="1">
        <f t="shared" si="1"/>
        <v>0</v>
      </c>
      <c r="K124" s="1"/>
    </row>
    <row r="125" spans="1:11" ht="19.5" customHeight="1" x14ac:dyDescent="0.3">
      <c r="A125" s="1">
        <v>123</v>
      </c>
      <c r="B125" s="10">
        <v>46146</v>
      </c>
      <c r="C125" s="1" t="s">
        <v>119</v>
      </c>
      <c r="D125" s="1" t="s">
        <v>121</v>
      </c>
      <c r="E125" s="1">
        <v>3050</v>
      </c>
      <c r="F125" s="1"/>
      <c r="G125" s="1"/>
      <c r="H125" s="1"/>
      <c r="I125" s="1"/>
      <c r="J125" s="1">
        <f t="shared" si="1"/>
        <v>0</v>
      </c>
      <c r="K125" s="1"/>
    </row>
    <row r="126" spans="1:11" ht="19.5" customHeight="1" x14ac:dyDescent="0.3">
      <c r="A126" s="1">
        <v>124</v>
      </c>
      <c r="B126" s="10">
        <v>46147</v>
      </c>
      <c r="C126" s="1" t="s">
        <v>119</v>
      </c>
      <c r="D126" s="1" t="s">
        <v>121</v>
      </c>
      <c r="E126" s="1">
        <v>3050</v>
      </c>
      <c r="F126" s="1"/>
      <c r="G126" s="1"/>
      <c r="H126" s="1"/>
      <c r="I126" s="1"/>
      <c r="J126" s="1">
        <f t="shared" si="1"/>
        <v>0</v>
      </c>
      <c r="K126" s="1"/>
    </row>
    <row r="127" spans="1:11" ht="19.5" customHeight="1" x14ac:dyDescent="0.3">
      <c r="A127" s="1">
        <v>125</v>
      </c>
      <c r="B127" s="10">
        <v>46148</v>
      </c>
      <c r="C127" s="1" t="s">
        <v>119</v>
      </c>
      <c r="D127" s="1" t="s">
        <v>121</v>
      </c>
      <c r="E127" s="1">
        <v>3050</v>
      </c>
      <c r="F127" s="1"/>
      <c r="G127" s="1"/>
      <c r="H127" s="1"/>
      <c r="I127" s="1"/>
      <c r="J127" s="1">
        <f t="shared" si="1"/>
        <v>0</v>
      </c>
      <c r="K127" s="1"/>
    </row>
    <row r="128" spans="1:11" ht="19.5" customHeight="1" x14ac:dyDescent="0.3">
      <c r="A128" s="1">
        <v>126</v>
      </c>
      <c r="B128" s="10">
        <v>46149</v>
      </c>
      <c r="C128" s="1" t="s">
        <v>119</v>
      </c>
      <c r="D128" s="1" t="s">
        <v>121</v>
      </c>
      <c r="E128" s="1">
        <v>3050</v>
      </c>
      <c r="F128" s="1"/>
      <c r="G128" s="1"/>
      <c r="H128" s="1"/>
      <c r="I128" s="1"/>
      <c r="J128" s="1">
        <f t="shared" si="1"/>
        <v>0</v>
      </c>
      <c r="K128" s="1"/>
    </row>
    <row r="129" spans="1:11" ht="19.5" customHeight="1" x14ac:dyDescent="0.3">
      <c r="A129" s="1">
        <v>127</v>
      </c>
      <c r="B129" s="10">
        <v>46150</v>
      </c>
      <c r="C129" s="1" t="s">
        <v>119</v>
      </c>
      <c r="D129" s="1" t="s">
        <v>121</v>
      </c>
      <c r="E129" s="1">
        <v>3050</v>
      </c>
      <c r="F129" s="1"/>
      <c r="G129" s="1"/>
      <c r="H129" s="1"/>
      <c r="I129" s="1"/>
      <c r="J129" s="1">
        <f t="shared" si="1"/>
        <v>0</v>
      </c>
      <c r="K129" s="1"/>
    </row>
    <row r="130" spans="1:11" ht="19.5" customHeight="1" x14ac:dyDescent="0.3">
      <c r="A130" s="1">
        <v>128</v>
      </c>
      <c r="B130" s="10">
        <v>46151</v>
      </c>
      <c r="C130" s="1" t="s">
        <v>119</v>
      </c>
      <c r="D130" s="1" t="s">
        <v>121</v>
      </c>
      <c r="E130" s="1">
        <v>3050</v>
      </c>
      <c r="F130" s="1"/>
      <c r="G130" s="1"/>
      <c r="H130" s="1"/>
      <c r="I130" s="1"/>
      <c r="J130" s="1">
        <f t="shared" si="1"/>
        <v>0</v>
      </c>
      <c r="K130" s="1"/>
    </row>
    <row r="131" spans="1:11" ht="19.5" customHeight="1" x14ac:dyDescent="0.3">
      <c r="A131" s="1">
        <v>129</v>
      </c>
      <c r="B131" s="10">
        <v>46152</v>
      </c>
      <c r="C131" s="1" t="s">
        <v>119</v>
      </c>
      <c r="D131" s="1" t="s">
        <v>121</v>
      </c>
      <c r="E131" s="1">
        <v>3050</v>
      </c>
      <c r="F131" s="1"/>
      <c r="G131" s="1"/>
      <c r="H131" s="1"/>
      <c r="I131" s="1"/>
      <c r="J131" s="1">
        <f t="shared" si="1"/>
        <v>0</v>
      </c>
      <c r="K131" s="1"/>
    </row>
    <row r="132" spans="1:11" ht="19.5" customHeight="1" x14ac:dyDescent="0.3">
      <c r="A132" s="1">
        <v>130</v>
      </c>
      <c r="B132" s="10">
        <v>46153</v>
      </c>
      <c r="C132" s="1" t="s">
        <v>119</v>
      </c>
      <c r="D132" s="1" t="s">
        <v>121</v>
      </c>
      <c r="E132" s="1">
        <v>3050</v>
      </c>
      <c r="F132" s="1"/>
      <c r="G132" s="1"/>
      <c r="H132" s="1"/>
      <c r="I132" s="1"/>
      <c r="J132" s="1">
        <f t="shared" ref="J132:J195" si="2">E132*F132-G132-H132+I132</f>
        <v>0</v>
      </c>
      <c r="K132" s="1"/>
    </row>
    <row r="133" spans="1:11" ht="19.5" customHeight="1" x14ac:dyDescent="0.3">
      <c r="A133" s="1">
        <v>131</v>
      </c>
      <c r="B133" s="10">
        <v>46154</v>
      </c>
      <c r="C133" s="1" t="s">
        <v>119</v>
      </c>
      <c r="D133" s="1" t="s">
        <v>121</v>
      </c>
      <c r="E133" s="1">
        <v>3050</v>
      </c>
      <c r="F133" s="1"/>
      <c r="G133" s="1"/>
      <c r="H133" s="1"/>
      <c r="I133" s="1"/>
      <c r="J133" s="1">
        <f t="shared" si="2"/>
        <v>0</v>
      </c>
      <c r="K133" s="1"/>
    </row>
    <row r="134" spans="1:11" ht="19.5" customHeight="1" x14ac:dyDescent="0.3">
      <c r="A134" s="1">
        <v>132</v>
      </c>
      <c r="B134" s="10">
        <v>46155</v>
      </c>
      <c r="C134" s="1" t="s">
        <v>119</v>
      </c>
      <c r="D134" s="1" t="s">
        <v>121</v>
      </c>
      <c r="E134" s="1">
        <v>3050</v>
      </c>
      <c r="F134" s="1"/>
      <c r="G134" s="1"/>
      <c r="H134" s="1"/>
      <c r="I134" s="1"/>
      <c r="J134" s="1">
        <f t="shared" si="2"/>
        <v>0</v>
      </c>
      <c r="K134" s="1"/>
    </row>
    <row r="135" spans="1:11" ht="19.5" customHeight="1" x14ac:dyDescent="0.3">
      <c r="A135" s="1">
        <v>133</v>
      </c>
      <c r="B135" s="10">
        <v>46156</v>
      </c>
      <c r="C135" s="1" t="s">
        <v>119</v>
      </c>
      <c r="D135" s="1" t="s">
        <v>121</v>
      </c>
      <c r="E135" s="1">
        <v>3050</v>
      </c>
      <c r="F135" s="1"/>
      <c r="G135" s="1"/>
      <c r="H135" s="1"/>
      <c r="I135" s="1"/>
      <c r="J135" s="1">
        <f t="shared" si="2"/>
        <v>0</v>
      </c>
      <c r="K135" s="1"/>
    </row>
    <row r="136" spans="1:11" ht="19.5" customHeight="1" x14ac:dyDescent="0.3">
      <c r="A136" s="1">
        <v>134</v>
      </c>
      <c r="B136" s="10">
        <v>46157</v>
      </c>
      <c r="C136" s="1" t="s">
        <v>119</v>
      </c>
      <c r="D136" s="1" t="s">
        <v>121</v>
      </c>
      <c r="E136" s="1">
        <v>3050</v>
      </c>
      <c r="F136" s="1"/>
      <c r="G136" s="1"/>
      <c r="H136" s="1"/>
      <c r="I136" s="1"/>
      <c r="J136" s="1">
        <f t="shared" si="2"/>
        <v>0</v>
      </c>
      <c r="K136" s="1"/>
    </row>
    <row r="137" spans="1:11" ht="19.5" customHeight="1" x14ac:dyDescent="0.3">
      <c r="A137" s="1">
        <v>135</v>
      </c>
      <c r="B137" s="10">
        <v>46158</v>
      </c>
      <c r="C137" s="1" t="s">
        <v>119</v>
      </c>
      <c r="D137" s="1" t="s">
        <v>121</v>
      </c>
      <c r="E137" s="1">
        <v>3050</v>
      </c>
      <c r="F137" s="1"/>
      <c r="G137" s="1"/>
      <c r="H137" s="1"/>
      <c r="I137" s="1"/>
      <c r="J137" s="1">
        <f t="shared" si="2"/>
        <v>0</v>
      </c>
      <c r="K137" s="1"/>
    </row>
    <row r="138" spans="1:11" ht="19.5" customHeight="1" x14ac:dyDescent="0.3">
      <c r="A138" s="1">
        <v>136</v>
      </c>
      <c r="B138" s="10">
        <v>46159</v>
      </c>
      <c r="C138" s="1" t="s">
        <v>119</v>
      </c>
      <c r="D138" s="1" t="s">
        <v>121</v>
      </c>
      <c r="E138" s="1">
        <v>3050</v>
      </c>
      <c r="F138" s="1"/>
      <c r="G138" s="1"/>
      <c r="H138" s="1"/>
      <c r="I138" s="1"/>
      <c r="J138" s="1">
        <f t="shared" si="2"/>
        <v>0</v>
      </c>
      <c r="K138" s="1"/>
    </row>
    <row r="139" spans="1:11" ht="19.5" customHeight="1" x14ac:dyDescent="0.3">
      <c r="A139" s="1">
        <v>137</v>
      </c>
      <c r="B139" s="10">
        <v>46160</v>
      </c>
      <c r="C139" s="1" t="s">
        <v>119</v>
      </c>
      <c r="D139" s="1" t="s">
        <v>121</v>
      </c>
      <c r="E139" s="1">
        <v>3050</v>
      </c>
      <c r="F139" s="1"/>
      <c r="G139" s="1"/>
      <c r="H139" s="1"/>
      <c r="I139" s="1"/>
      <c r="J139" s="1">
        <f t="shared" si="2"/>
        <v>0</v>
      </c>
      <c r="K139" s="1"/>
    </row>
    <row r="140" spans="1:11" ht="19.5" customHeight="1" x14ac:dyDescent="0.3">
      <c r="A140" s="1">
        <v>138</v>
      </c>
      <c r="B140" s="10">
        <v>46161</v>
      </c>
      <c r="C140" s="1" t="s">
        <v>119</v>
      </c>
      <c r="D140" s="1" t="s">
        <v>121</v>
      </c>
      <c r="E140" s="1">
        <v>3050</v>
      </c>
      <c r="F140" s="1"/>
      <c r="G140" s="1"/>
      <c r="H140" s="1"/>
      <c r="I140" s="1"/>
      <c r="J140" s="1">
        <f t="shared" si="2"/>
        <v>0</v>
      </c>
      <c r="K140" s="1"/>
    </row>
    <row r="141" spans="1:11" ht="19.5" customHeight="1" x14ac:dyDescent="0.3">
      <c r="A141" s="1">
        <v>139</v>
      </c>
      <c r="B141" s="10">
        <v>46162</v>
      </c>
      <c r="C141" s="1" t="s">
        <v>119</v>
      </c>
      <c r="D141" s="1" t="s">
        <v>121</v>
      </c>
      <c r="E141" s="1">
        <v>3050</v>
      </c>
      <c r="F141" s="1"/>
      <c r="G141" s="1"/>
      <c r="H141" s="1"/>
      <c r="I141" s="1"/>
      <c r="J141" s="1">
        <f t="shared" si="2"/>
        <v>0</v>
      </c>
      <c r="K141" s="1"/>
    </row>
    <row r="142" spans="1:11" ht="19.5" customHeight="1" x14ac:dyDescent="0.3">
      <c r="A142" s="1">
        <v>140</v>
      </c>
      <c r="B142" s="10">
        <v>46163</v>
      </c>
      <c r="C142" s="1" t="s">
        <v>119</v>
      </c>
      <c r="D142" s="1" t="s">
        <v>121</v>
      </c>
      <c r="E142" s="1">
        <v>3050</v>
      </c>
      <c r="F142" s="1"/>
      <c r="G142" s="1"/>
      <c r="H142" s="1"/>
      <c r="I142" s="1"/>
      <c r="J142" s="1">
        <f t="shared" si="2"/>
        <v>0</v>
      </c>
      <c r="K142" s="1"/>
    </row>
    <row r="143" spans="1:11" ht="19.5" customHeight="1" x14ac:dyDescent="0.3">
      <c r="A143" s="1">
        <v>141</v>
      </c>
      <c r="B143" s="10">
        <v>46164</v>
      </c>
      <c r="C143" s="1" t="s">
        <v>119</v>
      </c>
      <c r="D143" s="1" t="s">
        <v>121</v>
      </c>
      <c r="E143" s="1">
        <v>3050</v>
      </c>
      <c r="F143" s="1"/>
      <c r="G143" s="1"/>
      <c r="H143" s="1"/>
      <c r="I143" s="1"/>
      <c r="J143" s="1">
        <f t="shared" si="2"/>
        <v>0</v>
      </c>
      <c r="K143" s="1"/>
    </row>
    <row r="144" spans="1:11" ht="19.5" customHeight="1" x14ac:dyDescent="0.3">
      <c r="A144" s="1">
        <v>142</v>
      </c>
      <c r="B144" s="10">
        <v>46165</v>
      </c>
      <c r="C144" s="1" t="s">
        <v>119</v>
      </c>
      <c r="D144" s="1" t="s">
        <v>121</v>
      </c>
      <c r="E144" s="1">
        <v>3050</v>
      </c>
      <c r="F144" s="1"/>
      <c r="G144" s="1"/>
      <c r="H144" s="1"/>
      <c r="I144" s="1"/>
      <c r="J144" s="1">
        <f t="shared" si="2"/>
        <v>0</v>
      </c>
      <c r="K144" s="1"/>
    </row>
    <row r="145" spans="1:11" ht="19.5" customHeight="1" x14ac:dyDescent="0.3">
      <c r="A145" s="1">
        <v>143</v>
      </c>
      <c r="B145" s="10">
        <v>46166</v>
      </c>
      <c r="C145" s="1" t="s">
        <v>119</v>
      </c>
      <c r="D145" s="1" t="s">
        <v>121</v>
      </c>
      <c r="E145" s="1">
        <v>3050</v>
      </c>
      <c r="F145" s="1"/>
      <c r="G145" s="1"/>
      <c r="H145" s="1"/>
      <c r="I145" s="1"/>
      <c r="J145" s="1">
        <f t="shared" si="2"/>
        <v>0</v>
      </c>
      <c r="K145" s="1"/>
    </row>
    <row r="146" spans="1:11" ht="19.5" customHeight="1" x14ac:dyDescent="0.3">
      <c r="A146" s="1">
        <v>144</v>
      </c>
      <c r="B146" s="10">
        <v>46167</v>
      </c>
      <c r="C146" s="1" t="s">
        <v>119</v>
      </c>
      <c r="D146" s="1" t="s">
        <v>121</v>
      </c>
      <c r="E146" s="1">
        <v>3050</v>
      </c>
      <c r="F146" s="1"/>
      <c r="G146" s="1"/>
      <c r="H146" s="1"/>
      <c r="I146" s="1"/>
      <c r="J146" s="1">
        <f t="shared" si="2"/>
        <v>0</v>
      </c>
      <c r="K146" s="1"/>
    </row>
    <row r="147" spans="1:11" ht="19.5" customHeight="1" x14ac:dyDescent="0.3">
      <c r="A147" s="1">
        <v>145</v>
      </c>
      <c r="B147" s="10">
        <v>46168</v>
      </c>
      <c r="C147" s="1" t="s">
        <v>119</v>
      </c>
      <c r="D147" s="1" t="s">
        <v>121</v>
      </c>
      <c r="E147" s="1">
        <v>3050</v>
      </c>
      <c r="F147" s="1"/>
      <c r="G147" s="1"/>
      <c r="H147" s="1"/>
      <c r="I147" s="1"/>
      <c r="J147" s="1">
        <f t="shared" si="2"/>
        <v>0</v>
      </c>
      <c r="K147" s="1"/>
    </row>
    <row r="148" spans="1:11" ht="19.5" customHeight="1" x14ac:dyDescent="0.3">
      <c r="A148" s="1">
        <v>146</v>
      </c>
      <c r="B148" s="10">
        <v>46169</v>
      </c>
      <c r="C148" s="1" t="s">
        <v>119</v>
      </c>
      <c r="D148" s="1" t="s">
        <v>121</v>
      </c>
      <c r="E148" s="1">
        <v>3050</v>
      </c>
      <c r="F148" s="1"/>
      <c r="G148" s="1"/>
      <c r="H148" s="1"/>
      <c r="I148" s="1"/>
      <c r="J148" s="1">
        <f t="shared" si="2"/>
        <v>0</v>
      </c>
      <c r="K148" s="1"/>
    </row>
    <row r="149" spans="1:11" ht="19.5" customHeight="1" x14ac:dyDescent="0.3">
      <c r="A149" s="1">
        <v>147</v>
      </c>
      <c r="B149" s="10">
        <v>46170</v>
      </c>
      <c r="C149" s="1" t="s">
        <v>119</v>
      </c>
      <c r="D149" s="1" t="s">
        <v>121</v>
      </c>
      <c r="E149" s="1">
        <v>3050</v>
      </c>
      <c r="F149" s="1"/>
      <c r="G149" s="1"/>
      <c r="H149" s="1"/>
      <c r="I149" s="1"/>
      <c r="J149" s="1">
        <f t="shared" si="2"/>
        <v>0</v>
      </c>
      <c r="K149" s="1"/>
    </row>
    <row r="150" spans="1:11" ht="19.5" customHeight="1" x14ac:dyDescent="0.3">
      <c r="A150" s="1">
        <v>148</v>
      </c>
      <c r="B150" s="10">
        <v>46171</v>
      </c>
      <c r="C150" s="1" t="s">
        <v>119</v>
      </c>
      <c r="D150" s="1" t="s">
        <v>121</v>
      </c>
      <c r="E150" s="1">
        <v>3050</v>
      </c>
      <c r="F150" s="1"/>
      <c r="G150" s="1"/>
      <c r="H150" s="1"/>
      <c r="I150" s="1"/>
      <c r="J150" s="1">
        <f t="shared" si="2"/>
        <v>0</v>
      </c>
      <c r="K150" s="1"/>
    </row>
    <row r="151" spans="1:11" ht="19.5" customHeight="1" x14ac:dyDescent="0.3">
      <c r="A151" s="1">
        <v>149</v>
      </c>
      <c r="B151" s="10">
        <v>46172</v>
      </c>
      <c r="C151" s="1" t="s">
        <v>119</v>
      </c>
      <c r="D151" s="1" t="s">
        <v>121</v>
      </c>
      <c r="E151" s="1">
        <v>3050</v>
      </c>
      <c r="F151" s="1"/>
      <c r="G151" s="1"/>
      <c r="H151" s="1"/>
      <c r="I151" s="1"/>
      <c r="J151" s="1">
        <f t="shared" si="2"/>
        <v>0</v>
      </c>
      <c r="K151" s="1"/>
    </row>
    <row r="152" spans="1:11" ht="19.5" customHeight="1" x14ac:dyDescent="0.3">
      <c r="A152" s="1">
        <v>150</v>
      </c>
      <c r="B152" s="10">
        <v>46173</v>
      </c>
      <c r="C152" s="1" t="s">
        <v>119</v>
      </c>
      <c r="D152" s="1" t="s">
        <v>121</v>
      </c>
      <c r="E152" s="1">
        <v>3050</v>
      </c>
      <c r="F152" s="1"/>
      <c r="G152" s="1"/>
      <c r="H152" s="1"/>
      <c r="I152" s="1"/>
      <c r="J152" s="1">
        <f t="shared" si="2"/>
        <v>0</v>
      </c>
      <c r="K152" s="1"/>
    </row>
    <row r="153" spans="1:11" ht="19.5" customHeight="1" x14ac:dyDescent="0.3">
      <c r="A153" s="1">
        <v>151</v>
      </c>
      <c r="B153" s="10">
        <v>46174</v>
      </c>
      <c r="C153" s="1" t="s">
        <v>119</v>
      </c>
      <c r="D153" s="1" t="s">
        <v>121</v>
      </c>
      <c r="E153" s="1">
        <v>3050</v>
      </c>
      <c r="F153" s="1"/>
      <c r="G153" s="1"/>
      <c r="H153" s="1"/>
      <c r="I153" s="1"/>
      <c r="J153" s="1">
        <f t="shared" si="2"/>
        <v>0</v>
      </c>
      <c r="K153" s="1"/>
    </row>
    <row r="154" spans="1:11" ht="19.5" customHeight="1" x14ac:dyDescent="0.3">
      <c r="A154" s="1">
        <v>152</v>
      </c>
      <c r="B154" s="10">
        <v>46175</v>
      </c>
      <c r="C154" s="1" t="s">
        <v>119</v>
      </c>
      <c r="D154" s="1" t="s">
        <v>121</v>
      </c>
      <c r="E154" s="1">
        <v>3050</v>
      </c>
      <c r="F154" s="1"/>
      <c r="G154" s="1"/>
      <c r="H154" s="1"/>
      <c r="I154" s="1"/>
      <c r="J154" s="1">
        <f t="shared" si="2"/>
        <v>0</v>
      </c>
      <c r="K154" s="1"/>
    </row>
    <row r="155" spans="1:11" ht="19.5" customHeight="1" x14ac:dyDescent="0.3">
      <c r="A155" s="1">
        <v>153</v>
      </c>
      <c r="B155" s="10">
        <v>46176</v>
      </c>
      <c r="C155" s="1" t="s">
        <v>119</v>
      </c>
      <c r="D155" s="1" t="s">
        <v>121</v>
      </c>
      <c r="E155" s="1">
        <v>3050</v>
      </c>
      <c r="F155" s="1"/>
      <c r="G155" s="1"/>
      <c r="H155" s="1"/>
      <c r="I155" s="1"/>
      <c r="J155" s="1">
        <f t="shared" si="2"/>
        <v>0</v>
      </c>
      <c r="K155" s="1"/>
    </row>
    <row r="156" spans="1:11" ht="19.5" customHeight="1" x14ac:dyDescent="0.3">
      <c r="A156" s="1">
        <v>154</v>
      </c>
      <c r="B156" s="10">
        <v>46177</v>
      </c>
      <c r="C156" s="1" t="s">
        <v>119</v>
      </c>
      <c r="D156" s="1" t="s">
        <v>121</v>
      </c>
      <c r="E156" s="1">
        <v>3050</v>
      </c>
      <c r="F156" s="1"/>
      <c r="G156" s="1"/>
      <c r="H156" s="1"/>
      <c r="I156" s="1"/>
      <c r="J156" s="1">
        <f t="shared" si="2"/>
        <v>0</v>
      </c>
      <c r="K156" s="1"/>
    </row>
    <row r="157" spans="1:11" ht="19.5" customHeight="1" x14ac:dyDescent="0.3">
      <c r="A157" s="1">
        <v>155</v>
      </c>
      <c r="B157" s="10">
        <v>46178</v>
      </c>
      <c r="C157" s="1" t="s">
        <v>119</v>
      </c>
      <c r="D157" s="1" t="s">
        <v>121</v>
      </c>
      <c r="E157" s="1">
        <v>3050</v>
      </c>
      <c r="F157" s="1"/>
      <c r="G157" s="1"/>
      <c r="H157" s="1"/>
      <c r="I157" s="1"/>
      <c r="J157" s="1">
        <f t="shared" si="2"/>
        <v>0</v>
      </c>
      <c r="K157" s="1"/>
    </row>
    <row r="158" spans="1:11" ht="19.5" customHeight="1" x14ac:dyDescent="0.3">
      <c r="A158" s="1">
        <v>156</v>
      </c>
      <c r="B158" s="10">
        <v>46179</v>
      </c>
      <c r="C158" s="1" t="s">
        <v>119</v>
      </c>
      <c r="D158" s="1" t="s">
        <v>121</v>
      </c>
      <c r="E158" s="1">
        <v>3050</v>
      </c>
      <c r="F158" s="1"/>
      <c r="G158" s="1"/>
      <c r="H158" s="1"/>
      <c r="I158" s="1"/>
      <c r="J158" s="1">
        <f t="shared" si="2"/>
        <v>0</v>
      </c>
      <c r="K158" s="1"/>
    </row>
    <row r="159" spans="1:11" ht="19.5" customHeight="1" x14ac:dyDescent="0.3">
      <c r="A159" s="1">
        <v>157</v>
      </c>
      <c r="B159" s="10">
        <v>46180</v>
      </c>
      <c r="C159" s="1" t="s">
        <v>119</v>
      </c>
      <c r="D159" s="1" t="s">
        <v>121</v>
      </c>
      <c r="E159" s="1">
        <v>3050</v>
      </c>
      <c r="F159" s="1"/>
      <c r="G159" s="1"/>
      <c r="H159" s="1"/>
      <c r="I159" s="1"/>
      <c r="J159" s="1">
        <f t="shared" si="2"/>
        <v>0</v>
      </c>
      <c r="K159" s="1"/>
    </row>
    <row r="160" spans="1:11" ht="19.5" customHeight="1" x14ac:dyDescent="0.3">
      <c r="A160" s="1">
        <v>158</v>
      </c>
      <c r="B160" s="10">
        <v>46181</v>
      </c>
      <c r="C160" s="1" t="s">
        <v>119</v>
      </c>
      <c r="D160" s="1" t="s">
        <v>121</v>
      </c>
      <c r="E160" s="1">
        <v>3050</v>
      </c>
      <c r="F160" s="1"/>
      <c r="G160" s="1"/>
      <c r="H160" s="1"/>
      <c r="I160" s="1"/>
      <c r="J160" s="1">
        <f t="shared" si="2"/>
        <v>0</v>
      </c>
      <c r="K160" s="1"/>
    </row>
    <row r="161" spans="1:11" ht="19.5" customHeight="1" x14ac:dyDescent="0.3">
      <c r="A161" s="1">
        <v>159</v>
      </c>
      <c r="B161" s="10">
        <v>46182</v>
      </c>
      <c r="C161" s="1" t="s">
        <v>119</v>
      </c>
      <c r="D161" s="1" t="s">
        <v>121</v>
      </c>
      <c r="E161" s="1">
        <v>3050</v>
      </c>
      <c r="F161" s="1"/>
      <c r="G161" s="1"/>
      <c r="H161" s="1"/>
      <c r="I161" s="1"/>
      <c r="J161" s="1">
        <f t="shared" si="2"/>
        <v>0</v>
      </c>
      <c r="K161" s="1"/>
    </row>
    <row r="162" spans="1:11" ht="19.5" customHeight="1" x14ac:dyDescent="0.3">
      <c r="A162" s="1">
        <v>160</v>
      </c>
      <c r="B162" s="10">
        <v>46183</v>
      </c>
      <c r="C162" s="1" t="s">
        <v>119</v>
      </c>
      <c r="D162" s="1" t="s">
        <v>121</v>
      </c>
      <c r="E162" s="1">
        <v>3050</v>
      </c>
      <c r="F162" s="1"/>
      <c r="G162" s="1"/>
      <c r="H162" s="1"/>
      <c r="I162" s="1"/>
      <c r="J162" s="1">
        <f t="shared" si="2"/>
        <v>0</v>
      </c>
      <c r="K162" s="1"/>
    </row>
    <row r="163" spans="1:11" ht="19.5" customHeight="1" x14ac:dyDescent="0.3">
      <c r="A163" s="1">
        <v>161</v>
      </c>
      <c r="B163" s="10">
        <v>46184</v>
      </c>
      <c r="C163" s="1" t="s">
        <v>119</v>
      </c>
      <c r="D163" s="1" t="s">
        <v>121</v>
      </c>
      <c r="E163" s="1">
        <v>3050</v>
      </c>
      <c r="F163" s="1"/>
      <c r="G163" s="1"/>
      <c r="H163" s="1"/>
      <c r="I163" s="1"/>
      <c r="J163" s="1">
        <f t="shared" si="2"/>
        <v>0</v>
      </c>
      <c r="K163" s="1"/>
    </row>
    <row r="164" spans="1:11" ht="19.5" customHeight="1" x14ac:dyDescent="0.3">
      <c r="A164" s="1">
        <v>162</v>
      </c>
      <c r="B164" s="10">
        <v>46185</v>
      </c>
      <c r="C164" s="1" t="s">
        <v>119</v>
      </c>
      <c r="D164" s="1" t="s">
        <v>121</v>
      </c>
      <c r="E164" s="1">
        <v>3050</v>
      </c>
      <c r="F164" s="1"/>
      <c r="G164" s="1"/>
      <c r="H164" s="1"/>
      <c r="I164" s="1"/>
      <c r="J164" s="1">
        <f t="shared" si="2"/>
        <v>0</v>
      </c>
      <c r="K164" s="1"/>
    </row>
    <row r="165" spans="1:11" ht="19.5" customHeight="1" x14ac:dyDescent="0.3">
      <c r="A165" s="1">
        <v>163</v>
      </c>
      <c r="B165" s="10">
        <v>46186</v>
      </c>
      <c r="C165" s="1" t="s">
        <v>119</v>
      </c>
      <c r="D165" s="1" t="s">
        <v>121</v>
      </c>
      <c r="E165" s="1">
        <v>3050</v>
      </c>
      <c r="F165" s="1"/>
      <c r="G165" s="1"/>
      <c r="H165" s="1"/>
      <c r="I165" s="1"/>
      <c r="J165" s="1">
        <f t="shared" si="2"/>
        <v>0</v>
      </c>
      <c r="K165" s="1"/>
    </row>
    <row r="166" spans="1:11" ht="19.5" customHeight="1" x14ac:dyDescent="0.3">
      <c r="A166" s="1">
        <v>164</v>
      </c>
      <c r="B166" s="10">
        <v>46187</v>
      </c>
      <c r="C166" s="1" t="s">
        <v>119</v>
      </c>
      <c r="D166" s="1" t="s">
        <v>121</v>
      </c>
      <c r="E166" s="1">
        <v>3050</v>
      </c>
      <c r="F166" s="1"/>
      <c r="G166" s="1"/>
      <c r="H166" s="1"/>
      <c r="I166" s="1"/>
      <c r="J166" s="1">
        <f t="shared" si="2"/>
        <v>0</v>
      </c>
      <c r="K166" s="1"/>
    </row>
    <row r="167" spans="1:11" ht="19.5" customHeight="1" x14ac:dyDescent="0.3">
      <c r="A167" s="1">
        <v>165</v>
      </c>
      <c r="B167" s="10">
        <v>46188</v>
      </c>
      <c r="C167" s="1" t="s">
        <v>119</v>
      </c>
      <c r="D167" s="1" t="s">
        <v>121</v>
      </c>
      <c r="E167" s="1">
        <v>3050</v>
      </c>
      <c r="F167" s="1"/>
      <c r="G167" s="1"/>
      <c r="H167" s="1"/>
      <c r="I167" s="1"/>
      <c r="J167" s="1">
        <f t="shared" si="2"/>
        <v>0</v>
      </c>
      <c r="K167" s="1"/>
    </row>
    <row r="168" spans="1:11" ht="19.5" customHeight="1" x14ac:dyDescent="0.3">
      <c r="A168" s="1">
        <v>166</v>
      </c>
      <c r="B168" s="10">
        <v>46189</v>
      </c>
      <c r="C168" s="1" t="s">
        <v>119</v>
      </c>
      <c r="D168" s="1" t="s">
        <v>121</v>
      </c>
      <c r="E168" s="1">
        <v>3050</v>
      </c>
      <c r="F168" s="1"/>
      <c r="G168" s="1"/>
      <c r="H168" s="1"/>
      <c r="I168" s="1"/>
      <c r="J168" s="1">
        <f t="shared" si="2"/>
        <v>0</v>
      </c>
      <c r="K168" s="1"/>
    </row>
    <row r="169" spans="1:11" ht="19.5" customHeight="1" x14ac:dyDescent="0.3">
      <c r="A169" s="1">
        <v>167</v>
      </c>
      <c r="B169" s="10">
        <v>46190</v>
      </c>
      <c r="C169" s="1" t="s">
        <v>119</v>
      </c>
      <c r="D169" s="1" t="s">
        <v>121</v>
      </c>
      <c r="E169" s="1">
        <v>3050</v>
      </c>
      <c r="F169" s="1"/>
      <c r="G169" s="1"/>
      <c r="H169" s="1"/>
      <c r="I169" s="1"/>
      <c r="J169" s="1">
        <f t="shared" si="2"/>
        <v>0</v>
      </c>
      <c r="K169" s="1"/>
    </row>
    <row r="170" spans="1:11" ht="19.5" customHeight="1" x14ac:dyDescent="0.3">
      <c r="A170" s="1">
        <v>168</v>
      </c>
      <c r="B170" s="10">
        <v>46191</v>
      </c>
      <c r="C170" s="1" t="s">
        <v>119</v>
      </c>
      <c r="D170" s="1" t="s">
        <v>121</v>
      </c>
      <c r="E170" s="1">
        <v>3050</v>
      </c>
      <c r="F170" s="1"/>
      <c r="G170" s="1"/>
      <c r="H170" s="1"/>
      <c r="I170" s="1"/>
      <c r="J170" s="1">
        <f t="shared" si="2"/>
        <v>0</v>
      </c>
      <c r="K170" s="1"/>
    </row>
    <row r="171" spans="1:11" ht="19.5" customHeight="1" x14ac:dyDescent="0.3">
      <c r="A171" s="1">
        <v>169</v>
      </c>
      <c r="B171" s="10">
        <v>46192</v>
      </c>
      <c r="C171" s="1" t="s">
        <v>119</v>
      </c>
      <c r="D171" s="1" t="s">
        <v>121</v>
      </c>
      <c r="E171" s="1">
        <v>3050</v>
      </c>
      <c r="F171" s="1"/>
      <c r="G171" s="1"/>
      <c r="H171" s="1"/>
      <c r="I171" s="1"/>
      <c r="J171" s="1">
        <f t="shared" si="2"/>
        <v>0</v>
      </c>
      <c r="K171" s="1"/>
    </row>
    <row r="172" spans="1:11" ht="19.5" customHeight="1" x14ac:dyDescent="0.3">
      <c r="A172" s="1">
        <v>170</v>
      </c>
      <c r="B172" s="10">
        <v>46193</v>
      </c>
      <c r="C172" s="1" t="s">
        <v>119</v>
      </c>
      <c r="D172" s="1" t="s">
        <v>121</v>
      </c>
      <c r="E172" s="1">
        <v>3050</v>
      </c>
      <c r="F172" s="1"/>
      <c r="G172" s="1"/>
      <c r="H172" s="1"/>
      <c r="I172" s="1"/>
      <c r="J172" s="1">
        <f t="shared" si="2"/>
        <v>0</v>
      </c>
      <c r="K172" s="1"/>
    </row>
    <row r="173" spans="1:11" ht="19.5" customHeight="1" x14ac:dyDescent="0.3">
      <c r="A173" s="1">
        <v>171</v>
      </c>
      <c r="B173" s="10">
        <v>46194</v>
      </c>
      <c r="C173" s="1" t="s">
        <v>119</v>
      </c>
      <c r="D173" s="1" t="s">
        <v>121</v>
      </c>
      <c r="E173" s="1">
        <v>3050</v>
      </c>
      <c r="F173" s="1"/>
      <c r="G173" s="1"/>
      <c r="H173" s="1"/>
      <c r="I173" s="1"/>
      <c r="J173" s="1">
        <f t="shared" si="2"/>
        <v>0</v>
      </c>
      <c r="K173" s="1"/>
    </row>
    <row r="174" spans="1:11" ht="19.5" customHeight="1" x14ac:dyDescent="0.3">
      <c r="A174" s="1">
        <v>172</v>
      </c>
      <c r="B174" s="10">
        <v>46195</v>
      </c>
      <c r="C174" s="1" t="s">
        <v>119</v>
      </c>
      <c r="D174" s="1" t="s">
        <v>121</v>
      </c>
      <c r="E174" s="1">
        <v>3050</v>
      </c>
      <c r="F174" s="1"/>
      <c r="G174" s="1"/>
      <c r="H174" s="1"/>
      <c r="I174" s="1"/>
      <c r="J174" s="1">
        <f t="shared" si="2"/>
        <v>0</v>
      </c>
      <c r="K174" s="1"/>
    </row>
    <row r="175" spans="1:11" ht="19.5" customHeight="1" x14ac:dyDescent="0.3">
      <c r="A175" s="1">
        <v>173</v>
      </c>
      <c r="B175" s="10">
        <v>46196</v>
      </c>
      <c r="C175" s="1" t="s">
        <v>119</v>
      </c>
      <c r="D175" s="1" t="s">
        <v>121</v>
      </c>
      <c r="E175" s="1">
        <v>3050</v>
      </c>
      <c r="F175" s="1"/>
      <c r="G175" s="1"/>
      <c r="H175" s="1"/>
      <c r="I175" s="1"/>
      <c r="J175" s="1">
        <f t="shared" si="2"/>
        <v>0</v>
      </c>
      <c r="K175" s="1"/>
    </row>
    <row r="176" spans="1:11" ht="19.5" customHeight="1" x14ac:dyDescent="0.3">
      <c r="A176" s="1">
        <v>174</v>
      </c>
      <c r="B176" s="10">
        <v>46197</v>
      </c>
      <c r="C176" s="1" t="s">
        <v>119</v>
      </c>
      <c r="D176" s="1" t="s">
        <v>121</v>
      </c>
      <c r="E176" s="1">
        <v>3050</v>
      </c>
      <c r="F176" s="1"/>
      <c r="G176" s="1"/>
      <c r="H176" s="1"/>
      <c r="I176" s="1"/>
      <c r="J176" s="1">
        <f t="shared" si="2"/>
        <v>0</v>
      </c>
      <c r="K176" s="1"/>
    </row>
    <row r="177" spans="1:11" ht="19.5" customHeight="1" x14ac:dyDescent="0.3">
      <c r="A177" s="1">
        <v>175</v>
      </c>
      <c r="B177" s="10">
        <v>46198</v>
      </c>
      <c r="C177" s="1" t="s">
        <v>119</v>
      </c>
      <c r="D177" s="1" t="s">
        <v>121</v>
      </c>
      <c r="E177" s="1">
        <v>3050</v>
      </c>
      <c r="F177" s="1"/>
      <c r="G177" s="1"/>
      <c r="H177" s="1"/>
      <c r="I177" s="1"/>
      <c r="J177" s="1">
        <f t="shared" si="2"/>
        <v>0</v>
      </c>
      <c r="K177" s="1"/>
    </row>
    <row r="178" spans="1:11" ht="19.5" customHeight="1" x14ac:dyDescent="0.3">
      <c r="A178" s="1">
        <v>176</v>
      </c>
      <c r="B178" s="10">
        <v>46199</v>
      </c>
      <c r="C178" s="1" t="s">
        <v>119</v>
      </c>
      <c r="D178" s="1" t="s">
        <v>121</v>
      </c>
      <c r="E178" s="1">
        <v>3050</v>
      </c>
      <c r="F178" s="1"/>
      <c r="G178" s="1"/>
      <c r="H178" s="1"/>
      <c r="I178" s="1"/>
      <c r="J178" s="1">
        <f t="shared" si="2"/>
        <v>0</v>
      </c>
      <c r="K178" s="1"/>
    </row>
    <row r="179" spans="1:11" ht="19.5" customHeight="1" x14ac:dyDescent="0.3">
      <c r="A179" s="1">
        <v>177</v>
      </c>
      <c r="B179" s="10">
        <v>46200</v>
      </c>
      <c r="C179" s="1" t="s">
        <v>119</v>
      </c>
      <c r="D179" s="1" t="s">
        <v>121</v>
      </c>
      <c r="E179" s="1">
        <v>3050</v>
      </c>
      <c r="F179" s="1"/>
      <c r="G179" s="1"/>
      <c r="H179" s="1"/>
      <c r="I179" s="1"/>
      <c r="J179" s="1">
        <f t="shared" si="2"/>
        <v>0</v>
      </c>
      <c r="K179" s="1"/>
    </row>
    <row r="180" spans="1:11" ht="19.5" customHeight="1" x14ac:dyDescent="0.3">
      <c r="A180" s="1">
        <v>178</v>
      </c>
      <c r="B180" s="10">
        <v>46201</v>
      </c>
      <c r="C180" s="1" t="s">
        <v>119</v>
      </c>
      <c r="D180" s="1" t="s">
        <v>121</v>
      </c>
      <c r="E180" s="1">
        <v>3050</v>
      </c>
      <c r="F180" s="1"/>
      <c r="G180" s="1"/>
      <c r="H180" s="1"/>
      <c r="I180" s="1"/>
      <c r="J180" s="1">
        <f t="shared" si="2"/>
        <v>0</v>
      </c>
      <c r="K180" s="1"/>
    </row>
    <row r="181" spans="1:11" ht="19.5" customHeight="1" x14ac:dyDescent="0.3">
      <c r="A181" s="1">
        <v>179</v>
      </c>
      <c r="B181" s="10">
        <v>46202</v>
      </c>
      <c r="C181" s="1" t="s">
        <v>119</v>
      </c>
      <c r="D181" s="1" t="s">
        <v>121</v>
      </c>
      <c r="E181" s="1">
        <v>3050</v>
      </c>
      <c r="F181" s="1"/>
      <c r="G181" s="1"/>
      <c r="H181" s="1"/>
      <c r="I181" s="1"/>
      <c r="J181" s="1">
        <f t="shared" si="2"/>
        <v>0</v>
      </c>
      <c r="K181" s="1"/>
    </row>
    <row r="182" spans="1:11" ht="19.5" customHeight="1" x14ac:dyDescent="0.3">
      <c r="A182" s="1">
        <v>180</v>
      </c>
      <c r="B182" s="10">
        <v>46203</v>
      </c>
      <c r="C182" s="1" t="s">
        <v>119</v>
      </c>
      <c r="D182" s="1" t="s">
        <v>121</v>
      </c>
      <c r="E182" s="1">
        <v>3050</v>
      </c>
      <c r="F182" s="1"/>
      <c r="G182" s="1"/>
      <c r="H182" s="1"/>
      <c r="I182" s="1"/>
      <c r="J182" s="1">
        <f t="shared" si="2"/>
        <v>0</v>
      </c>
      <c r="K182" s="1"/>
    </row>
    <row r="183" spans="1:11" ht="19.5" customHeight="1" x14ac:dyDescent="0.3">
      <c r="A183" s="1">
        <v>181</v>
      </c>
      <c r="B183" s="10">
        <v>46204</v>
      </c>
      <c r="C183" s="1" t="s">
        <v>119</v>
      </c>
      <c r="D183" s="1" t="s">
        <v>121</v>
      </c>
      <c r="E183" s="1">
        <v>3050</v>
      </c>
      <c r="F183" s="1"/>
      <c r="G183" s="1"/>
      <c r="H183" s="1"/>
      <c r="I183" s="1"/>
      <c r="J183" s="1">
        <f t="shared" si="2"/>
        <v>0</v>
      </c>
      <c r="K183" s="1"/>
    </row>
    <row r="184" spans="1:11" ht="19.5" customHeight="1" x14ac:dyDescent="0.3">
      <c r="A184" s="1">
        <v>182</v>
      </c>
      <c r="B184" s="10">
        <v>46205</v>
      </c>
      <c r="C184" s="1" t="s">
        <v>119</v>
      </c>
      <c r="D184" s="1" t="s">
        <v>121</v>
      </c>
      <c r="E184" s="1">
        <v>3050</v>
      </c>
      <c r="F184" s="1"/>
      <c r="G184" s="1"/>
      <c r="H184" s="1"/>
      <c r="I184" s="1"/>
      <c r="J184" s="1">
        <f t="shared" si="2"/>
        <v>0</v>
      </c>
      <c r="K184" s="1"/>
    </row>
    <row r="185" spans="1:11" ht="19.5" customHeight="1" x14ac:dyDescent="0.3">
      <c r="A185" s="1">
        <v>183</v>
      </c>
      <c r="B185" s="10">
        <v>46206</v>
      </c>
      <c r="C185" s="1" t="s">
        <v>119</v>
      </c>
      <c r="D185" s="1" t="s">
        <v>121</v>
      </c>
      <c r="E185" s="1">
        <v>3050</v>
      </c>
      <c r="F185" s="1"/>
      <c r="G185" s="1"/>
      <c r="H185" s="1"/>
      <c r="I185" s="1"/>
      <c r="J185" s="1">
        <f t="shared" si="2"/>
        <v>0</v>
      </c>
      <c r="K185" s="1"/>
    </row>
    <row r="186" spans="1:11" ht="19.5" customHeight="1" x14ac:dyDescent="0.3">
      <c r="A186" s="1">
        <v>184</v>
      </c>
      <c r="B186" s="10">
        <v>46207</v>
      </c>
      <c r="C186" s="1" t="s">
        <v>119</v>
      </c>
      <c r="D186" s="1" t="s">
        <v>121</v>
      </c>
      <c r="E186" s="1">
        <v>3050</v>
      </c>
      <c r="F186" s="1"/>
      <c r="G186" s="1"/>
      <c r="H186" s="1"/>
      <c r="I186" s="1"/>
      <c r="J186" s="1">
        <f t="shared" si="2"/>
        <v>0</v>
      </c>
      <c r="K186" s="1"/>
    </row>
    <row r="187" spans="1:11" ht="19.5" customHeight="1" x14ac:dyDescent="0.3">
      <c r="A187" s="1">
        <v>185</v>
      </c>
      <c r="B187" s="10">
        <v>46208</v>
      </c>
      <c r="C187" s="1" t="s">
        <v>119</v>
      </c>
      <c r="D187" s="1" t="s">
        <v>121</v>
      </c>
      <c r="E187" s="1">
        <v>3050</v>
      </c>
      <c r="F187" s="1"/>
      <c r="G187" s="1"/>
      <c r="H187" s="1"/>
      <c r="I187" s="1"/>
      <c r="J187" s="1">
        <f t="shared" si="2"/>
        <v>0</v>
      </c>
      <c r="K187" s="1"/>
    </row>
    <row r="188" spans="1:11" ht="19.5" customHeight="1" x14ac:dyDescent="0.3">
      <c r="A188" s="1">
        <v>186</v>
      </c>
      <c r="B188" s="10">
        <v>46209</v>
      </c>
      <c r="C188" s="1" t="s">
        <v>119</v>
      </c>
      <c r="D188" s="1" t="s">
        <v>121</v>
      </c>
      <c r="E188" s="1">
        <v>3050</v>
      </c>
      <c r="F188" s="1"/>
      <c r="G188" s="1"/>
      <c r="H188" s="1"/>
      <c r="I188" s="1"/>
      <c r="J188" s="1">
        <f t="shared" si="2"/>
        <v>0</v>
      </c>
      <c r="K188" s="1"/>
    </row>
    <row r="189" spans="1:11" ht="19.5" customHeight="1" x14ac:dyDescent="0.3">
      <c r="A189" s="1">
        <v>187</v>
      </c>
      <c r="B189" s="10">
        <v>46210</v>
      </c>
      <c r="C189" s="1" t="s">
        <v>119</v>
      </c>
      <c r="D189" s="1" t="s">
        <v>121</v>
      </c>
      <c r="E189" s="1">
        <v>3050</v>
      </c>
      <c r="F189" s="1"/>
      <c r="G189" s="1"/>
      <c r="H189" s="1"/>
      <c r="I189" s="1"/>
      <c r="J189" s="1">
        <f t="shared" si="2"/>
        <v>0</v>
      </c>
      <c r="K189" s="1"/>
    </row>
    <row r="190" spans="1:11" ht="19.5" customHeight="1" x14ac:dyDescent="0.3">
      <c r="A190" s="1">
        <v>188</v>
      </c>
      <c r="B190" s="10">
        <v>46211</v>
      </c>
      <c r="C190" s="1" t="s">
        <v>119</v>
      </c>
      <c r="D190" s="1" t="s">
        <v>121</v>
      </c>
      <c r="E190" s="1">
        <v>3050</v>
      </c>
      <c r="F190" s="1"/>
      <c r="G190" s="1"/>
      <c r="H190" s="1"/>
      <c r="I190" s="1"/>
      <c r="J190" s="1">
        <f t="shared" si="2"/>
        <v>0</v>
      </c>
      <c r="K190" s="1"/>
    </row>
    <row r="191" spans="1:11" ht="19.5" customHeight="1" x14ac:dyDescent="0.3">
      <c r="A191" s="1">
        <v>189</v>
      </c>
      <c r="B191" s="10">
        <v>46212</v>
      </c>
      <c r="C191" s="1" t="s">
        <v>119</v>
      </c>
      <c r="D191" s="1" t="s">
        <v>121</v>
      </c>
      <c r="E191" s="1">
        <v>3050</v>
      </c>
      <c r="F191" s="1"/>
      <c r="G191" s="1"/>
      <c r="H191" s="1"/>
      <c r="I191" s="1"/>
      <c r="J191" s="1">
        <f t="shared" si="2"/>
        <v>0</v>
      </c>
      <c r="K191" s="1"/>
    </row>
    <row r="192" spans="1:11" ht="19.5" customHeight="1" x14ac:dyDescent="0.3">
      <c r="A192" s="1">
        <v>190</v>
      </c>
      <c r="B192" s="10">
        <v>46213</v>
      </c>
      <c r="C192" s="1" t="s">
        <v>119</v>
      </c>
      <c r="D192" s="1" t="s">
        <v>121</v>
      </c>
      <c r="E192" s="1">
        <v>3050</v>
      </c>
      <c r="F192" s="1"/>
      <c r="G192" s="1"/>
      <c r="H192" s="1"/>
      <c r="I192" s="1"/>
      <c r="J192" s="1">
        <f t="shared" si="2"/>
        <v>0</v>
      </c>
      <c r="K192" s="1"/>
    </row>
    <row r="193" spans="1:11" ht="19.5" customHeight="1" x14ac:dyDescent="0.3">
      <c r="A193" s="1">
        <v>191</v>
      </c>
      <c r="B193" s="10">
        <v>46214</v>
      </c>
      <c r="C193" s="1" t="s">
        <v>119</v>
      </c>
      <c r="D193" s="1" t="s">
        <v>121</v>
      </c>
      <c r="E193" s="1">
        <v>3050</v>
      </c>
      <c r="F193" s="1"/>
      <c r="G193" s="1"/>
      <c r="H193" s="1"/>
      <c r="I193" s="1"/>
      <c r="J193" s="1">
        <f t="shared" si="2"/>
        <v>0</v>
      </c>
      <c r="K193" s="1"/>
    </row>
    <row r="194" spans="1:11" ht="19.5" customHeight="1" x14ac:dyDescent="0.3">
      <c r="A194" s="1">
        <v>192</v>
      </c>
      <c r="B194" s="10">
        <v>46215</v>
      </c>
      <c r="C194" s="1" t="s">
        <v>119</v>
      </c>
      <c r="D194" s="1" t="s">
        <v>121</v>
      </c>
      <c r="E194" s="1">
        <v>3050</v>
      </c>
      <c r="F194" s="1"/>
      <c r="G194" s="1"/>
      <c r="H194" s="1"/>
      <c r="I194" s="1"/>
      <c r="J194" s="1">
        <f t="shared" si="2"/>
        <v>0</v>
      </c>
      <c r="K194" s="1"/>
    </row>
    <row r="195" spans="1:11" ht="19.5" customHeight="1" x14ac:dyDescent="0.3">
      <c r="A195" s="1">
        <v>193</v>
      </c>
      <c r="B195" s="10">
        <v>46216</v>
      </c>
      <c r="C195" s="1" t="s">
        <v>119</v>
      </c>
      <c r="D195" s="1" t="s">
        <v>121</v>
      </c>
      <c r="E195" s="1">
        <v>3050</v>
      </c>
      <c r="F195" s="1"/>
      <c r="G195" s="1"/>
      <c r="H195" s="1"/>
      <c r="I195" s="1"/>
      <c r="J195" s="1">
        <f t="shared" si="2"/>
        <v>0</v>
      </c>
      <c r="K195" s="1"/>
    </row>
    <row r="196" spans="1:11" ht="19.5" customHeight="1" x14ac:dyDescent="0.3">
      <c r="A196" s="1">
        <v>194</v>
      </c>
      <c r="B196" s="10">
        <v>46217</v>
      </c>
      <c r="C196" s="1" t="s">
        <v>119</v>
      </c>
      <c r="D196" s="1" t="s">
        <v>121</v>
      </c>
      <c r="E196" s="1">
        <v>3050</v>
      </c>
      <c r="F196" s="1"/>
      <c r="G196" s="1"/>
      <c r="H196" s="1"/>
      <c r="I196" s="1"/>
      <c r="J196" s="1">
        <f t="shared" ref="J196:J259" si="3">E196*F196-G196-H196+I196</f>
        <v>0</v>
      </c>
      <c r="K196" s="1"/>
    </row>
    <row r="197" spans="1:11" ht="19.5" customHeight="1" x14ac:dyDescent="0.3">
      <c r="A197" s="1">
        <v>195</v>
      </c>
      <c r="B197" s="10">
        <v>46218</v>
      </c>
      <c r="C197" s="1" t="s">
        <v>119</v>
      </c>
      <c r="D197" s="1" t="s">
        <v>121</v>
      </c>
      <c r="E197" s="1">
        <v>3050</v>
      </c>
      <c r="F197" s="1"/>
      <c r="G197" s="1"/>
      <c r="H197" s="1"/>
      <c r="I197" s="1"/>
      <c r="J197" s="1">
        <f t="shared" si="3"/>
        <v>0</v>
      </c>
      <c r="K197" s="1"/>
    </row>
    <row r="198" spans="1:11" ht="19.5" customHeight="1" x14ac:dyDescent="0.3">
      <c r="A198" s="1">
        <v>196</v>
      </c>
      <c r="B198" s="10">
        <v>46219</v>
      </c>
      <c r="C198" s="1" t="s">
        <v>119</v>
      </c>
      <c r="D198" s="1" t="s">
        <v>121</v>
      </c>
      <c r="E198" s="1">
        <v>3050</v>
      </c>
      <c r="F198" s="1"/>
      <c r="G198" s="1"/>
      <c r="H198" s="1"/>
      <c r="I198" s="1"/>
      <c r="J198" s="1">
        <f t="shared" si="3"/>
        <v>0</v>
      </c>
      <c r="K198" s="1"/>
    </row>
    <row r="199" spans="1:11" ht="19.5" customHeight="1" x14ac:dyDescent="0.3">
      <c r="A199" s="1">
        <v>197</v>
      </c>
      <c r="B199" s="10">
        <v>46220</v>
      </c>
      <c r="C199" s="1" t="s">
        <v>119</v>
      </c>
      <c r="D199" s="1" t="s">
        <v>121</v>
      </c>
      <c r="E199" s="1">
        <v>3050</v>
      </c>
      <c r="F199" s="1"/>
      <c r="G199" s="1"/>
      <c r="H199" s="1"/>
      <c r="I199" s="1"/>
      <c r="J199" s="1">
        <f t="shared" si="3"/>
        <v>0</v>
      </c>
      <c r="K199" s="1"/>
    </row>
    <row r="200" spans="1:11" ht="19.5" customHeight="1" x14ac:dyDescent="0.3">
      <c r="A200" s="1">
        <v>198</v>
      </c>
      <c r="B200" s="10">
        <v>46221</v>
      </c>
      <c r="C200" s="1" t="s">
        <v>119</v>
      </c>
      <c r="D200" s="1" t="s">
        <v>121</v>
      </c>
      <c r="E200" s="1">
        <v>3050</v>
      </c>
      <c r="F200" s="1"/>
      <c r="G200" s="1"/>
      <c r="H200" s="1"/>
      <c r="I200" s="1"/>
      <c r="J200" s="1">
        <f t="shared" si="3"/>
        <v>0</v>
      </c>
      <c r="K200" s="1"/>
    </row>
    <row r="201" spans="1:11" ht="19.5" customHeight="1" x14ac:dyDescent="0.3">
      <c r="A201" s="1">
        <v>199</v>
      </c>
      <c r="B201" s="10">
        <v>46222</v>
      </c>
      <c r="C201" s="1" t="s">
        <v>119</v>
      </c>
      <c r="D201" s="1" t="s">
        <v>121</v>
      </c>
      <c r="E201" s="1">
        <v>3050</v>
      </c>
      <c r="F201" s="1"/>
      <c r="G201" s="1"/>
      <c r="H201" s="1"/>
      <c r="I201" s="1"/>
      <c r="J201" s="1">
        <f t="shared" si="3"/>
        <v>0</v>
      </c>
      <c r="K201" s="1"/>
    </row>
    <row r="202" spans="1:11" ht="19.5" customHeight="1" x14ac:dyDescent="0.3">
      <c r="A202" s="1">
        <v>200</v>
      </c>
      <c r="B202" s="10">
        <v>46223</v>
      </c>
      <c r="C202" s="1" t="s">
        <v>119</v>
      </c>
      <c r="D202" s="1" t="s">
        <v>121</v>
      </c>
      <c r="E202" s="1">
        <v>3050</v>
      </c>
      <c r="F202" s="1"/>
      <c r="G202" s="1"/>
      <c r="H202" s="1"/>
      <c r="I202" s="1"/>
      <c r="J202" s="1">
        <f t="shared" si="3"/>
        <v>0</v>
      </c>
      <c r="K202" s="1"/>
    </row>
    <row r="203" spans="1:11" ht="19.5" customHeight="1" x14ac:dyDescent="0.3">
      <c r="A203" s="1">
        <v>201</v>
      </c>
      <c r="B203" s="10">
        <v>46224</v>
      </c>
      <c r="C203" s="1" t="s">
        <v>119</v>
      </c>
      <c r="D203" s="1" t="s">
        <v>121</v>
      </c>
      <c r="E203" s="1">
        <v>3050</v>
      </c>
      <c r="F203" s="1"/>
      <c r="G203" s="1"/>
      <c r="H203" s="1"/>
      <c r="I203" s="1"/>
      <c r="J203" s="1">
        <f t="shared" si="3"/>
        <v>0</v>
      </c>
      <c r="K203" s="1"/>
    </row>
    <row r="204" spans="1:11" ht="19.5" customHeight="1" x14ac:dyDescent="0.3">
      <c r="A204" s="1">
        <v>202</v>
      </c>
      <c r="B204" s="10">
        <v>46225</v>
      </c>
      <c r="C204" s="1" t="s">
        <v>119</v>
      </c>
      <c r="D204" s="1" t="s">
        <v>121</v>
      </c>
      <c r="E204" s="1">
        <v>3050</v>
      </c>
      <c r="F204" s="1"/>
      <c r="G204" s="1"/>
      <c r="H204" s="1"/>
      <c r="I204" s="1"/>
      <c r="J204" s="1">
        <f t="shared" si="3"/>
        <v>0</v>
      </c>
      <c r="K204" s="1"/>
    </row>
    <row r="205" spans="1:11" ht="19.5" customHeight="1" x14ac:dyDescent="0.3">
      <c r="A205" s="1">
        <v>203</v>
      </c>
      <c r="B205" s="10">
        <v>46226</v>
      </c>
      <c r="C205" s="1" t="s">
        <v>119</v>
      </c>
      <c r="D205" s="1" t="s">
        <v>121</v>
      </c>
      <c r="E205" s="1">
        <v>3050</v>
      </c>
      <c r="F205" s="1"/>
      <c r="G205" s="1"/>
      <c r="H205" s="1"/>
      <c r="I205" s="1"/>
      <c r="J205" s="1">
        <f t="shared" si="3"/>
        <v>0</v>
      </c>
      <c r="K205" s="1"/>
    </row>
    <row r="206" spans="1:11" ht="19.5" customHeight="1" x14ac:dyDescent="0.3">
      <c r="A206" s="1">
        <v>204</v>
      </c>
      <c r="B206" s="10">
        <v>46227</v>
      </c>
      <c r="C206" s="1" t="s">
        <v>119</v>
      </c>
      <c r="D206" s="1" t="s">
        <v>121</v>
      </c>
      <c r="E206" s="1">
        <v>3050</v>
      </c>
      <c r="F206" s="1"/>
      <c r="G206" s="1"/>
      <c r="H206" s="1"/>
      <c r="I206" s="1"/>
      <c r="J206" s="1">
        <f t="shared" si="3"/>
        <v>0</v>
      </c>
      <c r="K206" s="1"/>
    </row>
    <row r="207" spans="1:11" ht="19.5" customHeight="1" x14ac:dyDescent="0.3">
      <c r="A207" s="1">
        <v>205</v>
      </c>
      <c r="B207" s="10">
        <v>46228</v>
      </c>
      <c r="C207" s="1" t="s">
        <v>119</v>
      </c>
      <c r="D207" s="1" t="s">
        <v>121</v>
      </c>
      <c r="E207" s="1">
        <v>3050</v>
      </c>
      <c r="F207" s="1"/>
      <c r="G207" s="1"/>
      <c r="H207" s="1"/>
      <c r="I207" s="1"/>
      <c r="J207" s="1">
        <f t="shared" si="3"/>
        <v>0</v>
      </c>
      <c r="K207" s="1"/>
    </row>
    <row r="208" spans="1:11" ht="19.5" customHeight="1" x14ac:dyDescent="0.3">
      <c r="A208" s="1">
        <v>206</v>
      </c>
      <c r="B208" s="10">
        <v>46229</v>
      </c>
      <c r="C208" s="1" t="s">
        <v>119</v>
      </c>
      <c r="D208" s="1" t="s">
        <v>121</v>
      </c>
      <c r="E208" s="1">
        <v>3050</v>
      </c>
      <c r="F208" s="1"/>
      <c r="G208" s="1"/>
      <c r="H208" s="1"/>
      <c r="I208" s="1"/>
      <c r="J208" s="1">
        <f t="shared" si="3"/>
        <v>0</v>
      </c>
      <c r="K208" s="1"/>
    </row>
    <row r="209" spans="1:11" ht="19.5" customHeight="1" x14ac:dyDescent="0.3">
      <c r="A209" s="1">
        <v>207</v>
      </c>
      <c r="B209" s="10">
        <v>46230</v>
      </c>
      <c r="C209" s="1" t="s">
        <v>119</v>
      </c>
      <c r="D209" s="1" t="s">
        <v>121</v>
      </c>
      <c r="E209" s="1">
        <v>3050</v>
      </c>
      <c r="F209" s="1"/>
      <c r="G209" s="1"/>
      <c r="H209" s="1"/>
      <c r="I209" s="1"/>
      <c r="J209" s="1">
        <f t="shared" si="3"/>
        <v>0</v>
      </c>
      <c r="K209" s="1"/>
    </row>
    <row r="210" spans="1:11" ht="19.5" customHeight="1" x14ac:dyDescent="0.3">
      <c r="A210" s="1">
        <v>208</v>
      </c>
      <c r="B210" s="10">
        <v>46231</v>
      </c>
      <c r="C210" s="1" t="s">
        <v>119</v>
      </c>
      <c r="D210" s="1" t="s">
        <v>121</v>
      </c>
      <c r="E210" s="1">
        <v>3050</v>
      </c>
      <c r="F210" s="1"/>
      <c r="G210" s="1"/>
      <c r="H210" s="1"/>
      <c r="I210" s="1"/>
      <c r="J210" s="1">
        <f t="shared" si="3"/>
        <v>0</v>
      </c>
      <c r="K210" s="1"/>
    </row>
    <row r="211" spans="1:11" ht="19.5" customHeight="1" x14ac:dyDescent="0.3">
      <c r="A211" s="1">
        <v>209</v>
      </c>
      <c r="B211" s="10">
        <v>46232</v>
      </c>
      <c r="C211" s="1" t="s">
        <v>119</v>
      </c>
      <c r="D211" s="1" t="s">
        <v>121</v>
      </c>
      <c r="E211" s="1">
        <v>3050</v>
      </c>
      <c r="F211" s="1"/>
      <c r="G211" s="1"/>
      <c r="H211" s="1"/>
      <c r="I211" s="1"/>
      <c r="J211" s="1">
        <f t="shared" si="3"/>
        <v>0</v>
      </c>
      <c r="K211" s="1"/>
    </row>
    <row r="212" spans="1:11" ht="19.5" customHeight="1" x14ac:dyDescent="0.3">
      <c r="A212" s="1">
        <v>210</v>
      </c>
      <c r="B212" s="10">
        <v>46233</v>
      </c>
      <c r="C212" s="1" t="s">
        <v>119</v>
      </c>
      <c r="D212" s="1" t="s">
        <v>121</v>
      </c>
      <c r="E212" s="1">
        <v>3050</v>
      </c>
      <c r="F212" s="1"/>
      <c r="G212" s="1"/>
      <c r="H212" s="1"/>
      <c r="I212" s="1"/>
      <c r="J212" s="1">
        <f t="shared" si="3"/>
        <v>0</v>
      </c>
      <c r="K212" s="1"/>
    </row>
    <row r="213" spans="1:11" ht="19.5" customHeight="1" x14ac:dyDescent="0.3">
      <c r="A213" s="1">
        <v>211</v>
      </c>
      <c r="B213" s="10">
        <v>46234</v>
      </c>
      <c r="C213" s="1" t="s">
        <v>119</v>
      </c>
      <c r="D213" s="1" t="s">
        <v>121</v>
      </c>
      <c r="E213" s="1">
        <v>3050</v>
      </c>
      <c r="F213" s="1"/>
      <c r="G213" s="1"/>
      <c r="H213" s="1"/>
      <c r="I213" s="1"/>
      <c r="J213" s="1">
        <f t="shared" si="3"/>
        <v>0</v>
      </c>
      <c r="K213" s="1"/>
    </row>
    <row r="214" spans="1:11" ht="19.5" customHeight="1" x14ac:dyDescent="0.3">
      <c r="A214" s="1">
        <v>212</v>
      </c>
      <c r="B214" s="10">
        <v>46235</v>
      </c>
      <c r="C214" s="1" t="s">
        <v>119</v>
      </c>
      <c r="D214" s="1" t="s">
        <v>121</v>
      </c>
      <c r="E214" s="1">
        <v>3050</v>
      </c>
      <c r="F214" s="1"/>
      <c r="G214" s="1"/>
      <c r="H214" s="1"/>
      <c r="I214" s="1"/>
      <c r="J214" s="1">
        <f t="shared" si="3"/>
        <v>0</v>
      </c>
      <c r="K214" s="1"/>
    </row>
    <row r="215" spans="1:11" ht="19.5" customHeight="1" x14ac:dyDescent="0.3">
      <c r="A215" s="1">
        <v>213</v>
      </c>
      <c r="B215" s="10">
        <v>46236</v>
      </c>
      <c r="C215" s="1" t="s">
        <v>119</v>
      </c>
      <c r="D215" s="1" t="s">
        <v>121</v>
      </c>
      <c r="E215" s="1">
        <v>3050</v>
      </c>
      <c r="F215" s="1"/>
      <c r="G215" s="1"/>
      <c r="H215" s="1"/>
      <c r="I215" s="1"/>
      <c r="J215" s="1">
        <f t="shared" si="3"/>
        <v>0</v>
      </c>
      <c r="K215" s="1"/>
    </row>
    <row r="216" spans="1:11" ht="19.5" customHeight="1" x14ac:dyDescent="0.3">
      <c r="A216" s="1">
        <v>214</v>
      </c>
      <c r="B216" s="10">
        <v>46237</v>
      </c>
      <c r="C216" s="1" t="s">
        <v>119</v>
      </c>
      <c r="D216" s="1" t="s">
        <v>121</v>
      </c>
      <c r="E216" s="1">
        <v>3050</v>
      </c>
      <c r="F216" s="1"/>
      <c r="G216" s="1"/>
      <c r="H216" s="1"/>
      <c r="I216" s="1"/>
      <c r="J216" s="1">
        <f t="shared" si="3"/>
        <v>0</v>
      </c>
      <c r="K216" s="1"/>
    </row>
    <row r="217" spans="1:11" ht="19.5" customHeight="1" x14ac:dyDescent="0.3">
      <c r="A217" s="1">
        <v>215</v>
      </c>
      <c r="B217" s="10">
        <v>46238</v>
      </c>
      <c r="C217" s="1" t="s">
        <v>119</v>
      </c>
      <c r="D217" s="1" t="s">
        <v>121</v>
      </c>
      <c r="E217" s="1">
        <v>3050</v>
      </c>
      <c r="F217" s="1"/>
      <c r="G217" s="1"/>
      <c r="H217" s="1"/>
      <c r="I217" s="1"/>
      <c r="J217" s="1">
        <f t="shared" si="3"/>
        <v>0</v>
      </c>
      <c r="K217" s="1"/>
    </row>
    <row r="218" spans="1:11" ht="19.5" customHeight="1" x14ac:dyDescent="0.3">
      <c r="A218" s="1">
        <v>216</v>
      </c>
      <c r="B218" s="10">
        <v>46239</v>
      </c>
      <c r="C218" s="1" t="s">
        <v>119</v>
      </c>
      <c r="D218" s="1" t="s">
        <v>121</v>
      </c>
      <c r="E218" s="1">
        <v>3050</v>
      </c>
      <c r="F218" s="1"/>
      <c r="G218" s="1"/>
      <c r="H218" s="1"/>
      <c r="I218" s="1"/>
      <c r="J218" s="1">
        <f t="shared" si="3"/>
        <v>0</v>
      </c>
      <c r="K218" s="1"/>
    </row>
    <row r="219" spans="1:11" ht="19.5" customHeight="1" x14ac:dyDescent="0.3">
      <c r="A219" s="1">
        <v>217</v>
      </c>
      <c r="B219" s="10">
        <v>46240</v>
      </c>
      <c r="C219" s="1" t="s">
        <v>119</v>
      </c>
      <c r="D219" s="1" t="s">
        <v>121</v>
      </c>
      <c r="E219" s="1">
        <v>3050</v>
      </c>
      <c r="F219" s="1"/>
      <c r="G219" s="1"/>
      <c r="H219" s="1"/>
      <c r="I219" s="1"/>
      <c r="J219" s="1">
        <f t="shared" si="3"/>
        <v>0</v>
      </c>
      <c r="K219" s="1"/>
    </row>
    <row r="220" spans="1:11" ht="19.5" customHeight="1" x14ac:dyDescent="0.3">
      <c r="A220" s="1">
        <v>218</v>
      </c>
      <c r="B220" s="10">
        <v>46241</v>
      </c>
      <c r="C220" s="1" t="s">
        <v>119</v>
      </c>
      <c r="D220" s="1" t="s">
        <v>121</v>
      </c>
      <c r="E220" s="1">
        <v>3050</v>
      </c>
      <c r="F220" s="1"/>
      <c r="G220" s="1"/>
      <c r="H220" s="1"/>
      <c r="I220" s="1"/>
      <c r="J220" s="1">
        <f t="shared" si="3"/>
        <v>0</v>
      </c>
      <c r="K220" s="1"/>
    </row>
    <row r="221" spans="1:11" ht="19.5" customHeight="1" x14ac:dyDescent="0.3">
      <c r="A221" s="1">
        <v>219</v>
      </c>
      <c r="B221" s="10">
        <v>46242</v>
      </c>
      <c r="C221" s="1" t="s">
        <v>119</v>
      </c>
      <c r="D221" s="1" t="s">
        <v>121</v>
      </c>
      <c r="E221" s="1">
        <v>3050</v>
      </c>
      <c r="F221" s="1"/>
      <c r="G221" s="1"/>
      <c r="H221" s="1"/>
      <c r="I221" s="1"/>
      <c r="J221" s="1">
        <f t="shared" si="3"/>
        <v>0</v>
      </c>
      <c r="K221" s="1"/>
    </row>
    <row r="222" spans="1:11" ht="19.5" customHeight="1" x14ac:dyDescent="0.3">
      <c r="A222" s="1">
        <v>220</v>
      </c>
      <c r="B222" s="10">
        <v>46243</v>
      </c>
      <c r="C222" s="1" t="s">
        <v>119</v>
      </c>
      <c r="D222" s="1" t="s">
        <v>121</v>
      </c>
      <c r="E222" s="1">
        <v>3050</v>
      </c>
      <c r="F222" s="1"/>
      <c r="G222" s="1"/>
      <c r="H222" s="1"/>
      <c r="I222" s="1"/>
      <c r="J222" s="1">
        <f t="shared" si="3"/>
        <v>0</v>
      </c>
      <c r="K222" s="1"/>
    </row>
    <row r="223" spans="1:11" ht="19.5" customHeight="1" x14ac:dyDescent="0.3">
      <c r="A223" s="1">
        <v>221</v>
      </c>
      <c r="B223" s="10">
        <v>46244</v>
      </c>
      <c r="C223" s="1" t="s">
        <v>119</v>
      </c>
      <c r="D223" s="1" t="s">
        <v>121</v>
      </c>
      <c r="E223" s="1">
        <v>3050</v>
      </c>
      <c r="F223" s="1"/>
      <c r="G223" s="1"/>
      <c r="H223" s="1"/>
      <c r="I223" s="1"/>
      <c r="J223" s="1">
        <f t="shared" si="3"/>
        <v>0</v>
      </c>
      <c r="K223" s="1"/>
    </row>
    <row r="224" spans="1:11" ht="19.5" customHeight="1" x14ac:dyDescent="0.3">
      <c r="A224" s="1">
        <v>222</v>
      </c>
      <c r="B224" s="10">
        <v>46245</v>
      </c>
      <c r="C224" s="1" t="s">
        <v>119</v>
      </c>
      <c r="D224" s="1" t="s">
        <v>121</v>
      </c>
      <c r="E224" s="1">
        <v>3050</v>
      </c>
      <c r="F224" s="1"/>
      <c r="G224" s="1"/>
      <c r="H224" s="1"/>
      <c r="I224" s="1"/>
      <c r="J224" s="1">
        <f t="shared" si="3"/>
        <v>0</v>
      </c>
      <c r="K224" s="1"/>
    </row>
    <row r="225" spans="1:11" ht="19.5" customHeight="1" x14ac:dyDescent="0.3">
      <c r="A225" s="1">
        <v>223</v>
      </c>
      <c r="B225" s="10">
        <v>46246</v>
      </c>
      <c r="C225" s="1" t="s">
        <v>119</v>
      </c>
      <c r="D225" s="1" t="s">
        <v>121</v>
      </c>
      <c r="E225" s="1">
        <v>3050</v>
      </c>
      <c r="F225" s="1"/>
      <c r="G225" s="1"/>
      <c r="H225" s="1"/>
      <c r="I225" s="1"/>
      <c r="J225" s="1">
        <f t="shared" si="3"/>
        <v>0</v>
      </c>
      <c r="K225" s="1"/>
    </row>
    <row r="226" spans="1:11" ht="19.5" customHeight="1" x14ac:dyDescent="0.3">
      <c r="A226" s="1">
        <v>224</v>
      </c>
      <c r="B226" s="10">
        <v>46247</v>
      </c>
      <c r="C226" s="1" t="s">
        <v>119</v>
      </c>
      <c r="D226" s="1" t="s">
        <v>121</v>
      </c>
      <c r="E226" s="1">
        <v>3050</v>
      </c>
      <c r="F226" s="1"/>
      <c r="G226" s="1"/>
      <c r="H226" s="1"/>
      <c r="I226" s="1"/>
      <c r="J226" s="1">
        <f t="shared" si="3"/>
        <v>0</v>
      </c>
      <c r="K226" s="1"/>
    </row>
    <row r="227" spans="1:11" ht="19.5" customHeight="1" x14ac:dyDescent="0.3">
      <c r="A227" s="1">
        <v>225</v>
      </c>
      <c r="B227" s="10">
        <v>46248</v>
      </c>
      <c r="C227" s="1" t="s">
        <v>119</v>
      </c>
      <c r="D227" s="1" t="s">
        <v>121</v>
      </c>
      <c r="E227" s="1">
        <v>3050</v>
      </c>
      <c r="F227" s="1"/>
      <c r="G227" s="1"/>
      <c r="H227" s="1"/>
      <c r="I227" s="1"/>
      <c r="J227" s="1">
        <f t="shared" si="3"/>
        <v>0</v>
      </c>
      <c r="K227" s="1"/>
    </row>
    <row r="228" spans="1:11" ht="19.5" customHeight="1" x14ac:dyDescent="0.3">
      <c r="A228" s="1">
        <v>226</v>
      </c>
      <c r="B228" s="10">
        <v>46249</v>
      </c>
      <c r="C228" s="1" t="s">
        <v>119</v>
      </c>
      <c r="D228" s="1" t="s">
        <v>121</v>
      </c>
      <c r="E228" s="1">
        <v>3050</v>
      </c>
      <c r="F228" s="1"/>
      <c r="G228" s="1"/>
      <c r="H228" s="1"/>
      <c r="I228" s="1"/>
      <c r="J228" s="1">
        <f t="shared" si="3"/>
        <v>0</v>
      </c>
      <c r="K228" s="1"/>
    </row>
    <row r="229" spans="1:11" ht="19.5" customHeight="1" x14ac:dyDescent="0.3">
      <c r="A229" s="1">
        <v>227</v>
      </c>
      <c r="B229" s="10">
        <v>46250</v>
      </c>
      <c r="C229" s="1" t="s">
        <v>119</v>
      </c>
      <c r="D229" s="1" t="s">
        <v>121</v>
      </c>
      <c r="E229" s="1">
        <v>3050</v>
      </c>
      <c r="F229" s="1"/>
      <c r="G229" s="1"/>
      <c r="H229" s="1"/>
      <c r="I229" s="1"/>
      <c r="J229" s="1">
        <f t="shared" si="3"/>
        <v>0</v>
      </c>
      <c r="K229" s="1"/>
    </row>
    <row r="230" spans="1:11" ht="19.5" customHeight="1" x14ac:dyDescent="0.3">
      <c r="A230" s="1">
        <v>228</v>
      </c>
      <c r="B230" s="10">
        <v>46251</v>
      </c>
      <c r="C230" s="1" t="s">
        <v>119</v>
      </c>
      <c r="D230" s="1" t="s">
        <v>121</v>
      </c>
      <c r="E230" s="1">
        <v>3050</v>
      </c>
      <c r="F230" s="1"/>
      <c r="G230" s="1"/>
      <c r="H230" s="1"/>
      <c r="I230" s="1"/>
      <c r="J230" s="1">
        <f t="shared" si="3"/>
        <v>0</v>
      </c>
      <c r="K230" s="1"/>
    </row>
    <row r="231" spans="1:11" ht="19.5" customHeight="1" x14ac:dyDescent="0.3">
      <c r="A231" s="1">
        <v>229</v>
      </c>
      <c r="B231" s="10">
        <v>46252</v>
      </c>
      <c r="C231" s="1" t="s">
        <v>119</v>
      </c>
      <c r="D231" s="1" t="s">
        <v>121</v>
      </c>
      <c r="E231" s="1">
        <v>3050</v>
      </c>
      <c r="F231" s="1"/>
      <c r="G231" s="1"/>
      <c r="H231" s="1"/>
      <c r="I231" s="1"/>
      <c r="J231" s="1">
        <f t="shared" si="3"/>
        <v>0</v>
      </c>
      <c r="K231" s="1"/>
    </row>
    <row r="232" spans="1:11" ht="19.5" customHeight="1" x14ac:dyDescent="0.3">
      <c r="A232" s="1">
        <v>230</v>
      </c>
      <c r="B232" s="10">
        <v>46253</v>
      </c>
      <c r="C232" s="1" t="s">
        <v>119</v>
      </c>
      <c r="D232" s="1" t="s">
        <v>121</v>
      </c>
      <c r="E232" s="1">
        <v>3050</v>
      </c>
      <c r="F232" s="1"/>
      <c r="G232" s="1"/>
      <c r="H232" s="1"/>
      <c r="I232" s="1"/>
      <c r="J232" s="1">
        <f t="shared" si="3"/>
        <v>0</v>
      </c>
      <c r="K232" s="1"/>
    </row>
    <row r="233" spans="1:11" ht="19.5" customHeight="1" x14ac:dyDescent="0.3">
      <c r="A233" s="1">
        <v>231</v>
      </c>
      <c r="B233" s="10">
        <v>46254</v>
      </c>
      <c r="C233" s="1" t="s">
        <v>119</v>
      </c>
      <c r="D233" s="1" t="s">
        <v>121</v>
      </c>
      <c r="E233" s="1">
        <v>3050</v>
      </c>
      <c r="F233" s="1"/>
      <c r="G233" s="1"/>
      <c r="H233" s="1"/>
      <c r="I233" s="1"/>
      <c r="J233" s="1">
        <f t="shared" si="3"/>
        <v>0</v>
      </c>
      <c r="K233" s="1"/>
    </row>
    <row r="234" spans="1:11" ht="19.5" customHeight="1" x14ac:dyDescent="0.3">
      <c r="A234" s="1">
        <v>232</v>
      </c>
      <c r="B234" s="10">
        <v>46255</v>
      </c>
      <c r="C234" s="1" t="s">
        <v>119</v>
      </c>
      <c r="D234" s="1" t="s">
        <v>121</v>
      </c>
      <c r="E234" s="1">
        <v>3050</v>
      </c>
      <c r="F234" s="1"/>
      <c r="G234" s="1"/>
      <c r="H234" s="1"/>
      <c r="I234" s="1"/>
      <c r="J234" s="1">
        <f t="shared" si="3"/>
        <v>0</v>
      </c>
      <c r="K234" s="1"/>
    </row>
    <row r="235" spans="1:11" ht="19.5" customHeight="1" x14ac:dyDescent="0.3">
      <c r="A235" s="1">
        <v>233</v>
      </c>
      <c r="B235" s="10">
        <v>46256</v>
      </c>
      <c r="C235" s="1" t="s">
        <v>119</v>
      </c>
      <c r="D235" s="1" t="s">
        <v>121</v>
      </c>
      <c r="E235" s="1">
        <v>3050</v>
      </c>
      <c r="F235" s="1"/>
      <c r="G235" s="1"/>
      <c r="H235" s="1"/>
      <c r="I235" s="1"/>
      <c r="J235" s="1">
        <f t="shared" si="3"/>
        <v>0</v>
      </c>
      <c r="K235" s="1"/>
    </row>
    <row r="236" spans="1:11" ht="19.5" customHeight="1" x14ac:dyDescent="0.3">
      <c r="A236" s="1">
        <v>234</v>
      </c>
      <c r="B236" s="10">
        <v>46257</v>
      </c>
      <c r="C236" s="1" t="s">
        <v>119</v>
      </c>
      <c r="D236" s="1" t="s">
        <v>121</v>
      </c>
      <c r="E236" s="1">
        <v>3050</v>
      </c>
      <c r="F236" s="1"/>
      <c r="G236" s="1"/>
      <c r="H236" s="1"/>
      <c r="I236" s="1"/>
      <c r="J236" s="1">
        <f t="shared" si="3"/>
        <v>0</v>
      </c>
      <c r="K236" s="1"/>
    </row>
    <row r="237" spans="1:11" ht="19.5" customHeight="1" x14ac:dyDescent="0.3">
      <c r="A237" s="1">
        <v>235</v>
      </c>
      <c r="B237" s="10">
        <v>46258</v>
      </c>
      <c r="C237" s="1" t="s">
        <v>119</v>
      </c>
      <c r="D237" s="1" t="s">
        <v>121</v>
      </c>
      <c r="E237" s="1">
        <v>3050</v>
      </c>
      <c r="F237" s="1"/>
      <c r="G237" s="1"/>
      <c r="H237" s="1"/>
      <c r="I237" s="1"/>
      <c r="J237" s="1">
        <f t="shared" si="3"/>
        <v>0</v>
      </c>
      <c r="K237" s="1"/>
    </row>
    <row r="238" spans="1:11" ht="19.5" customHeight="1" x14ac:dyDescent="0.3">
      <c r="A238" s="1">
        <v>236</v>
      </c>
      <c r="B238" s="10">
        <v>46259</v>
      </c>
      <c r="C238" s="1" t="s">
        <v>119</v>
      </c>
      <c r="D238" s="1" t="s">
        <v>121</v>
      </c>
      <c r="E238" s="1">
        <v>3050</v>
      </c>
      <c r="F238" s="1"/>
      <c r="G238" s="1"/>
      <c r="H238" s="1"/>
      <c r="I238" s="1"/>
      <c r="J238" s="1">
        <f t="shared" si="3"/>
        <v>0</v>
      </c>
      <c r="K238" s="1"/>
    </row>
    <row r="239" spans="1:11" ht="19.5" customHeight="1" x14ac:dyDescent="0.3">
      <c r="A239" s="1">
        <v>237</v>
      </c>
      <c r="B239" s="10">
        <v>46260</v>
      </c>
      <c r="C239" s="1" t="s">
        <v>119</v>
      </c>
      <c r="D239" s="1" t="s">
        <v>121</v>
      </c>
      <c r="E239" s="1">
        <v>3050</v>
      </c>
      <c r="F239" s="1"/>
      <c r="G239" s="1"/>
      <c r="H239" s="1"/>
      <c r="I239" s="1"/>
      <c r="J239" s="1">
        <f t="shared" si="3"/>
        <v>0</v>
      </c>
      <c r="K239" s="1"/>
    </row>
    <row r="240" spans="1:11" ht="19.5" customHeight="1" x14ac:dyDescent="0.3">
      <c r="A240" s="1">
        <v>238</v>
      </c>
      <c r="B240" s="10">
        <v>46261</v>
      </c>
      <c r="C240" s="1" t="s">
        <v>119</v>
      </c>
      <c r="D240" s="1" t="s">
        <v>121</v>
      </c>
      <c r="E240" s="1">
        <v>3050</v>
      </c>
      <c r="F240" s="1"/>
      <c r="G240" s="1"/>
      <c r="H240" s="1"/>
      <c r="I240" s="1"/>
      <c r="J240" s="1">
        <f t="shared" si="3"/>
        <v>0</v>
      </c>
      <c r="K240" s="1"/>
    </row>
    <row r="241" spans="1:11" ht="19.5" customHeight="1" x14ac:dyDescent="0.3">
      <c r="A241" s="1">
        <v>239</v>
      </c>
      <c r="B241" s="10">
        <v>46262</v>
      </c>
      <c r="C241" s="1" t="s">
        <v>119</v>
      </c>
      <c r="D241" s="1" t="s">
        <v>121</v>
      </c>
      <c r="E241" s="1">
        <v>3050</v>
      </c>
      <c r="F241" s="1"/>
      <c r="G241" s="1"/>
      <c r="H241" s="1"/>
      <c r="I241" s="1"/>
      <c r="J241" s="1">
        <f t="shared" si="3"/>
        <v>0</v>
      </c>
      <c r="K241" s="1"/>
    </row>
    <row r="242" spans="1:11" ht="19.5" customHeight="1" x14ac:dyDescent="0.3">
      <c r="A242" s="1">
        <v>240</v>
      </c>
      <c r="B242" s="10">
        <v>46263</v>
      </c>
      <c r="C242" s="1" t="s">
        <v>119</v>
      </c>
      <c r="D242" s="1" t="s">
        <v>121</v>
      </c>
      <c r="E242" s="1">
        <v>3050</v>
      </c>
      <c r="F242" s="1"/>
      <c r="G242" s="1"/>
      <c r="H242" s="1"/>
      <c r="I242" s="1"/>
      <c r="J242" s="1">
        <f t="shared" si="3"/>
        <v>0</v>
      </c>
      <c r="K242" s="1"/>
    </row>
    <row r="243" spans="1:11" ht="19.5" customHeight="1" x14ac:dyDescent="0.3">
      <c r="A243" s="1">
        <v>241</v>
      </c>
      <c r="B243" s="10">
        <v>46264</v>
      </c>
      <c r="C243" s="1" t="s">
        <v>119</v>
      </c>
      <c r="D243" s="1" t="s">
        <v>121</v>
      </c>
      <c r="E243" s="1">
        <v>3050</v>
      </c>
      <c r="F243" s="1"/>
      <c r="G243" s="1"/>
      <c r="H243" s="1"/>
      <c r="I243" s="1"/>
      <c r="J243" s="1">
        <f t="shared" si="3"/>
        <v>0</v>
      </c>
      <c r="K243" s="1"/>
    </row>
    <row r="244" spans="1:11" ht="19.5" customHeight="1" x14ac:dyDescent="0.3">
      <c r="A244" s="1">
        <v>242</v>
      </c>
      <c r="B244" s="10">
        <v>46265</v>
      </c>
      <c r="C244" s="1" t="s">
        <v>119</v>
      </c>
      <c r="D244" s="1" t="s">
        <v>121</v>
      </c>
      <c r="E244" s="1">
        <v>3050</v>
      </c>
      <c r="F244" s="1"/>
      <c r="G244" s="1"/>
      <c r="H244" s="1"/>
      <c r="I244" s="1"/>
      <c r="J244" s="1">
        <f t="shared" si="3"/>
        <v>0</v>
      </c>
      <c r="K244" s="1"/>
    </row>
    <row r="245" spans="1:11" ht="19.5" customHeight="1" x14ac:dyDescent="0.3">
      <c r="A245" s="1">
        <v>243</v>
      </c>
      <c r="B245" s="10">
        <v>46266</v>
      </c>
      <c r="C245" s="1" t="s">
        <v>119</v>
      </c>
      <c r="D245" s="1" t="s">
        <v>121</v>
      </c>
      <c r="E245" s="1">
        <v>3050</v>
      </c>
      <c r="F245" s="1"/>
      <c r="G245" s="1"/>
      <c r="H245" s="1"/>
      <c r="I245" s="1"/>
      <c r="J245" s="1">
        <f t="shared" si="3"/>
        <v>0</v>
      </c>
      <c r="K245" s="1"/>
    </row>
    <row r="246" spans="1:11" ht="19.5" customHeight="1" x14ac:dyDescent="0.3">
      <c r="A246" s="1">
        <v>244</v>
      </c>
      <c r="B246" s="10">
        <v>46267</v>
      </c>
      <c r="C246" s="1" t="s">
        <v>119</v>
      </c>
      <c r="D246" s="1" t="s">
        <v>121</v>
      </c>
      <c r="E246" s="1">
        <v>3050</v>
      </c>
      <c r="F246" s="1"/>
      <c r="G246" s="1"/>
      <c r="H246" s="1"/>
      <c r="I246" s="1"/>
      <c r="J246" s="1">
        <f t="shared" si="3"/>
        <v>0</v>
      </c>
      <c r="K246" s="1"/>
    </row>
    <row r="247" spans="1:11" ht="19.5" customHeight="1" x14ac:dyDescent="0.3">
      <c r="A247" s="1">
        <v>245</v>
      </c>
      <c r="B247" s="10">
        <v>46268</v>
      </c>
      <c r="C247" s="1" t="s">
        <v>119</v>
      </c>
      <c r="D247" s="1" t="s">
        <v>121</v>
      </c>
      <c r="E247" s="1">
        <v>3050</v>
      </c>
      <c r="F247" s="1"/>
      <c r="G247" s="1"/>
      <c r="H247" s="1"/>
      <c r="I247" s="1"/>
      <c r="J247" s="1">
        <f t="shared" si="3"/>
        <v>0</v>
      </c>
      <c r="K247" s="1"/>
    </row>
    <row r="248" spans="1:11" ht="19.5" customHeight="1" x14ac:dyDescent="0.3">
      <c r="A248" s="1">
        <v>246</v>
      </c>
      <c r="B248" s="10">
        <v>46269</v>
      </c>
      <c r="C248" s="1" t="s">
        <v>119</v>
      </c>
      <c r="D248" s="1" t="s">
        <v>121</v>
      </c>
      <c r="E248" s="1">
        <v>3050</v>
      </c>
      <c r="F248" s="1"/>
      <c r="G248" s="1"/>
      <c r="H248" s="1"/>
      <c r="I248" s="1"/>
      <c r="J248" s="1">
        <f t="shared" si="3"/>
        <v>0</v>
      </c>
      <c r="K248" s="1"/>
    </row>
    <row r="249" spans="1:11" ht="19.5" customHeight="1" x14ac:dyDescent="0.3">
      <c r="A249" s="1">
        <v>247</v>
      </c>
      <c r="B249" s="10">
        <v>46270</v>
      </c>
      <c r="C249" s="1" t="s">
        <v>119</v>
      </c>
      <c r="D249" s="1" t="s">
        <v>121</v>
      </c>
      <c r="E249" s="1">
        <v>3050</v>
      </c>
      <c r="F249" s="1"/>
      <c r="G249" s="1"/>
      <c r="H249" s="1"/>
      <c r="I249" s="1"/>
      <c r="J249" s="1">
        <f t="shared" si="3"/>
        <v>0</v>
      </c>
      <c r="K249" s="1"/>
    </row>
    <row r="250" spans="1:11" ht="19.5" customHeight="1" x14ac:dyDescent="0.3">
      <c r="A250" s="1">
        <v>248</v>
      </c>
      <c r="B250" s="10">
        <v>46271</v>
      </c>
      <c r="C250" s="1" t="s">
        <v>119</v>
      </c>
      <c r="D250" s="1" t="s">
        <v>121</v>
      </c>
      <c r="E250" s="1">
        <v>3050</v>
      </c>
      <c r="F250" s="1"/>
      <c r="G250" s="1"/>
      <c r="H250" s="1"/>
      <c r="I250" s="1"/>
      <c r="J250" s="1">
        <f t="shared" si="3"/>
        <v>0</v>
      </c>
      <c r="K250" s="1"/>
    </row>
    <row r="251" spans="1:11" ht="19.5" customHeight="1" x14ac:dyDescent="0.3">
      <c r="A251" s="1">
        <v>249</v>
      </c>
      <c r="B251" s="10">
        <v>46272</v>
      </c>
      <c r="C251" s="1" t="s">
        <v>119</v>
      </c>
      <c r="D251" s="1" t="s">
        <v>121</v>
      </c>
      <c r="E251" s="1">
        <v>3050</v>
      </c>
      <c r="F251" s="1"/>
      <c r="G251" s="1"/>
      <c r="H251" s="1"/>
      <c r="I251" s="1"/>
      <c r="J251" s="1">
        <f t="shared" si="3"/>
        <v>0</v>
      </c>
      <c r="K251" s="1"/>
    </row>
    <row r="252" spans="1:11" ht="19.5" customHeight="1" x14ac:dyDescent="0.3">
      <c r="A252" s="1">
        <v>250</v>
      </c>
      <c r="B252" s="10">
        <v>46273</v>
      </c>
      <c r="C252" s="1" t="s">
        <v>119</v>
      </c>
      <c r="D252" s="1" t="s">
        <v>121</v>
      </c>
      <c r="E252" s="1">
        <v>3050</v>
      </c>
      <c r="F252" s="1"/>
      <c r="G252" s="1"/>
      <c r="H252" s="1"/>
      <c r="I252" s="1"/>
      <c r="J252" s="1">
        <f t="shared" si="3"/>
        <v>0</v>
      </c>
      <c r="K252" s="1"/>
    </row>
    <row r="253" spans="1:11" ht="19.5" customHeight="1" x14ac:dyDescent="0.3">
      <c r="A253" s="1">
        <v>251</v>
      </c>
      <c r="B253" s="10">
        <v>46274</v>
      </c>
      <c r="C253" s="1" t="s">
        <v>119</v>
      </c>
      <c r="D253" s="1" t="s">
        <v>121</v>
      </c>
      <c r="E253" s="1">
        <v>3050</v>
      </c>
      <c r="F253" s="1"/>
      <c r="G253" s="1"/>
      <c r="H253" s="1"/>
      <c r="I253" s="1"/>
      <c r="J253" s="1">
        <f t="shared" si="3"/>
        <v>0</v>
      </c>
      <c r="K253" s="1"/>
    </row>
    <row r="254" spans="1:11" ht="19.5" customHeight="1" x14ac:dyDescent="0.3">
      <c r="A254" s="1">
        <v>252</v>
      </c>
      <c r="B254" s="10">
        <v>46275</v>
      </c>
      <c r="C254" s="1" t="s">
        <v>119</v>
      </c>
      <c r="D254" s="1" t="s">
        <v>121</v>
      </c>
      <c r="E254" s="1">
        <v>3050</v>
      </c>
      <c r="F254" s="1"/>
      <c r="G254" s="1"/>
      <c r="H254" s="1"/>
      <c r="I254" s="1"/>
      <c r="J254" s="1">
        <f t="shared" si="3"/>
        <v>0</v>
      </c>
      <c r="K254" s="1"/>
    </row>
    <row r="255" spans="1:11" ht="19.5" customHeight="1" x14ac:dyDescent="0.3">
      <c r="A255" s="1">
        <v>253</v>
      </c>
      <c r="B255" s="10">
        <v>46276</v>
      </c>
      <c r="C255" s="1" t="s">
        <v>119</v>
      </c>
      <c r="D255" s="1" t="s">
        <v>121</v>
      </c>
      <c r="E255" s="1">
        <v>3050</v>
      </c>
      <c r="F255" s="1"/>
      <c r="G255" s="1"/>
      <c r="H255" s="1"/>
      <c r="I255" s="1"/>
      <c r="J255" s="1">
        <f t="shared" si="3"/>
        <v>0</v>
      </c>
      <c r="K255" s="1"/>
    </row>
    <row r="256" spans="1:11" ht="19.5" customHeight="1" x14ac:dyDescent="0.3">
      <c r="A256" s="1">
        <v>254</v>
      </c>
      <c r="B256" s="10">
        <v>46277</v>
      </c>
      <c r="C256" s="1" t="s">
        <v>119</v>
      </c>
      <c r="D256" s="1" t="s">
        <v>121</v>
      </c>
      <c r="E256" s="1">
        <v>3050</v>
      </c>
      <c r="F256" s="1"/>
      <c r="G256" s="1"/>
      <c r="H256" s="1"/>
      <c r="I256" s="1"/>
      <c r="J256" s="1">
        <f t="shared" si="3"/>
        <v>0</v>
      </c>
      <c r="K256" s="1"/>
    </row>
    <row r="257" spans="1:11" ht="19.5" customHeight="1" x14ac:dyDescent="0.3">
      <c r="A257" s="1">
        <v>255</v>
      </c>
      <c r="B257" s="10">
        <v>46278</v>
      </c>
      <c r="C257" s="1" t="s">
        <v>119</v>
      </c>
      <c r="D257" s="1" t="s">
        <v>121</v>
      </c>
      <c r="E257" s="1">
        <v>3050</v>
      </c>
      <c r="F257" s="1"/>
      <c r="G257" s="1"/>
      <c r="H257" s="1"/>
      <c r="I257" s="1"/>
      <c r="J257" s="1">
        <f t="shared" si="3"/>
        <v>0</v>
      </c>
      <c r="K257" s="1"/>
    </row>
    <row r="258" spans="1:11" ht="19.5" customHeight="1" x14ac:dyDescent="0.3">
      <c r="A258" s="1">
        <v>256</v>
      </c>
      <c r="B258" s="10">
        <v>46279</v>
      </c>
      <c r="C258" s="1" t="s">
        <v>119</v>
      </c>
      <c r="D258" s="1" t="s">
        <v>121</v>
      </c>
      <c r="E258" s="1">
        <v>3050</v>
      </c>
      <c r="F258" s="1"/>
      <c r="G258" s="1"/>
      <c r="H258" s="1"/>
      <c r="I258" s="1"/>
      <c r="J258" s="1">
        <f t="shared" si="3"/>
        <v>0</v>
      </c>
      <c r="K258" s="1"/>
    </row>
    <row r="259" spans="1:11" ht="19.5" customHeight="1" x14ac:dyDescent="0.3">
      <c r="A259" s="1">
        <v>257</v>
      </c>
      <c r="B259" s="10">
        <v>46280</v>
      </c>
      <c r="C259" s="1" t="s">
        <v>119</v>
      </c>
      <c r="D259" s="1" t="s">
        <v>121</v>
      </c>
      <c r="E259" s="1">
        <v>3050</v>
      </c>
      <c r="F259" s="1"/>
      <c r="G259" s="1"/>
      <c r="H259" s="1"/>
      <c r="I259" s="1"/>
      <c r="J259" s="1">
        <f t="shared" si="3"/>
        <v>0</v>
      </c>
      <c r="K259" s="1"/>
    </row>
    <row r="260" spans="1:11" ht="19.5" customHeight="1" x14ac:dyDescent="0.3">
      <c r="A260" s="1">
        <v>258</v>
      </c>
      <c r="B260" s="10">
        <v>46281</v>
      </c>
      <c r="C260" s="1" t="s">
        <v>119</v>
      </c>
      <c r="D260" s="1" t="s">
        <v>121</v>
      </c>
      <c r="E260" s="1">
        <v>3050</v>
      </c>
      <c r="F260" s="1"/>
      <c r="G260" s="1"/>
      <c r="H260" s="1"/>
      <c r="I260" s="1"/>
      <c r="J260" s="1">
        <f t="shared" ref="J260:J323" si="4">E260*F260-G260-H260+I260</f>
        <v>0</v>
      </c>
      <c r="K260" s="1"/>
    </row>
    <row r="261" spans="1:11" ht="19.5" customHeight="1" x14ac:dyDescent="0.3">
      <c r="A261" s="1">
        <v>259</v>
      </c>
      <c r="B261" s="10">
        <v>46282</v>
      </c>
      <c r="C261" s="1" t="s">
        <v>119</v>
      </c>
      <c r="D261" s="1" t="s">
        <v>121</v>
      </c>
      <c r="E261" s="1">
        <v>3050</v>
      </c>
      <c r="F261" s="1"/>
      <c r="G261" s="1"/>
      <c r="H261" s="1"/>
      <c r="I261" s="1"/>
      <c r="J261" s="1">
        <f t="shared" si="4"/>
        <v>0</v>
      </c>
      <c r="K261" s="1"/>
    </row>
    <row r="262" spans="1:11" ht="19.5" customHeight="1" x14ac:dyDescent="0.3">
      <c r="A262" s="1">
        <v>260</v>
      </c>
      <c r="B262" s="10">
        <v>46283</v>
      </c>
      <c r="C262" s="1" t="s">
        <v>119</v>
      </c>
      <c r="D262" s="1" t="s">
        <v>121</v>
      </c>
      <c r="E262" s="1">
        <v>3050</v>
      </c>
      <c r="F262" s="1"/>
      <c r="G262" s="1"/>
      <c r="H262" s="1"/>
      <c r="I262" s="1"/>
      <c r="J262" s="1">
        <f t="shared" si="4"/>
        <v>0</v>
      </c>
      <c r="K262" s="1"/>
    </row>
    <row r="263" spans="1:11" ht="19.5" customHeight="1" x14ac:dyDescent="0.3">
      <c r="A263" s="1">
        <v>261</v>
      </c>
      <c r="B263" s="10">
        <v>46284</v>
      </c>
      <c r="C263" s="1" t="s">
        <v>119</v>
      </c>
      <c r="D263" s="1" t="s">
        <v>121</v>
      </c>
      <c r="E263" s="1">
        <v>3050</v>
      </c>
      <c r="F263" s="1"/>
      <c r="G263" s="1"/>
      <c r="H263" s="1"/>
      <c r="I263" s="1"/>
      <c r="J263" s="1">
        <f t="shared" si="4"/>
        <v>0</v>
      </c>
      <c r="K263" s="1"/>
    </row>
    <row r="264" spans="1:11" ht="19.5" customHeight="1" x14ac:dyDescent="0.3">
      <c r="A264" s="1">
        <v>262</v>
      </c>
      <c r="B264" s="10">
        <v>46285</v>
      </c>
      <c r="C264" s="1" t="s">
        <v>119</v>
      </c>
      <c r="D264" s="1" t="s">
        <v>121</v>
      </c>
      <c r="E264" s="1">
        <v>3050</v>
      </c>
      <c r="F264" s="1"/>
      <c r="G264" s="1"/>
      <c r="H264" s="1"/>
      <c r="I264" s="1"/>
      <c r="J264" s="1">
        <f t="shared" si="4"/>
        <v>0</v>
      </c>
      <c r="K264" s="1"/>
    </row>
    <row r="265" spans="1:11" ht="19.5" customHeight="1" x14ac:dyDescent="0.3">
      <c r="A265" s="1">
        <v>263</v>
      </c>
      <c r="B265" s="10">
        <v>46286</v>
      </c>
      <c r="C265" s="1" t="s">
        <v>119</v>
      </c>
      <c r="D265" s="1" t="s">
        <v>121</v>
      </c>
      <c r="E265" s="1">
        <v>3050</v>
      </c>
      <c r="F265" s="1"/>
      <c r="G265" s="1"/>
      <c r="H265" s="1"/>
      <c r="I265" s="1"/>
      <c r="J265" s="1">
        <f t="shared" si="4"/>
        <v>0</v>
      </c>
      <c r="K265" s="1"/>
    </row>
    <row r="266" spans="1:11" ht="19.5" customHeight="1" x14ac:dyDescent="0.3">
      <c r="A266" s="1">
        <v>264</v>
      </c>
      <c r="B266" s="10">
        <v>46287</v>
      </c>
      <c r="C266" s="1" t="s">
        <v>119</v>
      </c>
      <c r="D266" s="1" t="s">
        <v>121</v>
      </c>
      <c r="E266" s="1">
        <v>3050</v>
      </c>
      <c r="F266" s="1"/>
      <c r="G266" s="1"/>
      <c r="H266" s="1"/>
      <c r="I266" s="1"/>
      <c r="J266" s="1">
        <f t="shared" si="4"/>
        <v>0</v>
      </c>
      <c r="K266" s="1"/>
    </row>
    <row r="267" spans="1:11" ht="19.5" customHeight="1" x14ac:dyDescent="0.3">
      <c r="A267" s="1">
        <v>265</v>
      </c>
      <c r="B267" s="10">
        <v>46288</v>
      </c>
      <c r="C267" s="1" t="s">
        <v>119</v>
      </c>
      <c r="D267" s="1" t="s">
        <v>121</v>
      </c>
      <c r="E267" s="1">
        <v>3050</v>
      </c>
      <c r="F267" s="1"/>
      <c r="G267" s="1"/>
      <c r="H267" s="1"/>
      <c r="I267" s="1"/>
      <c r="J267" s="1">
        <f t="shared" si="4"/>
        <v>0</v>
      </c>
      <c r="K267" s="1"/>
    </row>
    <row r="268" spans="1:11" ht="19.5" customHeight="1" x14ac:dyDescent="0.3">
      <c r="A268" s="1">
        <v>266</v>
      </c>
      <c r="B268" s="10">
        <v>46289</v>
      </c>
      <c r="C268" s="1" t="s">
        <v>119</v>
      </c>
      <c r="D268" s="1" t="s">
        <v>121</v>
      </c>
      <c r="E268" s="1">
        <v>3050</v>
      </c>
      <c r="F268" s="1"/>
      <c r="G268" s="1"/>
      <c r="H268" s="1"/>
      <c r="I268" s="1"/>
      <c r="J268" s="1">
        <f t="shared" si="4"/>
        <v>0</v>
      </c>
      <c r="K268" s="1"/>
    </row>
    <row r="269" spans="1:11" ht="19.5" customHeight="1" x14ac:dyDescent="0.3">
      <c r="A269" s="1">
        <v>267</v>
      </c>
      <c r="B269" s="10">
        <v>46290</v>
      </c>
      <c r="C269" s="1" t="s">
        <v>119</v>
      </c>
      <c r="D269" s="1" t="s">
        <v>121</v>
      </c>
      <c r="E269" s="1">
        <v>3050</v>
      </c>
      <c r="F269" s="1"/>
      <c r="G269" s="1"/>
      <c r="H269" s="1"/>
      <c r="I269" s="1"/>
      <c r="J269" s="1">
        <f t="shared" si="4"/>
        <v>0</v>
      </c>
      <c r="K269" s="1"/>
    </row>
    <row r="270" spans="1:11" ht="19.5" customHeight="1" x14ac:dyDescent="0.3">
      <c r="A270" s="1">
        <v>268</v>
      </c>
      <c r="B270" s="10">
        <v>46291</v>
      </c>
      <c r="C270" s="1" t="s">
        <v>119</v>
      </c>
      <c r="D270" s="1" t="s">
        <v>121</v>
      </c>
      <c r="E270" s="1">
        <v>3050</v>
      </c>
      <c r="F270" s="1"/>
      <c r="G270" s="1"/>
      <c r="H270" s="1"/>
      <c r="I270" s="1"/>
      <c r="J270" s="1">
        <f t="shared" si="4"/>
        <v>0</v>
      </c>
      <c r="K270" s="1"/>
    </row>
    <row r="271" spans="1:11" ht="19.5" customHeight="1" x14ac:dyDescent="0.3">
      <c r="A271" s="1">
        <v>269</v>
      </c>
      <c r="B271" s="10">
        <v>46292</v>
      </c>
      <c r="C271" s="1" t="s">
        <v>119</v>
      </c>
      <c r="D271" s="1" t="s">
        <v>121</v>
      </c>
      <c r="E271" s="1">
        <v>3050</v>
      </c>
      <c r="F271" s="1"/>
      <c r="G271" s="1"/>
      <c r="H271" s="1"/>
      <c r="I271" s="1"/>
      <c r="J271" s="1">
        <f t="shared" si="4"/>
        <v>0</v>
      </c>
      <c r="K271" s="1"/>
    </row>
    <row r="272" spans="1:11" ht="19.5" customHeight="1" x14ac:dyDescent="0.3">
      <c r="A272" s="1">
        <v>270</v>
      </c>
      <c r="B272" s="10">
        <v>46293</v>
      </c>
      <c r="C272" s="1" t="s">
        <v>119</v>
      </c>
      <c r="D272" s="1" t="s">
        <v>121</v>
      </c>
      <c r="E272" s="1">
        <v>3050</v>
      </c>
      <c r="F272" s="1"/>
      <c r="G272" s="1"/>
      <c r="H272" s="1"/>
      <c r="I272" s="1"/>
      <c r="J272" s="1">
        <f t="shared" si="4"/>
        <v>0</v>
      </c>
      <c r="K272" s="1"/>
    </row>
    <row r="273" spans="1:11" ht="19.5" customHeight="1" x14ac:dyDescent="0.3">
      <c r="A273" s="1">
        <v>271</v>
      </c>
      <c r="B273" s="10">
        <v>46294</v>
      </c>
      <c r="C273" s="1" t="s">
        <v>119</v>
      </c>
      <c r="D273" s="1" t="s">
        <v>121</v>
      </c>
      <c r="E273" s="1">
        <v>3050</v>
      </c>
      <c r="F273" s="1"/>
      <c r="G273" s="1"/>
      <c r="H273" s="1"/>
      <c r="I273" s="1"/>
      <c r="J273" s="1">
        <f t="shared" si="4"/>
        <v>0</v>
      </c>
      <c r="K273" s="1"/>
    </row>
    <row r="274" spans="1:11" ht="19.5" customHeight="1" x14ac:dyDescent="0.3">
      <c r="A274" s="1">
        <v>272</v>
      </c>
      <c r="B274" s="10">
        <v>46295</v>
      </c>
      <c r="C274" s="1" t="s">
        <v>119</v>
      </c>
      <c r="D274" s="1" t="s">
        <v>121</v>
      </c>
      <c r="E274" s="1">
        <v>3050</v>
      </c>
      <c r="F274" s="1"/>
      <c r="G274" s="1"/>
      <c r="H274" s="1"/>
      <c r="I274" s="1"/>
      <c r="J274" s="1">
        <f t="shared" si="4"/>
        <v>0</v>
      </c>
      <c r="K274" s="1"/>
    </row>
    <row r="275" spans="1:11" ht="19.5" customHeight="1" x14ac:dyDescent="0.3">
      <c r="A275" s="1">
        <v>273</v>
      </c>
      <c r="B275" s="10">
        <v>46296</v>
      </c>
      <c r="C275" s="1" t="s">
        <v>119</v>
      </c>
      <c r="D275" s="1" t="s">
        <v>121</v>
      </c>
      <c r="E275" s="1">
        <v>3050</v>
      </c>
      <c r="F275" s="1"/>
      <c r="G275" s="1"/>
      <c r="H275" s="1"/>
      <c r="I275" s="1"/>
      <c r="J275" s="1">
        <f t="shared" si="4"/>
        <v>0</v>
      </c>
      <c r="K275" s="1"/>
    </row>
    <row r="276" spans="1:11" ht="19.5" customHeight="1" x14ac:dyDescent="0.3">
      <c r="A276" s="1">
        <v>274</v>
      </c>
      <c r="B276" s="10">
        <v>46297</v>
      </c>
      <c r="C276" s="1" t="s">
        <v>119</v>
      </c>
      <c r="D276" s="1" t="s">
        <v>121</v>
      </c>
      <c r="E276" s="1">
        <v>3050</v>
      </c>
      <c r="F276" s="1"/>
      <c r="G276" s="1"/>
      <c r="H276" s="1"/>
      <c r="I276" s="1"/>
      <c r="J276" s="1">
        <f t="shared" si="4"/>
        <v>0</v>
      </c>
      <c r="K276" s="1"/>
    </row>
    <row r="277" spans="1:11" ht="19.5" customHeight="1" x14ac:dyDescent="0.3">
      <c r="A277" s="1">
        <v>275</v>
      </c>
      <c r="B277" s="10">
        <v>46298</v>
      </c>
      <c r="C277" s="1" t="s">
        <v>119</v>
      </c>
      <c r="D277" s="1" t="s">
        <v>121</v>
      </c>
      <c r="E277" s="1">
        <v>3050</v>
      </c>
      <c r="F277" s="1"/>
      <c r="G277" s="1"/>
      <c r="H277" s="1"/>
      <c r="I277" s="1"/>
      <c r="J277" s="1">
        <f t="shared" si="4"/>
        <v>0</v>
      </c>
      <c r="K277" s="1"/>
    </row>
    <row r="278" spans="1:11" ht="19.5" customHeight="1" x14ac:dyDescent="0.3">
      <c r="A278" s="1">
        <v>276</v>
      </c>
      <c r="B278" s="10">
        <v>46299</v>
      </c>
      <c r="C278" s="1" t="s">
        <v>119</v>
      </c>
      <c r="D278" s="1" t="s">
        <v>121</v>
      </c>
      <c r="E278" s="1">
        <v>3050</v>
      </c>
      <c r="F278" s="1"/>
      <c r="G278" s="1"/>
      <c r="H278" s="1"/>
      <c r="I278" s="1"/>
      <c r="J278" s="1">
        <f t="shared" si="4"/>
        <v>0</v>
      </c>
      <c r="K278" s="1"/>
    </row>
    <row r="279" spans="1:11" ht="19.5" customHeight="1" x14ac:dyDescent="0.3">
      <c r="A279" s="1">
        <v>277</v>
      </c>
      <c r="B279" s="10">
        <v>46300</v>
      </c>
      <c r="C279" s="1" t="s">
        <v>119</v>
      </c>
      <c r="D279" s="1" t="s">
        <v>121</v>
      </c>
      <c r="E279" s="1">
        <v>3050</v>
      </c>
      <c r="F279" s="1"/>
      <c r="G279" s="1"/>
      <c r="H279" s="1"/>
      <c r="I279" s="1"/>
      <c r="J279" s="1">
        <f t="shared" si="4"/>
        <v>0</v>
      </c>
      <c r="K279" s="1"/>
    </row>
    <row r="280" spans="1:11" ht="19.5" customHeight="1" x14ac:dyDescent="0.3">
      <c r="A280" s="1">
        <v>278</v>
      </c>
      <c r="B280" s="10">
        <v>46301</v>
      </c>
      <c r="C280" s="1" t="s">
        <v>119</v>
      </c>
      <c r="D280" s="1" t="s">
        <v>121</v>
      </c>
      <c r="E280" s="1">
        <v>3050</v>
      </c>
      <c r="F280" s="1"/>
      <c r="G280" s="1"/>
      <c r="H280" s="1"/>
      <c r="I280" s="1"/>
      <c r="J280" s="1">
        <f t="shared" si="4"/>
        <v>0</v>
      </c>
      <c r="K280" s="1"/>
    </row>
    <row r="281" spans="1:11" ht="19.5" customHeight="1" x14ac:dyDescent="0.3">
      <c r="A281" s="1">
        <v>279</v>
      </c>
      <c r="B281" s="10">
        <v>46302</v>
      </c>
      <c r="C281" s="1" t="s">
        <v>119</v>
      </c>
      <c r="D281" s="1" t="s">
        <v>121</v>
      </c>
      <c r="E281" s="1">
        <v>3050</v>
      </c>
      <c r="F281" s="1"/>
      <c r="G281" s="1"/>
      <c r="H281" s="1"/>
      <c r="I281" s="1"/>
      <c r="J281" s="1">
        <f t="shared" si="4"/>
        <v>0</v>
      </c>
      <c r="K281" s="1"/>
    </row>
    <row r="282" spans="1:11" ht="19.5" customHeight="1" x14ac:dyDescent="0.3">
      <c r="A282" s="1">
        <v>280</v>
      </c>
      <c r="B282" s="10">
        <v>46303</v>
      </c>
      <c r="C282" s="1" t="s">
        <v>119</v>
      </c>
      <c r="D282" s="1" t="s">
        <v>121</v>
      </c>
      <c r="E282" s="1">
        <v>3050</v>
      </c>
      <c r="F282" s="1"/>
      <c r="G282" s="1"/>
      <c r="H282" s="1"/>
      <c r="I282" s="1"/>
      <c r="J282" s="1">
        <f t="shared" si="4"/>
        <v>0</v>
      </c>
      <c r="K282" s="1"/>
    </row>
    <row r="283" spans="1:11" ht="19.5" customHeight="1" x14ac:dyDescent="0.3">
      <c r="A283" s="1">
        <v>281</v>
      </c>
      <c r="B283" s="10">
        <v>46304</v>
      </c>
      <c r="C283" s="1" t="s">
        <v>119</v>
      </c>
      <c r="D283" s="1" t="s">
        <v>121</v>
      </c>
      <c r="E283" s="1">
        <v>3050</v>
      </c>
      <c r="F283" s="1"/>
      <c r="G283" s="1"/>
      <c r="H283" s="1"/>
      <c r="I283" s="1"/>
      <c r="J283" s="1">
        <f t="shared" si="4"/>
        <v>0</v>
      </c>
      <c r="K283" s="1"/>
    </row>
    <row r="284" spans="1:11" ht="19.5" customHeight="1" x14ac:dyDescent="0.3">
      <c r="A284" s="1">
        <v>282</v>
      </c>
      <c r="B284" s="10">
        <v>46305</v>
      </c>
      <c r="C284" s="1" t="s">
        <v>119</v>
      </c>
      <c r="D284" s="1" t="s">
        <v>121</v>
      </c>
      <c r="E284" s="1">
        <v>3050</v>
      </c>
      <c r="F284" s="1"/>
      <c r="G284" s="1"/>
      <c r="H284" s="1"/>
      <c r="I284" s="1"/>
      <c r="J284" s="1">
        <f t="shared" si="4"/>
        <v>0</v>
      </c>
      <c r="K284" s="1"/>
    </row>
    <row r="285" spans="1:11" ht="19.5" customHeight="1" x14ac:dyDescent="0.3">
      <c r="A285" s="1">
        <v>283</v>
      </c>
      <c r="B285" s="10">
        <v>46306</v>
      </c>
      <c r="C285" s="1" t="s">
        <v>119</v>
      </c>
      <c r="D285" s="1" t="s">
        <v>121</v>
      </c>
      <c r="E285" s="1">
        <v>3050</v>
      </c>
      <c r="F285" s="1"/>
      <c r="G285" s="1"/>
      <c r="H285" s="1"/>
      <c r="I285" s="1"/>
      <c r="J285" s="1">
        <f t="shared" si="4"/>
        <v>0</v>
      </c>
      <c r="K285" s="1"/>
    </row>
    <row r="286" spans="1:11" ht="19.5" customHeight="1" x14ac:dyDescent="0.3">
      <c r="A286" s="1">
        <v>284</v>
      </c>
      <c r="B286" s="10">
        <v>46307</v>
      </c>
      <c r="C286" s="1" t="s">
        <v>119</v>
      </c>
      <c r="D286" s="1" t="s">
        <v>121</v>
      </c>
      <c r="E286" s="1">
        <v>3050</v>
      </c>
      <c r="F286" s="1"/>
      <c r="G286" s="1"/>
      <c r="H286" s="1"/>
      <c r="I286" s="1"/>
      <c r="J286" s="1">
        <f t="shared" si="4"/>
        <v>0</v>
      </c>
      <c r="K286" s="1"/>
    </row>
    <row r="287" spans="1:11" ht="19.5" customHeight="1" x14ac:dyDescent="0.3">
      <c r="A287" s="1">
        <v>285</v>
      </c>
      <c r="B287" s="10">
        <v>46308</v>
      </c>
      <c r="C287" s="1" t="s">
        <v>119</v>
      </c>
      <c r="D287" s="1" t="s">
        <v>121</v>
      </c>
      <c r="E287" s="1">
        <v>3050</v>
      </c>
      <c r="F287" s="1"/>
      <c r="G287" s="1"/>
      <c r="H287" s="1"/>
      <c r="I287" s="1"/>
      <c r="J287" s="1">
        <f t="shared" si="4"/>
        <v>0</v>
      </c>
      <c r="K287" s="1"/>
    </row>
    <row r="288" spans="1:11" ht="19.5" customHeight="1" x14ac:dyDescent="0.3">
      <c r="A288" s="1">
        <v>286</v>
      </c>
      <c r="B288" s="10">
        <v>46309</v>
      </c>
      <c r="C288" s="1" t="s">
        <v>119</v>
      </c>
      <c r="D288" s="1" t="s">
        <v>121</v>
      </c>
      <c r="E288" s="1">
        <v>3050</v>
      </c>
      <c r="F288" s="1"/>
      <c r="G288" s="1"/>
      <c r="H288" s="1"/>
      <c r="I288" s="1"/>
      <c r="J288" s="1">
        <f t="shared" si="4"/>
        <v>0</v>
      </c>
      <c r="K288" s="1"/>
    </row>
    <row r="289" spans="1:11" ht="19.5" customHeight="1" x14ac:dyDescent="0.3">
      <c r="A289" s="1">
        <v>287</v>
      </c>
      <c r="B289" s="10">
        <v>46310</v>
      </c>
      <c r="C289" s="1" t="s">
        <v>119</v>
      </c>
      <c r="D289" s="1" t="s">
        <v>121</v>
      </c>
      <c r="E289" s="1">
        <v>3050</v>
      </c>
      <c r="F289" s="1"/>
      <c r="G289" s="1"/>
      <c r="H289" s="1"/>
      <c r="I289" s="1"/>
      <c r="J289" s="1">
        <f t="shared" si="4"/>
        <v>0</v>
      </c>
      <c r="K289" s="1"/>
    </row>
    <row r="290" spans="1:11" ht="19.5" customHeight="1" x14ac:dyDescent="0.3">
      <c r="A290" s="1">
        <v>288</v>
      </c>
      <c r="B290" s="10">
        <v>46311</v>
      </c>
      <c r="C290" s="1" t="s">
        <v>119</v>
      </c>
      <c r="D290" s="1" t="s">
        <v>121</v>
      </c>
      <c r="E290" s="1">
        <v>3050</v>
      </c>
      <c r="F290" s="1"/>
      <c r="G290" s="1"/>
      <c r="H290" s="1"/>
      <c r="I290" s="1"/>
      <c r="J290" s="1">
        <f t="shared" si="4"/>
        <v>0</v>
      </c>
      <c r="K290" s="1"/>
    </row>
    <row r="291" spans="1:11" ht="19.5" customHeight="1" x14ac:dyDescent="0.3">
      <c r="A291" s="1">
        <v>289</v>
      </c>
      <c r="B291" s="10">
        <v>46312</v>
      </c>
      <c r="C291" s="1" t="s">
        <v>119</v>
      </c>
      <c r="D291" s="1" t="s">
        <v>121</v>
      </c>
      <c r="E291" s="1">
        <v>3050</v>
      </c>
      <c r="F291" s="1"/>
      <c r="G291" s="1"/>
      <c r="H291" s="1"/>
      <c r="I291" s="1"/>
      <c r="J291" s="1">
        <f t="shared" si="4"/>
        <v>0</v>
      </c>
      <c r="K291" s="1"/>
    </row>
    <row r="292" spans="1:11" ht="19.5" customHeight="1" x14ac:dyDescent="0.3">
      <c r="A292" s="1">
        <v>290</v>
      </c>
      <c r="B292" s="10">
        <v>46313</v>
      </c>
      <c r="C292" s="1" t="s">
        <v>119</v>
      </c>
      <c r="D292" s="1" t="s">
        <v>121</v>
      </c>
      <c r="E292" s="1">
        <v>3050</v>
      </c>
      <c r="F292" s="1"/>
      <c r="G292" s="1"/>
      <c r="H292" s="1"/>
      <c r="I292" s="1"/>
      <c r="J292" s="1">
        <f t="shared" si="4"/>
        <v>0</v>
      </c>
      <c r="K292" s="1"/>
    </row>
    <row r="293" spans="1:11" ht="19.5" customHeight="1" x14ac:dyDescent="0.3">
      <c r="A293" s="1">
        <v>291</v>
      </c>
      <c r="B293" s="10">
        <v>46314</v>
      </c>
      <c r="C293" s="1" t="s">
        <v>119</v>
      </c>
      <c r="D293" s="1" t="s">
        <v>121</v>
      </c>
      <c r="E293" s="1">
        <v>3050</v>
      </c>
      <c r="F293" s="1"/>
      <c r="G293" s="1"/>
      <c r="H293" s="1"/>
      <c r="I293" s="1"/>
      <c r="J293" s="1">
        <f t="shared" si="4"/>
        <v>0</v>
      </c>
      <c r="K293" s="1"/>
    </row>
    <row r="294" spans="1:11" ht="19.5" customHeight="1" x14ac:dyDescent="0.3">
      <c r="A294" s="1">
        <v>292</v>
      </c>
      <c r="B294" s="10">
        <v>46315</v>
      </c>
      <c r="C294" s="1" t="s">
        <v>119</v>
      </c>
      <c r="D294" s="1" t="s">
        <v>121</v>
      </c>
      <c r="E294" s="1">
        <v>3050</v>
      </c>
      <c r="F294" s="1"/>
      <c r="G294" s="1"/>
      <c r="H294" s="1"/>
      <c r="I294" s="1"/>
      <c r="J294" s="1">
        <f t="shared" si="4"/>
        <v>0</v>
      </c>
      <c r="K294" s="1"/>
    </row>
    <row r="295" spans="1:11" ht="19.5" customHeight="1" x14ac:dyDescent="0.3">
      <c r="A295" s="1">
        <v>293</v>
      </c>
      <c r="B295" s="10">
        <v>46316</v>
      </c>
      <c r="C295" s="1" t="s">
        <v>119</v>
      </c>
      <c r="D295" s="1" t="s">
        <v>121</v>
      </c>
      <c r="E295" s="1">
        <v>3050</v>
      </c>
      <c r="F295" s="1"/>
      <c r="G295" s="1"/>
      <c r="H295" s="1"/>
      <c r="I295" s="1"/>
      <c r="J295" s="1">
        <f t="shared" si="4"/>
        <v>0</v>
      </c>
      <c r="K295" s="1"/>
    </row>
    <row r="296" spans="1:11" ht="19.5" customHeight="1" x14ac:dyDescent="0.3">
      <c r="A296" s="1">
        <v>294</v>
      </c>
      <c r="B296" s="10">
        <v>46317</v>
      </c>
      <c r="C296" s="1" t="s">
        <v>119</v>
      </c>
      <c r="D296" s="1" t="s">
        <v>121</v>
      </c>
      <c r="E296" s="1">
        <v>3050</v>
      </c>
      <c r="F296" s="1"/>
      <c r="G296" s="1"/>
      <c r="H296" s="1"/>
      <c r="I296" s="1"/>
      <c r="J296" s="1">
        <f t="shared" si="4"/>
        <v>0</v>
      </c>
      <c r="K296" s="1"/>
    </row>
    <row r="297" spans="1:11" ht="19.5" customHeight="1" x14ac:dyDescent="0.3">
      <c r="A297" s="1">
        <v>295</v>
      </c>
      <c r="B297" s="10">
        <v>46318</v>
      </c>
      <c r="C297" s="1" t="s">
        <v>119</v>
      </c>
      <c r="D297" s="1" t="s">
        <v>121</v>
      </c>
      <c r="E297" s="1">
        <v>3050</v>
      </c>
      <c r="F297" s="1"/>
      <c r="G297" s="1"/>
      <c r="H297" s="1"/>
      <c r="I297" s="1"/>
      <c r="J297" s="1">
        <f t="shared" si="4"/>
        <v>0</v>
      </c>
      <c r="K297" s="1"/>
    </row>
    <row r="298" spans="1:11" ht="19.5" customHeight="1" x14ac:dyDescent="0.3">
      <c r="A298" s="1">
        <v>296</v>
      </c>
      <c r="B298" s="10">
        <v>46319</v>
      </c>
      <c r="C298" s="1" t="s">
        <v>119</v>
      </c>
      <c r="D298" s="1" t="s">
        <v>121</v>
      </c>
      <c r="E298" s="1">
        <v>3050</v>
      </c>
      <c r="F298" s="1"/>
      <c r="G298" s="1"/>
      <c r="H298" s="1"/>
      <c r="I298" s="1"/>
      <c r="J298" s="1">
        <f t="shared" si="4"/>
        <v>0</v>
      </c>
      <c r="K298" s="1"/>
    </row>
    <row r="299" spans="1:11" ht="19.5" customHeight="1" x14ac:dyDescent="0.3">
      <c r="A299" s="1">
        <v>297</v>
      </c>
      <c r="B299" s="10">
        <v>46320</v>
      </c>
      <c r="C299" s="1" t="s">
        <v>119</v>
      </c>
      <c r="D299" s="1" t="s">
        <v>121</v>
      </c>
      <c r="E299" s="1">
        <v>3050</v>
      </c>
      <c r="F299" s="1"/>
      <c r="G299" s="1"/>
      <c r="H299" s="1"/>
      <c r="I299" s="1"/>
      <c r="J299" s="1">
        <f t="shared" si="4"/>
        <v>0</v>
      </c>
      <c r="K299" s="1"/>
    </row>
    <row r="300" spans="1:11" ht="19.5" customHeight="1" x14ac:dyDescent="0.3">
      <c r="A300" s="1">
        <v>298</v>
      </c>
      <c r="B300" s="10">
        <v>46321</v>
      </c>
      <c r="C300" s="1" t="s">
        <v>119</v>
      </c>
      <c r="D300" s="1" t="s">
        <v>121</v>
      </c>
      <c r="E300" s="1">
        <v>3050</v>
      </c>
      <c r="F300" s="1"/>
      <c r="G300" s="1"/>
      <c r="H300" s="1"/>
      <c r="I300" s="1"/>
      <c r="J300" s="1">
        <f t="shared" si="4"/>
        <v>0</v>
      </c>
      <c r="K300" s="1"/>
    </row>
    <row r="301" spans="1:11" ht="19.5" customHeight="1" x14ac:dyDescent="0.3">
      <c r="A301" s="1">
        <v>299</v>
      </c>
      <c r="B301" s="10">
        <v>46322</v>
      </c>
      <c r="C301" s="1" t="s">
        <v>119</v>
      </c>
      <c r="D301" s="1" t="s">
        <v>121</v>
      </c>
      <c r="E301" s="1">
        <v>3050</v>
      </c>
      <c r="F301" s="1"/>
      <c r="G301" s="1"/>
      <c r="H301" s="1"/>
      <c r="I301" s="1"/>
      <c r="J301" s="1">
        <f t="shared" si="4"/>
        <v>0</v>
      </c>
      <c r="K301" s="1"/>
    </row>
    <row r="302" spans="1:11" ht="19.5" customHeight="1" x14ac:dyDescent="0.3">
      <c r="A302" s="1">
        <v>300</v>
      </c>
      <c r="B302" s="10">
        <v>46323</v>
      </c>
      <c r="C302" s="1" t="s">
        <v>119</v>
      </c>
      <c r="D302" s="1" t="s">
        <v>121</v>
      </c>
      <c r="E302" s="1">
        <v>3050</v>
      </c>
      <c r="F302" s="1"/>
      <c r="G302" s="1"/>
      <c r="H302" s="1"/>
      <c r="I302" s="1"/>
      <c r="J302" s="1">
        <f t="shared" si="4"/>
        <v>0</v>
      </c>
      <c r="K302" s="1"/>
    </row>
    <row r="303" spans="1:11" ht="19.5" customHeight="1" x14ac:dyDescent="0.3">
      <c r="A303" s="1">
        <v>301</v>
      </c>
      <c r="B303" s="10">
        <v>46324</v>
      </c>
      <c r="C303" s="1" t="s">
        <v>119</v>
      </c>
      <c r="D303" s="1" t="s">
        <v>121</v>
      </c>
      <c r="E303" s="1">
        <v>3050</v>
      </c>
      <c r="F303" s="1"/>
      <c r="G303" s="1"/>
      <c r="H303" s="1"/>
      <c r="I303" s="1"/>
      <c r="J303" s="1">
        <f t="shared" si="4"/>
        <v>0</v>
      </c>
      <c r="K303" s="1"/>
    </row>
    <row r="304" spans="1:11" ht="19.5" customHeight="1" x14ac:dyDescent="0.3">
      <c r="A304" s="1">
        <v>302</v>
      </c>
      <c r="B304" s="10">
        <v>46325</v>
      </c>
      <c r="C304" s="1" t="s">
        <v>119</v>
      </c>
      <c r="D304" s="1" t="s">
        <v>121</v>
      </c>
      <c r="E304" s="1">
        <v>3050</v>
      </c>
      <c r="F304" s="1"/>
      <c r="G304" s="1"/>
      <c r="H304" s="1"/>
      <c r="I304" s="1"/>
      <c r="J304" s="1">
        <f t="shared" si="4"/>
        <v>0</v>
      </c>
      <c r="K304" s="1"/>
    </row>
    <row r="305" spans="1:11" ht="19.5" customHeight="1" x14ac:dyDescent="0.3">
      <c r="A305" s="1">
        <v>303</v>
      </c>
      <c r="B305" s="10">
        <v>46326</v>
      </c>
      <c r="C305" s="1" t="s">
        <v>119</v>
      </c>
      <c r="D305" s="1" t="s">
        <v>121</v>
      </c>
      <c r="E305" s="1">
        <v>3050</v>
      </c>
      <c r="F305" s="1"/>
      <c r="G305" s="1"/>
      <c r="H305" s="1"/>
      <c r="I305" s="1"/>
      <c r="J305" s="1">
        <f t="shared" si="4"/>
        <v>0</v>
      </c>
      <c r="K305" s="1"/>
    </row>
    <row r="306" spans="1:11" ht="19.5" customHeight="1" x14ac:dyDescent="0.3">
      <c r="A306" s="1">
        <v>304</v>
      </c>
      <c r="B306" s="10">
        <v>46327</v>
      </c>
      <c r="C306" s="1" t="s">
        <v>119</v>
      </c>
      <c r="D306" s="1" t="s">
        <v>121</v>
      </c>
      <c r="E306" s="1">
        <v>3050</v>
      </c>
      <c r="F306" s="1"/>
      <c r="G306" s="1"/>
      <c r="H306" s="1"/>
      <c r="I306" s="1"/>
      <c r="J306" s="1">
        <f t="shared" si="4"/>
        <v>0</v>
      </c>
      <c r="K306" s="1"/>
    </row>
    <row r="307" spans="1:11" ht="19.5" customHeight="1" x14ac:dyDescent="0.3">
      <c r="A307" s="1">
        <v>305</v>
      </c>
      <c r="B307" s="10">
        <v>46328</v>
      </c>
      <c r="C307" s="1" t="s">
        <v>119</v>
      </c>
      <c r="D307" s="1" t="s">
        <v>121</v>
      </c>
      <c r="E307" s="1">
        <v>3050</v>
      </c>
      <c r="F307" s="1"/>
      <c r="G307" s="1"/>
      <c r="H307" s="1"/>
      <c r="I307" s="1"/>
      <c r="J307" s="1">
        <f t="shared" si="4"/>
        <v>0</v>
      </c>
      <c r="K307" s="1"/>
    </row>
    <row r="308" spans="1:11" ht="19.5" customHeight="1" x14ac:dyDescent="0.3">
      <c r="A308" s="1">
        <v>306</v>
      </c>
      <c r="B308" s="10">
        <v>46329</v>
      </c>
      <c r="C308" s="1" t="s">
        <v>119</v>
      </c>
      <c r="D308" s="1" t="s">
        <v>121</v>
      </c>
      <c r="E308" s="1">
        <v>3050</v>
      </c>
      <c r="F308" s="1"/>
      <c r="G308" s="1"/>
      <c r="H308" s="1"/>
      <c r="I308" s="1"/>
      <c r="J308" s="1">
        <f t="shared" si="4"/>
        <v>0</v>
      </c>
      <c r="K308" s="1"/>
    </row>
    <row r="309" spans="1:11" ht="19.5" customHeight="1" x14ac:dyDescent="0.3">
      <c r="A309" s="1">
        <v>307</v>
      </c>
      <c r="B309" s="10">
        <v>46330</v>
      </c>
      <c r="C309" s="1" t="s">
        <v>119</v>
      </c>
      <c r="D309" s="1" t="s">
        <v>121</v>
      </c>
      <c r="E309" s="1">
        <v>3050</v>
      </c>
      <c r="F309" s="1"/>
      <c r="G309" s="1"/>
      <c r="H309" s="1"/>
      <c r="I309" s="1"/>
      <c r="J309" s="1">
        <f t="shared" si="4"/>
        <v>0</v>
      </c>
      <c r="K309" s="1"/>
    </row>
    <row r="310" spans="1:11" ht="19.5" customHeight="1" x14ac:dyDescent="0.3">
      <c r="A310" s="1">
        <v>308</v>
      </c>
      <c r="B310" s="10">
        <v>46331</v>
      </c>
      <c r="C310" s="1" t="s">
        <v>119</v>
      </c>
      <c r="D310" s="1" t="s">
        <v>121</v>
      </c>
      <c r="E310" s="1">
        <v>3050</v>
      </c>
      <c r="F310" s="1"/>
      <c r="G310" s="1"/>
      <c r="H310" s="1"/>
      <c r="I310" s="1"/>
      <c r="J310" s="1">
        <f t="shared" si="4"/>
        <v>0</v>
      </c>
      <c r="K310" s="1"/>
    </row>
    <row r="311" spans="1:11" ht="19.5" customHeight="1" x14ac:dyDescent="0.3">
      <c r="A311" s="1">
        <v>309</v>
      </c>
      <c r="B311" s="10">
        <v>46332</v>
      </c>
      <c r="C311" s="1" t="s">
        <v>119</v>
      </c>
      <c r="D311" s="1" t="s">
        <v>121</v>
      </c>
      <c r="E311" s="1">
        <v>3050</v>
      </c>
      <c r="F311" s="1"/>
      <c r="G311" s="1"/>
      <c r="H311" s="1"/>
      <c r="I311" s="1"/>
      <c r="J311" s="1">
        <f t="shared" si="4"/>
        <v>0</v>
      </c>
      <c r="K311" s="1"/>
    </row>
    <row r="312" spans="1:11" ht="19.5" customHeight="1" x14ac:dyDescent="0.3">
      <c r="A312" s="1">
        <v>310</v>
      </c>
      <c r="B312" s="10">
        <v>46333</v>
      </c>
      <c r="C312" s="1" t="s">
        <v>119</v>
      </c>
      <c r="D312" s="1" t="s">
        <v>121</v>
      </c>
      <c r="E312" s="1">
        <v>3050</v>
      </c>
      <c r="F312" s="1"/>
      <c r="G312" s="1"/>
      <c r="H312" s="1"/>
      <c r="I312" s="1"/>
      <c r="J312" s="1">
        <f t="shared" si="4"/>
        <v>0</v>
      </c>
      <c r="K312" s="1"/>
    </row>
    <row r="313" spans="1:11" ht="19.5" customHeight="1" x14ac:dyDescent="0.3">
      <c r="A313" s="1">
        <v>311</v>
      </c>
      <c r="B313" s="10">
        <v>46334</v>
      </c>
      <c r="C313" s="1" t="s">
        <v>119</v>
      </c>
      <c r="D313" s="1" t="s">
        <v>121</v>
      </c>
      <c r="E313" s="1">
        <v>3050</v>
      </c>
      <c r="F313" s="1"/>
      <c r="G313" s="1"/>
      <c r="H313" s="1"/>
      <c r="I313" s="1"/>
      <c r="J313" s="1">
        <f t="shared" si="4"/>
        <v>0</v>
      </c>
      <c r="K313" s="1"/>
    </row>
    <row r="314" spans="1:11" ht="19.5" customHeight="1" x14ac:dyDescent="0.3">
      <c r="A314" s="1">
        <v>312</v>
      </c>
      <c r="B314" s="10">
        <v>46335</v>
      </c>
      <c r="C314" s="1" t="s">
        <v>119</v>
      </c>
      <c r="D314" s="1" t="s">
        <v>121</v>
      </c>
      <c r="E314" s="1">
        <v>3050</v>
      </c>
      <c r="F314" s="1"/>
      <c r="G314" s="1"/>
      <c r="H314" s="1"/>
      <c r="I314" s="1"/>
      <c r="J314" s="1">
        <f t="shared" si="4"/>
        <v>0</v>
      </c>
      <c r="K314" s="1"/>
    </row>
    <row r="315" spans="1:11" ht="19.5" customHeight="1" x14ac:dyDescent="0.3">
      <c r="A315" s="1">
        <v>313</v>
      </c>
      <c r="B315" s="10">
        <v>46336</v>
      </c>
      <c r="C315" s="1" t="s">
        <v>119</v>
      </c>
      <c r="D315" s="1" t="s">
        <v>121</v>
      </c>
      <c r="E315" s="1">
        <v>3050</v>
      </c>
      <c r="F315" s="1"/>
      <c r="G315" s="1"/>
      <c r="H315" s="1"/>
      <c r="I315" s="1"/>
      <c r="J315" s="1">
        <f t="shared" si="4"/>
        <v>0</v>
      </c>
      <c r="K315" s="1"/>
    </row>
    <row r="316" spans="1:11" ht="19.5" customHeight="1" x14ac:dyDescent="0.3">
      <c r="A316" s="1">
        <v>314</v>
      </c>
      <c r="B316" s="10">
        <v>46337</v>
      </c>
      <c r="C316" s="1" t="s">
        <v>119</v>
      </c>
      <c r="D316" s="1" t="s">
        <v>121</v>
      </c>
      <c r="E316" s="1">
        <v>3050</v>
      </c>
      <c r="F316" s="1"/>
      <c r="G316" s="1"/>
      <c r="H316" s="1"/>
      <c r="I316" s="1"/>
      <c r="J316" s="1">
        <f t="shared" si="4"/>
        <v>0</v>
      </c>
      <c r="K316" s="1"/>
    </row>
    <row r="317" spans="1:11" ht="19.5" customHeight="1" x14ac:dyDescent="0.3">
      <c r="A317" s="1">
        <v>315</v>
      </c>
      <c r="B317" s="10">
        <v>46338</v>
      </c>
      <c r="C317" s="1" t="s">
        <v>119</v>
      </c>
      <c r="D317" s="1" t="s">
        <v>121</v>
      </c>
      <c r="E317" s="1">
        <v>3050</v>
      </c>
      <c r="F317" s="1"/>
      <c r="G317" s="1"/>
      <c r="H317" s="1"/>
      <c r="I317" s="1"/>
      <c r="J317" s="1">
        <f t="shared" si="4"/>
        <v>0</v>
      </c>
      <c r="K317" s="1"/>
    </row>
    <row r="318" spans="1:11" ht="19.5" customHeight="1" x14ac:dyDescent="0.3">
      <c r="A318" s="1">
        <v>316</v>
      </c>
      <c r="B318" s="10">
        <v>46339</v>
      </c>
      <c r="C318" s="1" t="s">
        <v>119</v>
      </c>
      <c r="D318" s="1" t="s">
        <v>121</v>
      </c>
      <c r="E318" s="1">
        <v>3050</v>
      </c>
      <c r="F318" s="1"/>
      <c r="G318" s="1"/>
      <c r="H318" s="1"/>
      <c r="I318" s="1"/>
      <c r="J318" s="1">
        <f t="shared" si="4"/>
        <v>0</v>
      </c>
      <c r="K318" s="1"/>
    </row>
    <row r="319" spans="1:11" ht="19.5" customHeight="1" x14ac:dyDescent="0.3">
      <c r="A319" s="1">
        <v>317</v>
      </c>
      <c r="B319" s="10">
        <v>46340</v>
      </c>
      <c r="C319" s="1" t="s">
        <v>119</v>
      </c>
      <c r="D319" s="1" t="s">
        <v>121</v>
      </c>
      <c r="E319" s="1">
        <v>3050</v>
      </c>
      <c r="F319" s="1"/>
      <c r="G319" s="1"/>
      <c r="H319" s="1"/>
      <c r="I319" s="1"/>
      <c r="J319" s="1">
        <f t="shared" si="4"/>
        <v>0</v>
      </c>
      <c r="K319" s="1"/>
    </row>
    <row r="320" spans="1:11" ht="19.5" customHeight="1" x14ac:dyDescent="0.3">
      <c r="A320" s="1">
        <v>318</v>
      </c>
      <c r="B320" s="10">
        <v>46341</v>
      </c>
      <c r="C320" s="1" t="s">
        <v>119</v>
      </c>
      <c r="D320" s="1" t="s">
        <v>121</v>
      </c>
      <c r="E320" s="1">
        <v>3050</v>
      </c>
      <c r="F320" s="1"/>
      <c r="G320" s="1"/>
      <c r="H320" s="1"/>
      <c r="I320" s="1"/>
      <c r="J320" s="1">
        <f t="shared" si="4"/>
        <v>0</v>
      </c>
      <c r="K320" s="1"/>
    </row>
    <row r="321" spans="1:11" ht="19.5" customHeight="1" x14ac:dyDescent="0.3">
      <c r="A321" s="1">
        <v>319</v>
      </c>
      <c r="B321" s="10">
        <v>46342</v>
      </c>
      <c r="C321" s="1" t="s">
        <v>119</v>
      </c>
      <c r="D321" s="1" t="s">
        <v>121</v>
      </c>
      <c r="E321" s="1">
        <v>3050</v>
      </c>
      <c r="F321" s="1"/>
      <c r="G321" s="1"/>
      <c r="H321" s="1"/>
      <c r="I321" s="1"/>
      <c r="J321" s="1">
        <f t="shared" si="4"/>
        <v>0</v>
      </c>
      <c r="K321" s="1"/>
    </row>
    <row r="322" spans="1:11" ht="19.5" customHeight="1" x14ac:dyDescent="0.3">
      <c r="A322" s="1">
        <v>320</v>
      </c>
      <c r="B322" s="10">
        <v>46343</v>
      </c>
      <c r="C322" s="1" t="s">
        <v>119</v>
      </c>
      <c r="D322" s="1" t="s">
        <v>121</v>
      </c>
      <c r="E322" s="1">
        <v>3050</v>
      </c>
      <c r="F322" s="1"/>
      <c r="G322" s="1"/>
      <c r="H322" s="1"/>
      <c r="I322" s="1"/>
      <c r="J322" s="1">
        <f t="shared" si="4"/>
        <v>0</v>
      </c>
      <c r="K322" s="1"/>
    </row>
    <row r="323" spans="1:11" ht="19.5" customHeight="1" x14ac:dyDescent="0.3">
      <c r="A323" s="1">
        <v>321</v>
      </c>
      <c r="B323" s="10">
        <v>46344</v>
      </c>
      <c r="C323" s="1" t="s">
        <v>119</v>
      </c>
      <c r="D323" s="1" t="s">
        <v>121</v>
      </c>
      <c r="E323" s="1">
        <v>3050</v>
      </c>
      <c r="F323" s="1"/>
      <c r="G323" s="1"/>
      <c r="H323" s="1"/>
      <c r="I323" s="1"/>
      <c r="J323" s="1">
        <f t="shared" si="4"/>
        <v>0</v>
      </c>
      <c r="K323" s="1"/>
    </row>
    <row r="324" spans="1:11" ht="19.5" customHeight="1" x14ac:dyDescent="0.3">
      <c r="A324" s="1">
        <v>322</v>
      </c>
      <c r="B324" s="10">
        <v>46345</v>
      </c>
      <c r="C324" s="1" t="s">
        <v>119</v>
      </c>
      <c r="D324" s="1" t="s">
        <v>121</v>
      </c>
      <c r="E324" s="1">
        <v>3050</v>
      </c>
      <c r="F324" s="1"/>
      <c r="G324" s="1"/>
      <c r="H324" s="1"/>
      <c r="I324" s="1"/>
      <c r="J324" s="1">
        <f t="shared" ref="J324:J367" si="5">E324*F324-G324-H324+I324</f>
        <v>0</v>
      </c>
      <c r="K324" s="1"/>
    </row>
    <row r="325" spans="1:11" ht="19.5" customHeight="1" x14ac:dyDescent="0.3">
      <c r="A325" s="1">
        <v>323</v>
      </c>
      <c r="B325" s="10">
        <v>46346</v>
      </c>
      <c r="C325" s="1" t="s">
        <v>119</v>
      </c>
      <c r="D325" s="1" t="s">
        <v>121</v>
      </c>
      <c r="E325" s="1">
        <v>3050</v>
      </c>
      <c r="F325" s="1"/>
      <c r="G325" s="1"/>
      <c r="H325" s="1"/>
      <c r="I325" s="1"/>
      <c r="J325" s="1">
        <f t="shared" si="5"/>
        <v>0</v>
      </c>
      <c r="K325" s="1"/>
    </row>
    <row r="326" spans="1:11" ht="19.5" customHeight="1" x14ac:dyDescent="0.3">
      <c r="A326" s="1">
        <v>324</v>
      </c>
      <c r="B326" s="10">
        <v>46347</v>
      </c>
      <c r="C326" s="1" t="s">
        <v>119</v>
      </c>
      <c r="D326" s="1" t="s">
        <v>121</v>
      </c>
      <c r="E326" s="1">
        <v>3050</v>
      </c>
      <c r="F326" s="1"/>
      <c r="G326" s="1"/>
      <c r="H326" s="1"/>
      <c r="I326" s="1"/>
      <c r="J326" s="1">
        <f t="shared" si="5"/>
        <v>0</v>
      </c>
      <c r="K326" s="1"/>
    </row>
    <row r="327" spans="1:11" ht="19.5" customHeight="1" x14ac:dyDescent="0.3">
      <c r="A327" s="1">
        <v>325</v>
      </c>
      <c r="B327" s="10">
        <v>46348</v>
      </c>
      <c r="C327" s="1" t="s">
        <v>119</v>
      </c>
      <c r="D327" s="1" t="s">
        <v>121</v>
      </c>
      <c r="E327" s="1">
        <v>3050</v>
      </c>
      <c r="F327" s="1"/>
      <c r="G327" s="1"/>
      <c r="H327" s="1"/>
      <c r="I327" s="1"/>
      <c r="J327" s="1">
        <f t="shared" si="5"/>
        <v>0</v>
      </c>
      <c r="K327" s="1"/>
    </row>
    <row r="328" spans="1:11" ht="19.5" customHeight="1" x14ac:dyDescent="0.3">
      <c r="A328" s="1">
        <v>326</v>
      </c>
      <c r="B328" s="10">
        <v>46349</v>
      </c>
      <c r="C328" s="1" t="s">
        <v>119</v>
      </c>
      <c r="D328" s="1" t="s">
        <v>121</v>
      </c>
      <c r="E328" s="1">
        <v>3050</v>
      </c>
      <c r="F328" s="1"/>
      <c r="G328" s="1"/>
      <c r="H328" s="1"/>
      <c r="I328" s="1"/>
      <c r="J328" s="1">
        <f t="shared" si="5"/>
        <v>0</v>
      </c>
      <c r="K328" s="1"/>
    </row>
    <row r="329" spans="1:11" ht="19.5" customHeight="1" x14ac:dyDescent="0.3">
      <c r="A329" s="1">
        <v>327</v>
      </c>
      <c r="B329" s="10">
        <v>46350</v>
      </c>
      <c r="C329" s="1" t="s">
        <v>119</v>
      </c>
      <c r="D329" s="1" t="s">
        <v>121</v>
      </c>
      <c r="E329" s="1">
        <v>3050</v>
      </c>
      <c r="F329" s="1"/>
      <c r="G329" s="1"/>
      <c r="H329" s="1"/>
      <c r="I329" s="1"/>
      <c r="J329" s="1">
        <f t="shared" si="5"/>
        <v>0</v>
      </c>
      <c r="K329" s="1"/>
    </row>
    <row r="330" spans="1:11" ht="19.5" customHeight="1" x14ac:dyDescent="0.3">
      <c r="A330" s="1">
        <v>328</v>
      </c>
      <c r="B330" s="10">
        <v>46351</v>
      </c>
      <c r="C330" s="1" t="s">
        <v>119</v>
      </c>
      <c r="D330" s="1" t="s">
        <v>121</v>
      </c>
      <c r="E330" s="1">
        <v>3050</v>
      </c>
      <c r="F330" s="1"/>
      <c r="G330" s="1"/>
      <c r="H330" s="1"/>
      <c r="I330" s="1"/>
      <c r="J330" s="1">
        <f t="shared" si="5"/>
        <v>0</v>
      </c>
      <c r="K330" s="1"/>
    </row>
    <row r="331" spans="1:11" ht="19.5" customHeight="1" x14ac:dyDescent="0.3">
      <c r="A331" s="1">
        <v>329</v>
      </c>
      <c r="B331" s="10">
        <v>46352</v>
      </c>
      <c r="C331" s="1" t="s">
        <v>119</v>
      </c>
      <c r="D331" s="1" t="s">
        <v>121</v>
      </c>
      <c r="E331" s="1">
        <v>3050</v>
      </c>
      <c r="F331" s="1"/>
      <c r="G331" s="1"/>
      <c r="H331" s="1"/>
      <c r="I331" s="1"/>
      <c r="J331" s="1">
        <f t="shared" si="5"/>
        <v>0</v>
      </c>
      <c r="K331" s="1"/>
    </row>
    <row r="332" spans="1:11" ht="19.5" customHeight="1" x14ac:dyDescent="0.3">
      <c r="A332" s="1">
        <v>330</v>
      </c>
      <c r="B332" s="10">
        <v>46353</v>
      </c>
      <c r="C332" s="1" t="s">
        <v>119</v>
      </c>
      <c r="D332" s="1" t="s">
        <v>121</v>
      </c>
      <c r="E332" s="1">
        <v>3050</v>
      </c>
      <c r="F332" s="1"/>
      <c r="G332" s="1"/>
      <c r="H332" s="1"/>
      <c r="I332" s="1"/>
      <c r="J332" s="1">
        <f t="shared" si="5"/>
        <v>0</v>
      </c>
      <c r="K332" s="1"/>
    </row>
    <row r="333" spans="1:11" ht="19.5" customHeight="1" x14ac:dyDescent="0.3">
      <c r="A333" s="1">
        <v>331</v>
      </c>
      <c r="B333" s="10">
        <v>46354</v>
      </c>
      <c r="C333" s="1" t="s">
        <v>119</v>
      </c>
      <c r="D333" s="1" t="s">
        <v>121</v>
      </c>
      <c r="E333" s="1">
        <v>3050</v>
      </c>
      <c r="F333" s="1"/>
      <c r="G333" s="1"/>
      <c r="H333" s="1"/>
      <c r="I333" s="1"/>
      <c r="J333" s="1">
        <f t="shared" si="5"/>
        <v>0</v>
      </c>
      <c r="K333" s="1"/>
    </row>
    <row r="334" spans="1:11" ht="19.5" customHeight="1" x14ac:dyDescent="0.3">
      <c r="A334" s="1">
        <v>332</v>
      </c>
      <c r="B334" s="10">
        <v>46355</v>
      </c>
      <c r="C334" s="1" t="s">
        <v>119</v>
      </c>
      <c r="D334" s="1" t="s">
        <v>121</v>
      </c>
      <c r="E334" s="1">
        <v>3050</v>
      </c>
      <c r="F334" s="1"/>
      <c r="G334" s="1"/>
      <c r="H334" s="1"/>
      <c r="I334" s="1"/>
      <c r="J334" s="1">
        <f t="shared" si="5"/>
        <v>0</v>
      </c>
      <c r="K334" s="1"/>
    </row>
    <row r="335" spans="1:11" ht="19.5" customHeight="1" x14ac:dyDescent="0.3">
      <c r="A335" s="1">
        <v>333</v>
      </c>
      <c r="B335" s="10">
        <v>46356</v>
      </c>
      <c r="C335" s="1" t="s">
        <v>119</v>
      </c>
      <c r="D335" s="1" t="s">
        <v>121</v>
      </c>
      <c r="E335" s="1">
        <v>3050</v>
      </c>
      <c r="F335" s="1"/>
      <c r="G335" s="1"/>
      <c r="H335" s="1"/>
      <c r="I335" s="1"/>
      <c r="J335" s="1">
        <f t="shared" si="5"/>
        <v>0</v>
      </c>
      <c r="K335" s="1"/>
    </row>
    <row r="336" spans="1:11" ht="19.5" customHeight="1" x14ac:dyDescent="0.3">
      <c r="A336" s="1">
        <v>334</v>
      </c>
      <c r="B336" s="10">
        <v>46357</v>
      </c>
      <c r="C336" s="1" t="s">
        <v>119</v>
      </c>
      <c r="D336" s="1" t="s">
        <v>121</v>
      </c>
      <c r="E336" s="1">
        <v>3050</v>
      </c>
      <c r="F336" s="1"/>
      <c r="G336" s="1"/>
      <c r="H336" s="1"/>
      <c r="I336" s="1"/>
      <c r="J336" s="1">
        <f t="shared" si="5"/>
        <v>0</v>
      </c>
      <c r="K336" s="1"/>
    </row>
    <row r="337" spans="1:11" ht="19.5" customHeight="1" x14ac:dyDescent="0.3">
      <c r="A337" s="1">
        <v>335</v>
      </c>
      <c r="B337" s="10">
        <v>46358</v>
      </c>
      <c r="C337" s="1" t="s">
        <v>119</v>
      </c>
      <c r="D337" s="1" t="s">
        <v>121</v>
      </c>
      <c r="E337" s="1">
        <v>3050</v>
      </c>
      <c r="F337" s="1"/>
      <c r="G337" s="1"/>
      <c r="H337" s="1"/>
      <c r="I337" s="1"/>
      <c r="J337" s="1">
        <f t="shared" si="5"/>
        <v>0</v>
      </c>
      <c r="K337" s="1"/>
    </row>
    <row r="338" spans="1:11" ht="19.5" customHeight="1" x14ac:dyDescent="0.3">
      <c r="A338" s="1">
        <v>336</v>
      </c>
      <c r="B338" s="10">
        <v>46359</v>
      </c>
      <c r="C338" s="1" t="s">
        <v>119</v>
      </c>
      <c r="D338" s="1" t="s">
        <v>121</v>
      </c>
      <c r="E338" s="1">
        <v>3050</v>
      </c>
      <c r="F338" s="1"/>
      <c r="G338" s="1"/>
      <c r="H338" s="1"/>
      <c r="I338" s="1"/>
      <c r="J338" s="1">
        <f t="shared" si="5"/>
        <v>0</v>
      </c>
      <c r="K338" s="1"/>
    </row>
    <row r="339" spans="1:11" ht="19.5" customHeight="1" x14ac:dyDescent="0.3">
      <c r="A339" s="1">
        <v>337</v>
      </c>
      <c r="B339" s="10">
        <v>46360</v>
      </c>
      <c r="C339" s="1" t="s">
        <v>119</v>
      </c>
      <c r="D339" s="1" t="s">
        <v>121</v>
      </c>
      <c r="E339" s="1">
        <v>3050</v>
      </c>
      <c r="F339" s="1"/>
      <c r="G339" s="1"/>
      <c r="H339" s="1"/>
      <c r="I339" s="1"/>
      <c r="J339" s="1">
        <f t="shared" si="5"/>
        <v>0</v>
      </c>
      <c r="K339" s="1"/>
    </row>
    <row r="340" spans="1:11" ht="19.5" customHeight="1" x14ac:dyDescent="0.3">
      <c r="A340" s="1">
        <v>338</v>
      </c>
      <c r="B340" s="10">
        <v>46361</v>
      </c>
      <c r="C340" s="1" t="s">
        <v>119</v>
      </c>
      <c r="D340" s="1" t="s">
        <v>121</v>
      </c>
      <c r="E340" s="1">
        <v>3050</v>
      </c>
      <c r="F340" s="1"/>
      <c r="G340" s="1"/>
      <c r="H340" s="1"/>
      <c r="I340" s="1"/>
      <c r="J340" s="1">
        <f t="shared" si="5"/>
        <v>0</v>
      </c>
      <c r="K340" s="1"/>
    </row>
    <row r="341" spans="1:11" ht="19.5" customHeight="1" x14ac:dyDescent="0.3">
      <c r="A341" s="1">
        <v>339</v>
      </c>
      <c r="B341" s="10">
        <v>46362</v>
      </c>
      <c r="C341" s="1" t="s">
        <v>119</v>
      </c>
      <c r="D341" s="1" t="s">
        <v>121</v>
      </c>
      <c r="E341" s="1">
        <v>3050</v>
      </c>
      <c r="F341" s="1"/>
      <c r="G341" s="1"/>
      <c r="H341" s="1"/>
      <c r="I341" s="1"/>
      <c r="J341" s="1">
        <f t="shared" si="5"/>
        <v>0</v>
      </c>
      <c r="K341" s="1"/>
    </row>
    <row r="342" spans="1:11" ht="19.5" customHeight="1" x14ac:dyDescent="0.3">
      <c r="A342" s="1">
        <v>340</v>
      </c>
      <c r="B342" s="10">
        <v>46363</v>
      </c>
      <c r="C342" s="1" t="s">
        <v>119</v>
      </c>
      <c r="D342" s="1" t="s">
        <v>121</v>
      </c>
      <c r="E342" s="1">
        <v>3050</v>
      </c>
      <c r="F342" s="1"/>
      <c r="G342" s="1"/>
      <c r="H342" s="1"/>
      <c r="I342" s="1"/>
      <c r="J342" s="1">
        <f t="shared" si="5"/>
        <v>0</v>
      </c>
      <c r="K342" s="1"/>
    </row>
    <row r="343" spans="1:11" ht="19.5" customHeight="1" x14ac:dyDescent="0.3">
      <c r="A343" s="1">
        <v>341</v>
      </c>
      <c r="B343" s="10">
        <v>46364</v>
      </c>
      <c r="C343" s="1" t="s">
        <v>119</v>
      </c>
      <c r="D343" s="1" t="s">
        <v>121</v>
      </c>
      <c r="E343" s="1">
        <v>3050</v>
      </c>
      <c r="F343" s="1"/>
      <c r="G343" s="1"/>
      <c r="H343" s="1"/>
      <c r="I343" s="1"/>
      <c r="J343" s="1">
        <f t="shared" si="5"/>
        <v>0</v>
      </c>
      <c r="K343" s="1"/>
    </row>
    <row r="344" spans="1:11" ht="19.5" customHeight="1" x14ac:dyDescent="0.3">
      <c r="A344" s="1">
        <v>342</v>
      </c>
      <c r="B344" s="10">
        <v>46365</v>
      </c>
      <c r="C344" s="1" t="s">
        <v>119</v>
      </c>
      <c r="D344" s="1" t="s">
        <v>121</v>
      </c>
      <c r="E344" s="1">
        <v>3050</v>
      </c>
      <c r="F344" s="1"/>
      <c r="G344" s="1"/>
      <c r="H344" s="1"/>
      <c r="I344" s="1"/>
      <c r="J344" s="1">
        <f t="shared" si="5"/>
        <v>0</v>
      </c>
      <c r="K344" s="1"/>
    </row>
    <row r="345" spans="1:11" ht="19.5" customHeight="1" x14ac:dyDescent="0.3">
      <c r="A345" s="1">
        <v>343</v>
      </c>
      <c r="B345" s="10">
        <v>46366</v>
      </c>
      <c r="C345" s="1" t="s">
        <v>119</v>
      </c>
      <c r="D345" s="1" t="s">
        <v>121</v>
      </c>
      <c r="E345" s="1">
        <v>3050</v>
      </c>
      <c r="F345" s="1"/>
      <c r="G345" s="1"/>
      <c r="H345" s="1"/>
      <c r="I345" s="1"/>
      <c r="J345" s="1">
        <f t="shared" si="5"/>
        <v>0</v>
      </c>
      <c r="K345" s="1"/>
    </row>
    <row r="346" spans="1:11" ht="19.5" customHeight="1" x14ac:dyDescent="0.3">
      <c r="A346" s="1">
        <v>344</v>
      </c>
      <c r="B346" s="10">
        <v>46367</v>
      </c>
      <c r="C346" s="1" t="s">
        <v>119</v>
      </c>
      <c r="D346" s="1" t="s">
        <v>121</v>
      </c>
      <c r="E346" s="1">
        <v>3050</v>
      </c>
      <c r="F346" s="1"/>
      <c r="G346" s="1"/>
      <c r="H346" s="1"/>
      <c r="I346" s="1"/>
      <c r="J346" s="1">
        <f t="shared" si="5"/>
        <v>0</v>
      </c>
      <c r="K346" s="1"/>
    </row>
    <row r="347" spans="1:11" ht="19.5" customHeight="1" x14ac:dyDescent="0.3">
      <c r="A347" s="1">
        <v>345</v>
      </c>
      <c r="B347" s="10">
        <v>46368</v>
      </c>
      <c r="C347" s="1" t="s">
        <v>119</v>
      </c>
      <c r="D347" s="1" t="s">
        <v>121</v>
      </c>
      <c r="E347" s="1">
        <v>3050</v>
      </c>
      <c r="F347" s="1"/>
      <c r="G347" s="1"/>
      <c r="H347" s="1"/>
      <c r="I347" s="1"/>
      <c r="J347" s="1">
        <f t="shared" si="5"/>
        <v>0</v>
      </c>
      <c r="K347" s="1"/>
    </row>
    <row r="348" spans="1:11" ht="19.5" customHeight="1" x14ac:dyDescent="0.3">
      <c r="A348" s="1">
        <v>346</v>
      </c>
      <c r="B348" s="10">
        <v>46369</v>
      </c>
      <c r="C348" s="1" t="s">
        <v>119</v>
      </c>
      <c r="D348" s="1" t="s">
        <v>121</v>
      </c>
      <c r="E348" s="1">
        <v>3050</v>
      </c>
      <c r="F348" s="1"/>
      <c r="G348" s="1"/>
      <c r="H348" s="1"/>
      <c r="I348" s="1"/>
      <c r="J348" s="1">
        <f t="shared" si="5"/>
        <v>0</v>
      </c>
      <c r="K348" s="1"/>
    </row>
    <row r="349" spans="1:11" ht="19.5" customHeight="1" x14ac:dyDescent="0.3">
      <c r="A349" s="1">
        <v>347</v>
      </c>
      <c r="B349" s="10">
        <v>46370</v>
      </c>
      <c r="C349" s="1" t="s">
        <v>119</v>
      </c>
      <c r="D349" s="1" t="s">
        <v>121</v>
      </c>
      <c r="E349" s="1">
        <v>3050</v>
      </c>
      <c r="F349" s="1"/>
      <c r="G349" s="1"/>
      <c r="H349" s="1"/>
      <c r="I349" s="1"/>
      <c r="J349" s="1">
        <f t="shared" si="5"/>
        <v>0</v>
      </c>
      <c r="K349" s="1"/>
    </row>
    <row r="350" spans="1:11" ht="19.5" customHeight="1" x14ac:dyDescent="0.3">
      <c r="A350" s="1">
        <v>348</v>
      </c>
      <c r="B350" s="10">
        <v>46371</v>
      </c>
      <c r="C350" s="1" t="s">
        <v>119</v>
      </c>
      <c r="D350" s="1" t="s">
        <v>121</v>
      </c>
      <c r="E350" s="1">
        <v>3050</v>
      </c>
      <c r="F350" s="1"/>
      <c r="G350" s="1"/>
      <c r="H350" s="1"/>
      <c r="I350" s="1"/>
      <c r="J350" s="1">
        <f t="shared" si="5"/>
        <v>0</v>
      </c>
      <c r="K350" s="1"/>
    </row>
    <row r="351" spans="1:11" ht="19.5" customHeight="1" x14ac:dyDescent="0.3">
      <c r="A351" s="1">
        <v>349</v>
      </c>
      <c r="B351" s="10">
        <v>46372</v>
      </c>
      <c r="C351" s="1" t="s">
        <v>119</v>
      </c>
      <c r="D351" s="1" t="s">
        <v>121</v>
      </c>
      <c r="E351" s="1">
        <v>3050</v>
      </c>
      <c r="F351" s="1"/>
      <c r="G351" s="1"/>
      <c r="H351" s="1"/>
      <c r="I351" s="1"/>
      <c r="J351" s="1">
        <f t="shared" si="5"/>
        <v>0</v>
      </c>
      <c r="K351" s="1"/>
    </row>
    <row r="352" spans="1:11" ht="19.5" customHeight="1" x14ac:dyDescent="0.3">
      <c r="A352" s="1">
        <v>350</v>
      </c>
      <c r="B352" s="10">
        <v>46373</v>
      </c>
      <c r="C352" s="1" t="s">
        <v>119</v>
      </c>
      <c r="D352" s="1" t="s">
        <v>121</v>
      </c>
      <c r="E352" s="1">
        <v>3050</v>
      </c>
      <c r="F352" s="1"/>
      <c r="G352" s="1"/>
      <c r="H352" s="1"/>
      <c r="I352" s="1"/>
      <c r="J352" s="1">
        <f t="shared" si="5"/>
        <v>0</v>
      </c>
      <c r="K352" s="1"/>
    </row>
    <row r="353" spans="1:11" ht="19.5" customHeight="1" x14ac:dyDescent="0.3">
      <c r="A353" s="1">
        <v>351</v>
      </c>
      <c r="B353" s="10">
        <v>46374</v>
      </c>
      <c r="C353" s="1" t="s">
        <v>119</v>
      </c>
      <c r="D353" s="1" t="s">
        <v>121</v>
      </c>
      <c r="E353" s="1">
        <v>3050</v>
      </c>
      <c r="F353" s="1"/>
      <c r="G353" s="1"/>
      <c r="H353" s="1"/>
      <c r="I353" s="1"/>
      <c r="J353" s="1">
        <f t="shared" si="5"/>
        <v>0</v>
      </c>
      <c r="K353" s="1"/>
    </row>
    <row r="354" spans="1:11" ht="19.5" customHeight="1" x14ac:dyDescent="0.3">
      <c r="A354" s="1">
        <v>352</v>
      </c>
      <c r="B354" s="10">
        <v>46375</v>
      </c>
      <c r="C354" s="1" t="s">
        <v>119</v>
      </c>
      <c r="D354" s="1" t="s">
        <v>121</v>
      </c>
      <c r="E354" s="1">
        <v>3050</v>
      </c>
      <c r="F354" s="1"/>
      <c r="G354" s="1"/>
      <c r="H354" s="1"/>
      <c r="I354" s="1"/>
      <c r="J354" s="1">
        <f t="shared" si="5"/>
        <v>0</v>
      </c>
      <c r="K354" s="1"/>
    </row>
    <row r="355" spans="1:11" ht="19.5" customHeight="1" x14ac:dyDescent="0.3">
      <c r="A355" s="1">
        <v>353</v>
      </c>
      <c r="B355" s="10">
        <v>46376</v>
      </c>
      <c r="C355" s="1" t="s">
        <v>119</v>
      </c>
      <c r="D355" s="1" t="s">
        <v>121</v>
      </c>
      <c r="E355" s="1">
        <v>3050</v>
      </c>
      <c r="F355" s="1"/>
      <c r="G355" s="1"/>
      <c r="H355" s="1"/>
      <c r="I355" s="1"/>
      <c r="J355" s="1">
        <f t="shared" si="5"/>
        <v>0</v>
      </c>
      <c r="K355" s="1"/>
    </row>
    <row r="356" spans="1:11" ht="19.5" customHeight="1" x14ac:dyDescent="0.3">
      <c r="A356" s="1">
        <v>354</v>
      </c>
      <c r="B356" s="10">
        <v>46377</v>
      </c>
      <c r="C356" s="1" t="s">
        <v>119</v>
      </c>
      <c r="D356" s="1" t="s">
        <v>121</v>
      </c>
      <c r="E356" s="1">
        <v>3050</v>
      </c>
      <c r="F356" s="1"/>
      <c r="G356" s="1"/>
      <c r="H356" s="1"/>
      <c r="I356" s="1"/>
      <c r="J356" s="1">
        <f t="shared" si="5"/>
        <v>0</v>
      </c>
      <c r="K356" s="1"/>
    </row>
    <row r="357" spans="1:11" ht="19.5" customHeight="1" x14ac:dyDescent="0.3">
      <c r="A357" s="1">
        <v>355</v>
      </c>
      <c r="B357" s="10">
        <v>46378</v>
      </c>
      <c r="C357" s="1" t="s">
        <v>119</v>
      </c>
      <c r="D357" s="1" t="s">
        <v>121</v>
      </c>
      <c r="E357" s="1">
        <v>3050</v>
      </c>
      <c r="F357" s="1"/>
      <c r="G357" s="1"/>
      <c r="H357" s="1"/>
      <c r="I357" s="1"/>
      <c r="J357" s="1">
        <f t="shared" si="5"/>
        <v>0</v>
      </c>
      <c r="K357" s="1"/>
    </row>
    <row r="358" spans="1:11" ht="19.5" customHeight="1" x14ac:dyDescent="0.3">
      <c r="A358" s="1">
        <v>356</v>
      </c>
      <c r="B358" s="10">
        <v>46379</v>
      </c>
      <c r="C358" s="1" t="s">
        <v>119</v>
      </c>
      <c r="D358" s="1" t="s">
        <v>121</v>
      </c>
      <c r="E358" s="1">
        <v>3050</v>
      </c>
      <c r="F358" s="1"/>
      <c r="G358" s="1"/>
      <c r="H358" s="1"/>
      <c r="I358" s="1"/>
      <c r="J358" s="1">
        <f t="shared" si="5"/>
        <v>0</v>
      </c>
      <c r="K358" s="1"/>
    </row>
    <row r="359" spans="1:11" ht="19.5" customHeight="1" x14ac:dyDescent="0.3">
      <c r="A359" s="1">
        <v>357</v>
      </c>
      <c r="B359" s="10">
        <v>46380</v>
      </c>
      <c r="C359" s="1" t="s">
        <v>119</v>
      </c>
      <c r="D359" s="1" t="s">
        <v>121</v>
      </c>
      <c r="E359" s="1">
        <v>3050</v>
      </c>
      <c r="F359" s="1"/>
      <c r="G359" s="1"/>
      <c r="H359" s="1"/>
      <c r="I359" s="1"/>
      <c r="J359" s="1">
        <f t="shared" si="5"/>
        <v>0</v>
      </c>
      <c r="K359" s="1"/>
    </row>
    <row r="360" spans="1:11" ht="19.5" customHeight="1" x14ac:dyDescent="0.3">
      <c r="A360" s="1">
        <v>358</v>
      </c>
      <c r="B360" s="10">
        <v>46381</v>
      </c>
      <c r="C360" s="1" t="s">
        <v>119</v>
      </c>
      <c r="D360" s="1" t="s">
        <v>121</v>
      </c>
      <c r="E360" s="1">
        <v>3050</v>
      </c>
      <c r="F360" s="1"/>
      <c r="G360" s="1"/>
      <c r="H360" s="1"/>
      <c r="I360" s="1"/>
      <c r="J360" s="1">
        <f t="shared" si="5"/>
        <v>0</v>
      </c>
      <c r="K360" s="1"/>
    </row>
    <row r="361" spans="1:11" ht="19.5" customHeight="1" x14ac:dyDescent="0.3">
      <c r="A361" s="1">
        <v>359</v>
      </c>
      <c r="B361" s="10">
        <v>46382</v>
      </c>
      <c r="C361" s="1" t="s">
        <v>119</v>
      </c>
      <c r="D361" s="1" t="s">
        <v>121</v>
      </c>
      <c r="E361" s="1">
        <v>3050</v>
      </c>
      <c r="F361" s="1"/>
      <c r="G361" s="1"/>
      <c r="H361" s="1"/>
      <c r="I361" s="1"/>
      <c r="J361" s="1">
        <f t="shared" si="5"/>
        <v>0</v>
      </c>
      <c r="K361" s="1"/>
    </row>
    <row r="362" spans="1:11" ht="19.5" customHeight="1" x14ac:dyDescent="0.3">
      <c r="A362" s="1">
        <v>360</v>
      </c>
      <c r="B362" s="10">
        <v>46383</v>
      </c>
      <c r="C362" s="1" t="s">
        <v>119</v>
      </c>
      <c r="D362" s="1" t="s">
        <v>121</v>
      </c>
      <c r="E362" s="1">
        <v>3050</v>
      </c>
      <c r="F362" s="1"/>
      <c r="G362" s="1"/>
      <c r="H362" s="1"/>
      <c r="I362" s="1"/>
      <c r="J362" s="1">
        <f t="shared" si="5"/>
        <v>0</v>
      </c>
      <c r="K362" s="1"/>
    </row>
    <row r="363" spans="1:11" ht="19.5" customHeight="1" x14ac:dyDescent="0.3">
      <c r="A363" s="1">
        <v>361</v>
      </c>
      <c r="B363" s="10">
        <v>46384</v>
      </c>
      <c r="C363" s="1" t="s">
        <v>119</v>
      </c>
      <c r="D363" s="1" t="s">
        <v>121</v>
      </c>
      <c r="E363" s="1">
        <v>3050</v>
      </c>
      <c r="F363" s="1"/>
      <c r="G363" s="1"/>
      <c r="H363" s="1"/>
      <c r="I363" s="1"/>
      <c r="J363" s="1">
        <f t="shared" si="5"/>
        <v>0</v>
      </c>
      <c r="K363" s="1"/>
    </row>
    <row r="364" spans="1:11" ht="19.5" customHeight="1" x14ac:dyDescent="0.3">
      <c r="A364" s="1">
        <v>362</v>
      </c>
      <c r="B364" s="10">
        <v>46385</v>
      </c>
      <c r="C364" s="1" t="s">
        <v>119</v>
      </c>
      <c r="D364" s="1" t="s">
        <v>121</v>
      </c>
      <c r="E364" s="1">
        <v>3050</v>
      </c>
      <c r="F364" s="1"/>
      <c r="G364" s="1"/>
      <c r="H364" s="1"/>
      <c r="I364" s="1"/>
      <c r="J364" s="1">
        <f t="shared" si="5"/>
        <v>0</v>
      </c>
      <c r="K364" s="1"/>
    </row>
    <row r="365" spans="1:11" ht="19.5" customHeight="1" x14ac:dyDescent="0.3">
      <c r="A365" s="1">
        <v>363</v>
      </c>
      <c r="B365" s="10">
        <v>46386</v>
      </c>
      <c r="C365" s="1" t="s">
        <v>119</v>
      </c>
      <c r="D365" s="1" t="s">
        <v>121</v>
      </c>
      <c r="E365" s="1">
        <v>3050</v>
      </c>
      <c r="F365" s="1"/>
      <c r="G365" s="1"/>
      <c r="H365" s="1"/>
      <c r="I365" s="1"/>
      <c r="J365" s="1">
        <f t="shared" si="5"/>
        <v>0</v>
      </c>
      <c r="K365" s="1"/>
    </row>
    <row r="366" spans="1:11" ht="19.5" customHeight="1" x14ac:dyDescent="0.3">
      <c r="A366" s="1">
        <v>364</v>
      </c>
      <c r="B366" s="10">
        <v>46387</v>
      </c>
      <c r="C366" s="1" t="s">
        <v>119</v>
      </c>
      <c r="D366" s="1" t="s">
        <v>121</v>
      </c>
      <c r="E366" s="1">
        <v>3050</v>
      </c>
      <c r="F366" s="1"/>
      <c r="G366" s="1"/>
      <c r="H366" s="1"/>
      <c r="I366" s="1"/>
      <c r="J366" s="1">
        <f t="shared" si="5"/>
        <v>0</v>
      </c>
      <c r="K366" s="1"/>
    </row>
    <row r="367" spans="1:11" ht="19.5" customHeight="1" x14ac:dyDescent="0.3">
      <c r="A367" s="1">
        <v>365</v>
      </c>
      <c r="B367" s="10">
        <v>46388</v>
      </c>
      <c r="C367" s="1" t="s">
        <v>119</v>
      </c>
      <c r="D367" s="1" t="s">
        <v>121</v>
      </c>
      <c r="E367" s="1">
        <v>3050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34000000}"/>
  <mergeCells count="3">
    <mergeCell ref="A1:K1"/>
    <mergeCell ref="N4:O4"/>
    <mergeCell ref="M5:P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Worksheet____41"/>
  <dimension ref="A1:Q371"/>
  <sheetViews>
    <sheetView rightToLeft="1" workbookViewId="0">
      <selection activeCell="A2" sqref="A1:Q1048576"/>
    </sheetView>
  </sheetViews>
  <sheetFormatPr defaultRowHeight="19.5" customHeight="1" x14ac:dyDescent="0.3"/>
  <cols>
    <col min="1" max="1" width="4.1640625" customWidth="1"/>
    <col min="2" max="2" width="12.9140625" customWidth="1"/>
    <col min="3" max="3" width="14.1640625" customWidth="1"/>
    <col min="4" max="4" width="14"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9.5" customHeight="1" x14ac:dyDescent="0.3">
      <c r="A1" s="273" t="s">
        <v>123</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119</v>
      </c>
      <c r="D3" s="1" t="s">
        <v>122</v>
      </c>
      <c r="E3" s="1">
        <v>1100</v>
      </c>
      <c r="F3" s="1">
        <v>1</v>
      </c>
      <c r="G3" s="1"/>
      <c r="H3" s="1"/>
      <c r="I3" s="1"/>
      <c r="J3" s="1">
        <f>E3*F3-G3-H3+I3</f>
        <v>1100</v>
      </c>
      <c r="K3" s="1"/>
      <c r="M3" s="13"/>
      <c r="N3" s="13"/>
      <c r="O3" s="13"/>
      <c r="P3" s="13"/>
      <c r="Q3" s="13"/>
    </row>
    <row r="4" spans="1:17" ht="19.5" customHeight="1" x14ac:dyDescent="0.3">
      <c r="A4" s="1">
        <v>2</v>
      </c>
      <c r="B4" s="10">
        <v>46025</v>
      </c>
      <c r="C4" s="1" t="s">
        <v>119</v>
      </c>
      <c r="D4" s="1" t="s">
        <v>122</v>
      </c>
      <c r="E4" s="1">
        <v>1100</v>
      </c>
      <c r="F4" s="1"/>
      <c r="G4" s="1"/>
      <c r="H4" s="1"/>
      <c r="I4" s="1"/>
      <c r="J4" s="1">
        <f t="shared" ref="J4:J67" si="0">E4*F4-G4-H4+I4</f>
        <v>0</v>
      </c>
      <c r="K4" s="1"/>
      <c r="M4" s="11"/>
      <c r="N4" s="276" t="s">
        <v>18</v>
      </c>
      <c r="O4" s="276"/>
      <c r="P4" s="11"/>
      <c r="Q4" s="11"/>
    </row>
    <row r="5" spans="1:17" ht="19.5" customHeight="1" x14ac:dyDescent="0.3">
      <c r="A5" s="1">
        <v>3</v>
      </c>
      <c r="B5" s="10">
        <v>46026</v>
      </c>
      <c r="C5" s="1" t="s">
        <v>119</v>
      </c>
      <c r="D5" s="1" t="s">
        <v>122</v>
      </c>
      <c r="E5" s="1">
        <v>1100</v>
      </c>
      <c r="F5" s="1"/>
      <c r="G5" s="1"/>
      <c r="H5" s="1"/>
      <c r="I5" s="1"/>
      <c r="J5" s="1">
        <f t="shared" si="0"/>
        <v>0</v>
      </c>
      <c r="K5" s="1"/>
      <c r="M5" s="274" t="s">
        <v>17</v>
      </c>
      <c r="N5" s="274"/>
      <c r="O5" s="274"/>
      <c r="P5" s="274"/>
      <c r="Q5" s="12">
        <f>SUM(J2:J368)</f>
        <v>1100</v>
      </c>
    </row>
    <row r="6" spans="1:17" ht="19.5" customHeight="1" x14ac:dyDescent="0.3">
      <c r="A6" s="1">
        <v>4</v>
      </c>
      <c r="B6" s="10">
        <v>46027</v>
      </c>
      <c r="C6" s="1" t="s">
        <v>119</v>
      </c>
      <c r="D6" s="1" t="s">
        <v>122</v>
      </c>
      <c r="E6" s="1">
        <v>1100</v>
      </c>
      <c r="F6" s="1"/>
      <c r="G6" s="1"/>
      <c r="H6" s="1"/>
      <c r="I6" s="1"/>
      <c r="J6" s="1">
        <f t="shared" si="0"/>
        <v>0</v>
      </c>
      <c r="K6" s="1"/>
      <c r="M6" s="11"/>
      <c r="N6" s="11"/>
      <c r="O6" s="11"/>
      <c r="P6" s="11"/>
      <c r="Q6" s="11"/>
    </row>
    <row r="7" spans="1:17" ht="19.5" customHeight="1" x14ac:dyDescent="0.3">
      <c r="A7" s="1">
        <v>5</v>
      </c>
      <c r="B7" s="10">
        <v>46028</v>
      </c>
      <c r="C7" s="1" t="s">
        <v>119</v>
      </c>
      <c r="D7" s="1" t="s">
        <v>122</v>
      </c>
      <c r="E7" s="1">
        <v>1100</v>
      </c>
      <c r="F7" s="1"/>
      <c r="G7" s="1"/>
      <c r="H7" s="1"/>
      <c r="I7" s="1"/>
      <c r="J7" s="1">
        <f t="shared" si="0"/>
        <v>0</v>
      </c>
      <c r="K7" s="1"/>
      <c r="M7" s="11"/>
      <c r="N7" s="11"/>
      <c r="O7" s="11"/>
      <c r="P7" s="11"/>
      <c r="Q7" s="11"/>
    </row>
    <row r="8" spans="1:17" ht="19.5" customHeight="1" x14ac:dyDescent="0.3">
      <c r="A8" s="1">
        <v>6</v>
      </c>
      <c r="B8" s="10">
        <v>46029</v>
      </c>
      <c r="C8" s="1" t="s">
        <v>119</v>
      </c>
      <c r="D8" s="1" t="s">
        <v>122</v>
      </c>
      <c r="E8" s="1">
        <v>1100</v>
      </c>
      <c r="F8" s="1"/>
      <c r="G8" s="1"/>
      <c r="H8" s="1"/>
      <c r="I8" s="1"/>
      <c r="J8" s="1">
        <f t="shared" si="0"/>
        <v>0</v>
      </c>
      <c r="K8" s="1"/>
      <c r="M8" s="11"/>
      <c r="N8" s="11"/>
      <c r="O8" s="11"/>
      <c r="P8" s="11"/>
      <c r="Q8" s="11"/>
    </row>
    <row r="9" spans="1:17" ht="19.5" customHeight="1" x14ac:dyDescent="0.3">
      <c r="A9" s="1">
        <v>7</v>
      </c>
      <c r="B9" s="10">
        <v>46030</v>
      </c>
      <c r="C9" s="1" t="s">
        <v>119</v>
      </c>
      <c r="D9" s="1" t="s">
        <v>122</v>
      </c>
      <c r="E9" s="1">
        <v>1100</v>
      </c>
      <c r="F9" s="1"/>
      <c r="G9" s="1"/>
      <c r="H9" s="1"/>
      <c r="I9" s="1"/>
      <c r="J9" s="1">
        <f t="shared" si="0"/>
        <v>0</v>
      </c>
      <c r="K9" s="1"/>
      <c r="M9" s="11"/>
      <c r="N9" s="11"/>
      <c r="O9" s="11"/>
      <c r="P9" s="11"/>
      <c r="Q9" s="11"/>
    </row>
    <row r="10" spans="1:17" ht="19.5" customHeight="1" x14ac:dyDescent="0.3">
      <c r="A10" s="1">
        <v>8</v>
      </c>
      <c r="B10" s="10">
        <v>46031</v>
      </c>
      <c r="C10" s="1" t="s">
        <v>119</v>
      </c>
      <c r="D10" s="1" t="s">
        <v>122</v>
      </c>
      <c r="E10" s="1">
        <v>1100</v>
      </c>
      <c r="F10" s="1"/>
      <c r="G10" s="1"/>
      <c r="H10" s="1"/>
      <c r="I10" s="1"/>
      <c r="J10" s="1">
        <f t="shared" si="0"/>
        <v>0</v>
      </c>
      <c r="K10" s="1"/>
    </row>
    <row r="11" spans="1:17" ht="19.5" customHeight="1" x14ac:dyDescent="0.3">
      <c r="A11" s="1">
        <v>9</v>
      </c>
      <c r="B11" s="10">
        <v>46032</v>
      </c>
      <c r="C11" s="1" t="s">
        <v>119</v>
      </c>
      <c r="D11" s="1" t="s">
        <v>122</v>
      </c>
      <c r="E11" s="1">
        <v>1100</v>
      </c>
      <c r="F11" s="1"/>
      <c r="G11" s="1"/>
      <c r="H11" s="1"/>
      <c r="I11" s="1"/>
      <c r="J11" s="1">
        <f t="shared" si="0"/>
        <v>0</v>
      </c>
      <c r="K11" s="1"/>
    </row>
    <row r="12" spans="1:17" ht="19.5" customHeight="1" x14ac:dyDescent="0.3">
      <c r="A12" s="1">
        <v>10</v>
      </c>
      <c r="B12" s="10">
        <v>46033</v>
      </c>
      <c r="C12" s="1" t="s">
        <v>119</v>
      </c>
      <c r="D12" s="1" t="s">
        <v>122</v>
      </c>
      <c r="E12" s="1">
        <v>1100</v>
      </c>
      <c r="F12" s="1"/>
      <c r="G12" s="1"/>
      <c r="H12" s="1"/>
      <c r="I12" s="1"/>
      <c r="J12" s="1">
        <f t="shared" si="0"/>
        <v>0</v>
      </c>
      <c r="K12" s="1"/>
    </row>
    <row r="13" spans="1:17" ht="19.5" customHeight="1" x14ac:dyDescent="0.3">
      <c r="A13" s="1">
        <v>11</v>
      </c>
      <c r="B13" s="10">
        <v>46034</v>
      </c>
      <c r="C13" s="1" t="s">
        <v>119</v>
      </c>
      <c r="D13" s="1" t="s">
        <v>122</v>
      </c>
      <c r="E13" s="1">
        <v>1100</v>
      </c>
      <c r="F13" s="1"/>
      <c r="G13" s="1"/>
      <c r="H13" s="1"/>
      <c r="I13" s="1"/>
      <c r="J13" s="1">
        <f t="shared" si="0"/>
        <v>0</v>
      </c>
      <c r="K13" s="1"/>
    </row>
    <row r="14" spans="1:17" ht="19.5" customHeight="1" x14ac:dyDescent="0.3">
      <c r="A14" s="1">
        <v>12</v>
      </c>
      <c r="B14" s="10">
        <v>46035</v>
      </c>
      <c r="C14" s="1" t="s">
        <v>119</v>
      </c>
      <c r="D14" s="1" t="s">
        <v>122</v>
      </c>
      <c r="E14" s="1">
        <v>1100</v>
      </c>
      <c r="F14" s="1"/>
      <c r="G14" s="1"/>
      <c r="H14" s="1"/>
      <c r="I14" s="1"/>
      <c r="J14" s="1">
        <f t="shared" si="0"/>
        <v>0</v>
      </c>
      <c r="K14" s="1"/>
    </row>
    <row r="15" spans="1:17" ht="19.5" customHeight="1" x14ac:dyDescent="0.3">
      <c r="A15" s="1">
        <v>13</v>
      </c>
      <c r="B15" s="10">
        <v>46036</v>
      </c>
      <c r="C15" s="1" t="s">
        <v>119</v>
      </c>
      <c r="D15" s="1" t="s">
        <v>122</v>
      </c>
      <c r="E15" s="1">
        <v>1100</v>
      </c>
      <c r="F15" s="1"/>
      <c r="G15" s="1"/>
      <c r="H15" s="1"/>
      <c r="I15" s="1"/>
      <c r="J15" s="1">
        <f t="shared" si="0"/>
        <v>0</v>
      </c>
      <c r="K15" s="1"/>
    </row>
    <row r="16" spans="1:17" ht="19.5" customHeight="1" x14ac:dyDescent="0.3">
      <c r="A16" s="1">
        <v>14</v>
      </c>
      <c r="B16" s="10">
        <v>46037</v>
      </c>
      <c r="C16" s="1" t="s">
        <v>119</v>
      </c>
      <c r="D16" s="1" t="s">
        <v>122</v>
      </c>
      <c r="E16" s="1">
        <v>1100</v>
      </c>
      <c r="F16" s="1"/>
      <c r="G16" s="1"/>
      <c r="H16" s="1"/>
      <c r="I16" s="1"/>
      <c r="J16" s="1">
        <f t="shared" si="0"/>
        <v>0</v>
      </c>
      <c r="K16" s="1"/>
    </row>
    <row r="17" spans="1:11" ht="19.5" customHeight="1" x14ac:dyDescent="0.3">
      <c r="A17" s="1">
        <v>15</v>
      </c>
      <c r="B17" s="10">
        <v>46038</v>
      </c>
      <c r="C17" s="1" t="s">
        <v>119</v>
      </c>
      <c r="D17" s="1" t="s">
        <v>122</v>
      </c>
      <c r="E17" s="1">
        <v>1100</v>
      </c>
      <c r="F17" s="1"/>
      <c r="G17" s="1"/>
      <c r="H17" s="1"/>
      <c r="I17" s="1"/>
      <c r="J17" s="1">
        <f t="shared" si="0"/>
        <v>0</v>
      </c>
      <c r="K17" s="1"/>
    </row>
    <row r="18" spans="1:11" ht="19.5" customHeight="1" x14ac:dyDescent="0.3">
      <c r="A18" s="1">
        <v>16</v>
      </c>
      <c r="B18" s="10">
        <v>46039</v>
      </c>
      <c r="C18" s="1" t="s">
        <v>119</v>
      </c>
      <c r="D18" s="1" t="s">
        <v>122</v>
      </c>
      <c r="E18" s="1">
        <v>1100</v>
      </c>
      <c r="F18" s="1"/>
      <c r="G18" s="1"/>
      <c r="H18" s="1"/>
      <c r="I18" s="1"/>
      <c r="J18" s="1">
        <f t="shared" si="0"/>
        <v>0</v>
      </c>
      <c r="K18" s="1"/>
    </row>
    <row r="19" spans="1:11" ht="19.5" customHeight="1" x14ac:dyDescent="0.3">
      <c r="A19" s="1">
        <v>17</v>
      </c>
      <c r="B19" s="10">
        <v>46040</v>
      </c>
      <c r="C19" s="1" t="s">
        <v>119</v>
      </c>
      <c r="D19" s="1" t="s">
        <v>122</v>
      </c>
      <c r="E19" s="1">
        <v>1100</v>
      </c>
      <c r="F19" s="1"/>
      <c r="G19" s="1"/>
      <c r="H19" s="1"/>
      <c r="I19" s="1"/>
      <c r="J19" s="1">
        <f t="shared" si="0"/>
        <v>0</v>
      </c>
      <c r="K19" s="1"/>
    </row>
    <row r="20" spans="1:11" ht="19.5" customHeight="1" x14ac:dyDescent="0.3">
      <c r="A20" s="1">
        <v>18</v>
      </c>
      <c r="B20" s="10">
        <v>46041</v>
      </c>
      <c r="C20" s="1" t="s">
        <v>119</v>
      </c>
      <c r="D20" s="1" t="s">
        <v>122</v>
      </c>
      <c r="E20" s="1">
        <v>1100</v>
      </c>
      <c r="F20" s="1"/>
      <c r="G20" s="1"/>
      <c r="H20" s="1"/>
      <c r="I20" s="1"/>
      <c r="J20" s="1">
        <f t="shared" si="0"/>
        <v>0</v>
      </c>
      <c r="K20" s="1"/>
    </row>
    <row r="21" spans="1:11" ht="19.5" customHeight="1" x14ac:dyDescent="0.3">
      <c r="A21" s="1">
        <v>19</v>
      </c>
      <c r="B21" s="10">
        <v>46042</v>
      </c>
      <c r="C21" s="1" t="s">
        <v>119</v>
      </c>
      <c r="D21" s="1" t="s">
        <v>122</v>
      </c>
      <c r="E21" s="1">
        <v>1100</v>
      </c>
      <c r="F21" s="1"/>
      <c r="G21" s="1"/>
      <c r="H21" s="1"/>
      <c r="I21" s="1"/>
      <c r="J21" s="1">
        <f t="shared" si="0"/>
        <v>0</v>
      </c>
      <c r="K21" s="1"/>
    </row>
    <row r="22" spans="1:11" ht="19.5" customHeight="1" x14ac:dyDescent="0.3">
      <c r="A22" s="1">
        <v>20</v>
      </c>
      <c r="B22" s="10">
        <v>46043</v>
      </c>
      <c r="C22" s="1" t="s">
        <v>119</v>
      </c>
      <c r="D22" s="1" t="s">
        <v>122</v>
      </c>
      <c r="E22" s="1">
        <v>1100</v>
      </c>
      <c r="F22" s="1"/>
      <c r="G22" s="1"/>
      <c r="H22" s="1"/>
      <c r="I22" s="1"/>
      <c r="J22" s="1">
        <f t="shared" si="0"/>
        <v>0</v>
      </c>
      <c r="K22" s="1"/>
    </row>
    <row r="23" spans="1:11" ht="19.5" customHeight="1" x14ac:dyDescent="0.3">
      <c r="A23" s="1">
        <v>21</v>
      </c>
      <c r="B23" s="10">
        <v>46044</v>
      </c>
      <c r="C23" s="1" t="s">
        <v>119</v>
      </c>
      <c r="D23" s="1" t="s">
        <v>122</v>
      </c>
      <c r="E23" s="1">
        <v>1100</v>
      </c>
      <c r="F23" s="1"/>
      <c r="G23" s="1"/>
      <c r="H23" s="1"/>
      <c r="I23" s="1"/>
      <c r="J23" s="1">
        <f t="shared" si="0"/>
        <v>0</v>
      </c>
      <c r="K23" s="1"/>
    </row>
    <row r="24" spans="1:11" ht="19.5" customHeight="1" x14ac:dyDescent="0.3">
      <c r="A24" s="1">
        <v>22</v>
      </c>
      <c r="B24" s="10">
        <v>46045</v>
      </c>
      <c r="C24" s="1" t="s">
        <v>119</v>
      </c>
      <c r="D24" s="1" t="s">
        <v>122</v>
      </c>
      <c r="E24" s="1">
        <v>1100</v>
      </c>
      <c r="F24" s="1"/>
      <c r="G24" s="1"/>
      <c r="H24" s="1"/>
      <c r="I24" s="1"/>
      <c r="J24" s="1">
        <f t="shared" si="0"/>
        <v>0</v>
      </c>
      <c r="K24" s="1"/>
    </row>
    <row r="25" spans="1:11" ht="19.5" customHeight="1" x14ac:dyDescent="0.3">
      <c r="A25" s="1">
        <v>23</v>
      </c>
      <c r="B25" s="10">
        <v>46046</v>
      </c>
      <c r="C25" s="1" t="s">
        <v>119</v>
      </c>
      <c r="D25" s="1" t="s">
        <v>122</v>
      </c>
      <c r="E25" s="1">
        <v>1100</v>
      </c>
      <c r="F25" s="1"/>
      <c r="G25" s="1"/>
      <c r="H25" s="1"/>
      <c r="I25" s="1"/>
      <c r="J25" s="1">
        <f t="shared" si="0"/>
        <v>0</v>
      </c>
      <c r="K25" s="1"/>
    </row>
    <row r="26" spans="1:11" ht="19.5" customHeight="1" x14ac:dyDescent="0.3">
      <c r="A26" s="1">
        <v>24</v>
      </c>
      <c r="B26" s="10">
        <v>46047</v>
      </c>
      <c r="C26" s="1" t="s">
        <v>119</v>
      </c>
      <c r="D26" s="1" t="s">
        <v>122</v>
      </c>
      <c r="E26" s="1">
        <v>1100</v>
      </c>
      <c r="F26" s="1"/>
      <c r="G26" s="1"/>
      <c r="H26" s="1"/>
      <c r="I26" s="1"/>
      <c r="J26" s="1">
        <f t="shared" si="0"/>
        <v>0</v>
      </c>
      <c r="K26" s="1"/>
    </row>
    <row r="27" spans="1:11" ht="19.5" customHeight="1" x14ac:dyDescent="0.3">
      <c r="A27" s="1">
        <v>25</v>
      </c>
      <c r="B27" s="10">
        <v>46048</v>
      </c>
      <c r="C27" s="1" t="s">
        <v>119</v>
      </c>
      <c r="D27" s="1" t="s">
        <v>122</v>
      </c>
      <c r="E27" s="1">
        <v>1100</v>
      </c>
      <c r="F27" s="1"/>
      <c r="G27" s="1"/>
      <c r="H27" s="1"/>
      <c r="I27" s="1"/>
      <c r="J27" s="1">
        <f t="shared" si="0"/>
        <v>0</v>
      </c>
      <c r="K27" s="1"/>
    </row>
    <row r="28" spans="1:11" ht="19.5" customHeight="1" x14ac:dyDescent="0.3">
      <c r="A28" s="1">
        <v>26</v>
      </c>
      <c r="B28" s="10">
        <v>46049</v>
      </c>
      <c r="C28" s="1" t="s">
        <v>119</v>
      </c>
      <c r="D28" s="1" t="s">
        <v>122</v>
      </c>
      <c r="E28" s="1">
        <v>1100</v>
      </c>
      <c r="F28" s="1"/>
      <c r="G28" s="1"/>
      <c r="H28" s="1"/>
      <c r="I28" s="1"/>
      <c r="J28" s="1">
        <f t="shared" si="0"/>
        <v>0</v>
      </c>
      <c r="K28" s="1"/>
    </row>
    <row r="29" spans="1:11" ht="19.5" customHeight="1" x14ac:dyDescent="0.3">
      <c r="A29" s="1">
        <v>27</v>
      </c>
      <c r="B29" s="10">
        <v>46050</v>
      </c>
      <c r="C29" s="1" t="s">
        <v>119</v>
      </c>
      <c r="D29" s="1" t="s">
        <v>122</v>
      </c>
      <c r="E29" s="1">
        <v>1100</v>
      </c>
      <c r="F29" s="1"/>
      <c r="G29" s="1"/>
      <c r="H29" s="1"/>
      <c r="I29" s="1"/>
      <c r="J29" s="1">
        <f t="shared" si="0"/>
        <v>0</v>
      </c>
      <c r="K29" s="1"/>
    </row>
    <row r="30" spans="1:11" ht="19.5" customHeight="1" x14ac:dyDescent="0.3">
      <c r="A30" s="1">
        <v>28</v>
      </c>
      <c r="B30" s="10">
        <v>46051</v>
      </c>
      <c r="C30" s="1" t="s">
        <v>119</v>
      </c>
      <c r="D30" s="1" t="s">
        <v>122</v>
      </c>
      <c r="E30" s="1">
        <v>1100</v>
      </c>
      <c r="F30" s="1"/>
      <c r="G30" s="1"/>
      <c r="H30" s="1"/>
      <c r="I30" s="1"/>
      <c r="J30" s="1">
        <f t="shared" si="0"/>
        <v>0</v>
      </c>
      <c r="K30" s="1"/>
    </row>
    <row r="31" spans="1:11" ht="19.5" customHeight="1" x14ac:dyDescent="0.3">
      <c r="A31" s="1">
        <v>29</v>
      </c>
      <c r="B31" s="10">
        <v>46052</v>
      </c>
      <c r="C31" s="1" t="s">
        <v>119</v>
      </c>
      <c r="D31" s="1" t="s">
        <v>122</v>
      </c>
      <c r="E31" s="1">
        <v>1100</v>
      </c>
      <c r="F31" s="1"/>
      <c r="G31" s="1"/>
      <c r="H31" s="1"/>
      <c r="I31" s="1"/>
      <c r="J31" s="1">
        <f t="shared" si="0"/>
        <v>0</v>
      </c>
      <c r="K31" s="1"/>
    </row>
    <row r="32" spans="1:11" ht="19.5" customHeight="1" x14ac:dyDescent="0.3">
      <c r="A32" s="1">
        <v>30</v>
      </c>
      <c r="B32" s="10">
        <v>46053</v>
      </c>
      <c r="C32" s="1" t="s">
        <v>119</v>
      </c>
      <c r="D32" s="1" t="s">
        <v>122</v>
      </c>
      <c r="E32" s="1">
        <v>1100</v>
      </c>
      <c r="F32" s="1"/>
      <c r="G32" s="1"/>
      <c r="H32" s="1"/>
      <c r="I32" s="1"/>
      <c r="J32" s="1">
        <f t="shared" si="0"/>
        <v>0</v>
      </c>
      <c r="K32" s="1"/>
    </row>
    <row r="33" spans="1:11" ht="19.5" customHeight="1" x14ac:dyDescent="0.3">
      <c r="A33" s="1">
        <v>31</v>
      </c>
      <c r="B33" s="10">
        <v>46054</v>
      </c>
      <c r="C33" s="1" t="s">
        <v>119</v>
      </c>
      <c r="D33" s="1" t="s">
        <v>122</v>
      </c>
      <c r="E33" s="1">
        <v>1100</v>
      </c>
      <c r="F33" s="1"/>
      <c r="G33" s="1"/>
      <c r="H33" s="1"/>
      <c r="I33" s="1"/>
      <c r="J33" s="1">
        <f t="shared" si="0"/>
        <v>0</v>
      </c>
      <c r="K33" s="1"/>
    </row>
    <row r="34" spans="1:11" ht="19.5" customHeight="1" x14ac:dyDescent="0.3">
      <c r="A34" s="1">
        <v>32</v>
      </c>
      <c r="B34" s="10">
        <v>46055</v>
      </c>
      <c r="C34" s="1" t="s">
        <v>119</v>
      </c>
      <c r="D34" s="1" t="s">
        <v>122</v>
      </c>
      <c r="E34" s="1">
        <v>1100</v>
      </c>
      <c r="F34" s="1"/>
      <c r="G34" s="1"/>
      <c r="H34" s="1"/>
      <c r="I34" s="1"/>
      <c r="J34" s="1">
        <f t="shared" si="0"/>
        <v>0</v>
      </c>
      <c r="K34" s="1"/>
    </row>
    <row r="35" spans="1:11" ht="19.5" customHeight="1" x14ac:dyDescent="0.3">
      <c r="A35" s="1">
        <v>33</v>
      </c>
      <c r="B35" s="10">
        <v>46056</v>
      </c>
      <c r="C35" s="1" t="s">
        <v>119</v>
      </c>
      <c r="D35" s="1" t="s">
        <v>122</v>
      </c>
      <c r="E35" s="1">
        <v>1100</v>
      </c>
      <c r="F35" s="1"/>
      <c r="G35" s="1"/>
      <c r="H35" s="1"/>
      <c r="I35" s="1"/>
      <c r="J35" s="1">
        <f t="shared" si="0"/>
        <v>0</v>
      </c>
      <c r="K35" s="1"/>
    </row>
    <row r="36" spans="1:11" ht="19.5" customHeight="1" x14ac:dyDescent="0.3">
      <c r="A36" s="1">
        <v>34</v>
      </c>
      <c r="B36" s="10">
        <v>46057</v>
      </c>
      <c r="C36" s="1" t="s">
        <v>119</v>
      </c>
      <c r="D36" s="1" t="s">
        <v>122</v>
      </c>
      <c r="E36" s="1">
        <v>1100</v>
      </c>
      <c r="F36" s="1"/>
      <c r="G36" s="1"/>
      <c r="H36" s="1"/>
      <c r="I36" s="1"/>
      <c r="J36" s="1">
        <f t="shared" si="0"/>
        <v>0</v>
      </c>
      <c r="K36" s="1"/>
    </row>
    <row r="37" spans="1:11" ht="19.5" customHeight="1" x14ac:dyDescent="0.3">
      <c r="A37" s="1">
        <v>35</v>
      </c>
      <c r="B37" s="10">
        <v>46058</v>
      </c>
      <c r="C37" s="1" t="s">
        <v>119</v>
      </c>
      <c r="D37" s="1" t="s">
        <v>122</v>
      </c>
      <c r="E37" s="1">
        <v>1100</v>
      </c>
      <c r="F37" s="1"/>
      <c r="G37" s="1"/>
      <c r="H37" s="1"/>
      <c r="I37" s="1"/>
      <c r="J37" s="1">
        <f t="shared" si="0"/>
        <v>0</v>
      </c>
      <c r="K37" s="1"/>
    </row>
    <row r="38" spans="1:11" ht="19.5" customHeight="1" x14ac:dyDescent="0.3">
      <c r="A38" s="1">
        <v>36</v>
      </c>
      <c r="B38" s="10">
        <v>46059</v>
      </c>
      <c r="C38" s="1" t="s">
        <v>119</v>
      </c>
      <c r="D38" s="1" t="s">
        <v>122</v>
      </c>
      <c r="E38" s="1">
        <v>1100</v>
      </c>
      <c r="F38" s="1"/>
      <c r="G38" s="1"/>
      <c r="H38" s="1"/>
      <c r="I38" s="1"/>
      <c r="J38" s="1">
        <f t="shared" si="0"/>
        <v>0</v>
      </c>
      <c r="K38" s="1"/>
    </row>
    <row r="39" spans="1:11" ht="19.5" customHeight="1" x14ac:dyDescent="0.3">
      <c r="A39" s="1">
        <v>37</v>
      </c>
      <c r="B39" s="10">
        <v>46060</v>
      </c>
      <c r="C39" s="1" t="s">
        <v>119</v>
      </c>
      <c r="D39" s="1" t="s">
        <v>122</v>
      </c>
      <c r="E39" s="1">
        <v>1100</v>
      </c>
      <c r="F39" s="1"/>
      <c r="G39" s="1"/>
      <c r="H39" s="1"/>
      <c r="I39" s="1"/>
      <c r="J39" s="1">
        <f t="shared" si="0"/>
        <v>0</v>
      </c>
      <c r="K39" s="1"/>
    </row>
    <row r="40" spans="1:11" ht="19.5" customHeight="1" x14ac:dyDescent="0.3">
      <c r="A40" s="1">
        <v>38</v>
      </c>
      <c r="B40" s="10">
        <v>46061</v>
      </c>
      <c r="C40" s="1" t="s">
        <v>119</v>
      </c>
      <c r="D40" s="1" t="s">
        <v>122</v>
      </c>
      <c r="E40" s="1">
        <v>1100</v>
      </c>
      <c r="F40" s="1"/>
      <c r="G40" s="1"/>
      <c r="H40" s="1"/>
      <c r="I40" s="1"/>
      <c r="J40" s="1">
        <f t="shared" si="0"/>
        <v>0</v>
      </c>
      <c r="K40" s="1"/>
    </row>
    <row r="41" spans="1:11" ht="19.5" customHeight="1" x14ac:dyDescent="0.3">
      <c r="A41" s="1">
        <v>39</v>
      </c>
      <c r="B41" s="10">
        <v>46062</v>
      </c>
      <c r="C41" s="1" t="s">
        <v>119</v>
      </c>
      <c r="D41" s="1" t="s">
        <v>122</v>
      </c>
      <c r="E41" s="1">
        <v>1100</v>
      </c>
      <c r="F41" s="1"/>
      <c r="G41" s="1"/>
      <c r="H41" s="1"/>
      <c r="I41" s="1"/>
      <c r="J41" s="1">
        <f t="shared" si="0"/>
        <v>0</v>
      </c>
      <c r="K41" s="1"/>
    </row>
    <row r="42" spans="1:11" ht="19.5" customHeight="1" x14ac:dyDescent="0.3">
      <c r="A42" s="1">
        <v>40</v>
      </c>
      <c r="B42" s="10">
        <v>46063</v>
      </c>
      <c r="C42" s="1" t="s">
        <v>119</v>
      </c>
      <c r="D42" s="1" t="s">
        <v>122</v>
      </c>
      <c r="E42" s="1">
        <v>1100</v>
      </c>
      <c r="F42" s="1"/>
      <c r="G42" s="1"/>
      <c r="H42" s="1"/>
      <c r="I42" s="1"/>
      <c r="J42" s="1">
        <f t="shared" si="0"/>
        <v>0</v>
      </c>
      <c r="K42" s="1"/>
    </row>
    <row r="43" spans="1:11" ht="19.5" customHeight="1" x14ac:dyDescent="0.3">
      <c r="A43" s="1">
        <v>41</v>
      </c>
      <c r="B43" s="10">
        <v>46064</v>
      </c>
      <c r="C43" s="1" t="s">
        <v>119</v>
      </c>
      <c r="D43" s="1" t="s">
        <v>122</v>
      </c>
      <c r="E43" s="1">
        <v>1100</v>
      </c>
      <c r="F43" s="1"/>
      <c r="G43" s="1"/>
      <c r="H43" s="1"/>
      <c r="I43" s="1"/>
      <c r="J43" s="1">
        <f t="shared" si="0"/>
        <v>0</v>
      </c>
      <c r="K43" s="1"/>
    </row>
    <row r="44" spans="1:11" ht="19.5" customHeight="1" x14ac:dyDescent="0.3">
      <c r="A44" s="1">
        <v>42</v>
      </c>
      <c r="B44" s="10">
        <v>46065</v>
      </c>
      <c r="C44" s="1" t="s">
        <v>119</v>
      </c>
      <c r="D44" s="1" t="s">
        <v>122</v>
      </c>
      <c r="E44" s="1">
        <v>1100</v>
      </c>
      <c r="F44" s="1"/>
      <c r="G44" s="1"/>
      <c r="H44" s="1"/>
      <c r="I44" s="1"/>
      <c r="J44" s="1">
        <f t="shared" si="0"/>
        <v>0</v>
      </c>
      <c r="K44" s="1"/>
    </row>
    <row r="45" spans="1:11" ht="19.5" customHeight="1" x14ac:dyDescent="0.3">
      <c r="A45" s="1">
        <v>43</v>
      </c>
      <c r="B45" s="10">
        <v>46066</v>
      </c>
      <c r="C45" s="1" t="s">
        <v>119</v>
      </c>
      <c r="D45" s="1" t="s">
        <v>122</v>
      </c>
      <c r="E45" s="1">
        <v>1100</v>
      </c>
      <c r="F45" s="1"/>
      <c r="G45" s="1"/>
      <c r="H45" s="1"/>
      <c r="I45" s="1"/>
      <c r="J45" s="1">
        <f t="shared" si="0"/>
        <v>0</v>
      </c>
      <c r="K45" s="1"/>
    </row>
    <row r="46" spans="1:11" ht="19.5" customHeight="1" x14ac:dyDescent="0.3">
      <c r="A46" s="1">
        <v>44</v>
      </c>
      <c r="B46" s="10">
        <v>46067</v>
      </c>
      <c r="C46" s="1" t="s">
        <v>119</v>
      </c>
      <c r="D46" s="1" t="s">
        <v>122</v>
      </c>
      <c r="E46" s="1">
        <v>1100</v>
      </c>
      <c r="F46" s="1"/>
      <c r="G46" s="1"/>
      <c r="H46" s="1"/>
      <c r="I46" s="1"/>
      <c r="J46" s="1">
        <f t="shared" si="0"/>
        <v>0</v>
      </c>
      <c r="K46" s="1"/>
    </row>
    <row r="47" spans="1:11" ht="19.5" customHeight="1" x14ac:dyDescent="0.3">
      <c r="A47" s="1">
        <v>45</v>
      </c>
      <c r="B47" s="10">
        <v>46068</v>
      </c>
      <c r="C47" s="1" t="s">
        <v>119</v>
      </c>
      <c r="D47" s="1" t="s">
        <v>122</v>
      </c>
      <c r="E47" s="1">
        <v>1100</v>
      </c>
      <c r="F47" s="1"/>
      <c r="G47" s="1"/>
      <c r="H47" s="1"/>
      <c r="I47" s="1"/>
      <c r="J47" s="1">
        <f t="shared" si="0"/>
        <v>0</v>
      </c>
      <c r="K47" s="1"/>
    </row>
    <row r="48" spans="1:11" ht="19.5" customHeight="1" x14ac:dyDescent="0.3">
      <c r="A48" s="1">
        <v>46</v>
      </c>
      <c r="B48" s="10">
        <v>46069</v>
      </c>
      <c r="C48" s="1" t="s">
        <v>119</v>
      </c>
      <c r="D48" s="1" t="s">
        <v>122</v>
      </c>
      <c r="E48" s="1">
        <v>1100</v>
      </c>
      <c r="F48" s="1"/>
      <c r="G48" s="1"/>
      <c r="H48" s="1"/>
      <c r="I48" s="1"/>
      <c r="J48" s="1">
        <f t="shared" si="0"/>
        <v>0</v>
      </c>
      <c r="K48" s="1"/>
    </row>
    <row r="49" spans="1:11" ht="19.5" customHeight="1" x14ac:dyDescent="0.3">
      <c r="A49" s="1">
        <v>47</v>
      </c>
      <c r="B49" s="10">
        <v>46070</v>
      </c>
      <c r="C49" s="1" t="s">
        <v>119</v>
      </c>
      <c r="D49" s="1" t="s">
        <v>122</v>
      </c>
      <c r="E49" s="1">
        <v>1100</v>
      </c>
      <c r="F49" s="1"/>
      <c r="G49" s="1"/>
      <c r="H49" s="1"/>
      <c r="I49" s="1"/>
      <c r="J49" s="1">
        <f t="shared" si="0"/>
        <v>0</v>
      </c>
      <c r="K49" s="1"/>
    </row>
    <row r="50" spans="1:11" ht="19.5" customHeight="1" x14ac:dyDescent="0.3">
      <c r="A50" s="1">
        <v>48</v>
      </c>
      <c r="B50" s="10">
        <v>46071</v>
      </c>
      <c r="C50" s="1" t="s">
        <v>119</v>
      </c>
      <c r="D50" s="1" t="s">
        <v>122</v>
      </c>
      <c r="E50" s="1">
        <v>1100</v>
      </c>
      <c r="F50" s="1"/>
      <c r="G50" s="1"/>
      <c r="H50" s="1"/>
      <c r="I50" s="1"/>
      <c r="J50" s="1">
        <f t="shared" si="0"/>
        <v>0</v>
      </c>
      <c r="K50" s="1"/>
    </row>
    <row r="51" spans="1:11" ht="19.5" customHeight="1" x14ac:dyDescent="0.3">
      <c r="A51" s="1">
        <v>49</v>
      </c>
      <c r="B51" s="10">
        <v>46072</v>
      </c>
      <c r="C51" s="1" t="s">
        <v>119</v>
      </c>
      <c r="D51" s="1" t="s">
        <v>122</v>
      </c>
      <c r="E51" s="1">
        <v>1100</v>
      </c>
      <c r="F51" s="1"/>
      <c r="G51" s="1"/>
      <c r="H51" s="1"/>
      <c r="I51" s="1"/>
      <c r="J51" s="1">
        <f t="shared" si="0"/>
        <v>0</v>
      </c>
      <c r="K51" s="1"/>
    </row>
    <row r="52" spans="1:11" ht="19.5" customHeight="1" x14ac:dyDescent="0.3">
      <c r="A52" s="1">
        <v>50</v>
      </c>
      <c r="B52" s="10">
        <v>46073</v>
      </c>
      <c r="C52" s="1" t="s">
        <v>119</v>
      </c>
      <c r="D52" s="1" t="s">
        <v>122</v>
      </c>
      <c r="E52" s="1">
        <v>1100</v>
      </c>
      <c r="F52" s="1"/>
      <c r="G52" s="1"/>
      <c r="H52" s="1"/>
      <c r="I52" s="1"/>
      <c r="J52" s="1">
        <f t="shared" si="0"/>
        <v>0</v>
      </c>
      <c r="K52" s="1"/>
    </row>
    <row r="53" spans="1:11" ht="19.5" customHeight="1" x14ac:dyDescent="0.3">
      <c r="A53" s="1">
        <v>51</v>
      </c>
      <c r="B53" s="10">
        <v>46074</v>
      </c>
      <c r="C53" s="1" t="s">
        <v>119</v>
      </c>
      <c r="D53" s="1" t="s">
        <v>122</v>
      </c>
      <c r="E53" s="1">
        <v>1100</v>
      </c>
      <c r="F53" s="1"/>
      <c r="G53" s="1"/>
      <c r="H53" s="1"/>
      <c r="I53" s="1"/>
      <c r="J53" s="1">
        <f t="shared" si="0"/>
        <v>0</v>
      </c>
      <c r="K53" s="1"/>
    </row>
    <row r="54" spans="1:11" ht="19.5" customHeight="1" x14ac:dyDescent="0.3">
      <c r="A54" s="1">
        <v>52</v>
      </c>
      <c r="B54" s="10">
        <v>46075</v>
      </c>
      <c r="C54" s="1" t="s">
        <v>119</v>
      </c>
      <c r="D54" s="1" t="s">
        <v>122</v>
      </c>
      <c r="E54" s="1">
        <v>1100</v>
      </c>
      <c r="F54" s="1"/>
      <c r="G54" s="1"/>
      <c r="H54" s="1"/>
      <c r="I54" s="1"/>
      <c r="J54" s="1">
        <f t="shared" si="0"/>
        <v>0</v>
      </c>
      <c r="K54" s="1"/>
    </row>
    <row r="55" spans="1:11" ht="19.5" customHeight="1" x14ac:dyDescent="0.3">
      <c r="A55" s="1">
        <v>53</v>
      </c>
      <c r="B55" s="10">
        <v>46076</v>
      </c>
      <c r="C55" s="1" t="s">
        <v>119</v>
      </c>
      <c r="D55" s="1" t="s">
        <v>122</v>
      </c>
      <c r="E55" s="1">
        <v>1100</v>
      </c>
      <c r="F55" s="1"/>
      <c r="G55" s="1"/>
      <c r="H55" s="1"/>
      <c r="I55" s="1"/>
      <c r="J55" s="1">
        <f t="shared" si="0"/>
        <v>0</v>
      </c>
      <c r="K55" s="1"/>
    </row>
    <row r="56" spans="1:11" ht="19.5" customHeight="1" x14ac:dyDescent="0.3">
      <c r="A56" s="1">
        <v>54</v>
      </c>
      <c r="B56" s="10">
        <v>46077</v>
      </c>
      <c r="C56" s="1" t="s">
        <v>119</v>
      </c>
      <c r="D56" s="1" t="s">
        <v>122</v>
      </c>
      <c r="E56" s="1">
        <v>1100</v>
      </c>
      <c r="F56" s="1"/>
      <c r="G56" s="1"/>
      <c r="H56" s="1"/>
      <c r="I56" s="1"/>
      <c r="J56" s="1">
        <f t="shared" si="0"/>
        <v>0</v>
      </c>
      <c r="K56" s="1"/>
    </row>
    <row r="57" spans="1:11" ht="19.5" customHeight="1" x14ac:dyDescent="0.3">
      <c r="A57" s="1">
        <v>55</v>
      </c>
      <c r="B57" s="10">
        <v>46078</v>
      </c>
      <c r="C57" s="1" t="s">
        <v>119</v>
      </c>
      <c r="D57" s="1" t="s">
        <v>122</v>
      </c>
      <c r="E57" s="1">
        <v>1100</v>
      </c>
      <c r="F57" s="1"/>
      <c r="G57" s="1"/>
      <c r="H57" s="1"/>
      <c r="I57" s="1"/>
      <c r="J57" s="1">
        <f t="shared" si="0"/>
        <v>0</v>
      </c>
      <c r="K57" s="1"/>
    </row>
    <row r="58" spans="1:11" ht="19.5" customHeight="1" x14ac:dyDescent="0.3">
      <c r="A58" s="1">
        <v>56</v>
      </c>
      <c r="B58" s="10">
        <v>46079</v>
      </c>
      <c r="C58" s="1" t="s">
        <v>119</v>
      </c>
      <c r="D58" s="1" t="s">
        <v>122</v>
      </c>
      <c r="E58" s="1">
        <v>1100</v>
      </c>
      <c r="F58" s="1"/>
      <c r="G58" s="1"/>
      <c r="H58" s="1"/>
      <c r="I58" s="1"/>
      <c r="J58" s="1">
        <f t="shared" si="0"/>
        <v>0</v>
      </c>
      <c r="K58" s="1"/>
    </row>
    <row r="59" spans="1:11" ht="19.5" customHeight="1" x14ac:dyDescent="0.3">
      <c r="A59" s="1">
        <v>57</v>
      </c>
      <c r="B59" s="10">
        <v>46080</v>
      </c>
      <c r="C59" s="1" t="s">
        <v>119</v>
      </c>
      <c r="D59" s="1" t="s">
        <v>122</v>
      </c>
      <c r="E59" s="1">
        <v>1100</v>
      </c>
      <c r="F59" s="1"/>
      <c r="G59" s="1"/>
      <c r="H59" s="1"/>
      <c r="I59" s="1"/>
      <c r="J59" s="1">
        <f t="shared" si="0"/>
        <v>0</v>
      </c>
      <c r="K59" s="1"/>
    </row>
    <row r="60" spans="1:11" ht="19.5" customHeight="1" x14ac:dyDescent="0.3">
      <c r="A60" s="1">
        <v>58</v>
      </c>
      <c r="B60" s="10">
        <v>46081</v>
      </c>
      <c r="C60" s="1" t="s">
        <v>119</v>
      </c>
      <c r="D60" s="1" t="s">
        <v>122</v>
      </c>
      <c r="E60" s="1">
        <v>1100</v>
      </c>
      <c r="F60" s="1"/>
      <c r="G60" s="1"/>
      <c r="H60" s="1"/>
      <c r="I60" s="1"/>
      <c r="J60" s="1">
        <f t="shared" si="0"/>
        <v>0</v>
      </c>
      <c r="K60" s="1"/>
    </row>
    <row r="61" spans="1:11" ht="19.5" customHeight="1" x14ac:dyDescent="0.3">
      <c r="A61" s="1">
        <v>59</v>
      </c>
      <c r="B61" s="10">
        <v>46082</v>
      </c>
      <c r="C61" s="1" t="s">
        <v>119</v>
      </c>
      <c r="D61" s="1" t="s">
        <v>122</v>
      </c>
      <c r="E61" s="1">
        <v>1100</v>
      </c>
      <c r="F61" s="1"/>
      <c r="G61" s="1"/>
      <c r="H61" s="1"/>
      <c r="I61" s="1"/>
      <c r="J61" s="1">
        <f t="shared" si="0"/>
        <v>0</v>
      </c>
      <c r="K61" s="1"/>
    </row>
    <row r="62" spans="1:11" ht="19.5" customHeight="1" x14ac:dyDescent="0.3">
      <c r="A62" s="1">
        <v>60</v>
      </c>
      <c r="B62" s="10">
        <v>46083</v>
      </c>
      <c r="C62" s="1" t="s">
        <v>119</v>
      </c>
      <c r="D62" s="1" t="s">
        <v>122</v>
      </c>
      <c r="E62" s="1">
        <v>1100</v>
      </c>
      <c r="F62" s="1"/>
      <c r="G62" s="1"/>
      <c r="H62" s="1"/>
      <c r="I62" s="1"/>
      <c r="J62" s="1">
        <f t="shared" si="0"/>
        <v>0</v>
      </c>
      <c r="K62" s="1"/>
    </row>
    <row r="63" spans="1:11" ht="19.5" customHeight="1" x14ac:dyDescent="0.3">
      <c r="A63" s="1">
        <v>61</v>
      </c>
      <c r="B63" s="10">
        <v>46084</v>
      </c>
      <c r="C63" s="1" t="s">
        <v>119</v>
      </c>
      <c r="D63" s="1" t="s">
        <v>122</v>
      </c>
      <c r="E63" s="1">
        <v>1100</v>
      </c>
      <c r="F63" s="1"/>
      <c r="G63" s="1"/>
      <c r="H63" s="1"/>
      <c r="I63" s="1"/>
      <c r="J63" s="1">
        <f t="shared" si="0"/>
        <v>0</v>
      </c>
      <c r="K63" s="1"/>
    </row>
    <row r="64" spans="1:11" ht="19.5" customHeight="1" x14ac:dyDescent="0.3">
      <c r="A64" s="1">
        <v>62</v>
      </c>
      <c r="B64" s="10">
        <v>46085</v>
      </c>
      <c r="C64" s="1" t="s">
        <v>119</v>
      </c>
      <c r="D64" s="1" t="s">
        <v>122</v>
      </c>
      <c r="E64" s="1">
        <v>1100</v>
      </c>
      <c r="F64" s="1"/>
      <c r="G64" s="1"/>
      <c r="H64" s="1"/>
      <c r="I64" s="1"/>
      <c r="J64" s="1">
        <f t="shared" si="0"/>
        <v>0</v>
      </c>
      <c r="K64" s="1"/>
    </row>
    <row r="65" spans="1:11" ht="19.5" customHeight="1" x14ac:dyDescent="0.3">
      <c r="A65" s="1">
        <v>63</v>
      </c>
      <c r="B65" s="10">
        <v>46086</v>
      </c>
      <c r="C65" s="1" t="s">
        <v>119</v>
      </c>
      <c r="D65" s="1" t="s">
        <v>122</v>
      </c>
      <c r="E65" s="1">
        <v>1100</v>
      </c>
      <c r="F65" s="1"/>
      <c r="G65" s="1"/>
      <c r="H65" s="1"/>
      <c r="I65" s="1"/>
      <c r="J65" s="1">
        <f t="shared" si="0"/>
        <v>0</v>
      </c>
      <c r="K65" s="1"/>
    </row>
    <row r="66" spans="1:11" ht="19.5" customHeight="1" x14ac:dyDescent="0.3">
      <c r="A66" s="1">
        <v>64</v>
      </c>
      <c r="B66" s="10">
        <v>46087</v>
      </c>
      <c r="C66" s="1" t="s">
        <v>119</v>
      </c>
      <c r="D66" s="1" t="s">
        <v>122</v>
      </c>
      <c r="E66" s="1">
        <v>1100</v>
      </c>
      <c r="F66" s="1"/>
      <c r="G66" s="1"/>
      <c r="H66" s="1"/>
      <c r="I66" s="1"/>
      <c r="J66" s="1">
        <f t="shared" si="0"/>
        <v>0</v>
      </c>
      <c r="K66" s="1"/>
    </row>
    <row r="67" spans="1:11" ht="19.5" customHeight="1" x14ac:dyDescent="0.3">
      <c r="A67" s="1">
        <v>65</v>
      </c>
      <c r="B67" s="10">
        <v>46088</v>
      </c>
      <c r="C67" s="1" t="s">
        <v>119</v>
      </c>
      <c r="D67" s="1" t="s">
        <v>122</v>
      </c>
      <c r="E67" s="1">
        <v>1100</v>
      </c>
      <c r="F67" s="1"/>
      <c r="G67" s="1"/>
      <c r="H67" s="1"/>
      <c r="I67" s="1"/>
      <c r="J67" s="1">
        <f t="shared" si="0"/>
        <v>0</v>
      </c>
      <c r="K67" s="1"/>
    </row>
    <row r="68" spans="1:11" ht="19.5" customHeight="1" x14ac:dyDescent="0.3">
      <c r="A68" s="1">
        <v>66</v>
      </c>
      <c r="B68" s="10">
        <v>46089</v>
      </c>
      <c r="C68" s="1" t="s">
        <v>119</v>
      </c>
      <c r="D68" s="1" t="s">
        <v>122</v>
      </c>
      <c r="E68" s="1">
        <v>1100</v>
      </c>
      <c r="F68" s="1"/>
      <c r="G68" s="1"/>
      <c r="H68" s="1"/>
      <c r="I68" s="1"/>
      <c r="J68" s="1">
        <f t="shared" ref="J68:J131" si="1">E68*F68-G68-H68+I68</f>
        <v>0</v>
      </c>
      <c r="K68" s="1"/>
    </row>
    <row r="69" spans="1:11" ht="19.5" customHeight="1" x14ac:dyDescent="0.3">
      <c r="A69" s="1">
        <v>67</v>
      </c>
      <c r="B69" s="10">
        <v>46090</v>
      </c>
      <c r="C69" s="1" t="s">
        <v>119</v>
      </c>
      <c r="D69" s="1" t="s">
        <v>122</v>
      </c>
      <c r="E69" s="1">
        <v>1100</v>
      </c>
      <c r="F69" s="1"/>
      <c r="G69" s="1"/>
      <c r="H69" s="1"/>
      <c r="I69" s="1"/>
      <c r="J69" s="1">
        <f t="shared" si="1"/>
        <v>0</v>
      </c>
      <c r="K69" s="1"/>
    </row>
    <row r="70" spans="1:11" ht="19.5" customHeight="1" x14ac:dyDescent="0.3">
      <c r="A70" s="1">
        <v>68</v>
      </c>
      <c r="B70" s="10">
        <v>46091</v>
      </c>
      <c r="C70" s="1" t="s">
        <v>119</v>
      </c>
      <c r="D70" s="1" t="s">
        <v>122</v>
      </c>
      <c r="E70" s="1">
        <v>1100</v>
      </c>
      <c r="F70" s="1"/>
      <c r="G70" s="1"/>
      <c r="H70" s="1"/>
      <c r="I70" s="1"/>
      <c r="J70" s="1">
        <f t="shared" si="1"/>
        <v>0</v>
      </c>
      <c r="K70" s="1"/>
    </row>
    <row r="71" spans="1:11" ht="19.5" customHeight="1" x14ac:dyDescent="0.3">
      <c r="A71" s="1">
        <v>69</v>
      </c>
      <c r="B71" s="10">
        <v>46092</v>
      </c>
      <c r="C71" s="1" t="s">
        <v>119</v>
      </c>
      <c r="D71" s="1" t="s">
        <v>122</v>
      </c>
      <c r="E71" s="1">
        <v>1100</v>
      </c>
      <c r="F71" s="1"/>
      <c r="G71" s="1"/>
      <c r="H71" s="1"/>
      <c r="I71" s="1"/>
      <c r="J71" s="1">
        <f t="shared" si="1"/>
        <v>0</v>
      </c>
      <c r="K71" s="1"/>
    </row>
    <row r="72" spans="1:11" ht="19.5" customHeight="1" x14ac:dyDescent="0.3">
      <c r="A72" s="1">
        <v>70</v>
      </c>
      <c r="B72" s="10">
        <v>46093</v>
      </c>
      <c r="C72" s="1" t="s">
        <v>119</v>
      </c>
      <c r="D72" s="1" t="s">
        <v>122</v>
      </c>
      <c r="E72" s="1">
        <v>1100</v>
      </c>
      <c r="F72" s="1"/>
      <c r="G72" s="1"/>
      <c r="H72" s="1"/>
      <c r="I72" s="1"/>
      <c r="J72" s="1">
        <f t="shared" si="1"/>
        <v>0</v>
      </c>
      <c r="K72" s="1"/>
    </row>
    <row r="73" spans="1:11" ht="19.5" customHeight="1" x14ac:dyDescent="0.3">
      <c r="A73" s="1">
        <v>71</v>
      </c>
      <c r="B73" s="10">
        <v>46094</v>
      </c>
      <c r="C73" s="1" t="s">
        <v>119</v>
      </c>
      <c r="D73" s="1" t="s">
        <v>122</v>
      </c>
      <c r="E73" s="1">
        <v>1100</v>
      </c>
      <c r="F73" s="1"/>
      <c r="G73" s="1"/>
      <c r="H73" s="1"/>
      <c r="I73" s="1"/>
      <c r="J73" s="1">
        <f t="shared" si="1"/>
        <v>0</v>
      </c>
      <c r="K73" s="1"/>
    </row>
    <row r="74" spans="1:11" ht="19.5" customHeight="1" x14ac:dyDescent="0.3">
      <c r="A74" s="1">
        <v>72</v>
      </c>
      <c r="B74" s="10">
        <v>46095</v>
      </c>
      <c r="C74" s="1" t="s">
        <v>119</v>
      </c>
      <c r="D74" s="1" t="s">
        <v>122</v>
      </c>
      <c r="E74" s="1">
        <v>1100</v>
      </c>
      <c r="F74" s="1"/>
      <c r="G74" s="1"/>
      <c r="H74" s="1"/>
      <c r="I74" s="1"/>
      <c r="J74" s="1">
        <f t="shared" si="1"/>
        <v>0</v>
      </c>
      <c r="K74" s="1"/>
    </row>
    <row r="75" spans="1:11" ht="19.5" customHeight="1" x14ac:dyDescent="0.3">
      <c r="A75" s="1">
        <v>73</v>
      </c>
      <c r="B75" s="10">
        <v>46096</v>
      </c>
      <c r="C75" s="1" t="s">
        <v>119</v>
      </c>
      <c r="D75" s="1" t="s">
        <v>122</v>
      </c>
      <c r="E75" s="1">
        <v>1100</v>
      </c>
      <c r="F75" s="1"/>
      <c r="G75" s="1"/>
      <c r="H75" s="1"/>
      <c r="I75" s="1"/>
      <c r="J75" s="1">
        <f t="shared" si="1"/>
        <v>0</v>
      </c>
      <c r="K75" s="1"/>
    </row>
    <row r="76" spans="1:11" ht="19.5" customHeight="1" x14ac:dyDescent="0.3">
      <c r="A76" s="1">
        <v>74</v>
      </c>
      <c r="B76" s="10">
        <v>46097</v>
      </c>
      <c r="C76" s="1" t="s">
        <v>119</v>
      </c>
      <c r="D76" s="1" t="s">
        <v>122</v>
      </c>
      <c r="E76" s="1">
        <v>1100</v>
      </c>
      <c r="F76" s="1"/>
      <c r="G76" s="1"/>
      <c r="H76" s="1"/>
      <c r="I76" s="1"/>
      <c r="J76" s="1">
        <f t="shared" si="1"/>
        <v>0</v>
      </c>
      <c r="K76" s="1"/>
    </row>
    <row r="77" spans="1:11" ht="19.5" customHeight="1" x14ac:dyDescent="0.3">
      <c r="A77" s="1">
        <v>75</v>
      </c>
      <c r="B77" s="10">
        <v>46098</v>
      </c>
      <c r="C77" s="1" t="s">
        <v>119</v>
      </c>
      <c r="D77" s="1" t="s">
        <v>122</v>
      </c>
      <c r="E77" s="1">
        <v>1100</v>
      </c>
      <c r="F77" s="1"/>
      <c r="G77" s="1"/>
      <c r="H77" s="1"/>
      <c r="I77" s="1"/>
      <c r="J77" s="1">
        <f t="shared" si="1"/>
        <v>0</v>
      </c>
      <c r="K77" s="1"/>
    </row>
    <row r="78" spans="1:11" ht="19.5" customHeight="1" x14ac:dyDescent="0.3">
      <c r="A78" s="1">
        <v>76</v>
      </c>
      <c r="B78" s="10">
        <v>46099</v>
      </c>
      <c r="C78" s="1" t="s">
        <v>119</v>
      </c>
      <c r="D78" s="1" t="s">
        <v>122</v>
      </c>
      <c r="E78" s="1">
        <v>1100</v>
      </c>
      <c r="F78" s="1"/>
      <c r="G78" s="1"/>
      <c r="H78" s="1"/>
      <c r="I78" s="1"/>
      <c r="J78" s="1">
        <f t="shared" si="1"/>
        <v>0</v>
      </c>
      <c r="K78" s="1"/>
    </row>
    <row r="79" spans="1:11" ht="19.5" customHeight="1" x14ac:dyDescent="0.3">
      <c r="A79" s="1">
        <v>77</v>
      </c>
      <c r="B79" s="10">
        <v>46100</v>
      </c>
      <c r="C79" s="1" t="s">
        <v>119</v>
      </c>
      <c r="D79" s="1" t="s">
        <v>122</v>
      </c>
      <c r="E79" s="1">
        <v>1100</v>
      </c>
      <c r="F79" s="1"/>
      <c r="G79" s="1"/>
      <c r="H79" s="1"/>
      <c r="I79" s="1"/>
      <c r="J79" s="1">
        <f t="shared" si="1"/>
        <v>0</v>
      </c>
      <c r="K79" s="1"/>
    </row>
    <row r="80" spans="1:11" ht="19.5" customHeight="1" x14ac:dyDescent="0.3">
      <c r="A80" s="1">
        <v>78</v>
      </c>
      <c r="B80" s="10">
        <v>46101</v>
      </c>
      <c r="C80" s="1" t="s">
        <v>119</v>
      </c>
      <c r="D80" s="1" t="s">
        <v>122</v>
      </c>
      <c r="E80" s="1">
        <v>1100</v>
      </c>
      <c r="F80" s="1"/>
      <c r="G80" s="1"/>
      <c r="H80" s="1"/>
      <c r="I80" s="1"/>
      <c r="J80" s="1">
        <f t="shared" si="1"/>
        <v>0</v>
      </c>
      <c r="K80" s="1"/>
    </row>
    <row r="81" spans="1:11" ht="19.5" customHeight="1" x14ac:dyDescent="0.3">
      <c r="A81" s="1">
        <v>79</v>
      </c>
      <c r="B81" s="10">
        <v>46102</v>
      </c>
      <c r="C81" s="1" t="s">
        <v>119</v>
      </c>
      <c r="D81" s="1" t="s">
        <v>122</v>
      </c>
      <c r="E81" s="1">
        <v>1100</v>
      </c>
      <c r="F81" s="1"/>
      <c r="G81" s="1"/>
      <c r="H81" s="1"/>
      <c r="I81" s="1"/>
      <c r="J81" s="1">
        <f t="shared" si="1"/>
        <v>0</v>
      </c>
      <c r="K81" s="1"/>
    </row>
    <row r="82" spans="1:11" ht="19.5" customHeight="1" x14ac:dyDescent="0.3">
      <c r="A82" s="1">
        <v>80</v>
      </c>
      <c r="B82" s="10">
        <v>46103</v>
      </c>
      <c r="C82" s="1" t="s">
        <v>119</v>
      </c>
      <c r="D82" s="1" t="s">
        <v>122</v>
      </c>
      <c r="E82" s="1">
        <v>1100</v>
      </c>
      <c r="F82" s="1"/>
      <c r="G82" s="1"/>
      <c r="H82" s="1"/>
      <c r="I82" s="1"/>
      <c r="J82" s="1">
        <f t="shared" si="1"/>
        <v>0</v>
      </c>
      <c r="K82" s="1"/>
    </row>
    <row r="83" spans="1:11" ht="19.5" customHeight="1" x14ac:dyDescent="0.3">
      <c r="A83" s="1">
        <v>81</v>
      </c>
      <c r="B83" s="10">
        <v>46104</v>
      </c>
      <c r="C83" s="1" t="s">
        <v>119</v>
      </c>
      <c r="D83" s="1" t="s">
        <v>122</v>
      </c>
      <c r="E83" s="1">
        <v>1100</v>
      </c>
      <c r="F83" s="1"/>
      <c r="G83" s="1"/>
      <c r="H83" s="1"/>
      <c r="I83" s="1"/>
      <c r="J83" s="1">
        <f t="shared" si="1"/>
        <v>0</v>
      </c>
      <c r="K83" s="1"/>
    </row>
    <row r="84" spans="1:11" ht="19.5" customHeight="1" x14ac:dyDescent="0.3">
      <c r="A84" s="1">
        <v>82</v>
      </c>
      <c r="B84" s="10">
        <v>46105</v>
      </c>
      <c r="C84" s="1" t="s">
        <v>119</v>
      </c>
      <c r="D84" s="1" t="s">
        <v>122</v>
      </c>
      <c r="E84" s="1">
        <v>1100</v>
      </c>
      <c r="F84" s="1"/>
      <c r="G84" s="1"/>
      <c r="H84" s="1"/>
      <c r="I84" s="1"/>
      <c r="J84" s="1">
        <f t="shared" si="1"/>
        <v>0</v>
      </c>
      <c r="K84" s="1"/>
    </row>
    <row r="85" spans="1:11" ht="19.5" customHeight="1" x14ac:dyDescent="0.3">
      <c r="A85" s="1">
        <v>83</v>
      </c>
      <c r="B85" s="10">
        <v>46106</v>
      </c>
      <c r="C85" s="1" t="s">
        <v>119</v>
      </c>
      <c r="D85" s="1" t="s">
        <v>122</v>
      </c>
      <c r="E85" s="1">
        <v>1100</v>
      </c>
      <c r="F85" s="1"/>
      <c r="G85" s="1"/>
      <c r="H85" s="1"/>
      <c r="I85" s="1"/>
      <c r="J85" s="1">
        <f t="shared" si="1"/>
        <v>0</v>
      </c>
      <c r="K85" s="1"/>
    </row>
    <row r="86" spans="1:11" ht="19.5" customHeight="1" x14ac:dyDescent="0.3">
      <c r="A86" s="1">
        <v>84</v>
      </c>
      <c r="B86" s="10">
        <v>46107</v>
      </c>
      <c r="C86" s="1" t="s">
        <v>119</v>
      </c>
      <c r="D86" s="1" t="s">
        <v>122</v>
      </c>
      <c r="E86" s="1">
        <v>1100</v>
      </c>
      <c r="F86" s="1"/>
      <c r="G86" s="1"/>
      <c r="H86" s="1"/>
      <c r="I86" s="1"/>
      <c r="J86" s="1">
        <f t="shared" si="1"/>
        <v>0</v>
      </c>
      <c r="K86" s="1"/>
    </row>
    <row r="87" spans="1:11" ht="19.5" customHeight="1" x14ac:dyDescent="0.3">
      <c r="A87" s="1">
        <v>85</v>
      </c>
      <c r="B87" s="10">
        <v>46108</v>
      </c>
      <c r="C87" s="1" t="s">
        <v>119</v>
      </c>
      <c r="D87" s="1" t="s">
        <v>122</v>
      </c>
      <c r="E87" s="1">
        <v>1100</v>
      </c>
      <c r="F87" s="1"/>
      <c r="G87" s="1"/>
      <c r="H87" s="1"/>
      <c r="I87" s="1"/>
      <c r="J87" s="1">
        <f t="shared" si="1"/>
        <v>0</v>
      </c>
      <c r="K87" s="1"/>
    </row>
    <row r="88" spans="1:11" ht="19.5" customHeight="1" x14ac:dyDescent="0.3">
      <c r="A88" s="1">
        <v>86</v>
      </c>
      <c r="B88" s="10">
        <v>46109</v>
      </c>
      <c r="C88" s="1" t="s">
        <v>119</v>
      </c>
      <c r="D88" s="1" t="s">
        <v>122</v>
      </c>
      <c r="E88" s="1">
        <v>1100</v>
      </c>
      <c r="F88" s="1"/>
      <c r="G88" s="1"/>
      <c r="H88" s="1"/>
      <c r="I88" s="1"/>
      <c r="J88" s="1">
        <f t="shared" si="1"/>
        <v>0</v>
      </c>
      <c r="K88" s="1"/>
    </row>
    <row r="89" spans="1:11" ht="19.5" customHeight="1" x14ac:dyDescent="0.3">
      <c r="A89" s="1">
        <v>87</v>
      </c>
      <c r="B89" s="10">
        <v>46110</v>
      </c>
      <c r="C89" s="1" t="s">
        <v>119</v>
      </c>
      <c r="D89" s="1" t="s">
        <v>122</v>
      </c>
      <c r="E89" s="1">
        <v>1100</v>
      </c>
      <c r="F89" s="1"/>
      <c r="G89" s="1"/>
      <c r="H89" s="1"/>
      <c r="I89" s="1"/>
      <c r="J89" s="1">
        <f t="shared" si="1"/>
        <v>0</v>
      </c>
      <c r="K89" s="1"/>
    </row>
    <row r="90" spans="1:11" ht="19.5" customHeight="1" x14ac:dyDescent="0.3">
      <c r="A90" s="1">
        <v>88</v>
      </c>
      <c r="B90" s="10">
        <v>46111</v>
      </c>
      <c r="C90" s="1" t="s">
        <v>119</v>
      </c>
      <c r="D90" s="1" t="s">
        <v>122</v>
      </c>
      <c r="E90" s="1">
        <v>1100</v>
      </c>
      <c r="F90" s="1"/>
      <c r="G90" s="1"/>
      <c r="H90" s="1"/>
      <c r="I90" s="1"/>
      <c r="J90" s="1">
        <f t="shared" si="1"/>
        <v>0</v>
      </c>
      <c r="K90" s="1"/>
    </row>
    <row r="91" spans="1:11" ht="19.5" customHeight="1" x14ac:dyDescent="0.3">
      <c r="A91" s="1">
        <v>89</v>
      </c>
      <c r="B91" s="10">
        <v>46112</v>
      </c>
      <c r="C91" s="1" t="s">
        <v>119</v>
      </c>
      <c r="D91" s="1" t="s">
        <v>122</v>
      </c>
      <c r="E91" s="1">
        <v>1100</v>
      </c>
      <c r="F91" s="1"/>
      <c r="G91" s="1"/>
      <c r="H91" s="1"/>
      <c r="I91" s="1"/>
      <c r="J91" s="1">
        <f t="shared" si="1"/>
        <v>0</v>
      </c>
      <c r="K91" s="1"/>
    </row>
    <row r="92" spans="1:11" ht="19.5" customHeight="1" x14ac:dyDescent="0.3">
      <c r="A92" s="1">
        <v>90</v>
      </c>
      <c r="B92" s="10">
        <v>46113</v>
      </c>
      <c r="C92" s="1" t="s">
        <v>119</v>
      </c>
      <c r="D92" s="1" t="s">
        <v>122</v>
      </c>
      <c r="E92" s="1">
        <v>1100</v>
      </c>
      <c r="F92" s="1"/>
      <c r="G92" s="1"/>
      <c r="H92" s="1"/>
      <c r="I92" s="1"/>
      <c r="J92" s="1">
        <f t="shared" si="1"/>
        <v>0</v>
      </c>
      <c r="K92" s="1"/>
    </row>
    <row r="93" spans="1:11" ht="19.5" customHeight="1" x14ac:dyDescent="0.3">
      <c r="A93" s="1">
        <v>91</v>
      </c>
      <c r="B93" s="10">
        <v>46114</v>
      </c>
      <c r="C93" s="1" t="s">
        <v>119</v>
      </c>
      <c r="D93" s="1" t="s">
        <v>122</v>
      </c>
      <c r="E93" s="1">
        <v>1100</v>
      </c>
      <c r="F93" s="1"/>
      <c r="G93" s="1"/>
      <c r="H93" s="1"/>
      <c r="I93" s="1"/>
      <c r="J93" s="1">
        <f t="shared" si="1"/>
        <v>0</v>
      </c>
      <c r="K93" s="1"/>
    </row>
    <row r="94" spans="1:11" ht="19.5" customHeight="1" x14ac:dyDescent="0.3">
      <c r="A94" s="1">
        <v>92</v>
      </c>
      <c r="B94" s="10">
        <v>46115</v>
      </c>
      <c r="C94" s="1" t="s">
        <v>119</v>
      </c>
      <c r="D94" s="1" t="s">
        <v>122</v>
      </c>
      <c r="E94" s="1">
        <v>1100</v>
      </c>
      <c r="F94" s="1"/>
      <c r="G94" s="1"/>
      <c r="H94" s="1"/>
      <c r="I94" s="1"/>
      <c r="J94" s="1">
        <f t="shared" si="1"/>
        <v>0</v>
      </c>
      <c r="K94" s="1"/>
    </row>
    <row r="95" spans="1:11" ht="19.5" customHeight="1" x14ac:dyDescent="0.3">
      <c r="A95" s="1">
        <v>93</v>
      </c>
      <c r="B95" s="10">
        <v>46116</v>
      </c>
      <c r="C95" s="1" t="s">
        <v>119</v>
      </c>
      <c r="D95" s="1" t="s">
        <v>122</v>
      </c>
      <c r="E95" s="1">
        <v>1100</v>
      </c>
      <c r="F95" s="1"/>
      <c r="G95" s="1"/>
      <c r="H95" s="1"/>
      <c r="I95" s="1"/>
      <c r="J95" s="1">
        <f t="shared" si="1"/>
        <v>0</v>
      </c>
      <c r="K95" s="1"/>
    </row>
    <row r="96" spans="1:11" ht="19.5" customHeight="1" x14ac:dyDescent="0.3">
      <c r="A96" s="1">
        <v>94</v>
      </c>
      <c r="B96" s="10">
        <v>46117</v>
      </c>
      <c r="C96" s="1" t="s">
        <v>119</v>
      </c>
      <c r="D96" s="1" t="s">
        <v>122</v>
      </c>
      <c r="E96" s="1">
        <v>1100</v>
      </c>
      <c r="F96" s="1"/>
      <c r="G96" s="1"/>
      <c r="H96" s="1"/>
      <c r="I96" s="1"/>
      <c r="J96" s="1">
        <f t="shared" si="1"/>
        <v>0</v>
      </c>
      <c r="K96" s="1"/>
    </row>
    <row r="97" spans="1:11" ht="19.5" customHeight="1" x14ac:dyDescent="0.3">
      <c r="A97" s="1">
        <v>95</v>
      </c>
      <c r="B97" s="10">
        <v>46118</v>
      </c>
      <c r="C97" s="1" t="s">
        <v>119</v>
      </c>
      <c r="D97" s="1" t="s">
        <v>122</v>
      </c>
      <c r="E97" s="1">
        <v>1100</v>
      </c>
      <c r="F97" s="1"/>
      <c r="G97" s="1"/>
      <c r="H97" s="1"/>
      <c r="I97" s="1"/>
      <c r="J97" s="1">
        <f t="shared" si="1"/>
        <v>0</v>
      </c>
      <c r="K97" s="1"/>
    </row>
    <row r="98" spans="1:11" ht="19.5" customHeight="1" x14ac:dyDescent="0.3">
      <c r="A98" s="1">
        <v>96</v>
      </c>
      <c r="B98" s="10">
        <v>46119</v>
      </c>
      <c r="C98" s="1" t="s">
        <v>119</v>
      </c>
      <c r="D98" s="1" t="s">
        <v>122</v>
      </c>
      <c r="E98" s="1">
        <v>1100</v>
      </c>
      <c r="F98" s="1"/>
      <c r="G98" s="1"/>
      <c r="H98" s="1"/>
      <c r="I98" s="1"/>
      <c r="J98" s="1">
        <f t="shared" si="1"/>
        <v>0</v>
      </c>
      <c r="K98" s="1"/>
    </row>
    <row r="99" spans="1:11" ht="19.5" customHeight="1" x14ac:dyDescent="0.3">
      <c r="A99" s="1">
        <v>97</v>
      </c>
      <c r="B99" s="10">
        <v>46120</v>
      </c>
      <c r="C99" s="1" t="s">
        <v>119</v>
      </c>
      <c r="D99" s="1" t="s">
        <v>122</v>
      </c>
      <c r="E99" s="1">
        <v>1100</v>
      </c>
      <c r="F99" s="1"/>
      <c r="G99" s="1"/>
      <c r="H99" s="1"/>
      <c r="I99" s="1"/>
      <c r="J99" s="1">
        <f t="shared" si="1"/>
        <v>0</v>
      </c>
      <c r="K99" s="1"/>
    </row>
    <row r="100" spans="1:11" ht="19.5" customHeight="1" x14ac:dyDescent="0.3">
      <c r="A100" s="1">
        <v>98</v>
      </c>
      <c r="B100" s="10">
        <v>46121</v>
      </c>
      <c r="C100" s="1" t="s">
        <v>119</v>
      </c>
      <c r="D100" s="1" t="s">
        <v>122</v>
      </c>
      <c r="E100" s="1">
        <v>1100</v>
      </c>
      <c r="F100" s="1"/>
      <c r="G100" s="1"/>
      <c r="H100" s="1"/>
      <c r="I100" s="1"/>
      <c r="J100" s="1">
        <f t="shared" si="1"/>
        <v>0</v>
      </c>
      <c r="K100" s="1"/>
    </row>
    <row r="101" spans="1:11" ht="19.5" customHeight="1" x14ac:dyDescent="0.3">
      <c r="A101" s="1">
        <v>99</v>
      </c>
      <c r="B101" s="10">
        <v>46122</v>
      </c>
      <c r="C101" s="1" t="s">
        <v>119</v>
      </c>
      <c r="D101" s="1" t="s">
        <v>122</v>
      </c>
      <c r="E101" s="1">
        <v>1100</v>
      </c>
      <c r="F101" s="1"/>
      <c r="G101" s="1"/>
      <c r="H101" s="1"/>
      <c r="I101" s="1"/>
      <c r="J101" s="1">
        <f t="shared" si="1"/>
        <v>0</v>
      </c>
      <c r="K101" s="1"/>
    </row>
    <row r="102" spans="1:11" ht="19.5" customHeight="1" x14ac:dyDescent="0.3">
      <c r="A102" s="1">
        <v>100</v>
      </c>
      <c r="B102" s="10">
        <v>46123</v>
      </c>
      <c r="C102" s="1" t="s">
        <v>119</v>
      </c>
      <c r="D102" s="1" t="s">
        <v>122</v>
      </c>
      <c r="E102" s="1">
        <v>1100</v>
      </c>
      <c r="F102" s="1"/>
      <c r="G102" s="1"/>
      <c r="H102" s="1"/>
      <c r="I102" s="1"/>
      <c r="J102" s="1">
        <f t="shared" si="1"/>
        <v>0</v>
      </c>
      <c r="K102" s="1"/>
    </row>
    <row r="103" spans="1:11" ht="19.5" customHeight="1" x14ac:dyDescent="0.3">
      <c r="A103" s="1">
        <v>101</v>
      </c>
      <c r="B103" s="10">
        <v>46124</v>
      </c>
      <c r="C103" s="1" t="s">
        <v>119</v>
      </c>
      <c r="D103" s="1" t="s">
        <v>122</v>
      </c>
      <c r="E103" s="1">
        <v>1100</v>
      </c>
      <c r="F103" s="1"/>
      <c r="G103" s="1"/>
      <c r="H103" s="1"/>
      <c r="I103" s="1"/>
      <c r="J103" s="1">
        <f t="shared" si="1"/>
        <v>0</v>
      </c>
      <c r="K103" s="1"/>
    </row>
    <row r="104" spans="1:11" ht="19.5" customHeight="1" x14ac:dyDescent="0.3">
      <c r="A104" s="1">
        <v>102</v>
      </c>
      <c r="B104" s="10">
        <v>46125</v>
      </c>
      <c r="C104" s="1" t="s">
        <v>119</v>
      </c>
      <c r="D104" s="1" t="s">
        <v>122</v>
      </c>
      <c r="E104" s="1">
        <v>1100</v>
      </c>
      <c r="F104" s="1"/>
      <c r="G104" s="1"/>
      <c r="H104" s="1"/>
      <c r="I104" s="1"/>
      <c r="J104" s="1">
        <f t="shared" si="1"/>
        <v>0</v>
      </c>
      <c r="K104" s="1"/>
    </row>
    <row r="105" spans="1:11" ht="19.5" customHeight="1" x14ac:dyDescent="0.3">
      <c r="A105" s="1">
        <v>103</v>
      </c>
      <c r="B105" s="10">
        <v>46126</v>
      </c>
      <c r="C105" s="1" t="s">
        <v>119</v>
      </c>
      <c r="D105" s="1" t="s">
        <v>122</v>
      </c>
      <c r="E105" s="1">
        <v>1100</v>
      </c>
      <c r="F105" s="1"/>
      <c r="G105" s="1"/>
      <c r="H105" s="1"/>
      <c r="I105" s="1"/>
      <c r="J105" s="1">
        <f t="shared" si="1"/>
        <v>0</v>
      </c>
      <c r="K105" s="1"/>
    </row>
    <row r="106" spans="1:11" ht="19.5" customHeight="1" x14ac:dyDescent="0.3">
      <c r="A106" s="1">
        <v>104</v>
      </c>
      <c r="B106" s="10">
        <v>46127</v>
      </c>
      <c r="C106" s="1" t="s">
        <v>119</v>
      </c>
      <c r="D106" s="1" t="s">
        <v>122</v>
      </c>
      <c r="E106" s="1">
        <v>1100</v>
      </c>
      <c r="F106" s="1"/>
      <c r="G106" s="1"/>
      <c r="H106" s="1"/>
      <c r="I106" s="1"/>
      <c r="J106" s="1">
        <f t="shared" si="1"/>
        <v>0</v>
      </c>
      <c r="K106" s="1"/>
    </row>
    <row r="107" spans="1:11" ht="19.5" customHeight="1" x14ac:dyDescent="0.3">
      <c r="A107" s="1">
        <v>105</v>
      </c>
      <c r="B107" s="10">
        <v>46128</v>
      </c>
      <c r="C107" s="1" t="s">
        <v>119</v>
      </c>
      <c r="D107" s="1" t="s">
        <v>122</v>
      </c>
      <c r="E107" s="1">
        <v>1100</v>
      </c>
      <c r="F107" s="1"/>
      <c r="G107" s="1"/>
      <c r="H107" s="1"/>
      <c r="I107" s="1"/>
      <c r="J107" s="1">
        <f t="shared" si="1"/>
        <v>0</v>
      </c>
      <c r="K107" s="1"/>
    </row>
    <row r="108" spans="1:11" ht="19.5" customHeight="1" x14ac:dyDescent="0.3">
      <c r="A108" s="1">
        <v>106</v>
      </c>
      <c r="B108" s="10">
        <v>46129</v>
      </c>
      <c r="C108" s="1" t="s">
        <v>119</v>
      </c>
      <c r="D108" s="1" t="s">
        <v>122</v>
      </c>
      <c r="E108" s="1">
        <v>1100</v>
      </c>
      <c r="F108" s="1"/>
      <c r="G108" s="1"/>
      <c r="H108" s="1"/>
      <c r="I108" s="1"/>
      <c r="J108" s="1">
        <f t="shared" si="1"/>
        <v>0</v>
      </c>
      <c r="K108" s="1"/>
    </row>
    <row r="109" spans="1:11" ht="19.5" customHeight="1" x14ac:dyDescent="0.3">
      <c r="A109" s="1">
        <v>107</v>
      </c>
      <c r="B109" s="10">
        <v>46130</v>
      </c>
      <c r="C109" s="1" t="s">
        <v>119</v>
      </c>
      <c r="D109" s="1" t="s">
        <v>122</v>
      </c>
      <c r="E109" s="1">
        <v>1100</v>
      </c>
      <c r="F109" s="1"/>
      <c r="G109" s="1"/>
      <c r="H109" s="1"/>
      <c r="I109" s="1"/>
      <c r="J109" s="1">
        <f t="shared" si="1"/>
        <v>0</v>
      </c>
      <c r="K109" s="1"/>
    </row>
    <row r="110" spans="1:11" ht="19.5" customHeight="1" x14ac:dyDescent="0.3">
      <c r="A110" s="1">
        <v>108</v>
      </c>
      <c r="B110" s="10">
        <v>46131</v>
      </c>
      <c r="C110" s="1" t="s">
        <v>119</v>
      </c>
      <c r="D110" s="1" t="s">
        <v>122</v>
      </c>
      <c r="E110" s="1">
        <v>1100</v>
      </c>
      <c r="F110" s="1"/>
      <c r="G110" s="1"/>
      <c r="H110" s="1"/>
      <c r="I110" s="1"/>
      <c r="J110" s="1">
        <f t="shared" si="1"/>
        <v>0</v>
      </c>
      <c r="K110" s="1"/>
    </row>
    <row r="111" spans="1:11" ht="19.5" customHeight="1" x14ac:dyDescent="0.3">
      <c r="A111" s="1">
        <v>109</v>
      </c>
      <c r="B111" s="10">
        <v>46132</v>
      </c>
      <c r="C111" s="1" t="s">
        <v>119</v>
      </c>
      <c r="D111" s="1" t="s">
        <v>122</v>
      </c>
      <c r="E111" s="1">
        <v>1100</v>
      </c>
      <c r="F111" s="1"/>
      <c r="G111" s="1"/>
      <c r="H111" s="1"/>
      <c r="I111" s="1"/>
      <c r="J111" s="1">
        <f t="shared" si="1"/>
        <v>0</v>
      </c>
      <c r="K111" s="1"/>
    </row>
    <row r="112" spans="1:11" ht="19.5" customHeight="1" x14ac:dyDescent="0.3">
      <c r="A112" s="1">
        <v>110</v>
      </c>
      <c r="B112" s="10">
        <v>46133</v>
      </c>
      <c r="C112" s="1" t="s">
        <v>119</v>
      </c>
      <c r="D112" s="1" t="s">
        <v>122</v>
      </c>
      <c r="E112" s="1">
        <v>1100</v>
      </c>
      <c r="F112" s="1"/>
      <c r="G112" s="1"/>
      <c r="H112" s="1"/>
      <c r="I112" s="1"/>
      <c r="J112" s="1">
        <f t="shared" si="1"/>
        <v>0</v>
      </c>
      <c r="K112" s="1"/>
    </row>
    <row r="113" spans="1:11" ht="19.5" customHeight="1" x14ac:dyDescent="0.3">
      <c r="A113" s="1">
        <v>111</v>
      </c>
      <c r="B113" s="10">
        <v>46134</v>
      </c>
      <c r="C113" s="1" t="s">
        <v>119</v>
      </c>
      <c r="D113" s="1" t="s">
        <v>122</v>
      </c>
      <c r="E113" s="1">
        <v>1100</v>
      </c>
      <c r="F113" s="1"/>
      <c r="G113" s="1"/>
      <c r="H113" s="1"/>
      <c r="I113" s="1"/>
      <c r="J113" s="1">
        <f t="shared" si="1"/>
        <v>0</v>
      </c>
      <c r="K113" s="1"/>
    </row>
    <row r="114" spans="1:11" ht="19.5" customHeight="1" x14ac:dyDescent="0.3">
      <c r="A114" s="1">
        <v>112</v>
      </c>
      <c r="B114" s="10">
        <v>46135</v>
      </c>
      <c r="C114" s="1" t="s">
        <v>119</v>
      </c>
      <c r="D114" s="1" t="s">
        <v>122</v>
      </c>
      <c r="E114" s="1">
        <v>1100</v>
      </c>
      <c r="F114" s="1"/>
      <c r="G114" s="1"/>
      <c r="H114" s="1"/>
      <c r="I114" s="1"/>
      <c r="J114" s="1">
        <f t="shared" si="1"/>
        <v>0</v>
      </c>
      <c r="K114" s="1"/>
    </row>
    <row r="115" spans="1:11" ht="19.5" customHeight="1" x14ac:dyDescent="0.3">
      <c r="A115" s="1">
        <v>113</v>
      </c>
      <c r="B115" s="10">
        <v>46136</v>
      </c>
      <c r="C115" s="1" t="s">
        <v>119</v>
      </c>
      <c r="D115" s="1" t="s">
        <v>122</v>
      </c>
      <c r="E115" s="1">
        <v>1100</v>
      </c>
      <c r="F115" s="1"/>
      <c r="G115" s="1"/>
      <c r="H115" s="1"/>
      <c r="I115" s="1"/>
      <c r="J115" s="1">
        <f t="shared" si="1"/>
        <v>0</v>
      </c>
      <c r="K115" s="1"/>
    </row>
    <row r="116" spans="1:11" ht="19.5" customHeight="1" x14ac:dyDescent="0.3">
      <c r="A116" s="1">
        <v>114</v>
      </c>
      <c r="B116" s="10">
        <v>46137</v>
      </c>
      <c r="C116" s="1" t="s">
        <v>119</v>
      </c>
      <c r="D116" s="1" t="s">
        <v>122</v>
      </c>
      <c r="E116" s="1">
        <v>1100</v>
      </c>
      <c r="F116" s="1"/>
      <c r="G116" s="1"/>
      <c r="H116" s="1"/>
      <c r="I116" s="1"/>
      <c r="J116" s="1">
        <f t="shared" si="1"/>
        <v>0</v>
      </c>
      <c r="K116" s="1"/>
    </row>
    <row r="117" spans="1:11" ht="19.5" customHeight="1" x14ac:dyDescent="0.3">
      <c r="A117" s="1">
        <v>115</v>
      </c>
      <c r="B117" s="10">
        <v>46138</v>
      </c>
      <c r="C117" s="1" t="s">
        <v>119</v>
      </c>
      <c r="D117" s="1" t="s">
        <v>122</v>
      </c>
      <c r="E117" s="1">
        <v>1100</v>
      </c>
      <c r="F117" s="1"/>
      <c r="G117" s="1"/>
      <c r="H117" s="1"/>
      <c r="I117" s="1"/>
      <c r="J117" s="1">
        <f t="shared" si="1"/>
        <v>0</v>
      </c>
      <c r="K117" s="1"/>
    </row>
    <row r="118" spans="1:11" ht="19.5" customHeight="1" x14ac:dyDescent="0.3">
      <c r="A118" s="1">
        <v>116</v>
      </c>
      <c r="B118" s="10">
        <v>46139</v>
      </c>
      <c r="C118" s="1" t="s">
        <v>119</v>
      </c>
      <c r="D118" s="1" t="s">
        <v>122</v>
      </c>
      <c r="E118" s="1">
        <v>1100</v>
      </c>
      <c r="F118" s="1"/>
      <c r="G118" s="1"/>
      <c r="H118" s="1"/>
      <c r="I118" s="1"/>
      <c r="J118" s="1">
        <f t="shared" si="1"/>
        <v>0</v>
      </c>
      <c r="K118" s="1"/>
    </row>
    <row r="119" spans="1:11" ht="19.5" customHeight="1" x14ac:dyDescent="0.3">
      <c r="A119" s="1">
        <v>117</v>
      </c>
      <c r="B119" s="10">
        <v>46140</v>
      </c>
      <c r="C119" s="1" t="s">
        <v>119</v>
      </c>
      <c r="D119" s="1" t="s">
        <v>122</v>
      </c>
      <c r="E119" s="1">
        <v>1100</v>
      </c>
      <c r="F119" s="1"/>
      <c r="G119" s="1"/>
      <c r="H119" s="1"/>
      <c r="I119" s="1"/>
      <c r="J119" s="1">
        <f t="shared" si="1"/>
        <v>0</v>
      </c>
      <c r="K119" s="1"/>
    </row>
    <row r="120" spans="1:11" ht="19.5" customHeight="1" x14ac:dyDescent="0.3">
      <c r="A120" s="1">
        <v>118</v>
      </c>
      <c r="B120" s="10">
        <v>46141</v>
      </c>
      <c r="C120" s="1" t="s">
        <v>119</v>
      </c>
      <c r="D120" s="1" t="s">
        <v>122</v>
      </c>
      <c r="E120" s="1">
        <v>1100</v>
      </c>
      <c r="F120" s="1"/>
      <c r="G120" s="1"/>
      <c r="H120" s="1"/>
      <c r="I120" s="1"/>
      <c r="J120" s="1">
        <f t="shared" si="1"/>
        <v>0</v>
      </c>
      <c r="K120" s="1"/>
    </row>
    <row r="121" spans="1:11" ht="19.5" customHeight="1" x14ac:dyDescent="0.3">
      <c r="A121" s="1">
        <v>119</v>
      </c>
      <c r="B121" s="10">
        <v>46142</v>
      </c>
      <c r="C121" s="1" t="s">
        <v>119</v>
      </c>
      <c r="D121" s="1" t="s">
        <v>122</v>
      </c>
      <c r="E121" s="1">
        <v>1100</v>
      </c>
      <c r="F121" s="1"/>
      <c r="G121" s="1"/>
      <c r="H121" s="1"/>
      <c r="I121" s="1"/>
      <c r="J121" s="1">
        <f t="shared" si="1"/>
        <v>0</v>
      </c>
      <c r="K121" s="1"/>
    </row>
    <row r="122" spans="1:11" ht="19.5" customHeight="1" x14ac:dyDescent="0.3">
      <c r="A122" s="1">
        <v>120</v>
      </c>
      <c r="B122" s="10">
        <v>46143</v>
      </c>
      <c r="C122" s="1" t="s">
        <v>119</v>
      </c>
      <c r="D122" s="1" t="s">
        <v>122</v>
      </c>
      <c r="E122" s="1">
        <v>1100</v>
      </c>
      <c r="F122" s="1"/>
      <c r="G122" s="1"/>
      <c r="H122" s="1"/>
      <c r="I122" s="1"/>
      <c r="J122" s="1">
        <f t="shared" si="1"/>
        <v>0</v>
      </c>
      <c r="K122" s="1"/>
    </row>
    <row r="123" spans="1:11" ht="19.5" customHeight="1" x14ac:dyDescent="0.3">
      <c r="A123" s="1">
        <v>121</v>
      </c>
      <c r="B123" s="10">
        <v>46144</v>
      </c>
      <c r="C123" s="1" t="s">
        <v>119</v>
      </c>
      <c r="D123" s="1" t="s">
        <v>122</v>
      </c>
      <c r="E123" s="1">
        <v>1100</v>
      </c>
      <c r="F123" s="1"/>
      <c r="G123" s="1"/>
      <c r="H123" s="1"/>
      <c r="I123" s="1"/>
      <c r="J123" s="1">
        <f t="shared" si="1"/>
        <v>0</v>
      </c>
      <c r="K123" s="1"/>
    </row>
    <row r="124" spans="1:11" ht="19.5" customHeight="1" x14ac:dyDescent="0.3">
      <c r="A124" s="1">
        <v>122</v>
      </c>
      <c r="B124" s="10">
        <v>46145</v>
      </c>
      <c r="C124" s="1" t="s">
        <v>119</v>
      </c>
      <c r="D124" s="1" t="s">
        <v>122</v>
      </c>
      <c r="E124" s="1">
        <v>1100</v>
      </c>
      <c r="F124" s="1"/>
      <c r="G124" s="1"/>
      <c r="H124" s="1"/>
      <c r="I124" s="1"/>
      <c r="J124" s="1">
        <f t="shared" si="1"/>
        <v>0</v>
      </c>
      <c r="K124" s="1"/>
    </row>
    <row r="125" spans="1:11" ht="19.5" customHeight="1" x14ac:dyDescent="0.3">
      <c r="A125" s="1">
        <v>123</v>
      </c>
      <c r="B125" s="10">
        <v>46146</v>
      </c>
      <c r="C125" s="1" t="s">
        <v>119</v>
      </c>
      <c r="D125" s="1" t="s">
        <v>122</v>
      </c>
      <c r="E125" s="1">
        <v>1100</v>
      </c>
      <c r="F125" s="1"/>
      <c r="G125" s="1"/>
      <c r="H125" s="1"/>
      <c r="I125" s="1"/>
      <c r="J125" s="1">
        <f t="shared" si="1"/>
        <v>0</v>
      </c>
      <c r="K125" s="1"/>
    </row>
    <row r="126" spans="1:11" ht="19.5" customHeight="1" x14ac:dyDescent="0.3">
      <c r="A126" s="1">
        <v>124</v>
      </c>
      <c r="B126" s="10">
        <v>46147</v>
      </c>
      <c r="C126" s="1" t="s">
        <v>119</v>
      </c>
      <c r="D126" s="1" t="s">
        <v>122</v>
      </c>
      <c r="E126" s="1">
        <v>1100</v>
      </c>
      <c r="F126" s="1"/>
      <c r="G126" s="1"/>
      <c r="H126" s="1"/>
      <c r="I126" s="1"/>
      <c r="J126" s="1">
        <f t="shared" si="1"/>
        <v>0</v>
      </c>
      <c r="K126" s="1"/>
    </row>
    <row r="127" spans="1:11" ht="19.5" customHeight="1" x14ac:dyDescent="0.3">
      <c r="A127" s="1">
        <v>125</v>
      </c>
      <c r="B127" s="10">
        <v>46148</v>
      </c>
      <c r="C127" s="1" t="s">
        <v>119</v>
      </c>
      <c r="D127" s="1" t="s">
        <v>122</v>
      </c>
      <c r="E127" s="1">
        <v>1100</v>
      </c>
      <c r="F127" s="1"/>
      <c r="G127" s="1"/>
      <c r="H127" s="1"/>
      <c r="I127" s="1"/>
      <c r="J127" s="1">
        <f t="shared" si="1"/>
        <v>0</v>
      </c>
      <c r="K127" s="1"/>
    </row>
    <row r="128" spans="1:11" ht="19.5" customHeight="1" x14ac:dyDescent="0.3">
      <c r="A128" s="1">
        <v>126</v>
      </c>
      <c r="B128" s="10">
        <v>46149</v>
      </c>
      <c r="C128" s="1" t="s">
        <v>119</v>
      </c>
      <c r="D128" s="1" t="s">
        <v>122</v>
      </c>
      <c r="E128" s="1">
        <v>1100</v>
      </c>
      <c r="F128" s="1"/>
      <c r="G128" s="1"/>
      <c r="H128" s="1"/>
      <c r="I128" s="1"/>
      <c r="J128" s="1">
        <f t="shared" si="1"/>
        <v>0</v>
      </c>
      <c r="K128" s="1"/>
    </row>
    <row r="129" spans="1:11" ht="19.5" customHeight="1" x14ac:dyDescent="0.3">
      <c r="A129" s="1">
        <v>127</v>
      </c>
      <c r="B129" s="10">
        <v>46150</v>
      </c>
      <c r="C129" s="1" t="s">
        <v>119</v>
      </c>
      <c r="D129" s="1" t="s">
        <v>122</v>
      </c>
      <c r="E129" s="1">
        <v>1100</v>
      </c>
      <c r="F129" s="1"/>
      <c r="G129" s="1"/>
      <c r="H129" s="1"/>
      <c r="I129" s="1"/>
      <c r="J129" s="1">
        <f t="shared" si="1"/>
        <v>0</v>
      </c>
      <c r="K129" s="1"/>
    </row>
    <row r="130" spans="1:11" ht="19.5" customHeight="1" x14ac:dyDescent="0.3">
      <c r="A130" s="1">
        <v>128</v>
      </c>
      <c r="B130" s="10">
        <v>46151</v>
      </c>
      <c r="C130" s="1" t="s">
        <v>119</v>
      </c>
      <c r="D130" s="1" t="s">
        <v>122</v>
      </c>
      <c r="E130" s="1">
        <v>1100</v>
      </c>
      <c r="F130" s="1"/>
      <c r="G130" s="1"/>
      <c r="H130" s="1"/>
      <c r="I130" s="1"/>
      <c r="J130" s="1">
        <f t="shared" si="1"/>
        <v>0</v>
      </c>
      <c r="K130" s="1"/>
    </row>
    <row r="131" spans="1:11" ht="19.5" customHeight="1" x14ac:dyDescent="0.3">
      <c r="A131" s="1">
        <v>129</v>
      </c>
      <c r="B131" s="10">
        <v>46152</v>
      </c>
      <c r="C131" s="1" t="s">
        <v>119</v>
      </c>
      <c r="D131" s="1" t="s">
        <v>122</v>
      </c>
      <c r="E131" s="1">
        <v>1100</v>
      </c>
      <c r="F131" s="1"/>
      <c r="G131" s="1"/>
      <c r="H131" s="1"/>
      <c r="I131" s="1"/>
      <c r="J131" s="1">
        <f t="shared" si="1"/>
        <v>0</v>
      </c>
      <c r="K131" s="1"/>
    </row>
    <row r="132" spans="1:11" ht="19.5" customHeight="1" x14ac:dyDescent="0.3">
      <c r="A132" s="1">
        <v>130</v>
      </c>
      <c r="B132" s="10">
        <v>46153</v>
      </c>
      <c r="C132" s="1" t="s">
        <v>119</v>
      </c>
      <c r="D132" s="1" t="s">
        <v>122</v>
      </c>
      <c r="E132" s="1">
        <v>1100</v>
      </c>
      <c r="F132" s="1"/>
      <c r="G132" s="1"/>
      <c r="H132" s="1"/>
      <c r="I132" s="1"/>
      <c r="J132" s="1">
        <f t="shared" ref="J132:J195" si="2">E132*F132-G132-H132+I132</f>
        <v>0</v>
      </c>
      <c r="K132" s="1"/>
    </row>
    <row r="133" spans="1:11" ht="19.5" customHeight="1" x14ac:dyDescent="0.3">
      <c r="A133" s="1">
        <v>131</v>
      </c>
      <c r="B133" s="10">
        <v>46154</v>
      </c>
      <c r="C133" s="1" t="s">
        <v>119</v>
      </c>
      <c r="D133" s="1" t="s">
        <v>122</v>
      </c>
      <c r="E133" s="1">
        <v>1100</v>
      </c>
      <c r="F133" s="1"/>
      <c r="G133" s="1"/>
      <c r="H133" s="1"/>
      <c r="I133" s="1"/>
      <c r="J133" s="1">
        <f t="shared" si="2"/>
        <v>0</v>
      </c>
      <c r="K133" s="1"/>
    </row>
    <row r="134" spans="1:11" ht="19.5" customHeight="1" x14ac:dyDescent="0.3">
      <c r="A134" s="1">
        <v>132</v>
      </c>
      <c r="B134" s="10">
        <v>46155</v>
      </c>
      <c r="C134" s="1" t="s">
        <v>119</v>
      </c>
      <c r="D134" s="1" t="s">
        <v>122</v>
      </c>
      <c r="E134" s="1">
        <v>1100</v>
      </c>
      <c r="F134" s="1"/>
      <c r="G134" s="1"/>
      <c r="H134" s="1"/>
      <c r="I134" s="1"/>
      <c r="J134" s="1">
        <f t="shared" si="2"/>
        <v>0</v>
      </c>
      <c r="K134" s="1"/>
    </row>
    <row r="135" spans="1:11" ht="19.5" customHeight="1" x14ac:dyDescent="0.3">
      <c r="A135" s="1">
        <v>133</v>
      </c>
      <c r="B135" s="10">
        <v>46156</v>
      </c>
      <c r="C135" s="1" t="s">
        <v>119</v>
      </c>
      <c r="D135" s="1" t="s">
        <v>122</v>
      </c>
      <c r="E135" s="1">
        <v>1100</v>
      </c>
      <c r="F135" s="1"/>
      <c r="G135" s="1"/>
      <c r="H135" s="1"/>
      <c r="I135" s="1"/>
      <c r="J135" s="1">
        <f t="shared" si="2"/>
        <v>0</v>
      </c>
      <c r="K135" s="1"/>
    </row>
    <row r="136" spans="1:11" ht="19.5" customHeight="1" x14ac:dyDescent="0.3">
      <c r="A136" s="1">
        <v>134</v>
      </c>
      <c r="B136" s="10">
        <v>46157</v>
      </c>
      <c r="C136" s="1" t="s">
        <v>119</v>
      </c>
      <c r="D136" s="1" t="s">
        <v>122</v>
      </c>
      <c r="E136" s="1">
        <v>1100</v>
      </c>
      <c r="F136" s="1"/>
      <c r="G136" s="1"/>
      <c r="H136" s="1"/>
      <c r="I136" s="1"/>
      <c r="J136" s="1">
        <f t="shared" si="2"/>
        <v>0</v>
      </c>
      <c r="K136" s="1"/>
    </row>
    <row r="137" spans="1:11" ht="19.5" customHeight="1" x14ac:dyDescent="0.3">
      <c r="A137" s="1">
        <v>135</v>
      </c>
      <c r="B137" s="10">
        <v>46158</v>
      </c>
      <c r="C137" s="1" t="s">
        <v>119</v>
      </c>
      <c r="D137" s="1" t="s">
        <v>122</v>
      </c>
      <c r="E137" s="1">
        <v>1100</v>
      </c>
      <c r="F137" s="1"/>
      <c r="G137" s="1"/>
      <c r="H137" s="1"/>
      <c r="I137" s="1"/>
      <c r="J137" s="1">
        <f t="shared" si="2"/>
        <v>0</v>
      </c>
      <c r="K137" s="1"/>
    </row>
    <row r="138" spans="1:11" ht="19.5" customHeight="1" x14ac:dyDescent="0.3">
      <c r="A138" s="1">
        <v>136</v>
      </c>
      <c r="B138" s="10">
        <v>46159</v>
      </c>
      <c r="C138" s="1" t="s">
        <v>119</v>
      </c>
      <c r="D138" s="1" t="s">
        <v>122</v>
      </c>
      <c r="E138" s="1">
        <v>1100</v>
      </c>
      <c r="F138" s="1"/>
      <c r="G138" s="1"/>
      <c r="H138" s="1"/>
      <c r="I138" s="1"/>
      <c r="J138" s="1">
        <f t="shared" si="2"/>
        <v>0</v>
      </c>
      <c r="K138" s="1"/>
    </row>
    <row r="139" spans="1:11" ht="19.5" customHeight="1" x14ac:dyDescent="0.3">
      <c r="A139" s="1">
        <v>137</v>
      </c>
      <c r="B139" s="10">
        <v>46160</v>
      </c>
      <c r="C139" s="1" t="s">
        <v>119</v>
      </c>
      <c r="D139" s="1" t="s">
        <v>122</v>
      </c>
      <c r="E139" s="1">
        <v>1100</v>
      </c>
      <c r="F139" s="1"/>
      <c r="G139" s="1"/>
      <c r="H139" s="1"/>
      <c r="I139" s="1"/>
      <c r="J139" s="1">
        <f t="shared" si="2"/>
        <v>0</v>
      </c>
      <c r="K139" s="1"/>
    </row>
    <row r="140" spans="1:11" ht="19.5" customHeight="1" x14ac:dyDescent="0.3">
      <c r="A140" s="1">
        <v>138</v>
      </c>
      <c r="B140" s="10">
        <v>46161</v>
      </c>
      <c r="C140" s="1" t="s">
        <v>119</v>
      </c>
      <c r="D140" s="1" t="s">
        <v>122</v>
      </c>
      <c r="E140" s="1">
        <v>1100</v>
      </c>
      <c r="F140" s="1"/>
      <c r="G140" s="1"/>
      <c r="H140" s="1"/>
      <c r="I140" s="1"/>
      <c r="J140" s="1">
        <f t="shared" si="2"/>
        <v>0</v>
      </c>
      <c r="K140" s="1"/>
    </row>
    <row r="141" spans="1:11" ht="19.5" customHeight="1" x14ac:dyDescent="0.3">
      <c r="A141" s="1">
        <v>139</v>
      </c>
      <c r="B141" s="10">
        <v>46162</v>
      </c>
      <c r="C141" s="1" t="s">
        <v>119</v>
      </c>
      <c r="D141" s="1" t="s">
        <v>122</v>
      </c>
      <c r="E141" s="1">
        <v>1100</v>
      </c>
      <c r="F141" s="1"/>
      <c r="G141" s="1"/>
      <c r="H141" s="1"/>
      <c r="I141" s="1"/>
      <c r="J141" s="1">
        <f t="shared" si="2"/>
        <v>0</v>
      </c>
      <c r="K141" s="1"/>
    </row>
    <row r="142" spans="1:11" ht="19.5" customHeight="1" x14ac:dyDescent="0.3">
      <c r="A142" s="1">
        <v>140</v>
      </c>
      <c r="B142" s="10">
        <v>46163</v>
      </c>
      <c r="C142" s="1" t="s">
        <v>119</v>
      </c>
      <c r="D142" s="1" t="s">
        <v>122</v>
      </c>
      <c r="E142" s="1">
        <v>1100</v>
      </c>
      <c r="F142" s="1"/>
      <c r="G142" s="1"/>
      <c r="H142" s="1"/>
      <c r="I142" s="1"/>
      <c r="J142" s="1">
        <f t="shared" si="2"/>
        <v>0</v>
      </c>
      <c r="K142" s="1"/>
    </row>
    <row r="143" spans="1:11" ht="19.5" customHeight="1" x14ac:dyDescent="0.3">
      <c r="A143" s="1">
        <v>141</v>
      </c>
      <c r="B143" s="10">
        <v>46164</v>
      </c>
      <c r="C143" s="1" t="s">
        <v>119</v>
      </c>
      <c r="D143" s="1" t="s">
        <v>122</v>
      </c>
      <c r="E143" s="1">
        <v>1100</v>
      </c>
      <c r="F143" s="1"/>
      <c r="G143" s="1"/>
      <c r="H143" s="1"/>
      <c r="I143" s="1"/>
      <c r="J143" s="1">
        <f t="shared" si="2"/>
        <v>0</v>
      </c>
      <c r="K143" s="1"/>
    </row>
    <row r="144" spans="1:11" ht="19.5" customHeight="1" x14ac:dyDescent="0.3">
      <c r="A144" s="1">
        <v>142</v>
      </c>
      <c r="B144" s="10">
        <v>46165</v>
      </c>
      <c r="C144" s="1" t="s">
        <v>119</v>
      </c>
      <c r="D144" s="1" t="s">
        <v>122</v>
      </c>
      <c r="E144" s="1">
        <v>1100</v>
      </c>
      <c r="F144" s="1"/>
      <c r="G144" s="1"/>
      <c r="H144" s="1"/>
      <c r="I144" s="1"/>
      <c r="J144" s="1">
        <f t="shared" si="2"/>
        <v>0</v>
      </c>
      <c r="K144" s="1"/>
    </row>
    <row r="145" spans="1:11" ht="19.5" customHeight="1" x14ac:dyDescent="0.3">
      <c r="A145" s="1">
        <v>143</v>
      </c>
      <c r="B145" s="10">
        <v>46166</v>
      </c>
      <c r="C145" s="1" t="s">
        <v>119</v>
      </c>
      <c r="D145" s="1" t="s">
        <v>122</v>
      </c>
      <c r="E145" s="1">
        <v>1100</v>
      </c>
      <c r="F145" s="1"/>
      <c r="G145" s="1"/>
      <c r="H145" s="1"/>
      <c r="I145" s="1"/>
      <c r="J145" s="1">
        <f t="shared" si="2"/>
        <v>0</v>
      </c>
      <c r="K145" s="1"/>
    </row>
    <row r="146" spans="1:11" ht="19.5" customHeight="1" x14ac:dyDescent="0.3">
      <c r="A146" s="1">
        <v>144</v>
      </c>
      <c r="B146" s="10">
        <v>46167</v>
      </c>
      <c r="C146" s="1" t="s">
        <v>119</v>
      </c>
      <c r="D146" s="1" t="s">
        <v>122</v>
      </c>
      <c r="E146" s="1">
        <v>1100</v>
      </c>
      <c r="F146" s="1"/>
      <c r="G146" s="1"/>
      <c r="H146" s="1"/>
      <c r="I146" s="1"/>
      <c r="J146" s="1">
        <f t="shared" si="2"/>
        <v>0</v>
      </c>
      <c r="K146" s="1"/>
    </row>
    <row r="147" spans="1:11" ht="19.5" customHeight="1" x14ac:dyDescent="0.3">
      <c r="A147" s="1">
        <v>145</v>
      </c>
      <c r="B147" s="10">
        <v>46168</v>
      </c>
      <c r="C147" s="1" t="s">
        <v>119</v>
      </c>
      <c r="D147" s="1" t="s">
        <v>122</v>
      </c>
      <c r="E147" s="1">
        <v>1100</v>
      </c>
      <c r="F147" s="1"/>
      <c r="G147" s="1"/>
      <c r="H147" s="1"/>
      <c r="I147" s="1"/>
      <c r="J147" s="1">
        <f t="shared" si="2"/>
        <v>0</v>
      </c>
      <c r="K147" s="1"/>
    </row>
    <row r="148" spans="1:11" ht="19.5" customHeight="1" x14ac:dyDescent="0.3">
      <c r="A148" s="1">
        <v>146</v>
      </c>
      <c r="B148" s="10">
        <v>46169</v>
      </c>
      <c r="C148" s="1" t="s">
        <v>119</v>
      </c>
      <c r="D148" s="1" t="s">
        <v>122</v>
      </c>
      <c r="E148" s="1">
        <v>1100</v>
      </c>
      <c r="F148" s="1"/>
      <c r="G148" s="1"/>
      <c r="H148" s="1"/>
      <c r="I148" s="1"/>
      <c r="J148" s="1">
        <f t="shared" si="2"/>
        <v>0</v>
      </c>
      <c r="K148" s="1"/>
    </row>
    <row r="149" spans="1:11" ht="19.5" customHeight="1" x14ac:dyDescent="0.3">
      <c r="A149" s="1">
        <v>147</v>
      </c>
      <c r="B149" s="10">
        <v>46170</v>
      </c>
      <c r="C149" s="1" t="s">
        <v>119</v>
      </c>
      <c r="D149" s="1" t="s">
        <v>122</v>
      </c>
      <c r="E149" s="1">
        <v>1100</v>
      </c>
      <c r="F149" s="1"/>
      <c r="G149" s="1"/>
      <c r="H149" s="1"/>
      <c r="I149" s="1"/>
      <c r="J149" s="1">
        <f t="shared" si="2"/>
        <v>0</v>
      </c>
      <c r="K149" s="1"/>
    </row>
    <row r="150" spans="1:11" ht="19.5" customHeight="1" x14ac:dyDescent="0.3">
      <c r="A150" s="1">
        <v>148</v>
      </c>
      <c r="B150" s="10">
        <v>46171</v>
      </c>
      <c r="C150" s="1" t="s">
        <v>119</v>
      </c>
      <c r="D150" s="1" t="s">
        <v>122</v>
      </c>
      <c r="E150" s="1">
        <v>1100</v>
      </c>
      <c r="F150" s="1"/>
      <c r="G150" s="1"/>
      <c r="H150" s="1"/>
      <c r="I150" s="1"/>
      <c r="J150" s="1">
        <f t="shared" si="2"/>
        <v>0</v>
      </c>
      <c r="K150" s="1"/>
    </row>
    <row r="151" spans="1:11" ht="19.5" customHeight="1" x14ac:dyDescent="0.3">
      <c r="A151" s="1">
        <v>149</v>
      </c>
      <c r="B151" s="10">
        <v>46172</v>
      </c>
      <c r="C151" s="1" t="s">
        <v>119</v>
      </c>
      <c r="D151" s="1" t="s">
        <v>122</v>
      </c>
      <c r="E151" s="1">
        <v>1100</v>
      </c>
      <c r="F151" s="1"/>
      <c r="G151" s="1"/>
      <c r="H151" s="1"/>
      <c r="I151" s="1"/>
      <c r="J151" s="1">
        <f t="shared" si="2"/>
        <v>0</v>
      </c>
      <c r="K151" s="1"/>
    </row>
    <row r="152" spans="1:11" ht="19.5" customHeight="1" x14ac:dyDescent="0.3">
      <c r="A152" s="1">
        <v>150</v>
      </c>
      <c r="B152" s="10">
        <v>46173</v>
      </c>
      <c r="C152" s="1" t="s">
        <v>119</v>
      </c>
      <c r="D152" s="1" t="s">
        <v>122</v>
      </c>
      <c r="E152" s="1">
        <v>1100</v>
      </c>
      <c r="F152" s="1"/>
      <c r="G152" s="1"/>
      <c r="H152" s="1"/>
      <c r="I152" s="1"/>
      <c r="J152" s="1">
        <f t="shared" si="2"/>
        <v>0</v>
      </c>
      <c r="K152" s="1"/>
    </row>
    <row r="153" spans="1:11" ht="19.5" customHeight="1" x14ac:dyDescent="0.3">
      <c r="A153" s="1">
        <v>151</v>
      </c>
      <c r="B153" s="10">
        <v>46174</v>
      </c>
      <c r="C153" s="1" t="s">
        <v>119</v>
      </c>
      <c r="D153" s="1" t="s">
        <v>122</v>
      </c>
      <c r="E153" s="1">
        <v>1100</v>
      </c>
      <c r="F153" s="1"/>
      <c r="G153" s="1"/>
      <c r="H153" s="1"/>
      <c r="I153" s="1"/>
      <c r="J153" s="1">
        <f t="shared" si="2"/>
        <v>0</v>
      </c>
      <c r="K153" s="1"/>
    </row>
    <row r="154" spans="1:11" ht="19.5" customHeight="1" x14ac:dyDescent="0.3">
      <c r="A154" s="1">
        <v>152</v>
      </c>
      <c r="B154" s="10">
        <v>46175</v>
      </c>
      <c r="C154" s="1" t="s">
        <v>119</v>
      </c>
      <c r="D154" s="1" t="s">
        <v>122</v>
      </c>
      <c r="E154" s="1">
        <v>1100</v>
      </c>
      <c r="F154" s="1"/>
      <c r="G154" s="1"/>
      <c r="H154" s="1"/>
      <c r="I154" s="1"/>
      <c r="J154" s="1">
        <f t="shared" si="2"/>
        <v>0</v>
      </c>
      <c r="K154" s="1"/>
    </row>
    <row r="155" spans="1:11" ht="19.5" customHeight="1" x14ac:dyDescent="0.3">
      <c r="A155" s="1">
        <v>153</v>
      </c>
      <c r="B155" s="10">
        <v>46176</v>
      </c>
      <c r="C155" s="1" t="s">
        <v>119</v>
      </c>
      <c r="D155" s="1" t="s">
        <v>122</v>
      </c>
      <c r="E155" s="1">
        <v>1100</v>
      </c>
      <c r="F155" s="1"/>
      <c r="G155" s="1"/>
      <c r="H155" s="1"/>
      <c r="I155" s="1"/>
      <c r="J155" s="1">
        <f t="shared" si="2"/>
        <v>0</v>
      </c>
      <c r="K155" s="1"/>
    </row>
    <row r="156" spans="1:11" ht="19.5" customHeight="1" x14ac:dyDescent="0.3">
      <c r="A156" s="1">
        <v>154</v>
      </c>
      <c r="B156" s="10">
        <v>46177</v>
      </c>
      <c r="C156" s="1" t="s">
        <v>119</v>
      </c>
      <c r="D156" s="1" t="s">
        <v>122</v>
      </c>
      <c r="E156" s="1">
        <v>1100</v>
      </c>
      <c r="F156" s="1"/>
      <c r="G156" s="1"/>
      <c r="H156" s="1"/>
      <c r="I156" s="1"/>
      <c r="J156" s="1">
        <f t="shared" si="2"/>
        <v>0</v>
      </c>
      <c r="K156" s="1"/>
    </row>
    <row r="157" spans="1:11" ht="19.5" customHeight="1" x14ac:dyDescent="0.3">
      <c r="A157" s="1">
        <v>155</v>
      </c>
      <c r="B157" s="10">
        <v>46178</v>
      </c>
      <c r="C157" s="1" t="s">
        <v>119</v>
      </c>
      <c r="D157" s="1" t="s">
        <v>122</v>
      </c>
      <c r="E157" s="1">
        <v>1100</v>
      </c>
      <c r="F157" s="1"/>
      <c r="G157" s="1"/>
      <c r="H157" s="1"/>
      <c r="I157" s="1"/>
      <c r="J157" s="1">
        <f t="shared" si="2"/>
        <v>0</v>
      </c>
      <c r="K157" s="1"/>
    </row>
    <row r="158" spans="1:11" ht="19.5" customHeight="1" x14ac:dyDescent="0.3">
      <c r="A158" s="1">
        <v>156</v>
      </c>
      <c r="B158" s="10">
        <v>46179</v>
      </c>
      <c r="C158" s="1" t="s">
        <v>119</v>
      </c>
      <c r="D158" s="1" t="s">
        <v>122</v>
      </c>
      <c r="E158" s="1">
        <v>1100</v>
      </c>
      <c r="F158" s="1"/>
      <c r="G158" s="1"/>
      <c r="H158" s="1"/>
      <c r="I158" s="1"/>
      <c r="J158" s="1">
        <f t="shared" si="2"/>
        <v>0</v>
      </c>
      <c r="K158" s="1"/>
    </row>
    <row r="159" spans="1:11" ht="19.5" customHeight="1" x14ac:dyDescent="0.3">
      <c r="A159" s="1">
        <v>157</v>
      </c>
      <c r="B159" s="10">
        <v>46180</v>
      </c>
      <c r="C159" s="1" t="s">
        <v>119</v>
      </c>
      <c r="D159" s="1" t="s">
        <v>122</v>
      </c>
      <c r="E159" s="1">
        <v>1100</v>
      </c>
      <c r="F159" s="1"/>
      <c r="G159" s="1"/>
      <c r="H159" s="1"/>
      <c r="I159" s="1"/>
      <c r="J159" s="1">
        <f t="shared" si="2"/>
        <v>0</v>
      </c>
      <c r="K159" s="1"/>
    </row>
    <row r="160" spans="1:11" ht="19.5" customHeight="1" x14ac:dyDescent="0.3">
      <c r="A160" s="1">
        <v>158</v>
      </c>
      <c r="B160" s="10">
        <v>46181</v>
      </c>
      <c r="C160" s="1" t="s">
        <v>119</v>
      </c>
      <c r="D160" s="1" t="s">
        <v>122</v>
      </c>
      <c r="E160" s="1">
        <v>1100</v>
      </c>
      <c r="F160" s="1"/>
      <c r="G160" s="1"/>
      <c r="H160" s="1"/>
      <c r="I160" s="1"/>
      <c r="J160" s="1">
        <f t="shared" si="2"/>
        <v>0</v>
      </c>
      <c r="K160" s="1"/>
    </row>
    <row r="161" spans="1:11" ht="19.5" customHeight="1" x14ac:dyDescent="0.3">
      <c r="A161" s="1">
        <v>159</v>
      </c>
      <c r="B161" s="10">
        <v>46182</v>
      </c>
      <c r="C161" s="1" t="s">
        <v>119</v>
      </c>
      <c r="D161" s="1" t="s">
        <v>122</v>
      </c>
      <c r="E161" s="1">
        <v>1100</v>
      </c>
      <c r="F161" s="1"/>
      <c r="G161" s="1"/>
      <c r="H161" s="1"/>
      <c r="I161" s="1"/>
      <c r="J161" s="1">
        <f t="shared" si="2"/>
        <v>0</v>
      </c>
      <c r="K161" s="1"/>
    </row>
    <row r="162" spans="1:11" ht="19.5" customHeight="1" x14ac:dyDescent="0.3">
      <c r="A162" s="1">
        <v>160</v>
      </c>
      <c r="B162" s="10">
        <v>46183</v>
      </c>
      <c r="C162" s="1" t="s">
        <v>119</v>
      </c>
      <c r="D162" s="1" t="s">
        <v>122</v>
      </c>
      <c r="E162" s="1">
        <v>1100</v>
      </c>
      <c r="F162" s="1"/>
      <c r="G162" s="1"/>
      <c r="H162" s="1"/>
      <c r="I162" s="1"/>
      <c r="J162" s="1">
        <f t="shared" si="2"/>
        <v>0</v>
      </c>
      <c r="K162" s="1"/>
    </row>
    <row r="163" spans="1:11" ht="19.5" customHeight="1" x14ac:dyDescent="0.3">
      <c r="A163" s="1">
        <v>161</v>
      </c>
      <c r="B163" s="10">
        <v>46184</v>
      </c>
      <c r="C163" s="1" t="s">
        <v>119</v>
      </c>
      <c r="D163" s="1" t="s">
        <v>122</v>
      </c>
      <c r="E163" s="1">
        <v>1100</v>
      </c>
      <c r="F163" s="1"/>
      <c r="G163" s="1"/>
      <c r="H163" s="1"/>
      <c r="I163" s="1"/>
      <c r="J163" s="1">
        <f t="shared" si="2"/>
        <v>0</v>
      </c>
      <c r="K163" s="1"/>
    </row>
    <row r="164" spans="1:11" ht="19.5" customHeight="1" x14ac:dyDescent="0.3">
      <c r="A164" s="1">
        <v>162</v>
      </c>
      <c r="B164" s="10">
        <v>46185</v>
      </c>
      <c r="C164" s="1" t="s">
        <v>119</v>
      </c>
      <c r="D164" s="1" t="s">
        <v>122</v>
      </c>
      <c r="E164" s="1">
        <v>1100</v>
      </c>
      <c r="F164" s="1"/>
      <c r="G164" s="1"/>
      <c r="H164" s="1"/>
      <c r="I164" s="1"/>
      <c r="J164" s="1">
        <f t="shared" si="2"/>
        <v>0</v>
      </c>
      <c r="K164" s="1"/>
    </row>
    <row r="165" spans="1:11" ht="19.5" customHeight="1" x14ac:dyDescent="0.3">
      <c r="A165" s="1">
        <v>163</v>
      </c>
      <c r="B165" s="10">
        <v>46186</v>
      </c>
      <c r="C165" s="1" t="s">
        <v>119</v>
      </c>
      <c r="D165" s="1" t="s">
        <v>122</v>
      </c>
      <c r="E165" s="1">
        <v>1100</v>
      </c>
      <c r="F165" s="1"/>
      <c r="G165" s="1"/>
      <c r="H165" s="1"/>
      <c r="I165" s="1"/>
      <c r="J165" s="1">
        <f t="shared" si="2"/>
        <v>0</v>
      </c>
      <c r="K165" s="1"/>
    </row>
    <row r="166" spans="1:11" ht="19.5" customHeight="1" x14ac:dyDescent="0.3">
      <c r="A166" s="1">
        <v>164</v>
      </c>
      <c r="B166" s="10">
        <v>46187</v>
      </c>
      <c r="C166" s="1" t="s">
        <v>119</v>
      </c>
      <c r="D166" s="1" t="s">
        <v>122</v>
      </c>
      <c r="E166" s="1">
        <v>1100</v>
      </c>
      <c r="F166" s="1"/>
      <c r="G166" s="1"/>
      <c r="H166" s="1"/>
      <c r="I166" s="1"/>
      <c r="J166" s="1">
        <f t="shared" si="2"/>
        <v>0</v>
      </c>
      <c r="K166" s="1"/>
    </row>
    <row r="167" spans="1:11" ht="19.5" customHeight="1" x14ac:dyDescent="0.3">
      <c r="A167" s="1">
        <v>165</v>
      </c>
      <c r="B167" s="10">
        <v>46188</v>
      </c>
      <c r="C167" s="1" t="s">
        <v>119</v>
      </c>
      <c r="D167" s="1" t="s">
        <v>122</v>
      </c>
      <c r="E167" s="1">
        <v>1100</v>
      </c>
      <c r="F167" s="1"/>
      <c r="G167" s="1"/>
      <c r="H167" s="1"/>
      <c r="I167" s="1"/>
      <c r="J167" s="1">
        <f t="shared" si="2"/>
        <v>0</v>
      </c>
      <c r="K167" s="1"/>
    </row>
    <row r="168" spans="1:11" ht="19.5" customHeight="1" x14ac:dyDescent="0.3">
      <c r="A168" s="1">
        <v>166</v>
      </c>
      <c r="B168" s="10">
        <v>46189</v>
      </c>
      <c r="C168" s="1" t="s">
        <v>119</v>
      </c>
      <c r="D168" s="1" t="s">
        <v>122</v>
      </c>
      <c r="E168" s="1">
        <v>1100</v>
      </c>
      <c r="F168" s="1"/>
      <c r="G168" s="1"/>
      <c r="H168" s="1"/>
      <c r="I168" s="1"/>
      <c r="J168" s="1">
        <f t="shared" si="2"/>
        <v>0</v>
      </c>
      <c r="K168" s="1"/>
    </row>
    <row r="169" spans="1:11" ht="19.5" customHeight="1" x14ac:dyDescent="0.3">
      <c r="A169" s="1">
        <v>167</v>
      </c>
      <c r="B169" s="10">
        <v>46190</v>
      </c>
      <c r="C169" s="1" t="s">
        <v>119</v>
      </c>
      <c r="D169" s="1" t="s">
        <v>122</v>
      </c>
      <c r="E169" s="1">
        <v>1100</v>
      </c>
      <c r="F169" s="1"/>
      <c r="G169" s="1"/>
      <c r="H169" s="1"/>
      <c r="I169" s="1"/>
      <c r="J169" s="1">
        <f t="shared" si="2"/>
        <v>0</v>
      </c>
      <c r="K169" s="1"/>
    </row>
    <row r="170" spans="1:11" ht="19.5" customHeight="1" x14ac:dyDescent="0.3">
      <c r="A170" s="1">
        <v>168</v>
      </c>
      <c r="B170" s="10">
        <v>46191</v>
      </c>
      <c r="C170" s="1" t="s">
        <v>119</v>
      </c>
      <c r="D170" s="1" t="s">
        <v>122</v>
      </c>
      <c r="E170" s="1">
        <v>1100</v>
      </c>
      <c r="F170" s="1"/>
      <c r="G170" s="1"/>
      <c r="H170" s="1"/>
      <c r="I170" s="1"/>
      <c r="J170" s="1">
        <f t="shared" si="2"/>
        <v>0</v>
      </c>
      <c r="K170" s="1"/>
    </row>
    <row r="171" spans="1:11" ht="19.5" customHeight="1" x14ac:dyDescent="0.3">
      <c r="A171" s="1">
        <v>169</v>
      </c>
      <c r="B171" s="10">
        <v>46192</v>
      </c>
      <c r="C171" s="1" t="s">
        <v>119</v>
      </c>
      <c r="D171" s="1" t="s">
        <v>122</v>
      </c>
      <c r="E171" s="1">
        <v>1100</v>
      </c>
      <c r="F171" s="1"/>
      <c r="G171" s="1"/>
      <c r="H171" s="1"/>
      <c r="I171" s="1"/>
      <c r="J171" s="1">
        <f t="shared" si="2"/>
        <v>0</v>
      </c>
      <c r="K171" s="1"/>
    </row>
    <row r="172" spans="1:11" ht="19.5" customHeight="1" x14ac:dyDescent="0.3">
      <c r="A172" s="1">
        <v>170</v>
      </c>
      <c r="B172" s="10">
        <v>46193</v>
      </c>
      <c r="C172" s="1" t="s">
        <v>119</v>
      </c>
      <c r="D172" s="1" t="s">
        <v>122</v>
      </c>
      <c r="E172" s="1">
        <v>1100</v>
      </c>
      <c r="F172" s="1"/>
      <c r="G172" s="1"/>
      <c r="H172" s="1"/>
      <c r="I172" s="1"/>
      <c r="J172" s="1">
        <f t="shared" si="2"/>
        <v>0</v>
      </c>
      <c r="K172" s="1"/>
    </row>
    <row r="173" spans="1:11" ht="19.5" customHeight="1" x14ac:dyDescent="0.3">
      <c r="A173" s="1">
        <v>171</v>
      </c>
      <c r="B173" s="10">
        <v>46194</v>
      </c>
      <c r="C173" s="1" t="s">
        <v>119</v>
      </c>
      <c r="D173" s="1" t="s">
        <v>122</v>
      </c>
      <c r="E173" s="1">
        <v>1100</v>
      </c>
      <c r="F173" s="1"/>
      <c r="G173" s="1"/>
      <c r="H173" s="1"/>
      <c r="I173" s="1"/>
      <c r="J173" s="1">
        <f t="shared" si="2"/>
        <v>0</v>
      </c>
      <c r="K173" s="1"/>
    </row>
    <row r="174" spans="1:11" ht="19.5" customHeight="1" x14ac:dyDescent="0.3">
      <c r="A174" s="1">
        <v>172</v>
      </c>
      <c r="B174" s="10">
        <v>46195</v>
      </c>
      <c r="C174" s="1" t="s">
        <v>119</v>
      </c>
      <c r="D174" s="1" t="s">
        <v>122</v>
      </c>
      <c r="E174" s="1">
        <v>1100</v>
      </c>
      <c r="F174" s="1"/>
      <c r="G174" s="1"/>
      <c r="H174" s="1"/>
      <c r="I174" s="1"/>
      <c r="J174" s="1">
        <f t="shared" si="2"/>
        <v>0</v>
      </c>
      <c r="K174" s="1"/>
    </row>
    <row r="175" spans="1:11" ht="19.5" customHeight="1" x14ac:dyDescent="0.3">
      <c r="A175" s="1">
        <v>173</v>
      </c>
      <c r="B175" s="10">
        <v>46196</v>
      </c>
      <c r="C175" s="1" t="s">
        <v>119</v>
      </c>
      <c r="D175" s="1" t="s">
        <v>122</v>
      </c>
      <c r="E175" s="1">
        <v>1100</v>
      </c>
      <c r="F175" s="1"/>
      <c r="G175" s="1"/>
      <c r="H175" s="1"/>
      <c r="I175" s="1"/>
      <c r="J175" s="1">
        <f t="shared" si="2"/>
        <v>0</v>
      </c>
      <c r="K175" s="1"/>
    </row>
    <row r="176" spans="1:11" ht="19.5" customHeight="1" x14ac:dyDescent="0.3">
      <c r="A176" s="1">
        <v>174</v>
      </c>
      <c r="B176" s="10">
        <v>46197</v>
      </c>
      <c r="C176" s="1" t="s">
        <v>119</v>
      </c>
      <c r="D176" s="1" t="s">
        <v>122</v>
      </c>
      <c r="E176" s="1">
        <v>1100</v>
      </c>
      <c r="F176" s="1"/>
      <c r="G176" s="1"/>
      <c r="H176" s="1"/>
      <c r="I176" s="1"/>
      <c r="J176" s="1">
        <f t="shared" si="2"/>
        <v>0</v>
      </c>
      <c r="K176" s="1"/>
    </row>
    <row r="177" spans="1:11" ht="19.5" customHeight="1" x14ac:dyDescent="0.3">
      <c r="A177" s="1">
        <v>175</v>
      </c>
      <c r="B177" s="10">
        <v>46198</v>
      </c>
      <c r="C177" s="1" t="s">
        <v>119</v>
      </c>
      <c r="D177" s="1" t="s">
        <v>122</v>
      </c>
      <c r="E177" s="1">
        <v>1100</v>
      </c>
      <c r="F177" s="1"/>
      <c r="G177" s="1"/>
      <c r="H177" s="1"/>
      <c r="I177" s="1"/>
      <c r="J177" s="1">
        <f t="shared" si="2"/>
        <v>0</v>
      </c>
      <c r="K177" s="1"/>
    </row>
    <row r="178" spans="1:11" ht="19.5" customHeight="1" x14ac:dyDescent="0.3">
      <c r="A178" s="1">
        <v>176</v>
      </c>
      <c r="B178" s="10">
        <v>46199</v>
      </c>
      <c r="C178" s="1" t="s">
        <v>119</v>
      </c>
      <c r="D178" s="1" t="s">
        <v>122</v>
      </c>
      <c r="E178" s="1">
        <v>1100</v>
      </c>
      <c r="F178" s="1"/>
      <c r="G178" s="1"/>
      <c r="H178" s="1"/>
      <c r="I178" s="1"/>
      <c r="J178" s="1">
        <f t="shared" si="2"/>
        <v>0</v>
      </c>
      <c r="K178" s="1"/>
    </row>
    <row r="179" spans="1:11" ht="19.5" customHeight="1" x14ac:dyDescent="0.3">
      <c r="A179" s="1">
        <v>177</v>
      </c>
      <c r="B179" s="10">
        <v>46200</v>
      </c>
      <c r="C179" s="1" t="s">
        <v>119</v>
      </c>
      <c r="D179" s="1" t="s">
        <v>122</v>
      </c>
      <c r="E179" s="1">
        <v>1100</v>
      </c>
      <c r="F179" s="1"/>
      <c r="G179" s="1"/>
      <c r="H179" s="1"/>
      <c r="I179" s="1"/>
      <c r="J179" s="1">
        <f t="shared" si="2"/>
        <v>0</v>
      </c>
      <c r="K179" s="1"/>
    </row>
    <row r="180" spans="1:11" ht="19.5" customHeight="1" x14ac:dyDescent="0.3">
      <c r="A180" s="1">
        <v>178</v>
      </c>
      <c r="B180" s="10">
        <v>46201</v>
      </c>
      <c r="C180" s="1" t="s">
        <v>119</v>
      </c>
      <c r="D180" s="1" t="s">
        <v>122</v>
      </c>
      <c r="E180" s="1">
        <v>1100</v>
      </c>
      <c r="F180" s="1"/>
      <c r="G180" s="1"/>
      <c r="H180" s="1"/>
      <c r="I180" s="1"/>
      <c r="J180" s="1">
        <f t="shared" si="2"/>
        <v>0</v>
      </c>
      <c r="K180" s="1"/>
    </row>
    <row r="181" spans="1:11" ht="19.5" customHeight="1" x14ac:dyDescent="0.3">
      <c r="A181" s="1">
        <v>179</v>
      </c>
      <c r="B181" s="10">
        <v>46202</v>
      </c>
      <c r="C181" s="1" t="s">
        <v>119</v>
      </c>
      <c r="D181" s="1" t="s">
        <v>122</v>
      </c>
      <c r="E181" s="1">
        <v>1100</v>
      </c>
      <c r="F181" s="1"/>
      <c r="G181" s="1"/>
      <c r="H181" s="1"/>
      <c r="I181" s="1"/>
      <c r="J181" s="1">
        <f t="shared" si="2"/>
        <v>0</v>
      </c>
      <c r="K181" s="1"/>
    </row>
    <row r="182" spans="1:11" ht="19.5" customHeight="1" x14ac:dyDescent="0.3">
      <c r="A182" s="1">
        <v>180</v>
      </c>
      <c r="B182" s="10">
        <v>46203</v>
      </c>
      <c r="C182" s="1" t="s">
        <v>119</v>
      </c>
      <c r="D182" s="1" t="s">
        <v>122</v>
      </c>
      <c r="E182" s="1">
        <v>1100</v>
      </c>
      <c r="F182" s="1"/>
      <c r="G182" s="1"/>
      <c r="H182" s="1"/>
      <c r="I182" s="1"/>
      <c r="J182" s="1">
        <f t="shared" si="2"/>
        <v>0</v>
      </c>
      <c r="K182" s="1"/>
    </row>
    <row r="183" spans="1:11" ht="19.5" customHeight="1" x14ac:dyDescent="0.3">
      <c r="A183" s="1">
        <v>181</v>
      </c>
      <c r="B183" s="10">
        <v>46204</v>
      </c>
      <c r="C183" s="1" t="s">
        <v>119</v>
      </c>
      <c r="D183" s="1" t="s">
        <v>122</v>
      </c>
      <c r="E183" s="1">
        <v>1100</v>
      </c>
      <c r="F183" s="1"/>
      <c r="G183" s="1"/>
      <c r="H183" s="1"/>
      <c r="I183" s="1"/>
      <c r="J183" s="1">
        <f t="shared" si="2"/>
        <v>0</v>
      </c>
      <c r="K183" s="1"/>
    </row>
    <row r="184" spans="1:11" ht="19.5" customHeight="1" x14ac:dyDescent="0.3">
      <c r="A184" s="1">
        <v>182</v>
      </c>
      <c r="B184" s="10">
        <v>46205</v>
      </c>
      <c r="C184" s="1" t="s">
        <v>119</v>
      </c>
      <c r="D184" s="1" t="s">
        <v>122</v>
      </c>
      <c r="E184" s="1">
        <v>1100</v>
      </c>
      <c r="F184" s="1"/>
      <c r="G184" s="1"/>
      <c r="H184" s="1"/>
      <c r="I184" s="1"/>
      <c r="J184" s="1">
        <f t="shared" si="2"/>
        <v>0</v>
      </c>
      <c r="K184" s="1"/>
    </row>
    <row r="185" spans="1:11" ht="19.5" customHeight="1" x14ac:dyDescent="0.3">
      <c r="A185" s="1">
        <v>183</v>
      </c>
      <c r="B185" s="10">
        <v>46206</v>
      </c>
      <c r="C185" s="1" t="s">
        <v>119</v>
      </c>
      <c r="D185" s="1" t="s">
        <v>122</v>
      </c>
      <c r="E185" s="1">
        <v>1100</v>
      </c>
      <c r="F185" s="1"/>
      <c r="G185" s="1"/>
      <c r="H185" s="1"/>
      <c r="I185" s="1"/>
      <c r="J185" s="1">
        <f t="shared" si="2"/>
        <v>0</v>
      </c>
      <c r="K185" s="1"/>
    </row>
    <row r="186" spans="1:11" ht="19.5" customHeight="1" x14ac:dyDescent="0.3">
      <c r="A186" s="1">
        <v>184</v>
      </c>
      <c r="B186" s="10">
        <v>46207</v>
      </c>
      <c r="C186" s="1" t="s">
        <v>119</v>
      </c>
      <c r="D186" s="1" t="s">
        <v>122</v>
      </c>
      <c r="E186" s="1">
        <v>1100</v>
      </c>
      <c r="F186" s="1"/>
      <c r="G186" s="1"/>
      <c r="H186" s="1"/>
      <c r="I186" s="1"/>
      <c r="J186" s="1">
        <f t="shared" si="2"/>
        <v>0</v>
      </c>
      <c r="K186" s="1"/>
    </row>
    <row r="187" spans="1:11" ht="19.5" customHeight="1" x14ac:dyDescent="0.3">
      <c r="A187" s="1">
        <v>185</v>
      </c>
      <c r="B187" s="10">
        <v>46208</v>
      </c>
      <c r="C187" s="1" t="s">
        <v>119</v>
      </c>
      <c r="D187" s="1" t="s">
        <v>122</v>
      </c>
      <c r="E187" s="1">
        <v>1100</v>
      </c>
      <c r="F187" s="1"/>
      <c r="G187" s="1"/>
      <c r="H187" s="1"/>
      <c r="I187" s="1"/>
      <c r="J187" s="1">
        <f t="shared" si="2"/>
        <v>0</v>
      </c>
      <c r="K187" s="1"/>
    </row>
    <row r="188" spans="1:11" ht="19.5" customHeight="1" x14ac:dyDescent="0.3">
      <c r="A188" s="1">
        <v>186</v>
      </c>
      <c r="B188" s="10">
        <v>46209</v>
      </c>
      <c r="C188" s="1" t="s">
        <v>119</v>
      </c>
      <c r="D188" s="1" t="s">
        <v>122</v>
      </c>
      <c r="E188" s="1">
        <v>1100</v>
      </c>
      <c r="F188" s="1"/>
      <c r="G188" s="1"/>
      <c r="H188" s="1"/>
      <c r="I188" s="1"/>
      <c r="J188" s="1">
        <f t="shared" si="2"/>
        <v>0</v>
      </c>
      <c r="K188" s="1"/>
    </row>
    <row r="189" spans="1:11" ht="19.5" customHeight="1" x14ac:dyDescent="0.3">
      <c r="A189" s="1">
        <v>187</v>
      </c>
      <c r="B189" s="10">
        <v>46210</v>
      </c>
      <c r="C189" s="1" t="s">
        <v>119</v>
      </c>
      <c r="D189" s="1" t="s">
        <v>122</v>
      </c>
      <c r="E189" s="1">
        <v>1100</v>
      </c>
      <c r="F189" s="1"/>
      <c r="G189" s="1"/>
      <c r="H189" s="1"/>
      <c r="I189" s="1"/>
      <c r="J189" s="1">
        <f t="shared" si="2"/>
        <v>0</v>
      </c>
      <c r="K189" s="1"/>
    </row>
    <row r="190" spans="1:11" ht="19.5" customHeight="1" x14ac:dyDescent="0.3">
      <c r="A190" s="1">
        <v>188</v>
      </c>
      <c r="B190" s="10">
        <v>46211</v>
      </c>
      <c r="C190" s="1" t="s">
        <v>119</v>
      </c>
      <c r="D190" s="1" t="s">
        <v>122</v>
      </c>
      <c r="E190" s="1">
        <v>1100</v>
      </c>
      <c r="F190" s="1"/>
      <c r="G190" s="1"/>
      <c r="H190" s="1"/>
      <c r="I190" s="1"/>
      <c r="J190" s="1">
        <f t="shared" si="2"/>
        <v>0</v>
      </c>
      <c r="K190" s="1"/>
    </row>
    <row r="191" spans="1:11" ht="19.5" customHeight="1" x14ac:dyDescent="0.3">
      <c r="A191" s="1">
        <v>189</v>
      </c>
      <c r="B191" s="10">
        <v>46212</v>
      </c>
      <c r="C191" s="1" t="s">
        <v>119</v>
      </c>
      <c r="D191" s="1" t="s">
        <v>122</v>
      </c>
      <c r="E191" s="1">
        <v>1100</v>
      </c>
      <c r="F191" s="1"/>
      <c r="G191" s="1"/>
      <c r="H191" s="1"/>
      <c r="I191" s="1"/>
      <c r="J191" s="1">
        <f t="shared" si="2"/>
        <v>0</v>
      </c>
      <c r="K191" s="1"/>
    </row>
    <row r="192" spans="1:11" ht="19.5" customHeight="1" x14ac:dyDescent="0.3">
      <c r="A192" s="1">
        <v>190</v>
      </c>
      <c r="B192" s="10">
        <v>46213</v>
      </c>
      <c r="C192" s="1" t="s">
        <v>119</v>
      </c>
      <c r="D192" s="1" t="s">
        <v>122</v>
      </c>
      <c r="E192" s="1">
        <v>1100</v>
      </c>
      <c r="F192" s="1"/>
      <c r="G192" s="1"/>
      <c r="H192" s="1"/>
      <c r="I192" s="1"/>
      <c r="J192" s="1">
        <f t="shared" si="2"/>
        <v>0</v>
      </c>
      <c r="K192" s="1"/>
    </row>
    <row r="193" spans="1:11" ht="19.5" customHeight="1" x14ac:dyDescent="0.3">
      <c r="A193" s="1">
        <v>191</v>
      </c>
      <c r="B193" s="10">
        <v>46214</v>
      </c>
      <c r="C193" s="1" t="s">
        <v>119</v>
      </c>
      <c r="D193" s="1" t="s">
        <v>122</v>
      </c>
      <c r="E193" s="1">
        <v>1100</v>
      </c>
      <c r="F193" s="1"/>
      <c r="G193" s="1"/>
      <c r="H193" s="1"/>
      <c r="I193" s="1"/>
      <c r="J193" s="1">
        <f t="shared" si="2"/>
        <v>0</v>
      </c>
      <c r="K193" s="1"/>
    </row>
    <row r="194" spans="1:11" ht="19.5" customHeight="1" x14ac:dyDescent="0.3">
      <c r="A194" s="1">
        <v>192</v>
      </c>
      <c r="B194" s="10">
        <v>46215</v>
      </c>
      <c r="C194" s="1" t="s">
        <v>119</v>
      </c>
      <c r="D194" s="1" t="s">
        <v>122</v>
      </c>
      <c r="E194" s="1">
        <v>1100</v>
      </c>
      <c r="F194" s="1"/>
      <c r="G194" s="1"/>
      <c r="H194" s="1"/>
      <c r="I194" s="1"/>
      <c r="J194" s="1">
        <f t="shared" si="2"/>
        <v>0</v>
      </c>
      <c r="K194" s="1"/>
    </row>
    <row r="195" spans="1:11" ht="19.5" customHeight="1" x14ac:dyDescent="0.3">
      <c r="A195" s="1">
        <v>193</v>
      </c>
      <c r="B195" s="10">
        <v>46216</v>
      </c>
      <c r="C195" s="1" t="s">
        <v>119</v>
      </c>
      <c r="D195" s="1" t="s">
        <v>122</v>
      </c>
      <c r="E195" s="1">
        <v>1100</v>
      </c>
      <c r="F195" s="1"/>
      <c r="G195" s="1"/>
      <c r="H195" s="1"/>
      <c r="I195" s="1"/>
      <c r="J195" s="1">
        <f t="shared" si="2"/>
        <v>0</v>
      </c>
      <c r="K195" s="1"/>
    </row>
    <row r="196" spans="1:11" ht="19.5" customHeight="1" x14ac:dyDescent="0.3">
      <c r="A196" s="1">
        <v>194</v>
      </c>
      <c r="B196" s="10">
        <v>46217</v>
      </c>
      <c r="C196" s="1" t="s">
        <v>119</v>
      </c>
      <c r="D196" s="1" t="s">
        <v>122</v>
      </c>
      <c r="E196" s="1">
        <v>1100</v>
      </c>
      <c r="F196" s="1"/>
      <c r="G196" s="1"/>
      <c r="H196" s="1"/>
      <c r="I196" s="1"/>
      <c r="J196" s="1">
        <f t="shared" ref="J196:J259" si="3">E196*F196-G196-H196+I196</f>
        <v>0</v>
      </c>
      <c r="K196" s="1"/>
    </row>
    <row r="197" spans="1:11" ht="19.5" customHeight="1" x14ac:dyDescent="0.3">
      <c r="A197" s="1">
        <v>195</v>
      </c>
      <c r="B197" s="10">
        <v>46218</v>
      </c>
      <c r="C197" s="1" t="s">
        <v>119</v>
      </c>
      <c r="D197" s="1" t="s">
        <v>122</v>
      </c>
      <c r="E197" s="1">
        <v>1100</v>
      </c>
      <c r="F197" s="1"/>
      <c r="G197" s="1"/>
      <c r="H197" s="1"/>
      <c r="I197" s="1"/>
      <c r="J197" s="1">
        <f t="shared" si="3"/>
        <v>0</v>
      </c>
      <c r="K197" s="1"/>
    </row>
    <row r="198" spans="1:11" ht="19.5" customHeight="1" x14ac:dyDescent="0.3">
      <c r="A198" s="1">
        <v>196</v>
      </c>
      <c r="B198" s="10">
        <v>46219</v>
      </c>
      <c r="C198" s="1" t="s">
        <v>119</v>
      </c>
      <c r="D198" s="1" t="s">
        <v>122</v>
      </c>
      <c r="E198" s="1">
        <v>1100</v>
      </c>
      <c r="F198" s="1"/>
      <c r="G198" s="1"/>
      <c r="H198" s="1"/>
      <c r="I198" s="1"/>
      <c r="J198" s="1">
        <f t="shared" si="3"/>
        <v>0</v>
      </c>
      <c r="K198" s="1"/>
    </row>
    <row r="199" spans="1:11" ht="19.5" customHeight="1" x14ac:dyDescent="0.3">
      <c r="A199" s="1">
        <v>197</v>
      </c>
      <c r="B199" s="10">
        <v>46220</v>
      </c>
      <c r="C199" s="1" t="s">
        <v>119</v>
      </c>
      <c r="D199" s="1" t="s">
        <v>122</v>
      </c>
      <c r="E199" s="1">
        <v>1100</v>
      </c>
      <c r="F199" s="1"/>
      <c r="G199" s="1"/>
      <c r="H199" s="1"/>
      <c r="I199" s="1"/>
      <c r="J199" s="1">
        <f t="shared" si="3"/>
        <v>0</v>
      </c>
      <c r="K199" s="1"/>
    </row>
    <row r="200" spans="1:11" ht="19.5" customHeight="1" x14ac:dyDescent="0.3">
      <c r="A200" s="1">
        <v>198</v>
      </c>
      <c r="B200" s="10">
        <v>46221</v>
      </c>
      <c r="C200" s="1" t="s">
        <v>119</v>
      </c>
      <c r="D200" s="1" t="s">
        <v>122</v>
      </c>
      <c r="E200" s="1">
        <v>1100</v>
      </c>
      <c r="F200" s="1"/>
      <c r="G200" s="1"/>
      <c r="H200" s="1"/>
      <c r="I200" s="1"/>
      <c r="J200" s="1">
        <f t="shared" si="3"/>
        <v>0</v>
      </c>
      <c r="K200" s="1"/>
    </row>
    <row r="201" spans="1:11" ht="19.5" customHeight="1" x14ac:dyDescent="0.3">
      <c r="A201" s="1">
        <v>199</v>
      </c>
      <c r="B201" s="10">
        <v>46222</v>
      </c>
      <c r="C201" s="1" t="s">
        <v>119</v>
      </c>
      <c r="D201" s="1" t="s">
        <v>122</v>
      </c>
      <c r="E201" s="1">
        <v>1100</v>
      </c>
      <c r="F201" s="1"/>
      <c r="G201" s="1"/>
      <c r="H201" s="1"/>
      <c r="I201" s="1"/>
      <c r="J201" s="1">
        <f t="shared" si="3"/>
        <v>0</v>
      </c>
      <c r="K201" s="1"/>
    </row>
    <row r="202" spans="1:11" ht="19.5" customHeight="1" x14ac:dyDescent="0.3">
      <c r="A202" s="1">
        <v>200</v>
      </c>
      <c r="B202" s="10">
        <v>46223</v>
      </c>
      <c r="C202" s="1" t="s">
        <v>119</v>
      </c>
      <c r="D202" s="1" t="s">
        <v>122</v>
      </c>
      <c r="E202" s="1">
        <v>1100</v>
      </c>
      <c r="F202" s="1"/>
      <c r="G202" s="1"/>
      <c r="H202" s="1"/>
      <c r="I202" s="1"/>
      <c r="J202" s="1">
        <f t="shared" si="3"/>
        <v>0</v>
      </c>
      <c r="K202" s="1"/>
    </row>
    <row r="203" spans="1:11" ht="19.5" customHeight="1" x14ac:dyDescent="0.3">
      <c r="A203" s="1">
        <v>201</v>
      </c>
      <c r="B203" s="10">
        <v>46224</v>
      </c>
      <c r="C203" s="1" t="s">
        <v>119</v>
      </c>
      <c r="D203" s="1" t="s">
        <v>122</v>
      </c>
      <c r="E203" s="1">
        <v>1100</v>
      </c>
      <c r="F203" s="1"/>
      <c r="G203" s="1"/>
      <c r="H203" s="1"/>
      <c r="I203" s="1"/>
      <c r="J203" s="1">
        <f t="shared" si="3"/>
        <v>0</v>
      </c>
      <c r="K203" s="1"/>
    </row>
    <row r="204" spans="1:11" ht="19.5" customHeight="1" x14ac:dyDescent="0.3">
      <c r="A204" s="1">
        <v>202</v>
      </c>
      <c r="B204" s="10">
        <v>46225</v>
      </c>
      <c r="C204" s="1" t="s">
        <v>119</v>
      </c>
      <c r="D204" s="1" t="s">
        <v>122</v>
      </c>
      <c r="E204" s="1">
        <v>1100</v>
      </c>
      <c r="F204" s="1"/>
      <c r="G204" s="1"/>
      <c r="H204" s="1"/>
      <c r="I204" s="1"/>
      <c r="J204" s="1">
        <f t="shared" si="3"/>
        <v>0</v>
      </c>
      <c r="K204" s="1"/>
    </row>
    <row r="205" spans="1:11" ht="19.5" customHeight="1" x14ac:dyDescent="0.3">
      <c r="A205" s="1">
        <v>203</v>
      </c>
      <c r="B205" s="10">
        <v>46226</v>
      </c>
      <c r="C205" s="1" t="s">
        <v>119</v>
      </c>
      <c r="D205" s="1" t="s">
        <v>122</v>
      </c>
      <c r="E205" s="1">
        <v>1100</v>
      </c>
      <c r="F205" s="1"/>
      <c r="G205" s="1"/>
      <c r="H205" s="1"/>
      <c r="I205" s="1"/>
      <c r="J205" s="1">
        <f t="shared" si="3"/>
        <v>0</v>
      </c>
      <c r="K205" s="1"/>
    </row>
    <row r="206" spans="1:11" ht="19.5" customHeight="1" x14ac:dyDescent="0.3">
      <c r="A206" s="1">
        <v>204</v>
      </c>
      <c r="B206" s="10">
        <v>46227</v>
      </c>
      <c r="C206" s="1" t="s">
        <v>119</v>
      </c>
      <c r="D206" s="1" t="s">
        <v>122</v>
      </c>
      <c r="E206" s="1">
        <v>1100</v>
      </c>
      <c r="F206" s="1"/>
      <c r="G206" s="1"/>
      <c r="H206" s="1"/>
      <c r="I206" s="1"/>
      <c r="J206" s="1">
        <f t="shared" si="3"/>
        <v>0</v>
      </c>
      <c r="K206" s="1"/>
    </row>
    <row r="207" spans="1:11" ht="19.5" customHeight="1" x14ac:dyDescent="0.3">
      <c r="A207" s="1">
        <v>205</v>
      </c>
      <c r="B207" s="10">
        <v>46228</v>
      </c>
      <c r="C207" s="1" t="s">
        <v>119</v>
      </c>
      <c r="D207" s="1" t="s">
        <v>122</v>
      </c>
      <c r="E207" s="1">
        <v>1100</v>
      </c>
      <c r="F207" s="1"/>
      <c r="G207" s="1"/>
      <c r="H207" s="1"/>
      <c r="I207" s="1"/>
      <c r="J207" s="1">
        <f t="shared" si="3"/>
        <v>0</v>
      </c>
      <c r="K207" s="1"/>
    </row>
    <row r="208" spans="1:11" ht="19.5" customHeight="1" x14ac:dyDescent="0.3">
      <c r="A208" s="1">
        <v>206</v>
      </c>
      <c r="B208" s="10">
        <v>46229</v>
      </c>
      <c r="C208" s="1" t="s">
        <v>119</v>
      </c>
      <c r="D208" s="1" t="s">
        <v>122</v>
      </c>
      <c r="E208" s="1">
        <v>1100</v>
      </c>
      <c r="F208" s="1"/>
      <c r="G208" s="1"/>
      <c r="H208" s="1"/>
      <c r="I208" s="1"/>
      <c r="J208" s="1">
        <f t="shared" si="3"/>
        <v>0</v>
      </c>
      <c r="K208" s="1"/>
    </row>
    <row r="209" spans="1:11" ht="19.5" customHeight="1" x14ac:dyDescent="0.3">
      <c r="A209" s="1">
        <v>207</v>
      </c>
      <c r="B209" s="10">
        <v>46230</v>
      </c>
      <c r="C209" s="1" t="s">
        <v>119</v>
      </c>
      <c r="D209" s="1" t="s">
        <v>122</v>
      </c>
      <c r="E209" s="1">
        <v>1100</v>
      </c>
      <c r="F209" s="1"/>
      <c r="G209" s="1"/>
      <c r="H209" s="1"/>
      <c r="I209" s="1"/>
      <c r="J209" s="1">
        <f t="shared" si="3"/>
        <v>0</v>
      </c>
      <c r="K209" s="1"/>
    </row>
    <row r="210" spans="1:11" ht="19.5" customHeight="1" x14ac:dyDescent="0.3">
      <c r="A210" s="1">
        <v>208</v>
      </c>
      <c r="B210" s="10">
        <v>46231</v>
      </c>
      <c r="C210" s="1" t="s">
        <v>119</v>
      </c>
      <c r="D210" s="1" t="s">
        <v>122</v>
      </c>
      <c r="E210" s="1">
        <v>1100</v>
      </c>
      <c r="F210" s="1"/>
      <c r="G210" s="1"/>
      <c r="H210" s="1"/>
      <c r="I210" s="1"/>
      <c r="J210" s="1">
        <f t="shared" si="3"/>
        <v>0</v>
      </c>
      <c r="K210" s="1"/>
    </row>
    <row r="211" spans="1:11" ht="19.5" customHeight="1" x14ac:dyDescent="0.3">
      <c r="A211" s="1">
        <v>209</v>
      </c>
      <c r="B211" s="10">
        <v>46232</v>
      </c>
      <c r="C211" s="1" t="s">
        <v>119</v>
      </c>
      <c r="D211" s="1" t="s">
        <v>122</v>
      </c>
      <c r="E211" s="1">
        <v>1100</v>
      </c>
      <c r="F211" s="1"/>
      <c r="G211" s="1"/>
      <c r="H211" s="1"/>
      <c r="I211" s="1"/>
      <c r="J211" s="1">
        <f t="shared" si="3"/>
        <v>0</v>
      </c>
      <c r="K211" s="1"/>
    </row>
    <row r="212" spans="1:11" ht="19.5" customHeight="1" x14ac:dyDescent="0.3">
      <c r="A212" s="1">
        <v>210</v>
      </c>
      <c r="B212" s="10">
        <v>46233</v>
      </c>
      <c r="C212" s="1" t="s">
        <v>119</v>
      </c>
      <c r="D212" s="1" t="s">
        <v>122</v>
      </c>
      <c r="E212" s="1">
        <v>1100</v>
      </c>
      <c r="F212" s="1"/>
      <c r="G212" s="1"/>
      <c r="H212" s="1"/>
      <c r="I212" s="1"/>
      <c r="J212" s="1">
        <f t="shared" si="3"/>
        <v>0</v>
      </c>
      <c r="K212" s="1"/>
    </row>
    <row r="213" spans="1:11" ht="19.5" customHeight="1" x14ac:dyDescent="0.3">
      <c r="A213" s="1">
        <v>211</v>
      </c>
      <c r="B213" s="10">
        <v>46234</v>
      </c>
      <c r="C213" s="1" t="s">
        <v>119</v>
      </c>
      <c r="D213" s="1" t="s">
        <v>122</v>
      </c>
      <c r="E213" s="1">
        <v>1100</v>
      </c>
      <c r="F213" s="1"/>
      <c r="G213" s="1"/>
      <c r="H213" s="1"/>
      <c r="I213" s="1"/>
      <c r="J213" s="1">
        <f t="shared" si="3"/>
        <v>0</v>
      </c>
      <c r="K213" s="1"/>
    </row>
    <row r="214" spans="1:11" ht="19.5" customHeight="1" x14ac:dyDescent="0.3">
      <c r="A214" s="1">
        <v>212</v>
      </c>
      <c r="B214" s="10">
        <v>46235</v>
      </c>
      <c r="C214" s="1" t="s">
        <v>119</v>
      </c>
      <c r="D214" s="1" t="s">
        <v>122</v>
      </c>
      <c r="E214" s="1">
        <v>1100</v>
      </c>
      <c r="F214" s="1"/>
      <c r="G214" s="1"/>
      <c r="H214" s="1"/>
      <c r="I214" s="1"/>
      <c r="J214" s="1">
        <f t="shared" si="3"/>
        <v>0</v>
      </c>
      <c r="K214" s="1"/>
    </row>
    <row r="215" spans="1:11" ht="19.5" customHeight="1" x14ac:dyDescent="0.3">
      <c r="A215" s="1">
        <v>213</v>
      </c>
      <c r="B215" s="10">
        <v>46236</v>
      </c>
      <c r="C215" s="1" t="s">
        <v>119</v>
      </c>
      <c r="D215" s="1" t="s">
        <v>122</v>
      </c>
      <c r="E215" s="1">
        <v>1100</v>
      </c>
      <c r="F215" s="1"/>
      <c r="G215" s="1"/>
      <c r="H215" s="1"/>
      <c r="I215" s="1"/>
      <c r="J215" s="1">
        <f t="shared" si="3"/>
        <v>0</v>
      </c>
      <c r="K215" s="1"/>
    </row>
    <row r="216" spans="1:11" ht="19.5" customHeight="1" x14ac:dyDescent="0.3">
      <c r="A216" s="1">
        <v>214</v>
      </c>
      <c r="B216" s="10">
        <v>46237</v>
      </c>
      <c r="C216" s="1" t="s">
        <v>119</v>
      </c>
      <c r="D216" s="1" t="s">
        <v>122</v>
      </c>
      <c r="E216" s="1">
        <v>1100</v>
      </c>
      <c r="F216" s="1"/>
      <c r="G216" s="1"/>
      <c r="H216" s="1"/>
      <c r="I216" s="1"/>
      <c r="J216" s="1">
        <f t="shared" si="3"/>
        <v>0</v>
      </c>
      <c r="K216" s="1"/>
    </row>
    <row r="217" spans="1:11" ht="19.5" customHeight="1" x14ac:dyDescent="0.3">
      <c r="A217" s="1">
        <v>215</v>
      </c>
      <c r="B217" s="10">
        <v>46238</v>
      </c>
      <c r="C217" s="1" t="s">
        <v>119</v>
      </c>
      <c r="D217" s="1" t="s">
        <v>122</v>
      </c>
      <c r="E217" s="1">
        <v>1100</v>
      </c>
      <c r="F217" s="1"/>
      <c r="G217" s="1"/>
      <c r="H217" s="1"/>
      <c r="I217" s="1"/>
      <c r="J217" s="1">
        <f t="shared" si="3"/>
        <v>0</v>
      </c>
      <c r="K217" s="1"/>
    </row>
    <row r="218" spans="1:11" ht="19.5" customHeight="1" x14ac:dyDescent="0.3">
      <c r="A218" s="1">
        <v>216</v>
      </c>
      <c r="B218" s="10">
        <v>46239</v>
      </c>
      <c r="C218" s="1" t="s">
        <v>119</v>
      </c>
      <c r="D218" s="1" t="s">
        <v>122</v>
      </c>
      <c r="E218" s="1">
        <v>1100</v>
      </c>
      <c r="F218" s="1"/>
      <c r="G218" s="1"/>
      <c r="H218" s="1"/>
      <c r="I218" s="1"/>
      <c r="J218" s="1">
        <f t="shared" si="3"/>
        <v>0</v>
      </c>
      <c r="K218" s="1"/>
    </row>
    <row r="219" spans="1:11" ht="19.5" customHeight="1" x14ac:dyDescent="0.3">
      <c r="A219" s="1">
        <v>217</v>
      </c>
      <c r="B219" s="10">
        <v>46240</v>
      </c>
      <c r="C219" s="1" t="s">
        <v>119</v>
      </c>
      <c r="D219" s="1" t="s">
        <v>122</v>
      </c>
      <c r="E219" s="1">
        <v>1100</v>
      </c>
      <c r="F219" s="1"/>
      <c r="G219" s="1"/>
      <c r="H219" s="1"/>
      <c r="I219" s="1"/>
      <c r="J219" s="1">
        <f t="shared" si="3"/>
        <v>0</v>
      </c>
      <c r="K219" s="1"/>
    </row>
    <row r="220" spans="1:11" ht="19.5" customHeight="1" x14ac:dyDescent="0.3">
      <c r="A220" s="1">
        <v>218</v>
      </c>
      <c r="B220" s="10">
        <v>46241</v>
      </c>
      <c r="C220" s="1" t="s">
        <v>119</v>
      </c>
      <c r="D220" s="1" t="s">
        <v>122</v>
      </c>
      <c r="E220" s="1">
        <v>1100</v>
      </c>
      <c r="F220" s="1"/>
      <c r="G220" s="1"/>
      <c r="H220" s="1"/>
      <c r="I220" s="1"/>
      <c r="J220" s="1">
        <f t="shared" si="3"/>
        <v>0</v>
      </c>
      <c r="K220" s="1"/>
    </row>
    <row r="221" spans="1:11" ht="19.5" customHeight="1" x14ac:dyDescent="0.3">
      <c r="A221" s="1">
        <v>219</v>
      </c>
      <c r="B221" s="10">
        <v>46242</v>
      </c>
      <c r="C221" s="1" t="s">
        <v>119</v>
      </c>
      <c r="D221" s="1" t="s">
        <v>122</v>
      </c>
      <c r="E221" s="1">
        <v>1100</v>
      </c>
      <c r="F221" s="1"/>
      <c r="G221" s="1"/>
      <c r="H221" s="1"/>
      <c r="I221" s="1"/>
      <c r="J221" s="1">
        <f t="shared" si="3"/>
        <v>0</v>
      </c>
      <c r="K221" s="1"/>
    </row>
    <row r="222" spans="1:11" ht="19.5" customHeight="1" x14ac:dyDescent="0.3">
      <c r="A222" s="1">
        <v>220</v>
      </c>
      <c r="B222" s="10">
        <v>46243</v>
      </c>
      <c r="C222" s="1" t="s">
        <v>119</v>
      </c>
      <c r="D222" s="1" t="s">
        <v>122</v>
      </c>
      <c r="E222" s="1">
        <v>1100</v>
      </c>
      <c r="F222" s="1"/>
      <c r="G222" s="1"/>
      <c r="H222" s="1"/>
      <c r="I222" s="1"/>
      <c r="J222" s="1">
        <f t="shared" si="3"/>
        <v>0</v>
      </c>
      <c r="K222" s="1"/>
    </row>
    <row r="223" spans="1:11" ht="19.5" customHeight="1" x14ac:dyDescent="0.3">
      <c r="A223" s="1">
        <v>221</v>
      </c>
      <c r="B223" s="10">
        <v>46244</v>
      </c>
      <c r="C223" s="1" t="s">
        <v>119</v>
      </c>
      <c r="D223" s="1" t="s">
        <v>122</v>
      </c>
      <c r="E223" s="1">
        <v>1100</v>
      </c>
      <c r="F223" s="1"/>
      <c r="G223" s="1"/>
      <c r="H223" s="1"/>
      <c r="I223" s="1"/>
      <c r="J223" s="1">
        <f t="shared" si="3"/>
        <v>0</v>
      </c>
      <c r="K223" s="1"/>
    </row>
    <row r="224" spans="1:11" ht="19.5" customHeight="1" x14ac:dyDescent="0.3">
      <c r="A224" s="1">
        <v>222</v>
      </c>
      <c r="B224" s="10">
        <v>46245</v>
      </c>
      <c r="C224" s="1" t="s">
        <v>119</v>
      </c>
      <c r="D224" s="1" t="s">
        <v>122</v>
      </c>
      <c r="E224" s="1">
        <v>1100</v>
      </c>
      <c r="F224" s="1"/>
      <c r="G224" s="1"/>
      <c r="H224" s="1"/>
      <c r="I224" s="1"/>
      <c r="J224" s="1">
        <f t="shared" si="3"/>
        <v>0</v>
      </c>
      <c r="K224" s="1"/>
    </row>
    <row r="225" spans="1:11" ht="19.5" customHeight="1" x14ac:dyDescent="0.3">
      <c r="A225" s="1">
        <v>223</v>
      </c>
      <c r="B225" s="10">
        <v>46246</v>
      </c>
      <c r="C225" s="1" t="s">
        <v>119</v>
      </c>
      <c r="D225" s="1" t="s">
        <v>122</v>
      </c>
      <c r="E225" s="1">
        <v>1100</v>
      </c>
      <c r="F225" s="1"/>
      <c r="G225" s="1"/>
      <c r="H225" s="1"/>
      <c r="I225" s="1"/>
      <c r="J225" s="1">
        <f t="shared" si="3"/>
        <v>0</v>
      </c>
      <c r="K225" s="1"/>
    </row>
    <row r="226" spans="1:11" ht="19.5" customHeight="1" x14ac:dyDescent="0.3">
      <c r="A226" s="1">
        <v>224</v>
      </c>
      <c r="B226" s="10">
        <v>46247</v>
      </c>
      <c r="C226" s="1" t="s">
        <v>119</v>
      </c>
      <c r="D226" s="1" t="s">
        <v>122</v>
      </c>
      <c r="E226" s="1">
        <v>1100</v>
      </c>
      <c r="F226" s="1"/>
      <c r="G226" s="1"/>
      <c r="H226" s="1"/>
      <c r="I226" s="1"/>
      <c r="J226" s="1">
        <f t="shared" si="3"/>
        <v>0</v>
      </c>
      <c r="K226" s="1"/>
    </row>
    <row r="227" spans="1:11" ht="19.5" customHeight="1" x14ac:dyDescent="0.3">
      <c r="A227" s="1">
        <v>225</v>
      </c>
      <c r="B227" s="10">
        <v>46248</v>
      </c>
      <c r="C227" s="1" t="s">
        <v>119</v>
      </c>
      <c r="D227" s="1" t="s">
        <v>122</v>
      </c>
      <c r="E227" s="1">
        <v>1100</v>
      </c>
      <c r="F227" s="1"/>
      <c r="G227" s="1"/>
      <c r="H227" s="1"/>
      <c r="I227" s="1"/>
      <c r="J227" s="1">
        <f t="shared" si="3"/>
        <v>0</v>
      </c>
      <c r="K227" s="1"/>
    </row>
    <row r="228" spans="1:11" ht="19.5" customHeight="1" x14ac:dyDescent="0.3">
      <c r="A228" s="1">
        <v>226</v>
      </c>
      <c r="B228" s="10">
        <v>46249</v>
      </c>
      <c r="C228" s="1" t="s">
        <v>119</v>
      </c>
      <c r="D228" s="1" t="s">
        <v>122</v>
      </c>
      <c r="E228" s="1">
        <v>1100</v>
      </c>
      <c r="F228" s="1"/>
      <c r="G228" s="1"/>
      <c r="H228" s="1"/>
      <c r="I228" s="1"/>
      <c r="J228" s="1">
        <f t="shared" si="3"/>
        <v>0</v>
      </c>
      <c r="K228" s="1"/>
    </row>
    <row r="229" spans="1:11" ht="19.5" customHeight="1" x14ac:dyDescent="0.3">
      <c r="A229" s="1">
        <v>227</v>
      </c>
      <c r="B229" s="10">
        <v>46250</v>
      </c>
      <c r="C229" s="1" t="s">
        <v>119</v>
      </c>
      <c r="D229" s="1" t="s">
        <v>122</v>
      </c>
      <c r="E229" s="1">
        <v>1100</v>
      </c>
      <c r="F229" s="1"/>
      <c r="G229" s="1"/>
      <c r="H229" s="1"/>
      <c r="I229" s="1"/>
      <c r="J229" s="1">
        <f t="shared" si="3"/>
        <v>0</v>
      </c>
      <c r="K229" s="1"/>
    </row>
    <row r="230" spans="1:11" ht="19.5" customHeight="1" x14ac:dyDescent="0.3">
      <c r="A230" s="1">
        <v>228</v>
      </c>
      <c r="B230" s="10">
        <v>46251</v>
      </c>
      <c r="C230" s="1" t="s">
        <v>119</v>
      </c>
      <c r="D230" s="1" t="s">
        <v>122</v>
      </c>
      <c r="E230" s="1">
        <v>1100</v>
      </c>
      <c r="F230" s="1"/>
      <c r="G230" s="1"/>
      <c r="H230" s="1"/>
      <c r="I230" s="1"/>
      <c r="J230" s="1">
        <f t="shared" si="3"/>
        <v>0</v>
      </c>
      <c r="K230" s="1"/>
    </row>
    <row r="231" spans="1:11" ht="19.5" customHeight="1" x14ac:dyDescent="0.3">
      <c r="A231" s="1">
        <v>229</v>
      </c>
      <c r="B231" s="10">
        <v>46252</v>
      </c>
      <c r="C231" s="1" t="s">
        <v>119</v>
      </c>
      <c r="D231" s="1" t="s">
        <v>122</v>
      </c>
      <c r="E231" s="1">
        <v>1100</v>
      </c>
      <c r="F231" s="1"/>
      <c r="G231" s="1"/>
      <c r="H231" s="1"/>
      <c r="I231" s="1"/>
      <c r="J231" s="1">
        <f t="shared" si="3"/>
        <v>0</v>
      </c>
      <c r="K231" s="1"/>
    </row>
    <row r="232" spans="1:11" ht="19.5" customHeight="1" x14ac:dyDescent="0.3">
      <c r="A232" s="1">
        <v>230</v>
      </c>
      <c r="B232" s="10">
        <v>46253</v>
      </c>
      <c r="C232" s="1" t="s">
        <v>119</v>
      </c>
      <c r="D232" s="1" t="s">
        <v>122</v>
      </c>
      <c r="E232" s="1">
        <v>1100</v>
      </c>
      <c r="F232" s="1"/>
      <c r="G232" s="1"/>
      <c r="H232" s="1"/>
      <c r="I232" s="1"/>
      <c r="J232" s="1">
        <f t="shared" si="3"/>
        <v>0</v>
      </c>
      <c r="K232" s="1"/>
    </row>
    <row r="233" spans="1:11" ht="19.5" customHeight="1" x14ac:dyDescent="0.3">
      <c r="A233" s="1">
        <v>231</v>
      </c>
      <c r="B233" s="10">
        <v>46254</v>
      </c>
      <c r="C233" s="1" t="s">
        <v>119</v>
      </c>
      <c r="D233" s="1" t="s">
        <v>122</v>
      </c>
      <c r="E233" s="1">
        <v>1100</v>
      </c>
      <c r="F233" s="1"/>
      <c r="G233" s="1"/>
      <c r="H233" s="1"/>
      <c r="I233" s="1"/>
      <c r="J233" s="1">
        <f t="shared" si="3"/>
        <v>0</v>
      </c>
      <c r="K233" s="1"/>
    </row>
    <row r="234" spans="1:11" ht="19.5" customHeight="1" x14ac:dyDescent="0.3">
      <c r="A234" s="1">
        <v>232</v>
      </c>
      <c r="B234" s="10">
        <v>46255</v>
      </c>
      <c r="C234" s="1" t="s">
        <v>119</v>
      </c>
      <c r="D234" s="1" t="s">
        <v>122</v>
      </c>
      <c r="E234" s="1">
        <v>1100</v>
      </c>
      <c r="F234" s="1"/>
      <c r="G234" s="1"/>
      <c r="H234" s="1"/>
      <c r="I234" s="1"/>
      <c r="J234" s="1">
        <f t="shared" si="3"/>
        <v>0</v>
      </c>
      <c r="K234" s="1"/>
    </row>
    <row r="235" spans="1:11" ht="19.5" customHeight="1" x14ac:dyDescent="0.3">
      <c r="A235" s="1">
        <v>233</v>
      </c>
      <c r="B235" s="10">
        <v>46256</v>
      </c>
      <c r="C235" s="1" t="s">
        <v>119</v>
      </c>
      <c r="D235" s="1" t="s">
        <v>122</v>
      </c>
      <c r="E235" s="1">
        <v>1100</v>
      </c>
      <c r="F235" s="1"/>
      <c r="G235" s="1"/>
      <c r="H235" s="1"/>
      <c r="I235" s="1"/>
      <c r="J235" s="1">
        <f t="shared" si="3"/>
        <v>0</v>
      </c>
      <c r="K235" s="1"/>
    </row>
    <row r="236" spans="1:11" ht="19.5" customHeight="1" x14ac:dyDescent="0.3">
      <c r="A236" s="1">
        <v>234</v>
      </c>
      <c r="B236" s="10">
        <v>46257</v>
      </c>
      <c r="C236" s="1" t="s">
        <v>119</v>
      </c>
      <c r="D236" s="1" t="s">
        <v>122</v>
      </c>
      <c r="E236" s="1">
        <v>1100</v>
      </c>
      <c r="F236" s="1"/>
      <c r="G236" s="1"/>
      <c r="H236" s="1"/>
      <c r="I236" s="1"/>
      <c r="J236" s="1">
        <f t="shared" si="3"/>
        <v>0</v>
      </c>
      <c r="K236" s="1"/>
    </row>
    <row r="237" spans="1:11" ht="19.5" customHeight="1" x14ac:dyDescent="0.3">
      <c r="A237" s="1">
        <v>235</v>
      </c>
      <c r="B237" s="10">
        <v>46258</v>
      </c>
      <c r="C237" s="1" t="s">
        <v>119</v>
      </c>
      <c r="D237" s="1" t="s">
        <v>122</v>
      </c>
      <c r="E237" s="1">
        <v>1100</v>
      </c>
      <c r="F237" s="1"/>
      <c r="G237" s="1"/>
      <c r="H237" s="1"/>
      <c r="I237" s="1"/>
      <c r="J237" s="1">
        <f t="shared" si="3"/>
        <v>0</v>
      </c>
      <c r="K237" s="1"/>
    </row>
    <row r="238" spans="1:11" ht="19.5" customHeight="1" x14ac:dyDescent="0.3">
      <c r="A238" s="1">
        <v>236</v>
      </c>
      <c r="B238" s="10">
        <v>46259</v>
      </c>
      <c r="C238" s="1" t="s">
        <v>119</v>
      </c>
      <c r="D238" s="1" t="s">
        <v>122</v>
      </c>
      <c r="E238" s="1">
        <v>1100</v>
      </c>
      <c r="F238" s="1"/>
      <c r="G238" s="1"/>
      <c r="H238" s="1"/>
      <c r="I238" s="1"/>
      <c r="J238" s="1">
        <f t="shared" si="3"/>
        <v>0</v>
      </c>
      <c r="K238" s="1"/>
    </row>
    <row r="239" spans="1:11" ht="19.5" customHeight="1" x14ac:dyDescent="0.3">
      <c r="A239" s="1">
        <v>237</v>
      </c>
      <c r="B239" s="10">
        <v>46260</v>
      </c>
      <c r="C239" s="1" t="s">
        <v>119</v>
      </c>
      <c r="D239" s="1" t="s">
        <v>122</v>
      </c>
      <c r="E239" s="1">
        <v>1100</v>
      </c>
      <c r="F239" s="1"/>
      <c r="G239" s="1"/>
      <c r="H239" s="1"/>
      <c r="I239" s="1"/>
      <c r="J239" s="1">
        <f t="shared" si="3"/>
        <v>0</v>
      </c>
      <c r="K239" s="1"/>
    </row>
    <row r="240" spans="1:11" ht="19.5" customHeight="1" x14ac:dyDescent="0.3">
      <c r="A240" s="1">
        <v>238</v>
      </c>
      <c r="B240" s="10">
        <v>46261</v>
      </c>
      <c r="C240" s="1" t="s">
        <v>119</v>
      </c>
      <c r="D240" s="1" t="s">
        <v>122</v>
      </c>
      <c r="E240" s="1">
        <v>1100</v>
      </c>
      <c r="F240" s="1"/>
      <c r="G240" s="1"/>
      <c r="H240" s="1"/>
      <c r="I240" s="1"/>
      <c r="J240" s="1">
        <f t="shared" si="3"/>
        <v>0</v>
      </c>
      <c r="K240" s="1"/>
    </row>
    <row r="241" spans="1:11" ht="19.5" customHeight="1" x14ac:dyDescent="0.3">
      <c r="A241" s="1">
        <v>239</v>
      </c>
      <c r="B241" s="10">
        <v>46262</v>
      </c>
      <c r="C241" s="1" t="s">
        <v>119</v>
      </c>
      <c r="D241" s="1" t="s">
        <v>122</v>
      </c>
      <c r="E241" s="1">
        <v>1100</v>
      </c>
      <c r="F241" s="1"/>
      <c r="G241" s="1"/>
      <c r="H241" s="1"/>
      <c r="I241" s="1"/>
      <c r="J241" s="1">
        <f t="shared" si="3"/>
        <v>0</v>
      </c>
      <c r="K241" s="1"/>
    </row>
    <row r="242" spans="1:11" ht="19.5" customHeight="1" x14ac:dyDescent="0.3">
      <c r="A242" s="1">
        <v>240</v>
      </c>
      <c r="B242" s="10">
        <v>46263</v>
      </c>
      <c r="C242" s="1" t="s">
        <v>119</v>
      </c>
      <c r="D242" s="1" t="s">
        <v>122</v>
      </c>
      <c r="E242" s="1">
        <v>1100</v>
      </c>
      <c r="F242" s="1"/>
      <c r="G242" s="1"/>
      <c r="H242" s="1"/>
      <c r="I242" s="1"/>
      <c r="J242" s="1">
        <f t="shared" si="3"/>
        <v>0</v>
      </c>
      <c r="K242" s="1"/>
    </row>
    <row r="243" spans="1:11" ht="19.5" customHeight="1" x14ac:dyDescent="0.3">
      <c r="A243" s="1">
        <v>241</v>
      </c>
      <c r="B243" s="10">
        <v>46264</v>
      </c>
      <c r="C243" s="1" t="s">
        <v>119</v>
      </c>
      <c r="D243" s="1" t="s">
        <v>122</v>
      </c>
      <c r="E243" s="1">
        <v>1100</v>
      </c>
      <c r="F243" s="1"/>
      <c r="G243" s="1"/>
      <c r="H243" s="1"/>
      <c r="I243" s="1"/>
      <c r="J243" s="1">
        <f t="shared" si="3"/>
        <v>0</v>
      </c>
      <c r="K243" s="1"/>
    </row>
    <row r="244" spans="1:11" ht="19.5" customHeight="1" x14ac:dyDescent="0.3">
      <c r="A244" s="1">
        <v>242</v>
      </c>
      <c r="B244" s="10">
        <v>46265</v>
      </c>
      <c r="C244" s="1" t="s">
        <v>119</v>
      </c>
      <c r="D244" s="1" t="s">
        <v>122</v>
      </c>
      <c r="E244" s="1">
        <v>1100</v>
      </c>
      <c r="F244" s="1"/>
      <c r="G244" s="1"/>
      <c r="H244" s="1"/>
      <c r="I244" s="1"/>
      <c r="J244" s="1">
        <f t="shared" si="3"/>
        <v>0</v>
      </c>
      <c r="K244" s="1"/>
    </row>
    <row r="245" spans="1:11" ht="19.5" customHeight="1" x14ac:dyDescent="0.3">
      <c r="A245" s="1">
        <v>243</v>
      </c>
      <c r="B245" s="10">
        <v>46266</v>
      </c>
      <c r="C245" s="1" t="s">
        <v>119</v>
      </c>
      <c r="D245" s="1" t="s">
        <v>122</v>
      </c>
      <c r="E245" s="1">
        <v>1100</v>
      </c>
      <c r="F245" s="1"/>
      <c r="G245" s="1"/>
      <c r="H245" s="1"/>
      <c r="I245" s="1"/>
      <c r="J245" s="1">
        <f t="shared" si="3"/>
        <v>0</v>
      </c>
      <c r="K245" s="1"/>
    </row>
    <row r="246" spans="1:11" ht="19.5" customHeight="1" x14ac:dyDescent="0.3">
      <c r="A246" s="1">
        <v>244</v>
      </c>
      <c r="B246" s="10">
        <v>46267</v>
      </c>
      <c r="C246" s="1" t="s">
        <v>119</v>
      </c>
      <c r="D246" s="1" t="s">
        <v>122</v>
      </c>
      <c r="E246" s="1">
        <v>1100</v>
      </c>
      <c r="F246" s="1"/>
      <c r="G246" s="1"/>
      <c r="H246" s="1"/>
      <c r="I246" s="1"/>
      <c r="J246" s="1">
        <f t="shared" si="3"/>
        <v>0</v>
      </c>
      <c r="K246" s="1"/>
    </row>
    <row r="247" spans="1:11" ht="19.5" customHeight="1" x14ac:dyDescent="0.3">
      <c r="A247" s="1">
        <v>245</v>
      </c>
      <c r="B247" s="10">
        <v>46268</v>
      </c>
      <c r="C247" s="1" t="s">
        <v>119</v>
      </c>
      <c r="D247" s="1" t="s">
        <v>122</v>
      </c>
      <c r="E247" s="1">
        <v>1100</v>
      </c>
      <c r="F247" s="1"/>
      <c r="G247" s="1"/>
      <c r="H247" s="1"/>
      <c r="I247" s="1"/>
      <c r="J247" s="1">
        <f t="shared" si="3"/>
        <v>0</v>
      </c>
      <c r="K247" s="1"/>
    </row>
    <row r="248" spans="1:11" ht="19.5" customHeight="1" x14ac:dyDescent="0.3">
      <c r="A248" s="1">
        <v>246</v>
      </c>
      <c r="B248" s="10">
        <v>46269</v>
      </c>
      <c r="C248" s="1" t="s">
        <v>119</v>
      </c>
      <c r="D248" s="1" t="s">
        <v>122</v>
      </c>
      <c r="E248" s="1">
        <v>1100</v>
      </c>
      <c r="F248" s="1"/>
      <c r="G248" s="1"/>
      <c r="H248" s="1"/>
      <c r="I248" s="1"/>
      <c r="J248" s="1">
        <f t="shared" si="3"/>
        <v>0</v>
      </c>
      <c r="K248" s="1"/>
    </row>
    <row r="249" spans="1:11" ht="19.5" customHeight="1" x14ac:dyDescent="0.3">
      <c r="A249" s="1">
        <v>247</v>
      </c>
      <c r="B249" s="10">
        <v>46270</v>
      </c>
      <c r="C249" s="1" t="s">
        <v>119</v>
      </c>
      <c r="D249" s="1" t="s">
        <v>122</v>
      </c>
      <c r="E249" s="1">
        <v>1100</v>
      </c>
      <c r="F249" s="1"/>
      <c r="G249" s="1"/>
      <c r="H249" s="1"/>
      <c r="I249" s="1"/>
      <c r="J249" s="1">
        <f t="shared" si="3"/>
        <v>0</v>
      </c>
      <c r="K249" s="1"/>
    </row>
    <row r="250" spans="1:11" ht="19.5" customHeight="1" x14ac:dyDescent="0.3">
      <c r="A250" s="1">
        <v>248</v>
      </c>
      <c r="B250" s="10">
        <v>46271</v>
      </c>
      <c r="C250" s="1" t="s">
        <v>119</v>
      </c>
      <c r="D250" s="1" t="s">
        <v>122</v>
      </c>
      <c r="E250" s="1">
        <v>1100</v>
      </c>
      <c r="F250" s="1"/>
      <c r="G250" s="1"/>
      <c r="H250" s="1"/>
      <c r="I250" s="1"/>
      <c r="J250" s="1">
        <f t="shared" si="3"/>
        <v>0</v>
      </c>
      <c r="K250" s="1"/>
    </row>
    <row r="251" spans="1:11" ht="19.5" customHeight="1" x14ac:dyDescent="0.3">
      <c r="A251" s="1">
        <v>249</v>
      </c>
      <c r="B251" s="10">
        <v>46272</v>
      </c>
      <c r="C251" s="1" t="s">
        <v>119</v>
      </c>
      <c r="D251" s="1" t="s">
        <v>122</v>
      </c>
      <c r="E251" s="1">
        <v>1100</v>
      </c>
      <c r="F251" s="1"/>
      <c r="G251" s="1"/>
      <c r="H251" s="1"/>
      <c r="I251" s="1"/>
      <c r="J251" s="1">
        <f t="shared" si="3"/>
        <v>0</v>
      </c>
      <c r="K251" s="1"/>
    </row>
    <row r="252" spans="1:11" ht="19.5" customHeight="1" x14ac:dyDescent="0.3">
      <c r="A252" s="1">
        <v>250</v>
      </c>
      <c r="B252" s="10">
        <v>46273</v>
      </c>
      <c r="C252" s="1" t="s">
        <v>119</v>
      </c>
      <c r="D252" s="1" t="s">
        <v>122</v>
      </c>
      <c r="E252" s="1">
        <v>1100</v>
      </c>
      <c r="F252" s="1"/>
      <c r="G252" s="1"/>
      <c r="H252" s="1"/>
      <c r="I252" s="1"/>
      <c r="J252" s="1">
        <f t="shared" si="3"/>
        <v>0</v>
      </c>
      <c r="K252" s="1"/>
    </row>
    <row r="253" spans="1:11" ht="19.5" customHeight="1" x14ac:dyDescent="0.3">
      <c r="A253" s="1">
        <v>251</v>
      </c>
      <c r="B253" s="10">
        <v>46274</v>
      </c>
      <c r="C253" s="1" t="s">
        <v>119</v>
      </c>
      <c r="D253" s="1" t="s">
        <v>122</v>
      </c>
      <c r="E253" s="1">
        <v>1100</v>
      </c>
      <c r="F253" s="1"/>
      <c r="G253" s="1"/>
      <c r="H253" s="1"/>
      <c r="I253" s="1"/>
      <c r="J253" s="1">
        <f t="shared" si="3"/>
        <v>0</v>
      </c>
      <c r="K253" s="1"/>
    </row>
    <row r="254" spans="1:11" ht="19.5" customHeight="1" x14ac:dyDescent="0.3">
      <c r="A254" s="1">
        <v>252</v>
      </c>
      <c r="B254" s="10">
        <v>46275</v>
      </c>
      <c r="C254" s="1" t="s">
        <v>119</v>
      </c>
      <c r="D254" s="1" t="s">
        <v>122</v>
      </c>
      <c r="E254" s="1">
        <v>1100</v>
      </c>
      <c r="F254" s="1"/>
      <c r="G254" s="1"/>
      <c r="H254" s="1"/>
      <c r="I254" s="1"/>
      <c r="J254" s="1">
        <f t="shared" si="3"/>
        <v>0</v>
      </c>
      <c r="K254" s="1"/>
    </row>
    <row r="255" spans="1:11" ht="19.5" customHeight="1" x14ac:dyDescent="0.3">
      <c r="A255" s="1">
        <v>253</v>
      </c>
      <c r="B255" s="10">
        <v>46276</v>
      </c>
      <c r="C255" s="1" t="s">
        <v>119</v>
      </c>
      <c r="D255" s="1" t="s">
        <v>122</v>
      </c>
      <c r="E255" s="1">
        <v>1100</v>
      </c>
      <c r="F255" s="1"/>
      <c r="G255" s="1"/>
      <c r="H255" s="1"/>
      <c r="I255" s="1"/>
      <c r="J255" s="1">
        <f t="shared" si="3"/>
        <v>0</v>
      </c>
      <c r="K255" s="1"/>
    </row>
    <row r="256" spans="1:11" ht="19.5" customHeight="1" x14ac:dyDescent="0.3">
      <c r="A256" s="1">
        <v>254</v>
      </c>
      <c r="B256" s="10">
        <v>46277</v>
      </c>
      <c r="C256" s="1" t="s">
        <v>119</v>
      </c>
      <c r="D256" s="1" t="s">
        <v>122</v>
      </c>
      <c r="E256" s="1">
        <v>1100</v>
      </c>
      <c r="F256" s="1"/>
      <c r="G256" s="1"/>
      <c r="H256" s="1"/>
      <c r="I256" s="1"/>
      <c r="J256" s="1">
        <f t="shared" si="3"/>
        <v>0</v>
      </c>
      <c r="K256" s="1"/>
    </row>
    <row r="257" spans="1:11" ht="19.5" customHeight="1" x14ac:dyDescent="0.3">
      <c r="A257" s="1">
        <v>255</v>
      </c>
      <c r="B257" s="10">
        <v>46278</v>
      </c>
      <c r="C257" s="1" t="s">
        <v>119</v>
      </c>
      <c r="D257" s="1" t="s">
        <v>122</v>
      </c>
      <c r="E257" s="1">
        <v>1100</v>
      </c>
      <c r="F257" s="1"/>
      <c r="G257" s="1"/>
      <c r="H257" s="1"/>
      <c r="I257" s="1"/>
      <c r="J257" s="1">
        <f t="shared" si="3"/>
        <v>0</v>
      </c>
      <c r="K257" s="1"/>
    </row>
    <row r="258" spans="1:11" ht="19.5" customHeight="1" x14ac:dyDescent="0.3">
      <c r="A258" s="1">
        <v>256</v>
      </c>
      <c r="B258" s="10">
        <v>46279</v>
      </c>
      <c r="C258" s="1" t="s">
        <v>119</v>
      </c>
      <c r="D258" s="1" t="s">
        <v>122</v>
      </c>
      <c r="E258" s="1">
        <v>1100</v>
      </c>
      <c r="F258" s="1"/>
      <c r="G258" s="1"/>
      <c r="H258" s="1"/>
      <c r="I258" s="1"/>
      <c r="J258" s="1">
        <f t="shared" si="3"/>
        <v>0</v>
      </c>
      <c r="K258" s="1"/>
    </row>
    <row r="259" spans="1:11" ht="19.5" customHeight="1" x14ac:dyDescent="0.3">
      <c r="A259" s="1">
        <v>257</v>
      </c>
      <c r="B259" s="10">
        <v>46280</v>
      </c>
      <c r="C259" s="1" t="s">
        <v>119</v>
      </c>
      <c r="D259" s="1" t="s">
        <v>122</v>
      </c>
      <c r="E259" s="1">
        <v>1100</v>
      </c>
      <c r="F259" s="1"/>
      <c r="G259" s="1"/>
      <c r="H259" s="1"/>
      <c r="I259" s="1"/>
      <c r="J259" s="1">
        <f t="shared" si="3"/>
        <v>0</v>
      </c>
      <c r="K259" s="1"/>
    </row>
    <row r="260" spans="1:11" ht="19.5" customHeight="1" x14ac:dyDescent="0.3">
      <c r="A260" s="1">
        <v>258</v>
      </c>
      <c r="B260" s="10">
        <v>46281</v>
      </c>
      <c r="C260" s="1" t="s">
        <v>119</v>
      </c>
      <c r="D260" s="1" t="s">
        <v>122</v>
      </c>
      <c r="E260" s="1">
        <v>1100</v>
      </c>
      <c r="F260" s="1"/>
      <c r="G260" s="1"/>
      <c r="H260" s="1"/>
      <c r="I260" s="1"/>
      <c r="J260" s="1">
        <f t="shared" ref="J260:J323" si="4">E260*F260-G260-H260+I260</f>
        <v>0</v>
      </c>
      <c r="K260" s="1"/>
    </row>
    <row r="261" spans="1:11" ht="19.5" customHeight="1" x14ac:dyDescent="0.3">
      <c r="A261" s="1">
        <v>259</v>
      </c>
      <c r="B261" s="10">
        <v>46282</v>
      </c>
      <c r="C261" s="1" t="s">
        <v>119</v>
      </c>
      <c r="D261" s="1" t="s">
        <v>122</v>
      </c>
      <c r="E261" s="1">
        <v>1100</v>
      </c>
      <c r="F261" s="1"/>
      <c r="G261" s="1"/>
      <c r="H261" s="1"/>
      <c r="I261" s="1"/>
      <c r="J261" s="1">
        <f t="shared" si="4"/>
        <v>0</v>
      </c>
      <c r="K261" s="1"/>
    </row>
    <row r="262" spans="1:11" ht="19.5" customHeight="1" x14ac:dyDescent="0.3">
      <c r="A262" s="1">
        <v>260</v>
      </c>
      <c r="B262" s="10">
        <v>46283</v>
      </c>
      <c r="C262" s="1" t="s">
        <v>119</v>
      </c>
      <c r="D262" s="1" t="s">
        <v>122</v>
      </c>
      <c r="E262" s="1">
        <v>1100</v>
      </c>
      <c r="F262" s="1"/>
      <c r="G262" s="1"/>
      <c r="H262" s="1"/>
      <c r="I262" s="1"/>
      <c r="J262" s="1">
        <f t="shared" si="4"/>
        <v>0</v>
      </c>
      <c r="K262" s="1"/>
    </row>
    <row r="263" spans="1:11" ht="19.5" customHeight="1" x14ac:dyDescent="0.3">
      <c r="A263" s="1">
        <v>261</v>
      </c>
      <c r="B263" s="10">
        <v>46284</v>
      </c>
      <c r="C263" s="1" t="s">
        <v>119</v>
      </c>
      <c r="D263" s="1" t="s">
        <v>122</v>
      </c>
      <c r="E263" s="1">
        <v>1100</v>
      </c>
      <c r="F263" s="1"/>
      <c r="G263" s="1"/>
      <c r="H263" s="1"/>
      <c r="I263" s="1"/>
      <c r="J263" s="1">
        <f t="shared" si="4"/>
        <v>0</v>
      </c>
      <c r="K263" s="1"/>
    </row>
    <row r="264" spans="1:11" ht="19.5" customHeight="1" x14ac:dyDescent="0.3">
      <c r="A264" s="1">
        <v>262</v>
      </c>
      <c r="B264" s="10">
        <v>46285</v>
      </c>
      <c r="C264" s="1" t="s">
        <v>119</v>
      </c>
      <c r="D264" s="1" t="s">
        <v>122</v>
      </c>
      <c r="E264" s="1">
        <v>1100</v>
      </c>
      <c r="F264" s="1"/>
      <c r="G264" s="1"/>
      <c r="H264" s="1"/>
      <c r="I264" s="1"/>
      <c r="J264" s="1">
        <f t="shared" si="4"/>
        <v>0</v>
      </c>
      <c r="K264" s="1"/>
    </row>
    <row r="265" spans="1:11" ht="19.5" customHeight="1" x14ac:dyDescent="0.3">
      <c r="A265" s="1">
        <v>263</v>
      </c>
      <c r="B265" s="10">
        <v>46286</v>
      </c>
      <c r="C265" s="1" t="s">
        <v>119</v>
      </c>
      <c r="D265" s="1" t="s">
        <v>122</v>
      </c>
      <c r="E265" s="1">
        <v>1100</v>
      </c>
      <c r="F265" s="1"/>
      <c r="G265" s="1"/>
      <c r="H265" s="1"/>
      <c r="I265" s="1"/>
      <c r="J265" s="1">
        <f t="shared" si="4"/>
        <v>0</v>
      </c>
      <c r="K265" s="1"/>
    </row>
    <row r="266" spans="1:11" ht="19.5" customHeight="1" x14ac:dyDescent="0.3">
      <c r="A266" s="1">
        <v>264</v>
      </c>
      <c r="B266" s="10">
        <v>46287</v>
      </c>
      <c r="C266" s="1" t="s">
        <v>119</v>
      </c>
      <c r="D266" s="1" t="s">
        <v>122</v>
      </c>
      <c r="E266" s="1">
        <v>1100</v>
      </c>
      <c r="F266" s="1"/>
      <c r="G266" s="1"/>
      <c r="H266" s="1"/>
      <c r="I266" s="1"/>
      <c r="J266" s="1">
        <f t="shared" si="4"/>
        <v>0</v>
      </c>
      <c r="K266" s="1"/>
    </row>
    <row r="267" spans="1:11" ht="19.5" customHeight="1" x14ac:dyDescent="0.3">
      <c r="A267" s="1">
        <v>265</v>
      </c>
      <c r="B267" s="10">
        <v>46288</v>
      </c>
      <c r="C267" s="1" t="s">
        <v>119</v>
      </c>
      <c r="D267" s="1" t="s">
        <v>122</v>
      </c>
      <c r="E267" s="1">
        <v>1100</v>
      </c>
      <c r="F267" s="1"/>
      <c r="G267" s="1"/>
      <c r="H267" s="1"/>
      <c r="I267" s="1"/>
      <c r="J267" s="1">
        <f t="shared" si="4"/>
        <v>0</v>
      </c>
      <c r="K267" s="1"/>
    </row>
    <row r="268" spans="1:11" ht="19.5" customHeight="1" x14ac:dyDescent="0.3">
      <c r="A268" s="1">
        <v>266</v>
      </c>
      <c r="B268" s="10">
        <v>46289</v>
      </c>
      <c r="C268" s="1" t="s">
        <v>119</v>
      </c>
      <c r="D268" s="1" t="s">
        <v>122</v>
      </c>
      <c r="E268" s="1">
        <v>1100</v>
      </c>
      <c r="F268" s="1"/>
      <c r="G268" s="1"/>
      <c r="H268" s="1"/>
      <c r="I268" s="1"/>
      <c r="J268" s="1">
        <f t="shared" si="4"/>
        <v>0</v>
      </c>
      <c r="K268" s="1"/>
    </row>
    <row r="269" spans="1:11" ht="19.5" customHeight="1" x14ac:dyDescent="0.3">
      <c r="A269" s="1">
        <v>267</v>
      </c>
      <c r="B269" s="10">
        <v>46290</v>
      </c>
      <c r="C269" s="1" t="s">
        <v>119</v>
      </c>
      <c r="D269" s="1" t="s">
        <v>122</v>
      </c>
      <c r="E269" s="1">
        <v>1100</v>
      </c>
      <c r="F269" s="1"/>
      <c r="G269" s="1"/>
      <c r="H269" s="1"/>
      <c r="I269" s="1"/>
      <c r="J269" s="1">
        <f t="shared" si="4"/>
        <v>0</v>
      </c>
      <c r="K269" s="1"/>
    </row>
    <row r="270" spans="1:11" ht="19.5" customHeight="1" x14ac:dyDescent="0.3">
      <c r="A270" s="1">
        <v>268</v>
      </c>
      <c r="B270" s="10">
        <v>46291</v>
      </c>
      <c r="C270" s="1" t="s">
        <v>119</v>
      </c>
      <c r="D270" s="1" t="s">
        <v>122</v>
      </c>
      <c r="E270" s="1">
        <v>1100</v>
      </c>
      <c r="F270" s="1"/>
      <c r="G270" s="1"/>
      <c r="H270" s="1"/>
      <c r="I270" s="1"/>
      <c r="J270" s="1">
        <f t="shared" si="4"/>
        <v>0</v>
      </c>
      <c r="K270" s="1"/>
    </row>
    <row r="271" spans="1:11" ht="19.5" customHeight="1" x14ac:dyDescent="0.3">
      <c r="A271" s="1">
        <v>269</v>
      </c>
      <c r="B271" s="10">
        <v>46292</v>
      </c>
      <c r="C271" s="1" t="s">
        <v>119</v>
      </c>
      <c r="D271" s="1" t="s">
        <v>122</v>
      </c>
      <c r="E271" s="1">
        <v>1100</v>
      </c>
      <c r="F271" s="1"/>
      <c r="G271" s="1"/>
      <c r="H271" s="1"/>
      <c r="I271" s="1"/>
      <c r="J271" s="1">
        <f t="shared" si="4"/>
        <v>0</v>
      </c>
      <c r="K271" s="1"/>
    </row>
    <row r="272" spans="1:11" ht="19.5" customHeight="1" x14ac:dyDescent="0.3">
      <c r="A272" s="1">
        <v>270</v>
      </c>
      <c r="B272" s="10">
        <v>46293</v>
      </c>
      <c r="C272" s="1" t="s">
        <v>119</v>
      </c>
      <c r="D272" s="1" t="s">
        <v>122</v>
      </c>
      <c r="E272" s="1">
        <v>1100</v>
      </c>
      <c r="F272" s="1"/>
      <c r="G272" s="1"/>
      <c r="H272" s="1"/>
      <c r="I272" s="1"/>
      <c r="J272" s="1">
        <f t="shared" si="4"/>
        <v>0</v>
      </c>
      <c r="K272" s="1"/>
    </row>
    <row r="273" spans="1:11" ht="19.5" customHeight="1" x14ac:dyDescent="0.3">
      <c r="A273" s="1">
        <v>271</v>
      </c>
      <c r="B273" s="10">
        <v>46294</v>
      </c>
      <c r="C273" s="1" t="s">
        <v>119</v>
      </c>
      <c r="D273" s="1" t="s">
        <v>122</v>
      </c>
      <c r="E273" s="1">
        <v>1100</v>
      </c>
      <c r="F273" s="1"/>
      <c r="G273" s="1"/>
      <c r="H273" s="1"/>
      <c r="I273" s="1"/>
      <c r="J273" s="1">
        <f t="shared" si="4"/>
        <v>0</v>
      </c>
      <c r="K273" s="1"/>
    </row>
    <row r="274" spans="1:11" ht="19.5" customHeight="1" x14ac:dyDescent="0.3">
      <c r="A274" s="1">
        <v>272</v>
      </c>
      <c r="B274" s="10">
        <v>46295</v>
      </c>
      <c r="C274" s="1" t="s">
        <v>119</v>
      </c>
      <c r="D274" s="1" t="s">
        <v>122</v>
      </c>
      <c r="E274" s="1">
        <v>1100</v>
      </c>
      <c r="F274" s="1"/>
      <c r="G274" s="1"/>
      <c r="H274" s="1"/>
      <c r="I274" s="1"/>
      <c r="J274" s="1">
        <f t="shared" si="4"/>
        <v>0</v>
      </c>
      <c r="K274" s="1"/>
    </row>
    <row r="275" spans="1:11" ht="19.5" customHeight="1" x14ac:dyDescent="0.3">
      <c r="A275" s="1">
        <v>273</v>
      </c>
      <c r="B275" s="10">
        <v>46296</v>
      </c>
      <c r="C275" s="1" t="s">
        <v>119</v>
      </c>
      <c r="D275" s="1" t="s">
        <v>122</v>
      </c>
      <c r="E275" s="1">
        <v>1100</v>
      </c>
      <c r="F275" s="1"/>
      <c r="G275" s="1"/>
      <c r="H275" s="1"/>
      <c r="I275" s="1"/>
      <c r="J275" s="1">
        <f t="shared" si="4"/>
        <v>0</v>
      </c>
      <c r="K275" s="1"/>
    </row>
    <row r="276" spans="1:11" ht="19.5" customHeight="1" x14ac:dyDescent="0.3">
      <c r="A276" s="1">
        <v>274</v>
      </c>
      <c r="B276" s="10">
        <v>46297</v>
      </c>
      <c r="C276" s="1" t="s">
        <v>119</v>
      </c>
      <c r="D276" s="1" t="s">
        <v>122</v>
      </c>
      <c r="E276" s="1">
        <v>1100</v>
      </c>
      <c r="F276" s="1"/>
      <c r="G276" s="1"/>
      <c r="H276" s="1"/>
      <c r="I276" s="1"/>
      <c r="J276" s="1">
        <f t="shared" si="4"/>
        <v>0</v>
      </c>
      <c r="K276" s="1"/>
    </row>
    <row r="277" spans="1:11" ht="19.5" customHeight="1" x14ac:dyDescent="0.3">
      <c r="A277" s="1">
        <v>275</v>
      </c>
      <c r="B277" s="10">
        <v>46298</v>
      </c>
      <c r="C277" s="1" t="s">
        <v>119</v>
      </c>
      <c r="D277" s="1" t="s">
        <v>122</v>
      </c>
      <c r="E277" s="1">
        <v>1100</v>
      </c>
      <c r="F277" s="1"/>
      <c r="G277" s="1"/>
      <c r="H277" s="1"/>
      <c r="I277" s="1"/>
      <c r="J277" s="1">
        <f t="shared" si="4"/>
        <v>0</v>
      </c>
      <c r="K277" s="1"/>
    </row>
    <row r="278" spans="1:11" ht="19.5" customHeight="1" x14ac:dyDescent="0.3">
      <c r="A278" s="1">
        <v>276</v>
      </c>
      <c r="B278" s="10">
        <v>46299</v>
      </c>
      <c r="C278" s="1" t="s">
        <v>119</v>
      </c>
      <c r="D278" s="1" t="s">
        <v>122</v>
      </c>
      <c r="E278" s="1">
        <v>1100</v>
      </c>
      <c r="F278" s="1"/>
      <c r="G278" s="1"/>
      <c r="H278" s="1"/>
      <c r="I278" s="1"/>
      <c r="J278" s="1">
        <f t="shared" si="4"/>
        <v>0</v>
      </c>
      <c r="K278" s="1"/>
    </row>
    <row r="279" spans="1:11" ht="19.5" customHeight="1" x14ac:dyDescent="0.3">
      <c r="A279" s="1">
        <v>277</v>
      </c>
      <c r="B279" s="10">
        <v>46300</v>
      </c>
      <c r="C279" s="1" t="s">
        <v>119</v>
      </c>
      <c r="D279" s="1" t="s">
        <v>122</v>
      </c>
      <c r="E279" s="1">
        <v>1100</v>
      </c>
      <c r="F279" s="1"/>
      <c r="G279" s="1"/>
      <c r="H279" s="1"/>
      <c r="I279" s="1"/>
      <c r="J279" s="1">
        <f t="shared" si="4"/>
        <v>0</v>
      </c>
      <c r="K279" s="1"/>
    </row>
    <row r="280" spans="1:11" ht="19.5" customHeight="1" x14ac:dyDescent="0.3">
      <c r="A280" s="1">
        <v>278</v>
      </c>
      <c r="B280" s="10">
        <v>46301</v>
      </c>
      <c r="C280" s="1" t="s">
        <v>119</v>
      </c>
      <c r="D280" s="1" t="s">
        <v>122</v>
      </c>
      <c r="E280" s="1">
        <v>1100</v>
      </c>
      <c r="F280" s="1"/>
      <c r="G280" s="1"/>
      <c r="H280" s="1"/>
      <c r="I280" s="1"/>
      <c r="J280" s="1">
        <f t="shared" si="4"/>
        <v>0</v>
      </c>
      <c r="K280" s="1"/>
    </row>
    <row r="281" spans="1:11" ht="19.5" customHeight="1" x14ac:dyDescent="0.3">
      <c r="A281" s="1">
        <v>279</v>
      </c>
      <c r="B281" s="10">
        <v>46302</v>
      </c>
      <c r="C281" s="1" t="s">
        <v>119</v>
      </c>
      <c r="D281" s="1" t="s">
        <v>122</v>
      </c>
      <c r="E281" s="1">
        <v>1100</v>
      </c>
      <c r="F281" s="1"/>
      <c r="G281" s="1"/>
      <c r="H281" s="1"/>
      <c r="I281" s="1"/>
      <c r="J281" s="1">
        <f t="shared" si="4"/>
        <v>0</v>
      </c>
      <c r="K281" s="1"/>
    </row>
    <row r="282" spans="1:11" ht="19.5" customHeight="1" x14ac:dyDescent="0.3">
      <c r="A282" s="1">
        <v>280</v>
      </c>
      <c r="B282" s="10">
        <v>46303</v>
      </c>
      <c r="C282" s="1" t="s">
        <v>119</v>
      </c>
      <c r="D282" s="1" t="s">
        <v>122</v>
      </c>
      <c r="E282" s="1">
        <v>1100</v>
      </c>
      <c r="F282" s="1"/>
      <c r="G282" s="1"/>
      <c r="H282" s="1"/>
      <c r="I282" s="1"/>
      <c r="J282" s="1">
        <f t="shared" si="4"/>
        <v>0</v>
      </c>
      <c r="K282" s="1"/>
    </row>
    <row r="283" spans="1:11" ht="19.5" customHeight="1" x14ac:dyDescent="0.3">
      <c r="A283" s="1">
        <v>281</v>
      </c>
      <c r="B283" s="10">
        <v>46304</v>
      </c>
      <c r="C283" s="1" t="s">
        <v>119</v>
      </c>
      <c r="D283" s="1" t="s">
        <v>122</v>
      </c>
      <c r="E283" s="1">
        <v>1100</v>
      </c>
      <c r="F283" s="1"/>
      <c r="G283" s="1"/>
      <c r="H283" s="1"/>
      <c r="I283" s="1"/>
      <c r="J283" s="1">
        <f t="shared" si="4"/>
        <v>0</v>
      </c>
      <c r="K283" s="1"/>
    </row>
    <row r="284" spans="1:11" ht="19.5" customHeight="1" x14ac:dyDescent="0.3">
      <c r="A284" s="1">
        <v>282</v>
      </c>
      <c r="B284" s="10">
        <v>46305</v>
      </c>
      <c r="C284" s="1" t="s">
        <v>119</v>
      </c>
      <c r="D284" s="1" t="s">
        <v>122</v>
      </c>
      <c r="E284" s="1">
        <v>1100</v>
      </c>
      <c r="F284" s="1"/>
      <c r="G284" s="1"/>
      <c r="H284" s="1"/>
      <c r="I284" s="1"/>
      <c r="J284" s="1">
        <f t="shared" si="4"/>
        <v>0</v>
      </c>
      <c r="K284" s="1"/>
    </row>
    <row r="285" spans="1:11" ht="19.5" customHeight="1" x14ac:dyDescent="0.3">
      <c r="A285" s="1">
        <v>283</v>
      </c>
      <c r="B285" s="10">
        <v>46306</v>
      </c>
      <c r="C285" s="1" t="s">
        <v>119</v>
      </c>
      <c r="D285" s="1" t="s">
        <v>122</v>
      </c>
      <c r="E285" s="1">
        <v>1100</v>
      </c>
      <c r="F285" s="1"/>
      <c r="G285" s="1"/>
      <c r="H285" s="1"/>
      <c r="I285" s="1"/>
      <c r="J285" s="1">
        <f t="shared" si="4"/>
        <v>0</v>
      </c>
      <c r="K285" s="1"/>
    </row>
    <row r="286" spans="1:11" ht="19.5" customHeight="1" x14ac:dyDescent="0.3">
      <c r="A286" s="1">
        <v>284</v>
      </c>
      <c r="B286" s="10">
        <v>46307</v>
      </c>
      <c r="C286" s="1" t="s">
        <v>119</v>
      </c>
      <c r="D286" s="1" t="s">
        <v>122</v>
      </c>
      <c r="E286" s="1">
        <v>1100</v>
      </c>
      <c r="F286" s="1"/>
      <c r="G286" s="1"/>
      <c r="H286" s="1"/>
      <c r="I286" s="1"/>
      <c r="J286" s="1">
        <f t="shared" si="4"/>
        <v>0</v>
      </c>
      <c r="K286" s="1"/>
    </row>
    <row r="287" spans="1:11" ht="19.5" customHeight="1" x14ac:dyDescent="0.3">
      <c r="A287" s="1">
        <v>285</v>
      </c>
      <c r="B287" s="10">
        <v>46308</v>
      </c>
      <c r="C287" s="1" t="s">
        <v>119</v>
      </c>
      <c r="D287" s="1" t="s">
        <v>122</v>
      </c>
      <c r="E287" s="1">
        <v>1100</v>
      </c>
      <c r="F287" s="1"/>
      <c r="G287" s="1"/>
      <c r="H287" s="1"/>
      <c r="I287" s="1"/>
      <c r="J287" s="1">
        <f t="shared" si="4"/>
        <v>0</v>
      </c>
      <c r="K287" s="1"/>
    </row>
    <row r="288" spans="1:11" ht="19.5" customHeight="1" x14ac:dyDescent="0.3">
      <c r="A288" s="1">
        <v>286</v>
      </c>
      <c r="B288" s="10">
        <v>46309</v>
      </c>
      <c r="C288" s="1" t="s">
        <v>119</v>
      </c>
      <c r="D288" s="1" t="s">
        <v>122</v>
      </c>
      <c r="E288" s="1">
        <v>1100</v>
      </c>
      <c r="F288" s="1"/>
      <c r="G288" s="1"/>
      <c r="H288" s="1"/>
      <c r="I288" s="1"/>
      <c r="J288" s="1">
        <f t="shared" si="4"/>
        <v>0</v>
      </c>
      <c r="K288" s="1"/>
    </row>
    <row r="289" spans="1:11" ht="19.5" customHeight="1" x14ac:dyDescent="0.3">
      <c r="A289" s="1">
        <v>287</v>
      </c>
      <c r="B289" s="10">
        <v>46310</v>
      </c>
      <c r="C289" s="1" t="s">
        <v>119</v>
      </c>
      <c r="D289" s="1" t="s">
        <v>122</v>
      </c>
      <c r="E289" s="1">
        <v>1100</v>
      </c>
      <c r="F289" s="1"/>
      <c r="G289" s="1"/>
      <c r="H289" s="1"/>
      <c r="I289" s="1"/>
      <c r="J289" s="1">
        <f t="shared" si="4"/>
        <v>0</v>
      </c>
      <c r="K289" s="1"/>
    </row>
    <row r="290" spans="1:11" ht="19.5" customHeight="1" x14ac:dyDescent="0.3">
      <c r="A290" s="1">
        <v>288</v>
      </c>
      <c r="B290" s="10">
        <v>46311</v>
      </c>
      <c r="C290" s="1" t="s">
        <v>119</v>
      </c>
      <c r="D290" s="1" t="s">
        <v>122</v>
      </c>
      <c r="E290" s="1">
        <v>1100</v>
      </c>
      <c r="F290" s="1"/>
      <c r="G290" s="1"/>
      <c r="H290" s="1"/>
      <c r="I290" s="1"/>
      <c r="J290" s="1">
        <f t="shared" si="4"/>
        <v>0</v>
      </c>
      <c r="K290" s="1"/>
    </row>
    <row r="291" spans="1:11" ht="19.5" customHeight="1" x14ac:dyDescent="0.3">
      <c r="A291" s="1">
        <v>289</v>
      </c>
      <c r="B291" s="10">
        <v>46312</v>
      </c>
      <c r="C291" s="1" t="s">
        <v>119</v>
      </c>
      <c r="D291" s="1" t="s">
        <v>122</v>
      </c>
      <c r="E291" s="1">
        <v>1100</v>
      </c>
      <c r="F291" s="1"/>
      <c r="G291" s="1"/>
      <c r="H291" s="1"/>
      <c r="I291" s="1"/>
      <c r="J291" s="1">
        <f t="shared" si="4"/>
        <v>0</v>
      </c>
      <c r="K291" s="1"/>
    </row>
    <row r="292" spans="1:11" ht="19.5" customHeight="1" x14ac:dyDescent="0.3">
      <c r="A292" s="1">
        <v>290</v>
      </c>
      <c r="B292" s="10">
        <v>46313</v>
      </c>
      <c r="C292" s="1" t="s">
        <v>119</v>
      </c>
      <c r="D292" s="1" t="s">
        <v>122</v>
      </c>
      <c r="E292" s="1">
        <v>1100</v>
      </c>
      <c r="F292" s="1"/>
      <c r="G292" s="1"/>
      <c r="H292" s="1"/>
      <c r="I292" s="1"/>
      <c r="J292" s="1">
        <f t="shared" si="4"/>
        <v>0</v>
      </c>
      <c r="K292" s="1"/>
    </row>
    <row r="293" spans="1:11" ht="19.5" customHeight="1" x14ac:dyDescent="0.3">
      <c r="A293" s="1">
        <v>291</v>
      </c>
      <c r="B293" s="10">
        <v>46314</v>
      </c>
      <c r="C293" s="1" t="s">
        <v>119</v>
      </c>
      <c r="D293" s="1" t="s">
        <v>122</v>
      </c>
      <c r="E293" s="1">
        <v>1100</v>
      </c>
      <c r="F293" s="1"/>
      <c r="G293" s="1"/>
      <c r="H293" s="1"/>
      <c r="I293" s="1"/>
      <c r="J293" s="1">
        <f t="shared" si="4"/>
        <v>0</v>
      </c>
      <c r="K293" s="1"/>
    </row>
    <row r="294" spans="1:11" ht="19.5" customHeight="1" x14ac:dyDescent="0.3">
      <c r="A294" s="1">
        <v>292</v>
      </c>
      <c r="B294" s="10">
        <v>46315</v>
      </c>
      <c r="C294" s="1" t="s">
        <v>119</v>
      </c>
      <c r="D294" s="1" t="s">
        <v>122</v>
      </c>
      <c r="E294" s="1">
        <v>1100</v>
      </c>
      <c r="F294" s="1"/>
      <c r="G294" s="1"/>
      <c r="H294" s="1"/>
      <c r="I294" s="1"/>
      <c r="J294" s="1">
        <f t="shared" si="4"/>
        <v>0</v>
      </c>
      <c r="K294" s="1"/>
    </row>
    <row r="295" spans="1:11" ht="19.5" customHeight="1" x14ac:dyDescent="0.3">
      <c r="A295" s="1">
        <v>293</v>
      </c>
      <c r="B295" s="10">
        <v>46316</v>
      </c>
      <c r="C295" s="1" t="s">
        <v>119</v>
      </c>
      <c r="D295" s="1" t="s">
        <v>122</v>
      </c>
      <c r="E295" s="1">
        <v>1100</v>
      </c>
      <c r="F295" s="1"/>
      <c r="G295" s="1"/>
      <c r="H295" s="1"/>
      <c r="I295" s="1"/>
      <c r="J295" s="1">
        <f t="shared" si="4"/>
        <v>0</v>
      </c>
      <c r="K295" s="1"/>
    </row>
    <row r="296" spans="1:11" ht="19.5" customHeight="1" x14ac:dyDescent="0.3">
      <c r="A296" s="1">
        <v>294</v>
      </c>
      <c r="B296" s="10">
        <v>46317</v>
      </c>
      <c r="C296" s="1" t="s">
        <v>119</v>
      </c>
      <c r="D296" s="1" t="s">
        <v>122</v>
      </c>
      <c r="E296" s="1">
        <v>1100</v>
      </c>
      <c r="F296" s="1"/>
      <c r="G296" s="1"/>
      <c r="H296" s="1"/>
      <c r="I296" s="1"/>
      <c r="J296" s="1">
        <f t="shared" si="4"/>
        <v>0</v>
      </c>
      <c r="K296" s="1"/>
    </row>
    <row r="297" spans="1:11" ht="19.5" customHeight="1" x14ac:dyDescent="0.3">
      <c r="A297" s="1">
        <v>295</v>
      </c>
      <c r="B297" s="10">
        <v>46318</v>
      </c>
      <c r="C297" s="1" t="s">
        <v>119</v>
      </c>
      <c r="D297" s="1" t="s">
        <v>122</v>
      </c>
      <c r="E297" s="1">
        <v>1100</v>
      </c>
      <c r="F297" s="1"/>
      <c r="G297" s="1"/>
      <c r="H297" s="1"/>
      <c r="I297" s="1"/>
      <c r="J297" s="1">
        <f t="shared" si="4"/>
        <v>0</v>
      </c>
      <c r="K297" s="1"/>
    </row>
    <row r="298" spans="1:11" ht="19.5" customHeight="1" x14ac:dyDescent="0.3">
      <c r="A298" s="1">
        <v>296</v>
      </c>
      <c r="B298" s="10">
        <v>46319</v>
      </c>
      <c r="C298" s="1" t="s">
        <v>119</v>
      </c>
      <c r="D298" s="1" t="s">
        <v>122</v>
      </c>
      <c r="E298" s="1">
        <v>1100</v>
      </c>
      <c r="F298" s="1"/>
      <c r="G298" s="1"/>
      <c r="H298" s="1"/>
      <c r="I298" s="1"/>
      <c r="J298" s="1">
        <f t="shared" si="4"/>
        <v>0</v>
      </c>
      <c r="K298" s="1"/>
    </row>
    <row r="299" spans="1:11" ht="19.5" customHeight="1" x14ac:dyDescent="0.3">
      <c r="A299" s="1">
        <v>297</v>
      </c>
      <c r="B299" s="10">
        <v>46320</v>
      </c>
      <c r="C299" s="1" t="s">
        <v>119</v>
      </c>
      <c r="D299" s="1" t="s">
        <v>122</v>
      </c>
      <c r="E299" s="1">
        <v>1100</v>
      </c>
      <c r="F299" s="1"/>
      <c r="G299" s="1"/>
      <c r="H299" s="1"/>
      <c r="I299" s="1"/>
      <c r="J299" s="1">
        <f t="shared" si="4"/>
        <v>0</v>
      </c>
      <c r="K299" s="1"/>
    </row>
    <row r="300" spans="1:11" ht="19.5" customHeight="1" x14ac:dyDescent="0.3">
      <c r="A300" s="1">
        <v>298</v>
      </c>
      <c r="B300" s="10">
        <v>46321</v>
      </c>
      <c r="C300" s="1" t="s">
        <v>119</v>
      </c>
      <c r="D300" s="1" t="s">
        <v>122</v>
      </c>
      <c r="E300" s="1">
        <v>1100</v>
      </c>
      <c r="F300" s="1"/>
      <c r="G300" s="1"/>
      <c r="H300" s="1"/>
      <c r="I300" s="1"/>
      <c r="J300" s="1">
        <f t="shared" si="4"/>
        <v>0</v>
      </c>
      <c r="K300" s="1"/>
    </row>
    <row r="301" spans="1:11" ht="19.5" customHeight="1" x14ac:dyDescent="0.3">
      <c r="A301" s="1">
        <v>299</v>
      </c>
      <c r="B301" s="10">
        <v>46322</v>
      </c>
      <c r="C301" s="1" t="s">
        <v>119</v>
      </c>
      <c r="D301" s="1" t="s">
        <v>122</v>
      </c>
      <c r="E301" s="1">
        <v>1100</v>
      </c>
      <c r="F301" s="1"/>
      <c r="G301" s="1"/>
      <c r="H301" s="1"/>
      <c r="I301" s="1"/>
      <c r="J301" s="1">
        <f t="shared" si="4"/>
        <v>0</v>
      </c>
      <c r="K301" s="1"/>
    </row>
    <row r="302" spans="1:11" ht="19.5" customHeight="1" x14ac:dyDescent="0.3">
      <c r="A302" s="1">
        <v>300</v>
      </c>
      <c r="B302" s="10">
        <v>46323</v>
      </c>
      <c r="C302" s="1" t="s">
        <v>119</v>
      </c>
      <c r="D302" s="1" t="s">
        <v>122</v>
      </c>
      <c r="E302" s="1">
        <v>1100</v>
      </c>
      <c r="F302" s="1"/>
      <c r="G302" s="1"/>
      <c r="H302" s="1"/>
      <c r="I302" s="1"/>
      <c r="J302" s="1">
        <f t="shared" si="4"/>
        <v>0</v>
      </c>
      <c r="K302" s="1"/>
    </row>
    <row r="303" spans="1:11" ht="19.5" customHeight="1" x14ac:dyDescent="0.3">
      <c r="A303" s="1">
        <v>301</v>
      </c>
      <c r="B303" s="10">
        <v>46324</v>
      </c>
      <c r="C303" s="1" t="s">
        <v>119</v>
      </c>
      <c r="D303" s="1" t="s">
        <v>122</v>
      </c>
      <c r="E303" s="1">
        <v>1100</v>
      </c>
      <c r="F303" s="1"/>
      <c r="G303" s="1"/>
      <c r="H303" s="1"/>
      <c r="I303" s="1"/>
      <c r="J303" s="1">
        <f t="shared" si="4"/>
        <v>0</v>
      </c>
      <c r="K303" s="1"/>
    </row>
    <row r="304" spans="1:11" ht="19.5" customHeight="1" x14ac:dyDescent="0.3">
      <c r="A304" s="1">
        <v>302</v>
      </c>
      <c r="B304" s="10">
        <v>46325</v>
      </c>
      <c r="C304" s="1" t="s">
        <v>119</v>
      </c>
      <c r="D304" s="1" t="s">
        <v>122</v>
      </c>
      <c r="E304" s="1">
        <v>1100</v>
      </c>
      <c r="F304" s="1"/>
      <c r="G304" s="1"/>
      <c r="H304" s="1"/>
      <c r="I304" s="1"/>
      <c r="J304" s="1">
        <f t="shared" si="4"/>
        <v>0</v>
      </c>
      <c r="K304" s="1"/>
    </row>
    <row r="305" spans="1:11" ht="19.5" customHeight="1" x14ac:dyDescent="0.3">
      <c r="A305" s="1">
        <v>303</v>
      </c>
      <c r="B305" s="10">
        <v>46326</v>
      </c>
      <c r="C305" s="1" t="s">
        <v>119</v>
      </c>
      <c r="D305" s="1" t="s">
        <v>122</v>
      </c>
      <c r="E305" s="1">
        <v>1100</v>
      </c>
      <c r="F305" s="1"/>
      <c r="G305" s="1"/>
      <c r="H305" s="1"/>
      <c r="I305" s="1"/>
      <c r="J305" s="1">
        <f t="shared" si="4"/>
        <v>0</v>
      </c>
      <c r="K305" s="1"/>
    </row>
    <row r="306" spans="1:11" ht="19.5" customHeight="1" x14ac:dyDescent="0.3">
      <c r="A306" s="1">
        <v>304</v>
      </c>
      <c r="B306" s="10">
        <v>46327</v>
      </c>
      <c r="C306" s="1" t="s">
        <v>119</v>
      </c>
      <c r="D306" s="1" t="s">
        <v>122</v>
      </c>
      <c r="E306" s="1">
        <v>1100</v>
      </c>
      <c r="F306" s="1"/>
      <c r="G306" s="1"/>
      <c r="H306" s="1"/>
      <c r="I306" s="1"/>
      <c r="J306" s="1">
        <f t="shared" si="4"/>
        <v>0</v>
      </c>
      <c r="K306" s="1"/>
    </row>
    <row r="307" spans="1:11" ht="19.5" customHeight="1" x14ac:dyDescent="0.3">
      <c r="A307" s="1">
        <v>305</v>
      </c>
      <c r="B307" s="10">
        <v>46328</v>
      </c>
      <c r="C307" s="1" t="s">
        <v>119</v>
      </c>
      <c r="D307" s="1" t="s">
        <v>122</v>
      </c>
      <c r="E307" s="1">
        <v>1100</v>
      </c>
      <c r="F307" s="1"/>
      <c r="G307" s="1"/>
      <c r="H307" s="1"/>
      <c r="I307" s="1"/>
      <c r="J307" s="1">
        <f t="shared" si="4"/>
        <v>0</v>
      </c>
      <c r="K307" s="1"/>
    </row>
    <row r="308" spans="1:11" ht="19.5" customHeight="1" x14ac:dyDescent="0.3">
      <c r="A308" s="1">
        <v>306</v>
      </c>
      <c r="B308" s="10">
        <v>46329</v>
      </c>
      <c r="C308" s="1" t="s">
        <v>119</v>
      </c>
      <c r="D308" s="1" t="s">
        <v>122</v>
      </c>
      <c r="E308" s="1">
        <v>1100</v>
      </c>
      <c r="F308" s="1"/>
      <c r="G308" s="1"/>
      <c r="H308" s="1"/>
      <c r="I308" s="1"/>
      <c r="J308" s="1">
        <f t="shared" si="4"/>
        <v>0</v>
      </c>
      <c r="K308" s="1"/>
    </row>
    <row r="309" spans="1:11" ht="19.5" customHeight="1" x14ac:dyDescent="0.3">
      <c r="A309" s="1">
        <v>307</v>
      </c>
      <c r="B309" s="10">
        <v>46330</v>
      </c>
      <c r="C309" s="1" t="s">
        <v>119</v>
      </c>
      <c r="D309" s="1" t="s">
        <v>122</v>
      </c>
      <c r="E309" s="1">
        <v>1100</v>
      </c>
      <c r="F309" s="1"/>
      <c r="G309" s="1"/>
      <c r="H309" s="1"/>
      <c r="I309" s="1"/>
      <c r="J309" s="1">
        <f t="shared" si="4"/>
        <v>0</v>
      </c>
      <c r="K309" s="1"/>
    </row>
    <row r="310" spans="1:11" ht="19.5" customHeight="1" x14ac:dyDescent="0.3">
      <c r="A310" s="1">
        <v>308</v>
      </c>
      <c r="B310" s="10">
        <v>46331</v>
      </c>
      <c r="C310" s="1" t="s">
        <v>119</v>
      </c>
      <c r="D310" s="1" t="s">
        <v>122</v>
      </c>
      <c r="E310" s="1">
        <v>1100</v>
      </c>
      <c r="F310" s="1"/>
      <c r="G310" s="1"/>
      <c r="H310" s="1"/>
      <c r="I310" s="1"/>
      <c r="J310" s="1">
        <f t="shared" si="4"/>
        <v>0</v>
      </c>
      <c r="K310" s="1"/>
    </row>
    <row r="311" spans="1:11" ht="19.5" customHeight="1" x14ac:dyDescent="0.3">
      <c r="A311" s="1">
        <v>309</v>
      </c>
      <c r="B311" s="10">
        <v>46332</v>
      </c>
      <c r="C311" s="1" t="s">
        <v>119</v>
      </c>
      <c r="D311" s="1" t="s">
        <v>122</v>
      </c>
      <c r="E311" s="1">
        <v>1100</v>
      </c>
      <c r="F311" s="1"/>
      <c r="G311" s="1"/>
      <c r="H311" s="1"/>
      <c r="I311" s="1"/>
      <c r="J311" s="1">
        <f t="shared" si="4"/>
        <v>0</v>
      </c>
      <c r="K311" s="1"/>
    </row>
    <row r="312" spans="1:11" ht="19.5" customHeight="1" x14ac:dyDescent="0.3">
      <c r="A312" s="1">
        <v>310</v>
      </c>
      <c r="B312" s="10">
        <v>46333</v>
      </c>
      <c r="C312" s="1" t="s">
        <v>119</v>
      </c>
      <c r="D312" s="1" t="s">
        <v>122</v>
      </c>
      <c r="E312" s="1">
        <v>1100</v>
      </c>
      <c r="F312" s="1"/>
      <c r="G312" s="1"/>
      <c r="H312" s="1"/>
      <c r="I312" s="1"/>
      <c r="J312" s="1">
        <f t="shared" si="4"/>
        <v>0</v>
      </c>
      <c r="K312" s="1"/>
    </row>
    <row r="313" spans="1:11" ht="19.5" customHeight="1" x14ac:dyDescent="0.3">
      <c r="A313" s="1">
        <v>311</v>
      </c>
      <c r="B313" s="10">
        <v>46334</v>
      </c>
      <c r="C313" s="1" t="s">
        <v>119</v>
      </c>
      <c r="D313" s="1" t="s">
        <v>122</v>
      </c>
      <c r="E313" s="1">
        <v>1100</v>
      </c>
      <c r="F313" s="1"/>
      <c r="G313" s="1"/>
      <c r="H313" s="1"/>
      <c r="I313" s="1"/>
      <c r="J313" s="1">
        <f t="shared" si="4"/>
        <v>0</v>
      </c>
      <c r="K313" s="1"/>
    </row>
    <row r="314" spans="1:11" ht="19.5" customHeight="1" x14ac:dyDescent="0.3">
      <c r="A314" s="1">
        <v>312</v>
      </c>
      <c r="B314" s="10">
        <v>46335</v>
      </c>
      <c r="C314" s="1" t="s">
        <v>119</v>
      </c>
      <c r="D314" s="1" t="s">
        <v>122</v>
      </c>
      <c r="E314" s="1">
        <v>1100</v>
      </c>
      <c r="F314" s="1"/>
      <c r="G314" s="1"/>
      <c r="H314" s="1"/>
      <c r="I314" s="1"/>
      <c r="J314" s="1">
        <f t="shared" si="4"/>
        <v>0</v>
      </c>
      <c r="K314" s="1"/>
    </row>
    <row r="315" spans="1:11" ht="19.5" customHeight="1" x14ac:dyDescent="0.3">
      <c r="A315" s="1">
        <v>313</v>
      </c>
      <c r="B315" s="10">
        <v>46336</v>
      </c>
      <c r="C315" s="1" t="s">
        <v>119</v>
      </c>
      <c r="D315" s="1" t="s">
        <v>122</v>
      </c>
      <c r="E315" s="1">
        <v>1100</v>
      </c>
      <c r="F315" s="1"/>
      <c r="G315" s="1"/>
      <c r="H315" s="1"/>
      <c r="I315" s="1"/>
      <c r="J315" s="1">
        <f t="shared" si="4"/>
        <v>0</v>
      </c>
      <c r="K315" s="1"/>
    </row>
    <row r="316" spans="1:11" ht="19.5" customHeight="1" x14ac:dyDescent="0.3">
      <c r="A316" s="1">
        <v>314</v>
      </c>
      <c r="B316" s="10">
        <v>46337</v>
      </c>
      <c r="C316" s="1" t="s">
        <v>119</v>
      </c>
      <c r="D316" s="1" t="s">
        <v>122</v>
      </c>
      <c r="E316" s="1">
        <v>1100</v>
      </c>
      <c r="F316" s="1"/>
      <c r="G316" s="1"/>
      <c r="H316" s="1"/>
      <c r="I316" s="1"/>
      <c r="J316" s="1">
        <f t="shared" si="4"/>
        <v>0</v>
      </c>
      <c r="K316" s="1"/>
    </row>
    <row r="317" spans="1:11" ht="19.5" customHeight="1" x14ac:dyDescent="0.3">
      <c r="A317" s="1">
        <v>315</v>
      </c>
      <c r="B317" s="10">
        <v>46338</v>
      </c>
      <c r="C317" s="1" t="s">
        <v>119</v>
      </c>
      <c r="D317" s="1" t="s">
        <v>122</v>
      </c>
      <c r="E317" s="1">
        <v>1100</v>
      </c>
      <c r="F317" s="1"/>
      <c r="G317" s="1"/>
      <c r="H317" s="1"/>
      <c r="I317" s="1"/>
      <c r="J317" s="1">
        <f t="shared" si="4"/>
        <v>0</v>
      </c>
      <c r="K317" s="1"/>
    </row>
    <row r="318" spans="1:11" ht="19.5" customHeight="1" x14ac:dyDescent="0.3">
      <c r="A318" s="1">
        <v>316</v>
      </c>
      <c r="B318" s="10">
        <v>46339</v>
      </c>
      <c r="C318" s="1" t="s">
        <v>119</v>
      </c>
      <c r="D318" s="1" t="s">
        <v>122</v>
      </c>
      <c r="E318" s="1">
        <v>1100</v>
      </c>
      <c r="F318" s="1"/>
      <c r="G318" s="1"/>
      <c r="H318" s="1"/>
      <c r="I318" s="1"/>
      <c r="J318" s="1">
        <f t="shared" si="4"/>
        <v>0</v>
      </c>
      <c r="K318" s="1"/>
    </row>
    <row r="319" spans="1:11" ht="19.5" customHeight="1" x14ac:dyDescent="0.3">
      <c r="A319" s="1">
        <v>317</v>
      </c>
      <c r="B319" s="10">
        <v>46340</v>
      </c>
      <c r="C319" s="1" t="s">
        <v>119</v>
      </c>
      <c r="D319" s="1" t="s">
        <v>122</v>
      </c>
      <c r="E319" s="1">
        <v>1100</v>
      </c>
      <c r="F319" s="1"/>
      <c r="G319" s="1"/>
      <c r="H319" s="1"/>
      <c r="I319" s="1"/>
      <c r="J319" s="1">
        <f t="shared" si="4"/>
        <v>0</v>
      </c>
      <c r="K319" s="1"/>
    </row>
    <row r="320" spans="1:11" ht="19.5" customHeight="1" x14ac:dyDescent="0.3">
      <c r="A320" s="1">
        <v>318</v>
      </c>
      <c r="B320" s="10">
        <v>46341</v>
      </c>
      <c r="C320" s="1" t="s">
        <v>119</v>
      </c>
      <c r="D320" s="1" t="s">
        <v>122</v>
      </c>
      <c r="E320" s="1">
        <v>1100</v>
      </c>
      <c r="F320" s="1"/>
      <c r="G320" s="1"/>
      <c r="H320" s="1"/>
      <c r="I320" s="1"/>
      <c r="J320" s="1">
        <f t="shared" si="4"/>
        <v>0</v>
      </c>
      <c r="K320" s="1"/>
    </row>
    <row r="321" spans="1:11" ht="19.5" customHeight="1" x14ac:dyDescent="0.3">
      <c r="A321" s="1">
        <v>319</v>
      </c>
      <c r="B321" s="10">
        <v>46342</v>
      </c>
      <c r="C321" s="1" t="s">
        <v>119</v>
      </c>
      <c r="D321" s="1" t="s">
        <v>122</v>
      </c>
      <c r="E321" s="1">
        <v>1100</v>
      </c>
      <c r="F321" s="1"/>
      <c r="G321" s="1"/>
      <c r="H321" s="1"/>
      <c r="I321" s="1"/>
      <c r="J321" s="1">
        <f t="shared" si="4"/>
        <v>0</v>
      </c>
      <c r="K321" s="1"/>
    </row>
    <row r="322" spans="1:11" ht="19.5" customHeight="1" x14ac:dyDescent="0.3">
      <c r="A322" s="1">
        <v>320</v>
      </c>
      <c r="B322" s="10">
        <v>46343</v>
      </c>
      <c r="C322" s="1" t="s">
        <v>119</v>
      </c>
      <c r="D322" s="1" t="s">
        <v>122</v>
      </c>
      <c r="E322" s="1">
        <v>1100</v>
      </c>
      <c r="F322" s="1"/>
      <c r="G322" s="1"/>
      <c r="H322" s="1"/>
      <c r="I322" s="1"/>
      <c r="J322" s="1">
        <f t="shared" si="4"/>
        <v>0</v>
      </c>
      <c r="K322" s="1"/>
    </row>
    <row r="323" spans="1:11" ht="19.5" customHeight="1" x14ac:dyDescent="0.3">
      <c r="A323" s="1">
        <v>321</v>
      </c>
      <c r="B323" s="10">
        <v>46344</v>
      </c>
      <c r="C323" s="1" t="s">
        <v>119</v>
      </c>
      <c r="D323" s="1" t="s">
        <v>122</v>
      </c>
      <c r="E323" s="1">
        <v>1100</v>
      </c>
      <c r="F323" s="1"/>
      <c r="G323" s="1"/>
      <c r="H323" s="1"/>
      <c r="I323" s="1"/>
      <c r="J323" s="1">
        <f t="shared" si="4"/>
        <v>0</v>
      </c>
      <c r="K323" s="1"/>
    </row>
    <row r="324" spans="1:11" ht="19.5" customHeight="1" x14ac:dyDescent="0.3">
      <c r="A324" s="1">
        <v>322</v>
      </c>
      <c r="B324" s="10">
        <v>46345</v>
      </c>
      <c r="C324" s="1" t="s">
        <v>119</v>
      </c>
      <c r="D324" s="1" t="s">
        <v>122</v>
      </c>
      <c r="E324" s="1">
        <v>1100</v>
      </c>
      <c r="F324" s="1"/>
      <c r="G324" s="1"/>
      <c r="H324" s="1"/>
      <c r="I324" s="1"/>
      <c r="J324" s="1">
        <f t="shared" ref="J324:J367" si="5">E324*F324-G324-H324+I324</f>
        <v>0</v>
      </c>
      <c r="K324" s="1"/>
    </row>
    <row r="325" spans="1:11" ht="19.5" customHeight="1" x14ac:dyDescent="0.3">
      <c r="A325" s="1">
        <v>323</v>
      </c>
      <c r="B325" s="10">
        <v>46346</v>
      </c>
      <c r="C325" s="1" t="s">
        <v>119</v>
      </c>
      <c r="D325" s="1" t="s">
        <v>122</v>
      </c>
      <c r="E325" s="1">
        <v>1100</v>
      </c>
      <c r="F325" s="1"/>
      <c r="G325" s="1"/>
      <c r="H325" s="1"/>
      <c r="I325" s="1"/>
      <c r="J325" s="1">
        <f t="shared" si="5"/>
        <v>0</v>
      </c>
      <c r="K325" s="1"/>
    </row>
    <row r="326" spans="1:11" ht="19.5" customHeight="1" x14ac:dyDescent="0.3">
      <c r="A326" s="1">
        <v>324</v>
      </c>
      <c r="B326" s="10">
        <v>46347</v>
      </c>
      <c r="C326" s="1" t="s">
        <v>119</v>
      </c>
      <c r="D326" s="1" t="s">
        <v>122</v>
      </c>
      <c r="E326" s="1">
        <v>1100</v>
      </c>
      <c r="F326" s="1"/>
      <c r="G326" s="1"/>
      <c r="H326" s="1"/>
      <c r="I326" s="1"/>
      <c r="J326" s="1">
        <f t="shared" si="5"/>
        <v>0</v>
      </c>
      <c r="K326" s="1"/>
    </row>
    <row r="327" spans="1:11" ht="19.5" customHeight="1" x14ac:dyDescent="0.3">
      <c r="A327" s="1">
        <v>325</v>
      </c>
      <c r="B327" s="10">
        <v>46348</v>
      </c>
      <c r="C327" s="1" t="s">
        <v>119</v>
      </c>
      <c r="D327" s="1" t="s">
        <v>122</v>
      </c>
      <c r="E327" s="1">
        <v>1100</v>
      </c>
      <c r="F327" s="1"/>
      <c r="G327" s="1"/>
      <c r="H327" s="1"/>
      <c r="I327" s="1"/>
      <c r="J327" s="1">
        <f t="shared" si="5"/>
        <v>0</v>
      </c>
      <c r="K327" s="1"/>
    </row>
    <row r="328" spans="1:11" ht="19.5" customHeight="1" x14ac:dyDescent="0.3">
      <c r="A328" s="1">
        <v>326</v>
      </c>
      <c r="B328" s="10">
        <v>46349</v>
      </c>
      <c r="C328" s="1" t="s">
        <v>119</v>
      </c>
      <c r="D328" s="1" t="s">
        <v>122</v>
      </c>
      <c r="E328" s="1">
        <v>1100</v>
      </c>
      <c r="F328" s="1"/>
      <c r="G328" s="1"/>
      <c r="H328" s="1"/>
      <c r="I328" s="1"/>
      <c r="J328" s="1">
        <f t="shared" si="5"/>
        <v>0</v>
      </c>
      <c r="K328" s="1"/>
    </row>
    <row r="329" spans="1:11" ht="19.5" customHeight="1" x14ac:dyDescent="0.3">
      <c r="A329" s="1">
        <v>327</v>
      </c>
      <c r="B329" s="10">
        <v>46350</v>
      </c>
      <c r="C329" s="1" t="s">
        <v>119</v>
      </c>
      <c r="D329" s="1" t="s">
        <v>122</v>
      </c>
      <c r="E329" s="1">
        <v>1100</v>
      </c>
      <c r="F329" s="1"/>
      <c r="G329" s="1"/>
      <c r="H329" s="1"/>
      <c r="I329" s="1"/>
      <c r="J329" s="1">
        <f t="shared" si="5"/>
        <v>0</v>
      </c>
      <c r="K329" s="1"/>
    </row>
    <row r="330" spans="1:11" ht="19.5" customHeight="1" x14ac:dyDescent="0.3">
      <c r="A330" s="1">
        <v>328</v>
      </c>
      <c r="B330" s="10">
        <v>46351</v>
      </c>
      <c r="C330" s="1" t="s">
        <v>119</v>
      </c>
      <c r="D330" s="1" t="s">
        <v>122</v>
      </c>
      <c r="E330" s="1">
        <v>1100</v>
      </c>
      <c r="F330" s="1"/>
      <c r="G330" s="1"/>
      <c r="H330" s="1"/>
      <c r="I330" s="1"/>
      <c r="J330" s="1">
        <f t="shared" si="5"/>
        <v>0</v>
      </c>
      <c r="K330" s="1"/>
    </row>
    <row r="331" spans="1:11" ht="19.5" customHeight="1" x14ac:dyDescent="0.3">
      <c r="A331" s="1">
        <v>329</v>
      </c>
      <c r="B331" s="10">
        <v>46352</v>
      </c>
      <c r="C331" s="1" t="s">
        <v>119</v>
      </c>
      <c r="D331" s="1" t="s">
        <v>122</v>
      </c>
      <c r="E331" s="1">
        <v>1100</v>
      </c>
      <c r="F331" s="1"/>
      <c r="G331" s="1"/>
      <c r="H331" s="1"/>
      <c r="I331" s="1"/>
      <c r="J331" s="1">
        <f t="shared" si="5"/>
        <v>0</v>
      </c>
      <c r="K331" s="1"/>
    </row>
    <row r="332" spans="1:11" ht="19.5" customHeight="1" x14ac:dyDescent="0.3">
      <c r="A332" s="1">
        <v>330</v>
      </c>
      <c r="B332" s="10">
        <v>46353</v>
      </c>
      <c r="C332" s="1" t="s">
        <v>119</v>
      </c>
      <c r="D332" s="1" t="s">
        <v>122</v>
      </c>
      <c r="E332" s="1">
        <v>1100</v>
      </c>
      <c r="F332" s="1"/>
      <c r="G332" s="1"/>
      <c r="H332" s="1"/>
      <c r="I332" s="1"/>
      <c r="J332" s="1">
        <f t="shared" si="5"/>
        <v>0</v>
      </c>
      <c r="K332" s="1"/>
    </row>
    <row r="333" spans="1:11" ht="19.5" customHeight="1" x14ac:dyDescent="0.3">
      <c r="A333" s="1">
        <v>331</v>
      </c>
      <c r="B333" s="10">
        <v>46354</v>
      </c>
      <c r="C333" s="1" t="s">
        <v>119</v>
      </c>
      <c r="D333" s="1" t="s">
        <v>122</v>
      </c>
      <c r="E333" s="1">
        <v>1100</v>
      </c>
      <c r="F333" s="1"/>
      <c r="G333" s="1"/>
      <c r="H333" s="1"/>
      <c r="I333" s="1"/>
      <c r="J333" s="1">
        <f t="shared" si="5"/>
        <v>0</v>
      </c>
      <c r="K333" s="1"/>
    </row>
    <row r="334" spans="1:11" ht="19.5" customHeight="1" x14ac:dyDescent="0.3">
      <c r="A334" s="1">
        <v>332</v>
      </c>
      <c r="B334" s="10">
        <v>46355</v>
      </c>
      <c r="C334" s="1" t="s">
        <v>119</v>
      </c>
      <c r="D334" s="1" t="s">
        <v>122</v>
      </c>
      <c r="E334" s="1">
        <v>1100</v>
      </c>
      <c r="F334" s="1"/>
      <c r="G334" s="1"/>
      <c r="H334" s="1"/>
      <c r="I334" s="1"/>
      <c r="J334" s="1">
        <f t="shared" si="5"/>
        <v>0</v>
      </c>
      <c r="K334" s="1"/>
    </row>
    <row r="335" spans="1:11" ht="19.5" customHeight="1" x14ac:dyDescent="0.3">
      <c r="A335" s="1">
        <v>333</v>
      </c>
      <c r="B335" s="10">
        <v>46356</v>
      </c>
      <c r="C335" s="1" t="s">
        <v>119</v>
      </c>
      <c r="D335" s="1" t="s">
        <v>122</v>
      </c>
      <c r="E335" s="1">
        <v>1100</v>
      </c>
      <c r="F335" s="1"/>
      <c r="G335" s="1"/>
      <c r="H335" s="1"/>
      <c r="I335" s="1"/>
      <c r="J335" s="1">
        <f t="shared" si="5"/>
        <v>0</v>
      </c>
      <c r="K335" s="1"/>
    </row>
    <row r="336" spans="1:11" ht="19.5" customHeight="1" x14ac:dyDescent="0.3">
      <c r="A336" s="1">
        <v>334</v>
      </c>
      <c r="B336" s="10">
        <v>46357</v>
      </c>
      <c r="C336" s="1" t="s">
        <v>119</v>
      </c>
      <c r="D336" s="1" t="s">
        <v>122</v>
      </c>
      <c r="E336" s="1">
        <v>1100</v>
      </c>
      <c r="F336" s="1"/>
      <c r="G336" s="1"/>
      <c r="H336" s="1"/>
      <c r="I336" s="1"/>
      <c r="J336" s="1">
        <f t="shared" si="5"/>
        <v>0</v>
      </c>
      <c r="K336" s="1"/>
    </row>
    <row r="337" spans="1:11" ht="19.5" customHeight="1" x14ac:dyDescent="0.3">
      <c r="A337" s="1">
        <v>335</v>
      </c>
      <c r="B337" s="10">
        <v>46358</v>
      </c>
      <c r="C337" s="1" t="s">
        <v>119</v>
      </c>
      <c r="D337" s="1" t="s">
        <v>122</v>
      </c>
      <c r="E337" s="1">
        <v>1100</v>
      </c>
      <c r="F337" s="1"/>
      <c r="G337" s="1"/>
      <c r="H337" s="1"/>
      <c r="I337" s="1"/>
      <c r="J337" s="1">
        <f t="shared" si="5"/>
        <v>0</v>
      </c>
      <c r="K337" s="1"/>
    </row>
    <row r="338" spans="1:11" ht="19.5" customHeight="1" x14ac:dyDescent="0.3">
      <c r="A338" s="1">
        <v>336</v>
      </c>
      <c r="B338" s="10">
        <v>46359</v>
      </c>
      <c r="C338" s="1" t="s">
        <v>119</v>
      </c>
      <c r="D338" s="1" t="s">
        <v>122</v>
      </c>
      <c r="E338" s="1">
        <v>1100</v>
      </c>
      <c r="F338" s="1"/>
      <c r="G338" s="1"/>
      <c r="H338" s="1"/>
      <c r="I338" s="1"/>
      <c r="J338" s="1">
        <f t="shared" si="5"/>
        <v>0</v>
      </c>
      <c r="K338" s="1"/>
    </row>
    <row r="339" spans="1:11" ht="19.5" customHeight="1" x14ac:dyDescent="0.3">
      <c r="A339" s="1">
        <v>337</v>
      </c>
      <c r="B339" s="10">
        <v>46360</v>
      </c>
      <c r="C339" s="1" t="s">
        <v>119</v>
      </c>
      <c r="D339" s="1" t="s">
        <v>122</v>
      </c>
      <c r="E339" s="1">
        <v>1100</v>
      </c>
      <c r="F339" s="1"/>
      <c r="G339" s="1"/>
      <c r="H339" s="1"/>
      <c r="I339" s="1"/>
      <c r="J339" s="1">
        <f t="shared" si="5"/>
        <v>0</v>
      </c>
      <c r="K339" s="1"/>
    </row>
    <row r="340" spans="1:11" ht="19.5" customHeight="1" x14ac:dyDescent="0.3">
      <c r="A340" s="1">
        <v>338</v>
      </c>
      <c r="B340" s="10">
        <v>46361</v>
      </c>
      <c r="C340" s="1" t="s">
        <v>119</v>
      </c>
      <c r="D340" s="1" t="s">
        <v>122</v>
      </c>
      <c r="E340" s="1">
        <v>1100</v>
      </c>
      <c r="F340" s="1"/>
      <c r="G340" s="1"/>
      <c r="H340" s="1"/>
      <c r="I340" s="1"/>
      <c r="J340" s="1">
        <f t="shared" si="5"/>
        <v>0</v>
      </c>
      <c r="K340" s="1"/>
    </row>
    <row r="341" spans="1:11" ht="19.5" customHeight="1" x14ac:dyDescent="0.3">
      <c r="A341" s="1">
        <v>339</v>
      </c>
      <c r="B341" s="10">
        <v>46362</v>
      </c>
      <c r="C341" s="1" t="s">
        <v>119</v>
      </c>
      <c r="D341" s="1" t="s">
        <v>122</v>
      </c>
      <c r="E341" s="1">
        <v>1100</v>
      </c>
      <c r="F341" s="1"/>
      <c r="G341" s="1"/>
      <c r="H341" s="1"/>
      <c r="I341" s="1"/>
      <c r="J341" s="1">
        <f t="shared" si="5"/>
        <v>0</v>
      </c>
      <c r="K341" s="1"/>
    </row>
    <row r="342" spans="1:11" ht="19.5" customHeight="1" x14ac:dyDescent="0.3">
      <c r="A342" s="1">
        <v>340</v>
      </c>
      <c r="B342" s="10">
        <v>46363</v>
      </c>
      <c r="C342" s="1" t="s">
        <v>119</v>
      </c>
      <c r="D342" s="1" t="s">
        <v>122</v>
      </c>
      <c r="E342" s="1">
        <v>1100</v>
      </c>
      <c r="F342" s="1"/>
      <c r="G342" s="1"/>
      <c r="H342" s="1"/>
      <c r="I342" s="1"/>
      <c r="J342" s="1">
        <f t="shared" si="5"/>
        <v>0</v>
      </c>
      <c r="K342" s="1"/>
    </row>
    <row r="343" spans="1:11" ht="19.5" customHeight="1" x14ac:dyDescent="0.3">
      <c r="A343" s="1">
        <v>341</v>
      </c>
      <c r="B343" s="10">
        <v>46364</v>
      </c>
      <c r="C343" s="1" t="s">
        <v>119</v>
      </c>
      <c r="D343" s="1" t="s">
        <v>122</v>
      </c>
      <c r="E343" s="1">
        <v>1100</v>
      </c>
      <c r="F343" s="1"/>
      <c r="G343" s="1"/>
      <c r="H343" s="1"/>
      <c r="I343" s="1"/>
      <c r="J343" s="1">
        <f t="shared" si="5"/>
        <v>0</v>
      </c>
      <c r="K343" s="1"/>
    </row>
    <row r="344" spans="1:11" ht="19.5" customHeight="1" x14ac:dyDescent="0.3">
      <c r="A344" s="1">
        <v>342</v>
      </c>
      <c r="B344" s="10">
        <v>46365</v>
      </c>
      <c r="C344" s="1" t="s">
        <v>119</v>
      </c>
      <c r="D344" s="1" t="s">
        <v>122</v>
      </c>
      <c r="E344" s="1">
        <v>1100</v>
      </c>
      <c r="F344" s="1"/>
      <c r="G344" s="1"/>
      <c r="H344" s="1"/>
      <c r="I344" s="1"/>
      <c r="J344" s="1">
        <f t="shared" si="5"/>
        <v>0</v>
      </c>
      <c r="K344" s="1"/>
    </row>
    <row r="345" spans="1:11" ht="19.5" customHeight="1" x14ac:dyDescent="0.3">
      <c r="A345" s="1">
        <v>343</v>
      </c>
      <c r="B345" s="10">
        <v>46366</v>
      </c>
      <c r="C345" s="1" t="s">
        <v>119</v>
      </c>
      <c r="D345" s="1" t="s">
        <v>122</v>
      </c>
      <c r="E345" s="1">
        <v>1100</v>
      </c>
      <c r="F345" s="1"/>
      <c r="G345" s="1"/>
      <c r="H345" s="1"/>
      <c r="I345" s="1"/>
      <c r="J345" s="1">
        <f t="shared" si="5"/>
        <v>0</v>
      </c>
      <c r="K345" s="1"/>
    </row>
    <row r="346" spans="1:11" ht="19.5" customHeight="1" x14ac:dyDescent="0.3">
      <c r="A346" s="1">
        <v>344</v>
      </c>
      <c r="B346" s="10">
        <v>46367</v>
      </c>
      <c r="C346" s="1" t="s">
        <v>119</v>
      </c>
      <c r="D346" s="1" t="s">
        <v>122</v>
      </c>
      <c r="E346" s="1">
        <v>1100</v>
      </c>
      <c r="F346" s="1"/>
      <c r="G346" s="1"/>
      <c r="H346" s="1"/>
      <c r="I346" s="1"/>
      <c r="J346" s="1">
        <f t="shared" si="5"/>
        <v>0</v>
      </c>
      <c r="K346" s="1"/>
    </row>
    <row r="347" spans="1:11" ht="19.5" customHeight="1" x14ac:dyDescent="0.3">
      <c r="A347" s="1">
        <v>345</v>
      </c>
      <c r="B347" s="10">
        <v>46368</v>
      </c>
      <c r="C347" s="1" t="s">
        <v>119</v>
      </c>
      <c r="D347" s="1" t="s">
        <v>122</v>
      </c>
      <c r="E347" s="1">
        <v>1100</v>
      </c>
      <c r="F347" s="1"/>
      <c r="G347" s="1"/>
      <c r="H347" s="1"/>
      <c r="I347" s="1"/>
      <c r="J347" s="1">
        <f t="shared" si="5"/>
        <v>0</v>
      </c>
      <c r="K347" s="1"/>
    </row>
    <row r="348" spans="1:11" ht="19.5" customHeight="1" x14ac:dyDescent="0.3">
      <c r="A348" s="1">
        <v>346</v>
      </c>
      <c r="B348" s="10">
        <v>46369</v>
      </c>
      <c r="C348" s="1" t="s">
        <v>119</v>
      </c>
      <c r="D348" s="1" t="s">
        <v>122</v>
      </c>
      <c r="E348" s="1">
        <v>1100</v>
      </c>
      <c r="F348" s="1"/>
      <c r="G348" s="1"/>
      <c r="H348" s="1"/>
      <c r="I348" s="1"/>
      <c r="J348" s="1">
        <f t="shared" si="5"/>
        <v>0</v>
      </c>
      <c r="K348" s="1"/>
    </row>
    <row r="349" spans="1:11" ht="19.5" customHeight="1" x14ac:dyDescent="0.3">
      <c r="A349" s="1">
        <v>347</v>
      </c>
      <c r="B349" s="10">
        <v>46370</v>
      </c>
      <c r="C349" s="1" t="s">
        <v>119</v>
      </c>
      <c r="D349" s="1" t="s">
        <v>122</v>
      </c>
      <c r="E349" s="1">
        <v>1100</v>
      </c>
      <c r="F349" s="1"/>
      <c r="G349" s="1"/>
      <c r="H349" s="1"/>
      <c r="I349" s="1"/>
      <c r="J349" s="1">
        <f t="shared" si="5"/>
        <v>0</v>
      </c>
      <c r="K349" s="1"/>
    </row>
    <row r="350" spans="1:11" ht="19.5" customHeight="1" x14ac:dyDescent="0.3">
      <c r="A350" s="1">
        <v>348</v>
      </c>
      <c r="B350" s="10">
        <v>46371</v>
      </c>
      <c r="C350" s="1" t="s">
        <v>119</v>
      </c>
      <c r="D350" s="1" t="s">
        <v>122</v>
      </c>
      <c r="E350" s="1">
        <v>1100</v>
      </c>
      <c r="F350" s="1"/>
      <c r="G350" s="1"/>
      <c r="H350" s="1"/>
      <c r="I350" s="1"/>
      <c r="J350" s="1">
        <f t="shared" si="5"/>
        <v>0</v>
      </c>
      <c r="K350" s="1"/>
    </row>
    <row r="351" spans="1:11" ht="19.5" customHeight="1" x14ac:dyDescent="0.3">
      <c r="A351" s="1">
        <v>349</v>
      </c>
      <c r="B351" s="10">
        <v>46372</v>
      </c>
      <c r="C351" s="1" t="s">
        <v>119</v>
      </c>
      <c r="D351" s="1" t="s">
        <v>122</v>
      </c>
      <c r="E351" s="1">
        <v>1100</v>
      </c>
      <c r="F351" s="1"/>
      <c r="G351" s="1"/>
      <c r="H351" s="1"/>
      <c r="I351" s="1"/>
      <c r="J351" s="1">
        <f t="shared" si="5"/>
        <v>0</v>
      </c>
      <c r="K351" s="1"/>
    </row>
    <row r="352" spans="1:11" ht="19.5" customHeight="1" x14ac:dyDescent="0.3">
      <c r="A352" s="1">
        <v>350</v>
      </c>
      <c r="B352" s="10">
        <v>46373</v>
      </c>
      <c r="C352" s="1" t="s">
        <v>119</v>
      </c>
      <c r="D352" s="1" t="s">
        <v>122</v>
      </c>
      <c r="E352" s="1">
        <v>1100</v>
      </c>
      <c r="F352" s="1"/>
      <c r="G352" s="1"/>
      <c r="H352" s="1"/>
      <c r="I352" s="1"/>
      <c r="J352" s="1">
        <f t="shared" si="5"/>
        <v>0</v>
      </c>
      <c r="K352" s="1"/>
    </row>
    <row r="353" spans="1:11" ht="19.5" customHeight="1" x14ac:dyDescent="0.3">
      <c r="A353" s="1">
        <v>351</v>
      </c>
      <c r="B353" s="10">
        <v>46374</v>
      </c>
      <c r="C353" s="1" t="s">
        <v>119</v>
      </c>
      <c r="D353" s="1" t="s">
        <v>122</v>
      </c>
      <c r="E353" s="1">
        <v>1100</v>
      </c>
      <c r="F353" s="1"/>
      <c r="G353" s="1"/>
      <c r="H353" s="1"/>
      <c r="I353" s="1"/>
      <c r="J353" s="1">
        <f t="shared" si="5"/>
        <v>0</v>
      </c>
      <c r="K353" s="1"/>
    </row>
    <row r="354" spans="1:11" ht="19.5" customHeight="1" x14ac:dyDescent="0.3">
      <c r="A354" s="1">
        <v>352</v>
      </c>
      <c r="B354" s="10">
        <v>46375</v>
      </c>
      <c r="C354" s="1" t="s">
        <v>119</v>
      </c>
      <c r="D354" s="1" t="s">
        <v>122</v>
      </c>
      <c r="E354" s="1">
        <v>1100</v>
      </c>
      <c r="F354" s="1"/>
      <c r="G354" s="1"/>
      <c r="H354" s="1"/>
      <c r="I354" s="1"/>
      <c r="J354" s="1">
        <f t="shared" si="5"/>
        <v>0</v>
      </c>
      <c r="K354" s="1"/>
    </row>
    <row r="355" spans="1:11" ht="19.5" customHeight="1" x14ac:dyDescent="0.3">
      <c r="A355" s="1">
        <v>353</v>
      </c>
      <c r="B355" s="10">
        <v>46376</v>
      </c>
      <c r="C355" s="1" t="s">
        <v>119</v>
      </c>
      <c r="D355" s="1" t="s">
        <v>122</v>
      </c>
      <c r="E355" s="1">
        <v>1100</v>
      </c>
      <c r="F355" s="1"/>
      <c r="G355" s="1"/>
      <c r="H355" s="1"/>
      <c r="I355" s="1"/>
      <c r="J355" s="1">
        <f t="shared" si="5"/>
        <v>0</v>
      </c>
      <c r="K355" s="1"/>
    </row>
    <row r="356" spans="1:11" ht="19.5" customHeight="1" x14ac:dyDescent="0.3">
      <c r="A356" s="1">
        <v>354</v>
      </c>
      <c r="B356" s="10">
        <v>46377</v>
      </c>
      <c r="C356" s="1" t="s">
        <v>119</v>
      </c>
      <c r="D356" s="1" t="s">
        <v>122</v>
      </c>
      <c r="E356" s="1">
        <v>1100</v>
      </c>
      <c r="F356" s="1"/>
      <c r="G356" s="1"/>
      <c r="H356" s="1"/>
      <c r="I356" s="1"/>
      <c r="J356" s="1">
        <f t="shared" si="5"/>
        <v>0</v>
      </c>
      <c r="K356" s="1"/>
    </row>
    <row r="357" spans="1:11" ht="19.5" customHeight="1" x14ac:dyDescent="0.3">
      <c r="A357" s="1">
        <v>355</v>
      </c>
      <c r="B357" s="10">
        <v>46378</v>
      </c>
      <c r="C357" s="1" t="s">
        <v>119</v>
      </c>
      <c r="D357" s="1" t="s">
        <v>122</v>
      </c>
      <c r="E357" s="1">
        <v>1100</v>
      </c>
      <c r="F357" s="1"/>
      <c r="G357" s="1"/>
      <c r="H357" s="1"/>
      <c r="I357" s="1"/>
      <c r="J357" s="1">
        <f t="shared" si="5"/>
        <v>0</v>
      </c>
      <c r="K357" s="1"/>
    </row>
    <row r="358" spans="1:11" ht="19.5" customHeight="1" x14ac:dyDescent="0.3">
      <c r="A358" s="1">
        <v>356</v>
      </c>
      <c r="B358" s="10">
        <v>46379</v>
      </c>
      <c r="C358" s="1" t="s">
        <v>119</v>
      </c>
      <c r="D358" s="1" t="s">
        <v>122</v>
      </c>
      <c r="E358" s="1">
        <v>1100</v>
      </c>
      <c r="F358" s="1"/>
      <c r="G358" s="1"/>
      <c r="H358" s="1"/>
      <c r="I358" s="1"/>
      <c r="J358" s="1">
        <f t="shared" si="5"/>
        <v>0</v>
      </c>
      <c r="K358" s="1"/>
    </row>
    <row r="359" spans="1:11" ht="19.5" customHeight="1" x14ac:dyDescent="0.3">
      <c r="A359" s="1">
        <v>357</v>
      </c>
      <c r="B359" s="10">
        <v>46380</v>
      </c>
      <c r="C359" s="1" t="s">
        <v>119</v>
      </c>
      <c r="D359" s="1" t="s">
        <v>122</v>
      </c>
      <c r="E359" s="1">
        <v>1100</v>
      </c>
      <c r="F359" s="1"/>
      <c r="G359" s="1"/>
      <c r="H359" s="1"/>
      <c r="I359" s="1"/>
      <c r="J359" s="1">
        <f t="shared" si="5"/>
        <v>0</v>
      </c>
      <c r="K359" s="1"/>
    </row>
    <row r="360" spans="1:11" ht="19.5" customHeight="1" x14ac:dyDescent="0.3">
      <c r="A360" s="1">
        <v>358</v>
      </c>
      <c r="B360" s="10">
        <v>46381</v>
      </c>
      <c r="C360" s="1" t="s">
        <v>119</v>
      </c>
      <c r="D360" s="1" t="s">
        <v>122</v>
      </c>
      <c r="E360" s="1">
        <v>1100</v>
      </c>
      <c r="F360" s="1"/>
      <c r="G360" s="1"/>
      <c r="H360" s="1"/>
      <c r="I360" s="1"/>
      <c r="J360" s="1">
        <f t="shared" si="5"/>
        <v>0</v>
      </c>
      <c r="K360" s="1"/>
    </row>
    <row r="361" spans="1:11" ht="19.5" customHeight="1" x14ac:dyDescent="0.3">
      <c r="A361" s="1">
        <v>359</v>
      </c>
      <c r="B361" s="10">
        <v>46382</v>
      </c>
      <c r="C361" s="1" t="s">
        <v>119</v>
      </c>
      <c r="D361" s="1" t="s">
        <v>122</v>
      </c>
      <c r="E361" s="1">
        <v>1100</v>
      </c>
      <c r="F361" s="1"/>
      <c r="G361" s="1"/>
      <c r="H361" s="1"/>
      <c r="I361" s="1"/>
      <c r="J361" s="1">
        <f t="shared" si="5"/>
        <v>0</v>
      </c>
      <c r="K361" s="1"/>
    </row>
    <row r="362" spans="1:11" ht="19.5" customHeight="1" x14ac:dyDescent="0.3">
      <c r="A362" s="1">
        <v>360</v>
      </c>
      <c r="B362" s="10">
        <v>46383</v>
      </c>
      <c r="C362" s="1" t="s">
        <v>119</v>
      </c>
      <c r="D362" s="1" t="s">
        <v>122</v>
      </c>
      <c r="E362" s="1">
        <v>1100</v>
      </c>
      <c r="F362" s="1"/>
      <c r="G362" s="1"/>
      <c r="H362" s="1"/>
      <c r="I362" s="1"/>
      <c r="J362" s="1">
        <f t="shared" si="5"/>
        <v>0</v>
      </c>
      <c r="K362" s="1"/>
    </row>
    <row r="363" spans="1:11" ht="19.5" customHeight="1" x14ac:dyDescent="0.3">
      <c r="A363" s="1">
        <v>361</v>
      </c>
      <c r="B363" s="10">
        <v>46384</v>
      </c>
      <c r="C363" s="1" t="s">
        <v>119</v>
      </c>
      <c r="D363" s="1" t="s">
        <v>122</v>
      </c>
      <c r="E363" s="1">
        <v>1100</v>
      </c>
      <c r="F363" s="1"/>
      <c r="G363" s="1"/>
      <c r="H363" s="1"/>
      <c r="I363" s="1"/>
      <c r="J363" s="1">
        <f t="shared" si="5"/>
        <v>0</v>
      </c>
      <c r="K363" s="1"/>
    </row>
    <row r="364" spans="1:11" ht="19.5" customHeight="1" x14ac:dyDescent="0.3">
      <c r="A364" s="1">
        <v>362</v>
      </c>
      <c r="B364" s="10">
        <v>46385</v>
      </c>
      <c r="C364" s="1" t="s">
        <v>119</v>
      </c>
      <c r="D364" s="1" t="s">
        <v>122</v>
      </c>
      <c r="E364" s="1">
        <v>1100</v>
      </c>
      <c r="F364" s="1"/>
      <c r="G364" s="1"/>
      <c r="H364" s="1"/>
      <c r="I364" s="1"/>
      <c r="J364" s="1">
        <f t="shared" si="5"/>
        <v>0</v>
      </c>
      <c r="K364" s="1"/>
    </row>
    <row r="365" spans="1:11" ht="19.5" customHeight="1" x14ac:dyDescent="0.3">
      <c r="A365" s="1">
        <v>363</v>
      </c>
      <c r="B365" s="10">
        <v>46386</v>
      </c>
      <c r="C365" s="1" t="s">
        <v>119</v>
      </c>
      <c r="D365" s="1" t="s">
        <v>122</v>
      </c>
      <c r="E365" s="1">
        <v>1100</v>
      </c>
      <c r="F365" s="1"/>
      <c r="G365" s="1"/>
      <c r="H365" s="1"/>
      <c r="I365" s="1"/>
      <c r="J365" s="1">
        <f t="shared" si="5"/>
        <v>0</v>
      </c>
      <c r="K365" s="1"/>
    </row>
    <row r="366" spans="1:11" ht="19.5" customHeight="1" x14ac:dyDescent="0.3">
      <c r="A366" s="1">
        <v>364</v>
      </c>
      <c r="B366" s="10">
        <v>46387</v>
      </c>
      <c r="C366" s="1" t="s">
        <v>119</v>
      </c>
      <c r="D366" s="1" t="s">
        <v>122</v>
      </c>
      <c r="E366" s="1">
        <v>1100</v>
      </c>
      <c r="F366" s="1"/>
      <c r="G366" s="1"/>
      <c r="H366" s="1"/>
      <c r="I366" s="1"/>
      <c r="J366" s="1">
        <f t="shared" si="5"/>
        <v>0</v>
      </c>
      <c r="K366" s="1"/>
    </row>
    <row r="367" spans="1:11" ht="19.5" customHeight="1" x14ac:dyDescent="0.3">
      <c r="A367" s="1">
        <v>365</v>
      </c>
      <c r="B367" s="10">
        <v>46388</v>
      </c>
      <c r="C367" s="1" t="s">
        <v>119</v>
      </c>
      <c r="D367" s="1" t="s">
        <v>122</v>
      </c>
      <c r="E367" s="1">
        <v>1100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35000000}"/>
  <mergeCells count="3">
    <mergeCell ref="A1:K1"/>
    <mergeCell ref="N4:O4"/>
    <mergeCell ref="M5:P5"/>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Worksheet____42"/>
  <dimension ref="A1:Q371"/>
  <sheetViews>
    <sheetView rightToLeft="1" workbookViewId="0">
      <selection activeCell="A2" sqref="A1:Q1048576"/>
    </sheetView>
  </sheetViews>
  <sheetFormatPr defaultRowHeight="19.5" customHeight="1" x14ac:dyDescent="0.3"/>
  <cols>
    <col min="1" max="1" width="4.1640625" customWidth="1"/>
    <col min="2" max="2" width="12.9140625" customWidth="1"/>
    <col min="3" max="3" width="14.1640625" customWidth="1"/>
    <col min="4" max="4" width="21.83203125" bestFit="1"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9.5" customHeight="1" x14ac:dyDescent="0.3">
      <c r="A1" s="273" t="s">
        <v>126</v>
      </c>
      <c r="B1" s="273"/>
      <c r="C1" s="273"/>
      <c r="D1" s="273"/>
      <c r="E1" s="273"/>
      <c r="F1" s="273"/>
      <c r="G1" s="273"/>
      <c r="H1" s="273"/>
      <c r="I1" s="273"/>
      <c r="J1" s="273"/>
      <c r="K1" s="273"/>
    </row>
    <row r="2" spans="1:17" ht="19.5" customHeight="1" x14ac:dyDescent="0.35">
      <c r="A2" s="8" t="s">
        <v>0</v>
      </c>
      <c r="B2" s="9" t="s">
        <v>7</v>
      </c>
      <c r="C2" s="5" t="s">
        <v>2</v>
      </c>
      <c r="D2" s="5" t="s">
        <v>13</v>
      </c>
      <c r="E2" s="5" t="s">
        <v>14</v>
      </c>
      <c r="F2" s="5" t="s">
        <v>1</v>
      </c>
      <c r="G2" s="5" t="s">
        <v>5</v>
      </c>
      <c r="H2" s="5" t="s">
        <v>4</v>
      </c>
      <c r="I2" s="5" t="s">
        <v>12</v>
      </c>
      <c r="J2" s="5" t="s">
        <v>6</v>
      </c>
      <c r="K2" s="7" t="s">
        <v>3</v>
      </c>
    </row>
    <row r="3" spans="1:17" ht="19.5" customHeight="1" x14ac:dyDescent="0.3">
      <c r="A3" s="1">
        <v>1</v>
      </c>
      <c r="B3" s="10">
        <v>46024</v>
      </c>
      <c r="C3" s="1" t="s">
        <v>124</v>
      </c>
      <c r="D3" s="1" t="s">
        <v>125</v>
      </c>
      <c r="E3" s="1">
        <v>1660</v>
      </c>
      <c r="F3" s="1">
        <v>1</v>
      </c>
      <c r="G3" s="1"/>
      <c r="H3" s="1"/>
      <c r="I3" s="1"/>
      <c r="J3" s="1">
        <f>E3*F3-G3-H3+I3</f>
        <v>1660</v>
      </c>
      <c r="K3" s="1"/>
      <c r="M3" s="13"/>
      <c r="N3" s="13"/>
      <c r="O3" s="13"/>
      <c r="P3" s="13"/>
      <c r="Q3" s="13"/>
    </row>
    <row r="4" spans="1:17" ht="19.5" customHeight="1" x14ac:dyDescent="0.3">
      <c r="A4" s="1">
        <v>2</v>
      </c>
      <c r="B4" s="10">
        <v>46025</v>
      </c>
      <c r="C4" s="1" t="s">
        <v>124</v>
      </c>
      <c r="D4" s="1" t="s">
        <v>125</v>
      </c>
      <c r="E4" s="1">
        <v>1660</v>
      </c>
      <c r="F4" s="1"/>
      <c r="G4" s="1"/>
      <c r="H4" s="1"/>
      <c r="I4" s="1"/>
      <c r="J4" s="1">
        <f t="shared" ref="J4:J67" si="0">E4*F4-G4-H4+I4</f>
        <v>0</v>
      </c>
      <c r="K4" s="1"/>
      <c r="M4" s="11"/>
      <c r="N4" s="276" t="s">
        <v>18</v>
      </c>
      <c r="O4" s="276"/>
      <c r="P4" s="11"/>
      <c r="Q4" s="11"/>
    </row>
    <row r="5" spans="1:17" ht="19.5" customHeight="1" x14ac:dyDescent="0.3">
      <c r="A5" s="1">
        <v>3</v>
      </c>
      <c r="B5" s="10">
        <v>46026</v>
      </c>
      <c r="C5" s="1" t="s">
        <v>124</v>
      </c>
      <c r="D5" s="1" t="s">
        <v>125</v>
      </c>
      <c r="E5" s="1">
        <v>1660</v>
      </c>
      <c r="F5" s="1"/>
      <c r="G5" s="1"/>
      <c r="H5" s="1"/>
      <c r="I5" s="1"/>
      <c r="J5" s="1">
        <f t="shared" si="0"/>
        <v>0</v>
      </c>
      <c r="K5" s="1"/>
      <c r="M5" s="274" t="s">
        <v>17</v>
      </c>
      <c r="N5" s="274"/>
      <c r="O5" s="274"/>
      <c r="P5" s="274"/>
      <c r="Q5" s="12">
        <f>SUM(J2:J368)</f>
        <v>1660</v>
      </c>
    </row>
    <row r="6" spans="1:17" ht="19.5" customHeight="1" x14ac:dyDescent="0.3">
      <c r="A6" s="1">
        <v>4</v>
      </c>
      <c r="B6" s="10">
        <v>46027</v>
      </c>
      <c r="C6" s="1" t="s">
        <v>124</v>
      </c>
      <c r="D6" s="1" t="s">
        <v>125</v>
      </c>
      <c r="E6" s="1">
        <v>1660</v>
      </c>
      <c r="F6" s="1"/>
      <c r="G6" s="1"/>
      <c r="H6" s="1"/>
      <c r="I6" s="1"/>
      <c r="J6" s="1">
        <f t="shared" si="0"/>
        <v>0</v>
      </c>
      <c r="K6" s="1"/>
      <c r="M6" s="11"/>
      <c r="N6" s="11"/>
      <c r="O6" s="11"/>
      <c r="P6" s="11"/>
      <c r="Q6" s="11"/>
    </row>
    <row r="7" spans="1:17" ht="19.5" customHeight="1" x14ac:dyDescent="0.3">
      <c r="A7" s="1">
        <v>5</v>
      </c>
      <c r="B7" s="10">
        <v>46028</v>
      </c>
      <c r="C7" s="1" t="s">
        <v>124</v>
      </c>
      <c r="D7" s="1" t="s">
        <v>125</v>
      </c>
      <c r="E7" s="1">
        <v>1660</v>
      </c>
      <c r="F7" s="1"/>
      <c r="G7" s="1"/>
      <c r="H7" s="1"/>
      <c r="I7" s="1"/>
      <c r="J7" s="1">
        <f t="shared" si="0"/>
        <v>0</v>
      </c>
      <c r="K7" s="1"/>
      <c r="M7" s="11"/>
      <c r="N7" s="11"/>
      <c r="O7" s="11"/>
      <c r="P7" s="11"/>
      <c r="Q7" s="11"/>
    </row>
    <row r="8" spans="1:17" ht="19.5" customHeight="1" x14ac:dyDescent="0.3">
      <c r="A8" s="1">
        <v>6</v>
      </c>
      <c r="B8" s="10">
        <v>46029</v>
      </c>
      <c r="C8" s="1" t="s">
        <v>124</v>
      </c>
      <c r="D8" s="1" t="s">
        <v>125</v>
      </c>
      <c r="E8" s="1">
        <v>1660</v>
      </c>
      <c r="F8" s="1"/>
      <c r="G8" s="1"/>
      <c r="H8" s="1"/>
      <c r="I8" s="1"/>
      <c r="J8" s="1">
        <f t="shared" si="0"/>
        <v>0</v>
      </c>
      <c r="K8" s="1"/>
      <c r="M8" s="11"/>
      <c r="N8" s="11"/>
      <c r="O8" s="11"/>
      <c r="P8" s="11"/>
      <c r="Q8" s="11"/>
    </row>
    <row r="9" spans="1:17" ht="19.5" customHeight="1" x14ac:dyDescent="0.3">
      <c r="A9" s="1">
        <v>7</v>
      </c>
      <c r="B9" s="10">
        <v>46030</v>
      </c>
      <c r="C9" s="1" t="s">
        <v>124</v>
      </c>
      <c r="D9" s="1" t="s">
        <v>125</v>
      </c>
      <c r="E9" s="1">
        <v>1660</v>
      </c>
      <c r="F9" s="1"/>
      <c r="G9" s="1"/>
      <c r="H9" s="1"/>
      <c r="I9" s="1"/>
      <c r="J9" s="1">
        <f t="shared" si="0"/>
        <v>0</v>
      </c>
      <c r="K9" s="1"/>
      <c r="M9" s="11"/>
      <c r="N9" s="11"/>
      <c r="O9" s="11"/>
      <c r="P9" s="11"/>
      <c r="Q9" s="11"/>
    </row>
    <row r="10" spans="1:17" ht="19.5" customHeight="1" x14ac:dyDescent="0.3">
      <c r="A10" s="1">
        <v>8</v>
      </c>
      <c r="B10" s="10">
        <v>46031</v>
      </c>
      <c r="C10" s="1" t="s">
        <v>124</v>
      </c>
      <c r="D10" s="1" t="s">
        <v>125</v>
      </c>
      <c r="E10" s="1">
        <v>1660</v>
      </c>
      <c r="F10" s="1"/>
      <c r="G10" s="1"/>
      <c r="H10" s="1"/>
      <c r="I10" s="1"/>
      <c r="J10" s="1">
        <f t="shared" si="0"/>
        <v>0</v>
      </c>
      <c r="K10" s="1"/>
    </row>
    <row r="11" spans="1:17" ht="19.5" customHeight="1" x14ac:dyDescent="0.3">
      <c r="A11" s="1">
        <v>9</v>
      </c>
      <c r="B11" s="10">
        <v>46032</v>
      </c>
      <c r="C11" s="1" t="s">
        <v>124</v>
      </c>
      <c r="D11" s="1" t="s">
        <v>125</v>
      </c>
      <c r="E11" s="1">
        <v>1660</v>
      </c>
      <c r="F11" s="1"/>
      <c r="G11" s="1"/>
      <c r="H11" s="1"/>
      <c r="I11" s="1"/>
      <c r="J11" s="1">
        <f t="shared" si="0"/>
        <v>0</v>
      </c>
      <c r="K11" s="1"/>
    </row>
    <row r="12" spans="1:17" ht="19.5" customHeight="1" x14ac:dyDescent="0.3">
      <c r="A12" s="1">
        <v>10</v>
      </c>
      <c r="B12" s="10">
        <v>46033</v>
      </c>
      <c r="C12" s="1" t="s">
        <v>124</v>
      </c>
      <c r="D12" s="1" t="s">
        <v>125</v>
      </c>
      <c r="E12" s="1">
        <v>1660</v>
      </c>
      <c r="F12" s="1"/>
      <c r="G12" s="1"/>
      <c r="H12" s="1"/>
      <c r="I12" s="1"/>
      <c r="J12" s="1">
        <f t="shared" si="0"/>
        <v>0</v>
      </c>
      <c r="K12" s="1"/>
    </row>
    <row r="13" spans="1:17" ht="19.5" customHeight="1" x14ac:dyDescent="0.3">
      <c r="A13" s="1">
        <v>11</v>
      </c>
      <c r="B13" s="10">
        <v>46034</v>
      </c>
      <c r="C13" s="1" t="s">
        <v>124</v>
      </c>
      <c r="D13" s="1" t="s">
        <v>125</v>
      </c>
      <c r="E13" s="1">
        <v>1660</v>
      </c>
      <c r="F13" s="1"/>
      <c r="G13" s="1"/>
      <c r="H13" s="1"/>
      <c r="I13" s="1"/>
      <c r="J13" s="1">
        <f t="shared" si="0"/>
        <v>0</v>
      </c>
      <c r="K13" s="1"/>
    </row>
    <row r="14" spans="1:17" ht="19.5" customHeight="1" x14ac:dyDescent="0.3">
      <c r="A14" s="1">
        <v>12</v>
      </c>
      <c r="B14" s="10">
        <v>46035</v>
      </c>
      <c r="C14" s="1" t="s">
        <v>124</v>
      </c>
      <c r="D14" s="1" t="s">
        <v>125</v>
      </c>
      <c r="E14" s="1">
        <v>1660</v>
      </c>
      <c r="F14" s="1"/>
      <c r="G14" s="1"/>
      <c r="H14" s="1"/>
      <c r="I14" s="1"/>
      <c r="J14" s="1">
        <f t="shared" si="0"/>
        <v>0</v>
      </c>
      <c r="K14" s="1"/>
    </row>
    <row r="15" spans="1:17" ht="19.5" customHeight="1" x14ac:dyDescent="0.3">
      <c r="A15" s="1">
        <v>13</v>
      </c>
      <c r="B15" s="10">
        <v>46036</v>
      </c>
      <c r="C15" s="1" t="s">
        <v>124</v>
      </c>
      <c r="D15" s="1" t="s">
        <v>125</v>
      </c>
      <c r="E15" s="1">
        <v>1660</v>
      </c>
      <c r="F15" s="1"/>
      <c r="G15" s="1"/>
      <c r="H15" s="1"/>
      <c r="I15" s="1"/>
      <c r="J15" s="1">
        <f t="shared" si="0"/>
        <v>0</v>
      </c>
      <c r="K15" s="1"/>
    </row>
    <row r="16" spans="1:17" ht="19.5" customHeight="1" x14ac:dyDescent="0.3">
      <c r="A16" s="1">
        <v>14</v>
      </c>
      <c r="B16" s="10">
        <v>46037</v>
      </c>
      <c r="C16" s="1" t="s">
        <v>124</v>
      </c>
      <c r="D16" s="1" t="s">
        <v>125</v>
      </c>
      <c r="E16" s="1">
        <v>1660</v>
      </c>
      <c r="F16" s="1"/>
      <c r="G16" s="1"/>
      <c r="H16" s="1"/>
      <c r="I16" s="1"/>
      <c r="J16" s="1">
        <f t="shared" si="0"/>
        <v>0</v>
      </c>
      <c r="K16" s="1"/>
    </row>
    <row r="17" spans="1:11" ht="19.5" customHeight="1" x14ac:dyDescent="0.3">
      <c r="A17" s="1">
        <v>15</v>
      </c>
      <c r="B17" s="10">
        <v>46038</v>
      </c>
      <c r="C17" s="1" t="s">
        <v>124</v>
      </c>
      <c r="D17" s="1" t="s">
        <v>125</v>
      </c>
      <c r="E17" s="1">
        <v>1660</v>
      </c>
      <c r="F17" s="1"/>
      <c r="G17" s="1"/>
      <c r="H17" s="1"/>
      <c r="I17" s="1"/>
      <c r="J17" s="1">
        <f t="shared" si="0"/>
        <v>0</v>
      </c>
      <c r="K17" s="1"/>
    </row>
    <row r="18" spans="1:11" ht="19.5" customHeight="1" x14ac:dyDescent="0.3">
      <c r="A18" s="1">
        <v>16</v>
      </c>
      <c r="B18" s="10">
        <v>46039</v>
      </c>
      <c r="C18" s="1" t="s">
        <v>124</v>
      </c>
      <c r="D18" s="1" t="s">
        <v>125</v>
      </c>
      <c r="E18" s="1">
        <v>1660</v>
      </c>
      <c r="F18" s="1"/>
      <c r="G18" s="1"/>
      <c r="H18" s="1"/>
      <c r="I18" s="1"/>
      <c r="J18" s="1">
        <f t="shared" si="0"/>
        <v>0</v>
      </c>
      <c r="K18" s="1"/>
    </row>
    <row r="19" spans="1:11" ht="19.5" customHeight="1" x14ac:dyDescent="0.3">
      <c r="A19" s="1">
        <v>17</v>
      </c>
      <c r="B19" s="10">
        <v>46040</v>
      </c>
      <c r="C19" s="1" t="s">
        <v>124</v>
      </c>
      <c r="D19" s="1" t="s">
        <v>125</v>
      </c>
      <c r="E19" s="1">
        <v>1660</v>
      </c>
      <c r="F19" s="1"/>
      <c r="G19" s="1"/>
      <c r="H19" s="1"/>
      <c r="I19" s="1"/>
      <c r="J19" s="1">
        <f t="shared" si="0"/>
        <v>0</v>
      </c>
      <c r="K19" s="1"/>
    </row>
    <row r="20" spans="1:11" ht="19.5" customHeight="1" x14ac:dyDescent="0.3">
      <c r="A20" s="1">
        <v>18</v>
      </c>
      <c r="B20" s="10">
        <v>46041</v>
      </c>
      <c r="C20" s="1" t="s">
        <v>124</v>
      </c>
      <c r="D20" s="1" t="s">
        <v>125</v>
      </c>
      <c r="E20" s="1">
        <v>1660</v>
      </c>
      <c r="F20" s="1"/>
      <c r="G20" s="1"/>
      <c r="H20" s="1"/>
      <c r="I20" s="1"/>
      <c r="J20" s="1">
        <f t="shared" si="0"/>
        <v>0</v>
      </c>
      <c r="K20" s="1"/>
    </row>
    <row r="21" spans="1:11" ht="19.5" customHeight="1" x14ac:dyDescent="0.3">
      <c r="A21" s="1">
        <v>19</v>
      </c>
      <c r="B21" s="10">
        <v>46042</v>
      </c>
      <c r="C21" s="1" t="s">
        <v>124</v>
      </c>
      <c r="D21" s="1" t="s">
        <v>125</v>
      </c>
      <c r="E21" s="1">
        <v>1660</v>
      </c>
      <c r="F21" s="1"/>
      <c r="G21" s="1"/>
      <c r="H21" s="1"/>
      <c r="I21" s="1"/>
      <c r="J21" s="1">
        <f t="shared" si="0"/>
        <v>0</v>
      </c>
      <c r="K21" s="1"/>
    </row>
    <row r="22" spans="1:11" ht="19.5" customHeight="1" x14ac:dyDescent="0.3">
      <c r="A22" s="1">
        <v>20</v>
      </c>
      <c r="B22" s="10">
        <v>46043</v>
      </c>
      <c r="C22" s="1" t="s">
        <v>124</v>
      </c>
      <c r="D22" s="1" t="s">
        <v>125</v>
      </c>
      <c r="E22" s="1">
        <v>1660</v>
      </c>
      <c r="F22" s="1"/>
      <c r="G22" s="1"/>
      <c r="H22" s="1"/>
      <c r="I22" s="1"/>
      <c r="J22" s="1">
        <f t="shared" si="0"/>
        <v>0</v>
      </c>
      <c r="K22" s="1"/>
    </row>
    <row r="23" spans="1:11" ht="19.5" customHeight="1" x14ac:dyDescent="0.3">
      <c r="A23" s="1">
        <v>21</v>
      </c>
      <c r="B23" s="10">
        <v>46044</v>
      </c>
      <c r="C23" s="1" t="s">
        <v>124</v>
      </c>
      <c r="D23" s="1" t="s">
        <v>125</v>
      </c>
      <c r="E23" s="1">
        <v>1660</v>
      </c>
      <c r="F23" s="1"/>
      <c r="G23" s="1"/>
      <c r="H23" s="1"/>
      <c r="I23" s="1"/>
      <c r="J23" s="1">
        <f t="shared" si="0"/>
        <v>0</v>
      </c>
      <c r="K23" s="1"/>
    </row>
    <row r="24" spans="1:11" ht="19.5" customHeight="1" x14ac:dyDescent="0.3">
      <c r="A24" s="1">
        <v>22</v>
      </c>
      <c r="B24" s="10">
        <v>46045</v>
      </c>
      <c r="C24" s="1" t="s">
        <v>124</v>
      </c>
      <c r="D24" s="1" t="s">
        <v>125</v>
      </c>
      <c r="E24" s="1">
        <v>1660</v>
      </c>
      <c r="F24" s="1"/>
      <c r="G24" s="1"/>
      <c r="H24" s="1"/>
      <c r="I24" s="1"/>
      <c r="J24" s="1">
        <f t="shared" si="0"/>
        <v>0</v>
      </c>
      <c r="K24" s="1"/>
    </row>
    <row r="25" spans="1:11" ht="19.5" customHeight="1" x14ac:dyDescent="0.3">
      <c r="A25" s="1">
        <v>23</v>
      </c>
      <c r="B25" s="10">
        <v>46046</v>
      </c>
      <c r="C25" s="1" t="s">
        <v>124</v>
      </c>
      <c r="D25" s="1" t="s">
        <v>125</v>
      </c>
      <c r="E25" s="1">
        <v>1660</v>
      </c>
      <c r="F25" s="1"/>
      <c r="G25" s="1"/>
      <c r="H25" s="1"/>
      <c r="I25" s="1"/>
      <c r="J25" s="1">
        <f t="shared" si="0"/>
        <v>0</v>
      </c>
      <c r="K25" s="1"/>
    </row>
    <row r="26" spans="1:11" ht="19.5" customHeight="1" x14ac:dyDescent="0.3">
      <c r="A26" s="1">
        <v>24</v>
      </c>
      <c r="B26" s="10">
        <v>46047</v>
      </c>
      <c r="C26" s="1" t="s">
        <v>124</v>
      </c>
      <c r="D26" s="1" t="s">
        <v>125</v>
      </c>
      <c r="E26" s="1">
        <v>1660</v>
      </c>
      <c r="F26" s="1"/>
      <c r="G26" s="1"/>
      <c r="H26" s="1"/>
      <c r="I26" s="1"/>
      <c r="J26" s="1">
        <f t="shared" si="0"/>
        <v>0</v>
      </c>
      <c r="K26" s="1"/>
    </row>
    <row r="27" spans="1:11" ht="19.5" customHeight="1" x14ac:dyDescent="0.3">
      <c r="A27" s="1">
        <v>25</v>
      </c>
      <c r="B27" s="10">
        <v>46048</v>
      </c>
      <c r="C27" s="1" t="s">
        <v>124</v>
      </c>
      <c r="D27" s="1" t="s">
        <v>125</v>
      </c>
      <c r="E27" s="1">
        <v>1660</v>
      </c>
      <c r="F27" s="1"/>
      <c r="G27" s="1"/>
      <c r="H27" s="1"/>
      <c r="I27" s="1"/>
      <c r="J27" s="1">
        <f t="shared" si="0"/>
        <v>0</v>
      </c>
      <c r="K27" s="1"/>
    </row>
    <row r="28" spans="1:11" ht="19.5" customHeight="1" x14ac:dyDescent="0.3">
      <c r="A28" s="1">
        <v>26</v>
      </c>
      <c r="B28" s="10">
        <v>46049</v>
      </c>
      <c r="C28" s="1" t="s">
        <v>124</v>
      </c>
      <c r="D28" s="1" t="s">
        <v>125</v>
      </c>
      <c r="E28" s="1">
        <v>1660</v>
      </c>
      <c r="F28" s="1"/>
      <c r="G28" s="1"/>
      <c r="H28" s="1"/>
      <c r="I28" s="1"/>
      <c r="J28" s="1">
        <f t="shared" si="0"/>
        <v>0</v>
      </c>
      <c r="K28" s="1"/>
    </row>
    <row r="29" spans="1:11" ht="19.5" customHeight="1" x14ac:dyDescent="0.3">
      <c r="A29" s="1">
        <v>27</v>
      </c>
      <c r="B29" s="10">
        <v>46050</v>
      </c>
      <c r="C29" s="1" t="s">
        <v>124</v>
      </c>
      <c r="D29" s="1" t="s">
        <v>125</v>
      </c>
      <c r="E29" s="1">
        <v>1660</v>
      </c>
      <c r="F29" s="1"/>
      <c r="G29" s="1"/>
      <c r="H29" s="1"/>
      <c r="I29" s="1"/>
      <c r="J29" s="1">
        <f t="shared" si="0"/>
        <v>0</v>
      </c>
      <c r="K29" s="1"/>
    </row>
    <row r="30" spans="1:11" ht="19.5" customHeight="1" x14ac:dyDescent="0.3">
      <c r="A30" s="1">
        <v>28</v>
      </c>
      <c r="B30" s="10">
        <v>46051</v>
      </c>
      <c r="C30" s="1" t="s">
        <v>124</v>
      </c>
      <c r="D30" s="1" t="s">
        <v>125</v>
      </c>
      <c r="E30" s="1">
        <v>1660</v>
      </c>
      <c r="F30" s="1"/>
      <c r="G30" s="1"/>
      <c r="H30" s="1"/>
      <c r="I30" s="1"/>
      <c r="J30" s="1">
        <f t="shared" si="0"/>
        <v>0</v>
      </c>
      <c r="K30" s="1"/>
    </row>
    <row r="31" spans="1:11" ht="19.5" customHeight="1" x14ac:dyDescent="0.3">
      <c r="A31" s="1">
        <v>29</v>
      </c>
      <c r="B31" s="10">
        <v>46052</v>
      </c>
      <c r="C31" s="1" t="s">
        <v>124</v>
      </c>
      <c r="D31" s="1" t="s">
        <v>125</v>
      </c>
      <c r="E31" s="1">
        <v>1660</v>
      </c>
      <c r="F31" s="1"/>
      <c r="G31" s="1"/>
      <c r="H31" s="1"/>
      <c r="I31" s="1"/>
      <c r="J31" s="1">
        <f t="shared" si="0"/>
        <v>0</v>
      </c>
      <c r="K31" s="1"/>
    </row>
    <row r="32" spans="1:11" ht="19.5" customHeight="1" x14ac:dyDescent="0.3">
      <c r="A32" s="1">
        <v>30</v>
      </c>
      <c r="B32" s="10">
        <v>46053</v>
      </c>
      <c r="C32" s="1" t="s">
        <v>124</v>
      </c>
      <c r="D32" s="1" t="s">
        <v>125</v>
      </c>
      <c r="E32" s="1">
        <v>1660</v>
      </c>
      <c r="F32" s="1"/>
      <c r="G32" s="1"/>
      <c r="H32" s="1"/>
      <c r="I32" s="1"/>
      <c r="J32" s="1">
        <f t="shared" si="0"/>
        <v>0</v>
      </c>
      <c r="K32" s="1"/>
    </row>
    <row r="33" spans="1:11" ht="19.5" customHeight="1" x14ac:dyDescent="0.3">
      <c r="A33" s="1">
        <v>31</v>
      </c>
      <c r="B33" s="10">
        <v>46054</v>
      </c>
      <c r="C33" s="1" t="s">
        <v>124</v>
      </c>
      <c r="D33" s="1" t="s">
        <v>125</v>
      </c>
      <c r="E33" s="1">
        <v>1660</v>
      </c>
      <c r="F33" s="1"/>
      <c r="G33" s="1"/>
      <c r="H33" s="1"/>
      <c r="I33" s="1"/>
      <c r="J33" s="1">
        <f t="shared" si="0"/>
        <v>0</v>
      </c>
      <c r="K33" s="1"/>
    </row>
    <row r="34" spans="1:11" ht="19.5" customHeight="1" x14ac:dyDescent="0.3">
      <c r="A34" s="1">
        <v>32</v>
      </c>
      <c r="B34" s="10">
        <v>46055</v>
      </c>
      <c r="C34" s="1" t="s">
        <v>124</v>
      </c>
      <c r="D34" s="1" t="s">
        <v>125</v>
      </c>
      <c r="E34" s="1">
        <v>1660</v>
      </c>
      <c r="F34" s="1"/>
      <c r="G34" s="1"/>
      <c r="H34" s="1"/>
      <c r="I34" s="1"/>
      <c r="J34" s="1">
        <f t="shared" si="0"/>
        <v>0</v>
      </c>
      <c r="K34" s="1"/>
    </row>
    <row r="35" spans="1:11" ht="19.5" customHeight="1" x14ac:dyDescent="0.3">
      <c r="A35" s="1">
        <v>33</v>
      </c>
      <c r="B35" s="10">
        <v>46056</v>
      </c>
      <c r="C35" s="1" t="s">
        <v>124</v>
      </c>
      <c r="D35" s="1" t="s">
        <v>125</v>
      </c>
      <c r="E35" s="1">
        <v>1660</v>
      </c>
      <c r="F35" s="1"/>
      <c r="G35" s="1"/>
      <c r="H35" s="1"/>
      <c r="I35" s="1"/>
      <c r="J35" s="1">
        <f t="shared" si="0"/>
        <v>0</v>
      </c>
      <c r="K35" s="1"/>
    </row>
    <row r="36" spans="1:11" ht="19.5" customHeight="1" x14ac:dyDescent="0.3">
      <c r="A36" s="1">
        <v>34</v>
      </c>
      <c r="B36" s="10">
        <v>46057</v>
      </c>
      <c r="C36" s="1" t="s">
        <v>124</v>
      </c>
      <c r="D36" s="1" t="s">
        <v>125</v>
      </c>
      <c r="E36" s="1">
        <v>1660</v>
      </c>
      <c r="F36" s="1"/>
      <c r="G36" s="1"/>
      <c r="H36" s="1"/>
      <c r="I36" s="1"/>
      <c r="J36" s="1">
        <f t="shared" si="0"/>
        <v>0</v>
      </c>
      <c r="K36" s="1"/>
    </row>
    <row r="37" spans="1:11" ht="19.5" customHeight="1" x14ac:dyDescent="0.3">
      <c r="A37" s="1">
        <v>35</v>
      </c>
      <c r="B37" s="10">
        <v>46058</v>
      </c>
      <c r="C37" s="1" t="s">
        <v>124</v>
      </c>
      <c r="D37" s="1" t="s">
        <v>125</v>
      </c>
      <c r="E37" s="1">
        <v>1660</v>
      </c>
      <c r="F37" s="1"/>
      <c r="G37" s="1"/>
      <c r="H37" s="1"/>
      <c r="I37" s="1"/>
      <c r="J37" s="1">
        <f t="shared" si="0"/>
        <v>0</v>
      </c>
      <c r="K37" s="1"/>
    </row>
    <row r="38" spans="1:11" ht="19.5" customHeight="1" x14ac:dyDescent="0.3">
      <c r="A38" s="1">
        <v>36</v>
      </c>
      <c r="B38" s="10">
        <v>46059</v>
      </c>
      <c r="C38" s="1" t="s">
        <v>124</v>
      </c>
      <c r="D38" s="1" t="s">
        <v>125</v>
      </c>
      <c r="E38" s="1">
        <v>1660</v>
      </c>
      <c r="F38" s="1"/>
      <c r="G38" s="1"/>
      <c r="H38" s="1"/>
      <c r="I38" s="1"/>
      <c r="J38" s="1">
        <f t="shared" si="0"/>
        <v>0</v>
      </c>
      <c r="K38" s="1"/>
    </row>
    <row r="39" spans="1:11" ht="19.5" customHeight="1" x14ac:dyDescent="0.3">
      <c r="A39" s="1">
        <v>37</v>
      </c>
      <c r="B39" s="10">
        <v>46060</v>
      </c>
      <c r="C39" s="1" t="s">
        <v>124</v>
      </c>
      <c r="D39" s="1" t="s">
        <v>125</v>
      </c>
      <c r="E39" s="1">
        <v>1660</v>
      </c>
      <c r="F39" s="1"/>
      <c r="G39" s="1"/>
      <c r="H39" s="1"/>
      <c r="I39" s="1"/>
      <c r="J39" s="1">
        <f t="shared" si="0"/>
        <v>0</v>
      </c>
      <c r="K39" s="1"/>
    </row>
    <row r="40" spans="1:11" ht="19.5" customHeight="1" x14ac:dyDescent="0.3">
      <c r="A40" s="1">
        <v>38</v>
      </c>
      <c r="B40" s="10">
        <v>46061</v>
      </c>
      <c r="C40" s="1" t="s">
        <v>124</v>
      </c>
      <c r="D40" s="1" t="s">
        <v>125</v>
      </c>
      <c r="E40" s="1">
        <v>1660</v>
      </c>
      <c r="F40" s="1"/>
      <c r="G40" s="1"/>
      <c r="H40" s="1"/>
      <c r="I40" s="1"/>
      <c r="J40" s="1">
        <f t="shared" si="0"/>
        <v>0</v>
      </c>
      <c r="K40" s="1"/>
    </row>
    <row r="41" spans="1:11" ht="19.5" customHeight="1" x14ac:dyDescent="0.3">
      <c r="A41" s="1">
        <v>39</v>
      </c>
      <c r="B41" s="10">
        <v>46062</v>
      </c>
      <c r="C41" s="1" t="s">
        <v>124</v>
      </c>
      <c r="D41" s="1" t="s">
        <v>125</v>
      </c>
      <c r="E41" s="1">
        <v>1660</v>
      </c>
      <c r="F41" s="1"/>
      <c r="G41" s="1"/>
      <c r="H41" s="1"/>
      <c r="I41" s="1"/>
      <c r="J41" s="1">
        <f t="shared" si="0"/>
        <v>0</v>
      </c>
      <c r="K41" s="1"/>
    </row>
    <row r="42" spans="1:11" ht="19.5" customHeight="1" x14ac:dyDescent="0.3">
      <c r="A42" s="1">
        <v>40</v>
      </c>
      <c r="B42" s="10">
        <v>46063</v>
      </c>
      <c r="C42" s="1" t="s">
        <v>124</v>
      </c>
      <c r="D42" s="1" t="s">
        <v>125</v>
      </c>
      <c r="E42" s="1">
        <v>1660</v>
      </c>
      <c r="F42" s="1"/>
      <c r="G42" s="1"/>
      <c r="H42" s="1"/>
      <c r="I42" s="1"/>
      <c r="J42" s="1">
        <f t="shared" si="0"/>
        <v>0</v>
      </c>
      <c r="K42" s="1"/>
    </row>
    <row r="43" spans="1:11" ht="19.5" customHeight="1" x14ac:dyDescent="0.3">
      <c r="A43" s="1">
        <v>41</v>
      </c>
      <c r="B43" s="10">
        <v>46064</v>
      </c>
      <c r="C43" s="1" t="s">
        <v>124</v>
      </c>
      <c r="D43" s="1" t="s">
        <v>125</v>
      </c>
      <c r="E43" s="1">
        <v>1660</v>
      </c>
      <c r="F43" s="1"/>
      <c r="G43" s="1"/>
      <c r="H43" s="1"/>
      <c r="I43" s="1"/>
      <c r="J43" s="1">
        <f t="shared" si="0"/>
        <v>0</v>
      </c>
      <c r="K43" s="1"/>
    </row>
    <row r="44" spans="1:11" ht="19.5" customHeight="1" x14ac:dyDescent="0.3">
      <c r="A44" s="1">
        <v>42</v>
      </c>
      <c r="B44" s="10">
        <v>46065</v>
      </c>
      <c r="C44" s="1" t="s">
        <v>124</v>
      </c>
      <c r="D44" s="1" t="s">
        <v>125</v>
      </c>
      <c r="E44" s="1">
        <v>1660</v>
      </c>
      <c r="F44" s="1"/>
      <c r="G44" s="1"/>
      <c r="H44" s="1"/>
      <c r="I44" s="1"/>
      <c r="J44" s="1">
        <f t="shared" si="0"/>
        <v>0</v>
      </c>
      <c r="K44" s="1"/>
    </row>
    <row r="45" spans="1:11" ht="19.5" customHeight="1" x14ac:dyDescent="0.3">
      <c r="A45" s="1">
        <v>43</v>
      </c>
      <c r="B45" s="10">
        <v>46066</v>
      </c>
      <c r="C45" s="1" t="s">
        <v>124</v>
      </c>
      <c r="D45" s="1" t="s">
        <v>125</v>
      </c>
      <c r="E45" s="1">
        <v>1660</v>
      </c>
      <c r="F45" s="1"/>
      <c r="G45" s="1"/>
      <c r="H45" s="1"/>
      <c r="I45" s="1"/>
      <c r="J45" s="1">
        <f t="shared" si="0"/>
        <v>0</v>
      </c>
      <c r="K45" s="1"/>
    </row>
    <row r="46" spans="1:11" ht="19.5" customHeight="1" x14ac:dyDescent="0.3">
      <c r="A46" s="1">
        <v>44</v>
      </c>
      <c r="B46" s="10">
        <v>46067</v>
      </c>
      <c r="C46" s="1" t="s">
        <v>124</v>
      </c>
      <c r="D46" s="1" t="s">
        <v>125</v>
      </c>
      <c r="E46" s="1">
        <v>1660</v>
      </c>
      <c r="F46" s="1"/>
      <c r="G46" s="1"/>
      <c r="H46" s="1"/>
      <c r="I46" s="1"/>
      <c r="J46" s="1">
        <f t="shared" si="0"/>
        <v>0</v>
      </c>
      <c r="K46" s="1"/>
    </row>
    <row r="47" spans="1:11" ht="19.5" customHeight="1" x14ac:dyDescent="0.3">
      <c r="A47" s="1">
        <v>45</v>
      </c>
      <c r="B47" s="10">
        <v>46068</v>
      </c>
      <c r="C47" s="1" t="s">
        <v>124</v>
      </c>
      <c r="D47" s="1" t="s">
        <v>125</v>
      </c>
      <c r="E47" s="1">
        <v>1660</v>
      </c>
      <c r="F47" s="1"/>
      <c r="G47" s="1"/>
      <c r="H47" s="1"/>
      <c r="I47" s="1"/>
      <c r="J47" s="1">
        <f t="shared" si="0"/>
        <v>0</v>
      </c>
      <c r="K47" s="1"/>
    </row>
    <row r="48" spans="1:11" ht="19.5" customHeight="1" x14ac:dyDescent="0.3">
      <c r="A48" s="1">
        <v>46</v>
      </c>
      <c r="B48" s="10">
        <v>46069</v>
      </c>
      <c r="C48" s="1" t="s">
        <v>124</v>
      </c>
      <c r="D48" s="1" t="s">
        <v>125</v>
      </c>
      <c r="E48" s="1">
        <v>1660</v>
      </c>
      <c r="F48" s="1"/>
      <c r="G48" s="1"/>
      <c r="H48" s="1"/>
      <c r="I48" s="1"/>
      <c r="J48" s="1">
        <f t="shared" si="0"/>
        <v>0</v>
      </c>
      <c r="K48" s="1"/>
    </row>
    <row r="49" spans="1:11" ht="19.5" customHeight="1" x14ac:dyDescent="0.3">
      <c r="A49" s="1">
        <v>47</v>
      </c>
      <c r="B49" s="10">
        <v>46070</v>
      </c>
      <c r="C49" s="1" t="s">
        <v>124</v>
      </c>
      <c r="D49" s="1" t="s">
        <v>125</v>
      </c>
      <c r="E49" s="1">
        <v>1660</v>
      </c>
      <c r="F49" s="1"/>
      <c r="G49" s="1"/>
      <c r="H49" s="1"/>
      <c r="I49" s="1"/>
      <c r="J49" s="1">
        <f t="shared" si="0"/>
        <v>0</v>
      </c>
      <c r="K49" s="1"/>
    </row>
    <row r="50" spans="1:11" ht="19.5" customHeight="1" x14ac:dyDescent="0.3">
      <c r="A50" s="1">
        <v>48</v>
      </c>
      <c r="B50" s="10">
        <v>46071</v>
      </c>
      <c r="C50" s="1" t="s">
        <v>124</v>
      </c>
      <c r="D50" s="1" t="s">
        <v>125</v>
      </c>
      <c r="E50" s="1">
        <v>1660</v>
      </c>
      <c r="F50" s="1"/>
      <c r="G50" s="1"/>
      <c r="H50" s="1"/>
      <c r="I50" s="1"/>
      <c r="J50" s="1">
        <f t="shared" si="0"/>
        <v>0</v>
      </c>
      <c r="K50" s="1"/>
    </row>
    <row r="51" spans="1:11" ht="19.5" customHeight="1" x14ac:dyDescent="0.3">
      <c r="A51" s="1">
        <v>49</v>
      </c>
      <c r="B51" s="10">
        <v>46072</v>
      </c>
      <c r="C51" s="1" t="s">
        <v>124</v>
      </c>
      <c r="D51" s="1" t="s">
        <v>125</v>
      </c>
      <c r="E51" s="1">
        <v>1660</v>
      </c>
      <c r="F51" s="1"/>
      <c r="G51" s="1"/>
      <c r="H51" s="1"/>
      <c r="I51" s="1"/>
      <c r="J51" s="1">
        <f t="shared" si="0"/>
        <v>0</v>
      </c>
      <c r="K51" s="1"/>
    </row>
    <row r="52" spans="1:11" ht="19.5" customHeight="1" x14ac:dyDescent="0.3">
      <c r="A52" s="1">
        <v>50</v>
      </c>
      <c r="B52" s="10">
        <v>46073</v>
      </c>
      <c r="C52" s="1" t="s">
        <v>124</v>
      </c>
      <c r="D52" s="1" t="s">
        <v>125</v>
      </c>
      <c r="E52" s="1">
        <v>1660</v>
      </c>
      <c r="F52" s="1"/>
      <c r="G52" s="1"/>
      <c r="H52" s="1"/>
      <c r="I52" s="1"/>
      <c r="J52" s="1">
        <f t="shared" si="0"/>
        <v>0</v>
      </c>
      <c r="K52" s="1"/>
    </row>
    <row r="53" spans="1:11" ht="19.5" customHeight="1" x14ac:dyDescent="0.3">
      <c r="A53" s="1">
        <v>51</v>
      </c>
      <c r="B53" s="10">
        <v>46074</v>
      </c>
      <c r="C53" s="1" t="s">
        <v>124</v>
      </c>
      <c r="D53" s="1" t="s">
        <v>125</v>
      </c>
      <c r="E53" s="1">
        <v>1660</v>
      </c>
      <c r="F53" s="1"/>
      <c r="G53" s="1"/>
      <c r="H53" s="1"/>
      <c r="I53" s="1"/>
      <c r="J53" s="1">
        <f t="shared" si="0"/>
        <v>0</v>
      </c>
      <c r="K53" s="1"/>
    </row>
    <row r="54" spans="1:11" ht="19.5" customHeight="1" x14ac:dyDescent="0.3">
      <c r="A54" s="1">
        <v>52</v>
      </c>
      <c r="B54" s="10">
        <v>46075</v>
      </c>
      <c r="C54" s="1" t="s">
        <v>124</v>
      </c>
      <c r="D54" s="1" t="s">
        <v>125</v>
      </c>
      <c r="E54" s="1">
        <v>1660</v>
      </c>
      <c r="F54" s="1"/>
      <c r="G54" s="1"/>
      <c r="H54" s="1"/>
      <c r="I54" s="1"/>
      <c r="J54" s="1">
        <f t="shared" si="0"/>
        <v>0</v>
      </c>
      <c r="K54" s="1"/>
    </row>
    <row r="55" spans="1:11" ht="19.5" customHeight="1" x14ac:dyDescent="0.3">
      <c r="A55" s="1">
        <v>53</v>
      </c>
      <c r="B55" s="10">
        <v>46076</v>
      </c>
      <c r="C55" s="1" t="s">
        <v>124</v>
      </c>
      <c r="D55" s="1" t="s">
        <v>125</v>
      </c>
      <c r="E55" s="1">
        <v>1660</v>
      </c>
      <c r="F55" s="1"/>
      <c r="G55" s="1"/>
      <c r="H55" s="1"/>
      <c r="I55" s="1"/>
      <c r="J55" s="1">
        <f t="shared" si="0"/>
        <v>0</v>
      </c>
      <c r="K55" s="1"/>
    </row>
    <row r="56" spans="1:11" ht="19.5" customHeight="1" x14ac:dyDescent="0.3">
      <c r="A56" s="1">
        <v>54</v>
      </c>
      <c r="B56" s="10">
        <v>46077</v>
      </c>
      <c r="C56" s="1" t="s">
        <v>124</v>
      </c>
      <c r="D56" s="1" t="s">
        <v>125</v>
      </c>
      <c r="E56" s="1">
        <v>1660</v>
      </c>
      <c r="F56" s="1"/>
      <c r="G56" s="1"/>
      <c r="H56" s="1"/>
      <c r="I56" s="1"/>
      <c r="J56" s="1">
        <f t="shared" si="0"/>
        <v>0</v>
      </c>
      <c r="K56" s="1"/>
    </row>
    <row r="57" spans="1:11" ht="19.5" customHeight="1" x14ac:dyDescent="0.3">
      <c r="A57" s="1">
        <v>55</v>
      </c>
      <c r="B57" s="10">
        <v>46078</v>
      </c>
      <c r="C57" s="1" t="s">
        <v>124</v>
      </c>
      <c r="D57" s="1" t="s">
        <v>125</v>
      </c>
      <c r="E57" s="1">
        <v>1660</v>
      </c>
      <c r="F57" s="1"/>
      <c r="G57" s="1"/>
      <c r="H57" s="1"/>
      <c r="I57" s="1"/>
      <c r="J57" s="1">
        <f t="shared" si="0"/>
        <v>0</v>
      </c>
      <c r="K57" s="1"/>
    </row>
    <row r="58" spans="1:11" ht="19.5" customHeight="1" x14ac:dyDescent="0.3">
      <c r="A58" s="1">
        <v>56</v>
      </c>
      <c r="B58" s="10">
        <v>46079</v>
      </c>
      <c r="C58" s="1" t="s">
        <v>124</v>
      </c>
      <c r="D58" s="1" t="s">
        <v>125</v>
      </c>
      <c r="E58" s="1">
        <v>1660</v>
      </c>
      <c r="F58" s="1"/>
      <c r="G58" s="1"/>
      <c r="H58" s="1"/>
      <c r="I58" s="1"/>
      <c r="J58" s="1">
        <f t="shared" si="0"/>
        <v>0</v>
      </c>
      <c r="K58" s="1"/>
    </row>
    <row r="59" spans="1:11" ht="19.5" customHeight="1" x14ac:dyDescent="0.3">
      <c r="A59" s="1">
        <v>57</v>
      </c>
      <c r="B59" s="10">
        <v>46080</v>
      </c>
      <c r="C59" s="1" t="s">
        <v>124</v>
      </c>
      <c r="D59" s="1" t="s">
        <v>125</v>
      </c>
      <c r="E59" s="1">
        <v>1660</v>
      </c>
      <c r="F59" s="1"/>
      <c r="G59" s="1"/>
      <c r="H59" s="1"/>
      <c r="I59" s="1"/>
      <c r="J59" s="1">
        <f t="shared" si="0"/>
        <v>0</v>
      </c>
      <c r="K59" s="1"/>
    </row>
    <row r="60" spans="1:11" ht="19.5" customHeight="1" x14ac:dyDescent="0.3">
      <c r="A60" s="1">
        <v>58</v>
      </c>
      <c r="B60" s="10">
        <v>46081</v>
      </c>
      <c r="C60" s="1" t="s">
        <v>124</v>
      </c>
      <c r="D60" s="1" t="s">
        <v>125</v>
      </c>
      <c r="E60" s="1">
        <v>1660</v>
      </c>
      <c r="F60" s="1"/>
      <c r="G60" s="1"/>
      <c r="H60" s="1"/>
      <c r="I60" s="1"/>
      <c r="J60" s="1">
        <f t="shared" si="0"/>
        <v>0</v>
      </c>
      <c r="K60" s="1"/>
    </row>
    <row r="61" spans="1:11" ht="19.5" customHeight="1" x14ac:dyDescent="0.3">
      <c r="A61" s="1">
        <v>59</v>
      </c>
      <c r="B61" s="10">
        <v>46082</v>
      </c>
      <c r="C61" s="1" t="s">
        <v>124</v>
      </c>
      <c r="D61" s="1" t="s">
        <v>125</v>
      </c>
      <c r="E61" s="1">
        <v>1660</v>
      </c>
      <c r="F61" s="1"/>
      <c r="G61" s="1"/>
      <c r="H61" s="1"/>
      <c r="I61" s="1"/>
      <c r="J61" s="1">
        <f t="shared" si="0"/>
        <v>0</v>
      </c>
      <c r="K61" s="1"/>
    </row>
    <row r="62" spans="1:11" ht="19.5" customHeight="1" x14ac:dyDescent="0.3">
      <c r="A62" s="1">
        <v>60</v>
      </c>
      <c r="B62" s="10">
        <v>46083</v>
      </c>
      <c r="C62" s="1" t="s">
        <v>124</v>
      </c>
      <c r="D62" s="1" t="s">
        <v>125</v>
      </c>
      <c r="E62" s="1">
        <v>1660</v>
      </c>
      <c r="F62" s="1"/>
      <c r="G62" s="1"/>
      <c r="H62" s="1"/>
      <c r="I62" s="1"/>
      <c r="J62" s="1">
        <f t="shared" si="0"/>
        <v>0</v>
      </c>
      <c r="K62" s="1"/>
    </row>
    <row r="63" spans="1:11" ht="19.5" customHeight="1" x14ac:dyDescent="0.3">
      <c r="A63" s="1">
        <v>61</v>
      </c>
      <c r="B63" s="10">
        <v>46084</v>
      </c>
      <c r="C63" s="1" t="s">
        <v>124</v>
      </c>
      <c r="D63" s="1" t="s">
        <v>125</v>
      </c>
      <c r="E63" s="1">
        <v>1660</v>
      </c>
      <c r="F63" s="1"/>
      <c r="G63" s="1"/>
      <c r="H63" s="1"/>
      <c r="I63" s="1"/>
      <c r="J63" s="1">
        <f t="shared" si="0"/>
        <v>0</v>
      </c>
      <c r="K63" s="1"/>
    </row>
    <row r="64" spans="1:11" ht="19.5" customHeight="1" x14ac:dyDescent="0.3">
      <c r="A64" s="1">
        <v>62</v>
      </c>
      <c r="B64" s="10">
        <v>46085</v>
      </c>
      <c r="C64" s="1" t="s">
        <v>124</v>
      </c>
      <c r="D64" s="1" t="s">
        <v>125</v>
      </c>
      <c r="E64" s="1">
        <v>1660</v>
      </c>
      <c r="F64" s="1"/>
      <c r="G64" s="1"/>
      <c r="H64" s="1"/>
      <c r="I64" s="1"/>
      <c r="J64" s="1">
        <f t="shared" si="0"/>
        <v>0</v>
      </c>
      <c r="K64" s="1"/>
    </row>
    <row r="65" spans="1:11" ht="19.5" customHeight="1" x14ac:dyDescent="0.3">
      <c r="A65" s="1">
        <v>63</v>
      </c>
      <c r="B65" s="10">
        <v>46086</v>
      </c>
      <c r="C65" s="1" t="s">
        <v>124</v>
      </c>
      <c r="D65" s="1" t="s">
        <v>125</v>
      </c>
      <c r="E65" s="1">
        <v>1660</v>
      </c>
      <c r="F65" s="1"/>
      <c r="G65" s="1"/>
      <c r="H65" s="1"/>
      <c r="I65" s="1"/>
      <c r="J65" s="1">
        <f t="shared" si="0"/>
        <v>0</v>
      </c>
      <c r="K65" s="1"/>
    </row>
    <row r="66" spans="1:11" ht="19.5" customHeight="1" x14ac:dyDescent="0.3">
      <c r="A66" s="1">
        <v>64</v>
      </c>
      <c r="B66" s="10">
        <v>46087</v>
      </c>
      <c r="C66" s="1" t="s">
        <v>124</v>
      </c>
      <c r="D66" s="1" t="s">
        <v>125</v>
      </c>
      <c r="E66" s="1">
        <v>1660</v>
      </c>
      <c r="F66" s="1"/>
      <c r="G66" s="1"/>
      <c r="H66" s="1"/>
      <c r="I66" s="1"/>
      <c r="J66" s="1">
        <f t="shared" si="0"/>
        <v>0</v>
      </c>
      <c r="K66" s="1"/>
    </row>
    <row r="67" spans="1:11" ht="19.5" customHeight="1" x14ac:dyDescent="0.3">
      <c r="A67" s="1">
        <v>65</v>
      </c>
      <c r="B67" s="10">
        <v>46088</v>
      </c>
      <c r="C67" s="1" t="s">
        <v>124</v>
      </c>
      <c r="D67" s="1" t="s">
        <v>125</v>
      </c>
      <c r="E67" s="1">
        <v>1660</v>
      </c>
      <c r="F67" s="1"/>
      <c r="G67" s="1"/>
      <c r="H67" s="1"/>
      <c r="I67" s="1"/>
      <c r="J67" s="1">
        <f t="shared" si="0"/>
        <v>0</v>
      </c>
      <c r="K67" s="1"/>
    </row>
    <row r="68" spans="1:11" ht="19.5" customHeight="1" x14ac:dyDescent="0.3">
      <c r="A68" s="1">
        <v>66</v>
      </c>
      <c r="B68" s="10">
        <v>46089</v>
      </c>
      <c r="C68" s="1" t="s">
        <v>124</v>
      </c>
      <c r="D68" s="1" t="s">
        <v>125</v>
      </c>
      <c r="E68" s="1">
        <v>1660</v>
      </c>
      <c r="F68" s="1"/>
      <c r="G68" s="1"/>
      <c r="H68" s="1"/>
      <c r="I68" s="1"/>
      <c r="J68" s="1">
        <f t="shared" ref="J68:J131" si="1">E68*F68-G68-H68+I68</f>
        <v>0</v>
      </c>
      <c r="K68" s="1"/>
    </row>
    <row r="69" spans="1:11" ht="19.5" customHeight="1" x14ac:dyDescent="0.3">
      <c r="A69" s="1">
        <v>67</v>
      </c>
      <c r="B69" s="10">
        <v>46090</v>
      </c>
      <c r="C69" s="1" t="s">
        <v>124</v>
      </c>
      <c r="D69" s="1" t="s">
        <v>125</v>
      </c>
      <c r="E69" s="1">
        <v>1660</v>
      </c>
      <c r="F69" s="1"/>
      <c r="G69" s="1"/>
      <c r="H69" s="1"/>
      <c r="I69" s="1"/>
      <c r="J69" s="1">
        <f t="shared" si="1"/>
        <v>0</v>
      </c>
      <c r="K69" s="1"/>
    </row>
    <row r="70" spans="1:11" ht="19.5" customHeight="1" x14ac:dyDescent="0.3">
      <c r="A70" s="1">
        <v>68</v>
      </c>
      <c r="B70" s="10">
        <v>46091</v>
      </c>
      <c r="C70" s="1" t="s">
        <v>124</v>
      </c>
      <c r="D70" s="1" t="s">
        <v>125</v>
      </c>
      <c r="E70" s="1">
        <v>1660</v>
      </c>
      <c r="F70" s="1"/>
      <c r="G70" s="1"/>
      <c r="H70" s="1"/>
      <c r="I70" s="1"/>
      <c r="J70" s="1">
        <f t="shared" si="1"/>
        <v>0</v>
      </c>
      <c r="K70" s="1"/>
    </row>
    <row r="71" spans="1:11" ht="19.5" customHeight="1" x14ac:dyDescent="0.3">
      <c r="A71" s="1">
        <v>69</v>
      </c>
      <c r="B71" s="10">
        <v>46092</v>
      </c>
      <c r="C71" s="1" t="s">
        <v>124</v>
      </c>
      <c r="D71" s="1" t="s">
        <v>125</v>
      </c>
      <c r="E71" s="1">
        <v>1660</v>
      </c>
      <c r="F71" s="1"/>
      <c r="G71" s="1"/>
      <c r="H71" s="1"/>
      <c r="I71" s="1"/>
      <c r="J71" s="1">
        <f t="shared" si="1"/>
        <v>0</v>
      </c>
      <c r="K71" s="1"/>
    </row>
    <row r="72" spans="1:11" ht="19.5" customHeight="1" x14ac:dyDescent="0.3">
      <c r="A72" s="1">
        <v>70</v>
      </c>
      <c r="B72" s="10">
        <v>46093</v>
      </c>
      <c r="C72" s="1" t="s">
        <v>124</v>
      </c>
      <c r="D72" s="1" t="s">
        <v>125</v>
      </c>
      <c r="E72" s="1">
        <v>1660</v>
      </c>
      <c r="F72" s="1"/>
      <c r="G72" s="1"/>
      <c r="H72" s="1"/>
      <c r="I72" s="1"/>
      <c r="J72" s="1">
        <f t="shared" si="1"/>
        <v>0</v>
      </c>
      <c r="K72" s="1"/>
    </row>
    <row r="73" spans="1:11" ht="19.5" customHeight="1" x14ac:dyDescent="0.3">
      <c r="A73" s="1">
        <v>71</v>
      </c>
      <c r="B73" s="10">
        <v>46094</v>
      </c>
      <c r="C73" s="1" t="s">
        <v>124</v>
      </c>
      <c r="D73" s="1" t="s">
        <v>125</v>
      </c>
      <c r="E73" s="1">
        <v>1660</v>
      </c>
      <c r="F73" s="1"/>
      <c r="G73" s="1"/>
      <c r="H73" s="1"/>
      <c r="I73" s="1"/>
      <c r="J73" s="1">
        <f t="shared" si="1"/>
        <v>0</v>
      </c>
      <c r="K73" s="1"/>
    </row>
    <row r="74" spans="1:11" ht="19.5" customHeight="1" x14ac:dyDescent="0.3">
      <c r="A74" s="1">
        <v>72</v>
      </c>
      <c r="B74" s="10">
        <v>46095</v>
      </c>
      <c r="C74" s="1" t="s">
        <v>124</v>
      </c>
      <c r="D74" s="1" t="s">
        <v>125</v>
      </c>
      <c r="E74" s="1">
        <v>1660</v>
      </c>
      <c r="F74" s="1"/>
      <c r="G74" s="1"/>
      <c r="H74" s="1"/>
      <c r="I74" s="1"/>
      <c r="J74" s="1">
        <f t="shared" si="1"/>
        <v>0</v>
      </c>
      <c r="K74" s="1"/>
    </row>
    <row r="75" spans="1:11" ht="19.5" customHeight="1" x14ac:dyDescent="0.3">
      <c r="A75" s="1">
        <v>73</v>
      </c>
      <c r="B75" s="10">
        <v>46096</v>
      </c>
      <c r="C75" s="1" t="s">
        <v>124</v>
      </c>
      <c r="D75" s="1" t="s">
        <v>125</v>
      </c>
      <c r="E75" s="1">
        <v>1660</v>
      </c>
      <c r="F75" s="1"/>
      <c r="G75" s="1"/>
      <c r="H75" s="1"/>
      <c r="I75" s="1"/>
      <c r="J75" s="1">
        <f t="shared" si="1"/>
        <v>0</v>
      </c>
      <c r="K75" s="1"/>
    </row>
    <row r="76" spans="1:11" ht="19.5" customHeight="1" x14ac:dyDescent="0.3">
      <c r="A76" s="1">
        <v>74</v>
      </c>
      <c r="B76" s="10">
        <v>46097</v>
      </c>
      <c r="C76" s="1" t="s">
        <v>124</v>
      </c>
      <c r="D76" s="1" t="s">
        <v>125</v>
      </c>
      <c r="E76" s="1">
        <v>1660</v>
      </c>
      <c r="F76" s="1"/>
      <c r="G76" s="1"/>
      <c r="H76" s="1"/>
      <c r="I76" s="1"/>
      <c r="J76" s="1">
        <f t="shared" si="1"/>
        <v>0</v>
      </c>
      <c r="K76" s="1"/>
    </row>
    <row r="77" spans="1:11" ht="19.5" customHeight="1" x14ac:dyDescent="0.3">
      <c r="A77" s="1">
        <v>75</v>
      </c>
      <c r="B77" s="10">
        <v>46098</v>
      </c>
      <c r="C77" s="1" t="s">
        <v>124</v>
      </c>
      <c r="D77" s="1" t="s">
        <v>125</v>
      </c>
      <c r="E77" s="1">
        <v>1660</v>
      </c>
      <c r="F77" s="1"/>
      <c r="G77" s="1"/>
      <c r="H77" s="1"/>
      <c r="I77" s="1"/>
      <c r="J77" s="1">
        <f t="shared" si="1"/>
        <v>0</v>
      </c>
      <c r="K77" s="1"/>
    </row>
    <row r="78" spans="1:11" ht="19.5" customHeight="1" x14ac:dyDescent="0.3">
      <c r="A78" s="1">
        <v>76</v>
      </c>
      <c r="B78" s="10">
        <v>46099</v>
      </c>
      <c r="C78" s="1" t="s">
        <v>124</v>
      </c>
      <c r="D78" s="1" t="s">
        <v>125</v>
      </c>
      <c r="E78" s="1">
        <v>1660</v>
      </c>
      <c r="F78" s="1"/>
      <c r="G78" s="1"/>
      <c r="H78" s="1"/>
      <c r="I78" s="1"/>
      <c r="J78" s="1">
        <f t="shared" si="1"/>
        <v>0</v>
      </c>
      <c r="K78" s="1"/>
    </row>
    <row r="79" spans="1:11" ht="19.5" customHeight="1" x14ac:dyDescent="0.3">
      <c r="A79" s="1">
        <v>77</v>
      </c>
      <c r="B79" s="10">
        <v>46100</v>
      </c>
      <c r="C79" s="1" t="s">
        <v>124</v>
      </c>
      <c r="D79" s="1" t="s">
        <v>125</v>
      </c>
      <c r="E79" s="1">
        <v>1660</v>
      </c>
      <c r="F79" s="1"/>
      <c r="G79" s="1"/>
      <c r="H79" s="1"/>
      <c r="I79" s="1"/>
      <c r="J79" s="1">
        <f t="shared" si="1"/>
        <v>0</v>
      </c>
      <c r="K79" s="1"/>
    </row>
    <row r="80" spans="1:11" ht="19.5" customHeight="1" x14ac:dyDescent="0.3">
      <c r="A80" s="1">
        <v>78</v>
      </c>
      <c r="B80" s="10">
        <v>46101</v>
      </c>
      <c r="C80" s="1" t="s">
        <v>124</v>
      </c>
      <c r="D80" s="1" t="s">
        <v>125</v>
      </c>
      <c r="E80" s="1">
        <v>1660</v>
      </c>
      <c r="F80" s="1"/>
      <c r="G80" s="1"/>
      <c r="H80" s="1"/>
      <c r="I80" s="1"/>
      <c r="J80" s="1">
        <f t="shared" si="1"/>
        <v>0</v>
      </c>
      <c r="K80" s="1"/>
    </row>
    <row r="81" spans="1:11" ht="19.5" customHeight="1" x14ac:dyDescent="0.3">
      <c r="A81" s="1">
        <v>79</v>
      </c>
      <c r="B81" s="10">
        <v>46102</v>
      </c>
      <c r="C81" s="1" t="s">
        <v>124</v>
      </c>
      <c r="D81" s="1" t="s">
        <v>125</v>
      </c>
      <c r="E81" s="1">
        <v>1660</v>
      </c>
      <c r="F81" s="1"/>
      <c r="G81" s="1"/>
      <c r="H81" s="1"/>
      <c r="I81" s="1"/>
      <c r="J81" s="1">
        <f t="shared" si="1"/>
        <v>0</v>
      </c>
      <c r="K81" s="1"/>
    </row>
    <row r="82" spans="1:11" ht="19.5" customHeight="1" x14ac:dyDescent="0.3">
      <c r="A82" s="1">
        <v>80</v>
      </c>
      <c r="B82" s="10">
        <v>46103</v>
      </c>
      <c r="C82" s="1" t="s">
        <v>124</v>
      </c>
      <c r="D82" s="1" t="s">
        <v>125</v>
      </c>
      <c r="E82" s="1">
        <v>1660</v>
      </c>
      <c r="F82" s="1"/>
      <c r="G82" s="1"/>
      <c r="H82" s="1"/>
      <c r="I82" s="1"/>
      <c r="J82" s="1">
        <f t="shared" si="1"/>
        <v>0</v>
      </c>
      <c r="K82" s="1"/>
    </row>
    <row r="83" spans="1:11" ht="19.5" customHeight="1" x14ac:dyDescent="0.3">
      <c r="A83" s="1">
        <v>81</v>
      </c>
      <c r="B83" s="10">
        <v>46104</v>
      </c>
      <c r="C83" s="1" t="s">
        <v>124</v>
      </c>
      <c r="D83" s="1" t="s">
        <v>125</v>
      </c>
      <c r="E83" s="1">
        <v>1660</v>
      </c>
      <c r="F83" s="1"/>
      <c r="G83" s="1"/>
      <c r="H83" s="1"/>
      <c r="I83" s="1"/>
      <c r="J83" s="1">
        <f t="shared" si="1"/>
        <v>0</v>
      </c>
      <c r="K83" s="1"/>
    </row>
    <row r="84" spans="1:11" ht="19.5" customHeight="1" x14ac:dyDescent="0.3">
      <c r="A84" s="1">
        <v>82</v>
      </c>
      <c r="B84" s="10">
        <v>46105</v>
      </c>
      <c r="C84" s="1" t="s">
        <v>124</v>
      </c>
      <c r="D84" s="1" t="s">
        <v>125</v>
      </c>
      <c r="E84" s="1">
        <v>1660</v>
      </c>
      <c r="F84" s="1"/>
      <c r="G84" s="1"/>
      <c r="H84" s="1"/>
      <c r="I84" s="1"/>
      <c r="J84" s="1">
        <f t="shared" si="1"/>
        <v>0</v>
      </c>
      <c r="K84" s="1"/>
    </row>
    <row r="85" spans="1:11" ht="19.5" customHeight="1" x14ac:dyDescent="0.3">
      <c r="A85" s="1">
        <v>83</v>
      </c>
      <c r="B85" s="10">
        <v>46106</v>
      </c>
      <c r="C85" s="1" t="s">
        <v>124</v>
      </c>
      <c r="D85" s="1" t="s">
        <v>125</v>
      </c>
      <c r="E85" s="1">
        <v>1660</v>
      </c>
      <c r="F85" s="1"/>
      <c r="G85" s="1"/>
      <c r="H85" s="1"/>
      <c r="I85" s="1"/>
      <c r="J85" s="1">
        <f t="shared" si="1"/>
        <v>0</v>
      </c>
      <c r="K85" s="1"/>
    </row>
    <row r="86" spans="1:11" ht="19.5" customHeight="1" x14ac:dyDescent="0.3">
      <c r="A86" s="1">
        <v>84</v>
      </c>
      <c r="B86" s="10">
        <v>46107</v>
      </c>
      <c r="C86" s="1" t="s">
        <v>124</v>
      </c>
      <c r="D86" s="1" t="s">
        <v>125</v>
      </c>
      <c r="E86" s="1">
        <v>1660</v>
      </c>
      <c r="F86" s="1"/>
      <c r="G86" s="1"/>
      <c r="H86" s="1"/>
      <c r="I86" s="1"/>
      <c r="J86" s="1">
        <f t="shared" si="1"/>
        <v>0</v>
      </c>
      <c r="K86" s="1"/>
    </row>
    <row r="87" spans="1:11" ht="19.5" customHeight="1" x14ac:dyDescent="0.3">
      <c r="A87" s="1">
        <v>85</v>
      </c>
      <c r="B87" s="10">
        <v>46108</v>
      </c>
      <c r="C87" s="1" t="s">
        <v>124</v>
      </c>
      <c r="D87" s="1" t="s">
        <v>125</v>
      </c>
      <c r="E87" s="1">
        <v>1660</v>
      </c>
      <c r="F87" s="1"/>
      <c r="G87" s="1"/>
      <c r="H87" s="1"/>
      <c r="I87" s="1"/>
      <c r="J87" s="1">
        <f t="shared" si="1"/>
        <v>0</v>
      </c>
      <c r="K87" s="1"/>
    </row>
    <row r="88" spans="1:11" ht="19.5" customHeight="1" x14ac:dyDescent="0.3">
      <c r="A88" s="1">
        <v>86</v>
      </c>
      <c r="B88" s="10">
        <v>46109</v>
      </c>
      <c r="C88" s="1" t="s">
        <v>124</v>
      </c>
      <c r="D88" s="1" t="s">
        <v>125</v>
      </c>
      <c r="E88" s="1">
        <v>1660</v>
      </c>
      <c r="F88" s="1"/>
      <c r="G88" s="1"/>
      <c r="H88" s="1"/>
      <c r="I88" s="1"/>
      <c r="J88" s="1">
        <f t="shared" si="1"/>
        <v>0</v>
      </c>
      <c r="K88" s="1"/>
    </row>
    <row r="89" spans="1:11" ht="19.5" customHeight="1" x14ac:dyDescent="0.3">
      <c r="A89" s="1">
        <v>87</v>
      </c>
      <c r="B89" s="10">
        <v>46110</v>
      </c>
      <c r="C89" s="1" t="s">
        <v>124</v>
      </c>
      <c r="D89" s="1" t="s">
        <v>125</v>
      </c>
      <c r="E89" s="1">
        <v>1660</v>
      </c>
      <c r="F89" s="1"/>
      <c r="G89" s="1"/>
      <c r="H89" s="1"/>
      <c r="I89" s="1"/>
      <c r="J89" s="1">
        <f t="shared" si="1"/>
        <v>0</v>
      </c>
      <c r="K89" s="1"/>
    </row>
    <row r="90" spans="1:11" ht="19.5" customHeight="1" x14ac:dyDescent="0.3">
      <c r="A90" s="1">
        <v>88</v>
      </c>
      <c r="B90" s="10">
        <v>46111</v>
      </c>
      <c r="C90" s="1" t="s">
        <v>124</v>
      </c>
      <c r="D90" s="1" t="s">
        <v>125</v>
      </c>
      <c r="E90" s="1">
        <v>1660</v>
      </c>
      <c r="F90" s="1"/>
      <c r="G90" s="1"/>
      <c r="H90" s="1"/>
      <c r="I90" s="1"/>
      <c r="J90" s="1">
        <f t="shared" si="1"/>
        <v>0</v>
      </c>
      <c r="K90" s="1"/>
    </row>
    <row r="91" spans="1:11" ht="19.5" customHeight="1" x14ac:dyDescent="0.3">
      <c r="A91" s="1">
        <v>89</v>
      </c>
      <c r="B91" s="10">
        <v>46112</v>
      </c>
      <c r="C91" s="1" t="s">
        <v>124</v>
      </c>
      <c r="D91" s="1" t="s">
        <v>125</v>
      </c>
      <c r="E91" s="1">
        <v>1660</v>
      </c>
      <c r="F91" s="1"/>
      <c r="G91" s="1"/>
      <c r="H91" s="1"/>
      <c r="I91" s="1"/>
      <c r="J91" s="1">
        <f t="shared" si="1"/>
        <v>0</v>
      </c>
      <c r="K91" s="1"/>
    </row>
    <row r="92" spans="1:11" ht="19.5" customHeight="1" x14ac:dyDescent="0.3">
      <c r="A92" s="1">
        <v>90</v>
      </c>
      <c r="B92" s="10">
        <v>46113</v>
      </c>
      <c r="C92" s="1" t="s">
        <v>124</v>
      </c>
      <c r="D92" s="1" t="s">
        <v>125</v>
      </c>
      <c r="E92" s="1">
        <v>1660</v>
      </c>
      <c r="F92" s="1"/>
      <c r="G92" s="1"/>
      <c r="H92" s="1"/>
      <c r="I92" s="1"/>
      <c r="J92" s="1">
        <f t="shared" si="1"/>
        <v>0</v>
      </c>
      <c r="K92" s="1"/>
    </row>
    <row r="93" spans="1:11" ht="19.5" customHeight="1" x14ac:dyDescent="0.3">
      <c r="A93" s="1">
        <v>91</v>
      </c>
      <c r="B93" s="10">
        <v>46114</v>
      </c>
      <c r="C93" s="1" t="s">
        <v>124</v>
      </c>
      <c r="D93" s="1" t="s">
        <v>125</v>
      </c>
      <c r="E93" s="1">
        <v>1660</v>
      </c>
      <c r="F93" s="1"/>
      <c r="G93" s="1"/>
      <c r="H93" s="1"/>
      <c r="I93" s="1"/>
      <c r="J93" s="1">
        <f t="shared" si="1"/>
        <v>0</v>
      </c>
      <c r="K93" s="1"/>
    </row>
    <row r="94" spans="1:11" ht="19.5" customHeight="1" x14ac:dyDescent="0.3">
      <c r="A94" s="1">
        <v>92</v>
      </c>
      <c r="B94" s="10">
        <v>46115</v>
      </c>
      <c r="C94" s="1" t="s">
        <v>124</v>
      </c>
      <c r="D94" s="1" t="s">
        <v>125</v>
      </c>
      <c r="E94" s="1">
        <v>1660</v>
      </c>
      <c r="F94" s="1"/>
      <c r="G94" s="1"/>
      <c r="H94" s="1"/>
      <c r="I94" s="1"/>
      <c r="J94" s="1">
        <f t="shared" si="1"/>
        <v>0</v>
      </c>
      <c r="K94" s="1"/>
    </row>
    <row r="95" spans="1:11" ht="19.5" customHeight="1" x14ac:dyDescent="0.3">
      <c r="A95" s="1">
        <v>93</v>
      </c>
      <c r="B95" s="10">
        <v>46116</v>
      </c>
      <c r="C95" s="1" t="s">
        <v>124</v>
      </c>
      <c r="D95" s="1" t="s">
        <v>125</v>
      </c>
      <c r="E95" s="1">
        <v>1660</v>
      </c>
      <c r="F95" s="1"/>
      <c r="G95" s="1"/>
      <c r="H95" s="1"/>
      <c r="I95" s="1"/>
      <c r="J95" s="1">
        <f t="shared" si="1"/>
        <v>0</v>
      </c>
      <c r="K95" s="1"/>
    </row>
    <row r="96" spans="1:11" ht="19.5" customHeight="1" x14ac:dyDescent="0.3">
      <c r="A96" s="1">
        <v>94</v>
      </c>
      <c r="B96" s="10">
        <v>46117</v>
      </c>
      <c r="C96" s="1" t="s">
        <v>124</v>
      </c>
      <c r="D96" s="1" t="s">
        <v>125</v>
      </c>
      <c r="E96" s="1">
        <v>1660</v>
      </c>
      <c r="F96" s="1"/>
      <c r="G96" s="1"/>
      <c r="H96" s="1"/>
      <c r="I96" s="1"/>
      <c r="J96" s="1">
        <f t="shared" si="1"/>
        <v>0</v>
      </c>
      <c r="K96" s="1"/>
    </row>
    <row r="97" spans="1:11" ht="19.5" customHeight="1" x14ac:dyDescent="0.3">
      <c r="A97" s="1">
        <v>95</v>
      </c>
      <c r="B97" s="10">
        <v>46118</v>
      </c>
      <c r="C97" s="1" t="s">
        <v>124</v>
      </c>
      <c r="D97" s="1" t="s">
        <v>125</v>
      </c>
      <c r="E97" s="1">
        <v>1660</v>
      </c>
      <c r="F97" s="1"/>
      <c r="G97" s="1"/>
      <c r="H97" s="1"/>
      <c r="I97" s="1"/>
      <c r="J97" s="1">
        <f t="shared" si="1"/>
        <v>0</v>
      </c>
      <c r="K97" s="1"/>
    </row>
    <row r="98" spans="1:11" ht="19.5" customHeight="1" x14ac:dyDescent="0.3">
      <c r="A98" s="1">
        <v>96</v>
      </c>
      <c r="B98" s="10">
        <v>46119</v>
      </c>
      <c r="C98" s="1" t="s">
        <v>124</v>
      </c>
      <c r="D98" s="1" t="s">
        <v>125</v>
      </c>
      <c r="E98" s="1">
        <v>1660</v>
      </c>
      <c r="F98" s="1"/>
      <c r="G98" s="1"/>
      <c r="H98" s="1"/>
      <c r="I98" s="1"/>
      <c r="J98" s="1">
        <f t="shared" si="1"/>
        <v>0</v>
      </c>
      <c r="K98" s="1"/>
    </row>
    <row r="99" spans="1:11" ht="19.5" customHeight="1" x14ac:dyDescent="0.3">
      <c r="A99" s="1">
        <v>97</v>
      </c>
      <c r="B99" s="10">
        <v>46120</v>
      </c>
      <c r="C99" s="1" t="s">
        <v>124</v>
      </c>
      <c r="D99" s="1" t="s">
        <v>125</v>
      </c>
      <c r="E99" s="1">
        <v>1660</v>
      </c>
      <c r="F99" s="1"/>
      <c r="G99" s="1"/>
      <c r="H99" s="1"/>
      <c r="I99" s="1"/>
      <c r="J99" s="1">
        <f t="shared" si="1"/>
        <v>0</v>
      </c>
      <c r="K99" s="1"/>
    </row>
    <row r="100" spans="1:11" ht="19.5" customHeight="1" x14ac:dyDescent="0.3">
      <c r="A100" s="1">
        <v>98</v>
      </c>
      <c r="B100" s="10">
        <v>46121</v>
      </c>
      <c r="C100" s="1" t="s">
        <v>124</v>
      </c>
      <c r="D100" s="1" t="s">
        <v>125</v>
      </c>
      <c r="E100" s="1">
        <v>1660</v>
      </c>
      <c r="F100" s="1"/>
      <c r="G100" s="1"/>
      <c r="H100" s="1"/>
      <c r="I100" s="1"/>
      <c r="J100" s="1">
        <f t="shared" si="1"/>
        <v>0</v>
      </c>
      <c r="K100" s="1"/>
    </row>
    <row r="101" spans="1:11" ht="19.5" customHeight="1" x14ac:dyDescent="0.3">
      <c r="A101" s="1">
        <v>99</v>
      </c>
      <c r="B101" s="10">
        <v>46122</v>
      </c>
      <c r="C101" s="1" t="s">
        <v>124</v>
      </c>
      <c r="D101" s="1" t="s">
        <v>125</v>
      </c>
      <c r="E101" s="1">
        <v>1660</v>
      </c>
      <c r="F101" s="1"/>
      <c r="G101" s="1"/>
      <c r="H101" s="1"/>
      <c r="I101" s="1"/>
      <c r="J101" s="1">
        <f t="shared" si="1"/>
        <v>0</v>
      </c>
      <c r="K101" s="1"/>
    </row>
    <row r="102" spans="1:11" ht="19.5" customHeight="1" x14ac:dyDescent="0.3">
      <c r="A102" s="1">
        <v>100</v>
      </c>
      <c r="B102" s="10">
        <v>46123</v>
      </c>
      <c r="C102" s="1" t="s">
        <v>124</v>
      </c>
      <c r="D102" s="1" t="s">
        <v>125</v>
      </c>
      <c r="E102" s="1">
        <v>1660</v>
      </c>
      <c r="F102" s="1"/>
      <c r="G102" s="1"/>
      <c r="H102" s="1"/>
      <c r="I102" s="1"/>
      <c r="J102" s="1">
        <f t="shared" si="1"/>
        <v>0</v>
      </c>
      <c r="K102" s="1"/>
    </row>
    <row r="103" spans="1:11" ht="19.5" customHeight="1" x14ac:dyDescent="0.3">
      <c r="A103" s="1">
        <v>101</v>
      </c>
      <c r="B103" s="10">
        <v>46124</v>
      </c>
      <c r="C103" s="1" t="s">
        <v>124</v>
      </c>
      <c r="D103" s="1" t="s">
        <v>125</v>
      </c>
      <c r="E103" s="1">
        <v>1660</v>
      </c>
      <c r="F103" s="1"/>
      <c r="G103" s="1"/>
      <c r="H103" s="1"/>
      <c r="I103" s="1"/>
      <c r="J103" s="1">
        <f t="shared" si="1"/>
        <v>0</v>
      </c>
      <c r="K103" s="1"/>
    </row>
    <row r="104" spans="1:11" ht="19.5" customHeight="1" x14ac:dyDescent="0.3">
      <c r="A104" s="1">
        <v>102</v>
      </c>
      <c r="B104" s="10">
        <v>46125</v>
      </c>
      <c r="C104" s="1" t="s">
        <v>124</v>
      </c>
      <c r="D104" s="1" t="s">
        <v>125</v>
      </c>
      <c r="E104" s="1">
        <v>1660</v>
      </c>
      <c r="F104" s="1"/>
      <c r="G104" s="1"/>
      <c r="H104" s="1"/>
      <c r="I104" s="1"/>
      <c r="J104" s="1">
        <f t="shared" si="1"/>
        <v>0</v>
      </c>
      <c r="K104" s="1"/>
    </row>
    <row r="105" spans="1:11" ht="19.5" customHeight="1" x14ac:dyDescent="0.3">
      <c r="A105" s="1">
        <v>103</v>
      </c>
      <c r="B105" s="10">
        <v>46126</v>
      </c>
      <c r="C105" s="1" t="s">
        <v>124</v>
      </c>
      <c r="D105" s="1" t="s">
        <v>125</v>
      </c>
      <c r="E105" s="1">
        <v>1660</v>
      </c>
      <c r="F105" s="1"/>
      <c r="G105" s="1"/>
      <c r="H105" s="1"/>
      <c r="I105" s="1"/>
      <c r="J105" s="1">
        <f t="shared" si="1"/>
        <v>0</v>
      </c>
      <c r="K105" s="1"/>
    </row>
    <row r="106" spans="1:11" ht="19.5" customHeight="1" x14ac:dyDescent="0.3">
      <c r="A106" s="1">
        <v>104</v>
      </c>
      <c r="B106" s="10">
        <v>46127</v>
      </c>
      <c r="C106" s="1" t="s">
        <v>124</v>
      </c>
      <c r="D106" s="1" t="s">
        <v>125</v>
      </c>
      <c r="E106" s="1">
        <v>1660</v>
      </c>
      <c r="F106" s="1"/>
      <c r="G106" s="1"/>
      <c r="H106" s="1"/>
      <c r="I106" s="1"/>
      <c r="J106" s="1">
        <f t="shared" si="1"/>
        <v>0</v>
      </c>
      <c r="K106" s="1"/>
    </row>
    <row r="107" spans="1:11" ht="19.5" customHeight="1" x14ac:dyDescent="0.3">
      <c r="A107" s="1">
        <v>105</v>
      </c>
      <c r="B107" s="10">
        <v>46128</v>
      </c>
      <c r="C107" s="1" t="s">
        <v>124</v>
      </c>
      <c r="D107" s="1" t="s">
        <v>125</v>
      </c>
      <c r="E107" s="1">
        <v>1660</v>
      </c>
      <c r="F107" s="1"/>
      <c r="G107" s="1"/>
      <c r="H107" s="1"/>
      <c r="I107" s="1"/>
      <c r="J107" s="1">
        <f t="shared" si="1"/>
        <v>0</v>
      </c>
      <c r="K107" s="1"/>
    </row>
    <row r="108" spans="1:11" ht="19.5" customHeight="1" x14ac:dyDescent="0.3">
      <c r="A108" s="1">
        <v>106</v>
      </c>
      <c r="B108" s="10">
        <v>46129</v>
      </c>
      <c r="C108" s="1" t="s">
        <v>124</v>
      </c>
      <c r="D108" s="1" t="s">
        <v>125</v>
      </c>
      <c r="E108" s="1">
        <v>1660</v>
      </c>
      <c r="F108" s="1"/>
      <c r="G108" s="1"/>
      <c r="H108" s="1"/>
      <c r="I108" s="1"/>
      <c r="J108" s="1">
        <f t="shared" si="1"/>
        <v>0</v>
      </c>
      <c r="K108" s="1"/>
    </row>
    <row r="109" spans="1:11" ht="19.5" customHeight="1" x14ac:dyDescent="0.3">
      <c r="A109" s="1">
        <v>107</v>
      </c>
      <c r="B109" s="10">
        <v>46130</v>
      </c>
      <c r="C109" s="1" t="s">
        <v>124</v>
      </c>
      <c r="D109" s="1" t="s">
        <v>125</v>
      </c>
      <c r="E109" s="1">
        <v>1660</v>
      </c>
      <c r="F109" s="1"/>
      <c r="G109" s="1"/>
      <c r="H109" s="1"/>
      <c r="I109" s="1"/>
      <c r="J109" s="1">
        <f t="shared" si="1"/>
        <v>0</v>
      </c>
      <c r="K109" s="1"/>
    </row>
    <row r="110" spans="1:11" ht="19.5" customHeight="1" x14ac:dyDescent="0.3">
      <c r="A110" s="1">
        <v>108</v>
      </c>
      <c r="B110" s="10">
        <v>46131</v>
      </c>
      <c r="C110" s="1" t="s">
        <v>124</v>
      </c>
      <c r="D110" s="1" t="s">
        <v>125</v>
      </c>
      <c r="E110" s="1">
        <v>1660</v>
      </c>
      <c r="F110" s="1"/>
      <c r="G110" s="1"/>
      <c r="H110" s="1"/>
      <c r="I110" s="1"/>
      <c r="J110" s="1">
        <f t="shared" si="1"/>
        <v>0</v>
      </c>
      <c r="K110" s="1"/>
    </row>
    <row r="111" spans="1:11" ht="19.5" customHeight="1" x14ac:dyDescent="0.3">
      <c r="A111" s="1">
        <v>109</v>
      </c>
      <c r="B111" s="10">
        <v>46132</v>
      </c>
      <c r="C111" s="1" t="s">
        <v>124</v>
      </c>
      <c r="D111" s="1" t="s">
        <v>125</v>
      </c>
      <c r="E111" s="1">
        <v>1660</v>
      </c>
      <c r="F111" s="1"/>
      <c r="G111" s="1"/>
      <c r="H111" s="1"/>
      <c r="I111" s="1"/>
      <c r="J111" s="1">
        <f t="shared" si="1"/>
        <v>0</v>
      </c>
      <c r="K111" s="1"/>
    </row>
    <row r="112" spans="1:11" ht="19.5" customHeight="1" x14ac:dyDescent="0.3">
      <c r="A112" s="1">
        <v>110</v>
      </c>
      <c r="B112" s="10">
        <v>46133</v>
      </c>
      <c r="C112" s="1" t="s">
        <v>124</v>
      </c>
      <c r="D112" s="1" t="s">
        <v>125</v>
      </c>
      <c r="E112" s="1">
        <v>1660</v>
      </c>
      <c r="F112" s="1"/>
      <c r="G112" s="1"/>
      <c r="H112" s="1"/>
      <c r="I112" s="1"/>
      <c r="J112" s="1">
        <f t="shared" si="1"/>
        <v>0</v>
      </c>
      <c r="K112" s="1"/>
    </row>
    <row r="113" spans="1:11" ht="19.5" customHeight="1" x14ac:dyDescent="0.3">
      <c r="A113" s="1">
        <v>111</v>
      </c>
      <c r="B113" s="10">
        <v>46134</v>
      </c>
      <c r="C113" s="1" t="s">
        <v>124</v>
      </c>
      <c r="D113" s="1" t="s">
        <v>125</v>
      </c>
      <c r="E113" s="1">
        <v>1660</v>
      </c>
      <c r="F113" s="1"/>
      <c r="G113" s="1"/>
      <c r="H113" s="1"/>
      <c r="I113" s="1"/>
      <c r="J113" s="1">
        <f t="shared" si="1"/>
        <v>0</v>
      </c>
      <c r="K113" s="1"/>
    </row>
    <row r="114" spans="1:11" ht="19.5" customHeight="1" x14ac:dyDescent="0.3">
      <c r="A114" s="1">
        <v>112</v>
      </c>
      <c r="B114" s="10">
        <v>46135</v>
      </c>
      <c r="C114" s="1" t="s">
        <v>124</v>
      </c>
      <c r="D114" s="1" t="s">
        <v>125</v>
      </c>
      <c r="E114" s="1">
        <v>1660</v>
      </c>
      <c r="F114" s="1"/>
      <c r="G114" s="1"/>
      <c r="H114" s="1"/>
      <c r="I114" s="1"/>
      <c r="J114" s="1">
        <f t="shared" si="1"/>
        <v>0</v>
      </c>
      <c r="K114" s="1"/>
    </row>
    <row r="115" spans="1:11" ht="19.5" customHeight="1" x14ac:dyDescent="0.3">
      <c r="A115" s="1">
        <v>113</v>
      </c>
      <c r="B115" s="10">
        <v>46136</v>
      </c>
      <c r="C115" s="1" t="s">
        <v>124</v>
      </c>
      <c r="D115" s="1" t="s">
        <v>125</v>
      </c>
      <c r="E115" s="1">
        <v>1660</v>
      </c>
      <c r="F115" s="1"/>
      <c r="G115" s="1"/>
      <c r="H115" s="1"/>
      <c r="I115" s="1"/>
      <c r="J115" s="1">
        <f t="shared" si="1"/>
        <v>0</v>
      </c>
      <c r="K115" s="1"/>
    </row>
    <row r="116" spans="1:11" ht="19.5" customHeight="1" x14ac:dyDescent="0.3">
      <c r="A116" s="1">
        <v>114</v>
      </c>
      <c r="B116" s="10">
        <v>46137</v>
      </c>
      <c r="C116" s="1" t="s">
        <v>124</v>
      </c>
      <c r="D116" s="1" t="s">
        <v>125</v>
      </c>
      <c r="E116" s="1">
        <v>1660</v>
      </c>
      <c r="F116" s="1"/>
      <c r="G116" s="1"/>
      <c r="H116" s="1"/>
      <c r="I116" s="1"/>
      <c r="J116" s="1">
        <f t="shared" si="1"/>
        <v>0</v>
      </c>
      <c r="K116" s="1"/>
    </row>
    <row r="117" spans="1:11" ht="19.5" customHeight="1" x14ac:dyDescent="0.3">
      <c r="A117" s="1">
        <v>115</v>
      </c>
      <c r="B117" s="10">
        <v>46138</v>
      </c>
      <c r="C117" s="1" t="s">
        <v>124</v>
      </c>
      <c r="D117" s="1" t="s">
        <v>125</v>
      </c>
      <c r="E117" s="1">
        <v>1660</v>
      </c>
      <c r="F117" s="1"/>
      <c r="G117" s="1"/>
      <c r="H117" s="1"/>
      <c r="I117" s="1"/>
      <c r="J117" s="1">
        <f t="shared" si="1"/>
        <v>0</v>
      </c>
      <c r="K117" s="1"/>
    </row>
    <row r="118" spans="1:11" ht="19.5" customHeight="1" x14ac:dyDescent="0.3">
      <c r="A118" s="1">
        <v>116</v>
      </c>
      <c r="B118" s="10">
        <v>46139</v>
      </c>
      <c r="C118" s="1" t="s">
        <v>124</v>
      </c>
      <c r="D118" s="1" t="s">
        <v>125</v>
      </c>
      <c r="E118" s="1">
        <v>1660</v>
      </c>
      <c r="F118" s="1"/>
      <c r="G118" s="1"/>
      <c r="H118" s="1"/>
      <c r="I118" s="1"/>
      <c r="J118" s="1">
        <f t="shared" si="1"/>
        <v>0</v>
      </c>
      <c r="K118" s="1"/>
    </row>
    <row r="119" spans="1:11" ht="19.5" customHeight="1" x14ac:dyDescent="0.3">
      <c r="A119" s="1">
        <v>117</v>
      </c>
      <c r="B119" s="10">
        <v>46140</v>
      </c>
      <c r="C119" s="1" t="s">
        <v>124</v>
      </c>
      <c r="D119" s="1" t="s">
        <v>125</v>
      </c>
      <c r="E119" s="1">
        <v>1660</v>
      </c>
      <c r="F119" s="1"/>
      <c r="G119" s="1"/>
      <c r="H119" s="1"/>
      <c r="I119" s="1"/>
      <c r="J119" s="1">
        <f t="shared" si="1"/>
        <v>0</v>
      </c>
      <c r="K119" s="1"/>
    </row>
    <row r="120" spans="1:11" ht="19.5" customHeight="1" x14ac:dyDescent="0.3">
      <c r="A120" s="1">
        <v>118</v>
      </c>
      <c r="B120" s="10">
        <v>46141</v>
      </c>
      <c r="C120" s="1" t="s">
        <v>124</v>
      </c>
      <c r="D120" s="1" t="s">
        <v>125</v>
      </c>
      <c r="E120" s="1">
        <v>1660</v>
      </c>
      <c r="F120" s="1"/>
      <c r="G120" s="1"/>
      <c r="H120" s="1"/>
      <c r="I120" s="1"/>
      <c r="J120" s="1">
        <f t="shared" si="1"/>
        <v>0</v>
      </c>
      <c r="K120" s="1"/>
    </row>
    <row r="121" spans="1:11" ht="19.5" customHeight="1" x14ac:dyDescent="0.3">
      <c r="A121" s="1">
        <v>119</v>
      </c>
      <c r="B121" s="10">
        <v>46142</v>
      </c>
      <c r="C121" s="1" t="s">
        <v>124</v>
      </c>
      <c r="D121" s="1" t="s">
        <v>125</v>
      </c>
      <c r="E121" s="1">
        <v>1660</v>
      </c>
      <c r="F121" s="1"/>
      <c r="G121" s="1"/>
      <c r="H121" s="1"/>
      <c r="I121" s="1"/>
      <c r="J121" s="1">
        <f t="shared" si="1"/>
        <v>0</v>
      </c>
      <c r="K121" s="1"/>
    </row>
    <row r="122" spans="1:11" ht="19.5" customHeight="1" x14ac:dyDescent="0.3">
      <c r="A122" s="1">
        <v>120</v>
      </c>
      <c r="B122" s="10">
        <v>46143</v>
      </c>
      <c r="C122" s="1" t="s">
        <v>124</v>
      </c>
      <c r="D122" s="1" t="s">
        <v>125</v>
      </c>
      <c r="E122" s="1">
        <v>1660</v>
      </c>
      <c r="F122" s="1"/>
      <c r="G122" s="1"/>
      <c r="H122" s="1"/>
      <c r="I122" s="1"/>
      <c r="J122" s="1">
        <f t="shared" si="1"/>
        <v>0</v>
      </c>
      <c r="K122" s="1"/>
    </row>
    <row r="123" spans="1:11" ht="19.5" customHeight="1" x14ac:dyDescent="0.3">
      <c r="A123" s="1">
        <v>121</v>
      </c>
      <c r="B123" s="10">
        <v>46144</v>
      </c>
      <c r="C123" s="1" t="s">
        <v>124</v>
      </c>
      <c r="D123" s="1" t="s">
        <v>125</v>
      </c>
      <c r="E123" s="1">
        <v>1660</v>
      </c>
      <c r="F123" s="1"/>
      <c r="G123" s="1"/>
      <c r="H123" s="1"/>
      <c r="I123" s="1"/>
      <c r="J123" s="1">
        <f t="shared" si="1"/>
        <v>0</v>
      </c>
      <c r="K123" s="1"/>
    </row>
    <row r="124" spans="1:11" ht="19.5" customHeight="1" x14ac:dyDescent="0.3">
      <c r="A124" s="1">
        <v>122</v>
      </c>
      <c r="B124" s="10">
        <v>46145</v>
      </c>
      <c r="C124" s="1" t="s">
        <v>124</v>
      </c>
      <c r="D124" s="1" t="s">
        <v>125</v>
      </c>
      <c r="E124" s="1">
        <v>1660</v>
      </c>
      <c r="F124" s="1"/>
      <c r="G124" s="1"/>
      <c r="H124" s="1"/>
      <c r="I124" s="1"/>
      <c r="J124" s="1">
        <f t="shared" si="1"/>
        <v>0</v>
      </c>
      <c r="K124" s="1"/>
    </row>
    <row r="125" spans="1:11" ht="19.5" customHeight="1" x14ac:dyDescent="0.3">
      <c r="A125" s="1">
        <v>123</v>
      </c>
      <c r="B125" s="10">
        <v>46146</v>
      </c>
      <c r="C125" s="1" t="s">
        <v>124</v>
      </c>
      <c r="D125" s="1" t="s">
        <v>125</v>
      </c>
      <c r="E125" s="1">
        <v>1660</v>
      </c>
      <c r="F125" s="1"/>
      <c r="G125" s="1"/>
      <c r="H125" s="1"/>
      <c r="I125" s="1"/>
      <c r="J125" s="1">
        <f t="shared" si="1"/>
        <v>0</v>
      </c>
      <c r="K125" s="1"/>
    </row>
    <row r="126" spans="1:11" ht="19.5" customHeight="1" x14ac:dyDescent="0.3">
      <c r="A126" s="1">
        <v>124</v>
      </c>
      <c r="B126" s="10">
        <v>46147</v>
      </c>
      <c r="C126" s="1" t="s">
        <v>124</v>
      </c>
      <c r="D126" s="1" t="s">
        <v>125</v>
      </c>
      <c r="E126" s="1">
        <v>1660</v>
      </c>
      <c r="F126" s="1"/>
      <c r="G126" s="1"/>
      <c r="H126" s="1"/>
      <c r="I126" s="1"/>
      <c r="J126" s="1">
        <f t="shared" si="1"/>
        <v>0</v>
      </c>
      <c r="K126" s="1"/>
    </row>
    <row r="127" spans="1:11" ht="19.5" customHeight="1" x14ac:dyDescent="0.3">
      <c r="A127" s="1">
        <v>125</v>
      </c>
      <c r="B127" s="10">
        <v>46148</v>
      </c>
      <c r="C127" s="1" t="s">
        <v>124</v>
      </c>
      <c r="D127" s="1" t="s">
        <v>125</v>
      </c>
      <c r="E127" s="1">
        <v>1660</v>
      </c>
      <c r="F127" s="1"/>
      <c r="G127" s="1"/>
      <c r="H127" s="1"/>
      <c r="I127" s="1"/>
      <c r="J127" s="1">
        <f t="shared" si="1"/>
        <v>0</v>
      </c>
      <c r="K127" s="1"/>
    </row>
    <row r="128" spans="1:11" ht="19.5" customHeight="1" x14ac:dyDescent="0.3">
      <c r="A128" s="1">
        <v>126</v>
      </c>
      <c r="B128" s="10">
        <v>46149</v>
      </c>
      <c r="C128" s="1" t="s">
        <v>124</v>
      </c>
      <c r="D128" s="1" t="s">
        <v>125</v>
      </c>
      <c r="E128" s="1">
        <v>1660</v>
      </c>
      <c r="F128" s="1"/>
      <c r="G128" s="1"/>
      <c r="H128" s="1"/>
      <c r="I128" s="1"/>
      <c r="J128" s="1">
        <f t="shared" si="1"/>
        <v>0</v>
      </c>
      <c r="K128" s="1"/>
    </row>
    <row r="129" spans="1:11" ht="19.5" customHeight="1" x14ac:dyDescent="0.3">
      <c r="A129" s="1">
        <v>127</v>
      </c>
      <c r="B129" s="10">
        <v>46150</v>
      </c>
      <c r="C129" s="1" t="s">
        <v>124</v>
      </c>
      <c r="D129" s="1" t="s">
        <v>125</v>
      </c>
      <c r="E129" s="1">
        <v>1660</v>
      </c>
      <c r="F129" s="1"/>
      <c r="G129" s="1"/>
      <c r="H129" s="1"/>
      <c r="I129" s="1"/>
      <c r="J129" s="1">
        <f t="shared" si="1"/>
        <v>0</v>
      </c>
      <c r="K129" s="1"/>
    </row>
    <row r="130" spans="1:11" ht="19.5" customHeight="1" x14ac:dyDescent="0.3">
      <c r="A130" s="1">
        <v>128</v>
      </c>
      <c r="B130" s="10">
        <v>46151</v>
      </c>
      <c r="C130" s="1" t="s">
        <v>124</v>
      </c>
      <c r="D130" s="1" t="s">
        <v>125</v>
      </c>
      <c r="E130" s="1">
        <v>1660</v>
      </c>
      <c r="F130" s="1"/>
      <c r="G130" s="1"/>
      <c r="H130" s="1"/>
      <c r="I130" s="1"/>
      <c r="J130" s="1">
        <f t="shared" si="1"/>
        <v>0</v>
      </c>
      <c r="K130" s="1"/>
    </row>
    <row r="131" spans="1:11" ht="19.5" customHeight="1" x14ac:dyDescent="0.3">
      <c r="A131" s="1">
        <v>129</v>
      </c>
      <c r="B131" s="10">
        <v>46152</v>
      </c>
      <c r="C131" s="1" t="s">
        <v>124</v>
      </c>
      <c r="D131" s="1" t="s">
        <v>125</v>
      </c>
      <c r="E131" s="1">
        <v>1660</v>
      </c>
      <c r="F131" s="1"/>
      <c r="G131" s="1"/>
      <c r="H131" s="1"/>
      <c r="I131" s="1"/>
      <c r="J131" s="1">
        <f t="shared" si="1"/>
        <v>0</v>
      </c>
      <c r="K131" s="1"/>
    </row>
    <row r="132" spans="1:11" ht="19.5" customHeight="1" x14ac:dyDescent="0.3">
      <c r="A132" s="1">
        <v>130</v>
      </c>
      <c r="B132" s="10">
        <v>46153</v>
      </c>
      <c r="C132" s="1" t="s">
        <v>124</v>
      </c>
      <c r="D132" s="1" t="s">
        <v>125</v>
      </c>
      <c r="E132" s="1">
        <v>1660</v>
      </c>
      <c r="F132" s="1"/>
      <c r="G132" s="1"/>
      <c r="H132" s="1"/>
      <c r="I132" s="1"/>
      <c r="J132" s="1">
        <f t="shared" ref="J132:J195" si="2">E132*F132-G132-H132+I132</f>
        <v>0</v>
      </c>
      <c r="K132" s="1"/>
    </row>
    <row r="133" spans="1:11" ht="19.5" customHeight="1" x14ac:dyDescent="0.3">
      <c r="A133" s="1">
        <v>131</v>
      </c>
      <c r="B133" s="10">
        <v>46154</v>
      </c>
      <c r="C133" s="1" t="s">
        <v>124</v>
      </c>
      <c r="D133" s="1" t="s">
        <v>125</v>
      </c>
      <c r="E133" s="1">
        <v>1660</v>
      </c>
      <c r="F133" s="1"/>
      <c r="G133" s="1"/>
      <c r="H133" s="1"/>
      <c r="I133" s="1"/>
      <c r="J133" s="1">
        <f t="shared" si="2"/>
        <v>0</v>
      </c>
      <c r="K133" s="1"/>
    </row>
    <row r="134" spans="1:11" ht="19.5" customHeight="1" x14ac:dyDescent="0.3">
      <c r="A134" s="1">
        <v>132</v>
      </c>
      <c r="B134" s="10">
        <v>46155</v>
      </c>
      <c r="C134" s="1" t="s">
        <v>124</v>
      </c>
      <c r="D134" s="1" t="s">
        <v>125</v>
      </c>
      <c r="E134" s="1">
        <v>1660</v>
      </c>
      <c r="F134" s="1"/>
      <c r="G134" s="1"/>
      <c r="H134" s="1"/>
      <c r="I134" s="1"/>
      <c r="J134" s="1">
        <f t="shared" si="2"/>
        <v>0</v>
      </c>
      <c r="K134" s="1"/>
    </row>
    <row r="135" spans="1:11" ht="19.5" customHeight="1" x14ac:dyDescent="0.3">
      <c r="A135" s="1">
        <v>133</v>
      </c>
      <c r="B135" s="10">
        <v>46156</v>
      </c>
      <c r="C135" s="1" t="s">
        <v>124</v>
      </c>
      <c r="D135" s="1" t="s">
        <v>125</v>
      </c>
      <c r="E135" s="1">
        <v>1660</v>
      </c>
      <c r="F135" s="1"/>
      <c r="G135" s="1"/>
      <c r="H135" s="1"/>
      <c r="I135" s="1"/>
      <c r="J135" s="1">
        <f t="shared" si="2"/>
        <v>0</v>
      </c>
      <c r="K135" s="1"/>
    </row>
    <row r="136" spans="1:11" ht="19.5" customHeight="1" x14ac:dyDescent="0.3">
      <c r="A136" s="1">
        <v>134</v>
      </c>
      <c r="B136" s="10">
        <v>46157</v>
      </c>
      <c r="C136" s="1" t="s">
        <v>124</v>
      </c>
      <c r="D136" s="1" t="s">
        <v>125</v>
      </c>
      <c r="E136" s="1">
        <v>1660</v>
      </c>
      <c r="F136" s="1"/>
      <c r="G136" s="1"/>
      <c r="H136" s="1"/>
      <c r="I136" s="1"/>
      <c r="J136" s="1">
        <f t="shared" si="2"/>
        <v>0</v>
      </c>
      <c r="K136" s="1"/>
    </row>
    <row r="137" spans="1:11" ht="19.5" customHeight="1" x14ac:dyDescent="0.3">
      <c r="A137" s="1">
        <v>135</v>
      </c>
      <c r="B137" s="10">
        <v>46158</v>
      </c>
      <c r="C137" s="1" t="s">
        <v>124</v>
      </c>
      <c r="D137" s="1" t="s">
        <v>125</v>
      </c>
      <c r="E137" s="1">
        <v>1660</v>
      </c>
      <c r="F137" s="1"/>
      <c r="G137" s="1"/>
      <c r="H137" s="1"/>
      <c r="I137" s="1"/>
      <c r="J137" s="1">
        <f t="shared" si="2"/>
        <v>0</v>
      </c>
      <c r="K137" s="1"/>
    </row>
    <row r="138" spans="1:11" ht="19.5" customHeight="1" x14ac:dyDescent="0.3">
      <c r="A138" s="1">
        <v>136</v>
      </c>
      <c r="B138" s="10">
        <v>46159</v>
      </c>
      <c r="C138" s="1" t="s">
        <v>124</v>
      </c>
      <c r="D138" s="1" t="s">
        <v>125</v>
      </c>
      <c r="E138" s="1">
        <v>1660</v>
      </c>
      <c r="F138" s="1"/>
      <c r="G138" s="1"/>
      <c r="H138" s="1"/>
      <c r="I138" s="1"/>
      <c r="J138" s="1">
        <f t="shared" si="2"/>
        <v>0</v>
      </c>
      <c r="K138" s="1"/>
    </row>
    <row r="139" spans="1:11" ht="19.5" customHeight="1" x14ac:dyDescent="0.3">
      <c r="A139" s="1">
        <v>137</v>
      </c>
      <c r="B139" s="10">
        <v>46160</v>
      </c>
      <c r="C139" s="1" t="s">
        <v>124</v>
      </c>
      <c r="D139" s="1" t="s">
        <v>125</v>
      </c>
      <c r="E139" s="1">
        <v>1660</v>
      </c>
      <c r="F139" s="1"/>
      <c r="G139" s="1"/>
      <c r="H139" s="1"/>
      <c r="I139" s="1"/>
      <c r="J139" s="1">
        <f t="shared" si="2"/>
        <v>0</v>
      </c>
      <c r="K139" s="1"/>
    </row>
    <row r="140" spans="1:11" ht="19.5" customHeight="1" x14ac:dyDescent="0.3">
      <c r="A140" s="1">
        <v>138</v>
      </c>
      <c r="B140" s="10">
        <v>46161</v>
      </c>
      <c r="C140" s="1" t="s">
        <v>124</v>
      </c>
      <c r="D140" s="1" t="s">
        <v>125</v>
      </c>
      <c r="E140" s="1">
        <v>1660</v>
      </c>
      <c r="F140" s="1"/>
      <c r="G140" s="1"/>
      <c r="H140" s="1"/>
      <c r="I140" s="1"/>
      <c r="J140" s="1">
        <f t="shared" si="2"/>
        <v>0</v>
      </c>
      <c r="K140" s="1"/>
    </row>
    <row r="141" spans="1:11" ht="19.5" customHeight="1" x14ac:dyDescent="0.3">
      <c r="A141" s="1">
        <v>139</v>
      </c>
      <c r="B141" s="10">
        <v>46162</v>
      </c>
      <c r="C141" s="1" t="s">
        <v>124</v>
      </c>
      <c r="D141" s="1" t="s">
        <v>125</v>
      </c>
      <c r="E141" s="1">
        <v>1660</v>
      </c>
      <c r="F141" s="1"/>
      <c r="G141" s="1"/>
      <c r="H141" s="1"/>
      <c r="I141" s="1"/>
      <c r="J141" s="1">
        <f t="shared" si="2"/>
        <v>0</v>
      </c>
      <c r="K141" s="1"/>
    </row>
    <row r="142" spans="1:11" ht="19.5" customHeight="1" x14ac:dyDescent="0.3">
      <c r="A142" s="1">
        <v>140</v>
      </c>
      <c r="B142" s="10">
        <v>46163</v>
      </c>
      <c r="C142" s="1" t="s">
        <v>124</v>
      </c>
      <c r="D142" s="1" t="s">
        <v>125</v>
      </c>
      <c r="E142" s="1">
        <v>1660</v>
      </c>
      <c r="F142" s="1"/>
      <c r="G142" s="1"/>
      <c r="H142" s="1"/>
      <c r="I142" s="1"/>
      <c r="J142" s="1">
        <f t="shared" si="2"/>
        <v>0</v>
      </c>
      <c r="K142" s="1"/>
    </row>
    <row r="143" spans="1:11" ht="19.5" customHeight="1" x14ac:dyDescent="0.3">
      <c r="A143" s="1">
        <v>141</v>
      </c>
      <c r="B143" s="10">
        <v>46164</v>
      </c>
      <c r="C143" s="1" t="s">
        <v>124</v>
      </c>
      <c r="D143" s="1" t="s">
        <v>125</v>
      </c>
      <c r="E143" s="1">
        <v>1660</v>
      </c>
      <c r="F143" s="1"/>
      <c r="G143" s="1"/>
      <c r="H143" s="1"/>
      <c r="I143" s="1"/>
      <c r="J143" s="1">
        <f t="shared" si="2"/>
        <v>0</v>
      </c>
      <c r="K143" s="1"/>
    </row>
    <row r="144" spans="1:11" ht="19.5" customHeight="1" x14ac:dyDescent="0.3">
      <c r="A144" s="1">
        <v>142</v>
      </c>
      <c r="B144" s="10">
        <v>46165</v>
      </c>
      <c r="C144" s="1" t="s">
        <v>124</v>
      </c>
      <c r="D144" s="1" t="s">
        <v>125</v>
      </c>
      <c r="E144" s="1">
        <v>1660</v>
      </c>
      <c r="F144" s="1"/>
      <c r="G144" s="1"/>
      <c r="H144" s="1"/>
      <c r="I144" s="1"/>
      <c r="J144" s="1">
        <f t="shared" si="2"/>
        <v>0</v>
      </c>
      <c r="K144" s="1"/>
    </row>
    <row r="145" spans="1:11" ht="19.5" customHeight="1" x14ac:dyDescent="0.3">
      <c r="A145" s="1">
        <v>143</v>
      </c>
      <c r="B145" s="10">
        <v>46166</v>
      </c>
      <c r="C145" s="1" t="s">
        <v>124</v>
      </c>
      <c r="D145" s="1" t="s">
        <v>125</v>
      </c>
      <c r="E145" s="1">
        <v>1660</v>
      </c>
      <c r="F145" s="1"/>
      <c r="G145" s="1"/>
      <c r="H145" s="1"/>
      <c r="I145" s="1"/>
      <c r="J145" s="1">
        <f t="shared" si="2"/>
        <v>0</v>
      </c>
      <c r="K145" s="1"/>
    </row>
    <row r="146" spans="1:11" ht="19.5" customHeight="1" x14ac:dyDescent="0.3">
      <c r="A146" s="1">
        <v>144</v>
      </c>
      <c r="B146" s="10">
        <v>46167</v>
      </c>
      <c r="C146" s="1" t="s">
        <v>124</v>
      </c>
      <c r="D146" s="1" t="s">
        <v>125</v>
      </c>
      <c r="E146" s="1">
        <v>1660</v>
      </c>
      <c r="F146" s="1"/>
      <c r="G146" s="1"/>
      <c r="H146" s="1"/>
      <c r="I146" s="1"/>
      <c r="J146" s="1">
        <f t="shared" si="2"/>
        <v>0</v>
      </c>
      <c r="K146" s="1"/>
    </row>
    <row r="147" spans="1:11" ht="19.5" customHeight="1" x14ac:dyDescent="0.3">
      <c r="A147" s="1">
        <v>145</v>
      </c>
      <c r="B147" s="10">
        <v>46168</v>
      </c>
      <c r="C147" s="1" t="s">
        <v>124</v>
      </c>
      <c r="D147" s="1" t="s">
        <v>125</v>
      </c>
      <c r="E147" s="1">
        <v>1660</v>
      </c>
      <c r="F147" s="1"/>
      <c r="G147" s="1"/>
      <c r="H147" s="1"/>
      <c r="I147" s="1"/>
      <c r="J147" s="1">
        <f t="shared" si="2"/>
        <v>0</v>
      </c>
      <c r="K147" s="1"/>
    </row>
    <row r="148" spans="1:11" ht="19.5" customHeight="1" x14ac:dyDescent="0.3">
      <c r="A148" s="1">
        <v>146</v>
      </c>
      <c r="B148" s="10">
        <v>46169</v>
      </c>
      <c r="C148" s="1" t="s">
        <v>124</v>
      </c>
      <c r="D148" s="1" t="s">
        <v>125</v>
      </c>
      <c r="E148" s="1">
        <v>1660</v>
      </c>
      <c r="F148" s="1"/>
      <c r="G148" s="1"/>
      <c r="H148" s="1"/>
      <c r="I148" s="1"/>
      <c r="J148" s="1">
        <f t="shared" si="2"/>
        <v>0</v>
      </c>
      <c r="K148" s="1"/>
    </row>
    <row r="149" spans="1:11" ht="19.5" customHeight="1" x14ac:dyDescent="0.3">
      <c r="A149" s="1">
        <v>147</v>
      </c>
      <c r="B149" s="10">
        <v>46170</v>
      </c>
      <c r="C149" s="1" t="s">
        <v>124</v>
      </c>
      <c r="D149" s="1" t="s">
        <v>125</v>
      </c>
      <c r="E149" s="1">
        <v>1660</v>
      </c>
      <c r="F149" s="1"/>
      <c r="G149" s="1"/>
      <c r="H149" s="1"/>
      <c r="I149" s="1"/>
      <c r="J149" s="1">
        <f t="shared" si="2"/>
        <v>0</v>
      </c>
      <c r="K149" s="1"/>
    </row>
    <row r="150" spans="1:11" ht="19.5" customHeight="1" x14ac:dyDescent="0.3">
      <c r="A150" s="1">
        <v>148</v>
      </c>
      <c r="B150" s="10">
        <v>46171</v>
      </c>
      <c r="C150" s="1" t="s">
        <v>124</v>
      </c>
      <c r="D150" s="1" t="s">
        <v>125</v>
      </c>
      <c r="E150" s="1">
        <v>1660</v>
      </c>
      <c r="F150" s="1"/>
      <c r="G150" s="1"/>
      <c r="H150" s="1"/>
      <c r="I150" s="1"/>
      <c r="J150" s="1">
        <f t="shared" si="2"/>
        <v>0</v>
      </c>
      <c r="K150" s="1"/>
    </row>
    <row r="151" spans="1:11" ht="19.5" customHeight="1" x14ac:dyDescent="0.3">
      <c r="A151" s="1">
        <v>149</v>
      </c>
      <c r="B151" s="10">
        <v>46172</v>
      </c>
      <c r="C151" s="1" t="s">
        <v>124</v>
      </c>
      <c r="D151" s="1" t="s">
        <v>125</v>
      </c>
      <c r="E151" s="1">
        <v>1660</v>
      </c>
      <c r="F151" s="1"/>
      <c r="G151" s="1"/>
      <c r="H151" s="1"/>
      <c r="I151" s="1"/>
      <c r="J151" s="1">
        <f t="shared" si="2"/>
        <v>0</v>
      </c>
      <c r="K151" s="1"/>
    </row>
    <row r="152" spans="1:11" ht="19.5" customHeight="1" x14ac:dyDescent="0.3">
      <c r="A152" s="1">
        <v>150</v>
      </c>
      <c r="B152" s="10">
        <v>46173</v>
      </c>
      <c r="C152" s="1" t="s">
        <v>124</v>
      </c>
      <c r="D152" s="1" t="s">
        <v>125</v>
      </c>
      <c r="E152" s="1">
        <v>1660</v>
      </c>
      <c r="F152" s="1"/>
      <c r="G152" s="1"/>
      <c r="H152" s="1"/>
      <c r="I152" s="1"/>
      <c r="J152" s="1">
        <f t="shared" si="2"/>
        <v>0</v>
      </c>
      <c r="K152" s="1"/>
    </row>
    <row r="153" spans="1:11" ht="19.5" customHeight="1" x14ac:dyDescent="0.3">
      <c r="A153" s="1">
        <v>151</v>
      </c>
      <c r="B153" s="10">
        <v>46174</v>
      </c>
      <c r="C153" s="1" t="s">
        <v>124</v>
      </c>
      <c r="D153" s="1" t="s">
        <v>125</v>
      </c>
      <c r="E153" s="1">
        <v>1660</v>
      </c>
      <c r="F153" s="1"/>
      <c r="G153" s="1"/>
      <c r="H153" s="1"/>
      <c r="I153" s="1"/>
      <c r="J153" s="1">
        <f t="shared" si="2"/>
        <v>0</v>
      </c>
      <c r="K153" s="1"/>
    </row>
    <row r="154" spans="1:11" ht="19.5" customHeight="1" x14ac:dyDescent="0.3">
      <c r="A154" s="1">
        <v>152</v>
      </c>
      <c r="B154" s="10">
        <v>46175</v>
      </c>
      <c r="C154" s="1" t="s">
        <v>124</v>
      </c>
      <c r="D154" s="1" t="s">
        <v>125</v>
      </c>
      <c r="E154" s="1">
        <v>1660</v>
      </c>
      <c r="F154" s="1"/>
      <c r="G154" s="1"/>
      <c r="H154" s="1"/>
      <c r="I154" s="1"/>
      <c r="J154" s="1">
        <f t="shared" si="2"/>
        <v>0</v>
      </c>
      <c r="K154" s="1"/>
    </row>
    <row r="155" spans="1:11" ht="19.5" customHeight="1" x14ac:dyDescent="0.3">
      <c r="A155" s="1">
        <v>153</v>
      </c>
      <c r="B155" s="10">
        <v>46176</v>
      </c>
      <c r="C155" s="1" t="s">
        <v>124</v>
      </c>
      <c r="D155" s="1" t="s">
        <v>125</v>
      </c>
      <c r="E155" s="1">
        <v>1660</v>
      </c>
      <c r="F155" s="1"/>
      <c r="G155" s="1"/>
      <c r="H155" s="1"/>
      <c r="I155" s="1"/>
      <c r="J155" s="1">
        <f t="shared" si="2"/>
        <v>0</v>
      </c>
      <c r="K155" s="1"/>
    </row>
    <row r="156" spans="1:11" ht="19.5" customHeight="1" x14ac:dyDescent="0.3">
      <c r="A156" s="1">
        <v>154</v>
      </c>
      <c r="B156" s="10">
        <v>46177</v>
      </c>
      <c r="C156" s="1" t="s">
        <v>124</v>
      </c>
      <c r="D156" s="1" t="s">
        <v>125</v>
      </c>
      <c r="E156" s="1">
        <v>1660</v>
      </c>
      <c r="F156" s="1"/>
      <c r="G156" s="1"/>
      <c r="H156" s="1"/>
      <c r="I156" s="1"/>
      <c r="J156" s="1">
        <f t="shared" si="2"/>
        <v>0</v>
      </c>
      <c r="K156" s="1"/>
    </row>
    <row r="157" spans="1:11" ht="19.5" customHeight="1" x14ac:dyDescent="0.3">
      <c r="A157" s="1">
        <v>155</v>
      </c>
      <c r="B157" s="10">
        <v>46178</v>
      </c>
      <c r="C157" s="1" t="s">
        <v>124</v>
      </c>
      <c r="D157" s="1" t="s">
        <v>125</v>
      </c>
      <c r="E157" s="1">
        <v>1660</v>
      </c>
      <c r="F157" s="1"/>
      <c r="G157" s="1"/>
      <c r="H157" s="1"/>
      <c r="I157" s="1"/>
      <c r="J157" s="1">
        <f t="shared" si="2"/>
        <v>0</v>
      </c>
      <c r="K157" s="1"/>
    </row>
    <row r="158" spans="1:11" ht="19.5" customHeight="1" x14ac:dyDescent="0.3">
      <c r="A158" s="1">
        <v>156</v>
      </c>
      <c r="B158" s="10">
        <v>46179</v>
      </c>
      <c r="C158" s="1" t="s">
        <v>124</v>
      </c>
      <c r="D158" s="1" t="s">
        <v>125</v>
      </c>
      <c r="E158" s="1">
        <v>1660</v>
      </c>
      <c r="F158" s="1"/>
      <c r="G158" s="1"/>
      <c r="H158" s="1"/>
      <c r="I158" s="1"/>
      <c r="J158" s="1">
        <f t="shared" si="2"/>
        <v>0</v>
      </c>
      <c r="K158" s="1"/>
    </row>
    <row r="159" spans="1:11" ht="19.5" customHeight="1" x14ac:dyDescent="0.3">
      <c r="A159" s="1">
        <v>157</v>
      </c>
      <c r="B159" s="10">
        <v>46180</v>
      </c>
      <c r="C159" s="1" t="s">
        <v>124</v>
      </c>
      <c r="D159" s="1" t="s">
        <v>125</v>
      </c>
      <c r="E159" s="1">
        <v>1660</v>
      </c>
      <c r="F159" s="1"/>
      <c r="G159" s="1"/>
      <c r="H159" s="1"/>
      <c r="I159" s="1"/>
      <c r="J159" s="1">
        <f t="shared" si="2"/>
        <v>0</v>
      </c>
      <c r="K159" s="1"/>
    </row>
    <row r="160" spans="1:11" ht="19.5" customHeight="1" x14ac:dyDescent="0.3">
      <c r="A160" s="1">
        <v>158</v>
      </c>
      <c r="B160" s="10">
        <v>46181</v>
      </c>
      <c r="C160" s="1" t="s">
        <v>124</v>
      </c>
      <c r="D160" s="1" t="s">
        <v>125</v>
      </c>
      <c r="E160" s="1">
        <v>1660</v>
      </c>
      <c r="F160" s="1"/>
      <c r="G160" s="1"/>
      <c r="H160" s="1"/>
      <c r="I160" s="1"/>
      <c r="J160" s="1">
        <f t="shared" si="2"/>
        <v>0</v>
      </c>
      <c r="K160" s="1"/>
    </row>
    <row r="161" spans="1:11" ht="19.5" customHeight="1" x14ac:dyDescent="0.3">
      <c r="A161" s="1">
        <v>159</v>
      </c>
      <c r="B161" s="10">
        <v>46182</v>
      </c>
      <c r="C161" s="1" t="s">
        <v>124</v>
      </c>
      <c r="D161" s="1" t="s">
        <v>125</v>
      </c>
      <c r="E161" s="1">
        <v>1660</v>
      </c>
      <c r="F161" s="1"/>
      <c r="G161" s="1"/>
      <c r="H161" s="1"/>
      <c r="I161" s="1"/>
      <c r="J161" s="1">
        <f t="shared" si="2"/>
        <v>0</v>
      </c>
      <c r="K161" s="1"/>
    </row>
    <row r="162" spans="1:11" ht="19.5" customHeight="1" x14ac:dyDescent="0.3">
      <c r="A162" s="1">
        <v>160</v>
      </c>
      <c r="B162" s="10">
        <v>46183</v>
      </c>
      <c r="C162" s="1" t="s">
        <v>124</v>
      </c>
      <c r="D162" s="1" t="s">
        <v>125</v>
      </c>
      <c r="E162" s="1">
        <v>1660</v>
      </c>
      <c r="F162" s="1"/>
      <c r="G162" s="1"/>
      <c r="H162" s="1"/>
      <c r="I162" s="1"/>
      <c r="J162" s="1">
        <f t="shared" si="2"/>
        <v>0</v>
      </c>
      <c r="K162" s="1"/>
    </row>
    <row r="163" spans="1:11" ht="19.5" customHeight="1" x14ac:dyDescent="0.3">
      <c r="A163" s="1">
        <v>161</v>
      </c>
      <c r="B163" s="10">
        <v>46184</v>
      </c>
      <c r="C163" s="1" t="s">
        <v>124</v>
      </c>
      <c r="D163" s="1" t="s">
        <v>125</v>
      </c>
      <c r="E163" s="1">
        <v>1660</v>
      </c>
      <c r="F163" s="1"/>
      <c r="G163" s="1"/>
      <c r="H163" s="1"/>
      <c r="I163" s="1"/>
      <c r="J163" s="1">
        <f t="shared" si="2"/>
        <v>0</v>
      </c>
      <c r="K163" s="1"/>
    </row>
    <row r="164" spans="1:11" ht="19.5" customHeight="1" x14ac:dyDescent="0.3">
      <c r="A164" s="1">
        <v>162</v>
      </c>
      <c r="B164" s="10">
        <v>46185</v>
      </c>
      <c r="C164" s="1" t="s">
        <v>124</v>
      </c>
      <c r="D164" s="1" t="s">
        <v>125</v>
      </c>
      <c r="E164" s="1">
        <v>1660</v>
      </c>
      <c r="F164" s="1"/>
      <c r="G164" s="1"/>
      <c r="H164" s="1"/>
      <c r="I164" s="1"/>
      <c r="J164" s="1">
        <f t="shared" si="2"/>
        <v>0</v>
      </c>
      <c r="K164" s="1"/>
    </row>
    <row r="165" spans="1:11" ht="19.5" customHeight="1" x14ac:dyDescent="0.3">
      <c r="A165" s="1">
        <v>163</v>
      </c>
      <c r="B165" s="10">
        <v>46186</v>
      </c>
      <c r="C165" s="1" t="s">
        <v>124</v>
      </c>
      <c r="D165" s="1" t="s">
        <v>125</v>
      </c>
      <c r="E165" s="1">
        <v>1660</v>
      </c>
      <c r="F165" s="1"/>
      <c r="G165" s="1"/>
      <c r="H165" s="1"/>
      <c r="I165" s="1"/>
      <c r="J165" s="1">
        <f t="shared" si="2"/>
        <v>0</v>
      </c>
      <c r="K165" s="1"/>
    </row>
    <row r="166" spans="1:11" ht="19.5" customHeight="1" x14ac:dyDescent="0.3">
      <c r="A166" s="1">
        <v>164</v>
      </c>
      <c r="B166" s="10">
        <v>46187</v>
      </c>
      <c r="C166" s="1" t="s">
        <v>124</v>
      </c>
      <c r="D166" s="1" t="s">
        <v>125</v>
      </c>
      <c r="E166" s="1">
        <v>1660</v>
      </c>
      <c r="F166" s="1"/>
      <c r="G166" s="1"/>
      <c r="H166" s="1"/>
      <c r="I166" s="1"/>
      <c r="J166" s="1">
        <f t="shared" si="2"/>
        <v>0</v>
      </c>
      <c r="K166" s="1"/>
    </row>
    <row r="167" spans="1:11" ht="19.5" customHeight="1" x14ac:dyDescent="0.3">
      <c r="A167" s="1">
        <v>165</v>
      </c>
      <c r="B167" s="10">
        <v>46188</v>
      </c>
      <c r="C167" s="1" t="s">
        <v>124</v>
      </c>
      <c r="D167" s="1" t="s">
        <v>125</v>
      </c>
      <c r="E167" s="1">
        <v>1660</v>
      </c>
      <c r="F167" s="1"/>
      <c r="G167" s="1"/>
      <c r="H167" s="1"/>
      <c r="I167" s="1"/>
      <c r="J167" s="1">
        <f t="shared" si="2"/>
        <v>0</v>
      </c>
      <c r="K167" s="1"/>
    </row>
    <row r="168" spans="1:11" ht="19.5" customHeight="1" x14ac:dyDescent="0.3">
      <c r="A168" s="1">
        <v>166</v>
      </c>
      <c r="B168" s="10">
        <v>46189</v>
      </c>
      <c r="C168" s="1" t="s">
        <v>124</v>
      </c>
      <c r="D168" s="1" t="s">
        <v>125</v>
      </c>
      <c r="E168" s="1">
        <v>1660</v>
      </c>
      <c r="F168" s="1"/>
      <c r="G168" s="1"/>
      <c r="H168" s="1"/>
      <c r="I168" s="1"/>
      <c r="J168" s="1">
        <f t="shared" si="2"/>
        <v>0</v>
      </c>
      <c r="K168" s="1"/>
    </row>
    <row r="169" spans="1:11" ht="19.5" customHeight="1" x14ac:dyDescent="0.3">
      <c r="A169" s="1">
        <v>167</v>
      </c>
      <c r="B169" s="10">
        <v>46190</v>
      </c>
      <c r="C169" s="1" t="s">
        <v>124</v>
      </c>
      <c r="D169" s="1" t="s">
        <v>125</v>
      </c>
      <c r="E169" s="1">
        <v>1660</v>
      </c>
      <c r="F169" s="1"/>
      <c r="G169" s="1"/>
      <c r="H169" s="1"/>
      <c r="I169" s="1"/>
      <c r="J169" s="1">
        <f t="shared" si="2"/>
        <v>0</v>
      </c>
      <c r="K169" s="1"/>
    </row>
    <row r="170" spans="1:11" ht="19.5" customHeight="1" x14ac:dyDescent="0.3">
      <c r="A170" s="1">
        <v>168</v>
      </c>
      <c r="B170" s="10">
        <v>46191</v>
      </c>
      <c r="C170" s="1" t="s">
        <v>124</v>
      </c>
      <c r="D170" s="1" t="s">
        <v>125</v>
      </c>
      <c r="E170" s="1">
        <v>1660</v>
      </c>
      <c r="F170" s="1"/>
      <c r="G170" s="1"/>
      <c r="H170" s="1"/>
      <c r="I170" s="1"/>
      <c r="J170" s="1">
        <f t="shared" si="2"/>
        <v>0</v>
      </c>
      <c r="K170" s="1"/>
    </row>
    <row r="171" spans="1:11" ht="19.5" customHeight="1" x14ac:dyDescent="0.3">
      <c r="A171" s="1">
        <v>169</v>
      </c>
      <c r="B171" s="10">
        <v>46192</v>
      </c>
      <c r="C171" s="1" t="s">
        <v>124</v>
      </c>
      <c r="D171" s="1" t="s">
        <v>125</v>
      </c>
      <c r="E171" s="1">
        <v>1660</v>
      </c>
      <c r="F171" s="1"/>
      <c r="G171" s="1"/>
      <c r="H171" s="1"/>
      <c r="I171" s="1"/>
      <c r="J171" s="1">
        <f t="shared" si="2"/>
        <v>0</v>
      </c>
      <c r="K171" s="1"/>
    </row>
    <row r="172" spans="1:11" ht="19.5" customHeight="1" x14ac:dyDescent="0.3">
      <c r="A172" s="1">
        <v>170</v>
      </c>
      <c r="B172" s="10">
        <v>46193</v>
      </c>
      <c r="C172" s="1" t="s">
        <v>124</v>
      </c>
      <c r="D172" s="1" t="s">
        <v>125</v>
      </c>
      <c r="E172" s="1">
        <v>1660</v>
      </c>
      <c r="F172" s="1"/>
      <c r="G172" s="1"/>
      <c r="H172" s="1"/>
      <c r="I172" s="1"/>
      <c r="J172" s="1">
        <f t="shared" si="2"/>
        <v>0</v>
      </c>
      <c r="K172" s="1"/>
    </row>
    <row r="173" spans="1:11" ht="19.5" customHeight="1" x14ac:dyDescent="0.3">
      <c r="A173" s="1">
        <v>171</v>
      </c>
      <c r="B173" s="10">
        <v>46194</v>
      </c>
      <c r="C173" s="1" t="s">
        <v>124</v>
      </c>
      <c r="D173" s="1" t="s">
        <v>125</v>
      </c>
      <c r="E173" s="1">
        <v>1660</v>
      </c>
      <c r="F173" s="1"/>
      <c r="G173" s="1"/>
      <c r="H173" s="1"/>
      <c r="I173" s="1"/>
      <c r="J173" s="1">
        <f t="shared" si="2"/>
        <v>0</v>
      </c>
      <c r="K173" s="1"/>
    </row>
    <row r="174" spans="1:11" ht="19.5" customHeight="1" x14ac:dyDescent="0.3">
      <c r="A174" s="1">
        <v>172</v>
      </c>
      <c r="B174" s="10">
        <v>46195</v>
      </c>
      <c r="C174" s="1" t="s">
        <v>124</v>
      </c>
      <c r="D174" s="1" t="s">
        <v>125</v>
      </c>
      <c r="E174" s="1">
        <v>1660</v>
      </c>
      <c r="F174" s="1"/>
      <c r="G174" s="1"/>
      <c r="H174" s="1"/>
      <c r="I174" s="1"/>
      <c r="J174" s="1">
        <f t="shared" si="2"/>
        <v>0</v>
      </c>
      <c r="K174" s="1"/>
    </row>
    <row r="175" spans="1:11" ht="19.5" customHeight="1" x14ac:dyDescent="0.3">
      <c r="A175" s="1">
        <v>173</v>
      </c>
      <c r="B175" s="10">
        <v>46196</v>
      </c>
      <c r="C175" s="1" t="s">
        <v>124</v>
      </c>
      <c r="D175" s="1" t="s">
        <v>125</v>
      </c>
      <c r="E175" s="1">
        <v>1660</v>
      </c>
      <c r="F175" s="1"/>
      <c r="G175" s="1"/>
      <c r="H175" s="1"/>
      <c r="I175" s="1"/>
      <c r="J175" s="1">
        <f t="shared" si="2"/>
        <v>0</v>
      </c>
      <c r="K175" s="1"/>
    </row>
    <row r="176" spans="1:11" ht="19.5" customHeight="1" x14ac:dyDescent="0.3">
      <c r="A176" s="1">
        <v>174</v>
      </c>
      <c r="B176" s="10">
        <v>46197</v>
      </c>
      <c r="C176" s="1" t="s">
        <v>124</v>
      </c>
      <c r="D176" s="1" t="s">
        <v>125</v>
      </c>
      <c r="E176" s="1">
        <v>1660</v>
      </c>
      <c r="F176" s="1"/>
      <c r="G176" s="1"/>
      <c r="H176" s="1"/>
      <c r="I176" s="1"/>
      <c r="J176" s="1">
        <f t="shared" si="2"/>
        <v>0</v>
      </c>
      <c r="K176" s="1"/>
    </row>
    <row r="177" spans="1:11" ht="19.5" customHeight="1" x14ac:dyDescent="0.3">
      <c r="A177" s="1">
        <v>175</v>
      </c>
      <c r="B177" s="10">
        <v>46198</v>
      </c>
      <c r="C177" s="1" t="s">
        <v>124</v>
      </c>
      <c r="D177" s="1" t="s">
        <v>125</v>
      </c>
      <c r="E177" s="1">
        <v>1660</v>
      </c>
      <c r="F177" s="1"/>
      <c r="G177" s="1"/>
      <c r="H177" s="1"/>
      <c r="I177" s="1"/>
      <c r="J177" s="1">
        <f t="shared" si="2"/>
        <v>0</v>
      </c>
      <c r="K177" s="1"/>
    </row>
    <row r="178" spans="1:11" ht="19.5" customHeight="1" x14ac:dyDescent="0.3">
      <c r="A178" s="1">
        <v>176</v>
      </c>
      <c r="B178" s="10">
        <v>46199</v>
      </c>
      <c r="C178" s="1" t="s">
        <v>124</v>
      </c>
      <c r="D178" s="1" t="s">
        <v>125</v>
      </c>
      <c r="E178" s="1">
        <v>1660</v>
      </c>
      <c r="F178" s="1"/>
      <c r="G178" s="1"/>
      <c r="H178" s="1"/>
      <c r="I178" s="1"/>
      <c r="J178" s="1">
        <f t="shared" si="2"/>
        <v>0</v>
      </c>
      <c r="K178" s="1"/>
    </row>
    <row r="179" spans="1:11" ht="19.5" customHeight="1" x14ac:dyDescent="0.3">
      <c r="A179" s="1">
        <v>177</v>
      </c>
      <c r="B179" s="10">
        <v>46200</v>
      </c>
      <c r="C179" s="1" t="s">
        <v>124</v>
      </c>
      <c r="D179" s="1" t="s">
        <v>125</v>
      </c>
      <c r="E179" s="1">
        <v>1660</v>
      </c>
      <c r="F179" s="1"/>
      <c r="G179" s="1"/>
      <c r="H179" s="1"/>
      <c r="I179" s="1"/>
      <c r="J179" s="1">
        <f t="shared" si="2"/>
        <v>0</v>
      </c>
      <c r="K179" s="1"/>
    </row>
    <row r="180" spans="1:11" ht="19.5" customHeight="1" x14ac:dyDescent="0.3">
      <c r="A180" s="1">
        <v>178</v>
      </c>
      <c r="B180" s="10">
        <v>46201</v>
      </c>
      <c r="C180" s="1" t="s">
        <v>124</v>
      </c>
      <c r="D180" s="1" t="s">
        <v>125</v>
      </c>
      <c r="E180" s="1">
        <v>1660</v>
      </c>
      <c r="F180" s="1"/>
      <c r="G180" s="1"/>
      <c r="H180" s="1"/>
      <c r="I180" s="1"/>
      <c r="J180" s="1">
        <f t="shared" si="2"/>
        <v>0</v>
      </c>
      <c r="K180" s="1"/>
    </row>
    <row r="181" spans="1:11" ht="19.5" customHeight="1" x14ac:dyDescent="0.3">
      <c r="A181" s="1">
        <v>179</v>
      </c>
      <c r="B181" s="10">
        <v>46202</v>
      </c>
      <c r="C181" s="1" t="s">
        <v>124</v>
      </c>
      <c r="D181" s="1" t="s">
        <v>125</v>
      </c>
      <c r="E181" s="1">
        <v>1660</v>
      </c>
      <c r="F181" s="1"/>
      <c r="G181" s="1"/>
      <c r="H181" s="1"/>
      <c r="I181" s="1"/>
      <c r="J181" s="1">
        <f t="shared" si="2"/>
        <v>0</v>
      </c>
      <c r="K181" s="1"/>
    </row>
    <row r="182" spans="1:11" ht="19.5" customHeight="1" x14ac:dyDescent="0.3">
      <c r="A182" s="1">
        <v>180</v>
      </c>
      <c r="B182" s="10">
        <v>46203</v>
      </c>
      <c r="C182" s="1" t="s">
        <v>124</v>
      </c>
      <c r="D182" s="1" t="s">
        <v>125</v>
      </c>
      <c r="E182" s="1">
        <v>1660</v>
      </c>
      <c r="F182" s="1"/>
      <c r="G182" s="1"/>
      <c r="H182" s="1"/>
      <c r="I182" s="1"/>
      <c r="J182" s="1">
        <f t="shared" si="2"/>
        <v>0</v>
      </c>
      <c r="K182" s="1"/>
    </row>
    <row r="183" spans="1:11" ht="19.5" customHeight="1" x14ac:dyDescent="0.3">
      <c r="A183" s="1">
        <v>181</v>
      </c>
      <c r="B183" s="10">
        <v>46204</v>
      </c>
      <c r="C183" s="1" t="s">
        <v>124</v>
      </c>
      <c r="D183" s="1" t="s">
        <v>125</v>
      </c>
      <c r="E183" s="1">
        <v>1660</v>
      </c>
      <c r="F183" s="1"/>
      <c r="G183" s="1"/>
      <c r="H183" s="1"/>
      <c r="I183" s="1"/>
      <c r="J183" s="1">
        <f t="shared" si="2"/>
        <v>0</v>
      </c>
      <c r="K183" s="1"/>
    </row>
    <row r="184" spans="1:11" ht="19.5" customHeight="1" x14ac:dyDescent="0.3">
      <c r="A184" s="1">
        <v>182</v>
      </c>
      <c r="B184" s="10">
        <v>46205</v>
      </c>
      <c r="C184" s="1" t="s">
        <v>124</v>
      </c>
      <c r="D184" s="1" t="s">
        <v>125</v>
      </c>
      <c r="E184" s="1">
        <v>1660</v>
      </c>
      <c r="F184" s="1"/>
      <c r="G184" s="1"/>
      <c r="H184" s="1"/>
      <c r="I184" s="1"/>
      <c r="J184" s="1">
        <f t="shared" si="2"/>
        <v>0</v>
      </c>
      <c r="K184" s="1"/>
    </row>
    <row r="185" spans="1:11" ht="19.5" customHeight="1" x14ac:dyDescent="0.3">
      <c r="A185" s="1">
        <v>183</v>
      </c>
      <c r="B185" s="10">
        <v>46206</v>
      </c>
      <c r="C185" s="1" t="s">
        <v>124</v>
      </c>
      <c r="D185" s="1" t="s">
        <v>125</v>
      </c>
      <c r="E185" s="1">
        <v>1660</v>
      </c>
      <c r="F185" s="1"/>
      <c r="G185" s="1"/>
      <c r="H185" s="1"/>
      <c r="I185" s="1"/>
      <c r="J185" s="1">
        <f t="shared" si="2"/>
        <v>0</v>
      </c>
      <c r="K185" s="1"/>
    </row>
    <row r="186" spans="1:11" ht="19.5" customHeight="1" x14ac:dyDescent="0.3">
      <c r="A186" s="1">
        <v>184</v>
      </c>
      <c r="B186" s="10">
        <v>46207</v>
      </c>
      <c r="C186" s="1" t="s">
        <v>124</v>
      </c>
      <c r="D186" s="1" t="s">
        <v>125</v>
      </c>
      <c r="E186" s="1">
        <v>1660</v>
      </c>
      <c r="F186" s="1"/>
      <c r="G186" s="1"/>
      <c r="H186" s="1"/>
      <c r="I186" s="1"/>
      <c r="J186" s="1">
        <f t="shared" si="2"/>
        <v>0</v>
      </c>
      <c r="K186" s="1"/>
    </row>
    <row r="187" spans="1:11" ht="19.5" customHeight="1" x14ac:dyDescent="0.3">
      <c r="A187" s="1">
        <v>185</v>
      </c>
      <c r="B187" s="10">
        <v>46208</v>
      </c>
      <c r="C187" s="1" t="s">
        <v>124</v>
      </c>
      <c r="D187" s="1" t="s">
        <v>125</v>
      </c>
      <c r="E187" s="1">
        <v>1660</v>
      </c>
      <c r="F187" s="1"/>
      <c r="G187" s="1"/>
      <c r="H187" s="1"/>
      <c r="I187" s="1"/>
      <c r="J187" s="1">
        <f t="shared" si="2"/>
        <v>0</v>
      </c>
      <c r="K187" s="1"/>
    </row>
    <row r="188" spans="1:11" ht="19.5" customHeight="1" x14ac:dyDescent="0.3">
      <c r="A188" s="1">
        <v>186</v>
      </c>
      <c r="B188" s="10">
        <v>46209</v>
      </c>
      <c r="C188" s="1" t="s">
        <v>124</v>
      </c>
      <c r="D188" s="1" t="s">
        <v>125</v>
      </c>
      <c r="E188" s="1">
        <v>1660</v>
      </c>
      <c r="F188" s="1"/>
      <c r="G188" s="1"/>
      <c r="H188" s="1"/>
      <c r="I188" s="1"/>
      <c r="J188" s="1">
        <f t="shared" si="2"/>
        <v>0</v>
      </c>
      <c r="K188" s="1"/>
    </row>
    <row r="189" spans="1:11" ht="19.5" customHeight="1" x14ac:dyDescent="0.3">
      <c r="A189" s="1">
        <v>187</v>
      </c>
      <c r="B189" s="10">
        <v>46210</v>
      </c>
      <c r="C189" s="1" t="s">
        <v>124</v>
      </c>
      <c r="D189" s="1" t="s">
        <v>125</v>
      </c>
      <c r="E189" s="1">
        <v>1660</v>
      </c>
      <c r="F189" s="1"/>
      <c r="G189" s="1"/>
      <c r="H189" s="1"/>
      <c r="I189" s="1"/>
      <c r="J189" s="1">
        <f t="shared" si="2"/>
        <v>0</v>
      </c>
      <c r="K189" s="1"/>
    </row>
    <row r="190" spans="1:11" ht="19.5" customHeight="1" x14ac:dyDescent="0.3">
      <c r="A190" s="1">
        <v>188</v>
      </c>
      <c r="B190" s="10">
        <v>46211</v>
      </c>
      <c r="C190" s="1" t="s">
        <v>124</v>
      </c>
      <c r="D190" s="1" t="s">
        <v>125</v>
      </c>
      <c r="E190" s="1">
        <v>1660</v>
      </c>
      <c r="F190" s="1"/>
      <c r="G190" s="1"/>
      <c r="H190" s="1"/>
      <c r="I190" s="1"/>
      <c r="J190" s="1">
        <f t="shared" si="2"/>
        <v>0</v>
      </c>
      <c r="K190" s="1"/>
    </row>
    <row r="191" spans="1:11" ht="19.5" customHeight="1" x14ac:dyDescent="0.3">
      <c r="A191" s="1">
        <v>189</v>
      </c>
      <c r="B191" s="10">
        <v>46212</v>
      </c>
      <c r="C191" s="1" t="s">
        <v>124</v>
      </c>
      <c r="D191" s="1" t="s">
        <v>125</v>
      </c>
      <c r="E191" s="1">
        <v>1660</v>
      </c>
      <c r="F191" s="1"/>
      <c r="G191" s="1"/>
      <c r="H191" s="1"/>
      <c r="I191" s="1"/>
      <c r="J191" s="1">
        <f t="shared" si="2"/>
        <v>0</v>
      </c>
      <c r="K191" s="1"/>
    </row>
    <row r="192" spans="1:11" ht="19.5" customHeight="1" x14ac:dyDescent="0.3">
      <c r="A192" s="1">
        <v>190</v>
      </c>
      <c r="B192" s="10">
        <v>46213</v>
      </c>
      <c r="C192" s="1" t="s">
        <v>124</v>
      </c>
      <c r="D192" s="1" t="s">
        <v>125</v>
      </c>
      <c r="E192" s="1">
        <v>1660</v>
      </c>
      <c r="F192" s="1"/>
      <c r="G192" s="1"/>
      <c r="H192" s="1"/>
      <c r="I192" s="1"/>
      <c r="J192" s="1">
        <f t="shared" si="2"/>
        <v>0</v>
      </c>
      <c r="K192" s="1"/>
    </row>
    <row r="193" spans="1:11" ht="19.5" customHeight="1" x14ac:dyDescent="0.3">
      <c r="A193" s="1">
        <v>191</v>
      </c>
      <c r="B193" s="10">
        <v>46214</v>
      </c>
      <c r="C193" s="1" t="s">
        <v>124</v>
      </c>
      <c r="D193" s="1" t="s">
        <v>125</v>
      </c>
      <c r="E193" s="1">
        <v>1660</v>
      </c>
      <c r="F193" s="1"/>
      <c r="G193" s="1"/>
      <c r="H193" s="1"/>
      <c r="I193" s="1"/>
      <c r="J193" s="1">
        <f t="shared" si="2"/>
        <v>0</v>
      </c>
      <c r="K193" s="1"/>
    </row>
    <row r="194" spans="1:11" ht="19.5" customHeight="1" x14ac:dyDescent="0.3">
      <c r="A194" s="1">
        <v>192</v>
      </c>
      <c r="B194" s="10">
        <v>46215</v>
      </c>
      <c r="C194" s="1" t="s">
        <v>124</v>
      </c>
      <c r="D194" s="1" t="s">
        <v>125</v>
      </c>
      <c r="E194" s="1">
        <v>1660</v>
      </c>
      <c r="F194" s="1"/>
      <c r="G194" s="1"/>
      <c r="H194" s="1"/>
      <c r="I194" s="1"/>
      <c r="J194" s="1">
        <f t="shared" si="2"/>
        <v>0</v>
      </c>
      <c r="K194" s="1"/>
    </row>
    <row r="195" spans="1:11" ht="19.5" customHeight="1" x14ac:dyDescent="0.3">
      <c r="A195" s="1">
        <v>193</v>
      </c>
      <c r="B195" s="10">
        <v>46216</v>
      </c>
      <c r="C195" s="1" t="s">
        <v>124</v>
      </c>
      <c r="D195" s="1" t="s">
        <v>125</v>
      </c>
      <c r="E195" s="1">
        <v>1660</v>
      </c>
      <c r="F195" s="1"/>
      <c r="G195" s="1"/>
      <c r="H195" s="1"/>
      <c r="I195" s="1"/>
      <c r="J195" s="1">
        <f t="shared" si="2"/>
        <v>0</v>
      </c>
      <c r="K195" s="1"/>
    </row>
    <row r="196" spans="1:11" ht="19.5" customHeight="1" x14ac:dyDescent="0.3">
      <c r="A196" s="1">
        <v>194</v>
      </c>
      <c r="B196" s="10">
        <v>46217</v>
      </c>
      <c r="C196" s="1" t="s">
        <v>124</v>
      </c>
      <c r="D196" s="1" t="s">
        <v>125</v>
      </c>
      <c r="E196" s="1">
        <v>1660</v>
      </c>
      <c r="F196" s="1"/>
      <c r="G196" s="1"/>
      <c r="H196" s="1"/>
      <c r="I196" s="1"/>
      <c r="J196" s="1">
        <f t="shared" ref="J196:J259" si="3">E196*F196-G196-H196+I196</f>
        <v>0</v>
      </c>
      <c r="K196" s="1"/>
    </row>
    <row r="197" spans="1:11" ht="19.5" customHeight="1" x14ac:dyDescent="0.3">
      <c r="A197" s="1">
        <v>195</v>
      </c>
      <c r="B197" s="10">
        <v>46218</v>
      </c>
      <c r="C197" s="1" t="s">
        <v>124</v>
      </c>
      <c r="D197" s="1" t="s">
        <v>125</v>
      </c>
      <c r="E197" s="1">
        <v>1660</v>
      </c>
      <c r="F197" s="1"/>
      <c r="G197" s="1"/>
      <c r="H197" s="1"/>
      <c r="I197" s="1"/>
      <c r="J197" s="1">
        <f t="shared" si="3"/>
        <v>0</v>
      </c>
      <c r="K197" s="1"/>
    </row>
    <row r="198" spans="1:11" ht="19.5" customHeight="1" x14ac:dyDescent="0.3">
      <c r="A198" s="1">
        <v>196</v>
      </c>
      <c r="B198" s="10">
        <v>46219</v>
      </c>
      <c r="C198" s="1" t="s">
        <v>124</v>
      </c>
      <c r="D198" s="1" t="s">
        <v>125</v>
      </c>
      <c r="E198" s="1">
        <v>1660</v>
      </c>
      <c r="F198" s="1"/>
      <c r="G198" s="1"/>
      <c r="H198" s="1"/>
      <c r="I198" s="1"/>
      <c r="J198" s="1">
        <f t="shared" si="3"/>
        <v>0</v>
      </c>
      <c r="K198" s="1"/>
    </row>
    <row r="199" spans="1:11" ht="19.5" customHeight="1" x14ac:dyDescent="0.3">
      <c r="A199" s="1">
        <v>197</v>
      </c>
      <c r="B199" s="10">
        <v>46220</v>
      </c>
      <c r="C199" s="1" t="s">
        <v>124</v>
      </c>
      <c r="D199" s="1" t="s">
        <v>125</v>
      </c>
      <c r="E199" s="1">
        <v>1660</v>
      </c>
      <c r="F199" s="1"/>
      <c r="G199" s="1"/>
      <c r="H199" s="1"/>
      <c r="I199" s="1"/>
      <c r="J199" s="1">
        <f t="shared" si="3"/>
        <v>0</v>
      </c>
      <c r="K199" s="1"/>
    </row>
    <row r="200" spans="1:11" ht="19.5" customHeight="1" x14ac:dyDescent="0.3">
      <c r="A200" s="1">
        <v>198</v>
      </c>
      <c r="B200" s="10">
        <v>46221</v>
      </c>
      <c r="C200" s="1" t="s">
        <v>124</v>
      </c>
      <c r="D200" s="1" t="s">
        <v>125</v>
      </c>
      <c r="E200" s="1">
        <v>1660</v>
      </c>
      <c r="F200" s="1"/>
      <c r="G200" s="1"/>
      <c r="H200" s="1"/>
      <c r="I200" s="1"/>
      <c r="J200" s="1">
        <f t="shared" si="3"/>
        <v>0</v>
      </c>
      <c r="K200" s="1"/>
    </row>
    <row r="201" spans="1:11" ht="19.5" customHeight="1" x14ac:dyDescent="0.3">
      <c r="A201" s="1">
        <v>199</v>
      </c>
      <c r="B201" s="10">
        <v>46222</v>
      </c>
      <c r="C201" s="1" t="s">
        <v>124</v>
      </c>
      <c r="D201" s="1" t="s">
        <v>125</v>
      </c>
      <c r="E201" s="1">
        <v>1660</v>
      </c>
      <c r="F201" s="1"/>
      <c r="G201" s="1"/>
      <c r="H201" s="1"/>
      <c r="I201" s="1"/>
      <c r="J201" s="1">
        <f t="shared" si="3"/>
        <v>0</v>
      </c>
      <c r="K201" s="1"/>
    </row>
    <row r="202" spans="1:11" ht="19.5" customHeight="1" x14ac:dyDescent="0.3">
      <c r="A202" s="1">
        <v>200</v>
      </c>
      <c r="B202" s="10">
        <v>46223</v>
      </c>
      <c r="C202" s="1" t="s">
        <v>124</v>
      </c>
      <c r="D202" s="1" t="s">
        <v>125</v>
      </c>
      <c r="E202" s="1">
        <v>1660</v>
      </c>
      <c r="F202" s="1"/>
      <c r="G202" s="1"/>
      <c r="H202" s="1"/>
      <c r="I202" s="1"/>
      <c r="J202" s="1">
        <f t="shared" si="3"/>
        <v>0</v>
      </c>
      <c r="K202" s="1"/>
    </row>
    <row r="203" spans="1:11" ht="19.5" customHeight="1" x14ac:dyDescent="0.3">
      <c r="A203" s="1">
        <v>201</v>
      </c>
      <c r="B203" s="10">
        <v>46224</v>
      </c>
      <c r="C203" s="1" t="s">
        <v>124</v>
      </c>
      <c r="D203" s="1" t="s">
        <v>125</v>
      </c>
      <c r="E203" s="1">
        <v>1660</v>
      </c>
      <c r="F203" s="1"/>
      <c r="G203" s="1"/>
      <c r="H203" s="1"/>
      <c r="I203" s="1"/>
      <c r="J203" s="1">
        <f t="shared" si="3"/>
        <v>0</v>
      </c>
      <c r="K203" s="1"/>
    </row>
    <row r="204" spans="1:11" ht="19.5" customHeight="1" x14ac:dyDescent="0.3">
      <c r="A204" s="1">
        <v>202</v>
      </c>
      <c r="B204" s="10">
        <v>46225</v>
      </c>
      <c r="C204" s="1" t="s">
        <v>124</v>
      </c>
      <c r="D204" s="1" t="s">
        <v>125</v>
      </c>
      <c r="E204" s="1">
        <v>1660</v>
      </c>
      <c r="F204" s="1"/>
      <c r="G204" s="1"/>
      <c r="H204" s="1"/>
      <c r="I204" s="1"/>
      <c r="J204" s="1">
        <f t="shared" si="3"/>
        <v>0</v>
      </c>
      <c r="K204" s="1"/>
    </row>
    <row r="205" spans="1:11" ht="19.5" customHeight="1" x14ac:dyDescent="0.3">
      <c r="A205" s="1">
        <v>203</v>
      </c>
      <c r="B205" s="10">
        <v>46226</v>
      </c>
      <c r="C205" s="1" t="s">
        <v>124</v>
      </c>
      <c r="D205" s="1" t="s">
        <v>125</v>
      </c>
      <c r="E205" s="1">
        <v>1660</v>
      </c>
      <c r="F205" s="1"/>
      <c r="G205" s="1"/>
      <c r="H205" s="1"/>
      <c r="I205" s="1"/>
      <c r="J205" s="1">
        <f t="shared" si="3"/>
        <v>0</v>
      </c>
      <c r="K205" s="1"/>
    </row>
    <row r="206" spans="1:11" ht="19.5" customHeight="1" x14ac:dyDescent="0.3">
      <c r="A206" s="1">
        <v>204</v>
      </c>
      <c r="B206" s="10">
        <v>46227</v>
      </c>
      <c r="C206" s="1" t="s">
        <v>124</v>
      </c>
      <c r="D206" s="1" t="s">
        <v>125</v>
      </c>
      <c r="E206" s="1">
        <v>1660</v>
      </c>
      <c r="F206" s="1"/>
      <c r="G206" s="1"/>
      <c r="H206" s="1"/>
      <c r="I206" s="1"/>
      <c r="J206" s="1">
        <f t="shared" si="3"/>
        <v>0</v>
      </c>
      <c r="K206" s="1"/>
    </row>
    <row r="207" spans="1:11" ht="19.5" customHeight="1" x14ac:dyDescent="0.3">
      <c r="A207" s="1">
        <v>205</v>
      </c>
      <c r="B207" s="10">
        <v>46228</v>
      </c>
      <c r="C207" s="1" t="s">
        <v>124</v>
      </c>
      <c r="D207" s="1" t="s">
        <v>125</v>
      </c>
      <c r="E207" s="1">
        <v>1660</v>
      </c>
      <c r="F207" s="1"/>
      <c r="G207" s="1"/>
      <c r="H207" s="1"/>
      <c r="I207" s="1"/>
      <c r="J207" s="1">
        <f t="shared" si="3"/>
        <v>0</v>
      </c>
      <c r="K207" s="1"/>
    </row>
    <row r="208" spans="1:11" ht="19.5" customHeight="1" x14ac:dyDescent="0.3">
      <c r="A208" s="1">
        <v>206</v>
      </c>
      <c r="B208" s="10">
        <v>46229</v>
      </c>
      <c r="C208" s="1" t="s">
        <v>124</v>
      </c>
      <c r="D208" s="1" t="s">
        <v>125</v>
      </c>
      <c r="E208" s="1">
        <v>1660</v>
      </c>
      <c r="F208" s="1"/>
      <c r="G208" s="1"/>
      <c r="H208" s="1"/>
      <c r="I208" s="1"/>
      <c r="J208" s="1">
        <f t="shared" si="3"/>
        <v>0</v>
      </c>
      <c r="K208" s="1"/>
    </row>
    <row r="209" spans="1:11" ht="19.5" customHeight="1" x14ac:dyDescent="0.3">
      <c r="A209" s="1">
        <v>207</v>
      </c>
      <c r="B209" s="10">
        <v>46230</v>
      </c>
      <c r="C209" s="1" t="s">
        <v>124</v>
      </c>
      <c r="D209" s="1" t="s">
        <v>125</v>
      </c>
      <c r="E209" s="1">
        <v>1660</v>
      </c>
      <c r="F209" s="1"/>
      <c r="G209" s="1"/>
      <c r="H209" s="1"/>
      <c r="I209" s="1"/>
      <c r="J209" s="1">
        <f t="shared" si="3"/>
        <v>0</v>
      </c>
      <c r="K209" s="1"/>
    </row>
    <row r="210" spans="1:11" ht="19.5" customHeight="1" x14ac:dyDescent="0.3">
      <c r="A210" s="1">
        <v>208</v>
      </c>
      <c r="B210" s="10">
        <v>46231</v>
      </c>
      <c r="C210" s="1" t="s">
        <v>124</v>
      </c>
      <c r="D210" s="1" t="s">
        <v>125</v>
      </c>
      <c r="E210" s="1">
        <v>1660</v>
      </c>
      <c r="F210" s="1"/>
      <c r="G210" s="1"/>
      <c r="H210" s="1"/>
      <c r="I210" s="1"/>
      <c r="J210" s="1">
        <f t="shared" si="3"/>
        <v>0</v>
      </c>
      <c r="K210" s="1"/>
    </row>
    <row r="211" spans="1:11" ht="19.5" customHeight="1" x14ac:dyDescent="0.3">
      <c r="A211" s="1">
        <v>209</v>
      </c>
      <c r="B211" s="10">
        <v>46232</v>
      </c>
      <c r="C211" s="1" t="s">
        <v>124</v>
      </c>
      <c r="D211" s="1" t="s">
        <v>125</v>
      </c>
      <c r="E211" s="1">
        <v>1660</v>
      </c>
      <c r="F211" s="1"/>
      <c r="G211" s="1"/>
      <c r="H211" s="1"/>
      <c r="I211" s="1"/>
      <c r="J211" s="1">
        <f t="shared" si="3"/>
        <v>0</v>
      </c>
      <c r="K211" s="1"/>
    </row>
    <row r="212" spans="1:11" ht="19.5" customHeight="1" x14ac:dyDescent="0.3">
      <c r="A212" s="1">
        <v>210</v>
      </c>
      <c r="B212" s="10">
        <v>46233</v>
      </c>
      <c r="C212" s="1" t="s">
        <v>124</v>
      </c>
      <c r="D212" s="1" t="s">
        <v>125</v>
      </c>
      <c r="E212" s="1">
        <v>1660</v>
      </c>
      <c r="F212" s="1"/>
      <c r="G212" s="1"/>
      <c r="H212" s="1"/>
      <c r="I212" s="1"/>
      <c r="J212" s="1">
        <f t="shared" si="3"/>
        <v>0</v>
      </c>
      <c r="K212" s="1"/>
    </row>
    <row r="213" spans="1:11" ht="19.5" customHeight="1" x14ac:dyDescent="0.3">
      <c r="A213" s="1">
        <v>211</v>
      </c>
      <c r="B213" s="10">
        <v>46234</v>
      </c>
      <c r="C213" s="1" t="s">
        <v>124</v>
      </c>
      <c r="D213" s="1" t="s">
        <v>125</v>
      </c>
      <c r="E213" s="1">
        <v>1660</v>
      </c>
      <c r="F213" s="1"/>
      <c r="G213" s="1"/>
      <c r="H213" s="1"/>
      <c r="I213" s="1"/>
      <c r="J213" s="1">
        <f t="shared" si="3"/>
        <v>0</v>
      </c>
      <c r="K213" s="1"/>
    </row>
    <row r="214" spans="1:11" ht="19.5" customHeight="1" x14ac:dyDescent="0.3">
      <c r="A214" s="1">
        <v>212</v>
      </c>
      <c r="B214" s="10">
        <v>46235</v>
      </c>
      <c r="C214" s="1" t="s">
        <v>124</v>
      </c>
      <c r="D214" s="1" t="s">
        <v>125</v>
      </c>
      <c r="E214" s="1">
        <v>1660</v>
      </c>
      <c r="F214" s="1"/>
      <c r="G214" s="1"/>
      <c r="H214" s="1"/>
      <c r="I214" s="1"/>
      <c r="J214" s="1">
        <f t="shared" si="3"/>
        <v>0</v>
      </c>
      <c r="K214" s="1"/>
    </row>
    <row r="215" spans="1:11" ht="19.5" customHeight="1" x14ac:dyDescent="0.3">
      <c r="A215" s="1">
        <v>213</v>
      </c>
      <c r="B215" s="10">
        <v>46236</v>
      </c>
      <c r="C215" s="1" t="s">
        <v>124</v>
      </c>
      <c r="D215" s="1" t="s">
        <v>125</v>
      </c>
      <c r="E215" s="1">
        <v>1660</v>
      </c>
      <c r="F215" s="1"/>
      <c r="G215" s="1"/>
      <c r="H215" s="1"/>
      <c r="I215" s="1"/>
      <c r="J215" s="1">
        <f t="shared" si="3"/>
        <v>0</v>
      </c>
      <c r="K215" s="1"/>
    </row>
    <row r="216" spans="1:11" ht="19.5" customHeight="1" x14ac:dyDescent="0.3">
      <c r="A216" s="1">
        <v>214</v>
      </c>
      <c r="B216" s="10">
        <v>46237</v>
      </c>
      <c r="C216" s="1" t="s">
        <v>124</v>
      </c>
      <c r="D216" s="1" t="s">
        <v>125</v>
      </c>
      <c r="E216" s="1">
        <v>1660</v>
      </c>
      <c r="F216" s="1"/>
      <c r="G216" s="1"/>
      <c r="H216" s="1"/>
      <c r="I216" s="1"/>
      <c r="J216" s="1">
        <f t="shared" si="3"/>
        <v>0</v>
      </c>
      <c r="K216" s="1"/>
    </row>
    <row r="217" spans="1:11" ht="19.5" customHeight="1" x14ac:dyDescent="0.3">
      <c r="A217" s="1">
        <v>215</v>
      </c>
      <c r="B217" s="10">
        <v>46238</v>
      </c>
      <c r="C217" s="1" t="s">
        <v>124</v>
      </c>
      <c r="D217" s="1" t="s">
        <v>125</v>
      </c>
      <c r="E217" s="1">
        <v>1660</v>
      </c>
      <c r="F217" s="1"/>
      <c r="G217" s="1"/>
      <c r="H217" s="1"/>
      <c r="I217" s="1"/>
      <c r="J217" s="1">
        <f t="shared" si="3"/>
        <v>0</v>
      </c>
      <c r="K217" s="1"/>
    </row>
    <row r="218" spans="1:11" ht="19.5" customHeight="1" x14ac:dyDescent="0.3">
      <c r="A218" s="1">
        <v>216</v>
      </c>
      <c r="B218" s="10">
        <v>46239</v>
      </c>
      <c r="C218" s="1" t="s">
        <v>124</v>
      </c>
      <c r="D218" s="1" t="s">
        <v>125</v>
      </c>
      <c r="E218" s="1">
        <v>1660</v>
      </c>
      <c r="F218" s="1"/>
      <c r="G218" s="1"/>
      <c r="H218" s="1"/>
      <c r="I218" s="1"/>
      <c r="J218" s="1">
        <f t="shared" si="3"/>
        <v>0</v>
      </c>
      <c r="K218" s="1"/>
    </row>
    <row r="219" spans="1:11" ht="19.5" customHeight="1" x14ac:dyDescent="0.3">
      <c r="A219" s="1">
        <v>217</v>
      </c>
      <c r="B219" s="10">
        <v>46240</v>
      </c>
      <c r="C219" s="1" t="s">
        <v>124</v>
      </c>
      <c r="D219" s="1" t="s">
        <v>125</v>
      </c>
      <c r="E219" s="1">
        <v>1660</v>
      </c>
      <c r="F219" s="1"/>
      <c r="G219" s="1"/>
      <c r="H219" s="1"/>
      <c r="I219" s="1"/>
      <c r="J219" s="1">
        <f t="shared" si="3"/>
        <v>0</v>
      </c>
      <c r="K219" s="1"/>
    </row>
    <row r="220" spans="1:11" ht="19.5" customHeight="1" x14ac:dyDescent="0.3">
      <c r="A220" s="1">
        <v>218</v>
      </c>
      <c r="B220" s="10">
        <v>46241</v>
      </c>
      <c r="C220" s="1" t="s">
        <v>124</v>
      </c>
      <c r="D220" s="1" t="s">
        <v>125</v>
      </c>
      <c r="E220" s="1">
        <v>1660</v>
      </c>
      <c r="F220" s="1"/>
      <c r="G220" s="1"/>
      <c r="H220" s="1"/>
      <c r="I220" s="1"/>
      <c r="J220" s="1">
        <f t="shared" si="3"/>
        <v>0</v>
      </c>
      <c r="K220" s="1"/>
    </row>
    <row r="221" spans="1:11" ht="19.5" customHeight="1" x14ac:dyDescent="0.3">
      <c r="A221" s="1">
        <v>219</v>
      </c>
      <c r="B221" s="10">
        <v>46242</v>
      </c>
      <c r="C221" s="1" t="s">
        <v>124</v>
      </c>
      <c r="D221" s="1" t="s">
        <v>125</v>
      </c>
      <c r="E221" s="1">
        <v>1660</v>
      </c>
      <c r="F221" s="1"/>
      <c r="G221" s="1"/>
      <c r="H221" s="1"/>
      <c r="I221" s="1"/>
      <c r="J221" s="1">
        <f t="shared" si="3"/>
        <v>0</v>
      </c>
      <c r="K221" s="1"/>
    </row>
    <row r="222" spans="1:11" ht="19.5" customHeight="1" x14ac:dyDescent="0.3">
      <c r="A222" s="1">
        <v>220</v>
      </c>
      <c r="B222" s="10">
        <v>46243</v>
      </c>
      <c r="C222" s="1" t="s">
        <v>124</v>
      </c>
      <c r="D222" s="1" t="s">
        <v>125</v>
      </c>
      <c r="E222" s="1">
        <v>1660</v>
      </c>
      <c r="F222" s="1"/>
      <c r="G222" s="1"/>
      <c r="H222" s="1"/>
      <c r="I222" s="1"/>
      <c r="J222" s="1">
        <f t="shared" si="3"/>
        <v>0</v>
      </c>
      <c r="K222" s="1"/>
    </row>
    <row r="223" spans="1:11" ht="19.5" customHeight="1" x14ac:dyDescent="0.3">
      <c r="A223" s="1">
        <v>221</v>
      </c>
      <c r="B223" s="10">
        <v>46244</v>
      </c>
      <c r="C223" s="1" t="s">
        <v>124</v>
      </c>
      <c r="D223" s="1" t="s">
        <v>125</v>
      </c>
      <c r="E223" s="1">
        <v>1660</v>
      </c>
      <c r="F223" s="1"/>
      <c r="G223" s="1"/>
      <c r="H223" s="1"/>
      <c r="I223" s="1"/>
      <c r="J223" s="1">
        <f t="shared" si="3"/>
        <v>0</v>
      </c>
      <c r="K223" s="1"/>
    </row>
    <row r="224" spans="1:11" ht="19.5" customHeight="1" x14ac:dyDescent="0.3">
      <c r="A224" s="1">
        <v>222</v>
      </c>
      <c r="B224" s="10">
        <v>46245</v>
      </c>
      <c r="C224" s="1" t="s">
        <v>124</v>
      </c>
      <c r="D224" s="1" t="s">
        <v>125</v>
      </c>
      <c r="E224" s="1">
        <v>1660</v>
      </c>
      <c r="F224" s="1"/>
      <c r="G224" s="1"/>
      <c r="H224" s="1"/>
      <c r="I224" s="1"/>
      <c r="J224" s="1">
        <f t="shared" si="3"/>
        <v>0</v>
      </c>
      <c r="K224" s="1"/>
    </row>
    <row r="225" spans="1:11" ht="19.5" customHeight="1" x14ac:dyDescent="0.3">
      <c r="A225" s="1">
        <v>223</v>
      </c>
      <c r="B225" s="10">
        <v>46246</v>
      </c>
      <c r="C225" s="1" t="s">
        <v>124</v>
      </c>
      <c r="D225" s="1" t="s">
        <v>125</v>
      </c>
      <c r="E225" s="1">
        <v>1660</v>
      </c>
      <c r="F225" s="1"/>
      <c r="G225" s="1"/>
      <c r="H225" s="1"/>
      <c r="I225" s="1"/>
      <c r="J225" s="1">
        <f t="shared" si="3"/>
        <v>0</v>
      </c>
      <c r="K225" s="1"/>
    </row>
    <row r="226" spans="1:11" ht="19.5" customHeight="1" x14ac:dyDescent="0.3">
      <c r="A226" s="1">
        <v>224</v>
      </c>
      <c r="B226" s="10">
        <v>46247</v>
      </c>
      <c r="C226" s="1" t="s">
        <v>124</v>
      </c>
      <c r="D226" s="1" t="s">
        <v>125</v>
      </c>
      <c r="E226" s="1">
        <v>1660</v>
      </c>
      <c r="F226" s="1"/>
      <c r="G226" s="1"/>
      <c r="H226" s="1"/>
      <c r="I226" s="1"/>
      <c r="J226" s="1">
        <f t="shared" si="3"/>
        <v>0</v>
      </c>
      <c r="K226" s="1"/>
    </row>
    <row r="227" spans="1:11" ht="19.5" customHeight="1" x14ac:dyDescent="0.3">
      <c r="A227" s="1">
        <v>225</v>
      </c>
      <c r="B227" s="10">
        <v>46248</v>
      </c>
      <c r="C227" s="1" t="s">
        <v>124</v>
      </c>
      <c r="D227" s="1" t="s">
        <v>125</v>
      </c>
      <c r="E227" s="1">
        <v>1660</v>
      </c>
      <c r="F227" s="1"/>
      <c r="G227" s="1"/>
      <c r="H227" s="1"/>
      <c r="I227" s="1"/>
      <c r="J227" s="1">
        <f t="shared" si="3"/>
        <v>0</v>
      </c>
      <c r="K227" s="1"/>
    </row>
    <row r="228" spans="1:11" ht="19.5" customHeight="1" x14ac:dyDescent="0.3">
      <c r="A228" s="1">
        <v>226</v>
      </c>
      <c r="B228" s="10">
        <v>46249</v>
      </c>
      <c r="C228" s="1" t="s">
        <v>124</v>
      </c>
      <c r="D228" s="1" t="s">
        <v>125</v>
      </c>
      <c r="E228" s="1">
        <v>1660</v>
      </c>
      <c r="F228" s="1"/>
      <c r="G228" s="1"/>
      <c r="H228" s="1"/>
      <c r="I228" s="1"/>
      <c r="J228" s="1">
        <f t="shared" si="3"/>
        <v>0</v>
      </c>
      <c r="K228" s="1"/>
    </row>
    <row r="229" spans="1:11" ht="19.5" customHeight="1" x14ac:dyDescent="0.3">
      <c r="A229" s="1">
        <v>227</v>
      </c>
      <c r="B229" s="10">
        <v>46250</v>
      </c>
      <c r="C229" s="1" t="s">
        <v>124</v>
      </c>
      <c r="D229" s="1" t="s">
        <v>125</v>
      </c>
      <c r="E229" s="1">
        <v>1660</v>
      </c>
      <c r="F229" s="1"/>
      <c r="G229" s="1"/>
      <c r="H229" s="1"/>
      <c r="I229" s="1"/>
      <c r="J229" s="1">
        <f t="shared" si="3"/>
        <v>0</v>
      </c>
      <c r="K229" s="1"/>
    </row>
    <row r="230" spans="1:11" ht="19.5" customHeight="1" x14ac:dyDescent="0.3">
      <c r="A230" s="1">
        <v>228</v>
      </c>
      <c r="B230" s="10">
        <v>46251</v>
      </c>
      <c r="C230" s="1" t="s">
        <v>124</v>
      </c>
      <c r="D230" s="1" t="s">
        <v>125</v>
      </c>
      <c r="E230" s="1">
        <v>1660</v>
      </c>
      <c r="F230" s="1"/>
      <c r="G230" s="1"/>
      <c r="H230" s="1"/>
      <c r="I230" s="1"/>
      <c r="J230" s="1">
        <f t="shared" si="3"/>
        <v>0</v>
      </c>
      <c r="K230" s="1"/>
    </row>
    <row r="231" spans="1:11" ht="19.5" customHeight="1" x14ac:dyDescent="0.3">
      <c r="A231" s="1">
        <v>229</v>
      </c>
      <c r="B231" s="10">
        <v>46252</v>
      </c>
      <c r="C231" s="1" t="s">
        <v>124</v>
      </c>
      <c r="D231" s="1" t="s">
        <v>125</v>
      </c>
      <c r="E231" s="1">
        <v>1660</v>
      </c>
      <c r="F231" s="1"/>
      <c r="G231" s="1"/>
      <c r="H231" s="1"/>
      <c r="I231" s="1"/>
      <c r="J231" s="1">
        <f t="shared" si="3"/>
        <v>0</v>
      </c>
      <c r="K231" s="1"/>
    </row>
    <row r="232" spans="1:11" ht="19.5" customHeight="1" x14ac:dyDescent="0.3">
      <c r="A232" s="1">
        <v>230</v>
      </c>
      <c r="B232" s="10">
        <v>46253</v>
      </c>
      <c r="C232" s="1" t="s">
        <v>124</v>
      </c>
      <c r="D232" s="1" t="s">
        <v>125</v>
      </c>
      <c r="E232" s="1">
        <v>1660</v>
      </c>
      <c r="F232" s="1"/>
      <c r="G232" s="1"/>
      <c r="H232" s="1"/>
      <c r="I232" s="1"/>
      <c r="J232" s="1">
        <f t="shared" si="3"/>
        <v>0</v>
      </c>
      <c r="K232" s="1"/>
    </row>
    <row r="233" spans="1:11" ht="19.5" customHeight="1" x14ac:dyDescent="0.3">
      <c r="A233" s="1">
        <v>231</v>
      </c>
      <c r="B233" s="10">
        <v>46254</v>
      </c>
      <c r="C233" s="1" t="s">
        <v>124</v>
      </c>
      <c r="D233" s="1" t="s">
        <v>125</v>
      </c>
      <c r="E233" s="1">
        <v>1660</v>
      </c>
      <c r="F233" s="1"/>
      <c r="G233" s="1"/>
      <c r="H233" s="1"/>
      <c r="I233" s="1"/>
      <c r="J233" s="1">
        <f t="shared" si="3"/>
        <v>0</v>
      </c>
      <c r="K233" s="1"/>
    </row>
    <row r="234" spans="1:11" ht="19.5" customHeight="1" x14ac:dyDescent="0.3">
      <c r="A234" s="1">
        <v>232</v>
      </c>
      <c r="B234" s="10">
        <v>46255</v>
      </c>
      <c r="C234" s="1" t="s">
        <v>124</v>
      </c>
      <c r="D234" s="1" t="s">
        <v>125</v>
      </c>
      <c r="E234" s="1">
        <v>1660</v>
      </c>
      <c r="F234" s="1"/>
      <c r="G234" s="1"/>
      <c r="H234" s="1"/>
      <c r="I234" s="1"/>
      <c r="J234" s="1">
        <f t="shared" si="3"/>
        <v>0</v>
      </c>
      <c r="K234" s="1"/>
    </row>
    <row r="235" spans="1:11" ht="19.5" customHeight="1" x14ac:dyDescent="0.3">
      <c r="A235" s="1">
        <v>233</v>
      </c>
      <c r="B235" s="10">
        <v>46256</v>
      </c>
      <c r="C235" s="1" t="s">
        <v>124</v>
      </c>
      <c r="D235" s="1" t="s">
        <v>125</v>
      </c>
      <c r="E235" s="1">
        <v>1660</v>
      </c>
      <c r="F235" s="1"/>
      <c r="G235" s="1"/>
      <c r="H235" s="1"/>
      <c r="I235" s="1"/>
      <c r="J235" s="1">
        <f t="shared" si="3"/>
        <v>0</v>
      </c>
      <c r="K235" s="1"/>
    </row>
    <row r="236" spans="1:11" ht="19.5" customHeight="1" x14ac:dyDescent="0.3">
      <c r="A236" s="1">
        <v>234</v>
      </c>
      <c r="B236" s="10">
        <v>46257</v>
      </c>
      <c r="C236" s="1" t="s">
        <v>124</v>
      </c>
      <c r="D236" s="1" t="s">
        <v>125</v>
      </c>
      <c r="E236" s="1">
        <v>1660</v>
      </c>
      <c r="F236" s="1"/>
      <c r="G236" s="1"/>
      <c r="H236" s="1"/>
      <c r="I236" s="1"/>
      <c r="J236" s="1">
        <f t="shared" si="3"/>
        <v>0</v>
      </c>
      <c r="K236" s="1"/>
    </row>
    <row r="237" spans="1:11" ht="19.5" customHeight="1" x14ac:dyDescent="0.3">
      <c r="A237" s="1">
        <v>235</v>
      </c>
      <c r="B237" s="10">
        <v>46258</v>
      </c>
      <c r="C237" s="1" t="s">
        <v>124</v>
      </c>
      <c r="D237" s="1" t="s">
        <v>125</v>
      </c>
      <c r="E237" s="1">
        <v>1660</v>
      </c>
      <c r="F237" s="1"/>
      <c r="G237" s="1"/>
      <c r="H237" s="1"/>
      <c r="I237" s="1"/>
      <c r="J237" s="1">
        <f t="shared" si="3"/>
        <v>0</v>
      </c>
      <c r="K237" s="1"/>
    </row>
    <row r="238" spans="1:11" ht="19.5" customHeight="1" x14ac:dyDescent="0.3">
      <c r="A238" s="1">
        <v>236</v>
      </c>
      <c r="B238" s="10">
        <v>46259</v>
      </c>
      <c r="C238" s="1" t="s">
        <v>124</v>
      </c>
      <c r="D238" s="1" t="s">
        <v>125</v>
      </c>
      <c r="E238" s="1">
        <v>1660</v>
      </c>
      <c r="F238" s="1"/>
      <c r="G238" s="1"/>
      <c r="H238" s="1"/>
      <c r="I238" s="1"/>
      <c r="J238" s="1">
        <f t="shared" si="3"/>
        <v>0</v>
      </c>
      <c r="K238" s="1"/>
    </row>
    <row r="239" spans="1:11" ht="19.5" customHeight="1" x14ac:dyDescent="0.3">
      <c r="A239" s="1">
        <v>237</v>
      </c>
      <c r="B239" s="10">
        <v>46260</v>
      </c>
      <c r="C239" s="1" t="s">
        <v>124</v>
      </c>
      <c r="D239" s="1" t="s">
        <v>125</v>
      </c>
      <c r="E239" s="1">
        <v>1660</v>
      </c>
      <c r="F239" s="1"/>
      <c r="G239" s="1"/>
      <c r="H239" s="1"/>
      <c r="I239" s="1"/>
      <c r="J239" s="1">
        <f t="shared" si="3"/>
        <v>0</v>
      </c>
      <c r="K239" s="1"/>
    </row>
    <row r="240" spans="1:11" ht="19.5" customHeight="1" x14ac:dyDescent="0.3">
      <c r="A240" s="1">
        <v>238</v>
      </c>
      <c r="B240" s="10">
        <v>46261</v>
      </c>
      <c r="C240" s="1" t="s">
        <v>124</v>
      </c>
      <c r="D240" s="1" t="s">
        <v>125</v>
      </c>
      <c r="E240" s="1">
        <v>1660</v>
      </c>
      <c r="F240" s="1"/>
      <c r="G240" s="1"/>
      <c r="H240" s="1"/>
      <c r="I240" s="1"/>
      <c r="J240" s="1">
        <f t="shared" si="3"/>
        <v>0</v>
      </c>
      <c r="K240" s="1"/>
    </row>
    <row r="241" spans="1:11" ht="19.5" customHeight="1" x14ac:dyDescent="0.3">
      <c r="A241" s="1">
        <v>239</v>
      </c>
      <c r="B241" s="10">
        <v>46262</v>
      </c>
      <c r="C241" s="1" t="s">
        <v>124</v>
      </c>
      <c r="D241" s="1" t="s">
        <v>125</v>
      </c>
      <c r="E241" s="1">
        <v>1660</v>
      </c>
      <c r="F241" s="1"/>
      <c r="G241" s="1"/>
      <c r="H241" s="1"/>
      <c r="I241" s="1"/>
      <c r="J241" s="1">
        <f t="shared" si="3"/>
        <v>0</v>
      </c>
      <c r="K241" s="1"/>
    </row>
    <row r="242" spans="1:11" ht="19.5" customHeight="1" x14ac:dyDescent="0.3">
      <c r="A242" s="1">
        <v>240</v>
      </c>
      <c r="B242" s="10">
        <v>46263</v>
      </c>
      <c r="C242" s="1" t="s">
        <v>124</v>
      </c>
      <c r="D242" s="1" t="s">
        <v>125</v>
      </c>
      <c r="E242" s="1">
        <v>1660</v>
      </c>
      <c r="F242" s="1"/>
      <c r="G242" s="1"/>
      <c r="H242" s="1"/>
      <c r="I242" s="1"/>
      <c r="J242" s="1">
        <f t="shared" si="3"/>
        <v>0</v>
      </c>
      <c r="K242" s="1"/>
    </row>
    <row r="243" spans="1:11" ht="19.5" customHeight="1" x14ac:dyDescent="0.3">
      <c r="A243" s="1">
        <v>241</v>
      </c>
      <c r="B243" s="10">
        <v>46264</v>
      </c>
      <c r="C243" s="1" t="s">
        <v>124</v>
      </c>
      <c r="D243" s="1" t="s">
        <v>125</v>
      </c>
      <c r="E243" s="1">
        <v>1660</v>
      </c>
      <c r="F243" s="1"/>
      <c r="G243" s="1"/>
      <c r="H243" s="1"/>
      <c r="I243" s="1"/>
      <c r="J243" s="1">
        <f t="shared" si="3"/>
        <v>0</v>
      </c>
      <c r="K243" s="1"/>
    </row>
    <row r="244" spans="1:11" ht="19.5" customHeight="1" x14ac:dyDescent="0.3">
      <c r="A244" s="1">
        <v>242</v>
      </c>
      <c r="B244" s="10">
        <v>46265</v>
      </c>
      <c r="C244" s="1" t="s">
        <v>124</v>
      </c>
      <c r="D244" s="1" t="s">
        <v>125</v>
      </c>
      <c r="E244" s="1">
        <v>1660</v>
      </c>
      <c r="F244" s="1"/>
      <c r="G244" s="1"/>
      <c r="H244" s="1"/>
      <c r="I244" s="1"/>
      <c r="J244" s="1">
        <f t="shared" si="3"/>
        <v>0</v>
      </c>
      <c r="K244" s="1"/>
    </row>
    <row r="245" spans="1:11" ht="19.5" customHeight="1" x14ac:dyDescent="0.3">
      <c r="A245" s="1">
        <v>243</v>
      </c>
      <c r="B245" s="10">
        <v>46266</v>
      </c>
      <c r="C245" s="1" t="s">
        <v>124</v>
      </c>
      <c r="D245" s="1" t="s">
        <v>125</v>
      </c>
      <c r="E245" s="1">
        <v>1660</v>
      </c>
      <c r="F245" s="1"/>
      <c r="G245" s="1"/>
      <c r="H245" s="1"/>
      <c r="I245" s="1"/>
      <c r="J245" s="1">
        <f t="shared" si="3"/>
        <v>0</v>
      </c>
      <c r="K245" s="1"/>
    </row>
    <row r="246" spans="1:11" ht="19.5" customHeight="1" x14ac:dyDescent="0.3">
      <c r="A246" s="1">
        <v>244</v>
      </c>
      <c r="B246" s="10">
        <v>46267</v>
      </c>
      <c r="C246" s="1" t="s">
        <v>124</v>
      </c>
      <c r="D246" s="1" t="s">
        <v>125</v>
      </c>
      <c r="E246" s="1">
        <v>1660</v>
      </c>
      <c r="F246" s="1"/>
      <c r="G246" s="1"/>
      <c r="H246" s="1"/>
      <c r="I246" s="1"/>
      <c r="J246" s="1">
        <f t="shared" si="3"/>
        <v>0</v>
      </c>
      <c r="K246" s="1"/>
    </row>
    <row r="247" spans="1:11" ht="19.5" customHeight="1" x14ac:dyDescent="0.3">
      <c r="A247" s="1">
        <v>245</v>
      </c>
      <c r="B247" s="10">
        <v>46268</v>
      </c>
      <c r="C247" s="1" t="s">
        <v>124</v>
      </c>
      <c r="D247" s="1" t="s">
        <v>125</v>
      </c>
      <c r="E247" s="1">
        <v>1660</v>
      </c>
      <c r="F247" s="1"/>
      <c r="G247" s="1"/>
      <c r="H247" s="1"/>
      <c r="I247" s="1"/>
      <c r="J247" s="1">
        <f t="shared" si="3"/>
        <v>0</v>
      </c>
      <c r="K247" s="1"/>
    </row>
    <row r="248" spans="1:11" ht="19.5" customHeight="1" x14ac:dyDescent="0.3">
      <c r="A248" s="1">
        <v>246</v>
      </c>
      <c r="B248" s="10">
        <v>46269</v>
      </c>
      <c r="C248" s="1" t="s">
        <v>124</v>
      </c>
      <c r="D248" s="1" t="s">
        <v>125</v>
      </c>
      <c r="E248" s="1">
        <v>1660</v>
      </c>
      <c r="F248" s="1"/>
      <c r="G248" s="1"/>
      <c r="H248" s="1"/>
      <c r="I248" s="1"/>
      <c r="J248" s="1">
        <f t="shared" si="3"/>
        <v>0</v>
      </c>
      <c r="K248" s="1"/>
    </row>
    <row r="249" spans="1:11" ht="19.5" customHeight="1" x14ac:dyDescent="0.3">
      <c r="A249" s="1">
        <v>247</v>
      </c>
      <c r="B249" s="10">
        <v>46270</v>
      </c>
      <c r="C249" s="1" t="s">
        <v>124</v>
      </c>
      <c r="D249" s="1" t="s">
        <v>125</v>
      </c>
      <c r="E249" s="1">
        <v>1660</v>
      </c>
      <c r="F249" s="1"/>
      <c r="G249" s="1"/>
      <c r="H249" s="1"/>
      <c r="I249" s="1"/>
      <c r="J249" s="1">
        <f t="shared" si="3"/>
        <v>0</v>
      </c>
      <c r="K249" s="1"/>
    </row>
    <row r="250" spans="1:11" ht="19.5" customHeight="1" x14ac:dyDescent="0.3">
      <c r="A250" s="1">
        <v>248</v>
      </c>
      <c r="B250" s="10">
        <v>46271</v>
      </c>
      <c r="C250" s="1" t="s">
        <v>124</v>
      </c>
      <c r="D250" s="1" t="s">
        <v>125</v>
      </c>
      <c r="E250" s="1">
        <v>1660</v>
      </c>
      <c r="F250" s="1"/>
      <c r="G250" s="1"/>
      <c r="H250" s="1"/>
      <c r="I250" s="1"/>
      <c r="J250" s="1">
        <f t="shared" si="3"/>
        <v>0</v>
      </c>
      <c r="K250" s="1"/>
    </row>
    <row r="251" spans="1:11" ht="19.5" customHeight="1" x14ac:dyDescent="0.3">
      <c r="A251" s="1">
        <v>249</v>
      </c>
      <c r="B251" s="10">
        <v>46272</v>
      </c>
      <c r="C251" s="1" t="s">
        <v>124</v>
      </c>
      <c r="D251" s="1" t="s">
        <v>125</v>
      </c>
      <c r="E251" s="1">
        <v>1660</v>
      </c>
      <c r="F251" s="1"/>
      <c r="G251" s="1"/>
      <c r="H251" s="1"/>
      <c r="I251" s="1"/>
      <c r="J251" s="1">
        <f t="shared" si="3"/>
        <v>0</v>
      </c>
      <c r="K251" s="1"/>
    </row>
    <row r="252" spans="1:11" ht="19.5" customHeight="1" x14ac:dyDescent="0.3">
      <c r="A252" s="1">
        <v>250</v>
      </c>
      <c r="B252" s="10">
        <v>46273</v>
      </c>
      <c r="C252" s="1" t="s">
        <v>124</v>
      </c>
      <c r="D252" s="1" t="s">
        <v>125</v>
      </c>
      <c r="E252" s="1">
        <v>1660</v>
      </c>
      <c r="F252" s="1"/>
      <c r="G252" s="1"/>
      <c r="H252" s="1"/>
      <c r="I252" s="1"/>
      <c r="J252" s="1">
        <f t="shared" si="3"/>
        <v>0</v>
      </c>
      <c r="K252" s="1"/>
    </row>
    <row r="253" spans="1:11" ht="19.5" customHeight="1" x14ac:dyDescent="0.3">
      <c r="A253" s="1">
        <v>251</v>
      </c>
      <c r="B253" s="10">
        <v>46274</v>
      </c>
      <c r="C253" s="1" t="s">
        <v>124</v>
      </c>
      <c r="D253" s="1" t="s">
        <v>125</v>
      </c>
      <c r="E253" s="1">
        <v>1660</v>
      </c>
      <c r="F253" s="1"/>
      <c r="G253" s="1"/>
      <c r="H253" s="1"/>
      <c r="I253" s="1"/>
      <c r="J253" s="1">
        <f t="shared" si="3"/>
        <v>0</v>
      </c>
      <c r="K253" s="1"/>
    </row>
    <row r="254" spans="1:11" ht="19.5" customHeight="1" x14ac:dyDescent="0.3">
      <c r="A254" s="1">
        <v>252</v>
      </c>
      <c r="B254" s="10">
        <v>46275</v>
      </c>
      <c r="C254" s="1" t="s">
        <v>124</v>
      </c>
      <c r="D254" s="1" t="s">
        <v>125</v>
      </c>
      <c r="E254" s="1">
        <v>1660</v>
      </c>
      <c r="F254" s="1"/>
      <c r="G254" s="1"/>
      <c r="H254" s="1"/>
      <c r="I254" s="1"/>
      <c r="J254" s="1">
        <f t="shared" si="3"/>
        <v>0</v>
      </c>
      <c r="K254" s="1"/>
    </row>
    <row r="255" spans="1:11" ht="19.5" customHeight="1" x14ac:dyDescent="0.3">
      <c r="A255" s="1">
        <v>253</v>
      </c>
      <c r="B255" s="10">
        <v>46276</v>
      </c>
      <c r="C255" s="1" t="s">
        <v>124</v>
      </c>
      <c r="D255" s="1" t="s">
        <v>125</v>
      </c>
      <c r="E255" s="1">
        <v>1660</v>
      </c>
      <c r="F255" s="1"/>
      <c r="G255" s="1"/>
      <c r="H255" s="1"/>
      <c r="I255" s="1"/>
      <c r="J255" s="1">
        <f t="shared" si="3"/>
        <v>0</v>
      </c>
      <c r="K255" s="1"/>
    </row>
    <row r="256" spans="1:11" ht="19.5" customHeight="1" x14ac:dyDescent="0.3">
      <c r="A256" s="1">
        <v>254</v>
      </c>
      <c r="B256" s="10">
        <v>46277</v>
      </c>
      <c r="C256" s="1" t="s">
        <v>124</v>
      </c>
      <c r="D256" s="1" t="s">
        <v>125</v>
      </c>
      <c r="E256" s="1">
        <v>1660</v>
      </c>
      <c r="F256" s="1"/>
      <c r="G256" s="1"/>
      <c r="H256" s="1"/>
      <c r="I256" s="1"/>
      <c r="J256" s="1">
        <f t="shared" si="3"/>
        <v>0</v>
      </c>
      <c r="K256" s="1"/>
    </row>
    <row r="257" spans="1:11" ht="19.5" customHeight="1" x14ac:dyDescent="0.3">
      <c r="A257" s="1">
        <v>255</v>
      </c>
      <c r="B257" s="10">
        <v>46278</v>
      </c>
      <c r="C257" s="1" t="s">
        <v>124</v>
      </c>
      <c r="D257" s="1" t="s">
        <v>125</v>
      </c>
      <c r="E257" s="1">
        <v>1660</v>
      </c>
      <c r="F257" s="1"/>
      <c r="G257" s="1"/>
      <c r="H257" s="1"/>
      <c r="I257" s="1"/>
      <c r="J257" s="1">
        <f t="shared" si="3"/>
        <v>0</v>
      </c>
      <c r="K257" s="1"/>
    </row>
    <row r="258" spans="1:11" ht="19.5" customHeight="1" x14ac:dyDescent="0.3">
      <c r="A258" s="1">
        <v>256</v>
      </c>
      <c r="B258" s="10">
        <v>46279</v>
      </c>
      <c r="C258" s="1" t="s">
        <v>124</v>
      </c>
      <c r="D258" s="1" t="s">
        <v>125</v>
      </c>
      <c r="E258" s="1">
        <v>1660</v>
      </c>
      <c r="F258" s="1"/>
      <c r="G258" s="1"/>
      <c r="H258" s="1"/>
      <c r="I258" s="1"/>
      <c r="J258" s="1">
        <f t="shared" si="3"/>
        <v>0</v>
      </c>
      <c r="K258" s="1"/>
    </row>
    <row r="259" spans="1:11" ht="19.5" customHeight="1" x14ac:dyDescent="0.3">
      <c r="A259" s="1">
        <v>257</v>
      </c>
      <c r="B259" s="10">
        <v>46280</v>
      </c>
      <c r="C259" s="1" t="s">
        <v>124</v>
      </c>
      <c r="D259" s="1" t="s">
        <v>125</v>
      </c>
      <c r="E259" s="1">
        <v>1660</v>
      </c>
      <c r="F259" s="1"/>
      <c r="G259" s="1"/>
      <c r="H259" s="1"/>
      <c r="I259" s="1"/>
      <c r="J259" s="1">
        <f t="shared" si="3"/>
        <v>0</v>
      </c>
      <c r="K259" s="1"/>
    </row>
    <row r="260" spans="1:11" ht="19.5" customHeight="1" x14ac:dyDescent="0.3">
      <c r="A260" s="1">
        <v>258</v>
      </c>
      <c r="B260" s="10">
        <v>46281</v>
      </c>
      <c r="C260" s="1" t="s">
        <v>124</v>
      </c>
      <c r="D260" s="1" t="s">
        <v>125</v>
      </c>
      <c r="E260" s="1">
        <v>1660</v>
      </c>
      <c r="F260" s="1"/>
      <c r="G260" s="1"/>
      <c r="H260" s="1"/>
      <c r="I260" s="1"/>
      <c r="J260" s="1">
        <f t="shared" ref="J260:J323" si="4">E260*F260-G260-H260+I260</f>
        <v>0</v>
      </c>
      <c r="K260" s="1"/>
    </row>
    <row r="261" spans="1:11" ht="19.5" customHeight="1" x14ac:dyDescent="0.3">
      <c r="A261" s="1">
        <v>259</v>
      </c>
      <c r="B261" s="10">
        <v>46282</v>
      </c>
      <c r="C261" s="1" t="s">
        <v>124</v>
      </c>
      <c r="D261" s="1" t="s">
        <v>125</v>
      </c>
      <c r="E261" s="1">
        <v>1660</v>
      </c>
      <c r="F261" s="1"/>
      <c r="G261" s="1"/>
      <c r="H261" s="1"/>
      <c r="I261" s="1"/>
      <c r="J261" s="1">
        <f t="shared" si="4"/>
        <v>0</v>
      </c>
      <c r="K261" s="1"/>
    </row>
    <row r="262" spans="1:11" ht="19.5" customHeight="1" x14ac:dyDescent="0.3">
      <c r="A262" s="1">
        <v>260</v>
      </c>
      <c r="B262" s="10">
        <v>46283</v>
      </c>
      <c r="C262" s="1" t="s">
        <v>124</v>
      </c>
      <c r="D262" s="1" t="s">
        <v>125</v>
      </c>
      <c r="E262" s="1">
        <v>1660</v>
      </c>
      <c r="F262" s="1"/>
      <c r="G262" s="1"/>
      <c r="H262" s="1"/>
      <c r="I262" s="1"/>
      <c r="J262" s="1">
        <f t="shared" si="4"/>
        <v>0</v>
      </c>
      <c r="K262" s="1"/>
    </row>
    <row r="263" spans="1:11" ht="19.5" customHeight="1" x14ac:dyDescent="0.3">
      <c r="A263" s="1">
        <v>261</v>
      </c>
      <c r="B263" s="10">
        <v>46284</v>
      </c>
      <c r="C263" s="1" t="s">
        <v>124</v>
      </c>
      <c r="D263" s="1" t="s">
        <v>125</v>
      </c>
      <c r="E263" s="1">
        <v>1660</v>
      </c>
      <c r="F263" s="1"/>
      <c r="G263" s="1"/>
      <c r="H263" s="1"/>
      <c r="I263" s="1"/>
      <c r="J263" s="1">
        <f t="shared" si="4"/>
        <v>0</v>
      </c>
      <c r="K263" s="1"/>
    </row>
    <row r="264" spans="1:11" ht="19.5" customHeight="1" x14ac:dyDescent="0.3">
      <c r="A264" s="1">
        <v>262</v>
      </c>
      <c r="B264" s="10">
        <v>46285</v>
      </c>
      <c r="C264" s="1" t="s">
        <v>124</v>
      </c>
      <c r="D264" s="1" t="s">
        <v>125</v>
      </c>
      <c r="E264" s="1">
        <v>1660</v>
      </c>
      <c r="F264" s="1"/>
      <c r="G264" s="1"/>
      <c r="H264" s="1"/>
      <c r="I264" s="1"/>
      <c r="J264" s="1">
        <f t="shared" si="4"/>
        <v>0</v>
      </c>
      <c r="K264" s="1"/>
    </row>
    <row r="265" spans="1:11" ht="19.5" customHeight="1" x14ac:dyDescent="0.3">
      <c r="A265" s="1">
        <v>263</v>
      </c>
      <c r="B265" s="10">
        <v>46286</v>
      </c>
      <c r="C265" s="1" t="s">
        <v>124</v>
      </c>
      <c r="D265" s="1" t="s">
        <v>125</v>
      </c>
      <c r="E265" s="1">
        <v>1660</v>
      </c>
      <c r="F265" s="1"/>
      <c r="G265" s="1"/>
      <c r="H265" s="1"/>
      <c r="I265" s="1"/>
      <c r="J265" s="1">
        <f t="shared" si="4"/>
        <v>0</v>
      </c>
      <c r="K265" s="1"/>
    </row>
    <row r="266" spans="1:11" ht="19.5" customHeight="1" x14ac:dyDescent="0.3">
      <c r="A266" s="1">
        <v>264</v>
      </c>
      <c r="B266" s="10">
        <v>46287</v>
      </c>
      <c r="C266" s="1" t="s">
        <v>124</v>
      </c>
      <c r="D266" s="1" t="s">
        <v>125</v>
      </c>
      <c r="E266" s="1">
        <v>1660</v>
      </c>
      <c r="F266" s="1"/>
      <c r="G266" s="1"/>
      <c r="H266" s="1"/>
      <c r="I266" s="1"/>
      <c r="J266" s="1">
        <f t="shared" si="4"/>
        <v>0</v>
      </c>
      <c r="K266" s="1"/>
    </row>
    <row r="267" spans="1:11" ht="19.5" customHeight="1" x14ac:dyDescent="0.3">
      <c r="A267" s="1">
        <v>265</v>
      </c>
      <c r="B267" s="10">
        <v>46288</v>
      </c>
      <c r="C267" s="1" t="s">
        <v>124</v>
      </c>
      <c r="D267" s="1" t="s">
        <v>125</v>
      </c>
      <c r="E267" s="1">
        <v>1660</v>
      </c>
      <c r="F267" s="1"/>
      <c r="G267" s="1"/>
      <c r="H267" s="1"/>
      <c r="I267" s="1"/>
      <c r="J267" s="1">
        <f t="shared" si="4"/>
        <v>0</v>
      </c>
      <c r="K267" s="1"/>
    </row>
    <row r="268" spans="1:11" ht="19.5" customHeight="1" x14ac:dyDescent="0.3">
      <c r="A268" s="1">
        <v>266</v>
      </c>
      <c r="B268" s="10">
        <v>46289</v>
      </c>
      <c r="C268" s="1" t="s">
        <v>124</v>
      </c>
      <c r="D268" s="1" t="s">
        <v>125</v>
      </c>
      <c r="E268" s="1">
        <v>1660</v>
      </c>
      <c r="F268" s="1"/>
      <c r="G268" s="1"/>
      <c r="H268" s="1"/>
      <c r="I268" s="1"/>
      <c r="J268" s="1">
        <f t="shared" si="4"/>
        <v>0</v>
      </c>
      <c r="K268" s="1"/>
    </row>
    <row r="269" spans="1:11" ht="19.5" customHeight="1" x14ac:dyDescent="0.3">
      <c r="A269" s="1">
        <v>267</v>
      </c>
      <c r="B269" s="10">
        <v>46290</v>
      </c>
      <c r="C269" s="1" t="s">
        <v>124</v>
      </c>
      <c r="D269" s="1" t="s">
        <v>125</v>
      </c>
      <c r="E269" s="1">
        <v>1660</v>
      </c>
      <c r="F269" s="1"/>
      <c r="G269" s="1"/>
      <c r="H269" s="1"/>
      <c r="I269" s="1"/>
      <c r="J269" s="1">
        <f t="shared" si="4"/>
        <v>0</v>
      </c>
      <c r="K269" s="1"/>
    </row>
    <row r="270" spans="1:11" ht="19.5" customHeight="1" x14ac:dyDescent="0.3">
      <c r="A270" s="1">
        <v>268</v>
      </c>
      <c r="B270" s="10">
        <v>46291</v>
      </c>
      <c r="C270" s="1" t="s">
        <v>124</v>
      </c>
      <c r="D270" s="1" t="s">
        <v>125</v>
      </c>
      <c r="E270" s="1">
        <v>1660</v>
      </c>
      <c r="F270" s="1"/>
      <c r="G270" s="1"/>
      <c r="H270" s="1"/>
      <c r="I270" s="1"/>
      <c r="J270" s="1">
        <f t="shared" si="4"/>
        <v>0</v>
      </c>
      <c r="K270" s="1"/>
    </row>
    <row r="271" spans="1:11" ht="19.5" customHeight="1" x14ac:dyDescent="0.3">
      <c r="A271" s="1">
        <v>269</v>
      </c>
      <c r="B271" s="10">
        <v>46292</v>
      </c>
      <c r="C271" s="1" t="s">
        <v>124</v>
      </c>
      <c r="D271" s="1" t="s">
        <v>125</v>
      </c>
      <c r="E271" s="1">
        <v>1660</v>
      </c>
      <c r="F271" s="1"/>
      <c r="G271" s="1"/>
      <c r="H271" s="1"/>
      <c r="I271" s="1"/>
      <c r="J271" s="1">
        <f t="shared" si="4"/>
        <v>0</v>
      </c>
      <c r="K271" s="1"/>
    </row>
    <row r="272" spans="1:11" ht="19.5" customHeight="1" x14ac:dyDescent="0.3">
      <c r="A272" s="1">
        <v>270</v>
      </c>
      <c r="B272" s="10">
        <v>46293</v>
      </c>
      <c r="C272" s="1" t="s">
        <v>124</v>
      </c>
      <c r="D272" s="1" t="s">
        <v>125</v>
      </c>
      <c r="E272" s="1">
        <v>1660</v>
      </c>
      <c r="F272" s="1"/>
      <c r="G272" s="1"/>
      <c r="H272" s="1"/>
      <c r="I272" s="1"/>
      <c r="J272" s="1">
        <f t="shared" si="4"/>
        <v>0</v>
      </c>
      <c r="K272" s="1"/>
    </row>
    <row r="273" spans="1:11" ht="19.5" customHeight="1" x14ac:dyDescent="0.3">
      <c r="A273" s="1">
        <v>271</v>
      </c>
      <c r="B273" s="10">
        <v>46294</v>
      </c>
      <c r="C273" s="1" t="s">
        <v>124</v>
      </c>
      <c r="D273" s="1" t="s">
        <v>125</v>
      </c>
      <c r="E273" s="1">
        <v>1660</v>
      </c>
      <c r="F273" s="1"/>
      <c r="G273" s="1"/>
      <c r="H273" s="1"/>
      <c r="I273" s="1"/>
      <c r="J273" s="1">
        <f t="shared" si="4"/>
        <v>0</v>
      </c>
      <c r="K273" s="1"/>
    </row>
    <row r="274" spans="1:11" ht="19.5" customHeight="1" x14ac:dyDescent="0.3">
      <c r="A274" s="1">
        <v>272</v>
      </c>
      <c r="B274" s="10">
        <v>46295</v>
      </c>
      <c r="C274" s="1" t="s">
        <v>124</v>
      </c>
      <c r="D274" s="1" t="s">
        <v>125</v>
      </c>
      <c r="E274" s="1">
        <v>1660</v>
      </c>
      <c r="F274" s="1"/>
      <c r="G274" s="1"/>
      <c r="H274" s="1"/>
      <c r="I274" s="1"/>
      <c r="J274" s="1">
        <f t="shared" si="4"/>
        <v>0</v>
      </c>
      <c r="K274" s="1"/>
    </row>
    <row r="275" spans="1:11" ht="19.5" customHeight="1" x14ac:dyDescent="0.3">
      <c r="A275" s="1">
        <v>273</v>
      </c>
      <c r="B275" s="10">
        <v>46296</v>
      </c>
      <c r="C275" s="1" t="s">
        <v>124</v>
      </c>
      <c r="D275" s="1" t="s">
        <v>125</v>
      </c>
      <c r="E275" s="1">
        <v>1660</v>
      </c>
      <c r="F275" s="1"/>
      <c r="G275" s="1"/>
      <c r="H275" s="1"/>
      <c r="I275" s="1"/>
      <c r="J275" s="1">
        <f t="shared" si="4"/>
        <v>0</v>
      </c>
      <c r="K275" s="1"/>
    </row>
    <row r="276" spans="1:11" ht="19.5" customHeight="1" x14ac:dyDescent="0.3">
      <c r="A276" s="1">
        <v>274</v>
      </c>
      <c r="B276" s="10">
        <v>46297</v>
      </c>
      <c r="C276" s="1" t="s">
        <v>124</v>
      </c>
      <c r="D276" s="1" t="s">
        <v>125</v>
      </c>
      <c r="E276" s="1">
        <v>1660</v>
      </c>
      <c r="F276" s="1"/>
      <c r="G276" s="1"/>
      <c r="H276" s="1"/>
      <c r="I276" s="1"/>
      <c r="J276" s="1">
        <f t="shared" si="4"/>
        <v>0</v>
      </c>
      <c r="K276" s="1"/>
    </row>
    <row r="277" spans="1:11" ht="19.5" customHeight="1" x14ac:dyDescent="0.3">
      <c r="A277" s="1">
        <v>275</v>
      </c>
      <c r="B277" s="10">
        <v>46298</v>
      </c>
      <c r="C277" s="1" t="s">
        <v>124</v>
      </c>
      <c r="D277" s="1" t="s">
        <v>125</v>
      </c>
      <c r="E277" s="1">
        <v>1660</v>
      </c>
      <c r="F277" s="1"/>
      <c r="G277" s="1"/>
      <c r="H277" s="1"/>
      <c r="I277" s="1"/>
      <c r="J277" s="1">
        <f t="shared" si="4"/>
        <v>0</v>
      </c>
      <c r="K277" s="1"/>
    </row>
    <row r="278" spans="1:11" ht="19.5" customHeight="1" x14ac:dyDescent="0.3">
      <c r="A278" s="1">
        <v>276</v>
      </c>
      <c r="B278" s="10">
        <v>46299</v>
      </c>
      <c r="C278" s="1" t="s">
        <v>124</v>
      </c>
      <c r="D278" s="1" t="s">
        <v>125</v>
      </c>
      <c r="E278" s="1">
        <v>1660</v>
      </c>
      <c r="F278" s="1"/>
      <c r="G278" s="1"/>
      <c r="H278" s="1"/>
      <c r="I278" s="1"/>
      <c r="J278" s="1">
        <f t="shared" si="4"/>
        <v>0</v>
      </c>
      <c r="K278" s="1"/>
    </row>
    <row r="279" spans="1:11" ht="19.5" customHeight="1" x14ac:dyDescent="0.3">
      <c r="A279" s="1">
        <v>277</v>
      </c>
      <c r="B279" s="10">
        <v>46300</v>
      </c>
      <c r="C279" s="1" t="s">
        <v>124</v>
      </c>
      <c r="D279" s="1" t="s">
        <v>125</v>
      </c>
      <c r="E279" s="1">
        <v>1660</v>
      </c>
      <c r="F279" s="1"/>
      <c r="G279" s="1"/>
      <c r="H279" s="1"/>
      <c r="I279" s="1"/>
      <c r="J279" s="1">
        <f t="shared" si="4"/>
        <v>0</v>
      </c>
      <c r="K279" s="1"/>
    </row>
    <row r="280" spans="1:11" ht="19.5" customHeight="1" x14ac:dyDescent="0.3">
      <c r="A280" s="1">
        <v>278</v>
      </c>
      <c r="B280" s="10">
        <v>46301</v>
      </c>
      <c r="C280" s="1" t="s">
        <v>124</v>
      </c>
      <c r="D280" s="1" t="s">
        <v>125</v>
      </c>
      <c r="E280" s="1">
        <v>1660</v>
      </c>
      <c r="F280" s="1"/>
      <c r="G280" s="1"/>
      <c r="H280" s="1"/>
      <c r="I280" s="1"/>
      <c r="J280" s="1">
        <f t="shared" si="4"/>
        <v>0</v>
      </c>
      <c r="K280" s="1"/>
    </row>
    <row r="281" spans="1:11" ht="19.5" customHeight="1" x14ac:dyDescent="0.3">
      <c r="A281" s="1">
        <v>279</v>
      </c>
      <c r="B281" s="10">
        <v>46302</v>
      </c>
      <c r="C281" s="1" t="s">
        <v>124</v>
      </c>
      <c r="D281" s="1" t="s">
        <v>125</v>
      </c>
      <c r="E281" s="1">
        <v>1660</v>
      </c>
      <c r="F281" s="1"/>
      <c r="G281" s="1"/>
      <c r="H281" s="1"/>
      <c r="I281" s="1"/>
      <c r="J281" s="1">
        <f t="shared" si="4"/>
        <v>0</v>
      </c>
      <c r="K281" s="1"/>
    </row>
    <row r="282" spans="1:11" ht="19.5" customHeight="1" x14ac:dyDescent="0.3">
      <c r="A282" s="1">
        <v>280</v>
      </c>
      <c r="B282" s="10">
        <v>46303</v>
      </c>
      <c r="C282" s="1" t="s">
        <v>124</v>
      </c>
      <c r="D282" s="1" t="s">
        <v>125</v>
      </c>
      <c r="E282" s="1">
        <v>1660</v>
      </c>
      <c r="F282" s="1"/>
      <c r="G282" s="1"/>
      <c r="H282" s="1"/>
      <c r="I282" s="1"/>
      <c r="J282" s="1">
        <f t="shared" si="4"/>
        <v>0</v>
      </c>
      <c r="K282" s="1"/>
    </row>
    <row r="283" spans="1:11" ht="19.5" customHeight="1" x14ac:dyDescent="0.3">
      <c r="A283" s="1">
        <v>281</v>
      </c>
      <c r="B283" s="10">
        <v>46304</v>
      </c>
      <c r="C283" s="1" t="s">
        <v>124</v>
      </c>
      <c r="D283" s="1" t="s">
        <v>125</v>
      </c>
      <c r="E283" s="1">
        <v>1660</v>
      </c>
      <c r="F283" s="1"/>
      <c r="G283" s="1"/>
      <c r="H283" s="1"/>
      <c r="I283" s="1"/>
      <c r="J283" s="1">
        <f t="shared" si="4"/>
        <v>0</v>
      </c>
      <c r="K283" s="1"/>
    </row>
    <row r="284" spans="1:11" ht="19.5" customHeight="1" x14ac:dyDescent="0.3">
      <c r="A284" s="1">
        <v>282</v>
      </c>
      <c r="B284" s="10">
        <v>46305</v>
      </c>
      <c r="C284" s="1" t="s">
        <v>124</v>
      </c>
      <c r="D284" s="1" t="s">
        <v>125</v>
      </c>
      <c r="E284" s="1">
        <v>1660</v>
      </c>
      <c r="F284" s="1"/>
      <c r="G284" s="1"/>
      <c r="H284" s="1"/>
      <c r="I284" s="1"/>
      <c r="J284" s="1">
        <f t="shared" si="4"/>
        <v>0</v>
      </c>
      <c r="K284" s="1"/>
    </row>
    <row r="285" spans="1:11" ht="19.5" customHeight="1" x14ac:dyDescent="0.3">
      <c r="A285" s="1">
        <v>283</v>
      </c>
      <c r="B285" s="10">
        <v>46306</v>
      </c>
      <c r="C285" s="1" t="s">
        <v>124</v>
      </c>
      <c r="D285" s="1" t="s">
        <v>125</v>
      </c>
      <c r="E285" s="1">
        <v>1660</v>
      </c>
      <c r="F285" s="1"/>
      <c r="G285" s="1"/>
      <c r="H285" s="1"/>
      <c r="I285" s="1"/>
      <c r="J285" s="1">
        <f t="shared" si="4"/>
        <v>0</v>
      </c>
      <c r="K285" s="1"/>
    </row>
    <row r="286" spans="1:11" ht="19.5" customHeight="1" x14ac:dyDescent="0.3">
      <c r="A286" s="1">
        <v>284</v>
      </c>
      <c r="B286" s="10">
        <v>46307</v>
      </c>
      <c r="C286" s="1" t="s">
        <v>124</v>
      </c>
      <c r="D286" s="1" t="s">
        <v>125</v>
      </c>
      <c r="E286" s="1">
        <v>1660</v>
      </c>
      <c r="F286" s="1"/>
      <c r="G286" s="1"/>
      <c r="H286" s="1"/>
      <c r="I286" s="1"/>
      <c r="J286" s="1">
        <f t="shared" si="4"/>
        <v>0</v>
      </c>
      <c r="K286" s="1"/>
    </row>
    <row r="287" spans="1:11" ht="19.5" customHeight="1" x14ac:dyDescent="0.3">
      <c r="A287" s="1">
        <v>285</v>
      </c>
      <c r="B287" s="10">
        <v>46308</v>
      </c>
      <c r="C287" s="1" t="s">
        <v>124</v>
      </c>
      <c r="D287" s="1" t="s">
        <v>125</v>
      </c>
      <c r="E287" s="1">
        <v>1660</v>
      </c>
      <c r="F287" s="1"/>
      <c r="G287" s="1"/>
      <c r="H287" s="1"/>
      <c r="I287" s="1"/>
      <c r="J287" s="1">
        <f t="shared" si="4"/>
        <v>0</v>
      </c>
      <c r="K287" s="1"/>
    </row>
    <row r="288" spans="1:11" ht="19.5" customHeight="1" x14ac:dyDescent="0.3">
      <c r="A288" s="1">
        <v>286</v>
      </c>
      <c r="B288" s="10">
        <v>46309</v>
      </c>
      <c r="C288" s="1" t="s">
        <v>124</v>
      </c>
      <c r="D288" s="1" t="s">
        <v>125</v>
      </c>
      <c r="E288" s="1">
        <v>1660</v>
      </c>
      <c r="F288" s="1"/>
      <c r="G288" s="1"/>
      <c r="H288" s="1"/>
      <c r="I288" s="1"/>
      <c r="J288" s="1">
        <f t="shared" si="4"/>
        <v>0</v>
      </c>
      <c r="K288" s="1"/>
    </row>
    <row r="289" spans="1:11" ht="19.5" customHeight="1" x14ac:dyDescent="0.3">
      <c r="A289" s="1">
        <v>287</v>
      </c>
      <c r="B289" s="10">
        <v>46310</v>
      </c>
      <c r="C289" s="1" t="s">
        <v>124</v>
      </c>
      <c r="D289" s="1" t="s">
        <v>125</v>
      </c>
      <c r="E289" s="1">
        <v>1660</v>
      </c>
      <c r="F289" s="1"/>
      <c r="G289" s="1"/>
      <c r="H289" s="1"/>
      <c r="I289" s="1"/>
      <c r="J289" s="1">
        <f t="shared" si="4"/>
        <v>0</v>
      </c>
      <c r="K289" s="1"/>
    </row>
    <row r="290" spans="1:11" ht="19.5" customHeight="1" x14ac:dyDescent="0.3">
      <c r="A290" s="1">
        <v>288</v>
      </c>
      <c r="B290" s="10">
        <v>46311</v>
      </c>
      <c r="C290" s="1" t="s">
        <v>124</v>
      </c>
      <c r="D290" s="1" t="s">
        <v>125</v>
      </c>
      <c r="E290" s="1">
        <v>1660</v>
      </c>
      <c r="F290" s="1"/>
      <c r="G290" s="1"/>
      <c r="H290" s="1"/>
      <c r="I290" s="1"/>
      <c r="J290" s="1">
        <f t="shared" si="4"/>
        <v>0</v>
      </c>
      <c r="K290" s="1"/>
    </row>
    <row r="291" spans="1:11" ht="19.5" customHeight="1" x14ac:dyDescent="0.3">
      <c r="A291" s="1">
        <v>289</v>
      </c>
      <c r="B291" s="10">
        <v>46312</v>
      </c>
      <c r="C291" s="1" t="s">
        <v>124</v>
      </c>
      <c r="D291" s="1" t="s">
        <v>125</v>
      </c>
      <c r="E291" s="1">
        <v>1660</v>
      </c>
      <c r="F291" s="1"/>
      <c r="G291" s="1"/>
      <c r="H291" s="1"/>
      <c r="I291" s="1"/>
      <c r="J291" s="1">
        <f t="shared" si="4"/>
        <v>0</v>
      </c>
      <c r="K291" s="1"/>
    </row>
    <row r="292" spans="1:11" ht="19.5" customHeight="1" x14ac:dyDescent="0.3">
      <c r="A292" s="1">
        <v>290</v>
      </c>
      <c r="B292" s="10">
        <v>46313</v>
      </c>
      <c r="C292" s="1" t="s">
        <v>124</v>
      </c>
      <c r="D292" s="1" t="s">
        <v>125</v>
      </c>
      <c r="E292" s="1">
        <v>1660</v>
      </c>
      <c r="F292" s="1"/>
      <c r="G292" s="1"/>
      <c r="H292" s="1"/>
      <c r="I292" s="1"/>
      <c r="J292" s="1">
        <f t="shared" si="4"/>
        <v>0</v>
      </c>
      <c r="K292" s="1"/>
    </row>
    <row r="293" spans="1:11" ht="19.5" customHeight="1" x14ac:dyDescent="0.3">
      <c r="A293" s="1">
        <v>291</v>
      </c>
      <c r="B293" s="10">
        <v>46314</v>
      </c>
      <c r="C293" s="1" t="s">
        <v>124</v>
      </c>
      <c r="D293" s="1" t="s">
        <v>125</v>
      </c>
      <c r="E293" s="1">
        <v>1660</v>
      </c>
      <c r="F293" s="1"/>
      <c r="G293" s="1"/>
      <c r="H293" s="1"/>
      <c r="I293" s="1"/>
      <c r="J293" s="1">
        <f t="shared" si="4"/>
        <v>0</v>
      </c>
      <c r="K293" s="1"/>
    </row>
    <row r="294" spans="1:11" ht="19.5" customHeight="1" x14ac:dyDescent="0.3">
      <c r="A294" s="1">
        <v>292</v>
      </c>
      <c r="B294" s="10">
        <v>46315</v>
      </c>
      <c r="C294" s="1" t="s">
        <v>124</v>
      </c>
      <c r="D294" s="1" t="s">
        <v>125</v>
      </c>
      <c r="E294" s="1">
        <v>1660</v>
      </c>
      <c r="F294" s="1"/>
      <c r="G294" s="1"/>
      <c r="H294" s="1"/>
      <c r="I294" s="1"/>
      <c r="J294" s="1">
        <f t="shared" si="4"/>
        <v>0</v>
      </c>
      <c r="K294" s="1"/>
    </row>
    <row r="295" spans="1:11" ht="19.5" customHeight="1" x14ac:dyDescent="0.3">
      <c r="A295" s="1">
        <v>293</v>
      </c>
      <c r="B295" s="10">
        <v>46316</v>
      </c>
      <c r="C295" s="1" t="s">
        <v>124</v>
      </c>
      <c r="D295" s="1" t="s">
        <v>125</v>
      </c>
      <c r="E295" s="1">
        <v>1660</v>
      </c>
      <c r="F295" s="1"/>
      <c r="G295" s="1"/>
      <c r="H295" s="1"/>
      <c r="I295" s="1"/>
      <c r="J295" s="1">
        <f t="shared" si="4"/>
        <v>0</v>
      </c>
      <c r="K295" s="1"/>
    </row>
    <row r="296" spans="1:11" ht="19.5" customHeight="1" x14ac:dyDescent="0.3">
      <c r="A296" s="1">
        <v>294</v>
      </c>
      <c r="B296" s="10">
        <v>46317</v>
      </c>
      <c r="C296" s="1" t="s">
        <v>124</v>
      </c>
      <c r="D296" s="1" t="s">
        <v>125</v>
      </c>
      <c r="E296" s="1">
        <v>1660</v>
      </c>
      <c r="F296" s="1"/>
      <c r="G296" s="1"/>
      <c r="H296" s="1"/>
      <c r="I296" s="1"/>
      <c r="J296" s="1">
        <f t="shared" si="4"/>
        <v>0</v>
      </c>
      <c r="K296" s="1"/>
    </row>
    <row r="297" spans="1:11" ht="19.5" customHeight="1" x14ac:dyDescent="0.3">
      <c r="A297" s="1">
        <v>295</v>
      </c>
      <c r="B297" s="10">
        <v>46318</v>
      </c>
      <c r="C297" s="1" t="s">
        <v>124</v>
      </c>
      <c r="D297" s="1" t="s">
        <v>125</v>
      </c>
      <c r="E297" s="1">
        <v>1660</v>
      </c>
      <c r="F297" s="1"/>
      <c r="G297" s="1"/>
      <c r="H297" s="1"/>
      <c r="I297" s="1"/>
      <c r="J297" s="1">
        <f t="shared" si="4"/>
        <v>0</v>
      </c>
      <c r="K297" s="1"/>
    </row>
    <row r="298" spans="1:11" ht="19.5" customHeight="1" x14ac:dyDescent="0.3">
      <c r="A298" s="1">
        <v>296</v>
      </c>
      <c r="B298" s="10">
        <v>46319</v>
      </c>
      <c r="C298" s="1" t="s">
        <v>124</v>
      </c>
      <c r="D298" s="1" t="s">
        <v>125</v>
      </c>
      <c r="E298" s="1">
        <v>1660</v>
      </c>
      <c r="F298" s="1"/>
      <c r="G298" s="1"/>
      <c r="H298" s="1"/>
      <c r="I298" s="1"/>
      <c r="J298" s="1">
        <f t="shared" si="4"/>
        <v>0</v>
      </c>
      <c r="K298" s="1"/>
    </row>
    <row r="299" spans="1:11" ht="19.5" customHeight="1" x14ac:dyDescent="0.3">
      <c r="A299" s="1">
        <v>297</v>
      </c>
      <c r="B299" s="10">
        <v>46320</v>
      </c>
      <c r="C299" s="1" t="s">
        <v>124</v>
      </c>
      <c r="D299" s="1" t="s">
        <v>125</v>
      </c>
      <c r="E299" s="1">
        <v>1660</v>
      </c>
      <c r="F299" s="1"/>
      <c r="G299" s="1"/>
      <c r="H299" s="1"/>
      <c r="I299" s="1"/>
      <c r="J299" s="1">
        <f t="shared" si="4"/>
        <v>0</v>
      </c>
      <c r="K299" s="1"/>
    </row>
    <row r="300" spans="1:11" ht="19.5" customHeight="1" x14ac:dyDescent="0.3">
      <c r="A300" s="1">
        <v>298</v>
      </c>
      <c r="B300" s="10">
        <v>46321</v>
      </c>
      <c r="C300" s="1" t="s">
        <v>124</v>
      </c>
      <c r="D300" s="1" t="s">
        <v>125</v>
      </c>
      <c r="E300" s="1">
        <v>1660</v>
      </c>
      <c r="F300" s="1"/>
      <c r="G300" s="1"/>
      <c r="H300" s="1"/>
      <c r="I300" s="1"/>
      <c r="J300" s="1">
        <f t="shared" si="4"/>
        <v>0</v>
      </c>
      <c r="K300" s="1"/>
    </row>
    <row r="301" spans="1:11" ht="19.5" customHeight="1" x14ac:dyDescent="0.3">
      <c r="A301" s="1">
        <v>299</v>
      </c>
      <c r="B301" s="10">
        <v>46322</v>
      </c>
      <c r="C301" s="1" t="s">
        <v>124</v>
      </c>
      <c r="D301" s="1" t="s">
        <v>125</v>
      </c>
      <c r="E301" s="1">
        <v>1660</v>
      </c>
      <c r="F301" s="1"/>
      <c r="G301" s="1"/>
      <c r="H301" s="1"/>
      <c r="I301" s="1"/>
      <c r="J301" s="1">
        <f t="shared" si="4"/>
        <v>0</v>
      </c>
      <c r="K301" s="1"/>
    </row>
    <row r="302" spans="1:11" ht="19.5" customHeight="1" x14ac:dyDescent="0.3">
      <c r="A302" s="1">
        <v>300</v>
      </c>
      <c r="B302" s="10">
        <v>46323</v>
      </c>
      <c r="C302" s="1" t="s">
        <v>124</v>
      </c>
      <c r="D302" s="1" t="s">
        <v>125</v>
      </c>
      <c r="E302" s="1">
        <v>1660</v>
      </c>
      <c r="F302" s="1"/>
      <c r="G302" s="1"/>
      <c r="H302" s="1"/>
      <c r="I302" s="1"/>
      <c r="J302" s="1">
        <f t="shared" si="4"/>
        <v>0</v>
      </c>
      <c r="K302" s="1"/>
    </row>
    <row r="303" spans="1:11" ht="19.5" customHeight="1" x14ac:dyDescent="0.3">
      <c r="A303" s="1">
        <v>301</v>
      </c>
      <c r="B303" s="10">
        <v>46324</v>
      </c>
      <c r="C303" s="1" t="s">
        <v>124</v>
      </c>
      <c r="D303" s="1" t="s">
        <v>125</v>
      </c>
      <c r="E303" s="1">
        <v>1660</v>
      </c>
      <c r="F303" s="1"/>
      <c r="G303" s="1"/>
      <c r="H303" s="1"/>
      <c r="I303" s="1"/>
      <c r="J303" s="1">
        <f t="shared" si="4"/>
        <v>0</v>
      </c>
      <c r="K303" s="1"/>
    </row>
    <row r="304" spans="1:11" ht="19.5" customHeight="1" x14ac:dyDescent="0.3">
      <c r="A304" s="1">
        <v>302</v>
      </c>
      <c r="B304" s="10">
        <v>46325</v>
      </c>
      <c r="C304" s="1" t="s">
        <v>124</v>
      </c>
      <c r="D304" s="1" t="s">
        <v>125</v>
      </c>
      <c r="E304" s="1">
        <v>1660</v>
      </c>
      <c r="F304" s="1"/>
      <c r="G304" s="1"/>
      <c r="H304" s="1"/>
      <c r="I304" s="1"/>
      <c r="J304" s="1">
        <f t="shared" si="4"/>
        <v>0</v>
      </c>
      <c r="K304" s="1"/>
    </row>
    <row r="305" spans="1:11" ht="19.5" customHeight="1" x14ac:dyDescent="0.3">
      <c r="A305" s="1">
        <v>303</v>
      </c>
      <c r="B305" s="10">
        <v>46326</v>
      </c>
      <c r="C305" s="1" t="s">
        <v>124</v>
      </c>
      <c r="D305" s="1" t="s">
        <v>125</v>
      </c>
      <c r="E305" s="1">
        <v>1660</v>
      </c>
      <c r="F305" s="1"/>
      <c r="G305" s="1"/>
      <c r="H305" s="1"/>
      <c r="I305" s="1"/>
      <c r="J305" s="1">
        <f t="shared" si="4"/>
        <v>0</v>
      </c>
      <c r="K305" s="1"/>
    </row>
    <row r="306" spans="1:11" ht="19.5" customHeight="1" x14ac:dyDescent="0.3">
      <c r="A306" s="1">
        <v>304</v>
      </c>
      <c r="B306" s="10">
        <v>46327</v>
      </c>
      <c r="C306" s="1" t="s">
        <v>124</v>
      </c>
      <c r="D306" s="1" t="s">
        <v>125</v>
      </c>
      <c r="E306" s="1">
        <v>1660</v>
      </c>
      <c r="F306" s="1"/>
      <c r="G306" s="1"/>
      <c r="H306" s="1"/>
      <c r="I306" s="1"/>
      <c r="J306" s="1">
        <f t="shared" si="4"/>
        <v>0</v>
      </c>
      <c r="K306" s="1"/>
    </row>
    <row r="307" spans="1:11" ht="19.5" customHeight="1" x14ac:dyDescent="0.3">
      <c r="A307" s="1">
        <v>305</v>
      </c>
      <c r="B307" s="10">
        <v>46328</v>
      </c>
      <c r="C307" s="1" t="s">
        <v>124</v>
      </c>
      <c r="D307" s="1" t="s">
        <v>125</v>
      </c>
      <c r="E307" s="1">
        <v>1660</v>
      </c>
      <c r="F307" s="1"/>
      <c r="G307" s="1"/>
      <c r="H307" s="1"/>
      <c r="I307" s="1"/>
      <c r="J307" s="1">
        <f t="shared" si="4"/>
        <v>0</v>
      </c>
      <c r="K307" s="1"/>
    </row>
    <row r="308" spans="1:11" ht="19.5" customHeight="1" x14ac:dyDescent="0.3">
      <c r="A308" s="1">
        <v>306</v>
      </c>
      <c r="B308" s="10">
        <v>46329</v>
      </c>
      <c r="C308" s="1" t="s">
        <v>124</v>
      </c>
      <c r="D308" s="1" t="s">
        <v>125</v>
      </c>
      <c r="E308" s="1">
        <v>1660</v>
      </c>
      <c r="F308" s="1"/>
      <c r="G308" s="1"/>
      <c r="H308" s="1"/>
      <c r="I308" s="1"/>
      <c r="J308" s="1">
        <f t="shared" si="4"/>
        <v>0</v>
      </c>
      <c r="K308" s="1"/>
    </row>
    <row r="309" spans="1:11" ht="19.5" customHeight="1" x14ac:dyDescent="0.3">
      <c r="A309" s="1">
        <v>307</v>
      </c>
      <c r="B309" s="10">
        <v>46330</v>
      </c>
      <c r="C309" s="1" t="s">
        <v>124</v>
      </c>
      <c r="D309" s="1" t="s">
        <v>125</v>
      </c>
      <c r="E309" s="1">
        <v>1660</v>
      </c>
      <c r="F309" s="1"/>
      <c r="G309" s="1"/>
      <c r="H309" s="1"/>
      <c r="I309" s="1"/>
      <c r="J309" s="1">
        <f t="shared" si="4"/>
        <v>0</v>
      </c>
      <c r="K309" s="1"/>
    </row>
    <row r="310" spans="1:11" ht="19.5" customHeight="1" x14ac:dyDescent="0.3">
      <c r="A310" s="1">
        <v>308</v>
      </c>
      <c r="B310" s="10">
        <v>46331</v>
      </c>
      <c r="C310" s="1" t="s">
        <v>124</v>
      </c>
      <c r="D310" s="1" t="s">
        <v>125</v>
      </c>
      <c r="E310" s="1">
        <v>1660</v>
      </c>
      <c r="F310" s="1"/>
      <c r="G310" s="1"/>
      <c r="H310" s="1"/>
      <c r="I310" s="1"/>
      <c r="J310" s="1">
        <f t="shared" si="4"/>
        <v>0</v>
      </c>
      <c r="K310" s="1"/>
    </row>
    <row r="311" spans="1:11" ht="19.5" customHeight="1" x14ac:dyDescent="0.3">
      <c r="A311" s="1">
        <v>309</v>
      </c>
      <c r="B311" s="10">
        <v>46332</v>
      </c>
      <c r="C311" s="1" t="s">
        <v>124</v>
      </c>
      <c r="D311" s="1" t="s">
        <v>125</v>
      </c>
      <c r="E311" s="1">
        <v>1660</v>
      </c>
      <c r="F311" s="1"/>
      <c r="G311" s="1"/>
      <c r="H311" s="1"/>
      <c r="I311" s="1"/>
      <c r="J311" s="1">
        <f t="shared" si="4"/>
        <v>0</v>
      </c>
      <c r="K311" s="1"/>
    </row>
    <row r="312" spans="1:11" ht="19.5" customHeight="1" x14ac:dyDescent="0.3">
      <c r="A312" s="1">
        <v>310</v>
      </c>
      <c r="B312" s="10">
        <v>46333</v>
      </c>
      <c r="C312" s="1" t="s">
        <v>124</v>
      </c>
      <c r="D312" s="1" t="s">
        <v>125</v>
      </c>
      <c r="E312" s="1">
        <v>1660</v>
      </c>
      <c r="F312" s="1"/>
      <c r="G312" s="1"/>
      <c r="H312" s="1"/>
      <c r="I312" s="1"/>
      <c r="J312" s="1">
        <f t="shared" si="4"/>
        <v>0</v>
      </c>
      <c r="K312" s="1"/>
    </row>
    <row r="313" spans="1:11" ht="19.5" customHeight="1" x14ac:dyDescent="0.3">
      <c r="A313" s="1">
        <v>311</v>
      </c>
      <c r="B313" s="10">
        <v>46334</v>
      </c>
      <c r="C313" s="1" t="s">
        <v>124</v>
      </c>
      <c r="D313" s="1" t="s">
        <v>125</v>
      </c>
      <c r="E313" s="1">
        <v>1660</v>
      </c>
      <c r="F313" s="1"/>
      <c r="G313" s="1"/>
      <c r="H313" s="1"/>
      <c r="I313" s="1"/>
      <c r="J313" s="1">
        <f t="shared" si="4"/>
        <v>0</v>
      </c>
      <c r="K313" s="1"/>
    </row>
    <row r="314" spans="1:11" ht="19.5" customHeight="1" x14ac:dyDescent="0.3">
      <c r="A314" s="1">
        <v>312</v>
      </c>
      <c r="B314" s="10">
        <v>46335</v>
      </c>
      <c r="C314" s="1" t="s">
        <v>124</v>
      </c>
      <c r="D314" s="1" t="s">
        <v>125</v>
      </c>
      <c r="E314" s="1">
        <v>1660</v>
      </c>
      <c r="F314" s="1"/>
      <c r="G314" s="1"/>
      <c r="H314" s="1"/>
      <c r="I314" s="1"/>
      <c r="J314" s="1">
        <f t="shared" si="4"/>
        <v>0</v>
      </c>
      <c r="K314" s="1"/>
    </row>
    <row r="315" spans="1:11" ht="19.5" customHeight="1" x14ac:dyDescent="0.3">
      <c r="A315" s="1">
        <v>313</v>
      </c>
      <c r="B315" s="10">
        <v>46336</v>
      </c>
      <c r="C315" s="1" t="s">
        <v>124</v>
      </c>
      <c r="D315" s="1" t="s">
        <v>125</v>
      </c>
      <c r="E315" s="1">
        <v>1660</v>
      </c>
      <c r="F315" s="1"/>
      <c r="G315" s="1"/>
      <c r="H315" s="1"/>
      <c r="I315" s="1"/>
      <c r="J315" s="1">
        <f t="shared" si="4"/>
        <v>0</v>
      </c>
      <c r="K315" s="1"/>
    </row>
    <row r="316" spans="1:11" ht="19.5" customHeight="1" x14ac:dyDescent="0.3">
      <c r="A316" s="1">
        <v>314</v>
      </c>
      <c r="B316" s="10">
        <v>46337</v>
      </c>
      <c r="C316" s="1" t="s">
        <v>124</v>
      </c>
      <c r="D316" s="1" t="s">
        <v>125</v>
      </c>
      <c r="E316" s="1">
        <v>1660</v>
      </c>
      <c r="F316" s="1"/>
      <c r="G316" s="1"/>
      <c r="H316" s="1"/>
      <c r="I316" s="1"/>
      <c r="J316" s="1">
        <f t="shared" si="4"/>
        <v>0</v>
      </c>
      <c r="K316" s="1"/>
    </row>
    <row r="317" spans="1:11" ht="19.5" customHeight="1" x14ac:dyDescent="0.3">
      <c r="A317" s="1">
        <v>315</v>
      </c>
      <c r="B317" s="10">
        <v>46338</v>
      </c>
      <c r="C317" s="1" t="s">
        <v>124</v>
      </c>
      <c r="D317" s="1" t="s">
        <v>125</v>
      </c>
      <c r="E317" s="1">
        <v>1660</v>
      </c>
      <c r="F317" s="1"/>
      <c r="G317" s="1"/>
      <c r="H317" s="1"/>
      <c r="I317" s="1"/>
      <c r="J317" s="1">
        <f t="shared" si="4"/>
        <v>0</v>
      </c>
      <c r="K317" s="1"/>
    </row>
    <row r="318" spans="1:11" ht="19.5" customHeight="1" x14ac:dyDescent="0.3">
      <c r="A318" s="1">
        <v>316</v>
      </c>
      <c r="B318" s="10">
        <v>46339</v>
      </c>
      <c r="C318" s="1" t="s">
        <v>124</v>
      </c>
      <c r="D318" s="1" t="s">
        <v>125</v>
      </c>
      <c r="E318" s="1">
        <v>1660</v>
      </c>
      <c r="F318" s="1"/>
      <c r="G318" s="1"/>
      <c r="H318" s="1"/>
      <c r="I318" s="1"/>
      <c r="J318" s="1">
        <f t="shared" si="4"/>
        <v>0</v>
      </c>
      <c r="K318" s="1"/>
    </row>
    <row r="319" spans="1:11" ht="19.5" customHeight="1" x14ac:dyDescent="0.3">
      <c r="A319" s="1">
        <v>317</v>
      </c>
      <c r="B319" s="10">
        <v>46340</v>
      </c>
      <c r="C319" s="1" t="s">
        <v>124</v>
      </c>
      <c r="D319" s="1" t="s">
        <v>125</v>
      </c>
      <c r="E319" s="1">
        <v>1660</v>
      </c>
      <c r="F319" s="1"/>
      <c r="G319" s="1"/>
      <c r="H319" s="1"/>
      <c r="I319" s="1"/>
      <c r="J319" s="1">
        <f t="shared" si="4"/>
        <v>0</v>
      </c>
      <c r="K319" s="1"/>
    </row>
    <row r="320" spans="1:11" ht="19.5" customHeight="1" x14ac:dyDescent="0.3">
      <c r="A320" s="1">
        <v>318</v>
      </c>
      <c r="B320" s="10">
        <v>46341</v>
      </c>
      <c r="C320" s="1" t="s">
        <v>124</v>
      </c>
      <c r="D320" s="1" t="s">
        <v>125</v>
      </c>
      <c r="E320" s="1">
        <v>1660</v>
      </c>
      <c r="F320" s="1"/>
      <c r="G320" s="1"/>
      <c r="H320" s="1"/>
      <c r="I320" s="1"/>
      <c r="J320" s="1">
        <f t="shared" si="4"/>
        <v>0</v>
      </c>
      <c r="K320" s="1"/>
    </row>
    <row r="321" spans="1:11" ht="19.5" customHeight="1" x14ac:dyDescent="0.3">
      <c r="A321" s="1">
        <v>319</v>
      </c>
      <c r="B321" s="10">
        <v>46342</v>
      </c>
      <c r="C321" s="1" t="s">
        <v>124</v>
      </c>
      <c r="D321" s="1" t="s">
        <v>125</v>
      </c>
      <c r="E321" s="1">
        <v>1660</v>
      </c>
      <c r="F321" s="1"/>
      <c r="G321" s="1"/>
      <c r="H321" s="1"/>
      <c r="I321" s="1"/>
      <c r="J321" s="1">
        <f t="shared" si="4"/>
        <v>0</v>
      </c>
      <c r="K321" s="1"/>
    </row>
    <row r="322" spans="1:11" ht="19.5" customHeight="1" x14ac:dyDescent="0.3">
      <c r="A322" s="1">
        <v>320</v>
      </c>
      <c r="B322" s="10">
        <v>46343</v>
      </c>
      <c r="C322" s="1" t="s">
        <v>124</v>
      </c>
      <c r="D322" s="1" t="s">
        <v>125</v>
      </c>
      <c r="E322" s="1">
        <v>1660</v>
      </c>
      <c r="F322" s="1"/>
      <c r="G322" s="1"/>
      <c r="H322" s="1"/>
      <c r="I322" s="1"/>
      <c r="J322" s="1">
        <f t="shared" si="4"/>
        <v>0</v>
      </c>
      <c r="K322" s="1"/>
    </row>
    <row r="323" spans="1:11" ht="19.5" customHeight="1" x14ac:dyDescent="0.3">
      <c r="A323" s="1">
        <v>321</v>
      </c>
      <c r="B323" s="10">
        <v>46344</v>
      </c>
      <c r="C323" s="1" t="s">
        <v>124</v>
      </c>
      <c r="D323" s="1" t="s">
        <v>125</v>
      </c>
      <c r="E323" s="1">
        <v>1660</v>
      </c>
      <c r="F323" s="1"/>
      <c r="G323" s="1"/>
      <c r="H323" s="1"/>
      <c r="I323" s="1"/>
      <c r="J323" s="1">
        <f t="shared" si="4"/>
        <v>0</v>
      </c>
      <c r="K323" s="1"/>
    </row>
    <row r="324" spans="1:11" ht="19.5" customHeight="1" x14ac:dyDescent="0.3">
      <c r="A324" s="1">
        <v>322</v>
      </c>
      <c r="B324" s="10">
        <v>46345</v>
      </c>
      <c r="C324" s="1" t="s">
        <v>124</v>
      </c>
      <c r="D324" s="1" t="s">
        <v>125</v>
      </c>
      <c r="E324" s="1">
        <v>1660</v>
      </c>
      <c r="F324" s="1"/>
      <c r="G324" s="1"/>
      <c r="H324" s="1"/>
      <c r="I324" s="1"/>
      <c r="J324" s="1">
        <f t="shared" ref="J324:J367" si="5">E324*F324-G324-H324+I324</f>
        <v>0</v>
      </c>
      <c r="K324" s="1"/>
    </row>
    <row r="325" spans="1:11" ht="19.5" customHeight="1" x14ac:dyDescent="0.3">
      <c r="A325" s="1">
        <v>323</v>
      </c>
      <c r="B325" s="10">
        <v>46346</v>
      </c>
      <c r="C325" s="1" t="s">
        <v>124</v>
      </c>
      <c r="D325" s="1" t="s">
        <v>125</v>
      </c>
      <c r="E325" s="1">
        <v>1660</v>
      </c>
      <c r="F325" s="1"/>
      <c r="G325" s="1"/>
      <c r="H325" s="1"/>
      <c r="I325" s="1"/>
      <c r="J325" s="1">
        <f t="shared" si="5"/>
        <v>0</v>
      </c>
      <c r="K325" s="1"/>
    </row>
    <row r="326" spans="1:11" ht="19.5" customHeight="1" x14ac:dyDescent="0.3">
      <c r="A326" s="1">
        <v>324</v>
      </c>
      <c r="B326" s="10">
        <v>46347</v>
      </c>
      <c r="C326" s="1" t="s">
        <v>124</v>
      </c>
      <c r="D326" s="1" t="s">
        <v>125</v>
      </c>
      <c r="E326" s="1">
        <v>1660</v>
      </c>
      <c r="F326" s="1"/>
      <c r="G326" s="1"/>
      <c r="H326" s="1"/>
      <c r="I326" s="1"/>
      <c r="J326" s="1">
        <f t="shared" si="5"/>
        <v>0</v>
      </c>
      <c r="K326" s="1"/>
    </row>
    <row r="327" spans="1:11" ht="19.5" customHeight="1" x14ac:dyDescent="0.3">
      <c r="A327" s="1">
        <v>325</v>
      </c>
      <c r="B327" s="10">
        <v>46348</v>
      </c>
      <c r="C327" s="1" t="s">
        <v>124</v>
      </c>
      <c r="D327" s="1" t="s">
        <v>125</v>
      </c>
      <c r="E327" s="1">
        <v>1660</v>
      </c>
      <c r="F327" s="1"/>
      <c r="G327" s="1"/>
      <c r="H327" s="1"/>
      <c r="I327" s="1"/>
      <c r="J327" s="1">
        <f t="shared" si="5"/>
        <v>0</v>
      </c>
      <c r="K327" s="1"/>
    </row>
    <row r="328" spans="1:11" ht="19.5" customHeight="1" x14ac:dyDescent="0.3">
      <c r="A328" s="1">
        <v>326</v>
      </c>
      <c r="B328" s="10">
        <v>46349</v>
      </c>
      <c r="C328" s="1" t="s">
        <v>124</v>
      </c>
      <c r="D328" s="1" t="s">
        <v>125</v>
      </c>
      <c r="E328" s="1">
        <v>1660</v>
      </c>
      <c r="F328" s="1"/>
      <c r="G328" s="1"/>
      <c r="H328" s="1"/>
      <c r="I328" s="1"/>
      <c r="J328" s="1">
        <f t="shared" si="5"/>
        <v>0</v>
      </c>
      <c r="K328" s="1"/>
    </row>
    <row r="329" spans="1:11" ht="19.5" customHeight="1" x14ac:dyDescent="0.3">
      <c r="A329" s="1">
        <v>327</v>
      </c>
      <c r="B329" s="10">
        <v>46350</v>
      </c>
      <c r="C329" s="1" t="s">
        <v>124</v>
      </c>
      <c r="D329" s="1" t="s">
        <v>125</v>
      </c>
      <c r="E329" s="1">
        <v>1660</v>
      </c>
      <c r="F329" s="1"/>
      <c r="G329" s="1"/>
      <c r="H329" s="1"/>
      <c r="I329" s="1"/>
      <c r="J329" s="1">
        <f t="shared" si="5"/>
        <v>0</v>
      </c>
      <c r="K329" s="1"/>
    </row>
    <row r="330" spans="1:11" ht="19.5" customHeight="1" x14ac:dyDescent="0.3">
      <c r="A330" s="1">
        <v>328</v>
      </c>
      <c r="B330" s="10">
        <v>46351</v>
      </c>
      <c r="C330" s="1" t="s">
        <v>124</v>
      </c>
      <c r="D330" s="1" t="s">
        <v>125</v>
      </c>
      <c r="E330" s="1">
        <v>1660</v>
      </c>
      <c r="F330" s="1"/>
      <c r="G330" s="1"/>
      <c r="H330" s="1"/>
      <c r="I330" s="1"/>
      <c r="J330" s="1">
        <f t="shared" si="5"/>
        <v>0</v>
      </c>
      <c r="K330" s="1"/>
    </row>
    <row r="331" spans="1:11" ht="19.5" customHeight="1" x14ac:dyDescent="0.3">
      <c r="A331" s="1">
        <v>329</v>
      </c>
      <c r="B331" s="10">
        <v>46352</v>
      </c>
      <c r="C331" s="1" t="s">
        <v>124</v>
      </c>
      <c r="D331" s="1" t="s">
        <v>125</v>
      </c>
      <c r="E331" s="1">
        <v>1660</v>
      </c>
      <c r="F331" s="1"/>
      <c r="G331" s="1"/>
      <c r="H331" s="1"/>
      <c r="I331" s="1"/>
      <c r="J331" s="1">
        <f t="shared" si="5"/>
        <v>0</v>
      </c>
      <c r="K331" s="1"/>
    </row>
    <row r="332" spans="1:11" ht="19.5" customHeight="1" x14ac:dyDescent="0.3">
      <c r="A332" s="1">
        <v>330</v>
      </c>
      <c r="B332" s="10">
        <v>46353</v>
      </c>
      <c r="C332" s="1" t="s">
        <v>124</v>
      </c>
      <c r="D332" s="1" t="s">
        <v>125</v>
      </c>
      <c r="E332" s="1">
        <v>1660</v>
      </c>
      <c r="F332" s="1"/>
      <c r="G332" s="1"/>
      <c r="H332" s="1"/>
      <c r="I332" s="1"/>
      <c r="J332" s="1">
        <f t="shared" si="5"/>
        <v>0</v>
      </c>
      <c r="K332" s="1"/>
    </row>
    <row r="333" spans="1:11" ht="19.5" customHeight="1" x14ac:dyDescent="0.3">
      <c r="A333" s="1">
        <v>331</v>
      </c>
      <c r="B333" s="10">
        <v>46354</v>
      </c>
      <c r="C333" s="1" t="s">
        <v>124</v>
      </c>
      <c r="D333" s="1" t="s">
        <v>125</v>
      </c>
      <c r="E333" s="1">
        <v>1660</v>
      </c>
      <c r="F333" s="1"/>
      <c r="G333" s="1"/>
      <c r="H333" s="1"/>
      <c r="I333" s="1"/>
      <c r="J333" s="1">
        <f t="shared" si="5"/>
        <v>0</v>
      </c>
      <c r="K333" s="1"/>
    </row>
    <row r="334" spans="1:11" ht="19.5" customHeight="1" x14ac:dyDescent="0.3">
      <c r="A334" s="1">
        <v>332</v>
      </c>
      <c r="B334" s="10">
        <v>46355</v>
      </c>
      <c r="C334" s="1" t="s">
        <v>124</v>
      </c>
      <c r="D334" s="1" t="s">
        <v>125</v>
      </c>
      <c r="E334" s="1">
        <v>1660</v>
      </c>
      <c r="F334" s="1"/>
      <c r="G334" s="1"/>
      <c r="H334" s="1"/>
      <c r="I334" s="1"/>
      <c r="J334" s="1">
        <f t="shared" si="5"/>
        <v>0</v>
      </c>
      <c r="K334" s="1"/>
    </row>
    <row r="335" spans="1:11" ht="19.5" customHeight="1" x14ac:dyDescent="0.3">
      <c r="A335" s="1">
        <v>333</v>
      </c>
      <c r="B335" s="10">
        <v>46356</v>
      </c>
      <c r="C335" s="1" t="s">
        <v>124</v>
      </c>
      <c r="D335" s="1" t="s">
        <v>125</v>
      </c>
      <c r="E335" s="1">
        <v>1660</v>
      </c>
      <c r="F335" s="1"/>
      <c r="G335" s="1"/>
      <c r="H335" s="1"/>
      <c r="I335" s="1"/>
      <c r="J335" s="1">
        <f t="shared" si="5"/>
        <v>0</v>
      </c>
      <c r="K335" s="1"/>
    </row>
    <row r="336" spans="1:11" ht="19.5" customHeight="1" x14ac:dyDescent="0.3">
      <c r="A336" s="1">
        <v>334</v>
      </c>
      <c r="B336" s="10">
        <v>46357</v>
      </c>
      <c r="C336" s="1" t="s">
        <v>124</v>
      </c>
      <c r="D336" s="1" t="s">
        <v>125</v>
      </c>
      <c r="E336" s="1">
        <v>1660</v>
      </c>
      <c r="F336" s="1"/>
      <c r="G336" s="1"/>
      <c r="H336" s="1"/>
      <c r="I336" s="1"/>
      <c r="J336" s="1">
        <f t="shared" si="5"/>
        <v>0</v>
      </c>
      <c r="K336" s="1"/>
    </row>
    <row r="337" spans="1:11" ht="19.5" customHeight="1" x14ac:dyDescent="0.3">
      <c r="A337" s="1">
        <v>335</v>
      </c>
      <c r="B337" s="10">
        <v>46358</v>
      </c>
      <c r="C337" s="1" t="s">
        <v>124</v>
      </c>
      <c r="D337" s="1" t="s">
        <v>125</v>
      </c>
      <c r="E337" s="1">
        <v>1660</v>
      </c>
      <c r="F337" s="1"/>
      <c r="G337" s="1"/>
      <c r="H337" s="1"/>
      <c r="I337" s="1"/>
      <c r="J337" s="1">
        <f t="shared" si="5"/>
        <v>0</v>
      </c>
      <c r="K337" s="1"/>
    </row>
    <row r="338" spans="1:11" ht="19.5" customHeight="1" x14ac:dyDescent="0.3">
      <c r="A338" s="1">
        <v>336</v>
      </c>
      <c r="B338" s="10">
        <v>46359</v>
      </c>
      <c r="C338" s="1" t="s">
        <v>124</v>
      </c>
      <c r="D338" s="1" t="s">
        <v>125</v>
      </c>
      <c r="E338" s="1">
        <v>1660</v>
      </c>
      <c r="F338" s="1"/>
      <c r="G338" s="1"/>
      <c r="H338" s="1"/>
      <c r="I338" s="1"/>
      <c r="J338" s="1">
        <f t="shared" si="5"/>
        <v>0</v>
      </c>
      <c r="K338" s="1"/>
    </row>
    <row r="339" spans="1:11" ht="19.5" customHeight="1" x14ac:dyDescent="0.3">
      <c r="A339" s="1">
        <v>337</v>
      </c>
      <c r="B339" s="10">
        <v>46360</v>
      </c>
      <c r="C339" s="1" t="s">
        <v>124</v>
      </c>
      <c r="D339" s="1" t="s">
        <v>125</v>
      </c>
      <c r="E339" s="1">
        <v>1660</v>
      </c>
      <c r="F339" s="1"/>
      <c r="G339" s="1"/>
      <c r="H339" s="1"/>
      <c r="I339" s="1"/>
      <c r="J339" s="1">
        <f t="shared" si="5"/>
        <v>0</v>
      </c>
      <c r="K339" s="1"/>
    </row>
    <row r="340" spans="1:11" ht="19.5" customHeight="1" x14ac:dyDescent="0.3">
      <c r="A340" s="1">
        <v>338</v>
      </c>
      <c r="B340" s="10">
        <v>46361</v>
      </c>
      <c r="C340" s="1" t="s">
        <v>124</v>
      </c>
      <c r="D340" s="1" t="s">
        <v>125</v>
      </c>
      <c r="E340" s="1">
        <v>1660</v>
      </c>
      <c r="F340" s="1"/>
      <c r="G340" s="1"/>
      <c r="H340" s="1"/>
      <c r="I340" s="1"/>
      <c r="J340" s="1">
        <f t="shared" si="5"/>
        <v>0</v>
      </c>
      <c r="K340" s="1"/>
    </row>
    <row r="341" spans="1:11" ht="19.5" customHeight="1" x14ac:dyDescent="0.3">
      <c r="A341" s="1">
        <v>339</v>
      </c>
      <c r="B341" s="10">
        <v>46362</v>
      </c>
      <c r="C341" s="1" t="s">
        <v>124</v>
      </c>
      <c r="D341" s="1" t="s">
        <v>125</v>
      </c>
      <c r="E341" s="1">
        <v>1660</v>
      </c>
      <c r="F341" s="1"/>
      <c r="G341" s="1"/>
      <c r="H341" s="1"/>
      <c r="I341" s="1"/>
      <c r="J341" s="1">
        <f t="shared" si="5"/>
        <v>0</v>
      </c>
      <c r="K341" s="1"/>
    </row>
    <row r="342" spans="1:11" ht="19.5" customHeight="1" x14ac:dyDescent="0.3">
      <c r="A342" s="1">
        <v>340</v>
      </c>
      <c r="B342" s="10">
        <v>46363</v>
      </c>
      <c r="C342" s="1" t="s">
        <v>124</v>
      </c>
      <c r="D342" s="1" t="s">
        <v>125</v>
      </c>
      <c r="E342" s="1">
        <v>1660</v>
      </c>
      <c r="F342" s="1"/>
      <c r="G342" s="1"/>
      <c r="H342" s="1"/>
      <c r="I342" s="1"/>
      <c r="J342" s="1">
        <f t="shared" si="5"/>
        <v>0</v>
      </c>
      <c r="K342" s="1"/>
    </row>
    <row r="343" spans="1:11" ht="19.5" customHeight="1" x14ac:dyDescent="0.3">
      <c r="A343" s="1">
        <v>341</v>
      </c>
      <c r="B343" s="10">
        <v>46364</v>
      </c>
      <c r="C343" s="1" t="s">
        <v>124</v>
      </c>
      <c r="D343" s="1" t="s">
        <v>125</v>
      </c>
      <c r="E343" s="1">
        <v>1660</v>
      </c>
      <c r="F343" s="1"/>
      <c r="G343" s="1"/>
      <c r="H343" s="1"/>
      <c r="I343" s="1"/>
      <c r="J343" s="1">
        <f t="shared" si="5"/>
        <v>0</v>
      </c>
      <c r="K343" s="1"/>
    </row>
    <row r="344" spans="1:11" ht="19.5" customHeight="1" x14ac:dyDescent="0.3">
      <c r="A344" s="1">
        <v>342</v>
      </c>
      <c r="B344" s="10">
        <v>46365</v>
      </c>
      <c r="C344" s="1" t="s">
        <v>124</v>
      </c>
      <c r="D344" s="1" t="s">
        <v>125</v>
      </c>
      <c r="E344" s="1">
        <v>1660</v>
      </c>
      <c r="F344" s="1"/>
      <c r="G344" s="1"/>
      <c r="H344" s="1"/>
      <c r="I344" s="1"/>
      <c r="J344" s="1">
        <f t="shared" si="5"/>
        <v>0</v>
      </c>
      <c r="K344" s="1"/>
    </row>
    <row r="345" spans="1:11" ht="19.5" customHeight="1" x14ac:dyDescent="0.3">
      <c r="A345" s="1">
        <v>343</v>
      </c>
      <c r="B345" s="10">
        <v>46366</v>
      </c>
      <c r="C345" s="1" t="s">
        <v>124</v>
      </c>
      <c r="D345" s="1" t="s">
        <v>125</v>
      </c>
      <c r="E345" s="1">
        <v>1660</v>
      </c>
      <c r="F345" s="1"/>
      <c r="G345" s="1"/>
      <c r="H345" s="1"/>
      <c r="I345" s="1"/>
      <c r="J345" s="1">
        <f t="shared" si="5"/>
        <v>0</v>
      </c>
      <c r="K345" s="1"/>
    </row>
    <row r="346" spans="1:11" ht="19.5" customHeight="1" x14ac:dyDescent="0.3">
      <c r="A346" s="1">
        <v>344</v>
      </c>
      <c r="B346" s="10">
        <v>46367</v>
      </c>
      <c r="C346" s="1" t="s">
        <v>124</v>
      </c>
      <c r="D346" s="1" t="s">
        <v>125</v>
      </c>
      <c r="E346" s="1">
        <v>1660</v>
      </c>
      <c r="F346" s="1"/>
      <c r="G346" s="1"/>
      <c r="H346" s="1"/>
      <c r="I346" s="1"/>
      <c r="J346" s="1">
        <f t="shared" si="5"/>
        <v>0</v>
      </c>
      <c r="K346" s="1"/>
    </row>
    <row r="347" spans="1:11" ht="19.5" customHeight="1" x14ac:dyDescent="0.3">
      <c r="A347" s="1">
        <v>345</v>
      </c>
      <c r="B347" s="10">
        <v>46368</v>
      </c>
      <c r="C347" s="1" t="s">
        <v>124</v>
      </c>
      <c r="D347" s="1" t="s">
        <v>125</v>
      </c>
      <c r="E347" s="1">
        <v>1660</v>
      </c>
      <c r="F347" s="1"/>
      <c r="G347" s="1"/>
      <c r="H347" s="1"/>
      <c r="I347" s="1"/>
      <c r="J347" s="1">
        <f t="shared" si="5"/>
        <v>0</v>
      </c>
      <c r="K347" s="1"/>
    </row>
    <row r="348" spans="1:11" ht="19.5" customHeight="1" x14ac:dyDescent="0.3">
      <c r="A348" s="1">
        <v>346</v>
      </c>
      <c r="B348" s="10">
        <v>46369</v>
      </c>
      <c r="C348" s="1" t="s">
        <v>124</v>
      </c>
      <c r="D348" s="1" t="s">
        <v>125</v>
      </c>
      <c r="E348" s="1">
        <v>1660</v>
      </c>
      <c r="F348" s="1"/>
      <c r="G348" s="1"/>
      <c r="H348" s="1"/>
      <c r="I348" s="1"/>
      <c r="J348" s="1">
        <f t="shared" si="5"/>
        <v>0</v>
      </c>
      <c r="K348" s="1"/>
    </row>
    <row r="349" spans="1:11" ht="19.5" customHeight="1" x14ac:dyDescent="0.3">
      <c r="A349" s="1">
        <v>347</v>
      </c>
      <c r="B349" s="10">
        <v>46370</v>
      </c>
      <c r="C349" s="1" t="s">
        <v>124</v>
      </c>
      <c r="D349" s="1" t="s">
        <v>125</v>
      </c>
      <c r="E349" s="1">
        <v>1660</v>
      </c>
      <c r="F349" s="1"/>
      <c r="G349" s="1"/>
      <c r="H349" s="1"/>
      <c r="I349" s="1"/>
      <c r="J349" s="1">
        <f t="shared" si="5"/>
        <v>0</v>
      </c>
      <c r="K349" s="1"/>
    </row>
    <row r="350" spans="1:11" ht="19.5" customHeight="1" x14ac:dyDescent="0.3">
      <c r="A350" s="1">
        <v>348</v>
      </c>
      <c r="B350" s="10">
        <v>46371</v>
      </c>
      <c r="C350" s="1" t="s">
        <v>124</v>
      </c>
      <c r="D350" s="1" t="s">
        <v>125</v>
      </c>
      <c r="E350" s="1">
        <v>1660</v>
      </c>
      <c r="F350" s="1"/>
      <c r="G350" s="1"/>
      <c r="H350" s="1"/>
      <c r="I350" s="1"/>
      <c r="J350" s="1">
        <f t="shared" si="5"/>
        <v>0</v>
      </c>
      <c r="K350" s="1"/>
    </row>
    <row r="351" spans="1:11" ht="19.5" customHeight="1" x14ac:dyDescent="0.3">
      <c r="A351" s="1">
        <v>349</v>
      </c>
      <c r="B351" s="10">
        <v>46372</v>
      </c>
      <c r="C351" s="1" t="s">
        <v>124</v>
      </c>
      <c r="D351" s="1" t="s">
        <v>125</v>
      </c>
      <c r="E351" s="1">
        <v>1660</v>
      </c>
      <c r="F351" s="1"/>
      <c r="G351" s="1"/>
      <c r="H351" s="1"/>
      <c r="I351" s="1"/>
      <c r="J351" s="1">
        <f t="shared" si="5"/>
        <v>0</v>
      </c>
      <c r="K351" s="1"/>
    </row>
    <row r="352" spans="1:11" ht="19.5" customHeight="1" x14ac:dyDescent="0.3">
      <c r="A352" s="1">
        <v>350</v>
      </c>
      <c r="B352" s="10">
        <v>46373</v>
      </c>
      <c r="C352" s="1" t="s">
        <v>124</v>
      </c>
      <c r="D352" s="1" t="s">
        <v>125</v>
      </c>
      <c r="E352" s="1">
        <v>1660</v>
      </c>
      <c r="F352" s="1"/>
      <c r="G352" s="1"/>
      <c r="H352" s="1"/>
      <c r="I352" s="1"/>
      <c r="J352" s="1">
        <f t="shared" si="5"/>
        <v>0</v>
      </c>
      <c r="K352" s="1"/>
    </row>
    <row r="353" spans="1:11" ht="19.5" customHeight="1" x14ac:dyDescent="0.3">
      <c r="A353" s="1">
        <v>351</v>
      </c>
      <c r="B353" s="10">
        <v>46374</v>
      </c>
      <c r="C353" s="1" t="s">
        <v>124</v>
      </c>
      <c r="D353" s="1" t="s">
        <v>125</v>
      </c>
      <c r="E353" s="1">
        <v>1660</v>
      </c>
      <c r="F353" s="1"/>
      <c r="G353" s="1"/>
      <c r="H353" s="1"/>
      <c r="I353" s="1"/>
      <c r="J353" s="1">
        <f t="shared" si="5"/>
        <v>0</v>
      </c>
      <c r="K353" s="1"/>
    </row>
    <row r="354" spans="1:11" ht="19.5" customHeight="1" x14ac:dyDescent="0.3">
      <c r="A354" s="1">
        <v>352</v>
      </c>
      <c r="B354" s="10">
        <v>46375</v>
      </c>
      <c r="C354" s="1" t="s">
        <v>124</v>
      </c>
      <c r="D354" s="1" t="s">
        <v>125</v>
      </c>
      <c r="E354" s="1">
        <v>1660</v>
      </c>
      <c r="F354" s="1"/>
      <c r="G354" s="1"/>
      <c r="H354" s="1"/>
      <c r="I354" s="1"/>
      <c r="J354" s="1">
        <f t="shared" si="5"/>
        <v>0</v>
      </c>
      <c r="K354" s="1"/>
    </row>
    <row r="355" spans="1:11" ht="19.5" customHeight="1" x14ac:dyDescent="0.3">
      <c r="A355" s="1">
        <v>353</v>
      </c>
      <c r="B355" s="10">
        <v>46376</v>
      </c>
      <c r="C355" s="1" t="s">
        <v>124</v>
      </c>
      <c r="D355" s="1" t="s">
        <v>125</v>
      </c>
      <c r="E355" s="1">
        <v>1660</v>
      </c>
      <c r="F355" s="1"/>
      <c r="G355" s="1"/>
      <c r="H355" s="1"/>
      <c r="I355" s="1"/>
      <c r="J355" s="1">
        <f t="shared" si="5"/>
        <v>0</v>
      </c>
      <c r="K355" s="1"/>
    </row>
    <row r="356" spans="1:11" ht="19.5" customHeight="1" x14ac:dyDescent="0.3">
      <c r="A356" s="1">
        <v>354</v>
      </c>
      <c r="B356" s="10">
        <v>46377</v>
      </c>
      <c r="C356" s="1" t="s">
        <v>124</v>
      </c>
      <c r="D356" s="1" t="s">
        <v>125</v>
      </c>
      <c r="E356" s="1">
        <v>1660</v>
      </c>
      <c r="F356" s="1"/>
      <c r="G356" s="1"/>
      <c r="H356" s="1"/>
      <c r="I356" s="1"/>
      <c r="J356" s="1">
        <f t="shared" si="5"/>
        <v>0</v>
      </c>
      <c r="K356" s="1"/>
    </row>
    <row r="357" spans="1:11" ht="19.5" customHeight="1" x14ac:dyDescent="0.3">
      <c r="A357" s="1">
        <v>355</v>
      </c>
      <c r="B357" s="10">
        <v>46378</v>
      </c>
      <c r="C357" s="1" t="s">
        <v>124</v>
      </c>
      <c r="D357" s="1" t="s">
        <v>125</v>
      </c>
      <c r="E357" s="1">
        <v>1660</v>
      </c>
      <c r="F357" s="1"/>
      <c r="G357" s="1"/>
      <c r="H357" s="1"/>
      <c r="I357" s="1"/>
      <c r="J357" s="1">
        <f t="shared" si="5"/>
        <v>0</v>
      </c>
      <c r="K357" s="1"/>
    </row>
    <row r="358" spans="1:11" ht="19.5" customHeight="1" x14ac:dyDescent="0.3">
      <c r="A358" s="1">
        <v>356</v>
      </c>
      <c r="B358" s="10">
        <v>46379</v>
      </c>
      <c r="C358" s="1" t="s">
        <v>124</v>
      </c>
      <c r="D358" s="1" t="s">
        <v>125</v>
      </c>
      <c r="E358" s="1">
        <v>1660</v>
      </c>
      <c r="F358" s="1"/>
      <c r="G358" s="1"/>
      <c r="H358" s="1"/>
      <c r="I358" s="1"/>
      <c r="J358" s="1">
        <f t="shared" si="5"/>
        <v>0</v>
      </c>
      <c r="K358" s="1"/>
    </row>
    <row r="359" spans="1:11" ht="19.5" customHeight="1" x14ac:dyDescent="0.3">
      <c r="A359" s="1">
        <v>357</v>
      </c>
      <c r="B359" s="10">
        <v>46380</v>
      </c>
      <c r="C359" s="1" t="s">
        <v>124</v>
      </c>
      <c r="D359" s="1" t="s">
        <v>125</v>
      </c>
      <c r="E359" s="1">
        <v>1660</v>
      </c>
      <c r="F359" s="1"/>
      <c r="G359" s="1"/>
      <c r="H359" s="1"/>
      <c r="I359" s="1"/>
      <c r="J359" s="1">
        <f t="shared" si="5"/>
        <v>0</v>
      </c>
      <c r="K359" s="1"/>
    </row>
    <row r="360" spans="1:11" ht="19.5" customHeight="1" x14ac:dyDescent="0.3">
      <c r="A360" s="1">
        <v>358</v>
      </c>
      <c r="B360" s="10">
        <v>46381</v>
      </c>
      <c r="C360" s="1" t="s">
        <v>124</v>
      </c>
      <c r="D360" s="1" t="s">
        <v>125</v>
      </c>
      <c r="E360" s="1">
        <v>1660</v>
      </c>
      <c r="F360" s="1"/>
      <c r="G360" s="1"/>
      <c r="H360" s="1"/>
      <c r="I360" s="1"/>
      <c r="J360" s="1">
        <f t="shared" si="5"/>
        <v>0</v>
      </c>
      <c r="K360" s="1"/>
    </row>
    <row r="361" spans="1:11" ht="19.5" customHeight="1" x14ac:dyDescent="0.3">
      <c r="A361" s="1">
        <v>359</v>
      </c>
      <c r="B361" s="10">
        <v>46382</v>
      </c>
      <c r="C361" s="1" t="s">
        <v>124</v>
      </c>
      <c r="D361" s="1" t="s">
        <v>125</v>
      </c>
      <c r="E361" s="1">
        <v>1660</v>
      </c>
      <c r="F361" s="1"/>
      <c r="G361" s="1"/>
      <c r="H361" s="1"/>
      <c r="I361" s="1"/>
      <c r="J361" s="1">
        <f t="shared" si="5"/>
        <v>0</v>
      </c>
      <c r="K361" s="1"/>
    </row>
    <row r="362" spans="1:11" ht="19.5" customHeight="1" x14ac:dyDescent="0.3">
      <c r="A362" s="1">
        <v>360</v>
      </c>
      <c r="B362" s="10">
        <v>46383</v>
      </c>
      <c r="C362" s="1" t="s">
        <v>124</v>
      </c>
      <c r="D362" s="1" t="s">
        <v>125</v>
      </c>
      <c r="E362" s="1">
        <v>1660</v>
      </c>
      <c r="F362" s="1"/>
      <c r="G362" s="1"/>
      <c r="H362" s="1"/>
      <c r="I362" s="1"/>
      <c r="J362" s="1">
        <f t="shared" si="5"/>
        <v>0</v>
      </c>
      <c r="K362" s="1"/>
    </row>
    <row r="363" spans="1:11" ht="19.5" customHeight="1" x14ac:dyDescent="0.3">
      <c r="A363" s="1">
        <v>361</v>
      </c>
      <c r="B363" s="10">
        <v>46384</v>
      </c>
      <c r="C363" s="1" t="s">
        <v>124</v>
      </c>
      <c r="D363" s="1" t="s">
        <v>125</v>
      </c>
      <c r="E363" s="1">
        <v>1660</v>
      </c>
      <c r="F363" s="1"/>
      <c r="G363" s="1"/>
      <c r="H363" s="1"/>
      <c r="I363" s="1"/>
      <c r="J363" s="1">
        <f t="shared" si="5"/>
        <v>0</v>
      </c>
      <c r="K363" s="1"/>
    </row>
    <row r="364" spans="1:11" ht="19.5" customHeight="1" x14ac:dyDescent="0.3">
      <c r="A364" s="1">
        <v>362</v>
      </c>
      <c r="B364" s="10">
        <v>46385</v>
      </c>
      <c r="C364" s="1" t="s">
        <v>124</v>
      </c>
      <c r="D364" s="1" t="s">
        <v>125</v>
      </c>
      <c r="E364" s="1">
        <v>1660</v>
      </c>
      <c r="F364" s="1"/>
      <c r="G364" s="1"/>
      <c r="H364" s="1"/>
      <c r="I364" s="1"/>
      <c r="J364" s="1">
        <f t="shared" si="5"/>
        <v>0</v>
      </c>
      <c r="K364" s="1"/>
    </row>
    <row r="365" spans="1:11" ht="19.5" customHeight="1" x14ac:dyDescent="0.3">
      <c r="A365" s="1">
        <v>363</v>
      </c>
      <c r="B365" s="10">
        <v>46386</v>
      </c>
      <c r="C365" s="1" t="s">
        <v>124</v>
      </c>
      <c r="D365" s="1" t="s">
        <v>125</v>
      </c>
      <c r="E365" s="1">
        <v>1660</v>
      </c>
      <c r="F365" s="1"/>
      <c r="G365" s="1"/>
      <c r="H365" s="1"/>
      <c r="I365" s="1"/>
      <c r="J365" s="1">
        <f t="shared" si="5"/>
        <v>0</v>
      </c>
      <c r="K365" s="1"/>
    </row>
    <row r="366" spans="1:11" ht="19.5" customHeight="1" x14ac:dyDescent="0.3">
      <c r="A366" s="1">
        <v>364</v>
      </c>
      <c r="B366" s="10">
        <v>46387</v>
      </c>
      <c r="C366" s="1" t="s">
        <v>124</v>
      </c>
      <c r="D366" s="1" t="s">
        <v>125</v>
      </c>
      <c r="E366" s="1">
        <v>1660</v>
      </c>
      <c r="F366" s="1"/>
      <c r="G366" s="1"/>
      <c r="H366" s="1"/>
      <c r="I366" s="1"/>
      <c r="J366" s="1">
        <f t="shared" si="5"/>
        <v>0</v>
      </c>
      <c r="K366" s="1"/>
    </row>
    <row r="367" spans="1:11" ht="19.5" customHeight="1" x14ac:dyDescent="0.3">
      <c r="A367" s="1">
        <v>365</v>
      </c>
      <c r="B367" s="10">
        <v>46388</v>
      </c>
      <c r="C367" s="1" t="s">
        <v>124</v>
      </c>
      <c r="D367" s="1" t="s">
        <v>125</v>
      </c>
      <c r="E367" s="1">
        <v>1660</v>
      </c>
      <c r="F367" s="1"/>
      <c r="G367" s="1"/>
      <c r="H367" s="1"/>
      <c r="I367" s="1"/>
      <c r="J367" s="1">
        <f t="shared" si="5"/>
        <v>0</v>
      </c>
      <c r="K367" s="1"/>
    </row>
    <row r="368" spans="1:11" ht="19.5" customHeight="1" x14ac:dyDescent="0.3">
      <c r="A368" s="1"/>
      <c r="B368" s="10"/>
      <c r="C368" s="1"/>
      <c r="D368" s="1"/>
      <c r="E368" s="1"/>
      <c r="F368" s="1"/>
      <c r="G368" s="1"/>
      <c r="H368" s="1"/>
      <c r="I368" s="1"/>
      <c r="J368" s="1"/>
      <c r="K368" s="1"/>
    </row>
    <row r="369" spans="1:11" ht="19.5" customHeight="1" x14ac:dyDescent="0.3">
      <c r="A369" s="1"/>
      <c r="B369" s="10"/>
      <c r="C369" s="1"/>
      <c r="D369" s="1"/>
      <c r="E369" s="1"/>
      <c r="F369" s="1"/>
      <c r="G369" s="1"/>
      <c r="H369" s="1"/>
      <c r="I369" s="1"/>
      <c r="J369" s="1"/>
      <c r="K369" s="1"/>
    </row>
    <row r="370" spans="1:11" ht="19.5" customHeight="1" x14ac:dyDescent="0.3">
      <c r="A370" s="1"/>
      <c r="B370" s="10"/>
      <c r="C370" s="1"/>
      <c r="D370" s="1"/>
      <c r="E370" s="1"/>
      <c r="F370" s="1"/>
      <c r="G370" s="1"/>
      <c r="H370" s="1"/>
      <c r="I370" s="1"/>
      <c r="J370" s="1"/>
      <c r="K370" s="1"/>
    </row>
    <row r="371" spans="1:11" ht="19.5" customHeight="1" x14ac:dyDescent="0.3">
      <c r="A371" s="1"/>
      <c r="B371" s="10"/>
      <c r="C371" s="1"/>
      <c r="D371" s="1"/>
      <c r="E371" s="1"/>
      <c r="F371" s="1"/>
      <c r="G371" s="1"/>
      <c r="H371" s="1"/>
      <c r="I371" s="1"/>
      <c r="J371" s="1"/>
      <c r="K371" s="1"/>
    </row>
  </sheetData>
  <autoFilter ref="A2:K2" xr:uid="{00000000-0009-0000-0000-000036000000}"/>
  <mergeCells count="3">
    <mergeCell ref="A1:K1"/>
    <mergeCell ref="N4:O4"/>
    <mergeCell ref="M5:P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Worksheet____43"/>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4.1640625" customWidth="1"/>
    <col min="4" max="4" width="21.83203125" bestFit="1"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128</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124</v>
      </c>
      <c r="D3" s="1" t="s">
        <v>127</v>
      </c>
      <c r="E3" s="1">
        <v>1925</v>
      </c>
      <c r="F3" s="1">
        <v>1</v>
      </c>
      <c r="G3" s="1"/>
      <c r="H3" s="1"/>
      <c r="I3" s="1"/>
      <c r="J3" s="1">
        <f>E3*F3-G3-H3+I3</f>
        <v>1925</v>
      </c>
      <c r="K3" s="1"/>
      <c r="M3" s="13"/>
      <c r="N3" s="13"/>
      <c r="O3" s="13"/>
      <c r="P3" s="13"/>
      <c r="Q3" s="13"/>
    </row>
    <row r="4" spans="1:17" ht="20.25" customHeight="1" x14ac:dyDescent="0.3">
      <c r="A4" s="1">
        <v>2</v>
      </c>
      <c r="B4" s="10">
        <v>46025</v>
      </c>
      <c r="C4" s="1" t="s">
        <v>124</v>
      </c>
      <c r="D4" s="1" t="s">
        <v>127</v>
      </c>
      <c r="E4" s="1">
        <v>1925</v>
      </c>
      <c r="F4" s="1"/>
      <c r="G4" s="1"/>
      <c r="H4" s="1"/>
      <c r="I4" s="1"/>
      <c r="J4" s="1">
        <f t="shared" ref="J4:J67" si="0">E4*F4-G4-H4+I4</f>
        <v>0</v>
      </c>
      <c r="K4" s="1"/>
      <c r="M4" s="11"/>
      <c r="N4" s="276" t="s">
        <v>18</v>
      </c>
      <c r="O4" s="276"/>
      <c r="P4" s="11"/>
      <c r="Q4" s="11"/>
    </row>
    <row r="5" spans="1:17" ht="20.25" customHeight="1" x14ac:dyDescent="0.3">
      <c r="A5" s="1">
        <v>3</v>
      </c>
      <c r="B5" s="10">
        <v>46026</v>
      </c>
      <c r="C5" s="1" t="s">
        <v>124</v>
      </c>
      <c r="D5" s="1" t="s">
        <v>127</v>
      </c>
      <c r="E5" s="1">
        <v>1925</v>
      </c>
      <c r="F5" s="1"/>
      <c r="G5" s="1"/>
      <c r="H5" s="1"/>
      <c r="I5" s="1"/>
      <c r="J5" s="1">
        <f t="shared" si="0"/>
        <v>0</v>
      </c>
      <c r="K5" s="1"/>
      <c r="M5" s="274" t="s">
        <v>17</v>
      </c>
      <c r="N5" s="274"/>
      <c r="O5" s="274"/>
      <c r="P5" s="274"/>
      <c r="Q5" s="12">
        <f>SUM(J2:J368)</f>
        <v>1925</v>
      </c>
    </row>
    <row r="6" spans="1:17" ht="20.25" customHeight="1" x14ac:dyDescent="0.3">
      <c r="A6" s="1">
        <v>4</v>
      </c>
      <c r="B6" s="10">
        <v>46027</v>
      </c>
      <c r="C6" s="1" t="s">
        <v>124</v>
      </c>
      <c r="D6" s="1" t="s">
        <v>127</v>
      </c>
      <c r="E6" s="1">
        <v>1925</v>
      </c>
      <c r="F6" s="1"/>
      <c r="G6" s="1"/>
      <c r="H6" s="1"/>
      <c r="I6" s="1"/>
      <c r="J6" s="1">
        <f t="shared" si="0"/>
        <v>0</v>
      </c>
      <c r="K6" s="1"/>
      <c r="M6" s="11"/>
      <c r="N6" s="11"/>
      <c r="O6" s="11"/>
      <c r="P6" s="11"/>
      <c r="Q6" s="11"/>
    </row>
    <row r="7" spans="1:17" ht="20.25" customHeight="1" x14ac:dyDescent="0.3">
      <c r="A7" s="1">
        <v>5</v>
      </c>
      <c r="B7" s="10">
        <v>46028</v>
      </c>
      <c r="C7" s="1" t="s">
        <v>124</v>
      </c>
      <c r="D7" s="1" t="s">
        <v>127</v>
      </c>
      <c r="E7" s="1">
        <v>1925</v>
      </c>
      <c r="F7" s="1"/>
      <c r="G7" s="1"/>
      <c r="H7" s="1"/>
      <c r="I7" s="1"/>
      <c r="J7" s="1">
        <f t="shared" si="0"/>
        <v>0</v>
      </c>
      <c r="K7" s="1"/>
      <c r="M7" s="11"/>
      <c r="N7" s="11"/>
      <c r="O7" s="11"/>
      <c r="P7" s="11"/>
      <c r="Q7" s="11"/>
    </row>
    <row r="8" spans="1:17" ht="20.25" customHeight="1" x14ac:dyDescent="0.3">
      <c r="A8" s="1">
        <v>6</v>
      </c>
      <c r="B8" s="10">
        <v>46029</v>
      </c>
      <c r="C8" s="1" t="s">
        <v>124</v>
      </c>
      <c r="D8" s="1" t="s">
        <v>127</v>
      </c>
      <c r="E8" s="1">
        <v>1925</v>
      </c>
      <c r="F8" s="1"/>
      <c r="G8" s="1"/>
      <c r="H8" s="1"/>
      <c r="I8" s="1"/>
      <c r="J8" s="1">
        <f t="shared" si="0"/>
        <v>0</v>
      </c>
      <c r="K8" s="1"/>
      <c r="M8" s="11"/>
      <c r="N8" s="11"/>
      <c r="O8" s="11"/>
      <c r="P8" s="11"/>
      <c r="Q8" s="11"/>
    </row>
    <row r="9" spans="1:17" ht="20.25" customHeight="1" x14ac:dyDescent="0.3">
      <c r="A9" s="1">
        <v>7</v>
      </c>
      <c r="B9" s="10">
        <v>46030</v>
      </c>
      <c r="C9" s="1" t="s">
        <v>124</v>
      </c>
      <c r="D9" s="1" t="s">
        <v>127</v>
      </c>
      <c r="E9" s="1">
        <v>1925</v>
      </c>
      <c r="F9" s="1"/>
      <c r="G9" s="1"/>
      <c r="H9" s="1"/>
      <c r="I9" s="1"/>
      <c r="J9" s="1">
        <f t="shared" si="0"/>
        <v>0</v>
      </c>
      <c r="K9" s="1"/>
      <c r="M9" s="11"/>
      <c r="N9" s="11"/>
      <c r="O9" s="11"/>
      <c r="P9" s="11"/>
      <c r="Q9" s="11"/>
    </row>
    <row r="10" spans="1:17" ht="20.25" customHeight="1" x14ac:dyDescent="0.3">
      <c r="A10" s="1">
        <v>8</v>
      </c>
      <c r="B10" s="10">
        <v>46031</v>
      </c>
      <c r="C10" s="1" t="s">
        <v>124</v>
      </c>
      <c r="D10" s="1" t="s">
        <v>127</v>
      </c>
      <c r="E10" s="1">
        <v>1925</v>
      </c>
      <c r="F10" s="1"/>
      <c r="G10" s="1"/>
      <c r="H10" s="1"/>
      <c r="I10" s="1"/>
      <c r="J10" s="1">
        <f t="shared" si="0"/>
        <v>0</v>
      </c>
      <c r="K10" s="1"/>
    </row>
    <row r="11" spans="1:17" ht="20.25" customHeight="1" x14ac:dyDescent="0.3">
      <c r="A11" s="1">
        <v>9</v>
      </c>
      <c r="B11" s="10">
        <v>46032</v>
      </c>
      <c r="C11" s="1" t="s">
        <v>124</v>
      </c>
      <c r="D11" s="1" t="s">
        <v>127</v>
      </c>
      <c r="E11" s="1">
        <v>1925</v>
      </c>
      <c r="F11" s="1"/>
      <c r="G11" s="1"/>
      <c r="H11" s="1"/>
      <c r="I11" s="1"/>
      <c r="J11" s="1">
        <f t="shared" si="0"/>
        <v>0</v>
      </c>
      <c r="K11" s="1"/>
    </row>
    <row r="12" spans="1:17" ht="20.25" customHeight="1" x14ac:dyDescent="0.3">
      <c r="A12" s="1">
        <v>10</v>
      </c>
      <c r="B12" s="10">
        <v>46033</v>
      </c>
      <c r="C12" s="1" t="s">
        <v>124</v>
      </c>
      <c r="D12" s="1" t="s">
        <v>127</v>
      </c>
      <c r="E12" s="1">
        <v>1925</v>
      </c>
      <c r="F12" s="1"/>
      <c r="G12" s="1"/>
      <c r="H12" s="1"/>
      <c r="I12" s="1"/>
      <c r="J12" s="1">
        <f t="shared" si="0"/>
        <v>0</v>
      </c>
      <c r="K12" s="1"/>
    </row>
    <row r="13" spans="1:17" ht="20.25" customHeight="1" x14ac:dyDescent="0.3">
      <c r="A13" s="1">
        <v>11</v>
      </c>
      <c r="B13" s="10">
        <v>46034</v>
      </c>
      <c r="C13" s="1" t="s">
        <v>124</v>
      </c>
      <c r="D13" s="1" t="s">
        <v>127</v>
      </c>
      <c r="E13" s="1">
        <v>1925</v>
      </c>
      <c r="F13" s="1"/>
      <c r="G13" s="1"/>
      <c r="H13" s="1"/>
      <c r="I13" s="1"/>
      <c r="J13" s="1">
        <f t="shared" si="0"/>
        <v>0</v>
      </c>
      <c r="K13" s="1"/>
    </row>
    <row r="14" spans="1:17" ht="20.25" customHeight="1" x14ac:dyDescent="0.3">
      <c r="A14" s="1">
        <v>12</v>
      </c>
      <c r="B14" s="10">
        <v>46035</v>
      </c>
      <c r="C14" s="1" t="s">
        <v>124</v>
      </c>
      <c r="D14" s="1" t="s">
        <v>127</v>
      </c>
      <c r="E14" s="1">
        <v>1925</v>
      </c>
      <c r="F14" s="1"/>
      <c r="G14" s="1"/>
      <c r="H14" s="1"/>
      <c r="I14" s="1"/>
      <c r="J14" s="1">
        <f t="shared" si="0"/>
        <v>0</v>
      </c>
      <c r="K14" s="1"/>
    </row>
    <row r="15" spans="1:17" ht="20.25" customHeight="1" x14ac:dyDescent="0.3">
      <c r="A15" s="1">
        <v>13</v>
      </c>
      <c r="B15" s="10">
        <v>46036</v>
      </c>
      <c r="C15" s="1" t="s">
        <v>124</v>
      </c>
      <c r="D15" s="1" t="s">
        <v>127</v>
      </c>
      <c r="E15" s="1">
        <v>1925</v>
      </c>
      <c r="F15" s="1"/>
      <c r="G15" s="1"/>
      <c r="H15" s="1"/>
      <c r="I15" s="1"/>
      <c r="J15" s="1">
        <f t="shared" si="0"/>
        <v>0</v>
      </c>
      <c r="K15" s="1"/>
    </row>
    <row r="16" spans="1:17" ht="20.25" customHeight="1" x14ac:dyDescent="0.3">
      <c r="A16" s="1">
        <v>14</v>
      </c>
      <c r="B16" s="10">
        <v>46037</v>
      </c>
      <c r="C16" s="1" t="s">
        <v>124</v>
      </c>
      <c r="D16" s="1" t="s">
        <v>127</v>
      </c>
      <c r="E16" s="1">
        <v>1925</v>
      </c>
      <c r="F16" s="1"/>
      <c r="G16" s="1"/>
      <c r="H16" s="1"/>
      <c r="I16" s="1"/>
      <c r="J16" s="1">
        <f t="shared" si="0"/>
        <v>0</v>
      </c>
      <c r="K16" s="1"/>
    </row>
    <row r="17" spans="1:11" ht="20.25" customHeight="1" x14ac:dyDescent="0.3">
      <c r="A17" s="1">
        <v>15</v>
      </c>
      <c r="B17" s="10">
        <v>46038</v>
      </c>
      <c r="C17" s="1" t="s">
        <v>124</v>
      </c>
      <c r="D17" s="1" t="s">
        <v>127</v>
      </c>
      <c r="E17" s="1">
        <v>1925</v>
      </c>
      <c r="F17" s="1"/>
      <c r="G17" s="1"/>
      <c r="H17" s="1"/>
      <c r="I17" s="1"/>
      <c r="J17" s="1">
        <f t="shared" si="0"/>
        <v>0</v>
      </c>
      <c r="K17" s="1"/>
    </row>
    <row r="18" spans="1:11" ht="20.25" customHeight="1" x14ac:dyDescent="0.3">
      <c r="A18" s="1">
        <v>16</v>
      </c>
      <c r="B18" s="10">
        <v>46039</v>
      </c>
      <c r="C18" s="1" t="s">
        <v>124</v>
      </c>
      <c r="D18" s="1" t="s">
        <v>127</v>
      </c>
      <c r="E18" s="1">
        <v>1925</v>
      </c>
      <c r="F18" s="1"/>
      <c r="G18" s="1"/>
      <c r="H18" s="1"/>
      <c r="I18" s="1"/>
      <c r="J18" s="1">
        <f t="shared" si="0"/>
        <v>0</v>
      </c>
      <c r="K18" s="1"/>
    </row>
    <row r="19" spans="1:11" ht="20.25" customHeight="1" x14ac:dyDescent="0.3">
      <c r="A19" s="1">
        <v>17</v>
      </c>
      <c r="B19" s="10">
        <v>46040</v>
      </c>
      <c r="C19" s="1" t="s">
        <v>124</v>
      </c>
      <c r="D19" s="1" t="s">
        <v>127</v>
      </c>
      <c r="E19" s="1">
        <v>1925</v>
      </c>
      <c r="F19" s="1"/>
      <c r="G19" s="1"/>
      <c r="H19" s="1"/>
      <c r="I19" s="1"/>
      <c r="J19" s="1">
        <f t="shared" si="0"/>
        <v>0</v>
      </c>
      <c r="K19" s="1"/>
    </row>
    <row r="20" spans="1:11" ht="20.25" customHeight="1" x14ac:dyDescent="0.3">
      <c r="A20" s="1">
        <v>18</v>
      </c>
      <c r="B20" s="10">
        <v>46041</v>
      </c>
      <c r="C20" s="1" t="s">
        <v>124</v>
      </c>
      <c r="D20" s="1" t="s">
        <v>127</v>
      </c>
      <c r="E20" s="1">
        <v>1925</v>
      </c>
      <c r="F20" s="1"/>
      <c r="G20" s="1"/>
      <c r="H20" s="1"/>
      <c r="I20" s="1"/>
      <c r="J20" s="1">
        <f t="shared" si="0"/>
        <v>0</v>
      </c>
      <c r="K20" s="1"/>
    </row>
    <row r="21" spans="1:11" ht="20.25" customHeight="1" x14ac:dyDescent="0.3">
      <c r="A21" s="1">
        <v>19</v>
      </c>
      <c r="B21" s="10">
        <v>46042</v>
      </c>
      <c r="C21" s="1" t="s">
        <v>124</v>
      </c>
      <c r="D21" s="1" t="s">
        <v>127</v>
      </c>
      <c r="E21" s="1">
        <v>1925</v>
      </c>
      <c r="F21" s="1"/>
      <c r="G21" s="1"/>
      <c r="H21" s="1"/>
      <c r="I21" s="1"/>
      <c r="J21" s="1">
        <f t="shared" si="0"/>
        <v>0</v>
      </c>
      <c r="K21" s="1"/>
    </row>
    <row r="22" spans="1:11" ht="20.25" customHeight="1" x14ac:dyDescent="0.3">
      <c r="A22" s="1">
        <v>20</v>
      </c>
      <c r="B22" s="10">
        <v>46043</v>
      </c>
      <c r="C22" s="1" t="s">
        <v>124</v>
      </c>
      <c r="D22" s="1" t="s">
        <v>127</v>
      </c>
      <c r="E22" s="1">
        <v>1925</v>
      </c>
      <c r="F22" s="1"/>
      <c r="G22" s="1"/>
      <c r="H22" s="1"/>
      <c r="I22" s="1"/>
      <c r="J22" s="1">
        <f t="shared" si="0"/>
        <v>0</v>
      </c>
      <c r="K22" s="1"/>
    </row>
    <row r="23" spans="1:11" ht="20.25" customHeight="1" x14ac:dyDescent="0.3">
      <c r="A23" s="1">
        <v>21</v>
      </c>
      <c r="B23" s="10">
        <v>46044</v>
      </c>
      <c r="C23" s="1" t="s">
        <v>124</v>
      </c>
      <c r="D23" s="1" t="s">
        <v>127</v>
      </c>
      <c r="E23" s="1">
        <v>1925</v>
      </c>
      <c r="F23" s="1"/>
      <c r="G23" s="1"/>
      <c r="H23" s="1"/>
      <c r="I23" s="1"/>
      <c r="J23" s="1">
        <f t="shared" si="0"/>
        <v>0</v>
      </c>
      <c r="K23" s="1"/>
    </row>
    <row r="24" spans="1:11" ht="20.25" customHeight="1" x14ac:dyDescent="0.3">
      <c r="A24" s="1">
        <v>22</v>
      </c>
      <c r="B24" s="10">
        <v>46045</v>
      </c>
      <c r="C24" s="1" t="s">
        <v>124</v>
      </c>
      <c r="D24" s="1" t="s">
        <v>127</v>
      </c>
      <c r="E24" s="1">
        <v>1925</v>
      </c>
      <c r="F24" s="1"/>
      <c r="G24" s="1"/>
      <c r="H24" s="1"/>
      <c r="I24" s="1"/>
      <c r="J24" s="1">
        <f t="shared" si="0"/>
        <v>0</v>
      </c>
      <c r="K24" s="1"/>
    </row>
    <row r="25" spans="1:11" ht="20.25" customHeight="1" x14ac:dyDescent="0.3">
      <c r="A25" s="1">
        <v>23</v>
      </c>
      <c r="B25" s="10">
        <v>46046</v>
      </c>
      <c r="C25" s="1" t="s">
        <v>124</v>
      </c>
      <c r="D25" s="1" t="s">
        <v>127</v>
      </c>
      <c r="E25" s="1">
        <v>1925</v>
      </c>
      <c r="F25" s="1"/>
      <c r="G25" s="1"/>
      <c r="H25" s="1"/>
      <c r="I25" s="1"/>
      <c r="J25" s="1">
        <f t="shared" si="0"/>
        <v>0</v>
      </c>
      <c r="K25" s="1"/>
    </row>
    <row r="26" spans="1:11" ht="20.25" customHeight="1" x14ac:dyDescent="0.3">
      <c r="A26" s="1">
        <v>24</v>
      </c>
      <c r="B26" s="10">
        <v>46047</v>
      </c>
      <c r="C26" s="1" t="s">
        <v>124</v>
      </c>
      <c r="D26" s="1" t="s">
        <v>127</v>
      </c>
      <c r="E26" s="1">
        <v>1925</v>
      </c>
      <c r="F26" s="1"/>
      <c r="G26" s="1"/>
      <c r="H26" s="1"/>
      <c r="I26" s="1"/>
      <c r="J26" s="1">
        <f t="shared" si="0"/>
        <v>0</v>
      </c>
      <c r="K26" s="1"/>
    </row>
    <row r="27" spans="1:11" ht="20.25" customHeight="1" x14ac:dyDescent="0.3">
      <c r="A27" s="1">
        <v>25</v>
      </c>
      <c r="B27" s="10">
        <v>46048</v>
      </c>
      <c r="C27" s="1" t="s">
        <v>124</v>
      </c>
      <c r="D27" s="1" t="s">
        <v>127</v>
      </c>
      <c r="E27" s="1">
        <v>1925</v>
      </c>
      <c r="F27" s="1"/>
      <c r="G27" s="1"/>
      <c r="H27" s="1"/>
      <c r="I27" s="1"/>
      <c r="J27" s="1">
        <f t="shared" si="0"/>
        <v>0</v>
      </c>
      <c r="K27" s="1"/>
    </row>
    <row r="28" spans="1:11" ht="20.25" customHeight="1" x14ac:dyDescent="0.3">
      <c r="A28" s="1">
        <v>26</v>
      </c>
      <c r="B28" s="10">
        <v>46049</v>
      </c>
      <c r="C28" s="1" t="s">
        <v>124</v>
      </c>
      <c r="D28" s="1" t="s">
        <v>127</v>
      </c>
      <c r="E28" s="1">
        <v>1925</v>
      </c>
      <c r="F28" s="1"/>
      <c r="G28" s="1"/>
      <c r="H28" s="1"/>
      <c r="I28" s="1"/>
      <c r="J28" s="1">
        <f t="shared" si="0"/>
        <v>0</v>
      </c>
      <c r="K28" s="1"/>
    </row>
    <row r="29" spans="1:11" ht="20.25" customHeight="1" x14ac:dyDescent="0.3">
      <c r="A29" s="1">
        <v>27</v>
      </c>
      <c r="B29" s="10">
        <v>46050</v>
      </c>
      <c r="C29" s="1" t="s">
        <v>124</v>
      </c>
      <c r="D29" s="1" t="s">
        <v>127</v>
      </c>
      <c r="E29" s="1">
        <v>1925</v>
      </c>
      <c r="F29" s="1"/>
      <c r="G29" s="1"/>
      <c r="H29" s="1"/>
      <c r="I29" s="1"/>
      <c r="J29" s="1">
        <f t="shared" si="0"/>
        <v>0</v>
      </c>
      <c r="K29" s="1"/>
    </row>
    <row r="30" spans="1:11" ht="20.25" customHeight="1" x14ac:dyDescent="0.3">
      <c r="A30" s="1">
        <v>28</v>
      </c>
      <c r="B30" s="10">
        <v>46051</v>
      </c>
      <c r="C30" s="1" t="s">
        <v>124</v>
      </c>
      <c r="D30" s="1" t="s">
        <v>127</v>
      </c>
      <c r="E30" s="1">
        <v>1925</v>
      </c>
      <c r="F30" s="1"/>
      <c r="G30" s="1"/>
      <c r="H30" s="1"/>
      <c r="I30" s="1"/>
      <c r="J30" s="1">
        <f t="shared" si="0"/>
        <v>0</v>
      </c>
      <c r="K30" s="1"/>
    </row>
    <row r="31" spans="1:11" ht="20.25" customHeight="1" x14ac:dyDescent="0.3">
      <c r="A31" s="1">
        <v>29</v>
      </c>
      <c r="B31" s="10">
        <v>46052</v>
      </c>
      <c r="C31" s="1" t="s">
        <v>124</v>
      </c>
      <c r="D31" s="1" t="s">
        <v>127</v>
      </c>
      <c r="E31" s="1">
        <v>1925</v>
      </c>
      <c r="F31" s="1"/>
      <c r="G31" s="1"/>
      <c r="H31" s="1"/>
      <c r="I31" s="1"/>
      <c r="J31" s="1">
        <f t="shared" si="0"/>
        <v>0</v>
      </c>
      <c r="K31" s="1"/>
    </row>
    <row r="32" spans="1:11" ht="20.25" customHeight="1" x14ac:dyDescent="0.3">
      <c r="A32" s="1">
        <v>30</v>
      </c>
      <c r="B32" s="10">
        <v>46053</v>
      </c>
      <c r="C32" s="1" t="s">
        <v>124</v>
      </c>
      <c r="D32" s="1" t="s">
        <v>127</v>
      </c>
      <c r="E32" s="1">
        <v>1925</v>
      </c>
      <c r="F32" s="1"/>
      <c r="G32" s="1"/>
      <c r="H32" s="1"/>
      <c r="I32" s="1"/>
      <c r="J32" s="1">
        <f t="shared" si="0"/>
        <v>0</v>
      </c>
      <c r="K32" s="1"/>
    </row>
    <row r="33" spans="1:11" ht="20.25" customHeight="1" x14ac:dyDescent="0.3">
      <c r="A33" s="1">
        <v>31</v>
      </c>
      <c r="B33" s="10">
        <v>46054</v>
      </c>
      <c r="C33" s="1" t="s">
        <v>124</v>
      </c>
      <c r="D33" s="1" t="s">
        <v>127</v>
      </c>
      <c r="E33" s="1">
        <v>1925</v>
      </c>
      <c r="F33" s="1"/>
      <c r="G33" s="1"/>
      <c r="H33" s="1"/>
      <c r="I33" s="1"/>
      <c r="J33" s="1">
        <f t="shared" si="0"/>
        <v>0</v>
      </c>
      <c r="K33" s="1"/>
    </row>
    <row r="34" spans="1:11" ht="20.25" customHeight="1" x14ac:dyDescent="0.3">
      <c r="A34" s="1">
        <v>32</v>
      </c>
      <c r="B34" s="10">
        <v>46055</v>
      </c>
      <c r="C34" s="1" t="s">
        <v>124</v>
      </c>
      <c r="D34" s="1" t="s">
        <v>127</v>
      </c>
      <c r="E34" s="1">
        <v>1925</v>
      </c>
      <c r="F34" s="1"/>
      <c r="G34" s="1"/>
      <c r="H34" s="1"/>
      <c r="I34" s="1"/>
      <c r="J34" s="1">
        <f t="shared" si="0"/>
        <v>0</v>
      </c>
      <c r="K34" s="1"/>
    </row>
    <row r="35" spans="1:11" ht="20.25" customHeight="1" x14ac:dyDescent="0.3">
      <c r="A35" s="1">
        <v>33</v>
      </c>
      <c r="B35" s="10">
        <v>46056</v>
      </c>
      <c r="C35" s="1" t="s">
        <v>124</v>
      </c>
      <c r="D35" s="1" t="s">
        <v>127</v>
      </c>
      <c r="E35" s="1">
        <v>1925</v>
      </c>
      <c r="F35" s="1"/>
      <c r="G35" s="1"/>
      <c r="H35" s="1"/>
      <c r="I35" s="1"/>
      <c r="J35" s="1">
        <f t="shared" si="0"/>
        <v>0</v>
      </c>
      <c r="K35" s="1"/>
    </row>
    <row r="36" spans="1:11" ht="20.25" customHeight="1" x14ac:dyDescent="0.3">
      <c r="A36" s="1">
        <v>34</v>
      </c>
      <c r="B36" s="10">
        <v>46057</v>
      </c>
      <c r="C36" s="1" t="s">
        <v>124</v>
      </c>
      <c r="D36" s="1" t="s">
        <v>127</v>
      </c>
      <c r="E36" s="1">
        <v>1925</v>
      </c>
      <c r="F36" s="1"/>
      <c r="G36" s="1"/>
      <c r="H36" s="1"/>
      <c r="I36" s="1"/>
      <c r="J36" s="1">
        <f t="shared" si="0"/>
        <v>0</v>
      </c>
      <c r="K36" s="1"/>
    </row>
    <row r="37" spans="1:11" ht="20.25" customHeight="1" x14ac:dyDescent="0.3">
      <c r="A37" s="1">
        <v>35</v>
      </c>
      <c r="B37" s="10">
        <v>46058</v>
      </c>
      <c r="C37" s="1" t="s">
        <v>124</v>
      </c>
      <c r="D37" s="1" t="s">
        <v>127</v>
      </c>
      <c r="E37" s="1">
        <v>1925</v>
      </c>
      <c r="F37" s="1"/>
      <c r="G37" s="1"/>
      <c r="H37" s="1"/>
      <c r="I37" s="1"/>
      <c r="J37" s="1">
        <f t="shared" si="0"/>
        <v>0</v>
      </c>
      <c r="K37" s="1"/>
    </row>
    <row r="38" spans="1:11" ht="20.25" customHeight="1" x14ac:dyDescent="0.3">
      <c r="A38" s="1">
        <v>36</v>
      </c>
      <c r="B38" s="10">
        <v>46059</v>
      </c>
      <c r="C38" s="1" t="s">
        <v>124</v>
      </c>
      <c r="D38" s="1" t="s">
        <v>127</v>
      </c>
      <c r="E38" s="1">
        <v>1925</v>
      </c>
      <c r="F38" s="1"/>
      <c r="G38" s="1"/>
      <c r="H38" s="1"/>
      <c r="I38" s="1"/>
      <c r="J38" s="1">
        <f t="shared" si="0"/>
        <v>0</v>
      </c>
      <c r="K38" s="1"/>
    </row>
    <row r="39" spans="1:11" ht="20.25" customHeight="1" x14ac:dyDescent="0.3">
      <c r="A39" s="1">
        <v>37</v>
      </c>
      <c r="B39" s="10">
        <v>46060</v>
      </c>
      <c r="C39" s="1" t="s">
        <v>124</v>
      </c>
      <c r="D39" s="1" t="s">
        <v>127</v>
      </c>
      <c r="E39" s="1">
        <v>1925</v>
      </c>
      <c r="F39" s="1"/>
      <c r="G39" s="1"/>
      <c r="H39" s="1"/>
      <c r="I39" s="1"/>
      <c r="J39" s="1">
        <f t="shared" si="0"/>
        <v>0</v>
      </c>
      <c r="K39" s="1"/>
    </row>
    <row r="40" spans="1:11" ht="20.25" customHeight="1" x14ac:dyDescent="0.3">
      <c r="A40" s="1">
        <v>38</v>
      </c>
      <c r="B40" s="10">
        <v>46061</v>
      </c>
      <c r="C40" s="1" t="s">
        <v>124</v>
      </c>
      <c r="D40" s="1" t="s">
        <v>127</v>
      </c>
      <c r="E40" s="1">
        <v>1925</v>
      </c>
      <c r="F40" s="1"/>
      <c r="G40" s="1"/>
      <c r="H40" s="1"/>
      <c r="I40" s="1"/>
      <c r="J40" s="1">
        <f t="shared" si="0"/>
        <v>0</v>
      </c>
      <c r="K40" s="1"/>
    </row>
    <row r="41" spans="1:11" ht="20.25" customHeight="1" x14ac:dyDescent="0.3">
      <c r="A41" s="1">
        <v>39</v>
      </c>
      <c r="B41" s="10">
        <v>46062</v>
      </c>
      <c r="C41" s="1" t="s">
        <v>124</v>
      </c>
      <c r="D41" s="1" t="s">
        <v>127</v>
      </c>
      <c r="E41" s="1">
        <v>1925</v>
      </c>
      <c r="F41" s="1"/>
      <c r="G41" s="1"/>
      <c r="H41" s="1"/>
      <c r="I41" s="1"/>
      <c r="J41" s="1">
        <f t="shared" si="0"/>
        <v>0</v>
      </c>
      <c r="K41" s="1"/>
    </row>
    <row r="42" spans="1:11" ht="20.25" customHeight="1" x14ac:dyDescent="0.3">
      <c r="A42" s="1">
        <v>40</v>
      </c>
      <c r="B42" s="10">
        <v>46063</v>
      </c>
      <c r="C42" s="1" t="s">
        <v>124</v>
      </c>
      <c r="D42" s="1" t="s">
        <v>127</v>
      </c>
      <c r="E42" s="1">
        <v>1925</v>
      </c>
      <c r="F42" s="1"/>
      <c r="G42" s="1"/>
      <c r="H42" s="1"/>
      <c r="I42" s="1"/>
      <c r="J42" s="1">
        <f t="shared" si="0"/>
        <v>0</v>
      </c>
      <c r="K42" s="1"/>
    </row>
    <row r="43" spans="1:11" ht="20.25" customHeight="1" x14ac:dyDescent="0.3">
      <c r="A43" s="1">
        <v>41</v>
      </c>
      <c r="B43" s="10">
        <v>46064</v>
      </c>
      <c r="C43" s="1" t="s">
        <v>124</v>
      </c>
      <c r="D43" s="1" t="s">
        <v>127</v>
      </c>
      <c r="E43" s="1">
        <v>1925</v>
      </c>
      <c r="F43" s="1"/>
      <c r="G43" s="1"/>
      <c r="H43" s="1"/>
      <c r="I43" s="1"/>
      <c r="J43" s="1">
        <f t="shared" si="0"/>
        <v>0</v>
      </c>
      <c r="K43" s="1"/>
    </row>
    <row r="44" spans="1:11" ht="20.25" customHeight="1" x14ac:dyDescent="0.3">
      <c r="A44" s="1">
        <v>42</v>
      </c>
      <c r="B44" s="10">
        <v>46065</v>
      </c>
      <c r="C44" s="1" t="s">
        <v>124</v>
      </c>
      <c r="D44" s="1" t="s">
        <v>127</v>
      </c>
      <c r="E44" s="1">
        <v>1925</v>
      </c>
      <c r="F44" s="1"/>
      <c r="G44" s="1"/>
      <c r="H44" s="1"/>
      <c r="I44" s="1"/>
      <c r="J44" s="1">
        <f t="shared" si="0"/>
        <v>0</v>
      </c>
      <c r="K44" s="1"/>
    </row>
    <row r="45" spans="1:11" ht="20.25" customHeight="1" x14ac:dyDescent="0.3">
      <c r="A45" s="1">
        <v>43</v>
      </c>
      <c r="B45" s="10">
        <v>46066</v>
      </c>
      <c r="C45" s="1" t="s">
        <v>124</v>
      </c>
      <c r="D45" s="1" t="s">
        <v>127</v>
      </c>
      <c r="E45" s="1">
        <v>1925</v>
      </c>
      <c r="F45" s="1"/>
      <c r="G45" s="1"/>
      <c r="H45" s="1"/>
      <c r="I45" s="1"/>
      <c r="J45" s="1">
        <f t="shared" si="0"/>
        <v>0</v>
      </c>
      <c r="K45" s="1"/>
    </row>
    <row r="46" spans="1:11" ht="20.25" customHeight="1" x14ac:dyDescent="0.3">
      <c r="A46" s="1">
        <v>44</v>
      </c>
      <c r="B46" s="10">
        <v>46067</v>
      </c>
      <c r="C46" s="1" t="s">
        <v>124</v>
      </c>
      <c r="D46" s="1" t="s">
        <v>127</v>
      </c>
      <c r="E46" s="1">
        <v>1925</v>
      </c>
      <c r="F46" s="1"/>
      <c r="G46" s="1"/>
      <c r="H46" s="1"/>
      <c r="I46" s="1"/>
      <c r="J46" s="1">
        <f t="shared" si="0"/>
        <v>0</v>
      </c>
      <c r="K46" s="1"/>
    </row>
    <row r="47" spans="1:11" ht="20.25" customHeight="1" x14ac:dyDescent="0.3">
      <c r="A47" s="1">
        <v>45</v>
      </c>
      <c r="B47" s="10">
        <v>46068</v>
      </c>
      <c r="C47" s="1" t="s">
        <v>124</v>
      </c>
      <c r="D47" s="1" t="s">
        <v>127</v>
      </c>
      <c r="E47" s="1">
        <v>1925</v>
      </c>
      <c r="F47" s="1"/>
      <c r="G47" s="1"/>
      <c r="H47" s="1"/>
      <c r="I47" s="1"/>
      <c r="J47" s="1">
        <f t="shared" si="0"/>
        <v>0</v>
      </c>
      <c r="K47" s="1"/>
    </row>
    <row r="48" spans="1:11" ht="20.25" customHeight="1" x14ac:dyDescent="0.3">
      <c r="A48" s="1">
        <v>46</v>
      </c>
      <c r="B48" s="10">
        <v>46069</v>
      </c>
      <c r="C48" s="1" t="s">
        <v>124</v>
      </c>
      <c r="D48" s="1" t="s">
        <v>127</v>
      </c>
      <c r="E48" s="1">
        <v>1925</v>
      </c>
      <c r="F48" s="1"/>
      <c r="G48" s="1"/>
      <c r="H48" s="1"/>
      <c r="I48" s="1"/>
      <c r="J48" s="1">
        <f t="shared" si="0"/>
        <v>0</v>
      </c>
      <c r="K48" s="1"/>
    </row>
    <row r="49" spans="1:11" ht="20.25" customHeight="1" x14ac:dyDescent="0.3">
      <c r="A49" s="1">
        <v>47</v>
      </c>
      <c r="B49" s="10">
        <v>46070</v>
      </c>
      <c r="C49" s="1" t="s">
        <v>124</v>
      </c>
      <c r="D49" s="1" t="s">
        <v>127</v>
      </c>
      <c r="E49" s="1">
        <v>1925</v>
      </c>
      <c r="F49" s="1"/>
      <c r="G49" s="1"/>
      <c r="H49" s="1"/>
      <c r="I49" s="1"/>
      <c r="J49" s="1">
        <f t="shared" si="0"/>
        <v>0</v>
      </c>
      <c r="K49" s="1"/>
    </row>
    <row r="50" spans="1:11" ht="20.25" customHeight="1" x14ac:dyDescent="0.3">
      <c r="A50" s="1">
        <v>48</v>
      </c>
      <c r="B50" s="10">
        <v>46071</v>
      </c>
      <c r="C50" s="1" t="s">
        <v>124</v>
      </c>
      <c r="D50" s="1" t="s">
        <v>127</v>
      </c>
      <c r="E50" s="1">
        <v>1925</v>
      </c>
      <c r="F50" s="1"/>
      <c r="G50" s="1"/>
      <c r="H50" s="1"/>
      <c r="I50" s="1"/>
      <c r="J50" s="1">
        <f t="shared" si="0"/>
        <v>0</v>
      </c>
      <c r="K50" s="1"/>
    </row>
    <row r="51" spans="1:11" ht="20.25" customHeight="1" x14ac:dyDescent="0.3">
      <c r="A51" s="1">
        <v>49</v>
      </c>
      <c r="B51" s="10">
        <v>46072</v>
      </c>
      <c r="C51" s="1" t="s">
        <v>124</v>
      </c>
      <c r="D51" s="1" t="s">
        <v>127</v>
      </c>
      <c r="E51" s="1">
        <v>1925</v>
      </c>
      <c r="F51" s="1"/>
      <c r="G51" s="1"/>
      <c r="H51" s="1"/>
      <c r="I51" s="1"/>
      <c r="J51" s="1">
        <f t="shared" si="0"/>
        <v>0</v>
      </c>
      <c r="K51" s="1"/>
    </row>
    <row r="52" spans="1:11" ht="20.25" customHeight="1" x14ac:dyDescent="0.3">
      <c r="A52" s="1">
        <v>50</v>
      </c>
      <c r="B52" s="10">
        <v>46073</v>
      </c>
      <c r="C52" s="1" t="s">
        <v>124</v>
      </c>
      <c r="D52" s="1" t="s">
        <v>127</v>
      </c>
      <c r="E52" s="1">
        <v>1925</v>
      </c>
      <c r="F52" s="1"/>
      <c r="G52" s="1"/>
      <c r="H52" s="1"/>
      <c r="I52" s="1"/>
      <c r="J52" s="1">
        <f t="shared" si="0"/>
        <v>0</v>
      </c>
      <c r="K52" s="1"/>
    </row>
    <row r="53" spans="1:11" ht="20.25" customHeight="1" x14ac:dyDescent="0.3">
      <c r="A53" s="1">
        <v>51</v>
      </c>
      <c r="B53" s="10">
        <v>46074</v>
      </c>
      <c r="C53" s="1" t="s">
        <v>124</v>
      </c>
      <c r="D53" s="1" t="s">
        <v>127</v>
      </c>
      <c r="E53" s="1">
        <v>1925</v>
      </c>
      <c r="F53" s="1"/>
      <c r="G53" s="1"/>
      <c r="H53" s="1"/>
      <c r="I53" s="1"/>
      <c r="J53" s="1">
        <f t="shared" si="0"/>
        <v>0</v>
      </c>
      <c r="K53" s="1"/>
    </row>
    <row r="54" spans="1:11" ht="20.25" customHeight="1" x14ac:dyDescent="0.3">
      <c r="A54" s="1">
        <v>52</v>
      </c>
      <c r="B54" s="10">
        <v>46075</v>
      </c>
      <c r="C54" s="1" t="s">
        <v>124</v>
      </c>
      <c r="D54" s="1" t="s">
        <v>127</v>
      </c>
      <c r="E54" s="1">
        <v>1925</v>
      </c>
      <c r="F54" s="1"/>
      <c r="G54" s="1"/>
      <c r="H54" s="1"/>
      <c r="I54" s="1"/>
      <c r="J54" s="1">
        <f t="shared" si="0"/>
        <v>0</v>
      </c>
      <c r="K54" s="1"/>
    </row>
    <row r="55" spans="1:11" ht="20.25" customHeight="1" x14ac:dyDescent="0.3">
      <c r="A55" s="1">
        <v>53</v>
      </c>
      <c r="B55" s="10">
        <v>46076</v>
      </c>
      <c r="C55" s="1" t="s">
        <v>124</v>
      </c>
      <c r="D55" s="1" t="s">
        <v>127</v>
      </c>
      <c r="E55" s="1">
        <v>1925</v>
      </c>
      <c r="F55" s="1"/>
      <c r="G55" s="1"/>
      <c r="H55" s="1"/>
      <c r="I55" s="1"/>
      <c r="J55" s="1">
        <f t="shared" si="0"/>
        <v>0</v>
      </c>
      <c r="K55" s="1"/>
    </row>
    <row r="56" spans="1:11" ht="20.25" customHeight="1" x14ac:dyDescent="0.3">
      <c r="A56" s="1">
        <v>54</v>
      </c>
      <c r="B56" s="10">
        <v>46077</v>
      </c>
      <c r="C56" s="1" t="s">
        <v>124</v>
      </c>
      <c r="D56" s="1" t="s">
        <v>127</v>
      </c>
      <c r="E56" s="1">
        <v>1925</v>
      </c>
      <c r="F56" s="1"/>
      <c r="G56" s="1"/>
      <c r="H56" s="1"/>
      <c r="I56" s="1"/>
      <c r="J56" s="1">
        <f t="shared" si="0"/>
        <v>0</v>
      </c>
      <c r="K56" s="1"/>
    </row>
    <row r="57" spans="1:11" ht="20.25" customHeight="1" x14ac:dyDescent="0.3">
      <c r="A57" s="1">
        <v>55</v>
      </c>
      <c r="B57" s="10">
        <v>46078</v>
      </c>
      <c r="C57" s="1" t="s">
        <v>124</v>
      </c>
      <c r="D57" s="1" t="s">
        <v>127</v>
      </c>
      <c r="E57" s="1">
        <v>1925</v>
      </c>
      <c r="F57" s="1"/>
      <c r="G57" s="1"/>
      <c r="H57" s="1"/>
      <c r="I57" s="1"/>
      <c r="J57" s="1">
        <f t="shared" si="0"/>
        <v>0</v>
      </c>
      <c r="K57" s="1"/>
    </row>
    <row r="58" spans="1:11" ht="20.25" customHeight="1" x14ac:dyDescent="0.3">
      <c r="A58" s="1">
        <v>56</v>
      </c>
      <c r="B58" s="10">
        <v>46079</v>
      </c>
      <c r="C58" s="1" t="s">
        <v>124</v>
      </c>
      <c r="D58" s="1" t="s">
        <v>127</v>
      </c>
      <c r="E58" s="1">
        <v>1925</v>
      </c>
      <c r="F58" s="1"/>
      <c r="G58" s="1"/>
      <c r="H58" s="1"/>
      <c r="I58" s="1"/>
      <c r="J58" s="1">
        <f t="shared" si="0"/>
        <v>0</v>
      </c>
      <c r="K58" s="1"/>
    </row>
    <row r="59" spans="1:11" ht="20.25" customHeight="1" x14ac:dyDescent="0.3">
      <c r="A59" s="1">
        <v>57</v>
      </c>
      <c r="B59" s="10">
        <v>46080</v>
      </c>
      <c r="C59" s="1" t="s">
        <v>124</v>
      </c>
      <c r="D59" s="1" t="s">
        <v>127</v>
      </c>
      <c r="E59" s="1">
        <v>1925</v>
      </c>
      <c r="F59" s="1"/>
      <c r="G59" s="1"/>
      <c r="H59" s="1"/>
      <c r="I59" s="1"/>
      <c r="J59" s="1">
        <f t="shared" si="0"/>
        <v>0</v>
      </c>
      <c r="K59" s="1"/>
    </row>
    <row r="60" spans="1:11" ht="20.25" customHeight="1" x14ac:dyDescent="0.3">
      <c r="A60" s="1">
        <v>58</v>
      </c>
      <c r="B60" s="10">
        <v>46081</v>
      </c>
      <c r="C60" s="1" t="s">
        <v>124</v>
      </c>
      <c r="D60" s="1" t="s">
        <v>127</v>
      </c>
      <c r="E60" s="1">
        <v>1925</v>
      </c>
      <c r="F60" s="1"/>
      <c r="G60" s="1"/>
      <c r="H60" s="1"/>
      <c r="I60" s="1"/>
      <c r="J60" s="1">
        <f t="shared" si="0"/>
        <v>0</v>
      </c>
      <c r="K60" s="1"/>
    </row>
    <row r="61" spans="1:11" ht="20.25" customHeight="1" x14ac:dyDescent="0.3">
      <c r="A61" s="1">
        <v>59</v>
      </c>
      <c r="B61" s="10">
        <v>46082</v>
      </c>
      <c r="C61" s="1" t="s">
        <v>124</v>
      </c>
      <c r="D61" s="1" t="s">
        <v>127</v>
      </c>
      <c r="E61" s="1">
        <v>1925</v>
      </c>
      <c r="F61" s="1"/>
      <c r="G61" s="1"/>
      <c r="H61" s="1"/>
      <c r="I61" s="1"/>
      <c r="J61" s="1">
        <f t="shared" si="0"/>
        <v>0</v>
      </c>
      <c r="K61" s="1"/>
    </row>
    <row r="62" spans="1:11" ht="20.25" customHeight="1" x14ac:dyDescent="0.3">
      <c r="A62" s="1">
        <v>60</v>
      </c>
      <c r="B62" s="10">
        <v>46083</v>
      </c>
      <c r="C62" s="1" t="s">
        <v>124</v>
      </c>
      <c r="D62" s="1" t="s">
        <v>127</v>
      </c>
      <c r="E62" s="1">
        <v>1925</v>
      </c>
      <c r="F62" s="1"/>
      <c r="G62" s="1"/>
      <c r="H62" s="1"/>
      <c r="I62" s="1"/>
      <c r="J62" s="1">
        <f t="shared" si="0"/>
        <v>0</v>
      </c>
      <c r="K62" s="1"/>
    </row>
    <row r="63" spans="1:11" ht="20.25" customHeight="1" x14ac:dyDescent="0.3">
      <c r="A63" s="1">
        <v>61</v>
      </c>
      <c r="B63" s="10">
        <v>46084</v>
      </c>
      <c r="C63" s="1" t="s">
        <v>124</v>
      </c>
      <c r="D63" s="1" t="s">
        <v>127</v>
      </c>
      <c r="E63" s="1">
        <v>1925</v>
      </c>
      <c r="F63" s="1"/>
      <c r="G63" s="1"/>
      <c r="H63" s="1"/>
      <c r="I63" s="1"/>
      <c r="J63" s="1">
        <f t="shared" si="0"/>
        <v>0</v>
      </c>
      <c r="K63" s="1"/>
    </row>
    <row r="64" spans="1:11" ht="20.25" customHeight="1" x14ac:dyDescent="0.3">
      <c r="A64" s="1">
        <v>62</v>
      </c>
      <c r="B64" s="10">
        <v>46085</v>
      </c>
      <c r="C64" s="1" t="s">
        <v>124</v>
      </c>
      <c r="D64" s="1" t="s">
        <v>127</v>
      </c>
      <c r="E64" s="1">
        <v>1925</v>
      </c>
      <c r="F64" s="1"/>
      <c r="G64" s="1"/>
      <c r="H64" s="1"/>
      <c r="I64" s="1"/>
      <c r="J64" s="1">
        <f t="shared" si="0"/>
        <v>0</v>
      </c>
      <c r="K64" s="1"/>
    </row>
    <row r="65" spans="1:11" ht="20.25" customHeight="1" x14ac:dyDescent="0.3">
      <c r="A65" s="1">
        <v>63</v>
      </c>
      <c r="B65" s="10">
        <v>46086</v>
      </c>
      <c r="C65" s="1" t="s">
        <v>124</v>
      </c>
      <c r="D65" s="1" t="s">
        <v>127</v>
      </c>
      <c r="E65" s="1">
        <v>1925</v>
      </c>
      <c r="F65" s="1"/>
      <c r="G65" s="1"/>
      <c r="H65" s="1"/>
      <c r="I65" s="1"/>
      <c r="J65" s="1">
        <f t="shared" si="0"/>
        <v>0</v>
      </c>
      <c r="K65" s="1"/>
    </row>
    <row r="66" spans="1:11" ht="20.25" customHeight="1" x14ac:dyDescent="0.3">
      <c r="A66" s="1">
        <v>64</v>
      </c>
      <c r="B66" s="10">
        <v>46087</v>
      </c>
      <c r="C66" s="1" t="s">
        <v>124</v>
      </c>
      <c r="D66" s="1" t="s">
        <v>127</v>
      </c>
      <c r="E66" s="1">
        <v>1925</v>
      </c>
      <c r="F66" s="1"/>
      <c r="G66" s="1"/>
      <c r="H66" s="1"/>
      <c r="I66" s="1"/>
      <c r="J66" s="1">
        <f t="shared" si="0"/>
        <v>0</v>
      </c>
      <c r="K66" s="1"/>
    </row>
    <row r="67" spans="1:11" ht="20.25" customHeight="1" x14ac:dyDescent="0.3">
      <c r="A67" s="1">
        <v>65</v>
      </c>
      <c r="B67" s="10">
        <v>46088</v>
      </c>
      <c r="C67" s="1" t="s">
        <v>124</v>
      </c>
      <c r="D67" s="1" t="s">
        <v>127</v>
      </c>
      <c r="E67" s="1">
        <v>1925</v>
      </c>
      <c r="F67" s="1"/>
      <c r="G67" s="1"/>
      <c r="H67" s="1"/>
      <c r="I67" s="1"/>
      <c r="J67" s="1">
        <f t="shared" si="0"/>
        <v>0</v>
      </c>
      <c r="K67" s="1"/>
    </row>
    <row r="68" spans="1:11" ht="20.25" customHeight="1" x14ac:dyDescent="0.3">
      <c r="A68" s="1">
        <v>66</v>
      </c>
      <c r="B68" s="10">
        <v>46089</v>
      </c>
      <c r="C68" s="1" t="s">
        <v>124</v>
      </c>
      <c r="D68" s="1" t="s">
        <v>127</v>
      </c>
      <c r="E68" s="1">
        <v>1925</v>
      </c>
      <c r="F68" s="1"/>
      <c r="G68" s="1"/>
      <c r="H68" s="1"/>
      <c r="I68" s="1"/>
      <c r="J68" s="1">
        <f t="shared" ref="J68:J131" si="1">E68*F68-G68-H68+I68</f>
        <v>0</v>
      </c>
      <c r="K68" s="1"/>
    </row>
    <row r="69" spans="1:11" ht="20.25" customHeight="1" x14ac:dyDescent="0.3">
      <c r="A69" s="1">
        <v>67</v>
      </c>
      <c r="B69" s="10">
        <v>46090</v>
      </c>
      <c r="C69" s="1" t="s">
        <v>124</v>
      </c>
      <c r="D69" s="1" t="s">
        <v>127</v>
      </c>
      <c r="E69" s="1">
        <v>1925</v>
      </c>
      <c r="F69" s="1"/>
      <c r="G69" s="1"/>
      <c r="H69" s="1"/>
      <c r="I69" s="1"/>
      <c r="J69" s="1">
        <f t="shared" si="1"/>
        <v>0</v>
      </c>
      <c r="K69" s="1"/>
    </row>
    <row r="70" spans="1:11" ht="20.25" customHeight="1" x14ac:dyDescent="0.3">
      <c r="A70" s="1">
        <v>68</v>
      </c>
      <c r="B70" s="10">
        <v>46091</v>
      </c>
      <c r="C70" s="1" t="s">
        <v>124</v>
      </c>
      <c r="D70" s="1" t="s">
        <v>127</v>
      </c>
      <c r="E70" s="1">
        <v>1925</v>
      </c>
      <c r="F70" s="1"/>
      <c r="G70" s="1"/>
      <c r="H70" s="1"/>
      <c r="I70" s="1"/>
      <c r="J70" s="1">
        <f t="shared" si="1"/>
        <v>0</v>
      </c>
      <c r="K70" s="1"/>
    </row>
    <row r="71" spans="1:11" ht="20.25" customHeight="1" x14ac:dyDescent="0.3">
      <c r="A71" s="1">
        <v>69</v>
      </c>
      <c r="B71" s="10">
        <v>46092</v>
      </c>
      <c r="C71" s="1" t="s">
        <v>124</v>
      </c>
      <c r="D71" s="1" t="s">
        <v>127</v>
      </c>
      <c r="E71" s="1">
        <v>1925</v>
      </c>
      <c r="F71" s="1"/>
      <c r="G71" s="1"/>
      <c r="H71" s="1"/>
      <c r="I71" s="1"/>
      <c r="J71" s="1">
        <f t="shared" si="1"/>
        <v>0</v>
      </c>
      <c r="K71" s="1"/>
    </row>
    <row r="72" spans="1:11" ht="20.25" customHeight="1" x14ac:dyDescent="0.3">
      <c r="A72" s="1">
        <v>70</v>
      </c>
      <c r="B72" s="10">
        <v>46093</v>
      </c>
      <c r="C72" s="1" t="s">
        <v>124</v>
      </c>
      <c r="D72" s="1" t="s">
        <v>127</v>
      </c>
      <c r="E72" s="1">
        <v>1925</v>
      </c>
      <c r="F72" s="1"/>
      <c r="G72" s="1"/>
      <c r="H72" s="1"/>
      <c r="I72" s="1"/>
      <c r="J72" s="1">
        <f t="shared" si="1"/>
        <v>0</v>
      </c>
      <c r="K72" s="1"/>
    </row>
    <row r="73" spans="1:11" ht="20.25" customHeight="1" x14ac:dyDescent="0.3">
      <c r="A73" s="1">
        <v>71</v>
      </c>
      <c r="B73" s="10">
        <v>46094</v>
      </c>
      <c r="C73" s="1" t="s">
        <v>124</v>
      </c>
      <c r="D73" s="1" t="s">
        <v>127</v>
      </c>
      <c r="E73" s="1">
        <v>1925</v>
      </c>
      <c r="F73" s="1"/>
      <c r="G73" s="1"/>
      <c r="H73" s="1"/>
      <c r="I73" s="1"/>
      <c r="J73" s="1">
        <f t="shared" si="1"/>
        <v>0</v>
      </c>
      <c r="K73" s="1"/>
    </row>
    <row r="74" spans="1:11" ht="20.25" customHeight="1" x14ac:dyDescent="0.3">
      <c r="A74" s="1">
        <v>72</v>
      </c>
      <c r="B74" s="10">
        <v>46095</v>
      </c>
      <c r="C74" s="1" t="s">
        <v>124</v>
      </c>
      <c r="D74" s="1" t="s">
        <v>127</v>
      </c>
      <c r="E74" s="1">
        <v>1925</v>
      </c>
      <c r="F74" s="1"/>
      <c r="G74" s="1"/>
      <c r="H74" s="1"/>
      <c r="I74" s="1"/>
      <c r="J74" s="1">
        <f t="shared" si="1"/>
        <v>0</v>
      </c>
      <c r="K74" s="1"/>
    </row>
    <row r="75" spans="1:11" ht="20.25" customHeight="1" x14ac:dyDescent="0.3">
      <c r="A75" s="1">
        <v>73</v>
      </c>
      <c r="B75" s="10">
        <v>46096</v>
      </c>
      <c r="C75" s="1" t="s">
        <v>124</v>
      </c>
      <c r="D75" s="1" t="s">
        <v>127</v>
      </c>
      <c r="E75" s="1">
        <v>1925</v>
      </c>
      <c r="F75" s="1"/>
      <c r="G75" s="1"/>
      <c r="H75" s="1"/>
      <c r="I75" s="1"/>
      <c r="J75" s="1">
        <f t="shared" si="1"/>
        <v>0</v>
      </c>
      <c r="K75" s="1"/>
    </row>
    <row r="76" spans="1:11" ht="20.25" customHeight="1" x14ac:dyDescent="0.3">
      <c r="A76" s="1">
        <v>74</v>
      </c>
      <c r="B76" s="10">
        <v>46097</v>
      </c>
      <c r="C76" s="1" t="s">
        <v>124</v>
      </c>
      <c r="D76" s="1" t="s">
        <v>127</v>
      </c>
      <c r="E76" s="1">
        <v>1925</v>
      </c>
      <c r="F76" s="1"/>
      <c r="G76" s="1"/>
      <c r="H76" s="1"/>
      <c r="I76" s="1"/>
      <c r="J76" s="1">
        <f t="shared" si="1"/>
        <v>0</v>
      </c>
      <c r="K76" s="1"/>
    </row>
    <row r="77" spans="1:11" ht="20.25" customHeight="1" x14ac:dyDescent="0.3">
      <c r="A77" s="1">
        <v>75</v>
      </c>
      <c r="B77" s="10">
        <v>46098</v>
      </c>
      <c r="C77" s="1" t="s">
        <v>124</v>
      </c>
      <c r="D77" s="1" t="s">
        <v>127</v>
      </c>
      <c r="E77" s="1">
        <v>1925</v>
      </c>
      <c r="F77" s="1"/>
      <c r="G77" s="1"/>
      <c r="H77" s="1"/>
      <c r="I77" s="1"/>
      <c r="J77" s="1">
        <f t="shared" si="1"/>
        <v>0</v>
      </c>
      <c r="K77" s="1"/>
    </row>
    <row r="78" spans="1:11" ht="20.25" customHeight="1" x14ac:dyDescent="0.3">
      <c r="A78" s="1">
        <v>76</v>
      </c>
      <c r="B78" s="10">
        <v>46099</v>
      </c>
      <c r="C78" s="1" t="s">
        <v>124</v>
      </c>
      <c r="D78" s="1" t="s">
        <v>127</v>
      </c>
      <c r="E78" s="1">
        <v>1925</v>
      </c>
      <c r="F78" s="1"/>
      <c r="G78" s="1"/>
      <c r="H78" s="1"/>
      <c r="I78" s="1"/>
      <c r="J78" s="1">
        <f t="shared" si="1"/>
        <v>0</v>
      </c>
      <c r="K78" s="1"/>
    </row>
    <row r="79" spans="1:11" ht="20.25" customHeight="1" x14ac:dyDescent="0.3">
      <c r="A79" s="1">
        <v>77</v>
      </c>
      <c r="B79" s="10">
        <v>46100</v>
      </c>
      <c r="C79" s="1" t="s">
        <v>124</v>
      </c>
      <c r="D79" s="1" t="s">
        <v>127</v>
      </c>
      <c r="E79" s="1">
        <v>1925</v>
      </c>
      <c r="F79" s="1"/>
      <c r="G79" s="1"/>
      <c r="H79" s="1"/>
      <c r="I79" s="1"/>
      <c r="J79" s="1">
        <f t="shared" si="1"/>
        <v>0</v>
      </c>
      <c r="K79" s="1"/>
    </row>
    <row r="80" spans="1:11" ht="20.25" customHeight="1" x14ac:dyDescent="0.3">
      <c r="A80" s="1">
        <v>78</v>
      </c>
      <c r="B80" s="10">
        <v>46101</v>
      </c>
      <c r="C80" s="1" t="s">
        <v>124</v>
      </c>
      <c r="D80" s="1" t="s">
        <v>127</v>
      </c>
      <c r="E80" s="1">
        <v>1925</v>
      </c>
      <c r="F80" s="1"/>
      <c r="G80" s="1"/>
      <c r="H80" s="1"/>
      <c r="I80" s="1"/>
      <c r="J80" s="1">
        <f t="shared" si="1"/>
        <v>0</v>
      </c>
      <c r="K80" s="1"/>
    </row>
    <row r="81" spans="1:11" ht="20.25" customHeight="1" x14ac:dyDescent="0.3">
      <c r="A81" s="1">
        <v>79</v>
      </c>
      <c r="B81" s="10">
        <v>46102</v>
      </c>
      <c r="C81" s="1" t="s">
        <v>124</v>
      </c>
      <c r="D81" s="1" t="s">
        <v>127</v>
      </c>
      <c r="E81" s="1">
        <v>1925</v>
      </c>
      <c r="F81" s="1"/>
      <c r="G81" s="1"/>
      <c r="H81" s="1"/>
      <c r="I81" s="1"/>
      <c r="J81" s="1">
        <f t="shared" si="1"/>
        <v>0</v>
      </c>
      <c r="K81" s="1"/>
    </row>
    <row r="82" spans="1:11" ht="20.25" customHeight="1" x14ac:dyDescent="0.3">
      <c r="A82" s="1">
        <v>80</v>
      </c>
      <c r="B82" s="10">
        <v>46103</v>
      </c>
      <c r="C82" s="1" t="s">
        <v>124</v>
      </c>
      <c r="D82" s="1" t="s">
        <v>127</v>
      </c>
      <c r="E82" s="1">
        <v>1925</v>
      </c>
      <c r="F82" s="1"/>
      <c r="G82" s="1"/>
      <c r="H82" s="1"/>
      <c r="I82" s="1"/>
      <c r="J82" s="1">
        <f t="shared" si="1"/>
        <v>0</v>
      </c>
      <c r="K82" s="1"/>
    </row>
    <row r="83" spans="1:11" ht="20.25" customHeight="1" x14ac:dyDescent="0.3">
      <c r="A83" s="1">
        <v>81</v>
      </c>
      <c r="B83" s="10">
        <v>46104</v>
      </c>
      <c r="C83" s="1" t="s">
        <v>124</v>
      </c>
      <c r="D83" s="1" t="s">
        <v>127</v>
      </c>
      <c r="E83" s="1">
        <v>1925</v>
      </c>
      <c r="F83" s="1"/>
      <c r="G83" s="1"/>
      <c r="H83" s="1"/>
      <c r="I83" s="1"/>
      <c r="J83" s="1">
        <f t="shared" si="1"/>
        <v>0</v>
      </c>
      <c r="K83" s="1"/>
    </row>
    <row r="84" spans="1:11" ht="20.25" customHeight="1" x14ac:dyDescent="0.3">
      <c r="A84" s="1">
        <v>82</v>
      </c>
      <c r="B84" s="10">
        <v>46105</v>
      </c>
      <c r="C84" s="1" t="s">
        <v>124</v>
      </c>
      <c r="D84" s="1" t="s">
        <v>127</v>
      </c>
      <c r="E84" s="1">
        <v>1925</v>
      </c>
      <c r="F84" s="1"/>
      <c r="G84" s="1"/>
      <c r="H84" s="1"/>
      <c r="I84" s="1"/>
      <c r="J84" s="1">
        <f t="shared" si="1"/>
        <v>0</v>
      </c>
      <c r="K84" s="1"/>
    </row>
    <row r="85" spans="1:11" ht="20.25" customHeight="1" x14ac:dyDescent="0.3">
      <c r="A85" s="1">
        <v>83</v>
      </c>
      <c r="B85" s="10">
        <v>46106</v>
      </c>
      <c r="C85" s="1" t="s">
        <v>124</v>
      </c>
      <c r="D85" s="1" t="s">
        <v>127</v>
      </c>
      <c r="E85" s="1">
        <v>1925</v>
      </c>
      <c r="F85" s="1"/>
      <c r="G85" s="1"/>
      <c r="H85" s="1"/>
      <c r="I85" s="1"/>
      <c r="J85" s="1">
        <f t="shared" si="1"/>
        <v>0</v>
      </c>
      <c r="K85" s="1"/>
    </row>
    <row r="86" spans="1:11" ht="20.25" customHeight="1" x14ac:dyDescent="0.3">
      <c r="A86" s="1">
        <v>84</v>
      </c>
      <c r="B86" s="10">
        <v>46107</v>
      </c>
      <c r="C86" s="1" t="s">
        <v>124</v>
      </c>
      <c r="D86" s="1" t="s">
        <v>127</v>
      </c>
      <c r="E86" s="1">
        <v>1925</v>
      </c>
      <c r="F86" s="1"/>
      <c r="G86" s="1"/>
      <c r="H86" s="1"/>
      <c r="I86" s="1"/>
      <c r="J86" s="1">
        <f t="shared" si="1"/>
        <v>0</v>
      </c>
      <c r="K86" s="1"/>
    </row>
    <row r="87" spans="1:11" ht="20.25" customHeight="1" x14ac:dyDescent="0.3">
      <c r="A87" s="1">
        <v>85</v>
      </c>
      <c r="B87" s="10">
        <v>46108</v>
      </c>
      <c r="C87" s="1" t="s">
        <v>124</v>
      </c>
      <c r="D87" s="1" t="s">
        <v>127</v>
      </c>
      <c r="E87" s="1">
        <v>1925</v>
      </c>
      <c r="F87" s="1"/>
      <c r="G87" s="1"/>
      <c r="H87" s="1"/>
      <c r="I87" s="1"/>
      <c r="J87" s="1">
        <f t="shared" si="1"/>
        <v>0</v>
      </c>
      <c r="K87" s="1"/>
    </row>
    <row r="88" spans="1:11" ht="20.25" customHeight="1" x14ac:dyDescent="0.3">
      <c r="A88" s="1">
        <v>86</v>
      </c>
      <c r="B88" s="10">
        <v>46109</v>
      </c>
      <c r="C88" s="1" t="s">
        <v>124</v>
      </c>
      <c r="D88" s="1" t="s">
        <v>127</v>
      </c>
      <c r="E88" s="1">
        <v>1925</v>
      </c>
      <c r="F88" s="1"/>
      <c r="G88" s="1"/>
      <c r="H88" s="1"/>
      <c r="I88" s="1"/>
      <c r="J88" s="1">
        <f t="shared" si="1"/>
        <v>0</v>
      </c>
      <c r="K88" s="1"/>
    </row>
    <row r="89" spans="1:11" ht="20.25" customHeight="1" x14ac:dyDescent="0.3">
      <c r="A89" s="1">
        <v>87</v>
      </c>
      <c r="B89" s="10">
        <v>46110</v>
      </c>
      <c r="C89" s="1" t="s">
        <v>124</v>
      </c>
      <c r="D89" s="1" t="s">
        <v>127</v>
      </c>
      <c r="E89" s="1">
        <v>1925</v>
      </c>
      <c r="F89" s="1"/>
      <c r="G89" s="1"/>
      <c r="H89" s="1"/>
      <c r="I89" s="1"/>
      <c r="J89" s="1">
        <f t="shared" si="1"/>
        <v>0</v>
      </c>
      <c r="K89" s="1"/>
    </row>
    <row r="90" spans="1:11" ht="20.25" customHeight="1" x14ac:dyDescent="0.3">
      <c r="A90" s="1">
        <v>88</v>
      </c>
      <c r="B90" s="10">
        <v>46111</v>
      </c>
      <c r="C90" s="1" t="s">
        <v>124</v>
      </c>
      <c r="D90" s="1" t="s">
        <v>127</v>
      </c>
      <c r="E90" s="1">
        <v>1925</v>
      </c>
      <c r="F90" s="1"/>
      <c r="G90" s="1"/>
      <c r="H90" s="1"/>
      <c r="I90" s="1"/>
      <c r="J90" s="1">
        <f t="shared" si="1"/>
        <v>0</v>
      </c>
      <c r="K90" s="1"/>
    </row>
    <row r="91" spans="1:11" ht="20.25" customHeight="1" x14ac:dyDescent="0.3">
      <c r="A91" s="1">
        <v>89</v>
      </c>
      <c r="B91" s="10">
        <v>46112</v>
      </c>
      <c r="C91" s="1" t="s">
        <v>124</v>
      </c>
      <c r="D91" s="1" t="s">
        <v>127</v>
      </c>
      <c r="E91" s="1">
        <v>1925</v>
      </c>
      <c r="F91" s="1"/>
      <c r="G91" s="1"/>
      <c r="H91" s="1"/>
      <c r="I91" s="1"/>
      <c r="J91" s="1">
        <f t="shared" si="1"/>
        <v>0</v>
      </c>
      <c r="K91" s="1"/>
    </row>
    <row r="92" spans="1:11" ht="20.25" customHeight="1" x14ac:dyDescent="0.3">
      <c r="A92" s="1">
        <v>90</v>
      </c>
      <c r="B92" s="10">
        <v>46113</v>
      </c>
      <c r="C92" s="1" t="s">
        <v>124</v>
      </c>
      <c r="D92" s="1" t="s">
        <v>127</v>
      </c>
      <c r="E92" s="1">
        <v>1925</v>
      </c>
      <c r="F92" s="1"/>
      <c r="G92" s="1"/>
      <c r="H92" s="1"/>
      <c r="I92" s="1"/>
      <c r="J92" s="1">
        <f t="shared" si="1"/>
        <v>0</v>
      </c>
      <c r="K92" s="1"/>
    </row>
    <row r="93" spans="1:11" ht="20.25" customHeight="1" x14ac:dyDescent="0.3">
      <c r="A93" s="1">
        <v>91</v>
      </c>
      <c r="B93" s="10">
        <v>46114</v>
      </c>
      <c r="C93" s="1" t="s">
        <v>124</v>
      </c>
      <c r="D93" s="1" t="s">
        <v>127</v>
      </c>
      <c r="E93" s="1">
        <v>1925</v>
      </c>
      <c r="F93" s="1"/>
      <c r="G93" s="1"/>
      <c r="H93" s="1"/>
      <c r="I93" s="1"/>
      <c r="J93" s="1">
        <f t="shared" si="1"/>
        <v>0</v>
      </c>
      <c r="K93" s="1"/>
    </row>
    <row r="94" spans="1:11" ht="20.25" customHeight="1" x14ac:dyDescent="0.3">
      <c r="A94" s="1">
        <v>92</v>
      </c>
      <c r="B94" s="10">
        <v>46115</v>
      </c>
      <c r="C94" s="1" t="s">
        <v>124</v>
      </c>
      <c r="D94" s="1" t="s">
        <v>127</v>
      </c>
      <c r="E94" s="1">
        <v>1925</v>
      </c>
      <c r="F94" s="1"/>
      <c r="G94" s="1"/>
      <c r="H94" s="1"/>
      <c r="I94" s="1"/>
      <c r="J94" s="1">
        <f t="shared" si="1"/>
        <v>0</v>
      </c>
      <c r="K94" s="1"/>
    </row>
    <row r="95" spans="1:11" ht="20.25" customHeight="1" x14ac:dyDescent="0.3">
      <c r="A95" s="1">
        <v>93</v>
      </c>
      <c r="B95" s="10">
        <v>46116</v>
      </c>
      <c r="C95" s="1" t="s">
        <v>124</v>
      </c>
      <c r="D95" s="1" t="s">
        <v>127</v>
      </c>
      <c r="E95" s="1">
        <v>1925</v>
      </c>
      <c r="F95" s="1"/>
      <c r="G95" s="1"/>
      <c r="H95" s="1"/>
      <c r="I95" s="1"/>
      <c r="J95" s="1">
        <f t="shared" si="1"/>
        <v>0</v>
      </c>
      <c r="K95" s="1"/>
    </row>
    <row r="96" spans="1:11" ht="20.25" customHeight="1" x14ac:dyDescent="0.3">
      <c r="A96" s="1">
        <v>94</v>
      </c>
      <c r="B96" s="10">
        <v>46117</v>
      </c>
      <c r="C96" s="1" t="s">
        <v>124</v>
      </c>
      <c r="D96" s="1" t="s">
        <v>127</v>
      </c>
      <c r="E96" s="1">
        <v>1925</v>
      </c>
      <c r="F96" s="1"/>
      <c r="G96" s="1"/>
      <c r="H96" s="1"/>
      <c r="I96" s="1"/>
      <c r="J96" s="1">
        <f t="shared" si="1"/>
        <v>0</v>
      </c>
      <c r="K96" s="1"/>
    </row>
    <row r="97" spans="1:11" ht="20.25" customHeight="1" x14ac:dyDescent="0.3">
      <c r="A97" s="1">
        <v>95</v>
      </c>
      <c r="B97" s="10">
        <v>46118</v>
      </c>
      <c r="C97" s="1" t="s">
        <v>124</v>
      </c>
      <c r="D97" s="1" t="s">
        <v>127</v>
      </c>
      <c r="E97" s="1">
        <v>1925</v>
      </c>
      <c r="F97" s="1"/>
      <c r="G97" s="1"/>
      <c r="H97" s="1"/>
      <c r="I97" s="1"/>
      <c r="J97" s="1">
        <f t="shared" si="1"/>
        <v>0</v>
      </c>
      <c r="K97" s="1"/>
    </row>
    <row r="98" spans="1:11" ht="20.25" customHeight="1" x14ac:dyDescent="0.3">
      <c r="A98" s="1">
        <v>96</v>
      </c>
      <c r="B98" s="10">
        <v>46119</v>
      </c>
      <c r="C98" s="1" t="s">
        <v>124</v>
      </c>
      <c r="D98" s="1" t="s">
        <v>127</v>
      </c>
      <c r="E98" s="1">
        <v>1925</v>
      </c>
      <c r="F98" s="1"/>
      <c r="G98" s="1"/>
      <c r="H98" s="1"/>
      <c r="I98" s="1"/>
      <c r="J98" s="1">
        <f t="shared" si="1"/>
        <v>0</v>
      </c>
      <c r="K98" s="1"/>
    </row>
    <row r="99" spans="1:11" ht="20.25" customHeight="1" x14ac:dyDescent="0.3">
      <c r="A99" s="1">
        <v>97</v>
      </c>
      <c r="B99" s="10">
        <v>46120</v>
      </c>
      <c r="C99" s="1" t="s">
        <v>124</v>
      </c>
      <c r="D99" s="1" t="s">
        <v>127</v>
      </c>
      <c r="E99" s="1">
        <v>1925</v>
      </c>
      <c r="F99" s="1"/>
      <c r="G99" s="1"/>
      <c r="H99" s="1"/>
      <c r="I99" s="1"/>
      <c r="J99" s="1">
        <f t="shared" si="1"/>
        <v>0</v>
      </c>
      <c r="K99" s="1"/>
    </row>
    <row r="100" spans="1:11" ht="20.25" customHeight="1" x14ac:dyDescent="0.3">
      <c r="A100" s="1">
        <v>98</v>
      </c>
      <c r="B100" s="10">
        <v>46121</v>
      </c>
      <c r="C100" s="1" t="s">
        <v>124</v>
      </c>
      <c r="D100" s="1" t="s">
        <v>127</v>
      </c>
      <c r="E100" s="1">
        <v>1925</v>
      </c>
      <c r="F100" s="1"/>
      <c r="G100" s="1"/>
      <c r="H100" s="1"/>
      <c r="I100" s="1"/>
      <c r="J100" s="1">
        <f t="shared" si="1"/>
        <v>0</v>
      </c>
      <c r="K100" s="1"/>
    </row>
    <row r="101" spans="1:11" ht="20.25" customHeight="1" x14ac:dyDescent="0.3">
      <c r="A101" s="1">
        <v>99</v>
      </c>
      <c r="B101" s="10">
        <v>46122</v>
      </c>
      <c r="C101" s="1" t="s">
        <v>124</v>
      </c>
      <c r="D101" s="1" t="s">
        <v>127</v>
      </c>
      <c r="E101" s="1">
        <v>1925</v>
      </c>
      <c r="F101" s="1"/>
      <c r="G101" s="1"/>
      <c r="H101" s="1"/>
      <c r="I101" s="1"/>
      <c r="J101" s="1">
        <f t="shared" si="1"/>
        <v>0</v>
      </c>
      <c r="K101" s="1"/>
    </row>
    <row r="102" spans="1:11" ht="20.25" customHeight="1" x14ac:dyDescent="0.3">
      <c r="A102" s="1">
        <v>100</v>
      </c>
      <c r="B102" s="10">
        <v>46123</v>
      </c>
      <c r="C102" s="1" t="s">
        <v>124</v>
      </c>
      <c r="D102" s="1" t="s">
        <v>127</v>
      </c>
      <c r="E102" s="1">
        <v>1925</v>
      </c>
      <c r="F102" s="1"/>
      <c r="G102" s="1"/>
      <c r="H102" s="1"/>
      <c r="I102" s="1"/>
      <c r="J102" s="1">
        <f t="shared" si="1"/>
        <v>0</v>
      </c>
      <c r="K102" s="1"/>
    </row>
    <row r="103" spans="1:11" ht="20.25" customHeight="1" x14ac:dyDescent="0.3">
      <c r="A103" s="1">
        <v>101</v>
      </c>
      <c r="B103" s="10">
        <v>46124</v>
      </c>
      <c r="C103" s="1" t="s">
        <v>124</v>
      </c>
      <c r="D103" s="1" t="s">
        <v>127</v>
      </c>
      <c r="E103" s="1">
        <v>1925</v>
      </c>
      <c r="F103" s="1"/>
      <c r="G103" s="1"/>
      <c r="H103" s="1"/>
      <c r="I103" s="1"/>
      <c r="J103" s="1">
        <f t="shared" si="1"/>
        <v>0</v>
      </c>
      <c r="K103" s="1"/>
    </row>
    <row r="104" spans="1:11" ht="20.25" customHeight="1" x14ac:dyDescent="0.3">
      <c r="A104" s="1">
        <v>102</v>
      </c>
      <c r="B104" s="10">
        <v>46125</v>
      </c>
      <c r="C104" s="1" t="s">
        <v>124</v>
      </c>
      <c r="D104" s="1" t="s">
        <v>127</v>
      </c>
      <c r="E104" s="1">
        <v>1925</v>
      </c>
      <c r="F104" s="1"/>
      <c r="G104" s="1"/>
      <c r="H104" s="1"/>
      <c r="I104" s="1"/>
      <c r="J104" s="1">
        <f t="shared" si="1"/>
        <v>0</v>
      </c>
      <c r="K104" s="1"/>
    </row>
    <row r="105" spans="1:11" ht="20.25" customHeight="1" x14ac:dyDescent="0.3">
      <c r="A105" s="1">
        <v>103</v>
      </c>
      <c r="B105" s="10">
        <v>46126</v>
      </c>
      <c r="C105" s="1" t="s">
        <v>124</v>
      </c>
      <c r="D105" s="1" t="s">
        <v>127</v>
      </c>
      <c r="E105" s="1">
        <v>1925</v>
      </c>
      <c r="F105" s="1"/>
      <c r="G105" s="1"/>
      <c r="H105" s="1"/>
      <c r="I105" s="1"/>
      <c r="J105" s="1">
        <f t="shared" si="1"/>
        <v>0</v>
      </c>
      <c r="K105" s="1"/>
    </row>
    <row r="106" spans="1:11" ht="20.25" customHeight="1" x14ac:dyDescent="0.3">
      <c r="A106" s="1">
        <v>104</v>
      </c>
      <c r="B106" s="10">
        <v>46127</v>
      </c>
      <c r="C106" s="1" t="s">
        <v>124</v>
      </c>
      <c r="D106" s="1" t="s">
        <v>127</v>
      </c>
      <c r="E106" s="1">
        <v>1925</v>
      </c>
      <c r="F106" s="1"/>
      <c r="G106" s="1"/>
      <c r="H106" s="1"/>
      <c r="I106" s="1"/>
      <c r="J106" s="1">
        <f t="shared" si="1"/>
        <v>0</v>
      </c>
      <c r="K106" s="1"/>
    </row>
    <row r="107" spans="1:11" ht="20.25" customHeight="1" x14ac:dyDescent="0.3">
      <c r="A107" s="1">
        <v>105</v>
      </c>
      <c r="B107" s="10">
        <v>46128</v>
      </c>
      <c r="C107" s="1" t="s">
        <v>124</v>
      </c>
      <c r="D107" s="1" t="s">
        <v>127</v>
      </c>
      <c r="E107" s="1">
        <v>1925</v>
      </c>
      <c r="F107" s="1"/>
      <c r="G107" s="1"/>
      <c r="H107" s="1"/>
      <c r="I107" s="1"/>
      <c r="J107" s="1">
        <f t="shared" si="1"/>
        <v>0</v>
      </c>
      <c r="K107" s="1"/>
    </row>
    <row r="108" spans="1:11" ht="20.25" customHeight="1" x14ac:dyDescent="0.3">
      <c r="A108" s="1">
        <v>106</v>
      </c>
      <c r="B108" s="10">
        <v>46129</v>
      </c>
      <c r="C108" s="1" t="s">
        <v>124</v>
      </c>
      <c r="D108" s="1" t="s">
        <v>127</v>
      </c>
      <c r="E108" s="1">
        <v>1925</v>
      </c>
      <c r="F108" s="1"/>
      <c r="G108" s="1"/>
      <c r="H108" s="1"/>
      <c r="I108" s="1"/>
      <c r="J108" s="1">
        <f t="shared" si="1"/>
        <v>0</v>
      </c>
      <c r="K108" s="1"/>
    </row>
    <row r="109" spans="1:11" ht="20.25" customHeight="1" x14ac:dyDescent="0.3">
      <c r="A109" s="1">
        <v>107</v>
      </c>
      <c r="B109" s="10">
        <v>46130</v>
      </c>
      <c r="C109" s="1" t="s">
        <v>124</v>
      </c>
      <c r="D109" s="1" t="s">
        <v>127</v>
      </c>
      <c r="E109" s="1">
        <v>1925</v>
      </c>
      <c r="F109" s="1"/>
      <c r="G109" s="1"/>
      <c r="H109" s="1"/>
      <c r="I109" s="1"/>
      <c r="J109" s="1">
        <f t="shared" si="1"/>
        <v>0</v>
      </c>
      <c r="K109" s="1"/>
    </row>
    <row r="110" spans="1:11" ht="20.25" customHeight="1" x14ac:dyDescent="0.3">
      <c r="A110" s="1">
        <v>108</v>
      </c>
      <c r="B110" s="10">
        <v>46131</v>
      </c>
      <c r="C110" s="1" t="s">
        <v>124</v>
      </c>
      <c r="D110" s="1" t="s">
        <v>127</v>
      </c>
      <c r="E110" s="1">
        <v>1925</v>
      </c>
      <c r="F110" s="1"/>
      <c r="G110" s="1"/>
      <c r="H110" s="1"/>
      <c r="I110" s="1"/>
      <c r="J110" s="1">
        <f t="shared" si="1"/>
        <v>0</v>
      </c>
      <c r="K110" s="1"/>
    </row>
    <row r="111" spans="1:11" ht="20.25" customHeight="1" x14ac:dyDescent="0.3">
      <c r="A111" s="1">
        <v>109</v>
      </c>
      <c r="B111" s="10">
        <v>46132</v>
      </c>
      <c r="C111" s="1" t="s">
        <v>124</v>
      </c>
      <c r="D111" s="1" t="s">
        <v>127</v>
      </c>
      <c r="E111" s="1">
        <v>1925</v>
      </c>
      <c r="F111" s="1"/>
      <c r="G111" s="1"/>
      <c r="H111" s="1"/>
      <c r="I111" s="1"/>
      <c r="J111" s="1">
        <f t="shared" si="1"/>
        <v>0</v>
      </c>
      <c r="K111" s="1"/>
    </row>
    <row r="112" spans="1:11" ht="20.25" customHeight="1" x14ac:dyDescent="0.3">
      <c r="A112" s="1">
        <v>110</v>
      </c>
      <c r="B112" s="10">
        <v>46133</v>
      </c>
      <c r="C112" s="1" t="s">
        <v>124</v>
      </c>
      <c r="D112" s="1" t="s">
        <v>127</v>
      </c>
      <c r="E112" s="1">
        <v>1925</v>
      </c>
      <c r="F112" s="1"/>
      <c r="G112" s="1"/>
      <c r="H112" s="1"/>
      <c r="I112" s="1"/>
      <c r="J112" s="1">
        <f t="shared" si="1"/>
        <v>0</v>
      </c>
      <c r="K112" s="1"/>
    </row>
    <row r="113" spans="1:11" ht="20.25" customHeight="1" x14ac:dyDescent="0.3">
      <c r="A113" s="1">
        <v>111</v>
      </c>
      <c r="B113" s="10">
        <v>46134</v>
      </c>
      <c r="C113" s="1" t="s">
        <v>124</v>
      </c>
      <c r="D113" s="1" t="s">
        <v>127</v>
      </c>
      <c r="E113" s="1">
        <v>1925</v>
      </c>
      <c r="F113" s="1"/>
      <c r="G113" s="1"/>
      <c r="H113" s="1"/>
      <c r="I113" s="1"/>
      <c r="J113" s="1">
        <f t="shared" si="1"/>
        <v>0</v>
      </c>
      <c r="K113" s="1"/>
    </row>
    <row r="114" spans="1:11" ht="20.25" customHeight="1" x14ac:dyDescent="0.3">
      <c r="A114" s="1">
        <v>112</v>
      </c>
      <c r="B114" s="10">
        <v>46135</v>
      </c>
      <c r="C114" s="1" t="s">
        <v>124</v>
      </c>
      <c r="D114" s="1" t="s">
        <v>127</v>
      </c>
      <c r="E114" s="1">
        <v>1925</v>
      </c>
      <c r="F114" s="1"/>
      <c r="G114" s="1"/>
      <c r="H114" s="1"/>
      <c r="I114" s="1"/>
      <c r="J114" s="1">
        <f t="shared" si="1"/>
        <v>0</v>
      </c>
      <c r="K114" s="1"/>
    </row>
    <row r="115" spans="1:11" ht="20.25" customHeight="1" x14ac:dyDescent="0.3">
      <c r="A115" s="1">
        <v>113</v>
      </c>
      <c r="B115" s="10">
        <v>46136</v>
      </c>
      <c r="C115" s="1" t="s">
        <v>124</v>
      </c>
      <c r="D115" s="1" t="s">
        <v>127</v>
      </c>
      <c r="E115" s="1">
        <v>1925</v>
      </c>
      <c r="F115" s="1"/>
      <c r="G115" s="1"/>
      <c r="H115" s="1"/>
      <c r="I115" s="1"/>
      <c r="J115" s="1">
        <f t="shared" si="1"/>
        <v>0</v>
      </c>
      <c r="K115" s="1"/>
    </row>
    <row r="116" spans="1:11" ht="20.25" customHeight="1" x14ac:dyDescent="0.3">
      <c r="A116" s="1">
        <v>114</v>
      </c>
      <c r="B116" s="10">
        <v>46137</v>
      </c>
      <c r="C116" s="1" t="s">
        <v>124</v>
      </c>
      <c r="D116" s="1" t="s">
        <v>127</v>
      </c>
      <c r="E116" s="1">
        <v>1925</v>
      </c>
      <c r="F116" s="1"/>
      <c r="G116" s="1"/>
      <c r="H116" s="1"/>
      <c r="I116" s="1"/>
      <c r="J116" s="1">
        <f t="shared" si="1"/>
        <v>0</v>
      </c>
      <c r="K116" s="1"/>
    </row>
    <row r="117" spans="1:11" ht="20.25" customHeight="1" x14ac:dyDescent="0.3">
      <c r="A117" s="1">
        <v>115</v>
      </c>
      <c r="B117" s="10">
        <v>46138</v>
      </c>
      <c r="C117" s="1" t="s">
        <v>124</v>
      </c>
      <c r="D117" s="1" t="s">
        <v>127</v>
      </c>
      <c r="E117" s="1">
        <v>1925</v>
      </c>
      <c r="F117" s="1"/>
      <c r="G117" s="1"/>
      <c r="H117" s="1"/>
      <c r="I117" s="1"/>
      <c r="J117" s="1">
        <f t="shared" si="1"/>
        <v>0</v>
      </c>
      <c r="K117" s="1"/>
    </row>
    <row r="118" spans="1:11" ht="20.25" customHeight="1" x14ac:dyDescent="0.3">
      <c r="A118" s="1">
        <v>116</v>
      </c>
      <c r="B118" s="10">
        <v>46139</v>
      </c>
      <c r="C118" s="1" t="s">
        <v>124</v>
      </c>
      <c r="D118" s="1" t="s">
        <v>127</v>
      </c>
      <c r="E118" s="1">
        <v>1925</v>
      </c>
      <c r="F118" s="1"/>
      <c r="G118" s="1"/>
      <c r="H118" s="1"/>
      <c r="I118" s="1"/>
      <c r="J118" s="1">
        <f t="shared" si="1"/>
        <v>0</v>
      </c>
      <c r="K118" s="1"/>
    </row>
    <row r="119" spans="1:11" ht="20.25" customHeight="1" x14ac:dyDescent="0.3">
      <c r="A119" s="1">
        <v>117</v>
      </c>
      <c r="B119" s="10">
        <v>46140</v>
      </c>
      <c r="C119" s="1" t="s">
        <v>124</v>
      </c>
      <c r="D119" s="1" t="s">
        <v>127</v>
      </c>
      <c r="E119" s="1">
        <v>1925</v>
      </c>
      <c r="F119" s="1"/>
      <c r="G119" s="1"/>
      <c r="H119" s="1"/>
      <c r="I119" s="1"/>
      <c r="J119" s="1">
        <f t="shared" si="1"/>
        <v>0</v>
      </c>
      <c r="K119" s="1"/>
    </row>
    <row r="120" spans="1:11" ht="20.25" customHeight="1" x14ac:dyDescent="0.3">
      <c r="A120" s="1">
        <v>118</v>
      </c>
      <c r="B120" s="10">
        <v>46141</v>
      </c>
      <c r="C120" s="1" t="s">
        <v>124</v>
      </c>
      <c r="D120" s="1" t="s">
        <v>127</v>
      </c>
      <c r="E120" s="1">
        <v>1925</v>
      </c>
      <c r="F120" s="1"/>
      <c r="G120" s="1"/>
      <c r="H120" s="1"/>
      <c r="I120" s="1"/>
      <c r="J120" s="1">
        <f t="shared" si="1"/>
        <v>0</v>
      </c>
      <c r="K120" s="1"/>
    </row>
    <row r="121" spans="1:11" ht="20.25" customHeight="1" x14ac:dyDescent="0.3">
      <c r="A121" s="1">
        <v>119</v>
      </c>
      <c r="B121" s="10">
        <v>46142</v>
      </c>
      <c r="C121" s="1" t="s">
        <v>124</v>
      </c>
      <c r="D121" s="1" t="s">
        <v>127</v>
      </c>
      <c r="E121" s="1">
        <v>1925</v>
      </c>
      <c r="F121" s="1"/>
      <c r="G121" s="1"/>
      <c r="H121" s="1"/>
      <c r="I121" s="1"/>
      <c r="J121" s="1">
        <f t="shared" si="1"/>
        <v>0</v>
      </c>
      <c r="K121" s="1"/>
    </row>
    <row r="122" spans="1:11" ht="20.25" customHeight="1" x14ac:dyDescent="0.3">
      <c r="A122" s="1">
        <v>120</v>
      </c>
      <c r="B122" s="10">
        <v>46143</v>
      </c>
      <c r="C122" s="1" t="s">
        <v>124</v>
      </c>
      <c r="D122" s="1" t="s">
        <v>127</v>
      </c>
      <c r="E122" s="1">
        <v>1925</v>
      </c>
      <c r="F122" s="1"/>
      <c r="G122" s="1"/>
      <c r="H122" s="1"/>
      <c r="I122" s="1"/>
      <c r="J122" s="1">
        <f t="shared" si="1"/>
        <v>0</v>
      </c>
      <c r="K122" s="1"/>
    </row>
    <row r="123" spans="1:11" ht="20.25" customHeight="1" x14ac:dyDescent="0.3">
      <c r="A123" s="1">
        <v>121</v>
      </c>
      <c r="B123" s="10">
        <v>46144</v>
      </c>
      <c r="C123" s="1" t="s">
        <v>124</v>
      </c>
      <c r="D123" s="1" t="s">
        <v>127</v>
      </c>
      <c r="E123" s="1">
        <v>1925</v>
      </c>
      <c r="F123" s="1"/>
      <c r="G123" s="1"/>
      <c r="H123" s="1"/>
      <c r="I123" s="1"/>
      <c r="J123" s="1">
        <f t="shared" si="1"/>
        <v>0</v>
      </c>
      <c r="K123" s="1"/>
    </row>
    <row r="124" spans="1:11" ht="20.25" customHeight="1" x14ac:dyDescent="0.3">
      <c r="A124" s="1">
        <v>122</v>
      </c>
      <c r="B124" s="10">
        <v>46145</v>
      </c>
      <c r="C124" s="1" t="s">
        <v>124</v>
      </c>
      <c r="D124" s="1" t="s">
        <v>127</v>
      </c>
      <c r="E124" s="1">
        <v>1925</v>
      </c>
      <c r="F124" s="1"/>
      <c r="G124" s="1"/>
      <c r="H124" s="1"/>
      <c r="I124" s="1"/>
      <c r="J124" s="1">
        <f t="shared" si="1"/>
        <v>0</v>
      </c>
      <c r="K124" s="1"/>
    </row>
    <row r="125" spans="1:11" ht="20.25" customHeight="1" x14ac:dyDescent="0.3">
      <c r="A125" s="1">
        <v>123</v>
      </c>
      <c r="B125" s="10">
        <v>46146</v>
      </c>
      <c r="C125" s="1" t="s">
        <v>124</v>
      </c>
      <c r="D125" s="1" t="s">
        <v>127</v>
      </c>
      <c r="E125" s="1">
        <v>1925</v>
      </c>
      <c r="F125" s="1"/>
      <c r="G125" s="1"/>
      <c r="H125" s="1"/>
      <c r="I125" s="1"/>
      <c r="J125" s="1">
        <f t="shared" si="1"/>
        <v>0</v>
      </c>
      <c r="K125" s="1"/>
    </row>
    <row r="126" spans="1:11" ht="20.25" customHeight="1" x14ac:dyDescent="0.3">
      <c r="A126" s="1">
        <v>124</v>
      </c>
      <c r="B126" s="10">
        <v>46147</v>
      </c>
      <c r="C126" s="1" t="s">
        <v>124</v>
      </c>
      <c r="D126" s="1" t="s">
        <v>127</v>
      </c>
      <c r="E126" s="1">
        <v>1925</v>
      </c>
      <c r="F126" s="1"/>
      <c r="G126" s="1"/>
      <c r="H126" s="1"/>
      <c r="I126" s="1"/>
      <c r="J126" s="1">
        <f t="shared" si="1"/>
        <v>0</v>
      </c>
      <c r="K126" s="1"/>
    </row>
    <row r="127" spans="1:11" ht="20.25" customHeight="1" x14ac:dyDescent="0.3">
      <c r="A127" s="1">
        <v>125</v>
      </c>
      <c r="B127" s="10">
        <v>46148</v>
      </c>
      <c r="C127" s="1" t="s">
        <v>124</v>
      </c>
      <c r="D127" s="1" t="s">
        <v>127</v>
      </c>
      <c r="E127" s="1">
        <v>1925</v>
      </c>
      <c r="F127" s="1"/>
      <c r="G127" s="1"/>
      <c r="H127" s="1"/>
      <c r="I127" s="1"/>
      <c r="J127" s="1">
        <f t="shared" si="1"/>
        <v>0</v>
      </c>
      <c r="K127" s="1"/>
    </row>
    <row r="128" spans="1:11" ht="20.25" customHeight="1" x14ac:dyDescent="0.3">
      <c r="A128" s="1">
        <v>126</v>
      </c>
      <c r="B128" s="10">
        <v>46149</v>
      </c>
      <c r="C128" s="1" t="s">
        <v>124</v>
      </c>
      <c r="D128" s="1" t="s">
        <v>127</v>
      </c>
      <c r="E128" s="1">
        <v>1925</v>
      </c>
      <c r="F128" s="1"/>
      <c r="G128" s="1"/>
      <c r="H128" s="1"/>
      <c r="I128" s="1"/>
      <c r="J128" s="1">
        <f t="shared" si="1"/>
        <v>0</v>
      </c>
      <c r="K128" s="1"/>
    </row>
    <row r="129" spans="1:11" ht="20.25" customHeight="1" x14ac:dyDescent="0.3">
      <c r="A129" s="1">
        <v>127</v>
      </c>
      <c r="B129" s="10">
        <v>46150</v>
      </c>
      <c r="C129" s="1" t="s">
        <v>124</v>
      </c>
      <c r="D129" s="1" t="s">
        <v>127</v>
      </c>
      <c r="E129" s="1">
        <v>1925</v>
      </c>
      <c r="F129" s="1"/>
      <c r="G129" s="1"/>
      <c r="H129" s="1"/>
      <c r="I129" s="1"/>
      <c r="J129" s="1">
        <f t="shared" si="1"/>
        <v>0</v>
      </c>
      <c r="K129" s="1"/>
    </row>
    <row r="130" spans="1:11" ht="20.25" customHeight="1" x14ac:dyDescent="0.3">
      <c r="A130" s="1">
        <v>128</v>
      </c>
      <c r="B130" s="10">
        <v>46151</v>
      </c>
      <c r="C130" s="1" t="s">
        <v>124</v>
      </c>
      <c r="D130" s="1" t="s">
        <v>127</v>
      </c>
      <c r="E130" s="1">
        <v>1925</v>
      </c>
      <c r="F130" s="1"/>
      <c r="G130" s="1"/>
      <c r="H130" s="1"/>
      <c r="I130" s="1"/>
      <c r="J130" s="1">
        <f t="shared" si="1"/>
        <v>0</v>
      </c>
      <c r="K130" s="1"/>
    </row>
    <row r="131" spans="1:11" ht="20.25" customHeight="1" x14ac:dyDescent="0.3">
      <c r="A131" s="1">
        <v>129</v>
      </c>
      <c r="B131" s="10">
        <v>46152</v>
      </c>
      <c r="C131" s="1" t="s">
        <v>124</v>
      </c>
      <c r="D131" s="1" t="s">
        <v>127</v>
      </c>
      <c r="E131" s="1">
        <v>1925</v>
      </c>
      <c r="F131" s="1"/>
      <c r="G131" s="1"/>
      <c r="H131" s="1"/>
      <c r="I131" s="1"/>
      <c r="J131" s="1">
        <f t="shared" si="1"/>
        <v>0</v>
      </c>
      <c r="K131" s="1"/>
    </row>
    <row r="132" spans="1:11" ht="20.25" customHeight="1" x14ac:dyDescent="0.3">
      <c r="A132" s="1">
        <v>130</v>
      </c>
      <c r="B132" s="10">
        <v>46153</v>
      </c>
      <c r="C132" s="1" t="s">
        <v>124</v>
      </c>
      <c r="D132" s="1" t="s">
        <v>127</v>
      </c>
      <c r="E132" s="1">
        <v>1925</v>
      </c>
      <c r="F132" s="1"/>
      <c r="G132" s="1"/>
      <c r="H132" s="1"/>
      <c r="I132" s="1"/>
      <c r="J132" s="1">
        <f t="shared" ref="J132:J195" si="2">E132*F132-G132-H132+I132</f>
        <v>0</v>
      </c>
      <c r="K132" s="1"/>
    </row>
    <row r="133" spans="1:11" ht="20.25" customHeight="1" x14ac:dyDescent="0.3">
      <c r="A133" s="1">
        <v>131</v>
      </c>
      <c r="B133" s="10">
        <v>46154</v>
      </c>
      <c r="C133" s="1" t="s">
        <v>124</v>
      </c>
      <c r="D133" s="1" t="s">
        <v>127</v>
      </c>
      <c r="E133" s="1">
        <v>1925</v>
      </c>
      <c r="F133" s="1"/>
      <c r="G133" s="1"/>
      <c r="H133" s="1"/>
      <c r="I133" s="1"/>
      <c r="J133" s="1">
        <f t="shared" si="2"/>
        <v>0</v>
      </c>
      <c r="K133" s="1"/>
    </row>
    <row r="134" spans="1:11" ht="20.25" customHeight="1" x14ac:dyDescent="0.3">
      <c r="A134" s="1">
        <v>132</v>
      </c>
      <c r="B134" s="10">
        <v>46155</v>
      </c>
      <c r="C134" s="1" t="s">
        <v>124</v>
      </c>
      <c r="D134" s="1" t="s">
        <v>127</v>
      </c>
      <c r="E134" s="1">
        <v>1925</v>
      </c>
      <c r="F134" s="1"/>
      <c r="G134" s="1"/>
      <c r="H134" s="1"/>
      <c r="I134" s="1"/>
      <c r="J134" s="1">
        <f t="shared" si="2"/>
        <v>0</v>
      </c>
      <c r="K134" s="1"/>
    </row>
    <row r="135" spans="1:11" ht="20.25" customHeight="1" x14ac:dyDescent="0.3">
      <c r="A135" s="1">
        <v>133</v>
      </c>
      <c r="B135" s="10">
        <v>46156</v>
      </c>
      <c r="C135" s="1" t="s">
        <v>124</v>
      </c>
      <c r="D135" s="1" t="s">
        <v>127</v>
      </c>
      <c r="E135" s="1">
        <v>1925</v>
      </c>
      <c r="F135" s="1"/>
      <c r="G135" s="1"/>
      <c r="H135" s="1"/>
      <c r="I135" s="1"/>
      <c r="J135" s="1">
        <f t="shared" si="2"/>
        <v>0</v>
      </c>
      <c r="K135" s="1"/>
    </row>
    <row r="136" spans="1:11" ht="20.25" customHeight="1" x14ac:dyDescent="0.3">
      <c r="A136" s="1">
        <v>134</v>
      </c>
      <c r="B136" s="10">
        <v>46157</v>
      </c>
      <c r="C136" s="1" t="s">
        <v>124</v>
      </c>
      <c r="D136" s="1" t="s">
        <v>127</v>
      </c>
      <c r="E136" s="1">
        <v>1925</v>
      </c>
      <c r="F136" s="1"/>
      <c r="G136" s="1"/>
      <c r="H136" s="1"/>
      <c r="I136" s="1"/>
      <c r="J136" s="1">
        <f t="shared" si="2"/>
        <v>0</v>
      </c>
      <c r="K136" s="1"/>
    </row>
    <row r="137" spans="1:11" ht="20.25" customHeight="1" x14ac:dyDescent="0.3">
      <c r="A137" s="1">
        <v>135</v>
      </c>
      <c r="B137" s="10">
        <v>46158</v>
      </c>
      <c r="C137" s="1" t="s">
        <v>124</v>
      </c>
      <c r="D137" s="1" t="s">
        <v>127</v>
      </c>
      <c r="E137" s="1">
        <v>1925</v>
      </c>
      <c r="F137" s="1"/>
      <c r="G137" s="1"/>
      <c r="H137" s="1"/>
      <c r="I137" s="1"/>
      <c r="J137" s="1">
        <f t="shared" si="2"/>
        <v>0</v>
      </c>
      <c r="K137" s="1"/>
    </row>
    <row r="138" spans="1:11" ht="20.25" customHeight="1" x14ac:dyDescent="0.3">
      <c r="A138" s="1">
        <v>136</v>
      </c>
      <c r="B138" s="10">
        <v>46159</v>
      </c>
      <c r="C138" s="1" t="s">
        <v>124</v>
      </c>
      <c r="D138" s="1" t="s">
        <v>127</v>
      </c>
      <c r="E138" s="1">
        <v>1925</v>
      </c>
      <c r="F138" s="1"/>
      <c r="G138" s="1"/>
      <c r="H138" s="1"/>
      <c r="I138" s="1"/>
      <c r="J138" s="1">
        <f t="shared" si="2"/>
        <v>0</v>
      </c>
      <c r="K138" s="1"/>
    </row>
    <row r="139" spans="1:11" ht="20.25" customHeight="1" x14ac:dyDescent="0.3">
      <c r="A139" s="1">
        <v>137</v>
      </c>
      <c r="B139" s="10">
        <v>46160</v>
      </c>
      <c r="C139" s="1" t="s">
        <v>124</v>
      </c>
      <c r="D139" s="1" t="s">
        <v>127</v>
      </c>
      <c r="E139" s="1">
        <v>1925</v>
      </c>
      <c r="F139" s="1"/>
      <c r="G139" s="1"/>
      <c r="H139" s="1"/>
      <c r="I139" s="1"/>
      <c r="J139" s="1">
        <f t="shared" si="2"/>
        <v>0</v>
      </c>
      <c r="K139" s="1"/>
    </row>
    <row r="140" spans="1:11" ht="20.25" customHeight="1" x14ac:dyDescent="0.3">
      <c r="A140" s="1">
        <v>138</v>
      </c>
      <c r="B140" s="10">
        <v>46161</v>
      </c>
      <c r="C140" s="1" t="s">
        <v>124</v>
      </c>
      <c r="D140" s="1" t="s">
        <v>127</v>
      </c>
      <c r="E140" s="1">
        <v>1925</v>
      </c>
      <c r="F140" s="1"/>
      <c r="G140" s="1"/>
      <c r="H140" s="1"/>
      <c r="I140" s="1"/>
      <c r="J140" s="1">
        <f t="shared" si="2"/>
        <v>0</v>
      </c>
      <c r="K140" s="1"/>
    </row>
    <row r="141" spans="1:11" ht="20.25" customHeight="1" x14ac:dyDescent="0.3">
      <c r="A141" s="1">
        <v>139</v>
      </c>
      <c r="B141" s="10">
        <v>46162</v>
      </c>
      <c r="C141" s="1" t="s">
        <v>124</v>
      </c>
      <c r="D141" s="1" t="s">
        <v>127</v>
      </c>
      <c r="E141" s="1">
        <v>1925</v>
      </c>
      <c r="F141" s="1"/>
      <c r="G141" s="1"/>
      <c r="H141" s="1"/>
      <c r="I141" s="1"/>
      <c r="J141" s="1">
        <f t="shared" si="2"/>
        <v>0</v>
      </c>
      <c r="K141" s="1"/>
    </row>
    <row r="142" spans="1:11" ht="20.25" customHeight="1" x14ac:dyDescent="0.3">
      <c r="A142" s="1">
        <v>140</v>
      </c>
      <c r="B142" s="10">
        <v>46163</v>
      </c>
      <c r="C142" s="1" t="s">
        <v>124</v>
      </c>
      <c r="D142" s="1" t="s">
        <v>127</v>
      </c>
      <c r="E142" s="1">
        <v>1925</v>
      </c>
      <c r="F142" s="1"/>
      <c r="G142" s="1"/>
      <c r="H142" s="1"/>
      <c r="I142" s="1"/>
      <c r="J142" s="1">
        <f t="shared" si="2"/>
        <v>0</v>
      </c>
      <c r="K142" s="1"/>
    </row>
    <row r="143" spans="1:11" ht="20.25" customHeight="1" x14ac:dyDescent="0.3">
      <c r="A143" s="1">
        <v>141</v>
      </c>
      <c r="B143" s="10">
        <v>46164</v>
      </c>
      <c r="C143" s="1" t="s">
        <v>124</v>
      </c>
      <c r="D143" s="1" t="s">
        <v>127</v>
      </c>
      <c r="E143" s="1">
        <v>1925</v>
      </c>
      <c r="F143" s="1"/>
      <c r="G143" s="1"/>
      <c r="H143" s="1"/>
      <c r="I143" s="1"/>
      <c r="J143" s="1">
        <f t="shared" si="2"/>
        <v>0</v>
      </c>
      <c r="K143" s="1"/>
    </row>
    <row r="144" spans="1:11" ht="20.25" customHeight="1" x14ac:dyDescent="0.3">
      <c r="A144" s="1">
        <v>142</v>
      </c>
      <c r="B144" s="10">
        <v>46165</v>
      </c>
      <c r="C144" s="1" t="s">
        <v>124</v>
      </c>
      <c r="D144" s="1" t="s">
        <v>127</v>
      </c>
      <c r="E144" s="1">
        <v>1925</v>
      </c>
      <c r="F144" s="1"/>
      <c r="G144" s="1"/>
      <c r="H144" s="1"/>
      <c r="I144" s="1"/>
      <c r="J144" s="1">
        <f t="shared" si="2"/>
        <v>0</v>
      </c>
      <c r="K144" s="1"/>
    </row>
    <row r="145" spans="1:11" ht="20.25" customHeight="1" x14ac:dyDescent="0.3">
      <c r="A145" s="1">
        <v>143</v>
      </c>
      <c r="B145" s="10">
        <v>46166</v>
      </c>
      <c r="C145" s="1" t="s">
        <v>124</v>
      </c>
      <c r="D145" s="1" t="s">
        <v>127</v>
      </c>
      <c r="E145" s="1">
        <v>1925</v>
      </c>
      <c r="F145" s="1"/>
      <c r="G145" s="1"/>
      <c r="H145" s="1"/>
      <c r="I145" s="1"/>
      <c r="J145" s="1">
        <f t="shared" si="2"/>
        <v>0</v>
      </c>
      <c r="K145" s="1"/>
    </row>
    <row r="146" spans="1:11" ht="20.25" customHeight="1" x14ac:dyDescent="0.3">
      <c r="A146" s="1">
        <v>144</v>
      </c>
      <c r="B146" s="10">
        <v>46167</v>
      </c>
      <c r="C146" s="1" t="s">
        <v>124</v>
      </c>
      <c r="D146" s="1" t="s">
        <v>127</v>
      </c>
      <c r="E146" s="1">
        <v>1925</v>
      </c>
      <c r="F146" s="1"/>
      <c r="G146" s="1"/>
      <c r="H146" s="1"/>
      <c r="I146" s="1"/>
      <c r="J146" s="1">
        <f t="shared" si="2"/>
        <v>0</v>
      </c>
      <c r="K146" s="1"/>
    </row>
    <row r="147" spans="1:11" ht="20.25" customHeight="1" x14ac:dyDescent="0.3">
      <c r="A147" s="1">
        <v>145</v>
      </c>
      <c r="B147" s="10">
        <v>46168</v>
      </c>
      <c r="C147" s="1" t="s">
        <v>124</v>
      </c>
      <c r="D147" s="1" t="s">
        <v>127</v>
      </c>
      <c r="E147" s="1">
        <v>1925</v>
      </c>
      <c r="F147" s="1"/>
      <c r="G147" s="1"/>
      <c r="H147" s="1"/>
      <c r="I147" s="1"/>
      <c r="J147" s="1">
        <f t="shared" si="2"/>
        <v>0</v>
      </c>
      <c r="K147" s="1"/>
    </row>
    <row r="148" spans="1:11" ht="20.25" customHeight="1" x14ac:dyDescent="0.3">
      <c r="A148" s="1">
        <v>146</v>
      </c>
      <c r="B148" s="10">
        <v>46169</v>
      </c>
      <c r="C148" s="1" t="s">
        <v>124</v>
      </c>
      <c r="D148" s="1" t="s">
        <v>127</v>
      </c>
      <c r="E148" s="1">
        <v>1925</v>
      </c>
      <c r="F148" s="1"/>
      <c r="G148" s="1"/>
      <c r="H148" s="1"/>
      <c r="I148" s="1"/>
      <c r="J148" s="1">
        <f t="shared" si="2"/>
        <v>0</v>
      </c>
      <c r="K148" s="1"/>
    </row>
    <row r="149" spans="1:11" ht="20.25" customHeight="1" x14ac:dyDescent="0.3">
      <c r="A149" s="1">
        <v>147</v>
      </c>
      <c r="B149" s="10">
        <v>46170</v>
      </c>
      <c r="C149" s="1" t="s">
        <v>124</v>
      </c>
      <c r="D149" s="1" t="s">
        <v>127</v>
      </c>
      <c r="E149" s="1">
        <v>1925</v>
      </c>
      <c r="F149" s="1"/>
      <c r="G149" s="1"/>
      <c r="H149" s="1"/>
      <c r="I149" s="1"/>
      <c r="J149" s="1">
        <f t="shared" si="2"/>
        <v>0</v>
      </c>
      <c r="K149" s="1"/>
    </row>
    <row r="150" spans="1:11" ht="20.25" customHeight="1" x14ac:dyDescent="0.3">
      <c r="A150" s="1">
        <v>148</v>
      </c>
      <c r="B150" s="10">
        <v>46171</v>
      </c>
      <c r="C150" s="1" t="s">
        <v>124</v>
      </c>
      <c r="D150" s="1" t="s">
        <v>127</v>
      </c>
      <c r="E150" s="1">
        <v>1925</v>
      </c>
      <c r="F150" s="1"/>
      <c r="G150" s="1"/>
      <c r="H150" s="1"/>
      <c r="I150" s="1"/>
      <c r="J150" s="1">
        <f t="shared" si="2"/>
        <v>0</v>
      </c>
      <c r="K150" s="1"/>
    </row>
    <row r="151" spans="1:11" ht="20.25" customHeight="1" x14ac:dyDescent="0.3">
      <c r="A151" s="1">
        <v>149</v>
      </c>
      <c r="B151" s="10">
        <v>46172</v>
      </c>
      <c r="C151" s="1" t="s">
        <v>124</v>
      </c>
      <c r="D151" s="1" t="s">
        <v>127</v>
      </c>
      <c r="E151" s="1">
        <v>1925</v>
      </c>
      <c r="F151" s="1"/>
      <c r="G151" s="1"/>
      <c r="H151" s="1"/>
      <c r="I151" s="1"/>
      <c r="J151" s="1">
        <f t="shared" si="2"/>
        <v>0</v>
      </c>
      <c r="K151" s="1"/>
    </row>
    <row r="152" spans="1:11" ht="20.25" customHeight="1" x14ac:dyDescent="0.3">
      <c r="A152" s="1">
        <v>150</v>
      </c>
      <c r="B152" s="10">
        <v>46173</v>
      </c>
      <c r="C152" s="1" t="s">
        <v>124</v>
      </c>
      <c r="D152" s="1" t="s">
        <v>127</v>
      </c>
      <c r="E152" s="1">
        <v>1925</v>
      </c>
      <c r="F152" s="1"/>
      <c r="G152" s="1"/>
      <c r="H152" s="1"/>
      <c r="I152" s="1"/>
      <c r="J152" s="1">
        <f t="shared" si="2"/>
        <v>0</v>
      </c>
      <c r="K152" s="1"/>
    </row>
    <row r="153" spans="1:11" ht="20.25" customHeight="1" x14ac:dyDescent="0.3">
      <c r="A153" s="1">
        <v>151</v>
      </c>
      <c r="B153" s="10">
        <v>46174</v>
      </c>
      <c r="C153" s="1" t="s">
        <v>124</v>
      </c>
      <c r="D153" s="1" t="s">
        <v>127</v>
      </c>
      <c r="E153" s="1">
        <v>1925</v>
      </c>
      <c r="F153" s="1"/>
      <c r="G153" s="1"/>
      <c r="H153" s="1"/>
      <c r="I153" s="1"/>
      <c r="J153" s="1">
        <f t="shared" si="2"/>
        <v>0</v>
      </c>
      <c r="K153" s="1"/>
    </row>
    <row r="154" spans="1:11" ht="20.25" customHeight="1" x14ac:dyDescent="0.3">
      <c r="A154" s="1">
        <v>152</v>
      </c>
      <c r="B154" s="10">
        <v>46175</v>
      </c>
      <c r="C154" s="1" t="s">
        <v>124</v>
      </c>
      <c r="D154" s="1" t="s">
        <v>127</v>
      </c>
      <c r="E154" s="1">
        <v>1925</v>
      </c>
      <c r="F154" s="1"/>
      <c r="G154" s="1"/>
      <c r="H154" s="1"/>
      <c r="I154" s="1"/>
      <c r="J154" s="1">
        <f t="shared" si="2"/>
        <v>0</v>
      </c>
      <c r="K154" s="1"/>
    </row>
    <row r="155" spans="1:11" ht="20.25" customHeight="1" x14ac:dyDescent="0.3">
      <c r="A155" s="1">
        <v>153</v>
      </c>
      <c r="B155" s="10">
        <v>46176</v>
      </c>
      <c r="C155" s="1" t="s">
        <v>124</v>
      </c>
      <c r="D155" s="1" t="s">
        <v>127</v>
      </c>
      <c r="E155" s="1">
        <v>1925</v>
      </c>
      <c r="F155" s="1"/>
      <c r="G155" s="1"/>
      <c r="H155" s="1"/>
      <c r="I155" s="1"/>
      <c r="J155" s="1">
        <f t="shared" si="2"/>
        <v>0</v>
      </c>
      <c r="K155" s="1"/>
    </row>
    <row r="156" spans="1:11" ht="20.25" customHeight="1" x14ac:dyDescent="0.3">
      <c r="A156" s="1">
        <v>154</v>
      </c>
      <c r="B156" s="10">
        <v>46177</v>
      </c>
      <c r="C156" s="1" t="s">
        <v>124</v>
      </c>
      <c r="D156" s="1" t="s">
        <v>127</v>
      </c>
      <c r="E156" s="1">
        <v>1925</v>
      </c>
      <c r="F156" s="1"/>
      <c r="G156" s="1"/>
      <c r="H156" s="1"/>
      <c r="I156" s="1"/>
      <c r="J156" s="1">
        <f t="shared" si="2"/>
        <v>0</v>
      </c>
      <c r="K156" s="1"/>
    </row>
    <row r="157" spans="1:11" ht="20.25" customHeight="1" x14ac:dyDescent="0.3">
      <c r="A157" s="1">
        <v>155</v>
      </c>
      <c r="B157" s="10">
        <v>46178</v>
      </c>
      <c r="C157" s="1" t="s">
        <v>124</v>
      </c>
      <c r="D157" s="1" t="s">
        <v>127</v>
      </c>
      <c r="E157" s="1">
        <v>1925</v>
      </c>
      <c r="F157" s="1"/>
      <c r="G157" s="1"/>
      <c r="H157" s="1"/>
      <c r="I157" s="1"/>
      <c r="J157" s="1">
        <f t="shared" si="2"/>
        <v>0</v>
      </c>
      <c r="K157" s="1"/>
    </row>
    <row r="158" spans="1:11" ht="20.25" customHeight="1" x14ac:dyDescent="0.3">
      <c r="A158" s="1">
        <v>156</v>
      </c>
      <c r="B158" s="10">
        <v>46179</v>
      </c>
      <c r="C158" s="1" t="s">
        <v>124</v>
      </c>
      <c r="D158" s="1" t="s">
        <v>127</v>
      </c>
      <c r="E158" s="1">
        <v>1925</v>
      </c>
      <c r="F158" s="1"/>
      <c r="G158" s="1"/>
      <c r="H158" s="1"/>
      <c r="I158" s="1"/>
      <c r="J158" s="1">
        <f t="shared" si="2"/>
        <v>0</v>
      </c>
      <c r="K158" s="1"/>
    </row>
    <row r="159" spans="1:11" ht="20.25" customHeight="1" x14ac:dyDescent="0.3">
      <c r="A159" s="1">
        <v>157</v>
      </c>
      <c r="B159" s="10">
        <v>46180</v>
      </c>
      <c r="C159" s="1" t="s">
        <v>124</v>
      </c>
      <c r="D159" s="1" t="s">
        <v>127</v>
      </c>
      <c r="E159" s="1">
        <v>1925</v>
      </c>
      <c r="F159" s="1"/>
      <c r="G159" s="1"/>
      <c r="H159" s="1"/>
      <c r="I159" s="1"/>
      <c r="J159" s="1">
        <f t="shared" si="2"/>
        <v>0</v>
      </c>
      <c r="K159" s="1"/>
    </row>
    <row r="160" spans="1:11" ht="20.25" customHeight="1" x14ac:dyDescent="0.3">
      <c r="A160" s="1">
        <v>158</v>
      </c>
      <c r="B160" s="10">
        <v>46181</v>
      </c>
      <c r="C160" s="1" t="s">
        <v>124</v>
      </c>
      <c r="D160" s="1" t="s">
        <v>127</v>
      </c>
      <c r="E160" s="1">
        <v>1925</v>
      </c>
      <c r="F160" s="1"/>
      <c r="G160" s="1"/>
      <c r="H160" s="1"/>
      <c r="I160" s="1"/>
      <c r="J160" s="1">
        <f t="shared" si="2"/>
        <v>0</v>
      </c>
      <c r="K160" s="1"/>
    </row>
    <row r="161" spans="1:11" ht="20.25" customHeight="1" x14ac:dyDescent="0.3">
      <c r="A161" s="1">
        <v>159</v>
      </c>
      <c r="B161" s="10">
        <v>46182</v>
      </c>
      <c r="C161" s="1" t="s">
        <v>124</v>
      </c>
      <c r="D161" s="1" t="s">
        <v>127</v>
      </c>
      <c r="E161" s="1">
        <v>1925</v>
      </c>
      <c r="F161" s="1"/>
      <c r="G161" s="1"/>
      <c r="H161" s="1"/>
      <c r="I161" s="1"/>
      <c r="J161" s="1">
        <f t="shared" si="2"/>
        <v>0</v>
      </c>
      <c r="K161" s="1"/>
    </row>
    <row r="162" spans="1:11" ht="20.25" customHeight="1" x14ac:dyDescent="0.3">
      <c r="A162" s="1">
        <v>160</v>
      </c>
      <c r="B162" s="10">
        <v>46183</v>
      </c>
      <c r="C162" s="1" t="s">
        <v>124</v>
      </c>
      <c r="D162" s="1" t="s">
        <v>127</v>
      </c>
      <c r="E162" s="1">
        <v>1925</v>
      </c>
      <c r="F162" s="1"/>
      <c r="G162" s="1"/>
      <c r="H162" s="1"/>
      <c r="I162" s="1"/>
      <c r="J162" s="1">
        <f t="shared" si="2"/>
        <v>0</v>
      </c>
      <c r="K162" s="1"/>
    </row>
    <row r="163" spans="1:11" ht="20.25" customHeight="1" x14ac:dyDescent="0.3">
      <c r="A163" s="1">
        <v>161</v>
      </c>
      <c r="B163" s="10">
        <v>46184</v>
      </c>
      <c r="C163" s="1" t="s">
        <v>124</v>
      </c>
      <c r="D163" s="1" t="s">
        <v>127</v>
      </c>
      <c r="E163" s="1">
        <v>1925</v>
      </c>
      <c r="F163" s="1"/>
      <c r="G163" s="1"/>
      <c r="H163" s="1"/>
      <c r="I163" s="1"/>
      <c r="J163" s="1">
        <f t="shared" si="2"/>
        <v>0</v>
      </c>
      <c r="K163" s="1"/>
    </row>
    <row r="164" spans="1:11" ht="20.25" customHeight="1" x14ac:dyDescent="0.3">
      <c r="A164" s="1">
        <v>162</v>
      </c>
      <c r="B164" s="10">
        <v>46185</v>
      </c>
      <c r="C164" s="1" t="s">
        <v>124</v>
      </c>
      <c r="D164" s="1" t="s">
        <v>127</v>
      </c>
      <c r="E164" s="1">
        <v>1925</v>
      </c>
      <c r="F164" s="1"/>
      <c r="G164" s="1"/>
      <c r="H164" s="1"/>
      <c r="I164" s="1"/>
      <c r="J164" s="1">
        <f t="shared" si="2"/>
        <v>0</v>
      </c>
      <c r="K164" s="1"/>
    </row>
    <row r="165" spans="1:11" ht="20.25" customHeight="1" x14ac:dyDescent="0.3">
      <c r="A165" s="1">
        <v>163</v>
      </c>
      <c r="B165" s="10">
        <v>46186</v>
      </c>
      <c r="C165" s="1" t="s">
        <v>124</v>
      </c>
      <c r="D165" s="1" t="s">
        <v>127</v>
      </c>
      <c r="E165" s="1">
        <v>1925</v>
      </c>
      <c r="F165" s="1"/>
      <c r="G165" s="1"/>
      <c r="H165" s="1"/>
      <c r="I165" s="1"/>
      <c r="J165" s="1">
        <f t="shared" si="2"/>
        <v>0</v>
      </c>
      <c r="K165" s="1"/>
    </row>
    <row r="166" spans="1:11" ht="20.25" customHeight="1" x14ac:dyDescent="0.3">
      <c r="A166" s="1">
        <v>164</v>
      </c>
      <c r="B166" s="10">
        <v>46187</v>
      </c>
      <c r="C166" s="1" t="s">
        <v>124</v>
      </c>
      <c r="D166" s="1" t="s">
        <v>127</v>
      </c>
      <c r="E166" s="1">
        <v>1925</v>
      </c>
      <c r="F166" s="1"/>
      <c r="G166" s="1"/>
      <c r="H166" s="1"/>
      <c r="I166" s="1"/>
      <c r="J166" s="1">
        <f t="shared" si="2"/>
        <v>0</v>
      </c>
      <c r="K166" s="1"/>
    </row>
    <row r="167" spans="1:11" ht="20.25" customHeight="1" x14ac:dyDescent="0.3">
      <c r="A167" s="1">
        <v>165</v>
      </c>
      <c r="B167" s="10">
        <v>46188</v>
      </c>
      <c r="C167" s="1" t="s">
        <v>124</v>
      </c>
      <c r="D167" s="1" t="s">
        <v>127</v>
      </c>
      <c r="E167" s="1">
        <v>1925</v>
      </c>
      <c r="F167" s="1"/>
      <c r="G167" s="1"/>
      <c r="H167" s="1"/>
      <c r="I167" s="1"/>
      <c r="J167" s="1">
        <f t="shared" si="2"/>
        <v>0</v>
      </c>
      <c r="K167" s="1"/>
    </row>
    <row r="168" spans="1:11" ht="20.25" customHeight="1" x14ac:dyDescent="0.3">
      <c r="A168" s="1">
        <v>166</v>
      </c>
      <c r="B168" s="10">
        <v>46189</v>
      </c>
      <c r="C168" s="1" t="s">
        <v>124</v>
      </c>
      <c r="D168" s="1" t="s">
        <v>127</v>
      </c>
      <c r="E168" s="1">
        <v>1925</v>
      </c>
      <c r="F168" s="1"/>
      <c r="G168" s="1"/>
      <c r="H168" s="1"/>
      <c r="I168" s="1"/>
      <c r="J168" s="1">
        <f t="shared" si="2"/>
        <v>0</v>
      </c>
      <c r="K168" s="1"/>
    </row>
    <row r="169" spans="1:11" ht="20.25" customHeight="1" x14ac:dyDescent="0.3">
      <c r="A169" s="1">
        <v>167</v>
      </c>
      <c r="B169" s="10">
        <v>46190</v>
      </c>
      <c r="C169" s="1" t="s">
        <v>124</v>
      </c>
      <c r="D169" s="1" t="s">
        <v>127</v>
      </c>
      <c r="E169" s="1">
        <v>1925</v>
      </c>
      <c r="F169" s="1"/>
      <c r="G169" s="1"/>
      <c r="H169" s="1"/>
      <c r="I169" s="1"/>
      <c r="J169" s="1">
        <f t="shared" si="2"/>
        <v>0</v>
      </c>
      <c r="K169" s="1"/>
    </row>
    <row r="170" spans="1:11" ht="20.25" customHeight="1" x14ac:dyDescent="0.3">
      <c r="A170" s="1">
        <v>168</v>
      </c>
      <c r="B170" s="10">
        <v>46191</v>
      </c>
      <c r="C170" s="1" t="s">
        <v>124</v>
      </c>
      <c r="D170" s="1" t="s">
        <v>127</v>
      </c>
      <c r="E170" s="1">
        <v>1925</v>
      </c>
      <c r="F170" s="1"/>
      <c r="G170" s="1"/>
      <c r="H170" s="1"/>
      <c r="I170" s="1"/>
      <c r="J170" s="1">
        <f t="shared" si="2"/>
        <v>0</v>
      </c>
      <c r="K170" s="1"/>
    </row>
    <row r="171" spans="1:11" ht="20.25" customHeight="1" x14ac:dyDescent="0.3">
      <c r="A171" s="1">
        <v>169</v>
      </c>
      <c r="B171" s="10">
        <v>46192</v>
      </c>
      <c r="C171" s="1" t="s">
        <v>124</v>
      </c>
      <c r="D171" s="1" t="s">
        <v>127</v>
      </c>
      <c r="E171" s="1">
        <v>1925</v>
      </c>
      <c r="F171" s="1"/>
      <c r="G171" s="1"/>
      <c r="H171" s="1"/>
      <c r="I171" s="1"/>
      <c r="J171" s="1">
        <f t="shared" si="2"/>
        <v>0</v>
      </c>
      <c r="K171" s="1"/>
    </row>
    <row r="172" spans="1:11" ht="20.25" customHeight="1" x14ac:dyDescent="0.3">
      <c r="A172" s="1">
        <v>170</v>
      </c>
      <c r="B172" s="10">
        <v>46193</v>
      </c>
      <c r="C172" s="1" t="s">
        <v>124</v>
      </c>
      <c r="D172" s="1" t="s">
        <v>127</v>
      </c>
      <c r="E172" s="1">
        <v>1925</v>
      </c>
      <c r="F172" s="1"/>
      <c r="G172" s="1"/>
      <c r="H172" s="1"/>
      <c r="I172" s="1"/>
      <c r="J172" s="1">
        <f t="shared" si="2"/>
        <v>0</v>
      </c>
      <c r="K172" s="1"/>
    </row>
    <row r="173" spans="1:11" ht="20.25" customHeight="1" x14ac:dyDescent="0.3">
      <c r="A173" s="1">
        <v>171</v>
      </c>
      <c r="B173" s="10">
        <v>46194</v>
      </c>
      <c r="C173" s="1" t="s">
        <v>124</v>
      </c>
      <c r="D173" s="1" t="s">
        <v>127</v>
      </c>
      <c r="E173" s="1">
        <v>1925</v>
      </c>
      <c r="F173" s="1"/>
      <c r="G173" s="1"/>
      <c r="H173" s="1"/>
      <c r="I173" s="1"/>
      <c r="J173" s="1">
        <f t="shared" si="2"/>
        <v>0</v>
      </c>
      <c r="K173" s="1"/>
    </row>
    <row r="174" spans="1:11" ht="20.25" customHeight="1" x14ac:dyDescent="0.3">
      <c r="A174" s="1">
        <v>172</v>
      </c>
      <c r="B174" s="10">
        <v>46195</v>
      </c>
      <c r="C174" s="1" t="s">
        <v>124</v>
      </c>
      <c r="D174" s="1" t="s">
        <v>127</v>
      </c>
      <c r="E174" s="1">
        <v>1925</v>
      </c>
      <c r="F174" s="1"/>
      <c r="G174" s="1"/>
      <c r="H174" s="1"/>
      <c r="I174" s="1"/>
      <c r="J174" s="1">
        <f t="shared" si="2"/>
        <v>0</v>
      </c>
      <c r="K174" s="1"/>
    </row>
    <row r="175" spans="1:11" ht="20.25" customHeight="1" x14ac:dyDescent="0.3">
      <c r="A175" s="1">
        <v>173</v>
      </c>
      <c r="B175" s="10">
        <v>46196</v>
      </c>
      <c r="C175" s="1" t="s">
        <v>124</v>
      </c>
      <c r="D175" s="1" t="s">
        <v>127</v>
      </c>
      <c r="E175" s="1">
        <v>1925</v>
      </c>
      <c r="F175" s="1"/>
      <c r="G175" s="1"/>
      <c r="H175" s="1"/>
      <c r="I175" s="1"/>
      <c r="J175" s="1">
        <f t="shared" si="2"/>
        <v>0</v>
      </c>
      <c r="K175" s="1"/>
    </row>
    <row r="176" spans="1:11" ht="20.25" customHeight="1" x14ac:dyDescent="0.3">
      <c r="A176" s="1">
        <v>174</v>
      </c>
      <c r="B176" s="10">
        <v>46197</v>
      </c>
      <c r="C176" s="1" t="s">
        <v>124</v>
      </c>
      <c r="D176" s="1" t="s">
        <v>127</v>
      </c>
      <c r="E176" s="1">
        <v>1925</v>
      </c>
      <c r="F176" s="1"/>
      <c r="G176" s="1"/>
      <c r="H176" s="1"/>
      <c r="I176" s="1"/>
      <c r="J176" s="1">
        <f t="shared" si="2"/>
        <v>0</v>
      </c>
      <c r="K176" s="1"/>
    </row>
    <row r="177" spans="1:11" ht="20.25" customHeight="1" x14ac:dyDescent="0.3">
      <c r="A177" s="1">
        <v>175</v>
      </c>
      <c r="B177" s="10">
        <v>46198</v>
      </c>
      <c r="C177" s="1" t="s">
        <v>124</v>
      </c>
      <c r="D177" s="1" t="s">
        <v>127</v>
      </c>
      <c r="E177" s="1">
        <v>1925</v>
      </c>
      <c r="F177" s="1"/>
      <c r="G177" s="1"/>
      <c r="H177" s="1"/>
      <c r="I177" s="1"/>
      <c r="J177" s="1">
        <f t="shared" si="2"/>
        <v>0</v>
      </c>
      <c r="K177" s="1"/>
    </row>
    <row r="178" spans="1:11" ht="20.25" customHeight="1" x14ac:dyDescent="0.3">
      <c r="A178" s="1">
        <v>176</v>
      </c>
      <c r="B178" s="10">
        <v>46199</v>
      </c>
      <c r="C178" s="1" t="s">
        <v>124</v>
      </c>
      <c r="D178" s="1" t="s">
        <v>127</v>
      </c>
      <c r="E178" s="1">
        <v>1925</v>
      </c>
      <c r="F178" s="1"/>
      <c r="G178" s="1"/>
      <c r="H178" s="1"/>
      <c r="I178" s="1"/>
      <c r="J178" s="1">
        <f t="shared" si="2"/>
        <v>0</v>
      </c>
      <c r="K178" s="1"/>
    </row>
    <row r="179" spans="1:11" ht="20.25" customHeight="1" x14ac:dyDescent="0.3">
      <c r="A179" s="1">
        <v>177</v>
      </c>
      <c r="B179" s="10">
        <v>46200</v>
      </c>
      <c r="C179" s="1" t="s">
        <v>124</v>
      </c>
      <c r="D179" s="1" t="s">
        <v>127</v>
      </c>
      <c r="E179" s="1">
        <v>1925</v>
      </c>
      <c r="F179" s="1"/>
      <c r="G179" s="1"/>
      <c r="H179" s="1"/>
      <c r="I179" s="1"/>
      <c r="J179" s="1">
        <f t="shared" si="2"/>
        <v>0</v>
      </c>
      <c r="K179" s="1"/>
    </row>
    <row r="180" spans="1:11" ht="20.25" customHeight="1" x14ac:dyDescent="0.3">
      <c r="A180" s="1">
        <v>178</v>
      </c>
      <c r="B180" s="10">
        <v>46201</v>
      </c>
      <c r="C180" s="1" t="s">
        <v>124</v>
      </c>
      <c r="D180" s="1" t="s">
        <v>127</v>
      </c>
      <c r="E180" s="1">
        <v>1925</v>
      </c>
      <c r="F180" s="1"/>
      <c r="G180" s="1"/>
      <c r="H180" s="1"/>
      <c r="I180" s="1"/>
      <c r="J180" s="1">
        <f t="shared" si="2"/>
        <v>0</v>
      </c>
      <c r="K180" s="1"/>
    </row>
    <row r="181" spans="1:11" ht="20.25" customHeight="1" x14ac:dyDescent="0.3">
      <c r="A181" s="1">
        <v>179</v>
      </c>
      <c r="B181" s="10">
        <v>46202</v>
      </c>
      <c r="C181" s="1" t="s">
        <v>124</v>
      </c>
      <c r="D181" s="1" t="s">
        <v>127</v>
      </c>
      <c r="E181" s="1">
        <v>1925</v>
      </c>
      <c r="F181" s="1"/>
      <c r="G181" s="1"/>
      <c r="H181" s="1"/>
      <c r="I181" s="1"/>
      <c r="J181" s="1">
        <f t="shared" si="2"/>
        <v>0</v>
      </c>
      <c r="K181" s="1"/>
    </row>
    <row r="182" spans="1:11" ht="20.25" customHeight="1" x14ac:dyDescent="0.3">
      <c r="A182" s="1">
        <v>180</v>
      </c>
      <c r="B182" s="10">
        <v>46203</v>
      </c>
      <c r="C182" s="1" t="s">
        <v>124</v>
      </c>
      <c r="D182" s="1" t="s">
        <v>127</v>
      </c>
      <c r="E182" s="1">
        <v>1925</v>
      </c>
      <c r="F182" s="1"/>
      <c r="G182" s="1"/>
      <c r="H182" s="1"/>
      <c r="I182" s="1"/>
      <c r="J182" s="1">
        <f t="shared" si="2"/>
        <v>0</v>
      </c>
      <c r="K182" s="1"/>
    </row>
    <row r="183" spans="1:11" ht="20.25" customHeight="1" x14ac:dyDescent="0.3">
      <c r="A183" s="1">
        <v>181</v>
      </c>
      <c r="B183" s="10">
        <v>46204</v>
      </c>
      <c r="C183" s="1" t="s">
        <v>124</v>
      </c>
      <c r="D183" s="1" t="s">
        <v>127</v>
      </c>
      <c r="E183" s="1">
        <v>1925</v>
      </c>
      <c r="F183" s="1"/>
      <c r="G183" s="1"/>
      <c r="H183" s="1"/>
      <c r="I183" s="1"/>
      <c r="J183" s="1">
        <f t="shared" si="2"/>
        <v>0</v>
      </c>
      <c r="K183" s="1"/>
    </row>
    <row r="184" spans="1:11" ht="20.25" customHeight="1" x14ac:dyDescent="0.3">
      <c r="A184" s="1">
        <v>182</v>
      </c>
      <c r="B184" s="10">
        <v>46205</v>
      </c>
      <c r="C184" s="1" t="s">
        <v>124</v>
      </c>
      <c r="D184" s="1" t="s">
        <v>127</v>
      </c>
      <c r="E184" s="1">
        <v>1925</v>
      </c>
      <c r="F184" s="1"/>
      <c r="G184" s="1"/>
      <c r="H184" s="1"/>
      <c r="I184" s="1"/>
      <c r="J184" s="1">
        <f t="shared" si="2"/>
        <v>0</v>
      </c>
      <c r="K184" s="1"/>
    </row>
    <row r="185" spans="1:11" ht="20.25" customHeight="1" x14ac:dyDescent="0.3">
      <c r="A185" s="1">
        <v>183</v>
      </c>
      <c r="B185" s="10">
        <v>46206</v>
      </c>
      <c r="C185" s="1" t="s">
        <v>124</v>
      </c>
      <c r="D185" s="1" t="s">
        <v>127</v>
      </c>
      <c r="E185" s="1">
        <v>1925</v>
      </c>
      <c r="F185" s="1"/>
      <c r="G185" s="1"/>
      <c r="H185" s="1"/>
      <c r="I185" s="1"/>
      <c r="J185" s="1">
        <f t="shared" si="2"/>
        <v>0</v>
      </c>
      <c r="K185" s="1"/>
    </row>
    <row r="186" spans="1:11" ht="20.25" customHeight="1" x14ac:dyDescent="0.3">
      <c r="A186" s="1">
        <v>184</v>
      </c>
      <c r="B186" s="10">
        <v>46207</v>
      </c>
      <c r="C186" s="1" t="s">
        <v>124</v>
      </c>
      <c r="D186" s="1" t="s">
        <v>127</v>
      </c>
      <c r="E186" s="1">
        <v>1925</v>
      </c>
      <c r="F186" s="1"/>
      <c r="G186" s="1"/>
      <c r="H186" s="1"/>
      <c r="I186" s="1"/>
      <c r="J186" s="1">
        <f t="shared" si="2"/>
        <v>0</v>
      </c>
      <c r="K186" s="1"/>
    </row>
    <row r="187" spans="1:11" ht="20.25" customHeight="1" x14ac:dyDescent="0.3">
      <c r="A187" s="1">
        <v>185</v>
      </c>
      <c r="B187" s="10">
        <v>46208</v>
      </c>
      <c r="C187" s="1" t="s">
        <v>124</v>
      </c>
      <c r="D187" s="1" t="s">
        <v>127</v>
      </c>
      <c r="E187" s="1">
        <v>1925</v>
      </c>
      <c r="F187" s="1"/>
      <c r="G187" s="1"/>
      <c r="H187" s="1"/>
      <c r="I187" s="1"/>
      <c r="J187" s="1">
        <f t="shared" si="2"/>
        <v>0</v>
      </c>
      <c r="K187" s="1"/>
    </row>
    <row r="188" spans="1:11" ht="20.25" customHeight="1" x14ac:dyDescent="0.3">
      <c r="A188" s="1">
        <v>186</v>
      </c>
      <c r="B188" s="10">
        <v>46209</v>
      </c>
      <c r="C188" s="1" t="s">
        <v>124</v>
      </c>
      <c r="D188" s="1" t="s">
        <v>127</v>
      </c>
      <c r="E188" s="1">
        <v>1925</v>
      </c>
      <c r="F188" s="1"/>
      <c r="G188" s="1"/>
      <c r="H188" s="1"/>
      <c r="I188" s="1"/>
      <c r="J188" s="1">
        <f t="shared" si="2"/>
        <v>0</v>
      </c>
      <c r="K188" s="1"/>
    </row>
    <row r="189" spans="1:11" ht="20.25" customHeight="1" x14ac:dyDescent="0.3">
      <c r="A189" s="1">
        <v>187</v>
      </c>
      <c r="B189" s="10">
        <v>46210</v>
      </c>
      <c r="C189" s="1" t="s">
        <v>124</v>
      </c>
      <c r="D189" s="1" t="s">
        <v>127</v>
      </c>
      <c r="E189" s="1">
        <v>1925</v>
      </c>
      <c r="F189" s="1"/>
      <c r="G189" s="1"/>
      <c r="H189" s="1"/>
      <c r="I189" s="1"/>
      <c r="J189" s="1">
        <f t="shared" si="2"/>
        <v>0</v>
      </c>
      <c r="K189" s="1"/>
    </row>
    <row r="190" spans="1:11" ht="20.25" customHeight="1" x14ac:dyDescent="0.3">
      <c r="A190" s="1">
        <v>188</v>
      </c>
      <c r="B190" s="10">
        <v>46211</v>
      </c>
      <c r="C190" s="1" t="s">
        <v>124</v>
      </c>
      <c r="D190" s="1" t="s">
        <v>127</v>
      </c>
      <c r="E190" s="1">
        <v>1925</v>
      </c>
      <c r="F190" s="1"/>
      <c r="G190" s="1"/>
      <c r="H190" s="1"/>
      <c r="I190" s="1"/>
      <c r="J190" s="1">
        <f t="shared" si="2"/>
        <v>0</v>
      </c>
      <c r="K190" s="1"/>
    </row>
    <row r="191" spans="1:11" ht="20.25" customHeight="1" x14ac:dyDescent="0.3">
      <c r="A191" s="1">
        <v>189</v>
      </c>
      <c r="B191" s="10">
        <v>46212</v>
      </c>
      <c r="C191" s="1" t="s">
        <v>124</v>
      </c>
      <c r="D191" s="1" t="s">
        <v>127</v>
      </c>
      <c r="E191" s="1">
        <v>1925</v>
      </c>
      <c r="F191" s="1"/>
      <c r="G191" s="1"/>
      <c r="H191" s="1"/>
      <c r="I191" s="1"/>
      <c r="J191" s="1">
        <f t="shared" si="2"/>
        <v>0</v>
      </c>
      <c r="K191" s="1"/>
    </row>
    <row r="192" spans="1:11" ht="20.25" customHeight="1" x14ac:dyDescent="0.3">
      <c r="A192" s="1">
        <v>190</v>
      </c>
      <c r="B192" s="10">
        <v>46213</v>
      </c>
      <c r="C192" s="1" t="s">
        <v>124</v>
      </c>
      <c r="D192" s="1" t="s">
        <v>127</v>
      </c>
      <c r="E192" s="1">
        <v>1925</v>
      </c>
      <c r="F192" s="1"/>
      <c r="G192" s="1"/>
      <c r="H192" s="1"/>
      <c r="I192" s="1"/>
      <c r="J192" s="1">
        <f t="shared" si="2"/>
        <v>0</v>
      </c>
      <c r="K192" s="1"/>
    </row>
    <row r="193" spans="1:11" ht="20.25" customHeight="1" x14ac:dyDescent="0.3">
      <c r="A193" s="1">
        <v>191</v>
      </c>
      <c r="B193" s="10">
        <v>46214</v>
      </c>
      <c r="C193" s="1" t="s">
        <v>124</v>
      </c>
      <c r="D193" s="1" t="s">
        <v>127</v>
      </c>
      <c r="E193" s="1">
        <v>1925</v>
      </c>
      <c r="F193" s="1"/>
      <c r="G193" s="1"/>
      <c r="H193" s="1"/>
      <c r="I193" s="1"/>
      <c r="J193" s="1">
        <f t="shared" si="2"/>
        <v>0</v>
      </c>
      <c r="K193" s="1"/>
    </row>
    <row r="194" spans="1:11" ht="20.25" customHeight="1" x14ac:dyDescent="0.3">
      <c r="A194" s="1">
        <v>192</v>
      </c>
      <c r="B194" s="10">
        <v>46215</v>
      </c>
      <c r="C194" s="1" t="s">
        <v>124</v>
      </c>
      <c r="D194" s="1" t="s">
        <v>127</v>
      </c>
      <c r="E194" s="1">
        <v>1925</v>
      </c>
      <c r="F194" s="1"/>
      <c r="G194" s="1"/>
      <c r="H194" s="1"/>
      <c r="I194" s="1"/>
      <c r="J194" s="1">
        <f t="shared" si="2"/>
        <v>0</v>
      </c>
      <c r="K194" s="1"/>
    </row>
    <row r="195" spans="1:11" ht="20.25" customHeight="1" x14ac:dyDescent="0.3">
      <c r="A195" s="1">
        <v>193</v>
      </c>
      <c r="B195" s="10">
        <v>46216</v>
      </c>
      <c r="C195" s="1" t="s">
        <v>124</v>
      </c>
      <c r="D195" s="1" t="s">
        <v>127</v>
      </c>
      <c r="E195" s="1">
        <v>1925</v>
      </c>
      <c r="F195" s="1"/>
      <c r="G195" s="1"/>
      <c r="H195" s="1"/>
      <c r="I195" s="1"/>
      <c r="J195" s="1">
        <f t="shared" si="2"/>
        <v>0</v>
      </c>
      <c r="K195" s="1"/>
    </row>
    <row r="196" spans="1:11" ht="20.25" customHeight="1" x14ac:dyDescent="0.3">
      <c r="A196" s="1">
        <v>194</v>
      </c>
      <c r="B196" s="10">
        <v>46217</v>
      </c>
      <c r="C196" s="1" t="s">
        <v>124</v>
      </c>
      <c r="D196" s="1" t="s">
        <v>127</v>
      </c>
      <c r="E196" s="1">
        <v>1925</v>
      </c>
      <c r="F196" s="1"/>
      <c r="G196" s="1"/>
      <c r="H196" s="1"/>
      <c r="I196" s="1"/>
      <c r="J196" s="1">
        <f t="shared" ref="J196:J259" si="3">E196*F196-G196-H196+I196</f>
        <v>0</v>
      </c>
      <c r="K196" s="1"/>
    </row>
    <row r="197" spans="1:11" ht="20.25" customHeight="1" x14ac:dyDescent="0.3">
      <c r="A197" s="1">
        <v>195</v>
      </c>
      <c r="B197" s="10">
        <v>46218</v>
      </c>
      <c r="C197" s="1" t="s">
        <v>124</v>
      </c>
      <c r="D197" s="1" t="s">
        <v>127</v>
      </c>
      <c r="E197" s="1">
        <v>1925</v>
      </c>
      <c r="F197" s="1"/>
      <c r="G197" s="1"/>
      <c r="H197" s="1"/>
      <c r="I197" s="1"/>
      <c r="J197" s="1">
        <f t="shared" si="3"/>
        <v>0</v>
      </c>
      <c r="K197" s="1"/>
    </row>
    <row r="198" spans="1:11" ht="20.25" customHeight="1" x14ac:dyDescent="0.3">
      <c r="A198" s="1">
        <v>196</v>
      </c>
      <c r="B198" s="10">
        <v>46219</v>
      </c>
      <c r="C198" s="1" t="s">
        <v>124</v>
      </c>
      <c r="D198" s="1" t="s">
        <v>127</v>
      </c>
      <c r="E198" s="1">
        <v>1925</v>
      </c>
      <c r="F198" s="1"/>
      <c r="G198" s="1"/>
      <c r="H198" s="1"/>
      <c r="I198" s="1"/>
      <c r="J198" s="1">
        <f t="shared" si="3"/>
        <v>0</v>
      </c>
      <c r="K198" s="1"/>
    </row>
    <row r="199" spans="1:11" ht="20.25" customHeight="1" x14ac:dyDescent="0.3">
      <c r="A199" s="1">
        <v>197</v>
      </c>
      <c r="B199" s="10">
        <v>46220</v>
      </c>
      <c r="C199" s="1" t="s">
        <v>124</v>
      </c>
      <c r="D199" s="1" t="s">
        <v>127</v>
      </c>
      <c r="E199" s="1">
        <v>1925</v>
      </c>
      <c r="F199" s="1"/>
      <c r="G199" s="1"/>
      <c r="H199" s="1"/>
      <c r="I199" s="1"/>
      <c r="J199" s="1">
        <f t="shared" si="3"/>
        <v>0</v>
      </c>
      <c r="K199" s="1"/>
    </row>
    <row r="200" spans="1:11" ht="20.25" customHeight="1" x14ac:dyDescent="0.3">
      <c r="A200" s="1">
        <v>198</v>
      </c>
      <c r="B200" s="10">
        <v>46221</v>
      </c>
      <c r="C200" s="1" t="s">
        <v>124</v>
      </c>
      <c r="D200" s="1" t="s">
        <v>127</v>
      </c>
      <c r="E200" s="1">
        <v>1925</v>
      </c>
      <c r="F200" s="1"/>
      <c r="G200" s="1"/>
      <c r="H200" s="1"/>
      <c r="I200" s="1"/>
      <c r="J200" s="1">
        <f t="shared" si="3"/>
        <v>0</v>
      </c>
      <c r="K200" s="1"/>
    </row>
    <row r="201" spans="1:11" ht="20.25" customHeight="1" x14ac:dyDescent="0.3">
      <c r="A201" s="1">
        <v>199</v>
      </c>
      <c r="B201" s="10">
        <v>46222</v>
      </c>
      <c r="C201" s="1" t="s">
        <v>124</v>
      </c>
      <c r="D201" s="1" t="s">
        <v>127</v>
      </c>
      <c r="E201" s="1">
        <v>1925</v>
      </c>
      <c r="F201" s="1"/>
      <c r="G201" s="1"/>
      <c r="H201" s="1"/>
      <c r="I201" s="1"/>
      <c r="J201" s="1">
        <f t="shared" si="3"/>
        <v>0</v>
      </c>
      <c r="K201" s="1"/>
    </row>
    <row r="202" spans="1:11" ht="20.25" customHeight="1" x14ac:dyDescent="0.3">
      <c r="A202" s="1">
        <v>200</v>
      </c>
      <c r="B202" s="10">
        <v>46223</v>
      </c>
      <c r="C202" s="1" t="s">
        <v>124</v>
      </c>
      <c r="D202" s="1" t="s">
        <v>127</v>
      </c>
      <c r="E202" s="1">
        <v>1925</v>
      </c>
      <c r="F202" s="1"/>
      <c r="G202" s="1"/>
      <c r="H202" s="1"/>
      <c r="I202" s="1"/>
      <c r="J202" s="1">
        <f t="shared" si="3"/>
        <v>0</v>
      </c>
      <c r="K202" s="1"/>
    </row>
    <row r="203" spans="1:11" ht="20.25" customHeight="1" x14ac:dyDescent="0.3">
      <c r="A203" s="1">
        <v>201</v>
      </c>
      <c r="B203" s="10">
        <v>46224</v>
      </c>
      <c r="C203" s="1" t="s">
        <v>124</v>
      </c>
      <c r="D203" s="1" t="s">
        <v>127</v>
      </c>
      <c r="E203" s="1">
        <v>1925</v>
      </c>
      <c r="F203" s="1"/>
      <c r="G203" s="1"/>
      <c r="H203" s="1"/>
      <c r="I203" s="1"/>
      <c r="J203" s="1">
        <f t="shared" si="3"/>
        <v>0</v>
      </c>
      <c r="K203" s="1"/>
    </row>
    <row r="204" spans="1:11" ht="20.25" customHeight="1" x14ac:dyDescent="0.3">
      <c r="A204" s="1">
        <v>202</v>
      </c>
      <c r="B204" s="10">
        <v>46225</v>
      </c>
      <c r="C204" s="1" t="s">
        <v>124</v>
      </c>
      <c r="D204" s="1" t="s">
        <v>127</v>
      </c>
      <c r="E204" s="1">
        <v>1925</v>
      </c>
      <c r="F204" s="1"/>
      <c r="G204" s="1"/>
      <c r="H204" s="1"/>
      <c r="I204" s="1"/>
      <c r="J204" s="1">
        <f t="shared" si="3"/>
        <v>0</v>
      </c>
      <c r="K204" s="1"/>
    </row>
    <row r="205" spans="1:11" ht="20.25" customHeight="1" x14ac:dyDescent="0.3">
      <c r="A205" s="1">
        <v>203</v>
      </c>
      <c r="B205" s="10">
        <v>46226</v>
      </c>
      <c r="C205" s="1" t="s">
        <v>124</v>
      </c>
      <c r="D205" s="1" t="s">
        <v>127</v>
      </c>
      <c r="E205" s="1">
        <v>1925</v>
      </c>
      <c r="F205" s="1"/>
      <c r="G205" s="1"/>
      <c r="H205" s="1"/>
      <c r="I205" s="1"/>
      <c r="J205" s="1">
        <f t="shared" si="3"/>
        <v>0</v>
      </c>
      <c r="K205" s="1"/>
    </row>
    <row r="206" spans="1:11" ht="20.25" customHeight="1" x14ac:dyDescent="0.3">
      <c r="A206" s="1">
        <v>204</v>
      </c>
      <c r="B206" s="10">
        <v>46227</v>
      </c>
      <c r="C206" s="1" t="s">
        <v>124</v>
      </c>
      <c r="D206" s="1" t="s">
        <v>127</v>
      </c>
      <c r="E206" s="1">
        <v>1925</v>
      </c>
      <c r="F206" s="1"/>
      <c r="G206" s="1"/>
      <c r="H206" s="1"/>
      <c r="I206" s="1"/>
      <c r="J206" s="1">
        <f t="shared" si="3"/>
        <v>0</v>
      </c>
      <c r="K206" s="1"/>
    </row>
    <row r="207" spans="1:11" ht="20.25" customHeight="1" x14ac:dyDescent="0.3">
      <c r="A207" s="1">
        <v>205</v>
      </c>
      <c r="B207" s="10">
        <v>46228</v>
      </c>
      <c r="C207" s="1" t="s">
        <v>124</v>
      </c>
      <c r="D207" s="1" t="s">
        <v>127</v>
      </c>
      <c r="E207" s="1">
        <v>1925</v>
      </c>
      <c r="F207" s="1"/>
      <c r="G207" s="1"/>
      <c r="H207" s="1"/>
      <c r="I207" s="1"/>
      <c r="J207" s="1">
        <f t="shared" si="3"/>
        <v>0</v>
      </c>
      <c r="K207" s="1"/>
    </row>
    <row r="208" spans="1:11" ht="20.25" customHeight="1" x14ac:dyDescent="0.3">
      <c r="A208" s="1">
        <v>206</v>
      </c>
      <c r="B208" s="10">
        <v>46229</v>
      </c>
      <c r="C208" s="1" t="s">
        <v>124</v>
      </c>
      <c r="D208" s="1" t="s">
        <v>127</v>
      </c>
      <c r="E208" s="1">
        <v>1925</v>
      </c>
      <c r="F208" s="1"/>
      <c r="G208" s="1"/>
      <c r="H208" s="1"/>
      <c r="I208" s="1"/>
      <c r="J208" s="1">
        <f t="shared" si="3"/>
        <v>0</v>
      </c>
      <c r="K208" s="1"/>
    </row>
    <row r="209" spans="1:11" ht="20.25" customHeight="1" x14ac:dyDescent="0.3">
      <c r="A209" s="1">
        <v>207</v>
      </c>
      <c r="B209" s="10">
        <v>46230</v>
      </c>
      <c r="C209" s="1" t="s">
        <v>124</v>
      </c>
      <c r="D209" s="1" t="s">
        <v>127</v>
      </c>
      <c r="E209" s="1">
        <v>1925</v>
      </c>
      <c r="F209" s="1"/>
      <c r="G209" s="1"/>
      <c r="H209" s="1"/>
      <c r="I209" s="1"/>
      <c r="J209" s="1">
        <f t="shared" si="3"/>
        <v>0</v>
      </c>
      <c r="K209" s="1"/>
    </row>
    <row r="210" spans="1:11" ht="20.25" customHeight="1" x14ac:dyDescent="0.3">
      <c r="A210" s="1">
        <v>208</v>
      </c>
      <c r="B210" s="10">
        <v>46231</v>
      </c>
      <c r="C210" s="1" t="s">
        <v>124</v>
      </c>
      <c r="D210" s="1" t="s">
        <v>127</v>
      </c>
      <c r="E210" s="1">
        <v>1925</v>
      </c>
      <c r="F210" s="1"/>
      <c r="G210" s="1"/>
      <c r="H210" s="1"/>
      <c r="I210" s="1"/>
      <c r="J210" s="1">
        <f t="shared" si="3"/>
        <v>0</v>
      </c>
      <c r="K210" s="1"/>
    </row>
    <row r="211" spans="1:11" ht="20.25" customHeight="1" x14ac:dyDescent="0.3">
      <c r="A211" s="1">
        <v>209</v>
      </c>
      <c r="B211" s="10">
        <v>46232</v>
      </c>
      <c r="C211" s="1" t="s">
        <v>124</v>
      </c>
      <c r="D211" s="1" t="s">
        <v>127</v>
      </c>
      <c r="E211" s="1">
        <v>1925</v>
      </c>
      <c r="F211" s="1"/>
      <c r="G211" s="1"/>
      <c r="H211" s="1"/>
      <c r="I211" s="1"/>
      <c r="J211" s="1">
        <f t="shared" si="3"/>
        <v>0</v>
      </c>
      <c r="K211" s="1"/>
    </row>
    <row r="212" spans="1:11" ht="20.25" customHeight="1" x14ac:dyDescent="0.3">
      <c r="A212" s="1">
        <v>210</v>
      </c>
      <c r="B212" s="10">
        <v>46233</v>
      </c>
      <c r="C212" s="1" t="s">
        <v>124</v>
      </c>
      <c r="D212" s="1" t="s">
        <v>127</v>
      </c>
      <c r="E212" s="1">
        <v>1925</v>
      </c>
      <c r="F212" s="1"/>
      <c r="G212" s="1"/>
      <c r="H212" s="1"/>
      <c r="I212" s="1"/>
      <c r="J212" s="1">
        <f t="shared" si="3"/>
        <v>0</v>
      </c>
      <c r="K212" s="1"/>
    </row>
    <row r="213" spans="1:11" ht="20.25" customHeight="1" x14ac:dyDescent="0.3">
      <c r="A213" s="1">
        <v>211</v>
      </c>
      <c r="B213" s="10">
        <v>46234</v>
      </c>
      <c r="C213" s="1" t="s">
        <v>124</v>
      </c>
      <c r="D213" s="1" t="s">
        <v>127</v>
      </c>
      <c r="E213" s="1">
        <v>1925</v>
      </c>
      <c r="F213" s="1"/>
      <c r="G213" s="1"/>
      <c r="H213" s="1"/>
      <c r="I213" s="1"/>
      <c r="J213" s="1">
        <f t="shared" si="3"/>
        <v>0</v>
      </c>
      <c r="K213" s="1"/>
    </row>
    <row r="214" spans="1:11" ht="20.25" customHeight="1" x14ac:dyDescent="0.3">
      <c r="A214" s="1">
        <v>212</v>
      </c>
      <c r="B214" s="10">
        <v>46235</v>
      </c>
      <c r="C214" s="1" t="s">
        <v>124</v>
      </c>
      <c r="D214" s="1" t="s">
        <v>127</v>
      </c>
      <c r="E214" s="1">
        <v>1925</v>
      </c>
      <c r="F214" s="1"/>
      <c r="G214" s="1"/>
      <c r="H214" s="1"/>
      <c r="I214" s="1"/>
      <c r="J214" s="1">
        <f t="shared" si="3"/>
        <v>0</v>
      </c>
      <c r="K214" s="1"/>
    </row>
    <row r="215" spans="1:11" ht="20.25" customHeight="1" x14ac:dyDescent="0.3">
      <c r="A215" s="1">
        <v>213</v>
      </c>
      <c r="B215" s="10">
        <v>46236</v>
      </c>
      <c r="C215" s="1" t="s">
        <v>124</v>
      </c>
      <c r="D215" s="1" t="s">
        <v>127</v>
      </c>
      <c r="E215" s="1">
        <v>1925</v>
      </c>
      <c r="F215" s="1"/>
      <c r="G215" s="1"/>
      <c r="H215" s="1"/>
      <c r="I215" s="1"/>
      <c r="J215" s="1">
        <f t="shared" si="3"/>
        <v>0</v>
      </c>
      <c r="K215" s="1"/>
    </row>
    <row r="216" spans="1:11" ht="20.25" customHeight="1" x14ac:dyDescent="0.3">
      <c r="A216" s="1">
        <v>214</v>
      </c>
      <c r="B216" s="10">
        <v>46237</v>
      </c>
      <c r="C216" s="1" t="s">
        <v>124</v>
      </c>
      <c r="D216" s="1" t="s">
        <v>127</v>
      </c>
      <c r="E216" s="1">
        <v>1925</v>
      </c>
      <c r="F216" s="1"/>
      <c r="G216" s="1"/>
      <c r="H216" s="1"/>
      <c r="I216" s="1"/>
      <c r="J216" s="1">
        <f t="shared" si="3"/>
        <v>0</v>
      </c>
      <c r="K216" s="1"/>
    </row>
    <row r="217" spans="1:11" ht="20.25" customHeight="1" x14ac:dyDescent="0.3">
      <c r="A217" s="1">
        <v>215</v>
      </c>
      <c r="B217" s="10">
        <v>46238</v>
      </c>
      <c r="C217" s="1" t="s">
        <v>124</v>
      </c>
      <c r="D217" s="1" t="s">
        <v>127</v>
      </c>
      <c r="E217" s="1">
        <v>1925</v>
      </c>
      <c r="F217" s="1"/>
      <c r="G217" s="1"/>
      <c r="H217" s="1"/>
      <c r="I217" s="1"/>
      <c r="J217" s="1">
        <f t="shared" si="3"/>
        <v>0</v>
      </c>
      <c r="K217" s="1"/>
    </row>
    <row r="218" spans="1:11" ht="20.25" customHeight="1" x14ac:dyDescent="0.3">
      <c r="A218" s="1">
        <v>216</v>
      </c>
      <c r="B218" s="10">
        <v>46239</v>
      </c>
      <c r="C218" s="1" t="s">
        <v>124</v>
      </c>
      <c r="D218" s="1" t="s">
        <v>127</v>
      </c>
      <c r="E218" s="1">
        <v>1925</v>
      </c>
      <c r="F218" s="1"/>
      <c r="G218" s="1"/>
      <c r="H218" s="1"/>
      <c r="I218" s="1"/>
      <c r="J218" s="1">
        <f t="shared" si="3"/>
        <v>0</v>
      </c>
      <c r="K218" s="1"/>
    </row>
    <row r="219" spans="1:11" ht="20.25" customHeight="1" x14ac:dyDescent="0.3">
      <c r="A219" s="1">
        <v>217</v>
      </c>
      <c r="B219" s="10">
        <v>46240</v>
      </c>
      <c r="C219" s="1" t="s">
        <v>124</v>
      </c>
      <c r="D219" s="1" t="s">
        <v>127</v>
      </c>
      <c r="E219" s="1">
        <v>1925</v>
      </c>
      <c r="F219" s="1"/>
      <c r="G219" s="1"/>
      <c r="H219" s="1"/>
      <c r="I219" s="1"/>
      <c r="J219" s="1">
        <f t="shared" si="3"/>
        <v>0</v>
      </c>
      <c r="K219" s="1"/>
    </row>
    <row r="220" spans="1:11" ht="20.25" customHeight="1" x14ac:dyDescent="0.3">
      <c r="A220" s="1">
        <v>218</v>
      </c>
      <c r="B220" s="10">
        <v>46241</v>
      </c>
      <c r="C220" s="1" t="s">
        <v>124</v>
      </c>
      <c r="D220" s="1" t="s">
        <v>127</v>
      </c>
      <c r="E220" s="1">
        <v>1925</v>
      </c>
      <c r="F220" s="1"/>
      <c r="G220" s="1"/>
      <c r="H220" s="1"/>
      <c r="I220" s="1"/>
      <c r="J220" s="1">
        <f t="shared" si="3"/>
        <v>0</v>
      </c>
      <c r="K220" s="1"/>
    </row>
    <row r="221" spans="1:11" ht="20.25" customHeight="1" x14ac:dyDescent="0.3">
      <c r="A221" s="1">
        <v>219</v>
      </c>
      <c r="B221" s="10">
        <v>46242</v>
      </c>
      <c r="C221" s="1" t="s">
        <v>124</v>
      </c>
      <c r="D221" s="1" t="s">
        <v>127</v>
      </c>
      <c r="E221" s="1">
        <v>1925</v>
      </c>
      <c r="F221" s="1"/>
      <c r="G221" s="1"/>
      <c r="H221" s="1"/>
      <c r="I221" s="1"/>
      <c r="J221" s="1">
        <f t="shared" si="3"/>
        <v>0</v>
      </c>
      <c r="K221" s="1"/>
    </row>
    <row r="222" spans="1:11" ht="20.25" customHeight="1" x14ac:dyDescent="0.3">
      <c r="A222" s="1">
        <v>220</v>
      </c>
      <c r="B222" s="10">
        <v>46243</v>
      </c>
      <c r="C222" s="1" t="s">
        <v>124</v>
      </c>
      <c r="D222" s="1" t="s">
        <v>127</v>
      </c>
      <c r="E222" s="1">
        <v>1925</v>
      </c>
      <c r="F222" s="1"/>
      <c r="G222" s="1"/>
      <c r="H222" s="1"/>
      <c r="I222" s="1"/>
      <c r="J222" s="1">
        <f t="shared" si="3"/>
        <v>0</v>
      </c>
      <c r="K222" s="1"/>
    </row>
    <row r="223" spans="1:11" ht="20.25" customHeight="1" x14ac:dyDescent="0.3">
      <c r="A223" s="1">
        <v>221</v>
      </c>
      <c r="B223" s="10">
        <v>46244</v>
      </c>
      <c r="C223" s="1" t="s">
        <v>124</v>
      </c>
      <c r="D223" s="1" t="s">
        <v>127</v>
      </c>
      <c r="E223" s="1">
        <v>1925</v>
      </c>
      <c r="F223" s="1"/>
      <c r="G223" s="1"/>
      <c r="H223" s="1"/>
      <c r="I223" s="1"/>
      <c r="J223" s="1">
        <f t="shared" si="3"/>
        <v>0</v>
      </c>
      <c r="K223" s="1"/>
    </row>
    <row r="224" spans="1:11" ht="20.25" customHeight="1" x14ac:dyDescent="0.3">
      <c r="A224" s="1">
        <v>222</v>
      </c>
      <c r="B224" s="10">
        <v>46245</v>
      </c>
      <c r="C224" s="1" t="s">
        <v>124</v>
      </c>
      <c r="D224" s="1" t="s">
        <v>127</v>
      </c>
      <c r="E224" s="1">
        <v>1925</v>
      </c>
      <c r="F224" s="1"/>
      <c r="G224" s="1"/>
      <c r="H224" s="1"/>
      <c r="I224" s="1"/>
      <c r="J224" s="1">
        <f t="shared" si="3"/>
        <v>0</v>
      </c>
      <c r="K224" s="1"/>
    </row>
    <row r="225" spans="1:11" ht="20.25" customHeight="1" x14ac:dyDescent="0.3">
      <c r="A225" s="1">
        <v>223</v>
      </c>
      <c r="B225" s="10">
        <v>46246</v>
      </c>
      <c r="C225" s="1" t="s">
        <v>124</v>
      </c>
      <c r="D225" s="1" t="s">
        <v>127</v>
      </c>
      <c r="E225" s="1">
        <v>1925</v>
      </c>
      <c r="F225" s="1"/>
      <c r="G225" s="1"/>
      <c r="H225" s="1"/>
      <c r="I225" s="1"/>
      <c r="J225" s="1">
        <f t="shared" si="3"/>
        <v>0</v>
      </c>
      <c r="K225" s="1"/>
    </row>
    <row r="226" spans="1:11" ht="20.25" customHeight="1" x14ac:dyDescent="0.3">
      <c r="A226" s="1">
        <v>224</v>
      </c>
      <c r="B226" s="10">
        <v>46247</v>
      </c>
      <c r="C226" s="1" t="s">
        <v>124</v>
      </c>
      <c r="D226" s="1" t="s">
        <v>127</v>
      </c>
      <c r="E226" s="1">
        <v>1925</v>
      </c>
      <c r="F226" s="1"/>
      <c r="G226" s="1"/>
      <c r="H226" s="1"/>
      <c r="I226" s="1"/>
      <c r="J226" s="1">
        <f t="shared" si="3"/>
        <v>0</v>
      </c>
      <c r="K226" s="1"/>
    </row>
    <row r="227" spans="1:11" ht="20.25" customHeight="1" x14ac:dyDescent="0.3">
      <c r="A227" s="1">
        <v>225</v>
      </c>
      <c r="B227" s="10">
        <v>46248</v>
      </c>
      <c r="C227" s="1" t="s">
        <v>124</v>
      </c>
      <c r="D227" s="1" t="s">
        <v>127</v>
      </c>
      <c r="E227" s="1">
        <v>1925</v>
      </c>
      <c r="F227" s="1"/>
      <c r="G227" s="1"/>
      <c r="H227" s="1"/>
      <c r="I227" s="1"/>
      <c r="J227" s="1">
        <f t="shared" si="3"/>
        <v>0</v>
      </c>
      <c r="K227" s="1"/>
    </row>
    <row r="228" spans="1:11" ht="20.25" customHeight="1" x14ac:dyDescent="0.3">
      <c r="A228" s="1">
        <v>226</v>
      </c>
      <c r="B228" s="10">
        <v>46249</v>
      </c>
      <c r="C228" s="1" t="s">
        <v>124</v>
      </c>
      <c r="D228" s="1" t="s">
        <v>127</v>
      </c>
      <c r="E228" s="1">
        <v>1925</v>
      </c>
      <c r="F228" s="1"/>
      <c r="G228" s="1"/>
      <c r="H228" s="1"/>
      <c r="I228" s="1"/>
      <c r="J228" s="1">
        <f t="shared" si="3"/>
        <v>0</v>
      </c>
      <c r="K228" s="1"/>
    </row>
    <row r="229" spans="1:11" ht="20.25" customHeight="1" x14ac:dyDescent="0.3">
      <c r="A229" s="1">
        <v>227</v>
      </c>
      <c r="B229" s="10">
        <v>46250</v>
      </c>
      <c r="C229" s="1" t="s">
        <v>124</v>
      </c>
      <c r="D229" s="1" t="s">
        <v>127</v>
      </c>
      <c r="E229" s="1">
        <v>1925</v>
      </c>
      <c r="F229" s="1"/>
      <c r="G229" s="1"/>
      <c r="H229" s="1"/>
      <c r="I229" s="1"/>
      <c r="J229" s="1">
        <f t="shared" si="3"/>
        <v>0</v>
      </c>
      <c r="K229" s="1"/>
    </row>
    <row r="230" spans="1:11" ht="20.25" customHeight="1" x14ac:dyDescent="0.3">
      <c r="A230" s="1">
        <v>228</v>
      </c>
      <c r="B230" s="10">
        <v>46251</v>
      </c>
      <c r="C230" s="1" t="s">
        <v>124</v>
      </c>
      <c r="D230" s="1" t="s">
        <v>127</v>
      </c>
      <c r="E230" s="1">
        <v>1925</v>
      </c>
      <c r="F230" s="1"/>
      <c r="G230" s="1"/>
      <c r="H230" s="1"/>
      <c r="I230" s="1"/>
      <c r="J230" s="1">
        <f t="shared" si="3"/>
        <v>0</v>
      </c>
      <c r="K230" s="1"/>
    </row>
    <row r="231" spans="1:11" ht="20.25" customHeight="1" x14ac:dyDescent="0.3">
      <c r="A231" s="1">
        <v>229</v>
      </c>
      <c r="B231" s="10">
        <v>46252</v>
      </c>
      <c r="C231" s="1" t="s">
        <v>124</v>
      </c>
      <c r="D231" s="1" t="s">
        <v>127</v>
      </c>
      <c r="E231" s="1">
        <v>1925</v>
      </c>
      <c r="F231" s="1"/>
      <c r="G231" s="1"/>
      <c r="H231" s="1"/>
      <c r="I231" s="1"/>
      <c r="J231" s="1">
        <f t="shared" si="3"/>
        <v>0</v>
      </c>
      <c r="K231" s="1"/>
    </row>
    <row r="232" spans="1:11" ht="20.25" customHeight="1" x14ac:dyDescent="0.3">
      <c r="A232" s="1">
        <v>230</v>
      </c>
      <c r="B232" s="10">
        <v>46253</v>
      </c>
      <c r="C232" s="1" t="s">
        <v>124</v>
      </c>
      <c r="D232" s="1" t="s">
        <v>127</v>
      </c>
      <c r="E232" s="1">
        <v>1925</v>
      </c>
      <c r="F232" s="1"/>
      <c r="G232" s="1"/>
      <c r="H232" s="1"/>
      <c r="I232" s="1"/>
      <c r="J232" s="1">
        <f t="shared" si="3"/>
        <v>0</v>
      </c>
      <c r="K232" s="1"/>
    </row>
    <row r="233" spans="1:11" ht="20.25" customHeight="1" x14ac:dyDescent="0.3">
      <c r="A233" s="1">
        <v>231</v>
      </c>
      <c r="B233" s="10">
        <v>46254</v>
      </c>
      <c r="C233" s="1" t="s">
        <v>124</v>
      </c>
      <c r="D233" s="1" t="s">
        <v>127</v>
      </c>
      <c r="E233" s="1">
        <v>1925</v>
      </c>
      <c r="F233" s="1"/>
      <c r="G233" s="1"/>
      <c r="H233" s="1"/>
      <c r="I233" s="1"/>
      <c r="J233" s="1">
        <f t="shared" si="3"/>
        <v>0</v>
      </c>
      <c r="K233" s="1"/>
    </row>
    <row r="234" spans="1:11" ht="20.25" customHeight="1" x14ac:dyDescent="0.3">
      <c r="A234" s="1">
        <v>232</v>
      </c>
      <c r="B234" s="10">
        <v>46255</v>
      </c>
      <c r="C234" s="1" t="s">
        <v>124</v>
      </c>
      <c r="D234" s="1" t="s">
        <v>127</v>
      </c>
      <c r="E234" s="1">
        <v>1925</v>
      </c>
      <c r="F234" s="1"/>
      <c r="G234" s="1"/>
      <c r="H234" s="1"/>
      <c r="I234" s="1"/>
      <c r="J234" s="1">
        <f t="shared" si="3"/>
        <v>0</v>
      </c>
      <c r="K234" s="1"/>
    </row>
    <row r="235" spans="1:11" ht="20.25" customHeight="1" x14ac:dyDescent="0.3">
      <c r="A235" s="1">
        <v>233</v>
      </c>
      <c r="B235" s="10">
        <v>46256</v>
      </c>
      <c r="C235" s="1" t="s">
        <v>124</v>
      </c>
      <c r="D235" s="1" t="s">
        <v>127</v>
      </c>
      <c r="E235" s="1">
        <v>1925</v>
      </c>
      <c r="F235" s="1"/>
      <c r="G235" s="1"/>
      <c r="H235" s="1"/>
      <c r="I235" s="1"/>
      <c r="J235" s="1">
        <f t="shared" si="3"/>
        <v>0</v>
      </c>
      <c r="K235" s="1"/>
    </row>
    <row r="236" spans="1:11" ht="20.25" customHeight="1" x14ac:dyDescent="0.3">
      <c r="A236" s="1">
        <v>234</v>
      </c>
      <c r="B236" s="10">
        <v>46257</v>
      </c>
      <c r="C236" s="1" t="s">
        <v>124</v>
      </c>
      <c r="D236" s="1" t="s">
        <v>127</v>
      </c>
      <c r="E236" s="1">
        <v>1925</v>
      </c>
      <c r="F236" s="1"/>
      <c r="G236" s="1"/>
      <c r="H236" s="1"/>
      <c r="I236" s="1"/>
      <c r="J236" s="1">
        <f t="shared" si="3"/>
        <v>0</v>
      </c>
      <c r="K236" s="1"/>
    </row>
    <row r="237" spans="1:11" ht="20.25" customHeight="1" x14ac:dyDescent="0.3">
      <c r="A237" s="1">
        <v>235</v>
      </c>
      <c r="B237" s="10">
        <v>46258</v>
      </c>
      <c r="C237" s="1" t="s">
        <v>124</v>
      </c>
      <c r="D237" s="1" t="s">
        <v>127</v>
      </c>
      <c r="E237" s="1">
        <v>1925</v>
      </c>
      <c r="F237" s="1"/>
      <c r="G237" s="1"/>
      <c r="H237" s="1"/>
      <c r="I237" s="1"/>
      <c r="J237" s="1">
        <f t="shared" si="3"/>
        <v>0</v>
      </c>
      <c r="K237" s="1"/>
    </row>
    <row r="238" spans="1:11" ht="20.25" customHeight="1" x14ac:dyDescent="0.3">
      <c r="A238" s="1">
        <v>236</v>
      </c>
      <c r="B238" s="10">
        <v>46259</v>
      </c>
      <c r="C238" s="1" t="s">
        <v>124</v>
      </c>
      <c r="D238" s="1" t="s">
        <v>127</v>
      </c>
      <c r="E238" s="1">
        <v>1925</v>
      </c>
      <c r="F238" s="1"/>
      <c r="G238" s="1"/>
      <c r="H238" s="1"/>
      <c r="I238" s="1"/>
      <c r="J238" s="1">
        <f t="shared" si="3"/>
        <v>0</v>
      </c>
      <c r="K238" s="1"/>
    </row>
    <row r="239" spans="1:11" ht="20.25" customHeight="1" x14ac:dyDescent="0.3">
      <c r="A239" s="1">
        <v>237</v>
      </c>
      <c r="B239" s="10">
        <v>46260</v>
      </c>
      <c r="C239" s="1" t="s">
        <v>124</v>
      </c>
      <c r="D239" s="1" t="s">
        <v>127</v>
      </c>
      <c r="E239" s="1">
        <v>1925</v>
      </c>
      <c r="F239" s="1"/>
      <c r="G239" s="1"/>
      <c r="H239" s="1"/>
      <c r="I239" s="1"/>
      <c r="J239" s="1">
        <f t="shared" si="3"/>
        <v>0</v>
      </c>
      <c r="K239" s="1"/>
    </row>
    <row r="240" spans="1:11" ht="20.25" customHeight="1" x14ac:dyDescent="0.3">
      <c r="A240" s="1">
        <v>238</v>
      </c>
      <c r="B240" s="10">
        <v>46261</v>
      </c>
      <c r="C240" s="1" t="s">
        <v>124</v>
      </c>
      <c r="D240" s="1" t="s">
        <v>127</v>
      </c>
      <c r="E240" s="1">
        <v>1925</v>
      </c>
      <c r="F240" s="1"/>
      <c r="G240" s="1"/>
      <c r="H240" s="1"/>
      <c r="I240" s="1"/>
      <c r="J240" s="1">
        <f t="shared" si="3"/>
        <v>0</v>
      </c>
      <c r="K240" s="1"/>
    </row>
    <row r="241" spans="1:11" ht="20.25" customHeight="1" x14ac:dyDescent="0.3">
      <c r="A241" s="1">
        <v>239</v>
      </c>
      <c r="B241" s="10">
        <v>46262</v>
      </c>
      <c r="C241" s="1" t="s">
        <v>124</v>
      </c>
      <c r="D241" s="1" t="s">
        <v>127</v>
      </c>
      <c r="E241" s="1">
        <v>1925</v>
      </c>
      <c r="F241" s="1"/>
      <c r="G241" s="1"/>
      <c r="H241" s="1"/>
      <c r="I241" s="1"/>
      <c r="J241" s="1">
        <f t="shared" si="3"/>
        <v>0</v>
      </c>
      <c r="K241" s="1"/>
    </row>
    <row r="242" spans="1:11" ht="20.25" customHeight="1" x14ac:dyDescent="0.3">
      <c r="A242" s="1">
        <v>240</v>
      </c>
      <c r="B242" s="10">
        <v>46263</v>
      </c>
      <c r="C242" s="1" t="s">
        <v>124</v>
      </c>
      <c r="D242" s="1" t="s">
        <v>127</v>
      </c>
      <c r="E242" s="1">
        <v>1925</v>
      </c>
      <c r="F242" s="1"/>
      <c r="G242" s="1"/>
      <c r="H242" s="1"/>
      <c r="I242" s="1"/>
      <c r="J242" s="1">
        <f t="shared" si="3"/>
        <v>0</v>
      </c>
      <c r="K242" s="1"/>
    </row>
    <row r="243" spans="1:11" ht="20.25" customHeight="1" x14ac:dyDescent="0.3">
      <c r="A243" s="1">
        <v>241</v>
      </c>
      <c r="B243" s="10">
        <v>46264</v>
      </c>
      <c r="C243" s="1" t="s">
        <v>124</v>
      </c>
      <c r="D243" s="1" t="s">
        <v>127</v>
      </c>
      <c r="E243" s="1">
        <v>1925</v>
      </c>
      <c r="F243" s="1"/>
      <c r="G243" s="1"/>
      <c r="H243" s="1"/>
      <c r="I243" s="1"/>
      <c r="J243" s="1">
        <f t="shared" si="3"/>
        <v>0</v>
      </c>
      <c r="K243" s="1"/>
    </row>
    <row r="244" spans="1:11" ht="20.25" customHeight="1" x14ac:dyDescent="0.3">
      <c r="A244" s="1">
        <v>242</v>
      </c>
      <c r="B244" s="10">
        <v>46265</v>
      </c>
      <c r="C244" s="1" t="s">
        <v>124</v>
      </c>
      <c r="D244" s="1" t="s">
        <v>127</v>
      </c>
      <c r="E244" s="1">
        <v>1925</v>
      </c>
      <c r="F244" s="1"/>
      <c r="G244" s="1"/>
      <c r="H244" s="1"/>
      <c r="I244" s="1"/>
      <c r="J244" s="1">
        <f t="shared" si="3"/>
        <v>0</v>
      </c>
      <c r="K244" s="1"/>
    </row>
    <row r="245" spans="1:11" ht="20.25" customHeight="1" x14ac:dyDescent="0.3">
      <c r="A245" s="1">
        <v>243</v>
      </c>
      <c r="B245" s="10">
        <v>46266</v>
      </c>
      <c r="C245" s="1" t="s">
        <v>124</v>
      </c>
      <c r="D245" s="1" t="s">
        <v>127</v>
      </c>
      <c r="E245" s="1">
        <v>1925</v>
      </c>
      <c r="F245" s="1"/>
      <c r="G245" s="1"/>
      <c r="H245" s="1"/>
      <c r="I245" s="1"/>
      <c r="J245" s="1">
        <f t="shared" si="3"/>
        <v>0</v>
      </c>
      <c r="K245" s="1"/>
    </row>
    <row r="246" spans="1:11" ht="20.25" customHeight="1" x14ac:dyDescent="0.3">
      <c r="A246" s="1">
        <v>244</v>
      </c>
      <c r="B246" s="10">
        <v>46267</v>
      </c>
      <c r="C246" s="1" t="s">
        <v>124</v>
      </c>
      <c r="D246" s="1" t="s">
        <v>127</v>
      </c>
      <c r="E246" s="1">
        <v>1925</v>
      </c>
      <c r="F246" s="1"/>
      <c r="G246" s="1"/>
      <c r="H246" s="1"/>
      <c r="I246" s="1"/>
      <c r="J246" s="1">
        <f t="shared" si="3"/>
        <v>0</v>
      </c>
      <c r="K246" s="1"/>
    </row>
    <row r="247" spans="1:11" ht="20.25" customHeight="1" x14ac:dyDescent="0.3">
      <c r="A247" s="1">
        <v>245</v>
      </c>
      <c r="B247" s="10">
        <v>46268</v>
      </c>
      <c r="C247" s="1" t="s">
        <v>124</v>
      </c>
      <c r="D247" s="1" t="s">
        <v>127</v>
      </c>
      <c r="E247" s="1">
        <v>1925</v>
      </c>
      <c r="F247" s="1"/>
      <c r="G247" s="1"/>
      <c r="H247" s="1"/>
      <c r="I247" s="1"/>
      <c r="J247" s="1">
        <f t="shared" si="3"/>
        <v>0</v>
      </c>
      <c r="K247" s="1"/>
    </row>
    <row r="248" spans="1:11" ht="20.25" customHeight="1" x14ac:dyDescent="0.3">
      <c r="A248" s="1">
        <v>246</v>
      </c>
      <c r="B248" s="10">
        <v>46269</v>
      </c>
      <c r="C248" s="1" t="s">
        <v>124</v>
      </c>
      <c r="D248" s="1" t="s">
        <v>127</v>
      </c>
      <c r="E248" s="1">
        <v>1925</v>
      </c>
      <c r="F248" s="1"/>
      <c r="G248" s="1"/>
      <c r="H248" s="1"/>
      <c r="I248" s="1"/>
      <c r="J248" s="1">
        <f t="shared" si="3"/>
        <v>0</v>
      </c>
      <c r="K248" s="1"/>
    </row>
    <row r="249" spans="1:11" ht="20.25" customHeight="1" x14ac:dyDescent="0.3">
      <c r="A249" s="1">
        <v>247</v>
      </c>
      <c r="B249" s="10">
        <v>46270</v>
      </c>
      <c r="C249" s="1" t="s">
        <v>124</v>
      </c>
      <c r="D249" s="1" t="s">
        <v>127</v>
      </c>
      <c r="E249" s="1">
        <v>1925</v>
      </c>
      <c r="F249" s="1"/>
      <c r="G249" s="1"/>
      <c r="H249" s="1"/>
      <c r="I249" s="1"/>
      <c r="J249" s="1">
        <f t="shared" si="3"/>
        <v>0</v>
      </c>
      <c r="K249" s="1"/>
    </row>
    <row r="250" spans="1:11" ht="20.25" customHeight="1" x14ac:dyDescent="0.3">
      <c r="A250" s="1">
        <v>248</v>
      </c>
      <c r="B250" s="10">
        <v>46271</v>
      </c>
      <c r="C250" s="1" t="s">
        <v>124</v>
      </c>
      <c r="D250" s="1" t="s">
        <v>127</v>
      </c>
      <c r="E250" s="1">
        <v>1925</v>
      </c>
      <c r="F250" s="1"/>
      <c r="G250" s="1"/>
      <c r="H250" s="1"/>
      <c r="I250" s="1"/>
      <c r="J250" s="1">
        <f t="shared" si="3"/>
        <v>0</v>
      </c>
      <c r="K250" s="1"/>
    </row>
    <row r="251" spans="1:11" ht="20.25" customHeight="1" x14ac:dyDescent="0.3">
      <c r="A251" s="1">
        <v>249</v>
      </c>
      <c r="B251" s="10">
        <v>46272</v>
      </c>
      <c r="C251" s="1" t="s">
        <v>124</v>
      </c>
      <c r="D251" s="1" t="s">
        <v>127</v>
      </c>
      <c r="E251" s="1">
        <v>1925</v>
      </c>
      <c r="F251" s="1"/>
      <c r="G251" s="1"/>
      <c r="H251" s="1"/>
      <c r="I251" s="1"/>
      <c r="J251" s="1">
        <f t="shared" si="3"/>
        <v>0</v>
      </c>
      <c r="K251" s="1"/>
    </row>
    <row r="252" spans="1:11" ht="20.25" customHeight="1" x14ac:dyDescent="0.3">
      <c r="A252" s="1">
        <v>250</v>
      </c>
      <c r="B252" s="10">
        <v>46273</v>
      </c>
      <c r="C252" s="1" t="s">
        <v>124</v>
      </c>
      <c r="D252" s="1" t="s">
        <v>127</v>
      </c>
      <c r="E252" s="1">
        <v>1925</v>
      </c>
      <c r="F252" s="1"/>
      <c r="G252" s="1"/>
      <c r="H252" s="1"/>
      <c r="I252" s="1"/>
      <c r="J252" s="1">
        <f t="shared" si="3"/>
        <v>0</v>
      </c>
      <c r="K252" s="1"/>
    </row>
    <row r="253" spans="1:11" ht="20.25" customHeight="1" x14ac:dyDescent="0.3">
      <c r="A253" s="1">
        <v>251</v>
      </c>
      <c r="B253" s="10">
        <v>46274</v>
      </c>
      <c r="C253" s="1" t="s">
        <v>124</v>
      </c>
      <c r="D253" s="1" t="s">
        <v>127</v>
      </c>
      <c r="E253" s="1">
        <v>1925</v>
      </c>
      <c r="F253" s="1"/>
      <c r="G253" s="1"/>
      <c r="H253" s="1"/>
      <c r="I253" s="1"/>
      <c r="J253" s="1">
        <f t="shared" si="3"/>
        <v>0</v>
      </c>
      <c r="K253" s="1"/>
    </row>
    <row r="254" spans="1:11" ht="20.25" customHeight="1" x14ac:dyDescent="0.3">
      <c r="A254" s="1">
        <v>252</v>
      </c>
      <c r="B254" s="10">
        <v>46275</v>
      </c>
      <c r="C254" s="1" t="s">
        <v>124</v>
      </c>
      <c r="D254" s="1" t="s">
        <v>127</v>
      </c>
      <c r="E254" s="1">
        <v>1925</v>
      </c>
      <c r="F254" s="1"/>
      <c r="G254" s="1"/>
      <c r="H254" s="1"/>
      <c r="I254" s="1"/>
      <c r="J254" s="1">
        <f t="shared" si="3"/>
        <v>0</v>
      </c>
      <c r="K254" s="1"/>
    </row>
    <row r="255" spans="1:11" ht="20.25" customHeight="1" x14ac:dyDescent="0.3">
      <c r="A255" s="1">
        <v>253</v>
      </c>
      <c r="B255" s="10">
        <v>46276</v>
      </c>
      <c r="C255" s="1" t="s">
        <v>124</v>
      </c>
      <c r="D255" s="1" t="s">
        <v>127</v>
      </c>
      <c r="E255" s="1">
        <v>1925</v>
      </c>
      <c r="F255" s="1"/>
      <c r="G255" s="1"/>
      <c r="H255" s="1"/>
      <c r="I255" s="1"/>
      <c r="J255" s="1">
        <f t="shared" si="3"/>
        <v>0</v>
      </c>
      <c r="K255" s="1"/>
    </row>
    <row r="256" spans="1:11" ht="20.25" customHeight="1" x14ac:dyDescent="0.3">
      <c r="A256" s="1">
        <v>254</v>
      </c>
      <c r="B256" s="10">
        <v>46277</v>
      </c>
      <c r="C256" s="1" t="s">
        <v>124</v>
      </c>
      <c r="D256" s="1" t="s">
        <v>127</v>
      </c>
      <c r="E256" s="1">
        <v>1925</v>
      </c>
      <c r="F256" s="1"/>
      <c r="G256" s="1"/>
      <c r="H256" s="1"/>
      <c r="I256" s="1"/>
      <c r="J256" s="1">
        <f t="shared" si="3"/>
        <v>0</v>
      </c>
      <c r="K256" s="1"/>
    </row>
    <row r="257" spans="1:11" ht="20.25" customHeight="1" x14ac:dyDescent="0.3">
      <c r="A257" s="1">
        <v>255</v>
      </c>
      <c r="B257" s="10">
        <v>46278</v>
      </c>
      <c r="C257" s="1" t="s">
        <v>124</v>
      </c>
      <c r="D257" s="1" t="s">
        <v>127</v>
      </c>
      <c r="E257" s="1">
        <v>1925</v>
      </c>
      <c r="F257" s="1"/>
      <c r="G257" s="1"/>
      <c r="H257" s="1"/>
      <c r="I257" s="1"/>
      <c r="J257" s="1">
        <f t="shared" si="3"/>
        <v>0</v>
      </c>
      <c r="K257" s="1"/>
    </row>
    <row r="258" spans="1:11" ht="20.25" customHeight="1" x14ac:dyDescent="0.3">
      <c r="A258" s="1">
        <v>256</v>
      </c>
      <c r="B258" s="10">
        <v>46279</v>
      </c>
      <c r="C258" s="1" t="s">
        <v>124</v>
      </c>
      <c r="D258" s="1" t="s">
        <v>127</v>
      </c>
      <c r="E258" s="1">
        <v>1925</v>
      </c>
      <c r="F258" s="1"/>
      <c r="G258" s="1"/>
      <c r="H258" s="1"/>
      <c r="I258" s="1"/>
      <c r="J258" s="1">
        <f t="shared" si="3"/>
        <v>0</v>
      </c>
      <c r="K258" s="1"/>
    </row>
    <row r="259" spans="1:11" ht="20.25" customHeight="1" x14ac:dyDescent="0.3">
      <c r="A259" s="1">
        <v>257</v>
      </c>
      <c r="B259" s="10">
        <v>46280</v>
      </c>
      <c r="C259" s="1" t="s">
        <v>124</v>
      </c>
      <c r="D259" s="1" t="s">
        <v>127</v>
      </c>
      <c r="E259" s="1">
        <v>1925</v>
      </c>
      <c r="F259" s="1"/>
      <c r="G259" s="1"/>
      <c r="H259" s="1"/>
      <c r="I259" s="1"/>
      <c r="J259" s="1">
        <f t="shared" si="3"/>
        <v>0</v>
      </c>
      <c r="K259" s="1"/>
    </row>
    <row r="260" spans="1:11" ht="20.25" customHeight="1" x14ac:dyDescent="0.3">
      <c r="A260" s="1">
        <v>258</v>
      </c>
      <c r="B260" s="10">
        <v>46281</v>
      </c>
      <c r="C260" s="1" t="s">
        <v>124</v>
      </c>
      <c r="D260" s="1" t="s">
        <v>127</v>
      </c>
      <c r="E260" s="1">
        <v>1925</v>
      </c>
      <c r="F260" s="1"/>
      <c r="G260" s="1"/>
      <c r="H260" s="1"/>
      <c r="I260" s="1"/>
      <c r="J260" s="1">
        <f t="shared" ref="J260:J323" si="4">E260*F260-G260-H260+I260</f>
        <v>0</v>
      </c>
      <c r="K260" s="1"/>
    </row>
    <row r="261" spans="1:11" ht="20.25" customHeight="1" x14ac:dyDescent="0.3">
      <c r="A261" s="1">
        <v>259</v>
      </c>
      <c r="B261" s="10">
        <v>46282</v>
      </c>
      <c r="C261" s="1" t="s">
        <v>124</v>
      </c>
      <c r="D261" s="1" t="s">
        <v>127</v>
      </c>
      <c r="E261" s="1">
        <v>1925</v>
      </c>
      <c r="F261" s="1"/>
      <c r="G261" s="1"/>
      <c r="H261" s="1"/>
      <c r="I261" s="1"/>
      <c r="J261" s="1">
        <f t="shared" si="4"/>
        <v>0</v>
      </c>
      <c r="K261" s="1"/>
    </row>
    <row r="262" spans="1:11" ht="20.25" customHeight="1" x14ac:dyDescent="0.3">
      <c r="A262" s="1">
        <v>260</v>
      </c>
      <c r="B262" s="10">
        <v>46283</v>
      </c>
      <c r="C262" s="1" t="s">
        <v>124</v>
      </c>
      <c r="D262" s="1" t="s">
        <v>127</v>
      </c>
      <c r="E262" s="1">
        <v>1925</v>
      </c>
      <c r="F262" s="1"/>
      <c r="G262" s="1"/>
      <c r="H262" s="1"/>
      <c r="I262" s="1"/>
      <c r="J262" s="1">
        <f t="shared" si="4"/>
        <v>0</v>
      </c>
      <c r="K262" s="1"/>
    </row>
    <row r="263" spans="1:11" ht="20.25" customHeight="1" x14ac:dyDescent="0.3">
      <c r="A263" s="1">
        <v>261</v>
      </c>
      <c r="B263" s="10">
        <v>46284</v>
      </c>
      <c r="C263" s="1" t="s">
        <v>124</v>
      </c>
      <c r="D263" s="1" t="s">
        <v>127</v>
      </c>
      <c r="E263" s="1">
        <v>1925</v>
      </c>
      <c r="F263" s="1"/>
      <c r="G263" s="1"/>
      <c r="H263" s="1"/>
      <c r="I263" s="1"/>
      <c r="J263" s="1">
        <f t="shared" si="4"/>
        <v>0</v>
      </c>
      <c r="K263" s="1"/>
    </row>
    <row r="264" spans="1:11" ht="20.25" customHeight="1" x14ac:dyDescent="0.3">
      <c r="A264" s="1">
        <v>262</v>
      </c>
      <c r="B264" s="10">
        <v>46285</v>
      </c>
      <c r="C264" s="1" t="s">
        <v>124</v>
      </c>
      <c r="D264" s="1" t="s">
        <v>127</v>
      </c>
      <c r="E264" s="1">
        <v>1925</v>
      </c>
      <c r="F264" s="1"/>
      <c r="G264" s="1"/>
      <c r="H264" s="1"/>
      <c r="I264" s="1"/>
      <c r="J264" s="1">
        <f t="shared" si="4"/>
        <v>0</v>
      </c>
      <c r="K264" s="1"/>
    </row>
    <row r="265" spans="1:11" ht="20.25" customHeight="1" x14ac:dyDescent="0.3">
      <c r="A265" s="1">
        <v>263</v>
      </c>
      <c r="B265" s="10">
        <v>46286</v>
      </c>
      <c r="C265" s="1" t="s">
        <v>124</v>
      </c>
      <c r="D265" s="1" t="s">
        <v>127</v>
      </c>
      <c r="E265" s="1">
        <v>1925</v>
      </c>
      <c r="F265" s="1"/>
      <c r="G265" s="1"/>
      <c r="H265" s="1"/>
      <c r="I265" s="1"/>
      <c r="J265" s="1">
        <f t="shared" si="4"/>
        <v>0</v>
      </c>
      <c r="K265" s="1"/>
    </row>
    <row r="266" spans="1:11" ht="20.25" customHeight="1" x14ac:dyDescent="0.3">
      <c r="A266" s="1">
        <v>264</v>
      </c>
      <c r="B266" s="10">
        <v>46287</v>
      </c>
      <c r="C266" s="1" t="s">
        <v>124</v>
      </c>
      <c r="D266" s="1" t="s">
        <v>127</v>
      </c>
      <c r="E266" s="1">
        <v>1925</v>
      </c>
      <c r="F266" s="1"/>
      <c r="G266" s="1"/>
      <c r="H266" s="1"/>
      <c r="I266" s="1"/>
      <c r="J266" s="1">
        <f t="shared" si="4"/>
        <v>0</v>
      </c>
      <c r="K266" s="1"/>
    </row>
    <row r="267" spans="1:11" ht="20.25" customHeight="1" x14ac:dyDescent="0.3">
      <c r="A267" s="1">
        <v>265</v>
      </c>
      <c r="B267" s="10">
        <v>46288</v>
      </c>
      <c r="C267" s="1" t="s">
        <v>124</v>
      </c>
      <c r="D267" s="1" t="s">
        <v>127</v>
      </c>
      <c r="E267" s="1">
        <v>1925</v>
      </c>
      <c r="F267" s="1"/>
      <c r="G267" s="1"/>
      <c r="H267" s="1"/>
      <c r="I267" s="1"/>
      <c r="J267" s="1">
        <f t="shared" si="4"/>
        <v>0</v>
      </c>
      <c r="K267" s="1"/>
    </row>
    <row r="268" spans="1:11" ht="20.25" customHeight="1" x14ac:dyDescent="0.3">
      <c r="A268" s="1">
        <v>266</v>
      </c>
      <c r="B268" s="10">
        <v>46289</v>
      </c>
      <c r="C268" s="1" t="s">
        <v>124</v>
      </c>
      <c r="D268" s="1" t="s">
        <v>127</v>
      </c>
      <c r="E268" s="1">
        <v>1925</v>
      </c>
      <c r="F268" s="1"/>
      <c r="G268" s="1"/>
      <c r="H268" s="1"/>
      <c r="I268" s="1"/>
      <c r="J268" s="1">
        <f t="shared" si="4"/>
        <v>0</v>
      </c>
      <c r="K268" s="1"/>
    </row>
    <row r="269" spans="1:11" ht="20.25" customHeight="1" x14ac:dyDescent="0.3">
      <c r="A269" s="1">
        <v>267</v>
      </c>
      <c r="B269" s="10">
        <v>46290</v>
      </c>
      <c r="C269" s="1" t="s">
        <v>124</v>
      </c>
      <c r="D269" s="1" t="s">
        <v>127</v>
      </c>
      <c r="E269" s="1">
        <v>1925</v>
      </c>
      <c r="F269" s="1"/>
      <c r="G269" s="1"/>
      <c r="H269" s="1"/>
      <c r="I269" s="1"/>
      <c r="J269" s="1">
        <f t="shared" si="4"/>
        <v>0</v>
      </c>
      <c r="K269" s="1"/>
    </row>
    <row r="270" spans="1:11" ht="20.25" customHeight="1" x14ac:dyDescent="0.3">
      <c r="A270" s="1">
        <v>268</v>
      </c>
      <c r="B270" s="10">
        <v>46291</v>
      </c>
      <c r="C270" s="1" t="s">
        <v>124</v>
      </c>
      <c r="D270" s="1" t="s">
        <v>127</v>
      </c>
      <c r="E270" s="1">
        <v>1925</v>
      </c>
      <c r="F270" s="1"/>
      <c r="G270" s="1"/>
      <c r="H270" s="1"/>
      <c r="I270" s="1"/>
      <c r="J270" s="1">
        <f t="shared" si="4"/>
        <v>0</v>
      </c>
      <c r="K270" s="1"/>
    </row>
    <row r="271" spans="1:11" ht="20.25" customHeight="1" x14ac:dyDescent="0.3">
      <c r="A271" s="1">
        <v>269</v>
      </c>
      <c r="B271" s="10">
        <v>46292</v>
      </c>
      <c r="C271" s="1" t="s">
        <v>124</v>
      </c>
      <c r="D271" s="1" t="s">
        <v>127</v>
      </c>
      <c r="E271" s="1">
        <v>1925</v>
      </c>
      <c r="F271" s="1"/>
      <c r="G271" s="1"/>
      <c r="H271" s="1"/>
      <c r="I271" s="1"/>
      <c r="J271" s="1">
        <f t="shared" si="4"/>
        <v>0</v>
      </c>
      <c r="K271" s="1"/>
    </row>
    <row r="272" spans="1:11" ht="20.25" customHeight="1" x14ac:dyDescent="0.3">
      <c r="A272" s="1">
        <v>270</v>
      </c>
      <c r="B272" s="10">
        <v>46293</v>
      </c>
      <c r="C272" s="1" t="s">
        <v>124</v>
      </c>
      <c r="D272" s="1" t="s">
        <v>127</v>
      </c>
      <c r="E272" s="1">
        <v>1925</v>
      </c>
      <c r="F272" s="1"/>
      <c r="G272" s="1"/>
      <c r="H272" s="1"/>
      <c r="I272" s="1"/>
      <c r="J272" s="1">
        <f t="shared" si="4"/>
        <v>0</v>
      </c>
      <c r="K272" s="1"/>
    </row>
    <row r="273" spans="1:11" ht="20.25" customHeight="1" x14ac:dyDescent="0.3">
      <c r="A273" s="1">
        <v>271</v>
      </c>
      <c r="B273" s="10">
        <v>46294</v>
      </c>
      <c r="C273" s="1" t="s">
        <v>124</v>
      </c>
      <c r="D273" s="1" t="s">
        <v>127</v>
      </c>
      <c r="E273" s="1">
        <v>1925</v>
      </c>
      <c r="F273" s="1"/>
      <c r="G273" s="1"/>
      <c r="H273" s="1"/>
      <c r="I273" s="1"/>
      <c r="J273" s="1">
        <f t="shared" si="4"/>
        <v>0</v>
      </c>
      <c r="K273" s="1"/>
    </row>
    <row r="274" spans="1:11" ht="20.25" customHeight="1" x14ac:dyDescent="0.3">
      <c r="A274" s="1">
        <v>272</v>
      </c>
      <c r="B274" s="10">
        <v>46295</v>
      </c>
      <c r="C274" s="1" t="s">
        <v>124</v>
      </c>
      <c r="D274" s="1" t="s">
        <v>127</v>
      </c>
      <c r="E274" s="1">
        <v>1925</v>
      </c>
      <c r="F274" s="1"/>
      <c r="G274" s="1"/>
      <c r="H274" s="1"/>
      <c r="I274" s="1"/>
      <c r="J274" s="1">
        <f t="shared" si="4"/>
        <v>0</v>
      </c>
      <c r="K274" s="1"/>
    </row>
    <row r="275" spans="1:11" ht="20.25" customHeight="1" x14ac:dyDescent="0.3">
      <c r="A275" s="1">
        <v>273</v>
      </c>
      <c r="B275" s="10">
        <v>46296</v>
      </c>
      <c r="C275" s="1" t="s">
        <v>124</v>
      </c>
      <c r="D275" s="1" t="s">
        <v>127</v>
      </c>
      <c r="E275" s="1">
        <v>1925</v>
      </c>
      <c r="F275" s="1"/>
      <c r="G275" s="1"/>
      <c r="H275" s="1"/>
      <c r="I275" s="1"/>
      <c r="J275" s="1">
        <f t="shared" si="4"/>
        <v>0</v>
      </c>
      <c r="K275" s="1"/>
    </row>
    <row r="276" spans="1:11" ht="20.25" customHeight="1" x14ac:dyDescent="0.3">
      <c r="A276" s="1">
        <v>274</v>
      </c>
      <c r="B276" s="10">
        <v>46297</v>
      </c>
      <c r="C276" s="1" t="s">
        <v>124</v>
      </c>
      <c r="D276" s="1" t="s">
        <v>127</v>
      </c>
      <c r="E276" s="1">
        <v>1925</v>
      </c>
      <c r="F276" s="1"/>
      <c r="G276" s="1"/>
      <c r="H276" s="1"/>
      <c r="I276" s="1"/>
      <c r="J276" s="1">
        <f t="shared" si="4"/>
        <v>0</v>
      </c>
      <c r="K276" s="1"/>
    </row>
    <row r="277" spans="1:11" ht="20.25" customHeight="1" x14ac:dyDescent="0.3">
      <c r="A277" s="1">
        <v>275</v>
      </c>
      <c r="B277" s="10">
        <v>46298</v>
      </c>
      <c r="C277" s="1" t="s">
        <v>124</v>
      </c>
      <c r="D277" s="1" t="s">
        <v>127</v>
      </c>
      <c r="E277" s="1">
        <v>1925</v>
      </c>
      <c r="F277" s="1"/>
      <c r="G277" s="1"/>
      <c r="H277" s="1"/>
      <c r="I277" s="1"/>
      <c r="J277" s="1">
        <f t="shared" si="4"/>
        <v>0</v>
      </c>
      <c r="K277" s="1"/>
    </row>
    <row r="278" spans="1:11" ht="20.25" customHeight="1" x14ac:dyDescent="0.3">
      <c r="A278" s="1">
        <v>276</v>
      </c>
      <c r="B278" s="10">
        <v>46299</v>
      </c>
      <c r="C278" s="1" t="s">
        <v>124</v>
      </c>
      <c r="D278" s="1" t="s">
        <v>127</v>
      </c>
      <c r="E278" s="1">
        <v>1925</v>
      </c>
      <c r="F278" s="1"/>
      <c r="G278" s="1"/>
      <c r="H278" s="1"/>
      <c r="I278" s="1"/>
      <c r="J278" s="1">
        <f t="shared" si="4"/>
        <v>0</v>
      </c>
      <c r="K278" s="1"/>
    </row>
    <row r="279" spans="1:11" ht="20.25" customHeight="1" x14ac:dyDescent="0.3">
      <c r="A279" s="1">
        <v>277</v>
      </c>
      <c r="B279" s="10">
        <v>46300</v>
      </c>
      <c r="C279" s="1" t="s">
        <v>124</v>
      </c>
      <c r="D279" s="1" t="s">
        <v>127</v>
      </c>
      <c r="E279" s="1">
        <v>1925</v>
      </c>
      <c r="F279" s="1"/>
      <c r="G279" s="1"/>
      <c r="H279" s="1"/>
      <c r="I279" s="1"/>
      <c r="J279" s="1">
        <f t="shared" si="4"/>
        <v>0</v>
      </c>
      <c r="K279" s="1"/>
    </row>
    <row r="280" spans="1:11" ht="20.25" customHeight="1" x14ac:dyDescent="0.3">
      <c r="A280" s="1">
        <v>278</v>
      </c>
      <c r="B280" s="10">
        <v>46301</v>
      </c>
      <c r="C280" s="1" t="s">
        <v>124</v>
      </c>
      <c r="D280" s="1" t="s">
        <v>127</v>
      </c>
      <c r="E280" s="1">
        <v>1925</v>
      </c>
      <c r="F280" s="1"/>
      <c r="G280" s="1"/>
      <c r="H280" s="1"/>
      <c r="I280" s="1"/>
      <c r="J280" s="1">
        <f t="shared" si="4"/>
        <v>0</v>
      </c>
      <c r="K280" s="1"/>
    </row>
    <row r="281" spans="1:11" ht="20.25" customHeight="1" x14ac:dyDescent="0.3">
      <c r="A281" s="1">
        <v>279</v>
      </c>
      <c r="B281" s="10">
        <v>46302</v>
      </c>
      <c r="C281" s="1" t="s">
        <v>124</v>
      </c>
      <c r="D281" s="1" t="s">
        <v>127</v>
      </c>
      <c r="E281" s="1">
        <v>1925</v>
      </c>
      <c r="F281" s="1"/>
      <c r="G281" s="1"/>
      <c r="H281" s="1"/>
      <c r="I281" s="1"/>
      <c r="J281" s="1">
        <f t="shared" si="4"/>
        <v>0</v>
      </c>
      <c r="K281" s="1"/>
    </row>
    <row r="282" spans="1:11" ht="20.25" customHeight="1" x14ac:dyDescent="0.3">
      <c r="A282" s="1">
        <v>280</v>
      </c>
      <c r="B282" s="10">
        <v>46303</v>
      </c>
      <c r="C282" s="1" t="s">
        <v>124</v>
      </c>
      <c r="D282" s="1" t="s">
        <v>127</v>
      </c>
      <c r="E282" s="1">
        <v>1925</v>
      </c>
      <c r="F282" s="1"/>
      <c r="G282" s="1"/>
      <c r="H282" s="1"/>
      <c r="I282" s="1"/>
      <c r="J282" s="1">
        <f t="shared" si="4"/>
        <v>0</v>
      </c>
      <c r="K282" s="1"/>
    </row>
    <row r="283" spans="1:11" ht="20.25" customHeight="1" x14ac:dyDescent="0.3">
      <c r="A283" s="1">
        <v>281</v>
      </c>
      <c r="B283" s="10">
        <v>46304</v>
      </c>
      <c r="C283" s="1" t="s">
        <v>124</v>
      </c>
      <c r="D283" s="1" t="s">
        <v>127</v>
      </c>
      <c r="E283" s="1">
        <v>1925</v>
      </c>
      <c r="F283" s="1"/>
      <c r="G283" s="1"/>
      <c r="H283" s="1"/>
      <c r="I283" s="1"/>
      <c r="J283" s="1">
        <f t="shared" si="4"/>
        <v>0</v>
      </c>
      <c r="K283" s="1"/>
    </row>
    <row r="284" spans="1:11" ht="20.25" customHeight="1" x14ac:dyDescent="0.3">
      <c r="A284" s="1">
        <v>282</v>
      </c>
      <c r="B284" s="10">
        <v>46305</v>
      </c>
      <c r="C284" s="1" t="s">
        <v>124</v>
      </c>
      <c r="D284" s="1" t="s">
        <v>127</v>
      </c>
      <c r="E284" s="1">
        <v>1925</v>
      </c>
      <c r="F284" s="1"/>
      <c r="G284" s="1"/>
      <c r="H284" s="1"/>
      <c r="I284" s="1"/>
      <c r="J284" s="1">
        <f t="shared" si="4"/>
        <v>0</v>
      </c>
      <c r="K284" s="1"/>
    </row>
    <row r="285" spans="1:11" ht="20.25" customHeight="1" x14ac:dyDescent="0.3">
      <c r="A285" s="1">
        <v>283</v>
      </c>
      <c r="B285" s="10">
        <v>46306</v>
      </c>
      <c r="C285" s="1" t="s">
        <v>124</v>
      </c>
      <c r="D285" s="1" t="s">
        <v>127</v>
      </c>
      <c r="E285" s="1">
        <v>1925</v>
      </c>
      <c r="F285" s="1"/>
      <c r="G285" s="1"/>
      <c r="H285" s="1"/>
      <c r="I285" s="1"/>
      <c r="J285" s="1">
        <f t="shared" si="4"/>
        <v>0</v>
      </c>
      <c r="K285" s="1"/>
    </row>
    <row r="286" spans="1:11" ht="20.25" customHeight="1" x14ac:dyDescent="0.3">
      <c r="A286" s="1">
        <v>284</v>
      </c>
      <c r="B286" s="10">
        <v>46307</v>
      </c>
      <c r="C286" s="1" t="s">
        <v>124</v>
      </c>
      <c r="D286" s="1" t="s">
        <v>127</v>
      </c>
      <c r="E286" s="1">
        <v>1925</v>
      </c>
      <c r="F286" s="1"/>
      <c r="G286" s="1"/>
      <c r="H286" s="1"/>
      <c r="I286" s="1"/>
      <c r="J286" s="1">
        <f t="shared" si="4"/>
        <v>0</v>
      </c>
      <c r="K286" s="1"/>
    </row>
    <row r="287" spans="1:11" ht="20.25" customHeight="1" x14ac:dyDescent="0.3">
      <c r="A287" s="1">
        <v>285</v>
      </c>
      <c r="B287" s="10">
        <v>46308</v>
      </c>
      <c r="C287" s="1" t="s">
        <v>124</v>
      </c>
      <c r="D287" s="1" t="s">
        <v>127</v>
      </c>
      <c r="E287" s="1">
        <v>1925</v>
      </c>
      <c r="F287" s="1"/>
      <c r="G287" s="1"/>
      <c r="H287" s="1"/>
      <c r="I287" s="1"/>
      <c r="J287" s="1">
        <f t="shared" si="4"/>
        <v>0</v>
      </c>
      <c r="K287" s="1"/>
    </row>
    <row r="288" spans="1:11" ht="20.25" customHeight="1" x14ac:dyDescent="0.3">
      <c r="A288" s="1">
        <v>286</v>
      </c>
      <c r="B288" s="10">
        <v>46309</v>
      </c>
      <c r="C288" s="1" t="s">
        <v>124</v>
      </c>
      <c r="D288" s="1" t="s">
        <v>127</v>
      </c>
      <c r="E288" s="1">
        <v>1925</v>
      </c>
      <c r="F288" s="1"/>
      <c r="G288" s="1"/>
      <c r="H288" s="1"/>
      <c r="I288" s="1"/>
      <c r="J288" s="1">
        <f t="shared" si="4"/>
        <v>0</v>
      </c>
      <c r="K288" s="1"/>
    </row>
    <row r="289" spans="1:11" ht="20.25" customHeight="1" x14ac:dyDescent="0.3">
      <c r="A289" s="1">
        <v>287</v>
      </c>
      <c r="B289" s="10">
        <v>46310</v>
      </c>
      <c r="C289" s="1" t="s">
        <v>124</v>
      </c>
      <c r="D289" s="1" t="s">
        <v>127</v>
      </c>
      <c r="E289" s="1">
        <v>1925</v>
      </c>
      <c r="F289" s="1"/>
      <c r="G289" s="1"/>
      <c r="H289" s="1"/>
      <c r="I289" s="1"/>
      <c r="J289" s="1">
        <f t="shared" si="4"/>
        <v>0</v>
      </c>
      <c r="K289" s="1"/>
    </row>
    <row r="290" spans="1:11" ht="20.25" customHeight="1" x14ac:dyDescent="0.3">
      <c r="A290" s="1">
        <v>288</v>
      </c>
      <c r="B290" s="10">
        <v>46311</v>
      </c>
      <c r="C290" s="1" t="s">
        <v>124</v>
      </c>
      <c r="D290" s="1" t="s">
        <v>127</v>
      </c>
      <c r="E290" s="1">
        <v>1925</v>
      </c>
      <c r="F290" s="1"/>
      <c r="G290" s="1"/>
      <c r="H290" s="1"/>
      <c r="I290" s="1"/>
      <c r="J290" s="1">
        <f t="shared" si="4"/>
        <v>0</v>
      </c>
      <c r="K290" s="1"/>
    </row>
    <row r="291" spans="1:11" ht="20.25" customHeight="1" x14ac:dyDescent="0.3">
      <c r="A291" s="1">
        <v>289</v>
      </c>
      <c r="B291" s="10">
        <v>46312</v>
      </c>
      <c r="C291" s="1" t="s">
        <v>124</v>
      </c>
      <c r="D291" s="1" t="s">
        <v>127</v>
      </c>
      <c r="E291" s="1">
        <v>1925</v>
      </c>
      <c r="F291" s="1"/>
      <c r="G291" s="1"/>
      <c r="H291" s="1"/>
      <c r="I291" s="1"/>
      <c r="J291" s="1">
        <f t="shared" si="4"/>
        <v>0</v>
      </c>
      <c r="K291" s="1"/>
    </row>
    <row r="292" spans="1:11" ht="20.25" customHeight="1" x14ac:dyDescent="0.3">
      <c r="A292" s="1">
        <v>290</v>
      </c>
      <c r="B292" s="10">
        <v>46313</v>
      </c>
      <c r="C292" s="1" t="s">
        <v>124</v>
      </c>
      <c r="D292" s="1" t="s">
        <v>127</v>
      </c>
      <c r="E292" s="1">
        <v>1925</v>
      </c>
      <c r="F292" s="1"/>
      <c r="G292" s="1"/>
      <c r="H292" s="1"/>
      <c r="I292" s="1"/>
      <c r="J292" s="1">
        <f t="shared" si="4"/>
        <v>0</v>
      </c>
      <c r="K292" s="1"/>
    </row>
    <row r="293" spans="1:11" ht="20.25" customHeight="1" x14ac:dyDescent="0.3">
      <c r="A293" s="1">
        <v>291</v>
      </c>
      <c r="B293" s="10">
        <v>46314</v>
      </c>
      <c r="C293" s="1" t="s">
        <v>124</v>
      </c>
      <c r="D293" s="1" t="s">
        <v>127</v>
      </c>
      <c r="E293" s="1">
        <v>1925</v>
      </c>
      <c r="F293" s="1"/>
      <c r="G293" s="1"/>
      <c r="H293" s="1"/>
      <c r="I293" s="1"/>
      <c r="J293" s="1">
        <f t="shared" si="4"/>
        <v>0</v>
      </c>
      <c r="K293" s="1"/>
    </row>
    <row r="294" spans="1:11" ht="20.25" customHeight="1" x14ac:dyDescent="0.3">
      <c r="A294" s="1">
        <v>292</v>
      </c>
      <c r="B294" s="10">
        <v>46315</v>
      </c>
      <c r="C294" s="1" t="s">
        <v>124</v>
      </c>
      <c r="D294" s="1" t="s">
        <v>127</v>
      </c>
      <c r="E294" s="1">
        <v>1925</v>
      </c>
      <c r="F294" s="1"/>
      <c r="G294" s="1"/>
      <c r="H294" s="1"/>
      <c r="I294" s="1"/>
      <c r="J294" s="1">
        <f t="shared" si="4"/>
        <v>0</v>
      </c>
      <c r="K294" s="1"/>
    </row>
    <row r="295" spans="1:11" ht="20.25" customHeight="1" x14ac:dyDescent="0.3">
      <c r="A295" s="1">
        <v>293</v>
      </c>
      <c r="B295" s="10">
        <v>46316</v>
      </c>
      <c r="C295" s="1" t="s">
        <v>124</v>
      </c>
      <c r="D295" s="1" t="s">
        <v>127</v>
      </c>
      <c r="E295" s="1">
        <v>1925</v>
      </c>
      <c r="F295" s="1"/>
      <c r="G295" s="1"/>
      <c r="H295" s="1"/>
      <c r="I295" s="1"/>
      <c r="J295" s="1">
        <f t="shared" si="4"/>
        <v>0</v>
      </c>
      <c r="K295" s="1"/>
    </row>
    <row r="296" spans="1:11" ht="20.25" customHeight="1" x14ac:dyDescent="0.3">
      <c r="A296" s="1">
        <v>294</v>
      </c>
      <c r="B296" s="10">
        <v>46317</v>
      </c>
      <c r="C296" s="1" t="s">
        <v>124</v>
      </c>
      <c r="D296" s="1" t="s">
        <v>127</v>
      </c>
      <c r="E296" s="1">
        <v>1925</v>
      </c>
      <c r="F296" s="1"/>
      <c r="G296" s="1"/>
      <c r="H296" s="1"/>
      <c r="I296" s="1"/>
      <c r="J296" s="1">
        <f t="shared" si="4"/>
        <v>0</v>
      </c>
      <c r="K296" s="1"/>
    </row>
    <row r="297" spans="1:11" ht="20.25" customHeight="1" x14ac:dyDescent="0.3">
      <c r="A297" s="1">
        <v>295</v>
      </c>
      <c r="B297" s="10">
        <v>46318</v>
      </c>
      <c r="C297" s="1" t="s">
        <v>124</v>
      </c>
      <c r="D297" s="1" t="s">
        <v>127</v>
      </c>
      <c r="E297" s="1">
        <v>1925</v>
      </c>
      <c r="F297" s="1"/>
      <c r="G297" s="1"/>
      <c r="H297" s="1"/>
      <c r="I297" s="1"/>
      <c r="J297" s="1">
        <f t="shared" si="4"/>
        <v>0</v>
      </c>
      <c r="K297" s="1"/>
    </row>
    <row r="298" spans="1:11" ht="20.25" customHeight="1" x14ac:dyDescent="0.3">
      <c r="A298" s="1">
        <v>296</v>
      </c>
      <c r="B298" s="10">
        <v>46319</v>
      </c>
      <c r="C298" s="1" t="s">
        <v>124</v>
      </c>
      <c r="D298" s="1" t="s">
        <v>127</v>
      </c>
      <c r="E298" s="1">
        <v>1925</v>
      </c>
      <c r="F298" s="1"/>
      <c r="G298" s="1"/>
      <c r="H298" s="1"/>
      <c r="I298" s="1"/>
      <c r="J298" s="1">
        <f t="shared" si="4"/>
        <v>0</v>
      </c>
      <c r="K298" s="1"/>
    </row>
    <row r="299" spans="1:11" ht="20.25" customHeight="1" x14ac:dyDescent="0.3">
      <c r="A299" s="1">
        <v>297</v>
      </c>
      <c r="B299" s="10">
        <v>46320</v>
      </c>
      <c r="C299" s="1" t="s">
        <v>124</v>
      </c>
      <c r="D299" s="1" t="s">
        <v>127</v>
      </c>
      <c r="E299" s="1">
        <v>1925</v>
      </c>
      <c r="F299" s="1"/>
      <c r="G299" s="1"/>
      <c r="H299" s="1"/>
      <c r="I299" s="1"/>
      <c r="J299" s="1">
        <f t="shared" si="4"/>
        <v>0</v>
      </c>
      <c r="K299" s="1"/>
    </row>
    <row r="300" spans="1:11" ht="20.25" customHeight="1" x14ac:dyDescent="0.3">
      <c r="A300" s="1">
        <v>298</v>
      </c>
      <c r="B300" s="10">
        <v>46321</v>
      </c>
      <c r="C300" s="1" t="s">
        <v>124</v>
      </c>
      <c r="D300" s="1" t="s">
        <v>127</v>
      </c>
      <c r="E300" s="1">
        <v>1925</v>
      </c>
      <c r="F300" s="1"/>
      <c r="G300" s="1"/>
      <c r="H300" s="1"/>
      <c r="I300" s="1"/>
      <c r="J300" s="1">
        <f t="shared" si="4"/>
        <v>0</v>
      </c>
      <c r="K300" s="1"/>
    </row>
    <row r="301" spans="1:11" ht="20.25" customHeight="1" x14ac:dyDescent="0.3">
      <c r="A301" s="1">
        <v>299</v>
      </c>
      <c r="B301" s="10">
        <v>46322</v>
      </c>
      <c r="C301" s="1" t="s">
        <v>124</v>
      </c>
      <c r="D301" s="1" t="s">
        <v>127</v>
      </c>
      <c r="E301" s="1">
        <v>1925</v>
      </c>
      <c r="F301" s="1"/>
      <c r="G301" s="1"/>
      <c r="H301" s="1"/>
      <c r="I301" s="1"/>
      <c r="J301" s="1">
        <f t="shared" si="4"/>
        <v>0</v>
      </c>
      <c r="K301" s="1"/>
    </row>
    <row r="302" spans="1:11" ht="20.25" customHeight="1" x14ac:dyDescent="0.3">
      <c r="A302" s="1">
        <v>300</v>
      </c>
      <c r="B302" s="10">
        <v>46323</v>
      </c>
      <c r="C302" s="1" t="s">
        <v>124</v>
      </c>
      <c r="D302" s="1" t="s">
        <v>127</v>
      </c>
      <c r="E302" s="1">
        <v>1925</v>
      </c>
      <c r="F302" s="1"/>
      <c r="G302" s="1"/>
      <c r="H302" s="1"/>
      <c r="I302" s="1"/>
      <c r="J302" s="1">
        <f t="shared" si="4"/>
        <v>0</v>
      </c>
      <c r="K302" s="1"/>
    </row>
    <row r="303" spans="1:11" ht="20.25" customHeight="1" x14ac:dyDescent="0.3">
      <c r="A303" s="1">
        <v>301</v>
      </c>
      <c r="B303" s="10">
        <v>46324</v>
      </c>
      <c r="C303" s="1" t="s">
        <v>124</v>
      </c>
      <c r="D303" s="1" t="s">
        <v>127</v>
      </c>
      <c r="E303" s="1">
        <v>1925</v>
      </c>
      <c r="F303" s="1"/>
      <c r="G303" s="1"/>
      <c r="H303" s="1"/>
      <c r="I303" s="1"/>
      <c r="J303" s="1">
        <f t="shared" si="4"/>
        <v>0</v>
      </c>
      <c r="K303" s="1"/>
    </row>
    <row r="304" spans="1:11" ht="20.25" customHeight="1" x14ac:dyDescent="0.3">
      <c r="A304" s="1">
        <v>302</v>
      </c>
      <c r="B304" s="10">
        <v>46325</v>
      </c>
      <c r="C304" s="1" t="s">
        <v>124</v>
      </c>
      <c r="D304" s="1" t="s">
        <v>127</v>
      </c>
      <c r="E304" s="1">
        <v>1925</v>
      </c>
      <c r="F304" s="1"/>
      <c r="G304" s="1"/>
      <c r="H304" s="1"/>
      <c r="I304" s="1"/>
      <c r="J304" s="1">
        <f t="shared" si="4"/>
        <v>0</v>
      </c>
      <c r="K304" s="1"/>
    </row>
    <row r="305" spans="1:11" ht="20.25" customHeight="1" x14ac:dyDescent="0.3">
      <c r="A305" s="1">
        <v>303</v>
      </c>
      <c r="B305" s="10">
        <v>46326</v>
      </c>
      <c r="C305" s="1" t="s">
        <v>124</v>
      </c>
      <c r="D305" s="1" t="s">
        <v>127</v>
      </c>
      <c r="E305" s="1">
        <v>1925</v>
      </c>
      <c r="F305" s="1"/>
      <c r="G305" s="1"/>
      <c r="H305" s="1"/>
      <c r="I305" s="1"/>
      <c r="J305" s="1">
        <f t="shared" si="4"/>
        <v>0</v>
      </c>
      <c r="K305" s="1"/>
    </row>
    <row r="306" spans="1:11" ht="20.25" customHeight="1" x14ac:dyDescent="0.3">
      <c r="A306" s="1">
        <v>304</v>
      </c>
      <c r="B306" s="10">
        <v>46327</v>
      </c>
      <c r="C306" s="1" t="s">
        <v>124</v>
      </c>
      <c r="D306" s="1" t="s">
        <v>127</v>
      </c>
      <c r="E306" s="1">
        <v>1925</v>
      </c>
      <c r="F306" s="1"/>
      <c r="G306" s="1"/>
      <c r="H306" s="1"/>
      <c r="I306" s="1"/>
      <c r="J306" s="1">
        <f t="shared" si="4"/>
        <v>0</v>
      </c>
      <c r="K306" s="1"/>
    </row>
    <row r="307" spans="1:11" ht="20.25" customHeight="1" x14ac:dyDescent="0.3">
      <c r="A307" s="1">
        <v>305</v>
      </c>
      <c r="B307" s="10">
        <v>46328</v>
      </c>
      <c r="C307" s="1" t="s">
        <v>124</v>
      </c>
      <c r="D307" s="1" t="s">
        <v>127</v>
      </c>
      <c r="E307" s="1">
        <v>1925</v>
      </c>
      <c r="F307" s="1"/>
      <c r="G307" s="1"/>
      <c r="H307" s="1"/>
      <c r="I307" s="1"/>
      <c r="J307" s="1">
        <f t="shared" si="4"/>
        <v>0</v>
      </c>
      <c r="K307" s="1"/>
    </row>
    <row r="308" spans="1:11" ht="20.25" customHeight="1" x14ac:dyDescent="0.3">
      <c r="A308" s="1">
        <v>306</v>
      </c>
      <c r="B308" s="10">
        <v>46329</v>
      </c>
      <c r="C308" s="1" t="s">
        <v>124</v>
      </c>
      <c r="D308" s="1" t="s">
        <v>127</v>
      </c>
      <c r="E308" s="1">
        <v>1925</v>
      </c>
      <c r="F308" s="1"/>
      <c r="G308" s="1"/>
      <c r="H308" s="1"/>
      <c r="I308" s="1"/>
      <c r="J308" s="1">
        <f t="shared" si="4"/>
        <v>0</v>
      </c>
      <c r="K308" s="1"/>
    </row>
    <row r="309" spans="1:11" ht="20.25" customHeight="1" x14ac:dyDescent="0.3">
      <c r="A309" s="1">
        <v>307</v>
      </c>
      <c r="B309" s="10">
        <v>46330</v>
      </c>
      <c r="C309" s="1" t="s">
        <v>124</v>
      </c>
      <c r="D309" s="1" t="s">
        <v>127</v>
      </c>
      <c r="E309" s="1">
        <v>1925</v>
      </c>
      <c r="F309" s="1"/>
      <c r="G309" s="1"/>
      <c r="H309" s="1"/>
      <c r="I309" s="1"/>
      <c r="J309" s="1">
        <f t="shared" si="4"/>
        <v>0</v>
      </c>
      <c r="K309" s="1"/>
    </row>
    <row r="310" spans="1:11" ht="20.25" customHeight="1" x14ac:dyDescent="0.3">
      <c r="A310" s="1">
        <v>308</v>
      </c>
      <c r="B310" s="10">
        <v>46331</v>
      </c>
      <c r="C310" s="1" t="s">
        <v>124</v>
      </c>
      <c r="D310" s="1" t="s">
        <v>127</v>
      </c>
      <c r="E310" s="1">
        <v>1925</v>
      </c>
      <c r="F310" s="1"/>
      <c r="G310" s="1"/>
      <c r="H310" s="1"/>
      <c r="I310" s="1"/>
      <c r="J310" s="1">
        <f t="shared" si="4"/>
        <v>0</v>
      </c>
      <c r="K310" s="1"/>
    </row>
    <row r="311" spans="1:11" ht="20.25" customHeight="1" x14ac:dyDescent="0.3">
      <c r="A311" s="1">
        <v>309</v>
      </c>
      <c r="B311" s="10">
        <v>46332</v>
      </c>
      <c r="C311" s="1" t="s">
        <v>124</v>
      </c>
      <c r="D311" s="1" t="s">
        <v>127</v>
      </c>
      <c r="E311" s="1">
        <v>1925</v>
      </c>
      <c r="F311" s="1"/>
      <c r="G311" s="1"/>
      <c r="H311" s="1"/>
      <c r="I311" s="1"/>
      <c r="J311" s="1">
        <f t="shared" si="4"/>
        <v>0</v>
      </c>
      <c r="K311" s="1"/>
    </row>
    <row r="312" spans="1:11" ht="20.25" customHeight="1" x14ac:dyDescent="0.3">
      <c r="A312" s="1">
        <v>310</v>
      </c>
      <c r="B312" s="10">
        <v>46333</v>
      </c>
      <c r="C312" s="1" t="s">
        <v>124</v>
      </c>
      <c r="D312" s="1" t="s">
        <v>127</v>
      </c>
      <c r="E312" s="1">
        <v>1925</v>
      </c>
      <c r="F312" s="1"/>
      <c r="G312" s="1"/>
      <c r="H312" s="1"/>
      <c r="I312" s="1"/>
      <c r="J312" s="1">
        <f t="shared" si="4"/>
        <v>0</v>
      </c>
      <c r="K312" s="1"/>
    </row>
    <row r="313" spans="1:11" ht="20.25" customHeight="1" x14ac:dyDescent="0.3">
      <c r="A313" s="1">
        <v>311</v>
      </c>
      <c r="B313" s="10">
        <v>46334</v>
      </c>
      <c r="C313" s="1" t="s">
        <v>124</v>
      </c>
      <c r="D313" s="1" t="s">
        <v>127</v>
      </c>
      <c r="E313" s="1">
        <v>1925</v>
      </c>
      <c r="F313" s="1"/>
      <c r="G313" s="1"/>
      <c r="H313" s="1"/>
      <c r="I313" s="1"/>
      <c r="J313" s="1">
        <f t="shared" si="4"/>
        <v>0</v>
      </c>
      <c r="K313" s="1"/>
    </row>
    <row r="314" spans="1:11" ht="20.25" customHeight="1" x14ac:dyDescent="0.3">
      <c r="A314" s="1">
        <v>312</v>
      </c>
      <c r="B314" s="10">
        <v>46335</v>
      </c>
      <c r="C314" s="1" t="s">
        <v>124</v>
      </c>
      <c r="D314" s="1" t="s">
        <v>127</v>
      </c>
      <c r="E314" s="1">
        <v>1925</v>
      </c>
      <c r="F314" s="1"/>
      <c r="G314" s="1"/>
      <c r="H314" s="1"/>
      <c r="I314" s="1"/>
      <c r="J314" s="1">
        <f t="shared" si="4"/>
        <v>0</v>
      </c>
      <c r="K314" s="1"/>
    </row>
    <row r="315" spans="1:11" ht="20.25" customHeight="1" x14ac:dyDescent="0.3">
      <c r="A315" s="1">
        <v>313</v>
      </c>
      <c r="B315" s="10">
        <v>46336</v>
      </c>
      <c r="C315" s="1" t="s">
        <v>124</v>
      </c>
      <c r="D315" s="1" t="s">
        <v>127</v>
      </c>
      <c r="E315" s="1">
        <v>1925</v>
      </c>
      <c r="F315" s="1"/>
      <c r="G315" s="1"/>
      <c r="H315" s="1"/>
      <c r="I315" s="1"/>
      <c r="J315" s="1">
        <f t="shared" si="4"/>
        <v>0</v>
      </c>
      <c r="K315" s="1"/>
    </row>
    <row r="316" spans="1:11" ht="20.25" customHeight="1" x14ac:dyDescent="0.3">
      <c r="A316" s="1">
        <v>314</v>
      </c>
      <c r="B316" s="10">
        <v>46337</v>
      </c>
      <c r="C316" s="1" t="s">
        <v>124</v>
      </c>
      <c r="D316" s="1" t="s">
        <v>127</v>
      </c>
      <c r="E316" s="1">
        <v>1925</v>
      </c>
      <c r="F316" s="1"/>
      <c r="G316" s="1"/>
      <c r="H316" s="1"/>
      <c r="I316" s="1"/>
      <c r="J316" s="1">
        <f t="shared" si="4"/>
        <v>0</v>
      </c>
      <c r="K316" s="1"/>
    </row>
    <row r="317" spans="1:11" ht="20.25" customHeight="1" x14ac:dyDescent="0.3">
      <c r="A317" s="1">
        <v>315</v>
      </c>
      <c r="B317" s="10">
        <v>46338</v>
      </c>
      <c r="C317" s="1" t="s">
        <v>124</v>
      </c>
      <c r="D317" s="1" t="s">
        <v>127</v>
      </c>
      <c r="E317" s="1">
        <v>1925</v>
      </c>
      <c r="F317" s="1"/>
      <c r="G317" s="1"/>
      <c r="H317" s="1"/>
      <c r="I317" s="1"/>
      <c r="J317" s="1">
        <f t="shared" si="4"/>
        <v>0</v>
      </c>
      <c r="K317" s="1"/>
    </row>
    <row r="318" spans="1:11" ht="20.25" customHeight="1" x14ac:dyDescent="0.3">
      <c r="A318" s="1">
        <v>316</v>
      </c>
      <c r="B318" s="10">
        <v>46339</v>
      </c>
      <c r="C318" s="1" t="s">
        <v>124</v>
      </c>
      <c r="D318" s="1" t="s">
        <v>127</v>
      </c>
      <c r="E318" s="1">
        <v>1925</v>
      </c>
      <c r="F318" s="1"/>
      <c r="G318" s="1"/>
      <c r="H318" s="1"/>
      <c r="I318" s="1"/>
      <c r="J318" s="1">
        <f t="shared" si="4"/>
        <v>0</v>
      </c>
      <c r="K318" s="1"/>
    </row>
    <row r="319" spans="1:11" ht="20.25" customHeight="1" x14ac:dyDescent="0.3">
      <c r="A319" s="1">
        <v>317</v>
      </c>
      <c r="B319" s="10">
        <v>46340</v>
      </c>
      <c r="C319" s="1" t="s">
        <v>124</v>
      </c>
      <c r="D319" s="1" t="s">
        <v>127</v>
      </c>
      <c r="E319" s="1">
        <v>1925</v>
      </c>
      <c r="F319" s="1"/>
      <c r="G319" s="1"/>
      <c r="H319" s="1"/>
      <c r="I319" s="1"/>
      <c r="J319" s="1">
        <f t="shared" si="4"/>
        <v>0</v>
      </c>
      <c r="K319" s="1"/>
    </row>
    <row r="320" spans="1:11" ht="20.25" customHeight="1" x14ac:dyDescent="0.3">
      <c r="A320" s="1">
        <v>318</v>
      </c>
      <c r="B320" s="10">
        <v>46341</v>
      </c>
      <c r="C320" s="1" t="s">
        <v>124</v>
      </c>
      <c r="D320" s="1" t="s">
        <v>127</v>
      </c>
      <c r="E320" s="1">
        <v>1925</v>
      </c>
      <c r="F320" s="1"/>
      <c r="G320" s="1"/>
      <c r="H320" s="1"/>
      <c r="I320" s="1"/>
      <c r="J320" s="1">
        <f t="shared" si="4"/>
        <v>0</v>
      </c>
      <c r="K320" s="1"/>
    </row>
    <row r="321" spans="1:11" ht="20.25" customHeight="1" x14ac:dyDescent="0.3">
      <c r="A321" s="1">
        <v>319</v>
      </c>
      <c r="B321" s="10">
        <v>46342</v>
      </c>
      <c r="C321" s="1" t="s">
        <v>124</v>
      </c>
      <c r="D321" s="1" t="s">
        <v>127</v>
      </c>
      <c r="E321" s="1">
        <v>1925</v>
      </c>
      <c r="F321" s="1"/>
      <c r="G321" s="1"/>
      <c r="H321" s="1"/>
      <c r="I321" s="1"/>
      <c r="J321" s="1">
        <f t="shared" si="4"/>
        <v>0</v>
      </c>
      <c r="K321" s="1"/>
    </row>
    <row r="322" spans="1:11" ht="20.25" customHeight="1" x14ac:dyDescent="0.3">
      <c r="A322" s="1">
        <v>320</v>
      </c>
      <c r="B322" s="10">
        <v>46343</v>
      </c>
      <c r="C322" s="1" t="s">
        <v>124</v>
      </c>
      <c r="D322" s="1" t="s">
        <v>127</v>
      </c>
      <c r="E322" s="1">
        <v>1925</v>
      </c>
      <c r="F322" s="1"/>
      <c r="G322" s="1"/>
      <c r="H322" s="1"/>
      <c r="I322" s="1"/>
      <c r="J322" s="1">
        <f t="shared" si="4"/>
        <v>0</v>
      </c>
      <c r="K322" s="1"/>
    </row>
    <row r="323" spans="1:11" ht="20.25" customHeight="1" x14ac:dyDescent="0.3">
      <c r="A323" s="1">
        <v>321</v>
      </c>
      <c r="B323" s="10">
        <v>46344</v>
      </c>
      <c r="C323" s="1" t="s">
        <v>124</v>
      </c>
      <c r="D323" s="1" t="s">
        <v>127</v>
      </c>
      <c r="E323" s="1">
        <v>1925</v>
      </c>
      <c r="F323" s="1"/>
      <c r="G323" s="1"/>
      <c r="H323" s="1"/>
      <c r="I323" s="1"/>
      <c r="J323" s="1">
        <f t="shared" si="4"/>
        <v>0</v>
      </c>
      <c r="K323" s="1"/>
    </row>
    <row r="324" spans="1:11" ht="20.25" customHeight="1" x14ac:dyDescent="0.3">
      <c r="A324" s="1">
        <v>322</v>
      </c>
      <c r="B324" s="10">
        <v>46345</v>
      </c>
      <c r="C324" s="1" t="s">
        <v>124</v>
      </c>
      <c r="D324" s="1" t="s">
        <v>127</v>
      </c>
      <c r="E324" s="1">
        <v>1925</v>
      </c>
      <c r="F324" s="1"/>
      <c r="G324" s="1"/>
      <c r="H324" s="1"/>
      <c r="I324" s="1"/>
      <c r="J324" s="1">
        <f t="shared" ref="J324:J367" si="5">E324*F324-G324-H324+I324</f>
        <v>0</v>
      </c>
      <c r="K324" s="1"/>
    </row>
    <row r="325" spans="1:11" ht="20.25" customHeight="1" x14ac:dyDescent="0.3">
      <c r="A325" s="1">
        <v>323</v>
      </c>
      <c r="B325" s="10">
        <v>46346</v>
      </c>
      <c r="C325" s="1" t="s">
        <v>124</v>
      </c>
      <c r="D325" s="1" t="s">
        <v>127</v>
      </c>
      <c r="E325" s="1">
        <v>1925</v>
      </c>
      <c r="F325" s="1"/>
      <c r="G325" s="1"/>
      <c r="H325" s="1"/>
      <c r="I325" s="1"/>
      <c r="J325" s="1">
        <f t="shared" si="5"/>
        <v>0</v>
      </c>
      <c r="K325" s="1"/>
    </row>
    <row r="326" spans="1:11" ht="20.25" customHeight="1" x14ac:dyDescent="0.3">
      <c r="A326" s="1">
        <v>324</v>
      </c>
      <c r="B326" s="10">
        <v>46347</v>
      </c>
      <c r="C326" s="1" t="s">
        <v>124</v>
      </c>
      <c r="D326" s="1" t="s">
        <v>127</v>
      </c>
      <c r="E326" s="1">
        <v>1925</v>
      </c>
      <c r="F326" s="1"/>
      <c r="G326" s="1"/>
      <c r="H326" s="1"/>
      <c r="I326" s="1"/>
      <c r="J326" s="1">
        <f t="shared" si="5"/>
        <v>0</v>
      </c>
      <c r="K326" s="1"/>
    </row>
    <row r="327" spans="1:11" ht="20.25" customHeight="1" x14ac:dyDescent="0.3">
      <c r="A327" s="1">
        <v>325</v>
      </c>
      <c r="B327" s="10">
        <v>46348</v>
      </c>
      <c r="C327" s="1" t="s">
        <v>124</v>
      </c>
      <c r="D327" s="1" t="s">
        <v>127</v>
      </c>
      <c r="E327" s="1">
        <v>1925</v>
      </c>
      <c r="F327" s="1"/>
      <c r="G327" s="1"/>
      <c r="H327" s="1"/>
      <c r="I327" s="1"/>
      <c r="J327" s="1">
        <f t="shared" si="5"/>
        <v>0</v>
      </c>
      <c r="K327" s="1"/>
    </row>
    <row r="328" spans="1:11" ht="20.25" customHeight="1" x14ac:dyDescent="0.3">
      <c r="A328" s="1">
        <v>326</v>
      </c>
      <c r="B328" s="10">
        <v>46349</v>
      </c>
      <c r="C328" s="1" t="s">
        <v>124</v>
      </c>
      <c r="D328" s="1" t="s">
        <v>127</v>
      </c>
      <c r="E328" s="1">
        <v>1925</v>
      </c>
      <c r="F328" s="1"/>
      <c r="G328" s="1"/>
      <c r="H328" s="1"/>
      <c r="I328" s="1"/>
      <c r="J328" s="1">
        <f t="shared" si="5"/>
        <v>0</v>
      </c>
      <c r="K328" s="1"/>
    </row>
    <row r="329" spans="1:11" ht="20.25" customHeight="1" x14ac:dyDescent="0.3">
      <c r="A329" s="1">
        <v>327</v>
      </c>
      <c r="B329" s="10">
        <v>46350</v>
      </c>
      <c r="C329" s="1" t="s">
        <v>124</v>
      </c>
      <c r="D329" s="1" t="s">
        <v>127</v>
      </c>
      <c r="E329" s="1">
        <v>1925</v>
      </c>
      <c r="F329" s="1"/>
      <c r="G329" s="1"/>
      <c r="H329" s="1"/>
      <c r="I329" s="1"/>
      <c r="J329" s="1">
        <f t="shared" si="5"/>
        <v>0</v>
      </c>
      <c r="K329" s="1"/>
    </row>
    <row r="330" spans="1:11" ht="20.25" customHeight="1" x14ac:dyDescent="0.3">
      <c r="A330" s="1">
        <v>328</v>
      </c>
      <c r="B330" s="10">
        <v>46351</v>
      </c>
      <c r="C330" s="1" t="s">
        <v>124</v>
      </c>
      <c r="D330" s="1" t="s">
        <v>127</v>
      </c>
      <c r="E330" s="1">
        <v>1925</v>
      </c>
      <c r="F330" s="1"/>
      <c r="G330" s="1"/>
      <c r="H330" s="1"/>
      <c r="I330" s="1"/>
      <c r="J330" s="1">
        <f t="shared" si="5"/>
        <v>0</v>
      </c>
      <c r="K330" s="1"/>
    </row>
    <row r="331" spans="1:11" ht="20.25" customHeight="1" x14ac:dyDescent="0.3">
      <c r="A331" s="1">
        <v>329</v>
      </c>
      <c r="B331" s="10">
        <v>46352</v>
      </c>
      <c r="C331" s="1" t="s">
        <v>124</v>
      </c>
      <c r="D331" s="1" t="s">
        <v>127</v>
      </c>
      <c r="E331" s="1">
        <v>1925</v>
      </c>
      <c r="F331" s="1"/>
      <c r="G331" s="1"/>
      <c r="H331" s="1"/>
      <c r="I331" s="1"/>
      <c r="J331" s="1">
        <f t="shared" si="5"/>
        <v>0</v>
      </c>
      <c r="K331" s="1"/>
    </row>
    <row r="332" spans="1:11" ht="20.25" customHeight="1" x14ac:dyDescent="0.3">
      <c r="A332" s="1">
        <v>330</v>
      </c>
      <c r="B332" s="10">
        <v>46353</v>
      </c>
      <c r="C332" s="1" t="s">
        <v>124</v>
      </c>
      <c r="D332" s="1" t="s">
        <v>127</v>
      </c>
      <c r="E332" s="1">
        <v>1925</v>
      </c>
      <c r="F332" s="1"/>
      <c r="G332" s="1"/>
      <c r="H332" s="1"/>
      <c r="I332" s="1"/>
      <c r="J332" s="1">
        <f t="shared" si="5"/>
        <v>0</v>
      </c>
      <c r="K332" s="1"/>
    </row>
    <row r="333" spans="1:11" ht="20.25" customHeight="1" x14ac:dyDescent="0.3">
      <c r="A333" s="1">
        <v>331</v>
      </c>
      <c r="B333" s="10">
        <v>46354</v>
      </c>
      <c r="C333" s="1" t="s">
        <v>124</v>
      </c>
      <c r="D333" s="1" t="s">
        <v>127</v>
      </c>
      <c r="E333" s="1">
        <v>1925</v>
      </c>
      <c r="F333" s="1"/>
      <c r="G333" s="1"/>
      <c r="H333" s="1"/>
      <c r="I333" s="1"/>
      <c r="J333" s="1">
        <f t="shared" si="5"/>
        <v>0</v>
      </c>
      <c r="K333" s="1"/>
    </row>
    <row r="334" spans="1:11" ht="20.25" customHeight="1" x14ac:dyDescent="0.3">
      <c r="A334" s="1">
        <v>332</v>
      </c>
      <c r="B334" s="10">
        <v>46355</v>
      </c>
      <c r="C334" s="1" t="s">
        <v>124</v>
      </c>
      <c r="D334" s="1" t="s">
        <v>127</v>
      </c>
      <c r="E334" s="1">
        <v>1925</v>
      </c>
      <c r="F334" s="1"/>
      <c r="G334" s="1"/>
      <c r="H334" s="1"/>
      <c r="I334" s="1"/>
      <c r="J334" s="1">
        <f t="shared" si="5"/>
        <v>0</v>
      </c>
      <c r="K334" s="1"/>
    </row>
    <row r="335" spans="1:11" ht="20.25" customHeight="1" x14ac:dyDescent="0.3">
      <c r="A335" s="1">
        <v>333</v>
      </c>
      <c r="B335" s="10">
        <v>46356</v>
      </c>
      <c r="C335" s="1" t="s">
        <v>124</v>
      </c>
      <c r="D335" s="1" t="s">
        <v>127</v>
      </c>
      <c r="E335" s="1">
        <v>1925</v>
      </c>
      <c r="F335" s="1"/>
      <c r="G335" s="1"/>
      <c r="H335" s="1"/>
      <c r="I335" s="1"/>
      <c r="J335" s="1">
        <f t="shared" si="5"/>
        <v>0</v>
      </c>
      <c r="K335" s="1"/>
    </row>
    <row r="336" spans="1:11" ht="20.25" customHeight="1" x14ac:dyDescent="0.3">
      <c r="A336" s="1">
        <v>334</v>
      </c>
      <c r="B336" s="10">
        <v>46357</v>
      </c>
      <c r="C336" s="1" t="s">
        <v>124</v>
      </c>
      <c r="D336" s="1" t="s">
        <v>127</v>
      </c>
      <c r="E336" s="1">
        <v>1925</v>
      </c>
      <c r="F336" s="1"/>
      <c r="G336" s="1"/>
      <c r="H336" s="1"/>
      <c r="I336" s="1"/>
      <c r="J336" s="1">
        <f t="shared" si="5"/>
        <v>0</v>
      </c>
      <c r="K336" s="1"/>
    </row>
    <row r="337" spans="1:11" ht="20.25" customHeight="1" x14ac:dyDescent="0.3">
      <c r="A337" s="1">
        <v>335</v>
      </c>
      <c r="B337" s="10">
        <v>46358</v>
      </c>
      <c r="C337" s="1" t="s">
        <v>124</v>
      </c>
      <c r="D337" s="1" t="s">
        <v>127</v>
      </c>
      <c r="E337" s="1">
        <v>1925</v>
      </c>
      <c r="F337" s="1"/>
      <c r="G337" s="1"/>
      <c r="H337" s="1"/>
      <c r="I337" s="1"/>
      <c r="J337" s="1">
        <f t="shared" si="5"/>
        <v>0</v>
      </c>
      <c r="K337" s="1"/>
    </row>
    <row r="338" spans="1:11" ht="20.25" customHeight="1" x14ac:dyDescent="0.3">
      <c r="A338" s="1">
        <v>336</v>
      </c>
      <c r="B338" s="10">
        <v>46359</v>
      </c>
      <c r="C338" s="1" t="s">
        <v>124</v>
      </c>
      <c r="D338" s="1" t="s">
        <v>127</v>
      </c>
      <c r="E338" s="1">
        <v>1925</v>
      </c>
      <c r="F338" s="1"/>
      <c r="G338" s="1"/>
      <c r="H338" s="1"/>
      <c r="I338" s="1"/>
      <c r="J338" s="1">
        <f t="shared" si="5"/>
        <v>0</v>
      </c>
      <c r="K338" s="1"/>
    </row>
    <row r="339" spans="1:11" ht="20.25" customHeight="1" x14ac:dyDescent="0.3">
      <c r="A339" s="1">
        <v>337</v>
      </c>
      <c r="B339" s="10">
        <v>46360</v>
      </c>
      <c r="C339" s="1" t="s">
        <v>124</v>
      </c>
      <c r="D339" s="1" t="s">
        <v>127</v>
      </c>
      <c r="E339" s="1">
        <v>1925</v>
      </c>
      <c r="F339" s="1"/>
      <c r="G339" s="1"/>
      <c r="H339" s="1"/>
      <c r="I339" s="1"/>
      <c r="J339" s="1">
        <f t="shared" si="5"/>
        <v>0</v>
      </c>
      <c r="K339" s="1"/>
    </row>
    <row r="340" spans="1:11" ht="20.25" customHeight="1" x14ac:dyDescent="0.3">
      <c r="A340" s="1">
        <v>338</v>
      </c>
      <c r="B340" s="10">
        <v>46361</v>
      </c>
      <c r="C340" s="1" t="s">
        <v>124</v>
      </c>
      <c r="D340" s="1" t="s">
        <v>127</v>
      </c>
      <c r="E340" s="1">
        <v>1925</v>
      </c>
      <c r="F340" s="1"/>
      <c r="G340" s="1"/>
      <c r="H340" s="1"/>
      <c r="I340" s="1"/>
      <c r="J340" s="1">
        <f t="shared" si="5"/>
        <v>0</v>
      </c>
      <c r="K340" s="1"/>
    </row>
    <row r="341" spans="1:11" ht="20.25" customHeight="1" x14ac:dyDescent="0.3">
      <c r="A341" s="1">
        <v>339</v>
      </c>
      <c r="B341" s="10">
        <v>46362</v>
      </c>
      <c r="C341" s="1" t="s">
        <v>124</v>
      </c>
      <c r="D341" s="1" t="s">
        <v>127</v>
      </c>
      <c r="E341" s="1">
        <v>1925</v>
      </c>
      <c r="F341" s="1"/>
      <c r="G341" s="1"/>
      <c r="H341" s="1"/>
      <c r="I341" s="1"/>
      <c r="J341" s="1">
        <f t="shared" si="5"/>
        <v>0</v>
      </c>
      <c r="K341" s="1"/>
    </row>
    <row r="342" spans="1:11" ht="20.25" customHeight="1" x14ac:dyDescent="0.3">
      <c r="A342" s="1">
        <v>340</v>
      </c>
      <c r="B342" s="10">
        <v>46363</v>
      </c>
      <c r="C342" s="1" t="s">
        <v>124</v>
      </c>
      <c r="D342" s="1" t="s">
        <v>127</v>
      </c>
      <c r="E342" s="1">
        <v>1925</v>
      </c>
      <c r="F342" s="1"/>
      <c r="G342" s="1"/>
      <c r="H342" s="1"/>
      <c r="I342" s="1"/>
      <c r="J342" s="1">
        <f t="shared" si="5"/>
        <v>0</v>
      </c>
      <c r="K342" s="1"/>
    </row>
    <row r="343" spans="1:11" ht="20.25" customHeight="1" x14ac:dyDescent="0.3">
      <c r="A343" s="1">
        <v>341</v>
      </c>
      <c r="B343" s="10">
        <v>46364</v>
      </c>
      <c r="C343" s="1" t="s">
        <v>124</v>
      </c>
      <c r="D343" s="1" t="s">
        <v>127</v>
      </c>
      <c r="E343" s="1">
        <v>1925</v>
      </c>
      <c r="F343" s="1"/>
      <c r="G343" s="1"/>
      <c r="H343" s="1"/>
      <c r="I343" s="1"/>
      <c r="J343" s="1">
        <f t="shared" si="5"/>
        <v>0</v>
      </c>
      <c r="K343" s="1"/>
    </row>
    <row r="344" spans="1:11" ht="20.25" customHeight="1" x14ac:dyDescent="0.3">
      <c r="A344" s="1">
        <v>342</v>
      </c>
      <c r="B344" s="10">
        <v>46365</v>
      </c>
      <c r="C344" s="1" t="s">
        <v>124</v>
      </c>
      <c r="D344" s="1" t="s">
        <v>127</v>
      </c>
      <c r="E344" s="1">
        <v>1925</v>
      </c>
      <c r="F344" s="1"/>
      <c r="G344" s="1"/>
      <c r="H344" s="1"/>
      <c r="I344" s="1"/>
      <c r="J344" s="1">
        <f t="shared" si="5"/>
        <v>0</v>
      </c>
      <c r="K344" s="1"/>
    </row>
    <row r="345" spans="1:11" ht="20.25" customHeight="1" x14ac:dyDescent="0.3">
      <c r="A345" s="1">
        <v>343</v>
      </c>
      <c r="B345" s="10">
        <v>46366</v>
      </c>
      <c r="C345" s="1" t="s">
        <v>124</v>
      </c>
      <c r="D345" s="1" t="s">
        <v>127</v>
      </c>
      <c r="E345" s="1">
        <v>1925</v>
      </c>
      <c r="F345" s="1"/>
      <c r="G345" s="1"/>
      <c r="H345" s="1"/>
      <c r="I345" s="1"/>
      <c r="J345" s="1">
        <f t="shared" si="5"/>
        <v>0</v>
      </c>
      <c r="K345" s="1"/>
    </row>
    <row r="346" spans="1:11" ht="20.25" customHeight="1" x14ac:dyDescent="0.3">
      <c r="A346" s="1">
        <v>344</v>
      </c>
      <c r="B346" s="10">
        <v>46367</v>
      </c>
      <c r="C346" s="1" t="s">
        <v>124</v>
      </c>
      <c r="D346" s="1" t="s">
        <v>127</v>
      </c>
      <c r="E346" s="1">
        <v>1925</v>
      </c>
      <c r="F346" s="1"/>
      <c r="G346" s="1"/>
      <c r="H346" s="1"/>
      <c r="I346" s="1"/>
      <c r="J346" s="1">
        <f t="shared" si="5"/>
        <v>0</v>
      </c>
      <c r="K346" s="1"/>
    </row>
    <row r="347" spans="1:11" ht="20.25" customHeight="1" x14ac:dyDescent="0.3">
      <c r="A347" s="1">
        <v>345</v>
      </c>
      <c r="B347" s="10">
        <v>46368</v>
      </c>
      <c r="C347" s="1" t="s">
        <v>124</v>
      </c>
      <c r="D347" s="1" t="s">
        <v>127</v>
      </c>
      <c r="E347" s="1">
        <v>1925</v>
      </c>
      <c r="F347" s="1"/>
      <c r="G347" s="1"/>
      <c r="H347" s="1"/>
      <c r="I347" s="1"/>
      <c r="J347" s="1">
        <f t="shared" si="5"/>
        <v>0</v>
      </c>
      <c r="K347" s="1"/>
    </row>
    <row r="348" spans="1:11" ht="20.25" customHeight="1" x14ac:dyDescent="0.3">
      <c r="A348" s="1">
        <v>346</v>
      </c>
      <c r="B348" s="10">
        <v>46369</v>
      </c>
      <c r="C348" s="1" t="s">
        <v>124</v>
      </c>
      <c r="D348" s="1" t="s">
        <v>127</v>
      </c>
      <c r="E348" s="1">
        <v>1925</v>
      </c>
      <c r="F348" s="1"/>
      <c r="G348" s="1"/>
      <c r="H348" s="1"/>
      <c r="I348" s="1"/>
      <c r="J348" s="1">
        <f t="shared" si="5"/>
        <v>0</v>
      </c>
      <c r="K348" s="1"/>
    </row>
    <row r="349" spans="1:11" ht="20.25" customHeight="1" x14ac:dyDescent="0.3">
      <c r="A349" s="1">
        <v>347</v>
      </c>
      <c r="B349" s="10">
        <v>46370</v>
      </c>
      <c r="C349" s="1" t="s">
        <v>124</v>
      </c>
      <c r="D349" s="1" t="s">
        <v>127</v>
      </c>
      <c r="E349" s="1">
        <v>1925</v>
      </c>
      <c r="F349" s="1"/>
      <c r="G349" s="1"/>
      <c r="H349" s="1"/>
      <c r="I349" s="1"/>
      <c r="J349" s="1">
        <f t="shared" si="5"/>
        <v>0</v>
      </c>
      <c r="K349" s="1"/>
    </row>
    <row r="350" spans="1:11" ht="20.25" customHeight="1" x14ac:dyDescent="0.3">
      <c r="A350" s="1">
        <v>348</v>
      </c>
      <c r="B350" s="10">
        <v>46371</v>
      </c>
      <c r="C350" s="1" t="s">
        <v>124</v>
      </c>
      <c r="D350" s="1" t="s">
        <v>127</v>
      </c>
      <c r="E350" s="1">
        <v>1925</v>
      </c>
      <c r="F350" s="1"/>
      <c r="G350" s="1"/>
      <c r="H350" s="1"/>
      <c r="I350" s="1"/>
      <c r="J350" s="1">
        <f t="shared" si="5"/>
        <v>0</v>
      </c>
      <c r="K350" s="1"/>
    </row>
    <row r="351" spans="1:11" ht="20.25" customHeight="1" x14ac:dyDescent="0.3">
      <c r="A351" s="1">
        <v>349</v>
      </c>
      <c r="B351" s="10">
        <v>46372</v>
      </c>
      <c r="C351" s="1" t="s">
        <v>124</v>
      </c>
      <c r="D351" s="1" t="s">
        <v>127</v>
      </c>
      <c r="E351" s="1">
        <v>1925</v>
      </c>
      <c r="F351" s="1"/>
      <c r="G351" s="1"/>
      <c r="H351" s="1"/>
      <c r="I351" s="1"/>
      <c r="J351" s="1">
        <f t="shared" si="5"/>
        <v>0</v>
      </c>
      <c r="K351" s="1"/>
    </row>
    <row r="352" spans="1:11" ht="20.25" customHeight="1" x14ac:dyDescent="0.3">
      <c r="A352" s="1">
        <v>350</v>
      </c>
      <c r="B352" s="10">
        <v>46373</v>
      </c>
      <c r="C352" s="1" t="s">
        <v>124</v>
      </c>
      <c r="D352" s="1" t="s">
        <v>127</v>
      </c>
      <c r="E352" s="1">
        <v>1925</v>
      </c>
      <c r="F352" s="1"/>
      <c r="G352" s="1"/>
      <c r="H352" s="1"/>
      <c r="I352" s="1"/>
      <c r="J352" s="1">
        <f t="shared" si="5"/>
        <v>0</v>
      </c>
      <c r="K352" s="1"/>
    </row>
    <row r="353" spans="1:11" ht="20.25" customHeight="1" x14ac:dyDescent="0.3">
      <c r="A353" s="1">
        <v>351</v>
      </c>
      <c r="B353" s="10">
        <v>46374</v>
      </c>
      <c r="C353" s="1" t="s">
        <v>124</v>
      </c>
      <c r="D353" s="1" t="s">
        <v>127</v>
      </c>
      <c r="E353" s="1">
        <v>1925</v>
      </c>
      <c r="F353" s="1"/>
      <c r="G353" s="1"/>
      <c r="H353" s="1"/>
      <c r="I353" s="1"/>
      <c r="J353" s="1">
        <f t="shared" si="5"/>
        <v>0</v>
      </c>
      <c r="K353" s="1"/>
    </row>
    <row r="354" spans="1:11" ht="20.25" customHeight="1" x14ac:dyDescent="0.3">
      <c r="A354" s="1">
        <v>352</v>
      </c>
      <c r="B354" s="10">
        <v>46375</v>
      </c>
      <c r="C354" s="1" t="s">
        <v>124</v>
      </c>
      <c r="D354" s="1" t="s">
        <v>127</v>
      </c>
      <c r="E354" s="1">
        <v>1925</v>
      </c>
      <c r="F354" s="1"/>
      <c r="G354" s="1"/>
      <c r="H354" s="1"/>
      <c r="I354" s="1"/>
      <c r="J354" s="1">
        <f t="shared" si="5"/>
        <v>0</v>
      </c>
      <c r="K354" s="1"/>
    </row>
    <row r="355" spans="1:11" ht="20.25" customHeight="1" x14ac:dyDescent="0.3">
      <c r="A355" s="1">
        <v>353</v>
      </c>
      <c r="B355" s="10">
        <v>46376</v>
      </c>
      <c r="C355" s="1" t="s">
        <v>124</v>
      </c>
      <c r="D355" s="1" t="s">
        <v>127</v>
      </c>
      <c r="E355" s="1">
        <v>1925</v>
      </c>
      <c r="F355" s="1"/>
      <c r="G355" s="1"/>
      <c r="H355" s="1"/>
      <c r="I355" s="1"/>
      <c r="J355" s="1">
        <f t="shared" si="5"/>
        <v>0</v>
      </c>
      <c r="K355" s="1"/>
    </row>
    <row r="356" spans="1:11" ht="20.25" customHeight="1" x14ac:dyDescent="0.3">
      <c r="A356" s="1">
        <v>354</v>
      </c>
      <c r="B356" s="10">
        <v>46377</v>
      </c>
      <c r="C356" s="1" t="s">
        <v>124</v>
      </c>
      <c r="D356" s="1" t="s">
        <v>127</v>
      </c>
      <c r="E356" s="1">
        <v>1925</v>
      </c>
      <c r="F356" s="1"/>
      <c r="G356" s="1"/>
      <c r="H356" s="1"/>
      <c r="I356" s="1"/>
      <c r="J356" s="1">
        <f t="shared" si="5"/>
        <v>0</v>
      </c>
      <c r="K356" s="1"/>
    </row>
    <row r="357" spans="1:11" ht="20.25" customHeight="1" x14ac:dyDescent="0.3">
      <c r="A357" s="1">
        <v>355</v>
      </c>
      <c r="B357" s="10">
        <v>46378</v>
      </c>
      <c r="C357" s="1" t="s">
        <v>124</v>
      </c>
      <c r="D357" s="1" t="s">
        <v>127</v>
      </c>
      <c r="E357" s="1">
        <v>1925</v>
      </c>
      <c r="F357" s="1"/>
      <c r="G357" s="1"/>
      <c r="H357" s="1"/>
      <c r="I357" s="1"/>
      <c r="J357" s="1">
        <f t="shared" si="5"/>
        <v>0</v>
      </c>
      <c r="K357" s="1"/>
    </row>
    <row r="358" spans="1:11" ht="20.25" customHeight="1" x14ac:dyDescent="0.3">
      <c r="A358" s="1">
        <v>356</v>
      </c>
      <c r="B358" s="10">
        <v>46379</v>
      </c>
      <c r="C358" s="1" t="s">
        <v>124</v>
      </c>
      <c r="D358" s="1" t="s">
        <v>127</v>
      </c>
      <c r="E358" s="1">
        <v>1925</v>
      </c>
      <c r="F358" s="1"/>
      <c r="G358" s="1"/>
      <c r="H358" s="1"/>
      <c r="I358" s="1"/>
      <c r="J358" s="1">
        <f t="shared" si="5"/>
        <v>0</v>
      </c>
      <c r="K358" s="1"/>
    </row>
    <row r="359" spans="1:11" ht="20.25" customHeight="1" x14ac:dyDescent="0.3">
      <c r="A359" s="1">
        <v>357</v>
      </c>
      <c r="B359" s="10">
        <v>46380</v>
      </c>
      <c r="C359" s="1" t="s">
        <v>124</v>
      </c>
      <c r="D359" s="1" t="s">
        <v>127</v>
      </c>
      <c r="E359" s="1">
        <v>1925</v>
      </c>
      <c r="F359" s="1"/>
      <c r="G359" s="1"/>
      <c r="H359" s="1"/>
      <c r="I359" s="1"/>
      <c r="J359" s="1">
        <f t="shared" si="5"/>
        <v>0</v>
      </c>
      <c r="K359" s="1"/>
    </row>
    <row r="360" spans="1:11" ht="20.25" customHeight="1" x14ac:dyDescent="0.3">
      <c r="A360" s="1">
        <v>358</v>
      </c>
      <c r="B360" s="10">
        <v>46381</v>
      </c>
      <c r="C360" s="1" t="s">
        <v>124</v>
      </c>
      <c r="D360" s="1" t="s">
        <v>127</v>
      </c>
      <c r="E360" s="1">
        <v>1925</v>
      </c>
      <c r="F360" s="1"/>
      <c r="G360" s="1"/>
      <c r="H360" s="1"/>
      <c r="I360" s="1"/>
      <c r="J360" s="1">
        <f t="shared" si="5"/>
        <v>0</v>
      </c>
      <c r="K360" s="1"/>
    </row>
    <row r="361" spans="1:11" ht="20.25" customHeight="1" x14ac:dyDescent="0.3">
      <c r="A361" s="1">
        <v>359</v>
      </c>
      <c r="B361" s="10">
        <v>46382</v>
      </c>
      <c r="C361" s="1" t="s">
        <v>124</v>
      </c>
      <c r="D361" s="1" t="s">
        <v>127</v>
      </c>
      <c r="E361" s="1">
        <v>1925</v>
      </c>
      <c r="F361" s="1"/>
      <c r="G361" s="1"/>
      <c r="H361" s="1"/>
      <c r="I361" s="1"/>
      <c r="J361" s="1">
        <f t="shared" si="5"/>
        <v>0</v>
      </c>
      <c r="K361" s="1"/>
    </row>
    <row r="362" spans="1:11" ht="20.25" customHeight="1" x14ac:dyDescent="0.3">
      <c r="A362" s="1">
        <v>360</v>
      </c>
      <c r="B362" s="10">
        <v>46383</v>
      </c>
      <c r="C362" s="1" t="s">
        <v>124</v>
      </c>
      <c r="D362" s="1" t="s">
        <v>127</v>
      </c>
      <c r="E362" s="1">
        <v>1925</v>
      </c>
      <c r="F362" s="1"/>
      <c r="G362" s="1"/>
      <c r="H362" s="1"/>
      <c r="I362" s="1"/>
      <c r="J362" s="1">
        <f t="shared" si="5"/>
        <v>0</v>
      </c>
      <c r="K362" s="1"/>
    </row>
    <row r="363" spans="1:11" ht="20.25" customHeight="1" x14ac:dyDescent="0.3">
      <c r="A363" s="1">
        <v>361</v>
      </c>
      <c r="B363" s="10">
        <v>46384</v>
      </c>
      <c r="C363" s="1" t="s">
        <v>124</v>
      </c>
      <c r="D363" s="1" t="s">
        <v>127</v>
      </c>
      <c r="E363" s="1">
        <v>1925</v>
      </c>
      <c r="F363" s="1"/>
      <c r="G363" s="1"/>
      <c r="H363" s="1"/>
      <c r="I363" s="1"/>
      <c r="J363" s="1">
        <f t="shared" si="5"/>
        <v>0</v>
      </c>
      <c r="K363" s="1"/>
    </row>
    <row r="364" spans="1:11" ht="20.25" customHeight="1" x14ac:dyDescent="0.3">
      <c r="A364" s="1">
        <v>362</v>
      </c>
      <c r="B364" s="10">
        <v>46385</v>
      </c>
      <c r="C364" s="1" t="s">
        <v>124</v>
      </c>
      <c r="D364" s="1" t="s">
        <v>127</v>
      </c>
      <c r="E364" s="1">
        <v>1925</v>
      </c>
      <c r="F364" s="1"/>
      <c r="G364" s="1"/>
      <c r="H364" s="1"/>
      <c r="I364" s="1"/>
      <c r="J364" s="1">
        <f t="shared" si="5"/>
        <v>0</v>
      </c>
      <c r="K364" s="1"/>
    </row>
    <row r="365" spans="1:11" ht="20.25" customHeight="1" x14ac:dyDescent="0.3">
      <c r="A365" s="1">
        <v>363</v>
      </c>
      <c r="B365" s="10">
        <v>46386</v>
      </c>
      <c r="C365" s="1" t="s">
        <v>124</v>
      </c>
      <c r="D365" s="1" t="s">
        <v>127</v>
      </c>
      <c r="E365" s="1">
        <v>1925</v>
      </c>
      <c r="F365" s="1"/>
      <c r="G365" s="1"/>
      <c r="H365" s="1"/>
      <c r="I365" s="1"/>
      <c r="J365" s="1">
        <f t="shared" si="5"/>
        <v>0</v>
      </c>
      <c r="K365" s="1"/>
    </row>
    <row r="366" spans="1:11" ht="20.25" customHeight="1" x14ac:dyDescent="0.3">
      <c r="A366" s="1">
        <v>364</v>
      </c>
      <c r="B366" s="10">
        <v>46387</v>
      </c>
      <c r="C366" s="1" t="s">
        <v>124</v>
      </c>
      <c r="D366" s="1" t="s">
        <v>127</v>
      </c>
      <c r="E366" s="1">
        <v>1925</v>
      </c>
      <c r="F366" s="1"/>
      <c r="G366" s="1"/>
      <c r="H366" s="1"/>
      <c r="I366" s="1"/>
      <c r="J366" s="1">
        <f t="shared" si="5"/>
        <v>0</v>
      </c>
      <c r="K366" s="1"/>
    </row>
    <row r="367" spans="1:11" ht="20.25" customHeight="1" x14ac:dyDescent="0.3">
      <c r="A367" s="1">
        <v>365</v>
      </c>
      <c r="B367" s="10">
        <v>46388</v>
      </c>
      <c r="C367" s="1" t="s">
        <v>124</v>
      </c>
      <c r="D367" s="1" t="s">
        <v>127</v>
      </c>
      <c r="E367" s="1">
        <v>1925</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37000000}"/>
  <mergeCells count="3">
    <mergeCell ref="A1:K1"/>
    <mergeCell ref="N4:O4"/>
    <mergeCell ref="M5:P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Worksheet____44"/>
  <dimension ref="A1:Q371"/>
  <sheetViews>
    <sheetView rightToLeft="1" workbookViewId="0">
      <selection activeCell="A2" sqref="A1:Q1048576"/>
    </sheetView>
  </sheetViews>
  <sheetFormatPr defaultRowHeight="18" customHeight="1" x14ac:dyDescent="0.3"/>
  <cols>
    <col min="1" max="1" width="4.1640625" customWidth="1"/>
    <col min="2" max="2" width="12.9140625" customWidth="1"/>
    <col min="3" max="3" width="14.1640625" customWidth="1"/>
    <col min="4" max="4" width="21.83203125" bestFit="1"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18" customHeight="1" x14ac:dyDescent="0.3">
      <c r="A1" s="273" t="s">
        <v>129</v>
      </c>
      <c r="B1" s="273"/>
      <c r="C1" s="273"/>
      <c r="D1" s="273"/>
      <c r="E1" s="273"/>
      <c r="F1" s="273"/>
      <c r="G1" s="273"/>
      <c r="H1" s="273"/>
      <c r="I1" s="273"/>
      <c r="J1" s="273"/>
      <c r="K1" s="273"/>
    </row>
    <row r="2" spans="1:17" ht="18" customHeight="1" x14ac:dyDescent="0.35">
      <c r="A2" s="8" t="s">
        <v>0</v>
      </c>
      <c r="B2" s="9" t="s">
        <v>7</v>
      </c>
      <c r="C2" s="5" t="s">
        <v>2</v>
      </c>
      <c r="D2" s="5" t="s">
        <v>13</v>
      </c>
      <c r="E2" s="5" t="s">
        <v>14</v>
      </c>
      <c r="F2" s="5" t="s">
        <v>1</v>
      </c>
      <c r="G2" s="5" t="s">
        <v>5</v>
      </c>
      <c r="H2" s="5" t="s">
        <v>4</v>
      </c>
      <c r="I2" s="5" t="s">
        <v>12</v>
      </c>
      <c r="J2" s="5" t="s">
        <v>6</v>
      </c>
      <c r="K2" s="7" t="s">
        <v>3</v>
      </c>
    </row>
    <row r="3" spans="1:17" ht="18" customHeight="1" x14ac:dyDescent="0.3">
      <c r="A3" s="1">
        <v>1</v>
      </c>
      <c r="B3" s="10">
        <v>46024</v>
      </c>
      <c r="C3" s="1" t="s">
        <v>124</v>
      </c>
      <c r="D3" s="1" t="s">
        <v>130</v>
      </c>
      <c r="E3" s="1">
        <v>910</v>
      </c>
      <c r="F3" s="1">
        <v>1</v>
      </c>
      <c r="G3" s="1"/>
      <c r="H3" s="1"/>
      <c r="I3" s="1"/>
      <c r="J3" s="1">
        <f>E3*F3-G3-H3+I3</f>
        <v>910</v>
      </c>
      <c r="K3" s="1"/>
      <c r="M3" s="13"/>
      <c r="N3" s="13"/>
      <c r="O3" s="13"/>
      <c r="P3" s="13"/>
      <c r="Q3" s="13"/>
    </row>
    <row r="4" spans="1:17" ht="18" customHeight="1" x14ac:dyDescent="0.3">
      <c r="A4" s="1">
        <v>2</v>
      </c>
      <c r="B4" s="10">
        <v>46025</v>
      </c>
      <c r="C4" s="1" t="s">
        <v>124</v>
      </c>
      <c r="D4" s="1" t="s">
        <v>130</v>
      </c>
      <c r="E4" s="1">
        <v>910</v>
      </c>
      <c r="F4" s="1"/>
      <c r="G4" s="1"/>
      <c r="H4" s="1"/>
      <c r="I4" s="1"/>
      <c r="J4" s="1">
        <f t="shared" ref="J4:J67" si="0">E4*F4-G4-H4+I4</f>
        <v>0</v>
      </c>
      <c r="K4" s="1"/>
      <c r="M4" s="11"/>
      <c r="N4" s="276" t="s">
        <v>18</v>
      </c>
      <c r="O4" s="276"/>
      <c r="P4" s="11"/>
      <c r="Q4" s="11"/>
    </row>
    <row r="5" spans="1:17" ht="18" customHeight="1" x14ac:dyDescent="0.3">
      <c r="A5" s="1">
        <v>3</v>
      </c>
      <c r="B5" s="10">
        <v>46026</v>
      </c>
      <c r="C5" s="1" t="s">
        <v>124</v>
      </c>
      <c r="D5" s="1" t="s">
        <v>130</v>
      </c>
      <c r="E5" s="1">
        <v>910</v>
      </c>
      <c r="F5" s="1"/>
      <c r="G5" s="1"/>
      <c r="H5" s="1"/>
      <c r="I5" s="1"/>
      <c r="J5" s="1">
        <f t="shared" si="0"/>
        <v>0</v>
      </c>
      <c r="K5" s="1"/>
      <c r="M5" s="274" t="s">
        <v>17</v>
      </c>
      <c r="N5" s="274"/>
      <c r="O5" s="274"/>
      <c r="P5" s="274"/>
      <c r="Q5" s="12">
        <f>SUM(J2:J368)</f>
        <v>910</v>
      </c>
    </row>
    <row r="6" spans="1:17" ht="18" customHeight="1" x14ac:dyDescent="0.3">
      <c r="A6" s="1">
        <v>4</v>
      </c>
      <c r="B6" s="10">
        <v>46027</v>
      </c>
      <c r="C6" s="1" t="s">
        <v>124</v>
      </c>
      <c r="D6" s="1" t="s">
        <v>130</v>
      </c>
      <c r="E6" s="1">
        <v>910</v>
      </c>
      <c r="F6" s="1"/>
      <c r="G6" s="1"/>
      <c r="H6" s="1"/>
      <c r="I6" s="1"/>
      <c r="J6" s="1">
        <f t="shared" si="0"/>
        <v>0</v>
      </c>
      <c r="K6" s="1"/>
      <c r="M6" s="11"/>
      <c r="N6" s="11"/>
      <c r="O6" s="11"/>
      <c r="P6" s="11"/>
      <c r="Q6" s="11"/>
    </row>
    <row r="7" spans="1:17" ht="18" customHeight="1" x14ac:dyDescent="0.3">
      <c r="A7" s="1">
        <v>5</v>
      </c>
      <c r="B7" s="10">
        <v>46028</v>
      </c>
      <c r="C7" s="1" t="s">
        <v>124</v>
      </c>
      <c r="D7" s="1" t="s">
        <v>130</v>
      </c>
      <c r="E7" s="1">
        <v>910</v>
      </c>
      <c r="F7" s="1"/>
      <c r="G7" s="1"/>
      <c r="H7" s="1"/>
      <c r="I7" s="1"/>
      <c r="J7" s="1">
        <f t="shared" si="0"/>
        <v>0</v>
      </c>
      <c r="K7" s="1"/>
      <c r="M7" s="11"/>
      <c r="N7" s="11"/>
      <c r="O7" s="11"/>
      <c r="P7" s="11"/>
      <c r="Q7" s="11"/>
    </row>
    <row r="8" spans="1:17" ht="18" customHeight="1" x14ac:dyDescent="0.3">
      <c r="A8" s="1">
        <v>6</v>
      </c>
      <c r="B8" s="10">
        <v>46029</v>
      </c>
      <c r="C8" s="1" t="s">
        <v>124</v>
      </c>
      <c r="D8" s="1" t="s">
        <v>130</v>
      </c>
      <c r="E8" s="1">
        <v>910</v>
      </c>
      <c r="F8" s="1"/>
      <c r="G8" s="1"/>
      <c r="H8" s="1"/>
      <c r="I8" s="1"/>
      <c r="J8" s="1">
        <f t="shared" si="0"/>
        <v>0</v>
      </c>
      <c r="K8" s="1"/>
      <c r="M8" s="11"/>
      <c r="N8" s="11"/>
      <c r="O8" s="11"/>
      <c r="P8" s="11"/>
      <c r="Q8" s="11"/>
    </row>
    <row r="9" spans="1:17" ht="18" customHeight="1" x14ac:dyDescent="0.3">
      <c r="A9" s="1">
        <v>7</v>
      </c>
      <c r="B9" s="10">
        <v>46030</v>
      </c>
      <c r="C9" s="1" t="s">
        <v>124</v>
      </c>
      <c r="D9" s="1" t="s">
        <v>130</v>
      </c>
      <c r="E9" s="1">
        <v>910</v>
      </c>
      <c r="F9" s="1"/>
      <c r="G9" s="1"/>
      <c r="H9" s="1"/>
      <c r="I9" s="1"/>
      <c r="J9" s="1">
        <f t="shared" si="0"/>
        <v>0</v>
      </c>
      <c r="K9" s="1"/>
      <c r="M9" s="11"/>
      <c r="N9" s="11"/>
      <c r="O9" s="11"/>
      <c r="P9" s="11"/>
      <c r="Q9" s="11"/>
    </row>
    <row r="10" spans="1:17" ht="18" customHeight="1" x14ac:dyDescent="0.3">
      <c r="A10" s="1">
        <v>8</v>
      </c>
      <c r="B10" s="10">
        <v>46031</v>
      </c>
      <c r="C10" s="1" t="s">
        <v>124</v>
      </c>
      <c r="D10" s="1" t="s">
        <v>130</v>
      </c>
      <c r="E10" s="1">
        <v>910</v>
      </c>
      <c r="F10" s="1"/>
      <c r="G10" s="1"/>
      <c r="H10" s="1"/>
      <c r="I10" s="1"/>
      <c r="J10" s="1">
        <f t="shared" si="0"/>
        <v>0</v>
      </c>
      <c r="K10" s="1"/>
    </row>
    <row r="11" spans="1:17" ht="18" customHeight="1" x14ac:dyDescent="0.3">
      <c r="A11" s="1">
        <v>9</v>
      </c>
      <c r="B11" s="10">
        <v>46032</v>
      </c>
      <c r="C11" s="1" t="s">
        <v>124</v>
      </c>
      <c r="D11" s="1" t="s">
        <v>130</v>
      </c>
      <c r="E11" s="1">
        <v>910</v>
      </c>
      <c r="F11" s="1"/>
      <c r="G11" s="1"/>
      <c r="H11" s="1"/>
      <c r="I11" s="1"/>
      <c r="J11" s="1">
        <f t="shared" si="0"/>
        <v>0</v>
      </c>
      <c r="K11" s="1"/>
    </row>
    <row r="12" spans="1:17" ht="18" customHeight="1" x14ac:dyDescent="0.3">
      <c r="A12" s="1">
        <v>10</v>
      </c>
      <c r="B12" s="10">
        <v>46033</v>
      </c>
      <c r="C12" s="1" t="s">
        <v>124</v>
      </c>
      <c r="D12" s="1" t="s">
        <v>130</v>
      </c>
      <c r="E12" s="1">
        <v>910</v>
      </c>
      <c r="F12" s="1"/>
      <c r="G12" s="1"/>
      <c r="H12" s="1"/>
      <c r="I12" s="1"/>
      <c r="J12" s="1">
        <f t="shared" si="0"/>
        <v>0</v>
      </c>
      <c r="K12" s="1"/>
    </row>
    <row r="13" spans="1:17" ht="18" customHeight="1" x14ac:dyDescent="0.3">
      <c r="A13" s="1">
        <v>11</v>
      </c>
      <c r="B13" s="10">
        <v>46034</v>
      </c>
      <c r="C13" s="1" t="s">
        <v>124</v>
      </c>
      <c r="D13" s="1" t="s">
        <v>130</v>
      </c>
      <c r="E13" s="1">
        <v>910</v>
      </c>
      <c r="F13" s="1"/>
      <c r="G13" s="1"/>
      <c r="H13" s="1"/>
      <c r="I13" s="1"/>
      <c r="J13" s="1">
        <f t="shared" si="0"/>
        <v>0</v>
      </c>
      <c r="K13" s="1"/>
    </row>
    <row r="14" spans="1:17" ht="18" customHeight="1" x14ac:dyDescent="0.3">
      <c r="A14" s="1">
        <v>12</v>
      </c>
      <c r="B14" s="10">
        <v>46035</v>
      </c>
      <c r="C14" s="1" t="s">
        <v>124</v>
      </c>
      <c r="D14" s="1" t="s">
        <v>130</v>
      </c>
      <c r="E14" s="1">
        <v>910</v>
      </c>
      <c r="F14" s="1"/>
      <c r="G14" s="1"/>
      <c r="H14" s="1"/>
      <c r="I14" s="1"/>
      <c r="J14" s="1">
        <f t="shared" si="0"/>
        <v>0</v>
      </c>
      <c r="K14" s="1"/>
    </row>
    <row r="15" spans="1:17" ht="18" customHeight="1" x14ac:dyDescent="0.3">
      <c r="A15" s="1">
        <v>13</v>
      </c>
      <c r="B15" s="10">
        <v>46036</v>
      </c>
      <c r="C15" s="1" t="s">
        <v>124</v>
      </c>
      <c r="D15" s="1" t="s">
        <v>130</v>
      </c>
      <c r="E15" s="1">
        <v>910</v>
      </c>
      <c r="F15" s="1"/>
      <c r="G15" s="1"/>
      <c r="H15" s="1"/>
      <c r="I15" s="1"/>
      <c r="J15" s="1">
        <f t="shared" si="0"/>
        <v>0</v>
      </c>
      <c r="K15" s="1"/>
    </row>
    <row r="16" spans="1:17" ht="18" customHeight="1" x14ac:dyDescent="0.3">
      <c r="A16" s="1">
        <v>14</v>
      </c>
      <c r="B16" s="10">
        <v>46037</v>
      </c>
      <c r="C16" s="1" t="s">
        <v>124</v>
      </c>
      <c r="D16" s="1" t="s">
        <v>130</v>
      </c>
      <c r="E16" s="1">
        <v>910</v>
      </c>
      <c r="F16" s="1"/>
      <c r="G16" s="1"/>
      <c r="H16" s="1"/>
      <c r="I16" s="1"/>
      <c r="J16" s="1">
        <f t="shared" si="0"/>
        <v>0</v>
      </c>
      <c r="K16" s="1"/>
    </row>
    <row r="17" spans="1:11" ht="18" customHeight="1" x14ac:dyDescent="0.3">
      <c r="A17" s="1">
        <v>15</v>
      </c>
      <c r="B17" s="10">
        <v>46038</v>
      </c>
      <c r="C17" s="1" t="s">
        <v>124</v>
      </c>
      <c r="D17" s="1" t="s">
        <v>130</v>
      </c>
      <c r="E17" s="1">
        <v>910</v>
      </c>
      <c r="F17" s="1"/>
      <c r="G17" s="1"/>
      <c r="H17" s="1"/>
      <c r="I17" s="1"/>
      <c r="J17" s="1">
        <f t="shared" si="0"/>
        <v>0</v>
      </c>
      <c r="K17" s="1"/>
    </row>
    <row r="18" spans="1:11" ht="18" customHeight="1" x14ac:dyDescent="0.3">
      <c r="A18" s="1">
        <v>16</v>
      </c>
      <c r="B18" s="10">
        <v>46039</v>
      </c>
      <c r="C18" s="1" t="s">
        <v>124</v>
      </c>
      <c r="D18" s="1" t="s">
        <v>130</v>
      </c>
      <c r="E18" s="1">
        <v>910</v>
      </c>
      <c r="F18" s="1"/>
      <c r="G18" s="1"/>
      <c r="H18" s="1"/>
      <c r="I18" s="1"/>
      <c r="J18" s="1">
        <f t="shared" si="0"/>
        <v>0</v>
      </c>
      <c r="K18" s="1"/>
    </row>
    <row r="19" spans="1:11" ht="18" customHeight="1" x14ac:dyDescent="0.3">
      <c r="A19" s="1">
        <v>17</v>
      </c>
      <c r="B19" s="10">
        <v>46040</v>
      </c>
      <c r="C19" s="1" t="s">
        <v>124</v>
      </c>
      <c r="D19" s="1" t="s">
        <v>130</v>
      </c>
      <c r="E19" s="1">
        <v>910</v>
      </c>
      <c r="F19" s="1"/>
      <c r="G19" s="1"/>
      <c r="H19" s="1"/>
      <c r="I19" s="1"/>
      <c r="J19" s="1">
        <f t="shared" si="0"/>
        <v>0</v>
      </c>
      <c r="K19" s="1"/>
    </row>
    <row r="20" spans="1:11" ht="18" customHeight="1" x14ac:dyDescent="0.3">
      <c r="A20" s="1">
        <v>18</v>
      </c>
      <c r="B20" s="10">
        <v>46041</v>
      </c>
      <c r="C20" s="1" t="s">
        <v>124</v>
      </c>
      <c r="D20" s="1" t="s">
        <v>130</v>
      </c>
      <c r="E20" s="1">
        <v>910</v>
      </c>
      <c r="F20" s="1"/>
      <c r="G20" s="1"/>
      <c r="H20" s="1"/>
      <c r="I20" s="1"/>
      <c r="J20" s="1">
        <f t="shared" si="0"/>
        <v>0</v>
      </c>
      <c r="K20" s="1"/>
    </row>
    <row r="21" spans="1:11" ht="18" customHeight="1" x14ac:dyDescent="0.3">
      <c r="A21" s="1">
        <v>19</v>
      </c>
      <c r="B21" s="10">
        <v>46042</v>
      </c>
      <c r="C21" s="1" t="s">
        <v>124</v>
      </c>
      <c r="D21" s="1" t="s">
        <v>130</v>
      </c>
      <c r="E21" s="1">
        <v>910</v>
      </c>
      <c r="F21" s="1"/>
      <c r="G21" s="1"/>
      <c r="H21" s="1"/>
      <c r="I21" s="1"/>
      <c r="J21" s="1">
        <f t="shared" si="0"/>
        <v>0</v>
      </c>
      <c r="K21" s="1"/>
    </row>
    <row r="22" spans="1:11" ht="18" customHeight="1" x14ac:dyDescent="0.3">
      <c r="A22" s="1">
        <v>20</v>
      </c>
      <c r="B22" s="10">
        <v>46043</v>
      </c>
      <c r="C22" s="1" t="s">
        <v>124</v>
      </c>
      <c r="D22" s="1" t="s">
        <v>130</v>
      </c>
      <c r="E22" s="1">
        <v>910</v>
      </c>
      <c r="F22" s="1"/>
      <c r="G22" s="1"/>
      <c r="H22" s="1"/>
      <c r="I22" s="1"/>
      <c r="J22" s="1">
        <f t="shared" si="0"/>
        <v>0</v>
      </c>
      <c r="K22" s="1"/>
    </row>
    <row r="23" spans="1:11" ht="18" customHeight="1" x14ac:dyDescent="0.3">
      <c r="A23" s="1">
        <v>21</v>
      </c>
      <c r="B23" s="10">
        <v>46044</v>
      </c>
      <c r="C23" s="1" t="s">
        <v>124</v>
      </c>
      <c r="D23" s="1" t="s">
        <v>130</v>
      </c>
      <c r="E23" s="1">
        <v>910</v>
      </c>
      <c r="F23" s="1"/>
      <c r="G23" s="1"/>
      <c r="H23" s="1"/>
      <c r="I23" s="1"/>
      <c r="J23" s="1">
        <f t="shared" si="0"/>
        <v>0</v>
      </c>
      <c r="K23" s="1"/>
    </row>
    <row r="24" spans="1:11" ht="18" customHeight="1" x14ac:dyDescent="0.3">
      <c r="A24" s="1">
        <v>22</v>
      </c>
      <c r="B24" s="10">
        <v>46045</v>
      </c>
      <c r="C24" s="1" t="s">
        <v>124</v>
      </c>
      <c r="D24" s="1" t="s">
        <v>130</v>
      </c>
      <c r="E24" s="1">
        <v>910</v>
      </c>
      <c r="F24" s="1"/>
      <c r="G24" s="1"/>
      <c r="H24" s="1"/>
      <c r="I24" s="1"/>
      <c r="J24" s="1">
        <f t="shared" si="0"/>
        <v>0</v>
      </c>
      <c r="K24" s="1"/>
    </row>
    <row r="25" spans="1:11" ht="18" customHeight="1" x14ac:dyDescent="0.3">
      <c r="A25" s="1">
        <v>23</v>
      </c>
      <c r="B25" s="10">
        <v>46046</v>
      </c>
      <c r="C25" s="1" t="s">
        <v>124</v>
      </c>
      <c r="D25" s="1" t="s">
        <v>130</v>
      </c>
      <c r="E25" s="1">
        <v>910</v>
      </c>
      <c r="F25" s="1"/>
      <c r="G25" s="1"/>
      <c r="H25" s="1"/>
      <c r="I25" s="1"/>
      <c r="J25" s="1">
        <f t="shared" si="0"/>
        <v>0</v>
      </c>
      <c r="K25" s="1"/>
    </row>
    <row r="26" spans="1:11" ht="18" customHeight="1" x14ac:dyDescent="0.3">
      <c r="A26" s="1">
        <v>24</v>
      </c>
      <c r="B26" s="10">
        <v>46047</v>
      </c>
      <c r="C26" s="1" t="s">
        <v>124</v>
      </c>
      <c r="D26" s="1" t="s">
        <v>130</v>
      </c>
      <c r="E26" s="1">
        <v>910</v>
      </c>
      <c r="F26" s="1"/>
      <c r="G26" s="1"/>
      <c r="H26" s="1"/>
      <c r="I26" s="1"/>
      <c r="J26" s="1">
        <f t="shared" si="0"/>
        <v>0</v>
      </c>
      <c r="K26" s="1"/>
    </row>
    <row r="27" spans="1:11" ht="18" customHeight="1" x14ac:dyDescent="0.3">
      <c r="A27" s="1">
        <v>25</v>
      </c>
      <c r="B27" s="10">
        <v>46048</v>
      </c>
      <c r="C27" s="1" t="s">
        <v>124</v>
      </c>
      <c r="D27" s="1" t="s">
        <v>130</v>
      </c>
      <c r="E27" s="1">
        <v>910</v>
      </c>
      <c r="F27" s="1"/>
      <c r="G27" s="1"/>
      <c r="H27" s="1"/>
      <c r="I27" s="1"/>
      <c r="J27" s="1">
        <f t="shared" si="0"/>
        <v>0</v>
      </c>
      <c r="K27" s="1"/>
    </row>
    <row r="28" spans="1:11" ht="18" customHeight="1" x14ac:dyDescent="0.3">
      <c r="A28" s="1">
        <v>26</v>
      </c>
      <c r="B28" s="10">
        <v>46049</v>
      </c>
      <c r="C28" s="1" t="s">
        <v>124</v>
      </c>
      <c r="D28" s="1" t="s">
        <v>130</v>
      </c>
      <c r="E28" s="1">
        <v>910</v>
      </c>
      <c r="F28" s="1"/>
      <c r="G28" s="1"/>
      <c r="H28" s="1"/>
      <c r="I28" s="1"/>
      <c r="J28" s="1">
        <f t="shared" si="0"/>
        <v>0</v>
      </c>
      <c r="K28" s="1"/>
    </row>
    <row r="29" spans="1:11" ht="18" customHeight="1" x14ac:dyDescent="0.3">
      <c r="A29" s="1">
        <v>27</v>
      </c>
      <c r="B29" s="10">
        <v>46050</v>
      </c>
      <c r="C29" s="1" t="s">
        <v>124</v>
      </c>
      <c r="D29" s="1" t="s">
        <v>130</v>
      </c>
      <c r="E29" s="1">
        <v>910</v>
      </c>
      <c r="F29" s="1"/>
      <c r="G29" s="1"/>
      <c r="H29" s="1"/>
      <c r="I29" s="1"/>
      <c r="J29" s="1">
        <f t="shared" si="0"/>
        <v>0</v>
      </c>
      <c r="K29" s="1"/>
    </row>
    <row r="30" spans="1:11" ht="18" customHeight="1" x14ac:dyDescent="0.3">
      <c r="A30" s="1">
        <v>28</v>
      </c>
      <c r="B30" s="10">
        <v>46051</v>
      </c>
      <c r="C30" s="1" t="s">
        <v>124</v>
      </c>
      <c r="D30" s="1" t="s">
        <v>130</v>
      </c>
      <c r="E30" s="1">
        <v>910</v>
      </c>
      <c r="F30" s="1"/>
      <c r="G30" s="1"/>
      <c r="H30" s="1"/>
      <c r="I30" s="1"/>
      <c r="J30" s="1">
        <f t="shared" si="0"/>
        <v>0</v>
      </c>
      <c r="K30" s="1"/>
    </row>
    <row r="31" spans="1:11" ht="18" customHeight="1" x14ac:dyDescent="0.3">
      <c r="A31" s="1">
        <v>29</v>
      </c>
      <c r="B31" s="10">
        <v>46052</v>
      </c>
      <c r="C31" s="1" t="s">
        <v>124</v>
      </c>
      <c r="D31" s="1" t="s">
        <v>130</v>
      </c>
      <c r="E31" s="1">
        <v>910</v>
      </c>
      <c r="F31" s="1"/>
      <c r="G31" s="1"/>
      <c r="H31" s="1"/>
      <c r="I31" s="1"/>
      <c r="J31" s="1">
        <f t="shared" si="0"/>
        <v>0</v>
      </c>
      <c r="K31" s="1"/>
    </row>
    <row r="32" spans="1:11" ht="18" customHeight="1" x14ac:dyDescent="0.3">
      <c r="A32" s="1">
        <v>30</v>
      </c>
      <c r="B32" s="10">
        <v>46053</v>
      </c>
      <c r="C32" s="1" t="s">
        <v>124</v>
      </c>
      <c r="D32" s="1" t="s">
        <v>130</v>
      </c>
      <c r="E32" s="1">
        <v>910</v>
      </c>
      <c r="F32" s="1"/>
      <c r="G32" s="1"/>
      <c r="H32" s="1"/>
      <c r="I32" s="1"/>
      <c r="J32" s="1">
        <f t="shared" si="0"/>
        <v>0</v>
      </c>
      <c r="K32" s="1"/>
    </row>
    <row r="33" spans="1:11" ht="18" customHeight="1" x14ac:dyDescent="0.3">
      <c r="A33" s="1">
        <v>31</v>
      </c>
      <c r="B33" s="10">
        <v>46054</v>
      </c>
      <c r="C33" s="1" t="s">
        <v>124</v>
      </c>
      <c r="D33" s="1" t="s">
        <v>130</v>
      </c>
      <c r="E33" s="1">
        <v>910</v>
      </c>
      <c r="F33" s="1"/>
      <c r="G33" s="1"/>
      <c r="H33" s="1"/>
      <c r="I33" s="1"/>
      <c r="J33" s="1">
        <f t="shared" si="0"/>
        <v>0</v>
      </c>
      <c r="K33" s="1"/>
    </row>
    <row r="34" spans="1:11" ht="18" customHeight="1" x14ac:dyDescent="0.3">
      <c r="A34" s="1">
        <v>32</v>
      </c>
      <c r="B34" s="10">
        <v>46055</v>
      </c>
      <c r="C34" s="1" t="s">
        <v>124</v>
      </c>
      <c r="D34" s="1" t="s">
        <v>130</v>
      </c>
      <c r="E34" s="1">
        <v>910</v>
      </c>
      <c r="F34" s="1"/>
      <c r="G34" s="1"/>
      <c r="H34" s="1"/>
      <c r="I34" s="1"/>
      <c r="J34" s="1">
        <f t="shared" si="0"/>
        <v>0</v>
      </c>
      <c r="K34" s="1"/>
    </row>
    <row r="35" spans="1:11" ht="18" customHeight="1" x14ac:dyDescent="0.3">
      <c r="A35" s="1">
        <v>33</v>
      </c>
      <c r="B35" s="10">
        <v>46056</v>
      </c>
      <c r="C35" s="1" t="s">
        <v>124</v>
      </c>
      <c r="D35" s="1" t="s">
        <v>130</v>
      </c>
      <c r="E35" s="1">
        <v>910</v>
      </c>
      <c r="F35" s="1"/>
      <c r="G35" s="1"/>
      <c r="H35" s="1"/>
      <c r="I35" s="1"/>
      <c r="J35" s="1">
        <f t="shared" si="0"/>
        <v>0</v>
      </c>
      <c r="K35" s="1"/>
    </row>
    <row r="36" spans="1:11" ht="18" customHeight="1" x14ac:dyDescent="0.3">
      <c r="A36" s="1">
        <v>34</v>
      </c>
      <c r="B36" s="10">
        <v>46057</v>
      </c>
      <c r="C36" s="1" t="s">
        <v>124</v>
      </c>
      <c r="D36" s="1" t="s">
        <v>130</v>
      </c>
      <c r="E36" s="1">
        <v>910</v>
      </c>
      <c r="F36" s="1"/>
      <c r="G36" s="1"/>
      <c r="H36" s="1"/>
      <c r="I36" s="1"/>
      <c r="J36" s="1">
        <f t="shared" si="0"/>
        <v>0</v>
      </c>
      <c r="K36" s="1"/>
    </row>
    <row r="37" spans="1:11" ht="18" customHeight="1" x14ac:dyDescent="0.3">
      <c r="A37" s="1">
        <v>35</v>
      </c>
      <c r="B37" s="10">
        <v>46058</v>
      </c>
      <c r="C37" s="1" t="s">
        <v>124</v>
      </c>
      <c r="D37" s="1" t="s">
        <v>130</v>
      </c>
      <c r="E37" s="1">
        <v>910</v>
      </c>
      <c r="F37" s="1"/>
      <c r="G37" s="1"/>
      <c r="H37" s="1"/>
      <c r="I37" s="1"/>
      <c r="J37" s="1">
        <f t="shared" si="0"/>
        <v>0</v>
      </c>
      <c r="K37" s="1"/>
    </row>
    <row r="38" spans="1:11" ht="18" customHeight="1" x14ac:dyDescent="0.3">
      <c r="A38" s="1">
        <v>36</v>
      </c>
      <c r="B38" s="10">
        <v>46059</v>
      </c>
      <c r="C38" s="1" t="s">
        <v>124</v>
      </c>
      <c r="D38" s="1" t="s">
        <v>130</v>
      </c>
      <c r="E38" s="1">
        <v>910</v>
      </c>
      <c r="F38" s="1"/>
      <c r="G38" s="1"/>
      <c r="H38" s="1"/>
      <c r="I38" s="1"/>
      <c r="J38" s="1">
        <f t="shared" si="0"/>
        <v>0</v>
      </c>
      <c r="K38" s="1"/>
    </row>
    <row r="39" spans="1:11" ht="18" customHeight="1" x14ac:dyDescent="0.3">
      <c r="A39" s="1">
        <v>37</v>
      </c>
      <c r="B39" s="10">
        <v>46060</v>
      </c>
      <c r="C39" s="1" t="s">
        <v>124</v>
      </c>
      <c r="D39" s="1" t="s">
        <v>130</v>
      </c>
      <c r="E39" s="1">
        <v>910</v>
      </c>
      <c r="F39" s="1"/>
      <c r="G39" s="1"/>
      <c r="H39" s="1"/>
      <c r="I39" s="1"/>
      <c r="J39" s="1">
        <f t="shared" si="0"/>
        <v>0</v>
      </c>
      <c r="K39" s="1"/>
    </row>
    <row r="40" spans="1:11" ht="18" customHeight="1" x14ac:dyDescent="0.3">
      <c r="A40" s="1">
        <v>38</v>
      </c>
      <c r="B40" s="10">
        <v>46061</v>
      </c>
      <c r="C40" s="1" t="s">
        <v>124</v>
      </c>
      <c r="D40" s="1" t="s">
        <v>130</v>
      </c>
      <c r="E40" s="1">
        <v>910</v>
      </c>
      <c r="F40" s="1"/>
      <c r="G40" s="1"/>
      <c r="H40" s="1"/>
      <c r="I40" s="1"/>
      <c r="J40" s="1">
        <f t="shared" si="0"/>
        <v>0</v>
      </c>
      <c r="K40" s="1"/>
    </row>
    <row r="41" spans="1:11" ht="18" customHeight="1" x14ac:dyDescent="0.3">
      <c r="A41" s="1">
        <v>39</v>
      </c>
      <c r="B41" s="10">
        <v>46062</v>
      </c>
      <c r="C41" s="1" t="s">
        <v>124</v>
      </c>
      <c r="D41" s="1" t="s">
        <v>130</v>
      </c>
      <c r="E41" s="1">
        <v>910</v>
      </c>
      <c r="F41" s="1"/>
      <c r="G41" s="1"/>
      <c r="H41" s="1"/>
      <c r="I41" s="1"/>
      <c r="J41" s="1">
        <f t="shared" si="0"/>
        <v>0</v>
      </c>
      <c r="K41" s="1"/>
    </row>
    <row r="42" spans="1:11" ht="18" customHeight="1" x14ac:dyDescent="0.3">
      <c r="A42" s="1">
        <v>40</v>
      </c>
      <c r="B42" s="10">
        <v>46063</v>
      </c>
      <c r="C42" s="1" t="s">
        <v>124</v>
      </c>
      <c r="D42" s="1" t="s">
        <v>130</v>
      </c>
      <c r="E42" s="1">
        <v>910</v>
      </c>
      <c r="F42" s="1"/>
      <c r="G42" s="1"/>
      <c r="H42" s="1"/>
      <c r="I42" s="1"/>
      <c r="J42" s="1">
        <f t="shared" si="0"/>
        <v>0</v>
      </c>
      <c r="K42" s="1"/>
    </row>
    <row r="43" spans="1:11" ht="18" customHeight="1" x14ac:dyDescent="0.3">
      <c r="A43" s="1">
        <v>41</v>
      </c>
      <c r="B43" s="10">
        <v>46064</v>
      </c>
      <c r="C43" s="1" t="s">
        <v>124</v>
      </c>
      <c r="D43" s="1" t="s">
        <v>130</v>
      </c>
      <c r="E43" s="1">
        <v>910</v>
      </c>
      <c r="F43" s="1"/>
      <c r="G43" s="1"/>
      <c r="H43" s="1"/>
      <c r="I43" s="1"/>
      <c r="J43" s="1">
        <f t="shared" si="0"/>
        <v>0</v>
      </c>
      <c r="K43" s="1"/>
    </row>
    <row r="44" spans="1:11" ht="18" customHeight="1" x14ac:dyDescent="0.3">
      <c r="A44" s="1">
        <v>42</v>
      </c>
      <c r="B44" s="10">
        <v>46065</v>
      </c>
      <c r="C44" s="1" t="s">
        <v>124</v>
      </c>
      <c r="D44" s="1" t="s">
        <v>130</v>
      </c>
      <c r="E44" s="1">
        <v>910</v>
      </c>
      <c r="F44" s="1"/>
      <c r="G44" s="1"/>
      <c r="H44" s="1"/>
      <c r="I44" s="1"/>
      <c r="J44" s="1">
        <f t="shared" si="0"/>
        <v>0</v>
      </c>
      <c r="K44" s="1"/>
    </row>
    <row r="45" spans="1:11" ht="18" customHeight="1" x14ac:dyDescent="0.3">
      <c r="A45" s="1">
        <v>43</v>
      </c>
      <c r="B45" s="10">
        <v>46066</v>
      </c>
      <c r="C45" s="1" t="s">
        <v>124</v>
      </c>
      <c r="D45" s="1" t="s">
        <v>130</v>
      </c>
      <c r="E45" s="1">
        <v>910</v>
      </c>
      <c r="F45" s="1"/>
      <c r="G45" s="1"/>
      <c r="H45" s="1"/>
      <c r="I45" s="1"/>
      <c r="J45" s="1">
        <f t="shared" si="0"/>
        <v>0</v>
      </c>
      <c r="K45" s="1"/>
    </row>
    <row r="46" spans="1:11" ht="18" customHeight="1" x14ac:dyDescent="0.3">
      <c r="A46" s="1">
        <v>44</v>
      </c>
      <c r="B46" s="10">
        <v>46067</v>
      </c>
      <c r="C46" s="1" t="s">
        <v>124</v>
      </c>
      <c r="D46" s="1" t="s">
        <v>130</v>
      </c>
      <c r="E46" s="1">
        <v>910</v>
      </c>
      <c r="F46" s="1"/>
      <c r="G46" s="1"/>
      <c r="H46" s="1"/>
      <c r="I46" s="1"/>
      <c r="J46" s="1">
        <f t="shared" si="0"/>
        <v>0</v>
      </c>
      <c r="K46" s="1"/>
    </row>
    <row r="47" spans="1:11" ht="18" customHeight="1" x14ac:dyDescent="0.3">
      <c r="A47" s="1">
        <v>45</v>
      </c>
      <c r="B47" s="10">
        <v>46068</v>
      </c>
      <c r="C47" s="1" t="s">
        <v>124</v>
      </c>
      <c r="D47" s="1" t="s">
        <v>130</v>
      </c>
      <c r="E47" s="1">
        <v>910</v>
      </c>
      <c r="F47" s="1"/>
      <c r="G47" s="1"/>
      <c r="H47" s="1"/>
      <c r="I47" s="1"/>
      <c r="J47" s="1">
        <f t="shared" si="0"/>
        <v>0</v>
      </c>
      <c r="K47" s="1"/>
    </row>
    <row r="48" spans="1:11" ht="18" customHeight="1" x14ac:dyDescent="0.3">
      <c r="A48" s="1">
        <v>46</v>
      </c>
      <c r="B48" s="10">
        <v>46069</v>
      </c>
      <c r="C48" s="1" t="s">
        <v>124</v>
      </c>
      <c r="D48" s="1" t="s">
        <v>130</v>
      </c>
      <c r="E48" s="1">
        <v>910</v>
      </c>
      <c r="F48" s="1"/>
      <c r="G48" s="1"/>
      <c r="H48" s="1"/>
      <c r="I48" s="1"/>
      <c r="J48" s="1">
        <f t="shared" si="0"/>
        <v>0</v>
      </c>
      <c r="K48" s="1"/>
    </row>
    <row r="49" spans="1:11" ht="18" customHeight="1" x14ac:dyDescent="0.3">
      <c r="A49" s="1">
        <v>47</v>
      </c>
      <c r="B49" s="10">
        <v>46070</v>
      </c>
      <c r="C49" s="1" t="s">
        <v>124</v>
      </c>
      <c r="D49" s="1" t="s">
        <v>130</v>
      </c>
      <c r="E49" s="1">
        <v>910</v>
      </c>
      <c r="F49" s="1"/>
      <c r="G49" s="1"/>
      <c r="H49" s="1"/>
      <c r="I49" s="1"/>
      <c r="J49" s="1">
        <f t="shared" si="0"/>
        <v>0</v>
      </c>
      <c r="K49" s="1"/>
    </row>
    <row r="50" spans="1:11" ht="18" customHeight="1" x14ac:dyDescent="0.3">
      <c r="A50" s="1">
        <v>48</v>
      </c>
      <c r="B50" s="10">
        <v>46071</v>
      </c>
      <c r="C50" s="1" t="s">
        <v>124</v>
      </c>
      <c r="D50" s="1" t="s">
        <v>130</v>
      </c>
      <c r="E50" s="1">
        <v>910</v>
      </c>
      <c r="F50" s="1"/>
      <c r="G50" s="1"/>
      <c r="H50" s="1"/>
      <c r="I50" s="1"/>
      <c r="J50" s="1">
        <f t="shared" si="0"/>
        <v>0</v>
      </c>
      <c r="K50" s="1"/>
    </row>
    <row r="51" spans="1:11" ht="18" customHeight="1" x14ac:dyDescent="0.3">
      <c r="A51" s="1">
        <v>49</v>
      </c>
      <c r="B51" s="10">
        <v>46072</v>
      </c>
      <c r="C51" s="1" t="s">
        <v>124</v>
      </c>
      <c r="D51" s="1" t="s">
        <v>130</v>
      </c>
      <c r="E51" s="1">
        <v>910</v>
      </c>
      <c r="F51" s="1"/>
      <c r="G51" s="1"/>
      <c r="H51" s="1"/>
      <c r="I51" s="1"/>
      <c r="J51" s="1">
        <f t="shared" si="0"/>
        <v>0</v>
      </c>
      <c r="K51" s="1"/>
    </row>
    <row r="52" spans="1:11" ht="18" customHeight="1" x14ac:dyDescent="0.3">
      <c r="A52" s="1">
        <v>50</v>
      </c>
      <c r="B52" s="10">
        <v>46073</v>
      </c>
      <c r="C52" s="1" t="s">
        <v>124</v>
      </c>
      <c r="D52" s="1" t="s">
        <v>130</v>
      </c>
      <c r="E52" s="1">
        <v>910</v>
      </c>
      <c r="F52" s="1"/>
      <c r="G52" s="1"/>
      <c r="H52" s="1"/>
      <c r="I52" s="1"/>
      <c r="J52" s="1">
        <f t="shared" si="0"/>
        <v>0</v>
      </c>
      <c r="K52" s="1"/>
    </row>
    <row r="53" spans="1:11" ht="18" customHeight="1" x14ac:dyDescent="0.3">
      <c r="A53" s="1">
        <v>51</v>
      </c>
      <c r="B53" s="10">
        <v>46074</v>
      </c>
      <c r="C53" s="1" t="s">
        <v>124</v>
      </c>
      <c r="D53" s="1" t="s">
        <v>130</v>
      </c>
      <c r="E53" s="1">
        <v>910</v>
      </c>
      <c r="F53" s="1"/>
      <c r="G53" s="1"/>
      <c r="H53" s="1"/>
      <c r="I53" s="1"/>
      <c r="J53" s="1">
        <f t="shared" si="0"/>
        <v>0</v>
      </c>
      <c r="K53" s="1"/>
    </row>
    <row r="54" spans="1:11" ht="18" customHeight="1" x14ac:dyDescent="0.3">
      <c r="A54" s="1">
        <v>52</v>
      </c>
      <c r="B54" s="10">
        <v>46075</v>
      </c>
      <c r="C54" s="1" t="s">
        <v>124</v>
      </c>
      <c r="D54" s="1" t="s">
        <v>130</v>
      </c>
      <c r="E54" s="1">
        <v>910</v>
      </c>
      <c r="F54" s="1"/>
      <c r="G54" s="1"/>
      <c r="H54" s="1"/>
      <c r="I54" s="1"/>
      <c r="J54" s="1">
        <f t="shared" si="0"/>
        <v>0</v>
      </c>
      <c r="K54" s="1"/>
    </row>
    <row r="55" spans="1:11" ht="18" customHeight="1" x14ac:dyDescent="0.3">
      <c r="A55" s="1">
        <v>53</v>
      </c>
      <c r="B55" s="10">
        <v>46076</v>
      </c>
      <c r="C55" s="1" t="s">
        <v>124</v>
      </c>
      <c r="D55" s="1" t="s">
        <v>130</v>
      </c>
      <c r="E55" s="1">
        <v>910</v>
      </c>
      <c r="F55" s="1"/>
      <c r="G55" s="1"/>
      <c r="H55" s="1"/>
      <c r="I55" s="1"/>
      <c r="J55" s="1">
        <f t="shared" si="0"/>
        <v>0</v>
      </c>
      <c r="K55" s="1"/>
    </row>
    <row r="56" spans="1:11" ht="18" customHeight="1" x14ac:dyDescent="0.3">
      <c r="A56" s="1">
        <v>54</v>
      </c>
      <c r="B56" s="10">
        <v>46077</v>
      </c>
      <c r="C56" s="1" t="s">
        <v>124</v>
      </c>
      <c r="D56" s="1" t="s">
        <v>130</v>
      </c>
      <c r="E56" s="1">
        <v>910</v>
      </c>
      <c r="F56" s="1"/>
      <c r="G56" s="1"/>
      <c r="H56" s="1"/>
      <c r="I56" s="1"/>
      <c r="J56" s="1">
        <f t="shared" si="0"/>
        <v>0</v>
      </c>
      <c r="K56" s="1"/>
    </row>
    <row r="57" spans="1:11" ht="18" customHeight="1" x14ac:dyDescent="0.3">
      <c r="A57" s="1">
        <v>55</v>
      </c>
      <c r="B57" s="10">
        <v>46078</v>
      </c>
      <c r="C57" s="1" t="s">
        <v>124</v>
      </c>
      <c r="D57" s="1" t="s">
        <v>130</v>
      </c>
      <c r="E57" s="1">
        <v>910</v>
      </c>
      <c r="F57" s="1"/>
      <c r="G57" s="1"/>
      <c r="H57" s="1"/>
      <c r="I57" s="1"/>
      <c r="J57" s="1">
        <f t="shared" si="0"/>
        <v>0</v>
      </c>
      <c r="K57" s="1"/>
    </row>
    <row r="58" spans="1:11" ht="18" customHeight="1" x14ac:dyDescent="0.3">
      <c r="A58" s="1">
        <v>56</v>
      </c>
      <c r="B58" s="10">
        <v>46079</v>
      </c>
      <c r="C58" s="1" t="s">
        <v>124</v>
      </c>
      <c r="D58" s="1" t="s">
        <v>130</v>
      </c>
      <c r="E58" s="1">
        <v>910</v>
      </c>
      <c r="F58" s="1"/>
      <c r="G58" s="1"/>
      <c r="H58" s="1"/>
      <c r="I58" s="1"/>
      <c r="J58" s="1">
        <f t="shared" si="0"/>
        <v>0</v>
      </c>
      <c r="K58" s="1"/>
    </row>
    <row r="59" spans="1:11" ht="18" customHeight="1" x14ac:dyDescent="0.3">
      <c r="A59" s="1">
        <v>57</v>
      </c>
      <c r="B59" s="10">
        <v>46080</v>
      </c>
      <c r="C59" s="1" t="s">
        <v>124</v>
      </c>
      <c r="D59" s="1" t="s">
        <v>130</v>
      </c>
      <c r="E59" s="1">
        <v>910</v>
      </c>
      <c r="F59" s="1"/>
      <c r="G59" s="1"/>
      <c r="H59" s="1"/>
      <c r="I59" s="1"/>
      <c r="J59" s="1">
        <f t="shared" si="0"/>
        <v>0</v>
      </c>
      <c r="K59" s="1"/>
    </row>
    <row r="60" spans="1:11" ht="18" customHeight="1" x14ac:dyDescent="0.3">
      <c r="A60" s="1">
        <v>58</v>
      </c>
      <c r="B60" s="10">
        <v>46081</v>
      </c>
      <c r="C60" s="1" t="s">
        <v>124</v>
      </c>
      <c r="D60" s="1" t="s">
        <v>130</v>
      </c>
      <c r="E60" s="1">
        <v>910</v>
      </c>
      <c r="F60" s="1"/>
      <c r="G60" s="1"/>
      <c r="H60" s="1"/>
      <c r="I60" s="1"/>
      <c r="J60" s="1">
        <f t="shared" si="0"/>
        <v>0</v>
      </c>
      <c r="K60" s="1"/>
    </row>
    <row r="61" spans="1:11" ht="18" customHeight="1" x14ac:dyDescent="0.3">
      <c r="A61" s="1">
        <v>59</v>
      </c>
      <c r="B61" s="10">
        <v>46082</v>
      </c>
      <c r="C61" s="1" t="s">
        <v>124</v>
      </c>
      <c r="D61" s="1" t="s">
        <v>130</v>
      </c>
      <c r="E61" s="1">
        <v>910</v>
      </c>
      <c r="F61" s="1"/>
      <c r="G61" s="1"/>
      <c r="H61" s="1"/>
      <c r="I61" s="1"/>
      <c r="J61" s="1">
        <f t="shared" si="0"/>
        <v>0</v>
      </c>
      <c r="K61" s="1"/>
    </row>
    <row r="62" spans="1:11" ht="18" customHeight="1" x14ac:dyDescent="0.3">
      <c r="A62" s="1">
        <v>60</v>
      </c>
      <c r="B62" s="10">
        <v>46083</v>
      </c>
      <c r="C62" s="1" t="s">
        <v>124</v>
      </c>
      <c r="D62" s="1" t="s">
        <v>130</v>
      </c>
      <c r="E62" s="1">
        <v>910</v>
      </c>
      <c r="F62" s="1"/>
      <c r="G62" s="1"/>
      <c r="H62" s="1"/>
      <c r="I62" s="1"/>
      <c r="J62" s="1">
        <f t="shared" si="0"/>
        <v>0</v>
      </c>
      <c r="K62" s="1"/>
    </row>
    <row r="63" spans="1:11" ht="18" customHeight="1" x14ac:dyDescent="0.3">
      <c r="A63" s="1">
        <v>61</v>
      </c>
      <c r="B63" s="10">
        <v>46084</v>
      </c>
      <c r="C63" s="1" t="s">
        <v>124</v>
      </c>
      <c r="D63" s="1" t="s">
        <v>130</v>
      </c>
      <c r="E63" s="1">
        <v>910</v>
      </c>
      <c r="F63" s="1"/>
      <c r="G63" s="1"/>
      <c r="H63" s="1"/>
      <c r="I63" s="1"/>
      <c r="J63" s="1">
        <f t="shared" si="0"/>
        <v>0</v>
      </c>
      <c r="K63" s="1"/>
    </row>
    <row r="64" spans="1:11" ht="18" customHeight="1" x14ac:dyDescent="0.3">
      <c r="A64" s="1">
        <v>62</v>
      </c>
      <c r="B64" s="10">
        <v>46085</v>
      </c>
      <c r="C64" s="1" t="s">
        <v>124</v>
      </c>
      <c r="D64" s="1" t="s">
        <v>130</v>
      </c>
      <c r="E64" s="1">
        <v>910</v>
      </c>
      <c r="F64" s="1"/>
      <c r="G64" s="1"/>
      <c r="H64" s="1"/>
      <c r="I64" s="1"/>
      <c r="J64" s="1">
        <f t="shared" si="0"/>
        <v>0</v>
      </c>
      <c r="K64" s="1"/>
    </row>
    <row r="65" spans="1:11" ht="18" customHeight="1" x14ac:dyDescent="0.3">
      <c r="A65" s="1">
        <v>63</v>
      </c>
      <c r="B65" s="10">
        <v>46086</v>
      </c>
      <c r="C65" s="1" t="s">
        <v>124</v>
      </c>
      <c r="D65" s="1" t="s">
        <v>130</v>
      </c>
      <c r="E65" s="1">
        <v>910</v>
      </c>
      <c r="F65" s="1"/>
      <c r="G65" s="1"/>
      <c r="H65" s="1"/>
      <c r="I65" s="1"/>
      <c r="J65" s="1">
        <f t="shared" si="0"/>
        <v>0</v>
      </c>
      <c r="K65" s="1"/>
    </row>
    <row r="66" spans="1:11" ht="18" customHeight="1" x14ac:dyDescent="0.3">
      <c r="A66" s="1">
        <v>64</v>
      </c>
      <c r="B66" s="10">
        <v>46087</v>
      </c>
      <c r="C66" s="1" t="s">
        <v>124</v>
      </c>
      <c r="D66" s="1" t="s">
        <v>130</v>
      </c>
      <c r="E66" s="1">
        <v>910</v>
      </c>
      <c r="F66" s="1"/>
      <c r="G66" s="1"/>
      <c r="H66" s="1"/>
      <c r="I66" s="1"/>
      <c r="J66" s="1">
        <f t="shared" si="0"/>
        <v>0</v>
      </c>
      <c r="K66" s="1"/>
    </row>
    <row r="67" spans="1:11" ht="18" customHeight="1" x14ac:dyDescent="0.3">
      <c r="A67" s="1">
        <v>65</v>
      </c>
      <c r="B67" s="10">
        <v>46088</v>
      </c>
      <c r="C67" s="1" t="s">
        <v>124</v>
      </c>
      <c r="D67" s="1" t="s">
        <v>130</v>
      </c>
      <c r="E67" s="1">
        <v>910</v>
      </c>
      <c r="F67" s="1"/>
      <c r="G67" s="1"/>
      <c r="H67" s="1"/>
      <c r="I67" s="1"/>
      <c r="J67" s="1">
        <f t="shared" si="0"/>
        <v>0</v>
      </c>
      <c r="K67" s="1"/>
    </row>
    <row r="68" spans="1:11" ht="18" customHeight="1" x14ac:dyDescent="0.3">
      <c r="A68" s="1">
        <v>66</v>
      </c>
      <c r="B68" s="10">
        <v>46089</v>
      </c>
      <c r="C68" s="1" t="s">
        <v>124</v>
      </c>
      <c r="D68" s="1" t="s">
        <v>130</v>
      </c>
      <c r="E68" s="1">
        <v>910</v>
      </c>
      <c r="F68" s="1"/>
      <c r="G68" s="1"/>
      <c r="H68" s="1"/>
      <c r="I68" s="1"/>
      <c r="J68" s="1">
        <f t="shared" ref="J68:J131" si="1">E68*F68-G68-H68+I68</f>
        <v>0</v>
      </c>
      <c r="K68" s="1"/>
    </row>
    <row r="69" spans="1:11" ht="18" customHeight="1" x14ac:dyDescent="0.3">
      <c r="A69" s="1">
        <v>67</v>
      </c>
      <c r="B69" s="10">
        <v>46090</v>
      </c>
      <c r="C69" s="1" t="s">
        <v>124</v>
      </c>
      <c r="D69" s="1" t="s">
        <v>130</v>
      </c>
      <c r="E69" s="1">
        <v>910</v>
      </c>
      <c r="F69" s="1"/>
      <c r="G69" s="1"/>
      <c r="H69" s="1"/>
      <c r="I69" s="1"/>
      <c r="J69" s="1">
        <f t="shared" si="1"/>
        <v>0</v>
      </c>
      <c r="K69" s="1"/>
    </row>
    <row r="70" spans="1:11" ht="18" customHeight="1" x14ac:dyDescent="0.3">
      <c r="A70" s="1">
        <v>68</v>
      </c>
      <c r="B70" s="10">
        <v>46091</v>
      </c>
      <c r="C70" s="1" t="s">
        <v>124</v>
      </c>
      <c r="D70" s="1" t="s">
        <v>130</v>
      </c>
      <c r="E70" s="1">
        <v>910</v>
      </c>
      <c r="F70" s="1"/>
      <c r="G70" s="1"/>
      <c r="H70" s="1"/>
      <c r="I70" s="1"/>
      <c r="J70" s="1">
        <f t="shared" si="1"/>
        <v>0</v>
      </c>
      <c r="K70" s="1"/>
    </row>
    <row r="71" spans="1:11" ht="18" customHeight="1" x14ac:dyDescent="0.3">
      <c r="A71" s="1">
        <v>69</v>
      </c>
      <c r="B71" s="10">
        <v>46092</v>
      </c>
      <c r="C71" s="1" t="s">
        <v>124</v>
      </c>
      <c r="D71" s="1" t="s">
        <v>130</v>
      </c>
      <c r="E71" s="1">
        <v>910</v>
      </c>
      <c r="F71" s="1"/>
      <c r="G71" s="1"/>
      <c r="H71" s="1"/>
      <c r="I71" s="1"/>
      <c r="J71" s="1">
        <f t="shared" si="1"/>
        <v>0</v>
      </c>
      <c r="K71" s="1"/>
    </row>
    <row r="72" spans="1:11" ht="18" customHeight="1" x14ac:dyDescent="0.3">
      <c r="A72" s="1">
        <v>70</v>
      </c>
      <c r="B72" s="10">
        <v>46093</v>
      </c>
      <c r="C72" s="1" t="s">
        <v>124</v>
      </c>
      <c r="D72" s="1" t="s">
        <v>130</v>
      </c>
      <c r="E72" s="1">
        <v>910</v>
      </c>
      <c r="F72" s="1"/>
      <c r="G72" s="1"/>
      <c r="H72" s="1"/>
      <c r="I72" s="1"/>
      <c r="J72" s="1">
        <f t="shared" si="1"/>
        <v>0</v>
      </c>
      <c r="K72" s="1"/>
    </row>
    <row r="73" spans="1:11" ht="18" customHeight="1" x14ac:dyDescent="0.3">
      <c r="A73" s="1">
        <v>71</v>
      </c>
      <c r="B73" s="10">
        <v>46094</v>
      </c>
      <c r="C73" s="1" t="s">
        <v>124</v>
      </c>
      <c r="D73" s="1" t="s">
        <v>130</v>
      </c>
      <c r="E73" s="1">
        <v>910</v>
      </c>
      <c r="F73" s="1"/>
      <c r="G73" s="1"/>
      <c r="H73" s="1"/>
      <c r="I73" s="1"/>
      <c r="J73" s="1">
        <f t="shared" si="1"/>
        <v>0</v>
      </c>
      <c r="K73" s="1"/>
    </row>
    <row r="74" spans="1:11" ht="18" customHeight="1" x14ac:dyDescent="0.3">
      <c r="A74" s="1">
        <v>72</v>
      </c>
      <c r="B74" s="10">
        <v>46095</v>
      </c>
      <c r="C74" s="1" t="s">
        <v>124</v>
      </c>
      <c r="D74" s="1" t="s">
        <v>130</v>
      </c>
      <c r="E74" s="1">
        <v>910</v>
      </c>
      <c r="F74" s="1"/>
      <c r="G74" s="1"/>
      <c r="H74" s="1"/>
      <c r="I74" s="1"/>
      <c r="J74" s="1">
        <f t="shared" si="1"/>
        <v>0</v>
      </c>
      <c r="K74" s="1"/>
    </row>
    <row r="75" spans="1:11" ht="18" customHeight="1" x14ac:dyDescent="0.3">
      <c r="A75" s="1">
        <v>73</v>
      </c>
      <c r="B75" s="10">
        <v>46096</v>
      </c>
      <c r="C75" s="1" t="s">
        <v>124</v>
      </c>
      <c r="D75" s="1" t="s">
        <v>130</v>
      </c>
      <c r="E75" s="1">
        <v>910</v>
      </c>
      <c r="F75" s="1"/>
      <c r="G75" s="1"/>
      <c r="H75" s="1"/>
      <c r="I75" s="1"/>
      <c r="J75" s="1">
        <f t="shared" si="1"/>
        <v>0</v>
      </c>
      <c r="K75" s="1"/>
    </row>
    <row r="76" spans="1:11" ht="18" customHeight="1" x14ac:dyDescent="0.3">
      <c r="A76" s="1">
        <v>74</v>
      </c>
      <c r="B76" s="10">
        <v>46097</v>
      </c>
      <c r="C76" s="1" t="s">
        <v>124</v>
      </c>
      <c r="D76" s="1" t="s">
        <v>130</v>
      </c>
      <c r="E76" s="1">
        <v>910</v>
      </c>
      <c r="F76" s="1"/>
      <c r="G76" s="1"/>
      <c r="H76" s="1"/>
      <c r="I76" s="1"/>
      <c r="J76" s="1">
        <f t="shared" si="1"/>
        <v>0</v>
      </c>
      <c r="K76" s="1"/>
    </row>
    <row r="77" spans="1:11" ht="18" customHeight="1" x14ac:dyDescent="0.3">
      <c r="A77" s="1">
        <v>75</v>
      </c>
      <c r="B77" s="10">
        <v>46098</v>
      </c>
      <c r="C77" s="1" t="s">
        <v>124</v>
      </c>
      <c r="D77" s="1" t="s">
        <v>130</v>
      </c>
      <c r="E77" s="1">
        <v>910</v>
      </c>
      <c r="F77" s="1"/>
      <c r="G77" s="1"/>
      <c r="H77" s="1"/>
      <c r="I77" s="1"/>
      <c r="J77" s="1">
        <f t="shared" si="1"/>
        <v>0</v>
      </c>
      <c r="K77" s="1"/>
    </row>
    <row r="78" spans="1:11" ht="18" customHeight="1" x14ac:dyDescent="0.3">
      <c r="A78" s="1">
        <v>76</v>
      </c>
      <c r="B78" s="10">
        <v>46099</v>
      </c>
      <c r="C78" s="1" t="s">
        <v>124</v>
      </c>
      <c r="D78" s="1" t="s">
        <v>130</v>
      </c>
      <c r="E78" s="1">
        <v>910</v>
      </c>
      <c r="F78" s="1"/>
      <c r="G78" s="1"/>
      <c r="H78" s="1"/>
      <c r="I78" s="1"/>
      <c r="J78" s="1">
        <f t="shared" si="1"/>
        <v>0</v>
      </c>
      <c r="K78" s="1"/>
    </row>
    <row r="79" spans="1:11" ht="18" customHeight="1" x14ac:dyDescent="0.3">
      <c r="A79" s="1">
        <v>77</v>
      </c>
      <c r="B79" s="10">
        <v>46100</v>
      </c>
      <c r="C79" s="1" t="s">
        <v>124</v>
      </c>
      <c r="D79" s="1" t="s">
        <v>130</v>
      </c>
      <c r="E79" s="1">
        <v>910</v>
      </c>
      <c r="F79" s="1"/>
      <c r="G79" s="1"/>
      <c r="H79" s="1"/>
      <c r="I79" s="1"/>
      <c r="J79" s="1">
        <f t="shared" si="1"/>
        <v>0</v>
      </c>
      <c r="K79" s="1"/>
    </row>
    <row r="80" spans="1:11" ht="18" customHeight="1" x14ac:dyDescent="0.3">
      <c r="A80" s="1">
        <v>78</v>
      </c>
      <c r="B80" s="10">
        <v>46101</v>
      </c>
      <c r="C80" s="1" t="s">
        <v>124</v>
      </c>
      <c r="D80" s="1" t="s">
        <v>130</v>
      </c>
      <c r="E80" s="1">
        <v>910</v>
      </c>
      <c r="F80" s="1"/>
      <c r="G80" s="1"/>
      <c r="H80" s="1"/>
      <c r="I80" s="1"/>
      <c r="J80" s="1">
        <f t="shared" si="1"/>
        <v>0</v>
      </c>
      <c r="K80" s="1"/>
    </row>
    <row r="81" spans="1:11" ht="18" customHeight="1" x14ac:dyDescent="0.3">
      <c r="A81" s="1">
        <v>79</v>
      </c>
      <c r="B81" s="10">
        <v>46102</v>
      </c>
      <c r="C81" s="1" t="s">
        <v>124</v>
      </c>
      <c r="D81" s="1" t="s">
        <v>130</v>
      </c>
      <c r="E81" s="1">
        <v>910</v>
      </c>
      <c r="F81" s="1"/>
      <c r="G81" s="1"/>
      <c r="H81" s="1"/>
      <c r="I81" s="1"/>
      <c r="J81" s="1">
        <f t="shared" si="1"/>
        <v>0</v>
      </c>
      <c r="K81" s="1"/>
    </row>
    <row r="82" spans="1:11" ht="18" customHeight="1" x14ac:dyDescent="0.3">
      <c r="A82" s="1">
        <v>80</v>
      </c>
      <c r="B82" s="10">
        <v>46103</v>
      </c>
      <c r="C82" s="1" t="s">
        <v>124</v>
      </c>
      <c r="D82" s="1" t="s">
        <v>130</v>
      </c>
      <c r="E82" s="1">
        <v>910</v>
      </c>
      <c r="F82" s="1"/>
      <c r="G82" s="1"/>
      <c r="H82" s="1"/>
      <c r="I82" s="1"/>
      <c r="J82" s="1">
        <f t="shared" si="1"/>
        <v>0</v>
      </c>
      <c r="K82" s="1"/>
    </row>
    <row r="83" spans="1:11" ht="18" customHeight="1" x14ac:dyDescent="0.3">
      <c r="A83" s="1">
        <v>81</v>
      </c>
      <c r="B83" s="10">
        <v>46104</v>
      </c>
      <c r="C83" s="1" t="s">
        <v>124</v>
      </c>
      <c r="D83" s="1" t="s">
        <v>130</v>
      </c>
      <c r="E83" s="1">
        <v>910</v>
      </c>
      <c r="F83" s="1"/>
      <c r="G83" s="1"/>
      <c r="H83" s="1"/>
      <c r="I83" s="1"/>
      <c r="J83" s="1">
        <f t="shared" si="1"/>
        <v>0</v>
      </c>
      <c r="K83" s="1"/>
    </row>
    <row r="84" spans="1:11" ht="18" customHeight="1" x14ac:dyDescent="0.3">
      <c r="A84" s="1">
        <v>82</v>
      </c>
      <c r="B84" s="10">
        <v>46105</v>
      </c>
      <c r="C84" s="1" t="s">
        <v>124</v>
      </c>
      <c r="D84" s="1" t="s">
        <v>130</v>
      </c>
      <c r="E84" s="1">
        <v>910</v>
      </c>
      <c r="F84" s="1"/>
      <c r="G84" s="1"/>
      <c r="H84" s="1"/>
      <c r="I84" s="1"/>
      <c r="J84" s="1">
        <f t="shared" si="1"/>
        <v>0</v>
      </c>
      <c r="K84" s="1"/>
    </row>
    <row r="85" spans="1:11" ht="18" customHeight="1" x14ac:dyDescent="0.3">
      <c r="A85" s="1">
        <v>83</v>
      </c>
      <c r="B85" s="10">
        <v>46106</v>
      </c>
      <c r="C85" s="1" t="s">
        <v>124</v>
      </c>
      <c r="D85" s="1" t="s">
        <v>130</v>
      </c>
      <c r="E85" s="1">
        <v>910</v>
      </c>
      <c r="F85" s="1"/>
      <c r="G85" s="1"/>
      <c r="H85" s="1"/>
      <c r="I85" s="1"/>
      <c r="J85" s="1">
        <f t="shared" si="1"/>
        <v>0</v>
      </c>
      <c r="K85" s="1"/>
    </row>
    <row r="86" spans="1:11" ht="18" customHeight="1" x14ac:dyDescent="0.3">
      <c r="A86" s="1">
        <v>84</v>
      </c>
      <c r="B86" s="10">
        <v>46107</v>
      </c>
      <c r="C86" s="1" t="s">
        <v>124</v>
      </c>
      <c r="D86" s="1" t="s">
        <v>130</v>
      </c>
      <c r="E86" s="1">
        <v>910</v>
      </c>
      <c r="F86" s="1"/>
      <c r="G86" s="1"/>
      <c r="H86" s="1"/>
      <c r="I86" s="1"/>
      <c r="J86" s="1">
        <f t="shared" si="1"/>
        <v>0</v>
      </c>
      <c r="K86" s="1"/>
    </row>
    <row r="87" spans="1:11" ht="18" customHeight="1" x14ac:dyDescent="0.3">
      <c r="A87" s="1">
        <v>85</v>
      </c>
      <c r="B87" s="10">
        <v>46108</v>
      </c>
      <c r="C87" s="1" t="s">
        <v>124</v>
      </c>
      <c r="D87" s="1" t="s">
        <v>130</v>
      </c>
      <c r="E87" s="1">
        <v>910</v>
      </c>
      <c r="F87" s="1"/>
      <c r="G87" s="1"/>
      <c r="H87" s="1"/>
      <c r="I87" s="1"/>
      <c r="J87" s="1">
        <f t="shared" si="1"/>
        <v>0</v>
      </c>
      <c r="K87" s="1"/>
    </row>
    <row r="88" spans="1:11" ht="18" customHeight="1" x14ac:dyDescent="0.3">
      <c r="A88" s="1">
        <v>86</v>
      </c>
      <c r="B88" s="10">
        <v>46109</v>
      </c>
      <c r="C88" s="1" t="s">
        <v>124</v>
      </c>
      <c r="D88" s="1" t="s">
        <v>130</v>
      </c>
      <c r="E88" s="1">
        <v>910</v>
      </c>
      <c r="F88" s="1"/>
      <c r="G88" s="1"/>
      <c r="H88" s="1"/>
      <c r="I88" s="1"/>
      <c r="J88" s="1">
        <f t="shared" si="1"/>
        <v>0</v>
      </c>
      <c r="K88" s="1"/>
    </row>
    <row r="89" spans="1:11" ht="18" customHeight="1" x14ac:dyDescent="0.3">
      <c r="A89" s="1">
        <v>87</v>
      </c>
      <c r="B89" s="10">
        <v>46110</v>
      </c>
      <c r="C89" s="1" t="s">
        <v>124</v>
      </c>
      <c r="D89" s="1" t="s">
        <v>130</v>
      </c>
      <c r="E89" s="1">
        <v>910</v>
      </c>
      <c r="F89" s="1"/>
      <c r="G89" s="1"/>
      <c r="H89" s="1"/>
      <c r="I89" s="1"/>
      <c r="J89" s="1">
        <f t="shared" si="1"/>
        <v>0</v>
      </c>
      <c r="K89" s="1"/>
    </row>
    <row r="90" spans="1:11" ht="18" customHeight="1" x14ac:dyDescent="0.3">
      <c r="A90" s="1">
        <v>88</v>
      </c>
      <c r="B90" s="10">
        <v>46111</v>
      </c>
      <c r="C90" s="1" t="s">
        <v>124</v>
      </c>
      <c r="D90" s="1" t="s">
        <v>130</v>
      </c>
      <c r="E90" s="1">
        <v>910</v>
      </c>
      <c r="F90" s="1"/>
      <c r="G90" s="1"/>
      <c r="H90" s="1"/>
      <c r="I90" s="1"/>
      <c r="J90" s="1">
        <f t="shared" si="1"/>
        <v>0</v>
      </c>
      <c r="K90" s="1"/>
    </row>
    <row r="91" spans="1:11" ht="18" customHeight="1" x14ac:dyDescent="0.3">
      <c r="A91" s="1">
        <v>89</v>
      </c>
      <c r="B91" s="10">
        <v>46112</v>
      </c>
      <c r="C91" s="1" t="s">
        <v>124</v>
      </c>
      <c r="D91" s="1" t="s">
        <v>130</v>
      </c>
      <c r="E91" s="1">
        <v>910</v>
      </c>
      <c r="F91" s="1"/>
      <c r="G91" s="1"/>
      <c r="H91" s="1"/>
      <c r="I91" s="1"/>
      <c r="J91" s="1">
        <f t="shared" si="1"/>
        <v>0</v>
      </c>
      <c r="K91" s="1"/>
    </row>
    <row r="92" spans="1:11" ht="18" customHeight="1" x14ac:dyDescent="0.3">
      <c r="A92" s="1">
        <v>90</v>
      </c>
      <c r="B92" s="10">
        <v>46113</v>
      </c>
      <c r="C92" s="1" t="s">
        <v>124</v>
      </c>
      <c r="D92" s="1" t="s">
        <v>130</v>
      </c>
      <c r="E92" s="1">
        <v>910</v>
      </c>
      <c r="F92" s="1"/>
      <c r="G92" s="1"/>
      <c r="H92" s="1"/>
      <c r="I92" s="1"/>
      <c r="J92" s="1">
        <f t="shared" si="1"/>
        <v>0</v>
      </c>
      <c r="K92" s="1"/>
    </row>
    <row r="93" spans="1:11" ht="18" customHeight="1" x14ac:dyDescent="0.3">
      <c r="A93" s="1">
        <v>91</v>
      </c>
      <c r="B93" s="10">
        <v>46114</v>
      </c>
      <c r="C93" s="1" t="s">
        <v>124</v>
      </c>
      <c r="D93" s="1" t="s">
        <v>130</v>
      </c>
      <c r="E93" s="1">
        <v>910</v>
      </c>
      <c r="F93" s="1"/>
      <c r="G93" s="1"/>
      <c r="H93" s="1"/>
      <c r="I93" s="1"/>
      <c r="J93" s="1">
        <f t="shared" si="1"/>
        <v>0</v>
      </c>
      <c r="K93" s="1"/>
    </row>
    <row r="94" spans="1:11" ht="18" customHeight="1" x14ac:dyDescent="0.3">
      <c r="A94" s="1">
        <v>92</v>
      </c>
      <c r="B94" s="10">
        <v>46115</v>
      </c>
      <c r="C94" s="1" t="s">
        <v>124</v>
      </c>
      <c r="D94" s="1" t="s">
        <v>130</v>
      </c>
      <c r="E94" s="1">
        <v>910</v>
      </c>
      <c r="F94" s="1"/>
      <c r="G94" s="1"/>
      <c r="H94" s="1"/>
      <c r="I94" s="1"/>
      <c r="J94" s="1">
        <f t="shared" si="1"/>
        <v>0</v>
      </c>
      <c r="K94" s="1"/>
    </row>
    <row r="95" spans="1:11" ht="18" customHeight="1" x14ac:dyDescent="0.3">
      <c r="A95" s="1">
        <v>93</v>
      </c>
      <c r="B95" s="10">
        <v>46116</v>
      </c>
      <c r="C95" s="1" t="s">
        <v>124</v>
      </c>
      <c r="D95" s="1" t="s">
        <v>130</v>
      </c>
      <c r="E95" s="1">
        <v>910</v>
      </c>
      <c r="F95" s="1"/>
      <c r="G95" s="1"/>
      <c r="H95" s="1"/>
      <c r="I95" s="1"/>
      <c r="J95" s="1">
        <f t="shared" si="1"/>
        <v>0</v>
      </c>
      <c r="K95" s="1"/>
    </row>
    <row r="96" spans="1:11" ht="18" customHeight="1" x14ac:dyDescent="0.3">
      <c r="A96" s="1">
        <v>94</v>
      </c>
      <c r="B96" s="10">
        <v>46117</v>
      </c>
      <c r="C96" s="1" t="s">
        <v>124</v>
      </c>
      <c r="D96" s="1" t="s">
        <v>130</v>
      </c>
      <c r="E96" s="1">
        <v>910</v>
      </c>
      <c r="F96" s="1"/>
      <c r="G96" s="1"/>
      <c r="H96" s="1"/>
      <c r="I96" s="1"/>
      <c r="J96" s="1">
        <f t="shared" si="1"/>
        <v>0</v>
      </c>
      <c r="K96" s="1"/>
    </row>
    <row r="97" spans="1:11" ht="18" customHeight="1" x14ac:dyDescent="0.3">
      <c r="A97" s="1">
        <v>95</v>
      </c>
      <c r="B97" s="10">
        <v>46118</v>
      </c>
      <c r="C97" s="1" t="s">
        <v>124</v>
      </c>
      <c r="D97" s="1" t="s">
        <v>130</v>
      </c>
      <c r="E97" s="1">
        <v>910</v>
      </c>
      <c r="F97" s="1"/>
      <c r="G97" s="1"/>
      <c r="H97" s="1"/>
      <c r="I97" s="1"/>
      <c r="J97" s="1">
        <f t="shared" si="1"/>
        <v>0</v>
      </c>
      <c r="K97" s="1"/>
    </row>
    <row r="98" spans="1:11" ht="18" customHeight="1" x14ac:dyDescent="0.3">
      <c r="A98" s="1">
        <v>96</v>
      </c>
      <c r="B98" s="10">
        <v>46119</v>
      </c>
      <c r="C98" s="1" t="s">
        <v>124</v>
      </c>
      <c r="D98" s="1" t="s">
        <v>130</v>
      </c>
      <c r="E98" s="1">
        <v>910</v>
      </c>
      <c r="F98" s="1"/>
      <c r="G98" s="1"/>
      <c r="H98" s="1"/>
      <c r="I98" s="1"/>
      <c r="J98" s="1">
        <f t="shared" si="1"/>
        <v>0</v>
      </c>
      <c r="K98" s="1"/>
    </row>
    <row r="99" spans="1:11" ht="18" customHeight="1" x14ac:dyDescent="0.3">
      <c r="A99" s="1">
        <v>97</v>
      </c>
      <c r="B99" s="10">
        <v>46120</v>
      </c>
      <c r="C99" s="1" t="s">
        <v>124</v>
      </c>
      <c r="D99" s="1" t="s">
        <v>130</v>
      </c>
      <c r="E99" s="1">
        <v>910</v>
      </c>
      <c r="F99" s="1"/>
      <c r="G99" s="1"/>
      <c r="H99" s="1"/>
      <c r="I99" s="1"/>
      <c r="J99" s="1">
        <f t="shared" si="1"/>
        <v>0</v>
      </c>
      <c r="K99" s="1"/>
    </row>
    <row r="100" spans="1:11" ht="18" customHeight="1" x14ac:dyDescent="0.3">
      <c r="A100" s="1">
        <v>98</v>
      </c>
      <c r="B100" s="10">
        <v>46121</v>
      </c>
      <c r="C100" s="1" t="s">
        <v>124</v>
      </c>
      <c r="D100" s="1" t="s">
        <v>130</v>
      </c>
      <c r="E100" s="1">
        <v>910</v>
      </c>
      <c r="F100" s="1"/>
      <c r="G100" s="1"/>
      <c r="H100" s="1"/>
      <c r="I100" s="1"/>
      <c r="J100" s="1">
        <f t="shared" si="1"/>
        <v>0</v>
      </c>
      <c r="K100" s="1"/>
    </row>
    <row r="101" spans="1:11" ht="18" customHeight="1" x14ac:dyDescent="0.3">
      <c r="A101" s="1">
        <v>99</v>
      </c>
      <c r="B101" s="10">
        <v>46122</v>
      </c>
      <c r="C101" s="1" t="s">
        <v>124</v>
      </c>
      <c r="D101" s="1" t="s">
        <v>130</v>
      </c>
      <c r="E101" s="1">
        <v>910</v>
      </c>
      <c r="F101" s="1"/>
      <c r="G101" s="1"/>
      <c r="H101" s="1"/>
      <c r="I101" s="1"/>
      <c r="J101" s="1">
        <f t="shared" si="1"/>
        <v>0</v>
      </c>
      <c r="K101" s="1"/>
    </row>
    <row r="102" spans="1:11" ht="18" customHeight="1" x14ac:dyDescent="0.3">
      <c r="A102" s="1">
        <v>100</v>
      </c>
      <c r="B102" s="10">
        <v>46123</v>
      </c>
      <c r="C102" s="1" t="s">
        <v>124</v>
      </c>
      <c r="D102" s="1" t="s">
        <v>130</v>
      </c>
      <c r="E102" s="1">
        <v>910</v>
      </c>
      <c r="F102" s="1"/>
      <c r="G102" s="1"/>
      <c r="H102" s="1"/>
      <c r="I102" s="1"/>
      <c r="J102" s="1">
        <f t="shared" si="1"/>
        <v>0</v>
      </c>
      <c r="K102" s="1"/>
    </row>
    <row r="103" spans="1:11" ht="18" customHeight="1" x14ac:dyDescent="0.3">
      <c r="A103" s="1">
        <v>101</v>
      </c>
      <c r="B103" s="10">
        <v>46124</v>
      </c>
      <c r="C103" s="1" t="s">
        <v>124</v>
      </c>
      <c r="D103" s="1" t="s">
        <v>130</v>
      </c>
      <c r="E103" s="1">
        <v>910</v>
      </c>
      <c r="F103" s="1"/>
      <c r="G103" s="1"/>
      <c r="H103" s="1"/>
      <c r="I103" s="1"/>
      <c r="J103" s="1">
        <f t="shared" si="1"/>
        <v>0</v>
      </c>
      <c r="K103" s="1"/>
    </row>
    <row r="104" spans="1:11" ht="18" customHeight="1" x14ac:dyDescent="0.3">
      <c r="A104" s="1">
        <v>102</v>
      </c>
      <c r="B104" s="10">
        <v>46125</v>
      </c>
      <c r="C104" s="1" t="s">
        <v>124</v>
      </c>
      <c r="D104" s="1" t="s">
        <v>130</v>
      </c>
      <c r="E104" s="1">
        <v>910</v>
      </c>
      <c r="F104" s="1"/>
      <c r="G104" s="1"/>
      <c r="H104" s="1"/>
      <c r="I104" s="1"/>
      <c r="J104" s="1">
        <f t="shared" si="1"/>
        <v>0</v>
      </c>
      <c r="K104" s="1"/>
    </row>
    <row r="105" spans="1:11" ht="18" customHeight="1" x14ac:dyDescent="0.3">
      <c r="A105" s="1">
        <v>103</v>
      </c>
      <c r="B105" s="10">
        <v>46126</v>
      </c>
      <c r="C105" s="1" t="s">
        <v>124</v>
      </c>
      <c r="D105" s="1" t="s">
        <v>130</v>
      </c>
      <c r="E105" s="1">
        <v>910</v>
      </c>
      <c r="F105" s="1"/>
      <c r="G105" s="1"/>
      <c r="H105" s="1"/>
      <c r="I105" s="1"/>
      <c r="J105" s="1">
        <f t="shared" si="1"/>
        <v>0</v>
      </c>
      <c r="K105" s="1"/>
    </row>
    <row r="106" spans="1:11" ht="18" customHeight="1" x14ac:dyDescent="0.3">
      <c r="A106" s="1">
        <v>104</v>
      </c>
      <c r="B106" s="10">
        <v>46127</v>
      </c>
      <c r="C106" s="1" t="s">
        <v>124</v>
      </c>
      <c r="D106" s="1" t="s">
        <v>130</v>
      </c>
      <c r="E106" s="1">
        <v>910</v>
      </c>
      <c r="F106" s="1"/>
      <c r="G106" s="1"/>
      <c r="H106" s="1"/>
      <c r="I106" s="1"/>
      <c r="J106" s="1">
        <f t="shared" si="1"/>
        <v>0</v>
      </c>
      <c r="K106" s="1"/>
    </row>
    <row r="107" spans="1:11" ht="18" customHeight="1" x14ac:dyDescent="0.3">
      <c r="A107" s="1">
        <v>105</v>
      </c>
      <c r="B107" s="10">
        <v>46128</v>
      </c>
      <c r="C107" s="1" t="s">
        <v>124</v>
      </c>
      <c r="D107" s="1" t="s">
        <v>130</v>
      </c>
      <c r="E107" s="1">
        <v>910</v>
      </c>
      <c r="F107" s="1"/>
      <c r="G107" s="1"/>
      <c r="H107" s="1"/>
      <c r="I107" s="1"/>
      <c r="J107" s="1">
        <f t="shared" si="1"/>
        <v>0</v>
      </c>
      <c r="K107" s="1"/>
    </row>
    <row r="108" spans="1:11" ht="18" customHeight="1" x14ac:dyDescent="0.3">
      <c r="A108" s="1">
        <v>106</v>
      </c>
      <c r="B108" s="10">
        <v>46129</v>
      </c>
      <c r="C108" s="1" t="s">
        <v>124</v>
      </c>
      <c r="D108" s="1" t="s">
        <v>130</v>
      </c>
      <c r="E108" s="1">
        <v>910</v>
      </c>
      <c r="F108" s="1"/>
      <c r="G108" s="1"/>
      <c r="H108" s="1"/>
      <c r="I108" s="1"/>
      <c r="J108" s="1">
        <f t="shared" si="1"/>
        <v>0</v>
      </c>
      <c r="K108" s="1"/>
    </row>
    <row r="109" spans="1:11" ht="18" customHeight="1" x14ac:dyDescent="0.3">
      <c r="A109" s="1">
        <v>107</v>
      </c>
      <c r="B109" s="10">
        <v>46130</v>
      </c>
      <c r="C109" s="1" t="s">
        <v>124</v>
      </c>
      <c r="D109" s="1" t="s">
        <v>130</v>
      </c>
      <c r="E109" s="1">
        <v>910</v>
      </c>
      <c r="F109" s="1"/>
      <c r="G109" s="1"/>
      <c r="H109" s="1"/>
      <c r="I109" s="1"/>
      <c r="J109" s="1">
        <f t="shared" si="1"/>
        <v>0</v>
      </c>
      <c r="K109" s="1"/>
    </row>
    <row r="110" spans="1:11" ht="18" customHeight="1" x14ac:dyDescent="0.3">
      <c r="A110" s="1">
        <v>108</v>
      </c>
      <c r="B110" s="10">
        <v>46131</v>
      </c>
      <c r="C110" s="1" t="s">
        <v>124</v>
      </c>
      <c r="D110" s="1" t="s">
        <v>130</v>
      </c>
      <c r="E110" s="1">
        <v>910</v>
      </c>
      <c r="F110" s="1"/>
      <c r="G110" s="1"/>
      <c r="H110" s="1"/>
      <c r="I110" s="1"/>
      <c r="J110" s="1">
        <f t="shared" si="1"/>
        <v>0</v>
      </c>
      <c r="K110" s="1"/>
    </row>
    <row r="111" spans="1:11" ht="18" customHeight="1" x14ac:dyDescent="0.3">
      <c r="A111" s="1">
        <v>109</v>
      </c>
      <c r="B111" s="10">
        <v>46132</v>
      </c>
      <c r="C111" s="1" t="s">
        <v>124</v>
      </c>
      <c r="D111" s="1" t="s">
        <v>130</v>
      </c>
      <c r="E111" s="1">
        <v>910</v>
      </c>
      <c r="F111" s="1"/>
      <c r="G111" s="1"/>
      <c r="H111" s="1"/>
      <c r="I111" s="1"/>
      <c r="J111" s="1">
        <f t="shared" si="1"/>
        <v>0</v>
      </c>
      <c r="K111" s="1"/>
    </row>
    <row r="112" spans="1:11" ht="18" customHeight="1" x14ac:dyDescent="0.3">
      <c r="A112" s="1">
        <v>110</v>
      </c>
      <c r="B112" s="10">
        <v>46133</v>
      </c>
      <c r="C112" s="1" t="s">
        <v>124</v>
      </c>
      <c r="D112" s="1" t="s">
        <v>130</v>
      </c>
      <c r="E112" s="1">
        <v>910</v>
      </c>
      <c r="F112" s="1"/>
      <c r="G112" s="1"/>
      <c r="H112" s="1"/>
      <c r="I112" s="1"/>
      <c r="J112" s="1">
        <f t="shared" si="1"/>
        <v>0</v>
      </c>
      <c r="K112" s="1"/>
    </row>
    <row r="113" spans="1:11" ht="18" customHeight="1" x14ac:dyDescent="0.3">
      <c r="A113" s="1">
        <v>111</v>
      </c>
      <c r="B113" s="10">
        <v>46134</v>
      </c>
      <c r="C113" s="1" t="s">
        <v>124</v>
      </c>
      <c r="D113" s="1" t="s">
        <v>130</v>
      </c>
      <c r="E113" s="1">
        <v>910</v>
      </c>
      <c r="F113" s="1"/>
      <c r="G113" s="1"/>
      <c r="H113" s="1"/>
      <c r="I113" s="1"/>
      <c r="J113" s="1">
        <f t="shared" si="1"/>
        <v>0</v>
      </c>
      <c r="K113" s="1"/>
    </row>
    <row r="114" spans="1:11" ht="18" customHeight="1" x14ac:dyDescent="0.3">
      <c r="A114" s="1">
        <v>112</v>
      </c>
      <c r="B114" s="10">
        <v>46135</v>
      </c>
      <c r="C114" s="1" t="s">
        <v>124</v>
      </c>
      <c r="D114" s="1" t="s">
        <v>130</v>
      </c>
      <c r="E114" s="1">
        <v>910</v>
      </c>
      <c r="F114" s="1"/>
      <c r="G114" s="1"/>
      <c r="H114" s="1"/>
      <c r="I114" s="1"/>
      <c r="J114" s="1">
        <f t="shared" si="1"/>
        <v>0</v>
      </c>
      <c r="K114" s="1"/>
    </row>
    <row r="115" spans="1:11" ht="18" customHeight="1" x14ac:dyDescent="0.3">
      <c r="A115" s="1">
        <v>113</v>
      </c>
      <c r="B115" s="10">
        <v>46136</v>
      </c>
      <c r="C115" s="1" t="s">
        <v>124</v>
      </c>
      <c r="D115" s="1" t="s">
        <v>130</v>
      </c>
      <c r="E115" s="1">
        <v>910</v>
      </c>
      <c r="F115" s="1"/>
      <c r="G115" s="1"/>
      <c r="H115" s="1"/>
      <c r="I115" s="1"/>
      <c r="J115" s="1">
        <f t="shared" si="1"/>
        <v>0</v>
      </c>
      <c r="K115" s="1"/>
    </row>
    <row r="116" spans="1:11" ht="18" customHeight="1" x14ac:dyDescent="0.3">
      <c r="A116" s="1">
        <v>114</v>
      </c>
      <c r="B116" s="10">
        <v>46137</v>
      </c>
      <c r="C116" s="1" t="s">
        <v>124</v>
      </c>
      <c r="D116" s="1" t="s">
        <v>130</v>
      </c>
      <c r="E116" s="1">
        <v>910</v>
      </c>
      <c r="F116" s="1"/>
      <c r="G116" s="1"/>
      <c r="H116" s="1"/>
      <c r="I116" s="1"/>
      <c r="J116" s="1">
        <f t="shared" si="1"/>
        <v>0</v>
      </c>
      <c r="K116" s="1"/>
    </row>
    <row r="117" spans="1:11" ht="18" customHeight="1" x14ac:dyDescent="0.3">
      <c r="A117" s="1">
        <v>115</v>
      </c>
      <c r="B117" s="10">
        <v>46138</v>
      </c>
      <c r="C117" s="1" t="s">
        <v>124</v>
      </c>
      <c r="D117" s="1" t="s">
        <v>130</v>
      </c>
      <c r="E117" s="1">
        <v>910</v>
      </c>
      <c r="F117" s="1"/>
      <c r="G117" s="1"/>
      <c r="H117" s="1"/>
      <c r="I117" s="1"/>
      <c r="J117" s="1">
        <f t="shared" si="1"/>
        <v>0</v>
      </c>
      <c r="K117" s="1"/>
    </row>
    <row r="118" spans="1:11" ht="18" customHeight="1" x14ac:dyDescent="0.3">
      <c r="A118" s="1">
        <v>116</v>
      </c>
      <c r="B118" s="10">
        <v>46139</v>
      </c>
      <c r="C118" s="1" t="s">
        <v>124</v>
      </c>
      <c r="D118" s="1" t="s">
        <v>130</v>
      </c>
      <c r="E118" s="1">
        <v>910</v>
      </c>
      <c r="F118" s="1"/>
      <c r="G118" s="1"/>
      <c r="H118" s="1"/>
      <c r="I118" s="1"/>
      <c r="J118" s="1">
        <f t="shared" si="1"/>
        <v>0</v>
      </c>
      <c r="K118" s="1"/>
    </row>
    <row r="119" spans="1:11" ht="18" customHeight="1" x14ac:dyDescent="0.3">
      <c r="A119" s="1">
        <v>117</v>
      </c>
      <c r="B119" s="10">
        <v>46140</v>
      </c>
      <c r="C119" s="1" t="s">
        <v>124</v>
      </c>
      <c r="D119" s="1" t="s">
        <v>130</v>
      </c>
      <c r="E119" s="1">
        <v>910</v>
      </c>
      <c r="F119" s="1"/>
      <c r="G119" s="1"/>
      <c r="H119" s="1"/>
      <c r="I119" s="1"/>
      <c r="J119" s="1">
        <f t="shared" si="1"/>
        <v>0</v>
      </c>
      <c r="K119" s="1"/>
    </row>
    <row r="120" spans="1:11" ht="18" customHeight="1" x14ac:dyDescent="0.3">
      <c r="A120" s="1">
        <v>118</v>
      </c>
      <c r="B120" s="10">
        <v>46141</v>
      </c>
      <c r="C120" s="1" t="s">
        <v>124</v>
      </c>
      <c r="D120" s="1" t="s">
        <v>130</v>
      </c>
      <c r="E120" s="1">
        <v>910</v>
      </c>
      <c r="F120" s="1"/>
      <c r="G120" s="1"/>
      <c r="H120" s="1"/>
      <c r="I120" s="1"/>
      <c r="J120" s="1">
        <f t="shared" si="1"/>
        <v>0</v>
      </c>
      <c r="K120" s="1"/>
    </row>
    <row r="121" spans="1:11" ht="18" customHeight="1" x14ac:dyDescent="0.3">
      <c r="A121" s="1">
        <v>119</v>
      </c>
      <c r="B121" s="10">
        <v>46142</v>
      </c>
      <c r="C121" s="1" t="s">
        <v>124</v>
      </c>
      <c r="D121" s="1" t="s">
        <v>130</v>
      </c>
      <c r="E121" s="1">
        <v>910</v>
      </c>
      <c r="F121" s="1"/>
      <c r="G121" s="1"/>
      <c r="H121" s="1"/>
      <c r="I121" s="1"/>
      <c r="J121" s="1">
        <f t="shared" si="1"/>
        <v>0</v>
      </c>
      <c r="K121" s="1"/>
    </row>
    <row r="122" spans="1:11" ht="18" customHeight="1" x14ac:dyDescent="0.3">
      <c r="A122" s="1">
        <v>120</v>
      </c>
      <c r="B122" s="10">
        <v>46143</v>
      </c>
      <c r="C122" s="1" t="s">
        <v>124</v>
      </c>
      <c r="D122" s="1" t="s">
        <v>130</v>
      </c>
      <c r="E122" s="1">
        <v>910</v>
      </c>
      <c r="F122" s="1"/>
      <c r="G122" s="1"/>
      <c r="H122" s="1"/>
      <c r="I122" s="1"/>
      <c r="J122" s="1">
        <f t="shared" si="1"/>
        <v>0</v>
      </c>
      <c r="K122" s="1"/>
    </row>
    <row r="123" spans="1:11" ht="18" customHeight="1" x14ac:dyDescent="0.3">
      <c r="A123" s="1">
        <v>121</v>
      </c>
      <c r="B123" s="10">
        <v>46144</v>
      </c>
      <c r="C123" s="1" t="s">
        <v>124</v>
      </c>
      <c r="D123" s="1" t="s">
        <v>130</v>
      </c>
      <c r="E123" s="1">
        <v>910</v>
      </c>
      <c r="F123" s="1"/>
      <c r="G123" s="1"/>
      <c r="H123" s="1"/>
      <c r="I123" s="1"/>
      <c r="J123" s="1">
        <f t="shared" si="1"/>
        <v>0</v>
      </c>
      <c r="K123" s="1"/>
    </row>
    <row r="124" spans="1:11" ht="18" customHeight="1" x14ac:dyDescent="0.3">
      <c r="A124" s="1">
        <v>122</v>
      </c>
      <c r="B124" s="10">
        <v>46145</v>
      </c>
      <c r="C124" s="1" t="s">
        <v>124</v>
      </c>
      <c r="D124" s="1" t="s">
        <v>130</v>
      </c>
      <c r="E124" s="1">
        <v>910</v>
      </c>
      <c r="F124" s="1"/>
      <c r="G124" s="1"/>
      <c r="H124" s="1"/>
      <c r="I124" s="1"/>
      <c r="J124" s="1">
        <f t="shared" si="1"/>
        <v>0</v>
      </c>
      <c r="K124" s="1"/>
    </row>
    <row r="125" spans="1:11" ht="18" customHeight="1" x14ac:dyDescent="0.3">
      <c r="A125" s="1">
        <v>123</v>
      </c>
      <c r="B125" s="10">
        <v>46146</v>
      </c>
      <c r="C125" s="1" t="s">
        <v>124</v>
      </c>
      <c r="D125" s="1" t="s">
        <v>130</v>
      </c>
      <c r="E125" s="1">
        <v>910</v>
      </c>
      <c r="F125" s="1"/>
      <c r="G125" s="1"/>
      <c r="H125" s="1"/>
      <c r="I125" s="1"/>
      <c r="J125" s="1">
        <f t="shared" si="1"/>
        <v>0</v>
      </c>
      <c r="K125" s="1"/>
    </row>
    <row r="126" spans="1:11" ht="18" customHeight="1" x14ac:dyDescent="0.3">
      <c r="A126" s="1">
        <v>124</v>
      </c>
      <c r="B126" s="10">
        <v>46147</v>
      </c>
      <c r="C126" s="1" t="s">
        <v>124</v>
      </c>
      <c r="D126" s="1" t="s">
        <v>130</v>
      </c>
      <c r="E126" s="1">
        <v>910</v>
      </c>
      <c r="F126" s="1"/>
      <c r="G126" s="1"/>
      <c r="H126" s="1"/>
      <c r="I126" s="1"/>
      <c r="J126" s="1">
        <f t="shared" si="1"/>
        <v>0</v>
      </c>
      <c r="K126" s="1"/>
    </row>
    <row r="127" spans="1:11" ht="18" customHeight="1" x14ac:dyDescent="0.3">
      <c r="A127" s="1">
        <v>125</v>
      </c>
      <c r="B127" s="10">
        <v>46148</v>
      </c>
      <c r="C127" s="1" t="s">
        <v>124</v>
      </c>
      <c r="D127" s="1" t="s">
        <v>130</v>
      </c>
      <c r="E127" s="1">
        <v>910</v>
      </c>
      <c r="F127" s="1"/>
      <c r="G127" s="1"/>
      <c r="H127" s="1"/>
      <c r="I127" s="1"/>
      <c r="J127" s="1">
        <f t="shared" si="1"/>
        <v>0</v>
      </c>
      <c r="K127" s="1"/>
    </row>
    <row r="128" spans="1:11" ht="18" customHeight="1" x14ac:dyDescent="0.3">
      <c r="A128" s="1">
        <v>126</v>
      </c>
      <c r="B128" s="10">
        <v>46149</v>
      </c>
      <c r="C128" s="1" t="s">
        <v>124</v>
      </c>
      <c r="D128" s="1" t="s">
        <v>130</v>
      </c>
      <c r="E128" s="1">
        <v>910</v>
      </c>
      <c r="F128" s="1"/>
      <c r="G128" s="1"/>
      <c r="H128" s="1"/>
      <c r="I128" s="1"/>
      <c r="J128" s="1">
        <f t="shared" si="1"/>
        <v>0</v>
      </c>
      <c r="K128" s="1"/>
    </row>
    <row r="129" spans="1:11" ht="18" customHeight="1" x14ac:dyDescent="0.3">
      <c r="A129" s="1">
        <v>127</v>
      </c>
      <c r="B129" s="10">
        <v>46150</v>
      </c>
      <c r="C129" s="1" t="s">
        <v>124</v>
      </c>
      <c r="D129" s="1" t="s">
        <v>130</v>
      </c>
      <c r="E129" s="1">
        <v>910</v>
      </c>
      <c r="F129" s="1"/>
      <c r="G129" s="1"/>
      <c r="H129" s="1"/>
      <c r="I129" s="1"/>
      <c r="J129" s="1">
        <f t="shared" si="1"/>
        <v>0</v>
      </c>
      <c r="K129" s="1"/>
    </row>
    <row r="130" spans="1:11" ht="18" customHeight="1" x14ac:dyDescent="0.3">
      <c r="A130" s="1">
        <v>128</v>
      </c>
      <c r="B130" s="10">
        <v>46151</v>
      </c>
      <c r="C130" s="1" t="s">
        <v>124</v>
      </c>
      <c r="D130" s="1" t="s">
        <v>130</v>
      </c>
      <c r="E130" s="1">
        <v>910</v>
      </c>
      <c r="F130" s="1"/>
      <c r="G130" s="1"/>
      <c r="H130" s="1"/>
      <c r="I130" s="1"/>
      <c r="J130" s="1">
        <f t="shared" si="1"/>
        <v>0</v>
      </c>
      <c r="K130" s="1"/>
    </row>
    <row r="131" spans="1:11" ht="18" customHeight="1" x14ac:dyDescent="0.3">
      <c r="A131" s="1">
        <v>129</v>
      </c>
      <c r="B131" s="10">
        <v>46152</v>
      </c>
      <c r="C131" s="1" t="s">
        <v>124</v>
      </c>
      <c r="D131" s="1" t="s">
        <v>130</v>
      </c>
      <c r="E131" s="1">
        <v>910</v>
      </c>
      <c r="F131" s="1"/>
      <c r="G131" s="1"/>
      <c r="H131" s="1"/>
      <c r="I131" s="1"/>
      <c r="J131" s="1">
        <f t="shared" si="1"/>
        <v>0</v>
      </c>
      <c r="K131" s="1"/>
    </row>
    <row r="132" spans="1:11" ht="18" customHeight="1" x14ac:dyDescent="0.3">
      <c r="A132" s="1">
        <v>130</v>
      </c>
      <c r="B132" s="10">
        <v>46153</v>
      </c>
      <c r="C132" s="1" t="s">
        <v>124</v>
      </c>
      <c r="D132" s="1" t="s">
        <v>130</v>
      </c>
      <c r="E132" s="1">
        <v>910</v>
      </c>
      <c r="F132" s="1"/>
      <c r="G132" s="1"/>
      <c r="H132" s="1"/>
      <c r="I132" s="1"/>
      <c r="J132" s="1">
        <f t="shared" ref="J132:J195" si="2">E132*F132-G132-H132+I132</f>
        <v>0</v>
      </c>
      <c r="K132" s="1"/>
    </row>
    <row r="133" spans="1:11" ht="18" customHeight="1" x14ac:dyDescent="0.3">
      <c r="A133" s="1">
        <v>131</v>
      </c>
      <c r="B133" s="10">
        <v>46154</v>
      </c>
      <c r="C133" s="1" t="s">
        <v>124</v>
      </c>
      <c r="D133" s="1" t="s">
        <v>130</v>
      </c>
      <c r="E133" s="1">
        <v>910</v>
      </c>
      <c r="F133" s="1"/>
      <c r="G133" s="1"/>
      <c r="H133" s="1"/>
      <c r="I133" s="1"/>
      <c r="J133" s="1">
        <f t="shared" si="2"/>
        <v>0</v>
      </c>
      <c r="K133" s="1"/>
    </row>
    <row r="134" spans="1:11" ht="18" customHeight="1" x14ac:dyDescent="0.3">
      <c r="A134" s="1">
        <v>132</v>
      </c>
      <c r="B134" s="10">
        <v>46155</v>
      </c>
      <c r="C134" s="1" t="s">
        <v>124</v>
      </c>
      <c r="D134" s="1" t="s">
        <v>130</v>
      </c>
      <c r="E134" s="1">
        <v>910</v>
      </c>
      <c r="F134" s="1"/>
      <c r="G134" s="1"/>
      <c r="H134" s="1"/>
      <c r="I134" s="1"/>
      <c r="J134" s="1">
        <f t="shared" si="2"/>
        <v>0</v>
      </c>
      <c r="K134" s="1"/>
    </row>
    <row r="135" spans="1:11" ht="18" customHeight="1" x14ac:dyDescent="0.3">
      <c r="A135" s="1">
        <v>133</v>
      </c>
      <c r="B135" s="10">
        <v>46156</v>
      </c>
      <c r="C135" s="1" t="s">
        <v>124</v>
      </c>
      <c r="D135" s="1" t="s">
        <v>130</v>
      </c>
      <c r="E135" s="1">
        <v>910</v>
      </c>
      <c r="F135" s="1"/>
      <c r="G135" s="1"/>
      <c r="H135" s="1"/>
      <c r="I135" s="1"/>
      <c r="J135" s="1">
        <f t="shared" si="2"/>
        <v>0</v>
      </c>
      <c r="K135" s="1"/>
    </row>
    <row r="136" spans="1:11" ht="18" customHeight="1" x14ac:dyDescent="0.3">
      <c r="A136" s="1">
        <v>134</v>
      </c>
      <c r="B136" s="10">
        <v>46157</v>
      </c>
      <c r="C136" s="1" t="s">
        <v>124</v>
      </c>
      <c r="D136" s="1" t="s">
        <v>130</v>
      </c>
      <c r="E136" s="1">
        <v>910</v>
      </c>
      <c r="F136" s="1"/>
      <c r="G136" s="1"/>
      <c r="H136" s="1"/>
      <c r="I136" s="1"/>
      <c r="J136" s="1">
        <f t="shared" si="2"/>
        <v>0</v>
      </c>
      <c r="K136" s="1"/>
    </row>
    <row r="137" spans="1:11" ht="18" customHeight="1" x14ac:dyDescent="0.3">
      <c r="A137" s="1">
        <v>135</v>
      </c>
      <c r="B137" s="10">
        <v>46158</v>
      </c>
      <c r="C137" s="1" t="s">
        <v>124</v>
      </c>
      <c r="D137" s="1" t="s">
        <v>130</v>
      </c>
      <c r="E137" s="1">
        <v>910</v>
      </c>
      <c r="F137" s="1"/>
      <c r="G137" s="1"/>
      <c r="H137" s="1"/>
      <c r="I137" s="1"/>
      <c r="J137" s="1">
        <f t="shared" si="2"/>
        <v>0</v>
      </c>
      <c r="K137" s="1"/>
    </row>
    <row r="138" spans="1:11" ht="18" customHeight="1" x14ac:dyDescent="0.3">
      <c r="A138" s="1">
        <v>136</v>
      </c>
      <c r="B138" s="10">
        <v>46159</v>
      </c>
      <c r="C138" s="1" t="s">
        <v>124</v>
      </c>
      <c r="D138" s="1" t="s">
        <v>130</v>
      </c>
      <c r="E138" s="1">
        <v>910</v>
      </c>
      <c r="F138" s="1"/>
      <c r="G138" s="1"/>
      <c r="H138" s="1"/>
      <c r="I138" s="1"/>
      <c r="J138" s="1">
        <f t="shared" si="2"/>
        <v>0</v>
      </c>
      <c r="K138" s="1"/>
    </row>
    <row r="139" spans="1:11" ht="18" customHeight="1" x14ac:dyDescent="0.3">
      <c r="A139" s="1">
        <v>137</v>
      </c>
      <c r="B139" s="10">
        <v>46160</v>
      </c>
      <c r="C139" s="1" t="s">
        <v>124</v>
      </c>
      <c r="D139" s="1" t="s">
        <v>130</v>
      </c>
      <c r="E139" s="1">
        <v>910</v>
      </c>
      <c r="F139" s="1"/>
      <c r="G139" s="1"/>
      <c r="H139" s="1"/>
      <c r="I139" s="1"/>
      <c r="J139" s="1">
        <f t="shared" si="2"/>
        <v>0</v>
      </c>
      <c r="K139" s="1"/>
    </row>
    <row r="140" spans="1:11" ht="18" customHeight="1" x14ac:dyDescent="0.3">
      <c r="A140" s="1">
        <v>138</v>
      </c>
      <c r="B140" s="10">
        <v>46161</v>
      </c>
      <c r="C140" s="1" t="s">
        <v>124</v>
      </c>
      <c r="D140" s="1" t="s">
        <v>130</v>
      </c>
      <c r="E140" s="1">
        <v>910</v>
      </c>
      <c r="F140" s="1"/>
      <c r="G140" s="1"/>
      <c r="H140" s="1"/>
      <c r="I140" s="1"/>
      <c r="J140" s="1">
        <f t="shared" si="2"/>
        <v>0</v>
      </c>
      <c r="K140" s="1"/>
    </row>
    <row r="141" spans="1:11" ht="18" customHeight="1" x14ac:dyDescent="0.3">
      <c r="A141" s="1">
        <v>139</v>
      </c>
      <c r="B141" s="10">
        <v>46162</v>
      </c>
      <c r="C141" s="1" t="s">
        <v>124</v>
      </c>
      <c r="D141" s="1" t="s">
        <v>130</v>
      </c>
      <c r="E141" s="1">
        <v>910</v>
      </c>
      <c r="F141" s="1"/>
      <c r="G141" s="1"/>
      <c r="H141" s="1"/>
      <c r="I141" s="1"/>
      <c r="J141" s="1">
        <f t="shared" si="2"/>
        <v>0</v>
      </c>
      <c r="K141" s="1"/>
    </row>
    <row r="142" spans="1:11" ht="18" customHeight="1" x14ac:dyDescent="0.3">
      <c r="A142" s="1">
        <v>140</v>
      </c>
      <c r="B142" s="10">
        <v>46163</v>
      </c>
      <c r="C142" s="1" t="s">
        <v>124</v>
      </c>
      <c r="D142" s="1" t="s">
        <v>130</v>
      </c>
      <c r="E142" s="1">
        <v>910</v>
      </c>
      <c r="F142" s="1"/>
      <c r="G142" s="1"/>
      <c r="H142" s="1"/>
      <c r="I142" s="1"/>
      <c r="J142" s="1">
        <f t="shared" si="2"/>
        <v>0</v>
      </c>
      <c r="K142" s="1"/>
    </row>
    <row r="143" spans="1:11" ht="18" customHeight="1" x14ac:dyDescent="0.3">
      <c r="A143" s="1">
        <v>141</v>
      </c>
      <c r="B143" s="10">
        <v>46164</v>
      </c>
      <c r="C143" s="1" t="s">
        <v>124</v>
      </c>
      <c r="D143" s="1" t="s">
        <v>130</v>
      </c>
      <c r="E143" s="1">
        <v>910</v>
      </c>
      <c r="F143" s="1"/>
      <c r="G143" s="1"/>
      <c r="H143" s="1"/>
      <c r="I143" s="1"/>
      <c r="J143" s="1">
        <f t="shared" si="2"/>
        <v>0</v>
      </c>
      <c r="K143" s="1"/>
    </row>
    <row r="144" spans="1:11" ht="18" customHeight="1" x14ac:dyDescent="0.3">
      <c r="A144" s="1">
        <v>142</v>
      </c>
      <c r="B144" s="10">
        <v>46165</v>
      </c>
      <c r="C144" s="1" t="s">
        <v>124</v>
      </c>
      <c r="D144" s="1" t="s">
        <v>130</v>
      </c>
      <c r="E144" s="1">
        <v>910</v>
      </c>
      <c r="F144" s="1"/>
      <c r="G144" s="1"/>
      <c r="H144" s="1"/>
      <c r="I144" s="1"/>
      <c r="J144" s="1">
        <f t="shared" si="2"/>
        <v>0</v>
      </c>
      <c r="K144" s="1"/>
    </row>
    <row r="145" spans="1:11" ht="18" customHeight="1" x14ac:dyDescent="0.3">
      <c r="A145" s="1">
        <v>143</v>
      </c>
      <c r="B145" s="10">
        <v>46166</v>
      </c>
      <c r="C145" s="1" t="s">
        <v>124</v>
      </c>
      <c r="D145" s="1" t="s">
        <v>130</v>
      </c>
      <c r="E145" s="1">
        <v>910</v>
      </c>
      <c r="F145" s="1"/>
      <c r="G145" s="1"/>
      <c r="H145" s="1"/>
      <c r="I145" s="1"/>
      <c r="J145" s="1">
        <f t="shared" si="2"/>
        <v>0</v>
      </c>
      <c r="K145" s="1"/>
    </row>
    <row r="146" spans="1:11" ht="18" customHeight="1" x14ac:dyDescent="0.3">
      <c r="A146" s="1">
        <v>144</v>
      </c>
      <c r="B146" s="10">
        <v>46167</v>
      </c>
      <c r="C146" s="1" t="s">
        <v>124</v>
      </c>
      <c r="D146" s="1" t="s">
        <v>130</v>
      </c>
      <c r="E146" s="1">
        <v>910</v>
      </c>
      <c r="F146" s="1"/>
      <c r="G146" s="1"/>
      <c r="H146" s="1"/>
      <c r="I146" s="1"/>
      <c r="J146" s="1">
        <f t="shared" si="2"/>
        <v>0</v>
      </c>
      <c r="K146" s="1"/>
    </row>
    <row r="147" spans="1:11" ht="18" customHeight="1" x14ac:dyDescent="0.3">
      <c r="A147" s="1">
        <v>145</v>
      </c>
      <c r="B147" s="10">
        <v>46168</v>
      </c>
      <c r="C147" s="1" t="s">
        <v>124</v>
      </c>
      <c r="D147" s="1" t="s">
        <v>130</v>
      </c>
      <c r="E147" s="1">
        <v>910</v>
      </c>
      <c r="F147" s="1"/>
      <c r="G147" s="1"/>
      <c r="H147" s="1"/>
      <c r="I147" s="1"/>
      <c r="J147" s="1">
        <f t="shared" si="2"/>
        <v>0</v>
      </c>
      <c r="K147" s="1"/>
    </row>
    <row r="148" spans="1:11" ht="18" customHeight="1" x14ac:dyDescent="0.3">
      <c r="A148" s="1">
        <v>146</v>
      </c>
      <c r="B148" s="10">
        <v>46169</v>
      </c>
      <c r="C148" s="1" t="s">
        <v>124</v>
      </c>
      <c r="D148" s="1" t="s">
        <v>130</v>
      </c>
      <c r="E148" s="1">
        <v>910</v>
      </c>
      <c r="F148" s="1"/>
      <c r="G148" s="1"/>
      <c r="H148" s="1"/>
      <c r="I148" s="1"/>
      <c r="J148" s="1">
        <f t="shared" si="2"/>
        <v>0</v>
      </c>
      <c r="K148" s="1"/>
    </row>
    <row r="149" spans="1:11" ht="18" customHeight="1" x14ac:dyDescent="0.3">
      <c r="A149" s="1">
        <v>147</v>
      </c>
      <c r="B149" s="10">
        <v>46170</v>
      </c>
      <c r="C149" s="1" t="s">
        <v>124</v>
      </c>
      <c r="D149" s="1" t="s">
        <v>130</v>
      </c>
      <c r="E149" s="1">
        <v>910</v>
      </c>
      <c r="F149" s="1"/>
      <c r="G149" s="1"/>
      <c r="H149" s="1"/>
      <c r="I149" s="1"/>
      <c r="J149" s="1">
        <f t="shared" si="2"/>
        <v>0</v>
      </c>
      <c r="K149" s="1"/>
    </row>
    <row r="150" spans="1:11" ht="18" customHeight="1" x14ac:dyDescent="0.3">
      <c r="A150" s="1">
        <v>148</v>
      </c>
      <c r="B150" s="10">
        <v>46171</v>
      </c>
      <c r="C150" s="1" t="s">
        <v>124</v>
      </c>
      <c r="D150" s="1" t="s">
        <v>130</v>
      </c>
      <c r="E150" s="1">
        <v>910</v>
      </c>
      <c r="F150" s="1"/>
      <c r="G150" s="1"/>
      <c r="H150" s="1"/>
      <c r="I150" s="1"/>
      <c r="J150" s="1">
        <f t="shared" si="2"/>
        <v>0</v>
      </c>
      <c r="K150" s="1"/>
    </row>
    <row r="151" spans="1:11" ht="18" customHeight="1" x14ac:dyDescent="0.3">
      <c r="A151" s="1">
        <v>149</v>
      </c>
      <c r="B151" s="10">
        <v>46172</v>
      </c>
      <c r="C151" s="1" t="s">
        <v>124</v>
      </c>
      <c r="D151" s="1" t="s">
        <v>130</v>
      </c>
      <c r="E151" s="1">
        <v>910</v>
      </c>
      <c r="F151" s="1"/>
      <c r="G151" s="1"/>
      <c r="H151" s="1"/>
      <c r="I151" s="1"/>
      <c r="J151" s="1">
        <f t="shared" si="2"/>
        <v>0</v>
      </c>
      <c r="K151" s="1"/>
    </row>
    <row r="152" spans="1:11" ht="18" customHeight="1" x14ac:dyDescent="0.3">
      <c r="A152" s="1">
        <v>150</v>
      </c>
      <c r="B152" s="10">
        <v>46173</v>
      </c>
      <c r="C152" s="1" t="s">
        <v>124</v>
      </c>
      <c r="D152" s="1" t="s">
        <v>130</v>
      </c>
      <c r="E152" s="1">
        <v>910</v>
      </c>
      <c r="F152" s="1"/>
      <c r="G152" s="1"/>
      <c r="H152" s="1"/>
      <c r="I152" s="1"/>
      <c r="J152" s="1">
        <f t="shared" si="2"/>
        <v>0</v>
      </c>
      <c r="K152" s="1"/>
    </row>
    <row r="153" spans="1:11" ht="18" customHeight="1" x14ac:dyDescent="0.3">
      <c r="A153" s="1">
        <v>151</v>
      </c>
      <c r="B153" s="10">
        <v>46174</v>
      </c>
      <c r="C153" s="1" t="s">
        <v>124</v>
      </c>
      <c r="D153" s="1" t="s">
        <v>130</v>
      </c>
      <c r="E153" s="1">
        <v>910</v>
      </c>
      <c r="F153" s="1"/>
      <c r="G153" s="1"/>
      <c r="H153" s="1"/>
      <c r="I153" s="1"/>
      <c r="J153" s="1">
        <f t="shared" si="2"/>
        <v>0</v>
      </c>
      <c r="K153" s="1"/>
    </row>
    <row r="154" spans="1:11" ht="18" customHeight="1" x14ac:dyDescent="0.3">
      <c r="A154" s="1">
        <v>152</v>
      </c>
      <c r="B154" s="10">
        <v>46175</v>
      </c>
      <c r="C154" s="1" t="s">
        <v>124</v>
      </c>
      <c r="D154" s="1" t="s">
        <v>130</v>
      </c>
      <c r="E154" s="1">
        <v>910</v>
      </c>
      <c r="F154" s="1"/>
      <c r="G154" s="1"/>
      <c r="H154" s="1"/>
      <c r="I154" s="1"/>
      <c r="J154" s="1">
        <f t="shared" si="2"/>
        <v>0</v>
      </c>
      <c r="K154" s="1"/>
    </row>
    <row r="155" spans="1:11" ht="18" customHeight="1" x14ac:dyDescent="0.3">
      <c r="A155" s="1">
        <v>153</v>
      </c>
      <c r="B155" s="10">
        <v>46176</v>
      </c>
      <c r="C155" s="1" t="s">
        <v>124</v>
      </c>
      <c r="D155" s="1" t="s">
        <v>130</v>
      </c>
      <c r="E155" s="1">
        <v>910</v>
      </c>
      <c r="F155" s="1"/>
      <c r="G155" s="1"/>
      <c r="H155" s="1"/>
      <c r="I155" s="1"/>
      <c r="J155" s="1">
        <f t="shared" si="2"/>
        <v>0</v>
      </c>
      <c r="K155" s="1"/>
    </row>
    <row r="156" spans="1:11" ht="18" customHeight="1" x14ac:dyDescent="0.3">
      <c r="A156" s="1">
        <v>154</v>
      </c>
      <c r="B156" s="10">
        <v>46177</v>
      </c>
      <c r="C156" s="1" t="s">
        <v>124</v>
      </c>
      <c r="D156" s="1" t="s">
        <v>130</v>
      </c>
      <c r="E156" s="1">
        <v>910</v>
      </c>
      <c r="F156" s="1"/>
      <c r="G156" s="1"/>
      <c r="H156" s="1"/>
      <c r="I156" s="1"/>
      <c r="J156" s="1">
        <f t="shared" si="2"/>
        <v>0</v>
      </c>
      <c r="K156" s="1"/>
    </row>
    <row r="157" spans="1:11" ht="18" customHeight="1" x14ac:dyDescent="0.3">
      <c r="A157" s="1">
        <v>155</v>
      </c>
      <c r="B157" s="10">
        <v>46178</v>
      </c>
      <c r="C157" s="1" t="s">
        <v>124</v>
      </c>
      <c r="D157" s="1" t="s">
        <v>130</v>
      </c>
      <c r="E157" s="1">
        <v>910</v>
      </c>
      <c r="F157" s="1"/>
      <c r="G157" s="1"/>
      <c r="H157" s="1"/>
      <c r="I157" s="1"/>
      <c r="J157" s="1">
        <f t="shared" si="2"/>
        <v>0</v>
      </c>
      <c r="K157" s="1"/>
    </row>
    <row r="158" spans="1:11" ht="18" customHeight="1" x14ac:dyDescent="0.3">
      <c r="A158" s="1">
        <v>156</v>
      </c>
      <c r="B158" s="10">
        <v>46179</v>
      </c>
      <c r="C158" s="1" t="s">
        <v>124</v>
      </c>
      <c r="D158" s="1" t="s">
        <v>130</v>
      </c>
      <c r="E158" s="1">
        <v>910</v>
      </c>
      <c r="F158" s="1"/>
      <c r="G158" s="1"/>
      <c r="H158" s="1"/>
      <c r="I158" s="1"/>
      <c r="J158" s="1">
        <f t="shared" si="2"/>
        <v>0</v>
      </c>
      <c r="K158" s="1"/>
    </row>
    <row r="159" spans="1:11" ht="18" customHeight="1" x14ac:dyDescent="0.3">
      <c r="A159" s="1">
        <v>157</v>
      </c>
      <c r="B159" s="10">
        <v>46180</v>
      </c>
      <c r="C159" s="1" t="s">
        <v>124</v>
      </c>
      <c r="D159" s="1" t="s">
        <v>130</v>
      </c>
      <c r="E159" s="1">
        <v>910</v>
      </c>
      <c r="F159" s="1"/>
      <c r="G159" s="1"/>
      <c r="H159" s="1"/>
      <c r="I159" s="1"/>
      <c r="J159" s="1">
        <f t="shared" si="2"/>
        <v>0</v>
      </c>
      <c r="K159" s="1"/>
    </row>
    <row r="160" spans="1:11" ht="18" customHeight="1" x14ac:dyDescent="0.3">
      <c r="A160" s="1">
        <v>158</v>
      </c>
      <c r="B160" s="10">
        <v>46181</v>
      </c>
      <c r="C160" s="1" t="s">
        <v>124</v>
      </c>
      <c r="D160" s="1" t="s">
        <v>130</v>
      </c>
      <c r="E160" s="1">
        <v>910</v>
      </c>
      <c r="F160" s="1"/>
      <c r="G160" s="1"/>
      <c r="H160" s="1"/>
      <c r="I160" s="1"/>
      <c r="J160" s="1">
        <f t="shared" si="2"/>
        <v>0</v>
      </c>
      <c r="K160" s="1"/>
    </row>
    <row r="161" spans="1:11" ht="18" customHeight="1" x14ac:dyDescent="0.3">
      <c r="A161" s="1">
        <v>159</v>
      </c>
      <c r="B161" s="10">
        <v>46182</v>
      </c>
      <c r="C161" s="1" t="s">
        <v>124</v>
      </c>
      <c r="D161" s="1" t="s">
        <v>130</v>
      </c>
      <c r="E161" s="1">
        <v>910</v>
      </c>
      <c r="F161" s="1"/>
      <c r="G161" s="1"/>
      <c r="H161" s="1"/>
      <c r="I161" s="1"/>
      <c r="J161" s="1">
        <f t="shared" si="2"/>
        <v>0</v>
      </c>
      <c r="K161" s="1"/>
    </row>
    <row r="162" spans="1:11" ht="18" customHeight="1" x14ac:dyDescent="0.3">
      <c r="A162" s="1">
        <v>160</v>
      </c>
      <c r="B162" s="10">
        <v>46183</v>
      </c>
      <c r="C162" s="1" t="s">
        <v>124</v>
      </c>
      <c r="D162" s="1" t="s">
        <v>130</v>
      </c>
      <c r="E162" s="1">
        <v>910</v>
      </c>
      <c r="F162" s="1"/>
      <c r="G162" s="1"/>
      <c r="H162" s="1"/>
      <c r="I162" s="1"/>
      <c r="J162" s="1">
        <f t="shared" si="2"/>
        <v>0</v>
      </c>
      <c r="K162" s="1"/>
    </row>
    <row r="163" spans="1:11" ht="18" customHeight="1" x14ac:dyDescent="0.3">
      <c r="A163" s="1">
        <v>161</v>
      </c>
      <c r="B163" s="10">
        <v>46184</v>
      </c>
      <c r="C163" s="1" t="s">
        <v>124</v>
      </c>
      <c r="D163" s="1" t="s">
        <v>130</v>
      </c>
      <c r="E163" s="1">
        <v>910</v>
      </c>
      <c r="F163" s="1"/>
      <c r="G163" s="1"/>
      <c r="H163" s="1"/>
      <c r="I163" s="1"/>
      <c r="J163" s="1">
        <f t="shared" si="2"/>
        <v>0</v>
      </c>
      <c r="K163" s="1"/>
    </row>
    <row r="164" spans="1:11" ht="18" customHeight="1" x14ac:dyDescent="0.3">
      <c r="A164" s="1">
        <v>162</v>
      </c>
      <c r="B164" s="10">
        <v>46185</v>
      </c>
      <c r="C164" s="1" t="s">
        <v>124</v>
      </c>
      <c r="D164" s="1" t="s">
        <v>130</v>
      </c>
      <c r="E164" s="1">
        <v>910</v>
      </c>
      <c r="F164" s="1"/>
      <c r="G164" s="1"/>
      <c r="H164" s="1"/>
      <c r="I164" s="1"/>
      <c r="J164" s="1">
        <f t="shared" si="2"/>
        <v>0</v>
      </c>
      <c r="K164" s="1"/>
    </row>
    <row r="165" spans="1:11" ht="18" customHeight="1" x14ac:dyDescent="0.3">
      <c r="A165" s="1">
        <v>163</v>
      </c>
      <c r="B165" s="10">
        <v>46186</v>
      </c>
      <c r="C165" s="1" t="s">
        <v>124</v>
      </c>
      <c r="D165" s="1" t="s">
        <v>130</v>
      </c>
      <c r="E165" s="1">
        <v>910</v>
      </c>
      <c r="F165" s="1"/>
      <c r="G165" s="1"/>
      <c r="H165" s="1"/>
      <c r="I165" s="1"/>
      <c r="J165" s="1">
        <f t="shared" si="2"/>
        <v>0</v>
      </c>
      <c r="K165" s="1"/>
    </row>
    <row r="166" spans="1:11" ht="18" customHeight="1" x14ac:dyDescent="0.3">
      <c r="A166" s="1">
        <v>164</v>
      </c>
      <c r="B166" s="10">
        <v>46187</v>
      </c>
      <c r="C166" s="1" t="s">
        <v>124</v>
      </c>
      <c r="D166" s="1" t="s">
        <v>130</v>
      </c>
      <c r="E166" s="1">
        <v>910</v>
      </c>
      <c r="F166" s="1"/>
      <c r="G166" s="1"/>
      <c r="H166" s="1"/>
      <c r="I166" s="1"/>
      <c r="J166" s="1">
        <f t="shared" si="2"/>
        <v>0</v>
      </c>
      <c r="K166" s="1"/>
    </row>
    <row r="167" spans="1:11" ht="18" customHeight="1" x14ac:dyDescent="0.3">
      <c r="A167" s="1">
        <v>165</v>
      </c>
      <c r="B167" s="10">
        <v>46188</v>
      </c>
      <c r="C167" s="1" t="s">
        <v>124</v>
      </c>
      <c r="D167" s="1" t="s">
        <v>130</v>
      </c>
      <c r="E167" s="1">
        <v>910</v>
      </c>
      <c r="F167" s="1"/>
      <c r="G167" s="1"/>
      <c r="H167" s="1"/>
      <c r="I167" s="1"/>
      <c r="J167" s="1">
        <f t="shared" si="2"/>
        <v>0</v>
      </c>
      <c r="K167" s="1"/>
    </row>
    <row r="168" spans="1:11" ht="18" customHeight="1" x14ac:dyDescent="0.3">
      <c r="A168" s="1">
        <v>166</v>
      </c>
      <c r="B168" s="10">
        <v>46189</v>
      </c>
      <c r="C168" s="1" t="s">
        <v>124</v>
      </c>
      <c r="D168" s="1" t="s">
        <v>130</v>
      </c>
      <c r="E168" s="1">
        <v>910</v>
      </c>
      <c r="F168" s="1"/>
      <c r="G168" s="1"/>
      <c r="H168" s="1"/>
      <c r="I168" s="1"/>
      <c r="J168" s="1">
        <f t="shared" si="2"/>
        <v>0</v>
      </c>
      <c r="K168" s="1"/>
    </row>
    <row r="169" spans="1:11" ht="18" customHeight="1" x14ac:dyDescent="0.3">
      <c r="A169" s="1">
        <v>167</v>
      </c>
      <c r="B169" s="10">
        <v>46190</v>
      </c>
      <c r="C169" s="1" t="s">
        <v>124</v>
      </c>
      <c r="D169" s="1" t="s">
        <v>130</v>
      </c>
      <c r="E169" s="1">
        <v>910</v>
      </c>
      <c r="F169" s="1"/>
      <c r="G169" s="1"/>
      <c r="H169" s="1"/>
      <c r="I169" s="1"/>
      <c r="J169" s="1">
        <f t="shared" si="2"/>
        <v>0</v>
      </c>
      <c r="K169" s="1"/>
    </row>
    <row r="170" spans="1:11" ht="18" customHeight="1" x14ac:dyDescent="0.3">
      <c r="A170" s="1">
        <v>168</v>
      </c>
      <c r="B170" s="10">
        <v>46191</v>
      </c>
      <c r="C170" s="1" t="s">
        <v>124</v>
      </c>
      <c r="D170" s="1" t="s">
        <v>130</v>
      </c>
      <c r="E170" s="1">
        <v>910</v>
      </c>
      <c r="F170" s="1"/>
      <c r="G170" s="1"/>
      <c r="H170" s="1"/>
      <c r="I170" s="1"/>
      <c r="J170" s="1">
        <f t="shared" si="2"/>
        <v>0</v>
      </c>
      <c r="K170" s="1"/>
    </row>
    <row r="171" spans="1:11" ht="18" customHeight="1" x14ac:dyDescent="0.3">
      <c r="A171" s="1">
        <v>169</v>
      </c>
      <c r="B171" s="10">
        <v>46192</v>
      </c>
      <c r="C171" s="1" t="s">
        <v>124</v>
      </c>
      <c r="D171" s="1" t="s">
        <v>130</v>
      </c>
      <c r="E171" s="1">
        <v>910</v>
      </c>
      <c r="F171" s="1"/>
      <c r="G171" s="1"/>
      <c r="H171" s="1"/>
      <c r="I171" s="1"/>
      <c r="J171" s="1">
        <f t="shared" si="2"/>
        <v>0</v>
      </c>
      <c r="K171" s="1"/>
    </row>
    <row r="172" spans="1:11" ht="18" customHeight="1" x14ac:dyDescent="0.3">
      <c r="A172" s="1">
        <v>170</v>
      </c>
      <c r="B172" s="10">
        <v>46193</v>
      </c>
      <c r="C172" s="1" t="s">
        <v>124</v>
      </c>
      <c r="D172" s="1" t="s">
        <v>130</v>
      </c>
      <c r="E172" s="1">
        <v>910</v>
      </c>
      <c r="F172" s="1"/>
      <c r="G172" s="1"/>
      <c r="H172" s="1"/>
      <c r="I172" s="1"/>
      <c r="J172" s="1">
        <f t="shared" si="2"/>
        <v>0</v>
      </c>
      <c r="K172" s="1"/>
    </row>
    <row r="173" spans="1:11" ht="18" customHeight="1" x14ac:dyDescent="0.3">
      <c r="A173" s="1">
        <v>171</v>
      </c>
      <c r="B173" s="10">
        <v>46194</v>
      </c>
      <c r="C173" s="1" t="s">
        <v>124</v>
      </c>
      <c r="D173" s="1" t="s">
        <v>130</v>
      </c>
      <c r="E173" s="1">
        <v>910</v>
      </c>
      <c r="F173" s="1"/>
      <c r="G173" s="1"/>
      <c r="H173" s="1"/>
      <c r="I173" s="1"/>
      <c r="J173" s="1">
        <f t="shared" si="2"/>
        <v>0</v>
      </c>
      <c r="K173" s="1"/>
    </row>
    <row r="174" spans="1:11" ht="18" customHeight="1" x14ac:dyDescent="0.3">
      <c r="A174" s="1">
        <v>172</v>
      </c>
      <c r="B174" s="10">
        <v>46195</v>
      </c>
      <c r="C174" s="1" t="s">
        <v>124</v>
      </c>
      <c r="D174" s="1" t="s">
        <v>130</v>
      </c>
      <c r="E174" s="1">
        <v>910</v>
      </c>
      <c r="F174" s="1"/>
      <c r="G174" s="1"/>
      <c r="H174" s="1"/>
      <c r="I174" s="1"/>
      <c r="J174" s="1">
        <f t="shared" si="2"/>
        <v>0</v>
      </c>
      <c r="K174" s="1"/>
    </row>
    <row r="175" spans="1:11" ht="18" customHeight="1" x14ac:dyDescent="0.3">
      <c r="A175" s="1">
        <v>173</v>
      </c>
      <c r="B175" s="10">
        <v>46196</v>
      </c>
      <c r="C175" s="1" t="s">
        <v>124</v>
      </c>
      <c r="D175" s="1" t="s">
        <v>130</v>
      </c>
      <c r="E175" s="1">
        <v>910</v>
      </c>
      <c r="F175" s="1"/>
      <c r="G175" s="1"/>
      <c r="H175" s="1"/>
      <c r="I175" s="1"/>
      <c r="J175" s="1">
        <f t="shared" si="2"/>
        <v>0</v>
      </c>
      <c r="K175" s="1"/>
    </row>
    <row r="176" spans="1:11" ht="18" customHeight="1" x14ac:dyDescent="0.3">
      <c r="A176" s="1">
        <v>174</v>
      </c>
      <c r="B176" s="10">
        <v>46197</v>
      </c>
      <c r="C176" s="1" t="s">
        <v>124</v>
      </c>
      <c r="D176" s="1" t="s">
        <v>130</v>
      </c>
      <c r="E176" s="1">
        <v>910</v>
      </c>
      <c r="F176" s="1"/>
      <c r="G176" s="1"/>
      <c r="H176" s="1"/>
      <c r="I176" s="1"/>
      <c r="J176" s="1">
        <f t="shared" si="2"/>
        <v>0</v>
      </c>
      <c r="K176" s="1"/>
    </row>
    <row r="177" spans="1:11" ht="18" customHeight="1" x14ac:dyDescent="0.3">
      <c r="A177" s="1">
        <v>175</v>
      </c>
      <c r="B177" s="10">
        <v>46198</v>
      </c>
      <c r="C177" s="1" t="s">
        <v>124</v>
      </c>
      <c r="D177" s="1" t="s">
        <v>130</v>
      </c>
      <c r="E177" s="1">
        <v>910</v>
      </c>
      <c r="F177" s="1"/>
      <c r="G177" s="1"/>
      <c r="H177" s="1"/>
      <c r="I177" s="1"/>
      <c r="J177" s="1">
        <f t="shared" si="2"/>
        <v>0</v>
      </c>
      <c r="K177" s="1"/>
    </row>
    <row r="178" spans="1:11" ht="18" customHeight="1" x14ac:dyDescent="0.3">
      <c r="A178" s="1">
        <v>176</v>
      </c>
      <c r="B178" s="10">
        <v>46199</v>
      </c>
      <c r="C178" s="1" t="s">
        <v>124</v>
      </c>
      <c r="D178" s="1" t="s">
        <v>130</v>
      </c>
      <c r="E178" s="1">
        <v>910</v>
      </c>
      <c r="F178" s="1"/>
      <c r="G178" s="1"/>
      <c r="H178" s="1"/>
      <c r="I178" s="1"/>
      <c r="J178" s="1">
        <f t="shared" si="2"/>
        <v>0</v>
      </c>
      <c r="K178" s="1"/>
    </row>
    <row r="179" spans="1:11" ht="18" customHeight="1" x14ac:dyDescent="0.3">
      <c r="A179" s="1">
        <v>177</v>
      </c>
      <c r="B179" s="10">
        <v>46200</v>
      </c>
      <c r="C179" s="1" t="s">
        <v>124</v>
      </c>
      <c r="D179" s="1" t="s">
        <v>130</v>
      </c>
      <c r="E179" s="1">
        <v>910</v>
      </c>
      <c r="F179" s="1"/>
      <c r="G179" s="1"/>
      <c r="H179" s="1"/>
      <c r="I179" s="1"/>
      <c r="J179" s="1">
        <f t="shared" si="2"/>
        <v>0</v>
      </c>
      <c r="K179" s="1"/>
    </row>
    <row r="180" spans="1:11" ht="18" customHeight="1" x14ac:dyDescent="0.3">
      <c r="A180" s="1">
        <v>178</v>
      </c>
      <c r="B180" s="10">
        <v>46201</v>
      </c>
      <c r="C180" s="1" t="s">
        <v>124</v>
      </c>
      <c r="D180" s="1" t="s">
        <v>130</v>
      </c>
      <c r="E180" s="1">
        <v>910</v>
      </c>
      <c r="F180" s="1"/>
      <c r="G180" s="1"/>
      <c r="H180" s="1"/>
      <c r="I180" s="1"/>
      <c r="J180" s="1">
        <f t="shared" si="2"/>
        <v>0</v>
      </c>
      <c r="K180" s="1"/>
    </row>
    <row r="181" spans="1:11" ht="18" customHeight="1" x14ac:dyDescent="0.3">
      <c r="A181" s="1">
        <v>179</v>
      </c>
      <c r="B181" s="10">
        <v>46202</v>
      </c>
      <c r="C181" s="1" t="s">
        <v>124</v>
      </c>
      <c r="D181" s="1" t="s">
        <v>130</v>
      </c>
      <c r="E181" s="1">
        <v>910</v>
      </c>
      <c r="F181" s="1"/>
      <c r="G181" s="1"/>
      <c r="H181" s="1"/>
      <c r="I181" s="1"/>
      <c r="J181" s="1">
        <f t="shared" si="2"/>
        <v>0</v>
      </c>
      <c r="K181" s="1"/>
    </row>
    <row r="182" spans="1:11" ht="18" customHeight="1" x14ac:dyDescent="0.3">
      <c r="A182" s="1">
        <v>180</v>
      </c>
      <c r="B182" s="10">
        <v>46203</v>
      </c>
      <c r="C182" s="1" t="s">
        <v>124</v>
      </c>
      <c r="D182" s="1" t="s">
        <v>130</v>
      </c>
      <c r="E182" s="1">
        <v>910</v>
      </c>
      <c r="F182" s="1"/>
      <c r="G182" s="1"/>
      <c r="H182" s="1"/>
      <c r="I182" s="1"/>
      <c r="J182" s="1">
        <f t="shared" si="2"/>
        <v>0</v>
      </c>
      <c r="K182" s="1"/>
    </row>
    <row r="183" spans="1:11" ht="18" customHeight="1" x14ac:dyDescent="0.3">
      <c r="A183" s="1">
        <v>181</v>
      </c>
      <c r="B183" s="10">
        <v>46204</v>
      </c>
      <c r="C183" s="1" t="s">
        <v>124</v>
      </c>
      <c r="D183" s="1" t="s">
        <v>130</v>
      </c>
      <c r="E183" s="1">
        <v>910</v>
      </c>
      <c r="F183" s="1"/>
      <c r="G183" s="1"/>
      <c r="H183" s="1"/>
      <c r="I183" s="1"/>
      <c r="J183" s="1">
        <f t="shared" si="2"/>
        <v>0</v>
      </c>
      <c r="K183" s="1"/>
    </row>
    <row r="184" spans="1:11" ht="18" customHeight="1" x14ac:dyDescent="0.3">
      <c r="A184" s="1">
        <v>182</v>
      </c>
      <c r="B184" s="10">
        <v>46205</v>
      </c>
      <c r="C184" s="1" t="s">
        <v>124</v>
      </c>
      <c r="D184" s="1" t="s">
        <v>130</v>
      </c>
      <c r="E184" s="1">
        <v>910</v>
      </c>
      <c r="F184" s="1"/>
      <c r="G184" s="1"/>
      <c r="H184" s="1"/>
      <c r="I184" s="1"/>
      <c r="J184" s="1">
        <f t="shared" si="2"/>
        <v>0</v>
      </c>
      <c r="K184" s="1"/>
    </row>
    <row r="185" spans="1:11" ht="18" customHeight="1" x14ac:dyDescent="0.3">
      <c r="A185" s="1">
        <v>183</v>
      </c>
      <c r="B185" s="10">
        <v>46206</v>
      </c>
      <c r="C185" s="1" t="s">
        <v>124</v>
      </c>
      <c r="D185" s="1" t="s">
        <v>130</v>
      </c>
      <c r="E185" s="1">
        <v>910</v>
      </c>
      <c r="F185" s="1"/>
      <c r="G185" s="1"/>
      <c r="H185" s="1"/>
      <c r="I185" s="1"/>
      <c r="J185" s="1">
        <f t="shared" si="2"/>
        <v>0</v>
      </c>
      <c r="K185" s="1"/>
    </row>
    <row r="186" spans="1:11" ht="18" customHeight="1" x14ac:dyDescent="0.3">
      <c r="A186" s="1">
        <v>184</v>
      </c>
      <c r="B186" s="10">
        <v>46207</v>
      </c>
      <c r="C186" s="1" t="s">
        <v>124</v>
      </c>
      <c r="D186" s="1" t="s">
        <v>130</v>
      </c>
      <c r="E186" s="1">
        <v>910</v>
      </c>
      <c r="F186" s="1"/>
      <c r="G186" s="1"/>
      <c r="H186" s="1"/>
      <c r="I186" s="1"/>
      <c r="J186" s="1">
        <f t="shared" si="2"/>
        <v>0</v>
      </c>
      <c r="K186" s="1"/>
    </row>
    <row r="187" spans="1:11" ht="18" customHeight="1" x14ac:dyDescent="0.3">
      <c r="A187" s="1">
        <v>185</v>
      </c>
      <c r="B187" s="10">
        <v>46208</v>
      </c>
      <c r="C187" s="1" t="s">
        <v>124</v>
      </c>
      <c r="D187" s="1" t="s">
        <v>130</v>
      </c>
      <c r="E187" s="1">
        <v>910</v>
      </c>
      <c r="F187" s="1"/>
      <c r="G187" s="1"/>
      <c r="H187" s="1"/>
      <c r="I187" s="1"/>
      <c r="J187" s="1">
        <f t="shared" si="2"/>
        <v>0</v>
      </c>
      <c r="K187" s="1"/>
    </row>
    <row r="188" spans="1:11" ht="18" customHeight="1" x14ac:dyDescent="0.3">
      <c r="A188" s="1">
        <v>186</v>
      </c>
      <c r="B188" s="10">
        <v>46209</v>
      </c>
      <c r="C188" s="1" t="s">
        <v>124</v>
      </c>
      <c r="D188" s="1" t="s">
        <v>130</v>
      </c>
      <c r="E188" s="1">
        <v>910</v>
      </c>
      <c r="F188" s="1"/>
      <c r="G188" s="1"/>
      <c r="H188" s="1"/>
      <c r="I188" s="1"/>
      <c r="J188" s="1">
        <f t="shared" si="2"/>
        <v>0</v>
      </c>
      <c r="K188" s="1"/>
    </row>
    <row r="189" spans="1:11" ht="18" customHeight="1" x14ac:dyDescent="0.3">
      <c r="A189" s="1">
        <v>187</v>
      </c>
      <c r="B189" s="10">
        <v>46210</v>
      </c>
      <c r="C189" s="1" t="s">
        <v>124</v>
      </c>
      <c r="D189" s="1" t="s">
        <v>130</v>
      </c>
      <c r="E189" s="1">
        <v>910</v>
      </c>
      <c r="F189" s="1"/>
      <c r="G189" s="1"/>
      <c r="H189" s="1"/>
      <c r="I189" s="1"/>
      <c r="J189" s="1">
        <f t="shared" si="2"/>
        <v>0</v>
      </c>
      <c r="K189" s="1"/>
    </row>
    <row r="190" spans="1:11" ht="18" customHeight="1" x14ac:dyDescent="0.3">
      <c r="A190" s="1">
        <v>188</v>
      </c>
      <c r="B190" s="10">
        <v>46211</v>
      </c>
      <c r="C190" s="1" t="s">
        <v>124</v>
      </c>
      <c r="D190" s="1" t="s">
        <v>130</v>
      </c>
      <c r="E190" s="1">
        <v>910</v>
      </c>
      <c r="F190" s="1"/>
      <c r="G190" s="1"/>
      <c r="H190" s="1"/>
      <c r="I190" s="1"/>
      <c r="J190" s="1">
        <f t="shared" si="2"/>
        <v>0</v>
      </c>
      <c r="K190" s="1"/>
    </row>
    <row r="191" spans="1:11" ht="18" customHeight="1" x14ac:dyDescent="0.3">
      <c r="A191" s="1">
        <v>189</v>
      </c>
      <c r="B191" s="10">
        <v>46212</v>
      </c>
      <c r="C191" s="1" t="s">
        <v>124</v>
      </c>
      <c r="D191" s="1" t="s">
        <v>130</v>
      </c>
      <c r="E191" s="1">
        <v>910</v>
      </c>
      <c r="F191" s="1"/>
      <c r="G191" s="1"/>
      <c r="H191" s="1"/>
      <c r="I191" s="1"/>
      <c r="J191" s="1">
        <f t="shared" si="2"/>
        <v>0</v>
      </c>
      <c r="K191" s="1"/>
    </row>
    <row r="192" spans="1:11" ht="18" customHeight="1" x14ac:dyDescent="0.3">
      <c r="A192" s="1">
        <v>190</v>
      </c>
      <c r="B192" s="10">
        <v>46213</v>
      </c>
      <c r="C192" s="1" t="s">
        <v>124</v>
      </c>
      <c r="D192" s="1" t="s">
        <v>130</v>
      </c>
      <c r="E192" s="1">
        <v>910</v>
      </c>
      <c r="F192" s="1"/>
      <c r="G192" s="1"/>
      <c r="H192" s="1"/>
      <c r="I192" s="1"/>
      <c r="J192" s="1">
        <f t="shared" si="2"/>
        <v>0</v>
      </c>
      <c r="K192" s="1"/>
    </row>
    <row r="193" spans="1:11" ht="18" customHeight="1" x14ac:dyDescent="0.3">
      <c r="A193" s="1">
        <v>191</v>
      </c>
      <c r="B193" s="10">
        <v>46214</v>
      </c>
      <c r="C193" s="1" t="s">
        <v>124</v>
      </c>
      <c r="D193" s="1" t="s">
        <v>130</v>
      </c>
      <c r="E193" s="1">
        <v>910</v>
      </c>
      <c r="F193" s="1"/>
      <c r="G193" s="1"/>
      <c r="H193" s="1"/>
      <c r="I193" s="1"/>
      <c r="J193" s="1">
        <f t="shared" si="2"/>
        <v>0</v>
      </c>
      <c r="K193" s="1"/>
    </row>
    <row r="194" spans="1:11" ht="18" customHeight="1" x14ac:dyDescent="0.3">
      <c r="A194" s="1">
        <v>192</v>
      </c>
      <c r="B194" s="10">
        <v>46215</v>
      </c>
      <c r="C194" s="1" t="s">
        <v>124</v>
      </c>
      <c r="D194" s="1" t="s">
        <v>130</v>
      </c>
      <c r="E194" s="1">
        <v>910</v>
      </c>
      <c r="F194" s="1"/>
      <c r="G194" s="1"/>
      <c r="H194" s="1"/>
      <c r="I194" s="1"/>
      <c r="J194" s="1">
        <f t="shared" si="2"/>
        <v>0</v>
      </c>
      <c r="K194" s="1"/>
    </row>
    <row r="195" spans="1:11" ht="18" customHeight="1" x14ac:dyDescent="0.3">
      <c r="A195" s="1">
        <v>193</v>
      </c>
      <c r="B195" s="10">
        <v>46216</v>
      </c>
      <c r="C195" s="1" t="s">
        <v>124</v>
      </c>
      <c r="D195" s="1" t="s">
        <v>130</v>
      </c>
      <c r="E195" s="1">
        <v>910</v>
      </c>
      <c r="F195" s="1"/>
      <c r="G195" s="1"/>
      <c r="H195" s="1"/>
      <c r="I195" s="1"/>
      <c r="J195" s="1">
        <f t="shared" si="2"/>
        <v>0</v>
      </c>
      <c r="K195" s="1"/>
    </row>
    <row r="196" spans="1:11" ht="18" customHeight="1" x14ac:dyDescent="0.3">
      <c r="A196" s="1">
        <v>194</v>
      </c>
      <c r="B196" s="10">
        <v>46217</v>
      </c>
      <c r="C196" s="1" t="s">
        <v>124</v>
      </c>
      <c r="D196" s="1" t="s">
        <v>130</v>
      </c>
      <c r="E196" s="1">
        <v>910</v>
      </c>
      <c r="F196" s="1"/>
      <c r="G196" s="1"/>
      <c r="H196" s="1"/>
      <c r="I196" s="1"/>
      <c r="J196" s="1">
        <f t="shared" ref="J196:J259" si="3">E196*F196-G196-H196+I196</f>
        <v>0</v>
      </c>
      <c r="K196" s="1"/>
    </row>
    <row r="197" spans="1:11" ht="18" customHeight="1" x14ac:dyDescent="0.3">
      <c r="A197" s="1">
        <v>195</v>
      </c>
      <c r="B197" s="10">
        <v>46218</v>
      </c>
      <c r="C197" s="1" t="s">
        <v>124</v>
      </c>
      <c r="D197" s="1" t="s">
        <v>130</v>
      </c>
      <c r="E197" s="1">
        <v>910</v>
      </c>
      <c r="F197" s="1"/>
      <c r="G197" s="1"/>
      <c r="H197" s="1"/>
      <c r="I197" s="1"/>
      <c r="J197" s="1">
        <f t="shared" si="3"/>
        <v>0</v>
      </c>
      <c r="K197" s="1"/>
    </row>
    <row r="198" spans="1:11" ht="18" customHeight="1" x14ac:dyDescent="0.3">
      <c r="A198" s="1">
        <v>196</v>
      </c>
      <c r="B198" s="10">
        <v>46219</v>
      </c>
      <c r="C198" s="1" t="s">
        <v>124</v>
      </c>
      <c r="D198" s="1" t="s">
        <v>130</v>
      </c>
      <c r="E198" s="1">
        <v>910</v>
      </c>
      <c r="F198" s="1"/>
      <c r="G198" s="1"/>
      <c r="H198" s="1"/>
      <c r="I198" s="1"/>
      <c r="J198" s="1">
        <f t="shared" si="3"/>
        <v>0</v>
      </c>
      <c r="K198" s="1"/>
    </row>
    <row r="199" spans="1:11" ht="18" customHeight="1" x14ac:dyDescent="0.3">
      <c r="A199" s="1">
        <v>197</v>
      </c>
      <c r="B199" s="10">
        <v>46220</v>
      </c>
      <c r="C199" s="1" t="s">
        <v>124</v>
      </c>
      <c r="D199" s="1" t="s">
        <v>130</v>
      </c>
      <c r="E199" s="1">
        <v>910</v>
      </c>
      <c r="F199" s="1"/>
      <c r="G199" s="1"/>
      <c r="H199" s="1"/>
      <c r="I199" s="1"/>
      <c r="J199" s="1">
        <f t="shared" si="3"/>
        <v>0</v>
      </c>
      <c r="K199" s="1"/>
    </row>
    <row r="200" spans="1:11" ht="18" customHeight="1" x14ac:dyDescent="0.3">
      <c r="A200" s="1">
        <v>198</v>
      </c>
      <c r="B200" s="10">
        <v>46221</v>
      </c>
      <c r="C200" s="1" t="s">
        <v>124</v>
      </c>
      <c r="D200" s="1" t="s">
        <v>130</v>
      </c>
      <c r="E200" s="1">
        <v>910</v>
      </c>
      <c r="F200" s="1"/>
      <c r="G200" s="1"/>
      <c r="H200" s="1"/>
      <c r="I200" s="1"/>
      <c r="J200" s="1">
        <f t="shared" si="3"/>
        <v>0</v>
      </c>
      <c r="K200" s="1"/>
    </row>
    <row r="201" spans="1:11" ht="18" customHeight="1" x14ac:dyDescent="0.3">
      <c r="A201" s="1">
        <v>199</v>
      </c>
      <c r="B201" s="10">
        <v>46222</v>
      </c>
      <c r="C201" s="1" t="s">
        <v>124</v>
      </c>
      <c r="D201" s="1" t="s">
        <v>130</v>
      </c>
      <c r="E201" s="1">
        <v>910</v>
      </c>
      <c r="F201" s="1"/>
      <c r="G201" s="1"/>
      <c r="H201" s="1"/>
      <c r="I201" s="1"/>
      <c r="J201" s="1">
        <f t="shared" si="3"/>
        <v>0</v>
      </c>
      <c r="K201" s="1"/>
    </row>
    <row r="202" spans="1:11" ht="18" customHeight="1" x14ac:dyDescent="0.3">
      <c r="A202" s="1">
        <v>200</v>
      </c>
      <c r="B202" s="10">
        <v>46223</v>
      </c>
      <c r="C202" s="1" t="s">
        <v>124</v>
      </c>
      <c r="D202" s="1" t="s">
        <v>130</v>
      </c>
      <c r="E202" s="1">
        <v>910</v>
      </c>
      <c r="F202" s="1"/>
      <c r="G202" s="1"/>
      <c r="H202" s="1"/>
      <c r="I202" s="1"/>
      <c r="J202" s="1">
        <f t="shared" si="3"/>
        <v>0</v>
      </c>
      <c r="K202" s="1"/>
    </row>
    <row r="203" spans="1:11" ht="18" customHeight="1" x14ac:dyDescent="0.3">
      <c r="A203" s="1">
        <v>201</v>
      </c>
      <c r="B203" s="10">
        <v>46224</v>
      </c>
      <c r="C203" s="1" t="s">
        <v>124</v>
      </c>
      <c r="D203" s="1" t="s">
        <v>130</v>
      </c>
      <c r="E203" s="1">
        <v>910</v>
      </c>
      <c r="F203" s="1"/>
      <c r="G203" s="1"/>
      <c r="H203" s="1"/>
      <c r="I203" s="1"/>
      <c r="J203" s="1">
        <f t="shared" si="3"/>
        <v>0</v>
      </c>
      <c r="K203" s="1"/>
    </row>
    <row r="204" spans="1:11" ht="18" customHeight="1" x14ac:dyDescent="0.3">
      <c r="A204" s="1">
        <v>202</v>
      </c>
      <c r="B204" s="10">
        <v>46225</v>
      </c>
      <c r="C204" s="1" t="s">
        <v>124</v>
      </c>
      <c r="D204" s="1" t="s">
        <v>130</v>
      </c>
      <c r="E204" s="1">
        <v>910</v>
      </c>
      <c r="F204" s="1"/>
      <c r="G204" s="1"/>
      <c r="H204" s="1"/>
      <c r="I204" s="1"/>
      <c r="J204" s="1">
        <f t="shared" si="3"/>
        <v>0</v>
      </c>
      <c r="K204" s="1"/>
    </row>
    <row r="205" spans="1:11" ht="18" customHeight="1" x14ac:dyDescent="0.3">
      <c r="A205" s="1">
        <v>203</v>
      </c>
      <c r="B205" s="10">
        <v>46226</v>
      </c>
      <c r="C205" s="1" t="s">
        <v>124</v>
      </c>
      <c r="D205" s="1" t="s">
        <v>130</v>
      </c>
      <c r="E205" s="1">
        <v>910</v>
      </c>
      <c r="F205" s="1"/>
      <c r="G205" s="1"/>
      <c r="H205" s="1"/>
      <c r="I205" s="1"/>
      <c r="J205" s="1">
        <f t="shared" si="3"/>
        <v>0</v>
      </c>
      <c r="K205" s="1"/>
    </row>
    <row r="206" spans="1:11" ht="18" customHeight="1" x14ac:dyDescent="0.3">
      <c r="A206" s="1">
        <v>204</v>
      </c>
      <c r="B206" s="10">
        <v>46227</v>
      </c>
      <c r="C206" s="1" t="s">
        <v>124</v>
      </c>
      <c r="D206" s="1" t="s">
        <v>130</v>
      </c>
      <c r="E206" s="1">
        <v>910</v>
      </c>
      <c r="F206" s="1"/>
      <c r="G206" s="1"/>
      <c r="H206" s="1"/>
      <c r="I206" s="1"/>
      <c r="J206" s="1">
        <f t="shared" si="3"/>
        <v>0</v>
      </c>
      <c r="K206" s="1"/>
    </row>
    <row r="207" spans="1:11" ht="18" customHeight="1" x14ac:dyDescent="0.3">
      <c r="A207" s="1">
        <v>205</v>
      </c>
      <c r="B207" s="10">
        <v>46228</v>
      </c>
      <c r="C207" s="1" t="s">
        <v>124</v>
      </c>
      <c r="D207" s="1" t="s">
        <v>130</v>
      </c>
      <c r="E207" s="1">
        <v>910</v>
      </c>
      <c r="F207" s="1"/>
      <c r="G207" s="1"/>
      <c r="H207" s="1"/>
      <c r="I207" s="1"/>
      <c r="J207" s="1">
        <f t="shared" si="3"/>
        <v>0</v>
      </c>
      <c r="K207" s="1"/>
    </row>
    <row r="208" spans="1:11" ht="18" customHeight="1" x14ac:dyDescent="0.3">
      <c r="A208" s="1">
        <v>206</v>
      </c>
      <c r="B208" s="10">
        <v>46229</v>
      </c>
      <c r="C208" s="1" t="s">
        <v>124</v>
      </c>
      <c r="D208" s="1" t="s">
        <v>130</v>
      </c>
      <c r="E208" s="1">
        <v>910</v>
      </c>
      <c r="F208" s="1"/>
      <c r="G208" s="1"/>
      <c r="H208" s="1"/>
      <c r="I208" s="1"/>
      <c r="J208" s="1">
        <f t="shared" si="3"/>
        <v>0</v>
      </c>
      <c r="K208" s="1"/>
    </row>
    <row r="209" spans="1:11" ht="18" customHeight="1" x14ac:dyDescent="0.3">
      <c r="A209" s="1">
        <v>207</v>
      </c>
      <c r="B209" s="10">
        <v>46230</v>
      </c>
      <c r="C209" s="1" t="s">
        <v>124</v>
      </c>
      <c r="D209" s="1" t="s">
        <v>130</v>
      </c>
      <c r="E209" s="1">
        <v>910</v>
      </c>
      <c r="F209" s="1"/>
      <c r="G209" s="1"/>
      <c r="H209" s="1"/>
      <c r="I209" s="1"/>
      <c r="J209" s="1">
        <f t="shared" si="3"/>
        <v>0</v>
      </c>
      <c r="K209" s="1"/>
    </row>
    <row r="210" spans="1:11" ht="18" customHeight="1" x14ac:dyDescent="0.3">
      <c r="A210" s="1">
        <v>208</v>
      </c>
      <c r="B210" s="10">
        <v>46231</v>
      </c>
      <c r="C210" s="1" t="s">
        <v>124</v>
      </c>
      <c r="D210" s="1" t="s">
        <v>130</v>
      </c>
      <c r="E210" s="1">
        <v>910</v>
      </c>
      <c r="F210" s="1"/>
      <c r="G210" s="1"/>
      <c r="H210" s="1"/>
      <c r="I210" s="1"/>
      <c r="J210" s="1">
        <f t="shared" si="3"/>
        <v>0</v>
      </c>
      <c r="K210" s="1"/>
    </row>
    <row r="211" spans="1:11" ht="18" customHeight="1" x14ac:dyDescent="0.3">
      <c r="A211" s="1">
        <v>209</v>
      </c>
      <c r="B211" s="10">
        <v>46232</v>
      </c>
      <c r="C211" s="1" t="s">
        <v>124</v>
      </c>
      <c r="D211" s="1" t="s">
        <v>130</v>
      </c>
      <c r="E211" s="1">
        <v>910</v>
      </c>
      <c r="F211" s="1"/>
      <c r="G211" s="1"/>
      <c r="H211" s="1"/>
      <c r="I211" s="1"/>
      <c r="J211" s="1">
        <f t="shared" si="3"/>
        <v>0</v>
      </c>
      <c r="K211" s="1"/>
    </row>
    <row r="212" spans="1:11" ht="18" customHeight="1" x14ac:dyDescent="0.3">
      <c r="A212" s="1">
        <v>210</v>
      </c>
      <c r="B212" s="10">
        <v>46233</v>
      </c>
      <c r="C212" s="1" t="s">
        <v>124</v>
      </c>
      <c r="D212" s="1" t="s">
        <v>130</v>
      </c>
      <c r="E212" s="1">
        <v>910</v>
      </c>
      <c r="F212" s="1"/>
      <c r="G212" s="1"/>
      <c r="H212" s="1"/>
      <c r="I212" s="1"/>
      <c r="J212" s="1">
        <f t="shared" si="3"/>
        <v>0</v>
      </c>
      <c r="K212" s="1"/>
    </row>
    <row r="213" spans="1:11" ht="18" customHeight="1" x14ac:dyDescent="0.3">
      <c r="A213" s="1">
        <v>211</v>
      </c>
      <c r="B213" s="10">
        <v>46234</v>
      </c>
      <c r="C213" s="1" t="s">
        <v>124</v>
      </c>
      <c r="D213" s="1" t="s">
        <v>130</v>
      </c>
      <c r="E213" s="1">
        <v>910</v>
      </c>
      <c r="F213" s="1"/>
      <c r="G213" s="1"/>
      <c r="H213" s="1"/>
      <c r="I213" s="1"/>
      <c r="J213" s="1">
        <f t="shared" si="3"/>
        <v>0</v>
      </c>
      <c r="K213" s="1"/>
    </row>
    <row r="214" spans="1:11" ht="18" customHeight="1" x14ac:dyDescent="0.3">
      <c r="A214" s="1">
        <v>212</v>
      </c>
      <c r="B214" s="10">
        <v>46235</v>
      </c>
      <c r="C214" s="1" t="s">
        <v>124</v>
      </c>
      <c r="D214" s="1" t="s">
        <v>130</v>
      </c>
      <c r="E214" s="1">
        <v>910</v>
      </c>
      <c r="F214" s="1"/>
      <c r="G214" s="1"/>
      <c r="H214" s="1"/>
      <c r="I214" s="1"/>
      <c r="J214" s="1">
        <f t="shared" si="3"/>
        <v>0</v>
      </c>
      <c r="K214" s="1"/>
    </row>
    <row r="215" spans="1:11" ht="18" customHeight="1" x14ac:dyDescent="0.3">
      <c r="A215" s="1">
        <v>213</v>
      </c>
      <c r="B215" s="10">
        <v>46236</v>
      </c>
      <c r="C215" s="1" t="s">
        <v>124</v>
      </c>
      <c r="D215" s="1" t="s">
        <v>130</v>
      </c>
      <c r="E215" s="1">
        <v>910</v>
      </c>
      <c r="F215" s="1"/>
      <c r="G215" s="1"/>
      <c r="H215" s="1"/>
      <c r="I215" s="1"/>
      <c r="J215" s="1">
        <f t="shared" si="3"/>
        <v>0</v>
      </c>
      <c r="K215" s="1"/>
    </row>
    <row r="216" spans="1:11" ht="18" customHeight="1" x14ac:dyDescent="0.3">
      <c r="A216" s="1">
        <v>214</v>
      </c>
      <c r="B216" s="10">
        <v>46237</v>
      </c>
      <c r="C216" s="1" t="s">
        <v>124</v>
      </c>
      <c r="D216" s="1" t="s">
        <v>130</v>
      </c>
      <c r="E216" s="1">
        <v>910</v>
      </c>
      <c r="F216" s="1"/>
      <c r="G216" s="1"/>
      <c r="H216" s="1"/>
      <c r="I216" s="1"/>
      <c r="J216" s="1">
        <f t="shared" si="3"/>
        <v>0</v>
      </c>
      <c r="K216" s="1"/>
    </row>
    <row r="217" spans="1:11" ht="18" customHeight="1" x14ac:dyDescent="0.3">
      <c r="A217" s="1">
        <v>215</v>
      </c>
      <c r="B217" s="10">
        <v>46238</v>
      </c>
      <c r="C217" s="1" t="s">
        <v>124</v>
      </c>
      <c r="D217" s="1" t="s">
        <v>130</v>
      </c>
      <c r="E217" s="1">
        <v>910</v>
      </c>
      <c r="F217" s="1"/>
      <c r="G217" s="1"/>
      <c r="H217" s="1"/>
      <c r="I217" s="1"/>
      <c r="J217" s="1">
        <f t="shared" si="3"/>
        <v>0</v>
      </c>
      <c r="K217" s="1"/>
    </row>
    <row r="218" spans="1:11" ht="18" customHeight="1" x14ac:dyDescent="0.3">
      <c r="A218" s="1">
        <v>216</v>
      </c>
      <c r="B218" s="10">
        <v>46239</v>
      </c>
      <c r="C218" s="1" t="s">
        <v>124</v>
      </c>
      <c r="D218" s="1" t="s">
        <v>130</v>
      </c>
      <c r="E218" s="1">
        <v>910</v>
      </c>
      <c r="F218" s="1"/>
      <c r="G218" s="1"/>
      <c r="H218" s="1"/>
      <c r="I218" s="1"/>
      <c r="J218" s="1">
        <f t="shared" si="3"/>
        <v>0</v>
      </c>
      <c r="K218" s="1"/>
    </row>
    <row r="219" spans="1:11" ht="18" customHeight="1" x14ac:dyDescent="0.3">
      <c r="A219" s="1">
        <v>217</v>
      </c>
      <c r="B219" s="10">
        <v>46240</v>
      </c>
      <c r="C219" s="1" t="s">
        <v>124</v>
      </c>
      <c r="D219" s="1" t="s">
        <v>130</v>
      </c>
      <c r="E219" s="1">
        <v>910</v>
      </c>
      <c r="F219" s="1"/>
      <c r="G219" s="1"/>
      <c r="H219" s="1"/>
      <c r="I219" s="1"/>
      <c r="J219" s="1">
        <f t="shared" si="3"/>
        <v>0</v>
      </c>
      <c r="K219" s="1"/>
    </row>
    <row r="220" spans="1:11" ht="18" customHeight="1" x14ac:dyDescent="0.3">
      <c r="A220" s="1">
        <v>218</v>
      </c>
      <c r="B220" s="10">
        <v>46241</v>
      </c>
      <c r="C220" s="1" t="s">
        <v>124</v>
      </c>
      <c r="D220" s="1" t="s">
        <v>130</v>
      </c>
      <c r="E220" s="1">
        <v>910</v>
      </c>
      <c r="F220" s="1"/>
      <c r="G220" s="1"/>
      <c r="H220" s="1"/>
      <c r="I220" s="1"/>
      <c r="J220" s="1">
        <f t="shared" si="3"/>
        <v>0</v>
      </c>
      <c r="K220" s="1"/>
    </row>
    <row r="221" spans="1:11" ht="18" customHeight="1" x14ac:dyDescent="0.3">
      <c r="A221" s="1">
        <v>219</v>
      </c>
      <c r="B221" s="10">
        <v>46242</v>
      </c>
      <c r="C221" s="1" t="s">
        <v>124</v>
      </c>
      <c r="D221" s="1" t="s">
        <v>130</v>
      </c>
      <c r="E221" s="1">
        <v>910</v>
      </c>
      <c r="F221" s="1"/>
      <c r="G221" s="1"/>
      <c r="H221" s="1"/>
      <c r="I221" s="1"/>
      <c r="J221" s="1">
        <f t="shared" si="3"/>
        <v>0</v>
      </c>
      <c r="K221" s="1"/>
    </row>
    <row r="222" spans="1:11" ht="18" customHeight="1" x14ac:dyDescent="0.3">
      <c r="A222" s="1">
        <v>220</v>
      </c>
      <c r="B222" s="10">
        <v>46243</v>
      </c>
      <c r="C222" s="1" t="s">
        <v>124</v>
      </c>
      <c r="D222" s="1" t="s">
        <v>130</v>
      </c>
      <c r="E222" s="1">
        <v>910</v>
      </c>
      <c r="F222" s="1"/>
      <c r="G222" s="1"/>
      <c r="H222" s="1"/>
      <c r="I222" s="1"/>
      <c r="J222" s="1">
        <f t="shared" si="3"/>
        <v>0</v>
      </c>
      <c r="K222" s="1"/>
    </row>
    <row r="223" spans="1:11" ht="18" customHeight="1" x14ac:dyDescent="0.3">
      <c r="A223" s="1">
        <v>221</v>
      </c>
      <c r="B223" s="10">
        <v>46244</v>
      </c>
      <c r="C223" s="1" t="s">
        <v>124</v>
      </c>
      <c r="D223" s="1" t="s">
        <v>130</v>
      </c>
      <c r="E223" s="1">
        <v>910</v>
      </c>
      <c r="F223" s="1"/>
      <c r="G223" s="1"/>
      <c r="H223" s="1"/>
      <c r="I223" s="1"/>
      <c r="J223" s="1">
        <f t="shared" si="3"/>
        <v>0</v>
      </c>
      <c r="K223" s="1"/>
    </row>
    <row r="224" spans="1:11" ht="18" customHeight="1" x14ac:dyDescent="0.3">
      <c r="A224" s="1">
        <v>222</v>
      </c>
      <c r="B224" s="10">
        <v>46245</v>
      </c>
      <c r="C224" s="1" t="s">
        <v>124</v>
      </c>
      <c r="D224" s="1" t="s">
        <v>130</v>
      </c>
      <c r="E224" s="1">
        <v>910</v>
      </c>
      <c r="F224" s="1"/>
      <c r="G224" s="1"/>
      <c r="H224" s="1"/>
      <c r="I224" s="1"/>
      <c r="J224" s="1">
        <f t="shared" si="3"/>
        <v>0</v>
      </c>
      <c r="K224" s="1"/>
    </row>
    <row r="225" spans="1:11" ht="18" customHeight="1" x14ac:dyDescent="0.3">
      <c r="A225" s="1">
        <v>223</v>
      </c>
      <c r="B225" s="10">
        <v>46246</v>
      </c>
      <c r="C225" s="1" t="s">
        <v>124</v>
      </c>
      <c r="D225" s="1" t="s">
        <v>130</v>
      </c>
      <c r="E225" s="1">
        <v>910</v>
      </c>
      <c r="F225" s="1"/>
      <c r="G225" s="1"/>
      <c r="H225" s="1"/>
      <c r="I225" s="1"/>
      <c r="J225" s="1">
        <f t="shared" si="3"/>
        <v>0</v>
      </c>
      <c r="K225" s="1"/>
    </row>
    <row r="226" spans="1:11" ht="18" customHeight="1" x14ac:dyDescent="0.3">
      <c r="A226" s="1">
        <v>224</v>
      </c>
      <c r="B226" s="10">
        <v>46247</v>
      </c>
      <c r="C226" s="1" t="s">
        <v>124</v>
      </c>
      <c r="D226" s="1" t="s">
        <v>130</v>
      </c>
      <c r="E226" s="1">
        <v>910</v>
      </c>
      <c r="F226" s="1"/>
      <c r="G226" s="1"/>
      <c r="H226" s="1"/>
      <c r="I226" s="1"/>
      <c r="J226" s="1">
        <f t="shared" si="3"/>
        <v>0</v>
      </c>
      <c r="K226" s="1"/>
    </row>
    <row r="227" spans="1:11" ht="18" customHeight="1" x14ac:dyDescent="0.3">
      <c r="A227" s="1">
        <v>225</v>
      </c>
      <c r="B227" s="10">
        <v>46248</v>
      </c>
      <c r="C227" s="1" t="s">
        <v>124</v>
      </c>
      <c r="D227" s="1" t="s">
        <v>130</v>
      </c>
      <c r="E227" s="1">
        <v>910</v>
      </c>
      <c r="F227" s="1"/>
      <c r="G227" s="1"/>
      <c r="H227" s="1"/>
      <c r="I227" s="1"/>
      <c r="J227" s="1">
        <f t="shared" si="3"/>
        <v>0</v>
      </c>
      <c r="K227" s="1"/>
    </row>
    <row r="228" spans="1:11" ht="18" customHeight="1" x14ac:dyDescent="0.3">
      <c r="A228" s="1">
        <v>226</v>
      </c>
      <c r="B228" s="10">
        <v>46249</v>
      </c>
      <c r="C228" s="1" t="s">
        <v>124</v>
      </c>
      <c r="D228" s="1" t="s">
        <v>130</v>
      </c>
      <c r="E228" s="1">
        <v>910</v>
      </c>
      <c r="F228" s="1"/>
      <c r="G228" s="1"/>
      <c r="H228" s="1"/>
      <c r="I228" s="1"/>
      <c r="J228" s="1">
        <f t="shared" si="3"/>
        <v>0</v>
      </c>
      <c r="K228" s="1"/>
    </row>
    <row r="229" spans="1:11" ht="18" customHeight="1" x14ac:dyDescent="0.3">
      <c r="A229" s="1">
        <v>227</v>
      </c>
      <c r="B229" s="10">
        <v>46250</v>
      </c>
      <c r="C229" s="1" t="s">
        <v>124</v>
      </c>
      <c r="D229" s="1" t="s">
        <v>130</v>
      </c>
      <c r="E229" s="1">
        <v>910</v>
      </c>
      <c r="F229" s="1"/>
      <c r="G229" s="1"/>
      <c r="H229" s="1"/>
      <c r="I229" s="1"/>
      <c r="J229" s="1">
        <f t="shared" si="3"/>
        <v>0</v>
      </c>
      <c r="K229" s="1"/>
    </row>
    <row r="230" spans="1:11" ht="18" customHeight="1" x14ac:dyDescent="0.3">
      <c r="A230" s="1">
        <v>228</v>
      </c>
      <c r="B230" s="10">
        <v>46251</v>
      </c>
      <c r="C230" s="1" t="s">
        <v>124</v>
      </c>
      <c r="D230" s="1" t="s">
        <v>130</v>
      </c>
      <c r="E230" s="1">
        <v>910</v>
      </c>
      <c r="F230" s="1"/>
      <c r="G230" s="1"/>
      <c r="H230" s="1"/>
      <c r="I230" s="1"/>
      <c r="J230" s="1">
        <f t="shared" si="3"/>
        <v>0</v>
      </c>
      <c r="K230" s="1"/>
    </row>
    <row r="231" spans="1:11" ht="18" customHeight="1" x14ac:dyDescent="0.3">
      <c r="A231" s="1">
        <v>229</v>
      </c>
      <c r="B231" s="10">
        <v>46252</v>
      </c>
      <c r="C231" s="1" t="s">
        <v>124</v>
      </c>
      <c r="D231" s="1" t="s">
        <v>130</v>
      </c>
      <c r="E231" s="1">
        <v>910</v>
      </c>
      <c r="F231" s="1"/>
      <c r="G231" s="1"/>
      <c r="H231" s="1"/>
      <c r="I231" s="1"/>
      <c r="J231" s="1">
        <f t="shared" si="3"/>
        <v>0</v>
      </c>
      <c r="K231" s="1"/>
    </row>
    <row r="232" spans="1:11" ht="18" customHeight="1" x14ac:dyDescent="0.3">
      <c r="A232" s="1">
        <v>230</v>
      </c>
      <c r="B232" s="10">
        <v>46253</v>
      </c>
      <c r="C232" s="1" t="s">
        <v>124</v>
      </c>
      <c r="D232" s="1" t="s">
        <v>130</v>
      </c>
      <c r="E232" s="1">
        <v>910</v>
      </c>
      <c r="F232" s="1"/>
      <c r="G232" s="1"/>
      <c r="H232" s="1"/>
      <c r="I232" s="1"/>
      <c r="J232" s="1">
        <f t="shared" si="3"/>
        <v>0</v>
      </c>
      <c r="K232" s="1"/>
    </row>
    <row r="233" spans="1:11" ht="18" customHeight="1" x14ac:dyDescent="0.3">
      <c r="A233" s="1">
        <v>231</v>
      </c>
      <c r="B233" s="10">
        <v>46254</v>
      </c>
      <c r="C233" s="1" t="s">
        <v>124</v>
      </c>
      <c r="D233" s="1" t="s">
        <v>130</v>
      </c>
      <c r="E233" s="1">
        <v>910</v>
      </c>
      <c r="F233" s="1"/>
      <c r="G233" s="1"/>
      <c r="H233" s="1"/>
      <c r="I233" s="1"/>
      <c r="J233" s="1">
        <f t="shared" si="3"/>
        <v>0</v>
      </c>
      <c r="K233" s="1"/>
    </row>
    <row r="234" spans="1:11" ht="18" customHeight="1" x14ac:dyDescent="0.3">
      <c r="A234" s="1">
        <v>232</v>
      </c>
      <c r="B234" s="10">
        <v>46255</v>
      </c>
      <c r="C234" s="1" t="s">
        <v>124</v>
      </c>
      <c r="D234" s="1" t="s">
        <v>130</v>
      </c>
      <c r="E234" s="1">
        <v>910</v>
      </c>
      <c r="F234" s="1"/>
      <c r="G234" s="1"/>
      <c r="H234" s="1"/>
      <c r="I234" s="1"/>
      <c r="J234" s="1">
        <f t="shared" si="3"/>
        <v>0</v>
      </c>
      <c r="K234" s="1"/>
    </row>
    <row r="235" spans="1:11" ht="18" customHeight="1" x14ac:dyDescent="0.3">
      <c r="A235" s="1">
        <v>233</v>
      </c>
      <c r="B235" s="10">
        <v>46256</v>
      </c>
      <c r="C235" s="1" t="s">
        <v>124</v>
      </c>
      <c r="D235" s="1" t="s">
        <v>130</v>
      </c>
      <c r="E235" s="1">
        <v>910</v>
      </c>
      <c r="F235" s="1"/>
      <c r="G235" s="1"/>
      <c r="H235" s="1"/>
      <c r="I235" s="1"/>
      <c r="J235" s="1">
        <f t="shared" si="3"/>
        <v>0</v>
      </c>
      <c r="K235" s="1"/>
    </row>
    <row r="236" spans="1:11" ht="18" customHeight="1" x14ac:dyDescent="0.3">
      <c r="A236" s="1">
        <v>234</v>
      </c>
      <c r="B236" s="10">
        <v>46257</v>
      </c>
      <c r="C236" s="1" t="s">
        <v>124</v>
      </c>
      <c r="D236" s="1" t="s">
        <v>130</v>
      </c>
      <c r="E236" s="1">
        <v>910</v>
      </c>
      <c r="F236" s="1"/>
      <c r="G236" s="1"/>
      <c r="H236" s="1"/>
      <c r="I236" s="1"/>
      <c r="J236" s="1">
        <f t="shared" si="3"/>
        <v>0</v>
      </c>
      <c r="K236" s="1"/>
    </row>
    <row r="237" spans="1:11" ht="18" customHeight="1" x14ac:dyDescent="0.3">
      <c r="A237" s="1">
        <v>235</v>
      </c>
      <c r="B237" s="10">
        <v>46258</v>
      </c>
      <c r="C237" s="1" t="s">
        <v>124</v>
      </c>
      <c r="D237" s="1" t="s">
        <v>130</v>
      </c>
      <c r="E237" s="1">
        <v>910</v>
      </c>
      <c r="F237" s="1"/>
      <c r="G237" s="1"/>
      <c r="H237" s="1"/>
      <c r="I237" s="1"/>
      <c r="J237" s="1">
        <f t="shared" si="3"/>
        <v>0</v>
      </c>
      <c r="K237" s="1"/>
    </row>
    <row r="238" spans="1:11" ht="18" customHeight="1" x14ac:dyDescent="0.3">
      <c r="A238" s="1">
        <v>236</v>
      </c>
      <c r="B238" s="10">
        <v>46259</v>
      </c>
      <c r="C238" s="1" t="s">
        <v>124</v>
      </c>
      <c r="D238" s="1" t="s">
        <v>130</v>
      </c>
      <c r="E238" s="1">
        <v>910</v>
      </c>
      <c r="F238" s="1"/>
      <c r="G238" s="1"/>
      <c r="H238" s="1"/>
      <c r="I238" s="1"/>
      <c r="J238" s="1">
        <f t="shared" si="3"/>
        <v>0</v>
      </c>
      <c r="K238" s="1"/>
    </row>
    <row r="239" spans="1:11" ht="18" customHeight="1" x14ac:dyDescent="0.3">
      <c r="A239" s="1">
        <v>237</v>
      </c>
      <c r="B239" s="10">
        <v>46260</v>
      </c>
      <c r="C239" s="1" t="s">
        <v>124</v>
      </c>
      <c r="D239" s="1" t="s">
        <v>130</v>
      </c>
      <c r="E239" s="1">
        <v>910</v>
      </c>
      <c r="F239" s="1"/>
      <c r="G239" s="1"/>
      <c r="H239" s="1"/>
      <c r="I239" s="1"/>
      <c r="J239" s="1">
        <f t="shared" si="3"/>
        <v>0</v>
      </c>
      <c r="K239" s="1"/>
    </row>
    <row r="240" spans="1:11" ht="18" customHeight="1" x14ac:dyDescent="0.3">
      <c r="A240" s="1">
        <v>238</v>
      </c>
      <c r="B240" s="10">
        <v>46261</v>
      </c>
      <c r="C240" s="1" t="s">
        <v>124</v>
      </c>
      <c r="D240" s="1" t="s">
        <v>130</v>
      </c>
      <c r="E240" s="1">
        <v>910</v>
      </c>
      <c r="F240" s="1"/>
      <c r="G240" s="1"/>
      <c r="H240" s="1"/>
      <c r="I240" s="1"/>
      <c r="J240" s="1">
        <f t="shared" si="3"/>
        <v>0</v>
      </c>
      <c r="K240" s="1"/>
    </row>
    <row r="241" spans="1:11" ht="18" customHeight="1" x14ac:dyDescent="0.3">
      <c r="A241" s="1">
        <v>239</v>
      </c>
      <c r="B241" s="10">
        <v>46262</v>
      </c>
      <c r="C241" s="1" t="s">
        <v>124</v>
      </c>
      <c r="D241" s="1" t="s">
        <v>130</v>
      </c>
      <c r="E241" s="1">
        <v>910</v>
      </c>
      <c r="F241" s="1"/>
      <c r="G241" s="1"/>
      <c r="H241" s="1"/>
      <c r="I241" s="1"/>
      <c r="J241" s="1">
        <f t="shared" si="3"/>
        <v>0</v>
      </c>
      <c r="K241" s="1"/>
    </row>
    <row r="242" spans="1:11" ht="18" customHeight="1" x14ac:dyDescent="0.3">
      <c r="A242" s="1">
        <v>240</v>
      </c>
      <c r="B242" s="10">
        <v>46263</v>
      </c>
      <c r="C242" s="1" t="s">
        <v>124</v>
      </c>
      <c r="D242" s="1" t="s">
        <v>130</v>
      </c>
      <c r="E242" s="1">
        <v>910</v>
      </c>
      <c r="F242" s="1"/>
      <c r="G242" s="1"/>
      <c r="H242" s="1"/>
      <c r="I242" s="1"/>
      <c r="J242" s="1">
        <f t="shared" si="3"/>
        <v>0</v>
      </c>
      <c r="K242" s="1"/>
    </row>
    <row r="243" spans="1:11" ht="18" customHeight="1" x14ac:dyDescent="0.3">
      <c r="A243" s="1">
        <v>241</v>
      </c>
      <c r="B243" s="10">
        <v>46264</v>
      </c>
      <c r="C243" s="1" t="s">
        <v>124</v>
      </c>
      <c r="D243" s="1" t="s">
        <v>130</v>
      </c>
      <c r="E243" s="1">
        <v>910</v>
      </c>
      <c r="F243" s="1"/>
      <c r="G243" s="1"/>
      <c r="H243" s="1"/>
      <c r="I243" s="1"/>
      <c r="J243" s="1">
        <f t="shared" si="3"/>
        <v>0</v>
      </c>
      <c r="K243" s="1"/>
    </row>
    <row r="244" spans="1:11" ht="18" customHeight="1" x14ac:dyDescent="0.3">
      <c r="A244" s="1">
        <v>242</v>
      </c>
      <c r="B244" s="10">
        <v>46265</v>
      </c>
      <c r="C244" s="1" t="s">
        <v>124</v>
      </c>
      <c r="D244" s="1" t="s">
        <v>130</v>
      </c>
      <c r="E244" s="1">
        <v>910</v>
      </c>
      <c r="F244" s="1"/>
      <c r="G244" s="1"/>
      <c r="H244" s="1"/>
      <c r="I244" s="1"/>
      <c r="J244" s="1">
        <f t="shared" si="3"/>
        <v>0</v>
      </c>
      <c r="K244" s="1"/>
    </row>
    <row r="245" spans="1:11" ht="18" customHeight="1" x14ac:dyDescent="0.3">
      <c r="A245" s="1">
        <v>243</v>
      </c>
      <c r="B245" s="10">
        <v>46266</v>
      </c>
      <c r="C245" s="1" t="s">
        <v>124</v>
      </c>
      <c r="D245" s="1" t="s">
        <v>130</v>
      </c>
      <c r="E245" s="1">
        <v>910</v>
      </c>
      <c r="F245" s="1"/>
      <c r="G245" s="1"/>
      <c r="H245" s="1"/>
      <c r="I245" s="1"/>
      <c r="J245" s="1">
        <f t="shared" si="3"/>
        <v>0</v>
      </c>
      <c r="K245" s="1"/>
    </row>
    <row r="246" spans="1:11" ht="18" customHeight="1" x14ac:dyDescent="0.3">
      <c r="A246" s="1">
        <v>244</v>
      </c>
      <c r="B246" s="10">
        <v>46267</v>
      </c>
      <c r="C246" s="1" t="s">
        <v>124</v>
      </c>
      <c r="D246" s="1" t="s">
        <v>130</v>
      </c>
      <c r="E246" s="1">
        <v>910</v>
      </c>
      <c r="F246" s="1"/>
      <c r="G246" s="1"/>
      <c r="H246" s="1"/>
      <c r="I246" s="1"/>
      <c r="J246" s="1">
        <f t="shared" si="3"/>
        <v>0</v>
      </c>
      <c r="K246" s="1"/>
    </row>
    <row r="247" spans="1:11" ht="18" customHeight="1" x14ac:dyDescent="0.3">
      <c r="A247" s="1">
        <v>245</v>
      </c>
      <c r="B247" s="10">
        <v>46268</v>
      </c>
      <c r="C247" s="1" t="s">
        <v>124</v>
      </c>
      <c r="D247" s="1" t="s">
        <v>130</v>
      </c>
      <c r="E247" s="1">
        <v>910</v>
      </c>
      <c r="F247" s="1"/>
      <c r="G247" s="1"/>
      <c r="H247" s="1"/>
      <c r="I247" s="1"/>
      <c r="J247" s="1">
        <f t="shared" si="3"/>
        <v>0</v>
      </c>
      <c r="K247" s="1"/>
    </row>
    <row r="248" spans="1:11" ht="18" customHeight="1" x14ac:dyDescent="0.3">
      <c r="A248" s="1">
        <v>246</v>
      </c>
      <c r="B248" s="10">
        <v>46269</v>
      </c>
      <c r="C248" s="1" t="s">
        <v>124</v>
      </c>
      <c r="D248" s="1" t="s">
        <v>130</v>
      </c>
      <c r="E248" s="1">
        <v>910</v>
      </c>
      <c r="F248" s="1"/>
      <c r="G248" s="1"/>
      <c r="H248" s="1"/>
      <c r="I248" s="1"/>
      <c r="J248" s="1">
        <f t="shared" si="3"/>
        <v>0</v>
      </c>
      <c r="K248" s="1"/>
    </row>
    <row r="249" spans="1:11" ht="18" customHeight="1" x14ac:dyDescent="0.3">
      <c r="A249" s="1">
        <v>247</v>
      </c>
      <c r="B249" s="10">
        <v>46270</v>
      </c>
      <c r="C249" s="1" t="s">
        <v>124</v>
      </c>
      <c r="D249" s="1" t="s">
        <v>130</v>
      </c>
      <c r="E249" s="1">
        <v>910</v>
      </c>
      <c r="F249" s="1"/>
      <c r="G249" s="1"/>
      <c r="H249" s="1"/>
      <c r="I249" s="1"/>
      <c r="J249" s="1">
        <f t="shared" si="3"/>
        <v>0</v>
      </c>
      <c r="K249" s="1"/>
    </row>
    <row r="250" spans="1:11" ht="18" customHeight="1" x14ac:dyDescent="0.3">
      <c r="A250" s="1">
        <v>248</v>
      </c>
      <c r="B250" s="10">
        <v>46271</v>
      </c>
      <c r="C250" s="1" t="s">
        <v>124</v>
      </c>
      <c r="D250" s="1" t="s">
        <v>130</v>
      </c>
      <c r="E250" s="1">
        <v>910</v>
      </c>
      <c r="F250" s="1"/>
      <c r="G250" s="1"/>
      <c r="H250" s="1"/>
      <c r="I250" s="1"/>
      <c r="J250" s="1">
        <f t="shared" si="3"/>
        <v>0</v>
      </c>
      <c r="K250" s="1"/>
    </row>
    <row r="251" spans="1:11" ht="18" customHeight="1" x14ac:dyDescent="0.3">
      <c r="A251" s="1">
        <v>249</v>
      </c>
      <c r="B251" s="10">
        <v>46272</v>
      </c>
      <c r="C251" s="1" t="s">
        <v>124</v>
      </c>
      <c r="D251" s="1" t="s">
        <v>130</v>
      </c>
      <c r="E251" s="1">
        <v>910</v>
      </c>
      <c r="F251" s="1"/>
      <c r="G251" s="1"/>
      <c r="H251" s="1"/>
      <c r="I251" s="1"/>
      <c r="J251" s="1">
        <f t="shared" si="3"/>
        <v>0</v>
      </c>
      <c r="K251" s="1"/>
    </row>
    <row r="252" spans="1:11" ht="18" customHeight="1" x14ac:dyDescent="0.3">
      <c r="A252" s="1">
        <v>250</v>
      </c>
      <c r="B252" s="10">
        <v>46273</v>
      </c>
      <c r="C252" s="1" t="s">
        <v>124</v>
      </c>
      <c r="D252" s="1" t="s">
        <v>130</v>
      </c>
      <c r="E252" s="1">
        <v>910</v>
      </c>
      <c r="F252" s="1"/>
      <c r="G252" s="1"/>
      <c r="H252" s="1"/>
      <c r="I252" s="1"/>
      <c r="J252" s="1">
        <f t="shared" si="3"/>
        <v>0</v>
      </c>
      <c r="K252" s="1"/>
    </row>
    <row r="253" spans="1:11" ht="18" customHeight="1" x14ac:dyDescent="0.3">
      <c r="A253" s="1">
        <v>251</v>
      </c>
      <c r="B253" s="10">
        <v>46274</v>
      </c>
      <c r="C253" s="1" t="s">
        <v>124</v>
      </c>
      <c r="D253" s="1" t="s">
        <v>130</v>
      </c>
      <c r="E253" s="1">
        <v>910</v>
      </c>
      <c r="F253" s="1"/>
      <c r="G253" s="1"/>
      <c r="H253" s="1"/>
      <c r="I253" s="1"/>
      <c r="J253" s="1">
        <f t="shared" si="3"/>
        <v>0</v>
      </c>
      <c r="K253" s="1"/>
    </row>
    <row r="254" spans="1:11" ht="18" customHeight="1" x14ac:dyDescent="0.3">
      <c r="A254" s="1">
        <v>252</v>
      </c>
      <c r="B254" s="10">
        <v>46275</v>
      </c>
      <c r="C254" s="1" t="s">
        <v>124</v>
      </c>
      <c r="D254" s="1" t="s">
        <v>130</v>
      </c>
      <c r="E254" s="1">
        <v>910</v>
      </c>
      <c r="F254" s="1"/>
      <c r="G254" s="1"/>
      <c r="H254" s="1"/>
      <c r="I254" s="1"/>
      <c r="J254" s="1">
        <f t="shared" si="3"/>
        <v>0</v>
      </c>
      <c r="K254" s="1"/>
    </row>
    <row r="255" spans="1:11" ht="18" customHeight="1" x14ac:dyDescent="0.3">
      <c r="A255" s="1">
        <v>253</v>
      </c>
      <c r="B255" s="10">
        <v>46276</v>
      </c>
      <c r="C255" s="1" t="s">
        <v>124</v>
      </c>
      <c r="D255" s="1" t="s">
        <v>130</v>
      </c>
      <c r="E255" s="1">
        <v>910</v>
      </c>
      <c r="F255" s="1"/>
      <c r="G255" s="1"/>
      <c r="H255" s="1"/>
      <c r="I255" s="1"/>
      <c r="J255" s="1">
        <f t="shared" si="3"/>
        <v>0</v>
      </c>
      <c r="K255" s="1"/>
    </row>
    <row r="256" spans="1:11" ht="18" customHeight="1" x14ac:dyDescent="0.3">
      <c r="A256" s="1">
        <v>254</v>
      </c>
      <c r="B256" s="10">
        <v>46277</v>
      </c>
      <c r="C256" s="1" t="s">
        <v>124</v>
      </c>
      <c r="D256" s="1" t="s">
        <v>130</v>
      </c>
      <c r="E256" s="1">
        <v>910</v>
      </c>
      <c r="F256" s="1"/>
      <c r="G256" s="1"/>
      <c r="H256" s="1"/>
      <c r="I256" s="1"/>
      <c r="J256" s="1">
        <f t="shared" si="3"/>
        <v>0</v>
      </c>
      <c r="K256" s="1"/>
    </row>
    <row r="257" spans="1:11" ht="18" customHeight="1" x14ac:dyDescent="0.3">
      <c r="A257" s="1">
        <v>255</v>
      </c>
      <c r="B257" s="10">
        <v>46278</v>
      </c>
      <c r="C257" s="1" t="s">
        <v>124</v>
      </c>
      <c r="D257" s="1" t="s">
        <v>130</v>
      </c>
      <c r="E257" s="1">
        <v>910</v>
      </c>
      <c r="F257" s="1"/>
      <c r="G257" s="1"/>
      <c r="H257" s="1"/>
      <c r="I257" s="1"/>
      <c r="J257" s="1">
        <f t="shared" si="3"/>
        <v>0</v>
      </c>
      <c r="K257" s="1"/>
    </row>
    <row r="258" spans="1:11" ht="18" customHeight="1" x14ac:dyDescent="0.3">
      <c r="A258" s="1">
        <v>256</v>
      </c>
      <c r="B258" s="10">
        <v>46279</v>
      </c>
      <c r="C258" s="1" t="s">
        <v>124</v>
      </c>
      <c r="D258" s="1" t="s">
        <v>130</v>
      </c>
      <c r="E258" s="1">
        <v>910</v>
      </c>
      <c r="F258" s="1"/>
      <c r="G258" s="1"/>
      <c r="H258" s="1"/>
      <c r="I258" s="1"/>
      <c r="J258" s="1">
        <f t="shared" si="3"/>
        <v>0</v>
      </c>
      <c r="K258" s="1"/>
    </row>
    <row r="259" spans="1:11" ht="18" customHeight="1" x14ac:dyDescent="0.3">
      <c r="A259" s="1">
        <v>257</v>
      </c>
      <c r="B259" s="10">
        <v>46280</v>
      </c>
      <c r="C259" s="1" t="s">
        <v>124</v>
      </c>
      <c r="D259" s="1" t="s">
        <v>130</v>
      </c>
      <c r="E259" s="1">
        <v>910</v>
      </c>
      <c r="F259" s="1"/>
      <c r="G259" s="1"/>
      <c r="H259" s="1"/>
      <c r="I259" s="1"/>
      <c r="J259" s="1">
        <f t="shared" si="3"/>
        <v>0</v>
      </c>
      <c r="K259" s="1"/>
    </row>
    <row r="260" spans="1:11" ht="18" customHeight="1" x14ac:dyDescent="0.3">
      <c r="A260" s="1">
        <v>258</v>
      </c>
      <c r="B260" s="10">
        <v>46281</v>
      </c>
      <c r="C260" s="1" t="s">
        <v>124</v>
      </c>
      <c r="D260" s="1" t="s">
        <v>130</v>
      </c>
      <c r="E260" s="1">
        <v>910</v>
      </c>
      <c r="F260" s="1"/>
      <c r="G260" s="1"/>
      <c r="H260" s="1"/>
      <c r="I260" s="1"/>
      <c r="J260" s="1">
        <f t="shared" ref="J260:J323" si="4">E260*F260-G260-H260+I260</f>
        <v>0</v>
      </c>
      <c r="K260" s="1"/>
    </row>
    <row r="261" spans="1:11" ht="18" customHeight="1" x14ac:dyDescent="0.3">
      <c r="A261" s="1">
        <v>259</v>
      </c>
      <c r="B261" s="10">
        <v>46282</v>
      </c>
      <c r="C261" s="1" t="s">
        <v>124</v>
      </c>
      <c r="D261" s="1" t="s">
        <v>130</v>
      </c>
      <c r="E261" s="1">
        <v>910</v>
      </c>
      <c r="F261" s="1"/>
      <c r="G261" s="1"/>
      <c r="H261" s="1"/>
      <c r="I261" s="1"/>
      <c r="J261" s="1">
        <f t="shared" si="4"/>
        <v>0</v>
      </c>
      <c r="K261" s="1"/>
    </row>
    <row r="262" spans="1:11" ht="18" customHeight="1" x14ac:dyDescent="0.3">
      <c r="A262" s="1">
        <v>260</v>
      </c>
      <c r="B262" s="10">
        <v>46283</v>
      </c>
      <c r="C262" s="1" t="s">
        <v>124</v>
      </c>
      <c r="D262" s="1" t="s">
        <v>130</v>
      </c>
      <c r="E262" s="1">
        <v>910</v>
      </c>
      <c r="F262" s="1"/>
      <c r="G262" s="1"/>
      <c r="H262" s="1"/>
      <c r="I262" s="1"/>
      <c r="J262" s="1">
        <f t="shared" si="4"/>
        <v>0</v>
      </c>
      <c r="K262" s="1"/>
    </row>
    <row r="263" spans="1:11" ht="18" customHeight="1" x14ac:dyDescent="0.3">
      <c r="A263" s="1">
        <v>261</v>
      </c>
      <c r="B263" s="10">
        <v>46284</v>
      </c>
      <c r="C263" s="1" t="s">
        <v>124</v>
      </c>
      <c r="D263" s="1" t="s">
        <v>130</v>
      </c>
      <c r="E263" s="1">
        <v>910</v>
      </c>
      <c r="F263" s="1"/>
      <c r="G263" s="1"/>
      <c r="H263" s="1"/>
      <c r="I263" s="1"/>
      <c r="J263" s="1">
        <f t="shared" si="4"/>
        <v>0</v>
      </c>
      <c r="K263" s="1"/>
    </row>
    <row r="264" spans="1:11" ht="18" customHeight="1" x14ac:dyDescent="0.3">
      <c r="A264" s="1">
        <v>262</v>
      </c>
      <c r="B264" s="10">
        <v>46285</v>
      </c>
      <c r="C264" s="1" t="s">
        <v>124</v>
      </c>
      <c r="D264" s="1" t="s">
        <v>130</v>
      </c>
      <c r="E264" s="1">
        <v>910</v>
      </c>
      <c r="F264" s="1"/>
      <c r="G264" s="1"/>
      <c r="H264" s="1"/>
      <c r="I264" s="1"/>
      <c r="J264" s="1">
        <f t="shared" si="4"/>
        <v>0</v>
      </c>
      <c r="K264" s="1"/>
    </row>
    <row r="265" spans="1:11" ht="18" customHeight="1" x14ac:dyDescent="0.3">
      <c r="A265" s="1">
        <v>263</v>
      </c>
      <c r="B265" s="10">
        <v>46286</v>
      </c>
      <c r="C265" s="1" t="s">
        <v>124</v>
      </c>
      <c r="D265" s="1" t="s">
        <v>130</v>
      </c>
      <c r="E265" s="1">
        <v>910</v>
      </c>
      <c r="F265" s="1"/>
      <c r="G265" s="1"/>
      <c r="H265" s="1"/>
      <c r="I265" s="1"/>
      <c r="J265" s="1">
        <f t="shared" si="4"/>
        <v>0</v>
      </c>
      <c r="K265" s="1"/>
    </row>
    <row r="266" spans="1:11" ht="18" customHeight="1" x14ac:dyDescent="0.3">
      <c r="A266" s="1">
        <v>264</v>
      </c>
      <c r="B266" s="10">
        <v>46287</v>
      </c>
      <c r="C266" s="1" t="s">
        <v>124</v>
      </c>
      <c r="D266" s="1" t="s">
        <v>130</v>
      </c>
      <c r="E266" s="1">
        <v>910</v>
      </c>
      <c r="F266" s="1"/>
      <c r="G266" s="1"/>
      <c r="H266" s="1"/>
      <c r="I266" s="1"/>
      <c r="J266" s="1">
        <f t="shared" si="4"/>
        <v>0</v>
      </c>
      <c r="K266" s="1"/>
    </row>
    <row r="267" spans="1:11" ht="18" customHeight="1" x14ac:dyDescent="0.3">
      <c r="A267" s="1">
        <v>265</v>
      </c>
      <c r="B267" s="10">
        <v>46288</v>
      </c>
      <c r="C267" s="1" t="s">
        <v>124</v>
      </c>
      <c r="D267" s="1" t="s">
        <v>130</v>
      </c>
      <c r="E267" s="1">
        <v>910</v>
      </c>
      <c r="F267" s="1"/>
      <c r="G267" s="1"/>
      <c r="H267" s="1"/>
      <c r="I267" s="1"/>
      <c r="J267" s="1">
        <f t="shared" si="4"/>
        <v>0</v>
      </c>
      <c r="K267" s="1"/>
    </row>
    <row r="268" spans="1:11" ht="18" customHeight="1" x14ac:dyDescent="0.3">
      <c r="A268" s="1">
        <v>266</v>
      </c>
      <c r="B268" s="10">
        <v>46289</v>
      </c>
      <c r="C268" s="1" t="s">
        <v>124</v>
      </c>
      <c r="D268" s="1" t="s">
        <v>130</v>
      </c>
      <c r="E268" s="1">
        <v>910</v>
      </c>
      <c r="F268" s="1"/>
      <c r="G268" s="1"/>
      <c r="H268" s="1"/>
      <c r="I268" s="1"/>
      <c r="J268" s="1">
        <f t="shared" si="4"/>
        <v>0</v>
      </c>
      <c r="K268" s="1"/>
    </row>
    <row r="269" spans="1:11" ht="18" customHeight="1" x14ac:dyDescent="0.3">
      <c r="A269" s="1">
        <v>267</v>
      </c>
      <c r="B269" s="10">
        <v>46290</v>
      </c>
      <c r="C269" s="1" t="s">
        <v>124</v>
      </c>
      <c r="D269" s="1" t="s">
        <v>130</v>
      </c>
      <c r="E269" s="1">
        <v>910</v>
      </c>
      <c r="F269" s="1"/>
      <c r="G269" s="1"/>
      <c r="H269" s="1"/>
      <c r="I269" s="1"/>
      <c r="J269" s="1">
        <f t="shared" si="4"/>
        <v>0</v>
      </c>
      <c r="K269" s="1"/>
    </row>
    <row r="270" spans="1:11" ht="18" customHeight="1" x14ac:dyDescent="0.3">
      <c r="A270" s="1">
        <v>268</v>
      </c>
      <c r="B270" s="10">
        <v>46291</v>
      </c>
      <c r="C270" s="1" t="s">
        <v>124</v>
      </c>
      <c r="D270" s="1" t="s">
        <v>130</v>
      </c>
      <c r="E270" s="1">
        <v>910</v>
      </c>
      <c r="F270" s="1"/>
      <c r="G270" s="1"/>
      <c r="H270" s="1"/>
      <c r="I270" s="1"/>
      <c r="J270" s="1">
        <f t="shared" si="4"/>
        <v>0</v>
      </c>
      <c r="K270" s="1"/>
    </row>
    <row r="271" spans="1:11" ht="18" customHeight="1" x14ac:dyDescent="0.3">
      <c r="A271" s="1">
        <v>269</v>
      </c>
      <c r="B271" s="10">
        <v>46292</v>
      </c>
      <c r="C271" s="1" t="s">
        <v>124</v>
      </c>
      <c r="D271" s="1" t="s">
        <v>130</v>
      </c>
      <c r="E271" s="1">
        <v>910</v>
      </c>
      <c r="F271" s="1"/>
      <c r="G271" s="1"/>
      <c r="H271" s="1"/>
      <c r="I271" s="1"/>
      <c r="J271" s="1">
        <f t="shared" si="4"/>
        <v>0</v>
      </c>
      <c r="K271" s="1"/>
    </row>
    <row r="272" spans="1:11" ht="18" customHeight="1" x14ac:dyDescent="0.3">
      <c r="A272" s="1">
        <v>270</v>
      </c>
      <c r="B272" s="10">
        <v>46293</v>
      </c>
      <c r="C272" s="1" t="s">
        <v>124</v>
      </c>
      <c r="D272" s="1" t="s">
        <v>130</v>
      </c>
      <c r="E272" s="1">
        <v>910</v>
      </c>
      <c r="F272" s="1"/>
      <c r="G272" s="1"/>
      <c r="H272" s="1"/>
      <c r="I272" s="1"/>
      <c r="J272" s="1">
        <f t="shared" si="4"/>
        <v>0</v>
      </c>
      <c r="K272" s="1"/>
    </row>
    <row r="273" spans="1:11" ht="18" customHeight="1" x14ac:dyDescent="0.3">
      <c r="A273" s="1">
        <v>271</v>
      </c>
      <c r="B273" s="10">
        <v>46294</v>
      </c>
      <c r="C273" s="1" t="s">
        <v>124</v>
      </c>
      <c r="D273" s="1" t="s">
        <v>130</v>
      </c>
      <c r="E273" s="1">
        <v>910</v>
      </c>
      <c r="F273" s="1"/>
      <c r="G273" s="1"/>
      <c r="H273" s="1"/>
      <c r="I273" s="1"/>
      <c r="J273" s="1">
        <f t="shared" si="4"/>
        <v>0</v>
      </c>
      <c r="K273" s="1"/>
    </row>
    <row r="274" spans="1:11" ht="18" customHeight="1" x14ac:dyDescent="0.3">
      <c r="A274" s="1">
        <v>272</v>
      </c>
      <c r="B274" s="10">
        <v>46295</v>
      </c>
      <c r="C274" s="1" t="s">
        <v>124</v>
      </c>
      <c r="D274" s="1" t="s">
        <v>130</v>
      </c>
      <c r="E274" s="1">
        <v>910</v>
      </c>
      <c r="F274" s="1"/>
      <c r="G274" s="1"/>
      <c r="H274" s="1"/>
      <c r="I274" s="1"/>
      <c r="J274" s="1">
        <f t="shared" si="4"/>
        <v>0</v>
      </c>
      <c r="K274" s="1"/>
    </row>
    <row r="275" spans="1:11" ht="18" customHeight="1" x14ac:dyDescent="0.3">
      <c r="A275" s="1">
        <v>273</v>
      </c>
      <c r="B275" s="10">
        <v>46296</v>
      </c>
      <c r="C275" s="1" t="s">
        <v>124</v>
      </c>
      <c r="D275" s="1" t="s">
        <v>130</v>
      </c>
      <c r="E275" s="1">
        <v>910</v>
      </c>
      <c r="F275" s="1"/>
      <c r="G275" s="1"/>
      <c r="H275" s="1"/>
      <c r="I275" s="1"/>
      <c r="J275" s="1">
        <f t="shared" si="4"/>
        <v>0</v>
      </c>
      <c r="K275" s="1"/>
    </row>
    <row r="276" spans="1:11" ht="18" customHeight="1" x14ac:dyDescent="0.3">
      <c r="A276" s="1">
        <v>274</v>
      </c>
      <c r="B276" s="10">
        <v>46297</v>
      </c>
      <c r="C276" s="1" t="s">
        <v>124</v>
      </c>
      <c r="D276" s="1" t="s">
        <v>130</v>
      </c>
      <c r="E276" s="1">
        <v>910</v>
      </c>
      <c r="F276" s="1"/>
      <c r="G276" s="1"/>
      <c r="H276" s="1"/>
      <c r="I276" s="1"/>
      <c r="J276" s="1">
        <f t="shared" si="4"/>
        <v>0</v>
      </c>
      <c r="K276" s="1"/>
    </row>
    <row r="277" spans="1:11" ht="18" customHeight="1" x14ac:dyDescent="0.3">
      <c r="A277" s="1">
        <v>275</v>
      </c>
      <c r="B277" s="10">
        <v>46298</v>
      </c>
      <c r="C277" s="1" t="s">
        <v>124</v>
      </c>
      <c r="D277" s="1" t="s">
        <v>130</v>
      </c>
      <c r="E277" s="1">
        <v>910</v>
      </c>
      <c r="F277" s="1"/>
      <c r="G277" s="1"/>
      <c r="H277" s="1"/>
      <c r="I277" s="1"/>
      <c r="J277" s="1">
        <f t="shared" si="4"/>
        <v>0</v>
      </c>
      <c r="K277" s="1"/>
    </row>
    <row r="278" spans="1:11" ht="18" customHeight="1" x14ac:dyDescent="0.3">
      <c r="A278" s="1">
        <v>276</v>
      </c>
      <c r="B278" s="10">
        <v>46299</v>
      </c>
      <c r="C278" s="1" t="s">
        <v>124</v>
      </c>
      <c r="D278" s="1" t="s">
        <v>130</v>
      </c>
      <c r="E278" s="1">
        <v>910</v>
      </c>
      <c r="F278" s="1"/>
      <c r="G278" s="1"/>
      <c r="H278" s="1"/>
      <c r="I278" s="1"/>
      <c r="J278" s="1">
        <f t="shared" si="4"/>
        <v>0</v>
      </c>
      <c r="K278" s="1"/>
    </row>
    <row r="279" spans="1:11" ht="18" customHeight="1" x14ac:dyDescent="0.3">
      <c r="A279" s="1">
        <v>277</v>
      </c>
      <c r="B279" s="10">
        <v>46300</v>
      </c>
      <c r="C279" s="1" t="s">
        <v>124</v>
      </c>
      <c r="D279" s="1" t="s">
        <v>130</v>
      </c>
      <c r="E279" s="1">
        <v>910</v>
      </c>
      <c r="F279" s="1"/>
      <c r="G279" s="1"/>
      <c r="H279" s="1"/>
      <c r="I279" s="1"/>
      <c r="J279" s="1">
        <f t="shared" si="4"/>
        <v>0</v>
      </c>
      <c r="K279" s="1"/>
    </row>
    <row r="280" spans="1:11" ht="18" customHeight="1" x14ac:dyDescent="0.3">
      <c r="A280" s="1">
        <v>278</v>
      </c>
      <c r="B280" s="10">
        <v>46301</v>
      </c>
      <c r="C280" s="1" t="s">
        <v>124</v>
      </c>
      <c r="D280" s="1" t="s">
        <v>130</v>
      </c>
      <c r="E280" s="1">
        <v>910</v>
      </c>
      <c r="F280" s="1"/>
      <c r="G280" s="1"/>
      <c r="H280" s="1"/>
      <c r="I280" s="1"/>
      <c r="J280" s="1">
        <f t="shared" si="4"/>
        <v>0</v>
      </c>
      <c r="K280" s="1"/>
    </row>
    <row r="281" spans="1:11" ht="18" customHeight="1" x14ac:dyDescent="0.3">
      <c r="A281" s="1">
        <v>279</v>
      </c>
      <c r="B281" s="10">
        <v>46302</v>
      </c>
      <c r="C281" s="1" t="s">
        <v>124</v>
      </c>
      <c r="D281" s="1" t="s">
        <v>130</v>
      </c>
      <c r="E281" s="1">
        <v>910</v>
      </c>
      <c r="F281" s="1"/>
      <c r="G281" s="1"/>
      <c r="H281" s="1"/>
      <c r="I281" s="1"/>
      <c r="J281" s="1">
        <f t="shared" si="4"/>
        <v>0</v>
      </c>
      <c r="K281" s="1"/>
    </row>
    <row r="282" spans="1:11" ht="18" customHeight="1" x14ac:dyDescent="0.3">
      <c r="A282" s="1">
        <v>280</v>
      </c>
      <c r="B282" s="10">
        <v>46303</v>
      </c>
      <c r="C282" s="1" t="s">
        <v>124</v>
      </c>
      <c r="D282" s="1" t="s">
        <v>130</v>
      </c>
      <c r="E282" s="1">
        <v>910</v>
      </c>
      <c r="F282" s="1"/>
      <c r="G282" s="1"/>
      <c r="H282" s="1"/>
      <c r="I282" s="1"/>
      <c r="J282" s="1">
        <f t="shared" si="4"/>
        <v>0</v>
      </c>
      <c r="K282" s="1"/>
    </row>
    <row r="283" spans="1:11" ht="18" customHeight="1" x14ac:dyDescent="0.3">
      <c r="A283" s="1">
        <v>281</v>
      </c>
      <c r="B283" s="10">
        <v>46304</v>
      </c>
      <c r="C283" s="1" t="s">
        <v>124</v>
      </c>
      <c r="D283" s="1" t="s">
        <v>130</v>
      </c>
      <c r="E283" s="1">
        <v>910</v>
      </c>
      <c r="F283" s="1"/>
      <c r="G283" s="1"/>
      <c r="H283" s="1"/>
      <c r="I283" s="1"/>
      <c r="J283" s="1">
        <f t="shared" si="4"/>
        <v>0</v>
      </c>
      <c r="K283" s="1"/>
    </row>
    <row r="284" spans="1:11" ht="18" customHeight="1" x14ac:dyDescent="0.3">
      <c r="A284" s="1">
        <v>282</v>
      </c>
      <c r="B284" s="10">
        <v>46305</v>
      </c>
      <c r="C284" s="1" t="s">
        <v>124</v>
      </c>
      <c r="D284" s="1" t="s">
        <v>130</v>
      </c>
      <c r="E284" s="1">
        <v>910</v>
      </c>
      <c r="F284" s="1"/>
      <c r="G284" s="1"/>
      <c r="H284" s="1"/>
      <c r="I284" s="1"/>
      <c r="J284" s="1">
        <f t="shared" si="4"/>
        <v>0</v>
      </c>
      <c r="K284" s="1"/>
    </row>
    <row r="285" spans="1:11" ht="18" customHeight="1" x14ac:dyDescent="0.3">
      <c r="A285" s="1">
        <v>283</v>
      </c>
      <c r="B285" s="10">
        <v>46306</v>
      </c>
      <c r="C285" s="1" t="s">
        <v>124</v>
      </c>
      <c r="D285" s="1" t="s">
        <v>130</v>
      </c>
      <c r="E285" s="1">
        <v>910</v>
      </c>
      <c r="F285" s="1"/>
      <c r="G285" s="1"/>
      <c r="H285" s="1"/>
      <c r="I285" s="1"/>
      <c r="J285" s="1">
        <f t="shared" si="4"/>
        <v>0</v>
      </c>
      <c r="K285" s="1"/>
    </row>
    <row r="286" spans="1:11" ht="18" customHeight="1" x14ac:dyDescent="0.3">
      <c r="A286" s="1">
        <v>284</v>
      </c>
      <c r="B286" s="10">
        <v>46307</v>
      </c>
      <c r="C286" s="1" t="s">
        <v>124</v>
      </c>
      <c r="D286" s="1" t="s">
        <v>130</v>
      </c>
      <c r="E286" s="1">
        <v>910</v>
      </c>
      <c r="F286" s="1"/>
      <c r="G286" s="1"/>
      <c r="H286" s="1"/>
      <c r="I286" s="1"/>
      <c r="J286" s="1">
        <f t="shared" si="4"/>
        <v>0</v>
      </c>
      <c r="K286" s="1"/>
    </row>
    <row r="287" spans="1:11" ht="18" customHeight="1" x14ac:dyDescent="0.3">
      <c r="A287" s="1">
        <v>285</v>
      </c>
      <c r="B287" s="10">
        <v>46308</v>
      </c>
      <c r="C287" s="1" t="s">
        <v>124</v>
      </c>
      <c r="D287" s="1" t="s">
        <v>130</v>
      </c>
      <c r="E287" s="1">
        <v>910</v>
      </c>
      <c r="F287" s="1"/>
      <c r="G287" s="1"/>
      <c r="H287" s="1"/>
      <c r="I287" s="1"/>
      <c r="J287" s="1">
        <f t="shared" si="4"/>
        <v>0</v>
      </c>
      <c r="K287" s="1"/>
    </row>
    <row r="288" spans="1:11" ht="18" customHeight="1" x14ac:dyDescent="0.3">
      <c r="A288" s="1">
        <v>286</v>
      </c>
      <c r="B288" s="10">
        <v>46309</v>
      </c>
      <c r="C288" s="1" t="s">
        <v>124</v>
      </c>
      <c r="D288" s="1" t="s">
        <v>130</v>
      </c>
      <c r="E288" s="1">
        <v>910</v>
      </c>
      <c r="F288" s="1"/>
      <c r="G288" s="1"/>
      <c r="H288" s="1"/>
      <c r="I288" s="1"/>
      <c r="J288" s="1">
        <f t="shared" si="4"/>
        <v>0</v>
      </c>
      <c r="K288" s="1"/>
    </row>
    <row r="289" spans="1:11" ht="18" customHeight="1" x14ac:dyDescent="0.3">
      <c r="A289" s="1">
        <v>287</v>
      </c>
      <c r="B289" s="10">
        <v>46310</v>
      </c>
      <c r="C289" s="1" t="s">
        <v>124</v>
      </c>
      <c r="D289" s="1" t="s">
        <v>130</v>
      </c>
      <c r="E289" s="1">
        <v>910</v>
      </c>
      <c r="F289" s="1"/>
      <c r="G289" s="1"/>
      <c r="H289" s="1"/>
      <c r="I289" s="1"/>
      <c r="J289" s="1">
        <f t="shared" si="4"/>
        <v>0</v>
      </c>
      <c r="K289" s="1"/>
    </row>
    <row r="290" spans="1:11" ht="18" customHeight="1" x14ac:dyDescent="0.3">
      <c r="A290" s="1">
        <v>288</v>
      </c>
      <c r="B290" s="10">
        <v>46311</v>
      </c>
      <c r="C290" s="1" t="s">
        <v>124</v>
      </c>
      <c r="D290" s="1" t="s">
        <v>130</v>
      </c>
      <c r="E290" s="1">
        <v>910</v>
      </c>
      <c r="F290" s="1"/>
      <c r="G290" s="1"/>
      <c r="H290" s="1"/>
      <c r="I290" s="1"/>
      <c r="J290" s="1">
        <f t="shared" si="4"/>
        <v>0</v>
      </c>
      <c r="K290" s="1"/>
    </row>
    <row r="291" spans="1:11" ht="18" customHeight="1" x14ac:dyDescent="0.3">
      <c r="A291" s="1">
        <v>289</v>
      </c>
      <c r="B291" s="10">
        <v>46312</v>
      </c>
      <c r="C291" s="1" t="s">
        <v>124</v>
      </c>
      <c r="D291" s="1" t="s">
        <v>130</v>
      </c>
      <c r="E291" s="1">
        <v>910</v>
      </c>
      <c r="F291" s="1"/>
      <c r="G291" s="1"/>
      <c r="H291" s="1"/>
      <c r="I291" s="1"/>
      <c r="J291" s="1">
        <f t="shared" si="4"/>
        <v>0</v>
      </c>
      <c r="K291" s="1"/>
    </row>
    <row r="292" spans="1:11" ht="18" customHeight="1" x14ac:dyDescent="0.3">
      <c r="A292" s="1">
        <v>290</v>
      </c>
      <c r="B292" s="10">
        <v>46313</v>
      </c>
      <c r="C292" s="1" t="s">
        <v>124</v>
      </c>
      <c r="D292" s="1" t="s">
        <v>130</v>
      </c>
      <c r="E292" s="1">
        <v>910</v>
      </c>
      <c r="F292" s="1"/>
      <c r="G292" s="1"/>
      <c r="H292" s="1"/>
      <c r="I292" s="1"/>
      <c r="J292" s="1">
        <f t="shared" si="4"/>
        <v>0</v>
      </c>
      <c r="K292" s="1"/>
    </row>
    <row r="293" spans="1:11" ht="18" customHeight="1" x14ac:dyDescent="0.3">
      <c r="A293" s="1">
        <v>291</v>
      </c>
      <c r="B293" s="10">
        <v>46314</v>
      </c>
      <c r="C293" s="1" t="s">
        <v>124</v>
      </c>
      <c r="D293" s="1" t="s">
        <v>130</v>
      </c>
      <c r="E293" s="1">
        <v>910</v>
      </c>
      <c r="F293" s="1"/>
      <c r="G293" s="1"/>
      <c r="H293" s="1"/>
      <c r="I293" s="1"/>
      <c r="J293" s="1">
        <f t="shared" si="4"/>
        <v>0</v>
      </c>
      <c r="K293" s="1"/>
    </row>
    <row r="294" spans="1:11" ht="18" customHeight="1" x14ac:dyDescent="0.3">
      <c r="A294" s="1">
        <v>292</v>
      </c>
      <c r="B294" s="10">
        <v>46315</v>
      </c>
      <c r="C294" s="1" t="s">
        <v>124</v>
      </c>
      <c r="D294" s="1" t="s">
        <v>130</v>
      </c>
      <c r="E294" s="1">
        <v>910</v>
      </c>
      <c r="F294" s="1"/>
      <c r="G294" s="1"/>
      <c r="H294" s="1"/>
      <c r="I294" s="1"/>
      <c r="J294" s="1">
        <f t="shared" si="4"/>
        <v>0</v>
      </c>
      <c r="K294" s="1"/>
    </row>
    <row r="295" spans="1:11" ht="18" customHeight="1" x14ac:dyDescent="0.3">
      <c r="A295" s="1">
        <v>293</v>
      </c>
      <c r="B295" s="10">
        <v>46316</v>
      </c>
      <c r="C295" s="1" t="s">
        <v>124</v>
      </c>
      <c r="D295" s="1" t="s">
        <v>130</v>
      </c>
      <c r="E295" s="1">
        <v>910</v>
      </c>
      <c r="F295" s="1"/>
      <c r="G295" s="1"/>
      <c r="H295" s="1"/>
      <c r="I295" s="1"/>
      <c r="J295" s="1">
        <f t="shared" si="4"/>
        <v>0</v>
      </c>
      <c r="K295" s="1"/>
    </row>
    <row r="296" spans="1:11" ht="18" customHeight="1" x14ac:dyDescent="0.3">
      <c r="A296" s="1">
        <v>294</v>
      </c>
      <c r="B296" s="10">
        <v>46317</v>
      </c>
      <c r="C296" s="1" t="s">
        <v>124</v>
      </c>
      <c r="D296" s="1" t="s">
        <v>130</v>
      </c>
      <c r="E296" s="1">
        <v>910</v>
      </c>
      <c r="F296" s="1"/>
      <c r="G296" s="1"/>
      <c r="H296" s="1"/>
      <c r="I296" s="1"/>
      <c r="J296" s="1">
        <f t="shared" si="4"/>
        <v>0</v>
      </c>
      <c r="K296" s="1"/>
    </row>
    <row r="297" spans="1:11" ht="18" customHeight="1" x14ac:dyDescent="0.3">
      <c r="A297" s="1">
        <v>295</v>
      </c>
      <c r="B297" s="10">
        <v>46318</v>
      </c>
      <c r="C297" s="1" t="s">
        <v>124</v>
      </c>
      <c r="D297" s="1" t="s">
        <v>130</v>
      </c>
      <c r="E297" s="1">
        <v>910</v>
      </c>
      <c r="F297" s="1"/>
      <c r="G297" s="1"/>
      <c r="H297" s="1"/>
      <c r="I297" s="1"/>
      <c r="J297" s="1">
        <f t="shared" si="4"/>
        <v>0</v>
      </c>
      <c r="K297" s="1"/>
    </row>
    <row r="298" spans="1:11" ht="18" customHeight="1" x14ac:dyDescent="0.3">
      <c r="A298" s="1">
        <v>296</v>
      </c>
      <c r="B298" s="10">
        <v>46319</v>
      </c>
      <c r="C298" s="1" t="s">
        <v>124</v>
      </c>
      <c r="D298" s="1" t="s">
        <v>130</v>
      </c>
      <c r="E298" s="1">
        <v>910</v>
      </c>
      <c r="F298" s="1"/>
      <c r="G298" s="1"/>
      <c r="H298" s="1"/>
      <c r="I298" s="1"/>
      <c r="J298" s="1">
        <f t="shared" si="4"/>
        <v>0</v>
      </c>
      <c r="K298" s="1"/>
    </row>
    <row r="299" spans="1:11" ht="18" customHeight="1" x14ac:dyDescent="0.3">
      <c r="A299" s="1">
        <v>297</v>
      </c>
      <c r="B299" s="10">
        <v>46320</v>
      </c>
      <c r="C299" s="1" t="s">
        <v>124</v>
      </c>
      <c r="D299" s="1" t="s">
        <v>130</v>
      </c>
      <c r="E299" s="1">
        <v>910</v>
      </c>
      <c r="F299" s="1"/>
      <c r="G299" s="1"/>
      <c r="H299" s="1"/>
      <c r="I299" s="1"/>
      <c r="J299" s="1">
        <f t="shared" si="4"/>
        <v>0</v>
      </c>
      <c r="K299" s="1"/>
    </row>
    <row r="300" spans="1:11" ht="18" customHeight="1" x14ac:dyDescent="0.3">
      <c r="A300" s="1">
        <v>298</v>
      </c>
      <c r="B300" s="10">
        <v>46321</v>
      </c>
      <c r="C300" s="1" t="s">
        <v>124</v>
      </c>
      <c r="D300" s="1" t="s">
        <v>130</v>
      </c>
      <c r="E300" s="1">
        <v>910</v>
      </c>
      <c r="F300" s="1"/>
      <c r="G300" s="1"/>
      <c r="H300" s="1"/>
      <c r="I300" s="1"/>
      <c r="J300" s="1">
        <f t="shared" si="4"/>
        <v>0</v>
      </c>
      <c r="K300" s="1"/>
    </row>
    <row r="301" spans="1:11" ht="18" customHeight="1" x14ac:dyDescent="0.3">
      <c r="A301" s="1">
        <v>299</v>
      </c>
      <c r="B301" s="10">
        <v>46322</v>
      </c>
      <c r="C301" s="1" t="s">
        <v>124</v>
      </c>
      <c r="D301" s="1" t="s">
        <v>130</v>
      </c>
      <c r="E301" s="1">
        <v>910</v>
      </c>
      <c r="F301" s="1"/>
      <c r="G301" s="1"/>
      <c r="H301" s="1"/>
      <c r="I301" s="1"/>
      <c r="J301" s="1">
        <f t="shared" si="4"/>
        <v>0</v>
      </c>
      <c r="K301" s="1"/>
    </row>
    <row r="302" spans="1:11" ht="18" customHeight="1" x14ac:dyDescent="0.3">
      <c r="A302" s="1">
        <v>300</v>
      </c>
      <c r="B302" s="10">
        <v>46323</v>
      </c>
      <c r="C302" s="1" t="s">
        <v>124</v>
      </c>
      <c r="D302" s="1" t="s">
        <v>130</v>
      </c>
      <c r="E302" s="1">
        <v>910</v>
      </c>
      <c r="F302" s="1"/>
      <c r="G302" s="1"/>
      <c r="H302" s="1"/>
      <c r="I302" s="1"/>
      <c r="J302" s="1">
        <f t="shared" si="4"/>
        <v>0</v>
      </c>
      <c r="K302" s="1"/>
    </row>
    <row r="303" spans="1:11" ht="18" customHeight="1" x14ac:dyDescent="0.3">
      <c r="A303" s="1">
        <v>301</v>
      </c>
      <c r="B303" s="10">
        <v>46324</v>
      </c>
      <c r="C303" s="1" t="s">
        <v>124</v>
      </c>
      <c r="D303" s="1" t="s">
        <v>130</v>
      </c>
      <c r="E303" s="1">
        <v>910</v>
      </c>
      <c r="F303" s="1"/>
      <c r="G303" s="1"/>
      <c r="H303" s="1"/>
      <c r="I303" s="1"/>
      <c r="J303" s="1">
        <f t="shared" si="4"/>
        <v>0</v>
      </c>
      <c r="K303" s="1"/>
    </row>
    <row r="304" spans="1:11" ht="18" customHeight="1" x14ac:dyDescent="0.3">
      <c r="A304" s="1">
        <v>302</v>
      </c>
      <c r="B304" s="10">
        <v>46325</v>
      </c>
      <c r="C304" s="1" t="s">
        <v>124</v>
      </c>
      <c r="D304" s="1" t="s">
        <v>130</v>
      </c>
      <c r="E304" s="1">
        <v>910</v>
      </c>
      <c r="F304" s="1"/>
      <c r="G304" s="1"/>
      <c r="H304" s="1"/>
      <c r="I304" s="1"/>
      <c r="J304" s="1">
        <f t="shared" si="4"/>
        <v>0</v>
      </c>
      <c r="K304" s="1"/>
    </row>
    <row r="305" spans="1:11" ht="18" customHeight="1" x14ac:dyDescent="0.3">
      <c r="A305" s="1">
        <v>303</v>
      </c>
      <c r="B305" s="10">
        <v>46326</v>
      </c>
      <c r="C305" s="1" t="s">
        <v>124</v>
      </c>
      <c r="D305" s="1" t="s">
        <v>130</v>
      </c>
      <c r="E305" s="1">
        <v>910</v>
      </c>
      <c r="F305" s="1"/>
      <c r="G305" s="1"/>
      <c r="H305" s="1"/>
      <c r="I305" s="1"/>
      <c r="J305" s="1">
        <f t="shared" si="4"/>
        <v>0</v>
      </c>
      <c r="K305" s="1"/>
    </row>
    <row r="306" spans="1:11" ht="18" customHeight="1" x14ac:dyDescent="0.3">
      <c r="A306" s="1">
        <v>304</v>
      </c>
      <c r="B306" s="10">
        <v>46327</v>
      </c>
      <c r="C306" s="1" t="s">
        <v>124</v>
      </c>
      <c r="D306" s="1" t="s">
        <v>130</v>
      </c>
      <c r="E306" s="1">
        <v>910</v>
      </c>
      <c r="F306" s="1"/>
      <c r="G306" s="1"/>
      <c r="H306" s="1"/>
      <c r="I306" s="1"/>
      <c r="J306" s="1">
        <f t="shared" si="4"/>
        <v>0</v>
      </c>
      <c r="K306" s="1"/>
    </row>
    <row r="307" spans="1:11" ht="18" customHeight="1" x14ac:dyDescent="0.3">
      <c r="A307" s="1">
        <v>305</v>
      </c>
      <c r="B307" s="10">
        <v>46328</v>
      </c>
      <c r="C307" s="1" t="s">
        <v>124</v>
      </c>
      <c r="D307" s="1" t="s">
        <v>130</v>
      </c>
      <c r="E307" s="1">
        <v>910</v>
      </c>
      <c r="F307" s="1"/>
      <c r="G307" s="1"/>
      <c r="H307" s="1"/>
      <c r="I307" s="1"/>
      <c r="J307" s="1">
        <f t="shared" si="4"/>
        <v>0</v>
      </c>
      <c r="K307" s="1"/>
    </row>
    <row r="308" spans="1:11" ht="18" customHeight="1" x14ac:dyDescent="0.3">
      <c r="A308" s="1">
        <v>306</v>
      </c>
      <c r="B308" s="10">
        <v>46329</v>
      </c>
      <c r="C308" s="1" t="s">
        <v>124</v>
      </c>
      <c r="D308" s="1" t="s">
        <v>130</v>
      </c>
      <c r="E308" s="1">
        <v>910</v>
      </c>
      <c r="F308" s="1"/>
      <c r="G308" s="1"/>
      <c r="H308" s="1"/>
      <c r="I308" s="1"/>
      <c r="J308" s="1">
        <f t="shared" si="4"/>
        <v>0</v>
      </c>
      <c r="K308" s="1"/>
    </row>
    <row r="309" spans="1:11" ht="18" customHeight="1" x14ac:dyDescent="0.3">
      <c r="A309" s="1">
        <v>307</v>
      </c>
      <c r="B309" s="10">
        <v>46330</v>
      </c>
      <c r="C309" s="1" t="s">
        <v>124</v>
      </c>
      <c r="D309" s="1" t="s">
        <v>130</v>
      </c>
      <c r="E309" s="1">
        <v>910</v>
      </c>
      <c r="F309" s="1"/>
      <c r="G309" s="1"/>
      <c r="H309" s="1"/>
      <c r="I309" s="1"/>
      <c r="J309" s="1">
        <f t="shared" si="4"/>
        <v>0</v>
      </c>
      <c r="K309" s="1"/>
    </row>
    <row r="310" spans="1:11" ht="18" customHeight="1" x14ac:dyDescent="0.3">
      <c r="A310" s="1">
        <v>308</v>
      </c>
      <c r="B310" s="10">
        <v>46331</v>
      </c>
      <c r="C310" s="1" t="s">
        <v>124</v>
      </c>
      <c r="D310" s="1" t="s">
        <v>130</v>
      </c>
      <c r="E310" s="1">
        <v>910</v>
      </c>
      <c r="F310" s="1"/>
      <c r="G310" s="1"/>
      <c r="H310" s="1"/>
      <c r="I310" s="1"/>
      <c r="J310" s="1">
        <f t="shared" si="4"/>
        <v>0</v>
      </c>
      <c r="K310" s="1"/>
    </row>
    <row r="311" spans="1:11" ht="18" customHeight="1" x14ac:dyDescent="0.3">
      <c r="A311" s="1">
        <v>309</v>
      </c>
      <c r="B311" s="10">
        <v>46332</v>
      </c>
      <c r="C311" s="1" t="s">
        <v>124</v>
      </c>
      <c r="D311" s="1" t="s">
        <v>130</v>
      </c>
      <c r="E311" s="1">
        <v>910</v>
      </c>
      <c r="F311" s="1"/>
      <c r="G311" s="1"/>
      <c r="H311" s="1"/>
      <c r="I311" s="1"/>
      <c r="J311" s="1">
        <f t="shared" si="4"/>
        <v>0</v>
      </c>
      <c r="K311" s="1"/>
    </row>
    <row r="312" spans="1:11" ht="18" customHeight="1" x14ac:dyDescent="0.3">
      <c r="A312" s="1">
        <v>310</v>
      </c>
      <c r="B312" s="10">
        <v>46333</v>
      </c>
      <c r="C312" s="1" t="s">
        <v>124</v>
      </c>
      <c r="D312" s="1" t="s">
        <v>130</v>
      </c>
      <c r="E312" s="1">
        <v>910</v>
      </c>
      <c r="F312" s="1"/>
      <c r="G312" s="1"/>
      <c r="H312" s="1"/>
      <c r="I312" s="1"/>
      <c r="J312" s="1">
        <f t="shared" si="4"/>
        <v>0</v>
      </c>
      <c r="K312" s="1"/>
    </row>
    <row r="313" spans="1:11" ht="18" customHeight="1" x14ac:dyDescent="0.3">
      <c r="A313" s="1">
        <v>311</v>
      </c>
      <c r="B313" s="10">
        <v>46334</v>
      </c>
      <c r="C313" s="1" t="s">
        <v>124</v>
      </c>
      <c r="D313" s="1" t="s">
        <v>130</v>
      </c>
      <c r="E313" s="1">
        <v>910</v>
      </c>
      <c r="F313" s="1"/>
      <c r="G313" s="1"/>
      <c r="H313" s="1"/>
      <c r="I313" s="1"/>
      <c r="J313" s="1">
        <f t="shared" si="4"/>
        <v>0</v>
      </c>
      <c r="K313" s="1"/>
    </row>
    <row r="314" spans="1:11" ht="18" customHeight="1" x14ac:dyDescent="0.3">
      <c r="A314" s="1">
        <v>312</v>
      </c>
      <c r="B314" s="10">
        <v>46335</v>
      </c>
      <c r="C314" s="1" t="s">
        <v>124</v>
      </c>
      <c r="D314" s="1" t="s">
        <v>130</v>
      </c>
      <c r="E314" s="1">
        <v>910</v>
      </c>
      <c r="F314" s="1"/>
      <c r="G314" s="1"/>
      <c r="H314" s="1"/>
      <c r="I314" s="1"/>
      <c r="J314" s="1">
        <f t="shared" si="4"/>
        <v>0</v>
      </c>
      <c r="K314" s="1"/>
    </row>
    <row r="315" spans="1:11" ht="18" customHeight="1" x14ac:dyDescent="0.3">
      <c r="A315" s="1">
        <v>313</v>
      </c>
      <c r="B315" s="10">
        <v>46336</v>
      </c>
      <c r="C315" s="1" t="s">
        <v>124</v>
      </c>
      <c r="D315" s="1" t="s">
        <v>130</v>
      </c>
      <c r="E315" s="1">
        <v>910</v>
      </c>
      <c r="F315" s="1"/>
      <c r="G315" s="1"/>
      <c r="H315" s="1"/>
      <c r="I315" s="1"/>
      <c r="J315" s="1">
        <f t="shared" si="4"/>
        <v>0</v>
      </c>
      <c r="K315" s="1"/>
    </row>
    <row r="316" spans="1:11" ht="18" customHeight="1" x14ac:dyDescent="0.3">
      <c r="A316" s="1">
        <v>314</v>
      </c>
      <c r="B316" s="10">
        <v>46337</v>
      </c>
      <c r="C316" s="1" t="s">
        <v>124</v>
      </c>
      <c r="D316" s="1" t="s">
        <v>130</v>
      </c>
      <c r="E316" s="1">
        <v>910</v>
      </c>
      <c r="F316" s="1"/>
      <c r="G316" s="1"/>
      <c r="H316" s="1"/>
      <c r="I316" s="1"/>
      <c r="J316" s="1">
        <f t="shared" si="4"/>
        <v>0</v>
      </c>
      <c r="K316" s="1"/>
    </row>
    <row r="317" spans="1:11" ht="18" customHeight="1" x14ac:dyDescent="0.3">
      <c r="A317" s="1">
        <v>315</v>
      </c>
      <c r="B317" s="10">
        <v>46338</v>
      </c>
      <c r="C317" s="1" t="s">
        <v>124</v>
      </c>
      <c r="D317" s="1" t="s">
        <v>130</v>
      </c>
      <c r="E317" s="1">
        <v>910</v>
      </c>
      <c r="F317" s="1"/>
      <c r="G317" s="1"/>
      <c r="H317" s="1"/>
      <c r="I317" s="1"/>
      <c r="J317" s="1">
        <f t="shared" si="4"/>
        <v>0</v>
      </c>
      <c r="K317" s="1"/>
    </row>
    <row r="318" spans="1:11" ht="18" customHeight="1" x14ac:dyDescent="0.3">
      <c r="A318" s="1">
        <v>316</v>
      </c>
      <c r="B318" s="10">
        <v>46339</v>
      </c>
      <c r="C318" s="1" t="s">
        <v>124</v>
      </c>
      <c r="D318" s="1" t="s">
        <v>130</v>
      </c>
      <c r="E318" s="1">
        <v>910</v>
      </c>
      <c r="F318" s="1"/>
      <c r="G318" s="1"/>
      <c r="H318" s="1"/>
      <c r="I318" s="1"/>
      <c r="J318" s="1">
        <f t="shared" si="4"/>
        <v>0</v>
      </c>
      <c r="K318" s="1"/>
    </row>
    <row r="319" spans="1:11" ht="18" customHeight="1" x14ac:dyDescent="0.3">
      <c r="A319" s="1">
        <v>317</v>
      </c>
      <c r="B319" s="10">
        <v>46340</v>
      </c>
      <c r="C319" s="1" t="s">
        <v>124</v>
      </c>
      <c r="D319" s="1" t="s">
        <v>130</v>
      </c>
      <c r="E319" s="1">
        <v>910</v>
      </c>
      <c r="F319" s="1"/>
      <c r="G319" s="1"/>
      <c r="H319" s="1"/>
      <c r="I319" s="1"/>
      <c r="J319" s="1">
        <f t="shared" si="4"/>
        <v>0</v>
      </c>
      <c r="K319" s="1"/>
    </row>
    <row r="320" spans="1:11" ht="18" customHeight="1" x14ac:dyDescent="0.3">
      <c r="A320" s="1">
        <v>318</v>
      </c>
      <c r="B320" s="10">
        <v>46341</v>
      </c>
      <c r="C320" s="1" t="s">
        <v>124</v>
      </c>
      <c r="D320" s="1" t="s">
        <v>130</v>
      </c>
      <c r="E320" s="1">
        <v>910</v>
      </c>
      <c r="F320" s="1"/>
      <c r="G320" s="1"/>
      <c r="H320" s="1"/>
      <c r="I320" s="1"/>
      <c r="J320" s="1">
        <f t="shared" si="4"/>
        <v>0</v>
      </c>
      <c r="K320" s="1"/>
    </row>
    <row r="321" spans="1:11" ht="18" customHeight="1" x14ac:dyDescent="0.3">
      <c r="A321" s="1">
        <v>319</v>
      </c>
      <c r="B321" s="10">
        <v>46342</v>
      </c>
      <c r="C321" s="1" t="s">
        <v>124</v>
      </c>
      <c r="D321" s="1" t="s">
        <v>130</v>
      </c>
      <c r="E321" s="1">
        <v>910</v>
      </c>
      <c r="F321" s="1"/>
      <c r="G321" s="1"/>
      <c r="H321" s="1"/>
      <c r="I321" s="1"/>
      <c r="J321" s="1">
        <f t="shared" si="4"/>
        <v>0</v>
      </c>
      <c r="K321" s="1"/>
    </row>
    <row r="322" spans="1:11" ht="18" customHeight="1" x14ac:dyDescent="0.3">
      <c r="A322" s="1">
        <v>320</v>
      </c>
      <c r="B322" s="10">
        <v>46343</v>
      </c>
      <c r="C322" s="1" t="s">
        <v>124</v>
      </c>
      <c r="D322" s="1" t="s">
        <v>130</v>
      </c>
      <c r="E322" s="1">
        <v>910</v>
      </c>
      <c r="F322" s="1"/>
      <c r="G322" s="1"/>
      <c r="H322" s="1"/>
      <c r="I322" s="1"/>
      <c r="J322" s="1">
        <f t="shared" si="4"/>
        <v>0</v>
      </c>
      <c r="K322" s="1"/>
    </row>
    <row r="323" spans="1:11" ht="18" customHeight="1" x14ac:dyDescent="0.3">
      <c r="A323" s="1">
        <v>321</v>
      </c>
      <c r="B323" s="10">
        <v>46344</v>
      </c>
      <c r="C323" s="1" t="s">
        <v>124</v>
      </c>
      <c r="D323" s="1" t="s">
        <v>130</v>
      </c>
      <c r="E323" s="1">
        <v>910</v>
      </c>
      <c r="F323" s="1"/>
      <c r="G323" s="1"/>
      <c r="H323" s="1"/>
      <c r="I323" s="1"/>
      <c r="J323" s="1">
        <f t="shared" si="4"/>
        <v>0</v>
      </c>
      <c r="K323" s="1"/>
    </row>
    <row r="324" spans="1:11" ht="18" customHeight="1" x14ac:dyDescent="0.3">
      <c r="A324" s="1">
        <v>322</v>
      </c>
      <c r="B324" s="10">
        <v>46345</v>
      </c>
      <c r="C324" s="1" t="s">
        <v>124</v>
      </c>
      <c r="D324" s="1" t="s">
        <v>130</v>
      </c>
      <c r="E324" s="1">
        <v>910</v>
      </c>
      <c r="F324" s="1"/>
      <c r="G324" s="1"/>
      <c r="H324" s="1"/>
      <c r="I324" s="1"/>
      <c r="J324" s="1">
        <f t="shared" ref="J324:J367" si="5">E324*F324-G324-H324+I324</f>
        <v>0</v>
      </c>
      <c r="K324" s="1"/>
    </row>
    <row r="325" spans="1:11" ht="18" customHeight="1" x14ac:dyDescent="0.3">
      <c r="A325" s="1">
        <v>323</v>
      </c>
      <c r="B325" s="10">
        <v>46346</v>
      </c>
      <c r="C325" s="1" t="s">
        <v>124</v>
      </c>
      <c r="D325" s="1" t="s">
        <v>130</v>
      </c>
      <c r="E325" s="1">
        <v>910</v>
      </c>
      <c r="F325" s="1"/>
      <c r="G325" s="1"/>
      <c r="H325" s="1"/>
      <c r="I325" s="1"/>
      <c r="J325" s="1">
        <f t="shared" si="5"/>
        <v>0</v>
      </c>
      <c r="K325" s="1"/>
    </row>
    <row r="326" spans="1:11" ht="18" customHeight="1" x14ac:dyDescent="0.3">
      <c r="A326" s="1">
        <v>324</v>
      </c>
      <c r="B326" s="10">
        <v>46347</v>
      </c>
      <c r="C326" s="1" t="s">
        <v>124</v>
      </c>
      <c r="D326" s="1" t="s">
        <v>130</v>
      </c>
      <c r="E326" s="1">
        <v>910</v>
      </c>
      <c r="F326" s="1"/>
      <c r="G326" s="1"/>
      <c r="H326" s="1"/>
      <c r="I326" s="1"/>
      <c r="J326" s="1">
        <f t="shared" si="5"/>
        <v>0</v>
      </c>
      <c r="K326" s="1"/>
    </row>
    <row r="327" spans="1:11" ht="18" customHeight="1" x14ac:dyDescent="0.3">
      <c r="A327" s="1">
        <v>325</v>
      </c>
      <c r="B327" s="10">
        <v>46348</v>
      </c>
      <c r="C327" s="1" t="s">
        <v>124</v>
      </c>
      <c r="D327" s="1" t="s">
        <v>130</v>
      </c>
      <c r="E327" s="1">
        <v>910</v>
      </c>
      <c r="F327" s="1"/>
      <c r="G327" s="1"/>
      <c r="H327" s="1"/>
      <c r="I327" s="1"/>
      <c r="J327" s="1">
        <f t="shared" si="5"/>
        <v>0</v>
      </c>
      <c r="K327" s="1"/>
    </row>
    <row r="328" spans="1:11" ht="18" customHeight="1" x14ac:dyDescent="0.3">
      <c r="A328" s="1">
        <v>326</v>
      </c>
      <c r="B328" s="10">
        <v>46349</v>
      </c>
      <c r="C328" s="1" t="s">
        <v>124</v>
      </c>
      <c r="D328" s="1" t="s">
        <v>130</v>
      </c>
      <c r="E328" s="1">
        <v>910</v>
      </c>
      <c r="F328" s="1"/>
      <c r="G328" s="1"/>
      <c r="H328" s="1"/>
      <c r="I328" s="1"/>
      <c r="J328" s="1">
        <f t="shared" si="5"/>
        <v>0</v>
      </c>
      <c r="K328" s="1"/>
    </row>
    <row r="329" spans="1:11" ht="18" customHeight="1" x14ac:dyDescent="0.3">
      <c r="A329" s="1">
        <v>327</v>
      </c>
      <c r="B329" s="10">
        <v>46350</v>
      </c>
      <c r="C329" s="1" t="s">
        <v>124</v>
      </c>
      <c r="D329" s="1" t="s">
        <v>130</v>
      </c>
      <c r="E329" s="1">
        <v>910</v>
      </c>
      <c r="F329" s="1"/>
      <c r="G329" s="1"/>
      <c r="H329" s="1"/>
      <c r="I329" s="1"/>
      <c r="J329" s="1">
        <f t="shared" si="5"/>
        <v>0</v>
      </c>
      <c r="K329" s="1"/>
    </row>
    <row r="330" spans="1:11" ht="18" customHeight="1" x14ac:dyDescent="0.3">
      <c r="A330" s="1">
        <v>328</v>
      </c>
      <c r="B330" s="10">
        <v>46351</v>
      </c>
      <c r="C330" s="1" t="s">
        <v>124</v>
      </c>
      <c r="D330" s="1" t="s">
        <v>130</v>
      </c>
      <c r="E330" s="1">
        <v>910</v>
      </c>
      <c r="F330" s="1"/>
      <c r="G330" s="1"/>
      <c r="H330" s="1"/>
      <c r="I330" s="1"/>
      <c r="J330" s="1">
        <f t="shared" si="5"/>
        <v>0</v>
      </c>
      <c r="K330" s="1"/>
    </row>
    <row r="331" spans="1:11" ht="18" customHeight="1" x14ac:dyDescent="0.3">
      <c r="A331" s="1">
        <v>329</v>
      </c>
      <c r="B331" s="10">
        <v>46352</v>
      </c>
      <c r="C331" s="1" t="s">
        <v>124</v>
      </c>
      <c r="D331" s="1" t="s">
        <v>130</v>
      </c>
      <c r="E331" s="1">
        <v>910</v>
      </c>
      <c r="F331" s="1"/>
      <c r="G331" s="1"/>
      <c r="H331" s="1"/>
      <c r="I331" s="1"/>
      <c r="J331" s="1">
        <f t="shared" si="5"/>
        <v>0</v>
      </c>
      <c r="K331" s="1"/>
    </row>
    <row r="332" spans="1:11" ht="18" customHeight="1" x14ac:dyDescent="0.3">
      <c r="A332" s="1">
        <v>330</v>
      </c>
      <c r="B332" s="10">
        <v>46353</v>
      </c>
      <c r="C332" s="1" t="s">
        <v>124</v>
      </c>
      <c r="D332" s="1" t="s">
        <v>130</v>
      </c>
      <c r="E332" s="1">
        <v>910</v>
      </c>
      <c r="F332" s="1"/>
      <c r="G332" s="1"/>
      <c r="H332" s="1"/>
      <c r="I332" s="1"/>
      <c r="J332" s="1">
        <f t="shared" si="5"/>
        <v>0</v>
      </c>
      <c r="K332" s="1"/>
    </row>
    <row r="333" spans="1:11" ht="18" customHeight="1" x14ac:dyDescent="0.3">
      <c r="A333" s="1">
        <v>331</v>
      </c>
      <c r="B333" s="10">
        <v>46354</v>
      </c>
      <c r="C333" s="1" t="s">
        <v>124</v>
      </c>
      <c r="D333" s="1" t="s">
        <v>130</v>
      </c>
      <c r="E333" s="1">
        <v>910</v>
      </c>
      <c r="F333" s="1"/>
      <c r="G333" s="1"/>
      <c r="H333" s="1"/>
      <c r="I333" s="1"/>
      <c r="J333" s="1">
        <f t="shared" si="5"/>
        <v>0</v>
      </c>
      <c r="K333" s="1"/>
    </row>
    <row r="334" spans="1:11" ht="18" customHeight="1" x14ac:dyDescent="0.3">
      <c r="A334" s="1">
        <v>332</v>
      </c>
      <c r="B334" s="10">
        <v>46355</v>
      </c>
      <c r="C334" s="1" t="s">
        <v>124</v>
      </c>
      <c r="D334" s="1" t="s">
        <v>130</v>
      </c>
      <c r="E334" s="1">
        <v>910</v>
      </c>
      <c r="F334" s="1"/>
      <c r="G334" s="1"/>
      <c r="H334" s="1"/>
      <c r="I334" s="1"/>
      <c r="J334" s="1">
        <f t="shared" si="5"/>
        <v>0</v>
      </c>
      <c r="K334" s="1"/>
    </row>
    <row r="335" spans="1:11" ht="18" customHeight="1" x14ac:dyDescent="0.3">
      <c r="A335" s="1">
        <v>333</v>
      </c>
      <c r="B335" s="10">
        <v>46356</v>
      </c>
      <c r="C335" s="1" t="s">
        <v>124</v>
      </c>
      <c r="D335" s="1" t="s">
        <v>130</v>
      </c>
      <c r="E335" s="1">
        <v>910</v>
      </c>
      <c r="F335" s="1"/>
      <c r="G335" s="1"/>
      <c r="H335" s="1"/>
      <c r="I335" s="1"/>
      <c r="J335" s="1">
        <f t="shared" si="5"/>
        <v>0</v>
      </c>
      <c r="K335" s="1"/>
    </row>
    <row r="336" spans="1:11" ht="18" customHeight="1" x14ac:dyDescent="0.3">
      <c r="A336" s="1">
        <v>334</v>
      </c>
      <c r="B336" s="10">
        <v>46357</v>
      </c>
      <c r="C336" s="1" t="s">
        <v>124</v>
      </c>
      <c r="D336" s="1" t="s">
        <v>130</v>
      </c>
      <c r="E336" s="1">
        <v>910</v>
      </c>
      <c r="F336" s="1"/>
      <c r="G336" s="1"/>
      <c r="H336" s="1"/>
      <c r="I336" s="1"/>
      <c r="J336" s="1">
        <f t="shared" si="5"/>
        <v>0</v>
      </c>
      <c r="K336" s="1"/>
    </row>
    <row r="337" spans="1:11" ht="18" customHeight="1" x14ac:dyDescent="0.3">
      <c r="A337" s="1">
        <v>335</v>
      </c>
      <c r="B337" s="10">
        <v>46358</v>
      </c>
      <c r="C337" s="1" t="s">
        <v>124</v>
      </c>
      <c r="D337" s="1" t="s">
        <v>130</v>
      </c>
      <c r="E337" s="1">
        <v>910</v>
      </c>
      <c r="F337" s="1"/>
      <c r="G337" s="1"/>
      <c r="H337" s="1"/>
      <c r="I337" s="1"/>
      <c r="J337" s="1">
        <f t="shared" si="5"/>
        <v>0</v>
      </c>
      <c r="K337" s="1"/>
    </row>
    <row r="338" spans="1:11" ht="18" customHeight="1" x14ac:dyDescent="0.3">
      <c r="A338" s="1">
        <v>336</v>
      </c>
      <c r="B338" s="10">
        <v>46359</v>
      </c>
      <c r="C338" s="1" t="s">
        <v>124</v>
      </c>
      <c r="D338" s="1" t="s">
        <v>130</v>
      </c>
      <c r="E338" s="1">
        <v>910</v>
      </c>
      <c r="F338" s="1"/>
      <c r="G338" s="1"/>
      <c r="H338" s="1"/>
      <c r="I338" s="1"/>
      <c r="J338" s="1">
        <f t="shared" si="5"/>
        <v>0</v>
      </c>
      <c r="K338" s="1"/>
    </row>
    <row r="339" spans="1:11" ht="18" customHeight="1" x14ac:dyDescent="0.3">
      <c r="A339" s="1">
        <v>337</v>
      </c>
      <c r="B339" s="10">
        <v>46360</v>
      </c>
      <c r="C339" s="1" t="s">
        <v>124</v>
      </c>
      <c r="D339" s="1" t="s">
        <v>130</v>
      </c>
      <c r="E339" s="1">
        <v>910</v>
      </c>
      <c r="F339" s="1"/>
      <c r="G339" s="1"/>
      <c r="H339" s="1"/>
      <c r="I339" s="1"/>
      <c r="J339" s="1">
        <f t="shared" si="5"/>
        <v>0</v>
      </c>
      <c r="K339" s="1"/>
    </row>
    <row r="340" spans="1:11" ht="18" customHeight="1" x14ac:dyDescent="0.3">
      <c r="A340" s="1">
        <v>338</v>
      </c>
      <c r="B340" s="10">
        <v>46361</v>
      </c>
      <c r="C340" s="1" t="s">
        <v>124</v>
      </c>
      <c r="D340" s="1" t="s">
        <v>130</v>
      </c>
      <c r="E340" s="1">
        <v>910</v>
      </c>
      <c r="F340" s="1"/>
      <c r="G340" s="1"/>
      <c r="H340" s="1"/>
      <c r="I340" s="1"/>
      <c r="J340" s="1">
        <f t="shared" si="5"/>
        <v>0</v>
      </c>
      <c r="K340" s="1"/>
    </row>
    <row r="341" spans="1:11" ht="18" customHeight="1" x14ac:dyDescent="0.3">
      <c r="A341" s="1">
        <v>339</v>
      </c>
      <c r="B341" s="10">
        <v>46362</v>
      </c>
      <c r="C341" s="1" t="s">
        <v>124</v>
      </c>
      <c r="D341" s="1" t="s">
        <v>130</v>
      </c>
      <c r="E341" s="1">
        <v>910</v>
      </c>
      <c r="F341" s="1"/>
      <c r="G341" s="1"/>
      <c r="H341" s="1"/>
      <c r="I341" s="1"/>
      <c r="J341" s="1">
        <f t="shared" si="5"/>
        <v>0</v>
      </c>
      <c r="K341" s="1"/>
    </row>
    <row r="342" spans="1:11" ht="18" customHeight="1" x14ac:dyDescent="0.3">
      <c r="A342" s="1">
        <v>340</v>
      </c>
      <c r="B342" s="10">
        <v>46363</v>
      </c>
      <c r="C342" s="1" t="s">
        <v>124</v>
      </c>
      <c r="D342" s="1" t="s">
        <v>130</v>
      </c>
      <c r="E342" s="1">
        <v>910</v>
      </c>
      <c r="F342" s="1"/>
      <c r="G342" s="1"/>
      <c r="H342" s="1"/>
      <c r="I342" s="1"/>
      <c r="J342" s="1">
        <f t="shared" si="5"/>
        <v>0</v>
      </c>
      <c r="K342" s="1"/>
    </row>
    <row r="343" spans="1:11" ht="18" customHeight="1" x14ac:dyDescent="0.3">
      <c r="A343" s="1">
        <v>341</v>
      </c>
      <c r="B343" s="10">
        <v>46364</v>
      </c>
      <c r="C343" s="1" t="s">
        <v>124</v>
      </c>
      <c r="D343" s="1" t="s">
        <v>130</v>
      </c>
      <c r="E343" s="1">
        <v>910</v>
      </c>
      <c r="F343" s="1"/>
      <c r="G343" s="1"/>
      <c r="H343" s="1"/>
      <c r="I343" s="1"/>
      <c r="J343" s="1">
        <f t="shared" si="5"/>
        <v>0</v>
      </c>
      <c r="K343" s="1"/>
    </row>
    <row r="344" spans="1:11" ht="18" customHeight="1" x14ac:dyDescent="0.3">
      <c r="A344" s="1">
        <v>342</v>
      </c>
      <c r="B344" s="10">
        <v>46365</v>
      </c>
      <c r="C344" s="1" t="s">
        <v>124</v>
      </c>
      <c r="D344" s="1" t="s">
        <v>130</v>
      </c>
      <c r="E344" s="1">
        <v>910</v>
      </c>
      <c r="F344" s="1"/>
      <c r="G344" s="1"/>
      <c r="H344" s="1"/>
      <c r="I344" s="1"/>
      <c r="J344" s="1">
        <f t="shared" si="5"/>
        <v>0</v>
      </c>
      <c r="K344" s="1"/>
    </row>
    <row r="345" spans="1:11" ht="18" customHeight="1" x14ac:dyDescent="0.3">
      <c r="A345" s="1">
        <v>343</v>
      </c>
      <c r="B345" s="10">
        <v>46366</v>
      </c>
      <c r="C345" s="1" t="s">
        <v>124</v>
      </c>
      <c r="D345" s="1" t="s">
        <v>130</v>
      </c>
      <c r="E345" s="1">
        <v>910</v>
      </c>
      <c r="F345" s="1"/>
      <c r="G345" s="1"/>
      <c r="H345" s="1"/>
      <c r="I345" s="1"/>
      <c r="J345" s="1">
        <f t="shared" si="5"/>
        <v>0</v>
      </c>
      <c r="K345" s="1"/>
    </row>
    <row r="346" spans="1:11" ht="18" customHeight="1" x14ac:dyDescent="0.3">
      <c r="A346" s="1">
        <v>344</v>
      </c>
      <c r="B346" s="10">
        <v>46367</v>
      </c>
      <c r="C346" s="1" t="s">
        <v>124</v>
      </c>
      <c r="D346" s="1" t="s">
        <v>130</v>
      </c>
      <c r="E346" s="1">
        <v>910</v>
      </c>
      <c r="F346" s="1"/>
      <c r="G346" s="1"/>
      <c r="H346" s="1"/>
      <c r="I346" s="1"/>
      <c r="J346" s="1">
        <f t="shared" si="5"/>
        <v>0</v>
      </c>
      <c r="K346" s="1"/>
    </row>
    <row r="347" spans="1:11" ht="18" customHeight="1" x14ac:dyDescent="0.3">
      <c r="A347" s="1">
        <v>345</v>
      </c>
      <c r="B347" s="10">
        <v>46368</v>
      </c>
      <c r="C347" s="1" t="s">
        <v>124</v>
      </c>
      <c r="D347" s="1" t="s">
        <v>130</v>
      </c>
      <c r="E347" s="1">
        <v>910</v>
      </c>
      <c r="F347" s="1"/>
      <c r="G347" s="1"/>
      <c r="H347" s="1"/>
      <c r="I347" s="1"/>
      <c r="J347" s="1">
        <f t="shared" si="5"/>
        <v>0</v>
      </c>
      <c r="K347" s="1"/>
    </row>
    <row r="348" spans="1:11" ht="18" customHeight="1" x14ac:dyDescent="0.3">
      <c r="A348" s="1">
        <v>346</v>
      </c>
      <c r="B348" s="10">
        <v>46369</v>
      </c>
      <c r="C348" s="1" t="s">
        <v>124</v>
      </c>
      <c r="D348" s="1" t="s">
        <v>130</v>
      </c>
      <c r="E348" s="1">
        <v>910</v>
      </c>
      <c r="F348" s="1"/>
      <c r="G348" s="1"/>
      <c r="H348" s="1"/>
      <c r="I348" s="1"/>
      <c r="J348" s="1">
        <f t="shared" si="5"/>
        <v>0</v>
      </c>
      <c r="K348" s="1"/>
    </row>
    <row r="349" spans="1:11" ht="18" customHeight="1" x14ac:dyDescent="0.3">
      <c r="A349" s="1">
        <v>347</v>
      </c>
      <c r="B349" s="10">
        <v>46370</v>
      </c>
      <c r="C349" s="1" t="s">
        <v>124</v>
      </c>
      <c r="D349" s="1" t="s">
        <v>130</v>
      </c>
      <c r="E349" s="1">
        <v>910</v>
      </c>
      <c r="F349" s="1"/>
      <c r="G349" s="1"/>
      <c r="H349" s="1"/>
      <c r="I349" s="1"/>
      <c r="J349" s="1">
        <f t="shared" si="5"/>
        <v>0</v>
      </c>
      <c r="K349" s="1"/>
    </row>
    <row r="350" spans="1:11" ht="18" customHeight="1" x14ac:dyDescent="0.3">
      <c r="A350" s="1">
        <v>348</v>
      </c>
      <c r="B350" s="10">
        <v>46371</v>
      </c>
      <c r="C350" s="1" t="s">
        <v>124</v>
      </c>
      <c r="D350" s="1" t="s">
        <v>130</v>
      </c>
      <c r="E350" s="1">
        <v>910</v>
      </c>
      <c r="F350" s="1"/>
      <c r="G350" s="1"/>
      <c r="H350" s="1"/>
      <c r="I350" s="1"/>
      <c r="J350" s="1">
        <f t="shared" si="5"/>
        <v>0</v>
      </c>
      <c r="K350" s="1"/>
    </row>
    <row r="351" spans="1:11" ht="18" customHeight="1" x14ac:dyDescent="0.3">
      <c r="A351" s="1">
        <v>349</v>
      </c>
      <c r="B351" s="10">
        <v>46372</v>
      </c>
      <c r="C351" s="1" t="s">
        <v>124</v>
      </c>
      <c r="D351" s="1" t="s">
        <v>130</v>
      </c>
      <c r="E351" s="1">
        <v>910</v>
      </c>
      <c r="F351" s="1"/>
      <c r="G351" s="1"/>
      <c r="H351" s="1"/>
      <c r="I351" s="1"/>
      <c r="J351" s="1">
        <f t="shared" si="5"/>
        <v>0</v>
      </c>
      <c r="K351" s="1"/>
    </row>
    <row r="352" spans="1:11" ht="18" customHeight="1" x14ac:dyDescent="0.3">
      <c r="A352" s="1">
        <v>350</v>
      </c>
      <c r="B352" s="10">
        <v>46373</v>
      </c>
      <c r="C352" s="1" t="s">
        <v>124</v>
      </c>
      <c r="D352" s="1" t="s">
        <v>130</v>
      </c>
      <c r="E352" s="1">
        <v>910</v>
      </c>
      <c r="F352" s="1"/>
      <c r="G352" s="1"/>
      <c r="H352" s="1"/>
      <c r="I352" s="1"/>
      <c r="J352" s="1">
        <f t="shared" si="5"/>
        <v>0</v>
      </c>
      <c r="K352" s="1"/>
    </row>
    <row r="353" spans="1:11" ht="18" customHeight="1" x14ac:dyDescent="0.3">
      <c r="A353" s="1">
        <v>351</v>
      </c>
      <c r="B353" s="10">
        <v>46374</v>
      </c>
      <c r="C353" s="1" t="s">
        <v>124</v>
      </c>
      <c r="D353" s="1" t="s">
        <v>130</v>
      </c>
      <c r="E353" s="1">
        <v>910</v>
      </c>
      <c r="F353" s="1"/>
      <c r="G353" s="1"/>
      <c r="H353" s="1"/>
      <c r="I353" s="1"/>
      <c r="J353" s="1">
        <f t="shared" si="5"/>
        <v>0</v>
      </c>
      <c r="K353" s="1"/>
    </row>
    <row r="354" spans="1:11" ht="18" customHeight="1" x14ac:dyDescent="0.3">
      <c r="A354" s="1">
        <v>352</v>
      </c>
      <c r="B354" s="10">
        <v>46375</v>
      </c>
      <c r="C354" s="1" t="s">
        <v>124</v>
      </c>
      <c r="D354" s="1" t="s">
        <v>130</v>
      </c>
      <c r="E354" s="1">
        <v>910</v>
      </c>
      <c r="F354" s="1"/>
      <c r="G354" s="1"/>
      <c r="H354" s="1"/>
      <c r="I354" s="1"/>
      <c r="J354" s="1">
        <f t="shared" si="5"/>
        <v>0</v>
      </c>
      <c r="K354" s="1"/>
    </row>
    <row r="355" spans="1:11" ht="18" customHeight="1" x14ac:dyDescent="0.3">
      <c r="A355" s="1">
        <v>353</v>
      </c>
      <c r="B355" s="10">
        <v>46376</v>
      </c>
      <c r="C355" s="1" t="s">
        <v>124</v>
      </c>
      <c r="D355" s="1" t="s">
        <v>130</v>
      </c>
      <c r="E355" s="1">
        <v>910</v>
      </c>
      <c r="F355" s="1"/>
      <c r="G355" s="1"/>
      <c r="H355" s="1"/>
      <c r="I355" s="1"/>
      <c r="J355" s="1">
        <f t="shared" si="5"/>
        <v>0</v>
      </c>
      <c r="K355" s="1"/>
    </row>
    <row r="356" spans="1:11" ht="18" customHeight="1" x14ac:dyDescent="0.3">
      <c r="A356" s="1">
        <v>354</v>
      </c>
      <c r="B356" s="10">
        <v>46377</v>
      </c>
      <c r="C356" s="1" t="s">
        <v>124</v>
      </c>
      <c r="D356" s="1" t="s">
        <v>130</v>
      </c>
      <c r="E356" s="1">
        <v>910</v>
      </c>
      <c r="F356" s="1"/>
      <c r="G356" s="1"/>
      <c r="H356" s="1"/>
      <c r="I356" s="1"/>
      <c r="J356" s="1">
        <f t="shared" si="5"/>
        <v>0</v>
      </c>
      <c r="K356" s="1"/>
    </row>
    <row r="357" spans="1:11" ht="18" customHeight="1" x14ac:dyDescent="0.3">
      <c r="A357" s="1">
        <v>355</v>
      </c>
      <c r="B357" s="10">
        <v>46378</v>
      </c>
      <c r="C357" s="1" t="s">
        <v>124</v>
      </c>
      <c r="D357" s="1" t="s">
        <v>130</v>
      </c>
      <c r="E357" s="1">
        <v>910</v>
      </c>
      <c r="F357" s="1"/>
      <c r="G357" s="1"/>
      <c r="H357" s="1"/>
      <c r="I357" s="1"/>
      <c r="J357" s="1">
        <f t="shared" si="5"/>
        <v>0</v>
      </c>
      <c r="K357" s="1"/>
    </row>
    <row r="358" spans="1:11" ht="18" customHeight="1" x14ac:dyDescent="0.3">
      <c r="A358" s="1">
        <v>356</v>
      </c>
      <c r="B358" s="10">
        <v>46379</v>
      </c>
      <c r="C358" s="1" t="s">
        <v>124</v>
      </c>
      <c r="D358" s="1" t="s">
        <v>130</v>
      </c>
      <c r="E358" s="1">
        <v>910</v>
      </c>
      <c r="F358" s="1"/>
      <c r="G358" s="1"/>
      <c r="H358" s="1"/>
      <c r="I358" s="1"/>
      <c r="J358" s="1">
        <f t="shared" si="5"/>
        <v>0</v>
      </c>
      <c r="K358" s="1"/>
    </row>
    <row r="359" spans="1:11" ht="18" customHeight="1" x14ac:dyDescent="0.3">
      <c r="A359" s="1">
        <v>357</v>
      </c>
      <c r="B359" s="10">
        <v>46380</v>
      </c>
      <c r="C359" s="1" t="s">
        <v>124</v>
      </c>
      <c r="D359" s="1" t="s">
        <v>130</v>
      </c>
      <c r="E359" s="1">
        <v>910</v>
      </c>
      <c r="F359" s="1"/>
      <c r="G359" s="1"/>
      <c r="H359" s="1"/>
      <c r="I359" s="1"/>
      <c r="J359" s="1">
        <f t="shared" si="5"/>
        <v>0</v>
      </c>
      <c r="K359" s="1"/>
    </row>
    <row r="360" spans="1:11" ht="18" customHeight="1" x14ac:dyDescent="0.3">
      <c r="A360" s="1">
        <v>358</v>
      </c>
      <c r="B360" s="10">
        <v>46381</v>
      </c>
      <c r="C360" s="1" t="s">
        <v>124</v>
      </c>
      <c r="D360" s="1" t="s">
        <v>130</v>
      </c>
      <c r="E360" s="1">
        <v>910</v>
      </c>
      <c r="F360" s="1"/>
      <c r="G360" s="1"/>
      <c r="H360" s="1"/>
      <c r="I360" s="1"/>
      <c r="J360" s="1">
        <f t="shared" si="5"/>
        <v>0</v>
      </c>
      <c r="K360" s="1"/>
    </row>
    <row r="361" spans="1:11" ht="18" customHeight="1" x14ac:dyDescent="0.3">
      <c r="A361" s="1">
        <v>359</v>
      </c>
      <c r="B361" s="10">
        <v>46382</v>
      </c>
      <c r="C361" s="1" t="s">
        <v>124</v>
      </c>
      <c r="D361" s="1" t="s">
        <v>130</v>
      </c>
      <c r="E361" s="1">
        <v>910</v>
      </c>
      <c r="F361" s="1"/>
      <c r="G361" s="1"/>
      <c r="H361" s="1"/>
      <c r="I361" s="1"/>
      <c r="J361" s="1">
        <f t="shared" si="5"/>
        <v>0</v>
      </c>
      <c r="K361" s="1"/>
    </row>
    <row r="362" spans="1:11" ht="18" customHeight="1" x14ac:dyDescent="0.3">
      <c r="A362" s="1">
        <v>360</v>
      </c>
      <c r="B362" s="10">
        <v>46383</v>
      </c>
      <c r="C362" s="1" t="s">
        <v>124</v>
      </c>
      <c r="D362" s="1" t="s">
        <v>130</v>
      </c>
      <c r="E362" s="1">
        <v>910</v>
      </c>
      <c r="F362" s="1"/>
      <c r="G362" s="1"/>
      <c r="H362" s="1"/>
      <c r="I362" s="1"/>
      <c r="J362" s="1">
        <f t="shared" si="5"/>
        <v>0</v>
      </c>
      <c r="K362" s="1"/>
    </row>
    <row r="363" spans="1:11" ht="18" customHeight="1" x14ac:dyDescent="0.3">
      <c r="A363" s="1">
        <v>361</v>
      </c>
      <c r="B363" s="10">
        <v>46384</v>
      </c>
      <c r="C363" s="1" t="s">
        <v>124</v>
      </c>
      <c r="D363" s="1" t="s">
        <v>130</v>
      </c>
      <c r="E363" s="1">
        <v>910</v>
      </c>
      <c r="F363" s="1"/>
      <c r="G363" s="1"/>
      <c r="H363" s="1"/>
      <c r="I363" s="1"/>
      <c r="J363" s="1">
        <f t="shared" si="5"/>
        <v>0</v>
      </c>
      <c r="K363" s="1"/>
    </row>
    <row r="364" spans="1:11" ht="18" customHeight="1" x14ac:dyDescent="0.3">
      <c r="A364" s="1">
        <v>362</v>
      </c>
      <c r="B364" s="10">
        <v>46385</v>
      </c>
      <c r="C364" s="1" t="s">
        <v>124</v>
      </c>
      <c r="D364" s="1" t="s">
        <v>130</v>
      </c>
      <c r="E364" s="1">
        <v>910</v>
      </c>
      <c r="F364" s="1"/>
      <c r="G364" s="1"/>
      <c r="H364" s="1"/>
      <c r="I364" s="1"/>
      <c r="J364" s="1">
        <f t="shared" si="5"/>
        <v>0</v>
      </c>
      <c r="K364" s="1"/>
    </row>
    <row r="365" spans="1:11" ht="18" customHeight="1" x14ac:dyDescent="0.3">
      <c r="A365" s="1">
        <v>363</v>
      </c>
      <c r="B365" s="10">
        <v>46386</v>
      </c>
      <c r="C365" s="1" t="s">
        <v>124</v>
      </c>
      <c r="D365" s="1" t="s">
        <v>130</v>
      </c>
      <c r="E365" s="1">
        <v>910</v>
      </c>
      <c r="F365" s="1"/>
      <c r="G365" s="1"/>
      <c r="H365" s="1"/>
      <c r="I365" s="1"/>
      <c r="J365" s="1">
        <f t="shared" si="5"/>
        <v>0</v>
      </c>
      <c r="K365" s="1"/>
    </row>
    <row r="366" spans="1:11" ht="18" customHeight="1" x14ac:dyDescent="0.3">
      <c r="A366" s="1">
        <v>364</v>
      </c>
      <c r="B366" s="10">
        <v>46387</v>
      </c>
      <c r="C366" s="1" t="s">
        <v>124</v>
      </c>
      <c r="D366" s="1" t="s">
        <v>130</v>
      </c>
      <c r="E366" s="1">
        <v>910</v>
      </c>
      <c r="F366" s="1"/>
      <c r="G366" s="1"/>
      <c r="H366" s="1"/>
      <c r="I366" s="1"/>
      <c r="J366" s="1">
        <f t="shared" si="5"/>
        <v>0</v>
      </c>
      <c r="K366" s="1"/>
    </row>
    <row r="367" spans="1:11" ht="18" customHeight="1" x14ac:dyDescent="0.3">
      <c r="A367" s="1">
        <v>365</v>
      </c>
      <c r="B367" s="10">
        <v>46388</v>
      </c>
      <c r="C367" s="1" t="s">
        <v>124</v>
      </c>
      <c r="D367" s="1" t="s">
        <v>130</v>
      </c>
      <c r="E367" s="1">
        <v>910</v>
      </c>
      <c r="F367" s="1"/>
      <c r="G367" s="1"/>
      <c r="H367" s="1"/>
      <c r="I367" s="1"/>
      <c r="J367" s="1">
        <f t="shared" si="5"/>
        <v>0</v>
      </c>
      <c r="K367" s="1"/>
    </row>
    <row r="368" spans="1:11" ht="18" customHeight="1" x14ac:dyDescent="0.3">
      <c r="A368" s="1"/>
      <c r="B368" s="10"/>
      <c r="C368" s="1"/>
      <c r="D368" s="1"/>
      <c r="E368" s="1"/>
      <c r="F368" s="1"/>
      <c r="G368" s="1"/>
      <c r="H368" s="1"/>
      <c r="I368" s="1"/>
      <c r="J368" s="1"/>
      <c r="K368" s="1"/>
    </row>
    <row r="369" spans="1:11" ht="18" customHeight="1" x14ac:dyDescent="0.3">
      <c r="A369" s="1"/>
      <c r="B369" s="10"/>
      <c r="C369" s="1"/>
      <c r="D369" s="1"/>
      <c r="E369" s="1"/>
      <c r="F369" s="1"/>
      <c r="G369" s="1"/>
      <c r="H369" s="1"/>
      <c r="I369" s="1"/>
      <c r="J369" s="1"/>
      <c r="K369" s="1"/>
    </row>
    <row r="370" spans="1:11" ht="18" customHeight="1" x14ac:dyDescent="0.3">
      <c r="A370" s="1"/>
      <c r="B370" s="10"/>
      <c r="C370" s="1"/>
      <c r="D370" s="1"/>
      <c r="E370" s="1"/>
      <c r="F370" s="1"/>
      <c r="G370" s="1"/>
      <c r="H370" s="1"/>
      <c r="I370" s="1"/>
      <c r="J370" s="1"/>
      <c r="K370" s="1"/>
    </row>
    <row r="371" spans="1:11" ht="18" customHeight="1" x14ac:dyDescent="0.3">
      <c r="A371" s="1"/>
      <c r="B371" s="10"/>
      <c r="C371" s="1"/>
      <c r="D371" s="1"/>
      <c r="E371" s="1"/>
      <c r="F371" s="1"/>
      <c r="G371" s="1"/>
      <c r="H371" s="1"/>
      <c r="I371" s="1"/>
      <c r="J371" s="1"/>
      <c r="K371" s="1"/>
    </row>
  </sheetData>
  <mergeCells count="3">
    <mergeCell ref="A1:K1"/>
    <mergeCell ref="N4:O4"/>
    <mergeCell ref="M5:P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Worksheet____45"/>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0.25" customHeight="1" x14ac:dyDescent="0.3">
      <c r="A1" s="273" t="s">
        <v>131</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97</v>
      </c>
      <c r="D3" s="1" t="s">
        <v>107</v>
      </c>
      <c r="E3" s="1">
        <v>3400</v>
      </c>
      <c r="F3" s="1">
        <v>1</v>
      </c>
      <c r="G3" s="1"/>
      <c r="H3" s="1"/>
      <c r="I3" s="1"/>
      <c r="J3" s="1">
        <f>E3*F3-G3-H3+I3</f>
        <v>3400</v>
      </c>
      <c r="K3" s="1"/>
      <c r="M3" s="13"/>
      <c r="N3" s="13"/>
      <c r="O3" s="13"/>
      <c r="P3" s="13"/>
      <c r="Q3" s="13"/>
    </row>
    <row r="4" spans="1:17" ht="20.25" customHeight="1" x14ac:dyDescent="0.3">
      <c r="A4" s="1">
        <v>2</v>
      </c>
      <c r="B4" s="10">
        <v>46025</v>
      </c>
      <c r="C4" s="1" t="s">
        <v>97</v>
      </c>
      <c r="D4" s="1" t="s">
        <v>107</v>
      </c>
      <c r="E4" s="1">
        <v>3400</v>
      </c>
      <c r="F4" s="1"/>
      <c r="G4" s="1"/>
      <c r="H4" s="1"/>
      <c r="I4" s="1"/>
      <c r="J4" s="1">
        <f t="shared" ref="J4:J67" si="0">E4*F4-G4-H4+I4</f>
        <v>0</v>
      </c>
      <c r="K4" s="1"/>
      <c r="M4" s="11"/>
      <c r="N4" s="276" t="s">
        <v>18</v>
      </c>
      <c r="O4" s="276"/>
      <c r="P4" s="11"/>
      <c r="Q4" s="11"/>
    </row>
    <row r="5" spans="1:17" ht="20.25" customHeight="1" x14ac:dyDescent="0.3">
      <c r="A5" s="1">
        <v>3</v>
      </c>
      <c r="B5" s="10">
        <v>46026</v>
      </c>
      <c r="C5" s="1" t="s">
        <v>97</v>
      </c>
      <c r="D5" s="1" t="s">
        <v>107</v>
      </c>
      <c r="E5" s="1">
        <v>3400</v>
      </c>
      <c r="F5" s="1"/>
      <c r="G5" s="1"/>
      <c r="H5" s="1"/>
      <c r="I5" s="1"/>
      <c r="J5" s="1">
        <f t="shared" si="0"/>
        <v>0</v>
      </c>
      <c r="K5" s="1"/>
      <c r="M5" s="274" t="s">
        <v>17</v>
      </c>
      <c r="N5" s="274"/>
      <c r="O5" s="274"/>
      <c r="P5" s="274"/>
      <c r="Q5" s="12">
        <f>SUM(J2:J368)</f>
        <v>3400</v>
      </c>
    </row>
    <row r="6" spans="1:17" ht="20.25" customHeight="1" x14ac:dyDescent="0.3">
      <c r="A6" s="1">
        <v>4</v>
      </c>
      <c r="B6" s="10">
        <v>46027</v>
      </c>
      <c r="C6" s="1" t="s">
        <v>97</v>
      </c>
      <c r="D6" s="1" t="s">
        <v>107</v>
      </c>
      <c r="E6" s="1">
        <v>3400</v>
      </c>
      <c r="F6" s="1"/>
      <c r="G6" s="1"/>
      <c r="H6" s="1"/>
      <c r="I6" s="1"/>
      <c r="J6" s="1">
        <f t="shared" si="0"/>
        <v>0</v>
      </c>
      <c r="K6" s="1"/>
      <c r="M6" s="11"/>
      <c r="N6" s="11"/>
      <c r="O6" s="11"/>
      <c r="P6" s="11"/>
      <c r="Q6" s="11"/>
    </row>
    <row r="7" spans="1:17" ht="20.25" customHeight="1" x14ac:dyDescent="0.3">
      <c r="A7" s="1">
        <v>5</v>
      </c>
      <c r="B7" s="10">
        <v>46028</v>
      </c>
      <c r="C7" s="1" t="s">
        <v>97</v>
      </c>
      <c r="D7" s="1" t="s">
        <v>107</v>
      </c>
      <c r="E7" s="1">
        <v>3400</v>
      </c>
      <c r="F7" s="1"/>
      <c r="G7" s="1"/>
      <c r="H7" s="1"/>
      <c r="I7" s="1"/>
      <c r="J7" s="1">
        <f t="shared" si="0"/>
        <v>0</v>
      </c>
      <c r="K7" s="1"/>
      <c r="M7" s="11"/>
      <c r="N7" s="11"/>
      <c r="O7" s="11"/>
      <c r="P7" s="11"/>
      <c r="Q7" s="11"/>
    </row>
    <row r="8" spans="1:17" ht="20.25" customHeight="1" x14ac:dyDescent="0.3">
      <c r="A8" s="1">
        <v>6</v>
      </c>
      <c r="B8" s="10">
        <v>46029</v>
      </c>
      <c r="C8" s="1" t="s">
        <v>97</v>
      </c>
      <c r="D8" s="1" t="s">
        <v>107</v>
      </c>
      <c r="E8" s="1">
        <v>3400</v>
      </c>
      <c r="F8" s="1"/>
      <c r="G8" s="1"/>
      <c r="H8" s="1"/>
      <c r="I8" s="1"/>
      <c r="J8" s="1">
        <f t="shared" si="0"/>
        <v>0</v>
      </c>
      <c r="K8" s="1"/>
      <c r="M8" s="11"/>
      <c r="N8" s="11"/>
      <c r="O8" s="11"/>
      <c r="P8" s="11"/>
      <c r="Q8" s="11"/>
    </row>
    <row r="9" spans="1:17" ht="20.25" customHeight="1" x14ac:dyDescent="0.3">
      <c r="A9" s="1">
        <v>7</v>
      </c>
      <c r="B9" s="10">
        <v>46030</v>
      </c>
      <c r="C9" s="1" t="s">
        <v>97</v>
      </c>
      <c r="D9" s="1" t="s">
        <v>107</v>
      </c>
      <c r="E9" s="1">
        <v>3400</v>
      </c>
      <c r="F9" s="1"/>
      <c r="G9" s="1"/>
      <c r="H9" s="1"/>
      <c r="I9" s="1"/>
      <c r="J9" s="1">
        <f t="shared" si="0"/>
        <v>0</v>
      </c>
      <c r="K9" s="1"/>
      <c r="M9" s="11"/>
      <c r="N9" s="11"/>
      <c r="O9" s="11"/>
      <c r="P9" s="11"/>
      <c r="Q9" s="11"/>
    </row>
    <row r="10" spans="1:17" ht="20.25" customHeight="1" x14ac:dyDescent="0.3">
      <c r="A10" s="1">
        <v>8</v>
      </c>
      <c r="B10" s="10">
        <v>46031</v>
      </c>
      <c r="C10" s="1" t="s">
        <v>97</v>
      </c>
      <c r="D10" s="1" t="s">
        <v>107</v>
      </c>
      <c r="E10" s="1">
        <v>3400</v>
      </c>
      <c r="F10" s="1"/>
      <c r="G10" s="1"/>
      <c r="H10" s="1"/>
      <c r="I10" s="1"/>
      <c r="J10" s="1">
        <f t="shared" si="0"/>
        <v>0</v>
      </c>
      <c r="K10" s="1"/>
    </row>
    <row r="11" spans="1:17" ht="20.25" customHeight="1" x14ac:dyDescent="0.3">
      <c r="A11" s="1">
        <v>9</v>
      </c>
      <c r="B11" s="10">
        <v>46032</v>
      </c>
      <c r="C11" s="1" t="s">
        <v>97</v>
      </c>
      <c r="D11" s="1" t="s">
        <v>107</v>
      </c>
      <c r="E11" s="1">
        <v>3400</v>
      </c>
      <c r="F11" s="1"/>
      <c r="G11" s="1"/>
      <c r="H11" s="1"/>
      <c r="I11" s="1"/>
      <c r="J11" s="1">
        <f t="shared" si="0"/>
        <v>0</v>
      </c>
      <c r="K11" s="1"/>
    </row>
    <row r="12" spans="1:17" ht="20.25" customHeight="1" x14ac:dyDescent="0.3">
      <c r="A12" s="1">
        <v>10</v>
      </c>
      <c r="B12" s="10">
        <v>46033</v>
      </c>
      <c r="C12" s="1" t="s">
        <v>97</v>
      </c>
      <c r="D12" s="1" t="s">
        <v>107</v>
      </c>
      <c r="E12" s="1">
        <v>3400</v>
      </c>
      <c r="F12" s="1"/>
      <c r="G12" s="1"/>
      <c r="H12" s="1"/>
      <c r="I12" s="1"/>
      <c r="J12" s="1">
        <f t="shared" si="0"/>
        <v>0</v>
      </c>
      <c r="K12" s="1"/>
    </row>
    <row r="13" spans="1:17" ht="20.25" customHeight="1" x14ac:dyDescent="0.3">
      <c r="A13" s="1">
        <v>11</v>
      </c>
      <c r="B13" s="10">
        <v>46034</v>
      </c>
      <c r="C13" s="1" t="s">
        <v>97</v>
      </c>
      <c r="D13" s="1" t="s">
        <v>107</v>
      </c>
      <c r="E13" s="1">
        <v>3400</v>
      </c>
      <c r="F13" s="1"/>
      <c r="G13" s="1"/>
      <c r="H13" s="1"/>
      <c r="I13" s="1"/>
      <c r="J13" s="1">
        <f t="shared" si="0"/>
        <v>0</v>
      </c>
      <c r="K13" s="1"/>
    </row>
    <row r="14" spans="1:17" ht="20.25" customHeight="1" x14ac:dyDescent="0.3">
      <c r="A14" s="1">
        <v>12</v>
      </c>
      <c r="B14" s="10">
        <v>46035</v>
      </c>
      <c r="C14" s="1" t="s">
        <v>97</v>
      </c>
      <c r="D14" s="1" t="s">
        <v>107</v>
      </c>
      <c r="E14" s="1">
        <v>3400</v>
      </c>
      <c r="F14" s="1"/>
      <c r="G14" s="1"/>
      <c r="H14" s="1"/>
      <c r="I14" s="1"/>
      <c r="J14" s="1">
        <f t="shared" si="0"/>
        <v>0</v>
      </c>
      <c r="K14" s="1"/>
    </row>
    <row r="15" spans="1:17" ht="20.25" customHeight="1" x14ac:dyDescent="0.3">
      <c r="A15" s="1">
        <v>13</v>
      </c>
      <c r="B15" s="10">
        <v>46036</v>
      </c>
      <c r="C15" s="1" t="s">
        <v>97</v>
      </c>
      <c r="D15" s="1" t="s">
        <v>107</v>
      </c>
      <c r="E15" s="1">
        <v>3400</v>
      </c>
      <c r="F15" s="1"/>
      <c r="G15" s="1"/>
      <c r="H15" s="1"/>
      <c r="I15" s="1"/>
      <c r="J15" s="1">
        <f t="shared" si="0"/>
        <v>0</v>
      </c>
      <c r="K15" s="1"/>
    </row>
    <row r="16" spans="1:17" ht="20.25" customHeight="1" x14ac:dyDescent="0.3">
      <c r="A16" s="1">
        <v>14</v>
      </c>
      <c r="B16" s="10">
        <v>46037</v>
      </c>
      <c r="C16" s="1" t="s">
        <v>97</v>
      </c>
      <c r="D16" s="1" t="s">
        <v>107</v>
      </c>
      <c r="E16" s="1">
        <v>3400</v>
      </c>
      <c r="F16" s="1"/>
      <c r="G16" s="1"/>
      <c r="H16" s="1"/>
      <c r="I16" s="1"/>
      <c r="J16" s="1">
        <f t="shared" si="0"/>
        <v>0</v>
      </c>
      <c r="K16" s="1"/>
    </row>
    <row r="17" spans="1:11" ht="20.25" customHeight="1" x14ac:dyDescent="0.3">
      <c r="A17" s="1">
        <v>15</v>
      </c>
      <c r="B17" s="10">
        <v>46038</v>
      </c>
      <c r="C17" s="1" t="s">
        <v>97</v>
      </c>
      <c r="D17" s="1" t="s">
        <v>107</v>
      </c>
      <c r="E17" s="1">
        <v>3400</v>
      </c>
      <c r="F17" s="1"/>
      <c r="G17" s="1"/>
      <c r="H17" s="1"/>
      <c r="I17" s="1"/>
      <c r="J17" s="1">
        <f t="shared" si="0"/>
        <v>0</v>
      </c>
      <c r="K17" s="1"/>
    </row>
    <row r="18" spans="1:11" ht="20.25" customHeight="1" x14ac:dyDescent="0.3">
      <c r="A18" s="1">
        <v>16</v>
      </c>
      <c r="B18" s="10">
        <v>46039</v>
      </c>
      <c r="C18" s="1" t="s">
        <v>97</v>
      </c>
      <c r="D18" s="1" t="s">
        <v>107</v>
      </c>
      <c r="E18" s="1">
        <v>3400</v>
      </c>
      <c r="F18" s="1"/>
      <c r="G18" s="1"/>
      <c r="H18" s="1"/>
      <c r="I18" s="1"/>
      <c r="J18" s="1">
        <f t="shared" si="0"/>
        <v>0</v>
      </c>
      <c r="K18" s="1"/>
    </row>
    <row r="19" spans="1:11" ht="20.25" customHeight="1" x14ac:dyDescent="0.3">
      <c r="A19" s="1">
        <v>17</v>
      </c>
      <c r="B19" s="10">
        <v>46040</v>
      </c>
      <c r="C19" s="1" t="s">
        <v>97</v>
      </c>
      <c r="D19" s="1" t="s">
        <v>107</v>
      </c>
      <c r="E19" s="1">
        <v>3400</v>
      </c>
      <c r="F19" s="1"/>
      <c r="G19" s="1"/>
      <c r="H19" s="1"/>
      <c r="I19" s="1"/>
      <c r="J19" s="1">
        <f t="shared" si="0"/>
        <v>0</v>
      </c>
      <c r="K19" s="1"/>
    </row>
    <row r="20" spans="1:11" ht="20.25" customHeight="1" x14ac:dyDescent="0.3">
      <c r="A20" s="1">
        <v>18</v>
      </c>
      <c r="B20" s="10">
        <v>46041</v>
      </c>
      <c r="C20" s="1" t="s">
        <v>97</v>
      </c>
      <c r="D20" s="1" t="s">
        <v>107</v>
      </c>
      <c r="E20" s="1">
        <v>3400</v>
      </c>
      <c r="F20" s="1"/>
      <c r="G20" s="1"/>
      <c r="H20" s="1"/>
      <c r="I20" s="1"/>
      <c r="J20" s="1">
        <f t="shared" si="0"/>
        <v>0</v>
      </c>
      <c r="K20" s="1"/>
    </row>
    <row r="21" spans="1:11" ht="20.25" customHeight="1" x14ac:dyDescent="0.3">
      <c r="A21" s="1">
        <v>19</v>
      </c>
      <c r="B21" s="10">
        <v>46042</v>
      </c>
      <c r="C21" s="1" t="s">
        <v>97</v>
      </c>
      <c r="D21" s="1" t="s">
        <v>107</v>
      </c>
      <c r="E21" s="1">
        <v>3400</v>
      </c>
      <c r="F21" s="1"/>
      <c r="G21" s="1"/>
      <c r="H21" s="1"/>
      <c r="I21" s="1"/>
      <c r="J21" s="1">
        <f t="shared" si="0"/>
        <v>0</v>
      </c>
      <c r="K21" s="1"/>
    </row>
    <row r="22" spans="1:11" ht="20.25" customHeight="1" x14ac:dyDescent="0.3">
      <c r="A22" s="1">
        <v>20</v>
      </c>
      <c r="B22" s="10">
        <v>46043</v>
      </c>
      <c r="C22" s="1" t="s">
        <v>97</v>
      </c>
      <c r="D22" s="1" t="s">
        <v>107</v>
      </c>
      <c r="E22" s="1">
        <v>3400</v>
      </c>
      <c r="F22" s="1"/>
      <c r="G22" s="1"/>
      <c r="H22" s="1"/>
      <c r="I22" s="1"/>
      <c r="J22" s="1">
        <f t="shared" si="0"/>
        <v>0</v>
      </c>
      <c r="K22" s="1"/>
    </row>
    <row r="23" spans="1:11" ht="20.25" customHeight="1" x14ac:dyDescent="0.3">
      <c r="A23" s="1">
        <v>21</v>
      </c>
      <c r="B23" s="10">
        <v>46044</v>
      </c>
      <c r="C23" s="1" t="s">
        <v>97</v>
      </c>
      <c r="D23" s="1" t="s">
        <v>107</v>
      </c>
      <c r="E23" s="1">
        <v>3400</v>
      </c>
      <c r="F23" s="1"/>
      <c r="G23" s="1"/>
      <c r="H23" s="1"/>
      <c r="I23" s="1"/>
      <c r="J23" s="1">
        <f t="shared" si="0"/>
        <v>0</v>
      </c>
      <c r="K23" s="1"/>
    </row>
    <row r="24" spans="1:11" ht="20.25" customHeight="1" x14ac:dyDescent="0.3">
      <c r="A24" s="1">
        <v>22</v>
      </c>
      <c r="B24" s="10">
        <v>46045</v>
      </c>
      <c r="C24" s="1" t="s">
        <v>97</v>
      </c>
      <c r="D24" s="1" t="s">
        <v>107</v>
      </c>
      <c r="E24" s="1">
        <v>3400</v>
      </c>
      <c r="F24" s="1"/>
      <c r="G24" s="1"/>
      <c r="H24" s="1"/>
      <c r="I24" s="1"/>
      <c r="J24" s="1">
        <f t="shared" si="0"/>
        <v>0</v>
      </c>
      <c r="K24" s="1"/>
    </row>
    <row r="25" spans="1:11" ht="20.25" customHeight="1" x14ac:dyDescent="0.3">
      <c r="A25" s="1">
        <v>23</v>
      </c>
      <c r="B25" s="10">
        <v>46046</v>
      </c>
      <c r="C25" s="1" t="s">
        <v>97</v>
      </c>
      <c r="D25" s="1" t="s">
        <v>107</v>
      </c>
      <c r="E25" s="1">
        <v>3400</v>
      </c>
      <c r="F25" s="1"/>
      <c r="G25" s="1"/>
      <c r="H25" s="1"/>
      <c r="I25" s="1"/>
      <c r="J25" s="1">
        <f t="shared" si="0"/>
        <v>0</v>
      </c>
      <c r="K25" s="1"/>
    </row>
    <row r="26" spans="1:11" ht="20.25" customHeight="1" x14ac:dyDescent="0.3">
      <c r="A26" s="1">
        <v>24</v>
      </c>
      <c r="B26" s="10">
        <v>46047</v>
      </c>
      <c r="C26" s="1" t="s">
        <v>97</v>
      </c>
      <c r="D26" s="1" t="s">
        <v>107</v>
      </c>
      <c r="E26" s="1">
        <v>3400</v>
      </c>
      <c r="F26" s="1"/>
      <c r="G26" s="1"/>
      <c r="H26" s="1"/>
      <c r="I26" s="1"/>
      <c r="J26" s="1">
        <f t="shared" si="0"/>
        <v>0</v>
      </c>
      <c r="K26" s="1"/>
    </row>
    <row r="27" spans="1:11" ht="20.25" customHeight="1" x14ac:dyDescent="0.3">
      <c r="A27" s="1">
        <v>25</v>
      </c>
      <c r="B27" s="10">
        <v>46048</v>
      </c>
      <c r="C27" s="1" t="s">
        <v>97</v>
      </c>
      <c r="D27" s="1" t="s">
        <v>107</v>
      </c>
      <c r="E27" s="1">
        <v>3400</v>
      </c>
      <c r="F27" s="1"/>
      <c r="G27" s="1"/>
      <c r="H27" s="1"/>
      <c r="I27" s="1"/>
      <c r="J27" s="1">
        <f t="shared" si="0"/>
        <v>0</v>
      </c>
      <c r="K27" s="1"/>
    </row>
    <row r="28" spans="1:11" ht="20.25" customHeight="1" x14ac:dyDescent="0.3">
      <c r="A28" s="1">
        <v>26</v>
      </c>
      <c r="B28" s="10">
        <v>46049</v>
      </c>
      <c r="C28" s="1" t="s">
        <v>97</v>
      </c>
      <c r="D28" s="1" t="s">
        <v>107</v>
      </c>
      <c r="E28" s="1">
        <v>3400</v>
      </c>
      <c r="F28" s="1"/>
      <c r="G28" s="1"/>
      <c r="H28" s="1"/>
      <c r="I28" s="1"/>
      <c r="J28" s="1">
        <f t="shared" si="0"/>
        <v>0</v>
      </c>
      <c r="K28" s="1"/>
    </row>
    <row r="29" spans="1:11" ht="20.25" customHeight="1" x14ac:dyDescent="0.3">
      <c r="A29" s="1">
        <v>27</v>
      </c>
      <c r="B29" s="10">
        <v>46050</v>
      </c>
      <c r="C29" s="1" t="s">
        <v>97</v>
      </c>
      <c r="D29" s="1" t="s">
        <v>107</v>
      </c>
      <c r="E29" s="1">
        <v>3400</v>
      </c>
      <c r="F29" s="1"/>
      <c r="G29" s="1"/>
      <c r="H29" s="1"/>
      <c r="I29" s="1"/>
      <c r="J29" s="1">
        <f t="shared" si="0"/>
        <v>0</v>
      </c>
      <c r="K29" s="1"/>
    </row>
    <row r="30" spans="1:11" ht="20.25" customHeight="1" x14ac:dyDescent="0.3">
      <c r="A30" s="1">
        <v>28</v>
      </c>
      <c r="B30" s="10">
        <v>46051</v>
      </c>
      <c r="C30" s="1" t="s">
        <v>97</v>
      </c>
      <c r="D30" s="1" t="s">
        <v>107</v>
      </c>
      <c r="E30" s="1">
        <v>3400</v>
      </c>
      <c r="F30" s="1"/>
      <c r="G30" s="1"/>
      <c r="H30" s="1"/>
      <c r="I30" s="1"/>
      <c r="J30" s="1">
        <f t="shared" si="0"/>
        <v>0</v>
      </c>
      <c r="K30" s="1"/>
    </row>
    <row r="31" spans="1:11" ht="20.25" customHeight="1" x14ac:dyDescent="0.3">
      <c r="A31" s="1">
        <v>29</v>
      </c>
      <c r="B31" s="10">
        <v>46052</v>
      </c>
      <c r="C31" s="1" t="s">
        <v>97</v>
      </c>
      <c r="D31" s="1" t="s">
        <v>107</v>
      </c>
      <c r="E31" s="1">
        <v>3400</v>
      </c>
      <c r="F31" s="1"/>
      <c r="G31" s="1"/>
      <c r="H31" s="1"/>
      <c r="I31" s="1"/>
      <c r="J31" s="1">
        <f t="shared" si="0"/>
        <v>0</v>
      </c>
      <c r="K31" s="1"/>
    </row>
    <row r="32" spans="1:11" ht="20.25" customHeight="1" x14ac:dyDescent="0.3">
      <c r="A32" s="1">
        <v>30</v>
      </c>
      <c r="B32" s="10">
        <v>46053</v>
      </c>
      <c r="C32" s="1" t="s">
        <v>97</v>
      </c>
      <c r="D32" s="1" t="s">
        <v>107</v>
      </c>
      <c r="E32" s="1">
        <v>3400</v>
      </c>
      <c r="F32" s="1"/>
      <c r="G32" s="1"/>
      <c r="H32" s="1"/>
      <c r="I32" s="1"/>
      <c r="J32" s="1">
        <f t="shared" si="0"/>
        <v>0</v>
      </c>
      <c r="K32" s="1"/>
    </row>
    <row r="33" spans="1:11" ht="20.25" customHeight="1" x14ac:dyDescent="0.3">
      <c r="A33" s="1">
        <v>31</v>
      </c>
      <c r="B33" s="10">
        <v>46054</v>
      </c>
      <c r="C33" s="1" t="s">
        <v>97</v>
      </c>
      <c r="D33" s="1" t="s">
        <v>107</v>
      </c>
      <c r="E33" s="1">
        <v>3400</v>
      </c>
      <c r="F33" s="1"/>
      <c r="G33" s="1"/>
      <c r="H33" s="1"/>
      <c r="I33" s="1"/>
      <c r="J33" s="1">
        <f t="shared" si="0"/>
        <v>0</v>
      </c>
      <c r="K33" s="1"/>
    </row>
    <row r="34" spans="1:11" ht="20.25" customHeight="1" x14ac:dyDescent="0.3">
      <c r="A34" s="1">
        <v>32</v>
      </c>
      <c r="B34" s="10">
        <v>46055</v>
      </c>
      <c r="C34" s="1" t="s">
        <v>97</v>
      </c>
      <c r="D34" s="1" t="s">
        <v>107</v>
      </c>
      <c r="E34" s="1">
        <v>3400</v>
      </c>
      <c r="F34" s="1"/>
      <c r="G34" s="1"/>
      <c r="H34" s="1"/>
      <c r="I34" s="1"/>
      <c r="J34" s="1">
        <f t="shared" si="0"/>
        <v>0</v>
      </c>
      <c r="K34" s="1"/>
    </row>
    <row r="35" spans="1:11" ht="20.25" customHeight="1" x14ac:dyDescent="0.3">
      <c r="A35" s="1">
        <v>33</v>
      </c>
      <c r="B35" s="10">
        <v>46056</v>
      </c>
      <c r="C35" s="1" t="s">
        <v>97</v>
      </c>
      <c r="D35" s="1" t="s">
        <v>107</v>
      </c>
      <c r="E35" s="1">
        <v>3400</v>
      </c>
      <c r="F35" s="1"/>
      <c r="G35" s="1"/>
      <c r="H35" s="1"/>
      <c r="I35" s="1"/>
      <c r="J35" s="1">
        <f t="shared" si="0"/>
        <v>0</v>
      </c>
      <c r="K35" s="1"/>
    </row>
    <row r="36" spans="1:11" ht="20.25" customHeight="1" x14ac:dyDescent="0.3">
      <c r="A36" s="1">
        <v>34</v>
      </c>
      <c r="B36" s="10">
        <v>46057</v>
      </c>
      <c r="C36" s="1" t="s">
        <v>97</v>
      </c>
      <c r="D36" s="1" t="s">
        <v>107</v>
      </c>
      <c r="E36" s="1">
        <v>3400</v>
      </c>
      <c r="F36" s="1"/>
      <c r="G36" s="1"/>
      <c r="H36" s="1"/>
      <c r="I36" s="1"/>
      <c r="J36" s="1">
        <f t="shared" si="0"/>
        <v>0</v>
      </c>
      <c r="K36" s="1"/>
    </row>
    <row r="37" spans="1:11" ht="20.25" customHeight="1" x14ac:dyDescent="0.3">
      <c r="A37" s="1">
        <v>35</v>
      </c>
      <c r="B37" s="10">
        <v>46058</v>
      </c>
      <c r="C37" s="1" t="s">
        <v>97</v>
      </c>
      <c r="D37" s="1" t="s">
        <v>107</v>
      </c>
      <c r="E37" s="1">
        <v>3400</v>
      </c>
      <c r="F37" s="1"/>
      <c r="G37" s="1"/>
      <c r="H37" s="1"/>
      <c r="I37" s="1"/>
      <c r="J37" s="1">
        <f t="shared" si="0"/>
        <v>0</v>
      </c>
      <c r="K37" s="1"/>
    </row>
    <row r="38" spans="1:11" ht="20.25" customHeight="1" x14ac:dyDescent="0.3">
      <c r="A38" s="1">
        <v>36</v>
      </c>
      <c r="B38" s="10">
        <v>46059</v>
      </c>
      <c r="C38" s="1" t="s">
        <v>97</v>
      </c>
      <c r="D38" s="1" t="s">
        <v>107</v>
      </c>
      <c r="E38" s="1">
        <v>3400</v>
      </c>
      <c r="F38" s="1"/>
      <c r="G38" s="1"/>
      <c r="H38" s="1"/>
      <c r="I38" s="1"/>
      <c r="J38" s="1">
        <f t="shared" si="0"/>
        <v>0</v>
      </c>
      <c r="K38" s="1"/>
    </row>
    <row r="39" spans="1:11" ht="20.25" customHeight="1" x14ac:dyDescent="0.3">
      <c r="A39" s="1">
        <v>37</v>
      </c>
      <c r="B39" s="10">
        <v>46060</v>
      </c>
      <c r="C39" s="1" t="s">
        <v>97</v>
      </c>
      <c r="D39" s="1" t="s">
        <v>107</v>
      </c>
      <c r="E39" s="1">
        <v>3400</v>
      </c>
      <c r="F39" s="1"/>
      <c r="G39" s="1"/>
      <c r="H39" s="1"/>
      <c r="I39" s="1"/>
      <c r="J39" s="1">
        <f t="shared" si="0"/>
        <v>0</v>
      </c>
      <c r="K39" s="1"/>
    </row>
    <row r="40" spans="1:11" ht="20.25" customHeight="1" x14ac:dyDescent="0.3">
      <c r="A40" s="1">
        <v>38</v>
      </c>
      <c r="B40" s="10">
        <v>46061</v>
      </c>
      <c r="C40" s="1" t="s">
        <v>97</v>
      </c>
      <c r="D40" s="1" t="s">
        <v>107</v>
      </c>
      <c r="E40" s="1">
        <v>3400</v>
      </c>
      <c r="F40" s="1"/>
      <c r="G40" s="1"/>
      <c r="H40" s="1"/>
      <c r="I40" s="1"/>
      <c r="J40" s="1">
        <f t="shared" si="0"/>
        <v>0</v>
      </c>
      <c r="K40" s="1"/>
    </row>
    <row r="41" spans="1:11" ht="20.25" customHeight="1" x14ac:dyDescent="0.3">
      <c r="A41" s="1">
        <v>39</v>
      </c>
      <c r="B41" s="10">
        <v>46062</v>
      </c>
      <c r="C41" s="1" t="s">
        <v>97</v>
      </c>
      <c r="D41" s="1" t="s">
        <v>107</v>
      </c>
      <c r="E41" s="1">
        <v>3400</v>
      </c>
      <c r="F41" s="1"/>
      <c r="G41" s="1"/>
      <c r="H41" s="1"/>
      <c r="I41" s="1"/>
      <c r="J41" s="1">
        <f t="shared" si="0"/>
        <v>0</v>
      </c>
      <c r="K41" s="1"/>
    </row>
    <row r="42" spans="1:11" ht="20.25" customHeight="1" x14ac:dyDescent="0.3">
      <c r="A42" s="1">
        <v>40</v>
      </c>
      <c r="B42" s="10">
        <v>46063</v>
      </c>
      <c r="C42" s="1" t="s">
        <v>97</v>
      </c>
      <c r="D42" s="1" t="s">
        <v>107</v>
      </c>
      <c r="E42" s="1">
        <v>3400</v>
      </c>
      <c r="F42" s="1"/>
      <c r="G42" s="1"/>
      <c r="H42" s="1"/>
      <c r="I42" s="1"/>
      <c r="J42" s="1">
        <f t="shared" si="0"/>
        <v>0</v>
      </c>
      <c r="K42" s="1"/>
    </row>
    <row r="43" spans="1:11" ht="20.25" customHeight="1" x14ac:dyDescent="0.3">
      <c r="A43" s="1">
        <v>41</v>
      </c>
      <c r="B43" s="10">
        <v>46064</v>
      </c>
      <c r="C43" s="1" t="s">
        <v>97</v>
      </c>
      <c r="D43" s="1" t="s">
        <v>107</v>
      </c>
      <c r="E43" s="1">
        <v>3400</v>
      </c>
      <c r="F43" s="1"/>
      <c r="G43" s="1"/>
      <c r="H43" s="1"/>
      <c r="I43" s="1"/>
      <c r="J43" s="1">
        <f t="shared" si="0"/>
        <v>0</v>
      </c>
      <c r="K43" s="1"/>
    </row>
    <row r="44" spans="1:11" ht="20.25" customHeight="1" x14ac:dyDescent="0.3">
      <c r="A44" s="1">
        <v>42</v>
      </c>
      <c r="B44" s="10">
        <v>46065</v>
      </c>
      <c r="C44" s="1" t="s">
        <v>97</v>
      </c>
      <c r="D44" s="1" t="s">
        <v>107</v>
      </c>
      <c r="E44" s="1">
        <v>3400</v>
      </c>
      <c r="F44" s="1"/>
      <c r="G44" s="1"/>
      <c r="H44" s="1"/>
      <c r="I44" s="1"/>
      <c r="J44" s="1">
        <f t="shared" si="0"/>
        <v>0</v>
      </c>
      <c r="K44" s="1"/>
    </row>
    <row r="45" spans="1:11" ht="20.25" customHeight="1" x14ac:dyDescent="0.3">
      <c r="A45" s="1">
        <v>43</v>
      </c>
      <c r="B45" s="10">
        <v>46066</v>
      </c>
      <c r="C45" s="1" t="s">
        <v>97</v>
      </c>
      <c r="D45" s="1" t="s">
        <v>107</v>
      </c>
      <c r="E45" s="1">
        <v>3400</v>
      </c>
      <c r="F45" s="1"/>
      <c r="G45" s="1"/>
      <c r="H45" s="1"/>
      <c r="I45" s="1"/>
      <c r="J45" s="1">
        <f t="shared" si="0"/>
        <v>0</v>
      </c>
      <c r="K45" s="1"/>
    </row>
    <row r="46" spans="1:11" ht="20.25" customHeight="1" x14ac:dyDescent="0.3">
      <c r="A46" s="1">
        <v>44</v>
      </c>
      <c r="B46" s="10">
        <v>46067</v>
      </c>
      <c r="C46" s="1" t="s">
        <v>97</v>
      </c>
      <c r="D46" s="1" t="s">
        <v>107</v>
      </c>
      <c r="E46" s="1">
        <v>3400</v>
      </c>
      <c r="F46" s="1"/>
      <c r="G46" s="1"/>
      <c r="H46" s="1"/>
      <c r="I46" s="1"/>
      <c r="J46" s="1">
        <f t="shared" si="0"/>
        <v>0</v>
      </c>
      <c r="K46" s="1"/>
    </row>
    <row r="47" spans="1:11" ht="20.25" customHeight="1" x14ac:dyDescent="0.3">
      <c r="A47" s="1">
        <v>45</v>
      </c>
      <c r="B47" s="10">
        <v>46068</v>
      </c>
      <c r="C47" s="1" t="s">
        <v>97</v>
      </c>
      <c r="D47" s="1" t="s">
        <v>107</v>
      </c>
      <c r="E47" s="1">
        <v>3400</v>
      </c>
      <c r="F47" s="1"/>
      <c r="G47" s="1"/>
      <c r="H47" s="1"/>
      <c r="I47" s="1"/>
      <c r="J47" s="1">
        <f t="shared" si="0"/>
        <v>0</v>
      </c>
      <c r="K47" s="1"/>
    </row>
    <row r="48" spans="1:11" ht="20.25" customHeight="1" x14ac:dyDescent="0.3">
      <c r="A48" s="1">
        <v>46</v>
      </c>
      <c r="B48" s="10">
        <v>46069</v>
      </c>
      <c r="C48" s="1" t="s">
        <v>97</v>
      </c>
      <c r="D48" s="1" t="s">
        <v>107</v>
      </c>
      <c r="E48" s="1">
        <v>3400</v>
      </c>
      <c r="F48" s="1"/>
      <c r="G48" s="1"/>
      <c r="H48" s="1"/>
      <c r="I48" s="1"/>
      <c r="J48" s="1">
        <f t="shared" si="0"/>
        <v>0</v>
      </c>
      <c r="K48" s="1"/>
    </row>
    <row r="49" spans="1:11" ht="20.25" customHeight="1" x14ac:dyDescent="0.3">
      <c r="A49" s="1">
        <v>47</v>
      </c>
      <c r="B49" s="10">
        <v>46070</v>
      </c>
      <c r="C49" s="1" t="s">
        <v>97</v>
      </c>
      <c r="D49" s="1" t="s">
        <v>107</v>
      </c>
      <c r="E49" s="1">
        <v>3400</v>
      </c>
      <c r="F49" s="1"/>
      <c r="G49" s="1"/>
      <c r="H49" s="1"/>
      <c r="I49" s="1"/>
      <c r="J49" s="1">
        <f t="shared" si="0"/>
        <v>0</v>
      </c>
      <c r="K49" s="1"/>
    </row>
    <row r="50" spans="1:11" ht="20.25" customHeight="1" x14ac:dyDescent="0.3">
      <c r="A50" s="1">
        <v>48</v>
      </c>
      <c r="B50" s="10">
        <v>46071</v>
      </c>
      <c r="C50" s="1" t="s">
        <v>97</v>
      </c>
      <c r="D50" s="1" t="s">
        <v>107</v>
      </c>
      <c r="E50" s="1">
        <v>3400</v>
      </c>
      <c r="F50" s="1"/>
      <c r="G50" s="1"/>
      <c r="H50" s="1"/>
      <c r="I50" s="1"/>
      <c r="J50" s="1">
        <f t="shared" si="0"/>
        <v>0</v>
      </c>
      <c r="K50" s="1"/>
    </row>
    <row r="51" spans="1:11" ht="20.25" customHeight="1" x14ac:dyDescent="0.3">
      <c r="A51" s="1">
        <v>49</v>
      </c>
      <c r="B51" s="10">
        <v>46072</v>
      </c>
      <c r="C51" s="1" t="s">
        <v>97</v>
      </c>
      <c r="D51" s="1" t="s">
        <v>107</v>
      </c>
      <c r="E51" s="1">
        <v>3400</v>
      </c>
      <c r="F51" s="1"/>
      <c r="G51" s="1"/>
      <c r="H51" s="1"/>
      <c r="I51" s="1"/>
      <c r="J51" s="1">
        <f t="shared" si="0"/>
        <v>0</v>
      </c>
      <c r="K51" s="1"/>
    </row>
    <row r="52" spans="1:11" ht="20.25" customHeight="1" x14ac:dyDescent="0.3">
      <c r="A52" s="1">
        <v>50</v>
      </c>
      <c r="B52" s="10">
        <v>46073</v>
      </c>
      <c r="C52" s="1" t="s">
        <v>97</v>
      </c>
      <c r="D52" s="1" t="s">
        <v>107</v>
      </c>
      <c r="E52" s="1">
        <v>3400</v>
      </c>
      <c r="F52" s="1"/>
      <c r="G52" s="1"/>
      <c r="H52" s="1"/>
      <c r="I52" s="1"/>
      <c r="J52" s="1">
        <f t="shared" si="0"/>
        <v>0</v>
      </c>
      <c r="K52" s="1"/>
    </row>
    <row r="53" spans="1:11" ht="20.25" customHeight="1" x14ac:dyDescent="0.3">
      <c r="A53" s="1">
        <v>51</v>
      </c>
      <c r="B53" s="10">
        <v>46074</v>
      </c>
      <c r="C53" s="1" t="s">
        <v>97</v>
      </c>
      <c r="D53" s="1" t="s">
        <v>107</v>
      </c>
      <c r="E53" s="1">
        <v>3400</v>
      </c>
      <c r="F53" s="1"/>
      <c r="G53" s="1"/>
      <c r="H53" s="1"/>
      <c r="I53" s="1"/>
      <c r="J53" s="1">
        <f t="shared" si="0"/>
        <v>0</v>
      </c>
      <c r="K53" s="1"/>
    </row>
    <row r="54" spans="1:11" ht="20.25" customHeight="1" x14ac:dyDescent="0.3">
      <c r="A54" s="1">
        <v>52</v>
      </c>
      <c r="B54" s="10">
        <v>46075</v>
      </c>
      <c r="C54" s="1" t="s">
        <v>97</v>
      </c>
      <c r="D54" s="1" t="s">
        <v>107</v>
      </c>
      <c r="E54" s="1">
        <v>3400</v>
      </c>
      <c r="F54" s="1"/>
      <c r="G54" s="1"/>
      <c r="H54" s="1"/>
      <c r="I54" s="1"/>
      <c r="J54" s="1">
        <f t="shared" si="0"/>
        <v>0</v>
      </c>
      <c r="K54" s="1"/>
    </row>
    <row r="55" spans="1:11" ht="20.25" customHeight="1" x14ac:dyDescent="0.3">
      <c r="A55" s="1">
        <v>53</v>
      </c>
      <c r="B55" s="10">
        <v>46076</v>
      </c>
      <c r="C55" s="1" t="s">
        <v>97</v>
      </c>
      <c r="D55" s="1" t="s">
        <v>107</v>
      </c>
      <c r="E55" s="1">
        <v>3400</v>
      </c>
      <c r="F55" s="1"/>
      <c r="G55" s="1"/>
      <c r="H55" s="1"/>
      <c r="I55" s="1"/>
      <c r="J55" s="1">
        <f t="shared" si="0"/>
        <v>0</v>
      </c>
      <c r="K55" s="1"/>
    </row>
    <row r="56" spans="1:11" ht="20.25" customHeight="1" x14ac:dyDescent="0.3">
      <c r="A56" s="1">
        <v>54</v>
      </c>
      <c r="B56" s="10">
        <v>46077</v>
      </c>
      <c r="C56" s="1" t="s">
        <v>97</v>
      </c>
      <c r="D56" s="1" t="s">
        <v>107</v>
      </c>
      <c r="E56" s="1">
        <v>3400</v>
      </c>
      <c r="F56" s="1"/>
      <c r="G56" s="1"/>
      <c r="H56" s="1"/>
      <c r="I56" s="1"/>
      <c r="J56" s="1">
        <f t="shared" si="0"/>
        <v>0</v>
      </c>
      <c r="K56" s="1"/>
    </row>
    <row r="57" spans="1:11" ht="20.25" customHeight="1" x14ac:dyDescent="0.3">
      <c r="A57" s="1">
        <v>55</v>
      </c>
      <c r="B57" s="10">
        <v>46078</v>
      </c>
      <c r="C57" s="1" t="s">
        <v>97</v>
      </c>
      <c r="D57" s="1" t="s">
        <v>107</v>
      </c>
      <c r="E57" s="1">
        <v>3400</v>
      </c>
      <c r="F57" s="1"/>
      <c r="G57" s="1"/>
      <c r="H57" s="1"/>
      <c r="I57" s="1"/>
      <c r="J57" s="1">
        <f t="shared" si="0"/>
        <v>0</v>
      </c>
      <c r="K57" s="1"/>
    </row>
    <row r="58" spans="1:11" ht="20.25" customHeight="1" x14ac:dyDescent="0.3">
      <c r="A58" s="1">
        <v>56</v>
      </c>
      <c r="B58" s="10">
        <v>46079</v>
      </c>
      <c r="C58" s="1" t="s">
        <v>97</v>
      </c>
      <c r="D58" s="1" t="s">
        <v>107</v>
      </c>
      <c r="E58" s="1">
        <v>3400</v>
      </c>
      <c r="F58" s="1"/>
      <c r="G58" s="1"/>
      <c r="H58" s="1"/>
      <c r="I58" s="1"/>
      <c r="J58" s="1">
        <f t="shared" si="0"/>
        <v>0</v>
      </c>
      <c r="K58" s="1"/>
    </row>
    <row r="59" spans="1:11" ht="20.25" customHeight="1" x14ac:dyDescent="0.3">
      <c r="A59" s="1">
        <v>57</v>
      </c>
      <c r="B59" s="10">
        <v>46080</v>
      </c>
      <c r="C59" s="1" t="s">
        <v>97</v>
      </c>
      <c r="D59" s="1" t="s">
        <v>107</v>
      </c>
      <c r="E59" s="1">
        <v>3400</v>
      </c>
      <c r="F59" s="1"/>
      <c r="G59" s="1"/>
      <c r="H59" s="1"/>
      <c r="I59" s="1"/>
      <c r="J59" s="1">
        <f t="shared" si="0"/>
        <v>0</v>
      </c>
      <c r="K59" s="1"/>
    </row>
    <row r="60" spans="1:11" ht="20.25" customHeight="1" x14ac:dyDescent="0.3">
      <c r="A60" s="1">
        <v>58</v>
      </c>
      <c r="B60" s="10">
        <v>46081</v>
      </c>
      <c r="C60" s="1" t="s">
        <v>97</v>
      </c>
      <c r="D60" s="1" t="s">
        <v>107</v>
      </c>
      <c r="E60" s="1">
        <v>3400</v>
      </c>
      <c r="F60" s="1"/>
      <c r="G60" s="1"/>
      <c r="H60" s="1"/>
      <c r="I60" s="1"/>
      <c r="J60" s="1">
        <f t="shared" si="0"/>
        <v>0</v>
      </c>
      <c r="K60" s="1"/>
    </row>
    <row r="61" spans="1:11" ht="20.25" customHeight="1" x14ac:dyDescent="0.3">
      <c r="A61" s="1">
        <v>59</v>
      </c>
      <c r="B61" s="10">
        <v>46082</v>
      </c>
      <c r="C61" s="1" t="s">
        <v>97</v>
      </c>
      <c r="D61" s="1" t="s">
        <v>107</v>
      </c>
      <c r="E61" s="1">
        <v>3400</v>
      </c>
      <c r="F61" s="1"/>
      <c r="G61" s="1"/>
      <c r="H61" s="1"/>
      <c r="I61" s="1"/>
      <c r="J61" s="1">
        <f t="shared" si="0"/>
        <v>0</v>
      </c>
      <c r="K61" s="1"/>
    </row>
    <row r="62" spans="1:11" ht="20.25" customHeight="1" x14ac:dyDescent="0.3">
      <c r="A62" s="1">
        <v>60</v>
      </c>
      <c r="B62" s="10">
        <v>46083</v>
      </c>
      <c r="C62" s="1" t="s">
        <v>97</v>
      </c>
      <c r="D62" s="1" t="s">
        <v>107</v>
      </c>
      <c r="E62" s="1">
        <v>3400</v>
      </c>
      <c r="F62" s="1"/>
      <c r="G62" s="1"/>
      <c r="H62" s="1"/>
      <c r="I62" s="1"/>
      <c r="J62" s="1">
        <f t="shared" si="0"/>
        <v>0</v>
      </c>
      <c r="K62" s="1"/>
    </row>
    <row r="63" spans="1:11" ht="20.25" customHeight="1" x14ac:dyDescent="0.3">
      <c r="A63" s="1">
        <v>61</v>
      </c>
      <c r="B63" s="10">
        <v>46084</v>
      </c>
      <c r="C63" s="1" t="s">
        <v>97</v>
      </c>
      <c r="D63" s="1" t="s">
        <v>107</v>
      </c>
      <c r="E63" s="1">
        <v>3400</v>
      </c>
      <c r="F63" s="1"/>
      <c r="G63" s="1"/>
      <c r="H63" s="1"/>
      <c r="I63" s="1"/>
      <c r="J63" s="1">
        <f t="shared" si="0"/>
        <v>0</v>
      </c>
      <c r="K63" s="1"/>
    </row>
    <row r="64" spans="1:11" ht="20.25" customHeight="1" x14ac:dyDescent="0.3">
      <c r="A64" s="1">
        <v>62</v>
      </c>
      <c r="B64" s="10">
        <v>46085</v>
      </c>
      <c r="C64" s="1" t="s">
        <v>97</v>
      </c>
      <c r="D64" s="1" t="s">
        <v>107</v>
      </c>
      <c r="E64" s="1">
        <v>3400</v>
      </c>
      <c r="F64" s="1"/>
      <c r="G64" s="1"/>
      <c r="H64" s="1"/>
      <c r="I64" s="1"/>
      <c r="J64" s="1">
        <f t="shared" si="0"/>
        <v>0</v>
      </c>
      <c r="K64" s="1"/>
    </row>
    <row r="65" spans="1:11" ht="20.25" customHeight="1" x14ac:dyDescent="0.3">
      <c r="A65" s="1">
        <v>63</v>
      </c>
      <c r="B65" s="10">
        <v>46086</v>
      </c>
      <c r="C65" s="1" t="s">
        <v>97</v>
      </c>
      <c r="D65" s="1" t="s">
        <v>107</v>
      </c>
      <c r="E65" s="1">
        <v>3400</v>
      </c>
      <c r="F65" s="1"/>
      <c r="G65" s="1"/>
      <c r="H65" s="1"/>
      <c r="I65" s="1"/>
      <c r="J65" s="1">
        <f t="shared" si="0"/>
        <v>0</v>
      </c>
      <c r="K65" s="1"/>
    </row>
    <row r="66" spans="1:11" ht="20.25" customHeight="1" x14ac:dyDescent="0.3">
      <c r="A66" s="1">
        <v>64</v>
      </c>
      <c r="B66" s="10">
        <v>46087</v>
      </c>
      <c r="C66" s="1" t="s">
        <v>97</v>
      </c>
      <c r="D66" s="1" t="s">
        <v>107</v>
      </c>
      <c r="E66" s="1">
        <v>3400</v>
      </c>
      <c r="F66" s="1"/>
      <c r="G66" s="1"/>
      <c r="H66" s="1"/>
      <c r="I66" s="1"/>
      <c r="J66" s="1">
        <f t="shared" si="0"/>
        <v>0</v>
      </c>
      <c r="K66" s="1"/>
    </row>
    <row r="67" spans="1:11" ht="20.25" customHeight="1" x14ac:dyDescent="0.3">
      <c r="A67" s="1">
        <v>65</v>
      </c>
      <c r="B67" s="10">
        <v>46088</v>
      </c>
      <c r="C67" s="1" t="s">
        <v>97</v>
      </c>
      <c r="D67" s="1" t="s">
        <v>107</v>
      </c>
      <c r="E67" s="1">
        <v>3400</v>
      </c>
      <c r="F67" s="1"/>
      <c r="G67" s="1"/>
      <c r="H67" s="1"/>
      <c r="I67" s="1"/>
      <c r="J67" s="1">
        <f t="shared" si="0"/>
        <v>0</v>
      </c>
      <c r="K67" s="1"/>
    </row>
    <row r="68" spans="1:11" ht="20.25" customHeight="1" x14ac:dyDescent="0.3">
      <c r="A68" s="1">
        <v>66</v>
      </c>
      <c r="B68" s="10">
        <v>46089</v>
      </c>
      <c r="C68" s="1" t="s">
        <v>97</v>
      </c>
      <c r="D68" s="1" t="s">
        <v>107</v>
      </c>
      <c r="E68" s="1">
        <v>3400</v>
      </c>
      <c r="F68" s="1"/>
      <c r="G68" s="1"/>
      <c r="H68" s="1"/>
      <c r="I68" s="1"/>
      <c r="J68" s="1">
        <f t="shared" ref="J68:J131" si="1">E68*F68-G68-H68+I68</f>
        <v>0</v>
      </c>
      <c r="K68" s="1"/>
    </row>
    <row r="69" spans="1:11" ht="20.25" customHeight="1" x14ac:dyDescent="0.3">
      <c r="A69" s="1">
        <v>67</v>
      </c>
      <c r="B69" s="10">
        <v>46090</v>
      </c>
      <c r="C69" s="1" t="s">
        <v>97</v>
      </c>
      <c r="D69" s="1" t="s">
        <v>107</v>
      </c>
      <c r="E69" s="1">
        <v>3400</v>
      </c>
      <c r="F69" s="1"/>
      <c r="G69" s="1"/>
      <c r="H69" s="1"/>
      <c r="I69" s="1"/>
      <c r="J69" s="1">
        <f t="shared" si="1"/>
        <v>0</v>
      </c>
      <c r="K69" s="1"/>
    </row>
    <row r="70" spans="1:11" ht="20.25" customHeight="1" x14ac:dyDescent="0.3">
      <c r="A70" s="1">
        <v>68</v>
      </c>
      <c r="B70" s="10">
        <v>46091</v>
      </c>
      <c r="C70" s="1" t="s">
        <v>97</v>
      </c>
      <c r="D70" s="1" t="s">
        <v>107</v>
      </c>
      <c r="E70" s="1">
        <v>3400</v>
      </c>
      <c r="F70" s="1"/>
      <c r="G70" s="1"/>
      <c r="H70" s="1"/>
      <c r="I70" s="1"/>
      <c r="J70" s="1">
        <f t="shared" si="1"/>
        <v>0</v>
      </c>
      <c r="K70" s="1"/>
    </row>
    <row r="71" spans="1:11" ht="20.25" customHeight="1" x14ac:dyDescent="0.3">
      <c r="A71" s="1">
        <v>69</v>
      </c>
      <c r="B71" s="10">
        <v>46092</v>
      </c>
      <c r="C71" s="1" t="s">
        <v>97</v>
      </c>
      <c r="D71" s="1" t="s">
        <v>107</v>
      </c>
      <c r="E71" s="1">
        <v>3400</v>
      </c>
      <c r="F71" s="1"/>
      <c r="G71" s="1"/>
      <c r="H71" s="1"/>
      <c r="I71" s="1"/>
      <c r="J71" s="1">
        <f t="shared" si="1"/>
        <v>0</v>
      </c>
      <c r="K71" s="1"/>
    </row>
    <row r="72" spans="1:11" ht="20.25" customHeight="1" x14ac:dyDescent="0.3">
      <c r="A72" s="1">
        <v>70</v>
      </c>
      <c r="B72" s="10">
        <v>46093</v>
      </c>
      <c r="C72" s="1" t="s">
        <v>97</v>
      </c>
      <c r="D72" s="1" t="s">
        <v>107</v>
      </c>
      <c r="E72" s="1">
        <v>3400</v>
      </c>
      <c r="F72" s="1"/>
      <c r="G72" s="1"/>
      <c r="H72" s="1"/>
      <c r="I72" s="1"/>
      <c r="J72" s="1">
        <f t="shared" si="1"/>
        <v>0</v>
      </c>
      <c r="K72" s="1"/>
    </row>
    <row r="73" spans="1:11" ht="20.25" customHeight="1" x14ac:dyDescent="0.3">
      <c r="A73" s="1">
        <v>71</v>
      </c>
      <c r="B73" s="10">
        <v>46094</v>
      </c>
      <c r="C73" s="1" t="s">
        <v>97</v>
      </c>
      <c r="D73" s="1" t="s">
        <v>107</v>
      </c>
      <c r="E73" s="1">
        <v>3400</v>
      </c>
      <c r="F73" s="1"/>
      <c r="G73" s="1"/>
      <c r="H73" s="1"/>
      <c r="I73" s="1"/>
      <c r="J73" s="1">
        <f t="shared" si="1"/>
        <v>0</v>
      </c>
      <c r="K73" s="1"/>
    </row>
    <row r="74" spans="1:11" ht="20.25" customHeight="1" x14ac:dyDescent="0.3">
      <c r="A74" s="1">
        <v>72</v>
      </c>
      <c r="B74" s="10">
        <v>46095</v>
      </c>
      <c r="C74" s="1" t="s">
        <v>97</v>
      </c>
      <c r="D74" s="1" t="s">
        <v>107</v>
      </c>
      <c r="E74" s="1">
        <v>3400</v>
      </c>
      <c r="F74" s="1"/>
      <c r="G74" s="1"/>
      <c r="H74" s="1"/>
      <c r="I74" s="1"/>
      <c r="J74" s="1">
        <f t="shared" si="1"/>
        <v>0</v>
      </c>
      <c r="K74" s="1"/>
    </row>
    <row r="75" spans="1:11" ht="20.25" customHeight="1" x14ac:dyDescent="0.3">
      <c r="A75" s="1">
        <v>73</v>
      </c>
      <c r="B75" s="10">
        <v>46096</v>
      </c>
      <c r="C75" s="1" t="s">
        <v>97</v>
      </c>
      <c r="D75" s="1" t="s">
        <v>107</v>
      </c>
      <c r="E75" s="1">
        <v>3400</v>
      </c>
      <c r="F75" s="1"/>
      <c r="G75" s="1"/>
      <c r="H75" s="1"/>
      <c r="I75" s="1"/>
      <c r="J75" s="1">
        <f t="shared" si="1"/>
        <v>0</v>
      </c>
      <c r="K75" s="1"/>
    </row>
    <row r="76" spans="1:11" ht="20.25" customHeight="1" x14ac:dyDescent="0.3">
      <c r="A76" s="1">
        <v>74</v>
      </c>
      <c r="B76" s="10">
        <v>46097</v>
      </c>
      <c r="C76" s="1" t="s">
        <v>97</v>
      </c>
      <c r="D76" s="1" t="s">
        <v>107</v>
      </c>
      <c r="E76" s="1">
        <v>3400</v>
      </c>
      <c r="F76" s="1"/>
      <c r="G76" s="1"/>
      <c r="H76" s="1"/>
      <c r="I76" s="1"/>
      <c r="J76" s="1">
        <f t="shared" si="1"/>
        <v>0</v>
      </c>
      <c r="K76" s="1"/>
    </row>
    <row r="77" spans="1:11" ht="20.25" customHeight="1" x14ac:dyDescent="0.3">
      <c r="A77" s="1">
        <v>75</v>
      </c>
      <c r="B77" s="10">
        <v>46098</v>
      </c>
      <c r="C77" s="1" t="s">
        <v>97</v>
      </c>
      <c r="D77" s="1" t="s">
        <v>107</v>
      </c>
      <c r="E77" s="1">
        <v>3400</v>
      </c>
      <c r="F77" s="1"/>
      <c r="G77" s="1"/>
      <c r="H77" s="1"/>
      <c r="I77" s="1"/>
      <c r="J77" s="1">
        <f t="shared" si="1"/>
        <v>0</v>
      </c>
      <c r="K77" s="1"/>
    </row>
    <row r="78" spans="1:11" ht="20.25" customHeight="1" x14ac:dyDescent="0.3">
      <c r="A78" s="1">
        <v>76</v>
      </c>
      <c r="B78" s="10">
        <v>46099</v>
      </c>
      <c r="C78" s="1" t="s">
        <v>97</v>
      </c>
      <c r="D78" s="1" t="s">
        <v>107</v>
      </c>
      <c r="E78" s="1">
        <v>3400</v>
      </c>
      <c r="F78" s="1"/>
      <c r="G78" s="1"/>
      <c r="H78" s="1"/>
      <c r="I78" s="1"/>
      <c r="J78" s="1">
        <f t="shared" si="1"/>
        <v>0</v>
      </c>
      <c r="K78" s="1"/>
    </row>
    <row r="79" spans="1:11" ht="20.25" customHeight="1" x14ac:dyDescent="0.3">
      <c r="A79" s="1">
        <v>77</v>
      </c>
      <c r="B79" s="10">
        <v>46100</v>
      </c>
      <c r="C79" s="1" t="s">
        <v>97</v>
      </c>
      <c r="D79" s="1" t="s">
        <v>107</v>
      </c>
      <c r="E79" s="1">
        <v>3400</v>
      </c>
      <c r="F79" s="1"/>
      <c r="G79" s="1"/>
      <c r="H79" s="1"/>
      <c r="I79" s="1"/>
      <c r="J79" s="1">
        <f t="shared" si="1"/>
        <v>0</v>
      </c>
      <c r="K79" s="1"/>
    </row>
    <row r="80" spans="1:11" ht="20.25" customHeight="1" x14ac:dyDescent="0.3">
      <c r="A80" s="1">
        <v>78</v>
      </c>
      <c r="B80" s="10">
        <v>46101</v>
      </c>
      <c r="C80" s="1" t="s">
        <v>97</v>
      </c>
      <c r="D80" s="1" t="s">
        <v>107</v>
      </c>
      <c r="E80" s="1">
        <v>3400</v>
      </c>
      <c r="F80" s="1"/>
      <c r="G80" s="1"/>
      <c r="H80" s="1"/>
      <c r="I80" s="1"/>
      <c r="J80" s="1">
        <f t="shared" si="1"/>
        <v>0</v>
      </c>
      <c r="K80" s="1"/>
    </row>
    <row r="81" spans="1:11" ht="20.25" customHeight="1" x14ac:dyDescent="0.3">
      <c r="A81" s="1">
        <v>79</v>
      </c>
      <c r="B81" s="10">
        <v>46102</v>
      </c>
      <c r="C81" s="1" t="s">
        <v>97</v>
      </c>
      <c r="D81" s="1" t="s">
        <v>107</v>
      </c>
      <c r="E81" s="1">
        <v>3400</v>
      </c>
      <c r="F81" s="1"/>
      <c r="G81" s="1"/>
      <c r="H81" s="1"/>
      <c r="I81" s="1"/>
      <c r="J81" s="1">
        <f t="shared" si="1"/>
        <v>0</v>
      </c>
      <c r="K81" s="1"/>
    </row>
    <row r="82" spans="1:11" ht="20.25" customHeight="1" x14ac:dyDescent="0.3">
      <c r="A82" s="1">
        <v>80</v>
      </c>
      <c r="B82" s="10">
        <v>46103</v>
      </c>
      <c r="C82" s="1" t="s">
        <v>97</v>
      </c>
      <c r="D82" s="1" t="s">
        <v>107</v>
      </c>
      <c r="E82" s="1">
        <v>3400</v>
      </c>
      <c r="F82" s="1"/>
      <c r="G82" s="1"/>
      <c r="H82" s="1"/>
      <c r="I82" s="1"/>
      <c r="J82" s="1">
        <f t="shared" si="1"/>
        <v>0</v>
      </c>
      <c r="K82" s="1"/>
    </row>
    <row r="83" spans="1:11" ht="20.25" customHeight="1" x14ac:dyDescent="0.3">
      <c r="A83" s="1">
        <v>81</v>
      </c>
      <c r="B83" s="10">
        <v>46104</v>
      </c>
      <c r="C83" s="1" t="s">
        <v>97</v>
      </c>
      <c r="D83" s="1" t="s">
        <v>107</v>
      </c>
      <c r="E83" s="1">
        <v>3400</v>
      </c>
      <c r="F83" s="1"/>
      <c r="G83" s="1"/>
      <c r="H83" s="1"/>
      <c r="I83" s="1"/>
      <c r="J83" s="1">
        <f t="shared" si="1"/>
        <v>0</v>
      </c>
      <c r="K83" s="1"/>
    </row>
    <row r="84" spans="1:11" ht="20.25" customHeight="1" x14ac:dyDescent="0.3">
      <c r="A84" s="1">
        <v>82</v>
      </c>
      <c r="B84" s="10">
        <v>46105</v>
      </c>
      <c r="C84" s="1" t="s">
        <v>97</v>
      </c>
      <c r="D84" s="1" t="s">
        <v>107</v>
      </c>
      <c r="E84" s="1">
        <v>3400</v>
      </c>
      <c r="F84" s="1"/>
      <c r="G84" s="1"/>
      <c r="H84" s="1"/>
      <c r="I84" s="1"/>
      <c r="J84" s="1">
        <f t="shared" si="1"/>
        <v>0</v>
      </c>
      <c r="K84" s="1"/>
    </row>
    <row r="85" spans="1:11" ht="20.25" customHeight="1" x14ac:dyDescent="0.3">
      <c r="A85" s="1">
        <v>83</v>
      </c>
      <c r="B85" s="10">
        <v>46106</v>
      </c>
      <c r="C85" s="1" t="s">
        <v>97</v>
      </c>
      <c r="D85" s="1" t="s">
        <v>107</v>
      </c>
      <c r="E85" s="1">
        <v>3400</v>
      </c>
      <c r="F85" s="1"/>
      <c r="G85" s="1"/>
      <c r="H85" s="1"/>
      <c r="I85" s="1"/>
      <c r="J85" s="1">
        <f t="shared" si="1"/>
        <v>0</v>
      </c>
      <c r="K85" s="1"/>
    </row>
    <row r="86" spans="1:11" ht="20.25" customHeight="1" x14ac:dyDescent="0.3">
      <c r="A86" s="1">
        <v>84</v>
      </c>
      <c r="B86" s="10">
        <v>46107</v>
      </c>
      <c r="C86" s="1" t="s">
        <v>97</v>
      </c>
      <c r="D86" s="1" t="s">
        <v>107</v>
      </c>
      <c r="E86" s="1">
        <v>3400</v>
      </c>
      <c r="F86" s="1"/>
      <c r="G86" s="1"/>
      <c r="H86" s="1"/>
      <c r="I86" s="1"/>
      <c r="J86" s="1">
        <f t="shared" si="1"/>
        <v>0</v>
      </c>
      <c r="K86" s="1"/>
    </row>
    <row r="87" spans="1:11" ht="20.25" customHeight="1" x14ac:dyDescent="0.3">
      <c r="A87" s="1">
        <v>85</v>
      </c>
      <c r="B87" s="10">
        <v>46108</v>
      </c>
      <c r="C87" s="1" t="s">
        <v>97</v>
      </c>
      <c r="D87" s="1" t="s">
        <v>107</v>
      </c>
      <c r="E87" s="1">
        <v>3400</v>
      </c>
      <c r="F87" s="1"/>
      <c r="G87" s="1"/>
      <c r="H87" s="1"/>
      <c r="I87" s="1"/>
      <c r="J87" s="1">
        <f t="shared" si="1"/>
        <v>0</v>
      </c>
      <c r="K87" s="1"/>
    </row>
    <row r="88" spans="1:11" ht="20.25" customHeight="1" x14ac:dyDescent="0.3">
      <c r="A88" s="1">
        <v>86</v>
      </c>
      <c r="B88" s="10">
        <v>46109</v>
      </c>
      <c r="C88" s="1" t="s">
        <v>97</v>
      </c>
      <c r="D88" s="1" t="s">
        <v>107</v>
      </c>
      <c r="E88" s="1">
        <v>3400</v>
      </c>
      <c r="F88" s="1"/>
      <c r="G88" s="1"/>
      <c r="H88" s="1"/>
      <c r="I88" s="1"/>
      <c r="J88" s="1">
        <f t="shared" si="1"/>
        <v>0</v>
      </c>
      <c r="K88" s="1"/>
    </row>
    <row r="89" spans="1:11" ht="20.25" customHeight="1" x14ac:dyDescent="0.3">
      <c r="A89" s="1">
        <v>87</v>
      </c>
      <c r="B89" s="10">
        <v>46110</v>
      </c>
      <c r="C89" s="1" t="s">
        <v>97</v>
      </c>
      <c r="D89" s="1" t="s">
        <v>107</v>
      </c>
      <c r="E89" s="1">
        <v>3400</v>
      </c>
      <c r="F89" s="1"/>
      <c r="G89" s="1"/>
      <c r="H89" s="1"/>
      <c r="I89" s="1"/>
      <c r="J89" s="1">
        <f t="shared" si="1"/>
        <v>0</v>
      </c>
      <c r="K89" s="1"/>
    </row>
    <row r="90" spans="1:11" ht="20.25" customHeight="1" x14ac:dyDescent="0.3">
      <c r="A90" s="1">
        <v>88</v>
      </c>
      <c r="B90" s="10">
        <v>46111</v>
      </c>
      <c r="C90" s="1" t="s">
        <v>97</v>
      </c>
      <c r="D90" s="1" t="s">
        <v>107</v>
      </c>
      <c r="E90" s="1">
        <v>3400</v>
      </c>
      <c r="F90" s="1"/>
      <c r="G90" s="1"/>
      <c r="H90" s="1"/>
      <c r="I90" s="1"/>
      <c r="J90" s="1">
        <f t="shared" si="1"/>
        <v>0</v>
      </c>
      <c r="K90" s="1"/>
    </row>
    <row r="91" spans="1:11" ht="20.25" customHeight="1" x14ac:dyDescent="0.3">
      <c r="A91" s="1">
        <v>89</v>
      </c>
      <c r="B91" s="10">
        <v>46112</v>
      </c>
      <c r="C91" s="1" t="s">
        <v>97</v>
      </c>
      <c r="D91" s="1" t="s">
        <v>107</v>
      </c>
      <c r="E91" s="1">
        <v>3400</v>
      </c>
      <c r="F91" s="1"/>
      <c r="G91" s="1"/>
      <c r="H91" s="1"/>
      <c r="I91" s="1"/>
      <c r="J91" s="1">
        <f t="shared" si="1"/>
        <v>0</v>
      </c>
      <c r="K91" s="1"/>
    </row>
    <row r="92" spans="1:11" ht="20.25" customHeight="1" x14ac:dyDescent="0.3">
      <c r="A92" s="1">
        <v>90</v>
      </c>
      <c r="B92" s="10">
        <v>46113</v>
      </c>
      <c r="C92" s="1" t="s">
        <v>97</v>
      </c>
      <c r="D92" s="1" t="s">
        <v>107</v>
      </c>
      <c r="E92" s="1">
        <v>3400</v>
      </c>
      <c r="F92" s="1"/>
      <c r="G92" s="1"/>
      <c r="H92" s="1"/>
      <c r="I92" s="1"/>
      <c r="J92" s="1">
        <f t="shared" si="1"/>
        <v>0</v>
      </c>
      <c r="K92" s="1"/>
    </row>
    <row r="93" spans="1:11" ht="20.25" customHeight="1" x14ac:dyDescent="0.3">
      <c r="A93" s="1">
        <v>91</v>
      </c>
      <c r="B93" s="10">
        <v>46114</v>
      </c>
      <c r="C93" s="1" t="s">
        <v>97</v>
      </c>
      <c r="D93" s="1" t="s">
        <v>107</v>
      </c>
      <c r="E93" s="1">
        <v>3400</v>
      </c>
      <c r="F93" s="1"/>
      <c r="G93" s="1"/>
      <c r="H93" s="1"/>
      <c r="I93" s="1"/>
      <c r="J93" s="1">
        <f t="shared" si="1"/>
        <v>0</v>
      </c>
      <c r="K93" s="1"/>
    </row>
    <row r="94" spans="1:11" ht="20.25" customHeight="1" x14ac:dyDescent="0.3">
      <c r="A94" s="1">
        <v>92</v>
      </c>
      <c r="B94" s="10">
        <v>46115</v>
      </c>
      <c r="C94" s="1" t="s">
        <v>97</v>
      </c>
      <c r="D94" s="1" t="s">
        <v>107</v>
      </c>
      <c r="E94" s="1">
        <v>3400</v>
      </c>
      <c r="F94" s="1"/>
      <c r="G94" s="1"/>
      <c r="H94" s="1"/>
      <c r="I94" s="1"/>
      <c r="J94" s="1">
        <f t="shared" si="1"/>
        <v>0</v>
      </c>
      <c r="K94" s="1"/>
    </row>
    <row r="95" spans="1:11" ht="20.25" customHeight="1" x14ac:dyDescent="0.3">
      <c r="A95" s="1">
        <v>93</v>
      </c>
      <c r="B95" s="10">
        <v>46116</v>
      </c>
      <c r="C95" s="1" t="s">
        <v>97</v>
      </c>
      <c r="D95" s="1" t="s">
        <v>107</v>
      </c>
      <c r="E95" s="1">
        <v>3400</v>
      </c>
      <c r="F95" s="1"/>
      <c r="G95" s="1"/>
      <c r="H95" s="1"/>
      <c r="I95" s="1"/>
      <c r="J95" s="1">
        <f t="shared" si="1"/>
        <v>0</v>
      </c>
      <c r="K95" s="1"/>
    </row>
    <row r="96" spans="1:11" ht="20.25" customHeight="1" x14ac:dyDescent="0.3">
      <c r="A96" s="1">
        <v>94</v>
      </c>
      <c r="B96" s="10">
        <v>46117</v>
      </c>
      <c r="C96" s="1" t="s">
        <v>97</v>
      </c>
      <c r="D96" s="1" t="s">
        <v>107</v>
      </c>
      <c r="E96" s="1">
        <v>3400</v>
      </c>
      <c r="F96" s="1"/>
      <c r="G96" s="1"/>
      <c r="H96" s="1"/>
      <c r="I96" s="1"/>
      <c r="J96" s="1">
        <f t="shared" si="1"/>
        <v>0</v>
      </c>
      <c r="K96" s="1"/>
    </row>
    <row r="97" spans="1:11" ht="20.25" customHeight="1" x14ac:dyDescent="0.3">
      <c r="A97" s="1">
        <v>95</v>
      </c>
      <c r="B97" s="10">
        <v>46118</v>
      </c>
      <c r="C97" s="1" t="s">
        <v>97</v>
      </c>
      <c r="D97" s="1" t="s">
        <v>107</v>
      </c>
      <c r="E97" s="1">
        <v>3400</v>
      </c>
      <c r="F97" s="1"/>
      <c r="G97" s="1"/>
      <c r="H97" s="1"/>
      <c r="I97" s="1"/>
      <c r="J97" s="1">
        <f t="shared" si="1"/>
        <v>0</v>
      </c>
      <c r="K97" s="1"/>
    </row>
    <row r="98" spans="1:11" ht="20.25" customHeight="1" x14ac:dyDescent="0.3">
      <c r="A98" s="1">
        <v>96</v>
      </c>
      <c r="B98" s="10">
        <v>46119</v>
      </c>
      <c r="C98" s="1" t="s">
        <v>97</v>
      </c>
      <c r="D98" s="1" t="s">
        <v>107</v>
      </c>
      <c r="E98" s="1">
        <v>3400</v>
      </c>
      <c r="F98" s="1"/>
      <c r="G98" s="1"/>
      <c r="H98" s="1"/>
      <c r="I98" s="1"/>
      <c r="J98" s="1">
        <f t="shared" si="1"/>
        <v>0</v>
      </c>
      <c r="K98" s="1"/>
    </row>
    <row r="99" spans="1:11" ht="20.25" customHeight="1" x14ac:dyDescent="0.3">
      <c r="A99" s="1">
        <v>97</v>
      </c>
      <c r="B99" s="10">
        <v>46120</v>
      </c>
      <c r="C99" s="1" t="s">
        <v>97</v>
      </c>
      <c r="D99" s="1" t="s">
        <v>107</v>
      </c>
      <c r="E99" s="1">
        <v>3400</v>
      </c>
      <c r="F99" s="1"/>
      <c r="G99" s="1"/>
      <c r="H99" s="1"/>
      <c r="I99" s="1"/>
      <c r="J99" s="1">
        <f t="shared" si="1"/>
        <v>0</v>
      </c>
      <c r="K99" s="1"/>
    </row>
    <row r="100" spans="1:11" ht="20.25" customHeight="1" x14ac:dyDescent="0.3">
      <c r="A100" s="1">
        <v>98</v>
      </c>
      <c r="B100" s="10">
        <v>46121</v>
      </c>
      <c r="C100" s="1" t="s">
        <v>97</v>
      </c>
      <c r="D100" s="1" t="s">
        <v>107</v>
      </c>
      <c r="E100" s="1">
        <v>3400</v>
      </c>
      <c r="F100" s="1"/>
      <c r="G100" s="1"/>
      <c r="H100" s="1"/>
      <c r="I100" s="1"/>
      <c r="J100" s="1">
        <f t="shared" si="1"/>
        <v>0</v>
      </c>
      <c r="K100" s="1"/>
    </row>
    <row r="101" spans="1:11" ht="20.25" customHeight="1" x14ac:dyDescent="0.3">
      <c r="A101" s="1">
        <v>99</v>
      </c>
      <c r="B101" s="10">
        <v>46122</v>
      </c>
      <c r="C101" s="1" t="s">
        <v>97</v>
      </c>
      <c r="D101" s="1" t="s">
        <v>107</v>
      </c>
      <c r="E101" s="1">
        <v>3400</v>
      </c>
      <c r="F101" s="1"/>
      <c r="G101" s="1"/>
      <c r="H101" s="1"/>
      <c r="I101" s="1"/>
      <c r="J101" s="1">
        <f t="shared" si="1"/>
        <v>0</v>
      </c>
      <c r="K101" s="1"/>
    </row>
    <row r="102" spans="1:11" ht="20.25" customHeight="1" x14ac:dyDescent="0.3">
      <c r="A102" s="1">
        <v>100</v>
      </c>
      <c r="B102" s="10">
        <v>46123</v>
      </c>
      <c r="C102" s="1" t="s">
        <v>97</v>
      </c>
      <c r="D102" s="1" t="s">
        <v>107</v>
      </c>
      <c r="E102" s="1">
        <v>3400</v>
      </c>
      <c r="F102" s="1"/>
      <c r="G102" s="1"/>
      <c r="H102" s="1"/>
      <c r="I102" s="1"/>
      <c r="J102" s="1">
        <f t="shared" si="1"/>
        <v>0</v>
      </c>
      <c r="K102" s="1"/>
    </row>
    <row r="103" spans="1:11" ht="20.25" customHeight="1" x14ac:dyDescent="0.3">
      <c r="A103" s="1">
        <v>101</v>
      </c>
      <c r="B103" s="10">
        <v>46124</v>
      </c>
      <c r="C103" s="1" t="s">
        <v>97</v>
      </c>
      <c r="D103" s="1" t="s">
        <v>107</v>
      </c>
      <c r="E103" s="1">
        <v>3400</v>
      </c>
      <c r="F103" s="1"/>
      <c r="G103" s="1"/>
      <c r="H103" s="1"/>
      <c r="I103" s="1"/>
      <c r="J103" s="1">
        <f t="shared" si="1"/>
        <v>0</v>
      </c>
      <c r="K103" s="1"/>
    </row>
    <row r="104" spans="1:11" ht="20.25" customHeight="1" x14ac:dyDescent="0.3">
      <c r="A104" s="1">
        <v>102</v>
      </c>
      <c r="B104" s="10">
        <v>46125</v>
      </c>
      <c r="C104" s="1" t="s">
        <v>97</v>
      </c>
      <c r="D104" s="1" t="s">
        <v>107</v>
      </c>
      <c r="E104" s="1">
        <v>3400</v>
      </c>
      <c r="F104" s="1"/>
      <c r="G104" s="1"/>
      <c r="H104" s="1"/>
      <c r="I104" s="1"/>
      <c r="J104" s="1">
        <f t="shared" si="1"/>
        <v>0</v>
      </c>
      <c r="K104" s="1"/>
    </row>
    <row r="105" spans="1:11" ht="20.25" customHeight="1" x14ac:dyDescent="0.3">
      <c r="A105" s="1">
        <v>103</v>
      </c>
      <c r="B105" s="10">
        <v>46126</v>
      </c>
      <c r="C105" s="1" t="s">
        <v>97</v>
      </c>
      <c r="D105" s="1" t="s">
        <v>107</v>
      </c>
      <c r="E105" s="1">
        <v>3400</v>
      </c>
      <c r="F105" s="1"/>
      <c r="G105" s="1"/>
      <c r="H105" s="1"/>
      <c r="I105" s="1"/>
      <c r="J105" s="1">
        <f t="shared" si="1"/>
        <v>0</v>
      </c>
      <c r="K105" s="1"/>
    </row>
    <row r="106" spans="1:11" ht="20.25" customHeight="1" x14ac:dyDescent="0.3">
      <c r="A106" s="1">
        <v>104</v>
      </c>
      <c r="B106" s="10">
        <v>46127</v>
      </c>
      <c r="C106" s="1" t="s">
        <v>97</v>
      </c>
      <c r="D106" s="1" t="s">
        <v>107</v>
      </c>
      <c r="E106" s="1">
        <v>3400</v>
      </c>
      <c r="F106" s="1"/>
      <c r="G106" s="1"/>
      <c r="H106" s="1"/>
      <c r="I106" s="1"/>
      <c r="J106" s="1">
        <f t="shared" si="1"/>
        <v>0</v>
      </c>
      <c r="K106" s="1"/>
    </row>
    <row r="107" spans="1:11" ht="20.25" customHeight="1" x14ac:dyDescent="0.3">
      <c r="A107" s="1">
        <v>105</v>
      </c>
      <c r="B107" s="10">
        <v>46128</v>
      </c>
      <c r="C107" s="1" t="s">
        <v>97</v>
      </c>
      <c r="D107" s="1" t="s">
        <v>107</v>
      </c>
      <c r="E107" s="1">
        <v>3400</v>
      </c>
      <c r="F107" s="1"/>
      <c r="G107" s="1"/>
      <c r="H107" s="1"/>
      <c r="I107" s="1"/>
      <c r="J107" s="1">
        <f t="shared" si="1"/>
        <v>0</v>
      </c>
      <c r="K107" s="1"/>
    </row>
    <row r="108" spans="1:11" ht="20.25" customHeight="1" x14ac:dyDescent="0.3">
      <c r="A108" s="1">
        <v>106</v>
      </c>
      <c r="B108" s="10">
        <v>46129</v>
      </c>
      <c r="C108" s="1" t="s">
        <v>97</v>
      </c>
      <c r="D108" s="1" t="s">
        <v>107</v>
      </c>
      <c r="E108" s="1">
        <v>3400</v>
      </c>
      <c r="F108" s="1"/>
      <c r="G108" s="1"/>
      <c r="H108" s="1"/>
      <c r="I108" s="1"/>
      <c r="J108" s="1">
        <f t="shared" si="1"/>
        <v>0</v>
      </c>
      <c r="K108" s="1"/>
    </row>
    <row r="109" spans="1:11" ht="20.25" customHeight="1" x14ac:dyDescent="0.3">
      <c r="A109" s="1">
        <v>107</v>
      </c>
      <c r="B109" s="10">
        <v>46130</v>
      </c>
      <c r="C109" s="1" t="s">
        <v>97</v>
      </c>
      <c r="D109" s="1" t="s">
        <v>107</v>
      </c>
      <c r="E109" s="1">
        <v>3400</v>
      </c>
      <c r="F109" s="1"/>
      <c r="G109" s="1"/>
      <c r="H109" s="1"/>
      <c r="I109" s="1"/>
      <c r="J109" s="1">
        <f t="shared" si="1"/>
        <v>0</v>
      </c>
      <c r="K109" s="1"/>
    </row>
    <row r="110" spans="1:11" ht="20.25" customHeight="1" x14ac:dyDescent="0.3">
      <c r="A110" s="1">
        <v>108</v>
      </c>
      <c r="B110" s="10">
        <v>46131</v>
      </c>
      <c r="C110" s="1" t="s">
        <v>97</v>
      </c>
      <c r="D110" s="1" t="s">
        <v>107</v>
      </c>
      <c r="E110" s="1">
        <v>3400</v>
      </c>
      <c r="F110" s="1"/>
      <c r="G110" s="1"/>
      <c r="H110" s="1"/>
      <c r="I110" s="1"/>
      <c r="J110" s="1">
        <f t="shared" si="1"/>
        <v>0</v>
      </c>
      <c r="K110" s="1"/>
    </row>
    <row r="111" spans="1:11" ht="20.25" customHeight="1" x14ac:dyDescent="0.3">
      <c r="A111" s="1">
        <v>109</v>
      </c>
      <c r="B111" s="10">
        <v>46132</v>
      </c>
      <c r="C111" s="1" t="s">
        <v>97</v>
      </c>
      <c r="D111" s="1" t="s">
        <v>107</v>
      </c>
      <c r="E111" s="1">
        <v>3400</v>
      </c>
      <c r="F111" s="1"/>
      <c r="G111" s="1"/>
      <c r="H111" s="1"/>
      <c r="I111" s="1"/>
      <c r="J111" s="1">
        <f t="shared" si="1"/>
        <v>0</v>
      </c>
      <c r="K111" s="1"/>
    </row>
    <row r="112" spans="1:11" ht="20.25" customHeight="1" x14ac:dyDescent="0.3">
      <c r="A112" s="1">
        <v>110</v>
      </c>
      <c r="B112" s="10">
        <v>46133</v>
      </c>
      <c r="C112" s="1" t="s">
        <v>97</v>
      </c>
      <c r="D112" s="1" t="s">
        <v>107</v>
      </c>
      <c r="E112" s="1">
        <v>3400</v>
      </c>
      <c r="F112" s="1"/>
      <c r="G112" s="1"/>
      <c r="H112" s="1"/>
      <c r="I112" s="1"/>
      <c r="J112" s="1">
        <f t="shared" si="1"/>
        <v>0</v>
      </c>
      <c r="K112" s="1"/>
    </row>
    <row r="113" spans="1:11" ht="20.25" customHeight="1" x14ac:dyDescent="0.3">
      <c r="A113" s="1">
        <v>111</v>
      </c>
      <c r="B113" s="10">
        <v>46134</v>
      </c>
      <c r="C113" s="1" t="s">
        <v>97</v>
      </c>
      <c r="D113" s="1" t="s">
        <v>107</v>
      </c>
      <c r="E113" s="1">
        <v>3400</v>
      </c>
      <c r="F113" s="1"/>
      <c r="G113" s="1"/>
      <c r="H113" s="1"/>
      <c r="I113" s="1"/>
      <c r="J113" s="1">
        <f t="shared" si="1"/>
        <v>0</v>
      </c>
      <c r="K113" s="1"/>
    </row>
    <row r="114" spans="1:11" ht="20.25" customHeight="1" x14ac:dyDescent="0.3">
      <c r="A114" s="1">
        <v>112</v>
      </c>
      <c r="B114" s="10">
        <v>46135</v>
      </c>
      <c r="C114" s="1" t="s">
        <v>97</v>
      </c>
      <c r="D114" s="1" t="s">
        <v>107</v>
      </c>
      <c r="E114" s="1">
        <v>3400</v>
      </c>
      <c r="F114" s="1"/>
      <c r="G114" s="1"/>
      <c r="H114" s="1"/>
      <c r="I114" s="1"/>
      <c r="J114" s="1">
        <f t="shared" si="1"/>
        <v>0</v>
      </c>
      <c r="K114" s="1"/>
    </row>
    <row r="115" spans="1:11" ht="20.25" customHeight="1" x14ac:dyDescent="0.3">
      <c r="A115" s="1">
        <v>113</v>
      </c>
      <c r="B115" s="10">
        <v>46136</v>
      </c>
      <c r="C115" s="1" t="s">
        <v>97</v>
      </c>
      <c r="D115" s="1" t="s">
        <v>107</v>
      </c>
      <c r="E115" s="1">
        <v>3400</v>
      </c>
      <c r="F115" s="1"/>
      <c r="G115" s="1"/>
      <c r="H115" s="1"/>
      <c r="I115" s="1"/>
      <c r="J115" s="1">
        <f t="shared" si="1"/>
        <v>0</v>
      </c>
      <c r="K115" s="1"/>
    </row>
    <row r="116" spans="1:11" ht="20.25" customHeight="1" x14ac:dyDescent="0.3">
      <c r="A116" s="1">
        <v>114</v>
      </c>
      <c r="B116" s="10">
        <v>46137</v>
      </c>
      <c r="C116" s="1" t="s">
        <v>97</v>
      </c>
      <c r="D116" s="1" t="s">
        <v>107</v>
      </c>
      <c r="E116" s="1">
        <v>3400</v>
      </c>
      <c r="F116" s="1"/>
      <c r="G116" s="1"/>
      <c r="H116" s="1"/>
      <c r="I116" s="1"/>
      <c r="J116" s="1">
        <f t="shared" si="1"/>
        <v>0</v>
      </c>
      <c r="K116" s="1"/>
    </row>
    <row r="117" spans="1:11" ht="20.25" customHeight="1" x14ac:dyDescent="0.3">
      <c r="A117" s="1">
        <v>115</v>
      </c>
      <c r="B117" s="10">
        <v>46138</v>
      </c>
      <c r="C117" s="1" t="s">
        <v>97</v>
      </c>
      <c r="D117" s="1" t="s">
        <v>107</v>
      </c>
      <c r="E117" s="1">
        <v>3400</v>
      </c>
      <c r="F117" s="1"/>
      <c r="G117" s="1"/>
      <c r="H117" s="1"/>
      <c r="I117" s="1"/>
      <c r="J117" s="1">
        <f t="shared" si="1"/>
        <v>0</v>
      </c>
      <c r="K117" s="1"/>
    </row>
    <row r="118" spans="1:11" ht="20.25" customHeight="1" x14ac:dyDescent="0.3">
      <c r="A118" s="1">
        <v>116</v>
      </c>
      <c r="B118" s="10">
        <v>46139</v>
      </c>
      <c r="C118" s="1" t="s">
        <v>97</v>
      </c>
      <c r="D118" s="1" t="s">
        <v>107</v>
      </c>
      <c r="E118" s="1">
        <v>3400</v>
      </c>
      <c r="F118" s="1"/>
      <c r="G118" s="1"/>
      <c r="H118" s="1"/>
      <c r="I118" s="1"/>
      <c r="J118" s="1">
        <f t="shared" si="1"/>
        <v>0</v>
      </c>
      <c r="K118" s="1"/>
    </row>
    <row r="119" spans="1:11" ht="20.25" customHeight="1" x14ac:dyDescent="0.3">
      <c r="A119" s="1">
        <v>117</v>
      </c>
      <c r="B119" s="10">
        <v>46140</v>
      </c>
      <c r="C119" s="1" t="s">
        <v>97</v>
      </c>
      <c r="D119" s="1" t="s">
        <v>107</v>
      </c>
      <c r="E119" s="1">
        <v>3400</v>
      </c>
      <c r="F119" s="1"/>
      <c r="G119" s="1"/>
      <c r="H119" s="1"/>
      <c r="I119" s="1"/>
      <c r="J119" s="1">
        <f t="shared" si="1"/>
        <v>0</v>
      </c>
      <c r="K119" s="1"/>
    </row>
    <row r="120" spans="1:11" ht="20.25" customHeight="1" x14ac:dyDescent="0.3">
      <c r="A120" s="1">
        <v>118</v>
      </c>
      <c r="B120" s="10">
        <v>46141</v>
      </c>
      <c r="C120" s="1" t="s">
        <v>97</v>
      </c>
      <c r="D120" s="1" t="s">
        <v>107</v>
      </c>
      <c r="E120" s="1">
        <v>3400</v>
      </c>
      <c r="F120" s="1"/>
      <c r="G120" s="1"/>
      <c r="H120" s="1"/>
      <c r="I120" s="1"/>
      <c r="J120" s="1">
        <f t="shared" si="1"/>
        <v>0</v>
      </c>
      <c r="K120" s="1"/>
    </row>
    <row r="121" spans="1:11" ht="20.25" customHeight="1" x14ac:dyDescent="0.3">
      <c r="A121" s="1">
        <v>119</v>
      </c>
      <c r="B121" s="10">
        <v>46142</v>
      </c>
      <c r="C121" s="1" t="s">
        <v>97</v>
      </c>
      <c r="D121" s="1" t="s">
        <v>107</v>
      </c>
      <c r="E121" s="1">
        <v>3400</v>
      </c>
      <c r="F121" s="1"/>
      <c r="G121" s="1"/>
      <c r="H121" s="1"/>
      <c r="I121" s="1"/>
      <c r="J121" s="1">
        <f t="shared" si="1"/>
        <v>0</v>
      </c>
      <c r="K121" s="1"/>
    </row>
    <row r="122" spans="1:11" ht="20.25" customHeight="1" x14ac:dyDescent="0.3">
      <c r="A122" s="1">
        <v>120</v>
      </c>
      <c r="B122" s="10">
        <v>46143</v>
      </c>
      <c r="C122" s="1" t="s">
        <v>97</v>
      </c>
      <c r="D122" s="1" t="s">
        <v>107</v>
      </c>
      <c r="E122" s="1">
        <v>3400</v>
      </c>
      <c r="F122" s="1"/>
      <c r="G122" s="1"/>
      <c r="H122" s="1"/>
      <c r="I122" s="1"/>
      <c r="J122" s="1">
        <f t="shared" si="1"/>
        <v>0</v>
      </c>
      <c r="K122" s="1"/>
    </row>
    <row r="123" spans="1:11" ht="20.25" customHeight="1" x14ac:dyDescent="0.3">
      <c r="A123" s="1">
        <v>121</v>
      </c>
      <c r="B123" s="10">
        <v>46144</v>
      </c>
      <c r="C123" s="1" t="s">
        <v>97</v>
      </c>
      <c r="D123" s="1" t="s">
        <v>107</v>
      </c>
      <c r="E123" s="1">
        <v>3400</v>
      </c>
      <c r="F123" s="1"/>
      <c r="G123" s="1"/>
      <c r="H123" s="1"/>
      <c r="I123" s="1"/>
      <c r="J123" s="1">
        <f t="shared" si="1"/>
        <v>0</v>
      </c>
      <c r="K123" s="1"/>
    </row>
    <row r="124" spans="1:11" ht="20.25" customHeight="1" x14ac:dyDescent="0.3">
      <c r="A124" s="1">
        <v>122</v>
      </c>
      <c r="B124" s="10">
        <v>46145</v>
      </c>
      <c r="C124" s="1" t="s">
        <v>97</v>
      </c>
      <c r="D124" s="1" t="s">
        <v>107</v>
      </c>
      <c r="E124" s="1">
        <v>3400</v>
      </c>
      <c r="F124" s="1"/>
      <c r="G124" s="1"/>
      <c r="H124" s="1"/>
      <c r="I124" s="1"/>
      <c r="J124" s="1">
        <f t="shared" si="1"/>
        <v>0</v>
      </c>
      <c r="K124" s="1"/>
    </row>
    <row r="125" spans="1:11" ht="20.25" customHeight="1" x14ac:dyDescent="0.3">
      <c r="A125" s="1">
        <v>123</v>
      </c>
      <c r="B125" s="10">
        <v>46146</v>
      </c>
      <c r="C125" s="1" t="s">
        <v>97</v>
      </c>
      <c r="D125" s="1" t="s">
        <v>107</v>
      </c>
      <c r="E125" s="1">
        <v>3400</v>
      </c>
      <c r="F125" s="1"/>
      <c r="G125" s="1"/>
      <c r="H125" s="1"/>
      <c r="I125" s="1"/>
      <c r="J125" s="1">
        <f t="shared" si="1"/>
        <v>0</v>
      </c>
      <c r="K125" s="1"/>
    </row>
    <row r="126" spans="1:11" ht="20.25" customHeight="1" x14ac:dyDescent="0.3">
      <c r="A126" s="1">
        <v>124</v>
      </c>
      <c r="B126" s="10">
        <v>46147</v>
      </c>
      <c r="C126" s="1" t="s">
        <v>97</v>
      </c>
      <c r="D126" s="1" t="s">
        <v>107</v>
      </c>
      <c r="E126" s="1">
        <v>3400</v>
      </c>
      <c r="F126" s="1"/>
      <c r="G126" s="1"/>
      <c r="H126" s="1"/>
      <c r="I126" s="1"/>
      <c r="J126" s="1">
        <f t="shared" si="1"/>
        <v>0</v>
      </c>
      <c r="K126" s="1"/>
    </row>
    <row r="127" spans="1:11" ht="20.25" customHeight="1" x14ac:dyDescent="0.3">
      <c r="A127" s="1">
        <v>125</v>
      </c>
      <c r="B127" s="10">
        <v>46148</v>
      </c>
      <c r="C127" s="1" t="s">
        <v>97</v>
      </c>
      <c r="D127" s="1" t="s">
        <v>107</v>
      </c>
      <c r="E127" s="1">
        <v>3400</v>
      </c>
      <c r="F127" s="1"/>
      <c r="G127" s="1"/>
      <c r="H127" s="1"/>
      <c r="I127" s="1"/>
      <c r="J127" s="1">
        <f t="shared" si="1"/>
        <v>0</v>
      </c>
      <c r="K127" s="1"/>
    </row>
    <row r="128" spans="1:11" ht="20.25" customHeight="1" x14ac:dyDescent="0.3">
      <c r="A128" s="1">
        <v>126</v>
      </c>
      <c r="B128" s="10">
        <v>46149</v>
      </c>
      <c r="C128" s="1" t="s">
        <v>97</v>
      </c>
      <c r="D128" s="1" t="s">
        <v>107</v>
      </c>
      <c r="E128" s="1">
        <v>3400</v>
      </c>
      <c r="F128" s="1"/>
      <c r="G128" s="1"/>
      <c r="H128" s="1"/>
      <c r="I128" s="1"/>
      <c r="J128" s="1">
        <f t="shared" si="1"/>
        <v>0</v>
      </c>
      <c r="K128" s="1"/>
    </row>
    <row r="129" spans="1:11" ht="20.25" customHeight="1" x14ac:dyDescent="0.3">
      <c r="A129" s="1">
        <v>127</v>
      </c>
      <c r="B129" s="10">
        <v>46150</v>
      </c>
      <c r="C129" s="1" t="s">
        <v>97</v>
      </c>
      <c r="D129" s="1" t="s">
        <v>107</v>
      </c>
      <c r="E129" s="1">
        <v>3400</v>
      </c>
      <c r="F129" s="1"/>
      <c r="G129" s="1"/>
      <c r="H129" s="1"/>
      <c r="I129" s="1"/>
      <c r="J129" s="1">
        <f t="shared" si="1"/>
        <v>0</v>
      </c>
      <c r="K129" s="1"/>
    </row>
    <row r="130" spans="1:11" ht="20.25" customHeight="1" x14ac:dyDescent="0.3">
      <c r="A130" s="1">
        <v>128</v>
      </c>
      <c r="B130" s="10">
        <v>46151</v>
      </c>
      <c r="C130" s="1" t="s">
        <v>97</v>
      </c>
      <c r="D130" s="1" t="s">
        <v>107</v>
      </c>
      <c r="E130" s="1">
        <v>3400</v>
      </c>
      <c r="F130" s="1"/>
      <c r="G130" s="1"/>
      <c r="H130" s="1"/>
      <c r="I130" s="1"/>
      <c r="J130" s="1">
        <f t="shared" si="1"/>
        <v>0</v>
      </c>
      <c r="K130" s="1"/>
    </row>
    <row r="131" spans="1:11" ht="20.25" customHeight="1" x14ac:dyDescent="0.3">
      <c r="A131" s="1">
        <v>129</v>
      </c>
      <c r="B131" s="10">
        <v>46152</v>
      </c>
      <c r="C131" s="1" t="s">
        <v>97</v>
      </c>
      <c r="D131" s="1" t="s">
        <v>107</v>
      </c>
      <c r="E131" s="1">
        <v>3400</v>
      </c>
      <c r="F131" s="1"/>
      <c r="G131" s="1"/>
      <c r="H131" s="1"/>
      <c r="I131" s="1"/>
      <c r="J131" s="1">
        <f t="shared" si="1"/>
        <v>0</v>
      </c>
      <c r="K131" s="1"/>
    </row>
    <row r="132" spans="1:11" ht="20.25" customHeight="1" x14ac:dyDescent="0.3">
      <c r="A132" s="1">
        <v>130</v>
      </c>
      <c r="B132" s="10">
        <v>46153</v>
      </c>
      <c r="C132" s="1" t="s">
        <v>97</v>
      </c>
      <c r="D132" s="1" t="s">
        <v>107</v>
      </c>
      <c r="E132" s="1">
        <v>3400</v>
      </c>
      <c r="F132" s="1"/>
      <c r="G132" s="1"/>
      <c r="H132" s="1"/>
      <c r="I132" s="1"/>
      <c r="J132" s="1">
        <f t="shared" ref="J132:J195" si="2">E132*F132-G132-H132+I132</f>
        <v>0</v>
      </c>
      <c r="K132" s="1"/>
    </row>
    <row r="133" spans="1:11" ht="20.25" customHeight="1" x14ac:dyDescent="0.3">
      <c r="A133" s="1">
        <v>131</v>
      </c>
      <c r="B133" s="10">
        <v>46154</v>
      </c>
      <c r="C133" s="1" t="s">
        <v>97</v>
      </c>
      <c r="D133" s="1" t="s">
        <v>107</v>
      </c>
      <c r="E133" s="1">
        <v>3400</v>
      </c>
      <c r="F133" s="1"/>
      <c r="G133" s="1"/>
      <c r="H133" s="1"/>
      <c r="I133" s="1"/>
      <c r="J133" s="1">
        <f t="shared" si="2"/>
        <v>0</v>
      </c>
      <c r="K133" s="1"/>
    </row>
    <row r="134" spans="1:11" ht="20.25" customHeight="1" x14ac:dyDescent="0.3">
      <c r="A134" s="1">
        <v>132</v>
      </c>
      <c r="B134" s="10">
        <v>46155</v>
      </c>
      <c r="C134" s="1" t="s">
        <v>97</v>
      </c>
      <c r="D134" s="1" t="s">
        <v>107</v>
      </c>
      <c r="E134" s="1">
        <v>3400</v>
      </c>
      <c r="F134" s="1"/>
      <c r="G134" s="1"/>
      <c r="H134" s="1"/>
      <c r="I134" s="1"/>
      <c r="J134" s="1">
        <f t="shared" si="2"/>
        <v>0</v>
      </c>
      <c r="K134" s="1"/>
    </row>
    <row r="135" spans="1:11" ht="20.25" customHeight="1" x14ac:dyDescent="0.3">
      <c r="A135" s="1">
        <v>133</v>
      </c>
      <c r="B135" s="10">
        <v>46156</v>
      </c>
      <c r="C135" s="1" t="s">
        <v>97</v>
      </c>
      <c r="D135" s="1" t="s">
        <v>107</v>
      </c>
      <c r="E135" s="1">
        <v>3400</v>
      </c>
      <c r="F135" s="1"/>
      <c r="G135" s="1"/>
      <c r="H135" s="1"/>
      <c r="I135" s="1"/>
      <c r="J135" s="1">
        <f t="shared" si="2"/>
        <v>0</v>
      </c>
      <c r="K135" s="1"/>
    </row>
    <row r="136" spans="1:11" ht="20.25" customHeight="1" x14ac:dyDescent="0.3">
      <c r="A136" s="1">
        <v>134</v>
      </c>
      <c r="B136" s="10">
        <v>46157</v>
      </c>
      <c r="C136" s="1" t="s">
        <v>97</v>
      </c>
      <c r="D136" s="1" t="s">
        <v>107</v>
      </c>
      <c r="E136" s="1">
        <v>3400</v>
      </c>
      <c r="F136" s="1"/>
      <c r="G136" s="1"/>
      <c r="H136" s="1"/>
      <c r="I136" s="1"/>
      <c r="J136" s="1">
        <f t="shared" si="2"/>
        <v>0</v>
      </c>
      <c r="K136" s="1"/>
    </row>
    <row r="137" spans="1:11" ht="20.25" customHeight="1" x14ac:dyDescent="0.3">
      <c r="A137" s="1">
        <v>135</v>
      </c>
      <c r="B137" s="10">
        <v>46158</v>
      </c>
      <c r="C137" s="1" t="s">
        <v>97</v>
      </c>
      <c r="D137" s="1" t="s">
        <v>107</v>
      </c>
      <c r="E137" s="1">
        <v>3400</v>
      </c>
      <c r="F137" s="1"/>
      <c r="G137" s="1"/>
      <c r="H137" s="1"/>
      <c r="I137" s="1"/>
      <c r="J137" s="1">
        <f t="shared" si="2"/>
        <v>0</v>
      </c>
      <c r="K137" s="1"/>
    </row>
    <row r="138" spans="1:11" ht="20.25" customHeight="1" x14ac:dyDescent="0.3">
      <c r="A138" s="1">
        <v>136</v>
      </c>
      <c r="B138" s="10">
        <v>46159</v>
      </c>
      <c r="C138" s="1" t="s">
        <v>97</v>
      </c>
      <c r="D138" s="1" t="s">
        <v>107</v>
      </c>
      <c r="E138" s="1">
        <v>3400</v>
      </c>
      <c r="F138" s="1"/>
      <c r="G138" s="1"/>
      <c r="H138" s="1"/>
      <c r="I138" s="1"/>
      <c r="J138" s="1">
        <f t="shared" si="2"/>
        <v>0</v>
      </c>
      <c r="K138" s="1"/>
    </row>
    <row r="139" spans="1:11" ht="20.25" customHeight="1" x14ac:dyDescent="0.3">
      <c r="A139" s="1">
        <v>137</v>
      </c>
      <c r="B139" s="10">
        <v>46160</v>
      </c>
      <c r="C139" s="1" t="s">
        <v>97</v>
      </c>
      <c r="D139" s="1" t="s">
        <v>107</v>
      </c>
      <c r="E139" s="1">
        <v>3400</v>
      </c>
      <c r="F139" s="1"/>
      <c r="G139" s="1"/>
      <c r="H139" s="1"/>
      <c r="I139" s="1"/>
      <c r="J139" s="1">
        <f t="shared" si="2"/>
        <v>0</v>
      </c>
      <c r="K139" s="1"/>
    </row>
    <row r="140" spans="1:11" ht="20.25" customHeight="1" x14ac:dyDescent="0.3">
      <c r="A140" s="1">
        <v>138</v>
      </c>
      <c r="B140" s="10">
        <v>46161</v>
      </c>
      <c r="C140" s="1" t="s">
        <v>97</v>
      </c>
      <c r="D140" s="1" t="s">
        <v>107</v>
      </c>
      <c r="E140" s="1">
        <v>3400</v>
      </c>
      <c r="F140" s="1"/>
      <c r="G140" s="1"/>
      <c r="H140" s="1"/>
      <c r="I140" s="1"/>
      <c r="J140" s="1">
        <f t="shared" si="2"/>
        <v>0</v>
      </c>
      <c r="K140" s="1"/>
    </row>
    <row r="141" spans="1:11" ht="20.25" customHeight="1" x14ac:dyDescent="0.3">
      <c r="A141" s="1">
        <v>139</v>
      </c>
      <c r="B141" s="10">
        <v>46162</v>
      </c>
      <c r="C141" s="1" t="s">
        <v>97</v>
      </c>
      <c r="D141" s="1" t="s">
        <v>107</v>
      </c>
      <c r="E141" s="1">
        <v>3400</v>
      </c>
      <c r="F141" s="1"/>
      <c r="G141" s="1"/>
      <c r="H141" s="1"/>
      <c r="I141" s="1"/>
      <c r="J141" s="1">
        <f t="shared" si="2"/>
        <v>0</v>
      </c>
      <c r="K141" s="1"/>
    </row>
    <row r="142" spans="1:11" ht="20.25" customHeight="1" x14ac:dyDescent="0.3">
      <c r="A142" s="1">
        <v>140</v>
      </c>
      <c r="B142" s="10">
        <v>46163</v>
      </c>
      <c r="C142" s="1" t="s">
        <v>97</v>
      </c>
      <c r="D142" s="1" t="s">
        <v>107</v>
      </c>
      <c r="E142" s="1">
        <v>3400</v>
      </c>
      <c r="F142" s="1"/>
      <c r="G142" s="1"/>
      <c r="H142" s="1"/>
      <c r="I142" s="1"/>
      <c r="J142" s="1">
        <f t="shared" si="2"/>
        <v>0</v>
      </c>
      <c r="K142" s="1"/>
    </row>
    <row r="143" spans="1:11" ht="20.25" customHeight="1" x14ac:dyDescent="0.3">
      <c r="A143" s="1">
        <v>141</v>
      </c>
      <c r="B143" s="10">
        <v>46164</v>
      </c>
      <c r="C143" s="1" t="s">
        <v>97</v>
      </c>
      <c r="D143" s="1" t="s">
        <v>107</v>
      </c>
      <c r="E143" s="1">
        <v>3400</v>
      </c>
      <c r="F143" s="1"/>
      <c r="G143" s="1"/>
      <c r="H143" s="1"/>
      <c r="I143" s="1"/>
      <c r="J143" s="1">
        <f t="shared" si="2"/>
        <v>0</v>
      </c>
      <c r="K143" s="1"/>
    </row>
    <row r="144" spans="1:11" ht="20.25" customHeight="1" x14ac:dyDescent="0.3">
      <c r="A144" s="1">
        <v>142</v>
      </c>
      <c r="B144" s="10">
        <v>46165</v>
      </c>
      <c r="C144" s="1" t="s">
        <v>97</v>
      </c>
      <c r="D144" s="1" t="s">
        <v>107</v>
      </c>
      <c r="E144" s="1">
        <v>3400</v>
      </c>
      <c r="F144" s="1"/>
      <c r="G144" s="1"/>
      <c r="H144" s="1"/>
      <c r="I144" s="1"/>
      <c r="J144" s="1">
        <f t="shared" si="2"/>
        <v>0</v>
      </c>
      <c r="K144" s="1"/>
    </row>
    <row r="145" spans="1:11" ht="20.25" customHeight="1" x14ac:dyDescent="0.3">
      <c r="A145" s="1">
        <v>143</v>
      </c>
      <c r="B145" s="10">
        <v>46166</v>
      </c>
      <c r="C145" s="1" t="s">
        <v>97</v>
      </c>
      <c r="D145" s="1" t="s">
        <v>107</v>
      </c>
      <c r="E145" s="1">
        <v>3400</v>
      </c>
      <c r="F145" s="1"/>
      <c r="G145" s="1"/>
      <c r="H145" s="1"/>
      <c r="I145" s="1"/>
      <c r="J145" s="1">
        <f t="shared" si="2"/>
        <v>0</v>
      </c>
      <c r="K145" s="1"/>
    </row>
    <row r="146" spans="1:11" ht="20.25" customHeight="1" x14ac:dyDescent="0.3">
      <c r="A146" s="1">
        <v>144</v>
      </c>
      <c r="B146" s="10">
        <v>46167</v>
      </c>
      <c r="C146" s="1" t="s">
        <v>97</v>
      </c>
      <c r="D146" s="1" t="s">
        <v>107</v>
      </c>
      <c r="E146" s="1">
        <v>3400</v>
      </c>
      <c r="F146" s="1"/>
      <c r="G146" s="1"/>
      <c r="H146" s="1"/>
      <c r="I146" s="1"/>
      <c r="J146" s="1">
        <f t="shared" si="2"/>
        <v>0</v>
      </c>
      <c r="K146" s="1"/>
    </row>
    <row r="147" spans="1:11" ht="20.25" customHeight="1" x14ac:dyDescent="0.3">
      <c r="A147" s="1">
        <v>145</v>
      </c>
      <c r="B147" s="10">
        <v>46168</v>
      </c>
      <c r="C147" s="1" t="s">
        <v>97</v>
      </c>
      <c r="D147" s="1" t="s">
        <v>107</v>
      </c>
      <c r="E147" s="1">
        <v>3400</v>
      </c>
      <c r="F147" s="1"/>
      <c r="G147" s="1"/>
      <c r="H147" s="1"/>
      <c r="I147" s="1"/>
      <c r="J147" s="1">
        <f t="shared" si="2"/>
        <v>0</v>
      </c>
      <c r="K147" s="1"/>
    </row>
    <row r="148" spans="1:11" ht="20.25" customHeight="1" x14ac:dyDescent="0.3">
      <c r="A148" s="1">
        <v>146</v>
      </c>
      <c r="B148" s="10">
        <v>46169</v>
      </c>
      <c r="C148" s="1" t="s">
        <v>97</v>
      </c>
      <c r="D148" s="1" t="s">
        <v>107</v>
      </c>
      <c r="E148" s="1">
        <v>3400</v>
      </c>
      <c r="F148" s="1"/>
      <c r="G148" s="1"/>
      <c r="H148" s="1"/>
      <c r="I148" s="1"/>
      <c r="J148" s="1">
        <f t="shared" si="2"/>
        <v>0</v>
      </c>
      <c r="K148" s="1"/>
    </row>
    <row r="149" spans="1:11" ht="20.25" customHeight="1" x14ac:dyDescent="0.3">
      <c r="A149" s="1">
        <v>147</v>
      </c>
      <c r="B149" s="10">
        <v>46170</v>
      </c>
      <c r="C149" s="1" t="s">
        <v>97</v>
      </c>
      <c r="D149" s="1" t="s">
        <v>107</v>
      </c>
      <c r="E149" s="1">
        <v>3400</v>
      </c>
      <c r="F149" s="1"/>
      <c r="G149" s="1"/>
      <c r="H149" s="1"/>
      <c r="I149" s="1"/>
      <c r="J149" s="1">
        <f t="shared" si="2"/>
        <v>0</v>
      </c>
      <c r="K149" s="1"/>
    </row>
    <row r="150" spans="1:11" ht="20.25" customHeight="1" x14ac:dyDescent="0.3">
      <c r="A150" s="1">
        <v>148</v>
      </c>
      <c r="B150" s="10">
        <v>46171</v>
      </c>
      <c r="C150" s="1" t="s">
        <v>97</v>
      </c>
      <c r="D150" s="1" t="s">
        <v>107</v>
      </c>
      <c r="E150" s="1">
        <v>3400</v>
      </c>
      <c r="F150" s="1"/>
      <c r="G150" s="1"/>
      <c r="H150" s="1"/>
      <c r="I150" s="1"/>
      <c r="J150" s="1">
        <f t="shared" si="2"/>
        <v>0</v>
      </c>
      <c r="K150" s="1"/>
    </row>
    <row r="151" spans="1:11" ht="20.25" customHeight="1" x14ac:dyDescent="0.3">
      <c r="A151" s="1">
        <v>149</v>
      </c>
      <c r="B151" s="10">
        <v>46172</v>
      </c>
      <c r="C151" s="1" t="s">
        <v>97</v>
      </c>
      <c r="D151" s="1" t="s">
        <v>107</v>
      </c>
      <c r="E151" s="1">
        <v>3400</v>
      </c>
      <c r="F151" s="1"/>
      <c r="G151" s="1"/>
      <c r="H151" s="1"/>
      <c r="I151" s="1"/>
      <c r="J151" s="1">
        <f t="shared" si="2"/>
        <v>0</v>
      </c>
      <c r="K151" s="1"/>
    </row>
    <row r="152" spans="1:11" ht="20.25" customHeight="1" x14ac:dyDescent="0.3">
      <c r="A152" s="1">
        <v>150</v>
      </c>
      <c r="B152" s="10">
        <v>46173</v>
      </c>
      <c r="C152" s="1" t="s">
        <v>97</v>
      </c>
      <c r="D152" s="1" t="s">
        <v>107</v>
      </c>
      <c r="E152" s="1">
        <v>3400</v>
      </c>
      <c r="F152" s="1"/>
      <c r="G152" s="1"/>
      <c r="H152" s="1"/>
      <c r="I152" s="1"/>
      <c r="J152" s="1">
        <f t="shared" si="2"/>
        <v>0</v>
      </c>
      <c r="K152" s="1"/>
    </row>
    <row r="153" spans="1:11" ht="20.25" customHeight="1" x14ac:dyDescent="0.3">
      <c r="A153" s="1">
        <v>151</v>
      </c>
      <c r="B153" s="10">
        <v>46174</v>
      </c>
      <c r="C153" s="1" t="s">
        <v>97</v>
      </c>
      <c r="D153" s="1" t="s">
        <v>107</v>
      </c>
      <c r="E153" s="1">
        <v>3400</v>
      </c>
      <c r="F153" s="1"/>
      <c r="G153" s="1"/>
      <c r="H153" s="1"/>
      <c r="I153" s="1"/>
      <c r="J153" s="1">
        <f t="shared" si="2"/>
        <v>0</v>
      </c>
      <c r="K153" s="1"/>
    </row>
    <row r="154" spans="1:11" ht="20.25" customHeight="1" x14ac:dyDescent="0.3">
      <c r="A154" s="1">
        <v>152</v>
      </c>
      <c r="B154" s="10">
        <v>46175</v>
      </c>
      <c r="C154" s="1" t="s">
        <v>97</v>
      </c>
      <c r="D154" s="1" t="s">
        <v>107</v>
      </c>
      <c r="E154" s="1">
        <v>3400</v>
      </c>
      <c r="F154" s="1"/>
      <c r="G154" s="1"/>
      <c r="H154" s="1"/>
      <c r="I154" s="1"/>
      <c r="J154" s="1">
        <f t="shared" si="2"/>
        <v>0</v>
      </c>
      <c r="K154" s="1"/>
    </row>
    <row r="155" spans="1:11" ht="20.25" customHeight="1" x14ac:dyDescent="0.3">
      <c r="A155" s="1">
        <v>153</v>
      </c>
      <c r="B155" s="10">
        <v>46176</v>
      </c>
      <c r="C155" s="1" t="s">
        <v>97</v>
      </c>
      <c r="D155" s="1" t="s">
        <v>107</v>
      </c>
      <c r="E155" s="1">
        <v>3400</v>
      </c>
      <c r="F155" s="1"/>
      <c r="G155" s="1"/>
      <c r="H155" s="1"/>
      <c r="I155" s="1"/>
      <c r="J155" s="1">
        <f t="shared" si="2"/>
        <v>0</v>
      </c>
      <c r="K155" s="1"/>
    </row>
    <row r="156" spans="1:11" ht="20.25" customHeight="1" x14ac:dyDescent="0.3">
      <c r="A156" s="1">
        <v>154</v>
      </c>
      <c r="B156" s="10">
        <v>46177</v>
      </c>
      <c r="C156" s="1" t="s">
        <v>97</v>
      </c>
      <c r="D156" s="1" t="s">
        <v>107</v>
      </c>
      <c r="E156" s="1">
        <v>3400</v>
      </c>
      <c r="F156" s="1"/>
      <c r="G156" s="1"/>
      <c r="H156" s="1"/>
      <c r="I156" s="1"/>
      <c r="J156" s="1">
        <f t="shared" si="2"/>
        <v>0</v>
      </c>
      <c r="K156" s="1"/>
    </row>
    <row r="157" spans="1:11" ht="20.25" customHeight="1" x14ac:dyDescent="0.3">
      <c r="A157" s="1">
        <v>155</v>
      </c>
      <c r="B157" s="10">
        <v>46178</v>
      </c>
      <c r="C157" s="1" t="s">
        <v>97</v>
      </c>
      <c r="D157" s="1" t="s">
        <v>107</v>
      </c>
      <c r="E157" s="1">
        <v>3400</v>
      </c>
      <c r="F157" s="1"/>
      <c r="G157" s="1"/>
      <c r="H157" s="1"/>
      <c r="I157" s="1"/>
      <c r="J157" s="1">
        <f t="shared" si="2"/>
        <v>0</v>
      </c>
      <c r="K157" s="1"/>
    </row>
    <row r="158" spans="1:11" ht="20.25" customHeight="1" x14ac:dyDescent="0.3">
      <c r="A158" s="1">
        <v>156</v>
      </c>
      <c r="B158" s="10">
        <v>46179</v>
      </c>
      <c r="C158" s="1" t="s">
        <v>97</v>
      </c>
      <c r="D158" s="1" t="s">
        <v>107</v>
      </c>
      <c r="E158" s="1">
        <v>3400</v>
      </c>
      <c r="F158" s="1"/>
      <c r="G158" s="1"/>
      <c r="H158" s="1"/>
      <c r="I158" s="1"/>
      <c r="J158" s="1">
        <f t="shared" si="2"/>
        <v>0</v>
      </c>
      <c r="K158" s="1"/>
    </row>
    <row r="159" spans="1:11" ht="20.25" customHeight="1" x14ac:dyDescent="0.3">
      <c r="A159" s="1">
        <v>157</v>
      </c>
      <c r="B159" s="10">
        <v>46180</v>
      </c>
      <c r="C159" s="1" t="s">
        <v>97</v>
      </c>
      <c r="D159" s="1" t="s">
        <v>107</v>
      </c>
      <c r="E159" s="1">
        <v>3400</v>
      </c>
      <c r="F159" s="1"/>
      <c r="G159" s="1"/>
      <c r="H159" s="1"/>
      <c r="I159" s="1"/>
      <c r="J159" s="1">
        <f t="shared" si="2"/>
        <v>0</v>
      </c>
      <c r="K159" s="1"/>
    </row>
    <row r="160" spans="1:11" ht="20.25" customHeight="1" x14ac:dyDescent="0.3">
      <c r="A160" s="1">
        <v>158</v>
      </c>
      <c r="B160" s="10">
        <v>46181</v>
      </c>
      <c r="C160" s="1" t="s">
        <v>97</v>
      </c>
      <c r="D160" s="1" t="s">
        <v>107</v>
      </c>
      <c r="E160" s="1">
        <v>3400</v>
      </c>
      <c r="F160" s="1"/>
      <c r="G160" s="1"/>
      <c r="H160" s="1"/>
      <c r="I160" s="1"/>
      <c r="J160" s="1">
        <f t="shared" si="2"/>
        <v>0</v>
      </c>
      <c r="K160" s="1"/>
    </row>
    <row r="161" spans="1:11" ht="20.25" customHeight="1" x14ac:dyDescent="0.3">
      <c r="A161" s="1">
        <v>159</v>
      </c>
      <c r="B161" s="10">
        <v>46182</v>
      </c>
      <c r="C161" s="1" t="s">
        <v>97</v>
      </c>
      <c r="D161" s="1" t="s">
        <v>107</v>
      </c>
      <c r="E161" s="1">
        <v>3400</v>
      </c>
      <c r="F161" s="1"/>
      <c r="G161" s="1"/>
      <c r="H161" s="1"/>
      <c r="I161" s="1"/>
      <c r="J161" s="1">
        <f t="shared" si="2"/>
        <v>0</v>
      </c>
      <c r="K161" s="1"/>
    </row>
    <row r="162" spans="1:11" ht="20.25" customHeight="1" x14ac:dyDescent="0.3">
      <c r="A162" s="1">
        <v>160</v>
      </c>
      <c r="B162" s="10">
        <v>46183</v>
      </c>
      <c r="C162" s="1" t="s">
        <v>97</v>
      </c>
      <c r="D162" s="1" t="s">
        <v>107</v>
      </c>
      <c r="E162" s="1">
        <v>3400</v>
      </c>
      <c r="F162" s="1"/>
      <c r="G162" s="1"/>
      <c r="H162" s="1"/>
      <c r="I162" s="1"/>
      <c r="J162" s="1">
        <f t="shared" si="2"/>
        <v>0</v>
      </c>
      <c r="K162" s="1"/>
    </row>
    <row r="163" spans="1:11" ht="20.25" customHeight="1" x14ac:dyDescent="0.3">
      <c r="A163" s="1">
        <v>161</v>
      </c>
      <c r="B163" s="10">
        <v>46184</v>
      </c>
      <c r="C163" s="1" t="s">
        <v>97</v>
      </c>
      <c r="D163" s="1" t="s">
        <v>107</v>
      </c>
      <c r="E163" s="1">
        <v>3400</v>
      </c>
      <c r="F163" s="1"/>
      <c r="G163" s="1"/>
      <c r="H163" s="1"/>
      <c r="I163" s="1"/>
      <c r="J163" s="1">
        <f t="shared" si="2"/>
        <v>0</v>
      </c>
      <c r="K163" s="1"/>
    </row>
    <row r="164" spans="1:11" ht="20.25" customHeight="1" x14ac:dyDescent="0.3">
      <c r="A164" s="1">
        <v>162</v>
      </c>
      <c r="B164" s="10">
        <v>46185</v>
      </c>
      <c r="C164" s="1" t="s">
        <v>97</v>
      </c>
      <c r="D164" s="1" t="s">
        <v>107</v>
      </c>
      <c r="E164" s="1">
        <v>3400</v>
      </c>
      <c r="F164" s="1"/>
      <c r="G164" s="1"/>
      <c r="H164" s="1"/>
      <c r="I164" s="1"/>
      <c r="J164" s="1">
        <f t="shared" si="2"/>
        <v>0</v>
      </c>
      <c r="K164" s="1"/>
    </row>
    <row r="165" spans="1:11" ht="20.25" customHeight="1" x14ac:dyDescent="0.3">
      <c r="A165" s="1">
        <v>163</v>
      </c>
      <c r="B165" s="10">
        <v>46186</v>
      </c>
      <c r="C165" s="1" t="s">
        <v>97</v>
      </c>
      <c r="D165" s="1" t="s">
        <v>107</v>
      </c>
      <c r="E165" s="1">
        <v>3400</v>
      </c>
      <c r="F165" s="1"/>
      <c r="G165" s="1"/>
      <c r="H165" s="1"/>
      <c r="I165" s="1"/>
      <c r="J165" s="1">
        <f t="shared" si="2"/>
        <v>0</v>
      </c>
      <c r="K165" s="1"/>
    </row>
    <row r="166" spans="1:11" ht="20.25" customHeight="1" x14ac:dyDescent="0.3">
      <c r="A166" s="1">
        <v>164</v>
      </c>
      <c r="B166" s="10">
        <v>46187</v>
      </c>
      <c r="C166" s="1" t="s">
        <v>97</v>
      </c>
      <c r="D166" s="1" t="s">
        <v>107</v>
      </c>
      <c r="E166" s="1">
        <v>3400</v>
      </c>
      <c r="F166" s="1"/>
      <c r="G166" s="1"/>
      <c r="H166" s="1"/>
      <c r="I166" s="1"/>
      <c r="J166" s="1">
        <f t="shared" si="2"/>
        <v>0</v>
      </c>
      <c r="K166" s="1"/>
    </row>
    <row r="167" spans="1:11" ht="20.25" customHeight="1" x14ac:dyDescent="0.3">
      <c r="A167" s="1">
        <v>165</v>
      </c>
      <c r="B167" s="10">
        <v>46188</v>
      </c>
      <c r="C167" s="1" t="s">
        <v>97</v>
      </c>
      <c r="D167" s="1" t="s">
        <v>107</v>
      </c>
      <c r="E167" s="1">
        <v>3400</v>
      </c>
      <c r="F167" s="1"/>
      <c r="G167" s="1"/>
      <c r="H167" s="1"/>
      <c r="I167" s="1"/>
      <c r="J167" s="1">
        <f t="shared" si="2"/>
        <v>0</v>
      </c>
      <c r="K167" s="1"/>
    </row>
    <row r="168" spans="1:11" ht="20.25" customHeight="1" x14ac:dyDescent="0.3">
      <c r="A168" s="1">
        <v>166</v>
      </c>
      <c r="B168" s="10">
        <v>46189</v>
      </c>
      <c r="C168" s="1" t="s">
        <v>97</v>
      </c>
      <c r="D168" s="1" t="s">
        <v>107</v>
      </c>
      <c r="E168" s="1">
        <v>3400</v>
      </c>
      <c r="F168" s="1"/>
      <c r="G168" s="1"/>
      <c r="H168" s="1"/>
      <c r="I168" s="1"/>
      <c r="J168" s="1">
        <f t="shared" si="2"/>
        <v>0</v>
      </c>
      <c r="K168" s="1"/>
    </row>
    <row r="169" spans="1:11" ht="20.25" customHeight="1" x14ac:dyDescent="0.3">
      <c r="A169" s="1">
        <v>167</v>
      </c>
      <c r="B169" s="10">
        <v>46190</v>
      </c>
      <c r="C169" s="1" t="s">
        <v>97</v>
      </c>
      <c r="D169" s="1" t="s">
        <v>107</v>
      </c>
      <c r="E169" s="1">
        <v>3400</v>
      </c>
      <c r="F169" s="1"/>
      <c r="G169" s="1"/>
      <c r="H169" s="1"/>
      <c r="I169" s="1"/>
      <c r="J169" s="1">
        <f t="shared" si="2"/>
        <v>0</v>
      </c>
      <c r="K169" s="1"/>
    </row>
    <row r="170" spans="1:11" ht="20.25" customHeight="1" x14ac:dyDescent="0.3">
      <c r="A170" s="1">
        <v>168</v>
      </c>
      <c r="B170" s="10">
        <v>46191</v>
      </c>
      <c r="C170" s="1" t="s">
        <v>97</v>
      </c>
      <c r="D170" s="1" t="s">
        <v>107</v>
      </c>
      <c r="E170" s="1">
        <v>3400</v>
      </c>
      <c r="F170" s="1"/>
      <c r="G170" s="1"/>
      <c r="H170" s="1"/>
      <c r="I170" s="1"/>
      <c r="J170" s="1">
        <f t="shared" si="2"/>
        <v>0</v>
      </c>
      <c r="K170" s="1"/>
    </row>
    <row r="171" spans="1:11" ht="20.25" customHeight="1" x14ac:dyDescent="0.3">
      <c r="A171" s="1">
        <v>169</v>
      </c>
      <c r="B171" s="10">
        <v>46192</v>
      </c>
      <c r="C171" s="1" t="s">
        <v>97</v>
      </c>
      <c r="D171" s="1" t="s">
        <v>107</v>
      </c>
      <c r="E171" s="1">
        <v>3400</v>
      </c>
      <c r="F171" s="1"/>
      <c r="G171" s="1"/>
      <c r="H171" s="1"/>
      <c r="I171" s="1"/>
      <c r="J171" s="1">
        <f t="shared" si="2"/>
        <v>0</v>
      </c>
      <c r="K171" s="1"/>
    </row>
    <row r="172" spans="1:11" ht="20.25" customHeight="1" x14ac:dyDescent="0.3">
      <c r="A172" s="1">
        <v>170</v>
      </c>
      <c r="B172" s="10">
        <v>46193</v>
      </c>
      <c r="C172" s="1" t="s">
        <v>97</v>
      </c>
      <c r="D172" s="1" t="s">
        <v>107</v>
      </c>
      <c r="E172" s="1">
        <v>3400</v>
      </c>
      <c r="F172" s="1"/>
      <c r="G172" s="1"/>
      <c r="H172" s="1"/>
      <c r="I172" s="1"/>
      <c r="J172" s="1">
        <f t="shared" si="2"/>
        <v>0</v>
      </c>
      <c r="K172" s="1"/>
    </row>
    <row r="173" spans="1:11" ht="20.25" customHeight="1" x14ac:dyDescent="0.3">
      <c r="A173" s="1">
        <v>171</v>
      </c>
      <c r="B173" s="10">
        <v>46194</v>
      </c>
      <c r="C173" s="1" t="s">
        <v>97</v>
      </c>
      <c r="D173" s="1" t="s">
        <v>107</v>
      </c>
      <c r="E173" s="1">
        <v>3400</v>
      </c>
      <c r="F173" s="1"/>
      <c r="G173" s="1"/>
      <c r="H173" s="1"/>
      <c r="I173" s="1"/>
      <c r="J173" s="1">
        <f t="shared" si="2"/>
        <v>0</v>
      </c>
      <c r="K173" s="1"/>
    </row>
    <row r="174" spans="1:11" ht="20.25" customHeight="1" x14ac:dyDescent="0.3">
      <c r="A174" s="1">
        <v>172</v>
      </c>
      <c r="B174" s="10">
        <v>46195</v>
      </c>
      <c r="C174" s="1" t="s">
        <v>97</v>
      </c>
      <c r="D174" s="1" t="s">
        <v>107</v>
      </c>
      <c r="E174" s="1">
        <v>3400</v>
      </c>
      <c r="F174" s="1"/>
      <c r="G174" s="1"/>
      <c r="H174" s="1"/>
      <c r="I174" s="1"/>
      <c r="J174" s="1">
        <f t="shared" si="2"/>
        <v>0</v>
      </c>
      <c r="K174" s="1"/>
    </row>
    <row r="175" spans="1:11" ht="20.25" customHeight="1" x14ac:dyDescent="0.3">
      <c r="A175" s="1">
        <v>173</v>
      </c>
      <c r="B175" s="10">
        <v>46196</v>
      </c>
      <c r="C175" s="1" t="s">
        <v>97</v>
      </c>
      <c r="D175" s="1" t="s">
        <v>107</v>
      </c>
      <c r="E175" s="1">
        <v>3400</v>
      </c>
      <c r="F175" s="1"/>
      <c r="G175" s="1"/>
      <c r="H175" s="1"/>
      <c r="I175" s="1"/>
      <c r="J175" s="1">
        <f t="shared" si="2"/>
        <v>0</v>
      </c>
      <c r="K175" s="1"/>
    </row>
    <row r="176" spans="1:11" ht="20.25" customHeight="1" x14ac:dyDescent="0.3">
      <c r="A176" s="1">
        <v>174</v>
      </c>
      <c r="B176" s="10">
        <v>46197</v>
      </c>
      <c r="C176" s="1" t="s">
        <v>97</v>
      </c>
      <c r="D176" s="1" t="s">
        <v>107</v>
      </c>
      <c r="E176" s="1">
        <v>3400</v>
      </c>
      <c r="F176" s="1"/>
      <c r="G176" s="1"/>
      <c r="H176" s="1"/>
      <c r="I176" s="1"/>
      <c r="J176" s="1">
        <f t="shared" si="2"/>
        <v>0</v>
      </c>
      <c r="K176" s="1"/>
    </row>
    <row r="177" spans="1:11" ht="20.25" customHeight="1" x14ac:dyDescent="0.3">
      <c r="A177" s="1">
        <v>175</v>
      </c>
      <c r="B177" s="10">
        <v>46198</v>
      </c>
      <c r="C177" s="1" t="s">
        <v>97</v>
      </c>
      <c r="D177" s="1" t="s">
        <v>107</v>
      </c>
      <c r="E177" s="1">
        <v>3400</v>
      </c>
      <c r="F177" s="1"/>
      <c r="G177" s="1"/>
      <c r="H177" s="1"/>
      <c r="I177" s="1"/>
      <c r="J177" s="1">
        <f t="shared" si="2"/>
        <v>0</v>
      </c>
      <c r="K177" s="1"/>
    </row>
    <row r="178" spans="1:11" ht="20.25" customHeight="1" x14ac:dyDescent="0.3">
      <c r="A178" s="1">
        <v>176</v>
      </c>
      <c r="B178" s="10">
        <v>46199</v>
      </c>
      <c r="C178" s="1" t="s">
        <v>97</v>
      </c>
      <c r="D178" s="1" t="s">
        <v>107</v>
      </c>
      <c r="E178" s="1">
        <v>3400</v>
      </c>
      <c r="F178" s="1"/>
      <c r="G178" s="1"/>
      <c r="H178" s="1"/>
      <c r="I178" s="1"/>
      <c r="J178" s="1">
        <f t="shared" si="2"/>
        <v>0</v>
      </c>
      <c r="K178" s="1"/>
    </row>
    <row r="179" spans="1:11" ht="20.25" customHeight="1" x14ac:dyDescent="0.3">
      <c r="A179" s="1">
        <v>177</v>
      </c>
      <c r="B179" s="10">
        <v>46200</v>
      </c>
      <c r="C179" s="1" t="s">
        <v>97</v>
      </c>
      <c r="D179" s="1" t="s">
        <v>107</v>
      </c>
      <c r="E179" s="1">
        <v>3400</v>
      </c>
      <c r="F179" s="1"/>
      <c r="G179" s="1"/>
      <c r="H179" s="1"/>
      <c r="I179" s="1"/>
      <c r="J179" s="1">
        <f t="shared" si="2"/>
        <v>0</v>
      </c>
      <c r="K179" s="1"/>
    </row>
    <row r="180" spans="1:11" ht="20.25" customHeight="1" x14ac:dyDescent="0.3">
      <c r="A180" s="1">
        <v>178</v>
      </c>
      <c r="B180" s="10">
        <v>46201</v>
      </c>
      <c r="C180" s="1" t="s">
        <v>97</v>
      </c>
      <c r="D180" s="1" t="s">
        <v>107</v>
      </c>
      <c r="E180" s="1">
        <v>3400</v>
      </c>
      <c r="F180" s="1"/>
      <c r="G180" s="1"/>
      <c r="H180" s="1"/>
      <c r="I180" s="1"/>
      <c r="J180" s="1">
        <f t="shared" si="2"/>
        <v>0</v>
      </c>
      <c r="K180" s="1"/>
    </row>
    <row r="181" spans="1:11" ht="20.25" customHeight="1" x14ac:dyDescent="0.3">
      <c r="A181" s="1">
        <v>179</v>
      </c>
      <c r="B181" s="10">
        <v>46202</v>
      </c>
      <c r="C181" s="1" t="s">
        <v>97</v>
      </c>
      <c r="D181" s="1" t="s">
        <v>107</v>
      </c>
      <c r="E181" s="1">
        <v>3400</v>
      </c>
      <c r="F181" s="1"/>
      <c r="G181" s="1"/>
      <c r="H181" s="1"/>
      <c r="I181" s="1"/>
      <c r="J181" s="1">
        <f t="shared" si="2"/>
        <v>0</v>
      </c>
      <c r="K181" s="1"/>
    </row>
    <row r="182" spans="1:11" ht="20.25" customHeight="1" x14ac:dyDescent="0.3">
      <c r="A182" s="1">
        <v>180</v>
      </c>
      <c r="B182" s="10">
        <v>46203</v>
      </c>
      <c r="C182" s="1" t="s">
        <v>97</v>
      </c>
      <c r="D182" s="1" t="s">
        <v>107</v>
      </c>
      <c r="E182" s="1">
        <v>3400</v>
      </c>
      <c r="F182" s="1"/>
      <c r="G182" s="1"/>
      <c r="H182" s="1"/>
      <c r="I182" s="1"/>
      <c r="J182" s="1">
        <f t="shared" si="2"/>
        <v>0</v>
      </c>
      <c r="K182" s="1"/>
    </row>
    <row r="183" spans="1:11" ht="20.25" customHeight="1" x14ac:dyDescent="0.3">
      <c r="A183" s="1">
        <v>181</v>
      </c>
      <c r="B183" s="10">
        <v>46204</v>
      </c>
      <c r="C183" s="1" t="s">
        <v>97</v>
      </c>
      <c r="D183" s="1" t="s">
        <v>107</v>
      </c>
      <c r="E183" s="1">
        <v>3400</v>
      </c>
      <c r="F183" s="1"/>
      <c r="G183" s="1"/>
      <c r="H183" s="1"/>
      <c r="I183" s="1"/>
      <c r="J183" s="1">
        <f t="shared" si="2"/>
        <v>0</v>
      </c>
      <c r="K183" s="1"/>
    </row>
    <row r="184" spans="1:11" ht="20.25" customHeight="1" x14ac:dyDescent="0.3">
      <c r="A184" s="1">
        <v>182</v>
      </c>
      <c r="B184" s="10">
        <v>46205</v>
      </c>
      <c r="C184" s="1" t="s">
        <v>97</v>
      </c>
      <c r="D184" s="1" t="s">
        <v>107</v>
      </c>
      <c r="E184" s="1">
        <v>3400</v>
      </c>
      <c r="F184" s="1"/>
      <c r="G184" s="1"/>
      <c r="H184" s="1"/>
      <c r="I184" s="1"/>
      <c r="J184" s="1">
        <f t="shared" si="2"/>
        <v>0</v>
      </c>
      <c r="K184" s="1"/>
    </row>
    <row r="185" spans="1:11" ht="20.25" customHeight="1" x14ac:dyDescent="0.3">
      <c r="A185" s="1">
        <v>183</v>
      </c>
      <c r="B185" s="10">
        <v>46206</v>
      </c>
      <c r="C185" s="1" t="s">
        <v>97</v>
      </c>
      <c r="D185" s="1" t="s">
        <v>107</v>
      </c>
      <c r="E185" s="1">
        <v>3400</v>
      </c>
      <c r="F185" s="1"/>
      <c r="G185" s="1"/>
      <c r="H185" s="1"/>
      <c r="I185" s="1"/>
      <c r="J185" s="1">
        <f t="shared" si="2"/>
        <v>0</v>
      </c>
      <c r="K185" s="1"/>
    </row>
    <row r="186" spans="1:11" ht="20.25" customHeight="1" x14ac:dyDescent="0.3">
      <c r="A186" s="1">
        <v>184</v>
      </c>
      <c r="B186" s="10">
        <v>46207</v>
      </c>
      <c r="C186" s="1" t="s">
        <v>97</v>
      </c>
      <c r="D186" s="1" t="s">
        <v>107</v>
      </c>
      <c r="E186" s="1">
        <v>3400</v>
      </c>
      <c r="F186" s="1"/>
      <c r="G186" s="1"/>
      <c r="H186" s="1"/>
      <c r="I186" s="1"/>
      <c r="J186" s="1">
        <f t="shared" si="2"/>
        <v>0</v>
      </c>
      <c r="K186" s="1"/>
    </row>
    <row r="187" spans="1:11" ht="20.25" customHeight="1" x14ac:dyDescent="0.3">
      <c r="A187" s="1">
        <v>185</v>
      </c>
      <c r="B187" s="10">
        <v>46208</v>
      </c>
      <c r="C187" s="1" t="s">
        <v>97</v>
      </c>
      <c r="D187" s="1" t="s">
        <v>107</v>
      </c>
      <c r="E187" s="1">
        <v>3400</v>
      </c>
      <c r="F187" s="1"/>
      <c r="G187" s="1"/>
      <c r="H187" s="1"/>
      <c r="I187" s="1"/>
      <c r="J187" s="1">
        <f t="shared" si="2"/>
        <v>0</v>
      </c>
      <c r="K187" s="1"/>
    </row>
    <row r="188" spans="1:11" ht="20.25" customHeight="1" x14ac:dyDescent="0.3">
      <c r="A188" s="1">
        <v>186</v>
      </c>
      <c r="B188" s="10">
        <v>46209</v>
      </c>
      <c r="C188" s="1" t="s">
        <v>97</v>
      </c>
      <c r="D188" s="1" t="s">
        <v>107</v>
      </c>
      <c r="E188" s="1">
        <v>3400</v>
      </c>
      <c r="F188" s="1"/>
      <c r="G188" s="1"/>
      <c r="H188" s="1"/>
      <c r="I188" s="1"/>
      <c r="J188" s="1">
        <f t="shared" si="2"/>
        <v>0</v>
      </c>
      <c r="K188" s="1"/>
    </row>
    <row r="189" spans="1:11" ht="20.25" customHeight="1" x14ac:dyDescent="0.3">
      <c r="A189" s="1">
        <v>187</v>
      </c>
      <c r="B189" s="10">
        <v>46210</v>
      </c>
      <c r="C189" s="1" t="s">
        <v>97</v>
      </c>
      <c r="D189" s="1" t="s">
        <v>107</v>
      </c>
      <c r="E189" s="1">
        <v>3400</v>
      </c>
      <c r="F189" s="1"/>
      <c r="G189" s="1"/>
      <c r="H189" s="1"/>
      <c r="I189" s="1"/>
      <c r="J189" s="1">
        <f t="shared" si="2"/>
        <v>0</v>
      </c>
      <c r="K189" s="1"/>
    </row>
    <row r="190" spans="1:11" ht="20.25" customHeight="1" x14ac:dyDescent="0.3">
      <c r="A190" s="1">
        <v>188</v>
      </c>
      <c r="B190" s="10">
        <v>46211</v>
      </c>
      <c r="C190" s="1" t="s">
        <v>97</v>
      </c>
      <c r="D190" s="1" t="s">
        <v>107</v>
      </c>
      <c r="E190" s="1">
        <v>3400</v>
      </c>
      <c r="F190" s="1"/>
      <c r="G190" s="1"/>
      <c r="H190" s="1"/>
      <c r="I190" s="1"/>
      <c r="J190" s="1">
        <f t="shared" si="2"/>
        <v>0</v>
      </c>
      <c r="K190" s="1"/>
    </row>
    <row r="191" spans="1:11" ht="20.25" customHeight="1" x14ac:dyDescent="0.3">
      <c r="A191" s="1">
        <v>189</v>
      </c>
      <c r="B191" s="10">
        <v>46212</v>
      </c>
      <c r="C191" s="1" t="s">
        <v>97</v>
      </c>
      <c r="D191" s="1" t="s">
        <v>107</v>
      </c>
      <c r="E191" s="1">
        <v>3400</v>
      </c>
      <c r="F191" s="1"/>
      <c r="G191" s="1"/>
      <c r="H191" s="1"/>
      <c r="I191" s="1"/>
      <c r="J191" s="1">
        <f t="shared" si="2"/>
        <v>0</v>
      </c>
      <c r="K191" s="1"/>
    </row>
    <row r="192" spans="1:11" ht="20.25" customHeight="1" x14ac:dyDescent="0.3">
      <c r="A192" s="1">
        <v>190</v>
      </c>
      <c r="B192" s="10">
        <v>46213</v>
      </c>
      <c r="C192" s="1" t="s">
        <v>97</v>
      </c>
      <c r="D192" s="1" t="s">
        <v>107</v>
      </c>
      <c r="E192" s="1">
        <v>3400</v>
      </c>
      <c r="F192" s="1"/>
      <c r="G192" s="1"/>
      <c r="H192" s="1"/>
      <c r="I192" s="1"/>
      <c r="J192" s="1">
        <f t="shared" si="2"/>
        <v>0</v>
      </c>
      <c r="K192" s="1"/>
    </row>
    <row r="193" spans="1:11" ht="20.25" customHeight="1" x14ac:dyDescent="0.3">
      <c r="A193" s="1">
        <v>191</v>
      </c>
      <c r="B193" s="10">
        <v>46214</v>
      </c>
      <c r="C193" s="1" t="s">
        <v>97</v>
      </c>
      <c r="D193" s="1" t="s">
        <v>107</v>
      </c>
      <c r="E193" s="1">
        <v>3400</v>
      </c>
      <c r="F193" s="1"/>
      <c r="G193" s="1"/>
      <c r="H193" s="1"/>
      <c r="I193" s="1"/>
      <c r="J193" s="1">
        <f t="shared" si="2"/>
        <v>0</v>
      </c>
      <c r="K193" s="1"/>
    </row>
    <row r="194" spans="1:11" ht="20.25" customHeight="1" x14ac:dyDescent="0.3">
      <c r="A194" s="1">
        <v>192</v>
      </c>
      <c r="B194" s="10">
        <v>46215</v>
      </c>
      <c r="C194" s="1" t="s">
        <v>97</v>
      </c>
      <c r="D194" s="1" t="s">
        <v>107</v>
      </c>
      <c r="E194" s="1">
        <v>3400</v>
      </c>
      <c r="F194" s="1"/>
      <c r="G194" s="1"/>
      <c r="H194" s="1"/>
      <c r="I194" s="1"/>
      <c r="J194" s="1">
        <f t="shared" si="2"/>
        <v>0</v>
      </c>
      <c r="K194" s="1"/>
    </row>
    <row r="195" spans="1:11" ht="20.25" customHeight="1" x14ac:dyDescent="0.3">
      <c r="A195" s="1">
        <v>193</v>
      </c>
      <c r="B195" s="10">
        <v>46216</v>
      </c>
      <c r="C195" s="1" t="s">
        <v>97</v>
      </c>
      <c r="D195" s="1" t="s">
        <v>107</v>
      </c>
      <c r="E195" s="1">
        <v>3400</v>
      </c>
      <c r="F195" s="1"/>
      <c r="G195" s="1"/>
      <c r="H195" s="1"/>
      <c r="I195" s="1"/>
      <c r="J195" s="1">
        <f t="shared" si="2"/>
        <v>0</v>
      </c>
      <c r="K195" s="1"/>
    </row>
    <row r="196" spans="1:11" ht="20.25" customHeight="1" x14ac:dyDescent="0.3">
      <c r="A196" s="1">
        <v>194</v>
      </c>
      <c r="B196" s="10">
        <v>46217</v>
      </c>
      <c r="C196" s="1" t="s">
        <v>97</v>
      </c>
      <c r="D196" s="1" t="s">
        <v>107</v>
      </c>
      <c r="E196" s="1">
        <v>3400</v>
      </c>
      <c r="F196" s="1"/>
      <c r="G196" s="1"/>
      <c r="H196" s="1"/>
      <c r="I196" s="1"/>
      <c r="J196" s="1">
        <f t="shared" ref="J196:J259" si="3">E196*F196-G196-H196+I196</f>
        <v>0</v>
      </c>
      <c r="K196" s="1"/>
    </row>
    <row r="197" spans="1:11" ht="20.25" customHeight="1" x14ac:dyDescent="0.3">
      <c r="A197" s="1">
        <v>195</v>
      </c>
      <c r="B197" s="10">
        <v>46218</v>
      </c>
      <c r="C197" s="1" t="s">
        <v>97</v>
      </c>
      <c r="D197" s="1" t="s">
        <v>107</v>
      </c>
      <c r="E197" s="1">
        <v>3400</v>
      </c>
      <c r="F197" s="1"/>
      <c r="G197" s="1"/>
      <c r="H197" s="1"/>
      <c r="I197" s="1"/>
      <c r="J197" s="1">
        <f t="shared" si="3"/>
        <v>0</v>
      </c>
      <c r="K197" s="1"/>
    </row>
    <row r="198" spans="1:11" ht="20.25" customHeight="1" x14ac:dyDescent="0.3">
      <c r="A198" s="1">
        <v>196</v>
      </c>
      <c r="B198" s="10">
        <v>46219</v>
      </c>
      <c r="C198" s="1" t="s">
        <v>97</v>
      </c>
      <c r="D198" s="1" t="s">
        <v>107</v>
      </c>
      <c r="E198" s="1">
        <v>3400</v>
      </c>
      <c r="F198" s="1"/>
      <c r="G198" s="1"/>
      <c r="H198" s="1"/>
      <c r="I198" s="1"/>
      <c r="J198" s="1">
        <f t="shared" si="3"/>
        <v>0</v>
      </c>
      <c r="K198" s="1"/>
    </row>
    <row r="199" spans="1:11" ht="20.25" customHeight="1" x14ac:dyDescent="0.3">
      <c r="A199" s="1">
        <v>197</v>
      </c>
      <c r="B199" s="10">
        <v>46220</v>
      </c>
      <c r="C199" s="1" t="s">
        <v>97</v>
      </c>
      <c r="D199" s="1" t="s">
        <v>107</v>
      </c>
      <c r="E199" s="1">
        <v>3400</v>
      </c>
      <c r="F199" s="1"/>
      <c r="G199" s="1"/>
      <c r="H199" s="1"/>
      <c r="I199" s="1"/>
      <c r="J199" s="1">
        <f t="shared" si="3"/>
        <v>0</v>
      </c>
      <c r="K199" s="1"/>
    </row>
    <row r="200" spans="1:11" ht="20.25" customHeight="1" x14ac:dyDescent="0.3">
      <c r="A200" s="1">
        <v>198</v>
      </c>
      <c r="B200" s="10">
        <v>46221</v>
      </c>
      <c r="C200" s="1" t="s">
        <v>97</v>
      </c>
      <c r="D200" s="1" t="s">
        <v>107</v>
      </c>
      <c r="E200" s="1">
        <v>3400</v>
      </c>
      <c r="F200" s="1"/>
      <c r="G200" s="1"/>
      <c r="H200" s="1"/>
      <c r="I200" s="1"/>
      <c r="J200" s="1">
        <f t="shared" si="3"/>
        <v>0</v>
      </c>
      <c r="K200" s="1"/>
    </row>
    <row r="201" spans="1:11" ht="20.25" customHeight="1" x14ac:dyDescent="0.3">
      <c r="A201" s="1">
        <v>199</v>
      </c>
      <c r="B201" s="10">
        <v>46222</v>
      </c>
      <c r="C201" s="1" t="s">
        <v>97</v>
      </c>
      <c r="D201" s="1" t="s">
        <v>107</v>
      </c>
      <c r="E201" s="1">
        <v>3400</v>
      </c>
      <c r="F201" s="1"/>
      <c r="G201" s="1"/>
      <c r="H201" s="1"/>
      <c r="I201" s="1"/>
      <c r="J201" s="1">
        <f t="shared" si="3"/>
        <v>0</v>
      </c>
      <c r="K201" s="1"/>
    </row>
    <row r="202" spans="1:11" ht="20.25" customHeight="1" x14ac:dyDescent="0.3">
      <c r="A202" s="1">
        <v>200</v>
      </c>
      <c r="B202" s="10">
        <v>46223</v>
      </c>
      <c r="C202" s="1" t="s">
        <v>97</v>
      </c>
      <c r="D202" s="1" t="s">
        <v>107</v>
      </c>
      <c r="E202" s="1">
        <v>3400</v>
      </c>
      <c r="F202" s="1"/>
      <c r="G202" s="1"/>
      <c r="H202" s="1"/>
      <c r="I202" s="1"/>
      <c r="J202" s="1">
        <f t="shared" si="3"/>
        <v>0</v>
      </c>
      <c r="K202" s="1"/>
    </row>
    <row r="203" spans="1:11" ht="20.25" customHeight="1" x14ac:dyDescent="0.3">
      <c r="A203" s="1">
        <v>201</v>
      </c>
      <c r="B203" s="10">
        <v>46224</v>
      </c>
      <c r="C203" s="1" t="s">
        <v>97</v>
      </c>
      <c r="D203" s="1" t="s">
        <v>107</v>
      </c>
      <c r="E203" s="1">
        <v>3400</v>
      </c>
      <c r="F203" s="1"/>
      <c r="G203" s="1"/>
      <c r="H203" s="1"/>
      <c r="I203" s="1"/>
      <c r="J203" s="1">
        <f t="shared" si="3"/>
        <v>0</v>
      </c>
      <c r="K203" s="1"/>
    </row>
    <row r="204" spans="1:11" ht="20.25" customHeight="1" x14ac:dyDescent="0.3">
      <c r="A204" s="1">
        <v>202</v>
      </c>
      <c r="B204" s="10">
        <v>46225</v>
      </c>
      <c r="C204" s="1" t="s">
        <v>97</v>
      </c>
      <c r="D204" s="1" t="s">
        <v>107</v>
      </c>
      <c r="E204" s="1">
        <v>3400</v>
      </c>
      <c r="F204" s="1"/>
      <c r="G204" s="1"/>
      <c r="H204" s="1"/>
      <c r="I204" s="1"/>
      <c r="J204" s="1">
        <f t="shared" si="3"/>
        <v>0</v>
      </c>
      <c r="K204" s="1"/>
    </row>
    <row r="205" spans="1:11" ht="20.25" customHeight="1" x14ac:dyDescent="0.3">
      <c r="A205" s="1">
        <v>203</v>
      </c>
      <c r="B205" s="10">
        <v>46226</v>
      </c>
      <c r="C205" s="1" t="s">
        <v>97</v>
      </c>
      <c r="D205" s="1" t="s">
        <v>107</v>
      </c>
      <c r="E205" s="1">
        <v>3400</v>
      </c>
      <c r="F205" s="1"/>
      <c r="G205" s="1"/>
      <c r="H205" s="1"/>
      <c r="I205" s="1"/>
      <c r="J205" s="1">
        <f t="shared" si="3"/>
        <v>0</v>
      </c>
      <c r="K205" s="1"/>
    </row>
    <row r="206" spans="1:11" ht="20.25" customHeight="1" x14ac:dyDescent="0.3">
      <c r="A206" s="1">
        <v>204</v>
      </c>
      <c r="B206" s="10">
        <v>46227</v>
      </c>
      <c r="C206" s="1" t="s">
        <v>97</v>
      </c>
      <c r="D206" s="1" t="s">
        <v>107</v>
      </c>
      <c r="E206" s="1">
        <v>3400</v>
      </c>
      <c r="F206" s="1"/>
      <c r="G206" s="1"/>
      <c r="H206" s="1"/>
      <c r="I206" s="1"/>
      <c r="J206" s="1">
        <f t="shared" si="3"/>
        <v>0</v>
      </c>
      <c r="K206" s="1"/>
    </row>
    <row r="207" spans="1:11" ht="20.25" customHeight="1" x14ac:dyDescent="0.3">
      <c r="A207" s="1">
        <v>205</v>
      </c>
      <c r="B207" s="10">
        <v>46228</v>
      </c>
      <c r="C207" s="1" t="s">
        <v>97</v>
      </c>
      <c r="D207" s="1" t="s">
        <v>107</v>
      </c>
      <c r="E207" s="1">
        <v>3400</v>
      </c>
      <c r="F207" s="1"/>
      <c r="G207" s="1"/>
      <c r="H207" s="1"/>
      <c r="I207" s="1"/>
      <c r="J207" s="1">
        <f t="shared" si="3"/>
        <v>0</v>
      </c>
      <c r="K207" s="1"/>
    </row>
    <row r="208" spans="1:11" ht="20.25" customHeight="1" x14ac:dyDescent="0.3">
      <c r="A208" s="1">
        <v>206</v>
      </c>
      <c r="B208" s="10">
        <v>46229</v>
      </c>
      <c r="C208" s="1" t="s">
        <v>97</v>
      </c>
      <c r="D208" s="1" t="s">
        <v>107</v>
      </c>
      <c r="E208" s="1">
        <v>3400</v>
      </c>
      <c r="F208" s="1"/>
      <c r="G208" s="1"/>
      <c r="H208" s="1"/>
      <c r="I208" s="1"/>
      <c r="J208" s="1">
        <f t="shared" si="3"/>
        <v>0</v>
      </c>
      <c r="K208" s="1"/>
    </row>
    <row r="209" spans="1:11" ht="20.25" customHeight="1" x14ac:dyDescent="0.3">
      <c r="A209" s="1">
        <v>207</v>
      </c>
      <c r="B209" s="10">
        <v>46230</v>
      </c>
      <c r="C209" s="1" t="s">
        <v>97</v>
      </c>
      <c r="D209" s="1" t="s">
        <v>107</v>
      </c>
      <c r="E209" s="1">
        <v>3400</v>
      </c>
      <c r="F209" s="1"/>
      <c r="G209" s="1"/>
      <c r="H209" s="1"/>
      <c r="I209" s="1"/>
      <c r="J209" s="1">
        <f t="shared" si="3"/>
        <v>0</v>
      </c>
      <c r="K209" s="1"/>
    </row>
    <row r="210" spans="1:11" ht="20.25" customHeight="1" x14ac:dyDescent="0.3">
      <c r="A210" s="1">
        <v>208</v>
      </c>
      <c r="B210" s="10">
        <v>46231</v>
      </c>
      <c r="C210" s="1" t="s">
        <v>97</v>
      </c>
      <c r="D210" s="1" t="s">
        <v>107</v>
      </c>
      <c r="E210" s="1">
        <v>3400</v>
      </c>
      <c r="F210" s="1"/>
      <c r="G210" s="1"/>
      <c r="H210" s="1"/>
      <c r="I210" s="1"/>
      <c r="J210" s="1">
        <f t="shared" si="3"/>
        <v>0</v>
      </c>
      <c r="K210" s="1"/>
    </row>
    <row r="211" spans="1:11" ht="20.25" customHeight="1" x14ac:dyDescent="0.3">
      <c r="A211" s="1">
        <v>209</v>
      </c>
      <c r="B211" s="10">
        <v>46232</v>
      </c>
      <c r="C211" s="1" t="s">
        <v>97</v>
      </c>
      <c r="D211" s="1" t="s">
        <v>107</v>
      </c>
      <c r="E211" s="1">
        <v>3400</v>
      </c>
      <c r="F211" s="1"/>
      <c r="G211" s="1"/>
      <c r="H211" s="1"/>
      <c r="I211" s="1"/>
      <c r="J211" s="1">
        <f t="shared" si="3"/>
        <v>0</v>
      </c>
      <c r="K211" s="1"/>
    </row>
    <row r="212" spans="1:11" ht="20.25" customHeight="1" x14ac:dyDescent="0.3">
      <c r="A212" s="1">
        <v>210</v>
      </c>
      <c r="B212" s="10">
        <v>46233</v>
      </c>
      <c r="C212" s="1" t="s">
        <v>97</v>
      </c>
      <c r="D212" s="1" t="s">
        <v>107</v>
      </c>
      <c r="E212" s="1">
        <v>3400</v>
      </c>
      <c r="F212" s="1"/>
      <c r="G212" s="1"/>
      <c r="H212" s="1"/>
      <c r="I212" s="1"/>
      <c r="J212" s="1">
        <f t="shared" si="3"/>
        <v>0</v>
      </c>
      <c r="K212" s="1"/>
    </row>
    <row r="213" spans="1:11" ht="20.25" customHeight="1" x14ac:dyDescent="0.3">
      <c r="A213" s="1">
        <v>211</v>
      </c>
      <c r="B213" s="10">
        <v>46234</v>
      </c>
      <c r="C213" s="1" t="s">
        <v>97</v>
      </c>
      <c r="D213" s="1" t="s">
        <v>107</v>
      </c>
      <c r="E213" s="1">
        <v>3400</v>
      </c>
      <c r="F213" s="1"/>
      <c r="G213" s="1"/>
      <c r="H213" s="1"/>
      <c r="I213" s="1"/>
      <c r="J213" s="1">
        <f t="shared" si="3"/>
        <v>0</v>
      </c>
      <c r="K213" s="1"/>
    </row>
    <row r="214" spans="1:11" ht="20.25" customHeight="1" x14ac:dyDescent="0.3">
      <c r="A214" s="1">
        <v>212</v>
      </c>
      <c r="B214" s="10">
        <v>46235</v>
      </c>
      <c r="C214" s="1" t="s">
        <v>97</v>
      </c>
      <c r="D214" s="1" t="s">
        <v>107</v>
      </c>
      <c r="E214" s="1">
        <v>3400</v>
      </c>
      <c r="F214" s="1"/>
      <c r="G214" s="1"/>
      <c r="H214" s="1"/>
      <c r="I214" s="1"/>
      <c r="J214" s="1">
        <f t="shared" si="3"/>
        <v>0</v>
      </c>
      <c r="K214" s="1"/>
    </row>
    <row r="215" spans="1:11" ht="20.25" customHeight="1" x14ac:dyDescent="0.3">
      <c r="A215" s="1">
        <v>213</v>
      </c>
      <c r="B215" s="10">
        <v>46236</v>
      </c>
      <c r="C215" s="1" t="s">
        <v>97</v>
      </c>
      <c r="D215" s="1" t="s">
        <v>107</v>
      </c>
      <c r="E215" s="1">
        <v>3400</v>
      </c>
      <c r="F215" s="1"/>
      <c r="G215" s="1"/>
      <c r="H215" s="1"/>
      <c r="I215" s="1"/>
      <c r="J215" s="1">
        <f t="shared" si="3"/>
        <v>0</v>
      </c>
      <c r="K215" s="1"/>
    </row>
    <row r="216" spans="1:11" ht="20.25" customHeight="1" x14ac:dyDescent="0.3">
      <c r="A216" s="1">
        <v>214</v>
      </c>
      <c r="B216" s="10">
        <v>46237</v>
      </c>
      <c r="C216" s="1" t="s">
        <v>97</v>
      </c>
      <c r="D216" s="1" t="s">
        <v>107</v>
      </c>
      <c r="E216" s="1">
        <v>3400</v>
      </c>
      <c r="F216" s="1"/>
      <c r="G216" s="1"/>
      <c r="H216" s="1"/>
      <c r="I216" s="1"/>
      <c r="J216" s="1">
        <f t="shared" si="3"/>
        <v>0</v>
      </c>
      <c r="K216" s="1"/>
    </row>
    <row r="217" spans="1:11" ht="20.25" customHeight="1" x14ac:dyDescent="0.3">
      <c r="A217" s="1">
        <v>215</v>
      </c>
      <c r="B217" s="10">
        <v>46238</v>
      </c>
      <c r="C217" s="1" t="s">
        <v>97</v>
      </c>
      <c r="D217" s="1" t="s">
        <v>107</v>
      </c>
      <c r="E217" s="1">
        <v>3400</v>
      </c>
      <c r="F217" s="1"/>
      <c r="G217" s="1"/>
      <c r="H217" s="1"/>
      <c r="I217" s="1"/>
      <c r="J217" s="1">
        <f t="shared" si="3"/>
        <v>0</v>
      </c>
      <c r="K217" s="1"/>
    </row>
    <row r="218" spans="1:11" ht="20.25" customHeight="1" x14ac:dyDescent="0.3">
      <c r="A218" s="1">
        <v>216</v>
      </c>
      <c r="B218" s="10">
        <v>46239</v>
      </c>
      <c r="C218" s="1" t="s">
        <v>97</v>
      </c>
      <c r="D218" s="1" t="s">
        <v>107</v>
      </c>
      <c r="E218" s="1">
        <v>3400</v>
      </c>
      <c r="F218" s="1"/>
      <c r="G218" s="1"/>
      <c r="H218" s="1"/>
      <c r="I218" s="1"/>
      <c r="J218" s="1">
        <f t="shared" si="3"/>
        <v>0</v>
      </c>
      <c r="K218" s="1"/>
    </row>
    <row r="219" spans="1:11" ht="20.25" customHeight="1" x14ac:dyDescent="0.3">
      <c r="A219" s="1">
        <v>217</v>
      </c>
      <c r="B219" s="10">
        <v>46240</v>
      </c>
      <c r="C219" s="1" t="s">
        <v>97</v>
      </c>
      <c r="D219" s="1" t="s">
        <v>107</v>
      </c>
      <c r="E219" s="1">
        <v>3400</v>
      </c>
      <c r="F219" s="1"/>
      <c r="G219" s="1"/>
      <c r="H219" s="1"/>
      <c r="I219" s="1"/>
      <c r="J219" s="1">
        <f t="shared" si="3"/>
        <v>0</v>
      </c>
      <c r="K219" s="1"/>
    </row>
    <row r="220" spans="1:11" ht="20.25" customHeight="1" x14ac:dyDescent="0.3">
      <c r="A220" s="1">
        <v>218</v>
      </c>
      <c r="B220" s="10">
        <v>46241</v>
      </c>
      <c r="C220" s="1" t="s">
        <v>97</v>
      </c>
      <c r="D220" s="1" t="s">
        <v>107</v>
      </c>
      <c r="E220" s="1">
        <v>3400</v>
      </c>
      <c r="F220" s="1"/>
      <c r="G220" s="1"/>
      <c r="H220" s="1"/>
      <c r="I220" s="1"/>
      <c r="J220" s="1">
        <f t="shared" si="3"/>
        <v>0</v>
      </c>
      <c r="K220" s="1"/>
    </row>
    <row r="221" spans="1:11" ht="20.25" customHeight="1" x14ac:dyDescent="0.3">
      <c r="A221" s="1">
        <v>219</v>
      </c>
      <c r="B221" s="10">
        <v>46242</v>
      </c>
      <c r="C221" s="1" t="s">
        <v>97</v>
      </c>
      <c r="D221" s="1" t="s">
        <v>107</v>
      </c>
      <c r="E221" s="1">
        <v>3400</v>
      </c>
      <c r="F221" s="1"/>
      <c r="G221" s="1"/>
      <c r="H221" s="1"/>
      <c r="I221" s="1"/>
      <c r="J221" s="1">
        <f t="shared" si="3"/>
        <v>0</v>
      </c>
      <c r="K221" s="1"/>
    </row>
    <row r="222" spans="1:11" ht="20.25" customHeight="1" x14ac:dyDescent="0.3">
      <c r="A222" s="1">
        <v>220</v>
      </c>
      <c r="B222" s="10">
        <v>46243</v>
      </c>
      <c r="C222" s="1" t="s">
        <v>97</v>
      </c>
      <c r="D222" s="1" t="s">
        <v>107</v>
      </c>
      <c r="E222" s="1">
        <v>3400</v>
      </c>
      <c r="F222" s="1"/>
      <c r="G222" s="1"/>
      <c r="H222" s="1"/>
      <c r="I222" s="1"/>
      <c r="J222" s="1">
        <f t="shared" si="3"/>
        <v>0</v>
      </c>
      <c r="K222" s="1"/>
    </row>
    <row r="223" spans="1:11" ht="20.25" customHeight="1" x14ac:dyDescent="0.3">
      <c r="A223" s="1">
        <v>221</v>
      </c>
      <c r="B223" s="10">
        <v>46244</v>
      </c>
      <c r="C223" s="1" t="s">
        <v>97</v>
      </c>
      <c r="D223" s="1" t="s">
        <v>107</v>
      </c>
      <c r="E223" s="1">
        <v>3400</v>
      </c>
      <c r="F223" s="1"/>
      <c r="G223" s="1"/>
      <c r="H223" s="1"/>
      <c r="I223" s="1"/>
      <c r="J223" s="1">
        <f t="shared" si="3"/>
        <v>0</v>
      </c>
      <c r="K223" s="1"/>
    </row>
    <row r="224" spans="1:11" ht="20.25" customHeight="1" x14ac:dyDescent="0.3">
      <c r="A224" s="1">
        <v>222</v>
      </c>
      <c r="B224" s="10">
        <v>46245</v>
      </c>
      <c r="C224" s="1" t="s">
        <v>97</v>
      </c>
      <c r="D224" s="1" t="s">
        <v>107</v>
      </c>
      <c r="E224" s="1">
        <v>3400</v>
      </c>
      <c r="F224" s="1"/>
      <c r="G224" s="1"/>
      <c r="H224" s="1"/>
      <c r="I224" s="1"/>
      <c r="J224" s="1">
        <f t="shared" si="3"/>
        <v>0</v>
      </c>
      <c r="K224" s="1"/>
    </row>
    <row r="225" spans="1:11" ht="20.25" customHeight="1" x14ac:dyDescent="0.3">
      <c r="A225" s="1">
        <v>223</v>
      </c>
      <c r="B225" s="10">
        <v>46246</v>
      </c>
      <c r="C225" s="1" t="s">
        <v>97</v>
      </c>
      <c r="D225" s="1" t="s">
        <v>107</v>
      </c>
      <c r="E225" s="1">
        <v>3400</v>
      </c>
      <c r="F225" s="1"/>
      <c r="G225" s="1"/>
      <c r="H225" s="1"/>
      <c r="I225" s="1"/>
      <c r="J225" s="1">
        <f t="shared" si="3"/>
        <v>0</v>
      </c>
      <c r="K225" s="1"/>
    </row>
    <row r="226" spans="1:11" ht="20.25" customHeight="1" x14ac:dyDescent="0.3">
      <c r="A226" s="1">
        <v>224</v>
      </c>
      <c r="B226" s="10">
        <v>46247</v>
      </c>
      <c r="C226" s="1" t="s">
        <v>97</v>
      </c>
      <c r="D226" s="1" t="s">
        <v>107</v>
      </c>
      <c r="E226" s="1">
        <v>3400</v>
      </c>
      <c r="F226" s="1"/>
      <c r="G226" s="1"/>
      <c r="H226" s="1"/>
      <c r="I226" s="1"/>
      <c r="J226" s="1">
        <f t="shared" si="3"/>
        <v>0</v>
      </c>
      <c r="K226" s="1"/>
    </row>
    <row r="227" spans="1:11" ht="20.25" customHeight="1" x14ac:dyDescent="0.3">
      <c r="A227" s="1">
        <v>225</v>
      </c>
      <c r="B227" s="10">
        <v>46248</v>
      </c>
      <c r="C227" s="1" t="s">
        <v>97</v>
      </c>
      <c r="D227" s="1" t="s">
        <v>107</v>
      </c>
      <c r="E227" s="1">
        <v>3400</v>
      </c>
      <c r="F227" s="1"/>
      <c r="G227" s="1"/>
      <c r="H227" s="1"/>
      <c r="I227" s="1"/>
      <c r="J227" s="1">
        <f t="shared" si="3"/>
        <v>0</v>
      </c>
      <c r="K227" s="1"/>
    </row>
    <row r="228" spans="1:11" ht="20.25" customHeight="1" x14ac:dyDescent="0.3">
      <c r="A228" s="1">
        <v>226</v>
      </c>
      <c r="B228" s="10">
        <v>46249</v>
      </c>
      <c r="C228" s="1" t="s">
        <v>97</v>
      </c>
      <c r="D228" s="1" t="s">
        <v>107</v>
      </c>
      <c r="E228" s="1">
        <v>3400</v>
      </c>
      <c r="F228" s="1"/>
      <c r="G228" s="1"/>
      <c r="H228" s="1"/>
      <c r="I228" s="1"/>
      <c r="J228" s="1">
        <f t="shared" si="3"/>
        <v>0</v>
      </c>
      <c r="K228" s="1"/>
    </row>
    <row r="229" spans="1:11" ht="20.25" customHeight="1" x14ac:dyDescent="0.3">
      <c r="A229" s="1">
        <v>227</v>
      </c>
      <c r="B229" s="10">
        <v>46250</v>
      </c>
      <c r="C229" s="1" t="s">
        <v>97</v>
      </c>
      <c r="D229" s="1" t="s">
        <v>107</v>
      </c>
      <c r="E229" s="1">
        <v>3400</v>
      </c>
      <c r="F229" s="1"/>
      <c r="G229" s="1"/>
      <c r="H229" s="1"/>
      <c r="I229" s="1"/>
      <c r="J229" s="1">
        <f t="shared" si="3"/>
        <v>0</v>
      </c>
      <c r="K229" s="1"/>
    </row>
    <row r="230" spans="1:11" ht="20.25" customHeight="1" x14ac:dyDescent="0.3">
      <c r="A230" s="1">
        <v>228</v>
      </c>
      <c r="B230" s="10">
        <v>46251</v>
      </c>
      <c r="C230" s="1" t="s">
        <v>97</v>
      </c>
      <c r="D230" s="1" t="s">
        <v>107</v>
      </c>
      <c r="E230" s="1">
        <v>3400</v>
      </c>
      <c r="F230" s="1"/>
      <c r="G230" s="1"/>
      <c r="H230" s="1"/>
      <c r="I230" s="1"/>
      <c r="J230" s="1">
        <f t="shared" si="3"/>
        <v>0</v>
      </c>
      <c r="K230" s="1"/>
    </row>
    <row r="231" spans="1:11" ht="20.25" customHeight="1" x14ac:dyDescent="0.3">
      <c r="A231" s="1">
        <v>229</v>
      </c>
      <c r="B231" s="10">
        <v>46252</v>
      </c>
      <c r="C231" s="1" t="s">
        <v>97</v>
      </c>
      <c r="D231" s="1" t="s">
        <v>107</v>
      </c>
      <c r="E231" s="1">
        <v>3400</v>
      </c>
      <c r="F231" s="1"/>
      <c r="G231" s="1"/>
      <c r="H231" s="1"/>
      <c r="I231" s="1"/>
      <c r="J231" s="1">
        <f t="shared" si="3"/>
        <v>0</v>
      </c>
      <c r="K231" s="1"/>
    </row>
    <row r="232" spans="1:11" ht="20.25" customHeight="1" x14ac:dyDescent="0.3">
      <c r="A232" s="1">
        <v>230</v>
      </c>
      <c r="B232" s="10">
        <v>46253</v>
      </c>
      <c r="C232" s="1" t="s">
        <v>97</v>
      </c>
      <c r="D232" s="1" t="s">
        <v>107</v>
      </c>
      <c r="E232" s="1">
        <v>3400</v>
      </c>
      <c r="F232" s="1"/>
      <c r="G232" s="1"/>
      <c r="H232" s="1"/>
      <c r="I232" s="1"/>
      <c r="J232" s="1">
        <f t="shared" si="3"/>
        <v>0</v>
      </c>
      <c r="K232" s="1"/>
    </row>
    <row r="233" spans="1:11" ht="20.25" customHeight="1" x14ac:dyDescent="0.3">
      <c r="A233" s="1">
        <v>231</v>
      </c>
      <c r="B233" s="10">
        <v>46254</v>
      </c>
      <c r="C233" s="1" t="s">
        <v>97</v>
      </c>
      <c r="D233" s="1" t="s">
        <v>107</v>
      </c>
      <c r="E233" s="1">
        <v>3400</v>
      </c>
      <c r="F233" s="1"/>
      <c r="G233" s="1"/>
      <c r="H233" s="1"/>
      <c r="I233" s="1"/>
      <c r="J233" s="1">
        <f t="shared" si="3"/>
        <v>0</v>
      </c>
      <c r="K233" s="1"/>
    </row>
    <row r="234" spans="1:11" ht="20.25" customHeight="1" x14ac:dyDescent="0.3">
      <c r="A234" s="1">
        <v>232</v>
      </c>
      <c r="B234" s="10">
        <v>46255</v>
      </c>
      <c r="C234" s="1" t="s">
        <v>97</v>
      </c>
      <c r="D234" s="1" t="s">
        <v>107</v>
      </c>
      <c r="E234" s="1">
        <v>3400</v>
      </c>
      <c r="F234" s="1"/>
      <c r="G234" s="1"/>
      <c r="H234" s="1"/>
      <c r="I234" s="1"/>
      <c r="J234" s="1">
        <f t="shared" si="3"/>
        <v>0</v>
      </c>
      <c r="K234" s="1"/>
    </row>
    <row r="235" spans="1:11" ht="20.25" customHeight="1" x14ac:dyDescent="0.3">
      <c r="A235" s="1">
        <v>233</v>
      </c>
      <c r="B235" s="10">
        <v>46256</v>
      </c>
      <c r="C235" s="1" t="s">
        <v>97</v>
      </c>
      <c r="D235" s="1" t="s">
        <v>107</v>
      </c>
      <c r="E235" s="1">
        <v>3400</v>
      </c>
      <c r="F235" s="1"/>
      <c r="G235" s="1"/>
      <c r="H235" s="1"/>
      <c r="I235" s="1"/>
      <c r="J235" s="1">
        <f t="shared" si="3"/>
        <v>0</v>
      </c>
      <c r="K235" s="1"/>
    </row>
    <row r="236" spans="1:11" ht="20.25" customHeight="1" x14ac:dyDescent="0.3">
      <c r="A236" s="1">
        <v>234</v>
      </c>
      <c r="B236" s="10">
        <v>46257</v>
      </c>
      <c r="C236" s="1" t="s">
        <v>97</v>
      </c>
      <c r="D236" s="1" t="s">
        <v>107</v>
      </c>
      <c r="E236" s="1">
        <v>3400</v>
      </c>
      <c r="F236" s="1"/>
      <c r="G236" s="1"/>
      <c r="H236" s="1"/>
      <c r="I236" s="1"/>
      <c r="J236" s="1">
        <f t="shared" si="3"/>
        <v>0</v>
      </c>
      <c r="K236" s="1"/>
    </row>
    <row r="237" spans="1:11" ht="20.25" customHeight="1" x14ac:dyDescent="0.3">
      <c r="A237" s="1">
        <v>235</v>
      </c>
      <c r="B237" s="10">
        <v>46258</v>
      </c>
      <c r="C237" s="1" t="s">
        <v>97</v>
      </c>
      <c r="D237" s="1" t="s">
        <v>107</v>
      </c>
      <c r="E237" s="1">
        <v>3400</v>
      </c>
      <c r="F237" s="1"/>
      <c r="G237" s="1"/>
      <c r="H237" s="1"/>
      <c r="I237" s="1"/>
      <c r="J237" s="1">
        <f t="shared" si="3"/>
        <v>0</v>
      </c>
      <c r="K237" s="1"/>
    </row>
    <row r="238" spans="1:11" ht="20.25" customHeight="1" x14ac:dyDescent="0.3">
      <c r="A238" s="1">
        <v>236</v>
      </c>
      <c r="B238" s="10">
        <v>46259</v>
      </c>
      <c r="C238" s="1" t="s">
        <v>97</v>
      </c>
      <c r="D238" s="1" t="s">
        <v>107</v>
      </c>
      <c r="E238" s="1">
        <v>3400</v>
      </c>
      <c r="F238" s="1"/>
      <c r="G238" s="1"/>
      <c r="H238" s="1"/>
      <c r="I238" s="1"/>
      <c r="J238" s="1">
        <f t="shared" si="3"/>
        <v>0</v>
      </c>
      <c r="K238" s="1"/>
    </row>
    <row r="239" spans="1:11" ht="20.25" customHeight="1" x14ac:dyDescent="0.3">
      <c r="A239" s="1">
        <v>237</v>
      </c>
      <c r="B239" s="10">
        <v>46260</v>
      </c>
      <c r="C239" s="1" t="s">
        <v>97</v>
      </c>
      <c r="D239" s="1" t="s">
        <v>107</v>
      </c>
      <c r="E239" s="1">
        <v>3400</v>
      </c>
      <c r="F239" s="1"/>
      <c r="G239" s="1"/>
      <c r="H239" s="1"/>
      <c r="I239" s="1"/>
      <c r="J239" s="1">
        <f t="shared" si="3"/>
        <v>0</v>
      </c>
      <c r="K239" s="1"/>
    </row>
    <row r="240" spans="1:11" ht="20.25" customHeight="1" x14ac:dyDescent="0.3">
      <c r="A240" s="1">
        <v>238</v>
      </c>
      <c r="B240" s="10">
        <v>46261</v>
      </c>
      <c r="C240" s="1" t="s">
        <v>97</v>
      </c>
      <c r="D240" s="1" t="s">
        <v>107</v>
      </c>
      <c r="E240" s="1">
        <v>3400</v>
      </c>
      <c r="F240" s="1"/>
      <c r="G240" s="1"/>
      <c r="H240" s="1"/>
      <c r="I240" s="1"/>
      <c r="J240" s="1">
        <f t="shared" si="3"/>
        <v>0</v>
      </c>
      <c r="K240" s="1"/>
    </row>
    <row r="241" spans="1:11" ht="20.25" customHeight="1" x14ac:dyDescent="0.3">
      <c r="A241" s="1">
        <v>239</v>
      </c>
      <c r="B241" s="10">
        <v>46262</v>
      </c>
      <c r="C241" s="1" t="s">
        <v>97</v>
      </c>
      <c r="D241" s="1" t="s">
        <v>107</v>
      </c>
      <c r="E241" s="1">
        <v>3400</v>
      </c>
      <c r="F241" s="1"/>
      <c r="G241" s="1"/>
      <c r="H241" s="1"/>
      <c r="I241" s="1"/>
      <c r="J241" s="1">
        <f t="shared" si="3"/>
        <v>0</v>
      </c>
      <c r="K241" s="1"/>
    </row>
    <row r="242" spans="1:11" ht="20.25" customHeight="1" x14ac:dyDescent="0.3">
      <c r="A242" s="1">
        <v>240</v>
      </c>
      <c r="B242" s="10">
        <v>46263</v>
      </c>
      <c r="C242" s="1" t="s">
        <v>97</v>
      </c>
      <c r="D242" s="1" t="s">
        <v>107</v>
      </c>
      <c r="E242" s="1">
        <v>3400</v>
      </c>
      <c r="F242" s="1"/>
      <c r="G242" s="1"/>
      <c r="H242" s="1"/>
      <c r="I242" s="1"/>
      <c r="J242" s="1">
        <f t="shared" si="3"/>
        <v>0</v>
      </c>
      <c r="K242" s="1"/>
    </row>
    <row r="243" spans="1:11" ht="20.25" customHeight="1" x14ac:dyDescent="0.3">
      <c r="A243" s="1">
        <v>241</v>
      </c>
      <c r="B243" s="10">
        <v>46264</v>
      </c>
      <c r="C243" s="1" t="s">
        <v>97</v>
      </c>
      <c r="D243" s="1" t="s">
        <v>107</v>
      </c>
      <c r="E243" s="1">
        <v>3400</v>
      </c>
      <c r="F243" s="1"/>
      <c r="G243" s="1"/>
      <c r="H243" s="1"/>
      <c r="I243" s="1"/>
      <c r="J243" s="1">
        <f t="shared" si="3"/>
        <v>0</v>
      </c>
      <c r="K243" s="1"/>
    </row>
    <row r="244" spans="1:11" ht="20.25" customHeight="1" x14ac:dyDescent="0.3">
      <c r="A244" s="1">
        <v>242</v>
      </c>
      <c r="B244" s="10">
        <v>46265</v>
      </c>
      <c r="C244" s="1" t="s">
        <v>97</v>
      </c>
      <c r="D244" s="1" t="s">
        <v>107</v>
      </c>
      <c r="E244" s="1">
        <v>3400</v>
      </c>
      <c r="F244" s="1"/>
      <c r="G244" s="1"/>
      <c r="H244" s="1"/>
      <c r="I244" s="1"/>
      <c r="J244" s="1">
        <f t="shared" si="3"/>
        <v>0</v>
      </c>
      <c r="K244" s="1"/>
    </row>
    <row r="245" spans="1:11" ht="20.25" customHeight="1" x14ac:dyDescent="0.3">
      <c r="A245" s="1">
        <v>243</v>
      </c>
      <c r="B245" s="10">
        <v>46266</v>
      </c>
      <c r="C245" s="1" t="s">
        <v>97</v>
      </c>
      <c r="D245" s="1" t="s">
        <v>107</v>
      </c>
      <c r="E245" s="1">
        <v>3400</v>
      </c>
      <c r="F245" s="1"/>
      <c r="G245" s="1"/>
      <c r="H245" s="1"/>
      <c r="I245" s="1"/>
      <c r="J245" s="1">
        <f t="shared" si="3"/>
        <v>0</v>
      </c>
      <c r="K245" s="1"/>
    </row>
    <row r="246" spans="1:11" ht="20.25" customHeight="1" x14ac:dyDescent="0.3">
      <c r="A246" s="1">
        <v>244</v>
      </c>
      <c r="B246" s="10">
        <v>46267</v>
      </c>
      <c r="C246" s="1" t="s">
        <v>97</v>
      </c>
      <c r="D246" s="1" t="s">
        <v>107</v>
      </c>
      <c r="E246" s="1">
        <v>3400</v>
      </c>
      <c r="F246" s="1"/>
      <c r="G246" s="1"/>
      <c r="H246" s="1"/>
      <c r="I246" s="1"/>
      <c r="J246" s="1">
        <f t="shared" si="3"/>
        <v>0</v>
      </c>
      <c r="K246" s="1"/>
    </row>
    <row r="247" spans="1:11" ht="20.25" customHeight="1" x14ac:dyDescent="0.3">
      <c r="A247" s="1">
        <v>245</v>
      </c>
      <c r="B247" s="10">
        <v>46268</v>
      </c>
      <c r="C247" s="1" t="s">
        <v>97</v>
      </c>
      <c r="D247" s="1" t="s">
        <v>107</v>
      </c>
      <c r="E247" s="1">
        <v>3400</v>
      </c>
      <c r="F247" s="1"/>
      <c r="G247" s="1"/>
      <c r="H247" s="1"/>
      <c r="I247" s="1"/>
      <c r="J247" s="1">
        <f t="shared" si="3"/>
        <v>0</v>
      </c>
      <c r="K247" s="1"/>
    </row>
    <row r="248" spans="1:11" ht="20.25" customHeight="1" x14ac:dyDescent="0.3">
      <c r="A248" s="1">
        <v>246</v>
      </c>
      <c r="B248" s="10">
        <v>46269</v>
      </c>
      <c r="C248" s="1" t="s">
        <v>97</v>
      </c>
      <c r="D248" s="1" t="s">
        <v>107</v>
      </c>
      <c r="E248" s="1">
        <v>3400</v>
      </c>
      <c r="F248" s="1"/>
      <c r="G248" s="1"/>
      <c r="H248" s="1"/>
      <c r="I248" s="1"/>
      <c r="J248" s="1">
        <f t="shared" si="3"/>
        <v>0</v>
      </c>
      <c r="K248" s="1"/>
    </row>
    <row r="249" spans="1:11" ht="20.25" customHeight="1" x14ac:dyDescent="0.3">
      <c r="A249" s="1">
        <v>247</v>
      </c>
      <c r="B249" s="10">
        <v>46270</v>
      </c>
      <c r="C249" s="1" t="s">
        <v>97</v>
      </c>
      <c r="D249" s="1" t="s">
        <v>107</v>
      </c>
      <c r="E249" s="1">
        <v>3400</v>
      </c>
      <c r="F249" s="1"/>
      <c r="G249" s="1"/>
      <c r="H249" s="1"/>
      <c r="I249" s="1"/>
      <c r="J249" s="1">
        <f t="shared" si="3"/>
        <v>0</v>
      </c>
      <c r="K249" s="1"/>
    </row>
    <row r="250" spans="1:11" ht="20.25" customHeight="1" x14ac:dyDescent="0.3">
      <c r="A250" s="1">
        <v>248</v>
      </c>
      <c r="B250" s="10">
        <v>46271</v>
      </c>
      <c r="C250" s="1" t="s">
        <v>97</v>
      </c>
      <c r="D250" s="1" t="s">
        <v>107</v>
      </c>
      <c r="E250" s="1">
        <v>3400</v>
      </c>
      <c r="F250" s="1"/>
      <c r="G250" s="1"/>
      <c r="H250" s="1"/>
      <c r="I250" s="1"/>
      <c r="J250" s="1">
        <f t="shared" si="3"/>
        <v>0</v>
      </c>
      <c r="K250" s="1"/>
    </row>
    <row r="251" spans="1:11" ht="20.25" customHeight="1" x14ac:dyDescent="0.3">
      <c r="A251" s="1">
        <v>249</v>
      </c>
      <c r="B251" s="10">
        <v>46272</v>
      </c>
      <c r="C251" s="1" t="s">
        <v>97</v>
      </c>
      <c r="D251" s="1" t="s">
        <v>107</v>
      </c>
      <c r="E251" s="1">
        <v>3400</v>
      </c>
      <c r="F251" s="1"/>
      <c r="G251" s="1"/>
      <c r="H251" s="1"/>
      <c r="I251" s="1"/>
      <c r="J251" s="1">
        <f t="shared" si="3"/>
        <v>0</v>
      </c>
      <c r="K251" s="1"/>
    </row>
    <row r="252" spans="1:11" ht="20.25" customHeight="1" x14ac:dyDescent="0.3">
      <c r="A252" s="1">
        <v>250</v>
      </c>
      <c r="B252" s="10">
        <v>46273</v>
      </c>
      <c r="C252" s="1" t="s">
        <v>97</v>
      </c>
      <c r="D252" s="1" t="s">
        <v>107</v>
      </c>
      <c r="E252" s="1">
        <v>3400</v>
      </c>
      <c r="F252" s="1"/>
      <c r="G252" s="1"/>
      <c r="H252" s="1"/>
      <c r="I252" s="1"/>
      <c r="J252" s="1">
        <f t="shared" si="3"/>
        <v>0</v>
      </c>
      <c r="K252" s="1"/>
    </row>
    <row r="253" spans="1:11" ht="20.25" customHeight="1" x14ac:dyDescent="0.3">
      <c r="A253" s="1">
        <v>251</v>
      </c>
      <c r="B253" s="10">
        <v>46274</v>
      </c>
      <c r="C253" s="1" t="s">
        <v>97</v>
      </c>
      <c r="D253" s="1" t="s">
        <v>107</v>
      </c>
      <c r="E253" s="1">
        <v>3400</v>
      </c>
      <c r="F253" s="1"/>
      <c r="G253" s="1"/>
      <c r="H253" s="1"/>
      <c r="I253" s="1"/>
      <c r="J253" s="1">
        <f t="shared" si="3"/>
        <v>0</v>
      </c>
      <c r="K253" s="1"/>
    </row>
    <row r="254" spans="1:11" ht="20.25" customHeight="1" x14ac:dyDescent="0.3">
      <c r="A254" s="1">
        <v>252</v>
      </c>
      <c r="B254" s="10">
        <v>46275</v>
      </c>
      <c r="C254" s="1" t="s">
        <v>97</v>
      </c>
      <c r="D254" s="1" t="s">
        <v>107</v>
      </c>
      <c r="E254" s="1">
        <v>3400</v>
      </c>
      <c r="F254" s="1"/>
      <c r="G254" s="1"/>
      <c r="H254" s="1"/>
      <c r="I254" s="1"/>
      <c r="J254" s="1">
        <f t="shared" si="3"/>
        <v>0</v>
      </c>
      <c r="K254" s="1"/>
    </row>
    <row r="255" spans="1:11" ht="20.25" customHeight="1" x14ac:dyDescent="0.3">
      <c r="A255" s="1">
        <v>253</v>
      </c>
      <c r="B255" s="10">
        <v>46276</v>
      </c>
      <c r="C255" s="1" t="s">
        <v>97</v>
      </c>
      <c r="D255" s="1" t="s">
        <v>107</v>
      </c>
      <c r="E255" s="1">
        <v>3400</v>
      </c>
      <c r="F255" s="1"/>
      <c r="G255" s="1"/>
      <c r="H255" s="1"/>
      <c r="I255" s="1"/>
      <c r="J255" s="1">
        <f t="shared" si="3"/>
        <v>0</v>
      </c>
      <c r="K255" s="1"/>
    </row>
    <row r="256" spans="1:11" ht="20.25" customHeight="1" x14ac:dyDescent="0.3">
      <c r="A256" s="1">
        <v>254</v>
      </c>
      <c r="B256" s="10">
        <v>46277</v>
      </c>
      <c r="C256" s="1" t="s">
        <v>97</v>
      </c>
      <c r="D256" s="1" t="s">
        <v>107</v>
      </c>
      <c r="E256" s="1">
        <v>3400</v>
      </c>
      <c r="F256" s="1"/>
      <c r="G256" s="1"/>
      <c r="H256" s="1"/>
      <c r="I256" s="1"/>
      <c r="J256" s="1">
        <f t="shared" si="3"/>
        <v>0</v>
      </c>
      <c r="K256" s="1"/>
    </row>
    <row r="257" spans="1:11" ht="20.25" customHeight="1" x14ac:dyDescent="0.3">
      <c r="A257" s="1">
        <v>255</v>
      </c>
      <c r="B257" s="10">
        <v>46278</v>
      </c>
      <c r="C257" s="1" t="s">
        <v>97</v>
      </c>
      <c r="D257" s="1" t="s">
        <v>107</v>
      </c>
      <c r="E257" s="1">
        <v>3400</v>
      </c>
      <c r="F257" s="1"/>
      <c r="G257" s="1"/>
      <c r="H257" s="1"/>
      <c r="I257" s="1"/>
      <c r="J257" s="1">
        <f t="shared" si="3"/>
        <v>0</v>
      </c>
      <c r="K257" s="1"/>
    </row>
    <row r="258" spans="1:11" ht="20.25" customHeight="1" x14ac:dyDescent="0.3">
      <c r="A258" s="1">
        <v>256</v>
      </c>
      <c r="B258" s="10">
        <v>46279</v>
      </c>
      <c r="C258" s="1" t="s">
        <v>97</v>
      </c>
      <c r="D258" s="1" t="s">
        <v>107</v>
      </c>
      <c r="E258" s="1">
        <v>3400</v>
      </c>
      <c r="F258" s="1"/>
      <c r="G258" s="1"/>
      <c r="H258" s="1"/>
      <c r="I258" s="1"/>
      <c r="J258" s="1">
        <f t="shared" si="3"/>
        <v>0</v>
      </c>
      <c r="K258" s="1"/>
    </row>
    <row r="259" spans="1:11" ht="20.25" customHeight="1" x14ac:dyDescent="0.3">
      <c r="A259" s="1">
        <v>257</v>
      </c>
      <c r="B259" s="10">
        <v>46280</v>
      </c>
      <c r="C259" s="1" t="s">
        <v>97</v>
      </c>
      <c r="D259" s="1" t="s">
        <v>107</v>
      </c>
      <c r="E259" s="1">
        <v>3400</v>
      </c>
      <c r="F259" s="1"/>
      <c r="G259" s="1"/>
      <c r="H259" s="1"/>
      <c r="I259" s="1"/>
      <c r="J259" s="1">
        <f t="shared" si="3"/>
        <v>0</v>
      </c>
      <c r="K259" s="1"/>
    </row>
    <row r="260" spans="1:11" ht="20.25" customHeight="1" x14ac:dyDescent="0.3">
      <c r="A260" s="1">
        <v>258</v>
      </c>
      <c r="B260" s="10">
        <v>46281</v>
      </c>
      <c r="C260" s="1" t="s">
        <v>97</v>
      </c>
      <c r="D260" s="1" t="s">
        <v>107</v>
      </c>
      <c r="E260" s="1">
        <v>3400</v>
      </c>
      <c r="F260" s="1"/>
      <c r="G260" s="1"/>
      <c r="H260" s="1"/>
      <c r="I260" s="1"/>
      <c r="J260" s="1">
        <f t="shared" ref="J260:J323" si="4">E260*F260-G260-H260+I260</f>
        <v>0</v>
      </c>
      <c r="K260" s="1"/>
    </row>
    <row r="261" spans="1:11" ht="20.25" customHeight="1" x14ac:dyDescent="0.3">
      <c r="A261" s="1">
        <v>259</v>
      </c>
      <c r="B261" s="10">
        <v>46282</v>
      </c>
      <c r="C261" s="1" t="s">
        <v>97</v>
      </c>
      <c r="D261" s="1" t="s">
        <v>107</v>
      </c>
      <c r="E261" s="1">
        <v>3400</v>
      </c>
      <c r="F261" s="1"/>
      <c r="G261" s="1"/>
      <c r="H261" s="1"/>
      <c r="I261" s="1"/>
      <c r="J261" s="1">
        <f t="shared" si="4"/>
        <v>0</v>
      </c>
      <c r="K261" s="1"/>
    </row>
    <row r="262" spans="1:11" ht="20.25" customHeight="1" x14ac:dyDescent="0.3">
      <c r="A262" s="1">
        <v>260</v>
      </c>
      <c r="B262" s="10">
        <v>46283</v>
      </c>
      <c r="C262" s="1" t="s">
        <v>97</v>
      </c>
      <c r="D262" s="1" t="s">
        <v>107</v>
      </c>
      <c r="E262" s="1">
        <v>3400</v>
      </c>
      <c r="F262" s="1"/>
      <c r="G262" s="1"/>
      <c r="H262" s="1"/>
      <c r="I262" s="1"/>
      <c r="J262" s="1">
        <f t="shared" si="4"/>
        <v>0</v>
      </c>
      <c r="K262" s="1"/>
    </row>
    <row r="263" spans="1:11" ht="20.25" customHeight="1" x14ac:dyDescent="0.3">
      <c r="A263" s="1">
        <v>261</v>
      </c>
      <c r="B263" s="10">
        <v>46284</v>
      </c>
      <c r="C263" s="1" t="s">
        <v>97</v>
      </c>
      <c r="D263" s="1" t="s">
        <v>107</v>
      </c>
      <c r="E263" s="1">
        <v>3400</v>
      </c>
      <c r="F263" s="1"/>
      <c r="G263" s="1"/>
      <c r="H263" s="1"/>
      <c r="I263" s="1"/>
      <c r="J263" s="1">
        <f t="shared" si="4"/>
        <v>0</v>
      </c>
      <c r="K263" s="1"/>
    </row>
    <row r="264" spans="1:11" ht="20.25" customHeight="1" x14ac:dyDescent="0.3">
      <c r="A264" s="1">
        <v>262</v>
      </c>
      <c r="B264" s="10">
        <v>46285</v>
      </c>
      <c r="C264" s="1" t="s">
        <v>97</v>
      </c>
      <c r="D264" s="1" t="s">
        <v>107</v>
      </c>
      <c r="E264" s="1">
        <v>3400</v>
      </c>
      <c r="F264" s="1"/>
      <c r="G264" s="1"/>
      <c r="H264" s="1"/>
      <c r="I264" s="1"/>
      <c r="J264" s="1">
        <f t="shared" si="4"/>
        <v>0</v>
      </c>
      <c r="K264" s="1"/>
    </row>
    <row r="265" spans="1:11" ht="20.25" customHeight="1" x14ac:dyDescent="0.3">
      <c r="A265" s="1">
        <v>263</v>
      </c>
      <c r="B265" s="10">
        <v>46286</v>
      </c>
      <c r="C265" s="1" t="s">
        <v>97</v>
      </c>
      <c r="D265" s="1" t="s">
        <v>107</v>
      </c>
      <c r="E265" s="1">
        <v>3400</v>
      </c>
      <c r="F265" s="1"/>
      <c r="G265" s="1"/>
      <c r="H265" s="1"/>
      <c r="I265" s="1"/>
      <c r="J265" s="1">
        <f t="shared" si="4"/>
        <v>0</v>
      </c>
      <c r="K265" s="1"/>
    </row>
    <row r="266" spans="1:11" ht="20.25" customHeight="1" x14ac:dyDescent="0.3">
      <c r="A266" s="1">
        <v>264</v>
      </c>
      <c r="B266" s="10">
        <v>46287</v>
      </c>
      <c r="C266" s="1" t="s">
        <v>97</v>
      </c>
      <c r="D266" s="1" t="s">
        <v>107</v>
      </c>
      <c r="E266" s="1">
        <v>3400</v>
      </c>
      <c r="F266" s="1"/>
      <c r="G266" s="1"/>
      <c r="H266" s="1"/>
      <c r="I266" s="1"/>
      <c r="J266" s="1">
        <f t="shared" si="4"/>
        <v>0</v>
      </c>
      <c r="K266" s="1"/>
    </row>
    <row r="267" spans="1:11" ht="20.25" customHeight="1" x14ac:dyDescent="0.3">
      <c r="A267" s="1">
        <v>265</v>
      </c>
      <c r="B267" s="10">
        <v>46288</v>
      </c>
      <c r="C267" s="1" t="s">
        <v>97</v>
      </c>
      <c r="D267" s="1" t="s">
        <v>107</v>
      </c>
      <c r="E267" s="1">
        <v>3400</v>
      </c>
      <c r="F267" s="1"/>
      <c r="G267" s="1"/>
      <c r="H267" s="1"/>
      <c r="I267" s="1"/>
      <c r="J267" s="1">
        <f t="shared" si="4"/>
        <v>0</v>
      </c>
      <c r="K267" s="1"/>
    </row>
    <row r="268" spans="1:11" ht="20.25" customHeight="1" x14ac:dyDescent="0.3">
      <c r="A268" s="1">
        <v>266</v>
      </c>
      <c r="B268" s="10">
        <v>46289</v>
      </c>
      <c r="C268" s="1" t="s">
        <v>97</v>
      </c>
      <c r="D268" s="1" t="s">
        <v>107</v>
      </c>
      <c r="E268" s="1">
        <v>3400</v>
      </c>
      <c r="F268" s="1"/>
      <c r="G268" s="1"/>
      <c r="H268" s="1"/>
      <c r="I268" s="1"/>
      <c r="J268" s="1">
        <f t="shared" si="4"/>
        <v>0</v>
      </c>
      <c r="K268" s="1"/>
    </row>
    <row r="269" spans="1:11" ht="20.25" customHeight="1" x14ac:dyDescent="0.3">
      <c r="A269" s="1">
        <v>267</v>
      </c>
      <c r="B269" s="10">
        <v>46290</v>
      </c>
      <c r="C269" s="1" t="s">
        <v>97</v>
      </c>
      <c r="D269" s="1" t="s">
        <v>107</v>
      </c>
      <c r="E269" s="1">
        <v>3400</v>
      </c>
      <c r="F269" s="1"/>
      <c r="G269" s="1"/>
      <c r="H269" s="1"/>
      <c r="I269" s="1"/>
      <c r="J269" s="1">
        <f t="shared" si="4"/>
        <v>0</v>
      </c>
      <c r="K269" s="1"/>
    </row>
    <row r="270" spans="1:11" ht="20.25" customHeight="1" x14ac:dyDescent="0.3">
      <c r="A270" s="1">
        <v>268</v>
      </c>
      <c r="B270" s="10">
        <v>46291</v>
      </c>
      <c r="C270" s="1" t="s">
        <v>97</v>
      </c>
      <c r="D270" s="1" t="s">
        <v>107</v>
      </c>
      <c r="E270" s="1">
        <v>3400</v>
      </c>
      <c r="F270" s="1"/>
      <c r="G270" s="1"/>
      <c r="H270" s="1"/>
      <c r="I270" s="1"/>
      <c r="J270" s="1">
        <f t="shared" si="4"/>
        <v>0</v>
      </c>
      <c r="K270" s="1"/>
    </row>
    <row r="271" spans="1:11" ht="20.25" customHeight="1" x14ac:dyDescent="0.3">
      <c r="A271" s="1">
        <v>269</v>
      </c>
      <c r="B271" s="10">
        <v>46292</v>
      </c>
      <c r="C271" s="1" t="s">
        <v>97</v>
      </c>
      <c r="D271" s="1" t="s">
        <v>107</v>
      </c>
      <c r="E271" s="1">
        <v>3400</v>
      </c>
      <c r="F271" s="1"/>
      <c r="G271" s="1"/>
      <c r="H271" s="1"/>
      <c r="I271" s="1"/>
      <c r="J271" s="1">
        <f t="shared" si="4"/>
        <v>0</v>
      </c>
      <c r="K271" s="1"/>
    </row>
    <row r="272" spans="1:11" ht="20.25" customHeight="1" x14ac:dyDescent="0.3">
      <c r="A272" s="1">
        <v>270</v>
      </c>
      <c r="B272" s="10">
        <v>46293</v>
      </c>
      <c r="C272" s="1" t="s">
        <v>97</v>
      </c>
      <c r="D272" s="1" t="s">
        <v>107</v>
      </c>
      <c r="E272" s="1">
        <v>3400</v>
      </c>
      <c r="F272" s="1"/>
      <c r="G272" s="1"/>
      <c r="H272" s="1"/>
      <c r="I272" s="1"/>
      <c r="J272" s="1">
        <f t="shared" si="4"/>
        <v>0</v>
      </c>
      <c r="K272" s="1"/>
    </row>
    <row r="273" spans="1:11" ht="20.25" customHeight="1" x14ac:dyDescent="0.3">
      <c r="A273" s="1">
        <v>271</v>
      </c>
      <c r="B273" s="10">
        <v>46294</v>
      </c>
      <c r="C273" s="1" t="s">
        <v>97</v>
      </c>
      <c r="D273" s="1" t="s">
        <v>107</v>
      </c>
      <c r="E273" s="1">
        <v>3400</v>
      </c>
      <c r="F273" s="1"/>
      <c r="G273" s="1"/>
      <c r="H273" s="1"/>
      <c r="I273" s="1"/>
      <c r="J273" s="1">
        <f t="shared" si="4"/>
        <v>0</v>
      </c>
      <c r="K273" s="1"/>
    </row>
    <row r="274" spans="1:11" ht="20.25" customHeight="1" x14ac:dyDescent="0.3">
      <c r="A274" s="1">
        <v>272</v>
      </c>
      <c r="B274" s="10">
        <v>46295</v>
      </c>
      <c r="C274" s="1" t="s">
        <v>97</v>
      </c>
      <c r="D274" s="1" t="s">
        <v>107</v>
      </c>
      <c r="E274" s="1">
        <v>3400</v>
      </c>
      <c r="F274" s="1"/>
      <c r="G274" s="1"/>
      <c r="H274" s="1"/>
      <c r="I274" s="1"/>
      <c r="J274" s="1">
        <f t="shared" si="4"/>
        <v>0</v>
      </c>
      <c r="K274" s="1"/>
    </row>
    <row r="275" spans="1:11" ht="20.25" customHeight="1" x14ac:dyDescent="0.3">
      <c r="A275" s="1">
        <v>273</v>
      </c>
      <c r="B275" s="10">
        <v>46296</v>
      </c>
      <c r="C275" s="1" t="s">
        <v>97</v>
      </c>
      <c r="D275" s="1" t="s">
        <v>107</v>
      </c>
      <c r="E275" s="1">
        <v>3400</v>
      </c>
      <c r="F275" s="1"/>
      <c r="G275" s="1"/>
      <c r="H275" s="1"/>
      <c r="I275" s="1"/>
      <c r="J275" s="1">
        <f t="shared" si="4"/>
        <v>0</v>
      </c>
      <c r="K275" s="1"/>
    </row>
    <row r="276" spans="1:11" ht="20.25" customHeight="1" x14ac:dyDescent="0.3">
      <c r="A276" s="1">
        <v>274</v>
      </c>
      <c r="B276" s="10">
        <v>46297</v>
      </c>
      <c r="C276" s="1" t="s">
        <v>97</v>
      </c>
      <c r="D276" s="1" t="s">
        <v>107</v>
      </c>
      <c r="E276" s="1">
        <v>3400</v>
      </c>
      <c r="F276" s="1"/>
      <c r="G276" s="1"/>
      <c r="H276" s="1"/>
      <c r="I276" s="1"/>
      <c r="J276" s="1">
        <f t="shared" si="4"/>
        <v>0</v>
      </c>
      <c r="K276" s="1"/>
    </row>
    <row r="277" spans="1:11" ht="20.25" customHeight="1" x14ac:dyDescent="0.3">
      <c r="A277" s="1">
        <v>275</v>
      </c>
      <c r="B277" s="10">
        <v>46298</v>
      </c>
      <c r="C277" s="1" t="s">
        <v>97</v>
      </c>
      <c r="D277" s="1" t="s">
        <v>107</v>
      </c>
      <c r="E277" s="1">
        <v>3400</v>
      </c>
      <c r="F277" s="1"/>
      <c r="G277" s="1"/>
      <c r="H277" s="1"/>
      <c r="I277" s="1"/>
      <c r="J277" s="1">
        <f t="shared" si="4"/>
        <v>0</v>
      </c>
      <c r="K277" s="1"/>
    </row>
    <row r="278" spans="1:11" ht="20.25" customHeight="1" x14ac:dyDescent="0.3">
      <c r="A278" s="1">
        <v>276</v>
      </c>
      <c r="B278" s="10">
        <v>46299</v>
      </c>
      <c r="C278" s="1" t="s">
        <v>97</v>
      </c>
      <c r="D278" s="1" t="s">
        <v>107</v>
      </c>
      <c r="E278" s="1">
        <v>3400</v>
      </c>
      <c r="F278" s="1"/>
      <c r="G278" s="1"/>
      <c r="H278" s="1"/>
      <c r="I278" s="1"/>
      <c r="J278" s="1">
        <f t="shared" si="4"/>
        <v>0</v>
      </c>
      <c r="K278" s="1"/>
    </row>
    <row r="279" spans="1:11" ht="20.25" customHeight="1" x14ac:dyDescent="0.3">
      <c r="A279" s="1">
        <v>277</v>
      </c>
      <c r="B279" s="10">
        <v>46300</v>
      </c>
      <c r="C279" s="1" t="s">
        <v>97</v>
      </c>
      <c r="D279" s="1" t="s">
        <v>107</v>
      </c>
      <c r="E279" s="1">
        <v>3400</v>
      </c>
      <c r="F279" s="1"/>
      <c r="G279" s="1"/>
      <c r="H279" s="1"/>
      <c r="I279" s="1"/>
      <c r="J279" s="1">
        <f t="shared" si="4"/>
        <v>0</v>
      </c>
      <c r="K279" s="1"/>
    </row>
    <row r="280" spans="1:11" ht="20.25" customHeight="1" x14ac:dyDescent="0.3">
      <c r="A280" s="1">
        <v>278</v>
      </c>
      <c r="B280" s="10">
        <v>46301</v>
      </c>
      <c r="C280" s="1" t="s">
        <v>97</v>
      </c>
      <c r="D280" s="1" t="s">
        <v>107</v>
      </c>
      <c r="E280" s="1">
        <v>3400</v>
      </c>
      <c r="F280" s="1"/>
      <c r="G280" s="1"/>
      <c r="H280" s="1"/>
      <c r="I280" s="1"/>
      <c r="J280" s="1">
        <f t="shared" si="4"/>
        <v>0</v>
      </c>
      <c r="K280" s="1"/>
    </row>
    <row r="281" spans="1:11" ht="20.25" customHeight="1" x14ac:dyDescent="0.3">
      <c r="A281" s="1">
        <v>279</v>
      </c>
      <c r="B281" s="10">
        <v>46302</v>
      </c>
      <c r="C281" s="1" t="s">
        <v>97</v>
      </c>
      <c r="D281" s="1" t="s">
        <v>107</v>
      </c>
      <c r="E281" s="1">
        <v>3400</v>
      </c>
      <c r="F281" s="1"/>
      <c r="G281" s="1"/>
      <c r="H281" s="1"/>
      <c r="I281" s="1"/>
      <c r="J281" s="1">
        <f t="shared" si="4"/>
        <v>0</v>
      </c>
      <c r="K281" s="1"/>
    </row>
    <row r="282" spans="1:11" ht="20.25" customHeight="1" x14ac:dyDescent="0.3">
      <c r="A282" s="1">
        <v>280</v>
      </c>
      <c r="B282" s="10">
        <v>46303</v>
      </c>
      <c r="C282" s="1" t="s">
        <v>97</v>
      </c>
      <c r="D282" s="1" t="s">
        <v>107</v>
      </c>
      <c r="E282" s="1">
        <v>3400</v>
      </c>
      <c r="F282" s="1"/>
      <c r="G282" s="1"/>
      <c r="H282" s="1"/>
      <c r="I282" s="1"/>
      <c r="J282" s="1">
        <f t="shared" si="4"/>
        <v>0</v>
      </c>
      <c r="K282" s="1"/>
    </row>
    <row r="283" spans="1:11" ht="20.25" customHeight="1" x14ac:dyDescent="0.3">
      <c r="A283" s="1">
        <v>281</v>
      </c>
      <c r="B283" s="10">
        <v>46304</v>
      </c>
      <c r="C283" s="1" t="s">
        <v>97</v>
      </c>
      <c r="D283" s="1" t="s">
        <v>107</v>
      </c>
      <c r="E283" s="1">
        <v>3400</v>
      </c>
      <c r="F283" s="1"/>
      <c r="G283" s="1"/>
      <c r="H283" s="1"/>
      <c r="I283" s="1"/>
      <c r="J283" s="1">
        <f t="shared" si="4"/>
        <v>0</v>
      </c>
      <c r="K283" s="1"/>
    </row>
    <row r="284" spans="1:11" ht="20.25" customHeight="1" x14ac:dyDescent="0.3">
      <c r="A284" s="1">
        <v>282</v>
      </c>
      <c r="B284" s="10">
        <v>46305</v>
      </c>
      <c r="C284" s="1" t="s">
        <v>97</v>
      </c>
      <c r="D284" s="1" t="s">
        <v>107</v>
      </c>
      <c r="E284" s="1">
        <v>3400</v>
      </c>
      <c r="F284" s="1"/>
      <c r="G284" s="1"/>
      <c r="H284" s="1"/>
      <c r="I284" s="1"/>
      <c r="J284" s="1">
        <f t="shared" si="4"/>
        <v>0</v>
      </c>
      <c r="K284" s="1"/>
    </row>
    <row r="285" spans="1:11" ht="20.25" customHeight="1" x14ac:dyDescent="0.3">
      <c r="A285" s="1">
        <v>283</v>
      </c>
      <c r="B285" s="10">
        <v>46306</v>
      </c>
      <c r="C285" s="1" t="s">
        <v>97</v>
      </c>
      <c r="D285" s="1" t="s">
        <v>107</v>
      </c>
      <c r="E285" s="1">
        <v>3400</v>
      </c>
      <c r="F285" s="1"/>
      <c r="G285" s="1"/>
      <c r="H285" s="1"/>
      <c r="I285" s="1"/>
      <c r="J285" s="1">
        <f t="shared" si="4"/>
        <v>0</v>
      </c>
      <c r="K285" s="1"/>
    </row>
    <row r="286" spans="1:11" ht="20.25" customHeight="1" x14ac:dyDescent="0.3">
      <c r="A286" s="1">
        <v>284</v>
      </c>
      <c r="B286" s="10">
        <v>46307</v>
      </c>
      <c r="C286" s="1" t="s">
        <v>97</v>
      </c>
      <c r="D286" s="1" t="s">
        <v>107</v>
      </c>
      <c r="E286" s="1">
        <v>3400</v>
      </c>
      <c r="F286" s="1"/>
      <c r="G286" s="1"/>
      <c r="H286" s="1"/>
      <c r="I286" s="1"/>
      <c r="J286" s="1">
        <f t="shared" si="4"/>
        <v>0</v>
      </c>
      <c r="K286" s="1"/>
    </row>
    <row r="287" spans="1:11" ht="20.25" customHeight="1" x14ac:dyDescent="0.3">
      <c r="A287" s="1">
        <v>285</v>
      </c>
      <c r="B287" s="10">
        <v>46308</v>
      </c>
      <c r="C287" s="1" t="s">
        <v>97</v>
      </c>
      <c r="D287" s="1" t="s">
        <v>107</v>
      </c>
      <c r="E287" s="1">
        <v>3400</v>
      </c>
      <c r="F287" s="1"/>
      <c r="G287" s="1"/>
      <c r="H287" s="1"/>
      <c r="I287" s="1"/>
      <c r="J287" s="1">
        <f t="shared" si="4"/>
        <v>0</v>
      </c>
      <c r="K287" s="1"/>
    </row>
    <row r="288" spans="1:11" ht="20.25" customHeight="1" x14ac:dyDescent="0.3">
      <c r="A288" s="1">
        <v>286</v>
      </c>
      <c r="B288" s="10">
        <v>46309</v>
      </c>
      <c r="C288" s="1" t="s">
        <v>97</v>
      </c>
      <c r="D288" s="1" t="s">
        <v>107</v>
      </c>
      <c r="E288" s="1">
        <v>3400</v>
      </c>
      <c r="F288" s="1"/>
      <c r="G288" s="1"/>
      <c r="H288" s="1"/>
      <c r="I288" s="1"/>
      <c r="J288" s="1">
        <f t="shared" si="4"/>
        <v>0</v>
      </c>
      <c r="K288" s="1"/>
    </row>
    <row r="289" spans="1:11" ht="20.25" customHeight="1" x14ac:dyDescent="0.3">
      <c r="A289" s="1">
        <v>287</v>
      </c>
      <c r="B289" s="10">
        <v>46310</v>
      </c>
      <c r="C289" s="1" t="s">
        <v>97</v>
      </c>
      <c r="D289" s="1" t="s">
        <v>107</v>
      </c>
      <c r="E289" s="1">
        <v>3400</v>
      </c>
      <c r="F289" s="1"/>
      <c r="G289" s="1"/>
      <c r="H289" s="1"/>
      <c r="I289" s="1"/>
      <c r="J289" s="1">
        <f t="shared" si="4"/>
        <v>0</v>
      </c>
      <c r="K289" s="1"/>
    </row>
    <row r="290" spans="1:11" ht="20.25" customHeight="1" x14ac:dyDescent="0.3">
      <c r="A290" s="1">
        <v>288</v>
      </c>
      <c r="B290" s="10">
        <v>46311</v>
      </c>
      <c r="C290" s="1" t="s">
        <v>97</v>
      </c>
      <c r="D290" s="1" t="s">
        <v>107</v>
      </c>
      <c r="E290" s="1">
        <v>3400</v>
      </c>
      <c r="F290" s="1"/>
      <c r="G290" s="1"/>
      <c r="H290" s="1"/>
      <c r="I290" s="1"/>
      <c r="J290" s="1">
        <f t="shared" si="4"/>
        <v>0</v>
      </c>
      <c r="K290" s="1"/>
    </row>
    <row r="291" spans="1:11" ht="20.25" customHeight="1" x14ac:dyDescent="0.3">
      <c r="A291" s="1">
        <v>289</v>
      </c>
      <c r="B291" s="10">
        <v>46312</v>
      </c>
      <c r="C291" s="1" t="s">
        <v>97</v>
      </c>
      <c r="D291" s="1" t="s">
        <v>107</v>
      </c>
      <c r="E291" s="1">
        <v>3400</v>
      </c>
      <c r="F291" s="1"/>
      <c r="G291" s="1"/>
      <c r="H291" s="1"/>
      <c r="I291" s="1"/>
      <c r="J291" s="1">
        <f t="shared" si="4"/>
        <v>0</v>
      </c>
      <c r="K291" s="1"/>
    </row>
    <row r="292" spans="1:11" ht="20.25" customHeight="1" x14ac:dyDescent="0.3">
      <c r="A292" s="1">
        <v>290</v>
      </c>
      <c r="B292" s="10">
        <v>46313</v>
      </c>
      <c r="C292" s="1" t="s">
        <v>97</v>
      </c>
      <c r="D292" s="1" t="s">
        <v>107</v>
      </c>
      <c r="E292" s="1">
        <v>3400</v>
      </c>
      <c r="F292" s="1"/>
      <c r="G292" s="1"/>
      <c r="H292" s="1"/>
      <c r="I292" s="1"/>
      <c r="J292" s="1">
        <f t="shared" si="4"/>
        <v>0</v>
      </c>
      <c r="K292" s="1"/>
    </row>
    <row r="293" spans="1:11" ht="20.25" customHeight="1" x14ac:dyDescent="0.3">
      <c r="A293" s="1">
        <v>291</v>
      </c>
      <c r="B293" s="10">
        <v>46314</v>
      </c>
      <c r="C293" s="1" t="s">
        <v>97</v>
      </c>
      <c r="D293" s="1" t="s">
        <v>107</v>
      </c>
      <c r="E293" s="1">
        <v>3400</v>
      </c>
      <c r="F293" s="1"/>
      <c r="G293" s="1"/>
      <c r="H293" s="1"/>
      <c r="I293" s="1"/>
      <c r="J293" s="1">
        <f t="shared" si="4"/>
        <v>0</v>
      </c>
      <c r="K293" s="1"/>
    </row>
    <row r="294" spans="1:11" ht="20.25" customHeight="1" x14ac:dyDescent="0.3">
      <c r="A294" s="1">
        <v>292</v>
      </c>
      <c r="B294" s="10">
        <v>46315</v>
      </c>
      <c r="C294" s="1" t="s">
        <v>97</v>
      </c>
      <c r="D294" s="1" t="s">
        <v>107</v>
      </c>
      <c r="E294" s="1">
        <v>3400</v>
      </c>
      <c r="F294" s="1"/>
      <c r="G294" s="1"/>
      <c r="H294" s="1"/>
      <c r="I294" s="1"/>
      <c r="J294" s="1">
        <f t="shared" si="4"/>
        <v>0</v>
      </c>
      <c r="K294" s="1"/>
    </row>
    <row r="295" spans="1:11" ht="20.25" customHeight="1" x14ac:dyDescent="0.3">
      <c r="A295" s="1">
        <v>293</v>
      </c>
      <c r="B295" s="10">
        <v>46316</v>
      </c>
      <c r="C295" s="1" t="s">
        <v>97</v>
      </c>
      <c r="D295" s="1" t="s">
        <v>107</v>
      </c>
      <c r="E295" s="1">
        <v>3400</v>
      </c>
      <c r="F295" s="1"/>
      <c r="G295" s="1"/>
      <c r="H295" s="1"/>
      <c r="I295" s="1"/>
      <c r="J295" s="1">
        <f t="shared" si="4"/>
        <v>0</v>
      </c>
      <c r="K295" s="1"/>
    </row>
    <row r="296" spans="1:11" ht="20.25" customHeight="1" x14ac:dyDescent="0.3">
      <c r="A296" s="1">
        <v>294</v>
      </c>
      <c r="B296" s="10">
        <v>46317</v>
      </c>
      <c r="C296" s="1" t="s">
        <v>97</v>
      </c>
      <c r="D296" s="1" t="s">
        <v>107</v>
      </c>
      <c r="E296" s="1">
        <v>3400</v>
      </c>
      <c r="F296" s="1"/>
      <c r="G296" s="1"/>
      <c r="H296" s="1"/>
      <c r="I296" s="1"/>
      <c r="J296" s="1">
        <f t="shared" si="4"/>
        <v>0</v>
      </c>
      <c r="K296" s="1"/>
    </row>
    <row r="297" spans="1:11" ht="20.25" customHeight="1" x14ac:dyDescent="0.3">
      <c r="A297" s="1">
        <v>295</v>
      </c>
      <c r="B297" s="10">
        <v>46318</v>
      </c>
      <c r="C297" s="1" t="s">
        <v>97</v>
      </c>
      <c r="D297" s="1" t="s">
        <v>107</v>
      </c>
      <c r="E297" s="1">
        <v>3400</v>
      </c>
      <c r="F297" s="1"/>
      <c r="G297" s="1"/>
      <c r="H297" s="1"/>
      <c r="I297" s="1"/>
      <c r="J297" s="1">
        <f t="shared" si="4"/>
        <v>0</v>
      </c>
      <c r="K297" s="1"/>
    </row>
    <row r="298" spans="1:11" ht="20.25" customHeight="1" x14ac:dyDescent="0.3">
      <c r="A298" s="1">
        <v>296</v>
      </c>
      <c r="B298" s="10">
        <v>46319</v>
      </c>
      <c r="C298" s="1" t="s">
        <v>97</v>
      </c>
      <c r="D298" s="1" t="s">
        <v>107</v>
      </c>
      <c r="E298" s="1">
        <v>3400</v>
      </c>
      <c r="F298" s="1"/>
      <c r="G298" s="1"/>
      <c r="H298" s="1"/>
      <c r="I298" s="1"/>
      <c r="J298" s="1">
        <f t="shared" si="4"/>
        <v>0</v>
      </c>
      <c r="K298" s="1"/>
    </row>
    <row r="299" spans="1:11" ht="20.25" customHeight="1" x14ac:dyDescent="0.3">
      <c r="A299" s="1">
        <v>297</v>
      </c>
      <c r="B299" s="10">
        <v>46320</v>
      </c>
      <c r="C299" s="1" t="s">
        <v>97</v>
      </c>
      <c r="D299" s="1" t="s">
        <v>107</v>
      </c>
      <c r="E299" s="1">
        <v>3400</v>
      </c>
      <c r="F299" s="1"/>
      <c r="G299" s="1"/>
      <c r="H299" s="1"/>
      <c r="I299" s="1"/>
      <c r="J299" s="1">
        <f t="shared" si="4"/>
        <v>0</v>
      </c>
      <c r="K299" s="1"/>
    </row>
    <row r="300" spans="1:11" ht="20.25" customHeight="1" x14ac:dyDescent="0.3">
      <c r="A300" s="1">
        <v>298</v>
      </c>
      <c r="B300" s="10">
        <v>46321</v>
      </c>
      <c r="C300" s="1" t="s">
        <v>97</v>
      </c>
      <c r="D300" s="1" t="s">
        <v>107</v>
      </c>
      <c r="E300" s="1">
        <v>3400</v>
      </c>
      <c r="F300" s="1"/>
      <c r="G300" s="1"/>
      <c r="H300" s="1"/>
      <c r="I300" s="1"/>
      <c r="J300" s="1">
        <f t="shared" si="4"/>
        <v>0</v>
      </c>
      <c r="K300" s="1"/>
    </row>
    <row r="301" spans="1:11" ht="20.25" customHeight="1" x14ac:dyDescent="0.3">
      <c r="A301" s="1">
        <v>299</v>
      </c>
      <c r="B301" s="10">
        <v>46322</v>
      </c>
      <c r="C301" s="1" t="s">
        <v>97</v>
      </c>
      <c r="D301" s="1" t="s">
        <v>107</v>
      </c>
      <c r="E301" s="1">
        <v>3400</v>
      </c>
      <c r="F301" s="1"/>
      <c r="G301" s="1"/>
      <c r="H301" s="1"/>
      <c r="I301" s="1"/>
      <c r="J301" s="1">
        <f t="shared" si="4"/>
        <v>0</v>
      </c>
      <c r="K301" s="1"/>
    </row>
    <row r="302" spans="1:11" ht="20.25" customHeight="1" x14ac:dyDescent="0.3">
      <c r="A302" s="1">
        <v>300</v>
      </c>
      <c r="B302" s="10">
        <v>46323</v>
      </c>
      <c r="C302" s="1" t="s">
        <v>97</v>
      </c>
      <c r="D302" s="1" t="s">
        <v>107</v>
      </c>
      <c r="E302" s="1">
        <v>3400</v>
      </c>
      <c r="F302" s="1"/>
      <c r="G302" s="1"/>
      <c r="H302" s="1"/>
      <c r="I302" s="1"/>
      <c r="J302" s="1">
        <f t="shared" si="4"/>
        <v>0</v>
      </c>
      <c r="K302" s="1"/>
    </row>
    <row r="303" spans="1:11" ht="20.25" customHeight="1" x14ac:dyDescent="0.3">
      <c r="A303" s="1">
        <v>301</v>
      </c>
      <c r="B303" s="10">
        <v>46324</v>
      </c>
      <c r="C303" s="1" t="s">
        <v>97</v>
      </c>
      <c r="D303" s="1" t="s">
        <v>107</v>
      </c>
      <c r="E303" s="1">
        <v>3400</v>
      </c>
      <c r="F303" s="1"/>
      <c r="G303" s="1"/>
      <c r="H303" s="1"/>
      <c r="I303" s="1"/>
      <c r="J303" s="1">
        <f t="shared" si="4"/>
        <v>0</v>
      </c>
      <c r="K303" s="1"/>
    </row>
    <row r="304" spans="1:11" ht="20.25" customHeight="1" x14ac:dyDescent="0.3">
      <c r="A304" s="1">
        <v>302</v>
      </c>
      <c r="B304" s="10">
        <v>46325</v>
      </c>
      <c r="C304" s="1" t="s">
        <v>97</v>
      </c>
      <c r="D304" s="1" t="s">
        <v>107</v>
      </c>
      <c r="E304" s="1">
        <v>3400</v>
      </c>
      <c r="F304" s="1"/>
      <c r="G304" s="1"/>
      <c r="H304" s="1"/>
      <c r="I304" s="1"/>
      <c r="J304" s="1">
        <f t="shared" si="4"/>
        <v>0</v>
      </c>
      <c r="K304" s="1"/>
    </row>
    <row r="305" spans="1:11" ht="20.25" customHeight="1" x14ac:dyDescent="0.3">
      <c r="A305" s="1">
        <v>303</v>
      </c>
      <c r="B305" s="10">
        <v>46326</v>
      </c>
      <c r="C305" s="1" t="s">
        <v>97</v>
      </c>
      <c r="D305" s="1" t="s">
        <v>107</v>
      </c>
      <c r="E305" s="1">
        <v>3400</v>
      </c>
      <c r="F305" s="1"/>
      <c r="G305" s="1"/>
      <c r="H305" s="1"/>
      <c r="I305" s="1"/>
      <c r="J305" s="1">
        <f t="shared" si="4"/>
        <v>0</v>
      </c>
      <c r="K305" s="1"/>
    </row>
    <row r="306" spans="1:11" ht="20.25" customHeight="1" x14ac:dyDescent="0.3">
      <c r="A306" s="1">
        <v>304</v>
      </c>
      <c r="B306" s="10">
        <v>46327</v>
      </c>
      <c r="C306" s="1" t="s">
        <v>97</v>
      </c>
      <c r="D306" s="1" t="s">
        <v>107</v>
      </c>
      <c r="E306" s="1">
        <v>3400</v>
      </c>
      <c r="F306" s="1"/>
      <c r="G306" s="1"/>
      <c r="H306" s="1"/>
      <c r="I306" s="1"/>
      <c r="J306" s="1">
        <f t="shared" si="4"/>
        <v>0</v>
      </c>
      <c r="K306" s="1"/>
    </row>
    <row r="307" spans="1:11" ht="20.25" customHeight="1" x14ac:dyDescent="0.3">
      <c r="A307" s="1">
        <v>305</v>
      </c>
      <c r="B307" s="10">
        <v>46328</v>
      </c>
      <c r="C307" s="1" t="s">
        <v>97</v>
      </c>
      <c r="D307" s="1" t="s">
        <v>107</v>
      </c>
      <c r="E307" s="1">
        <v>3400</v>
      </c>
      <c r="F307" s="1"/>
      <c r="G307" s="1"/>
      <c r="H307" s="1"/>
      <c r="I307" s="1"/>
      <c r="J307" s="1">
        <f t="shared" si="4"/>
        <v>0</v>
      </c>
      <c r="K307" s="1"/>
    </row>
    <row r="308" spans="1:11" ht="20.25" customHeight="1" x14ac:dyDescent="0.3">
      <c r="A308" s="1">
        <v>306</v>
      </c>
      <c r="B308" s="10">
        <v>46329</v>
      </c>
      <c r="C308" s="1" t="s">
        <v>97</v>
      </c>
      <c r="D308" s="1" t="s">
        <v>107</v>
      </c>
      <c r="E308" s="1">
        <v>3400</v>
      </c>
      <c r="F308" s="1"/>
      <c r="G308" s="1"/>
      <c r="H308" s="1"/>
      <c r="I308" s="1"/>
      <c r="J308" s="1">
        <f t="shared" si="4"/>
        <v>0</v>
      </c>
      <c r="K308" s="1"/>
    </row>
    <row r="309" spans="1:11" ht="20.25" customHeight="1" x14ac:dyDescent="0.3">
      <c r="A309" s="1">
        <v>307</v>
      </c>
      <c r="B309" s="10">
        <v>46330</v>
      </c>
      <c r="C309" s="1" t="s">
        <v>97</v>
      </c>
      <c r="D309" s="1" t="s">
        <v>107</v>
      </c>
      <c r="E309" s="1">
        <v>3400</v>
      </c>
      <c r="F309" s="1"/>
      <c r="G309" s="1"/>
      <c r="H309" s="1"/>
      <c r="I309" s="1"/>
      <c r="J309" s="1">
        <f t="shared" si="4"/>
        <v>0</v>
      </c>
      <c r="K309" s="1"/>
    </row>
    <row r="310" spans="1:11" ht="20.25" customHeight="1" x14ac:dyDescent="0.3">
      <c r="A310" s="1">
        <v>308</v>
      </c>
      <c r="B310" s="10">
        <v>46331</v>
      </c>
      <c r="C310" s="1" t="s">
        <v>97</v>
      </c>
      <c r="D310" s="1" t="s">
        <v>107</v>
      </c>
      <c r="E310" s="1">
        <v>3400</v>
      </c>
      <c r="F310" s="1"/>
      <c r="G310" s="1"/>
      <c r="H310" s="1"/>
      <c r="I310" s="1"/>
      <c r="J310" s="1">
        <f t="shared" si="4"/>
        <v>0</v>
      </c>
      <c r="K310" s="1"/>
    </row>
    <row r="311" spans="1:11" ht="20.25" customHeight="1" x14ac:dyDescent="0.3">
      <c r="A311" s="1">
        <v>309</v>
      </c>
      <c r="B311" s="10">
        <v>46332</v>
      </c>
      <c r="C311" s="1" t="s">
        <v>97</v>
      </c>
      <c r="D311" s="1" t="s">
        <v>107</v>
      </c>
      <c r="E311" s="1">
        <v>3400</v>
      </c>
      <c r="F311" s="1"/>
      <c r="G311" s="1"/>
      <c r="H311" s="1"/>
      <c r="I311" s="1"/>
      <c r="J311" s="1">
        <f t="shared" si="4"/>
        <v>0</v>
      </c>
      <c r="K311" s="1"/>
    </row>
    <row r="312" spans="1:11" ht="20.25" customHeight="1" x14ac:dyDescent="0.3">
      <c r="A312" s="1">
        <v>310</v>
      </c>
      <c r="B312" s="10">
        <v>46333</v>
      </c>
      <c r="C312" s="1" t="s">
        <v>97</v>
      </c>
      <c r="D312" s="1" t="s">
        <v>107</v>
      </c>
      <c r="E312" s="1">
        <v>3400</v>
      </c>
      <c r="F312" s="1"/>
      <c r="G312" s="1"/>
      <c r="H312" s="1"/>
      <c r="I312" s="1"/>
      <c r="J312" s="1">
        <f t="shared" si="4"/>
        <v>0</v>
      </c>
      <c r="K312" s="1"/>
    </row>
    <row r="313" spans="1:11" ht="20.25" customHeight="1" x14ac:dyDescent="0.3">
      <c r="A313" s="1">
        <v>311</v>
      </c>
      <c r="B313" s="10">
        <v>46334</v>
      </c>
      <c r="C313" s="1" t="s">
        <v>97</v>
      </c>
      <c r="D313" s="1" t="s">
        <v>107</v>
      </c>
      <c r="E313" s="1">
        <v>3400</v>
      </c>
      <c r="F313" s="1"/>
      <c r="G313" s="1"/>
      <c r="H313" s="1"/>
      <c r="I313" s="1"/>
      <c r="J313" s="1">
        <f t="shared" si="4"/>
        <v>0</v>
      </c>
      <c r="K313" s="1"/>
    </row>
    <row r="314" spans="1:11" ht="20.25" customHeight="1" x14ac:dyDescent="0.3">
      <c r="A314" s="1">
        <v>312</v>
      </c>
      <c r="B314" s="10">
        <v>46335</v>
      </c>
      <c r="C314" s="1" t="s">
        <v>97</v>
      </c>
      <c r="D314" s="1" t="s">
        <v>107</v>
      </c>
      <c r="E314" s="1">
        <v>3400</v>
      </c>
      <c r="F314" s="1"/>
      <c r="G314" s="1"/>
      <c r="H314" s="1"/>
      <c r="I314" s="1"/>
      <c r="J314" s="1">
        <f t="shared" si="4"/>
        <v>0</v>
      </c>
      <c r="K314" s="1"/>
    </row>
    <row r="315" spans="1:11" ht="20.25" customHeight="1" x14ac:dyDescent="0.3">
      <c r="A315" s="1">
        <v>313</v>
      </c>
      <c r="B315" s="10">
        <v>46336</v>
      </c>
      <c r="C315" s="1" t="s">
        <v>97</v>
      </c>
      <c r="D315" s="1" t="s">
        <v>107</v>
      </c>
      <c r="E315" s="1">
        <v>3400</v>
      </c>
      <c r="F315" s="1"/>
      <c r="G315" s="1"/>
      <c r="H315" s="1"/>
      <c r="I315" s="1"/>
      <c r="J315" s="1">
        <f t="shared" si="4"/>
        <v>0</v>
      </c>
      <c r="K315" s="1"/>
    </row>
    <row r="316" spans="1:11" ht="20.25" customHeight="1" x14ac:dyDescent="0.3">
      <c r="A316" s="1">
        <v>314</v>
      </c>
      <c r="B316" s="10">
        <v>46337</v>
      </c>
      <c r="C316" s="1" t="s">
        <v>97</v>
      </c>
      <c r="D316" s="1" t="s">
        <v>107</v>
      </c>
      <c r="E316" s="1">
        <v>3400</v>
      </c>
      <c r="F316" s="1"/>
      <c r="G316" s="1"/>
      <c r="H316" s="1"/>
      <c r="I316" s="1"/>
      <c r="J316" s="1">
        <f t="shared" si="4"/>
        <v>0</v>
      </c>
      <c r="K316" s="1"/>
    </row>
    <row r="317" spans="1:11" ht="20.25" customHeight="1" x14ac:dyDescent="0.3">
      <c r="A317" s="1">
        <v>315</v>
      </c>
      <c r="B317" s="10">
        <v>46338</v>
      </c>
      <c r="C317" s="1" t="s">
        <v>97</v>
      </c>
      <c r="D317" s="1" t="s">
        <v>107</v>
      </c>
      <c r="E317" s="1">
        <v>3400</v>
      </c>
      <c r="F317" s="1"/>
      <c r="G317" s="1"/>
      <c r="H317" s="1"/>
      <c r="I317" s="1"/>
      <c r="J317" s="1">
        <f t="shared" si="4"/>
        <v>0</v>
      </c>
      <c r="K317" s="1"/>
    </row>
    <row r="318" spans="1:11" ht="20.25" customHeight="1" x14ac:dyDescent="0.3">
      <c r="A318" s="1">
        <v>316</v>
      </c>
      <c r="B318" s="10">
        <v>46339</v>
      </c>
      <c r="C318" s="1" t="s">
        <v>97</v>
      </c>
      <c r="D318" s="1" t="s">
        <v>107</v>
      </c>
      <c r="E318" s="1">
        <v>3400</v>
      </c>
      <c r="F318" s="1"/>
      <c r="G318" s="1"/>
      <c r="H318" s="1"/>
      <c r="I318" s="1"/>
      <c r="J318" s="1">
        <f t="shared" si="4"/>
        <v>0</v>
      </c>
      <c r="K318" s="1"/>
    </row>
    <row r="319" spans="1:11" ht="20.25" customHeight="1" x14ac:dyDescent="0.3">
      <c r="A319" s="1">
        <v>317</v>
      </c>
      <c r="B319" s="10">
        <v>46340</v>
      </c>
      <c r="C319" s="1" t="s">
        <v>97</v>
      </c>
      <c r="D319" s="1" t="s">
        <v>107</v>
      </c>
      <c r="E319" s="1">
        <v>3400</v>
      </c>
      <c r="F319" s="1"/>
      <c r="G319" s="1"/>
      <c r="H319" s="1"/>
      <c r="I319" s="1"/>
      <c r="J319" s="1">
        <f t="shared" si="4"/>
        <v>0</v>
      </c>
      <c r="K319" s="1"/>
    </row>
    <row r="320" spans="1:11" ht="20.25" customHeight="1" x14ac:dyDescent="0.3">
      <c r="A320" s="1">
        <v>318</v>
      </c>
      <c r="B320" s="10">
        <v>46341</v>
      </c>
      <c r="C320" s="1" t="s">
        <v>97</v>
      </c>
      <c r="D320" s="1" t="s">
        <v>107</v>
      </c>
      <c r="E320" s="1">
        <v>3400</v>
      </c>
      <c r="F320" s="1"/>
      <c r="G320" s="1"/>
      <c r="H320" s="1"/>
      <c r="I320" s="1"/>
      <c r="J320" s="1">
        <f t="shared" si="4"/>
        <v>0</v>
      </c>
      <c r="K320" s="1"/>
    </row>
    <row r="321" spans="1:11" ht="20.25" customHeight="1" x14ac:dyDescent="0.3">
      <c r="A321" s="1">
        <v>319</v>
      </c>
      <c r="B321" s="10">
        <v>46342</v>
      </c>
      <c r="C321" s="1" t="s">
        <v>97</v>
      </c>
      <c r="D321" s="1" t="s">
        <v>107</v>
      </c>
      <c r="E321" s="1">
        <v>3400</v>
      </c>
      <c r="F321" s="1"/>
      <c r="G321" s="1"/>
      <c r="H321" s="1"/>
      <c r="I321" s="1"/>
      <c r="J321" s="1">
        <f t="shared" si="4"/>
        <v>0</v>
      </c>
      <c r="K321" s="1"/>
    </row>
    <row r="322" spans="1:11" ht="20.25" customHeight="1" x14ac:dyDescent="0.3">
      <c r="A322" s="1">
        <v>320</v>
      </c>
      <c r="B322" s="10">
        <v>46343</v>
      </c>
      <c r="C322" s="1" t="s">
        <v>97</v>
      </c>
      <c r="D322" s="1" t="s">
        <v>107</v>
      </c>
      <c r="E322" s="1">
        <v>3400</v>
      </c>
      <c r="F322" s="1"/>
      <c r="G322" s="1"/>
      <c r="H322" s="1"/>
      <c r="I322" s="1"/>
      <c r="J322" s="1">
        <f t="shared" si="4"/>
        <v>0</v>
      </c>
      <c r="K322" s="1"/>
    </row>
    <row r="323" spans="1:11" ht="20.25" customHeight="1" x14ac:dyDescent="0.3">
      <c r="A323" s="1">
        <v>321</v>
      </c>
      <c r="B323" s="10">
        <v>46344</v>
      </c>
      <c r="C323" s="1" t="s">
        <v>97</v>
      </c>
      <c r="D323" s="1" t="s">
        <v>107</v>
      </c>
      <c r="E323" s="1">
        <v>3400</v>
      </c>
      <c r="F323" s="1"/>
      <c r="G323" s="1"/>
      <c r="H323" s="1"/>
      <c r="I323" s="1"/>
      <c r="J323" s="1">
        <f t="shared" si="4"/>
        <v>0</v>
      </c>
      <c r="K323" s="1"/>
    </row>
    <row r="324" spans="1:11" ht="20.25" customHeight="1" x14ac:dyDescent="0.3">
      <c r="A324" s="1">
        <v>322</v>
      </c>
      <c r="B324" s="10">
        <v>46345</v>
      </c>
      <c r="C324" s="1" t="s">
        <v>97</v>
      </c>
      <c r="D324" s="1" t="s">
        <v>107</v>
      </c>
      <c r="E324" s="1">
        <v>3400</v>
      </c>
      <c r="F324" s="1"/>
      <c r="G324" s="1"/>
      <c r="H324" s="1"/>
      <c r="I324" s="1"/>
      <c r="J324" s="1">
        <f t="shared" ref="J324:J367" si="5">E324*F324-G324-H324+I324</f>
        <v>0</v>
      </c>
      <c r="K324" s="1"/>
    </row>
    <row r="325" spans="1:11" ht="20.25" customHeight="1" x14ac:dyDescent="0.3">
      <c r="A325" s="1">
        <v>323</v>
      </c>
      <c r="B325" s="10">
        <v>46346</v>
      </c>
      <c r="C325" s="1" t="s">
        <v>97</v>
      </c>
      <c r="D325" s="1" t="s">
        <v>107</v>
      </c>
      <c r="E325" s="1">
        <v>3400</v>
      </c>
      <c r="F325" s="1"/>
      <c r="G325" s="1"/>
      <c r="H325" s="1"/>
      <c r="I325" s="1"/>
      <c r="J325" s="1">
        <f t="shared" si="5"/>
        <v>0</v>
      </c>
      <c r="K325" s="1"/>
    </row>
    <row r="326" spans="1:11" ht="20.25" customHeight="1" x14ac:dyDescent="0.3">
      <c r="A326" s="1">
        <v>324</v>
      </c>
      <c r="B326" s="10">
        <v>46347</v>
      </c>
      <c r="C326" s="1" t="s">
        <v>97</v>
      </c>
      <c r="D326" s="1" t="s">
        <v>107</v>
      </c>
      <c r="E326" s="1">
        <v>3400</v>
      </c>
      <c r="F326" s="1"/>
      <c r="G326" s="1"/>
      <c r="H326" s="1"/>
      <c r="I326" s="1"/>
      <c r="J326" s="1">
        <f t="shared" si="5"/>
        <v>0</v>
      </c>
      <c r="K326" s="1"/>
    </row>
    <row r="327" spans="1:11" ht="20.25" customHeight="1" x14ac:dyDescent="0.3">
      <c r="A327" s="1">
        <v>325</v>
      </c>
      <c r="B327" s="10">
        <v>46348</v>
      </c>
      <c r="C327" s="1" t="s">
        <v>97</v>
      </c>
      <c r="D327" s="1" t="s">
        <v>107</v>
      </c>
      <c r="E327" s="1">
        <v>3400</v>
      </c>
      <c r="F327" s="1"/>
      <c r="G327" s="1"/>
      <c r="H327" s="1"/>
      <c r="I327" s="1"/>
      <c r="J327" s="1">
        <f t="shared" si="5"/>
        <v>0</v>
      </c>
      <c r="K327" s="1"/>
    </row>
    <row r="328" spans="1:11" ht="20.25" customHeight="1" x14ac:dyDescent="0.3">
      <c r="A328" s="1">
        <v>326</v>
      </c>
      <c r="B328" s="10">
        <v>46349</v>
      </c>
      <c r="C328" s="1" t="s">
        <v>97</v>
      </c>
      <c r="D328" s="1" t="s">
        <v>107</v>
      </c>
      <c r="E328" s="1">
        <v>3400</v>
      </c>
      <c r="F328" s="1"/>
      <c r="G328" s="1"/>
      <c r="H328" s="1"/>
      <c r="I328" s="1"/>
      <c r="J328" s="1">
        <f t="shared" si="5"/>
        <v>0</v>
      </c>
      <c r="K328" s="1"/>
    </row>
    <row r="329" spans="1:11" ht="20.25" customHeight="1" x14ac:dyDescent="0.3">
      <c r="A329" s="1">
        <v>327</v>
      </c>
      <c r="B329" s="10">
        <v>46350</v>
      </c>
      <c r="C329" s="1" t="s">
        <v>97</v>
      </c>
      <c r="D329" s="1" t="s">
        <v>107</v>
      </c>
      <c r="E329" s="1">
        <v>3400</v>
      </c>
      <c r="F329" s="1"/>
      <c r="G329" s="1"/>
      <c r="H329" s="1"/>
      <c r="I329" s="1"/>
      <c r="J329" s="1">
        <f t="shared" si="5"/>
        <v>0</v>
      </c>
      <c r="K329" s="1"/>
    </row>
    <row r="330" spans="1:11" ht="20.25" customHeight="1" x14ac:dyDescent="0.3">
      <c r="A330" s="1">
        <v>328</v>
      </c>
      <c r="B330" s="10">
        <v>46351</v>
      </c>
      <c r="C330" s="1" t="s">
        <v>97</v>
      </c>
      <c r="D330" s="1" t="s">
        <v>107</v>
      </c>
      <c r="E330" s="1">
        <v>3400</v>
      </c>
      <c r="F330" s="1"/>
      <c r="G330" s="1"/>
      <c r="H330" s="1"/>
      <c r="I330" s="1"/>
      <c r="J330" s="1">
        <f t="shared" si="5"/>
        <v>0</v>
      </c>
      <c r="K330" s="1"/>
    </row>
    <row r="331" spans="1:11" ht="20.25" customHeight="1" x14ac:dyDescent="0.3">
      <c r="A331" s="1">
        <v>329</v>
      </c>
      <c r="B331" s="10">
        <v>46352</v>
      </c>
      <c r="C331" s="1" t="s">
        <v>97</v>
      </c>
      <c r="D331" s="1" t="s">
        <v>107</v>
      </c>
      <c r="E331" s="1">
        <v>3400</v>
      </c>
      <c r="F331" s="1"/>
      <c r="G331" s="1"/>
      <c r="H331" s="1"/>
      <c r="I331" s="1"/>
      <c r="J331" s="1">
        <f t="shared" si="5"/>
        <v>0</v>
      </c>
      <c r="K331" s="1"/>
    </row>
    <row r="332" spans="1:11" ht="20.25" customHeight="1" x14ac:dyDescent="0.3">
      <c r="A332" s="1">
        <v>330</v>
      </c>
      <c r="B332" s="10">
        <v>46353</v>
      </c>
      <c r="C332" s="1" t="s">
        <v>97</v>
      </c>
      <c r="D332" s="1" t="s">
        <v>107</v>
      </c>
      <c r="E332" s="1">
        <v>3400</v>
      </c>
      <c r="F332" s="1"/>
      <c r="G332" s="1"/>
      <c r="H332" s="1"/>
      <c r="I332" s="1"/>
      <c r="J332" s="1">
        <f t="shared" si="5"/>
        <v>0</v>
      </c>
      <c r="K332" s="1"/>
    </row>
    <row r="333" spans="1:11" ht="20.25" customHeight="1" x14ac:dyDescent="0.3">
      <c r="A333" s="1">
        <v>331</v>
      </c>
      <c r="B333" s="10">
        <v>46354</v>
      </c>
      <c r="C333" s="1" t="s">
        <v>97</v>
      </c>
      <c r="D333" s="1" t="s">
        <v>107</v>
      </c>
      <c r="E333" s="1">
        <v>3400</v>
      </c>
      <c r="F333" s="1"/>
      <c r="G333" s="1"/>
      <c r="H333" s="1"/>
      <c r="I333" s="1"/>
      <c r="J333" s="1">
        <f t="shared" si="5"/>
        <v>0</v>
      </c>
      <c r="K333" s="1"/>
    </row>
    <row r="334" spans="1:11" ht="20.25" customHeight="1" x14ac:dyDescent="0.3">
      <c r="A334" s="1">
        <v>332</v>
      </c>
      <c r="B334" s="10">
        <v>46355</v>
      </c>
      <c r="C334" s="1" t="s">
        <v>97</v>
      </c>
      <c r="D334" s="1" t="s">
        <v>107</v>
      </c>
      <c r="E334" s="1">
        <v>3400</v>
      </c>
      <c r="F334" s="1"/>
      <c r="G334" s="1"/>
      <c r="H334" s="1"/>
      <c r="I334" s="1"/>
      <c r="J334" s="1">
        <f t="shared" si="5"/>
        <v>0</v>
      </c>
      <c r="K334" s="1"/>
    </row>
    <row r="335" spans="1:11" ht="20.25" customHeight="1" x14ac:dyDescent="0.3">
      <c r="A335" s="1">
        <v>333</v>
      </c>
      <c r="B335" s="10">
        <v>46356</v>
      </c>
      <c r="C335" s="1" t="s">
        <v>97</v>
      </c>
      <c r="D335" s="1" t="s">
        <v>107</v>
      </c>
      <c r="E335" s="1">
        <v>3400</v>
      </c>
      <c r="F335" s="1"/>
      <c r="G335" s="1"/>
      <c r="H335" s="1"/>
      <c r="I335" s="1"/>
      <c r="J335" s="1">
        <f t="shared" si="5"/>
        <v>0</v>
      </c>
      <c r="K335" s="1"/>
    </row>
    <row r="336" spans="1:11" ht="20.25" customHeight="1" x14ac:dyDescent="0.3">
      <c r="A336" s="1">
        <v>334</v>
      </c>
      <c r="B336" s="10">
        <v>46357</v>
      </c>
      <c r="C336" s="1" t="s">
        <v>97</v>
      </c>
      <c r="D336" s="1" t="s">
        <v>107</v>
      </c>
      <c r="E336" s="1">
        <v>3400</v>
      </c>
      <c r="F336" s="1"/>
      <c r="G336" s="1"/>
      <c r="H336" s="1"/>
      <c r="I336" s="1"/>
      <c r="J336" s="1">
        <f t="shared" si="5"/>
        <v>0</v>
      </c>
      <c r="K336" s="1"/>
    </row>
    <row r="337" spans="1:11" ht="20.25" customHeight="1" x14ac:dyDescent="0.3">
      <c r="A337" s="1">
        <v>335</v>
      </c>
      <c r="B337" s="10">
        <v>46358</v>
      </c>
      <c r="C337" s="1" t="s">
        <v>97</v>
      </c>
      <c r="D337" s="1" t="s">
        <v>107</v>
      </c>
      <c r="E337" s="1">
        <v>3400</v>
      </c>
      <c r="F337" s="1"/>
      <c r="G337" s="1"/>
      <c r="H337" s="1"/>
      <c r="I337" s="1"/>
      <c r="J337" s="1">
        <f t="shared" si="5"/>
        <v>0</v>
      </c>
      <c r="K337" s="1"/>
    </row>
    <row r="338" spans="1:11" ht="20.25" customHeight="1" x14ac:dyDescent="0.3">
      <c r="A338" s="1">
        <v>336</v>
      </c>
      <c r="B338" s="10">
        <v>46359</v>
      </c>
      <c r="C338" s="1" t="s">
        <v>97</v>
      </c>
      <c r="D338" s="1" t="s">
        <v>107</v>
      </c>
      <c r="E338" s="1">
        <v>3400</v>
      </c>
      <c r="F338" s="1"/>
      <c r="G338" s="1"/>
      <c r="H338" s="1"/>
      <c r="I338" s="1"/>
      <c r="J338" s="1">
        <f t="shared" si="5"/>
        <v>0</v>
      </c>
      <c r="K338" s="1"/>
    </row>
    <row r="339" spans="1:11" ht="20.25" customHeight="1" x14ac:dyDescent="0.3">
      <c r="A339" s="1">
        <v>337</v>
      </c>
      <c r="B339" s="10">
        <v>46360</v>
      </c>
      <c r="C339" s="1" t="s">
        <v>97</v>
      </c>
      <c r="D339" s="1" t="s">
        <v>107</v>
      </c>
      <c r="E339" s="1">
        <v>3400</v>
      </c>
      <c r="F339" s="1"/>
      <c r="G339" s="1"/>
      <c r="H339" s="1"/>
      <c r="I339" s="1"/>
      <c r="J339" s="1">
        <f t="shared" si="5"/>
        <v>0</v>
      </c>
      <c r="K339" s="1"/>
    </row>
    <row r="340" spans="1:11" ht="20.25" customHeight="1" x14ac:dyDescent="0.3">
      <c r="A340" s="1">
        <v>338</v>
      </c>
      <c r="B340" s="10">
        <v>46361</v>
      </c>
      <c r="C340" s="1" t="s">
        <v>97</v>
      </c>
      <c r="D340" s="1" t="s">
        <v>107</v>
      </c>
      <c r="E340" s="1">
        <v>3400</v>
      </c>
      <c r="F340" s="1"/>
      <c r="G340" s="1"/>
      <c r="H340" s="1"/>
      <c r="I340" s="1"/>
      <c r="J340" s="1">
        <f t="shared" si="5"/>
        <v>0</v>
      </c>
      <c r="K340" s="1"/>
    </row>
    <row r="341" spans="1:11" ht="20.25" customHeight="1" x14ac:dyDescent="0.3">
      <c r="A341" s="1">
        <v>339</v>
      </c>
      <c r="B341" s="10">
        <v>46362</v>
      </c>
      <c r="C341" s="1" t="s">
        <v>97</v>
      </c>
      <c r="D341" s="1" t="s">
        <v>107</v>
      </c>
      <c r="E341" s="1">
        <v>3400</v>
      </c>
      <c r="F341" s="1"/>
      <c r="G341" s="1"/>
      <c r="H341" s="1"/>
      <c r="I341" s="1"/>
      <c r="J341" s="1">
        <f t="shared" si="5"/>
        <v>0</v>
      </c>
      <c r="K341" s="1"/>
    </row>
    <row r="342" spans="1:11" ht="20.25" customHeight="1" x14ac:dyDescent="0.3">
      <c r="A342" s="1">
        <v>340</v>
      </c>
      <c r="B342" s="10">
        <v>46363</v>
      </c>
      <c r="C342" s="1" t="s">
        <v>97</v>
      </c>
      <c r="D342" s="1" t="s">
        <v>107</v>
      </c>
      <c r="E342" s="1">
        <v>3400</v>
      </c>
      <c r="F342" s="1"/>
      <c r="G342" s="1"/>
      <c r="H342" s="1"/>
      <c r="I342" s="1"/>
      <c r="J342" s="1">
        <f t="shared" si="5"/>
        <v>0</v>
      </c>
      <c r="K342" s="1"/>
    </row>
    <row r="343" spans="1:11" ht="20.25" customHeight="1" x14ac:dyDescent="0.3">
      <c r="A343" s="1">
        <v>341</v>
      </c>
      <c r="B343" s="10">
        <v>46364</v>
      </c>
      <c r="C343" s="1" t="s">
        <v>97</v>
      </c>
      <c r="D343" s="1" t="s">
        <v>107</v>
      </c>
      <c r="E343" s="1">
        <v>3400</v>
      </c>
      <c r="F343" s="1"/>
      <c r="G343" s="1"/>
      <c r="H343" s="1"/>
      <c r="I343" s="1"/>
      <c r="J343" s="1">
        <f t="shared" si="5"/>
        <v>0</v>
      </c>
      <c r="K343" s="1"/>
    </row>
    <row r="344" spans="1:11" ht="20.25" customHeight="1" x14ac:dyDescent="0.3">
      <c r="A344" s="1">
        <v>342</v>
      </c>
      <c r="B344" s="10">
        <v>46365</v>
      </c>
      <c r="C344" s="1" t="s">
        <v>97</v>
      </c>
      <c r="D344" s="1" t="s">
        <v>107</v>
      </c>
      <c r="E344" s="1">
        <v>3400</v>
      </c>
      <c r="F344" s="1"/>
      <c r="G344" s="1"/>
      <c r="H344" s="1"/>
      <c r="I344" s="1"/>
      <c r="J344" s="1">
        <f t="shared" si="5"/>
        <v>0</v>
      </c>
      <c r="K344" s="1"/>
    </row>
    <row r="345" spans="1:11" ht="20.25" customHeight="1" x14ac:dyDescent="0.3">
      <c r="A345" s="1">
        <v>343</v>
      </c>
      <c r="B345" s="10">
        <v>46366</v>
      </c>
      <c r="C345" s="1" t="s">
        <v>97</v>
      </c>
      <c r="D345" s="1" t="s">
        <v>107</v>
      </c>
      <c r="E345" s="1">
        <v>3400</v>
      </c>
      <c r="F345" s="1"/>
      <c r="G345" s="1"/>
      <c r="H345" s="1"/>
      <c r="I345" s="1"/>
      <c r="J345" s="1">
        <f t="shared" si="5"/>
        <v>0</v>
      </c>
      <c r="K345" s="1"/>
    </row>
    <row r="346" spans="1:11" ht="20.25" customHeight="1" x14ac:dyDescent="0.3">
      <c r="A346" s="1">
        <v>344</v>
      </c>
      <c r="B346" s="10">
        <v>46367</v>
      </c>
      <c r="C346" s="1" t="s">
        <v>97</v>
      </c>
      <c r="D346" s="1" t="s">
        <v>107</v>
      </c>
      <c r="E346" s="1">
        <v>3400</v>
      </c>
      <c r="F346" s="1"/>
      <c r="G346" s="1"/>
      <c r="H346" s="1"/>
      <c r="I346" s="1"/>
      <c r="J346" s="1">
        <f t="shared" si="5"/>
        <v>0</v>
      </c>
      <c r="K346" s="1"/>
    </row>
    <row r="347" spans="1:11" ht="20.25" customHeight="1" x14ac:dyDescent="0.3">
      <c r="A347" s="1">
        <v>345</v>
      </c>
      <c r="B347" s="10">
        <v>46368</v>
      </c>
      <c r="C347" s="1" t="s">
        <v>97</v>
      </c>
      <c r="D347" s="1" t="s">
        <v>107</v>
      </c>
      <c r="E347" s="1">
        <v>3400</v>
      </c>
      <c r="F347" s="1"/>
      <c r="G347" s="1"/>
      <c r="H347" s="1"/>
      <c r="I347" s="1"/>
      <c r="J347" s="1">
        <f t="shared" si="5"/>
        <v>0</v>
      </c>
      <c r="K347" s="1"/>
    </row>
    <row r="348" spans="1:11" ht="20.25" customHeight="1" x14ac:dyDescent="0.3">
      <c r="A348" s="1">
        <v>346</v>
      </c>
      <c r="B348" s="10">
        <v>46369</v>
      </c>
      <c r="C348" s="1" t="s">
        <v>97</v>
      </c>
      <c r="D348" s="1" t="s">
        <v>107</v>
      </c>
      <c r="E348" s="1">
        <v>3400</v>
      </c>
      <c r="F348" s="1"/>
      <c r="G348" s="1"/>
      <c r="H348" s="1"/>
      <c r="I348" s="1"/>
      <c r="J348" s="1">
        <f t="shared" si="5"/>
        <v>0</v>
      </c>
      <c r="K348" s="1"/>
    </row>
    <row r="349" spans="1:11" ht="20.25" customHeight="1" x14ac:dyDescent="0.3">
      <c r="A349" s="1">
        <v>347</v>
      </c>
      <c r="B349" s="10">
        <v>46370</v>
      </c>
      <c r="C349" s="1" t="s">
        <v>97</v>
      </c>
      <c r="D349" s="1" t="s">
        <v>107</v>
      </c>
      <c r="E349" s="1">
        <v>3400</v>
      </c>
      <c r="F349" s="1"/>
      <c r="G349" s="1"/>
      <c r="H349" s="1"/>
      <c r="I349" s="1"/>
      <c r="J349" s="1">
        <f t="shared" si="5"/>
        <v>0</v>
      </c>
      <c r="K349" s="1"/>
    </row>
    <row r="350" spans="1:11" ht="20.25" customHeight="1" x14ac:dyDescent="0.3">
      <c r="A350" s="1">
        <v>348</v>
      </c>
      <c r="B350" s="10">
        <v>46371</v>
      </c>
      <c r="C350" s="1" t="s">
        <v>97</v>
      </c>
      <c r="D350" s="1" t="s">
        <v>107</v>
      </c>
      <c r="E350" s="1">
        <v>3400</v>
      </c>
      <c r="F350" s="1"/>
      <c r="G350" s="1"/>
      <c r="H350" s="1"/>
      <c r="I350" s="1"/>
      <c r="J350" s="1">
        <f t="shared" si="5"/>
        <v>0</v>
      </c>
      <c r="K350" s="1"/>
    </row>
    <row r="351" spans="1:11" ht="20.25" customHeight="1" x14ac:dyDescent="0.3">
      <c r="A351" s="1">
        <v>349</v>
      </c>
      <c r="B351" s="10">
        <v>46372</v>
      </c>
      <c r="C351" s="1" t="s">
        <v>97</v>
      </c>
      <c r="D351" s="1" t="s">
        <v>107</v>
      </c>
      <c r="E351" s="1">
        <v>3400</v>
      </c>
      <c r="F351" s="1"/>
      <c r="G351" s="1"/>
      <c r="H351" s="1"/>
      <c r="I351" s="1"/>
      <c r="J351" s="1">
        <f t="shared" si="5"/>
        <v>0</v>
      </c>
      <c r="K351" s="1"/>
    </row>
    <row r="352" spans="1:11" ht="20.25" customHeight="1" x14ac:dyDescent="0.3">
      <c r="A352" s="1">
        <v>350</v>
      </c>
      <c r="B352" s="10">
        <v>46373</v>
      </c>
      <c r="C352" s="1" t="s">
        <v>97</v>
      </c>
      <c r="D352" s="1" t="s">
        <v>107</v>
      </c>
      <c r="E352" s="1">
        <v>3400</v>
      </c>
      <c r="F352" s="1"/>
      <c r="G352" s="1"/>
      <c r="H352" s="1"/>
      <c r="I352" s="1"/>
      <c r="J352" s="1">
        <f t="shared" si="5"/>
        <v>0</v>
      </c>
      <c r="K352" s="1"/>
    </row>
    <row r="353" spans="1:11" ht="20.25" customHeight="1" x14ac:dyDescent="0.3">
      <c r="A353" s="1">
        <v>351</v>
      </c>
      <c r="B353" s="10">
        <v>46374</v>
      </c>
      <c r="C353" s="1" t="s">
        <v>97</v>
      </c>
      <c r="D353" s="1" t="s">
        <v>107</v>
      </c>
      <c r="E353" s="1">
        <v>3400</v>
      </c>
      <c r="F353" s="1"/>
      <c r="G353" s="1"/>
      <c r="H353" s="1"/>
      <c r="I353" s="1"/>
      <c r="J353" s="1">
        <f t="shared" si="5"/>
        <v>0</v>
      </c>
      <c r="K353" s="1"/>
    </row>
    <row r="354" spans="1:11" ht="20.25" customHeight="1" x14ac:dyDescent="0.3">
      <c r="A354" s="1">
        <v>352</v>
      </c>
      <c r="B354" s="10">
        <v>46375</v>
      </c>
      <c r="C354" s="1" t="s">
        <v>97</v>
      </c>
      <c r="D354" s="1" t="s">
        <v>107</v>
      </c>
      <c r="E354" s="1">
        <v>3400</v>
      </c>
      <c r="F354" s="1"/>
      <c r="G354" s="1"/>
      <c r="H354" s="1"/>
      <c r="I354" s="1"/>
      <c r="J354" s="1">
        <f t="shared" si="5"/>
        <v>0</v>
      </c>
      <c r="K354" s="1"/>
    </row>
    <row r="355" spans="1:11" ht="20.25" customHeight="1" x14ac:dyDescent="0.3">
      <c r="A355" s="1">
        <v>353</v>
      </c>
      <c r="B355" s="10">
        <v>46376</v>
      </c>
      <c r="C355" s="1" t="s">
        <v>97</v>
      </c>
      <c r="D355" s="1" t="s">
        <v>107</v>
      </c>
      <c r="E355" s="1">
        <v>3400</v>
      </c>
      <c r="F355" s="1"/>
      <c r="G355" s="1"/>
      <c r="H355" s="1"/>
      <c r="I355" s="1"/>
      <c r="J355" s="1">
        <f t="shared" si="5"/>
        <v>0</v>
      </c>
      <c r="K355" s="1"/>
    </row>
    <row r="356" spans="1:11" ht="20.25" customHeight="1" x14ac:dyDescent="0.3">
      <c r="A356" s="1">
        <v>354</v>
      </c>
      <c r="B356" s="10">
        <v>46377</v>
      </c>
      <c r="C356" s="1" t="s">
        <v>97</v>
      </c>
      <c r="D356" s="1" t="s">
        <v>107</v>
      </c>
      <c r="E356" s="1">
        <v>3400</v>
      </c>
      <c r="F356" s="1"/>
      <c r="G356" s="1"/>
      <c r="H356" s="1"/>
      <c r="I356" s="1"/>
      <c r="J356" s="1">
        <f t="shared" si="5"/>
        <v>0</v>
      </c>
      <c r="K356" s="1"/>
    </row>
    <row r="357" spans="1:11" ht="20.25" customHeight="1" x14ac:dyDescent="0.3">
      <c r="A357" s="1">
        <v>355</v>
      </c>
      <c r="B357" s="10">
        <v>46378</v>
      </c>
      <c r="C357" s="1" t="s">
        <v>97</v>
      </c>
      <c r="D357" s="1" t="s">
        <v>107</v>
      </c>
      <c r="E357" s="1">
        <v>3400</v>
      </c>
      <c r="F357" s="1"/>
      <c r="G357" s="1"/>
      <c r="H357" s="1"/>
      <c r="I357" s="1"/>
      <c r="J357" s="1">
        <f t="shared" si="5"/>
        <v>0</v>
      </c>
      <c r="K357" s="1"/>
    </row>
    <row r="358" spans="1:11" ht="20.25" customHeight="1" x14ac:dyDescent="0.3">
      <c r="A358" s="1">
        <v>356</v>
      </c>
      <c r="B358" s="10">
        <v>46379</v>
      </c>
      <c r="C358" s="1" t="s">
        <v>97</v>
      </c>
      <c r="D358" s="1" t="s">
        <v>107</v>
      </c>
      <c r="E358" s="1">
        <v>3400</v>
      </c>
      <c r="F358" s="1"/>
      <c r="G358" s="1"/>
      <c r="H358" s="1"/>
      <c r="I358" s="1"/>
      <c r="J358" s="1">
        <f t="shared" si="5"/>
        <v>0</v>
      </c>
      <c r="K358" s="1"/>
    </row>
    <row r="359" spans="1:11" ht="20.25" customHeight="1" x14ac:dyDescent="0.3">
      <c r="A359" s="1">
        <v>357</v>
      </c>
      <c r="B359" s="10">
        <v>46380</v>
      </c>
      <c r="C359" s="1" t="s">
        <v>97</v>
      </c>
      <c r="D359" s="1" t="s">
        <v>107</v>
      </c>
      <c r="E359" s="1">
        <v>3400</v>
      </c>
      <c r="F359" s="1"/>
      <c r="G359" s="1"/>
      <c r="H359" s="1"/>
      <c r="I359" s="1"/>
      <c r="J359" s="1">
        <f t="shared" si="5"/>
        <v>0</v>
      </c>
      <c r="K359" s="1"/>
    </row>
    <row r="360" spans="1:11" ht="20.25" customHeight="1" x14ac:dyDescent="0.3">
      <c r="A360" s="1">
        <v>358</v>
      </c>
      <c r="B360" s="10">
        <v>46381</v>
      </c>
      <c r="C360" s="1" t="s">
        <v>97</v>
      </c>
      <c r="D360" s="1" t="s">
        <v>107</v>
      </c>
      <c r="E360" s="1">
        <v>3400</v>
      </c>
      <c r="F360" s="1"/>
      <c r="G360" s="1"/>
      <c r="H360" s="1"/>
      <c r="I360" s="1"/>
      <c r="J360" s="1">
        <f t="shared" si="5"/>
        <v>0</v>
      </c>
      <c r="K360" s="1"/>
    </row>
    <row r="361" spans="1:11" ht="20.25" customHeight="1" x14ac:dyDescent="0.3">
      <c r="A361" s="1">
        <v>359</v>
      </c>
      <c r="B361" s="10">
        <v>46382</v>
      </c>
      <c r="C361" s="1" t="s">
        <v>97</v>
      </c>
      <c r="D361" s="1" t="s">
        <v>107</v>
      </c>
      <c r="E361" s="1">
        <v>3400</v>
      </c>
      <c r="F361" s="1"/>
      <c r="G361" s="1"/>
      <c r="H361" s="1"/>
      <c r="I361" s="1"/>
      <c r="J361" s="1">
        <f t="shared" si="5"/>
        <v>0</v>
      </c>
      <c r="K361" s="1"/>
    </row>
    <row r="362" spans="1:11" ht="20.25" customHeight="1" x14ac:dyDescent="0.3">
      <c r="A362" s="1">
        <v>360</v>
      </c>
      <c r="B362" s="10">
        <v>46383</v>
      </c>
      <c r="C362" s="1" t="s">
        <v>97</v>
      </c>
      <c r="D362" s="1" t="s">
        <v>107</v>
      </c>
      <c r="E362" s="1">
        <v>3400</v>
      </c>
      <c r="F362" s="1"/>
      <c r="G362" s="1"/>
      <c r="H362" s="1"/>
      <c r="I362" s="1"/>
      <c r="J362" s="1">
        <f t="shared" si="5"/>
        <v>0</v>
      </c>
      <c r="K362" s="1"/>
    </row>
    <row r="363" spans="1:11" ht="20.25" customHeight="1" x14ac:dyDescent="0.3">
      <c r="A363" s="1">
        <v>361</v>
      </c>
      <c r="B363" s="10">
        <v>46384</v>
      </c>
      <c r="C363" s="1" t="s">
        <v>97</v>
      </c>
      <c r="D363" s="1" t="s">
        <v>107</v>
      </c>
      <c r="E363" s="1">
        <v>3400</v>
      </c>
      <c r="F363" s="1"/>
      <c r="G363" s="1"/>
      <c r="H363" s="1"/>
      <c r="I363" s="1"/>
      <c r="J363" s="1">
        <f t="shared" si="5"/>
        <v>0</v>
      </c>
      <c r="K363" s="1"/>
    </row>
    <row r="364" spans="1:11" ht="20.25" customHeight="1" x14ac:dyDescent="0.3">
      <c r="A364" s="1">
        <v>362</v>
      </c>
      <c r="B364" s="10">
        <v>46385</v>
      </c>
      <c r="C364" s="1" t="s">
        <v>97</v>
      </c>
      <c r="D364" s="1" t="s">
        <v>107</v>
      </c>
      <c r="E364" s="1">
        <v>3400</v>
      </c>
      <c r="F364" s="1"/>
      <c r="G364" s="1"/>
      <c r="H364" s="1"/>
      <c r="I364" s="1"/>
      <c r="J364" s="1">
        <f t="shared" si="5"/>
        <v>0</v>
      </c>
      <c r="K364" s="1"/>
    </row>
    <row r="365" spans="1:11" ht="20.25" customHeight="1" x14ac:dyDescent="0.3">
      <c r="A365" s="1">
        <v>363</v>
      </c>
      <c r="B365" s="10">
        <v>46386</v>
      </c>
      <c r="C365" s="1" t="s">
        <v>97</v>
      </c>
      <c r="D365" s="1" t="s">
        <v>107</v>
      </c>
      <c r="E365" s="1">
        <v>3400</v>
      </c>
      <c r="F365" s="1"/>
      <c r="G365" s="1"/>
      <c r="H365" s="1"/>
      <c r="I365" s="1"/>
      <c r="J365" s="1">
        <f t="shared" si="5"/>
        <v>0</v>
      </c>
      <c r="K365" s="1"/>
    </row>
    <row r="366" spans="1:11" ht="20.25" customHeight="1" x14ac:dyDescent="0.3">
      <c r="A366" s="1">
        <v>364</v>
      </c>
      <c r="B366" s="10">
        <v>46387</v>
      </c>
      <c r="C366" s="1" t="s">
        <v>97</v>
      </c>
      <c r="D366" s="1" t="s">
        <v>107</v>
      </c>
      <c r="E366" s="1">
        <v>3400</v>
      </c>
      <c r="F366" s="1"/>
      <c r="G366" s="1"/>
      <c r="H366" s="1"/>
      <c r="I366" s="1"/>
      <c r="J366" s="1">
        <f t="shared" si="5"/>
        <v>0</v>
      </c>
      <c r="K366" s="1"/>
    </row>
    <row r="367" spans="1:11" ht="20.25" customHeight="1" x14ac:dyDescent="0.3">
      <c r="A367" s="1">
        <v>365</v>
      </c>
      <c r="B367" s="10">
        <v>46388</v>
      </c>
      <c r="C367" s="1" t="s">
        <v>97</v>
      </c>
      <c r="D367" s="1" t="s">
        <v>107</v>
      </c>
      <c r="E367" s="1">
        <v>3400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39000000}"/>
  <mergeCells count="3">
    <mergeCell ref="A1:K1"/>
    <mergeCell ref="N4:O4"/>
    <mergeCell ref="M5:P5"/>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Worksheet____46"/>
  <dimension ref="A1:Q371"/>
  <sheetViews>
    <sheetView rightToLeft="1" workbookViewId="0">
      <selection activeCell="A2" sqref="A1:Q1048576"/>
    </sheetView>
  </sheetViews>
  <sheetFormatPr defaultRowHeight="21.75"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1.75" customHeight="1" x14ac:dyDescent="0.3">
      <c r="A1" s="273" t="s">
        <v>132</v>
      </c>
      <c r="B1" s="273"/>
      <c r="C1" s="273"/>
      <c r="D1" s="273"/>
      <c r="E1" s="273"/>
      <c r="F1" s="273"/>
      <c r="G1" s="273"/>
      <c r="H1" s="273"/>
      <c r="I1" s="273"/>
      <c r="J1" s="273"/>
      <c r="K1" s="273"/>
    </row>
    <row r="2" spans="1:17" ht="21.75" customHeight="1" x14ac:dyDescent="0.35">
      <c r="A2" s="8" t="s">
        <v>0</v>
      </c>
      <c r="B2" s="9" t="s">
        <v>7</v>
      </c>
      <c r="C2" s="5" t="s">
        <v>2</v>
      </c>
      <c r="D2" s="5" t="s">
        <v>13</v>
      </c>
      <c r="E2" s="5" t="s">
        <v>14</v>
      </c>
      <c r="F2" s="5" t="s">
        <v>1</v>
      </c>
      <c r="G2" s="5" t="s">
        <v>5</v>
      </c>
      <c r="H2" s="5" t="s">
        <v>4</v>
      </c>
      <c r="I2" s="5" t="s">
        <v>12</v>
      </c>
      <c r="J2" s="5" t="s">
        <v>6</v>
      </c>
      <c r="K2" s="7" t="s">
        <v>3</v>
      </c>
    </row>
    <row r="3" spans="1:17" ht="21.75" customHeight="1" x14ac:dyDescent="0.3">
      <c r="A3" s="1">
        <v>1</v>
      </c>
      <c r="B3" s="10">
        <v>46024</v>
      </c>
      <c r="C3" s="1" t="s">
        <v>134</v>
      </c>
      <c r="D3" s="1" t="s">
        <v>133</v>
      </c>
      <c r="E3" s="1">
        <v>3500</v>
      </c>
      <c r="F3" s="1">
        <v>1</v>
      </c>
      <c r="G3" s="1"/>
      <c r="H3" s="1"/>
      <c r="I3" s="1"/>
      <c r="J3" s="1">
        <f>E3*F3-G3-H3+I3</f>
        <v>3500</v>
      </c>
      <c r="K3" s="1"/>
      <c r="M3" s="13"/>
      <c r="N3" s="13"/>
      <c r="O3" s="13"/>
      <c r="P3" s="13"/>
      <c r="Q3" s="13"/>
    </row>
    <row r="4" spans="1:17" ht="21.75" customHeight="1" x14ac:dyDescent="0.3">
      <c r="A4" s="1">
        <v>2</v>
      </c>
      <c r="B4" s="10">
        <v>46025</v>
      </c>
      <c r="C4" s="1" t="s">
        <v>134</v>
      </c>
      <c r="D4" s="1" t="s">
        <v>133</v>
      </c>
      <c r="E4" s="1">
        <v>3500</v>
      </c>
      <c r="F4" s="1"/>
      <c r="G4" s="1"/>
      <c r="H4" s="1"/>
      <c r="I4" s="1"/>
      <c r="J4" s="1">
        <f t="shared" ref="J4:J67" si="0">E4*F4-G4-H4+I4</f>
        <v>0</v>
      </c>
      <c r="K4" s="1"/>
      <c r="M4" s="11"/>
      <c r="N4" s="276" t="s">
        <v>18</v>
      </c>
      <c r="O4" s="276"/>
      <c r="P4" s="11"/>
      <c r="Q4" s="11"/>
    </row>
    <row r="5" spans="1:17" ht="21.75" customHeight="1" x14ac:dyDescent="0.3">
      <c r="A5" s="1">
        <v>3</v>
      </c>
      <c r="B5" s="10">
        <v>46026</v>
      </c>
      <c r="C5" s="1" t="s">
        <v>134</v>
      </c>
      <c r="D5" s="1" t="s">
        <v>133</v>
      </c>
      <c r="E5" s="1">
        <v>3500</v>
      </c>
      <c r="F5" s="1"/>
      <c r="G5" s="1"/>
      <c r="H5" s="1"/>
      <c r="I5" s="1"/>
      <c r="J5" s="1">
        <f t="shared" si="0"/>
        <v>0</v>
      </c>
      <c r="K5" s="1"/>
      <c r="M5" s="274" t="s">
        <v>17</v>
      </c>
      <c r="N5" s="274"/>
      <c r="O5" s="274"/>
      <c r="P5" s="274"/>
      <c r="Q5" s="12">
        <f>SUM(J2:J368)</f>
        <v>3500</v>
      </c>
    </row>
    <row r="6" spans="1:17" ht="21.75" customHeight="1" x14ac:dyDescent="0.3">
      <c r="A6" s="1">
        <v>4</v>
      </c>
      <c r="B6" s="10">
        <v>46027</v>
      </c>
      <c r="C6" s="1" t="s">
        <v>134</v>
      </c>
      <c r="D6" s="1" t="s">
        <v>133</v>
      </c>
      <c r="E6" s="1">
        <v>3500</v>
      </c>
      <c r="F6" s="1"/>
      <c r="G6" s="1"/>
      <c r="H6" s="1"/>
      <c r="I6" s="1"/>
      <c r="J6" s="1">
        <f t="shared" si="0"/>
        <v>0</v>
      </c>
      <c r="K6" s="1"/>
      <c r="M6" s="11"/>
      <c r="N6" s="11"/>
      <c r="O6" s="11"/>
      <c r="P6" s="11"/>
      <c r="Q6" s="11"/>
    </row>
    <row r="7" spans="1:17" ht="21.75" customHeight="1" x14ac:dyDescent="0.3">
      <c r="A7" s="1">
        <v>5</v>
      </c>
      <c r="B7" s="10">
        <v>46028</v>
      </c>
      <c r="C7" s="1" t="s">
        <v>134</v>
      </c>
      <c r="D7" s="1" t="s">
        <v>133</v>
      </c>
      <c r="E7" s="1">
        <v>3500</v>
      </c>
      <c r="F7" s="1"/>
      <c r="G7" s="1"/>
      <c r="H7" s="1"/>
      <c r="I7" s="1"/>
      <c r="J7" s="1">
        <f t="shared" si="0"/>
        <v>0</v>
      </c>
      <c r="K7" s="1"/>
      <c r="M7" s="11"/>
      <c r="N7" s="11"/>
      <c r="O7" s="11"/>
      <c r="P7" s="11"/>
      <c r="Q7" s="11"/>
    </row>
    <row r="8" spans="1:17" ht="21.75" customHeight="1" x14ac:dyDescent="0.3">
      <c r="A8" s="1">
        <v>6</v>
      </c>
      <c r="B8" s="10">
        <v>46029</v>
      </c>
      <c r="C8" s="1" t="s">
        <v>134</v>
      </c>
      <c r="D8" s="1" t="s">
        <v>133</v>
      </c>
      <c r="E8" s="1">
        <v>3500</v>
      </c>
      <c r="F8" s="1"/>
      <c r="G8" s="1"/>
      <c r="H8" s="1"/>
      <c r="I8" s="1"/>
      <c r="J8" s="1">
        <f t="shared" si="0"/>
        <v>0</v>
      </c>
      <c r="K8" s="1"/>
      <c r="M8" s="11"/>
      <c r="N8" s="11"/>
      <c r="O8" s="11"/>
      <c r="P8" s="11"/>
      <c r="Q8" s="11"/>
    </row>
    <row r="9" spans="1:17" ht="21.75" customHeight="1" x14ac:dyDescent="0.3">
      <c r="A9" s="1">
        <v>7</v>
      </c>
      <c r="B9" s="10">
        <v>46030</v>
      </c>
      <c r="C9" s="1" t="s">
        <v>134</v>
      </c>
      <c r="D9" s="1" t="s">
        <v>133</v>
      </c>
      <c r="E9" s="1">
        <v>3500</v>
      </c>
      <c r="F9" s="1"/>
      <c r="G9" s="1"/>
      <c r="H9" s="1"/>
      <c r="I9" s="1"/>
      <c r="J9" s="1">
        <f t="shared" si="0"/>
        <v>0</v>
      </c>
      <c r="K9" s="1"/>
      <c r="M9" s="11"/>
      <c r="N9" s="11"/>
      <c r="O9" s="11"/>
      <c r="P9" s="11"/>
      <c r="Q9" s="11"/>
    </row>
    <row r="10" spans="1:17" ht="21.75" customHeight="1" x14ac:dyDescent="0.3">
      <c r="A10" s="1">
        <v>8</v>
      </c>
      <c r="B10" s="10">
        <v>46031</v>
      </c>
      <c r="C10" s="1" t="s">
        <v>134</v>
      </c>
      <c r="D10" s="1" t="s">
        <v>133</v>
      </c>
      <c r="E10" s="1">
        <v>3500</v>
      </c>
      <c r="F10" s="1"/>
      <c r="G10" s="1"/>
      <c r="H10" s="1"/>
      <c r="I10" s="1"/>
      <c r="J10" s="1">
        <f t="shared" si="0"/>
        <v>0</v>
      </c>
      <c r="K10" s="1"/>
    </row>
    <row r="11" spans="1:17" ht="21.75" customHeight="1" x14ac:dyDescent="0.3">
      <c r="A11" s="1">
        <v>9</v>
      </c>
      <c r="B11" s="10">
        <v>46032</v>
      </c>
      <c r="C11" s="1" t="s">
        <v>134</v>
      </c>
      <c r="D11" s="1" t="s">
        <v>133</v>
      </c>
      <c r="E11" s="1">
        <v>3500</v>
      </c>
      <c r="F11" s="1"/>
      <c r="G11" s="1"/>
      <c r="H11" s="1"/>
      <c r="I11" s="1"/>
      <c r="J11" s="1">
        <f t="shared" si="0"/>
        <v>0</v>
      </c>
      <c r="K11" s="1"/>
    </row>
    <row r="12" spans="1:17" ht="21.75" customHeight="1" x14ac:dyDescent="0.3">
      <c r="A12" s="1">
        <v>10</v>
      </c>
      <c r="B12" s="10">
        <v>46033</v>
      </c>
      <c r="C12" s="1" t="s">
        <v>134</v>
      </c>
      <c r="D12" s="1" t="s">
        <v>133</v>
      </c>
      <c r="E12" s="1">
        <v>3500</v>
      </c>
      <c r="F12" s="1"/>
      <c r="G12" s="1"/>
      <c r="H12" s="1"/>
      <c r="I12" s="1"/>
      <c r="J12" s="1">
        <f t="shared" si="0"/>
        <v>0</v>
      </c>
      <c r="K12" s="1"/>
    </row>
    <row r="13" spans="1:17" ht="21.75" customHeight="1" x14ac:dyDescent="0.3">
      <c r="A13" s="1">
        <v>11</v>
      </c>
      <c r="B13" s="10">
        <v>46034</v>
      </c>
      <c r="C13" s="1" t="s">
        <v>134</v>
      </c>
      <c r="D13" s="1" t="s">
        <v>133</v>
      </c>
      <c r="E13" s="1">
        <v>3500</v>
      </c>
      <c r="F13" s="1"/>
      <c r="G13" s="1"/>
      <c r="H13" s="1"/>
      <c r="I13" s="1"/>
      <c r="J13" s="1">
        <f t="shared" si="0"/>
        <v>0</v>
      </c>
      <c r="K13" s="1"/>
    </row>
    <row r="14" spans="1:17" ht="21.75" customHeight="1" x14ac:dyDescent="0.3">
      <c r="A14" s="1">
        <v>12</v>
      </c>
      <c r="B14" s="10">
        <v>46035</v>
      </c>
      <c r="C14" s="1" t="s">
        <v>134</v>
      </c>
      <c r="D14" s="1" t="s">
        <v>133</v>
      </c>
      <c r="E14" s="1">
        <v>3500</v>
      </c>
      <c r="F14" s="1"/>
      <c r="G14" s="1"/>
      <c r="H14" s="1"/>
      <c r="I14" s="1"/>
      <c r="J14" s="1">
        <f t="shared" si="0"/>
        <v>0</v>
      </c>
      <c r="K14" s="1"/>
    </row>
    <row r="15" spans="1:17" ht="21.75" customHeight="1" x14ac:dyDescent="0.3">
      <c r="A15" s="1">
        <v>13</v>
      </c>
      <c r="B15" s="10">
        <v>46036</v>
      </c>
      <c r="C15" s="1" t="s">
        <v>134</v>
      </c>
      <c r="D15" s="1" t="s">
        <v>133</v>
      </c>
      <c r="E15" s="1">
        <v>3500</v>
      </c>
      <c r="F15" s="1"/>
      <c r="G15" s="1"/>
      <c r="H15" s="1"/>
      <c r="I15" s="1"/>
      <c r="J15" s="1">
        <f t="shared" si="0"/>
        <v>0</v>
      </c>
      <c r="K15" s="1"/>
    </row>
    <row r="16" spans="1:17" ht="21.75" customHeight="1" x14ac:dyDescent="0.3">
      <c r="A16" s="1">
        <v>14</v>
      </c>
      <c r="B16" s="10">
        <v>46037</v>
      </c>
      <c r="C16" s="1" t="s">
        <v>134</v>
      </c>
      <c r="D16" s="1" t="s">
        <v>133</v>
      </c>
      <c r="E16" s="1">
        <v>3500</v>
      </c>
      <c r="F16" s="1"/>
      <c r="G16" s="1"/>
      <c r="H16" s="1"/>
      <c r="I16" s="1"/>
      <c r="J16" s="1">
        <f t="shared" si="0"/>
        <v>0</v>
      </c>
      <c r="K16" s="1"/>
    </row>
    <row r="17" spans="1:11" ht="21.75" customHeight="1" x14ac:dyDescent="0.3">
      <c r="A17" s="1">
        <v>15</v>
      </c>
      <c r="B17" s="10">
        <v>46038</v>
      </c>
      <c r="C17" s="1" t="s">
        <v>134</v>
      </c>
      <c r="D17" s="1" t="s">
        <v>133</v>
      </c>
      <c r="E17" s="1">
        <v>3500</v>
      </c>
      <c r="F17" s="1"/>
      <c r="G17" s="1"/>
      <c r="H17" s="1"/>
      <c r="I17" s="1"/>
      <c r="J17" s="1">
        <f t="shared" si="0"/>
        <v>0</v>
      </c>
      <c r="K17" s="1"/>
    </row>
    <row r="18" spans="1:11" ht="21.75" customHeight="1" x14ac:dyDescent="0.3">
      <c r="A18" s="1">
        <v>16</v>
      </c>
      <c r="B18" s="10">
        <v>46039</v>
      </c>
      <c r="C18" s="1" t="s">
        <v>134</v>
      </c>
      <c r="D18" s="1" t="s">
        <v>133</v>
      </c>
      <c r="E18" s="1">
        <v>3500</v>
      </c>
      <c r="F18" s="1"/>
      <c r="G18" s="1"/>
      <c r="H18" s="1"/>
      <c r="I18" s="1"/>
      <c r="J18" s="1">
        <f t="shared" si="0"/>
        <v>0</v>
      </c>
      <c r="K18" s="1"/>
    </row>
    <row r="19" spans="1:11" ht="21.75" customHeight="1" x14ac:dyDescent="0.3">
      <c r="A19" s="1">
        <v>17</v>
      </c>
      <c r="B19" s="10">
        <v>46040</v>
      </c>
      <c r="C19" s="1" t="s">
        <v>134</v>
      </c>
      <c r="D19" s="1" t="s">
        <v>133</v>
      </c>
      <c r="E19" s="1">
        <v>3500</v>
      </c>
      <c r="F19" s="1"/>
      <c r="G19" s="1"/>
      <c r="H19" s="1"/>
      <c r="I19" s="1"/>
      <c r="J19" s="1">
        <f t="shared" si="0"/>
        <v>0</v>
      </c>
      <c r="K19" s="1"/>
    </row>
    <row r="20" spans="1:11" ht="21.75" customHeight="1" x14ac:dyDescent="0.3">
      <c r="A20" s="1">
        <v>18</v>
      </c>
      <c r="B20" s="10">
        <v>46041</v>
      </c>
      <c r="C20" s="1" t="s">
        <v>134</v>
      </c>
      <c r="D20" s="1" t="s">
        <v>133</v>
      </c>
      <c r="E20" s="1">
        <v>3500</v>
      </c>
      <c r="F20" s="1"/>
      <c r="G20" s="1"/>
      <c r="H20" s="1"/>
      <c r="I20" s="1"/>
      <c r="J20" s="1">
        <f t="shared" si="0"/>
        <v>0</v>
      </c>
      <c r="K20" s="1"/>
    </row>
    <row r="21" spans="1:11" ht="21.75" customHeight="1" x14ac:dyDescent="0.3">
      <c r="A21" s="1">
        <v>19</v>
      </c>
      <c r="B21" s="10">
        <v>46042</v>
      </c>
      <c r="C21" s="1" t="s">
        <v>134</v>
      </c>
      <c r="D21" s="1" t="s">
        <v>133</v>
      </c>
      <c r="E21" s="1">
        <v>3500</v>
      </c>
      <c r="F21" s="1"/>
      <c r="G21" s="1"/>
      <c r="H21" s="1"/>
      <c r="I21" s="1"/>
      <c r="J21" s="1">
        <f t="shared" si="0"/>
        <v>0</v>
      </c>
      <c r="K21" s="1"/>
    </row>
    <row r="22" spans="1:11" ht="21.75" customHeight="1" x14ac:dyDescent="0.3">
      <c r="A22" s="1">
        <v>20</v>
      </c>
      <c r="B22" s="10">
        <v>46043</v>
      </c>
      <c r="C22" s="1" t="s">
        <v>134</v>
      </c>
      <c r="D22" s="1" t="s">
        <v>133</v>
      </c>
      <c r="E22" s="1">
        <v>3500</v>
      </c>
      <c r="F22" s="1"/>
      <c r="G22" s="1"/>
      <c r="H22" s="1"/>
      <c r="I22" s="1"/>
      <c r="J22" s="1">
        <f t="shared" si="0"/>
        <v>0</v>
      </c>
      <c r="K22" s="1"/>
    </row>
    <row r="23" spans="1:11" ht="21.75" customHeight="1" x14ac:dyDescent="0.3">
      <c r="A23" s="1">
        <v>21</v>
      </c>
      <c r="B23" s="10">
        <v>46044</v>
      </c>
      <c r="C23" s="1" t="s">
        <v>134</v>
      </c>
      <c r="D23" s="1" t="s">
        <v>133</v>
      </c>
      <c r="E23" s="1">
        <v>3500</v>
      </c>
      <c r="F23" s="1"/>
      <c r="G23" s="1"/>
      <c r="H23" s="1"/>
      <c r="I23" s="1"/>
      <c r="J23" s="1">
        <f t="shared" si="0"/>
        <v>0</v>
      </c>
      <c r="K23" s="1"/>
    </row>
    <row r="24" spans="1:11" ht="21.75" customHeight="1" x14ac:dyDescent="0.3">
      <c r="A24" s="1">
        <v>22</v>
      </c>
      <c r="B24" s="10">
        <v>46045</v>
      </c>
      <c r="C24" s="1" t="s">
        <v>134</v>
      </c>
      <c r="D24" s="1" t="s">
        <v>133</v>
      </c>
      <c r="E24" s="1">
        <v>3500</v>
      </c>
      <c r="F24" s="1"/>
      <c r="G24" s="1"/>
      <c r="H24" s="1"/>
      <c r="I24" s="1"/>
      <c r="J24" s="1">
        <f t="shared" si="0"/>
        <v>0</v>
      </c>
      <c r="K24" s="1"/>
    </row>
    <row r="25" spans="1:11" ht="21.75" customHeight="1" x14ac:dyDescent="0.3">
      <c r="A25" s="1">
        <v>23</v>
      </c>
      <c r="B25" s="10">
        <v>46046</v>
      </c>
      <c r="C25" s="1" t="s">
        <v>134</v>
      </c>
      <c r="D25" s="1" t="s">
        <v>133</v>
      </c>
      <c r="E25" s="1">
        <v>3500</v>
      </c>
      <c r="F25" s="1"/>
      <c r="G25" s="1"/>
      <c r="H25" s="1"/>
      <c r="I25" s="1"/>
      <c r="J25" s="1">
        <f t="shared" si="0"/>
        <v>0</v>
      </c>
      <c r="K25" s="1"/>
    </row>
    <row r="26" spans="1:11" ht="21.75" customHeight="1" x14ac:dyDescent="0.3">
      <c r="A26" s="1">
        <v>24</v>
      </c>
      <c r="B26" s="10">
        <v>46047</v>
      </c>
      <c r="C26" s="1" t="s">
        <v>134</v>
      </c>
      <c r="D26" s="1" t="s">
        <v>133</v>
      </c>
      <c r="E26" s="1">
        <v>3500</v>
      </c>
      <c r="F26" s="1"/>
      <c r="G26" s="1"/>
      <c r="H26" s="1"/>
      <c r="I26" s="1"/>
      <c r="J26" s="1">
        <f t="shared" si="0"/>
        <v>0</v>
      </c>
      <c r="K26" s="1"/>
    </row>
    <row r="27" spans="1:11" ht="21.75" customHeight="1" x14ac:dyDescent="0.3">
      <c r="A27" s="1">
        <v>25</v>
      </c>
      <c r="B27" s="10">
        <v>46048</v>
      </c>
      <c r="C27" s="1" t="s">
        <v>134</v>
      </c>
      <c r="D27" s="1" t="s">
        <v>133</v>
      </c>
      <c r="E27" s="1">
        <v>3500</v>
      </c>
      <c r="F27" s="1"/>
      <c r="G27" s="1"/>
      <c r="H27" s="1"/>
      <c r="I27" s="1"/>
      <c r="J27" s="1">
        <f t="shared" si="0"/>
        <v>0</v>
      </c>
      <c r="K27" s="1"/>
    </row>
    <row r="28" spans="1:11" ht="21.75" customHeight="1" x14ac:dyDescent="0.3">
      <c r="A28" s="1">
        <v>26</v>
      </c>
      <c r="B28" s="10">
        <v>46049</v>
      </c>
      <c r="C28" s="1" t="s">
        <v>134</v>
      </c>
      <c r="D28" s="1" t="s">
        <v>133</v>
      </c>
      <c r="E28" s="1">
        <v>3500</v>
      </c>
      <c r="F28" s="1"/>
      <c r="G28" s="1"/>
      <c r="H28" s="1"/>
      <c r="I28" s="1"/>
      <c r="J28" s="1">
        <f t="shared" si="0"/>
        <v>0</v>
      </c>
      <c r="K28" s="1"/>
    </row>
    <row r="29" spans="1:11" ht="21.75" customHeight="1" x14ac:dyDescent="0.3">
      <c r="A29" s="1">
        <v>27</v>
      </c>
      <c r="B29" s="10">
        <v>46050</v>
      </c>
      <c r="C29" s="1" t="s">
        <v>134</v>
      </c>
      <c r="D29" s="1" t="s">
        <v>133</v>
      </c>
      <c r="E29" s="1">
        <v>3500</v>
      </c>
      <c r="F29" s="1"/>
      <c r="G29" s="1"/>
      <c r="H29" s="1"/>
      <c r="I29" s="1"/>
      <c r="J29" s="1">
        <f t="shared" si="0"/>
        <v>0</v>
      </c>
      <c r="K29" s="1"/>
    </row>
    <row r="30" spans="1:11" ht="21.75" customHeight="1" x14ac:dyDescent="0.3">
      <c r="A30" s="1">
        <v>28</v>
      </c>
      <c r="B30" s="10">
        <v>46051</v>
      </c>
      <c r="C30" s="1" t="s">
        <v>134</v>
      </c>
      <c r="D30" s="1" t="s">
        <v>133</v>
      </c>
      <c r="E30" s="1">
        <v>3500</v>
      </c>
      <c r="F30" s="1"/>
      <c r="G30" s="1"/>
      <c r="H30" s="1"/>
      <c r="I30" s="1"/>
      <c r="J30" s="1">
        <f t="shared" si="0"/>
        <v>0</v>
      </c>
      <c r="K30" s="1"/>
    </row>
    <row r="31" spans="1:11" ht="21.75" customHeight="1" x14ac:dyDescent="0.3">
      <c r="A31" s="1">
        <v>29</v>
      </c>
      <c r="B31" s="10">
        <v>46052</v>
      </c>
      <c r="C31" s="1" t="s">
        <v>134</v>
      </c>
      <c r="D31" s="1" t="s">
        <v>133</v>
      </c>
      <c r="E31" s="1">
        <v>3500</v>
      </c>
      <c r="F31" s="1"/>
      <c r="G31" s="1"/>
      <c r="H31" s="1"/>
      <c r="I31" s="1"/>
      <c r="J31" s="1">
        <f t="shared" si="0"/>
        <v>0</v>
      </c>
      <c r="K31" s="1"/>
    </row>
    <row r="32" spans="1:11" ht="21.75" customHeight="1" x14ac:dyDescent="0.3">
      <c r="A32" s="1">
        <v>30</v>
      </c>
      <c r="B32" s="10">
        <v>46053</v>
      </c>
      <c r="C32" s="1" t="s">
        <v>134</v>
      </c>
      <c r="D32" s="1" t="s">
        <v>133</v>
      </c>
      <c r="E32" s="1">
        <v>3500</v>
      </c>
      <c r="F32" s="1"/>
      <c r="G32" s="1"/>
      <c r="H32" s="1"/>
      <c r="I32" s="1"/>
      <c r="J32" s="1">
        <f t="shared" si="0"/>
        <v>0</v>
      </c>
      <c r="K32" s="1"/>
    </row>
    <row r="33" spans="1:11" ht="21.75" customHeight="1" x14ac:dyDescent="0.3">
      <c r="A33" s="1">
        <v>31</v>
      </c>
      <c r="B33" s="10">
        <v>46054</v>
      </c>
      <c r="C33" s="1" t="s">
        <v>134</v>
      </c>
      <c r="D33" s="1" t="s">
        <v>133</v>
      </c>
      <c r="E33" s="1">
        <v>3500</v>
      </c>
      <c r="F33" s="1"/>
      <c r="G33" s="1"/>
      <c r="H33" s="1"/>
      <c r="I33" s="1"/>
      <c r="J33" s="1">
        <f t="shared" si="0"/>
        <v>0</v>
      </c>
      <c r="K33" s="1"/>
    </row>
    <row r="34" spans="1:11" ht="21.75" customHeight="1" x14ac:dyDescent="0.3">
      <c r="A34" s="1">
        <v>32</v>
      </c>
      <c r="B34" s="10">
        <v>46055</v>
      </c>
      <c r="C34" s="1" t="s">
        <v>134</v>
      </c>
      <c r="D34" s="1" t="s">
        <v>133</v>
      </c>
      <c r="E34" s="1">
        <v>3500</v>
      </c>
      <c r="F34" s="1"/>
      <c r="G34" s="1"/>
      <c r="H34" s="1"/>
      <c r="I34" s="1"/>
      <c r="J34" s="1">
        <f t="shared" si="0"/>
        <v>0</v>
      </c>
      <c r="K34" s="1"/>
    </row>
    <row r="35" spans="1:11" ht="21.75" customHeight="1" x14ac:dyDescent="0.3">
      <c r="A35" s="1">
        <v>33</v>
      </c>
      <c r="B35" s="10">
        <v>46056</v>
      </c>
      <c r="C35" s="1" t="s">
        <v>134</v>
      </c>
      <c r="D35" s="1" t="s">
        <v>133</v>
      </c>
      <c r="E35" s="1">
        <v>3500</v>
      </c>
      <c r="F35" s="1"/>
      <c r="G35" s="1"/>
      <c r="H35" s="1"/>
      <c r="I35" s="1"/>
      <c r="J35" s="1">
        <f t="shared" si="0"/>
        <v>0</v>
      </c>
      <c r="K35" s="1"/>
    </row>
    <row r="36" spans="1:11" ht="21.75" customHeight="1" x14ac:dyDescent="0.3">
      <c r="A36" s="1">
        <v>34</v>
      </c>
      <c r="B36" s="10">
        <v>46057</v>
      </c>
      <c r="C36" s="1" t="s">
        <v>134</v>
      </c>
      <c r="D36" s="1" t="s">
        <v>133</v>
      </c>
      <c r="E36" s="1">
        <v>3500</v>
      </c>
      <c r="F36" s="1"/>
      <c r="G36" s="1"/>
      <c r="H36" s="1"/>
      <c r="I36" s="1"/>
      <c r="J36" s="1">
        <f t="shared" si="0"/>
        <v>0</v>
      </c>
      <c r="K36" s="1"/>
    </row>
    <row r="37" spans="1:11" ht="21.75" customHeight="1" x14ac:dyDescent="0.3">
      <c r="A37" s="1">
        <v>35</v>
      </c>
      <c r="B37" s="10">
        <v>46058</v>
      </c>
      <c r="C37" s="1" t="s">
        <v>134</v>
      </c>
      <c r="D37" s="1" t="s">
        <v>133</v>
      </c>
      <c r="E37" s="1">
        <v>3500</v>
      </c>
      <c r="F37" s="1"/>
      <c r="G37" s="1"/>
      <c r="H37" s="1"/>
      <c r="I37" s="1"/>
      <c r="J37" s="1">
        <f t="shared" si="0"/>
        <v>0</v>
      </c>
      <c r="K37" s="1"/>
    </row>
    <row r="38" spans="1:11" ht="21.75" customHeight="1" x14ac:dyDescent="0.3">
      <c r="A38" s="1">
        <v>36</v>
      </c>
      <c r="B38" s="10">
        <v>46059</v>
      </c>
      <c r="C38" s="1" t="s">
        <v>134</v>
      </c>
      <c r="D38" s="1" t="s">
        <v>133</v>
      </c>
      <c r="E38" s="1">
        <v>3500</v>
      </c>
      <c r="F38" s="1"/>
      <c r="G38" s="1"/>
      <c r="H38" s="1"/>
      <c r="I38" s="1"/>
      <c r="J38" s="1">
        <f t="shared" si="0"/>
        <v>0</v>
      </c>
      <c r="K38" s="1"/>
    </row>
    <row r="39" spans="1:11" ht="21.75" customHeight="1" x14ac:dyDescent="0.3">
      <c r="A39" s="1">
        <v>37</v>
      </c>
      <c r="B39" s="10">
        <v>46060</v>
      </c>
      <c r="C39" s="1" t="s">
        <v>134</v>
      </c>
      <c r="D39" s="1" t="s">
        <v>133</v>
      </c>
      <c r="E39" s="1">
        <v>3500</v>
      </c>
      <c r="F39" s="1"/>
      <c r="G39" s="1"/>
      <c r="H39" s="1"/>
      <c r="I39" s="1"/>
      <c r="J39" s="1">
        <f t="shared" si="0"/>
        <v>0</v>
      </c>
      <c r="K39" s="1"/>
    </row>
    <row r="40" spans="1:11" ht="21.75" customHeight="1" x14ac:dyDescent="0.3">
      <c r="A40" s="1">
        <v>38</v>
      </c>
      <c r="B40" s="10">
        <v>46061</v>
      </c>
      <c r="C40" s="1" t="s">
        <v>134</v>
      </c>
      <c r="D40" s="1" t="s">
        <v>133</v>
      </c>
      <c r="E40" s="1">
        <v>3500</v>
      </c>
      <c r="F40" s="1"/>
      <c r="G40" s="1"/>
      <c r="H40" s="1"/>
      <c r="I40" s="1"/>
      <c r="J40" s="1">
        <f t="shared" si="0"/>
        <v>0</v>
      </c>
      <c r="K40" s="1"/>
    </row>
    <row r="41" spans="1:11" ht="21.75" customHeight="1" x14ac:dyDescent="0.3">
      <c r="A41" s="1">
        <v>39</v>
      </c>
      <c r="B41" s="10">
        <v>46062</v>
      </c>
      <c r="C41" s="1" t="s">
        <v>134</v>
      </c>
      <c r="D41" s="1" t="s">
        <v>133</v>
      </c>
      <c r="E41" s="1">
        <v>3500</v>
      </c>
      <c r="F41" s="1"/>
      <c r="G41" s="1"/>
      <c r="H41" s="1"/>
      <c r="I41" s="1"/>
      <c r="J41" s="1">
        <f t="shared" si="0"/>
        <v>0</v>
      </c>
      <c r="K41" s="1"/>
    </row>
    <row r="42" spans="1:11" ht="21.75" customHeight="1" x14ac:dyDescent="0.3">
      <c r="A42" s="1">
        <v>40</v>
      </c>
      <c r="B42" s="10">
        <v>46063</v>
      </c>
      <c r="C42" s="1" t="s">
        <v>134</v>
      </c>
      <c r="D42" s="1" t="s">
        <v>133</v>
      </c>
      <c r="E42" s="1">
        <v>3500</v>
      </c>
      <c r="F42" s="1"/>
      <c r="G42" s="1"/>
      <c r="H42" s="1"/>
      <c r="I42" s="1"/>
      <c r="J42" s="1">
        <f t="shared" si="0"/>
        <v>0</v>
      </c>
      <c r="K42" s="1"/>
    </row>
    <row r="43" spans="1:11" ht="21.75" customHeight="1" x14ac:dyDescent="0.3">
      <c r="A43" s="1">
        <v>41</v>
      </c>
      <c r="B43" s="10">
        <v>46064</v>
      </c>
      <c r="C43" s="1" t="s">
        <v>134</v>
      </c>
      <c r="D43" s="1" t="s">
        <v>133</v>
      </c>
      <c r="E43" s="1">
        <v>3500</v>
      </c>
      <c r="F43" s="1"/>
      <c r="G43" s="1"/>
      <c r="H43" s="1"/>
      <c r="I43" s="1"/>
      <c r="J43" s="1">
        <f t="shared" si="0"/>
        <v>0</v>
      </c>
      <c r="K43" s="1"/>
    </row>
    <row r="44" spans="1:11" ht="21.75" customHeight="1" x14ac:dyDescent="0.3">
      <c r="A44" s="1">
        <v>42</v>
      </c>
      <c r="B44" s="10">
        <v>46065</v>
      </c>
      <c r="C44" s="1" t="s">
        <v>134</v>
      </c>
      <c r="D44" s="1" t="s">
        <v>133</v>
      </c>
      <c r="E44" s="1">
        <v>3500</v>
      </c>
      <c r="F44" s="1"/>
      <c r="G44" s="1"/>
      <c r="H44" s="1"/>
      <c r="I44" s="1"/>
      <c r="J44" s="1">
        <f t="shared" si="0"/>
        <v>0</v>
      </c>
      <c r="K44" s="1"/>
    </row>
    <row r="45" spans="1:11" ht="21.75" customHeight="1" x14ac:dyDescent="0.3">
      <c r="A45" s="1">
        <v>43</v>
      </c>
      <c r="B45" s="10">
        <v>46066</v>
      </c>
      <c r="C45" s="1" t="s">
        <v>134</v>
      </c>
      <c r="D45" s="1" t="s">
        <v>133</v>
      </c>
      <c r="E45" s="1">
        <v>3500</v>
      </c>
      <c r="F45" s="1"/>
      <c r="G45" s="1"/>
      <c r="H45" s="1"/>
      <c r="I45" s="1"/>
      <c r="J45" s="1">
        <f t="shared" si="0"/>
        <v>0</v>
      </c>
      <c r="K45" s="1"/>
    </row>
    <row r="46" spans="1:11" ht="21.75" customHeight="1" x14ac:dyDescent="0.3">
      <c r="A46" s="1">
        <v>44</v>
      </c>
      <c r="B46" s="10">
        <v>46067</v>
      </c>
      <c r="C46" s="1" t="s">
        <v>134</v>
      </c>
      <c r="D46" s="1" t="s">
        <v>133</v>
      </c>
      <c r="E46" s="1">
        <v>3500</v>
      </c>
      <c r="F46" s="1"/>
      <c r="G46" s="1"/>
      <c r="H46" s="1"/>
      <c r="I46" s="1"/>
      <c r="J46" s="1">
        <f t="shared" si="0"/>
        <v>0</v>
      </c>
      <c r="K46" s="1"/>
    </row>
    <row r="47" spans="1:11" ht="21.75" customHeight="1" x14ac:dyDescent="0.3">
      <c r="A47" s="1">
        <v>45</v>
      </c>
      <c r="B47" s="10">
        <v>46068</v>
      </c>
      <c r="C47" s="1" t="s">
        <v>134</v>
      </c>
      <c r="D47" s="1" t="s">
        <v>133</v>
      </c>
      <c r="E47" s="1">
        <v>3500</v>
      </c>
      <c r="F47" s="1"/>
      <c r="G47" s="1"/>
      <c r="H47" s="1"/>
      <c r="I47" s="1"/>
      <c r="J47" s="1">
        <f t="shared" si="0"/>
        <v>0</v>
      </c>
      <c r="K47" s="1"/>
    </row>
    <row r="48" spans="1:11" ht="21.75" customHeight="1" x14ac:dyDescent="0.3">
      <c r="A48" s="1">
        <v>46</v>
      </c>
      <c r="B48" s="10">
        <v>46069</v>
      </c>
      <c r="C48" s="1" t="s">
        <v>134</v>
      </c>
      <c r="D48" s="1" t="s">
        <v>133</v>
      </c>
      <c r="E48" s="1">
        <v>3500</v>
      </c>
      <c r="F48" s="1"/>
      <c r="G48" s="1"/>
      <c r="H48" s="1"/>
      <c r="I48" s="1"/>
      <c r="J48" s="1">
        <f t="shared" si="0"/>
        <v>0</v>
      </c>
      <c r="K48" s="1"/>
    </row>
    <row r="49" spans="1:11" ht="21.75" customHeight="1" x14ac:dyDescent="0.3">
      <c r="A49" s="1">
        <v>47</v>
      </c>
      <c r="B49" s="10">
        <v>46070</v>
      </c>
      <c r="C49" s="1" t="s">
        <v>134</v>
      </c>
      <c r="D49" s="1" t="s">
        <v>133</v>
      </c>
      <c r="E49" s="1">
        <v>3500</v>
      </c>
      <c r="F49" s="1"/>
      <c r="G49" s="1"/>
      <c r="H49" s="1"/>
      <c r="I49" s="1"/>
      <c r="J49" s="1">
        <f t="shared" si="0"/>
        <v>0</v>
      </c>
      <c r="K49" s="1"/>
    </row>
    <row r="50" spans="1:11" ht="21.75" customHeight="1" x14ac:dyDescent="0.3">
      <c r="A50" s="1">
        <v>48</v>
      </c>
      <c r="B50" s="10">
        <v>46071</v>
      </c>
      <c r="C50" s="1" t="s">
        <v>134</v>
      </c>
      <c r="D50" s="1" t="s">
        <v>133</v>
      </c>
      <c r="E50" s="1">
        <v>3500</v>
      </c>
      <c r="F50" s="1"/>
      <c r="G50" s="1"/>
      <c r="H50" s="1"/>
      <c r="I50" s="1"/>
      <c r="J50" s="1">
        <f t="shared" si="0"/>
        <v>0</v>
      </c>
      <c r="K50" s="1"/>
    </row>
    <row r="51" spans="1:11" ht="21.75" customHeight="1" x14ac:dyDescent="0.3">
      <c r="A51" s="1">
        <v>49</v>
      </c>
      <c r="B51" s="10">
        <v>46072</v>
      </c>
      <c r="C51" s="1" t="s">
        <v>134</v>
      </c>
      <c r="D51" s="1" t="s">
        <v>133</v>
      </c>
      <c r="E51" s="1">
        <v>3500</v>
      </c>
      <c r="F51" s="1"/>
      <c r="G51" s="1"/>
      <c r="H51" s="1"/>
      <c r="I51" s="1"/>
      <c r="J51" s="1">
        <f t="shared" si="0"/>
        <v>0</v>
      </c>
      <c r="K51" s="1"/>
    </row>
    <row r="52" spans="1:11" ht="21.75" customHeight="1" x14ac:dyDescent="0.3">
      <c r="A52" s="1">
        <v>50</v>
      </c>
      <c r="B52" s="10">
        <v>46073</v>
      </c>
      <c r="C52" s="1" t="s">
        <v>134</v>
      </c>
      <c r="D52" s="1" t="s">
        <v>133</v>
      </c>
      <c r="E52" s="1">
        <v>3500</v>
      </c>
      <c r="F52" s="1"/>
      <c r="G52" s="1"/>
      <c r="H52" s="1"/>
      <c r="I52" s="1"/>
      <c r="J52" s="1">
        <f t="shared" si="0"/>
        <v>0</v>
      </c>
      <c r="K52" s="1"/>
    </row>
    <row r="53" spans="1:11" ht="21.75" customHeight="1" x14ac:dyDescent="0.3">
      <c r="A53" s="1">
        <v>51</v>
      </c>
      <c r="B53" s="10">
        <v>46074</v>
      </c>
      <c r="C53" s="1" t="s">
        <v>134</v>
      </c>
      <c r="D53" s="1" t="s">
        <v>133</v>
      </c>
      <c r="E53" s="1">
        <v>3500</v>
      </c>
      <c r="F53" s="1"/>
      <c r="G53" s="1"/>
      <c r="H53" s="1"/>
      <c r="I53" s="1"/>
      <c r="J53" s="1">
        <f t="shared" si="0"/>
        <v>0</v>
      </c>
      <c r="K53" s="1"/>
    </row>
    <row r="54" spans="1:11" ht="21.75" customHeight="1" x14ac:dyDescent="0.3">
      <c r="A54" s="1">
        <v>52</v>
      </c>
      <c r="B54" s="10">
        <v>46075</v>
      </c>
      <c r="C54" s="1" t="s">
        <v>134</v>
      </c>
      <c r="D54" s="1" t="s">
        <v>133</v>
      </c>
      <c r="E54" s="1">
        <v>3500</v>
      </c>
      <c r="F54" s="1"/>
      <c r="G54" s="1"/>
      <c r="H54" s="1"/>
      <c r="I54" s="1"/>
      <c r="J54" s="1">
        <f t="shared" si="0"/>
        <v>0</v>
      </c>
      <c r="K54" s="1"/>
    </row>
    <row r="55" spans="1:11" ht="21.75" customHeight="1" x14ac:dyDescent="0.3">
      <c r="A55" s="1">
        <v>53</v>
      </c>
      <c r="B55" s="10">
        <v>46076</v>
      </c>
      <c r="C55" s="1" t="s">
        <v>134</v>
      </c>
      <c r="D55" s="1" t="s">
        <v>133</v>
      </c>
      <c r="E55" s="1">
        <v>3500</v>
      </c>
      <c r="F55" s="1"/>
      <c r="G55" s="1"/>
      <c r="H55" s="1"/>
      <c r="I55" s="1"/>
      <c r="J55" s="1">
        <f t="shared" si="0"/>
        <v>0</v>
      </c>
      <c r="K55" s="1"/>
    </row>
    <row r="56" spans="1:11" ht="21.75" customHeight="1" x14ac:dyDescent="0.3">
      <c r="A56" s="1">
        <v>54</v>
      </c>
      <c r="B56" s="10">
        <v>46077</v>
      </c>
      <c r="C56" s="1" t="s">
        <v>134</v>
      </c>
      <c r="D56" s="1" t="s">
        <v>133</v>
      </c>
      <c r="E56" s="1">
        <v>3500</v>
      </c>
      <c r="F56" s="1"/>
      <c r="G56" s="1"/>
      <c r="H56" s="1"/>
      <c r="I56" s="1"/>
      <c r="J56" s="1">
        <f t="shared" si="0"/>
        <v>0</v>
      </c>
      <c r="K56" s="1"/>
    </row>
    <row r="57" spans="1:11" ht="21.75" customHeight="1" x14ac:dyDescent="0.3">
      <c r="A57" s="1">
        <v>55</v>
      </c>
      <c r="B57" s="10">
        <v>46078</v>
      </c>
      <c r="C57" s="1" t="s">
        <v>134</v>
      </c>
      <c r="D57" s="1" t="s">
        <v>133</v>
      </c>
      <c r="E57" s="1">
        <v>3500</v>
      </c>
      <c r="F57" s="1"/>
      <c r="G57" s="1"/>
      <c r="H57" s="1"/>
      <c r="I57" s="1"/>
      <c r="J57" s="1">
        <f t="shared" si="0"/>
        <v>0</v>
      </c>
      <c r="K57" s="1"/>
    </row>
    <row r="58" spans="1:11" ht="21.75" customHeight="1" x14ac:dyDescent="0.3">
      <c r="A58" s="1">
        <v>56</v>
      </c>
      <c r="B58" s="10">
        <v>46079</v>
      </c>
      <c r="C58" s="1" t="s">
        <v>134</v>
      </c>
      <c r="D58" s="1" t="s">
        <v>133</v>
      </c>
      <c r="E58" s="1">
        <v>3500</v>
      </c>
      <c r="F58" s="1"/>
      <c r="G58" s="1"/>
      <c r="H58" s="1"/>
      <c r="I58" s="1"/>
      <c r="J58" s="1">
        <f t="shared" si="0"/>
        <v>0</v>
      </c>
      <c r="K58" s="1"/>
    </row>
    <row r="59" spans="1:11" ht="21.75" customHeight="1" x14ac:dyDescent="0.3">
      <c r="A59" s="1">
        <v>57</v>
      </c>
      <c r="B59" s="10">
        <v>46080</v>
      </c>
      <c r="C59" s="1" t="s">
        <v>134</v>
      </c>
      <c r="D59" s="1" t="s">
        <v>133</v>
      </c>
      <c r="E59" s="1">
        <v>3500</v>
      </c>
      <c r="F59" s="1"/>
      <c r="G59" s="1"/>
      <c r="H59" s="1"/>
      <c r="I59" s="1"/>
      <c r="J59" s="1">
        <f t="shared" si="0"/>
        <v>0</v>
      </c>
      <c r="K59" s="1"/>
    </row>
    <row r="60" spans="1:11" ht="21.75" customHeight="1" x14ac:dyDescent="0.3">
      <c r="A60" s="1">
        <v>58</v>
      </c>
      <c r="B60" s="10">
        <v>46081</v>
      </c>
      <c r="C60" s="1" t="s">
        <v>134</v>
      </c>
      <c r="D60" s="1" t="s">
        <v>133</v>
      </c>
      <c r="E60" s="1">
        <v>3500</v>
      </c>
      <c r="F60" s="1"/>
      <c r="G60" s="1"/>
      <c r="H60" s="1"/>
      <c r="I60" s="1"/>
      <c r="J60" s="1">
        <f t="shared" si="0"/>
        <v>0</v>
      </c>
      <c r="K60" s="1"/>
    </row>
    <row r="61" spans="1:11" ht="21.75" customHeight="1" x14ac:dyDescent="0.3">
      <c r="A61" s="1">
        <v>59</v>
      </c>
      <c r="B61" s="10">
        <v>46082</v>
      </c>
      <c r="C61" s="1" t="s">
        <v>134</v>
      </c>
      <c r="D61" s="1" t="s">
        <v>133</v>
      </c>
      <c r="E61" s="1">
        <v>3500</v>
      </c>
      <c r="F61" s="1"/>
      <c r="G61" s="1"/>
      <c r="H61" s="1"/>
      <c r="I61" s="1"/>
      <c r="J61" s="1">
        <f t="shared" si="0"/>
        <v>0</v>
      </c>
      <c r="K61" s="1"/>
    </row>
    <row r="62" spans="1:11" ht="21.75" customHeight="1" x14ac:dyDescent="0.3">
      <c r="A62" s="1">
        <v>60</v>
      </c>
      <c r="B62" s="10">
        <v>46083</v>
      </c>
      <c r="C62" s="1" t="s">
        <v>134</v>
      </c>
      <c r="D62" s="1" t="s">
        <v>133</v>
      </c>
      <c r="E62" s="1">
        <v>3500</v>
      </c>
      <c r="F62" s="1"/>
      <c r="G62" s="1"/>
      <c r="H62" s="1"/>
      <c r="I62" s="1"/>
      <c r="J62" s="1">
        <f t="shared" si="0"/>
        <v>0</v>
      </c>
      <c r="K62" s="1"/>
    </row>
    <row r="63" spans="1:11" ht="21.75" customHeight="1" x14ac:dyDescent="0.3">
      <c r="A63" s="1">
        <v>61</v>
      </c>
      <c r="B63" s="10">
        <v>46084</v>
      </c>
      <c r="C63" s="1" t="s">
        <v>134</v>
      </c>
      <c r="D63" s="1" t="s">
        <v>133</v>
      </c>
      <c r="E63" s="1">
        <v>3500</v>
      </c>
      <c r="F63" s="1"/>
      <c r="G63" s="1"/>
      <c r="H63" s="1"/>
      <c r="I63" s="1"/>
      <c r="J63" s="1">
        <f t="shared" si="0"/>
        <v>0</v>
      </c>
      <c r="K63" s="1"/>
    </row>
    <row r="64" spans="1:11" ht="21.75" customHeight="1" x14ac:dyDescent="0.3">
      <c r="A64" s="1">
        <v>62</v>
      </c>
      <c r="B64" s="10">
        <v>46085</v>
      </c>
      <c r="C64" s="1" t="s">
        <v>134</v>
      </c>
      <c r="D64" s="1" t="s">
        <v>133</v>
      </c>
      <c r="E64" s="1">
        <v>3500</v>
      </c>
      <c r="F64" s="1"/>
      <c r="G64" s="1"/>
      <c r="H64" s="1"/>
      <c r="I64" s="1"/>
      <c r="J64" s="1">
        <f t="shared" si="0"/>
        <v>0</v>
      </c>
      <c r="K64" s="1"/>
    </row>
    <row r="65" spans="1:11" ht="21.75" customHeight="1" x14ac:dyDescent="0.3">
      <c r="A65" s="1">
        <v>63</v>
      </c>
      <c r="B65" s="10">
        <v>46086</v>
      </c>
      <c r="C65" s="1" t="s">
        <v>134</v>
      </c>
      <c r="D65" s="1" t="s">
        <v>133</v>
      </c>
      <c r="E65" s="1">
        <v>3500</v>
      </c>
      <c r="F65" s="1"/>
      <c r="G65" s="1"/>
      <c r="H65" s="1"/>
      <c r="I65" s="1"/>
      <c r="J65" s="1">
        <f t="shared" si="0"/>
        <v>0</v>
      </c>
      <c r="K65" s="1"/>
    </row>
    <row r="66" spans="1:11" ht="21.75" customHeight="1" x14ac:dyDescent="0.3">
      <c r="A66" s="1">
        <v>64</v>
      </c>
      <c r="B66" s="10">
        <v>46087</v>
      </c>
      <c r="C66" s="1" t="s">
        <v>134</v>
      </c>
      <c r="D66" s="1" t="s">
        <v>133</v>
      </c>
      <c r="E66" s="1">
        <v>3500</v>
      </c>
      <c r="F66" s="1"/>
      <c r="G66" s="1"/>
      <c r="H66" s="1"/>
      <c r="I66" s="1"/>
      <c r="J66" s="1">
        <f t="shared" si="0"/>
        <v>0</v>
      </c>
      <c r="K66" s="1"/>
    </row>
    <row r="67" spans="1:11" ht="21.75" customHeight="1" x14ac:dyDescent="0.3">
      <c r="A67" s="1">
        <v>65</v>
      </c>
      <c r="B67" s="10">
        <v>46088</v>
      </c>
      <c r="C67" s="1" t="s">
        <v>134</v>
      </c>
      <c r="D67" s="1" t="s">
        <v>133</v>
      </c>
      <c r="E67" s="1">
        <v>3500</v>
      </c>
      <c r="F67" s="1"/>
      <c r="G67" s="1"/>
      <c r="H67" s="1"/>
      <c r="I67" s="1"/>
      <c r="J67" s="1">
        <f t="shared" si="0"/>
        <v>0</v>
      </c>
      <c r="K67" s="1"/>
    </row>
    <row r="68" spans="1:11" ht="21.75" customHeight="1" x14ac:dyDescent="0.3">
      <c r="A68" s="1">
        <v>66</v>
      </c>
      <c r="B68" s="10">
        <v>46089</v>
      </c>
      <c r="C68" s="1" t="s">
        <v>134</v>
      </c>
      <c r="D68" s="1" t="s">
        <v>133</v>
      </c>
      <c r="E68" s="1">
        <v>3500</v>
      </c>
      <c r="F68" s="1"/>
      <c r="G68" s="1"/>
      <c r="H68" s="1"/>
      <c r="I68" s="1"/>
      <c r="J68" s="1">
        <f t="shared" ref="J68:J131" si="1">E68*F68-G68-H68+I68</f>
        <v>0</v>
      </c>
      <c r="K68" s="1"/>
    </row>
    <row r="69" spans="1:11" ht="21.75" customHeight="1" x14ac:dyDescent="0.3">
      <c r="A69" s="1">
        <v>67</v>
      </c>
      <c r="B69" s="10">
        <v>46090</v>
      </c>
      <c r="C69" s="1" t="s">
        <v>134</v>
      </c>
      <c r="D69" s="1" t="s">
        <v>133</v>
      </c>
      <c r="E69" s="1">
        <v>3500</v>
      </c>
      <c r="F69" s="1"/>
      <c r="G69" s="1"/>
      <c r="H69" s="1"/>
      <c r="I69" s="1"/>
      <c r="J69" s="1">
        <f t="shared" si="1"/>
        <v>0</v>
      </c>
      <c r="K69" s="1"/>
    </row>
    <row r="70" spans="1:11" ht="21.75" customHeight="1" x14ac:dyDescent="0.3">
      <c r="A70" s="1">
        <v>68</v>
      </c>
      <c r="B70" s="10">
        <v>46091</v>
      </c>
      <c r="C70" s="1" t="s">
        <v>134</v>
      </c>
      <c r="D70" s="1" t="s">
        <v>133</v>
      </c>
      <c r="E70" s="1">
        <v>3500</v>
      </c>
      <c r="F70" s="1"/>
      <c r="G70" s="1"/>
      <c r="H70" s="1"/>
      <c r="I70" s="1"/>
      <c r="J70" s="1">
        <f t="shared" si="1"/>
        <v>0</v>
      </c>
      <c r="K70" s="1"/>
    </row>
    <row r="71" spans="1:11" ht="21.75" customHeight="1" x14ac:dyDescent="0.3">
      <c r="A71" s="1">
        <v>69</v>
      </c>
      <c r="B71" s="10">
        <v>46092</v>
      </c>
      <c r="C71" s="1" t="s">
        <v>134</v>
      </c>
      <c r="D71" s="1" t="s">
        <v>133</v>
      </c>
      <c r="E71" s="1">
        <v>3500</v>
      </c>
      <c r="F71" s="1"/>
      <c r="G71" s="1"/>
      <c r="H71" s="1"/>
      <c r="I71" s="1"/>
      <c r="J71" s="1">
        <f t="shared" si="1"/>
        <v>0</v>
      </c>
      <c r="K71" s="1"/>
    </row>
    <row r="72" spans="1:11" ht="21.75" customHeight="1" x14ac:dyDescent="0.3">
      <c r="A72" s="1">
        <v>70</v>
      </c>
      <c r="B72" s="10">
        <v>46093</v>
      </c>
      <c r="C72" s="1" t="s">
        <v>134</v>
      </c>
      <c r="D72" s="1" t="s">
        <v>133</v>
      </c>
      <c r="E72" s="1">
        <v>3500</v>
      </c>
      <c r="F72" s="1"/>
      <c r="G72" s="1"/>
      <c r="H72" s="1"/>
      <c r="I72" s="1"/>
      <c r="J72" s="1">
        <f t="shared" si="1"/>
        <v>0</v>
      </c>
      <c r="K72" s="1"/>
    </row>
    <row r="73" spans="1:11" ht="21.75" customHeight="1" x14ac:dyDescent="0.3">
      <c r="A73" s="1">
        <v>71</v>
      </c>
      <c r="B73" s="10">
        <v>46094</v>
      </c>
      <c r="C73" s="1" t="s">
        <v>134</v>
      </c>
      <c r="D73" s="1" t="s">
        <v>133</v>
      </c>
      <c r="E73" s="1">
        <v>3500</v>
      </c>
      <c r="F73" s="1"/>
      <c r="G73" s="1"/>
      <c r="H73" s="1"/>
      <c r="I73" s="1"/>
      <c r="J73" s="1">
        <f t="shared" si="1"/>
        <v>0</v>
      </c>
      <c r="K73" s="1"/>
    </row>
    <row r="74" spans="1:11" ht="21.75" customHeight="1" x14ac:dyDescent="0.3">
      <c r="A74" s="1">
        <v>72</v>
      </c>
      <c r="B74" s="10">
        <v>46095</v>
      </c>
      <c r="C74" s="1" t="s">
        <v>134</v>
      </c>
      <c r="D74" s="1" t="s">
        <v>133</v>
      </c>
      <c r="E74" s="1">
        <v>3500</v>
      </c>
      <c r="F74" s="1"/>
      <c r="G74" s="1"/>
      <c r="H74" s="1"/>
      <c r="I74" s="1"/>
      <c r="J74" s="1">
        <f t="shared" si="1"/>
        <v>0</v>
      </c>
      <c r="K74" s="1"/>
    </row>
    <row r="75" spans="1:11" ht="21.75" customHeight="1" x14ac:dyDescent="0.3">
      <c r="A75" s="1">
        <v>73</v>
      </c>
      <c r="B75" s="10">
        <v>46096</v>
      </c>
      <c r="C75" s="1" t="s">
        <v>134</v>
      </c>
      <c r="D75" s="1" t="s">
        <v>133</v>
      </c>
      <c r="E75" s="1">
        <v>3500</v>
      </c>
      <c r="F75" s="1"/>
      <c r="G75" s="1"/>
      <c r="H75" s="1"/>
      <c r="I75" s="1"/>
      <c r="J75" s="1">
        <f t="shared" si="1"/>
        <v>0</v>
      </c>
      <c r="K75" s="1"/>
    </row>
    <row r="76" spans="1:11" ht="21.75" customHeight="1" x14ac:dyDescent="0.3">
      <c r="A76" s="1">
        <v>74</v>
      </c>
      <c r="B76" s="10">
        <v>46097</v>
      </c>
      <c r="C76" s="1" t="s">
        <v>134</v>
      </c>
      <c r="D76" s="1" t="s">
        <v>133</v>
      </c>
      <c r="E76" s="1">
        <v>3500</v>
      </c>
      <c r="F76" s="1"/>
      <c r="G76" s="1"/>
      <c r="H76" s="1"/>
      <c r="I76" s="1"/>
      <c r="J76" s="1">
        <f t="shared" si="1"/>
        <v>0</v>
      </c>
      <c r="K76" s="1"/>
    </row>
    <row r="77" spans="1:11" ht="21.75" customHeight="1" x14ac:dyDescent="0.3">
      <c r="A77" s="1">
        <v>75</v>
      </c>
      <c r="B77" s="10">
        <v>46098</v>
      </c>
      <c r="C77" s="1" t="s">
        <v>134</v>
      </c>
      <c r="D77" s="1" t="s">
        <v>133</v>
      </c>
      <c r="E77" s="1">
        <v>3500</v>
      </c>
      <c r="F77" s="1"/>
      <c r="G77" s="1"/>
      <c r="H77" s="1"/>
      <c r="I77" s="1"/>
      <c r="J77" s="1">
        <f t="shared" si="1"/>
        <v>0</v>
      </c>
      <c r="K77" s="1"/>
    </row>
    <row r="78" spans="1:11" ht="21.75" customHeight="1" x14ac:dyDescent="0.3">
      <c r="A78" s="1">
        <v>76</v>
      </c>
      <c r="B78" s="10">
        <v>46099</v>
      </c>
      <c r="C78" s="1" t="s">
        <v>134</v>
      </c>
      <c r="D78" s="1" t="s">
        <v>133</v>
      </c>
      <c r="E78" s="1">
        <v>3500</v>
      </c>
      <c r="F78" s="1"/>
      <c r="G78" s="1"/>
      <c r="H78" s="1"/>
      <c r="I78" s="1"/>
      <c r="J78" s="1">
        <f t="shared" si="1"/>
        <v>0</v>
      </c>
      <c r="K78" s="1"/>
    </row>
    <row r="79" spans="1:11" ht="21.75" customHeight="1" x14ac:dyDescent="0.3">
      <c r="A79" s="1">
        <v>77</v>
      </c>
      <c r="B79" s="10">
        <v>46100</v>
      </c>
      <c r="C79" s="1" t="s">
        <v>134</v>
      </c>
      <c r="D79" s="1" t="s">
        <v>133</v>
      </c>
      <c r="E79" s="1">
        <v>3500</v>
      </c>
      <c r="F79" s="1"/>
      <c r="G79" s="1"/>
      <c r="H79" s="1"/>
      <c r="I79" s="1"/>
      <c r="J79" s="1">
        <f t="shared" si="1"/>
        <v>0</v>
      </c>
      <c r="K79" s="1"/>
    </row>
    <row r="80" spans="1:11" ht="21.75" customHeight="1" x14ac:dyDescent="0.3">
      <c r="A80" s="1">
        <v>78</v>
      </c>
      <c r="B80" s="10">
        <v>46101</v>
      </c>
      <c r="C80" s="1" t="s">
        <v>134</v>
      </c>
      <c r="D80" s="1" t="s">
        <v>133</v>
      </c>
      <c r="E80" s="1">
        <v>3500</v>
      </c>
      <c r="F80" s="1"/>
      <c r="G80" s="1"/>
      <c r="H80" s="1"/>
      <c r="I80" s="1"/>
      <c r="J80" s="1">
        <f t="shared" si="1"/>
        <v>0</v>
      </c>
      <c r="K80" s="1"/>
    </row>
    <row r="81" spans="1:11" ht="21.75" customHeight="1" x14ac:dyDescent="0.3">
      <c r="A81" s="1">
        <v>79</v>
      </c>
      <c r="B81" s="10">
        <v>46102</v>
      </c>
      <c r="C81" s="1" t="s">
        <v>134</v>
      </c>
      <c r="D81" s="1" t="s">
        <v>133</v>
      </c>
      <c r="E81" s="1">
        <v>3500</v>
      </c>
      <c r="F81" s="1"/>
      <c r="G81" s="1"/>
      <c r="H81" s="1"/>
      <c r="I81" s="1"/>
      <c r="J81" s="1">
        <f t="shared" si="1"/>
        <v>0</v>
      </c>
      <c r="K81" s="1"/>
    </row>
    <row r="82" spans="1:11" ht="21.75" customHeight="1" x14ac:dyDescent="0.3">
      <c r="A82" s="1">
        <v>80</v>
      </c>
      <c r="B82" s="10">
        <v>46103</v>
      </c>
      <c r="C82" s="1" t="s">
        <v>134</v>
      </c>
      <c r="D82" s="1" t="s">
        <v>133</v>
      </c>
      <c r="E82" s="1">
        <v>3500</v>
      </c>
      <c r="F82" s="1"/>
      <c r="G82" s="1"/>
      <c r="H82" s="1"/>
      <c r="I82" s="1"/>
      <c r="J82" s="1">
        <f t="shared" si="1"/>
        <v>0</v>
      </c>
      <c r="K82" s="1"/>
    </row>
    <row r="83" spans="1:11" ht="21.75" customHeight="1" x14ac:dyDescent="0.3">
      <c r="A83" s="1">
        <v>81</v>
      </c>
      <c r="B83" s="10">
        <v>46104</v>
      </c>
      <c r="C83" s="1" t="s">
        <v>134</v>
      </c>
      <c r="D83" s="1" t="s">
        <v>133</v>
      </c>
      <c r="E83" s="1">
        <v>3500</v>
      </c>
      <c r="F83" s="1"/>
      <c r="G83" s="1"/>
      <c r="H83" s="1"/>
      <c r="I83" s="1"/>
      <c r="J83" s="1">
        <f t="shared" si="1"/>
        <v>0</v>
      </c>
      <c r="K83" s="1"/>
    </row>
    <row r="84" spans="1:11" ht="21.75" customHeight="1" x14ac:dyDescent="0.3">
      <c r="A84" s="1">
        <v>82</v>
      </c>
      <c r="B84" s="10">
        <v>46105</v>
      </c>
      <c r="C84" s="1" t="s">
        <v>134</v>
      </c>
      <c r="D84" s="1" t="s">
        <v>133</v>
      </c>
      <c r="E84" s="1">
        <v>3500</v>
      </c>
      <c r="F84" s="1"/>
      <c r="G84" s="1"/>
      <c r="H84" s="1"/>
      <c r="I84" s="1"/>
      <c r="J84" s="1">
        <f t="shared" si="1"/>
        <v>0</v>
      </c>
      <c r="K84" s="1"/>
    </row>
    <row r="85" spans="1:11" ht="21.75" customHeight="1" x14ac:dyDescent="0.3">
      <c r="A85" s="1">
        <v>83</v>
      </c>
      <c r="B85" s="10">
        <v>46106</v>
      </c>
      <c r="C85" s="1" t="s">
        <v>134</v>
      </c>
      <c r="D85" s="1" t="s">
        <v>133</v>
      </c>
      <c r="E85" s="1">
        <v>3500</v>
      </c>
      <c r="F85" s="1"/>
      <c r="G85" s="1"/>
      <c r="H85" s="1"/>
      <c r="I85" s="1"/>
      <c r="J85" s="1">
        <f t="shared" si="1"/>
        <v>0</v>
      </c>
      <c r="K85" s="1"/>
    </row>
    <row r="86" spans="1:11" ht="21.75" customHeight="1" x14ac:dyDescent="0.3">
      <c r="A86" s="1">
        <v>84</v>
      </c>
      <c r="B86" s="10">
        <v>46107</v>
      </c>
      <c r="C86" s="1" t="s">
        <v>134</v>
      </c>
      <c r="D86" s="1" t="s">
        <v>133</v>
      </c>
      <c r="E86" s="1">
        <v>3500</v>
      </c>
      <c r="F86" s="1"/>
      <c r="G86" s="1"/>
      <c r="H86" s="1"/>
      <c r="I86" s="1"/>
      <c r="J86" s="1">
        <f t="shared" si="1"/>
        <v>0</v>
      </c>
      <c r="K86" s="1"/>
    </row>
    <row r="87" spans="1:11" ht="21.75" customHeight="1" x14ac:dyDescent="0.3">
      <c r="A87" s="1">
        <v>85</v>
      </c>
      <c r="B87" s="10">
        <v>46108</v>
      </c>
      <c r="C87" s="1" t="s">
        <v>134</v>
      </c>
      <c r="D87" s="1" t="s">
        <v>133</v>
      </c>
      <c r="E87" s="1">
        <v>3500</v>
      </c>
      <c r="F87" s="1"/>
      <c r="G87" s="1"/>
      <c r="H87" s="1"/>
      <c r="I87" s="1"/>
      <c r="J87" s="1">
        <f t="shared" si="1"/>
        <v>0</v>
      </c>
      <c r="K87" s="1"/>
    </row>
    <row r="88" spans="1:11" ht="21.75" customHeight="1" x14ac:dyDescent="0.3">
      <c r="A88" s="1">
        <v>86</v>
      </c>
      <c r="B88" s="10">
        <v>46109</v>
      </c>
      <c r="C88" s="1" t="s">
        <v>134</v>
      </c>
      <c r="D88" s="1" t="s">
        <v>133</v>
      </c>
      <c r="E88" s="1">
        <v>3500</v>
      </c>
      <c r="F88" s="1"/>
      <c r="G88" s="1"/>
      <c r="H88" s="1"/>
      <c r="I88" s="1"/>
      <c r="J88" s="1">
        <f t="shared" si="1"/>
        <v>0</v>
      </c>
      <c r="K88" s="1"/>
    </row>
    <row r="89" spans="1:11" ht="21.75" customHeight="1" x14ac:dyDescent="0.3">
      <c r="A89" s="1">
        <v>87</v>
      </c>
      <c r="B89" s="10">
        <v>46110</v>
      </c>
      <c r="C89" s="1" t="s">
        <v>134</v>
      </c>
      <c r="D89" s="1" t="s">
        <v>133</v>
      </c>
      <c r="E89" s="1">
        <v>3500</v>
      </c>
      <c r="F89" s="1"/>
      <c r="G89" s="1"/>
      <c r="H89" s="1"/>
      <c r="I89" s="1"/>
      <c r="J89" s="1">
        <f t="shared" si="1"/>
        <v>0</v>
      </c>
      <c r="K89" s="1"/>
    </row>
    <row r="90" spans="1:11" ht="21.75" customHeight="1" x14ac:dyDescent="0.3">
      <c r="A90" s="1">
        <v>88</v>
      </c>
      <c r="B90" s="10">
        <v>46111</v>
      </c>
      <c r="C90" s="1" t="s">
        <v>134</v>
      </c>
      <c r="D90" s="1" t="s">
        <v>133</v>
      </c>
      <c r="E90" s="1">
        <v>3500</v>
      </c>
      <c r="F90" s="1"/>
      <c r="G90" s="1"/>
      <c r="H90" s="1"/>
      <c r="I90" s="1"/>
      <c r="J90" s="1">
        <f t="shared" si="1"/>
        <v>0</v>
      </c>
      <c r="K90" s="1"/>
    </row>
    <row r="91" spans="1:11" ht="21.75" customHeight="1" x14ac:dyDescent="0.3">
      <c r="A91" s="1">
        <v>89</v>
      </c>
      <c r="B91" s="10">
        <v>46112</v>
      </c>
      <c r="C91" s="1" t="s">
        <v>134</v>
      </c>
      <c r="D91" s="1" t="s">
        <v>133</v>
      </c>
      <c r="E91" s="1">
        <v>3500</v>
      </c>
      <c r="F91" s="1"/>
      <c r="G91" s="1"/>
      <c r="H91" s="1"/>
      <c r="I91" s="1"/>
      <c r="J91" s="1">
        <f t="shared" si="1"/>
        <v>0</v>
      </c>
      <c r="K91" s="1"/>
    </row>
    <row r="92" spans="1:11" ht="21.75" customHeight="1" x14ac:dyDescent="0.3">
      <c r="A92" s="1">
        <v>90</v>
      </c>
      <c r="B92" s="10">
        <v>46113</v>
      </c>
      <c r="C92" s="1" t="s">
        <v>134</v>
      </c>
      <c r="D92" s="1" t="s">
        <v>133</v>
      </c>
      <c r="E92" s="1">
        <v>3500</v>
      </c>
      <c r="F92" s="1"/>
      <c r="G92" s="1"/>
      <c r="H92" s="1"/>
      <c r="I92" s="1"/>
      <c r="J92" s="1">
        <f t="shared" si="1"/>
        <v>0</v>
      </c>
      <c r="K92" s="1"/>
    </row>
    <row r="93" spans="1:11" ht="21.75" customHeight="1" x14ac:dyDescent="0.3">
      <c r="A93" s="1">
        <v>91</v>
      </c>
      <c r="B93" s="10">
        <v>46114</v>
      </c>
      <c r="C93" s="1" t="s">
        <v>134</v>
      </c>
      <c r="D93" s="1" t="s">
        <v>133</v>
      </c>
      <c r="E93" s="1">
        <v>3500</v>
      </c>
      <c r="F93" s="1"/>
      <c r="G93" s="1"/>
      <c r="H93" s="1"/>
      <c r="I93" s="1"/>
      <c r="J93" s="1">
        <f t="shared" si="1"/>
        <v>0</v>
      </c>
      <c r="K93" s="1"/>
    </row>
    <row r="94" spans="1:11" ht="21.75" customHeight="1" x14ac:dyDescent="0.3">
      <c r="A94" s="1">
        <v>92</v>
      </c>
      <c r="B94" s="10">
        <v>46115</v>
      </c>
      <c r="C94" s="1" t="s">
        <v>134</v>
      </c>
      <c r="D94" s="1" t="s">
        <v>133</v>
      </c>
      <c r="E94" s="1">
        <v>3500</v>
      </c>
      <c r="F94" s="1"/>
      <c r="G94" s="1"/>
      <c r="H94" s="1"/>
      <c r="I94" s="1"/>
      <c r="J94" s="1">
        <f t="shared" si="1"/>
        <v>0</v>
      </c>
      <c r="K94" s="1"/>
    </row>
    <row r="95" spans="1:11" ht="21.75" customHeight="1" x14ac:dyDescent="0.3">
      <c r="A95" s="1">
        <v>93</v>
      </c>
      <c r="B95" s="10">
        <v>46116</v>
      </c>
      <c r="C95" s="1" t="s">
        <v>134</v>
      </c>
      <c r="D95" s="1" t="s">
        <v>133</v>
      </c>
      <c r="E95" s="1">
        <v>3500</v>
      </c>
      <c r="F95" s="1"/>
      <c r="G95" s="1"/>
      <c r="H95" s="1"/>
      <c r="I95" s="1"/>
      <c r="J95" s="1">
        <f t="shared" si="1"/>
        <v>0</v>
      </c>
      <c r="K95" s="1"/>
    </row>
    <row r="96" spans="1:11" ht="21.75" customHeight="1" x14ac:dyDescent="0.3">
      <c r="A96" s="1">
        <v>94</v>
      </c>
      <c r="B96" s="10">
        <v>46117</v>
      </c>
      <c r="C96" s="1" t="s">
        <v>134</v>
      </c>
      <c r="D96" s="1" t="s">
        <v>133</v>
      </c>
      <c r="E96" s="1">
        <v>3500</v>
      </c>
      <c r="F96" s="1"/>
      <c r="G96" s="1"/>
      <c r="H96" s="1"/>
      <c r="I96" s="1"/>
      <c r="J96" s="1">
        <f t="shared" si="1"/>
        <v>0</v>
      </c>
      <c r="K96" s="1"/>
    </row>
    <row r="97" spans="1:11" ht="21.75" customHeight="1" x14ac:dyDescent="0.3">
      <c r="A97" s="1">
        <v>95</v>
      </c>
      <c r="B97" s="10">
        <v>46118</v>
      </c>
      <c r="C97" s="1" t="s">
        <v>134</v>
      </c>
      <c r="D97" s="1" t="s">
        <v>133</v>
      </c>
      <c r="E97" s="1">
        <v>3500</v>
      </c>
      <c r="F97" s="1"/>
      <c r="G97" s="1"/>
      <c r="H97" s="1"/>
      <c r="I97" s="1"/>
      <c r="J97" s="1">
        <f t="shared" si="1"/>
        <v>0</v>
      </c>
      <c r="K97" s="1"/>
    </row>
    <row r="98" spans="1:11" ht="21.75" customHeight="1" x14ac:dyDescent="0.3">
      <c r="A98" s="1">
        <v>96</v>
      </c>
      <c r="B98" s="10">
        <v>46119</v>
      </c>
      <c r="C98" s="1" t="s">
        <v>134</v>
      </c>
      <c r="D98" s="1" t="s">
        <v>133</v>
      </c>
      <c r="E98" s="1">
        <v>3500</v>
      </c>
      <c r="F98" s="1"/>
      <c r="G98" s="1"/>
      <c r="H98" s="1"/>
      <c r="I98" s="1"/>
      <c r="J98" s="1">
        <f t="shared" si="1"/>
        <v>0</v>
      </c>
      <c r="K98" s="1"/>
    </row>
    <row r="99" spans="1:11" ht="21.75" customHeight="1" x14ac:dyDescent="0.3">
      <c r="A99" s="1">
        <v>97</v>
      </c>
      <c r="B99" s="10">
        <v>46120</v>
      </c>
      <c r="C99" s="1" t="s">
        <v>134</v>
      </c>
      <c r="D99" s="1" t="s">
        <v>133</v>
      </c>
      <c r="E99" s="1">
        <v>3500</v>
      </c>
      <c r="F99" s="1"/>
      <c r="G99" s="1"/>
      <c r="H99" s="1"/>
      <c r="I99" s="1"/>
      <c r="J99" s="1">
        <f t="shared" si="1"/>
        <v>0</v>
      </c>
      <c r="K99" s="1"/>
    </row>
    <row r="100" spans="1:11" ht="21.75" customHeight="1" x14ac:dyDescent="0.3">
      <c r="A100" s="1">
        <v>98</v>
      </c>
      <c r="B100" s="10">
        <v>46121</v>
      </c>
      <c r="C100" s="1" t="s">
        <v>134</v>
      </c>
      <c r="D100" s="1" t="s">
        <v>133</v>
      </c>
      <c r="E100" s="1">
        <v>3500</v>
      </c>
      <c r="F100" s="1"/>
      <c r="G100" s="1"/>
      <c r="H100" s="1"/>
      <c r="I100" s="1"/>
      <c r="J100" s="1">
        <f t="shared" si="1"/>
        <v>0</v>
      </c>
      <c r="K100" s="1"/>
    </row>
    <row r="101" spans="1:11" ht="21.75" customHeight="1" x14ac:dyDescent="0.3">
      <c r="A101" s="1">
        <v>99</v>
      </c>
      <c r="B101" s="10">
        <v>46122</v>
      </c>
      <c r="C101" s="1" t="s">
        <v>134</v>
      </c>
      <c r="D101" s="1" t="s">
        <v>133</v>
      </c>
      <c r="E101" s="1">
        <v>3500</v>
      </c>
      <c r="F101" s="1"/>
      <c r="G101" s="1"/>
      <c r="H101" s="1"/>
      <c r="I101" s="1"/>
      <c r="J101" s="1">
        <f t="shared" si="1"/>
        <v>0</v>
      </c>
      <c r="K101" s="1"/>
    </row>
    <row r="102" spans="1:11" ht="21.75" customHeight="1" x14ac:dyDescent="0.3">
      <c r="A102" s="1">
        <v>100</v>
      </c>
      <c r="B102" s="10">
        <v>46123</v>
      </c>
      <c r="C102" s="1" t="s">
        <v>134</v>
      </c>
      <c r="D102" s="1" t="s">
        <v>133</v>
      </c>
      <c r="E102" s="1">
        <v>3500</v>
      </c>
      <c r="F102" s="1"/>
      <c r="G102" s="1"/>
      <c r="H102" s="1"/>
      <c r="I102" s="1"/>
      <c r="J102" s="1">
        <f t="shared" si="1"/>
        <v>0</v>
      </c>
      <c r="K102" s="1"/>
    </row>
    <row r="103" spans="1:11" ht="21.75" customHeight="1" x14ac:dyDescent="0.3">
      <c r="A103" s="1">
        <v>101</v>
      </c>
      <c r="B103" s="10">
        <v>46124</v>
      </c>
      <c r="C103" s="1" t="s">
        <v>134</v>
      </c>
      <c r="D103" s="1" t="s">
        <v>133</v>
      </c>
      <c r="E103" s="1">
        <v>3500</v>
      </c>
      <c r="F103" s="1"/>
      <c r="G103" s="1"/>
      <c r="H103" s="1"/>
      <c r="I103" s="1"/>
      <c r="J103" s="1">
        <f t="shared" si="1"/>
        <v>0</v>
      </c>
      <c r="K103" s="1"/>
    </row>
    <row r="104" spans="1:11" ht="21.75" customHeight="1" x14ac:dyDescent="0.3">
      <c r="A104" s="1">
        <v>102</v>
      </c>
      <c r="B104" s="10">
        <v>46125</v>
      </c>
      <c r="C104" s="1" t="s">
        <v>134</v>
      </c>
      <c r="D104" s="1" t="s">
        <v>133</v>
      </c>
      <c r="E104" s="1">
        <v>3500</v>
      </c>
      <c r="F104" s="1"/>
      <c r="G104" s="1"/>
      <c r="H104" s="1"/>
      <c r="I104" s="1"/>
      <c r="J104" s="1">
        <f t="shared" si="1"/>
        <v>0</v>
      </c>
      <c r="K104" s="1"/>
    </row>
    <row r="105" spans="1:11" ht="21.75" customHeight="1" x14ac:dyDescent="0.3">
      <c r="A105" s="1">
        <v>103</v>
      </c>
      <c r="B105" s="10">
        <v>46126</v>
      </c>
      <c r="C105" s="1" t="s">
        <v>134</v>
      </c>
      <c r="D105" s="1" t="s">
        <v>133</v>
      </c>
      <c r="E105" s="1">
        <v>3500</v>
      </c>
      <c r="F105" s="1"/>
      <c r="G105" s="1"/>
      <c r="H105" s="1"/>
      <c r="I105" s="1"/>
      <c r="J105" s="1">
        <f t="shared" si="1"/>
        <v>0</v>
      </c>
      <c r="K105" s="1"/>
    </row>
    <row r="106" spans="1:11" ht="21.75" customHeight="1" x14ac:dyDescent="0.3">
      <c r="A106" s="1">
        <v>104</v>
      </c>
      <c r="B106" s="10">
        <v>46127</v>
      </c>
      <c r="C106" s="1" t="s">
        <v>134</v>
      </c>
      <c r="D106" s="1" t="s">
        <v>133</v>
      </c>
      <c r="E106" s="1">
        <v>3500</v>
      </c>
      <c r="F106" s="1"/>
      <c r="G106" s="1"/>
      <c r="H106" s="1"/>
      <c r="I106" s="1"/>
      <c r="J106" s="1">
        <f t="shared" si="1"/>
        <v>0</v>
      </c>
      <c r="K106" s="1"/>
    </row>
    <row r="107" spans="1:11" ht="21.75" customHeight="1" x14ac:dyDescent="0.3">
      <c r="A107" s="1">
        <v>105</v>
      </c>
      <c r="B107" s="10">
        <v>46128</v>
      </c>
      <c r="C107" s="1" t="s">
        <v>134</v>
      </c>
      <c r="D107" s="1" t="s">
        <v>133</v>
      </c>
      <c r="E107" s="1">
        <v>3500</v>
      </c>
      <c r="F107" s="1"/>
      <c r="G107" s="1"/>
      <c r="H107" s="1"/>
      <c r="I107" s="1"/>
      <c r="J107" s="1">
        <f t="shared" si="1"/>
        <v>0</v>
      </c>
      <c r="K107" s="1"/>
    </row>
    <row r="108" spans="1:11" ht="21.75" customHeight="1" x14ac:dyDescent="0.3">
      <c r="A108" s="1">
        <v>106</v>
      </c>
      <c r="B108" s="10">
        <v>46129</v>
      </c>
      <c r="C108" s="1" t="s">
        <v>134</v>
      </c>
      <c r="D108" s="1" t="s">
        <v>133</v>
      </c>
      <c r="E108" s="1">
        <v>3500</v>
      </c>
      <c r="F108" s="1"/>
      <c r="G108" s="1"/>
      <c r="H108" s="1"/>
      <c r="I108" s="1"/>
      <c r="J108" s="1">
        <f t="shared" si="1"/>
        <v>0</v>
      </c>
      <c r="K108" s="1"/>
    </row>
    <row r="109" spans="1:11" ht="21.75" customHeight="1" x14ac:dyDescent="0.3">
      <c r="A109" s="1">
        <v>107</v>
      </c>
      <c r="B109" s="10">
        <v>46130</v>
      </c>
      <c r="C109" s="1" t="s">
        <v>134</v>
      </c>
      <c r="D109" s="1" t="s">
        <v>133</v>
      </c>
      <c r="E109" s="1">
        <v>3500</v>
      </c>
      <c r="F109" s="1"/>
      <c r="G109" s="1"/>
      <c r="H109" s="1"/>
      <c r="I109" s="1"/>
      <c r="J109" s="1">
        <f t="shared" si="1"/>
        <v>0</v>
      </c>
      <c r="K109" s="1"/>
    </row>
    <row r="110" spans="1:11" ht="21.75" customHeight="1" x14ac:dyDescent="0.3">
      <c r="A110" s="1">
        <v>108</v>
      </c>
      <c r="B110" s="10">
        <v>46131</v>
      </c>
      <c r="C110" s="1" t="s">
        <v>134</v>
      </c>
      <c r="D110" s="1" t="s">
        <v>133</v>
      </c>
      <c r="E110" s="1">
        <v>3500</v>
      </c>
      <c r="F110" s="1"/>
      <c r="G110" s="1"/>
      <c r="H110" s="1"/>
      <c r="I110" s="1"/>
      <c r="J110" s="1">
        <f t="shared" si="1"/>
        <v>0</v>
      </c>
      <c r="K110" s="1"/>
    </row>
    <row r="111" spans="1:11" ht="21.75" customHeight="1" x14ac:dyDescent="0.3">
      <c r="A111" s="1">
        <v>109</v>
      </c>
      <c r="B111" s="10">
        <v>46132</v>
      </c>
      <c r="C111" s="1" t="s">
        <v>134</v>
      </c>
      <c r="D111" s="1" t="s">
        <v>133</v>
      </c>
      <c r="E111" s="1">
        <v>3500</v>
      </c>
      <c r="F111" s="1"/>
      <c r="G111" s="1"/>
      <c r="H111" s="1"/>
      <c r="I111" s="1"/>
      <c r="J111" s="1">
        <f t="shared" si="1"/>
        <v>0</v>
      </c>
      <c r="K111" s="1"/>
    </row>
    <row r="112" spans="1:11" ht="21.75" customHeight="1" x14ac:dyDescent="0.3">
      <c r="A112" s="1">
        <v>110</v>
      </c>
      <c r="B112" s="10">
        <v>46133</v>
      </c>
      <c r="C112" s="1" t="s">
        <v>134</v>
      </c>
      <c r="D112" s="1" t="s">
        <v>133</v>
      </c>
      <c r="E112" s="1">
        <v>3500</v>
      </c>
      <c r="F112" s="1"/>
      <c r="G112" s="1"/>
      <c r="H112" s="1"/>
      <c r="I112" s="1"/>
      <c r="J112" s="1">
        <f t="shared" si="1"/>
        <v>0</v>
      </c>
      <c r="K112" s="1"/>
    </row>
    <row r="113" spans="1:11" ht="21.75" customHeight="1" x14ac:dyDescent="0.3">
      <c r="A113" s="1">
        <v>111</v>
      </c>
      <c r="B113" s="10">
        <v>46134</v>
      </c>
      <c r="C113" s="1" t="s">
        <v>134</v>
      </c>
      <c r="D113" s="1" t="s">
        <v>133</v>
      </c>
      <c r="E113" s="1">
        <v>3500</v>
      </c>
      <c r="F113" s="1"/>
      <c r="G113" s="1"/>
      <c r="H113" s="1"/>
      <c r="I113" s="1"/>
      <c r="J113" s="1">
        <f t="shared" si="1"/>
        <v>0</v>
      </c>
      <c r="K113" s="1"/>
    </row>
    <row r="114" spans="1:11" ht="21.75" customHeight="1" x14ac:dyDescent="0.3">
      <c r="A114" s="1">
        <v>112</v>
      </c>
      <c r="B114" s="10">
        <v>46135</v>
      </c>
      <c r="C114" s="1" t="s">
        <v>134</v>
      </c>
      <c r="D114" s="1" t="s">
        <v>133</v>
      </c>
      <c r="E114" s="1">
        <v>3500</v>
      </c>
      <c r="F114" s="1"/>
      <c r="G114" s="1"/>
      <c r="H114" s="1"/>
      <c r="I114" s="1"/>
      <c r="J114" s="1">
        <f t="shared" si="1"/>
        <v>0</v>
      </c>
      <c r="K114" s="1"/>
    </row>
    <row r="115" spans="1:11" ht="21.75" customHeight="1" x14ac:dyDescent="0.3">
      <c r="A115" s="1">
        <v>113</v>
      </c>
      <c r="B115" s="10">
        <v>46136</v>
      </c>
      <c r="C115" s="1" t="s">
        <v>134</v>
      </c>
      <c r="D115" s="1" t="s">
        <v>133</v>
      </c>
      <c r="E115" s="1">
        <v>3500</v>
      </c>
      <c r="F115" s="1"/>
      <c r="G115" s="1"/>
      <c r="H115" s="1"/>
      <c r="I115" s="1"/>
      <c r="J115" s="1">
        <f t="shared" si="1"/>
        <v>0</v>
      </c>
      <c r="K115" s="1"/>
    </row>
    <row r="116" spans="1:11" ht="21.75" customHeight="1" x14ac:dyDescent="0.3">
      <c r="A116" s="1">
        <v>114</v>
      </c>
      <c r="B116" s="10">
        <v>46137</v>
      </c>
      <c r="C116" s="1" t="s">
        <v>134</v>
      </c>
      <c r="D116" s="1" t="s">
        <v>133</v>
      </c>
      <c r="E116" s="1">
        <v>3500</v>
      </c>
      <c r="F116" s="1"/>
      <c r="G116" s="1"/>
      <c r="H116" s="1"/>
      <c r="I116" s="1"/>
      <c r="J116" s="1">
        <f t="shared" si="1"/>
        <v>0</v>
      </c>
      <c r="K116" s="1"/>
    </row>
    <row r="117" spans="1:11" ht="21.75" customHeight="1" x14ac:dyDescent="0.3">
      <c r="A117" s="1">
        <v>115</v>
      </c>
      <c r="B117" s="10">
        <v>46138</v>
      </c>
      <c r="C117" s="1" t="s">
        <v>134</v>
      </c>
      <c r="D117" s="1" t="s">
        <v>133</v>
      </c>
      <c r="E117" s="1">
        <v>3500</v>
      </c>
      <c r="F117" s="1"/>
      <c r="G117" s="1"/>
      <c r="H117" s="1"/>
      <c r="I117" s="1"/>
      <c r="J117" s="1">
        <f t="shared" si="1"/>
        <v>0</v>
      </c>
      <c r="K117" s="1"/>
    </row>
    <row r="118" spans="1:11" ht="21.75" customHeight="1" x14ac:dyDescent="0.3">
      <c r="A118" s="1">
        <v>116</v>
      </c>
      <c r="B118" s="10">
        <v>46139</v>
      </c>
      <c r="C118" s="1" t="s">
        <v>134</v>
      </c>
      <c r="D118" s="1" t="s">
        <v>133</v>
      </c>
      <c r="E118" s="1">
        <v>3500</v>
      </c>
      <c r="F118" s="1"/>
      <c r="G118" s="1"/>
      <c r="H118" s="1"/>
      <c r="I118" s="1"/>
      <c r="J118" s="1">
        <f t="shared" si="1"/>
        <v>0</v>
      </c>
      <c r="K118" s="1"/>
    </row>
    <row r="119" spans="1:11" ht="21.75" customHeight="1" x14ac:dyDescent="0.3">
      <c r="A119" s="1">
        <v>117</v>
      </c>
      <c r="B119" s="10">
        <v>46140</v>
      </c>
      <c r="C119" s="1" t="s">
        <v>134</v>
      </c>
      <c r="D119" s="1" t="s">
        <v>133</v>
      </c>
      <c r="E119" s="1">
        <v>3500</v>
      </c>
      <c r="F119" s="1"/>
      <c r="G119" s="1"/>
      <c r="H119" s="1"/>
      <c r="I119" s="1"/>
      <c r="J119" s="1">
        <f t="shared" si="1"/>
        <v>0</v>
      </c>
      <c r="K119" s="1"/>
    </row>
    <row r="120" spans="1:11" ht="21.75" customHeight="1" x14ac:dyDescent="0.3">
      <c r="A120" s="1">
        <v>118</v>
      </c>
      <c r="B120" s="10">
        <v>46141</v>
      </c>
      <c r="C120" s="1" t="s">
        <v>134</v>
      </c>
      <c r="D120" s="1" t="s">
        <v>133</v>
      </c>
      <c r="E120" s="1">
        <v>3500</v>
      </c>
      <c r="F120" s="1"/>
      <c r="G120" s="1"/>
      <c r="H120" s="1"/>
      <c r="I120" s="1"/>
      <c r="J120" s="1">
        <f t="shared" si="1"/>
        <v>0</v>
      </c>
      <c r="K120" s="1"/>
    </row>
    <row r="121" spans="1:11" ht="21.75" customHeight="1" x14ac:dyDescent="0.3">
      <c r="A121" s="1">
        <v>119</v>
      </c>
      <c r="B121" s="10">
        <v>46142</v>
      </c>
      <c r="C121" s="1" t="s">
        <v>134</v>
      </c>
      <c r="D121" s="1" t="s">
        <v>133</v>
      </c>
      <c r="E121" s="1">
        <v>3500</v>
      </c>
      <c r="F121" s="1"/>
      <c r="G121" s="1"/>
      <c r="H121" s="1"/>
      <c r="I121" s="1"/>
      <c r="J121" s="1">
        <f t="shared" si="1"/>
        <v>0</v>
      </c>
      <c r="K121" s="1"/>
    </row>
    <row r="122" spans="1:11" ht="21.75" customHeight="1" x14ac:dyDescent="0.3">
      <c r="A122" s="1">
        <v>120</v>
      </c>
      <c r="B122" s="10">
        <v>46143</v>
      </c>
      <c r="C122" s="1" t="s">
        <v>134</v>
      </c>
      <c r="D122" s="1" t="s">
        <v>133</v>
      </c>
      <c r="E122" s="1">
        <v>3500</v>
      </c>
      <c r="F122" s="1"/>
      <c r="G122" s="1"/>
      <c r="H122" s="1"/>
      <c r="I122" s="1"/>
      <c r="J122" s="1">
        <f t="shared" si="1"/>
        <v>0</v>
      </c>
      <c r="K122" s="1"/>
    </row>
    <row r="123" spans="1:11" ht="21.75" customHeight="1" x14ac:dyDescent="0.3">
      <c r="A123" s="1">
        <v>121</v>
      </c>
      <c r="B123" s="10">
        <v>46144</v>
      </c>
      <c r="C123" s="1" t="s">
        <v>134</v>
      </c>
      <c r="D123" s="1" t="s">
        <v>133</v>
      </c>
      <c r="E123" s="1">
        <v>3500</v>
      </c>
      <c r="F123" s="1"/>
      <c r="G123" s="1"/>
      <c r="H123" s="1"/>
      <c r="I123" s="1"/>
      <c r="J123" s="1">
        <f t="shared" si="1"/>
        <v>0</v>
      </c>
      <c r="K123" s="1"/>
    </row>
    <row r="124" spans="1:11" ht="21.75" customHeight="1" x14ac:dyDescent="0.3">
      <c r="A124" s="1">
        <v>122</v>
      </c>
      <c r="B124" s="10">
        <v>46145</v>
      </c>
      <c r="C124" s="1" t="s">
        <v>134</v>
      </c>
      <c r="D124" s="1" t="s">
        <v>133</v>
      </c>
      <c r="E124" s="1">
        <v>3500</v>
      </c>
      <c r="F124" s="1"/>
      <c r="G124" s="1"/>
      <c r="H124" s="1"/>
      <c r="I124" s="1"/>
      <c r="J124" s="1">
        <f t="shared" si="1"/>
        <v>0</v>
      </c>
      <c r="K124" s="1"/>
    </row>
    <row r="125" spans="1:11" ht="21.75" customHeight="1" x14ac:dyDescent="0.3">
      <c r="A125" s="1">
        <v>123</v>
      </c>
      <c r="B125" s="10">
        <v>46146</v>
      </c>
      <c r="C125" s="1" t="s">
        <v>134</v>
      </c>
      <c r="D125" s="1" t="s">
        <v>133</v>
      </c>
      <c r="E125" s="1">
        <v>3500</v>
      </c>
      <c r="F125" s="1"/>
      <c r="G125" s="1"/>
      <c r="H125" s="1"/>
      <c r="I125" s="1"/>
      <c r="J125" s="1">
        <f t="shared" si="1"/>
        <v>0</v>
      </c>
      <c r="K125" s="1"/>
    </row>
    <row r="126" spans="1:11" ht="21.75" customHeight="1" x14ac:dyDescent="0.3">
      <c r="A126" s="1">
        <v>124</v>
      </c>
      <c r="B126" s="10">
        <v>46147</v>
      </c>
      <c r="C126" s="1" t="s">
        <v>134</v>
      </c>
      <c r="D126" s="1" t="s">
        <v>133</v>
      </c>
      <c r="E126" s="1">
        <v>3500</v>
      </c>
      <c r="F126" s="1"/>
      <c r="G126" s="1"/>
      <c r="H126" s="1"/>
      <c r="I126" s="1"/>
      <c r="J126" s="1">
        <f t="shared" si="1"/>
        <v>0</v>
      </c>
      <c r="K126" s="1"/>
    </row>
    <row r="127" spans="1:11" ht="21.75" customHeight="1" x14ac:dyDescent="0.3">
      <c r="A127" s="1">
        <v>125</v>
      </c>
      <c r="B127" s="10">
        <v>46148</v>
      </c>
      <c r="C127" s="1" t="s">
        <v>134</v>
      </c>
      <c r="D127" s="1" t="s">
        <v>133</v>
      </c>
      <c r="E127" s="1">
        <v>3500</v>
      </c>
      <c r="F127" s="1"/>
      <c r="G127" s="1"/>
      <c r="H127" s="1"/>
      <c r="I127" s="1"/>
      <c r="J127" s="1">
        <f t="shared" si="1"/>
        <v>0</v>
      </c>
      <c r="K127" s="1"/>
    </row>
    <row r="128" spans="1:11" ht="21.75" customHeight="1" x14ac:dyDescent="0.3">
      <c r="A128" s="1">
        <v>126</v>
      </c>
      <c r="B128" s="10">
        <v>46149</v>
      </c>
      <c r="C128" s="1" t="s">
        <v>134</v>
      </c>
      <c r="D128" s="1" t="s">
        <v>133</v>
      </c>
      <c r="E128" s="1">
        <v>3500</v>
      </c>
      <c r="F128" s="1"/>
      <c r="G128" s="1"/>
      <c r="H128" s="1"/>
      <c r="I128" s="1"/>
      <c r="J128" s="1">
        <f t="shared" si="1"/>
        <v>0</v>
      </c>
      <c r="K128" s="1"/>
    </row>
    <row r="129" spans="1:11" ht="21.75" customHeight="1" x14ac:dyDescent="0.3">
      <c r="A129" s="1">
        <v>127</v>
      </c>
      <c r="B129" s="10">
        <v>46150</v>
      </c>
      <c r="C129" s="1" t="s">
        <v>134</v>
      </c>
      <c r="D129" s="1" t="s">
        <v>133</v>
      </c>
      <c r="E129" s="1">
        <v>3500</v>
      </c>
      <c r="F129" s="1"/>
      <c r="G129" s="1"/>
      <c r="H129" s="1"/>
      <c r="I129" s="1"/>
      <c r="J129" s="1">
        <f t="shared" si="1"/>
        <v>0</v>
      </c>
      <c r="K129" s="1"/>
    </row>
    <row r="130" spans="1:11" ht="21.75" customHeight="1" x14ac:dyDescent="0.3">
      <c r="A130" s="1">
        <v>128</v>
      </c>
      <c r="B130" s="10">
        <v>46151</v>
      </c>
      <c r="C130" s="1" t="s">
        <v>134</v>
      </c>
      <c r="D130" s="1" t="s">
        <v>133</v>
      </c>
      <c r="E130" s="1">
        <v>3500</v>
      </c>
      <c r="F130" s="1"/>
      <c r="G130" s="1"/>
      <c r="H130" s="1"/>
      <c r="I130" s="1"/>
      <c r="J130" s="1">
        <f t="shared" si="1"/>
        <v>0</v>
      </c>
      <c r="K130" s="1"/>
    </row>
    <row r="131" spans="1:11" ht="21.75" customHeight="1" x14ac:dyDescent="0.3">
      <c r="A131" s="1">
        <v>129</v>
      </c>
      <c r="B131" s="10">
        <v>46152</v>
      </c>
      <c r="C131" s="1" t="s">
        <v>134</v>
      </c>
      <c r="D131" s="1" t="s">
        <v>133</v>
      </c>
      <c r="E131" s="1">
        <v>3500</v>
      </c>
      <c r="F131" s="1"/>
      <c r="G131" s="1"/>
      <c r="H131" s="1"/>
      <c r="I131" s="1"/>
      <c r="J131" s="1">
        <f t="shared" si="1"/>
        <v>0</v>
      </c>
      <c r="K131" s="1"/>
    </row>
    <row r="132" spans="1:11" ht="21.75" customHeight="1" x14ac:dyDescent="0.3">
      <c r="A132" s="1">
        <v>130</v>
      </c>
      <c r="B132" s="10">
        <v>46153</v>
      </c>
      <c r="C132" s="1" t="s">
        <v>134</v>
      </c>
      <c r="D132" s="1" t="s">
        <v>133</v>
      </c>
      <c r="E132" s="1">
        <v>3500</v>
      </c>
      <c r="F132" s="1"/>
      <c r="G132" s="1"/>
      <c r="H132" s="1"/>
      <c r="I132" s="1"/>
      <c r="J132" s="1">
        <f t="shared" ref="J132:J195" si="2">E132*F132-G132-H132+I132</f>
        <v>0</v>
      </c>
      <c r="K132" s="1"/>
    </row>
    <row r="133" spans="1:11" ht="21.75" customHeight="1" x14ac:dyDescent="0.3">
      <c r="A133" s="1">
        <v>131</v>
      </c>
      <c r="B133" s="10">
        <v>46154</v>
      </c>
      <c r="C133" s="1" t="s">
        <v>134</v>
      </c>
      <c r="D133" s="1" t="s">
        <v>133</v>
      </c>
      <c r="E133" s="1">
        <v>3500</v>
      </c>
      <c r="F133" s="1"/>
      <c r="G133" s="1"/>
      <c r="H133" s="1"/>
      <c r="I133" s="1"/>
      <c r="J133" s="1">
        <f t="shared" si="2"/>
        <v>0</v>
      </c>
      <c r="K133" s="1"/>
    </row>
    <row r="134" spans="1:11" ht="21.75" customHeight="1" x14ac:dyDescent="0.3">
      <c r="A134" s="1">
        <v>132</v>
      </c>
      <c r="B134" s="10">
        <v>46155</v>
      </c>
      <c r="C134" s="1" t="s">
        <v>134</v>
      </c>
      <c r="D134" s="1" t="s">
        <v>133</v>
      </c>
      <c r="E134" s="1">
        <v>3500</v>
      </c>
      <c r="F134" s="1"/>
      <c r="G134" s="1"/>
      <c r="H134" s="1"/>
      <c r="I134" s="1"/>
      <c r="J134" s="1">
        <f t="shared" si="2"/>
        <v>0</v>
      </c>
      <c r="K134" s="1"/>
    </row>
    <row r="135" spans="1:11" ht="21.75" customHeight="1" x14ac:dyDescent="0.3">
      <c r="A135" s="1">
        <v>133</v>
      </c>
      <c r="B135" s="10">
        <v>46156</v>
      </c>
      <c r="C135" s="1" t="s">
        <v>134</v>
      </c>
      <c r="D135" s="1" t="s">
        <v>133</v>
      </c>
      <c r="E135" s="1">
        <v>3500</v>
      </c>
      <c r="F135" s="1"/>
      <c r="G135" s="1"/>
      <c r="H135" s="1"/>
      <c r="I135" s="1"/>
      <c r="J135" s="1">
        <f t="shared" si="2"/>
        <v>0</v>
      </c>
      <c r="K135" s="1"/>
    </row>
    <row r="136" spans="1:11" ht="21.75" customHeight="1" x14ac:dyDescent="0.3">
      <c r="A136" s="1">
        <v>134</v>
      </c>
      <c r="B136" s="10">
        <v>46157</v>
      </c>
      <c r="C136" s="1" t="s">
        <v>134</v>
      </c>
      <c r="D136" s="1" t="s">
        <v>133</v>
      </c>
      <c r="E136" s="1">
        <v>3500</v>
      </c>
      <c r="F136" s="1"/>
      <c r="G136" s="1"/>
      <c r="H136" s="1"/>
      <c r="I136" s="1"/>
      <c r="J136" s="1">
        <f t="shared" si="2"/>
        <v>0</v>
      </c>
      <c r="K136" s="1"/>
    </row>
    <row r="137" spans="1:11" ht="21.75" customHeight="1" x14ac:dyDescent="0.3">
      <c r="A137" s="1">
        <v>135</v>
      </c>
      <c r="B137" s="10">
        <v>46158</v>
      </c>
      <c r="C137" s="1" t="s">
        <v>134</v>
      </c>
      <c r="D137" s="1" t="s">
        <v>133</v>
      </c>
      <c r="E137" s="1">
        <v>3500</v>
      </c>
      <c r="F137" s="1"/>
      <c r="G137" s="1"/>
      <c r="H137" s="1"/>
      <c r="I137" s="1"/>
      <c r="J137" s="1">
        <f t="shared" si="2"/>
        <v>0</v>
      </c>
      <c r="K137" s="1"/>
    </row>
    <row r="138" spans="1:11" ht="21.75" customHeight="1" x14ac:dyDescent="0.3">
      <c r="A138" s="1">
        <v>136</v>
      </c>
      <c r="B138" s="10">
        <v>46159</v>
      </c>
      <c r="C138" s="1" t="s">
        <v>134</v>
      </c>
      <c r="D138" s="1" t="s">
        <v>133</v>
      </c>
      <c r="E138" s="1">
        <v>3500</v>
      </c>
      <c r="F138" s="1"/>
      <c r="G138" s="1"/>
      <c r="H138" s="1"/>
      <c r="I138" s="1"/>
      <c r="J138" s="1">
        <f t="shared" si="2"/>
        <v>0</v>
      </c>
      <c r="K138" s="1"/>
    </row>
    <row r="139" spans="1:11" ht="21.75" customHeight="1" x14ac:dyDescent="0.3">
      <c r="A139" s="1">
        <v>137</v>
      </c>
      <c r="B139" s="10">
        <v>46160</v>
      </c>
      <c r="C139" s="1" t="s">
        <v>134</v>
      </c>
      <c r="D139" s="1" t="s">
        <v>133</v>
      </c>
      <c r="E139" s="1">
        <v>3500</v>
      </c>
      <c r="F139" s="1"/>
      <c r="G139" s="1"/>
      <c r="H139" s="1"/>
      <c r="I139" s="1"/>
      <c r="J139" s="1">
        <f t="shared" si="2"/>
        <v>0</v>
      </c>
      <c r="K139" s="1"/>
    </row>
    <row r="140" spans="1:11" ht="21.75" customHeight="1" x14ac:dyDescent="0.3">
      <c r="A140" s="1">
        <v>138</v>
      </c>
      <c r="B140" s="10">
        <v>46161</v>
      </c>
      <c r="C140" s="1" t="s">
        <v>134</v>
      </c>
      <c r="D140" s="1" t="s">
        <v>133</v>
      </c>
      <c r="E140" s="1">
        <v>3500</v>
      </c>
      <c r="F140" s="1"/>
      <c r="G140" s="1"/>
      <c r="H140" s="1"/>
      <c r="I140" s="1"/>
      <c r="J140" s="1">
        <f t="shared" si="2"/>
        <v>0</v>
      </c>
      <c r="K140" s="1"/>
    </row>
    <row r="141" spans="1:11" ht="21.75" customHeight="1" x14ac:dyDescent="0.3">
      <c r="A141" s="1">
        <v>139</v>
      </c>
      <c r="B141" s="10">
        <v>46162</v>
      </c>
      <c r="C141" s="1" t="s">
        <v>134</v>
      </c>
      <c r="D141" s="1" t="s">
        <v>133</v>
      </c>
      <c r="E141" s="1">
        <v>3500</v>
      </c>
      <c r="F141" s="1"/>
      <c r="G141" s="1"/>
      <c r="H141" s="1"/>
      <c r="I141" s="1"/>
      <c r="J141" s="1">
        <f t="shared" si="2"/>
        <v>0</v>
      </c>
      <c r="K141" s="1"/>
    </row>
    <row r="142" spans="1:11" ht="21.75" customHeight="1" x14ac:dyDescent="0.3">
      <c r="A142" s="1">
        <v>140</v>
      </c>
      <c r="B142" s="10">
        <v>46163</v>
      </c>
      <c r="C142" s="1" t="s">
        <v>134</v>
      </c>
      <c r="D142" s="1" t="s">
        <v>133</v>
      </c>
      <c r="E142" s="1">
        <v>3500</v>
      </c>
      <c r="F142" s="1"/>
      <c r="G142" s="1"/>
      <c r="H142" s="1"/>
      <c r="I142" s="1"/>
      <c r="J142" s="1">
        <f t="shared" si="2"/>
        <v>0</v>
      </c>
      <c r="K142" s="1"/>
    </row>
    <row r="143" spans="1:11" ht="21.75" customHeight="1" x14ac:dyDescent="0.3">
      <c r="A143" s="1">
        <v>141</v>
      </c>
      <c r="B143" s="10">
        <v>46164</v>
      </c>
      <c r="C143" s="1" t="s">
        <v>134</v>
      </c>
      <c r="D143" s="1" t="s">
        <v>133</v>
      </c>
      <c r="E143" s="1">
        <v>3500</v>
      </c>
      <c r="F143" s="1"/>
      <c r="G143" s="1"/>
      <c r="H143" s="1"/>
      <c r="I143" s="1"/>
      <c r="J143" s="1">
        <f t="shared" si="2"/>
        <v>0</v>
      </c>
      <c r="K143" s="1"/>
    </row>
    <row r="144" spans="1:11" ht="21.75" customHeight="1" x14ac:dyDescent="0.3">
      <c r="A144" s="1">
        <v>142</v>
      </c>
      <c r="B144" s="10">
        <v>46165</v>
      </c>
      <c r="C144" s="1" t="s">
        <v>134</v>
      </c>
      <c r="D144" s="1" t="s">
        <v>133</v>
      </c>
      <c r="E144" s="1">
        <v>3500</v>
      </c>
      <c r="F144" s="1"/>
      <c r="G144" s="1"/>
      <c r="H144" s="1"/>
      <c r="I144" s="1"/>
      <c r="J144" s="1">
        <f t="shared" si="2"/>
        <v>0</v>
      </c>
      <c r="K144" s="1"/>
    </row>
    <row r="145" spans="1:11" ht="21.75" customHeight="1" x14ac:dyDescent="0.3">
      <c r="A145" s="1">
        <v>143</v>
      </c>
      <c r="B145" s="10">
        <v>46166</v>
      </c>
      <c r="C145" s="1" t="s">
        <v>134</v>
      </c>
      <c r="D145" s="1" t="s">
        <v>133</v>
      </c>
      <c r="E145" s="1">
        <v>3500</v>
      </c>
      <c r="F145" s="1"/>
      <c r="G145" s="1"/>
      <c r="H145" s="1"/>
      <c r="I145" s="1"/>
      <c r="J145" s="1">
        <f t="shared" si="2"/>
        <v>0</v>
      </c>
      <c r="K145" s="1"/>
    </row>
    <row r="146" spans="1:11" ht="21.75" customHeight="1" x14ac:dyDescent="0.3">
      <c r="A146" s="1">
        <v>144</v>
      </c>
      <c r="B146" s="10">
        <v>46167</v>
      </c>
      <c r="C146" s="1" t="s">
        <v>134</v>
      </c>
      <c r="D146" s="1" t="s">
        <v>133</v>
      </c>
      <c r="E146" s="1">
        <v>3500</v>
      </c>
      <c r="F146" s="1"/>
      <c r="G146" s="1"/>
      <c r="H146" s="1"/>
      <c r="I146" s="1"/>
      <c r="J146" s="1">
        <f t="shared" si="2"/>
        <v>0</v>
      </c>
      <c r="K146" s="1"/>
    </row>
    <row r="147" spans="1:11" ht="21.75" customHeight="1" x14ac:dyDescent="0.3">
      <c r="A147" s="1">
        <v>145</v>
      </c>
      <c r="B147" s="10">
        <v>46168</v>
      </c>
      <c r="C147" s="1" t="s">
        <v>134</v>
      </c>
      <c r="D147" s="1" t="s">
        <v>133</v>
      </c>
      <c r="E147" s="1">
        <v>3500</v>
      </c>
      <c r="F147" s="1"/>
      <c r="G147" s="1"/>
      <c r="H147" s="1"/>
      <c r="I147" s="1"/>
      <c r="J147" s="1">
        <f t="shared" si="2"/>
        <v>0</v>
      </c>
      <c r="K147" s="1"/>
    </row>
    <row r="148" spans="1:11" ht="21.75" customHeight="1" x14ac:dyDescent="0.3">
      <c r="A148" s="1">
        <v>146</v>
      </c>
      <c r="B148" s="10">
        <v>46169</v>
      </c>
      <c r="C148" s="1" t="s">
        <v>134</v>
      </c>
      <c r="D148" s="1" t="s">
        <v>133</v>
      </c>
      <c r="E148" s="1">
        <v>3500</v>
      </c>
      <c r="F148" s="1"/>
      <c r="G148" s="1"/>
      <c r="H148" s="1"/>
      <c r="I148" s="1"/>
      <c r="J148" s="1">
        <f t="shared" si="2"/>
        <v>0</v>
      </c>
      <c r="K148" s="1"/>
    </row>
    <row r="149" spans="1:11" ht="21.75" customHeight="1" x14ac:dyDescent="0.3">
      <c r="A149" s="1">
        <v>147</v>
      </c>
      <c r="B149" s="10">
        <v>46170</v>
      </c>
      <c r="C149" s="1" t="s">
        <v>134</v>
      </c>
      <c r="D149" s="1" t="s">
        <v>133</v>
      </c>
      <c r="E149" s="1">
        <v>3500</v>
      </c>
      <c r="F149" s="1"/>
      <c r="G149" s="1"/>
      <c r="H149" s="1"/>
      <c r="I149" s="1"/>
      <c r="J149" s="1">
        <f t="shared" si="2"/>
        <v>0</v>
      </c>
      <c r="K149" s="1"/>
    </row>
    <row r="150" spans="1:11" ht="21.75" customHeight="1" x14ac:dyDescent="0.3">
      <c r="A150" s="1">
        <v>148</v>
      </c>
      <c r="B150" s="10">
        <v>46171</v>
      </c>
      <c r="C150" s="1" t="s">
        <v>134</v>
      </c>
      <c r="D150" s="1" t="s">
        <v>133</v>
      </c>
      <c r="E150" s="1">
        <v>3500</v>
      </c>
      <c r="F150" s="1"/>
      <c r="G150" s="1"/>
      <c r="H150" s="1"/>
      <c r="I150" s="1"/>
      <c r="J150" s="1">
        <f t="shared" si="2"/>
        <v>0</v>
      </c>
      <c r="K150" s="1"/>
    </row>
    <row r="151" spans="1:11" ht="21.75" customHeight="1" x14ac:dyDescent="0.3">
      <c r="A151" s="1">
        <v>149</v>
      </c>
      <c r="B151" s="10">
        <v>46172</v>
      </c>
      <c r="C151" s="1" t="s">
        <v>134</v>
      </c>
      <c r="D151" s="1" t="s">
        <v>133</v>
      </c>
      <c r="E151" s="1">
        <v>3500</v>
      </c>
      <c r="F151" s="1"/>
      <c r="G151" s="1"/>
      <c r="H151" s="1"/>
      <c r="I151" s="1"/>
      <c r="J151" s="1">
        <f t="shared" si="2"/>
        <v>0</v>
      </c>
      <c r="K151" s="1"/>
    </row>
    <row r="152" spans="1:11" ht="21.75" customHeight="1" x14ac:dyDescent="0.3">
      <c r="A152" s="1">
        <v>150</v>
      </c>
      <c r="B152" s="10">
        <v>46173</v>
      </c>
      <c r="C152" s="1" t="s">
        <v>134</v>
      </c>
      <c r="D152" s="1" t="s">
        <v>133</v>
      </c>
      <c r="E152" s="1">
        <v>3500</v>
      </c>
      <c r="F152" s="1"/>
      <c r="G152" s="1"/>
      <c r="H152" s="1"/>
      <c r="I152" s="1"/>
      <c r="J152" s="1">
        <f t="shared" si="2"/>
        <v>0</v>
      </c>
      <c r="K152" s="1"/>
    </row>
    <row r="153" spans="1:11" ht="21.75" customHeight="1" x14ac:dyDescent="0.3">
      <c r="A153" s="1">
        <v>151</v>
      </c>
      <c r="B153" s="10">
        <v>46174</v>
      </c>
      <c r="C153" s="1" t="s">
        <v>134</v>
      </c>
      <c r="D153" s="1" t="s">
        <v>133</v>
      </c>
      <c r="E153" s="1">
        <v>3500</v>
      </c>
      <c r="F153" s="1"/>
      <c r="G153" s="1"/>
      <c r="H153" s="1"/>
      <c r="I153" s="1"/>
      <c r="J153" s="1">
        <f t="shared" si="2"/>
        <v>0</v>
      </c>
      <c r="K153" s="1"/>
    </row>
    <row r="154" spans="1:11" ht="21.75" customHeight="1" x14ac:dyDescent="0.3">
      <c r="A154" s="1">
        <v>152</v>
      </c>
      <c r="B154" s="10">
        <v>46175</v>
      </c>
      <c r="C154" s="1" t="s">
        <v>134</v>
      </c>
      <c r="D154" s="1" t="s">
        <v>133</v>
      </c>
      <c r="E154" s="1">
        <v>3500</v>
      </c>
      <c r="F154" s="1"/>
      <c r="G154" s="1"/>
      <c r="H154" s="1"/>
      <c r="I154" s="1"/>
      <c r="J154" s="1">
        <f t="shared" si="2"/>
        <v>0</v>
      </c>
      <c r="K154" s="1"/>
    </row>
    <row r="155" spans="1:11" ht="21.75" customHeight="1" x14ac:dyDescent="0.3">
      <c r="A155" s="1">
        <v>153</v>
      </c>
      <c r="B155" s="10">
        <v>46176</v>
      </c>
      <c r="C155" s="1" t="s">
        <v>134</v>
      </c>
      <c r="D155" s="1" t="s">
        <v>133</v>
      </c>
      <c r="E155" s="1">
        <v>3500</v>
      </c>
      <c r="F155" s="1"/>
      <c r="G155" s="1"/>
      <c r="H155" s="1"/>
      <c r="I155" s="1"/>
      <c r="J155" s="1">
        <f t="shared" si="2"/>
        <v>0</v>
      </c>
      <c r="K155" s="1"/>
    </row>
    <row r="156" spans="1:11" ht="21.75" customHeight="1" x14ac:dyDescent="0.3">
      <c r="A156" s="1">
        <v>154</v>
      </c>
      <c r="B156" s="10">
        <v>46177</v>
      </c>
      <c r="C156" s="1" t="s">
        <v>134</v>
      </c>
      <c r="D156" s="1" t="s">
        <v>133</v>
      </c>
      <c r="E156" s="1">
        <v>3500</v>
      </c>
      <c r="F156" s="1"/>
      <c r="G156" s="1"/>
      <c r="H156" s="1"/>
      <c r="I156" s="1"/>
      <c r="J156" s="1">
        <f t="shared" si="2"/>
        <v>0</v>
      </c>
      <c r="K156" s="1"/>
    </row>
    <row r="157" spans="1:11" ht="21.75" customHeight="1" x14ac:dyDescent="0.3">
      <c r="A157" s="1">
        <v>155</v>
      </c>
      <c r="B157" s="10">
        <v>46178</v>
      </c>
      <c r="C157" s="1" t="s">
        <v>134</v>
      </c>
      <c r="D157" s="1" t="s">
        <v>133</v>
      </c>
      <c r="E157" s="1">
        <v>3500</v>
      </c>
      <c r="F157" s="1"/>
      <c r="G157" s="1"/>
      <c r="H157" s="1"/>
      <c r="I157" s="1"/>
      <c r="J157" s="1">
        <f t="shared" si="2"/>
        <v>0</v>
      </c>
      <c r="K157" s="1"/>
    </row>
    <row r="158" spans="1:11" ht="21.75" customHeight="1" x14ac:dyDescent="0.3">
      <c r="A158" s="1">
        <v>156</v>
      </c>
      <c r="B158" s="10">
        <v>46179</v>
      </c>
      <c r="C158" s="1" t="s">
        <v>134</v>
      </c>
      <c r="D158" s="1" t="s">
        <v>133</v>
      </c>
      <c r="E158" s="1">
        <v>3500</v>
      </c>
      <c r="F158" s="1"/>
      <c r="G158" s="1"/>
      <c r="H158" s="1"/>
      <c r="I158" s="1"/>
      <c r="J158" s="1">
        <f t="shared" si="2"/>
        <v>0</v>
      </c>
      <c r="K158" s="1"/>
    </row>
    <row r="159" spans="1:11" ht="21.75" customHeight="1" x14ac:dyDescent="0.3">
      <c r="A159" s="1">
        <v>157</v>
      </c>
      <c r="B159" s="10">
        <v>46180</v>
      </c>
      <c r="C159" s="1" t="s">
        <v>134</v>
      </c>
      <c r="D159" s="1" t="s">
        <v>133</v>
      </c>
      <c r="E159" s="1">
        <v>3500</v>
      </c>
      <c r="F159" s="1"/>
      <c r="G159" s="1"/>
      <c r="H159" s="1"/>
      <c r="I159" s="1"/>
      <c r="J159" s="1">
        <f t="shared" si="2"/>
        <v>0</v>
      </c>
      <c r="K159" s="1"/>
    </row>
    <row r="160" spans="1:11" ht="21.75" customHeight="1" x14ac:dyDescent="0.3">
      <c r="A160" s="1">
        <v>158</v>
      </c>
      <c r="B160" s="10">
        <v>46181</v>
      </c>
      <c r="C160" s="1" t="s">
        <v>134</v>
      </c>
      <c r="D160" s="1" t="s">
        <v>133</v>
      </c>
      <c r="E160" s="1">
        <v>3500</v>
      </c>
      <c r="F160" s="1"/>
      <c r="G160" s="1"/>
      <c r="H160" s="1"/>
      <c r="I160" s="1"/>
      <c r="J160" s="1">
        <f t="shared" si="2"/>
        <v>0</v>
      </c>
      <c r="K160" s="1"/>
    </row>
    <row r="161" spans="1:11" ht="21.75" customHeight="1" x14ac:dyDescent="0.3">
      <c r="A161" s="1">
        <v>159</v>
      </c>
      <c r="B161" s="10">
        <v>46182</v>
      </c>
      <c r="C161" s="1" t="s">
        <v>134</v>
      </c>
      <c r="D161" s="1" t="s">
        <v>133</v>
      </c>
      <c r="E161" s="1">
        <v>3500</v>
      </c>
      <c r="F161" s="1"/>
      <c r="G161" s="1"/>
      <c r="H161" s="1"/>
      <c r="I161" s="1"/>
      <c r="J161" s="1">
        <f t="shared" si="2"/>
        <v>0</v>
      </c>
      <c r="K161" s="1"/>
    </row>
    <row r="162" spans="1:11" ht="21.75" customHeight="1" x14ac:dyDescent="0.3">
      <c r="A162" s="1">
        <v>160</v>
      </c>
      <c r="B162" s="10">
        <v>46183</v>
      </c>
      <c r="C162" s="1" t="s">
        <v>134</v>
      </c>
      <c r="D162" s="1" t="s">
        <v>133</v>
      </c>
      <c r="E162" s="1">
        <v>3500</v>
      </c>
      <c r="F162" s="1"/>
      <c r="G162" s="1"/>
      <c r="H162" s="1"/>
      <c r="I162" s="1"/>
      <c r="J162" s="1">
        <f t="shared" si="2"/>
        <v>0</v>
      </c>
      <c r="K162" s="1"/>
    </row>
    <row r="163" spans="1:11" ht="21.75" customHeight="1" x14ac:dyDescent="0.3">
      <c r="A163" s="1">
        <v>161</v>
      </c>
      <c r="B163" s="10">
        <v>46184</v>
      </c>
      <c r="C163" s="1" t="s">
        <v>134</v>
      </c>
      <c r="D163" s="1" t="s">
        <v>133</v>
      </c>
      <c r="E163" s="1">
        <v>3500</v>
      </c>
      <c r="F163" s="1"/>
      <c r="G163" s="1"/>
      <c r="H163" s="1"/>
      <c r="I163" s="1"/>
      <c r="J163" s="1">
        <f t="shared" si="2"/>
        <v>0</v>
      </c>
      <c r="K163" s="1"/>
    </row>
    <row r="164" spans="1:11" ht="21.75" customHeight="1" x14ac:dyDescent="0.3">
      <c r="A164" s="1">
        <v>162</v>
      </c>
      <c r="B164" s="10">
        <v>46185</v>
      </c>
      <c r="C164" s="1" t="s">
        <v>134</v>
      </c>
      <c r="D164" s="1" t="s">
        <v>133</v>
      </c>
      <c r="E164" s="1">
        <v>3500</v>
      </c>
      <c r="F164" s="1"/>
      <c r="G164" s="1"/>
      <c r="H164" s="1"/>
      <c r="I164" s="1"/>
      <c r="J164" s="1">
        <f t="shared" si="2"/>
        <v>0</v>
      </c>
      <c r="K164" s="1"/>
    </row>
    <row r="165" spans="1:11" ht="21.75" customHeight="1" x14ac:dyDescent="0.3">
      <c r="A165" s="1">
        <v>163</v>
      </c>
      <c r="B165" s="10">
        <v>46186</v>
      </c>
      <c r="C165" s="1" t="s">
        <v>134</v>
      </c>
      <c r="D165" s="1" t="s">
        <v>133</v>
      </c>
      <c r="E165" s="1">
        <v>3500</v>
      </c>
      <c r="F165" s="1"/>
      <c r="G165" s="1"/>
      <c r="H165" s="1"/>
      <c r="I165" s="1"/>
      <c r="J165" s="1">
        <f t="shared" si="2"/>
        <v>0</v>
      </c>
      <c r="K165" s="1"/>
    </row>
    <row r="166" spans="1:11" ht="21.75" customHeight="1" x14ac:dyDescent="0.3">
      <c r="A166" s="1">
        <v>164</v>
      </c>
      <c r="B166" s="10">
        <v>46187</v>
      </c>
      <c r="C166" s="1" t="s">
        <v>134</v>
      </c>
      <c r="D166" s="1" t="s">
        <v>133</v>
      </c>
      <c r="E166" s="1">
        <v>3500</v>
      </c>
      <c r="F166" s="1"/>
      <c r="G166" s="1"/>
      <c r="H166" s="1"/>
      <c r="I166" s="1"/>
      <c r="J166" s="1">
        <f t="shared" si="2"/>
        <v>0</v>
      </c>
      <c r="K166" s="1"/>
    </row>
    <row r="167" spans="1:11" ht="21.75" customHeight="1" x14ac:dyDescent="0.3">
      <c r="A167" s="1">
        <v>165</v>
      </c>
      <c r="B167" s="10">
        <v>46188</v>
      </c>
      <c r="C167" s="1" t="s">
        <v>134</v>
      </c>
      <c r="D167" s="1" t="s">
        <v>133</v>
      </c>
      <c r="E167" s="1">
        <v>3500</v>
      </c>
      <c r="F167" s="1"/>
      <c r="G167" s="1"/>
      <c r="H167" s="1"/>
      <c r="I167" s="1"/>
      <c r="J167" s="1">
        <f t="shared" si="2"/>
        <v>0</v>
      </c>
      <c r="K167" s="1"/>
    </row>
    <row r="168" spans="1:11" ht="21.75" customHeight="1" x14ac:dyDescent="0.3">
      <c r="A168" s="1">
        <v>166</v>
      </c>
      <c r="B168" s="10">
        <v>46189</v>
      </c>
      <c r="C168" s="1" t="s">
        <v>134</v>
      </c>
      <c r="D168" s="1" t="s">
        <v>133</v>
      </c>
      <c r="E168" s="1">
        <v>3500</v>
      </c>
      <c r="F168" s="1"/>
      <c r="G168" s="1"/>
      <c r="H168" s="1"/>
      <c r="I168" s="1"/>
      <c r="J168" s="1">
        <f t="shared" si="2"/>
        <v>0</v>
      </c>
      <c r="K168" s="1"/>
    </row>
    <row r="169" spans="1:11" ht="21.75" customHeight="1" x14ac:dyDescent="0.3">
      <c r="A169" s="1">
        <v>167</v>
      </c>
      <c r="B169" s="10">
        <v>46190</v>
      </c>
      <c r="C169" s="1" t="s">
        <v>134</v>
      </c>
      <c r="D169" s="1" t="s">
        <v>133</v>
      </c>
      <c r="E169" s="1">
        <v>3500</v>
      </c>
      <c r="F169" s="1"/>
      <c r="G169" s="1"/>
      <c r="H169" s="1"/>
      <c r="I169" s="1"/>
      <c r="J169" s="1">
        <f t="shared" si="2"/>
        <v>0</v>
      </c>
      <c r="K169" s="1"/>
    </row>
    <row r="170" spans="1:11" ht="21.75" customHeight="1" x14ac:dyDescent="0.3">
      <c r="A170" s="1">
        <v>168</v>
      </c>
      <c r="B170" s="10">
        <v>46191</v>
      </c>
      <c r="C170" s="1" t="s">
        <v>134</v>
      </c>
      <c r="D170" s="1" t="s">
        <v>133</v>
      </c>
      <c r="E170" s="1">
        <v>3500</v>
      </c>
      <c r="F170" s="1"/>
      <c r="G170" s="1"/>
      <c r="H170" s="1"/>
      <c r="I170" s="1"/>
      <c r="J170" s="1">
        <f t="shared" si="2"/>
        <v>0</v>
      </c>
      <c r="K170" s="1"/>
    </row>
    <row r="171" spans="1:11" ht="21.75" customHeight="1" x14ac:dyDescent="0.3">
      <c r="A171" s="1">
        <v>169</v>
      </c>
      <c r="B171" s="10">
        <v>46192</v>
      </c>
      <c r="C171" s="1" t="s">
        <v>134</v>
      </c>
      <c r="D171" s="1" t="s">
        <v>133</v>
      </c>
      <c r="E171" s="1">
        <v>3500</v>
      </c>
      <c r="F171" s="1"/>
      <c r="G171" s="1"/>
      <c r="H171" s="1"/>
      <c r="I171" s="1"/>
      <c r="J171" s="1">
        <f t="shared" si="2"/>
        <v>0</v>
      </c>
      <c r="K171" s="1"/>
    </row>
    <row r="172" spans="1:11" ht="21.75" customHeight="1" x14ac:dyDescent="0.3">
      <c r="A172" s="1">
        <v>170</v>
      </c>
      <c r="B172" s="10">
        <v>46193</v>
      </c>
      <c r="C172" s="1" t="s">
        <v>134</v>
      </c>
      <c r="D172" s="1" t="s">
        <v>133</v>
      </c>
      <c r="E172" s="1">
        <v>3500</v>
      </c>
      <c r="F172" s="1"/>
      <c r="G172" s="1"/>
      <c r="H172" s="1"/>
      <c r="I172" s="1"/>
      <c r="J172" s="1">
        <f t="shared" si="2"/>
        <v>0</v>
      </c>
      <c r="K172" s="1"/>
    </row>
    <row r="173" spans="1:11" ht="21.75" customHeight="1" x14ac:dyDescent="0.3">
      <c r="A173" s="1">
        <v>171</v>
      </c>
      <c r="B173" s="10">
        <v>46194</v>
      </c>
      <c r="C173" s="1" t="s">
        <v>134</v>
      </c>
      <c r="D173" s="1" t="s">
        <v>133</v>
      </c>
      <c r="E173" s="1">
        <v>3500</v>
      </c>
      <c r="F173" s="1"/>
      <c r="G173" s="1"/>
      <c r="H173" s="1"/>
      <c r="I173" s="1"/>
      <c r="J173" s="1">
        <f t="shared" si="2"/>
        <v>0</v>
      </c>
      <c r="K173" s="1"/>
    </row>
    <row r="174" spans="1:11" ht="21.75" customHeight="1" x14ac:dyDescent="0.3">
      <c r="A174" s="1">
        <v>172</v>
      </c>
      <c r="B174" s="10">
        <v>46195</v>
      </c>
      <c r="C174" s="1" t="s">
        <v>134</v>
      </c>
      <c r="D174" s="1" t="s">
        <v>133</v>
      </c>
      <c r="E174" s="1">
        <v>3500</v>
      </c>
      <c r="F174" s="1"/>
      <c r="G174" s="1"/>
      <c r="H174" s="1"/>
      <c r="I174" s="1"/>
      <c r="J174" s="1">
        <f t="shared" si="2"/>
        <v>0</v>
      </c>
      <c r="K174" s="1"/>
    </row>
    <row r="175" spans="1:11" ht="21.75" customHeight="1" x14ac:dyDescent="0.3">
      <c r="A175" s="1">
        <v>173</v>
      </c>
      <c r="B175" s="10">
        <v>46196</v>
      </c>
      <c r="C175" s="1" t="s">
        <v>134</v>
      </c>
      <c r="D175" s="1" t="s">
        <v>133</v>
      </c>
      <c r="E175" s="1">
        <v>3500</v>
      </c>
      <c r="F175" s="1"/>
      <c r="G175" s="1"/>
      <c r="H175" s="1"/>
      <c r="I175" s="1"/>
      <c r="J175" s="1">
        <f t="shared" si="2"/>
        <v>0</v>
      </c>
      <c r="K175" s="1"/>
    </row>
    <row r="176" spans="1:11" ht="21.75" customHeight="1" x14ac:dyDescent="0.3">
      <c r="A176" s="1">
        <v>174</v>
      </c>
      <c r="B176" s="10">
        <v>46197</v>
      </c>
      <c r="C176" s="1" t="s">
        <v>134</v>
      </c>
      <c r="D176" s="1" t="s">
        <v>133</v>
      </c>
      <c r="E176" s="1">
        <v>3500</v>
      </c>
      <c r="F176" s="1"/>
      <c r="G176" s="1"/>
      <c r="H176" s="1"/>
      <c r="I176" s="1"/>
      <c r="J176" s="1">
        <f t="shared" si="2"/>
        <v>0</v>
      </c>
      <c r="K176" s="1"/>
    </row>
    <row r="177" spans="1:11" ht="21.75" customHeight="1" x14ac:dyDescent="0.3">
      <c r="A177" s="1">
        <v>175</v>
      </c>
      <c r="B177" s="10">
        <v>46198</v>
      </c>
      <c r="C177" s="1" t="s">
        <v>134</v>
      </c>
      <c r="D177" s="1" t="s">
        <v>133</v>
      </c>
      <c r="E177" s="1">
        <v>3500</v>
      </c>
      <c r="F177" s="1"/>
      <c r="G177" s="1"/>
      <c r="H177" s="1"/>
      <c r="I177" s="1"/>
      <c r="J177" s="1">
        <f t="shared" si="2"/>
        <v>0</v>
      </c>
      <c r="K177" s="1"/>
    </row>
    <row r="178" spans="1:11" ht="21.75" customHeight="1" x14ac:dyDescent="0.3">
      <c r="A178" s="1">
        <v>176</v>
      </c>
      <c r="B178" s="10">
        <v>46199</v>
      </c>
      <c r="C178" s="1" t="s">
        <v>134</v>
      </c>
      <c r="D178" s="1" t="s">
        <v>133</v>
      </c>
      <c r="E178" s="1">
        <v>3500</v>
      </c>
      <c r="F178" s="1"/>
      <c r="G178" s="1"/>
      <c r="H178" s="1"/>
      <c r="I178" s="1"/>
      <c r="J178" s="1">
        <f t="shared" si="2"/>
        <v>0</v>
      </c>
      <c r="K178" s="1"/>
    </row>
    <row r="179" spans="1:11" ht="21.75" customHeight="1" x14ac:dyDescent="0.3">
      <c r="A179" s="1">
        <v>177</v>
      </c>
      <c r="B179" s="10">
        <v>46200</v>
      </c>
      <c r="C179" s="1" t="s">
        <v>134</v>
      </c>
      <c r="D179" s="1" t="s">
        <v>133</v>
      </c>
      <c r="E179" s="1">
        <v>3500</v>
      </c>
      <c r="F179" s="1"/>
      <c r="G179" s="1"/>
      <c r="H179" s="1"/>
      <c r="I179" s="1"/>
      <c r="J179" s="1">
        <f t="shared" si="2"/>
        <v>0</v>
      </c>
      <c r="K179" s="1"/>
    </row>
    <row r="180" spans="1:11" ht="21.75" customHeight="1" x14ac:dyDescent="0.3">
      <c r="A180" s="1">
        <v>178</v>
      </c>
      <c r="B180" s="10">
        <v>46201</v>
      </c>
      <c r="C180" s="1" t="s">
        <v>134</v>
      </c>
      <c r="D180" s="1" t="s">
        <v>133</v>
      </c>
      <c r="E180" s="1">
        <v>3500</v>
      </c>
      <c r="F180" s="1"/>
      <c r="G180" s="1"/>
      <c r="H180" s="1"/>
      <c r="I180" s="1"/>
      <c r="J180" s="1">
        <f t="shared" si="2"/>
        <v>0</v>
      </c>
      <c r="K180" s="1"/>
    </row>
    <row r="181" spans="1:11" ht="21.75" customHeight="1" x14ac:dyDescent="0.3">
      <c r="A181" s="1">
        <v>179</v>
      </c>
      <c r="B181" s="10">
        <v>46202</v>
      </c>
      <c r="C181" s="1" t="s">
        <v>134</v>
      </c>
      <c r="D181" s="1" t="s">
        <v>133</v>
      </c>
      <c r="E181" s="1">
        <v>3500</v>
      </c>
      <c r="F181" s="1"/>
      <c r="G181" s="1"/>
      <c r="H181" s="1"/>
      <c r="I181" s="1"/>
      <c r="J181" s="1">
        <f t="shared" si="2"/>
        <v>0</v>
      </c>
      <c r="K181" s="1"/>
    </row>
    <row r="182" spans="1:11" ht="21.75" customHeight="1" x14ac:dyDescent="0.3">
      <c r="A182" s="1">
        <v>180</v>
      </c>
      <c r="B182" s="10">
        <v>46203</v>
      </c>
      <c r="C182" s="1" t="s">
        <v>134</v>
      </c>
      <c r="D182" s="1" t="s">
        <v>133</v>
      </c>
      <c r="E182" s="1">
        <v>3500</v>
      </c>
      <c r="F182" s="1"/>
      <c r="G182" s="1"/>
      <c r="H182" s="1"/>
      <c r="I182" s="1"/>
      <c r="J182" s="1">
        <f t="shared" si="2"/>
        <v>0</v>
      </c>
      <c r="K182" s="1"/>
    </row>
    <row r="183" spans="1:11" ht="21.75" customHeight="1" x14ac:dyDescent="0.3">
      <c r="A183" s="1">
        <v>181</v>
      </c>
      <c r="B183" s="10">
        <v>46204</v>
      </c>
      <c r="C183" s="1" t="s">
        <v>134</v>
      </c>
      <c r="D183" s="1" t="s">
        <v>133</v>
      </c>
      <c r="E183" s="1">
        <v>3500</v>
      </c>
      <c r="F183" s="1"/>
      <c r="G183" s="1"/>
      <c r="H183" s="1"/>
      <c r="I183" s="1"/>
      <c r="J183" s="1">
        <f t="shared" si="2"/>
        <v>0</v>
      </c>
      <c r="K183" s="1"/>
    </row>
    <row r="184" spans="1:11" ht="21.75" customHeight="1" x14ac:dyDescent="0.3">
      <c r="A184" s="1">
        <v>182</v>
      </c>
      <c r="B184" s="10">
        <v>46205</v>
      </c>
      <c r="C184" s="1" t="s">
        <v>134</v>
      </c>
      <c r="D184" s="1" t="s">
        <v>133</v>
      </c>
      <c r="E184" s="1">
        <v>3500</v>
      </c>
      <c r="F184" s="1"/>
      <c r="G184" s="1"/>
      <c r="H184" s="1"/>
      <c r="I184" s="1"/>
      <c r="J184" s="1">
        <f t="shared" si="2"/>
        <v>0</v>
      </c>
      <c r="K184" s="1"/>
    </row>
    <row r="185" spans="1:11" ht="21.75" customHeight="1" x14ac:dyDescent="0.3">
      <c r="A185" s="1">
        <v>183</v>
      </c>
      <c r="B185" s="10">
        <v>46206</v>
      </c>
      <c r="C185" s="1" t="s">
        <v>134</v>
      </c>
      <c r="D185" s="1" t="s">
        <v>133</v>
      </c>
      <c r="E185" s="1">
        <v>3500</v>
      </c>
      <c r="F185" s="1"/>
      <c r="G185" s="1"/>
      <c r="H185" s="1"/>
      <c r="I185" s="1"/>
      <c r="J185" s="1">
        <f t="shared" si="2"/>
        <v>0</v>
      </c>
      <c r="K185" s="1"/>
    </row>
    <row r="186" spans="1:11" ht="21.75" customHeight="1" x14ac:dyDescent="0.3">
      <c r="A186" s="1">
        <v>184</v>
      </c>
      <c r="B186" s="10">
        <v>46207</v>
      </c>
      <c r="C186" s="1" t="s">
        <v>134</v>
      </c>
      <c r="D186" s="1" t="s">
        <v>133</v>
      </c>
      <c r="E186" s="1">
        <v>3500</v>
      </c>
      <c r="F186" s="1"/>
      <c r="G186" s="1"/>
      <c r="H186" s="1"/>
      <c r="I186" s="1"/>
      <c r="J186" s="1">
        <f t="shared" si="2"/>
        <v>0</v>
      </c>
      <c r="K186" s="1"/>
    </row>
    <row r="187" spans="1:11" ht="21.75" customHeight="1" x14ac:dyDescent="0.3">
      <c r="A187" s="1">
        <v>185</v>
      </c>
      <c r="B187" s="10">
        <v>46208</v>
      </c>
      <c r="C187" s="1" t="s">
        <v>134</v>
      </c>
      <c r="D187" s="1" t="s">
        <v>133</v>
      </c>
      <c r="E187" s="1">
        <v>3500</v>
      </c>
      <c r="F187" s="1"/>
      <c r="G187" s="1"/>
      <c r="H187" s="1"/>
      <c r="I187" s="1"/>
      <c r="J187" s="1">
        <f t="shared" si="2"/>
        <v>0</v>
      </c>
      <c r="K187" s="1"/>
    </row>
    <row r="188" spans="1:11" ht="21.75" customHeight="1" x14ac:dyDescent="0.3">
      <c r="A188" s="1">
        <v>186</v>
      </c>
      <c r="B188" s="10">
        <v>46209</v>
      </c>
      <c r="C188" s="1" t="s">
        <v>134</v>
      </c>
      <c r="D188" s="1" t="s">
        <v>133</v>
      </c>
      <c r="E188" s="1">
        <v>3500</v>
      </c>
      <c r="F188" s="1"/>
      <c r="G188" s="1"/>
      <c r="H188" s="1"/>
      <c r="I188" s="1"/>
      <c r="J188" s="1">
        <f t="shared" si="2"/>
        <v>0</v>
      </c>
      <c r="K188" s="1"/>
    </row>
    <row r="189" spans="1:11" ht="21.75" customHeight="1" x14ac:dyDescent="0.3">
      <c r="A189" s="1">
        <v>187</v>
      </c>
      <c r="B189" s="10">
        <v>46210</v>
      </c>
      <c r="C189" s="1" t="s">
        <v>134</v>
      </c>
      <c r="D189" s="1" t="s">
        <v>133</v>
      </c>
      <c r="E189" s="1">
        <v>3500</v>
      </c>
      <c r="F189" s="1"/>
      <c r="G189" s="1"/>
      <c r="H189" s="1"/>
      <c r="I189" s="1"/>
      <c r="J189" s="1">
        <f t="shared" si="2"/>
        <v>0</v>
      </c>
      <c r="K189" s="1"/>
    </row>
    <row r="190" spans="1:11" ht="21.75" customHeight="1" x14ac:dyDescent="0.3">
      <c r="A190" s="1">
        <v>188</v>
      </c>
      <c r="B190" s="10">
        <v>46211</v>
      </c>
      <c r="C190" s="1" t="s">
        <v>134</v>
      </c>
      <c r="D190" s="1" t="s">
        <v>133</v>
      </c>
      <c r="E190" s="1">
        <v>3500</v>
      </c>
      <c r="F190" s="1"/>
      <c r="G190" s="1"/>
      <c r="H190" s="1"/>
      <c r="I190" s="1"/>
      <c r="J190" s="1">
        <f t="shared" si="2"/>
        <v>0</v>
      </c>
      <c r="K190" s="1"/>
    </row>
    <row r="191" spans="1:11" ht="21.75" customHeight="1" x14ac:dyDescent="0.3">
      <c r="A191" s="1">
        <v>189</v>
      </c>
      <c r="B191" s="10">
        <v>46212</v>
      </c>
      <c r="C191" s="1" t="s">
        <v>134</v>
      </c>
      <c r="D191" s="1" t="s">
        <v>133</v>
      </c>
      <c r="E191" s="1">
        <v>3500</v>
      </c>
      <c r="F191" s="1"/>
      <c r="G191" s="1"/>
      <c r="H191" s="1"/>
      <c r="I191" s="1"/>
      <c r="J191" s="1">
        <f t="shared" si="2"/>
        <v>0</v>
      </c>
      <c r="K191" s="1"/>
    </row>
    <row r="192" spans="1:11" ht="21.75" customHeight="1" x14ac:dyDescent="0.3">
      <c r="A192" s="1">
        <v>190</v>
      </c>
      <c r="B192" s="10">
        <v>46213</v>
      </c>
      <c r="C192" s="1" t="s">
        <v>134</v>
      </c>
      <c r="D192" s="1" t="s">
        <v>133</v>
      </c>
      <c r="E192" s="1">
        <v>3500</v>
      </c>
      <c r="F192" s="1"/>
      <c r="G192" s="1"/>
      <c r="H192" s="1"/>
      <c r="I192" s="1"/>
      <c r="J192" s="1">
        <f t="shared" si="2"/>
        <v>0</v>
      </c>
      <c r="K192" s="1"/>
    </row>
    <row r="193" spans="1:11" ht="21.75" customHeight="1" x14ac:dyDescent="0.3">
      <c r="A193" s="1">
        <v>191</v>
      </c>
      <c r="B193" s="10">
        <v>46214</v>
      </c>
      <c r="C193" s="1" t="s">
        <v>134</v>
      </c>
      <c r="D193" s="1" t="s">
        <v>133</v>
      </c>
      <c r="E193" s="1">
        <v>3500</v>
      </c>
      <c r="F193" s="1"/>
      <c r="G193" s="1"/>
      <c r="H193" s="1"/>
      <c r="I193" s="1"/>
      <c r="J193" s="1">
        <f t="shared" si="2"/>
        <v>0</v>
      </c>
      <c r="K193" s="1"/>
    </row>
    <row r="194" spans="1:11" ht="21.75" customHeight="1" x14ac:dyDescent="0.3">
      <c r="A194" s="1">
        <v>192</v>
      </c>
      <c r="B194" s="10">
        <v>46215</v>
      </c>
      <c r="C194" s="1" t="s">
        <v>134</v>
      </c>
      <c r="D194" s="1" t="s">
        <v>133</v>
      </c>
      <c r="E194" s="1">
        <v>3500</v>
      </c>
      <c r="F194" s="1"/>
      <c r="G194" s="1"/>
      <c r="H194" s="1"/>
      <c r="I194" s="1"/>
      <c r="J194" s="1">
        <f t="shared" si="2"/>
        <v>0</v>
      </c>
      <c r="K194" s="1"/>
    </row>
    <row r="195" spans="1:11" ht="21.75" customHeight="1" x14ac:dyDescent="0.3">
      <c r="A195" s="1">
        <v>193</v>
      </c>
      <c r="B195" s="10">
        <v>46216</v>
      </c>
      <c r="C195" s="1" t="s">
        <v>134</v>
      </c>
      <c r="D195" s="1" t="s">
        <v>133</v>
      </c>
      <c r="E195" s="1">
        <v>3500</v>
      </c>
      <c r="F195" s="1"/>
      <c r="G195" s="1"/>
      <c r="H195" s="1"/>
      <c r="I195" s="1"/>
      <c r="J195" s="1">
        <f t="shared" si="2"/>
        <v>0</v>
      </c>
      <c r="K195" s="1"/>
    </row>
    <row r="196" spans="1:11" ht="21.75" customHeight="1" x14ac:dyDescent="0.3">
      <c r="A196" s="1">
        <v>194</v>
      </c>
      <c r="B196" s="10">
        <v>46217</v>
      </c>
      <c r="C196" s="1" t="s">
        <v>134</v>
      </c>
      <c r="D196" s="1" t="s">
        <v>133</v>
      </c>
      <c r="E196" s="1">
        <v>3500</v>
      </c>
      <c r="F196" s="1"/>
      <c r="G196" s="1"/>
      <c r="H196" s="1"/>
      <c r="I196" s="1"/>
      <c r="J196" s="1">
        <f t="shared" ref="J196:J259" si="3">E196*F196-G196-H196+I196</f>
        <v>0</v>
      </c>
      <c r="K196" s="1"/>
    </row>
    <row r="197" spans="1:11" ht="21.75" customHeight="1" x14ac:dyDescent="0.3">
      <c r="A197" s="1">
        <v>195</v>
      </c>
      <c r="B197" s="10">
        <v>46218</v>
      </c>
      <c r="C197" s="1" t="s">
        <v>134</v>
      </c>
      <c r="D197" s="1" t="s">
        <v>133</v>
      </c>
      <c r="E197" s="1">
        <v>3500</v>
      </c>
      <c r="F197" s="1"/>
      <c r="G197" s="1"/>
      <c r="H197" s="1"/>
      <c r="I197" s="1"/>
      <c r="J197" s="1">
        <f t="shared" si="3"/>
        <v>0</v>
      </c>
      <c r="K197" s="1"/>
    </row>
    <row r="198" spans="1:11" ht="21.75" customHeight="1" x14ac:dyDescent="0.3">
      <c r="A198" s="1">
        <v>196</v>
      </c>
      <c r="B198" s="10">
        <v>46219</v>
      </c>
      <c r="C198" s="1" t="s">
        <v>134</v>
      </c>
      <c r="D198" s="1" t="s">
        <v>133</v>
      </c>
      <c r="E198" s="1">
        <v>3500</v>
      </c>
      <c r="F198" s="1"/>
      <c r="G198" s="1"/>
      <c r="H198" s="1"/>
      <c r="I198" s="1"/>
      <c r="J198" s="1">
        <f t="shared" si="3"/>
        <v>0</v>
      </c>
      <c r="K198" s="1"/>
    </row>
    <row r="199" spans="1:11" ht="21.75" customHeight="1" x14ac:dyDescent="0.3">
      <c r="A199" s="1">
        <v>197</v>
      </c>
      <c r="B199" s="10">
        <v>46220</v>
      </c>
      <c r="C199" s="1" t="s">
        <v>134</v>
      </c>
      <c r="D199" s="1" t="s">
        <v>133</v>
      </c>
      <c r="E199" s="1">
        <v>3500</v>
      </c>
      <c r="F199" s="1"/>
      <c r="G199" s="1"/>
      <c r="H199" s="1"/>
      <c r="I199" s="1"/>
      <c r="J199" s="1">
        <f t="shared" si="3"/>
        <v>0</v>
      </c>
      <c r="K199" s="1"/>
    </row>
    <row r="200" spans="1:11" ht="21.75" customHeight="1" x14ac:dyDescent="0.3">
      <c r="A200" s="1">
        <v>198</v>
      </c>
      <c r="B200" s="10">
        <v>46221</v>
      </c>
      <c r="C200" s="1" t="s">
        <v>134</v>
      </c>
      <c r="D200" s="1" t="s">
        <v>133</v>
      </c>
      <c r="E200" s="1">
        <v>3500</v>
      </c>
      <c r="F200" s="1"/>
      <c r="G200" s="1"/>
      <c r="H200" s="1"/>
      <c r="I200" s="1"/>
      <c r="J200" s="1">
        <f t="shared" si="3"/>
        <v>0</v>
      </c>
      <c r="K200" s="1"/>
    </row>
    <row r="201" spans="1:11" ht="21.75" customHeight="1" x14ac:dyDescent="0.3">
      <c r="A201" s="1">
        <v>199</v>
      </c>
      <c r="B201" s="10">
        <v>46222</v>
      </c>
      <c r="C201" s="1" t="s">
        <v>134</v>
      </c>
      <c r="D201" s="1" t="s">
        <v>133</v>
      </c>
      <c r="E201" s="1">
        <v>3500</v>
      </c>
      <c r="F201" s="1"/>
      <c r="G201" s="1"/>
      <c r="H201" s="1"/>
      <c r="I201" s="1"/>
      <c r="J201" s="1">
        <f t="shared" si="3"/>
        <v>0</v>
      </c>
      <c r="K201" s="1"/>
    </row>
    <row r="202" spans="1:11" ht="21.75" customHeight="1" x14ac:dyDescent="0.3">
      <c r="A202" s="1">
        <v>200</v>
      </c>
      <c r="B202" s="10">
        <v>46223</v>
      </c>
      <c r="C202" s="1" t="s">
        <v>134</v>
      </c>
      <c r="D202" s="1" t="s">
        <v>133</v>
      </c>
      <c r="E202" s="1">
        <v>3500</v>
      </c>
      <c r="F202" s="1"/>
      <c r="G202" s="1"/>
      <c r="H202" s="1"/>
      <c r="I202" s="1"/>
      <c r="J202" s="1">
        <f t="shared" si="3"/>
        <v>0</v>
      </c>
      <c r="K202" s="1"/>
    </row>
    <row r="203" spans="1:11" ht="21.75" customHeight="1" x14ac:dyDescent="0.3">
      <c r="A203" s="1">
        <v>201</v>
      </c>
      <c r="B203" s="10">
        <v>46224</v>
      </c>
      <c r="C203" s="1" t="s">
        <v>134</v>
      </c>
      <c r="D203" s="1" t="s">
        <v>133</v>
      </c>
      <c r="E203" s="1">
        <v>3500</v>
      </c>
      <c r="F203" s="1"/>
      <c r="G203" s="1"/>
      <c r="H203" s="1"/>
      <c r="I203" s="1"/>
      <c r="J203" s="1">
        <f t="shared" si="3"/>
        <v>0</v>
      </c>
      <c r="K203" s="1"/>
    </row>
    <row r="204" spans="1:11" ht="21.75" customHeight="1" x14ac:dyDescent="0.3">
      <c r="A204" s="1">
        <v>202</v>
      </c>
      <c r="B204" s="10">
        <v>46225</v>
      </c>
      <c r="C204" s="1" t="s">
        <v>134</v>
      </c>
      <c r="D204" s="1" t="s">
        <v>133</v>
      </c>
      <c r="E204" s="1">
        <v>3500</v>
      </c>
      <c r="F204" s="1"/>
      <c r="G204" s="1"/>
      <c r="H204" s="1"/>
      <c r="I204" s="1"/>
      <c r="J204" s="1">
        <f t="shared" si="3"/>
        <v>0</v>
      </c>
      <c r="K204" s="1"/>
    </row>
    <row r="205" spans="1:11" ht="21.75" customHeight="1" x14ac:dyDescent="0.3">
      <c r="A205" s="1">
        <v>203</v>
      </c>
      <c r="B205" s="10">
        <v>46226</v>
      </c>
      <c r="C205" s="1" t="s">
        <v>134</v>
      </c>
      <c r="D205" s="1" t="s">
        <v>133</v>
      </c>
      <c r="E205" s="1">
        <v>3500</v>
      </c>
      <c r="F205" s="1"/>
      <c r="G205" s="1"/>
      <c r="H205" s="1"/>
      <c r="I205" s="1"/>
      <c r="J205" s="1">
        <f t="shared" si="3"/>
        <v>0</v>
      </c>
      <c r="K205" s="1"/>
    </row>
    <row r="206" spans="1:11" ht="21.75" customHeight="1" x14ac:dyDescent="0.3">
      <c r="A206" s="1">
        <v>204</v>
      </c>
      <c r="B206" s="10">
        <v>46227</v>
      </c>
      <c r="C206" s="1" t="s">
        <v>134</v>
      </c>
      <c r="D206" s="1" t="s">
        <v>133</v>
      </c>
      <c r="E206" s="1">
        <v>3500</v>
      </c>
      <c r="F206" s="1"/>
      <c r="G206" s="1"/>
      <c r="H206" s="1"/>
      <c r="I206" s="1"/>
      <c r="J206" s="1">
        <f t="shared" si="3"/>
        <v>0</v>
      </c>
      <c r="K206" s="1"/>
    </row>
    <row r="207" spans="1:11" ht="21.75" customHeight="1" x14ac:dyDescent="0.3">
      <c r="A207" s="1">
        <v>205</v>
      </c>
      <c r="B207" s="10">
        <v>46228</v>
      </c>
      <c r="C207" s="1" t="s">
        <v>134</v>
      </c>
      <c r="D207" s="1" t="s">
        <v>133</v>
      </c>
      <c r="E207" s="1">
        <v>3500</v>
      </c>
      <c r="F207" s="1"/>
      <c r="G207" s="1"/>
      <c r="H207" s="1"/>
      <c r="I207" s="1"/>
      <c r="J207" s="1">
        <f t="shared" si="3"/>
        <v>0</v>
      </c>
      <c r="K207" s="1"/>
    </row>
    <row r="208" spans="1:11" ht="21.75" customHeight="1" x14ac:dyDescent="0.3">
      <c r="A208" s="1">
        <v>206</v>
      </c>
      <c r="B208" s="10">
        <v>46229</v>
      </c>
      <c r="C208" s="1" t="s">
        <v>134</v>
      </c>
      <c r="D208" s="1" t="s">
        <v>133</v>
      </c>
      <c r="E208" s="1">
        <v>3500</v>
      </c>
      <c r="F208" s="1"/>
      <c r="G208" s="1"/>
      <c r="H208" s="1"/>
      <c r="I208" s="1"/>
      <c r="J208" s="1">
        <f t="shared" si="3"/>
        <v>0</v>
      </c>
      <c r="K208" s="1"/>
    </row>
    <row r="209" spans="1:11" ht="21.75" customHeight="1" x14ac:dyDescent="0.3">
      <c r="A209" s="1">
        <v>207</v>
      </c>
      <c r="B209" s="10">
        <v>46230</v>
      </c>
      <c r="C209" s="1" t="s">
        <v>134</v>
      </c>
      <c r="D209" s="1" t="s">
        <v>133</v>
      </c>
      <c r="E209" s="1">
        <v>3500</v>
      </c>
      <c r="F209" s="1"/>
      <c r="G209" s="1"/>
      <c r="H209" s="1"/>
      <c r="I209" s="1"/>
      <c r="J209" s="1">
        <f t="shared" si="3"/>
        <v>0</v>
      </c>
      <c r="K209" s="1"/>
    </row>
    <row r="210" spans="1:11" ht="21.75" customHeight="1" x14ac:dyDescent="0.3">
      <c r="A210" s="1">
        <v>208</v>
      </c>
      <c r="B210" s="10">
        <v>46231</v>
      </c>
      <c r="C210" s="1" t="s">
        <v>134</v>
      </c>
      <c r="D210" s="1" t="s">
        <v>133</v>
      </c>
      <c r="E210" s="1">
        <v>3500</v>
      </c>
      <c r="F210" s="1"/>
      <c r="G210" s="1"/>
      <c r="H210" s="1"/>
      <c r="I210" s="1"/>
      <c r="J210" s="1">
        <f t="shared" si="3"/>
        <v>0</v>
      </c>
      <c r="K210" s="1"/>
    </row>
    <row r="211" spans="1:11" ht="21.75" customHeight="1" x14ac:dyDescent="0.3">
      <c r="A211" s="1">
        <v>209</v>
      </c>
      <c r="B211" s="10">
        <v>46232</v>
      </c>
      <c r="C211" s="1" t="s">
        <v>134</v>
      </c>
      <c r="D211" s="1" t="s">
        <v>133</v>
      </c>
      <c r="E211" s="1">
        <v>3500</v>
      </c>
      <c r="F211" s="1"/>
      <c r="G211" s="1"/>
      <c r="H211" s="1"/>
      <c r="I211" s="1"/>
      <c r="J211" s="1">
        <f t="shared" si="3"/>
        <v>0</v>
      </c>
      <c r="K211" s="1"/>
    </row>
    <row r="212" spans="1:11" ht="21.75" customHeight="1" x14ac:dyDescent="0.3">
      <c r="A212" s="1">
        <v>210</v>
      </c>
      <c r="B212" s="10">
        <v>46233</v>
      </c>
      <c r="C212" s="1" t="s">
        <v>134</v>
      </c>
      <c r="D212" s="1" t="s">
        <v>133</v>
      </c>
      <c r="E212" s="1">
        <v>3500</v>
      </c>
      <c r="F212" s="1"/>
      <c r="G212" s="1"/>
      <c r="H212" s="1"/>
      <c r="I212" s="1"/>
      <c r="J212" s="1">
        <f t="shared" si="3"/>
        <v>0</v>
      </c>
      <c r="K212" s="1"/>
    </row>
    <row r="213" spans="1:11" ht="21.75" customHeight="1" x14ac:dyDescent="0.3">
      <c r="A213" s="1">
        <v>211</v>
      </c>
      <c r="B213" s="10">
        <v>46234</v>
      </c>
      <c r="C213" s="1" t="s">
        <v>134</v>
      </c>
      <c r="D213" s="1" t="s">
        <v>133</v>
      </c>
      <c r="E213" s="1">
        <v>3500</v>
      </c>
      <c r="F213" s="1"/>
      <c r="G213" s="1"/>
      <c r="H213" s="1"/>
      <c r="I213" s="1"/>
      <c r="J213" s="1">
        <f t="shared" si="3"/>
        <v>0</v>
      </c>
      <c r="K213" s="1"/>
    </row>
    <row r="214" spans="1:11" ht="21.75" customHeight="1" x14ac:dyDescent="0.3">
      <c r="A214" s="1">
        <v>212</v>
      </c>
      <c r="B214" s="10">
        <v>46235</v>
      </c>
      <c r="C214" s="1" t="s">
        <v>134</v>
      </c>
      <c r="D214" s="1" t="s">
        <v>133</v>
      </c>
      <c r="E214" s="1">
        <v>3500</v>
      </c>
      <c r="F214" s="1"/>
      <c r="G214" s="1"/>
      <c r="H214" s="1"/>
      <c r="I214" s="1"/>
      <c r="J214" s="1">
        <f t="shared" si="3"/>
        <v>0</v>
      </c>
      <c r="K214" s="1"/>
    </row>
    <row r="215" spans="1:11" ht="21.75" customHeight="1" x14ac:dyDescent="0.3">
      <c r="A215" s="1">
        <v>213</v>
      </c>
      <c r="B215" s="10">
        <v>46236</v>
      </c>
      <c r="C215" s="1" t="s">
        <v>134</v>
      </c>
      <c r="D215" s="1" t="s">
        <v>133</v>
      </c>
      <c r="E215" s="1">
        <v>3500</v>
      </c>
      <c r="F215" s="1"/>
      <c r="G215" s="1"/>
      <c r="H215" s="1"/>
      <c r="I215" s="1"/>
      <c r="J215" s="1">
        <f t="shared" si="3"/>
        <v>0</v>
      </c>
      <c r="K215" s="1"/>
    </row>
    <row r="216" spans="1:11" ht="21.75" customHeight="1" x14ac:dyDescent="0.3">
      <c r="A216" s="1">
        <v>214</v>
      </c>
      <c r="B216" s="10">
        <v>46237</v>
      </c>
      <c r="C216" s="1" t="s">
        <v>134</v>
      </c>
      <c r="D216" s="1" t="s">
        <v>133</v>
      </c>
      <c r="E216" s="1">
        <v>3500</v>
      </c>
      <c r="F216" s="1"/>
      <c r="G216" s="1"/>
      <c r="H216" s="1"/>
      <c r="I216" s="1"/>
      <c r="J216" s="1">
        <f t="shared" si="3"/>
        <v>0</v>
      </c>
      <c r="K216" s="1"/>
    </row>
    <row r="217" spans="1:11" ht="21.75" customHeight="1" x14ac:dyDescent="0.3">
      <c r="A217" s="1">
        <v>215</v>
      </c>
      <c r="B217" s="10">
        <v>46238</v>
      </c>
      <c r="C217" s="1" t="s">
        <v>134</v>
      </c>
      <c r="D217" s="1" t="s">
        <v>133</v>
      </c>
      <c r="E217" s="1">
        <v>3500</v>
      </c>
      <c r="F217" s="1"/>
      <c r="G217" s="1"/>
      <c r="H217" s="1"/>
      <c r="I217" s="1"/>
      <c r="J217" s="1">
        <f t="shared" si="3"/>
        <v>0</v>
      </c>
      <c r="K217" s="1"/>
    </row>
    <row r="218" spans="1:11" ht="21.75" customHeight="1" x14ac:dyDescent="0.3">
      <c r="A218" s="1">
        <v>216</v>
      </c>
      <c r="B218" s="10">
        <v>46239</v>
      </c>
      <c r="C218" s="1" t="s">
        <v>134</v>
      </c>
      <c r="D218" s="1" t="s">
        <v>133</v>
      </c>
      <c r="E218" s="1">
        <v>3500</v>
      </c>
      <c r="F218" s="1"/>
      <c r="G218" s="1"/>
      <c r="H218" s="1"/>
      <c r="I218" s="1"/>
      <c r="J218" s="1">
        <f t="shared" si="3"/>
        <v>0</v>
      </c>
      <c r="K218" s="1"/>
    </row>
    <row r="219" spans="1:11" ht="21.75" customHeight="1" x14ac:dyDescent="0.3">
      <c r="A219" s="1">
        <v>217</v>
      </c>
      <c r="B219" s="10">
        <v>46240</v>
      </c>
      <c r="C219" s="1" t="s">
        <v>134</v>
      </c>
      <c r="D219" s="1" t="s">
        <v>133</v>
      </c>
      <c r="E219" s="1">
        <v>3500</v>
      </c>
      <c r="F219" s="1"/>
      <c r="G219" s="1"/>
      <c r="H219" s="1"/>
      <c r="I219" s="1"/>
      <c r="J219" s="1">
        <f t="shared" si="3"/>
        <v>0</v>
      </c>
      <c r="K219" s="1"/>
    </row>
    <row r="220" spans="1:11" ht="21.75" customHeight="1" x14ac:dyDescent="0.3">
      <c r="A220" s="1">
        <v>218</v>
      </c>
      <c r="B220" s="10">
        <v>46241</v>
      </c>
      <c r="C220" s="1" t="s">
        <v>134</v>
      </c>
      <c r="D220" s="1" t="s">
        <v>133</v>
      </c>
      <c r="E220" s="1">
        <v>3500</v>
      </c>
      <c r="F220" s="1"/>
      <c r="G220" s="1"/>
      <c r="H220" s="1"/>
      <c r="I220" s="1"/>
      <c r="J220" s="1">
        <f t="shared" si="3"/>
        <v>0</v>
      </c>
      <c r="K220" s="1"/>
    </row>
    <row r="221" spans="1:11" ht="21.75" customHeight="1" x14ac:dyDescent="0.3">
      <c r="A221" s="1">
        <v>219</v>
      </c>
      <c r="B221" s="10">
        <v>46242</v>
      </c>
      <c r="C221" s="1" t="s">
        <v>134</v>
      </c>
      <c r="D221" s="1" t="s">
        <v>133</v>
      </c>
      <c r="E221" s="1">
        <v>3500</v>
      </c>
      <c r="F221" s="1"/>
      <c r="G221" s="1"/>
      <c r="H221" s="1"/>
      <c r="I221" s="1"/>
      <c r="J221" s="1">
        <f t="shared" si="3"/>
        <v>0</v>
      </c>
      <c r="K221" s="1"/>
    </row>
    <row r="222" spans="1:11" ht="21.75" customHeight="1" x14ac:dyDescent="0.3">
      <c r="A222" s="1">
        <v>220</v>
      </c>
      <c r="B222" s="10">
        <v>46243</v>
      </c>
      <c r="C222" s="1" t="s">
        <v>134</v>
      </c>
      <c r="D222" s="1" t="s">
        <v>133</v>
      </c>
      <c r="E222" s="1">
        <v>3500</v>
      </c>
      <c r="F222" s="1"/>
      <c r="G222" s="1"/>
      <c r="H222" s="1"/>
      <c r="I222" s="1"/>
      <c r="J222" s="1">
        <f t="shared" si="3"/>
        <v>0</v>
      </c>
      <c r="K222" s="1"/>
    </row>
    <row r="223" spans="1:11" ht="21.75" customHeight="1" x14ac:dyDescent="0.3">
      <c r="A223" s="1">
        <v>221</v>
      </c>
      <c r="B223" s="10">
        <v>46244</v>
      </c>
      <c r="C223" s="1" t="s">
        <v>134</v>
      </c>
      <c r="D223" s="1" t="s">
        <v>133</v>
      </c>
      <c r="E223" s="1">
        <v>3500</v>
      </c>
      <c r="F223" s="1"/>
      <c r="G223" s="1"/>
      <c r="H223" s="1"/>
      <c r="I223" s="1"/>
      <c r="J223" s="1">
        <f t="shared" si="3"/>
        <v>0</v>
      </c>
      <c r="K223" s="1"/>
    </row>
    <row r="224" spans="1:11" ht="21.75" customHeight="1" x14ac:dyDescent="0.3">
      <c r="A224" s="1">
        <v>222</v>
      </c>
      <c r="B224" s="10">
        <v>46245</v>
      </c>
      <c r="C224" s="1" t="s">
        <v>134</v>
      </c>
      <c r="D224" s="1" t="s">
        <v>133</v>
      </c>
      <c r="E224" s="1">
        <v>3500</v>
      </c>
      <c r="F224" s="1"/>
      <c r="G224" s="1"/>
      <c r="H224" s="1"/>
      <c r="I224" s="1"/>
      <c r="J224" s="1">
        <f t="shared" si="3"/>
        <v>0</v>
      </c>
      <c r="K224" s="1"/>
    </row>
    <row r="225" spans="1:11" ht="21.75" customHeight="1" x14ac:dyDescent="0.3">
      <c r="A225" s="1">
        <v>223</v>
      </c>
      <c r="B225" s="10">
        <v>46246</v>
      </c>
      <c r="C225" s="1" t="s">
        <v>134</v>
      </c>
      <c r="D225" s="1" t="s">
        <v>133</v>
      </c>
      <c r="E225" s="1">
        <v>3500</v>
      </c>
      <c r="F225" s="1"/>
      <c r="G225" s="1"/>
      <c r="H225" s="1"/>
      <c r="I225" s="1"/>
      <c r="J225" s="1">
        <f t="shared" si="3"/>
        <v>0</v>
      </c>
      <c r="K225" s="1"/>
    </row>
    <row r="226" spans="1:11" ht="21.75" customHeight="1" x14ac:dyDescent="0.3">
      <c r="A226" s="1">
        <v>224</v>
      </c>
      <c r="B226" s="10">
        <v>46247</v>
      </c>
      <c r="C226" s="1" t="s">
        <v>134</v>
      </c>
      <c r="D226" s="1" t="s">
        <v>133</v>
      </c>
      <c r="E226" s="1">
        <v>3500</v>
      </c>
      <c r="F226" s="1"/>
      <c r="G226" s="1"/>
      <c r="H226" s="1"/>
      <c r="I226" s="1"/>
      <c r="J226" s="1">
        <f t="shared" si="3"/>
        <v>0</v>
      </c>
      <c r="K226" s="1"/>
    </row>
    <row r="227" spans="1:11" ht="21.75" customHeight="1" x14ac:dyDescent="0.3">
      <c r="A227" s="1">
        <v>225</v>
      </c>
      <c r="B227" s="10">
        <v>46248</v>
      </c>
      <c r="C227" s="1" t="s">
        <v>134</v>
      </c>
      <c r="D227" s="1" t="s">
        <v>133</v>
      </c>
      <c r="E227" s="1">
        <v>3500</v>
      </c>
      <c r="F227" s="1"/>
      <c r="G227" s="1"/>
      <c r="H227" s="1"/>
      <c r="I227" s="1"/>
      <c r="J227" s="1">
        <f t="shared" si="3"/>
        <v>0</v>
      </c>
      <c r="K227" s="1"/>
    </row>
    <row r="228" spans="1:11" ht="21.75" customHeight="1" x14ac:dyDescent="0.3">
      <c r="A228" s="1">
        <v>226</v>
      </c>
      <c r="B228" s="10">
        <v>46249</v>
      </c>
      <c r="C228" s="1" t="s">
        <v>134</v>
      </c>
      <c r="D228" s="1" t="s">
        <v>133</v>
      </c>
      <c r="E228" s="1">
        <v>3500</v>
      </c>
      <c r="F228" s="1"/>
      <c r="G228" s="1"/>
      <c r="H228" s="1"/>
      <c r="I228" s="1"/>
      <c r="J228" s="1">
        <f t="shared" si="3"/>
        <v>0</v>
      </c>
      <c r="K228" s="1"/>
    </row>
    <row r="229" spans="1:11" ht="21.75" customHeight="1" x14ac:dyDescent="0.3">
      <c r="A229" s="1">
        <v>227</v>
      </c>
      <c r="B229" s="10">
        <v>46250</v>
      </c>
      <c r="C229" s="1" t="s">
        <v>134</v>
      </c>
      <c r="D229" s="1" t="s">
        <v>133</v>
      </c>
      <c r="E229" s="1">
        <v>3500</v>
      </c>
      <c r="F229" s="1"/>
      <c r="G229" s="1"/>
      <c r="H229" s="1"/>
      <c r="I229" s="1"/>
      <c r="J229" s="1">
        <f t="shared" si="3"/>
        <v>0</v>
      </c>
      <c r="K229" s="1"/>
    </row>
    <row r="230" spans="1:11" ht="21.75" customHeight="1" x14ac:dyDescent="0.3">
      <c r="A230" s="1">
        <v>228</v>
      </c>
      <c r="B230" s="10">
        <v>46251</v>
      </c>
      <c r="C230" s="1" t="s">
        <v>134</v>
      </c>
      <c r="D230" s="1" t="s">
        <v>133</v>
      </c>
      <c r="E230" s="1">
        <v>3500</v>
      </c>
      <c r="F230" s="1"/>
      <c r="G230" s="1"/>
      <c r="H230" s="1"/>
      <c r="I230" s="1"/>
      <c r="J230" s="1">
        <f t="shared" si="3"/>
        <v>0</v>
      </c>
      <c r="K230" s="1"/>
    </row>
    <row r="231" spans="1:11" ht="21.75" customHeight="1" x14ac:dyDescent="0.3">
      <c r="A231" s="1">
        <v>229</v>
      </c>
      <c r="B231" s="10">
        <v>46252</v>
      </c>
      <c r="C231" s="1" t="s">
        <v>134</v>
      </c>
      <c r="D231" s="1" t="s">
        <v>133</v>
      </c>
      <c r="E231" s="1">
        <v>3500</v>
      </c>
      <c r="F231" s="1"/>
      <c r="G231" s="1"/>
      <c r="H231" s="1"/>
      <c r="I231" s="1"/>
      <c r="J231" s="1">
        <f t="shared" si="3"/>
        <v>0</v>
      </c>
      <c r="K231" s="1"/>
    </row>
    <row r="232" spans="1:11" ht="21.75" customHeight="1" x14ac:dyDescent="0.3">
      <c r="A232" s="1">
        <v>230</v>
      </c>
      <c r="B232" s="10">
        <v>46253</v>
      </c>
      <c r="C232" s="1" t="s">
        <v>134</v>
      </c>
      <c r="D232" s="1" t="s">
        <v>133</v>
      </c>
      <c r="E232" s="1">
        <v>3500</v>
      </c>
      <c r="F232" s="1"/>
      <c r="G232" s="1"/>
      <c r="H232" s="1"/>
      <c r="I232" s="1"/>
      <c r="J232" s="1">
        <f t="shared" si="3"/>
        <v>0</v>
      </c>
      <c r="K232" s="1"/>
    </row>
    <row r="233" spans="1:11" ht="21.75" customHeight="1" x14ac:dyDescent="0.3">
      <c r="A233" s="1">
        <v>231</v>
      </c>
      <c r="B233" s="10">
        <v>46254</v>
      </c>
      <c r="C233" s="1" t="s">
        <v>134</v>
      </c>
      <c r="D233" s="1" t="s">
        <v>133</v>
      </c>
      <c r="E233" s="1">
        <v>3500</v>
      </c>
      <c r="F233" s="1"/>
      <c r="G233" s="1"/>
      <c r="H233" s="1"/>
      <c r="I233" s="1"/>
      <c r="J233" s="1">
        <f t="shared" si="3"/>
        <v>0</v>
      </c>
      <c r="K233" s="1"/>
    </row>
    <row r="234" spans="1:11" ht="21.75" customHeight="1" x14ac:dyDescent="0.3">
      <c r="A234" s="1">
        <v>232</v>
      </c>
      <c r="B234" s="10">
        <v>46255</v>
      </c>
      <c r="C234" s="1" t="s">
        <v>134</v>
      </c>
      <c r="D234" s="1" t="s">
        <v>133</v>
      </c>
      <c r="E234" s="1">
        <v>3500</v>
      </c>
      <c r="F234" s="1"/>
      <c r="G234" s="1"/>
      <c r="H234" s="1"/>
      <c r="I234" s="1"/>
      <c r="J234" s="1">
        <f t="shared" si="3"/>
        <v>0</v>
      </c>
      <c r="K234" s="1"/>
    </row>
    <row r="235" spans="1:11" ht="21.75" customHeight="1" x14ac:dyDescent="0.3">
      <c r="A235" s="1">
        <v>233</v>
      </c>
      <c r="B235" s="10">
        <v>46256</v>
      </c>
      <c r="C235" s="1" t="s">
        <v>134</v>
      </c>
      <c r="D235" s="1" t="s">
        <v>133</v>
      </c>
      <c r="E235" s="1">
        <v>3500</v>
      </c>
      <c r="F235" s="1"/>
      <c r="G235" s="1"/>
      <c r="H235" s="1"/>
      <c r="I235" s="1"/>
      <c r="J235" s="1">
        <f t="shared" si="3"/>
        <v>0</v>
      </c>
      <c r="K235" s="1"/>
    </row>
    <row r="236" spans="1:11" ht="21.75" customHeight="1" x14ac:dyDescent="0.3">
      <c r="A236" s="1">
        <v>234</v>
      </c>
      <c r="B236" s="10">
        <v>46257</v>
      </c>
      <c r="C236" s="1" t="s">
        <v>134</v>
      </c>
      <c r="D236" s="1" t="s">
        <v>133</v>
      </c>
      <c r="E236" s="1">
        <v>3500</v>
      </c>
      <c r="F236" s="1"/>
      <c r="G236" s="1"/>
      <c r="H236" s="1"/>
      <c r="I236" s="1"/>
      <c r="J236" s="1">
        <f t="shared" si="3"/>
        <v>0</v>
      </c>
      <c r="K236" s="1"/>
    </row>
    <row r="237" spans="1:11" ht="21.75" customHeight="1" x14ac:dyDescent="0.3">
      <c r="A237" s="1">
        <v>235</v>
      </c>
      <c r="B237" s="10">
        <v>46258</v>
      </c>
      <c r="C237" s="1" t="s">
        <v>134</v>
      </c>
      <c r="D237" s="1" t="s">
        <v>133</v>
      </c>
      <c r="E237" s="1">
        <v>3500</v>
      </c>
      <c r="F237" s="1"/>
      <c r="G237" s="1"/>
      <c r="H237" s="1"/>
      <c r="I237" s="1"/>
      <c r="J237" s="1">
        <f t="shared" si="3"/>
        <v>0</v>
      </c>
      <c r="K237" s="1"/>
    </row>
    <row r="238" spans="1:11" ht="21.75" customHeight="1" x14ac:dyDescent="0.3">
      <c r="A238" s="1">
        <v>236</v>
      </c>
      <c r="B238" s="10">
        <v>46259</v>
      </c>
      <c r="C238" s="1" t="s">
        <v>134</v>
      </c>
      <c r="D238" s="1" t="s">
        <v>133</v>
      </c>
      <c r="E238" s="1">
        <v>3500</v>
      </c>
      <c r="F238" s="1"/>
      <c r="G238" s="1"/>
      <c r="H238" s="1"/>
      <c r="I238" s="1"/>
      <c r="J238" s="1">
        <f t="shared" si="3"/>
        <v>0</v>
      </c>
      <c r="K238" s="1"/>
    </row>
    <row r="239" spans="1:11" ht="21.75" customHeight="1" x14ac:dyDescent="0.3">
      <c r="A239" s="1">
        <v>237</v>
      </c>
      <c r="B239" s="10">
        <v>46260</v>
      </c>
      <c r="C239" s="1" t="s">
        <v>134</v>
      </c>
      <c r="D239" s="1" t="s">
        <v>133</v>
      </c>
      <c r="E239" s="1">
        <v>3500</v>
      </c>
      <c r="F239" s="1"/>
      <c r="G239" s="1"/>
      <c r="H239" s="1"/>
      <c r="I239" s="1"/>
      <c r="J239" s="1">
        <f t="shared" si="3"/>
        <v>0</v>
      </c>
      <c r="K239" s="1"/>
    </row>
    <row r="240" spans="1:11" ht="21.75" customHeight="1" x14ac:dyDescent="0.3">
      <c r="A240" s="1">
        <v>238</v>
      </c>
      <c r="B240" s="10">
        <v>46261</v>
      </c>
      <c r="C240" s="1" t="s">
        <v>134</v>
      </c>
      <c r="D240" s="1" t="s">
        <v>133</v>
      </c>
      <c r="E240" s="1">
        <v>3500</v>
      </c>
      <c r="F240" s="1"/>
      <c r="G240" s="1"/>
      <c r="H240" s="1"/>
      <c r="I240" s="1"/>
      <c r="J240" s="1">
        <f t="shared" si="3"/>
        <v>0</v>
      </c>
      <c r="K240" s="1"/>
    </row>
    <row r="241" spans="1:11" ht="21.75" customHeight="1" x14ac:dyDescent="0.3">
      <c r="A241" s="1">
        <v>239</v>
      </c>
      <c r="B241" s="10">
        <v>46262</v>
      </c>
      <c r="C241" s="1" t="s">
        <v>134</v>
      </c>
      <c r="D241" s="1" t="s">
        <v>133</v>
      </c>
      <c r="E241" s="1">
        <v>3500</v>
      </c>
      <c r="F241" s="1"/>
      <c r="G241" s="1"/>
      <c r="H241" s="1"/>
      <c r="I241" s="1"/>
      <c r="J241" s="1">
        <f t="shared" si="3"/>
        <v>0</v>
      </c>
      <c r="K241" s="1"/>
    </row>
    <row r="242" spans="1:11" ht="21.75" customHeight="1" x14ac:dyDescent="0.3">
      <c r="A242" s="1">
        <v>240</v>
      </c>
      <c r="B242" s="10">
        <v>46263</v>
      </c>
      <c r="C242" s="1" t="s">
        <v>134</v>
      </c>
      <c r="D242" s="1" t="s">
        <v>133</v>
      </c>
      <c r="E242" s="1">
        <v>3500</v>
      </c>
      <c r="F242" s="1"/>
      <c r="G242" s="1"/>
      <c r="H242" s="1"/>
      <c r="I242" s="1"/>
      <c r="J242" s="1">
        <f t="shared" si="3"/>
        <v>0</v>
      </c>
      <c r="K242" s="1"/>
    </row>
    <row r="243" spans="1:11" ht="21.75" customHeight="1" x14ac:dyDescent="0.3">
      <c r="A243" s="1">
        <v>241</v>
      </c>
      <c r="B243" s="10">
        <v>46264</v>
      </c>
      <c r="C243" s="1" t="s">
        <v>134</v>
      </c>
      <c r="D243" s="1" t="s">
        <v>133</v>
      </c>
      <c r="E243" s="1">
        <v>3500</v>
      </c>
      <c r="F243" s="1"/>
      <c r="G243" s="1"/>
      <c r="H243" s="1"/>
      <c r="I243" s="1"/>
      <c r="J243" s="1">
        <f t="shared" si="3"/>
        <v>0</v>
      </c>
      <c r="K243" s="1"/>
    </row>
    <row r="244" spans="1:11" ht="21.75" customHeight="1" x14ac:dyDescent="0.3">
      <c r="A244" s="1">
        <v>242</v>
      </c>
      <c r="B244" s="10">
        <v>46265</v>
      </c>
      <c r="C244" s="1" t="s">
        <v>134</v>
      </c>
      <c r="D244" s="1" t="s">
        <v>133</v>
      </c>
      <c r="E244" s="1">
        <v>3500</v>
      </c>
      <c r="F244" s="1"/>
      <c r="G244" s="1"/>
      <c r="H244" s="1"/>
      <c r="I244" s="1"/>
      <c r="J244" s="1">
        <f t="shared" si="3"/>
        <v>0</v>
      </c>
      <c r="K244" s="1"/>
    </row>
    <row r="245" spans="1:11" ht="21.75" customHeight="1" x14ac:dyDescent="0.3">
      <c r="A245" s="1">
        <v>243</v>
      </c>
      <c r="B245" s="10">
        <v>46266</v>
      </c>
      <c r="C245" s="1" t="s">
        <v>134</v>
      </c>
      <c r="D245" s="1" t="s">
        <v>133</v>
      </c>
      <c r="E245" s="1">
        <v>3500</v>
      </c>
      <c r="F245" s="1"/>
      <c r="G245" s="1"/>
      <c r="H245" s="1"/>
      <c r="I245" s="1"/>
      <c r="J245" s="1">
        <f t="shared" si="3"/>
        <v>0</v>
      </c>
      <c r="K245" s="1"/>
    </row>
    <row r="246" spans="1:11" ht="21.75" customHeight="1" x14ac:dyDescent="0.3">
      <c r="A246" s="1">
        <v>244</v>
      </c>
      <c r="B246" s="10">
        <v>46267</v>
      </c>
      <c r="C246" s="1" t="s">
        <v>134</v>
      </c>
      <c r="D246" s="1" t="s">
        <v>133</v>
      </c>
      <c r="E246" s="1">
        <v>3500</v>
      </c>
      <c r="F246" s="1"/>
      <c r="G246" s="1"/>
      <c r="H246" s="1"/>
      <c r="I246" s="1"/>
      <c r="J246" s="1">
        <f t="shared" si="3"/>
        <v>0</v>
      </c>
      <c r="K246" s="1"/>
    </row>
    <row r="247" spans="1:11" ht="21.75" customHeight="1" x14ac:dyDescent="0.3">
      <c r="A247" s="1">
        <v>245</v>
      </c>
      <c r="B247" s="10">
        <v>46268</v>
      </c>
      <c r="C247" s="1" t="s">
        <v>134</v>
      </c>
      <c r="D247" s="1" t="s">
        <v>133</v>
      </c>
      <c r="E247" s="1">
        <v>3500</v>
      </c>
      <c r="F247" s="1"/>
      <c r="G247" s="1"/>
      <c r="H247" s="1"/>
      <c r="I247" s="1"/>
      <c r="J247" s="1">
        <f t="shared" si="3"/>
        <v>0</v>
      </c>
      <c r="K247" s="1"/>
    </row>
    <row r="248" spans="1:11" ht="21.75" customHeight="1" x14ac:dyDescent="0.3">
      <c r="A248" s="1">
        <v>246</v>
      </c>
      <c r="B248" s="10">
        <v>46269</v>
      </c>
      <c r="C248" s="1" t="s">
        <v>134</v>
      </c>
      <c r="D248" s="1" t="s">
        <v>133</v>
      </c>
      <c r="E248" s="1">
        <v>3500</v>
      </c>
      <c r="F248" s="1"/>
      <c r="G248" s="1"/>
      <c r="H248" s="1"/>
      <c r="I248" s="1"/>
      <c r="J248" s="1">
        <f t="shared" si="3"/>
        <v>0</v>
      </c>
      <c r="K248" s="1"/>
    </row>
    <row r="249" spans="1:11" ht="21.75" customHeight="1" x14ac:dyDescent="0.3">
      <c r="A249" s="1">
        <v>247</v>
      </c>
      <c r="B249" s="10">
        <v>46270</v>
      </c>
      <c r="C249" s="1" t="s">
        <v>134</v>
      </c>
      <c r="D249" s="1" t="s">
        <v>133</v>
      </c>
      <c r="E249" s="1">
        <v>3500</v>
      </c>
      <c r="F249" s="1"/>
      <c r="G249" s="1"/>
      <c r="H249" s="1"/>
      <c r="I249" s="1"/>
      <c r="J249" s="1">
        <f t="shared" si="3"/>
        <v>0</v>
      </c>
      <c r="K249" s="1"/>
    </row>
    <row r="250" spans="1:11" ht="21.75" customHeight="1" x14ac:dyDescent="0.3">
      <c r="A250" s="1">
        <v>248</v>
      </c>
      <c r="B250" s="10">
        <v>46271</v>
      </c>
      <c r="C250" s="1" t="s">
        <v>134</v>
      </c>
      <c r="D250" s="1" t="s">
        <v>133</v>
      </c>
      <c r="E250" s="1">
        <v>3500</v>
      </c>
      <c r="F250" s="1"/>
      <c r="G250" s="1"/>
      <c r="H250" s="1"/>
      <c r="I250" s="1"/>
      <c r="J250" s="1">
        <f t="shared" si="3"/>
        <v>0</v>
      </c>
      <c r="K250" s="1"/>
    </row>
    <row r="251" spans="1:11" ht="21.75" customHeight="1" x14ac:dyDescent="0.3">
      <c r="A251" s="1">
        <v>249</v>
      </c>
      <c r="B251" s="10">
        <v>46272</v>
      </c>
      <c r="C251" s="1" t="s">
        <v>134</v>
      </c>
      <c r="D251" s="1" t="s">
        <v>133</v>
      </c>
      <c r="E251" s="1">
        <v>3500</v>
      </c>
      <c r="F251" s="1"/>
      <c r="G251" s="1"/>
      <c r="H251" s="1"/>
      <c r="I251" s="1"/>
      <c r="J251" s="1">
        <f t="shared" si="3"/>
        <v>0</v>
      </c>
      <c r="K251" s="1"/>
    </row>
    <row r="252" spans="1:11" ht="21.75" customHeight="1" x14ac:dyDescent="0.3">
      <c r="A252" s="1">
        <v>250</v>
      </c>
      <c r="B252" s="10">
        <v>46273</v>
      </c>
      <c r="C252" s="1" t="s">
        <v>134</v>
      </c>
      <c r="D252" s="1" t="s">
        <v>133</v>
      </c>
      <c r="E252" s="1">
        <v>3500</v>
      </c>
      <c r="F252" s="1"/>
      <c r="G252" s="1"/>
      <c r="H252" s="1"/>
      <c r="I252" s="1"/>
      <c r="J252" s="1">
        <f t="shared" si="3"/>
        <v>0</v>
      </c>
      <c r="K252" s="1"/>
    </row>
    <row r="253" spans="1:11" ht="21.75" customHeight="1" x14ac:dyDescent="0.3">
      <c r="A253" s="1">
        <v>251</v>
      </c>
      <c r="B253" s="10">
        <v>46274</v>
      </c>
      <c r="C253" s="1" t="s">
        <v>134</v>
      </c>
      <c r="D253" s="1" t="s">
        <v>133</v>
      </c>
      <c r="E253" s="1">
        <v>3500</v>
      </c>
      <c r="F253" s="1"/>
      <c r="G253" s="1"/>
      <c r="H253" s="1"/>
      <c r="I253" s="1"/>
      <c r="J253" s="1">
        <f t="shared" si="3"/>
        <v>0</v>
      </c>
      <c r="K253" s="1"/>
    </row>
    <row r="254" spans="1:11" ht="21.75" customHeight="1" x14ac:dyDescent="0.3">
      <c r="A254" s="1">
        <v>252</v>
      </c>
      <c r="B254" s="10">
        <v>46275</v>
      </c>
      <c r="C254" s="1" t="s">
        <v>134</v>
      </c>
      <c r="D254" s="1" t="s">
        <v>133</v>
      </c>
      <c r="E254" s="1">
        <v>3500</v>
      </c>
      <c r="F254" s="1"/>
      <c r="G254" s="1"/>
      <c r="H254" s="1"/>
      <c r="I254" s="1"/>
      <c r="J254" s="1">
        <f t="shared" si="3"/>
        <v>0</v>
      </c>
      <c r="K254" s="1"/>
    </row>
    <row r="255" spans="1:11" ht="21.75" customHeight="1" x14ac:dyDescent="0.3">
      <c r="A255" s="1">
        <v>253</v>
      </c>
      <c r="B255" s="10">
        <v>46276</v>
      </c>
      <c r="C255" s="1" t="s">
        <v>134</v>
      </c>
      <c r="D255" s="1" t="s">
        <v>133</v>
      </c>
      <c r="E255" s="1">
        <v>3500</v>
      </c>
      <c r="F255" s="1"/>
      <c r="G255" s="1"/>
      <c r="H255" s="1"/>
      <c r="I255" s="1"/>
      <c r="J255" s="1">
        <f t="shared" si="3"/>
        <v>0</v>
      </c>
      <c r="K255" s="1"/>
    </row>
    <row r="256" spans="1:11" ht="21.75" customHeight="1" x14ac:dyDescent="0.3">
      <c r="A256" s="1">
        <v>254</v>
      </c>
      <c r="B256" s="10">
        <v>46277</v>
      </c>
      <c r="C256" s="1" t="s">
        <v>134</v>
      </c>
      <c r="D256" s="1" t="s">
        <v>133</v>
      </c>
      <c r="E256" s="1">
        <v>3500</v>
      </c>
      <c r="F256" s="1"/>
      <c r="G256" s="1"/>
      <c r="H256" s="1"/>
      <c r="I256" s="1"/>
      <c r="J256" s="1">
        <f t="shared" si="3"/>
        <v>0</v>
      </c>
      <c r="K256" s="1"/>
    </row>
    <row r="257" spans="1:11" ht="21.75" customHeight="1" x14ac:dyDescent="0.3">
      <c r="A257" s="1">
        <v>255</v>
      </c>
      <c r="B257" s="10">
        <v>46278</v>
      </c>
      <c r="C257" s="1" t="s">
        <v>134</v>
      </c>
      <c r="D257" s="1" t="s">
        <v>133</v>
      </c>
      <c r="E257" s="1">
        <v>3500</v>
      </c>
      <c r="F257" s="1"/>
      <c r="G257" s="1"/>
      <c r="H257" s="1"/>
      <c r="I257" s="1"/>
      <c r="J257" s="1">
        <f t="shared" si="3"/>
        <v>0</v>
      </c>
      <c r="K257" s="1"/>
    </row>
    <row r="258" spans="1:11" ht="21.75" customHeight="1" x14ac:dyDescent="0.3">
      <c r="A258" s="1">
        <v>256</v>
      </c>
      <c r="B258" s="10">
        <v>46279</v>
      </c>
      <c r="C258" s="1" t="s">
        <v>134</v>
      </c>
      <c r="D258" s="1" t="s">
        <v>133</v>
      </c>
      <c r="E258" s="1">
        <v>3500</v>
      </c>
      <c r="F258" s="1"/>
      <c r="G258" s="1"/>
      <c r="H258" s="1"/>
      <c r="I258" s="1"/>
      <c r="J258" s="1">
        <f t="shared" si="3"/>
        <v>0</v>
      </c>
      <c r="K258" s="1"/>
    </row>
    <row r="259" spans="1:11" ht="21.75" customHeight="1" x14ac:dyDescent="0.3">
      <c r="A259" s="1">
        <v>257</v>
      </c>
      <c r="B259" s="10">
        <v>46280</v>
      </c>
      <c r="C259" s="1" t="s">
        <v>134</v>
      </c>
      <c r="D259" s="1" t="s">
        <v>133</v>
      </c>
      <c r="E259" s="1">
        <v>3500</v>
      </c>
      <c r="F259" s="1"/>
      <c r="G259" s="1"/>
      <c r="H259" s="1"/>
      <c r="I259" s="1"/>
      <c r="J259" s="1">
        <f t="shared" si="3"/>
        <v>0</v>
      </c>
      <c r="K259" s="1"/>
    </row>
    <row r="260" spans="1:11" ht="21.75" customHeight="1" x14ac:dyDescent="0.3">
      <c r="A260" s="1">
        <v>258</v>
      </c>
      <c r="B260" s="10">
        <v>46281</v>
      </c>
      <c r="C260" s="1" t="s">
        <v>134</v>
      </c>
      <c r="D260" s="1" t="s">
        <v>133</v>
      </c>
      <c r="E260" s="1">
        <v>3500</v>
      </c>
      <c r="F260" s="1"/>
      <c r="G260" s="1"/>
      <c r="H260" s="1"/>
      <c r="I260" s="1"/>
      <c r="J260" s="1">
        <f t="shared" ref="J260:J323" si="4">E260*F260-G260-H260+I260</f>
        <v>0</v>
      </c>
      <c r="K260" s="1"/>
    </row>
    <row r="261" spans="1:11" ht="21.75" customHeight="1" x14ac:dyDescent="0.3">
      <c r="A261" s="1">
        <v>259</v>
      </c>
      <c r="B261" s="10">
        <v>46282</v>
      </c>
      <c r="C261" s="1" t="s">
        <v>134</v>
      </c>
      <c r="D261" s="1" t="s">
        <v>133</v>
      </c>
      <c r="E261" s="1">
        <v>3500</v>
      </c>
      <c r="F261" s="1"/>
      <c r="G261" s="1"/>
      <c r="H261" s="1"/>
      <c r="I261" s="1"/>
      <c r="J261" s="1">
        <f t="shared" si="4"/>
        <v>0</v>
      </c>
      <c r="K261" s="1"/>
    </row>
    <row r="262" spans="1:11" ht="21.75" customHeight="1" x14ac:dyDescent="0.3">
      <c r="A262" s="1">
        <v>260</v>
      </c>
      <c r="B262" s="10">
        <v>46283</v>
      </c>
      <c r="C262" s="1" t="s">
        <v>134</v>
      </c>
      <c r="D262" s="1" t="s">
        <v>133</v>
      </c>
      <c r="E262" s="1">
        <v>3500</v>
      </c>
      <c r="F262" s="1"/>
      <c r="G262" s="1"/>
      <c r="H262" s="1"/>
      <c r="I262" s="1"/>
      <c r="J262" s="1">
        <f t="shared" si="4"/>
        <v>0</v>
      </c>
      <c r="K262" s="1"/>
    </row>
    <row r="263" spans="1:11" ht="21.75" customHeight="1" x14ac:dyDescent="0.3">
      <c r="A263" s="1">
        <v>261</v>
      </c>
      <c r="B263" s="10">
        <v>46284</v>
      </c>
      <c r="C263" s="1" t="s">
        <v>134</v>
      </c>
      <c r="D263" s="1" t="s">
        <v>133</v>
      </c>
      <c r="E263" s="1">
        <v>3500</v>
      </c>
      <c r="F263" s="1"/>
      <c r="G263" s="1"/>
      <c r="H263" s="1"/>
      <c r="I263" s="1"/>
      <c r="J263" s="1">
        <f t="shared" si="4"/>
        <v>0</v>
      </c>
      <c r="K263" s="1"/>
    </row>
    <row r="264" spans="1:11" ht="21.75" customHeight="1" x14ac:dyDescent="0.3">
      <c r="A264" s="1">
        <v>262</v>
      </c>
      <c r="B264" s="10">
        <v>46285</v>
      </c>
      <c r="C264" s="1" t="s">
        <v>134</v>
      </c>
      <c r="D264" s="1" t="s">
        <v>133</v>
      </c>
      <c r="E264" s="1">
        <v>3500</v>
      </c>
      <c r="F264" s="1"/>
      <c r="G264" s="1"/>
      <c r="H264" s="1"/>
      <c r="I264" s="1"/>
      <c r="J264" s="1">
        <f t="shared" si="4"/>
        <v>0</v>
      </c>
      <c r="K264" s="1"/>
    </row>
    <row r="265" spans="1:11" ht="21.75" customHeight="1" x14ac:dyDescent="0.3">
      <c r="A265" s="1">
        <v>263</v>
      </c>
      <c r="B265" s="10">
        <v>46286</v>
      </c>
      <c r="C265" s="1" t="s">
        <v>134</v>
      </c>
      <c r="D265" s="1" t="s">
        <v>133</v>
      </c>
      <c r="E265" s="1">
        <v>3500</v>
      </c>
      <c r="F265" s="1"/>
      <c r="G265" s="1"/>
      <c r="H265" s="1"/>
      <c r="I265" s="1"/>
      <c r="J265" s="1">
        <f t="shared" si="4"/>
        <v>0</v>
      </c>
      <c r="K265" s="1"/>
    </row>
    <row r="266" spans="1:11" ht="21.75" customHeight="1" x14ac:dyDescent="0.3">
      <c r="A266" s="1">
        <v>264</v>
      </c>
      <c r="B266" s="10">
        <v>46287</v>
      </c>
      <c r="C266" s="1" t="s">
        <v>134</v>
      </c>
      <c r="D266" s="1" t="s">
        <v>133</v>
      </c>
      <c r="E266" s="1">
        <v>3500</v>
      </c>
      <c r="F266" s="1"/>
      <c r="G266" s="1"/>
      <c r="H266" s="1"/>
      <c r="I266" s="1"/>
      <c r="J266" s="1">
        <f t="shared" si="4"/>
        <v>0</v>
      </c>
      <c r="K266" s="1"/>
    </row>
    <row r="267" spans="1:11" ht="21.75" customHeight="1" x14ac:dyDescent="0.3">
      <c r="A267" s="1">
        <v>265</v>
      </c>
      <c r="B267" s="10">
        <v>46288</v>
      </c>
      <c r="C267" s="1" t="s">
        <v>134</v>
      </c>
      <c r="D267" s="1" t="s">
        <v>133</v>
      </c>
      <c r="E267" s="1">
        <v>3500</v>
      </c>
      <c r="F267" s="1"/>
      <c r="G267" s="1"/>
      <c r="H267" s="1"/>
      <c r="I267" s="1"/>
      <c r="J267" s="1">
        <f t="shared" si="4"/>
        <v>0</v>
      </c>
      <c r="K267" s="1"/>
    </row>
    <row r="268" spans="1:11" ht="21.75" customHeight="1" x14ac:dyDescent="0.3">
      <c r="A268" s="1">
        <v>266</v>
      </c>
      <c r="B268" s="10">
        <v>46289</v>
      </c>
      <c r="C268" s="1" t="s">
        <v>134</v>
      </c>
      <c r="D268" s="1" t="s">
        <v>133</v>
      </c>
      <c r="E268" s="1">
        <v>3500</v>
      </c>
      <c r="F268" s="1"/>
      <c r="G268" s="1"/>
      <c r="H268" s="1"/>
      <c r="I268" s="1"/>
      <c r="J268" s="1">
        <f t="shared" si="4"/>
        <v>0</v>
      </c>
      <c r="K268" s="1"/>
    </row>
    <row r="269" spans="1:11" ht="21.75" customHeight="1" x14ac:dyDescent="0.3">
      <c r="A269" s="1">
        <v>267</v>
      </c>
      <c r="B269" s="10">
        <v>46290</v>
      </c>
      <c r="C269" s="1" t="s">
        <v>134</v>
      </c>
      <c r="D269" s="1" t="s">
        <v>133</v>
      </c>
      <c r="E269" s="1">
        <v>3500</v>
      </c>
      <c r="F269" s="1"/>
      <c r="G269" s="1"/>
      <c r="H269" s="1"/>
      <c r="I269" s="1"/>
      <c r="J269" s="1">
        <f t="shared" si="4"/>
        <v>0</v>
      </c>
      <c r="K269" s="1"/>
    </row>
    <row r="270" spans="1:11" ht="21.75" customHeight="1" x14ac:dyDescent="0.3">
      <c r="A270" s="1">
        <v>268</v>
      </c>
      <c r="B270" s="10">
        <v>46291</v>
      </c>
      <c r="C270" s="1" t="s">
        <v>134</v>
      </c>
      <c r="D270" s="1" t="s">
        <v>133</v>
      </c>
      <c r="E270" s="1">
        <v>3500</v>
      </c>
      <c r="F270" s="1"/>
      <c r="G270" s="1"/>
      <c r="H270" s="1"/>
      <c r="I270" s="1"/>
      <c r="J270" s="1">
        <f t="shared" si="4"/>
        <v>0</v>
      </c>
      <c r="K270" s="1"/>
    </row>
    <row r="271" spans="1:11" ht="21.75" customHeight="1" x14ac:dyDescent="0.3">
      <c r="A271" s="1">
        <v>269</v>
      </c>
      <c r="B271" s="10">
        <v>46292</v>
      </c>
      <c r="C271" s="1" t="s">
        <v>134</v>
      </c>
      <c r="D271" s="1" t="s">
        <v>133</v>
      </c>
      <c r="E271" s="1">
        <v>3500</v>
      </c>
      <c r="F271" s="1"/>
      <c r="G271" s="1"/>
      <c r="H271" s="1"/>
      <c r="I271" s="1"/>
      <c r="J271" s="1">
        <f t="shared" si="4"/>
        <v>0</v>
      </c>
      <c r="K271" s="1"/>
    </row>
    <row r="272" spans="1:11" ht="21.75" customHeight="1" x14ac:dyDescent="0.3">
      <c r="A272" s="1">
        <v>270</v>
      </c>
      <c r="B272" s="10">
        <v>46293</v>
      </c>
      <c r="C272" s="1" t="s">
        <v>134</v>
      </c>
      <c r="D272" s="1" t="s">
        <v>133</v>
      </c>
      <c r="E272" s="1">
        <v>3500</v>
      </c>
      <c r="F272" s="1"/>
      <c r="G272" s="1"/>
      <c r="H272" s="1"/>
      <c r="I272" s="1"/>
      <c r="J272" s="1">
        <f t="shared" si="4"/>
        <v>0</v>
      </c>
      <c r="K272" s="1"/>
    </row>
    <row r="273" spans="1:11" ht="21.75" customHeight="1" x14ac:dyDescent="0.3">
      <c r="A273" s="1">
        <v>271</v>
      </c>
      <c r="B273" s="10">
        <v>46294</v>
      </c>
      <c r="C273" s="1" t="s">
        <v>134</v>
      </c>
      <c r="D273" s="1" t="s">
        <v>133</v>
      </c>
      <c r="E273" s="1">
        <v>3500</v>
      </c>
      <c r="F273" s="1"/>
      <c r="G273" s="1"/>
      <c r="H273" s="1"/>
      <c r="I273" s="1"/>
      <c r="J273" s="1">
        <f t="shared" si="4"/>
        <v>0</v>
      </c>
      <c r="K273" s="1"/>
    </row>
    <row r="274" spans="1:11" ht="21.75" customHeight="1" x14ac:dyDescent="0.3">
      <c r="A274" s="1">
        <v>272</v>
      </c>
      <c r="B274" s="10">
        <v>46295</v>
      </c>
      <c r="C274" s="1" t="s">
        <v>134</v>
      </c>
      <c r="D274" s="1" t="s">
        <v>133</v>
      </c>
      <c r="E274" s="1">
        <v>3500</v>
      </c>
      <c r="F274" s="1"/>
      <c r="G274" s="1"/>
      <c r="H274" s="1"/>
      <c r="I274" s="1"/>
      <c r="J274" s="1">
        <f t="shared" si="4"/>
        <v>0</v>
      </c>
      <c r="K274" s="1"/>
    </row>
    <row r="275" spans="1:11" ht="21.75" customHeight="1" x14ac:dyDescent="0.3">
      <c r="A275" s="1">
        <v>273</v>
      </c>
      <c r="B275" s="10">
        <v>46296</v>
      </c>
      <c r="C275" s="1" t="s">
        <v>134</v>
      </c>
      <c r="D275" s="1" t="s">
        <v>133</v>
      </c>
      <c r="E275" s="1">
        <v>3500</v>
      </c>
      <c r="F275" s="1"/>
      <c r="G275" s="1"/>
      <c r="H275" s="1"/>
      <c r="I275" s="1"/>
      <c r="J275" s="1">
        <f t="shared" si="4"/>
        <v>0</v>
      </c>
      <c r="K275" s="1"/>
    </row>
    <row r="276" spans="1:11" ht="21.75" customHeight="1" x14ac:dyDescent="0.3">
      <c r="A276" s="1">
        <v>274</v>
      </c>
      <c r="B276" s="10">
        <v>46297</v>
      </c>
      <c r="C276" s="1" t="s">
        <v>134</v>
      </c>
      <c r="D276" s="1" t="s">
        <v>133</v>
      </c>
      <c r="E276" s="1">
        <v>3500</v>
      </c>
      <c r="F276" s="1"/>
      <c r="G276" s="1"/>
      <c r="H276" s="1"/>
      <c r="I276" s="1"/>
      <c r="J276" s="1">
        <f t="shared" si="4"/>
        <v>0</v>
      </c>
      <c r="K276" s="1"/>
    </row>
    <row r="277" spans="1:11" ht="21.75" customHeight="1" x14ac:dyDescent="0.3">
      <c r="A277" s="1">
        <v>275</v>
      </c>
      <c r="B277" s="10">
        <v>46298</v>
      </c>
      <c r="C277" s="1" t="s">
        <v>134</v>
      </c>
      <c r="D277" s="1" t="s">
        <v>133</v>
      </c>
      <c r="E277" s="1">
        <v>3500</v>
      </c>
      <c r="F277" s="1"/>
      <c r="G277" s="1"/>
      <c r="H277" s="1"/>
      <c r="I277" s="1"/>
      <c r="J277" s="1">
        <f t="shared" si="4"/>
        <v>0</v>
      </c>
      <c r="K277" s="1"/>
    </row>
    <row r="278" spans="1:11" ht="21.75" customHeight="1" x14ac:dyDescent="0.3">
      <c r="A278" s="1">
        <v>276</v>
      </c>
      <c r="B278" s="10">
        <v>46299</v>
      </c>
      <c r="C278" s="1" t="s">
        <v>134</v>
      </c>
      <c r="D278" s="1" t="s">
        <v>133</v>
      </c>
      <c r="E278" s="1">
        <v>3500</v>
      </c>
      <c r="F278" s="1"/>
      <c r="G278" s="1"/>
      <c r="H278" s="1"/>
      <c r="I278" s="1"/>
      <c r="J278" s="1">
        <f t="shared" si="4"/>
        <v>0</v>
      </c>
      <c r="K278" s="1"/>
    </row>
    <row r="279" spans="1:11" ht="21.75" customHeight="1" x14ac:dyDescent="0.3">
      <c r="A279" s="1">
        <v>277</v>
      </c>
      <c r="B279" s="10">
        <v>46300</v>
      </c>
      <c r="C279" s="1" t="s">
        <v>134</v>
      </c>
      <c r="D279" s="1" t="s">
        <v>133</v>
      </c>
      <c r="E279" s="1">
        <v>3500</v>
      </c>
      <c r="F279" s="1"/>
      <c r="G279" s="1"/>
      <c r="H279" s="1"/>
      <c r="I279" s="1"/>
      <c r="J279" s="1">
        <f t="shared" si="4"/>
        <v>0</v>
      </c>
      <c r="K279" s="1"/>
    </row>
    <row r="280" spans="1:11" ht="21.75" customHeight="1" x14ac:dyDescent="0.3">
      <c r="A280" s="1">
        <v>278</v>
      </c>
      <c r="B280" s="10">
        <v>46301</v>
      </c>
      <c r="C280" s="1" t="s">
        <v>134</v>
      </c>
      <c r="D280" s="1" t="s">
        <v>133</v>
      </c>
      <c r="E280" s="1">
        <v>3500</v>
      </c>
      <c r="F280" s="1"/>
      <c r="G280" s="1"/>
      <c r="H280" s="1"/>
      <c r="I280" s="1"/>
      <c r="J280" s="1">
        <f t="shared" si="4"/>
        <v>0</v>
      </c>
      <c r="K280" s="1"/>
    </row>
    <row r="281" spans="1:11" ht="21.75" customHeight="1" x14ac:dyDescent="0.3">
      <c r="A281" s="1">
        <v>279</v>
      </c>
      <c r="B281" s="10">
        <v>46302</v>
      </c>
      <c r="C281" s="1" t="s">
        <v>134</v>
      </c>
      <c r="D281" s="1" t="s">
        <v>133</v>
      </c>
      <c r="E281" s="1">
        <v>3500</v>
      </c>
      <c r="F281" s="1"/>
      <c r="G281" s="1"/>
      <c r="H281" s="1"/>
      <c r="I281" s="1"/>
      <c r="J281" s="1">
        <f t="shared" si="4"/>
        <v>0</v>
      </c>
      <c r="K281" s="1"/>
    </row>
    <row r="282" spans="1:11" ht="21.75" customHeight="1" x14ac:dyDescent="0.3">
      <c r="A282" s="1">
        <v>280</v>
      </c>
      <c r="B282" s="10">
        <v>46303</v>
      </c>
      <c r="C282" s="1" t="s">
        <v>134</v>
      </c>
      <c r="D282" s="1" t="s">
        <v>133</v>
      </c>
      <c r="E282" s="1">
        <v>3500</v>
      </c>
      <c r="F282" s="1"/>
      <c r="G282" s="1"/>
      <c r="H282" s="1"/>
      <c r="I282" s="1"/>
      <c r="J282" s="1">
        <f t="shared" si="4"/>
        <v>0</v>
      </c>
      <c r="K282" s="1"/>
    </row>
    <row r="283" spans="1:11" ht="21.75" customHeight="1" x14ac:dyDescent="0.3">
      <c r="A283" s="1">
        <v>281</v>
      </c>
      <c r="B283" s="10">
        <v>46304</v>
      </c>
      <c r="C283" s="1" t="s">
        <v>134</v>
      </c>
      <c r="D283" s="1" t="s">
        <v>133</v>
      </c>
      <c r="E283" s="1">
        <v>3500</v>
      </c>
      <c r="F283" s="1"/>
      <c r="G283" s="1"/>
      <c r="H283" s="1"/>
      <c r="I283" s="1"/>
      <c r="J283" s="1">
        <f t="shared" si="4"/>
        <v>0</v>
      </c>
      <c r="K283" s="1"/>
    </row>
    <row r="284" spans="1:11" ht="21.75" customHeight="1" x14ac:dyDescent="0.3">
      <c r="A284" s="1">
        <v>282</v>
      </c>
      <c r="B284" s="10">
        <v>46305</v>
      </c>
      <c r="C284" s="1" t="s">
        <v>134</v>
      </c>
      <c r="D284" s="1" t="s">
        <v>133</v>
      </c>
      <c r="E284" s="1">
        <v>3500</v>
      </c>
      <c r="F284" s="1"/>
      <c r="G284" s="1"/>
      <c r="H284" s="1"/>
      <c r="I284" s="1"/>
      <c r="J284" s="1">
        <f t="shared" si="4"/>
        <v>0</v>
      </c>
      <c r="K284" s="1"/>
    </row>
    <row r="285" spans="1:11" ht="21.75" customHeight="1" x14ac:dyDescent="0.3">
      <c r="A285" s="1">
        <v>283</v>
      </c>
      <c r="B285" s="10">
        <v>46306</v>
      </c>
      <c r="C285" s="1" t="s">
        <v>134</v>
      </c>
      <c r="D285" s="1" t="s">
        <v>133</v>
      </c>
      <c r="E285" s="1">
        <v>3500</v>
      </c>
      <c r="F285" s="1"/>
      <c r="G285" s="1"/>
      <c r="H285" s="1"/>
      <c r="I285" s="1"/>
      <c r="J285" s="1">
        <f t="shared" si="4"/>
        <v>0</v>
      </c>
      <c r="K285" s="1"/>
    </row>
    <row r="286" spans="1:11" ht="21.75" customHeight="1" x14ac:dyDescent="0.3">
      <c r="A286" s="1">
        <v>284</v>
      </c>
      <c r="B286" s="10">
        <v>46307</v>
      </c>
      <c r="C286" s="1" t="s">
        <v>134</v>
      </c>
      <c r="D286" s="1" t="s">
        <v>133</v>
      </c>
      <c r="E286" s="1">
        <v>3500</v>
      </c>
      <c r="F286" s="1"/>
      <c r="G286" s="1"/>
      <c r="H286" s="1"/>
      <c r="I286" s="1"/>
      <c r="J286" s="1">
        <f t="shared" si="4"/>
        <v>0</v>
      </c>
      <c r="K286" s="1"/>
    </row>
    <row r="287" spans="1:11" ht="21.75" customHeight="1" x14ac:dyDescent="0.3">
      <c r="A287" s="1">
        <v>285</v>
      </c>
      <c r="B287" s="10">
        <v>46308</v>
      </c>
      <c r="C287" s="1" t="s">
        <v>134</v>
      </c>
      <c r="D287" s="1" t="s">
        <v>133</v>
      </c>
      <c r="E287" s="1">
        <v>3500</v>
      </c>
      <c r="F287" s="1"/>
      <c r="G287" s="1"/>
      <c r="H287" s="1"/>
      <c r="I287" s="1"/>
      <c r="J287" s="1">
        <f t="shared" si="4"/>
        <v>0</v>
      </c>
      <c r="K287" s="1"/>
    </row>
    <row r="288" spans="1:11" ht="21.75" customHeight="1" x14ac:dyDescent="0.3">
      <c r="A288" s="1">
        <v>286</v>
      </c>
      <c r="B288" s="10">
        <v>46309</v>
      </c>
      <c r="C288" s="1" t="s">
        <v>134</v>
      </c>
      <c r="D288" s="1" t="s">
        <v>133</v>
      </c>
      <c r="E288" s="1">
        <v>3500</v>
      </c>
      <c r="F288" s="1"/>
      <c r="G288" s="1"/>
      <c r="H288" s="1"/>
      <c r="I288" s="1"/>
      <c r="J288" s="1">
        <f t="shared" si="4"/>
        <v>0</v>
      </c>
      <c r="K288" s="1"/>
    </row>
    <row r="289" spans="1:11" ht="21.75" customHeight="1" x14ac:dyDescent="0.3">
      <c r="A289" s="1">
        <v>287</v>
      </c>
      <c r="B289" s="10">
        <v>46310</v>
      </c>
      <c r="C289" s="1" t="s">
        <v>134</v>
      </c>
      <c r="D289" s="1" t="s">
        <v>133</v>
      </c>
      <c r="E289" s="1">
        <v>3500</v>
      </c>
      <c r="F289" s="1"/>
      <c r="G289" s="1"/>
      <c r="H289" s="1"/>
      <c r="I289" s="1"/>
      <c r="J289" s="1">
        <f t="shared" si="4"/>
        <v>0</v>
      </c>
      <c r="K289" s="1"/>
    </row>
    <row r="290" spans="1:11" ht="21.75" customHeight="1" x14ac:dyDescent="0.3">
      <c r="A290" s="1">
        <v>288</v>
      </c>
      <c r="B290" s="10">
        <v>46311</v>
      </c>
      <c r="C290" s="1" t="s">
        <v>134</v>
      </c>
      <c r="D290" s="1" t="s">
        <v>133</v>
      </c>
      <c r="E290" s="1">
        <v>3500</v>
      </c>
      <c r="F290" s="1"/>
      <c r="G290" s="1"/>
      <c r="H290" s="1"/>
      <c r="I290" s="1"/>
      <c r="J290" s="1">
        <f t="shared" si="4"/>
        <v>0</v>
      </c>
      <c r="K290" s="1"/>
    </row>
    <row r="291" spans="1:11" ht="21.75" customHeight="1" x14ac:dyDescent="0.3">
      <c r="A291" s="1">
        <v>289</v>
      </c>
      <c r="B291" s="10">
        <v>46312</v>
      </c>
      <c r="C291" s="1" t="s">
        <v>134</v>
      </c>
      <c r="D291" s="1" t="s">
        <v>133</v>
      </c>
      <c r="E291" s="1">
        <v>3500</v>
      </c>
      <c r="F291" s="1"/>
      <c r="G291" s="1"/>
      <c r="H291" s="1"/>
      <c r="I291" s="1"/>
      <c r="J291" s="1">
        <f t="shared" si="4"/>
        <v>0</v>
      </c>
      <c r="K291" s="1"/>
    </row>
    <row r="292" spans="1:11" ht="21.75" customHeight="1" x14ac:dyDescent="0.3">
      <c r="A292" s="1">
        <v>290</v>
      </c>
      <c r="B292" s="10">
        <v>46313</v>
      </c>
      <c r="C292" s="1" t="s">
        <v>134</v>
      </c>
      <c r="D292" s="1" t="s">
        <v>133</v>
      </c>
      <c r="E292" s="1">
        <v>3500</v>
      </c>
      <c r="F292" s="1"/>
      <c r="G292" s="1"/>
      <c r="H292" s="1"/>
      <c r="I292" s="1"/>
      <c r="J292" s="1">
        <f t="shared" si="4"/>
        <v>0</v>
      </c>
      <c r="K292" s="1"/>
    </row>
    <row r="293" spans="1:11" ht="21.75" customHeight="1" x14ac:dyDescent="0.3">
      <c r="A293" s="1">
        <v>291</v>
      </c>
      <c r="B293" s="10">
        <v>46314</v>
      </c>
      <c r="C293" s="1" t="s">
        <v>134</v>
      </c>
      <c r="D293" s="1" t="s">
        <v>133</v>
      </c>
      <c r="E293" s="1">
        <v>3500</v>
      </c>
      <c r="F293" s="1"/>
      <c r="G293" s="1"/>
      <c r="H293" s="1"/>
      <c r="I293" s="1"/>
      <c r="J293" s="1">
        <f t="shared" si="4"/>
        <v>0</v>
      </c>
      <c r="K293" s="1"/>
    </row>
    <row r="294" spans="1:11" ht="21.75" customHeight="1" x14ac:dyDescent="0.3">
      <c r="A294" s="1">
        <v>292</v>
      </c>
      <c r="B294" s="10">
        <v>46315</v>
      </c>
      <c r="C294" s="1" t="s">
        <v>134</v>
      </c>
      <c r="D294" s="1" t="s">
        <v>133</v>
      </c>
      <c r="E294" s="1">
        <v>3500</v>
      </c>
      <c r="F294" s="1"/>
      <c r="G294" s="1"/>
      <c r="H294" s="1"/>
      <c r="I294" s="1"/>
      <c r="J294" s="1">
        <f t="shared" si="4"/>
        <v>0</v>
      </c>
      <c r="K294" s="1"/>
    </row>
    <row r="295" spans="1:11" ht="21.75" customHeight="1" x14ac:dyDescent="0.3">
      <c r="A295" s="1">
        <v>293</v>
      </c>
      <c r="B295" s="10">
        <v>46316</v>
      </c>
      <c r="C295" s="1" t="s">
        <v>134</v>
      </c>
      <c r="D295" s="1" t="s">
        <v>133</v>
      </c>
      <c r="E295" s="1">
        <v>3500</v>
      </c>
      <c r="F295" s="1"/>
      <c r="G295" s="1"/>
      <c r="H295" s="1"/>
      <c r="I295" s="1"/>
      <c r="J295" s="1">
        <f t="shared" si="4"/>
        <v>0</v>
      </c>
      <c r="K295" s="1"/>
    </row>
    <row r="296" spans="1:11" ht="21.75" customHeight="1" x14ac:dyDescent="0.3">
      <c r="A296" s="1">
        <v>294</v>
      </c>
      <c r="B296" s="10">
        <v>46317</v>
      </c>
      <c r="C296" s="1" t="s">
        <v>134</v>
      </c>
      <c r="D296" s="1" t="s">
        <v>133</v>
      </c>
      <c r="E296" s="1">
        <v>3500</v>
      </c>
      <c r="F296" s="1"/>
      <c r="G296" s="1"/>
      <c r="H296" s="1"/>
      <c r="I296" s="1"/>
      <c r="J296" s="1">
        <f t="shared" si="4"/>
        <v>0</v>
      </c>
      <c r="K296" s="1"/>
    </row>
    <row r="297" spans="1:11" ht="21.75" customHeight="1" x14ac:dyDescent="0.3">
      <c r="A297" s="1">
        <v>295</v>
      </c>
      <c r="B297" s="10">
        <v>46318</v>
      </c>
      <c r="C297" s="1" t="s">
        <v>134</v>
      </c>
      <c r="D297" s="1" t="s">
        <v>133</v>
      </c>
      <c r="E297" s="1">
        <v>3500</v>
      </c>
      <c r="F297" s="1"/>
      <c r="G297" s="1"/>
      <c r="H297" s="1"/>
      <c r="I297" s="1"/>
      <c r="J297" s="1">
        <f t="shared" si="4"/>
        <v>0</v>
      </c>
      <c r="K297" s="1"/>
    </row>
    <row r="298" spans="1:11" ht="21.75" customHeight="1" x14ac:dyDescent="0.3">
      <c r="A298" s="1">
        <v>296</v>
      </c>
      <c r="B298" s="10">
        <v>46319</v>
      </c>
      <c r="C298" s="1" t="s">
        <v>134</v>
      </c>
      <c r="D298" s="1" t="s">
        <v>133</v>
      </c>
      <c r="E298" s="1">
        <v>3500</v>
      </c>
      <c r="F298" s="1"/>
      <c r="G298" s="1"/>
      <c r="H298" s="1"/>
      <c r="I298" s="1"/>
      <c r="J298" s="1">
        <f t="shared" si="4"/>
        <v>0</v>
      </c>
      <c r="K298" s="1"/>
    </row>
    <row r="299" spans="1:11" ht="21.75" customHeight="1" x14ac:dyDescent="0.3">
      <c r="A299" s="1">
        <v>297</v>
      </c>
      <c r="B299" s="10">
        <v>46320</v>
      </c>
      <c r="C299" s="1" t="s">
        <v>134</v>
      </c>
      <c r="D299" s="1" t="s">
        <v>133</v>
      </c>
      <c r="E299" s="1">
        <v>3500</v>
      </c>
      <c r="F299" s="1"/>
      <c r="G299" s="1"/>
      <c r="H299" s="1"/>
      <c r="I299" s="1"/>
      <c r="J299" s="1">
        <f t="shared" si="4"/>
        <v>0</v>
      </c>
      <c r="K299" s="1"/>
    </row>
    <row r="300" spans="1:11" ht="21.75" customHeight="1" x14ac:dyDescent="0.3">
      <c r="A300" s="1">
        <v>298</v>
      </c>
      <c r="B300" s="10">
        <v>46321</v>
      </c>
      <c r="C300" s="1" t="s">
        <v>134</v>
      </c>
      <c r="D300" s="1" t="s">
        <v>133</v>
      </c>
      <c r="E300" s="1">
        <v>3500</v>
      </c>
      <c r="F300" s="1"/>
      <c r="G300" s="1"/>
      <c r="H300" s="1"/>
      <c r="I300" s="1"/>
      <c r="J300" s="1">
        <f t="shared" si="4"/>
        <v>0</v>
      </c>
      <c r="K300" s="1"/>
    </row>
    <row r="301" spans="1:11" ht="21.75" customHeight="1" x14ac:dyDescent="0.3">
      <c r="A301" s="1">
        <v>299</v>
      </c>
      <c r="B301" s="10">
        <v>46322</v>
      </c>
      <c r="C301" s="1" t="s">
        <v>134</v>
      </c>
      <c r="D301" s="1" t="s">
        <v>133</v>
      </c>
      <c r="E301" s="1">
        <v>3500</v>
      </c>
      <c r="F301" s="1"/>
      <c r="G301" s="1"/>
      <c r="H301" s="1"/>
      <c r="I301" s="1"/>
      <c r="J301" s="1">
        <f t="shared" si="4"/>
        <v>0</v>
      </c>
      <c r="K301" s="1"/>
    </row>
    <row r="302" spans="1:11" ht="21.75" customHeight="1" x14ac:dyDescent="0.3">
      <c r="A302" s="1">
        <v>300</v>
      </c>
      <c r="B302" s="10">
        <v>46323</v>
      </c>
      <c r="C302" s="1" t="s">
        <v>134</v>
      </c>
      <c r="D302" s="1" t="s">
        <v>133</v>
      </c>
      <c r="E302" s="1">
        <v>3500</v>
      </c>
      <c r="F302" s="1"/>
      <c r="G302" s="1"/>
      <c r="H302" s="1"/>
      <c r="I302" s="1"/>
      <c r="J302" s="1">
        <f t="shared" si="4"/>
        <v>0</v>
      </c>
      <c r="K302" s="1"/>
    </row>
    <row r="303" spans="1:11" ht="21.75" customHeight="1" x14ac:dyDescent="0.3">
      <c r="A303" s="1">
        <v>301</v>
      </c>
      <c r="B303" s="10">
        <v>46324</v>
      </c>
      <c r="C303" s="1" t="s">
        <v>134</v>
      </c>
      <c r="D303" s="1" t="s">
        <v>133</v>
      </c>
      <c r="E303" s="1">
        <v>3500</v>
      </c>
      <c r="F303" s="1"/>
      <c r="G303" s="1"/>
      <c r="H303" s="1"/>
      <c r="I303" s="1"/>
      <c r="J303" s="1">
        <f t="shared" si="4"/>
        <v>0</v>
      </c>
      <c r="K303" s="1"/>
    </row>
    <row r="304" spans="1:11" ht="21.75" customHeight="1" x14ac:dyDescent="0.3">
      <c r="A304" s="1">
        <v>302</v>
      </c>
      <c r="B304" s="10">
        <v>46325</v>
      </c>
      <c r="C304" s="1" t="s">
        <v>134</v>
      </c>
      <c r="D304" s="1" t="s">
        <v>133</v>
      </c>
      <c r="E304" s="1">
        <v>3500</v>
      </c>
      <c r="F304" s="1"/>
      <c r="G304" s="1"/>
      <c r="H304" s="1"/>
      <c r="I304" s="1"/>
      <c r="J304" s="1">
        <f t="shared" si="4"/>
        <v>0</v>
      </c>
      <c r="K304" s="1"/>
    </row>
    <row r="305" spans="1:11" ht="21.75" customHeight="1" x14ac:dyDescent="0.3">
      <c r="A305" s="1">
        <v>303</v>
      </c>
      <c r="B305" s="10">
        <v>46326</v>
      </c>
      <c r="C305" s="1" t="s">
        <v>134</v>
      </c>
      <c r="D305" s="1" t="s">
        <v>133</v>
      </c>
      <c r="E305" s="1">
        <v>3500</v>
      </c>
      <c r="F305" s="1"/>
      <c r="G305" s="1"/>
      <c r="H305" s="1"/>
      <c r="I305" s="1"/>
      <c r="J305" s="1">
        <f t="shared" si="4"/>
        <v>0</v>
      </c>
      <c r="K305" s="1"/>
    </row>
    <row r="306" spans="1:11" ht="21.75" customHeight="1" x14ac:dyDescent="0.3">
      <c r="A306" s="1">
        <v>304</v>
      </c>
      <c r="B306" s="10">
        <v>46327</v>
      </c>
      <c r="C306" s="1" t="s">
        <v>134</v>
      </c>
      <c r="D306" s="1" t="s">
        <v>133</v>
      </c>
      <c r="E306" s="1">
        <v>3500</v>
      </c>
      <c r="F306" s="1"/>
      <c r="G306" s="1"/>
      <c r="H306" s="1"/>
      <c r="I306" s="1"/>
      <c r="J306" s="1">
        <f t="shared" si="4"/>
        <v>0</v>
      </c>
      <c r="K306" s="1"/>
    </row>
    <row r="307" spans="1:11" ht="21.75" customHeight="1" x14ac:dyDescent="0.3">
      <c r="A307" s="1">
        <v>305</v>
      </c>
      <c r="B307" s="10">
        <v>46328</v>
      </c>
      <c r="C307" s="1" t="s">
        <v>134</v>
      </c>
      <c r="D307" s="1" t="s">
        <v>133</v>
      </c>
      <c r="E307" s="1">
        <v>3500</v>
      </c>
      <c r="F307" s="1"/>
      <c r="G307" s="1"/>
      <c r="H307" s="1"/>
      <c r="I307" s="1"/>
      <c r="J307" s="1">
        <f t="shared" si="4"/>
        <v>0</v>
      </c>
      <c r="K307" s="1"/>
    </row>
    <row r="308" spans="1:11" ht="21.75" customHeight="1" x14ac:dyDescent="0.3">
      <c r="A308" s="1">
        <v>306</v>
      </c>
      <c r="B308" s="10">
        <v>46329</v>
      </c>
      <c r="C308" s="1" t="s">
        <v>134</v>
      </c>
      <c r="D308" s="1" t="s">
        <v>133</v>
      </c>
      <c r="E308" s="1">
        <v>3500</v>
      </c>
      <c r="F308" s="1"/>
      <c r="G308" s="1"/>
      <c r="H308" s="1"/>
      <c r="I308" s="1"/>
      <c r="J308" s="1">
        <f t="shared" si="4"/>
        <v>0</v>
      </c>
      <c r="K308" s="1"/>
    </row>
    <row r="309" spans="1:11" ht="21.75" customHeight="1" x14ac:dyDescent="0.3">
      <c r="A309" s="1">
        <v>307</v>
      </c>
      <c r="B309" s="10">
        <v>46330</v>
      </c>
      <c r="C309" s="1" t="s">
        <v>134</v>
      </c>
      <c r="D309" s="1" t="s">
        <v>133</v>
      </c>
      <c r="E309" s="1">
        <v>3500</v>
      </c>
      <c r="F309" s="1"/>
      <c r="G309" s="1"/>
      <c r="H309" s="1"/>
      <c r="I309" s="1"/>
      <c r="J309" s="1">
        <f t="shared" si="4"/>
        <v>0</v>
      </c>
      <c r="K309" s="1"/>
    </row>
    <row r="310" spans="1:11" ht="21.75" customHeight="1" x14ac:dyDescent="0.3">
      <c r="A310" s="1">
        <v>308</v>
      </c>
      <c r="B310" s="10">
        <v>46331</v>
      </c>
      <c r="C310" s="1" t="s">
        <v>134</v>
      </c>
      <c r="D310" s="1" t="s">
        <v>133</v>
      </c>
      <c r="E310" s="1">
        <v>3500</v>
      </c>
      <c r="F310" s="1"/>
      <c r="G310" s="1"/>
      <c r="H310" s="1"/>
      <c r="I310" s="1"/>
      <c r="J310" s="1">
        <f t="shared" si="4"/>
        <v>0</v>
      </c>
      <c r="K310" s="1"/>
    </row>
    <row r="311" spans="1:11" ht="21.75" customHeight="1" x14ac:dyDescent="0.3">
      <c r="A311" s="1">
        <v>309</v>
      </c>
      <c r="B311" s="10">
        <v>46332</v>
      </c>
      <c r="C311" s="1" t="s">
        <v>134</v>
      </c>
      <c r="D311" s="1" t="s">
        <v>133</v>
      </c>
      <c r="E311" s="1">
        <v>3500</v>
      </c>
      <c r="F311" s="1"/>
      <c r="G311" s="1"/>
      <c r="H311" s="1"/>
      <c r="I311" s="1"/>
      <c r="J311" s="1">
        <f t="shared" si="4"/>
        <v>0</v>
      </c>
      <c r="K311" s="1"/>
    </row>
    <row r="312" spans="1:11" ht="21.75" customHeight="1" x14ac:dyDescent="0.3">
      <c r="A312" s="1">
        <v>310</v>
      </c>
      <c r="B312" s="10">
        <v>46333</v>
      </c>
      <c r="C312" s="1" t="s">
        <v>134</v>
      </c>
      <c r="D312" s="1" t="s">
        <v>133</v>
      </c>
      <c r="E312" s="1">
        <v>3500</v>
      </c>
      <c r="F312" s="1"/>
      <c r="G312" s="1"/>
      <c r="H312" s="1"/>
      <c r="I312" s="1"/>
      <c r="J312" s="1">
        <f t="shared" si="4"/>
        <v>0</v>
      </c>
      <c r="K312" s="1"/>
    </row>
    <row r="313" spans="1:11" ht="21.75" customHeight="1" x14ac:dyDescent="0.3">
      <c r="A313" s="1">
        <v>311</v>
      </c>
      <c r="B313" s="10">
        <v>46334</v>
      </c>
      <c r="C313" s="1" t="s">
        <v>134</v>
      </c>
      <c r="D313" s="1" t="s">
        <v>133</v>
      </c>
      <c r="E313" s="1">
        <v>3500</v>
      </c>
      <c r="F313" s="1"/>
      <c r="G313" s="1"/>
      <c r="H313" s="1"/>
      <c r="I313" s="1"/>
      <c r="J313" s="1">
        <f t="shared" si="4"/>
        <v>0</v>
      </c>
      <c r="K313" s="1"/>
    </row>
    <row r="314" spans="1:11" ht="21.75" customHeight="1" x14ac:dyDescent="0.3">
      <c r="A314" s="1">
        <v>312</v>
      </c>
      <c r="B314" s="10">
        <v>46335</v>
      </c>
      <c r="C314" s="1" t="s">
        <v>134</v>
      </c>
      <c r="D314" s="1" t="s">
        <v>133</v>
      </c>
      <c r="E314" s="1">
        <v>3500</v>
      </c>
      <c r="F314" s="1"/>
      <c r="G314" s="1"/>
      <c r="H314" s="1"/>
      <c r="I314" s="1"/>
      <c r="J314" s="1">
        <f t="shared" si="4"/>
        <v>0</v>
      </c>
      <c r="K314" s="1"/>
    </row>
    <row r="315" spans="1:11" ht="21.75" customHeight="1" x14ac:dyDescent="0.3">
      <c r="A315" s="1">
        <v>313</v>
      </c>
      <c r="B315" s="10">
        <v>46336</v>
      </c>
      <c r="C315" s="1" t="s">
        <v>134</v>
      </c>
      <c r="D315" s="1" t="s">
        <v>133</v>
      </c>
      <c r="E315" s="1">
        <v>3500</v>
      </c>
      <c r="F315" s="1"/>
      <c r="G315" s="1"/>
      <c r="H315" s="1"/>
      <c r="I315" s="1"/>
      <c r="J315" s="1">
        <f t="shared" si="4"/>
        <v>0</v>
      </c>
      <c r="K315" s="1"/>
    </row>
    <row r="316" spans="1:11" ht="21.75" customHeight="1" x14ac:dyDescent="0.3">
      <c r="A316" s="1">
        <v>314</v>
      </c>
      <c r="B316" s="10">
        <v>46337</v>
      </c>
      <c r="C316" s="1" t="s">
        <v>134</v>
      </c>
      <c r="D316" s="1" t="s">
        <v>133</v>
      </c>
      <c r="E316" s="1">
        <v>3500</v>
      </c>
      <c r="F316" s="1"/>
      <c r="G316" s="1"/>
      <c r="H316" s="1"/>
      <c r="I316" s="1"/>
      <c r="J316" s="1">
        <f t="shared" si="4"/>
        <v>0</v>
      </c>
      <c r="K316" s="1"/>
    </row>
    <row r="317" spans="1:11" ht="21.75" customHeight="1" x14ac:dyDescent="0.3">
      <c r="A317" s="1">
        <v>315</v>
      </c>
      <c r="B317" s="10">
        <v>46338</v>
      </c>
      <c r="C317" s="1" t="s">
        <v>134</v>
      </c>
      <c r="D317" s="1" t="s">
        <v>133</v>
      </c>
      <c r="E317" s="1">
        <v>3500</v>
      </c>
      <c r="F317" s="1"/>
      <c r="G317" s="1"/>
      <c r="H317" s="1"/>
      <c r="I317" s="1"/>
      <c r="J317" s="1">
        <f t="shared" si="4"/>
        <v>0</v>
      </c>
      <c r="K317" s="1"/>
    </row>
    <row r="318" spans="1:11" ht="21.75" customHeight="1" x14ac:dyDescent="0.3">
      <c r="A318" s="1">
        <v>316</v>
      </c>
      <c r="B318" s="10">
        <v>46339</v>
      </c>
      <c r="C318" s="1" t="s">
        <v>134</v>
      </c>
      <c r="D318" s="1" t="s">
        <v>133</v>
      </c>
      <c r="E318" s="1">
        <v>3500</v>
      </c>
      <c r="F318" s="1"/>
      <c r="G318" s="1"/>
      <c r="H318" s="1"/>
      <c r="I318" s="1"/>
      <c r="J318" s="1">
        <f t="shared" si="4"/>
        <v>0</v>
      </c>
      <c r="K318" s="1"/>
    </row>
    <row r="319" spans="1:11" ht="21.75" customHeight="1" x14ac:dyDescent="0.3">
      <c r="A319" s="1">
        <v>317</v>
      </c>
      <c r="B319" s="10">
        <v>46340</v>
      </c>
      <c r="C319" s="1" t="s">
        <v>134</v>
      </c>
      <c r="D319" s="1" t="s">
        <v>133</v>
      </c>
      <c r="E319" s="1">
        <v>3500</v>
      </c>
      <c r="F319" s="1"/>
      <c r="G319" s="1"/>
      <c r="H319" s="1"/>
      <c r="I319" s="1"/>
      <c r="J319" s="1">
        <f t="shared" si="4"/>
        <v>0</v>
      </c>
      <c r="K319" s="1"/>
    </row>
    <row r="320" spans="1:11" ht="21.75" customHeight="1" x14ac:dyDescent="0.3">
      <c r="A320" s="1">
        <v>318</v>
      </c>
      <c r="B320" s="10">
        <v>46341</v>
      </c>
      <c r="C320" s="1" t="s">
        <v>134</v>
      </c>
      <c r="D320" s="1" t="s">
        <v>133</v>
      </c>
      <c r="E320" s="1">
        <v>3500</v>
      </c>
      <c r="F320" s="1"/>
      <c r="G320" s="1"/>
      <c r="H320" s="1"/>
      <c r="I320" s="1"/>
      <c r="J320" s="1">
        <f t="shared" si="4"/>
        <v>0</v>
      </c>
      <c r="K320" s="1"/>
    </row>
    <row r="321" spans="1:11" ht="21.75" customHeight="1" x14ac:dyDescent="0.3">
      <c r="A321" s="1">
        <v>319</v>
      </c>
      <c r="B321" s="10">
        <v>46342</v>
      </c>
      <c r="C321" s="1" t="s">
        <v>134</v>
      </c>
      <c r="D321" s="1" t="s">
        <v>133</v>
      </c>
      <c r="E321" s="1">
        <v>3500</v>
      </c>
      <c r="F321" s="1"/>
      <c r="G321" s="1"/>
      <c r="H321" s="1"/>
      <c r="I321" s="1"/>
      <c r="J321" s="1">
        <f t="shared" si="4"/>
        <v>0</v>
      </c>
      <c r="K321" s="1"/>
    </row>
    <row r="322" spans="1:11" ht="21.75" customHeight="1" x14ac:dyDescent="0.3">
      <c r="A322" s="1">
        <v>320</v>
      </c>
      <c r="B322" s="10">
        <v>46343</v>
      </c>
      <c r="C322" s="1" t="s">
        <v>134</v>
      </c>
      <c r="D322" s="1" t="s">
        <v>133</v>
      </c>
      <c r="E322" s="1">
        <v>3500</v>
      </c>
      <c r="F322" s="1"/>
      <c r="G322" s="1"/>
      <c r="H322" s="1"/>
      <c r="I322" s="1"/>
      <c r="J322" s="1">
        <f t="shared" si="4"/>
        <v>0</v>
      </c>
      <c r="K322" s="1"/>
    </row>
    <row r="323" spans="1:11" ht="21.75" customHeight="1" x14ac:dyDescent="0.3">
      <c r="A323" s="1">
        <v>321</v>
      </c>
      <c r="B323" s="10">
        <v>46344</v>
      </c>
      <c r="C323" s="1" t="s">
        <v>134</v>
      </c>
      <c r="D323" s="1" t="s">
        <v>133</v>
      </c>
      <c r="E323" s="1">
        <v>3500</v>
      </c>
      <c r="F323" s="1"/>
      <c r="G323" s="1"/>
      <c r="H323" s="1"/>
      <c r="I323" s="1"/>
      <c r="J323" s="1">
        <f t="shared" si="4"/>
        <v>0</v>
      </c>
      <c r="K323" s="1"/>
    </row>
    <row r="324" spans="1:11" ht="21.75" customHeight="1" x14ac:dyDescent="0.3">
      <c r="A324" s="1">
        <v>322</v>
      </c>
      <c r="B324" s="10">
        <v>46345</v>
      </c>
      <c r="C324" s="1" t="s">
        <v>134</v>
      </c>
      <c r="D324" s="1" t="s">
        <v>133</v>
      </c>
      <c r="E324" s="1">
        <v>3500</v>
      </c>
      <c r="F324" s="1"/>
      <c r="G324" s="1"/>
      <c r="H324" s="1"/>
      <c r="I324" s="1"/>
      <c r="J324" s="1">
        <f t="shared" ref="J324:J367" si="5">E324*F324-G324-H324+I324</f>
        <v>0</v>
      </c>
      <c r="K324" s="1"/>
    </row>
    <row r="325" spans="1:11" ht="21.75" customHeight="1" x14ac:dyDescent="0.3">
      <c r="A325" s="1">
        <v>323</v>
      </c>
      <c r="B325" s="10">
        <v>46346</v>
      </c>
      <c r="C325" s="1" t="s">
        <v>134</v>
      </c>
      <c r="D325" s="1" t="s">
        <v>133</v>
      </c>
      <c r="E325" s="1">
        <v>3500</v>
      </c>
      <c r="F325" s="1"/>
      <c r="G325" s="1"/>
      <c r="H325" s="1"/>
      <c r="I325" s="1"/>
      <c r="J325" s="1">
        <f t="shared" si="5"/>
        <v>0</v>
      </c>
      <c r="K325" s="1"/>
    </row>
    <row r="326" spans="1:11" ht="21.75" customHeight="1" x14ac:dyDescent="0.3">
      <c r="A326" s="1">
        <v>324</v>
      </c>
      <c r="B326" s="10">
        <v>46347</v>
      </c>
      <c r="C326" s="1" t="s">
        <v>134</v>
      </c>
      <c r="D326" s="1" t="s">
        <v>133</v>
      </c>
      <c r="E326" s="1">
        <v>3500</v>
      </c>
      <c r="F326" s="1"/>
      <c r="G326" s="1"/>
      <c r="H326" s="1"/>
      <c r="I326" s="1"/>
      <c r="J326" s="1">
        <f t="shared" si="5"/>
        <v>0</v>
      </c>
      <c r="K326" s="1"/>
    </row>
    <row r="327" spans="1:11" ht="21.75" customHeight="1" x14ac:dyDescent="0.3">
      <c r="A327" s="1">
        <v>325</v>
      </c>
      <c r="B327" s="10">
        <v>46348</v>
      </c>
      <c r="C327" s="1" t="s">
        <v>134</v>
      </c>
      <c r="D327" s="1" t="s">
        <v>133</v>
      </c>
      <c r="E327" s="1">
        <v>3500</v>
      </c>
      <c r="F327" s="1"/>
      <c r="G327" s="1"/>
      <c r="H327" s="1"/>
      <c r="I327" s="1"/>
      <c r="J327" s="1">
        <f t="shared" si="5"/>
        <v>0</v>
      </c>
      <c r="K327" s="1"/>
    </row>
    <row r="328" spans="1:11" ht="21.75" customHeight="1" x14ac:dyDescent="0.3">
      <c r="A328" s="1">
        <v>326</v>
      </c>
      <c r="B328" s="10">
        <v>46349</v>
      </c>
      <c r="C328" s="1" t="s">
        <v>134</v>
      </c>
      <c r="D328" s="1" t="s">
        <v>133</v>
      </c>
      <c r="E328" s="1">
        <v>3500</v>
      </c>
      <c r="F328" s="1"/>
      <c r="G328" s="1"/>
      <c r="H328" s="1"/>
      <c r="I328" s="1"/>
      <c r="J328" s="1">
        <f t="shared" si="5"/>
        <v>0</v>
      </c>
      <c r="K328" s="1"/>
    </row>
    <row r="329" spans="1:11" ht="21.75" customHeight="1" x14ac:dyDescent="0.3">
      <c r="A329" s="1">
        <v>327</v>
      </c>
      <c r="B329" s="10">
        <v>46350</v>
      </c>
      <c r="C329" s="1" t="s">
        <v>134</v>
      </c>
      <c r="D329" s="1" t="s">
        <v>133</v>
      </c>
      <c r="E329" s="1">
        <v>3500</v>
      </c>
      <c r="F329" s="1"/>
      <c r="G329" s="1"/>
      <c r="H329" s="1"/>
      <c r="I329" s="1"/>
      <c r="J329" s="1">
        <f t="shared" si="5"/>
        <v>0</v>
      </c>
      <c r="K329" s="1"/>
    </row>
    <row r="330" spans="1:11" ht="21.75" customHeight="1" x14ac:dyDescent="0.3">
      <c r="A330" s="1">
        <v>328</v>
      </c>
      <c r="B330" s="10">
        <v>46351</v>
      </c>
      <c r="C330" s="1" t="s">
        <v>134</v>
      </c>
      <c r="D330" s="1" t="s">
        <v>133</v>
      </c>
      <c r="E330" s="1">
        <v>3500</v>
      </c>
      <c r="F330" s="1"/>
      <c r="G330" s="1"/>
      <c r="H330" s="1"/>
      <c r="I330" s="1"/>
      <c r="J330" s="1">
        <f t="shared" si="5"/>
        <v>0</v>
      </c>
      <c r="K330" s="1"/>
    </row>
    <row r="331" spans="1:11" ht="21.75" customHeight="1" x14ac:dyDescent="0.3">
      <c r="A331" s="1">
        <v>329</v>
      </c>
      <c r="B331" s="10">
        <v>46352</v>
      </c>
      <c r="C331" s="1" t="s">
        <v>134</v>
      </c>
      <c r="D331" s="1" t="s">
        <v>133</v>
      </c>
      <c r="E331" s="1">
        <v>3500</v>
      </c>
      <c r="F331" s="1"/>
      <c r="G331" s="1"/>
      <c r="H331" s="1"/>
      <c r="I331" s="1"/>
      <c r="J331" s="1">
        <f t="shared" si="5"/>
        <v>0</v>
      </c>
      <c r="K331" s="1"/>
    </row>
    <row r="332" spans="1:11" ht="21.75" customHeight="1" x14ac:dyDescent="0.3">
      <c r="A332" s="1">
        <v>330</v>
      </c>
      <c r="B332" s="10">
        <v>46353</v>
      </c>
      <c r="C332" s="1" t="s">
        <v>134</v>
      </c>
      <c r="D332" s="1" t="s">
        <v>133</v>
      </c>
      <c r="E332" s="1">
        <v>3500</v>
      </c>
      <c r="F332" s="1"/>
      <c r="G332" s="1"/>
      <c r="H332" s="1"/>
      <c r="I332" s="1"/>
      <c r="J332" s="1">
        <f t="shared" si="5"/>
        <v>0</v>
      </c>
      <c r="K332" s="1"/>
    </row>
    <row r="333" spans="1:11" ht="21.75" customHeight="1" x14ac:dyDescent="0.3">
      <c r="A333" s="1">
        <v>331</v>
      </c>
      <c r="B333" s="10">
        <v>46354</v>
      </c>
      <c r="C333" s="1" t="s">
        <v>134</v>
      </c>
      <c r="D333" s="1" t="s">
        <v>133</v>
      </c>
      <c r="E333" s="1">
        <v>3500</v>
      </c>
      <c r="F333" s="1"/>
      <c r="G333" s="1"/>
      <c r="H333" s="1"/>
      <c r="I333" s="1"/>
      <c r="J333" s="1">
        <f t="shared" si="5"/>
        <v>0</v>
      </c>
      <c r="K333" s="1"/>
    </row>
    <row r="334" spans="1:11" ht="21.75" customHeight="1" x14ac:dyDescent="0.3">
      <c r="A334" s="1">
        <v>332</v>
      </c>
      <c r="B334" s="10">
        <v>46355</v>
      </c>
      <c r="C334" s="1" t="s">
        <v>134</v>
      </c>
      <c r="D334" s="1" t="s">
        <v>133</v>
      </c>
      <c r="E334" s="1">
        <v>3500</v>
      </c>
      <c r="F334" s="1"/>
      <c r="G334" s="1"/>
      <c r="H334" s="1"/>
      <c r="I334" s="1"/>
      <c r="J334" s="1">
        <f t="shared" si="5"/>
        <v>0</v>
      </c>
      <c r="K334" s="1"/>
    </row>
    <row r="335" spans="1:11" ht="21.75" customHeight="1" x14ac:dyDescent="0.3">
      <c r="A335" s="1">
        <v>333</v>
      </c>
      <c r="B335" s="10">
        <v>46356</v>
      </c>
      <c r="C335" s="1" t="s">
        <v>134</v>
      </c>
      <c r="D335" s="1" t="s">
        <v>133</v>
      </c>
      <c r="E335" s="1">
        <v>3500</v>
      </c>
      <c r="F335" s="1"/>
      <c r="G335" s="1"/>
      <c r="H335" s="1"/>
      <c r="I335" s="1"/>
      <c r="J335" s="1">
        <f t="shared" si="5"/>
        <v>0</v>
      </c>
      <c r="K335" s="1"/>
    </row>
    <row r="336" spans="1:11" ht="21.75" customHeight="1" x14ac:dyDescent="0.3">
      <c r="A336" s="1">
        <v>334</v>
      </c>
      <c r="B336" s="10">
        <v>46357</v>
      </c>
      <c r="C336" s="1" t="s">
        <v>134</v>
      </c>
      <c r="D336" s="1" t="s">
        <v>133</v>
      </c>
      <c r="E336" s="1">
        <v>3500</v>
      </c>
      <c r="F336" s="1"/>
      <c r="G336" s="1"/>
      <c r="H336" s="1"/>
      <c r="I336" s="1"/>
      <c r="J336" s="1">
        <f t="shared" si="5"/>
        <v>0</v>
      </c>
      <c r="K336" s="1"/>
    </row>
    <row r="337" spans="1:11" ht="21.75" customHeight="1" x14ac:dyDescent="0.3">
      <c r="A337" s="1">
        <v>335</v>
      </c>
      <c r="B337" s="10">
        <v>46358</v>
      </c>
      <c r="C337" s="1" t="s">
        <v>134</v>
      </c>
      <c r="D337" s="1" t="s">
        <v>133</v>
      </c>
      <c r="E337" s="1">
        <v>3500</v>
      </c>
      <c r="F337" s="1"/>
      <c r="G337" s="1"/>
      <c r="H337" s="1"/>
      <c r="I337" s="1"/>
      <c r="J337" s="1">
        <f t="shared" si="5"/>
        <v>0</v>
      </c>
      <c r="K337" s="1"/>
    </row>
    <row r="338" spans="1:11" ht="21.75" customHeight="1" x14ac:dyDescent="0.3">
      <c r="A338" s="1">
        <v>336</v>
      </c>
      <c r="B338" s="10">
        <v>46359</v>
      </c>
      <c r="C338" s="1" t="s">
        <v>134</v>
      </c>
      <c r="D338" s="1" t="s">
        <v>133</v>
      </c>
      <c r="E338" s="1">
        <v>3500</v>
      </c>
      <c r="F338" s="1"/>
      <c r="G338" s="1"/>
      <c r="H338" s="1"/>
      <c r="I338" s="1"/>
      <c r="J338" s="1">
        <f t="shared" si="5"/>
        <v>0</v>
      </c>
      <c r="K338" s="1"/>
    </row>
    <row r="339" spans="1:11" ht="21.75" customHeight="1" x14ac:dyDescent="0.3">
      <c r="A339" s="1">
        <v>337</v>
      </c>
      <c r="B339" s="10">
        <v>46360</v>
      </c>
      <c r="C339" s="1" t="s">
        <v>134</v>
      </c>
      <c r="D339" s="1" t="s">
        <v>133</v>
      </c>
      <c r="E339" s="1">
        <v>3500</v>
      </c>
      <c r="F339" s="1"/>
      <c r="G339" s="1"/>
      <c r="H339" s="1"/>
      <c r="I339" s="1"/>
      <c r="J339" s="1">
        <f t="shared" si="5"/>
        <v>0</v>
      </c>
      <c r="K339" s="1"/>
    </row>
    <row r="340" spans="1:11" ht="21.75" customHeight="1" x14ac:dyDescent="0.3">
      <c r="A340" s="1">
        <v>338</v>
      </c>
      <c r="B340" s="10">
        <v>46361</v>
      </c>
      <c r="C340" s="1" t="s">
        <v>134</v>
      </c>
      <c r="D340" s="1" t="s">
        <v>133</v>
      </c>
      <c r="E340" s="1">
        <v>3500</v>
      </c>
      <c r="F340" s="1"/>
      <c r="G340" s="1"/>
      <c r="H340" s="1"/>
      <c r="I340" s="1"/>
      <c r="J340" s="1">
        <f t="shared" si="5"/>
        <v>0</v>
      </c>
      <c r="K340" s="1"/>
    </row>
    <row r="341" spans="1:11" ht="21.75" customHeight="1" x14ac:dyDescent="0.3">
      <c r="A341" s="1">
        <v>339</v>
      </c>
      <c r="B341" s="10">
        <v>46362</v>
      </c>
      <c r="C341" s="1" t="s">
        <v>134</v>
      </c>
      <c r="D341" s="1" t="s">
        <v>133</v>
      </c>
      <c r="E341" s="1">
        <v>3500</v>
      </c>
      <c r="F341" s="1"/>
      <c r="G341" s="1"/>
      <c r="H341" s="1"/>
      <c r="I341" s="1"/>
      <c r="J341" s="1">
        <f t="shared" si="5"/>
        <v>0</v>
      </c>
      <c r="K341" s="1"/>
    </row>
    <row r="342" spans="1:11" ht="21.75" customHeight="1" x14ac:dyDescent="0.3">
      <c r="A342" s="1">
        <v>340</v>
      </c>
      <c r="B342" s="10">
        <v>46363</v>
      </c>
      <c r="C342" s="1" t="s">
        <v>134</v>
      </c>
      <c r="D342" s="1" t="s">
        <v>133</v>
      </c>
      <c r="E342" s="1">
        <v>3500</v>
      </c>
      <c r="F342" s="1"/>
      <c r="G342" s="1"/>
      <c r="H342" s="1"/>
      <c r="I342" s="1"/>
      <c r="J342" s="1">
        <f t="shared" si="5"/>
        <v>0</v>
      </c>
      <c r="K342" s="1"/>
    </row>
    <row r="343" spans="1:11" ht="21.75" customHeight="1" x14ac:dyDescent="0.3">
      <c r="A343" s="1">
        <v>341</v>
      </c>
      <c r="B343" s="10">
        <v>46364</v>
      </c>
      <c r="C343" s="1" t="s">
        <v>134</v>
      </c>
      <c r="D343" s="1" t="s">
        <v>133</v>
      </c>
      <c r="E343" s="1">
        <v>3500</v>
      </c>
      <c r="F343" s="1"/>
      <c r="G343" s="1"/>
      <c r="H343" s="1"/>
      <c r="I343" s="1"/>
      <c r="J343" s="1">
        <f t="shared" si="5"/>
        <v>0</v>
      </c>
      <c r="K343" s="1"/>
    </row>
    <row r="344" spans="1:11" ht="21.75" customHeight="1" x14ac:dyDescent="0.3">
      <c r="A344" s="1">
        <v>342</v>
      </c>
      <c r="B344" s="10">
        <v>46365</v>
      </c>
      <c r="C344" s="1" t="s">
        <v>134</v>
      </c>
      <c r="D344" s="1" t="s">
        <v>133</v>
      </c>
      <c r="E344" s="1">
        <v>3500</v>
      </c>
      <c r="F344" s="1"/>
      <c r="G344" s="1"/>
      <c r="H344" s="1"/>
      <c r="I344" s="1"/>
      <c r="J344" s="1">
        <f t="shared" si="5"/>
        <v>0</v>
      </c>
      <c r="K344" s="1"/>
    </row>
    <row r="345" spans="1:11" ht="21.75" customHeight="1" x14ac:dyDescent="0.3">
      <c r="A345" s="1">
        <v>343</v>
      </c>
      <c r="B345" s="10">
        <v>46366</v>
      </c>
      <c r="C345" s="1" t="s">
        <v>134</v>
      </c>
      <c r="D345" s="1" t="s">
        <v>133</v>
      </c>
      <c r="E345" s="1">
        <v>3500</v>
      </c>
      <c r="F345" s="1"/>
      <c r="G345" s="1"/>
      <c r="H345" s="1"/>
      <c r="I345" s="1"/>
      <c r="J345" s="1">
        <f t="shared" si="5"/>
        <v>0</v>
      </c>
      <c r="K345" s="1"/>
    </row>
    <row r="346" spans="1:11" ht="21.75" customHeight="1" x14ac:dyDescent="0.3">
      <c r="A346" s="1">
        <v>344</v>
      </c>
      <c r="B346" s="10">
        <v>46367</v>
      </c>
      <c r="C346" s="1" t="s">
        <v>134</v>
      </c>
      <c r="D346" s="1" t="s">
        <v>133</v>
      </c>
      <c r="E346" s="1">
        <v>3500</v>
      </c>
      <c r="F346" s="1"/>
      <c r="G346" s="1"/>
      <c r="H346" s="1"/>
      <c r="I346" s="1"/>
      <c r="J346" s="1">
        <f t="shared" si="5"/>
        <v>0</v>
      </c>
      <c r="K346" s="1"/>
    </row>
    <row r="347" spans="1:11" ht="21.75" customHeight="1" x14ac:dyDescent="0.3">
      <c r="A347" s="1">
        <v>345</v>
      </c>
      <c r="B347" s="10">
        <v>46368</v>
      </c>
      <c r="C347" s="1" t="s">
        <v>134</v>
      </c>
      <c r="D347" s="1" t="s">
        <v>133</v>
      </c>
      <c r="E347" s="1">
        <v>3500</v>
      </c>
      <c r="F347" s="1"/>
      <c r="G347" s="1"/>
      <c r="H347" s="1"/>
      <c r="I347" s="1"/>
      <c r="J347" s="1">
        <f t="shared" si="5"/>
        <v>0</v>
      </c>
      <c r="K347" s="1"/>
    </row>
    <row r="348" spans="1:11" ht="21.75" customHeight="1" x14ac:dyDescent="0.3">
      <c r="A348" s="1">
        <v>346</v>
      </c>
      <c r="B348" s="10">
        <v>46369</v>
      </c>
      <c r="C348" s="1" t="s">
        <v>134</v>
      </c>
      <c r="D348" s="1" t="s">
        <v>133</v>
      </c>
      <c r="E348" s="1">
        <v>3500</v>
      </c>
      <c r="F348" s="1"/>
      <c r="G348" s="1"/>
      <c r="H348" s="1"/>
      <c r="I348" s="1"/>
      <c r="J348" s="1">
        <f t="shared" si="5"/>
        <v>0</v>
      </c>
      <c r="K348" s="1"/>
    </row>
    <row r="349" spans="1:11" ht="21.75" customHeight="1" x14ac:dyDescent="0.3">
      <c r="A349" s="1">
        <v>347</v>
      </c>
      <c r="B349" s="10">
        <v>46370</v>
      </c>
      <c r="C349" s="1" t="s">
        <v>134</v>
      </c>
      <c r="D349" s="1" t="s">
        <v>133</v>
      </c>
      <c r="E349" s="1">
        <v>3500</v>
      </c>
      <c r="F349" s="1"/>
      <c r="G349" s="1"/>
      <c r="H349" s="1"/>
      <c r="I349" s="1"/>
      <c r="J349" s="1">
        <f t="shared" si="5"/>
        <v>0</v>
      </c>
      <c r="K349" s="1"/>
    </row>
    <row r="350" spans="1:11" ht="21.75" customHeight="1" x14ac:dyDescent="0.3">
      <c r="A350" s="1">
        <v>348</v>
      </c>
      <c r="B350" s="10">
        <v>46371</v>
      </c>
      <c r="C350" s="1" t="s">
        <v>134</v>
      </c>
      <c r="D350" s="1" t="s">
        <v>133</v>
      </c>
      <c r="E350" s="1">
        <v>3500</v>
      </c>
      <c r="F350" s="1"/>
      <c r="G350" s="1"/>
      <c r="H350" s="1"/>
      <c r="I350" s="1"/>
      <c r="J350" s="1">
        <f t="shared" si="5"/>
        <v>0</v>
      </c>
      <c r="K350" s="1"/>
    </row>
    <row r="351" spans="1:11" ht="21.75" customHeight="1" x14ac:dyDescent="0.3">
      <c r="A351" s="1">
        <v>349</v>
      </c>
      <c r="B351" s="10">
        <v>46372</v>
      </c>
      <c r="C351" s="1" t="s">
        <v>134</v>
      </c>
      <c r="D351" s="1" t="s">
        <v>133</v>
      </c>
      <c r="E351" s="1">
        <v>3500</v>
      </c>
      <c r="F351" s="1"/>
      <c r="G351" s="1"/>
      <c r="H351" s="1"/>
      <c r="I351" s="1"/>
      <c r="J351" s="1">
        <f t="shared" si="5"/>
        <v>0</v>
      </c>
      <c r="K351" s="1"/>
    </row>
    <row r="352" spans="1:11" ht="21.75" customHeight="1" x14ac:dyDescent="0.3">
      <c r="A352" s="1">
        <v>350</v>
      </c>
      <c r="B352" s="10">
        <v>46373</v>
      </c>
      <c r="C352" s="1" t="s">
        <v>134</v>
      </c>
      <c r="D352" s="1" t="s">
        <v>133</v>
      </c>
      <c r="E352" s="1">
        <v>3500</v>
      </c>
      <c r="F352" s="1"/>
      <c r="G352" s="1"/>
      <c r="H352" s="1"/>
      <c r="I352" s="1"/>
      <c r="J352" s="1">
        <f t="shared" si="5"/>
        <v>0</v>
      </c>
      <c r="K352" s="1"/>
    </row>
    <row r="353" spans="1:11" ht="21.75" customHeight="1" x14ac:dyDescent="0.3">
      <c r="A353" s="1">
        <v>351</v>
      </c>
      <c r="B353" s="10">
        <v>46374</v>
      </c>
      <c r="C353" s="1" t="s">
        <v>134</v>
      </c>
      <c r="D353" s="1" t="s">
        <v>133</v>
      </c>
      <c r="E353" s="1">
        <v>3500</v>
      </c>
      <c r="F353" s="1"/>
      <c r="G353" s="1"/>
      <c r="H353" s="1"/>
      <c r="I353" s="1"/>
      <c r="J353" s="1">
        <f t="shared" si="5"/>
        <v>0</v>
      </c>
      <c r="K353" s="1"/>
    </row>
    <row r="354" spans="1:11" ht="21.75" customHeight="1" x14ac:dyDescent="0.3">
      <c r="A354" s="1">
        <v>352</v>
      </c>
      <c r="B354" s="10">
        <v>46375</v>
      </c>
      <c r="C354" s="1" t="s">
        <v>134</v>
      </c>
      <c r="D354" s="1" t="s">
        <v>133</v>
      </c>
      <c r="E354" s="1">
        <v>3500</v>
      </c>
      <c r="F354" s="1"/>
      <c r="G354" s="1"/>
      <c r="H354" s="1"/>
      <c r="I354" s="1"/>
      <c r="J354" s="1">
        <f t="shared" si="5"/>
        <v>0</v>
      </c>
      <c r="K354" s="1"/>
    </row>
    <row r="355" spans="1:11" ht="21.75" customHeight="1" x14ac:dyDescent="0.3">
      <c r="A355" s="1">
        <v>353</v>
      </c>
      <c r="B355" s="10">
        <v>46376</v>
      </c>
      <c r="C355" s="1" t="s">
        <v>134</v>
      </c>
      <c r="D355" s="1" t="s">
        <v>133</v>
      </c>
      <c r="E355" s="1">
        <v>3500</v>
      </c>
      <c r="F355" s="1"/>
      <c r="G355" s="1"/>
      <c r="H355" s="1"/>
      <c r="I355" s="1"/>
      <c r="J355" s="1">
        <f t="shared" si="5"/>
        <v>0</v>
      </c>
      <c r="K355" s="1"/>
    </row>
    <row r="356" spans="1:11" ht="21.75" customHeight="1" x14ac:dyDescent="0.3">
      <c r="A356" s="1">
        <v>354</v>
      </c>
      <c r="B356" s="10">
        <v>46377</v>
      </c>
      <c r="C356" s="1" t="s">
        <v>134</v>
      </c>
      <c r="D356" s="1" t="s">
        <v>133</v>
      </c>
      <c r="E356" s="1">
        <v>3500</v>
      </c>
      <c r="F356" s="1"/>
      <c r="G356" s="1"/>
      <c r="H356" s="1"/>
      <c r="I356" s="1"/>
      <c r="J356" s="1">
        <f t="shared" si="5"/>
        <v>0</v>
      </c>
      <c r="K356" s="1"/>
    </row>
    <row r="357" spans="1:11" ht="21.75" customHeight="1" x14ac:dyDescent="0.3">
      <c r="A357" s="1">
        <v>355</v>
      </c>
      <c r="B357" s="10">
        <v>46378</v>
      </c>
      <c r="C357" s="1" t="s">
        <v>134</v>
      </c>
      <c r="D357" s="1" t="s">
        <v>133</v>
      </c>
      <c r="E357" s="1">
        <v>3500</v>
      </c>
      <c r="F357" s="1"/>
      <c r="G357" s="1"/>
      <c r="H357" s="1"/>
      <c r="I357" s="1"/>
      <c r="J357" s="1">
        <f t="shared" si="5"/>
        <v>0</v>
      </c>
      <c r="K357" s="1"/>
    </row>
    <row r="358" spans="1:11" ht="21.75" customHeight="1" x14ac:dyDescent="0.3">
      <c r="A358" s="1">
        <v>356</v>
      </c>
      <c r="B358" s="10">
        <v>46379</v>
      </c>
      <c r="C358" s="1" t="s">
        <v>134</v>
      </c>
      <c r="D358" s="1" t="s">
        <v>133</v>
      </c>
      <c r="E358" s="1">
        <v>3500</v>
      </c>
      <c r="F358" s="1"/>
      <c r="G358" s="1"/>
      <c r="H358" s="1"/>
      <c r="I358" s="1"/>
      <c r="J358" s="1">
        <f t="shared" si="5"/>
        <v>0</v>
      </c>
      <c r="K358" s="1"/>
    </row>
    <row r="359" spans="1:11" ht="21.75" customHeight="1" x14ac:dyDescent="0.3">
      <c r="A359" s="1">
        <v>357</v>
      </c>
      <c r="B359" s="10">
        <v>46380</v>
      </c>
      <c r="C359" s="1" t="s">
        <v>134</v>
      </c>
      <c r="D359" s="1" t="s">
        <v>133</v>
      </c>
      <c r="E359" s="1">
        <v>3500</v>
      </c>
      <c r="F359" s="1"/>
      <c r="G359" s="1"/>
      <c r="H359" s="1"/>
      <c r="I359" s="1"/>
      <c r="J359" s="1">
        <f t="shared" si="5"/>
        <v>0</v>
      </c>
      <c r="K359" s="1"/>
    </row>
    <row r="360" spans="1:11" ht="21.75" customHeight="1" x14ac:dyDescent="0.3">
      <c r="A360" s="1">
        <v>358</v>
      </c>
      <c r="B360" s="10">
        <v>46381</v>
      </c>
      <c r="C360" s="1" t="s">
        <v>134</v>
      </c>
      <c r="D360" s="1" t="s">
        <v>133</v>
      </c>
      <c r="E360" s="1">
        <v>3500</v>
      </c>
      <c r="F360" s="1"/>
      <c r="G360" s="1"/>
      <c r="H360" s="1"/>
      <c r="I360" s="1"/>
      <c r="J360" s="1">
        <f t="shared" si="5"/>
        <v>0</v>
      </c>
      <c r="K360" s="1"/>
    </row>
    <row r="361" spans="1:11" ht="21.75" customHeight="1" x14ac:dyDescent="0.3">
      <c r="A361" s="1">
        <v>359</v>
      </c>
      <c r="B361" s="10">
        <v>46382</v>
      </c>
      <c r="C361" s="1" t="s">
        <v>134</v>
      </c>
      <c r="D361" s="1" t="s">
        <v>133</v>
      </c>
      <c r="E361" s="1">
        <v>3500</v>
      </c>
      <c r="F361" s="1"/>
      <c r="G361" s="1"/>
      <c r="H361" s="1"/>
      <c r="I361" s="1"/>
      <c r="J361" s="1">
        <f t="shared" si="5"/>
        <v>0</v>
      </c>
      <c r="K361" s="1"/>
    </row>
    <row r="362" spans="1:11" ht="21.75" customHeight="1" x14ac:dyDescent="0.3">
      <c r="A362" s="1">
        <v>360</v>
      </c>
      <c r="B362" s="10">
        <v>46383</v>
      </c>
      <c r="C362" s="1" t="s">
        <v>134</v>
      </c>
      <c r="D362" s="1" t="s">
        <v>133</v>
      </c>
      <c r="E362" s="1">
        <v>3500</v>
      </c>
      <c r="F362" s="1"/>
      <c r="G362" s="1"/>
      <c r="H362" s="1"/>
      <c r="I362" s="1"/>
      <c r="J362" s="1">
        <f t="shared" si="5"/>
        <v>0</v>
      </c>
      <c r="K362" s="1"/>
    </row>
    <row r="363" spans="1:11" ht="21.75" customHeight="1" x14ac:dyDescent="0.3">
      <c r="A363" s="1">
        <v>361</v>
      </c>
      <c r="B363" s="10">
        <v>46384</v>
      </c>
      <c r="C363" s="1" t="s">
        <v>134</v>
      </c>
      <c r="D363" s="1" t="s">
        <v>133</v>
      </c>
      <c r="E363" s="1">
        <v>3500</v>
      </c>
      <c r="F363" s="1"/>
      <c r="G363" s="1"/>
      <c r="H363" s="1"/>
      <c r="I363" s="1"/>
      <c r="J363" s="1">
        <f t="shared" si="5"/>
        <v>0</v>
      </c>
      <c r="K363" s="1"/>
    </row>
    <row r="364" spans="1:11" ht="21.75" customHeight="1" x14ac:dyDescent="0.3">
      <c r="A364" s="1">
        <v>362</v>
      </c>
      <c r="B364" s="10">
        <v>46385</v>
      </c>
      <c r="C364" s="1" t="s">
        <v>134</v>
      </c>
      <c r="D364" s="1" t="s">
        <v>133</v>
      </c>
      <c r="E364" s="1">
        <v>3500</v>
      </c>
      <c r="F364" s="1"/>
      <c r="G364" s="1"/>
      <c r="H364" s="1"/>
      <c r="I364" s="1"/>
      <c r="J364" s="1">
        <f t="shared" si="5"/>
        <v>0</v>
      </c>
      <c r="K364" s="1"/>
    </row>
    <row r="365" spans="1:11" ht="21.75" customHeight="1" x14ac:dyDescent="0.3">
      <c r="A365" s="1">
        <v>363</v>
      </c>
      <c r="B365" s="10">
        <v>46386</v>
      </c>
      <c r="C365" s="1" t="s">
        <v>134</v>
      </c>
      <c r="D365" s="1" t="s">
        <v>133</v>
      </c>
      <c r="E365" s="1">
        <v>3500</v>
      </c>
      <c r="F365" s="1"/>
      <c r="G365" s="1"/>
      <c r="H365" s="1"/>
      <c r="I365" s="1"/>
      <c r="J365" s="1">
        <f t="shared" si="5"/>
        <v>0</v>
      </c>
      <c r="K365" s="1"/>
    </row>
    <row r="366" spans="1:11" ht="21.75" customHeight="1" x14ac:dyDescent="0.3">
      <c r="A366" s="1">
        <v>364</v>
      </c>
      <c r="B366" s="10">
        <v>46387</v>
      </c>
      <c r="C366" s="1" t="s">
        <v>134</v>
      </c>
      <c r="D366" s="1" t="s">
        <v>133</v>
      </c>
      <c r="E366" s="1">
        <v>3500</v>
      </c>
      <c r="F366" s="1"/>
      <c r="G366" s="1"/>
      <c r="H366" s="1"/>
      <c r="I366" s="1"/>
      <c r="J366" s="1">
        <f t="shared" si="5"/>
        <v>0</v>
      </c>
      <c r="K366" s="1"/>
    </row>
    <row r="367" spans="1:11" ht="21.75" customHeight="1" x14ac:dyDescent="0.3">
      <c r="A367" s="1">
        <v>365</v>
      </c>
      <c r="B367" s="10">
        <v>46388</v>
      </c>
      <c r="C367" s="1" t="s">
        <v>134</v>
      </c>
      <c r="D367" s="1" t="s">
        <v>133</v>
      </c>
      <c r="E367" s="1">
        <v>3500</v>
      </c>
      <c r="F367" s="1"/>
      <c r="G367" s="1"/>
      <c r="H367" s="1"/>
      <c r="I367" s="1"/>
      <c r="J367" s="1">
        <f t="shared" si="5"/>
        <v>0</v>
      </c>
      <c r="K367" s="1"/>
    </row>
    <row r="368" spans="1:11" ht="21.75" customHeight="1" x14ac:dyDescent="0.3">
      <c r="A368" s="1"/>
      <c r="B368" s="10"/>
      <c r="C368" s="1"/>
      <c r="D368" s="1"/>
      <c r="E368" s="1"/>
      <c r="F368" s="1"/>
      <c r="G368" s="1"/>
      <c r="H368" s="1"/>
      <c r="I368" s="1"/>
      <c r="J368" s="1"/>
      <c r="K368" s="1"/>
    </row>
    <row r="369" spans="1:11" ht="21.75" customHeight="1" x14ac:dyDescent="0.3">
      <c r="A369" s="1"/>
      <c r="B369" s="10"/>
      <c r="C369" s="1"/>
      <c r="D369" s="1"/>
      <c r="E369" s="1"/>
      <c r="F369" s="1"/>
      <c r="G369" s="1"/>
      <c r="H369" s="1"/>
      <c r="I369" s="1"/>
      <c r="J369" s="1"/>
      <c r="K369" s="1"/>
    </row>
    <row r="370" spans="1:11" ht="21.75" customHeight="1" x14ac:dyDescent="0.3">
      <c r="A370" s="1"/>
      <c r="B370" s="10"/>
      <c r="C370" s="1"/>
      <c r="D370" s="1"/>
      <c r="E370" s="1"/>
      <c r="F370" s="1"/>
      <c r="G370" s="1"/>
      <c r="H370" s="1"/>
      <c r="I370" s="1"/>
      <c r="J370" s="1"/>
      <c r="K370" s="1"/>
    </row>
    <row r="371" spans="1:11" ht="21.75" customHeight="1" x14ac:dyDescent="0.3">
      <c r="A371" s="1"/>
      <c r="B371" s="10"/>
      <c r="C371" s="1"/>
      <c r="D371" s="1"/>
      <c r="E371" s="1"/>
      <c r="F371" s="1"/>
      <c r="G371" s="1"/>
      <c r="H371" s="1"/>
      <c r="I371" s="1"/>
      <c r="J371" s="1"/>
      <c r="K371" s="1"/>
    </row>
  </sheetData>
  <autoFilter ref="A2:K2" xr:uid="{00000000-0009-0000-0000-00003A000000}"/>
  <mergeCells count="3">
    <mergeCell ref="A1:K1"/>
    <mergeCell ref="N4:O4"/>
    <mergeCell ref="M5:P5"/>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Worksheet____47"/>
  <dimension ref="A1:Q371"/>
  <sheetViews>
    <sheetView rightToLeft="1" workbookViewId="0">
      <selection activeCell="A2" sqref="A1:Q1048576"/>
    </sheetView>
  </sheetViews>
  <sheetFormatPr defaultRowHeight="20.25" customHeight="1" x14ac:dyDescent="0.3"/>
  <cols>
    <col min="1" max="1" width="4.1640625" customWidth="1"/>
    <col min="2" max="2" width="12.9140625" customWidth="1"/>
    <col min="3" max="3" width="14.7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5.5" customHeight="1" x14ac:dyDescent="0.3">
      <c r="A1" s="273" t="s">
        <v>137</v>
      </c>
      <c r="B1" s="273"/>
      <c r="C1" s="273"/>
      <c r="D1" s="273"/>
      <c r="E1" s="273"/>
      <c r="F1" s="273"/>
      <c r="G1" s="273"/>
      <c r="H1" s="273"/>
      <c r="I1" s="273"/>
      <c r="J1" s="273"/>
      <c r="K1" s="273"/>
    </row>
    <row r="2" spans="1:17" ht="20.25" customHeight="1" x14ac:dyDescent="0.35">
      <c r="A2" s="8" t="s">
        <v>0</v>
      </c>
      <c r="B2" s="9" t="s">
        <v>7</v>
      </c>
      <c r="C2" s="5" t="s">
        <v>2</v>
      </c>
      <c r="D2" s="5" t="s">
        <v>13</v>
      </c>
      <c r="E2" s="5" t="s">
        <v>14</v>
      </c>
      <c r="F2" s="5" t="s">
        <v>1</v>
      </c>
      <c r="G2" s="5" t="s">
        <v>5</v>
      </c>
      <c r="H2" s="5" t="s">
        <v>4</v>
      </c>
      <c r="I2" s="5" t="s">
        <v>12</v>
      </c>
      <c r="J2" s="5" t="s">
        <v>6</v>
      </c>
      <c r="K2" s="7" t="s">
        <v>3</v>
      </c>
    </row>
    <row r="3" spans="1:17" ht="20.25" customHeight="1" x14ac:dyDescent="0.3">
      <c r="A3" s="1">
        <v>1</v>
      </c>
      <c r="B3" s="10">
        <v>46024</v>
      </c>
      <c r="C3" s="1" t="s">
        <v>135</v>
      </c>
      <c r="D3" s="1" t="s">
        <v>136</v>
      </c>
      <c r="E3" s="1">
        <v>1800</v>
      </c>
      <c r="F3" s="1">
        <v>1</v>
      </c>
      <c r="G3" s="1"/>
      <c r="H3" s="1"/>
      <c r="I3" s="1"/>
      <c r="J3" s="1">
        <f>E3*F3-G3-H3+I3</f>
        <v>1800</v>
      </c>
      <c r="K3" s="1"/>
      <c r="M3" s="13"/>
      <c r="N3" s="13"/>
      <c r="O3" s="13"/>
      <c r="P3" s="13"/>
      <c r="Q3" s="13"/>
    </row>
    <row r="4" spans="1:17" ht="20.25" customHeight="1" x14ac:dyDescent="0.3">
      <c r="A4" s="1">
        <v>2</v>
      </c>
      <c r="B4" s="10">
        <v>46025</v>
      </c>
      <c r="C4" s="1" t="s">
        <v>135</v>
      </c>
      <c r="D4" s="1" t="s">
        <v>136</v>
      </c>
      <c r="E4" s="1">
        <v>1800</v>
      </c>
      <c r="F4" s="1"/>
      <c r="G4" s="1"/>
      <c r="H4" s="1"/>
      <c r="I4" s="1"/>
      <c r="J4" s="1">
        <f t="shared" ref="J4:J67" si="0">E4*F4-G4-H4+I4</f>
        <v>0</v>
      </c>
      <c r="K4" s="1"/>
      <c r="M4" s="11"/>
      <c r="N4" s="276" t="s">
        <v>18</v>
      </c>
      <c r="O4" s="276"/>
      <c r="P4" s="11"/>
      <c r="Q4" s="11"/>
    </row>
    <row r="5" spans="1:17" ht="20.25" customHeight="1" x14ac:dyDescent="0.3">
      <c r="A5" s="1">
        <v>3</v>
      </c>
      <c r="B5" s="10">
        <v>46026</v>
      </c>
      <c r="C5" s="1" t="s">
        <v>135</v>
      </c>
      <c r="D5" s="1" t="s">
        <v>136</v>
      </c>
      <c r="E5" s="1">
        <v>1800</v>
      </c>
      <c r="F5" s="1"/>
      <c r="G5" s="1"/>
      <c r="H5" s="1"/>
      <c r="I5" s="1"/>
      <c r="J5" s="1">
        <f t="shared" si="0"/>
        <v>0</v>
      </c>
      <c r="K5" s="1"/>
      <c r="M5" s="274" t="s">
        <v>17</v>
      </c>
      <c r="N5" s="274"/>
      <c r="O5" s="274"/>
      <c r="P5" s="274"/>
      <c r="Q5" s="12">
        <f>SUM(J2:J368)</f>
        <v>1800</v>
      </c>
    </row>
    <row r="6" spans="1:17" ht="20.25" customHeight="1" x14ac:dyDescent="0.3">
      <c r="A6" s="1">
        <v>4</v>
      </c>
      <c r="B6" s="10">
        <v>46027</v>
      </c>
      <c r="C6" s="1" t="s">
        <v>135</v>
      </c>
      <c r="D6" s="1" t="s">
        <v>136</v>
      </c>
      <c r="E6" s="1">
        <v>1800</v>
      </c>
      <c r="F6" s="1"/>
      <c r="G6" s="1"/>
      <c r="H6" s="1"/>
      <c r="I6" s="1"/>
      <c r="J6" s="1">
        <f t="shared" si="0"/>
        <v>0</v>
      </c>
      <c r="K6" s="1"/>
      <c r="M6" s="11"/>
      <c r="N6" s="11"/>
      <c r="O6" s="11"/>
      <c r="P6" s="11"/>
      <c r="Q6" s="11"/>
    </row>
    <row r="7" spans="1:17" ht="20.25" customHeight="1" x14ac:dyDescent="0.3">
      <c r="A7" s="1">
        <v>5</v>
      </c>
      <c r="B7" s="10">
        <v>46028</v>
      </c>
      <c r="C7" s="1" t="s">
        <v>135</v>
      </c>
      <c r="D7" s="1" t="s">
        <v>136</v>
      </c>
      <c r="E7" s="1">
        <v>1800</v>
      </c>
      <c r="F7" s="1"/>
      <c r="G7" s="1"/>
      <c r="H7" s="1"/>
      <c r="I7" s="1"/>
      <c r="J7" s="1">
        <f t="shared" si="0"/>
        <v>0</v>
      </c>
      <c r="K7" s="1"/>
      <c r="M7" s="11"/>
      <c r="N7" s="11"/>
      <c r="O7" s="11"/>
      <c r="P7" s="11"/>
      <c r="Q7" s="11"/>
    </row>
    <row r="8" spans="1:17" ht="20.25" customHeight="1" x14ac:dyDescent="0.3">
      <c r="A8" s="1">
        <v>6</v>
      </c>
      <c r="B8" s="10">
        <v>46029</v>
      </c>
      <c r="C8" s="1" t="s">
        <v>135</v>
      </c>
      <c r="D8" s="1" t="s">
        <v>136</v>
      </c>
      <c r="E8" s="1">
        <v>1800</v>
      </c>
      <c r="F8" s="1"/>
      <c r="G8" s="1"/>
      <c r="H8" s="1"/>
      <c r="I8" s="1"/>
      <c r="J8" s="1">
        <f t="shared" si="0"/>
        <v>0</v>
      </c>
      <c r="K8" s="1"/>
      <c r="M8" s="11"/>
      <c r="N8" s="11"/>
      <c r="O8" s="11"/>
      <c r="P8" s="11"/>
      <c r="Q8" s="11"/>
    </row>
    <row r="9" spans="1:17" ht="20.25" customHeight="1" x14ac:dyDescent="0.3">
      <c r="A9" s="1">
        <v>7</v>
      </c>
      <c r="B9" s="10">
        <v>46030</v>
      </c>
      <c r="C9" s="1" t="s">
        <v>135</v>
      </c>
      <c r="D9" s="1" t="s">
        <v>136</v>
      </c>
      <c r="E9" s="1">
        <v>1800</v>
      </c>
      <c r="F9" s="1"/>
      <c r="G9" s="1"/>
      <c r="H9" s="1"/>
      <c r="I9" s="1"/>
      <c r="J9" s="1">
        <f t="shared" si="0"/>
        <v>0</v>
      </c>
      <c r="K9" s="1"/>
      <c r="M9" s="11"/>
      <c r="N9" s="11"/>
      <c r="O9" s="11"/>
      <c r="P9" s="11"/>
      <c r="Q9" s="11"/>
    </row>
    <row r="10" spans="1:17" ht="20.25" customHeight="1" x14ac:dyDescent="0.3">
      <c r="A10" s="1">
        <v>8</v>
      </c>
      <c r="B10" s="10">
        <v>46031</v>
      </c>
      <c r="C10" s="1" t="s">
        <v>135</v>
      </c>
      <c r="D10" s="1" t="s">
        <v>136</v>
      </c>
      <c r="E10" s="1">
        <v>1800</v>
      </c>
      <c r="F10" s="1"/>
      <c r="G10" s="1"/>
      <c r="H10" s="1"/>
      <c r="I10" s="1"/>
      <c r="J10" s="1">
        <f t="shared" si="0"/>
        <v>0</v>
      </c>
      <c r="K10" s="1"/>
    </row>
    <row r="11" spans="1:17" ht="20.25" customHeight="1" x14ac:dyDescent="0.3">
      <c r="A11" s="1">
        <v>9</v>
      </c>
      <c r="B11" s="10">
        <v>46032</v>
      </c>
      <c r="C11" s="1" t="s">
        <v>135</v>
      </c>
      <c r="D11" s="1" t="s">
        <v>136</v>
      </c>
      <c r="E11" s="1">
        <v>1800</v>
      </c>
      <c r="F11" s="1"/>
      <c r="G11" s="1"/>
      <c r="H11" s="1"/>
      <c r="I11" s="1"/>
      <c r="J11" s="1">
        <f t="shared" si="0"/>
        <v>0</v>
      </c>
      <c r="K11" s="1"/>
    </row>
    <row r="12" spans="1:17" ht="20.25" customHeight="1" x14ac:dyDescent="0.3">
      <c r="A12" s="1">
        <v>10</v>
      </c>
      <c r="B12" s="10">
        <v>46033</v>
      </c>
      <c r="C12" s="1" t="s">
        <v>135</v>
      </c>
      <c r="D12" s="1" t="s">
        <v>136</v>
      </c>
      <c r="E12" s="1">
        <v>1800</v>
      </c>
      <c r="F12" s="1"/>
      <c r="G12" s="1"/>
      <c r="H12" s="1"/>
      <c r="I12" s="1"/>
      <c r="J12" s="1">
        <f t="shared" si="0"/>
        <v>0</v>
      </c>
      <c r="K12" s="1"/>
    </row>
    <row r="13" spans="1:17" ht="20.25" customHeight="1" x14ac:dyDescent="0.3">
      <c r="A13" s="1">
        <v>11</v>
      </c>
      <c r="B13" s="10">
        <v>46034</v>
      </c>
      <c r="C13" s="1" t="s">
        <v>135</v>
      </c>
      <c r="D13" s="1" t="s">
        <v>136</v>
      </c>
      <c r="E13" s="1">
        <v>1800</v>
      </c>
      <c r="F13" s="1"/>
      <c r="G13" s="1"/>
      <c r="H13" s="1"/>
      <c r="I13" s="1"/>
      <c r="J13" s="1">
        <f t="shared" si="0"/>
        <v>0</v>
      </c>
      <c r="K13" s="1"/>
    </row>
    <row r="14" spans="1:17" ht="20.25" customHeight="1" x14ac:dyDescent="0.3">
      <c r="A14" s="1">
        <v>12</v>
      </c>
      <c r="B14" s="10">
        <v>46035</v>
      </c>
      <c r="C14" s="1" t="s">
        <v>135</v>
      </c>
      <c r="D14" s="1" t="s">
        <v>136</v>
      </c>
      <c r="E14" s="1">
        <v>1800</v>
      </c>
      <c r="F14" s="1"/>
      <c r="G14" s="1"/>
      <c r="H14" s="1"/>
      <c r="I14" s="1"/>
      <c r="J14" s="1">
        <f t="shared" si="0"/>
        <v>0</v>
      </c>
      <c r="K14" s="1"/>
    </row>
    <row r="15" spans="1:17" ht="20.25" customHeight="1" x14ac:dyDescent="0.3">
      <c r="A15" s="1">
        <v>13</v>
      </c>
      <c r="B15" s="10">
        <v>46036</v>
      </c>
      <c r="C15" s="1" t="s">
        <v>135</v>
      </c>
      <c r="D15" s="1" t="s">
        <v>136</v>
      </c>
      <c r="E15" s="1">
        <v>1800</v>
      </c>
      <c r="F15" s="1"/>
      <c r="G15" s="1"/>
      <c r="H15" s="1"/>
      <c r="I15" s="1"/>
      <c r="J15" s="1">
        <f t="shared" si="0"/>
        <v>0</v>
      </c>
      <c r="K15" s="1"/>
    </row>
    <row r="16" spans="1:17" ht="20.25" customHeight="1" x14ac:dyDescent="0.3">
      <c r="A16" s="1">
        <v>14</v>
      </c>
      <c r="B16" s="10">
        <v>46037</v>
      </c>
      <c r="C16" s="1" t="s">
        <v>135</v>
      </c>
      <c r="D16" s="1" t="s">
        <v>136</v>
      </c>
      <c r="E16" s="1">
        <v>1800</v>
      </c>
      <c r="F16" s="1"/>
      <c r="G16" s="1"/>
      <c r="H16" s="1"/>
      <c r="I16" s="1"/>
      <c r="J16" s="1">
        <f t="shared" si="0"/>
        <v>0</v>
      </c>
      <c r="K16" s="1"/>
    </row>
    <row r="17" spans="1:11" ht="20.25" customHeight="1" x14ac:dyDescent="0.3">
      <c r="A17" s="1">
        <v>15</v>
      </c>
      <c r="B17" s="10">
        <v>46038</v>
      </c>
      <c r="C17" s="1" t="s">
        <v>135</v>
      </c>
      <c r="D17" s="1" t="s">
        <v>136</v>
      </c>
      <c r="E17" s="1">
        <v>1800</v>
      </c>
      <c r="F17" s="1"/>
      <c r="G17" s="1"/>
      <c r="H17" s="1"/>
      <c r="I17" s="1"/>
      <c r="J17" s="1">
        <f t="shared" si="0"/>
        <v>0</v>
      </c>
      <c r="K17" s="1"/>
    </row>
    <row r="18" spans="1:11" ht="20.25" customHeight="1" x14ac:dyDescent="0.3">
      <c r="A18" s="1">
        <v>16</v>
      </c>
      <c r="B18" s="10">
        <v>46039</v>
      </c>
      <c r="C18" s="1" t="s">
        <v>135</v>
      </c>
      <c r="D18" s="1" t="s">
        <v>136</v>
      </c>
      <c r="E18" s="1">
        <v>1800</v>
      </c>
      <c r="F18" s="1"/>
      <c r="G18" s="1"/>
      <c r="H18" s="1"/>
      <c r="I18" s="1"/>
      <c r="J18" s="1">
        <f t="shared" si="0"/>
        <v>0</v>
      </c>
      <c r="K18" s="1"/>
    </row>
    <row r="19" spans="1:11" ht="20.25" customHeight="1" x14ac:dyDescent="0.3">
      <c r="A19" s="1">
        <v>17</v>
      </c>
      <c r="B19" s="10">
        <v>46040</v>
      </c>
      <c r="C19" s="1" t="s">
        <v>135</v>
      </c>
      <c r="D19" s="1" t="s">
        <v>136</v>
      </c>
      <c r="E19" s="1">
        <v>1800</v>
      </c>
      <c r="F19" s="1"/>
      <c r="G19" s="1"/>
      <c r="H19" s="1"/>
      <c r="I19" s="1"/>
      <c r="J19" s="1">
        <f t="shared" si="0"/>
        <v>0</v>
      </c>
      <c r="K19" s="1"/>
    </row>
    <row r="20" spans="1:11" ht="20.25" customHeight="1" x14ac:dyDescent="0.3">
      <c r="A20" s="1">
        <v>18</v>
      </c>
      <c r="B20" s="10">
        <v>46041</v>
      </c>
      <c r="C20" s="1" t="s">
        <v>135</v>
      </c>
      <c r="D20" s="1" t="s">
        <v>136</v>
      </c>
      <c r="E20" s="1">
        <v>1800</v>
      </c>
      <c r="F20" s="1"/>
      <c r="G20" s="1"/>
      <c r="H20" s="1"/>
      <c r="I20" s="1"/>
      <c r="J20" s="1">
        <f t="shared" si="0"/>
        <v>0</v>
      </c>
      <c r="K20" s="1"/>
    </row>
    <row r="21" spans="1:11" ht="20.25" customHeight="1" x14ac:dyDescent="0.3">
      <c r="A21" s="1">
        <v>19</v>
      </c>
      <c r="B21" s="10">
        <v>46042</v>
      </c>
      <c r="C21" s="1" t="s">
        <v>135</v>
      </c>
      <c r="D21" s="1" t="s">
        <v>136</v>
      </c>
      <c r="E21" s="1">
        <v>1800</v>
      </c>
      <c r="F21" s="1"/>
      <c r="G21" s="1"/>
      <c r="H21" s="1"/>
      <c r="I21" s="1"/>
      <c r="J21" s="1">
        <f t="shared" si="0"/>
        <v>0</v>
      </c>
      <c r="K21" s="1"/>
    </row>
    <row r="22" spans="1:11" ht="20.25" customHeight="1" x14ac:dyDescent="0.3">
      <c r="A22" s="1">
        <v>20</v>
      </c>
      <c r="B22" s="10">
        <v>46043</v>
      </c>
      <c r="C22" s="1" t="s">
        <v>135</v>
      </c>
      <c r="D22" s="1" t="s">
        <v>136</v>
      </c>
      <c r="E22" s="1">
        <v>1800</v>
      </c>
      <c r="F22" s="1"/>
      <c r="G22" s="1"/>
      <c r="H22" s="1"/>
      <c r="I22" s="1"/>
      <c r="J22" s="1">
        <f t="shared" si="0"/>
        <v>0</v>
      </c>
      <c r="K22" s="1"/>
    </row>
    <row r="23" spans="1:11" ht="20.25" customHeight="1" x14ac:dyDescent="0.3">
      <c r="A23" s="1">
        <v>21</v>
      </c>
      <c r="B23" s="10">
        <v>46044</v>
      </c>
      <c r="C23" s="1" t="s">
        <v>135</v>
      </c>
      <c r="D23" s="1" t="s">
        <v>136</v>
      </c>
      <c r="E23" s="1">
        <v>1800</v>
      </c>
      <c r="F23" s="1"/>
      <c r="G23" s="1"/>
      <c r="H23" s="1"/>
      <c r="I23" s="1"/>
      <c r="J23" s="1">
        <f t="shared" si="0"/>
        <v>0</v>
      </c>
      <c r="K23" s="1"/>
    </row>
    <row r="24" spans="1:11" ht="20.25" customHeight="1" x14ac:dyDescent="0.3">
      <c r="A24" s="1">
        <v>22</v>
      </c>
      <c r="B24" s="10">
        <v>46045</v>
      </c>
      <c r="C24" s="1" t="s">
        <v>135</v>
      </c>
      <c r="D24" s="1" t="s">
        <v>136</v>
      </c>
      <c r="E24" s="1">
        <v>1800</v>
      </c>
      <c r="F24" s="1"/>
      <c r="G24" s="1"/>
      <c r="H24" s="1"/>
      <c r="I24" s="1"/>
      <c r="J24" s="1">
        <f t="shared" si="0"/>
        <v>0</v>
      </c>
      <c r="K24" s="1"/>
    </row>
    <row r="25" spans="1:11" ht="20.25" customHeight="1" x14ac:dyDescent="0.3">
      <c r="A25" s="1">
        <v>23</v>
      </c>
      <c r="B25" s="10">
        <v>46046</v>
      </c>
      <c r="C25" s="1" t="s">
        <v>135</v>
      </c>
      <c r="D25" s="1" t="s">
        <v>136</v>
      </c>
      <c r="E25" s="1">
        <v>1800</v>
      </c>
      <c r="F25" s="1"/>
      <c r="G25" s="1"/>
      <c r="H25" s="1"/>
      <c r="I25" s="1"/>
      <c r="J25" s="1">
        <f t="shared" si="0"/>
        <v>0</v>
      </c>
      <c r="K25" s="1"/>
    </row>
    <row r="26" spans="1:11" ht="20.25" customHeight="1" x14ac:dyDescent="0.3">
      <c r="A26" s="1">
        <v>24</v>
      </c>
      <c r="B26" s="10">
        <v>46047</v>
      </c>
      <c r="C26" s="1" t="s">
        <v>135</v>
      </c>
      <c r="D26" s="1" t="s">
        <v>136</v>
      </c>
      <c r="E26" s="1">
        <v>1800</v>
      </c>
      <c r="F26" s="1"/>
      <c r="G26" s="1"/>
      <c r="H26" s="1"/>
      <c r="I26" s="1"/>
      <c r="J26" s="1">
        <f t="shared" si="0"/>
        <v>0</v>
      </c>
      <c r="K26" s="1"/>
    </row>
    <row r="27" spans="1:11" ht="20.25" customHeight="1" x14ac:dyDescent="0.3">
      <c r="A27" s="1">
        <v>25</v>
      </c>
      <c r="B27" s="10">
        <v>46048</v>
      </c>
      <c r="C27" s="1" t="s">
        <v>135</v>
      </c>
      <c r="D27" s="1" t="s">
        <v>136</v>
      </c>
      <c r="E27" s="1">
        <v>1800</v>
      </c>
      <c r="F27" s="1"/>
      <c r="G27" s="1"/>
      <c r="H27" s="1"/>
      <c r="I27" s="1"/>
      <c r="J27" s="1">
        <f t="shared" si="0"/>
        <v>0</v>
      </c>
      <c r="K27" s="1"/>
    </row>
    <row r="28" spans="1:11" ht="20.25" customHeight="1" x14ac:dyDescent="0.3">
      <c r="A28" s="1">
        <v>26</v>
      </c>
      <c r="B28" s="10">
        <v>46049</v>
      </c>
      <c r="C28" s="1" t="s">
        <v>135</v>
      </c>
      <c r="D28" s="1" t="s">
        <v>136</v>
      </c>
      <c r="E28" s="1">
        <v>1800</v>
      </c>
      <c r="F28" s="1"/>
      <c r="G28" s="1"/>
      <c r="H28" s="1"/>
      <c r="I28" s="1"/>
      <c r="J28" s="1">
        <f t="shared" si="0"/>
        <v>0</v>
      </c>
      <c r="K28" s="1"/>
    </row>
    <row r="29" spans="1:11" ht="20.25" customHeight="1" x14ac:dyDescent="0.3">
      <c r="A29" s="1">
        <v>27</v>
      </c>
      <c r="B29" s="10">
        <v>46050</v>
      </c>
      <c r="C29" s="1" t="s">
        <v>135</v>
      </c>
      <c r="D29" s="1" t="s">
        <v>136</v>
      </c>
      <c r="E29" s="1">
        <v>1800</v>
      </c>
      <c r="F29" s="1"/>
      <c r="G29" s="1"/>
      <c r="H29" s="1"/>
      <c r="I29" s="1"/>
      <c r="J29" s="1">
        <f t="shared" si="0"/>
        <v>0</v>
      </c>
      <c r="K29" s="1"/>
    </row>
    <row r="30" spans="1:11" ht="20.25" customHeight="1" x14ac:dyDescent="0.3">
      <c r="A30" s="1">
        <v>28</v>
      </c>
      <c r="B30" s="10">
        <v>46051</v>
      </c>
      <c r="C30" s="1" t="s">
        <v>135</v>
      </c>
      <c r="D30" s="1" t="s">
        <v>136</v>
      </c>
      <c r="E30" s="1">
        <v>1800</v>
      </c>
      <c r="F30" s="1"/>
      <c r="G30" s="1"/>
      <c r="H30" s="1"/>
      <c r="I30" s="1"/>
      <c r="J30" s="1">
        <f t="shared" si="0"/>
        <v>0</v>
      </c>
      <c r="K30" s="1"/>
    </row>
    <row r="31" spans="1:11" ht="20.25" customHeight="1" x14ac:dyDescent="0.3">
      <c r="A31" s="1">
        <v>29</v>
      </c>
      <c r="B31" s="10">
        <v>46052</v>
      </c>
      <c r="C31" s="1" t="s">
        <v>135</v>
      </c>
      <c r="D31" s="1" t="s">
        <v>136</v>
      </c>
      <c r="E31" s="1">
        <v>1800</v>
      </c>
      <c r="F31" s="1"/>
      <c r="G31" s="1"/>
      <c r="H31" s="1"/>
      <c r="I31" s="1"/>
      <c r="J31" s="1">
        <f t="shared" si="0"/>
        <v>0</v>
      </c>
      <c r="K31" s="1"/>
    </row>
    <row r="32" spans="1:11" ht="20.25" customHeight="1" x14ac:dyDescent="0.3">
      <c r="A32" s="1">
        <v>30</v>
      </c>
      <c r="B32" s="10">
        <v>46053</v>
      </c>
      <c r="C32" s="1" t="s">
        <v>135</v>
      </c>
      <c r="D32" s="1" t="s">
        <v>136</v>
      </c>
      <c r="E32" s="1">
        <v>1800</v>
      </c>
      <c r="F32" s="1"/>
      <c r="G32" s="1"/>
      <c r="H32" s="1"/>
      <c r="I32" s="1"/>
      <c r="J32" s="1">
        <f t="shared" si="0"/>
        <v>0</v>
      </c>
      <c r="K32" s="1"/>
    </row>
    <row r="33" spans="1:11" ht="20.25" customHeight="1" x14ac:dyDescent="0.3">
      <c r="A33" s="1">
        <v>31</v>
      </c>
      <c r="B33" s="10">
        <v>46054</v>
      </c>
      <c r="C33" s="1" t="s">
        <v>135</v>
      </c>
      <c r="D33" s="1" t="s">
        <v>136</v>
      </c>
      <c r="E33" s="1">
        <v>1800</v>
      </c>
      <c r="F33" s="1"/>
      <c r="G33" s="1"/>
      <c r="H33" s="1"/>
      <c r="I33" s="1"/>
      <c r="J33" s="1">
        <f t="shared" si="0"/>
        <v>0</v>
      </c>
      <c r="K33" s="1"/>
    </row>
    <row r="34" spans="1:11" ht="20.25" customHeight="1" x14ac:dyDescent="0.3">
      <c r="A34" s="1">
        <v>32</v>
      </c>
      <c r="B34" s="10">
        <v>46055</v>
      </c>
      <c r="C34" s="1" t="s">
        <v>135</v>
      </c>
      <c r="D34" s="1" t="s">
        <v>136</v>
      </c>
      <c r="E34" s="1">
        <v>1800</v>
      </c>
      <c r="F34" s="1"/>
      <c r="G34" s="1"/>
      <c r="H34" s="1"/>
      <c r="I34" s="1"/>
      <c r="J34" s="1">
        <f t="shared" si="0"/>
        <v>0</v>
      </c>
      <c r="K34" s="1"/>
    </row>
    <row r="35" spans="1:11" ht="20.25" customHeight="1" x14ac:dyDescent="0.3">
      <c r="A35" s="1">
        <v>33</v>
      </c>
      <c r="B35" s="10">
        <v>46056</v>
      </c>
      <c r="C35" s="1" t="s">
        <v>135</v>
      </c>
      <c r="D35" s="1" t="s">
        <v>136</v>
      </c>
      <c r="E35" s="1">
        <v>1800</v>
      </c>
      <c r="F35" s="1"/>
      <c r="G35" s="1"/>
      <c r="H35" s="1"/>
      <c r="I35" s="1"/>
      <c r="J35" s="1">
        <f t="shared" si="0"/>
        <v>0</v>
      </c>
      <c r="K35" s="1"/>
    </row>
    <row r="36" spans="1:11" ht="20.25" customHeight="1" x14ac:dyDescent="0.3">
      <c r="A36" s="1">
        <v>34</v>
      </c>
      <c r="B36" s="10">
        <v>46057</v>
      </c>
      <c r="C36" s="1" t="s">
        <v>135</v>
      </c>
      <c r="D36" s="1" t="s">
        <v>136</v>
      </c>
      <c r="E36" s="1">
        <v>1800</v>
      </c>
      <c r="F36" s="1"/>
      <c r="G36" s="1"/>
      <c r="H36" s="1"/>
      <c r="I36" s="1"/>
      <c r="J36" s="1">
        <f t="shared" si="0"/>
        <v>0</v>
      </c>
      <c r="K36" s="1"/>
    </row>
    <row r="37" spans="1:11" ht="20.25" customHeight="1" x14ac:dyDescent="0.3">
      <c r="A37" s="1">
        <v>35</v>
      </c>
      <c r="B37" s="10">
        <v>46058</v>
      </c>
      <c r="C37" s="1" t="s">
        <v>135</v>
      </c>
      <c r="D37" s="1" t="s">
        <v>136</v>
      </c>
      <c r="E37" s="1">
        <v>1800</v>
      </c>
      <c r="F37" s="1"/>
      <c r="G37" s="1"/>
      <c r="H37" s="1"/>
      <c r="I37" s="1"/>
      <c r="J37" s="1">
        <f t="shared" si="0"/>
        <v>0</v>
      </c>
      <c r="K37" s="1"/>
    </row>
    <row r="38" spans="1:11" ht="20.25" customHeight="1" x14ac:dyDescent="0.3">
      <c r="A38" s="1">
        <v>36</v>
      </c>
      <c r="B38" s="10">
        <v>46059</v>
      </c>
      <c r="C38" s="1" t="s">
        <v>135</v>
      </c>
      <c r="D38" s="1" t="s">
        <v>136</v>
      </c>
      <c r="E38" s="1">
        <v>1800</v>
      </c>
      <c r="F38" s="1"/>
      <c r="G38" s="1"/>
      <c r="H38" s="1"/>
      <c r="I38" s="1"/>
      <c r="J38" s="1">
        <f t="shared" si="0"/>
        <v>0</v>
      </c>
      <c r="K38" s="1"/>
    </row>
    <row r="39" spans="1:11" ht="20.25" customHeight="1" x14ac:dyDescent="0.3">
      <c r="A39" s="1">
        <v>37</v>
      </c>
      <c r="B39" s="10">
        <v>46060</v>
      </c>
      <c r="C39" s="1" t="s">
        <v>135</v>
      </c>
      <c r="D39" s="1" t="s">
        <v>136</v>
      </c>
      <c r="E39" s="1">
        <v>1800</v>
      </c>
      <c r="F39" s="1"/>
      <c r="G39" s="1"/>
      <c r="H39" s="1"/>
      <c r="I39" s="1"/>
      <c r="J39" s="1">
        <f t="shared" si="0"/>
        <v>0</v>
      </c>
      <c r="K39" s="1"/>
    </row>
    <row r="40" spans="1:11" ht="20.25" customHeight="1" x14ac:dyDescent="0.3">
      <c r="A40" s="1">
        <v>38</v>
      </c>
      <c r="B40" s="10">
        <v>46061</v>
      </c>
      <c r="C40" s="1" t="s">
        <v>135</v>
      </c>
      <c r="D40" s="1" t="s">
        <v>136</v>
      </c>
      <c r="E40" s="1">
        <v>1800</v>
      </c>
      <c r="F40" s="1"/>
      <c r="G40" s="1"/>
      <c r="H40" s="1"/>
      <c r="I40" s="1"/>
      <c r="J40" s="1">
        <f t="shared" si="0"/>
        <v>0</v>
      </c>
      <c r="K40" s="1"/>
    </row>
    <row r="41" spans="1:11" ht="20.25" customHeight="1" x14ac:dyDescent="0.3">
      <c r="A41" s="1">
        <v>39</v>
      </c>
      <c r="B41" s="10">
        <v>46062</v>
      </c>
      <c r="C41" s="1" t="s">
        <v>135</v>
      </c>
      <c r="D41" s="1" t="s">
        <v>136</v>
      </c>
      <c r="E41" s="1">
        <v>1800</v>
      </c>
      <c r="F41" s="1"/>
      <c r="G41" s="1"/>
      <c r="H41" s="1"/>
      <c r="I41" s="1"/>
      <c r="J41" s="1">
        <f t="shared" si="0"/>
        <v>0</v>
      </c>
      <c r="K41" s="1"/>
    </row>
    <row r="42" spans="1:11" ht="20.25" customHeight="1" x14ac:dyDescent="0.3">
      <c r="A42" s="1">
        <v>40</v>
      </c>
      <c r="B42" s="10">
        <v>46063</v>
      </c>
      <c r="C42" s="1" t="s">
        <v>135</v>
      </c>
      <c r="D42" s="1" t="s">
        <v>136</v>
      </c>
      <c r="E42" s="1">
        <v>1800</v>
      </c>
      <c r="F42" s="1"/>
      <c r="G42" s="1"/>
      <c r="H42" s="1"/>
      <c r="I42" s="1"/>
      <c r="J42" s="1">
        <f t="shared" si="0"/>
        <v>0</v>
      </c>
      <c r="K42" s="1"/>
    </row>
    <row r="43" spans="1:11" ht="20.25" customHeight="1" x14ac:dyDescent="0.3">
      <c r="A43" s="1">
        <v>41</v>
      </c>
      <c r="B43" s="10">
        <v>46064</v>
      </c>
      <c r="C43" s="1" t="s">
        <v>135</v>
      </c>
      <c r="D43" s="1" t="s">
        <v>136</v>
      </c>
      <c r="E43" s="1">
        <v>1800</v>
      </c>
      <c r="F43" s="1"/>
      <c r="G43" s="1"/>
      <c r="H43" s="1"/>
      <c r="I43" s="1"/>
      <c r="J43" s="1">
        <f t="shared" si="0"/>
        <v>0</v>
      </c>
      <c r="K43" s="1"/>
    </row>
    <row r="44" spans="1:11" ht="20.25" customHeight="1" x14ac:dyDescent="0.3">
      <c r="A44" s="1">
        <v>42</v>
      </c>
      <c r="B44" s="10">
        <v>46065</v>
      </c>
      <c r="C44" s="1" t="s">
        <v>135</v>
      </c>
      <c r="D44" s="1" t="s">
        <v>136</v>
      </c>
      <c r="E44" s="1">
        <v>1800</v>
      </c>
      <c r="F44" s="1"/>
      <c r="G44" s="1"/>
      <c r="H44" s="1"/>
      <c r="I44" s="1"/>
      <c r="J44" s="1">
        <f t="shared" si="0"/>
        <v>0</v>
      </c>
      <c r="K44" s="1"/>
    </row>
    <row r="45" spans="1:11" ht="20.25" customHeight="1" x14ac:dyDescent="0.3">
      <c r="A45" s="1">
        <v>43</v>
      </c>
      <c r="B45" s="10">
        <v>46066</v>
      </c>
      <c r="C45" s="1" t="s">
        <v>135</v>
      </c>
      <c r="D45" s="1" t="s">
        <v>136</v>
      </c>
      <c r="E45" s="1">
        <v>1800</v>
      </c>
      <c r="F45" s="1"/>
      <c r="G45" s="1"/>
      <c r="H45" s="1"/>
      <c r="I45" s="1"/>
      <c r="J45" s="1">
        <f t="shared" si="0"/>
        <v>0</v>
      </c>
      <c r="K45" s="1"/>
    </row>
    <row r="46" spans="1:11" ht="20.25" customHeight="1" x14ac:dyDescent="0.3">
      <c r="A46" s="1">
        <v>44</v>
      </c>
      <c r="B46" s="10">
        <v>46067</v>
      </c>
      <c r="C46" s="1" t="s">
        <v>135</v>
      </c>
      <c r="D46" s="1" t="s">
        <v>136</v>
      </c>
      <c r="E46" s="1">
        <v>1800</v>
      </c>
      <c r="F46" s="1"/>
      <c r="G46" s="1"/>
      <c r="H46" s="1"/>
      <c r="I46" s="1"/>
      <c r="J46" s="1">
        <f t="shared" si="0"/>
        <v>0</v>
      </c>
      <c r="K46" s="1"/>
    </row>
    <row r="47" spans="1:11" ht="20.25" customHeight="1" x14ac:dyDescent="0.3">
      <c r="A47" s="1">
        <v>45</v>
      </c>
      <c r="B47" s="10">
        <v>46068</v>
      </c>
      <c r="C47" s="1" t="s">
        <v>135</v>
      </c>
      <c r="D47" s="1" t="s">
        <v>136</v>
      </c>
      <c r="E47" s="1">
        <v>1800</v>
      </c>
      <c r="F47" s="1"/>
      <c r="G47" s="1"/>
      <c r="H47" s="1"/>
      <c r="I47" s="1"/>
      <c r="J47" s="1">
        <f t="shared" si="0"/>
        <v>0</v>
      </c>
      <c r="K47" s="1"/>
    </row>
    <row r="48" spans="1:11" ht="20.25" customHeight="1" x14ac:dyDescent="0.3">
      <c r="A48" s="1">
        <v>46</v>
      </c>
      <c r="B48" s="10">
        <v>46069</v>
      </c>
      <c r="C48" s="1" t="s">
        <v>135</v>
      </c>
      <c r="D48" s="1" t="s">
        <v>136</v>
      </c>
      <c r="E48" s="1">
        <v>1800</v>
      </c>
      <c r="F48" s="1"/>
      <c r="G48" s="1"/>
      <c r="H48" s="1"/>
      <c r="I48" s="1"/>
      <c r="J48" s="1">
        <f t="shared" si="0"/>
        <v>0</v>
      </c>
      <c r="K48" s="1"/>
    </row>
    <row r="49" spans="1:11" ht="20.25" customHeight="1" x14ac:dyDescent="0.3">
      <c r="A49" s="1">
        <v>47</v>
      </c>
      <c r="B49" s="10">
        <v>46070</v>
      </c>
      <c r="C49" s="1" t="s">
        <v>135</v>
      </c>
      <c r="D49" s="1" t="s">
        <v>136</v>
      </c>
      <c r="E49" s="1">
        <v>1800</v>
      </c>
      <c r="F49" s="1"/>
      <c r="G49" s="1"/>
      <c r="H49" s="1"/>
      <c r="I49" s="1"/>
      <c r="J49" s="1">
        <f t="shared" si="0"/>
        <v>0</v>
      </c>
      <c r="K49" s="1"/>
    </row>
    <row r="50" spans="1:11" ht="20.25" customHeight="1" x14ac:dyDescent="0.3">
      <c r="A50" s="1">
        <v>48</v>
      </c>
      <c r="B50" s="10">
        <v>46071</v>
      </c>
      <c r="C50" s="1" t="s">
        <v>135</v>
      </c>
      <c r="D50" s="1" t="s">
        <v>136</v>
      </c>
      <c r="E50" s="1">
        <v>1800</v>
      </c>
      <c r="F50" s="1"/>
      <c r="G50" s="1"/>
      <c r="H50" s="1"/>
      <c r="I50" s="1"/>
      <c r="J50" s="1">
        <f t="shared" si="0"/>
        <v>0</v>
      </c>
      <c r="K50" s="1"/>
    </row>
    <row r="51" spans="1:11" ht="20.25" customHeight="1" x14ac:dyDescent="0.3">
      <c r="A51" s="1">
        <v>49</v>
      </c>
      <c r="B51" s="10">
        <v>46072</v>
      </c>
      <c r="C51" s="1" t="s">
        <v>135</v>
      </c>
      <c r="D51" s="1" t="s">
        <v>136</v>
      </c>
      <c r="E51" s="1">
        <v>1800</v>
      </c>
      <c r="F51" s="1"/>
      <c r="G51" s="1"/>
      <c r="H51" s="1"/>
      <c r="I51" s="1"/>
      <c r="J51" s="1">
        <f t="shared" si="0"/>
        <v>0</v>
      </c>
      <c r="K51" s="1"/>
    </row>
    <row r="52" spans="1:11" ht="20.25" customHeight="1" x14ac:dyDescent="0.3">
      <c r="A52" s="1">
        <v>50</v>
      </c>
      <c r="B52" s="10">
        <v>46073</v>
      </c>
      <c r="C52" s="1" t="s">
        <v>135</v>
      </c>
      <c r="D52" s="1" t="s">
        <v>136</v>
      </c>
      <c r="E52" s="1">
        <v>1800</v>
      </c>
      <c r="F52" s="1"/>
      <c r="G52" s="1"/>
      <c r="H52" s="1"/>
      <c r="I52" s="1"/>
      <c r="J52" s="1">
        <f t="shared" si="0"/>
        <v>0</v>
      </c>
      <c r="K52" s="1"/>
    </row>
    <row r="53" spans="1:11" ht="20.25" customHeight="1" x14ac:dyDescent="0.3">
      <c r="A53" s="1">
        <v>51</v>
      </c>
      <c r="B53" s="10">
        <v>46074</v>
      </c>
      <c r="C53" s="1" t="s">
        <v>135</v>
      </c>
      <c r="D53" s="1" t="s">
        <v>136</v>
      </c>
      <c r="E53" s="1">
        <v>1800</v>
      </c>
      <c r="F53" s="1"/>
      <c r="G53" s="1"/>
      <c r="H53" s="1"/>
      <c r="I53" s="1"/>
      <c r="J53" s="1">
        <f t="shared" si="0"/>
        <v>0</v>
      </c>
      <c r="K53" s="1"/>
    </row>
    <row r="54" spans="1:11" ht="20.25" customHeight="1" x14ac:dyDescent="0.3">
      <c r="A54" s="1">
        <v>52</v>
      </c>
      <c r="B54" s="10">
        <v>46075</v>
      </c>
      <c r="C54" s="1" t="s">
        <v>135</v>
      </c>
      <c r="D54" s="1" t="s">
        <v>136</v>
      </c>
      <c r="E54" s="1">
        <v>1800</v>
      </c>
      <c r="F54" s="1"/>
      <c r="G54" s="1"/>
      <c r="H54" s="1"/>
      <c r="I54" s="1"/>
      <c r="J54" s="1">
        <f t="shared" si="0"/>
        <v>0</v>
      </c>
      <c r="K54" s="1"/>
    </row>
    <row r="55" spans="1:11" ht="20.25" customHeight="1" x14ac:dyDescent="0.3">
      <c r="A55" s="1">
        <v>53</v>
      </c>
      <c r="B55" s="10">
        <v>46076</v>
      </c>
      <c r="C55" s="1" t="s">
        <v>135</v>
      </c>
      <c r="D55" s="1" t="s">
        <v>136</v>
      </c>
      <c r="E55" s="1">
        <v>1800</v>
      </c>
      <c r="F55" s="1"/>
      <c r="G55" s="1"/>
      <c r="H55" s="1"/>
      <c r="I55" s="1"/>
      <c r="J55" s="1">
        <f t="shared" si="0"/>
        <v>0</v>
      </c>
      <c r="K55" s="1"/>
    </row>
    <row r="56" spans="1:11" ht="20.25" customHeight="1" x14ac:dyDescent="0.3">
      <c r="A56" s="1">
        <v>54</v>
      </c>
      <c r="B56" s="10">
        <v>46077</v>
      </c>
      <c r="C56" s="1" t="s">
        <v>135</v>
      </c>
      <c r="D56" s="1" t="s">
        <v>136</v>
      </c>
      <c r="E56" s="1">
        <v>1800</v>
      </c>
      <c r="F56" s="1"/>
      <c r="G56" s="1"/>
      <c r="H56" s="1"/>
      <c r="I56" s="1"/>
      <c r="J56" s="1">
        <f t="shared" si="0"/>
        <v>0</v>
      </c>
      <c r="K56" s="1"/>
    </row>
    <row r="57" spans="1:11" ht="20.25" customHeight="1" x14ac:dyDescent="0.3">
      <c r="A57" s="1">
        <v>55</v>
      </c>
      <c r="B57" s="10">
        <v>46078</v>
      </c>
      <c r="C57" s="1" t="s">
        <v>135</v>
      </c>
      <c r="D57" s="1" t="s">
        <v>136</v>
      </c>
      <c r="E57" s="1">
        <v>1800</v>
      </c>
      <c r="F57" s="1"/>
      <c r="G57" s="1"/>
      <c r="H57" s="1"/>
      <c r="I57" s="1"/>
      <c r="J57" s="1">
        <f t="shared" si="0"/>
        <v>0</v>
      </c>
      <c r="K57" s="1"/>
    </row>
    <row r="58" spans="1:11" ht="20.25" customHeight="1" x14ac:dyDescent="0.3">
      <c r="A58" s="1">
        <v>56</v>
      </c>
      <c r="B58" s="10">
        <v>46079</v>
      </c>
      <c r="C58" s="1" t="s">
        <v>135</v>
      </c>
      <c r="D58" s="1" t="s">
        <v>136</v>
      </c>
      <c r="E58" s="1">
        <v>1800</v>
      </c>
      <c r="F58" s="1"/>
      <c r="G58" s="1"/>
      <c r="H58" s="1"/>
      <c r="I58" s="1"/>
      <c r="J58" s="1">
        <f t="shared" si="0"/>
        <v>0</v>
      </c>
      <c r="K58" s="1"/>
    </row>
    <row r="59" spans="1:11" ht="20.25" customHeight="1" x14ac:dyDescent="0.3">
      <c r="A59" s="1">
        <v>57</v>
      </c>
      <c r="B59" s="10">
        <v>46080</v>
      </c>
      <c r="C59" s="1" t="s">
        <v>135</v>
      </c>
      <c r="D59" s="1" t="s">
        <v>136</v>
      </c>
      <c r="E59" s="1">
        <v>1800</v>
      </c>
      <c r="F59" s="1"/>
      <c r="G59" s="1"/>
      <c r="H59" s="1"/>
      <c r="I59" s="1"/>
      <c r="J59" s="1">
        <f t="shared" si="0"/>
        <v>0</v>
      </c>
      <c r="K59" s="1"/>
    </row>
    <row r="60" spans="1:11" ht="20.25" customHeight="1" x14ac:dyDescent="0.3">
      <c r="A60" s="1">
        <v>58</v>
      </c>
      <c r="B60" s="10">
        <v>46081</v>
      </c>
      <c r="C60" s="1" t="s">
        <v>135</v>
      </c>
      <c r="D60" s="1" t="s">
        <v>136</v>
      </c>
      <c r="E60" s="1">
        <v>1800</v>
      </c>
      <c r="F60" s="1"/>
      <c r="G60" s="1"/>
      <c r="H60" s="1"/>
      <c r="I60" s="1"/>
      <c r="J60" s="1">
        <f t="shared" si="0"/>
        <v>0</v>
      </c>
      <c r="K60" s="1"/>
    </row>
    <row r="61" spans="1:11" ht="20.25" customHeight="1" x14ac:dyDescent="0.3">
      <c r="A61" s="1">
        <v>59</v>
      </c>
      <c r="B61" s="10">
        <v>46082</v>
      </c>
      <c r="C61" s="1" t="s">
        <v>135</v>
      </c>
      <c r="D61" s="1" t="s">
        <v>136</v>
      </c>
      <c r="E61" s="1">
        <v>1800</v>
      </c>
      <c r="F61" s="1"/>
      <c r="G61" s="1"/>
      <c r="H61" s="1"/>
      <c r="I61" s="1"/>
      <c r="J61" s="1">
        <f t="shared" si="0"/>
        <v>0</v>
      </c>
      <c r="K61" s="1"/>
    </row>
    <row r="62" spans="1:11" ht="20.25" customHeight="1" x14ac:dyDescent="0.3">
      <c r="A62" s="1">
        <v>60</v>
      </c>
      <c r="B62" s="10">
        <v>46083</v>
      </c>
      <c r="C62" s="1" t="s">
        <v>135</v>
      </c>
      <c r="D62" s="1" t="s">
        <v>136</v>
      </c>
      <c r="E62" s="1">
        <v>1800</v>
      </c>
      <c r="F62" s="1"/>
      <c r="G62" s="1"/>
      <c r="H62" s="1"/>
      <c r="I62" s="1"/>
      <c r="J62" s="1">
        <f t="shared" si="0"/>
        <v>0</v>
      </c>
      <c r="K62" s="1"/>
    </row>
    <row r="63" spans="1:11" ht="20.25" customHeight="1" x14ac:dyDescent="0.3">
      <c r="A63" s="1">
        <v>61</v>
      </c>
      <c r="B63" s="10">
        <v>46084</v>
      </c>
      <c r="C63" s="1" t="s">
        <v>135</v>
      </c>
      <c r="D63" s="1" t="s">
        <v>136</v>
      </c>
      <c r="E63" s="1">
        <v>1800</v>
      </c>
      <c r="F63" s="1"/>
      <c r="G63" s="1"/>
      <c r="H63" s="1"/>
      <c r="I63" s="1"/>
      <c r="J63" s="1">
        <f t="shared" si="0"/>
        <v>0</v>
      </c>
      <c r="K63" s="1"/>
    </row>
    <row r="64" spans="1:11" ht="20.25" customHeight="1" x14ac:dyDescent="0.3">
      <c r="A64" s="1">
        <v>62</v>
      </c>
      <c r="B64" s="10">
        <v>46085</v>
      </c>
      <c r="C64" s="1" t="s">
        <v>135</v>
      </c>
      <c r="D64" s="1" t="s">
        <v>136</v>
      </c>
      <c r="E64" s="1">
        <v>1800</v>
      </c>
      <c r="F64" s="1"/>
      <c r="G64" s="1"/>
      <c r="H64" s="1"/>
      <c r="I64" s="1"/>
      <c r="J64" s="1">
        <f t="shared" si="0"/>
        <v>0</v>
      </c>
      <c r="K64" s="1"/>
    </row>
    <row r="65" spans="1:11" ht="20.25" customHeight="1" x14ac:dyDescent="0.3">
      <c r="A65" s="1">
        <v>63</v>
      </c>
      <c r="B65" s="10">
        <v>46086</v>
      </c>
      <c r="C65" s="1" t="s">
        <v>135</v>
      </c>
      <c r="D65" s="1" t="s">
        <v>136</v>
      </c>
      <c r="E65" s="1">
        <v>1800</v>
      </c>
      <c r="F65" s="1"/>
      <c r="G65" s="1"/>
      <c r="H65" s="1"/>
      <c r="I65" s="1"/>
      <c r="J65" s="1">
        <f t="shared" si="0"/>
        <v>0</v>
      </c>
      <c r="K65" s="1"/>
    </row>
    <row r="66" spans="1:11" ht="20.25" customHeight="1" x14ac:dyDescent="0.3">
      <c r="A66" s="1">
        <v>64</v>
      </c>
      <c r="B66" s="10">
        <v>46087</v>
      </c>
      <c r="C66" s="1" t="s">
        <v>135</v>
      </c>
      <c r="D66" s="1" t="s">
        <v>136</v>
      </c>
      <c r="E66" s="1">
        <v>1800</v>
      </c>
      <c r="F66" s="1"/>
      <c r="G66" s="1"/>
      <c r="H66" s="1"/>
      <c r="I66" s="1"/>
      <c r="J66" s="1">
        <f t="shared" si="0"/>
        <v>0</v>
      </c>
      <c r="K66" s="1"/>
    </row>
    <row r="67" spans="1:11" ht="20.25" customHeight="1" x14ac:dyDescent="0.3">
      <c r="A67" s="1">
        <v>65</v>
      </c>
      <c r="B67" s="10">
        <v>46088</v>
      </c>
      <c r="C67" s="1" t="s">
        <v>135</v>
      </c>
      <c r="D67" s="1" t="s">
        <v>136</v>
      </c>
      <c r="E67" s="1">
        <v>1800</v>
      </c>
      <c r="F67" s="1"/>
      <c r="G67" s="1"/>
      <c r="H67" s="1"/>
      <c r="I67" s="1"/>
      <c r="J67" s="1">
        <f t="shared" si="0"/>
        <v>0</v>
      </c>
      <c r="K67" s="1"/>
    </row>
    <row r="68" spans="1:11" ht="20.25" customHeight="1" x14ac:dyDescent="0.3">
      <c r="A68" s="1">
        <v>66</v>
      </c>
      <c r="B68" s="10">
        <v>46089</v>
      </c>
      <c r="C68" s="1" t="s">
        <v>135</v>
      </c>
      <c r="D68" s="1" t="s">
        <v>136</v>
      </c>
      <c r="E68" s="1">
        <v>1800</v>
      </c>
      <c r="F68" s="1"/>
      <c r="G68" s="1"/>
      <c r="H68" s="1"/>
      <c r="I68" s="1"/>
      <c r="J68" s="1">
        <f t="shared" ref="J68:J131" si="1">E68*F68-G68-H68+I68</f>
        <v>0</v>
      </c>
      <c r="K68" s="1"/>
    </row>
    <row r="69" spans="1:11" ht="20.25" customHeight="1" x14ac:dyDescent="0.3">
      <c r="A69" s="1">
        <v>67</v>
      </c>
      <c r="B69" s="10">
        <v>46090</v>
      </c>
      <c r="C69" s="1" t="s">
        <v>135</v>
      </c>
      <c r="D69" s="1" t="s">
        <v>136</v>
      </c>
      <c r="E69" s="1">
        <v>1800</v>
      </c>
      <c r="F69" s="1"/>
      <c r="G69" s="1"/>
      <c r="H69" s="1"/>
      <c r="I69" s="1"/>
      <c r="J69" s="1">
        <f t="shared" si="1"/>
        <v>0</v>
      </c>
      <c r="K69" s="1"/>
    </row>
    <row r="70" spans="1:11" ht="20.25" customHeight="1" x14ac:dyDescent="0.3">
      <c r="A70" s="1">
        <v>68</v>
      </c>
      <c r="B70" s="10">
        <v>46091</v>
      </c>
      <c r="C70" s="1" t="s">
        <v>135</v>
      </c>
      <c r="D70" s="1" t="s">
        <v>136</v>
      </c>
      <c r="E70" s="1">
        <v>1800</v>
      </c>
      <c r="F70" s="1"/>
      <c r="G70" s="1"/>
      <c r="H70" s="1"/>
      <c r="I70" s="1"/>
      <c r="J70" s="1">
        <f t="shared" si="1"/>
        <v>0</v>
      </c>
      <c r="K70" s="1"/>
    </row>
    <row r="71" spans="1:11" ht="20.25" customHeight="1" x14ac:dyDescent="0.3">
      <c r="A71" s="1">
        <v>69</v>
      </c>
      <c r="B71" s="10">
        <v>46092</v>
      </c>
      <c r="C71" s="1" t="s">
        <v>135</v>
      </c>
      <c r="D71" s="1" t="s">
        <v>136</v>
      </c>
      <c r="E71" s="1">
        <v>1800</v>
      </c>
      <c r="F71" s="1"/>
      <c r="G71" s="1"/>
      <c r="H71" s="1"/>
      <c r="I71" s="1"/>
      <c r="J71" s="1">
        <f t="shared" si="1"/>
        <v>0</v>
      </c>
      <c r="K71" s="1"/>
    </row>
    <row r="72" spans="1:11" ht="20.25" customHeight="1" x14ac:dyDescent="0.3">
      <c r="A72" s="1">
        <v>70</v>
      </c>
      <c r="B72" s="10">
        <v>46093</v>
      </c>
      <c r="C72" s="1" t="s">
        <v>135</v>
      </c>
      <c r="D72" s="1" t="s">
        <v>136</v>
      </c>
      <c r="E72" s="1">
        <v>1800</v>
      </c>
      <c r="F72" s="1"/>
      <c r="G72" s="1"/>
      <c r="H72" s="1"/>
      <c r="I72" s="1"/>
      <c r="J72" s="1">
        <f t="shared" si="1"/>
        <v>0</v>
      </c>
      <c r="K72" s="1"/>
    </row>
    <row r="73" spans="1:11" ht="20.25" customHeight="1" x14ac:dyDescent="0.3">
      <c r="A73" s="1">
        <v>71</v>
      </c>
      <c r="B73" s="10">
        <v>46094</v>
      </c>
      <c r="C73" s="1" t="s">
        <v>135</v>
      </c>
      <c r="D73" s="1" t="s">
        <v>136</v>
      </c>
      <c r="E73" s="1">
        <v>1800</v>
      </c>
      <c r="F73" s="1"/>
      <c r="G73" s="1"/>
      <c r="H73" s="1"/>
      <c r="I73" s="1"/>
      <c r="J73" s="1">
        <f t="shared" si="1"/>
        <v>0</v>
      </c>
      <c r="K73" s="1"/>
    </row>
    <row r="74" spans="1:11" ht="20.25" customHeight="1" x14ac:dyDescent="0.3">
      <c r="A74" s="1">
        <v>72</v>
      </c>
      <c r="B74" s="10">
        <v>46095</v>
      </c>
      <c r="C74" s="1" t="s">
        <v>135</v>
      </c>
      <c r="D74" s="1" t="s">
        <v>136</v>
      </c>
      <c r="E74" s="1">
        <v>1800</v>
      </c>
      <c r="F74" s="1"/>
      <c r="G74" s="1"/>
      <c r="H74" s="1"/>
      <c r="I74" s="1"/>
      <c r="J74" s="1">
        <f t="shared" si="1"/>
        <v>0</v>
      </c>
      <c r="K74" s="1"/>
    </row>
    <row r="75" spans="1:11" ht="20.25" customHeight="1" x14ac:dyDescent="0.3">
      <c r="A75" s="1">
        <v>73</v>
      </c>
      <c r="B75" s="10">
        <v>46096</v>
      </c>
      <c r="C75" s="1" t="s">
        <v>135</v>
      </c>
      <c r="D75" s="1" t="s">
        <v>136</v>
      </c>
      <c r="E75" s="1">
        <v>1800</v>
      </c>
      <c r="F75" s="1"/>
      <c r="G75" s="1"/>
      <c r="H75" s="1"/>
      <c r="I75" s="1"/>
      <c r="J75" s="1">
        <f t="shared" si="1"/>
        <v>0</v>
      </c>
      <c r="K75" s="1"/>
    </row>
    <row r="76" spans="1:11" ht="20.25" customHeight="1" x14ac:dyDescent="0.3">
      <c r="A76" s="1">
        <v>74</v>
      </c>
      <c r="B76" s="10">
        <v>46097</v>
      </c>
      <c r="C76" s="1" t="s">
        <v>135</v>
      </c>
      <c r="D76" s="1" t="s">
        <v>136</v>
      </c>
      <c r="E76" s="1">
        <v>1800</v>
      </c>
      <c r="F76" s="1"/>
      <c r="G76" s="1"/>
      <c r="H76" s="1"/>
      <c r="I76" s="1"/>
      <c r="J76" s="1">
        <f t="shared" si="1"/>
        <v>0</v>
      </c>
      <c r="K76" s="1"/>
    </row>
    <row r="77" spans="1:11" ht="20.25" customHeight="1" x14ac:dyDescent="0.3">
      <c r="A77" s="1">
        <v>75</v>
      </c>
      <c r="B77" s="10">
        <v>46098</v>
      </c>
      <c r="C77" s="1" t="s">
        <v>135</v>
      </c>
      <c r="D77" s="1" t="s">
        <v>136</v>
      </c>
      <c r="E77" s="1">
        <v>1800</v>
      </c>
      <c r="F77" s="1"/>
      <c r="G77" s="1"/>
      <c r="H77" s="1"/>
      <c r="I77" s="1"/>
      <c r="J77" s="1">
        <f t="shared" si="1"/>
        <v>0</v>
      </c>
      <c r="K77" s="1"/>
    </row>
    <row r="78" spans="1:11" ht="20.25" customHeight="1" x14ac:dyDescent="0.3">
      <c r="A78" s="1">
        <v>76</v>
      </c>
      <c r="B78" s="10">
        <v>46099</v>
      </c>
      <c r="C78" s="1" t="s">
        <v>135</v>
      </c>
      <c r="D78" s="1" t="s">
        <v>136</v>
      </c>
      <c r="E78" s="1">
        <v>1800</v>
      </c>
      <c r="F78" s="1"/>
      <c r="G78" s="1"/>
      <c r="H78" s="1"/>
      <c r="I78" s="1"/>
      <c r="J78" s="1">
        <f t="shared" si="1"/>
        <v>0</v>
      </c>
      <c r="K78" s="1"/>
    </row>
    <row r="79" spans="1:11" ht="20.25" customHeight="1" x14ac:dyDescent="0.3">
      <c r="A79" s="1">
        <v>77</v>
      </c>
      <c r="B79" s="10">
        <v>46100</v>
      </c>
      <c r="C79" s="1" t="s">
        <v>135</v>
      </c>
      <c r="D79" s="1" t="s">
        <v>136</v>
      </c>
      <c r="E79" s="1">
        <v>1800</v>
      </c>
      <c r="F79" s="1"/>
      <c r="G79" s="1"/>
      <c r="H79" s="1"/>
      <c r="I79" s="1"/>
      <c r="J79" s="1">
        <f t="shared" si="1"/>
        <v>0</v>
      </c>
      <c r="K79" s="1"/>
    </row>
    <row r="80" spans="1:11" ht="20.25" customHeight="1" x14ac:dyDescent="0.3">
      <c r="A80" s="1">
        <v>78</v>
      </c>
      <c r="B80" s="10">
        <v>46101</v>
      </c>
      <c r="C80" s="1" t="s">
        <v>135</v>
      </c>
      <c r="D80" s="1" t="s">
        <v>136</v>
      </c>
      <c r="E80" s="1">
        <v>1800</v>
      </c>
      <c r="F80" s="1"/>
      <c r="G80" s="1"/>
      <c r="H80" s="1"/>
      <c r="I80" s="1"/>
      <c r="J80" s="1">
        <f t="shared" si="1"/>
        <v>0</v>
      </c>
      <c r="K80" s="1"/>
    </row>
    <row r="81" spans="1:11" ht="20.25" customHeight="1" x14ac:dyDescent="0.3">
      <c r="A81" s="1">
        <v>79</v>
      </c>
      <c r="B81" s="10">
        <v>46102</v>
      </c>
      <c r="C81" s="1" t="s">
        <v>135</v>
      </c>
      <c r="D81" s="1" t="s">
        <v>136</v>
      </c>
      <c r="E81" s="1">
        <v>1800</v>
      </c>
      <c r="F81" s="1"/>
      <c r="G81" s="1"/>
      <c r="H81" s="1"/>
      <c r="I81" s="1"/>
      <c r="J81" s="1">
        <f t="shared" si="1"/>
        <v>0</v>
      </c>
      <c r="K81" s="1"/>
    </row>
    <row r="82" spans="1:11" ht="20.25" customHeight="1" x14ac:dyDescent="0.3">
      <c r="A82" s="1">
        <v>80</v>
      </c>
      <c r="B82" s="10">
        <v>46103</v>
      </c>
      <c r="C82" s="1" t="s">
        <v>135</v>
      </c>
      <c r="D82" s="1" t="s">
        <v>136</v>
      </c>
      <c r="E82" s="1">
        <v>1800</v>
      </c>
      <c r="F82" s="1"/>
      <c r="G82" s="1"/>
      <c r="H82" s="1"/>
      <c r="I82" s="1"/>
      <c r="J82" s="1">
        <f t="shared" si="1"/>
        <v>0</v>
      </c>
      <c r="K82" s="1"/>
    </row>
    <row r="83" spans="1:11" ht="20.25" customHeight="1" x14ac:dyDescent="0.3">
      <c r="A83" s="1">
        <v>81</v>
      </c>
      <c r="B83" s="10">
        <v>46104</v>
      </c>
      <c r="C83" s="1" t="s">
        <v>135</v>
      </c>
      <c r="D83" s="1" t="s">
        <v>136</v>
      </c>
      <c r="E83" s="1">
        <v>1800</v>
      </c>
      <c r="F83" s="1"/>
      <c r="G83" s="1"/>
      <c r="H83" s="1"/>
      <c r="I83" s="1"/>
      <c r="J83" s="1">
        <f t="shared" si="1"/>
        <v>0</v>
      </c>
      <c r="K83" s="1"/>
    </row>
    <row r="84" spans="1:11" ht="20.25" customHeight="1" x14ac:dyDescent="0.3">
      <c r="A84" s="1">
        <v>82</v>
      </c>
      <c r="B84" s="10">
        <v>46105</v>
      </c>
      <c r="C84" s="1" t="s">
        <v>135</v>
      </c>
      <c r="D84" s="1" t="s">
        <v>136</v>
      </c>
      <c r="E84" s="1">
        <v>1800</v>
      </c>
      <c r="F84" s="1"/>
      <c r="G84" s="1"/>
      <c r="H84" s="1"/>
      <c r="I84" s="1"/>
      <c r="J84" s="1">
        <f t="shared" si="1"/>
        <v>0</v>
      </c>
      <c r="K84" s="1"/>
    </row>
    <row r="85" spans="1:11" ht="20.25" customHeight="1" x14ac:dyDescent="0.3">
      <c r="A85" s="1">
        <v>83</v>
      </c>
      <c r="B85" s="10">
        <v>46106</v>
      </c>
      <c r="C85" s="1" t="s">
        <v>135</v>
      </c>
      <c r="D85" s="1" t="s">
        <v>136</v>
      </c>
      <c r="E85" s="1">
        <v>1800</v>
      </c>
      <c r="F85" s="1"/>
      <c r="G85" s="1"/>
      <c r="H85" s="1"/>
      <c r="I85" s="1"/>
      <c r="J85" s="1">
        <f t="shared" si="1"/>
        <v>0</v>
      </c>
      <c r="K85" s="1"/>
    </row>
    <row r="86" spans="1:11" ht="20.25" customHeight="1" x14ac:dyDescent="0.3">
      <c r="A86" s="1">
        <v>84</v>
      </c>
      <c r="B86" s="10">
        <v>46107</v>
      </c>
      <c r="C86" s="1" t="s">
        <v>135</v>
      </c>
      <c r="D86" s="1" t="s">
        <v>136</v>
      </c>
      <c r="E86" s="1">
        <v>1800</v>
      </c>
      <c r="F86" s="1"/>
      <c r="G86" s="1"/>
      <c r="H86" s="1"/>
      <c r="I86" s="1"/>
      <c r="J86" s="1">
        <f t="shared" si="1"/>
        <v>0</v>
      </c>
      <c r="K86" s="1"/>
    </row>
    <row r="87" spans="1:11" ht="20.25" customHeight="1" x14ac:dyDescent="0.3">
      <c r="A87" s="1">
        <v>85</v>
      </c>
      <c r="B87" s="10">
        <v>46108</v>
      </c>
      <c r="C87" s="1" t="s">
        <v>135</v>
      </c>
      <c r="D87" s="1" t="s">
        <v>136</v>
      </c>
      <c r="E87" s="1">
        <v>1800</v>
      </c>
      <c r="F87" s="1"/>
      <c r="G87" s="1"/>
      <c r="H87" s="1"/>
      <c r="I87" s="1"/>
      <c r="J87" s="1">
        <f t="shared" si="1"/>
        <v>0</v>
      </c>
      <c r="K87" s="1"/>
    </row>
    <row r="88" spans="1:11" ht="20.25" customHeight="1" x14ac:dyDescent="0.3">
      <c r="A88" s="1">
        <v>86</v>
      </c>
      <c r="B88" s="10">
        <v>46109</v>
      </c>
      <c r="C88" s="1" t="s">
        <v>135</v>
      </c>
      <c r="D88" s="1" t="s">
        <v>136</v>
      </c>
      <c r="E88" s="1">
        <v>1800</v>
      </c>
      <c r="F88" s="1"/>
      <c r="G88" s="1"/>
      <c r="H88" s="1"/>
      <c r="I88" s="1"/>
      <c r="J88" s="1">
        <f t="shared" si="1"/>
        <v>0</v>
      </c>
      <c r="K88" s="1"/>
    </row>
    <row r="89" spans="1:11" ht="20.25" customHeight="1" x14ac:dyDescent="0.3">
      <c r="A89" s="1">
        <v>87</v>
      </c>
      <c r="B89" s="10">
        <v>46110</v>
      </c>
      <c r="C89" s="1" t="s">
        <v>135</v>
      </c>
      <c r="D89" s="1" t="s">
        <v>136</v>
      </c>
      <c r="E89" s="1">
        <v>1800</v>
      </c>
      <c r="F89" s="1"/>
      <c r="G89" s="1"/>
      <c r="H89" s="1"/>
      <c r="I89" s="1"/>
      <c r="J89" s="1">
        <f t="shared" si="1"/>
        <v>0</v>
      </c>
      <c r="K89" s="1"/>
    </row>
    <row r="90" spans="1:11" ht="20.25" customHeight="1" x14ac:dyDescent="0.3">
      <c r="A90" s="1">
        <v>88</v>
      </c>
      <c r="B90" s="10">
        <v>46111</v>
      </c>
      <c r="C90" s="1" t="s">
        <v>135</v>
      </c>
      <c r="D90" s="1" t="s">
        <v>136</v>
      </c>
      <c r="E90" s="1">
        <v>1800</v>
      </c>
      <c r="F90" s="1"/>
      <c r="G90" s="1"/>
      <c r="H90" s="1"/>
      <c r="I90" s="1"/>
      <c r="J90" s="1">
        <f t="shared" si="1"/>
        <v>0</v>
      </c>
      <c r="K90" s="1"/>
    </row>
    <row r="91" spans="1:11" ht="20.25" customHeight="1" x14ac:dyDescent="0.3">
      <c r="A91" s="1">
        <v>89</v>
      </c>
      <c r="B91" s="10">
        <v>46112</v>
      </c>
      <c r="C91" s="1" t="s">
        <v>135</v>
      </c>
      <c r="D91" s="1" t="s">
        <v>136</v>
      </c>
      <c r="E91" s="1">
        <v>1800</v>
      </c>
      <c r="F91" s="1"/>
      <c r="G91" s="1"/>
      <c r="H91" s="1"/>
      <c r="I91" s="1"/>
      <c r="J91" s="1">
        <f t="shared" si="1"/>
        <v>0</v>
      </c>
      <c r="K91" s="1"/>
    </row>
    <row r="92" spans="1:11" ht="20.25" customHeight="1" x14ac:dyDescent="0.3">
      <c r="A92" s="1">
        <v>90</v>
      </c>
      <c r="B92" s="10">
        <v>46113</v>
      </c>
      <c r="C92" s="1" t="s">
        <v>135</v>
      </c>
      <c r="D92" s="1" t="s">
        <v>136</v>
      </c>
      <c r="E92" s="1">
        <v>1800</v>
      </c>
      <c r="F92" s="1"/>
      <c r="G92" s="1"/>
      <c r="H92" s="1"/>
      <c r="I92" s="1"/>
      <c r="J92" s="1">
        <f t="shared" si="1"/>
        <v>0</v>
      </c>
      <c r="K92" s="1"/>
    </row>
    <row r="93" spans="1:11" ht="20.25" customHeight="1" x14ac:dyDescent="0.3">
      <c r="A93" s="1">
        <v>91</v>
      </c>
      <c r="B93" s="10">
        <v>46114</v>
      </c>
      <c r="C93" s="1" t="s">
        <v>135</v>
      </c>
      <c r="D93" s="1" t="s">
        <v>136</v>
      </c>
      <c r="E93" s="1">
        <v>1800</v>
      </c>
      <c r="F93" s="1"/>
      <c r="G93" s="1"/>
      <c r="H93" s="1"/>
      <c r="I93" s="1"/>
      <c r="J93" s="1">
        <f t="shared" si="1"/>
        <v>0</v>
      </c>
      <c r="K93" s="1"/>
    </row>
    <row r="94" spans="1:11" ht="20.25" customHeight="1" x14ac:dyDescent="0.3">
      <c r="A94" s="1">
        <v>92</v>
      </c>
      <c r="B94" s="10">
        <v>46115</v>
      </c>
      <c r="C94" s="1" t="s">
        <v>135</v>
      </c>
      <c r="D94" s="1" t="s">
        <v>136</v>
      </c>
      <c r="E94" s="1">
        <v>1800</v>
      </c>
      <c r="F94" s="1"/>
      <c r="G94" s="1"/>
      <c r="H94" s="1"/>
      <c r="I94" s="1"/>
      <c r="J94" s="1">
        <f t="shared" si="1"/>
        <v>0</v>
      </c>
      <c r="K94" s="1"/>
    </row>
    <row r="95" spans="1:11" ht="20.25" customHeight="1" x14ac:dyDescent="0.3">
      <c r="A95" s="1">
        <v>93</v>
      </c>
      <c r="B95" s="10">
        <v>46116</v>
      </c>
      <c r="C95" s="1" t="s">
        <v>135</v>
      </c>
      <c r="D95" s="1" t="s">
        <v>136</v>
      </c>
      <c r="E95" s="1">
        <v>1800</v>
      </c>
      <c r="F95" s="1"/>
      <c r="G95" s="1"/>
      <c r="H95" s="1"/>
      <c r="I95" s="1"/>
      <c r="J95" s="1">
        <f t="shared" si="1"/>
        <v>0</v>
      </c>
      <c r="K95" s="1"/>
    </row>
    <row r="96" spans="1:11" ht="20.25" customHeight="1" x14ac:dyDescent="0.3">
      <c r="A96" s="1">
        <v>94</v>
      </c>
      <c r="B96" s="10">
        <v>46117</v>
      </c>
      <c r="C96" s="1" t="s">
        <v>135</v>
      </c>
      <c r="D96" s="1" t="s">
        <v>136</v>
      </c>
      <c r="E96" s="1">
        <v>1800</v>
      </c>
      <c r="F96" s="1"/>
      <c r="G96" s="1"/>
      <c r="H96" s="1"/>
      <c r="I96" s="1"/>
      <c r="J96" s="1">
        <f t="shared" si="1"/>
        <v>0</v>
      </c>
      <c r="K96" s="1"/>
    </row>
    <row r="97" spans="1:11" ht="20.25" customHeight="1" x14ac:dyDescent="0.3">
      <c r="A97" s="1">
        <v>95</v>
      </c>
      <c r="B97" s="10">
        <v>46118</v>
      </c>
      <c r="C97" s="1" t="s">
        <v>135</v>
      </c>
      <c r="D97" s="1" t="s">
        <v>136</v>
      </c>
      <c r="E97" s="1">
        <v>1800</v>
      </c>
      <c r="F97" s="1"/>
      <c r="G97" s="1"/>
      <c r="H97" s="1"/>
      <c r="I97" s="1"/>
      <c r="J97" s="1">
        <f t="shared" si="1"/>
        <v>0</v>
      </c>
      <c r="K97" s="1"/>
    </row>
    <row r="98" spans="1:11" ht="20.25" customHeight="1" x14ac:dyDescent="0.3">
      <c r="A98" s="1">
        <v>96</v>
      </c>
      <c r="B98" s="10">
        <v>46119</v>
      </c>
      <c r="C98" s="1" t="s">
        <v>135</v>
      </c>
      <c r="D98" s="1" t="s">
        <v>136</v>
      </c>
      <c r="E98" s="1">
        <v>1800</v>
      </c>
      <c r="F98" s="1"/>
      <c r="G98" s="1"/>
      <c r="H98" s="1"/>
      <c r="I98" s="1"/>
      <c r="J98" s="1">
        <f t="shared" si="1"/>
        <v>0</v>
      </c>
      <c r="K98" s="1"/>
    </row>
    <row r="99" spans="1:11" ht="20.25" customHeight="1" x14ac:dyDescent="0.3">
      <c r="A99" s="1">
        <v>97</v>
      </c>
      <c r="B99" s="10">
        <v>46120</v>
      </c>
      <c r="C99" s="1" t="s">
        <v>135</v>
      </c>
      <c r="D99" s="1" t="s">
        <v>136</v>
      </c>
      <c r="E99" s="1">
        <v>1800</v>
      </c>
      <c r="F99" s="1"/>
      <c r="G99" s="1"/>
      <c r="H99" s="1"/>
      <c r="I99" s="1"/>
      <c r="J99" s="1">
        <f t="shared" si="1"/>
        <v>0</v>
      </c>
      <c r="K99" s="1"/>
    </row>
    <row r="100" spans="1:11" ht="20.25" customHeight="1" x14ac:dyDescent="0.3">
      <c r="A100" s="1">
        <v>98</v>
      </c>
      <c r="B100" s="10">
        <v>46121</v>
      </c>
      <c r="C100" s="1" t="s">
        <v>135</v>
      </c>
      <c r="D100" s="1" t="s">
        <v>136</v>
      </c>
      <c r="E100" s="1">
        <v>1800</v>
      </c>
      <c r="F100" s="1"/>
      <c r="G100" s="1"/>
      <c r="H100" s="1"/>
      <c r="I100" s="1"/>
      <c r="J100" s="1">
        <f t="shared" si="1"/>
        <v>0</v>
      </c>
      <c r="K100" s="1"/>
    </row>
    <row r="101" spans="1:11" ht="20.25" customHeight="1" x14ac:dyDescent="0.3">
      <c r="A101" s="1">
        <v>99</v>
      </c>
      <c r="B101" s="10">
        <v>46122</v>
      </c>
      <c r="C101" s="1" t="s">
        <v>135</v>
      </c>
      <c r="D101" s="1" t="s">
        <v>136</v>
      </c>
      <c r="E101" s="1">
        <v>1800</v>
      </c>
      <c r="F101" s="1"/>
      <c r="G101" s="1"/>
      <c r="H101" s="1"/>
      <c r="I101" s="1"/>
      <c r="J101" s="1">
        <f t="shared" si="1"/>
        <v>0</v>
      </c>
      <c r="K101" s="1"/>
    </row>
    <row r="102" spans="1:11" ht="20.25" customHeight="1" x14ac:dyDescent="0.3">
      <c r="A102" s="1">
        <v>100</v>
      </c>
      <c r="B102" s="10">
        <v>46123</v>
      </c>
      <c r="C102" s="1" t="s">
        <v>135</v>
      </c>
      <c r="D102" s="1" t="s">
        <v>136</v>
      </c>
      <c r="E102" s="1">
        <v>1800</v>
      </c>
      <c r="F102" s="1"/>
      <c r="G102" s="1"/>
      <c r="H102" s="1"/>
      <c r="I102" s="1"/>
      <c r="J102" s="1">
        <f t="shared" si="1"/>
        <v>0</v>
      </c>
      <c r="K102" s="1"/>
    </row>
    <row r="103" spans="1:11" ht="20.25" customHeight="1" x14ac:dyDescent="0.3">
      <c r="A103" s="1">
        <v>101</v>
      </c>
      <c r="B103" s="10">
        <v>46124</v>
      </c>
      <c r="C103" s="1" t="s">
        <v>135</v>
      </c>
      <c r="D103" s="1" t="s">
        <v>136</v>
      </c>
      <c r="E103" s="1">
        <v>1800</v>
      </c>
      <c r="F103" s="1"/>
      <c r="G103" s="1"/>
      <c r="H103" s="1"/>
      <c r="I103" s="1"/>
      <c r="J103" s="1">
        <f t="shared" si="1"/>
        <v>0</v>
      </c>
      <c r="K103" s="1"/>
    </row>
    <row r="104" spans="1:11" ht="20.25" customHeight="1" x14ac:dyDescent="0.3">
      <c r="A104" s="1">
        <v>102</v>
      </c>
      <c r="B104" s="10">
        <v>46125</v>
      </c>
      <c r="C104" s="1" t="s">
        <v>135</v>
      </c>
      <c r="D104" s="1" t="s">
        <v>136</v>
      </c>
      <c r="E104" s="1">
        <v>1800</v>
      </c>
      <c r="F104" s="1"/>
      <c r="G104" s="1"/>
      <c r="H104" s="1"/>
      <c r="I104" s="1"/>
      <c r="J104" s="1">
        <f t="shared" si="1"/>
        <v>0</v>
      </c>
      <c r="K104" s="1"/>
    </row>
    <row r="105" spans="1:11" ht="20.25" customHeight="1" x14ac:dyDescent="0.3">
      <c r="A105" s="1">
        <v>103</v>
      </c>
      <c r="B105" s="10">
        <v>46126</v>
      </c>
      <c r="C105" s="1" t="s">
        <v>135</v>
      </c>
      <c r="D105" s="1" t="s">
        <v>136</v>
      </c>
      <c r="E105" s="1">
        <v>1800</v>
      </c>
      <c r="F105" s="1"/>
      <c r="G105" s="1"/>
      <c r="H105" s="1"/>
      <c r="I105" s="1"/>
      <c r="J105" s="1">
        <f t="shared" si="1"/>
        <v>0</v>
      </c>
      <c r="K105" s="1"/>
    </row>
    <row r="106" spans="1:11" ht="20.25" customHeight="1" x14ac:dyDescent="0.3">
      <c r="A106" s="1">
        <v>104</v>
      </c>
      <c r="B106" s="10">
        <v>46127</v>
      </c>
      <c r="C106" s="1" t="s">
        <v>135</v>
      </c>
      <c r="D106" s="1" t="s">
        <v>136</v>
      </c>
      <c r="E106" s="1">
        <v>1800</v>
      </c>
      <c r="F106" s="1"/>
      <c r="G106" s="1"/>
      <c r="H106" s="1"/>
      <c r="I106" s="1"/>
      <c r="J106" s="1">
        <f t="shared" si="1"/>
        <v>0</v>
      </c>
      <c r="K106" s="1"/>
    </row>
    <row r="107" spans="1:11" ht="20.25" customHeight="1" x14ac:dyDescent="0.3">
      <c r="A107" s="1">
        <v>105</v>
      </c>
      <c r="B107" s="10">
        <v>46128</v>
      </c>
      <c r="C107" s="1" t="s">
        <v>135</v>
      </c>
      <c r="D107" s="1" t="s">
        <v>136</v>
      </c>
      <c r="E107" s="1">
        <v>1800</v>
      </c>
      <c r="F107" s="1"/>
      <c r="G107" s="1"/>
      <c r="H107" s="1"/>
      <c r="I107" s="1"/>
      <c r="J107" s="1">
        <f t="shared" si="1"/>
        <v>0</v>
      </c>
      <c r="K107" s="1"/>
    </row>
    <row r="108" spans="1:11" ht="20.25" customHeight="1" x14ac:dyDescent="0.3">
      <c r="A108" s="1">
        <v>106</v>
      </c>
      <c r="B108" s="10">
        <v>46129</v>
      </c>
      <c r="C108" s="1" t="s">
        <v>135</v>
      </c>
      <c r="D108" s="1" t="s">
        <v>136</v>
      </c>
      <c r="E108" s="1">
        <v>1800</v>
      </c>
      <c r="F108" s="1"/>
      <c r="G108" s="1"/>
      <c r="H108" s="1"/>
      <c r="I108" s="1"/>
      <c r="J108" s="1">
        <f t="shared" si="1"/>
        <v>0</v>
      </c>
      <c r="K108" s="1"/>
    </row>
    <row r="109" spans="1:11" ht="20.25" customHeight="1" x14ac:dyDescent="0.3">
      <c r="A109" s="1">
        <v>107</v>
      </c>
      <c r="B109" s="10">
        <v>46130</v>
      </c>
      <c r="C109" s="1" t="s">
        <v>135</v>
      </c>
      <c r="D109" s="1" t="s">
        <v>136</v>
      </c>
      <c r="E109" s="1">
        <v>1800</v>
      </c>
      <c r="F109" s="1"/>
      <c r="G109" s="1"/>
      <c r="H109" s="1"/>
      <c r="I109" s="1"/>
      <c r="J109" s="1">
        <f t="shared" si="1"/>
        <v>0</v>
      </c>
      <c r="K109" s="1"/>
    </row>
    <row r="110" spans="1:11" ht="20.25" customHeight="1" x14ac:dyDescent="0.3">
      <c r="A110" s="1">
        <v>108</v>
      </c>
      <c r="B110" s="10">
        <v>46131</v>
      </c>
      <c r="C110" s="1" t="s">
        <v>135</v>
      </c>
      <c r="D110" s="1" t="s">
        <v>136</v>
      </c>
      <c r="E110" s="1">
        <v>1800</v>
      </c>
      <c r="F110" s="1"/>
      <c r="G110" s="1"/>
      <c r="H110" s="1"/>
      <c r="I110" s="1"/>
      <c r="J110" s="1">
        <f t="shared" si="1"/>
        <v>0</v>
      </c>
      <c r="K110" s="1"/>
    </row>
    <row r="111" spans="1:11" ht="20.25" customHeight="1" x14ac:dyDescent="0.3">
      <c r="A111" s="1">
        <v>109</v>
      </c>
      <c r="B111" s="10">
        <v>46132</v>
      </c>
      <c r="C111" s="1" t="s">
        <v>135</v>
      </c>
      <c r="D111" s="1" t="s">
        <v>136</v>
      </c>
      <c r="E111" s="1">
        <v>1800</v>
      </c>
      <c r="F111" s="1"/>
      <c r="G111" s="1"/>
      <c r="H111" s="1"/>
      <c r="I111" s="1"/>
      <c r="J111" s="1">
        <f t="shared" si="1"/>
        <v>0</v>
      </c>
      <c r="K111" s="1"/>
    </row>
    <row r="112" spans="1:11" ht="20.25" customHeight="1" x14ac:dyDescent="0.3">
      <c r="A112" s="1">
        <v>110</v>
      </c>
      <c r="B112" s="10">
        <v>46133</v>
      </c>
      <c r="C112" s="1" t="s">
        <v>135</v>
      </c>
      <c r="D112" s="1" t="s">
        <v>136</v>
      </c>
      <c r="E112" s="1">
        <v>1800</v>
      </c>
      <c r="F112" s="1"/>
      <c r="G112" s="1"/>
      <c r="H112" s="1"/>
      <c r="I112" s="1"/>
      <c r="J112" s="1">
        <f t="shared" si="1"/>
        <v>0</v>
      </c>
      <c r="K112" s="1"/>
    </row>
    <row r="113" spans="1:11" ht="20.25" customHeight="1" x14ac:dyDescent="0.3">
      <c r="A113" s="1">
        <v>111</v>
      </c>
      <c r="B113" s="10">
        <v>46134</v>
      </c>
      <c r="C113" s="1" t="s">
        <v>135</v>
      </c>
      <c r="D113" s="1" t="s">
        <v>136</v>
      </c>
      <c r="E113" s="1">
        <v>1800</v>
      </c>
      <c r="F113" s="1"/>
      <c r="G113" s="1"/>
      <c r="H113" s="1"/>
      <c r="I113" s="1"/>
      <c r="J113" s="1">
        <f t="shared" si="1"/>
        <v>0</v>
      </c>
      <c r="K113" s="1"/>
    </row>
    <row r="114" spans="1:11" ht="20.25" customHeight="1" x14ac:dyDescent="0.3">
      <c r="A114" s="1">
        <v>112</v>
      </c>
      <c r="B114" s="10">
        <v>46135</v>
      </c>
      <c r="C114" s="1" t="s">
        <v>135</v>
      </c>
      <c r="D114" s="1" t="s">
        <v>136</v>
      </c>
      <c r="E114" s="1">
        <v>1800</v>
      </c>
      <c r="F114" s="1"/>
      <c r="G114" s="1"/>
      <c r="H114" s="1"/>
      <c r="I114" s="1"/>
      <c r="J114" s="1">
        <f t="shared" si="1"/>
        <v>0</v>
      </c>
      <c r="K114" s="1"/>
    </row>
    <row r="115" spans="1:11" ht="20.25" customHeight="1" x14ac:dyDescent="0.3">
      <c r="A115" s="1">
        <v>113</v>
      </c>
      <c r="B115" s="10">
        <v>46136</v>
      </c>
      <c r="C115" s="1" t="s">
        <v>135</v>
      </c>
      <c r="D115" s="1" t="s">
        <v>136</v>
      </c>
      <c r="E115" s="1">
        <v>1800</v>
      </c>
      <c r="F115" s="1"/>
      <c r="G115" s="1"/>
      <c r="H115" s="1"/>
      <c r="I115" s="1"/>
      <c r="J115" s="1">
        <f t="shared" si="1"/>
        <v>0</v>
      </c>
      <c r="K115" s="1"/>
    </row>
    <row r="116" spans="1:11" ht="20.25" customHeight="1" x14ac:dyDescent="0.3">
      <c r="A116" s="1">
        <v>114</v>
      </c>
      <c r="B116" s="10">
        <v>46137</v>
      </c>
      <c r="C116" s="1" t="s">
        <v>135</v>
      </c>
      <c r="D116" s="1" t="s">
        <v>136</v>
      </c>
      <c r="E116" s="1">
        <v>1800</v>
      </c>
      <c r="F116" s="1"/>
      <c r="G116" s="1"/>
      <c r="H116" s="1"/>
      <c r="I116" s="1"/>
      <c r="J116" s="1">
        <f t="shared" si="1"/>
        <v>0</v>
      </c>
      <c r="K116" s="1"/>
    </row>
    <row r="117" spans="1:11" ht="20.25" customHeight="1" x14ac:dyDescent="0.3">
      <c r="A117" s="1">
        <v>115</v>
      </c>
      <c r="B117" s="10">
        <v>46138</v>
      </c>
      <c r="C117" s="1" t="s">
        <v>135</v>
      </c>
      <c r="D117" s="1" t="s">
        <v>136</v>
      </c>
      <c r="E117" s="1">
        <v>1800</v>
      </c>
      <c r="F117" s="1"/>
      <c r="G117" s="1"/>
      <c r="H117" s="1"/>
      <c r="I117" s="1"/>
      <c r="J117" s="1">
        <f t="shared" si="1"/>
        <v>0</v>
      </c>
      <c r="K117" s="1"/>
    </row>
    <row r="118" spans="1:11" ht="20.25" customHeight="1" x14ac:dyDescent="0.3">
      <c r="A118" s="1">
        <v>116</v>
      </c>
      <c r="B118" s="10">
        <v>46139</v>
      </c>
      <c r="C118" s="1" t="s">
        <v>135</v>
      </c>
      <c r="D118" s="1" t="s">
        <v>136</v>
      </c>
      <c r="E118" s="1">
        <v>1800</v>
      </c>
      <c r="F118" s="1"/>
      <c r="G118" s="1"/>
      <c r="H118" s="1"/>
      <c r="I118" s="1"/>
      <c r="J118" s="1">
        <f t="shared" si="1"/>
        <v>0</v>
      </c>
      <c r="K118" s="1"/>
    </row>
    <row r="119" spans="1:11" ht="20.25" customHeight="1" x14ac:dyDescent="0.3">
      <c r="A119" s="1">
        <v>117</v>
      </c>
      <c r="B119" s="10">
        <v>46140</v>
      </c>
      <c r="C119" s="1" t="s">
        <v>135</v>
      </c>
      <c r="D119" s="1" t="s">
        <v>136</v>
      </c>
      <c r="E119" s="1">
        <v>1800</v>
      </c>
      <c r="F119" s="1"/>
      <c r="G119" s="1"/>
      <c r="H119" s="1"/>
      <c r="I119" s="1"/>
      <c r="J119" s="1">
        <f t="shared" si="1"/>
        <v>0</v>
      </c>
      <c r="K119" s="1"/>
    </row>
    <row r="120" spans="1:11" ht="20.25" customHeight="1" x14ac:dyDescent="0.3">
      <c r="A120" s="1">
        <v>118</v>
      </c>
      <c r="B120" s="10">
        <v>46141</v>
      </c>
      <c r="C120" s="1" t="s">
        <v>135</v>
      </c>
      <c r="D120" s="1" t="s">
        <v>136</v>
      </c>
      <c r="E120" s="1">
        <v>1800</v>
      </c>
      <c r="F120" s="1"/>
      <c r="G120" s="1"/>
      <c r="H120" s="1"/>
      <c r="I120" s="1"/>
      <c r="J120" s="1">
        <f t="shared" si="1"/>
        <v>0</v>
      </c>
      <c r="K120" s="1"/>
    </row>
    <row r="121" spans="1:11" ht="20.25" customHeight="1" x14ac:dyDescent="0.3">
      <c r="A121" s="1">
        <v>119</v>
      </c>
      <c r="B121" s="10">
        <v>46142</v>
      </c>
      <c r="C121" s="1" t="s">
        <v>135</v>
      </c>
      <c r="D121" s="1" t="s">
        <v>136</v>
      </c>
      <c r="E121" s="1">
        <v>1800</v>
      </c>
      <c r="F121" s="1"/>
      <c r="G121" s="1"/>
      <c r="H121" s="1"/>
      <c r="I121" s="1"/>
      <c r="J121" s="1">
        <f t="shared" si="1"/>
        <v>0</v>
      </c>
      <c r="K121" s="1"/>
    </row>
    <row r="122" spans="1:11" ht="20.25" customHeight="1" x14ac:dyDescent="0.3">
      <c r="A122" s="1">
        <v>120</v>
      </c>
      <c r="B122" s="10">
        <v>46143</v>
      </c>
      <c r="C122" s="1" t="s">
        <v>135</v>
      </c>
      <c r="D122" s="1" t="s">
        <v>136</v>
      </c>
      <c r="E122" s="1">
        <v>1800</v>
      </c>
      <c r="F122" s="1"/>
      <c r="G122" s="1"/>
      <c r="H122" s="1"/>
      <c r="I122" s="1"/>
      <c r="J122" s="1">
        <f t="shared" si="1"/>
        <v>0</v>
      </c>
      <c r="K122" s="1"/>
    </row>
    <row r="123" spans="1:11" ht="20.25" customHeight="1" x14ac:dyDescent="0.3">
      <c r="A123" s="1">
        <v>121</v>
      </c>
      <c r="B123" s="10">
        <v>46144</v>
      </c>
      <c r="C123" s="1" t="s">
        <v>135</v>
      </c>
      <c r="D123" s="1" t="s">
        <v>136</v>
      </c>
      <c r="E123" s="1">
        <v>1800</v>
      </c>
      <c r="F123" s="1"/>
      <c r="G123" s="1"/>
      <c r="H123" s="1"/>
      <c r="I123" s="1"/>
      <c r="J123" s="1">
        <f t="shared" si="1"/>
        <v>0</v>
      </c>
      <c r="K123" s="1"/>
    </row>
    <row r="124" spans="1:11" ht="20.25" customHeight="1" x14ac:dyDescent="0.3">
      <c r="A124" s="1">
        <v>122</v>
      </c>
      <c r="B124" s="10">
        <v>46145</v>
      </c>
      <c r="C124" s="1" t="s">
        <v>135</v>
      </c>
      <c r="D124" s="1" t="s">
        <v>136</v>
      </c>
      <c r="E124" s="1">
        <v>1800</v>
      </c>
      <c r="F124" s="1"/>
      <c r="G124" s="1"/>
      <c r="H124" s="1"/>
      <c r="I124" s="1"/>
      <c r="J124" s="1">
        <f t="shared" si="1"/>
        <v>0</v>
      </c>
      <c r="K124" s="1"/>
    </row>
    <row r="125" spans="1:11" ht="20.25" customHeight="1" x14ac:dyDescent="0.3">
      <c r="A125" s="1">
        <v>123</v>
      </c>
      <c r="B125" s="10">
        <v>46146</v>
      </c>
      <c r="C125" s="1" t="s">
        <v>135</v>
      </c>
      <c r="D125" s="1" t="s">
        <v>136</v>
      </c>
      <c r="E125" s="1">
        <v>1800</v>
      </c>
      <c r="F125" s="1"/>
      <c r="G125" s="1"/>
      <c r="H125" s="1"/>
      <c r="I125" s="1"/>
      <c r="J125" s="1">
        <f t="shared" si="1"/>
        <v>0</v>
      </c>
      <c r="K125" s="1"/>
    </row>
    <row r="126" spans="1:11" ht="20.25" customHeight="1" x14ac:dyDescent="0.3">
      <c r="A126" s="1">
        <v>124</v>
      </c>
      <c r="B126" s="10">
        <v>46147</v>
      </c>
      <c r="C126" s="1" t="s">
        <v>135</v>
      </c>
      <c r="D126" s="1" t="s">
        <v>136</v>
      </c>
      <c r="E126" s="1">
        <v>1800</v>
      </c>
      <c r="F126" s="1"/>
      <c r="G126" s="1"/>
      <c r="H126" s="1"/>
      <c r="I126" s="1"/>
      <c r="J126" s="1">
        <f t="shared" si="1"/>
        <v>0</v>
      </c>
      <c r="K126" s="1"/>
    </row>
    <row r="127" spans="1:11" ht="20.25" customHeight="1" x14ac:dyDescent="0.3">
      <c r="A127" s="1">
        <v>125</v>
      </c>
      <c r="B127" s="10">
        <v>46148</v>
      </c>
      <c r="C127" s="1" t="s">
        <v>135</v>
      </c>
      <c r="D127" s="1" t="s">
        <v>136</v>
      </c>
      <c r="E127" s="1">
        <v>1800</v>
      </c>
      <c r="F127" s="1"/>
      <c r="G127" s="1"/>
      <c r="H127" s="1"/>
      <c r="I127" s="1"/>
      <c r="J127" s="1">
        <f t="shared" si="1"/>
        <v>0</v>
      </c>
      <c r="K127" s="1"/>
    </row>
    <row r="128" spans="1:11" ht="20.25" customHeight="1" x14ac:dyDescent="0.3">
      <c r="A128" s="1">
        <v>126</v>
      </c>
      <c r="B128" s="10">
        <v>46149</v>
      </c>
      <c r="C128" s="1" t="s">
        <v>135</v>
      </c>
      <c r="D128" s="1" t="s">
        <v>136</v>
      </c>
      <c r="E128" s="1">
        <v>1800</v>
      </c>
      <c r="F128" s="1"/>
      <c r="G128" s="1"/>
      <c r="H128" s="1"/>
      <c r="I128" s="1"/>
      <c r="J128" s="1">
        <f t="shared" si="1"/>
        <v>0</v>
      </c>
      <c r="K128" s="1"/>
    </row>
    <row r="129" spans="1:11" ht="20.25" customHeight="1" x14ac:dyDescent="0.3">
      <c r="A129" s="1">
        <v>127</v>
      </c>
      <c r="B129" s="10">
        <v>46150</v>
      </c>
      <c r="C129" s="1" t="s">
        <v>135</v>
      </c>
      <c r="D129" s="1" t="s">
        <v>136</v>
      </c>
      <c r="E129" s="1">
        <v>1800</v>
      </c>
      <c r="F129" s="1"/>
      <c r="G129" s="1"/>
      <c r="H129" s="1"/>
      <c r="I129" s="1"/>
      <c r="J129" s="1">
        <f t="shared" si="1"/>
        <v>0</v>
      </c>
      <c r="K129" s="1"/>
    </row>
    <row r="130" spans="1:11" ht="20.25" customHeight="1" x14ac:dyDescent="0.3">
      <c r="A130" s="1">
        <v>128</v>
      </c>
      <c r="B130" s="10">
        <v>46151</v>
      </c>
      <c r="C130" s="1" t="s">
        <v>135</v>
      </c>
      <c r="D130" s="1" t="s">
        <v>136</v>
      </c>
      <c r="E130" s="1">
        <v>1800</v>
      </c>
      <c r="F130" s="1"/>
      <c r="G130" s="1"/>
      <c r="H130" s="1"/>
      <c r="I130" s="1"/>
      <c r="J130" s="1">
        <f t="shared" si="1"/>
        <v>0</v>
      </c>
      <c r="K130" s="1"/>
    </row>
    <row r="131" spans="1:11" ht="20.25" customHeight="1" x14ac:dyDescent="0.3">
      <c r="A131" s="1">
        <v>129</v>
      </c>
      <c r="B131" s="10">
        <v>46152</v>
      </c>
      <c r="C131" s="1" t="s">
        <v>135</v>
      </c>
      <c r="D131" s="1" t="s">
        <v>136</v>
      </c>
      <c r="E131" s="1">
        <v>1800</v>
      </c>
      <c r="F131" s="1"/>
      <c r="G131" s="1"/>
      <c r="H131" s="1"/>
      <c r="I131" s="1"/>
      <c r="J131" s="1">
        <f t="shared" si="1"/>
        <v>0</v>
      </c>
      <c r="K131" s="1"/>
    </row>
    <row r="132" spans="1:11" ht="20.25" customHeight="1" x14ac:dyDescent="0.3">
      <c r="A132" s="1">
        <v>130</v>
      </c>
      <c r="B132" s="10">
        <v>46153</v>
      </c>
      <c r="C132" s="1" t="s">
        <v>135</v>
      </c>
      <c r="D132" s="1" t="s">
        <v>136</v>
      </c>
      <c r="E132" s="1">
        <v>1800</v>
      </c>
      <c r="F132" s="1"/>
      <c r="G132" s="1"/>
      <c r="H132" s="1"/>
      <c r="I132" s="1"/>
      <c r="J132" s="1">
        <f t="shared" ref="J132:J195" si="2">E132*F132-G132-H132+I132</f>
        <v>0</v>
      </c>
      <c r="K132" s="1"/>
    </row>
    <row r="133" spans="1:11" ht="20.25" customHeight="1" x14ac:dyDescent="0.3">
      <c r="A133" s="1">
        <v>131</v>
      </c>
      <c r="B133" s="10">
        <v>46154</v>
      </c>
      <c r="C133" s="1" t="s">
        <v>135</v>
      </c>
      <c r="D133" s="1" t="s">
        <v>136</v>
      </c>
      <c r="E133" s="1">
        <v>1800</v>
      </c>
      <c r="F133" s="1"/>
      <c r="G133" s="1"/>
      <c r="H133" s="1"/>
      <c r="I133" s="1"/>
      <c r="J133" s="1">
        <f t="shared" si="2"/>
        <v>0</v>
      </c>
      <c r="K133" s="1"/>
    </row>
    <row r="134" spans="1:11" ht="20.25" customHeight="1" x14ac:dyDescent="0.3">
      <c r="A134" s="1">
        <v>132</v>
      </c>
      <c r="B134" s="10">
        <v>46155</v>
      </c>
      <c r="C134" s="1" t="s">
        <v>135</v>
      </c>
      <c r="D134" s="1" t="s">
        <v>136</v>
      </c>
      <c r="E134" s="1">
        <v>1800</v>
      </c>
      <c r="F134" s="1"/>
      <c r="G134" s="1"/>
      <c r="H134" s="1"/>
      <c r="I134" s="1"/>
      <c r="J134" s="1">
        <f t="shared" si="2"/>
        <v>0</v>
      </c>
      <c r="K134" s="1"/>
    </row>
    <row r="135" spans="1:11" ht="20.25" customHeight="1" x14ac:dyDescent="0.3">
      <c r="A135" s="1">
        <v>133</v>
      </c>
      <c r="B135" s="10">
        <v>46156</v>
      </c>
      <c r="C135" s="1" t="s">
        <v>135</v>
      </c>
      <c r="D135" s="1" t="s">
        <v>136</v>
      </c>
      <c r="E135" s="1">
        <v>1800</v>
      </c>
      <c r="F135" s="1"/>
      <c r="G135" s="1"/>
      <c r="H135" s="1"/>
      <c r="I135" s="1"/>
      <c r="J135" s="1">
        <f t="shared" si="2"/>
        <v>0</v>
      </c>
      <c r="K135" s="1"/>
    </row>
    <row r="136" spans="1:11" ht="20.25" customHeight="1" x14ac:dyDescent="0.3">
      <c r="A136" s="1">
        <v>134</v>
      </c>
      <c r="B136" s="10">
        <v>46157</v>
      </c>
      <c r="C136" s="1" t="s">
        <v>135</v>
      </c>
      <c r="D136" s="1" t="s">
        <v>136</v>
      </c>
      <c r="E136" s="1">
        <v>1800</v>
      </c>
      <c r="F136" s="1"/>
      <c r="G136" s="1"/>
      <c r="H136" s="1"/>
      <c r="I136" s="1"/>
      <c r="J136" s="1">
        <f t="shared" si="2"/>
        <v>0</v>
      </c>
      <c r="K136" s="1"/>
    </row>
    <row r="137" spans="1:11" ht="20.25" customHeight="1" x14ac:dyDescent="0.3">
      <c r="A137" s="1">
        <v>135</v>
      </c>
      <c r="B137" s="10">
        <v>46158</v>
      </c>
      <c r="C137" s="1" t="s">
        <v>135</v>
      </c>
      <c r="D137" s="1" t="s">
        <v>136</v>
      </c>
      <c r="E137" s="1">
        <v>1800</v>
      </c>
      <c r="F137" s="1"/>
      <c r="G137" s="1"/>
      <c r="H137" s="1"/>
      <c r="I137" s="1"/>
      <c r="J137" s="1">
        <f t="shared" si="2"/>
        <v>0</v>
      </c>
      <c r="K137" s="1"/>
    </row>
    <row r="138" spans="1:11" ht="20.25" customHeight="1" x14ac:dyDescent="0.3">
      <c r="A138" s="1">
        <v>136</v>
      </c>
      <c r="B138" s="10">
        <v>46159</v>
      </c>
      <c r="C138" s="1" t="s">
        <v>135</v>
      </c>
      <c r="D138" s="1" t="s">
        <v>136</v>
      </c>
      <c r="E138" s="1">
        <v>1800</v>
      </c>
      <c r="F138" s="1"/>
      <c r="G138" s="1"/>
      <c r="H138" s="1"/>
      <c r="I138" s="1"/>
      <c r="J138" s="1">
        <f t="shared" si="2"/>
        <v>0</v>
      </c>
      <c r="K138" s="1"/>
    </row>
    <row r="139" spans="1:11" ht="20.25" customHeight="1" x14ac:dyDescent="0.3">
      <c r="A139" s="1">
        <v>137</v>
      </c>
      <c r="B139" s="10">
        <v>46160</v>
      </c>
      <c r="C139" s="1" t="s">
        <v>135</v>
      </c>
      <c r="D139" s="1" t="s">
        <v>136</v>
      </c>
      <c r="E139" s="1">
        <v>1800</v>
      </c>
      <c r="F139" s="1"/>
      <c r="G139" s="1"/>
      <c r="H139" s="1"/>
      <c r="I139" s="1"/>
      <c r="J139" s="1">
        <f t="shared" si="2"/>
        <v>0</v>
      </c>
      <c r="K139" s="1"/>
    </row>
    <row r="140" spans="1:11" ht="20.25" customHeight="1" x14ac:dyDescent="0.3">
      <c r="A140" s="1">
        <v>138</v>
      </c>
      <c r="B140" s="10">
        <v>46161</v>
      </c>
      <c r="C140" s="1" t="s">
        <v>135</v>
      </c>
      <c r="D140" s="1" t="s">
        <v>136</v>
      </c>
      <c r="E140" s="1">
        <v>1800</v>
      </c>
      <c r="F140" s="1"/>
      <c r="G140" s="1"/>
      <c r="H140" s="1"/>
      <c r="I140" s="1"/>
      <c r="J140" s="1">
        <f t="shared" si="2"/>
        <v>0</v>
      </c>
      <c r="K140" s="1"/>
    </row>
    <row r="141" spans="1:11" ht="20.25" customHeight="1" x14ac:dyDescent="0.3">
      <c r="A141" s="1">
        <v>139</v>
      </c>
      <c r="B141" s="10">
        <v>46162</v>
      </c>
      <c r="C141" s="1" t="s">
        <v>135</v>
      </c>
      <c r="D141" s="1" t="s">
        <v>136</v>
      </c>
      <c r="E141" s="1">
        <v>1800</v>
      </c>
      <c r="F141" s="1"/>
      <c r="G141" s="1"/>
      <c r="H141" s="1"/>
      <c r="I141" s="1"/>
      <c r="J141" s="1">
        <f t="shared" si="2"/>
        <v>0</v>
      </c>
      <c r="K141" s="1"/>
    </row>
    <row r="142" spans="1:11" ht="20.25" customHeight="1" x14ac:dyDescent="0.3">
      <c r="A142" s="1">
        <v>140</v>
      </c>
      <c r="B142" s="10">
        <v>46163</v>
      </c>
      <c r="C142" s="1" t="s">
        <v>135</v>
      </c>
      <c r="D142" s="1" t="s">
        <v>136</v>
      </c>
      <c r="E142" s="1">
        <v>1800</v>
      </c>
      <c r="F142" s="1"/>
      <c r="G142" s="1"/>
      <c r="H142" s="1"/>
      <c r="I142" s="1"/>
      <c r="J142" s="1">
        <f t="shared" si="2"/>
        <v>0</v>
      </c>
      <c r="K142" s="1"/>
    </row>
    <row r="143" spans="1:11" ht="20.25" customHeight="1" x14ac:dyDescent="0.3">
      <c r="A143" s="1">
        <v>141</v>
      </c>
      <c r="B143" s="10">
        <v>46164</v>
      </c>
      <c r="C143" s="1" t="s">
        <v>135</v>
      </c>
      <c r="D143" s="1" t="s">
        <v>136</v>
      </c>
      <c r="E143" s="1">
        <v>1800</v>
      </c>
      <c r="F143" s="1"/>
      <c r="G143" s="1"/>
      <c r="H143" s="1"/>
      <c r="I143" s="1"/>
      <c r="J143" s="1">
        <f t="shared" si="2"/>
        <v>0</v>
      </c>
      <c r="K143" s="1"/>
    </row>
    <row r="144" spans="1:11" ht="20.25" customHeight="1" x14ac:dyDescent="0.3">
      <c r="A144" s="1">
        <v>142</v>
      </c>
      <c r="B144" s="10">
        <v>46165</v>
      </c>
      <c r="C144" s="1" t="s">
        <v>135</v>
      </c>
      <c r="D144" s="1" t="s">
        <v>136</v>
      </c>
      <c r="E144" s="1">
        <v>1800</v>
      </c>
      <c r="F144" s="1"/>
      <c r="G144" s="1"/>
      <c r="H144" s="1"/>
      <c r="I144" s="1"/>
      <c r="J144" s="1">
        <f t="shared" si="2"/>
        <v>0</v>
      </c>
      <c r="K144" s="1"/>
    </row>
    <row r="145" spans="1:11" ht="20.25" customHeight="1" x14ac:dyDescent="0.3">
      <c r="A145" s="1">
        <v>143</v>
      </c>
      <c r="B145" s="10">
        <v>46166</v>
      </c>
      <c r="C145" s="1" t="s">
        <v>135</v>
      </c>
      <c r="D145" s="1" t="s">
        <v>136</v>
      </c>
      <c r="E145" s="1">
        <v>1800</v>
      </c>
      <c r="F145" s="1"/>
      <c r="G145" s="1"/>
      <c r="H145" s="1"/>
      <c r="I145" s="1"/>
      <c r="J145" s="1">
        <f t="shared" si="2"/>
        <v>0</v>
      </c>
      <c r="K145" s="1"/>
    </row>
    <row r="146" spans="1:11" ht="20.25" customHeight="1" x14ac:dyDescent="0.3">
      <c r="A146" s="1">
        <v>144</v>
      </c>
      <c r="B146" s="10">
        <v>46167</v>
      </c>
      <c r="C146" s="1" t="s">
        <v>135</v>
      </c>
      <c r="D146" s="1" t="s">
        <v>136</v>
      </c>
      <c r="E146" s="1">
        <v>1800</v>
      </c>
      <c r="F146" s="1"/>
      <c r="G146" s="1"/>
      <c r="H146" s="1"/>
      <c r="I146" s="1"/>
      <c r="J146" s="1">
        <f t="shared" si="2"/>
        <v>0</v>
      </c>
      <c r="K146" s="1"/>
    </row>
    <row r="147" spans="1:11" ht="20.25" customHeight="1" x14ac:dyDescent="0.3">
      <c r="A147" s="1">
        <v>145</v>
      </c>
      <c r="B147" s="10">
        <v>46168</v>
      </c>
      <c r="C147" s="1" t="s">
        <v>135</v>
      </c>
      <c r="D147" s="1" t="s">
        <v>136</v>
      </c>
      <c r="E147" s="1">
        <v>1800</v>
      </c>
      <c r="F147" s="1"/>
      <c r="G147" s="1"/>
      <c r="H147" s="1"/>
      <c r="I147" s="1"/>
      <c r="J147" s="1">
        <f t="shared" si="2"/>
        <v>0</v>
      </c>
      <c r="K147" s="1"/>
    </row>
    <row r="148" spans="1:11" ht="20.25" customHeight="1" x14ac:dyDescent="0.3">
      <c r="A148" s="1">
        <v>146</v>
      </c>
      <c r="B148" s="10">
        <v>46169</v>
      </c>
      <c r="C148" s="1" t="s">
        <v>135</v>
      </c>
      <c r="D148" s="1" t="s">
        <v>136</v>
      </c>
      <c r="E148" s="1">
        <v>1800</v>
      </c>
      <c r="F148" s="1"/>
      <c r="G148" s="1"/>
      <c r="H148" s="1"/>
      <c r="I148" s="1"/>
      <c r="J148" s="1">
        <f t="shared" si="2"/>
        <v>0</v>
      </c>
      <c r="K148" s="1"/>
    </row>
    <row r="149" spans="1:11" ht="20.25" customHeight="1" x14ac:dyDescent="0.3">
      <c r="A149" s="1">
        <v>147</v>
      </c>
      <c r="B149" s="10">
        <v>46170</v>
      </c>
      <c r="C149" s="1" t="s">
        <v>135</v>
      </c>
      <c r="D149" s="1" t="s">
        <v>136</v>
      </c>
      <c r="E149" s="1">
        <v>1800</v>
      </c>
      <c r="F149" s="1"/>
      <c r="G149" s="1"/>
      <c r="H149" s="1"/>
      <c r="I149" s="1"/>
      <c r="J149" s="1">
        <f t="shared" si="2"/>
        <v>0</v>
      </c>
      <c r="K149" s="1"/>
    </row>
    <row r="150" spans="1:11" ht="20.25" customHeight="1" x14ac:dyDescent="0.3">
      <c r="A150" s="1">
        <v>148</v>
      </c>
      <c r="B150" s="10">
        <v>46171</v>
      </c>
      <c r="C150" s="1" t="s">
        <v>135</v>
      </c>
      <c r="D150" s="1" t="s">
        <v>136</v>
      </c>
      <c r="E150" s="1">
        <v>1800</v>
      </c>
      <c r="F150" s="1"/>
      <c r="G150" s="1"/>
      <c r="H150" s="1"/>
      <c r="I150" s="1"/>
      <c r="J150" s="1">
        <f t="shared" si="2"/>
        <v>0</v>
      </c>
      <c r="K150" s="1"/>
    </row>
    <row r="151" spans="1:11" ht="20.25" customHeight="1" x14ac:dyDescent="0.3">
      <c r="A151" s="1">
        <v>149</v>
      </c>
      <c r="B151" s="10">
        <v>46172</v>
      </c>
      <c r="C151" s="1" t="s">
        <v>135</v>
      </c>
      <c r="D151" s="1" t="s">
        <v>136</v>
      </c>
      <c r="E151" s="1">
        <v>1800</v>
      </c>
      <c r="F151" s="1"/>
      <c r="G151" s="1"/>
      <c r="H151" s="1"/>
      <c r="I151" s="1"/>
      <c r="J151" s="1">
        <f t="shared" si="2"/>
        <v>0</v>
      </c>
      <c r="K151" s="1"/>
    </row>
    <row r="152" spans="1:11" ht="20.25" customHeight="1" x14ac:dyDescent="0.3">
      <c r="A152" s="1">
        <v>150</v>
      </c>
      <c r="B152" s="10">
        <v>46173</v>
      </c>
      <c r="C152" s="1" t="s">
        <v>135</v>
      </c>
      <c r="D152" s="1" t="s">
        <v>136</v>
      </c>
      <c r="E152" s="1">
        <v>1800</v>
      </c>
      <c r="F152" s="1"/>
      <c r="G152" s="1"/>
      <c r="H152" s="1"/>
      <c r="I152" s="1"/>
      <c r="J152" s="1">
        <f t="shared" si="2"/>
        <v>0</v>
      </c>
      <c r="K152" s="1"/>
    </row>
    <row r="153" spans="1:11" ht="20.25" customHeight="1" x14ac:dyDescent="0.3">
      <c r="A153" s="1">
        <v>151</v>
      </c>
      <c r="B153" s="10">
        <v>46174</v>
      </c>
      <c r="C153" s="1" t="s">
        <v>135</v>
      </c>
      <c r="D153" s="1" t="s">
        <v>136</v>
      </c>
      <c r="E153" s="1">
        <v>1800</v>
      </c>
      <c r="F153" s="1"/>
      <c r="G153" s="1"/>
      <c r="H153" s="1"/>
      <c r="I153" s="1"/>
      <c r="J153" s="1">
        <f t="shared" si="2"/>
        <v>0</v>
      </c>
      <c r="K153" s="1"/>
    </row>
    <row r="154" spans="1:11" ht="20.25" customHeight="1" x14ac:dyDescent="0.3">
      <c r="A154" s="1">
        <v>152</v>
      </c>
      <c r="B154" s="10">
        <v>46175</v>
      </c>
      <c r="C154" s="1" t="s">
        <v>135</v>
      </c>
      <c r="D154" s="1" t="s">
        <v>136</v>
      </c>
      <c r="E154" s="1">
        <v>1800</v>
      </c>
      <c r="F154" s="1"/>
      <c r="G154" s="1"/>
      <c r="H154" s="1"/>
      <c r="I154" s="1"/>
      <c r="J154" s="1">
        <f t="shared" si="2"/>
        <v>0</v>
      </c>
      <c r="K154" s="1"/>
    </row>
    <row r="155" spans="1:11" ht="20.25" customHeight="1" x14ac:dyDescent="0.3">
      <c r="A155" s="1">
        <v>153</v>
      </c>
      <c r="B155" s="10">
        <v>46176</v>
      </c>
      <c r="C155" s="1" t="s">
        <v>135</v>
      </c>
      <c r="D155" s="1" t="s">
        <v>136</v>
      </c>
      <c r="E155" s="1">
        <v>1800</v>
      </c>
      <c r="F155" s="1"/>
      <c r="G155" s="1"/>
      <c r="H155" s="1"/>
      <c r="I155" s="1"/>
      <c r="J155" s="1">
        <f t="shared" si="2"/>
        <v>0</v>
      </c>
      <c r="K155" s="1"/>
    </row>
    <row r="156" spans="1:11" ht="20.25" customHeight="1" x14ac:dyDescent="0.3">
      <c r="A156" s="1">
        <v>154</v>
      </c>
      <c r="B156" s="10">
        <v>46177</v>
      </c>
      <c r="C156" s="1" t="s">
        <v>135</v>
      </c>
      <c r="D156" s="1" t="s">
        <v>136</v>
      </c>
      <c r="E156" s="1">
        <v>1800</v>
      </c>
      <c r="F156" s="1"/>
      <c r="G156" s="1"/>
      <c r="H156" s="1"/>
      <c r="I156" s="1"/>
      <c r="J156" s="1">
        <f t="shared" si="2"/>
        <v>0</v>
      </c>
      <c r="K156" s="1"/>
    </row>
    <row r="157" spans="1:11" ht="20.25" customHeight="1" x14ac:dyDescent="0.3">
      <c r="A157" s="1">
        <v>155</v>
      </c>
      <c r="B157" s="10">
        <v>46178</v>
      </c>
      <c r="C157" s="1" t="s">
        <v>135</v>
      </c>
      <c r="D157" s="1" t="s">
        <v>136</v>
      </c>
      <c r="E157" s="1">
        <v>1800</v>
      </c>
      <c r="F157" s="1"/>
      <c r="G157" s="1"/>
      <c r="H157" s="1"/>
      <c r="I157" s="1"/>
      <c r="J157" s="1">
        <f t="shared" si="2"/>
        <v>0</v>
      </c>
      <c r="K157" s="1"/>
    </row>
    <row r="158" spans="1:11" ht="20.25" customHeight="1" x14ac:dyDescent="0.3">
      <c r="A158" s="1">
        <v>156</v>
      </c>
      <c r="B158" s="10">
        <v>46179</v>
      </c>
      <c r="C158" s="1" t="s">
        <v>135</v>
      </c>
      <c r="D158" s="1" t="s">
        <v>136</v>
      </c>
      <c r="E158" s="1">
        <v>1800</v>
      </c>
      <c r="F158" s="1"/>
      <c r="G158" s="1"/>
      <c r="H158" s="1"/>
      <c r="I158" s="1"/>
      <c r="J158" s="1">
        <f t="shared" si="2"/>
        <v>0</v>
      </c>
      <c r="K158" s="1"/>
    </row>
    <row r="159" spans="1:11" ht="20.25" customHeight="1" x14ac:dyDescent="0.3">
      <c r="A159" s="1">
        <v>157</v>
      </c>
      <c r="B159" s="10">
        <v>46180</v>
      </c>
      <c r="C159" s="1" t="s">
        <v>135</v>
      </c>
      <c r="D159" s="1" t="s">
        <v>136</v>
      </c>
      <c r="E159" s="1">
        <v>1800</v>
      </c>
      <c r="F159" s="1"/>
      <c r="G159" s="1"/>
      <c r="H159" s="1"/>
      <c r="I159" s="1"/>
      <c r="J159" s="1">
        <f t="shared" si="2"/>
        <v>0</v>
      </c>
      <c r="K159" s="1"/>
    </row>
    <row r="160" spans="1:11" ht="20.25" customHeight="1" x14ac:dyDescent="0.3">
      <c r="A160" s="1">
        <v>158</v>
      </c>
      <c r="B160" s="10">
        <v>46181</v>
      </c>
      <c r="C160" s="1" t="s">
        <v>135</v>
      </c>
      <c r="D160" s="1" t="s">
        <v>136</v>
      </c>
      <c r="E160" s="1">
        <v>1800</v>
      </c>
      <c r="F160" s="1"/>
      <c r="G160" s="1"/>
      <c r="H160" s="1"/>
      <c r="I160" s="1"/>
      <c r="J160" s="1">
        <f t="shared" si="2"/>
        <v>0</v>
      </c>
      <c r="K160" s="1"/>
    </row>
    <row r="161" spans="1:11" ht="20.25" customHeight="1" x14ac:dyDescent="0.3">
      <c r="A161" s="1">
        <v>159</v>
      </c>
      <c r="B161" s="10">
        <v>46182</v>
      </c>
      <c r="C161" s="1" t="s">
        <v>135</v>
      </c>
      <c r="D161" s="1" t="s">
        <v>136</v>
      </c>
      <c r="E161" s="1">
        <v>1800</v>
      </c>
      <c r="F161" s="1"/>
      <c r="G161" s="1"/>
      <c r="H161" s="1"/>
      <c r="I161" s="1"/>
      <c r="J161" s="1">
        <f t="shared" si="2"/>
        <v>0</v>
      </c>
      <c r="K161" s="1"/>
    </row>
    <row r="162" spans="1:11" ht="20.25" customHeight="1" x14ac:dyDescent="0.3">
      <c r="A162" s="1">
        <v>160</v>
      </c>
      <c r="B162" s="10">
        <v>46183</v>
      </c>
      <c r="C162" s="1" t="s">
        <v>135</v>
      </c>
      <c r="D162" s="1" t="s">
        <v>136</v>
      </c>
      <c r="E162" s="1">
        <v>1800</v>
      </c>
      <c r="F162" s="1"/>
      <c r="G162" s="1"/>
      <c r="H162" s="1"/>
      <c r="I162" s="1"/>
      <c r="J162" s="1">
        <f t="shared" si="2"/>
        <v>0</v>
      </c>
      <c r="K162" s="1"/>
    </row>
    <row r="163" spans="1:11" ht="20.25" customHeight="1" x14ac:dyDescent="0.3">
      <c r="A163" s="1">
        <v>161</v>
      </c>
      <c r="B163" s="10">
        <v>46184</v>
      </c>
      <c r="C163" s="1" t="s">
        <v>135</v>
      </c>
      <c r="D163" s="1" t="s">
        <v>136</v>
      </c>
      <c r="E163" s="1">
        <v>1800</v>
      </c>
      <c r="F163" s="1"/>
      <c r="G163" s="1"/>
      <c r="H163" s="1"/>
      <c r="I163" s="1"/>
      <c r="J163" s="1">
        <f t="shared" si="2"/>
        <v>0</v>
      </c>
      <c r="K163" s="1"/>
    </row>
    <row r="164" spans="1:11" ht="20.25" customHeight="1" x14ac:dyDescent="0.3">
      <c r="A164" s="1">
        <v>162</v>
      </c>
      <c r="B164" s="10">
        <v>46185</v>
      </c>
      <c r="C164" s="1" t="s">
        <v>135</v>
      </c>
      <c r="D164" s="1" t="s">
        <v>136</v>
      </c>
      <c r="E164" s="1">
        <v>1800</v>
      </c>
      <c r="F164" s="1"/>
      <c r="G164" s="1"/>
      <c r="H164" s="1"/>
      <c r="I164" s="1"/>
      <c r="J164" s="1">
        <f t="shared" si="2"/>
        <v>0</v>
      </c>
      <c r="K164" s="1"/>
    </row>
    <row r="165" spans="1:11" ht="20.25" customHeight="1" x14ac:dyDescent="0.3">
      <c r="A165" s="1">
        <v>163</v>
      </c>
      <c r="B165" s="10">
        <v>46186</v>
      </c>
      <c r="C165" s="1" t="s">
        <v>135</v>
      </c>
      <c r="D165" s="1" t="s">
        <v>136</v>
      </c>
      <c r="E165" s="1">
        <v>1800</v>
      </c>
      <c r="F165" s="1"/>
      <c r="G165" s="1"/>
      <c r="H165" s="1"/>
      <c r="I165" s="1"/>
      <c r="J165" s="1">
        <f t="shared" si="2"/>
        <v>0</v>
      </c>
      <c r="K165" s="1"/>
    </row>
    <row r="166" spans="1:11" ht="20.25" customHeight="1" x14ac:dyDescent="0.3">
      <c r="A166" s="1">
        <v>164</v>
      </c>
      <c r="B166" s="10">
        <v>46187</v>
      </c>
      <c r="C166" s="1" t="s">
        <v>135</v>
      </c>
      <c r="D166" s="1" t="s">
        <v>136</v>
      </c>
      <c r="E166" s="1">
        <v>1800</v>
      </c>
      <c r="F166" s="1"/>
      <c r="G166" s="1"/>
      <c r="H166" s="1"/>
      <c r="I166" s="1"/>
      <c r="J166" s="1">
        <f t="shared" si="2"/>
        <v>0</v>
      </c>
      <c r="K166" s="1"/>
    </row>
    <row r="167" spans="1:11" ht="20.25" customHeight="1" x14ac:dyDescent="0.3">
      <c r="A167" s="1">
        <v>165</v>
      </c>
      <c r="B167" s="10">
        <v>46188</v>
      </c>
      <c r="C167" s="1" t="s">
        <v>135</v>
      </c>
      <c r="D167" s="1" t="s">
        <v>136</v>
      </c>
      <c r="E167" s="1">
        <v>1800</v>
      </c>
      <c r="F167" s="1"/>
      <c r="G167" s="1"/>
      <c r="H167" s="1"/>
      <c r="I167" s="1"/>
      <c r="J167" s="1">
        <f t="shared" si="2"/>
        <v>0</v>
      </c>
      <c r="K167" s="1"/>
    </row>
    <row r="168" spans="1:11" ht="20.25" customHeight="1" x14ac:dyDescent="0.3">
      <c r="A168" s="1">
        <v>166</v>
      </c>
      <c r="B168" s="10">
        <v>46189</v>
      </c>
      <c r="C168" s="1" t="s">
        <v>135</v>
      </c>
      <c r="D168" s="1" t="s">
        <v>136</v>
      </c>
      <c r="E168" s="1">
        <v>1800</v>
      </c>
      <c r="F168" s="1"/>
      <c r="G168" s="1"/>
      <c r="H168" s="1"/>
      <c r="I168" s="1"/>
      <c r="J168" s="1">
        <f t="shared" si="2"/>
        <v>0</v>
      </c>
      <c r="K168" s="1"/>
    </row>
    <row r="169" spans="1:11" ht="20.25" customHeight="1" x14ac:dyDescent="0.3">
      <c r="A169" s="1">
        <v>167</v>
      </c>
      <c r="B169" s="10">
        <v>46190</v>
      </c>
      <c r="C169" s="1" t="s">
        <v>135</v>
      </c>
      <c r="D169" s="1" t="s">
        <v>136</v>
      </c>
      <c r="E169" s="1">
        <v>1800</v>
      </c>
      <c r="F169" s="1"/>
      <c r="G169" s="1"/>
      <c r="H169" s="1"/>
      <c r="I169" s="1"/>
      <c r="J169" s="1">
        <f t="shared" si="2"/>
        <v>0</v>
      </c>
      <c r="K169" s="1"/>
    </row>
    <row r="170" spans="1:11" ht="20.25" customHeight="1" x14ac:dyDescent="0.3">
      <c r="A170" s="1">
        <v>168</v>
      </c>
      <c r="B170" s="10">
        <v>46191</v>
      </c>
      <c r="C170" s="1" t="s">
        <v>135</v>
      </c>
      <c r="D170" s="1" t="s">
        <v>136</v>
      </c>
      <c r="E170" s="1">
        <v>1800</v>
      </c>
      <c r="F170" s="1"/>
      <c r="G170" s="1"/>
      <c r="H170" s="1"/>
      <c r="I170" s="1"/>
      <c r="J170" s="1">
        <f t="shared" si="2"/>
        <v>0</v>
      </c>
      <c r="K170" s="1"/>
    </row>
    <row r="171" spans="1:11" ht="20.25" customHeight="1" x14ac:dyDescent="0.3">
      <c r="A171" s="1">
        <v>169</v>
      </c>
      <c r="B171" s="10">
        <v>46192</v>
      </c>
      <c r="C171" s="1" t="s">
        <v>135</v>
      </c>
      <c r="D171" s="1" t="s">
        <v>136</v>
      </c>
      <c r="E171" s="1">
        <v>1800</v>
      </c>
      <c r="F171" s="1"/>
      <c r="G171" s="1"/>
      <c r="H171" s="1"/>
      <c r="I171" s="1"/>
      <c r="J171" s="1">
        <f t="shared" si="2"/>
        <v>0</v>
      </c>
      <c r="K171" s="1"/>
    </row>
    <row r="172" spans="1:11" ht="20.25" customHeight="1" x14ac:dyDescent="0.3">
      <c r="A172" s="1">
        <v>170</v>
      </c>
      <c r="B172" s="10">
        <v>46193</v>
      </c>
      <c r="C172" s="1" t="s">
        <v>135</v>
      </c>
      <c r="D172" s="1" t="s">
        <v>136</v>
      </c>
      <c r="E172" s="1">
        <v>1800</v>
      </c>
      <c r="F172" s="1"/>
      <c r="G172" s="1"/>
      <c r="H172" s="1"/>
      <c r="I172" s="1"/>
      <c r="J172" s="1">
        <f t="shared" si="2"/>
        <v>0</v>
      </c>
      <c r="K172" s="1"/>
    </row>
    <row r="173" spans="1:11" ht="20.25" customHeight="1" x14ac:dyDescent="0.3">
      <c r="A173" s="1">
        <v>171</v>
      </c>
      <c r="B173" s="10">
        <v>46194</v>
      </c>
      <c r="C173" s="1" t="s">
        <v>135</v>
      </c>
      <c r="D173" s="1" t="s">
        <v>136</v>
      </c>
      <c r="E173" s="1">
        <v>1800</v>
      </c>
      <c r="F173" s="1"/>
      <c r="G173" s="1"/>
      <c r="H173" s="1"/>
      <c r="I173" s="1"/>
      <c r="J173" s="1">
        <f t="shared" si="2"/>
        <v>0</v>
      </c>
      <c r="K173" s="1"/>
    </row>
    <row r="174" spans="1:11" ht="20.25" customHeight="1" x14ac:dyDescent="0.3">
      <c r="A174" s="1">
        <v>172</v>
      </c>
      <c r="B174" s="10">
        <v>46195</v>
      </c>
      <c r="C174" s="1" t="s">
        <v>135</v>
      </c>
      <c r="D174" s="1" t="s">
        <v>136</v>
      </c>
      <c r="E174" s="1">
        <v>1800</v>
      </c>
      <c r="F174" s="1"/>
      <c r="G174" s="1"/>
      <c r="H174" s="1"/>
      <c r="I174" s="1"/>
      <c r="J174" s="1">
        <f t="shared" si="2"/>
        <v>0</v>
      </c>
      <c r="K174" s="1"/>
    </row>
    <row r="175" spans="1:11" ht="20.25" customHeight="1" x14ac:dyDescent="0.3">
      <c r="A175" s="1">
        <v>173</v>
      </c>
      <c r="B175" s="10">
        <v>46196</v>
      </c>
      <c r="C175" s="1" t="s">
        <v>135</v>
      </c>
      <c r="D175" s="1" t="s">
        <v>136</v>
      </c>
      <c r="E175" s="1">
        <v>1800</v>
      </c>
      <c r="F175" s="1"/>
      <c r="G175" s="1"/>
      <c r="H175" s="1"/>
      <c r="I175" s="1"/>
      <c r="J175" s="1">
        <f t="shared" si="2"/>
        <v>0</v>
      </c>
      <c r="K175" s="1"/>
    </row>
    <row r="176" spans="1:11" ht="20.25" customHeight="1" x14ac:dyDescent="0.3">
      <c r="A176" s="1">
        <v>174</v>
      </c>
      <c r="B176" s="10">
        <v>46197</v>
      </c>
      <c r="C176" s="1" t="s">
        <v>135</v>
      </c>
      <c r="D176" s="1" t="s">
        <v>136</v>
      </c>
      <c r="E176" s="1">
        <v>1800</v>
      </c>
      <c r="F176" s="1"/>
      <c r="G176" s="1"/>
      <c r="H176" s="1"/>
      <c r="I176" s="1"/>
      <c r="J176" s="1">
        <f t="shared" si="2"/>
        <v>0</v>
      </c>
      <c r="K176" s="1"/>
    </row>
    <row r="177" spans="1:11" ht="20.25" customHeight="1" x14ac:dyDescent="0.3">
      <c r="A177" s="1">
        <v>175</v>
      </c>
      <c r="B177" s="10">
        <v>46198</v>
      </c>
      <c r="C177" s="1" t="s">
        <v>135</v>
      </c>
      <c r="D177" s="1" t="s">
        <v>136</v>
      </c>
      <c r="E177" s="1">
        <v>1800</v>
      </c>
      <c r="F177" s="1"/>
      <c r="G177" s="1"/>
      <c r="H177" s="1"/>
      <c r="I177" s="1"/>
      <c r="J177" s="1">
        <f t="shared" si="2"/>
        <v>0</v>
      </c>
      <c r="K177" s="1"/>
    </row>
    <row r="178" spans="1:11" ht="20.25" customHeight="1" x14ac:dyDescent="0.3">
      <c r="A178" s="1">
        <v>176</v>
      </c>
      <c r="B178" s="10">
        <v>46199</v>
      </c>
      <c r="C178" s="1" t="s">
        <v>135</v>
      </c>
      <c r="D178" s="1" t="s">
        <v>136</v>
      </c>
      <c r="E178" s="1">
        <v>1800</v>
      </c>
      <c r="F178" s="1"/>
      <c r="G178" s="1"/>
      <c r="H178" s="1"/>
      <c r="I178" s="1"/>
      <c r="J178" s="1">
        <f t="shared" si="2"/>
        <v>0</v>
      </c>
      <c r="K178" s="1"/>
    </row>
    <row r="179" spans="1:11" ht="20.25" customHeight="1" x14ac:dyDescent="0.3">
      <c r="A179" s="1">
        <v>177</v>
      </c>
      <c r="B179" s="10">
        <v>46200</v>
      </c>
      <c r="C179" s="1" t="s">
        <v>135</v>
      </c>
      <c r="D179" s="1" t="s">
        <v>136</v>
      </c>
      <c r="E179" s="1">
        <v>1800</v>
      </c>
      <c r="F179" s="1"/>
      <c r="G179" s="1"/>
      <c r="H179" s="1"/>
      <c r="I179" s="1"/>
      <c r="J179" s="1">
        <f t="shared" si="2"/>
        <v>0</v>
      </c>
      <c r="K179" s="1"/>
    </row>
    <row r="180" spans="1:11" ht="20.25" customHeight="1" x14ac:dyDescent="0.3">
      <c r="A180" s="1">
        <v>178</v>
      </c>
      <c r="B180" s="10">
        <v>46201</v>
      </c>
      <c r="C180" s="1" t="s">
        <v>135</v>
      </c>
      <c r="D180" s="1" t="s">
        <v>136</v>
      </c>
      <c r="E180" s="1">
        <v>1800</v>
      </c>
      <c r="F180" s="1"/>
      <c r="G180" s="1"/>
      <c r="H180" s="1"/>
      <c r="I180" s="1"/>
      <c r="J180" s="1">
        <f t="shared" si="2"/>
        <v>0</v>
      </c>
      <c r="K180" s="1"/>
    </row>
    <row r="181" spans="1:11" ht="20.25" customHeight="1" x14ac:dyDescent="0.3">
      <c r="A181" s="1">
        <v>179</v>
      </c>
      <c r="B181" s="10">
        <v>46202</v>
      </c>
      <c r="C181" s="1" t="s">
        <v>135</v>
      </c>
      <c r="D181" s="1" t="s">
        <v>136</v>
      </c>
      <c r="E181" s="1">
        <v>1800</v>
      </c>
      <c r="F181" s="1"/>
      <c r="G181" s="1"/>
      <c r="H181" s="1"/>
      <c r="I181" s="1"/>
      <c r="J181" s="1">
        <f t="shared" si="2"/>
        <v>0</v>
      </c>
      <c r="K181" s="1"/>
    </row>
    <row r="182" spans="1:11" ht="20.25" customHeight="1" x14ac:dyDescent="0.3">
      <c r="A182" s="1">
        <v>180</v>
      </c>
      <c r="B182" s="10">
        <v>46203</v>
      </c>
      <c r="C182" s="1" t="s">
        <v>135</v>
      </c>
      <c r="D182" s="1" t="s">
        <v>136</v>
      </c>
      <c r="E182" s="1">
        <v>1800</v>
      </c>
      <c r="F182" s="1"/>
      <c r="G182" s="1"/>
      <c r="H182" s="1"/>
      <c r="I182" s="1"/>
      <c r="J182" s="1">
        <f t="shared" si="2"/>
        <v>0</v>
      </c>
      <c r="K182" s="1"/>
    </row>
    <row r="183" spans="1:11" ht="20.25" customHeight="1" x14ac:dyDescent="0.3">
      <c r="A183" s="1">
        <v>181</v>
      </c>
      <c r="B183" s="10">
        <v>46204</v>
      </c>
      <c r="C183" s="1" t="s">
        <v>135</v>
      </c>
      <c r="D183" s="1" t="s">
        <v>136</v>
      </c>
      <c r="E183" s="1">
        <v>1800</v>
      </c>
      <c r="F183" s="1"/>
      <c r="G183" s="1"/>
      <c r="H183" s="1"/>
      <c r="I183" s="1"/>
      <c r="J183" s="1">
        <f t="shared" si="2"/>
        <v>0</v>
      </c>
      <c r="K183" s="1"/>
    </row>
    <row r="184" spans="1:11" ht="20.25" customHeight="1" x14ac:dyDescent="0.3">
      <c r="A184" s="1">
        <v>182</v>
      </c>
      <c r="B184" s="10">
        <v>46205</v>
      </c>
      <c r="C184" s="1" t="s">
        <v>135</v>
      </c>
      <c r="D184" s="1" t="s">
        <v>136</v>
      </c>
      <c r="E184" s="1">
        <v>1800</v>
      </c>
      <c r="F184" s="1"/>
      <c r="G184" s="1"/>
      <c r="H184" s="1"/>
      <c r="I184" s="1"/>
      <c r="J184" s="1">
        <f t="shared" si="2"/>
        <v>0</v>
      </c>
      <c r="K184" s="1"/>
    </row>
    <row r="185" spans="1:11" ht="20.25" customHeight="1" x14ac:dyDescent="0.3">
      <c r="A185" s="1">
        <v>183</v>
      </c>
      <c r="B185" s="10">
        <v>46206</v>
      </c>
      <c r="C185" s="1" t="s">
        <v>135</v>
      </c>
      <c r="D185" s="1" t="s">
        <v>136</v>
      </c>
      <c r="E185" s="1">
        <v>1800</v>
      </c>
      <c r="F185" s="1"/>
      <c r="G185" s="1"/>
      <c r="H185" s="1"/>
      <c r="I185" s="1"/>
      <c r="J185" s="1">
        <f t="shared" si="2"/>
        <v>0</v>
      </c>
      <c r="K185" s="1"/>
    </row>
    <row r="186" spans="1:11" ht="20.25" customHeight="1" x14ac:dyDescent="0.3">
      <c r="A186" s="1">
        <v>184</v>
      </c>
      <c r="B186" s="10">
        <v>46207</v>
      </c>
      <c r="C186" s="1" t="s">
        <v>135</v>
      </c>
      <c r="D186" s="1" t="s">
        <v>136</v>
      </c>
      <c r="E186" s="1">
        <v>1800</v>
      </c>
      <c r="F186" s="1"/>
      <c r="G186" s="1"/>
      <c r="H186" s="1"/>
      <c r="I186" s="1"/>
      <c r="J186" s="1">
        <f t="shared" si="2"/>
        <v>0</v>
      </c>
      <c r="K186" s="1"/>
    </row>
    <row r="187" spans="1:11" ht="20.25" customHeight="1" x14ac:dyDescent="0.3">
      <c r="A187" s="1">
        <v>185</v>
      </c>
      <c r="B187" s="10">
        <v>46208</v>
      </c>
      <c r="C187" s="1" t="s">
        <v>135</v>
      </c>
      <c r="D187" s="1" t="s">
        <v>136</v>
      </c>
      <c r="E187" s="1">
        <v>1800</v>
      </c>
      <c r="F187" s="1"/>
      <c r="G187" s="1"/>
      <c r="H187" s="1"/>
      <c r="I187" s="1"/>
      <c r="J187" s="1">
        <f t="shared" si="2"/>
        <v>0</v>
      </c>
      <c r="K187" s="1"/>
    </row>
    <row r="188" spans="1:11" ht="20.25" customHeight="1" x14ac:dyDescent="0.3">
      <c r="A188" s="1">
        <v>186</v>
      </c>
      <c r="B188" s="10">
        <v>46209</v>
      </c>
      <c r="C188" s="1" t="s">
        <v>135</v>
      </c>
      <c r="D188" s="1" t="s">
        <v>136</v>
      </c>
      <c r="E188" s="1">
        <v>1800</v>
      </c>
      <c r="F188" s="1"/>
      <c r="G188" s="1"/>
      <c r="H188" s="1"/>
      <c r="I188" s="1"/>
      <c r="J188" s="1">
        <f t="shared" si="2"/>
        <v>0</v>
      </c>
      <c r="K188" s="1"/>
    </row>
    <row r="189" spans="1:11" ht="20.25" customHeight="1" x14ac:dyDescent="0.3">
      <c r="A189" s="1">
        <v>187</v>
      </c>
      <c r="B189" s="10">
        <v>46210</v>
      </c>
      <c r="C189" s="1" t="s">
        <v>135</v>
      </c>
      <c r="D189" s="1" t="s">
        <v>136</v>
      </c>
      <c r="E189" s="1">
        <v>1800</v>
      </c>
      <c r="F189" s="1"/>
      <c r="G189" s="1"/>
      <c r="H189" s="1"/>
      <c r="I189" s="1"/>
      <c r="J189" s="1">
        <f t="shared" si="2"/>
        <v>0</v>
      </c>
      <c r="K189" s="1"/>
    </row>
    <row r="190" spans="1:11" ht="20.25" customHeight="1" x14ac:dyDescent="0.3">
      <c r="A190" s="1">
        <v>188</v>
      </c>
      <c r="B190" s="10">
        <v>46211</v>
      </c>
      <c r="C190" s="1" t="s">
        <v>135</v>
      </c>
      <c r="D190" s="1" t="s">
        <v>136</v>
      </c>
      <c r="E190" s="1">
        <v>1800</v>
      </c>
      <c r="F190" s="1"/>
      <c r="G190" s="1"/>
      <c r="H190" s="1"/>
      <c r="I190" s="1"/>
      <c r="J190" s="1">
        <f t="shared" si="2"/>
        <v>0</v>
      </c>
      <c r="K190" s="1"/>
    </row>
    <row r="191" spans="1:11" ht="20.25" customHeight="1" x14ac:dyDescent="0.3">
      <c r="A191" s="1">
        <v>189</v>
      </c>
      <c r="B191" s="10">
        <v>46212</v>
      </c>
      <c r="C191" s="1" t="s">
        <v>135</v>
      </c>
      <c r="D191" s="1" t="s">
        <v>136</v>
      </c>
      <c r="E191" s="1">
        <v>1800</v>
      </c>
      <c r="F191" s="1"/>
      <c r="G191" s="1"/>
      <c r="H191" s="1"/>
      <c r="I191" s="1"/>
      <c r="J191" s="1">
        <f t="shared" si="2"/>
        <v>0</v>
      </c>
      <c r="K191" s="1"/>
    </row>
    <row r="192" spans="1:11" ht="20.25" customHeight="1" x14ac:dyDescent="0.3">
      <c r="A192" s="1">
        <v>190</v>
      </c>
      <c r="B192" s="10">
        <v>46213</v>
      </c>
      <c r="C192" s="1" t="s">
        <v>135</v>
      </c>
      <c r="D192" s="1" t="s">
        <v>136</v>
      </c>
      <c r="E192" s="1">
        <v>1800</v>
      </c>
      <c r="F192" s="1"/>
      <c r="G192" s="1"/>
      <c r="H192" s="1"/>
      <c r="I192" s="1"/>
      <c r="J192" s="1">
        <f t="shared" si="2"/>
        <v>0</v>
      </c>
      <c r="K192" s="1"/>
    </row>
    <row r="193" spans="1:11" ht="20.25" customHeight="1" x14ac:dyDescent="0.3">
      <c r="A193" s="1">
        <v>191</v>
      </c>
      <c r="B193" s="10">
        <v>46214</v>
      </c>
      <c r="C193" s="1" t="s">
        <v>135</v>
      </c>
      <c r="D193" s="1" t="s">
        <v>136</v>
      </c>
      <c r="E193" s="1">
        <v>1800</v>
      </c>
      <c r="F193" s="1"/>
      <c r="G193" s="1"/>
      <c r="H193" s="1"/>
      <c r="I193" s="1"/>
      <c r="J193" s="1">
        <f t="shared" si="2"/>
        <v>0</v>
      </c>
      <c r="K193" s="1"/>
    </row>
    <row r="194" spans="1:11" ht="20.25" customHeight="1" x14ac:dyDescent="0.3">
      <c r="A194" s="1">
        <v>192</v>
      </c>
      <c r="B194" s="10">
        <v>46215</v>
      </c>
      <c r="C194" s="1" t="s">
        <v>135</v>
      </c>
      <c r="D194" s="1" t="s">
        <v>136</v>
      </c>
      <c r="E194" s="1">
        <v>1800</v>
      </c>
      <c r="F194" s="1"/>
      <c r="G194" s="1"/>
      <c r="H194" s="1"/>
      <c r="I194" s="1"/>
      <c r="J194" s="1">
        <f t="shared" si="2"/>
        <v>0</v>
      </c>
      <c r="K194" s="1"/>
    </row>
    <row r="195" spans="1:11" ht="20.25" customHeight="1" x14ac:dyDescent="0.3">
      <c r="A195" s="1">
        <v>193</v>
      </c>
      <c r="B195" s="10">
        <v>46216</v>
      </c>
      <c r="C195" s="1" t="s">
        <v>135</v>
      </c>
      <c r="D195" s="1" t="s">
        <v>136</v>
      </c>
      <c r="E195" s="1">
        <v>1800</v>
      </c>
      <c r="F195" s="1"/>
      <c r="G195" s="1"/>
      <c r="H195" s="1"/>
      <c r="I195" s="1"/>
      <c r="J195" s="1">
        <f t="shared" si="2"/>
        <v>0</v>
      </c>
      <c r="K195" s="1"/>
    </row>
    <row r="196" spans="1:11" ht="20.25" customHeight="1" x14ac:dyDescent="0.3">
      <c r="A196" s="1">
        <v>194</v>
      </c>
      <c r="B196" s="10">
        <v>46217</v>
      </c>
      <c r="C196" s="1" t="s">
        <v>135</v>
      </c>
      <c r="D196" s="1" t="s">
        <v>136</v>
      </c>
      <c r="E196" s="1">
        <v>1800</v>
      </c>
      <c r="F196" s="1"/>
      <c r="G196" s="1"/>
      <c r="H196" s="1"/>
      <c r="I196" s="1"/>
      <c r="J196" s="1">
        <f t="shared" ref="J196:J259" si="3">E196*F196-G196-H196+I196</f>
        <v>0</v>
      </c>
      <c r="K196" s="1"/>
    </row>
    <row r="197" spans="1:11" ht="20.25" customHeight="1" x14ac:dyDescent="0.3">
      <c r="A197" s="1">
        <v>195</v>
      </c>
      <c r="B197" s="10">
        <v>46218</v>
      </c>
      <c r="C197" s="1" t="s">
        <v>135</v>
      </c>
      <c r="D197" s="1" t="s">
        <v>136</v>
      </c>
      <c r="E197" s="1">
        <v>1800</v>
      </c>
      <c r="F197" s="1"/>
      <c r="G197" s="1"/>
      <c r="H197" s="1"/>
      <c r="I197" s="1"/>
      <c r="J197" s="1">
        <f t="shared" si="3"/>
        <v>0</v>
      </c>
      <c r="K197" s="1"/>
    </row>
    <row r="198" spans="1:11" ht="20.25" customHeight="1" x14ac:dyDescent="0.3">
      <c r="A198" s="1">
        <v>196</v>
      </c>
      <c r="B198" s="10">
        <v>46219</v>
      </c>
      <c r="C198" s="1" t="s">
        <v>135</v>
      </c>
      <c r="D198" s="1" t="s">
        <v>136</v>
      </c>
      <c r="E198" s="1">
        <v>1800</v>
      </c>
      <c r="F198" s="1"/>
      <c r="G198" s="1"/>
      <c r="H198" s="1"/>
      <c r="I198" s="1"/>
      <c r="J198" s="1">
        <f t="shared" si="3"/>
        <v>0</v>
      </c>
      <c r="K198" s="1"/>
    </row>
    <row r="199" spans="1:11" ht="20.25" customHeight="1" x14ac:dyDescent="0.3">
      <c r="A199" s="1">
        <v>197</v>
      </c>
      <c r="B199" s="10">
        <v>46220</v>
      </c>
      <c r="C199" s="1" t="s">
        <v>135</v>
      </c>
      <c r="D199" s="1" t="s">
        <v>136</v>
      </c>
      <c r="E199" s="1">
        <v>1800</v>
      </c>
      <c r="F199" s="1"/>
      <c r="G199" s="1"/>
      <c r="H199" s="1"/>
      <c r="I199" s="1"/>
      <c r="J199" s="1">
        <f t="shared" si="3"/>
        <v>0</v>
      </c>
      <c r="K199" s="1"/>
    </row>
    <row r="200" spans="1:11" ht="20.25" customHeight="1" x14ac:dyDescent="0.3">
      <c r="A200" s="1">
        <v>198</v>
      </c>
      <c r="B200" s="10">
        <v>46221</v>
      </c>
      <c r="C200" s="1" t="s">
        <v>135</v>
      </c>
      <c r="D200" s="1" t="s">
        <v>136</v>
      </c>
      <c r="E200" s="1">
        <v>1800</v>
      </c>
      <c r="F200" s="1"/>
      <c r="G200" s="1"/>
      <c r="H200" s="1"/>
      <c r="I200" s="1"/>
      <c r="J200" s="1">
        <f t="shared" si="3"/>
        <v>0</v>
      </c>
      <c r="K200" s="1"/>
    </row>
    <row r="201" spans="1:11" ht="20.25" customHeight="1" x14ac:dyDescent="0.3">
      <c r="A201" s="1">
        <v>199</v>
      </c>
      <c r="B201" s="10">
        <v>46222</v>
      </c>
      <c r="C201" s="1" t="s">
        <v>135</v>
      </c>
      <c r="D201" s="1" t="s">
        <v>136</v>
      </c>
      <c r="E201" s="1">
        <v>1800</v>
      </c>
      <c r="F201" s="1"/>
      <c r="G201" s="1"/>
      <c r="H201" s="1"/>
      <c r="I201" s="1"/>
      <c r="J201" s="1">
        <f t="shared" si="3"/>
        <v>0</v>
      </c>
      <c r="K201" s="1"/>
    </row>
    <row r="202" spans="1:11" ht="20.25" customHeight="1" x14ac:dyDescent="0.3">
      <c r="A202" s="1">
        <v>200</v>
      </c>
      <c r="B202" s="10">
        <v>46223</v>
      </c>
      <c r="C202" s="1" t="s">
        <v>135</v>
      </c>
      <c r="D202" s="1" t="s">
        <v>136</v>
      </c>
      <c r="E202" s="1">
        <v>1800</v>
      </c>
      <c r="F202" s="1"/>
      <c r="G202" s="1"/>
      <c r="H202" s="1"/>
      <c r="I202" s="1"/>
      <c r="J202" s="1">
        <f t="shared" si="3"/>
        <v>0</v>
      </c>
      <c r="K202" s="1"/>
    </row>
    <row r="203" spans="1:11" ht="20.25" customHeight="1" x14ac:dyDescent="0.3">
      <c r="A203" s="1">
        <v>201</v>
      </c>
      <c r="B203" s="10">
        <v>46224</v>
      </c>
      <c r="C203" s="1" t="s">
        <v>135</v>
      </c>
      <c r="D203" s="1" t="s">
        <v>136</v>
      </c>
      <c r="E203" s="1">
        <v>1800</v>
      </c>
      <c r="F203" s="1"/>
      <c r="G203" s="1"/>
      <c r="H203" s="1"/>
      <c r="I203" s="1"/>
      <c r="J203" s="1">
        <f t="shared" si="3"/>
        <v>0</v>
      </c>
      <c r="K203" s="1"/>
    </row>
    <row r="204" spans="1:11" ht="20.25" customHeight="1" x14ac:dyDescent="0.3">
      <c r="A204" s="1">
        <v>202</v>
      </c>
      <c r="B204" s="10">
        <v>46225</v>
      </c>
      <c r="C204" s="1" t="s">
        <v>135</v>
      </c>
      <c r="D204" s="1" t="s">
        <v>136</v>
      </c>
      <c r="E204" s="1">
        <v>1800</v>
      </c>
      <c r="F204" s="1"/>
      <c r="G204" s="1"/>
      <c r="H204" s="1"/>
      <c r="I204" s="1"/>
      <c r="J204" s="1">
        <f t="shared" si="3"/>
        <v>0</v>
      </c>
      <c r="K204" s="1"/>
    </row>
    <row r="205" spans="1:11" ht="20.25" customHeight="1" x14ac:dyDescent="0.3">
      <c r="A205" s="1">
        <v>203</v>
      </c>
      <c r="B205" s="10">
        <v>46226</v>
      </c>
      <c r="C205" s="1" t="s">
        <v>135</v>
      </c>
      <c r="D205" s="1" t="s">
        <v>136</v>
      </c>
      <c r="E205" s="1">
        <v>1800</v>
      </c>
      <c r="F205" s="1"/>
      <c r="G205" s="1"/>
      <c r="H205" s="1"/>
      <c r="I205" s="1"/>
      <c r="J205" s="1">
        <f t="shared" si="3"/>
        <v>0</v>
      </c>
      <c r="K205" s="1"/>
    </row>
    <row r="206" spans="1:11" ht="20.25" customHeight="1" x14ac:dyDescent="0.3">
      <c r="A206" s="1">
        <v>204</v>
      </c>
      <c r="B206" s="10">
        <v>46227</v>
      </c>
      <c r="C206" s="1" t="s">
        <v>135</v>
      </c>
      <c r="D206" s="1" t="s">
        <v>136</v>
      </c>
      <c r="E206" s="1">
        <v>1800</v>
      </c>
      <c r="F206" s="1"/>
      <c r="G206" s="1"/>
      <c r="H206" s="1"/>
      <c r="I206" s="1"/>
      <c r="J206" s="1">
        <f t="shared" si="3"/>
        <v>0</v>
      </c>
      <c r="K206" s="1"/>
    </row>
    <row r="207" spans="1:11" ht="20.25" customHeight="1" x14ac:dyDescent="0.3">
      <c r="A207" s="1">
        <v>205</v>
      </c>
      <c r="B207" s="10">
        <v>46228</v>
      </c>
      <c r="C207" s="1" t="s">
        <v>135</v>
      </c>
      <c r="D207" s="1" t="s">
        <v>136</v>
      </c>
      <c r="E207" s="1">
        <v>1800</v>
      </c>
      <c r="F207" s="1"/>
      <c r="G207" s="1"/>
      <c r="H207" s="1"/>
      <c r="I207" s="1"/>
      <c r="J207" s="1">
        <f t="shared" si="3"/>
        <v>0</v>
      </c>
      <c r="K207" s="1"/>
    </row>
    <row r="208" spans="1:11" ht="20.25" customHeight="1" x14ac:dyDescent="0.3">
      <c r="A208" s="1">
        <v>206</v>
      </c>
      <c r="B208" s="10">
        <v>46229</v>
      </c>
      <c r="C208" s="1" t="s">
        <v>135</v>
      </c>
      <c r="D208" s="1" t="s">
        <v>136</v>
      </c>
      <c r="E208" s="1">
        <v>1800</v>
      </c>
      <c r="F208" s="1"/>
      <c r="G208" s="1"/>
      <c r="H208" s="1"/>
      <c r="I208" s="1"/>
      <c r="J208" s="1">
        <f t="shared" si="3"/>
        <v>0</v>
      </c>
      <c r="K208" s="1"/>
    </row>
    <row r="209" spans="1:11" ht="20.25" customHeight="1" x14ac:dyDescent="0.3">
      <c r="A209" s="1">
        <v>207</v>
      </c>
      <c r="B209" s="10">
        <v>46230</v>
      </c>
      <c r="C209" s="1" t="s">
        <v>135</v>
      </c>
      <c r="D209" s="1" t="s">
        <v>136</v>
      </c>
      <c r="E209" s="1">
        <v>1800</v>
      </c>
      <c r="F209" s="1"/>
      <c r="G209" s="1"/>
      <c r="H209" s="1"/>
      <c r="I209" s="1"/>
      <c r="J209" s="1">
        <f t="shared" si="3"/>
        <v>0</v>
      </c>
      <c r="K209" s="1"/>
    </row>
    <row r="210" spans="1:11" ht="20.25" customHeight="1" x14ac:dyDescent="0.3">
      <c r="A210" s="1">
        <v>208</v>
      </c>
      <c r="B210" s="10">
        <v>46231</v>
      </c>
      <c r="C210" s="1" t="s">
        <v>135</v>
      </c>
      <c r="D210" s="1" t="s">
        <v>136</v>
      </c>
      <c r="E210" s="1">
        <v>1800</v>
      </c>
      <c r="F210" s="1"/>
      <c r="G210" s="1"/>
      <c r="H210" s="1"/>
      <c r="I210" s="1"/>
      <c r="J210" s="1">
        <f t="shared" si="3"/>
        <v>0</v>
      </c>
      <c r="K210" s="1"/>
    </row>
    <row r="211" spans="1:11" ht="20.25" customHeight="1" x14ac:dyDescent="0.3">
      <c r="A211" s="1">
        <v>209</v>
      </c>
      <c r="B211" s="10">
        <v>46232</v>
      </c>
      <c r="C211" s="1" t="s">
        <v>135</v>
      </c>
      <c r="D211" s="1" t="s">
        <v>136</v>
      </c>
      <c r="E211" s="1">
        <v>1800</v>
      </c>
      <c r="F211" s="1"/>
      <c r="G211" s="1"/>
      <c r="H211" s="1"/>
      <c r="I211" s="1"/>
      <c r="J211" s="1">
        <f t="shared" si="3"/>
        <v>0</v>
      </c>
      <c r="K211" s="1"/>
    </row>
    <row r="212" spans="1:11" ht="20.25" customHeight="1" x14ac:dyDescent="0.3">
      <c r="A212" s="1">
        <v>210</v>
      </c>
      <c r="B212" s="10">
        <v>46233</v>
      </c>
      <c r="C212" s="1" t="s">
        <v>135</v>
      </c>
      <c r="D212" s="1" t="s">
        <v>136</v>
      </c>
      <c r="E212" s="1">
        <v>1800</v>
      </c>
      <c r="F212" s="1"/>
      <c r="G212" s="1"/>
      <c r="H212" s="1"/>
      <c r="I212" s="1"/>
      <c r="J212" s="1">
        <f t="shared" si="3"/>
        <v>0</v>
      </c>
      <c r="K212" s="1"/>
    </row>
    <row r="213" spans="1:11" ht="20.25" customHeight="1" x14ac:dyDescent="0.3">
      <c r="A213" s="1">
        <v>211</v>
      </c>
      <c r="B213" s="10">
        <v>46234</v>
      </c>
      <c r="C213" s="1" t="s">
        <v>135</v>
      </c>
      <c r="D213" s="1" t="s">
        <v>136</v>
      </c>
      <c r="E213" s="1">
        <v>1800</v>
      </c>
      <c r="F213" s="1"/>
      <c r="G213" s="1"/>
      <c r="H213" s="1"/>
      <c r="I213" s="1"/>
      <c r="J213" s="1">
        <f t="shared" si="3"/>
        <v>0</v>
      </c>
      <c r="K213" s="1"/>
    </row>
    <row r="214" spans="1:11" ht="20.25" customHeight="1" x14ac:dyDescent="0.3">
      <c r="A214" s="1">
        <v>212</v>
      </c>
      <c r="B214" s="10">
        <v>46235</v>
      </c>
      <c r="C214" s="1" t="s">
        <v>135</v>
      </c>
      <c r="D214" s="1" t="s">
        <v>136</v>
      </c>
      <c r="E214" s="1">
        <v>1800</v>
      </c>
      <c r="F214" s="1"/>
      <c r="G214" s="1"/>
      <c r="H214" s="1"/>
      <c r="I214" s="1"/>
      <c r="J214" s="1">
        <f t="shared" si="3"/>
        <v>0</v>
      </c>
      <c r="K214" s="1"/>
    </row>
    <row r="215" spans="1:11" ht="20.25" customHeight="1" x14ac:dyDescent="0.3">
      <c r="A215" s="1">
        <v>213</v>
      </c>
      <c r="B215" s="10">
        <v>46236</v>
      </c>
      <c r="C215" s="1" t="s">
        <v>135</v>
      </c>
      <c r="D215" s="1" t="s">
        <v>136</v>
      </c>
      <c r="E215" s="1">
        <v>1800</v>
      </c>
      <c r="F215" s="1"/>
      <c r="G215" s="1"/>
      <c r="H215" s="1"/>
      <c r="I215" s="1"/>
      <c r="J215" s="1">
        <f t="shared" si="3"/>
        <v>0</v>
      </c>
      <c r="K215" s="1"/>
    </row>
    <row r="216" spans="1:11" ht="20.25" customHeight="1" x14ac:dyDescent="0.3">
      <c r="A216" s="1">
        <v>214</v>
      </c>
      <c r="B216" s="10">
        <v>46237</v>
      </c>
      <c r="C216" s="1" t="s">
        <v>135</v>
      </c>
      <c r="D216" s="1" t="s">
        <v>136</v>
      </c>
      <c r="E216" s="1">
        <v>1800</v>
      </c>
      <c r="F216" s="1"/>
      <c r="G216" s="1"/>
      <c r="H216" s="1"/>
      <c r="I216" s="1"/>
      <c r="J216" s="1">
        <f t="shared" si="3"/>
        <v>0</v>
      </c>
      <c r="K216" s="1"/>
    </row>
    <row r="217" spans="1:11" ht="20.25" customHeight="1" x14ac:dyDescent="0.3">
      <c r="A217" s="1">
        <v>215</v>
      </c>
      <c r="B217" s="10">
        <v>46238</v>
      </c>
      <c r="C217" s="1" t="s">
        <v>135</v>
      </c>
      <c r="D217" s="1" t="s">
        <v>136</v>
      </c>
      <c r="E217" s="1">
        <v>1800</v>
      </c>
      <c r="F217" s="1"/>
      <c r="G217" s="1"/>
      <c r="H217" s="1"/>
      <c r="I217" s="1"/>
      <c r="J217" s="1">
        <f t="shared" si="3"/>
        <v>0</v>
      </c>
      <c r="K217" s="1"/>
    </row>
    <row r="218" spans="1:11" ht="20.25" customHeight="1" x14ac:dyDescent="0.3">
      <c r="A218" s="1">
        <v>216</v>
      </c>
      <c r="B218" s="10">
        <v>46239</v>
      </c>
      <c r="C218" s="1" t="s">
        <v>135</v>
      </c>
      <c r="D218" s="1" t="s">
        <v>136</v>
      </c>
      <c r="E218" s="1">
        <v>1800</v>
      </c>
      <c r="F218" s="1"/>
      <c r="G218" s="1"/>
      <c r="H218" s="1"/>
      <c r="I218" s="1"/>
      <c r="J218" s="1">
        <f t="shared" si="3"/>
        <v>0</v>
      </c>
      <c r="K218" s="1"/>
    </row>
    <row r="219" spans="1:11" ht="20.25" customHeight="1" x14ac:dyDescent="0.3">
      <c r="A219" s="1">
        <v>217</v>
      </c>
      <c r="B219" s="10">
        <v>46240</v>
      </c>
      <c r="C219" s="1" t="s">
        <v>135</v>
      </c>
      <c r="D219" s="1" t="s">
        <v>136</v>
      </c>
      <c r="E219" s="1">
        <v>1800</v>
      </c>
      <c r="F219" s="1"/>
      <c r="G219" s="1"/>
      <c r="H219" s="1"/>
      <c r="I219" s="1"/>
      <c r="J219" s="1">
        <f t="shared" si="3"/>
        <v>0</v>
      </c>
      <c r="K219" s="1"/>
    </row>
    <row r="220" spans="1:11" ht="20.25" customHeight="1" x14ac:dyDescent="0.3">
      <c r="A220" s="1">
        <v>218</v>
      </c>
      <c r="B220" s="10">
        <v>46241</v>
      </c>
      <c r="C220" s="1" t="s">
        <v>135</v>
      </c>
      <c r="D220" s="1" t="s">
        <v>136</v>
      </c>
      <c r="E220" s="1">
        <v>1800</v>
      </c>
      <c r="F220" s="1"/>
      <c r="G220" s="1"/>
      <c r="H220" s="1"/>
      <c r="I220" s="1"/>
      <c r="J220" s="1">
        <f t="shared" si="3"/>
        <v>0</v>
      </c>
      <c r="K220" s="1"/>
    </row>
    <row r="221" spans="1:11" ht="20.25" customHeight="1" x14ac:dyDescent="0.3">
      <c r="A221" s="1">
        <v>219</v>
      </c>
      <c r="B221" s="10">
        <v>46242</v>
      </c>
      <c r="C221" s="1" t="s">
        <v>135</v>
      </c>
      <c r="D221" s="1" t="s">
        <v>136</v>
      </c>
      <c r="E221" s="1">
        <v>1800</v>
      </c>
      <c r="F221" s="1"/>
      <c r="G221" s="1"/>
      <c r="H221" s="1"/>
      <c r="I221" s="1"/>
      <c r="J221" s="1">
        <f t="shared" si="3"/>
        <v>0</v>
      </c>
      <c r="K221" s="1"/>
    </row>
    <row r="222" spans="1:11" ht="20.25" customHeight="1" x14ac:dyDescent="0.3">
      <c r="A222" s="1">
        <v>220</v>
      </c>
      <c r="B222" s="10">
        <v>46243</v>
      </c>
      <c r="C222" s="1" t="s">
        <v>135</v>
      </c>
      <c r="D222" s="1" t="s">
        <v>136</v>
      </c>
      <c r="E222" s="1">
        <v>1800</v>
      </c>
      <c r="F222" s="1"/>
      <c r="G222" s="1"/>
      <c r="H222" s="1"/>
      <c r="I222" s="1"/>
      <c r="J222" s="1">
        <f t="shared" si="3"/>
        <v>0</v>
      </c>
      <c r="K222" s="1"/>
    </row>
    <row r="223" spans="1:11" ht="20.25" customHeight="1" x14ac:dyDescent="0.3">
      <c r="A223" s="1">
        <v>221</v>
      </c>
      <c r="B223" s="10">
        <v>46244</v>
      </c>
      <c r="C223" s="1" t="s">
        <v>135</v>
      </c>
      <c r="D223" s="1" t="s">
        <v>136</v>
      </c>
      <c r="E223" s="1">
        <v>1800</v>
      </c>
      <c r="F223" s="1"/>
      <c r="G223" s="1"/>
      <c r="H223" s="1"/>
      <c r="I223" s="1"/>
      <c r="J223" s="1">
        <f t="shared" si="3"/>
        <v>0</v>
      </c>
      <c r="K223" s="1"/>
    </row>
    <row r="224" spans="1:11" ht="20.25" customHeight="1" x14ac:dyDescent="0.3">
      <c r="A224" s="1">
        <v>222</v>
      </c>
      <c r="B224" s="10">
        <v>46245</v>
      </c>
      <c r="C224" s="1" t="s">
        <v>135</v>
      </c>
      <c r="D224" s="1" t="s">
        <v>136</v>
      </c>
      <c r="E224" s="1">
        <v>1800</v>
      </c>
      <c r="F224" s="1"/>
      <c r="G224" s="1"/>
      <c r="H224" s="1"/>
      <c r="I224" s="1"/>
      <c r="J224" s="1">
        <f t="shared" si="3"/>
        <v>0</v>
      </c>
      <c r="K224" s="1"/>
    </row>
    <row r="225" spans="1:11" ht="20.25" customHeight="1" x14ac:dyDescent="0.3">
      <c r="A225" s="1">
        <v>223</v>
      </c>
      <c r="B225" s="10">
        <v>46246</v>
      </c>
      <c r="C225" s="1" t="s">
        <v>135</v>
      </c>
      <c r="D225" s="1" t="s">
        <v>136</v>
      </c>
      <c r="E225" s="1">
        <v>1800</v>
      </c>
      <c r="F225" s="1"/>
      <c r="G225" s="1"/>
      <c r="H225" s="1"/>
      <c r="I225" s="1"/>
      <c r="J225" s="1">
        <f t="shared" si="3"/>
        <v>0</v>
      </c>
      <c r="K225" s="1"/>
    </row>
    <row r="226" spans="1:11" ht="20.25" customHeight="1" x14ac:dyDescent="0.3">
      <c r="A226" s="1">
        <v>224</v>
      </c>
      <c r="B226" s="10">
        <v>46247</v>
      </c>
      <c r="C226" s="1" t="s">
        <v>135</v>
      </c>
      <c r="D226" s="1" t="s">
        <v>136</v>
      </c>
      <c r="E226" s="1">
        <v>1800</v>
      </c>
      <c r="F226" s="1"/>
      <c r="G226" s="1"/>
      <c r="H226" s="1"/>
      <c r="I226" s="1"/>
      <c r="J226" s="1">
        <f t="shared" si="3"/>
        <v>0</v>
      </c>
      <c r="K226" s="1"/>
    </row>
    <row r="227" spans="1:11" ht="20.25" customHeight="1" x14ac:dyDescent="0.3">
      <c r="A227" s="1">
        <v>225</v>
      </c>
      <c r="B227" s="10">
        <v>46248</v>
      </c>
      <c r="C227" s="1" t="s">
        <v>135</v>
      </c>
      <c r="D227" s="1" t="s">
        <v>136</v>
      </c>
      <c r="E227" s="1">
        <v>1800</v>
      </c>
      <c r="F227" s="1"/>
      <c r="G227" s="1"/>
      <c r="H227" s="1"/>
      <c r="I227" s="1"/>
      <c r="J227" s="1">
        <f t="shared" si="3"/>
        <v>0</v>
      </c>
      <c r="K227" s="1"/>
    </row>
    <row r="228" spans="1:11" ht="20.25" customHeight="1" x14ac:dyDescent="0.3">
      <c r="A228" s="1">
        <v>226</v>
      </c>
      <c r="B228" s="10">
        <v>46249</v>
      </c>
      <c r="C228" s="1" t="s">
        <v>135</v>
      </c>
      <c r="D228" s="1" t="s">
        <v>136</v>
      </c>
      <c r="E228" s="1">
        <v>1800</v>
      </c>
      <c r="F228" s="1"/>
      <c r="G228" s="1"/>
      <c r="H228" s="1"/>
      <c r="I228" s="1"/>
      <c r="J228" s="1">
        <f t="shared" si="3"/>
        <v>0</v>
      </c>
      <c r="K228" s="1"/>
    </row>
    <row r="229" spans="1:11" ht="20.25" customHeight="1" x14ac:dyDescent="0.3">
      <c r="A229" s="1">
        <v>227</v>
      </c>
      <c r="B229" s="10">
        <v>46250</v>
      </c>
      <c r="C229" s="1" t="s">
        <v>135</v>
      </c>
      <c r="D229" s="1" t="s">
        <v>136</v>
      </c>
      <c r="E229" s="1">
        <v>1800</v>
      </c>
      <c r="F229" s="1"/>
      <c r="G229" s="1"/>
      <c r="H229" s="1"/>
      <c r="I229" s="1"/>
      <c r="J229" s="1">
        <f t="shared" si="3"/>
        <v>0</v>
      </c>
      <c r="K229" s="1"/>
    </row>
    <row r="230" spans="1:11" ht="20.25" customHeight="1" x14ac:dyDescent="0.3">
      <c r="A230" s="1">
        <v>228</v>
      </c>
      <c r="B230" s="10">
        <v>46251</v>
      </c>
      <c r="C230" s="1" t="s">
        <v>135</v>
      </c>
      <c r="D230" s="1" t="s">
        <v>136</v>
      </c>
      <c r="E230" s="1">
        <v>1800</v>
      </c>
      <c r="F230" s="1"/>
      <c r="G230" s="1"/>
      <c r="H230" s="1"/>
      <c r="I230" s="1"/>
      <c r="J230" s="1">
        <f t="shared" si="3"/>
        <v>0</v>
      </c>
      <c r="K230" s="1"/>
    </row>
    <row r="231" spans="1:11" ht="20.25" customHeight="1" x14ac:dyDescent="0.3">
      <c r="A231" s="1">
        <v>229</v>
      </c>
      <c r="B231" s="10">
        <v>46252</v>
      </c>
      <c r="C231" s="1" t="s">
        <v>135</v>
      </c>
      <c r="D231" s="1" t="s">
        <v>136</v>
      </c>
      <c r="E231" s="1">
        <v>1800</v>
      </c>
      <c r="F231" s="1"/>
      <c r="G231" s="1"/>
      <c r="H231" s="1"/>
      <c r="I231" s="1"/>
      <c r="J231" s="1">
        <f t="shared" si="3"/>
        <v>0</v>
      </c>
      <c r="K231" s="1"/>
    </row>
    <row r="232" spans="1:11" ht="20.25" customHeight="1" x14ac:dyDescent="0.3">
      <c r="A232" s="1">
        <v>230</v>
      </c>
      <c r="B232" s="10">
        <v>46253</v>
      </c>
      <c r="C232" s="1" t="s">
        <v>135</v>
      </c>
      <c r="D232" s="1" t="s">
        <v>136</v>
      </c>
      <c r="E232" s="1">
        <v>1800</v>
      </c>
      <c r="F232" s="1"/>
      <c r="G232" s="1"/>
      <c r="H232" s="1"/>
      <c r="I232" s="1"/>
      <c r="J232" s="1">
        <f t="shared" si="3"/>
        <v>0</v>
      </c>
      <c r="K232" s="1"/>
    </row>
    <row r="233" spans="1:11" ht="20.25" customHeight="1" x14ac:dyDescent="0.3">
      <c r="A233" s="1">
        <v>231</v>
      </c>
      <c r="B233" s="10">
        <v>46254</v>
      </c>
      <c r="C233" s="1" t="s">
        <v>135</v>
      </c>
      <c r="D233" s="1" t="s">
        <v>136</v>
      </c>
      <c r="E233" s="1">
        <v>1800</v>
      </c>
      <c r="F233" s="1"/>
      <c r="G233" s="1"/>
      <c r="H233" s="1"/>
      <c r="I233" s="1"/>
      <c r="J233" s="1">
        <f t="shared" si="3"/>
        <v>0</v>
      </c>
      <c r="K233" s="1"/>
    </row>
    <row r="234" spans="1:11" ht="20.25" customHeight="1" x14ac:dyDescent="0.3">
      <c r="A234" s="1">
        <v>232</v>
      </c>
      <c r="B234" s="10">
        <v>46255</v>
      </c>
      <c r="C234" s="1" t="s">
        <v>135</v>
      </c>
      <c r="D234" s="1" t="s">
        <v>136</v>
      </c>
      <c r="E234" s="1">
        <v>1800</v>
      </c>
      <c r="F234" s="1"/>
      <c r="G234" s="1"/>
      <c r="H234" s="1"/>
      <c r="I234" s="1"/>
      <c r="J234" s="1">
        <f t="shared" si="3"/>
        <v>0</v>
      </c>
      <c r="K234" s="1"/>
    </row>
    <row r="235" spans="1:11" ht="20.25" customHeight="1" x14ac:dyDescent="0.3">
      <c r="A235" s="1">
        <v>233</v>
      </c>
      <c r="B235" s="10">
        <v>46256</v>
      </c>
      <c r="C235" s="1" t="s">
        <v>135</v>
      </c>
      <c r="D235" s="1" t="s">
        <v>136</v>
      </c>
      <c r="E235" s="1">
        <v>1800</v>
      </c>
      <c r="F235" s="1"/>
      <c r="G235" s="1"/>
      <c r="H235" s="1"/>
      <c r="I235" s="1"/>
      <c r="J235" s="1">
        <f t="shared" si="3"/>
        <v>0</v>
      </c>
      <c r="K235" s="1"/>
    </row>
    <row r="236" spans="1:11" ht="20.25" customHeight="1" x14ac:dyDescent="0.3">
      <c r="A236" s="1">
        <v>234</v>
      </c>
      <c r="B236" s="10">
        <v>46257</v>
      </c>
      <c r="C236" s="1" t="s">
        <v>135</v>
      </c>
      <c r="D236" s="1" t="s">
        <v>136</v>
      </c>
      <c r="E236" s="1">
        <v>1800</v>
      </c>
      <c r="F236" s="1"/>
      <c r="G236" s="1"/>
      <c r="H236" s="1"/>
      <c r="I236" s="1"/>
      <c r="J236" s="1">
        <f t="shared" si="3"/>
        <v>0</v>
      </c>
      <c r="K236" s="1"/>
    </row>
    <row r="237" spans="1:11" ht="20.25" customHeight="1" x14ac:dyDescent="0.3">
      <c r="A237" s="1">
        <v>235</v>
      </c>
      <c r="B237" s="10">
        <v>46258</v>
      </c>
      <c r="C237" s="1" t="s">
        <v>135</v>
      </c>
      <c r="D237" s="1" t="s">
        <v>136</v>
      </c>
      <c r="E237" s="1">
        <v>1800</v>
      </c>
      <c r="F237" s="1"/>
      <c r="G237" s="1"/>
      <c r="H237" s="1"/>
      <c r="I237" s="1"/>
      <c r="J237" s="1">
        <f t="shared" si="3"/>
        <v>0</v>
      </c>
      <c r="K237" s="1"/>
    </row>
    <row r="238" spans="1:11" ht="20.25" customHeight="1" x14ac:dyDescent="0.3">
      <c r="A238" s="1">
        <v>236</v>
      </c>
      <c r="B238" s="10">
        <v>46259</v>
      </c>
      <c r="C238" s="1" t="s">
        <v>135</v>
      </c>
      <c r="D238" s="1" t="s">
        <v>136</v>
      </c>
      <c r="E238" s="1">
        <v>1800</v>
      </c>
      <c r="F238" s="1"/>
      <c r="G238" s="1"/>
      <c r="H238" s="1"/>
      <c r="I238" s="1"/>
      <c r="J238" s="1">
        <f t="shared" si="3"/>
        <v>0</v>
      </c>
      <c r="K238" s="1"/>
    </row>
    <row r="239" spans="1:11" ht="20.25" customHeight="1" x14ac:dyDescent="0.3">
      <c r="A239" s="1">
        <v>237</v>
      </c>
      <c r="B239" s="10">
        <v>46260</v>
      </c>
      <c r="C239" s="1" t="s">
        <v>135</v>
      </c>
      <c r="D239" s="1" t="s">
        <v>136</v>
      </c>
      <c r="E239" s="1">
        <v>1800</v>
      </c>
      <c r="F239" s="1"/>
      <c r="G239" s="1"/>
      <c r="H239" s="1"/>
      <c r="I239" s="1"/>
      <c r="J239" s="1">
        <f t="shared" si="3"/>
        <v>0</v>
      </c>
      <c r="K239" s="1"/>
    </row>
    <row r="240" spans="1:11" ht="20.25" customHeight="1" x14ac:dyDescent="0.3">
      <c r="A240" s="1">
        <v>238</v>
      </c>
      <c r="B240" s="10">
        <v>46261</v>
      </c>
      <c r="C240" s="1" t="s">
        <v>135</v>
      </c>
      <c r="D240" s="1" t="s">
        <v>136</v>
      </c>
      <c r="E240" s="1">
        <v>1800</v>
      </c>
      <c r="F240" s="1"/>
      <c r="G240" s="1"/>
      <c r="H240" s="1"/>
      <c r="I240" s="1"/>
      <c r="J240" s="1">
        <f t="shared" si="3"/>
        <v>0</v>
      </c>
      <c r="K240" s="1"/>
    </row>
    <row r="241" spans="1:11" ht="20.25" customHeight="1" x14ac:dyDescent="0.3">
      <c r="A241" s="1">
        <v>239</v>
      </c>
      <c r="B241" s="10">
        <v>46262</v>
      </c>
      <c r="C241" s="1" t="s">
        <v>135</v>
      </c>
      <c r="D241" s="1" t="s">
        <v>136</v>
      </c>
      <c r="E241" s="1">
        <v>1800</v>
      </c>
      <c r="F241" s="1"/>
      <c r="G241" s="1"/>
      <c r="H241" s="1"/>
      <c r="I241" s="1"/>
      <c r="J241" s="1">
        <f t="shared" si="3"/>
        <v>0</v>
      </c>
      <c r="K241" s="1"/>
    </row>
    <row r="242" spans="1:11" ht="20.25" customHeight="1" x14ac:dyDescent="0.3">
      <c r="A242" s="1">
        <v>240</v>
      </c>
      <c r="B242" s="10">
        <v>46263</v>
      </c>
      <c r="C242" s="1" t="s">
        <v>135</v>
      </c>
      <c r="D242" s="1" t="s">
        <v>136</v>
      </c>
      <c r="E242" s="1">
        <v>1800</v>
      </c>
      <c r="F242" s="1"/>
      <c r="G242" s="1"/>
      <c r="H242" s="1"/>
      <c r="I242" s="1"/>
      <c r="J242" s="1">
        <f t="shared" si="3"/>
        <v>0</v>
      </c>
      <c r="K242" s="1"/>
    </row>
    <row r="243" spans="1:11" ht="20.25" customHeight="1" x14ac:dyDescent="0.3">
      <c r="A243" s="1">
        <v>241</v>
      </c>
      <c r="B243" s="10">
        <v>46264</v>
      </c>
      <c r="C243" s="1" t="s">
        <v>135</v>
      </c>
      <c r="D243" s="1" t="s">
        <v>136</v>
      </c>
      <c r="E243" s="1">
        <v>1800</v>
      </c>
      <c r="F243" s="1"/>
      <c r="G243" s="1"/>
      <c r="H243" s="1"/>
      <c r="I243" s="1"/>
      <c r="J243" s="1">
        <f t="shared" si="3"/>
        <v>0</v>
      </c>
      <c r="K243" s="1"/>
    </row>
    <row r="244" spans="1:11" ht="20.25" customHeight="1" x14ac:dyDescent="0.3">
      <c r="A244" s="1">
        <v>242</v>
      </c>
      <c r="B244" s="10">
        <v>46265</v>
      </c>
      <c r="C244" s="1" t="s">
        <v>135</v>
      </c>
      <c r="D244" s="1" t="s">
        <v>136</v>
      </c>
      <c r="E244" s="1">
        <v>1800</v>
      </c>
      <c r="F244" s="1"/>
      <c r="G244" s="1"/>
      <c r="H244" s="1"/>
      <c r="I244" s="1"/>
      <c r="J244" s="1">
        <f t="shared" si="3"/>
        <v>0</v>
      </c>
      <c r="K244" s="1"/>
    </row>
    <row r="245" spans="1:11" ht="20.25" customHeight="1" x14ac:dyDescent="0.3">
      <c r="A245" s="1">
        <v>243</v>
      </c>
      <c r="B245" s="10">
        <v>46266</v>
      </c>
      <c r="C245" s="1" t="s">
        <v>135</v>
      </c>
      <c r="D245" s="1" t="s">
        <v>136</v>
      </c>
      <c r="E245" s="1">
        <v>1800</v>
      </c>
      <c r="F245" s="1"/>
      <c r="G245" s="1"/>
      <c r="H245" s="1"/>
      <c r="I245" s="1"/>
      <c r="J245" s="1">
        <f t="shared" si="3"/>
        <v>0</v>
      </c>
      <c r="K245" s="1"/>
    </row>
    <row r="246" spans="1:11" ht="20.25" customHeight="1" x14ac:dyDescent="0.3">
      <c r="A246" s="1">
        <v>244</v>
      </c>
      <c r="B246" s="10">
        <v>46267</v>
      </c>
      <c r="C246" s="1" t="s">
        <v>135</v>
      </c>
      <c r="D246" s="1" t="s">
        <v>136</v>
      </c>
      <c r="E246" s="1">
        <v>1800</v>
      </c>
      <c r="F246" s="1"/>
      <c r="G246" s="1"/>
      <c r="H246" s="1"/>
      <c r="I246" s="1"/>
      <c r="J246" s="1">
        <f t="shared" si="3"/>
        <v>0</v>
      </c>
      <c r="K246" s="1"/>
    </row>
    <row r="247" spans="1:11" ht="20.25" customHeight="1" x14ac:dyDescent="0.3">
      <c r="A247" s="1">
        <v>245</v>
      </c>
      <c r="B247" s="10">
        <v>46268</v>
      </c>
      <c r="C247" s="1" t="s">
        <v>135</v>
      </c>
      <c r="D247" s="1" t="s">
        <v>136</v>
      </c>
      <c r="E247" s="1">
        <v>1800</v>
      </c>
      <c r="F247" s="1"/>
      <c r="G247" s="1"/>
      <c r="H247" s="1"/>
      <c r="I247" s="1"/>
      <c r="J247" s="1">
        <f t="shared" si="3"/>
        <v>0</v>
      </c>
      <c r="K247" s="1"/>
    </row>
    <row r="248" spans="1:11" ht="20.25" customHeight="1" x14ac:dyDescent="0.3">
      <c r="A248" s="1">
        <v>246</v>
      </c>
      <c r="B248" s="10">
        <v>46269</v>
      </c>
      <c r="C248" s="1" t="s">
        <v>135</v>
      </c>
      <c r="D248" s="1" t="s">
        <v>136</v>
      </c>
      <c r="E248" s="1">
        <v>1800</v>
      </c>
      <c r="F248" s="1"/>
      <c r="G248" s="1"/>
      <c r="H248" s="1"/>
      <c r="I248" s="1"/>
      <c r="J248" s="1">
        <f t="shared" si="3"/>
        <v>0</v>
      </c>
      <c r="K248" s="1"/>
    </row>
    <row r="249" spans="1:11" ht="20.25" customHeight="1" x14ac:dyDescent="0.3">
      <c r="A249" s="1">
        <v>247</v>
      </c>
      <c r="B249" s="10">
        <v>46270</v>
      </c>
      <c r="C249" s="1" t="s">
        <v>135</v>
      </c>
      <c r="D249" s="1" t="s">
        <v>136</v>
      </c>
      <c r="E249" s="1">
        <v>1800</v>
      </c>
      <c r="F249" s="1"/>
      <c r="G249" s="1"/>
      <c r="H249" s="1"/>
      <c r="I249" s="1"/>
      <c r="J249" s="1">
        <f t="shared" si="3"/>
        <v>0</v>
      </c>
      <c r="K249" s="1"/>
    </row>
    <row r="250" spans="1:11" ht="20.25" customHeight="1" x14ac:dyDescent="0.3">
      <c r="A250" s="1">
        <v>248</v>
      </c>
      <c r="B250" s="10">
        <v>46271</v>
      </c>
      <c r="C250" s="1" t="s">
        <v>135</v>
      </c>
      <c r="D250" s="1" t="s">
        <v>136</v>
      </c>
      <c r="E250" s="1">
        <v>1800</v>
      </c>
      <c r="F250" s="1"/>
      <c r="G250" s="1"/>
      <c r="H250" s="1"/>
      <c r="I250" s="1"/>
      <c r="J250" s="1">
        <f t="shared" si="3"/>
        <v>0</v>
      </c>
      <c r="K250" s="1"/>
    </row>
    <row r="251" spans="1:11" ht="20.25" customHeight="1" x14ac:dyDescent="0.3">
      <c r="A251" s="1">
        <v>249</v>
      </c>
      <c r="B251" s="10">
        <v>46272</v>
      </c>
      <c r="C251" s="1" t="s">
        <v>135</v>
      </c>
      <c r="D251" s="1" t="s">
        <v>136</v>
      </c>
      <c r="E251" s="1">
        <v>1800</v>
      </c>
      <c r="F251" s="1"/>
      <c r="G251" s="1"/>
      <c r="H251" s="1"/>
      <c r="I251" s="1"/>
      <c r="J251" s="1">
        <f t="shared" si="3"/>
        <v>0</v>
      </c>
      <c r="K251" s="1"/>
    </row>
    <row r="252" spans="1:11" ht="20.25" customHeight="1" x14ac:dyDescent="0.3">
      <c r="A252" s="1">
        <v>250</v>
      </c>
      <c r="B252" s="10">
        <v>46273</v>
      </c>
      <c r="C252" s="1" t="s">
        <v>135</v>
      </c>
      <c r="D252" s="1" t="s">
        <v>136</v>
      </c>
      <c r="E252" s="1">
        <v>1800</v>
      </c>
      <c r="F252" s="1"/>
      <c r="G252" s="1"/>
      <c r="H252" s="1"/>
      <c r="I252" s="1"/>
      <c r="J252" s="1">
        <f t="shared" si="3"/>
        <v>0</v>
      </c>
      <c r="K252" s="1"/>
    </row>
    <row r="253" spans="1:11" ht="20.25" customHeight="1" x14ac:dyDescent="0.3">
      <c r="A253" s="1">
        <v>251</v>
      </c>
      <c r="B253" s="10">
        <v>46274</v>
      </c>
      <c r="C253" s="1" t="s">
        <v>135</v>
      </c>
      <c r="D253" s="1" t="s">
        <v>136</v>
      </c>
      <c r="E253" s="1">
        <v>1800</v>
      </c>
      <c r="F253" s="1"/>
      <c r="G253" s="1"/>
      <c r="H253" s="1"/>
      <c r="I253" s="1"/>
      <c r="J253" s="1">
        <f t="shared" si="3"/>
        <v>0</v>
      </c>
      <c r="K253" s="1"/>
    </row>
    <row r="254" spans="1:11" ht="20.25" customHeight="1" x14ac:dyDescent="0.3">
      <c r="A254" s="1">
        <v>252</v>
      </c>
      <c r="B254" s="10">
        <v>46275</v>
      </c>
      <c r="C254" s="1" t="s">
        <v>135</v>
      </c>
      <c r="D254" s="1" t="s">
        <v>136</v>
      </c>
      <c r="E254" s="1">
        <v>1800</v>
      </c>
      <c r="F254" s="1"/>
      <c r="G254" s="1"/>
      <c r="H254" s="1"/>
      <c r="I254" s="1"/>
      <c r="J254" s="1">
        <f t="shared" si="3"/>
        <v>0</v>
      </c>
      <c r="K254" s="1"/>
    </row>
    <row r="255" spans="1:11" ht="20.25" customHeight="1" x14ac:dyDescent="0.3">
      <c r="A255" s="1">
        <v>253</v>
      </c>
      <c r="B255" s="10">
        <v>46276</v>
      </c>
      <c r="C255" s="1" t="s">
        <v>135</v>
      </c>
      <c r="D255" s="1" t="s">
        <v>136</v>
      </c>
      <c r="E255" s="1">
        <v>1800</v>
      </c>
      <c r="F255" s="1"/>
      <c r="G255" s="1"/>
      <c r="H255" s="1"/>
      <c r="I255" s="1"/>
      <c r="J255" s="1">
        <f t="shared" si="3"/>
        <v>0</v>
      </c>
      <c r="K255" s="1"/>
    </row>
    <row r="256" spans="1:11" ht="20.25" customHeight="1" x14ac:dyDescent="0.3">
      <c r="A256" s="1">
        <v>254</v>
      </c>
      <c r="B256" s="10">
        <v>46277</v>
      </c>
      <c r="C256" s="1" t="s">
        <v>135</v>
      </c>
      <c r="D256" s="1" t="s">
        <v>136</v>
      </c>
      <c r="E256" s="1">
        <v>1800</v>
      </c>
      <c r="F256" s="1"/>
      <c r="G256" s="1"/>
      <c r="H256" s="1"/>
      <c r="I256" s="1"/>
      <c r="J256" s="1">
        <f t="shared" si="3"/>
        <v>0</v>
      </c>
      <c r="K256" s="1"/>
    </row>
    <row r="257" spans="1:11" ht="20.25" customHeight="1" x14ac:dyDescent="0.3">
      <c r="A257" s="1">
        <v>255</v>
      </c>
      <c r="B257" s="10">
        <v>46278</v>
      </c>
      <c r="C257" s="1" t="s">
        <v>135</v>
      </c>
      <c r="D257" s="1" t="s">
        <v>136</v>
      </c>
      <c r="E257" s="1">
        <v>1800</v>
      </c>
      <c r="F257" s="1"/>
      <c r="G257" s="1"/>
      <c r="H257" s="1"/>
      <c r="I257" s="1"/>
      <c r="J257" s="1">
        <f t="shared" si="3"/>
        <v>0</v>
      </c>
      <c r="K257" s="1"/>
    </row>
    <row r="258" spans="1:11" ht="20.25" customHeight="1" x14ac:dyDescent="0.3">
      <c r="A258" s="1">
        <v>256</v>
      </c>
      <c r="B258" s="10">
        <v>46279</v>
      </c>
      <c r="C258" s="1" t="s">
        <v>135</v>
      </c>
      <c r="D258" s="1" t="s">
        <v>136</v>
      </c>
      <c r="E258" s="1">
        <v>1800</v>
      </c>
      <c r="F258" s="1"/>
      <c r="G258" s="1"/>
      <c r="H258" s="1"/>
      <c r="I258" s="1"/>
      <c r="J258" s="1">
        <f t="shared" si="3"/>
        <v>0</v>
      </c>
      <c r="K258" s="1"/>
    </row>
    <row r="259" spans="1:11" ht="20.25" customHeight="1" x14ac:dyDescent="0.3">
      <c r="A259" s="1">
        <v>257</v>
      </c>
      <c r="B259" s="10">
        <v>46280</v>
      </c>
      <c r="C259" s="1" t="s">
        <v>135</v>
      </c>
      <c r="D259" s="1" t="s">
        <v>136</v>
      </c>
      <c r="E259" s="1">
        <v>1800</v>
      </c>
      <c r="F259" s="1"/>
      <c r="G259" s="1"/>
      <c r="H259" s="1"/>
      <c r="I259" s="1"/>
      <c r="J259" s="1">
        <f t="shared" si="3"/>
        <v>0</v>
      </c>
      <c r="K259" s="1"/>
    </row>
    <row r="260" spans="1:11" ht="20.25" customHeight="1" x14ac:dyDescent="0.3">
      <c r="A260" s="1">
        <v>258</v>
      </c>
      <c r="B260" s="10">
        <v>46281</v>
      </c>
      <c r="C260" s="1" t="s">
        <v>135</v>
      </c>
      <c r="D260" s="1" t="s">
        <v>136</v>
      </c>
      <c r="E260" s="1">
        <v>1800</v>
      </c>
      <c r="F260" s="1"/>
      <c r="G260" s="1"/>
      <c r="H260" s="1"/>
      <c r="I260" s="1"/>
      <c r="J260" s="1">
        <f t="shared" ref="J260:J323" si="4">E260*F260-G260-H260+I260</f>
        <v>0</v>
      </c>
      <c r="K260" s="1"/>
    </row>
    <row r="261" spans="1:11" ht="20.25" customHeight="1" x14ac:dyDescent="0.3">
      <c r="A261" s="1">
        <v>259</v>
      </c>
      <c r="B261" s="10">
        <v>46282</v>
      </c>
      <c r="C261" s="1" t="s">
        <v>135</v>
      </c>
      <c r="D261" s="1" t="s">
        <v>136</v>
      </c>
      <c r="E261" s="1">
        <v>1800</v>
      </c>
      <c r="F261" s="1"/>
      <c r="G261" s="1"/>
      <c r="H261" s="1"/>
      <c r="I261" s="1"/>
      <c r="J261" s="1">
        <f t="shared" si="4"/>
        <v>0</v>
      </c>
      <c r="K261" s="1"/>
    </row>
    <row r="262" spans="1:11" ht="20.25" customHeight="1" x14ac:dyDescent="0.3">
      <c r="A262" s="1">
        <v>260</v>
      </c>
      <c r="B262" s="10">
        <v>46283</v>
      </c>
      <c r="C262" s="1" t="s">
        <v>135</v>
      </c>
      <c r="D262" s="1" t="s">
        <v>136</v>
      </c>
      <c r="E262" s="1">
        <v>1800</v>
      </c>
      <c r="F262" s="1"/>
      <c r="G262" s="1"/>
      <c r="H262" s="1"/>
      <c r="I262" s="1"/>
      <c r="J262" s="1">
        <f t="shared" si="4"/>
        <v>0</v>
      </c>
      <c r="K262" s="1"/>
    </row>
    <row r="263" spans="1:11" ht="20.25" customHeight="1" x14ac:dyDescent="0.3">
      <c r="A263" s="1">
        <v>261</v>
      </c>
      <c r="B263" s="10">
        <v>46284</v>
      </c>
      <c r="C263" s="1" t="s">
        <v>135</v>
      </c>
      <c r="D263" s="1" t="s">
        <v>136</v>
      </c>
      <c r="E263" s="1">
        <v>1800</v>
      </c>
      <c r="F263" s="1"/>
      <c r="G263" s="1"/>
      <c r="H263" s="1"/>
      <c r="I263" s="1"/>
      <c r="J263" s="1">
        <f t="shared" si="4"/>
        <v>0</v>
      </c>
      <c r="K263" s="1"/>
    </row>
    <row r="264" spans="1:11" ht="20.25" customHeight="1" x14ac:dyDescent="0.3">
      <c r="A264" s="1">
        <v>262</v>
      </c>
      <c r="B264" s="10">
        <v>46285</v>
      </c>
      <c r="C264" s="1" t="s">
        <v>135</v>
      </c>
      <c r="D264" s="1" t="s">
        <v>136</v>
      </c>
      <c r="E264" s="1">
        <v>1800</v>
      </c>
      <c r="F264" s="1"/>
      <c r="G264" s="1"/>
      <c r="H264" s="1"/>
      <c r="I264" s="1"/>
      <c r="J264" s="1">
        <f t="shared" si="4"/>
        <v>0</v>
      </c>
      <c r="K264" s="1"/>
    </row>
    <row r="265" spans="1:11" ht="20.25" customHeight="1" x14ac:dyDescent="0.3">
      <c r="A265" s="1">
        <v>263</v>
      </c>
      <c r="B265" s="10">
        <v>46286</v>
      </c>
      <c r="C265" s="1" t="s">
        <v>135</v>
      </c>
      <c r="D265" s="1" t="s">
        <v>136</v>
      </c>
      <c r="E265" s="1">
        <v>1800</v>
      </c>
      <c r="F265" s="1"/>
      <c r="G265" s="1"/>
      <c r="H265" s="1"/>
      <c r="I265" s="1"/>
      <c r="J265" s="1">
        <f t="shared" si="4"/>
        <v>0</v>
      </c>
      <c r="K265" s="1"/>
    </row>
    <row r="266" spans="1:11" ht="20.25" customHeight="1" x14ac:dyDescent="0.3">
      <c r="A266" s="1">
        <v>264</v>
      </c>
      <c r="B266" s="10">
        <v>46287</v>
      </c>
      <c r="C266" s="1" t="s">
        <v>135</v>
      </c>
      <c r="D266" s="1" t="s">
        <v>136</v>
      </c>
      <c r="E266" s="1">
        <v>1800</v>
      </c>
      <c r="F266" s="1"/>
      <c r="G266" s="1"/>
      <c r="H266" s="1"/>
      <c r="I266" s="1"/>
      <c r="J266" s="1">
        <f t="shared" si="4"/>
        <v>0</v>
      </c>
      <c r="K266" s="1"/>
    </row>
    <row r="267" spans="1:11" ht="20.25" customHeight="1" x14ac:dyDescent="0.3">
      <c r="A267" s="1">
        <v>265</v>
      </c>
      <c r="B267" s="10">
        <v>46288</v>
      </c>
      <c r="C267" s="1" t="s">
        <v>135</v>
      </c>
      <c r="D267" s="1" t="s">
        <v>136</v>
      </c>
      <c r="E267" s="1">
        <v>1800</v>
      </c>
      <c r="F267" s="1"/>
      <c r="G267" s="1"/>
      <c r="H267" s="1"/>
      <c r="I267" s="1"/>
      <c r="J267" s="1">
        <f t="shared" si="4"/>
        <v>0</v>
      </c>
      <c r="K267" s="1"/>
    </row>
    <row r="268" spans="1:11" ht="20.25" customHeight="1" x14ac:dyDescent="0.3">
      <c r="A268" s="1">
        <v>266</v>
      </c>
      <c r="B268" s="10">
        <v>46289</v>
      </c>
      <c r="C268" s="1" t="s">
        <v>135</v>
      </c>
      <c r="D268" s="1" t="s">
        <v>136</v>
      </c>
      <c r="E268" s="1">
        <v>1800</v>
      </c>
      <c r="F268" s="1"/>
      <c r="G268" s="1"/>
      <c r="H268" s="1"/>
      <c r="I268" s="1"/>
      <c r="J268" s="1">
        <f t="shared" si="4"/>
        <v>0</v>
      </c>
      <c r="K268" s="1"/>
    </row>
    <row r="269" spans="1:11" ht="20.25" customHeight="1" x14ac:dyDescent="0.3">
      <c r="A269" s="1">
        <v>267</v>
      </c>
      <c r="B269" s="10">
        <v>46290</v>
      </c>
      <c r="C269" s="1" t="s">
        <v>135</v>
      </c>
      <c r="D269" s="1" t="s">
        <v>136</v>
      </c>
      <c r="E269" s="1">
        <v>1800</v>
      </c>
      <c r="F269" s="1"/>
      <c r="G269" s="1"/>
      <c r="H269" s="1"/>
      <c r="I269" s="1"/>
      <c r="J269" s="1">
        <f t="shared" si="4"/>
        <v>0</v>
      </c>
      <c r="K269" s="1"/>
    </row>
    <row r="270" spans="1:11" ht="20.25" customHeight="1" x14ac:dyDescent="0.3">
      <c r="A270" s="1">
        <v>268</v>
      </c>
      <c r="B270" s="10">
        <v>46291</v>
      </c>
      <c r="C270" s="1" t="s">
        <v>135</v>
      </c>
      <c r="D270" s="1" t="s">
        <v>136</v>
      </c>
      <c r="E270" s="1">
        <v>1800</v>
      </c>
      <c r="F270" s="1"/>
      <c r="G270" s="1"/>
      <c r="H270" s="1"/>
      <c r="I270" s="1"/>
      <c r="J270" s="1">
        <f t="shared" si="4"/>
        <v>0</v>
      </c>
      <c r="K270" s="1"/>
    </row>
    <row r="271" spans="1:11" ht="20.25" customHeight="1" x14ac:dyDescent="0.3">
      <c r="A271" s="1">
        <v>269</v>
      </c>
      <c r="B271" s="10">
        <v>46292</v>
      </c>
      <c r="C271" s="1" t="s">
        <v>135</v>
      </c>
      <c r="D271" s="1" t="s">
        <v>136</v>
      </c>
      <c r="E271" s="1">
        <v>1800</v>
      </c>
      <c r="F271" s="1"/>
      <c r="G271" s="1"/>
      <c r="H271" s="1"/>
      <c r="I271" s="1"/>
      <c r="J271" s="1">
        <f t="shared" si="4"/>
        <v>0</v>
      </c>
      <c r="K271" s="1"/>
    </row>
    <row r="272" spans="1:11" ht="20.25" customHeight="1" x14ac:dyDescent="0.3">
      <c r="A272" s="1">
        <v>270</v>
      </c>
      <c r="B272" s="10">
        <v>46293</v>
      </c>
      <c r="C272" s="1" t="s">
        <v>135</v>
      </c>
      <c r="D272" s="1" t="s">
        <v>136</v>
      </c>
      <c r="E272" s="1">
        <v>1800</v>
      </c>
      <c r="F272" s="1"/>
      <c r="G272" s="1"/>
      <c r="H272" s="1"/>
      <c r="I272" s="1"/>
      <c r="J272" s="1">
        <f t="shared" si="4"/>
        <v>0</v>
      </c>
      <c r="K272" s="1"/>
    </row>
    <row r="273" spans="1:11" ht="20.25" customHeight="1" x14ac:dyDescent="0.3">
      <c r="A273" s="1">
        <v>271</v>
      </c>
      <c r="B273" s="10">
        <v>46294</v>
      </c>
      <c r="C273" s="1" t="s">
        <v>135</v>
      </c>
      <c r="D273" s="1" t="s">
        <v>136</v>
      </c>
      <c r="E273" s="1">
        <v>1800</v>
      </c>
      <c r="F273" s="1"/>
      <c r="G273" s="1"/>
      <c r="H273" s="1"/>
      <c r="I273" s="1"/>
      <c r="J273" s="1">
        <f t="shared" si="4"/>
        <v>0</v>
      </c>
      <c r="K273" s="1"/>
    </row>
    <row r="274" spans="1:11" ht="20.25" customHeight="1" x14ac:dyDescent="0.3">
      <c r="A274" s="1">
        <v>272</v>
      </c>
      <c r="B274" s="10">
        <v>46295</v>
      </c>
      <c r="C274" s="1" t="s">
        <v>135</v>
      </c>
      <c r="D274" s="1" t="s">
        <v>136</v>
      </c>
      <c r="E274" s="1">
        <v>1800</v>
      </c>
      <c r="F274" s="1"/>
      <c r="G274" s="1"/>
      <c r="H274" s="1"/>
      <c r="I274" s="1"/>
      <c r="J274" s="1">
        <f t="shared" si="4"/>
        <v>0</v>
      </c>
      <c r="K274" s="1"/>
    </row>
    <row r="275" spans="1:11" ht="20.25" customHeight="1" x14ac:dyDescent="0.3">
      <c r="A275" s="1">
        <v>273</v>
      </c>
      <c r="B275" s="10">
        <v>46296</v>
      </c>
      <c r="C275" s="1" t="s">
        <v>135</v>
      </c>
      <c r="D275" s="1" t="s">
        <v>136</v>
      </c>
      <c r="E275" s="1">
        <v>1800</v>
      </c>
      <c r="F275" s="1"/>
      <c r="G275" s="1"/>
      <c r="H275" s="1"/>
      <c r="I275" s="1"/>
      <c r="J275" s="1">
        <f t="shared" si="4"/>
        <v>0</v>
      </c>
      <c r="K275" s="1"/>
    </row>
    <row r="276" spans="1:11" ht="20.25" customHeight="1" x14ac:dyDescent="0.3">
      <c r="A276" s="1">
        <v>274</v>
      </c>
      <c r="B276" s="10">
        <v>46297</v>
      </c>
      <c r="C276" s="1" t="s">
        <v>135</v>
      </c>
      <c r="D276" s="1" t="s">
        <v>136</v>
      </c>
      <c r="E276" s="1">
        <v>1800</v>
      </c>
      <c r="F276" s="1"/>
      <c r="G276" s="1"/>
      <c r="H276" s="1"/>
      <c r="I276" s="1"/>
      <c r="J276" s="1">
        <f t="shared" si="4"/>
        <v>0</v>
      </c>
      <c r="K276" s="1"/>
    </row>
    <row r="277" spans="1:11" ht="20.25" customHeight="1" x14ac:dyDescent="0.3">
      <c r="A277" s="1">
        <v>275</v>
      </c>
      <c r="B277" s="10">
        <v>46298</v>
      </c>
      <c r="C277" s="1" t="s">
        <v>135</v>
      </c>
      <c r="D277" s="1" t="s">
        <v>136</v>
      </c>
      <c r="E277" s="1">
        <v>1800</v>
      </c>
      <c r="F277" s="1"/>
      <c r="G277" s="1"/>
      <c r="H277" s="1"/>
      <c r="I277" s="1"/>
      <c r="J277" s="1">
        <f t="shared" si="4"/>
        <v>0</v>
      </c>
      <c r="K277" s="1"/>
    </row>
    <row r="278" spans="1:11" ht="20.25" customHeight="1" x14ac:dyDescent="0.3">
      <c r="A278" s="1">
        <v>276</v>
      </c>
      <c r="B278" s="10">
        <v>46299</v>
      </c>
      <c r="C278" s="1" t="s">
        <v>135</v>
      </c>
      <c r="D278" s="1" t="s">
        <v>136</v>
      </c>
      <c r="E278" s="1">
        <v>1800</v>
      </c>
      <c r="F278" s="1"/>
      <c r="G278" s="1"/>
      <c r="H278" s="1"/>
      <c r="I278" s="1"/>
      <c r="J278" s="1">
        <f t="shared" si="4"/>
        <v>0</v>
      </c>
      <c r="K278" s="1"/>
    </row>
    <row r="279" spans="1:11" ht="20.25" customHeight="1" x14ac:dyDescent="0.3">
      <c r="A279" s="1">
        <v>277</v>
      </c>
      <c r="B279" s="10">
        <v>46300</v>
      </c>
      <c r="C279" s="1" t="s">
        <v>135</v>
      </c>
      <c r="D279" s="1" t="s">
        <v>136</v>
      </c>
      <c r="E279" s="1">
        <v>1800</v>
      </c>
      <c r="F279" s="1"/>
      <c r="G279" s="1"/>
      <c r="H279" s="1"/>
      <c r="I279" s="1"/>
      <c r="J279" s="1">
        <f t="shared" si="4"/>
        <v>0</v>
      </c>
      <c r="K279" s="1"/>
    </row>
    <row r="280" spans="1:11" ht="20.25" customHeight="1" x14ac:dyDescent="0.3">
      <c r="A280" s="1">
        <v>278</v>
      </c>
      <c r="B280" s="10">
        <v>46301</v>
      </c>
      <c r="C280" s="1" t="s">
        <v>135</v>
      </c>
      <c r="D280" s="1" t="s">
        <v>136</v>
      </c>
      <c r="E280" s="1">
        <v>1800</v>
      </c>
      <c r="F280" s="1"/>
      <c r="G280" s="1"/>
      <c r="H280" s="1"/>
      <c r="I280" s="1"/>
      <c r="J280" s="1">
        <f t="shared" si="4"/>
        <v>0</v>
      </c>
      <c r="K280" s="1"/>
    </row>
    <row r="281" spans="1:11" ht="20.25" customHeight="1" x14ac:dyDescent="0.3">
      <c r="A281" s="1">
        <v>279</v>
      </c>
      <c r="B281" s="10">
        <v>46302</v>
      </c>
      <c r="C281" s="1" t="s">
        <v>135</v>
      </c>
      <c r="D281" s="1" t="s">
        <v>136</v>
      </c>
      <c r="E281" s="1">
        <v>1800</v>
      </c>
      <c r="F281" s="1"/>
      <c r="G281" s="1"/>
      <c r="H281" s="1"/>
      <c r="I281" s="1"/>
      <c r="J281" s="1">
        <f t="shared" si="4"/>
        <v>0</v>
      </c>
      <c r="K281" s="1"/>
    </row>
    <row r="282" spans="1:11" ht="20.25" customHeight="1" x14ac:dyDescent="0.3">
      <c r="A282" s="1">
        <v>280</v>
      </c>
      <c r="B282" s="10">
        <v>46303</v>
      </c>
      <c r="C282" s="1" t="s">
        <v>135</v>
      </c>
      <c r="D282" s="1" t="s">
        <v>136</v>
      </c>
      <c r="E282" s="1">
        <v>1800</v>
      </c>
      <c r="F282" s="1"/>
      <c r="G282" s="1"/>
      <c r="H282" s="1"/>
      <c r="I282" s="1"/>
      <c r="J282" s="1">
        <f t="shared" si="4"/>
        <v>0</v>
      </c>
      <c r="K282" s="1"/>
    </row>
    <row r="283" spans="1:11" ht="20.25" customHeight="1" x14ac:dyDescent="0.3">
      <c r="A283" s="1">
        <v>281</v>
      </c>
      <c r="B283" s="10">
        <v>46304</v>
      </c>
      <c r="C283" s="1" t="s">
        <v>135</v>
      </c>
      <c r="D283" s="1" t="s">
        <v>136</v>
      </c>
      <c r="E283" s="1">
        <v>1800</v>
      </c>
      <c r="F283" s="1"/>
      <c r="G283" s="1"/>
      <c r="H283" s="1"/>
      <c r="I283" s="1"/>
      <c r="J283" s="1">
        <f t="shared" si="4"/>
        <v>0</v>
      </c>
      <c r="K283" s="1"/>
    </row>
    <row r="284" spans="1:11" ht="20.25" customHeight="1" x14ac:dyDescent="0.3">
      <c r="A284" s="1">
        <v>282</v>
      </c>
      <c r="B284" s="10">
        <v>46305</v>
      </c>
      <c r="C284" s="1" t="s">
        <v>135</v>
      </c>
      <c r="D284" s="1" t="s">
        <v>136</v>
      </c>
      <c r="E284" s="1">
        <v>1800</v>
      </c>
      <c r="F284" s="1"/>
      <c r="G284" s="1"/>
      <c r="H284" s="1"/>
      <c r="I284" s="1"/>
      <c r="J284" s="1">
        <f t="shared" si="4"/>
        <v>0</v>
      </c>
      <c r="K284" s="1"/>
    </row>
    <row r="285" spans="1:11" ht="20.25" customHeight="1" x14ac:dyDescent="0.3">
      <c r="A285" s="1">
        <v>283</v>
      </c>
      <c r="B285" s="10">
        <v>46306</v>
      </c>
      <c r="C285" s="1" t="s">
        <v>135</v>
      </c>
      <c r="D285" s="1" t="s">
        <v>136</v>
      </c>
      <c r="E285" s="1">
        <v>1800</v>
      </c>
      <c r="F285" s="1"/>
      <c r="G285" s="1"/>
      <c r="H285" s="1"/>
      <c r="I285" s="1"/>
      <c r="J285" s="1">
        <f t="shared" si="4"/>
        <v>0</v>
      </c>
      <c r="K285" s="1"/>
    </row>
    <row r="286" spans="1:11" ht="20.25" customHeight="1" x14ac:dyDescent="0.3">
      <c r="A286" s="1">
        <v>284</v>
      </c>
      <c r="B286" s="10">
        <v>46307</v>
      </c>
      <c r="C286" s="1" t="s">
        <v>135</v>
      </c>
      <c r="D286" s="1" t="s">
        <v>136</v>
      </c>
      <c r="E286" s="1">
        <v>1800</v>
      </c>
      <c r="F286" s="1"/>
      <c r="G286" s="1"/>
      <c r="H286" s="1"/>
      <c r="I286" s="1"/>
      <c r="J286" s="1">
        <f t="shared" si="4"/>
        <v>0</v>
      </c>
      <c r="K286" s="1"/>
    </row>
    <row r="287" spans="1:11" ht="20.25" customHeight="1" x14ac:dyDescent="0.3">
      <c r="A287" s="1">
        <v>285</v>
      </c>
      <c r="B287" s="10">
        <v>46308</v>
      </c>
      <c r="C287" s="1" t="s">
        <v>135</v>
      </c>
      <c r="D287" s="1" t="s">
        <v>136</v>
      </c>
      <c r="E287" s="1">
        <v>1800</v>
      </c>
      <c r="F287" s="1"/>
      <c r="G287" s="1"/>
      <c r="H287" s="1"/>
      <c r="I287" s="1"/>
      <c r="J287" s="1">
        <f t="shared" si="4"/>
        <v>0</v>
      </c>
      <c r="K287" s="1"/>
    </row>
    <row r="288" spans="1:11" ht="20.25" customHeight="1" x14ac:dyDescent="0.3">
      <c r="A288" s="1">
        <v>286</v>
      </c>
      <c r="B288" s="10">
        <v>46309</v>
      </c>
      <c r="C288" s="1" t="s">
        <v>135</v>
      </c>
      <c r="D288" s="1" t="s">
        <v>136</v>
      </c>
      <c r="E288" s="1">
        <v>1800</v>
      </c>
      <c r="F288" s="1"/>
      <c r="G288" s="1"/>
      <c r="H288" s="1"/>
      <c r="I288" s="1"/>
      <c r="J288" s="1">
        <f t="shared" si="4"/>
        <v>0</v>
      </c>
      <c r="K288" s="1"/>
    </row>
    <row r="289" spans="1:11" ht="20.25" customHeight="1" x14ac:dyDescent="0.3">
      <c r="A289" s="1">
        <v>287</v>
      </c>
      <c r="B289" s="10">
        <v>46310</v>
      </c>
      <c r="C289" s="1" t="s">
        <v>135</v>
      </c>
      <c r="D289" s="1" t="s">
        <v>136</v>
      </c>
      <c r="E289" s="1">
        <v>1800</v>
      </c>
      <c r="F289" s="1"/>
      <c r="G289" s="1"/>
      <c r="H289" s="1"/>
      <c r="I289" s="1"/>
      <c r="J289" s="1">
        <f t="shared" si="4"/>
        <v>0</v>
      </c>
      <c r="K289" s="1"/>
    </row>
    <row r="290" spans="1:11" ht="20.25" customHeight="1" x14ac:dyDescent="0.3">
      <c r="A290" s="1">
        <v>288</v>
      </c>
      <c r="B290" s="10">
        <v>46311</v>
      </c>
      <c r="C290" s="1" t="s">
        <v>135</v>
      </c>
      <c r="D290" s="1" t="s">
        <v>136</v>
      </c>
      <c r="E290" s="1">
        <v>1800</v>
      </c>
      <c r="F290" s="1"/>
      <c r="G290" s="1"/>
      <c r="H290" s="1"/>
      <c r="I290" s="1"/>
      <c r="J290" s="1">
        <f t="shared" si="4"/>
        <v>0</v>
      </c>
      <c r="K290" s="1"/>
    </row>
    <row r="291" spans="1:11" ht="20.25" customHeight="1" x14ac:dyDescent="0.3">
      <c r="A291" s="1">
        <v>289</v>
      </c>
      <c r="B291" s="10">
        <v>46312</v>
      </c>
      <c r="C291" s="1" t="s">
        <v>135</v>
      </c>
      <c r="D291" s="1" t="s">
        <v>136</v>
      </c>
      <c r="E291" s="1">
        <v>1800</v>
      </c>
      <c r="F291" s="1"/>
      <c r="G291" s="1"/>
      <c r="H291" s="1"/>
      <c r="I291" s="1"/>
      <c r="J291" s="1">
        <f t="shared" si="4"/>
        <v>0</v>
      </c>
      <c r="K291" s="1"/>
    </row>
    <row r="292" spans="1:11" ht="20.25" customHeight="1" x14ac:dyDescent="0.3">
      <c r="A292" s="1">
        <v>290</v>
      </c>
      <c r="B292" s="10">
        <v>46313</v>
      </c>
      <c r="C292" s="1" t="s">
        <v>135</v>
      </c>
      <c r="D292" s="1" t="s">
        <v>136</v>
      </c>
      <c r="E292" s="1">
        <v>1800</v>
      </c>
      <c r="F292" s="1"/>
      <c r="G292" s="1"/>
      <c r="H292" s="1"/>
      <c r="I292" s="1"/>
      <c r="J292" s="1">
        <f t="shared" si="4"/>
        <v>0</v>
      </c>
      <c r="K292" s="1"/>
    </row>
    <row r="293" spans="1:11" ht="20.25" customHeight="1" x14ac:dyDescent="0.3">
      <c r="A293" s="1">
        <v>291</v>
      </c>
      <c r="B293" s="10">
        <v>46314</v>
      </c>
      <c r="C293" s="1" t="s">
        <v>135</v>
      </c>
      <c r="D293" s="1" t="s">
        <v>136</v>
      </c>
      <c r="E293" s="1">
        <v>1800</v>
      </c>
      <c r="F293" s="1"/>
      <c r="G293" s="1"/>
      <c r="H293" s="1"/>
      <c r="I293" s="1"/>
      <c r="J293" s="1">
        <f t="shared" si="4"/>
        <v>0</v>
      </c>
      <c r="K293" s="1"/>
    </row>
    <row r="294" spans="1:11" ht="20.25" customHeight="1" x14ac:dyDescent="0.3">
      <c r="A294" s="1">
        <v>292</v>
      </c>
      <c r="B294" s="10">
        <v>46315</v>
      </c>
      <c r="C294" s="1" t="s">
        <v>135</v>
      </c>
      <c r="D294" s="1" t="s">
        <v>136</v>
      </c>
      <c r="E294" s="1">
        <v>1800</v>
      </c>
      <c r="F294" s="1"/>
      <c r="G294" s="1"/>
      <c r="H294" s="1"/>
      <c r="I294" s="1"/>
      <c r="J294" s="1">
        <f t="shared" si="4"/>
        <v>0</v>
      </c>
      <c r="K294" s="1"/>
    </row>
    <row r="295" spans="1:11" ht="20.25" customHeight="1" x14ac:dyDescent="0.3">
      <c r="A295" s="1">
        <v>293</v>
      </c>
      <c r="B295" s="10">
        <v>46316</v>
      </c>
      <c r="C295" s="1" t="s">
        <v>135</v>
      </c>
      <c r="D295" s="1" t="s">
        <v>136</v>
      </c>
      <c r="E295" s="1">
        <v>1800</v>
      </c>
      <c r="F295" s="1"/>
      <c r="G295" s="1"/>
      <c r="H295" s="1"/>
      <c r="I295" s="1"/>
      <c r="J295" s="1">
        <f t="shared" si="4"/>
        <v>0</v>
      </c>
      <c r="K295" s="1"/>
    </row>
    <row r="296" spans="1:11" ht="20.25" customHeight="1" x14ac:dyDescent="0.3">
      <c r="A296" s="1">
        <v>294</v>
      </c>
      <c r="B296" s="10">
        <v>46317</v>
      </c>
      <c r="C296" s="1" t="s">
        <v>135</v>
      </c>
      <c r="D296" s="1" t="s">
        <v>136</v>
      </c>
      <c r="E296" s="1">
        <v>1800</v>
      </c>
      <c r="F296" s="1"/>
      <c r="G296" s="1"/>
      <c r="H296" s="1"/>
      <c r="I296" s="1"/>
      <c r="J296" s="1">
        <f t="shared" si="4"/>
        <v>0</v>
      </c>
      <c r="K296" s="1"/>
    </row>
    <row r="297" spans="1:11" ht="20.25" customHeight="1" x14ac:dyDescent="0.3">
      <c r="A297" s="1">
        <v>295</v>
      </c>
      <c r="B297" s="10">
        <v>46318</v>
      </c>
      <c r="C297" s="1" t="s">
        <v>135</v>
      </c>
      <c r="D297" s="1" t="s">
        <v>136</v>
      </c>
      <c r="E297" s="1">
        <v>1800</v>
      </c>
      <c r="F297" s="1"/>
      <c r="G297" s="1"/>
      <c r="H297" s="1"/>
      <c r="I297" s="1"/>
      <c r="J297" s="1">
        <f t="shared" si="4"/>
        <v>0</v>
      </c>
      <c r="K297" s="1"/>
    </row>
    <row r="298" spans="1:11" ht="20.25" customHeight="1" x14ac:dyDescent="0.3">
      <c r="A298" s="1">
        <v>296</v>
      </c>
      <c r="B298" s="10">
        <v>46319</v>
      </c>
      <c r="C298" s="1" t="s">
        <v>135</v>
      </c>
      <c r="D298" s="1" t="s">
        <v>136</v>
      </c>
      <c r="E298" s="1">
        <v>1800</v>
      </c>
      <c r="F298" s="1"/>
      <c r="G298" s="1"/>
      <c r="H298" s="1"/>
      <c r="I298" s="1"/>
      <c r="J298" s="1">
        <f t="shared" si="4"/>
        <v>0</v>
      </c>
      <c r="K298" s="1"/>
    </row>
    <row r="299" spans="1:11" ht="20.25" customHeight="1" x14ac:dyDescent="0.3">
      <c r="A299" s="1">
        <v>297</v>
      </c>
      <c r="B299" s="10">
        <v>46320</v>
      </c>
      <c r="C299" s="1" t="s">
        <v>135</v>
      </c>
      <c r="D299" s="1" t="s">
        <v>136</v>
      </c>
      <c r="E299" s="1">
        <v>1800</v>
      </c>
      <c r="F299" s="1"/>
      <c r="G299" s="1"/>
      <c r="H299" s="1"/>
      <c r="I299" s="1"/>
      <c r="J299" s="1">
        <f t="shared" si="4"/>
        <v>0</v>
      </c>
      <c r="K299" s="1"/>
    </row>
    <row r="300" spans="1:11" ht="20.25" customHeight="1" x14ac:dyDescent="0.3">
      <c r="A300" s="1">
        <v>298</v>
      </c>
      <c r="B300" s="10">
        <v>46321</v>
      </c>
      <c r="C300" s="1" t="s">
        <v>135</v>
      </c>
      <c r="D300" s="1" t="s">
        <v>136</v>
      </c>
      <c r="E300" s="1">
        <v>1800</v>
      </c>
      <c r="F300" s="1"/>
      <c r="G300" s="1"/>
      <c r="H300" s="1"/>
      <c r="I300" s="1"/>
      <c r="J300" s="1">
        <f t="shared" si="4"/>
        <v>0</v>
      </c>
      <c r="K300" s="1"/>
    </row>
    <row r="301" spans="1:11" ht="20.25" customHeight="1" x14ac:dyDescent="0.3">
      <c r="A301" s="1">
        <v>299</v>
      </c>
      <c r="B301" s="10">
        <v>46322</v>
      </c>
      <c r="C301" s="1" t="s">
        <v>135</v>
      </c>
      <c r="D301" s="1" t="s">
        <v>136</v>
      </c>
      <c r="E301" s="1">
        <v>1800</v>
      </c>
      <c r="F301" s="1"/>
      <c r="G301" s="1"/>
      <c r="H301" s="1"/>
      <c r="I301" s="1"/>
      <c r="J301" s="1">
        <f t="shared" si="4"/>
        <v>0</v>
      </c>
      <c r="K301" s="1"/>
    </row>
    <row r="302" spans="1:11" ht="20.25" customHeight="1" x14ac:dyDescent="0.3">
      <c r="A302" s="1">
        <v>300</v>
      </c>
      <c r="B302" s="10">
        <v>46323</v>
      </c>
      <c r="C302" s="1" t="s">
        <v>135</v>
      </c>
      <c r="D302" s="1" t="s">
        <v>136</v>
      </c>
      <c r="E302" s="1">
        <v>1800</v>
      </c>
      <c r="F302" s="1"/>
      <c r="G302" s="1"/>
      <c r="H302" s="1"/>
      <c r="I302" s="1"/>
      <c r="J302" s="1">
        <f t="shared" si="4"/>
        <v>0</v>
      </c>
      <c r="K302" s="1"/>
    </row>
    <row r="303" spans="1:11" ht="20.25" customHeight="1" x14ac:dyDescent="0.3">
      <c r="A303" s="1">
        <v>301</v>
      </c>
      <c r="B303" s="10">
        <v>46324</v>
      </c>
      <c r="C303" s="1" t="s">
        <v>135</v>
      </c>
      <c r="D303" s="1" t="s">
        <v>136</v>
      </c>
      <c r="E303" s="1">
        <v>1800</v>
      </c>
      <c r="F303" s="1"/>
      <c r="G303" s="1"/>
      <c r="H303" s="1"/>
      <c r="I303" s="1"/>
      <c r="J303" s="1">
        <f t="shared" si="4"/>
        <v>0</v>
      </c>
      <c r="K303" s="1"/>
    </row>
    <row r="304" spans="1:11" ht="20.25" customHeight="1" x14ac:dyDescent="0.3">
      <c r="A304" s="1">
        <v>302</v>
      </c>
      <c r="B304" s="10">
        <v>46325</v>
      </c>
      <c r="C304" s="1" t="s">
        <v>135</v>
      </c>
      <c r="D304" s="1" t="s">
        <v>136</v>
      </c>
      <c r="E304" s="1">
        <v>1800</v>
      </c>
      <c r="F304" s="1"/>
      <c r="G304" s="1"/>
      <c r="H304" s="1"/>
      <c r="I304" s="1"/>
      <c r="J304" s="1">
        <f t="shared" si="4"/>
        <v>0</v>
      </c>
      <c r="K304" s="1"/>
    </row>
    <row r="305" spans="1:11" ht="20.25" customHeight="1" x14ac:dyDescent="0.3">
      <c r="A305" s="1">
        <v>303</v>
      </c>
      <c r="B305" s="10">
        <v>46326</v>
      </c>
      <c r="C305" s="1" t="s">
        <v>135</v>
      </c>
      <c r="D305" s="1" t="s">
        <v>136</v>
      </c>
      <c r="E305" s="1">
        <v>1800</v>
      </c>
      <c r="F305" s="1"/>
      <c r="G305" s="1"/>
      <c r="H305" s="1"/>
      <c r="I305" s="1"/>
      <c r="J305" s="1">
        <f t="shared" si="4"/>
        <v>0</v>
      </c>
      <c r="K305" s="1"/>
    </row>
    <row r="306" spans="1:11" ht="20.25" customHeight="1" x14ac:dyDescent="0.3">
      <c r="A306" s="1">
        <v>304</v>
      </c>
      <c r="B306" s="10">
        <v>46327</v>
      </c>
      <c r="C306" s="1" t="s">
        <v>135</v>
      </c>
      <c r="D306" s="1" t="s">
        <v>136</v>
      </c>
      <c r="E306" s="1">
        <v>1800</v>
      </c>
      <c r="F306" s="1"/>
      <c r="G306" s="1"/>
      <c r="H306" s="1"/>
      <c r="I306" s="1"/>
      <c r="J306" s="1">
        <f t="shared" si="4"/>
        <v>0</v>
      </c>
      <c r="K306" s="1"/>
    </row>
    <row r="307" spans="1:11" ht="20.25" customHeight="1" x14ac:dyDescent="0.3">
      <c r="A307" s="1">
        <v>305</v>
      </c>
      <c r="B307" s="10">
        <v>46328</v>
      </c>
      <c r="C307" s="1" t="s">
        <v>135</v>
      </c>
      <c r="D307" s="1" t="s">
        <v>136</v>
      </c>
      <c r="E307" s="1">
        <v>1800</v>
      </c>
      <c r="F307" s="1"/>
      <c r="G307" s="1"/>
      <c r="H307" s="1"/>
      <c r="I307" s="1"/>
      <c r="J307" s="1">
        <f t="shared" si="4"/>
        <v>0</v>
      </c>
      <c r="K307" s="1"/>
    </row>
    <row r="308" spans="1:11" ht="20.25" customHeight="1" x14ac:dyDescent="0.3">
      <c r="A308" s="1">
        <v>306</v>
      </c>
      <c r="B308" s="10">
        <v>46329</v>
      </c>
      <c r="C308" s="1" t="s">
        <v>135</v>
      </c>
      <c r="D308" s="1" t="s">
        <v>136</v>
      </c>
      <c r="E308" s="1">
        <v>1800</v>
      </c>
      <c r="F308" s="1"/>
      <c r="G308" s="1"/>
      <c r="H308" s="1"/>
      <c r="I308" s="1"/>
      <c r="J308" s="1">
        <f t="shared" si="4"/>
        <v>0</v>
      </c>
      <c r="K308" s="1"/>
    </row>
    <row r="309" spans="1:11" ht="20.25" customHeight="1" x14ac:dyDescent="0.3">
      <c r="A309" s="1">
        <v>307</v>
      </c>
      <c r="B309" s="10">
        <v>46330</v>
      </c>
      <c r="C309" s="1" t="s">
        <v>135</v>
      </c>
      <c r="D309" s="1" t="s">
        <v>136</v>
      </c>
      <c r="E309" s="1">
        <v>1800</v>
      </c>
      <c r="F309" s="1"/>
      <c r="G309" s="1"/>
      <c r="H309" s="1"/>
      <c r="I309" s="1"/>
      <c r="J309" s="1">
        <f t="shared" si="4"/>
        <v>0</v>
      </c>
      <c r="K309" s="1"/>
    </row>
    <row r="310" spans="1:11" ht="20.25" customHeight="1" x14ac:dyDescent="0.3">
      <c r="A310" s="1">
        <v>308</v>
      </c>
      <c r="B310" s="10">
        <v>46331</v>
      </c>
      <c r="C310" s="1" t="s">
        <v>135</v>
      </c>
      <c r="D310" s="1" t="s">
        <v>136</v>
      </c>
      <c r="E310" s="1">
        <v>1800</v>
      </c>
      <c r="F310" s="1"/>
      <c r="G310" s="1"/>
      <c r="H310" s="1"/>
      <c r="I310" s="1"/>
      <c r="J310" s="1">
        <f t="shared" si="4"/>
        <v>0</v>
      </c>
      <c r="K310" s="1"/>
    </row>
    <row r="311" spans="1:11" ht="20.25" customHeight="1" x14ac:dyDescent="0.3">
      <c r="A311" s="1">
        <v>309</v>
      </c>
      <c r="B311" s="10">
        <v>46332</v>
      </c>
      <c r="C311" s="1" t="s">
        <v>135</v>
      </c>
      <c r="D311" s="1" t="s">
        <v>136</v>
      </c>
      <c r="E311" s="1">
        <v>1800</v>
      </c>
      <c r="F311" s="1"/>
      <c r="G311" s="1"/>
      <c r="H311" s="1"/>
      <c r="I311" s="1"/>
      <c r="J311" s="1">
        <f t="shared" si="4"/>
        <v>0</v>
      </c>
      <c r="K311" s="1"/>
    </row>
    <row r="312" spans="1:11" ht="20.25" customHeight="1" x14ac:dyDescent="0.3">
      <c r="A312" s="1">
        <v>310</v>
      </c>
      <c r="B312" s="10">
        <v>46333</v>
      </c>
      <c r="C312" s="1" t="s">
        <v>135</v>
      </c>
      <c r="D312" s="1" t="s">
        <v>136</v>
      </c>
      <c r="E312" s="1">
        <v>1800</v>
      </c>
      <c r="F312" s="1"/>
      <c r="G312" s="1"/>
      <c r="H312" s="1"/>
      <c r="I312" s="1"/>
      <c r="J312" s="1">
        <f t="shared" si="4"/>
        <v>0</v>
      </c>
      <c r="K312" s="1"/>
    </row>
    <row r="313" spans="1:11" ht="20.25" customHeight="1" x14ac:dyDescent="0.3">
      <c r="A313" s="1">
        <v>311</v>
      </c>
      <c r="B313" s="10">
        <v>46334</v>
      </c>
      <c r="C313" s="1" t="s">
        <v>135</v>
      </c>
      <c r="D313" s="1" t="s">
        <v>136</v>
      </c>
      <c r="E313" s="1">
        <v>1800</v>
      </c>
      <c r="F313" s="1"/>
      <c r="G313" s="1"/>
      <c r="H313" s="1"/>
      <c r="I313" s="1"/>
      <c r="J313" s="1">
        <f t="shared" si="4"/>
        <v>0</v>
      </c>
      <c r="K313" s="1"/>
    </row>
    <row r="314" spans="1:11" ht="20.25" customHeight="1" x14ac:dyDescent="0.3">
      <c r="A314" s="1">
        <v>312</v>
      </c>
      <c r="B314" s="10">
        <v>46335</v>
      </c>
      <c r="C314" s="1" t="s">
        <v>135</v>
      </c>
      <c r="D314" s="1" t="s">
        <v>136</v>
      </c>
      <c r="E314" s="1">
        <v>1800</v>
      </c>
      <c r="F314" s="1"/>
      <c r="G314" s="1"/>
      <c r="H314" s="1"/>
      <c r="I314" s="1"/>
      <c r="J314" s="1">
        <f t="shared" si="4"/>
        <v>0</v>
      </c>
      <c r="K314" s="1"/>
    </row>
    <row r="315" spans="1:11" ht="20.25" customHeight="1" x14ac:dyDescent="0.3">
      <c r="A315" s="1">
        <v>313</v>
      </c>
      <c r="B315" s="10">
        <v>46336</v>
      </c>
      <c r="C315" s="1" t="s">
        <v>135</v>
      </c>
      <c r="D315" s="1" t="s">
        <v>136</v>
      </c>
      <c r="E315" s="1">
        <v>1800</v>
      </c>
      <c r="F315" s="1"/>
      <c r="G315" s="1"/>
      <c r="H315" s="1"/>
      <c r="I315" s="1"/>
      <c r="J315" s="1">
        <f t="shared" si="4"/>
        <v>0</v>
      </c>
      <c r="K315" s="1"/>
    </row>
    <row r="316" spans="1:11" ht="20.25" customHeight="1" x14ac:dyDescent="0.3">
      <c r="A316" s="1">
        <v>314</v>
      </c>
      <c r="B316" s="10">
        <v>46337</v>
      </c>
      <c r="C316" s="1" t="s">
        <v>135</v>
      </c>
      <c r="D316" s="1" t="s">
        <v>136</v>
      </c>
      <c r="E316" s="1">
        <v>1800</v>
      </c>
      <c r="F316" s="1"/>
      <c r="G316" s="1"/>
      <c r="H316" s="1"/>
      <c r="I316" s="1"/>
      <c r="J316" s="1">
        <f t="shared" si="4"/>
        <v>0</v>
      </c>
      <c r="K316" s="1"/>
    </row>
    <row r="317" spans="1:11" ht="20.25" customHeight="1" x14ac:dyDescent="0.3">
      <c r="A317" s="1">
        <v>315</v>
      </c>
      <c r="B317" s="10">
        <v>46338</v>
      </c>
      <c r="C317" s="1" t="s">
        <v>135</v>
      </c>
      <c r="D317" s="1" t="s">
        <v>136</v>
      </c>
      <c r="E317" s="1">
        <v>1800</v>
      </c>
      <c r="F317" s="1"/>
      <c r="G317" s="1"/>
      <c r="H317" s="1"/>
      <c r="I317" s="1"/>
      <c r="J317" s="1">
        <f t="shared" si="4"/>
        <v>0</v>
      </c>
      <c r="K317" s="1"/>
    </row>
    <row r="318" spans="1:11" ht="20.25" customHeight="1" x14ac:dyDescent="0.3">
      <c r="A318" s="1">
        <v>316</v>
      </c>
      <c r="B318" s="10">
        <v>46339</v>
      </c>
      <c r="C318" s="1" t="s">
        <v>135</v>
      </c>
      <c r="D318" s="1" t="s">
        <v>136</v>
      </c>
      <c r="E318" s="1">
        <v>1800</v>
      </c>
      <c r="F318" s="1"/>
      <c r="G318" s="1"/>
      <c r="H318" s="1"/>
      <c r="I318" s="1"/>
      <c r="J318" s="1">
        <f t="shared" si="4"/>
        <v>0</v>
      </c>
      <c r="K318" s="1"/>
    </row>
    <row r="319" spans="1:11" ht="20.25" customHeight="1" x14ac:dyDescent="0.3">
      <c r="A319" s="1">
        <v>317</v>
      </c>
      <c r="B319" s="10">
        <v>46340</v>
      </c>
      <c r="C319" s="1" t="s">
        <v>135</v>
      </c>
      <c r="D319" s="1" t="s">
        <v>136</v>
      </c>
      <c r="E319" s="1">
        <v>1800</v>
      </c>
      <c r="F319" s="1"/>
      <c r="G319" s="1"/>
      <c r="H319" s="1"/>
      <c r="I319" s="1"/>
      <c r="J319" s="1">
        <f t="shared" si="4"/>
        <v>0</v>
      </c>
      <c r="K319" s="1"/>
    </row>
    <row r="320" spans="1:11" ht="20.25" customHeight="1" x14ac:dyDescent="0.3">
      <c r="A320" s="1">
        <v>318</v>
      </c>
      <c r="B320" s="10">
        <v>46341</v>
      </c>
      <c r="C320" s="1" t="s">
        <v>135</v>
      </c>
      <c r="D320" s="1" t="s">
        <v>136</v>
      </c>
      <c r="E320" s="1">
        <v>1800</v>
      </c>
      <c r="F320" s="1"/>
      <c r="G320" s="1"/>
      <c r="H320" s="1"/>
      <c r="I320" s="1"/>
      <c r="J320" s="1">
        <f t="shared" si="4"/>
        <v>0</v>
      </c>
      <c r="K320" s="1"/>
    </row>
    <row r="321" spans="1:11" ht="20.25" customHeight="1" x14ac:dyDescent="0.3">
      <c r="A321" s="1">
        <v>319</v>
      </c>
      <c r="B321" s="10">
        <v>46342</v>
      </c>
      <c r="C321" s="1" t="s">
        <v>135</v>
      </c>
      <c r="D321" s="1" t="s">
        <v>136</v>
      </c>
      <c r="E321" s="1">
        <v>1800</v>
      </c>
      <c r="F321" s="1"/>
      <c r="G321" s="1"/>
      <c r="H321" s="1"/>
      <c r="I321" s="1"/>
      <c r="J321" s="1">
        <f t="shared" si="4"/>
        <v>0</v>
      </c>
      <c r="K321" s="1"/>
    </row>
    <row r="322" spans="1:11" ht="20.25" customHeight="1" x14ac:dyDescent="0.3">
      <c r="A322" s="1">
        <v>320</v>
      </c>
      <c r="B322" s="10">
        <v>46343</v>
      </c>
      <c r="C322" s="1" t="s">
        <v>135</v>
      </c>
      <c r="D322" s="1" t="s">
        <v>136</v>
      </c>
      <c r="E322" s="1">
        <v>1800</v>
      </c>
      <c r="F322" s="1"/>
      <c r="G322" s="1"/>
      <c r="H322" s="1"/>
      <c r="I322" s="1"/>
      <c r="J322" s="1">
        <f t="shared" si="4"/>
        <v>0</v>
      </c>
      <c r="K322" s="1"/>
    </row>
    <row r="323" spans="1:11" ht="20.25" customHeight="1" x14ac:dyDescent="0.3">
      <c r="A323" s="1">
        <v>321</v>
      </c>
      <c r="B323" s="10">
        <v>46344</v>
      </c>
      <c r="C323" s="1" t="s">
        <v>135</v>
      </c>
      <c r="D323" s="1" t="s">
        <v>136</v>
      </c>
      <c r="E323" s="1">
        <v>1800</v>
      </c>
      <c r="F323" s="1"/>
      <c r="G323" s="1"/>
      <c r="H323" s="1"/>
      <c r="I323" s="1"/>
      <c r="J323" s="1">
        <f t="shared" si="4"/>
        <v>0</v>
      </c>
      <c r="K323" s="1"/>
    </row>
    <row r="324" spans="1:11" ht="20.25" customHeight="1" x14ac:dyDescent="0.3">
      <c r="A324" s="1">
        <v>322</v>
      </c>
      <c r="B324" s="10">
        <v>46345</v>
      </c>
      <c r="C324" s="1" t="s">
        <v>135</v>
      </c>
      <c r="D324" s="1" t="s">
        <v>136</v>
      </c>
      <c r="E324" s="1">
        <v>1800</v>
      </c>
      <c r="F324" s="1"/>
      <c r="G324" s="1"/>
      <c r="H324" s="1"/>
      <c r="I324" s="1"/>
      <c r="J324" s="1">
        <f t="shared" ref="J324:J367" si="5">E324*F324-G324-H324+I324</f>
        <v>0</v>
      </c>
      <c r="K324" s="1"/>
    </row>
    <row r="325" spans="1:11" ht="20.25" customHeight="1" x14ac:dyDescent="0.3">
      <c r="A325" s="1">
        <v>323</v>
      </c>
      <c r="B325" s="10">
        <v>46346</v>
      </c>
      <c r="C325" s="1" t="s">
        <v>135</v>
      </c>
      <c r="D325" s="1" t="s">
        <v>136</v>
      </c>
      <c r="E325" s="1">
        <v>1800</v>
      </c>
      <c r="F325" s="1"/>
      <c r="G325" s="1"/>
      <c r="H325" s="1"/>
      <c r="I325" s="1"/>
      <c r="J325" s="1">
        <f t="shared" si="5"/>
        <v>0</v>
      </c>
      <c r="K325" s="1"/>
    </row>
    <row r="326" spans="1:11" ht="20.25" customHeight="1" x14ac:dyDescent="0.3">
      <c r="A326" s="1">
        <v>324</v>
      </c>
      <c r="B326" s="10">
        <v>46347</v>
      </c>
      <c r="C326" s="1" t="s">
        <v>135</v>
      </c>
      <c r="D326" s="1" t="s">
        <v>136</v>
      </c>
      <c r="E326" s="1">
        <v>1800</v>
      </c>
      <c r="F326" s="1"/>
      <c r="G326" s="1"/>
      <c r="H326" s="1"/>
      <c r="I326" s="1"/>
      <c r="J326" s="1">
        <f t="shared" si="5"/>
        <v>0</v>
      </c>
      <c r="K326" s="1"/>
    </row>
    <row r="327" spans="1:11" ht="20.25" customHeight="1" x14ac:dyDescent="0.3">
      <c r="A327" s="1">
        <v>325</v>
      </c>
      <c r="B327" s="10">
        <v>46348</v>
      </c>
      <c r="C327" s="1" t="s">
        <v>135</v>
      </c>
      <c r="D327" s="1" t="s">
        <v>136</v>
      </c>
      <c r="E327" s="1">
        <v>1800</v>
      </c>
      <c r="F327" s="1"/>
      <c r="G327" s="1"/>
      <c r="H327" s="1"/>
      <c r="I327" s="1"/>
      <c r="J327" s="1">
        <f t="shared" si="5"/>
        <v>0</v>
      </c>
      <c r="K327" s="1"/>
    </row>
    <row r="328" spans="1:11" ht="20.25" customHeight="1" x14ac:dyDescent="0.3">
      <c r="A328" s="1">
        <v>326</v>
      </c>
      <c r="B328" s="10">
        <v>46349</v>
      </c>
      <c r="C328" s="1" t="s">
        <v>135</v>
      </c>
      <c r="D328" s="1" t="s">
        <v>136</v>
      </c>
      <c r="E328" s="1">
        <v>1800</v>
      </c>
      <c r="F328" s="1"/>
      <c r="G328" s="1"/>
      <c r="H328" s="1"/>
      <c r="I328" s="1"/>
      <c r="J328" s="1">
        <f t="shared" si="5"/>
        <v>0</v>
      </c>
      <c r="K328" s="1"/>
    </row>
    <row r="329" spans="1:11" ht="20.25" customHeight="1" x14ac:dyDescent="0.3">
      <c r="A329" s="1">
        <v>327</v>
      </c>
      <c r="B329" s="10">
        <v>46350</v>
      </c>
      <c r="C329" s="1" t="s">
        <v>135</v>
      </c>
      <c r="D329" s="1" t="s">
        <v>136</v>
      </c>
      <c r="E329" s="1">
        <v>1800</v>
      </c>
      <c r="F329" s="1"/>
      <c r="G329" s="1"/>
      <c r="H329" s="1"/>
      <c r="I329" s="1"/>
      <c r="J329" s="1">
        <f t="shared" si="5"/>
        <v>0</v>
      </c>
      <c r="K329" s="1"/>
    </row>
    <row r="330" spans="1:11" ht="20.25" customHeight="1" x14ac:dyDescent="0.3">
      <c r="A330" s="1">
        <v>328</v>
      </c>
      <c r="B330" s="10">
        <v>46351</v>
      </c>
      <c r="C330" s="1" t="s">
        <v>135</v>
      </c>
      <c r="D330" s="1" t="s">
        <v>136</v>
      </c>
      <c r="E330" s="1">
        <v>1800</v>
      </c>
      <c r="F330" s="1"/>
      <c r="G330" s="1"/>
      <c r="H330" s="1"/>
      <c r="I330" s="1"/>
      <c r="J330" s="1">
        <f t="shared" si="5"/>
        <v>0</v>
      </c>
      <c r="K330" s="1"/>
    </row>
    <row r="331" spans="1:11" ht="20.25" customHeight="1" x14ac:dyDescent="0.3">
      <c r="A331" s="1">
        <v>329</v>
      </c>
      <c r="B331" s="10">
        <v>46352</v>
      </c>
      <c r="C331" s="1" t="s">
        <v>135</v>
      </c>
      <c r="D331" s="1" t="s">
        <v>136</v>
      </c>
      <c r="E331" s="1">
        <v>1800</v>
      </c>
      <c r="F331" s="1"/>
      <c r="G331" s="1"/>
      <c r="H331" s="1"/>
      <c r="I331" s="1"/>
      <c r="J331" s="1">
        <f t="shared" si="5"/>
        <v>0</v>
      </c>
      <c r="K331" s="1"/>
    </row>
    <row r="332" spans="1:11" ht="20.25" customHeight="1" x14ac:dyDescent="0.3">
      <c r="A332" s="1">
        <v>330</v>
      </c>
      <c r="B332" s="10">
        <v>46353</v>
      </c>
      <c r="C332" s="1" t="s">
        <v>135</v>
      </c>
      <c r="D332" s="1" t="s">
        <v>136</v>
      </c>
      <c r="E332" s="1">
        <v>1800</v>
      </c>
      <c r="F332" s="1"/>
      <c r="G332" s="1"/>
      <c r="H332" s="1"/>
      <c r="I332" s="1"/>
      <c r="J332" s="1">
        <f t="shared" si="5"/>
        <v>0</v>
      </c>
      <c r="K332" s="1"/>
    </row>
    <row r="333" spans="1:11" ht="20.25" customHeight="1" x14ac:dyDescent="0.3">
      <c r="A333" s="1">
        <v>331</v>
      </c>
      <c r="B333" s="10">
        <v>46354</v>
      </c>
      <c r="C333" s="1" t="s">
        <v>135</v>
      </c>
      <c r="D333" s="1" t="s">
        <v>136</v>
      </c>
      <c r="E333" s="1">
        <v>1800</v>
      </c>
      <c r="F333" s="1"/>
      <c r="G333" s="1"/>
      <c r="H333" s="1"/>
      <c r="I333" s="1"/>
      <c r="J333" s="1">
        <f t="shared" si="5"/>
        <v>0</v>
      </c>
      <c r="K333" s="1"/>
    </row>
    <row r="334" spans="1:11" ht="20.25" customHeight="1" x14ac:dyDescent="0.3">
      <c r="A334" s="1">
        <v>332</v>
      </c>
      <c r="B334" s="10">
        <v>46355</v>
      </c>
      <c r="C334" s="1" t="s">
        <v>135</v>
      </c>
      <c r="D334" s="1" t="s">
        <v>136</v>
      </c>
      <c r="E334" s="1">
        <v>1800</v>
      </c>
      <c r="F334" s="1"/>
      <c r="G334" s="1"/>
      <c r="H334" s="1"/>
      <c r="I334" s="1"/>
      <c r="J334" s="1">
        <f t="shared" si="5"/>
        <v>0</v>
      </c>
      <c r="K334" s="1"/>
    </row>
    <row r="335" spans="1:11" ht="20.25" customHeight="1" x14ac:dyDescent="0.3">
      <c r="A335" s="1">
        <v>333</v>
      </c>
      <c r="B335" s="10">
        <v>46356</v>
      </c>
      <c r="C335" s="1" t="s">
        <v>135</v>
      </c>
      <c r="D335" s="1" t="s">
        <v>136</v>
      </c>
      <c r="E335" s="1">
        <v>1800</v>
      </c>
      <c r="F335" s="1"/>
      <c r="G335" s="1"/>
      <c r="H335" s="1"/>
      <c r="I335" s="1"/>
      <c r="J335" s="1">
        <f t="shared" si="5"/>
        <v>0</v>
      </c>
      <c r="K335" s="1"/>
    </row>
    <row r="336" spans="1:11" ht="20.25" customHeight="1" x14ac:dyDescent="0.3">
      <c r="A336" s="1">
        <v>334</v>
      </c>
      <c r="B336" s="10">
        <v>46357</v>
      </c>
      <c r="C336" s="1" t="s">
        <v>135</v>
      </c>
      <c r="D336" s="1" t="s">
        <v>136</v>
      </c>
      <c r="E336" s="1">
        <v>1800</v>
      </c>
      <c r="F336" s="1"/>
      <c r="G336" s="1"/>
      <c r="H336" s="1"/>
      <c r="I336" s="1"/>
      <c r="J336" s="1">
        <f t="shared" si="5"/>
        <v>0</v>
      </c>
      <c r="K336" s="1"/>
    </row>
    <row r="337" spans="1:11" ht="20.25" customHeight="1" x14ac:dyDescent="0.3">
      <c r="A337" s="1">
        <v>335</v>
      </c>
      <c r="B337" s="10">
        <v>46358</v>
      </c>
      <c r="C337" s="1" t="s">
        <v>135</v>
      </c>
      <c r="D337" s="1" t="s">
        <v>136</v>
      </c>
      <c r="E337" s="1">
        <v>1800</v>
      </c>
      <c r="F337" s="1"/>
      <c r="G337" s="1"/>
      <c r="H337" s="1"/>
      <c r="I337" s="1"/>
      <c r="J337" s="1">
        <f t="shared" si="5"/>
        <v>0</v>
      </c>
      <c r="K337" s="1"/>
    </row>
    <row r="338" spans="1:11" ht="20.25" customHeight="1" x14ac:dyDescent="0.3">
      <c r="A338" s="1">
        <v>336</v>
      </c>
      <c r="B338" s="10">
        <v>46359</v>
      </c>
      <c r="C338" s="1" t="s">
        <v>135</v>
      </c>
      <c r="D338" s="1" t="s">
        <v>136</v>
      </c>
      <c r="E338" s="1">
        <v>1800</v>
      </c>
      <c r="F338" s="1"/>
      <c r="G338" s="1"/>
      <c r="H338" s="1"/>
      <c r="I338" s="1"/>
      <c r="J338" s="1">
        <f t="shared" si="5"/>
        <v>0</v>
      </c>
      <c r="K338" s="1"/>
    </row>
    <row r="339" spans="1:11" ht="20.25" customHeight="1" x14ac:dyDescent="0.3">
      <c r="A339" s="1">
        <v>337</v>
      </c>
      <c r="B339" s="10">
        <v>46360</v>
      </c>
      <c r="C339" s="1" t="s">
        <v>135</v>
      </c>
      <c r="D339" s="1" t="s">
        <v>136</v>
      </c>
      <c r="E339" s="1">
        <v>1800</v>
      </c>
      <c r="F339" s="1"/>
      <c r="G339" s="1"/>
      <c r="H339" s="1"/>
      <c r="I339" s="1"/>
      <c r="J339" s="1">
        <f t="shared" si="5"/>
        <v>0</v>
      </c>
      <c r="K339" s="1"/>
    </row>
    <row r="340" spans="1:11" ht="20.25" customHeight="1" x14ac:dyDescent="0.3">
      <c r="A340" s="1">
        <v>338</v>
      </c>
      <c r="B340" s="10">
        <v>46361</v>
      </c>
      <c r="C340" s="1" t="s">
        <v>135</v>
      </c>
      <c r="D340" s="1" t="s">
        <v>136</v>
      </c>
      <c r="E340" s="1">
        <v>1800</v>
      </c>
      <c r="F340" s="1"/>
      <c r="G340" s="1"/>
      <c r="H340" s="1"/>
      <c r="I340" s="1"/>
      <c r="J340" s="1">
        <f t="shared" si="5"/>
        <v>0</v>
      </c>
      <c r="K340" s="1"/>
    </row>
    <row r="341" spans="1:11" ht="20.25" customHeight="1" x14ac:dyDescent="0.3">
      <c r="A341" s="1">
        <v>339</v>
      </c>
      <c r="B341" s="10">
        <v>46362</v>
      </c>
      <c r="C341" s="1" t="s">
        <v>135</v>
      </c>
      <c r="D341" s="1" t="s">
        <v>136</v>
      </c>
      <c r="E341" s="1">
        <v>1800</v>
      </c>
      <c r="F341" s="1"/>
      <c r="G341" s="1"/>
      <c r="H341" s="1"/>
      <c r="I341" s="1"/>
      <c r="J341" s="1">
        <f t="shared" si="5"/>
        <v>0</v>
      </c>
      <c r="K341" s="1"/>
    </row>
    <row r="342" spans="1:11" ht="20.25" customHeight="1" x14ac:dyDescent="0.3">
      <c r="A342" s="1">
        <v>340</v>
      </c>
      <c r="B342" s="10">
        <v>46363</v>
      </c>
      <c r="C342" s="1" t="s">
        <v>135</v>
      </c>
      <c r="D342" s="1" t="s">
        <v>136</v>
      </c>
      <c r="E342" s="1">
        <v>1800</v>
      </c>
      <c r="F342" s="1"/>
      <c r="G342" s="1"/>
      <c r="H342" s="1"/>
      <c r="I342" s="1"/>
      <c r="J342" s="1">
        <f t="shared" si="5"/>
        <v>0</v>
      </c>
      <c r="K342" s="1"/>
    </row>
    <row r="343" spans="1:11" ht="20.25" customHeight="1" x14ac:dyDescent="0.3">
      <c r="A343" s="1">
        <v>341</v>
      </c>
      <c r="B343" s="10">
        <v>46364</v>
      </c>
      <c r="C343" s="1" t="s">
        <v>135</v>
      </c>
      <c r="D343" s="1" t="s">
        <v>136</v>
      </c>
      <c r="E343" s="1">
        <v>1800</v>
      </c>
      <c r="F343" s="1"/>
      <c r="G343" s="1"/>
      <c r="H343" s="1"/>
      <c r="I343" s="1"/>
      <c r="J343" s="1">
        <f t="shared" si="5"/>
        <v>0</v>
      </c>
      <c r="K343" s="1"/>
    </row>
    <row r="344" spans="1:11" ht="20.25" customHeight="1" x14ac:dyDescent="0.3">
      <c r="A344" s="1">
        <v>342</v>
      </c>
      <c r="B344" s="10">
        <v>46365</v>
      </c>
      <c r="C344" s="1" t="s">
        <v>135</v>
      </c>
      <c r="D344" s="1" t="s">
        <v>136</v>
      </c>
      <c r="E344" s="1">
        <v>1800</v>
      </c>
      <c r="F344" s="1"/>
      <c r="G344" s="1"/>
      <c r="H344" s="1"/>
      <c r="I344" s="1"/>
      <c r="J344" s="1">
        <f t="shared" si="5"/>
        <v>0</v>
      </c>
      <c r="K344" s="1"/>
    </row>
    <row r="345" spans="1:11" ht="20.25" customHeight="1" x14ac:dyDescent="0.3">
      <c r="A345" s="1">
        <v>343</v>
      </c>
      <c r="B345" s="10">
        <v>46366</v>
      </c>
      <c r="C345" s="1" t="s">
        <v>135</v>
      </c>
      <c r="D345" s="1" t="s">
        <v>136</v>
      </c>
      <c r="E345" s="1">
        <v>1800</v>
      </c>
      <c r="F345" s="1"/>
      <c r="G345" s="1"/>
      <c r="H345" s="1"/>
      <c r="I345" s="1"/>
      <c r="J345" s="1">
        <f t="shared" si="5"/>
        <v>0</v>
      </c>
      <c r="K345" s="1"/>
    </row>
    <row r="346" spans="1:11" ht="20.25" customHeight="1" x14ac:dyDescent="0.3">
      <c r="A346" s="1">
        <v>344</v>
      </c>
      <c r="B346" s="10">
        <v>46367</v>
      </c>
      <c r="C346" s="1" t="s">
        <v>135</v>
      </c>
      <c r="D346" s="1" t="s">
        <v>136</v>
      </c>
      <c r="E346" s="1">
        <v>1800</v>
      </c>
      <c r="F346" s="1"/>
      <c r="G346" s="1"/>
      <c r="H346" s="1"/>
      <c r="I346" s="1"/>
      <c r="J346" s="1">
        <f t="shared" si="5"/>
        <v>0</v>
      </c>
      <c r="K346" s="1"/>
    </row>
    <row r="347" spans="1:11" ht="20.25" customHeight="1" x14ac:dyDescent="0.3">
      <c r="A347" s="1">
        <v>345</v>
      </c>
      <c r="B347" s="10">
        <v>46368</v>
      </c>
      <c r="C347" s="1" t="s">
        <v>135</v>
      </c>
      <c r="D347" s="1" t="s">
        <v>136</v>
      </c>
      <c r="E347" s="1">
        <v>1800</v>
      </c>
      <c r="F347" s="1"/>
      <c r="G347" s="1"/>
      <c r="H347" s="1"/>
      <c r="I347" s="1"/>
      <c r="J347" s="1">
        <f t="shared" si="5"/>
        <v>0</v>
      </c>
      <c r="K347" s="1"/>
    </row>
    <row r="348" spans="1:11" ht="20.25" customHeight="1" x14ac:dyDescent="0.3">
      <c r="A348" s="1">
        <v>346</v>
      </c>
      <c r="B348" s="10">
        <v>46369</v>
      </c>
      <c r="C348" s="1" t="s">
        <v>135</v>
      </c>
      <c r="D348" s="1" t="s">
        <v>136</v>
      </c>
      <c r="E348" s="1">
        <v>1800</v>
      </c>
      <c r="F348" s="1"/>
      <c r="G348" s="1"/>
      <c r="H348" s="1"/>
      <c r="I348" s="1"/>
      <c r="J348" s="1">
        <f t="shared" si="5"/>
        <v>0</v>
      </c>
      <c r="K348" s="1"/>
    </row>
    <row r="349" spans="1:11" ht="20.25" customHeight="1" x14ac:dyDescent="0.3">
      <c r="A349" s="1">
        <v>347</v>
      </c>
      <c r="B349" s="10">
        <v>46370</v>
      </c>
      <c r="C349" s="1" t="s">
        <v>135</v>
      </c>
      <c r="D349" s="1" t="s">
        <v>136</v>
      </c>
      <c r="E349" s="1">
        <v>1800</v>
      </c>
      <c r="F349" s="1"/>
      <c r="G349" s="1"/>
      <c r="H349" s="1"/>
      <c r="I349" s="1"/>
      <c r="J349" s="1">
        <f t="shared" si="5"/>
        <v>0</v>
      </c>
      <c r="K349" s="1"/>
    </row>
    <row r="350" spans="1:11" ht="20.25" customHeight="1" x14ac:dyDescent="0.3">
      <c r="A350" s="1">
        <v>348</v>
      </c>
      <c r="B350" s="10">
        <v>46371</v>
      </c>
      <c r="C350" s="1" t="s">
        <v>135</v>
      </c>
      <c r="D350" s="1" t="s">
        <v>136</v>
      </c>
      <c r="E350" s="1">
        <v>1800</v>
      </c>
      <c r="F350" s="1"/>
      <c r="G350" s="1"/>
      <c r="H350" s="1"/>
      <c r="I350" s="1"/>
      <c r="J350" s="1">
        <f t="shared" si="5"/>
        <v>0</v>
      </c>
      <c r="K350" s="1"/>
    </row>
    <row r="351" spans="1:11" ht="20.25" customHeight="1" x14ac:dyDescent="0.3">
      <c r="A351" s="1">
        <v>349</v>
      </c>
      <c r="B351" s="10">
        <v>46372</v>
      </c>
      <c r="C351" s="1" t="s">
        <v>135</v>
      </c>
      <c r="D351" s="1" t="s">
        <v>136</v>
      </c>
      <c r="E351" s="1">
        <v>1800</v>
      </c>
      <c r="F351" s="1"/>
      <c r="G351" s="1"/>
      <c r="H351" s="1"/>
      <c r="I351" s="1"/>
      <c r="J351" s="1">
        <f t="shared" si="5"/>
        <v>0</v>
      </c>
      <c r="K351" s="1"/>
    </row>
    <row r="352" spans="1:11" ht="20.25" customHeight="1" x14ac:dyDescent="0.3">
      <c r="A352" s="1">
        <v>350</v>
      </c>
      <c r="B352" s="10">
        <v>46373</v>
      </c>
      <c r="C352" s="1" t="s">
        <v>135</v>
      </c>
      <c r="D352" s="1" t="s">
        <v>136</v>
      </c>
      <c r="E352" s="1">
        <v>1800</v>
      </c>
      <c r="F352" s="1"/>
      <c r="G352" s="1"/>
      <c r="H352" s="1"/>
      <c r="I352" s="1"/>
      <c r="J352" s="1">
        <f t="shared" si="5"/>
        <v>0</v>
      </c>
      <c r="K352" s="1"/>
    </row>
    <row r="353" spans="1:11" ht="20.25" customHeight="1" x14ac:dyDescent="0.3">
      <c r="A353" s="1">
        <v>351</v>
      </c>
      <c r="B353" s="10">
        <v>46374</v>
      </c>
      <c r="C353" s="1" t="s">
        <v>135</v>
      </c>
      <c r="D353" s="1" t="s">
        <v>136</v>
      </c>
      <c r="E353" s="1">
        <v>1800</v>
      </c>
      <c r="F353" s="1"/>
      <c r="G353" s="1"/>
      <c r="H353" s="1"/>
      <c r="I353" s="1"/>
      <c r="J353" s="1">
        <f t="shared" si="5"/>
        <v>0</v>
      </c>
      <c r="K353" s="1"/>
    </row>
    <row r="354" spans="1:11" ht="20.25" customHeight="1" x14ac:dyDescent="0.3">
      <c r="A354" s="1">
        <v>352</v>
      </c>
      <c r="B354" s="10">
        <v>46375</v>
      </c>
      <c r="C354" s="1" t="s">
        <v>135</v>
      </c>
      <c r="D354" s="1" t="s">
        <v>136</v>
      </c>
      <c r="E354" s="1">
        <v>1800</v>
      </c>
      <c r="F354" s="1"/>
      <c r="G354" s="1"/>
      <c r="H354" s="1"/>
      <c r="I354" s="1"/>
      <c r="J354" s="1">
        <f t="shared" si="5"/>
        <v>0</v>
      </c>
      <c r="K354" s="1"/>
    </row>
    <row r="355" spans="1:11" ht="20.25" customHeight="1" x14ac:dyDescent="0.3">
      <c r="A355" s="1">
        <v>353</v>
      </c>
      <c r="B355" s="10">
        <v>46376</v>
      </c>
      <c r="C355" s="1" t="s">
        <v>135</v>
      </c>
      <c r="D355" s="1" t="s">
        <v>136</v>
      </c>
      <c r="E355" s="1">
        <v>1800</v>
      </c>
      <c r="F355" s="1"/>
      <c r="G355" s="1"/>
      <c r="H355" s="1"/>
      <c r="I355" s="1"/>
      <c r="J355" s="1">
        <f t="shared" si="5"/>
        <v>0</v>
      </c>
      <c r="K355" s="1"/>
    </row>
    <row r="356" spans="1:11" ht="20.25" customHeight="1" x14ac:dyDescent="0.3">
      <c r="A356" s="1">
        <v>354</v>
      </c>
      <c r="B356" s="10">
        <v>46377</v>
      </c>
      <c r="C356" s="1" t="s">
        <v>135</v>
      </c>
      <c r="D356" s="1" t="s">
        <v>136</v>
      </c>
      <c r="E356" s="1">
        <v>1800</v>
      </c>
      <c r="F356" s="1"/>
      <c r="G356" s="1"/>
      <c r="H356" s="1"/>
      <c r="I356" s="1"/>
      <c r="J356" s="1">
        <f t="shared" si="5"/>
        <v>0</v>
      </c>
      <c r="K356" s="1"/>
    </row>
    <row r="357" spans="1:11" ht="20.25" customHeight="1" x14ac:dyDescent="0.3">
      <c r="A357" s="1">
        <v>355</v>
      </c>
      <c r="B357" s="10">
        <v>46378</v>
      </c>
      <c r="C357" s="1" t="s">
        <v>135</v>
      </c>
      <c r="D357" s="1" t="s">
        <v>136</v>
      </c>
      <c r="E357" s="1">
        <v>1800</v>
      </c>
      <c r="F357" s="1"/>
      <c r="G357" s="1"/>
      <c r="H357" s="1"/>
      <c r="I357" s="1"/>
      <c r="J357" s="1">
        <f t="shared" si="5"/>
        <v>0</v>
      </c>
      <c r="K357" s="1"/>
    </row>
    <row r="358" spans="1:11" ht="20.25" customHeight="1" x14ac:dyDescent="0.3">
      <c r="A358" s="1">
        <v>356</v>
      </c>
      <c r="B358" s="10">
        <v>46379</v>
      </c>
      <c r="C358" s="1" t="s">
        <v>135</v>
      </c>
      <c r="D358" s="1" t="s">
        <v>136</v>
      </c>
      <c r="E358" s="1">
        <v>1800</v>
      </c>
      <c r="F358" s="1"/>
      <c r="G358" s="1"/>
      <c r="H358" s="1"/>
      <c r="I358" s="1"/>
      <c r="J358" s="1">
        <f t="shared" si="5"/>
        <v>0</v>
      </c>
      <c r="K358" s="1"/>
    </row>
    <row r="359" spans="1:11" ht="20.25" customHeight="1" x14ac:dyDescent="0.3">
      <c r="A359" s="1">
        <v>357</v>
      </c>
      <c r="B359" s="10">
        <v>46380</v>
      </c>
      <c r="C359" s="1" t="s">
        <v>135</v>
      </c>
      <c r="D359" s="1" t="s">
        <v>136</v>
      </c>
      <c r="E359" s="1">
        <v>1800</v>
      </c>
      <c r="F359" s="1"/>
      <c r="G359" s="1"/>
      <c r="H359" s="1"/>
      <c r="I359" s="1"/>
      <c r="J359" s="1">
        <f t="shared" si="5"/>
        <v>0</v>
      </c>
      <c r="K359" s="1"/>
    </row>
    <row r="360" spans="1:11" ht="20.25" customHeight="1" x14ac:dyDescent="0.3">
      <c r="A360" s="1">
        <v>358</v>
      </c>
      <c r="B360" s="10">
        <v>46381</v>
      </c>
      <c r="C360" s="1" t="s">
        <v>135</v>
      </c>
      <c r="D360" s="1" t="s">
        <v>136</v>
      </c>
      <c r="E360" s="1">
        <v>1800</v>
      </c>
      <c r="F360" s="1"/>
      <c r="G360" s="1"/>
      <c r="H360" s="1"/>
      <c r="I360" s="1"/>
      <c r="J360" s="1">
        <f t="shared" si="5"/>
        <v>0</v>
      </c>
      <c r="K360" s="1"/>
    </row>
    <row r="361" spans="1:11" ht="20.25" customHeight="1" x14ac:dyDescent="0.3">
      <c r="A361" s="1">
        <v>359</v>
      </c>
      <c r="B361" s="10">
        <v>46382</v>
      </c>
      <c r="C361" s="1" t="s">
        <v>135</v>
      </c>
      <c r="D361" s="1" t="s">
        <v>136</v>
      </c>
      <c r="E361" s="1">
        <v>1800</v>
      </c>
      <c r="F361" s="1"/>
      <c r="G361" s="1"/>
      <c r="H361" s="1"/>
      <c r="I361" s="1"/>
      <c r="J361" s="1">
        <f t="shared" si="5"/>
        <v>0</v>
      </c>
      <c r="K361" s="1"/>
    </row>
    <row r="362" spans="1:11" ht="20.25" customHeight="1" x14ac:dyDescent="0.3">
      <c r="A362" s="1">
        <v>360</v>
      </c>
      <c r="B362" s="10">
        <v>46383</v>
      </c>
      <c r="C362" s="1" t="s">
        <v>135</v>
      </c>
      <c r="D362" s="1" t="s">
        <v>136</v>
      </c>
      <c r="E362" s="1">
        <v>1800</v>
      </c>
      <c r="F362" s="1"/>
      <c r="G362" s="1"/>
      <c r="H362" s="1"/>
      <c r="I362" s="1"/>
      <c r="J362" s="1">
        <f t="shared" si="5"/>
        <v>0</v>
      </c>
      <c r="K362" s="1"/>
    </row>
    <row r="363" spans="1:11" ht="20.25" customHeight="1" x14ac:dyDescent="0.3">
      <c r="A363" s="1">
        <v>361</v>
      </c>
      <c r="B363" s="10">
        <v>46384</v>
      </c>
      <c r="C363" s="1" t="s">
        <v>135</v>
      </c>
      <c r="D363" s="1" t="s">
        <v>136</v>
      </c>
      <c r="E363" s="1">
        <v>1800</v>
      </c>
      <c r="F363" s="1"/>
      <c r="G363" s="1"/>
      <c r="H363" s="1"/>
      <c r="I363" s="1"/>
      <c r="J363" s="1">
        <f t="shared" si="5"/>
        <v>0</v>
      </c>
      <c r="K363" s="1"/>
    </row>
    <row r="364" spans="1:11" ht="20.25" customHeight="1" x14ac:dyDescent="0.3">
      <c r="A364" s="1">
        <v>362</v>
      </c>
      <c r="B364" s="10">
        <v>46385</v>
      </c>
      <c r="C364" s="1" t="s">
        <v>135</v>
      </c>
      <c r="D364" s="1" t="s">
        <v>136</v>
      </c>
      <c r="E364" s="1">
        <v>1800</v>
      </c>
      <c r="F364" s="1"/>
      <c r="G364" s="1"/>
      <c r="H364" s="1"/>
      <c r="I364" s="1"/>
      <c r="J364" s="1">
        <f t="shared" si="5"/>
        <v>0</v>
      </c>
      <c r="K364" s="1"/>
    </row>
    <row r="365" spans="1:11" ht="20.25" customHeight="1" x14ac:dyDescent="0.3">
      <c r="A365" s="1">
        <v>363</v>
      </c>
      <c r="B365" s="10">
        <v>46386</v>
      </c>
      <c r="C365" s="1" t="s">
        <v>135</v>
      </c>
      <c r="D365" s="1" t="s">
        <v>136</v>
      </c>
      <c r="E365" s="1">
        <v>1800</v>
      </c>
      <c r="F365" s="1"/>
      <c r="G365" s="1"/>
      <c r="H365" s="1"/>
      <c r="I365" s="1"/>
      <c r="J365" s="1">
        <f t="shared" si="5"/>
        <v>0</v>
      </c>
      <c r="K365" s="1"/>
    </row>
    <row r="366" spans="1:11" ht="20.25" customHeight="1" x14ac:dyDescent="0.3">
      <c r="A366" s="1">
        <v>364</v>
      </c>
      <c r="B366" s="10">
        <v>46387</v>
      </c>
      <c r="C366" s="1" t="s">
        <v>135</v>
      </c>
      <c r="D366" s="1" t="s">
        <v>136</v>
      </c>
      <c r="E366" s="1">
        <v>1800</v>
      </c>
      <c r="F366" s="1"/>
      <c r="G366" s="1"/>
      <c r="H366" s="1"/>
      <c r="I366" s="1"/>
      <c r="J366" s="1">
        <f t="shared" si="5"/>
        <v>0</v>
      </c>
      <c r="K366" s="1"/>
    </row>
    <row r="367" spans="1:11" ht="20.25" customHeight="1" x14ac:dyDescent="0.3">
      <c r="A367" s="1">
        <v>365</v>
      </c>
      <c r="B367" s="10">
        <v>46388</v>
      </c>
      <c r="C367" s="1" t="s">
        <v>135</v>
      </c>
      <c r="D367" s="1" t="s">
        <v>136</v>
      </c>
      <c r="E367" s="1">
        <v>1800</v>
      </c>
      <c r="F367" s="1"/>
      <c r="G367" s="1"/>
      <c r="H367" s="1"/>
      <c r="I367" s="1"/>
      <c r="J367" s="1">
        <f t="shared" si="5"/>
        <v>0</v>
      </c>
      <c r="K367" s="1"/>
    </row>
    <row r="368" spans="1:11" ht="20.25" customHeight="1" x14ac:dyDescent="0.3">
      <c r="A368" s="1"/>
      <c r="B368" s="10"/>
      <c r="C368" s="1"/>
      <c r="D368" s="1"/>
      <c r="E368" s="1"/>
      <c r="F368" s="1"/>
      <c r="G368" s="1"/>
      <c r="H368" s="1"/>
      <c r="I368" s="1"/>
      <c r="J368" s="1"/>
      <c r="K368" s="1"/>
    </row>
    <row r="369" spans="1:11" ht="20.25" customHeight="1" x14ac:dyDescent="0.3">
      <c r="A369" s="1"/>
      <c r="B369" s="10"/>
      <c r="C369" s="1"/>
      <c r="D369" s="1"/>
      <c r="E369" s="1"/>
      <c r="F369" s="1"/>
      <c r="G369" s="1"/>
      <c r="H369" s="1"/>
      <c r="I369" s="1"/>
      <c r="J369" s="1"/>
      <c r="K369" s="1"/>
    </row>
    <row r="370" spans="1:11" ht="20.25" customHeight="1" x14ac:dyDescent="0.3">
      <c r="A370" s="1"/>
      <c r="B370" s="10"/>
      <c r="C370" s="1"/>
      <c r="D370" s="1"/>
      <c r="E370" s="1"/>
      <c r="F370" s="1"/>
      <c r="G370" s="1"/>
      <c r="H370" s="1"/>
      <c r="I370" s="1"/>
      <c r="J370" s="1"/>
      <c r="K370" s="1"/>
    </row>
    <row r="371" spans="1:11" ht="20.25" customHeight="1" x14ac:dyDescent="0.3">
      <c r="A371" s="1"/>
      <c r="B371" s="10"/>
      <c r="C371" s="1"/>
      <c r="D371" s="1"/>
      <c r="E371" s="1"/>
      <c r="F371" s="1"/>
      <c r="G371" s="1"/>
      <c r="H371" s="1"/>
      <c r="I371" s="1"/>
      <c r="J371" s="1"/>
      <c r="K371" s="1"/>
    </row>
  </sheetData>
  <autoFilter ref="A2:K2" xr:uid="{00000000-0009-0000-0000-00003B000000}"/>
  <mergeCells count="3">
    <mergeCell ref="A1:K1"/>
    <mergeCell ref="N4:O4"/>
    <mergeCell ref="M5:P5"/>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Worksheet____48"/>
  <dimension ref="A1:Q371"/>
  <sheetViews>
    <sheetView rightToLeft="1" workbookViewId="0">
      <selection activeCell="A2" sqref="A1:Q1048576"/>
    </sheetView>
  </sheetViews>
  <sheetFormatPr defaultRowHeight="21" customHeight="1" x14ac:dyDescent="0.3"/>
  <cols>
    <col min="1" max="1" width="4.1640625" customWidth="1"/>
    <col min="2" max="2" width="12.9140625" customWidth="1"/>
    <col min="3" max="3" width="12.5" customWidth="1"/>
    <col min="4" max="4" width="19.75" customWidth="1"/>
    <col min="5" max="5" width="13.4140625" customWidth="1"/>
    <col min="6" max="6" width="12.25" customWidth="1"/>
    <col min="7" max="7" width="11.5" customWidth="1"/>
    <col min="8" max="8" width="13.4140625" customWidth="1"/>
    <col min="9" max="9" width="11.5" customWidth="1"/>
    <col min="10" max="10" width="12.5" customWidth="1"/>
    <col min="11" max="11" width="23.1640625" customWidth="1"/>
  </cols>
  <sheetData>
    <row r="1" spans="1:17" ht="24" customHeight="1" x14ac:dyDescent="0.3">
      <c r="A1" s="273" t="s">
        <v>139</v>
      </c>
      <c r="B1" s="273"/>
      <c r="C1" s="273"/>
      <c r="D1" s="273"/>
      <c r="E1" s="273"/>
      <c r="F1" s="273"/>
      <c r="G1" s="273"/>
      <c r="H1" s="273"/>
      <c r="I1" s="273"/>
      <c r="J1" s="273"/>
      <c r="K1" s="273"/>
    </row>
    <row r="2" spans="1:17" ht="21" customHeight="1" x14ac:dyDescent="0.35">
      <c r="A2" s="8" t="s">
        <v>0</v>
      </c>
      <c r="B2" s="9" t="s">
        <v>7</v>
      </c>
      <c r="C2" s="5" t="s">
        <v>2</v>
      </c>
      <c r="D2" s="5" t="s">
        <v>13</v>
      </c>
      <c r="E2" s="5" t="s">
        <v>14</v>
      </c>
      <c r="F2" s="5" t="s">
        <v>1</v>
      </c>
      <c r="G2" s="5" t="s">
        <v>5</v>
      </c>
      <c r="H2" s="5" t="s">
        <v>4</v>
      </c>
      <c r="I2" s="5" t="s">
        <v>12</v>
      </c>
      <c r="J2" s="5" t="s">
        <v>6</v>
      </c>
      <c r="K2" s="7" t="s">
        <v>3</v>
      </c>
    </row>
    <row r="3" spans="1:17" ht="21" customHeight="1" x14ac:dyDescent="0.3">
      <c r="A3" s="1">
        <v>1</v>
      </c>
      <c r="B3" s="10">
        <v>46024</v>
      </c>
      <c r="C3" s="1" t="s">
        <v>140</v>
      </c>
      <c r="D3" s="1" t="s">
        <v>138</v>
      </c>
      <c r="E3" s="1">
        <v>3500</v>
      </c>
      <c r="F3" s="1">
        <v>1</v>
      </c>
      <c r="G3" s="1"/>
      <c r="H3" s="1"/>
      <c r="I3" s="1"/>
      <c r="J3" s="1">
        <f>E3*F3-G3-H3+I3</f>
        <v>3500</v>
      </c>
      <c r="K3" s="1"/>
      <c r="M3" s="13"/>
      <c r="N3" s="13"/>
      <c r="O3" s="13"/>
      <c r="P3" s="13"/>
      <c r="Q3" s="13"/>
    </row>
    <row r="4" spans="1:17" ht="21" customHeight="1" x14ac:dyDescent="0.3">
      <c r="A4" s="1">
        <v>2</v>
      </c>
      <c r="B4" s="10">
        <v>46025</v>
      </c>
      <c r="C4" s="1" t="s">
        <v>140</v>
      </c>
      <c r="D4" s="1" t="s">
        <v>138</v>
      </c>
      <c r="E4" s="1">
        <v>3500</v>
      </c>
      <c r="F4" s="1"/>
      <c r="G4" s="1"/>
      <c r="H4" s="1"/>
      <c r="I4" s="1"/>
      <c r="J4" s="1">
        <f t="shared" ref="J4:J67" si="0">E4*F4-G4-H4+I4</f>
        <v>0</v>
      </c>
      <c r="K4" s="1"/>
      <c r="M4" s="11"/>
      <c r="N4" s="276" t="s">
        <v>18</v>
      </c>
      <c r="O4" s="276"/>
      <c r="P4" s="11"/>
      <c r="Q4" s="11"/>
    </row>
    <row r="5" spans="1:17" ht="21" customHeight="1" x14ac:dyDescent="0.3">
      <c r="A5" s="1">
        <v>3</v>
      </c>
      <c r="B5" s="10">
        <v>46026</v>
      </c>
      <c r="C5" s="1" t="s">
        <v>140</v>
      </c>
      <c r="D5" s="1" t="s">
        <v>138</v>
      </c>
      <c r="E5" s="1">
        <v>3500</v>
      </c>
      <c r="F5" s="1"/>
      <c r="G5" s="1"/>
      <c r="H5" s="1"/>
      <c r="I5" s="1"/>
      <c r="J5" s="1">
        <f t="shared" si="0"/>
        <v>0</v>
      </c>
      <c r="K5" s="1"/>
      <c r="M5" s="274" t="s">
        <v>17</v>
      </c>
      <c r="N5" s="274"/>
      <c r="O5" s="274"/>
      <c r="P5" s="274"/>
      <c r="Q5" s="12">
        <f>SUM(J2:J368)</f>
        <v>3500</v>
      </c>
    </row>
    <row r="6" spans="1:17" ht="21" customHeight="1" x14ac:dyDescent="0.3">
      <c r="A6" s="1">
        <v>4</v>
      </c>
      <c r="B6" s="10">
        <v>46027</v>
      </c>
      <c r="C6" s="1" t="s">
        <v>140</v>
      </c>
      <c r="D6" s="1" t="s">
        <v>138</v>
      </c>
      <c r="E6" s="1">
        <v>3500</v>
      </c>
      <c r="F6" s="1"/>
      <c r="G6" s="1"/>
      <c r="H6" s="1"/>
      <c r="I6" s="1"/>
      <c r="J6" s="1">
        <f t="shared" si="0"/>
        <v>0</v>
      </c>
      <c r="K6" s="1"/>
      <c r="M6" s="11"/>
      <c r="N6" s="11"/>
      <c r="O6" s="11"/>
      <c r="P6" s="11"/>
      <c r="Q6" s="11"/>
    </row>
    <row r="7" spans="1:17" ht="21" customHeight="1" x14ac:dyDescent="0.3">
      <c r="A7" s="1">
        <v>5</v>
      </c>
      <c r="B7" s="10">
        <v>46028</v>
      </c>
      <c r="C7" s="1" t="s">
        <v>140</v>
      </c>
      <c r="D7" s="1" t="s">
        <v>138</v>
      </c>
      <c r="E7" s="1">
        <v>3500</v>
      </c>
      <c r="F7" s="1"/>
      <c r="G7" s="1"/>
      <c r="H7" s="1"/>
      <c r="I7" s="1"/>
      <c r="J7" s="1">
        <f t="shared" si="0"/>
        <v>0</v>
      </c>
      <c r="K7" s="1"/>
      <c r="M7" s="11"/>
      <c r="N7" s="11"/>
      <c r="O7" s="11"/>
      <c r="P7" s="11"/>
      <c r="Q7" s="11"/>
    </row>
    <row r="8" spans="1:17" ht="21" customHeight="1" x14ac:dyDescent="0.3">
      <c r="A8" s="1">
        <v>6</v>
      </c>
      <c r="B8" s="10">
        <v>46029</v>
      </c>
      <c r="C8" s="1" t="s">
        <v>140</v>
      </c>
      <c r="D8" s="1" t="s">
        <v>138</v>
      </c>
      <c r="E8" s="1">
        <v>3500</v>
      </c>
      <c r="F8" s="1"/>
      <c r="G8" s="1"/>
      <c r="H8" s="1"/>
      <c r="I8" s="1"/>
      <c r="J8" s="1">
        <f t="shared" si="0"/>
        <v>0</v>
      </c>
      <c r="K8" s="1"/>
      <c r="M8" s="11"/>
      <c r="N8" s="11"/>
      <c r="O8" s="11"/>
      <c r="P8" s="11"/>
      <c r="Q8" s="11"/>
    </row>
    <row r="9" spans="1:17" ht="21" customHeight="1" x14ac:dyDescent="0.3">
      <c r="A9" s="1">
        <v>7</v>
      </c>
      <c r="B9" s="10">
        <v>46030</v>
      </c>
      <c r="C9" s="1" t="s">
        <v>140</v>
      </c>
      <c r="D9" s="1" t="s">
        <v>138</v>
      </c>
      <c r="E9" s="1">
        <v>3500</v>
      </c>
      <c r="F9" s="1"/>
      <c r="G9" s="1"/>
      <c r="H9" s="1"/>
      <c r="I9" s="1"/>
      <c r="J9" s="1">
        <f t="shared" si="0"/>
        <v>0</v>
      </c>
      <c r="K9" s="1"/>
      <c r="M9" s="11"/>
      <c r="N9" s="11"/>
      <c r="O9" s="11"/>
      <c r="P9" s="11"/>
      <c r="Q9" s="11"/>
    </row>
    <row r="10" spans="1:17" ht="21" customHeight="1" x14ac:dyDescent="0.3">
      <c r="A10" s="1">
        <v>8</v>
      </c>
      <c r="B10" s="10">
        <v>46031</v>
      </c>
      <c r="C10" s="1" t="s">
        <v>140</v>
      </c>
      <c r="D10" s="1" t="s">
        <v>138</v>
      </c>
      <c r="E10" s="1">
        <v>3500</v>
      </c>
      <c r="F10" s="1"/>
      <c r="G10" s="1"/>
      <c r="H10" s="1"/>
      <c r="I10" s="1"/>
      <c r="J10" s="1">
        <f t="shared" si="0"/>
        <v>0</v>
      </c>
      <c r="K10" s="1"/>
    </row>
    <row r="11" spans="1:17" ht="21" customHeight="1" x14ac:dyDescent="0.3">
      <c r="A11" s="1">
        <v>9</v>
      </c>
      <c r="B11" s="10">
        <v>46032</v>
      </c>
      <c r="C11" s="1" t="s">
        <v>140</v>
      </c>
      <c r="D11" s="1" t="s">
        <v>138</v>
      </c>
      <c r="E11" s="1">
        <v>3500</v>
      </c>
      <c r="F11" s="1"/>
      <c r="G11" s="1"/>
      <c r="H11" s="1"/>
      <c r="I11" s="1"/>
      <c r="J11" s="1">
        <f t="shared" si="0"/>
        <v>0</v>
      </c>
      <c r="K11" s="1"/>
    </row>
    <row r="12" spans="1:17" ht="21" customHeight="1" x14ac:dyDescent="0.3">
      <c r="A12" s="1">
        <v>10</v>
      </c>
      <c r="B12" s="10">
        <v>46033</v>
      </c>
      <c r="C12" s="1" t="s">
        <v>140</v>
      </c>
      <c r="D12" s="1" t="s">
        <v>138</v>
      </c>
      <c r="E12" s="1">
        <v>3500</v>
      </c>
      <c r="F12" s="1"/>
      <c r="G12" s="1"/>
      <c r="H12" s="1"/>
      <c r="I12" s="1"/>
      <c r="J12" s="1">
        <f t="shared" si="0"/>
        <v>0</v>
      </c>
      <c r="K12" s="1"/>
    </row>
    <row r="13" spans="1:17" ht="21" customHeight="1" x14ac:dyDescent="0.3">
      <c r="A13" s="1">
        <v>11</v>
      </c>
      <c r="B13" s="10">
        <v>46034</v>
      </c>
      <c r="C13" s="1" t="s">
        <v>140</v>
      </c>
      <c r="D13" s="1" t="s">
        <v>138</v>
      </c>
      <c r="E13" s="1">
        <v>3500</v>
      </c>
      <c r="F13" s="1"/>
      <c r="G13" s="1"/>
      <c r="H13" s="1"/>
      <c r="I13" s="1"/>
      <c r="J13" s="1">
        <f t="shared" si="0"/>
        <v>0</v>
      </c>
      <c r="K13" s="1"/>
    </row>
    <row r="14" spans="1:17" ht="21" customHeight="1" x14ac:dyDescent="0.3">
      <c r="A14" s="1">
        <v>12</v>
      </c>
      <c r="B14" s="10">
        <v>46035</v>
      </c>
      <c r="C14" s="1" t="s">
        <v>140</v>
      </c>
      <c r="D14" s="1" t="s">
        <v>138</v>
      </c>
      <c r="E14" s="1">
        <v>3500</v>
      </c>
      <c r="F14" s="1"/>
      <c r="G14" s="1"/>
      <c r="H14" s="1"/>
      <c r="I14" s="1"/>
      <c r="J14" s="1">
        <f t="shared" si="0"/>
        <v>0</v>
      </c>
      <c r="K14" s="1"/>
    </row>
    <row r="15" spans="1:17" ht="21" customHeight="1" x14ac:dyDescent="0.3">
      <c r="A15" s="1">
        <v>13</v>
      </c>
      <c r="B15" s="10">
        <v>46036</v>
      </c>
      <c r="C15" s="1" t="s">
        <v>140</v>
      </c>
      <c r="D15" s="1" t="s">
        <v>138</v>
      </c>
      <c r="E15" s="1">
        <v>3500</v>
      </c>
      <c r="F15" s="1"/>
      <c r="G15" s="1"/>
      <c r="H15" s="1"/>
      <c r="I15" s="1"/>
      <c r="J15" s="1">
        <f t="shared" si="0"/>
        <v>0</v>
      </c>
      <c r="K15" s="1"/>
    </row>
    <row r="16" spans="1:17" ht="21" customHeight="1" x14ac:dyDescent="0.3">
      <c r="A16" s="1">
        <v>14</v>
      </c>
      <c r="B16" s="10">
        <v>46037</v>
      </c>
      <c r="C16" s="1" t="s">
        <v>140</v>
      </c>
      <c r="D16" s="1" t="s">
        <v>138</v>
      </c>
      <c r="E16" s="1">
        <v>3500</v>
      </c>
      <c r="F16" s="1"/>
      <c r="G16" s="1"/>
      <c r="H16" s="1"/>
      <c r="I16" s="1"/>
      <c r="J16" s="1">
        <f t="shared" si="0"/>
        <v>0</v>
      </c>
      <c r="K16" s="1"/>
    </row>
    <row r="17" spans="1:11" ht="21" customHeight="1" x14ac:dyDescent="0.3">
      <c r="A17" s="1">
        <v>15</v>
      </c>
      <c r="B17" s="10">
        <v>46038</v>
      </c>
      <c r="C17" s="1" t="s">
        <v>140</v>
      </c>
      <c r="D17" s="1" t="s">
        <v>138</v>
      </c>
      <c r="E17" s="1">
        <v>3500</v>
      </c>
      <c r="F17" s="1"/>
      <c r="G17" s="1"/>
      <c r="H17" s="1"/>
      <c r="I17" s="1"/>
      <c r="J17" s="1">
        <f t="shared" si="0"/>
        <v>0</v>
      </c>
      <c r="K17" s="1"/>
    </row>
    <row r="18" spans="1:11" ht="21" customHeight="1" x14ac:dyDescent="0.3">
      <c r="A18" s="1">
        <v>16</v>
      </c>
      <c r="B18" s="10">
        <v>46039</v>
      </c>
      <c r="C18" s="1" t="s">
        <v>140</v>
      </c>
      <c r="D18" s="1" t="s">
        <v>138</v>
      </c>
      <c r="E18" s="1">
        <v>3500</v>
      </c>
      <c r="F18" s="1"/>
      <c r="G18" s="1"/>
      <c r="H18" s="1"/>
      <c r="I18" s="1"/>
      <c r="J18" s="1">
        <f t="shared" si="0"/>
        <v>0</v>
      </c>
      <c r="K18" s="1"/>
    </row>
    <row r="19" spans="1:11" ht="21" customHeight="1" x14ac:dyDescent="0.3">
      <c r="A19" s="1">
        <v>17</v>
      </c>
      <c r="B19" s="10">
        <v>46040</v>
      </c>
      <c r="C19" s="1" t="s">
        <v>140</v>
      </c>
      <c r="D19" s="1" t="s">
        <v>138</v>
      </c>
      <c r="E19" s="1">
        <v>3500</v>
      </c>
      <c r="F19" s="1"/>
      <c r="G19" s="1"/>
      <c r="H19" s="1"/>
      <c r="I19" s="1"/>
      <c r="J19" s="1">
        <f t="shared" si="0"/>
        <v>0</v>
      </c>
      <c r="K19" s="1"/>
    </row>
    <row r="20" spans="1:11" ht="21" customHeight="1" x14ac:dyDescent="0.3">
      <c r="A20" s="1">
        <v>18</v>
      </c>
      <c r="B20" s="10">
        <v>46041</v>
      </c>
      <c r="C20" s="1" t="s">
        <v>140</v>
      </c>
      <c r="D20" s="1" t="s">
        <v>138</v>
      </c>
      <c r="E20" s="1">
        <v>3500</v>
      </c>
      <c r="F20" s="1"/>
      <c r="G20" s="1"/>
      <c r="H20" s="1"/>
      <c r="I20" s="1"/>
      <c r="J20" s="1">
        <f t="shared" si="0"/>
        <v>0</v>
      </c>
      <c r="K20" s="1"/>
    </row>
    <row r="21" spans="1:11" ht="21" customHeight="1" x14ac:dyDescent="0.3">
      <c r="A21" s="1">
        <v>19</v>
      </c>
      <c r="B21" s="10">
        <v>46042</v>
      </c>
      <c r="C21" s="1" t="s">
        <v>140</v>
      </c>
      <c r="D21" s="1" t="s">
        <v>138</v>
      </c>
      <c r="E21" s="1">
        <v>3500</v>
      </c>
      <c r="F21" s="1"/>
      <c r="G21" s="1"/>
      <c r="H21" s="1"/>
      <c r="I21" s="1"/>
      <c r="J21" s="1">
        <f t="shared" si="0"/>
        <v>0</v>
      </c>
      <c r="K21" s="1"/>
    </row>
    <row r="22" spans="1:11" ht="21" customHeight="1" x14ac:dyDescent="0.3">
      <c r="A22" s="1">
        <v>20</v>
      </c>
      <c r="B22" s="10">
        <v>46043</v>
      </c>
      <c r="C22" s="1" t="s">
        <v>140</v>
      </c>
      <c r="D22" s="1" t="s">
        <v>138</v>
      </c>
      <c r="E22" s="1">
        <v>3500</v>
      </c>
      <c r="F22" s="1"/>
      <c r="G22" s="1"/>
      <c r="H22" s="1"/>
      <c r="I22" s="1"/>
      <c r="J22" s="1">
        <f t="shared" si="0"/>
        <v>0</v>
      </c>
      <c r="K22" s="1"/>
    </row>
    <row r="23" spans="1:11" ht="21" customHeight="1" x14ac:dyDescent="0.3">
      <c r="A23" s="1">
        <v>21</v>
      </c>
      <c r="B23" s="10">
        <v>46044</v>
      </c>
      <c r="C23" s="1" t="s">
        <v>140</v>
      </c>
      <c r="D23" s="1" t="s">
        <v>138</v>
      </c>
      <c r="E23" s="1">
        <v>3500</v>
      </c>
      <c r="F23" s="1"/>
      <c r="G23" s="1"/>
      <c r="H23" s="1"/>
      <c r="I23" s="1"/>
      <c r="J23" s="1">
        <f t="shared" si="0"/>
        <v>0</v>
      </c>
      <c r="K23" s="1"/>
    </row>
    <row r="24" spans="1:11" ht="21" customHeight="1" x14ac:dyDescent="0.3">
      <c r="A24" s="1">
        <v>22</v>
      </c>
      <c r="B24" s="10">
        <v>46045</v>
      </c>
      <c r="C24" s="1" t="s">
        <v>140</v>
      </c>
      <c r="D24" s="1" t="s">
        <v>138</v>
      </c>
      <c r="E24" s="1">
        <v>3500</v>
      </c>
      <c r="F24" s="1"/>
      <c r="G24" s="1"/>
      <c r="H24" s="1"/>
      <c r="I24" s="1"/>
      <c r="J24" s="1">
        <f t="shared" si="0"/>
        <v>0</v>
      </c>
      <c r="K24" s="1"/>
    </row>
    <row r="25" spans="1:11" ht="21" customHeight="1" x14ac:dyDescent="0.3">
      <c r="A25" s="1">
        <v>23</v>
      </c>
      <c r="B25" s="10">
        <v>46046</v>
      </c>
      <c r="C25" s="1" t="s">
        <v>140</v>
      </c>
      <c r="D25" s="1" t="s">
        <v>138</v>
      </c>
      <c r="E25" s="1">
        <v>3500</v>
      </c>
      <c r="F25" s="1"/>
      <c r="G25" s="1"/>
      <c r="H25" s="1"/>
      <c r="I25" s="1"/>
      <c r="J25" s="1">
        <f t="shared" si="0"/>
        <v>0</v>
      </c>
      <c r="K25" s="1"/>
    </row>
    <row r="26" spans="1:11" ht="21" customHeight="1" x14ac:dyDescent="0.3">
      <c r="A26" s="1">
        <v>24</v>
      </c>
      <c r="B26" s="10">
        <v>46047</v>
      </c>
      <c r="C26" s="1" t="s">
        <v>140</v>
      </c>
      <c r="D26" s="1" t="s">
        <v>138</v>
      </c>
      <c r="E26" s="1">
        <v>3500</v>
      </c>
      <c r="F26" s="1"/>
      <c r="G26" s="1"/>
      <c r="H26" s="1"/>
      <c r="I26" s="1"/>
      <c r="J26" s="1">
        <f t="shared" si="0"/>
        <v>0</v>
      </c>
      <c r="K26" s="1"/>
    </row>
    <row r="27" spans="1:11" ht="21" customHeight="1" x14ac:dyDescent="0.3">
      <c r="A27" s="1">
        <v>25</v>
      </c>
      <c r="B27" s="10">
        <v>46048</v>
      </c>
      <c r="C27" s="1" t="s">
        <v>140</v>
      </c>
      <c r="D27" s="1" t="s">
        <v>138</v>
      </c>
      <c r="E27" s="1">
        <v>3500</v>
      </c>
      <c r="F27" s="1"/>
      <c r="G27" s="1"/>
      <c r="H27" s="1"/>
      <c r="I27" s="1"/>
      <c r="J27" s="1">
        <f t="shared" si="0"/>
        <v>0</v>
      </c>
      <c r="K27" s="1"/>
    </row>
    <row r="28" spans="1:11" ht="21" customHeight="1" x14ac:dyDescent="0.3">
      <c r="A28" s="1">
        <v>26</v>
      </c>
      <c r="B28" s="10">
        <v>46049</v>
      </c>
      <c r="C28" s="1" t="s">
        <v>140</v>
      </c>
      <c r="D28" s="1" t="s">
        <v>138</v>
      </c>
      <c r="E28" s="1">
        <v>3500</v>
      </c>
      <c r="F28" s="1"/>
      <c r="G28" s="1"/>
      <c r="H28" s="1"/>
      <c r="I28" s="1"/>
      <c r="J28" s="1">
        <f t="shared" si="0"/>
        <v>0</v>
      </c>
      <c r="K28" s="1"/>
    </row>
    <row r="29" spans="1:11" ht="21" customHeight="1" x14ac:dyDescent="0.3">
      <c r="A29" s="1">
        <v>27</v>
      </c>
      <c r="B29" s="10">
        <v>46050</v>
      </c>
      <c r="C29" s="1" t="s">
        <v>140</v>
      </c>
      <c r="D29" s="1" t="s">
        <v>138</v>
      </c>
      <c r="E29" s="1">
        <v>3500</v>
      </c>
      <c r="F29" s="1"/>
      <c r="G29" s="1"/>
      <c r="H29" s="1"/>
      <c r="I29" s="1"/>
      <c r="J29" s="1">
        <f t="shared" si="0"/>
        <v>0</v>
      </c>
      <c r="K29" s="1"/>
    </row>
    <row r="30" spans="1:11" ht="21" customHeight="1" x14ac:dyDescent="0.3">
      <c r="A30" s="1">
        <v>28</v>
      </c>
      <c r="B30" s="10">
        <v>46051</v>
      </c>
      <c r="C30" s="1" t="s">
        <v>140</v>
      </c>
      <c r="D30" s="1" t="s">
        <v>138</v>
      </c>
      <c r="E30" s="1">
        <v>3500</v>
      </c>
      <c r="F30" s="1"/>
      <c r="G30" s="1"/>
      <c r="H30" s="1"/>
      <c r="I30" s="1"/>
      <c r="J30" s="1">
        <f t="shared" si="0"/>
        <v>0</v>
      </c>
      <c r="K30" s="1"/>
    </row>
    <row r="31" spans="1:11" ht="21" customHeight="1" x14ac:dyDescent="0.3">
      <c r="A31" s="1">
        <v>29</v>
      </c>
      <c r="B31" s="10">
        <v>46052</v>
      </c>
      <c r="C31" s="1" t="s">
        <v>140</v>
      </c>
      <c r="D31" s="1" t="s">
        <v>138</v>
      </c>
      <c r="E31" s="1">
        <v>3500</v>
      </c>
      <c r="F31" s="1"/>
      <c r="G31" s="1"/>
      <c r="H31" s="1"/>
      <c r="I31" s="1"/>
      <c r="J31" s="1">
        <f t="shared" si="0"/>
        <v>0</v>
      </c>
      <c r="K31" s="1"/>
    </row>
    <row r="32" spans="1:11" ht="21" customHeight="1" x14ac:dyDescent="0.3">
      <c r="A32" s="1">
        <v>30</v>
      </c>
      <c r="B32" s="10">
        <v>46053</v>
      </c>
      <c r="C32" s="1" t="s">
        <v>140</v>
      </c>
      <c r="D32" s="1" t="s">
        <v>138</v>
      </c>
      <c r="E32" s="1">
        <v>3500</v>
      </c>
      <c r="F32" s="1"/>
      <c r="G32" s="1"/>
      <c r="H32" s="1"/>
      <c r="I32" s="1"/>
      <c r="J32" s="1">
        <f t="shared" si="0"/>
        <v>0</v>
      </c>
      <c r="K32" s="1"/>
    </row>
    <row r="33" spans="1:11" ht="21" customHeight="1" x14ac:dyDescent="0.3">
      <c r="A33" s="1">
        <v>31</v>
      </c>
      <c r="B33" s="10">
        <v>46054</v>
      </c>
      <c r="C33" s="1" t="s">
        <v>140</v>
      </c>
      <c r="D33" s="1" t="s">
        <v>138</v>
      </c>
      <c r="E33" s="1">
        <v>3500</v>
      </c>
      <c r="F33" s="1"/>
      <c r="G33" s="1"/>
      <c r="H33" s="1"/>
      <c r="I33" s="1"/>
      <c r="J33" s="1">
        <f t="shared" si="0"/>
        <v>0</v>
      </c>
      <c r="K33" s="1"/>
    </row>
    <row r="34" spans="1:11" ht="21" customHeight="1" x14ac:dyDescent="0.3">
      <c r="A34" s="1">
        <v>32</v>
      </c>
      <c r="B34" s="10">
        <v>46055</v>
      </c>
      <c r="C34" s="1" t="s">
        <v>140</v>
      </c>
      <c r="D34" s="1" t="s">
        <v>138</v>
      </c>
      <c r="E34" s="1">
        <v>3500</v>
      </c>
      <c r="F34" s="1"/>
      <c r="G34" s="1"/>
      <c r="H34" s="1"/>
      <c r="I34" s="1"/>
      <c r="J34" s="1">
        <f t="shared" si="0"/>
        <v>0</v>
      </c>
      <c r="K34" s="1"/>
    </row>
    <row r="35" spans="1:11" ht="21" customHeight="1" x14ac:dyDescent="0.3">
      <c r="A35" s="1">
        <v>33</v>
      </c>
      <c r="B35" s="10">
        <v>46056</v>
      </c>
      <c r="C35" s="1" t="s">
        <v>140</v>
      </c>
      <c r="D35" s="1" t="s">
        <v>138</v>
      </c>
      <c r="E35" s="1">
        <v>3500</v>
      </c>
      <c r="F35" s="1"/>
      <c r="G35" s="1"/>
      <c r="H35" s="1"/>
      <c r="I35" s="1"/>
      <c r="J35" s="1">
        <f t="shared" si="0"/>
        <v>0</v>
      </c>
      <c r="K35" s="1"/>
    </row>
    <row r="36" spans="1:11" ht="21" customHeight="1" x14ac:dyDescent="0.3">
      <c r="A36" s="1">
        <v>34</v>
      </c>
      <c r="B36" s="10">
        <v>46057</v>
      </c>
      <c r="C36" s="1" t="s">
        <v>140</v>
      </c>
      <c r="D36" s="1" t="s">
        <v>138</v>
      </c>
      <c r="E36" s="1">
        <v>3500</v>
      </c>
      <c r="F36" s="1"/>
      <c r="G36" s="1"/>
      <c r="H36" s="1"/>
      <c r="I36" s="1"/>
      <c r="J36" s="1">
        <f t="shared" si="0"/>
        <v>0</v>
      </c>
      <c r="K36" s="1"/>
    </row>
    <row r="37" spans="1:11" ht="21" customHeight="1" x14ac:dyDescent="0.3">
      <c r="A37" s="1">
        <v>35</v>
      </c>
      <c r="B37" s="10">
        <v>46058</v>
      </c>
      <c r="C37" s="1" t="s">
        <v>140</v>
      </c>
      <c r="D37" s="1" t="s">
        <v>138</v>
      </c>
      <c r="E37" s="1">
        <v>3500</v>
      </c>
      <c r="F37" s="1"/>
      <c r="G37" s="1"/>
      <c r="H37" s="1"/>
      <c r="I37" s="1"/>
      <c r="J37" s="1">
        <f t="shared" si="0"/>
        <v>0</v>
      </c>
      <c r="K37" s="1"/>
    </row>
    <row r="38" spans="1:11" ht="21" customHeight="1" x14ac:dyDescent="0.3">
      <c r="A38" s="1">
        <v>36</v>
      </c>
      <c r="B38" s="10">
        <v>46059</v>
      </c>
      <c r="C38" s="1" t="s">
        <v>140</v>
      </c>
      <c r="D38" s="1" t="s">
        <v>138</v>
      </c>
      <c r="E38" s="1">
        <v>3500</v>
      </c>
      <c r="F38" s="1"/>
      <c r="G38" s="1"/>
      <c r="H38" s="1"/>
      <c r="I38" s="1"/>
      <c r="J38" s="1">
        <f t="shared" si="0"/>
        <v>0</v>
      </c>
      <c r="K38" s="1"/>
    </row>
    <row r="39" spans="1:11" ht="21" customHeight="1" x14ac:dyDescent="0.3">
      <c r="A39" s="1">
        <v>37</v>
      </c>
      <c r="B39" s="10">
        <v>46060</v>
      </c>
      <c r="C39" s="1" t="s">
        <v>140</v>
      </c>
      <c r="D39" s="1" t="s">
        <v>138</v>
      </c>
      <c r="E39" s="1">
        <v>3500</v>
      </c>
      <c r="F39" s="1"/>
      <c r="G39" s="1"/>
      <c r="H39" s="1"/>
      <c r="I39" s="1"/>
      <c r="J39" s="1">
        <f t="shared" si="0"/>
        <v>0</v>
      </c>
      <c r="K39" s="1"/>
    </row>
    <row r="40" spans="1:11" ht="21" customHeight="1" x14ac:dyDescent="0.3">
      <c r="A40" s="1">
        <v>38</v>
      </c>
      <c r="B40" s="10">
        <v>46061</v>
      </c>
      <c r="C40" s="1" t="s">
        <v>140</v>
      </c>
      <c r="D40" s="1" t="s">
        <v>138</v>
      </c>
      <c r="E40" s="1">
        <v>3500</v>
      </c>
      <c r="F40" s="1"/>
      <c r="G40" s="1"/>
      <c r="H40" s="1"/>
      <c r="I40" s="1"/>
      <c r="J40" s="1">
        <f t="shared" si="0"/>
        <v>0</v>
      </c>
      <c r="K40" s="1"/>
    </row>
    <row r="41" spans="1:11" ht="21" customHeight="1" x14ac:dyDescent="0.3">
      <c r="A41" s="1">
        <v>39</v>
      </c>
      <c r="B41" s="10">
        <v>46062</v>
      </c>
      <c r="C41" s="1" t="s">
        <v>140</v>
      </c>
      <c r="D41" s="1" t="s">
        <v>138</v>
      </c>
      <c r="E41" s="1">
        <v>3500</v>
      </c>
      <c r="F41" s="1"/>
      <c r="G41" s="1"/>
      <c r="H41" s="1"/>
      <c r="I41" s="1"/>
      <c r="J41" s="1">
        <f t="shared" si="0"/>
        <v>0</v>
      </c>
      <c r="K41" s="1"/>
    </row>
    <row r="42" spans="1:11" ht="21" customHeight="1" x14ac:dyDescent="0.3">
      <c r="A42" s="1">
        <v>40</v>
      </c>
      <c r="B42" s="10">
        <v>46063</v>
      </c>
      <c r="C42" s="1" t="s">
        <v>140</v>
      </c>
      <c r="D42" s="1" t="s">
        <v>138</v>
      </c>
      <c r="E42" s="1">
        <v>3500</v>
      </c>
      <c r="F42" s="1"/>
      <c r="G42" s="1"/>
      <c r="H42" s="1"/>
      <c r="I42" s="1"/>
      <c r="J42" s="1">
        <f t="shared" si="0"/>
        <v>0</v>
      </c>
      <c r="K42" s="1"/>
    </row>
    <row r="43" spans="1:11" ht="21" customHeight="1" x14ac:dyDescent="0.3">
      <c r="A43" s="1">
        <v>41</v>
      </c>
      <c r="B43" s="10">
        <v>46064</v>
      </c>
      <c r="C43" s="1" t="s">
        <v>140</v>
      </c>
      <c r="D43" s="1" t="s">
        <v>138</v>
      </c>
      <c r="E43" s="1">
        <v>3500</v>
      </c>
      <c r="F43" s="1"/>
      <c r="G43" s="1"/>
      <c r="H43" s="1"/>
      <c r="I43" s="1"/>
      <c r="J43" s="1">
        <f t="shared" si="0"/>
        <v>0</v>
      </c>
      <c r="K43" s="1"/>
    </row>
    <row r="44" spans="1:11" ht="21" customHeight="1" x14ac:dyDescent="0.3">
      <c r="A44" s="1">
        <v>42</v>
      </c>
      <c r="B44" s="10">
        <v>46065</v>
      </c>
      <c r="C44" s="1" t="s">
        <v>140</v>
      </c>
      <c r="D44" s="1" t="s">
        <v>138</v>
      </c>
      <c r="E44" s="1">
        <v>3500</v>
      </c>
      <c r="F44" s="1"/>
      <c r="G44" s="1"/>
      <c r="H44" s="1"/>
      <c r="I44" s="1"/>
      <c r="J44" s="1">
        <f t="shared" si="0"/>
        <v>0</v>
      </c>
      <c r="K44" s="1"/>
    </row>
    <row r="45" spans="1:11" ht="21" customHeight="1" x14ac:dyDescent="0.3">
      <c r="A45" s="1">
        <v>43</v>
      </c>
      <c r="B45" s="10">
        <v>46066</v>
      </c>
      <c r="C45" s="1" t="s">
        <v>140</v>
      </c>
      <c r="D45" s="1" t="s">
        <v>138</v>
      </c>
      <c r="E45" s="1">
        <v>3500</v>
      </c>
      <c r="F45" s="1"/>
      <c r="G45" s="1"/>
      <c r="H45" s="1"/>
      <c r="I45" s="1"/>
      <c r="J45" s="1">
        <f t="shared" si="0"/>
        <v>0</v>
      </c>
      <c r="K45" s="1"/>
    </row>
    <row r="46" spans="1:11" ht="21" customHeight="1" x14ac:dyDescent="0.3">
      <c r="A46" s="1">
        <v>44</v>
      </c>
      <c r="B46" s="10">
        <v>46067</v>
      </c>
      <c r="C46" s="1" t="s">
        <v>140</v>
      </c>
      <c r="D46" s="1" t="s">
        <v>138</v>
      </c>
      <c r="E46" s="1">
        <v>3500</v>
      </c>
      <c r="F46" s="1"/>
      <c r="G46" s="1"/>
      <c r="H46" s="1"/>
      <c r="I46" s="1"/>
      <c r="J46" s="1">
        <f t="shared" si="0"/>
        <v>0</v>
      </c>
      <c r="K46" s="1"/>
    </row>
    <row r="47" spans="1:11" ht="21" customHeight="1" x14ac:dyDescent="0.3">
      <c r="A47" s="1">
        <v>45</v>
      </c>
      <c r="B47" s="10">
        <v>46068</v>
      </c>
      <c r="C47" s="1" t="s">
        <v>140</v>
      </c>
      <c r="D47" s="1" t="s">
        <v>138</v>
      </c>
      <c r="E47" s="1">
        <v>3500</v>
      </c>
      <c r="F47" s="1"/>
      <c r="G47" s="1"/>
      <c r="H47" s="1"/>
      <c r="I47" s="1"/>
      <c r="J47" s="1">
        <f t="shared" si="0"/>
        <v>0</v>
      </c>
      <c r="K47" s="1"/>
    </row>
    <row r="48" spans="1:11" ht="21" customHeight="1" x14ac:dyDescent="0.3">
      <c r="A48" s="1">
        <v>46</v>
      </c>
      <c r="B48" s="10">
        <v>46069</v>
      </c>
      <c r="C48" s="1" t="s">
        <v>140</v>
      </c>
      <c r="D48" s="1" t="s">
        <v>138</v>
      </c>
      <c r="E48" s="1">
        <v>3500</v>
      </c>
      <c r="F48" s="1"/>
      <c r="G48" s="1"/>
      <c r="H48" s="1"/>
      <c r="I48" s="1"/>
      <c r="J48" s="1">
        <f t="shared" si="0"/>
        <v>0</v>
      </c>
      <c r="K48" s="1"/>
    </row>
    <row r="49" spans="1:11" ht="21" customHeight="1" x14ac:dyDescent="0.3">
      <c r="A49" s="1">
        <v>47</v>
      </c>
      <c r="B49" s="10">
        <v>46070</v>
      </c>
      <c r="C49" s="1" t="s">
        <v>140</v>
      </c>
      <c r="D49" s="1" t="s">
        <v>138</v>
      </c>
      <c r="E49" s="1">
        <v>3500</v>
      </c>
      <c r="F49" s="1"/>
      <c r="G49" s="1"/>
      <c r="H49" s="1"/>
      <c r="I49" s="1"/>
      <c r="J49" s="1">
        <f t="shared" si="0"/>
        <v>0</v>
      </c>
      <c r="K49" s="1"/>
    </row>
    <row r="50" spans="1:11" ht="21" customHeight="1" x14ac:dyDescent="0.3">
      <c r="A50" s="1">
        <v>48</v>
      </c>
      <c r="B50" s="10">
        <v>46071</v>
      </c>
      <c r="C50" s="1" t="s">
        <v>140</v>
      </c>
      <c r="D50" s="1" t="s">
        <v>138</v>
      </c>
      <c r="E50" s="1">
        <v>3500</v>
      </c>
      <c r="F50" s="1"/>
      <c r="G50" s="1"/>
      <c r="H50" s="1"/>
      <c r="I50" s="1"/>
      <c r="J50" s="1">
        <f t="shared" si="0"/>
        <v>0</v>
      </c>
      <c r="K50" s="1"/>
    </row>
    <row r="51" spans="1:11" ht="21" customHeight="1" x14ac:dyDescent="0.3">
      <c r="A51" s="1">
        <v>49</v>
      </c>
      <c r="B51" s="10">
        <v>46072</v>
      </c>
      <c r="C51" s="1" t="s">
        <v>140</v>
      </c>
      <c r="D51" s="1" t="s">
        <v>138</v>
      </c>
      <c r="E51" s="1">
        <v>3500</v>
      </c>
      <c r="F51" s="1"/>
      <c r="G51" s="1"/>
      <c r="H51" s="1"/>
      <c r="I51" s="1"/>
      <c r="J51" s="1">
        <f t="shared" si="0"/>
        <v>0</v>
      </c>
      <c r="K51" s="1"/>
    </row>
    <row r="52" spans="1:11" ht="21" customHeight="1" x14ac:dyDescent="0.3">
      <c r="A52" s="1">
        <v>50</v>
      </c>
      <c r="B52" s="10">
        <v>46073</v>
      </c>
      <c r="C52" s="1" t="s">
        <v>140</v>
      </c>
      <c r="D52" s="1" t="s">
        <v>138</v>
      </c>
      <c r="E52" s="1">
        <v>3500</v>
      </c>
      <c r="F52" s="1"/>
      <c r="G52" s="1"/>
      <c r="H52" s="1"/>
      <c r="I52" s="1"/>
      <c r="J52" s="1">
        <f t="shared" si="0"/>
        <v>0</v>
      </c>
      <c r="K52" s="1"/>
    </row>
    <row r="53" spans="1:11" ht="21" customHeight="1" x14ac:dyDescent="0.3">
      <c r="A53" s="1">
        <v>51</v>
      </c>
      <c r="B53" s="10">
        <v>46074</v>
      </c>
      <c r="C53" s="1" t="s">
        <v>140</v>
      </c>
      <c r="D53" s="1" t="s">
        <v>138</v>
      </c>
      <c r="E53" s="1">
        <v>3500</v>
      </c>
      <c r="F53" s="1"/>
      <c r="G53" s="1"/>
      <c r="H53" s="1"/>
      <c r="I53" s="1"/>
      <c r="J53" s="1">
        <f t="shared" si="0"/>
        <v>0</v>
      </c>
      <c r="K53" s="1"/>
    </row>
    <row r="54" spans="1:11" ht="21" customHeight="1" x14ac:dyDescent="0.3">
      <c r="A54" s="1">
        <v>52</v>
      </c>
      <c r="B54" s="10">
        <v>46075</v>
      </c>
      <c r="C54" s="1" t="s">
        <v>140</v>
      </c>
      <c r="D54" s="1" t="s">
        <v>138</v>
      </c>
      <c r="E54" s="1">
        <v>3500</v>
      </c>
      <c r="F54" s="1"/>
      <c r="G54" s="1"/>
      <c r="H54" s="1"/>
      <c r="I54" s="1"/>
      <c r="J54" s="1">
        <f t="shared" si="0"/>
        <v>0</v>
      </c>
      <c r="K54" s="1"/>
    </row>
    <row r="55" spans="1:11" ht="21" customHeight="1" x14ac:dyDescent="0.3">
      <c r="A55" s="1">
        <v>53</v>
      </c>
      <c r="B55" s="10">
        <v>46076</v>
      </c>
      <c r="C55" s="1" t="s">
        <v>140</v>
      </c>
      <c r="D55" s="1" t="s">
        <v>138</v>
      </c>
      <c r="E55" s="1">
        <v>3500</v>
      </c>
      <c r="F55" s="1"/>
      <c r="G55" s="1"/>
      <c r="H55" s="1"/>
      <c r="I55" s="1"/>
      <c r="J55" s="1">
        <f t="shared" si="0"/>
        <v>0</v>
      </c>
      <c r="K55" s="1"/>
    </row>
    <row r="56" spans="1:11" ht="21" customHeight="1" x14ac:dyDescent="0.3">
      <c r="A56" s="1">
        <v>54</v>
      </c>
      <c r="B56" s="10">
        <v>46077</v>
      </c>
      <c r="C56" s="1" t="s">
        <v>140</v>
      </c>
      <c r="D56" s="1" t="s">
        <v>138</v>
      </c>
      <c r="E56" s="1">
        <v>3500</v>
      </c>
      <c r="F56" s="1"/>
      <c r="G56" s="1"/>
      <c r="H56" s="1"/>
      <c r="I56" s="1"/>
      <c r="J56" s="1">
        <f t="shared" si="0"/>
        <v>0</v>
      </c>
      <c r="K56" s="1"/>
    </row>
    <row r="57" spans="1:11" ht="21" customHeight="1" x14ac:dyDescent="0.3">
      <c r="A57" s="1">
        <v>55</v>
      </c>
      <c r="B57" s="10">
        <v>46078</v>
      </c>
      <c r="C57" s="1" t="s">
        <v>140</v>
      </c>
      <c r="D57" s="1" t="s">
        <v>138</v>
      </c>
      <c r="E57" s="1">
        <v>3500</v>
      </c>
      <c r="F57" s="1"/>
      <c r="G57" s="1"/>
      <c r="H57" s="1"/>
      <c r="I57" s="1"/>
      <c r="J57" s="1">
        <f t="shared" si="0"/>
        <v>0</v>
      </c>
      <c r="K57" s="1"/>
    </row>
    <row r="58" spans="1:11" ht="21" customHeight="1" x14ac:dyDescent="0.3">
      <c r="A58" s="1">
        <v>56</v>
      </c>
      <c r="B58" s="10">
        <v>46079</v>
      </c>
      <c r="C58" s="1" t="s">
        <v>140</v>
      </c>
      <c r="D58" s="1" t="s">
        <v>138</v>
      </c>
      <c r="E58" s="1">
        <v>3500</v>
      </c>
      <c r="F58" s="1"/>
      <c r="G58" s="1"/>
      <c r="H58" s="1"/>
      <c r="I58" s="1"/>
      <c r="J58" s="1">
        <f t="shared" si="0"/>
        <v>0</v>
      </c>
      <c r="K58" s="1"/>
    </row>
    <row r="59" spans="1:11" ht="21" customHeight="1" x14ac:dyDescent="0.3">
      <c r="A59" s="1">
        <v>57</v>
      </c>
      <c r="B59" s="10">
        <v>46080</v>
      </c>
      <c r="C59" s="1" t="s">
        <v>140</v>
      </c>
      <c r="D59" s="1" t="s">
        <v>138</v>
      </c>
      <c r="E59" s="1">
        <v>3500</v>
      </c>
      <c r="F59" s="1"/>
      <c r="G59" s="1"/>
      <c r="H59" s="1"/>
      <c r="I59" s="1"/>
      <c r="J59" s="1">
        <f t="shared" si="0"/>
        <v>0</v>
      </c>
      <c r="K59" s="1"/>
    </row>
    <row r="60" spans="1:11" ht="21" customHeight="1" x14ac:dyDescent="0.3">
      <c r="A60" s="1">
        <v>58</v>
      </c>
      <c r="B60" s="10">
        <v>46081</v>
      </c>
      <c r="C60" s="1" t="s">
        <v>140</v>
      </c>
      <c r="D60" s="1" t="s">
        <v>138</v>
      </c>
      <c r="E60" s="1">
        <v>3500</v>
      </c>
      <c r="F60" s="1"/>
      <c r="G60" s="1"/>
      <c r="H60" s="1"/>
      <c r="I60" s="1"/>
      <c r="J60" s="1">
        <f t="shared" si="0"/>
        <v>0</v>
      </c>
      <c r="K60" s="1"/>
    </row>
    <row r="61" spans="1:11" ht="21" customHeight="1" x14ac:dyDescent="0.3">
      <c r="A61" s="1">
        <v>59</v>
      </c>
      <c r="B61" s="10">
        <v>46082</v>
      </c>
      <c r="C61" s="1" t="s">
        <v>140</v>
      </c>
      <c r="D61" s="1" t="s">
        <v>138</v>
      </c>
      <c r="E61" s="1">
        <v>3500</v>
      </c>
      <c r="F61" s="1"/>
      <c r="G61" s="1"/>
      <c r="H61" s="1"/>
      <c r="I61" s="1"/>
      <c r="J61" s="1">
        <f t="shared" si="0"/>
        <v>0</v>
      </c>
      <c r="K61" s="1"/>
    </row>
    <row r="62" spans="1:11" ht="21" customHeight="1" x14ac:dyDescent="0.3">
      <c r="A62" s="1">
        <v>60</v>
      </c>
      <c r="B62" s="10">
        <v>46083</v>
      </c>
      <c r="C62" s="1" t="s">
        <v>140</v>
      </c>
      <c r="D62" s="1" t="s">
        <v>138</v>
      </c>
      <c r="E62" s="1">
        <v>3500</v>
      </c>
      <c r="F62" s="1"/>
      <c r="G62" s="1"/>
      <c r="H62" s="1"/>
      <c r="I62" s="1"/>
      <c r="J62" s="1">
        <f t="shared" si="0"/>
        <v>0</v>
      </c>
      <c r="K62" s="1"/>
    </row>
    <row r="63" spans="1:11" ht="21" customHeight="1" x14ac:dyDescent="0.3">
      <c r="A63" s="1">
        <v>61</v>
      </c>
      <c r="B63" s="10">
        <v>46084</v>
      </c>
      <c r="C63" s="1" t="s">
        <v>140</v>
      </c>
      <c r="D63" s="1" t="s">
        <v>138</v>
      </c>
      <c r="E63" s="1">
        <v>3500</v>
      </c>
      <c r="F63" s="1"/>
      <c r="G63" s="1"/>
      <c r="H63" s="1"/>
      <c r="I63" s="1"/>
      <c r="J63" s="1">
        <f t="shared" si="0"/>
        <v>0</v>
      </c>
      <c r="K63" s="1"/>
    </row>
    <row r="64" spans="1:11" ht="21" customHeight="1" x14ac:dyDescent="0.3">
      <c r="A64" s="1">
        <v>62</v>
      </c>
      <c r="B64" s="10">
        <v>46085</v>
      </c>
      <c r="C64" s="1" t="s">
        <v>140</v>
      </c>
      <c r="D64" s="1" t="s">
        <v>138</v>
      </c>
      <c r="E64" s="1">
        <v>3500</v>
      </c>
      <c r="F64" s="1"/>
      <c r="G64" s="1"/>
      <c r="H64" s="1"/>
      <c r="I64" s="1"/>
      <c r="J64" s="1">
        <f t="shared" si="0"/>
        <v>0</v>
      </c>
      <c r="K64" s="1"/>
    </row>
    <row r="65" spans="1:11" ht="21" customHeight="1" x14ac:dyDescent="0.3">
      <c r="A65" s="1">
        <v>63</v>
      </c>
      <c r="B65" s="10">
        <v>46086</v>
      </c>
      <c r="C65" s="1" t="s">
        <v>140</v>
      </c>
      <c r="D65" s="1" t="s">
        <v>138</v>
      </c>
      <c r="E65" s="1">
        <v>3500</v>
      </c>
      <c r="F65" s="1"/>
      <c r="G65" s="1"/>
      <c r="H65" s="1"/>
      <c r="I65" s="1"/>
      <c r="J65" s="1">
        <f t="shared" si="0"/>
        <v>0</v>
      </c>
      <c r="K65" s="1"/>
    </row>
    <row r="66" spans="1:11" ht="21" customHeight="1" x14ac:dyDescent="0.3">
      <c r="A66" s="1">
        <v>64</v>
      </c>
      <c r="B66" s="10">
        <v>46087</v>
      </c>
      <c r="C66" s="1" t="s">
        <v>140</v>
      </c>
      <c r="D66" s="1" t="s">
        <v>138</v>
      </c>
      <c r="E66" s="1">
        <v>3500</v>
      </c>
      <c r="F66" s="1"/>
      <c r="G66" s="1"/>
      <c r="H66" s="1"/>
      <c r="I66" s="1"/>
      <c r="J66" s="1">
        <f t="shared" si="0"/>
        <v>0</v>
      </c>
      <c r="K66" s="1"/>
    </row>
    <row r="67" spans="1:11" ht="21" customHeight="1" x14ac:dyDescent="0.3">
      <c r="A67" s="1">
        <v>65</v>
      </c>
      <c r="B67" s="10">
        <v>46088</v>
      </c>
      <c r="C67" s="1" t="s">
        <v>140</v>
      </c>
      <c r="D67" s="1" t="s">
        <v>138</v>
      </c>
      <c r="E67" s="1">
        <v>3500</v>
      </c>
      <c r="F67" s="1"/>
      <c r="G67" s="1"/>
      <c r="H67" s="1"/>
      <c r="I67" s="1"/>
      <c r="J67" s="1">
        <f t="shared" si="0"/>
        <v>0</v>
      </c>
      <c r="K67" s="1"/>
    </row>
    <row r="68" spans="1:11" ht="21" customHeight="1" x14ac:dyDescent="0.3">
      <c r="A68" s="1">
        <v>66</v>
      </c>
      <c r="B68" s="10">
        <v>46089</v>
      </c>
      <c r="C68" s="1" t="s">
        <v>140</v>
      </c>
      <c r="D68" s="1" t="s">
        <v>138</v>
      </c>
      <c r="E68" s="1">
        <v>3500</v>
      </c>
      <c r="F68" s="1"/>
      <c r="G68" s="1"/>
      <c r="H68" s="1"/>
      <c r="I68" s="1"/>
      <c r="J68" s="1">
        <f t="shared" ref="J68:J131" si="1">E68*F68-G68-H68+I68</f>
        <v>0</v>
      </c>
      <c r="K68" s="1"/>
    </row>
    <row r="69" spans="1:11" ht="21" customHeight="1" x14ac:dyDescent="0.3">
      <c r="A69" s="1">
        <v>67</v>
      </c>
      <c r="B69" s="10">
        <v>46090</v>
      </c>
      <c r="C69" s="1" t="s">
        <v>140</v>
      </c>
      <c r="D69" s="1" t="s">
        <v>138</v>
      </c>
      <c r="E69" s="1">
        <v>3500</v>
      </c>
      <c r="F69" s="1"/>
      <c r="G69" s="1"/>
      <c r="H69" s="1"/>
      <c r="I69" s="1"/>
      <c r="J69" s="1">
        <f t="shared" si="1"/>
        <v>0</v>
      </c>
      <c r="K69" s="1"/>
    </row>
    <row r="70" spans="1:11" ht="21" customHeight="1" x14ac:dyDescent="0.3">
      <c r="A70" s="1">
        <v>68</v>
      </c>
      <c r="B70" s="10">
        <v>46091</v>
      </c>
      <c r="C70" s="1" t="s">
        <v>140</v>
      </c>
      <c r="D70" s="1" t="s">
        <v>138</v>
      </c>
      <c r="E70" s="1">
        <v>3500</v>
      </c>
      <c r="F70" s="1"/>
      <c r="G70" s="1"/>
      <c r="H70" s="1"/>
      <c r="I70" s="1"/>
      <c r="J70" s="1">
        <f t="shared" si="1"/>
        <v>0</v>
      </c>
      <c r="K70" s="1"/>
    </row>
    <row r="71" spans="1:11" ht="21" customHeight="1" x14ac:dyDescent="0.3">
      <c r="A71" s="1">
        <v>69</v>
      </c>
      <c r="B71" s="10">
        <v>46092</v>
      </c>
      <c r="C71" s="1" t="s">
        <v>140</v>
      </c>
      <c r="D71" s="1" t="s">
        <v>138</v>
      </c>
      <c r="E71" s="1">
        <v>3500</v>
      </c>
      <c r="F71" s="1"/>
      <c r="G71" s="1"/>
      <c r="H71" s="1"/>
      <c r="I71" s="1"/>
      <c r="J71" s="1">
        <f t="shared" si="1"/>
        <v>0</v>
      </c>
      <c r="K71" s="1"/>
    </row>
    <row r="72" spans="1:11" ht="21" customHeight="1" x14ac:dyDescent="0.3">
      <c r="A72" s="1">
        <v>70</v>
      </c>
      <c r="B72" s="10">
        <v>46093</v>
      </c>
      <c r="C72" s="1" t="s">
        <v>140</v>
      </c>
      <c r="D72" s="1" t="s">
        <v>138</v>
      </c>
      <c r="E72" s="1">
        <v>3500</v>
      </c>
      <c r="F72" s="1"/>
      <c r="G72" s="1"/>
      <c r="H72" s="1"/>
      <c r="I72" s="1"/>
      <c r="J72" s="1">
        <f t="shared" si="1"/>
        <v>0</v>
      </c>
      <c r="K72" s="1"/>
    </row>
    <row r="73" spans="1:11" ht="21" customHeight="1" x14ac:dyDescent="0.3">
      <c r="A73" s="1">
        <v>71</v>
      </c>
      <c r="B73" s="10">
        <v>46094</v>
      </c>
      <c r="C73" s="1" t="s">
        <v>140</v>
      </c>
      <c r="D73" s="1" t="s">
        <v>138</v>
      </c>
      <c r="E73" s="1">
        <v>3500</v>
      </c>
      <c r="F73" s="1"/>
      <c r="G73" s="1"/>
      <c r="H73" s="1"/>
      <c r="I73" s="1"/>
      <c r="J73" s="1">
        <f t="shared" si="1"/>
        <v>0</v>
      </c>
      <c r="K73" s="1"/>
    </row>
    <row r="74" spans="1:11" ht="21" customHeight="1" x14ac:dyDescent="0.3">
      <c r="A74" s="1">
        <v>72</v>
      </c>
      <c r="B74" s="10">
        <v>46095</v>
      </c>
      <c r="C74" s="1" t="s">
        <v>140</v>
      </c>
      <c r="D74" s="1" t="s">
        <v>138</v>
      </c>
      <c r="E74" s="1">
        <v>3500</v>
      </c>
      <c r="F74" s="1"/>
      <c r="G74" s="1"/>
      <c r="H74" s="1"/>
      <c r="I74" s="1"/>
      <c r="J74" s="1">
        <f t="shared" si="1"/>
        <v>0</v>
      </c>
      <c r="K74" s="1"/>
    </row>
    <row r="75" spans="1:11" ht="21" customHeight="1" x14ac:dyDescent="0.3">
      <c r="A75" s="1">
        <v>73</v>
      </c>
      <c r="B75" s="10">
        <v>46096</v>
      </c>
      <c r="C75" s="1" t="s">
        <v>140</v>
      </c>
      <c r="D75" s="1" t="s">
        <v>138</v>
      </c>
      <c r="E75" s="1">
        <v>3500</v>
      </c>
      <c r="F75" s="1"/>
      <c r="G75" s="1"/>
      <c r="H75" s="1"/>
      <c r="I75" s="1"/>
      <c r="J75" s="1">
        <f t="shared" si="1"/>
        <v>0</v>
      </c>
      <c r="K75" s="1"/>
    </row>
    <row r="76" spans="1:11" ht="21" customHeight="1" x14ac:dyDescent="0.3">
      <c r="A76" s="1">
        <v>74</v>
      </c>
      <c r="B76" s="10">
        <v>46097</v>
      </c>
      <c r="C76" s="1" t="s">
        <v>140</v>
      </c>
      <c r="D76" s="1" t="s">
        <v>138</v>
      </c>
      <c r="E76" s="1">
        <v>3500</v>
      </c>
      <c r="F76" s="1"/>
      <c r="G76" s="1"/>
      <c r="H76" s="1"/>
      <c r="I76" s="1"/>
      <c r="J76" s="1">
        <f t="shared" si="1"/>
        <v>0</v>
      </c>
      <c r="K76" s="1"/>
    </row>
    <row r="77" spans="1:11" ht="21" customHeight="1" x14ac:dyDescent="0.3">
      <c r="A77" s="1">
        <v>75</v>
      </c>
      <c r="B77" s="10">
        <v>46098</v>
      </c>
      <c r="C77" s="1" t="s">
        <v>140</v>
      </c>
      <c r="D77" s="1" t="s">
        <v>138</v>
      </c>
      <c r="E77" s="1">
        <v>3500</v>
      </c>
      <c r="F77" s="1"/>
      <c r="G77" s="1"/>
      <c r="H77" s="1"/>
      <c r="I77" s="1"/>
      <c r="J77" s="1">
        <f t="shared" si="1"/>
        <v>0</v>
      </c>
      <c r="K77" s="1"/>
    </row>
    <row r="78" spans="1:11" ht="21" customHeight="1" x14ac:dyDescent="0.3">
      <c r="A78" s="1">
        <v>76</v>
      </c>
      <c r="B78" s="10">
        <v>46099</v>
      </c>
      <c r="C78" s="1" t="s">
        <v>140</v>
      </c>
      <c r="D78" s="1" t="s">
        <v>138</v>
      </c>
      <c r="E78" s="1">
        <v>3500</v>
      </c>
      <c r="F78" s="1"/>
      <c r="G78" s="1"/>
      <c r="H78" s="1"/>
      <c r="I78" s="1"/>
      <c r="J78" s="1">
        <f t="shared" si="1"/>
        <v>0</v>
      </c>
      <c r="K78" s="1"/>
    </row>
    <row r="79" spans="1:11" ht="21" customHeight="1" x14ac:dyDescent="0.3">
      <c r="A79" s="1">
        <v>77</v>
      </c>
      <c r="B79" s="10">
        <v>46100</v>
      </c>
      <c r="C79" s="1" t="s">
        <v>140</v>
      </c>
      <c r="D79" s="1" t="s">
        <v>138</v>
      </c>
      <c r="E79" s="1">
        <v>3500</v>
      </c>
      <c r="F79" s="1"/>
      <c r="G79" s="1"/>
      <c r="H79" s="1"/>
      <c r="I79" s="1"/>
      <c r="J79" s="1">
        <f t="shared" si="1"/>
        <v>0</v>
      </c>
      <c r="K79" s="1"/>
    </row>
    <row r="80" spans="1:11" ht="21" customHeight="1" x14ac:dyDescent="0.3">
      <c r="A80" s="1">
        <v>78</v>
      </c>
      <c r="B80" s="10">
        <v>46101</v>
      </c>
      <c r="C80" s="1" t="s">
        <v>140</v>
      </c>
      <c r="D80" s="1" t="s">
        <v>138</v>
      </c>
      <c r="E80" s="1">
        <v>3500</v>
      </c>
      <c r="F80" s="1"/>
      <c r="G80" s="1"/>
      <c r="H80" s="1"/>
      <c r="I80" s="1"/>
      <c r="J80" s="1">
        <f t="shared" si="1"/>
        <v>0</v>
      </c>
      <c r="K80" s="1"/>
    </row>
    <row r="81" spans="1:11" ht="21" customHeight="1" x14ac:dyDescent="0.3">
      <c r="A81" s="1">
        <v>79</v>
      </c>
      <c r="B81" s="10">
        <v>46102</v>
      </c>
      <c r="C81" s="1" t="s">
        <v>140</v>
      </c>
      <c r="D81" s="1" t="s">
        <v>138</v>
      </c>
      <c r="E81" s="1">
        <v>3500</v>
      </c>
      <c r="F81" s="1"/>
      <c r="G81" s="1"/>
      <c r="H81" s="1"/>
      <c r="I81" s="1"/>
      <c r="J81" s="1">
        <f t="shared" si="1"/>
        <v>0</v>
      </c>
      <c r="K81" s="1"/>
    </row>
    <row r="82" spans="1:11" ht="21" customHeight="1" x14ac:dyDescent="0.3">
      <c r="A82" s="1">
        <v>80</v>
      </c>
      <c r="B82" s="10">
        <v>46103</v>
      </c>
      <c r="C82" s="1" t="s">
        <v>140</v>
      </c>
      <c r="D82" s="1" t="s">
        <v>138</v>
      </c>
      <c r="E82" s="1">
        <v>3500</v>
      </c>
      <c r="F82" s="1"/>
      <c r="G82" s="1"/>
      <c r="H82" s="1"/>
      <c r="I82" s="1"/>
      <c r="J82" s="1">
        <f t="shared" si="1"/>
        <v>0</v>
      </c>
      <c r="K82" s="1"/>
    </row>
    <row r="83" spans="1:11" ht="21" customHeight="1" x14ac:dyDescent="0.3">
      <c r="A83" s="1">
        <v>81</v>
      </c>
      <c r="B83" s="10">
        <v>46104</v>
      </c>
      <c r="C83" s="1" t="s">
        <v>140</v>
      </c>
      <c r="D83" s="1" t="s">
        <v>138</v>
      </c>
      <c r="E83" s="1">
        <v>3500</v>
      </c>
      <c r="F83" s="1"/>
      <c r="G83" s="1"/>
      <c r="H83" s="1"/>
      <c r="I83" s="1"/>
      <c r="J83" s="1">
        <f t="shared" si="1"/>
        <v>0</v>
      </c>
      <c r="K83" s="1"/>
    </row>
    <row r="84" spans="1:11" ht="21" customHeight="1" x14ac:dyDescent="0.3">
      <c r="A84" s="1">
        <v>82</v>
      </c>
      <c r="B84" s="10">
        <v>46105</v>
      </c>
      <c r="C84" s="1" t="s">
        <v>140</v>
      </c>
      <c r="D84" s="1" t="s">
        <v>138</v>
      </c>
      <c r="E84" s="1">
        <v>3500</v>
      </c>
      <c r="F84" s="1"/>
      <c r="G84" s="1"/>
      <c r="H84" s="1"/>
      <c r="I84" s="1"/>
      <c r="J84" s="1">
        <f t="shared" si="1"/>
        <v>0</v>
      </c>
      <c r="K84" s="1"/>
    </row>
    <row r="85" spans="1:11" ht="21" customHeight="1" x14ac:dyDescent="0.3">
      <c r="A85" s="1">
        <v>83</v>
      </c>
      <c r="B85" s="10">
        <v>46106</v>
      </c>
      <c r="C85" s="1" t="s">
        <v>140</v>
      </c>
      <c r="D85" s="1" t="s">
        <v>138</v>
      </c>
      <c r="E85" s="1">
        <v>3500</v>
      </c>
      <c r="F85" s="1"/>
      <c r="G85" s="1"/>
      <c r="H85" s="1"/>
      <c r="I85" s="1"/>
      <c r="J85" s="1">
        <f t="shared" si="1"/>
        <v>0</v>
      </c>
      <c r="K85" s="1"/>
    </row>
    <row r="86" spans="1:11" ht="21" customHeight="1" x14ac:dyDescent="0.3">
      <c r="A86" s="1">
        <v>84</v>
      </c>
      <c r="B86" s="10">
        <v>46107</v>
      </c>
      <c r="C86" s="1" t="s">
        <v>140</v>
      </c>
      <c r="D86" s="1" t="s">
        <v>138</v>
      </c>
      <c r="E86" s="1">
        <v>3500</v>
      </c>
      <c r="F86" s="1"/>
      <c r="G86" s="1"/>
      <c r="H86" s="1"/>
      <c r="I86" s="1"/>
      <c r="J86" s="1">
        <f t="shared" si="1"/>
        <v>0</v>
      </c>
      <c r="K86" s="1"/>
    </row>
    <row r="87" spans="1:11" ht="21" customHeight="1" x14ac:dyDescent="0.3">
      <c r="A87" s="1">
        <v>85</v>
      </c>
      <c r="B87" s="10">
        <v>46108</v>
      </c>
      <c r="C87" s="1" t="s">
        <v>140</v>
      </c>
      <c r="D87" s="1" t="s">
        <v>138</v>
      </c>
      <c r="E87" s="1">
        <v>3500</v>
      </c>
      <c r="F87" s="1"/>
      <c r="G87" s="1"/>
      <c r="H87" s="1"/>
      <c r="I87" s="1"/>
      <c r="J87" s="1">
        <f t="shared" si="1"/>
        <v>0</v>
      </c>
      <c r="K87" s="1"/>
    </row>
    <row r="88" spans="1:11" ht="21" customHeight="1" x14ac:dyDescent="0.3">
      <c r="A88" s="1">
        <v>86</v>
      </c>
      <c r="B88" s="10">
        <v>46109</v>
      </c>
      <c r="C88" s="1" t="s">
        <v>140</v>
      </c>
      <c r="D88" s="1" t="s">
        <v>138</v>
      </c>
      <c r="E88" s="1">
        <v>3500</v>
      </c>
      <c r="F88" s="1"/>
      <c r="G88" s="1"/>
      <c r="H88" s="1"/>
      <c r="I88" s="1"/>
      <c r="J88" s="1">
        <f t="shared" si="1"/>
        <v>0</v>
      </c>
      <c r="K88" s="1"/>
    </row>
    <row r="89" spans="1:11" ht="21" customHeight="1" x14ac:dyDescent="0.3">
      <c r="A89" s="1">
        <v>87</v>
      </c>
      <c r="B89" s="10">
        <v>46110</v>
      </c>
      <c r="C89" s="1" t="s">
        <v>140</v>
      </c>
      <c r="D89" s="1" t="s">
        <v>138</v>
      </c>
      <c r="E89" s="1">
        <v>3500</v>
      </c>
      <c r="F89" s="1"/>
      <c r="G89" s="1"/>
      <c r="H89" s="1"/>
      <c r="I89" s="1"/>
      <c r="J89" s="1">
        <f t="shared" si="1"/>
        <v>0</v>
      </c>
      <c r="K89" s="1"/>
    </row>
    <row r="90" spans="1:11" ht="21" customHeight="1" x14ac:dyDescent="0.3">
      <c r="A90" s="1">
        <v>88</v>
      </c>
      <c r="B90" s="10">
        <v>46111</v>
      </c>
      <c r="C90" s="1" t="s">
        <v>140</v>
      </c>
      <c r="D90" s="1" t="s">
        <v>138</v>
      </c>
      <c r="E90" s="1">
        <v>3500</v>
      </c>
      <c r="F90" s="1"/>
      <c r="G90" s="1"/>
      <c r="H90" s="1"/>
      <c r="I90" s="1"/>
      <c r="J90" s="1">
        <f t="shared" si="1"/>
        <v>0</v>
      </c>
      <c r="K90" s="1"/>
    </row>
    <row r="91" spans="1:11" ht="21" customHeight="1" x14ac:dyDescent="0.3">
      <c r="A91" s="1">
        <v>89</v>
      </c>
      <c r="B91" s="10">
        <v>46112</v>
      </c>
      <c r="C91" s="1" t="s">
        <v>140</v>
      </c>
      <c r="D91" s="1" t="s">
        <v>138</v>
      </c>
      <c r="E91" s="1">
        <v>3500</v>
      </c>
      <c r="F91" s="1"/>
      <c r="G91" s="1"/>
      <c r="H91" s="1"/>
      <c r="I91" s="1"/>
      <c r="J91" s="1">
        <f t="shared" si="1"/>
        <v>0</v>
      </c>
      <c r="K91" s="1"/>
    </row>
    <row r="92" spans="1:11" ht="21" customHeight="1" x14ac:dyDescent="0.3">
      <c r="A92" s="1">
        <v>90</v>
      </c>
      <c r="B92" s="10">
        <v>46113</v>
      </c>
      <c r="C92" s="1" t="s">
        <v>140</v>
      </c>
      <c r="D92" s="1" t="s">
        <v>138</v>
      </c>
      <c r="E92" s="1">
        <v>3500</v>
      </c>
      <c r="F92" s="1"/>
      <c r="G92" s="1"/>
      <c r="H92" s="1"/>
      <c r="I92" s="1"/>
      <c r="J92" s="1">
        <f t="shared" si="1"/>
        <v>0</v>
      </c>
      <c r="K92" s="1"/>
    </row>
    <row r="93" spans="1:11" ht="21" customHeight="1" x14ac:dyDescent="0.3">
      <c r="A93" s="1">
        <v>91</v>
      </c>
      <c r="B93" s="10">
        <v>46114</v>
      </c>
      <c r="C93" s="1" t="s">
        <v>140</v>
      </c>
      <c r="D93" s="1" t="s">
        <v>138</v>
      </c>
      <c r="E93" s="1">
        <v>3500</v>
      </c>
      <c r="F93" s="1"/>
      <c r="G93" s="1"/>
      <c r="H93" s="1"/>
      <c r="I93" s="1"/>
      <c r="J93" s="1">
        <f t="shared" si="1"/>
        <v>0</v>
      </c>
      <c r="K93" s="1"/>
    </row>
    <row r="94" spans="1:11" ht="21" customHeight="1" x14ac:dyDescent="0.3">
      <c r="A94" s="1">
        <v>92</v>
      </c>
      <c r="B94" s="10">
        <v>46115</v>
      </c>
      <c r="C94" s="1" t="s">
        <v>140</v>
      </c>
      <c r="D94" s="1" t="s">
        <v>138</v>
      </c>
      <c r="E94" s="1">
        <v>3500</v>
      </c>
      <c r="F94" s="1"/>
      <c r="G94" s="1"/>
      <c r="H94" s="1"/>
      <c r="I94" s="1"/>
      <c r="J94" s="1">
        <f t="shared" si="1"/>
        <v>0</v>
      </c>
      <c r="K94" s="1"/>
    </row>
    <row r="95" spans="1:11" ht="21" customHeight="1" x14ac:dyDescent="0.3">
      <c r="A95" s="1">
        <v>93</v>
      </c>
      <c r="B95" s="10">
        <v>46116</v>
      </c>
      <c r="C95" s="1" t="s">
        <v>140</v>
      </c>
      <c r="D95" s="1" t="s">
        <v>138</v>
      </c>
      <c r="E95" s="1">
        <v>3500</v>
      </c>
      <c r="F95" s="1"/>
      <c r="G95" s="1"/>
      <c r="H95" s="1"/>
      <c r="I95" s="1"/>
      <c r="J95" s="1">
        <f t="shared" si="1"/>
        <v>0</v>
      </c>
      <c r="K95" s="1"/>
    </row>
    <row r="96" spans="1:11" ht="21" customHeight="1" x14ac:dyDescent="0.3">
      <c r="A96" s="1">
        <v>94</v>
      </c>
      <c r="B96" s="10">
        <v>46117</v>
      </c>
      <c r="C96" s="1" t="s">
        <v>140</v>
      </c>
      <c r="D96" s="1" t="s">
        <v>138</v>
      </c>
      <c r="E96" s="1">
        <v>3500</v>
      </c>
      <c r="F96" s="1"/>
      <c r="G96" s="1"/>
      <c r="H96" s="1"/>
      <c r="I96" s="1"/>
      <c r="J96" s="1">
        <f t="shared" si="1"/>
        <v>0</v>
      </c>
      <c r="K96" s="1"/>
    </row>
    <row r="97" spans="1:11" ht="21" customHeight="1" x14ac:dyDescent="0.3">
      <c r="A97" s="1">
        <v>95</v>
      </c>
      <c r="B97" s="10">
        <v>46118</v>
      </c>
      <c r="C97" s="1" t="s">
        <v>140</v>
      </c>
      <c r="D97" s="1" t="s">
        <v>138</v>
      </c>
      <c r="E97" s="1">
        <v>3500</v>
      </c>
      <c r="F97" s="1"/>
      <c r="G97" s="1"/>
      <c r="H97" s="1"/>
      <c r="I97" s="1"/>
      <c r="J97" s="1">
        <f t="shared" si="1"/>
        <v>0</v>
      </c>
      <c r="K97" s="1"/>
    </row>
    <row r="98" spans="1:11" ht="21" customHeight="1" x14ac:dyDescent="0.3">
      <c r="A98" s="1">
        <v>96</v>
      </c>
      <c r="B98" s="10">
        <v>46119</v>
      </c>
      <c r="C98" s="1" t="s">
        <v>140</v>
      </c>
      <c r="D98" s="1" t="s">
        <v>138</v>
      </c>
      <c r="E98" s="1">
        <v>3500</v>
      </c>
      <c r="F98" s="1"/>
      <c r="G98" s="1"/>
      <c r="H98" s="1"/>
      <c r="I98" s="1"/>
      <c r="J98" s="1">
        <f t="shared" si="1"/>
        <v>0</v>
      </c>
      <c r="K98" s="1"/>
    </row>
    <row r="99" spans="1:11" ht="21" customHeight="1" x14ac:dyDescent="0.3">
      <c r="A99" s="1">
        <v>97</v>
      </c>
      <c r="B99" s="10">
        <v>46120</v>
      </c>
      <c r="C99" s="1" t="s">
        <v>140</v>
      </c>
      <c r="D99" s="1" t="s">
        <v>138</v>
      </c>
      <c r="E99" s="1">
        <v>3500</v>
      </c>
      <c r="F99" s="1"/>
      <c r="G99" s="1"/>
      <c r="H99" s="1"/>
      <c r="I99" s="1"/>
      <c r="J99" s="1">
        <f t="shared" si="1"/>
        <v>0</v>
      </c>
      <c r="K99" s="1"/>
    </row>
    <row r="100" spans="1:11" ht="21" customHeight="1" x14ac:dyDescent="0.3">
      <c r="A100" s="1">
        <v>98</v>
      </c>
      <c r="B100" s="10">
        <v>46121</v>
      </c>
      <c r="C100" s="1" t="s">
        <v>140</v>
      </c>
      <c r="D100" s="1" t="s">
        <v>138</v>
      </c>
      <c r="E100" s="1">
        <v>3500</v>
      </c>
      <c r="F100" s="1"/>
      <c r="G100" s="1"/>
      <c r="H100" s="1"/>
      <c r="I100" s="1"/>
      <c r="J100" s="1">
        <f t="shared" si="1"/>
        <v>0</v>
      </c>
      <c r="K100" s="1"/>
    </row>
    <row r="101" spans="1:11" ht="21" customHeight="1" x14ac:dyDescent="0.3">
      <c r="A101" s="1">
        <v>99</v>
      </c>
      <c r="B101" s="10">
        <v>46122</v>
      </c>
      <c r="C101" s="1" t="s">
        <v>140</v>
      </c>
      <c r="D101" s="1" t="s">
        <v>138</v>
      </c>
      <c r="E101" s="1">
        <v>3500</v>
      </c>
      <c r="F101" s="1"/>
      <c r="G101" s="1"/>
      <c r="H101" s="1"/>
      <c r="I101" s="1"/>
      <c r="J101" s="1">
        <f t="shared" si="1"/>
        <v>0</v>
      </c>
      <c r="K101" s="1"/>
    </row>
    <row r="102" spans="1:11" ht="21" customHeight="1" x14ac:dyDescent="0.3">
      <c r="A102" s="1">
        <v>100</v>
      </c>
      <c r="B102" s="10">
        <v>46123</v>
      </c>
      <c r="C102" s="1" t="s">
        <v>140</v>
      </c>
      <c r="D102" s="1" t="s">
        <v>138</v>
      </c>
      <c r="E102" s="1">
        <v>3500</v>
      </c>
      <c r="F102" s="1"/>
      <c r="G102" s="1"/>
      <c r="H102" s="1"/>
      <c r="I102" s="1"/>
      <c r="J102" s="1">
        <f t="shared" si="1"/>
        <v>0</v>
      </c>
      <c r="K102" s="1"/>
    </row>
    <row r="103" spans="1:11" ht="21" customHeight="1" x14ac:dyDescent="0.3">
      <c r="A103" s="1">
        <v>101</v>
      </c>
      <c r="B103" s="10">
        <v>46124</v>
      </c>
      <c r="C103" s="1" t="s">
        <v>140</v>
      </c>
      <c r="D103" s="1" t="s">
        <v>138</v>
      </c>
      <c r="E103" s="1">
        <v>3500</v>
      </c>
      <c r="F103" s="1"/>
      <c r="G103" s="1"/>
      <c r="H103" s="1"/>
      <c r="I103" s="1"/>
      <c r="J103" s="1">
        <f t="shared" si="1"/>
        <v>0</v>
      </c>
      <c r="K103" s="1"/>
    </row>
    <row r="104" spans="1:11" ht="21" customHeight="1" x14ac:dyDescent="0.3">
      <c r="A104" s="1">
        <v>102</v>
      </c>
      <c r="B104" s="10">
        <v>46125</v>
      </c>
      <c r="C104" s="1" t="s">
        <v>140</v>
      </c>
      <c r="D104" s="1" t="s">
        <v>138</v>
      </c>
      <c r="E104" s="1">
        <v>3500</v>
      </c>
      <c r="F104" s="1"/>
      <c r="G104" s="1"/>
      <c r="H104" s="1"/>
      <c r="I104" s="1"/>
      <c r="J104" s="1">
        <f t="shared" si="1"/>
        <v>0</v>
      </c>
      <c r="K104" s="1"/>
    </row>
    <row r="105" spans="1:11" ht="21" customHeight="1" x14ac:dyDescent="0.3">
      <c r="A105" s="1">
        <v>103</v>
      </c>
      <c r="B105" s="10">
        <v>46126</v>
      </c>
      <c r="C105" s="1" t="s">
        <v>140</v>
      </c>
      <c r="D105" s="1" t="s">
        <v>138</v>
      </c>
      <c r="E105" s="1">
        <v>3500</v>
      </c>
      <c r="F105" s="1"/>
      <c r="G105" s="1"/>
      <c r="H105" s="1"/>
      <c r="I105" s="1"/>
      <c r="J105" s="1">
        <f t="shared" si="1"/>
        <v>0</v>
      </c>
      <c r="K105" s="1"/>
    </row>
    <row r="106" spans="1:11" ht="21" customHeight="1" x14ac:dyDescent="0.3">
      <c r="A106" s="1">
        <v>104</v>
      </c>
      <c r="B106" s="10">
        <v>46127</v>
      </c>
      <c r="C106" s="1" t="s">
        <v>140</v>
      </c>
      <c r="D106" s="1" t="s">
        <v>138</v>
      </c>
      <c r="E106" s="1">
        <v>3500</v>
      </c>
      <c r="F106" s="1"/>
      <c r="G106" s="1"/>
      <c r="H106" s="1"/>
      <c r="I106" s="1"/>
      <c r="J106" s="1">
        <f t="shared" si="1"/>
        <v>0</v>
      </c>
      <c r="K106" s="1"/>
    </row>
    <row r="107" spans="1:11" ht="21" customHeight="1" x14ac:dyDescent="0.3">
      <c r="A107" s="1">
        <v>105</v>
      </c>
      <c r="B107" s="10">
        <v>46128</v>
      </c>
      <c r="C107" s="1" t="s">
        <v>140</v>
      </c>
      <c r="D107" s="1" t="s">
        <v>138</v>
      </c>
      <c r="E107" s="1">
        <v>3500</v>
      </c>
      <c r="F107" s="1"/>
      <c r="G107" s="1"/>
      <c r="H107" s="1"/>
      <c r="I107" s="1"/>
      <c r="J107" s="1">
        <f t="shared" si="1"/>
        <v>0</v>
      </c>
      <c r="K107" s="1"/>
    </row>
    <row r="108" spans="1:11" ht="21" customHeight="1" x14ac:dyDescent="0.3">
      <c r="A108" s="1">
        <v>106</v>
      </c>
      <c r="B108" s="10">
        <v>46129</v>
      </c>
      <c r="C108" s="1" t="s">
        <v>140</v>
      </c>
      <c r="D108" s="1" t="s">
        <v>138</v>
      </c>
      <c r="E108" s="1">
        <v>3500</v>
      </c>
      <c r="F108" s="1"/>
      <c r="G108" s="1"/>
      <c r="H108" s="1"/>
      <c r="I108" s="1"/>
      <c r="J108" s="1">
        <f t="shared" si="1"/>
        <v>0</v>
      </c>
      <c r="K108" s="1"/>
    </row>
    <row r="109" spans="1:11" ht="21" customHeight="1" x14ac:dyDescent="0.3">
      <c r="A109" s="1">
        <v>107</v>
      </c>
      <c r="B109" s="10">
        <v>46130</v>
      </c>
      <c r="C109" s="1" t="s">
        <v>140</v>
      </c>
      <c r="D109" s="1" t="s">
        <v>138</v>
      </c>
      <c r="E109" s="1">
        <v>3500</v>
      </c>
      <c r="F109" s="1"/>
      <c r="G109" s="1"/>
      <c r="H109" s="1"/>
      <c r="I109" s="1"/>
      <c r="J109" s="1">
        <f t="shared" si="1"/>
        <v>0</v>
      </c>
      <c r="K109" s="1"/>
    </row>
    <row r="110" spans="1:11" ht="21" customHeight="1" x14ac:dyDescent="0.3">
      <c r="A110" s="1">
        <v>108</v>
      </c>
      <c r="B110" s="10">
        <v>46131</v>
      </c>
      <c r="C110" s="1" t="s">
        <v>140</v>
      </c>
      <c r="D110" s="1" t="s">
        <v>138</v>
      </c>
      <c r="E110" s="1">
        <v>3500</v>
      </c>
      <c r="F110" s="1"/>
      <c r="G110" s="1"/>
      <c r="H110" s="1"/>
      <c r="I110" s="1"/>
      <c r="J110" s="1">
        <f t="shared" si="1"/>
        <v>0</v>
      </c>
      <c r="K110" s="1"/>
    </row>
    <row r="111" spans="1:11" ht="21" customHeight="1" x14ac:dyDescent="0.3">
      <c r="A111" s="1">
        <v>109</v>
      </c>
      <c r="B111" s="10">
        <v>46132</v>
      </c>
      <c r="C111" s="1" t="s">
        <v>140</v>
      </c>
      <c r="D111" s="1" t="s">
        <v>138</v>
      </c>
      <c r="E111" s="1">
        <v>3500</v>
      </c>
      <c r="F111" s="1"/>
      <c r="G111" s="1"/>
      <c r="H111" s="1"/>
      <c r="I111" s="1"/>
      <c r="J111" s="1">
        <f t="shared" si="1"/>
        <v>0</v>
      </c>
      <c r="K111" s="1"/>
    </row>
    <row r="112" spans="1:11" ht="21" customHeight="1" x14ac:dyDescent="0.3">
      <c r="A112" s="1">
        <v>110</v>
      </c>
      <c r="B112" s="10">
        <v>46133</v>
      </c>
      <c r="C112" s="1" t="s">
        <v>140</v>
      </c>
      <c r="D112" s="1" t="s">
        <v>138</v>
      </c>
      <c r="E112" s="1">
        <v>3500</v>
      </c>
      <c r="F112" s="1"/>
      <c r="G112" s="1"/>
      <c r="H112" s="1"/>
      <c r="I112" s="1"/>
      <c r="J112" s="1">
        <f t="shared" si="1"/>
        <v>0</v>
      </c>
      <c r="K112" s="1"/>
    </row>
    <row r="113" spans="1:11" ht="21" customHeight="1" x14ac:dyDescent="0.3">
      <c r="A113" s="1">
        <v>111</v>
      </c>
      <c r="B113" s="10">
        <v>46134</v>
      </c>
      <c r="C113" s="1" t="s">
        <v>140</v>
      </c>
      <c r="D113" s="1" t="s">
        <v>138</v>
      </c>
      <c r="E113" s="1">
        <v>3500</v>
      </c>
      <c r="F113" s="1"/>
      <c r="G113" s="1"/>
      <c r="H113" s="1"/>
      <c r="I113" s="1"/>
      <c r="J113" s="1">
        <f t="shared" si="1"/>
        <v>0</v>
      </c>
      <c r="K113" s="1"/>
    </row>
    <row r="114" spans="1:11" ht="21" customHeight="1" x14ac:dyDescent="0.3">
      <c r="A114" s="1">
        <v>112</v>
      </c>
      <c r="B114" s="10">
        <v>46135</v>
      </c>
      <c r="C114" s="1" t="s">
        <v>140</v>
      </c>
      <c r="D114" s="1" t="s">
        <v>138</v>
      </c>
      <c r="E114" s="1">
        <v>3500</v>
      </c>
      <c r="F114" s="1"/>
      <c r="G114" s="1"/>
      <c r="H114" s="1"/>
      <c r="I114" s="1"/>
      <c r="J114" s="1">
        <f t="shared" si="1"/>
        <v>0</v>
      </c>
      <c r="K114" s="1"/>
    </row>
    <row r="115" spans="1:11" ht="21" customHeight="1" x14ac:dyDescent="0.3">
      <c r="A115" s="1">
        <v>113</v>
      </c>
      <c r="B115" s="10">
        <v>46136</v>
      </c>
      <c r="C115" s="1" t="s">
        <v>140</v>
      </c>
      <c r="D115" s="1" t="s">
        <v>138</v>
      </c>
      <c r="E115" s="1">
        <v>3500</v>
      </c>
      <c r="F115" s="1"/>
      <c r="G115" s="1"/>
      <c r="H115" s="1"/>
      <c r="I115" s="1"/>
      <c r="J115" s="1">
        <f t="shared" si="1"/>
        <v>0</v>
      </c>
      <c r="K115" s="1"/>
    </row>
    <row r="116" spans="1:11" ht="21" customHeight="1" x14ac:dyDescent="0.3">
      <c r="A116" s="1">
        <v>114</v>
      </c>
      <c r="B116" s="10">
        <v>46137</v>
      </c>
      <c r="C116" s="1" t="s">
        <v>140</v>
      </c>
      <c r="D116" s="1" t="s">
        <v>138</v>
      </c>
      <c r="E116" s="1">
        <v>3500</v>
      </c>
      <c r="F116" s="1"/>
      <c r="G116" s="1"/>
      <c r="H116" s="1"/>
      <c r="I116" s="1"/>
      <c r="J116" s="1">
        <f t="shared" si="1"/>
        <v>0</v>
      </c>
      <c r="K116" s="1"/>
    </row>
    <row r="117" spans="1:11" ht="21" customHeight="1" x14ac:dyDescent="0.3">
      <c r="A117" s="1">
        <v>115</v>
      </c>
      <c r="B117" s="10">
        <v>46138</v>
      </c>
      <c r="C117" s="1" t="s">
        <v>140</v>
      </c>
      <c r="D117" s="1" t="s">
        <v>138</v>
      </c>
      <c r="E117" s="1">
        <v>3500</v>
      </c>
      <c r="F117" s="1"/>
      <c r="G117" s="1"/>
      <c r="H117" s="1"/>
      <c r="I117" s="1"/>
      <c r="J117" s="1">
        <f t="shared" si="1"/>
        <v>0</v>
      </c>
      <c r="K117" s="1"/>
    </row>
    <row r="118" spans="1:11" ht="21" customHeight="1" x14ac:dyDescent="0.3">
      <c r="A118" s="1">
        <v>116</v>
      </c>
      <c r="B118" s="10">
        <v>46139</v>
      </c>
      <c r="C118" s="1" t="s">
        <v>140</v>
      </c>
      <c r="D118" s="1" t="s">
        <v>138</v>
      </c>
      <c r="E118" s="1">
        <v>3500</v>
      </c>
      <c r="F118" s="1"/>
      <c r="G118" s="1"/>
      <c r="H118" s="1"/>
      <c r="I118" s="1"/>
      <c r="J118" s="1">
        <f t="shared" si="1"/>
        <v>0</v>
      </c>
      <c r="K118" s="1"/>
    </row>
    <row r="119" spans="1:11" ht="21" customHeight="1" x14ac:dyDescent="0.3">
      <c r="A119" s="1">
        <v>117</v>
      </c>
      <c r="B119" s="10">
        <v>46140</v>
      </c>
      <c r="C119" s="1" t="s">
        <v>140</v>
      </c>
      <c r="D119" s="1" t="s">
        <v>138</v>
      </c>
      <c r="E119" s="1">
        <v>3500</v>
      </c>
      <c r="F119" s="1"/>
      <c r="G119" s="1"/>
      <c r="H119" s="1"/>
      <c r="I119" s="1"/>
      <c r="J119" s="1">
        <f t="shared" si="1"/>
        <v>0</v>
      </c>
      <c r="K119" s="1"/>
    </row>
    <row r="120" spans="1:11" ht="21" customHeight="1" x14ac:dyDescent="0.3">
      <c r="A120" s="1">
        <v>118</v>
      </c>
      <c r="B120" s="10">
        <v>46141</v>
      </c>
      <c r="C120" s="1" t="s">
        <v>140</v>
      </c>
      <c r="D120" s="1" t="s">
        <v>138</v>
      </c>
      <c r="E120" s="1">
        <v>3500</v>
      </c>
      <c r="F120" s="1"/>
      <c r="G120" s="1"/>
      <c r="H120" s="1"/>
      <c r="I120" s="1"/>
      <c r="J120" s="1">
        <f t="shared" si="1"/>
        <v>0</v>
      </c>
      <c r="K120" s="1"/>
    </row>
    <row r="121" spans="1:11" ht="21" customHeight="1" x14ac:dyDescent="0.3">
      <c r="A121" s="1">
        <v>119</v>
      </c>
      <c r="B121" s="10">
        <v>46142</v>
      </c>
      <c r="C121" s="1" t="s">
        <v>140</v>
      </c>
      <c r="D121" s="1" t="s">
        <v>138</v>
      </c>
      <c r="E121" s="1">
        <v>3500</v>
      </c>
      <c r="F121" s="1"/>
      <c r="G121" s="1"/>
      <c r="H121" s="1"/>
      <c r="I121" s="1"/>
      <c r="J121" s="1">
        <f t="shared" si="1"/>
        <v>0</v>
      </c>
      <c r="K121" s="1"/>
    </row>
    <row r="122" spans="1:11" ht="21" customHeight="1" x14ac:dyDescent="0.3">
      <c r="A122" s="1">
        <v>120</v>
      </c>
      <c r="B122" s="10">
        <v>46143</v>
      </c>
      <c r="C122" s="1" t="s">
        <v>140</v>
      </c>
      <c r="D122" s="1" t="s">
        <v>138</v>
      </c>
      <c r="E122" s="1">
        <v>3500</v>
      </c>
      <c r="F122" s="1"/>
      <c r="G122" s="1"/>
      <c r="H122" s="1"/>
      <c r="I122" s="1"/>
      <c r="J122" s="1">
        <f t="shared" si="1"/>
        <v>0</v>
      </c>
      <c r="K122" s="1"/>
    </row>
    <row r="123" spans="1:11" ht="21" customHeight="1" x14ac:dyDescent="0.3">
      <c r="A123" s="1">
        <v>121</v>
      </c>
      <c r="B123" s="10">
        <v>46144</v>
      </c>
      <c r="C123" s="1" t="s">
        <v>140</v>
      </c>
      <c r="D123" s="1" t="s">
        <v>138</v>
      </c>
      <c r="E123" s="1">
        <v>3500</v>
      </c>
      <c r="F123" s="1"/>
      <c r="G123" s="1"/>
      <c r="H123" s="1"/>
      <c r="I123" s="1"/>
      <c r="J123" s="1">
        <f t="shared" si="1"/>
        <v>0</v>
      </c>
      <c r="K123" s="1"/>
    </row>
    <row r="124" spans="1:11" ht="21" customHeight="1" x14ac:dyDescent="0.3">
      <c r="A124" s="1">
        <v>122</v>
      </c>
      <c r="B124" s="10">
        <v>46145</v>
      </c>
      <c r="C124" s="1" t="s">
        <v>140</v>
      </c>
      <c r="D124" s="1" t="s">
        <v>138</v>
      </c>
      <c r="E124" s="1">
        <v>3500</v>
      </c>
      <c r="F124" s="1"/>
      <c r="G124" s="1"/>
      <c r="H124" s="1"/>
      <c r="I124" s="1"/>
      <c r="J124" s="1">
        <f t="shared" si="1"/>
        <v>0</v>
      </c>
      <c r="K124" s="1"/>
    </row>
    <row r="125" spans="1:11" ht="21" customHeight="1" x14ac:dyDescent="0.3">
      <c r="A125" s="1">
        <v>123</v>
      </c>
      <c r="B125" s="10">
        <v>46146</v>
      </c>
      <c r="C125" s="1" t="s">
        <v>140</v>
      </c>
      <c r="D125" s="1" t="s">
        <v>138</v>
      </c>
      <c r="E125" s="1">
        <v>3500</v>
      </c>
      <c r="F125" s="1"/>
      <c r="G125" s="1"/>
      <c r="H125" s="1"/>
      <c r="I125" s="1"/>
      <c r="J125" s="1">
        <f t="shared" si="1"/>
        <v>0</v>
      </c>
      <c r="K125" s="1"/>
    </row>
    <row r="126" spans="1:11" ht="21" customHeight="1" x14ac:dyDescent="0.3">
      <c r="A126" s="1">
        <v>124</v>
      </c>
      <c r="B126" s="10">
        <v>46147</v>
      </c>
      <c r="C126" s="1" t="s">
        <v>140</v>
      </c>
      <c r="D126" s="1" t="s">
        <v>138</v>
      </c>
      <c r="E126" s="1">
        <v>3500</v>
      </c>
      <c r="F126" s="1"/>
      <c r="G126" s="1"/>
      <c r="H126" s="1"/>
      <c r="I126" s="1"/>
      <c r="J126" s="1">
        <f t="shared" si="1"/>
        <v>0</v>
      </c>
      <c r="K126" s="1"/>
    </row>
    <row r="127" spans="1:11" ht="21" customHeight="1" x14ac:dyDescent="0.3">
      <c r="A127" s="1">
        <v>125</v>
      </c>
      <c r="B127" s="10">
        <v>46148</v>
      </c>
      <c r="C127" s="1" t="s">
        <v>140</v>
      </c>
      <c r="D127" s="1" t="s">
        <v>138</v>
      </c>
      <c r="E127" s="1">
        <v>3500</v>
      </c>
      <c r="F127" s="1"/>
      <c r="G127" s="1"/>
      <c r="H127" s="1"/>
      <c r="I127" s="1"/>
      <c r="J127" s="1">
        <f t="shared" si="1"/>
        <v>0</v>
      </c>
      <c r="K127" s="1"/>
    </row>
    <row r="128" spans="1:11" ht="21" customHeight="1" x14ac:dyDescent="0.3">
      <c r="A128" s="1">
        <v>126</v>
      </c>
      <c r="B128" s="10">
        <v>46149</v>
      </c>
      <c r="C128" s="1" t="s">
        <v>140</v>
      </c>
      <c r="D128" s="1" t="s">
        <v>138</v>
      </c>
      <c r="E128" s="1">
        <v>3500</v>
      </c>
      <c r="F128" s="1"/>
      <c r="G128" s="1"/>
      <c r="H128" s="1"/>
      <c r="I128" s="1"/>
      <c r="J128" s="1">
        <f t="shared" si="1"/>
        <v>0</v>
      </c>
      <c r="K128" s="1"/>
    </row>
    <row r="129" spans="1:11" ht="21" customHeight="1" x14ac:dyDescent="0.3">
      <c r="A129" s="1">
        <v>127</v>
      </c>
      <c r="B129" s="10">
        <v>46150</v>
      </c>
      <c r="C129" s="1" t="s">
        <v>140</v>
      </c>
      <c r="D129" s="1" t="s">
        <v>138</v>
      </c>
      <c r="E129" s="1">
        <v>3500</v>
      </c>
      <c r="F129" s="1"/>
      <c r="G129" s="1"/>
      <c r="H129" s="1"/>
      <c r="I129" s="1"/>
      <c r="J129" s="1">
        <f t="shared" si="1"/>
        <v>0</v>
      </c>
      <c r="K129" s="1"/>
    </row>
    <row r="130" spans="1:11" ht="21" customHeight="1" x14ac:dyDescent="0.3">
      <c r="A130" s="1">
        <v>128</v>
      </c>
      <c r="B130" s="10">
        <v>46151</v>
      </c>
      <c r="C130" s="1" t="s">
        <v>140</v>
      </c>
      <c r="D130" s="1" t="s">
        <v>138</v>
      </c>
      <c r="E130" s="1">
        <v>3500</v>
      </c>
      <c r="F130" s="1"/>
      <c r="G130" s="1"/>
      <c r="H130" s="1"/>
      <c r="I130" s="1"/>
      <c r="J130" s="1">
        <f t="shared" si="1"/>
        <v>0</v>
      </c>
      <c r="K130" s="1"/>
    </row>
    <row r="131" spans="1:11" ht="21" customHeight="1" x14ac:dyDescent="0.3">
      <c r="A131" s="1">
        <v>129</v>
      </c>
      <c r="B131" s="10">
        <v>46152</v>
      </c>
      <c r="C131" s="1" t="s">
        <v>140</v>
      </c>
      <c r="D131" s="1" t="s">
        <v>138</v>
      </c>
      <c r="E131" s="1">
        <v>3500</v>
      </c>
      <c r="F131" s="1"/>
      <c r="G131" s="1"/>
      <c r="H131" s="1"/>
      <c r="I131" s="1"/>
      <c r="J131" s="1">
        <f t="shared" si="1"/>
        <v>0</v>
      </c>
      <c r="K131" s="1"/>
    </row>
    <row r="132" spans="1:11" ht="21" customHeight="1" x14ac:dyDescent="0.3">
      <c r="A132" s="1">
        <v>130</v>
      </c>
      <c r="B132" s="10">
        <v>46153</v>
      </c>
      <c r="C132" s="1" t="s">
        <v>140</v>
      </c>
      <c r="D132" s="1" t="s">
        <v>138</v>
      </c>
      <c r="E132" s="1">
        <v>3500</v>
      </c>
      <c r="F132" s="1"/>
      <c r="G132" s="1"/>
      <c r="H132" s="1"/>
      <c r="I132" s="1"/>
      <c r="J132" s="1">
        <f t="shared" ref="J132:J195" si="2">E132*F132-G132-H132+I132</f>
        <v>0</v>
      </c>
      <c r="K132" s="1"/>
    </row>
    <row r="133" spans="1:11" ht="21" customHeight="1" x14ac:dyDescent="0.3">
      <c r="A133" s="1">
        <v>131</v>
      </c>
      <c r="B133" s="10">
        <v>46154</v>
      </c>
      <c r="C133" s="1" t="s">
        <v>140</v>
      </c>
      <c r="D133" s="1" t="s">
        <v>138</v>
      </c>
      <c r="E133" s="1">
        <v>3500</v>
      </c>
      <c r="F133" s="1"/>
      <c r="G133" s="1"/>
      <c r="H133" s="1"/>
      <c r="I133" s="1"/>
      <c r="J133" s="1">
        <f t="shared" si="2"/>
        <v>0</v>
      </c>
      <c r="K133" s="1"/>
    </row>
    <row r="134" spans="1:11" ht="21" customHeight="1" x14ac:dyDescent="0.3">
      <c r="A134" s="1">
        <v>132</v>
      </c>
      <c r="B134" s="10">
        <v>46155</v>
      </c>
      <c r="C134" s="1" t="s">
        <v>140</v>
      </c>
      <c r="D134" s="1" t="s">
        <v>138</v>
      </c>
      <c r="E134" s="1">
        <v>3500</v>
      </c>
      <c r="F134" s="1"/>
      <c r="G134" s="1"/>
      <c r="H134" s="1"/>
      <c r="I134" s="1"/>
      <c r="J134" s="1">
        <f t="shared" si="2"/>
        <v>0</v>
      </c>
      <c r="K134" s="1"/>
    </row>
    <row r="135" spans="1:11" ht="21" customHeight="1" x14ac:dyDescent="0.3">
      <c r="A135" s="1">
        <v>133</v>
      </c>
      <c r="B135" s="10">
        <v>46156</v>
      </c>
      <c r="C135" s="1" t="s">
        <v>140</v>
      </c>
      <c r="D135" s="1" t="s">
        <v>138</v>
      </c>
      <c r="E135" s="1">
        <v>3500</v>
      </c>
      <c r="F135" s="1"/>
      <c r="G135" s="1"/>
      <c r="H135" s="1"/>
      <c r="I135" s="1"/>
      <c r="J135" s="1">
        <f t="shared" si="2"/>
        <v>0</v>
      </c>
      <c r="K135" s="1"/>
    </row>
    <row r="136" spans="1:11" ht="21" customHeight="1" x14ac:dyDescent="0.3">
      <c r="A136" s="1">
        <v>134</v>
      </c>
      <c r="B136" s="10">
        <v>46157</v>
      </c>
      <c r="C136" s="1" t="s">
        <v>140</v>
      </c>
      <c r="D136" s="1" t="s">
        <v>138</v>
      </c>
      <c r="E136" s="1">
        <v>3500</v>
      </c>
      <c r="F136" s="1"/>
      <c r="G136" s="1"/>
      <c r="H136" s="1"/>
      <c r="I136" s="1"/>
      <c r="J136" s="1">
        <f t="shared" si="2"/>
        <v>0</v>
      </c>
      <c r="K136" s="1"/>
    </row>
    <row r="137" spans="1:11" ht="21" customHeight="1" x14ac:dyDescent="0.3">
      <c r="A137" s="1">
        <v>135</v>
      </c>
      <c r="B137" s="10">
        <v>46158</v>
      </c>
      <c r="C137" s="1" t="s">
        <v>140</v>
      </c>
      <c r="D137" s="1" t="s">
        <v>138</v>
      </c>
      <c r="E137" s="1">
        <v>3500</v>
      </c>
      <c r="F137" s="1"/>
      <c r="G137" s="1"/>
      <c r="H137" s="1"/>
      <c r="I137" s="1"/>
      <c r="J137" s="1">
        <f t="shared" si="2"/>
        <v>0</v>
      </c>
      <c r="K137" s="1"/>
    </row>
    <row r="138" spans="1:11" ht="21" customHeight="1" x14ac:dyDescent="0.3">
      <c r="A138" s="1">
        <v>136</v>
      </c>
      <c r="B138" s="10">
        <v>46159</v>
      </c>
      <c r="C138" s="1" t="s">
        <v>140</v>
      </c>
      <c r="D138" s="1" t="s">
        <v>138</v>
      </c>
      <c r="E138" s="1">
        <v>3500</v>
      </c>
      <c r="F138" s="1"/>
      <c r="G138" s="1"/>
      <c r="H138" s="1"/>
      <c r="I138" s="1"/>
      <c r="J138" s="1">
        <f t="shared" si="2"/>
        <v>0</v>
      </c>
      <c r="K138" s="1"/>
    </row>
    <row r="139" spans="1:11" ht="21" customHeight="1" x14ac:dyDescent="0.3">
      <c r="A139" s="1">
        <v>137</v>
      </c>
      <c r="B139" s="10">
        <v>46160</v>
      </c>
      <c r="C139" s="1" t="s">
        <v>140</v>
      </c>
      <c r="D139" s="1" t="s">
        <v>138</v>
      </c>
      <c r="E139" s="1">
        <v>3500</v>
      </c>
      <c r="F139" s="1"/>
      <c r="G139" s="1"/>
      <c r="H139" s="1"/>
      <c r="I139" s="1"/>
      <c r="J139" s="1">
        <f t="shared" si="2"/>
        <v>0</v>
      </c>
      <c r="K139" s="1"/>
    </row>
    <row r="140" spans="1:11" ht="21" customHeight="1" x14ac:dyDescent="0.3">
      <c r="A140" s="1">
        <v>138</v>
      </c>
      <c r="B140" s="10">
        <v>46161</v>
      </c>
      <c r="C140" s="1" t="s">
        <v>140</v>
      </c>
      <c r="D140" s="1" t="s">
        <v>138</v>
      </c>
      <c r="E140" s="1">
        <v>3500</v>
      </c>
      <c r="F140" s="1"/>
      <c r="G140" s="1"/>
      <c r="H140" s="1"/>
      <c r="I140" s="1"/>
      <c r="J140" s="1">
        <f t="shared" si="2"/>
        <v>0</v>
      </c>
      <c r="K140" s="1"/>
    </row>
    <row r="141" spans="1:11" ht="21" customHeight="1" x14ac:dyDescent="0.3">
      <c r="A141" s="1">
        <v>139</v>
      </c>
      <c r="B141" s="10">
        <v>46162</v>
      </c>
      <c r="C141" s="1" t="s">
        <v>140</v>
      </c>
      <c r="D141" s="1" t="s">
        <v>138</v>
      </c>
      <c r="E141" s="1">
        <v>3500</v>
      </c>
      <c r="F141" s="1"/>
      <c r="G141" s="1"/>
      <c r="H141" s="1"/>
      <c r="I141" s="1"/>
      <c r="J141" s="1">
        <f t="shared" si="2"/>
        <v>0</v>
      </c>
      <c r="K141" s="1"/>
    </row>
    <row r="142" spans="1:11" ht="21" customHeight="1" x14ac:dyDescent="0.3">
      <c r="A142" s="1">
        <v>140</v>
      </c>
      <c r="B142" s="10">
        <v>46163</v>
      </c>
      <c r="C142" s="1" t="s">
        <v>140</v>
      </c>
      <c r="D142" s="1" t="s">
        <v>138</v>
      </c>
      <c r="E142" s="1">
        <v>3500</v>
      </c>
      <c r="F142" s="1"/>
      <c r="G142" s="1"/>
      <c r="H142" s="1"/>
      <c r="I142" s="1"/>
      <c r="J142" s="1">
        <f t="shared" si="2"/>
        <v>0</v>
      </c>
      <c r="K142" s="1"/>
    </row>
    <row r="143" spans="1:11" ht="21" customHeight="1" x14ac:dyDescent="0.3">
      <c r="A143" s="1">
        <v>141</v>
      </c>
      <c r="B143" s="10">
        <v>46164</v>
      </c>
      <c r="C143" s="1" t="s">
        <v>140</v>
      </c>
      <c r="D143" s="1" t="s">
        <v>138</v>
      </c>
      <c r="E143" s="1">
        <v>3500</v>
      </c>
      <c r="F143" s="1"/>
      <c r="G143" s="1"/>
      <c r="H143" s="1"/>
      <c r="I143" s="1"/>
      <c r="J143" s="1">
        <f t="shared" si="2"/>
        <v>0</v>
      </c>
      <c r="K143" s="1"/>
    </row>
    <row r="144" spans="1:11" ht="21" customHeight="1" x14ac:dyDescent="0.3">
      <c r="A144" s="1">
        <v>142</v>
      </c>
      <c r="B144" s="10">
        <v>46165</v>
      </c>
      <c r="C144" s="1" t="s">
        <v>140</v>
      </c>
      <c r="D144" s="1" t="s">
        <v>138</v>
      </c>
      <c r="E144" s="1">
        <v>3500</v>
      </c>
      <c r="F144" s="1"/>
      <c r="G144" s="1"/>
      <c r="H144" s="1"/>
      <c r="I144" s="1"/>
      <c r="J144" s="1">
        <f t="shared" si="2"/>
        <v>0</v>
      </c>
      <c r="K144" s="1"/>
    </row>
    <row r="145" spans="1:11" ht="21" customHeight="1" x14ac:dyDescent="0.3">
      <c r="A145" s="1">
        <v>143</v>
      </c>
      <c r="B145" s="10">
        <v>46166</v>
      </c>
      <c r="C145" s="1" t="s">
        <v>140</v>
      </c>
      <c r="D145" s="1" t="s">
        <v>138</v>
      </c>
      <c r="E145" s="1">
        <v>3500</v>
      </c>
      <c r="F145" s="1"/>
      <c r="G145" s="1"/>
      <c r="H145" s="1"/>
      <c r="I145" s="1"/>
      <c r="J145" s="1">
        <f t="shared" si="2"/>
        <v>0</v>
      </c>
      <c r="K145" s="1"/>
    </row>
    <row r="146" spans="1:11" ht="21" customHeight="1" x14ac:dyDescent="0.3">
      <c r="A146" s="1">
        <v>144</v>
      </c>
      <c r="B146" s="10">
        <v>46167</v>
      </c>
      <c r="C146" s="1" t="s">
        <v>140</v>
      </c>
      <c r="D146" s="1" t="s">
        <v>138</v>
      </c>
      <c r="E146" s="1">
        <v>3500</v>
      </c>
      <c r="F146" s="1"/>
      <c r="G146" s="1"/>
      <c r="H146" s="1"/>
      <c r="I146" s="1"/>
      <c r="J146" s="1">
        <f t="shared" si="2"/>
        <v>0</v>
      </c>
      <c r="K146" s="1"/>
    </row>
    <row r="147" spans="1:11" ht="21" customHeight="1" x14ac:dyDescent="0.3">
      <c r="A147" s="1">
        <v>145</v>
      </c>
      <c r="B147" s="10">
        <v>46168</v>
      </c>
      <c r="C147" s="1" t="s">
        <v>140</v>
      </c>
      <c r="D147" s="1" t="s">
        <v>138</v>
      </c>
      <c r="E147" s="1">
        <v>3500</v>
      </c>
      <c r="F147" s="1"/>
      <c r="G147" s="1"/>
      <c r="H147" s="1"/>
      <c r="I147" s="1"/>
      <c r="J147" s="1">
        <f t="shared" si="2"/>
        <v>0</v>
      </c>
      <c r="K147" s="1"/>
    </row>
    <row r="148" spans="1:11" ht="21" customHeight="1" x14ac:dyDescent="0.3">
      <c r="A148" s="1">
        <v>146</v>
      </c>
      <c r="B148" s="10">
        <v>46169</v>
      </c>
      <c r="C148" s="1" t="s">
        <v>140</v>
      </c>
      <c r="D148" s="1" t="s">
        <v>138</v>
      </c>
      <c r="E148" s="1">
        <v>3500</v>
      </c>
      <c r="F148" s="1"/>
      <c r="G148" s="1"/>
      <c r="H148" s="1"/>
      <c r="I148" s="1"/>
      <c r="J148" s="1">
        <f t="shared" si="2"/>
        <v>0</v>
      </c>
      <c r="K148" s="1"/>
    </row>
    <row r="149" spans="1:11" ht="21" customHeight="1" x14ac:dyDescent="0.3">
      <c r="A149" s="1">
        <v>147</v>
      </c>
      <c r="B149" s="10">
        <v>46170</v>
      </c>
      <c r="C149" s="1" t="s">
        <v>140</v>
      </c>
      <c r="D149" s="1" t="s">
        <v>138</v>
      </c>
      <c r="E149" s="1">
        <v>3500</v>
      </c>
      <c r="F149" s="1"/>
      <c r="G149" s="1"/>
      <c r="H149" s="1"/>
      <c r="I149" s="1"/>
      <c r="J149" s="1">
        <f t="shared" si="2"/>
        <v>0</v>
      </c>
      <c r="K149" s="1"/>
    </row>
    <row r="150" spans="1:11" ht="21" customHeight="1" x14ac:dyDescent="0.3">
      <c r="A150" s="1">
        <v>148</v>
      </c>
      <c r="B150" s="10">
        <v>46171</v>
      </c>
      <c r="C150" s="1" t="s">
        <v>140</v>
      </c>
      <c r="D150" s="1" t="s">
        <v>138</v>
      </c>
      <c r="E150" s="1">
        <v>3500</v>
      </c>
      <c r="F150" s="1"/>
      <c r="G150" s="1"/>
      <c r="H150" s="1"/>
      <c r="I150" s="1"/>
      <c r="J150" s="1">
        <f t="shared" si="2"/>
        <v>0</v>
      </c>
      <c r="K150" s="1"/>
    </row>
    <row r="151" spans="1:11" ht="21" customHeight="1" x14ac:dyDescent="0.3">
      <c r="A151" s="1">
        <v>149</v>
      </c>
      <c r="B151" s="10">
        <v>46172</v>
      </c>
      <c r="C151" s="1" t="s">
        <v>140</v>
      </c>
      <c r="D151" s="1" t="s">
        <v>138</v>
      </c>
      <c r="E151" s="1">
        <v>3500</v>
      </c>
      <c r="F151" s="1"/>
      <c r="G151" s="1"/>
      <c r="H151" s="1"/>
      <c r="I151" s="1"/>
      <c r="J151" s="1">
        <f t="shared" si="2"/>
        <v>0</v>
      </c>
      <c r="K151" s="1"/>
    </row>
    <row r="152" spans="1:11" ht="21" customHeight="1" x14ac:dyDescent="0.3">
      <c r="A152" s="1">
        <v>150</v>
      </c>
      <c r="B152" s="10">
        <v>46173</v>
      </c>
      <c r="C152" s="1" t="s">
        <v>140</v>
      </c>
      <c r="D152" s="1" t="s">
        <v>138</v>
      </c>
      <c r="E152" s="1">
        <v>3500</v>
      </c>
      <c r="F152" s="1"/>
      <c r="G152" s="1"/>
      <c r="H152" s="1"/>
      <c r="I152" s="1"/>
      <c r="J152" s="1">
        <f t="shared" si="2"/>
        <v>0</v>
      </c>
      <c r="K152" s="1"/>
    </row>
    <row r="153" spans="1:11" ht="21" customHeight="1" x14ac:dyDescent="0.3">
      <c r="A153" s="1">
        <v>151</v>
      </c>
      <c r="B153" s="10">
        <v>46174</v>
      </c>
      <c r="C153" s="1" t="s">
        <v>140</v>
      </c>
      <c r="D153" s="1" t="s">
        <v>138</v>
      </c>
      <c r="E153" s="1">
        <v>3500</v>
      </c>
      <c r="F153" s="1"/>
      <c r="G153" s="1"/>
      <c r="H153" s="1"/>
      <c r="I153" s="1"/>
      <c r="J153" s="1">
        <f t="shared" si="2"/>
        <v>0</v>
      </c>
      <c r="K153" s="1"/>
    </row>
    <row r="154" spans="1:11" ht="21" customHeight="1" x14ac:dyDescent="0.3">
      <c r="A154" s="1">
        <v>152</v>
      </c>
      <c r="B154" s="10">
        <v>46175</v>
      </c>
      <c r="C154" s="1" t="s">
        <v>140</v>
      </c>
      <c r="D154" s="1" t="s">
        <v>138</v>
      </c>
      <c r="E154" s="1">
        <v>3500</v>
      </c>
      <c r="F154" s="1"/>
      <c r="G154" s="1"/>
      <c r="H154" s="1"/>
      <c r="I154" s="1"/>
      <c r="J154" s="1">
        <f t="shared" si="2"/>
        <v>0</v>
      </c>
      <c r="K154" s="1"/>
    </row>
    <row r="155" spans="1:11" ht="21" customHeight="1" x14ac:dyDescent="0.3">
      <c r="A155" s="1">
        <v>153</v>
      </c>
      <c r="B155" s="10">
        <v>46176</v>
      </c>
      <c r="C155" s="1" t="s">
        <v>140</v>
      </c>
      <c r="D155" s="1" t="s">
        <v>138</v>
      </c>
      <c r="E155" s="1">
        <v>3500</v>
      </c>
      <c r="F155" s="1"/>
      <c r="G155" s="1"/>
      <c r="H155" s="1"/>
      <c r="I155" s="1"/>
      <c r="J155" s="1">
        <f t="shared" si="2"/>
        <v>0</v>
      </c>
      <c r="K155" s="1"/>
    </row>
    <row r="156" spans="1:11" ht="21" customHeight="1" x14ac:dyDescent="0.3">
      <c r="A156" s="1">
        <v>154</v>
      </c>
      <c r="B156" s="10">
        <v>46177</v>
      </c>
      <c r="C156" s="1" t="s">
        <v>140</v>
      </c>
      <c r="D156" s="1" t="s">
        <v>138</v>
      </c>
      <c r="E156" s="1">
        <v>3500</v>
      </c>
      <c r="F156" s="1"/>
      <c r="G156" s="1"/>
      <c r="H156" s="1"/>
      <c r="I156" s="1"/>
      <c r="J156" s="1">
        <f t="shared" si="2"/>
        <v>0</v>
      </c>
      <c r="K156" s="1"/>
    </row>
    <row r="157" spans="1:11" ht="21" customHeight="1" x14ac:dyDescent="0.3">
      <c r="A157" s="1">
        <v>155</v>
      </c>
      <c r="B157" s="10">
        <v>46178</v>
      </c>
      <c r="C157" s="1" t="s">
        <v>140</v>
      </c>
      <c r="D157" s="1" t="s">
        <v>138</v>
      </c>
      <c r="E157" s="1">
        <v>3500</v>
      </c>
      <c r="F157" s="1"/>
      <c r="G157" s="1"/>
      <c r="H157" s="1"/>
      <c r="I157" s="1"/>
      <c r="J157" s="1">
        <f t="shared" si="2"/>
        <v>0</v>
      </c>
      <c r="K157" s="1"/>
    </row>
    <row r="158" spans="1:11" ht="21" customHeight="1" x14ac:dyDescent="0.3">
      <c r="A158" s="1">
        <v>156</v>
      </c>
      <c r="B158" s="10">
        <v>46179</v>
      </c>
      <c r="C158" s="1" t="s">
        <v>140</v>
      </c>
      <c r="D158" s="1" t="s">
        <v>138</v>
      </c>
      <c r="E158" s="1">
        <v>3500</v>
      </c>
      <c r="F158" s="1"/>
      <c r="G158" s="1"/>
      <c r="H158" s="1"/>
      <c r="I158" s="1"/>
      <c r="J158" s="1">
        <f t="shared" si="2"/>
        <v>0</v>
      </c>
      <c r="K158" s="1"/>
    </row>
    <row r="159" spans="1:11" ht="21" customHeight="1" x14ac:dyDescent="0.3">
      <c r="A159" s="1">
        <v>157</v>
      </c>
      <c r="B159" s="10">
        <v>46180</v>
      </c>
      <c r="C159" s="1" t="s">
        <v>140</v>
      </c>
      <c r="D159" s="1" t="s">
        <v>138</v>
      </c>
      <c r="E159" s="1">
        <v>3500</v>
      </c>
      <c r="F159" s="1"/>
      <c r="G159" s="1"/>
      <c r="H159" s="1"/>
      <c r="I159" s="1"/>
      <c r="J159" s="1">
        <f t="shared" si="2"/>
        <v>0</v>
      </c>
      <c r="K159" s="1"/>
    </row>
    <row r="160" spans="1:11" ht="21" customHeight="1" x14ac:dyDescent="0.3">
      <c r="A160" s="1">
        <v>158</v>
      </c>
      <c r="B160" s="10">
        <v>46181</v>
      </c>
      <c r="C160" s="1" t="s">
        <v>140</v>
      </c>
      <c r="D160" s="1" t="s">
        <v>138</v>
      </c>
      <c r="E160" s="1">
        <v>3500</v>
      </c>
      <c r="F160" s="1"/>
      <c r="G160" s="1"/>
      <c r="H160" s="1"/>
      <c r="I160" s="1"/>
      <c r="J160" s="1">
        <f t="shared" si="2"/>
        <v>0</v>
      </c>
      <c r="K160" s="1"/>
    </row>
    <row r="161" spans="1:11" ht="21" customHeight="1" x14ac:dyDescent="0.3">
      <c r="A161" s="1">
        <v>159</v>
      </c>
      <c r="B161" s="10">
        <v>46182</v>
      </c>
      <c r="C161" s="1" t="s">
        <v>140</v>
      </c>
      <c r="D161" s="1" t="s">
        <v>138</v>
      </c>
      <c r="E161" s="1">
        <v>3500</v>
      </c>
      <c r="F161" s="1"/>
      <c r="G161" s="1"/>
      <c r="H161" s="1"/>
      <c r="I161" s="1"/>
      <c r="J161" s="1">
        <f t="shared" si="2"/>
        <v>0</v>
      </c>
      <c r="K161" s="1"/>
    </row>
    <row r="162" spans="1:11" ht="21" customHeight="1" x14ac:dyDescent="0.3">
      <c r="A162" s="1">
        <v>160</v>
      </c>
      <c r="B162" s="10">
        <v>46183</v>
      </c>
      <c r="C162" s="1" t="s">
        <v>140</v>
      </c>
      <c r="D162" s="1" t="s">
        <v>138</v>
      </c>
      <c r="E162" s="1">
        <v>3500</v>
      </c>
      <c r="F162" s="1"/>
      <c r="G162" s="1"/>
      <c r="H162" s="1"/>
      <c r="I162" s="1"/>
      <c r="J162" s="1">
        <f t="shared" si="2"/>
        <v>0</v>
      </c>
      <c r="K162" s="1"/>
    </row>
    <row r="163" spans="1:11" ht="21" customHeight="1" x14ac:dyDescent="0.3">
      <c r="A163" s="1">
        <v>161</v>
      </c>
      <c r="B163" s="10">
        <v>46184</v>
      </c>
      <c r="C163" s="1" t="s">
        <v>140</v>
      </c>
      <c r="D163" s="1" t="s">
        <v>138</v>
      </c>
      <c r="E163" s="1">
        <v>3500</v>
      </c>
      <c r="F163" s="1"/>
      <c r="G163" s="1"/>
      <c r="H163" s="1"/>
      <c r="I163" s="1"/>
      <c r="J163" s="1">
        <f t="shared" si="2"/>
        <v>0</v>
      </c>
      <c r="K163" s="1"/>
    </row>
    <row r="164" spans="1:11" ht="21" customHeight="1" x14ac:dyDescent="0.3">
      <c r="A164" s="1">
        <v>162</v>
      </c>
      <c r="B164" s="10">
        <v>46185</v>
      </c>
      <c r="C164" s="1" t="s">
        <v>140</v>
      </c>
      <c r="D164" s="1" t="s">
        <v>138</v>
      </c>
      <c r="E164" s="1">
        <v>3500</v>
      </c>
      <c r="F164" s="1"/>
      <c r="G164" s="1"/>
      <c r="H164" s="1"/>
      <c r="I164" s="1"/>
      <c r="J164" s="1">
        <f t="shared" si="2"/>
        <v>0</v>
      </c>
      <c r="K164" s="1"/>
    </row>
    <row r="165" spans="1:11" ht="21" customHeight="1" x14ac:dyDescent="0.3">
      <c r="A165" s="1">
        <v>163</v>
      </c>
      <c r="B165" s="10">
        <v>46186</v>
      </c>
      <c r="C165" s="1" t="s">
        <v>140</v>
      </c>
      <c r="D165" s="1" t="s">
        <v>138</v>
      </c>
      <c r="E165" s="1">
        <v>3500</v>
      </c>
      <c r="F165" s="1"/>
      <c r="G165" s="1"/>
      <c r="H165" s="1"/>
      <c r="I165" s="1"/>
      <c r="J165" s="1">
        <f t="shared" si="2"/>
        <v>0</v>
      </c>
      <c r="K165" s="1"/>
    </row>
    <row r="166" spans="1:11" ht="21" customHeight="1" x14ac:dyDescent="0.3">
      <c r="A166" s="1">
        <v>164</v>
      </c>
      <c r="B166" s="10">
        <v>46187</v>
      </c>
      <c r="C166" s="1" t="s">
        <v>140</v>
      </c>
      <c r="D166" s="1" t="s">
        <v>138</v>
      </c>
      <c r="E166" s="1">
        <v>3500</v>
      </c>
      <c r="F166" s="1"/>
      <c r="G166" s="1"/>
      <c r="H166" s="1"/>
      <c r="I166" s="1"/>
      <c r="J166" s="1">
        <f t="shared" si="2"/>
        <v>0</v>
      </c>
      <c r="K166" s="1"/>
    </row>
    <row r="167" spans="1:11" ht="21" customHeight="1" x14ac:dyDescent="0.3">
      <c r="A167" s="1">
        <v>165</v>
      </c>
      <c r="B167" s="10">
        <v>46188</v>
      </c>
      <c r="C167" s="1" t="s">
        <v>140</v>
      </c>
      <c r="D167" s="1" t="s">
        <v>138</v>
      </c>
      <c r="E167" s="1">
        <v>3500</v>
      </c>
      <c r="F167" s="1"/>
      <c r="G167" s="1"/>
      <c r="H167" s="1"/>
      <c r="I167" s="1"/>
      <c r="J167" s="1">
        <f t="shared" si="2"/>
        <v>0</v>
      </c>
      <c r="K167" s="1"/>
    </row>
    <row r="168" spans="1:11" ht="21" customHeight="1" x14ac:dyDescent="0.3">
      <c r="A168" s="1">
        <v>166</v>
      </c>
      <c r="B168" s="10">
        <v>46189</v>
      </c>
      <c r="C168" s="1" t="s">
        <v>140</v>
      </c>
      <c r="D168" s="1" t="s">
        <v>138</v>
      </c>
      <c r="E168" s="1">
        <v>3500</v>
      </c>
      <c r="F168" s="1"/>
      <c r="G168" s="1"/>
      <c r="H168" s="1"/>
      <c r="I168" s="1"/>
      <c r="J168" s="1">
        <f t="shared" si="2"/>
        <v>0</v>
      </c>
      <c r="K168" s="1"/>
    </row>
    <row r="169" spans="1:11" ht="21" customHeight="1" x14ac:dyDescent="0.3">
      <c r="A169" s="1">
        <v>167</v>
      </c>
      <c r="B169" s="10">
        <v>46190</v>
      </c>
      <c r="C169" s="1" t="s">
        <v>140</v>
      </c>
      <c r="D169" s="1" t="s">
        <v>138</v>
      </c>
      <c r="E169" s="1">
        <v>3500</v>
      </c>
      <c r="F169" s="1"/>
      <c r="G169" s="1"/>
      <c r="H169" s="1"/>
      <c r="I169" s="1"/>
      <c r="J169" s="1">
        <f t="shared" si="2"/>
        <v>0</v>
      </c>
      <c r="K169" s="1"/>
    </row>
    <row r="170" spans="1:11" ht="21" customHeight="1" x14ac:dyDescent="0.3">
      <c r="A170" s="1">
        <v>168</v>
      </c>
      <c r="B170" s="10">
        <v>46191</v>
      </c>
      <c r="C170" s="1" t="s">
        <v>140</v>
      </c>
      <c r="D170" s="1" t="s">
        <v>138</v>
      </c>
      <c r="E170" s="1">
        <v>3500</v>
      </c>
      <c r="F170" s="1"/>
      <c r="G170" s="1"/>
      <c r="H170" s="1"/>
      <c r="I170" s="1"/>
      <c r="J170" s="1">
        <f t="shared" si="2"/>
        <v>0</v>
      </c>
      <c r="K170" s="1"/>
    </row>
    <row r="171" spans="1:11" ht="21" customHeight="1" x14ac:dyDescent="0.3">
      <c r="A171" s="1">
        <v>169</v>
      </c>
      <c r="B171" s="10">
        <v>46192</v>
      </c>
      <c r="C171" s="1" t="s">
        <v>140</v>
      </c>
      <c r="D171" s="1" t="s">
        <v>138</v>
      </c>
      <c r="E171" s="1">
        <v>3500</v>
      </c>
      <c r="F171" s="1"/>
      <c r="G171" s="1"/>
      <c r="H171" s="1"/>
      <c r="I171" s="1"/>
      <c r="J171" s="1">
        <f t="shared" si="2"/>
        <v>0</v>
      </c>
      <c r="K171" s="1"/>
    </row>
    <row r="172" spans="1:11" ht="21" customHeight="1" x14ac:dyDescent="0.3">
      <c r="A172" s="1">
        <v>170</v>
      </c>
      <c r="B172" s="10">
        <v>46193</v>
      </c>
      <c r="C172" s="1" t="s">
        <v>140</v>
      </c>
      <c r="D172" s="1" t="s">
        <v>138</v>
      </c>
      <c r="E172" s="1">
        <v>3500</v>
      </c>
      <c r="F172" s="1"/>
      <c r="G172" s="1"/>
      <c r="H172" s="1"/>
      <c r="I172" s="1"/>
      <c r="J172" s="1">
        <f t="shared" si="2"/>
        <v>0</v>
      </c>
      <c r="K172" s="1"/>
    </row>
    <row r="173" spans="1:11" ht="21" customHeight="1" x14ac:dyDescent="0.3">
      <c r="A173" s="1">
        <v>171</v>
      </c>
      <c r="B173" s="10">
        <v>46194</v>
      </c>
      <c r="C173" s="1" t="s">
        <v>140</v>
      </c>
      <c r="D173" s="1" t="s">
        <v>138</v>
      </c>
      <c r="E173" s="1">
        <v>3500</v>
      </c>
      <c r="F173" s="1"/>
      <c r="G173" s="1"/>
      <c r="H173" s="1"/>
      <c r="I173" s="1"/>
      <c r="J173" s="1">
        <f t="shared" si="2"/>
        <v>0</v>
      </c>
      <c r="K173" s="1"/>
    </row>
    <row r="174" spans="1:11" ht="21" customHeight="1" x14ac:dyDescent="0.3">
      <c r="A174" s="1">
        <v>172</v>
      </c>
      <c r="B174" s="10">
        <v>46195</v>
      </c>
      <c r="C174" s="1" t="s">
        <v>140</v>
      </c>
      <c r="D174" s="1" t="s">
        <v>138</v>
      </c>
      <c r="E174" s="1">
        <v>3500</v>
      </c>
      <c r="F174" s="1"/>
      <c r="G174" s="1"/>
      <c r="H174" s="1"/>
      <c r="I174" s="1"/>
      <c r="J174" s="1">
        <f t="shared" si="2"/>
        <v>0</v>
      </c>
      <c r="K174" s="1"/>
    </row>
    <row r="175" spans="1:11" ht="21" customHeight="1" x14ac:dyDescent="0.3">
      <c r="A175" s="1">
        <v>173</v>
      </c>
      <c r="B175" s="10">
        <v>46196</v>
      </c>
      <c r="C175" s="1" t="s">
        <v>140</v>
      </c>
      <c r="D175" s="1" t="s">
        <v>138</v>
      </c>
      <c r="E175" s="1">
        <v>3500</v>
      </c>
      <c r="F175" s="1"/>
      <c r="G175" s="1"/>
      <c r="H175" s="1"/>
      <c r="I175" s="1"/>
      <c r="J175" s="1">
        <f t="shared" si="2"/>
        <v>0</v>
      </c>
      <c r="K175" s="1"/>
    </row>
    <row r="176" spans="1:11" ht="21" customHeight="1" x14ac:dyDescent="0.3">
      <c r="A176" s="1">
        <v>174</v>
      </c>
      <c r="B176" s="10">
        <v>46197</v>
      </c>
      <c r="C176" s="1" t="s">
        <v>140</v>
      </c>
      <c r="D176" s="1" t="s">
        <v>138</v>
      </c>
      <c r="E176" s="1">
        <v>3500</v>
      </c>
      <c r="F176" s="1"/>
      <c r="G176" s="1"/>
      <c r="H176" s="1"/>
      <c r="I176" s="1"/>
      <c r="J176" s="1">
        <f t="shared" si="2"/>
        <v>0</v>
      </c>
      <c r="K176" s="1"/>
    </row>
    <row r="177" spans="1:11" ht="21" customHeight="1" x14ac:dyDescent="0.3">
      <c r="A177" s="1">
        <v>175</v>
      </c>
      <c r="B177" s="10">
        <v>46198</v>
      </c>
      <c r="C177" s="1" t="s">
        <v>140</v>
      </c>
      <c r="D177" s="1" t="s">
        <v>138</v>
      </c>
      <c r="E177" s="1">
        <v>3500</v>
      </c>
      <c r="F177" s="1"/>
      <c r="G177" s="1"/>
      <c r="H177" s="1"/>
      <c r="I177" s="1"/>
      <c r="J177" s="1">
        <f t="shared" si="2"/>
        <v>0</v>
      </c>
      <c r="K177" s="1"/>
    </row>
    <row r="178" spans="1:11" ht="21" customHeight="1" x14ac:dyDescent="0.3">
      <c r="A178" s="1">
        <v>176</v>
      </c>
      <c r="B178" s="10">
        <v>46199</v>
      </c>
      <c r="C178" s="1" t="s">
        <v>140</v>
      </c>
      <c r="D178" s="1" t="s">
        <v>138</v>
      </c>
      <c r="E178" s="1">
        <v>3500</v>
      </c>
      <c r="F178" s="1"/>
      <c r="G178" s="1"/>
      <c r="H178" s="1"/>
      <c r="I178" s="1"/>
      <c r="J178" s="1">
        <f t="shared" si="2"/>
        <v>0</v>
      </c>
      <c r="K178" s="1"/>
    </row>
    <row r="179" spans="1:11" ht="21" customHeight="1" x14ac:dyDescent="0.3">
      <c r="A179" s="1">
        <v>177</v>
      </c>
      <c r="B179" s="10">
        <v>46200</v>
      </c>
      <c r="C179" s="1" t="s">
        <v>140</v>
      </c>
      <c r="D179" s="1" t="s">
        <v>138</v>
      </c>
      <c r="E179" s="1">
        <v>3500</v>
      </c>
      <c r="F179" s="1"/>
      <c r="G179" s="1"/>
      <c r="H179" s="1"/>
      <c r="I179" s="1"/>
      <c r="J179" s="1">
        <f t="shared" si="2"/>
        <v>0</v>
      </c>
      <c r="K179" s="1"/>
    </row>
    <row r="180" spans="1:11" ht="21" customHeight="1" x14ac:dyDescent="0.3">
      <c r="A180" s="1">
        <v>178</v>
      </c>
      <c r="B180" s="10">
        <v>46201</v>
      </c>
      <c r="C180" s="1" t="s">
        <v>140</v>
      </c>
      <c r="D180" s="1" t="s">
        <v>138</v>
      </c>
      <c r="E180" s="1">
        <v>3500</v>
      </c>
      <c r="F180" s="1"/>
      <c r="G180" s="1"/>
      <c r="H180" s="1"/>
      <c r="I180" s="1"/>
      <c r="J180" s="1">
        <f t="shared" si="2"/>
        <v>0</v>
      </c>
      <c r="K180" s="1"/>
    </row>
    <row r="181" spans="1:11" ht="21" customHeight="1" x14ac:dyDescent="0.3">
      <c r="A181" s="1">
        <v>179</v>
      </c>
      <c r="B181" s="10">
        <v>46202</v>
      </c>
      <c r="C181" s="1" t="s">
        <v>140</v>
      </c>
      <c r="D181" s="1" t="s">
        <v>138</v>
      </c>
      <c r="E181" s="1">
        <v>3500</v>
      </c>
      <c r="F181" s="1"/>
      <c r="G181" s="1"/>
      <c r="H181" s="1"/>
      <c r="I181" s="1"/>
      <c r="J181" s="1">
        <f t="shared" si="2"/>
        <v>0</v>
      </c>
      <c r="K181" s="1"/>
    </row>
    <row r="182" spans="1:11" ht="21" customHeight="1" x14ac:dyDescent="0.3">
      <c r="A182" s="1">
        <v>180</v>
      </c>
      <c r="B182" s="10">
        <v>46203</v>
      </c>
      <c r="C182" s="1" t="s">
        <v>140</v>
      </c>
      <c r="D182" s="1" t="s">
        <v>138</v>
      </c>
      <c r="E182" s="1">
        <v>3500</v>
      </c>
      <c r="F182" s="1"/>
      <c r="G182" s="1"/>
      <c r="H182" s="1"/>
      <c r="I182" s="1"/>
      <c r="J182" s="1">
        <f t="shared" si="2"/>
        <v>0</v>
      </c>
      <c r="K182" s="1"/>
    </row>
    <row r="183" spans="1:11" ht="21" customHeight="1" x14ac:dyDescent="0.3">
      <c r="A183" s="1">
        <v>181</v>
      </c>
      <c r="B183" s="10">
        <v>46204</v>
      </c>
      <c r="C183" s="1" t="s">
        <v>140</v>
      </c>
      <c r="D183" s="1" t="s">
        <v>138</v>
      </c>
      <c r="E183" s="1">
        <v>3500</v>
      </c>
      <c r="F183" s="1"/>
      <c r="G183" s="1"/>
      <c r="H183" s="1"/>
      <c r="I183" s="1"/>
      <c r="J183" s="1">
        <f t="shared" si="2"/>
        <v>0</v>
      </c>
      <c r="K183" s="1"/>
    </row>
    <row r="184" spans="1:11" ht="21" customHeight="1" x14ac:dyDescent="0.3">
      <c r="A184" s="1">
        <v>182</v>
      </c>
      <c r="B184" s="10">
        <v>46205</v>
      </c>
      <c r="C184" s="1" t="s">
        <v>140</v>
      </c>
      <c r="D184" s="1" t="s">
        <v>138</v>
      </c>
      <c r="E184" s="1">
        <v>3500</v>
      </c>
      <c r="F184" s="1"/>
      <c r="G184" s="1"/>
      <c r="H184" s="1"/>
      <c r="I184" s="1"/>
      <c r="J184" s="1">
        <f t="shared" si="2"/>
        <v>0</v>
      </c>
      <c r="K184" s="1"/>
    </row>
    <row r="185" spans="1:11" ht="21" customHeight="1" x14ac:dyDescent="0.3">
      <c r="A185" s="1">
        <v>183</v>
      </c>
      <c r="B185" s="10">
        <v>46206</v>
      </c>
      <c r="C185" s="1" t="s">
        <v>140</v>
      </c>
      <c r="D185" s="1" t="s">
        <v>138</v>
      </c>
      <c r="E185" s="1">
        <v>3500</v>
      </c>
      <c r="F185" s="1"/>
      <c r="G185" s="1"/>
      <c r="H185" s="1"/>
      <c r="I185" s="1"/>
      <c r="J185" s="1">
        <f t="shared" si="2"/>
        <v>0</v>
      </c>
      <c r="K185" s="1"/>
    </row>
    <row r="186" spans="1:11" ht="21" customHeight="1" x14ac:dyDescent="0.3">
      <c r="A186" s="1">
        <v>184</v>
      </c>
      <c r="B186" s="10">
        <v>46207</v>
      </c>
      <c r="C186" s="1" t="s">
        <v>140</v>
      </c>
      <c r="D186" s="1" t="s">
        <v>138</v>
      </c>
      <c r="E186" s="1">
        <v>3500</v>
      </c>
      <c r="F186" s="1"/>
      <c r="G186" s="1"/>
      <c r="H186" s="1"/>
      <c r="I186" s="1"/>
      <c r="J186" s="1">
        <f t="shared" si="2"/>
        <v>0</v>
      </c>
      <c r="K186" s="1"/>
    </row>
    <row r="187" spans="1:11" ht="21" customHeight="1" x14ac:dyDescent="0.3">
      <c r="A187" s="1">
        <v>185</v>
      </c>
      <c r="B187" s="10">
        <v>46208</v>
      </c>
      <c r="C187" s="1" t="s">
        <v>140</v>
      </c>
      <c r="D187" s="1" t="s">
        <v>138</v>
      </c>
      <c r="E187" s="1">
        <v>3500</v>
      </c>
      <c r="F187" s="1"/>
      <c r="G187" s="1"/>
      <c r="H187" s="1"/>
      <c r="I187" s="1"/>
      <c r="J187" s="1">
        <f t="shared" si="2"/>
        <v>0</v>
      </c>
      <c r="K187" s="1"/>
    </row>
    <row r="188" spans="1:11" ht="21" customHeight="1" x14ac:dyDescent="0.3">
      <c r="A188" s="1">
        <v>186</v>
      </c>
      <c r="B188" s="10">
        <v>46209</v>
      </c>
      <c r="C188" s="1" t="s">
        <v>140</v>
      </c>
      <c r="D188" s="1" t="s">
        <v>138</v>
      </c>
      <c r="E188" s="1">
        <v>3500</v>
      </c>
      <c r="F188" s="1"/>
      <c r="G188" s="1"/>
      <c r="H188" s="1"/>
      <c r="I188" s="1"/>
      <c r="J188" s="1">
        <f t="shared" si="2"/>
        <v>0</v>
      </c>
      <c r="K188" s="1"/>
    </row>
    <row r="189" spans="1:11" ht="21" customHeight="1" x14ac:dyDescent="0.3">
      <c r="A189" s="1">
        <v>187</v>
      </c>
      <c r="B189" s="10">
        <v>46210</v>
      </c>
      <c r="C189" s="1" t="s">
        <v>140</v>
      </c>
      <c r="D189" s="1" t="s">
        <v>138</v>
      </c>
      <c r="E189" s="1">
        <v>3500</v>
      </c>
      <c r="F189" s="1"/>
      <c r="G189" s="1"/>
      <c r="H189" s="1"/>
      <c r="I189" s="1"/>
      <c r="J189" s="1">
        <f t="shared" si="2"/>
        <v>0</v>
      </c>
      <c r="K189" s="1"/>
    </row>
    <row r="190" spans="1:11" ht="21" customHeight="1" x14ac:dyDescent="0.3">
      <c r="A190" s="1">
        <v>188</v>
      </c>
      <c r="B190" s="10">
        <v>46211</v>
      </c>
      <c r="C190" s="1" t="s">
        <v>140</v>
      </c>
      <c r="D190" s="1" t="s">
        <v>138</v>
      </c>
      <c r="E190" s="1">
        <v>3500</v>
      </c>
      <c r="F190" s="1"/>
      <c r="G190" s="1"/>
      <c r="H190" s="1"/>
      <c r="I190" s="1"/>
      <c r="J190" s="1">
        <f t="shared" si="2"/>
        <v>0</v>
      </c>
      <c r="K190" s="1"/>
    </row>
    <row r="191" spans="1:11" ht="21" customHeight="1" x14ac:dyDescent="0.3">
      <c r="A191" s="1">
        <v>189</v>
      </c>
      <c r="B191" s="10">
        <v>46212</v>
      </c>
      <c r="C191" s="1" t="s">
        <v>140</v>
      </c>
      <c r="D191" s="1" t="s">
        <v>138</v>
      </c>
      <c r="E191" s="1">
        <v>3500</v>
      </c>
      <c r="F191" s="1"/>
      <c r="G191" s="1"/>
      <c r="H191" s="1"/>
      <c r="I191" s="1"/>
      <c r="J191" s="1">
        <f t="shared" si="2"/>
        <v>0</v>
      </c>
      <c r="K191" s="1"/>
    </row>
    <row r="192" spans="1:11" ht="21" customHeight="1" x14ac:dyDescent="0.3">
      <c r="A192" s="1">
        <v>190</v>
      </c>
      <c r="B192" s="10">
        <v>46213</v>
      </c>
      <c r="C192" s="1" t="s">
        <v>140</v>
      </c>
      <c r="D192" s="1" t="s">
        <v>138</v>
      </c>
      <c r="E192" s="1">
        <v>3500</v>
      </c>
      <c r="F192" s="1"/>
      <c r="G192" s="1"/>
      <c r="H192" s="1"/>
      <c r="I192" s="1"/>
      <c r="J192" s="1">
        <f t="shared" si="2"/>
        <v>0</v>
      </c>
      <c r="K192" s="1"/>
    </row>
    <row r="193" spans="1:11" ht="21" customHeight="1" x14ac:dyDescent="0.3">
      <c r="A193" s="1">
        <v>191</v>
      </c>
      <c r="B193" s="10">
        <v>46214</v>
      </c>
      <c r="C193" s="1" t="s">
        <v>140</v>
      </c>
      <c r="D193" s="1" t="s">
        <v>138</v>
      </c>
      <c r="E193" s="1">
        <v>3500</v>
      </c>
      <c r="F193" s="1"/>
      <c r="G193" s="1"/>
      <c r="H193" s="1"/>
      <c r="I193" s="1"/>
      <c r="J193" s="1">
        <f t="shared" si="2"/>
        <v>0</v>
      </c>
      <c r="K193" s="1"/>
    </row>
    <row r="194" spans="1:11" ht="21" customHeight="1" x14ac:dyDescent="0.3">
      <c r="A194" s="1">
        <v>192</v>
      </c>
      <c r="B194" s="10">
        <v>46215</v>
      </c>
      <c r="C194" s="1" t="s">
        <v>140</v>
      </c>
      <c r="D194" s="1" t="s">
        <v>138</v>
      </c>
      <c r="E194" s="1">
        <v>3500</v>
      </c>
      <c r="F194" s="1"/>
      <c r="G194" s="1"/>
      <c r="H194" s="1"/>
      <c r="I194" s="1"/>
      <c r="J194" s="1">
        <f t="shared" si="2"/>
        <v>0</v>
      </c>
      <c r="K194" s="1"/>
    </row>
    <row r="195" spans="1:11" ht="21" customHeight="1" x14ac:dyDescent="0.3">
      <c r="A195" s="1">
        <v>193</v>
      </c>
      <c r="B195" s="10">
        <v>46216</v>
      </c>
      <c r="C195" s="1" t="s">
        <v>140</v>
      </c>
      <c r="D195" s="1" t="s">
        <v>138</v>
      </c>
      <c r="E195" s="1">
        <v>3500</v>
      </c>
      <c r="F195" s="1"/>
      <c r="G195" s="1"/>
      <c r="H195" s="1"/>
      <c r="I195" s="1"/>
      <c r="J195" s="1">
        <f t="shared" si="2"/>
        <v>0</v>
      </c>
      <c r="K195" s="1"/>
    </row>
    <row r="196" spans="1:11" ht="21" customHeight="1" x14ac:dyDescent="0.3">
      <c r="A196" s="1">
        <v>194</v>
      </c>
      <c r="B196" s="10">
        <v>46217</v>
      </c>
      <c r="C196" s="1" t="s">
        <v>140</v>
      </c>
      <c r="D196" s="1" t="s">
        <v>138</v>
      </c>
      <c r="E196" s="1">
        <v>3500</v>
      </c>
      <c r="F196" s="1"/>
      <c r="G196" s="1"/>
      <c r="H196" s="1"/>
      <c r="I196" s="1"/>
      <c r="J196" s="1">
        <f t="shared" ref="J196:J259" si="3">E196*F196-G196-H196+I196</f>
        <v>0</v>
      </c>
      <c r="K196" s="1"/>
    </row>
    <row r="197" spans="1:11" ht="21" customHeight="1" x14ac:dyDescent="0.3">
      <c r="A197" s="1">
        <v>195</v>
      </c>
      <c r="B197" s="10">
        <v>46218</v>
      </c>
      <c r="C197" s="1" t="s">
        <v>140</v>
      </c>
      <c r="D197" s="1" t="s">
        <v>138</v>
      </c>
      <c r="E197" s="1">
        <v>3500</v>
      </c>
      <c r="F197" s="1"/>
      <c r="G197" s="1"/>
      <c r="H197" s="1"/>
      <c r="I197" s="1"/>
      <c r="J197" s="1">
        <f t="shared" si="3"/>
        <v>0</v>
      </c>
      <c r="K197" s="1"/>
    </row>
    <row r="198" spans="1:11" ht="21" customHeight="1" x14ac:dyDescent="0.3">
      <c r="A198" s="1">
        <v>196</v>
      </c>
      <c r="B198" s="10">
        <v>46219</v>
      </c>
      <c r="C198" s="1" t="s">
        <v>140</v>
      </c>
      <c r="D198" s="1" t="s">
        <v>138</v>
      </c>
      <c r="E198" s="1">
        <v>3500</v>
      </c>
      <c r="F198" s="1"/>
      <c r="G198" s="1"/>
      <c r="H198" s="1"/>
      <c r="I198" s="1"/>
      <c r="J198" s="1">
        <f t="shared" si="3"/>
        <v>0</v>
      </c>
      <c r="K198" s="1"/>
    </row>
    <row r="199" spans="1:11" ht="21" customHeight="1" x14ac:dyDescent="0.3">
      <c r="A199" s="1">
        <v>197</v>
      </c>
      <c r="B199" s="10">
        <v>46220</v>
      </c>
      <c r="C199" s="1" t="s">
        <v>140</v>
      </c>
      <c r="D199" s="1" t="s">
        <v>138</v>
      </c>
      <c r="E199" s="1">
        <v>3500</v>
      </c>
      <c r="F199" s="1"/>
      <c r="G199" s="1"/>
      <c r="H199" s="1"/>
      <c r="I199" s="1"/>
      <c r="J199" s="1">
        <f t="shared" si="3"/>
        <v>0</v>
      </c>
      <c r="K199" s="1"/>
    </row>
    <row r="200" spans="1:11" ht="21" customHeight="1" x14ac:dyDescent="0.3">
      <c r="A200" s="1">
        <v>198</v>
      </c>
      <c r="B200" s="10">
        <v>46221</v>
      </c>
      <c r="C200" s="1" t="s">
        <v>140</v>
      </c>
      <c r="D200" s="1" t="s">
        <v>138</v>
      </c>
      <c r="E200" s="1">
        <v>3500</v>
      </c>
      <c r="F200" s="1"/>
      <c r="G200" s="1"/>
      <c r="H200" s="1"/>
      <c r="I200" s="1"/>
      <c r="J200" s="1">
        <f t="shared" si="3"/>
        <v>0</v>
      </c>
      <c r="K200" s="1"/>
    </row>
    <row r="201" spans="1:11" ht="21" customHeight="1" x14ac:dyDescent="0.3">
      <c r="A201" s="1">
        <v>199</v>
      </c>
      <c r="B201" s="10">
        <v>46222</v>
      </c>
      <c r="C201" s="1" t="s">
        <v>140</v>
      </c>
      <c r="D201" s="1" t="s">
        <v>138</v>
      </c>
      <c r="E201" s="1">
        <v>3500</v>
      </c>
      <c r="F201" s="1"/>
      <c r="G201" s="1"/>
      <c r="H201" s="1"/>
      <c r="I201" s="1"/>
      <c r="J201" s="1">
        <f t="shared" si="3"/>
        <v>0</v>
      </c>
      <c r="K201" s="1"/>
    </row>
    <row r="202" spans="1:11" ht="21" customHeight="1" x14ac:dyDescent="0.3">
      <c r="A202" s="1">
        <v>200</v>
      </c>
      <c r="B202" s="10">
        <v>46223</v>
      </c>
      <c r="C202" s="1" t="s">
        <v>140</v>
      </c>
      <c r="D202" s="1" t="s">
        <v>138</v>
      </c>
      <c r="E202" s="1">
        <v>3500</v>
      </c>
      <c r="F202" s="1"/>
      <c r="G202" s="1"/>
      <c r="H202" s="1"/>
      <c r="I202" s="1"/>
      <c r="J202" s="1">
        <f t="shared" si="3"/>
        <v>0</v>
      </c>
      <c r="K202" s="1"/>
    </row>
    <row r="203" spans="1:11" ht="21" customHeight="1" x14ac:dyDescent="0.3">
      <c r="A203" s="1">
        <v>201</v>
      </c>
      <c r="B203" s="10">
        <v>46224</v>
      </c>
      <c r="C203" s="1" t="s">
        <v>140</v>
      </c>
      <c r="D203" s="1" t="s">
        <v>138</v>
      </c>
      <c r="E203" s="1">
        <v>3500</v>
      </c>
      <c r="F203" s="1"/>
      <c r="G203" s="1"/>
      <c r="H203" s="1"/>
      <c r="I203" s="1"/>
      <c r="J203" s="1">
        <f t="shared" si="3"/>
        <v>0</v>
      </c>
      <c r="K203" s="1"/>
    </row>
    <row r="204" spans="1:11" ht="21" customHeight="1" x14ac:dyDescent="0.3">
      <c r="A204" s="1">
        <v>202</v>
      </c>
      <c r="B204" s="10">
        <v>46225</v>
      </c>
      <c r="C204" s="1" t="s">
        <v>140</v>
      </c>
      <c r="D204" s="1" t="s">
        <v>138</v>
      </c>
      <c r="E204" s="1">
        <v>3500</v>
      </c>
      <c r="F204" s="1"/>
      <c r="G204" s="1"/>
      <c r="H204" s="1"/>
      <c r="I204" s="1"/>
      <c r="J204" s="1">
        <f t="shared" si="3"/>
        <v>0</v>
      </c>
      <c r="K204" s="1"/>
    </row>
    <row r="205" spans="1:11" ht="21" customHeight="1" x14ac:dyDescent="0.3">
      <c r="A205" s="1">
        <v>203</v>
      </c>
      <c r="B205" s="10">
        <v>46226</v>
      </c>
      <c r="C205" s="1" t="s">
        <v>140</v>
      </c>
      <c r="D205" s="1" t="s">
        <v>138</v>
      </c>
      <c r="E205" s="1">
        <v>3500</v>
      </c>
      <c r="F205" s="1"/>
      <c r="G205" s="1"/>
      <c r="H205" s="1"/>
      <c r="I205" s="1"/>
      <c r="J205" s="1">
        <f t="shared" si="3"/>
        <v>0</v>
      </c>
      <c r="K205" s="1"/>
    </row>
    <row r="206" spans="1:11" ht="21" customHeight="1" x14ac:dyDescent="0.3">
      <c r="A206" s="1">
        <v>204</v>
      </c>
      <c r="B206" s="10">
        <v>46227</v>
      </c>
      <c r="C206" s="1" t="s">
        <v>140</v>
      </c>
      <c r="D206" s="1" t="s">
        <v>138</v>
      </c>
      <c r="E206" s="1">
        <v>3500</v>
      </c>
      <c r="F206" s="1"/>
      <c r="G206" s="1"/>
      <c r="H206" s="1"/>
      <c r="I206" s="1"/>
      <c r="J206" s="1">
        <f t="shared" si="3"/>
        <v>0</v>
      </c>
      <c r="K206" s="1"/>
    </row>
    <row r="207" spans="1:11" ht="21" customHeight="1" x14ac:dyDescent="0.3">
      <c r="A207" s="1">
        <v>205</v>
      </c>
      <c r="B207" s="10">
        <v>46228</v>
      </c>
      <c r="C207" s="1" t="s">
        <v>140</v>
      </c>
      <c r="D207" s="1" t="s">
        <v>138</v>
      </c>
      <c r="E207" s="1">
        <v>3500</v>
      </c>
      <c r="F207" s="1"/>
      <c r="G207" s="1"/>
      <c r="H207" s="1"/>
      <c r="I207" s="1"/>
      <c r="J207" s="1">
        <f t="shared" si="3"/>
        <v>0</v>
      </c>
      <c r="K207" s="1"/>
    </row>
    <row r="208" spans="1:11" ht="21" customHeight="1" x14ac:dyDescent="0.3">
      <c r="A208" s="1">
        <v>206</v>
      </c>
      <c r="B208" s="10">
        <v>46229</v>
      </c>
      <c r="C208" s="1" t="s">
        <v>140</v>
      </c>
      <c r="D208" s="1" t="s">
        <v>138</v>
      </c>
      <c r="E208" s="1">
        <v>3500</v>
      </c>
      <c r="F208" s="1"/>
      <c r="G208" s="1"/>
      <c r="H208" s="1"/>
      <c r="I208" s="1"/>
      <c r="J208" s="1">
        <f t="shared" si="3"/>
        <v>0</v>
      </c>
      <c r="K208" s="1"/>
    </row>
    <row r="209" spans="1:11" ht="21" customHeight="1" x14ac:dyDescent="0.3">
      <c r="A209" s="1">
        <v>207</v>
      </c>
      <c r="B209" s="10">
        <v>46230</v>
      </c>
      <c r="C209" s="1" t="s">
        <v>140</v>
      </c>
      <c r="D209" s="1" t="s">
        <v>138</v>
      </c>
      <c r="E209" s="1">
        <v>3500</v>
      </c>
      <c r="F209" s="1"/>
      <c r="G209" s="1"/>
      <c r="H209" s="1"/>
      <c r="I209" s="1"/>
      <c r="J209" s="1">
        <f t="shared" si="3"/>
        <v>0</v>
      </c>
      <c r="K209" s="1"/>
    </row>
    <row r="210" spans="1:11" ht="21" customHeight="1" x14ac:dyDescent="0.3">
      <c r="A210" s="1">
        <v>208</v>
      </c>
      <c r="B210" s="10">
        <v>46231</v>
      </c>
      <c r="C210" s="1" t="s">
        <v>140</v>
      </c>
      <c r="D210" s="1" t="s">
        <v>138</v>
      </c>
      <c r="E210" s="1">
        <v>3500</v>
      </c>
      <c r="F210" s="1"/>
      <c r="G210" s="1"/>
      <c r="H210" s="1"/>
      <c r="I210" s="1"/>
      <c r="J210" s="1">
        <f t="shared" si="3"/>
        <v>0</v>
      </c>
      <c r="K210" s="1"/>
    </row>
    <row r="211" spans="1:11" ht="21" customHeight="1" x14ac:dyDescent="0.3">
      <c r="A211" s="1">
        <v>209</v>
      </c>
      <c r="B211" s="10">
        <v>46232</v>
      </c>
      <c r="C211" s="1" t="s">
        <v>140</v>
      </c>
      <c r="D211" s="1" t="s">
        <v>138</v>
      </c>
      <c r="E211" s="1">
        <v>3500</v>
      </c>
      <c r="F211" s="1"/>
      <c r="G211" s="1"/>
      <c r="H211" s="1"/>
      <c r="I211" s="1"/>
      <c r="J211" s="1">
        <f t="shared" si="3"/>
        <v>0</v>
      </c>
      <c r="K211" s="1"/>
    </row>
    <row r="212" spans="1:11" ht="21" customHeight="1" x14ac:dyDescent="0.3">
      <c r="A212" s="1">
        <v>210</v>
      </c>
      <c r="B212" s="10">
        <v>46233</v>
      </c>
      <c r="C212" s="1" t="s">
        <v>140</v>
      </c>
      <c r="D212" s="1" t="s">
        <v>138</v>
      </c>
      <c r="E212" s="1">
        <v>3500</v>
      </c>
      <c r="F212" s="1"/>
      <c r="G212" s="1"/>
      <c r="H212" s="1"/>
      <c r="I212" s="1"/>
      <c r="J212" s="1">
        <f t="shared" si="3"/>
        <v>0</v>
      </c>
      <c r="K212" s="1"/>
    </row>
    <row r="213" spans="1:11" ht="21" customHeight="1" x14ac:dyDescent="0.3">
      <c r="A213" s="1">
        <v>211</v>
      </c>
      <c r="B213" s="10">
        <v>46234</v>
      </c>
      <c r="C213" s="1" t="s">
        <v>140</v>
      </c>
      <c r="D213" s="1" t="s">
        <v>138</v>
      </c>
      <c r="E213" s="1">
        <v>3500</v>
      </c>
      <c r="F213" s="1"/>
      <c r="G213" s="1"/>
      <c r="H213" s="1"/>
      <c r="I213" s="1"/>
      <c r="J213" s="1">
        <f t="shared" si="3"/>
        <v>0</v>
      </c>
      <c r="K213" s="1"/>
    </row>
    <row r="214" spans="1:11" ht="21" customHeight="1" x14ac:dyDescent="0.3">
      <c r="A214" s="1">
        <v>212</v>
      </c>
      <c r="B214" s="10">
        <v>46235</v>
      </c>
      <c r="C214" s="1" t="s">
        <v>140</v>
      </c>
      <c r="D214" s="1" t="s">
        <v>138</v>
      </c>
      <c r="E214" s="1">
        <v>3500</v>
      </c>
      <c r="F214" s="1"/>
      <c r="G214" s="1"/>
      <c r="H214" s="1"/>
      <c r="I214" s="1"/>
      <c r="J214" s="1">
        <f t="shared" si="3"/>
        <v>0</v>
      </c>
      <c r="K214" s="1"/>
    </row>
    <row r="215" spans="1:11" ht="21" customHeight="1" x14ac:dyDescent="0.3">
      <c r="A215" s="1">
        <v>213</v>
      </c>
      <c r="B215" s="10">
        <v>46236</v>
      </c>
      <c r="C215" s="1" t="s">
        <v>140</v>
      </c>
      <c r="D215" s="1" t="s">
        <v>138</v>
      </c>
      <c r="E215" s="1">
        <v>3500</v>
      </c>
      <c r="F215" s="1"/>
      <c r="G215" s="1"/>
      <c r="H215" s="1"/>
      <c r="I215" s="1"/>
      <c r="J215" s="1">
        <f t="shared" si="3"/>
        <v>0</v>
      </c>
      <c r="K215" s="1"/>
    </row>
    <row r="216" spans="1:11" ht="21" customHeight="1" x14ac:dyDescent="0.3">
      <c r="A216" s="1">
        <v>214</v>
      </c>
      <c r="B216" s="10">
        <v>46237</v>
      </c>
      <c r="C216" s="1" t="s">
        <v>140</v>
      </c>
      <c r="D216" s="1" t="s">
        <v>138</v>
      </c>
      <c r="E216" s="1">
        <v>3500</v>
      </c>
      <c r="F216" s="1"/>
      <c r="G216" s="1"/>
      <c r="H216" s="1"/>
      <c r="I216" s="1"/>
      <c r="J216" s="1">
        <f t="shared" si="3"/>
        <v>0</v>
      </c>
      <c r="K216" s="1"/>
    </row>
    <row r="217" spans="1:11" ht="21" customHeight="1" x14ac:dyDescent="0.3">
      <c r="A217" s="1">
        <v>215</v>
      </c>
      <c r="B217" s="10">
        <v>46238</v>
      </c>
      <c r="C217" s="1" t="s">
        <v>140</v>
      </c>
      <c r="D217" s="1" t="s">
        <v>138</v>
      </c>
      <c r="E217" s="1">
        <v>3500</v>
      </c>
      <c r="F217" s="1"/>
      <c r="G217" s="1"/>
      <c r="H217" s="1"/>
      <c r="I217" s="1"/>
      <c r="J217" s="1">
        <f t="shared" si="3"/>
        <v>0</v>
      </c>
      <c r="K217" s="1"/>
    </row>
    <row r="218" spans="1:11" ht="21" customHeight="1" x14ac:dyDescent="0.3">
      <c r="A218" s="1">
        <v>216</v>
      </c>
      <c r="B218" s="10">
        <v>46239</v>
      </c>
      <c r="C218" s="1" t="s">
        <v>140</v>
      </c>
      <c r="D218" s="1" t="s">
        <v>138</v>
      </c>
      <c r="E218" s="1">
        <v>3500</v>
      </c>
      <c r="F218" s="1"/>
      <c r="G218" s="1"/>
      <c r="H218" s="1"/>
      <c r="I218" s="1"/>
      <c r="J218" s="1">
        <f t="shared" si="3"/>
        <v>0</v>
      </c>
      <c r="K218" s="1"/>
    </row>
    <row r="219" spans="1:11" ht="21" customHeight="1" x14ac:dyDescent="0.3">
      <c r="A219" s="1">
        <v>217</v>
      </c>
      <c r="B219" s="10">
        <v>46240</v>
      </c>
      <c r="C219" s="1" t="s">
        <v>140</v>
      </c>
      <c r="D219" s="1" t="s">
        <v>138</v>
      </c>
      <c r="E219" s="1">
        <v>3500</v>
      </c>
      <c r="F219" s="1"/>
      <c r="G219" s="1"/>
      <c r="H219" s="1"/>
      <c r="I219" s="1"/>
      <c r="J219" s="1">
        <f t="shared" si="3"/>
        <v>0</v>
      </c>
      <c r="K219" s="1"/>
    </row>
    <row r="220" spans="1:11" ht="21" customHeight="1" x14ac:dyDescent="0.3">
      <c r="A220" s="1">
        <v>218</v>
      </c>
      <c r="B220" s="10">
        <v>46241</v>
      </c>
      <c r="C220" s="1" t="s">
        <v>140</v>
      </c>
      <c r="D220" s="1" t="s">
        <v>138</v>
      </c>
      <c r="E220" s="1">
        <v>3500</v>
      </c>
      <c r="F220" s="1"/>
      <c r="G220" s="1"/>
      <c r="H220" s="1"/>
      <c r="I220" s="1"/>
      <c r="J220" s="1">
        <f t="shared" si="3"/>
        <v>0</v>
      </c>
      <c r="K220" s="1"/>
    </row>
    <row r="221" spans="1:11" ht="21" customHeight="1" x14ac:dyDescent="0.3">
      <c r="A221" s="1">
        <v>219</v>
      </c>
      <c r="B221" s="10">
        <v>46242</v>
      </c>
      <c r="C221" s="1" t="s">
        <v>140</v>
      </c>
      <c r="D221" s="1" t="s">
        <v>138</v>
      </c>
      <c r="E221" s="1">
        <v>3500</v>
      </c>
      <c r="F221" s="1"/>
      <c r="G221" s="1"/>
      <c r="H221" s="1"/>
      <c r="I221" s="1"/>
      <c r="J221" s="1">
        <f t="shared" si="3"/>
        <v>0</v>
      </c>
      <c r="K221" s="1"/>
    </row>
    <row r="222" spans="1:11" ht="21" customHeight="1" x14ac:dyDescent="0.3">
      <c r="A222" s="1">
        <v>220</v>
      </c>
      <c r="B222" s="10">
        <v>46243</v>
      </c>
      <c r="C222" s="1" t="s">
        <v>140</v>
      </c>
      <c r="D222" s="1" t="s">
        <v>138</v>
      </c>
      <c r="E222" s="1">
        <v>3500</v>
      </c>
      <c r="F222" s="1"/>
      <c r="G222" s="1"/>
      <c r="H222" s="1"/>
      <c r="I222" s="1"/>
      <c r="J222" s="1">
        <f t="shared" si="3"/>
        <v>0</v>
      </c>
      <c r="K222" s="1"/>
    </row>
    <row r="223" spans="1:11" ht="21" customHeight="1" x14ac:dyDescent="0.3">
      <c r="A223" s="1">
        <v>221</v>
      </c>
      <c r="B223" s="10">
        <v>46244</v>
      </c>
      <c r="C223" s="1" t="s">
        <v>140</v>
      </c>
      <c r="D223" s="1" t="s">
        <v>138</v>
      </c>
      <c r="E223" s="1">
        <v>3500</v>
      </c>
      <c r="F223" s="1"/>
      <c r="G223" s="1"/>
      <c r="H223" s="1"/>
      <c r="I223" s="1"/>
      <c r="J223" s="1">
        <f t="shared" si="3"/>
        <v>0</v>
      </c>
      <c r="K223" s="1"/>
    </row>
    <row r="224" spans="1:11" ht="21" customHeight="1" x14ac:dyDescent="0.3">
      <c r="A224" s="1">
        <v>222</v>
      </c>
      <c r="B224" s="10">
        <v>46245</v>
      </c>
      <c r="C224" s="1" t="s">
        <v>140</v>
      </c>
      <c r="D224" s="1" t="s">
        <v>138</v>
      </c>
      <c r="E224" s="1">
        <v>3500</v>
      </c>
      <c r="F224" s="1"/>
      <c r="G224" s="1"/>
      <c r="H224" s="1"/>
      <c r="I224" s="1"/>
      <c r="J224" s="1">
        <f t="shared" si="3"/>
        <v>0</v>
      </c>
      <c r="K224" s="1"/>
    </row>
    <row r="225" spans="1:11" ht="21" customHeight="1" x14ac:dyDescent="0.3">
      <c r="A225" s="1">
        <v>223</v>
      </c>
      <c r="B225" s="10">
        <v>46246</v>
      </c>
      <c r="C225" s="1" t="s">
        <v>140</v>
      </c>
      <c r="D225" s="1" t="s">
        <v>138</v>
      </c>
      <c r="E225" s="1">
        <v>3500</v>
      </c>
      <c r="F225" s="1"/>
      <c r="G225" s="1"/>
      <c r="H225" s="1"/>
      <c r="I225" s="1"/>
      <c r="J225" s="1">
        <f t="shared" si="3"/>
        <v>0</v>
      </c>
      <c r="K225" s="1"/>
    </row>
    <row r="226" spans="1:11" ht="21" customHeight="1" x14ac:dyDescent="0.3">
      <c r="A226" s="1">
        <v>224</v>
      </c>
      <c r="B226" s="10">
        <v>46247</v>
      </c>
      <c r="C226" s="1" t="s">
        <v>140</v>
      </c>
      <c r="D226" s="1" t="s">
        <v>138</v>
      </c>
      <c r="E226" s="1">
        <v>3500</v>
      </c>
      <c r="F226" s="1"/>
      <c r="G226" s="1"/>
      <c r="H226" s="1"/>
      <c r="I226" s="1"/>
      <c r="J226" s="1">
        <f t="shared" si="3"/>
        <v>0</v>
      </c>
      <c r="K226" s="1"/>
    </row>
    <row r="227" spans="1:11" ht="21" customHeight="1" x14ac:dyDescent="0.3">
      <c r="A227" s="1">
        <v>225</v>
      </c>
      <c r="B227" s="10">
        <v>46248</v>
      </c>
      <c r="C227" s="1" t="s">
        <v>140</v>
      </c>
      <c r="D227" s="1" t="s">
        <v>138</v>
      </c>
      <c r="E227" s="1">
        <v>3500</v>
      </c>
      <c r="F227" s="1"/>
      <c r="G227" s="1"/>
      <c r="H227" s="1"/>
      <c r="I227" s="1"/>
      <c r="J227" s="1">
        <f t="shared" si="3"/>
        <v>0</v>
      </c>
      <c r="K227" s="1"/>
    </row>
    <row r="228" spans="1:11" ht="21" customHeight="1" x14ac:dyDescent="0.3">
      <c r="A228" s="1">
        <v>226</v>
      </c>
      <c r="B228" s="10">
        <v>46249</v>
      </c>
      <c r="C228" s="1" t="s">
        <v>140</v>
      </c>
      <c r="D228" s="1" t="s">
        <v>138</v>
      </c>
      <c r="E228" s="1">
        <v>3500</v>
      </c>
      <c r="F228" s="1"/>
      <c r="G228" s="1"/>
      <c r="H228" s="1"/>
      <c r="I228" s="1"/>
      <c r="J228" s="1">
        <f t="shared" si="3"/>
        <v>0</v>
      </c>
      <c r="K228" s="1"/>
    </row>
    <row r="229" spans="1:11" ht="21" customHeight="1" x14ac:dyDescent="0.3">
      <c r="A229" s="1">
        <v>227</v>
      </c>
      <c r="B229" s="10">
        <v>46250</v>
      </c>
      <c r="C229" s="1" t="s">
        <v>140</v>
      </c>
      <c r="D229" s="1" t="s">
        <v>138</v>
      </c>
      <c r="E229" s="1">
        <v>3500</v>
      </c>
      <c r="F229" s="1"/>
      <c r="G229" s="1"/>
      <c r="H229" s="1"/>
      <c r="I229" s="1"/>
      <c r="J229" s="1">
        <f t="shared" si="3"/>
        <v>0</v>
      </c>
      <c r="K229" s="1"/>
    </row>
    <row r="230" spans="1:11" ht="21" customHeight="1" x14ac:dyDescent="0.3">
      <c r="A230" s="1">
        <v>228</v>
      </c>
      <c r="B230" s="10">
        <v>46251</v>
      </c>
      <c r="C230" s="1" t="s">
        <v>140</v>
      </c>
      <c r="D230" s="1" t="s">
        <v>138</v>
      </c>
      <c r="E230" s="1">
        <v>3500</v>
      </c>
      <c r="F230" s="1"/>
      <c r="G230" s="1"/>
      <c r="H230" s="1"/>
      <c r="I230" s="1"/>
      <c r="J230" s="1">
        <f t="shared" si="3"/>
        <v>0</v>
      </c>
      <c r="K230" s="1"/>
    </row>
    <row r="231" spans="1:11" ht="21" customHeight="1" x14ac:dyDescent="0.3">
      <c r="A231" s="1">
        <v>229</v>
      </c>
      <c r="B231" s="10">
        <v>46252</v>
      </c>
      <c r="C231" s="1" t="s">
        <v>140</v>
      </c>
      <c r="D231" s="1" t="s">
        <v>138</v>
      </c>
      <c r="E231" s="1">
        <v>3500</v>
      </c>
      <c r="F231" s="1"/>
      <c r="G231" s="1"/>
      <c r="H231" s="1"/>
      <c r="I231" s="1"/>
      <c r="J231" s="1">
        <f t="shared" si="3"/>
        <v>0</v>
      </c>
      <c r="K231" s="1"/>
    </row>
    <row r="232" spans="1:11" ht="21" customHeight="1" x14ac:dyDescent="0.3">
      <c r="A232" s="1">
        <v>230</v>
      </c>
      <c r="B232" s="10">
        <v>46253</v>
      </c>
      <c r="C232" s="1" t="s">
        <v>140</v>
      </c>
      <c r="D232" s="1" t="s">
        <v>138</v>
      </c>
      <c r="E232" s="1">
        <v>3500</v>
      </c>
      <c r="F232" s="1"/>
      <c r="G232" s="1"/>
      <c r="H232" s="1"/>
      <c r="I232" s="1"/>
      <c r="J232" s="1">
        <f t="shared" si="3"/>
        <v>0</v>
      </c>
      <c r="K232" s="1"/>
    </row>
    <row r="233" spans="1:11" ht="21" customHeight="1" x14ac:dyDescent="0.3">
      <c r="A233" s="1">
        <v>231</v>
      </c>
      <c r="B233" s="10">
        <v>46254</v>
      </c>
      <c r="C233" s="1" t="s">
        <v>140</v>
      </c>
      <c r="D233" s="1" t="s">
        <v>138</v>
      </c>
      <c r="E233" s="1">
        <v>3500</v>
      </c>
      <c r="F233" s="1"/>
      <c r="G233" s="1"/>
      <c r="H233" s="1"/>
      <c r="I233" s="1"/>
      <c r="J233" s="1">
        <f t="shared" si="3"/>
        <v>0</v>
      </c>
      <c r="K233" s="1"/>
    </row>
    <row r="234" spans="1:11" ht="21" customHeight="1" x14ac:dyDescent="0.3">
      <c r="A234" s="1">
        <v>232</v>
      </c>
      <c r="B234" s="10">
        <v>46255</v>
      </c>
      <c r="C234" s="1" t="s">
        <v>140</v>
      </c>
      <c r="D234" s="1" t="s">
        <v>138</v>
      </c>
      <c r="E234" s="1">
        <v>3500</v>
      </c>
      <c r="F234" s="1"/>
      <c r="G234" s="1"/>
      <c r="H234" s="1"/>
      <c r="I234" s="1"/>
      <c r="J234" s="1">
        <f t="shared" si="3"/>
        <v>0</v>
      </c>
      <c r="K234" s="1"/>
    </row>
    <row r="235" spans="1:11" ht="21" customHeight="1" x14ac:dyDescent="0.3">
      <c r="A235" s="1">
        <v>233</v>
      </c>
      <c r="B235" s="10">
        <v>46256</v>
      </c>
      <c r="C235" s="1" t="s">
        <v>140</v>
      </c>
      <c r="D235" s="1" t="s">
        <v>138</v>
      </c>
      <c r="E235" s="1">
        <v>3500</v>
      </c>
      <c r="F235" s="1"/>
      <c r="G235" s="1"/>
      <c r="H235" s="1"/>
      <c r="I235" s="1"/>
      <c r="J235" s="1">
        <f t="shared" si="3"/>
        <v>0</v>
      </c>
      <c r="K235" s="1"/>
    </row>
    <row r="236" spans="1:11" ht="21" customHeight="1" x14ac:dyDescent="0.3">
      <c r="A236" s="1">
        <v>234</v>
      </c>
      <c r="B236" s="10">
        <v>46257</v>
      </c>
      <c r="C236" s="1" t="s">
        <v>140</v>
      </c>
      <c r="D236" s="1" t="s">
        <v>138</v>
      </c>
      <c r="E236" s="1">
        <v>3500</v>
      </c>
      <c r="F236" s="1"/>
      <c r="G236" s="1"/>
      <c r="H236" s="1"/>
      <c r="I236" s="1"/>
      <c r="J236" s="1">
        <f t="shared" si="3"/>
        <v>0</v>
      </c>
      <c r="K236" s="1"/>
    </row>
    <row r="237" spans="1:11" ht="21" customHeight="1" x14ac:dyDescent="0.3">
      <c r="A237" s="1">
        <v>235</v>
      </c>
      <c r="B237" s="10">
        <v>46258</v>
      </c>
      <c r="C237" s="1" t="s">
        <v>140</v>
      </c>
      <c r="D237" s="1" t="s">
        <v>138</v>
      </c>
      <c r="E237" s="1">
        <v>3500</v>
      </c>
      <c r="F237" s="1"/>
      <c r="G237" s="1"/>
      <c r="H237" s="1"/>
      <c r="I237" s="1"/>
      <c r="J237" s="1">
        <f t="shared" si="3"/>
        <v>0</v>
      </c>
      <c r="K237" s="1"/>
    </row>
    <row r="238" spans="1:11" ht="21" customHeight="1" x14ac:dyDescent="0.3">
      <c r="A238" s="1">
        <v>236</v>
      </c>
      <c r="B238" s="10">
        <v>46259</v>
      </c>
      <c r="C238" s="1" t="s">
        <v>140</v>
      </c>
      <c r="D238" s="1" t="s">
        <v>138</v>
      </c>
      <c r="E238" s="1">
        <v>3500</v>
      </c>
      <c r="F238" s="1"/>
      <c r="G238" s="1"/>
      <c r="H238" s="1"/>
      <c r="I238" s="1"/>
      <c r="J238" s="1">
        <f t="shared" si="3"/>
        <v>0</v>
      </c>
      <c r="K238" s="1"/>
    </row>
    <row r="239" spans="1:11" ht="21" customHeight="1" x14ac:dyDescent="0.3">
      <c r="A239" s="1">
        <v>237</v>
      </c>
      <c r="B239" s="10">
        <v>46260</v>
      </c>
      <c r="C239" s="1" t="s">
        <v>140</v>
      </c>
      <c r="D239" s="1" t="s">
        <v>138</v>
      </c>
      <c r="E239" s="1">
        <v>3500</v>
      </c>
      <c r="F239" s="1"/>
      <c r="G239" s="1"/>
      <c r="H239" s="1"/>
      <c r="I239" s="1"/>
      <c r="J239" s="1">
        <f t="shared" si="3"/>
        <v>0</v>
      </c>
      <c r="K239" s="1"/>
    </row>
    <row r="240" spans="1:11" ht="21" customHeight="1" x14ac:dyDescent="0.3">
      <c r="A240" s="1">
        <v>238</v>
      </c>
      <c r="B240" s="10">
        <v>46261</v>
      </c>
      <c r="C240" s="1" t="s">
        <v>140</v>
      </c>
      <c r="D240" s="1" t="s">
        <v>138</v>
      </c>
      <c r="E240" s="1">
        <v>3500</v>
      </c>
      <c r="F240" s="1"/>
      <c r="G240" s="1"/>
      <c r="H240" s="1"/>
      <c r="I240" s="1"/>
      <c r="J240" s="1">
        <f t="shared" si="3"/>
        <v>0</v>
      </c>
      <c r="K240" s="1"/>
    </row>
    <row r="241" spans="1:11" ht="21" customHeight="1" x14ac:dyDescent="0.3">
      <c r="A241" s="1">
        <v>239</v>
      </c>
      <c r="B241" s="10">
        <v>46262</v>
      </c>
      <c r="C241" s="1" t="s">
        <v>140</v>
      </c>
      <c r="D241" s="1" t="s">
        <v>138</v>
      </c>
      <c r="E241" s="1">
        <v>3500</v>
      </c>
      <c r="F241" s="1"/>
      <c r="G241" s="1"/>
      <c r="H241" s="1"/>
      <c r="I241" s="1"/>
      <c r="J241" s="1">
        <f t="shared" si="3"/>
        <v>0</v>
      </c>
      <c r="K241" s="1"/>
    </row>
    <row r="242" spans="1:11" ht="21" customHeight="1" x14ac:dyDescent="0.3">
      <c r="A242" s="1">
        <v>240</v>
      </c>
      <c r="B242" s="10">
        <v>46263</v>
      </c>
      <c r="C242" s="1" t="s">
        <v>140</v>
      </c>
      <c r="D242" s="1" t="s">
        <v>138</v>
      </c>
      <c r="E242" s="1">
        <v>3500</v>
      </c>
      <c r="F242" s="1"/>
      <c r="G242" s="1"/>
      <c r="H242" s="1"/>
      <c r="I242" s="1"/>
      <c r="J242" s="1">
        <f t="shared" si="3"/>
        <v>0</v>
      </c>
      <c r="K242" s="1"/>
    </row>
    <row r="243" spans="1:11" ht="21" customHeight="1" x14ac:dyDescent="0.3">
      <c r="A243" s="1">
        <v>241</v>
      </c>
      <c r="B243" s="10">
        <v>46264</v>
      </c>
      <c r="C243" s="1" t="s">
        <v>140</v>
      </c>
      <c r="D243" s="1" t="s">
        <v>138</v>
      </c>
      <c r="E243" s="1">
        <v>3500</v>
      </c>
      <c r="F243" s="1"/>
      <c r="G243" s="1"/>
      <c r="H243" s="1"/>
      <c r="I243" s="1"/>
      <c r="J243" s="1">
        <f t="shared" si="3"/>
        <v>0</v>
      </c>
      <c r="K243" s="1"/>
    </row>
    <row r="244" spans="1:11" ht="21" customHeight="1" x14ac:dyDescent="0.3">
      <c r="A244" s="1">
        <v>242</v>
      </c>
      <c r="B244" s="10">
        <v>46265</v>
      </c>
      <c r="C244" s="1" t="s">
        <v>140</v>
      </c>
      <c r="D244" s="1" t="s">
        <v>138</v>
      </c>
      <c r="E244" s="1">
        <v>3500</v>
      </c>
      <c r="F244" s="1"/>
      <c r="G244" s="1"/>
      <c r="H244" s="1"/>
      <c r="I244" s="1"/>
      <c r="J244" s="1">
        <f t="shared" si="3"/>
        <v>0</v>
      </c>
      <c r="K244" s="1"/>
    </row>
    <row r="245" spans="1:11" ht="21" customHeight="1" x14ac:dyDescent="0.3">
      <c r="A245" s="1">
        <v>243</v>
      </c>
      <c r="B245" s="10">
        <v>46266</v>
      </c>
      <c r="C245" s="1" t="s">
        <v>140</v>
      </c>
      <c r="D245" s="1" t="s">
        <v>138</v>
      </c>
      <c r="E245" s="1">
        <v>3500</v>
      </c>
      <c r="F245" s="1"/>
      <c r="G245" s="1"/>
      <c r="H245" s="1"/>
      <c r="I245" s="1"/>
      <c r="J245" s="1">
        <f t="shared" si="3"/>
        <v>0</v>
      </c>
      <c r="K245" s="1"/>
    </row>
    <row r="246" spans="1:11" ht="21" customHeight="1" x14ac:dyDescent="0.3">
      <c r="A246" s="1">
        <v>244</v>
      </c>
      <c r="B246" s="10">
        <v>46267</v>
      </c>
      <c r="C246" s="1" t="s">
        <v>140</v>
      </c>
      <c r="D246" s="1" t="s">
        <v>138</v>
      </c>
      <c r="E246" s="1">
        <v>3500</v>
      </c>
      <c r="F246" s="1"/>
      <c r="G246" s="1"/>
      <c r="H246" s="1"/>
      <c r="I246" s="1"/>
      <c r="J246" s="1">
        <f t="shared" si="3"/>
        <v>0</v>
      </c>
      <c r="K246" s="1"/>
    </row>
    <row r="247" spans="1:11" ht="21" customHeight="1" x14ac:dyDescent="0.3">
      <c r="A247" s="1">
        <v>245</v>
      </c>
      <c r="B247" s="10">
        <v>46268</v>
      </c>
      <c r="C247" s="1" t="s">
        <v>140</v>
      </c>
      <c r="D247" s="1" t="s">
        <v>138</v>
      </c>
      <c r="E247" s="1">
        <v>3500</v>
      </c>
      <c r="F247" s="1"/>
      <c r="G247" s="1"/>
      <c r="H247" s="1"/>
      <c r="I247" s="1"/>
      <c r="J247" s="1">
        <f t="shared" si="3"/>
        <v>0</v>
      </c>
      <c r="K247" s="1"/>
    </row>
    <row r="248" spans="1:11" ht="21" customHeight="1" x14ac:dyDescent="0.3">
      <c r="A248" s="1">
        <v>246</v>
      </c>
      <c r="B248" s="10">
        <v>46269</v>
      </c>
      <c r="C248" s="1" t="s">
        <v>140</v>
      </c>
      <c r="D248" s="1" t="s">
        <v>138</v>
      </c>
      <c r="E248" s="1">
        <v>3500</v>
      </c>
      <c r="F248" s="1"/>
      <c r="G248" s="1"/>
      <c r="H248" s="1"/>
      <c r="I248" s="1"/>
      <c r="J248" s="1">
        <f t="shared" si="3"/>
        <v>0</v>
      </c>
      <c r="K248" s="1"/>
    </row>
    <row r="249" spans="1:11" ht="21" customHeight="1" x14ac:dyDescent="0.3">
      <c r="A249" s="1">
        <v>247</v>
      </c>
      <c r="B249" s="10">
        <v>46270</v>
      </c>
      <c r="C249" s="1" t="s">
        <v>140</v>
      </c>
      <c r="D249" s="1" t="s">
        <v>138</v>
      </c>
      <c r="E249" s="1">
        <v>3500</v>
      </c>
      <c r="F249" s="1"/>
      <c r="G249" s="1"/>
      <c r="H249" s="1"/>
      <c r="I249" s="1"/>
      <c r="J249" s="1">
        <f t="shared" si="3"/>
        <v>0</v>
      </c>
      <c r="K249" s="1"/>
    </row>
    <row r="250" spans="1:11" ht="21" customHeight="1" x14ac:dyDescent="0.3">
      <c r="A250" s="1">
        <v>248</v>
      </c>
      <c r="B250" s="10">
        <v>46271</v>
      </c>
      <c r="C250" s="1" t="s">
        <v>140</v>
      </c>
      <c r="D250" s="1" t="s">
        <v>138</v>
      </c>
      <c r="E250" s="1">
        <v>3500</v>
      </c>
      <c r="F250" s="1"/>
      <c r="G250" s="1"/>
      <c r="H250" s="1"/>
      <c r="I250" s="1"/>
      <c r="J250" s="1">
        <f t="shared" si="3"/>
        <v>0</v>
      </c>
      <c r="K250" s="1"/>
    </row>
    <row r="251" spans="1:11" ht="21" customHeight="1" x14ac:dyDescent="0.3">
      <c r="A251" s="1">
        <v>249</v>
      </c>
      <c r="B251" s="10">
        <v>46272</v>
      </c>
      <c r="C251" s="1" t="s">
        <v>140</v>
      </c>
      <c r="D251" s="1" t="s">
        <v>138</v>
      </c>
      <c r="E251" s="1">
        <v>3500</v>
      </c>
      <c r="F251" s="1"/>
      <c r="G251" s="1"/>
      <c r="H251" s="1"/>
      <c r="I251" s="1"/>
      <c r="J251" s="1">
        <f t="shared" si="3"/>
        <v>0</v>
      </c>
      <c r="K251" s="1"/>
    </row>
    <row r="252" spans="1:11" ht="21" customHeight="1" x14ac:dyDescent="0.3">
      <c r="A252" s="1">
        <v>250</v>
      </c>
      <c r="B252" s="10">
        <v>46273</v>
      </c>
      <c r="C252" s="1" t="s">
        <v>140</v>
      </c>
      <c r="D252" s="1" t="s">
        <v>138</v>
      </c>
      <c r="E252" s="1">
        <v>3500</v>
      </c>
      <c r="F252" s="1"/>
      <c r="G252" s="1"/>
      <c r="H252" s="1"/>
      <c r="I252" s="1"/>
      <c r="J252" s="1">
        <f t="shared" si="3"/>
        <v>0</v>
      </c>
      <c r="K252" s="1"/>
    </row>
    <row r="253" spans="1:11" ht="21" customHeight="1" x14ac:dyDescent="0.3">
      <c r="A253" s="1">
        <v>251</v>
      </c>
      <c r="B253" s="10">
        <v>46274</v>
      </c>
      <c r="C253" s="1" t="s">
        <v>140</v>
      </c>
      <c r="D253" s="1" t="s">
        <v>138</v>
      </c>
      <c r="E253" s="1">
        <v>3500</v>
      </c>
      <c r="F253" s="1"/>
      <c r="G253" s="1"/>
      <c r="H253" s="1"/>
      <c r="I253" s="1"/>
      <c r="J253" s="1">
        <f t="shared" si="3"/>
        <v>0</v>
      </c>
      <c r="K253" s="1"/>
    </row>
    <row r="254" spans="1:11" ht="21" customHeight="1" x14ac:dyDescent="0.3">
      <c r="A254" s="1">
        <v>252</v>
      </c>
      <c r="B254" s="10">
        <v>46275</v>
      </c>
      <c r="C254" s="1" t="s">
        <v>140</v>
      </c>
      <c r="D254" s="1" t="s">
        <v>138</v>
      </c>
      <c r="E254" s="1">
        <v>3500</v>
      </c>
      <c r="F254" s="1"/>
      <c r="G254" s="1"/>
      <c r="H254" s="1"/>
      <c r="I254" s="1"/>
      <c r="J254" s="1">
        <f t="shared" si="3"/>
        <v>0</v>
      </c>
      <c r="K254" s="1"/>
    </row>
    <row r="255" spans="1:11" ht="21" customHeight="1" x14ac:dyDescent="0.3">
      <c r="A255" s="1">
        <v>253</v>
      </c>
      <c r="B255" s="10">
        <v>46276</v>
      </c>
      <c r="C255" s="1" t="s">
        <v>140</v>
      </c>
      <c r="D255" s="1" t="s">
        <v>138</v>
      </c>
      <c r="E255" s="1">
        <v>3500</v>
      </c>
      <c r="F255" s="1"/>
      <c r="G255" s="1"/>
      <c r="H255" s="1"/>
      <c r="I255" s="1"/>
      <c r="J255" s="1">
        <f t="shared" si="3"/>
        <v>0</v>
      </c>
      <c r="K255" s="1"/>
    </row>
    <row r="256" spans="1:11" ht="21" customHeight="1" x14ac:dyDescent="0.3">
      <c r="A256" s="1">
        <v>254</v>
      </c>
      <c r="B256" s="10">
        <v>46277</v>
      </c>
      <c r="C256" s="1" t="s">
        <v>140</v>
      </c>
      <c r="D256" s="1" t="s">
        <v>138</v>
      </c>
      <c r="E256" s="1">
        <v>3500</v>
      </c>
      <c r="F256" s="1"/>
      <c r="G256" s="1"/>
      <c r="H256" s="1"/>
      <c r="I256" s="1"/>
      <c r="J256" s="1">
        <f t="shared" si="3"/>
        <v>0</v>
      </c>
      <c r="K256" s="1"/>
    </row>
    <row r="257" spans="1:11" ht="21" customHeight="1" x14ac:dyDescent="0.3">
      <c r="A257" s="1">
        <v>255</v>
      </c>
      <c r="B257" s="10">
        <v>46278</v>
      </c>
      <c r="C257" s="1" t="s">
        <v>140</v>
      </c>
      <c r="D257" s="1" t="s">
        <v>138</v>
      </c>
      <c r="E257" s="1">
        <v>3500</v>
      </c>
      <c r="F257" s="1"/>
      <c r="G257" s="1"/>
      <c r="H257" s="1"/>
      <c r="I257" s="1"/>
      <c r="J257" s="1">
        <f t="shared" si="3"/>
        <v>0</v>
      </c>
      <c r="K257" s="1"/>
    </row>
    <row r="258" spans="1:11" ht="21" customHeight="1" x14ac:dyDescent="0.3">
      <c r="A258" s="1">
        <v>256</v>
      </c>
      <c r="B258" s="10">
        <v>46279</v>
      </c>
      <c r="C258" s="1" t="s">
        <v>140</v>
      </c>
      <c r="D258" s="1" t="s">
        <v>138</v>
      </c>
      <c r="E258" s="1">
        <v>3500</v>
      </c>
      <c r="F258" s="1"/>
      <c r="G258" s="1"/>
      <c r="H258" s="1"/>
      <c r="I258" s="1"/>
      <c r="J258" s="1">
        <f t="shared" si="3"/>
        <v>0</v>
      </c>
      <c r="K258" s="1"/>
    </row>
    <row r="259" spans="1:11" ht="21" customHeight="1" x14ac:dyDescent="0.3">
      <c r="A259" s="1">
        <v>257</v>
      </c>
      <c r="B259" s="10">
        <v>46280</v>
      </c>
      <c r="C259" s="1" t="s">
        <v>140</v>
      </c>
      <c r="D259" s="1" t="s">
        <v>138</v>
      </c>
      <c r="E259" s="1">
        <v>3500</v>
      </c>
      <c r="F259" s="1"/>
      <c r="G259" s="1"/>
      <c r="H259" s="1"/>
      <c r="I259" s="1"/>
      <c r="J259" s="1">
        <f t="shared" si="3"/>
        <v>0</v>
      </c>
      <c r="K259" s="1"/>
    </row>
    <row r="260" spans="1:11" ht="21" customHeight="1" x14ac:dyDescent="0.3">
      <c r="A260" s="1">
        <v>258</v>
      </c>
      <c r="B260" s="10">
        <v>46281</v>
      </c>
      <c r="C260" s="1" t="s">
        <v>140</v>
      </c>
      <c r="D260" s="1" t="s">
        <v>138</v>
      </c>
      <c r="E260" s="1">
        <v>3500</v>
      </c>
      <c r="F260" s="1"/>
      <c r="G260" s="1"/>
      <c r="H260" s="1"/>
      <c r="I260" s="1"/>
      <c r="J260" s="1">
        <f t="shared" ref="J260:J323" si="4">E260*F260-G260-H260+I260</f>
        <v>0</v>
      </c>
      <c r="K260" s="1"/>
    </row>
    <row r="261" spans="1:11" ht="21" customHeight="1" x14ac:dyDescent="0.3">
      <c r="A261" s="1">
        <v>259</v>
      </c>
      <c r="B261" s="10">
        <v>46282</v>
      </c>
      <c r="C261" s="1" t="s">
        <v>140</v>
      </c>
      <c r="D261" s="1" t="s">
        <v>138</v>
      </c>
      <c r="E261" s="1">
        <v>3500</v>
      </c>
      <c r="F261" s="1"/>
      <c r="G261" s="1"/>
      <c r="H261" s="1"/>
      <c r="I261" s="1"/>
      <c r="J261" s="1">
        <f t="shared" si="4"/>
        <v>0</v>
      </c>
      <c r="K261" s="1"/>
    </row>
    <row r="262" spans="1:11" ht="21" customHeight="1" x14ac:dyDescent="0.3">
      <c r="A262" s="1">
        <v>260</v>
      </c>
      <c r="B262" s="10">
        <v>46283</v>
      </c>
      <c r="C262" s="1" t="s">
        <v>140</v>
      </c>
      <c r="D262" s="1" t="s">
        <v>138</v>
      </c>
      <c r="E262" s="1">
        <v>3500</v>
      </c>
      <c r="F262" s="1"/>
      <c r="G262" s="1"/>
      <c r="H262" s="1"/>
      <c r="I262" s="1"/>
      <c r="J262" s="1">
        <f t="shared" si="4"/>
        <v>0</v>
      </c>
      <c r="K262" s="1"/>
    </row>
    <row r="263" spans="1:11" ht="21" customHeight="1" x14ac:dyDescent="0.3">
      <c r="A263" s="1">
        <v>261</v>
      </c>
      <c r="B263" s="10">
        <v>46284</v>
      </c>
      <c r="C263" s="1" t="s">
        <v>140</v>
      </c>
      <c r="D263" s="1" t="s">
        <v>138</v>
      </c>
      <c r="E263" s="1">
        <v>3500</v>
      </c>
      <c r="F263" s="1"/>
      <c r="G263" s="1"/>
      <c r="H263" s="1"/>
      <c r="I263" s="1"/>
      <c r="J263" s="1">
        <f t="shared" si="4"/>
        <v>0</v>
      </c>
      <c r="K263" s="1"/>
    </row>
    <row r="264" spans="1:11" ht="21" customHeight="1" x14ac:dyDescent="0.3">
      <c r="A264" s="1">
        <v>262</v>
      </c>
      <c r="B264" s="10">
        <v>46285</v>
      </c>
      <c r="C264" s="1" t="s">
        <v>140</v>
      </c>
      <c r="D264" s="1" t="s">
        <v>138</v>
      </c>
      <c r="E264" s="1">
        <v>3500</v>
      </c>
      <c r="F264" s="1"/>
      <c r="G264" s="1"/>
      <c r="H264" s="1"/>
      <c r="I264" s="1"/>
      <c r="J264" s="1">
        <f t="shared" si="4"/>
        <v>0</v>
      </c>
      <c r="K264" s="1"/>
    </row>
    <row r="265" spans="1:11" ht="21" customHeight="1" x14ac:dyDescent="0.3">
      <c r="A265" s="1">
        <v>263</v>
      </c>
      <c r="B265" s="10">
        <v>46286</v>
      </c>
      <c r="C265" s="1" t="s">
        <v>140</v>
      </c>
      <c r="D265" s="1" t="s">
        <v>138</v>
      </c>
      <c r="E265" s="1">
        <v>3500</v>
      </c>
      <c r="F265" s="1"/>
      <c r="G265" s="1"/>
      <c r="H265" s="1"/>
      <c r="I265" s="1"/>
      <c r="J265" s="1">
        <f t="shared" si="4"/>
        <v>0</v>
      </c>
      <c r="K265" s="1"/>
    </row>
    <row r="266" spans="1:11" ht="21" customHeight="1" x14ac:dyDescent="0.3">
      <c r="A266" s="1">
        <v>264</v>
      </c>
      <c r="B266" s="10">
        <v>46287</v>
      </c>
      <c r="C266" s="1" t="s">
        <v>140</v>
      </c>
      <c r="D266" s="1" t="s">
        <v>138</v>
      </c>
      <c r="E266" s="1">
        <v>3500</v>
      </c>
      <c r="F266" s="1"/>
      <c r="G266" s="1"/>
      <c r="H266" s="1"/>
      <c r="I266" s="1"/>
      <c r="J266" s="1">
        <f t="shared" si="4"/>
        <v>0</v>
      </c>
      <c r="K266" s="1"/>
    </row>
    <row r="267" spans="1:11" ht="21" customHeight="1" x14ac:dyDescent="0.3">
      <c r="A267" s="1">
        <v>265</v>
      </c>
      <c r="B267" s="10">
        <v>46288</v>
      </c>
      <c r="C267" s="1" t="s">
        <v>140</v>
      </c>
      <c r="D267" s="1" t="s">
        <v>138</v>
      </c>
      <c r="E267" s="1">
        <v>3500</v>
      </c>
      <c r="F267" s="1"/>
      <c r="G267" s="1"/>
      <c r="H267" s="1"/>
      <c r="I267" s="1"/>
      <c r="J267" s="1">
        <f t="shared" si="4"/>
        <v>0</v>
      </c>
      <c r="K267" s="1"/>
    </row>
    <row r="268" spans="1:11" ht="21" customHeight="1" x14ac:dyDescent="0.3">
      <c r="A268" s="1">
        <v>266</v>
      </c>
      <c r="B268" s="10">
        <v>46289</v>
      </c>
      <c r="C268" s="1" t="s">
        <v>140</v>
      </c>
      <c r="D268" s="1" t="s">
        <v>138</v>
      </c>
      <c r="E268" s="1">
        <v>3500</v>
      </c>
      <c r="F268" s="1"/>
      <c r="G268" s="1"/>
      <c r="H268" s="1"/>
      <c r="I268" s="1"/>
      <c r="J268" s="1">
        <f t="shared" si="4"/>
        <v>0</v>
      </c>
      <c r="K268" s="1"/>
    </row>
    <row r="269" spans="1:11" ht="21" customHeight="1" x14ac:dyDescent="0.3">
      <c r="A269" s="1">
        <v>267</v>
      </c>
      <c r="B269" s="10">
        <v>46290</v>
      </c>
      <c r="C269" s="1" t="s">
        <v>140</v>
      </c>
      <c r="D269" s="1" t="s">
        <v>138</v>
      </c>
      <c r="E269" s="1">
        <v>3500</v>
      </c>
      <c r="F269" s="1"/>
      <c r="G269" s="1"/>
      <c r="H269" s="1"/>
      <c r="I269" s="1"/>
      <c r="J269" s="1">
        <f t="shared" si="4"/>
        <v>0</v>
      </c>
      <c r="K269" s="1"/>
    </row>
    <row r="270" spans="1:11" ht="21" customHeight="1" x14ac:dyDescent="0.3">
      <c r="A270" s="1">
        <v>268</v>
      </c>
      <c r="B270" s="10">
        <v>46291</v>
      </c>
      <c r="C270" s="1" t="s">
        <v>140</v>
      </c>
      <c r="D270" s="1" t="s">
        <v>138</v>
      </c>
      <c r="E270" s="1">
        <v>3500</v>
      </c>
      <c r="F270" s="1"/>
      <c r="G270" s="1"/>
      <c r="H270" s="1"/>
      <c r="I270" s="1"/>
      <c r="J270" s="1">
        <f t="shared" si="4"/>
        <v>0</v>
      </c>
      <c r="K270" s="1"/>
    </row>
    <row r="271" spans="1:11" ht="21" customHeight="1" x14ac:dyDescent="0.3">
      <c r="A271" s="1">
        <v>269</v>
      </c>
      <c r="B271" s="10">
        <v>46292</v>
      </c>
      <c r="C271" s="1" t="s">
        <v>140</v>
      </c>
      <c r="D271" s="1" t="s">
        <v>138</v>
      </c>
      <c r="E271" s="1">
        <v>3500</v>
      </c>
      <c r="F271" s="1"/>
      <c r="G271" s="1"/>
      <c r="H271" s="1"/>
      <c r="I271" s="1"/>
      <c r="J271" s="1">
        <f t="shared" si="4"/>
        <v>0</v>
      </c>
      <c r="K271" s="1"/>
    </row>
    <row r="272" spans="1:11" ht="21" customHeight="1" x14ac:dyDescent="0.3">
      <c r="A272" s="1">
        <v>270</v>
      </c>
      <c r="B272" s="10">
        <v>46293</v>
      </c>
      <c r="C272" s="1" t="s">
        <v>140</v>
      </c>
      <c r="D272" s="1" t="s">
        <v>138</v>
      </c>
      <c r="E272" s="1">
        <v>3500</v>
      </c>
      <c r="F272" s="1"/>
      <c r="G272" s="1"/>
      <c r="H272" s="1"/>
      <c r="I272" s="1"/>
      <c r="J272" s="1">
        <f t="shared" si="4"/>
        <v>0</v>
      </c>
      <c r="K272" s="1"/>
    </row>
    <row r="273" spans="1:11" ht="21" customHeight="1" x14ac:dyDescent="0.3">
      <c r="A273" s="1">
        <v>271</v>
      </c>
      <c r="B273" s="10">
        <v>46294</v>
      </c>
      <c r="C273" s="1" t="s">
        <v>140</v>
      </c>
      <c r="D273" s="1" t="s">
        <v>138</v>
      </c>
      <c r="E273" s="1">
        <v>3500</v>
      </c>
      <c r="F273" s="1"/>
      <c r="G273" s="1"/>
      <c r="H273" s="1"/>
      <c r="I273" s="1"/>
      <c r="J273" s="1">
        <f t="shared" si="4"/>
        <v>0</v>
      </c>
      <c r="K273" s="1"/>
    </row>
    <row r="274" spans="1:11" ht="21" customHeight="1" x14ac:dyDescent="0.3">
      <c r="A274" s="1">
        <v>272</v>
      </c>
      <c r="B274" s="10">
        <v>46295</v>
      </c>
      <c r="C274" s="1" t="s">
        <v>140</v>
      </c>
      <c r="D274" s="1" t="s">
        <v>138</v>
      </c>
      <c r="E274" s="1">
        <v>3500</v>
      </c>
      <c r="F274" s="1"/>
      <c r="G274" s="1"/>
      <c r="H274" s="1"/>
      <c r="I274" s="1"/>
      <c r="J274" s="1">
        <f t="shared" si="4"/>
        <v>0</v>
      </c>
      <c r="K274" s="1"/>
    </row>
    <row r="275" spans="1:11" ht="21" customHeight="1" x14ac:dyDescent="0.3">
      <c r="A275" s="1">
        <v>273</v>
      </c>
      <c r="B275" s="10">
        <v>46296</v>
      </c>
      <c r="C275" s="1" t="s">
        <v>140</v>
      </c>
      <c r="D275" s="1" t="s">
        <v>138</v>
      </c>
      <c r="E275" s="1">
        <v>3500</v>
      </c>
      <c r="F275" s="1"/>
      <c r="G275" s="1"/>
      <c r="H275" s="1"/>
      <c r="I275" s="1"/>
      <c r="J275" s="1">
        <f t="shared" si="4"/>
        <v>0</v>
      </c>
      <c r="K275" s="1"/>
    </row>
    <row r="276" spans="1:11" ht="21" customHeight="1" x14ac:dyDescent="0.3">
      <c r="A276" s="1">
        <v>274</v>
      </c>
      <c r="B276" s="10">
        <v>46297</v>
      </c>
      <c r="C276" s="1" t="s">
        <v>140</v>
      </c>
      <c r="D276" s="1" t="s">
        <v>138</v>
      </c>
      <c r="E276" s="1">
        <v>3500</v>
      </c>
      <c r="F276" s="1"/>
      <c r="G276" s="1"/>
      <c r="H276" s="1"/>
      <c r="I276" s="1"/>
      <c r="J276" s="1">
        <f t="shared" si="4"/>
        <v>0</v>
      </c>
      <c r="K276" s="1"/>
    </row>
    <row r="277" spans="1:11" ht="21" customHeight="1" x14ac:dyDescent="0.3">
      <c r="A277" s="1">
        <v>275</v>
      </c>
      <c r="B277" s="10">
        <v>46298</v>
      </c>
      <c r="C277" s="1" t="s">
        <v>140</v>
      </c>
      <c r="D277" s="1" t="s">
        <v>138</v>
      </c>
      <c r="E277" s="1">
        <v>3500</v>
      </c>
      <c r="F277" s="1"/>
      <c r="G277" s="1"/>
      <c r="H277" s="1"/>
      <c r="I277" s="1"/>
      <c r="J277" s="1">
        <f t="shared" si="4"/>
        <v>0</v>
      </c>
      <c r="K277" s="1"/>
    </row>
    <row r="278" spans="1:11" ht="21" customHeight="1" x14ac:dyDescent="0.3">
      <c r="A278" s="1">
        <v>276</v>
      </c>
      <c r="B278" s="10">
        <v>46299</v>
      </c>
      <c r="C278" s="1" t="s">
        <v>140</v>
      </c>
      <c r="D278" s="1" t="s">
        <v>138</v>
      </c>
      <c r="E278" s="1">
        <v>3500</v>
      </c>
      <c r="F278" s="1"/>
      <c r="G278" s="1"/>
      <c r="H278" s="1"/>
      <c r="I278" s="1"/>
      <c r="J278" s="1">
        <f t="shared" si="4"/>
        <v>0</v>
      </c>
      <c r="K278" s="1"/>
    </row>
    <row r="279" spans="1:11" ht="21" customHeight="1" x14ac:dyDescent="0.3">
      <c r="A279" s="1">
        <v>277</v>
      </c>
      <c r="B279" s="10">
        <v>46300</v>
      </c>
      <c r="C279" s="1" t="s">
        <v>140</v>
      </c>
      <c r="D279" s="1" t="s">
        <v>138</v>
      </c>
      <c r="E279" s="1">
        <v>3500</v>
      </c>
      <c r="F279" s="1"/>
      <c r="G279" s="1"/>
      <c r="H279" s="1"/>
      <c r="I279" s="1"/>
      <c r="J279" s="1">
        <f t="shared" si="4"/>
        <v>0</v>
      </c>
      <c r="K279" s="1"/>
    </row>
    <row r="280" spans="1:11" ht="21" customHeight="1" x14ac:dyDescent="0.3">
      <c r="A280" s="1">
        <v>278</v>
      </c>
      <c r="B280" s="10">
        <v>46301</v>
      </c>
      <c r="C280" s="1" t="s">
        <v>140</v>
      </c>
      <c r="D280" s="1" t="s">
        <v>138</v>
      </c>
      <c r="E280" s="1">
        <v>3500</v>
      </c>
      <c r="F280" s="1"/>
      <c r="G280" s="1"/>
      <c r="H280" s="1"/>
      <c r="I280" s="1"/>
      <c r="J280" s="1">
        <f t="shared" si="4"/>
        <v>0</v>
      </c>
      <c r="K280" s="1"/>
    </row>
    <row r="281" spans="1:11" ht="21" customHeight="1" x14ac:dyDescent="0.3">
      <c r="A281" s="1">
        <v>279</v>
      </c>
      <c r="B281" s="10">
        <v>46302</v>
      </c>
      <c r="C281" s="1" t="s">
        <v>140</v>
      </c>
      <c r="D281" s="1" t="s">
        <v>138</v>
      </c>
      <c r="E281" s="1">
        <v>3500</v>
      </c>
      <c r="F281" s="1"/>
      <c r="G281" s="1"/>
      <c r="H281" s="1"/>
      <c r="I281" s="1"/>
      <c r="J281" s="1">
        <f t="shared" si="4"/>
        <v>0</v>
      </c>
      <c r="K281" s="1"/>
    </row>
    <row r="282" spans="1:11" ht="21" customHeight="1" x14ac:dyDescent="0.3">
      <c r="A282" s="1">
        <v>280</v>
      </c>
      <c r="B282" s="10">
        <v>46303</v>
      </c>
      <c r="C282" s="1" t="s">
        <v>140</v>
      </c>
      <c r="D282" s="1" t="s">
        <v>138</v>
      </c>
      <c r="E282" s="1">
        <v>3500</v>
      </c>
      <c r="F282" s="1"/>
      <c r="G282" s="1"/>
      <c r="H282" s="1"/>
      <c r="I282" s="1"/>
      <c r="J282" s="1">
        <f t="shared" si="4"/>
        <v>0</v>
      </c>
      <c r="K282" s="1"/>
    </row>
    <row r="283" spans="1:11" ht="21" customHeight="1" x14ac:dyDescent="0.3">
      <c r="A283" s="1">
        <v>281</v>
      </c>
      <c r="B283" s="10">
        <v>46304</v>
      </c>
      <c r="C283" s="1" t="s">
        <v>140</v>
      </c>
      <c r="D283" s="1" t="s">
        <v>138</v>
      </c>
      <c r="E283" s="1">
        <v>3500</v>
      </c>
      <c r="F283" s="1"/>
      <c r="G283" s="1"/>
      <c r="H283" s="1"/>
      <c r="I283" s="1"/>
      <c r="J283" s="1">
        <f t="shared" si="4"/>
        <v>0</v>
      </c>
      <c r="K283" s="1"/>
    </row>
    <row r="284" spans="1:11" ht="21" customHeight="1" x14ac:dyDescent="0.3">
      <c r="A284" s="1">
        <v>282</v>
      </c>
      <c r="B284" s="10">
        <v>46305</v>
      </c>
      <c r="C284" s="1" t="s">
        <v>140</v>
      </c>
      <c r="D284" s="1" t="s">
        <v>138</v>
      </c>
      <c r="E284" s="1">
        <v>3500</v>
      </c>
      <c r="F284" s="1"/>
      <c r="G284" s="1"/>
      <c r="H284" s="1"/>
      <c r="I284" s="1"/>
      <c r="J284" s="1">
        <f t="shared" si="4"/>
        <v>0</v>
      </c>
      <c r="K284" s="1"/>
    </row>
    <row r="285" spans="1:11" ht="21" customHeight="1" x14ac:dyDescent="0.3">
      <c r="A285" s="1">
        <v>283</v>
      </c>
      <c r="B285" s="10">
        <v>46306</v>
      </c>
      <c r="C285" s="1" t="s">
        <v>140</v>
      </c>
      <c r="D285" s="1" t="s">
        <v>138</v>
      </c>
      <c r="E285" s="1">
        <v>3500</v>
      </c>
      <c r="F285" s="1"/>
      <c r="G285" s="1"/>
      <c r="H285" s="1"/>
      <c r="I285" s="1"/>
      <c r="J285" s="1">
        <f t="shared" si="4"/>
        <v>0</v>
      </c>
      <c r="K285" s="1"/>
    </row>
    <row r="286" spans="1:11" ht="21" customHeight="1" x14ac:dyDescent="0.3">
      <c r="A286" s="1">
        <v>284</v>
      </c>
      <c r="B286" s="10">
        <v>46307</v>
      </c>
      <c r="C286" s="1" t="s">
        <v>140</v>
      </c>
      <c r="D286" s="1" t="s">
        <v>138</v>
      </c>
      <c r="E286" s="1">
        <v>3500</v>
      </c>
      <c r="F286" s="1"/>
      <c r="G286" s="1"/>
      <c r="H286" s="1"/>
      <c r="I286" s="1"/>
      <c r="J286" s="1">
        <f t="shared" si="4"/>
        <v>0</v>
      </c>
      <c r="K286" s="1"/>
    </row>
    <row r="287" spans="1:11" ht="21" customHeight="1" x14ac:dyDescent="0.3">
      <c r="A287" s="1">
        <v>285</v>
      </c>
      <c r="B287" s="10">
        <v>46308</v>
      </c>
      <c r="C287" s="1" t="s">
        <v>140</v>
      </c>
      <c r="D287" s="1" t="s">
        <v>138</v>
      </c>
      <c r="E287" s="1">
        <v>3500</v>
      </c>
      <c r="F287" s="1"/>
      <c r="G287" s="1"/>
      <c r="H287" s="1"/>
      <c r="I287" s="1"/>
      <c r="J287" s="1">
        <f t="shared" si="4"/>
        <v>0</v>
      </c>
      <c r="K287" s="1"/>
    </row>
    <row r="288" spans="1:11" ht="21" customHeight="1" x14ac:dyDescent="0.3">
      <c r="A288" s="1">
        <v>286</v>
      </c>
      <c r="B288" s="10">
        <v>46309</v>
      </c>
      <c r="C288" s="1" t="s">
        <v>140</v>
      </c>
      <c r="D288" s="1" t="s">
        <v>138</v>
      </c>
      <c r="E288" s="1">
        <v>3500</v>
      </c>
      <c r="F288" s="1"/>
      <c r="G288" s="1"/>
      <c r="H288" s="1"/>
      <c r="I288" s="1"/>
      <c r="J288" s="1">
        <f t="shared" si="4"/>
        <v>0</v>
      </c>
      <c r="K288" s="1"/>
    </row>
    <row r="289" spans="1:11" ht="21" customHeight="1" x14ac:dyDescent="0.3">
      <c r="A289" s="1">
        <v>287</v>
      </c>
      <c r="B289" s="10">
        <v>46310</v>
      </c>
      <c r="C289" s="1" t="s">
        <v>140</v>
      </c>
      <c r="D289" s="1" t="s">
        <v>138</v>
      </c>
      <c r="E289" s="1">
        <v>3500</v>
      </c>
      <c r="F289" s="1"/>
      <c r="G289" s="1"/>
      <c r="H289" s="1"/>
      <c r="I289" s="1"/>
      <c r="J289" s="1">
        <f t="shared" si="4"/>
        <v>0</v>
      </c>
      <c r="K289" s="1"/>
    </row>
    <row r="290" spans="1:11" ht="21" customHeight="1" x14ac:dyDescent="0.3">
      <c r="A290" s="1">
        <v>288</v>
      </c>
      <c r="B290" s="10">
        <v>46311</v>
      </c>
      <c r="C290" s="1" t="s">
        <v>140</v>
      </c>
      <c r="D290" s="1" t="s">
        <v>138</v>
      </c>
      <c r="E290" s="1">
        <v>3500</v>
      </c>
      <c r="F290" s="1"/>
      <c r="G290" s="1"/>
      <c r="H290" s="1"/>
      <c r="I290" s="1"/>
      <c r="J290" s="1">
        <f t="shared" si="4"/>
        <v>0</v>
      </c>
      <c r="K290" s="1"/>
    </row>
    <row r="291" spans="1:11" ht="21" customHeight="1" x14ac:dyDescent="0.3">
      <c r="A291" s="1">
        <v>289</v>
      </c>
      <c r="B291" s="10">
        <v>46312</v>
      </c>
      <c r="C291" s="1" t="s">
        <v>140</v>
      </c>
      <c r="D291" s="1" t="s">
        <v>138</v>
      </c>
      <c r="E291" s="1">
        <v>3500</v>
      </c>
      <c r="F291" s="1"/>
      <c r="G291" s="1"/>
      <c r="H291" s="1"/>
      <c r="I291" s="1"/>
      <c r="J291" s="1">
        <f t="shared" si="4"/>
        <v>0</v>
      </c>
      <c r="K291" s="1"/>
    </row>
    <row r="292" spans="1:11" ht="21" customHeight="1" x14ac:dyDescent="0.3">
      <c r="A292" s="1">
        <v>290</v>
      </c>
      <c r="B292" s="10">
        <v>46313</v>
      </c>
      <c r="C292" s="1" t="s">
        <v>140</v>
      </c>
      <c r="D292" s="1" t="s">
        <v>138</v>
      </c>
      <c r="E292" s="1">
        <v>3500</v>
      </c>
      <c r="F292" s="1"/>
      <c r="G292" s="1"/>
      <c r="H292" s="1"/>
      <c r="I292" s="1"/>
      <c r="J292" s="1">
        <f t="shared" si="4"/>
        <v>0</v>
      </c>
      <c r="K292" s="1"/>
    </row>
    <row r="293" spans="1:11" ht="21" customHeight="1" x14ac:dyDescent="0.3">
      <c r="A293" s="1">
        <v>291</v>
      </c>
      <c r="B293" s="10">
        <v>46314</v>
      </c>
      <c r="C293" s="1" t="s">
        <v>140</v>
      </c>
      <c r="D293" s="1" t="s">
        <v>138</v>
      </c>
      <c r="E293" s="1">
        <v>3500</v>
      </c>
      <c r="F293" s="1"/>
      <c r="G293" s="1"/>
      <c r="H293" s="1"/>
      <c r="I293" s="1"/>
      <c r="J293" s="1">
        <f t="shared" si="4"/>
        <v>0</v>
      </c>
      <c r="K293" s="1"/>
    </row>
    <row r="294" spans="1:11" ht="21" customHeight="1" x14ac:dyDescent="0.3">
      <c r="A294" s="1">
        <v>292</v>
      </c>
      <c r="B294" s="10">
        <v>46315</v>
      </c>
      <c r="C294" s="1" t="s">
        <v>140</v>
      </c>
      <c r="D294" s="1" t="s">
        <v>138</v>
      </c>
      <c r="E294" s="1">
        <v>3500</v>
      </c>
      <c r="F294" s="1"/>
      <c r="G294" s="1"/>
      <c r="H294" s="1"/>
      <c r="I294" s="1"/>
      <c r="J294" s="1">
        <f t="shared" si="4"/>
        <v>0</v>
      </c>
      <c r="K294" s="1"/>
    </row>
    <row r="295" spans="1:11" ht="21" customHeight="1" x14ac:dyDescent="0.3">
      <c r="A295" s="1">
        <v>293</v>
      </c>
      <c r="B295" s="10">
        <v>46316</v>
      </c>
      <c r="C295" s="1" t="s">
        <v>140</v>
      </c>
      <c r="D295" s="1" t="s">
        <v>138</v>
      </c>
      <c r="E295" s="1">
        <v>3500</v>
      </c>
      <c r="F295" s="1"/>
      <c r="G295" s="1"/>
      <c r="H295" s="1"/>
      <c r="I295" s="1"/>
      <c r="J295" s="1">
        <f t="shared" si="4"/>
        <v>0</v>
      </c>
      <c r="K295" s="1"/>
    </row>
    <row r="296" spans="1:11" ht="21" customHeight="1" x14ac:dyDescent="0.3">
      <c r="A296" s="1">
        <v>294</v>
      </c>
      <c r="B296" s="10">
        <v>46317</v>
      </c>
      <c r="C296" s="1" t="s">
        <v>140</v>
      </c>
      <c r="D296" s="1" t="s">
        <v>138</v>
      </c>
      <c r="E296" s="1">
        <v>3500</v>
      </c>
      <c r="F296" s="1"/>
      <c r="G296" s="1"/>
      <c r="H296" s="1"/>
      <c r="I296" s="1"/>
      <c r="J296" s="1">
        <f t="shared" si="4"/>
        <v>0</v>
      </c>
      <c r="K296" s="1"/>
    </row>
    <row r="297" spans="1:11" ht="21" customHeight="1" x14ac:dyDescent="0.3">
      <c r="A297" s="1">
        <v>295</v>
      </c>
      <c r="B297" s="10">
        <v>46318</v>
      </c>
      <c r="C297" s="1" t="s">
        <v>140</v>
      </c>
      <c r="D297" s="1" t="s">
        <v>138</v>
      </c>
      <c r="E297" s="1">
        <v>3500</v>
      </c>
      <c r="F297" s="1"/>
      <c r="G297" s="1"/>
      <c r="H297" s="1"/>
      <c r="I297" s="1"/>
      <c r="J297" s="1">
        <f t="shared" si="4"/>
        <v>0</v>
      </c>
      <c r="K297" s="1"/>
    </row>
    <row r="298" spans="1:11" ht="21" customHeight="1" x14ac:dyDescent="0.3">
      <c r="A298" s="1">
        <v>296</v>
      </c>
      <c r="B298" s="10">
        <v>46319</v>
      </c>
      <c r="C298" s="1" t="s">
        <v>140</v>
      </c>
      <c r="D298" s="1" t="s">
        <v>138</v>
      </c>
      <c r="E298" s="1">
        <v>3500</v>
      </c>
      <c r="F298" s="1"/>
      <c r="G298" s="1"/>
      <c r="H298" s="1"/>
      <c r="I298" s="1"/>
      <c r="J298" s="1">
        <f t="shared" si="4"/>
        <v>0</v>
      </c>
      <c r="K298" s="1"/>
    </row>
    <row r="299" spans="1:11" ht="21" customHeight="1" x14ac:dyDescent="0.3">
      <c r="A299" s="1">
        <v>297</v>
      </c>
      <c r="B299" s="10">
        <v>46320</v>
      </c>
      <c r="C299" s="1" t="s">
        <v>140</v>
      </c>
      <c r="D299" s="1" t="s">
        <v>138</v>
      </c>
      <c r="E299" s="1">
        <v>3500</v>
      </c>
      <c r="F299" s="1"/>
      <c r="G299" s="1"/>
      <c r="H299" s="1"/>
      <c r="I299" s="1"/>
      <c r="J299" s="1">
        <f t="shared" si="4"/>
        <v>0</v>
      </c>
      <c r="K299" s="1"/>
    </row>
    <row r="300" spans="1:11" ht="21" customHeight="1" x14ac:dyDescent="0.3">
      <c r="A300" s="1">
        <v>298</v>
      </c>
      <c r="B300" s="10">
        <v>46321</v>
      </c>
      <c r="C300" s="1" t="s">
        <v>140</v>
      </c>
      <c r="D300" s="1" t="s">
        <v>138</v>
      </c>
      <c r="E300" s="1">
        <v>3500</v>
      </c>
      <c r="F300" s="1"/>
      <c r="G300" s="1"/>
      <c r="H300" s="1"/>
      <c r="I300" s="1"/>
      <c r="J300" s="1">
        <f t="shared" si="4"/>
        <v>0</v>
      </c>
      <c r="K300" s="1"/>
    </row>
    <row r="301" spans="1:11" ht="21" customHeight="1" x14ac:dyDescent="0.3">
      <c r="A301" s="1">
        <v>299</v>
      </c>
      <c r="B301" s="10">
        <v>46322</v>
      </c>
      <c r="C301" s="1" t="s">
        <v>140</v>
      </c>
      <c r="D301" s="1" t="s">
        <v>138</v>
      </c>
      <c r="E301" s="1">
        <v>3500</v>
      </c>
      <c r="F301" s="1"/>
      <c r="G301" s="1"/>
      <c r="H301" s="1"/>
      <c r="I301" s="1"/>
      <c r="J301" s="1">
        <f t="shared" si="4"/>
        <v>0</v>
      </c>
      <c r="K301" s="1"/>
    </row>
    <row r="302" spans="1:11" ht="21" customHeight="1" x14ac:dyDescent="0.3">
      <c r="A302" s="1">
        <v>300</v>
      </c>
      <c r="B302" s="10">
        <v>46323</v>
      </c>
      <c r="C302" s="1" t="s">
        <v>140</v>
      </c>
      <c r="D302" s="1" t="s">
        <v>138</v>
      </c>
      <c r="E302" s="1">
        <v>3500</v>
      </c>
      <c r="F302" s="1"/>
      <c r="G302" s="1"/>
      <c r="H302" s="1"/>
      <c r="I302" s="1"/>
      <c r="J302" s="1">
        <f t="shared" si="4"/>
        <v>0</v>
      </c>
      <c r="K302" s="1"/>
    </row>
    <row r="303" spans="1:11" ht="21" customHeight="1" x14ac:dyDescent="0.3">
      <c r="A303" s="1">
        <v>301</v>
      </c>
      <c r="B303" s="10">
        <v>46324</v>
      </c>
      <c r="C303" s="1" t="s">
        <v>140</v>
      </c>
      <c r="D303" s="1" t="s">
        <v>138</v>
      </c>
      <c r="E303" s="1">
        <v>3500</v>
      </c>
      <c r="F303" s="1"/>
      <c r="G303" s="1"/>
      <c r="H303" s="1"/>
      <c r="I303" s="1"/>
      <c r="J303" s="1">
        <f t="shared" si="4"/>
        <v>0</v>
      </c>
      <c r="K303" s="1"/>
    </row>
    <row r="304" spans="1:11" ht="21" customHeight="1" x14ac:dyDescent="0.3">
      <c r="A304" s="1">
        <v>302</v>
      </c>
      <c r="B304" s="10">
        <v>46325</v>
      </c>
      <c r="C304" s="1" t="s">
        <v>140</v>
      </c>
      <c r="D304" s="1" t="s">
        <v>138</v>
      </c>
      <c r="E304" s="1">
        <v>3500</v>
      </c>
      <c r="F304" s="1"/>
      <c r="G304" s="1"/>
      <c r="H304" s="1"/>
      <c r="I304" s="1"/>
      <c r="J304" s="1">
        <f t="shared" si="4"/>
        <v>0</v>
      </c>
      <c r="K304" s="1"/>
    </row>
    <row r="305" spans="1:11" ht="21" customHeight="1" x14ac:dyDescent="0.3">
      <c r="A305" s="1">
        <v>303</v>
      </c>
      <c r="B305" s="10">
        <v>46326</v>
      </c>
      <c r="C305" s="1" t="s">
        <v>140</v>
      </c>
      <c r="D305" s="1" t="s">
        <v>138</v>
      </c>
      <c r="E305" s="1">
        <v>3500</v>
      </c>
      <c r="F305" s="1"/>
      <c r="G305" s="1"/>
      <c r="H305" s="1"/>
      <c r="I305" s="1"/>
      <c r="J305" s="1">
        <f t="shared" si="4"/>
        <v>0</v>
      </c>
      <c r="K305" s="1"/>
    </row>
    <row r="306" spans="1:11" ht="21" customHeight="1" x14ac:dyDescent="0.3">
      <c r="A306" s="1">
        <v>304</v>
      </c>
      <c r="B306" s="10">
        <v>46327</v>
      </c>
      <c r="C306" s="1" t="s">
        <v>140</v>
      </c>
      <c r="D306" s="1" t="s">
        <v>138</v>
      </c>
      <c r="E306" s="1">
        <v>3500</v>
      </c>
      <c r="F306" s="1"/>
      <c r="G306" s="1"/>
      <c r="H306" s="1"/>
      <c r="I306" s="1"/>
      <c r="J306" s="1">
        <f t="shared" si="4"/>
        <v>0</v>
      </c>
      <c r="K306" s="1"/>
    </row>
    <row r="307" spans="1:11" ht="21" customHeight="1" x14ac:dyDescent="0.3">
      <c r="A307" s="1">
        <v>305</v>
      </c>
      <c r="B307" s="10">
        <v>46328</v>
      </c>
      <c r="C307" s="1" t="s">
        <v>140</v>
      </c>
      <c r="D307" s="1" t="s">
        <v>138</v>
      </c>
      <c r="E307" s="1">
        <v>3500</v>
      </c>
      <c r="F307" s="1"/>
      <c r="G307" s="1"/>
      <c r="H307" s="1"/>
      <c r="I307" s="1"/>
      <c r="J307" s="1">
        <f t="shared" si="4"/>
        <v>0</v>
      </c>
      <c r="K307" s="1"/>
    </row>
    <row r="308" spans="1:11" ht="21" customHeight="1" x14ac:dyDescent="0.3">
      <c r="A308" s="1">
        <v>306</v>
      </c>
      <c r="B308" s="10">
        <v>46329</v>
      </c>
      <c r="C308" s="1" t="s">
        <v>140</v>
      </c>
      <c r="D308" s="1" t="s">
        <v>138</v>
      </c>
      <c r="E308" s="1">
        <v>3500</v>
      </c>
      <c r="F308" s="1"/>
      <c r="G308" s="1"/>
      <c r="H308" s="1"/>
      <c r="I308" s="1"/>
      <c r="J308" s="1">
        <f t="shared" si="4"/>
        <v>0</v>
      </c>
      <c r="K308" s="1"/>
    </row>
    <row r="309" spans="1:11" ht="21" customHeight="1" x14ac:dyDescent="0.3">
      <c r="A309" s="1">
        <v>307</v>
      </c>
      <c r="B309" s="10">
        <v>46330</v>
      </c>
      <c r="C309" s="1" t="s">
        <v>140</v>
      </c>
      <c r="D309" s="1" t="s">
        <v>138</v>
      </c>
      <c r="E309" s="1">
        <v>3500</v>
      </c>
      <c r="F309" s="1"/>
      <c r="G309" s="1"/>
      <c r="H309" s="1"/>
      <c r="I309" s="1"/>
      <c r="J309" s="1">
        <f t="shared" si="4"/>
        <v>0</v>
      </c>
      <c r="K309" s="1"/>
    </row>
    <row r="310" spans="1:11" ht="21" customHeight="1" x14ac:dyDescent="0.3">
      <c r="A310" s="1">
        <v>308</v>
      </c>
      <c r="B310" s="10">
        <v>46331</v>
      </c>
      <c r="C310" s="1" t="s">
        <v>140</v>
      </c>
      <c r="D310" s="1" t="s">
        <v>138</v>
      </c>
      <c r="E310" s="1">
        <v>3500</v>
      </c>
      <c r="F310" s="1"/>
      <c r="G310" s="1"/>
      <c r="H310" s="1"/>
      <c r="I310" s="1"/>
      <c r="J310" s="1">
        <f t="shared" si="4"/>
        <v>0</v>
      </c>
      <c r="K310" s="1"/>
    </row>
    <row r="311" spans="1:11" ht="21" customHeight="1" x14ac:dyDescent="0.3">
      <c r="A311" s="1">
        <v>309</v>
      </c>
      <c r="B311" s="10">
        <v>46332</v>
      </c>
      <c r="C311" s="1" t="s">
        <v>140</v>
      </c>
      <c r="D311" s="1" t="s">
        <v>138</v>
      </c>
      <c r="E311" s="1">
        <v>3500</v>
      </c>
      <c r="F311" s="1"/>
      <c r="G311" s="1"/>
      <c r="H311" s="1"/>
      <c r="I311" s="1"/>
      <c r="J311" s="1">
        <f t="shared" si="4"/>
        <v>0</v>
      </c>
      <c r="K311" s="1"/>
    </row>
    <row r="312" spans="1:11" ht="21" customHeight="1" x14ac:dyDescent="0.3">
      <c r="A312" s="1">
        <v>310</v>
      </c>
      <c r="B312" s="10">
        <v>46333</v>
      </c>
      <c r="C312" s="1" t="s">
        <v>140</v>
      </c>
      <c r="D312" s="1" t="s">
        <v>138</v>
      </c>
      <c r="E312" s="1">
        <v>3500</v>
      </c>
      <c r="F312" s="1"/>
      <c r="G312" s="1"/>
      <c r="H312" s="1"/>
      <c r="I312" s="1"/>
      <c r="J312" s="1">
        <f t="shared" si="4"/>
        <v>0</v>
      </c>
      <c r="K312" s="1"/>
    </row>
    <row r="313" spans="1:11" ht="21" customHeight="1" x14ac:dyDescent="0.3">
      <c r="A313" s="1">
        <v>311</v>
      </c>
      <c r="B313" s="10">
        <v>46334</v>
      </c>
      <c r="C313" s="1" t="s">
        <v>140</v>
      </c>
      <c r="D313" s="1" t="s">
        <v>138</v>
      </c>
      <c r="E313" s="1">
        <v>3500</v>
      </c>
      <c r="F313" s="1"/>
      <c r="G313" s="1"/>
      <c r="H313" s="1"/>
      <c r="I313" s="1"/>
      <c r="J313" s="1">
        <f t="shared" si="4"/>
        <v>0</v>
      </c>
      <c r="K313" s="1"/>
    </row>
    <row r="314" spans="1:11" ht="21" customHeight="1" x14ac:dyDescent="0.3">
      <c r="A314" s="1">
        <v>312</v>
      </c>
      <c r="B314" s="10">
        <v>46335</v>
      </c>
      <c r="C314" s="1" t="s">
        <v>140</v>
      </c>
      <c r="D314" s="1" t="s">
        <v>138</v>
      </c>
      <c r="E314" s="1">
        <v>3500</v>
      </c>
      <c r="F314" s="1"/>
      <c r="G314" s="1"/>
      <c r="H314" s="1"/>
      <c r="I314" s="1"/>
      <c r="J314" s="1">
        <f t="shared" si="4"/>
        <v>0</v>
      </c>
      <c r="K314" s="1"/>
    </row>
    <row r="315" spans="1:11" ht="21" customHeight="1" x14ac:dyDescent="0.3">
      <c r="A315" s="1">
        <v>313</v>
      </c>
      <c r="B315" s="10">
        <v>46336</v>
      </c>
      <c r="C315" s="1" t="s">
        <v>140</v>
      </c>
      <c r="D315" s="1" t="s">
        <v>138</v>
      </c>
      <c r="E315" s="1">
        <v>3500</v>
      </c>
      <c r="F315" s="1"/>
      <c r="G315" s="1"/>
      <c r="H315" s="1"/>
      <c r="I315" s="1"/>
      <c r="J315" s="1">
        <f t="shared" si="4"/>
        <v>0</v>
      </c>
      <c r="K315" s="1"/>
    </row>
    <row r="316" spans="1:11" ht="21" customHeight="1" x14ac:dyDescent="0.3">
      <c r="A316" s="1">
        <v>314</v>
      </c>
      <c r="B316" s="10">
        <v>46337</v>
      </c>
      <c r="C316" s="1" t="s">
        <v>140</v>
      </c>
      <c r="D316" s="1" t="s">
        <v>138</v>
      </c>
      <c r="E316" s="1">
        <v>3500</v>
      </c>
      <c r="F316" s="1"/>
      <c r="G316" s="1"/>
      <c r="H316" s="1"/>
      <c r="I316" s="1"/>
      <c r="J316" s="1">
        <f t="shared" si="4"/>
        <v>0</v>
      </c>
      <c r="K316" s="1"/>
    </row>
    <row r="317" spans="1:11" ht="21" customHeight="1" x14ac:dyDescent="0.3">
      <c r="A317" s="1">
        <v>315</v>
      </c>
      <c r="B317" s="10">
        <v>46338</v>
      </c>
      <c r="C317" s="1" t="s">
        <v>140</v>
      </c>
      <c r="D317" s="1" t="s">
        <v>138</v>
      </c>
      <c r="E317" s="1">
        <v>3500</v>
      </c>
      <c r="F317" s="1"/>
      <c r="G317" s="1"/>
      <c r="H317" s="1"/>
      <c r="I317" s="1"/>
      <c r="J317" s="1">
        <f t="shared" si="4"/>
        <v>0</v>
      </c>
      <c r="K317" s="1"/>
    </row>
    <row r="318" spans="1:11" ht="21" customHeight="1" x14ac:dyDescent="0.3">
      <c r="A318" s="1">
        <v>316</v>
      </c>
      <c r="B318" s="10">
        <v>46339</v>
      </c>
      <c r="C318" s="1" t="s">
        <v>140</v>
      </c>
      <c r="D318" s="1" t="s">
        <v>138</v>
      </c>
      <c r="E318" s="1">
        <v>3500</v>
      </c>
      <c r="F318" s="1"/>
      <c r="G318" s="1"/>
      <c r="H318" s="1"/>
      <c r="I318" s="1"/>
      <c r="J318" s="1">
        <f t="shared" si="4"/>
        <v>0</v>
      </c>
      <c r="K318" s="1"/>
    </row>
    <row r="319" spans="1:11" ht="21" customHeight="1" x14ac:dyDescent="0.3">
      <c r="A319" s="1">
        <v>317</v>
      </c>
      <c r="B319" s="10">
        <v>46340</v>
      </c>
      <c r="C319" s="1" t="s">
        <v>140</v>
      </c>
      <c r="D319" s="1" t="s">
        <v>138</v>
      </c>
      <c r="E319" s="1">
        <v>3500</v>
      </c>
      <c r="F319" s="1"/>
      <c r="G319" s="1"/>
      <c r="H319" s="1"/>
      <c r="I319" s="1"/>
      <c r="J319" s="1">
        <f t="shared" si="4"/>
        <v>0</v>
      </c>
      <c r="K319" s="1"/>
    </row>
    <row r="320" spans="1:11" ht="21" customHeight="1" x14ac:dyDescent="0.3">
      <c r="A320" s="1">
        <v>318</v>
      </c>
      <c r="B320" s="10">
        <v>46341</v>
      </c>
      <c r="C320" s="1" t="s">
        <v>140</v>
      </c>
      <c r="D320" s="1" t="s">
        <v>138</v>
      </c>
      <c r="E320" s="1">
        <v>3500</v>
      </c>
      <c r="F320" s="1"/>
      <c r="G320" s="1"/>
      <c r="H320" s="1"/>
      <c r="I320" s="1"/>
      <c r="J320" s="1">
        <f t="shared" si="4"/>
        <v>0</v>
      </c>
      <c r="K320" s="1"/>
    </row>
    <row r="321" spans="1:11" ht="21" customHeight="1" x14ac:dyDescent="0.3">
      <c r="A321" s="1">
        <v>319</v>
      </c>
      <c r="B321" s="10">
        <v>46342</v>
      </c>
      <c r="C321" s="1" t="s">
        <v>140</v>
      </c>
      <c r="D321" s="1" t="s">
        <v>138</v>
      </c>
      <c r="E321" s="1">
        <v>3500</v>
      </c>
      <c r="F321" s="1"/>
      <c r="G321" s="1"/>
      <c r="H321" s="1"/>
      <c r="I321" s="1"/>
      <c r="J321" s="1">
        <f t="shared" si="4"/>
        <v>0</v>
      </c>
      <c r="K321" s="1"/>
    </row>
    <row r="322" spans="1:11" ht="21" customHeight="1" x14ac:dyDescent="0.3">
      <c r="A322" s="1">
        <v>320</v>
      </c>
      <c r="B322" s="10">
        <v>46343</v>
      </c>
      <c r="C322" s="1" t="s">
        <v>140</v>
      </c>
      <c r="D322" s="1" t="s">
        <v>138</v>
      </c>
      <c r="E322" s="1">
        <v>3500</v>
      </c>
      <c r="F322" s="1"/>
      <c r="G322" s="1"/>
      <c r="H322" s="1"/>
      <c r="I322" s="1"/>
      <c r="J322" s="1">
        <f t="shared" si="4"/>
        <v>0</v>
      </c>
      <c r="K322" s="1"/>
    </row>
    <row r="323" spans="1:11" ht="21" customHeight="1" x14ac:dyDescent="0.3">
      <c r="A323" s="1">
        <v>321</v>
      </c>
      <c r="B323" s="10">
        <v>46344</v>
      </c>
      <c r="C323" s="1" t="s">
        <v>140</v>
      </c>
      <c r="D323" s="1" t="s">
        <v>138</v>
      </c>
      <c r="E323" s="1">
        <v>3500</v>
      </c>
      <c r="F323" s="1"/>
      <c r="G323" s="1"/>
      <c r="H323" s="1"/>
      <c r="I323" s="1"/>
      <c r="J323" s="1">
        <f t="shared" si="4"/>
        <v>0</v>
      </c>
      <c r="K323" s="1"/>
    </row>
    <row r="324" spans="1:11" ht="21" customHeight="1" x14ac:dyDescent="0.3">
      <c r="A324" s="1">
        <v>322</v>
      </c>
      <c r="B324" s="10">
        <v>46345</v>
      </c>
      <c r="C324" s="1" t="s">
        <v>140</v>
      </c>
      <c r="D324" s="1" t="s">
        <v>138</v>
      </c>
      <c r="E324" s="1">
        <v>3500</v>
      </c>
      <c r="F324" s="1"/>
      <c r="G324" s="1"/>
      <c r="H324" s="1"/>
      <c r="I324" s="1"/>
      <c r="J324" s="1">
        <f t="shared" ref="J324:J367" si="5">E324*F324-G324-H324+I324</f>
        <v>0</v>
      </c>
      <c r="K324" s="1"/>
    </row>
    <row r="325" spans="1:11" ht="21" customHeight="1" x14ac:dyDescent="0.3">
      <c r="A325" s="1">
        <v>323</v>
      </c>
      <c r="B325" s="10">
        <v>46346</v>
      </c>
      <c r="C325" s="1" t="s">
        <v>140</v>
      </c>
      <c r="D325" s="1" t="s">
        <v>138</v>
      </c>
      <c r="E325" s="1">
        <v>3500</v>
      </c>
      <c r="F325" s="1"/>
      <c r="G325" s="1"/>
      <c r="H325" s="1"/>
      <c r="I325" s="1"/>
      <c r="J325" s="1">
        <f t="shared" si="5"/>
        <v>0</v>
      </c>
      <c r="K325" s="1"/>
    </row>
    <row r="326" spans="1:11" ht="21" customHeight="1" x14ac:dyDescent="0.3">
      <c r="A326" s="1">
        <v>324</v>
      </c>
      <c r="B326" s="10">
        <v>46347</v>
      </c>
      <c r="C326" s="1" t="s">
        <v>140</v>
      </c>
      <c r="D326" s="1" t="s">
        <v>138</v>
      </c>
      <c r="E326" s="1">
        <v>3500</v>
      </c>
      <c r="F326" s="1"/>
      <c r="G326" s="1"/>
      <c r="H326" s="1"/>
      <c r="I326" s="1"/>
      <c r="J326" s="1">
        <f t="shared" si="5"/>
        <v>0</v>
      </c>
      <c r="K326" s="1"/>
    </row>
    <row r="327" spans="1:11" ht="21" customHeight="1" x14ac:dyDescent="0.3">
      <c r="A327" s="1">
        <v>325</v>
      </c>
      <c r="B327" s="10">
        <v>46348</v>
      </c>
      <c r="C327" s="1" t="s">
        <v>140</v>
      </c>
      <c r="D327" s="1" t="s">
        <v>138</v>
      </c>
      <c r="E327" s="1">
        <v>3500</v>
      </c>
      <c r="F327" s="1"/>
      <c r="G327" s="1"/>
      <c r="H327" s="1"/>
      <c r="I327" s="1"/>
      <c r="J327" s="1">
        <f t="shared" si="5"/>
        <v>0</v>
      </c>
      <c r="K327" s="1"/>
    </row>
    <row r="328" spans="1:11" ht="21" customHeight="1" x14ac:dyDescent="0.3">
      <c r="A328" s="1">
        <v>326</v>
      </c>
      <c r="B328" s="10">
        <v>46349</v>
      </c>
      <c r="C328" s="1" t="s">
        <v>140</v>
      </c>
      <c r="D328" s="1" t="s">
        <v>138</v>
      </c>
      <c r="E328" s="1">
        <v>3500</v>
      </c>
      <c r="F328" s="1"/>
      <c r="G328" s="1"/>
      <c r="H328" s="1"/>
      <c r="I328" s="1"/>
      <c r="J328" s="1">
        <f t="shared" si="5"/>
        <v>0</v>
      </c>
      <c r="K328" s="1"/>
    </row>
    <row r="329" spans="1:11" ht="21" customHeight="1" x14ac:dyDescent="0.3">
      <c r="A329" s="1">
        <v>327</v>
      </c>
      <c r="B329" s="10">
        <v>46350</v>
      </c>
      <c r="C329" s="1" t="s">
        <v>140</v>
      </c>
      <c r="D329" s="1" t="s">
        <v>138</v>
      </c>
      <c r="E329" s="1">
        <v>3500</v>
      </c>
      <c r="F329" s="1"/>
      <c r="G329" s="1"/>
      <c r="H329" s="1"/>
      <c r="I329" s="1"/>
      <c r="J329" s="1">
        <f t="shared" si="5"/>
        <v>0</v>
      </c>
      <c r="K329" s="1"/>
    </row>
    <row r="330" spans="1:11" ht="21" customHeight="1" x14ac:dyDescent="0.3">
      <c r="A330" s="1">
        <v>328</v>
      </c>
      <c r="B330" s="10">
        <v>46351</v>
      </c>
      <c r="C330" s="1" t="s">
        <v>140</v>
      </c>
      <c r="D330" s="1" t="s">
        <v>138</v>
      </c>
      <c r="E330" s="1">
        <v>3500</v>
      </c>
      <c r="F330" s="1"/>
      <c r="G330" s="1"/>
      <c r="H330" s="1"/>
      <c r="I330" s="1"/>
      <c r="J330" s="1">
        <f t="shared" si="5"/>
        <v>0</v>
      </c>
      <c r="K330" s="1"/>
    </row>
    <row r="331" spans="1:11" ht="21" customHeight="1" x14ac:dyDescent="0.3">
      <c r="A331" s="1">
        <v>329</v>
      </c>
      <c r="B331" s="10">
        <v>46352</v>
      </c>
      <c r="C331" s="1" t="s">
        <v>140</v>
      </c>
      <c r="D331" s="1" t="s">
        <v>138</v>
      </c>
      <c r="E331" s="1">
        <v>3500</v>
      </c>
      <c r="F331" s="1"/>
      <c r="G331" s="1"/>
      <c r="H331" s="1"/>
      <c r="I331" s="1"/>
      <c r="J331" s="1">
        <f t="shared" si="5"/>
        <v>0</v>
      </c>
      <c r="K331" s="1"/>
    </row>
    <row r="332" spans="1:11" ht="21" customHeight="1" x14ac:dyDescent="0.3">
      <c r="A332" s="1">
        <v>330</v>
      </c>
      <c r="B332" s="10">
        <v>46353</v>
      </c>
      <c r="C332" s="1" t="s">
        <v>140</v>
      </c>
      <c r="D332" s="1" t="s">
        <v>138</v>
      </c>
      <c r="E332" s="1">
        <v>3500</v>
      </c>
      <c r="F332" s="1"/>
      <c r="G332" s="1"/>
      <c r="H332" s="1"/>
      <c r="I332" s="1"/>
      <c r="J332" s="1">
        <f t="shared" si="5"/>
        <v>0</v>
      </c>
      <c r="K332" s="1"/>
    </row>
    <row r="333" spans="1:11" ht="21" customHeight="1" x14ac:dyDescent="0.3">
      <c r="A333" s="1">
        <v>331</v>
      </c>
      <c r="B333" s="10">
        <v>46354</v>
      </c>
      <c r="C333" s="1" t="s">
        <v>140</v>
      </c>
      <c r="D333" s="1" t="s">
        <v>138</v>
      </c>
      <c r="E333" s="1">
        <v>3500</v>
      </c>
      <c r="F333" s="1"/>
      <c r="G333" s="1"/>
      <c r="H333" s="1"/>
      <c r="I333" s="1"/>
      <c r="J333" s="1">
        <f t="shared" si="5"/>
        <v>0</v>
      </c>
      <c r="K333" s="1"/>
    </row>
    <row r="334" spans="1:11" ht="21" customHeight="1" x14ac:dyDescent="0.3">
      <c r="A334" s="1">
        <v>332</v>
      </c>
      <c r="B334" s="10">
        <v>46355</v>
      </c>
      <c r="C334" s="1" t="s">
        <v>140</v>
      </c>
      <c r="D334" s="1" t="s">
        <v>138</v>
      </c>
      <c r="E334" s="1">
        <v>3500</v>
      </c>
      <c r="F334" s="1"/>
      <c r="G334" s="1"/>
      <c r="H334" s="1"/>
      <c r="I334" s="1"/>
      <c r="J334" s="1">
        <f t="shared" si="5"/>
        <v>0</v>
      </c>
      <c r="K334" s="1"/>
    </row>
    <row r="335" spans="1:11" ht="21" customHeight="1" x14ac:dyDescent="0.3">
      <c r="A335" s="1">
        <v>333</v>
      </c>
      <c r="B335" s="10">
        <v>46356</v>
      </c>
      <c r="C335" s="1" t="s">
        <v>140</v>
      </c>
      <c r="D335" s="1" t="s">
        <v>138</v>
      </c>
      <c r="E335" s="1">
        <v>3500</v>
      </c>
      <c r="F335" s="1"/>
      <c r="G335" s="1"/>
      <c r="H335" s="1"/>
      <c r="I335" s="1"/>
      <c r="J335" s="1">
        <f t="shared" si="5"/>
        <v>0</v>
      </c>
      <c r="K335" s="1"/>
    </row>
    <row r="336" spans="1:11" ht="21" customHeight="1" x14ac:dyDescent="0.3">
      <c r="A336" s="1">
        <v>334</v>
      </c>
      <c r="B336" s="10">
        <v>46357</v>
      </c>
      <c r="C336" s="1" t="s">
        <v>140</v>
      </c>
      <c r="D336" s="1" t="s">
        <v>138</v>
      </c>
      <c r="E336" s="1">
        <v>3500</v>
      </c>
      <c r="F336" s="1"/>
      <c r="G336" s="1"/>
      <c r="H336" s="1"/>
      <c r="I336" s="1"/>
      <c r="J336" s="1">
        <f t="shared" si="5"/>
        <v>0</v>
      </c>
      <c r="K336" s="1"/>
    </row>
    <row r="337" spans="1:11" ht="21" customHeight="1" x14ac:dyDescent="0.3">
      <c r="A337" s="1">
        <v>335</v>
      </c>
      <c r="B337" s="10">
        <v>46358</v>
      </c>
      <c r="C337" s="1" t="s">
        <v>140</v>
      </c>
      <c r="D337" s="1" t="s">
        <v>138</v>
      </c>
      <c r="E337" s="1">
        <v>3500</v>
      </c>
      <c r="F337" s="1"/>
      <c r="G337" s="1"/>
      <c r="H337" s="1"/>
      <c r="I337" s="1"/>
      <c r="J337" s="1">
        <f t="shared" si="5"/>
        <v>0</v>
      </c>
      <c r="K337" s="1"/>
    </row>
    <row r="338" spans="1:11" ht="21" customHeight="1" x14ac:dyDescent="0.3">
      <c r="A338" s="1">
        <v>336</v>
      </c>
      <c r="B338" s="10">
        <v>46359</v>
      </c>
      <c r="C338" s="1" t="s">
        <v>140</v>
      </c>
      <c r="D338" s="1" t="s">
        <v>138</v>
      </c>
      <c r="E338" s="1">
        <v>3500</v>
      </c>
      <c r="F338" s="1"/>
      <c r="G338" s="1"/>
      <c r="H338" s="1"/>
      <c r="I338" s="1"/>
      <c r="J338" s="1">
        <f t="shared" si="5"/>
        <v>0</v>
      </c>
      <c r="K338" s="1"/>
    </row>
    <row r="339" spans="1:11" ht="21" customHeight="1" x14ac:dyDescent="0.3">
      <c r="A339" s="1">
        <v>337</v>
      </c>
      <c r="B339" s="10">
        <v>46360</v>
      </c>
      <c r="C339" s="1" t="s">
        <v>140</v>
      </c>
      <c r="D339" s="1" t="s">
        <v>138</v>
      </c>
      <c r="E339" s="1">
        <v>3500</v>
      </c>
      <c r="F339" s="1"/>
      <c r="G339" s="1"/>
      <c r="H339" s="1"/>
      <c r="I339" s="1"/>
      <c r="J339" s="1">
        <f t="shared" si="5"/>
        <v>0</v>
      </c>
      <c r="K339" s="1"/>
    </row>
    <row r="340" spans="1:11" ht="21" customHeight="1" x14ac:dyDescent="0.3">
      <c r="A340" s="1">
        <v>338</v>
      </c>
      <c r="B340" s="10">
        <v>46361</v>
      </c>
      <c r="C340" s="1" t="s">
        <v>140</v>
      </c>
      <c r="D340" s="1" t="s">
        <v>138</v>
      </c>
      <c r="E340" s="1">
        <v>3500</v>
      </c>
      <c r="F340" s="1"/>
      <c r="G340" s="1"/>
      <c r="H340" s="1"/>
      <c r="I340" s="1"/>
      <c r="J340" s="1">
        <f t="shared" si="5"/>
        <v>0</v>
      </c>
      <c r="K340" s="1"/>
    </row>
    <row r="341" spans="1:11" ht="21" customHeight="1" x14ac:dyDescent="0.3">
      <c r="A341" s="1">
        <v>339</v>
      </c>
      <c r="B341" s="10">
        <v>46362</v>
      </c>
      <c r="C341" s="1" t="s">
        <v>140</v>
      </c>
      <c r="D341" s="1" t="s">
        <v>138</v>
      </c>
      <c r="E341" s="1">
        <v>3500</v>
      </c>
      <c r="F341" s="1"/>
      <c r="G341" s="1"/>
      <c r="H341" s="1"/>
      <c r="I341" s="1"/>
      <c r="J341" s="1">
        <f t="shared" si="5"/>
        <v>0</v>
      </c>
      <c r="K341" s="1"/>
    </row>
    <row r="342" spans="1:11" ht="21" customHeight="1" x14ac:dyDescent="0.3">
      <c r="A342" s="1">
        <v>340</v>
      </c>
      <c r="B342" s="10">
        <v>46363</v>
      </c>
      <c r="C342" s="1" t="s">
        <v>140</v>
      </c>
      <c r="D342" s="1" t="s">
        <v>138</v>
      </c>
      <c r="E342" s="1">
        <v>3500</v>
      </c>
      <c r="F342" s="1"/>
      <c r="G342" s="1"/>
      <c r="H342" s="1"/>
      <c r="I342" s="1"/>
      <c r="J342" s="1">
        <f t="shared" si="5"/>
        <v>0</v>
      </c>
      <c r="K342" s="1"/>
    </row>
    <row r="343" spans="1:11" ht="21" customHeight="1" x14ac:dyDescent="0.3">
      <c r="A343" s="1">
        <v>341</v>
      </c>
      <c r="B343" s="10">
        <v>46364</v>
      </c>
      <c r="C343" s="1" t="s">
        <v>140</v>
      </c>
      <c r="D343" s="1" t="s">
        <v>138</v>
      </c>
      <c r="E343" s="1">
        <v>3500</v>
      </c>
      <c r="F343" s="1"/>
      <c r="G343" s="1"/>
      <c r="H343" s="1"/>
      <c r="I343" s="1"/>
      <c r="J343" s="1">
        <f t="shared" si="5"/>
        <v>0</v>
      </c>
      <c r="K343" s="1"/>
    </row>
    <row r="344" spans="1:11" ht="21" customHeight="1" x14ac:dyDescent="0.3">
      <c r="A344" s="1">
        <v>342</v>
      </c>
      <c r="B344" s="10">
        <v>46365</v>
      </c>
      <c r="C344" s="1" t="s">
        <v>140</v>
      </c>
      <c r="D344" s="1" t="s">
        <v>138</v>
      </c>
      <c r="E344" s="1">
        <v>3500</v>
      </c>
      <c r="F344" s="1"/>
      <c r="G344" s="1"/>
      <c r="H344" s="1"/>
      <c r="I344" s="1"/>
      <c r="J344" s="1">
        <f t="shared" si="5"/>
        <v>0</v>
      </c>
      <c r="K344" s="1"/>
    </row>
    <row r="345" spans="1:11" ht="21" customHeight="1" x14ac:dyDescent="0.3">
      <c r="A345" s="1">
        <v>343</v>
      </c>
      <c r="B345" s="10">
        <v>46366</v>
      </c>
      <c r="C345" s="1" t="s">
        <v>140</v>
      </c>
      <c r="D345" s="1" t="s">
        <v>138</v>
      </c>
      <c r="E345" s="1">
        <v>3500</v>
      </c>
      <c r="F345" s="1"/>
      <c r="G345" s="1"/>
      <c r="H345" s="1"/>
      <c r="I345" s="1"/>
      <c r="J345" s="1">
        <f t="shared" si="5"/>
        <v>0</v>
      </c>
      <c r="K345" s="1"/>
    </row>
    <row r="346" spans="1:11" ht="21" customHeight="1" x14ac:dyDescent="0.3">
      <c r="A346" s="1">
        <v>344</v>
      </c>
      <c r="B346" s="10">
        <v>46367</v>
      </c>
      <c r="C346" s="1" t="s">
        <v>140</v>
      </c>
      <c r="D346" s="1" t="s">
        <v>138</v>
      </c>
      <c r="E346" s="1">
        <v>3500</v>
      </c>
      <c r="F346" s="1"/>
      <c r="G346" s="1"/>
      <c r="H346" s="1"/>
      <c r="I346" s="1"/>
      <c r="J346" s="1">
        <f t="shared" si="5"/>
        <v>0</v>
      </c>
      <c r="K346" s="1"/>
    </row>
    <row r="347" spans="1:11" ht="21" customHeight="1" x14ac:dyDescent="0.3">
      <c r="A347" s="1">
        <v>345</v>
      </c>
      <c r="B347" s="10">
        <v>46368</v>
      </c>
      <c r="C347" s="1" t="s">
        <v>140</v>
      </c>
      <c r="D347" s="1" t="s">
        <v>138</v>
      </c>
      <c r="E347" s="1">
        <v>3500</v>
      </c>
      <c r="F347" s="1"/>
      <c r="G347" s="1"/>
      <c r="H347" s="1"/>
      <c r="I347" s="1"/>
      <c r="J347" s="1">
        <f t="shared" si="5"/>
        <v>0</v>
      </c>
      <c r="K347" s="1"/>
    </row>
    <row r="348" spans="1:11" ht="21" customHeight="1" x14ac:dyDescent="0.3">
      <c r="A348" s="1">
        <v>346</v>
      </c>
      <c r="B348" s="10">
        <v>46369</v>
      </c>
      <c r="C348" s="1" t="s">
        <v>140</v>
      </c>
      <c r="D348" s="1" t="s">
        <v>138</v>
      </c>
      <c r="E348" s="1">
        <v>3500</v>
      </c>
      <c r="F348" s="1"/>
      <c r="G348" s="1"/>
      <c r="H348" s="1"/>
      <c r="I348" s="1"/>
      <c r="J348" s="1">
        <f t="shared" si="5"/>
        <v>0</v>
      </c>
      <c r="K348" s="1"/>
    </row>
    <row r="349" spans="1:11" ht="21" customHeight="1" x14ac:dyDescent="0.3">
      <c r="A349" s="1">
        <v>347</v>
      </c>
      <c r="B349" s="10">
        <v>46370</v>
      </c>
      <c r="C349" s="1" t="s">
        <v>140</v>
      </c>
      <c r="D349" s="1" t="s">
        <v>138</v>
      </c>
      <c r="E349" s="1">
        <v>3500</v>
      </c>
      <c r="F349" s="1"/>
      <c r="G349" s="1"/>
      <c r="H349" s="1"/>
      <c r="I349" s="1"/>
      <c r="J349" s="1">
        <f t="shared" si="5"/>
        <v>0</v>
      </c>
      <c r="K349" s="1"/>
    </row>
    <row r="350" spans="1:11" ht="21" customHeight="1" x14ac:dyDescent="0.3">
      <c r="A350" s="1">
        <v>348</v>
      </c>
      <c r="B350" s="10">
        <v>46371</v>
      </c>
      <c r="C350" s="1" t="s">
        <v>140</v>
      </c>
      <c r="D350" s="1" t="s">
        <v>138</v>
      </c>
      <c r="E350" s="1">
        <v>3500</v>
      </c>
      <c r="F350" s="1"/>
      <c r="G350" s="1"/>
      <c r="H350" s="1"/>
      <c r="I350" s="1"/>
      <c r="J350" s="1">
        <f t="shared" si="5"/>
        <v>0</v>
      </c>
      <c r="K350" s="1"/>
    </row>
    <row r="351" spans="1:11" ht="21" customHeight="1" x14ac:dyDescent="0.3">
      <c r="A351" s="1">
        <v>349</v>
      </c>
      <c r="B351" s="10">
        <v>46372</v>
      </c>
      <c r="C351" s="1" t="s">
        <v>140</v>
      </c>
      <c r="D351" s="1" t="s">
        <v>138</v>
      </c>
      <c r="E351" s="1">
        <v>3500</v>
      </c>
      <c r="F351" s="1"/>
      <c r="G351" s="1"/>
      <c r="H351" s="1"/>
      <c r="I351" s="1"/>
      <c r="J351" s="1">
        <f t="shared" si="5"/>
        <v>0</v>
      </c>
      <c r="K351" s="1"/>
    </row>
    <row r="352" spans="1:11" ht="21" customHeight="1" x14ac:dyDescent="0.3">
      <c r="A352" s="1">
        <v>350</v>
      </c>
      <c r="B352" s="10">
        <v>46373</v>
      </c>
      <c r="C352" s="1" t="s">
        <v>140</v>
      </c>
      <c r="D352" s="1" t="s">
        <v>138</v>
      </c>
      <c r="E352" s="1">
        <v>3500</v>
      </c>
      <c r="F352" s="1"/>
      <c r="G352" s="1"/>
      <c r="H352" s="1"/>
      <c r="I352" s="1"/>
      <c r="J352" s="1">
        <f t="shared" si="5"/>
        <v>0</v>
      </c>
      <c r="K352" s="1"/>
    </row>
    <row r="353" spans="1:11" ht="21" customHeight="1" x14ac:dyDescent="0.3">
      <c r="A353" s="1">
        <v>351</v>
      </c>
      <c r="B353" s="10">
        <v>46374</v>
      </c>
      <c r="C353" s="1" t="s">
        <v>140</v>
      </c>
      <c r="D353" s="1" t="s">
        <v>138</v>
      </c>
      <c r="E353" s="1">
        <v>3500</v>
      </c>
      <c r="F353" s="1"/>
      <c r="G353" s="1"/>
      <c r="H353" s="1"/>
      <c r="I353" s="1"/>
      <c r="J353" s="1">
        <f t="shared" si="5"/>
        <v>0</v>
      </c>
      <c r="K353" s="1"/>
    </row>
    <row r="354" spans="1:11" ht="21" customHeight="1" x14ac:dyDescent="0.3">
      <c r="A354" s="1">
        <v>352</v>
      </c>
      <c r="B354" s="10">
        <v>46375</v>
      </c>
      <c r="C354" s="1" t="s">
        <v>140</v>
      </c>
      <c r="D354" s="1" t="s">
        <v>138</v>
      </c>
      <c r="E354" s="1">
        <v>3500</v>
      </c>
      <c r="F354" s="1"/>
      <c r="G354" s="1"/>
      <c r="H354" s="1"/>
      <c r="I354" s="1"/>
      <c r="J354" s="1">
        <f t="shared" si="5"/>
        <v>0</v>
      </c>
      <c r="K354" s="1"/>
    </row>
    <row r="355" spans="1:11" ht="21" customHeight="1" x14ac:dyDescent="0.3">
      <c r="A355" s="1">
        <v>353</v>
      </c>
      <c r="B355" s="10">
        <v>46376</v>
      </c>
      <c r="C355" s="1" t="s">
        <v>140</v>
      </c>
      <c r="D355" s="1" t="s">
        <v>138</v>
      </c>
      <c r="E355" s="1">
        <v>3500</v>
      </c>
      <c r="F355" s="1"/>
      <c r="G355" s="1"/>
      <c r="H355" s="1"/>
      <c r="I355" s="1"/>
      <c r="J355" s="1">
        <f t="shared" si="5"/>
        <v>0</v>
      </c>
      <c r="K355" s="1"/>
    </row>
    <row r="356" spans="1:11" ht="21" customHeight="1" x14ac:dyDescent="0.3">
      <c r="A356" s="1">
        <v>354</v>
      </c>
      <c r="B356" s="10">
        <v>46377</v>
      </c>
      <c r="C356" s="1" t="s">
        <v>140</v>
      </c>
      <c r="D356" s="1" t="s">
        <v>138</v>
      </c>
      <c r="E356" s="1">
        <v>3500</v>
      </c>
      <c r="F356" s="1"/>
      <c r="G356" s="1"/>
      <c r="H356" s="1"/>
      <c r="I356" s="1"/>
      <c r="J356" s="1">
        <f t="shared" si="5"/>
        <v>0</v>
      </c>
      <c r="K356" s="1"/>
    </row>
    <row r="357" spans="1:11" ht="21" customHeight="1" x14ac:dyDescent="0.3">
      <c r="A357" s="1">
        <v>355</v>
      </c>
      <c r="B357" s="10">
        <v>46378</v>
      </c>
      <c r="C357" s="1" t="s">
        <v>140</v>
      </c>
      <c r="D357" s="1" t="s">
        <v>138</v>
      </c>
      <c r="E357" s="1">
        <v>3500</v>
      </c>
      <c r="F357" s="1"/>
      <c r="G357" s="1"/>
      <c r="H357" s="1"/>
      <c r="I357" s="1"/>
      <c r="J357" s="1">
        <f t="shared" si="5"/>
        <v>0</v>
      </c>
      <c r="K357" s="1"/>
    </row>
    <row r="358" spans="1:11" ht="21" customHeight="1" x14ac:dyDescent="0.3">
      <c r="A358" s="1">
        <v>356</v>
      </c>
      <c r="B358" s="10">
        <v>46379</v>
      </c>
      <c r="C358" s="1" t="s">
        <v>140</v>
      </c>
      <c r="D358" s="1" t="s">
        <v>138</v>
      </c>
      <c r="E358" s="1">
        <v>3500</v>
      </c>
      <c r="F358" s="1"/>
      <c r="G358" s="1"/>
      <c r="H358" s="1"/>
      <c r="I358" s="1"/>
      <c r="J358" s="1">
        <f t="shared" si="5"/>
        <v>0</v>
      </c>
      <c r="K358" s="1"/>
    </row>
    <row r="359" spans="1:11" ht="21" customHeight="1" x14ac:dyDescent="0.3">
      <c r="A359" s="1">
        <v>357</v>
      </c>
      <c r="B359" s="10">
        <v>46380</v>
      </c>
      <c r="C359" s="1" t="s">
        <v>140</v>
      </c>
      <c r="D359" s="1" t="s">
        <v>138</v>
      </c>
      <c r="E359" s="1">
        <v>3500</v>
      </c>
      <c r="F359" s="1"/>
      <c r="G359" s="1"/>
      <c r="H359" s="1"/>
      <c r="I359" s="1"/>
      <c r="J359" s="1">
        <f t="shared" si="5"/>
        <v>0</v>
      </c>
      <c r="K359" s="1"/>
    </row>
    <row r="360" spans="1:11" ht="21" customHeight="1" x14ac:dyDescent="0.3">
      <c r="A360" s="1">
        <v>358</v>
      </c>
      <c r="B360" s="10">
        <v>46381</v>
      </c>
      <c r="C360" s="1" t="s">
        <v>140</v>
      </c>
      <c r="D360" s="1" t="s">
        <v>138</v>
      </c>
      <c r="E360" s="1">
        <v>3500</v>
      </c>
      <c r="F360" s="1"/>
      <c r="G360" s="1"/>
      <c r="H360" s="1"/>
      <c r="I360" s="1"/>
      <c r="J360" s="1">
        <f t="shared" si="5"/>
        <v>0</v>
      </c>
      <c r="K360" s="1"/>
    </row>
    <row r="361" spans="1:11" ht="21" customHeight="1" x14ac:dyDescent="0.3">
      <c r="A361" s="1">
        <v>359</v>
      </c>
      <c r="B361" s="10">
        <v>46382</v>
      </c>
      <c r="C361" s="1" t="s">
        <v>140</v>
      </c>
      <c r="D361" s="1" t="s">
        <v>138</v>
      </c>
      <c r="E361" s="1">
        <v>3500</v>
      </c>
      <c r="F361" s="1"/>
      <c r="G361" s="1"/>
      <c r="H361" s="1"/>
      <c r="I361" s="1"/>
      <c r="J361" s="1">
        <f t="shared" si="5"/>
        <v>0</v>
      </c>
      <c r="K361" s="1"/>
    </row>
    <row r="362" spans="1:11" ht="21" customHeight="1" x14ac:dyDescent="0.3">
      <c r="A362" s="1">
        <v>360</v>
      </c>
      <c r="B362" s="10">
        <v>46383</v>
      </c>
      <c r="C362" s="1" t="s">
        <v>140</v>
      </c>
      <c r="D362" s="1" t="s">
        <v>138</v>
      </c>
      <c r="E362" s="1">
        <v>3500</v>
      </c>
      <c r="F362" s="1"/>
      <c r="G362" s="1"/>
      <c r="H362" s="1"/>
      <c r="I362" s="1"/>
      <c r="J362" s="1">
        <f t="shared" si="5"/>
        <v>0</v>
      </c>
      <c r="K362" s="1"/>
    </row>
    <row r="363" spans="1:11" ht="21" customHeight="1" x14ac:dyDescent="0.3">
      <c r="A363" s="1">
        <v>361</v>
      </c>
      <c r="B363" s="10">
        <v>46384</v>
      </c>
      <c r="C363" s="1" t="s">
        <v>140</v>
      </c>
      <c r="D363" s="1" t="s">
        <v>138</v>
      </c>
      <c r="E363" s="1">
        <v>3500</v>
      </c>
      <c r="F363" s="1"/>
      <c r="G363" s="1"/>
      <c r="H363" s="1"/>
      <c r="I363" s="1"/>
      <c r="J363" s="1">
        <f t="shared" si="5"/>
        <v>0</v>
      </c>
      <c r="K363" s="1"/>
    </row>
    <row r="364" spans="1:11" ht="21" customHeight="1" x14ac:dyDescent="0.3">
      <c r="A364" s="1">
        <v>362</v>
      </c>
      <c r="B364" s="10">
        <v>46385</v>
      </c>
      <c r="C364" s="1" t="s">
        <v>140</v>
      </c>
      <c r="D364" s="1" t="s">
        <v>138</v>
      </c>
      <c r="E364" s="1">
        <v>3500</v>
      </c>
      <c r="F364" s="1"/>
      <c r="G364" s="1"/>
      <c r="H364" s="1"/>
      <c r="I364" s="1"/>
      <c r="J364" s="1">
        <f t="shared" si="5"/>
        <v>0</v>
      </c>
      <c r="K364" s="1"/>
    </row>
    <row r="365" spans="1:11" ht="21" customHeight="1" x14ac:dyDescent="0.3">
      <c r="A365" s="1">
        <v>363</v>
      </c>
      <c r="B365" s="10">
        <v>46386</v>
      </c>
      <c r="C365" s="1" t="s">
        <v>140</v>
      </c>
      <c r="D365" s="1" t="s">
        <v>138</v>
      </c>
      <c r="E365" s="1">
        <v>3500</v>
      </c>
      <c r="F365" s="1"/>
      <c r="G365" s="1"/>
      <c r="H365" s="1"/>
      <c r="I365" s="1"/>
      <c r="J365" s="1">
        <f t="shared" si="5"/>
        <v>0</v>
      </c>
      <c r="K365" s="1"/>
    </row>
    <row r="366" spans="1:11" ht="21" customHeight="1" x14ac:dyDescent="0.3">
      <c r="A366" s="1">
        <v>364</v>
      </c>
      <c r="B366" s="10">
        <v>46387</v>
      </c>
      <c r="C366" s="1" t="s">
        <v>140</v>
      </c>
      <c r="D366" s="1" t="s">
        <v>138</v>
      </c>
      <c r="E366" s="1">
        <v>3500</v>
      </c>
      <c r="F366" s="1"/>
      <c r="G366" s="1"/>
      <c r="H366" s="1"/>
      <c r="I366" s="1"/>
      <c r="J366" s="1">
        <f t="shared" si="5"/>
        <v>0</v>
      </c>
      <c r="K366" s="1"/>
    </row>
    <row r="367" spans="1:11" ht="21" customHeight="1" x14ac:dyDescent="0.3">
      <c r="A367" s="1">
        <v>365</v>
      </c>
      <c r="B367" s="10">
        <v>46388</v>
      </c>
      <c r="C367" s="1" t="s">
        <v>140</v>
      </c>
      <c r="D367" s="1" t="s">
        <v>138</v>
      </c>
      <c r="E367" s="1">
        <v>3500</v>
      </c>
      <c r="F367" s="1"/>
      <c r="G367" s="1"/>
      <c r="H367" s="1"/>
      <c r="I367" s="1"/>
      <c r="J367" s="1">
        <f t="shared" si="5"/>
        <v>0</v>
      </c>
      <c r="K367" s="1"/>
    </row>
    <row r="368" spans="1:11" ht="21" customHeight="1" x14ac:dyDescent="0.3">
      <c r="A368" s="1"/>
      <c r="B368" s="10"/>
      <c r="C368" s="1"/>
      <c r="D368" s="1"/>
      <c r="E368" s="1"/>
      <c r="F368" s="1"/>
      <c r="G368" s="1"/>
      <c r="H368" s="1"/>
      <c r="I368" s="1"/>
      <c r="J368" s="1"/>
      <c r="K368" s="1"/>
    </row>
    <row r="369" spans="1:11" ht="21" customHeight="1" x14ac:dyDescent="0.3">
      <c r="A369" s="1"/>
      <c r="B369" s="10"/>
      <c r="C369" s="1"/>
      <c r="D369" s="1"/>
      <c r="E369" s="1"/>
      <c r="F369" s="1"/>
      <c r="G369" s="1"/>
      <c r="H369" s="1"/>
      <c r="I369" s="1"/>
      <c r="J369" s="1"/>
      <c r="K369" s="1"/>
    </row>
    <row r="370" spans="1:11" ht="21" customHeight="1" x14ac:dyDescent="0.3">
      <c r="A370" s="1"/>
      <c r="B370" s="10"/>
      <c r="C370" s="1"/>
      <c r="D370" s="1"/>
      <c r="E370" s="1"/>
      <c r="F370" s="1"/>
      <c r="G370" s="1"/>
      <c r="H370" s="1"/>
      <c r="I370" s="1"/>
      <c r="J370" s="1"/>
      <c r="K370" s="1"/>
    </row>
    <row r="371" spans="1:11" ht="21" customHeight="1" x14ac:dyDescent="0.3">
      <c r="A371" s="1"/>
      <c r="B371" s="10"/>
      <c r="C371" s="1"/>
      <c r="D371" s="1"/>
      <c r="E371" s="1"/>
      <c r="F371" s="1"/>
      <c r="G371" s="1"/>
      <c r="H371" s="1"/>
      <c r="I371" s="1"/>
      <c r="J371" s="1"/>
      <c r="K371" s="1"/>
    </row>
  </sheetData>
  <autoFilter ref="A2:K2" xr:uid="{00000000-0009-0000-0000-00003C000000}"/>
  <mergeCells count="3">
    <mergeCell ref="A1:K1"/>
    <mergeCell ref="N4:O4"/>
    <mergeCell ref="M5:P5"/>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A46B-3F04-4BE0-B16F-E7BFAD544A42}">
  <sheetPr>
    <tabColor rgb="FF00B050"/>
  </sheetPr>
  <dimension ref="A4:X1559"/>
  <sheetViews>
    <sheetView rightToLeft="1" workbookViewId="0"/>
  </sheetViews>
  <sheetFormatPr defaultRowHeight="14" x14ac:dyDescent="0.3"/>
  <cols>
    <col min="1" max="1" width="5.75" bestFit="1" customWidth="1"/>
    <col min="2" max="2" width="9.25" bestFit="1" customWidth="1"/>
    <col min="3" max="3" width="7.4140625" bestFit="1" customWidth="1"/>
    <col min="4" max="4" width="53.4140625" bestFit="1" customWidth="1"/>
    <col min="5" max="5" width="13.4140625" bestFit="1" customWidth="1"/>
    <col min="6" max="6" width="12.5" bestFit="1" customWidth="1"/>
    <col min="7" max="7" width="11.1640625" bestFit="1" customWidth="1"/>
    <col min="8" max="8" width="12.5" bestFit="1" customWidth="1"/>
    <col min="9" max="9" width="6.4140625" bestFit="1" customWidth="1"/>
    <col min="10" max="10" width="12.08203125" bestFit="1" customWidth="1"/>
    <col min="11" max="11" width="14" bestFit="1" customWidth="1"/>
    <col min="12" max="12" width="13.75" bestFit="1" customWidth="1"/>
    <col min="13" max="13" width="18.33203125" bestFit="1" customWidth="1"/>
    <col min="14" max="14" width="11.1640625" bestFit="1" customWidth="1"/>
    <col min="15" max="15" width="9.25" bestFit="1" customWidth="1"/>
    <col min="16" max="16" width="6.83203125" bestFit="1" customWidth="1"/>
    <col min="17" max="17" width="7.25" bestFit="1" customWidth="1"/>
    <col min="18" max="18" width="7" bestFit="1" customWidth="1"/>
    <col min="19" max="19" width="24.75" bestFit="1" customWidth="1"/>
    <col min="20" max="20" width="10.6640625" bestFit="1" customWidth="1"/>
    <col min="21" max="21" width="12.9140625" bestFit="1" customWidth="1"/>
    <col min="22" max="22" width="7.25" bestFit="1" customWidth="1"/>
    <col min="23" max="23" width="7.83203125" bestFit="1" customWidth="1"/>
  </cols>
  <sheetData>
    <row r="4" spans="1:24" ht="18" x14ac:dyDescent="0.3">
      <c r="A4" s="51" t="s">
        <v>273</v>
      </c>
      <c r="B4" s="52" t="s">
        <v>270</v>
      </c>
      <c r="C4" s="46" t="s">
        <v>274</v>
      </c>
      <c r="D4" s="46" t="s">
        <v>272</v>
      </c>
      <c r="E4" s="46" t="s">
        <v>298</v>
      </c>
      <c r="F4" s="47" t="s">
        <v>2</v>
      </c>
      <c r="G4" s="47" t="s">
        <v>206</v>
      </c>
      <c r="H4" s="47" t="s">
        <v>203</v>
      </c>
      <c r="I4" s="47" t="s">
        <v>207</v>
      </c>
      <c r="J4" s="47" t="s">
        <v>208</v>
      </c>
      <c r="K4" s="61" t="s">
        <v>295</v>
      </c>
      <c r="L4" s="61" t="s">
        <v>269</v>
      </c>
      <c r="M4" s="61" t="s">
        <v>263</v>
      </c>
      <c r="N4" s="59" t="s">
        <v>262</v>
      </c>
      <c r="O4" s="57" t="s">
        <v>296</v>
      </c>
      <c r="P4" s="61" t="s">
        <v>5</v>
      </c>
      <c r="Q4" s="61" t="s">
        <v>205</v>
      </c>
      <c r="R4" s="61" t="s">
        <v>12</v>
      </c>
      <c r="S4" s="59" t="s">
        <v>267</v>
      </c>
      <c r="T4" s="47" t="s">
        <v>3</v>
      </c>
      <c r="U4" s="59" t="s">
        <v>264</v>
      </c>
      <c r="V4" s="59" t="s">
        <v>297</v>
      </c>
      <c r="W4" s="59" t="s">
        <v>7</v>
      </c>
      <c r="X4" s="77" t="s">
        <v>305</v>
      </c>
    </row>
    <row r="5" spans="1:24" x14ac:dyDescent="0.3">
      <c r="A5">
        <f>'تشغيل اليومية '!A3</f>
        <v>28</v>
      </c>
      <c r="B5">
        <f>'تشغيل اليومية '!B3</f>
        <v>2</v>
      </c>
      <c r="C5">
        <f>'تشغيل اليومية '!C3</f>
        <v>2026</v>
      </c>
      <c r="D5" t="str">
        <f>'تشغيل اليومية '!D3</f>
        <v>مصطفي قليوبقليوب FIRST STARTم.نصر ميكروباص صيني</v>
      </c>
      <c r="E5">
        <f>'تشغيل اليومية '!E3</f>
        <v>1000</v>
      </c>
      <c r="F5" t="str">
        <f>'تشغيل اليومية '!F3</f>
        <v>مصطفي قليوب</v>
      </c>
      <c r="G5" t="str">
        <f>'تشغيل اليومية '!G3</f>
        <v xml:space="preserve">قليوب </v>
      </c>
      <c r="H5" t="str">
        <f>'تشغيل اليومية '!H3</f>
        <v>FIRST START</v>
      </c>
      <c r="I5" t="str">
        <f>'تشغيل اليومية '!I3</f>
        <v xml:space="preserve">م.نصر </v>
      </c>
      <c r="J5" t="str">
        <f>'تشغيل اليومية '!J3</f>
        <v>ميكروباص صيني</v>
      </c>
      <c r="K5">
        <f>'تشغيل اليومية '!K3</f>
        <v>1250</v>
      </c>
      <c r="L5">
        <f>'تشغيل اليومية '!L3</f>
        <v>24</v>
      </c>
      <c r="M5">
        <f>'تشغيل اليومية '!M3</f>
        <v>1100</v>
      </c>
      <c r="N5">
        <f>'تشغيل اليومية '!N3</f>
        <v>900</v>
      </c>
      <c r="O5">
        <f>'تشغيل اليومية '!O3</f>
        <v>29100</v>
      </c>
      <c r="P5">
        <f>'تشغيل اليومية '!P3</f>
        <v>0</v>
      </c>
      <c r="Q5">
        <f>'تشغيل اليومية '!Q3</f>
        <v>0</v>
      </c>
      <c r="R5">
        <f>'تشغيل اليومية '!R3</f>
        <v>0</v>
      </c>
      <c r="S5">
        <f>'تشغيل اليومية '!S3</f>
        <v>26400</v>
      </c>
      <c r="T5">
        <f>'تشغيل اليومية '!T3</f>
        <v>0</v>
      </c>
      <c r="U5">
        <f>'تشغيل اليومية '!U3</f>
        <v>3600</v>
      </c>
      <c r="V5">
        <f>'تشغيل اليومية '!V3</f>
        <v>2700</v>
      </c>
      <c r="W5" t="str">
        <f>'تشغيل اليومية '!W3</f>
        <v>2822026</v>
      </c>
      <c r="X5" t="str">
        <f>'تشغيل اليومية '!X3</f>
        <v>ايراد</v>
      </c>
    </row>
    <row r="6" spans="1:24" x14ac:dyDescent="0.3">
      <c r="A6">
        <f>'تشغيل اليومية '!A4</f>
        <v>28</v>
      </c>
      <c r="B6">
        <f>'تشغيل اليومية '!B4</f>
        <v>2</v>
      </c>
      <c r="C6">
        <f>'تشغيل اليومية '!C4</f>
        <v>2026</v>
      </c>
      <c r="D6" t="str">
        <f>'تشغيل اليومية '!D4</f>
        <v>سعيد الصباغ داخلي FIRST STARTالتجمع سوزوكي</v>
      </c>
      <c r="E6">
        <f>'تشغيل اليومية '!E4</f>
        <v>1001</v>
      </c>
      <c r="F6" t="str">
        <f>'تشغيل اليومية '!F4</f>
        <v xml:space="preserve">سعيد الصباغ </v>
      </c>
      <c r="G6" t="str">
        <f>'تشغيل اليومية '!G4</f>
        <v xml:space="preserve">داخلي </v>
      </c>
      <c r="H6" t="str">
        <f>'تشغيل اليومية '!H4</f>
        <v>FIRST START</v>
      </c>
      <c r="I6" t="str">
        <f>'تشغيل اليومية '!I4</f>
        <v xml:space="preserve">التجمع </v>
      </c>
      <c r="J6" t="str">
        <f>'تشغيل اليومية '!J4</f>
        <v>سوزوكي</v>
      </c>
      <c r="K6">
        <f>'تشغيل اليومية '!K4</f>
        <v>30000</v>
      </c>
      <c r="L6">
        <f>'تشغيل اليومية '!L4</f>
        <v>1</v>
      </c>
      <c r="M6">
        <f>'تشغيل اليومية '!M4</f>
        <v>25000</v>
      </c>
      <c r="N6">
        <f>'تشغيل اليومية '!N4</f>
        <v>900</v>
      </c>
      <c r="O6">
        <f>'تشغيل اليومية '!O4</f>
        <v>29100</v>
      </c>
      <c r="P6">
        <f>'تشغيل اليومية '!P4</f>
        <v>0</v>
      </c>
      <c r="Q6">
        <f>'تشغيل اليومية '!Q4</f>
        <v>0</v>
      </c>
      <c r="R6">
        <f>'تشغيل اليومية '!R4</f>
        <v>0</v>
      </c>
      <c r="S6">
        <f>'تشغيل اليومية '!S4</f>
        <v>25000</v>
      </c>
      <c r="T6">
        <f>'تشغيل اليومية '!T4</f>
        <v>0</v>
      </c>
      <c r="U6">
        <f>'تشغيل اليومية '!U4</f>
        <v>5000</v>
      </c>
      <c r="V6">
        <f>'تشغيل اليومية '!V4</f>
        <v>4100</v>
      </c>
      <c r="W6" t="str">
        <f>'تشغيل اليومية '!W4</f>
        <v>2822026</v>
      </c>
      <c r="X6" t="str">
        <f>'تشغيل اليومية '!X4</f>
        <v>ايراد</v>
      </c>
    </row>
    <row r="7" spans="1:24" x14ac:dyDescent="0.3">
      <c r="A7">
        <f>'تشغيل اليومية '!A5</f>
        <v>28</v>
      </c>
      <c r="B7">
        <f>'تشغيل اليومية '!B5</f>
        <v>2</v>
      </c>
      <c r="C7">
        <f>'تشغيل اليومية '!C5</f>
        <v>2026</v>
      </c>
      <c r="D7" t="str">
        <f>'تشغيل اليومية '!D5</f>
        <v>عمرو برعي الجراجFLITCH AND GRAINالتجمع ميكروباص صيني</v>
      </c>
      <c r="E7">
        <f>'تشغيل اليومية '!E5</f>
        <v>2000</v>
      </c>
      <c r="F7" t="str">
        <f>'تشغيل اليومية '!F5</f>
        <v xml:space="preserve">عمرو برعي </v>
      </c>
      <c r="G7" t="str">
        <f>'تشغيل اليومية '!G5</f>
        <v>الجراج</v>
      </c>
      <c r="H7" t="str">
        <f>'تشغيل اليومية '!H5</f>
        <v>FLITCH AND GRAIN</v>
      </c>
      <c r="I7" t="str">
        <f>'تشغيل اليومية '!I5</f>
        <v xml:space="preserve">التجمع </v>
      </c>
      <c r="J7" t="str">
        <f>'تشغيل اليومية '!J5</f>
        <v>ميكروباص صيني</v>
      </c>
      <c r="K7">
        <f>'تشغيل اليومية '!K5</f>
        <v>1150</v>
      </c>
      <c r="L7">
        <f>'تشغيل اليومية '!L5</f>
        <v>23</v>
      </c>
      <c r="M7">
        <f>'تشغيل اليومية '!M5</f>
        <v>950</v>
      </c>
      <c r="N7">
        <f>'تشغيل اليومية '!N5</f>
        <v>793.5</v>
      </c>
      <c r="O7">
        <f>'تشغيل اليومية '!O5</f>
        <v>25656.5</v>
      </c>
      <c r="P7">
        <f>'تشغيل اليومية '!P5</f>
        <v>0</v>
      </c>
      <c r="Q7">
        <f>'تشغيل اليومية '!Q5</f>
        <v>0</v>
      </c>
      <c r="R7">
        <f>'تشغيل اليومية '!R5</f>
        <v>0</v>
      </c>
      <c r="S7">
        <f>'تشغيل اليومية '!S5</f>
        <v>21850</v>
      </c>
      <c r="T7">
        <f>'تشغيل اليومية '!T5</f>
        <v>0</v>
      </c>
      <c r="U7">
        <f>'تشغيل اليومية '!U5</f>
        <v>4600</v>
      </c>
      <c r="V7">
        <f>'تشغيل اليومية '!V5</f>
        <v>3806.5</v>
      </c>
      <c r="W7" t="str">
        <f>'تشغيل اليومية '!W5</f>
        <v>2822026</v>
      </c>
      <c r="X7" t="str">
        <f>'تشغيل اليومية '!X5</f>
        <v>ايراد</v>
      </c>
    </row>
    <row r="8" spans="1:24" x14ac:dyDescent="0.3">
      <c r="A8">
        <f>'تشغيل اليومية '!A6</f>
        <v>28</v>
      </c>
      <c r="B8">
        <f>'تشغيل اليومية '!B6</f>
        <v>2</v>
      </c>
      <c r="C8">
        <f>'تشغيل اليومية '!C6</f>
        <v>2026</v>
      </c>
      <c r="D8" t="str">
        <f>'تشغيل اليومية '!D6</f>
        <v>مصطفي الف مسكنالف مسكن 3 ورديةنجمة هليوبوليسالتجمع اتوبيس 28</v>
      </c>
      <c r="E8">
        <f>'تشغيل اليومية '!E6</f>
        <v>3000</v>
      </c>
      <c r="F8" t="str">
        <f>'تشغيل اليومية '!F6</f>
        <v>مصطفي الف مسكن</v>
      </c>
      <c r="G8" t="str">
        <f>'تشغيل اليومية '!G6</f>
        <v>الف مسكن 3 وردية</v>
      </c>
      <c r="H8" t="str">
        <f>'تشغيل اليومية '!H6</f>
        <v>نجمة هليوبوليس</v>
      </c>
      <c r="I8" t="str">
        <f>'تشغيل اليومية '!I6</f>
        <v xml:space="preserve">التجمع </v>
      </c>
      <c r="J8" t="str">
        <f>'تشغيل اليومية '!J6</f>
        <v>اتوبيس 28</v>
      </c>
      <c r="K8">
        <f>'تشغيل اليومية '!K6</f>
        <v>4016</v>
      </c>
      <c r="L8">
        <f>'تشغيل اليومية '!L6</f>
        <v>28</v>
      </c>
      <c r="M8">
        <f>'تشغيل اليومية '!M6</f>
        <v>3500</v>
      </c>
      <c r="N8">
        <f>'تشغيل اليومية '!N6</f>
        <v>3373.4399999999996</v>
      </c>
      <c r="O8">
        <f>'تشغيل اليومية '!O6</f>
        <v>109074.56</v>
      </c>
      <c r="P8">
        <f>'تشغيل اليومية '!P6</f>
        <v>0</v>
      </c>
      <c r="Q8">
        <f>'تشغيل اليومية '!Q6</f>
        <v>0</v>
      </c>
      <c r="R8">
        <f>'تشغيل اليومية '!R6</f>
        <v>0</v>
      </c>
      <c r="S8">
        <f>'تشغيل اليومية '!S6</f>
        <v>98000</v>
      </c>
      <c r="T8">
        <f>'تشغيل اليومية '!T6</f>
        <v>0</v>
      </c>
      <c r="U8">
        <f>'تشغيل اليومية '!U6</f>
        <v>14448</v>
      </c>
      <c r="V8">
        <f>'تشغيل اليومية '!V6</f>
        <v>11074.560000000001</v>
      </c>
      <c r="W8" t="str">
        <f>'تشغيل اليومية '!W6</f>
        <v>2822026</v>
      </c>
      <c r="X8" t="str">
        <f>'تشغيل اليومية '!X6</f>
        <v>ايراد</v>
      </c>
    </row>
    <row r="9" spans="1:24" x14ac:dyDescent="0.3">
      <c r="A9">
        <f>'تشغيل اليومية '!A7</f>
        <v>28</v>
      </c>
      <c r="B9">
        <f>'تشغيل اليومية '!B7</f>
        <v>2</v>
      </c>
      <c r="C9">
        <f>'تشغيل اليومية '!C7</f>
        <v>2026</v>
      </c>
      <c r="D9" t="str">
        <f>'تشغيل اليومية '!D7</f>
        <v>محمد عبد المنعم قليوب 1 ورديةنجمة هليوبوليسالتجمع اتوبيس 28</v>
      </c>
      <c r="E9">
        <f>'تشغيل اليومية '!E7</f>
        <v>3001</v>
      </c>
      <c r="F9" t="str">
        <f>'تشغيل اليومية '!F7</f>
        <v xml:space="preserve">محمد عبد المنعم </v>
      </c>
      <c r="G9" t="str">
        <f>'تشغيل اليومية '!G7</f>
        <v>قليوب 1 وردية</v>
      </c>
      <c r="H9" t="str">
        <f>'تشغيل اليومية '!H7</f>
        <v>نجمة هليوبوليس</v>
      </c>
      <c r="I9" t="str">
        <f>'تشغيل اليومية '!I7</f>
        <v xml:space="preserve">التجمع </v>
      </c>
      <c r="J9" t="str">
        <f>'تشغيل اليومية '!J7</f>
        <v>اتوبيس 28</v>
      </c>
      <c r="K9">
        <f>'تشغيل اليومية '!K7</f>
        <v>1786</v>
      </c>
      <c r="L9">
        <f>'تشغيل اليومية '!L7</f>
        <v>28</v>
      </c>
      <c r="M9">
        <f>'تشغيل اليومية '!M7</f>
        <v>1800</v>
      </c>
      <c r="N9">
        <f>'تشغيل اليومية '!N7</f>
        <v>1500.24</v>
      </c>
      <c r="O9">
        <f>'تشغيل اليومية '!O7</f>
        <v>48507.76</v>
      </c>
      <c r="P9">
        <f>'تشغيل اليومية '!P7</f>
        <v>0</v>
      </c>
      <c r="Q9">
        <f>'تشغيل اليومية '!Q7</f>
        <v>0</v>
      </c>
      <c r="R9">
        <f>'تشغيل اليومية '!R7</f>
        <v>0</v>
      </c>
      <c r="S9">
        <f>'تشغيل اليومية '!S7</f>
        <v>50400</v>
      </c>
      <c r="T9">
        <f>'تشغيل اليومية '!T7</f>
        <v>0</v>
      </c>
      <c r="U9">
        <f>'تشغيل اليومية '!U7</f>
        <v>-392</v>
      </c>
      <c r="V9">
        <f>'تشغيل اليومية '!V7</f>
        <v>-1892.24</v>
      </c>
      <c r="W9" t="str">
        <f>'تشغيل اليومية '!W7</f>
        <v>2822026</v>
      </c>
      <c r="X9" t="str">
        <f>'تشغيل اليومية '!X7</f>
        <v>ايراد</v>
      </c>
    </row>
    <row r="10" spans="1:24" x14ac:dyDescent="0.3">
      <c r="A10">
        <f>'تشغيل اليومية '!A8</f>
        <v>28</v>
      </c>
      <c r="B10">
        <f>'تشغيل اليومية '!B8</f>
        <v>2</v>
      </c>
      <c r="C10">
        <f>'تشغيل اليومية '!C8</f>
        <v>2026</v>
      </c>
      <c r="D10" t="str">
        <f>'تشغيل اليومية '!D8</f>
        <v>ممدوح كيلاني1قليوب 3 وردية نجمة هليوبوليسالتجمع اتوبيس 28</v>
      </c>
      <c r="E10">
        <f>'تشغيل اليومية '!E8</f>
        <v>3002</v>
      </c>
      <c r="F10" t="str">
        <f>'تشغيل اليومية '!F8</f>
        <v>ممدوح كيلاني1</v>
      </c>
      <c r="G10" t="str">
        <f>'تشغيل اليومية '!G8</f>
        <v xml:space="preserve">قليوب 3 وردية </v>
      </c>
      <c r="H10" t="str">
        <f>'تشغيل اليومية '!H8</f>
        <v>نجمة هليوبوليس</v>
      </c>
      <c r="I10" t="str">
        <f>'تشغيل اليومية '!I8</f>
        <v xml:space="preserve">التجمع </v>
      </c>
      <c r="J10" t="str">
        <f>'تشغيل اليومية '!J8</f>
        <v>اتوبيس 28</v>
      </c>
      <c r="K10">
        <f>'تشغيل اليومية '!K8</f>
        <v>4016</v>
      </c>
      <c r="L10">
        <f>'تشغيل اليومية '!L8</f>
        <v>28</v>
      </c>
      <c r="M10">
        <f>'تشغيل اليومية '!M8</f>
        <v>3600</v>
      </c>
      <c r="N10">
        <f>'تشغيل اليومية '!N8</f>
        <v>3373.4399999999996</v>
      </c>
      <c r="O10">
        <f>'تشغيل اليومية '!O8</f>
        <v>109074.56</v>
      </c>
      <c r="P10">
        <f>'تشغيل اليومية '!P8</f>
        <v>0</v>
      </c>
      <c r="Q10">
        <f>'تشغيل اليومية '!Q8</f>
        <v>0</v>
      </c>
      <c r="R10">
        <f>'تشغيل اليومية '!R8</f>
        <v>0</v>
      </c>
      <c r="S10">
        <f>'تشغيل اليومية '!S8</f>
        <v>100800</v>
      </c>
      <c r="T10">
        <f>'تشغيل اليومية '!T8</f>
        <v>0</v>
      </c>
      <c r="U10">
        <f>'تشغيل اليومية '!U8</f>
        <v>11648</v>
      </c>
      <c r="V10">
        <f>'تشغيل اليومية '!V8</f>
        <v>8274.5600000000013</v>
      </c>
      <c r="W10" t="str">
        <f>'تشغيل اليومية '!W8</f>
        <v>2822026</v>
      </c>
      <c r="X10" t="str">
        <f>'تشغيل اليومية '!X8</f>
        <v>ايراد</v>
      </c>
    </row>
    <row r="11" spans="1:24" x14ac:dyDescent="0.3">
      <c r="A11">
        <f>'تشغيل اليومية '!A9</f>
        <v>28</v>
      </c>
      <c r="B11">
        <f>'تشغيل اليومية '!B9</f>
        <v>2</v>
      </c>
      <c r="C11">
        <f>'تشغيل اليومية '!C9</f>
        <v>2026</v>
      </c>
      <c r="D11" t="str">
        <f>'تشغيل اليومية '!D9</f>
        <v>ممدوح كيلاني2المنيب 3وردية نجمة هليوبوليسالتجمع اتوبيس 28</v>
      </c>
      <c r="E11">
        <f>'تشغيل اليومية '!E9</f>
        <v>3003</v>
      </c>
      <c r="F11" t="str">
        <f>'تشغيل اليومية '!F9</f>
        <v>ممدوح كيلاني2</v>
      </c>
      <c r="G11" t="str">
        <f>'تشغيل اليومية '!G9</f>
        <v xml:space="preserve">المنيب 3وردية </v>
      </c>
      <c r="H11" t="str">
        <f>'تشغيل اليومية '!H9</f>
        <v>نجمة هليوبوليس</v>
      </c>
      <c r="I11" t="str">
        <f>'تشغيل اليومية '!I9</f>
        <v xml:space="preserve">التجمع </v>
      </c>
      <c r="J11" t="str">
        <f>'تشغيل اليومية '!J9</f>
        <v>اتوبيس 28</v>
      </c>
      <c r="K11">
        <f>'تشغيل اليومية '!K9</f>
        <v>4016</v>
      </c>
      <c r="L11">
        <f>'تشغيل اليومية '!L9</f>
        <v>28</v>
      </c>
      <c r="M11">
        <f>'تشغيل اليومية '!M9</f>
        <v>3400</v>
      </c>
      <c r="N11">
        <f>'تشغيل اليومية '!N9</f>
        <v>3373.4399999999996</v>
      </c>
      <c r="O11">
        <f>'تشغيل اليومية '!O9</f>
        <v>109074.56</v>
      </c>
      <c r="P11">
        <f>'تشغيل اليومية '!P9</f>
        <v>0</v>
      </c>
      <c r="Q11">
        <f>'تشغيل اليومية '!Q9</f>
        <v>0</v>
      </c>
      <c r="R11">
        <f>'تشغيل اليومية '!R9</f>
        <v>0</v>
      </c>
      <c r="S11">
        <f>'تشغيل اليومية '!S9</f>
        <v>95200</v>
      </c>
      <c r="T11">
        <f>'تشغيل اليومية '!T9</f>
        <v>0</v>
      </c>
      <c r="U11">
        <f>'تشغيل اليومية '!U9</f>
        <v>17248</v>
      </c>
      <c r="V11">
        <f>'تشغيل اليومية '!V9</f>
        <v>13874.560000000001</v>
      </c>
      <c r="W11" t="str">
        <f>'تشغيل اليومية '!W9</f>
        <v>2822026</v>
      </c>
      <c r="X11" t="str">
        <f>'تشغيل اليومية '!X9</f>
        <v>ايراد</v>
      </c>
    </row>
    <row r="12" spans="1:24" x14ac:dyDescent="0.3">
      <c r="A12">
        <f>'تشغيل اليومية '!A10</f>
        <v>28</v>
      </c>
      <c r="B12">
        <f>'تشغيل اليومية '!B10</f>
        <v>2</v>
      </c>
      <c r="C12">
        <f>'تشغيل اليومية '!C10</f>
        <v>2026</v>
      </c>
      <c r="D12" t="str">
        <f>'تشغيل اليومية '!D10</f>
        <v xml:space="preserve">رجب سلامة 1المرج لوجستيكااكتوبر هاي اس </v>
      </c>
      <c r="E12">
        <f>'تشغيل اليومية '!E10</f>
        <v>4000</v>
      </c>
      <c r="F12" t="str">
        <f>'تشغيل اليومية '!F10</f>
        <v>رجب سلامة 1</v>
      </c>
      <c r="G12" t="str">
        <f>'تشغيل اليومية '!G10</f>
        <v xml:space="preserve">المرج </v>
      </c>
      <c r="H12" t="str">
        <f>'تشغيل اليومية '!H10</f>
        <v>لوجستيكا</v>
      </c>
      <c r="I12" t="str">
        <f>'تشغيل اليومية '!I10</f>
        <v xml:space="preserve">اكتوبر </v>
      </c>
      <c r="J12" t="str">
        <f>'تشغيل اليومية '!J10</f>
        <v xml:space="preserve">هاي اس </v>
      </c>
      <c r="K12">
        <f>'تشغيل اليومية '!K10</f>
        <v>1996</v>
      </c>
      <c r="L12">
        <f>'تشغيل اليومية '!L10</f>
        <v>24</v>
      </c>
      <c r="M12">
        <f>'تشغيل اليومية '!M10</f>
        <v>1800</v>
      </c>
      <c r="N12">
        <f>'تشغيل اليومية '!N10</f>
        <v>1437.12</v>
      </c>
      <c r="O12">
        <f>'تشغيل اليومية '!O10</f>
        <v>46466.879999999997</v>
      </c>
      <c r="P12">
        <f>'تشغيل اليومية '!P10</f>
        <v>0</v>
      </c>
      <c r="Q12">
        <f>'تشغيل اليومية '!Q10</f>
        <v>0</v>
      </c>
      <c r="R12">
        <f>'تشغيل اليومية '!R10</f>
        <v>0</v>
      </c>
      <c r="S12">
        <f>'تشغيل اليومية '!S10</f>
        <v>43200</v>
      </c>
      <c r="T12">
        <f>'تشغيل اليومية '!T10</f>
        <v>0</v>
      </c>
      <c r="U12">
        <f>'تشغيل اليومية '!U10</f>
        <v>4704</v>
      </c>
      <c r="V12">
        <f>'تشغيل اليومية '!V10</f>
        <v>3266.88</v>
      </c>
      <c r="W12" t="str">
        <f>'تشغيل اليومية '!W10</f>
        <v>2822026</v>
      </c>
      <c r="X12" t="str">
        <f>'تشغيل اليومية '!X10</f>
        <v>ايراد</v>
      </c>
    </row>
    <row r="13" spans="1:24" x14ac:dyDescent="0.3">
      <c r="A13">
        <f>'تشغيل اليومية '!A11</f>
        <v>28</v>
      </c>
      <c r="B13">
        <f>'تشغيل اليومية '!B11</f>
        <v>2</v>
      </c>
      <c r="C13">
        <f>'تشغيل اليومية '!C11</f>
        <v>2026</v>
      </c>
      <c r="D13" t="str">
        <f>'تشغيل اليومية '!D11</f>
        <v xml:space="preserve">احمد السيدالمنيب 3وردية لوجستيكااكتوبر هاي اس </v>
      </c>
      <c r="E13">
        <f>'تشغيل اليومية '!E11</f>
        <v>4001</v>
      </c>
      <c r="F13" t="str">
        <f>'تشغيل اليومية '!F11</f>
        <v>احمد السيد</v>
      </c>
      <c r="G13" t="str">
        <f>'تشغيل اليومية '!G11</f>
        <v xml:space="preserve">المنيب 3وردية </v>
      </c>
      <c r="H13" t="str">
        <f>'تشغيل اليومية '!H11</f>
        <v>لوجستيكا</v>
      </c>
      <c r="I13" t="str">
        <f>'تشغيل اليومية '!I11</f>
        <v xml:space="preserve">اكتوبر </v>
      </c>
      <c r="J13" t="str">
        <f>'تشغيل اليومية '!J11</f>
        <v xml:space="preserve">هاي اس </v>
      </c>
      <c r="K13">
        <f>'تشغيل اليومية '!K11</f>
        <v>4392</v>
      </c>
      <c r="L13">
        <f>'تشغيل اليومية '!L11</f>
        <v>24</v>
      </c>
      <c r="M13">
        <f>'تشغيل اليومية '!M11</f>
        <v>3750</v>
      </c>
      <c r="N13">
        <f>'تشغيل اليومية '!N11</f>
        <v>3162.24</v>
      </c>
      <c r="O13">
        <f>'تشغيل اليومية '!O11</f>
        <v>102245.75999999999</v>
      </c>
      <c r="P13">
        <f>'تشغيل اليومية '!P11</f>
        <v>0</v>
      </c>
      <c r="Q13">
        <f>'تشغيل اليومية '!Q11</f>
        <v>0</v>
      </c>
      <c r="R13">
        <f>'تشغيل اليومية '!R11</f>
        <v>0</v>
      </c>
      <c r="S13">
        <f>'تشغيل اليومية '!S11</f>
        <v>90000</v>
      </c>
      <c r="T13">
        <f>'تشغيل اليومية '!T11</f>
        <v>0</v>
      </c>
      <c r="U13">
        <f>'تشغيل اليومية '!U11</f>
        <v>15408</v>
      </c>
      <c r="V13">
        <f>'تشغيل اليومية '!V11</f>
        <v>12245.76</v>
      </c>
      <c r="W13" t="str">
        <f>'تشغيل اليومية '!W11</f>
        <v>2822026</v>
      </c>
      <c r="X13" t="str">
        <f>'تشغيل اليومية '!X11</f>
        <v>ايراد</v>
      </c>
    </row>
    <row r="14" spans="1:24" x14ac:dyDescent="0.3">
      <c r="A14">
        <f>'تشغيل اليومية '!A12</f>
        <v>28</v>
      </c>
      <c r="B14">
        <f>'تشغيل اليومية '!B12</f>
        <v>2</v>
      </c>
      <c r="C14">
        <f>'تشغيل اليومية '!C12</f>
        <v>2026</v>
      </c>
      <c r="D14" t="str">
        <f>'تشغيل اليومية '!D12</f>
        <v xml:space="preserve">حسام سعيد1القناطر 3 ورديةلوجستيكااكتوبر هاي اس </v>
      </c>
      <c r="E14">
        <f>'تشغيل اليومية '!E12</f>
        <v>4002</v>
      </c>
      <c r="F14" t="str">
        <f>'تشغيل اليومية '!F12</f>
        <v>حسام سعيد1</v>
      </c>
      <c r="G14" t="str">
        <f>'تشغيل اليومية '!G12</f>
        <v>القناطر 3 وردية</v>
      </c>
      <c r="H14" t="str">
        <f>'تشغيل اليومية '!H12</f>
        <v>لوجستيكا</v>
      </c>
      <c r="I14" t="str">
        <f>'تشغيل اليومية '!I12</f>
        <v xml:space="preserve">اكتوبر </v>
      </c>
      <c r="J14" t="str">
        <f>'تشغيل اليومية '!J12</f>
        <v xml:space="preserve">هاي اس </v>
      </c>
      <c r="K14">
        <f>'تشغيل اليومية '!K12</f>
        <v>3992</v>
      </c>
      <c r="L14">
        <f>'تشغيل اليومية '!L12</f>
        <v>24</v>
      </c>
      <c r="M14">
        <f>'تشغيل اليومية '!M12</f>
        <v>3100</v>
      </c>
      <c r="N14">
        <f>'تشغيل اليومية '!N12</f>
        <v>2874.24</v>
      </c>
      <c r="O14">
        <f>'تشغيل اليومية '!O12</f>
        <v>92933.759999999995</v>
      </c>
      <c r="P14">
        <f>'تشغيل اليومية '!P12</f>
        <v>0</v>
      </c>
      <c r="Q14">
        <f>'تشغيل اليومية '!Q12</f>
        <v>0</v>
      </c>
      <c r="R14">
        <f>'تشغيل اليومية '!R12</f>
        <v>0</v>
      </c>
      <c r="S14">
        <f>'تشغيل اليومية '!S12</f>
        <v>74400</v>
      </c>
      <c r="T14">
        <f>'تشغيل اليومية '!T12</f>
        <v>0</v>
      </c>
      <c r="U14">
        <f>'تشغيل اليومية '!U12</f>
        <v>21408</v>
      </c>
      <c r="V14">
        <f>'تشغيل اليومية '!V12</f>
        <v>18533.760000000002</v>
      </c>
      <c r="W14" t="str">
        <f>'تشغيل اليومية '!W12</f>
        <v>2822026</v>
      </c>
      <c r="X14" t="str">
        <f>'تشغيل اليومية '!X12</f>
        <v>ايراد</v>
      </c>
    </row>
    <row r="15" spans="1:24" x14ac:dyDescent="0.3">
      <c r="A15">
        <f>'تشغيل اليومية '!A13</f>
        <v>28</v>
      </c>
      <c r="B15">
        <f>'تشغيل اليومية '!B13</f>
        <v>2</v>
      </c>
      <c r="C15">
        <f>'تشغيل اليومية '!C13</f>
        <v>2026</v>
      </c>
      <c r="D15" t="str">
        <f>'تشغيل اليومية '!D13</f>
        <v xml:space="preserve">حسام سعيد 2نكلا انصرافلوجستيكااكتوبر هاي اس </v>
      </c>
      <c r="E15">
        <f>'تشغيل اليومية '!E13</f>
        <v>4003</v>
      </c>
      <c r="F15" t="str">
        <f>'تشغيل اليومية '!F13</f>
        <v>حسام سعيد 2</v>
      </c>
      <c r="G15" t="str">
        <f>'تشغيل اليومية '!G13</f>
        <v>نكلا انصراف</v>
      </c>
      <c r="H15" t="str">
        <f>'تشغيل اليومية '!H13</f>
        <v>لوجستيكا</v>
      </c>
      <c r="I15" t="str">
        <f>'تشغيل اليومية '!I13</f>
        <v xml:space="preserve">اكتوبر </v>
      </c>
      <c r="J15" t="str">
        <f>'تشغيل اليومية '!J13</f>
        <v xml:space="preserve">هاي اس </v>
      </c>
      <c r="K15">
        <f>'تشغيل اليومية '!K13</f>
        <v>931.5</v>
      </c>
      <c r="L15">
        <f>'تشغيل اليومية '!L13</f>
        <v>24</v>
      </c>
      <c r="M15">
        <f>'تشغيل اليومية '!M13</f>
        <v>800</v>
      </c>
      <c r="N15">
        <f>'تشغيل اليومية '!N13</f>
        <v>670.68000000000006</v>
      </c>
      <c r="O15">
        <f>'تشغيل اليومية '!O13</f>
        <v>21685.32</v>
      </c>
      <c r="P15">
        <f>'تشغيل اليومية '!P13</f>
        <v>0</v>
      </c>
      <c r="Q15">
        <f>'تشغيل اليومية '!Q13</f>
        <v>0</v>
      </c>
      <c r="R15">
        <f>'تشغيل اليومية '!R13</f>
        <v>0</v>
      </c>
      <c r="S15">
        <f>'تشغيل اليومية '!S13</f>
        <v>19200</v>
      </c>
      <c r="T15">
        <f>'تشغيل اليومية '!T13</f>
        <v>0</v>
      </c>
      <c r="U15">
        <f>'تشغيل اليومية '!U13</f>
        <v>3156</v>
      </c>
      <c r="V15">
        <f>'تشغيل اليومية '!V13</f>
        <v>2485.3199999999997</v>
      </c>
      <c r="W15" t="str">
        <f>'تشغيل اليومية '!W13</f>
        <v>2822026</v>
      </c>
      <c r="X15" t="str">
        <f>'تشغيل اليومية '!X13</f>
        <v>ايراد</v>
      </c>
    </row>
    <row r="16" spans="1:24" x14ac:dyDescent="0.3">
      <c r="A16">
        <f>'تشغيل اليومية '!A14</f>
        <v>28</v>
      </c>
      <c r="B16">
        <f>'تشغيل اليومية '!B14</f>
        <v>2</v>
      </c>
      <c r="C16">
        <f>'تشغيل اليومية '!C14</f>
        <v>2026</v>
      </c>
      <c r="D16" t="str">
        <f>'تشغيل اليومية '!D14</f>
        <v xml:space="preserve">رجب سلامة 2 نكلا حضورلوجستيكااكتوبر هاي اس </v>
      </c>
      <c r="E16">
        <f>'تشغيل اليومية '!E14</f>
        <v>4004</v>
      </c>
      <c r="F16" t="str">
        <f>'تشغيل اليومية '!F14</f>
        <v xml:space="preserve">رجب سلامة 2 </v>
      </c>
      <c r="G16" t="str">
        <f>'تشغيل اليومية '!G14</f>
        <v>نكلا حضور</v>
      </c>
      <c r="H16" t="str">
        <f>'تشغيل اليومية '!H14</f>
        <v>لوجستيكا</v>
      </c>
      <c r="I16" t="str">
        <f>'تشغيل اليومية '!I14</f>
        <v xml:space="preserve">اكتوبر </v>
      </c>
      <c r="J16" t="str">
        <f>'تشغيل اليومية '!J14</f>
        <v xml:space="preserve">هاي اس </v>
      </c>
      <c r="K16">
        <f>'تشغيل اليومية '!K14</f>
        <v>931.5</v>
      </c>
      <c r="L16">
        <f>'تشغيل اليومية '!L14</f>
        <v>24</v>
      </c>
      <c r="M16">
        <f>'تشغيل اليومية '!M14</f>
        <v>875</v>
      </c>
      <c r="N16">
        <f>'تشغيل اليومية '!N14</f>
        <v>670.68000000000006</v>
      </c>
      <c r="O16">
        <f>'تشغيل اليومية '!O14</f>
        <v>21685.32</v>
      </c>
      <c r="P16">
        <f>'تشغيل اليومية '!P14</f>
        <v>0</v>
      </c>
      <c r="Q16">
        <f>'تشغيل اليومية '!Q14</f>
        <v>0</v>
      </c>
      <c r="R16">
        <f>'تشغيل اليومية '!R14</f>
        <v>0</v>
      </c>
      <c r="S16">
        <f>'تشغيل اليومية '!S14</f>
        <v>21000</v>
      </c>
      <c r="T16">
        <f>'تشغيل اليومية '!T14</f>
        <v>0</v>
      </c>
      <c r="U16">
        <f>'تشغيل اليومية '!U14</f>
        <v>1356</v>
      </c>
      <c r="V16">
        <f>'تشغيل اليومية '!V14</f>
        <v>685.31999999999994</v>
      </c>
      <c r="W16" t="str">
        <f>'تشغيل اليومية '!W14</f>
        <v>2822026</v>
      </c>
      <c r="X16" t="str">
        <f>'تشغيل اليومية '!X14</f>
        <v>ايراد</v>
      </c>
    </row>
    <row r="17" spans="1:24" x14ac:dyDescent="0.3">
      <c r="A17">
        <f>'تشغيل اليومية '!A15</f>
        <v>28</v>
      </c>
      <c r="B17">
        <f>'تشغيل اليومية '!B15</f>
        <v>2</v>
      </c>
      <c r="C17">
        <f>'تشغيل اليومية '!C15</f>
        <v>2026</v>
      </c>
      <c r="D17" t="str">
        <f>'تشغيل اليومية '!D15</f>
        <v xml:space="preserve">محمد عزمي حدائق اكتوبر لوجستيكااكتوبر هاي اس </v>
      </c>
      <c r="E17">
        <f>'تشغيل اليومية '!E15</f>
        <v>4005</v>
      </c>
      <c r="F17" t="str">
        <f>'تشغيل اليومية '!F15</f>
        <v xml:space="preserve">محمد عزمي </v>
      </c>
      <c r="G17" t="str">
        <f>'تشغيل اليومية '!G15</f>
        <v xml:space="preserve">حدائق اكتوبر </v>
      </c>
      <c r="H17" t="str">
        <f>'تشغيل اليومية '!H15</f>
        <v>لوجستيكا</v>
      </c>
      <c r="I17" t="str">
        <f>'تشغيل اليومية '!I15</f>
        <v xml:space="preserve">اكتوبر </v>
      </c>
      <c r="J17" t="str">
        <f>'تشغيل اليومية '!J15</f>
        <v xml:space="preserve">هاي اس </v>
      </c>
      <c r="K17">
        <f>'تشغيل اليومية '!K15</f>
        <v>1730</v>
      </c>
      <c r="L17">
        <f>'تشغيل اليومية '!L15</f>
        <v>20</v>
      </c>
      <c r="M17">
        <f>'تشغيل اليومية '!M15</f>
        <v>1450</v>
      </c>
      <c r="N17">
        <f>'تشغيل اليومية '!N15</f>
        <v>1038</v>
      </c>
      <c r="O17">
        <f>'تشغيل اليومية '!O15</f>
        <v>33562</v>
      </c>
      <c r="P17">
        <f>'تشغيل اليومية '!P15</f>
        <v>0</v>
      </c>
      <c r="Q17">
        <f>'تشغيل اليومية '!Q15</f>
        <v>0</v>
      </c>
      <c r="R17">
        <f>'تشغيل اليومية '!R15</f>
        <v>0</v>
      </c>
      <c r="S17">
        <f>'تشغيل اليومية '!S15</f>
        <v>29000</v>
      </c>
      <c r="T17">
        <f>'تشغيل اليومية '!T15</f>
        <v>0</v>
      </c>
      <c r="U17">
        <f>'تشغيل اليومية '!U15</f>
        <v>5600</v>
      </c>
      <c r="V17">
        <f>'تشغيل اليومية '!V15</f>
        <v>4562</v>
      </c>
      <c r="W17" t="str">
        <f>'تشغيل اليومية '!W15</f>
        <v>2822026</v>
      </c>
      <c r="X17" t="str">
        <f>'تشغيل اليومية '!X15</f>
        <v>ايراد</v>
      </c>
    </row>
    <row r="18" spans="1:24" x14ac:dyDescent="0.3">
      <c r="A18">
        <f>'تشغيل اليومية '!A16</f>
        <v>28</v>
      </c>
      <c r="B18">
        <f>'تشغيل اليومية '!B16</f>
        <v>2</v>
      </c>
      <c r="C18">
        <f>'تشغيل اليومية '!C16</f>
        <v>2026</v>
      </c>
      <c r="D18" t="str">
        <f>'تشغيل اليومية '!D16</f>
        <v xml:space="preserve">محمد رضا المنوفية لوجستيكااكتوبر هاي اس </v>
      </c>
      <c r="E18">
        <f>'تشغيل اليومية '!E16</f>
        <v>4006</v>
      </c>
      <c r="F18" t="str">
        <f>'تشغيل اليومية '!F16</f>
        <v xml:space="preserve">محمد رضا </v>
      </c>
      <c r="G18" t="str">
        <f>'تشغيل اليومية '!G16</f>
        <v xml:space="preserve">المنوفية </v>
      </c>
      <c r="H18" t="str">
        <f>'تشغيل اليومية '!H16</f>
        <v>لوجستيكا</v>
      </c>
      <c r="I18" t="str">
        <f>'تشغيل اليومية '!I16</f>
        <v xml:space="preserve">اكتوبر </v>
      </c>
      <c r="J18" t="str">
        <f>'تشغيل اليومية '!J16</f>
        <v xml:space="preserve">هاي اس </v>
      </c>
      <c r="K18">
        <f>'تشغيل اليومية '!K16</f>
        <v>2395</v>
      </c>
      <c r="L18">
        <f>'تشغيل اليومية '!L16</f>
        <v>24</v>
      </c>
      <c r="M18">
        <f>'تشغيل اليومية '!M16</f>
        <v>1950</v>
      </c>
      <c r="N18">
        <f>'تشغيل اليومية '!N16</f>
        <v>1724.3999999999999</v>
      </c>
      <c r="O18">
        <f>'تشغيل اليومية '!O16</f>
        <v>55755.6</v>
      </c>
      <c r="P18">
        <f>'تشغيل اليومية '!P16</f>
        <v>0</v>
      </c>
      <c r="Q18">
        <f>'تشغيل اليومية '!Q16</f>
        <v>0</v>
      </c>
      <c r="R18">
        <f>'تشغيل اليومية '!R16</f>
        <v>0</v>
      </c>
      <c r="S18">
        <f>'تشغيل اليومية '!S16</f>
        <v>46800</v>
      </c>
      <c r="T18">
        <f>'تشغيل اليومية '!T16</f>
        <v>0</v>
      </c>
      <c r="U18">
        <f>'تشغيل اليومية '!U16</f>
        <v>10680</v>
      </c>
      <c r="V18">
        <f>'تشغيل اليومية '!V16</f>
        <v>8955.6</v>
      </c>
      <c r="W18" t="str">
        <f>'تشغيل اليومية '!W16</f>
        <v>2822026</v>
      </c>
      <c r="X18" t="str">
        <f>'تشغيل اليومية '!X16</f>
        <v>ايراد</v>
      </c>
    </row>
    <row r="19" spans="1:24" x14ac:dyDescent="0.3">
      <c r="A19">
        <f>'تشغيل اليومية '!A17</f>
        <v>28</v>
      </c>
      <c r="B19">
        <f>'تشغيل اليومية '!B17</f>
        <v>2</v>
      </c>
      <c r="C19">
        <f>'تشغيل اليومية '!C17</f>
        <v>2026</v>
      </c>
      <c r="D19" t="str">
        <f>'تشغيل اليومية '!D17</f>
        <v xml:space="preserve">مصطفي شكيويالجلاتمةلوجستيكااكتوبر كوستر </v>
      </c>
      <c r="E19">
        <f>'تشغيل اليومية '!E17</f>
        <v>4007</v>
      </c>
      <c r="F19" t="str">
        <f>'تشغيل اليومية '!F17</f>
        <v>مصطفي شكيوي</v>
      </c>
      <c r="G19" t="str">
        <f>'تشغيل اليومية '!G17</f>
        <v>الجلاتمة</v>
      </c>
      <c r="H19" t="str">
        <f>'تشغيل اليومية '!H17</f>
        <v>لوجستيكا</v>
      </c>
      <c r="I19" t="str">
        <f>'تشغيل اليومية '!I17</f>
        <v xml:space="preserve">اكتوبر </v>
      </c>
      <c r="J19" t="str">
        <f>'تشغيل اليومية '!J17</f>
        <v xml:space="preserve">كوستر </v>
      </c>
      <c r="K19">
        <f>'تشغيل اليومية '!K17</f>
        <v>2928</v>
      </c>
      <c r="L19">
        <f>'تشغيل اليومية '!L17</f>
        <v>24</v>
      </c>
      <c r="M19">
        <f>'تشغيل اليومية '!M17</f>
        <v>2500</v>
      </c>
      <c r="N19">
        <f>'تشغيل اليومية '!N17</f>
        <v>2108.16</v>
      </c>
      <c r="O19">
        <f>'تشغيل اليومية '!O17</f>
        <v>68163.839999999997</v>
      </c>
      <c r="P19">
        <f>'تشغيل اليومية '!P17</f>
        <v>0</v>
      </c>
      <c r="Q19">
        <f>'تشغيل اليومية '!Q17</f>
        <v>0</v>
      </c>
      <c r="R19">
        <f>'تشغيل اليومية '!R17</f>
        <v>0</v>
      </c>
      <c r="S19">
        <f>'تشغيل اليومية '!S17</f>
        <v>60000</v>
      </c>
      <c r="T19">
        <f>'تشغيل اليومية '!T17</f>
        <v>0</v>
      </c>
      <c r="U19">
        <f>'تشغيل اليومية '!U17</f>
        <v>10272</v>
      </c>
      <c r="V19">
        <f>'تشغيل اليومية '!V17</f>
        <v>8163.84</v>
      </c>
      <c r="W19" t="str">
        <f>'تشغيل اليومية '!W17</f>
        <v>2822026</v>
      </c>
      <c r="X19" t="str">
        <f>'تشغيل اليومية '!X17</f>
        <v>ايراد</v>
      </c>
    </row>
    <row r="20" spans="1:24" x14ac:dyDescent="0.3">
      <c r="A20">
        <f>'تشغيل اليومية '!A18</f>
        <v>28</v>
      </c>
      <c r="B20">
        <f>'تشغيل اليومية '!B18</f>
        <v>2</v>
      </c>
      <c r="C20">
        <f>'تشغيل اليومية '!C18</f>
        <v>2026</v>
      </c>
      <c r="D20" t="str">
        <f>'تشغيل اليومية '!D18</f>
        <v xml:space="preserve">سعيد كمال م.نصر لوجستيكااكتوبر هاي اس </v>
      </c>
      <c r="E20">
        <f>'تشغيل اليومية '!E18</f>
        <v>4008</v>
      </c>
      <c r="F20" t="str">
        <f>'تشغيل اليومية '!F18</f>
        <v xml:space="preserve">سعيد كمال </v>
      </c>
      <c r="G20" t="str">
        <f>'تشغيل اليومية '!G18</f>
        <v xml:space="preserve">م.نصر </v>
      </c>
      <c r="H20" t="str">
        <f>'تشغيل اليومية '!H18</f>
        <v>لوجستيكا</v>
      </c>
      <c r="I20" t="str">
        <f>'تشغيل اليومية '!I18</f>
        <v xml:space="preserve">اكتوبر </v>
      </c>
      <c r="J20" t="str">
        <f>'تشغيل اليومية '!J18</f>
        <v xml:space="preserve">هاي اس </v>
      </c>
      <c r="K20">
        <f>'تشغيل اليومية '!K18</f>
        <v>3061</v>
      </c>
      <c r="L20">
        <f>'تشغيل اليومية '!L18</f>
        <v>20</v>
      </c>
      <c r="M20">
        <f>'تشغيل اليومية '!M18</f>
        <v>2300</v>
      </c>
      <c r="N20">
        <f>'تشغيل اليومية '!N18</f>
        <v>1836.6</v>
      </c>
      <c r="O20">
        <f>'تشغيل اليومية '!O18</f>
        <v>59383.4</v>
      </c>
      <c r="P20">
        <f>'تشغيل اليومية '!P18</f>
        <v>0</v>
      </c>
      <c r="Q20">
        <f>'تشغيل اليومية '!Q18</f>
        <v>0</v>
      </c>
      <c r="R20">
        <f>'تشغيل اليومية '!R18</f>
        <v>0</v>
      </c>
      <c r="S20">
        <f>'تشغيل اليومية '!S18</f>
        <v>46000</v>
      </c>
      <c r="T20">
        <f>'تشغيل اليومية '!T18</f>
        <v>0</v>
      </c>
      <c r="U20">
        <f>'تشغيل اليومية '!U18</f>
        <v>15220</v>
      </c>
      <c r="V20">
        <f>'تشغيل اليومية '!V18</f>
        <v>13383.4</v>
      </c>
      <c r="W20" t="str">
        <f>'تشغيل اليومية '!W18</f>
        <v>2822026</v>
      </c>
      <c r="X20" t="str">
        <f>'تشغيل اليومية '!X18</f>
        <v>ايراد</v>
      </c>
    </row>
    <row r="21" spans="1:24" x14ac:dyDescent="0.3">
      <c r="A21">
        <f>'تشغيل اليومية '!A19</f>
        <v>28</v>
      </c>
      <c r="B21">
        <f>'تشغيل اليومية '!B19</f>
        <v>2</v>
      </c>
      <c r="C21">
        <f>'تشغيل اليومية '!C19</f>
        <v>2026</v>
      </c>
      <c r="D21" t="str">
        <f>'تشغيل اليومية '!D19</f>
        <v xml:space="preserve">وديع 1الفيوم 1لوجستيكااكتوبر هاي اس </v>
      </c>
      <c r="E21">
        <f>'تشغيل اليومية '!E19</f>
        <v>4009</v>
      </c>
      <c r="F21" t="str">
        <f>'تشغيل اليومية '!F19</f>
        <v>وديع 1</v>
      </c>
      <c r="G21" t="str">
        <f>'تشغيل اليومية '!G19</f>
        <v>الفيوم 1</v>
      </c>
      <c r="H21" t="str">
        <f>'تشغيل اليومية '!H19</f>
        <v>لوجستيكا</v>
      </c>
      <c r="I21" t="str">
        <f>'تشغيل اليومية '!I19</f>
        <v xml:space="preserve">اكتوبر </v>
      </c>
      <c r="J21" t="str">
        <f>'تشغيل اليومية '!J19</f>
        <v xml:space="preserve">هاي اس </v>
      </c>
      <c r="K21">
        <f>'تشغيل اليومية '!K19</f>
        <v>2420</v>
      </c>
      <c r="L21">
        <f>'تشغيل اليومية '!L19</f>
        <v>24</v>
      </c>
      <c r="M21">
        <f>'تشغيل اليومية '!M19</f>
        <v>2050</v>
      </c>
      <c r="N21">
        <f>'تشغيل اليومية '!N19</f>
        <v>1742.3999999999999</v>
      </c>
      <c r="O21">
        <f>'تشغيل اليومية '!O19</f>
        <v>56337.599999999999</v>
      </c>
      <c r="P21">
        <f>'تشغيل اليومية '!P19</f>
        <v>0</v>
      </c>
      <c r="Q21">
        <f>'تشغيل اليومية '!Q19</f>
        <v>0</v>
      </c>
      <c r="R21">
        <f>'تشغيل اليومية '!R19</f>
        <v>0</v>
      </c>
      <c r="S21">
        <f>'تشغيل اليومية '!S19</f>
        <v>49200</v>
      </c>
      <c r="T21">
        <f>'تشغيل اليومية '!T19</f>
        <v>0</v>
      </c>
      <c r="U21">
        <f>'تشغيل اليومية '!U19</f>
        <v>8880</v>
      </c>
      <c r="V21">
        <f>'تشغيل اليومية '!V19</f>
        <v>7137.6</v>
      </c>
      <c r="W21" t="str">
        <f>'تشغيل اليومية '!W19</f>
        <v>2822026</v>
      </c>
      <c r="X21" t="str">
        <f>'تشغيل اليومية '!X19</f>
        <v>ايراد</v>
      </c>
    </row>
    <row r="22" spans="1:24" x14ac:dyDescent="0.3">
      <c r="A22">
        <f>'تشغيل اليومية '!A20</f>
        <v>28</v>
      </c>
      <c r="B22">
        <f>'تشغيل اليومية '!B20</f>
        <v>2</v>
      </c>
      <c r="C22">
        <f>'تشغيل اليومية '!C20</f>
        <v>2026</v>
      </c>
      <c r="D22" t="str">
        <f>'تشغيل اليومية '!D20</f>
        <v xml:space="preserve">وديع 2الفيوم 2لوجستيكااكتوبر هاي اس </v>
      </c>
      <c r="E22">
        <f>'تشغيل اليومية '!E20</f>
        <v>4010</v>
      </c>
      <c r="F22" t="str">
        <f>'تشغيل اليومية '!F20</f>
        <v>وديع 2</v>
      </c>
      <c r="G22" t="str">
        <f>'تشغيل اليومية '!G20</f>
        <v>الفيوم 2</v>
      </c>
      <c r="H22" t="str">
        <f>'تشغيل اليومية '!H20</f>
        <v>لوجستيكا</v>
      </c>
      <c r="I22" t="str">
        <f>'تشغيل اليومية '!I20</f>
        <v xml:space="preserve">اكتوبر </v>
      </c>
      <c r="J22" t="str">
        <f>'تشغيل اليومية '!J20</f>
        <v xml:space="preserve">هاي اس </v>
      </c>
      <c r="K22">
        <f>'تشغيل اليومية '!K20</f>
        <v>2420</v>
      </c>
      <c r="L22">
        <f>'تشغيل اليومية '!L20</f>
        <v>24</v>
      </c>
      <c r="M22">
        <f>'تشغيل اليومية '!M20</f>
        <v>2050</v>
      </c>
      <c r="N22">
        <f>'تشغيل اليومية '!N20</f>
        <v>1742.3999999999999</v>
      </c>
      <c r="O22">
        <f>'تشغيل اليومية '!O20</f>
        <v>56337.599999999999</v>
      </c>
      <c r="P22">
        <f>'تشغيل اليومية '!P20</f>
        <v>0</v>
      </c>
      <c r="Q22">
        <f>'تشغيل اليومية '!Q20</f>
        <v>0</v>
      </c>
      <c r="R22">
        <f>'تشغيل اليومية '!R20</f>
        <v>0</v>
      </c>
      <c r="S22">
        <f>'تشغيل اليومية '!S20</f>
        <v>49200</v>
      </c>
      <c r="T22">
        <f>'تشغيل اليومية '!T20</f>
        <v>0</v>
      </c>
      <c r="U22">
        <f>'تشغيل اليومية '!U20</f>
        <v>8880</v>
      </c>
      <c r="V22">
        <f>'تشغيل اليومية '!V20</f>
        <v>7137.6</v>
      </c>
      <c r="W22" t="str">
        <f>'تشغيل اليومية '!W20</f>
        <v>2822026</v>
      </c>
      <c r="X22" t="str">
        <f>'تشغيل اليومية '!X20</f>
        <v>ايراد</v>
      </c>
    </row>
    <row r="23" spans="1:24" x14ac:dyDescent="0.3">
      <c r="A23">
        <f>'تشغيل اليومية '!A21</f>
        <v>28</v>
      </c>
      <c r="B23">
        <f>'تشغيل اليومية '!B21</f>
        <v>2</v>
      </c>
      <c r="C23">
        <f>'تشغيل اليومية '!C21</f>
        <v>2026</v>
      </c>
      <c r="D23" t="str">
        <f>'تشغيل اليومية '!D21</f>
        <v xml:space="preserve">احمد عويس المعادي لوجستيكاابورواش هاي اس </v>
      </c>
      <c r="E23">
        <f>'تشغيل اليومية '!E21</f>
        <v>4011</v>
      </c>
      <c r="F23" t="str">
        <f>'تشغيل اليومية '!F21</f>
        <v xml:space="preserve">احمد عويس </v>
      </c>
      <c r="G23" t="str">
        <f>'تشغيل اليومية '!G21</f>
        <v xml:space="preserve">المعادي </v>
      </c>
      <c r="H23" t="str">
        <f>'تشغيل اليومية '!H21</f>
        <v>لوجستيكا</v>
      </c>
      <c r="I23" t="str">
        <f>'تشغيل اليومية '!I21</f>
        <v xml:space="preserve">ابورواش </v>
      </c>
      <c r="J23" t="str">
        <f>'تشغيل اليومية '!J21</f>
        <v xml:space="preserve">هاي اس </v>
      </c>
      <c r="K23">
        <f>'تشغيل اليومية '!K21</f>
        <v>1863</v>
      </c>
      <c r="L23">
        <f>'تشغيل اليومية '!L21</f>
        <v>24</v>
      </c>
      <c r="M23">
        <f>'تشغيل اليومية '!M21</f>
        <v>1400</v>
      </c>
      <c r="N23">
        <f>'تشغيل اليومية '!N21</f>
        <v>1341.3600000000001</v>
      </c>
      <c r="O23">
        <f>'تشغيل اليومية '!O21</f>
        <v>43370.64</v>
      </c>
      <c r="P23">
        <f>'تشغيل اليومية '!P21</f>
        <v>0</v>
      </c>
      <c r="Q23">
        <f>'تشغيل اليومية '!Q21</f>
        <v>0</v>
      </c>
      <c r="R23">
        <f>'تشغيل اليومية '!R21</f>
        <v>0</v>
      </c>
      <c r="S23">
        <f>'تشغيل اليومية '!S21</f>
        <v>33600</v>
      </c>
      <c r="T23">
        <f>'تشغيل اليومية '!T21</f>
        <v>0</v>
      </c>
      <c r="U23">
        <f>'تشغيل اليومية '!U21</f>
        <v>11112</v>
      </c>
      <c r="V23">
        <f>'تشغيل اليومية '!V21</f>
        <v>9770.64</v>
      </c>
      <c r="W23" t="str">
        <f>'تشغيل اليومية '!W21</f>
        <v>2822026</v>
      </c>
      <c r="X23" t="str">
        <f>'تشغيل اليومية '!X21</f>
        <v>ايراد</v>
      </c>
    </row>
    <row r="24" spans="1:24" x14ac:dyDescent="0.3">
      <c r="A24">
        <f>'تشغيل اليومية '!A22</f>
        <v>28</v>
      </c>
      <c r="B24">
        <f>'تشغيل اليومية '!B22</f>
        <v>2</v>
      </c>
      <c r="C24">
        <f>'تشغيل اليومية '!C22</f>
        <v>2026</v>
      </c>
      <c r="D24" t="str">
        <f>'تشغيل اليومية '!D22</f>
        <v>احمد عويس اضافيالمعادي لوجستيكاابورواش إضافي</v>
      </c>
      <c r="E24">
        <f>'تشغيل اليومية '!E22</f>
        <v>4012</v>
      </c>
      <c r="F24" t="str">
        <f>'تشغيل اليومية '!F22</f>
        <v>احمد عويس اضافي</v>
      </c>
      <c r="G24" t="str">
        <f>'تشغيل اليومية '!G22</f>
        <v xml:space="preserve">المعادي </v>
      </c>
      <c r="H24" t="str">
        <f>'تشغيل اليومية '!H22</f>
        <v>لوجستيكا</v>
      </c>
      <c r="I24" t="str">
        <f>'تشغيل اليومية '!I22</f>
        <v xml:space="preserve">ابورواش </v>
      </c>
      <c r="J24" t="str">
        <f>'تشغيل اليومية '!J22</f>
        <v>إضافي</v>
      </c>
      <c r="K24">
        <f>'تشغيل اليومية '!K22</f>
        <v>1863</v>
      </c>
      <c r="L24">
        <f>'تشغيل اليومية '!L22</f>
        <v>11</v>
      </c>
      <c r="M24">
        <f>'تشغيل اليومية '!M22</f>
        <v>1500</v>
      </c>
      <c r="N24">
        <f>'تشغيل اليومية '!N22</f>
        <v>614.79</v>
      </c>
      <c r="O24">
        <f>'تشغيل اليومية '!O22</f>
        <v>19878.21</v>
      </c>
      <c r="P24">
        <f>'تشغيل اليومية '!P22</f>
        <v>0</v>
      </c>
      <c r="Q24">
        <f>'تشغيل اليومية '!Q22</f>
        <v>0</v>
      </c>
      <c r="R24">
        <f>'تشغيل اليومية '!R22</f>
        <v>0</v>
      </c>
      <c r="S24">
        <f>'تشغيل اليومية '!S22</f>
        <v>16500</v>
      </c>
      <c r="T24">
        <f>'تشغيل اليومية '!T22</f>
        <v>0</v>
      </c>
      <c r="U24">
        <f>'تشغيل اليومية '!U22</f>
        <v>3993</v>
      </c>
      <c r="V24">
        <f>'تشغيل اليومية '!V22</f>
        <v>3378.21</v>
      </c>
      <c r="W24" t="str">
        <f>'تشغيل اليومية '!W22</f>
        <v>2822026</v>
      </c>
      <c r="X24" t="str">
        <f>'تشغيل اليومية '!X22</f>
        <v>ايراد</v>
      </c>
    </row>
    <row r="25" spans="1:24" x14ac:dyDescent="0.3">
      <c r="A25">
        <f>'تشغيل اليومية '!A23</f>
        <v>28</v>
      </c>
      <c r="B25">
        <f>'تشغيل اليومية '!B23</f>
        <v>2</v>
      </c>
      <c r="C25">
        <f>'تشغيل اليومية '!C23</f>
        <v>2026</v>
      </c>
      <c r="D25" t="str">
        <f>'تشغيل اليومية '!D23</f>
        <v>محمد جمال القناطر لوجستيكاابورواش سوزوكي</v>
      </c>
      <c r="E25">
        <f>'تشغيل اليومية '!E23</f>
        <v>4013</v>
      </c>
      <c r="F25" t="str">
        <f>'تشغيل اليومية '!F23</f>
        <v xml:space="preserve">محمد جمال </v>
      </c>
      <c r="G25" t="str">
        <f>'تشغيل اليومية '!G23</f>
        <v xml:space="preserve">القناطر </v>
      </c>
      <c r="H25" t="str">
        <f>'تشغيل اليومية '!H23</f>
        <v>لوجستيكا</v>
      </c>
      <c r="I25" t="str">
        <f>'تشغيل اليومية '!I23</f>
        <v xml:space="preserve">ابورواش </v>
      </c>
      <c r="J25" t="str">
        <f>'تشغيل اليومية '!J23</f>
        <v>سوزوكي</v>
      </c>
      <c r="K25">
        <f>'تشغيل اليومية '!K23</f>
        <v>1397</v>
      </c>
      <c r="L25">
        <f>'تشغيل اليومية '!L23</f>
        <v>24</v>
      </c>
      <c r="M25">
        <f>'تشغيل اليومية '!M23</f>
        <v>900</v>
      </c>
      <c r="N25">
        <f>'تشغيل اليومية '!N23</f>
        <v>1005.8399999999999</v>
      </c>
      <c r="O25">
        <f>'تشغيل اليومية '!O23</f>
        <v>32522.16</v>
      </c>
      <c r="P25">
        <f>'تشغيل اليومية '!P23</f>
        <v>0</v>
      </c>
      <c r="Q25">
        <f>'تشغيل اليومية '!Q23</f>
        <v>0</v>
      </c>
      <c r="R25">
        <f>'تشغيل اليومية '!R23</f>
        <v>0</v>
      </c>
      <c r="S25">
        <f>'تشغيل اليومية '!S23</f>
        <v>21600</v>
      </c>
      <c r="T25">
        <f>'تشغيل اليومية '!T23</f>
        <v>0</v>
      </c>
      <c r="U25">
        <f>'تشغيل اليومية '!U23</f>
        <v>11928</v>
      </c>
      <c r="V25">
        <f>'تشغيل اليومية '!V23</f>
        <v>10922.16</v>
      </c>
      <c r="W25" t="str">
        <f>'تشغيل اليومية '!W23</f>
        <v>2822026</v>
      </c>
      <c r="X25" t="str">
        <f>'تشغيل اليومية '!X23</f>
        <v>ايراد</v>
      </c>
    </row>
    <row r="26" spans="1:24" x14ac:dyDescent="0.3">
      <c r="A26">
        <f>'تشغيل اليومية '!A24</f>
        <v>28</v>
      </c>
      <c r="B26">
        <f>'تشغيل اليومية '!B24</f>
        <v>2</v>
      </c>
      <c r="C26">
        <f>'تشغيل اليومية '!C24</f>
        <v>2026</v>
      </c>
      <c r="D26" t="str">
        <f>'تشغيل اليومية '!D24</f>
        <v>محمد جمال إضافيالقناطر لوجستيكاابورواش إضافي</v>
      </c>
      <c r="E26">
        <f>'تشغيل اليومية '!E24</f>
        <v>4014</v>
      </c>
      <c r="F26" t="str">
        <f>'تشغيل اليومية '!F24</f>
        <v>محمد جمال إضافي</v>
      </c>
      <c r="G26" t="str">
        <f>'تشغيل اليومية '!G24</f>
        <v xml:space="preserve">القناطر </v>
      </c>
      <c r="H26" t="str">
        <f>'تشغيل اليومية '!H24</f>
        <v>لوجستيكا</v>
      </c>
      <c r="I26" t="str">
        <f>'تشغيل اليومية '!I24</f>
        <v xml:space="preserve">ابورواش </v>
      </c>
      <c r="J26" t="str">
        <f>'تشغيل اليومية '!J24</f>
        <v>إضافي</v>
      </c>
      <c r="K26">
        <f>'تشغيل اليومية '!K24</f>
        <v>1397</v>
      </c>
      <c r="L26">
        <f>'تشغيل اليومية '!L24</f>
        <v>9</v>
      </c>
      <c r="M26">
        <f>'تشغيل اليومية '!M24</f>
        <v>900</v>
      </c>
      <c r="N26">
        <f>'تشغيل اليومية '!N24</f>
        <v>377.18999999999994</v>
      </c>
      <c r="O26">
        <f>'تشغيل اليومية '!O24</f>
        <v>12195.81</v>
      </c>
      <c r="P26">
        <f>'تشغيل اليومية '!P24</f>
        <v>0</v>
      </c>
      <c r="Q26">
        <f>'تشغيل اليومية '!Q24</f>
        <v>0</v>
      </c>
      <c r="R26">
        <f>'تشغيل اليومية '!R24</f>
        <v>0</v>
      </c>
      <c r="S26">
        <f>'تشغيل اليومية '!S24</f>
        <v>8100</v>
      </c>
      <c r="T26">
        <f>'تشغيل اليومية '!T24</f>
        <v>0</v>
      </c>
      <c r="U26">
        <f>'تشغيل اليومية '!U24</f>
        <v>4473</v>
      </c>
      <c r="V26">
        <f>'تشغيل اليومية '!V24</f>
        <v>4095.81</v>
      </c>
      <c r="W26" t="str">
        <f>'تشغيل اليومية '!W24</f>
        <v>2822026</v>
      </c>
      <c r="X26" t="str">
        <f>'تشغيل اليومية '!X24</f>
        <v>ايراد</v>
      </c>
    </row>
    <row r="27" spans="1:24" x14ac:dyDescent="0.3">
      <c r="A27">
        <f>'تشغيل اليومية '!A25</f>
        <v>28</v>
      </c>
      <c r="B27">
        <f>'تشغيل اليومية '!B25</f>
        <v>2</v>
      </c>
      <c r="C27">
        <f>'تشغيل اليومية '!C25</f>
        <v>2026</v>
      </c>
      <c r="D27" t="str">
        <f>'تشغيل اليومية '!D25</f>
        <v>عماد النجار1المرج 2ورديةسعوديالمخاذناتوبيس 28</v>
      </c>
      <c r="E27">
        <f>'تشغيل اليومية '!E25</f>
        <v>5000</v>
      </c>
      <c r="F27" t="str">
        <f>'تشغيل اليومية '!F25</f>
        <v>عماد النجار1</v>
      </c>
      <c r="G27" t="str">
        <f>'تشغيل اليومية '!G25</f>
        <v>المرج 2وردية</v>
      </c>
      <c r="H27" t="str">
        <f>'تشغيل اليومية '!H25</f>
        <v>سعودي</v>
      </c>
      <c r="I27" t="str">
        <f>'تشغيل اليومية '!I25</f>
        <v>المخاذن</v>
      </c>
      <c r="J27" t="str">
        <f>'تشغيل اليومية '!J25</f>
        <v>اتوبيس 28</v>
      </c>
      <c r="K27">
        <f>'تشغيل اليومية '!K25</f>
        <v>3745</v>
      </c>
      <c r="L27">
        <f>'تشغيل اليومية '!L25</f>
        <v>28</v>
      </c>
      <c r="M27">
        <f>'تشغيل اليومية '!M25</f>
        <v>4100</v>
      </c>
      <c r="N27">
        <f>'تشغيل اليومية '!N25</f>
        <v>3145.7999999999997</v>
      </c>
      <c r="O27">
        <f>'تشغيل اليومية '!O25</f>
        <v>101714.2</v>
      </c>
      <c r="P27">
        <f>'تشغيل اليومية '!P25</f>
        <v>0</v>
      </c>
      <c r="Q27">
        <f>'تشغيل اليومية '!Q25</f>
        <v>0</v>
      </c>
      <c r="R27">
        <f>'تشغيل اليومية '!R25</f>
        <v>0</v>
      </c>
      <c r="S27">
        <f>'تشغيل اليومية '!S25</f>
        <v>114800</v>
      </c>
      <c r="T27">
        <f>'تشغيل اليومية '!T25</f>
        <v>0</v>
      </c>
      <c r="U27">
        <f>'تشغيل اليومية '!U25</f>
        <v>-9940</v>
      </c>
      <c r="V27">
        <f>'تشغيل اليومية '!V25</f>
        <v>-13085.8</v>
      </c>
      <c r="W27" t="str">
        <f>'تشغيل اليومية '!W25</f>
        <v>2822026</v>
      </c>
      <c r="X27" t="str">
        <f>'تشغيل اليومية '!X25</f>
        <v>ايراد</v>
      </c>
    </row>
    <row r="28" spans="1:24" x14ac:dyDescent="0.3">
      <c r="A28">
        <f>'تشغيل اليومية '!A26</f>
        <v>28</v>
      </c>
      <c r="B28">
        <f>'تشغيل اليومية '!B26</f>
        <v>2</v>
      </c>
      <c r="C28">
        <f>'تشغيل اليومية '!C26</f>
        <v>2026</v>
      </c>
      <c r="D28" t="str">
        <f>'تشغيل اليومية '!D26</f>
        <v>عماد النجار2المؤسسة 2ورديةسعوديالمخاذناتوبيس 28</v>
      </c>
      <c r="E28">
        <f>'تشغيل اليومية '!E26</f>
        <v>5001</v>
      </c>
      <c r="F28" t="str">
        <f>'تشغيل اليومية '!F26</f>
        <v>عماد النجار2</v>
      </c>
      <c r="G28" t="str">
        <f>'تشغيل اليومية '!G26</f>
        <v>المؤسسة 2وردية</v>
      </c>
      <c r="H28" t="str">
        <f>'تشغيل اليومية '!H26</f>
        <v>سعودي</v>
      </c>
      <c r="I28" t="str">
        <f>'تشغيل اليومية '!I26</f>
        <v>المخاذن</v>
      </c>
      <c r="J28" t="str">
        <f>'تشغيل اليومية '!J26</f>
        <v>اتوبيس 28</v>
      </c>
      <c r="K28">
        <f>'تشغيل اليومية '!K26</f>
        <v>3745</v>
      </c>
      <c r="L28">
        <f>'تشغيل اليومية '!L26</f>
        <v>28</v>
      </c>
      <c r="M28">
        <f>'تشغيل اليومية '!M26</f>
        <v>4100</v>
      </c>
      <c r="N28">
        <f>'تشغيل اليومية '!N26</f>
        <v>3145.7999999999997</v>
      </c>
      <c r="O28">
        <f>'تشغيل اليومية '!O26</f>
        <v>101714.2</v>
      </c>
      <c r="P28">
        <f>'تشغيل اليومية '!P26</f>
        <v>0</v>
      </c>
      <c r="Q28">
        <f>'تشغيل اليومية '!Q26</f>
        <v>0</v>
      </c>
      <c r="R28">
        <f>'تشغيل اليومية '!R26</f>
        <v>0</v>
      </c>
      <c r="S28">
        <f>'تشغيل اليومية '!S26</f>
        <v>114800</v>
      </c>
      <c r="T28">
        <f>'تشغيل اليومية '!T26</f>
        <v>0</v>
      </c>
      <c r="U28">
        <f>'تشغيل اليومية '!U26</f>
        <v>-9940</v>
      </c>
      <c r="V28">
        <f>'تشغيل اليومية '!V26</f>
        <v>-13085.8</v>
      </c>
      <c r="W28" t="str">
        <f>'تشغيل اليومية '!W26</f>
        <v>2822026</v>
      </c>
      <c r="X28" t="str">
        <f>'تشغيل اليومية '!X26</f>
        <v>ايراد</v>
      </c>
    </row>
    <row r="29" spans="1:24" x14ac:dyDescent="0.3">
      <c r="A29">
        <f>'تشغيل اليومية '!A27</f>
        <v>28</v>
      </c>
      <c r="B29">
        <f>'تشغيل اليومية '!B27</f>
        <v>2</v>
      </c>
      <c r="C29">
        <f>'تشغيل اليومية '!C27</f>
        <v>2026</v>
      </c>
      <c r="D29" t="str">
        <f>'تشغيل اليومية '!D27</f>
        <v>عماد النجار 3الدائري 1ورديةسعوديالمخاذناتوبيس 28</v>
      </c>
      <c r="E29">
        <f>'تشغيل اليومية '!E27</f>
        <v>5002</v>
      </c>
      <c r="F29" t="str">
        <f>'تشغيل اليومية '!F27</f>
        <v>عماد النجار 3</v>
      </c>
      <c r="G29" t="str">
        <f>'تشغيل اليومية '!G27</f>
        <v>الدائري 1وردية</v>
      </c>
      <c r="H29" t="str">
        <f>'تشغيل اليومية '!H27</f>
        <v>سعودي</v>
      </c>
      <c r="I29" t="str">
        <f>'تشغيل اليومية '!I27</f>
        <v>المخاذن</v>
      </c>
      <c r="J29" t="str">
        <f>'تشغيل اليومية '!J27</f>
        <v>اتوبيس 28</v>
      </c>
      <c r="K29">
        <f>'تشغيل اليومية '!K27</f>
        <v>2229</v>
      </c>
      <c r="L29">
        <f>'تشغيل اليومية '!L27</f>
        <v>69</v>
      </c>
      <c r="M29">
        <f>'تشغيل اليومية '!M27</f>
        <v>2150</v>
      </c>
      <c r="N29">
        <f>'تشغيل اليومية '!N27</f>
        <v>4614.0300000000007</v>
      </c>
      <c r="O29">
        <f>'تشغيل اليومية '!O27</f>
        <v>149186.97</v>
      </c>
      <c r="P29">
        <f>'تشغيل اليومية '!P27</f>
        <v>0</v>
      </c>
      <c r="Q29">
        <f>'تشغيل اليومية '!Q27</f>
        <v>0</v>
      </c>
      <c r="R29">
        <f>'تشغيل اليومية '!R27</f>
        <v>0</v>
      </c>
      <c r="S29">
        <f>'تشغيل اليومية '!S27</f>
        <v>148350</v>
      </c>
      <c r="T29">
        <f>'تشغيل اليومية '!T27</f>
        <v>0</v>
      </c>
      <c r="U29">
        <f>'تشغيل اليومية '!U27</f>
        <v>5451</v>
      </c>
      <c r="V29">
        <f>'تشغيل اليومية '!V27</f>
        <v>836.96999999999935</v>
      </c>
      <c r="W29" t="str">
        <f>'تشغيل اليومية '!W27</f>
        <v>2822026</v>
      </c>
      <c r="X29" t="str">
        <f>'تشغيل اليومية '!X27</f>
        <v>ايراد</v>
      </c>
    </row>
    <row r="30" spans="1:24" x14ac:dyDescent="0.3">
      <c r="A30">
        <f>'تشغيل اليومية '!A28</f>
        <v>28</v>
      </c>
      <c r="B30">
        <f>'تشغيل اليومية '!B28</f>
        <v>2</v>
      </c>
      <c r="C30">
        <f>'تشغيل اليومية '!C28</f>
        <v>2026</v>
      </c>
      <c r="D30" t="str">
        <f>'تشغيل اليومية '!D28</f>
        <v>عبد الرحمن1الهرم سعوديدريماتوبيس 28</v>
      </c>
      <c r="E30">
        <f>'تشغيل اليومية '!E28</f>
        <v>5003</v>
      </c>
      <c r="F30" t="str">
        <f>'تشغيل اليومية '!F28</f>
        <v>عبد الرحمن1</v>
      </c>
      <c r="G30" t="str">
        <f>'تشغيل اليومية '!G28</f>
        <v xml:space="preserve">الهرم </v>
      </c>
      <c r="H30" t="str">
        <f>'تشغيل اليومية '!H28</f>
        <v>سعودي</v>
      </c>
      <c r="I30" t="str">
        <f>'تشغيل اليومية '!I28</f>
        <v>دريم</v>
      </c>
      <c r="J30" t="str">
        <f>'تشغيل اليومية '!J28</f>
        <v>اتوبيس 28</v>
      </c>
      <c r="K30">
        <f>'تشغيل اليومية '!K28</f>
        <v>904</v>
      </c>
      <c r="L30">
        <f>'تشغيل اليومية '!L28</f>
        <v>28</v>
      </c>
      <c r="M30">
        <f>'تشغيل اليومية '!M28</f>
        <v>750</v>
      </c>
      <c r="N30">
        <f>'تشغيل اليومية '!N28</f>
        <v>759.3599999999999</v>
      </c>
      <c r="O30">
        <f>'تشغيل اليومية '!O28</f>
        <v>24552.639999999999</v>
      </c>
      <c r="P30">
        <f>'تشغيل اليومية '!P28</f>
        <v>0</v>
      </c>
      <c r="Q30">
        <f>'تشغيل اليومية '!Q28</f>
        <v>0</v>
      </c>
      <c r="R30">
        <f>'تشغيل اليومية '!R28</f>
        <v>0</v>
      </c>
      <c r="S30">
        <f>'تشغيل اليومية '!S28</f>
        <v>21000</v>
      </c>
      <c r="T30">
        <f>'تشغيل اليومية '!T28</f>
        <v>0</v>
      </c>
      <c r="U30">
        <f>'تشغيل اليومية '!U28</f>
        <v>4312</v>
      </c>
      <c r="V30">
        <f>'تشغيل اليومية '!V28</f>
        <v>3552.6400000000003</v>
      </c>
      <c r="W30" t="str">
        <f>'تشغيل اليومية '!W28</f>
        <v>2822026</v>
      </c>
      <c r="X30" t="str">
        <f>'تشغيل اليومية '!X28</f>
        <v>ايراد</v>
      </c>
    </row>
    <row r="31" spans="1:24" x14ac:dyDescent="0.3">
      <c r="A31">
        <f>'تشغيل اليومية '!A29</f>
        <v>28</v>
      </c>
      <c r="B31">
        <f>'تشغيل اليومية '!B29</f>
        <v>2</v>
      </c>
      <c r="C31">
        <f>'تشغيل اليومية '!C29</f>
        <v>2026</v>
      </c>
      <c r="D31" t="str">
        <f>'تشغيل اليومية '!D29</f>
        <v>عبد الرحمن2المؤسسةسعوديدريماتوبيس 28</v>
      </c>
      <c r="E31">
        <f>'تشغيل اليومية '!E29</f>
        <v>5004</v>
      </c>
      <c r="F31" t="str">
        <f>'تشغيل اليومية '!F29</f>
        <v>عبد الرحمن2</v>
      </c>
      <c r="G31" t="str">
        <f>'تشغيل اليومية '!G29</f>
        <v>المؤسسة</v>
      </c>
      <c r="H31" t="str">
        <f>'تشغيل اليومية '!H29</f>
        <v>سعودي</v>
      </c>
      <c r="I31" t="str">
        <f>'تشغيل اليومية '!I29</f>
        <v>دريم</v>
      </c>
      <c r="J31" t="str">
        <f>'تشغيل اليومية '!J29</f>
        <v>اتوبيس 28</v>
      </c>
      <c r="K31">
        <f>'تشغيل اليومية '!K29</f>
        <v>904</v>
      </c>
      <c r="L31">
        <f>'تشغيل اليومية '!L29</f>
        <v>28</v>
      </c>
      <c r="M31">
        <f>'تشغيل اليومية '!M29</f>
        <v>750</v>
      </c>
      <c r="N31">
        <f>'تشغيل اليومية '!N29</f>
        <v>759.3599999999999</v>
      </c>
      <c r="O31">
        <f>'تشغيل اليومية '!O29</f>
        <v>24552.639999999999</v>
      </c>
      <c r="P31">
        <f>'تشغيل اليومية '!P29</f>
        <v>0</v>
      </c>
      <c r="Q31">
        <f>'تشغيل اليومية '!Q29</f>
        <v>0</v>
      </c>
      <c r="R31">
        <f>'تشغيل اليومية '!R29</f>
        <v>0</v>
      </c>
      <c r="S31">
        <f>'تشغيل اليومية '!S29</f>
        <v>21000</v>
      </c>
      <c r="T31">
        <f>'تشغيل اليومية '!T29</f>
        <v>0</v>
      </c>
      <c r="U31">
        <f>'تشغيل اليومية '!U29</f>
        <v>4312</v>
      </c>
      <c r="V31">
        <f>'تشغيل اليومية '!V29</f>
        <v>3552.6400000000003</v>
      </c>
      <c r="W31" t="str">
        <f>'تشغيل اليومية '!W29</f>
        <v>2822026</v>
      </c>
      <c r="X31" t="str">
        <f>'تشغيل اليومية '!X29</f>
        <v>ايراد</v>
      </c>
    </row>
    <row r="32" spans="1:24" x14ac:dyDescent="0.3">
      <c r="A32">
        <f>'تشغيل اليومية '!A30</f>
        <v>28</v>
      </c>
      <c r="B32">
        <f>'تشغيل اليومية '!B30</f>
        <v>2</v>
      </c>
      <c r="C32">
        <f>'تشغيل اليومية '!C30</f>
        <v>2026</v>
      </c>
      <c r="D32" t="str">
        <f>'تشغيل اليومية '!D30</f>
        <v>فرج 1حلوانسعوديهايد باركاتوبيس 28</v>
      </c>
      <c r="E32">
        <f>'تشغيل اليومية '!E30</f>
        <v>5005</v>
      </c>
      <c r="F32" t="str">
        <f>'تشغيل اليومية '!F30</f>
        <v>فرج 1</v>
      </c>
      <c r="G32" t="str">
        <f>'تشغيل اليومية '!G30</f>
        <v>حلوان</v>
      </c>
      <c r="H32" t="str">
        <f>'تشغيل اليومية '!H30</f>
        <v>سعودي</v>
      </c>
      <c r="I32" t="str">
        <f>'تشغيل اليومية '!I30</f>
        <v>هايد بارك</v>
      </c>
      <c r="J32" t="str">
        <f>'تشغيل اليومية '!J30</f>
        <v>اتوبيس 28</v>
      </c>
      <c r="K32">
        <f>'تشغيل اليومية '!K30</f>
        <v>4213</v>
      </c>
      <c r="L32">
        <f>'تشغيل اليومية '!L30</f>
        <v>28</v>
      </c>
      <c r="M32">
        <f>'تشغيل اليومية '!M30</f>
        <v>3500</v>
      </c>
      <c r="N32">
        <f>'تشغيل اليومية '!N30</f>
        <v>3538.92</v>
      </c>
      <c r="O32">
        <f>'تشغيل اليومية '!O30</f>
        <v>114425.08</v>
      </c>
      <c r="P32">
        <f>'تشغيل اليومية '!P30</f>
        <v>0</v>
      </c>
      <c r="Q32">
        <f>'تشغيل اليومية '!Q30</f>
        <v>0</v>
      </c>
      <c r="R32">
        <f>'تشغيل اليومية '!R30</f>
        <v>0</v>
      </c>
      <c r="S32">
        <f>'تشغيل اليومية '!S30</f>
        <v>98000</v>
      </c>
      <c r="T32">
        <f>'تشغيل اليومية '!T30</f>
        <v>0</v>
      </c>
      <c r="U32">
        <f>'تشغيل اليومية '!U30</f>
        <v>19964</v>
      </c>
      <c r="V32">
        <f>'تشغيل اليومية '!V30</f>
        <v>16425.080000000002</v>
      </c>
      <c r="W32" t="str">
        <f>'تشغيل اليومية '!W30</f>
        <v>2822026</v>
      </c>
      <c r="X32" t="str">
        <f>'تشغيل اليومية '!X30</f>
        <v>ايراد</v>
      </c>
    </row>
    <row r="33" spans="1:24" x14ac:dyDescent="0.3">
      <c r="A33">
        <f>'تشغيل اليومية '!A31</f>
        <v>28</v>
      </c>
      <c r="B33">
        <f>'تشغيل اليومية '!B31</f>
        <v>2</v>
      </c>
      <c r="C33">
        <f>'تشغيل اليومية '!C31</f>
        <v>2026</v>
      </c>
      <c r="D33" t="str">
        <f>'تشغيل اليومية '!D31</f>
        <v>ممدوح كيلاني 3القومية سعوديهايد باركميكروباص صيني</v>
      </c>
      <c r="E33">
        <f>'تشغيل اليومية '!E31</f>
        <v>5006</v>
      </c>
      <c r="F33" t="str">
        <f>'تشغيل اليومية '!F31</f>
        <v>ممدوح كيلاني 3</v>
      </c>
      <c r="G33" t="str">
        <f>'تشغيل اليومية '!G31</f>
        <v xml:space="preserve">القومية </v>
      </c>
      <c r="H33" t="str">
        <f>'تشغيل اليومية '!H31</f>
        <v>سعودي</v>
      </c>
      <c r="I33" t="str">
        <f>'تشغيل اليومية '!I31</f>
        <v>هايد بارك</v>
      </c>
      <c r="J33" t="str">
        <f>'تشغيل اليومية '!J31</f>
        <v>ميكروباص صيني</v>
      </c>
      <c r="K33">
        <f>'تشغيل اليومية '!K31</f>
        <v>2696</v>
      </c>
      <c r="L33">
        <f>'تشغيل اليومية '!L31</f>
        <v>28</v>
      </c>
      <c r="M33">
        <f>'تشغيل اليومية '!M31</f>
        <v>2300</v>
      </c>
      <c r="N33">
        <f>'تشغيل اليومية '!N31</f>
        <v>2264.64</v>
      </c>
      <c r="O33">
        <f>'تشغيل اليومية '!O31</f>
        <v>73223.360000000001</v>
      </c>
      <c r="P33">
        <f>'تشغيل اليومية '!P31</f>
        <v>0</v>
      </c>
      <c r="Q33">
        <f>'تشغيل اليومية '!Q31</f>
        <v>0</v>
      </c>
      <c r="R33">
        <f>'تشغيل اليومية '!R31</f>
        <v>0</v>
      </c>
      <c r="S33">
        <f>'تشغيل اليومية '!S31</f>
        <v>64400</v>
      </c>
      <c r="T33">
        <f>'تشغيل اليومية '!T31</f>
        <v>0</v>
      </c>
      <c r="U33">
        <f>'تشغيل اليومية '!U31</f>
        <v>11088</v>
      </c>
      <c r="V33">
        <f>'تشغيل اليومية '!V31</f>
        <v>8823.36</v>
      </c>
      <c r="W33" t="str">
        <f>'تشغيل اليومية '!W31</f>
        <v>2822026</v>
      </c>
      <c r="X33" t="str">
        <f>'تشغيل اليومية '!X31</f>
        <v>ايراد</v>
      </c>
    </row>
    <row r="34" spans="1:24" x14ac:dyDescent="0.3">
      <c r="A34">
        <f>'تشغيل اليومية '!A32</f>
        <v>28</v>
      </c>
      <c r="B34">
        <f>'تشغيل اليومية '!B32</f>
        <v>2</v>
      </c>
      <c r="C34">
        <f>'تشغيل اليومية '!C32</f>
        <v>2026</v>
      </c>
      <c r="D34" t="str">
        <f>'تشغيل اليومية '!D32</f>
        <v>مصطفي رشدي1المنيب 2 ورديةسعوديميفيداميكروباص صيني</v>
      </c>
      <c r="E34">
        <f>'تشغيل اليومية '!E32</f>
        <v>5007</v>
      </c>
      <c r="F34" t="str">
        <f>'تشغيل اليومية '!F32</f>
        <v>مصطفي رشدي1</v>
      </c>
      <c r="G34" t="str">
        <f>'تشغيل اليومية '!G32</f>
        <v>المنيب 2 وردية</v>
      </c>
      <c r="H34" t="str">
        <f>'تشغيل اليومية '!H32</f>
        <v>سعودي</v>
      </c>
      <c r="I34" t="str">
        <f>'تشغيل اليومية '!I32</f>
        <v>ميفيدا</v>
      </c>
      <c r="J34" t="str">
        <f>'تشغيل اليومية '!J32</f>
        <v>ميكروباص صيني</v>
      </c>
      <c r="K34">
        <f>'تشغيل اليومية '!K32</f>
        <v>2696</v>
      </c>
      <c r="L34">
        <f>'تشغيل اليومية '!L32</f>
        <v>19</v>
      </c>
      <c r="M34">
        <f>'تشغيل اليومية '!M32</f>
        <v>2000</v>
      </c>
      <c r="N34">
        <f>'تشغيل اليومية '!N32</f>
        <v>1536.7199999999998</v>
      </c>
      <c r="O34">
        <f>'تشغيل اليومية '!O32</f>
        <v>49687.28</v>
      </c>
      <c r="P34">
        <f>'تشغيل اليومية '!P32</f>
        <v>0</v>
      </c>
      <c r="Q34">
        <f>'تشغيل اليومية '!Q32</f>
        <v>0</v>
      </c>
      <c r="R34">
        <f>'تشغيل اليومية '!R32</f>
        <v>0</v>
      </c>
      <c r="S34">
        <f>'تشغيل اليومية '!S32</f>
        <v>38000</v>
      </c>
      <c r="T34">
        <f>'تشغيل اليومية '!T32</f>
        <v>0</v>
      </c>
      <c r="U34">
        <f>'تشغيل اليومية '!U32</f>
        <v>13224</v>
      </c>
      <c r="V34">
        <f>'تشغيل اليومية '!V32</f>
        <v>11687.28</v>
      </c>
      <c r="W34" t="str">
        <f>'تشغيل اليومية '!W32</f>
        <v>2822026</v>
      </c>
      <c r="X34" t="str">
        <f>'تشغيل اليومية '!X32</f>
        <v>ايراد</v>
      </c>
    </row>
    <row r="35" spans="1:24" x14ac:dyDescent="0.3">
      <c r="A35">
        <f>'تشغيل اليومية '!A33</f>
        <v>28</v>
      </c>
      <c r="B35">
        <f>'تشغيل اليومية '!B33</f>
        <v>2</v>
      </c>
      <c r="C35">
        <f>'تشغيل اليومية '!C33</f>
        <v>2026</v>
      </c>
      <c r="D35" t="str">
        <f>'تشغيل اليومية '!D33</f>
        <v>مصطفي رشدي2المنيب 1 ورديةسعوديميفيداميكروباص صيني</v>
      </c>
      <c r="E35">
        <f>'تشغيل اليومية '!E33</f>
        <v>5008</v>
      </c>
      <c r="F35" t="str">
        <f>'تشغيل اليومية '!F33</f>
        <v>مصطفي رشدي2</v>
      </c>
      <c r="G35" t="str">
        <f>'تشغيل اليومية '!G33</f>
        <v>المنيب 1 وردية</v>
      </c>
      <c r="H35" t="str">
        <f>'تشغيل اليومية '!H33</f>
        <v>سعودي</v>
      </c>
      <c r="I35" t="str">
        <f>'تشغيل اليومية '!I33</f>
        <v>ميفيدا</v>
      </c>
      <c r="J35" t="str">
        <f>'تشغيل اليومية '!J33</f>
        <v>ميكروباص صيني</v>
      </c>
      <c r="K35">
        <f>'تشغيل اليومية '!K33</f>
        <v>1348</v>
      </c>
      <c r="L35">
        <f>'تشغيل اليومية '!L33</f>
        <v>5</v>
      </c>
      <c r="M35">
        <f>'تشغيل اليومية '!M33</f>
        <v>1050</v>
      </c>
      <c r="N35">
        <f>'تشغيل اليومية '!N33</f>
        <v>202.2</v>
      </c>
      <c r="O35">
        <f>'تشغيل اليومية '!O33</f>
        <v>6537.8</v>
      </c>
      <c r="P35">
        <f>'تشغيل اليومية '!P33</f>
        <v>0</v>
      </c>
      <c r="Q35">
        <f>'تشغيل اليومية '!Q33</f>
        <v>0</v>
      </c>
      <c r="R35">
        <f>'تشغيل اليومية '!R33</f>
        <v>0</v>
      </c>
      <c r="S35">
        <f>'تشغيل اليومية '!S33</f>
        <v>5250</v>
      </c>
      <c r="T35">
        <f>'تشغيل اليومية '!T33</f>
        <v>0</v>
      </c>
      <c r="U35">
        <f>'تشغيل اليومية '!U33</f>
        <v>1490</v>
      </c>
      <c r="V35">
        <f>'تشغيل اليومية '!V33</f>
        <v>1287.8</v>
      </c>
      <c r="W35" t="str">
        <f>'تشغيل اليومية '!W33</f>
        <v>2822026</v>
      </c>
      <c r="X35" t="str">
        <f>'تشغيل اليومية '!X33</f>
        <v>ايراد</v>
      </c>
    </row>
    <row r="36" spans="1:24" x14ac:dyDescent="0.3">
      <c r="A36">
        <f>'تشغيل اليومية '!A34</f>
        <v>28</v>
      </c>
      <c r="B36">
        <f>'تشغيل اليومية '!B34</f>
        <v>2</v>
      </c>
      <c r="C36">
        <f>'تشغيل اليومية '!C34</f>
        <v>2026</v>
      </c>
      <c r="D36" t="str">
        <f>'تشغيل اليومية '!D34</f>
        <v>فرج 2حلوان 2 ورديةسعوديميفيداميكروباص صيني</v>
      </c>
      <c r="E36">
        <f>'تشغيل اليومية '!E34</f>
        <v>5009</v>
      </c>
      <c r="F36" t="str">
        <f>'تشغيل اليومية '!F34</f>
        <v>فرج 2</v>
      </c>
      <c r="G36" t="str">
        <f>'تشغيل اليومية '!G34</f>
        <v>حلوان 2 وردية</v>
      </c>
      <c r="H36" t="str">
        <f>'تشغيل اليومية '!H34</f>
        <v>سعودي</v>
      </c>
      <c r="I36" t="str">
        <f>'تشغيل اليومية '!I34</f>
        <v>ميفيدا</v>
      </c>
      <c r="J36" t="str">
        <f>'تشغيل اليومية '!J34</f>
        <v>ميكروباص صيني</v>
      </c>
      <c r="K36">
        <f>'تشغيل اليومية '!K34</f>
        <v>2696</v>
      </c>
      <c r="L36">
        <f>'تشغيل اليومية '!L34</f>
        <v>17.5</v>
      </c>
      <c r="M36">
        <f>'تشغيل اليومية '!M34</f>
        <v>2100</v>
      </c>
      <c r="N36">
        <f>'تشغيل اليومية '!N34</f>
        <v>1415.3999999999999</v>
      </c>
      <c r="O36">
        <f>'تشغيل اليومية '!O34</f>
        <v>45764.6</v>
      </c>
      <c r="P36">
        <f>'تشغيل اليومية '!P34</f>
        <v>0</v>
      </c>
      <c r="Q36">
        <f>'تشغيل اليومية '!Q34</f>
        <v>0</v>
      </c>
      <c r="R36">
        <f>'تشغيل اليومية '!R34</f>
        <v>0</v>
      </c>
      <c r="S36">
        <f>'تشغيل اليومية '!S34</f>
        <v>36750</v>
      </c>
      <c r="T36">
        <f>'تشغيل اليومية '!T34</f>
        <v>0</v>
      </c>
      <c r="U36">
        <f>'تشغيل اليومية '!U34</f>
        <v>10430</v>
      </c>
      <c r="V36">
        <f>'تشغيل اليومية '!V34</f>
        <v>9014.6</v>
      </c>
      <c r="W36" t="str">
        <f>'تشغيل اليومية '!W34</f>
        <v>2822026</v>
      </c>
      <c r="X36" t="str">
        <f>'تشغيل اليومية '!X34</f>
        <v>ايراد</v>
      </c>
    </row>
    <row r="37" spans="1:24" x14ac:dyDescent="0.3">
      <c r="A37">
        <f>'تشغيل اليومية '!A35</f>
        <v>28</v>
      </c>
      <c r="B37">
        <f>'تشغيل اليومية '!B35</f>
        <v>2</v>
      </c>
      <c r="C37">
        <f>'تشغيل اليومية '!C35</f>
        <v>2026</v>
      </c>
      <c r="D37" t="str">
        <f>'تشغيل اليومية '!D35</f>
        <v>فرج 3حلوان 2 ورديةسعوديالقطاميةاتوبيس 28</v>
      </c>
      <c r="E37">
        <f>'تشغيل اليومية '!E35</f>
        <v>5010</v>
      </c>
      <c r="F37" t="str">
        <f>'تشغيل اليومية '!F35</f>
        <v>فرج 3</v>
      </c>
      <c r="G37" t="str">
        <f>'تشغيل اليومية '!G35</f>
        <v>حلوان 2 وردية</v>
      </c>
      <c r="H37" t="str">
        <f>'تشغيل اليومية '!H35</f>
        <v>سعودي</v>
      </c>
      <c r="I37" t="str">
        <f>'تشغيل اليومية '!I35</f>
        <v>القطامية</v>
      </c>
      <c r="J37" t="str">
        <f>'تشغيل اليومية '!J35</f>
        <v>اتوبيس 28</v>
      </c>
      <c r="K37">
        <f>'تشغيل اليومية '!K35</f>
        <v>3105</v>
      </c>
      <c r="L37">
        <f>'تشغيل اليومية '!L35</f>
        <v>28</v>
      </c>
      <c r="M37">
        <f>'تشغيل اليومية '!M35</f>
        <v>3050</v>
      </c>
      <c r="N37">
        <f>'تشغيل اليومية '!N35</f>
        <v>2608.1999999999998</v>
      </c>
      <c r="O37">
        <f>'تشغيل اليومية '!O35</f>
        <v>84331.8</v>
      </c>
      <c r="P37">
        <f>'تشغيل اليومية '!P35</f>
        <v>0</v>
      </c>
      <c r="Q37">
        <f>'تشغيل اليومية '!Q35</f>
        <v>0</v>
      </c>
      <c r="R37">
        <f>'تشغيل اليومية '!R35</f>
        <v>0</v>
      </c>
      <c r="S37">
        <f>'تشغيل اليومية '!S35</f>
        <v>85400</v>
      </c>
      <c r="T37">
        <f>'تشغيل اليومية '!T35</f>
        <v>0</v>
      </c>
      <c r="U37">
        <f>'تشغيل اليومية '!U35</f>
        <v>1540</v>
      </c>
      <c r="V37">
        <f>'تشغيل اليومية '!V35</f>
        <v>-1068.1999999999998</v>
      </c>
      <c r="W37" t="str">
        <f>'تشغيل اليومية '!W35</f>
        <v>2822026</v>
      </c>
      <c r="X37" t="str">
        <f>'تشغيل اليومية '!X35</f>
        <v>ايراد</v>
      </c>
    </row>
    <row r="38" spans="1:24" x14ac:dyDescent="0.3">
      <c r="A38">
        <f>'تشغيل اليومية '!A36</f>
        <v>28</v>
      </c>
      <c r="B38">
        <f>'تشغيل اليومية '!B36</f>
        <v>2</v>
      </c>
      <c r="C38">
        <f>'تشغيل اليومية '!C36</f>
        <v>2026</v>
      </c>
      <c r="D38" t="str">
        <f>'تشغيل اليومية '!D36</f>
        <v>فرج 4مايو ورديةسعوديالقطاميةميكروباص</v>
      </c>
      <c r="E38">
        <f>'تشغيل اليومية '!E36</f>
        <v>5011</v>
      </c>
      <c r="F38" t="str">
        <f>'تشغيل اليومية '!F36</f>
        <v>فرج 4</v>
      </c>
      <c r="G38" t="str">
        <f>'تشغيل اليومية '!G36</f>
        <v>مايو وردية</v>
      </c>
      <c r="H38" t="str">
        <f>'تشغيل اليومية '!H36</f>
        <v>سعودي</v>
      </c>
      <c r="I38" t="str">
        <f>'تشغيل اليومية '!I36</f>
        <v>القطامية</v>
      </c>
      <c r="J38" t="str">
        <f>'تشغيل اليومية '!J36</f>
        <v>ميكروباص</v>
      </c>
      <c r="K38">
        <f>'تشغيل اليومية '!K36</f>
        <v>1111</v>
      </c>
      <c r="L38">
        <f>'تشغيل اليومية '!L36</f>
        <v>28</v>
      </c>
      <c r="M38">
        <f>'تشغيل اليومية '!M36</f>
        <v>1100</v>
      </c>
      <c r="N38">
        <f>'تشغيل اليومية '!N36</f>
        <v>933.24</v>
      </c>
      <c r="O38">
        <f>'تشغيل اليومية '!O36</f>
        <v>30174.76</v>
      </c>
      <c r="P38">
        <f>'تشغيل اليومية '!P36</f>
        <v>0</v>
      </c>
      <c r="Q38">
        <f>'تشغيل اليومية '!Q36</f>
        <v>0</v>
      </c>
      <c r="R38">
        <f>'تشغيل اليومية '!R36</f>
        <v>0</v>
      </c>
      <c r="S38">
        <f>'تشغيل اليومية '!S36</f>
        <v>30800</v>
      </c>
      <c r="T38">
        <f>'تشغيل اليومية '!T36</f>
        <v>0</v>
      </c>
      <c r="U38">
        <f>'تشغيل اليومية '!U36</f>
        <v>308</v>
      </c>
      <c r="V38">
        <f>'تشغيل اليومية '!V36</f>
        <v>-625.24</v>
      </c>
      <c r="W38" t="str">
        <f>'تشغيل اليومية '!W36</f>
        <v>2822026</v>
      </c>
      <c r="X38" t="str">
        <f>'تشغيل اليومية '!X36</f>
        <v>ايراد</v>
      </c>
    </row>
    <row r="39" spans="1:24" x14ac:dyDescent="0.3">
      <c r="A39">
        <f>'تشغيل اليومية '!A37</f>
        <v>28</v>
      </c>
      <c r="B39">
        <f>'تشغيل اليومية '!B37</f>
        <v>2</v>
      </c>
      <c r="C39">
        <f>'تشغيل اليومية '!C37</f>
        <v>2026</v>
      </c>
      <c r="D39" t="str">
        <f>'تشغيل اليومية '!D37</f>
        <v>مصطفي رشدي3المنيب5شفتسعوديالقطاميةاتوبيس 28</v>
      </c>
      <c r="E39">
        <f>'تشغيل اليومية '!E37</f>
        <v>5012</v>
      </c>
      <c r="F39" t="str">
        <f>'تشغيل اليومية '!F37</f>
        <v>مصطفي رشدي3</v>
      </c>
      <c r="G39" t="str">
        <f>'تشغيل اليومية '!G37</f>
        <v>المنيب5شفت</v>
      </c>
      <c r="H39" t="str">
        <f>'تشغيل اليومية '!H37</f>
        <v>سعودي</v>
      </c>
      <c r="I39" t="str">
        <f>'تشغيل اليومية '!I37</f>
        <v>القطامية</v>
      </c>
      <c r="J39" t="str">
        <f>'تشغيل اليومية '!J37</f>
        <v>اتوبيس 28</v>
      </c>
      <c r="K39">
        <f>'تشغيل اليومية '!K37</f>
        <v>2408</v>
      </c>
      <c r="L39">
        <f>'تشغيل اليومية '!L37</f>
        <v>28</v>
      </c>
      <c r="M39">
        <f>'تشغيل اليومية '!M37</f>
        <v>1925</v>
      </c>
      <c r="N39">
        <f>'تشغيل اليومية '!N37</f>
        <v>2022.7199999999998</v>
      </c>
      <c r="O39">
        <f>'تشغيل اليومية '!O37</f>
        <v>65401.279999999999</v>
      </c>
      <c r="P39">
        <f>'تشغيل اليومية '!P37</f>
        <v>0</v>
      </c>
      <c r="Q39">
        <f>'تشغيل اليومية '!Q37</f>
        <v>0</v>
      </c>
      <c r="R39">
        <f>'تشغيل اليومية '!R37</f>
        <v>0</v>
      </c>
      <c r="S39">
        <f>'تشغيل اليومية '!S37</f>
        <v>53900</v>
      </c>
      <c r="T39">
        <f>'تشغيل اليومية '!T37</f>
        <v>0</v>
      </c>
      <c r="U39">
        <f>'تشغيل اليومية '!U37</f>
        <v>13524</v>
      </c>
      <c r="V39">
        <f>'تشغيل اليومية '!V37</f>
        <v>11501.28</v>
      </c>
      <c r="W39" t="str">
        <f>'تشغيل اليومية '!W37</f>
        <v>2822026</v>
      </c>
      <c r="X39" t="str">
        <f>'تشغيل اليومية '!X37</f>
        <v>ايراد</v>
      </c>
    </row>
    <row r="40" spans="1:24" x14ac:dyDescent="0.3">
      <c r="A40">
        <f>'تشغيل اليومية '!A38</f>
        <v>28</v>
      </c>
      <c r="B40">
        <f>'تشغيل اليومية '!B38</f>
        <v>2</v>
      </c>
      <c r="C40">
        <f>'تشغيل اليومية '!C38</f>
        <v>2026</v>
      </c>
      <c r="D40" t="str">
        <f>'تشغيل اليومية '!D38</f>
        <v>مصطفي رشدي4المنيب Wصباحيةسعوديالقطاميةاتوبيس 28</v>
      </c>
      <c r="E40">
        <f>'تشغيل اليومية '!E38</f>
        <v>5013</v>
      </c>
      <c r="F40" t="str">
        <f>'تشغيل اليومية '!F38</f>
        <v>مصطفي رشدي4</v>
      </c>
      <c r="G40" t="str">
        <f>'تشغيل اليومية '!G38</f>
        <v>المنيب Wصباحية</v>
      </c>
      <c r="H40" t="str">
        <f>'تشغيل اليومية '!H38</f>
        <v>سعودي</v>
      </c>
      <c r="I40" t="str">
        <f>'تشغيل اليومية '!I38</f>
        <v>القطامية</v>
      </c>
      <c r="J40" t="str">
        <f>'تشغيل اليومية '!J38</f>
        <v>اتوبيس 28</v>
      </c>
      <c r="K40">
        <f>'تشغيل اليومية '!K38</f>
        <v>963</v>
      </c>
      <c r="L40">
        <f>'تشغيل اليومية '!L38</f>
        <v>28</v>
      </c>
      <c r="M40">
        <f>'تشغيل اليومية '!M38</f>
        <v>910</v>
      </c>
      <c r="N40">
        <f>'تشغيل اليومية '!N38</f>
        <v>808.92000000000007</v>
      </c>
      <c r="O40">
        <f>'تشغيل اليومية '!O38</f>
        <v>26155.08</v>
      </c>
      <c r="P40">
        <f>'تشغيل اليومية '!P38</f>
        <v>0</v>
      </c>
      <c r="Q40">
        <f>'تشغيل اليومية '!Q38</f>
        <v>0</v>
      </c>
      <c r="R40">
        <f>'تشغيل اليومية '!R38</f>
        <v>0</v>
      </c>
      <c r="S40">
        <f>'تشغيل اليومية '!S38</f>
        <v>25480</v>
      </c>
      <c r="T40">
        <f>'تشغيل اليومية '!T38</f>
        <v>0</v>
      </c>
      <c r="U40">
        <f>'تشغيل اليومية '!U38</f>
        <v>1484</v>
      </c>
      <c r="V40">
        <f>'تشغيل اليومية '!V38</f>
        <v>675.07999999999993</v>
      </c>
      <c r="W40" t="str">
        <f>'تشغيل اليومية '!W38</f>
        <v>2822026</v>
      </c>
      <c r="X40" t="str">
        <f>'تشغيل اليومية '!X38</f>
        <v>ايراد</v>
      </c>
    </row>
    <row r="41" spans="1:24" x14ac:dyDescent="0.3">
      <c r="A41">
        <f>'تشغيل اليومية '!A39</f>
        <v>28</v>
      </c>
      <c r="B41">
        <f>'تشغيل اليومية '!B39</f>
        <v>2</v>
      </c>
      <c r="C41">
        <f>'تشغيل اليومية '!C39</f>
        <v>2026</v>
      </c>
      <c r="D41" t="str">
        <f>'تشغيل اليومية '!D39</f>
        <v>مصطفي رشدي5صقر 2 ورديةسعوديالقطاميةاتوبيس 28</v>
      </c>
      <c r="E41">
        <f>'تشغيل اليومية '!E39</f>
        <v>5014</v>
      </c>
      <c r="F41" t="str">
        <f>'تشغيل اليومية '!F39</f>
        <v>مصطفي رشدي5</v>
      </c>
      <c r="G41" t="str">
        <f>'تشغيل اليومية '!G39</f>
        <v>صقر 2 وردية</v>
      </c>
      <c r="H41" t="str">
        <f>'تشغيل اليومية '!H39</f>
        <v>سعودي</v>
      </c>
      <c r="I41" t="str">
        <f>'تشغيل اليومية '!I39</f>
        <v>القطامية</v>
      </c>
      <c r="J41" t="str">
        <f>'تشغيل اليومية '!J39</f>
        <v>اتوبيس 28</v>
      </c>
      <c r="K41">
        <f>'تشغيل اليومية '!K39</f>
        <v>1927</v>
      </c>
      <c r="L41">
        <f>'تشغيل اليومية '!L39</f>
        <v>28</v>
      </c>
      <c r="M41">
        <f>'تشغيل اليومية '!M39</f>
        <v>1660</v>
      </c>
      <c r="N41">
        <f>'تشغيل اليومية '!N39</f>
        <v>1618.6799999999998</v>
      </c>
      <c r="O41">
        <f>'تشغيل اليومية '!O39</f>
        <v>52337.32</v>
      </c>
      <c r="P41">
        <f>'تشغيل اليومية '!P39</f>
        <v>0</v>
      </c>
      <c r="Q41">
        <f>'تشغيل اليومية '!Q39</f>
        <v>0</v>
      </c>
      <c r="R41">
        <f>'تشغيل اليومية '!R39</f>
        <v>0</v>
      </c>
      <c r="S41">
        <f>'تشغيل اليومية '!S39</f>
        <v>46480</v>
      </c>
      <c r="T41">
        <f>'تشغيل اليومية '!T39</f>
        <v>0</v>
      </c>
      <c r="U41">
        <f>'تشغيل اليومية '!U39</f>
        <v>7476</v>
      </c>
      <c r="V41">
        <f>'تشغيل اليومية '!V39</f>
        <v>5857.32</v>
      </c>
      <c r="W41" t="str">
        <f>'تشغيل اليومية '!W39</f>
        <v>2822026</v>
      </c>
      <c r="X41" t="str">
        <f>'تشغيل اليومية '!X39</f>
        <v>ايراد</v>
      </c>
    </row>
    <row r="42" spans="1:24" x14ac:dyDescent="0.3">
      <c r="A42">
        <f>'تشغيل اليومية '!A40</f>
        <v>28</v>
      </c>
      <c r="B42">
        <f>'تشغيل اليومية '!B40</f>
        <v>2</v>
      </c>
      <c r="C42">
        <f>'تشغيل اليومية '!C40</f>
        <v>2026</v>
      </c>
      <c r="D42" t="str">
        <f>'تشغيل اليومية '!D40</f>
        <v>كرم ترك 1قليوب 2 ورديةسعوديالقطاميةاتوبيس 28</v>
      </c>
      <c r="E42">
        <f>'تشغيل اليومية '!E40</f>
        <v>5015</v>
      </c>
      <c r="F42" t="str">
        <f>'تشغيل اليومية '!F40</f>
        <v>كرم ترك 1</v>
      </c>
      <c r="G42" t="str">
        <f>'تشغيل اليومية '!G40</f>
        <v>قليوب 2 وردية</v>
      </c>
      <c r="H42" t="str">
        <f>'تشغيل اليومية '!H40</f>
        <v>سعودي</v>
      </c>
      <c r="I42" t="str">
        <f>'تشغيل اليومية '!I40</f>
        <v>القطامية</v>
      </c>
      <c r="J42" t="str">
        <f>'تشغيل اليومية '!J40</f>
        <v>اتوبيس 28</v>
      </c>
      <c r="K42">
        <f>'تشغيل اليومية '!K40</f>
        <v>3599</v>
      </c>
      <c r="L42">
        <f>'تشغيل اليومية '!L40</f>
        <v>28</v>
      </c>
      <c r="M42">
        <f>'تشغيل اليومية '!M40</f>
        <v>3800</v>
      </c>
      <c r="N42">
        <f>'تشغيل اليومية '!N40</f>
        <v>3023.16</v>
      </c>
      <c r="O42">
        <f>'تشغيل اليومية '!O40</f>
        <v>97748.84</v>
      </c>
      <c r="P42">
        <f>'تشغيل اليومية '!P40</f>
        <v>0</v>
      </c>
      <c r="Q42">
        <f>'تشغيل اليومية '!Q40</f>
        <v>0</v>
      </c>
      <c r="R42">
        <f>'تشغيل اليومية '!R40</f>
        <v>0</v>
      </c>
      <c r="S42">
        <f>'تشغيل اليومية '!S40</f>
        <v>106400</v>
      </c>
      <c r="T42">
        <f>'تشغيل اليومية '!T40</f>
        <v>0</v>
      </c>
      <c r="U42">
        <f>'تشغيل اليومية '!U40</f>
        <v>-5628</v>
      </c>
      <c r="V42">
        <f>'تشغيل اليومية '!V40</f>
        <v>-8651.16</v>
      </c>
      <c r="W42">
        <f>'تشغيل اليومية '!W40</f>
        <v>0</v>
      </c>
      <c r="X42" t="str">
        <f>'تشغيل اليومية '!X40</f>
        <v>ايراد</v>
      </c>
    </row>
    <row r="43" spans="1:24" x14ac:dyDescent="0.3">
      <c r="A43">
        <f>'تشغيل اليومية '!A41</f>
        <v>28</v>
      </c>
      <c r="B43">
        <f>'تشغيل اليومية '!B41</f>
        <v>2</v>
      </c>
      <c r="C43">
        <f>'تشغيل اليومية '!C41</f>
        <v>2026</v>
      </c>
      <c r="D43" t="str">
        <f>'تشغيل اليومية '!D41</f>
        <v>محمد خطاب المنيب 2 ورديةسعوديالقطاميةاتوبيس 28</v>
      </c>
      <c r="E43">
        <f>'تشغيل اليومية '!E41</f>
        <v>5016</v>
      </c>
      <c r="F43" t="str">
        <f>'تشغيل اليومية '!F41</f>
        <v xml:space="preserve">محمد خطاب </v>
      </c>
      <c r="G43" t="str">
        <f>'تشغيل اليومية '!G41</f>
        <v>المنيب 2 وردية</v>
      </c>
      <c r="H43" t="str">
        <f>'تشغيل اليومية '!H41</f>
        <v>سعودي</v>
      </c>
      <c r="I43" t="str">
        <f>'تشغيل اليومية '!I41</f>
        <v>القطامية</v>
      </c>
      <c r="J43" t="str">
        <f>'تشغيل اليومية '!J41</f>
        <v>اتوبيس 28</v>
      </c>
      <c r="K43">
        <f>'تشغيل اليومية '!K41</f>
        <v>3587</v>
      </c>
      <c r="L43">
        <f>'تشغيل اليومية '!L41</f>
        <v>28</v>
      </c>
      <c r="M43">
        <f>'تشغيل اليومية '!M41</f>
        <v>3210</v>
      </c>
      <c r="N43">
        <f>'تشغيل اليومية '!N41</f>
        <v>3013.08</v>
      </c>
      <c r="O43">
        <f>'تشغيل اليومية '!O41</f>
        <v>97422.92</v>
      </c>
      <c r="P43">
        <f>'تشغيل اليومية '!P41</f>
        <v>0</v>
      </c>
      <c r="Q43">
        <f>'تشغيل اليومية '!Q41</f>
        <v>0</v>
      </c>
      <c r="R43">
        <f>'تشغيل اليومية '!R41</f>
        <v>0</v>
      </c>
      <c r="S43">
        <f>'تشغيل اليومية '!S41</f>
        <v>89880</v>
      </c>
      <c r="T43">
        <f>'تشغيل اليومية '!T41</f>
        <v>0</v>
      </c>
      <c r="U43">
        <f>'تشغيل اليومية '!U41</f>
        <v>10556</v>
      </c>
      <c r="V43">
        <f>'تشغيل اليومية '!V41</f>
        <v>7542.92</v>
      </c>
      <c r="W43">
        <f>'تشغيل اليومية '!W41</f>
        <v>0</v>
      </c>
      <c r="X43" t="str">
        <f>'تشغيل اليومية '!X41</f>
        <v>ايراد</v>
      </c>
    </row>
    <row r="44" spans="1:24" x14ac:dyDescent="0.3">
      <c r="A44">
        <f>'تشغيل اليومية '!A42</f>
        <v>28</v>
      </c>
      <c r="B44">
        <f>'تشغيل اليومية '!B42</f>
        <v>2</v>
      </c>
      <c r="C44">
        <f>'تشغيل اليومية '!C42</f>
        <v>2026</v>
      </c>
      <c r="D44" t="str">
        <f>'تشغيل اليومية '!D42</f>
        <v>كرم ترك 2قليوب 2 ورديةسعوديمدينتي اتوبيس 28</v>
      </c>
      <c r="E44">
        <f>'تشغيل اليومية '!E42</f>
        <v>5017</v>
      </c>
      <c r="F44" t="str">
        <f>'تشغيل اليومية '!F42</f>
        <v>كرم ترك 2</v>
      </c>
      <c r="G44" t="str">
        <f>'تشغيل اليومية '!G42</f>
        <v>قليوب 2 وردية</v>
      </c>
      <c r="H44" t="str">
        <f>'تشغيل اليومية '!H42</f>
        <v>سعودي</v>
      </c>
      <c r="I44" t="str">
        <f>'تشغيل اليومية '!I42</f>
        <v xml:space="preserve">مدينتي </v>
      </c>
      <c r="J44" t="str">
        <f>'تشغيل اليومية '!J42</f>
        <v>اتوبيس 28</v>
      </c>
      <c r="K44">
        <f>'تشغيل اليومية '!K42</f>
        <v>4213</v>
      </c>
      <c r="L44">
        <f>'تشغيل اليومية '!L42</f>
        <v>28</v>
      </c>
      <c r="M44">
        <f>'تشغيل اليومية '!M42</f>
        <v>3850</v>
      </c>
      <c r="N44">
        <f>'تشغيل اليومية '!N42</f>
        <v>3538.92</v>
      </c>
      <c r="O44">
        <f>'تشغيل اليومية '!O42</f>
        <v>114425.08</v>
      </c>
      <c r="P44">
        <f>'تشغيل اليومية '!P42</f>
        <v>0</v>
      </c>
      <c r="Q44">
        <f>'تشغيل اليومية '!Q42</f>
        <v>0</v>
      </c>
      <c r="R44">
        <f>'تشغيل اليومية '!R42</f>
        <v>0</v>
      </c>
      <c r="S44">
        <f>'تشغيل اليومية '!S42</f>
        <v>107800</v>
      </c>
      <c r="T44">
        <f>'تشغيل اليومية '!T42</f>
        <v>0</v>
      </c>
      <c r="U44">
        <f>'تشغيل اليومية '!U42</f>
        <v>10164</v>
      </c>
      <c r="V44">
        <f>'تشغيل اليومية '!V42</f>
        <v>6625.08</v>
      </c>
      <c r="W44">
        <f>'تشغيل اليومية '!W42</f>
        <v>0</v>
      </c>
      <c r="X44" t="str">
        <f>'تشغيل اليومية '!X42</f>
        <v>ايراد</v>
      </c>
    </row>
    <row r="45" spans="1:24" x14ac:dyDescent="0.3">
      <c r="A45">
        <f>'تشغيل اليومية '!A43</f>
        <v>28</v>
      </c>
      <c r="B45">
        <f>'تشغيل اليومية '!B43</f>
        <v>2</v>
      </c>
      <c r="C45">
        <f>'تشغيل اليومية '!C43</f>
        <v>2026</v>
      </c>
      <c r="D45" t="str">
        <f>'تشغيل اليومية '!D43</f>
        <v>كرم ترك 3قليوب 1 ورديةسعوديمدينتي اتوبيس 28</v>
      </c>
      <c r="E45">
        <f>'تشغيل اليومية '!E43</f>
        <v>5018</v>
      </c>
      <c r="F45" t="str">
        <f>'تشغيل اليومية '!F43</f>
        <v>كرم ترك 3</v>
      </c>
      <c r="G45" t="str">
        <f>'تشغيل اليومية '!G43</f>
        <v>قليوب 1 وردية</v>
      </c>
      <c r="H45" t="str">
        <f>'تشغيل اليومية '!H43</f>
        <v>سعودي</v>
      </c>
      <c r="I45" t="str">
        <f>'تشغيل اليومية '!I43</f>
        <v xml:space="preserve">مدينتي </v>
      </c>
      <c r="J45" t="str">
        <f>'تشغيل اليومية '!J43</f>
        <v>اتوبيس 28</v>
      </c>
      <c r="K45">
        <f>'تشغيل اليومية '!K43</f>
        <v>4213</v>
      </c>
      <c r="L45">
        <f>'تشغيل اليومية '!L43</f>
        <v>28</v>
      </c>
      <c r="M45">
        <f>'تشغيل اليومية '!M43</f>
        <v>3700</v>
      </c>
      <c r="N45">
        <f>'تشغيل اليومية '!N43</f>
        <v>3538.92</v>
      </c>
      <c r="O45">
        <f>'تشغيل اليومية '!O43</f>
        <v>114425.08</v>
      </c>
      <c r="P45">
        <f>'تشغيل اليومية '!P43</f>
        <v>0</v>
      </c>
      <c r="Q45">
        <f>'تشغيل اليومية '!Q43</f>
        <v>0</v>
      </c>
      <c r="R45">
        <f>'تشغيل اليومية '!R43</f>
        <v>0</v>
      </c>
      <c r="S45">
        <f>'تشغيل اليومية '!S43</f>
        <v>103600</v>
      </c>
      <c r="T45">
        <f>'تشغيل اليومية '!T43</f>
        <v>0</v>
      </c>
      <c r="U45">
        <f>'تشغيل اليومية '!U43</f>
        <v>14364</v>
      </c>
      <c r="V45">
        <f>'تشغيل اليومية '!V43</f>
        <v>10825.08</v>
      </c>
      <c r="W45">
        <f>'تشغيل اليومية '!W43</f>
        <v>0</v>
      </c>
      <c r="X45" t="str">
        <f>'تشغيل اليومية '!X43</f>
        <v>ايراد</v>
      </c>
    </row>
    <row r="46" spans="1:24" x14ac:dyDescent="0.3">
      <c r="A46">
        <f>'تشغيل اليومية '!A44</f>
        <v>28</v>
      </c>
      <c r="B46">
        <f>'تشغيل اليومية '!B44</f>
        <v>2</v>
      </c>
      <c r="C46">
        <f>'تشغيل اليومية '!C44</f>
        <v>2026</v>
      </c>
      <c r="D46" t="str">
        <f>'تشغيل اليومية '!D44</f>
        <v>كرم ترك 4عدلي منصور شفتسعوديمدينتي اتوبيس 28</v>
      </c>
      <c r="E46">
        <f>'تشغيل اليومية '!E44</f>
        <v>5019</v>
      </c>
      <c r="F46" t="str">
        <f>'تشغيل اليومية '!F44</f>
        <v>كرم ترك 4</v>
      </c>
      <c r="G46" t="str">
        <f>'تشغيل اليومية '!G44</f>
        <v>عدلي منصور شفت</v>
      </c>
      <c r="H46" t="str">
        <f>'تشغيل اليومية '!H44</f>
        <v>سعودي</v>
      </c>
      <c r="I46" t="str">
        <f>'تشغيل اليومية '!I44</f>
        <v xml:space="preserve">مدينتي </v>
      </c>
      <c r="J46" t="str">
        <f>'تشغيل اليومية '!J44</f>
        <v>اتوبيس 28</v>
      </c>
      <c r="K46">
        <f>'تشغيل اليومية '!K44</f>
        <v>674</v>
      </c>
      <c r="L46">
        <f>'تشغيل اليومية '!L44</f>
        <v>18</v>
      </c>
      <c r="M46">
        <f>'تشغيل اليومية '!M44</f>
        <v>500</v>
      </c>
      <c r="N46">
        <f>'تشغيل اليومية '!N44</f>
        <v>363.96</v>
      </c>
      <c r="O46">
        <f>'تشغيل اليومية '!O44</f>
        <v>11768.04</v>
      </c>
      <c r="P46">
        <f>'تشغيل اليومية '!P44</f>
        <v>0</v>
      </c>
      <c r="Q46">
        <f>'تشغيل اليومية '!Q44</f>
        <v>0</v>
      </c>
      <c r="R46">
        <f>'تشغيل اليومية '!R44</f>
        <v>0</v>
      </c>
      <c r="S46">
        <f>'تشغيل اليومية '!S44</f>
        <v>9000</v>
      </c>
      <c r="T46">
        <f>'تشغيل اليومية '!T44</f>
        <v>0</v>
      </c>
      <c r="U46">
        <f>'تشغيل اليومية '!U44</f>
        <v>3132</v>
      </c>
      <c r="V46">
        <f>'تشغيل اليومية '!V44</f>
        <v>2768.04</v>
      </c>
      <c r="W46">
        <f>'تشغيل اليومية '!W44</f>
        <v>0</v>
      </c>
      <c r="X46" t="str">
        <f>'تشغيل اليومية '!X44</f>
        <v>ايراد</v>
      </c>
    </row>
    <row r="47" spans="1:24" x14ac:dyDescent="0.3">
      <c r="A47">
        <f>'تشغيل اليومية '!A45</f>
        <v>28</v>
      </c>
      <c r="B47">
        <f>'تشغيل اليومية '!B45</f>
        <v>2</v>
      </c>
      <c r="C47">
        <f>'تشغيل اليومية '!C45</f>
        <v>2026</v>
      </c>
      <c r="D47" t="str">
        <f>'تشغيل اليومية '!D45</f>
        <v>عماد النجار 4قليوب بيتوينسعوديمدينتي اتوبيس 28</v>
      </c>
      <c r="E47">
        <f>'تشغيل اليومية '!E45</f>
        <v>5020</v>
      </c>
      <c r="F47" t="str">
        <f>'تشغيل اليومية '!F45</f>
        <v>عماد النجار 4</v>
      </c>
      <c r="G47" t="str">
        <f>'تشغيل اليومية '!G45</f>
        <v>قليوب بيتوين</v>
      </c>
      <c r="H47" t="str">
        <f>'تشغيل اليومية '!H45</f>
        <v>سعودي</v>
      </c>
      <c r="I47" t="str">
        <f>'تشغيل اليومية '!I45</f>
        <v xml:space="preserve">مدينتي </v>
      </c>
      <c r="J47" t="str">
        <f>'تشغيل اليومية '!J45</f>
        <v>اتوبيس 28</v>
      </c>
      <c r="K47">
        <f>'تشغيل اليومية '!K45</f>
        <v>1348</v>
      </c>
      <c r="L47">
        <f>'تشغيل اليومية '!L45</f>
        <v>28</v>
      </c>
      <c r="M47">
        <f>'تشغيل اليومية '!M45</f>
        <v>1300</v>
      </c>
      <c r="N47">
        <f>'تشغيل اليومية '!N45</f>
        <v>1132.32</v>
      </c>
      <c r="O47">
        <f>'تشغيل اليومية '!O45</f>
        <v>36611.68</v>
      </c>
      <c r="P47">
        <f>'تشغيل اليومية '!P45</f>
        <v>0</v>
      </c>
      <c r="Q47">
        <f>'تشغيل اليومية '!Q45</f>
        <v>0</v>
      </c>
      <c r="R47">
        <f>'تشغيل اليومية '!R45</f>
        <v>0</v>
      </c>
      <c r="S47">
        <f>'تشغيل اليومية '!S45</f>
        <v>36400</v>
      </c>
      <c r="T47">
        <f>'تشغيل اليومية '!T45</f>
        <v>0</v>
      </c>
      <c r="U47">
        <f>'تشغيل اليومية '!U45</f>
        <v>1344</v>
      </c>
      <c r="V47">
        <f>'تشغيل اليومية '!V45</f>
        <v>211.68000000000006</v>
      </c>
      <c r="W47">
        <f>'تشغيل اليومية '!W45</f>
        <v>0</v>
      </c>
      <c r="X47" t="str">
        <f>'تشغيل اليومية '!X45</f>
        <v>ايراد</v>
      </c>
    </row>
    <row r="48" spans="1:24" x14ac:dyDescent="0.3">
      <c r="A48">
        <f>'تشغيل اليومية '!A46</f>
        <v>28</v>
      </c>
      <c r="B48">
        <f>'تشغيل اليومية '!B46</f>
        <v>2</v>
      </c>
      <c r="C48">
        <f>'تشغيل اليومية '!C46</f>
        <v>2026</v>
      </c>
      <c r="D48" t="str">
        <f>'تشغيل اليومية '!D46</f>
        <v>ممدوح كيلاني6المنيب 1 وردية سعوديمدينتي ميكروباص صيني</v>
      </c>
      <c r="E48">
        <f>'تشغيل اليومية '!E46</f>
        <v>5021</v>
      </c>
      <c r="F48" t="str">
        <f>'تشغيل اليومية '!F46</f>
        <v>ممدوح كيلاني6</v>
      </c>
      <c r="G48" t="str">
        <f>'تشغيل اليومية '!G46</f>
        <v xml:space="preserve">المنيب 1 وردية </v>
      </c>
      <c r="H48" t="str">
        <f>'تشغيل اليومية '!H46</f>
        <v>سعودي</v>
      </c>
      <c r="I48" t="str">
        <f>'تشغيل اليومية '!I46</f>
        <v xml:space="preserve">مدينتي </v>
      </c>
      <c r="J48" t="str">
        <f>'تشغيل اليومية '!J46</f>
        <v>ميكروباص صيني</v>
      </c>
      <c r="K48">
        <f>'تشغيل اليومية '!K46</f>
        <v>1348</v>
      </c>
      <c r="L48">
        <f>'تشغيل اليومية '!L46</f>
        <v>28</v>
      </c>
      <c r="M48">
        <f>'تشغيل اليومية '!M46</f>
        <v>1200</v>
      </c>
      <c r="N48">
        <f>'تشغيل اليومية '!N46</f>
        <v>1132.32</v>
      </c>
      <c r="O48">
        <f>'تشغيل اليومية '!O46</f>
        <v>36611.68</v>
      </c>
      <c r="P48">
        <f>'تشغيل اليومية '!P46</f>
        <v>0</v>
      </c>
      <c r="Q48">
        <f>'تشغيل اليومية '!Q46</f>
        <v>0</v>
      </c>
      <c r="R48">
        <f>'تشغيل اليومية '!R46</f>
        <v>0</v>
      </c>
      <c r="S48">
        <f>'تشغيل اليومية '!S46</f>
        <v>33600</v>
      </c>
      <c r="T48">
        <f>'تشغيل اليومية '!T46</f>
        <v>0</v>
      </c>
      <c r="U48">
        <f>'تشغيل اليومية '!U46</f>
        <v>4144</v>
      </c>
      <c r="V48">
        <f>'تشغيل اليومية '!V46</f>
        <v>3011.6800000000003</v>
      </c>
      <c r="W48">
        <f>'تشغيل اليومية '!W46</f>
        <v>0</v>
      </c>
      <c r="X48" t="str">
        <f>'تشغيل اليومية '!X46</f>
        <v>ايراد</v>
      </c>
    </row>
    <row r="49" spans="1:24" x14ac:dyDescent="0.3">
      <c r="A49">
        <f>'تشغيل اليومية '!A47</f>
        <v>28</v>
      </c>
      <c r="B49">
        <f>'تشغيل اليومية '!B47</f>
        <v>2</v>
      </c>
      <c r="C49">
        <f>'تشغيل اليومية '!C47</f>
        <v>2026</v>
      </c>
      <c r="D49" t="str">
        <f>'تشغيل اليومية '!D47</f>
        <v>ممدوح كيلاني4المنيب 2 وردية سعوديمدينتي ميكروباص صيني</v>
      </c>
      <c r="E49">
        <f>'تشغيل اليومية '!E47</f>
        <v>5022</v>
      </c>
      <c r="F49" t="str">
        <f>'تشغيل اليومية '!F47</f>
        <v>ممدوح كيلاني4</v>
      </c>
      <c r="G49" t="str">
        <f>'تشغيل اليومية '!G47</f>
        <v xml:space="preserve">المنيب 2 وردية </v>
      </c>
      <c r="H49" t="str">
        <f>'تشغيل اليومية '!H47</f>
        <v>سعودي</v>
      </c>
      <c r="I49" t="str">
        <f>'تشغيل اليومية '!I47</f>
        <v xml:space="preserve">مدينتي </v>
      </c>
      <c r="J49" t="str">
        <f>'تشغيل اليومية '!J47</f>
        <v>ميكروباص صيني</v>
      </c>
      <c r="K49">
        <f>'تشغيل اليومية '!K47</f>
        <v>2696</v>
      </c>
      <c r="L49">
        <f>'تشغيل اليومية '!L47</f>
        <v>28</v>
      </c>
      <c r="M49">
        <f>'تشغيل اليومية '!M47</f>
        <v>2350</v>
      </c>
      <c r="N49">
        <f>'تشغيل اليومية '!N47</f>
        <v>2264.64</v>
      </c>
      <c r="O49">
        <f>'تشغيل اليومية '!O47</f>
        <v>73223.360000000001</v>
      </c>
      <c r="P49">
        <f>'تشغيل اليومية '!P47</f>
        <v>0</v>
      </c>
      <c r="Q49">
        <f>'تشغيل اليومية '!Q47</f>
        <v>0</v>
      </c>
      <c r="R49">
        <f>'تشغيل اليومية '!R47</f>
        <v>0</v>
      </c>
      <c r="S49">
        <f>'تشغيل اليومية '!S47</f>
        <v>65800</v>
      </c>
      <c r="T49">
        <f>'تشغيل اليومية '!T47</f>
        <v>0</v>
      </c>
      <c r="U49">
        <f>'تشغيل اليومية '!U47</f>
        <v>9688</v>
      </c>
      <c r="V49">
        <f>'تشغيل اليومية '!V47</f>
        <v>7423.3600000000006</v>
      </c>
      <c r="W49">
        <f>'تشغيل اليومية '!W47</f>
        <v>0</v>
      </c>
      <c r="X49" t="str">
        <f>'تشغيل اليومية '!X47</f>
        <v>ايراد</v>
      </c>
    </row>
    <row r="50" spans="1:24" x14ac:dyDescent="0.3">
      <c r="A50">
        <f>'تشغيل اليومية '!A48</f>
        <v>28</v>
      </c>
      <c r="B50">
        <f>'تشغيل اليومية '!B48</f>
        <v>2</v>
      </c>
      <c r="C50">
        <f>'تشغيل اليومية '!C48</f>
        <v>2026</v>
      </c>
      <c r="D50" t="str">
        <f>'تشغيل اليومية '!D48</f>
        <v>فرج 5حلوان 2 ورديةسعوديمدينتي اتوبيس 28</v>
      </c>
      <c r="E50">
        <f>'تشغيل اليومية '!E48</f>
        <v>5023</v>
      </c>
      <c r="F50" t="str">
        <f>'تشغيل اليومية '!F48</f>
        <v>فرج 5</v>
      </c>
      <c r="G50" t="str">
        <f>'تشغيل اليومية '!G48</f>
        <v>حلوان 2 وردية</v>
      </c>
      <c r="H50" t="str">
        <f>'تشغيل اليومية '!H48</f>
        <v>سعودي</v>
      </c>
      <c r="I50" t="str">
        <f>'تشغيل اليومية '!I48</f>
        <v xml:space="preserve">مدينتي </v>
      </c>
      <c r="J50" t="str">
        <f>'تشغيل اليومية '!J48</f>
        <v>اتوبيس 28</v>
      </c>
      <c r="K50">
        <f>'تشغيل اليومية '!K48</f>
        <v>4213</v>
      </c>
      <c r="L50">
        <f>'تشغيل اليومية '!L48</f>
        <v>28</v>
      </c>
      <c r="M50">
        <f>'تشغيل اليومية '!M48</f>
        <v>3800</v>
      </c>
      <c r="N50">
        <f>'تشغيل اليومية '!N48</f>
        <v>3538.92</v>
      </c>
      <c r="O50">
        <f>'تشغيل اليومية '!O48</f>
        <v>114425.08</v>
      </c>
      <c r="P50">
        <f>'تشغيل اليومية '!P48</f>
        <v>0</v>
      </c>
      <c r="Q50">
        <f>'تشغيل اليومية '!Q48</f>
        <v>0</v>
      </c>
      <c r="R50">
        <f>'تشغيل اليومية '!R48</f>
        <v>0</v>
      </c>
      <c r="S50">
        <f>'تشغيل اليومية '!S48</f>
        <v>106400</v>
      </c>
      <c r="T50">
        <f>'تشغيل اليومية '!T48</f>
        <v>0</v>
      </c>
      <c r="U50">
        <f>'تشغيل اليومية '!U48</f>
        <v>11564</v>
      </c>
      <c r="V50">
        <f>'تشغيل اليومية '!V48</f>
        <v>8025.08</v>
      </c>
      <c r="W50">
        <f>'تشغيل اليومية '!W48</f>
        <v>0</v>
      </c>
      <c r="X50" t="str">
        <f>'تشغيل اليومية '!X48</f>
        <v>ايراد</v>
      </c>
    </row>
    <row r="51" spans="1:24" x14ac:dyDescent="0.3">
      <c r="A51">
        <f>'تشغيل اليومية '!A49</f>
        <v>28</v>
      </c>
      <c r="B51">
        <f>'تشغيل اليومية '!B49</f>
        <v>2</v>
      </c>
      <c r="C51">
        <f>'تشغيل اليومية '!C49</f>
        <v>2026</v>
      </c>
      <c r="D51" t="str">
        <f>'تشغيل اليومية '!D49</f>
        <v>سيد الحاويالحلميةسعوديمدينتي اتوبيس 28</v>
      </c>
      <c r="E51">
        <f>'تشغيل اليومية '!E49</f>
        <v>5024</v>
      </c>
      <c r="F51" t="str">
        <f>'تشغيل اليومية '!F49</f>
        <v>سيد الحاوي</v>
      </c>
      <c r="G51" t="str">
        <f>'تشغيل اليومية '!G49</f>
        <v>الحلمية</v>
      </c>
      <c r="H51" t="str">
        <f>'تشغيل اليومية '!H49</f>
        <v>سعودي</v>
      </c>
      <c r="I51" t="str">
        <f>'تشغيل اليومية '!I49</f>
        <v xml:space="preserve">مدينتي </v>
      </c>
      <c r="J51" t="str">
        <f>'تشغيل اليومية '!J49</f>
        <v>اتوبيس 28</v>
      </c>
      <c r="K51">
        <f>'تشغيل اليومية '!K49</f>
        <v>4213</v>
      </c>
      <c r="L51">
        <f>'تشغيل اليومية '!L49</f>
        <v>28</v>
      </c>
      <c r="M51">
        <f>'تشغيل اليومية '!M49</f>
        <v>3500</v>
      </c>
      <c r="N51">
        <f>'تشغيل اليومية '!N49</f>
        <v>3538.92</v>
      </c>
      <c r="O51">
        <f>'تشغيل اليومية '!O49</f>
        <v>114425.08</v>
      </c>
      <c r="P51">
        <f>'تشغيل اليومية '!P49</f>
        <v>0</v>
      </c>
      <c r="Q51">
        <f>'تشغيل اليومية '!Q49</f>
        <v>0</v>
      </c>
      <c r="R51">
        <f>'تشغيل اليومية '!R49</f>
        <v>0</v>
      </c>
      <c r="S51">
        <f>'تشغيل اليومية '!S49</f>
        <v>98000</v>
      </c>
      <c r="T51">
        <f>'تشغيل اليومية '!T49</f>
        <v>0</v>
      </c>
      <c r="U51">
        <f>'تشغيل اليومية '!U49</f>
        <v>19964</v>
      </c>
      <c r="V51">
        <f>'تشغيل اليومية '!V49</f>
        <v>16425.080000000002</v>
      </c>
      <c r="W51">
        <f>'تشغيل اليومية '!W49</f>
        <v>0</v>
      </c>
      <c r="X51" t="str">
        <f>'تشغيل اليومية '!X49</f>
        <v>ايراد</v>
      </c>
    </row>
    <row r="52" spans="1:24" x14ac:dyDescent="0.3">
      <c r="A52">
        <f>'تشغيل اليومية '!A50</f>
        <v>28</v>
      </c>
      <c r="B52">
        <f>'تشغيل اليومية '!B50</f>
        <v>2</v>
      </c>
      <c r="C52">
        <f>'تشغيل اليومية '!C50</f>
        <v>2026</v>
      </c>
      <c r="D52" t="str">
        <f>'تشغيل اليومية '!D50</f>
        <v>محمد جمال طوسونالمنيبسعوديهايد باركاتوبيس 28</v>
      </c>
      <c r="E52">
        <f>'تشغيل اليومية '!E50</f>
        <v>5025</v>
      </c>
      <c r="F52" t="str">
        <f>'تشغيل اليومية '!F50</f>
        <v>محمد جمال طوسون</v>
      </c>
      <c r="G52" t="str">
        <f>'تشغيل اليومية '!G50</f>
        <v>المنيب</v>
      </c>
      <c r="H52" t="str">
        <f>'تشغيل اليومية '!H50</f>
        <v>سعودي</v>
      </c>
      <c r="I52" t="str">
        <f>'تشغيل اليومية '!I50</f>
        <v>هايد بارك</v>
      </c>
      <c r="J52" t="str">
        <f>'تشغيل اليومية '!J50</f>
        <v>اتوبيس 28</v>
      </c>
      <c r="K52">
        <f>'تشغيل اليومية '!K50</f>
        <v>4213</v>
      </c>
      <c r="L52">
        <f>'تشغيل اليومية '!L50</f>
        <v>28</v>
      </c>
      <c r="M52">
        <f>'تشغيل اليومية '!M50</f>
        <v>3500</v>
      </c>
      <c r="N52">
        <f>'تشغيل اليومية '!N50</f>
        <v>3538.92</v>
      </c>
      <c r="O52">
        <f>'تشغيل اليومية '!O50</f>
        <v>114425.08</v>
      </c>
      <c r="P52">
        <f>'تشغيل اليومية '!P50</f>
        <v>0</v>
      </c>
      <c r="Q52">
        <f>'تشغيل اليومية '!Q50</f>
        <v>0</v>
      </c>
      <c r="R52">
        <f>'تشغيل اليومية '!R50</f>
        <v>0</v>
      </c>
      <c r="S52">
        <f>'تشغيل اليومية '!S50</f>
        <v>98000</v>
      </c>
      <c r="T52">
        <f>'تشغيل اليومية '!T50</f>
        <v>0</v>
      </c>
      <c r="U52">
        <f>'تشغيل اليومية '!U50</f>
        <v>19964</v>
      </c>
      <c r="V52">
        <f>'تشغيل اليومية '!V50</f>
        <v>16425.080000000002</v>
      </c>
      <c r="W52">
        <f>'تشغيل اليومية '!W50</f>
        <v>0</v>
      </c>
      <c r="X52" t="str">
        <f>'تشغيل اليومية '!X50</f>
        <v>ايراد</v>
      </c>
    </row>
    <row r="53" spans="1:24" x14ac:dyDescent="0.3">
      <c r="A53">
        <f>'تشغيل اليومية '!A52</f>
        <v>9</v>
      </c>
      <c r="B53">
        <f>'تشغيل اليومية '!B52</f>
        <v>3</v>
      </c>
      <c r="C53">
        <f>'تشغيل اليومية '!C52</f>
        <v>2026</v>
      </c>
      <c r="D53" t="str">
        <f>'تشغيل اليومية '!D52</f>
        <v>مصطفي قليوبقليوب FIRST STARTم.نصر ميكروباص صيني</v>
      </c>
      <c r="E53">
        <f>'تشغيل اليومية '!E52</f>
        <v>1000</v>
      </c>
      <c r="F53" t="str">
        <f>'تشغيل اليومية '!F52</f>
        <v>مصطفي قليوب</v>
      </c>
      <c r="G53" t="str">
        <f>'تشغيل اليومية '!G52</f>
        <v xml:space="preserve">قليوب </v>
      </c>
      <c r="H53" t="str">
        <f>'تشغيل اليومية '!H52</f>
        <v>FIRST START</v>
      </c>
      <c r="I53" t="str">
        <f>'تشغيل اليومية '!I52</f>
        <v xml:space="preserve">م.نصر </v>
      </c>
      <c r="J53" t="str">
        <f>'تشغيل اليومية '!J52</f>
        <v>ميكروباص صيني</v>
      </c>
      <c r="K53">
        <f>'تشغيل اليومية '!K52</f>
        <v>1250</v>
      </c>
      <c r="L53">
        <f>'تشغيل اليومية '!L52</f>
        <v>26</v>
      </c>
      <c r="M53">
        <f>'تشغيل اليومية '!M52</f>
        <v>1100</v>
      </c>
      <c r="N53">
        <f>'تشغيل اليومية '!N52</f>
        <v>975</v>
      </c>
      <c r="O53">
        <f>'تشغيل اليومية '!O52</f>
        <v>31525</v>
      </c>
      <c r="P53">
        <f>'تشغيل اليومية '!P52</f>
        <v>0</v>
      </c>
      <c r="Q53">
        <f>'تشغيل اليومية '!Q52</f>
        <v>0</v>
      </c>
      <c r="R53">
        <f>'تشغيل اليومية '!R52</f>
        <v>0</v>
      </c>
      <c r="S53">
        <f>'تشغيل اليومية '!S52</f>
        <v>28600</v>
      </c>
      <c r="T53">
        <f>'تشغيل اليومية '!T52</f>
        <v>0</v>
      </c>
      <c r="U53">
        <f>'تشغيل اليومية '!U52</f>
        <v>3900</v>
      </c>
      <c r="V53">
        <f>'تشغيل اليومية '!V52</f>
        <v>2925</v>
      </c>
      <c r="W53">
        <f>'تشغيل اليومية '!W52</f>
        <v>0</v>
      </c>
      <c r="X53" t="str">
        <f>'تشغيل اليومية '!X52</f>
        <v>ايراد</v>
      </c>
    </row>
    <row r="54" spans="1:24" x14ac:dyDescent="0.3">
      <c r="A54">
        <f>'تشغيل اليومية '!A53</f>
        <v>9</v>
      </c>
      <c r="B54">
        <f>'تشغيل اليومية '!B53</f>
        <v>3</v>
      </c>
      <c r="C54">
        <f>'تشغيل اليومية '!C53</f>
        <v>2026</v>
      </c>
      <c r="D54" t="str">
        <f>'تشغيل اليومية '!D53</f>
        <v>سعيد الصباغ داخلي FIRST STARTالتجمع سوزوكي</v>
      </c>
      <c r="E54">
        <f>'تشغيل اليومية '!E53</f>
        <v>1001</v>
      </c>
      <c r="F54" t="str">
        <f>'تشغيل اليومية '!F53</f>
        <v xml:space="preserve">سعيد الصباغ </v>
      </c>
      <c r="G54" t="str">
        <f>'تشغيل اليومية '!G53</f>
        <v xml:space="preserve">داخلي </v>
      </c>
      <c r="H54" t="str">
        <f>'تشغيل اليومية '!H53</f>
        <v>FIRST START</v>
      </c>
      <c r="I54" t="str">
        <f>'تشغيل اليومية '!I53</f>
        <v xml:space="preserve">التجمع </v>
      </c>
      <c r="J54" t="str">
        <f>'تشغيل اليومية '!J53</f>
        <v>سوزوكي</v>
      </c>
      <c r="K54">
        <f>'تشغيل اليومية '!K53</f>
        <v>30000</v>
      </c>
      <c r="L54">
        <f>'تشغيل اليومية '!L53</f>
        <v>1</v>
      </c>
      <c r="M54">
        <f>'تشغيل اليومية '!M53</f>
        <v>25000</v>
      </c>
      <c r="N54">
        <f>'تشغيل اليومية '!N53</f>
        <v>900</v>
      </c>
      <c r="O54">
        <f>'تشغيل اليومية '!O53</f>
        <v>29100</v>
      </c>
      <c r="P54">
        <f>'تشغيل اليومية '!P53</f>
        <v>5000</v>
      </c>
      <c r="Q54">
        <f>'تشغيل اليومية '!Q53</f>
        <v>0</v>
      </c>
      <c r="R54">
        <f>'تشغيل اليومية '!R53</f>
        <v>0</v>
      </c>
      <c r="S54">
        <f>'تشغيل اليومية '!S53</f>
        <v>20000</v>
      </c>
      <c r="T54">
        <f>'تشغيل اليومية '!T53</f>
        <v>0</v>
      </c>
      <c r="U54">
        <f>'تشغيل اليومية '!U53</f>
        <v>5000</v>
      </c>
      <c r="V54">
        <f>'تشغيل اليومية '!V53</f>
        <v>4100</v>
      </c>
      <c r="W54">
        <f>'تشغيل اليومية '!W53</f>
        <v>0</v>
      </c>
      <c r="X54" t="str">
        <f>'تشغيل اليومية '!X53</f>
        <v>ايراد</v>
      </c>
    </row>
    <row r="55" spans="1:24" x14ac:dyDescent="0.3">
      <c r="A55">
        <f>'تشغيل اليومية '!A54</f>
        <v>9</v>
      </c>
      <c r="B55">
        <f>'تشغيل اليومية '!B54</f>
        <v>3</v>
      </c>
      <c r="C55">
        <f>'تشغيل اليومية '!C54</f>
        <v>2026</v>
      </c>
      <c r="D55" t="str">
        <f>'تشغيل اليومية '!D54</f>
        <v>عمرو برعي الجراجFLITCH AND GRAINالتجمع ميكروباص صيني</v>
      </c>
      <c r="E55">
        <f>'تشغيل اليومية '!E54</f>
        <v>2000</v>
      </c>
      <c r="F55" t="str">
        <f>'تشغيل اليومية '!F54</f>
        <v xml:space="preserve">عمرو برعي </v>
      </c>
      <c r="G55" t="str">
        <f>'تشغيل اليومية '!G54</f>
        <v>الجراج</v>
      </c>
      <c r="H55" t="str">
        <f>'تشغيل اليومية '!H54</f>
        <v>FLITCH AND GRAIN</v>
      </c>
      <c r="I55" t="str">
        <f>'تشغيل اليومية '!I54</f>
        <v xml:space="preserve">التجمع </v>
      </c>
      <c r="J55" t="str">
        <f>'تشغيل اليومية '!J54</f>
        <v>ميكروباص صيني</v>
      </c>
      <c r="K55">
        <f>'تشغيل اليومية '!K54</f>
        <v>1150</v>
      </c>
      <c r="L55">
        <f>'تشغيل اليومية '!L54</f>
        <v>26</v>
      </c>
      <c r="M55">
        <f>'تشغيل اليومية '!M54</f>
        <v>950</v>
      </c>
      <c r="N55">
        <f>'تشغيل اليومية '!N54</f>
        <v>897</v>
      </c>
      <c r="O55">
        <f>'تشغيل اليومية '!O54</f>
        <v>29003</v>
      </c>
      <c r="P55">
        <f>'تشغيل اليومية '!P54</f>
        <v>0</v>
      </c>
      <c r="Q55">
        <f>'تشغيل اليومية '!Q54</f>
        <v>0</v>
      </c>
      <c r="R55">
        <f>'تشغيل اليومية '!R54</f>
        <v>0</v>
      </c>
      <c r="S55">
        <f>'تشغيل اليومية '!S54</f>
        <v>24700</v>
      </c>
      <c r="T55">
        <f>'تشغيل اليومية '!T54</f>
        <v>0</v>
      </c>
      <c r="U55">
        <f>'تشغيل اليومية '!U54</f>
        <v>5200</v>
      </c>
      <c r="V55">
        <f>'تشغيل اليومية '!V54</f>
        <v>4303</v>
      </c>
      <c r="W55">
        <f>'تشغيل اليومية '!W54</f>
        <v>0</v>
      </c>
      <c r="X55" t="str">
        <f>'تشغيل اليومية '!X54</f>
        <v>ايراد</v>
      </c>
    </row>
    <row r="56" spans="1:24" x14ac:dyDescent="0.3">
      <c r="A56">
        <f>'تشغيل اليومية '!A55</f>
        <v>9</v>
      </c>
      <c r="B56">
        <f>'تشغيل اليومية '!B55</f>
        <v>3</v>
      </c>
      <c r="C56">
        <f>'تشغيل اليومية '!C55</f>
        <v>2026</v>
      </c>
      <c r="D56" t="str">
        <f>'تشغيل اليومية '!D55</f>
        <v>مصطفي الف مسكنالف مسكن 3 ورديةنجمة هليوبوليسالتجمع اتوبيس 28</v>
      </c>
      <c r="E56">
        <f>'تشغيل اليومية '!E55</f>
        <v>3000</v>
      </c>
      <c r="F56" t="str">
        <f>'تشغيل اليومية '!F55</f>
        <v>مصطفي الف مسكن</v>
      </c>
      <c r="G56" t="str">
        <f>'تشغيل اليومية '!G55</f>
        <v>الف مسكن 3 وردية</v>
      </c>
      <c r="H56" t="str">
        <f>'تشغيل اليومية '!H55</f>
        <v>نجمة هليوبوليس</v>
      </c>
      <c r="I56" t="str">
        <f>'تشغيل اليومية '!I55</f>
        <v xml:space="preserve">التجمع </v>
      </c>
      <c r="J56" t="str">
        <f>'تشغيل اليومية '!J55</f>
        <v>اتوبيس 28</v>
      </c>
      <c r="K56">
        <f>'تشغيل اليومية '!K55</f>
        <v>4016</v>
      </c>
      <c r="L56">
        <f>'تشغيل اليومية '!L55</f>
        <v>31</v>
      </c>
      <c r="M56">
        <f>'تشغيل اليومية '!M55</f>
        <v>3500</v>
      </c>
      <c r="N56">
        <f>'تشغيل اليومية '!N55</f>
        <v>3734.8799999999997</v>
      </c>
      <c r="O56">
        <f>'تشغيل اليومية '!O55</f>
        <v>120761.12</v>
      </c>
      <c r="P56">
        <f>'تشغيل اليومية '!P55</f>
        <v>1150</v>
      </c>
      <c r="Q56">
        <f>'تشغيل اليومية '!Q55</f>
        <v>0</v>
      </c>
      <c r="R56">
        <f>'تشغيل اليومية '!R55</f>
        <v>0</v>
      </c>
      <c r="S56">
        <f>'تشغيل اليومية '!S55</f>
        <v>107350</v>
      </c>
      <c r="T56">
        <f>'تشغيل اليومية '!T55</f>
        <v>0</v>
      </c>
      <c r="U56">
        <f>'تشغيل اليومية '!U55</f>
        <v>15996</v>
      </c>
      <c r="V56">
        <f>'تشغيل اليومية '!V55</f>
        <v>12261.12</v>
      </c>
      <c r="W56">
        <f>'تشغيل اليومية '!W55</f>
        <v>0</v>
      </c>
      <c r="X56" t="str">
        <f>'تشغيل اليومية '!X55</f>
        <v>ايراد</v>
      </c>
    </row>
    <row r="57" spans="1:24" x14ac:dyDescent="0.3">
      <c r="A57">
        <f>'تشغيل اليومية '!A56</f>
        <v>9</v>
      </c>
      <c r="B57">
        <f>'تشغيل اليومية '!B56</f>
        <v>3</v>
      </c>
      <c r="C57">
        <f>'تشغيل اليومية '!C56</f>
        <v>2026</v>
      </c>
      <c r="D57" t="str">
        <f>'تشغيل اليومية '!D56</f>
        <v>محمد عبد المنعم قليوب 1 ورديةنجمة هليوبوليسالتجمع اتوبيس 28</v>
      </c>
      <c r="E57">
        <f>'تشغيل اليومية '!E56</f>
        <v>3001</v>
      </c>
      <c r="F57" t="str">
        <f>'تشغيل اليومية '!F56</f>
        <v xml:space="preserve">محمد عبد المنعم </v>
      </c>
      <c r="G57" t="str">
        <f>'تشغيل اليومية '!G56</f>
        <v>قليوب 1 وردية</v>
      </c>
      <c r="H57" t="str">
        <f>'تشغيل اليومية '!H56</f>
        <v>نجمة هليوبوليس</v>
      </c>
      <c r="I57" t="str">
        <f>'تشغيل اليومية '!I56</f>
        <v xml:space="preserve">التجمع </v>
      </c>
      <c r="J57" t="str">
        <f>'تشغيل اليومية '!J56</f>
        <v>اتوبيس 28</v>
      </c>
      <c r="K57">
        <f>'تشغيل اليومية '!K56</f>
        <v>1786</v>
      </c>
      <c r="L57">
        <f>'تشغيل اليومية '!L56</f>
        <v>31</v>
      </c>
      <c r="M57">
        <f>'تشغيل اليومية '!M56</f>
        <v>1800</v>
      </c>
      <c r="N57">
        <f>'تشغيل اليومية '!N56</f>
        <v>1660.98</v>
      </c>
      <c r="O57">
        <f>'تشغيل اليومية '!O56</f>
        <v>53705.02</v>
      </c>
      <c r="P57">
        <f>'تشغيل اليومية '!P56</f>
        <v>0</v>
      </c>
      <c r="Q57">
        <f>'تشغيل اليومية '!Q56</f>
        <v>0</v>
      </c>
      <c r="R57">
        <f>'تشغيل اليومية '!R56</f>
        <v>0</v>
      </c>
      <c r="S57">
        <f>'تشغيل اليومية '!S56</f>
        <v>55800</v>
      </c>
      <c r="T57">
        <f>'تشغيل اليومية '!T56</f>
        <v>0</v>
      </c>
      <c r="U57">
        <f>'تشغيل اليومية '!U56</f>
        <v>-434</v>
      </c>
      <c r="V57">
        <f>'تشغيل اليومية '!V56</f>
        <v>-2094.98</v>
      </c>
      <c r="W57">
        <f>'تشغيل اليومية '!W56</f>
        <v>0</v>
      </c>
      <c r="X57" t="str">
        <f>'تشغيل اليومية '!X56</f>
        <v>ايراد</v>
      </c>
    </row>
    <row r="58" spans="1:24" x14ac:dyDescent="0.3">
      <c r="A58">
        <f>'تشغيل اليومية '!A57</f>
        <v>9</v>
      </c>
      <c r="B58">
        <f>'تشغيل اليومية '!B57</f>
        <v>3</v>
      </c>
      <c r="C58">
        <f>'تشغيل اليومية '!C57</f>
        <v>2026</v>
      </c>
      <c r="D58" t="str">
        <f>'تشغيل اليومية '!D57</f>
        <v>ممدوح كيلاني1قليوب 3 وردية نجمة هليوبوليسالتجمع اتوبيس 28</v>
      </c>
      <c r="E58">
        <f>'تشغيل اليومية '!E57</f>
        <v>3002</v>
      </c>
      <c r="F58" t="str">
        <f>'تشغيل اليومية '!F57</f>
        <v>ممدوح كيلاني1</v>
      </c>
      <c r="G58" t="str">
        <f>'تشغيل اليومية '!G57</f>
        <v xml:space="preserve">قليوب 3 وردية </v>
      </c>
      <c r="H58" t="str">
        <f>'تشغيل اليومية '!H57</f>
        <v>نجمة هليوبوليس</v>
      </c>
      <c r="I58" t="str">
        <f>'تشغيل اليومية '!I57</f>
        <v xml:space="preserve">التجمع </v>
      </c>
      <c r="J58" t="str">
        <f>'تشغيل اليومية '!J57</f>
        <v>اتوبيس 28</v>
      </c>
      <c r="K58">
        <f>'تشغيل اليومية '!K57</f>
        <v>4016</v>
      </c>
      <c r="L58">
        <f>'تشغيل اليومية '!L57</f>
        <v>30</v>
      </c>
      <c r="M58">
        <f>'تشغيل اليومية '!M57</f>
        <v>3600</v>
      </c>
      <c r="N58">
        <f>'تشغيل اليومية '!N57</f>
        <v>3614.3999999999996</v>
      </c>
      <c r="O58">
        <f>'تشغيل اليومية '!O57</f>
        <v>116865.60000000001</v>
      </c>
      <c r="P58">
        <f>'تشغيل اليومية '!P57</f>
        <v>0</v>
      </c>
      <c r="Q58">
        <f>'تشغيل اليومية '!Q57</f>
        <v>0</v>
      </c>
      <c r="R58">
        <f>'تشغيل اليومية '!R57</f>
        <v>0</v>
      </c>
      <c r="S58">
        <f>'تشغيل اليومية '!S57</f>
        <v>108000</v>
      </c>
      <c r="T58">
        <f>'تشغيل اليومية '!T57</f>
        <v>0</v>
      </c>
      <c r="U58">
        <f>'تشغيل اليومية '!U57</f>
        <v>12480</v>
      </c>
      <c r="V58">
        <f>'تشغيل اليومية '!V57</f>
        <v>8865.6</v>
      </c>
      <c r="W58">
        <f>'تشغيل اليومية '!W57</f>
        <v>0</v>
      </c>
      <c r="X58" t="str">
        <f>'تشغيل اليومية '!X57</f>
        <v>ايراد</v>
      </c>
    </row>
    <row r="59" spans="1:24" x14ac:dyDescent="0.3">
      <c r="A59">
        <f>'تشغيل اليومية '!A59</f>
        <v>9</v>
      </c>
      <c r="B59">
        <f>'تشغيل اليومية '!B59</f>
        <v>3</v>
      </c>
      <c r="C59">
        <f>'تشغيل اليومية '!C59</f>
        <v>2026</v>
      </c>
      <c r="D59" t="str">
        <f>'تشغيل اليومية '!D59</f>
        <v xml:space="preserve">رجب سلامة 1المرج لوجستيكااكتوبر هاي اس </v>
      </c>
      <c r="E59">
        <f>'تشغيل اليومية '!E59</f>
        <v>4000</v>
      </c>
      <c r="F59" t="str">
        <f>'تشغيل اليومية '!F59</f>
        <v>رجب سلامة 1</v>
      </c>
      <c r="G59" t="str">
        <f>'تشغيل اليومية '!G59</f>
        <v xml:space="preserve">المرج </v>
      </c>
      <c r="H59" t="str">
        <f>'تشغيل اليومية '!H59</f>
        <v>لوجستيكا</v>
      </c>
      <c r="I59" t="str">
        <f>'تشغيل اليومية '!I59</f>
        <v xml:space="preserve">اكتوبر </v>
      </c>
      <c r="J59" t="str">
        <f>'تشغيل اليومية '!J59</f>
        <v xml:space="preserve">هاي اس </v>
      </c>
      <c r="K59">
        <f>'تشغيل اليومية '!K59</f>
        <v>1996</v>
      </c>
      <c r="L59">
        <f>'تشغيل اليومية '!L59</f>
        <v>23</v>
      </c>
      <c r="M59">
        <f>'تشغيل اليومية '!M59</f>
        <v>1800</v>
      </c>
      <c r="N59">
        <f>'تشغيل اليومية '!N59</f>
        <v>1377.2399999999998</v>
      </c>
      <c r="O59">
        <f>'تشغيل اليومية '!O59</f>
        <v>44530.76</v>
      </c>
      <c r="P59">
        <f>'تشغيل اليومية '!P59</f>
        <v>0</v>
      </c>
      <c r="Q59">
        <f>'تشغيل اليومية '!Q59</f>
        <v>0</v>
      </c>
      <c r="R59">
        <f>'تشغيل اليومية '!R59</f>
        <v>0</v>
      </c>
      <c r="S59">
        <f>'تشغيل اليومية '!S59</f>
        <v>41400</v>
      </c>
      <c r="T59">
        <f>'تشغيل اليومية '!T59</f>
        <v>0</v>
      </c>
      <c r="U59">
        <f>'تشغيل اليومية '!U59</f>
        <v>4508</v>
      </c>
      <c r="V59">
        <f>'تشغيل اليومية '!V59</f>
        <v>3130.76</v>
      </c>
      <c r="W59">
        <f>'تشغيل اليومية '!W59</f>
        <v>0</v>
      </c>
      <c r="X59" t="str">
        <f>'تشغيل اليومية '!X59</f>
        <v>ايراد</v>
      </c>
    </row>
    <row r="60" spans="1:24" x14ac:dyDescent="0.3">
      <c r="A60">
        <f>'تشغيل اليومية '!A60</f>
        <v>9</v>
      </c>
      <c r="B60">
        <f>'تشغيل اليومية '!B60</f>
        <v>3</v>
      </c>
      <c r="C60">
        <f>'تشغيل اليومية '!C60</f>
        <v>2026</v>
      </c>
      <c r="D60" t="str">
        <f>'تشغيل اليومية '!D60</f>
        <v xml:space="preserve">احمد السيدالمنيب 3وردية لوجستيكااكتوبر هاي اس </v>
      </c>
      <c r="E60">
        <f>'تشغيل اليومية '!E60</f>
        <v>4001</v>
      </c>
      <c r="F60" t="str">
        <f>'تشغيل اليومية '!F60</f>
        <v>احمد السيد</v>
      </c>
      <c r="G60" t="str">
        <f>'تشغيل اليومية '!G60</f>
        <v xml:space="preserve">المنيب 3وردية </v>
      </c>
      <c r="H60" t="str">
        <f>'تشغيل اليومية '!H60</f>
        <v>لوجستيكا</v>
      </c>
      <c r="I60" t="str">
        <f>'تشغيل اليومية '!I60</f>
        <v xml:space="preserve">اكتوبر </v>
      </c>
      <c r="J60" t="str">
        <f>'تشغيل اليومية '!J60</f>
        <v xml:space="preserve">هاي اس </v>
      </c>
      <c r="K60">
        <f>'تشغيل اليومية '!K60</f>
        <v>4392</v>
      </c>
      <c r="L60">
        <f>'تشغيل اليومية '!L60</f>
        <v>23</v>
      </c>
      <c r="M60">
        <f>'تشغيل اليومية '!M60</f>
        <v>3750</v>
      </c>
      <c r="N60">
        <f>'تشغيل اليومية '!N60</f>
        <v>3030.4799999999996</v>
      </c>
      <c r="O60">
        <f>'تشغيل اليومية '!O60</f>
        <v>97985.52</v>
      </c>
      <c r="P60">
        <f>'تشغيل اليومية '!P60</f>
        <v>0</v>
      </c>
      <c r="Q60">
        <f>'تشغيل اليومية '!Q60</f>
        <v>0</v>
      </c>
      <c r="R60">
        <f>'تشغيل اليومية '!R60</f>
        <v>0</v>
      </c>
      <c r="S60">
        <f>'تشغيل اليومية '!S60</f>
        <v>86250</v>
      </c>
      <c r="T60">
        <f>'تشغيل اليومية '!T60</f>
        <v>0</v>
      </c>
      <c r="U60">
        <f>'تشغيل اليومية '!U60</f>
        <v>14766</v>
      </c>
      <c r="V60">
        <f>'تشغيل اليومية '!V60</f>
        <v>11735.52</v>
      </c>
      <c r="W60">
        <f>'تشغيل اليومية '!W60</f>
        <v>0</v>
      </c>
      <c r="X60" t="str">
        <f>'تشغيل اليومية '!X60</f>
        <v>ايراد</v>
      </c>
    </row>
    <row r="61" spans="1:24" x14ac:dyDescent="0.3">
      <c r="A61">
        <f>'تشغيل اليومية '!A61</f>
        <v>9</v>
      </c>
      <c r="B61">
        <f>'تشغيل اليومية '!B61</f>
        <v>3</v>
      </c>
      <c r="C61">
        <f>'تشغيل اليومية '!C61</f>
        <v>2026</v>
      </c>
      <c r="D61" t="str">
        <f>'تشغيل اليومية '!D61</f>
        <v xml:space="preserve">حسام سعيد1القناطر 3 ورديةلوجستيكااكتوبر هاي اس </v>
      </c>
      <c r="E61">
        <f>'تشغيل اليومية '!E61</f>
        <v>4002</v>
      </c>
      <c r="F61" t="str">
        <f>'تشغيل اليومية '!F61</f>
        <v>حسام سعيد1</v>
      </c>
      <c r="G61" t="str">
        <f>'تشغيل اليومية '!G61</f>
        <v>القناطر 3 وردية</v>
      </c>
      <c r="H61" t="str">
        <f>'تشغيل اليومية '!H61</f>
        <v>لوجستيكا</v>
      </c>
      <c r="I61" t="str">
        <f>'تشغيل اليومية '!I61</f>
        <v xml:space="preserve">اكتوبر </v>
      </c>
      <c r="J61" t="str">
        <f>'تشغيل اليومية '!J61</f>
        <v xml:space="preserve">هاي اس </v>
      </c>
      <c r="K61">
        <f>'تشغيل اليومية '!K61</f>
        <v>3992</v>
      </c>
      <c r="L61">
        <f>'تشغيل اليومية '!L61</f>
        <v>23</v>
      </c>
      <c r="M61">
        <f>'تشغيل اليومية '!M61</f>
        <v>3100</v>
      </c>
      <c r="N61">
        <f>'تشغيل اليومية '!N61</f>
        <v>2754.4799999999996</v>
      </c>
      <c r="O61">
        <f>'تشغيل اليومية '!O61</f>
        <v>89061.52</v>
      </c>
      <c r="P61">
        <f>'تشغيل اليومية '!P61</f>
        <v>0</v>
      </c>
      <c r="Q61">
        <f>'تشغيل اليومية '!Q61</f>
        <v>0</v>
      </c>
      <c r="R61">
        <f>'تشغيل اليومية '!R61</f>
        <v>0</v>
      </c>
      <c r="S61">
        <f>'تشغيل اليومية '!S61</f>
        <v>71300</v>
      </c>
      <c r="T61">
        <f>'تشغيل اليومية '!T61</f>
        <v>0</v>
      </c>
      <c r="U61">
        <f>'تشغيل اليومية '!U61</f>
        <v>20516</v>
      </c>
      <c r="V61">
        <f>'تشغيل اليومية '!V61</f>
        <v>17761.52</v>
      </c>
      <c r="W61">
        <f>'تشغيل اليومية '!W61</f>
        <v>0</v>
      </c>
      <c r="X61" t="str">
        <f>'تشغيل اليومية '!X61</f>
        <v>ايراد</v>
      </c>
    </row>
    <row r="62" spans="1:24" x14ac:dyDescent="0.3">
      <c r="A62">
        <f>'تشغيل اليومية '!A62</f>
        <v>9</v>
      </c>
      <c r="B62">
        <f>'تشغيل اليومية '!B62</f>
        <v>3</v>
      </c>
      <c r="C62">
        <f>'تشغيل اليومية '!C62</f>
        <v>2026</v>
      </c>
      <c r="D62" t="str">
        <f>'تشغيل اليومية '!D62</f>
        <v xml:space="preserve">حسام سعيد 2نكلا انصرافلوجستيكااكتوبر هاي اس </v>
      </c>
      <c r="E62">
        <f>'تشغيل اليومية '!E62</f>
        <v>4003</v>
      </c>
      <c r="F62" t="str">
        <f>'تشغيل اليومية '!F62</f>
        <v>حسام سعيد 2</v>
      </c>
      <c r="G62" t="str">
        <f>'تشغيل اليومية '!G62</f>
        <v>نكلا انصراف</v>
      </c>
      <c r="H62" t="str">
        <f>'تشغيل اليومية '!H62</f>
        <v>لوجستيكا</v>
      </c>
      <c r="I62" t="str">
        <f>'تشغيل اليومية '!I62</f>
        <v xml:space="preserve">اكتوبر </v>
      </c>
      <c r="J62" t="str">
        <f>'تشغيل اليومية '!J62</f>
        <v xml:space="preserve">هاي اس </v>
      </c>
      <c r="K62">
        <f>'تشغيل اليومية '!K62</f>
        <v>931.5</v>
      </c>
      <c r="L62">
        <f>'تشغيل اليومية '!L62</f>
        <v>23</v>
      </c>
      <c r="M62">
        <f>'تشغيل اليومية '!M62</f>
        <v>800</v>
      </c>
      <c r="N62">
        <f>'تشغيل اليومية '!N62</f>
        <v>642.73500000000001</v>
      </c>
      <c r="O62">
        <f>'تشغيل اليومية '!O62</f>
        <v>20781.764999999999</v>
      </c>
      <c r="P62">
        <f>'تشغيل اليومية '!P62</f>
        <v>0</v>
      </c>
      <c r="Q62">
        <f>'تشغيل اليومية '!Q62</f>
        <v>0</v>
      </c>
      <c r="R62">
        <f>'تشغيل اليومية '!R62</f>
        <v>0</v>
      </c>
      <c r="S62">
        <f>'تشغيل اليومية '!S62</f>
        <v>18400</v>
      </c>
      <c r="T62">
        <f>'تشغيل اليومية '!T62</f>
        <v>0</v>
      </c>
      <c r="U62">
        <f>'تشغيل اليومية '!U62</f>
        <v>3024.5</v>
      </c>
      <c r="V62">
        <f>'تشغيل اليومية '!V62</f>
        <v>2381.7649999999999</v>
      </c>
      <c r="W62">
        <f>'تشغيل اليومية '!W62</f>
        <v>0</v>
      </c>
      <c r="X62" t="str">
        <f>'تشغيل اليومية '!X62</f>
        <v>ايراد</v>
      </c>
    </row>
    <row r="63" spans="1:24" x14ac:dyDescent="0.3">
      <c r="A63">
        <f>'تشغيل اليومية '!A63</f>
        <v>9</v>
      </c>
      <c r="B63">
        <f>'تشغيل اليومية '!B63</f>
        <v>3</v>
      </c>
      <c r="C63">
        <f>'تشغيل اليومية '!C63</f>
        <v>2026</v>
      </c>
      <c r="D63" t="str">
        <f>'تشغيل اليومية '!D63</f>
        <v xml:space="preserve">رجب سلامة 2 نكلا حضورلوجستيكااكتوبر هاي اس </v>
      </c>
      <c r="E63">
        <f>'تشغيل اليومية '!E63</f>
        <v>4004</v>
      </c>
      <c r="F63" t="str">
        <f>'تشغيل اليومية '!F63</f>
        <v xml:space="preserve">رجب سلامة 2 </v>
      </c>
      <c r="G63" t="str">
        <f>'تشغيل اليومية '!G63</f>
        <v>نكلا حضور</v>
      </c>
      <c r="H63" t="str">
        <f>'تشغيل اليومية '!H63</f>
        <v>لوجستيكا</v>
      </c>
      <c r="I63" t="str">
        <f>'تشغيل اليومية '!I63</f>
        <v xml:space="preserve">اكتوبر </v>
      </c>
      <c r="J63" t="str">
        <f>'تشغيل اليومية '!J63</f>
        <v xml:space="preserve">هاي اس </v>
      </c>
      <c r="K63">
        <f>'تشغيل اليومية '!K63</f>
        <v>931.5</v>
      </c>
      <c r="L63">
        <f>'تشغيل اليومية '!L63</f>
        <v>23</v>
      </c>
      <c r="M63">
        <f>'تشغيل اليومية '!M63</f>
        <v>875</v>
      </c>
      <c r="N63">
        <f>'تشغيل اليومية '!N63</f>
        <v>642.73500000000001</v>
      </c>
      <c r="O63">
        <f>'تشغيل اليومية '!O63</f>
        <v>20781.764999999999</v>
      </c>
      <c r="P63">
        <f>'تشغيل اليومية '!P63</f>
        <v>0</v>
      </c>
      <c r="Q63">
        <f>'تشغيل اليومية '!Q63</f>
        <v>0</v>
      </c>
      <c r="R63">
        <f>'تشغيل اليومية '!R63</f>
        <v>0</v>
      </c>
      <c r="S63">
        <f>'تشغيل اليومية '!S63</f>
        <v>20125</v>
      </c>
      <c r="T63">
        <f>'تشغيل اليومية '!T63</f>
        <v>0</v>
      </c>
      <c r="U63">
        <f>'تشغيل اليومية '!U63</f>
        <v>1299.5</v>
      </c>
      <c r="V63">
        <f>'تشغيل اليومية '!V63</f>
        <v>656.76499999999999</v>
      </c>
      <c r="W63">
        <f>'تشغيل اليومية '!W63</f>
        <v>0</v>
      </c>
      <c r="X63" t="str">
        <f>'تشغيل اليومية '!X63</f>
        <v>ايراد</v>
      </c>
    </row>
    <row r="64" spans="1:24" x14ac:dyDescent="0.3">
      <c r="A64">
        <f>'تشغيل اليومية '!A64</f>
        <v>9</v>
      </c>
      <c r="B64">
        <f>'تشغيل اليومية '!B64</f>
        <v>3</v>
      </c>
      <c r="C64">
        <f>'تشغيل اليومية '!C64</f>
        <v>2026</v>
      </c>
      <c r="D64" t="str">
        <f>'تشغيل اليومية '!D64</f>
        <v xml:space="preserve">محمد عزمي حدائق اكتوبر لوجستيكااكتوبر هاي اس </v>
      </c>
      <c r="E64">
        <f>'تشغيل اليومية '!E64</f>
        <v>4005</v>
      </c>
      <c r="F64" t="str">
        <f>'تشغيل اليومية '!F64</f>
        <v xml:space="preserve">محمد عزمي </v>
      </c>
      <c r="G64" t="str">
        <f>'تشغيل اليومية '!G64</f>
        <v xml:space="preserve">حدائق اكتوبر </v>
      </c>
      <c r="H64" t="str">
        <f>'تشغيل اليومية '!H64</f>
        <v>لوجستيكا</v>
      </c>
      <c r="I64" t="str">
        <f>'تشغيل اليومية '!I64</f>
        <v xml:space="preserve">اكتوبر </v>
      </c>
      <c r="J64" t="str">
        <f>'تشغيل اليومية '!J64</f>
        <v xml:space="preserve">هاي اس </v>
      </c>
      <c r="K64">
        <f>'تشغيل اليومية '!K64</f>
        <v>1730</v>
      </c>
      <c r="L64">
        <f>'تشغيل اليومية '!L64</f>
        <v>20</v>
      </c>
      <c r="M64">
        <f>'تشغيل اليومية '!M64</f>
        <v>1450</v>
      </c>
      <c r="N64">
        <f>'تشغيل اليومية '!N64</f>
        <v>1038</v>
      </c>
      <c r="O64">
        <f>'تشغيل اليومية '!O64</f>
        <v>33562</v>
      </c>
      <c r="P64">
        <f>'تشغيل اليومية '!P64</f>
        <v>0</v>
      </c>
      <c r="Q64">
        <f>'تشغيل اليومية '!Q64</f>
        <v>0</v>
      </c>
      <c r="R64">
        <f>'تشغيل اليومية '!R64</f>
        <v>0</v>
      </c>
      <c r="S64">
        <f>'تشغيل اليومية '!S64</f>
        <v>29000</v>
      </c>
      <c r="T64">
        <f>'تشغيل اليومية '!T64</f>
        <v>0</v>
      </c>
      <c r="U64">
        <f>'تشغيل اليومية '!U64</f>
        <v>5600</v>
      </c>
      <c r="V64">
        <f>'تشغيل اليومية '!V64</f>
        <v>4562</v>
      </c>
      <c r="W64">
        <f>'تشغيل اليومية '!W64</f>
        <v>0</v>
      </c>
      <c r="X64" t="str">
        <f>'تشغيل اليومية '!X64</f>
        <v>ايراد</v>
      </c>
    </row>
    <row r="65" spans="1:24" x14ac:dyDescent="0.3">
      <c r="A65">
        <f>'تشغيل اليومية '!A65</f>
        <v>9</v>
      </c>
      <c r="B65">
        <f>'تشغيل اليومية '!B65</f>
        <v>3</v>
      </c>
      <c r="C65">
        <f>'تشغيل اليومية '!C65</f>
        <v>2026</v>
      </c>
      <c r="D65" t="str">
        <f>'تشغيل اليومية '!D65</f>
        <v xml:space="preserve">محمد رضا المنوفية لوجستيكااكتوبر هاي اس </v>
      </c>
      <c r="E65">
        <f>'تشغيل اليومية '!E65</f>
        <v>4006</v>
      </c>
      <c r="F65" t="str">
        <f>'تشغيل اليومية '!F65</f>
        <v xml:space="preserve">محمد رضا </v>
      </c>
      <c r="G65" t="str">
        <f>'تشغيل اليومية '!G65</f>
        <v xml:space="preserve">المنوفية </v>
      </c>
      <c r="H65" t="str">
        <f>'تشغيل اليومية '!H65</f>
        <v>لوجستيكا</v>
      </c>
      <c r="I65" t="str">
        <f>'تشغيل اليومية '!I65</f>
        <v xml:space="preserve">اكتوبر </v>
      </c>
      <c r="J65" t="str">
        <f>'تشغيل اليومية '!J65</f>
        <v xml:space="preserve">هاي اس </v>
      </c>
      <c r="K65">
        <f>'تشغيل اليومية '!K65</f>
        <v>2395</v>
      </c>
      <c r="L65">
        <f>'تشغيل اليومية '!L65</f>
        <v>23</v>
      </c>
      <c r="M65">
        <f>'تشغيل اليومية '!M65</f>
        <v>1950</v>
      </c>
      <c r="N65">
        <f>'تشغيل اليومية '!N65</f>
        <v>1652.55</v>
      </c>
      <c r="O65">
        <f>'تشغيل اليومية '!O65</f>
        <v>53432.45</v>
      </c>
      <c r="P65">
        <f>'تشغيل اليومية '!P65</f>
        <v>0</v>
      </c>
      <c r="Q65">
        <f>'تشغيل اليومية '!Q65</f>
        <v>0</v>
      </c>
      <c r="R65">
        <f>'تشغيل اليومية '!R65</f>
        <v>0</v>
      </c>
      <c r="S65">
        <f>'تشغيل اليومية '!S65</f>
        <v>44850</v>
      </c>
      <c r="T65">
        <f>'تشغيل اليومية '!T65</f>
        <v>0</v>
      </c>
      <c r="U65">
        <f>'تشغيل اليومية '!U65</f>
        <v>10235</v>
      </c>
      <c r="V65">
        <f>'تشغيل اليومية '!V65</f>
        <v>8582.4500000000007</v>
      </c>
      <c r="W65">
        <f>'تشغيل اليومية '!W65</f>
        <v>0</v>
      </c>
      <c r="X65" t="str">
        <f>'تشغيل اليومية '!X65</f>
        <v>ايراد</v>
      </c>
    </row>
    <row r="66" spans="1:24" x14ac:dyDescent="0.3">
      <c r="A66">
        <f>'تشغيل اليومية '!A66</f>
        <v>9</v>
      </c>
      <c r="B66">
        <f>'تشغيل اليومية '!B66</f>
        <v>3</v>
      </c>
      <c r="C66">
        <f>'تشغيل اليومية '!C66</f>
        <v>2026</v>
      </c>
      <c r="D66" t="str">
        <f>'تشغيل اليومية '!D66</f>
        <v xml:space="preserve">مصطفي شكيويالجلاتمةلوجستيكااكتوبر كوستر </v>
      </c>
      <c r="E66">
        <f>'تشغيل اليومية '!E66</f>
        <v>4007</v>
      </c>
      <c r="F66" t="str">
        <f>'تشغيل اليومية '!F66</f>
        <v>مصطفي شكيوي</v>
      </c>
      <c r="G66" t="str">
        <f>'تشغيل اليومية '!G66</f>
        <v>الجلاتمة</v>
      </c>
      <c r="H66" t="str">
        <f>'تشغيل اليومية '!H66</f>
        <v>لوجستيكا</v>
      </c>
      <c r="I66" t="str">
        <f>'تشغيل اليومية '!I66</f>
        <v xml:space="preserve">اكتوبر </v>
      </c>
      <c r="J66" t="str">
        <f>'تشغيل اليومية '!J66</f>
        <v xml:space="preserve">كوستر </v>
      </c>
      <c r="K66">
        <f>'تشغيل اليومية '!K66</f>
        <v>2928</v>
      </c>
      <c r="L66">
        <f>'تشغيل اليومية '!L66</f>
        <v>23</v>
      </c>
      <c r="M66">
        <f>'تشغيل اليومية '!M66</f>
        <v>2500</v>
      </c>
      <c r="N66">
        <f>'تشغيل اليومية '!N66</f>
        <v>2020.3200000000002</v>
      </c>
      <c r="O66">
        <f>'تشغيل اليومية '!O66</f>
        <v>65323.68</v>
      </c>
      <c r="P66">
        <f>'تشغيل اليومية '!P66</f>
        <v>0</v>
      </c>
      <c r="Q66">
        <f>'تشغيل اليومية '!Q66</f>
        <v>0</v>
      </c>
      <c r="R66">
        <f>'تشغيل اليومية '!R66</f>
        <v>0</v>
      </c>
      <c r="S66">
        <f>'تشغيل اليومية '!S66</f>
        <v>57500</v>
      </c>
      <c r="T66">
        <f>'تشغيل اليومية '!T66</f>
        <v>0</v>
      </c>
      <c r="U66">
        <f>'تشغيل اليومية '!U66</f>
        <v>9844</v>
      </c>
      <c r="V66">
        <f>'تشغيل اليومية '!V66</f>
        <v>7823.68</v>
      </c>
      <c r="W66">
        <f>'تشغيل اليومية '!W66</f>
        <v>0</v>
      </c>
      <c r="X66" t="str">
        <f>'تشغيل اليومية '!X66</f>
        <v>ايراد</v>
      </c>
    </row>
    <row r="67" spans="1:24" x14ac:dyDescent="0.3">
      <c r="A67">
        <f>'تشغيل اليومية '!A67</f>
        <v>9</v>
      </c>
      <c r="B67">
        <f>'تشغيل اليومية '!B67</f>
        <v>3</v>
      </c>
      <c r="C67">
        <f>'تشغيل اليومية '!C67</f>
        <v>2026</v>
      </c>
      <c r="D67" t="str">
        <f>'تشغيل اليومية '!D67</f>
        <v xml:space="preserve">سعيد كمال م.نصر لوجستيكااكتوبر هاي اس </v>
      </c>
      <c r="E67">
        <f>'تشغيل اليومية '!E67</f>
        <v>4008</v>
      </c>
      <c r="F67" t="str">
        <f>'تشغيل اليومية '!F67</f>
        <v xml:space="preserve">سعيد كمال </v>
      </c>
      <c r="G67" t="str">
        <f>'تشغيل اليومية '!G67</f>
        <v xml:space="preserve">م.نصر </v>
      </c>
      <c r="H67" t="str">
        <f>'تشغيل اليومية '!H67</f>
        <v>لوجستيكا</v>
      </c>
      <c r="I67" t="str">
        <f>'تشغيل اليومية '!I67</f>
        <v xml:space="preserve">اكتوبر </v>
      </c>
      <c r="J67" t="str">
        <f>'تشغيل اليومية '!J67</f>
        <v xml:space="preserve">هاي اس </v>
      </c>
      <c r="K67">
        <f>'تشغيل اليومية '!K67</f>
        <v>3061</v>
      </c>
      <c r="L67">
        <f>'تشغيل اليومية '!L67</f>
        <v>20</v>
      </c>
      <c r="M67">
        <f>'تشغيل اليومية '!M67</f>
        <v>2300</v>
      </c>
      <c r="N67">
        <f>'تشغيل اليومية '!N67</f>
        <v>1836.6</v>
      </c>
      <c r="O67">
        <f>'تشغيل اليومية '!O67</f>
        <v>59383.4</v>
      </c>
      <c r="P67">
        <f>'تشغيل اليومية '!P67</f>
        <v>0</v>
      </c>
      <c r="Q67">
        <f>'تشغيل اليومية '!Q67</f>
        <v>0</v>
      </c>
      <c r="R67">
        <f>'تشغيل اليومية '!R67</f>
        <v>0</v>
      </c>
      <c r="S67">
        <f>'تشغيل اليومية '!S67</f>
        <v>46000</v>
      </c>
      <c r="T67">
        <f>'تشغيل اليومية '!T67</f>
        <v>0</v>
      </c>
      <c r="U67">
        <f>'تشغيل اليومية '!U67</f>
        <v>15220</v>
      </c>
      <c r="V67">
        <f>'تشغيل اليومية '!V67</f>
        <v>13383.4</v>
      </c>
      <c r="W67">
        <f>'تشغيل اليومية '!W67</f>
        <v>0</v>
      </c>
      <c r="X67" t="str">
        <f>'تشغيل اليومية '!X67</f>
        <v>ايراد</v>
      </c>
    </row>
    <row r="68" spans="1:24" x14ac:dyDescent="0.3">
      <c r="A68">
        <f>'تشغيل اليومية '!A68</f>
        <v>9</v>
      </c>
      <c r="B68">
        <f>'تشغيل اليومية '!B68</f>
        <v>3</v>
      </c>
      <c r="C68">
        <f>'تشغيل اليومية '!C68</f>
        <v>2026</v>
      </c>
      <c r="D68" t="str">
        <f>'تشغيل اليومية '!D68</f>
        <v xml:space="preserve">وديع 1الفيوم 1لوجستيكااكتوبر هاي اس </v>
      </c>
      <c r="E68">
        <f>'تشغيل اليومية '!E68</f>
        <v>4009</v>
      </c>
      <c r="F68" t="str">
        <f>'تشغيل اليومية '!F68</f>
        <v>وديع 1</v>
      </c>
      <c r="G68" t="str">
        <f>'تشغيل اليومية '!G68</f>
        <v>الفيوم 1</v>
      </c>
      <c r="H68" t="str">
        <f>'تشغيل اليومية '!H68</f>
        <v>لوجستيكا</v>
      </c>
      <c r="I68" t="str">
        <f>'تشغيل اليومية '!I68</f>
        <v xml:space="preserve">اكتوبر </v>
      </c>
      <c r="J68" t="str">
        <f>'تشغيل اليومية '!J68</f>
        <v xml:space="preserve">هاي اس </v>
      </c>
      <c r="K68">
        <f>'تشغيل اليومية '!K68</f>
        <v>2420</v>
      </c>
      <c r="L68">
        <f>'تشغيل اليومية '!L68</f>
        <v>23</v>
      </c>
      <c r="M68">
        <f>'تشغيل اليومية '!M68</f>
        <v>2050</v>
      </c>
      <c r="N68">
        <f>'تشغيل اليومية '!N68</f>
        <v>1669.8</v>
      </c>
      <c r="O68">
        <f>'تشغيل اليومية '!O68</f>
        <v>53990.2</v>
      </c>
      <c r="P68">
        <f>'تشغيل اليومية '!P68</f>
        <v>0</v>
      </c>
      <c r="Q68">
        <f>'تشغيل اليومية '!Q68</f>
        <v>0</v>
      </c>
      <c r="R68">
        <f>'تشغيل اليومية '!R68</f>
        <v>0</v>
      </c>
      <c r="S68">
        <f>'تشغيل اليومية '!S68</f>
        <v>47150</v>
      </c>
      <c r="T68">
        <f>'تشغيل اليومية '!T68</f>
        <v>0</v>
      </c>
      <c r="U68">
        <f>'تشغيل اليومية '!U68</f>
        <v>8510</v>
      </c>
      <c r="V68">
        <f>'تشغيل اليومية '!V68</f>
        <v>6840.2</v>
      </c>
      <c r="W68">
        <f>'تشغيل اليومية '!W68</f>
        <v>0</v>
      </c>
      <c r="X68" t="str">
        <f>'تشغيل اليومية '!X68</f>
        <v>ايراد</v>
      </c>
    </row>
    <row r="69" spans="1:24" x14ac:dyDescent="0.3">
      <c r="A69">
        <f>'تشغيل اليومية '!A69</f>
        <v>9</v>
      </c>
      <c r="B69">
        <f>'تشغيل اليومية '!B69</f>
        <v>3</v>
      </c>
      <c r="C69">
        <f>'تشغيل اليومية '!C69</f>
        <v>2026</v>
      </c>
      <c r="D69" t="str">
        <f>'تشغيل اليومية '!D69</f>
        <v xml:space="preserve">وديع 2الفيوم 2لوجستيكااكتوبر هاي اس </v>
      </c>
      <c r="E69">
        <f>'تشغيل اليومية '!E69</f>
        <v>4010</v>
      </c>
      <c r="F69" t="str">
        <f>'تشغيل اليومية '!F69</f>
        <v>وديع 2</v>
      </c>
      <c r="G69" t="str">
        <f>'تشغيل اليومية '!G69</f>
        <v>الفيوم 2</v>
      </c>
      <c r="H69" t="str">
        <f>'تشغيل اليومية '!H69</f>
        <v>لوجستيكا</v>
      </c>
      <c r="I69" t="str">
        <f>'تشغيل اليومية '!I69</f>
        <v xml:space="preserve">اكتوبر </v>
      </c>
      <c r="J69" t="str">
        <f>'تشغيل اليومية '!J69</f>
        <v xml:space="preserve">هاي اس </v>
      </c>
      <c r="K69">
        <f>'تشغيل اليومية '!K69</f>
        <v>2420</v>
      </c>
      <c r="L69">
        <f>'تشغيل اليومية '!L69</f>
        <v>23</v>
      </c>
      <c r="M69">
        <f>'تشغيل اليومية '!M69</f>
        <v>2050</v>
      </c>
      <c r="N69">
        <f>'تشغيل اليومية '!N69</f>
        <v>1669.8</v>
      </c>
      <c r="O69">
        <f>'تشغيل اليومية '!O69</f>
        <v>53990.2</v>
      </c>
      <c r="P69">
        <f>'تشغيل اليومية '!P69</f>
        <v>0</v>
      </c>
      <c r="Q69">
        <f>'تشغيل اليومية '!Q69</f>
        <v>0</v>
      </c>
      <c r="R69">
        <f>'تشغيل اليومية '!R69</f>
        <v>0</v>
      </c>
      <c r="S69">
        <f>'تشغيل اليومية '!S69</f>
        <v>47150</v>
      </c>
      <c r="T69">
        <f>'تشغيل اليومية '!T69</f>
        <v>0</v>
      </c>
      <c r="U69">
        <f>'تشغيل اليومية '!U69</f>
        <v>8510</v>
      </c>
      <c r="V69">
        <f>'تشغيل اليومية '!V69</f>
        <v>6840.2</v>
      </c>
      <c r="W69">
        <f>'تشغيل اليومية '!W69</f>
        <v>0</v>
      </c>
      <c r="X69" t="str">
        <f>'تشغيل اليومية '!X69</f>
        <v>ايراد</v>
      </c>
    </row>
    <row r="70" spans="1:24" x14ac:dyDescent="0.3">
      <c r="A70">
        <f>'تشغيل اليومية '!A70</f>
        <v>9</v>
      </c>
      <c r="B70">
        <f>'تشغيل اليومية '!B70</f>
        <v>3</v>
      </c>
      <c r="C70">
        <f>'تشغيل اليومية '!C70</f>
        <v>2026</v>
      </c>
      <c r="D70" t="str">
        <f>'تشغيل اليومية '!D70</f>
        <v xml:space="preserve">احمد عويس المعادي لوجستيكاابورواش هاي اس </v>
      </c>
      <c r="E70">
        <f>'تشغيل اليومية '!E70</f>
        <v>4011</v>
      </c>
      <c r="F70" t="str">
        <f>'تشغيل اليومية '!F70</f>
        <v xml:space="preserve">احمد عويس </v>
      </c>
      <c r="G70" t="str">
        <f>'تشغيل اليومية '!G70</f>
        <v xml:space="preserve">المعادي </v>
      </c>
      <c r="H70" t="str">
        <f>'تشغيل اليومية '!H70</f>
        <v>لوجستيكا</v>
      </c>
      <c r="I70" t="str">
        <f>'تشغيل اليومية '!I70</f>
        <v xml:space="preserve">ابورواش </v>
      </c>
      <c r="J70" t="str">
        <f>'تشغيل اليومية '!J70</f>
        <v xml:space="preserve">هاي اس </v>
      </c>
      <c r="K70">
        <f>'تشغيل اليومية '!K70</f>
        <v>1863</v>
      </c>
      <c r="L70">
        <f>'تشغيل اليومية '!L70</f>
        <v>23</v>
      </c>
      <c r="M70">
        <f>'تشغيل اليومية '!M70</f>
        <v>1400</v>
      </c>
      <c r="N70">
        <f>'تشغيل اليومية '!N70</f>
        <v>1285.47</v>
      </c>
      <c r="O70">
        <f>'تشغيل اليومية '!O70</f>
        <v>41563.53</v>
      </c>
      <c r="P70">
        <f>'تشغيل اليومية '!P70</f>
        <v>0</v>
      </c>
      <c r="Q70">
        <f>'تشغيل اليومية '!Q70</f>
        <v>0</v>
      </c>
      <c r="R70">
        <f>'تشغيل اليومية '!R70</f>
        <v>0</v>
      </c>
      <c r="S70">
        <f>'تشغيل اليومية '!S70</f>
        <v>32200</v>
      </c>
      <c r="T70">
        <f>'تشغيل اليومية '!T70</f>
        <v>0</v>
      </c>
      <c r="U70">
        <f>'تشغيل اليومية '!U70</f>
        <v>10649</v>
      </c>
      <c r="V70">
        <f>'تشغيل اليومية '!V70</f>
        <v>9363.5300000000007</v>
      </c>
      <c r="W70">
        <f>'تشغيل اليومية '!W70</f>
        <v>0</v>
      </c>
      <c r="X70" t="str">
        <f>'تشغيل اليومية '!X70</f>
        <v>ايراد</v>
      </c>
    </row>
    <row r="71" spans="1:24" x14ac:dyDescent="0.3">
      <c r="A71" t="e">
        <f>'تشغيل اليومية '!#REF!</f>
        <v>#REF!</v>
      </c>
      <c r="B71" t="e">
        <f>'تشغيل اليومية '!#REF!</f>
        <v>#REF!</v>
      </c>
      <c r="C71" t="e">
        <f>'تشغيل اليومية '!#REF!</f>
        <v>#REF!</v>
      </c>
      <c r="D71" t="e">
        <f>'تشغيل اليومية '!#REF!</f>
        <v>#REF!</v>
      </c>
      <c r="E71" t="e">
        <f>'تشغيل اليومية '!#REF!</f>
        <v>#REF!</v>
      </c>
      <c r="F71" t="e">
        <f>'تشغيل اليومية '!#REF!</f>
        <v>#REF!</v>
      </c>
      <c r="G71" t="e">
        <f>'تشغيل اليومية '!#REF!</f>
        <v>#REF!</v>
      </c>
      <c r="H71" t="e">
        <f>'تشغيل اليومية '!#REF!</f>
        <v>#REF!</v>
      </c>
      <c r="I71" t="e">
        <f>'تشغيل اليومية '!#REF!</f>
        <v>#REF!</v>
      </c>
      <c r="J71" t="e">
        <f>'تشغيل اليومية '!#REF!</f>
        <v>#REF!</v>
      </c>
      <c r="K71" t="e">
        <f>'تشغيل اليومية '!#REF!</f>
        <v>#REF!</v>
      </c>
      <c r="L71" t="e">
        <f>'تشغيل اليومية '!#REF!</f>
        <v>#REF!</v>
      </c>
      <c r="M71" t="e">
        <f>'تشغيل اليومية '!#REF!</f>
        <v>#REF!</v>
      </c>
      <c r="N71" t="e">
        <f>'تشغيل اليومية '!#REF!</f>
        <v>#REF!</v>
      </c>
      <c r="O71" t="e">
        <f>'تشغيل اليومية '!#REF!</f>
        <v>#REF!</v>
      </c>
      <c r="P71" t="e">
        <f>'تشغيل اليومية '!#REF!</f>
        <v>#REF!</v>
      </c>
      <c r="Q71" t="e">
        <f>'تشغيل اليومية '!#REF!</f>
        <v>#REF!</v>
      </c>
      <c r="R71" t="e">
        <f>'تشغيل اليومية '!#REF!</f>
        <v>#REF!</v>
      </c>
      <c r="S71" t="e">
        <f>'تشغيل اليومية '!#REF!</f>
        <v>#REF!</v>
      </c>
      <c r="T71" t="e">
        <f>'تشغيل اليومية '!#REF!</f>
        <v>#REF!</v>
      </c>
      <c r="U71" t="e">
        <f>'تشغيل اليومية '!#REF!</f>
        <v>#REF!</v>
      </c>
      <c r="V71" t="e">
        <f>'تشغيل اليومية '!#REF!</f>
        <v>#REF!</v>
      </c>
      <c r="W71" t="e">
        <f>'تشغيل اليومية '!#REF!</f>
        <v>#REF!</v>
      </c>
      <c r="X71" t="e">
        <f>'تشغيل اليومية '!#REF!</f>
        <v>#REF!</v>
      </c>
    </row>
    <row r="72" spans="1:24" x14ac:dyDescent="0.3">
      <c r="A72">
        <f>'تشغيل اليومية '!A71</f>
        <v>9</v>
      </c>
      <c r="B72">
        <f>'تشغيل اليومية '!B71</f>
        <v>3</v>
      </c>
      <c r="C72">
        <f>'تشغيل اليومية '!C71</f>
        <v>2026</v>
      </c>
      <c r="D72" t="str">
        <f>'تشغيل اليومية '!D71</f>
        <v>محمد جمال القناطر لوجستيكاابورواش سوزوكي</v>
      </c>
      <c r="E72">
        <f>'تشغيل اليومية '!E71</f>
        <v>4013</v>
      </c>
      <c r="F72" t="str">
        <f>'تشغيل اليومية '!F71</f>
        <v xml:space="preserve">محمد جمال </v>
      </c>
      <c r="G72" t="str">
        <f>'تشغيل اليومية '!G71</f>
        <v xml:space="preserve">القناطر </v>
      </c>
      <c r="H72" t="str">
        <f>'تشغيل اليومية '!H71</f>
        <v>لوجستيكا</v>
      </c>
      <c r="I72" t="str">
        <f>'تشغيل اليومية '!I71</f>
        <v xml:space="preserve">ابورواش </v>
      </c>
      <c r="J72" t="str">
        <f>'تشغيل اليومية '!J71</f>
        <v>سوزوكي</v>
      </c>
      <c r="K72">
        <f>'تشغيل اليومية '!K71</f>
        <v>1397</v>
      </c>
      <c r="L72">
        <f>'تشغيل اليومية '!L71</f>
        <v>23</v>
      </c>
      <c r="M72">
        <f>'تشغيل اليومية '!M71</f>
        <v>900</v>
      </c>
      <c r="N72">
        <f>'تشغيل اليومية '!N71</f>
        <v>963.93</v>
      </c>
      <c r="O72">
        <f>'تشغيل اليومية '!O71</f>
        <v>31167.07</v>
      </c>
      <c r="P72">
        <f>'تشغيل اليومية '!P71</f>
        <v>0</v>
      </c>
      <c r="Q72">
        <f>'تشغيل اليومية '!Q71</f>
        <v>0</v>
      </c>
      <c r="R72">
        <f>'تشغيل اليومية '!R71</f>
        <v>0</v>
      </c>
      <c r="S72">
        <f>'تشغيل اليومية '!S71</f>
        <v>20700</v>
      </c>
      <c r="T72">
        <f>'تشغيل اليومية '!T71</f>
        <v>0</v>
      </c>
      <c r="U72">
        <f>'تشغيل اليومية '!U71</f>
        <v>11431</v>
      </c>
      <c r="V72">
        <f>'تشغيل اليومية '!V71</f>
        <v>10467.07</v>
      </c>
      <c r="W72">
        <f>'تشغيل اليومية '!W71</f>
        <v>0</v>
      </c>
      <c r="X72" t="str">
        <f>'تشغيل اليومية '!X71</f>
        <v>ايراد</v>
      </c>
    </row>
    <row r="73" spans="1:24" x14ac:dyDescent="0.3">
      <c r="A73" t="e">
        <f>'تشغيل اليومية '!#REF!</f>
        <v>#REF!</v>
      </c>
      <c r="B73" t="e">
        <f>'تشغيل اليومية '!#REF!</f>
        <v>#REF!</v>
      </c>
      <c r="C73" t="e">
        <f>'تشغيل اليومية '!#REF!</f>
        <v>#REF!</v>
      </c>
      <c r="D73" t="e">
        <f>'تشغيل اليومية '!#REF!</f>
        <v>#REF!</v>
      </c>
      <c r="E73" t="e">
        <f>'تشغيل اليومية '!#REF!</f>
        <v>#REF!</v>
      </c>
      <c r="F73" t="e">
        <f>'تشغيل اليومية '!#REF!</f>
        <v>#REF!</v>
      </c>
      <c r="G73" t="e">
        <f>'تشغيل اليومية '!#REF!</f>
        <v>#REF!</v>
      </c>
      <c r="H73" t="e">
        <f>'تشغيل اليومية '!#REF!</f>
        <v>#REF!</v>
      </c>
      <c r="I73" t="e">
        <f>'تشغيل اليومية '!#REF!</f>
        <v>#REF!</v>
      </c>
      <c r="J73" t="e">
        <f>'تشغيل اليومية '!#REF!</f>
        <v>#REF!</v>
      </c>
      <c r="K73" t="e">
        <f>'تشغيل اليومية '!#REF!</f>
        <v>#REF!</v>
      </c>
      <c r="L73" t="e">
        <f>'تشغيل اليومية '!#REF!</f>
        <v>#REF!</v>
      </c>
      <c r="M73" t="e">
        <f>'تشغيل اليومية '!#REF!</f>
        <v>#REF!</v>
      </c>
      <c r="N73" t="e">
        <f>'تشغيل اليومية '!#REF!</f>
        <v>#REF!</v>
      </c>
      <c r="O73" t="e">
        <f>'تشغيل اليومية '!#REF!</f>
        <v>#REF!</v>
      </c>
      <c r="P73" t="e">
        <f>'تشغيل اليومية '!#REF!</f>
        <v>#REF!</v>
      </c>
      <c r="Q73" t="e">
        <f>'تشغيل اليومية '!#REF!</f>
        <v>#REF!</v>
      </c>
      <c r="R73" t="e">
        <f>'تشغيل اليومية '!#REF!</f>
        <v>#REF!</v>
      </c>
      <c r="S73" t="e">
        <f>'تشغيل اليومية '!#REF!</f>
        <v>#REF!</v>
      </c>
      <c r="T73" t="e">
        <f>'تشغيل اليومية '!#REF!</f>
        <v>#REF!</v>
      </c>
      <c r="U73" t="e">
        <f>'تشغيل اليومية '!#REF!</f>
        <v>#REF!</v>
      </c>
      <c r="V73" t="e">
        <f>'تشغيل اليومية '!#REF!</f>
        <v>#REF!</v>
      </c>
      <c r="W73" t="e">
        <f>'تشغيل اليومية '!#REF!</f>
        <v>#REF!</v>
      </c>
      <c r="X73" t="e">
        <f>'تشغيل اليومية '!#REF!</f>
        <v>#REF!</v>
      </c>
    </row>
    <row r="74" spans="1:24" x14ac:dyDescent="0.3">
      <c r="A74">
        <f>'تشغيل اليومية '!A72</f>
        <v>9</v>
      </c>
      <c r="B74">
        <f>'تشغيل اليومية '!B72</f>
        <v>3</v>
      </c>
      <c r="C74">
        <f>'تشغيل اليومية '!C72</f>
        <v>2026</v>
      </c>
      <c r="D74" t="str">
        <f>'تشغيل اليومية '!D72</f>
        <v>عماد النجار1المرج 2ورديةسعوديالمخاذناتوبيس 28</v>
      </c>
      <c r="E74">
        <f>'تشغيل اليومية '!E72</f>
        <v>5000</v>
      </c>
      <c r="F74" t="str">
        <f>'تشغيل اليومية '!F72</f>
        <v>عماد النجار1</v>
      </c>
      <c r="G74" t="str">
        <f>'تشغيل اليومية '!G72</f>
        <v>المرج 2وردية</v>
      </c>
      <c r="H74" t="str">
        <f>'تشغيل اليومية '!H72</f>
        <v>سعودي</v>
      </c>
      <c r="I74" t="str">
        <f>'تشغيل اليومية '!I72</f>
        <v>المخاذن</v>
      </c>
      <c r="J74" t="str">
        <f>'تشغيل اليومية '!J72</f>
        <v>اتوبيس 28</v>
      </c>
      <c r="K74">
        <f>'تشغيل اليومية '!K72</f>
        <v>3745</v>
      </c>
      <c r="L74">
        <f>'تشغيل اليومية '!L72</f>
        <v>8.5</v>
      </c>
      <c r="M74">
        <f>'تشغيل اليومية '!M72</f>
        <v>4100</v>
      </c>
      <c r="N74">
        <f>'تشغيل اليومية '!N72</f>
        <v>954.97499999999991</v>
      </c>
      <c r="O74">
        <f>'تشغيل اليومية '!O72</f>
        <v>30877.525000000001</v>
      </c>
      <c r="P74">
        <f>'تشغيل اليومية '!P72</f>
        <v>0</v>
      </c>
      <c r="Q74">
        <f>'تشغيل اليومية '!Q72</f>
        <v>0</v>
      </c>
      <c r="R74">
        <f>'تشغيل اليومية '!R72</f>
        <v>0</v>
      </c>
      <c r="S74">
        <f>'تشغيل اليومية '!S72</f>
        <v>34850</v>
      </c>
      <c r="T74">
        <f>'تشغيل اليومية '!T72</f>
        <v>0</v>
      </c>
      <c r="U74">
        <f>'تشغيل اليومية '!U72</f>
        <v>-3017.5</v>
      </c>
      <c r="V74">
        <f>'تشغيل اليومية '!V72</f>
        <v>-3972.4749999999999</v>
      </c>
      <c r="W74">
        <f>'تشغيل اليومية '!W72</f>
        <v>0</v>
      </c>
      <c r="X74" t="str">
        <f>'تشغيل اليومية '!X72</f>
        <v>ايراد</v>
      </c>
    </row>
    <row r="75" spans="1:24" x14ac:dyDescent="0.3">
      <c r="A75">
        <f>'تشغيل اليومية '!A73</f>
        <v>9</v>
      </c>
      <c r="B75">
        <f>'تشغيل اليومية '!B73</f>
        <v>3</v>
      </c>
      <c r="C75">
        <f>'تشغيل اليومية '!C73</f>
        <v>2026</v>
      </c>
      <c r="D75" t="str">
        <f>'تشغيل اليومية '!D73</f>
        <v>عماد النجار2المؤسسة 2ورديةسعوديالمخاذناتوبيس 28</v>
      </c>
      <c r="E75">
        <f>'تشغيل اليومية '!E73</f>
        <v>5001</v>
      </c>
      <c r="F75" t="str">
        <f>'تشغيل اليومية '!F73</f>
        <v>عماد النجار2</v>
      </c>
      <c r="G75" t="str">
        <f>'تشغيل اليومية '!G73</f>
        <v>المؤسسة 2وردية</v>
      </c>
      <c r="H75" t="str">
        <f>'تشغيل اليومية '!H73</f>
        <v>سعودي</v>
      </c>
      <c r="I75" t="str">
        <f>'تشغيل اليومية '!I73</f>
        <v>المخاذن</v>
      </c>
      <c r="J75" t="str">
        <f>'تشغيل اليومية '!J73</f>
        <v>اتوبيس 28</v>
      </c>
      <c r="K75">
        <f>'تشغيل اليومية '!K73</f>
        <v>3745</v>
      </c>
      <c r="L75">
        <f>'تشغيل اليومية '!L73</f>
        <v>8</v>
      </c>
      <c r="M75">
        <f>'تشغيل اليومية '!M73</f>
        <v>4100</v>
      </c>
      <c r="N75">
        <f>'تشغيل اليومية '!N73</f>
        <v>898.8</v>
      </c>
      <c r="O75">
        <f>'تشغيل اليومية '!O73</f>
        <v>29061.200000000001</v>
      </c>
      <c r="P75">
        <f>'تشغيل اليومية '!P73</f>
        <v>0</v>
      </c>
      <c r="Q75">
        <f>'تشغيل اليومية '!Q73</f>
        <v>0</v>
      </c>
      <c r="R75">
        <f>'تشغيل اليومية '!R73</f>
        <v>0</v>
      </c>
      <c r="S75">
        <f>'تشغيل اليومية '!S73</f>
        <v>32800</v>
      </c>
      <c r="T75">
        <f>'تشغيل اليومية '!T73</f>
        <v>0</v>
      </c>
      <c r="U75">
        <f>'تشغيل اليومية '!U73</f>
        <v>-2840</v>
      </c>
      <c r="V75">
        <f>'تشغيل اليومية '!V73</f>
        <v>-3738.8</v>
      </c>
      <c r="W75">
        <f>'تشغيل اليومية '!W73</f>
        <v>0</v>
      </c>
      <c r="X75" t="str">
        <f>'تشغيل اليومية '!X73</f>
        <v>ايراد</v>
      </c>
    </row>
    <row r="76" spans="1:24" x14ac:dyDescent="0.3">
      <c r="A76">
        <f>'تشغيل اليومية '!A74</f>
        <v>9</v>
      </c>
      <c r="B76">
        <f>'تشغيل اليومية '!B74</f>
        <v>3</v>
      </c>
      <c r="C76">
        <f>'تشغيل اليومية '!C74</f>
        <v>2026</v>
      </c>
      <c r="D76" t="str">
        <f>'تشغيل اليومية '!D74</f>
        <v>عماد النجار 3الدائري 1ورديةسعوديالمخاذناتوبيس 28</v>
      </c>
      <c r="E76">
        <f>'تشغيل اليومية '!E74</f>
        <v>5002</v>
      </c>
      <c r="F76" t="str">
        <f>'تشغيل اليومية '!F74</f>
        <v>عماد النجار 3</v>
      </c>
      <c r="G76" t="str">
        <f>'تشغيل اليومية '!G74</f>
        <v>الدائري 1وردية</v>
      </c>
      <c r="H76" t="str">
        <f>'تشغيل اليومية '!H74</f>
        <v>سعودي</v>
      </c>
      <c r="I76" t="str">
        <f>'تشغيل اليومية '!I74</f>
        <v>المخاذن</v>
      </c>
      <c r="J76" t="str">
        <f>'تشغيل اليومية '!J74</f>
        <v>اتوبيس 28</v>
      </c>
      <c r="K76">
        <f>'تشغيل اليومية '!K74</f>
        <v>2229</v>
      </c>
      <c r="L76">
        <f>'تشغيل اليومية '!L74</f>
        <v>8</v>
      </c>
      <c r="M76">
        <f>'تشغيل اليومية '!M74</f>
        <v>2150</v>
      </c>
      <c r="N76">
        <f>'تشغيل اليومية '!N74</f>
        <v>534.96</v>
      </c>
      <c r="O76">
        <f>'تشغيل اليومية '!O74</f>
        <v>17297.04</v>
      </c>
      <c r="P76">
        <f>'تشغيل اليومية '!P74</f>
        <v>0</v>
      </c>
      <c r="Q76">
        <f>'تشغيل اليومية '!Q74</f>
        <v>0</v>
      </c>
      <c r="R76">
        <f>'تشغيل اليومية '!R74</f>
        <v>0</v>
      </c>
      <c r="S76">
        <f>'تشغيل اليومية '!S74</f>
        <v>17200</v>
      </c>
      <c r="T76">
        <f>'تشغيل اليومية '!T74</f>
        <v>0</v>
      </c>
      <c r="U76">
        <f>'تشغيل اليومية '!U74</f>
        <v>632</v>
      </c>
      <c r="V76">
        <f>'تشغيل اليومية '!V74</f>
        <v>97.039999999999964</v>
      </c>
      <c r="W76">
        <f>'تشغيل اليومية '!W74</f>
        <v>0</v>
      </c>
      <c r="X76" t="str">
        <f>'تشغيل اليومية '!X74</f>
        <v>ايراد</v>
      </c>
    </row>
    <row r="77" spans="1:24" x14ac:dyDescent="0.3">
      <c r="A77">
        <f>'تشغيل اليومية '!A75</f>
        <v>9</v>
      </c>
      <c r="B77">
        <f>'تشغيل اليومية '!B75</f>
        <v>3</v>
      </c>
      <c r="C77">
        <f>'تشغيل اليومية '!C75</f>
        <v>2026</v>
      </c>
      <c r="D77" t="str">
        <f>'تشغيل اليومية '!D75</f>
        <v>عبد الرحمن1الهرم سعوديدريماتوبيس 28</v>
      </c>
      <c r="E77">
        <f>'تشغيل اليومية '!E75</f>
        <v>5003</v>
      </c>
      <c r="F77" t="str">
        <f>'تشغيل اليومية '!F75</f>
        <v>عبد الرحمن1</v>
      </c>
      <c r="G77" t="str">
        <f>'تشغيل اليومية '!G75</f>
        <v xml:space="preserve">الهرم </v>
      </c>
      <c r="H77" t="str">
        <f>'تشغيل اليومية '!H75</f>
        <v>سعودي</v>
      </c>
      <c r="I77" t="str">
        <f>'تشغيل اليومية '!I75</f>
        <v>دريم</v>
      </c>
      <c r="J77" t="str">
        <f>'تشغيل اليومية '!J75</f>
        <v>اتوبيس 28</v>
      </c>
      <c r="K77">
        <f>'تشغيل اليومية '!K75</f>
        <v>904</v>
      </c>
      <c r="L77">
        <f>'تشغيل اليومية '!L75</f>
        <v>9</v>
      </c>
      <c r="M77">
        <f>'تشغيل اليومية '!M75</f>
        <v>750</v>
      </c>
      <c r="N77">
        <f>'تشغيل اليومية '!N75</f>
        <v>244.07999999999998</v>
      </c>
      <c r="O77">
        <f>'تشغيل اليومية '!O75</f>
        <v>7891.92</v>
      </c>
      <c r="P77">
        <f>'تشغيل اليومية '!P75</f>
        <v>0</v>
      </c>
      <c r="Q77">
        <f>'تشغيل اليومية '!Q75</f>
        <v>0</v>
      </c>
      <c r="R77">
        <f>'تشغيل اليومية '!R75</f>
        <v>0</v>
      </c>
      <c r="S77">
        <f>'تشغيل اليومية '!S75</f>
        <v>6750</v>
      </c>
      <c r="T77">
        <f>'تشغيل اليومية '!T75</f>
        <v>0</v>
      </c>
      <c r="U77">
        <f>'تشغيل اليومية '!U75</f>
        <v>1386</v>
      </c>
      <c r="V77">
        <f>'تشغيل اليومية '!V75</f>
        <v>1141.92</v>
      </c>
      <c r="W77">
        <f>'تشغيل اليومية '!W75</f>
        <v>0</v>
      </c>
      <c r="X77" t="str">
        <f>'تشغيل اليومية '!X75</f>
        <v>ايراد</v>
      </c>
    </row>
    <row r="78" spans="1:24" x14ac:dyDescent="0.3">
      <c r="A78">
        <f>'تشغيل اليومية '!A76</f>
        <v>9</v>
      </c>
      <c r="B78">
        <f>'تشغيل اليومية '!B76</f>
        <v>3</v>
      </c>
      <c r="C78">
        <f>'تشغيل اليومية '!C76</f>
        <v>2026</v>
      </c>
      <c r="D78" t="str">
        <f>'تشغيل اليومية '!D76</f>
        <v>عبد الرحمن2المؤسسةسعوديدريماتوبيس 28</v>
      </c>
      <c r="E78">
        <f>'تشغيل اليومية '!E76</f>
        <v>5004</v>
      </c>
      <c r="F78" t="str">
        <f>'تشغيل اليومية '!F76</f>
        <v>عبد الرحمن2</v>
      </c>
      <c r="G78" t="str">
        <f>'تشغيل اليومية '!G76</f>
        <v>المؤسسة</v>
      </c>
      <c r="H78" t="str">
        <f>'تشغيل اليومية '!H76</f>
        <v>سعودي</v>
      </c>
      <c r="I78" t="str">
        <f>'تشغيل اليومية '!I76</f>
        <v>دريم</v>
      </c>
      <c r="J78" t="str">
        <f>'تشغيل اليومية '!J76</f>
        <v>اتوبيس 28</v>
      </c>
      <c r="K78">
        <f>'تشغيل اليومية '!K76</f>
        <v>904</v>
      </c>
      <c r="L78">
        <f>'تشغيل اليومية '!L76</f>
        <v>9</v>
      </c>
      <c r="M78">
        <f>'تشغيل اليومية '!M76</f>
        <v>750</v>
      </c>
      <c r="N78">
        <f>'تشغيل اليومية '!N76</f>
        <v>244.07999999999998</v>
      </c>
      <c r="O78">
        <f>'تشغيل اليومية '!O76</f>
        <v>7891.92</v>
      </c>
      <c r="P78">
        <f>'تشغيل اليومية '!P76</f>
        <v>0</v>
      </c>
      <c r="Q78">
        <f>'تشغيل اليومية '!Q76</f>
        <v>0</v>
      </c>
      <c r="R78">
        <f>'تشغيل اليومية '!R76</f>
        <v>0</v>
      </c>
      <c r="S78">
        <f>'تشغيل اليومية '!S76</f>
        <v>6750</v>
      </c>
      <c r="T78">
        <f>'تشغيل اليومية '!T76</f>
        <v>0</v>
      </c>
      <c r="U78">
        <f>'تشغيل اليومية '!U76</f>
        <v>1386</v>
      </c>
      <c r="V78">
        <f>'تشغيل اليومية '!V76</f>
        <v>1141.92</v>
      </c>
      <c r="W78">
        <f>'تشغيل اليومية '!W76</f>
        <v>0</v>
      </c>
      <c r="X78" t="str">
        <f>'تشغيل اليومية '!X76</f>
        <v>ايراد</v>
      </c>
    </row>
    <row r="79" spans="1:24" x14ac:dyDescent="0.3">
      <c r="A79">
        <f>'تشغيل اليومية '!A77</f>
        <v>9</v>
      </c>
      <c r="B79">
        <f>'تشغيل اليومية '!B77</f>
        <v>3</v>
      </c>
      <c r="C79">
        <f>'تشغيل اليومية '!C77</f>
        <v>2026</v>
      </c>
      <c r="D79" t="str">
        <f>'تشغيل اليومية '!D77</f>
        <v>فرج 1حلوانسعوديهايد باركاتوبيس 28</v>
      </c>
      <c r="E79">
        <f>'تشغيل اليومية '!E77</f>
        <v>5005</v>
      </c>
      <c r="F79" t="str">
        <f>'تشغيل اليومية '!F77</f>
        <v>فرج 1</v>
      </c>
      <c r="G79" t="str">
        <f>'تشغيل اليومية '!G77</f>
        <v>حلوان</v>
      </c>
      <c r="H79" t="str">
        <f>'تشغيل اليومية '!H77</f>
        <v>سعودي</v>
      </c>
      <c r="I79" t="str">
        <f>'تشغيل اليومية '!I77</f>
        <v>هايد بارك</v>
      </c>
      <c r="J79" t="str">
        <f>'تشغيل اليومية '!J77</f>
        <v>اتوبيس 28</v>
      </c>
      <c r="K79">
        <f>'تشغيل اليومية '!K77</f>
        <v>4213</v>
      </c>
      <c r="L79">
        <f>'تشغيل اليومية '!L77</f>
        <v>9</v>
      </c>
      <c r="M79">
        <f>'تشغيل اليومية '!M77</f>
        <v>3500</v>
      </c>
      <c r="N79">
        <f>'تشغيل اليومية '!N77</f>
        <v>1137.51</v>
      </c>
      <c r="O79">
        <f>'تشغيل اليومية '!O77</f>
        <v>36779.49</v>
      </c>
      <c r="P79">
        <f>'تشغيل اليومية '!P77</f>
        <v>0</v>
      </c>
      <c r="Q79">
        <f>'تشغيل اليومية '!Q77</f>
        <v>0</v>
      </c>
      <c r="R79">
        <f>'تشغيل اليومية '!R77</f>
        <v>0</v>
      </c>
      <c r="S79">
        <f>'تشغيل اليومية '!S77</f>
        <v>31500</v>
      </c>
      <c r="T79">
        <f>'تشغيل اليومية '!T77</f>
        <v>0</v>
      </c>
      <c r="U79">
        <f>'تشغيل اليومية '!U77</f>
        <v>6417</v>
      </c>
      <c r="V79">
        <f>'تشغيل اليومية '!V77</f>
        <v>5279.49</v>
      </c>
      <c r="W79">
        <f>'تشغيل اليومية '!W77</f>
        <v>0</v>
      </c>
      <c r="X79" t="str">
        <f>'تشغيل اليومية '!X77</f>
        <v>ايراد</v>
      </c>
    </row>
    <row r="80" spans="1:24" x14ac:dyDescent="0.3">
      <c r="A80">
        <f>'تشغيل اليومية '!A78</f>
        <v>9</v>
      </c>
      <c r="B80">
        <f>'تشغيل اليومية '!B78</f>
        <v>3</v>
      </c>
      <c r="C80">
        <f>'تشغيل اليومية '!C78</f>
        <v>2026</v>
      </c>
      <c r="D80" t="str">
        <f>'تشغيل اليومية '!D78</f>
        <v>ممدوح كيلاني 3القومية سعوديهايد باركميكروباص صيني</v>
      </c>
      <c r="E80">
        <f>'تشغيل اليومية '!E78</f>
        <v>5006</v>
      </c>
      <c r="F80" t="str">
        <f>'تشغيل اليومية '!F78</f>
        <v>ممدوح كيلاني 3</v>
      </c>
      <c r="G80" t="str">
        <f>'تشغيل اليومية '!G78</f>
        <v xml:space="preserve">القومية </v>
      </c>
      <c r="H80" t="str">
        <f>'تشغيل اليومية '!H78</f>
        <v>سعودي</v>
      </c>
      <c r="I80" t="str">
        <f>'تشغيل اليومية '!I78</f>
        <v>هايد بارك</v>
      </c>
      <c r="J80" t="str">
        <f>'تشغيل اليومية '!J78</f>
        <v>ميكروباص صيني</v>
      </c>
      <c r="K80">
        <f>'تشغيل اليومية '!K78</f>
        <v>2696</v>
      </c>
      <c r="L80">
        <f>'تشغيل اليومية '!L78</f>
        <v>9</v>
      </c>
      <c r="M80">
        <f>'تشغيل اليومية '!M78</f>
        <v>2300</v>
      </c>
      <c r="N80">
        <f>'تشغيل اليومية '!N78</f>
        <v>727.92</v>
      </c>
      <c r="O80">
        <f>'تشغيل اليومية '!O78</f>
        <v>23536.080000000002</v>
      </c>
      <c r="P80">
        <f>'تشغيل اليومية '!P78</f>
        <v>0</v>
      </c>
      <c r="Q80">
        <f>'تشغيل اليومية '!Q78</f>
        <v>0</v>
      </c>
      <c r="R80">
        <f>'تشغيل اليومية '!R78</f>
        <v>0</v>
      </c>
      <c r="S80">
        <f>'تشغيل اليومية '!S78</f>
        <v>20700</v>
      </c>
      <c r="T80">
        <f>'تشغيل اليومية '!T78</f>
        <v>0</v>
      </c>
      <c r="U80">
        <f>'تشغيل اليومية '!U78</f>
        <v>3564</v>
      </c>
      <c r="V80">
        <f>'تشغيل اليومية '!V78</f>
        <v>2836.08</v>
      </c>
      <c r="W80">
        <f>'تشغيل اليومية '!W78</f>
        <v>0</v>
      </c>
      <c r="X80" t="str">
        <f>'تشغيل اليومية '!X78</f>
        <v>ايراد</v>
      </c>
    </row>
    <row r="81" spans="1:24" x14ac:dyDescent="0.3">
      <c r="A81">
        <f>'تشغيل اليومية '!A79</f>
        <v>9</v>
      </c>
      <c r="B81">
        <f>'تشغيل اليومية '!B79</f>
        <v>3</v>
      </c>
      <c r="C81">
        <f>'تشغيل اليومية '!C79</f>
        <v>2026</v>
      </c>
      <c r="D81" t="str">
        <f>'تشغيل اليومية '!D79</f>
        <v>مصطفي رشدي1المنيب 2 ورديةسعوديميفيداميكروباص صيني</v>
      </c>
      <c r="E81">
        <f>'تشغيل اليومية '!E79</f>
        <v>5007</v>
      </c>
      <c r="F81" t="str">
        <f>'تشغيل اليومية '!F79</f>
        <v>مصطفي رشدي1</v>
      </c>
      <c r="G81" t="str">
        <f>'تشغيل اليومية '!G79</f>
        <v>المنيب 2 وردية</v>
      </c>
      <c r="H81" t="str">
        <f>'تشغيل اليومية '!H79</f>
        <v>سعودي</v>
      </c>
      <c r="I81" t="str">
        <f>'تشغيل اليومية '!I79</f>
        <v>ميفيدا</v>
      </c>
      <c r="J81" t="str">
        <f>'تشغيل اليومية '!J79</f>
        <v>ميكروباص صيني</v>
      </c>
      <c r="K81">
        <f>'تشغيل اليومية '!K79</f>
        <v>2696</v>
      </c>
      <c r="L81">
        <f>'تشغيل اليومية '!L79</f>
        <v>9</v>
      </c>
      <c r="M81">
        <f>'تشغيل اليومية '!M79</f>
        <v>2000</v>
      </c>
      <c r="N81">
        <f>'تشغيل اليومية '!N79</f>
        <v>727.92</v>
      </c>
      <c r="O81">
        <f>'تشغيل اليومية '!O79</f>
        <v>23536.080000000002</v>
      </c>
      <c r="P81">
        <f>'تشغيل اليومية '!P79</f>
        <v>0</v>
      </c>
      <c r="Q81">
        <f>'تشغيل اليومية '!Q79</f>
        <v>0</v>
      </c>
      <c r="R81">
        <f>'تشغيل اليومية '!R79</f>
        <v>0</v>
      </c>
      <c r="S81">
        <f>'تشغيل اليومية '!S79</f>
        <v>18000</v>
      </c>
      <c r="T81">
        <f>'تشغيل اليومية '!T79</f>
        <v>0</v>
      </c>
      <c r="U81">
        <f>'تشغيل اليومية '!U79</f>
        <v>6264</v>
      </c>
      <c r="V81">
        <f>'تشغيل اليومية '!V79</f>
        <v>5536.08</v>
      </c>
      <c r="W81">
        <f>'تشغيل اليومية '!W79</f>
        <v>0</v>
      </c>
      <c r="X81" t="str">
        <f>'تشغيل اليومية '!X79</f>
        <v>ايراد</v>
      </c>
    </row>
    <row r="82" spans="1:24" x14ac:dyDescent="0.3">
      <c r="A82">
        <f>'تشغيل اليومية '!A80</f>
        <v>9</v>
      </c>
      <c r="B82">
        <f>'تشغيل اليومية '!B80</f>
        <v>3</v>
      </c>
      <c r="C82">
        <f>'تشغيل اليومية '!C80</f>
        <v>2026</v>
      </c>
      <c r="D82" t="str">
        <f>'تشغيل اليومية '!D80</f>
        <v>مصطفي رشدي2المنيب 1 ورديةسعوديميفيداميكروباص صيني</v>
      </c>
      <c r="E82">
        <f>'تشغيل اليومية '!E80</f>
        <v>5008</v>
      </c>
      <c r="F82" t="str">
        <f>'تشغيل اليومية '!F80</f>
        <v>مصطفي رشدي2</v>
      </c>
      <c r="G82" t="str">
        <f>'تشغيل اليومية '!G80</f>
        <v>المنيب 1 وردية</v>
      </c>
      <c r="H82" t="str">
        <f>'تشغيل اليومية '!H80</f>
        <v>سعودي</v>
      </c>
      <c r="I82" t="str">
        <f>'تشغيل اليومية '!I80</f>
        <v>ميفيدا</v>
      </c>
      <c r="J82" t="str">
        <f>'تشغيل اليومية '!J80</f>
        <v>ميكروباص صيني</v>
      </c>
      <c r="K82">
        <f>'تشغيل اليومية '!K80</f>
        <v>1348</v>
      </c>
      <c r="L82">
        <f>'تشغيل اليومية '!L80</f>
        <v>9</v>
      </c>
      <c r="M82">
        <f>'تشغيل اليومية '!M80</f>
        <v>1050</v>
      </c>
      <c r="N82">
        <f>'تشغيل اليومية '!N80</f>
        <v>363.96</v>
      </c>
      <c r="O82">
        <f>'تشغيل اليومية '!O80</f>
        <v>11768.04</v>
      </c>
      <c r="P82">
        <f>'تشغيل اليومية '!P80</f>
        <v>0</v>
      </c>
      <c r="Q82">
        <f>'تشغيل اليومية '!Q80</f>
        <v>0</v>
      </c>
      <c r="R82">
        <f>'تشغيل اليومية '!R80</f>
        <v>0</v>
      </c>
      <c r="S82">
        <f>'تشغيل اليومية '!S80</f>
        <v>9450</v>
      </c>
      <c r="T82">
        <f>'تشغيل اليومية '!T80</f>
        <v>0</v>
      </c>
      <c r="U82">
        <f>'تشغيل اليومية '!U80</f>
        <v>2682</v>
      </c>
      <c r="V82">
        <f>'تشغيل اليومية '!V80</f>
        <v>2318.04</v>
      </c>
      <c r="W82">
        <f>'تشغيل اليومية '!W80</f>
        <v>0</v>
      </c>
      <c r="X82" t="str">
        <f>'تشغيل اليومية '!X80</f>
        <v>ايراد</v>
      </c>
    </row>
    <row r="83" spans="1:24" x14ac:dyDescent="0.3">
      <c r="A83">
        <f>'تشغيل اليومية '!A81</f>
        <v>9</v>
      </c>
      <c r="B83">
        <f>'تشغيل اليومية '!B81</f>
        <v>3</v>
      </c>
      <c r="C83">
        <f>'تشغيل اليومية '!C81</f>
        <v>2026</v>
      </c>
      <c r="D83" t="str">
        <f>'تشغيل اليومية '!D81</f>
        <v>فرج 2حلوان 2 ورديةسعوديميفيداميكروباص صيني</v>
      </c>
      <c r="E83">
        <f>'تشغيل اليومية '!E81</f>
        <v>5009</v>
      </c>
      <c r="F83" t="str">
        <f>'تشغيل اليومية '!F81</f>
        <v>فرج 2</v>
      </c>
      <c r="G83" t="str">
        <f>'تشغيل اليومية '!G81</f>
        <v>حلوان 2 وردية</v>
      </c>
      <c r="H83" t="str">
        <f>'تشغيل اليومية '!H81</f>
        <v>سعودي</v>
      </c>
      <c r="I83" t="str">
        <f>'تشغيل اليومية '!I81</f>
        <v>ميفيدا</v>
      </c>
      <c r="J83" t="str">
        <f>'تشغيل اليومية '!J81</f>
        <v>ميكروباص صيني</v>
      </c>
      <c r="K83">
        <f>'تشغيل اليومية '!K81</f>
        <v>2696</v>
      </c>
      <c r="L83">
        <f>'تشغيل اليومية '!L81</f>
        <v>9</v>
      </c>
      <c r="M83">
        <f>'تشغيل اليومية '!M81</f>
        <v>2100</v>
      </c>
      <c r="N83">
        <f>'تشغيل اليومية '!N81</f>
        <v>727.92</v>
      </c>
      <c r="O83">
        <f>'تشغيل اليومية '!O81</f>
        <v>23536.080000000002</v>
      </c>
      <c r="P83">
        <f>'تشغيل اليومية '!P81</f>
        <v>0</v>
      </c>
      <c r="Q83">
        <f>'تشغيل اليومية '!Q81</f>
        <v>0</v>
      </c>
      <c r="R83">
        <f>'تشغيل اليومية '!R81</f>
        <v>0</v>
      </c>
      <c r="S83">
        <f>'تشغيل اليومية '!S81</f>
        <v>18900</v>
      </c>
      <c r="T83">
        <f>'تشغيل اليومية '!T81</f>
        <v>0</v>
      </c>
      <c r="U83">
        <f>'تشغيل اليومية '!U81</f>
        <v>5364</v>
      </c>
      <c r="V83">
        <f>'تشغيل اليومية '!V81</f>
        <v>4636.08</v>
      </c>
      <c r="W83">
        <f>'تشغيل اليومية '!W81</f>
        <v>0</v>
      </c>
      <c r="X83" t="str">
        <f>'تشغيل اليومية '!X81</f>
        <v>ايراد</v>
      </c>
    </row>
    <row r="84" spans="1:24" x14ac:dyDescent="0.3">
      <c r="A84">
        <f>'تشغيل اليومية '!A82</f>
        <v>9</v>
      </c>
      <c r="B84">
        <f>'تشغيل اليومية '!B82</f>
        <v>3</v>
      </c>
      <c r="C84">
        <f>'تشغيل اليومية '!C82</f>
        <v>2026</v>
      </c>
      <c r="D84" t="str">
        <f>'تشغيل اليومية '!D82</f>
        <v>فرج 3حلوان 2 ورديةسعوديالقطاميةاتوبيس 28</v>
      </c>
      <c r="E84">
        <f>'تشغيل اليومية '!E82</f>
        <v>5010</v>
      </c>
      <c r="F84" t="str">
        <f>'تشغيل اليومية '!F82</f>
        <v>فرج 3</v>
      </c>
      <c r="G84" t="str">
        <f>'تشغيل اليومية '!G82</f>
        <v>حلوان 2 وردية</v>
      </c>
      <c r="H84" t="str">
        <f>'تشغيل اليومية '!H82</f>
        <v>سعودي</v>
      </c>
      <c r="I84" t="str">
        <f>'تشغيل اليومية '!I82</f>
        <v>القطامية</v>
      </c>
      <c r="J84" t="str">
        <f>'تشغيل اليومية '!J82</f>
        <v>اتوبيس 28</v>
      </c>
      <c r="K84">
        <f>'تشغيل اليومية '!K82</f>
        <v>3105</v>
      </c>
      <c r="L84">
        <f>'تشغيل اليومية '!L82</f>
        <v>9</v>
      </c>
      <c r="M84">
        <f>'تشغيل اليومية '!M82</f>
        <v>3050</v>
      </c>
      <c r="N84">
        <f>'تشغيل اليومية '!N82</f>
        <v>838.34999999999991</v>
      </c>
      <c r="O84">
        <f>'تشغيل اليومية '!O82</f>
        <v>27106.65</v>
      </c>
      <c r="P84">
        <f>'تشغيل اليومية '!P82</f>
        <v>0</v>
      </c>
      <c r="Q84">
        <f>'تشغيل اليومية '!Q82</f>
        <v>0</v>
      </c>
      <c r="R84">
        <f>'تشغيل اليومية '!R82</f>
        <v>0</v>
      </c>
      <c r="S84">
        <f>'تشغيل اليومية '!S82</f>
        <v>27450</v>
      </c>
      <c r="T84">
        <f>'تشغيل اليومية '!T82</f>
        <v>0</v>
      </c>
      <c r="U84">
        <f>'تشغيل اليومية '!U82</f>
        <v>495</v>
      </c>
      <c r="V84">
        <f>'تشغيل اليومية '!V82</f>
        <v>-343.34999999999991</v>
      </c>
      <c r="W84">
        <f>'تشغيل اليومية '!W82</f>
        <v>0</v>
      </c>
      <c r="X84" t="str">
        <f>'تشغيل اليومية '!X82</f>
        <v>ايراد</v>
      </c>
    </row>
    <row r="85" spans="1:24" x14ac:dyDescent="0.3">
      <c r="A85">
        <f>'تشغيل اليومية '!A83</f>
        <v>9</v>
      </c>
      <c r="B85">
        <f>'تشغيل اليومية '!B83</f>
        <v>3</v>
      </c>
      <c r="C85">
        <f>'تشغيل اليومية '!C83</f>
        <v>2026</v>
      </c>
      <c r="D85" t="str">
        <f>'تشغيل اليومية '!D83</f>
        <v>فرج 4مايو ورديةسعوديالقطاميةميكروباص</v>
      </c>
      <c r="E85">
        <f>'تشغيل اليومية '!E83</f>
        <v>5011</v>
      </c>
      <c r="F85" t="str">
        <f>'تشغيل اليومية '!F83</f>
        <v>فرج 4</v>
      </c>
      <c r="G85" t="str">
        <f>'تشغيل اليومية '!G83</f>
        <v>مايو وردية</v>
      </c>
      <c r="H85" t="str">
        <f>'تشغيل اليومية '!H83</f>
        <v>سعودي</v>
      </c>
      <c r="I85" t="str">
        <f>'تشغيل اليومية '!I83</f>
        <v>القطامية</v>
      </c>
      <c r="J85" t="str">
        <f>'تشغيل اليومية '!J83</f>
        <v>ميكروباص</v>
      </c>
      <c r="K85">
        <f>'تشغيل اليومية '!K83</f>
        <v>1111</v>
      </c>
      <c r="L85">
        <f>'تشغيل اليومية '!L83</f>
        <v>9</v>
      </c>
      <c r="M85">
        <f>'تشغيل اليومية '!M83</f>
        <v>1100</v>
      </c>
      <c r="N85">
        <f>'تشغيل اليومية '!N83</f>
        <v>299.96999999999997</v>
      </c>
      <c r="O85">
        <f>'تشغيل اليومية '!O83</f>
        <v>9699.0300000000007</v>
      </c>
      <c r="P85">
        <f>'تشغيل اليومية '!P83</f>
        <v>0</v>
      </c>
      <c r="Q85">
        <f>'تشغيل اليومية '!Q83</f>
        <v>0</v>
      </c>
      <c r="R85">
        <f>'تشغيل اليومية '!R83</f>
        <v>0</v>
      </c>
      <c r="S85">
        <f>'تشغيل اليومية '!S83</f>
        <v>9900</v>
      </c>
      <c r="T85">
        <f>'تشغيل اليومية '!T83</f>
        <v>0</v>
      </c>
      <c r="U85">
        <f>'تشغيل اليومية '!U83</f>
        <v>99</v>
      </c>
      <c r="V85">
        <f>'تشغيل اليومية '!V83</f>
        <v>-200.96999999999997</v>
      </c>
      <c r="W85">
        <f>'تشغيل اليومية '!W83</f>
        <v>0</v>
      </c>
      <c r="X85" t="str">
        <f>'تشغيل اليومية '!X83</f>
        <v>ايراد</v>
      </c>
    </row>
    <row r="86" spans="1:24" x14ac:dyDescent="0.3">
      <c r="A86">
        <f>'تشغيل اليومية '!A84</f>
        <v>9</v>
      </c>
      <c r="B86">
        <f>'تشغيل اليومية '!B84</f>
        <v>3</v>
      </c>
      <c r="C86">
        <f>'تشغيل اليومية '!C84</f>
        <v>2026</v>
      </c>
      <c r="D86" t="str">
        <f>'تشغيل اليومية '!D84</f>
        <v>مصطفي رشدي3المنيب5شفتسعوديالقطاميةاتوبيس 28</v>
      </c>
      <c r="E86">
        <f>'تشغيل اليومية '!E84</f>
        <v>5012</v>
      </c>
      <c r="F86" t="str">
        <f>'تشغيل اليومية '!F84</f>
        <v>مصطفي رشدي3</v>
      </c>
      <c r="G86" t="str">
        <f>'تشغيل اليومية '!G84</f>
        <v>المنيب5شفت</v>
      </c>
      <c r="H86" t="str">
        <f>'تشغيل اليومية '!H84</f>
        <v>سعودي</v>
      </c>
      <c r="I86" t="str">
        <f>'تشغيل اليومية '!I84</f>
        <v>القطامية</v>
      </c>
      <c r="J86" t="str">
        <f>'تشغيل اليومية '!J84</f>
        <v>اتوبيس 28</v>
      </c>
      <c r="K86">
        <f>'تشغيل اليومية '!K84</f>
        <v>2408</v>
      </c>
      <c r="L86">
        <f>'تشغيل اليومية '!L84</f>
        <v>9</v>
      </c>
      <c r="M86">
        <f>'تشغيل اليومية '!M84</f>
        <v>1925</v>
      </c>
      <c r="N86">
        <f>'تشغيل اليومية '!N84</f>
        <v>650.16</v>
      </c>
      <c r="O86">
        <f>'تشغيل اليومية '!O84</f>
        <v>21021.84</v>
      </c>
      <c r="P86">
        <f>'تشغيل اليومية '!P84</f>
        <v>0</v>
      </c>
      <c r="Q86">
        <f>'تشغيل اليومية '!Q84</f>
        <v>0</v>
      </c>
      <c r="R86">
        <f>'تشغيل اليومية '!R84</f>
        <v>0</v>
      </c>
      <c r="S86">
        <f>'تشغيل اليومية '!S84</f>
        <v>17325</v>
      </c>
      <c r="T86">
        <f>'تشغيل اليومية '!T84</f>
        <v>0</v>
      </c>
      <c r="U86">
        <f>'تشغيل اليومية '!U84</f>
        <v>4347</v>
      </c>
      <c r="V86">
        <f>'تشغيل اليومية '!V84</f>
        <v>3696.84</v>
      </c>
      <c r="W86">
        <f>'تشغيل اليومية '!W84</f>
        <v>0</v>
      </c>
      <c r="X86" t="str">
        <f>'تشغيل اليومية '!X84</f>
        <v>ايراد</v>
      </c>
    </row>
    <row r="87" spans="1:24" x14ac:dyDescent="0.3">
      <c r="A87">
        <f>'تشغيل اليومية '!A85</f>
        <v>9</v>
      </c>
      <c r="B87">
        <f>'تشغيل اليومية '!B85</f>
        <v>3</v>
      </c>
      <c r="C87">
        <f>'تشغيل اليومية '!C85</f>
        <v>2026</v>
      </c>
      <c r="D87" t="str">
        <f>'تشغيل اليومية '!D85</f>
        <v>مصطفي رشدي4المنيب Wصباحيةسعوديالقطاميةاتوبيس 28</v>
      </c>
      <c r="E87">
        <f>'تشغيل اليومية '!E85</f>
        <v>5013</v>
      </c>
      <c r="F87" t="str">
        <f>'تشغيل اليومية '!F85</f>
        <v>مصطفي رشدي4</v>
      </c>
      <c r="G87" t="str">
        <f>'تشغيل اليومية '!G85</f>
        <v>المنيب Wصباحية</v>
      </c>
      <c r="H87" t="str">
        <f>'تشغيل اليومية '!H85</f>
        <v>سعودي</v>
      </c>
      <c r="I87" t="str">
        <f>'تشغيل اليومية '!I85</f>
        <v>القطامية</v>
      </c>
      <c r="J87" t="str">
        <f>'تشغيل اليومية '!J85</f>
        <v>اتوبيس 28</v>
      </c>
      <c r="K87">
        <f>'تشغيل اليومية '!K85</f>
        <v>963</v>
      </c>
      <c r="L87">
        <f>'تشغيل اليومية '!L85</f>
        <v>9</v>
      </c>
      <c r="M87">
        <f>'تشغيل اليومية '!M85</f>
        <v>910</v>
      </c>
      <c r="N87">
        <f>'تشغيل اليومية '!N85</f>
        <v>260.01</v>
      </c>
      <c r="O87">
        <f>'تشغيل اليومية '!O85</f>
        <v>8406.99</v>
      </c>
      <c r="P87">
        <f>'تشغيل اليومية '!P85</f>
        <v>0</v>
      </c>
      <c r="Q87">
        <f>'تشغيل اليومية '!Q85</f>
        <v>0</v>
      </c>
      <c r="R87">
        <f>'تشغيل اليومية '!R85</f>
        <v>0</v>
      </c>
      <c r="S87">
        <f>'تشغيل اليومية '!S85</f>
        <v>8190</v>
      </c>
      <c r="T87">
        <f>'تشغيل اليومية '!T85</f>
        <v>0</v>
      </c>
      <c r="U87">
        <f>'تشغيل اليومية '!U85</f>
        <v>477</v>
      </c>
      <c r="V87">
        <f>'تشغيل اليومية '!V85</f>
        <v>216.99</v>
      </c>
      <c r="W87">
        <f>'تشغيل اليومية '!W85</f>
        <v>0</v>
      </c>
      <c r="X87" t="str">
        <f>'تشغيل اليومية '!X85</f>
        <v>ايراد</v>
      </c>
    </row>
    <row r="88" spans="1:24" x14ac:dyDescent="0.3">
      <c r="A88">
        <f>'تشغيل اليومية '!A86</f>
        <v>9</v>
      </c>
      <c r="B88">
        <f>'تشغيل اليومية '!B86</f>
        <v>3</v>
      </c>
      <c r="C88">
        <f>'تشغيل اليومية '!C86</f>
        <v>2026</v>
      </c>
      <c r="D88" t="str">
        <f>'تشغيل اليومية '!D86</f>
        <v>مصطفي رشدي5صقر 2 ورديةسعوديالقطاميةاتوبيس 28</v>
      </c>
      <c r="E88">
        <f>'تشغيل اليومية '!E86</f>
        <v>5014</v>
      </c>
      <c r="F88" t="str">
        <f>'تشغيل اليومية '!F86</f>
        <v>مصطفي رشدي5</v>
      </c>
      <c r="G88" t="str">
        <f>'تشغيل اليومية '!G86</f>
        <v>صقر 2 وردية</v>
      </c>
      <c r="H88" t="str">
        <f>'تشغيل اليومية '!H86</f>
        <v>سعودي</v>
      </c>
      <c r="I88" t="str">
        <f>'تشغيل اليومية '!I86</f>
        <v>القطامية</v>
      </c>
      <c r="J88" t="str">
        <f>'تشغيل اليومية '!J86</f>
        <v>اتوبيس 28</v>
      </c>
      <c r="K88">
        <f>'تشغيل اليومية '!K86</f>
        <v>1927</v>
      </c>
      <c r="L88">
        <f>'تشغيل اليومية '!L86</f>
        <v>9</v>
      </c>
      <c r="M88">
        <f>'تشغيل اليومية '!M86</f>
        <v>1660</v>
      </c>
      <c r="N88">
        <f>'تشغيل اليومية '!N86</f>
        <v>520.29</v>
      </c>
      <c r="O88">
        <f>'تشغيل اليومية '!O86</f>
        <v>16822.71</v>
      </c>
      <c r="P88">
        <f>'تشغيل اليومية '!P86</f>
        <v>0</v>
      </c>
      <c r="Q88">
        <f>'تشغيل اليومية '!Q86</f>
        <v>0</v>
      </c>
      <c r="R88">
        <f>'تشغيل اليومية '!R86</f>
        <v>0</v>
      </c>
      <c r="S88">
        <f>'تشغيل اليومية '!S86</f>
        <v>14940</v>
      </c>
      <c r="T88">
        <f>'تشغيل اليومية '!T86</f>
        <v>0</v>
      </c>
      <c r="U88">
        <f>'تشغيل اليومية '!U86</f>
        <v>2403</v>
      </c>
      <c r="V88">
        <f>'تشغيل اليومية '!V86</f>
        <v>1882.71</v>
      </c>
      <c r="W88">
        <f>'تشغيل اليومية '!W86</f>
        <v>0</v>
      </c>
      <c r="X88" t="str">
        <f>'تشغيل اليومية '!X86</f>
        <v>ايراد</v>
      </c>
    </row>
    <row r="89" spans="1:24" x14ac:dyDescent="0.3">
      <c r="A89">
        <f>'تشغيل اليومية '!A87</f>
        <v>9</v>
      </c>
      <c r="B89">
        <f>'تشغيل اليومية '!B87</f>
        <v>3</v>
      </c>
      <c r="C89">
        <f>'تشغيل اليومية '!C87</f>
        <v>2026</v>
      </c>
      <c r="D89" t="str">
        <f>'تشغيل اليومية '!D87</f>
        <v>كرم ترك 1قليوب 2 ورديةسعوديالقطاميةاتوبيس 28</v>
      </c>
      <c r="E89">
        <f>'تشغيل اليومية '!E87</f>
        <v>5015</v>
      </c>
      <c r="F89" t="str">
        <f>'تشغيل اليومية '!F87</f>
        <v>كرم ترك 1</v>
      </c>
      <c r="G89" t="str">
        <f>'تشغيل اليومية '!G87</f>
        <v>قليوب 2 وردية</v>
      </c>
      <c r="H89" t="str">
        <f>'تشغيل اليومية '!H87</f>
        <v>سعودي</v>
      </c>
      <c r="I89" t="str">
        <f>'تشغيل اليومية '!I87</f>
        <v>القطامية</v>
      </c>
      <c r="J89" t="str">
        <f>'تشغيل اليومية '!J87</f>
        <v>اتوبيس 28</v>
      </c>
      <c r="K89">
        <f>'تشغيل اليومية '!K87</f>
        <v>3599</v>
      </c>
      <c r="L89">
        <f>'تشغيل اليومية '!L87</f>
        <v>9</v>
      </c>
      <c r="M89">
        <f>'تشغيل اليومية '!M87</f>
        <v>3800</v>
      </c>
      <c r="N89">
        <f>'تشغيل اليومية '!N87</f>
        <v>971.73</v>
      </c>
      <c r="O89">
        <f>'تشغيل اليومية '!O87</f>
        <v>31419.27</v>
      </c>
      <c r="P89">
        <f>'تشغيل اليومية '!P87</f>
        <v>0</v>
      </c>
      <c r="Q89">
        <f>'تشغيل اليومية '!Q87</f>
        <v>0</v>
      </c>
      <c r="R89">
        <f>'تشغيل اليومية '!R87</f>
        <v>0</v>
      </c>
      <c r="S89">
        <f>'تشغيل اليومية '!S87</f>
        <v>34200</v>
      </c>
      <c r="T89">
        <f>'تشغيل اليومية '!T87</f>
        <v>0</v>
      </c>
      <c r="U89">
        <f>'تشغيل اليومية '!U87</f>
        <v>-1809</v>
      </c>
      <c r="V89">
        <f>'تشغيل اليومية '!V87</f>
        <v>-2780.73</v>
      </c>
      <c r="W89">
        <f>'تشغيل اليومية '!W87</f>
        <v>0</v>
      </c>
      <c r="X89" t="str">
        <f>'تشغيل اليومية '!X87</f>
        <v>ايراد</v>
      </c>
    </row>
    <row r="90" spans="1:24" x14ac:dyDescent="0.3">
      <c r="A90">
        <f>'تشغيل اليومية '!A88</f>
        <v>9</v>
      </c>
      <c r="B90">
        <f>'تشغيل اليومية '!B88</f>
        <v>3</v>
      </c>
      <c r="C90">
        <f>'تشغيل اليومية '!C88</f>
        <v>2026</v>
      </c>
      <c r="D90" t="str">
        <f>'تشغيل اليومية '!D88</f>
        <v>محمد خطاب المنيب 2 ورديةسعوديالقطاميةاتوبيس 28</v>
      </c>
      <c r="E90">
        <f>'تشغيل اليومية '!E88</f>
        <v>5016</v>
      </c>
      <c r="F90" t="str">
        <f>'تشغيل اليومية '!F88</f>
        <v xml:space="preserve">محمد خطاب </v>
      </c>
      <c r="G90" t="str">
        <f>'تشغيل اليومية '!G88</f>
        <v>المنيب 2 وردية</v>
      </c>
      <c r="H90" t="str">
        <f>'تشغيل اليومية '!H88</f>
        <v>سعودي</v>
      </c>
      <c r="I90" t="str">
        <f>'تشغيل اليومية '!I88</f>
        <v>القطامية</v>
      </c>
      <c r="J90" t="str">
        <f>'تشغيل اليومية '!J88</f>
        <v>اتوبيس 28</v>
      </c>
      <c r="K90">
        <f>'تشغيل اليومية '!K88</f>
        <v>3587</v>
      </c>
      <c r="L90">
        <f>'تشغيل اليومية '!L88</f>
        <v>9</v>
      </c>
      <c r="M90">
        <f>'تشغيل اليومية '!M88</f>
        <v>3210</v>
      </c>
      <c r="N90">
        <f>'تشغيل اليومية '!N88</f>
        <v>968.49</v>
      </c>
      <c r="O90">
        <f>'تشغيل اليومية '!O88</f>
        <v>31314.51</v>
      </c>
      <c r="P90">
        <f>'تشغيل اليومية '!P88</f>
        <v>0</v>
      </c>
      <c r="Q90">
        <f>'تشغيل اليومية '!Q88</f>
        <v>0</v>
      </c>
      <c r="R90">
        <f>'تشغيل اليومية '!R88</f>
        <v>0</v>
      </c>
      <c r="S90">
        <f>'تشغيل اليومية '!S88</f>
        <v>28890</v>
      </c>
      <c r="T90">
        <f>'تشغيل اليومية '!T88</f>
        <v>0</v>
      </c>
      <c r="U90">
        <f>'تشغيل اليومية '!U88</f>
        <v>3393</v>
      </c>
      <c r="V90">
        <f>'تشغيل اليومية '!V88</f>
        <v>2424.5100000000002</v>
      </c>
      <c r="W90">
        <f>'تشغيل اليومية '!W88</f>
        <v>0</v>
      </c>
      <c r="X90" t="str">
        <f>'تشغيل اليومية '!X88</f>
        <v>ايراد</v>
      </c>
    </row>
    <row r="91" spans="1:24" x14ac:dyDescent="0.3">
      <c r="A91">
        <f>'تشغيل اليومية '!A89</f>
        <v>9</v>
      </c>
      <c r="B91">
        <f>'تشغيل اليومية '!B89</f>
        <v>3</v>
      </c>
      <c r="C91">
        <f>'تشغيل اليومية '!C89</f>
        <v>2026</v>
      </c>
      <c r="D91" t="str">
        <f>'تشغيل اليومية '!D89</f>
        <v>كرم ترك 2قليوب 2 ورديةسعوديمدينتي اتوبيس 28</v>
      </c>
      <c r="E91">
        <f>'تشغيل اليومية '!E89</f>
        <v>5017</v>
      </c>
      <c r="F91" t="str">
        <f>'تشغيل اليومية '!F89</f>
        <v>كرم ترك 2</v>
      </c>
      <c r="G91" t="str">
        <f>'تشغيل اليومية '!G89</f>
        <v>قليوب 2 وردية</v>
      </c>
      <c r="H91" t="str">
        <f>'تشغيل اليومية '!H89</f>
        <v>سعودي</v>
      </c>
      <c r="I91" t="str">
        <f>'تشغيل اليومية '!I89</f>
        <v xml:space="preserve">مدينتي </v>
      </c>
      <c r="J91" t="str">
        <f>'تشغيل اليومية '!J89</f>
        <v>اتوبيس 28</v>
      </c>
      <c r="K91">
        <f>'تشغيل اليومية '!K89</f>
        <v>4213</v>
      </c>
      <c r="L91">
        <f>'تشغيل اليومية '!L89</f>
        <v>9</v>
      </c>
      <c r="M91">
        <f>'تشغيل اليومية '!M89</f>
        <v>3850</v>
      </c>
      <c r="N91">
        <f>'تشغيل اليومية '!N89</f>
        <v>1137.51</v>
      </c>
      <c r="O91">
        <f>'تشغيل اليومية '!O89</f>
        <v>36779.49</v>
      </c>
      <c r="P91">
        <f>'تشغيل اليومية '!P89</f>
        <v>0</v>
      </c>
      <c r="Q91">
        <f>'تشغيل اليومية '!Q89</f>
        <v>0</v>
      </c>
      <c r="R91">
        <f>'تشغيل اليومية '!R89</f>
        <v>0</v>
      </c>
      <c r="S91">
        <f>'تشغيل اليومية '!S89</f>
        <v>34650</v>
      </c>
      <c r="T91">
        <f>'تشغيل اليومية '!T89</f>
        <v>0</v>
      </c>
      <c r="U91">
        <f>'تشغيل اليومية '!U89</f>
        <v>3267</v>
      </c>
      <c r="V91">
        <f>'تشغيل اليومية '!V89</f>
        <v>2129.4899999999998</v>
      </c>
      <c r="W91">
        <f>'تشغيل اليومية '!W89</f>
        <v>0</v>
      </c>
      <c r="X91" t="str">
        <f>'تشغيل اليومية '!X89</f>
        <v>ايراد</v>
      </c>
    </row>
    <row r="92" spans="1:24" x14ac:dyDescent="0.3">
      <c r="A92">
        <f>'تشغيل اليومية '!A90</f>
        <v>9</v>
      </c>
      <c r="B92">
        <f>'تشغيل اليومية '!B90</f>
        <v>3</v>
      </c>
      <c r="C92">
        <f>'تشغيل اليومية '!C90</f>
        <v>2026</v>
      </c>
      <c r="D92" t="str">
        <f>'تشغيل اليومية '!D90</f>
        <v>كرم ترك 3قليوب 1 ورديةسعوديمدينتي اتوبيس 28</v>
      </c>
      <c r="E92">
        <f>'تشغيل اليومية '!E90</f>
        <v>5018</v>
      </c>
      <c r="F92" t="str">
        <f>'تشغيل اليومية '!F90</f>
        <v>كرم ترك 3</v>
      </c>
      <c r="G92" t="str">
        <f>'تشغيل اليومية '!G90</f>
        <v>قليوب 1 وردية</v>
      </c>
      <c r="H92" t="str">
        <f>'تشغيل اليومية '!H90</f>
        <v>سعودي</v>
      </c>
      <c r="I92" t="str">
        <f>'تشغيل اليومية '!I90</f>
        <v xml:space="preserve">مدينتي </v>
      </c>
      <c r="J92" t="str">
        <f>'تشغيل اليومية '!J90</f>
        <v>اتوبيس 28</v>
      </c>
      <c r="K92">
        <f>'تشغيل اليومية '!K90</f>
        <v>4213</v>
      </c>
      <c r="L92">
        <f>'تشغيل اليومية '!L90</f>
        <v>4</v>
      </c>
      <c r="M92">
        <f>'تشغيل اليومية '!M90</f>
        <v>3700</v>
      </c>
      <c r="N92">
        <f>'تشغيل اليومية '!N90</f>
        <v>505.56</v>
      </c>
      <c r="O92">
        <f>'تشغيل اليومية '!O90</f>
        <v>16346.44</v>
      </c>
      <c r="P92">
        <f>'تشغيل اليومية '!P90</f>
        <v>0</v>
      </c>
      <c r="Q92">
        <f>'تشغيل اليومية '!Q90</f>
        <v>0</v>
      </c>
      <c r="R92">
        <f>'تشغيل اليومية '!R90</f>
        <v>0</v>
      </c>
      <c r="S92">
        <f>'تشغيل اليومية '!S90</f>
        <v>14800</v>
      </c>
      <c r="T92">
        <f>'تشغيل اليومية '!T90</f>
        <v>0</v>
      </c>
      <c r="U92">
        <f>'تشغيل اليومية '!U90</f>
        <v>2052</v>
      </c>
      <c r="V92">
        <f>'تشغيل اليومية '!V90</f>
        <v>1546.44</v>
      </c>
      <c r="W92">
        <f>'تشغيل اليومية '!W90</f>
        <v>0</v>
      </c>
      <c r="X92" t="str">
        <f>'تشغيل اليومية '!X90</f>
        <v>ايراد</v>
      </c>
    </row>
    <row r="93" spans="1:24" x14ac:dyDescent="0.3">
      <c r="A93">
        <f>'تشغيل اليومية '!A91</f>
        <v>9</v>
      </c>
      <c r="B93">
        <f>'تشغيل اليومية '!B91</f>
        <v>3</v>
      </c>
      <c r="C93">
        <f>'تشغيل اليومية '!C91</f>
        <v>2026</v>
      </c>
      <c r="D93" t="str">
        <f>'تشغيل اليومية '!D91</f>
        <v>كرم ترك 4عدلي منصور شفتسعوديمدينتي اتوبيس 28</v>
      </c>
      <c r="E93">
        <f>'تشغيل اليومية '!E91</f>
        <v>5019</v>
      </c>
      <c r="F93" t="str">
        <f>'تشغيل اليومية '!F91</f>
        <v>كرم ترك 4</v>
      </c>
      <c r="G93" t="str">
        <f>'تشغيل اليومية '!G91</f>
        <v>عدلي منصور شفت</v>
      </c>
      <c r="H93" t="str">
        <f>'تشغيل اليومية '!H91</f>
        <v>سعودي</v>
      </c>
      <c r="I93" t="str">
        <f>'تشغيل اليومية '!I91</f>
        <v xml:space="preserve">مدينتي </v>
      </c>
      <c r="J93" t="str">
        <f>'تشغيل اليومية '!J91</f>
        <v>اتوبيس 28</v>
      </c>
      <c r="K93">
        <f>'تشغيل اليومية '!K91</f>
        <v>674</v>
      </c>
      <c r="L93">
        <f>'تشغيل اليومية '!L91</f>
        <v>9</v>
      </c>
      <c r="M93">
        <f>'تشغيل اليومية '!M91</f>
        <v>500</v>
      </c>
      <c r="N93">
        <f>'تشغيل اليومية '!N91</f>
        <v>181.98</v>
      </c>
      <c r="O93">
        <f>'تشغيل اليومية '!O91</f>
        <v>5884.02</v>
      </c>
      <c r="P93">
        <f>'تشغيل اليومية '!P91</f>
        <v>0</v>
      </c>
      <c r="Q93">
        <f>'تشغيل اليومية '!Q91</f>
        <v>0</v>
      </c>
      <c r="R93">
        <f>'تشغيل اليومية '!R91</f>
        <v>0</v>
      </c>
      <c r="S93">
        <f>'تشغيل اليومية '!S91</f>
        <v>4500</v>
      </c>
      <c r="T93">
        <f>'تشغيل اليومية '!T91</f>
        <v>0</v>
      </c>
      <c r="U93">
        <f>'تشغيل اليومية '!U91</f>
        <v>1566</v>
      </c>
      <c r="V93">
        <f>'تشغيل اليومية '!V91</f>
        <v>1384.02</v>
      </c>
      <c r="W93">
        <f>'تشغيل اليومية '!W91</f>
        <v>0</v>
      </c>
      <c r="X93" t="str">
        <f>'تشغيل اليومية '!X91</f>
        <v>ايراد</v>
      </c>
    </row>
    <row r="94" spans="1:24" x14ac:dyDescent="0.3">
      <c r="A94">
        <f>'تشغيل اليومية '!A92</f>
        <v>9</v>
      </c>
      <c r="B94">
        <f>'تشغيل اليومية '!B92</f>
        <v>3</v>
      </c>
      <c r="C94">
        <f>'تشغيل اليومية '!C92</f>
        <v>2026</v>
      </c>
      <c r="D94" t="str">
        <f>'تشغيل اليومية '!D92</f>
        <v>عماد النجار 4قليوب بيتوينسعوديمدينتي اتوبيس 28</v>
      </c>
      <c r="E94">
        <f>'تشغيل اليومية '!E92</f>
        <v>5020</v>
      </c>
      <c r="F94" t="str">
        <f>'تشغيل اليومية '!F92</f>
        <v>عماد النجار 4</v>
      </c>
      <c r="G94" t="str">
        <f>'تشغيل اليومية '!G92</f>
        <v>قليوب بيتوين</v>
      </c>
      <c r="H94" t="str">
        <f>'تشغيل اليومية '!H92</f>
        <v>سعودي</v>
      </c>
      <c r="I94" t="str">
        <f>'تشغيل اليومية '!I92</f>
        <v xml:space="preserve">مدينتي </v>
      </c>
      <c r="J94" t="str">
        <f>'تشغيل اليومية '!J92</f>
        <v>اتوبيس 28</v>
      </c>
      <c r="K94">
        <f>'تشغيل اليومية '!K92</f>
        <v>1348</v>
      </c>
      <c r="L94">
        <f>'تشغيل اليومية '!L92</f>
        <v>9</v>
      </c>
      <c r="M94">
        <f>'تشغيل اليومية '!M92</f>
        <v>1300</v>
      </c>
      <c r="N94">
        <f>'تشغيل اليومية '!N92</f>
        <v>363.96</v>
      </c>
      <c r="O94">
        <f>'تشغيل اليومية '!O92</f>
        <v>11768.04</v>
      </c>
      <c r="P94">
        <f>'تشغيل اليومية '!P92</f>
        <v>0</v>
      </c>
      <c r="Q94">
        <f>'تشغيل اليومية '!Q92</f>
        <v>0</v>
      </c>
      <c r="R94">
        <f>'تشغيل اليومية '!R92</f>
        <v>0</v>
      </c>
      <c r="S94">
        <f>'تشغيل اليومية '!S92</f>
        <v>11700</v>
      </c>
      <c r="T94">
        <f>'تشغيل اليومية '!T92</f>
        <v>0</v>
      </c>
      <c r="U94">
        <f>'تشغيل اليومية '!U92</f>
        <v>432</v>
      </c>
      <c r="V94">
        <f>'تشغيل اليومية '!V92</f>
        <v>68.04000000000002</v>
      </c>
      <c r="W94">
        <f>'تشغيل اليومية '!W92</f>
        <v>0</v>
      </c>
      <c r="X94" t="str">
        <f>'تشغيل اليومية '!X92</f>
        <v>ايراد</v>
      </c>
    </row>
    <row r="95" spans="1:24" x14ac:dyDescent="0.3">
      <c r="A95">
        <f>'تشغيل اليومية '!A93</f>
        <v>9</v>
      </c>
      <c r="B95">
        <f>'تشغيل اليومية '!B93</f>
        <v>3</v>
      </c>
      <c r="C95">
        <f>'تشغيل اليومية '!C93</f>
        <v>2026</v>
      </c>
      <c r="D95" t="str">
        <f>'تشغيل اليومية '!D93</f>
        <v>ممدوح كيلاني6المنيب 1 وردية سعوديمدينتي ميكروباص صيني</v>
      </c>
      <c r="E95">
        <f>'تشغيل اليومية '!E93</f>
        <v>5021</v>
      </c>
      <c r="F95" t="str">
        <f>'تشغيل اليومية '!F93</f>
        <v>ممدوح كيلاني6</v>
      </c>
      <c r="G95" t="str">
        <f>'تشغيل اليومية '!G93</f>
        <v xml:space="preserve">المنيب 1 وردية </v>
      </c>
      <c r="H95" t="str">
        <f>'تشغيل اليومية '!H93</f>
        <v>سعودي</v>
      </c>
      <c r="I95" t="str">
        <f>'تشغيل اليومية '!I93</f>
        <v xml:space="preserve">مدينتي </v>
      </c>
      <c r="J95" t="str">
        <f>'تشغيل اليومية '!J93</f>
        <v>ميكروباص صيني</v>
      </c>
      <c r="K95">
        <f>'تشغيل اليومية '!K93</f>
        <v>1348</v>
      </c>
      <c r="L95">
        <f>'تشغيل اليومية '!L93</f>
        <v>9</v>
      </c>
      <c r="M95">
        <f>'تشغيل اليومية '!M93</f>
        <v>1200</v>
      </c>
      <c r="N95">
        <f>'تشغيل اليومية '!N93</f>
        <v>363.96</v>
      </c>
      <c r="O95">
        <f>'تشغيل اليومية '!O93</f>
        <v>11768.04</v>
      </c>
      <c r="P95">
        <f>'تشغيل اليومية '!P93</f>
        <v>0</v>
      </c>
      <c r="Q95">
        <f>'تشغيل اليومية '!Q93</f>
        <v>0</v>
      </c>
      <c r="R95">
        <f>'تشغيل اليومية '!R93</f>
        <v>0</v>
      </c>
      <c r="S95">
        <f>'تشغيل اليومية '!S93</f>
        <v>10800</v>
      </c>
      <c r="T95">
        <f>'تشغيل اليومية '!T93</f>
        <v>0</v>
      </c>
      <c r="U95">
        <f>'تشغيل اليومية '!U93</f>
        <v>1332</v>
      </c>
      <c r="V95">
        <f>'تشغيل اليومية '!V93</f>
        <v>968.04</v>
      </c>
      <c r="W95">
        <f>'تشغيل اليومية '!W93</f>
        <v>0</v>
      </c>
      <c r="X95" t="str">
        <f>'تشغيل اليومية '!X93</f>
        <v>ايراد</v>
      </c>
    </row>
    <row r="96" spans="1:24" x14ac:dyDescent="0.3">
      <c r="A96">
        <f>'تشغيل اليومية '!A94</f>
        <v>9</v>
      </c>
      <c r="B96">
        <f>'تشغيل اليومية '!B94</f>
        <v>3</v>
      </c>
      <c r="C96">
        <f>'تشغيل اليومية '!C94</f>
        <v>2026</v>
      </c>
      <c r="D96" t="str">
        <f>'تشغيل اليومية '!D94</f>
        <v>ممدوح كيلاني4المنيب 2 وردية سعوديمدينتي ميكروباص صيني</v>
      </c>
      <c r="E96">
        <f>'تشغيل اليومية '!E94</f>
        <v>5022</v>
      </c>
      <c r="F96" t="str">
        <f>'تشغيل اليومية '!F94</f>
        <v>ممدوح كيلاني4</v>
      </c>
      <c r="G96" t="str">
        <f>'تشغيل اليومية '!G94</f>
        <v xml:space="preserve">المنيب 2 وردية </v>
      </c>
      <c r="H96" t="str">
        <f>'تشغيل اليومية '!H94</f>
        <v>سعودي</v>
      </c>
      <c r="I96" t="str">
        <f>'تشغيل اليومية '!I94</f>
        <v xml:space="preserve">مدينتي </v>
      </c>
      <c r="J96" t="str">
        <f>'تشغيل اليومية '!J94</f>
        <v>ميكروباص صيني</v>
      </c>
      <c r="K96">
        <f>'تشغيل اليومية '!K94</f>
        <v>2696</v>
      </c>
      <c r="L96">
        <f>'تشغيل اليومية '!L94</f>
        <v>9</v>
      </c>
      <c r="M96">
        <f>'تشغيل اليومية '!M94</f>
        <v>2350</v>
      </c>
      <c r="N96">
        <f>'تشغيل اليومية '!N94</f>
        <v>727.92</v>
      </c>
      <c r="O96">
        <f>'تشغيل اليومية '!O94</f>
        <v>23536.080000000002</v>
      </c>
      <c r="P96">
        <f>'تشغيل اليومية '!P94</f>
        <v>0</v>
      </c>
      <c r="Q96">
        <f>'تشغيل اليومية '!Q94</f>
        <v>0</v>
      </c>
      <c r="R96">
        <f>'تشغيل اليومية '!R94</f>
        <v>0</v>
      </c>
      <c r="S96">
        <f>'تشغيل اليومية '!S94</f>
        <v>21150</v>
      </c>
      <c r="T96">
        <f>'تشغيل اليومية '!T94</f>
        <v>0</v>
      </c>
      <c r="U96">
        <f>'تشغيل اليومية '!U94</f>
        <v>3114</v>
      </c>
      <c r="V96">
        <f>'تشغيل اليومية '!V94</f>
        <v>2386.08</v>
      </c>
      <c r="W96">
        <f>'تشغيل اليومية '!W94</f>
        <v>0</v>
      </c>
      <c r="X96" t="str">
        <f>'تشغيل اليومية '!X94</f>
        <v>ايراد</v>
      </c>
    </row>
    <row r="97" spans="1:24" x14ac:dyDescent="0.3">
      <c r="A97">
        <f>'تشغيل اليومية '!A95</f>
        <v>9</v>
      </c>
      <c r="B97">
        <f>'تشغيل اليومية '!B95</f>
        <v>3</v>
      </c>
      <c r="C97">
        <f>'تشغيل اليومية '!C95</f>
        <v>2026</v>
      </c>
      <c r="D97" t="str">
        <f>'تشغيل اليومية '!D95</f>
        <v>فرج 5حلوان 2 ورديةسعوديمدينتي اتوبيس 28</v>
      </c>
      <c r="E97">
        <f>'تشغيل اليومية '!E95</f>
        <v>5023</v>
      </c>
      <c r="F97" t="str">
        <f>'تشغيل اليومية '!F95</f>
        <v>فرج 5</v>
      </c>
      <c r="G97" t="str">
        <f>'تشغيل اليومية '!G95</f>
        <v>حلوان 2 وردية</v>
      </c>
      <c r="H97" t="str">
        <f>'تشغيل اليومية '!H95</f>
        <v>سعودي</v>
      </c>
      <c r="I97" t="str">
        <f>'تشغيل اليومية '!I95</f>
        <v xml:space="preserve">مدينتي </v>
      </c>
      <c r="J97" t="str">
        <f>'تشغيل اليومية '!J95</f>
        <v>اتوبيس 28</v>
      </c>
      <c r="K97">
        <f>'تشغيل اليومية '!K95</f>
        <v>4213</v>
      </c>
      <c r="L97">
        <f>'تشغيل اليومية '!L95</f>
        <v>9</v>
      </c>
      <c r="M97">
        <f>'تشغيل اليومية '!M95</f>
        <v>3800</v>
      </c>
      <c r="N97">
        <f>'تشغيل اليومية '!N95</f>
        <v>1137.51</v>
      </c>
      <c r="O97">
        <f>'تشغيل اليومية '!O95</f>
        <v>36779.49</v>
      </c>
      <c r="P97">
        <f>'تشغيل اليومية '!P95</f>
        <v>0</v>
      </c>
      <c r="Q97">
        <f>'تشغيل اليومية '!Q95</f>
        <v>0</v>
      </c>
      <c r="R97">
        <f>'تشغيل اليومية '!R95</f>
        <v>0</v>
      </c>
      <c r="S97">
        <f>'تشغيل اليومية '!S95</f>
        <v>34200</v>
      </c>
      <c r="T97">
        <f>'تشغيل اليومية '!T95</f>
        <v>0</v>
      </c>
      <c r="U97">
        <f>'تشغيل اليومية '!U95</f>
        <v>3717</v>
      </c>
      <c r="V97">
        <f>'تشغيل اليومية '!V95</f>
        <v>2579.4899999999998</v>
      </c>
      <c r="W97">
        <f>'تشغيل اليومية '!W95</f>
        <v>0</v>
      </c>
      <c r="X97" t="str">
        <f>'تشغيل اليومية '!X95</f>
        <v>ايراد</v>
      </c>
    </row>
    <row r="98" spans="1:24" x14ac:dyDescent="0.3">
      <c r="A98">
        <f>'تشغيل اليومية '!A97</f>
        <v>9</v>
      </c>
      <c r="B98">
        <f>'تشغيل اليومية '!B97</f>
        <v>3</v>
      </c>
      <c r="C98">
        <f>'تشغيل اليومية '!C97</f>
        <v>2026</v>
      </c>
      <c r="D98" t="str">
        <f>'تشغيل اليومية '!D97</f>
        <v>محمد جمال طوسونالمنيبسعوديهايد باركاتوبيس 28</v>
      </c>
      <c r="E98">
        <f>'تشغيل اليومية '!E97</f>
        <v>5025</v>
      </c>
      <c r="F98" t="str">
        <f>'تشغيل اليومية '!F97</f>
        <v>محمد جمال طوسون</v>
      </c>
      <c r="G98" t="str">
        <f>'تشغيل اليومية '!G97</f>
        <v>المنيب</v>
      </c>
      <c r="H98" t="str">
        <f>'تشغيل اليومية '!H97</f>
        <v>سعودي</v>
      </c>
      <c r="I98" t="str">
        <f>'تشغيل اليومية '!I97</f>
        <v>هايد بارك</v>
      </c>
      <c r="J98" t="str">
        <f>'تشغيل اليومية '!J97</f>
        <v>اتوبيس 28</v>
      </c>
      <c r="K98">
        <f>'تشغيل اليومية '!K97</f>
        <v>4213</v>
      </c>
      <c r="L98">
        <f>'تشغيل اليومية '!L97</f>
        <v>9</v>
      </c>
      <c r="M98">
        <f>'تشغيل اليومية '!M97</f>
        <v>3500</v>
      </c>
      <c r="N98">
        <f>'تشغيل اليومية '!N97</f>
        <v>1137.51</v>
      </c>
      <c r="O98">
        <f>'تشغيل اليومية '!O97</f>
        <v>36779.49</v>
      </c>
      <c r="P98">
        <f>'تشغيل اليومية '!P97</f>
        <v>0</v>
      </c>
      <c r="Q98">
        <f>'تشغيل اليومية '!Q97</f>
        <v>0</v>
      </c>
      <c r="R98">
        <f>'تشغيل اليومية '!R97</f>
        <v>0</v>
      </c>
      <c r="S98">
        <f>'تشغيل اليومية '!S97</f>
        <v>31500</v>
      </c>
      <c r="T98">
        <f>'تشغيل اليومية '!T97</f>
        <v>0</v>
      </c>
      <c r="U98">
        <f>'تشغيل اليومية '!U97</f>
        <v>6417</v>
      </c>
      <c r="V98">
        <f>'تشغيل اليومية '!V97</f>
        <v>5279.49</v>
      </c>
      <c r="W98">
        <f>'تشغيل اليومية '!W97</f>
        <v>0</v>
      </c>
      <c r="X98" t="str">
        <f>'تشغيل اليومية '!X97</f>
        <v>ايراد</v>
      </c>
    </row>
    <row r="99" spans="1:24" x14ac:dyDescent="0.3">
      <c r="A99">
        <f>'تشغيل اليومية '!A98</f>
        <v>0</v>
      </c>
      <c r="B99">
        <f>'تشغيل اليومية '!B98</f>
        <v>0</v>
      </c>
      <c r="C99">
        <f>'تشغيل اليومية '!C98</f>
        <v>0</v>
      </c>
      <c r="D99" t="e">
        <f>'تشغيل اليومية '!D98</f>
        <v>#N/A</v>
      </c>
      <c r="E99">
        <f>'تشغيل اليومية '!E98</f>
        <v>0</v>
      </c>
      <c r="F99" t="e">
        <f>'تشغيل اليومية '!F98</f>
        <v>#N/A</v>
      </c>
      <c r="G99">
        <f>'تشغيل اليومية '!G98</f>
        <v>0</v>
      </c>
      <c r="H99">
        <f>'تشغيل اليومية '!H98</f>
        <v>0</v>
      </c>
      <c r="I99">
        <f>'تشغيل اليومية '!I98</f>
        <v>0</v>
      </c>
      <c r="J99">
        <f>'تشغيل اليومية '!J98</f>
        <v>0</v>
      </c>
      <c r="K99">
        <f>'تشغيل اليومية '!K98</f>
        <v>0</v>
      </c>
      <c r="L99">
        <f>'تشغيل اليومية '!L98</f>
        <v>0</v>
      </c>
      <c r="M99">
        <f>'تشغيل اليومية '!M98</f>
        <v>0</v>
      </c>
      <c r="N99">
        <f>'تشغيل اليومية '!N98</f>
        <v>0</v>
      </c>
      <c r="O99">
        <f>'تشغيل اليومية '!O98</f>
        <v>0</v>
      </c>
      <c r="P99">
        <f>'تشغيل اليومية '!P98</f>
        <v>0</v>
      </c>
      <c r="Q99">
        <f>'تشغيل اليومية '!Q98</f>
        <v>0</v>
      </c>
      <c r="R99">
        <f>'تشغيل اليومية '!R98</f>
        <v>0</v>
      </c>
      <c r="S99">
        <f>'تشغيل اليومية '!S98</f>
        <v>0</v>
      </c>
      <c r="T99">
        <f>'تشغيل اليومية '!T98</f>
        <v>0</v>
      </c>
      <c r="U99">
        <f>'تشغيل اليومية '!U98</f>
        <v>0</v>
      </c>
      <c r="V99">
        <f>'تشغيل اليومية '!V98</f>
        <v>0</v>
      </c>
      <c r="W99" t="str">
        <f>'تشغيل اليومية '!W98</f>
        <v/>
      </c>
      <c r="X99" t="str">
        <f>'تشغيل اليومية '!X98</f>
        <v>ايراد</v>
      </c>
    </row>
    <row r="100" spans="1:24" x14ac:dyDescent="0.3">
      <c r="A100">
        <f>'تشغيل اليومية '!A99</f>
        <v>15</v>
      </c>
      <c r="B100">
        <f>'تشغيل اليومية '!B99</f>
        <v>3</v>
      </c>
      <c r="C100">
        <f>'تشغيل اليومية '!C99</f>
        <v>2026</v>
      </c>
      <c r="D100" t="str">
        <f>'تشغيل اليومية '!D99</f>
        <v>عماد النجار1المرج 2ورديةسعوديالمخاذناتوبيس 28</v>
      </c>
      <c r="E100">
        <f>'تشغيل اليومية '!E99</f>
        <v>5000</v>
      </c>
      <c r="F100" t="str">
        <f>'تشغيل اليومية '!F99</f>
        <v>عماد النجار1</v>
      </c>
      <c r="G100" t="str">
        <f>'تشغيل اليومية '!G99</f>
        <v>المرج 2وردية</v>
      </c>
      <c r="H100" t="str">
        <f>'تشغيل اليومية '!H99</f>
        <v>سعودي</v>
      </c>
      <c r="I100" t="str">
        <f>'تشغيل اليومية '!I99</f>
        <v>المخاذن</v>
      </c>
      <c r="J100" t="str">
        <f>'تشغيل اليومية '!J99</f>
        <v>اتوبيس 28</v>
      </c>
      <c r="K100">
        <f>'تشغيل اليومية '!K99</f>
        <v>4119</v>
      </c>
      <c r="L100">
        <f>'تشغيل اليومية '!L99</f>
        <v>19</v>
      </c>
      <c r="M100">
        <f>'تشغيل اليومية '!M99</f>
        <v>4800</v>
      </c>
      <c r="N100">
        <f>'تشغيل اليومية '!N99</f>
        <v>2347.83</v>
      </c>
      <c r="O100">
        <f>'تشغيل اليومية '!O99</f>
        <v>75913.17</v>
      </c>
      <c r="P100">
        <f>'تشغيل اليومية '!P99</f>
        <v>0</v>
      </c>
      <c r="Q100">
        <f>'تشغيل اليومية '!Q99</f>
        <v>0</v>
      </c>
      <c r="R100">
        <f>'تشغيل اليومية '!R99</f>
        <v>0</v>
      </c>
      <c r="S100">
        <f>'تشغيل اليومية '!S99</f>
        <v>91200</v>
      </c>
      <c r="T100">
        <f>'تشغيل اليومية '!T99</f>
        <v>0</v>
      </c>
      <c r="U100">
        <f>'تشغيل اليومية '!U99</f>
        <v>-12939</v>
      </c>
      <c r="V100">
        <f>'تشغيل اليومية '!V99</f>
        <v>-15286.83</v>
      </c>
      <c r="W100" t="str">
        <f>'تشغيل اليومية '!W99</f>
        <v>1532026</v>
      </c>
      <c r="X100" t="str">
        <f>'تشغيل اليومية '!X99</f>
        <v>ايراد</v>
      </c>
    </row>
    <row r="101" spans="1:24" x14ac:dyDescent="0.3">
      <c r="A101">
        <f>'تشغيل اليومية '!A100</f>
        <v>15</v>
      </c>
      <c r="B101">
        <f>'تشغيل اليومية '!B100</f>
        <v>3</v>
      </c>
      <c r="C101">
        <f>'تشغيل اليومية '!C100</f>
        <v>2026</v>
      </c>
      <c r="D101" t="str">
        <f>'تشغيل اليومية '!D100</f>
        <v>عماد النجار2المؤسسة 2ورديةسعوديالمخاذناتوبيس 28</v>
      </c>
      <c r="E101">
        <f>'تشغيل اليومية '!E100</f>
        <v>5001</v>
      </c>
      <c r="F101" t="str">
        <f>'تشغيل اليومية '!F100</f>
        <v>عماد النجار2</v>
      </c>
      <c r="G101" t="str">
        <f>'تشغيل اليومية '!G100</f>
        <v>المؤسسة 2وردية</v>
      </c>
      <c r="H101" t="str">
        <f>'تشغيل اليومية '!H100</f>
        <v>سعودي</v>
      </c>
      <c r="I101" t="str">
        <f>'تشغيل اليومية '!I100</f>
        <v>المخاذن</v>
      </c>
      <c r="J101" t="str">
        <f>'تشغيل اليومية '!J100</f>
        <v>اتوبيس 28</v>
      </c>
      <c r="K101">
        <f>'تشغيل اليومية '!K100</f>
        <v>3884</v>
      </c>
      <c r="L101">
        <f>'تشغيل اليومية '!L100</f>
        <v>18</v>
      </c>
      <c r="M101">
        <f>'تشغيل اليومية '!M100</f>
        <v>4500</v>
      </c>
      <c r="N101">
        <f>'تشغيل اليومية '!N100</f>
        <v>2097.36</v>
      </c>
      <c r="O101">
        <f>'تشغيل اليومية '!O100</f>
        <v>67814.64</v>
      </c>
      <c r="P101">
        <f>'تشغيل اليومية '!P100</f>
        <v>0</v>
      </c>
      <c r="Q101">
        <f>'تشغيل اليومية '!Q100</f>
        <v>0</v>
      </c>
      <c r="R101">
        <f>'تشغيل اليومية '!R100</f>
        <v>0</v>
      </c>
      <c r="S101">
        <f>'تشغيل اليومية '!S100</f>
        <v>81000</v>
      </c>
      <c r="T101">
        <f>'تشغيل اليومية '!T100</f>
        <v>0</v>
      </c>
      <c r="U101">
        <f>'تشغيل اليومية '!U100</f>
        <v>-11088</v>
      </c>
      <c r="V101">
        <f>'تشغيل اليومية '!V100</f>
        <v>-13185.36</v>
      </c>
      <c r="W101" t="str">
        <f>'تشغيل اليومية '!W100</f>
        <v>1532026</v>
      </c>
      <c r="X101" t="str">
        <f>'تشغيل اليومية '!X100</f>
        <v>ايراد</v>
      </c>
    </row>
    <row r="102" spans="1:24" x14ac:dyDescent="0.3">
      <c r="A102">
        <f>'تشغيل اليومية '!A101</f>
        <v>15</v>
      </c>
      <c r="B102">
        <f>'تشغيل اليومية '!B101</f>
        <v>3</v>
      </c>
      <c r="C102">
        <f>'تشغيل اليومية '!C101</f>
        <v>2026</v>
      </c>
      <c r="D102" t="str">
        <f>'تشغيل اليومية '!D101</f>
        <v>عماد النجار 3الدائري 1ورديةسعوديالمخاذناتوبيس 28</v>
      </c>
      <c r="E102">
        <f>'تشغيل اليومية '!E101</f>
        <v>5002</v>
      </c>
      <c r="F102" t="str">
        <f>'تشغيل اليومية '!F101</f>
        <v>عماد النجار 3</v>
      </c>
      <c r="G102" t="str">
        <f>'تشغيل اليومية '!G101</f>
        <v>الدائري 1وردية</v>
      </c>
      <c r="H102" t="str">
        <f>'تشغيل اليومية '!H101</f>
        <v>سعودي</v>
      </c>
      <c r="I102" t="str">
        <f>'تشغيل اليومية '!I101</f>
        <v>المخاذن</v>
      </c>
      <c r="J102" t="str">
        <f>'تشغيل اليومية '!J101</f>
        <v>اتوبيس 28</v>
      </c>
      <c r="K102">
        <f>'تشغيل اليومية '!K101</f>
        <v>2448</v>
      </c>
      <c r="L102">
        <f>'تشغيل اليومية '!L101</f>
        <v>18</v>
      </c>
      <c r="M102">
        <f>'تشغيل اليومية '!M101</f>
        <v>2500</v>
      </c>
      <c r="N102">
        <f>'تشغيل اليومية '!N101</f>
        <v>1321.92</v>
      </c>
      <c r="O102">
        <f>'تشغيل اليومية '!O101</f>
        <v>42742.080000000002</v>
      </c>
      <c r="P102">
        <f>'تشغيل اليومية '!P101</f>
        <v>0</v>
      </c>
      <c r="Q102">
        <f>'تشغيل اليومية '!Q101</f>
        <v>0</v>
      </c>
      <c r="R102">
        <f>'تشغيل اليومية '!R101</f>
        <v>72500</v>
      </c>
      <c r="S102">
        <f>'تشغيل اليومية '!S101</f>
        <v>117500</v>
      </c>
      <c r="T102">
        <f>'تشغيل اليومية '!T101</f>
        <v>0</v>
      </c>
      <c r="U102">
        <f>'تشغيل اليومية '!U101</f>
        <v>-936</v>
      </c>
      <c r="V102">
        <f>'تشغيل اليومية '!V101</f>
        <v>-2257.92</v>
      </c>
      <c r="W102" t="str">
        <f>'تشغيل اليومية '!W101</f>
        <v>1532026</v>
      </c>
      <c r="X102" t="str">
        <f>'تشغيل اليومية '!X101</f>
        <v>ايراد</v>
      </c>
    </row>
    <row r="103" spans="1:24" x14ac:dyDescent="0.3">
      <c r="A103">
        <f>'تشغيل اليومية '!A102</f>
        <v>15</v>
      </c>
      <c r="B103">
        <f>'تشغيل اليومية '!B102</f>
        <v>3</v>
      </c>
      <c r="C103">
        <f>'تشغيل اليومية '!C102</f>
        <v>2026</v>
      </c>
      <c r="D103" t="str">
        <f>'تشغيل اليومية '!D102</f>
        <v>عبد الرحمن1الهرم سعوديدريماتوبيس 28</v>
      </c>
      <c r="E103">
        <f>'تشغيل اليومية '!E102</f>
        <v>5003</v>
      </c>
      <c r="F103" t="str">
        <f>'تشغيل اليومية '!F102</f>
        <v>عبد الرحمن1</v>
      </c>
      <c r="G103" t="str">
        <f>'تشغيل اليومية '!G102</f>
        <v xml:space="preserve">الهرم </v>
      </c>
      <c r="H103" t="str">
        <f>'تشغيل اليومية '!H102</f>
        <v>سعودي</v>
      </c>
      <c r="I103" t="str">
        <f>'تشغيل اليومية '!I102</f>
        <v>دريم</v>
      </c>
      <c r="J103" t="str">
        <f>'تشغيل اليومية '!J102</f>
        <v>اتوبيس 28</v>
      </c>
      <c r="K103">
        <f>'تشغيل اليومية '!K102</f>
        <v>994</v>
      </c>
      <c r="L103">
        <f>'تشغيل اليومية '!L102</f>
        <v>22</v>
      </c>
      <c r="M103">
        <f>'تشغيل اليومية '!M102</f>
        <v>850</v>
      </c>
      <c r="N103">
        <f>'تشغيل اليومية '!N102</f>
        <v>656.04</v>
      </c>
      <c r="O103">
        <f>'تشغيل اليومية '!O102</f>
        <v>21211.96</v>
      </c>
      <c r="P103">
        <f>'تشغيل اليومية '!P102</f>
        <v>0</v>
      </c>
      <c r="Q103">
        <f>'تشغيل اليومية '!Q102</f>
        <v>0</v>
      </c>
      <c r="R103">
        <f>'تشغيل اليومية '!R102</f>
        <v>0</v>
      </c>
      <c r="S103">
        <f>'تشغيل اليومية '!S102</f>
        <v>18700</v>
      </c>
      <c r="T103">
        <f>'تشغيل اليومية '!T102</f>
        <v>0</v>
      </c>
      <c r="U103">
        <f>'تشغيل اليومية '!U102</f>
        <v>3168</v>
      </c>
      <c r="V103">
        <f>'تشغيل اليومية '!V102</f>
        <v>2511.96</v>
      </c>
      <c r="W103" t="str">
        <f>'تشغيل اليومية '!W102</f>
        <v>1532026</v>
      </c>
      <c r="X103" t="str">
        <f>'تشغيل اليومية '!X102</f>
        <v>ايراد</v>
      </c>
    </row>
    <row r="104" spans="1:24" x14ac:dyDescent="0.3">
      <c r="A104">
        <f>'تشغيل اليومية '!A103</f>
        <v>15</v>
      </c>
      <c r="B104">
        <f>'تشغيل اليومية '!B103</f>
        <v>3</v>
      </c>
      <c r="C104">
        <f>'تشغيل اليومية '!C103</f>
        <v>2026</v>
      </c>
      <c r="D104" t="str">
        <f>'تشغيل اليومية '!D103</f>
        <v>عبد الرحمن2المؤسسةسعوديدريماتوبيس 28</v>
      </c>
      <c r="E104">
        <f>'تشغيل اليومية '!E103</f>
        <v>5004</v>
      </c>
      <c r="F104" t="str">
        <f>'تشغيل اليومية '!F103</f>
        <v>عبد الرحمن2</v>
      </c>
      <c r="G104" t="str">
        <f>'تشغيل اليومية '!G103</f>
        <v>المؤسسة</v>
      </c>
      <c r="H104" t="str">
        <f>'تشغيل اليومية '!H103</f>
        <v>سعودي</v>
      </c>
      <c r="I104" t="str">
        <f>'تشغيل اليومية '!I103</f>
        <v>دريم</v>
      </c>
      <c r="J104" t="str">
        <f>'تشغيل اليومية '!J103</f>
        <v>اتوبيس 28</v>
      </c>
      <c r="K104">
        <f>'تشغيل اليومية '!K103</f>
        <v>994</v>
      </c>
      <c r="L104">
        <f>'تشغيل اليومية '!L103</f>
        <v>22</v>
      </c>
      <c r="M104">
        <f>'تشغيل اليومية '!M103</f>
        <v>850</v>
      </c>
      <c r="N104">
        <f>'تشغيل اليومية '!N103</f>
        <v>656.04</v>
      </c>
      <c r="O104">
        <f>'تشغيل اليومية '!O103</f>
        <v>21211.96</v>
      </c>
      <c r="P104">
        <f>'تشغيل اليومية '!P103</f>
        <v>0</v>
      </c>
      <c r="Q104">
        <f>'تشغيل اليومية '!Q103</f>
        <v>0</v>
      </c>
      <c r="R104">
        <f>'تشغيل اليومية '!R103</f>
        <v>0</v>
      </c>
      <c r="S104">
        <f>'تشغيل اليومية '!S103</f>
        <v>18700</v>
      </c>
      <c r="T104">
        <f>'تشغيل اليومية '!T103</f>
        <v>0</v>
      </c>
      <c r="U104">
        <f>'تشغيل اليومية '!U103</f>
        <v>3168</v>
      </c>
      <c r="V104">
        <f>'تشغيل اليومية '!V103</f>
        <v>2511.96</v>
      </c>
      <c r="W104" t="str">
        <f>'تشغيل اليومية '!W103</f>
        <v>1532026</v>
      </c>
      <c r="X104" t="str">
        <f>'تشغيل اليومية '!X103</f>
        <v>ايراد</v>
      </c>
    </row>
    <row r="105" spans="1:24" x14ac:dyDescent="0.3">
      <c r="A105">
        <f>'تشغيل اليومية '!A104</f>
        <v>15</v>
      </c>
      <c r="B105">
        <f>'تشغيل اليومية '!B104</f>
        <v>3</v>
      </c>
      <c r="C105">
        <f>'تشغيل اليومية '!C104</f>
        <v>2026</v>
      </c>
      <c r="D105" t="str">
        <f>'تشغيل اليومية '!D104</f>
        <v>فرج 1حلوانسعوديهايد باركاتوبيس 28</v>
      </c>
      <c r="E105">
        <f>'تشغيل اليومية '!E104</f>
        <v>5005</v>
      </c>
      <c r="F105" t="str">
        <f>'تشغيل اليومية '!F104</f>
        <v>فرج 1</v>
      </c>
      <c r="G105" t="str">
        <f>'تشغيل اليومية '!G104</f>
        <v>حلوان</v>
      </c>
      <c r="H105" t="str">
        <f>'تشغيل اليومية '!H104</f>
        <v>سعودي</v>
      </c>
      <c r="I105" t="str">
        <f>'تشغيل اليومية '!I104</f>
        <v>هايد بارك</v>
      </c>
      <c r="J105" t="str">
        <f>'تشغيل اليومية '!J104</f>
        <v>اتوبيس 28</v>
      </c>
      <c r="K105">
        <f>'تشغيل اليومية '!K104</f>
        <v>4634</v>
      </c>
      <c r="L105">
        <f>'تشغيل اليومية '!L104</f>
        <v>22</v>
      </c>
      <c r="M105">
        <f>'تشغيل اليومية '!M104</f>
        <v>3750</v>
      </c>
      <c r="N105">
        <f>'تشغيل اليومية '!N104</f>
        <v>3058.4399999999996</v>
      </c>
      <c r="O105">
        <f>'تشغيل اليومية '!O104</f>
        <v>98889.56</v>
      </c>
      <c r="P105">
        <f>'تشغيل اليومية '!P104</f>
        <v>0</v>
      </c>
      <c r="Q105">
        <f>'تشغيل اليومية '!Q104</f>
        <v>0</v>
      </c>
      <c r="R105">
        <f>'تشغيل اليومية '!R104</f>
        <v>0</v>
      </c>
      <c r="S105">
        <f>'تشغيل اليومية '!S104</f>
        <v>82500</v>
      </c>
      <c r="T105">
        <f>'تشغيل اليومية '!T104</f>
        <v>0</v>
      </c>
      <c r="U105">
        <f>'تشغيل اليومية '!U104</f>
        <v>19448</v>
      </c>
      <c r="V105">
        <f>'تشغيل اليومية '!V104</f>
        <v>16389.560000000001</v>
      </c>
      <c r="W105" t="str">
        <f>'تشغيل اليومية '!W104</f>
        <v>1532026</v>
      </c>
      <c r="X105" t="str">
        <f>'تشغيل اليومية '!X104</f>
        <v>ايراد</v>
      </c>
    </row>
    <row r="106" spans="1:24" x14ac:dyDescent="0.3">
      <c r="A106">
        <f>'تشغيل اليومية '!A106</f>
        <v>15</v>
      </c>
      <c r="B106">
        <f>'تشغيل اليومية '!B106</f>
        <v>3</v>
      </c>
      <c r="C106">
        <f>'تشغيل اليومية '!C106</f>
        <v>2026</v>
      </c>
      <c r="D106" t="str">
        <f>'تشغيل اليومية '!D106</f>
        <v>ممدوح كيلاني 3القومية سعوديهايد باركميكروباص صيني</v>
      </c>
      <c r="E106">
        <f>'تشغيل اليومية '!E106</f>
        <v>5006</v>
      </c>
      <c r="F106" t="str">
        <f>'تشغيل اليومية '!F106</f>
        <v>ممدوح كيلاني 3</v>
      </c>
      <c r="G106" t="str">
        <f>'تشغيل اليومية '!G106</f>
        <v xml:space="preserve">القومية </v>
      </c>
      <c r="H106" t="str">
        <f>'تشغيل اليومية '!H106</f>
        <v>سعودي</v>
      </c>
      <c r="I106" t="str">
        <f>'تشغيل اليومية '!I106</f>
        <v>هايد بارك</v>
      </c>
      <c r="J106" t="str">
        <f>'تشغيل اليومية '!J106</f>
        <v>ميكروباص صيني</v>
      </c>
      <c r="K106">
        <f>'تشغيل اليومية '!K106</f>
        <v>2965</v>
      </c>
      <c r="L106">
        <f>'تشغيل اليومية '!L106</f>
        <v>22</v>
      </c>
      <c r="M106">
        <f>'تشغيل اليومية '!M106</f>
        <v>2500</v>
      </c>
      <c r="N106">
        <f>'تشغيل اليومية '!N106</f>
        <v>1956.9</v>
      </c>
      <c r="O106">
        <f>'تشغيل اليومية '!O106</f>
        <v>63273.1</v>
      </c>
      <c r="P106">
        <f>'تشغيل اليومية '!P106</f>
        <v>0</v>
      </c>
      <c r="Q106">
        <f>'تشغيل اليومية '!Q106</f>
        <v>0</v>
      </c>
      <c r="R106">
        <f>'تشغيل اليومية '!R106</f>
        <v>0</v>
      </c>
      <c r="S106">
        <f>'تشغيل اليومية '!S106</f>
        <v>55000</v>
      </c>
      <c r="T106">
        <f>'تشغيل اليومية '!T106</f>
        <v>0</v>
      </c>
      <c r="U106">
        <f>'تشغيل اليومية '!U106</f>
        <v>10230</v>
      </c>
      <c r="V106">
        <f>'تشغيل اليومية '!V106</f>
        <v>8273.1</v>
      </c>
      <c r="W106" t="str">
        <f>'تشغيل اليومية '!W106</f>
        <v>1532026</v>
      </c>
      <c r="X106" t="str">
        <f>'تشغيل اليومية '!X106</f>
        <v>ايراد</v>
      </c>
    </row>
    <row r="107" spans="1:24" x14ac:dyDescent="0.3">
      <c r="A107">
        <f>'تشغيل اليومية '!A107</f>
        <v>15</v>
      </c>
      <c r="B107">
        <f>'تشغيل اليومية '!B107</f>
        <v>3</v>
      </c>
      <c r="C107">
        <f>'تشغيل اليومية '!C107</f>
        <v>2026</v>
      </c>
      <c r="D107" t="str">
        <f>'تشغيل اليومية '!D107</f>
        <v>مصطفي رشدي1المنيب 2 ورديةسعوديميفيداميكروباص صيني</v>
      </c>
      <c r="E107">
        <f>'تشغيل اليومية '!E107</f>
        <v>5007</v>
      </c>
      <c r="F107" t="str">
        <f>'تشغيل اليومية '!F107</f>
        <v>مصطفي رشدي1</v>
      </c>
      <c r="G107" t="str">
        <f>'تشغيل اليومية '!G107</f>
        <v>المنيب 2 وردية</v>
      </c>
      <c r="H107" t="str">
        <f>'تشغيل اليومية '!H107</f>
        <v>سعودي</v>
      </c>
      <c r="I107" t="str">
        <f>'تشغيل اليومية '!I107</f>
        <v>ميفيدا</v>
      </c>
      <c r="J107" t="str">
        <f>'تشغيل اليومية '!J107</f>
        <v>ميكروباص صيني</v>
      </c>
      <c r="K107">
        <f>'تشغيل اليومية '!K107</f>
        <v>2965</v>
      </c>
      <c r="L107">
        <f>'تشغيل اليومية '!L107</f>
        <v>22</v>
      </c>
      <c r="M107">
        <f>'تشغيل اليومية '!M107</f>
        <v>2150</v>
      </c>
      <c r="N107">
        <f>'تشغيل اليومية '!N107</f>
        <v>1956.9</v>
      </c>
      <c r="O107">
        <f>'تشغيل اليومية '!O107</f>
        <v>63273.1</v>
      </c>
      <c r="P107">
        <f>'تشغيل اليومية '!P107</f>
        <v>0</v>
      </c>
      <c r="Q107">
        <f>'تشغيل اليومية '!Q107</f>
        <v>0</v>
      </c>
      <c r="R107">
        <f>'تشغيل اليومية '!R107</f>
        <v>0</v>
      </c>
      <c r="S107">
        <f>'تشغيل اليومية '!S107</f>
        <v>47300</v>
      </c>
      <c r="T107">
        <f>'تشغيل اليومية '!T107</f>
        <v>0</v>
      </c>
      <c r="U107">
        <f>'تشغيل اليومية '!U107</f>
        <v>17930</v>
      </c>
      <c r="V107">
        <f>'تشغيل اليومية '!V107</f>
        <v>15973.1</v>
      </c>
      <c r="W107" t="str">
        <f>'تشغيل اليومية '!W107</f>
        <v>1532026</v>
      </c>
      <c r="X107" t="str">
        <f>'تشغيل اليومية '!X107</f>
        <v>ايراد</v>
      </c>
    </row>
    <row r="108" spans="1:24" x14ac:dyDescent="0.3">
      <c r="A108">
        <f>'تشغيل اليومية '!A108</f>
        <v>15</v>
      </c>
      <c r="B108">
        <f>'تشغيل اليومية '!B108</f>
        <v>3</v>
      </c>
      <c r="C108">
        <f>'تشغيل اليومية '!C108</f>
        <v>2026</v>
      </c>
      <c r="D108" t="str">
        <f>'تشغيل اليومية '!D108</f>
        <v>مصطفي رشدي2المنيب 1 ورديةسعوديميفيداميكروباص صيني</v>
      </c>
      <c r="E108">
        <f>'تشغيل اليومية '!E108</f>
        <v>5008</v>
      </c>
      <c r="F108" t="str">
        <f>'تشغيل اليومية '!F108</f>
        <v>مصطفي رشدي2</v>
      </c>
      <c r="G108" t="str">
        <f>'تشغيل اليومية '!G108</f>
        <v>المنيب 1 وردية</v>
      </c>
      <c r="H108" t="str">
        <f>'تشغيل اليومية '!H108</f>
        <v>سعودي</v>
      </c>
      <c r="I108" t="str">
        <f>'تشغيل اليومية '!I108</f>
        <v>ميفيدا</v>
      </c>
      <c r="J108" t="str">
        <f>'تشغيل اليومية '!J108</f>
        <v>ميكروباص صيني</v>
      </c>
      <c r="K108">
        <f>'تشغيل اليومية '!K108</f>
        <v>1483</v>
      </c>
      <c r="L108">
        <f>'تشغيل اليومية '!L108</f>
        <v>18</v>
      </c>
      <c r="M108">
        <f>'تشغيل اليومية '!M108</f>
        <v>1150</v>
      </c>
      <c r="N108">
        <f>'تشغيل اليومية '!N108</f>
        <v>800.81999999999994</v>
      </c>
      <c r="O108">
        <f>'تشغيل اليومية '!O108</f>
        <v>25893.18</v>
      </c>
      <c r="P108">
        <f>'تشغيل اليومية '!P108</f>
        <v>0</v>
      </c>
      <c r="Q108">
        <f>'تشغيل اليومية '!Q108</f>
        <v>0</v>
      </c>
      <c r="R108">
        <f>'تشغيل اليومية '!R108</f>
        <v>0</v>
      </c>
      <c r="S108">
        <f>'تشغيل اليومية '!S108</f>
        <v>20700</v>
      </c>
      <c r="T108">
        <f>'تشغيل اليومية '!T108</f>
        <v>0</v>
      </c>
      <c r="U108">
        <f>'تشغيل اليومية '!U108</f>
        <v>5994</v>
      </c>
      <c r="V108">
        <f>'تشغيل اليومية '!V108</f>
        <v>5193.18</v>
      </c>
      <c r="W108" t="str">
        <f>'تشغيل اليومية '!W108</f>
        <v>1532026</v>
      </c>
      <c r="X108" t="str">
        <f>'تشغيل اليومية '!X108</f>
        <v>ايراد</v>
      </c>
    </row>
    <row r="109" spans="1:24" x14ac:dyDescent="0.3">
      <c r="A109">
        <f>'تشغيل اليومية '!A109</f>
        <v>15</v>
      </c>
      <c r="B109">
        <f>'تشغيل اليومية '!B109</f>
        <v>3</v>
      </c>
      <c r="C109">
        <f>'تشغيل اليومية '!C109</f>
        <v>2026</v>
      </c>
      <c r="D109" t="str">
        <f>'تشغيل اليومية '!D109</f>
        <v>فرج 2حلوان 2 ورديةسعوديميفيداميكروباص صيني</v>
      </c>
      <c r="E109">
        <f>'تشغيل اليومية '!E109</f>
        <v>5009</v>
      </c>
      <c r="F109" t="str">
        <f>'تشغيل اليومية '!F109</f>
        <v>فرج 2</v>
      </c>
      <c r="G109" t="str">
        <f>'تشغيل اليومية '!G109</f>
        <v>حلوان 2 وردية</v>
      </c>
      <c r="H109" t="str">
        <f>'تشغيل اليومية '!H109</f>
        <v>سعودي</v>
      </c>
      <c r="I109" t="str">
        <f>'تشغيل اليومية '!I109</f>
        <v>ميفيدا</v>
      </c>
      <c r="J109" t="str">
        <f>'تشغيل اليومية '!J109</f>
        <v>ميكروباص صيني</v>
      </c>
      <c r="K109">
        <f>'تشغيل اليومية '!K109</f>
        <v>2965</v>
      </c>
      <c r="L109">
        <f>'تشغيل اليومية '!L109</f>
        <v>22</v>
      </c>
      <c r="M109">
        <f>'تشغيل اليومية '!M109</f>
        <v>2250</v>
      </c>
      <c r="N109">
        <f>'تشغيل اليومية '!N109</f>
        <v>1956.9</v>
      </c>
      <c r="O109">
        <f>'تشغيل اليومية '!O109</f>
        <v>63273.1</v>
      </c>
      <c r="P109">
        <f>'تشغيل اليومية '!P109</f>
        <v>0</v>
      </c>
      <c r="Q109">
        <f>'تشغيل اليومية '!Q109</f>
        <v>0</v>
      </c>
      <c r="R109">
        <f>'تشغيل اليومية '!R109</f>
        <v>0</v>
      </c>
      <c r="S109">
        <f>'تشغيل اليومية '!S109</f>
        <v>49500</v>
      </c>
      <c r="T109">
        <f>'تشغيل اليومية '!T109</f>
        <v>0</v>
      </c>
      <c r="U109">
        <f>'تشغيل اليومية '!U109</f>
        <v>15730</v>
      </c>
      <c r="V109">
        <f>'تشغيل اليومية '!V109</f>
        <v>13773.1</v>
      </c>
      <c r="W109" t="str">
        <f>'تشغيل اليومية '!W109</f>
        <v>1532026</v>
      </c>
      <c r="X109" t="str">
        <f>'تشغيل اليومية '!X109</f>
        <v>ايراد</v>
      </c>
    </row>
    <row r="110" spans="1:24" x14ac:dyDescent="0.3">
      <c r="A110">
        <f>'تشغيل اليومية '!A110</f>
        <v>15</v>
      </c>
      <c r="B110">
        <f>'تشغيل اليومية '!B110</f>
        <v>3</v>
      </c>
      <c r="C110">
        <f>'تشغيل اليومية '!C110</f>
        <v>2026</v>
      </c>
      <c r="D110" t="str">
        <f>'تشغيل اليومية '!D110</f>
        <v>فرج 3حلوان 2 ورديةسعوديالقطاميةاتوبيس 28</v>
      </c>
      <c r="E110">
        <f>'تشغيل اليومية '!E110</f>
        <v>5010</v>
      </c>
      <c r="F110" t="str">
        <f>'تشغيل اليومية '!F110</f>
        <v>فرج 3</v>
      </c>
      <c r="G110" t="str">
        <f>'تشغيل اليومية '!G110</f>
        <v>حلوان 2 وردية</v>
      </c>
      <c r="H110" t="str">
        <f>'تشغيل اليومية '!H110</f>
        <v>سعودي</v>
      </c>
      <c r="I110" t="str">
        <f>'تشغيل اليومية '!I110</f>
        <v>القطامية</v>
      </c>
      <c r="J110" t="str">
        <f>'تشغيل اليومية '!J110</f>
        <v>اتوبيس 28</v>
      </c>
      <c r="K110">
        <f>'تشغيل اليومية '!K110</f>
        <v>3415</v>
      </c>
      <c r="L110">
        <f>'تشغيل اليومية '!L110</f>
        <v>22</v>
      </c>
      <c r="M110">
        <f>'تشغيل اليومية '!M110</f>
        <v>3400</v>
      </c>
      <c r="N110">
        <f>'تشغيل اليومية '!N110</f>
        <v>2253.9</v>
      </c>
      <c r="O110">
        <f>'تشغيل اليومية '!O110</f>
        <v>72876.100000000006</v>
      </c>
      <c r="P110">
        <f>'تشغيل اليومية '!P110</f>
        <v>0</v>
      </c>
      <c r="Q110">
        <f>'تشغيل اليومية '!Q110</f>
        <v>0</v>
      </c>
      <c r="R110">
        <f>'تشغيل اليومية '!R110</f>
        <v>0</v>
      </c>
      <c r="S110">
        <f>'تشغيل اليومية '!S110</f>
        <v>74800</v>
      </c>
      <c r="T110">
        <f>'تشغيل اليومية '!T110</f>
        <v>0</v>
      </c>
      <c r="U110">
        <f>'تشغيل اليومية '!U110</f>
        <v>330</v>
      </c>
      <c r="V110">
        <f>'تشغيل اليومية '!V110</f>
        <v>-1923.9</v>
      </c>
      <c r="W110" t="str">
        <f>'تشغيل اليومية '!W110</f>
        <v>1532026</v>
      </c>
      <c r="X110" t="str">
        <f>'تشغيل اليومية '!X110</f>
        <v>ايراد</v>
      </c>
    </row>
    <row r="111" spans="1:24" x14ac:dyDescent="0.3">
      <c r="A111">
        <f>'تشغيل اليومية '!A111</f>
        <v>15</v>
      </c>
      <c r="B111">
        <f>'تشغيل اليومية '!B111</f>
        <v>3</v>
      </c>
      <c r="C111">
        <f>'تشغيل اليومية '!C111</f>
        <v>2026</v>
      </c>
      <c r="D111" t="str">
        <f>'تشغيل اليومية '!D111</f>
        <v>فرج 4مايو ورديةسعوديالقطاميةميكروباص</v>
      </c>
      <c r="E111">
        <f>'تشغيل اليومية '!E111</f>
        <v>5011</v>
      </c>
      <c r="F111" t="str">
        <f>'تشغيل اليومية '!F111</f>
        <v>فرج 4</v>
      </c>
      <c r="G111" t="str">
        <f>'تشغيل اليومية '!G111</f>
        <v>مايو وردية</v>
      </c>
      <c r="H111" t="str">
        <f>'تشغيل اليومية '!H111</f>
        <v>سعودي</v>
      </c>
      <c r="I111" t="str">
        <f>'تشغيل اليومية '!I111</f>
        <v>القطامية</v>
      </c>
      <c r="J111" t="str">
        <f>'تشغيل اليومية '!J111</f>
        <v>ميكروباص</v>
      </c>
      <c r="K111">
        <f>'تشغيل اليومية '!K111</f>
        <v>1222</v>
      </c>
      <c r="L111">
        <f>'تشغيل اليومية '!L111</f>
        <v>22</v>
      </c>
      <c r="M111">
        <f>'تشغيل اليومية '!M111</f>
        <v>1180</v>
      </c>
      <c r="N111">
        <f>'تشغيل اليومية '!N111</f>
        <v>806.52</v>
      </c>
      <c r="O111">
        <f>'تشغيل اليومية '!O111</f>
        <v>26077.48</v>
      </c>
      <c r="P111">
        <f>'تشغيل اليومية '!P111</f>
        <v>0</v>
      </c>
      <c r="Q111">
        <f>'تشغيل اليومية '!Q111</f>
        <v>0</v>
      </c>
      <c r="R111">
        <f>'تشغيل اليومية '!R111</f>
        <v>0</v>
      </c>
      <c r="S111">
        <f>'تشغيل اليومية '!S111</f>
        <v>25960</v>
      </c>
      <c r="T111">
        <f>'تشغيل اليومية '!T111</f>
        <v>0</v>
      </c>
      <c r="U111">
        <f>'تشغيل اليومية '!U111</f>
        <v>924</v>
      </c>
      <c r="V111">
        <f>'تشغيل اليومية '!V111</f>
        <v>117.48000000000002</v>
      </c>
      <c r="W111" t="str">
        <f>'تشغيل اليومية '!W111</f>
        <v>1532026</v>
      </c>
      <c r="X111" t="str">
        <f>'تشغيل اليومية '!X111</f>
        <v>ايراد</v>
      </c>
    </row>
    <row r="112" spans="1:24" x14ac:dyDescent="0.3">
      <c r="A112">
        <f>'تشغيل اليومية '!A112</f>
        <v>15</v>
      </c>
      <c r="B112">
        <f>'تشغيل اليومية '!B112</f>
        <v>3</v>
      </c>
      <c r="C112">
        <f>'تشغيل اليومية '!C112</f>
        <v>2026</v>
      </c>
      <c r="D112" t="str">
        <f>'تشغيل اليومية '!D112</f>
        <v>مصطفي رشدي3المنيب5شفتسعوديالقطاميةاتوبيس 28</v>
      </c>
      <c r="E112">
        <f>'تشغيل اليومية '!E112</f>
        <v>5012</v>
      </c>
      <c r="F112" t="str">
        <f>'تشغيل اليومية '!F112</f>
        <v>مصطفي رشدي3</v>
      </c>
      <c r="G112" t="str">
        <f>'تشغيل اليومية '!G112</f>
        <v>المنيب5شفت</v>
      </c>
      <c r="H112" t="str">
        <f>'تشغيل اليومية '!H112</f>
        <v>سعودي</v>
      </c>
      <c r="I112" t="str">
        <f>'تشغيل اليومية '!I112</f>
        <v>القطامية</v>
      </c>
      <c r="J112" t="str">
        <f>'تشغيل اليومية '!J112</f>
        <v>اتوبيس 28</v>
      </c>
      <c r="K112">
        <f>'تشغيل اليومية '!K112</f>
        <v>2649</v>
      </c>
      <c r="L112">
        <f>'تشغيل اليومية '!L112</f>
        <v>22</v>
      </c>
      <c r="M112">
        <f>'تشغيل اليومية '!M112</f>
        <v>2060</v>
      </c>
      <c r="N112">
        <f>'تشغيل اليومية '!N112</f>
        <v>1748.34</v>
      </c>
      <c r="O112">
        <f>'تشغيل اليومية '!O112</f>
        <v>56529.66</v>
      </c>
      <c r="P112">
        <f>'تشغيل اليومية '!P112</f>
        <v>0</v>
      </c>
      <c r="Q112">
        <f>'تشغيل اليومية '!Q112</f>
        <v>0</v>
      </c>
      <c r="R112">
        <f>'تشغيل اليومية '!R112</f>
        <v>0</v>
      </c>
      <c r="S112">
        <f>'تشغيل اليومية '!S112</f>
        <v>45320</v>
      </c>
      <c r="T112">
        <f>'تشغيل اليومية '!T112</f>
        <v>0</v>
      </c>
      <c r="U112">
        <f>'تشغيل اليومية '!U112</f>
        <v>12958</v>
      </c>
      <c r="V112">
        <f>'تشغيل اليومية '!V112</f>
        <v>11209.66</v>
      </c>
      <c r="W112" t="str">
        <f>'تشغيل اليومية '!W112</f>
        <v>1532026</v>
      </c>
      <c r="X112" t="str">
        <f>'تشغيل اليومية '!X112</f>
        <v>ايراد</v>
      </c>
    </row>
    <row r="113" spans="1:24" x14ac:dyDescent="0.3">
      <c r="A113">
        <f>'تشغيل اليومية '!A113</f>
        <v>15</v>
      </c>
      <c r="B113">
        <f>'تشغيل اليومية '!B113</f>
        <v>3</v>
      </c>
      <c r="C113">
        <f>'تشغيل اليومية '!C113</f>
        <v>2026</v>
      </c>
      <c r="D113" t="str">
        <f>'تشغيل اليومية '!D113</f>
        <v>مصطفي رشدي4المنيب Wصباحيةسعوديالقطاميةاتوبيس 28</v>
      </c>
      <c r="E113">
        <f>'تشغيل اليومية '!E113</f>
        <v>5013</v>
      </c>
      <c r="F113" t="str">
        <f>'تشغيل اليومية '!F113</f>
        <v>مصطفي رشدي4</v>
      </c>
      <c r="G113" t="str">
        <f>'تشغيل اليومية '!G113</f>
        <v>المنيب Wصباحية</v>
      </c>
      <c r="H113" t="str">
        <f>'تشغيل اليومية '!H113</f>
        <v>سعودي</v>
      </c>
      <c r="I113" t="str">
        <f>'تشغيل اليومية '!I113</f>
        <v>القطامية</v>
      </c>
      <c r="J113" t="str">
        <f>'تشغيل اليومية '!J113</f>
        <v>اتوبيس 28</v>
      </c>
      <c r="K113">
        <f>'تشغيل اليومية '!K113</f>
        <v>1059</v>
      </c>
      <c r="L113">
        <f>'تشغيل اليومية '!L113</f>
        <v>22</v>
      </c>
      <c r="M113">
        <f>'تشغيل اليومية '!M113</f>
        <v>1000</v>
      </c>
      <c r="N113">
        <f>'تشغيل اليومية '!N113</f>
        <v>698.93999999999994</v>
      </c>
      <c r="O113">
        <f>'تشغيل اليومية '!O113</f>
        <v>22599.06</v>
      </c>
      <c r="P113">
        <f>'تشغيل اليومية '!P113</f>
        <v>0</v>
      </c>
      <c r="Q113">
        <f>'تشغيل اليومية '!Q113</f>
        <v>0</v>
      </c>
      <c r="R113">
        <f>'تشغيل اليومية '!R113</f>
        <v>0</v>
      </c>
      <c r="S113">
        <f>'تشغيل اليومية '!S113</f>
        <v>22000</v>
      </c>
      <c r="T113">
        <f>'تشغيل اليومية '!T113</f>
        <v>0</v>
      </c>
      <c r="U113">
        <f>'تشغيل اليومية '!U113</f>
        <v>1298</v>
      </c>
      <c r="V113">
        <f>'تشغيل اليومية '!V113</f>
        <v>599.06000000000006</v>
      </c>
      <c r="W113" t="str">
        <f>'تشغيل اليومية '!W113</f>
        <v>1532026</v>
      </c>
      <c r="X113" t="str">
        <f>'تشغيل اليومية '!X113</f>
        <v>ايراد</v>
      </c>
    </row>
    <row r="114" spans="1:24" x14ac:dyDescent="0.3">
      <c r="A114">
        <f>'تشغيل اليومية '!A114</f>
        <v>15</v>
      </c>
      <c r="B114">
        <f>'تشغيل اليومية '!B114</f>
        <v>3</v>
      </c>
      <c r="C114">
        <f>'تشغيل اليومية '!C114</f>
        <v>2026</v>
      </c>
      <c r="D114" t="str">
        <f>'تشغيل اليومية '!D114</f>
        <v>مصطفي رشدي5صقر 2 ورديةسعوديالقطاميةاتوبيس 28</v>
      </c>
      <c r="E114">
        <f>'تشغيل اليومية '!E114</f>
        <v>5014</v>
      </c>
      <c r="F114" t="str">
        <f>'تشغيل اليومية '!F114</f>
        <v>مصطفي رشدي5</v>
      </c>
      <c r="G114" t="str">
        <f>'تشغيل اليومية '!G114</f>
        <v>صقر 2 وردية</v>
      </c>
      <c r="H114" t="str">
        <f>'تشغيل اليومية '!H114</f>
        <v>سعودي</v>
      </c>
      <c r="I114" t="str">
        <f>'تشغيل اليومية '!I114</f>
        <v>القطامية</v>
      </c>
      <c r="J114" t="str">
        <f>'تشغيل اليومية '!J114</f>
        <v>اتوبيس 28</v>
      </c>
      <c r="K114">
        <f>'تشغيل اليومية '!K114</f>
        <v>2120</v>
      </c>
      <c r="L114">
        <f>'تشغيل اليومية '!L114</f>
        <v>22</v>
      </c>
      <c r="M114">
        <f>'تشغيل اليومية '!M114</f>
        <v>1780</v>
      </c>
      <c r="N114">
        <f>'تشغيل اليومية '!N114</f>
        <v>1399.1999999999998</v>
      </c>
      <c r="O114">
        <f>'تشغيل اليومية '!O114</f>
        <v>45240.800000000003</v>
      </c>
      <c r="P114">
        <f>'تشغيل اليومية '!P114</f>
        <v>0</v>
      </c>
      <c r="Q114">
        <f>'تشغيل اليومية '!Q114</f>
        <v>0</v>
      </c>
      <c r="R114">
        <f>'تشغيل اليومية '!R114</f>
        <v>0</v>
      </c>
      <c r="S114">
        <f>'تشغيل اليومية '!S114</f>
        <v>39160</v>
      </c>
      <c r="T114">
        <f>'تشغيل اليومية '!T114</f>
        <v>0</v>
      </c>
      <c r="U114">
        <f>'تشغيل اليومية '!U114</f>
        <v>7480</v>
      </c>
      <c r="V114">
        <f>'تشغيل اليومية '!V114</f>
        <v>6080.8</v>
      </c>
      <c r="W114" t="str">
        <f>'تشغيل اليومية '!W114</f>
        <v>1532026</v>
      </c>
      <c r="X114" t="str">
        <f>'تشغيل اليومية '!X114</f>
        <v>ايراد</v>
      </c>
    </row>
    <row r="115" spans="1:24" x14ac:dyDescent="0.3">
      <c r="A115">
        <f>'تشغيل اليومية '!A116</f>
        <v>15</v>
      </c>
      <c r="B115">
        <f>'تشغيل اليومية '!B116</f>
        <v>3</v>
      </c>
      <c r="C115">
        <f>'تشغيل اليومية '!C116</f>
        <v>2026</v>
      </c>
      <c r="D115" t="str">
        <f>'تشغيل اليومية '!D116</f>
        <v>كرم ترك 1قليوب 2 ورديةسعوديالقطاميةاتوبيس 28</v>
      </c>
      <c r="E115">
        <f>'تشغيل اليومية '!E116</f>
        <v>5015</v>
      </c>
      <c r="F115" t="str">
        <f>'تشغيل اليومية '!F116</f>
        <v>كرم ترك 1</v>
      </c>
      <c r="G115" t="str">
        <f>'تشغيل اليومية '!G116</f>
        <v>قليوب 2 وردية</v>
      </c>
      <c r="H115" t="str">
        <f>'تشغيل اليومية '!H116</f>
        <v>سعودي</v>
      </c>
      <c r="I115" t="str">
        <f>'تشغيل اليومية '!I116</f>
        <v>القطامية</v>
      </c>
      <c r="J115" t="str">
        <f>'تشغيل اليومية '!J116</f>
        <v>اتوبيس 28</v>
      </c>
      <c r="K115">
        <f>'تشغيل اليومية '!K116</f>
        <v>3959</v>
      </c>
      <c r="L115">
        <f>'تشغيل اليومية '!L116</f>
        <v>22</v>
      </c>
      <c r="M115">
        <f>'تشغيل اليومية '!M116</f>
        <v>4200</v>
      </c>
      <c r="N115">
        <f>'تشغيل اليومية '!N116</f>
        <v>2612.94</v>
      </c>
      <c r="O115">
        <f>'تشغيل اليومية '!O116</f>
        <v>84485.06</v>
      </c>
      <c r="P115">
        <f>'تشغيل اليومية '!P116</f>
        <v>0</v>
      </c>
      <c r="Q115">
        <f>'تشغيل اليومية '!Q116</f>
        <v>0</v>
      </c>
      <c r="R115">
        <f>'تشغيل اليومية '!R116</f>
        <v>0</v>
      </c>
      <c r="S115">
        <f>'تشغيل اليومية '!S116</f>
        <v>92400</v>
      </c>
      <c r="T115">
        <f>'تشغيل اليومية '!T116</f>
        <v>0</v>
      </c>
      <c r="U115">
        <f>'تشغيل اليومية '!U116</f>
        <v>-5302</v>
      </c>
      <c r="V115">
        <f>'تشغيل اليومية '!V116</f>
        <v>-7914.9400000000005</v>
      </c>
      <c r="W115" t="str">
        <f>'تشغيل اليومية '!W116</f>
        <v>1532026</v>
      </c>
      <c r="X115" t="str">
        <f>'تشغيل اليومية '!X116</f>
        <v>ايراد</v>
      </c>
    </row>
    <row r="116" spans="1:24" x14ac:dyDescent="0.3">
      <c r="A116">
        <f>'تشغيل اليومية '!A117</f>
        <v>15</v>
      </c>
      <c r="B116">
        <f>'تشغيل اليومية '!B117</f>
        <v>3</v>
      </c>
      <c r="C116">
        <f>'تشغيل اليومية '!C117</f>
        <v>2026</v>
      </c>
      <c r="D116" t="str">
        <f>'تشغيل اليومية '!D117</f>
        <v>محمد خطاب المنيب 2 ورديةسعوديالقطاميةاتوبيس 28</v>
      </c>
      <c r="E116">
        <f>'تشغيل اليومية '!E117</f>
        <v>5016</v>
      </c>
      <c r="F116" t="str">
        <f>'تشغيل اليومية '!F117</f>
        <v xml:space="preserve">محمد خطاب </v>
      </c>
      <c r="G116" t="str">
        <f>'تشغيل اليومية '!G117</f>
        <v>المنيب 2 وردية</v>
      </c>
      <c r="H116" t="str">
        <f>'تشغيل اليومية '!H117</f>
        <v>سعودي</v>
      </c>
      <c r="I116" t="str">
        <f>'تشغيل اليومية '!I117</f>
        <v>القطامية</v>
      </c>
      <c r="J116" t="str">
        <f>'تشغيل اليومية '!J117</f>
        <v>اتوبيس 28</v>
      </c>
      <c r="K116">
        <f>'تشغيل اليومية '!K117</f>
        <v>3959</v>
      </c>
      <c r="L116">
        <f>'تشغيل اليومية '!L117</f>
        <v>14</v>
      </c>
      <c r="M116">
        <f>'تشغيل اليومية '!M117</f>
        <v>3435</v>
      </c>
      <c r="N116">
        <f>'تشغيل اليومية '!N117</f>
        <v>1662.78</v>
      </c>
      <c r="O116">
        <f>'تشغيل اليومية '!O117</f>
        <v>53763.22</v>
      </c>
      <c r="P116">
        <f>'تشغيل اليومية '!P117</f>
        <v>0</v>
      </c>
      <c r="Q116">
        <f>'تشغيل اليومية '!Q117</f>
        <v>0</v>
      </c>
      <c r="R116">
        <f>'تشغيل اليومية '!R117</f>
        <v>0</v>
      </c>
      <c r="S116">
        <f>'تشغيل اليومية '!S117</f>
        <v>48090</v>
      </c>
      <c r="T116">
        <f>'تشغيل اليومية '!T117</f>
        <v>0</v>
      </c>
      <c r="U116">
        <f>'تشغيل اليومية '!U117</f>
        <v>7336</v>
      </c>
      <c r="V116">
        <f>'تشغيل اليومية '!V117</f>
        <v>5673.22</v>
      </c>
      <c r="W116" t="str">
        <f>'تشغيل اليومية '!W117</f>
        <v>1532026</v>
      </c>
      <c r="X116" t="str">
        <f>'تشغيل اليومية '!X117</f>
        <v>ايراد</v>
      </c>
    </row>
    <row r="117" spans="1:24" x14ac:dyDescent="0.3">
      <c r="A117">
        <f>'تشغيل اليومية '!A118</f>
        <v>15</v>
      </c>
      <c r="B117">
        <f>'تشغيل اليومية '!B118</f>
        <v>3</v>
      </c>
      <c r="C117">
        <f>'تشغيل اليومية '!C118</f>
        <v>2026</v>
      </c>
      <c r="D117" t="str">
        <f>'تشغيل اليومية '!D118</f>
        <v>كرم ترك 2قليوب 2 ورديةسعوديمدينتي اتوبيس 28</v>
      </c>
      <c r="E117">
        <f>'تشغيل اليومية '!E118</f>
        <v>5017</v>
      </c>
      <c r="F117" t="str">
        <f>'تشغيل اليومية '!F118</f>
        <v>كرم ترك 2</v>
      </c>
      <c r="G117" t="str">
        <f>'تشغيل اليومية '!G118</f>
        <v>قليوب 2 وردية</v>
      </c>
      <c r="H117" t="str">
        <f>'تشغيل اليومية '!H118</f>
        <v>سعودي</v>
      </c>
      <c r="I117" t="str">
        <f>'تشغيل اليومية '!I118</f>
        <v xml:space="preserve">مدينتي </v>
      </c>
      <c r="J117" t="str">
        <f>'تشغيل اليومية '!J118</f>
        <v>اتوبيس 28</v>
      </c>
      <c r="K117">
        <f>'تشغيل اليومية '!K118</f>
        <v>4634</v>
      </c>
      <c r="L117">
        <f>'تشغيل اليومية '!L118</f>
        <v>22</v>
      </c>
      <c r="M117">
        <f>'تشغيل اليومية '!M118</f>
        <v>4150</v>
      </c>
      <c r="N117">
        <f>'تشغيل اليومية '!N118</f>
        <v>3058.4399999999996</v>
      </c>
      <c r="O117">
        <f>'تشغيل اليومية '!O118</f>
        <v>98889.56</v>
      </c>
      <c r="P117">
        <f>'تشغيل اليومية '!P118</f>
        <v>0</v>
      </c>
      <c r="Q117">
        <f>'تشغيل اليومية '!Q118</f>
        <v>0</v>
      </c>
      <c r="R117">
        <f>'تشغيل اليومية '!R118</f>
        <v>0</v>
      </c>
      <c r="S117">
        <f>'تشغيل اليومية '!S118</f>
        <v>91300</v>
      </c>
      <c r="T117">
        <f>'تشغيل اليومية '!T118</f>
        <v>0</v>
      </c>
      <c r="U117">
        <f>'تشغيل اليومية '!U118</f>
        <v>10648</v>
      </c>
      <c r="V117">
        <f>'تشغيل اليومية '!V118</f>
        <v>7589.56</v>
      </c>
      <c r="W117" t="str">
        <f>'تشغيل اليومية '!W118</f>
        <v>1532026</v>
      </c>
      <c r="X117" t="str">
        <f>'تشغيل اليومية '!X118</f>
        <v>ايراد</v>
      </c>
    </row>
    <row r="118" spans="1:24" x14ac:dyDescent="0.3">
      <c r="A118">
        <f>'تشغيل اليومية '!A119</f>
        <v>15</v>
      </c>
      <c r="B118">
        <f>'تشغيل اليومية '!B119</f>
        <v>3</v>
      </c>
      <c r="C118">
        <f>'تشغيل اليومية '!C119</f>
        <v>2026</v>
      </c>
      <c r="D118" t="str">
        <f>'تشغيل اليومية '!D119</f>
        <v>كرم ترك 3قليوب 1 ورديةسعوديمدينتي اتوبيس 28</v>
      </c>
      <c r="E118">
        <f>'تشغيل اليومية '!E119</f>
        <v>5018</v>
      </c>
      <c r="F118" t="str">
        <f>'تشغيل اليومية '!F119</f>
        <v>كرم ترك 3</v>
      </c>
      <c r="G118" t="str">
        <f>'تشغيل اليومية '!G119</f>
        <v>قليوب 1 وردية</v>
      </c>
      <c r="H118" t="str">
        <f>'تشغيل اليومية '!H119</f>
        <v>سعودي</v>
      </c>
      <c r="I118" t="str">
        <f>'تشغيل اليومية '!I119</f>
        <v xml:space="preserve">مدينتي </v>
      </c>
      <c r="J118" t="str">
        <f>'تشغيل اليومية '!J119</f>
        <v>اتوبيس 28</v>
      </c>
      <c r="K118">
        <f>'تشغيل اليومية '!K119</f>
        <v>4634</v>
      </c>
      <c r="L118">
        <f>'تشغيل اليومية '!L119</f>
        <v>22</v>
      </c>
      <c r="M118">
        <f>'تشغيل اليومية '!M119</f>
        <v>4000</v>
      </c>
      <c r="N118">
        <f>'تشغيل اليومية '!N119</f>
        <v>3058.4399999999996</v>
      </c>
      <c r="O118">
        <f>'تشغيل اليومية '!O119</f>
        <v>98889.56</v>
      </c>
      <c r="P118">
        <f>'تشغيل اليومية '!P119</f>
        <v>0</v>
      </c>
      <c r="Q118">
        <f>'تشغيل اليومية '!Q119</f>
        <v>0</v>
      </c>
      <c r="R118">
        <f>'تشغيل اليومية '!R119</f>
        <v>0</v>
      </c>
      <c r="S118">
        <f>'تشغيل اليومية '!S119</f>
        <v>88000</v>
      </c>
      <c r="T118">
        <f>'تشغيل اليومية '!T119</f>
        <v>0</v>
      </c>
      <c r="U118">
        <f>'تشغيل اليومية '!U119</f>
        <v>13948</v>
      </c>
      <c r="V118">
        <f>'تشغيل اليومية '!V119</f>
        <v>10889.560000000001</v>
      </c>
      <c r="W118" t="str">
        <f>'تشغيل اليومية '!W119</f>
        <v>1532026</v>
      </c>
      <c r="X118" t="str">
        <f>'تشغيل اليومية '!X119</f>
        <v>ايراد</v>
      </c>
    </row>
    <row r="119" spans="1:24" x14ac:dyDescent="0.3">
      <c r="A119">
        <f>'تشغيل اليومية '!A120</f>
        <v>15</v>
      </c>
      <c r="B119">
        <f>'تشغيل اليومية '!B120</f>
        <v>3</v>
      </c>
      <c r="C119">
        <f>'تشغيل اليومية '!C120</f>
        <v>2026</v>
      </c>
      <c r="D119" t="str">
        <f>'تشغيل اليومية '!D120</f>
        <v>كرم ترك 4عدلي منصور شفتسعوديمدينتي اتوبيس 28</v>
      </c>
      <c r="E119">
        <f>'تشغيل اليومية '!E120</f>
        <v>5019</v>
      </c>
      <c r="F119" t="str">
        <f>'تشغيل اليومية '!F120</f>
        <v>كرم ترك 4</v>
      </c>
      <c r="G119" t="str">
        <f>'تشغيل اليومية '!G120</f>
        <v>عدلي منصور شفت</v>
      </c>
      <c r="H119" t="str">
        <f>'تشغيل اليومية '!H120</f>
        <v>سعودي</v>
      </c>
      <c r="I119" t="str">
        <f>'تشغيل اليومية '!I120</f>
        <v xml:space="preserve">مدينتي </v>
      </c>
      <c r="J119" t="str">
        <f>'تشغيل اليومية '!J120</f>
        <v>اتوبيس 28</v>
      </c>
      <c r="K119">
        <f>'تشغيل اليومية '!K120</f>
        <v>741</v>
      </c>
      <c r="L119">
        <f>'تشغيل اليومية '!L120</f>
        <v>12</v>
      </c>
      <c r="M119">
        <f>'تشغيل اليومية '!M120</f>
        <v>500</v>
      </c>
      <c r="N119">
        <f>'تشغيل اليومية '!N120</f>
        <v>266.76</v>
      </c>
      <c r="O119">
        <f>'تشغيل اليومية '!O120</f>
        <v>8625.24</v>
      </c>
      <c r="P119">
        <f>'تشغيل اليومية '!P120</f>
        <v>0</v>
      </c>
      <c r="Q119">
        <f>'تشغيل اليومية '!Q120</f>
        <v>0</v>
      </c>
      <c r="R119">
        <f>'تشغيل اليومية '!R120</f>
        <v>0</v>
      </c>
      <c r="S119">
        <f>'تشغيل اليومية '!S120</f>
        <v>6000</v>
      </c>
      <c r="T119">
        <f>'تشغيل اليومية '!T120</f>
        <v>0</v>
      </c>
      <c r="U119">
        <f>'تشغيل اليومية '!U120</f>
        <v>2892</v>
      </c>
      <c r="V119">
        <f>'تشغيل اليومية '!V120</f>
        <v>2625.24</v>
      </c>
      <c r="W119" t="str">
        <f>'تشغيل اليومية '!W120</f>
        <v>1532026</v>
      </c>
      <c r="X119" t="str">
        <f>'تشغيل اليومية '!X120</f>
        <v>ايراد</v>
      </c>
    </row>
    <row r="120" spans="1:24" x14ac:dyDescent="0.3">
      <c r="A120">
        <f>'تشغيل اليومية '!A121</f>
        <v>15</v>
      </c>
      <c r="B120">
        <f>'تشغيل اليومية '!B121</f>
        <v>3</v>
      </c>
      <c r="C120">
        <f>'تشغيل اليومية '!C121</f>
        <v>2026</v>
      </c>
      <c r="D120" t="str">
        <f>'تشغيل اليومية '!D121</f>
        <v>عماد النجار 4قليوب بيتوينسعوديمدينتي اتوبيس 28</v>
      </c>
      <c r="E120">
        <f>'تشغيل اليومية '!E121</f>
        <v>5020</v>
      </c>
      <c r="F120" t="str">
        <f>'تشغيل اليومية '!F121</f>
        <v>عماد النجار 4</v>
      </c>
      <c r="G120" t="str">
        <f>'تشغيل اليومية '!G121</f>
        <v>قليوب بيتوين</v>
      </c>
      <c r="H120" t="str">
        <f>'تشغيل اليومية '!H121</f>
        <v>سعودي</v>
      </c>
      <c r="I120" t="str">
        <f>'تشغيل اليومية '!I121</f>
        <v xml:space="preserve">مدينتي </v>
      </c>
      <c r="J120" t="str">
        <f>'تشغيل اليومية '!J121</f>
        <v>اتوبيس 28</v>
      </c>
      <c r="K120">
        <f>'تشغيل اليومية '!K121</f>
        <v>1482</v>
      </c>
      <c r="L120">
        <f>'تشغيل اليومية '!L121</f>
        <v>22</v>
      </c>
      <c r="M120">
        <f>'تشغيل اليومية '!M121</f>
        <v>1400</v>
      </c>
      <c r="N120">
        <f>'تشغيل اليومية '!N121</f>
        <v>978.12</v>
      </c>
      <c r="O120">
        <f>'تشغيل اليومية '!O121</f>
        <v>31625.88</v>
      </c>
      <c r="P120">
        <f>'تشغيل اليومية '!P121</f>
        <v>0</v>
      </c>
      <c r="Q120">
        <f>'تشغيل اليومية '!Q121</f>
        <v>0</v>
      </c>
      <c r="R120">
        <f>'تشغيل اليومية '!R121</f>
        <v>0</v>
      </c>
      <c r="S120">
        <f>'تشغيل اليومية '!S121</f>
        <v>30800</v>
      </c>
      <c r="T120">
        <f>'تشغيل اليومية '!T121</f>
        <v>0</v>
      </c>
      <c r="U120">
        <f>'تشغيل اليومية '!U121</f>
        <v>1804</v>
      </c>
      <c r="V120">
        <f>'تشغيل اليومية '!V121</f>
        <v>825.88</v>
      </c>
      <c r="W120" t="str">
        <f>'تشغيل اليومية '!W121</f>
        <v>1532026</v>
      </c>
      <c r="X120" t="str">
        <f>'تشغيل اليومية '!X121</f>
        <v>ايراد</v>
      </c>
    </row>
    <row r="121" spans="1:24" x14ac:dyDescent="0.3">
      <c r="A121">
        <f>'تشغيل اليومية '!A122</f>
        <v>15</v>
      </c>
      <c r="B121">
        <f>'تشغيل اليومية '!B122</f>
        <v>3</v>
      </c>
      <c r="C121">
        <f>'تشغيل اليومية '!C122</f>
        <v>2026</v>
      </c>
      <c r="D121" t="str">
        <f>'تشغيل اليومية '!D122</f>
        <v>ممدوح كيلاني6المنيب 1 وردية سعوديمدينتي ميكروباص صيني</v>
      </c>
      <c r="E121">
        <f>'تشغيل اليومية '!E122</f>
        <v>5021</v>
      </c>
      <c r="F121" t="str">
        <f>'تشغيل اليومية '!F122</f>
        <v>ممدوح كيلاني6</v>
      </c>
      <c r="G121" t="str">
        <f>'تشغيل اليومية '!G122</f>
        <v xml:space="preserve">المنيب 1 وردية </v>
      </c>
      <c r="H121" t="str">
        <f>'تشغيل اليومية '!H122</f>
        <v>سعودي</v>
      </c>
      <c r="I121" t="str">
        <f>'تشغيل اليومية '!I122</f>
        <v xml:space="preserve">مدينتي </v>
      </c>
      <c r="J121" t="str">
        <f>'تشغيل اليومية '!J122</f>
        <v>ميكروباص صيني</v>
      </c>
      <c r="K121">
        <f>'تشغيل اليومية '!K122</f>
        <v>1482</v>
      </c>
      <c r="L121">
        <f>'تشغيل اليومية '!L122</f>
        <v>17</v>
      </c>
      <c r="M121">
        <f>'تشغيل اليومية '!M122</f>
        <v>1350</v>
      </c>
      <c r="N121">
        <f>'تشغيل اليومية '!N122</f>
        <v>755.82</v>
      </c>
      <c r="O121">
        <f>'تشغيل اليومية '!O122</f>
        <v>24438.18</v>
      </c>
      <c r="P121">
        <f>'تشغيل اليومية '!P122</f>
        <v>0</v>
      </c>
      <c r="Q121">
        <f>'تشغيل اليومية '!Q122</f>
        <v>0</v>
      </c>
      <c r="R121">
        <f>'تشغيل اليومية '!R122</f>
        <v>0</v>
      </c>
      <c r="S121">
        <f>'تشغيل اليومية '!S122</f>
        <v>22950</v>
      </c>
      <c r="T121">
        <f>'تشغيل اليومية '!T122</f>
        <v>0</v>
      </c>
      <c r="U121">
        <f>'تشغيل اليومية '!U122</f>
        <v>2244</v>
      </c>
      <c r="V121">
        <f>'تشغيل اليومية '!V122</f>
        <v>1488.1799999999998</v>
      </c>
      <c r="W121" t="str">
        <f>'تشغيل اليومية '!W122</f>
        <v>1532026</v>
      </c>
      <c r="X121" t="str">
        <f>'تشغيل اليومية '!X122</f>
        <v>ايراد</v>
      </c>
    </row>
    <row r="122" spans="1:24" x14ac:dyDescent="0.3">
      <c r="A122">
        <f>'تشغيل اليومية '!A123</f>
        <v>15</v>
      </c>
      <c r="B122">
        <f>'تشغيل اليومية '!B123</f>
        <v>3</v>
      </c>
      <c r="C122">
        <f>'تشغيل اليومية '!C123</f>
        <v>2026</v>
      </c>
      <c r="D122" t="str">
        <f>'تشغيل اليومية '!D123</f>
        <v>ممدوح كيلاني4المنيب 2 وردية سعوديمدينتي ميكروباص صيني</v>
      </c>
      <c r="E122">
        <f>'تشغيل اليومية '!E123</f>
        <v>5022</v>
      </c>
      <c r="F122" t="str">
        <f>'تشغيل اليومية '!F123</f>
        <v>ممدوح كيلاني4</v>
      </c>
      <c r="G122" t="str">
        <f>'تشغيل اليومية '!G123</f>
        <v xml:space="preserve">المنيب 2 وردية </v>
      </c>
      <c r="H122" t="str">
        <f>'تشغيل اليومية '!H123</f>
        <v>سعودي</v>
      </c>
      <c r="I122" t="str">
        <f>'تشغيل اليومية '!I123</f>
        <v xml:space="preserve">مدينتي </v>
      </c>
      <c r="J122" t="str">
        <f>'تشغيل اليومية '!J123</f>
        <v>ميكروباص صيني</v>
      </c>
      <c r="K122">
        <f>'تشغيل اليومية '!K123</f>
        <v>2965</v>
      </c>
      <c r="L122">
        <f>'تشغيل اليومية '!L123</f>
        <v>22</v>
      </c>
      <c r="M122">
        <f>'تشغيل اليومية '!M123</f>
        <v>2600</v>
      </c>
      <c r="N122">
        <f>'تشغيل اليومية '!N123</f>
        <v>1956.9</v>
      </c>
      <c r="O122">
        <f>'تشغيل اليومية '!O123</f>
        <v>63273.1</v>
      </c>
      <c r="P122">
        <f>'تشغيل اليومية '!P123</f>
        <v>0</v>
      </c>
      <c r="Q122">
        <f>'تشغيل اليومية '!Q123</f>
        <v>0</v>
      </c>
      <c r="R122">
        <f>'تشغيل اليومية '!R123</f>
        <v>0</v>
      </c>
      <c r="S122">
        <f>'تشغيل اليومية '!S123</f>
        <v>57200</v>
      </c>
      <c r="T122">
        <f>'تشغيل اليومية '!T123</f>
        <v>0</v>
      </c>
      <c r="U122">
        <f>'تشغيل اليومية '!U123</f>
        <v>8030</v>
      </c>
      <c r="V122">
        <f>'تشغيل اليومية '!V123</f>
        <v>6073.1</v>
      </c>
      <c r="W122" t="str">
        <f>'تشغيل اليومية '!W123</f>
        <v>1532026</v>
      </c>
      <c r="X122" t="str">
        <f>'تشغيل اليومية '!X123</f>
        <v>ايراد</v>
      </c>
    </row>
    <row r="123" spans="1:24" x14ac:dyDescent="0.3">
      <c r="A123">
        <f>'تشغيل اليومية '!A124</f>
        <v>15</v>
      </c>
      <c r="B123">
        <f>'تشغيل اليومية '!B124</f>
        <v>3</v>
      </c>
      <c r="C123">
        <f>'تشغيل اليومية '!C124</f>
        <v>2026</v>
      </c>
      <c r="D123" t="str">
        <f>'تشغيل اليومية '!D124</f>
        <v>فرج 5حلوان 2 ورديةسعوديمدينتي اتوبيس 28</v>
      </c>
      <c r="E123">
        <f>'تشغيل اليومية '!E124</f>
        <v>5023</v>
      </c>
      <c r="F123" t="str">
        <f>'تشغيل اليومية '!F124</f>
        <v>فرج 5</v>
      </c>
      <c r="G123" t="str">
        <f>'تشغيل اليومية '!G124</f>
        <v>حلوان 2 وردية</v>
      </c>
      <c r="H123" t="str">
        <f>'تشغيل اليومية '!H124</f>
        <v>سعودي</v>
      </c>
      <c r="I123" t="str">
        <f>'تشغيل اليومية '!I124</f>
        <v xml:space="preserve">مدينتي </v>
      </c>
      <c r="J123" t="str">
        <f>'تشغيل اليومية '!J124</f>
        <v>اتوبيس 28</v>
      </c>
      <c r="K123">
        <f>'تشغيل اليومية '!K124</f>
        <v>4634</v>
      </c>
      <c r="L123">
        <f>'تشغيل اليومية '!L124</f>
        <v>12</v>
      </c>
      <c r="M123">
        <f>'تشغيل اليومية '!M124</f>
        <v>4100</v>
      </c>
      <c r="N123">
        <f>'تشغيل اليومية '!N124</f>
        <v>1668.2399999999998</v>
      </c>
      <c r="O123">
        <f>'تشغيل اليومية '!O124</f>
        <v>53939.76</v>
      </c>
      <c r="P123">
        <f>'تشغيل اليومية '!P124</f>
        <v>0</v>
      </c>
      <c r="Q123">
        <f>'تشغيل اليومية '!Q124</f>
        <v>0</v>
      </c>
      <c r="R123">
        <f>'تشغيل اليومية '!R124</f>
        <v>0</v>
      </c>
      <c r="S123">
        <f>'تشغيل اليومية '!S124</f>
        <v>49200</v>
      </c>
      <c r="T123">
        <f>'تشغيل اليومية '!T124</f>
        <v>0</v>
      </c>
      <c r="U123">
        <f>'تشغيل اليومية '!U124</f>
        <v>6408</v>
      </c>
      <c r="V123">
        <f>'تشغيل اليومية '!V124</f>
        <v>4739.76</v>
      </c>
      <c r="W123" t="str">
        <f>'تشغيل اليومية '!W124</f>
        <v>1532026</v>
      </c>
      <c r="X123" t="str">
        <f>'تشغيل اليومية '!X124</f>
        <v>ايراد</v>
      </c>
    </row>
    <row r="124" spans="1:24" x14ac:dyDescent="0.3">
      <c r="A124">
        <f>'تشغيل اليومية '!A125</f>
        <v>15</v>
      </c>
      <c r="B124">
        <f>'تشغيل اليومية '!B125</f>
        <v>3</v>
      </c>
      <c r="C124">
        <f>'تشغيل اليومية '!C125</f>
        <v>2026</v>
      </c>
      <c r="D124" t="str">
        <f>'تشغيل اليومية '!D125</f>
        <v>سيد الحاويالحلميةسعوديمدينتي اتوبيس 28</v>
      </c>
      <c r="E124">
        <f>'تشغيل اليومية '!E125</f>
        <v>5024</v>
      </c>
      <c r="F124" t="str">
        <f>'تشغيل اليومية '!F125</f>
        <v>سيد الحاوي</v>
      </c>
      <c r="G124" t="str">
        <f>'تشغيل اليومية '!G125</f>
        <v>الحلمية</v>
      </c>
      <c r="H124" t="str">
        <f>'تشغيل اليومية '!H125</f>
        <v>سعودي</v>
      </c>
      <c r="I124" t="str">
        <f>'تشغيل اليومية '!I125</f>
        <v xml:space="preserve">مدينتي </v>
      </c>
      <c r="J124" t="str">
        <f>'تشغيل اليومية '!J125</f>
        <v>اتوبيس 28</v>
      </c>
      <c r="K124">
        <f>'تشغيل اليومية '!K125</f>
        <v>4634</v>
      </c>
      <c r="L124">
        <f>'تشغيل اليومية '!L125</f>
        <v>22</v>
      </c>
      <c r="M124">
        <f>'تشغيل اليومية '!M125</f>
        <v>3750</v>
      </c>
      <c r="N124">
        <f>'تشغيل اليومية '!N125</f>
        <v>3058.4399999999996</v>
      </c>
      <c r="O124">
        <f>'تشغيل اليومية '!O125</f>
        <v>98889.56</v>
      </c>
      <c r="P124">
        <f>'تشغيل اليومية '!P125</f>
        <v>0</v>
      </c>
      <c r="Q124">
        <f>'تشغيل اليومية '!Q125</f>
        <v>0</v>
      </c>
      <c r="R124">
        <f>'تشغيل اليومية '!R125</f>
        <v>0</v>
      </c>
      <c r="S124">
        <f>'تشغيل اليومية '!S125</f>
        <v>82500</v>
      </c>
      <c r="T124">
        <f>'تشغيل اليومية '!T125</f>
        <v>0</v>
      </c>
      <c r="U124">
        <f>'تشغيل اليومية '!U125</f>
        <v>19448</v>
      </c>
      <c r="V124">
        <f>'تشغيل اليومية '!V125</f>
        <v>16389.560000000001</v>
      </c>
      <c r="W124" t="str">
        <f>'تشغيل اليومية '!W125</f>
        <v>1532026</v>
      </c>
      <c r="X124" t="str">
        <f>'تشغيل اليومية '!X125</f>
        <v>ايراد</v>
      </c>
    </row>
    <row r="125" spans="1:24" x14ac:dyDescent="0.3">
      <c r="A125">
        <f>'تشغيل اليومية '!A127</f>
        <v>15</v>
      </c>
      <c r="B125">
        <f>'تشغيل اليومية '!B127</f>
        <v>3</v>
      </c>
      <c r="C125">
        <f>'تشغيل اليومية '!C127</f>
        <v>2026</v>
      </c>
      <c r="D125" t="str">
        <f>'تشغيل اليومية '!D127</f>
        <v>محمد جمال طوسونالمنيبسعوديهايد باركاتوبيس 28</v>
      </c>
      <c r="E125">
        <f>'تشغيل اليومية '!E127</f>
        <v>5025</v>
      </c>
      <c r="F125" t="str">
        <f>'تشغيل اليومية '!F127</f>
        <v>محمد جمال طوسون</v>
      </c>
      <c r="G125" t="str">
        <f>'تشغيل اليومية '!G127</f>
        <v>المنيب</v>
      </c>
      <c r="H125" t="str">
        <f>'تشغيل اليومية '!H127</f>
        <v>سعودي</v>
      </c>
      <c r="I125" t="str">
        <f>'تشغيل اليومية '!I127</f>
        <v>هايد بارك</v>
      </c>
      <c r="J125" t="str">
        <f>'تشغيل اليومية '!J127</f>
        <v>اتوبيس 28</v>
      </c>
      <c r="K125">
        <f>'تشغيل اليومية '!K127</f>
        <v>4634</v>
      </c>
      <c r="L125">
        <f>'تشغيل اليومية '!L127</f>
        <v>22</v>
      </c>
      <c r="M125">
        <f>'تشغيل اليومية '!M127</f>
        <v>3800</v>
      </c>
      <c r="N125">
        <f>'تشغيل اليومية '!N127</f>
        <v>3058.4399999999996</v>
      </c>
      <c r="O125">
        <f>'تشغيل اليومية '!O127</f>
        <v>98889.56</v>
      </c>
      <c r="P125">
        <f>'تشغيل اليومية '!P127</f>
        <v>0</v>
      </c>
      <c r="Q125">
        <f>'تشغيل اليومية '!Q127</f>
        <v>0</v>
      </c>
      <c r="R125">
        <f>'تشغيل اليومية '!R127</f>
        <v>19000</v>
      </c>
      <c r="S125">
        <f>'تشغيل اليومية '!S127</f>
        <v>102600</v>
      </c>
      <c r="T125">
        <f>'تشغيل اليومية '!T127</f>
        <v>0</v>
      </c>
      <c r="U125">
        <f>'تشغيل اليومية '!U127</f>
        <v>18348</v>
      </c>
      <c r="V125">
        <f>'تشغيل اليومية '!V127</f>
        <v>15289.560000000001</v>
      </c>
      <c r="W125" t="str">
        <f>'تشغيل اليومية '!W127</f>
        <v>1532026</v>
      </c>
      <c r="X125" t="str">
        <f>'تشغيل اليومية '!X127</f>
        <v>ايراد</v>
      </c>
    </row>
    <row r="126" spans="1:24" x14ac:dyDescent="0.3">
      <c r="A126">
        <f>'تشغيل اليومية '!A128</f>
        <v>0</v>
      </c>
      <c r="B126">
        <f>'تشغيل اليومية '!B128</f>
        <v>0</v>
      </c>
      <c r="C126">
        <f>'تشغيل اليومية '!C128</f>
        <v>0</v>
      </c>
      <c r="D126" t="e">
        <f>'تشغيل اليومية '!D128</f>
        <v>#N/A</v>
      </c>
      <c r="E126">
        <f>'تشغيل اليومية '!E128</f>
        <v>0</v>
      </c>
      <c r="F126" t="e">
        <f>'تشغيل اليومية '!F128</f>
        <v>#N/A</v>
      </c>
      <c r="G126">
        <f>'تشغيل اليومية '!G128</f>
        <v>0</v>
      </c>
      <c r="H126">
        <f>'تشغيل اليومية '!H128</f>
        <v>0</v>
      </c>
      <c r="I126">
        <f>'تشغيل اليومية '!I128</f>
        <v>0</v>
      </c>
      <c r="J126">
        <f>'تشغيل اليومية '!J128</f>
        <v>0</v>
      </c>
      <c r="K126">
        <f>'تشغيل اليومية '!K128</f>
        <v>0</v>
      </c>
      <c r="L126">
        <f>'تشغيل اليومية '!L128</f>
        <v>0</v>
      </c>
      <c r="M126">
        <f>'تشغيل اليومية '!M128</f>
        <v>0</v>
      </c>
      <c r="N126">
        <f>'تشغيل اليومية '!N128</f>
        <v>0</v>
      </c>
      <c r="O126">
        <f>'تشغيل اليومية '!O128</f>
        <v>0</v>
      </c>
      <c r="P126">
        <f>'تشغيل اليومية '!P128</f>
        <v>0</v>
      </c>
      <c r="Q126">
        <f>'تشغيل اليومية '!Q128</f>
        <v>0</v>
      </c>
      <c r="R126">
        <f>'تشغيل اليومية '!R128</f>
        <v>0</v>
      </c>
      <c r="S126">
        <f>'تشغيل اليومية '!S128</f>
        <v>0</v>
      </c>
      <c r="T126">
        <f>'تشغيل اليومية '!T128</f>
        <v>0</v>
      </c>
      <c r="U126">
        <f>'تشغيل اليومية '!U128</f>
        <v>0</v>
      </c>
      <c r="V126">
        <f>'تشغيل اليومية '!V128</f>
        <v>0</v>
      </c>
      <c r="W126" t="str">
        <f>'تشغيل اليومية '!W128</f>
        <v/>
      </c>
      <c r="X126" t="str">
        <f>'تشغيل اليومية '!X128</f>
        <v>ايراد</v>
      </c>
    </row>
    <row r="127" spans="1:24" x14ac:dyDescent="0.3">
      <c r="A127">
        <f>'تشغيل اليومية '!A129</f>
        <v>30</v>
      </c>
      <c r="B127">
        <f>'تشغيل اليومية '!B129</f>
        <v>4</v>
      </c>
      <c r="C127">
        <f>'تشغيل اليومية '!C129</f>
        <v>2026</v>
      </c>
      <c r="D127" t="str">
        <f>'تشغيل اليومية '!D129</f>
        <v>مصطفي قليوبقليوب FIRST STARTم.نصر ميكروباص صيني</v>
      </c>
      <c r="E127">
        <f>'تشغيل اليومية '!E129</f>
        <v>1000</v>
      </c>
      <c r="F127" t="str">
        <f>'تشغيل اليومية '!F129</f>
        <v>مصطفي قليوب</v>
      </c>
      <c r="G127" t="str">
        <f>'تشغيل اليومية '!G129</f>
        <v xml:space="preserve">قليوب </v>
      </c>
      <c r="H127" t="str">
        <f>'تشغيل اليومية '!H129</f>
        <v>FIRST START</v>
      </c>
      <c r="I127" t="str">
        <f>'تشغيل اليومية '!I129</f>
        <v xml:space="preserve">م.نصر </v>
      </c>
      <c r="J127" t="str">
        <f>'تشغيل اليومية '!J129</f>
        <v>ميكروباص صيني</v>
      </c>
      <c r="K127">
        <f>'تشغيل اليومية '!K129</f>
        <v>1250</v>
      </c>
      <c r="L127">
        <f>'تشغيل اليومية '!L129</f>
        <v>24</v>
      </c>
      <c r="M127">
        <f>'تشغيل اليومية '!M129</f>
        <v>1200</v>
      </c>
      <c r="N127">
        <f>'تشغيل اليومية '!N129</f>
        <v>900</v>
      </c>
      <c r="O127">
        <f>'تشغيل اليومية '!O129</f>
        <v>29100</v>
      </c>
      <c r="P127">
        <f>'تشغيل اليومية '!P129</f>
        <v>0</v>
      </c>
      <c r="Q127">
        <f>'تشغيل اليومية '!Q129</f>
        <v>0</v>
      </c>
      <c r="R127">
        <f>'تشغيل اليومية '!R129</f>
        <v>0</v>
      </c>
      <c r="S127">
        <f>'تشغيل اليومية '!S129</f>
        <v>28800</v>
      </c>
      <c r="T127">
        <f>'تشغيل اليومية '!T129</f>
        <v>0</v>
      </c>
      <c r="U127">
        <f>'تشغيل اليومية '!U129</f>
        <v>1200</v>
      </c>
      <c r="V127">
        <f>'تشغيل اليومية '!V129</f>
        <v>300</v>
      </c>
      <c r="W127" t="str">
        <f>'تشغيل اليومية '!W129</f>
        <v>3042026</v>
      </c>
      <c r="X127" t="str">
        <f>'تشغيل اليومية '!X129</f>
        <v>ايراد</v>
      </c>
    </row>
    <row r="128" spans="1:24" x14ac:dyDescent="0.3">
      <c r="A128">
        <f>'تشغيل اليومية '!A130</f>
        <v>30</v>
      </c>
      <c r="B128">
        <f>'تشغيل اليومية '!B130</f>
        <v>4</v>
      </c>
      <c r="C128">
        <f>'تشغيل اليومية '!C130</f>
        <v>2026</v>
      </c>
      <c r="D128" t="str">
        <f>'تشغيل اليومية '!D130</f>
        <v>سعيد الصباغ داخلي FIRST STARTالتجمع سوزوكي</v>
      </c>
      <c r="E128">
        <f>'تشغيل اليومية '!E130</f>
        <v>1001</v>
      </c>
      <c r="F128" t="str">
        <f>'تشغيل اليومية '!F130</f>
        <v xml:space="preserve">سعيد الصباغ </v>
      </c>
      <c r="G128" t="str">
        <f>'تشغيل اليومية '!G130</f>
        <v xml:space="preserve">داخلي </v>
      </c>
      <c r="H128" t="str">
        <f>'تشغيل اليومية '!H130</f>
        <v>FIRST START</v>
      </c>
      <c r="I128" t="str">
        <f>'تشغيل اليومية '!I130</f>
        <v xml:space="preserve">التجمع </v>
      </c>
      <c r="J128" t="str">
        <f>'تشغيل اليومية '!J130</f>
        <v>سوزوكي</v>
      </c>
      <c r="K128">
        <f>'تشغيل اليومية '!K130</f>
        <v>30000</v>
      </c>
      <c r="L128">
        <f>'تشغيل اليومية '!L130</f>
        <v>1.0449999999999999</v>
      </c>
      <c r="M128">
        <f>'تشغيل اليومية '!M130</f>
        <v>25500</v>
      </c>
      <c r="N128">
        <f>'تشغيل اليومية '!N130</f>
        <v>940.49999999999989</v>
      </c>
      <c r="O128">
        <f>'تشغيل اليومية '!O130</f>
        <v>30409.499999999996</v>
      </c>
      <c r="P128">
        <f>'تشغيل اليومية '!P130</f>
        <v>0</v>
      </c>
      <c r="Q128">
        <f>'تشغيل اليومية '!Q130</f>
        <v>0</v>
      </c>
      <c r="R128">
        <f>'تشغيل اليومية '!R130</f>
        <v>0</v>
      </c>
      <c r="S128">
        <f>'تشغيل اليومية '!S130</f>
        <v>26647.5</v>
      </c>
      <c r="T128">
        <f>'تشغيل اليومية '!T130</f>
        <v>0</v>
      </c>
      <c r="U128">
        <f>'تشغيل اليومية '!U130</f>
        <v>4702.4999999999964</v>
      </c>
      <c r="V128">
        <f>'تشغيل اليومية '!V130</f>
        <v>3761.9999999999964</v>
      </c>
      <c r="W128" t="str">
        <f>'تشغيل اليومية '!W130</f>
        <v>3042026</v>
      </c>
      <c r="X128" t="str">
        <f>'تشغيل اليومية '!X130</f>
        <v>ايراد</v>
      </c>
    </row>
    <row r="129" spans="1:24" x14ac:dyDescent="0.3">
      <c r="A129">
        <f>'تشغيل اليومية '!A131</f>
        <v>30</v>
      </c>
      <c r="B129">
        <f>'تشغيل اليومية '!B131</f>
        <v>4</v>
      </c>
      <c r="C129">
        <f>'تشغيل اليومية '!C131</f>
        <v>2026</v>
      </c>
      <c r="D129" t="str">
        <f>'تشغيل اليومية '!D131</f>
        <v>عمرو برعي الجراجFLITCH AND GRAINالتجمع ميكروباص صيني</v>
      </c>
      <c r="E129">
        <f>'تشغيل اليومية '!E131</f>
        <v>2000</v>
      </c>
      <c r="F129" t="str">
        <f>'تشغيل اليومية '!F131</f>
        <v xml:space="preserve">عمرو برعي </v>
      </c>
      <c r="G129" t="str">
        <f>'تشغيل اليومية '!G131</f>
        <v>الجراج</v>
      </c>
      <c r="H129" t="str">
        <f>'تشغيل اليومية '!H131</f>
        <v>FLITCH AND GRAIN</v>
      </c>
      <c r="I129" t="str">
        <f>'تشغيل اليومية '!I131</f>
        <v xml:space="preserve">التجمع </v>
      </c>
      <c r="J129" t="str">
        <f>'تشغيل اليومية '!J131</f>
        <v>ميكروباص صيني</v>
      </c>
      <c r="K129">
        <f>'تشغيل اليومية '!K131</f>
        <v>1300</v>
      </c>
      <c r="L129">
        <f>'تشغيل اليومية '!L131</f>
        <v>25</v>
      </c>
      <c r="M129">
        <f>'تشغيل اليومية '!M131</f>
        <v>1050</v>
      </c>
      <c r="N129">
        <f>'تشغيل اليومية '!N131</f>
        <v>975</v>
      </c>
      <c r="O129">
        <f>'تشغيل اليومية '!O131</f>
        <v>31525</v>
      </c>
      <c r="P129">
        <f>'تشغيل اليومية '!P131</f>
        <v>0</v>
      </c>
      <c r="Q129">
        <f>'تشغيل اليومية '!Q131</f>
        <v>0</v>
      </c>
      <c r="R129">
        <f>'تشغيل اليومية '!R131</f>
        <v>0</v>
      </c>
      <c r="S129">
        <f>'تشغيل اليومية '!S131</f>
        <v>26250</v>
      </c>
      <c r="T129">
        <f>'تشغيل اليومية '!T131</f>
        <v>0</v>
      </c>
      <c r="U129">
        <f>'تشغيل اليومية '!U131</f>
        <v>6250</v>
      </c>
      <c r="V129">
        <f>'تشغيل اليومية '!V131</f>
        <v>5275</v>
      </c>
      <c r="W129" t="str">
        <f>'تشغيل اليومية '!W131</f>
        <v>3042026</v>
      </c>
      <c r="X129" t="str">
        <f>'تشغيل اليومية '!X131</f>
        <v>ايراد</v>
      </c>
    </row>
    <row r="130" spans="1:24" x14ac:dyDescent="0.3">
      <c r="A130">
        <f>'تشغيل اليومية '!A132</f>
        <v>30</v>
      </c>
      <c r="B130">
        <f>'تشغيل اليومية '!B132</f>
        <v>4</v>
      </c>
      <c r="C130">
        <f>'تشغيل اليومية '!C132</f>
        <v>2026</v>
      </c>
      <c r="D130" t="str">
        <f>'تشغيل اليومية '!D132</f>
        <v>مصطفي الف مسكنالف مسكن 3 ورديةنجمة هليوبوليسالتجمع اتوبيس 28</v>
      </c>
      <c r="E130">
        <f>'تشغيل اليومية '!E132</f>
        <v>3000</v>
      </c>
      <c r="F130" t="str">
        <f>'تشغيل اليومية '!F132</f>
        <v>مصطفي الف مسكن</v>
      </c>
      <c r="G130" t="str">
        <f>'تشغيل اليومية '!G132</f>
        <v>الف مسكن 3 وردية</v>
      </c>
      <c r="H130" t="str">
        <f>'تشغيل اليومية '!H132</f>
        <v>نجمة هليوبوليس</v>
      </c>
      <c r="I130" t="str">
        <f>'تشغيل اليومية '!I132</f>
        <v xml:space="preserve">التجمع </v>
      </c>
      <c r="J130" t="str">
        <f>'تشغيل اليومية '!J132</f>
        <v>اتوبيس 28</v>
      </c>
      <c r="K130">
        <f>'تشغيل اليومية '!K132</f>
        <v>4297</v>
      </c>
      <c r="L130">
        <f>'تشغيل اليومية '!L132</f>
        <v>30</v>
      </c>
      <c r="M130">
        <f>'تشغيل اليومية '!M132</f>
        <v>3800</v>
      </c>
      <c r="N130">
        <f>'تشغيل اليومية '!N132</f>
        <v>3867.2999999999997</v>
      </c>
      <c r="O130">
        <f>'تشغيل اليومية '!O132</f>
        <v>125042.7</v>
      </c>
      <c r="P130">
        <f>'تشغيل اليومية '!P132</f>
        <v>6500</v>
      </c>
      <c r="Q130">
        <f>'تشغيل اليومية '!Q132</f>
        <v>0</v>
      </c>
      <c r="R130">
        <f>'تشغيل اليومية '!R132</f>
        <v>6600</v>
      </c>
      <c r="S130">
        <f>'تشغيل اليومية '!S132</f>
        <v>114100</v>
      </c>
      <c r="T130" t="str">
        <f>'تشغيل اليومية '!T132</f>
        <v>أثر رجعي</v>
      </c>
      <c r="U130">
        <f>'تشغيل اليومية '!U132</f>
        <v>14910</v>
      </c>
      <c r="V130">
        <f>'تشغيل اليومية '!V132</f>
        <v>11042.7</v>
      </c>
      <c r="W130" t="str">
        <f>'تشغيل اليومية '!W132</f>
        <v>3042026</v>
      </c>
      <c r="X130" t="str">
        <f>'تشغيل اليومية '!X132</f>
        <v>ايراد</v>
      </c>
    </row>
    <row r="131" spans="1:24" x14ac:dyDescent="0.3">
      <c r="A131">
        <f>'تشغيل اليومية '!A133</f>
        <v>30</v>
      </c>
      <c r="B131">
        <f>'تشغيل اليومية '!B133</f>
        <v>4</v>
      </c>
      <c r="C131">
        <f>'تشغيل اليومية '!C133</f>
        <v>2026</v>
      </c>
      <c r="D131" t="str">
        <f>'تشغيل اليومية '!D133</f>
        <v>محمد عبد المنعم قليوب 1 ورديةنجمة هليوبوليسالتجمع اتوبيس 28</v>
      </c>
      <c r="E131">
        <f>'تشغيل اليومية '!E133</f>
        <v>3001</v>
      </c>
      <c r="F131" t="str">
        <f>'تشغيل اليومية '!F133</f>
        <v xml:space="preserve">محمد عبد المنعم </v>
      </c>
      <c r="G131" t="str">
        <f>'تشغيل اليومية '!G133</f>
        <v>قليوب 1 وردية</v>
      </c>
      <c r="H131" t="str">
        <f>'تشغيل اليومية '!H133</f>
        <v>نجمة هليوبوليس</v>
      </c>
      <c r="I131" t="str">
        <f>'تشغيل اليومية '!I133</f>
        <v xml:space="preserve">التجمع </v>
      </c>
      <c r="J131" t="str">
        <f>'تشغيل اليومية '!J133</f>
        <v>اتوبيس 28</v>
      </c>
      <c r="K131">
        <f>'تشغيل اليومية '!K133</f>
        <v>1964</v>
      </c>
      <c r="L131">
        <f>'تشغيل اليومية '!L133</f>
        <v>12.5</v>
      </c>
      <c r="M131">
        <f>'تشغيل اليومية '!M133</f>
        <v>2000</v>
      </c>
      <c r="N131">
        <f>'تشغيل اليومية '!N133</f>
        <v>736.49999999999989</v>
      </c>
      <c r="O131">
        <f>'تشغيل اليومية '!O133</f>
        <v>23813.5</v>
      </c>
      <c r="P131">
        <f>'تشغيل اليومية '!P133</f>
        <v>0</v>
      </c>
      <c r="Q131">
        <f>'تشغيل اليومية '!Q133</f>
        <v>0</v>
      </c>
      <c r="R131">
        <f>'تشغيل اليومية '!R133</f>
        <v>11400</v>
      </c>
      <c r="S131">
        <f>'تشغيل اليومية '!S133</f>
        <v>36400</v>
      </c>
      <c r="T131" t="str">
        <f>'تشغيل اليومية '!T133</f>
        <v xml:space="preserve">اثر رجعي + باقي الأسبوع </v>
      </c>
      <c r="U131">
        <f>'تشغيل اليومية '!U133</f>
        <v>-450</v>
      </c>
      <c r="V131">
        <f>'تشغيل اليومية '!V133</f>
        <v>-1186.5</v>
      </c>
      <c r="W131" t="str">
        <f>'تشغيل اليومية '!W133</f>
        <v>3042026</v>
      </c>
      <c r="X131" t="str">
        <f>'تشغيل اليومية '!X133</f>
        <v>ايراد</v>
      </c>
    </row>
    <row r="132" spans="1:24" x14ac:dyDescent="0.3">
      <c r="A132">
        <f>'تشغيل اليومية '!A134</f>
        <v>30</v>
      </c>
      <c r="B132">
        <f>'تشغيل اليومية '!B134</f>
        <v>4</v>
      </c>
      <c r="C132">
        <f>'تشغيل اليومية '!C134</f>
        <v>2026</v>
      </c>
      <c r="D132" t="str">
        <f>'تشغيل اليومية '!D134</f>
        <v>ممدوح كيلاني1قليوب 3 وردية نجمة هليوبوليسالتجمع اتوبيس 28</v>
      </c>
      <c r="E132">
        <f>'تشغيل اليومية '!E134</f>
        <v>3002</v>
      </c>
      <c r="F132" t="str">
        <f>'تشغيل اليومية '!F134</f>
        <v>ممدوح كيلاني1</v>
      </c>
      <c r="G132" t="str">
        <f>'تشغيل اليومية '!G134</f>
        <v xml:space="preserve">قليوب 3 وردية </v>
      </c>
      <c r="H132" t="str">
        <f>'تشغيل اليومية '!H134</f>
        <v>نجمة هليوبوليس</v>
      </c>
      <c r="I132" t="str">
        <f>'تشغيل اليومية '!I134</f>
        <v xml:space="preserve">التجمع </v>
      </c>
      <c r="J132" t="str">
        <f>'تشغيل اليومية '!J134</f>
        <v>اتوبيس 28</v>
      </c>
      <c r="K132">
        <f>'تشغيل اليومية '!K134</f>
        <v>4297</v>
      </c>
      <c r="L132">
        <f>'تشغيل اليومية '!L134</f>
        <v>30</v>
      </c>
      <c r="M132">
        <f>'تشغيل اليومية '!M134</f>
        <v>3900</v>
      </c>
      <c r="N132">
        <f>'تشغيل اليومية '!N134</f>
        <v>3867.2999999999997</v>
      </c>
      <c r="O132">
        <f>'تشغيل اليومية '!O134</f>
        <v>125042.7</v>
      </c>
      <c r="P132">
        <f>'تشغيل اليومية '!P134</f>
        <v>0</v>
      </c>
      <c r="Q132">
        <f>'تشغيل اليومية '!Q134</f>
        <v>0</v>
      </c>
      <c r="R132">
        <f>'تشغيل اليومية '!R134</f>
        <v>9800</v>
      </c>
      <c r="S132">
        <f>'تشغيل اليومية '!S134</f>
        <v>126800</v>
      </c>
      <c r="T132" t="str">
        <f>'تشغيل اليومية '!T134</f>
        <v>أثر رجعي</v>
      </c>
      <c r="U132">
        <f>'تشغيل اليومية '!U134</f>
        <v>11910</v>
      </c>
      <c r="V132">
        <f>'تشغيل اليومية '!V134</f>
        <v>8042.7000000000007</v>
      </c>
      <c r="W132" t="str">
        <f>'تشغيل اليومية '!W134</f>
        <v>3042026</v>
      </c>
      <c r="X132" t="str">
        <f>'تشغيل اليومية '!X134</f>
        <v>ايراد</v>
      </c>
    </row>
    <row r="133" spans="1:24" x14ac:dyDescent="0.3">
      <c r="A133">
        <f>'تشغيل اليومية '!A135</f>
        <v>30</v>
      </c>
      <c r="B133">
        <f>'تشغيل اليومية '!B135</f>
        <v>4</v>
      </c>
      <c r="C133">
        <f>'تشغيل اليومية '!C135</f>
        <v>2026</v>
      </c>
      <c r="D133" t="str">
        <f>'تشغيل اليومية '!D135</f>
        <v>ممدوح كيلاني2المنيب 3وردية نجمة هليوبوليسالتجمع اتوبيس 28</v>
      </c>
      <c r="E133">
        <f>'تشغيل اليومية '!E135</f>
        <v>3003</v>
      </c>
      <c r="F133" t="str">
        <f>'تشغيل اليومية '!F135</f>
        <v>ممدوح كيلاني2</v>
      </c>
      <c r="G133" t="str">
        <f>'تشغيل اليومية '!G135</f>
        <v xml:space="preserve">المنيب 3وردية </v>
      </c>
      <c r="H133" t="str">
        <f>'تشغيل اليومية '!H135</f>
        <v>نجمة هليوبوليس</v>
      </c>
      <c r="I133" t="str">
        <f>'تشغيل اليومية '!I135</f>
        <v xml:space="preserve">التجمع </v>
      </c>
      <c r="J133" t="str">
        <f>'تشغيل اليومية '!J135</f>
        <v>اتوبيس 28</v>
      </c>
      <c r="K133">
        <f>'تشغيل اليومية '!K135</f>
        <v>4417</v>
      </c>
      <c r="L133">
        <f>'تشغيل اليومية '!L135</f>
        <v>12</v>
      </c>
      <c r="M133">
        <f>'تشغيل اليومية '!M135</f>
        <v>3700</v>
      </c>
      <c r="N133">
        <f>'تشغيل اليومية '!N135</f>
        <v>1590.12</v>
      </c>
      <c r="O133">
        <f>'تشغيل اليومية '!O135</f>
        <v>51413.88</v>
      </c>
      <c r="P133">
        <f>'تشغيل اليومية '!P135</f>
        <v>0</v>
      </c>
      <c r="Q133">
        <f>'تشغيل اليومية '!Q135</f>
        <v>800</v>
      </c>
      <c r="R133">
        <f>'تشغيل اليومية '!R135</f>
        <v>6600</v>
      </c>
      <c r="S133">
        <f>'تشغيل اليومية '!S135</f>
        <v>50200</v>
      </c>
      <c r="T133" t="str">
        <f>'تشغيل اليومية '!T135</f>
        <v>أثر رجعي</v>
      </c>
      <c r="U133">
        <f>'تشغيل اليومية '!U135</f>
        <v>8604</v>
      </c>
      <c r="V133">
        <f>'تشغيل اليومية '!V135</f>
        <v>7013.88</v>
      </c>
      <c r="W133" t="str">
        <f>'تشغيل اليومية '!W135</f>
        <v>3042026</v>
      </c>
      <c r="X133" t="str">
        <f>'تشغيل اليومية '!X135</f>
        <v>ايراد</v>
      </c>
    </row>
    <row r="134" spans="1:24" x14ac:dyDescent="0.3">
      <c r="A134">
        <f>'تشغيل اليومية '!A137</f>
        <v>30</v>
      </c>
      <c r="B134">
        <f>'تشغيل اليومية '!B137</f>
        <v>4</v>
      </c>
      <c r="C134">
        <f>'تشغيل اليومية '!C137</f>
        <v>2026</v>
      </c>
      <c r="D134" t="str">
        <f>'تشغيل اليومية '!D137</f>
        <v xml:space="preserve">رجب سلامة 1المرج لوجستيكااكتوبر هاي اس </v>
      </c>
      <c r="E134">
        <f>'تشغيل اليومية '!E137</f>
        <v>4000</v>
      </c>
      <c r="F134" t="str">
        <f>'تشغيل اليومية '!F137</f>
        <v>رجب سلامة 1</v>
      </c>
      <c r="G134" t="str">
        <f>'تشغيل اليومية '!G137</f>
        <v xml:space="preserve">المرج </v>
      </c>
      <c r="H134" t="str">
        <f>'تشغيل اليومية '!H137</f>
        <v>لوجستيكا</v>
      </c>
      <c r="I134" t="str">
        <f>'تشغيل اليومية '!I137</f>
        <v xml:space="preserve">اكتوبر </v>
      </c>
      <c r="J134" t="str">
        <f>'تشغيل اليومية '!J137</f>
        <v xml:space="preserve">هاي اس </v>
      </c>
      <c r="K134">
        <f>'تشغيل اليومية '!K137</f>
        <v>2195</v>
      </c>
      <c r="L134">
        <f>'تشغيل اليومية '!L137</f>
        <v>24</v>
      </c>
      <c r="M134">
        <f>'تشغيل اليومية '!M137</f>
        <v>2000</v>
      </c>
      <c r="N134">
        <f>'تشغيل اليومية '!N137</f>
        <v>1580.3999999999999</v>
      </c>
      <c r="O134">
        <f>'تشغيل اليومية '!O137</f>
        <v>51099.6</v>
      </c>
      <c r="P134">
        <f>'تشغيل اليومية '!P137</f>
        <v>5000</v>
      </c>
      <c r="Q134">
        <f>'تشغيل اليومية '!Q137</f>
        <v>2000</v>
      </c>
      <c r="R134">
        <f>'تشغيل اليومية '!R137</f>
        <v>28000</v>
      </c>
      <c r="S134">
        <f>'تشغيل اليومية '!S137</f>
        <v>69000</v>
      </c>
      <c r="T134" t="str">
        <f>'تشغيل اليومية '!T137</f>
        <v>25000 دعم من المكتب</v>
      </c>
      <c r="U134">
        <f>'تشغيل اليومية '!U137</f>
        <v>4680</v>
      </c>
      <c r="V134">
        <f>'تشغيل اليومية '!V137</f>
        <v>3099.6000000000004</v>
      </c>
      <c r="W134" t="str">
        <f>'تشغيل اليومية '!W137</f>
        <v>3042026</v>
      </c>
      <c r="X134" t="str">
        <f>'تشغيل اليومية '!X137</f>
        <v>ايراد</v>
      </c>
    </row>
    <row r="135" spans="1:24" x14ac:dyDescent="0.3">
      <c r="A135">
        <f>'تشغيل اليومية '!A138</f>
        <v>30</v>
      </c>
      <c r="B135">
        <f>'تشغيل اليومية '!B138</f>
        <v>4</v>
      </c>
      <c r="C135">
        <f>'تشغيل اليومية '!C138</f>
        <v>2026</v>
      </c>
      <c r="D135" t="str">
        <f>'تشغيل اليومية '!D138</f>
        <v xml:space="preserve">احمد السيدالمنيب 3وردية لوجستيكااكتوبر هاي اس </v>
      </c>
      <c r="E135">
        <f>'تشغيل اليومية '!E138</f>
        <v>4001</v>
      </c>
      <c r="F135" t="str">
        <f>'تشغيل اليومية '!F138</f>
        <v>احمد السيد</v>
      </c>
      <c r="G135" t="str">
        <f>'تشغيل اليومية '!G138</f>
        <v xml:space="preserve">المنيب 3وردية </v>
      </c>
      <c r="H135" t="str">
        <f>'تشغيل اليومية '!H138</f>
        <v>لوجستيكا</v>
      </c>
      <c r="I135" t="str">
        <f>'تشغيل اليومية '!I138</f>
        <v xml:space="preserve">اكتوبر </v>
      </c>
      <c r="J135" t="str">
        <f>'تشغيل اليومية '!J138</f>
        <v xml:space="preserve">هاي اس </v>
      </c>
      <c r="K135">
        <f>'تشغيل اليومية '!K138</f>
        <v>4831</v>
      </c>
      <c r="L135">
        <f>'تشغيل اليومية '!L138</f>
        <v>24</v>
      </c>
      <c r="M135">
        <f>'تشغيل اليومية '!M138</f>
        <v>4000</v>
      </c>
      <c r="N135">
        <f>'تشغيل اليومية '!N138</f>
        <v>3478.32</v>
      </c>
      <c r="O135">
        <f>'تشغيل اليومية '!O138</f>
        <v>112465.68</v>
      </c>
      <c r="P135">
        <f>'تشغيل اليومية '!P138</f>
        <v>0</v>
      </c>
      <c r="Q135">
        <f>'تشغيل اليومية '!Q138</f>
        <v>0</v>
      </c>
      <c r="R135">
        <f>'تشغيل اليومية '!R138</f>
        <v>12950</v>
      </c>
      <c r="S135">
        <f>'تشغيل اليومية '!S138</f>
        <v>108950</v>
      </c>
      <c r="T135" t="str">
        <f>'تشغيل اليومية '!T138</f>
        <v>أثر رجعي + إضافي من الشهر 3</v>
      </c>
      <c r="U135">
        <f>'تشغيل اليومية '!U138</f>
        <v>19944</v>
      </c>
      <c r="V135">
        <f>'تشغيل اليومية '!V138</f>
        <v>16465.68</v>
      </c>
      <c r="W135" t="str">
        <f>'تشغيل اليومية '!W138</f>
        <v>3042026</v>
      </c>
      <c r="X135" t="str">
        <f>'تشغيل اليومية '!X138</f>
        <v>ايراد</v>
      </c>
    </row>
    <row r="136" spans="1:24" x14ac:dyDescent="0.3">
      <c r="A136">
        <f>'تشغيل اليومية '!A139</f>
        <v>30</v>
      </c>
      <c r="B136">
        <f>'تشغيل اليومية '!B139</f>
        <v>4</v>
      </c>
      <c r="C136">
        <f>'تشغيل اليومية '!C139</f>
        <v>2026</v>
      </c>
      <c r="D136" t="str">
        <f>'تشغيل اليومية '!D139</f>
        <v xml:space="preserve">حسام سعيد1القناطر 3 ورديةلوجستيكااكتوبر هاي اس </v>
      </c>
      <c r="E136">
        <f>'تشغيل اليومية '!E139</f>
        <v>4002</v>
      </c>
      <c r="F136" t="str">
        <f>'تشغيل اليومية '!F139</f>
        <v>حسام سعيد1</v>
      </c>
      <c r="G136" t="str">
        <f>'تشغيل اليومية '!G139</f>
        <v>القناطر 3 وردية</v>
      </c>
      <c r="H136" t="str">
        <f>'تشغيل اليومية '!H139</f>
        <v>لوجستيكا</v>
      </c>
      <c r="I136" t="str">
        <f>'تشغيل اليومية '!I139</f>
        <v xml:space="preserve">اكتوبر </v>
      </c>
      <c r="J136" t="str">
        <f>'تشغيل اليومية '!J139</f>
        <v xml:space="preserve">هاي اس </v>
      </c>
      <c r="K136">
        <f>'تشغيل اليومية '!K139</f>
        <v>4391</v>
      </c>
      <c r="L136">
        <f>'تشغيل اليومية '!L139</f>
        <v>24</v>
      </c>
      <c r="M136">
        <f>'تشغيل اليومية '!M139</f>
        <v>3400</v>
      </c>
      <c r="N136">
        <f>'تشغيل اليومية '!N139</f>
        <v>3161.5199999999995</v>
      </c>
      <c r="O136">
        <f>'تشغيل اليومية '!O139</f>
        <v>102222.48</v>
      </c>
      <c r="P136">
        <f>'تشغيل اليومية '!P139</f>
        <v>0</v>
      </c>
      <c r="Q136">
        <f>'تشغيل اليومية '!Q139</f>
        <v>0</v>
      </c>
      <c r="R136">
        <f>'تشغيل اليومية '!R139</f>
        <v>11800</v>
      </c>
      <c r="S136">
        <f>'تشغيل اليومية '!S139</f>
        <v>93400</v>
      </c>
      <c r="T136" t="str">
        <f>'تشغيل اليومية '!T139</f>
        <v>أثر رجعي</v>
      </c>
      <c r="U136">
        <f>'تشغيل اليومية '!U139</f>
        <v>23784</v>
      </c>
      <c r="V136">
        <f>'تشغيل اليومية '!V139</f>
        <v>20622.48</v>
      </c>
      <c r="W136" t="str">
        <f>'تشغيل اليومية '!W139</f>
        <v>3042026</v>
      </c>
      <c r="X136" t="str">
        <f>'تشغيل اليومية '!X139</f>
        <v>ايراد</v>
      </c>
    </row>
    <row r="137" spans="1:24" x14ac:dyDescent="0.3">
      <c r="A137">
        <f>'تشغيل اليومية '!A140</f>
        <v>30</v>
      </c>
      <c r="B137">
        <f>'تشغيل اليومية '!B140</f>
        <v>4</v>
      </c>
      <c r="C137">
        <f>'تشغيل اليومية '!C140</f>
        <v>2026</v>
      </c>
      <c r="D137" t="str">
        <f>'تشغيل اليومية '!D140</f>
        <v xml:space="preserve">حسام سعيد 2نكلا انصرافلوجستيكااكتوبر هاي اس </v>
      </c>
      <c r="E137">
        <f>'تشغيل اليومية '!E140</f>
        <v>4003</v>
      </c>
      <c r="F137" t="str">
        <f>'تشغيل اليومية '!F140</f>
        <v>حسام سعيد 2</v>
      </c>
      <c r="G137" t="str">
        <f>'تشغيل اليومية '!G140</f>
        <v>نكلا انصراف</v>
      </c>
      <c r="H137" t="str">
        <f>'تشغيل اليومية '!H140</f>
        <v>لوجستيكا</v>
      </c>
      <c r="I137" t="str">
        <f>'تشغيل اليومية '!I140</f>
        <v xml:space="preserve">اكتوبر </v>
      </c>
      <c r="J137" t="str">
        <f>'تشغيل اليومية '!J140</f>
        <v xml:space="preserve">هاي اس </v>
      </c>
      <c r="K137">
        <f>'تشغيل اليومية '!K140</f>
        <v>1024</v>
      </c>
      <c r="L137">
        <f>'تشغيل اليومية '!L140</f>
        <v>24</v>
      </c>
      <c r="M137">
        <f>'تشغيل اليومية '!M140</f>
        <v>900</v>
      </c>
      <c r="N137">
        <f>'تشغيل اليومية '!N140</f>
        <v>737.28</v>
      </c>
      <c r="O137">
        <f>'تشغيل اليومية '!O140</f>
        <v>23838.720000000001</v>
      </c>
      <c r="P137">
        <f>'تشغيل اليومية '!P140</f>
        <v>0</v>
      </c>
      <c r="Q137">
        <f>'تشغيل اليومية '!Q140</f>
        <v>0</v>
      </c>
      <c r="R137">
        <f>'تشغيل اليومية '!R140</f>
        <v>0</v>
      </c>
      <c r="S137">
        <f>'تشغيل اليومية '!S140</f>
        <v>21600</v>
      </c>
      <c r="T137">
        <f>'تشغيل اليومية '!T140</f>
        <v>0</v>
      </c>
      <c r="U137">
        <f>'تشغيل اليومية '!U140</f>
        <v>2976</v>
      </c>
      <c r="V137">
        <f>'تشغيل اليومية '!V140</f>
        <v>2238.7200000000003</v>
      </c>
      <c r="W137" t="str">
        <f>'تشغيل اليومية '!W140</f>
        <v>3042026</v>
      </c>
      <c r="X137" t="str">
        <f>'تشغيل اليومية '!X140</f>
        <v>ايراد</v>
      </c>
    </row>
    <row r="138" spans="1:24" x14ac:dyDescent="0.3">
      <c r="A138">
        <f>'تشغيل اليومية '!A141</f>
        <v>30</v>
      </c>
      <c r="B138">
        <f>'تشغيل اليومية '!B141</f>
        <v>4</v>
      </c>
      <c r="C138">
        <f>'تشغيل اليومية '!C141</f>
        <v>2026</v>
      </c>
      <c r="D138" t="str">
        <f>'تشغيل اليومية '!D141</f>
        <v xml:space="preserve">رجب سلامة 2 نكلا حضورلوجستيكااكتوبر هاي اس </v>
      </c>
      <c r="E138">
        <f>'تشغيل اليومية '!E141</f>
        <v>4004</v>
      </c>
      <c r="F138" t="str">
        <f>'تشغيل اليومية '!F141</f>
        <v xml:space="preserve">رجب سلامة 2 </v>
      </c>
      <c r="G138" t="str">
        <f>'تشغيل اليومية '!G141</f>
        <v>نكلا حضور</v>
      </c>
      <c r="H138" t="str">
        <f>'تشغيل اليومية '!H141</f>
        <v>لوجستيكا</v>
      </c>
      <c r="I138" t="str">
        <f>'تشغيل اليومية '!I141</f>
        <v xml:space="preserve">اكتوبر </v>
      </c>
      <c r="J138" t="str">
        <f>'تشغيل اليومية '!J141</f>
        <v xml:space="preserve">هاي اس </v>
      </c>
      <c r="K138">
        <f>'تشغيل اليومية '!K141</f>
        <v>1024</v>
      </c>
      <c r="L138">
        <f>'تشغيل اليومية '!L141</f>
        <v>24</v>
      </c>
      <c r="M138">
        <f>'تشغيل اليومية '!M141</f>
        <v>1000</v>
      </c>
      <c r="N138">
        <f>'تشغيل اليومية '!N141</f>
        <v>737.28</v>
      </c>
      <c r="O138">
        <f>'تشغيل اليومية '!O141</f>
        <v>23838.720000000001</v>
      </c>
      <c r="P138">
        <f>'تشغيل اليومية '!P141</f>
        <v>0</v>
      </c>
      <c r="Q138">
        <f>'تشغيل اليومية '!Q141</f>
        <v>0</v>
      </c>
      <c r="R138">
        <f>'تشغيل اليومية '!R141</f>
        <v>1875</v>
      </c>
      <c r="S138">
        <f>'تشغيل اليومية '!S141</f>
        <v>25875</v>
      </c>
      <c r="T138" t="str">
        <f>'تشغيل اليومية '!T141</f>
        <v>أثر رجعي</v>
      </c>
      <c r="U138">
        <f>'تشغيل اليومية '!U141</f>
        <v>576</v>
      </c>
      <c r="V138">
        <f>'تشغيل اليومية '!V141</f>
        <v>-161.27999999999997</v>
      </c>
      <c r="W138" t="str">
        <f>'تشغيل اليومية '!W141</f>
        <v>3042026</v>
      </c>
      <c r="X138" t="str">
        <f>'تشغيل اليومية '!X141</f>
        <v>ايراد</v>
      </c>
    </row>
    <row r="139" spans="1:24" x14ac:dyDescent="0.3">
      <c r="A139">
        <f>'تشغيل اليومية '!A142</f>
        <v>30</v>
      </c>
      <c r="B139">
        <f>'تشغيل اليومية '!B142</f>
        <v>4</v>
      </c>
      <c r="C139">
        <f>'تشغيل اليومية '!C142</f>
        <v>2026</v>
      </c>
      <c r="D139" t="str">
        <f>'تشغيل اليومية '!D142</f>
        <v xml:space="preserve">محمد عزمي حدائق اكتوبر لوجستيكااكتوبر هاي اس </v>
      </c>
      <c r="E139">
        <f>'تشغيل اليومية '!E142</f>
        <v>4005</v>
      </c>
      <c r="F139" t="str">
        <f>'تشغيل اليومية '!F142</f>
        <v xml:space="preserve">محمد عزمي </v>
      </c>
      <c r="G139" t="str">
        <f>'تشغيل اليومية '!G142</f>
        <v xml:space="preserve">حدائق اكتوبر </v>
      </c>
      <c r="H139" t="str">
        <f>'تشغيل اليومية '!H142</f>
        <v>لوجستيكا</v>
      </c>
      <c r="I139" t="str">
        <f>'تشغيل اليومية '!I142</f>
        <v xml:space="preserve">اكتوبر </v>
      </c>
      <c r="J139" t="str">
        <f>'تشغيل اليومية '!J142</f>
        <v xml:space="preserve">هاي اس </v>
      </c>
      <c r="K139">
        <f>'تشغيل اليومية '!K142</f>
        <v>1903</v>
      </c>
      <c r="L139">
        <f>'تشغيل اليومية '!L142</f>
        <v>20</v>
      </c>
      <c r="M139">
        <f>'تشغيل اليومية '!M142</f>
        <v>1600</v>
      </c>
      <c r="N139">
        <f>'تشغيل اليومية '!N142</f>
        <v>1141.8</v>
      </c>
      <c r="O139">
        <f>'تشغيل اليومية '!O142</f>
        <v>36918.199999999997</v>
      </c>
      <c r="P139">
        <f>'تشغيل اليومية '!P142</f>
        <v>15000</v>
      </c>
      <c r="Q139">
        <f>'تشغيل اليومية '!Q142</f>
        <v>0</v>
      </c>
      <c r="R139">
        <f>'تشغيل اليومية '!R142</f>
        <v>1950</v>
      </c>
      <c r="S139">
        <f>'تشغيل اليومية '!S142</f>
        <v>18950</v>
      </c>
      <c r="T139" t="str">
        <f>'تشغيل اليومية '!T142</f>
        <v xml:space="preserve">أثر رجعي </v>
      </c>
      <c r="U139">
        <f>'تشغيل اليومية '!U142</f>
        <v>6060</v>
      </c>
      <c r="V139">
        <f>'تشغيل اليومية '!V142</f>
        <v>4918.2</v>
      </c>
      <c r="W139" t="str">
        <f>'تشغيل اليومية '!W142</f>
        <v>3042026</v>
      </c>
      <c r="X139" t="str">
        <f>'تشغيل اليومية '!X142</f>
        <v>ايراد</v>
      </c>
    </row>
    <row r="140" spans="1:24" x14ac:dyDescent="0.3">
      <c r="A140">
        <f>'تشغيل اليومية '!A143</f>
        <v>30</v>
      </c>
      <c r="B140">
        <f>'تشغيل اليومية '!B143</f>
        <v>4</v>
      </c>
      <c r="C140">
        <f>'تشغيل اليومية '!C143</f>
        <v>2026</v>
      </c>
      <c r="D140" t="str">
        <f>'تشغيل اليومية '!D143</f>
        <v xml:space="preserve">محمد رضا المنوفية لوجستيكااكتوبر هاي اس </v>
      </c>
      <c r="E140">
        <f>'تشغيل اليومية '!E143</f>
        <v>4006</v>
      </c>
      <c r="F140" t="str">
        <f>'تشغيل اليومية '!F143</f>
        <v xml:space="preserve">محمد رضا </v>
      </c>
      <c r="G140" t="str">
        <f>'تشغيل اليومية '!G143</f>
        <v xml:space="preserve">المنوفية </v>
      </c>
      <c r="H140" t="str">
        <f>'تشغيل اليومية '!H143</f>
        <v>لوجستيكا</v>
      </c>
      <c r="I140" t="str">
        <f>'تشغيل اليومية '!I143</f>
        <v xml:space="preserve">اكتوبر </v>
      </c>
      <c r="J140" t="str">
        <f>'تشغيل اليومية '!J143</f>
        <v xml:space="preserve">هاي اس </v>
      </c>
      <c r="K140">
        <f>'تشغيل اليومية '!K143</f>
        <v>2634</v>
      </c>
      <c r="L140">
        <f>'تشغيل اليومية '!L143</f>
        <v>24</v>
      </c>
      <c r="M140">
        <f>'تشغيل اليومية '!M143</f>
        <v>2150</v>
      </c>
      <c r="N140">
        <f>'تشغيل اليومية '!N143</f>
        <v>1896.48</v>
      </c>
      <c r="O140">
        <f>'تشغيل اليومية '!O143</f>
        <v>61319.519999999997</v>
      </c>
      <c r="P140">
        <f>'تشغيل اليومية '!P143</f>
        <v>0</v>
      </c>
      <c r="Q140">
        <f>'تشغيل اليومية '!Q143</f>
        <v>0</v>
      </c>
      <c r="R140">
        <f>'تشغيل اليومية '!R143</f>
        <v>28000</v>
      </c>
      <c r="S140">
        <f>'تشغيل اليومية '!S143</f>
        <v>79600</v>
      </c>
      <c r="T140" t="str">
        <f>'تشغيل اليومية '!T143</f>
        <v>25000 دعم من المكتب</v>
      </c>
      <c r="U140">
        <f>'تشغيل اليومية '!U143</f>
        <v>11616</v>
      </c>
      <c r="V140">
        <f>'تشغيل اليومية '!V143</f>
        <v>9719.52</v>
      </c>
      <c r="W140" t="str">
        <f>'تشغيل اليومية '!W143</f>
        <v>3042026</v>
      </c>
      <c r="X140" t="str">
        <f>'تشغيل اليومية '!X143</f>
        <v>ايراد</v>
      </c>
    </row>
    <row r="141" spans="1:24" x14ac:dyDescent="0.3">
      <c r="A141">
        <f>'تشغيل اليومية '!A144</f>
        <v>30</v>
      </c>
      <c r="B141">
        <f>'تشغيل اليومية '!B144</f>
        <v>4</v>
      </c>
      <c r="C141">
        <f>'تشغيل اليومية '!C144</f>
        <v>2026</v>
      </c>
      <c r="D141" t="str">
        <f>'تشغيل اليومية '!D144</f>
        <v xml:space="preserve">مصطفي شكيويالجلاتمةلوجستيكااكتوبر كوستر </v>
      </c>
      <c r="E141">
        <f>'تشغيل اليومية '!E144</f>
        <v>4007</v>
      </c>
      <c r="F141" t="str">
        <f>'تشغيل اليومية '!F144</f>
        <v>مصطفي شكيوي</v>
      </c>
      <c r="G141" t="str">
        <f>'تشغيل اليومية '!G144</f>
        <v>الجلاتمة</v>
      </c>
      <c r="H141" t="str">
        <f>'تشغيل اليومية '!H144</f>
        <v>لوجستيكا</v>
      </c>
      <c r="I141" t="str">
        <f>'تشغيل اليومية '!I144</f>
        <v xml:space="preserve">اكتوبر </v>
      </c>
      <c r="J141" t="str">
        <f>'تشغيل اليومية '!J144</f>
        <v xml:space="preserve">كوستر </v>
      </c>
      <c r="K141">
        <f>'تشغيل اليومية '!K144</f>
        <v>3220</v>
      </c>
      <c r="L141">
        <f>'تشغيل اليومية '!L144</f>
        <v>24</v>
      </c>
      <c r="M141">
        <f>'تشغيل اليومية '!M144</f>
        <v>2750</v>
      </c>
      <c r="N141">
        <f>'تشغيل اليومية '!N144</f>
        <v>2318.3999999999996</v>
      </c>
      <c r="O141">
        <f>'تشغيل اليومية '!O144</f>
        <v>74961.600000000006</v>
      </c>
      <c r="P141">
        <f>'تشغيل اليومية '!P144</f>
        <v>0</v>
      </c>
      <c r="Q141">
        <f>'تشغيل اليومية '!Q144</f>
        <v>0</v>
      </c>
      <c r="R141">
        <f>'تشغيل اليومية '!R144</f>
        <v>3750</v>
      </c>
      <c r="S141">
        <f>'تشغيل اليومية '!S144</f>
        <v>69750</v>
      </c>
      <c r="T141" t="str">
        <f>'تشغيل اليومية '!T144</f>
        <v>أثر رجعي</v>
      </c>
      <c r="U141">
        <f>'تشغيل اليومية '!U144</f>
        <v>11280</v>
      </c>
      <c r="V141">
        <f>'تشغيل اليومية '!V144</f>
        <v>8961.6</v>
      </c>
      <c r="W141" t="str">
        <f>'تشغيل اليومية '!W144</f>
        <v>3042026</v>
      </c>
      <c r="X141" t="str">
        <f>'تشغيل اليومية '!X144</f>
        <v>ايراد</v>
      </c>
    </row>
    <row r="142" spans="1:24" x14ac:dyDescent="0.3">
      <c r="A142">
        <f>'تشغيل اليومية '!A145</f>
        <v>30</v>
      </c>
      <c r="B142">
        <f>'تشغيل اليومية '!B145</f>
        <v>4</v>
      </c>
      <c r="C142">
        <f>'تشغيل اليومية '!C145</f>
        <v>2026</v>
      </c>
      <c r="D142" t="str">
        <f>'تشغيل اليومية '!D145</f>
        <v xml:space="preserve">سعيد كمال م.نصر لوجستيكااكتوبر هاي اس </v>
      </c>
      <c r="E142">
        <f>'تشغيل اليومية '!E145</f>
        <v>4008</v>
      </c>
      <c r="F142" t="str">
        <f>'تشغيل اليومية '!F145</f>
        <v xml:space="preserve">سعيد كمال </v>
      </c>
      <c r="G142" t="str">
        <f>'تشغيل اليومية '!G145</f>
        <v xml:space="preserve">م.نصر </v>
      </c>
      <c r="H142" t="str">
        <f>'تشغيل اليومية '!H145</f>
        <v>لوجستيكا</v>
      </c>
      <c r="I142" t="str">
        <f>'تشغيل اليومية '!I145</f>
        <v xml:space="preserve">اكتوبر </v>
      </c>
      <c r="J142" t="str">
        <f>'تشغيل اليومية '!J145</f>
        <v xml:space="preserve">هاي اس </v>
      </c>
      <c r="K142">
        <f>'تشغيل اليومية '!K145</f>
        <v>3367</v>
      </c>
      <c r="L142">
        <f>'تشغيل اليومية '!L145</f>
        <v>20</v>
      </c>
      <c r="M142">
        <f>'تشغيل اليومية '!M145</f>
        <v>2600</v>
      </c>
      <c r="N142">
        <f>'تشغيل اليومية '!N145</f>
        <v>2020.1999999999998</v>
      </c>
      <c r="O142">
        <f>'تشغيل اليومية '!O145</f>
        <v>65319.8</v>
      </c>
      <c r="P142">
        <f>'تشغيل اليومية '!P145</f>
        <v>0</v>
      </c>
      <c r="Q142">
        <f>'تشغيل اليومية '!Q145</f>
        <v>0</v>
      </c>
      <c r="R142">
        <f>'تشغيل اليومية '!R145</f>
        <v>28900</v>
      </c>
      <c r="S142">
        <f>'تشغيل اليومية '!S145</f>
        <v>80900</v>
      </c>
      <c r="T142" t="str">
        <f>'تشغيل اليومية '!T145</f>
        <v>25000 دعم من المكتب</v>
      </c>
      <c r="U142">
        <f>'تشغيل اليومية '!U145</f>
        <v>15340</v>
      </c>
      <c r="V142">
        <f>'تشغيل اليومية '!V145</f>
        <v>13319.8</v>
      </c>
      <c r="W142" t="str">
        <f>'تشغيل اليومية '!W145</f>
        <v>3042026</v>
      </c>
      <c r="X142" t="str">
        <f>'تشغيل اليومية '!X145</f>
        <v>ايراد</v>
      </c>
    </row>
    <row r="143" spans="1:24" x14ac:dyDescent="0.3">
      <c r="A143">
        <f>'تشغيل اليومية '!A146</f>
        <v>30</v>
      </c>
      <c r="B143">
        <f>'تشغيل اليومية '!B146</f>
        <v>4</v>
      </c>
      <c r="C143">
        <f>'تشغيل اليومية '!C146</f>
        <v>2026</v>
      </c>
      <c r="D143" t="str">
        <f>'تشغيل اليومية '!D146</f>
        <v xml:space="preserve">وديع 1الفيوم 1لوجستيكااكتوبر هاي اس </v>
      </c>
      <c r="E143">
        <f>'تشغيل اليومية '!E146</f>
        <v>4009</v>
      </c>
      <c r="F143" t="str">
        <f>'تشغيل اليومية '!F146</f>
        <v>وديع 1</v>
      </c>
      <c r="G143" t="str">
        <f>'تشغيل اليومية '!G146</f>
        <v>الفيوم 1</v>
      </c>
      <c r="H143" t="str">
        <f>'تشغيل اليومية '!H146</f>
        <v>لوجستيكا</v>
      </c>
      <c r="I143" t="str">
        <f>'تشغيل اليومية '!I146</f>
        <v xml:space="preserve">اكتوبر </v>
      </c>
      <c r="J143" t="str">
        <f>'تشغيل اليومية '!J146</f>
        <v xml:space="preserve">هاي اس </v>
      </c>
      <c r="K143">
        <f>'تشغيل اليومية '!K146</f>
        <v>2662</v>
      </c>
      <c r="L143">
        <f>'تشغيل اليومية '!L146</f>
        <v>24</v>
      </c>
      <c r="M143">
        <f>'تشغيل اليومية '!M146</f>
        <v>2250</v>
      </c>
      <c r="N143">
        <f>'تشغيل اليومية '!N146</f>
        <v>1916.6399999999999</v>
      </c>
      <c r="O143">
        <f>'تشغيل اليومية '!O146</f>
        <v>61971.360000000001</v>
      </c>
      <c r="P143">
        <f>'تشغيل اليومية '!P146</f>
        <v>0</v>
      </c>
      <c r="Q143">
        <f>'تشغيل اليومية '!Q146</f>
        <v>0</v>
      </c>
      <c r="R143">
        <f>'تشغيل اليومية '!R146</f>
        <v>5250</v>
      </c>
      <c r="S143">
        <f>'تشغيل اليومية '!S146</f>
        <v>59250</v>
      </c>
      <c r="T143" t="str">
        <f>'تشغيل اليومية '!T146</f>
        <v>أثر رجعي + تشغيله ب2250</v>
      </c>
      <c r="U143">
        <f>'تشغيل اليومية '!U146</f>
        <v>9888</v>
      </c>
      <c r="V143">
        <f>'تشغيل اليومية '!V146</f>
        <v>7971.3600000000006</v>
      </c>
      <c r="W143" t="str">
        <f>'تشغيل اليومية '!W146</f>
        <v>3042026</v>
      </c>
      <c r="X143" t="str">
        <f>'تشغيل اليومية '!X146</f>
        <v>ايراد</v>
      </c>
    </row>
    <row r="144" spans="1:24" x14ac:dyDescent="0.3">
      <c r="A144">
        <f>'تشغيل اليومية '!A147</f>
        <v>30</v>
      </c>
      <c r="B144">
        <f>'تشغيل اليومية '!B147</f>
        <v>4</v>
      </c>
      <c r="C144">
        <f>'تشغيل اليومية '!C147</f>
        <v>2026</v>
      </c>
      <c r="D144" t="str">
        <f>'تشغيل اليومية '!D147</f>
        <v xml:space="preserve">وديع 2الفيوم 2لوجستيكااكتوبر هاي اس </v>
      </c>
      <c r="E144">
        <f>'تشغيل اليومية '!E147</f>
        <v>4010</v>
      </c>
      <c r="F144" t="str">
        <f>'تشغيل اليومية '!F147</f>
        <v>وديع 2</v>
      </c>
      <c r="G144" t="str">
        <f>'تشغيل اليومية '!G147</f>
        <v>الفيوم 2</v>
      </c>
      <c r="H144" t="str">
        <f>'تشغيل اليومية '!H147</f>
        <v>لوجستيكا</v>
      </c>
      <c r="I144" t="str">
        <f>'تشغيل اليومية '!I147</f>
        <v xml:space="preserve">اكتوبر </v>
      </c>
      <c r="J144" t="str">
        <f>'تشغيل اليومية '!J147</f>
        <v xml:space="preserve">هاي اس </v>
      </c>
      <c r="K144">
        <f>'تشغيل اليومية '!K147</f>
        <v>2662</v>
      </c>
      <c r="L144">
        <f>'تشغيل اليومية '!L147</f>
        <v>24</v>
      </c>
      <c r="M144">
        <f>'تشغيل اليومية '!M147</f>
        <v>2250</v>
      </c>
      <c r="N144">
        <f>'تشغيل اليومية '!N147</f>
        <v>1916.6399999999999</v>
      </c>
      <c r="O144">
        <f>'تشغيل اليومية '!O147</f>
        <v>61971.360000000001</v>
      </c>
      <c r="P144">
        <f>'تشغيل اليومية '!P147</f>
        <v>0</v>
      </c>
      <c r="Q144">
        <f>'تشغيل اليومية '!Q147</f>
        <v>0</v>
      </c>
      <c r="R144">
        <f>'تشغيل اليومية '!R147</f>
        <v>3000</v>
      </c>
      <c r="S144">
        <f>'تشغيل اليومية '!S147</f>
        <v>57000</v>
      </c>
      <c r="T144" t="str">
        <f>'تشغيل اليومية '!T147</f>
        <v>أثر رجعي</v>
      </c>
      <c r="U144">
        <f>'تشغيل اليومية '!U147</f>
        <v>9888</v>
      </c>
      <c r="V144">
        <f>'تشغيل اليومية '!V147</f>
        <v>7971.3600000000006</v>
      </c>
      <c r="W144" t="str">
        <f>'تشغيل اليومية '!W147</f>
        <v>3042026</v>
      </c>
      <c r="X144" t="str">
        <f>'تشغيل اليومية '!X147</f>
        <v>ايراد</v>
      </c>
    </row>
    <row r="145" spans="1:24" x14ac:dyDescent="0.3">
      <c r="A145">
        <f>'تشغيل اليومية '!A148</f>
        <v>30</v>
      </c>
      <c r="B145">
        <f>'تشغيل اليومية '!B148</f>
        <v>4</v>
      </c>
      <c r="C145">
        <f>'تشغيل اليومية '!C148</f>
        <v>2026</v>
      </c>
      <c r="D145" t="str">
        <f>'تشغيل اليومية '!D148</f>
        <v xml:space="preserve">احمد عويس المعادي لوجستيكاابورواش هاي اس </v>
      </c>
      <c r="E145">
        <f>'تشغيل اليومية '!E148</f>
        <v>4011</v>
      </c>
      <c r="F145" t="str">
        <f>'تشغيل اليومية '!F148</f>
        <v xml:space="preserve">احمد عويس </v>
      </c>
      <c r="G145" t="str">
        <f>'تشغيل اليومية '!G148</f>
        <v xml:space="preserve">المعادي </v>
      </c>
      <c r="H145" t="str">
        <f>'تشغيل اليومية '!H148</f>
        <v>لوجستيكا</v>
      </c>
      <c r="I145" t="str">
        <f>'تشغيل اليومية '!I148</f>
        <v xml:space="preserve">ابورواش </v>
      </c>
      <c r="J145" t="str">
        <f>'تشغيل اليومية '!J148</f>
        <v xml:space="preserve">هاي اس </v>
      </c>
      <c r="K145">
        <f>'تشغيل اليومية '!K148</f>
        <v>2049</v>
      </c>
      <c r="L145">
        <f>'تشغيل اليومية '!L148</f>
        <v>24</v>
      </c>
      <c r="M145">
        <f>'تشغيل اليومية '!M148</f>
        <v>1650</v>
      </c>
      <c r="N145">
        <f>'تشغيل اليومية '!N148</f>
        <v>1475.28</v>
      </c>
      <c r="O145">
        <f>'تشغيل اليومية '!O148</f>
        <v>47700.72</v>
      </c>
      <c r="P145">
        <f>'تشغيل اليومية '!P148</f>
        <v>5000</v>
      </c>
      <c r="Q145">
        <f>'تشغيل اليومية '!Q148</f>
        <v>0</v>
      </c>
      <c r="R145">
        <f>'تشغيل اليومية '!R148</f>
        <v>7450</v>
      </c>
      <c r="S145">
        <f>'تشغيل اليومية '!S148</f>
        <v>42050</v>
      </c>
      <c r="T145" t="str">
        <f>'تشغيل اليومية '!T148</f>
        <v>أثر رجعي</v>
      </c>
      <c r="U145">
        <f>'تشغيل اليومية '!U148</f>
        <v>9576</v>
      </c>
      <c r="V145">
        <f>'تشغيل اليومية '!V148</f>
        <v>8100.72</v>
      </c>
      <c r="W145" t="str">
        <f>'تشغيل اليومية '!W148</f>
        <v>3042026</v>
      </c>
      <c r="X145" t="str">
        <f>'تشغيل اليومية '!X148</f>
        <v>ايراد</v>
      </c>
    </row>
    <row r="146" spans="1:24" x14ac:dyDescent="0.3">
      <c r="A146" t="e">
        <f>'تشغيل اليومية '!#REF!</f>
        <v>#REF!</v>
      </c>
      <c r="B146" t="e">
        <f>'تشغيل اليومية '!#REF!</f>
        <v>#REF!</v>
      </c>
      <c r="C146" t="e">
        <f>'تشغيل اليومية '!#REF!</f>
        <v>#REF!</v>
      </c>
      <c r="D146" t="e">
        <f>'تشغيل اليومية '!#REF!</f>
        <v>#REF!</v>
      </c>
      <c r="E146" t="e">
        <f>'تشغيل اليومية '!#REF!</f>
        <v>#REF!</v>
      </c>
      <c r="F146" t="e">
        <f>'تشغيل اليومية '!#REF!</f>
        <v>#REF!</v>
      </c>
      <c r="G146" t="e">
        <f>'تشغيل اليومية '!#REF!</f>
        <v>#REF!</v>
      </c>
      <c r="H146" t="e">
        <f>'تشغيل اليومية '!#REF!</f>
        <v>#REF!</v>
      </c>
      <c r="I146" t="e">
        <f>'تشغيل اليومية '!#REF!</f>
        <v>#REF!</v>
      </c>
      <c r="J146" t="e">
        <f>'تشغيل اليومية '!#REF!</f>
        <v>#REF!</v>
      </c>
      <c r="K146" t="e">
        <f>'تشغيل اليومية '!#REF!</f>
        <v>#REF!</v>
      </c>
      <c r="L146" t="e">
        <f>'تشغيل اليومية '!#REF!</f>
        <v>#REF!</v>
      </c>
      <c r="M146" t="e">
        <f>'تشغيل اليومية '!#REF!</f>
        <v>#REF!</v>
      </c>
      <c r="N146" t="e">
        <f>'تشغيل اليومية '!#REF!</f>
        <v>#REF!</v>
      </c>
      <c r="O146" t="e">
        <f>'تشغيل اليومية '!#REF!</f>
        <v>#REF!</v>
      </c>
      <c r="P146" t="e">
        <f>'تشغيل اليومية '!#REF!</f>
        <v>#REF!</v>
      </c>
      <c r="Q146" t="e">
        <f>'تشغيل اليومية '!#REF!</f>
        <v>#REF!</v>
      </c>
      <c r="R146" t="e">
        <f>'تشغيل اليومية '!#REF!</f>
        <v>#REF!</v>
      </c>
      <c r="S146" t="e">
        <f>'تشغيل اليومية '!#REF!</f>
        <v>#REF!</v>
      </c>
      <c r="T146" t="e">
        <f>'تشغيل اليومية '!#REF!</f>
        <v>#REF!</v>
      </c>
      <c r="U146" t="e">
        <f>'تشغيل اليومية '!#REF!</f>
        <v>#REF!</v>
      </c>
      <c r="V146" t="e">
        <f>'تشغيل اليومية '!#REF!</f>
        <v>#REF!</v>
      </c>
      <c r="W146" t="e">
        <f>'تشغيل اليومية '!#REF!</f>
        <v>#REF!</v>
      </c>
      <c r="X146" t="e">
        <f>'تشغيل اليومية '!#REF!</f>
        <v>#REF!</v>
      </c>
    </row>
    <row r="147" spans="1:24" x14ac:dyDescent="0.3">
      <c r="A147">
        <f>'تشغيل اليومية '!A149</f>
        <v>30</v>
      </c>
      <c r="B147">
        <f>'تشغيل اليومية '!B149</f>
        <v>4</v>
      </c>
      <c r="C147">
        <f>'تشغيل اليومية '!C149</f>
        <v>2026</v>
      </c>
      <c r="D147" t="str">
        <f>'تشغيل اليومية '!D149</f>
        <v>محمد جمال القناطر لوجستيكاابورواش سوزوكي</v>
      </c>
      <c r="E147">
        <f>'تشغيل اليومية '!E149</f>
        <v>4013</v>
      </c>
      <c r="F147" t="str">
        <f>'تشغيل اليومية '!F149</f>
        <v xml:space="preserve">محمد جمال </v>
      </c>
      <c r="G147" t="str">
        <f>'تشغيل اليومية '!G149</f>
        <v xml:space="preserve">القناطر </v>
      </c>
      <c r="H147" t="str">
        <f>'تشغيل اليومية '!H149</f>
        <v>لوجستيكا</v>
      </c>
      <c r="I147" t="str">
        <f>'تشغيل اليومية '!I149</f>
        <v xml:space="preserve">ابورواش </v>
      </c>
      <c r="J147" t="str">
        <f>'تشغيل اليومية '!J149</f>
        <v>سوزوكي</v>
      </c>
      <c r="K147">
        <f>'تشغيل اليومية '!K149</f>
        <v>1536</v>
      </c>
      <c r="L147">
        <f>'تشغيل اليومية '!L149</f>
        <v>24</v>
      </c>
      <c r="M147">
        <f>'تشغيل اليومية '!M149</f>
        <v>1000</v>
      </c>
      <c r="N147">
        <f>'تشغيل اليومية '!N149</f>
        <v>1105.92</v>
      </c>
      <c r="O147">
        <f>'تشغيل اليومية '!O149</f>
        <v>35758.080000000002</v>
      </c>
      <c r="P147">
        <f>'تشغيل اليومية '!P149</f>
        <v>0</v>
      </c>
      <c r="Q147">
        <f>'تشغيل اليومية '!Q149</f>
        <v>0</v>
      </c>
      <c r="R147">
        <f>'تشغيل اليومية '!R149</f>
        <v>1500</v>
      </c>
      <c r="S147">
        <f>'تشغيل اليومية '!S149</f>
        <v>25500</v>
      </c>
      <c r="T147" t="str">
        <f>'تشغيل اليومية '!T149</f>
        <v>أثر رجعي</v>
      </c>
      <c r="U147">
        <f>'تشغيل اليومية '!U149</f>
        <v>12864</v>
      </c>
      <c r="V147">
        <f>'تشغيل اليومية '!V149</f>
        <v>11758.08</v>
      </c>
      <c r="W147" t="str">
        <f>'تشغيل اليومية '!W149</f>
        <v>3042026</v>
      </c>
      <c r="X147" t="str">
        <f>'تشغيل اليومية '!X149</f>
        <v>ايراد</v>
      </c>
    </row>
    <row r="148" spans="1:24" x14ac:dyDescent="0.3">
      <c r="A148" t="e">
        <f>'تشغيل اليومية '!#REF!</f>
        <v>#REF!</v>
      </c>
      <c r="B148" t="e">
        <f>'تشغيل اليومية '!#REF!</f>
        <v>#REF!</v>
      </c>
      <c r="C148" t="e">
        <f>'تشغيل اليومية '!#REF!</f>
        <v>#REF!</v>
      </c>
      <c r="D148" t="e">
        <f>'تشغيل اليومية '!#REF!</f>
        <v>#REF!</v>
      </c>
      <c r="E148" t="e">
        <f>'تشغيل اليومية '!#REF!</f>
        <v>#REF!</v>
      </c>
      <c r="F148" t="e">
        <f>'تشغيل اليومية '!#REF!</f>
        <v>#REF!</v>
      </c>
      <c r="G148" t="e">
        <f>'تشغيل اليومية '!#REF!</f>
        <v>#REF!</v>
      </c>
      <c r="H148" t="e">
        <f>'تشغيل اليومية '!#REF!</f>
        <v>#REF!</v>
      </c>
      <c r="I148" t="e">
        <f>'تشغيل اليومية '!#REF!</f>
        <v>#REF!</v>
      </c>
      <c r="J148" t="e">
        <f>'تشغيل اليومية '!#REF!</f>
        <v>#REF!</v>
      </c>
      <c r="K148" t="e">
        <f>'تشغيل اليومية '!#REF!</f>
        <v>#REF!</v>
      </c>
      <c r="L148" t="e">
        <f>'تشغيل اليومية '!#REF!</f>
        <v>#REF!</v>
      </c>
      <c r="M148" t="e">
        <f>'تشغيل اليومية '!#REF!</f>
        <v>#REF!</v>
      </c>
      <c r="N148" t="e">
        <f>'تشغيل اليومية '!#REF!</f>
        <v>#REF!</v>
      </c>
      <c r="O148" t="e">
        <f>'تشغيل اليومية '!#REF!</f>
        <v>#REF!</v>
      </c>
      <c r="P148" t="e">
        <f>'تشغيل اليومية '!#REF!</f>
        <v>#REF!</v>
      </c>
      <c r="Q148" t="e">
        <f>'تشغيل اليومية '!#REF!</f>
        <v>#REF!</v>
      </c>
      <c r="R148" t="e">
        <f>'تشغيل اليومية '!#REF!</f>
        <v>#REF!</v>
      </c>
      <c r="S148" t="e">
        <f>'تشغيل اليومية '!#REF!</f>
        <v>#REF!</v>
      </c>
      <c r="T148" t="e">
        <f>'تشغيل اليومية '!#REF!</f>
        <v>#REF!</v>
      </c>
      <c r="U148" t="e">
        <f>'تشغيل اليومية '!#REF!</f>
        <v>#REF!</v>
      </c>
      <c r="V148" t="e">
        <f>'تشغيل اليومية '!#REF!</f>
        <v>#REF!</v>
      </c>
      <c r="W148" t="e">
        <f>'تشغيل اليومية '!#REF!</f>
        <v>#REF!</v>
      </c>
      <c r="X148" t="e">
        <f>'تشغيل اليومية '!#REF!</f>
        <v>#REF!</v>
      </c>
    </row>
    <row r="149" spans="1:24" x14ac:dyDescent="0.3">
      <c r="A149">
        <f>'تشغيل اليومية '!A157</f>
        <v>30</v>
      </c>
      <c r="B149">
        <f>'تشغيل اليومية '!B157</f>
        <v>4</v>
      </c>
      <c r="C149">
        <f>'تشغيل اليومية '!C157</f>
        <v>2026</v>
      </c>
      <c r="D149" t="str">
        <f>'تشغيل اليومية '!D157</f>
        <v>عماد النجار1المرج 2ورديةسعوديالمخاذناتوبيس 28</v>
      </c>
      <c r="E149">
        <f>'تشغيل اليومية '!E157</f>
        <v>5000</v>
      </c>
      <c r="F149" t="str">
        <f>'تشغيل اليومية '!F157</f>
        <v>عماد النجار1</v>
      </c>
      <c r="G149" t="str">
        <f>'تشغيل اليومية '!G157</f>
        <v>المرج 2وردية</v>
      </c>
      <c r="H149" t="str">
        <f>'تشغيل اليومية '!H157</f>
        <v>سعودي</v>
      </c>
      <c r="I149" t="str">
        <f>'تشغيل اليومية '!I157</f>
        <v>المخاذن</v>
      </c>
      <c r="J149" t="str">
        <f>'تشغيل اليومية '!J157</f>
        <v>اتوبيس 28</v>
      </c>
      <c r="K149">
        <f>'تشغيل اليومية '!K157</f>
        <v>4119</v>
      </c>
      <c r="L149">
        <f>'تشغيل اليومية '!L157</f>
        <v>27</v>
      </c>
      <c r="M149">
        <f>'تشغيل اليومية '!M157</f>
        <v>4800</v>
      </c>
      <c r="N149">
        <f>'تشغيل اليومية '!N157</f>
        <v>3336.39</v>
      </c>
      <c r="O149">
        <f>'تشغيل اليومية '!O157</f>
        <v>107876.61</v>
      </c>
      <c r="P149">
        <f>'تشغيل اليومية '!P157</f>
        <v>0</v>
      </c>
      <c r="Q149">
        <f>'تشغيل اليومية '!Q157</f>
        <v>0</v>
      </c>
      <c r="R149">
        <f>'تشغيل اليومية '!R157</f>
        <v>0</v>
      </c>
      <c r="S149">
        <f>'تشغيل اليومية '!S157</f>
        <v>129600</v>
      </c>
      <c r="T149">
        <f>'تشغيل اليومية '!T157</f>
        <v>0</v>
      </c>
      <c r="U149">
        <f>'تشغيل اليومية '!U157</f>
        <v>-18387</v>
      </c>
      <c r="V149">
        <f>'تشغيل اليومية '!V157</f>
        <v>-21723.39</v>
      </c>
      <c r="W149" t="str">
        <f>'تشغيل اليومية '!W157</f>
        <v>3042026</v>
      </c>
      <c r="X149" t="str">
        <f>'تشغيل اليومية '!X157</f>
        <v>ايراد</v>
      </c>
    </row>
    <row r="150" spans="1:24" x14ac:dyDescent="0.3">
      <c r="A150">
        <f>'تشغيل اليومية '!A158</f>
        <v>30</v>
      </c>
      <c r="B150">
        <f>'تشغيل اليومية '!B158</f>
        <v>4</v>
      </c>
      <c r="C150">
        <f>'تشغيل اليومية '!C158</f>
        <v>2026</v>
      </c>
      <c r="D150" t="str">
        <f>'تشغيل اليومية '!D158</f>
        <v>عماد النجار2المؤسسة 2ورديةسعوديالمخاذناتوبيس 28</v>
      </c>
      <c r="E150">
        <f>'تشغيل اليومية '!E158</f>
        <v>5001</v>
      </c>
      <c r="F150" t="str">
        <f>'تشغيل اليومية '!F158</f>
        <v>عماد النجار2</v>
      </c>
      <c r="G150" t="str">
        <f>'تشغيل اليومية '!G158</f>
        <v>المؤسسة 2وردية</v>
      </c>
      <c r="H150" t="str">
        <f>'تشغيل اليومية '!H158</f>
        <v>سعودي</v>
      </c>
      <c r="I150" t="str">
        <f>'تشغيل اليومية '!I158</f>
        <v>المخاذن</v>
      </c>
      <c r="J150" t="str">
        <f>'تشغيل اليومية '!J158</f>
        <v>اتوبيس 28</v>
      </c>
      <c r="K150">
        <f>'تشغيل اليومية '!K158</f>
        <v>3884</v>
      </c>
      <c r="L150">
        <f>'تشغيل اليومية '!L158</f>
        <v>26</v>
      </c>
      <c r="M150">
        <f>'تشغيل اليومية '!M158</f>
        <v>4500</v>
      </c>
      <c r="N150">
        <f>'تشغيل اليومية '!N158</f>
        <v>3029.52</v>
      </c>
      <c r="O150">
        <f>'تشغيل اليومية '!O158</f>
        <v>97954.48</v>
      </c>
      <c r="P150">
        <f>'تشغيل اليومية '!P158</f>
        <v>0</v>
      </c>
      <c r="Q150">
        <f>'تشغيل اليومية '!Q158</f>
        <v>0</v>
      </c>
      <c r="R150">
        <f>'تشغيل اليومية '!R158</f>
        <v>0</v>
      </c>
      <c r="S150">
        <f>'تشغيل اليومية '!S158</f>
        <v>117000</v>
      </c>
      <c r="T150">
        <f>'تشغيل اليومية '!T158</f>
        <v>0</v>
      </c>
      <c r="U150">
        <f>'تشغيل اليومية '!U158</f>
        <v>-16016</v>
      </c>
      <c r="V150">
        <f>'تشغيل اليومية '!V158</f>
        <v>-19045.52</v>
      </c>
      <c r="W150" t="str">
        <f>'تشغيل اليومية '!W158</f>
        <v>3042026</v>
      </c>
      <c r="X150" t="str">
        <f>'تشغيل اليومية '!X158</f>
        <v>ايراد</v>
      </c>
    </row>
    <row r="151" spans="1:24" x14ac:dyDescent="0.3">
      <c r="A151">
        <f>'تشغيل اليومية '!A159</f>
        <v>30</v>
      </c>
      <c r="B151">
        <f>'تشغيل اليومية '!B159</f>
        <v>4</v>
      </c>
      <c r="C151">
        <f>'تشغيل اليومية '!C159</f>
        <v>2026</v>
      </c>
      <c r="D151" t="str">
        <f>'تشغيل اليومية '!D159</f>
        <v>عماد النجار 3الدائري 1ورديةسعوديالمخاذناتوبيس 28</v>
      </c>
      <c r="E151">
        <f>'تشغيل اليومية '!E159</f>
        <v>5002</v>
      </c>
      <c r="F151" t="str">
        <f>'تشغيل اليومية '!F159</f>
        <v>عماد النجار 3</v>
      </c>
      <c r="G151" t="str">
        <f>'تشغيل اليومية '!G159</f>
        <v>الدائري 1وردية</v>
      </c>
      <c r="H151" t="str">
        <f>'تشغيل اليومية '!H159</f>
        <v>سعودي</v>
      </c>
      <c r="I151" t="str">
        <f>'تشغيل اليومية '!I159</f>
        <v>المخاذن</v>
      </c>
      <c r="J151" t="str">
        <f>'تشغيل اليومية '!J159</f>
        <v>اتوبيس 28</v>
      </c>
      <c r="K151">
        <f>'تشغيل اليومية '!K159</f>
        <v>2448</v>
      </c>
      <c r="L151">
        <f>'تشغيل اليومية '!L159</f>
        <v>26</v>
      </c>
      <c r="M151">
        <f>'تشغيل اليومية '!M159</f>
        <v>2500</v>
      </c>
      <c r="N151">
        <f>'تشغيل اليومية '!N159</f>
        <v>1909.44</v>
      </c>
      <c r="O151">
        <f>'تشغيل اليومية '!O159</f>
        <v>61738.559999999998</v>
      </c>
      <c r="P151">
        <f>'تشغيل اليومية '!P159</f>
        <v>0</v>
      </c>
      <c r="Q151">
        <f>'تشغيل اليومية '!Q159</f>
        <v>0</v>
      </c>
      <c r="R151">
        <f>'تشغيل اليومية '!R159</f>
        <v>0</v>
      </c>
      <c r="S151">
        <f>'تشغيل اليومية '!S159</f>
        <v>65000</v>
      </c>
      <c r="T151">
        <f>'تشغيل اليومية '!T159</f>
        <v>0</v>
      </c>
      <c r="U151">
        <f>'تشغيل اليومية '!U159</f>
        <v>-1352</v>
      </c>
      <c r="V151">
        <f>'تشغيل اليومية '!V159</f>
        <v>-3261.44</v>
      </c>
      <c r="W151" t="str">
        <f>'تشغيل اليومية '!W159</f>
        <v>3042026</v>
      </c>
      <c r="X151" t="str">
        <f>'تشغيل اليومية '!X159</f>
        <v>ايراد</v>
      </c>
    </row>
    <row r="152" spans="1:24" x14ac:dyDescent="0.3">
      <c r="A152">
        <f>'تشغيل اليومية '!A160</f>
        <v>30</v>
      </c>
      <c r="B152">
        <f>'تشغيل اليومية '!B160</f>
        <v>4</v>
      </c>
      <c r="C152">
        <f>'تشغيل اليومية '!C160</f>
        <v>2026</v>
      </c>
      <c r="D152" t="str">
        <f>'تشغيل اليومية '!D160</f>
        <v>عبد الرحمن1الهرم سعوديدريماتوبيس 28</v>
      </c>
      <c r="E152">
        <f>'تشغيل اليومية '!E160</f>
        <v>5003</v>
      </c>
      <c r="F152" t="str">
        <f>'تشغيل اليومية '!F160</f>
        <v>عبد الرحمن1</v>
      </c>
      <c r="G152" t="str">
        <f>'تشغيل اليومية '!G160</f>
        <v xml:space="preserve">الهرم </v>
      </c>
      <c r="H152" t="str">
        <f>'تشغيل اليومية '!H160</f>
        <v>سعودي</v>
      </c>
      <c r="I152" t="str">
        <f>'تشغيل اليومية '!I160</f>
        <v>دريم</v>
      </c>
      <c r="J152" t="str">
        <f>'تشغيل اليومية '!J160</f>
        <v>اتوبيس 28</v>
      </c>
      <c r="K152">
        <f>'تشغيل اليومية '!K160</f>
        <v>994</v>
      </c>
      <c r="L152">
        <f>'تشغيل اليومية '!L160</f>
        <v>30</v>
      </c>
      <c r="M152">
        <f>'تشغيل اليومية '!M160</f>
        <v>850</v>
      </c>
      <c r="N152">
        <f>'تشغيل اليومية '!N160</f>
        <v>894.6</v>
      </c>
      <c r="O152">
        <f>'تشغيل اليومية '!O160</f>
        <v>28925.4</v>
      </c>
      <c r="P152">
        <f>'تشغيل اليومية '!P160</f>
        <v>0</v>
      </c>
      <c r="Q152">
        <f>'تشغيل اليومية '!Q160</f>
        <v>0</v>
      </c>
      <c r="R152">
        <f>'تشغيل اليومية '!R160</f>
        <v>0</v>
      </c>
      <c r="S152">
        <f>'تشغيل اليومية '!S160</f>
        <v>25500</v>
      </c>
      <c r="T152">
        <f>'تشغيل اليومية '!T160</f>
        <v>0</v>
      </c>
      <c r="U152">
        <f>'تشغيل اليومية '!U160</f>
        <v>4320</v>
      </c>
      <c r="V152">
        <f>'تشغيل اليومية '!V160</f>
        <v>3425.4</v>
      </c>
      <c r="W152" t="str">
        <f>'تشغيل اليومية '!W160</f>
        <v>3042026</v>
      </c>
      <c r="X152" t="str">
        <f>'تشغيل اليومية '!X160</f>
        <v>ايراد</v>
      </c>
    </row>
    <row r="153" spans="1:24" x14ac:dyDescent="0.3">
      <c r="A153">
        <f>'تشغيل اليومية '!A161</f>
        <v>30</v>
      </c>
      <c r="B153">
        <f>'تشغيل اليومية '!B161</f>
        <v>4</v>
      </c>
      <c r="C153">
        <f>'تشغيل اليومية '!C161</f>
        <v>2026</v>
      </c>
      <c r="D153" t="str">
        <f>'تشغيل اليومية '!D161</f>
        <v>عبد الرحمن2المؤسسةسعوديدريماتوبيس 28</v>
      </c>
      <c r="E153">
        <f>'تشغيل اليومية '!E161</f>
        <v>5004</v>
      </c>
      <c r="F153" t="str">
        <f>'تشغيل اليومية '!F161</f>
        <v>عبد الرحمن2</v>
      </c>
      <c r="G153" t="str">
        <f>'تشغيل اليومية '!G161</f>
        <v>المؤسسة</v>
      </c>
      <c r="H153" t="str">
        <f>'تشغيل اليومية '!H161</f>
        <v>سعودي</v>
      </c>
      <c r="I153" t="str">
        <f>'تشغيل اليومية '!I161</f>
        <v>دريم</v>
      </c>
      <c r="J153" t="str">
        <f>'تشغيل اليومية '!J161</f>
        <v>اتوبيس 28</v>
      </c>
      <c r="K153">
        <f>'تشغيل اليومية '!K161</f>
        <v>994</v>
      </c>
      <c r="L153">
        <f>'تشغيل اليومية '!L161</f>
        <v>30</v>
      </c>
      <c r="M153">
        <f>'تشغيل اليومية '!M161</f>
        <v>850</v>
      </c>
      <c r="N153">
        <f>'تشغيل اليومية '!N161</f>
        <v>894.6</v>
      </c>
      <c r="O153">
        <f>'تشغيل اليومية '!O161</f>
        <v>28925.4</v>
      </c>
      <c r="P153">
        <f>'تشغيل اليومية '!P161</f>
        <v>0</v>
      </c>
      <c r="Q153">
        <f>'تشغيل اليومية '!Q161</f>
        <v>0</v>
      </c>
      <c r="R153">
        <f>'تشغيل اليومية '!R161</f>
        <v>0</v>
      </c>
      <c r="S153">
        <f>'تشغيل اليومية '!S161</f>
        <v>25500</v>
      </c>
      <c r="T153">
        <f>'تشغيل اليومية '!T161</f>
        <v>0</v>
      </c>
      <c r="U153">
        <f>'تشغيل اليومية '!U161</f>
        <v>4320</v>
      </c>
      <c r="V153">
        <f>'تشغيل اليومية '!V161</f>
        <v>3425.4</v>
      </c>
      <c r="W153" t="str">
        <f>'تشغيل اليومية '!W161</f>
        <v>3042026</v>
      </c>
      <c r="X153" t="str">
        <f>'تشغيل اليومية '!X161</f>
        <v>ايراد</v>
      </c>
    </row>
    <row r="154" spans="1:24" x14ac:dyDescent="0.3">
      <c r="A154">
        <f>'تشغيل اليومية '!A162</f>
        <v>30</v>
      </c>
      <c r="B154">
        <f>'تشغيل اليومية '!B162</f>
        <v>4</v>
      </c>
      <c r="C154">
        <f>'تشغيل اليومية '!C162</f>
        <v>2026</v>
      </c>
      <c r="D154" t="str">
        <f>'تشغيل اليومية '!D162</f>
        <v>فرج 1حلوانسعوديهايد باركاتوبيس 28</v>
      </c>
      <c r="E154">
        <f>'تشغيل اليومية '!E162</f>
        <v>5005</v>
      </c>
      <c r="F154" t="str">
        <f>'تشغيل اليومية '!F162</f>
        <v>فرج 1</v>
      </c>
      <c r="G154" t="str">
        <f>'تشغيل اليومية '!G162</f>
        <v>حلوان</v>
      </c>
      <c r="H154" t="str">
        <f>'تشغيل اليومية '!H162</f>
        <v>سعودي</v>
      </c>
      <c r="I154" t="str">
        <f>'تشغيل اليومية '!I162</f>
        <v>هايد بارك</v>
      </c>
      <c r="J154" t="str">
        <f>'تشغيل اليومية '!J162</f>
        <v>اتوبيس 28</v>
      </c>
      <c r="K154">
        <f>'تشغيل اليومية '!K162</f>
        <v>4634</v>
      </c>
      <c r="L154">
        <f>'تشغيل اليومية '!L162</f>
        <v>30</v>
      </c>
      <c r="M154">
        <f>'تشغيل اليومية '!M162</f>
        <v>3750</v>
      </c>
      <c r="N154">
        <f>'تشغيل اليومية '!N162</f>
        <v>4170.5999999999995</v>
      </c>
      <c r="O154">
        <f>'تشغيل اليومية '!O162</f>
        <v>134849.4</v>
      </c>
      <c r="P154">
        <f>'تشغيل اليومية '!P162</f>
        <v>0</v>
      </c>
      <c r="Q154">
        <f>'تشغيل اليومية '!Q162</f>
        <v>0</v>
      </c>
      <c r="R154">
        <f>'تشغيل اليومية '!R162</f>
        <v>0</v>
      </c>
      <c r="S154">
        <f>'تشغيل اليومية '!S162</f>
        <v>112500</v>
      </c>
      <c r="T154">
        <f>'تشغيل اليومية '!T162</f>
        <v>0</v>
      </c>
      <c r="U154">
        <f>'تشغيل اليومية '!U162</f>
        <v>26520</v>
      </c>
      <c r="V154">
        <f>'تشغيل اليومية '!V162</f>
        <v>22349.4</v>
      </c>
      <c r="W154" t="str">
        <f>'تشغيل اليومية '!W162</f>
        <v>3042026</v>
      </c>
      <c r="X154" t="str">
        <f>'تشغيل اليومية '!X162</f>
        <v>ايراد</v>
      </c>
    </row>
    <row r="155" spans="1:24" x14ac:dyDescent="0.3">
      <c r="A155">
        <f>'تشغيل اليومية '!A164</f>
        <v>30</v>
      </c>
      <c r="B155">
        <f>'تشغيل اليومية '!B164</f>
        <v>4</v>
      </c>
      <c r="C155">
        <f>'تشغيل اليومية '!C164</f>
        <v>2026</v>
      </c>
      <c r="D155" t="str">
        <f>'تشغيل اليومية '!D164</f>
        <v>ممدوح كيلاني 3القومية سعوديهايد باركميكروباص صيني</v>
      </c>
      <c r="E155">
        <f>'تشغيل اليومية '!E164</f>
        <v>5006</v>
      </c>
      <c r="F155" t="str">
        <f>'تشغيل اليومية '!F164</f>
        <v>ممدوح كيلاني 3</v>
      </c>
      <c r="G155" t="str">
        <f>'تشغيل اليومية '!G164</f>
        <v xml:space="preserve">القومية </v>
      </c>
      <c r="H155" t="str">
        <f>'تشغيل اليومية '!H164</f>
        <v>سعودي</v>
      </c>
      <c r="I155" t="str">
        <f>'تشغيل اليومية '!I164</f>
        <v>هايد بارك</v>
      </c>
      <c r="J155" t="str">
        <f>'تشغيل اليومية '!J164</f>
        <v>ميكروباص صيني</v>
      </c>
      <c r="K155">
        <f>'تشغيل اليومية '!K164</f>
        <v>2965</v>
      </c>
      <c r="L155">
        <f>'تشغيل اليومية '!L164</f>
        <v>30</v>
      </c>
      <c r="M155">
        <f>'تشغيل اليومية '!M164</f>
        <v>2500</v>
      </c>
      <c r="N155">
        <f>'تشغيل اليومية '!N164</f>
        <v>2668.5</v>
      </c>
      <c r="O155">
        <f>'تشغيل اليومية '!O164</f>
        <v>86281.5</v>
      </c>
      <c r="P155">
        <f>'تشغيل اليومية '!P164</f>
        <v>0</v>
      </c>
      <c r="Q155">
        <f>'تشغيل اليومية '!Q164</f>
        <v>0</v>
      </c>
      <c r="R155">
        <f>'تشغيل اليومية '!R164</f>
        <v>0</v>
      </c>
      <c r="S155">
        <f>'تشغيل اليومية '!S164</f>
        <v>75000</v>
      </c>
      <c r="T155">
        <f>'تشغيل اليومية '!T164</f>
        <v>0</v>
      </c>
      <c r="U155">
        <f>'تشغيل اليومية '!U164</f>
        <v>13950</v>
      </c>
      <c r="V155">
        <f>'تشغيل اليومية '!V164</f>
        <v>11281.5</v>
      </c>
      <c r="W155" t="str">
        <f>'تشغيل اليومية '!W164</f>
        <v>3042026</v>
      </c>
      <c r="X155" t="str">
        <f>'تشغيل اليومية '!X164</f>
        <v>ايراد</v>
      </c>
    </row>
    <row r="156" spans="1:24" x14ac:dyDescent="0.3">
      <c r="A156">
        <f>'تشغيل اليومية '!A165</f>
        <v>30</v>
      </c>
      <c r="B156">
        <f>'تشغيل اليومية '!B165</f>
        <v>4</v>
      </c>
      <c r="C156">
        <f>'تشغيل اليومية '!C165</f>
        <v>2026</v>
      </c>
      <c r="D156" t="str">
        <f>'تشغيل اليومية '!D165</f>
        <v>مصطفي رشدي1المنيب 2 ورديةسعوديميفيداميكروباص صيني</v>
      </c>
      <c r="E156">
        <f>'تشغيل اليومية '!E165</f>
        <v>5007</v>
      </c>
      <c r="F156" t="str">
        <f>'تشغيل اليومية '!F165</f>
        <v>مصطفي رشدي1</v>
      </c>
      <c r="G156" t="str">
        <f>'تشغيل اليومية '!G165</f>
        <v>المنيب 2 وردية</v>
      </c>
      <c r="H156" t="str">
        <f>'تشغيل اليومية '!H165</f>
        <v>سعودي</v>
      </c>
      <c r="I156" t="str">
        <f>'تشغيل اليومية '!I165</f>
        <v>ميفيدا</v>
      </c>
      <c r="J156" t="str">
        <f>'تشغيل اليومية '!J165</f>
        <v>ميكروباص صيني</v>
      </c>
      <c r="K156">
        <f>'تشغيل اليومية '!K165</f>
        <v>2965</v>
      </c>
      <c r="L156">
        <f>'تشغيل اليومية '!L165</f>
        <v>30</v>
      </c>
      <c r="M156">
        <f>'تشغيل اليومية '!M165</f>
        <v>2150</v>
      </c>
      <c r="N156">
        <f>'تشغيل اليومية '!N165</f>
        <v>2668.5</v>
      </c>
      <c r="O156">
        <f>'تشغيل اليومية '!O165</f>
        <v>86281.5</v>
      </c>
      <c r="P156">
        <f>'تشغيل اليومية '!P165</f>
        <v>0</v>
      </c>
      <c r="Q156">
        <f>'تشغيل اليومية '!Q165</f>
        <v>0</v>
      </c>
      <c r="R156">
        <f>'تشغيل اليومية '!R165</f>
        <v>0</v>
      </c>
      <c r="S156">
        <f>'تشغيل اليومية '!S165</f>
        <v>64500</v>
      </c>
      <c r="T156">
        <f>'تشغيل اليومية '!T165</f>
        <v>0</v>
      </c>
      <c r="U156">
        <f>'تشغيل اليومية '!U165</f>
        <v>24450</v>
      </c>
      <c r="V156">
        <f>'تشغيل اليومية '!V165</f>
        <v>21781.5</v>
      </c>
      <c r="W156" t="str">
        <f>'تشغيل اليومية '!W165</f>
        <v>3042026</v>
      </c>
      <c r="X156" t="str">
        <f>'تشغيل اليومية '!X165</f>
        <v>ايراد</v>
      </c>
    </row>
    <row r="157" spans="1:24" x14ac:dyDescent="0.3">
      <c r="A157" t="e">
        <f>'تشغيل اليومية '!#REF!</f>
        <v>#REF!</v>
      </c>
      <c r="B157" t="e">
        <f>'تشغيل اليومية '!#REF!</f>
        <v>#REF!</v>
      </c>
      <c r="C157" t="e">
        <f>'تشغيل اليومية '!#REF!</f>
        <v>#REF!</v>
      </c>
      <c r="D157" t="e">
        <f>'تشغيل اليومية '!#REF!</f>
        <v>#REF!</v>
      </c>
      <c r="E157" t="e">
        <f>'تشغيل اليومية '!#REF!</f>
        <v>#REF!</v>
      </c>
      <c r="F157" t="e">
        <f>'تشغيل اليومية '!#REF!</f>
        <v>#REF!</v>
      </c>
      <c r="G157" t="e">
        <f>'تشغيل اليومية '!#REF!</f>
        <v>#REF!</v>
      </c>
      <c r="H157" t="e">
        <f>'تشغيل اليومية '!#REF!</f>
        <v>#REF!</v>
      </c>
      <c r="I157" t="e">
        <f>'تشغيل اليومية '!#REF!</f>
        <v>#REF!</v>
      </c>
      <c r="J157" t="e">
        <f>'تشغيل اليومية '!#REF!</f>
        <v>#REF!</v>
      </c>
      <c r="K157" t="e">
        <f>'تشغيل اليومية '!#REF!</f>
        <v>#REF!</v>
      </c>
      <c r="L157" t="e">
        <f>'تشغيل اليومية '!#REF!</f>
        <v>#REF!</v>
      </c>
      <c r="M157" t="e">
        <f>'تشغيل اليومية '!#REF!</f>
        <v>#REF!</v>
      </c>
      <c r="N157" t="e">
        <f>'تشغيل اليومية '!#REF!</f>
        <v>#REF!</v>
      </c>
      <c r="O157" t="e">
        <f>'تشغيل اليومية '!#REF!</f>
        <v>#REF!</v>
      </c>
      <c r="P157" t="e">
        <f>'تشغيل اليومية '!#REF!</f>
        <v>#REF!</v>
      </c>
      <c r="Q157" t="e">
        <f>'تشغيل اليومية '!#REF!</f>
        <v>#REF!</v>
      </c>
      <c r="R157" t="e">
        <f>'تشغيل اليومية '!#REF!</f>
        <v>#REF!</v>
      </c>
      <c r="S157" t="e">
        <f>'تشغيل اليومية '!#REF!</f>
        <v>#REF!</v>
      </c>
      <c r="T157" t="e">
        <f>'تشغيل اليومية '!#REF!</f>
        <v>#REF!</v>
      </c>
      <c r="U157" t="e">
        <f>'تشغيل اليومية '!#REF!</f>
        <v>#REF!</v>
      </c>
      <c r="V157" t="e">
        <f>'تشغيل اليومية '!#REF!</f>
        <v>#REF!</v>
      </c>
      <c r="W157" t="e">
        <f>'تشغيل اليومية '!#REF!</f>
        <v>#REF!</v>
      </c>
      <c r="X157" t="e">
        <f>'تشغيل اليومية '!#REF!</f>
        <v>#REF!</v>
      </c>
    </row>
    <row r="158" spans="1:24" x14ac:dyDescent="0.3">
      <c r="A158">
        <f>'تشغيل اليومية '!A166</f>
        <v>30</v>
      </c>
      <c r="B158">
        <f>'تشغيل اليومية '!B166</f>
        <v>4</v>
      </c>
      <c r="C158">
        <f>'تشغيل اليومية '!C166</f>
        <v>2026</v>
      </c>
      <c r="D158" t="str">
        <f>'تشغيل اليومية '!D166</f>
        <v>فرج 2حلوان 2 ورديةسعوديميفيداميكروباص صيني</v>
      </c>
      <c r="E158">
        <f>'تشغيل اليومية '!E166</f>
        <v>5009</v>
      </c>
      <c r="F158" t="str">
        <f>'تشغيل اليومية '!F166</f>
        <v>فرج 2</v>
      </c>
      <c r="G158" t="str">
        <f>'تشغيل اليومية '!G166</f>
        <v>حلوان 2 وردية</v>
      </c>
      <c r="H158" t="str">
        <f>'تشغيل اليومية '!H166</f>
        <v>سعودي</v>
      </c>
      <c r="I158" t="str">
        <f>'تشغيل اليومية '!I166</f>
        <v>ميفيدا</v>
      </c>
      <c r="J158" t="str">
        <f>'تشغيل اليومية '!J166</f>
        <v>ميكروباص صيني</v>
      </c>
      <c r="K158">
        <f>'تشغيل اليومية '!K166</f>
        <v>2965</v>
      </c>
      <c r="L158">
        <f>'تشغيل اليومية '!L166</f>
        <v>30</v>
      </c>
      <c r="M158">
        <f>'تشغيل اليومية '!M166</f>
        <v>2250</v>
      </c>
      <c r="N158">
        <f>'تشغيل اليومية '!N166</f>
        <v>2668.5</v>
      </c>
      <c r="O158">
        <f>'تشغيل اليومية '!O166</f>
        <v>86281.5</v>
      </c>
      <c r="P158">
        <f>'تشغيل اليومية '!P166</f>
        <v>0</v>
      </c>
      <c r="Q158">
        <f>'تشغيل اليومية '!Q166</f>
        <v>0</v>
      </c>
      <c r="R158">
        <f>'تشغيل اليومية '!R166</f>
        <v>0</v>
      </c>
      <c r="S158">
        <f>'تشغيل اليومية '!S166</f>
        <v>67500</v>
      </c>
      <c r="T158">
        <f>'تشغيل اليومية '!T166</f>
        <v>0</v>
      </c>
      <c r="U158">
        <f>'تشغيل اليومية '!U166</f>
        <v>21450</v>
      </c>
      <c r="V158">
        <f>'تشغيل اليومية '!V166</f>
        <v>18781.5</v>
      </c>
      <c r="W158" t="str">
        <f>'تشغيل اليومية '!W166</f>
        <v>3042026</v>
      </c>
      <c r="X158" t="str">
        <f>'تشغيل اليومية '!X166</f>
        <v>ايراد</v>
      </c>
    </row>
    <row r="159" spans="1:24" x14ac:dyDescent="0.3">
      <c r="A159">
        <f>'تشغيل اليومية '!A167</f>
        <v>30</v>
      </c>
      <c r="B159">
        <f>'تشغيل اليومية '!B167</f>
        <v>4</v>
      </c>
      <c r="C159">
        <f>'تشغيل اليومية '!C167</f>
        <v>2026</v>
      </c>
      <c r="D159" t="str">
        <f>'تشغيل اليومية '!D167</f>
        <v>فرج 3حلوان 2 ورديةسعوديالقطاميةاتوبيس 28</v>
      </c>
      <c r="E159">
        <f>'تشغيل اليومية '!E167</f>
        <v>5010</v>
      </c>
      <c r="F159" t="str">
        <f>'تشغيل اليومية '!F167</f>
        <v>فرج 3</v>
      </c>
      <c r="G159" t="str">
        <f>'تشغيل اليومية '!G167</f>
        <v>حلوان 2 وردية</v>
      </c>
      <c r="H159" t="str">
        <f>'تشغيل اليومية '!H167</f>
        <v>سعودي</v>
      </c>
      <c r="I159" t="str">
        <f>'تشغيل اليومية '!I167</f>
        <v>القطامية</v>
      </c>
      <c r="J159" t="str">
        <f>'تشغيل اليومية '!J167</f>
        <v>اتوبيس 28</v>
      </c>
      <c r="K159">
        <f>'تشغيل اليومية '!K167</f>
        <v>3415</v>
      </c>
      <c r="L159">
        <f>'تشغيل اليومية '!L167</f>
        <v>30</v>
      </c>
      <c r="M159">
        <f>'تشغيل اليومية '!M167</f>
        <v>3400</v>
      </c>
      <c r="N159">
        <f>'تشغيل اليومية '!N167</f>
        <v>3073.5</v>
      </c>
      <c r="O159">
        <f>'تشغيل اليومية '!O167</f>
        <v>99376.5</v>
      </c>
      <c r="P159">
        <f>'تشغيل اليومية '!P167</f>
        <v>0</v>
      </c>
      <c r="Q159">
        <f>'تشغيل اليومية '!Q167</f>
        <v>0</v>
      </c>
      <c r="R159">
        <f>'تشغيل اليومية '!R167</f>
        <v>0</v>
      </c>
      <c r="S159">
        <f>'تشغيل اليومية '!S167</f>
        <v>102000</v>
      </c>
      <c r="T159">
        <f>'تشغيل اليومية '!T167</f>
        <v>0</v>
      </c>
      <c r="U159">
        <f>'تشغيل اليومية '!U167</f>
        <v>450</v>
      </c>
      <c r="V159">
        <f>'تشغيل اليومية '!V167</f>
        <v>-2623.5</v>
      </c>
      <c r="W159" t="str">
        <f>'تشغيل اليومية '!W167</f>
        <v>3042026</v>
      </c>
      <c r="X159" t="str">
        <f>'تشغيل اليومية '!X167</f>
        <v>ايراد</v>
      </c>
    </row>
    <row r="160" spans="1:24" x14ac:dyDescent="0.3">
      <c r="A160">
        <f>'تشغيل اليومية '!A168</f>
        <v>30</v>
      </c>
      <c r="B160">
        <f>'تشغيل اليومية '!B168</f>
        <v>4</v>
      </c>
      <c r="C160">
        <f>'تشغيل اليومية '!C168</f>
        <v>2026</v>
      </c>
      <c r="D160" t="str">
        <f>'تشغيل اليومية '!D168</f>
        <v>فرج 4مايو ورديةسعوديالقطاميةميكروباص</v>
      </c>
      <c r="E160">
        <f>'تشغيل اليومية '!E168</f>
        <v>5011</v>
      </c>
      <c r="F160" t="str">
        <f>'تشغيل اليومية '!F168</f>
        <v>فرج 4</v>
      </c>
      <c r="G160" t="str">
        <f>'تشغيل اليومية '!G168</f>
        <v>مايو وردية</v>
      </c>
      <c r="H160" t="str">
        <f>'تشغيل اليومية '!H168</f>
        <v>سعودي</v>
      </c>
      <c r="I160" t="str">
        <f>'تشغيل اليومية '!I168</f>
        <v>القطامية</v>
      </c>
      <c r="J160" t="str">
        <f>'تشغيل اليومية '!J168</f>
        <v>ميكروباص</v>
      </c>
      <c r="K160">
        <f>'تشغيل اليومية '!K168</f>
        <v>1222</v>
      </c>
      <c r="L160">
        <f>'تشغيل اليومية '!L168</f>
        <v>30</v>
      </c>
      <c r="M160">
        <f>'تشغيل اليومية '!M168</f>
        <v>1180</v>
      </c>
      <c r="N160">
        <f>'تشغيل اليومية '!N168</f>
        <v>1099.8</v>
      </c>
      <c r="O160">
        <f>'تشغيل اليومية '!O168</f>
        <v>35560.199999999997</v>
      </c>
      <c r="P160">
        <f>'تشغيل اليومية '!P168</f>
        <v>0</v>
      </c>
      <c r="Q160">
        <f>'تشغيل اليومية '!Q168</f>
        <v>0</v>
      </c>
      <c r="R160">
        <f>'تشغيل اليومية '!R168</f>
        <v>0</v>
      </c>
      <c r="S160">
        <f>'تشغيل اليومية '!S168</f>
        <v>35400</v>
      </c>
      <c r="T160">
        <f>'تشغيل اليومية '!T168</f>
        <v>0</v>
      </c>
      <c r="U160">
        <f>'تشغيل اليومية '!U168</f>
        <v>1260</v>
      </c>
      <c r="V160">
        <f>'تشغيل اليومية '!V168</f>
        <v>160.20000000000005</v>
      </c>
      <c r="W160" t="str">
        <f>'تشغيل اليومية '!W168</f>
        <v>3042026</v>
      </c>
      <c r="X160" t="str">
        <f>'تشغيل اليومية '!X168</f>
        <v>ايراد</v>
      </c>
    </row>
    <row r="161" spans="1:24" x14ac:dyDescent="0.3">
      <c r="A161">
        <f>'تشغيل اليومية '!A169</f>
        <v>30</v>
      </c>
      <c r="B161">
        <f>'تشغيل اليومية '!B169</f>
        <v>4</v>
      </c>
      <c r="C161">
        <f>'تشغيل اليومية '!C169</f>
        <v>2026</v>
      </c>
      <c r="D161" t="str">
        <f>'تشغيل اليومية '!D169</f>
        <v>مصطفي رشدي3المنيب5شفتسعوديالقطاميةاتوبيس 28</v>
      </c>
      <c r="E161">
        <f>'تشغيل اليومية '!E169</f>
        <v>5012</v>
      </c>
      <c r="F161" t="str">
        <f>'تشغيل اليومية '!F169</f>
        <v>مصطفي رشدي3</v>
      </c>
      <c r="G161" t="str">
        <f>'تشغيل اليومية '!G169</f>
        <v>المنيب5شفت</v>
      </c>
      <c r="H161" t="str">
        <f>'تشغيل اليومية '!H169</f>
        <v>سعودي</v>
      </c>
      <c r="I161" t="str">
        <f>'تشغيل اليومية '!I169</f>
        <v>القطامية</v>
      </c>
      <c r="J161" t="str">
        <f>'تشغيل اليومية '!J169</f>
        <v>اتوبيس 28</v>
      </c>
      <c r="K161">
        <f>'تشغيل اليومية '!K169</f>
        <v>2649</v>
      </c>
      <c r="L161">
        <f>'تشغيل اليومية '!L169</f>
        <v>30</v>
      </c>
      <c r="M161">
        <f>'تشغيل اليومية '!M169</f>
        <v>2060</v>
      </c>
      <c r="N161">
        <f>'تشغيل اليومية '!N169</f>
        <v>2384.1</v>
      </c>
      <c r="O161">
        <f>'تشغيل اليومية '!O169</f>
        <v>77085.899999999994</v>
      </c>
      <c r="P161">
        <f>'تشغيل اليومية '!P169</f>
        <v>0</v>
      </c>
      <c r="Q161">
        <f>'تشغيل اليومية '!Q169</f>
        <v>0</v>
      </c>
      <c r="R161">
        <f>'تشغيل اليومية '!R169</f>
        <v>0</v>
      </c>
      <c r="S161">
        <f>'تشغيل اليومية '!S169</f>
        <v>61800</v>
      </c>
      <c r="T161">
        <f>'تشغيل اليومية '!T169</f>
        <v>0</v>
      </c>
      <c r="U161">
        <f>'تشغيل اليومية '!U169</f>
        <v>17670</v>
      </c>
      <c r="V161">
        <f>'تشغيل اليومية '!V169</f>
        <v>15285.9</v>
      </c>
      <c r="W161" t="str">
        <f>'تشغيل اليومية '!W169</f>
        <v>3042026</v>
      </c>
      <c r="X161" t="str">
        <f>'تشغيل اليومية '!X169</f>
        <v>ايراد</v>
      </c>
    </row>
    <row r="162" spans="1:24" x14ac:dyDescent="0.3">
      <c r="A162">
        <f>'تشغيل اليومية '!A170</f>
        <v>30</v>
      </c>
      <c r="B162">
        <f>'تشغيل اليومية '!B170</f>
        <v>4</v>
      </c>
      <c r="C162">
        <f>'تشغيل اليومية '!C170</f>
        <v>2026</v>
      </c>
      <c r="D162" t="str">
        <f>'تشغيل اليومية '!D170</f>
        <v>مصطفي رشدي4المنيب Wصباحيةسعوديالقطاميةاتوبيس 28</v>
      </c>
      <c r="E162">
        <f>'تشغيل اليومية '!E170</f>
        <v>5013</v>
      </c>
      <c r="F162" t="str">
        <f>'تشغيل اليومية '!F170</f>
        <v>مصطفي رشدي4</v>
      </c>
      <c r="G162" t="str">
        <f>'تشغيل اليومية '!G170</f>
        <v>المنيب Wصباحية</v>
      </c>
      <c r="H162" t="str">
        <f>'تشغيل اليومية '!H170</f>
        <v>سعودي</v>
      </c>
      <c r="I162" t="str">
        <f>'تشغيل اليومية '!I170</f>
        <v>القطامية</v>
      </c>
      <c r="J162" t="str">
        <f>'تشغيل اليومية '!J170</f>
        <v>اتوبيس 28</v>
      </c>
      <c r="K162">
        <f>'تشغيل اليومية '!K170</f>
        <v>1059</v>
      </c>
      <c r="L162">
        <f>'تشغيل اليومية '!L170</f>
        <v>30</v>
      </c>
      <c r="M162">
        <f>'تشغيل اليومية '!M170</f>
        <v>1000</v>
      </c>
      <c r="N162">
        <f>'تشغيل اليومية '!N170</f>
        <v>953.1</v>
      </c>
      <c r="O162">
        <f>'تشغيل اليومية '!O170</f>
        <v>30816.9</v>
      </c>
      <c r="P162">
        <f>'تشغيل اليومية '!P170</f>
        <v>0</v>
      </c>
      <c r="Q162">
        <f>'تشغيل اليومية '!Q170</f>
        <v>0</v>
      </c>
      <c r="R162">
        <f>'تشغيل اليومية '!R170</f>
        <v>0</v>
      </c>
      <c r="S162">
        <f>'تشغيل اليومية '!S170</f>
        <v>30000</v>
      </c>
      <c r="T162">
        <f>'تشغيل اليومية '!T170</f>
        <v>0</v>
      </c>
      <c r="U162">
        <f>'تشغيل اليومية '!U170</f>
        <v>1770</v>
      </c>
      <c r="V162">
        <f>'تشغيل اليومية '!V170</f>
        <v>816.9</v>
      </c>
      <c r="W162" t="str">
        <f>'تشغيل اليومية '!W170</f>
        <v>3042026</v>
      </c>
      <c r="X162" t="str">
        <f>'تشغيل اليومية '!X170</f>
        <v>ايراد</v>
      </c>
    </row>
    <row r="163" spans="1:24" x14ac:dyDescent="0.3">
      <c r="A163">
        <f>'تشغيل اليومية '!A171</f>
        <v>30</v>
      </c>
      <c r="B163">
        <f>'تشغيل اليومية '!B171</f>
        <v>4</v>
      </c>
      <c r="C163">
        <f>'تشغيل اليومية '!C171</f>
        <v>2026</v>
      </c>
      <c r="D163" t="str">
        <f>'تشغيل اليومية '!D171</f>
        <v>مصطفي رشدي5صقر 2 ورديةسعوديالقطاميةاتوبيس 28</v>
      </c>
      <c r="E163">
        <f>'تشغيل اليومية '!E171</f>
        <v>5014</v>
      </c>
      <c r="F163" t="str">
        <f>'تشغيل اليومية '!F171</f>
        <v>مصطفي رشدي5</v>
      </c>
      <c r="G163" t="str">
        <f>'تشغيل اليومية '!G171</f>
        <v>صقر 2 وردية</v>
      </c>
      <c r="H163" t="str">
        <f>'تشغيل اليومية '!H171</f>
        <v>سعودي</v>
      </c>
      <c r="I163" t="str">
        <f>'تشغيل اليومية '!I171</f>
        <v>القطامية</v>
      </c>
      <c r="J163" t="str">
        <f>'تشغيل اليومية '!J171</f>
        <v>اتوبيس 28</v>
      </c>
      <c r="K163">
        <f>'تشغيل اليومية '!K171</f>
        <v>2120</v>
      </c>
      <c r="L163">
        <f>'تشغيل اليومية '!L171</f>
        <v>30</v>
      </c>
      <c r="M163">
        <f>'تشغيل اليومية '!M171</f>
        <v>1780</v>
      </c>
      <c r="N163">
        <f>'تشغيل اليومية '!N171</f>
        <v>1907.9999999999998</v>
      </c>
      <c r="O163">
        <f>'تشغيل اليومية '!O171</f>
        <v>61692</v>
      </c>
      <c r="P163">
        <f>'تشغيل اليومية '!P171</f>
        <v>0</v>
      </c>
      <c r="Q163">
        <f>'تشغيل اليومية '!Q171</f>
        <v>0</v>
      </c>
      <c r="R163">
        <f>'تشغيل اليومية '!R171</f>
        <v>0</v>
      </c>
      <c r="S163">
        <f>'تشغيل اليومية '!S171</f>
        <v>53400</v>
      </c>
      <c r="T163">
        <f>'تشغيل اليومية '!T171</f>
        <v>0</v>
      </c>
      <c r="U163">
        <f>'تشغيل اليومية '!U171</f>
        <v>10200</v>
      </c>
      <c r="V163">
        <f>'تشغيل اليومية '!V171</f>
        <v>8292</v>
      </c>
      <c r="W163" t="str">
        <f>'تشغيل اليومية '!W171</f>
        <v>3042026</v>
      </c>
      <c r="X163" t="str">
        <f>'تشغيل اليومية '!X171</f>
        <v>ايراد</v>
      </c>
    </row>
    <row r="164" spans="1:24" x14ac:dyDescent="0.3">
      <c r="A164">
        <f>'تشغيل اليومية '!A173</f>
        <v>30</v>
      </c>
      <c r="B164">
        <f>'تشغيل اليومية '!B173</f>
        <v>4</v>
      </c>
      <c r="C164">
        <f>'تشغيل اليومية '!C173</f>
        <v>2026</v>
      </c>
      <c r="D164" t="str">
        <f>'تشغيل اليومية '!D173</f>
        <v>كرم ترك 1قليوب 2 ورديةسعوديالقطاميةاتوبيس 28</v>
      </c>
      <c r="E164">
        <f>'تشغيل اليومية '!E173</f>
        <v>5015</v>
      </c>
      <c r="F164" t="str">
        <f>'تشغيل اليومية '!F173</f>
        <v>كرم ترك 1</v>
      </c>
      <c r="G164" t="str">
        <f>'تشغيل اليومية '!G173</f>
        <v>قليوب 2 وردية</v>
      </c>
      <c r="H164" t="str">
        <f>'تشغيل اليومية '!H173</f>
        <v>سعودي</v>
      </c>
      <c r="I164" t="str">
        <f>'تشغيل اليومية '!I173</f>
        <v>القطامية</v>
      </c>
      <c r="J164" t="str">
        <f>'تشغيل اليومية '!J173</f>
        <v>اتوبيس 28</v>
      </c>
      <c r="K164">
        <f>'تشغيل اليومية '!K173</f>
        <v>3959</v>
      </c>
      <c r="L164">
        <f>'تشغيل اليومية '!L173</f>
        <v>30</v>
      </c>
      <c r="M164">
        <f>'تشغيل اليومية '!M173</f>
        <v>4200</v>
      </c>
      <c r="N164">
        <f>'تشغيل اليومية '!N173</f>
        <v>3563.1</v>
      </c>
      <c r="O164">
        <f>'تشغيل اليومية '!O173</f>
        <v>115206.9</v>
      </c>
      <c r="P164">
        <f>'تشغيل اليومية '!P173</f>
        <v>0</v>
      </c>
      <c r="Q164">
        <f>'تشغيل اليومية '!Q173</f>
        <v>0</v>
      </c>
      <c r="R164">
        <f>'تشغيل اليومية '!R173</f>
        <v>0</v>
      </c>
      <c r="S164">
        <f>'تشغيل اليومية '!S173</f>
        <v>126000</v>
      </c>
      <c r="T164">
        <f>'تشغيل اليومية '!T173</f>
        <v>0</v>
      </c>
      <c r="U164">
        <f>'تشغيل اليومية '!U173</f>
        <v>-7230</v>
      </c>
      <c r="V164">
        <f>'تشغيل اليومية '!V173</f>
        <v>-10793.1</v>
      </c>
      <c r="W164" t="str">
        <f>'تشغيل اليومية '!W173</f>
        <v>3042026</v>
      </c>
      <c r="X164" t="str">
        <f>'تشغيل اليومية '!X173</f>
        <v>ايراد</v>
      </c>
    </row>
    <row r="165" spans="1:24" x14ac:dyDescent="0.3">
      <c r="A165" t="e">
        <f>'تشغيل اليومية '!#REF!</f>
        <v>#REF!</v>
      </c>
      <c r="B165" t="e">
        <f>'تشغيل اليومية '!#REF!</f>
        <v>#REF!</v>
      </c>
      <c r="C165" t="e">
        <f>'تشغيل اليومية '!#REF!</f>
        <v>#REF!</v>
      </c>
      <c r="D165" t="e">
        <f>'تشغيل اليومية '!#REF!</f>
        <v>#REF!</v>
      </c>
      <c r="E165" t="e">
        <f>'تشغيل اليومية '!#REF!</f>
        <v>#REF!</v>
      </c>
      <c r="F165" t="e">
        <f>'تشغيل اليومية '!#REF!</f>
        <v>#REF!</v>
      </c>
      <c r="G165" t="e">
        <f>'تشغيل اليومية '!#REF!</f>
        <v>#REF!</v>
      </c>
      <c r="H165" t="e">
        <f>'تشغيل اليومية '!#REF!</f>
        <v>#REF!</v>
      </c>
      <c r="I165" t="e">
        <f>'تشغيل اليومية '!#REF!</f>
        <v>#REF!</v>
      </c>
      <c r="J165" t="e">
        <f>'تشغيل اليومية '!#REF!</f>
        <v>#REF!</v>
      </c>
      <c r="K165" t="e">
        <f>'تشغيل اليومية '!#REF!</f>
        <v>#REF!</v>
      </c>
      <c r="L165" t="e">
        <f>'تشغيل اليومية '!#REF!</f>
        <v>#REF!</v>
      </c>
      <c r="M165" t="e">
        <f>'تشغيل اليومية '!#REF!</f>
        <v>#REF!</v>
      </c>
      <c r="N165" t="e">
        <f>'تشغيل اليومية '!#REF!</f>
        <v>#REF!</v>
      </c>
      <c r="O165" t="e">
        <f>'تشغيل اليومية '!#REF!</f>
        <v>#REF!</v>
      </c>
      <c r="P165" t="e">
        <f>'تشغيل اليومية '!#REF!</f>
        <v>#REF!</v>
      </c>
      <c r="Q165" t="e">
        <f>'تشغيل اليومية '!#REF!</f>
        <v>#REF!</v>
      </c>
      <c r="R165" t="e">
        <f>'تشغيل اليومية '!#REF!</f>
        <v>#REF!</v>
      </c>
      <c r="S165" t="e">
        <f>'تشغيل اليومية '!#REF!</f>
        <v>#REF!</v>
      </c>
      <c r="T165" t="e">
        <f>'تشغيل اليومية '!#REF!</f>
        <v>#REF!</v>
      </c>
      <c r="U165" t="e">
        <f>'تشغيل اليومية '!#REF!</f>
        <v>#REF!</v>
      </c>
      <c r="V165" t="e">
        <f>'تشغيل اليومية '!#REF!</f>
        <v>#REF!</v>
      </c>
      <c r="W165" t="e">
        <f>'تشغيل اليومية '!#REF!</f>
        <v>#REF!</v>
      </c>
      <c r="X165" t="e">
        <f>'تشغيل اليومية '!#REF!</f>
        <v>#REF!</v>
      </c>
    </row>
    <row r="166" spans="1:24" x14ac:dyDescent="0.3">
      <c r="A166">
        <f>'تشغيل اليومية '!A174</f>
        <v>30</v>
      </c>
      <c r="B166">
        <f>'تشغيل اليومية '!B174</f>
        <v>4</v>
      </c>
      <c r="C166">
        <f>'تشغيل اليومية '!C174</f>
        <v>2026</v>
      </c>
      <c r="D166" t="str">
        <f>'تشغيل اليومية '!D174</f>
        <v>كرم ترك 2قليوب 2 ورديةسعوديمدينتي اتوبيس 28</v>
      </c>
      <c r="E166">
        <f>'تشغيل اليومية '!E174</f>
        <v>5017</v>
      </c>
      <c r="F166" t="str">
        <f>'تشغيل اليومية '!F174</f>
        <v>كرم ترك 2</v>
      </c>
      <c r="G166" t="str">
        <f>'تشغيل اليومية '!G174</f>
        <v>قليوب 2 وردية</v>
      </c>
      <c r="H166" t="str">
        <f>'تشغيل اليومية '!H174</f>
        <v>سعودي</v>
      </c>
      <c r="I166" t="str">
        <f>'تشغيل اليومية '!I174</f>
        <v xml:space="preserve">مدينتي </v>
      </c>
      <c r="J166" t="str">
        <f>'تشغيل اليومية '!J174</f>
        <v>اتوبيس 28</v>
      </c>
      <c r="K166">
        <f>'تشغيل اليومية '!K174</f>
        <v>4634</v>
      </c>
      <c r="L166">
        <f>'تشغيل اليومية '!L174</f>
        <v>30</v>
      </c>
      <c r="M166">
        <f>'تشغيل اليومية '!M174</f>
        <v>4150</v>
      </c>
      <c r="N166">
        <f>'تشغيل اليومية '!N174</f>
        <v>4170.5999999999995</v>
      </c>
      <c r="O166">
        <f>'تشغيل اليومية '!O174</f>
        <v>134849.4</v>
      </c>
      <c r="P166">
        <f>'تشغيل اليومية '!P174</f>
        <v>0</v>
      </c>
      <c r="Q166">
        <f>'تشغيل اليومية '!Q174</f>
        <v>0</v>
      </c>
      <c r="R166">
        <f>'تشغيل اليومية '!R174</f>
        <v>0</v>
      </c>
      <c r="S166">
        <f>'تشغيل اليومية '!S174</f>
        <v>124500</v>
      </c>
      <c r="T166">
        <f>'تشغيل اليومية '!T174</f>
        <v>0</v>
      </c>
      <c r="U166">
        <f>'تشغيل اليومية '!U174</f>
        <v>14520</v>
      </c>
      <c r="V166">
        <f>'تشغيل اليومية '!V174</f>
        <v>10349.400000000001</v>
      </c>
      <c r="W166" t="str">
        <f>'تشغيل اليومية '!W174</f>
        <v>3042026</v>
      </c>
      <c r="X166" t="str">
        <f>'تشغيل اليومية '!X174</f>
        <v>ايراد</v>
      </c>
    </row>
    <row r="167" spans="1:24" x14ac:dyDescent="0.3">
      <c r="A167">
        <f>'تشغيل اليومية '!A175</f>
        <v>30</v>
      </c>
      <c r="B167">
        <f>'تشغيل اليومية '!B175</f>
        <v>4</v>
      </c>
      <c r="C167">
        <f>'تشغيل اليومية '!C175</f>
        <v>2026</v>
      </c>
      <c r="D167" t="str">
        <f>'تشغيل اليومية '!D175</f>
        <v>كرم ترك 3قليوب 1 ورديةسعوديمدينتي اتوبيس 28</v>
      </c>
      <c r="E167">
        <f>'تشغيل اليومية '!E175</f>
        <v>5018</v>
      </c>
      <c r="F167" t="str">
        <f>'تشغيل اليومية '!F175</f>
        <v>كرم ترك 3</v>
      </c>
      <c r="G167" t="str">
        <f>'تشغيل اليومية '!G175</f>
        <v>قليوب 1 وردية</v>
      </c>
      <c r="H167" t="str">
        <f>'تشغيل اليومية '!H175</f>
        <v>سعودي</v>
      </c>
      <c r="I167" t="str">
        <f>'تشغيل اليومية '!I175</f>
        <v xml:space="preserve">مدينتي </v>
      </c>
      <c r="J167" t="str">
        <f>'تشغيل اليومية '!J175</f>
        <v>اتوبيس 28</v>
      </c>
      <c r="K167">
        <f>'تشغيل اليومية '!K175</f>
        <v>4634</v>
      </c>
      <c r="L167">
        <f>'تشغيل اليومية '!L175</f>
        <v>30</v>
      </c>
      <c r="M167">
        <f>'تشغيل اليومية '!M175</f>
        <v>4000</v>
      </c>
      <c r="N167">
        <f>'تشغيل اليومية '!N175</f>
        <v>4170.5999999999995</v>
      </c>
      <c r="O167">
        <f>'تشغيل اليومية '!O175</f>
        <v>134849.4</v>
      </c>
      <c r="P167">
        <f>'تشغيل اليومية '!P175</f>
        <v>0</v>
      </c>
      <c r="Q167">
        <f>'تشغيل اليومية '!Q175</f>
        <v>3000</v>
      </c>
      <c r="R167">
        <f>'تشغيل اليومية '!R175</f>
        <v>0</v>
      </c>
      <c r="S167">
        <f>'تشغيل اليومية '!S175</f>
        <v>117000</v>
      </c>
      <c r="T167" t="str">
        <f>'تشغيل اليومية '!T175</f>
        <v>زياده من شهر 5</v>
      </c>
      <c r="U167">
        <f>'تشغيل اليومية '!U175</f>
        <v>19020</v>
      </c>
      <c r="V167">
        <f>'تشغيل اليومية '!V175</f>
        <v>14849.400000000001</v>
      </c>
      <c r="W167" t="str">
        <f>'تشغيل اليومية '!W175</f>
        <v>3042026</v>
      </c>
      <c r="X167" t="str">
        <f>'تشغيل اليومية '!X175</f>
        <v>ايراد</v>
      </c>
    </row>
    <row r="168" spans="1:24" x14ac:dyDescent="0.3">
      <c r="A168">
        <f>'تشغيل اليومية '!A176</f>
        <v>30</v>
      </c>
      <c r="B168">
        <f>'تشغيل اليومية '!B176</f>
        <v>4</v>
      </c>
      <c r="C168">
        <f>'تشغيل اليومية '!C176</f>
        <v>2026</v>
      </c>
      <c r="D168" t="str">
        <f>'تشغيل اليومية '!D176</f>
        <v>كرم ترك 4عدلي منصور شفتسعوديمدينتي اتوبيس 28</v>
      </c>
      <c r="E168">
        <f>'تشغيل اليومية '!E176</f>
        <v>5019</v>
      </c>
      <c r="F168" t="str">
        <f>'تشغيل اليومية '!F176</f>
        <v>كرم ترك 4</v>
      </c>
      <c r="G168" t="str">
        <f>'تشغيل اليومية '!G176</f>
        <v>عدلي منصور شفت</v>
      </c>
      <c r="H168" t="str">
        <f>'تشغيل اليومية '!H176</f>
        <v>سعودي</v>
      </c>
      <c r="I168" t="str">
        <f>'تشغيل اليومية '!I176</f>
        <v xml:space="preserve">مدينتي </v>
      </c>
      <c r="J168" t="str">
        <f>'تشغيل اليومية '!J176</f>
        <v>اتوبيس 28</v>
      </c>
      <c r="K168">
        <f>'تشغيل اليومية '!K176</f>
        <v>741</v>
      </c>
      <c r="L168">
        <f>'تشغيل اليومية '!L176</f>
        <v>30</v>
      </c>
      <c r="M168">
        <f>'تشغيل اليومية '!M176</f>
        <v>500</v>
      </c>
      <c r="N168">
        <f>'تشغيل اليومية '!N176</f>
        <v>666.9</v>
      </c>
      <c r="O168">
        <f>'تشغيل اليومية '!O176</f>
        <v>21563.1</v>
      </c>
      <c r="P168">
        <f>'تشغيل اليومية '!P176</f>
        <v>0</v>
      </c>
      <c r="Q168">
        <f>'تشغيل اليومية '!Q176</f>
        <v>0</v>
      </c>
      <c r="R168">
        <f>'تشغيل اليومية '!R176</f>
        <v>0</v>
      </c>
      <c r="S168">
        <f>'تشغيل اليومية '!S176</f>
        <v>15000</v>
      </c>
      <c r="T168">
        <f>'تشغيل اليومية '!T176</f>
        <v>0</v>
      </c>
      <c r="U168">
        <f>'تشغيل اليومية '!U176</f>
        <v>7230</v>
      </c>
      <c r="V168">
        <f>'تشغيل اليومية '!V176</f>
        <v>6563.1</v>
      </c>
      <c r="W168" t="str">
        <f>'تشغيل اليومية '!W176</f>
        <v>3042026</v>
      </c>
      <c r="X168" t="str">
        <f>'تشغيل اليومية '!X176</f>
        <v>ايراد</v>
      </c>
    </row>
    <row r="169" spans="1:24" x14ac:dyDescent="0.3">
      <c r="A169">
        <f>'تشغيل اليومية '!A177</f>
        <v>30</v>
      </c>
      <c r="B169">
        <f>'تشغيل اليومية '!B177</f>
        <v>4</v>
      </c>
      <c r="C169">
        <f>'تشغيل اليومية '!C177</f>
        <v>2026</v>
      </c>
      <c r="D169" t="str">
        <f>'تشغيل اليومية '!D177</f>
        <v>عماد النجار 4قليوب بيتوينسعوديمدينتي اتوبيس 28</v>
      </c>
      <c r="E169">
        <f>'تشغيل اليومية '!E177</f>
        <v>5020</v>
      </c>
      <c r="F169" t="str">
        <f>'تشغيل اليومية '!F177</f>
        <v>عماد النجار 4</v>
      </c>
      <c r="G169" t="str">
        <f>'تشغيل اليومية '!G177</f>
        <v>قليوب بيتوين</v>
      </c>
      <c r="H169" t="str">
        <f>'تشغيل اليومية '!H177</f>
        <v>سعودي</v>
      </c>
      <c r="I169" t="str">
        <f>'تشغيل اليومية '!I177</f>
        <v xml:space="preserve">مدينتي </v>
      </c>
      <c r="J169" t="str">
        <f>'تشغيل اليومية '!J177</f>
        <v>اتوبيس 28</v>
      </c>
      <c r="K169">
        <f>'تشغيل اليومية '!K177</f>
        <v>1482</v>
      </c>
      <c r="L169">
        <f>'تشغيل اليومية '!L177</f>
        <v>30</v>
      </c>
      <c r="M169">
        <f>'تشغيل اليومية '!M177</f>
        <v>1400</v>
      </c>
      <c r="N169">
        <f>'تشغيل اليومية '!N177</f>
        <v>1333.8</v>
      </c>
      <c r="O169">
        <f>'تشغيل اليومية '!O177</f>
        <v>43126.2</v>
      </c>
      <c r="P169">
        <f>'تشغيل اليومية '!P177</f>
        <v>0</v>
      </c>
      <c r="Q169">
        <f>'تشغيل اليومية '!Q177</f>
        <v>0</v>
      </c>
      <c r="R169">
        <f>'تشغيل اليومية '!R177</f>
        <v>0</v>
      </c>
      <c r="S169">
        <f>'تشغيل اليومية '!S177</f>
        <v>42000</v>
      </c>
      <c r="T169">
        <f>'تشغيل اليومية '!T177</f>
        <v>0</v>
      </c>
      <c r="U169">
        <f>'تشغيل اليومية '!U177</f>
        <v>2460</v>
      </c>
      <c r="V169">
        <f>'تشغيل اليومية '!V177</f>
        <v>1126.2</v>
      </c>
      <c r="W169" t="str">
        <f>'تشغيل اليومية '!W177</f>
        <v>3042026</v>
      </c>
      <c r="X169" t="str">
        <f>'تشغيل اليومية '!X177</f>
        <v>ايراد</v>
      </c>
    </row>
    <row r="170" spans="1:24" x14ac:dyDescent="0.3">
      <c r="A170">
        <f>'تشغيل اليومية '!A178</f>
        <v>30</v>
      </c>
      <c r="B170">
        <f>'تشغيل اليومية '!B178</f>
        <v>4</v>
      </c>
      <c r="C170">
        <f>'تشغيل اليومية '!C178</f>
        <v>2026</v>
      </c>
      <c r="D170" t="str">
        <f>'تشغيل اليومية '!D178</f>
        <v>ممدوح كيلاني6المنيب 1 وردية سعوديمدينتي ميكروباص صيني</v>
      </c>
      <c r="E170">
        <f>'تشغيل اليومية '!E178</f>
        <v>5021</v>
      </c>
      <c r="F170" t="str">
        <f>'تشغيل اليومية '!F178</f>
        <v>ممدوح كيلاني6</v>
      </c>
      <c r="G170" t="str">
        <f>'تشغيل اليومية '!G178</f>
        <v xml:space="preserve">المنيب 1 وردية </v>
      </c>
      <c r="H170" t="str">
        <f>'تشغيل اليومية '!H178</f>
        <v>سعودي</v>
      </c>
      <c r="I170" t="str">
        <f>'تشغيل اليومية '!I178</f>
        <v xml:space="preserve">مدينتي </v>
      </c>
      <c r="J170" t="str">
        <f>'تشغيل اليومية '!J178</f>
        <v>ميكروباص صيني</v>
      </c>
      <c r="K170">
        <f>'تشغيل اليومية '!K178</f>
        <v>1482</v>
      </c>
      <c r="L170">
        <f>'تشغيل اليومية '!L178</f>
        <v>30</v>
      </c>
      <c r="M170">
        <f>'تشغيل اليومية '!M178</f>
        <v>1350</v>
      </c>
      <c r="N170">
        <f>'تشغيل اليومية '!N178</f>
        <v>1333.8</v>
      </c>
      <c r="O170">
        <f>'تشغيل اليومية '!O178</f>
        <v>43126.2</v>
      </c>
      <c r="P170">
        <f>'تشغيل اليومية '!P178</f>
        <v>0</v>
      </c>
      <c r="Q170">
        <f>'تشغيل اليومية '!Q178</f>
        <v>1500</v>
      </c>
      <c r="R170">
        <f>'تشغيل اليومية '!R178</f>
        <v>0</v>
      </c>
      <c r="S170">
        <f>'تشغيل اليومية '!S178</f>
        <v>39000</v>
      </c>
      <c r="T170" t="str">
        <f>'تشغيل اليومية '!T178</f>
        <v>زياده من شهر 5</v>
      </c>
      <c r="U170">
        <f>'تشغيل اليومية '!U178</f>
        <v>3960</v>
      </c>
      <c r="V170">
        <f>'تشغيل اليومية '!V178</f>
        <v>2626.2</v>
      </c>
      <c r="W170" t="str">
        <f>'تشغيل اليومية '!W178</f>
        <v>3042026</v>
      </c>
      <c r="X170" t="str">
        <f>'تشغيل اليومية '!X178</f>
        <v>ايراد</v>
      </c>
    </row>
    <row r="171" spans="1:24" x14ac:dyDescent="0.3">
      <c r="A171">
        <f>'تشغيل اليومية '!A179</f>
        <v>30</v>
      </c>
      <c r="B171">
        <f>'تشغيل اليومية '!B179</f>
        <v>4</v>
      </c>
      <c r="C171">
        <f>'تشغيل اليومية '!C179</f>
        <v>2026</v>
      </c>
      <c r="D171" t="str">
        <f>'تشغيل اليومية '!D179</f>
        <v>ممدوح كيلاني4المنيب 2 وردية سعوديمدينتي ميكروباص صيني</v>
      </c>
      <c r="E171">
        <f>'تشغيل اليومية '!E179</f>
        <v>5022</v>
      </c>
      <c r="F171" t="str">
        <f>'تشغيل اليومية '!F179</f>
        <v>ممدوح كيلاني4</v>
      </c>
      <c r="G171" t="str">
        <f>'تشغيل اليومية '!G179</f>
        <v xml:space="preserve">المنيب 2 وردية </v>
      </c>
      <c r="H171" t="str">
        <f>'تشغيل اليومية '!H179</f>
        <v>سعودي</v>
      </c>
      <c r="I171" t="str">
        <f>'تشغيل اليومية '!I179</f>
        <v xml:space="preserve">مدينتي </v>
      </c>
      <c r="J171" t="str">
        <f>'تشغيل اليومية '!J179</f>
        <v>ميكروباص صيني</v>
      </c>
      <c r="K171">
        <f>'تشغيل اليومية '!K179</f>
        <v>2965</v>
      </c>
      <c r="L171">
        <f>'تشغيل اليومية '!L179</f>
        <v>30</v>
      </c>
      <c r="M171">
        <f>'تشغيل اليومية '!M179</f>
        <v>2600</v>
      </c>
      <c r="N171">
        <f>'تشغيل اليومية '!N179</f>
        <v>2668.5</v>
      </c>
      <c r="O171">
        <f>'تشغيل اليومية '!O179</f>
        <v>86281.5</v>
      </c>
      <c r="P171">
        <f>'تشغيل اليومية '!P179</f>
        <v>0</v>
      </c>
      <c r="Q171">
        <f>'تشغيل اليومية '!Q179</f>
        <v>1500</v>
      </c>
      <c r="R171">
        <f>'تشغيل اليومية '!R179</f>
        <v>0</v>
      </c>
      <c r="S171">
        <f>'تشغيل اليومية '!S179</f>
        <v>76500</v>
      </c>
      <c r="T171" t="str">
        <f>'تشغيل اليومية '!T179</f>
        <v>زياده من شهر 5</v>
      </c>
      <c r="U171">
        <f>'تشغيل اليومية '!U179</f>
        <v>10950</v>
      </c>
      <c r="V171">
        <f>'تشغيل اليومية '!V179</f>
        <v>8281.5</v>
      </c>
      <c r="W171" t="str">
        <f>'تشغيل اليومية '!W179</f>
        <v>3042026</v>
      </c>
      <c r="X171" t="str">
        <f>'تشغيل اليومية '!X179</f>
        <v>ايراد</v>
      </c>
    </row>
    <row r="172" spans="1:24" x14ac:dyDescent="0.3">
      <c r="A172">
        <f>'تشغيل اليومية '!A180</f>
        <v>30</v>
      </c>
      <c r="B172">
        <f>'تشغيل اليومية '!B180</f>
        <v>4</v>
      </c>
      <c r="C172">
        <f>'تشغيل اليومية '!C180</f>
        <v>2026</v>
      </c>
      <c r="D172" t="str">
        <f>'تشغيل اليومية '!D180</f>
        <v>فرج 5حلوان 2 ورديةسعوديمدينتي اتوبيس 28</v>
      </c>
      <c r="E172">
        <f>'تشغيل اليومية '!E180</f>
        <v>5023</v>
      </c>
      <c r="F172" t="str">
        <f>'تشغيل اليومية '!F180</f>
        <v>فرج 5</v>
      </c>
      <c r="G172" t="str">
        <f>'تشغيل اليومية '!G180</f>
        <v>حلوان 2 وردية</v>
      </c>
      <c r="H172" t="str">
        <f>'تشغيل اليومية '!H180</f>
        <v>سعودي</v>
      </c>
      <c r="I172" t="str">
        <f>'تشغيل اليومية '!I180</f>
        <v xml:space="preserve">مدينتي </v>
      </c>
      <c r="J172" t="str">
        <f>'تشغيل اليومية '!J180</f>
        <v>اتوبيس 28</v>
      </c>
      <c r="K172">
        <f>'تشغيل اليومية '!K180</f>
        <v>4634</v>
      </c>
      <c r="L172">
        <f>'تشغيل اليومية '!L180</f>
        <v>30</v>
      </c>
      <c r="M172">
        <f>'تشغيل اليومية '!M180</f>
        <v>4100</v>
      </c>
      <c r="N172">
        <f>'تشغيل اليومية '!N180</f>
        <v>4170.5999999999995</v>
      </c>
      <c r="O172">
        <f>'تشغيل اليومية '!O180</f>
        <v>134849.4</v>
      </c>
      <c r="P172">
        <f>'تشغيل اليومية '!P180</f>
        <v>0</v>
      </c>
      <c r="Q172">
        <f>'تشغيل اليومية '!Q180</f>
        <v>0</v>
      </c>
      <c r="R172">
        <f>'تشغيل اليومية '!R180</f>
        <v>0</v>
      </c>
      <c r="S172">
        <f>'تشغيل اليومية '!S180</f>
        <v>123000</v>
      </c>
      <c r="T172">
        <f>'تشغيل اليومية '!T180</f>
        <v>0</v>
      </c>
      <c r="U172">
        <f>'تشغيل اليومية '!U180</f>
        <v>16020</v>
      </c>
      <c r="V172">
        <f>'تشغيل اليومية '!V180</f>
        <v>11849.400000000001</v>
      </c>
      <c r="W172" t="str">
        <f>'تشغيل اليومية '!W180</f>
        <v>3042026</v>
      </c>
      <c r="X172" t="str">
        <f>'تشغيل اليومية '!X180</f>
        <v>ايراد</v>
      </c>
    </row>
    <row r="173" spans="1:24" x14ac:dyDescent="0.3">
      <c r="A173">
        <f>'تشغيل اليومية '!A181</f>
        <v>30</v>
      </c>
      <c r="B173">
        <f>'تشغيل اليومية '!B181</f>
        <v>4</v>
      </c>
      <c r="C173">
        <f>'تشغيل اليومية '!C181</f>
        <v>2026</v>
      </c>
      <c r="D173" t="str">
        <f>'تشغيل اليومية '!D181</f>
        <v>سيد الحاويالحلميةسعوديمدينتي اتوبيس 28</v>
      </c>
      <c r="E173">
        <f>'تشغيل اليومية '!E181</f>
        <v>5024</v>
      </c>
      <c r="F173" t="str">
        <f>'تشغيل اليومية '!F181</f>
        <v>سيد الحاوي</v>
      </c>
      <c r="G173" t="str">
        <f>'تشغيل اليومية '!G181</f>
        <v>الحلمية</v>
      </c>
      <c r="H173" t="str">
        <f>'تشغيل اليومية '!H181</f>
        <v>سعودي</v>
      </c>
      <c r="I173" t="str">
        <f>'تشغيل اليومية '!I181</f>
        <v xml:space="preserve">مدينتي </v>
      </c>
      <c r="J173" t="str">
        <f>'تشغيل اليومية '!J181</f>
        <v>اتوبيس 28</v>
      </c>
      <c r="K173">
        <f>'تشغيل اليومية '!K181</f>
        <v>4634</v>
      </c>
      <c r="L173">
        <f>'تشغيل اليومية '!L181</f>
        <v>30</v>
      </c>
      <c r="M173">
        <f>'تشغيل اليومية '!M181</f>
        <v>3750</v>
      </c>
      <c r="N173">
        <f>'تشغيل اليومية '!N181</f>
        <v>4170.5999999999995</v>
      </c>
      <c r="O173">
        <f>'تشغيل اليومية '!O181</f>
        <v>134849.4</v>
      </c>
      <c r="P173">
        <f>'تشغيل اليومية '!P181</f>
        <v>0</v>
      </c>
      <c r="Q173">
        <f>'تشغيل اليومية '!Q181</f>
        <v>0</v>
      </c>
      <c r="R173">
        <f>'تشغيل اليومية '!R181</f>
        <v>0</v>
      </c>
      <c r="S173">
        <f>'تشغيل اليومية '!S181</f>
        <v>112500</v>
      </c>
      <c r="T173">
        <f>'تشغيل اليومية '!T181</f>
        <v>0</v>
      </c>
      <c r="U173">
        <f>'تشغيل اليومية '!U181</f>
        <v>26520</v>
      </c>
      <c r="V173">
        <f>'تشغيل اليومية '!V181</f>
        <v>22349.4</v>
      </c>
      <c r="W173" t="str">
        <f>'تشغيل اليومية '!W181</f>
        <v>3042026</v>
      </c>
      <c r="X173" t="str">
        <f>'تشغيل اليومية '!X181</f>
        <v>ايراد</v>
      </c>
    </row>
    <row r="174" spans="1:24" x14ac:dyDescent="0.3">
      <c r="A174">
        <f>'تشغيل اليومية '!A183</f>
        <v>30</v>
      </c>
      <c r="B174">
        <f>'تشغيل اليومية '!B183</f>
        <v>4</v>
      </c>
      <c r="C174">
        <f>'تشغيل اليومية '!C183</f>
        <v>2026</v>
      </c>
      <c r="D174" t="str">
        <f>'تشغيل اليومية '!D183</f>
        <v>محمد جمال طوسونالمنيبسعوديهايد باركاتوبيس 28</v>
      </c>
      <c r="E174">
        <f>'تشغيل اليومية '!E183</f>
        <v>5025</v>
      </c>
      <c r="F174" t="str">
        <f>'تشغيل اليومية '!F183</f>
        <v>محمد جمال طوسون</v>
      </c>
      <c r="G174" t="str">
        <f>'تشغيل اليومية '!G183</f>
        <v>المنيب</v>
      </c>
      <c r="H174" t="str">
        <f>'تشغيل اليومية '!H183</f>
        <v>سعودي</v>
      </c>
      <c r="I174" t="str">
        <f>'تشغيل اليومية '!I183</f>
        <v>هايد بارك</v>
      </c>
      <c r="J174" t="str">
        <f>'تشغيل اليومية '!J183</f>
        <v>اتوبيس 28</v>
      </c>
      <c r="K174">
        <f>'تشغيل اليومية '!K183</f>
        <v>4634</v>
      </c>
      <c r="L174">
        <f>'تشغيل اليومية '!L183</f>
        <v>30</v>
      </c>
      <c r="M174">
        <f>'تشغيل اليومية '!M183</f>
        <v>3800</v>
      </c>
      <c r="N174">
        <f>'تشغيل اليومية '!N183</f>
        <v>4170.5999999999995</v>
      </c>
      <c r="O174">
        <f>'تشغيل اليومية '!O183</f>
        <v>134849.4</v>
      </c>
      <c r="P174">
        <f>'تشغيل اليومية '!P183</f>
        <v>0</v>
      </c>
      <c r="Q174">
        <f>'تشغيل اليومية '!Q183</f>
        <v>0</v>
      </c>
      <c r="R174">
        <f>'تشغيل اليومية '!R183</f>
        <v>0</v>
      </c>
      <c r="S174">
        <f>'تشغيل اليومية '!S183</f>
        <v>114000</v>
      </c>
      <c r="T174">
        <f>'تشغيل اليومية '!T183</f>
        <v>0</v>
      </c>
      <c r="U174">
        <f>'تشغيل اليومية '!U183</f>
        <v>25020</v>
      </c>
      <c r="V174">
        <f>'تشغيل اليومية '!V183</f>
        <v>20849.400000000001</v>
      </c>
      <c r="W174" t="str">
        <f>'تشغيل اليومية '!W183</f>
        <v>3042026</v>
      </c>
      <c r="X174" t="str">
        <f>'تشغيل اليومية '!X183</f>
        <v>ايراد</v>
      </c>
    </row>
    <row r="175" spans="1:24" x14ac:dyDescent="0.3">
      <c r="A175">
        <f>'تشغيل اليومية '!A184</f>
        <v>0</v>
      </c>
      <c r="B175">
        <f>'تشغيل اليومية '!B184</f>
        <v>0</v>
      </c>
      <c r="C175">
        <f>'تشغيل اليومية '!C184</f>
        <v>0</v>
      </c>
      <c r="D175" t="e">
        <f>'تشغيل اليومية '!D184</f>
        <v>#N/A</v>
      </c>
      <c r="E175">
        <f>'تشغيل اليومية '!E184</f>
        <v>0</v>
      </c>
      <c r="F175" t="e">
        <f>'تشغيل اليومية '!F184</f>
        <v>#N/A</v>
      </c>
      <c r="G175">
        <f>'تشغيل اليومية '!G184</f>
        <v>0</v>
      </c>
      <c r="H175">
        <f>'تشغيل اليومية '!H184</f>
        <v>0</v>
      </c>
      <c r="I175">
        <f>'تشغيل اليومية '!I184</f>
        <v>0</v>
      </c>
      <c r="J175">
        <f>'تشغيل اليومية '!J184</f>
        <v>0</v>
      </c>
      <c r="K175">
        <f>'تشغيل اليومية '!K184</f>
        <v>0</v>
      </c>
      <c r="L175">
        <f>'تشغيل اليومية '!L184</f>
        <v>0</v>
      </c>
      <c r="M175">
        <f>'تشغيل اليومية '!M184</f>
        <v>0</v>
      </c>
      <c r="N175">
        <f>'تشغيل اليومية '!N184</f>
        <v>0</v>
      </c>
      <c r="O175">
        <f>'تشغيل اليومية '!O184</f>
        <v>0</v>
      </c>
      <c r="P175">
        <f>'تشغيل اليومية '!P184</f>
        <v>0</v>
      </c>
      <c r="Q175">
        <f>'تشغيل اليومية '!Q184</f>
        <v>0</v>
      </c>
      <c r="R175">
        <f>'تشغيل اليومية '!R184</f>
        <v>0</v>
      </c>
      <c r="S175">
        <f>'تشغيل اليومية '!S184</f>
        <v>0</v>
      </c>
      <c r="T175">
        <f>'تشغيل اليومية '!T184</f>
        <v>0</v>
      </c>
      <c r="U175">
        <f>'تشغيل اليومية '!U184</f>
        <v>0</v>
      </c>
      <c r="V175">
        <f>'تشغيل اليومية '!V184</f>
        <v>0</v>
      </c>
      <c r="W175" t="str">
        <f>'تشغيل اليومية '!W184</f>
        <v/>
      </c>
      <c r="X175" t="str">
        <f>'تشغيل اليومية '!X184</f>
        <v>ايراد</v>
      </c>
    </row>
    <row r="176" spans="1:24" x14ac:dyDescent="0.3">
      <c r="A176">
        <f>'تشغيل اليومية '!A185</f>
        <v>1</v>
      </c>
      <c r="B176">
        <f>'تشغيل اليومية '!B185</f>
        <v>5</v>
      </c>
      <c r="C176">
        <f>'تشغيل اليومية '!C185</f>
        <v>2026</v>
      </c>
      <c r="D176" t="str">
        <f>'تشغيل اليومية '!D185</f>
        <v>مصطفي الف مسكنالف مسكن 3 ورديةنجمة هليوبوليسالتجمع اتوبيس 28</v>
      </c>
      <c r="E176">
        <f>'تشغيل اليومية '!E185</f>
        <v>3000</v>
      </c>
      <c r="F176" t="str">
        <f>'تشغيل اليومية '!F185</f>
        <v>مصطفي الف مسكن</v>
      </c>
      <c r="G176" t="str">
        <f>'تشغيل اليومية '!G185</f>
        <v>الف مسكن 3 وردية</v>
      </c>
      <c r="H176" t="str">
        <f>'تشغيل اليومية '!H185</f>
        <v>نجمة هليوبوليس</v>
      </c>
      <c r="I176" t="str">
        <f>'تشغيل اليومية '!I185</f>
        <v xml:space="preserve">التجمع </v>
      </c>
      <c r="J176" t="str">
        <f>'تشغيل اليومية '!J185</f>
        <v>اتوبيس 28</v>
      </c>
      <c r="K176">
        <f>'تشغيل اليومية '!K185</f>
        <v>4297</v>
      </c>
      <c r="L176">
        <f>'تشغيل اليومية '!L185</f>
        <v>1</v>
      </c>
      <c r="M176">
        <f>'تشغيل اليومية '!M185</f>
        <v>3800</v>
      </c>
      <c r="N176">
        <f>'تشغيل اليومية '!N185</f>
        <v>128.91</v>
      </c>
      <c r="O176">
        <f>'تشغيل اليومية '!O185</f>
        <v>4168.09</v>
      </c>
      <c r="P176">
        <f>'تشغيل اليومية '!P185</f>
        <v>0</v>
      </c>
      <c r="Q176">
        <f>'تشغيل اليومية '!Q185</f>
        <v>0</v>
      </c>
      <c r="R176">
        <f>'تشغيل اليومية '!R185</f>
        <v>0</v>
      </c>
      <c r="S176">
        <f>'تشغيل اليومية '!S185</f>
        <v>3800</v>
      </c>
      <c r="T176">
        <f>'تشغيل اليومية '!T185</f>
        <v>0</v>
      </c>
      <c r="U176">
        <f>'تشغيل اليومية '!U185</f>
        <v>497</v>
      </c>
      <c r="V176">
        <f>'تشغيل اليومية '!V185</f>
        <v>368.09000000000003</v>
      </c>
      <c r="W176" t="str">
        <f>'تشغيل اليومية '!W185</f>
        <v>152026</v>
      </c>
      <c r="X176" t="str">
        <f>'تشغيل اليومية '!X185</f>
        <v>ايراد</v>
      </c>
    </row>
    <row r="177" spans="1:24" x14ac:dyDescent="0.3">
      <c r="A177" t="e">
        <f>'تشغيل اليومية '!#REF!</f>
        <v>#REF!</v>
      </c>
      <c r="B177" t="e">
        <f>'تشغيل اليومية '!#REF!</f>
        <v>#REF!</v>
      </c>
      <c r="C177" t="e">
        <f>'تشغيل اليومية '!#REF!</f>
        <v>#REF!</v>
      </c>
      <c r="D177" t="e">
        <f>'تشغيل اليومية '!#REF!</f>
        <v>#REF!</v>
      </c>
      <c r="E177" t="e">
        <f>'تشغيل اليومية '!#REF!</f>
        <v>#REF!</v>
      </c>
      <c r="F177" t="e">
        <f>'تشغيل اليومية '!#REF!</f>
        <v>#REF!</v>
      </c>
      <c r="G177" t="e">
        <f>'تشغيل اليومية '!#REF!</f>
        <v>#REF!</v>
      </c>
      <c r="H177" t="e">
        <f>'تشغيل اليومية '!#REF!</f>
        <v>#REF!</v>
      </c>
      <c r="I177" t="e">
        <f>'تشغيل اليومية '!#REF!</f>
        <v>#REF!</v>
      </c>
      <c r="J177" t="e">
        <f>'تشغيل اليومية '!#REF!</f>
        <v>#REF!</v>
      </c>
      <c r="K177" t="e">
        <f>'تشغيل اليومية '!#REF!</f>
        <v>#REF!</v>
      </c>
      <c r="L177" t="e">
        <f>'تشغيل اليومية '!#REF!</f>
        <v>#REF!</v>
      </c>
      <c r="M177" t="e">
        <f>'تشغيل اليومية '!#REF!</f>
        <v>#REF!</v>
      </c>
      <c r="N177" t="e">
        <f>'تشغيل اليومية '!#REF!</f>
        <v>#REF!</v>
      </c>
      <c r="O177" t="e">
        <f>'تشغيل اليومية '!#REF!</f>
        <v>#REF!</v>
      </c>
      <c r="P177" t="e">
        <f>'تشغيل اليومية '!#REF!</f>
        <v>#REF!</v>
      </c>
      <c r="Q177" t="e">
        <f>'تشغيل اليومية '!#REF!</f>
        <v>#REF!</v>
      </c>
      <c r="R177" t="e">
        <f>'تشغيل اليومية '!#REF!</f>
        <v>#REF!</v>
      </c>
      <c r="S177" t="e">
        <f>'تشغيل اليومية '!#REF!</f>
        <v>#REF!</v>
      </c>
      <c r="T177" t="e">
        <f>'تشغيل اليومية '!#REF!</f>
        <v>#REF!</v>
      </c>
      <c r="U177" t="e">
        <f>'تشغيل اليومية '!#REF!</f>
        <v>#REF!</v>
      </c>
      <c r="V177" t="e">
        <f>'تشغيل اليومية '!#REF!</f>
        <v>#REF!</v>
      </c>
      <c r="W177" t="e">
        <f>'تشغيل اليومية '!#REF!</f>
        <v>#REF!</v>
      </c>
      <c r="X177" t="e">
        <f>'تشغيل اليومية '!#REF!</f>
        <v>#REF!</v>
      </c>
    </row>
    <row r="178" spans="1:24" x14ac:dyDescent="0.3">
      <c r="A178">
        <f>'تشغيل اليومية '!A186</f>
        <v>1</v>
      </c>
      <c r="B178">
        <f>'تشغيل اليومية '!B186</f>
        <v>5</v>
      </c>
      <c r="C178">
        <f>'تشغيل اليومية '!C186</f>
        <v>2026</v>
      </c>
      <c r="D178" t="str">
        <f>'تشغيل اليومية '!D186</f>
        <v>ممدوح كيلاني1قليوب 3 وردية نجمة هليوبوليسالتجمع اتوبيس 28</v>
      </c>
      <c r="E178">
        <f>'تشغيل اليومية '!E186</f>
        <v>3002</v>
      </c>
      <c r="F178" t="str">
        <f>'تشغيل اليومية '!F186</f>
        <v>ممدوح كيلاني1</v>
      </c>
      <c r="G178" t="str">
        <f>'تشغيل اليومية '!G186</f>
        <v xml:space="preserve">قليوب 3 وردية </v>
      </c>
      <c r="H178" t="str">
        <f>'تشغيل اليومية '!H186</f>
        <v>نجمة هليوبوليس</v>
      </c>
      <c r="I178" t="str">
        <f>'تشغيل اليومية '!I186</f>
        <v xml:space="preserve">التجمع </v>
      </c>
      <c r="J178" t="str">
        <f>'تشغيل اليومية '!J186</f>
        <v>اتوبيس 28</v>
      </c>
      <c r="K178">
        <f>'تشغيل اليومية '!K186</f>
        <v>4297</v>
      </c>
      <c r="L178">
        <f>'تشغيل اليومية '!L186</f>
        <v>1</v>
      </c>
      <c r="M178">
        <f>'تشغيل اليومية '!M186</f>
        <v>3900</v>
      </c>
      <c r="N178">
        <f>'تشغيل اليومية '!N186</f>
        <v>128.91</v>
      </c>
      <c r="O178">
        <f>'تشغيل اليومية '!O186</f>
        <v>4168.09</v>
      </c>
      <c r="P178">
        <f>'تشغيل اليومية '!P186</f>
        <v>0</v>
      </c>
      <c r="Q178">
        <f>'تشغيل اليومية '!Q186</f>
        <v>0</v>
      </c>
      <c r="R178">
        <f>'تشغيل اليومية '!R186</f>
        <v>0</v>
      </c>
      <c r="S178">
        <f>'تشغيل اليومية '!S186</f>
        <v>3900</v>
      </c>
      <c r="T178">
        <f>'تشغيل اليومية '!T186</f>
        <v>0</v>
      </c>
      <c r="U178">
        <f>'تشغيل اليومية '!U186</f>
        <v>397</v>
      </c>
      <c r="V178">
        <f>'تشغيل اليومية '!V186</f>
        <v>268.09000000000003</v>
      </c>
      <c r="W178" t="str">
        <f>'تشغيل اليومية '!W186</f>
        <v>152026</v>
      </c>
      <c r="X178" t="str">
        <f>'تشغيل اليومية '!X186</f>
        <v>ايراد</v>
      </c>
    </row>
    <row r="179" spans="1:24" x14ac:dyDescent="0.3">
      <c r="A179">
        <f>'تشغيل اليومية '!A187</f>
        <v>1</v>
      </c>
      <c r="B179">
        <f>'تشغيل اليومية '!B187</f>
        <v>5</v>
      </c>
      <c r="C179">
        <f>'تشغيل اليومية '!C187</f>
        <v>2026</v>
      </c>
      <c r="D179" t="str">
        <f>'تشغيل اليومية '!D187</f>
        <v>ممدوح كيلاني3المنيب 3وردية نجمة هليوبوليسالتجمع ميكروباص</v>
      </c>
      <c r="E179">
        <f>'تشغيل اليومية '!E187</f>
        <v>3004</v>
      </c>
      <c r="F179" t="str">
        <f>'تشغيل اليومية '!F187</f>
        <v>ممدوح كيلاني3</v>
      </c>
      <c r="G179" t="str">
        <f>'تشغيل اليومية '!G187</f>
        <v xml:space="preserve">المنيب 3وردية </v>
      </c>
      <c r="H179" t="str">
        <f>'تشغيل اليومية '!H187</f>
        <v>نجمة هليوبوليس</v>
      </c>
      <c r="I179" t="str">
        <f>'تشغيل اليومية '!I187</f>
        <v xml:space="preserve">التجمع </v>
      </c>
      <c r="J179" t="str">
        <f>'تشغيل اليومية '!J187</f>
        <v>ميكروباص</v>
      </c>
      <c r="K179">
        <f>'تشغيل اليومية '!K187</f>
        <v>3600</v>
      </c>
      <c r="L179">
        <f>'تشغيل اليومية '!L187</f>
        <v>1</v>
      </c>
      <c r="M179">
        <f>'تشغيل اليومية '!M187</f>
        <v>2700</v>
      </c>
      <c r="N179">
        <f>'تشغيل اليومية '!N187</f>
        <v>108</v>
      </c>
      <c r="O179">
        <f>'تشغيل اليومية '!O187</f>
        <v>3492</v>
      </c>
      <c r="P179">
        <f>'تشغيل اليومية '!P187</f>
        <v>0</v>
      </c>
      <c r="Q179">
        <f>'تشغيل اليومية '!Q187</f>
        <v>0</v>
      </c>
      <c r="R179">
        <f>'تشغيل اليومية '!R187</f>
        <v>0</v>
      </c>
      <c r="S179">
        <f>'تشغيل اليومية '!S187</f>
        <v>2700</v>
      </c>
      <c r="T179">
        <f>'تشغيل اليومية '!T187</f>
        <v>0</v>
      </c>
      <c r="U179">
        <f>'تشغيل اليومية '!U187</f>
        <v>900</v>
      </c>
      <c r="V179">
        <f>'تشغيل اليومية '!V187</f>
        <v>792</v>
      </c>
      <c r="W179" t="str">
        <f>'تشغيل اليومية '!W187</f>
        <v>152026</v>
      </c>
      <c r="X179" t="str">
        <f>'تشغيل اليومية '!X187</f>
        <v>ايراد</v>
      </c>
    </row>
    <row r="180" spans="1:24" x14ac:dyDescent="0.3">
      <c r="A180" t="e">
        <f>'تشغيل اليومية '!#REF!</f>
        <v>#REF!</v>
      </c>
      <c r="B180" t="e">
        <f>'تشغيل اليومية '!#REF!</f>
        <v>#REF!</v>
      </c>
      <c r="C180" t="e">
        <f>'تشغيل اليومية '!#REF!</f>
        <v>#REF!</v>
      </c>
      <c r="D180" t="e">
        <f>'تشغيل اليومية '!#REF!</f>
        <v>#REF!</v>
      </c>
      <c r="E180" t="e">
        <f>'تشغيل اليومية '!#REF!</f>
        <v>#REF!</v>
      </c>
      <c r="F180" t="e">
        <f>'تشغيل اليومية '!#REF!</f>
        <v>#REF!</v>
      </c>
      <c r="G180" t="e">
        <f>'تشغيل اليومية '!#REF!</f>
        <v>#REF!</v>
      </c>
      <c r="H180" t="e">
        <f>'تشغيل اليومية '!#REF!</f>
        <v>#REF!</v>
      </c>
      <c r="I180" t="e">
        <f>'تشغيل اليومية '!#REF!</f>
        <v>#REF!</v>
      </c>
      <c r="J180" t="e">
        <f>'تشغيل اليومية '!#REF!</f>
        <v>#REF!</v>
      </c>
      <c r="K180" t="e">
        <f>'تشغيل اليومية '!#REF!</f>
        <v>#REF!</v>
      </c>
      <c r="L180" t="e">
        <f>'تشغيل اليومية '!#REF!</f>
        <v>#REF!</v>
      </c>
      <c r="M180" t="e">
        <f>'تشغيل اليومية '!#REF!</f>
        <v>#REF!</v>
      </c>
      <c r="N180" t="e">
        <f>'تشغيل اليومية '!#REF!</f>
        <v>#REF!</v>
      </c>
      <c r="O180" t="e">
        <f>'تشغيل اليومية '!#REF!</f>
        <v>#REF!</v>
      </c>
      <c r="P180" t="e">
        <f>'تشغيل اليومية '!#REF!</f>
        <v>#REF!</v>
      </c>
      <c r="Q180" t="e">
        <f>'تشغيل اليومية '!#REF!</f>
        <v>#REF!</v>
      </c>
      <c r="R180" t="e">
        <f>'تشغيل اليومية '!#REF!</f>
        <v>#REF!</v>
      </c>
      <c r="S180" t="e">
        <f>'تشغيل اليومية '!#REF!</f>
        <v>#REF!</v>
      </c>
      <c r="T180" t="e">
        <f>'تشغيل اليومية '!#REF!</f>
        <v>#REF!</v>
      </c>
      <c r="U180" t="e">
        <f>'تشغيل اليومية '!#REF!</f>
        <v>#REF!</v>
      </c>
      <c r="V180" t="e">
        <f>'تشغيل اليومية '!#REF!</f>
        <v>#REF!</v>
      </c>
      <c r="W180" t="e">
        <f>'تشغيل اليومية '!#REF!</f>
        <v>#REF!</v>
      </c>
      <c r="X180" t="e">
        <f>'تشغيل اليومية '!#REF!</f>
        <v>#REF!</v>
      </c>
    </row>
    <row r="181" spans="1:24" x14ac:dyDescent="0.3">
      <c r="A181" t="e">
        <f>'تشغيل اليومية '!#REF!</f>
        <v>#REF!</v>
      </c>
      <c r="B181" t="e">
        <f>'تشغيل اليومية '!#REF!</f>
        <v>#REF!</v>
      </c>
      <c r="C181" t="e">
        <f>'تشغيل اليومية '!#REF!</f>
        <v>#REF!</v>
      </c>
      <c r="D181" t="e">
        <f>'تشغيل اليومية '!#REF!</f>
        <v>#REF!</v>
      </c>
      <c r="E181" t="e">
        <f>'تشغيل اليومية '!#REF!</f>
        <v>#REF!</v>
      </c>
      <c r="F181" t="e">
        <f>'تشغيل اليومية '!#REF!</f>
        <v>#REF!</v>
      </c>
      <c r="G181" t="e">
        <f>'تشغيل اليومية '!#REF!</f>
        <v>#REF!</v>
      </c>
      <c r="H181" t="e">
        <f>'تشغيل اليومية '!#REF!</f>
        <v>#REF!</v>
      </c>
      <c r="I181" t="e">
        <f>'تشغيل اليومية '!#REF!</f>
        <v>#REF!</v>
      </c>
      <c r="J181" t="e">
        <f>'تشغيل اليومية '!#REF!</f>
        <v>#REF!</v>
      </c>
      <c r="K181" t="e">
        <f>'تشغيل اليومية '!#REF!</f>
        <v>#REF!</v>
      </c>
      <c r="L181" t="e">
        <f>'تشغيل اليومية '!#REF!</f>
        <v>#REF!</v>
      </c>
      <c r="M181" t="e">
        <f>'تشغيل اليومية '!#REF!</f>
        <v>#REF!</v>
      </c>
      <c r="N181" t="e">
        <f>'تشغيل اليومية '!#REF!</f>
        <v>#REF!</v>
      </c>
      <c r="O181" t="e">
        <f>'تشغيل اليومية '!#REF!</f>
        <v>#REF!</v>
      </c>
      <c r="P181" t="e">
        <f>'تشغيل اليومية '!#REF!</f>
        <v>#REF!</v>
      </c>
      <c r="Q181" t="e">
        <f>'تشغيل اليومية '!#REF!</f>
        <v>#REF!</v>
      </c>
      <c r="R181" t="e">
        <f>'تشغيل اليومية '!#REF!</f>
        <v>#REF!</v>
      </c>
      <c r="S181" t="e">
        <f>'تشغيل اليومية '!#REF!</f>
        <v>#REF!</v>
      </c>
      <c r="T181" t="e">
        <f>'تشغيل اليومية '!#REF!</f>
        <v>#REF!</v>
      </c>
      <c r="U181" t="e">
        <f>'تشغيل اليومية '!#REF!</f>
        <v>#REF!</v>
      </c>
      <c r="V181" t="e">
        <f>'تشغيل اليومية '!#REF!</f>
        <v>#REF!</v>
      </c>
      <c r="W181" t="e">
        <f>'تشغيل اليومية '!#REF!</f>
        <v>#REF!</v>
      </c>
      <c r="X181" t="e">
        <f>'تشغيل اليومية '!#REF!</f>
        <v>#REF!</v>
      </c>
    </row>
    <row r="182" spans="1:24" x14ac:dyDescent="0.3">
      <c r="A182" t="e">
        <f>'تشغيل اليومية '!#REF!</f>
        <v>#REF!</v>
      </c>
      <c r="B182" t="e">
        <f>'تشغيل اليومية '!#REF!</f>
        <v>#REF!</v>
      </c>
      <c r="C182" t="e">
        <f>'تشغيل اليومية '!#REF!</f>
        <v>#REF!</v>
      </c>
      <c r="D182" t="e">
        <f>'تشغيل اليومية '!#REF!</f>
        <v>#REF!</v>
      </c>
      <c r="E182" t="e">
        <f>'تشغيل اليومية '!#REF!</f>
        <v>#REF!</v>
      </c>
      <c r="F182" t="e">
        <f>'تشغيل اليومية '!#REF!</f>
        <v>#REF!</v>
      </c>
      <c r="G182" t="e">
        <f>'تشغيل اليومية '!#REF!</f>
        <v>#REF!</v>
      </c>
      <c r="H182" t="e">
        <f>'تشغيل اليومية '!#REF!</f>
        <v>#REF!</v>
      </c>
      <c r="I182" t="e">
        <f>'تشغيل اليومية '!#REF!</f>
        <v>#REF!</v>
      </c>
      <c r="J182" t="e">
        <f>'تشغيل اليومية '!#REF!</f>
        <v>#REF!</v>
      </c>
      <c r="K182" t="e">
        <f>'تشغيل اليومية '!#REF!</f>
        <v>#REF!</v>
      </c>
      <c r="L182" t="e">
        <f>'تشغيل اليومية '!#REF!</f>
        <v>#REF!</v>
      </c>
      <c r="M182" t="e">
        <f>'تشغيل اليومية '!#REF!</f>
        <v>#REF!</v>
      </c>
      <c r="N182" t="e">
        <f>'تشغيل اليومية '!#REF!</f>
        <v>#REF!</v>
      </c>
      <c r="O182" t="e">
        <f>'تشغيل اليومية '!#REF!</f>
        <v>#REF!</v>
      </c>
      <c r="P182" t="e">
        <f>'تشغيل اليومية '!#REF!</f>
        <v>#REF!</v>
      </c>
      <c r="Q182" t="e">
        <f>'تشغيل اليومية '!#REF!</f>
        <v>#REF!</v>
      </c>
      <c r="R182" t="e">
        <f>'تشغيل اليومية '!#REF!</f>
        <v>#REF!</v>
      </c>
      <c r="S182" t="e">
        <f>'تشغيل اليومية '!#REF!</f>
        <v>#REF!</v>
      </c>
      <c r="T182" t="e">
        <f>'تشغيل اليومية '!#REF!</f>
        <v>#REF!</v>
      </c>
      <c r="U182" t="e">
        <f>'تشغيل اليومية '!#REF!</f>
        <v>#REF!</v>
      </c>
      <c r="V182" t="e">
        <f>'تشغيل اليومية '!#REF!</f>
        <v>#REF!</v>
      </c>
      <c r="W182" t="e">
        <f>'تشغيل اليومية '!#REF!</f>
        <v>#REF!</v>
      </c>
      <c r="X182" t="e">
        <f>'تشغيل اليومية '!#REF!</f>
        <v>#REF!</v>
      </c>
    </row>
    <row r="183" spans="1:24" x14ac:dyDescent="0.3">
      <c r="A183">
        <f>'تشغيل اليومية '!A188</f>
        <v>1</v>
      </c>
      <c r="B183">
        <f>'تشغيل اليومية '!B188</f>
        <v>5</v>
      </c>
      <c r="C183">
        <f>'تشغيل اليومية '!C188</f>
        <v>2026</v>
      </c>
      <c r="D183" t="str">
        <f>'تشغيل اليومية '!D188</f>
        <v>عبد الرحمن1الهرم سعوديدريماتوبيس 28</v>
      </c>
      <c r="E183">
        <f>'تشغيل اليومية '!E188</f>
        <v>5003</v>
      </c>
      <c r="F183" t="str">
        <f>'تشغيل اليومية '!F188</f>
        <v>عبد الرحمن1</v>
      </c>
      <c r="G183" t="str">
        <f>'تشغيل اليومية '!G188</f>
        <v xml:space="preserve">الهرم </v>
      </c>
      <c r="H183" t="str">
        <f>'تشغيل اليومية '!H188</f>
        <v>سعودي</v>
      </c>
      <c r="I183" t="str">
        <f>'تشغيل اليومية '!I188</f>
        <v>دريم</v>
      </c>
      <c r="J183" t="str">
        <f>'تشغيل اليومية '!J188</f>
        <v>اتوبيس 28</v>
      </c>
      <c r="K183">
        <f>'تشغيل اليومية '!K188</f>
        <v>994</v>
      </c>
      <c r="L183">
        <f>'تشغيل اليومية '!L188</f>
        <v>1</v>
      </c>
      <c r="M183">
        <f>'تشغيل اليومية '!M188</f>
        <v>850</v>
      </c>
      <c r="N183">
        <f>'تشغيل اليومية '!N188</f>
        <v>29.82</v>
      </c>
      <c r="O183">
        <f>'تشغيل اليومية '!O188</f>
        <v>964.18</v>
      </c>
      <c r="P183">
        <f>'تشغيل اليومية '!P188</f>
        <v>0</v>
      </c>
      <c r="Q183">
        <f>'تشغيل اليومية '!Q188</f>
        <v>0</v>
      </c>
      <c r="R183">
        <f>'تشغيل اليومية '!R188</f>
        <v>0</v>
      </c>
      <c r="S183">
        <f>'تشغيل اليومية '!S188</f>
        <v>850</v>
      </c>
      <c r="T183">
        <f>'تشغيل اليومية '!T188</f>
        <v>0</v>
      </c>
      <c r="U183">
        <f>'تشغيل اليومية '!U188</f>
        <v>144</v>
      </c>
      <c r="V183">
        <f>'تشغيل اليومية '!V188</f>
        <v>114.18</v>
      </c>
      <c r="W183" t="str">
        <f>'تشغيل اليومية '!W188</f>
        <v>152026</v>
      </c>
      <c r="X183" t="str">
        <f>'تشغيل اليومية '!X188</f>
        <v>ايراد</v>
      </c>
    </row>
    <row r="184" spans="1:24" x14ac:dyDescent="0.3">
      <c r="A184">
        <f>'تشغيل اليومية '!A189</f>
        <v>1</v>
      </c>
      <c r="B184">
        <f>'تشغيل اليومية '!B189</f>
        <v>5</v>
      </c>
      <c r="C184">
        <f>'تشغيل اليومية '!C189</f>
        <v>2026</v>
      </c>
      <c r="D184" t="str">
        <f>'تشغيل اليومية '!D189</f>
        <v>عبد الرحمن2المؤسسةسعوديدريماتوبيس 28</v>
      </c>
      <c r="E184">
        <f>'تشغيل اليومية '!E189</f>
        <v>5004</v>
      </c>
      <c r="F184" t="str">
        <f>'تشغيل اليومية '!F189</f>
        <v>عبد الرحمن2</v>
      </c>
      <c r="G184" t="str">
        <f>'تشغيل اليومية '!G189</f>
        <v>المؤسسة</v>
      </c>
      <c r="H184" t="str">
        <f>'تشغيل اليومية '!H189</f>
        <v>سعودي</v>
      </c>
      <c r="I184" t="str">
        <f>'تشغيل اليومية '!I189</f>
        <v>دريم</v>
      </c>
      <c r="J184" t="str">
        <f>'تشغيل اليومية '!J189</f>
        <v>اتوبيس 28</v>
      </c>
      <c r="K184">
        <f>'تشغيل اليومية '!K189</f>
        <v>994</v>
      </c>
      <c r="L184">
        <f>'تشغيل اليومية '!L189</f>
        <v>1</v>
      </c>
      <c r="M184">
        <f>'تشغيل اليومية '!M189</f>
        <v>850</v>
      </c>
      <c r="N184">
        <f>'تشغيل اليومية '!N189</f>
        <v>29.82</v>
      </c>
      <c r="O184">
        <f>'تشغيل اليومية '!O189</f>
        <v>964.18</v>
      </c>
      <c r="P184">
        <f>'تشغيل اليومية '!P189</f>
        <v>0</v>
      </c>
      <c r="Q184">
        <f>'تشغيل اليومية '!Q189</f>
        <v>0</v>
      </c>
      <c r="R184">
        <f>'تشغيل اليومية '!R189</f>
        <v>0</v>
      </c>
      <c r="S184">
        <f>'تشغيل اليومية '!S189</f>
        <v>850</v>
      </c>
      <c r="T184">
        <f>'تشغيل اليومية '!T189</f>
        <v>0</v>
      </c>
      <c r="U184">
        <f>'تشغيل اليومية '!U189</f>
        <v>144</v>
      </c>
      <c r="V184">
        <f>'تشغيل اليومية '!V189</f>
        <v>114.18</v>
      </c>
      <c r="W184" t="str">
        <f>'تشغيل اليومية '!W189</f>
        <v>152026</v>
      </c>
      <c r="X184" t="str">
        <f>'تشغيل اليومية '!X189</f>
        <v>ايراد</v>
      </c>
    </row>
    <row r="185" spans="1:24" x14ac:dyDescent="0.3">
      <c r="A185">
        <f>'تشغيل اليومية '!A190</f>
        <v>1</v>
      </c>
      <c r="B185">
        <f>'تشغيل اليومية '!B190</f>
        <v>5</v>
      </c>
      <c r="C185">
        <f>'تشغيل اليومية '!C190</f>
        <v>2026</v>
      </c>
      <c r="D185" t="str">
        <f>'تشغيل اليومية '!D190</f>
        <v>فرج 1حلوانسعوديهايد باركاتوبيس 28</v>
      </c>
      <c r="E185">
        <f>'تشغيل اليومية '!E190</f>
        <v>5005</v>
      </c>
      <c r="F185" t="str">
        <f>'تشغيل اليومية '!F190</f>
        <v>فرج 1</v>
      </c>
      <c r="G185" t="str">
        <f>'تشغيل اليومية '!G190</f>
        <v>حلوان</v>
      </c>
      <c r="H185" t="str">
        <f>'تشغيل اليومية '!H190</f>
        <v>سعودي</v>
      </c>
      <c r="I185" t="str">
        <f>'تشغيل اليومية '!I190</f>
        <v>هايد بارك</v>
      </c>
      <c r="J185" t="str">
        <f>'تشغيل اليومية '!J190</f>
        <v>اتوبيس 28</v>
      </c>
      <c r="K185">
        <f>'تشغيل اليومية '!K190</f>
        <v>4634</v>
      </c>
      <c r="L185">
        <f>'تشغيل اليومية '!L190</f>
        <v>1</v>
      </c>
      <c r="M185">
        <f>'تشغيل اليومية '!M190</f>
        <v>3750</v>
      </c>
      <c r="N185">
        <f>'تشغيل اليومية '!N190</f>
        <v>139.01999999999998</v>
      </c>
      <c r="O185">
        <f>'تشغيل اليومية '!O190</f>
        <v>4494.9799999999996</v>
      </c>
      <c r="P185">
        <f>'تشغيل اليومية '!P190</f>
        <v>0</v>
      </c>
      <c r="Q185">
        <f>'تشغيل اليومية '!Q190</f>
        <v>0</v>
      </c>
      <c r="R185">
        <f>'تشغيل اليومية '!R190</f>
        <v>0</v>
      </c>
      <c r="S185">
        <f>'تشغيل اليومية '!S190</f>
        <v>3750</v>
      </c>
      <c r="T185">
        <f>'تشغيل اليومية '!T190</f>
        <v>0</v>
      </c>
      <c r="U185">
        <f>'تشغيل اليومية '!U190</f>
        <v>884</v>
      </c>
      <c r="V185">
        <f>'تشغيل اليومية '!V190</f>
        <v>744.98</v>
      </c>
      <c r="W185" t="str">
        <f>'تشغيل اليومية '!W190</f>
        <v>152026</v>
      </c>
      <c r="X185" t="str">
        <f>'تشغيل اليومية '!X190</f>
        <v>ايراد</v>
      </c>
    </row>
    <row r="186" spans="1:24" x14ac:dyDescent="0.3">
      <c r="A186">
        <f>'تشغيل اليومية '!A191</f>
        <v>1</v>
      </c>
      <c r="B186">
        <f>'تشغيل اليومية '!B191</f>
        <v>5</v>
      </c>
      <c r="C186">
        <f>'تشغيل اليومية '!C191</f>
        <v>2026</v>
      </c>
      <c r="D186" t="str">
        <f>'تشغيل اليومية '!D191</f>
        <v>فرج 6حلوان مبيتسعوديهايد باركاتوبيس 28</v>
      </c>
      <c r="E186">
        <f>'تشغيل اليومية '!E191</f>
        <v>5029</v>
      </c>
      <c r="F186" t="str">
        <f>'تشغيل اليومية '!F191</f>
        <v>فرج 6</v>
      </c>
      <c r="G186" t="str">
        <f>'تشغيل اليومية '!G191</f>
        <v>حلوان مبيت</v>
      </c>
      <c r="H186" t="str">
        <f>'تشغيل اليومية '!H191</f>
        <v>سعودي</v>
      </c>
      <c r="I186" t="str">
        <f>'تشغيل اليومية '!I191</f>
        <v>هايد بارك</v>
      </c>
      <c r="J186" t="str">
        <f>'تشغيل اليومية '!J191</f>
        <v>اتوبيس 28</v>
      </c>
      <c r="K186">
        <f>'تشغيل اليومية '!K191</f>
        <v>1482</v>
      </c>
      <c r="L186">
        <f>'تشغيل اليومية '!L191</f>
        <v>1</v>
      </c>
      <c r="M186">
        <f>'تشغيل اليومية '!M191</f>
        <v>750</v>
      </c>
      <c r="N186">
        <f>'تشغيل اليومية '!N191</f>
        <v>44.46</v>
      </c>
      <c r="O186">
        <f>'تشغيل اليومية '!O191</f>
        <v>1437.54</v>
      </c>
      <c r="P186">
        <f>'تشغيل اليومية '!P191</f>
        <v>0</v>
      </c>
      <c r="Q186">
        <f>'تشغيل اليومية '!Q191</f>
        <v>0</v>
      </c>
      <c r="R186">
        <f>'تشغيل اليومية '!R191</f>
        <v>0</v>
      </c>
      <c r="S186">
        <f>'تشغيل اليومية '!S191</f>
        <v>750</v>
      </c>
      <c r="T186">
        <f>'تشغيل اليومية '!T191</f>
        <v>0</v>
      </c>
      <c r="U186">
        <f>'تشغيل اليومية '!U191</f>
        <v>732</v>
      </c>
      <c r="V186">
        <f>'تشغيل اليومية '!V191</f>
        <v>687.54</v>
      </c>
      <c r="W186" t="str">
        <f>'تشغيل اليومية '!W191</f>
        <v>152026</v>
      </c>
      <c r="X186" t="str">
        <f>'تشغيل اليومية '!X191</f>
        <v>ايراد</v>
      </c>
    </row>
    <row r="187" spans="1:24" x14ac:dyDescent="0.3">
      <c r="A187">
        <f>'تشغيل اليومية '!A192</f>
        <v>1</v>
      </c>
      <c r="B187">
        <f>'تشغيل اليومية '!B192</f>
        <v>5</v>
      </c>
      <c r="C187">
        <f>'تشغيل اليومية '!C192</f>
        <v>2026</v>
      </c>
      <c r="D187" t="str">
        <f>'تشغيل اليومية '!D192</f>
        <v>ممدوح كيلاني 3القومية سعوديهايد باركميكروباص صيني</v>
      </c>
      <c r="E187">
        <f>'تشغيل اليومية '!E192</f>
        <v>5006</v>
      </c>
      <c r="F187" t="str">
        <f>'تشغيل اليومية '!F192</f>
        <v>ممدوح كيلاني 3</v>
      </c>
      <c r="G187" t="str">
        <f>'تشغيل اليومية '!G192</f>
        <v xml:space="preserve">القومية </v>
      </c>
      <c r="H187" t="str">
        <f>'تشغيل اليومية '!H192</f>
        <v>سعودي</v>
      </c>
      <c r="I187" t="str">
        <f>'تشغيل اليومية '!I192</f>
        <v>هايد بارك</v>
      </c>
      <c r="J187" t="str">
        <f>'تشغيل اليومية '!J192</f>
        <v>ميكروباص صيني</v>
      </c>
      <c r="K187">
        <f>'تشغيل اليومية '!K192</f>
        <v>2965</v>
      </c>
      <c r="L187">
        <f>'تشغيل اليومية '!L192</f>
        <v>1</v>
      </c>
      <c r="M187">
        <f>'تشغيل اليومية '!M192</f>
        <v>2500</v>
      </c>
      <c r="N187">
        <f>'تشغيل اليومية '!N192</f>
        <v>88.95</v>
      </c>
      <c r="O187">
        <f>'تشغيل اليومية '!O192</f>
        <v>2876.05</v>
      </c>
      <c r="P187">
        <f>'تشغيل اليومية '!P192</f>
        <v>0</v>
      </c>
      <c r="Q187">
        <f>'تشغيل اليومية '!Q192</f>
        <v>0</v>
      </c>
      <c r="R187">
        <f>'تشغيل اليومية '!R192</f>
        <v>0</v>
      </c>
      <c r="S187">
        <f>'تشغيل اليومية '!S192</f>
        <v>2500</v>
      </c>
      <c r="T187">
        <f>'تشغيل اليومية '!T192</f>
        <v>0</v>
      </c>
      <c r="U187">
        <f>'تشغيل اليومية '!U192</f>
        <v>465</v>
      </c>
      <c r="V187">
        <f>'تشغيل اليومية '!V192</f>
        <v>376.05</v>
      </c>
      <c r="W187" t="str">
        <f>'تشغيل اليومية '!W192</f>
        <v>152026</v>
      </c>
      <c r="X187" t="str">
        <f>'تشغيل اليومية '!X192</f>
        <v>ايراد</v>
      </c>
    </row>
    <row r="188" spans="1:24" x14ac:dyDescent="0.3">
      <c r="A188">
        <f>'تشغيل اليومية '!A193</f>
        <v>1</v>
      </c>
      <c r="B188">
        <f>'تشغيل اليومية '!B193</f>
        <v>5</v>
      </c>
      <c r="C188">
        <f>'تشغيل اليومية '!C193</f>
        <v>2026</v>
      </c>
      <c r="D188" t="str">
        <f>'تشغيل اليومية '!D193</f>
        <v>محمد جمال طوسونالمنيبسعوديهايد باركاتوبيس 28</v>
      </c>
      <c r="E188">
        <f>'تشغيل اليومية '!E193</f>
        <v>5025</v>
      </c>
      <c r="F188" t="str">
        <f>'تشغيل اليومية '!F193</f>
        <v>محمد جمال طوسون</v>
      </c>
      <c r="G188" t="str">
        <f>'تشغيل اليومية '!G193</f>
        <v>المنيب</v>
      </c>
      <c r="H188" t="str">
        <f>'تشغيل اليومية '!H193</f>
        <v>سعودي</v>
      </c>
      <c r="I188" t="str">
        <f>'تشغيل اليومية '!I193</f>
        <v>هايد بارك</v>
      </c>
      <c r="J188" t="str">
        <f>'تشغيل اليومية '!J193</f>
        <v>اتوبيس 28</v>
      </c>
      <c r="K188">
        <f>'تشغيل اليومية '!K193</f>
        <v>4634</v>
      </c>
      <c r="L188">
        <f>'تشغيل اليومية '!L193</f>
        <v>1</v>
      </c>
      <c r="M188">
        <f>'تشغيل اليومية '!M193</f>
        <v>3800</v>
      </c>
      <c r="N188">
        <f>'تشغيل اليومية '!N193</f>
        <v>139.01999999999998</v>
      </c>
      <c r="O188">
        <f>'تشغيل اليومية '!O193</f>
        <v>4494.9799999999996</v>
      </c>
      <c r="P188">
        <f>'تشغيل اليومية '!P193</f>
        <v>0</v>
      </c>
      <c r="Q188">
        <f>'تشغيل اليومية '!Q193</f>
        <v>0</v>
      </c>
      <c r="R188">
        <f>'تشغيل اليومية '!R193</f>
        <v>0</v>
      </c>
      <c r="S188">
        <f>'تشغيل اليومية '!S193</f>
        <v>3800</v>
      </c>
      <c r="T188">
        <f>'تشغيل اليومية '!T193</f>
        <v>0</v>
      </c>
      <c r="U188">
        <f>'تشغيل اليومية '!U193</f>
        <v>834</v>
      </c>
      <c r="V188">
        <f>'تشغيل اليومية '!V193</f>
        <v>694.98</v>
      </c>
      <c r="W188" t="str">
        <f>'تشغيل اليومية '!W193</f>
        <v>152026</v>
      </c>
      <c r="X188" t="str">
        <f>'تشغيل اليومية '!X193</f>
        <v>ايراد</v>
      </c>
    </row>
    <row r="189" spans="1:24" x14ac:dyDescent="0.3">
      <c r="A189">
        <f>'تشغيل اليومية '!A194</f>
        <v>1</v>
      </c>
      <c r="B189">
        <f>'تشغيل اليومية '!B194</f>
        <v>5</v>
      </c>
      <c r="C189">
        <f>'تشغيل اليومية '!C194</f>
        <v>2026</v>
      </c>
      <c r="D189" t="str">
        <f>'تشغيل اليومية '!D194</f>
        <v>مصطفي رشدي1المنيب 2 ورديةسعوديميفيداميكروباص صيني</v>
      </c>
      <c r="E189">
        <f>'تشغيل اليومية '!E194</f>
        <v>5007</v>
      </c>
      <c r="F189" t="str">
        <f>'تشغيل اليومية '!F194</f>
        <v>مصطفي رشدي1</v>
      </c>
      <c r="G189" t="str">
        <f>'تشغيل اليومية '!G194</f>
        <v>المنيب 2 وردية</v>
      </c>
      <c r="H189" t="str">
        <f>'تشغيل اليومية '!H194</f>
        <v>سعودي</v>
      </c>
      <c r="I189" t="str">
        <f>'تشغيل اليومية '!I194</f>
        <v>ميفيدا</v>
      </c>
      <c r="J189" t="str">
        <f>'تشغيل اليومية '!J194</f>
        <v>ميكروباص صيني</v>
      </c>
      <c r="K189">
        <f>'تشغيل اليومية '!K194</f>
        <v>2965</v>
      </c>
      <c r="L189">
        <f>'تشغيل اليومية '!L194</f>
        <v>1</v>
      </c>
      <c r="M189">
        <f>'تشغيل اليومية '!M194</f>
        <v>2150</v>
      </c>
      <c r="N189">
        <f>'تشغيل اليومية '!N194</f>
        <v>88.95</v>
      </c>
      <c r="O189">
        <f>'تشغيل اليومية '!O194</f>
        <v>2876.05</v>
      </c>
      <c r="P189">
        <f>'تشغيل اليومية '!P194</f>
        <v>0</v>
      </c>
      <c r="Q189">
        <f>'تشغيل اليومية '!Q194</f>
        <v>0</v>
      </c>
      <c r="R189">
        <f>'تشغيل اليومية '!R194</f>
        <v>0</v>
      </c>
      <c r="S189">
        <f>'تشغيل اليومية '!S194</f>
        <v>2150</v>
      </c>
      <c r="T189">
        <f>'تشغيل اليومية '!T194</f>
        <v>0</v>
      </c>
      <c r="U189">
        <f>'تشغيل اليومية '!U194</f>
        <v>815</v>
      </c>
      <c r="V189">
        <f>'تشغيل اليومية '!V194</f>
        <v>726.05</v>
      </c>
      <c r="W189" t="str">
        <f>'تشغيل اليومية '!W194</f>
        <v>152026</v>
      </c>
      <c r="X189" t="str">
        <f>'تشغيل اليومية '!X194</f>
        <v>ايراد</v>
      </c>
    </row>
    <row r="190" spans="1:24" x14ac:dyDescent="0.3">
      <c r="A190">
        <f>'تشغيل اليومية '!A195</f>
        <v>1</v>
      </c>
      <c r="B190">
        <f>'تشغيل اليومية '!B195</f>
        <v>5</v>
      </c>
      <c r="C190">
        <f>'تشغيل اليومية '!C195</f>
        <v>2026</v>
      </c>
      <c r="D190" t="str">
        <f>'تشغيل اليومية '!D195</f>
        <v>فرج 2حلوان 2 ورديةسعوديميفيداميكروباص صيني</v>
      </c>
      <c r="E190">
        <f>'تشغيل اليومية '!E195</f>
        <v>5009</v>
      </c>
      <c r="F190" t="str">
        <f>'تشغيل اليومية '!F195</f>
        <v>فرج 2</v>
      </c>
      <c r="G190" t="str">
        <f>'تشغيل اليومية '!G195</f>
        <v>حلوان 2 وردية</v>
      </c>
      <c r="H190" t="str">
        <f>'تشغيل اليومية '!H195</f>
        <v>سعودي</v>
      </c>
      <c r="I190" t="str">
        <f>'تشغيل اليومية '!I195</f>
        <v>ميفيدا</v>
      </c>
      <c r="J190" t="str">
        <f>'تشغيل اليومية '!J195</f>
        <v>ميكروباص صيني</v>
      </c>
      <c r="K190">
        <f>'تشغيل اليومية '!K195</f>
        <v>2965</v>
      </c>
      <c r="L190">
        <f>'تشغيل اليومية '!L195</f>
        <v>1</v>
      </c>
      <c r="M190">
        <f>'تشغيل اليومية '!M195</f>
        <v>2250</v>
      </c>
      <c r="N190">
        <f>'تشغيل اليومية '!N195</f>
        <v>88.95</v>
      </c>
      <c r="O190">
        <f>'تشغيل اليومية '!O195</f>
        <v>2876.05</v>
      </c>
      <c r="P190">
        <f>'تشغيل اليومية '!P195</f>
        <v>0</v>
      </c>
      <c r="Q190">
        <f>'تشغيل اليومية '!Q195</f>
        <v>0</v>
      </c>
      <c r="R190">
        <f>'تشغيل اليومية '!R195</f>
        <v>0</v>
      </c>
      <c r="S190">
        <f>'تشغيل اليومية '!S195</f>
        <v>2250</v>
      </c>
      <c r="T190">
        <f>'تشغيل اليومية '!T195</f>
        <v>0</v>
      </c>
      <c r="U190">
        <f>'تشغيل اليومية '!U195</f>
        <v>715</v>
      </c>
      <c r="V190">
        <f>'تشغيل اليومية '!V195</f>
        <v>626.04999999999995</v>
      </c>
      <c r="W190" t="str">
        <f>'تشغيل اليومية '!W195</f>
        <v>152026</v>
      </c>
      <c r="X190" t="str">
        <f>'تشغيل اليومية '!X195</f>
        <v>ايراد</v>
      </c>
    </row>
    <row r="191" spans="1:24" x14ac:dyDescent="0.3">
      <c r="A191">
        <f>'تشغيل اليومية '!A196</f>
        <v>1</v>
      </c>
      <c r="B191">
        <f>'تشغيل اليومية '!B196</f>
        <v>5</v>
      </c>
      <c r="C191">
        <f>'تشغيل اليومية '!C196</f>
        <v>2026</v>
      </c>
      <c r="D191" t="str">
        <f>'تشغيل اليومية '!D196</f>
        <v>فرج 3حلوان 2 ورديةسعوديالقطاميةاتوبيس 28</v>
      </c>
      <c r="E191">
        <f>'تشغيل اليومية '!E196</f>
        <v>5010</v>
      </c>
      <c r="F191" t="str">
        <f>'تشغيل اليومية '!F196</f>
        <v>فرج 3</v>
      </c>
      <c r="G191" t="str">
        <f>'تشغيل اليومية '!G196</f>
        <v>حلوان 2 وردية</v>
      </c>
      <c r="H191" t="str">
        <f>'تشغيل اليومية '!H196</f>
        <v>سعودي</v>
      </c>
      <c r="I191" t="str">
        <f>'تشغيل اليومية '!I196</f>
        <v>القطامية</v>
      </c>
      <c r="J191" t="str">
        <f>'تشغيل اليومية '!J196</f>
        <v>اتوبيس 28</v>
      </c>
      <c r="K191">
        <f>'تشغيل اليومية '!K196</f>
        <v>3415</v>
      </c>
      <c r="L191">
        <f>'تشغيل اليومية '!L196</f>
        <v>1</v>
      </c>
      <c r="M191">
        <f>'تشغيل اليومية '!M196</f>
        <v>3400</v>
      </c>
      <c r="N191">
        <f>'تشغيل اليومية '!N196</f>
        <v>102.45</v>
      </c>
      <c r="O191">
        <f>'تشغيل اليومية '!O196</f>
        <v>3312.55</v>
      </c>
      <c r="P191">
        <f>'تشغيل اليومية '!P196</f>
        <v>0</v>
      </c>
      <c r="Q191">
        <f>'تشغيل اليومية '!Q196</f>
        <v>0</v>
      </c>
      <c r="R191">
        <f>'تشغيل اليومية '!R196</f>
        <v>0</v>
      </c>
      <c r="S191">
        <f>'تشغيل اليومية '!S196</f>
        <v>3400</v>
      </c>
      <c r="T191">
        <f>'تشغيل اليومية '!T196</f>
        <v>0</v>
      </c>
      <c r="U191">
        <f>'تشغيل اليومية '!U196</f>
        <v>15</v>
      </c>
      <c r="V191">
        <f>'تشغيل اليومية '!V196</f>
        <v>-87.45</v>
      </c>
      <c r="W191" t="str">
        <f>'تشغيل اليومية '!W196</f>
        <v>152026</v>
      </c>
      <c r="X191" t="str">
        <f>'تشغيل اليومية '!X196</f>
        <v>ايراد</v>
      </c>
    </row>
    <row r="192" spans="1:24" x14ac:dyDescent="0.3">
      <c r="A192">
        <f>'تشغيل اليومية '!A197</f>
        <v>1</v>
      </c>
      <c r="B192">
        <f>'تشغيل اليومية '!B197</f>
        <v>5</v>
      </c>
      <c r="C192">
        <f>'تشغيل اليومية '!C197</f>
        <v>2026</v>
      </c>
      <c r="D192" t="str">
        <f>'تشغيل اليومية '!D197</f>
        <v>فرج 4مايو ورديةسعوديالقطاميةميكروباص</v>
      </c>
      <c r="E192">
        <f>'تشغيل اليومية '!E197</f>
        <v>5011</v>
      </c>
      <c r="F192" t="str">
        <f>'تشغيل اليومية '!F197</f>
        <v>فرج 4</v>
      </c>
      <c r="G192" t="str">
        <f>'تشغيل اليومية '!G197</f>
        <v>مايو وردية</v>
      </c>
      <c r="H192" t="str">
        <f>'تشغيل اليومية '!H197</f>
        <v>سعودي</v>
      </c>
      <c r="I192" t="str">
        <f>'تشغيل اليومية '!I197</f>
        <v>القطامية</v>
      </c>
      <c r="J192" t="str">
        <f>'تشغيل اليومية '!J197</f>
        <v>ميكروباص</v>
      </c>
      <c r="K192">
        <f>'تشغيل اليومية '!K197</f>
        <v>1222</v>
      </c>
      <c r="L192">
        <f>'تشغيل اليومية '!L197</f>
        <v>1</v>
      </c>
      <c r="M192">
        <f>'تشغيل اليومية '!M197</f>
        <v>1180</v>
      </c>
      <c r="N192">
        <f>'تشغيل اليومية '!N197</f>
        <v>36.659999999999997</v>
      </c>
      <c r="O192">
        <f>'تشغيل اليومية '!O197</f>
        <v>1185.3399999999999</v>
      </c>
      <c r="P192">
        <f>'تشغيل اليومية '!P197</f>
        <v>0</v>
      </c>
      <c r="Q192">
        <f>'تشغيل اليومية '!Q197</f>
        <v>0</v>
      </c>
      <c r="R192">
        <f>'تشغيل اليومية '!R197</f>
        <v>0</v>
      </c>
      <c r="S192">
        <f>'تشغيل اليومية '!S197</f>
        <v>1180</v>
      </c>
      <c r="T192">
        <f>'تشغيل اليومية '!T197</f>
        <v>0</v>
      </c>
      <c r="U192">
        <f>'تشغيل اليومية '!U197</f>
        <v>42</v>
      </c>
      <c r="V192">
        <f>'تشغيل اليومية '!V197</f>
        <v>5.3400000000000034</v>
      </c>
      <c r="W192" t="str">
        <f>'تشغيل اليومية '!W197</f>
        <v>152026</v>
      </c>
      <c r="X192" t="str">
        <f>'تشغيل اليومية '!X197</f>
        <v>ايراد</v>
      </c>
    </row>
    <row r="193" spans="1:24" x14ac:dyDescent="0.3">
      <c r="A193">
        <f>'تشغيل اليومية '!A198</f>
        <v>1</v>
      </c>
      <c r="B193">
        <f>'تشغيل اليومية '!B198</f>
        <v>5</v>
      </c>
      <c r="C193">
        <f>'تشغيل اليومية '!C198</f>
        <v>2026</v>
      </c>
      <c r="D193" t="str">
        <f>'تشغيل اليومية '!D198</f>
        <v>مصطفي رشدي3المنيب5شفتسعوديالقطاميةاتوبيس 28</v>
      </c>
      <c r="E193">
        <f>'تشغيل اليومية '!E198</f>
        <v>5012</v>
      </c>
      <c r="F193" t="str">
        <f>'تشغيل اليومية '!F198</f>
        <v>مصطفي رشدي3</v>
      </c>
      <c r="G193" t="str">
        <f>'تشغيل اليومية '!G198</f>
        <v>المنيب5شفت</v>
      </c>
      <c r="H193" t="str">
        <f>'تشغيل اليومية '!H198</f>
        <v>سعودي</v>
      </c>
      <c r="I193" t="str">
        <f>'تشغيل اليومية '!I198</f>
        <v>القطامية</v>
      </c>
      <c r="J193" t="str">
        <f>'تشغيل اليومية '!J198</f>
        <v>اتوبيس 28</v>
      </c>
      <c r="K193">
        <f>'تشغيل اليومية '!K198</f>
        <v>2649</v>
      </c>
      <c r="L193">
        <f>'تشغيل اليومية '!L198</f>
        <v>1</v>
      </c>
      <c r="M193">
        <f>'تشغيل اليومية '!M198</f>
        <v>2060</v>
      </c>
      <c r="N193">
        <f>'تشغيل اليومية '!N198</f>
        <v>79.47</v>
      </c>
      <c r="O193">
        <f>'تشغيل اليومية '!O198</f>
        <v>2569.5300000000002</v>
      </c>
      <c r="P193">
        <f>'تشغيل اليومية '!P198</f>
        <v>0</v>
      </c>
      <c r="Q193">
        <f>'تشغيل اليومية '!Q198</f>
        <v>0</v>
      </c>
      <c r="R193">
        <f>'تشغيل اليومية '!R198</f>
        <v>0</v>
      </c>
      <c r="S193">
        <f>'تشغيل اليومية '!S198</f>
        <v>2060</v>
      </c>
      <c r="T193">
        <f>'تشغيل اليومية '!T198</f>
        <v>0</v>
      </c>
      <c r="U193">
        <f>'تشغيل اليومية '!U198</f>
        <v>589</v>
      </c>
      <c r="V193">
        <f>'تشغيل اليومية '!V198</f>
        <v>509.53</v>
      </c>
      <c r="W193" t="str">
        <f>'تشغيل اليومية '!W198</f>
        <v>152026</v>
      </c>
      <c r="X193" t="str">
        <f>'تشغيل اليومية '!X198</f>
        <v>ايراد</v>
      </c>
    </row>
    <row r="194" spans="1:24" x14ac:dyDescent="0.3">
      <c r="A194">
        <f>'تشغيل اليومية '!A199</f>
        <v>1</v>
      </c>
      <c r="B194">
        <f>'تشغيل اليومية '!B199</f>
        <v>5</v>
      </c>
      <c r="C194">
        <f>'تشغيل اليومية '!C199</f>
        <v>2026</v>
      </c>
      <c r="D194" t="str">
        <f>'تشغيل اليومية '!D199</f>
        <v>مصطفي رشدي4المنيب Wصباحيةسعوديالقطاميةاتوبيس 28</v>
      </c>
      <c r="E194">
        <f>'تشغيل اليومية '!E199</f>
        <v>5013</v>
      </c>
      <c r="F194" t="str">
        <f>'تشغيل اليومية '!F199</f>
        <v>مصطفي رشدي4</v>
      </c>
      <c r="G194" t="str">
        <f>'تشغيل اليومية '!G199</f>
        <v>المنيب Wصباحية</v>
      </c>
      <c r="H194" t="str">
        <f>'تشغيل اليومية '!H199</f>
        <v>سعودي</v>
      </c>
      <c r="I194" t="str">
        <f>'تشغيل اليومية '!I199</f>
        <v>القطامية</v>
      </c>
      <c r="J194" t="str">
        <f>'تشغيل اليومية '!J199</f>
        <v>اتوبيس 28</v>
      </c>
      <c r="K194">
        <f>'تشغيل اليومية '!K199</f>
        <v>1059</v>
      </c>
      <c r="L194">
        <f>'تشغيل اليومية '!L199</f>
        <v>1</v>
      </c>
      <c r="M194">
        <f>'تشغيل اليومية '!M199</f>
        <v>1000</v>
      </c>
      <c r="N194">
        <f>'تشغيل اليومية '!N199</f>
        <v>31.77</v>
      </c>
      <c r="O194">
        <f>'تشغيل اليومية '!O199</f>
        <v>1027.23</v>
      </c>
      <c r="P194">
        <f>'تشغيل اليومية '!P199</f>
        <v>0</v>
      </c>
      <c r="Q194">
        <f>'تشغيل اليومية '!Q199</f>
        <v>0</v>
      </c>
      <c r="R194">
        <f>'تشغيل اليومية '!R199</f>
        <v>0</v>
      </c>
      <c r="S194">
        <f>'تشغيل اليومية '!S199</f>
        <v>1000</v>
      </c>
      <c r="T194">
        <f>'تشغيل اليومية '!T199</f>
        <v>0</v>
      </c>
      <c r="U194">
        <f>'تشغيل اليومية '!U199</f>
        <v>59</v>
      </c>
      <c r="V194">
        <f>'تشغيل اليومية '!V199</f>
        <v>27.23</v>
      </c>
      <c r="W194" t="str">
        <f>'تشغيل اليومية '!W199</f>
        <v>152026</v>
      </c>
      <c r="X194" t="str">
        <f>'تشغيل اليومية '!X199</f>
        <v>ايراد</v>
      </c>
    </row>
    <row r="195" spans="1:24" x14ac:dyDescent="0.3">
      <c r="A195">
        <f>'تشغيل اليومية '!A200</f>
        <v>1</v>
      </c>
      <c r="B195">
        <f>'تشغيل اليومية '!B200</f>
        <v>5</v>
      </c>
      <c r="C195">
        <f>'تشغيل اليومية '!C200</f>
        <v>2026</v>
      </c>
      <c r="D195" t="str">
        <f>'تشغيل اليومية '!D200</f>
        <v>مصطفي رشدي5صقر 2 ورديةسعوديالقطاميةاتوبيس 28</v>
      </c>
      <c r="E195">
        <f>'تشغيل اليومية '!E200</f>
        <v>5014</v>
      </c>
      <c r="F195" t="str">
        <f>'تشغيل اليومية '!F200</f>
        <v>مصطفي رشدي5</v>
      </c>
      <c r="G195" t="str">
        <f>'تشغيل اليومية '!G200</f>
        <v>صقر 2 وردية</v>
      </c>
      <c r="H195" t="str">
        <f>'تشغيل اليومية '!H200</f>
        <v>سعودي</v>
      </c>
      <c r="I195" t="str">
        <f>'تشغيل اليومية '!I200</f>
        <v>القطامية</v>
      </c>
      <c r="J195" t="str">
        <f>'تشغيل اليومية '!J200</f>
        <v>اتوبيس 28</v>
      </c>
      <c r="K195">
        <f>'تشغيل اليومية '!K200</f>
        <v>2120</v>
      </c>
      <c r="L195">
        <f>'تشغيل اليومية '!L200</f>
        <v>1</v>
      </c>
      <c r="M195">
        <f>'تشغيل اليومية '!M200</f>
        <v>1780</v>
      </c>
      <c r="N195">
        <f>'تشغيل اليومية '!N200</f>
        <v>63.599999999999994</v>
      </c>
      <c r="O195">
        <f>'تشغيل اليومية '!O200</f>
        <v>2056.4</v>
      </c>
      <c r="P195">
        <f>'تشغيل اليومية '!P200</f>
        <v>0</v>
      </c>
      <c r="Q195">
        <f>'تشغيل اليومية '!Q200</f>
        <v>0</v>
      </c>
      <c r="R195">
        <f>'تشغيل اليومية '!R200</f>
        <v>0</v>
      </c>
      <c r="S195">
        <f>'تشغيل اليومية '!S200</f>
        <v>1780</v>
      </c>
      <c r="T195">
        <f>'تشغيل اليومية '!T200</f>
        <v>0</v>
      </c>
      <c r="U195">
        <f>'تشغيل اليومية '!U200</f>
        <v>340</v>
      </c>
      <c r="V195">
        <f>'تشغيل اليومية '!V200</f>
        <v>276.39999999999998</v>
      </c>
      <c r="W195" t="str">
        <f>'تشغيل اليومية '!W200</f>
        <v>152026</v>
      </c>
      <c r="X195" t="str">
        <f>'تشغيل اليومية '!X200</f>
        <v>ايراد</v>
      </c>
    </row>
    <row r="196" spans="1:24" x14ac:dyDescent="0.3">
      <c r="A196">
        <f>'تشغيل اليومية '!A201</f>
        <v>1</v>
      </c>
      <c r="B196">
        <f>'تشغيل اليومية '!B201</f>
        <v>5</v>
      </c>
      <c r="C196">
        <f>'تشغيل اليومية '!C201</f>
        <v>2026</v>
      </c>
      <c r="D196" t="str">
        <f>'تشغيل اليومية '!D201</f>
        <v>مصطفي رشدي6المنيب 2 ورديةسعوديالقطاميةاتوبيس 28</v>
      </c>
      <c r="E196">
        <f>'تشغيل اليومية '!E201</f>
        <v>5027</v>
      </c>
      <c r="F196" t="str">
        <f>'تشغيل اليومية '!F201</f>
        <v>مصطفي رشدي6</v>
      </c>
      <c r="G196" t="str">
        <f>'تشغيل اليومية '!G201</f>
        <v>المنيب 2 وردية</v>
      </c>
      <c r="H196" t="str">
        <f>'تشغيل اليومية '!H201</f>
        <v>سعودي</v>
      </c>
      <c r="I196" t="str">
        <f>'تشغيل اليومية '!I201</f>
        <v>القطامية</v>
      </c>
      <c r="J196" t="str">
        <f>'تشغيل اليومية '!J201</f>
        <v>اتوبيس 28</v>
      </c>
      <c r="K196">
        <f>'تشغيل اليومية '!K201</f>
        <v>3944</v>
      </c>
      <c r="L196">
        <f>'تشغيل اليومية '!L201</f>
        <v>1</v>
      </c>
      <c r="M196">
        <f>'تشغيل اليومية '!M201</f>
        <v>3600</v>
      </c>
      <c r="N196">
        <f>'تشغيل اليومية '!N201</f>
        <v>118.32</v>
      </c>
      <c r="O196">
        <f>'تشغيل اليومية '!O201</f>
        <v>3825.68</v>
      </c>
      <c r="P196">
        <f>'تشغيل اليومية '!P201</f>
        <v>0</v>
      </c>
      <c r="Q196">
        <f>'تشغيل اليومية '!Q201</f>
        <v>0</v>
      </c>
      <c r="R196">
        <f>'تشغيل اليومية '!R201</f>
        <v>200</v>
      </c>
      <c r="S196">
        <f>'تشغيل اليومية '!S201</f>
        <v>3800</v>
      </c>
      <c r="T196">
        <f>'تشغيل اليومية '!T201</f>
        <v>0</v>
      </c>
      <c r="U196">
        <f>'تشغيل اليومية '!U201</f>
        <v>344</v>
      </c>
      <c r="V196">
        <f>'تشغيل اليومية '!V201</f>
        <v>225.68</v>
      </c>
      <c r="W196" t="str">
        <f>'تشغيل اليومية '!W201</f>
        <v>152026</v>
      </c>
      <c r="X196" t="str">
        <f>'تشغيل اليومية '!X201</f>
        <v>ايراد</v>
      </c>
    </row>
    <row r="197" spans="1:24" x14ac:dyDescent="0.3">
      <c r="A197">
        <f>'تشغيل اليومية '!A202</f>
        <v>1</v>
      </c>
      <c r="B197">
        <f>'تشغيل اليومية '!B202</f>
        <v>5</v>
      </c>
      <c r="C197">
        <f>'تشغيل اليومية '!C202</f>
        <v>2026</v>
      </c>
      <c r="D197" t="str">
        <f>'تشغيل اليومية '!D202</f>
        <v>كرم ترك 1قليوب 2 ورديةسعوديالقطاميةاتوبيس 28</v>
      </c>
      <c r="E197">
        <f>'تشغيل اليومية '!E202</f>
        <v>5015</v>
      </c>
      <c r="F197" t="str">
        <f>'تشغيل اليومية '!F202</f>
        <v>كرم ترك 1</v>
      </c>
      <c r="G197" t="str">
        <f>'تشغيل اليومية '!G202</f>
        <v>قليوب 2 وردية</v>
      </c>
      <c r="H197" t="str">
        <f>'تشغيل اليومية '!H202</f>
        <v>سعودي</v>
      </c>
      <c r="I197" t="str">
        <f>'تشغيل اليومية '!I202</f>
        <v>القطامية</v>
      </c>
      <c r="J197" t="str">
        <f>'تشغيل اليومية '!J202</f>
        <v>اتوبيس 28</v>
      </c>
      <c r="K197">
        <f>'تشغيل اليومية '!K202</f>
        <v>3959</v>
      </c>
      <c r="L197">
        <f>'تشغيل اليومية '!L202</f>
        <v>1</v>
      </c>
      <c r="M197">
        <f>'تشغيل اليومية '!M202</f>
        <v>4200</v>
      </c>
      <c r="N197">
        <f>'تشغيل اليومية '!N202</f>
        <v>118.77</v>
      </c>
      <c r="O197">
        <f>'تشغيل اليومية '!O202</f>
        <v>3840.23</v>
      </c>
      <c r="P197">
        <f>'تشغيل اليومية '!P202</f>
        <v>0</v>
      </c>
      <c r="Q197">
        <f>'تشغيل اليومية '!Q202</f>
        <v>0</v>
      </c>
      <c r="R197">
        <f>'تشغيل اليومية '!R202</f>
        <v>0</v>
      </c>
      <c r="S197">
        <f>'تشغيل اليومية '!S202</f>
        <v>4200</v>
      </c>
      <c r="T197">
        <f>'تشغيل اليومية '!T202</f>
        <v>0</v>
      </c>
      <c r="U197">
        <f>'تشغيل اليومية '!U202</f>
        <v>-241</v>
      </c>
      <c r="V197">
        <f>'تشغيل اليومية '!V202</f>
        <v>-359.77</v>
      </c>
      <c r="W197" t="str">
        <f>'تشغيل اليومية '!W202</f>
        <v>152026</v>
      </c>
      <c r="X197" t="str">
        <f>'تشغيل اليومية '!X202</f>
        <v>ايراد</v>
      </c>
    </row>
    <row r="198" spans="1:24" x14ac:dyDescent="0.3">
      <c r="A198">
        <f>'تشغيل اليومية '!A203</f>
        <v>1</v>
      </c>
      <c r="B198">
        <f>'تشغيل اليومية '!B203</f>
        <v>5</v>
      </c>
      <c r="C198">
        <f>'تشغيل اليومية '!C203</f>
        <v>2026</v>
      </c>
      <c r="D198" t="str">
        <f>'تشغيل اليومية '!D203</f>
        <v>كرم ترك 2قليوب 2 ورديةسعوديمدينتي اتوبيس 28</v>
      </c>
      <c r="E198">
        <f>'تشغيل اليومية '!E203</f>
        <v>5017</v>
      </c>
      <c r="F198" t="str">
        <f>'تشغيل اليومية '!F203</f>
        <v>كرم ترك 2</v>
      </c>
      <c r="G198" t="str">
        <f>'تشغيل اليومية '!G203</f>
        <v>قليوب 2 وردية</v>
      </c>
      <c r="H198" t="str">
        <f>'تشغيل اليومية '!H203</f>
        <v>سعودي</v>
      </c>
      <c r="I198" t="str">
        <f>'تشغيل اليومية '!I203</f>
        <v xml:space="preserve">مدينتي </v>
      </c>
      <c r="J198" t="str">
        <f>'تشغيل اليومية '!J203</f>
        <v>اتوبيس 28</v>
      </c>
      <c r="K198">
        <f>'تشغيل اليومية '!K203</f>
        <v>4634</v>
      </c>
      <c r="L198">
        <f>'تشغيل اليومية '!L203</f>
        <v>1</v>
      </c>
      <c r="M198">
        <f>'تشغيل اليومية '!M203</f>
        <v>4150</v>
      </c>
      <c r="N198">
        <f>'تشغيل اليومية '!N203</f>
        <v>139.01999999999998</v>
      </c>
      <c r="O198">
        <f>'تشغيل اليومية '!O203</f>
        <v>4494.9799999999996</v>
      </c>
      <c r="P198">
        <f>'تشغيل اليومية '!P203</f>
        <v>0</v>
      </c>
      <c r="Q198">
        <f>'تشغيل اليومية '!Q203</f>
        <v>0</v>
      </c>
      <c r="R198">
        <f>'تشغيل اليومية '!R203</f>
        <v>0</v>
      </c>
      <c r="S198">
        <f>'تشغيل اليومية '!S203</f>
        <v>4150</v>
      </c>
      <c r="T198">
        <f>'تشغيل اليومية '!T203</f>
        <v>0</v>
      </c>
      <c r="U198">
        <f>'تشغيل اليومية '!U203</f>
        <v>484</v>
      </c>
      <c r="V198">
        <f>'تشغيل اليومية '!V203</f>
        <v>344.98</v>
      </c>
      <c r="W198" t="str">
        <f>'تشغيل اليومية '!W203</f>
        <v>152026</v>
      </c>
      <c r="X198" t="str">
        <f>'تشغيل اليومية '!X203</f>
        <v>ايراد</v>
      </c>
    </row>
    <row r="199" spans="1:24" x14ac:dyDescent="0.3">
      <c r="A199">
        <f>'تشغيل اليومية '!A204</f>
        <v>1</v>
      </c>
      <c r="B199">
        <f>'تشغيل اليومية '!B204</f>
        <v>5</v>
      </c>
      <c r="C199">
        <f>'تشغيل اليومية '!C204</f>
        <v>2026</v>
      </c>
      <c r="D199" t="str">
        <f>'تشغيل اليومية '!D204</f>
        <v>كرم ترك 3قليوب 1 ورديةسعوديمدينتي اتوبيس 28</v>
      </c>
      <c r="E199">
        <f>'تشغيل اليومية '!E204</f>
        <v>5018</v>
      </c>
      <c r="F199" t="str">
        <f>'تشغيل اليومية '!F204</f>
        <v>كرم ترك 3</v>
      </c>
      <c r="G199" t="str">
        <f>'تشغيل اليومية '!G204</f>
        <v>قليوب 1 وردية</v>
      </c>
      <c r="H199" t="str">
        <f>'تشغيل اليومية '!H204</f>
        <v>سعودي</v>
      </c>
      <c r="I199" t="str">
        <f>'تشغيل اليومية '!I204</f>
        <v xml:space="preserve">مدينتي </v>
      </c>
      <c r="J199" t="str">
        <f>'تشغيل اليومية '!J204</f>
        <v>اتوبيس 28</v>
      </c>
      <c r="K199">
        <f>'تشغيل اليومية '!K204</f>
        <v>4634</v>
      </c>
      <c r="L199">
        <f>'تشغيل اليومية '!L204</f>
        <v>1</v>
      </c>
      <c r="M199">
        <f>'تشغيل اليومية '!M204</f>
        <v>4000</v>
      </c>
      <c r="N199">
        <f>'تشغيل اليومية '!N204</f>
        <v>139.01999999999998</v>
      </c>
      <c r="O199">
        <f>'تشغيل اليومية '!O204</f>
        <v>4494.9799999999996</v>
      </c>
      <c r="P199">
        <f>'تشغيل اليومية '!P204</f>
        <v>0</v>
      </c>
      <c r="Q199">
        <f>'تشغيل اليومية '!Q204</f>
        <v>0</v>
      </c>
      <c r="R199">
        <f>'تشغيل اليومية '!R204</f>
        <v>0</v>
      </c>
      <c r="S199">
        <f>'تشغيل اليومية '!S204</f>
        <v>4000</v>
      </c>
      <c r="T199">
        <f>'تشغيل اليومية '!T204</f>
        <v>0</v>
      </c>
      <c r="U199">
        <f>'تشغيل اليومية '!U204</f>
        <v>634</v>
      </c>
      <c r="V199">
        <f>'تشغيل اليومية '!V204</f>
        <v>494.98</v>
      </c>
      <c r="W199" t="str">
        <f>'تشغيل اليومية '!W204</f>
        <v>152026</v>
      </c>
      <c r="X199" t="str">
        <f>'تشغيل اليومية '!X204</f>
        <v>ايراد</v>
      </c>
    </row>
    <row r="200" spans="1:24" x14ac:dyDescent="0.3">
      <c r="A200">
        <f>'تشغيل اليومية '!A205</f>
        <v>1</v>
      </c>
      <c r="B200">
        <f>'تشغيل اليومية '!B205</f>
        <v>5</v>
      </c>
      <c r="C200">
        <f>'تشغيل اليومية '!C205</f>
        <v>2026</v>
      </c>
      <c r="D200" t="str">
        <f>'تشغيل اليومية '!D205</f>
        <v>كرم ترك 4عدلي منصور شفتسعوديمدينتي اتوبيس 28</v>
      </c>
      <c r="E200">
        <f>'تشغيل اليومية '!E205</f>
        <v>5019</v>
      </c>
      <c r="F200" t="str">
        <f>'تشغيل اليومية '!F205</f>
        <v>كرم ترك 4</v>
      </c>
      <c r="G200" t="str">
        <f>'تشغيل اليومية '!G205</f>
        <v>عدلي منصور شفت</v>
      </c>
      <c r="H200" t="str">
        <f>'تشغيل اليومية '!H205</f>
        <v>سعودي</v>
      </c>
      <c r="I200" t="str">
        <f>'تشغيل اليومية '!I205</f>
        <v xml:space="preserve">مدينتي </v>
      </c>
      <c r="J200" t="str">
        <f>'تشغيل اليومية '!J205</f>
        <v>اتوبيس 28</v>
      </c>
      <c r="K200">
        <f>'تشغيل اليومية '!K205</f>
        <v>741</v>
      </c>
      <c r="L200">
        <f>'تشغيل اليومية '!L205</f>
        <v>1</v>
      </c>
      <c r="M200">
        <f>'تشغيل اليومية '!M205</f>
        <v>500</v>
      </c>
      <c r="N200">
        <f>'تشغيل اليومية '!N205</f>
        <v>22.23</v>
      </c>
      <c r="O200">
        <f>'تشغيل اليومية '!O205</f>
        <v>718.77</v>
      </c>
      <c r="P200">
        <f>'تشغيل اليومية '!P205</f>
        <v>0</v>
      </c>
      <c r="Q200">
        <f>'تشغيل اليومية '!Q205</f>
        <v>0</v>
      </c>
      <c r="R200">
        <f>'تشغيل اليومية '!R205</f>
        <v>0</v>
      </c>
      <c r="S200">
        <f>'تشغيل اليومية '!S205</f>
        <v>500</v>
      </c>
      <c r="T200">
        <f>'تشغيل اليومية '!T205</f>
        <v>0</v>
      </c>
      <c r="U200">
        <f>'تشغيل اليومية '!U205</f>
        <v>241</v>
      </c>
      <c r="V200">
        <f>'تشغيل اليومية '!V205</f>
        <v>218.77</v>
      </c>
      <c r="W200" t="str">
        <f>'تشغيل اليومية '!W205</f>
        <v>152026</v>
      </c>
      <c r="X200" t="str">
        <f>'تشغيل اليومية '!X205</f>
        <v>ايراد</v>
      </c>
    </row>
    <row r="201" spans="1:24" x14ac:dyDescent="0.3">
      <c r="A201">
        <f>'تشغيل اليومية '!A206</f>
        <v>1</v>
      </c>
      <c r="B201">
        <f>'تشغيل اليومية '!B206</f>
        <v>5</v>
      </c>
      <c r="C201">
        <f>'تشغيل اليومية '!C206</f>
        <v>2026</v>
      </c>
      <c r="D201" t="str">
        <f>'تشغيل اليومية '!D206</f>
        <v>عماد النجار 4قليوب بيتوينسعوديمدينتي اتوبيس 28</v>
      </c>
      <c r="E201">
        <f>'تشغيل اليومية '!E206</f>
        <v>5020</v>
      </c>
      <c r="F201" t="str">
        <f>'تشغيل اليومية '!F206</f>
        <v>عماد النجار 4</v>
      </c>
      <c r="G201" t="str">
        <f>'تشغيل اليومية '!G206</f>
        <v>قليوب بيتوين</v>
      </c>
      <c r="H201" t="str">
        <f>'تشغيل اليومية '!H206</f>
        <v>سعودي</v>
      </c>
      <c r="I201" t="str">
        <f>'تشغيل اليومية '!I206</f>
        <v xml:space="preserve">مدينتي </v>
      </c>
      <c r="J201" t="str">
        <f>'تشغيل اليومية '!J206</f>
        <v>اتوبيس 28</v>
      </c>
      <c r="K201">
        <f>'تشغيل اليومية '!K206</f>
        <v>1482</v>
      </c>
      <c r="L201">
        <f>'تشغيل اليومية '!L206</f>
        <v>1</v>
      </c>
      <c r="M201">
        <f>'تشغيل اليومية '!M206</f>
        <v>1400</v>
      </c>
      <c r="N201">
        <f>'تشغيل اليومية '!N206</f>
        <v>44.46</v>
      </c>
      <c r="O201">
        <f>'تشغيل اليومية '!O206</f>
        <v>1437.54</v>
      </c>
      <c r="P201">
        <f>'تشغيل اليومية '!P206</f>
        <v>0</v>
      </c>
      <c r="Q201">
        <f>'تشغيل اليومية '!Q206</f>
        <v>0</v>
      </c>
      <c r="R201">
        <f>'تشغيل اليومية '!R206</f>
        <v>0</v>
      </c>
      <c r="S201">
        <f>'تشغيل اليومية '!S206</f>
        <v>1400</v>
      </c>
      <c r="T201">
        <f>'تشغيل اليومية '!T206</f>
        <v>0</v>
      </c>
      <c r="U201">
        <f>'تشغيل اليومية '!U206</f>
        <v>82</v>
      </c>
      <c r="V201">
        <f>'تشغيل اليومية '!V206</f>
        <v>37.54</v>
      </c>
      <c r="W201" t="str">
        <f>'تشغيل اليومية '!W206</f>
        <v>152026</v>
      </c>
      <c r="X201" t="str">
        <f>'تشغيل اليومية '!X206</f>
        <v>ايراد</v>
      </c>
    </row>
    <row r="202" spans="1:24" x14ac:dyDescent="0.3">
      <c r="A202">
        <f>'تشغيل اليومية '!A207</f>
        <v>1</v>
      </c>
      <c r="B202">
        <f>'تشغيل اليومية '!B207</f>
        <v>5</v>
      </c>
      <c r="C202">
        <f>'تشغيل اليومية '!C207</f>
        <v>2026</v>
      </c>
      <c r="D202" t="str">
        <f>'تشغيل اليومية '!D207</f>
        <v>ممدوح كيلاني6المنيب 1 وردية سعوديمدينتي ميكروباص صيني</v>
      </c>
      <c r="E202">
        <f>'تشغيل اليومية '!E207</f>
        <v>5021</v>
      </c>
      <c r="F202" t="str">
        <f>'تشغيل اليومية '!F207</f>
        <v>ممدوح كيلاني6</v>
      </c>
      <c r="G202" t="str">
        <f>'تشغيل اليومية '!G207</f>
        <v xml:space="preserve">المنيب 1 وردية </v>
      </c>
      <c r="H202" t="str">
        <f>'تشغيل اليومية '!H207</f>
        <v>سعودي</v>
      </c>
      <c r="I202" t="str">
        <f>'تشغيل اليومية '!I207</f>
        <v xml:space="preserve">مدينتي </v>
      </c>
      <c r="J202" t="str">
        <f>'تشغيل اليومية '!J207</f>
        <v>ميكروباص صيني</v>
      </c>
      <c r="K202">
        <f>'تشغيل اليومية '!K207</f>
        <v>1482</v>
      </c>
      <c r="L202">
        <f>'تشغيل اليومية '!L207</f>
        <v>1</v>
      </c>
      <c r="M202">
        <f>'تشغيل اليومية '!M207</f>
        <v>1350</v>
      </c>
      <c r="N202">
        <f>'تشغيل اليومية '!N207</f>
        <v>44.46</v>
      </c>
      <c r="O202">
        <f>'تشغيل اليومية '!O207</f>
        <v>1437.54</v>
      </c>
      <c r="P202">
        <f>'تشغيل اليومية '!P207</f>
        <v>0</v>
      </c>
      <c r="Q202">
        <f>'تشغيل اليومية '!Q207</f>
        <v>0</v>
      </c>
      <c r="R202">
        <f>'تشغيل اليومية '!R207</f>
        <v>0</v>
      </c>
      <c r="S202">
        <f>'تشغيل اليومية '!S207</f>
        <v>1350</v>
      </c>
      <c r="T202">
        <f>'تشغيل اليومية '!T207</f>
        <v>0</v>
      </c>
      <c r="U202">
        <f>'تشغيل اليومية '!U207</f>
        <v>132</v>
      </c>
      <c r="V202">
        <f>'تشغيل اليومية '!V207</f>
        <v>87.539999999999992</v>
      </c>
      <c r="W202" t="str">
        <f>'تشغيل اليومية '!W207</f>
        <v>152026</v>
      </c>
      <c r="X202" t="str">
        <f>'تشغيل اليومية '!X207</f>
        <v>ايراد</v>
      </c>
    </row>
    <row r="203" spans="1:24" x14ac:dyDescent="0.3">
      <c r="A203">
        <f>'تشغيل اليومية '!A208</f>
        <v>1</v>
      </c>
      <c r="B203">
        <f>'تشغيل اليومية '!B208</f>
        <v>5</v>
      </c>
      <c r="C203">
        <f>'تشغيل اليومية '!C208</f>
        <v>2026</v>
      </c>
      <c r="D203" t="str">
        <f>'تشغيل اليومية '!D208</f>
        <v>ممدوح كيلاني4المنيب 2 وردية سعوديمدينتي ميكروباص صيني</v>
      </c>
      <c r="E203">
        <f>'تشغيل اليومية '!E208</f>
        <v>5022</v>
      </c>
      <c r="F203" t="str">
        <f>'تشغيل اليومية '!F208</f>
        <v>ممدوح كيلاني4</v>
      </c>
      <c r="G203" t="str">
        <f>'تشغيل اليومية '!G208</f>
        <v xml:space="preserve">المنيب 2 وردية </v>
      </c>
      <c r="H203" t="str">
        <f>'تشغيل اليومية '!H208</f>
        <v>سعودي</v>
      </c>
      <c r="I203" t="str">
        <f>'تشغيل اليومية '!I208</f>
        <v xml:space="preserve">مدينتي </v>
      </c>
      <c r="J203" t="str">
        <f>'تشغيل اليومية '!J208</f>
        <v>ميكروباص صيني</v>
      </c>
      <c r="K203">
        <f>'تشغيل اليومية '!K208</f>
        <v>2965</v>
      </c>
      <c r="L203">
        <f>'تشغيل اليومية '!L208</f>
        <v>1</v>
      </c>
      <c r="M203">
        <f>'تشغيل اليومية '!M208</f>
        <v>2600</v>
      </c>
      <c r="N203">
        <f>'تشغيل اليومية '!N208</f>
        <v>88.95</v>
      </c>
      <c r="O203">
        <f>'تشغيل اليومية '!O208</f>
        <v>2876.05</v>
      </c>
      <c r="P203">
        <f>'تشغيل اليومية '!P208</f>
        <v>0</v>
      </c>
      <c r="Q203">
        <f>'تشغيل اليومية '!Q208</f>
        <v>0</v>
      </c>
      <c r="R203">
        <f>'تشغيل اليومية '!R208</f>
        <v>0</v>
      </c>
      <c r="S203">
        <f>'تشغيل اليومية '!S208</f>
        <v>2600</v>
      </c>
      <c r="T203">
        <f>'تشغيل اليومية '!T208</f>
        <v>0</v>
      </c>
      <c r="U203">
        <f>'تشغيل اليومية '!U208</f>
        <v>365</v>
      </c>
      <c r="V203">
        <f>'تشغيل اليومية '!V208</f>
        <v>276.05</v>
      </c>
      <c r="W203" t="str">
        <f>'تشغيل اليومية '!W208</f>
        <v>152026</v>
      </c>
      <c r="X203" t="str">
        <f>'تشغيل اليومية '!X208</f>
        <v>ايراد</v>
      </c>
    </row>
    <row r="204" spans="1:24" x14ac:dyDescent="0.3">
      <c r="A204">
        <f>'تشغيل اليومية '!A209</f>
        <v>1</v>
      </c>
      <c r="B204">
        <f>'تشغيل اليومية '!B209</f>
        <v>5</v>
      </c>
      <c r="C204">
        <f>'تشغيل اليومية '!C209</f>
        <v>2026</v>
      </c>
      <c r="D204" t="str">
        <f>'تشغيل اليومية '!D209</f>
        <v>فرج 5حلوان 2 ورديةسعوديمدينتي اتوبيس 28</v>
      </c>
      <c r="E204">
        <f>'تشغيل اليومية '!E209</f>
        <v>5023</v>
      </c>
      <c r="F204" t="str">
        <f>'تشغيل اليومية '!F209</f>
        <v>فرج 5</v>
      </c>
      <c r="G204" t="str">
        <f>'تشغيل اليومية '!G209</f>
        <v>حلوان 2 وردية</v>
      </c>
      <c r="H204" t="str">
        <f>'تشغيل اليومية '!H209</f>
        <v>سعودي</v>
      </c>
      <c r="I204" t="str">
        <f>'تشغيل اليومية '!I209</f>
        <v xml:space="preserve">مدينتي </v>
      </c>
      <c r="J204" t="str">
        <f>'تشغيل اليومية '!J209</f>
        <v>اتوبيس 28</v>
      </c>
      <c r="K204">
        <f>'تشغيل اليومية '!K209</f>
        <v>4634</v>
      </c>
      <c r="L204">
        <f>'تشغيل اليومية '!L209</f>
        <v>1</v>
      </c>
      <c r="M204">
        <f>'تشغيل اليومية '!M209</f>
        <v>4100</v>
      </c>
      <c r="N204">
        <f>'تشغيل اليومية '!N209</f>
        <v>139.01999999999998</v>
      </c>
      <c r="O204">
        <f>'تشغيل اليومية '!O209</f>
        <v>4494.9799999999996</v>
      </c>
      <c r="P204">
        <f>'تشغيل اليومية '!P209</f>
        <v>0</v>
      </c>
      <c r="Q204">
        <f>'تشغيل اليومية '!Q209</f>
        <v>0</v>
      </c>
      <c r="R204">
        <f>'تشغيل اليومية '!R209</f>
        <v>0</v>
      </c>
      <c r="S204">
        <f>'تشغيل اليومية '!S209</f>
        <v>4100</v>
      </c>
      <c r="T204">
        <f>'تشغيل اليومية '!T209</f>
        <v>0</v>
      </c>
      <c r="U204">
        <f>'تشغيل اليومية '!U209</f>
        <v>534</v>
      </c>
      <c r="V204">
        <f>'تشغيل اليومية '!V209</f>
        <v>394.98</v>
      </c>
      <c r="W204" t="str">
        <f>'تشغيل اليومية '!W209</f>
        <v>152026</v>
      </c>
      <c r="X204" t="str">
        <f>'تشغيل اليومية '!X209</f>
        <v>ايراد</v>
      </c>
    </row>
    <row r="205" spans="1:24" x14ac:dyDescent="0.3">
      <c r="A205">
        <f>'تشغيل اليومية '!A210</f>
        <v>1</v>
      </c>
      <c r="B205">
        <f>'تشغيل اليومية '!B210</f>
        <v>5</v>
      </c>
      <c r="C205">
        <f>'تشغيل اليومية '!C210</f>
        <v>2026</v>
      </c>
      <c r="D205" t="str">
        <f>'تشغيل اليومية '!D210</f>
        <v>سيد الحاويالحلميةسعوديمدينتي اتوبيس 28</v>
      </c>
      <c r="E205">
        <f>'تشغيل اليومية '!E210</f>
        <v>5024</v>
      </c>
      <c r="F205" t="str">
        <f>'تشغيل اليومية '!F210</f>
        <v>سيد الحاوي</v>
      </c>
      <c r="G205" t="str">
        <f>'تشغيل اليومية '!G210</f>
        <v>الحلمية</v>
      </c>
      <c r="H205" t="str">
        <f>'تشغيل اليومية '!H210</f>
        <v>سعودي</v>
      </c>
      <c r="I205" t="str">
        <f>'تشغيل اليومية '!I210</f>
        <v xml:space="preserve">مدينتي </v>
      </c>
      <c r="J205" t="str">
        <f>'تشغيل اليومية '!J210</f>
        <v>اتوبيس 28</v>
      </c>
      <c r="K205">
        <f>'تشغيل اليومية '!K210</f>
        <v>4634</v>
      </c>
      <c r="L205">
        <f>'تشغيل اليومية '!L210</f>
        <v>1</v>
      </c>
      <c r="M205">
        <f>'تشغيل اليومية '!M210</f>
        <v>3750</v>
      </c>
      <c r="N205">
        <f>'تشغيل اليومية '!N210</f>
        <v>139.01999999999998</v>
      </c>
      <c r="O205">
        <f>'تشغيل اليومية '!O210</f>
        <v>4494.9799999999996</v>
      </c>
      <c r="P205">
        <f>'تشغيل اليومية '!P210</f>
        <v>0</v>
      </c>
      <c r="Q205">
        <f>'تشغيل اليومية '!Q210</f>
        <v>0</v>
      </c>
      <c r="R205">
        <f>'تشغيل اليومية '!R210</f>
        <v>0</v>
      </c>
      <c r="S205">
        <f>'تشغيل اليومية '!S210</f>
        <v>3750</v>
      </c>
      <c r="T205">
        <f>'تشغيل اليومية '!T210</f>
        <v>0</v>
      </c>
      <c r="U205">
        <f>'تشغيل اليومية '!U210</f>
        <v>884</v>
      </c>
      <c r="V205">
        <f>'تشغيل اليومية '!V210</f>
        <v>744.98</v>
      </c>
      <c r="W205" t="str">
        <f>'تشغيل اليومية '!W210</f>
        <v>152026</v>
      </c>
      <c r="X205" t="str">
        <f>'تشغيل اليومية '!X210</f>
        <v>ايراد</v>
      </c>
    </row>
    <row r="206" spans="1:24" x14ac:dyDescent="0.3">
      <c r="A206">
        <f>'تشغيل اليومية '!A211</f>
        <v>1</v>
      </c>
      <c r="B206">
        <f>'تشغيل اليومية '!B211</f>
        <v>5</v>
      </c>
      <c r="C206">
        <f>'تشغيل اليومية '!C211</f>
        <v>2026</v>
      </c>
      <c r="D206" t="str">
        <f>'تشغيل اليومية '!D211</f>
        <v>سيد الحاوي 2عدلي منصور سعوديمدينتي اتوبيس 28</v>
      </c>
      <c r="E206">
        <f>'تشغيل اليومية '!E211</f>
        <v>5028</v>
      </c>
      <c r="F206" t="str">
        <f>'تشغيل اليومية '!F211</f>
        <v>سيد الحاوي 2</v>
      </c>
      <c r="G206" t="str">
        <f>'تشغيل اليومية '!G211</f>
        <v xml:space="preserve">عدلي منصور </v>
      </c>
      <c r="H206" t="str">
        <f>'تشغيل اليومية '!H211</f>
        <v>سعودي</v>
      </c>
      <c r="I206" t="str">
        <f>'تشغيل اليومية '!I211</f>
        <v xml:space="preserve">مدينتي </v>
      </c>
      <c r="J206" t="str">
        <f>'تشغيل اليومية '!J211</f>
        <v>اتوبيس 28</v>
      </c>
      <c r="K206">
        <f>'تشغيل اليومية '!K211</f>
        <v>741</v>
      </c>
      <c r="L206">
        <f>'تشغيل اليومية '!L211</f>
        <v>1</v>
      </c>
      <c r="M206">
        <f>'تشغيل اليومية '!M211</f>
        <v>550</v>
      </c>
      <c r="N206">
        <f>'تشغيل اليومية '!N211</f>
        <v>22.23</v>
      </c>
      <c r="O206">
        <f>'تشغيل اليومية '!O211</f>
        <v>718.77</v>
      </c>
      <c r="P206">
        <f>'تشغيل اليومية '!P211</f>
        <v>0</v>
      </c>
      <c r="Q206">
        <f>'تشغيل اليومية '!Q211</f>
        <v>0</v>
      </c>
      <c r="R206">
        <f>'تشغيل اليومية '!R211</f>
        <v>0</v>
      </c>
      <c r="S206">
        <f>'تشغيل اليومية '!S211</f>
        <v>550</v>
      </c>
      <c r="T206">
        <f>'تشغيل اليومية '!T211</f>
        <v>0</v>
      </c>
      <c r="U206">
        <f>'تشغيل اليومية '!U211</f>
        <v>191</v>
      </c>
      <c r="V206">
        <f>'تشغيل اليومية '!V211</f>
        <v>168.77</v>
      </c>
      <c r="W206" t="str">
        <f>'تشغيل اليومية '!W211</f>
        <v>152026</v>
      </c>
      <c r="X206" t="str">
        <f>'تشغيل اليومية '!X211</f>
        <v>ايراد</v>
      </c>
    </row>
    <row r="207" spans="1:24" x14ac:dyDescent="0.3">
      <c r="A207">
        <f>'تشغيل اليومية '!A216</f>
        <v>0</v>
      </c>
      <c r="B207">
        <f>'تشغيل اليومية '!B216</f>
        <v>0</v>
      </c>
      <c r="C207">
        <f>'تشغيل اليومية '!C216</f>
        <v>0</v>
      </c>
      <c r="D207" t="e">
        <f>'تشغيل اليومية '!D216</f>
        <v>#N/A</v>
      </c>
      <c r="E207">
        <f>'تشغيل اليومية '!E216</f>
        <v>0</v>
      </c>
      <c r="F207" t="e">
        <f>'تشغيل اليومية '!F216</f>
        <v>#N/A</v>
      </c>
      <c r="G207">
        <f>'تشغيل اليومية '!G216</f>
        <v>0</v>
      </c>
      <c r="H207">
        <f>'تشغيل اليومية '!H216</f>
        <v>0</v>
      </c>
      <c r="I207">
        <f>'تشغيل اليومية '!I216</f>
        <v>0</v>
      </c>
      <c r="J207">
        <f>'تشغيل اليومية '!J216</f>
        <v>0</v>
      </c>
      <c r="K207">
        <f>'تشغيل اليومية '!K216</f>
        <v>0</v>
      </c>
      <c r="L207">
        <f>'تشغيل اليومية '!L216</f>
        <v>0</v>
      </c>
      <c r="M207">
        <f>'تشغيل اليومية '!M216</f>
        <v>0</v>
      </c>
      <c r="N207">
        <f>'تشغيل اليومية '!N216</f>
        <v>0</v>
      </c>
      <c r="O207">
        <f>'تشغيل اليومية '!O216</f>
        <v>0</v>
      </c>
      <c r="P207">
        <f>'تشغيل اليومية '!P216</f>
        <v>0</v>
      </c>
      <c r="Q207">
        <f>'تشغيل اليومية '!Q216</f>
        <v>0</v>
      </c>
      <c r="R207">
        <f>'تشغيل اليومية '!R216</f>
        <v>0</v>
      </c>
      <c r="S207">
        <f>'تشغيل اليومية '!S216</f>
        <v>0</v>
      </c>
      <c r="T207">
        <f>'تشغيل اليومية '!T216</f>
        <v>0</v>
      </c>
      <c r="U207">
        <f>'تشغيل اليومية '!U216</f>
        <v>0</v>
      </c>
      <c r="V207">
        <f>'تشغيل اليومية '!V216</f>
        <v>0</v>
      </c>
      <c r="W207" t="str">
        <f>'تشغيل اليومية '!W216</f>
        <v/>
      </c>
      <c r="X207" t="str">
        <f>'تشغيل اليومية '!X216</f>
        <v>ايراد</v>
      </c>
    </row>
    <row r="208" spans="1:24" x14ac:dyDescent="0.3">
      <c r="A208">
        <f>'تشغيل اليومية '!A217</f>
        <v>2</v>
      </c>
      <c r="B208">
        <f>'تشغيل اليومية '!B217</f>
        <v>5</v>
      </c>
      <c r="C208">
        <f>'تشغيل اليومية '!C217</f>
        <v>2026</v>
      </c>
      <c r="D208" t="str">
        <f>'تشغيل اليومية '!D217</f>
        <v>مصطفي قليوبقليوب FIRST STARTم.نصر ميكروباص صيني</v>
      </c>
      <c r="E208">
        <f>'تشغيل اليومية '!E217</f>
        <v>1000</v>
      </c>
      <c r="F208" t="str">
        <f>'تشغيل اليومية '!F217</f>
        <v>مصطفي قليوب</v>
      </c>
      <c r="G208" t="str">
        <f>'تشغيل اليومية '!G217</f>
        <v xml:space="preserve">قليوب </v>
      </c>
      <c r="H208" t="str">
        <f>'تشغيل اليومية '!H217</f>
        <v>FIRST START</v>
      </c>
      <c r="I208" t="str">
        <f>'تشغيل اليومية '!I217</f>
        <v xml:space="preserve">م.نصر </v>
      </c>
      <c r="J208" t="str">
        <f>'تشغيل اليومية '!J217</f>
        <v>ميكروباص صيني</v>
      </c>
      <c r="K208">
        <f>'تشغيل اليومية '!K217</f>
        <v>1250</v>
      </c>
      <c r="L208">
        <f>'تشغيل اليومية '!L217</f>
        <v>1</v>
      </c>
      <c r="M208">
        <f>'تشغيل اليومية '!M217</f>
        <v>1200</v>
      </c>
      <c r="N208">
        <f>'تشغيل اليومية '!N217</f>
        <v>37.5</v>
      </c>
      <c r="O208">
        <f>'تشغيل اليومية '!O217</f>
        <v>1212.5</v>
      </c>
      <c r="P208">
        <f>'تشغيل اليومية '!P217</f>
        <v>0</v>
      </c>
      <c r="Q208">
        <f>'تشغيل اليومية '!Q217</f>
        <v>0</v>
      </c>
      <c r="R208">
        <f>'تشغيل اليومية '!R217</f>
        <v>0</v>
      </c>
      <c r="S208">
        <f>'تشغيل اليومية '!S217</f>
        <v>1200</v>
      </c>
      <c r="T208">
        <f>'تشغيل اليومية '!T217</f>
        <v>0</v>
      </c>
      <c r="U208">
        <f>'تشغيل اليومية '!U217</f>
        <v>50</v>
      </c>
      <c r="V208">
        <f>'تشغيل اليومية '!V217</f>
        <v>12.5</v>
      </c>
      <c r="W208" t="str">
        <f>'تشغيل اليومية '!W217</f>
        <v>252026</v>
      </c>
      <c r="X208" t="str">
        <f>'تشغيل اليومية '!X217</f>
        <v>ايراد</v>
      </c>
    </row>
    <row r="209" spans="1:24" x14ac:dyDescent="0.3">
      <c r="A209">
        <f>'تشغيل اليومية '!A218</f>
        <v>2</v>
      </c>
      <c r="B209">
        <f>'تشغيل اليومية '!B218</f>
        <v>5</v>
      </c>
      <c r="C209">
        <f>'تشغيل اليومية '!C218</f>
        <v>2026</v>
      </c>
      <c r="D209" t="str">
        <f>'تشغيل اليومية '!D218</f>
        <v>سعيد الصباغ داخلي FIRST STARTالتجمع سوزوكي</v>
      </c>
      <c r="E209">
        <f>'تشغيل اليومية '!E218</f>
        <v>1001</v>
      </c>
      <c r="F209" t="str">
        <f>'تشغيل اليومية '!F218</f>
        <v xml:space="preserve">سعيد الصباغ </v>
      </c>
      <c r="G209" t="str">
        <f>'تشغيل اليومية '!G218</f>
        <v xml:space="preserve">داخلي </v>
      </c>
      <c r="H209" t="str">
        <f>'تشغيل اليومية '!H218</f>
        <v>FIRST START</v>
      </c>
      <c r="I209" t="str">
        <f>'تشغيل اليومية '!I218</f>
        <v xml:space="preserve">التجمع </v>
      </c>
      <c r="J209" t="str">
        <f>'تشغيل اليومية '!J218</f>
        <v>سوزوكي</v>
      </c>
      <c r="K209">
        <f>'تشغيل اليومية '!K218</f>
        <v>30000</v>
      </c>
      <c r="L209">
        <f>'تشغيل اليومية '!L218</f>
        <v>1</v>
      </c>
      <c r="M209">
        <f>'تشغيل اليومية '!M218</f>
        <v>25500</v>
      </c>
      <c r="N209">
        <f>'تشغيل اليومية '!N218</f>
        <v>900</v>
      </c>
      <c r="O209">
        <f>'تشغيل اليومية '!O218</f>
        <v>29100</v>
      </c>
      <c r="P209">
        <f>'تشغيل اليومية '!P218</f>
        <v>4350</v>
      </c>
      <c r="Q209">
        <f>'تشغيل اليومية '!Q218</f>
        <v>0</v>
      </c>
      <c r="R209">
        <f>'تشغيل اليومية '!R218</f>
        <v>0</v>
      </c>
      <c r="S209">
        <f>'تشغيل اليومية '!S218</f>
        <v>21150</v>
      </c>
      <c r="T209">
        <f>'تشغيل اليومية '!T218</f>
        <v>0</v>
      </c>
      <c r="U209">
        <f>'تشغيل اليومية '!U218</f>
        <v>4500</v>
      </c>
      <c r="V209">
        <f>'تشغيل اليومية '!V218</f>
        <v>3600</v>
      </c>
      <c r="W209" t="str">
        <f>'تشغيل اليومية '!W218</f>
        <v>252026</v>
      </c>
      <c r="X209" t="str">
        <f>'تشغيل اليومية '!X218</f>
        <v>ايراد</v>
      </c>
    </row>
    <row r="210" spans="1:24" x14ac:dyDescent="0.3">
      <c r="A210">
        <f>'تشغيل اليومية '!A219</f>
        <v>2</v>
      </c>
      <c r="B210">
        <f>'تشغيل اليومية '!B219</f>
        <v>5</v>
      </c>
      <c r="C210">
        <f>'تشغيل اليومية '!C219</f>
        <v>2026</v>
      </c>
      <c r="D210" t="str">
        <f>'تشغيل اليومية '!D219</f>
        <v>عمرو برعي الجراجFLITCH AND GRAINالتجمع ميكروباص صيني</v>
      </c>
      <c r="E210">
        <f>'تشغيل اليومية '!E219</f>
        <v>2000</v>
      </c>
      <c r="F210" t="str">
        <f>'تشغيل اليومية '!F219</f>
        <v xml:space="preserve">عمرو برعي </v>
      </c>
      <c r="G210" t="str">
        <f>'تشغيل اليومية '!G219</f>
        <v>الجراج</v>
      </c>
      <c r="H210" t="str">
        <f>'تشغيل اليومية '!H219</f>
        <v>FLITCH AND GRAIN</v>
      </c>
      <c r="I210" t="str">
        <f>'تشغيل اليومية '!I219</f>
        <v xml:space="preserve">التجمع </v>
      </c>
      <c r="J210" t="str">
        <f>'تشغيل اليومية '!J219</f>
        <v>ميكروباص صيني</v>
      </c>
      <c r="K210">
        <f>'تشغيل اليومية '!K219</f>
        <v>1300</v>
      </c>
      <c r="L210">
        <f>'تشغيل اليومية '!L219</f>
        <v>1</v>
      </c>
      <c r="M210">
        <f>'تشغيل اليومية '!M219</f>
        <v>1050</v>
      </c>
      <c r="N210">
        <f>'تشغيل اليومية '!N219</f>
        <v>39</v>
      </c>
      <c r="O210">
        <f>'تشغيل اليومية '!O219</f>
        <v>1261</v>
      </c>
      <c r="P210">
        <f>'تشغيل اليومية '!P219</f>
        <v>0</v>
      </c>
      <c r="Q210">
        <f>'تشغيل اليومية '!Q219</f>
        <v>0</v>
      </c>
      <c r="R210">
        <f>'تشغيل اليومية '!R219</f>
        <v>0</v>
      </c>
      <c r="S210">
        <f>'تشغيل اليومية '!S219</f>
        <v>1050</v>
      </c>
      <c r="T210">
        <f>'تشغيل اليومية '!T219</f>
        <v>0</v>
      </c>
      <c r="U210">
        <f>'تشغيل اليومية '!U219</f>
        <v>250</v>
      </c>
      <c r="V210">
        <f>'تشغيل اليومية '!V219</f>
        <v>211</v>
      </c>
      <c r="W210" t="str">
        <f>'تشغيل اليومية '!W219</f>
        <v>252026</v>
      </c>
      <c r="X210" t="str">
        <f>'تشغيل اليومية '!X219</f>
        <v>ايراد</v>
      </c>
    </row>
    <row r="211" spans="1:24" x14ac:dyDescent="0.3">
      <c r="A211">
        <f>'تشغيل اليومية '!A220</f>
        <v>2</v>
      </c>
      <c r="B211">
        <f>'تشغيل اليومية '!B220</f>
        <v>5</v>
      </c>
      <c r="C211">
        <f>'تشغيل اليومية '!C220</f>
        <v>2026</v>
      </c>
      <c r="D211" t="str">
        <f>'تشغيل اليومية '!D220</f>
        <v>مصطفي الف مسكنالف مسكن 3 ورديةنجمة هليوبوليسالتجمع اتوبيس 28</v>
      </c>
      <c r="E211">
        <f>'تشغيل اليومية '!E220</f>
        <v>3000</v>
      </c>
      <c r="F211" t="str">
        <f>'تشغيل اليومية '!F220</f>
        <v>مصطفي الف مسكن</v>
      </c>
      <c r="G211" t="str">
        <f>'تشغيل اليومية '!G220</f>
        <v>الف مسكن 3 وردية</v>
      </c>
      <c r="H211" t="str">
        <f>'تشغيل اليومية '!H220</f>
        <v>نجمة هليوبوليس</v>
      </c>
      <c r="I211" t="str">
        <f>'تشغيل اليومية '!I220</f>
        <v xml:space="preserve">التجمع </v>
      </c>
      <c r="J211" t="str">
        <f>'تشغيل اليومية '!J220</f>
        <v>اتوبيس 28</v>
      </c>
      <c r="K211">
        <f>'تشغيل اليومية '!K220</f>
        <v>4297</v>
      </c>
      <c r="L211">
        <f>'تشغيل اليومية '!L220</f>
        <v>1</v>
      </c>
      <c r="M211">
        <f>'تشغيل اليومية '!M220</f>
        <v>3800</v>
      </c>
      <c r="N211">
        <f>'تشغيل اليومية '!N220</f>
        <v>128.91</v>
      </c>
      <c r="O211">
        <f>'تشغيل اليومية '!O220</f>
        <v>4168.09</v>
      </c>
      <c r="P211">
        <f>'تشغيل اليومية '!P220</f>
        <v>0</v>
      </c>
      <c r="Q211">
        <f>'تشغيل اليومية '!Q220</f>
        <v>0</v>
      </c>
      <c r="R211">
        <f>'تشغيل اليومية '!R220</f>
        <v>0</v>
      </c>
      <c r="S211">
        <f>'تشغيل اليومية '!S220</f>
        <v>3800</v>
      </c>
      <c r="T211">
        <f>'تشغيل اليومية '!T220</f>
        <v>0</v>
      </c>
      <c r="U211">
        <f>'تشغيل اليومية '!U220</f>
        <v>497</v>
      </c>
      <c r="V211">
        <f>'تشغيل اليومية '!V220</f>
        <v>368.09000000000003</v>
      </c>
      <c r="W211" t="str">
        <f>'تشغيل اليومية '!W220</f>
        <v>252026</v>
      </c>
      <c r="X211" t="str">
        <f>'تشغيل اليومية '!X220</f>
        <v>ايراد</v>
      </c>
    </row>
    <row r="212" spans="1:24" x14ac:dyDescent="0.3">
      <c r="A212" t="e">
        <f>'تشغيل اليومية '!#REF!</f>
        <v>#REF!</v>
      </c>
      <c r="B212" t="e">
        <f>'تشغيل اليومية '!#REF!</f>
        <v>#REF!</v>
      </c>
      <c r="C212" t="e">
        <f>'تشغيل اليومية '!#REF!</f>
        <v>#REF!</v>
      </c>
      <c r="D212" t="e">
        <f>'تشغيل اليومية '!#REF!</f>
        <v>#REF!</v>
      </c>
      <c r="E212" t="e">
        <f>'تشغيل اليومية '!#REF!</f>
        <v>#REF!</v>
      </c>
      <c r="F212" t="e">
        <f>'تشغيل اليومية '!#REF!</f>
        <v>#REF!</v>
      </c>
      <c r="G212" t="e">
        <f>'تشغيل اليومية '!#REF!</f>
        <v>#REF!</v>
      </c>
      <c r="H212" t="e">
        <f>'تشغيل اليومية '!#REF!</f>
        <v>#REF!</v>
      </c>
      <c r="I212" t="e">
        <f>'تشغيل اليومية '!#REF!</f>
        <v>#REF!</v>
      </c>
      <c r="J212" t="e">
        <f>'تشغيل اليومية '!#REF!</f>
        <v>#REF!</v>
      </c>
      <c r="K212" t="e">
        <f>'تشغيل اليومية '!#REF!</f>
        <v>#REF!</v>
      </c>
      <c r="L212" t="e">
        <f>'تشغيل اليومية '!#REF!</f>
        <v>#REF!</v>
      </c>
      <c r="M212" t="e">
        <f>'تشغيل اليومية '!#REF!</f>
        <v>#REF!</v>
      </c>
      <c r="N212" t="e">
        <f>'تشغيل اليومية '!#REF!</f>
        <v>#REF!</v>
      </c>
      <c r="O212" t="e">
        <f>'تشغيل اليومية '!#REF!</f>
        <v>#REF!</v>
      </c>
      <c r="P212" t="e">
        <f>'تشغيل اليومية '!#REF!</f>
        <v>#REF!</v>
      </c>
      <c r="Q212" t="e">
        <f>'تشغيل اليومية '!#REF!</f>
        <v>#REF!</v>
      </c>
      <c r="R212" t="e">
        <f>'تشغيل اليومية '!#REF!</f>
        <v>#REF!</v>
      </c>
      <c r="S212" t="e">
        <f>'تشغيل اليومية '!#REF!</f>
        <v>#REF!</v>
      </c>
      <c r="T212" t="e">
        <f>'تشغيل اليومية '!#REF!</f>
        <v>#REF!</v>
      </c>
      <c r="U212" t="e">
        <f>'تشغيل اليومية '!#REF!</f>
        <v>#REF!</v>
      </c>
      <c r="V212" t="e">
        <f>'تشغيل اليومية '!#REF!</f>
        <v>#REF!</v>
      </c>
      <c r="W212" t="e">
        <f>'تشغيل اليومية '!#REF!</f>
        <v>#REF!</v>
      </c>
      <c r="X212" t="e">
        <f>'تشغيل اليومية '!#REF!</f>
        <v>#REF!</v>
      </c>
    </row>
    <row r="213" spans="1:24" x14ac:dyDescent="0.3">
      <c r="A213">
        <f>'تشغيل اليومية '!A221</f>
        <v>2</v>
      </c>
      <c r="B213">
        <f>'تشغيل اليومية '!B221</f>
        <v>5</v>
      </c>
      <c r="C213">
        <f>'تشغيل اليومية '!C221</f>
        <v>2026</v>
      </c>
      <c r="D213" t="str">
        <f>'تشغيل اليومية '!D221</f>
        <v>ممدوح كيلاني1قليوب 3 وردية نجمة هليوبوليسالتجمع اتوبيس 28</v>
      </c>
      <c r="E213">
        <f>'تشغيل اليومية '!E221</f>
        <v>3002</v>
      </c>
      <c r="F213" t="str">
        <f>'تشغيل اليومية '!F221</f>
        <v>ممدوح كيلاني1</v>
      </c>
      <c r="G213" t="str">
        <f>'تشغيل اليومية '!G221</f>
        <v xml:space="preserve">قليوب 3 وردية </v>
      </c>
      <c r="H213" t="str">
        <f>'تشغيل اليومية '!H221</f>
        <v>نجمة هليوبوليس</v>
      </c>
      <c r="I213" t="str">
        <f>'تشغيل اليومية '!I221</f>
        <v xml:space="preserve">التجمع </v>
      </c>
      <c r="J213" t="str">
        <f>'تشغيل اليومية '!J221</f>
        <v>اتوبيس 28</v>
      </c>
      <c r="K213">
        <f>'تشغيل اليومية '!K221</f>
        <v>4297</v>
      </c>
      <c r="L213">
        <f>'تشغيل اليومية '!L221</f>
        <v>1</v>
      </c>
      <c r="M213">
        <f>'تشغيل اليومية '!M221</f>
        <v>3900</v>
      </c>
      <c r="N213">
        <f>'تشغيل اليومية '!N221</f>
        <v>128.91</v>
      </c>
      <c r="O213">
        <f>'تشغيل اليومية '!O221</f>
        <v>4168.09</v>
      </c>
      <c r="P213">
        <f>'تشغيل اليومية '!P221</f>
        <v>0</v>
      </c>
      <c r="Q213">
        <f>'تشغيل اليومية '!Q221</f>
        <v>0</v>
      </c>
      <c r="R213">
        <f>'تشغيل اليومية '!R221</f>
        <v>0</v>
      </c>
      <c r="S213">
        <f>'تشغيل اليومية '!S221</f>
        <v>3900</v>
      </c>
      <c r="T213">
        <f>'تشغيل اليومية '!T221</f>
        <v>0</v>
      </c>
      <c r="U213">
        <f>'تشغيل اليومية '!U221</f>
        <v>397</v>
      </c>
      <c r="V213">
        <f>'تشغيل اليومية '!V221</f>
        <v>268.09000000000003</v>
      </c>
      <c r="W213" t="str">
        <f>'تشغيل اليومية '!W221</f>
        <v>252026</v>
      </c>
      <c r="X213" t="str">
        <f>'تشغيل اليومية '!X221</f>
        <v>ايراد</v>
      </c>
    </row>
    <row r="214" spans="1:24" x14ac:dyDescent="0.3">
      <c r="A214">
        <f>'تشغيل اليومية '!A222</f>
        <v>2</v>
      </c>
      <c r="B214">
        <f>'تشغيل اليومية '!B222</f>
        <v>5</v>
      </c>
      <c r="C214">
        <f>'تشغيل اليومية '!C222</f>
        <v>2026</v>
      </c>
      <c r="D214" t="str">
        <f>'تشغيل اليومية '!D222</f>
        <v>ممدوح كيلاني3المنيب 3وردية نجمة هليوبوليسالتجمع ميكروباص</v>
      </c>
      <c r="E214">
        <f>'تشغيل اليومية '!E222</f>
        <v>3004</v>
      </c>
      <c r="F214" t="str">
        <f>'تشغيل اليومية '!F222</f>
        <v>ممدوح كيلاني3</v>
      </c>
      <c r="G214" t="str">
        <f>'تشغيل اليومية '!G222</f>
        <v xml:space="preserve">المنيب 3وردية </v>
      </c>
      <c r="H214" t="str">
        <f>'تشغيل اليومية '!H222</f>
        <v>نجمة هليوبوليس</v>
      </c>
      <c r="I214" t="str">
        <f>'تشغيل اليومية '!I222</f>
        <v xml:space="preserve">التجمع </v>
      </c>
      <c r="J214" t="str">
        <f>'تشغيل اليومية '!J222</f>
        <v>ميكروباص</v>
      </c>
      <c r="K214">
        <f>'تشغيل اليومية '!K222</f>
        <v>3600</v>
      </c>
      <c r="L214">
        <f>'تشغيل اليومية '!L222</f>
        <v>1</v>
      </c>
      <c r="M214">
        <f>'تشغيل اليومية '!M222</f>
        <v>2700</v>
      </c>
      <c r="N214">
        <f>'تشغيل اليومية '!N222</f>
        <v>108</v>
      </c>
      <c r="O214">
        <f>'تشغيل اليومية '!O222</f>
        <v>3492</v>
      </c>
      <c r="P214">
        <f>'تشغيل اليومية '!P222</f>
        <v>0</v>
      </c>
      <c r="Q214">
        <f>'تشغيل اليومية '!Q222</f>
        <v>0</v>
      </c>
      <c r="R214">
        <f>'تشغيل اليومية '!R222</f>
        <v>0</v>
      </c>
      <c r="S214">
        <f>'تشغيل اليومية '!S222</f>
        <v>2700</v>
      </c>
      <c r="T214">
        <f>'تشغيل اليومية '!T222</f>
        <v>0</v>
      </c>
      <c r="U214">
        <f>'تشغيل اليومية '!U222</f>
        <v>900</v>
      </c>
      <c r="V214">
        <f>'تشغيل اليومية '!V222</f>
        <v>792</v>
      </c>
      <c r="W214" t="str">
        <f>'تشغيل اليومية '!W222</f>
        <v>252026</v>
      </c>
      <c r="X214" t="str">
        <f>'تشغيل اليومية '!X222</f>
        <v>ايراد</v>
      </c>
    </row>
    <row r="215" spans="1:24" x14ac:dyDescent="0.3">
      <c r="A215">
        <f>'تشغيل اليومية '!A223</f>
        <v>2</v>
      </c>
      <c r="B215">
        <f>'تشغيل اليومية '!B223</f>
        <v>5</v>
      </c>
      <c r="C215">
        <f>'تشغيل اليومية '!C223</f>
        <v>2026</v>
      </c>
      <c r="D215" t="str">
        <f>'تشغيل اليومية '!D223</f>
        <v xml:space="preserve">رجب سلامة 1المرج لوجستيكااكتوبر هاي اس </v>
      </c>
      <c r="E215">
        <f>'تشغيل اليومية '!E223</f>
        <v>4000</v>
      </c>
      <c r="F215" t="str">
        <f>'تشغيل اليومية '!F223</f>
        <v>رجب سلامة 1</v>
      </c>
      <c r="G215" t="str">
        <f>'تشغيل اليومية '!G223</f>
        <v xml:space="preserve">المرج </v>
      </c>
      <c r="H215" t="str">
        <f>'تشغيل اليومية '!H223</f>
        <v>لوجستيكا</v>
      </c>
      <c r="I215" t="str">
        <f>'تشغيل اليومية '!I223</f>
        <v xml:space="preserve">اكتوبر </v>
      </c>
      <c r="J215" t="str">
        <f>'تشغيل اليومية '!J223</f>
        <v xml:space="preserve">هاي اس </v>
      </c>
      <c r="K215">
        <f>'تشغيل اليومية '!K223</f>
        <v>2195</v>
      </c>
      <c r="L215">
        <f>'تشغيل اليومية '!L223</f>
        <v>1</v>
      </c>
      <c r="M215">
        <f>'تشغيل اليومية '!M223</f>
        <v>2000</v>
      </c>
      <c r="N215">
        <f>'تشغيل اليومية '!N223</f>
        <v>65.849999999999994</v>
      </c>
      <c r="O215">
        <f>'تشغيل اليومية '!O223</f>
        <v>2129.15</v>
      </c>
      <c r="P215">
        <f>'تشغيل اليومية '!P223</f>
        <v>0</v>
      </c>
      <c r="Q215">
        <f>'تشغيل اليومية '!Q223</f>
        <v>0</v>
      </c>
      <c r="R215">
        <f>'تشغيل اليومية '!R223</f>
        <v>0</v>
      </c>
      <c r="S215">
        <f>'تشغيل اليومية '!S223</f>
        <v>2000</v>
      </c>
      <c r="T215">
        <f>'تشغيل اليومية '!T223</f>
        <v>0</v>
      </c>
      <c r="U215">
        <f>'تشغيل اليومية '!U223</f>
        <v>195</v>
      </c>
      <c r="V215">
        <f>'تشغيل اليومية '!V223</f>
        <v>129.15</v>
      </c>
      <c r="W215" t="str">
        <f>'تشغيل اليومية '!W223</f>
        <v>252026</v>
      </c>
      <c r="X215" t="str">
        <f>'تشغيل اليومية '!X223</f>
        <v>ايراد</v>
      </c>
    </row>
    <row r="216" spans="1:24" x14ac:dyDescent="0.3">
      <c r="A216">
        <f>'تشغيل اليومية '!A224</f>
        <v>2</v>
      </c>
      <c r="B216">
        <f>'تشغيل اليومية '!B224</f>
        <v>5</v>
      </c>
      <c r="C216">
        <f>'تشغيل اليومية '!C224</f>
        <v>2026</v>
      </c>
      <c r="D216" t="str">
        <f>'تشغيل اليومية '!D224</f>
        <v xml:space="preserve">رجب سلامة 2 نكلا حضورلوجستيكااكتوبر هاي اس </v>
      </c>
      <c r="E216">
        <f>'تشغيل اليومية '!E224</f>
        <v>4004</v>
      </c>
      <c r="F216" t="str">
        <f>'تشغيل اليومية '!F224</f>
        <v xml:space="preserve">رجب سلامة 2 </v>
      </c>
      <c r="G216" t="str">
        <f>'تشغيل اليومية '!G224</f>
        <v>نكلا حضور</v>
      </c>
      <c r="H216" t="str">
        <f>'تشغيل اليومية '!H224</f>
        <v>لوجستيكا</v>
      </c>
      <c r="I216" t="str">
        <f>'تشغيل اليومية '!I224</f>
        <v xml:space="preserve">اكتوبر </v>
      </c>
      <c r="J216" t="str">
        <f>'تشغيل اليومية '!J224</f>
        <v xml:space="preserve">هاي اس </v>
      </c>
      <c r="K216">
        <f>'تشغيل اليومية '!K224</f>
        <v>1024</v>
      </c>
      <c r="L216">
        <f>'تشغيل اليومية '!L224</f>
        <v>1</v>
      </c>
      <c r="M216">
        <f>'تشغيل اليومية '!M224</f>
        <v>1000</v>
      </c>
      <c r="N216">
        <f>'تشغيل اليومية '!N224</f>
        <v>30.72</v>
      </c>
      <c r="O216">
        <f>'تشغيل اليومية '!O224</f>
        <v>993.28</v>
      </c>
      <c r="P216">
        <f>'تشغيل اليومية '!P224</f>
        <v>0</v>
      </c>
      <c r="Q216">
        <f>'تشغيل اليومية '!Q224</f>
        <v>0</v>
      </c>
      <c r="R216">
        <f>'تشغيل اليومية '!R224</f>
        <v>0</v>
      </c>
      <c r="S216">
        <f>'تشغيل اليومية '!S224</f>
        <v>1000</v>
      </c>
      <c r="T216">
        <f>'تشغيل اليومية '!T224</f>
        <v>0</v>
      </c>
      <c r="U216">
        <f>'تشغيل اليومية '!U224</f>
        <v>24</v>
      </c>
      <c r="V216">
        <f>'تشغيل اليومية '!V224</f>
        <v>-6.7199999999999989</v>
      </c>
      <c r="W216" t="str">
        <f>'تشغيل اليومية '!W224</f>
        <v>252026</v>
      </c>
      <c r="X216" t="str">
        <f>'تشغيل اليومية '!X224</f>
        <v>ايراد</v>
      </c>
    </row>
    <row r="217" spans="1:24" x14ac:dyDescent="0.3">
      <c r="A217">
        <f>'تشغيل اليومية '!A225</f>
        <v>2</v>
      </c>
      <c r="B217">
        <f>'تشغيل اليومية '!B225</f>
        <v>5</v>
      </c>
      <c r="C217">
        <f>'تشغيل اليومية '!C225</f>
        <v>2026</v>
      </c>
      <c r="D217" t="str">
        <f>'تشغيل اليومية '!D225</f>
        <v xml:space="preserve">احمد السيدالمنيب 3وردية لوجستيكااكتوبر هاي اس </v>
      </c>
      <c r="E217">
        <f>'تشغيل اليومية '!E225</f>
        <v>4001</v>
      </c>
      <c r="F217" t="str">
        <f>'تشغيل اليومية '!F225</f>
        <v>احمد السيد</v>
      </c>
      <c r="G217" t="str">
        <f>'تشغيل اليومية '!G225</f>
        <v xml:space="preserve">المنيب 3وردية </v>
      </c>
      <c r="H217" t="str">
        <f>'تشغيل اليومية '!H225</f>
        <v>لوجستيكا</v>
      </c>
      <c r="I217" t="str">
        <f>'تشغيل اليومية '!I225</f>
        <v xml:space="preserve">اكتوبر </v>
      </c>
      <c r="J217" t="str">
        <f>'تشغيل اليومية '!J225</f>
        <v xml:space="preserve">هاي اس </v>
      </c>
      <c r="K217">
        <f>'تشغيل اليومية '!K225</f>
        <v>4831</v>
      </c>
      <c r="L217">
        <f>'تشغيل اليومية '!L225</f>
        <v>1</v>
      </c>
      <c r="M217">
        <f>'تشغيل اليومية '!M225</f>
        <v>4000</v>
      </c>
      <c r="N217">
        <f>'تشغيل اليومية '!N225</f>
        <v>144.93</v>
      </c>
      <c r="O217">
        <f>'تشغيل اليومية '!O225</f>
        <v>4686.07</v>
      </c>
      <c r="P217">
        <f>'تشغيل اليومية '!P225</f>
        <v>0</v>
      </c>
      <c r="Q217">
        <f>'تشغيل اليومية '!Q225</f>
        <v>0</v>
      </c>
      <c r="R217">
        <f>'تشغيل اليومية '!R225</f>
        <v>0</v>
      </c>
      <c r="S217">
        <f>'تشغيل اليومية '!S225</f>
        <v>4000</v>
      </c>
      <c r="T217">
        <f>'تشغيل اليومية '!T225</f>
        <v>0</v>
      </c>
      <c r="U217">
        <f>'تشغيل اليومية '!U225</f>
        <v>831</v>
      </c>
      <c r="V217">
        <f>'تشغيل اليومية '!V225</f>
        <v>686.06999999999994</v>
      </c>
      <c r="W217" t="str">
        <f>'تشغيل اليومية '!W225</f>
        <v>252026</v>
      </c>
      <c r="X217" t="str">
        <f>'تشغيل اليومية '!X225</f>
        <v>ايراد</v>
      </c>
    </row>
    <row r="218" spans="1:24" x14ac:dyDescent="0.3">
      <c r="A218">
        <f>'تشغيل اليومية '!A226</f>
        <v>2</v>
      </c>
      <c r="B218">
        <f>'تشغيل اليومية '!B226</f>
        <v>5</v>
      </c>
      <c r="C218">
        <f>'تشغيل اليومية '!C226</f>
        <v>2026</v>
      </c>
      <c r="D218" t="str">
        <f>'تشغيل اليومية '!D226</f>
        <v xml:space="preserve">حسام سعيد1القناطر 3 ورديةلوجستيكااكتوبر هاي اس </v>
      </c>
      <c r="E218">
        <f>'تشغيل اليومية '!E226</f>
        <v>4002</v>
      </c>
      <c r="F218" t="str">
        <f>'تشغيل اليومية '!F226</f>
        <v>حسام سعيد1</v>
      </c>
      <c r="G218" t="str">
        <f>'تشغيل اليومية '!G226</f>
        <v>القناطر 3 وردية</v>
      </c>
      <c r="H218" t="str">
        <f>'تشغيل اليومية '!H226</f>
        <v>لوجستيكا</v>
      </c>
      <c r="I218" t="str">
        <f>'تشغيل اليومية '!I226</f>
        <v xml:space="preserve">اكتوبر </v>
      </c>
      <c r="J218" t="str">
        <f>'تشغيل اليومية '!J226</f>
        <v xml:space="preserve">هاي اس </v>
      </c>
      <c r="K218">
        <f>'تشغيل اليومية '!K226</f>
        <v>4391</v>
      </c>
      <c r="L218">
        <f>'تشغيل اليومية '!L226</f>
        <v>1</v>
      </c>
      <c r="M218">
        <f>'تشغيل اليومية '!M226</f>
        <v>3400</v>
      </c>
      <c r="N218">
        <f>'تشغيل اليومية '!N226</f>
        <v>131.72999999999999</v>
      </c>
      <c r="O218">
        <f>'تشغيل اليومية '!O226</f>
        <v>4259.2700000000004</v>
      </c>
      <c r="P218">
        <f>'تشغيل اليومية '!P226</f>
        <v>0</v>
      </c>
      <c r="Q218">
        <f>'تشغيل اليومية '!Q226</f>
        <v>0</v>
      </c>
      <c r="R218">
        <f>'تشغيل اليومية '!R226</f>
        <v>0</v>
      </c>
      <c r="S218">
        <f>'تشغيل اليومية '!S226</f>
        <v>3400</v>
      </c>
      <c r="T218">
        <f>'تشغيل اليومية '!T226</f>
        <v>0</v>
      </c>
      <c r="U218">
        <f>'تشغيل اليومية '!U226</f>
        <v>991</v>
      </c>
      <c r="V218">
        <f>'تشغيل اليومية '!V226</f>
        <v>859.27</v>
      </c>
      <c r="W218" t="str">
        <f>'تشغيل اليومية '!W226</f>
        <v>252026</v>
      </c>
      <c r="X218" t="str">
        <f>'تشغيل اليومية '!X226</f>
        <v>ايراد</v>
      </c>
    </row>
    <row r="219" spans="1:24" x14ac:dyDescent="0.3">
      <c r="A219">
        <f>'تشغيل اليومية '!A227</f>
        <v>2</v>
      </c>
      <c r="B219">
        <f>'تشغيل اليومية '!B227</f>
        <v>5</v>
      </c>
      <c r="C219">
        <f>'تشغيل اليومية '!C227</f>
        <v>2026</v>
      </c>
      <c r="D219" t="str">
        <f>'تشغيل اليومية '!D227</f>
        <v xml:space="preserve">حسام سعيد 2نكلا انصرافلوجستيكااكتوبر هاي اس </v>
      </c>
      <c r="E219">
        <f>'تشغيل اليومية '!E227</f>
        <v>4003</v>
      </c>
      <c r="F219" t="str">
        <f>'تشغيل اليومية '!F227</f>
        <v>حسام سعيد 2</v>
      </c>
      <c r="G219" t="str">
        <f>'تشغيل اليومية '!G227</f>
        <v>نكلا انصراف</v>
      </c>
      <c r="H219" t="str">
        <f>'تشغيل اليومية '!H227</f>
        <v>لوجستيكا</v>
      </c>
      <c r="I219" t="str">
        <f>'تشغيل اليومية '!I227</f>
        <v xml:space="preserve">اكتوبر </v>
      </c>
      <c r="J219" t="str">
        <f>'تشغيل اليومية '!J227</f>
        <v xml:space="preserve">هاي اس </v>
      </c>
      <c r="K219">
        <f>'تشغيل اليومية '!K227</f>
        <v>1024</v>
      </c>
      <c r="L219">
        <f>'تشغيل اليومية '!L227</f>
        <v>1</v>
      </c>
      <c r="M219">
        <f>'تشغيل اليومية '!M227</f>
        <v>900</v>
      </c>
      <c r="N219">
        <f>'تشغيل اليومية '!N227</f>
        <v>30.72</v>
      </c>
      <c r="O219">
        <f>'تشغيل اليومية '!O227</f>
        <v>993.28</v>
      </c>
      <c r="P219">
        <f>'تشغيل اليومية '!P227</f>
        <v>0</v>
      </c>
      <c r="Q219">
        <f>'تشغيل اليومية '!Q227</f>
        <v>0</v>
      </c>
      <c r="R219">
        <f>'تشغيل اليومية '!R227</f>
        <v>0</v>
      </c>
      <c r="S219">
        <f>'تشغيل اليومية '!S227</f>
        <v>900</v>
      </c>
      <c r="T219">
        <f>'تشغيل اليومية '!T227</f>
        <v>0</v>
      </c>
      <c r="U219">
        <f>'تشغيل اليومية '!U227</f>
        <v>124</v>
      </c>
      <c r="V219">
        <f>'تشغيل اليومية '!V227</f>
        <v>93.28</v>
      </c>
      <c r="W219" t="str">
        <f>'تشغيل اليومية '!W227</f>
        <v>252026</v>
      </c>
      <c r="X219" t="str">
        <f>'تشغيل اليومية '!X227</f>
        <v>ايراد</v>
      </c>
    </row>
    <row r="220" spans="1:24" x14ac:dyDescent="0.3">
      <c r="A220">
        <f>'تشغيل اليومية '!A228</f>
        <v>2</v>
      </c>
      <c r="B220">
        <f>'تشغيل اليومية '!B228</f>
        <v>5</v>
      </c>
      <c r="C220">
        <f>'تشغيل اليومية '!C228</f>
        <v>2026</v>
      </c>
      <c r="D220" t="str">
        <f>'تشغيل اليومية '!D228</f>
        <v xml:space="preserve">محمد رضا المنوفية لوجستيكااكتوبر هاي اس </v>
      </c>
      <c r="E220">
        <f>'تشغيل اليومية '!E228</f>
        <v>4006</v>
      </c>
      <c r="F220" t="str">
        <f>'تشغيل اليومية '!F228</f>
        <v xml:space="preserve">محمد رضا </v>
      </c>
      <c r="G220" t="str">
        <f>'تشغيل اليومية '!G228</f>
        <v xml:space="preserve">المنوفية </v>
      </c>
      <c r="H220" t="str">
        <f>'تشغيل اليومية '!H228</f>
        <v>لوجستيكا</v>
      </c>
      <c r="I220" t="str">
        <f>'تشغيل اليومية '!I228</f>
        <v xml:space="preserve">اكتوبر </v>
      </c>
      <c r="J220" t="str">
        <f>'تشغيل اليومية '!J228</f>
        <v xml:space="preserve">هاي اس </v>
      </c>
      <c r="K220">
        <f>'تشغيل اليومية '!K228</f>
        <v>2634</v>
      </c>
      <c r="L220">
        <f>'تشغيل اليومية '!L228</f>
        <v>1</v>
      </c>
      <c r="M220">
        <f>'تشغيل اليومية '!M228</f>
        <v>2150</v>
      </c>
      <c r="N220">
        <f>'تشغيل اليومية '!N228</f>
        <v>79.02</v>
      </c>
      <c r="O220">
        <f>'تشغيل اليومية '!O228</f>
        <v>2554.98</v>
      </c>
      <c r="P220">
        <f>'تشغيل اليومية '!P228</f>
        <v>0</v>
      </c>
      <c r="Q220">
        <f>'تشغيل اليومية '!Q228</f>
        <v>0</v>
      </c>
      <c r="R220">
        <f>'تشغيل اليومية '!R228</f>
        <v>0</v>
      </c>
      <c r="S220">
        <f>'تشغيل اليومية '!S228</f>
        <v>2150</v>
      </c>
      <c r="T220">
        <f>'تشغيل اليومية '!T228</f>
        <v>0</v>
      </c>
      <c r="U220">
        <f>'تشغيل اليومية '!U228</f>
        <v>484</v>
      </c>
      <c r="V220">
        <f>'تشغيل اليومية '!V228</f>
        <v>404.98</v>
      </c>
      <c r="W220" t="str">
        <f>'تشغيل اليومية '!W228</f>
        <v>252026</v>
      </c>
      <c r="X220" t="str">
        <f>'تشغيل اليومية '!X228</f>
        <v>ايراد</v>
      </c>
    </row>
    <row r="221" spans="1:24" x14ac:dyDescent="0.3">
      <c r="A221">
        <f>'تشغيل اليومية '!A229</f>
        <v>2</v>
      </c>
      <c r="B221">
        <f>'تشغيل اليومية '!B229</f>
        <v>5</v>
      </c>
      <c r="C221">
        <f>'تشغيل اليومية '!C229</f>
        <v>2026</v>
      </c>
      <c r="D221" t="str">
        <f>'تشغيل اليومية '!D229</f>
        <v xml:space="preserve">مصطفي شكيويالجلاتمةلوجستيكااكتوبر كوستر </v>
      </c>
      <c r="E221">
        <f>'تشغيل اليومية '!E229</f>
        <v>4007</v>
      </c>
      <c r="F221" t="str">
        <f>'تشغيل اليومية '!F229</f>
        <v>مصطفي شكيوي</v>
      </c>
      <c r="G221" t="str">
        <f>'تشغيل اليومية '!G229</f>
        <v>الجلاتمة</v>
      </c>
      <c r="H221" t="str">
        <f>'تشغيل اليومية '!H229</f>
        <v>لوجستيكا</v>
      </c>
      <c r="I221" t="str">
        <f>'تشغيل اليومية '!I229</f>
        <v xml:space="preserve">اكتوبر </v>
      </c>
      <c r="J221" t="str">
        <f>'تشغيل اليومية '!J229</f>
        <v xml:space="preserve">كوستر </v>
      </c>
      <c r="K221">
        <f>'تشغيل اليومية '!K229</f>
        <v>3220</v>
      </c>
      <c r="L221">
        <f>'تشغيل اليومية '!L229</f>
        <v>1</v>
      </c>
      <c r="M221">
        <f>'تشغيل اليومية '!M229</f>
        <v>2750</v>
      </c>
      <c r="N221">
        <f>'تشغيل اليومية '!N229</f>
        <v>96.6</v>
      </c>
      <c r="O221">
        <f>'تشغيل اليومية '!O229</f>
        <v>3123.4</v>
      </c>
      <c r="P221">
        <f>'تشغيل اليومية '!P229</f>
        <v>0</v>
      </c>
      <c r="Q221">
        <f>'تشغيل اليومية '!Q229</f>
        <v>0</v>
      </c>
      <c r="R221">
        <f>'تشغيل اليومية '!R229</f>
        <v>0</v>
      </c>
      <c r="S221">
        <f>'تشغيل اليومية '!S229</f>
        <v>2750</v>
      </c>
      <c r="T221">
        <f>'تشغيل اليومية '!T229</f>
        <v>0</v>
      </c>
      <c r="U221">
        <f>'تشغيل اليومية '!U229</f>
        <v>470</v>
      </c>
      <c r="V221">
        <f>'تشغيل اليومية '!V229</f>
        <v>373.4</v>
      </c>
      <c r="W221" t="str">
        <f>'تشغيل اليومية '!W229</f>
        <v>252026</v>
      </c>
      <c r="X221" t="str">
        <f>'تشغيل اليومية '!X229</f>
        <v>ايراد</v>
      </c>
    </row>
    <row r="222" spans="1:24" x14ac:dyDescent="0.3">
      <c r="A222">
        <f>'تشغيل اليومية '!A230</f>
        <v>2</v>
      </c>
      <c r="B222">
        <f>'تشغيل اليومية '!B230</f>
        <v>5</v>
      </c>
      <c r="C222">
        <f>'تشغيل اليومية '!C230</f>
        <v>2026</v>
      </c>
      <c r="D222" t="str">
        <f>'تشغيل اليومية '!D230</f>
        <v xml:space="preserve">وديع 1الفيوم 1لوجستيكااكتوبر هاي اس </v>
      </c>
      <c r="E222">
        <f>'تشغيل اليومية '!E230</f>
        <v>4009</v>
      </c>
      <c r="F222" t="str">
        <f>'تشغيل اليومية '!F230</f>
        <v>وديع 1</v>
      </c>
      <c r="G222" t="str">
        <f>'تشغيل اليومية '!G230</f>
        <v>الفيوم 1</v>
      </c>
      <c r="H222" t="str">
        <f>'تشغيل اليومية '!H230</f>
        <v>لوجستيكا</v>
      </c>
      <c r="I222" t="str">
        <f>'تشغيل اليومية '!I230</f>
        <v xml:space="preserve">اكتوبر </v>
      </c>
      <c r="J222" t="str">
        <f>'تشغيل اليومية '!J230</f>
        <v xml:space="preserve">هاي اس </v>
      </c>
      <c r="K222">
        <f>'تشغيل اليومية '!K230</f>
        <v>2662</v>
      </c>
      <c r="L222">
        <f>'تشغيل اليومية '!L230</f>
        <v>1</v>
      </c>
      <c r="M222">
        <f>'تشغيل اليومية '!M230</f>
        <v>2250</v>
      </c>
      <c r="N222">
        <f>'تشغيل اليومية '!N230</f>
        <v>79.86</v>
      </c>
      <c r="O222">
        <f>'تشغيل اليومية '!O230</f>
        <v>2582.14</v>
      </c>
      <c r="P222">
        <f>'تشغيل اليومية '!P230</f>
        <v>0</v>
      </c>
      <c r="Q222">
        <f>'تشغيل اليومية '!Q230</f>
        <v>0</v>
      </c>
      <c r="R222">
        <f>'تشغيل اليومية '!R230</f>
        <v>0</v>
      </c>
      <c r="S222">
        <f>'تشغيل اليومية '!S230</f>
        <v>2250</v>
      </c>
      <c r="T222">
        <f>'تشغيل اليومية '!T230</f>
        <v>0</v>
      </c>
      <c r="U222">
        <f>'تشغيل اليومية '!U230</f>
        <v>412</v>
      </c>
      <c r="V222">
        <f>'تشغيل اليومية '!V230</f>
        <v>332.14</v>
      </c>
      <c r="W222" t="str">
        <f>'تشغيل اليومية '!W230</f>
        <v>252026</v>
      </c>
      <c r="X222" t="str">
        <f>'تشغيل اليومية '!X230</f>
        <v>ايراد</v>
      </c>
    </row>
    <row r="223" spans="1:24" x14ac:dyDescent="0.3">
      <c r="A223">
        <f>'تشغيل اليومية '!A231</f>
        <v>2</v>
      </c>
      <c r="B223">
        <f>'تشغيل اليومية '!B231</f>
        <v>5</v>
      </c>
      <c r="C223">
        <f>'تشغيل اليومية '!C231</f>
        <v>2026</v>
      </c>
      <c r="D223" t="str">
        <f>'تشغيل اليومية '!D231</f>
        <v xml:space="preserve">وديع 2الفيوم 2لوجستيكااكتوبر هاي اس </v>
      </c>
      <c r="E223">
        <f>'تشغيل اليومية '!E231</f>
        <v>4010</v>
      </c>
      <c r="F223" t="str">
        <f>'تشغيل اليومية '!F231</f>
        <v>وديع 2</v>
      </c>
      <c r="G223" t="str">
        <f>'تشغيل اليومية '!G231</f>
        <v>الفيوم 2</v>
      </c>
      <c r="H223" t="str">
        <f>'تشغيل اليومية '!H231</f>
        <v>لوجستيكا</v>
      </c>
      <c r="I223" t="str">
        <f>'تشغيل اليومية '!I231</f>
        <v xml:space="preserve">اكتوبر </v>
      </c>
      <c r="J223" t="str">
        <f>'تشغيل اليومية '!J231</f>
        <v xml:space="preserve">هاي اس </v>
      </c>
      <c r="K223">
        <f>'تشغيل اليومية '!K231</f>
        <v>2662</v>
      </c>
      <c r="L223">
        <f>'تشغيل اليومية '!L231</f>
        <v>1</v>
      </c>
      <c r="M223">
        <f>'تشغيل اليومية '!M231</f>
        <v>2250</v>
      </c>
      <c r="N223">
        <f>'تشغيل اليومية '!N231</f>
        <v>79.86</v>
      </c>
      <c r="O223">
        <f>'تشغيل اليومية '!O231</f>
        <v>2582.14</v>
      </c>
      <c r="P223">
        <f>'تشغيل اليومية '!P231</f>
        <v>0</v>
      </c>
      <c r="Q223">
        <f>'تشغيل اليومية '!Q231</f>
        <v>0</v>
      </c>
      <c r="R223">
        <f>'تشغيل اليومية '!R231</f>
        <v>0</v>
      </c>
      <c r="S223">
        <f>'تشغيل اليومية '!S231</f>
        <v>2250</v>
      </c>
      <c r="T223">
        <f>'تشغيل اليومية '!T231</f>
        <v>0</v>
      </c>
      <c r="U223">
        <f>'تشغيل اليومية '!U231</f>
        <v>412</v>
      </c>
      <c r="V223">
        <f>'تشغيل اليومية '!V231</f>
        <v>332.14</v>
      </c>
      <c r="W223" t="str">
        <f>'تشغيل اليومية '!W231</f>
        <v>252026</v>
      </c>
      <c r="X223" t="str">
        <f>'تشغيل اليومية '!X231</f>
        <v>ايراد</v>
      </c>
    </row>
    <row r="224" spans="1:24" x14ac:dyDescent="0.3">
      <c r="A224">
        <f>'تشغيل اليومية '!A232</f>
        <v>2</v>
      </c>
      <c r="B224">
        <f>'تشغيل اليومية '!B232</f>
        <v>5</v>
      </c>
      <c r="C224">
        <f>'تشغيل اليومية '!C232</f>
        <v>2026</v>
      </c>
      <c r="D224" t="str">
        <f>'تشغيل اليومية '!D232</f>
        <v xml:space="preserve">احمد عويس المعادي لوجستيكاابورواش هاي اس </v>
      </c>
      <c r="E224">
        <f>'تشغيل اليومية '!E232</f>
        <v>4011</v>
      </c>
      <c r="F224" t="str">
        <f>'تشغيل اليومية '!F232</f>
        <v xml:space="preserve">احمد عويس </v>
      </c>
      <c r="G224" t="str">
        <f>'تشغيل اليومية '!G232</f>
        <v xml:space="preserve">المعادي </v>
      </c>
      <c r="H224" t="str">
        <f>'تشغيل اليومية '!H232</f>
        <v>لوجستيكا</v>
      </c>
      <c r="I224" t="str">
        <f>'تشغيل اليومية '!I232</f>
        <v xml:space="preserve">ابورواش </v>
      </c>
      <c r="J224" t="str">
        <f>'تشغيل اليومية '!J232</f>
        <v xml:space="preserve">هاي اس </v>
      </c>
      <c r="K224">
        <f>'تشغيل اليومية '!K232</f>
        <v>2049</v>
      </c>
      <c r="L224">
        <f>'تشغيل اليومية '!L232</f>
        <v>1</v>
      </c>
      <c r="M224">
        <f>'تشغيل اليومية '!M232</f>
        <v>1650</v>
      </c>
      <c r="N224">
        <f>'تشغيل اليومية '!N232</f>
        <v>61.47</v>
      </c>
      <c r="O224">
        <f>'تشغيل اليومية '!O232</f>
        <v>1987.53</v>
      </c>
      <c r="P224">
        <f>'تشغيل اليومية '!P232</f>
        <v>0</v>
      </c>
      <c r="Q224">
        <f>'تشغيل اليومية '!Q232</f>
        <v>0</v>
      </c>
      <c r="R224">
        <f>'تشغيل اليومية '!R232</f>
        <v>0</v>
      </c>
      <c r="S224">
        <f>'تشغيل اليومية '!S232</f>
        <v>1650</v>
      </c>
      <c r="T224">
        <f>'تشغيل اليومية '!T232</f>
        <v>0</v>
      </c>
      <c r="U224">
        <f>'تشغيل اليومية '!U232</f>
        <v>399</v>
      </c>
      <c r="V224">
        <f>'تشغيل اليومية '!V232</f>
        <v>337.53</v>
      </c>
      <c r="W224" t="str">
        <f>'تشغيل اليومية '!W232</f>
        <v>252026</v>
      </c>
      <c r="X224" t="str">
        <f>'تشغيل اليومية '!X232</f>
        <v>ايراد</v>
      </c>
    </row>
    <row r="225" spans="1:24" x14ac:dyDescent="0.3">
      <c r="A225">
        <f>'تشغيل اليومية '!A233</f>
        <v>2</v>
      </c>
      <c r="B225">
        <f>'تشغيل اليومية '!B233</f>
        <v>5</v>
      </c>
      <c r="C225">
        <f>'تشغيل اليومية '!C233</f>
        <v>2026</v>
      </c>
      <c r="D225" t="str">
        <f>'تشغيل اليومية '!D233</f>
        <v>محمد جمال القناطر لوجستيكاابورواش سوزوكي</v>
      </c>
      <c r="E225">
        <f>'تشغيل اليومية '!E233</f>
        <v>4013</v>
      </c>
      <c r="F225" t="str">
        <f>'تشغيل اليومية '!F233</f>
        <v xml:space="preserve">محمد جمال </v>
      </c>
      <c r="G225" t="str">
        <f>'تشغيل اليومية '!G233</f>
        <v xml:space="preserve">القناطر </v>
      </c>
      <c r="H225" t="str">
        <f>'تشغيل اليومية '!H233</f>
        <v>لوجستيكا</v>
      </c>
      <c r="I225" t="str">
        <f>'تشغيل اليومية '!I233</f>
        <v xml:space="preserve">ابورواش </v>
      </c>
      <c r="J225" t="str">
        <f>'تشغيل اليومية '!J233</f>
        <v>سوزوكي</v>
      </c>
      <c r="K225">
        <f>'تشغيل اليومية '!K233</f>
        <v>1536</v>
      </c>
      <c r="L225">
        <f>'تشغيل اليومية '!L233</f>
        <v>1</v>
      </c>
      <c r="M225">
        <f>'تشغيل اليومية '!M233</f>
        <v>1000</v>
      </c>
      <c r="N225">
        <f>'تشغيل اليومية '!N233</f>
        <v>46.08</v>
      </c>
      <c r="O225">
        <f>'تشغيل اليومية '!O233</f>
        <v>1489.92</v>
      </c>
      <c r="P225">
        <f>'تشغيل اليومية '!P233</f>
        <v>0</v>
      </c>
      <c r="Q225">
        <f>'تشغيل اليومية '!Q233</f>
        <v>0</v>
      </c>
      <c r="R225">
        <f>'تشغيل اليومية '!R233</f>
        <v>0</v>
      </c>
      <c r="S225">
        <f>'تشغيل اليومية '!S233</f>
        <v>1000</v>
      </c>
      <c r="T225">
        <f>'تشغيل اليومية '!T233</f>
        <v>0</v>
      </c>
      <c r="U225">
        <f>'تشغيل اليومية '!U233</f>
        <v>536</v>
      </c>
      <c r="V225">
        <f>'تشغيل اليومية '!V233</f>
        <v>489.92</v>
      </c>
      <c r="W225" t="str">
        <f>'تشغيل اليومية '!W233</f>
        <v>252026</v>
      </c>
      <c r="X225" t="str">
        <f>'تشغيل اليومية '!X233</f>
        <v>ايراد</v>
      </c>
    </row>
    <row r="226" spans="1:24" x14ac:dyDescent="0.3">
      <c r="A226" t="e">
        <f>'تشغيل اليومية '!#REF!</f>
        <v>#REF!</v>
      </c>
      <c r="B226" t="e">
        <f>'تشغيل اليومية '!#REF!</f>
        <v>#REF!</v>
      </c>
      <c r="C226" t="e">
        <f>'تشغيل اليومية '!#REF!</f>
        <v>#REF!</v>
      </c>
      <c r="D226" t="e">
        <f>'تشغيل اليومية '!#REF!</f>
        <v>#REF!</v>
      </c>
      <c r="E226" t="e">
        <f>'تشغيل اليومية '!#REF!</f>
        <v>#REF!</v>
      </c>
      <c r="F226" t="e">
        <f>'تشغيل اليومية '!#REF!</f>
        <v>#REF!</v>
      </c>
      <c r="G226" t="e">
        <f>'تشغيل اليومية '!#REF!</f>
        <v>#REF!</v>
      </c>
      <c r="H226" t="e">
        <f>'تشغيل اليومية '!#REF!</f>
        <v>#REF!</v>
      </c>
      <c r="I226" t="e">
        <f>'تشغيل اليومية '!#REF!</f>
        <v>#REF!</v>
      </c>
      <c r="J226" t="e">
        <f>'تشغيل اليومية '!#REF!</f>
        <v>#REF!</v>
      </c>
      <c r="K226" t="e">
        <f>'تشغيل اليومية '!#REF!</f>
        <v>#REF!</v>
      </c>
      <c r="L226" t="e">
        <f>'تشغيل اليومية '!#REF!</f>
        <v>#REF!</v>
      </c>
      <c r="M226" t="e">
        <f>'تشغيل اليومية '!#REF!</f>
        <v>#REF!</v>
      </c>
      <c r="N226" t="e">
        <f>'تشغيل اليومية '!#REF!</f>
        <v>#REF!</v>
      </c>
      <c r="O226" t="e">
        <f>'تشغيل اليومية '!#REF!</f>
        <v>#REF!</v>
      </c>
      <c r="P226" t="e">
        <f>'تشغيل اليومية '!#REF!</f>
        <v>#REF!</v>
      </c>
      <c r="Q226" t="e">
        <f>'تشغيل اليومية '!#REF!</f>
        <v>#REF!</v>
      </c>
      <c r="R226" t="e">
        <f>'تشغيل اليومية '!#REF!</f>
        <v>#REF!</v>
      </c>
      <c r="S226" t="e">
        <f>'تشغيل اليومية '!#REF!</f>
        <v>#REF!</v>
      </c>
      <c r="T226" t="e">
        <f>'تشغيل اليومية '!#REF!</f>
        <v>#REF!</v>
      </c>
      <c r="U226" t="e">
        <f>'تشغيل اليومية '!#REF!</f>
        <v>#REF!</v>
      </c>
      <c r="V226" t="e">
        <f>'تشغيل اليومية '!#REF!</f>
        <v>#REF!</v>
      </c>
      <c r="W226" t="e">
        <f>'تشغيل اليومية '!#REF!</f>
        <v>#REF!</v>
      </c>
      <c r="X226" t="e">
        <f>'تشغيل اليومية '!#REF!</f>
        <v>#REF!</v>
      </c>
    </row>
    <row r="227" spans="1:24" x14ac:dyDescent="0.3">
      <c r="A227" t="e">
        <f>'تشغيل اليومية '!#REF!</f>
        <v>#REF!</v>
      </c>
      <c r="B227" t="e">
        <f>'تشغيل اليومية '!#REF!</f>
        <v>#REF!</v>
      </c>
      <c r="C227" t="e">
        <f>'تشغيل اليومية '!#REF!</f>
        <v>#REF!</v>
      </c>
      <c r="D227" t="e">
        <f>'تشغيل اليومية '!#REF!</f>
        <v>#REF!</v>
      </c>
      <c r="E227" t="e">
        <f>'تشغيل اليومية '!#REF!</f>
        <v>#REF!</v>
      </c>
      <c r="F227" t="e">
        <f>'تشغيل اليومية '!#REF!</f>
        <v>#REF!</v>
      </c>
      <c r="G227" t="e">
        <f>'تشغيل اليومية '!#REF!</f>
        <v>#REF!</v>
      </c>
      <c r="H227" t="e">
        <f>'تشغيل اليومية '!#REF!</f>
        <v>#REF!</v>
      </c>
      <c r="I227" t="e">
        <f>'تشغيل اليومية '!#REF!</f>
        <v>#REF!</v>
      </c>
      <c r="J227" t="e">
        <f>'تشغيل اليومية '!#REF!</f>
        <v>#REF!</v>
      </c>
      <c r="K227" t="e">
        <f>'تشغيل اليومية '!#REF!</f>
        <v>#REF!</v>
      </c>
      <c r="L227" t="e">
        <f>'تشغيل اليومية '!#REF!</f>
        <v>#REF!</v>
      </c>
      <c r="M227" t="e">
        <f>'تشغيل اليومية '!#REF!</f>
        <v>#REF!</v>
      </c>
      <c r="N227" t="e">
        <f>'تشغيل اليومية '!#REF!</f>
        <v>#REF!</v>
      </c>
      <c r="O227" t="e">
        <f>'تشغيل اليومية '!#REF!</f>
        <v>#REF!</v>
      </c>
      <c r="P227" t="e">
        <f>'تشغيل اليومية '!#REF!</f>
        <v>#REF!</v>
      </c>
      <c r="Q227" t="e">
        <f>'تشغيل اليومية '!#REF!</f>
        <v>#REF!</v>
      </c>
      <c r="R227" t="e">
        <f>'تشغيل اليومية '!#REF!</f>
        <v>#REF!</v>
      </c>
      <c r="S227" t="e">
        <f>'تشغيل اليومية '!#REF!</f>
        <v>#REF!</v>
      </c>
      <c r="T227" t="e">
        <f>'تشغيل اليومية '!#REF!</f>
        <v>#REF!</v>
      </c>
      <c r="U227" t="e">
        <f>'تشغيل اليومية '!#REF!</f>
        <v>#REF!</v>
      </c>
      <c r="V227" t="e">
        <f>'تشغيل اليومية '!#REF!</f>
        <v>#REF!</v>
      </c>
      <c r="W227" t="e">
        <f>'تشغيل اليومية '!#REF!</f>
        <v>#REF!</v>
      </c>
      <c r="X227" t="e">
        <f>'تشغيل اليومية '!#REF!</f>
        <v>#REF!</v>
      </c>
    </row>
    <row r="228" spans="1:24" x14ac:dyDescent="0.3">
      <c r="A228" t="e">
        <f>'تشغيل اليومية '!#REF!</f>
        <v>#REF!</v>
      </c>
      <c r="B228" t="e">
        <f>'تشغيل اليومية '!#REF!</f>
        <v>#REF!</v>
      </c>
      <c r="C228" t="e">
        <f>'تشغيل اليومية '!#REF!</f>
        <v>#REF!</v>
      </c>
      <c r="D228" t="e">
        <f>'تشغيل اليومية '!#REF!</f>
        <v>#REF!</v>
      </c>
      <c r="E228" t="e">
        <f>'تشغيل اليومية '!#REF!</f>
        <v>#REF!</v>
      </c>
      <c r="F228" t="e">
        <f>'تشغيل اليومية '!#REF!</f>
        <v>#REF!</v>
      </c>
      <c r="G228" t="e">
        <f>'تشغيل اليومية '!#REF!</f>
        <v>#REF!</v>
      </c>
      <c r="H228" t="e">
        <f>'تشغيل اليومية '!#REF!</f>
        <v>#REF!</v>
      </c>
      <c r="I228" t="e">
        <f>'تشغيل اليومية '!#REF!</f>
        <v>#REF!</v>
      </c>
      <c r="J228" t="e">
        <f>'تشغيل اليومية '!#REF!</f>
        <v>#REF!</v>
      </c>
      <c r="K228" t="e">
        <f>'تشغيل اليومية '!#REF!</f>
        <v>#REF!</v>
      </c>
      <c r="L228" t="e">
        <f>'تشغيل اليومية '!#REF!</f>
        <v>#REF!</v>
      </c>
      <c r="M228" t="e">
        <f>'تشغيل اليومية '!#REF!</f>
        <v>#REF!</v>
      </c>
      <c r="N228" t="e">
        <f>'تشغيل اليومية '!#REF!</f>
        <v>#REF!</v>
      </c>
      <c r="O228" t="e">
        <f>'تشغيل اليومية '!#REF!</f>
        <v>#REF!</v>
      </c>
      <c r="P228" t="e">
        <f>'تشغيل اليومية '!#REF!</f>
        <v>#REF!</v>
      </c>
      <c r="Q228" t="e">
        <f>'تشغيل اليومية '!#REF!</f>
        <v>#REF!</v>
      </c>
      <c r="R228" t="e">
        <f>'تشغيل اليومية '!#REF!</f>
        <v>#REF!</v>
      </c>
      <c r="S228" t="e">
        <f>'تشغيل اليومية '!#REF!</f>
        <v>#REF!</v>
      </c>
      <c r="T228" t="e">
        <f>'تشغيل اليومية '!#REF!</f>
        <v>#REF!</v>
      </c>
      <c r="U228" t="e">
        <f>'تشغيل اليومية '!#REF!</f>
        <v>#REF!</v>
      </c>
      <c r="V228" t="e">
        <f>'تشغيل اليومية '!#REF!</f>
        <v>#REF!</v>
      </c>
      <c r="W228" t="e">
        <f>'تشغيل اليومية '!#REF!</f>
        <v>#REF!</v>
      </c>
      <c r="X228" t="e">
        <f>'تشغيل اليومية '!#REF!</f>
        <v>#REF!</v>
      </c>
    </row>
    <row r="229" spans="1:24" x14ac:dyDescent="0.3">
      <c r="A229" t="e">
        <f>'تشغيل اليومية '!#REF!</f>
        <v>#REF!</v>
      </c>
      <c r="B229" t="e">
        <f>'تشغيل اليومية '!#REF!</f>
        <v>#REF!</v>
      </c>
      <c r="C229" t="e">
        <f>'تشغيل اليومية '!#REF!</f>
        <v>#REF!</v>
      </c>
      <c r="D229" t="e">
        <f>'تشغيل اليومية '!#REF!</f>
        <v>#REF!</v>
      </c>
      <c r="E229" t="e">
        <f>'تشغيل اليومية '!#REF!</f>
        <v>#REF!</v>
      </c>
      <c r="F229" t="e">
        <f>'تشغيل اليومية '!#REF!</f>
        <v>#REF!</v>
      </c>
      <c r="G229" t="e">
        <f>'تشغيل اليومية '!#REF!</f>
        <v>#REF!</v>
      </c>
      <c r="H229" t="e">
        <f>'تشغيل اليومية '!#REF!</f>
        <v>#REF!</v>
      </c>
      <c r="I229" t="e">
        <f>'تشغيل اليومية '!#REF!</f>
        <v>#REF!</v>
      </c>
      <c r="J229" t="e">
        <f>'تشغيل اليومية '!#REF!</f>
        <v>#REF!</v>
      </c>
      <c r="K229" t="e">
        <f>'تشغيل اليومية '!#REF!</f>
        <v>#REF!</v>
      </c>
      <c r="L229" t="e">
        <f>'تشغيل اليومية '!#REF!</f>
        <v>#REF!</v>
      </c>
      <c r="M229" t="e">
        <f>'تشغيل اليومية '!#REF!</f>
        <v>#REF!</v>
      </c>
      <c r="N229" t="e">
        <f>'تشغيل اليومية '!#REF!</f>
        <v>#REF!</v>
      </c>
      <c r="O229" t="e">
        <f>'تشغيل اليومية '!#REF!</f>
        <v>#REF!</v>
      </c>
      <c r="P229" t="e">
        <f>'تشغيل اليومية '!#REF!</f>
        <v>#REF!</v>
      </c>
      <c r="Q229" t="e">
        <f>'تشغيل اليومية '!#REF!</f>
        <v>#REF!</v>
      </c>
      <c r="R229" t="e">
        <f>'تشغيل اليومية '!#REF!</f>
        <v>#REF!</v>
      </c>
      <c r="S229" t="e">
        <f>'تشغيل اليومية '!#REF!</f>
        <v>#REF!</v>
      </c>
      <c r="T229" t="e">
        <f>'تشغيل اليومية '!#REF!</f>
        <v>#REF!</v>
      </c>
      <c r="U229" t="e">
        <f>'تشغيل اليومية '!#REF!</f>
        <v>#REF!</v>
      </c>
      <c r="V229" t="e">
        <f>'تشغيل اليومية '!#REF!</f>
        <v>#REF!</v>
      </c>
      <c r="W229" t="e">
        <f>'تشغيل اليومية '!#REF!</f>
        <v>#REF!</v>
      </c>
      <c r="X229" t="e">
        <f>'تشغيل اليومية '!#REF!</f>
        <v>#REF!</v>
      </c>
    </row>
    <row r="230" spans="1:24" x14ac:dyDescent="0.3">
      <c r="A230">
        <f>'تشغيل اليومية '!A234</f>
        <v>2</v>
      </c>
      <c r="B230">
        <f>'تشغيل اليومية '!B234</f>
        <v>5</v>
      </c>
      <c r="C230">
        <f>'تشغيل اليومية '!C234</f>
        <v>2026</v>
      </c>
      <c r="D230" t="str">
        <f>'تشغيل اليومية '!D234</f>
        <v>عماد النجار1المرج 2ورديةسعوديالمخاذناتوبيس 28</v>
      </c>
      <c r="E230">
        <f>'تشغيل اليومية '!E234</f>
        <v>5000</v>
      </c>
      <c r="F230" t="str">
        <f>'تشغيل اليومية '!F234</f>
        <v>عماد النجار1</v>
      </c>
      <c r="G230" t="str">
        <f>'تشغيل اليومية '!G234</f>
        <v>المرج 2وردية</v>
      </c>
      <c r="H230" t="str">
        <f>'تشغيل اليومية '!H234</f>
        <v>سعودي</v>
      </c>
      <c r="I230" t="str">
        <f>'تشغيل اليومية '!I234</f>
        <v>المخاذن</v>
      </c>
      <c r="J230" t="str">
        <f>'تشغيل اليومية '!J234</f>
        <v>اتوبيس 28</v>
      </c>
      <c r="K230">
        <f>'تشغيل اليومية '!K234</f>
        <v>4119</v>
      </c>
      <c r="L230">
        <f>'تشغيل اليومية '!L234</f>
        <v>1</v>
      </c>
      <c r="M230">
        <f>'تشغيل اليومية '!M234</f>
        <v>4800</v>
      </c>
      <c r="N230">
        <f>'تشغيل اليومية '!N234</f>
        <v>123.57</v>
      </c>
      <c r="O230">
        <f>'تشغيل اليومية '!O234</f>
        <v>3995.43</v>
      </c>
      <c r="P230">
        <f>'تشغيل اليومية '!P234</f>
        <v>0</v>
      </c>
      <c r="Q230">
        <f>'تشغيل اليومية '!Q234</f>
        <v>0</v>
      </c>
      <c r="R230">
        <f>'تشغيل اليومية '!R234</f>
        <v>0</v>
      </c>
      <c r="S230">
        <f>'تشغيل اليومية '!S234</f>
        <v>4800</v>
      </c>
      <c r="T230">
        <f>'تشغيل اليومية '!T234</f>
        <v>0</v>
      </c>
      <c r="U230">
        <f>'تشغيل اليومية '!U234</f>
        <v>-681</v>
      </c>
      <c r="V230">
        <f>'تشغيل اليومية '!V234</f>
        <v>-804.56999999999994</v>
      </c>
      <c r="W230" t="str">
        <f>'تشغيل اليومية '!W234</f>
        <v>252026</v>
      </c>
      <c r="X230" t="str">
        <f>'تشغيل اليومية '!X234</f>
        <v>ايراد</v>
      </c>
    </row>
    <row r="231" spans="1:24" x14ac:dyDescent="0.3">
      <c r="A231">
        <f>'تشغيل اليومية '!A235</f>
        <v>2</v>
      </c>
      <c r="B231">
        <f>'تشغيل اليومية '!B235</f>
        <v>5</v>
      </c>
      <c r="C231">
        <f>'تشغيل اليومية '!C235</f>
        <v>2026</v>
      </c>
      <c r="D231" t="str">
        <f>'تشغيل اليومية '!D235</f>
        <v>عماد النجار2المؤسسة 2ورديةسعوديالمخاذناتوبيس 28</v>
      </c>
      <c r="E231">
        <f>'تشغيل اليومية '!E235</f>
        <v>5001</v>
      </c>
      <c r="F231" t="str">
        <f>'تشغيل اليومية '!F235</f>
        <v>عماد النجار2</v>
      </c>
      <c r="G231" t="str">
        <f>'تشغيل اليومية '!G235</f>
        <v>المؤسسة 2وردية</v>
      </c>
      <c r="H231" t="str">
        <f>'تشغيل اليومية '!H235</f>
        <v>سعودي</v>
      </c>
      <c r="I231" t="str">
        <f>'تشغيل اليومية '!I235</f>
        <v>المخاذن</v>
      </c>
      <c r="J231" t="str">
        <f>'تشغيل اليومية '!J235</f>
        <v>اتوبيس 28</v>
      </c>
      <c r="K231">
        <f>'تشغيل اليومية '!K235</f>
        <v>3884</v>
      </c>
      <c r="L231">
        <f>'تشغيل اليومية '!L235</f>
        <v>1</v>
      </c>
      <c r="M231">
        <f>'تشغيل اليومية '!M235</f>
        <v>4500</v>
      </c>
      <c r="N231">
        <f>'تشغيل اليومية '!N235</f>
        <v>116.52</v>
      </c>
      <c r="O231">
        <f>'تشغيل اليومية '!O235</f>
        <v>3767.48</v>
      </c>
      <c r="P231">
        <f>'تشغيل اليومية '!P235</f>
        <v>0</v>
      </c>
      <c r="Q231">
        <f>'تشغيل اليومية '!Q235</f>
        <v>0</v>
      </c>
      <c r="R231">
        <f>'تشغيل اليومية '!R235</f>
        <v>0</v>
      </c>
      <c r="S231">
        <f>'تشغيل اليومية '!S235</f>
        <v>4500</v>
      </c>
      <c r="T231">
        <f>'تشغيل اليومية '!T235</f>
        <v>0</v>
      </c>
      <c r="U231">
        <f>'تشغيل اليومية '!U235</f>
        <v>-616</v>
      </c>
      <c r="V231">
        <f>'تشغيل اليومية '!V235</f>
        <v>-732.52</v>
      </c>
      <c r="W231" t="str">
        <f>'تشغيل اليومية '!W235</f>
        <v>252026</v>
      </c>
      <c r="X231" t="str">
        <f>'تشغيل اليومية '!X235</f>
        <v>ايراد</v>
      </c>
    </row>
    <row r="232" spans="1:24" x14ac:dyDescent="0.3">
      <c r="A232">
        <f>'تشغيل اليومية '!A236</f>
        <v>2</v>
      </c>
      <c r="B232">
        <f>'تشغيل اليومية '!B236</f>
        <v>5</v>
      </c>
      <c r="C232">
        <f>'تشغيل اليومية '!C236</f>
        <v>2026</v>
      </c>
      <c r="D232" t="str">
        <f>'تشغيل اليومية '!D236</f>
        <v>عماد النجار 3الدائري 1ورديةسعوديالمخاذناتوبيس 28</v>
      </c>
      <c r="E232">
        <f>'تشغيل اليومية '!E236</f>
        <v>5002</v>
      </c>
      <c r="F232" t="str">
        <f>'تشغيل اليومية '!F236</f>
        <v>عماد النجار 3</v>
      </c>
      <c r="G232" t="str">
        <f>'تشغيل اليومية '!G236</f>
        <v>الدائري 1وردية</v>
      </c>
      <c r="H232" t="str">
        <f>'تشغيل اليومية '!H236</f>
        <v>سعودي</v>
      </c>
      <c r="I232" t="str">
        <f>'تشغيل اليومية '!I236</f>
        <v>المخاذن</v>
      </c>
      <c r="J232" t="str">
        <f>'تشغيل اليومية '!J236</f>
        <v>اتوبيس 28</v>
      </c>
      <c r="K232">
        <f>'تشغيل اليومية '!K236</f>
        <v>2448</v>
      </c>
      <c r="L232">
        <f>'تشغيل اليومية '!L236</f>
        <v>1</v>
      </c>
      <c r="M232">
        <f>'تشغيل اليومية '!M236</f>
        <v>2500</v>
      </c>
      <c r="N232">
        <f>'تشغيل اليومية '!N236</f>
        <v>73.44</v>
      </c>
      <c r="O232">
        <f>'تشغيل اليومية '!O236</f>
        <v>2374.56</v>
      </c>
      <c r="P232">
        <f>'تشغيل اليومية '!P236</f>
        <v>0</v>
      </c>
      <c r="Q232">
        <f>'تشغيل اليومية '!Q236</f>
        <v>0</v>
      </c>
      <c r="R232">
        <f>'تشغيل اليومية '!R236</f>
        <v>0</v>
      </c>
      <c r="S232">
        <f>'تشغيل اليومية '!S236</f>
        <v>2500</v>
      </c>
      <c r="T232">
        <f>'تشغيل اليومية '!T236</f>
        <v>0</v>
      </c>
      <c r="U232">
        <f>'تشغيل اليومية '!U236</f>
        <v>-52</v>
      </c>
      <c r="V232">
        <f>'تشغيل اليومية '!V236</f>
        <v>-125.44</v>
      </c>
      <c r="W232" t="str">
        <f>'تشغيل اليومية '!W236</f>
        <v>252026</v>
      </c>
      <c r="X232" t="str">
        <f>'تشغيل اليومية '!X236</f>
        <v>ايراد</v>
      </c>
    </row>
    <row r="233" spans="1:24" x14ac:dyDescent="0.3">
      <c r="A233">
        <f>'تشغيل اليومية '!A237</f>
        <v>2</v>
      </c>
      <c r="B233">
        <f>'تشغيل اليومية '!B237</f>
        <v>5</v>
      </c>
      <c r="C233">
        <f>'تشغيل اليومية '!C237</f>
        <v>2026</v>
      </c>
      <c r="D233" t="str">
        <f>'تشغيل اليومية '!D237</f>
        <v>عبد الرحمن1الهرم سعوديدريماتوبيس 28</v>
      </c>
      <c r="E233">
        <f>'تشغيل اليومية '!E237</f>
        <v>5003</v>
      </c>
      <c r="F233" t="str">
        <f>'تشغيل اليومية '!F237</f>
        <v>عبد الرحمن1</v>
      </c>
      <c r="G233" t="str">
        <f>'تشغيل اليومية '!G237</f>
        <v xml:space="preserve">الهرم </v>
      </c>
      <c r="H233" t="str">
        <f>'تشغيل اليومية '!H237</f>
        <v>سعودي</v>
      </c>
      <c r="I233" t="str">
        <f>'تشغيل اليومية '!I237</f>
        <v>دريم</v>
      </c>
      <c r="J233" t="str">
        <f>'تشغيل اليومية '!J237</f>
        <v>اتوبيس 28</v>
      </c>
      <c r="K233">
        <f>'تشغيل اليومية '!K237</f>
        <v>994</v>
      </c>
      <c r="L233">
        <f>'تشغيل اليومية '!L237</f>
        <v>1</v>
      </c>
      <c r="M233">
        <f>'تشغيل اليومية '!M237</f>
        <v>850</v>
      </c>
      <c r="N233">
        <f>'تشغيل اليومية '!N237</f>
        <v>29.82</v>
      </c>
      <c r="O233">
        <f>'تشغيل اليومية '!O237</f>
        <v>964.18</v>
      </c>
      <c r="P233">
        <f>'تشغيل اليومية '!P237</f>
        <v>0</v>
      </c>
      <c r="Q233">
        <f>'تشغيل اليومية '!Q237</f>
        <v>0</v>
      </c>
      <c r="R233">
        <f>'تشغيل اليومية '!R237</f>
        <v>0</v>
      </c>
      <c r="S233">
        <f>'تشغيل اليومية '!S237</f>
        <v>850</v>
      </c>
      <c r="T233">
        <f>'تشغيل اليومية '!T237</f>
        <v>0</v>
      </c>
      <c r="U233">
        <f>'تشغيل اليومية '!U237</f>
        <v>144</v>
      </c>
      <c r="V233">
        <f>'تشغيل اليومية '!V237</f>
        <v>114.18</v>
      </c>
      <c r="W233" t="str">
        <f>'تشغيل اليومية '!W237</f>
        <v>252026</v>
      </c>
      <c r="X233" t="str">
        <f>'تشغيل اليومية '!X237</f>
        <v>ايراد</v>
      </c>
    </row>
    <row r="234" spans="1:24" x14ac:dyDescent="0.3">
      <c r="A234">
        <f>'تشغيل اليومية '!A238</f>
        <v>2</v>
      </c>
      <c r="B234">
        <f>'تشغيل اليومية '!B238</f>
        <v>5</v>
      </c>
      <c r="C234">
        <f>'تشغيل اليومية '!C238</f>
        <v>2026</v>
      </c>
      <c r="D234" t="str">
        <f>'تشغيل اليومية '!D238</f>
        <v>عبد الرحمن2المؤسسةسعوديدريماتوبيس 28</v>
      </c>
      <c r="E234">
        <f>'تشغيل اليومية '!E238</f>
        <v>5004</v>
      </c>
      <c r="F234" t="str">
        <f>'تشغيل اليومية '!F238</f>
        <v>عبد الرحمن2</v>
      </c>
      <c r="G234" t="str">
        <f>'تشغيل اليومية '!G238</f>
        <v>المؤسسة</v>
      </c>
      <c r="H234" t="str">
        <f>'تشغيل اليومية '!H238</f>
        <v>سعودي</v>
      </c>
      <c r="I234" t="str">
        <f>'تشغيل اليومية '!I238</f>
        <v>دريم</v>
      </c>
      <c r="J234" t="str">
        <f>'تشغيل اليومية '!J238</f>
        <v>اتوبيس 28</v>
      </c>
      <c r="K234">
        <f>'تشغيل اليومية '!K238</f>
        <v>994</v>
      </c>
      <c r="L234">
        <f>'تشغيل اليومية '!L238</f>
        <v>1</v>
      </c>
      <c r="M234">
        <f>'تشغيل اليومية '!M238</f>
        <v>850</v>
      </c>
      <c r="N234">
        <f>'تشغيل اليومية '!N238</f>
        <v>29.82</v>
      </c>
      <c r="O234">
        <f>'تشغيل اليومية '!O238</f>
        <v>964.18</v>
      </c>
      <c r="P234">
        <f>'تشغيل اليومية '!P238</f>
        <v>0</v>
      </c>
      <c r="Q234">
        <f>'تشغيل اليومية '!Q238</f>
        <v>0</v>
      </c>
      <c r="R234">
        <f>'تشغيل اليومية '!R238</f>
        <v>0</v>
      </c>
      <c r="S234">
        <f>'تشغيل اليومية '!S238</f>
        <v>850</v>
      </c>
      <c r="T234">
        <f>'تشغيل اليومية '!T238</f>
        <v>0</v>
      </c>
      <c r="U234">
        <f>'تشغيل اليومية '!U238</f>
        <v>144</v>
      </c>
      <c r="V234">
        <f>'تشغيل اليومية '!V238</f>
        <v>114.18</v>
      </c>
      <c r="W234" t="str">
        <f>'تشغيل اليومية '!W238</f>
        <v>252026</v>
      </c>
      <c r="X234" t="str">
        <f>'تشغيل اليومية '!X238</f>
        <v>ايراد</v>
      </c>
    </row>
    <row r="235" spans="1:24" x14ac:dyDescent="0.3">
      <c r="A235">
        <f>'تشغيل اليومية '!A239</f>
        <v>2</v>
      </c>
      <c r="B235">
        <f>'تشغيل اليومية '!B239</f>
        <v>5</v>
      </c>
      <c r="C235">
        <f>'تشغيل اليومية '!C239</f>
        <v>2026</v>
      </c>
      <c r="D235" t="str">
        <f>'تشغيل اليومية '!D239</f>
        <v>فرج 1حلوانسعوديهايد باركاتوبيس 28</v>
      </c>
      <c r="E235">
        <f>'تشغيل اليومية '!E239</f>
        <v>5005</v>
      </c>
      <c r="F235" t="str">
        <f>'تشغيل اليومية '!F239</f>
        <v>فرج 1</v>
      </c>
      <c r="G235" t="str">
        <f>'تشغيل اليومية '!G239</f>
        <v>حلوان</v>
      </c>
      <c r="H235" t="str">
        <f>'تشغيل اليومية '!H239</f>
        <v>سعودي</v>
      </c>
      <c r="I235" t="str">
        <f>'تشغيل اليومية '!I239</f>
        <v>هايد بارك</v>
      </c>
      <c r="J235" t="str">
        <f>'تشغيل اليومية '!J239</f>
        <v>اتوبيس 28</v>
      </c>
      <c r="K235">
        <f>'تشغيل اليومية '!K239</f>
        <v>4634</v>
      </c>
      <c r="L235">
        <f>'تشغيل اليومية '!L239</f>
        <v>1</v>
      </c>
      <c r="M235">
        <f>'تشغيل اليومية '!M239</f>
        <v>3750</v>
      </c>
      <c r="N235">
        <f>'تشغيل اليومية '!N239</f>
        <v>139.01999999999998</v>
      </c>
      <c r="O235">
        <f>'تشغيل اليومية '!O239</f>
        <v>4494.9799999999996</v>
      </c>
      <c r="P235">
        <f>'تشغيل اليومية '!P239</f>
        <v>0</v>
      </c>
      <c r="Q235">
        <f>'تشغيل اليومية '!Q239</f>
        <v>0</v>
      </c>
      <c r="R235">
        <f>'تشغيل اليومية '!R239</f>
        <v>0</v>
      </c>
      <c r="S235">
        <f>'تشغيل اليومية '!S239</f>
        <v>3750</v>
      </c>
      <c r="T235">
        <f>'تشغيل اليومية '!T239</f>
        <v>0</v>
      </c>
      <c r="U235">
        <f>'تشغيل اليومية '!U239</f>
        <v>884</v>
      </c>
      <c r="V235">
        <f>'تشغيل اليومية '!V239</f>
        <v>744.98</v>
      </c>
      <c r="W235" t="str">
        <f>'تشغيل اليومية '!W239</f>
        <v>252026</v>
      </c>
      <c r="X235" t="str">
        <f>'تشغيل اليومية '!X239</f>
        <v>ايراد</v>
      </c>
    </row>
    <row r="236" spans="1:24" x14ac:dyDescent="0.3">
      <c r="A236">
        <f>'تشغيل اليومية '!A240</f>
        <v>2</v>
      </c>
      <c r="B236">
        <f>'تشغيل اليومية '!B240</f>
        <v>5</v>
      </c>
      <c r="C236">
        <f>'تشغيل اليومية '!C240</f>
        <v>2026</v>
      </c>
      <c r="D236" t="str">
        <f>'تشغيل اليومية '!D240</f>
        <v>فرج 6حلوان مبيتسعوديهايد باركاتوبيس 28</v>
      </c>
      <c r="E236">
        <f>'تشغيل اليومية '!E240</f>
        <v>5029</v>
      </c>
      <c r="F236" t="str">
        <f>'تشغيل اليومية '!F240</f>
        <v>فرج 6</v>
      </c>
      <c r="G236" t="str">
        <f>'تشغيل اليومية '!G240</f>
        <v>حلوان مبيت</v>
      </c>
      <c r="H236" t="str">
        <f>'تشغيل اليومية '!H240</f>
        <v>سعودي</v>
      </c>
      <c r="I236" t="str">
        <f>'تشغيل اليومية '!I240</f>
        <v>هايد بارك</v>
      </c>
      <c r="J236" t="str">
        <f>'تشغيل اليومية '!J240</f>
        <v>اتوبيس 28</v>
      </c>
      <c r="K236">
        <f>'تشغيل اليومية '!K240</f>
        <v>1482</v>
      </c>
      <c r="L236">
        <f>'تشغيل اليومية '!L240</f>
        <v>1</v>
      </c>
      <c r="M236">
        <f>'تشغيل اليومية '!M240</f>
        <v>750</v>
      </c>
      <c r="N236">
        <f>'تشغيل اليومية '!N240</f>
        <v>44.46</v>
      </c>
      <c r="O236">
        <f>'تشغيل اليومية '!O240</f>
        <v>1437.54</v>
      </c>
      <c r="P236">
        <f>'تشغيل اليومية '!P240</f>
        <v>0</v>
      </c>
      <c r="Q236">
        <f>'تشغيل اليومية '!Q240</f>
        <v>0</v>
      </c>
      <c r="R236">
        <f>'تشغيل اليومية '!R240</f>
        <v>0</v>
      </c>
      <c r="S236">
        <f>'تشغيل اليومية '!S240</f>
        <v>750</v>
      </c>
      <c r="T236">
        <f>'تشغيل اليومية '!T240</f>
        <v>0</v>
      </c>
      <c r="U236">
        <f>'تشغيل اليومية '!U240</f>
        <v>732</v>
      </c>
      <c r="V236">
        <f>'تشغيل اليومية '!V240</f>
        <v>687.54</v>
      </c>
      <c r="W236" t="str">
        <f>'تشغيل اليومية '!W240</f>
        <v>252026</v>
      </c>
      <c r="X236" t="str">
        <f>'تشغيل اليومية '!X240</f>
        <v>ايراد</v>
      </c>
    </row>
    <row r="237" spans="1:24" x14ac:dyDescent="0.3">
      <c r="A237">
        <f>'تشغيل اليومية '!A241</f>
        <v>2</v>
      </c>
      <c r="B237">
        <f>'تشغيل اليومية '!B241</f>
        <v>5</v>
      </c>
      <c r="C237">
        <f>'تشغيل اليومية '!C241</f>
        <v>2026</v>
      </c>
      <c r="D237" t="str">
        <f>'تشغيل اليومية '!D241</f>
        <v>ممدوح كيلاني 3القومية سعوديهايد باركميكروباص صيني</v>
      </c>
      <c r="E237">
        <f>'تشغيل اليومية '!E241</f>
        <v>5006</v>
      </c>
      <c r="F237" t="str">
        <f>'تشغيل اليومية '!F241</f>
        <v>ممدوح كيلاني 3</v>
      </c>
      <c r="G237" t="str">
        <f>'تشغيل اليومية '!G241</f>
        <v xml:space="preserve">القومية </v>
      </c>
      <c r="H237" t="str">
        <f>'تشغيل اليومية '!H241</f>
        <v>سعودي</v>
      </c>
      <c r="I237" t="str">
        <f>'تشغيل اليومية '!I241</f>
        <v>هايد بارك</v>
      </c>
      <c r="J237" t="str">
        <f>'تشغيل اليومية '!J241</f>
        <v>ميكروباص صيني</v>
      </c>
      <c r="K237">
        <f>'تشغيل اليومية '!K241</f>
        <v>2965</v>
      </c>
      <c r="L237">
        <f>'تشغيل اليومية '!L241</f>
        <v>1</v>
      </c>
      <c r="M237">
        <f>'تشغيل اليومية '!M241</f>
        <v>2500</v>
      </c>
      <c r="N237">
        <f>'تشغيل اليومية '!N241</f>
        <v>88.95</v>
      </c>
      <c r="O237">
        <f>'تشغيل اليومية '!O241</f>
        <v>2876.05</v>
      </c>
      <c r="P237">
        <f>'تشغيل اليومية '!P241</f>
        <v>0</v>
      </c>
      <c r="Q237">
        <f>'تشغيل اليومية '!Q241</f>
        <v>0</v>
      </c>
      <c r="R237">
        <f>'تشغيل اليومية '!R241</f>
        <v>0</v>
      </c>
      <c r="S237">
        <f>'تشغيل اليومية '!S241</f>
        <v>2500</v>
      </c>
      <c r="T237">
        <f>'تشغيل اليومية '!T241</f>
        <v>0</v>
      </c>
      <c r="U237">
        <f>'تشغيل اليومية '!U241</f>
        <v>465</v>
      </c>
      <c r="V237">
        <f>'تشغيل اليومية '!V241</f>
        <v>376.05</v>
      </c>
      <c r="W237" t="str">
        <f>'تشغيل اليومية '!W241</f>
        <v>252026</v>
      </c>
      <c r="X237" t="str">
        <f>'تشغيل اليومية '!X241</f>
        <v>ايراد</v>
      </c>
    </row>
    <row r="238" spans="1:24" x14ac:dyDescent="0.3">
      <c r="A238">
        <f>'تشغيل اليومية '!A242</f>
        <v>2</v>
      </c>
      <c r="B238">
        <f>'تشغيل اليومية '!B242</f>
        <v>5</v>
      </c>
      <c r="C238">
        <f>'تشغيل اليومية '!C242</f>
        <v>2026</v>
      </c>
      <c r="D238" t="str">
        <f>'تشغيل اليومية '!D242</f>
        <v>محمد جمال طوسونالمنيبسعوديهايد باركاتوبيس 28</v>
      </c>
      <c r="E238">
        <f>'تشغيل اليومية '!E242</f>
        <v>5025</v>
      </c>
      <c r="F238" t="str">
        <f>'تشغيل اليومية '!F242</f>
        <v>محمد جمال طوسون</v>
      </c>
      <c r="G238" t="str">
        <f>'تشغيل اليومية '!G242</f>
        <v>المنيب</v>
      </c>
      <c r="H238" t="str">
        <f>'تشغيل اليومية '!H242</f>
        <v>سعودي</v>
      </c>
      <c r="I238" t="str">
        <f>'تشغيل اليومية '!I242</f>
        <v>هايد بارك</v>
      </c>
      <c r="J238" t="str">
        <f>'تشغيل اليومية '!J242</f>
        <v>اتوبيس 28</v>
      </c>
      <c r="K238">
        <f>'تشغيل اليومية '!K242</f>
        <v>4634</v>
      </c>
      <c r="L238">
        <f>'تشغيل اليومية '!L242</f>
        <v>1</v>
      </c>
      <c r="M238">
        <f>'تشغيل اليومية '!M242</f>
        <v>3800</v>
      </c>
      <c r="N238">
        <f>'تشغيل اليومية '!N242</f>
        <v>139.01999999999998</v>
      </c>
      <c r="O238">
        <f>'تشغيل اليومية '!O242</f>
        <v>4494.9799999999996</v>
      </c>
      <c r="P238">
        <f>'تشغيل اليومية '!P242</f>
        <v>0</v>
      </c>
      <c r="Q238">
        <f>'تشغيل اليومية '!Q242</f>
        <v>0</v>
      </c>
      <c r="R238">
        <f>'تشغيل اليومية '!R242</f>
        <v>0</v>
      </c>
      <c r="S238">
        <f>'تشغيل اليومية '!S242</f>
        <v>3800</v>
      </c>
      <c r="T238">
        <f>'تشغيل اليومية '!T242</f>
        <v>0</v>
      </c>
      <c r="U238">
        <f>'تشغيل اليومية '!U242</f>
        <v>834</v>
      </c>
      <c r="V238">
        <f>'تشغيل اليومية '!V242</f>
        <v>694.98</v>
      </c>
      <c r="W238" t="str">
        <f>'تشغيل اليومية '!W242</f>
        <v>252026</v>
      </c>
      <c r="X238" t="str">
        <f>'تشغيل اليومية '!X242</f>
        <v>ايراد</v>
      </c>
    </row>
    <row r="239" spans="1:24" x14ac:dyDescent="0.3">
      <c r="A239">
        <f>'تشغيل اليومية '!A243</f>
        <v>2</v>
      </c>
      <c r="B239">
        <f>'تشغيل اليومية '!B243</f>
        <v>5</v>
      </c>
      <c r="C239">
        <f>'تشغيل اليومية '!C243</f>
        <v>2026</v>
      </c>
      <c r="D239" t="str">
        <f>'تشغيل اليومية '!D243</f>
        <v>مصطفي رشدي1المنيب 2 ورديةسعوديميفيداميكروباص صيني</v>
      </c>
      <c r="E239">
        <f>'تشغيل اليومية '!E243</f>
        <v>5007</v>
      </c>
      <c r="F239" t="str">
        <f>'تشغيل اليومية '!F243</f>
        <v>مصطفي رشدي1</v>
      </c>
      <c r="G239" t="str">
        <f>'تشغيل اليومية '!G243</f>
        <v>المنيب 2 وردية</v>
      </c>
      <c r="H239" t="str">
        <f>'تشغيل اليومية '!H243</f>
        <v>سعودي</v>
      </c>
      <c r="I239" t="str">
        <f>'تشغيل اليومية '!I243</f>
        <v>ميفيدا</v>
      </c>
      <c r="J239" t="str">
        <f>'تشغيل اليومية '!J243</f>
        <v>ميكروباص صيني</v>
      </c>
      <c r="K239">
        <f>'تشغيل اليومية '!K243</f>
        <v>2965</v>
      </c>
      <c r="L239">
        <f>'تشغيل اليومية '!L243</f>
        <v>1</v>
      </c>
      <c r="M239">
        <f>'تشغيل اليومية '!M243</f>
        <v>2150</v>
      </c>
      <c r="N239">
        <f>'تشغيل اليومية '!N243</f>
        <v>88.95</v>
      </c>
      <c r="O239">
        <f>'تشغيل اليومية '!O243</f>
        <v>2876.05</v>
      </c>
      <c r="P239">
        <f>'تشغيل اليومية '!P243</f>
        <v>0</v>
      </c>
      <c r="Q239">
        <f>'تشغيل اليومية '!Q243</f>
        <v>0</v>
      </c>
      <c r="R239">
        <f>'تشغيل اليومية '!R243</f>
        <v>0</v>
      </c>
      <c r="S239">
        <f>'تشغيل اليومية '!S243</f>
        <v>2150</v>
      </c>
      <c r="T239">
        <f>'تشغيل اليومية '!T243</f>
        <v>0</v>
      </c>
      <c r="U239">
        <f>'تشغيل اليومية '!U243</f>
        <v>815</v>
      </c>
      <c r="V239">
        <f>'تشغيل اليومية '!V243</f>
        <v>726.05</v>
      </c>
      <c r="W239" t="str">
        <f>'تشغيل اليومية '!W243</f>
        <v>252026</v>
      </c>
      <c r="X239" t="str">
        <f>'تشغيل اليومية '!X243</f>
        <v>ايراد</v>
      </c>
    </row>
    <row r="240" spans="1:24" x14ac:dyDescent="0.3">
      <c r="A240">
        <f>'تشغيل اليومية '!A244</f>
        <v>2</v>
      </c>
      <c r="B240">
        <f>'تشغيل اليومية '!B244</f>
        <v>5</v>
      </c>
      <c r="C240">
        <f>'تشغيل اليومية '!C244</f>
        <v>2026</v>
      </c>
      <c r="D240" t="str">
        <f>'تشغيل اليومية '!D244</f>
        <v>فرج 2حلوان 2 ورديةسعوديميفيداميكروباص صيني</v>
      </c>
      <c r="E240">
        <f>'تشغيل اليومية '!E244</f>
        <v>5009</v>
      </c>
      <c r="F240" t="str">
        <f>'تشغيل اليومية '!F244</f>
        <v>فرج 2</v>
      </c>
      <c r="G240" t="str">
        <f>'تشغيل اليومية '!G244</f>
        <v>حلوان 2 وردية</v>
      </c>
      <c r="H240" t="str">
        <f>'تشغيل اليومية '!H244</f>
        <v>سعودي</v>
      </c>
      <c r="I240" t="str">
        <f>'تشغيل اليومية '!I244</f>
        <v>ميفيدا</v>
      </c>
      <c r="J240" t="str">
        <f>'تشغيل اليومية '!J244</f>
        <v>ميكروباص صيني</v>
      </c>
      <c r="K240">
        <f>'تشغيل اليومية '!K244</f>
        <v>2965</v>
      </c>
      <c r="L240">
        <f>'تشغيل اليومية '!L244</f>
        <v>1</v>
      </c>
      <c r="M240">
        <f>'تشغيل اليومية '!M244</f>
        <v>2250</v>
      </c>
      <c r="N240">
        <f>'تشغيل اليومية '!N244</f>
        <v>88.95</v>
      </c>
      <c r="O240">
        <f>'تشغيل اليومية '!O244</f>
        <v>2876.05</v>
      </c>
      <c r="P240">
        <f>'تشغيل اليومية '!P244</f>
        <v>0</v>
      </c>
      <c r="Q240">
        <f>'تشغيل اليومية '!Q244</f>
        <v>0</v>
      </c>
      <c r="R240">
        <f>'تشغيل اليومية '!R244</f>
        <v>0</v>
      </c>
      <c r="S240">
        <f>'تشغيل اليومية '!S244</f>
        <v>2250</v>
      </c>
      <c r="T240">
        <f>'تشغيل اليومية '!T244</f>
        <v>0</v>
      </c>
      <c r="U240">
        <f>'تشغيل اليومية '!U244</f>
        <v>715</v>
      </c>
      <c r="V240">
        <f>'تشغيل اليومية '!V244</f>
        <v>626.04999999999995</v>
      </c>
      <c r="W240" t="str">
        <f>'تشغيل اليومية '!W244</f>
        <v>252026</v>
      </c>
      <c r="X240" t="str">
        <f>'تشغيل اليومية '!X244</f>
        <v>ايراد</v>
      </c>
    </row>
    <row r="241" spans="1:24" x14ac:dyDescent="0.3">
      <c r="A241">
        <f>'تشغيل اليومية '!A245</f>
        <v>2</v>
      </c>
      <c r="B241">
        <f>'تشغيل اليومية '!B245</f>
        <v>5</v>
      </c>
      <c r="C241">
        <f>'تشغيل اليومية '!C245</f>
        <v>2026</v>
      </c>
      <c r="D241" t="str">
        <f>'تشغيل اليومية '!D245</f>
        <v>فرج 3حلوان 2 ورديةسعوديالقطاميةاتوبيس 28</v>
      </c>
      <c r="E241">
        <f>'تشغيل اليومية '!E245</f>
        <v>5010</v>
      </c>
      <c r="F241" t="str">
        <f>'تشغيل اليومية '!F245</f>
        <v>فرج 3</v>
      </c>
      <c r="G241" t="str">
        <f>'تشغيل اليومية '!G245</f>
        <v>حلوان 2 وردية</v>
      </c>
      <c r="H241" t="str">
        <f>'تشغيل اليومية '!H245</f>
        <v>سعودي</v>
      </c>
      <c r="I241" t="str">
        <f>'تشغيل اليومية '!I245</f>
        <v>القطامية</v>
      </c>
      <c r="J241" t="str">
        <f>'تشغيل اليومية '!J245</f>
        <v>اتوبيس 28</v>
      </c>
      <c r="K241">
        <f>'تشغيل اليومية '!K245</f>
        <v>3415</v>
      </c>
      <c r="L241">
        <f>'تشغيل اليومية '!L245</f>
        <v>1</v>
      </c>
      <c r="M241">
        <f>'تشغيل اليومية '!M245</f>
        <v>3400</v>
      </c>
      <c r="N241">
        <f>'تشغيل اليومية '!N245</f>
        <v>102.45</v>
      </c>
      <c r="O241">
        <f>'تشغيل اليومية '!O245</f>
        <v>3312.55</v>
      </c>
      <c r="P241">
        <f>'تشغيل اليومية '!P245</f>
        <v>0</v>
      </c>
      <c r="Q241">
        <f>'تشغيل اليومية '!Q245</f>
        <v>0</v>
      </c>
      <c r="R241">
        <f>'تشغيل اليومية '!R245</f>
        <v>0</v>
      </c>
      <c r="S241">
        <f>'تشغيل اليومية '!S245</f>
        <v>3400</v>
      </c>
      <c r="T241">
        <f>'تشغيل اليومية '!T245</f>
        <v>0</v>
      </c>
      <c r="U241">
        <f>'تشغيل اليومية '!U245</f>
        <v>15</v>
      </c>
      <c r="V241">
        <f>'تشغيل اليومية '!V245</f>
        <v>-87.45</v>
      </c>
      <c r="W241" t="str">
        <f>'تشغيل اليومية '!W245</f>
        <v>252026</v>
      </c>
      <c r="X241" t="str">
        <f>'تشغيل اليومية '!X245</f>
        <v>ايراد</v>
      </c>
    </row>
    <row r="242" spans="1:24" x14ac:dyDescent="0.3">
      <c r="A242">
        <f>'تشغيل اليومية '!A246</f>
        <v>2</v>
      </c>
      <c r="B242">
        <f>'تشغيل اليومية '!B246</f>
        <v>5</v>
      </c>
      <c r="C242">
        <f>'تشغيل اليومية '!C246</f>
        <v>2026</v>
      </c>
      <c r="D242" t="str">
        <f>'تشغيل اليومية '!D246</f>
        <v>فرج 4مايو ورديةسعوديالقطاميةميكروباص</v>
      </c>
      <c r="E242">
        <f>'تشغيل اليومية '!E246</f>
        <v>5011</v>
      </c>
      <c r="F242" t="str">
        <f>'تشغيل اليومية '!F246</f>
        <v>فرج 4</v>
      </c>
      <c r="G242" t="str">
        <f>'تشغيل اليومية '!G246</f>
        <v>مايو وردية</v>
      </c>
      <c r="H242" t="str">
        <f>'تشغيل اليومية '!H246</f>
        <v>سعودي</v>
      </c>
      <c r="I242" t="str">
        <f>'تشغيل اليومية '!I246</f>
        <v>القطامية</v>
      </c>
      <c r="J242" t="str">
        <f>'تشغيل اليومية '!J246</f>
        <v>ميكروباص</v>
      </c>
      <c r="K242">
        <f>'تشغيل اليومية '!K246</f>
        <v>1222</v>
      </c>
      <c r="L242">
        <f>'تشغيل اليومية '!L246</f>
        <v>1</v>
      </c>
      <c r="M242">
        <f>'تشغيل اليومية '!M246</f>
        <v>1180</v>
      </c>
      <c r="N242">
        <f>'تشغيل اليومية '!N246</f>
        <v>36.659999999999997</v>
      </c>
      <c r="O242">
        <f>'تشغيل اليومية '!O246</f>
        <v>1185.3399999999999</v>
      </c>
      <c r="P242">
        <f>'تشغيل اليومية '!P246</f>
        <v>0</v>
      </c>
      <c r="Q242">
        <f>'تشغيل اليومية '!Q246</f>
        <v>0</v>
      </c>
      <c r="R242">
        <f>'تشغيل اليومية '!R246</f>
        <v>0</v>
      </c>
      <c r="S242">
        <f>'تشغيل اليومية '!S246</f>
        <v>1180</v>
      </c>
      <c r="T242">
        <f>'تشغيل اليومية '!T246</f>
        <v>0</v>
      </c>
      <c r="U242">
        <f>'تشغيل اليومية '!U246</f>
        <v>42</v>
      </c>
      <c r="V242">
        <f>'تشغيل اليومية '!V246</f>
        <v>5.3400000000000034</v>
      </c>
      <c r="W242" t="str">
        <f>'تشغيل اليومية '!W246</f>
        <v>252026</v>
      </c>
      <c r="X242" t="str">
        <f>'تشغيل اليومية '!X246</f>
        <v>ايراد</v>
      </c>
    </row>
    <row r="243" spans="1:24" x14ac:dyDescent="0.3">
      <c r="A243">
        <f>'تشغيل اليومية '!A247</f>
        <v>2</v>
      </c>
      <c r="B243">
        <f>'تشغيل اليومية '!B247</f>
        <v>5</v>
      </c>
      <c r="C243">
        <f>'تشغيل اليومية '!C247</f>
        <v>2026</v>
      </c>
      <c r="D243" t="str">
        <f>'تشغيل اليومية '!D247</f>
        <v>مصطفي رشدي3المنيب5شفتسعوديالقطاميةاتوبيس 28</v>
      </c>
      <c r="E243">
        <f>'تشغيل اليومية '!E247</f>
        <v>5012</v>
      </c>
      <c r="F243" t="str">
        <f>'تشغيل اليومية '!F247</f>
        <v>مصطفي رشدي3</v>
      </c>
      <c r="G243" t="str">
        <f>'تشغيل اليومية '!G247</f>
        <v>المنيب5شفت</v>
      </c>
      <c r="H243" t="str">
        <f>'تشغيل اليومية '!H247</f>
        <v>سعودي</v>
      </c>
      <c r="I243" t="str">
        <f>'تشغيل اليومية '!I247</f>
        <v>القطامية</v>
      </c>
      <c r="J243" t="str">
        <f>'تشغيل اليومية '!J247</f>
        <v>اتوبيس 28</v>
      </c>
      <c r="K243">
        <f>'تشغيل اليومية '!K247</f>
        <v>2649</v>
      </c>
      <c r="L243">
        <f>'تشغيل اليومية '!L247</f>
        <v>1</v>
      </c>
      <c r="M243">
        <f>'تشغيل اليومية '!M247</f>
        <v>2060</v>
      </c>
      <c r="N243">
        <f>'تشغيل اليومية '!N247</f>
        <v>79.47</v>
      </c>
      <c r="O243">
        <f>'تشغيل اليومية '!O247</f>
        <v>2569.5300000000002</v>
      </c>
      <c r="P243">
        <f>'تشغيل اليومية '!P247</f>
        <v>0</v>
      </c>
      <c r="Q243">
        <f>'تشغيل اليومية '!Q247</f>
        <v>0</v>
      </c>
      <c r="R243">
        <f>'تشغيل اليومية '!R247</f>
        <v>0</v>
      </c>
      <c r="S243">
        <f>'تشغيل اليومية '!S247</f>
        <v>2060</v>
      </c>
      <c r="T243">
        <f>'تشغيل اليومية '!T247</f>
        <v>0</v>
      </c>
      <c r="U243">
        <f>'تشغيل اليومية '!U247</f>
        <v>589</v>
      </c>
      <c r="V243">
        <f>'تشغيل اليومية '!V247</f>
        <v>509.53</v>
      </c>
      <c r="W243" t="str">
        <f>'تشغيل اليومية '!W247</f>
        <v>252026</v>
      </c>
      <c r="X243" t="str">
        <f>'تشغيل اليومية '!X247</f>
        <v>ايراد</v>
      </c>
    </row>
    <row r="244" spans="1:24" x14ac:dyDescent="0.3">
      <c r="A244">
        <f>'تشغيل اليومية '!A248</f>
        <v>2</v>
      </c>
      <c r="B244">
        <f>'تشغيل اليومية '!B248</f>
        <v>5</v>
      </c>
      <c r="C244">
        <f>'تشغيل اليومية '!C248</f>
        <v>2026</v>
      </c>
      <c r="D244" t="str">
        <f>'تشغيل اليومية '!D248</f>
        <v>مصطفي رشدي4المنيب Wصباحيةسعوديالقطاميةاتوبيس 28</v>
      </c>
      <c r="E244">
        <f>'تشغيل اليومية '!E248</f>
        <v>5013</v>
      </c>
      <c r="F244" t="str">
        <f>'تشغيل اليومية '!F248</f>
        <v>مصطفي رشدي4</v>
      </c>
      <c r="G244" t="str">
        <f>'تشغيل اليومية '!G248</f>
        <v>المنيب Wصباحية</v>
      </c>
      <c r="H244" t="str">
        <f>'تشغيل اليومية '!H248</f>
        <v>سعودي</v>
      </c>
      <c r="I244" t="str">
        <f>'تشغيل اليومية '!I248</f>
        <v>القطامية</v>
      </c>
      <c r="J244" t="str">
        <f>'تشغيل اليومية '!J248</f>
        <v>اتوبيس 28</v>
      </c>
      <c r="K244">
        <f>'تشغيل اليومية '!K248</f>
        <v>1059</v>
      </c>
      <c r="L244">
        <f>'تشغيل اليومية '!L248</f>
        <v>1</v>
      </c>
      <c r="M244">
        <f>'تشغيل اليومية '!M248</f>
        <v>1000</v>
      </c>
      <c r="N244">
        <f>'تشغيل اليومية '!N248</f>
        <v>31.77</v>
      </c>
      <c r="O244">
        <f>'تشغيل اليومية '!O248</f>
        <v>1027.23</v>
      </c>
      <c r="P244">
        <f>'تشغيل اليومية '!P248</f>
        <v>0</v>
      </c>
      <c r="Q244">
        <f>'تشغيل اليومية '!Q248</f>
        <v>0</v>
      </c>
      <c r="R244">
        <f>'تشغيل اليومية '!R248</f>
        <v>0</v>
      </c>
      <c r="S244">
        <f>'تشغيل اليومية '!S248</f>
        <v>1000</v>
      </c>
      <c r="T244">
        <f>'تشغيل اليومية '!T248</f>
        <v>0</v>
      </c>
      <c r="U244">
        <f>'تشغيل اليومية '!U248</f>
        <v>59</v>
      </c>
      <c r="V244">
        <f>'تشغيل اليومية '!V248</f>
        <v>27.23</v>
      </c>
      <c r="W244" t="str">
        <f>'تشغيل اليومية '!W248</f>
        <v>252026</v>
      </c>
      <c r="X244" t="str">
        <f>'تشغيل اليومية '!X248</f>
        <v>ايراد</v>
      </c>
    </row>
    <row r="245" spans="1:24" x14ac:dyDescent="0.3">
      <c r="A245">
        <f>'تشغيل اليومية '!A249</f>
        <v>2</v>
      </c>
      <c r="B245">
        <f>'تشغيل اليومية '!B249</f>
        <v>5</v>
      </c>
      <c r="C245">
        <f>'تشغيل اليومية '!C249</f>
        <v>2026</v>
      </c>
      <c r="D245" t="str">
        <f>'تشغيل اليومية '!D249</f>
        <v>مصطفي رشدي5صقر 2 ورديةسعوديالقطاميةاتوبيس 28</v>
      </c>
      <c r="E245">
        <f>'تشغيل اليومية '!E249</f>
        <v>5014</v>
      </c>
      <c r="F245" t="str">
        <f>'تشغيل اليومية '!F249</f>
        <v>مصطفي رشدي5</v>
      </c>
      <c r="G245" t="str">
        <f>'تشغيل اليومية '!G249</f>
        <v>صقر 2 وردية</v>
      </c>
      <c r="H245" t="str">
        <f>'تشغيل اليومية '!H249</f>
        <v>سعودي</v>
      </c>
      <c r="I245" t="str">
        <f>'تشغيل اليومية '!I249</f>
        <v>القطامية</v>
      </c>
      <c r="J245" t="str">
        <f>'تشغيل اليومية '!J249</f>
        <v>اتوبيس 28</v>
      </c>
      <c r="K245">
        <f>'تشغيل اليومية '!K249</f>
        <v>2120</v>
      </c>
      <c r="L245">
        <f>'تشغيل اليومية '!L249</f>
        <v>1</v>
      </c>
      <c r="M245">
        <f>'تشغيل اليومية '!M249</f>
        <v>1780</v>
      </c>
      <c r="N245">
        <f>'تشغيل اليومية '!N249</f>
        <v>63.599999999999994</v>
      </c>
      <c r="O245">
        <f>'تشغيل اليومية '!O249</f>
        <v>2056.4</v>
      </c>
      <c r="P245">
        <f>'تشغيل اليومية '!P249</f>
        <v>0</v>
      </c>
      <c r="Q245">
        <f>'تشغيل اليومية '!Q249</f>
        <v>0</v>
      </c>
      <c r="R245">
        <f>'تشغيل اليومية '!R249</f>
        <v>0</v>
      </c>
      <c r="S245">
        <f>'تشغيل اليومية '!S249</f>
        <v>1780</v>
      </c>
      <c r="T245">
        <f>'تشغيل اليومية '!T249</f>
        <v>0</v>
      </c>
      <c r="U245">
        <f>'تشغيل اليومية '!U249</f>
        <v>340</v>
      </c>
      <c r="V245">
        <f>'تشغيل اليومية '!V249</f>
        <v>276.39999999999998</v>
      </c>
      <c r="W245" t="str">
        <f>'تشغيل اليومية '!W249</f>
        <v>252026</v>
      </c>
      <c r="X245" t="str">
        <f>'تشغيل اليومية '!X249</f>
        <v>ايراد</v>
      </c>
    </row>
    <row r="246" spans="1:24" x14ac:dyDescent="0.3">
      <c r="A246">
        <f>'تشغيل اليومية '!A250</f>
        <v>2</v>
      </c>
      <c r="B246">
        <f>'تشغيل اليومية '!B250</f>
        <v>5</v>
      </c>
      <c r="C246">
        <f>'تشغيل اليومية '!C250</f>
        <v>2026</v>
      </c>
      <c r="D246" t="str">
        <f>'تشغيل اليومية '!D250</f>
        <v>مصطفي رشدي6المنيب 2 ورديةسعوديالقطاميةاتوبيس 28</v>
      </c>
      <c r="E246">
        <f>'تشغيل اليومية '!E250</f>
        <v>5027</v>
      </c>
      <c r="F246" t="str">
        <f>'تشغيل اليومية '!F250</f>
        <v>مصطفي رشدي6</v>
      </c>
      <c r="G246" t="str">
        <f>'تشغيل اليومية '!G250</f>
        <v>المنيب 2 وردية</v>
      </c>
      <c r="H246" t="str">
        <f>'تشغيل اليومية '!H250</f>
        <v>سعودي</v>
      </c>
      <c r="I246" t="str">
        <f>'تشغيل اليومية '!I250</f>
        <v>القطامية</v>
      </c>
      <c r="J246" t="str">
        <f>'تشغيل اليومية '!J250</f>
        <v>اتوبيس 28</v>
      </c>
      <c r="K246">
        <f>'تشغيل اليومية '!K250</f>
        <v>3944</v>
      </c>
      <c r="L246">
        <f>'تشغيل اليومية '!L250</f>
        <v>1</v>
      </c>
      <c r="M246">
        <f>'تشغيل اليومية '!M250</f>
        <v>3600</v>
      </c>
      <c r="N246">
        <f>'تشغيل اليومية '!N250</f>
        <v>118.32</v>
      </c>
      <c r="O246">
        <f>'تشغيل اليومية '!O250</f>
        <v>3825.68</v>
      </c>
      <c r="P246">
        <f>'تشغيل اليومية '!P250</f>
        <v>0</v>
      </c>
      <c r="Q246">
        <f>'تشغيل اليومية '!Q250</f>
        <v>0</v>
      </c>
      <c r="R246">
        <f>'تشغيل اليومية '!R250</f>
        <v>200</v>
      </c>
      <c r="S246">
        <f>'تشغيل اليومية '!S250</f>
        <v>3800</v>
      </c>
      <c r="T246">
        <f>'تشغيل اليومية '!T250</f>
        <v>0</v>
      </c>
      <c r="U246">
        <f>'تشغيل اليومية '!U250</f>
        <v>344</v>
      </c>
      <c r="V246">
        <f>'تشغيل اليومية '!V250</f>
        <v>225.68</v>
      </c>
      <c r="W246" t="str">
        <f>'تشغيل اليومية '!W250</f>
        <v>252026</v>
      </c>
      <c r="X246" t="str">
        <f>'تشغيل اليومية '!X250</f>
        <v>ايراد</v>
      </c>
    </row>
    <row r="247" spans="1:24" x14ac:dyDescent="0.3">
      <c r="A247">
        <f>'تشغيل اليومية '!A251</f>
        <v>2</v>
      </c>
      <c r="B247">
        <f>'تشغيل اليومية '!B251</f>
        <v>5</v>
      </c>
      <c r="C247">
        <f>'تشغيل اليومية '!C251</f>
        <v>2026</v>
      </c>
      <c r="D247" t="str">
        <f>'تشغيل اليومية '!D251</f>
        <v>كرم ترك 1قليوب 2 ورديةسعوديالقطاميةاتوبيس 28</v>
      </c>
      <c r="E247">
        <f>'تشغيل اليومية '!E251</f>
        <v>5015</v>
      </c>
      <c r="F247" t="str">
        <f>'تشغيل اليومية '!F251</f>
        <v>كرم ترك 1</v>
      </c>
      <c r="G247" t="str">
        <f>'تشغيل اليومية '!G251</f>
        <v>قليوب 2 وردية</v>
      </c>
      <c r="H247" t="str">
        <f>'تشغيل اليومية '!H251</f>
        <v>سعودي</v>
      </c>
      <c r="I247" t="str">
        <f>'تشغيل اليومية '!I251</f>
        <v>القطامية</v>
      </c>
      <c r="J247" t="str">
        <f>'تشغيل اليومية '!J251</f>
        <v>اتوبيس 28</v>
      </c>
      <c r="K247">
        <f>'تشغيل اليومية '!K251</f>
        <v>3959</v>
      </c>
      <c r="L247">
        <f>'تشغيل اليومية '!L251</f>
        <v>1</v>
      </c>
      <c r="M247">
        <f>'تشغيل اليومية '!M251</f>
        <v>4200</v>
      </c>
      <c r="N247">
        <f>'تشغيل اليومية '!N251</f>
        <v>118.77</v>
      </c>
      <c r="O247">
        <f>'تشغيل اليومية '!O251</f>
        <v>3840.23</v>
      </c>
      <c r="P247">
        <f>'تشغيل اليومية '!P251</f>
        <v>0</v>
      </c>
      <c r="Q247">
        <f>'تشغيل اليومية '!Q251</f>
        <v>0</v>
      </c>
      <c r="R247">
        <f>'تشغيل اليومية '!R251</f>
        <v>0</v>
      </c>
      <c r="S247">
        <f>'تشغيل اليومية '!S251</f>
        <v>4200</v>
      </c>
      <c r="T247">
        <f>'تشغيل اليومية '!T251</f>
        <v>0</v>
      </c>
      <c r="U247">
        <f>'تشغيل اليومية '!U251</f>
        <v>-241</v>
      </c>
      <c r="V247">
        <f>'تشغيل اليومية '!V251</f>
        <v>-359.77</v>
      </c>
      <c r="W247" t="str">
        <f>'تشغيل اليومية '!W251</f>
        <v>252026</v>
      </c>
      <c r="X247" t="str">
        <f>'تشغيل اليومية '!X251</f>
        <v>ايراد</v>
      </c>
    </row>
    <row r="248" spans="1:24" x14ac:dyDescent="0.3">
      <c r="A248">
        <f>'تشغيل اليومية '!A252</f>
        <v>2</v>
      </c>
      <c r="B248">
        <f>'تشغيل اليومية '!B252</f>
        <v>5</v>
      </c>
      <c r="C248">
        <f>'تشغيل اليومية '!C252</f>
        <v>2026</v>
      </c>
      <c r="D248" t="str">
        <f>'تشغيل اليومية '!D252</f>
        <v>كرم ترك 2قليوب 2 ورديةسعوديمدينتي اتوبيس 28</v>
      </c>
      <c r="E248">
        <f>'تشغيل اليومية '!E252</f>
        <v>5017</v>
      </c>
      <c r="F248" t="str">
        <f>'تشغيل اليومية '!F252</f>
        <v>كرم ترك 2</v>
      </c>
      <c r="G248" t="str">
        <f>'تشغيل اليومية '!G252</f>
        <v>قليوب 2 وردية</v>
      </c>
      <c r="H248" t="str">
        <f>'تشغيل اليومية '!H252</f>
        <v>سعودي</v>
      </c>
      <c r="I248" t="str">
        <f>'تشغيل اليومية '!I252</f>
        <v xml:space="preserve">مدينتي </v>
      </c>
      <c r="J248" t="str">
        <f>'تشغيل اليومية '!J252</f>
        <v>اتوبيس 28</v>
      </c>
      <c r="K248">
        <f>'تشغيل اليومية '!K252</f>
        <v>4634</v>
      </c>
      <c r="L248">
        <f>'تشغيل اليومية '!L252</f>
        <v>1</v>
      </c>
      <c r="M248">
        <f>'تشغيل اليومية '!M252</f>
        <v>4150</v>
      </c>
      <c r="N248">
        <f>'تشغيل اليومية '!N252</f>
        <v>139.01999999999998</v>
      </c>
      <c r="O248">
        <f>'تشغيل اليومية '!O252</f>
        <v>4494.9799999999996</v>
      </c>
      <c r="P248">
        <f>'تشغيل اليومية '!P252</f>
        <v>0</v>
      </c>
      <c r="Q248">
        <f>'تشغيل اليومية '!Q252</f>
        <v>0</v>
      </c>
      <c r="R248">
        <f>'تشغيل اليومية '!R252</f>
        <v>0</v>
      </c>
      <c r="S248">
        <f>'تشغيل اليومية '!S252</f>
        <v>4150</v>
      </c>
      <c r="T248">
        <f>'تشغيل اليومية '!T252</f>
        <v>0</v>
      </c>
      <c r="U248">
        <f>'تشغيل اليومية '!U252</f>
        <v>484</v>
      </c>
      <c r="V248">
        <f>'تشغيل اليومية '!V252</f>
        <v>344.98</v>
      </c>
      <c r="W248" t="str">
        <f>'تشغيل اليومية '!W252</f>
        <v>252026</v>
      </c>
      <c r="X248" t="str">
        <f>'تشغيل اليومية '!X252</f>
        <v>ايراد</v>
      </c>
    </row>
    <row r="249" spans="1:24" x14ac:dyDescent="0.3">
      <c r="A249">
        <f>'تشغيل اليومية '!A253</f>
        <v>2</v>
      </c>
      <c r="B249">
        <f>'تشغيل اليومية '!B253</f>
        <v>5</v>
      </c>
      <c r="C249">
        <f>'تشغيل اليومية '!C253</f>
        <v>2026</v>
      </c>
      <c r="D249" t="str">
        <f>'تشغيل اليومية '!D253</f>
        <v>كرم ترك 3قليوب 1 ورديةسعوديمدينتي اتوبيس 28</v>
      </c>
      <c r="E249">
        <f>'تشغيل اليومية '!E253</f>
        <v>5018</v>
      </c>
      <c r="F249" t="str">
        <f>'تشغيل اليومية '!F253</f>
        <v>كرم ترك 3</v>
      </c>
      <c r="G249" t="str">
        <f>'تشغيل اليومية '!G253</f>
        <v>قليوب 1 وردية</v>
      </c>
      <c r="H249" t="str">
        <f>'تشغيل اليومية '!H253</f>
        <v>سعودي</v>
      </c>
      <c r="I249" t="str">
        <f>'تشغيل اليومية '!I253</f>
        <v xml:space="preserve">مدينتي </v>
      </c>
      <c r="J249" t="str">
        <f>'تشغيل اليومية '!J253</f>
        <v>اتوبيس 28</v>
      </c>
      <c r="K249">
        <f>'تشغيل اليومية '!K253</f>
        <v>4634</v>
      </c>
      <c r="L249">
        <f>'تشغيل اليومية '!L253</f>
        <v>1</v>
      </c>
      <c r="M249">
        <f>'تشغيل اليومية '!M253</f>
        <v>4000</v>
      </c>
      <c r="N249">
        <f>'تشغيل اليومية '!N253</f>
        <v>139.01999999999998</v>
      </c>
      <c r="O249">
        <f>'تشغيل اليومية '!O253</f>
        <v>4494.9799999999996</v>
      </c>
      <c r="P249">
        <f>'تشغيل اليومية '!P253</f>
        <v>0</v>
      </c>
      <c r="Q249">
        <f>'تشغيل اليومية '!Q253</f>
        <v>0</v>
      </c>
      <c r="R249">
        <f>'تشغيل اليومية '!R253</f>
        <v>0</v>
      </c>
      <c r="S249">
        <f>'تشغيل اليومية '!S253</f>
        <v>4000</v>
      </c>
      <c r="T249">
        <f>'تشغيل اليومية '!T253</f>
        <v>0</v>
      </c>
      <c r="U249">
        <f>'تشغيل اليومية '!U253</f>
        <v>634</v>
      </c>
      <c r="V249">
        <f>'تشغيل اليومية '!V253</f>
        <v>494.98</v>
      </c>
      <c r="W249" t="str">
        <f>'تشغيل اليومية '!W253</f>
        <v>252026</v>
      </c>
      <c r="X249" t="str">
        <f>'تشغيل اليومية '!X253</f>
        <v>ايراد</v>
      </c>
    </row>
    <row r="250" spans="1:24" x14ac:dyDescent="0.3">
      <c r="A250">
        <f>'تشغيل اليومية '!A254</f>
        <v>2</v>
      </c>
      <c r="B250">
        <f>'تشغيل اليومية '!B254</f>
        <v>5</v>
      </c>
      <c r="C250">
        <f>'تشغيل اليومية '!C254</f>
        <v>2026</v>
      </c>
      <c r="D250" t="str">
        <f>'تشغيل اليومية '!D254</f>
        <v>كرم ترك 4عدلي منصور شفتسعوديمدينتي اتوبيس 28</v>
      </c>
      <c r="E250">
        <f>'تشغيل اليومية '!E254</f>
        <v>5019</v>
      </c>
      <c r="F250" t="str">
        <f>'تشغيل اليومية '!F254</f>
        <v>كرم ترك 4</v>
      </c>
      <c r="G250" t="str">
        <f>'تشغيل اليومية '!G254</f>
        <v>عدلي منصور شفت</v>
      </c>
      <c r="H250" t="str">
        <f>'تشغيل اليومية '!H254</f>
        <v>سعودي</v>
      </c>
      <c r="I250" t="str">
        <f>'تشغيل اليومية '!I254</f>
        <v xml:space="preserve">مدينتي </v>
      </c>
      <c r="J250" t="str">
        <f>'تشغيل اليومية '!J254</f>
        <v>اتوبيس 28</v>
      </c>
      <c r="K250">
        <f>'تشغيل اليومية '!K254</f>
        <v>741</v>
      </c>
      <c r="L250">
        <f>'تشغيل اليومية '!L254</f>
        <v>1</v>
      </c>
      <c r="M250">
        <f>'تشغيل اليومية '!M254</f>
        <v>500</v>
      </c>
      <c r="N250">
        <f>'تشغيل اليومية '!N254</f>
        <v>22.23</v>
      </c>
      <c r="O250">
        <f>'تشغيل اليومية '!O254</f>
        <v>718.77</v>
      </c>
      <c r="P250">
        <f>'تشغيل اليومية '!P254</f>
        <v>0</v>
      </c>
      <c r="Q250">
        <f>'تشغيل اليومية '!Q254</f>
        <v>0</v>
      </c>
      <c r="R250">
        <f>'تشغيل اليومية '!R254</f>
        <v>0</v>
      </c>
      <c r="S250">
        <f>'تشغيل اليومية '!S254</f>
        <v>500</v>
      </c>
      <c r="T250">
        <f>'تشغيل اليومية '!T254</f>
        <v>0</v>
      </c>
      <c r="U250">
        <f>'تشغيل اليومية '!U254</f>
        <v>241</v>
      </c>
      <c r="V250">
        <f>'تشغيل اليومية '!V254</f>
        <v>218.77</v>
      </c>
      <c r="W250" t="str">
        <f>'تشغيل اليومية '!W254</f>
        <v>252026</v>
      </c>
      <c r="X250" t="str">
        <f>'تشغيل اليومية '!X254</f>
        <v>ايراد</v>
      </c>
    </row>
    <row r="251" spans="1:24" x14ac:dyDescent="0.3">
      <c r="A251">
        <f>'تشغيل اليومية '!A255</f>
        <v>2</v>
      </c>
      <c r="B251">
        <f>'تشغيل اليومية '!B255</f>
        <v>5</v>
      </c>
      <c r="C251">
        <f>'تشغيل اليومية '!C255</f>
        <v>2026</v>
      </c>
      <c r="D251" t="str">
        <f>'تشغيل اليومية '!D255</f>
        <v>عماد النجار 4قليوب بيتوينسعوديمدينتي اتوبيس 28</v>
      </c>
      <c r="E251">
        <f>'تشغيل اليومية '!E255</f>
        <v>5020</v>
      </c>
      <c r="F251" t="str">
        <f>'تشغيل اليومية '!F255</f>
        <v>عماد النجار 4</v>
      </c>
      <c r="G251" t="str">
        <f>'تشغيل اليومية '!G255</f>
        <v>قليوب بيتوين</v>
      </c>
      <c r="H251" t="str">
        <f>'تشغيل اليومية '!H255</f>
        <v>سعودي</v>
      </c>
      <c r="I251" t="str">
        <f>'تشغيل اليومية '!I255</f>
        <v xml:space="preserve">مدينتي </v>
      </c>
      <c r="J251" t="str">
        <f>'تشغيل اليومية '!J255</f>
        <v>اتوبيس 28</v>
      </c>
      <c r="K251">
        <f>'تشغيل اليومية '!K255</f>
        <v>1482</v>
      </c>
      <c r="L251">
        <f>'تشغيل اليومية '!L255</f>
        <v>1</v>
      </c>
      <c r="M251">
        <f>'تشغيل اليومية '!M255</f>
        <v>1400</v>
      </c>
      <c r="N251">
        <f>'تشغيل اليومية '!N255</f>
        <v>44.46</v>
      </c>
      <c r="O251">
        <f>'تشغيل اليومية '!O255</f>
        <v>1437.54</v>
      </c>
      <c r="P251">
        <f>'تشغيل اليومية '!P255</f>
        <v>0</v>
      </c>
      <c r="Q251">
        <f>'تشغيل اليومية '!Q255</f>
        <v>0</v>
      </c>
      <c r="R251">
        <f>'تشغيل اليومية '!R255</f>
        <v>0</v>
      </c>
      <c r="S251">
        <f>'تشغيل اليومية '!S255</f>
        <v>1400</v>
      </c>
      <c r="T251">
        <f>'تشغيل اليومية '!T255</f>
        <v>0</v>
      </c>
      <c r="U251">
        <f>'تشغيل اليومية '!U255</f>
        <v>82</v>
      </c>
      <c r="V251">
        <f>'تشغيل اليومية '!V255</f>
        <v>37.54</v>
      </c>
      <c r="W251" t="str">
        <f>'تشغيل اليومية '!W255</f>
        <v>252026</v>
      </c>
      <c r="X251" t="str">
        <f>'تشغيل اليومية '!X255</f>
        <v>ايراد</v>
      </c>
    </row>
    <row r="252" spans="1:24" x14ac:dyDescent="0.3">
      <c r="A252">
        <f>'تشغيل اليومية '!A256</f>
        <v>2</v>
      </c>
      <c r="B252">
        <f>'تشغيل اليومية '!B256</f>
        <v>5</v>
      </c>
      <c r="C252">
        <f>'تشغيل اليومية '!C256</f>
        <v>2026</v>
      </c>
      <c r="D252" t="str">
        <f>'تشغيل اليومية '!D256</f>
        <v>ممدوح كيلاني6المنيب 1 وردية سعوديمدينتي ميكروباص صيني</v>
      </c>
      <c r="E252">
        <f>'تشغيل اليومية '!E256</f>
        <v>5021</v>
      </c>
      <c r="F252" t="str">
        <f>'تشغيل اليومية '!F256</f>
        <v>ممدوح كيلاني6</v>
      </c>
      <c r="G252" t="str">
        <f>'تشغيل اليومية '!G256</f>
        <v xml:space="preserve">المنيب 1 وردية </v>
      </c>
      <c r="H252" t="str">
        <f>'تشغيل اليومية '!H256</f>
        <v>سعودي</v>
      </c>
      <c r="I252" t="str">
        <f>'تشغيل اليومية '!I256</f>
        <v xml:space="preserve">مدينتي </v>
      </c>
      <c r="J252" t="str">
        <f>'تشغيل اليومية '!J256</f>
        <v>ميكروباص صيني</v>
      </c>
      <c r="K252">
        <f>'تشغيل اليومية '!K256</f>
        <v>1482</v>
      </c>
      <c r="L252">
        <f>'تشغيل اليومية '!L256</f>
        <v>1</v>
      </c>
      <c r="M252">
        <f>'تشغيل اليومية '!M256</f>
        <v>1350</v>
      </c>
      <c r="N252">
        <f>'تشغيل اليومية '!N256</f>
        <v>44.46</v>
      </c>
      <c r="O252">
        <f>'تشغيل اليومية '!O256</f>
        <v>1437.54</v>
      </c>
      <c r="P252">
        <f>'تشغيل اليومية '!P256</f>
        <v>0</v>
      </c>
      <c r="Q252">
        <f>'تشغيل اليومية '!Q256</f>
        <v>0</v>
      </c>
      <c r="R252">
        <f>'تشغيل اليومية '!R256</f>
        <v>0</v>
      </c>
      <c r="S252">
        <f>'تشغيل اليومية '!S256</f>
        <v>1350</v>
      </c>
      <c r="T252">
        <f>'تشغيل اليومية '!T256</f>
        <v>0</v>
      </c>
      <c r="U252">
        <f>'تشغيل اليومية '!U256</f>
        <v>132</v>
      </c>
      <c r="V252">
        <f>'تشغيل اليومية '!V256</f>
        <v>87.539999999999992</v>
      </c>
      <c r="W252" t="str">
        <f>'تشغيل اليومية '!W256</f>
        <v>252026</v>
      </c>
      <c r="X252" t="str">
        <f>'تشغيل اليومية '!X256</f>
        <v>ايراد</v>
      </c>
    </row>
    <row r="253" spans="1:24" x14ac:dyDescent="0.3">
      <c r="A253">
        <f>'تشغيل اليومية '!A257</f>
        <v>2</v>
      </c>
      <c r="B253">
        <f>'تشغيل اليومية '!B257</f>
        <v>5</v>
      </c>
      <c r="C253">
        <f>'تشغيل اليومية '!C257</f>
        <v>2026</v>
      </c>
      <c r="D253" t="str">
        <f>'تشغيل اليومية '!D257</f>
        <v>ممدوح كيلاني4المنيب 2 وردية سعوديمدينتي ميكروباص صيني</v>
      </c>
      <c r="E253">
        <f>'تشغيل اليومية '!E257</f>
        <v>5022</v>
      </c>
      <c r="F253" t="str">
        <f>'تشغيل اليومية '!F257</f>
        <v>ممدوح كيلاني4</v>
      </c>
      <c r="G253" t="str">
        <f>'تشغيل اليومية '!G257</f>
        <v xml:space="preserve">المنيب 2 وردية </v>
      </c>
      <c r="H253" t="str">
        <f>'تشغيل اليومية '!H257</f>
        <v>سعودي</v>
      </c>
      <c r="I253" t="str">
        <f>'تشغيل اليومية '!I257</f>
        <v xml:space="preserve">مدينتي </v>
      </c>
      <c r="J253" t="str">
        <f>'تشغيل اليومية '!J257</f>
        <v>ميكروباص صيني</v>
      </c>
      <c r="K253">
        <f>'تشغيل اليومية '!K257</f>
        <v>2965</v>
      </c>
      <c r="L253">
        <f>'تشغيل اليومية '!L257</f>
        <v>1</v>
      </c>
      <c r="M253">
        <f>'تشغيل اليومية '!M257</f>
        <v>2600</v>
      </c>
      <c r="N253">
        <f>'تشغيل اليومية '!N257</f>
        <v>88.95</v>
      </c>
      <c r="O253">
        <f>'تشغيل اليومية '!O257</f>
        <v>2876.05</v>
      </c>
      <c r="P253">
        <f>'تشغيل اليومية '!P257</f>
        <v>0</v>
      </c>
      <c r="Q253">
        <f>'تشغيل اليومية '!Q257</f>
        <v>0</v>
      </c>
      <c r="R253">
        <f>'تشغيل اليومية '!R257</f>
        <v>0</v>
      </c>
      <c r="S253">
        <f>'تشغيل اليومية '!S257</f>
        <v>2600</v>
      </c>
      <c r="T253">
        <f>'تشغيل اليومية '!T257</f>
        <v>0</v>
      </c>
      <c r="U253">
        <f>'تشغيل اليومية '!U257</f>
        <v>365</v>
      </c>
      <c r="V253">
        <f>'تشغيل اليومية '!V257</f>
        <v>276.05</v>
      </c>
      <c r="W253" t="str">
        <f>'تشغيل اليومية '!W257</f>
        <v>252026</v>
      </c>
      <c r="X253" t="str">
        <f>'تشغيل اليومية '!X257</f>
        <v>ايراد</v>
      </c>
    </row>
    <row r="254" spans="1:24" x14ac:dyDescent="0.3">
      <c r="A254">
        <f>'تشغيل اليومية '!A258</f>
        <v>2</v>
      </c>
      <c r="B254">
        <f>'تشغيل اليومية '!B258</f>
        <v>5</v>
      </c>
      <c r="C254">
        <f>'تشغيل اليومية '!C258</f>
        <v>2026</v>
      </c>
      <c r="D254" t="str">
        <f>'تشغيل اليومية '!D258</f>
        <v>فرج 5حلوان 2 ورديةسعوديمدينتي اتوبيس 28</v>
      </c>
      <c r="E254">
        <f>'تشغيل اليومية '!E258</f>
        <v>5023</v>
      </c>
      <c r="F254" t="str">
        <f>'تشغيل اليومية '!F258</f>
        <v>فرج 5</v>
      </c>
      <c r="G254" t="str">
        <f>'تشغيل اليومية '!G258</f>
        <v>حلوان 2 وردية</v>
      </c>
      <c r="H254" t="str">
        <f>'تشغيل اليومية '!H258</f>
        <v>سعودي</v>
      </c>
      <c r="I254" t="str">
        <f>'تشغيل اليومية '!I258</f>
        <v xml:space="preserve">مدينتي </v>
      </c>
      <c r="J254" t="str">
        <f>'تشغيل اليومية '!J258</f>
        <v>اتوبيس 28</v>
      </c>
      <c r="K254">
        <f>'تشغيل اليومية '!K258</f>
        <v>4634</v>
      </c>
      <c r="L254">
        <f>'تشغيل اليومية '!L258</f>
        <v>1</v>
      </c>
      <c r="M254">
        <f>'تشغيل اليومية '!M258</f>
        <v>4100</v>
      </c>
      <c r="N254">
        <f>'تشغيل اليومية '!N258</f>
        <v>139.01999999999998</v>
      </c>
      <c r="O254">
        <f>'تشغيل اليومية '!O258</f>
        <v>4494.9799999999996</v>
      </c>
      <c r="P254">
        <f>'تشغيل اليومية '!P258</f>
        <v>0</v>
      </c>
      <c r="Q254">
        <f>'تشغيل اليومية '!Q258</f>
        <v>0</v>
      </c>
      <c r="R254">
        <f>'تشغيل اليومية '!R258</f>
        <v>0</v>
      </c>
      <c r="S254">
        <f>'تشغيل اليومية '!S258</f>
        <v>4100</v>
      </c>
      <c r="T254">
        <f>'تشغيل اليومية '!T258</f>
        <v>0</v>
      </c>
      <c r="U254">
        <f>'تشغيل اليومية '!U258</f>
        <v>534</v>
      </c>
      <c r="V254">
        <f>'تشغيل اليومية '!V258</f>
        <v>394.98</v>
      </c>
      <c r="W254" t="str">
        <f>'تشغيل اليومية '!W258</f>
        <v>252026</v>
      </c>
      <c r="X254" t="str">
        <f>'تشغيل اليومية '!X258</f>
        <v>ايراد</v>
      </c>
    </row>
    <row r="255" spans="1:24" x14ac:dyDescent="0.3">
      <c r="A255">
        <f>'تشغيل اليومية '!A259</f>
        <v>2</v>
      </c>
      <c r="B255">
        <f>'تشغيل اليومية '!B259</f>
        <v>5</v>
      </c>
      <c r="C255">
        <f>'تشغيل اليومية '!C259</f>
        <v>2026</v>
      </c>
      <c r="D255" t="str">
        <f>'تشغيل اليومية '!D259</f>
        <v>سيد الحاويالحلميةسعوديمدينتي اتوبيس 28</v>
      </c>
      <c r="E255">
        <f>'تشغيل اليومية '!E259</f>
        <v>5024</v>
      </c>
      <c r="F255" t="str">
        <f>'تشغيل اليومية '!F259</f>
        <v>سيد الحاوي</v>
      </c>
      <c r="G255" t="str">
        <f>'تشغيل اليومية '!G259</f>
        <v>الحلمية</v>
      </c>
      <c r="H255" t="str">
        <f>'تشغيل اليومية '!H259</f>
        <v>سعودي</v>
      </c>
      <c r="I255" t="str">
        <f>'تشغيل اليومية '!I259</f>
        <v xml:space="preserve">مدينتي </v>
      </c>
      <c r="J255" t="str">
        <f>'تشغيل اليومية '!J259</f>
        <v>اتوبيس 28</v>
      </c>
      <c r="K255">
        <f>'تشغيل اليومية '!K259</f>
        <v>4634</v>
      </c>
      <c r="L255">
        <f>'تشغيل اليومية '!L259</f>
        <v>1</v>
      </c>
      <c r="M255">
        <f>'تشغيل اليومية '!M259</f>
        <v>3750</v>
      </c>
      <c r="N255">
        <f>'تشغيل اليومية '!N259</f>
        <v>139.01999999999998</v>
      </c>
      <c r="O255">
        <f>'تشغيل اليومية '!O259</f>
        <v>4494.9799999999996</v>
      </c>
      <c r="P255">
        <f>'تشغيل اليومية '!P259</f>
        <v>0</v>
      </c>
      <c r="Q255">
        <f>'تشغيل اليومية '!Q259</f>
        <v>0</v>
      </c>
      <c r="R255">
        <f>'تشغيل اليومية '!R259</f>
        <v>0</v>
      </c>
      <c r="S255">
        <f>'تشغيل اليومية '!S259</f>
        <v>3750</v>
      </c>
      <c r="T255">
        <f>'تشغيل اليومية '!T259</f>
        <v>0</v>
      </c>
      <c r="U255">
        <f>'تشغيل اليومية '!U259</f>
        <v>884</v>
      </c>
      <c r="V255">
        <f>'تشغيل اليومية '!V259</f>
        <v>744.98</v>
      </c>
      <c r="W255" t="str">
        <f>'تشغيل اليومية '!W259</f>
        <v>252026</v>
      </c>
      <c r="X255" t="str">
        <f>'تشغيل اليومية '!X259</f>
        <v>ايراد</v>
      </c>
    </row>
    <row r="256" spans="1:24" x14ac:dyDescent="0.3">
      <c r="A256">
        <f>'تشغيل اليومية '!A260</f>
        <v>2</v>
      </c>
      <c r="B256">
        <f>'تشغيل اليومية '!B260</f>
        <v>5</v>
      </c>
      <c r="C256">
        <f>'تشغيل اليومية '!C260</f>
        <v>2026</v>
      </c>
      <c r="D256" t="str">
        <f>'تشغيل اليومية '!D260</f>
        <v>سيد الحاوي 2عدلي منصور سعوديمدينتي اتوبيس 28</v>
      </c>
      <c r="E256">
        <f>'تشغيل اليومية '!E260</f>
        <v>5028</v>
      </c>
      <c r="F256" t="str">
        <f>'تشغيل اليومية '!F260</f>
        <v>سيد الحاوي 2</v>
      </c>
      <c r="G256" t="str">
        <f>'تشغيل اليومية '!G260</f>
        <v xml:space="preserve">عدلي منصور </v>
      </c>
      <c r="H256" t="str">
        <f>'تشغيل اليومية '!H260</f>
        <v>سعودي</v>
      </c>
      <c r="I256" t="str">
        <f>'تشغيل اليومية '!I260</f>
        <v xml:space="preserve">مدينتي </v>
      </c>
      <c r="J256" t="str">
        <f>'تشغيل اليومية '!J260</f>
        <v>اتوبيس 28</v>
      </c>
      <c r="K256">
        <f>'تشغيل اليومية '!K260</f>
        <v>741</v>
      </c>
      <c r="L256">
        <f>'تشغيل اليومية '!L260</f>
        <v>1</v>
      </c>
      <c r="M256">
        <f>'تشغيل اليومية '!M260</f>
        <v>550</v>
      </c>
      <c r="N256">
        <f>'تشغيل اليومية '!N260</f>
        <v>22.23</v>
      </c>
      <c r="O256">
        <f>'تشغيل اليومية '!O260</f>
        <v>718.77</v>
      </c>
      <c r="P256">
        <f>'تشغيل اليومية '!P260</f>
        <v>0</v>
      </c>
      <c r="Q256">
        <f>'تشغيل اليومية '!Q260</f>
        <v>0</v>
      </c>
      <c r="R256">
        <f>'تشغيل اليومية '!R260</f>
        <v>0</v>
      </c>
      <c r="S256">
        <f>'تشغيل اليومية '!S260</f>
        <v>550</v>
      </c>
      <c r="T256">
        <f>'تشغيل اليومية '!T260</f>
        <v>0</v>
      </c>
      <c r="U256">
        <f>'تشغيل اليومية '!U260</f>
        <v>191</v>
      </c>
      <c r="V256">
        <f>'تشغيل اليومية '!V260</f>
        <v>168.77</v>
      </c>
      <c r="W256" t="str">
        <f>'تشغيل اليومية '!W260</f>
        <v>252026</v>
      </c>
      <c r="X256" t="str">
        <f>'تشغيل اليومية '!X260</f>
        <v>ايراد</v>
      </c>
    </row>
    <row r="257" spans="1:24" x14ac:dyDescent="0.3">
      <c r="A257">
        <f>'تشغيل اليومية '!A261</f>
        <v>0</v>
      </c>
      <c r="B257">
        <f>'تشغيل اليومية '!B261</f>
        <v>0</v>
      </c>
      <c r="C257">
        <f>'تشغيل اليومية '!C261</f>
        <v>0</v>
      </c>
      <c r="D257" t="e">
        <f>'تشغيل اليومية '!D261</f>
        <v>#N/A</v>
      </c>
      <c r="E257">
        <f>'تشغيل اليومية '!E261</f>
        <v>0</v>
      </c>
      <c r="F257" t="e">
        <f>'تشغيل اليومية '!F261</f>
        <v>#N/A</v>
      </c>
      <c r="G257">
        <f>'تشغيل اليومية '!G261</f>
        <v>0</v>
      </c>
      <c r="H257">
        <f>'تشغيل اليومية '!H261</f>
        <v>0</v>
      </c>
      <c r="I257">
        <f>'تشغيل اليومية '!I261</f>
        <v>0</v>
      </c>
      <c r="J257">
        <f>'تشغيل اليومية '!J261</f>
        <v>0</v>
      </c>
      <c r="K257">
        <f>'تشغيل اليومية '!K261</f>
        <v>0</v>
      </c>
      <c r="L257">
        <f>'تشغيل اليومية '!L261</f>
        <v>0</v>
      </c>
      <c r="M257">
        <f>'تشغيل اليومية '!M261</f>
        <v>0</v>
      </c>
      <c r="N257">
        <f>'تشغيل اليومية '!N261</f>
        <v>0</v>
      </c>
      <c r="O257">
        <f>'تشغيل اليومية '!O261</f>
        <v>0</v>
      </c>
      <c r="P257">
        <f>'تشغيل اليومية '!P261</f>
        <v>0</v>
      </c>
      <c r="Q257">
        <f>'تشغيل اليومية '!Q261</f>
        <v>0</v>
      </c>
      <c r="R257">
        <f>'تشغيل اليومية '!R261</f>
        <v>0</v>
      </c>
      <c r="S257">
        <f>'تشغيل اليومية '!S261</f>
        <v>0</v>
      </c>
      <c r="T257">
        <f>'تشغيل اليومية '!T261</f>
        <v>0</v>
      </c>
      <c r="U257">
        <f>'تشغيل اليومية '!U261</f>
        <v>0</v>
      </c>
      <c r="V257">
        <f>'تشغيل اليومية '!V261</f>
        <v>0</v>
      </c>
      <c r="W257" t="str">
        <f>'تشغيل اليومية '!W261</f>
        <v/>
      </c>
      <c r="X257" t="str">
        <f>'تشغيل اليومية '!X261</f>
        <v>ايراد</v>
      </c>
    </row>
    <row r="258" spans="1:24" x14ac:dyDescent="0.3">
      <c r="A258">
        <f>'تشغيل اليومية '!A262</f>
        <v>3</v>
      </c>
      <c r="B258">
        <f>'تشغيل اليومية '!B262</f>
        <v>5</v>
      </c>
      <c r="C258">
        <f>'تشغيل اليومية '!C262</f>
        <v>2026</v>
      </c>
      <c r="D258" t="str">
        <f>'تشغيل اليومية '!D262</f>
        <v>مصطفي قليوبقليوب FIRST STARTم.نصر ميكروباص صيني</v>
      </c>
      <c r="E258">
        <f>'تشغيل اليومية '!E262</f>
        <v>1000</v>
      </c>
      <c r="F258" t="str">
        <f>'تشغيل اليومية '!F262</f>
        <v>مصطفي قليوب</v>
      </c>
      <c r="G258" t="str">
        <f>'تشغيل اليومية '!G262</f>
        <v xml:space="preserve">قليوب </v>
      </c>
      <c r="H258" t="str">
        <f>'تشغيل اليومية '!H262</f>
        <v>FIRST START</v>
      </c>
      <c r="I258" t="str">
        <f>'تشغيل اليومية '!I262</f>
        <v xml:space="preserve">م.نصر </v>
      </c>
      <c r="J258" t="str">
        <f>'تشغيل اليومية '!J262</f>
        <v>ميكروباص صيني</v>
      </c>
      <c r="K258">
        <f>'تشغيل اليومية '!K262</f>
        <v>1250</v>
      </c>
      <c r="L258">
        <f>'تشغيل اليومية '!L262</f>
        <v>1</v>
      </c>
      <c r="M258">
        <f>'تشغيل اليومية '!M262</f>
        <v>1200</v>
      </c>
      <c r="N258">
        <f>'تشغيل اليومية '!N262</f>
        <v>37.5</v>
      </c>
      <c r="O258">
        <f>'تشغيل اليومية '!O262</f>
        <v>1212.5</v>
      </c>
      <c r="P258">
        <f>'تشغيل اليومية '!P262</f>
        <v>0</v>
      </c>
      <c r="Q258">
        <f>'تشغيل اليومية '!Q262</f>
        <v>0</v>
      </c>
      <c r="R258">
        <f>'تشغيل اليومية '!R262</f>
        <v>0</v>
      </c>
      <c r="S258">
        <f>'تشغيل اليومية '!S262</f>
        <v>1200</v>
      </c>
      <c r="T258">
        <f>'تشغيل اليومية '!T262</f>
        <v>0</v>
      </c>
      <c r="U258">
        <f>'تشغيل اليومية '!U262</f>
        <v>50</v>
      </c>
      <c r="V258">
        <f>'تشغيل اليومية '!V262</f>
        <v>12.5</v>
      </c>
      <c r="W258" t="str">
        <f>'تشغيل اليومية '!W262</f>
        <v>352026</v>
      </c>
      <c r="X258" t="str">
        <f>'تشغيل اليومية '!X262</f>
        <v>ايراد</v>
      </c>
    </row>
    <row r="259" spans="1:24" x14ac:dyDescent="0.3">
      <c r="A259" t="e">
        <f>'تشغيل اليومية '!#REF!</f>
        <v>#REF!</v>
      </c>
      <c r="B259" t="e">
        <f>'تشغيل اليومية '!#REF!</f>
        <v>#REF!</v>
      </c>
      <c r="C259" t="e">
        <f>'تشغيل اليومية '!#REF!</f>
        <v>#REF!</v>
      </c>
      <c r="D259" t="e">
        <f>'تشغيل اليومية '!#REF!</f>
        <v>#REF!</v>
      </c>
      <c r="E259" t="e">
        <f>'تشغيل اليومية '!#REF!</f>
        <v>#REF!</v>
      </c>
      <c r="F259" t="e">
        <f>'تشغيل اليومية '!#REF!</f>
        <v>#REF!</v>
      </c>
      <c r="G259" t="e">
        <f>'تشغيل اليومية '!#REF!</f>
        <v>#REF!</v>
      </c>
      <c r="H259" t="e">
        <f>'تشغيل اليومية '!#REF!</f>
        <v>#REF!</v>
      </c>
      <c r="I259" t="e">
        <f>'تشغيل اليومية '!#REF!</f>
        <v>#REF!</v>
      </c>
      <c r="J259" t="e">
        <f>'تشغيل اليومية '!#REF!</f>
        <v>#REF!</v>
      </c>
      <c r="K259" t="e">
        <f>'تشغيل اليومية '!#REF!</f>
        <v>#REF!</v>
      </c>
      <c r="L259" t="e">
        <f>'تشغيل اليومية '!#REF!</f>
        <v>#REF!</v>
      </c>
      <c r="M259" t="e">
        <f>'تشغيل اليومية '!#REF!</f>
        <v>#REF!</v>
      </c>
      <c r="N259" t="e">
        <f>'تشغيل اليومية '!#REF!</f>
        <v>#REF!</v>
      </c>
      <c r="O259" t="e">
        <f>'تشغيل اليومية '!#REF!</f>
        <v>#REF!</v>
      </c>
      <c r="P259" t="e">
        <f>'تشغيل اليومية '!#REF!</f>
        <v>#REF!</v>
      </c>
      <c r="Q259" t="e">
        <f>'تشغيل اليومية '!#REF!</f>
        <v>#REF!</v>
      </c>
      <c r="R259" t="e">
        <f>'تشغيل اليومية '!#REF!</f>
        <v>#REF!</v>
      </c>
      <c r="S259" t="e">
        <f>'تشغيل اليومية '!#REF!</f>
        <v>#REF!</v>
      </c>
      <c r="T259" t="e">
        <f>'تشغيل اليومية '!#REF!</f>
        <v>#REF!</v>
      </c>
      <c r="U259" t="e">
        <f>'تشغيل اليومية '!#REF!</f>
        <v>#REF!</v>
      </c>
      <c r="V259" t="e">
        <f>'تشغيل اليومية '!#REF!</f>
        <v>#REF!</v>
      </c>
      <c r="W259" t="e">
        <f>'تشغيل اليومية '!#REF!</f>
        <v>#REF!</v>
      </c>
      <c r="X259" t="e">
        <f>'تشغيل اليومية '!#REF!</f>
        <v>#REF!</v>
      </c>
    </row>
    <row r="260" spans="1:24" x14ac:dyDescent="0.3">
      <c r="A260">
        <f>'تشغيل اليومية '!A263</f>
        <v>3</v>
      </c>
      <c r="B260">
        <f>'تشغيل اليومية '!B263</f>
        <v>5</v>
      </c>
      <c r="C260">
        <f>'تشغيل اليومية '!C263</f>
        <v>2026</v>
      </c>
      <c r="D260" t="str">
        <f>'تشغيل اليومية '!D263</f>
        <v>عمرو برعي الجراجFLITCH AND GRAINالتجمع ميكروباص صيني</v>
      </c>
      <c r="E260">
        <f>'تشغيل اليومية '!E263</f>
        <v>2000</v>
      </c>
      <c r="F260" t="str">
        <f>'تشغيل اليومية '!F263</f>
        <v xml:space="preserve">عمرو برعي </v>
      </c>
      <c r="G260" t="str">
        <f>'تشغيل اليومية '!G263</f>
        <v>الجراج</v>
      </c>
      <c r="H260" t="str">
        <f>'تشغيل اليومية '!H263</f>
        <v>FLITCH AND GRAIN</v>
      </c>
      <c r="I260" t="str">
        <f>'تشغيل اليومية '!I263</f>
        <v xml:space="preserve">التجمع </v>
      </c>
      <c r="J260" t="str">
        <f>'تشغيل اليومية '!J263</f>
        <v>ميكروباص صيني</v>
      </c>
      <c r="K260">
        <f>'تشغيل اليومية '!K263</f>
        <v>1300</v>
      </c>
      <c r="L260">
        <f>'تشغيل اليومية '!L263</f>
        <v>1</v>
      </c>
      <c r="M260">
        <f>'تشغيل اليومية '!M263</f>
        <v>1050</v>
      </c>
      <c r="N260">
        <f>'تشغيل اليومية '!N263</f>
        <v>39</v>
      </c>
      <c r="O260">
        <f>'تشغيل اليومية '!O263</f>
        <v>1261</v>
      </c>
      <c r="P260">
        <f>'تشغيل اليومية '!P263</f>
        <v>0</v>
      </c>
      <c r="Q260">
        <f>'تشغيل اليومية '!Q263</f>
        <v>0</v>
      </c>
      <c r="R260">
        <f>'تشغيل اليومية '!R263</f>
        <v>0</v>
      </c>
      <c r="S260">
        <f>'تشغيل اليومية '!S263</f>
        <v>1050</v>
      </c>
      <c r="T260">
        <f>'تشغيل اليومية '!T263</f>
        <v>0</v>
      </c>
      <c r="U260">
        <f>'تشغيل اليومية '!U263</f>
        <v>250</v>
      </c>
      <c r="V260">
        <f>'تشغيل اليومية '!V263</f>
        <v>211</v>
      </c>
      <c r="W260" t="str">
        <f>'تشغيل اليومية '!W263</f>
        <v>352026</v>
      </c>
      <c r="X260" t="str">
        <f>'تشغيل اليومية '!X263</f>
        <v>ايراد</v>
      </c>
    </row>
    <row r="261" spans="1:24" x14ac:dyDescent="0.3">
      <c r="A261">
        <f>'تشغيل اليومية '!A264</f>
        <v>3</v>
      </c>
      <c r="B261">
        <f>'تشغيل اليومية '!B264</f>
        <v>5</v>
      </c>
      <c r="C261">
        <f>'تشغيل اليومية '!C264</f>
        <v>2026</v>
      </c>
      <c r="D261" t="str">
        <f>'تشغيل اليومية '!D264</f>
        <v>مصطفي الف مسكنالف مسكن 3 ورديةنجمة هليوبوليسالتجمع اتوبيس 28</v>
      </c>
      <c r="E261">
        <f>'تشغيل اليومية '!E264</f>
        <v>3000</v>
      </c>
      <c r="F261" t="str">
        <f>'تشغيل اليومية '!F264</f>
        <v>مصطفي الف مسكن</v>
      </c>
      <c r="G261" t="str">
        <f>'تشغيل اليومية '!G264</f>
        <v>الف مسكن 3 وردية</v>
      </c>
      <c r="H261" t="str">
        <f>'تشغيل اليومية '!H264</f>
        <v>نجمة هليوبوليس</v>
      </c>
      <c r="I261" t="str">
        <f>'تشغيل اليومية '!I264</f>
        <v xml:space="preserve">التجمع </v>
      </c>
      <c r="J261" t="str">
        <f>'تشغيل اليومية '!J264</f>
        <v>اتوبيس 28</v>
      </c>
      <c r="K261">
        <f>'تشغيل اليومية '!K264</f>
        <v>4297</v>
      </c>
      <c r="L261">
        <f>'تشغيل اليومية '!L264</f>
        <v>1</v>
      </c>
      <c r="M261">
        <f>'تشغيل اليومية '!M264</f>
        <v>3800</v>
      </c>
      <c r="N261">
        <f>'تشغيل اليومية '!N264</f>
        <v>128.91</v>
      </c>
      <c r="O261">
        <f>'تشغيل اليومية '!O264</f>
        <v>4168.09</v>
      </c>
      <c r="P261">
        <f>'تشغيل اليومية '!P264</f>
        <v>0</v>
      </c>
      <c r="Q261">
        <f>'تشغيل اليومية '!Q264</f>
        <v>0</v>
      </c>
      <c r="R261">
        <f>'تشغيل اليومية '!R264</f>
        <v>0</v>
      </c>
      <c r="S261">
        <f>'تشغيل اليومية '!S264</f>
        <v>3800</v>
      </c>
      <c r="T261">
        <f>'تشغيل اليومية '!T264</f>
        <v>0</v>
      </c>
      <c r="U261">
        <f>'تشغيل اليومية '!U264</f>
        <v>497</v>
      </c>
      <c r="V261">
        <f>'تشغيل اليومية '!V264</f>
        <v>368.09000000000003</v>
      </c>
      <c r="W261" t="str">
        <f>'تشغيل اليومية '!W264</f>
        <v>352026</v>
      </c>
      <c r="X261" t="str">
        <f>'تشغيل اليومية '!X264</f>
        <v>ايراد</v>
      </c>
    </row>
    <row r="262" spans="1:24" x14ac:dyDescent="0.3">
      <c r="A262" t="e">
        <f>'تشغيل اليومية '!#REF!</f>
        <v>#REF!</v>
      </c>
      <c r="B262" t="e">
        <f>'تشغيل اليومية '!#REF!</f>
        <v>#REF!</v>
      </c>
      <c r="C262" t="e">
        <f>'تشغيل اليومية '!#REF!</f>
        <v>#REF!</v>
      </c>
      <c r="D262" t="e">
        <f>'تشغيل اليومية '!#REF!</f>
        <v>#REF!</v>
      </c>
      <c r="E262" t="e">
        <f>'تشغيل اليومية '!#REF!</f>
        <v>#REF!</v>
      </c>
      <c r="F262" t="e">
        <f>'تشغيل اليومية '!#REF!</f>
        <v>#REF!</v>
      </c>
      <c r="G262" t="e">
        <f>'تشغيل اليومية '!#REF!</f>
        <v>#REF!</v>
      </c>
      <c r="H262" t="e">
        <f>'تشغيل اليومية '!#REF!</f>
        <v>#REF!</v>
      </c>
      <c r="I262" t="e">
        <f>'تشغيل اليومية '!#REF!</f>
        <v>#REF!</v>
      </c>
      <c r="J262" t="e">
        <f>'تشغيل اليومية '!#REF!</f>
        <v>#REF!</v>
      </c>
      <c r="K262" t="e">
        <f>'تشغيل اليومية '!#REF!</f>
        <v>#REF!</v>
      </c>
      <c r="L262" t="e">
        <f>'تشغيل اليومية '!#REF!</f>
        <v>#REF!</v>
      </c>
      <c r="M262" t="e">
        <f>'تشغيل اليومية '!#REF!</f>
        <v>#REF!</v>
      </c>
      <c r="N262" t="e">
        <f>'تشغيل اليومية '!#REF!</f>
        <v>#REF!</v>
      </c>
      <c r="O262" t="e">
        <f>'تشغيل اليومية '!#REF!</f>
        <v>#REF!</v>
      </c>
      <c r="P262" t="e">
        <f>'تشغيل اليومية '!#REF!</f>
        <v>#REF!</v>
      </c>
      <c r="Q262" t="e">
        <f>'تشغيل اليومية '!#REF!</f>
        <v>#REF!</v>
      </c>
      <c r="R262" t="e">
        <f>'تشغيل اليومية '!#REF!</f>
        <v>#REF!</v>
      </c>
      <c r="S262" t="e">
        <f>'تشغيل اليومية '!#REF!</f>
        <v>#REF!</v>
      </c>
      <c r="T262" t="e">
        <f>'تشغيل اليومية '!#REF!</f>
        <v>#REF!</v>
      </c>
      <c r="U262" t="e">
        <f>'تشغيل اليومية '!#REF!</f>
        <v>#REF!</v>
      </c>
      <c r="V262" t="e">
        <f>'تشغيل اليومية '!#REF!</f>
        <v>#REF!</v>
      </c>
      <c r="W262" t="e">
        <f>'تشغيل اليومية '!#REF!</f>
        <v>#REF!</v>
      </c>
      <c r="X262" t="e">
        <f>'تشغيل اليومية '!#REF!</f>
        <v>#REF!</v>
      </c>
    </row>
    <row r="263" spans="1:24" x14ac:dyDescent="0.3">
      <c r="A263">
        <f>'تشغيل اليومية '!A265</f>
        <v>3</v>
      </c>
      <c r="B263">
        <f>'تشغيل اليومية '!B265</f>
        <v>5</v>
      </c>
      <c r="C263">
        <f>'تشغيل اليومية '!C265</f>
        <v>2026</v>
      </c>
      <c r="D263" t="str">
        <f>'تشغيل اليومية '!D265</f>
        <v>ممدوح كيلاني1قليوب 3 وردية نجمة هليوبوليسالتجمع اتوبيس 28</v>
      </c>
      <c r="E263">
        <f>'تشغيل اليومية '!E265</f>
        <v>3002</v>
      </c>
      <c r="F263" t="str">
        <f>'تشغيل اليومية '!F265</f>
        <v>ممدوح كيلاني1</v>
      </c>
      <c r="G263" t="str">
        <f>'تشغيل اليومية '!G265</f>
        <v xml:space="preserve">قليوب 3 وردية </v>
      </c>
      <c r="H263" t="str">
        <f>'تشغيل اليومية '!H265</f>
        <v>نجمة هليوبوليس</v>
      </c>
      <c r="I263" t="str">
        <f>'تشغيل اليومية '!I265</f>
        <v xml:space="preserve">التجمع </v>
      </c>
      <c r="J263" t="str">
        <f>'تشغيل اليومية '!J265</f>
        <v>اتوبيس 28</v>
      </c>
      <c r="K263">
        <f>'تشغيل اليومية '!K265</f>
        <v>4297</v>
      </c>
      <c r="L263">
        <f>'تشغيل اليومية '!L265</f>
        <v>1</v>
      </c>
      <c r="M263">
        <f>'تشغيل اليومية '!M265</f>
        <v>3900</v>
      </c>
      <c r="N263">
        <f>'تشغيل اليومية '!N265</f>
        <v>128.91</v>
      </c>
      <c r="O263">
        <f>'تشغيل اليومية '!O265</f>
        <v>4168.09</v>
      </c>
      <c r="P263">
        <f>'تشغيل اليومية '!P265</f>
        <v>0</v>
      </c>
      <c r="Q263">
        <f>'تشغيل اليومية '!Q265</f>
        <v>0</v>
      </c>
      <c r="R263">
        <f>'تشغيل اليومية '!R265</f>
        <v>0</v>
      </c>
      <c r="S263">
        <f>'تشغيل اليومية '!S265</f>
        <v>3900</v>
      </c>
      <c r="T263">
        <f>'تشغيل اليومية '!T265</f>
        <v>0</v>
      </c>
      <c r="U263">
        <f>'تشغيل اليومية '!U265</f>
        <v>397</v>
      </c>
      <c r="V263">
        <f>'تشغيل اليومية '!V265</f>
        <v>268.09000000000003</v>
      </c>
      <c r="W263" t="str">
        <f>'تشغيل اليومية '!W265</f>
        <v>352026</v>
      </c>
      <c r="X263" t="str">
        <f>'تشغيل اليومية '!X265</f>
        <v>ايراد</v>
      </c>
    </row>
    <row r="264" spans="1:24" x14ac:dyDescent="0.3">
      <c r="A264">
        <f>'تشغيل اليومية '!A266</f>
        <v>3</v>
      </c>
      <c r="B264">
        <f>'تشغيل اليومية '!B266</f>
        <v>5</v>
      </c>
      <c r="C264">
        <f>'تشغيل اليومية '!C266</f>
        <v>2026</v>
      </c>
      <c r="D264" t="str">
        <f>'تشغيل اليومية '!D266</f>
        <v>ممدوح كيلاني3المنيب 3وردية نجمة هليوبوليسالتجمع ميكروباص</v>
      </c>
      <c r="E264">
        <f>'تشغيل اليومية '!E266</f>
        <v>3004</v>
      </c>
      <c r="F264" t="str">
        <f>'تشغيل اليومية '!F266</f>
        <v>ممدوح كيلاني3</v>
      </c>
      <c r="G264" t="str">
        <f>'تشغيل اليومية '!G266</f>
        <v xml:space="preserve">المنيب 3وردية </v>
      </c>
      <c r="H264" t="str">
        <f>'تشغيل اليومية '!H266</f>
        <v>نجمة هليوبوليس</v>
      </c>
      <c r="I264" t="str">
        <f>'تشغيل اليومية '!I266</f>
        <v xml:space="preserve">التجمع </v>
      </c>
      <c r="J264" t="str">
        <f>'تشغيل اليومية '!J266</f>
        <v>ميكروباص</v>
      </c>
      <c r="K264">
        <f>'تشغيل اليومية '!K266</f>
        <v>3600</v>
      </c>
      <c r="L264">
        <f>'تشغيل اليومية '!L266</f>
        <v>1</v>
      </c>
      <c r="M264">
        <f>'تشغيل اليومية '!M266</f>
        <v>2700</v>
      </c>
      <c r="N264">
        <f>'تشغيل اليومية '!N266</f>
        <v>108</v>
      </c>
      <c r="O264">
        <f>'تشغيل اليومية '!O266</f>
        <v>3492</v>
      </c>
      <c r="P264">
        <f>'تشغيل اليومية '!P266</f>
        <v>0</v>
      </c>
      <c r="Q264">
        <f>'تشغيل اليومية '!Q266</f>
        <v>0</v>
      </c>
      <c r="R264">
        <f>'تشغيل اليومية '!R266</f>
        <v>0</v>
      </c>
      <c r="S264">
        <f>'تشغيل اليومية '!S266</f>
        <v>2700</v>
      </c>
      <c r="T264">
        <f>'تشغيل اليومية '!T266</f>
        <v>0</v>
      </c>
      <c r="U264">
        <f>'تشغيل اليومية '!U266</f>
        <v>900</v>
      </c>
      <c r="V264">
        <f>'تشغيل اليومية '!V266</f>
        <v>792</v>
      </c>
      <c r="W264" t="str">
        <f>'تشغيل اليومية '!W266</f>
        <v>352026</v>
      </c>
      <c r="X264" t="str">
        <f>'تشغيل اليومية '!X266</f>
        <v>ايراد</v>
      </c>
    </row>
    <row r="265" spans="1:24" x14ac:dyDescent="0.3">
      <c r="A265">
        <f>'تشغيل اليومية '!A267</f>
        <v>3</v>
      </c>
      <c r="B265">
        <f>'تشغيل اليومية '!B267</f>
        <v>5</v>
      </c>
      <c r="C265">
        <f>'تشغيل اليومية '!C267</f>
        <v>2026</v>
      </c>
      <c r="D265" t="str">
        <f>'تشغيل اليومية '!D267</f>
        <v xml:space="preserve">رجب سلامة 1المرج لوجستيكااكتوبر هاي اس </v>
      </c>
      <c r="E265">
        <f>'تشغيل اليومية '!E267</f>
        <v>4000</v>
      </c>
      <c r="F265" t="str">
        <f>'تشغيل اليومية '!F267</f>
        <v>رجب سلامة 1</v>
      </c>
      <c r="G265" t="str">
        <f>'تشغيل اليومية '!G267</f>
        <v xml:space="preserve">المرج </v>
      </c>
      <c r="H265" t="str">
        <f>'تشغيل اليومية '!H267</f>
        <v>لوجستيكا</v>
      </c>
      <c r="I265" t="str">
        <f>'تشغيل اليومية '!I267</f>
        <v xml:space="preserve">اكتوبر </v>
      </c>
      <c r="J265" t="str">
        <f>'تشغيل اليومية '!J267</f>
        <v xml:space="preserve">هاي اس </v>
      </c>
      <c r="K265">
        <f>'تشغيل اليومية '!K267</f>
        <v>2195</v>
      </c>
      <c r="L265">
        <f>'تشغيل اليومية '!L267</f>
        <v>1</v>
      </c>
      <c r="M265">
        <f>'تشغيل اليومية '!M267</f>
        <v>2000</v>
      </c>
      <c r="N265">
        <f>'تشغيل اليومية '!N267</f>
        <v>65.849999999999994</v>
      </c>
      <c r="O265">
        <f>'تشغيل اليومية '!O267</f>
        <v>2129.15</v>
      </c>
      <c r="P265">
        <f>'تشغيل اليومية '!P267</f>
        <v>0</v>
      </c>
      <c r="Q265">
        <f>'تشغيل اليومية '!Q267</f>
        <v>0</v>
      </c>
      <c r="R265">
        <f>'تشغيل اليومية '!R267</f>
        <v>0</v>
      </c>
      <c r="S265">
        <f>'تشغيل اليومية '!S267</f>
        <v>2000</v>
      </c>
      <c r="T265">
        <f>'تشغيل اليومية '!T267</f>
        <v>0</v>
      </c>
      <c r="U265">
        <f>'تشغيل اليومية '!U267</f>
        <v>195</v>
      </c>
      <c r="V265">
        <f>'تشغيل اليومية '!V267</f>
        <v>129.15</v>
      </c>
      <c r="W265" t="str">
        <f>'تشغيل اليومية '!W267</f>
        <v>352026</v>
      </c>
      <c r="X265" t="str">
        <f>'تشغيل اليومية '!X267</f>
        <v>ايراد</v>
      </c>
    </row>
    <row r="266" spans="1:24" x14ac:dyDescent="0.3">
      <c r="A266">
        <f>'تشغيل اليومية '!A268</f>
        <v>3</v>
      </c>
      <c r="B266">
        <f>'تشغيل اليومية '!B268</f>
        <v>5</v>
      </c>
      <c r="C266">
        <f>'تشغيل اليومية '!C268</f>
        <v>2026</v>
      </c>
      <c r="D266" t="str">
        <f>'تشغيل اليومية '!D268</f>
        <v xml:space="preserve">رجب سلامة 2 نكلا حضورلوجستيكااكتوبر هاي اس </v>
      </c>
      <c r="E266">
        <f>'تشغيل اليومية '!E268</f>
        <v>4004</v>
      </c>
      <c r="F266" t="str">
        <f>'تشغيل اليومية '!F268</f>
        <v xml:space="preserve">رجب سلامة 2 </v>
      </c>
      <c r="G266" t="str">
        <f>'تشغيل اليومية '!G268</f>
        <v>نكلا حضور</v>
      </c>
      <c r="H266" t="str">
        <f>'تشغيل اليومية '!H268</f>
        <v>لوجستيكا</v>
      </c>
      <c r="I266" t="str">
        <f>'تشغيل اليومية '!I268</f>
        <v xml:space="preserve">اكتوبر </v>
      </c>
      <c r="J266" t="str">
        <f>'تشغيل اليومية '!J268</f>
        <v xml:space="preserve">هاي اس </v>
      </c>
      <c r="K266">
        <f>'تشغيل اليومية '!K268</f>
        <v>1024</v>
      </c>
      <c r="L266">
        <f>'تشغيل اليومية '!L268</f>
        <v>1</v>
      </c>
      <c r="M266">
        <f>'تشغيل اليومية '!M268</f>
        <v>1000</v>
      </c>
      <c r="N266">
        <f>'تشغيل اليومية '!N268</f>
        <v>30.72</v>
      </c>
      <c r="O266">
        <f>'تشغيل اليومية '!O268</f>
        <v>993.28</v>
      </c>
      <c r="P266">
        <f>'تشغيل اليومية '!P268</f>
        <v>0</v>
      </c>
      <c r="Q266">
        <f>'تشغيل اليومية '!Q268</f>
        <v>0</v>
      </c>
      <c r="R266">
        <f>'تشغيل اليومية '!R268</f>
        <v>0</v>
      </c>
      <c r="S266">
        <f>'تشغيل اليومية '!S268</f>
        <v>1000</v>
      </c>
      <c r="T266">
        <f>'تشغيل اليومية '!T268</f>
        <v>0</v>
      </c>
      <c r="U266">
        <f>'تشغيل اليومية '!U268</f>
        <v>24</v>
      </c>
      <c r="V266">
        <f>'تشغيل اليومية '!V268</f>
        <v>-6.7199999999999989</v>
      </c>
      <c r="W266" t="str">
        <f>'تشغيل اليومية '!W268</f>
        <v>352026</v>
      </c>
      <c r="X266" t="str">
        <f>'تشغيل اليومية '!X268</f>
        <v>ايراد</v>
      </c>
    </row>
    <row r="267" spans="1:24" x14ac:dyDescent="0.3">
      <c r="A267">
        <f>'تشغيل اليومية '!A269</f>
        <v>3</v>
      </c>
      <c r="B267">
        <f>'تشغيل اليومية '!B269</f>
        <v>5</v>
      </c>
      <c r="C267">
        <f>'تشغيل اليومية '!C269</f>
        <v>2026</v>
      </c>
      <c r="D267" t="str">
        <f>'تشغيل اليومية '!D269</f>
        <v xml:space="preserve">احمد السيدالمنيب 3وردية لوجستيكااكتوبر هاي اس </v>
      </c>
      <c r="E267">
        <f>'تشغيل اليومية '!E269</f>
        <v>4001</v>
      </c>
      <c r="F267" t="str">
        <f>'تشغيل اليومية '!F269</f>
        <v>احمد السيد</v>
      </c>
      <c r="G267" t="str">
        <f>'تشغيل اليومية '!G269</f>
        <v xml:space="preserve">المنيب 3وردية </v>
      </c>
      <c r="H267" t="str">
        <f>'تشغيل اليومية '!H269</f>
        <v>لوجستيكا</v>
      </c>
      <c r="I267" t="str">
        <f>'تشغيل اليومية '!I269</f>
        <v xml:space="preserve">اكتوبر </v>
      </c>
      <c r="J267" t="str">
        <f>'تشغيل اليومية '!J269</f>
        <v xml:space="preserve">هاي اس </v>
      </c>
      <c r="K267">
        <f>'تشغيل اليومية '!K269</f>
        <v>4831</v>
      </c>
      <c r="L267">
        <f>'تشغيل اليومية '!L269</f>
        <v>1</v>
      </c>
      <c r="M267">
        <f>'تشغيل اليومية '!M269</f>
        <v>4000</v>
      </c>
      <c r="N267">
        <f>'تشغيل اليومية '!N269</f>
        <v>144.93</v>
      </c>
      <c r="O267">
        <f>'تشغيل اليومية '!O269</f>
        <v>4686.07</v>
      </c>
      <c r="P267">
        <f>'تشغيل اليومية '!P269</f>
        <v>0</v>
      </c>
      <c r="Q267">
        <f>'تشغيل اليومية '!Q269</f>
        <v>0</v>
      </c>
      <c r="R267">
        <f>'تشغيل اليومية '!R269</f>
        <v>0</v>
      </c>
      <c r="S267">
        <f>'تشغيل اليومية '!S269</f>
        <v>4000</v>
      </c>
      <c r="T267">
        <f>'تشغيل اليومية '!T269</f>
        <v>0</v>
      </c>
      <c r="U267">
        <f>'تشغيل اليومية '!U269</f>
        <v>831</v>
      </c>
      <c r="V267">
        <f>'تشغيل اليومية '!V269</f>
        <v>686.06999999999994</v>
      </c>
      <c r="W267" t="str">
        <f>'تشغيل اليومية '!W269</f>
        <v>352026</v>
      </c>
      <c r="X267" t="str">
        <f>'تشغيل اليومية '!X269</f>
        <v>ايراد</v>
      </c>
    </row>
    <row r="268" spans="1:24" x14ac:dyDescent="0.3">
      <c r="A268">
        <f>'تشغيل اليومية '!A270</f>
        <v>3</v>
      </c>
      <c r="B268">
        <f>'تشغيل اليومية '!B270</f>
        <v>5</v>
      </c>
      <c r="C268">
        <f>'تشغيل اليومية '!C270</f>
        <v>2026</v>
      </c>
      <c r="D268" t="str">
        <f>'تشغيل اليومية '!D270</f>
        <v xml:space="preserve">حسام سعيد1القناطر 3 ورديةلوجستيكااكتوبر هاي اس </v>
      </c>
      <c r="E268">
        <f>'تشغيل اليومية '!E270</f>
        <v>4002</v>
      </c>
      <c r="F268" t="str">
        <f>'تشغيل اليومية '!F270</f>
        <v>حسام سعيد1</v>
      </c>
      <c r="G268" t="str">
        <f>'تشغيل اليومية '!G270</f>
        <v>القناطر 3 وردية</v>
      </c>
      <c r="H268" t="str">
        <f>'تشغيل اليومية '!H270</f>
        <v>لوجستيكا</v>
      </c>
      <c r="I268" t="str">
        <f>'تشغيل اليومية '!I270</f>
        <v xml:space="preserve">اكتوبر </v>
      </c>
      <c r="J268" t="str">
        <f>'تشغيل اليومية '!J270</f>
        <v xml:space="preserve">هاي اس </v>
      </c>
      <c r="K268">
        <f>'تشغيل اليومية '!K270</f>
        <v>4391</v>
      </c>
      <c r="L268">
        <f>'تشغيل اليومية '!L270</f>
        <v>1</v>
      </c>
      <c r="M268">
        <f>'تشغيل اليومية '!M270</f>
        <v>3400</v>
      </c>
      <c r="N268">
        <f>'تشغيل اليومية '!N270</f>
        <v>131.72999999999999</v>
      </c>
      <c r="O268">
        <f>'تشغيل اليومية '!O270</f>
        <v>4259.2700000000004</v>
      </c>
      <c r="P268">
        <f>'تشغيل اليومية '!P270</f>
        <v>0</v>
      </c>
      <c r="Q268">
        <f>'تشغيل اليومية '!Q270</f>
        <v>0</v>
      </c>
      <c r="R268">
        <f>'تشغيل اليومية '!R270</f>
        <v>0</v>
      </c>
      <c r="S268">
        <f>'تشغيل اليومية '!S270</f>
        <v>3400</v>
      </c>
      <c r="T268">
        <f>'تشغيل اليومية '!T270</f>
        <v>0</v>
      </c>
      <c r="U268">
        <f>'تشغيل اليومية '!U270</f>
        <v>991</v>
      </c>
      <c r="V268">
        <f>'تشغيل اليومية '!V270</f>
        <v>859.27</v>
      </c>
      <c r="W268" t="str">
        <f>'تشغيل اليومية '!W270</f>
        <v>352026</v>
      </c>
      <c r="X268" t="str">
        <f>'تشغيل اليومية '!X270</f>
        <v>ايراد</v>
      </c>
    </row>
    <row r="269" spans="1:24" x14ac:dyDescent="0.3">
      <c r="A269">
        <f>'تشغيل اليومية '!A271</f>
        <v>3</v>
      </c>
      <c r="B269">
        <f>'تشغيل اليومية '!B271</f>
        <v>5</v>
      </c>
      <c r="C269">
        <f>'تشغيل اليومية '!C271</f>
        <v>2026</v>
      </c>
      <c r="D269" t="str">
        <f>'تشغيل اليومية '!D271</f>
        <v xml:space="preserve">حسام سعيد 2نكلا انصرافلوجستيكااكتوبر هاي اس </v>
      </c>
      <c r="E269">
        <f>'تشغيل اليومية '!E271</f>
        <v>4003</v>
      </c>
      <c r="F269" t="str">
        <f>'تشغيل اليومية '!F271</f>
        <v>حسام سعيد 2</v>
      </c>
      <c r="G269" t="str">
        <f>'تشغيل اليومية '!G271</f>
        <v>نكلا انصراف</v>
      </c>
      <c r="H269" t="str">
        <f>'تشغيل اليومية '!H271</f>
        <v>لوجستيكا</v>
      </c>
      <c r="I269" t="str">
        <f>'تشغيل اليومية '!I271</f>
        <v xml:space="preserve">اكتوبر </v>
      </c>
      <c r="J269" t="str">
        <f>'تشغيل اليومية '!J271</f>
        <v xml:space="preserve">هاي اس </v>
      </c>
      <c r="K269">
        <f>'تشغيل اليومية '!K271</f>
        <v>1024</v>
      </c>
      <c r="L269">
        <f>'تشغيل اليومية '!L271</f>
        <v>1</v>
      </c>
      <c r="M269">
        <f>'تشغيل اليومية '!M271</f>
        <v>900</v>
      </c>
      <c r="N269">
        <f>'تشغيل اليومية '!N271</f>
        <v>30.72</v>
      </c>
      <c r="O269">
        <f>'تشغيل اليومية '!O271</f>
        <v>993.28</v>
      </c>
      <c r="P269">
        <f>'تشغيل اليومية '!P271</f>
        <v>0</v>
      </c>
      <c r="Q269">
        <f>'تشغيل اليومية '!Q271</f>
        <v>0</v>
      </c>
      <c r="R269">
        <f>'تشغيل اليومية '!R271</f>
        <v>0</v>
      </c>
      <c r="S269">
        <f>'تشغيل اليومية '!S271</f>
        <v>900</v>
      </c>
      <c r="T269">
        <f>'تشغيل اليومية '!T271</f>
        <v>0</v>
      </c>
      <c r="U269">
        <f>'تشغيل اليومية '!U271</f>
        <v>124</v>
      </c>
      <c r="V269">
        <f>'تشغيل اليومية '!V271</f>
        <v>93.28</v>
      </c>
      <c r="W269" t="str">
        <f>'تشغيل اليومية '!W271</f>
        <v>352026</v>
      </c>
      <c r="X269" t="str">
        <f>'تشغيل اليومية '!X271</f>
        <v>ايراد</v>
      </c>
    </row>
    <row r="270" spans="1:24" x14ac:dyDescent="0.3">
      <c r="A270">
        <f>'تشغيل اليومية '!A272</f>
        <v>3</v>
      </c>
      <c r="B270">
        <f>'تشغيل اليومية '!B272</f>
        <v>5</v>
      </c>
      <c r="C270">
        <f>'تشغيل اليومية '!C272</f>
        <v>2026</v>
      </c>
      <c r="D270" t="str">
        <f>'تشغيل اليومية '!D272</f>
        <v xml:space="preserve">محمد رضا المنوفية لوجستيكااكتوبر هاي اس </v>
      </c>
      <c r="E270">
        <f>'تشغيل اليومية '!E272</f>
        <v>4006</v>
      </c>
      <c r="F270" t="str">
        <f>'تشغيل اليومية '!F272</f>
        <v xml:space="preserve">محمد رضا </v>
      </c>
      <c r="G270" t="str">
        <f>'تشغيل اليومية '!G272</f>
        <v xml:space="preserve">المنوفية </v>
      </c>
      <c r="H270" t="str">
        <f>'تشغيل اليومية '!H272</f>
        <v>لوجستيكا</v>
      </c>
      <c r="I270" t="str">
        <f>'تشغيل اليومية '!I272</f>
        <v xml:space="preserve">اكتوبر </v>
      </c>
      <c r="J270" t="str">
        <f>'تشغيل اليومية '!J272</f>
        <v xml:space="preserve">هاي اس </v>
      </c>
      <c r="K270">
        <f>'تشغيل اليومية '!K272</f>
        <v>2634</v>
      </c>
      <c r="L270">
        <f>'تشغيل اليومية '!L272</f>
        <v>1</v>
      </c>
      <c r="M270">
        <f>'تشغيل اليومية '!M272</f>
        <v>2150</v>
      </c>
      <c r="N270">
        <f>'تشغيل اليومية '!N272</f>
        <v>79.02</v>
      </c>
      <c r="O270">
        <f>'تشغيل اليومية '!O272</f>
        <v>2554.98</v>
      </c>
      <c r="P270">
        <f>'تشغيل اليومية '!P272</f>
        <v>0</v>
      </c>
      <c r="Q270">
        <f>'تشغيل اليومية '!Q272</f>
        <v>0</v>
      </c>
      <c r="R270">
        <f>'تشغيل اليومية '!R272</f>
        <v>0</v>
      </c>
      <c r="S270">
        <f>'تشغيل اليومية '!S272</f>
        <v>2150</v>
      </c>
      <c r="T270">
        <f>'تشغيل اليومية '!T272</f>
        <v>0</v>
      </c>
      <c r="U270">
        <f>'تشغيل اليومية '!U272</f>
        <v>484</v>
      </c>
      <c r="V270">
        <f>'تشغيل اليومية '!V272</f>
        <v>404.98</v>
      </c>
      <c r="W270" t="str">
        <f>'تشغيل اليومية '!W272</f>
        <v>352026</v>
      </c>
      <c r="X270" t="str">
        <f>'تشغيل اليومية '!X272</f>
        <v>ايراد</v>
      </c>
    </row>
    <row r="271" spans="1:24" x14ac:dyDescent="0.3">
      <c r="A271">
        <f>'تشغيل اليومية '!A273</f>
        <v>3</v>
      </c>
      <c r="B271">
        <f>'تشغيل اليومية '!B273</f>
        <v>5</v>
      </c>
      <c r="C271">
        <f>'تشغيل اليومية '!C273</f>
        <v>2026</v>
      </c>
      <c r="D271" t="str">
        <f>'تشغيل اليومية '!D273</f>
        <v xml:space="preserve">مصطفي شكيويالجلاتمةلوجستيكااكتوبر كوستر </v>
      </c>
      <c r="E271">
        <f>'تشغيل اليومية '!E273</f>
        <v>4007</v>
      </c>
      <c r="F271" t="str">
        <f>'تشغيل اليومية '!F273</f>
        <v>مصطفي شكيوي</v>
      </c>
      <c r="G271" t="str">
        <f>'تشغيل اليومية '!G273</f>
        <v>الجلاتمة</v>
      </c>
      <c r="H271" t="str">
        <f>'تشغيل اليومية '!H273</f>
        <v>لوجستيكا</v>
      </c>
      <c r="I271" t="str">
        <f>'تشغيل اليومية '!I273</f>
        <v xml:space="preserve">اكتوبر </v>
      </c>
      <c r="J271" t="str">
        <f>'تشغيل اليومية '!J273</f>
        <v xml:space="preserve">كوستر </v>
      </c>
      <c r="K271">
        <f>'تشغيل اليومية '!K273</f>
        <v>3220</v>
      </c>
      <c r="L271">
        <f>'تشغيل اليومية '!L273</f>
        <v>1</v>
      </c>
      <c r="M271">
        <f>'تشغيل اليومية '!M273</f>
        <v>2750</v>
      </c>
      <c r="N271">
        <f>'تشغيل اليومية '!N273</f>
        <v>96.6</v>
      </c>
      <c r="O271">
        <f>'تشغيل اليومية '!O273</f>
        <v>3123.4</v>
      </c>
      <c r="P271">
        <f>'تشغيل اليومية '!P273</f>
        <v>0</v>
      </c>
      <c r="Q271">
        <f>'تشغيل اليومية '!Q273</f>
        <v>0</v>
      </c>
      <c r="R271">
        <f>'تشغيل اليومية '!R273</f>
        <v>0</v>
      </c>
      <c r="S271">
        <f>'تشغيل اليومية '!S273</f>
        <v>2750</v>
      </c>
      <c r="T271">
        <f>'تشغيل اليومية '!T273</f>
        <v>0</v>
      </c>
      <c r="U271">
        <f>'تشغيل اليومية '!U273</f>
        <v>470</v>
      </c>
      <c r="V271">
        <f>'تشغيل اليومية '!V273</f>
        <v>373.4</v>
      </c>
      <c r="W271" t="str">
        <f>'تشغيل اليومية '!W273</f>
        <v>352026</v>
      </c>
      <c r="X271" t="str">
        <f>'تشغيل اليومية '!X273</f>
        <v>ايراد</v>
      </c>
    </row>
    <row r="272" spans="1:24" x14ac:dyDescent="0.3">
      <c r="A272">
        <f>'تشغيل اليومية '!A274</f>
        <v>3</v>
      </c>
      <c r="B272">
        <f>'تشغيل اليومية '!B274</f>
        <v>5</v>
      </c>
      <c r="C272">
        <f>'تشغيل اليومية '!C274</f>
        <v>2026</v>
      </c>
      <c r="D272" t="str">
        <f>'تشغيل اليومية '!D274</f>
        <v xml:space="preserve">وديع 1الفيوم 1لوجستيكااكتوبر هاي اس </v>
      </c>
      <c r="E272">
        <f>'تشغيل اليومية '!E274</f>
        <v>4009</v>
      </c>
      <c r="F272" t="str">
        <f>'تشغيل اليومية '!F274</f>
        <v>وديع 1</v>
      </c>
      <c r="G272" t="str">
        <f>'تشغيل اليومية '!G274</f>
        <v>الفيوم 1</v>
      </c>
      <c r="H272" t="str">
        <f>'تشغيل اليومية '!H274</f>
        <v>لوجستيكا</v>
      </c>
      <c r="I272" t="str">
        <f>'تشغيل اليومية '!I274</f>
        <v xml:space="preserve">اكتوبر </v>
      </c>
      <c r="J272" t="str">
        <f>'تشغيل اليومية '!J274</f>
        <v xml:space="preserve">هاي اس </v>
      </c>
      <c r="K272">
        <f>'تشغيل اليومية '!K274</f>
        <v>2662</v>
      </c>
      <c r="L272">
        <f>'تشغيل اليومية '!L274</f>
        <v>1</v>
      </c>
      <c r="M272">
        <f>'تشغيل اليومية '!M274</f>
        <v>2250</v>
      </c>
      <c r="N272">
        <f>'تشغيل اليومية '!N274</f>
        <v>79.86</v>
      </c>
      <c r="O272">
        <f>'تشغيل اليومية '!O274</f>
        <v>2582.14</v>
      </c>
      <c r="P272">
        <f>'تشغيل اليومية '!P274</f>
        <v>0</v>
      </c>
      <c r="Q272">
        <f>'تشغيل اليومية '!Q274</f>
        <v>0</v>
      </c>
      <c r="R272">
        <f>'تشغيل اليومية '!R274</f>
        <v>0</v>
      </c>
      <c r="S272">
        <f>'تشغيل اليومية '!S274</f>
        <v>2250</v>
      </c>
      <c r="T272">
        <f>'تشغيل اليومية '!T274</f>
        <v>0</v>
      </c>
      <c r="U272">
        <f>'تشغيل اليومية '!U274</f>
        <v>412</v>
      </c>
      <c r="V272">
        <f>'تشغيل اليومية '!V274</f>
        <v>332.14</v>
      </c>
      <c r="W272" t="str">
        <f>'تشغيل اليومية '!W274</f>
        <v>352026</v>
      </c>
      <c r="X272" t="str">
        <f>'تشغيل اليومية '!X274</f>
        <v>ايراد</v>
      </c>
    </row>
    <row r="273" spans="1:24" x14ac:dyDescent="0.3">
      <c r="A273">
        <f>'تشغيل اليومية '!A275</f>
        <v>3</v>
      </c>
      <c r="B273">
        <f>'تشغيل اليومية '!B275</f>
        <v>5</v>
      </c>
      <c r="C273">
        <f>'تشغيل اليومية '!C275</f>
        <v>2026</v>
      </c>
      <c r="D273" t="str">
        <f>'تشغيل اليومية '!D275</f>
        <v xml:space="preserve">وديع 2الفيوم 2لوجستيكااكتوبر هاي اس </v>
      </c>
      <c r="E273">
        <f>'تشغيل اليومية '!E275</f>
        <v>4010</v>
      </c>
      <c r="F273" t="str">
        <f>'تشغيل اليومية '!F275</f>
        <v>وديع 2</v>
      </c>
      <c r="G273" t="str">
        <f>'تشغيل اليومية '!G275</f>
        <v>الفيوم 2</v>
      </c>
      <c r="H273" t="str">
        <f>'تشغيل اليومية '!H275</f>
        <v>لوجستيكا</v>
      </c>
      <c r="I273" t="str">
        <f>'تشغيل اليومية '!I275</f>
        <v xml:space="preserve">اكتوبر </v>
      </c>
      <c r="J273" t="str">
        <f>'تشغيل اليومية '!J275</f>
        <v xml:space="preserve">هاي اس </v>
      </c>
      <c r="K273">
        <f>'تشغيل اليومية '!K275</f>
        <v>2662</v>
      </c>
      <c r="L273">
        <f>'تشغيل اليومية '!L275</f>
        <v>1</v>
      </c>
      <c r="M273">
        <f>'تشغيل اليومية '!M275</f>
        <v>2250</v>
      </c>
      <c r="N273">
        <f>'تشغيل اليومية '!N275</f>
        <v>79.86</v>
      </c>
      <c r="O273">
        <f>'تشغيل اليومية '!O275</f>
        <v>2582.14</v>
      </c>
      <c r="P273">
        <f>'تشغيل اليومية '!P275</f>
        <v>0</v>
      </c>
      <c r="Q273">
        <f>'تشغيل اليومية '!Q275</f>
        <v>0</v>
      </c>
      <c r="R273">
        <f>'تشغيل اليومية '!R275</f>
        <v>0</v>
      </c>
      <c r="S273">
        <f>'تشغيل اليومية '!S275</f>
        <v>2250</v>
      </c>
      <c r="T273">
        <f>'تشغيل اليومية '!T275</f>
        <v>0</v>
      </c>
      <c r="U273">
        <f>'تشغيل اليومية '!U275</f>
        <v>412</v>
      </c>
      <c r="V273">
        <f>'تشغيل اليومية '!V275</f>
        <v>332.14</v>
      </c>
      <c r="W273" t="str">
        <f>'تشغيل اليومية '!W275</f>
        <v>352026</v>
      </c>
      <c r="X273" t="str">
        <f>'تشغيل اليومية '!X275</f>
        <v>ايراد</v>
      </c>
    </row>
    <row r="274" spans="1:24" x14ac:dyDescent="0.3">
      <c r="A274">
        <f>'تشغيل اليومية '!A276</f>
        <v>3</v>
      </c>
      <c r="B274">
        <f>'تشغيل اليومية '!B276</f>
        <v>5</v>
      </c>
      <c r="C274">
        <f>'تشغيل اليومية '!C276</f>
        <v>2026</v>
      </c>
      <c r="D274" t="str">
        <f>'تشغيل اليومية '!D276</f>
        <v xml:space="preserve">احمد عويس المعادي لوجستيكاابورواش هاي اس </v>
      </c>
      <c r="E274">
        <f>'تشغيل اليومية '!E276</f>
        <v>4011</v>
      </c>
      <c r="F274" t="str">
        <f>'تشغيل اليومية '!F276</f>
        <v xml:space="preserve">احمد عويس </v>
      </c>
      <c r="G274" t="str">
        <f>'تشغيل اليومية '!G276</f>
        <v xml:space="preserve">المعادي </v>
      </c>
      <c r="H274" t="str">
        <f>'تشغيل اليومية '!H276</f>
        <v>لوجستيكا</v>
      </c>
      <c r="I274" t="str">
        <f>'تشغيل اليومية '!I276</f>
        <v xml:space="preserve">ابورواش </v>
      </c>
      <c r="J274" t="str">
        <f>'تشغيل اليومية '!J276</f>
        <v xml:space="preserve">هاي اس </v>
      </c>
      <c r="K274">
        <f>'تشغيل اليومية '!K276</f>
        <v>2049</v>
      </c>
      <c r="L274">
        <f>'تشغيل اليومية '!L276</f>
        <v>1</v>
      </c>
      <c r="M274">
        <f>'تشغيل اليومية '!M276</f>
        <v>1650</v>
      </c>
      <c r="N274">
        <f>'تشغيل اليومية '!N276</f>
        <v>61.47</v>
      </c>
      <c r="O274">
        <f>'تشغيل اليومية '!O276</f>
        <v>1987.53</v>
      </c>
      <c r="P274">
        <f>'تشغيل اليومية '!P276</f>
        <v>0</v>
      </c>
      <c r="Q274">
        <f>'تشغيل اليومية '!Q276</f>
        <v>0</v>
      </c>
      <c r="R274">
        <f>'تشغيل اليومية '!R276</f>
        <v>0</v>
      </c>
      <c r="S274">
        <f>'تشغيل اليومية '!S276</f>
        <v>1650</v>
      </c>
      <c r="T274">
        <f>'تشغيل اليومية '!T276</f>
        <v>0</v>
      </c>
      <c r="U274">
        <f>'تشغيل اليومية '!U276</f>
        <v>399</v>
      </c>
      <c r="V274">
        <f>'تشغيل اليومية '!V276</f>
        <v>337.53</v>
      </c>
      <c r="W274" t="str">
        <f>'تشغيل اليومية '!W276</f>
        <v>352026</v>
      </c>
      <c r="X274" t="str">
        <f>'تشغيل اليومية '!X276</f>
        <v>ايراد</v>
      </c>
    </row>
    <row r="275" spans="1:24" x14ac:dyDescent="0.3">
      <c r="A275">
        <f>'تشغيل اليومية '!A277</f>
        <v>3</v>
      </c>
      <c r="B275">
        <f>'تشغيل اليومية '!B277</f>
        <v>5</v>
      </c>
      <c r="C275">
        <f>'تشغيل اليومية '!C277</f>
        <v>2026</v>
      </c>
      <c r="D275" t="str">
        <f>'تشغيل اليومية '!D277</f>
        <v>محمد جمال القناطر لوجستيكاابورواش سوزوكي</v>
      </c>
      <c r="E275">
        <f>'تشغيل اليومية '!E277</f>
        <v>4013</v>
      </c>
      <c r="F275" t="str">
        <f>'تشغيل اليومية '!F277</f>
        <v xml:space="preserve">محمد جمال </v>
      </c>
      <c r="G275" t="str">
        <f>'تشغيل اليومية '!G277</f>
        <v xml:space="preserve">القناطر </v>
      </c>
      <c r="H275" t="str">
        <f>'تشغيل اليومية '!H277</f>
        <v>لوجستيكا</v>
      </c>
      <c r="I275" t="str">
        <f>'تشغيل اليومية '!I277</f>
        <v xml:space="preserve">ابورواش </v>
      </c>
      <c r="J275" t="str">
        <f>'تشغيل اليومية '!J277</f>
        <v>سوزوكي</v>
      </c>
      <c r="K275">
        <f>'تشغيل اليومية '!K277</f>
        <v>1536</v>
      </c>
      <c r="L275">
        <f>'تشغيل اليومية '!L277</f>
        <v>1</v>
      </c>
      <c r="M275">
        <f>'تشغيل اليومية '!M277</f>
        <v>1000</v>
      </c>
      <c r="N275">
        <f>'تشغيل اليومية '!N277</f>
        <v>46.08</v>
      </c>
      <c r="O275">
        <f>'تشغيل اليومية '!O277</f>
        <v>1489.92</v>
      </c>
      <c r="P275">
        <f>'تشغيل اليومية '!P277</f>
        <v>0</v>
      </c>
      <c r="Q275">
        <f>'تشغيل اليومية '!Q277</f>
        <v>0</v>
      </c>
      <c r="R275">
        <f>'تشغيل اليومية '!R277</f>
        <v>0</v>
      </c>
      <c r="S275">
        <f>'تشغيل اليومية '!S277</f>
        <v>1000</v>
      </c>
      <c r="T275">
        <f>'تشغيل اليومية '!T277</f>
        <v>0</v>
      </c>
      <c r="U275">
        <f>'تشغيل اليومية '!U277</f>
        <v>536</v>
      </c>
      <c r="V275">
        <f>'تشغيل اليومية '!V277</f>
        <v>489.92</v>
      </c>
      <c r="W275" t="str">
        <f>'تشغيل اليومية '!W277</f>
        <v>352026</v>
      </c>
      <c r="X275" t="str">
        <f>'تشغيل اليومية '!X277</f>
        <v>ايراد</v>
      </c>
    </row>
    <row r="276" spans="1:24" x14ac:dyDescent="0.3">
      <c r="A276">
        <f>'تشغيل اليومية '!A278</f>
        <v>3</v>
      </c>
      <c r="B276">
        <f>'تشغيل اليومية '!B278</f>
        <v>5</v>
      </c>
      <c r="C276">
        <f>'تشغيل اليومية '!C278</f>
        <v>2026</v>
      </c>
      <c r="D276" t="str">
        <f>'تشغيل اليومية '!D278</f>
        <v xml:space="preserve">محمد عزمي حدائق اكتوبر لوجستيكااكتوبر هاي اس </v>
      </c>
      <c r="E276">
        <f>'تشغيل اليومية '!E278</f>
        <v>4005</v>
      </c>
      <c r="F276" t="str">
        <f>'تشغيل اليومية '!F278</f>
        <v xml:space="preserve">محمد عزمي </v>
      </c>
      <c r="G276" t="str">
        <f>'تشغيل اليومية '!G278</f>
        <v xml:space="preserve">حدائق اكتوبر </v>
      </c>
      <c r="H276" t="str">
        <f>'تشغيل اليومية '!H278</f>
        <v>لوجستيكا</v>
      </c>
      <c r="I276" t="str">
        <f>'تشغيل اليومية '!I278</f>
        <v xml:space="preserve">اكتوبر </v>
      </c>
      <c r="J276" t="str">
        <f>'تشغيل اليومية '!J278</f>
        <v xml:space="preserve">هاي اس </v>
      </c>
      <c r="K276">
        <f>'تشغيل اليومية '!K278</f>
        <v>1903</v>
      </c>
      <c r="L276">
        <f>'تشغيل اليومية '!L278</f>
        <v>1</v>
      </c>
      <c r="M276">
        <f>'تشغيل اليومية '!M278</f>
        <v>1600</v>
      </c>
      <c r="N276">
        <f>'تشغيل اليومية '!N278</f>
        <v>57.089999999999996</v>
      </c>
      <c r="O276">
        <f>'تشغيل اليومية '!O278</f>
        <v>1845.91</v>
      </c>
      <c r="P276">
        <f>'تشغيل اليومية '!P278</f>
        <v>0</v>
      </c>
      <c r="Q276">
        <f>'تشغيل اليومية '!Q278</f>
        <v>0</v>
      </c>
      <c r="R276">
        <f>'تشغيل اليومية '!R278</f>
        <v>0</v>
      </c>
      <c r="S276">
        <f>'تشغيل اليومية '!S278</f>
        <v>1600</v>
      </c>
      <c r="T276">
        <f>'تشغيل اليومية '!T278</f>
        <v>0</v>
      </c>
      <c r="U276">
        <f>'تشغيل اليومية '!U278</f>
        <v>303</v>
      </c>
      <c r="V276">
        <f>'تشغيل اليومية '!V278</f>
        <v>245.91</v>
      </c>
      <c r="W276" t="str">
        <f>'تشغيل اليومية '!W278</f>
        <v>352026</v>
      </c>
      <c r="X276" t="str">
        <f>'تشغيل اليومية '!X278</f>
        <v>ايراد</v>
      </c>
    </row>
    <row r="277" spans="1:24" x14ac:dyDescent="0.3">
      <c r="A277">
        <f>'تشغيل اليومية '!A279</f>
        <v>3</v>
      </c>
      <c r="B277">
        <f>'تشغيل اليومية '!B279</f>
        <v>5</v>
      </c>
      <c r="C277">
        <f>'تشغيل اليومية '!C279</f>
        <v>2026</v>
      </c>
      <c r="D277" t="str">
        <f>'تشغيل اليومية '!D279</f>
        <v xml:space="preserve">سعيد كمال م.نصر لوجستيكااكتوبر هاي اس </v>
      </c>
      <c r="E277">
        <f>'تشغيل اليومية '!E279</f>
        <v>4008</v>
      </c>
      <c r="F277" t="str">
        <f>'تشغيل اليومية '!F279</f>
        <v xml:space="preserve">سعيد كمال </v>
      </c>
      <c r="G277" t="str">
        <f>'تشغيل اليومية '!G279</f>
        <v xml:space="preserve">م.نصر </v>
      </c>
      <c r="H277" t="str">
        <f>'تشغيل اليومية '!H279</f>
        <v>لوجستيكا</v>
      </c>
      <c r="I277" t="str">
        <f>'تشغيل اليومية '!I279</f>
        <v xml:space="preserve">اكتوبر </v>
      </c>
      <c r="J277" t="str">
        <f>'تشغيل اليومية '!J279</f>
        <v xml:space="preserve">هاي اس </v>
      </c>
      <c r="K277">
        <f>'تشغيل اليومية '!K279</f>
        <v>3367</v>
      </c>
      <c r="L277">
        <f>'تشغيل اليومية '!L279</f>
        <v>1</v>
      </c>
      <c r="M277">
        <f>'تشغيل اليومية '!M279</f>
        <v>2600</v>
      </c>
      <c r="N277">
        <f>'تشغيل اليومية '!N279</f>
        <v>101.00999999999999</v>
      </c>
      <c r="O277">
        <f>'تشغيل اليومية '!O279</f>
        <v>3265.99</v>
      </c>
      <c r="P277">
        <f>'تشغيل اليومية '!P279</f>
        <v>0</v>
      </c>
      <c r="Q277">
        <f>'تشغيل اليومية '!Q279</f>
        <v>0</v>
      </c>
      <c r="R277">
        <f>'تشغيل اليومية '!R279</f>
        <v>0</v>
      </c>
      <c r="S277">
        <f>'تشغيل اليومية '!S279</f>
        <v>2600</v>
      </c>
      <c r="T277">
        <f>'تشغيل اليومية '!T279</f>
        <v>0</v>
      </c>
      <c r="U277">
        <f>'تشغيل اليومية '!U279</f>
        <v>767</v>
      </c>
      <c r="V277">
        <f>'تشغيل اليومية '!V279</f>
        <v>665.99</v>
      </c>
      <c r="W277" t="str">
        <f>'تشغيل اليومية '!W279</f>
        <v>352026</v>
      </c>
      <c r="X277" t="str">
        <f>'تشغيل اليومية '!X279</f>
        <v>ايراد</v>
      </c>
    </row>
    <row r="278" spans="1:24" x14ac:dyDescent="0.3">
      <c r="A278">
        <f>'تشغيل اليومية '!A280</f>
        <v>3</v>
      </c>
      <c r="B278">
        <f>'تشغيل اليومية '!B280</f>
        <v>5</v>
      </c>
      <c r="C278">
        <f>'تشغيل اليومية '!C280</f>
        <v>2026</v>
      </c>
      <c r="D278" t="str">
        <f>'تشغيل اليومية '!D280</f>
        <v>عماد النجار1المرج 2ورديةسعوديالمخاذناتوبيس 28</v>
      </c>
      <c r="E278">
        <f>'تشغيل اليومية '!E280</f>
        <v>5000</v>
      </c>
      <c r="F278" t="str">
        <f>'تشغيل اليومية '!F280</f>
        <v>عماد النجار1</v>
      </c>
      <c r="G278" t="str">
        <f>'تشغيل اليومية '!G280</f>
        <v>المرج 2وردية</v>
      </c>
      <c r="H278" t="str">
        <f>'تشغيل اليومية '!H280</f>
        <v>سعودي</v>
      </c>
      <c r="I278" t="str">
        <f>'تشغيل اليومية '!I280</f>
        <v>المخاذن</v>
      </c>
      <c r="J278" t="str">
        <f>'تشغيل اليومية '!J280</f>
        <v>اتوبيس 28</v>
      </c>
      <c r="K278">
        <f>'تشغيل اليومية '!K280</f>
        <v>4119</v>
      </c>
      <c r="L278">
        <f>'تشغيل اليومية '!L280</f>
        <v>1</v>
      </c>
      <c r="M278">
        <f>'تشغيل اليومية '!M280</f>
        <v>4800</v>
      </c>
      <c r="N278">
        <f>'تشغيل اليومية '!N280</f>
        <v>123.57</v>
      </c>
      <c r="O278">
        <f>'تشغيل اليومية '!O280</f>
        <v>3995.43</v>
      </c>
      <c r="P278">
        <f>'تشغيل اليومية '!P280</f>
        <v>0</v>
      </c>
      <c r="Q278">
        <f>'تشغيل اليومية '!Q280</f>
        <v>0</v>
      </c>
      <c r="R278">
        <f>'تشغيل اليومية '!R280</f>
        <v>0</v>
      </c>
      <c r="S278">
        <f>'تشغيل اليومية '!S280</f>
        <v>4800</v>
      </c>
      <c r="T278">
        <f>'تشغيل اليومية '!T280</f>
        <v>0</v>
      </c>
      <c r="U278">
        <f>'تشغيل اليومية '!U280</f>
        <v>-681</v>
      </c>
      <c r="V278">
        <f>'تشغيل اليومية '!V280</f>
        <v>-804.56999999999994</v>
      </c>
      <c r="W278" t="str">
        <f>'تشغيل اليومية '!W280</f>
        <v>352026</v>
      </c>
      <c r="X278" t="str">
        <f>'تشغيل اليومية '!X280</f>
        <v>ايراد</v>
      </c>
    </row>
    <row r="279" spans="1:24" x14ac:dyDescent="0.3">
      <c r="A279">
        <f>'تشغيل اليومية '!A281</f>
        <v>3</v>
      </c>
      <c r="B279">
        <f>'تشغيل اليومية '!B281</f>
        <v>5</v>
      </c>
      <c r="C279">
        <f>'تشغيل اليومية '!C281</f>
        <v>2026</v>
      </c>
      <c r="D279" t="str">
        <f>'تشغيل اليومية '!D281</f>
        <v>عماد النجار2المؤسسة 2ورديةسعوديالمخاذناتوبيس 28</v>
      </c>
      <c r="E279">
        <f>'تشغيل اليومية '!E281</f>
        <v>5001</v>
      </c>
      <c r="F279" t="str">
        <f>'تشغيل اليومية '!F281</f>
        <v>عماد النجار2</v>
      </c>
      <c r="G279" t="str">
        <f>'تشغيل اليومية '!G281</f>
        <v>المؤسسة 2وردية</v>
      </c>
      <c r="H279" t="str">
        <f>'تشغيل اليومية '!H281</f>
        <v>سعودي</v>
      </c>
      <c r="I279" t="str">
        <f>'تشغيل اليومية '!I281</f>
        <v>المخاذن</v>
      </c>
      <c r="J279" t="str">
        <f>'تشغيل اليومية '!J281</f>
        <v>اتوبيس 28</v>
      </c>
      <c r="K279">
        <f>'تشغيل اليومية '!K281</f>
        <v>3884</v>
      </c>
      <c r="L279">
        <f>'تشغيل اليومية '!L281</f>
        <v>1</v>
      </c>
      <c r="M279">
        <f>'تشغيل اليومية '!M281</f>
        <v>4500</v>
      </c>
      <c r="N279">
        <f>'تشغيل اليومية '!N281</f>
        <v>116.52</v>
      </c>
      <c r="O279">
        <f>'تشغيل اليومية '!O281</f>
        <v>3767.48</v>
      </c>
      <c r="P279">
        <f>'تشغيل اليومية '!P281</f>
        <v>0</v>
      </c>
      <c r="Q279">
        <f>'تشغيل اليومية '!Q281</f>
        <v>0</v>
      </c>
      <c r="R279">
        <f>'تشغيل اليومية '!R281</f>
        <v>0</v>
      </c>
      <c r="S279">
        <f>'تشغيل اليومية '!S281</f>
        <v>4500</v>
      </c>
      <c r="T279">
        <f>'تشغيل اليومية '!T281</f>
        <v>0</v>
      </c>
      <c r="U279">
        <f>'تشغيل اليومية '!U281</f>
        <v>-616</v>
      </c>
      <c r="V279">
        <f>'تشغيل اليومية '!V281</f>
        <v>-732.52</v>
      </c>
      <c r="W279" t="str">
        <f>'تشغيل اليومية '!W281</f>
        <v>352026</v>
      </c>
      <c r="X279" t="str">
        <f>'تشغيل اليومية '!X281</f>
        <v>ايراد</v>
      </c>
    </row>
    <row r="280" spans="1:24" x14ac:dyDescent="0.3">
      <c r="A280">
        <f>'تشغيل اليومية '!A282</f>
        <v>3</v>
      </c>
      <c r="B280">
        <f>'تشغيل اليومية '!B282</f>
        <v>5</v>
      </c>
      <c r="C280">
        <f>'تشغيل اليومية '!C282</f>
        <v>2026</v>
      </c>
      <c r="D280" t="str">
        <f>'تشغيل اليومية '!D282</f>
        <v>عماد النجار 3الدائري 1ورديةسعوديالمخاذناتوبيس 28</v>
      </c>
      <c r="E280">
        <f>'تشغيل اليومية '!E282</f>
        <v>5002</v>
      </c>
      <c r="F280" t="str">
        <f>'تشغيل اليومية '!F282</f>
        <v>عماد النجار 3</v>
      </c>
      <c r="G280" t="str">
        <f>'تشغيل اليومية '!G282</f>
        <v>الدائري 1وردية</v>
      </c>
      <c r="H280" t="str">
        <f>'تشغيل اليومية '!H282</f>
        <v>سعودي</v>
      </c>
      <c r="I280" t="str">
        <f>'تشغيل اليومية '!I282</f>
        <v>المخاذن</v>
      </c>
      <c r="J280" t="str">
        <f>'تشغيل اليومية '!J282</f>
        <v>اتوبيس 28</v>
      </c>
      <c r="K280">
        <f>'تشغيل اليومية '!K282</f>
        <v>2448</v>
      </c>
      <c r="L280">
        <f>'تشغيل اليومية '!L282</f>
        <v>1</v>
      </c>
      <c r="M280">
        <f>'تشغيل اليومية '!M282</f>
        <v>2500</v>
      </c>
      <c r="N280">
        <f>'تشغيل اليومية '!N282</f>
        <v>73.44</v>
      </c>
      <c r="O280">
        <f>'تشغيل اليومية '!O282</f>
        <v>2374.56</v>
      </c>
      <c r="P280">
        <f>'تشغيل اليومية '!P282</f>
        <v>0</v>
      </c>
      <c r="Q280">
        <f>'تشغيل اليومية '!Q282</f>
        <v>0</v>
      </c>
      <c r="R280">
        <f>'تشغيل اليومية '!R282</f>
        <v>0</v>
      </c>
      <c r="S280">
        <f>'تشغيل اليومية '!S282</f>
        <v>2500</v>
      </c>
      <c r="T280">
        <f>'تشغيل اليومية '!T282</f>
        <v>0</v>
      </c>
      <c r="U280">
        <f>'تشغيل اليومية '!U282</f>
        <v>-52</v>
      </c>
      <c r="V280">
        <f>'تشغيل اليومية '!V282</f>
        <v>-125.44</v>
      </c>
      <c r="W280" t="str">
        <f>'تشغيل اليومية '!W282</f>
        <v>352026</v>
      </c>
      <c r="X280" t="str">
        <f>'تشغيل اليومية '!X282</f>
        <v>ايراد</v>
      </c>
    </row>
    <row r="281" spans="1:24" x14ac:dyDescent="0.3">
      <c r="A281">
        <f>'تشغيل اليومية '!A283</f>
        <v>3</v>
      </c>
      <c r="B281">
        <f>'تشغيل اليومية '!B283</f>
        <v>5</v>
      </c>
      <c r="C281">
        <f>'تشغيل اليومية '!C283</f>
        <v>2026</v>
      </c>
      <c r="D281" t="str">
        <f>'تشغيل اليومية '!D283</f>
        <v>عبد الرحمن1الهرم سعوديدريماتوبيس 28</v>
      </c>
      <c r="E281">
        <f>'تشغيل اليومية '!E283</f>
        <v>5003</v>
      </c>
      <c r="F281" t="str">
        <f>'تشغيل اليومية '!F283</f>
        <v>عبد الرحمن1</v>
      </c>
      <c r="G281" t="str">
        <f>'تشغيل اليومية '!G283</f>
        <v xml:space="preserve">الهرم </v>
      </c>
      <c r="H281" t="str">
        <f>'تشغيل اليومية '!H283</f>
        <v>سعودي</v>
      </c>
      <c r="I281" t="str">
        <f>'تشغيل اليومية '!I283</f>
        <v>دريم</v>
      </c>
      <c r="J281" t="str">
        <f>'تشغيل اليومية '!J283</f>
        <v>اتوبيس 28</v>
      </c>
      <c r="K281">
        <f>'تشغيل اليومية '!K283</f>
        <v>994</v>
      </c>
      <c r="L281">
        <f>'تشغيل اليومية '!L283</f>
        <v>1</v>
      </c>
      <c r="M281">
        <f>'تشغيل اليومية '!M283</f>
        <v>850</v>
      </c>
      <c r="N281">
        <f>'تشغيل اليومية '!N283</f>
        <v>29.82</v>
      </c>
      <c r="O281">
        <f>'تشغيل اليومية '!O283</f>
        <v>964.18</v>
      </c>
      <c r="P281">
        <f>'تشغيل اليومية '!P283</f>
        <v>0</v>
      </c>
      <c r="Q281">
        <f>'تشغيل اليومية '!Q283</f>
        <v>0</v>
      </c>
      <c r="R281">
        <f>'تشغيل اليومية '!R283</f>
        <v>0</v>
      </c>
      <c r="S281">
        <f>'تشغيل اليومية '!S283</f>
        <v>850</v>
      </c>
      <c r="T281">
        <f>'تشغيل اليومية '!T283</f>
        <v>0</v>
      </c>
      <c r="U281">
        <f>'تشغيل اليومية '!U283</f>
        <v>144</v>
      </c>
      <c r="V281">
        <f>'تشغيل اليومية '!V283</f>
        <v>114.18</v>
      </c>
      <c r="W281" t="str">
        <f>'تشغيل اليومية '!W283</f>
        <v>352026</v>
      </c>
      <c r="X281" t="str">
        <f>'تشغيل اليومية '!X283</f>
        <v>ايراد</v>
      </c>
    </row>
    <row r="282" spans="1:24" x14ac:dyDescent="0.3">
      <c r="A282">
        <f>'تشغيل اليومية '!A284</f>
        <v>3</v>
      </c>
      <c r="B282">
        <f>'تشغيل اليومية '!B284</f>
        <v>5</v>
      </c>
      <c r="C282">
        <f>'تشغيل اليومية '!C284</f>
        <v>2026</v>
      </c>
      <c r="D282" t="str">
        <f>'تشغيل اليومية '!D284</f>
        <v>عبد الرحمن2المؤسسةسعوديدريماتوبيس 28</v>
      </c>
      <c r="E282">
        <f>'تشغيل اليومية '!E284</f>
        <v>5004</v>
      </c>
      <c r="F282" t="str">
        <f>'تشغيل اليومية '!F284</f>
        <v>عبد الرحمن2</v>
      </c>
      <c r="G282" t="str">
        <f>'تشغيل اليومية '!G284</f>
        <v>المؤسسة</v>
      </c>
      <c r="H282" t="str">
        <f>'تشغيل اليومية '!H284</f>
        <v>سعودي</v>
      </c>
      <c r="I282" t="str">
        <f>'تشغيل اليومية '!I284</f>
        <v>دريم</v>
      </c>
      <c r="J282" t="str">
        <f>'تشغيل اليومية '!J284</f>
        <v>اتوبيس 28</v>
      </c>
      <c r="K282">
        <f>'تشغيل اليومية '!K284</f>
        <v>994</v>
      </c>
      <c r="L282">
        <f>'تشغيل اليومية '!L284</f>
        <v>1</v>
      </c>
      <c r="M282">
        <f>'تشغيل اليومية '!M284</f>
        <v>850</v>
      </c>
      <c r="N282">
        <f>'تشغيل اليومية '!N284</f>
        <v>29.82</v>
      </c>
      <c r="O282">
        <f>'تشغيل اليومية '!O284</f>
        <v>964.18</v>
      </c>
      <c r="P282">
        <f>'تشغيل اليومية '!P284</f>
        <v>0</v>
      </c>
      <c r="Q282">
        <f>'تشغيل اليومية '!Q284</f>
        <v>0</v>
      </c>
      <c r="R282">
        <f>'تشغيل اليومية '!R284</f>
        <v>0</v>
      </c>
      <c r="S282">
        <f>'تشغيل اليومية '!S284</f>
        <v>850</v>
      </c>
      <c r="T282">
        <f>'تشغيل اليومية '!T284</f>
        <v>0</v>
      </c>
      <c r="U282">
        <f>'تشغيل اليومية '!U284</f>
        <v>144</v>
      </c>
      <c r="V282">
        <f>'تشغيل اليومية '!V284</f>
        <v>114.18</v>
      </c>
      <c r="W282" t="str">
        <f>'تشغيل اليومية '!W284</f>
        <v>352026</v>
      </c>
      <c r="X282" t="str">
        <f>'تشغيل اليومية '!X284</f>
        <v>ايراد</v>
      </c>
    </row>
    <row r="283" spans="1:24" x14ac:dyDescent="0.3">
      <c r="A283">
        <f>'تشغيل اليومية '!A285</f>
        <v>3</v>
      </c>
      <c r="B283">
        <f>'تشغيل اليومية '!B285</f>
        <v>5</v>
      </c>
      <c r="C283">
        <f>'تشغيل اليومية '!C285</f>
        <v>2026</v>
      </c>
      <c r="D283" t="str">
        <f>'تشغيل اليومية '!D285</f>
        <v>فرج 1حلوانسعوديهايد باركاتوبيس 28</v>
      </c>
      <c r="E283">
        <f>'تشغيل اليومية '!E285</f>
        <v>5005</v>
      </c>
      <c r="F283" t="str">
        <f>'تشغيل اليومية '!F285</f>
        <v>فرج 1</v>
      </c>
      <c r="G283" t="str">
        <f>'تشغيل اليومية '!G285</f>
        <v>حلوان</v>
      </c>
      <c r="H283" t="str">
        <f>'تشغيل اليومية '!H285</f>
        <v>سعودي</v>
      </c>
      <c r="I283" t="str">
        <f>'تشغيل اليومية '!I285</f>
        <v>هايد بارك</v>
      </c>
      <c r="J283" t="str">
        <f>'تشغيل اليومية '!J285</f>
        <v>اتوبيس 28</v>
      </c>
      <c r="K283">
        <f>'تشغيل اليومية '!K285</f>
        <v>4634</v>
      </c>
      <c r="L283">
        <f>'تشغيل اليومية '!L285</f>
        <v>1</v>
      </c>
      <c r="M283">
        <f>'تشغيل اليومية '!M285</f>
        <v>3750</v>
      </c>
      <c r="N283">
        <f>'تشغيل اليومية '!N285</f>
        <v>139.01999999999998</v>
      </c>
      <c r="O283">
        <f>'تشغيل اليومية '!O285</f>
        <v>4494.9799999999996</v>
      </c>
      <c r="P283">
        <f>'تشغيل اليومية '!P285</f>
        <v>0</v>
      </c>
      <c r="Q283">
        <f>'تشغيل اليومية '!Q285</f>
        <v>0</v>
      </c>
      <c r="R283">
        <f>'تشغيل اليومية '!R285</f>
        <v>0</v>
      </c>
      <c r="S283">
        <f>'تشغيل اليومية '!S285</f>
        <v>3750</v>
      </c>
      <c r="T283">
        <f>'تشغيل اليومية '!T285</f>
        <v>0</v>
      </c>
      <c r="U283">
        <f>'تشغيل اليومية '!U285</f>
        <v>884</v>
      </c>
      <c r="V283">
        <f>'تشغيل اليومية '!V285</f>
        <v>744.98</v>
      </c>
      <c r="W283" t="str">
        <f>'تشغيل اليومية '!W285</f>
        <v>352026</v>
      </c>
      <c r="X283" t="str">
        <f>'تشغيل اليومية '!X285</f>
        <v>ايراد</v>
      </c>
    </row>
    <row r="284" spans="1:24" x14ac:dyDescent="0.3">
      <c r="A284">
        <f>'تشغيل اليومية '!A286</f>
        <v>3</v>
      </c>
      <c r="B284">
        <f>'تشغيل اليومية '!B286</f>
        <v>5</v>
      </c>
      <c r="C284">
        <f>'تشغيل اليومية '!C286</f>
        <v>2026</v>
      </c>
      <c r="D284" t="str">
        <f>'تشغيل اليومية '!D286</f>
        <v>فرج 6حلوان مبيتسعوديهايد باركاتوبيس 28</v>
      </c>
      <c r="E284">
        <f>'تشغيل اليومية '!E286</f>
        <v>5029</v>
      </c>
      <c r="F284" t="str">
        <f>'تشغيل اليومية '!F286</f>
        <v>فرج 6</v>
      </c>
      <c r="G284" t="str">
        <f>'تشغيل اليومية '!G286</f>
        <v>حلوان مبيت</v>
      </c>
      <c r="H284" t="str">
        <f>'تشغيل اليومية '!H286</f>
        <v>سعودي</v>
      </c>
      <c r="I284" t="str">
        <f>'تشغيل اليومية '!I286</f>
        <v>هايد بارك</v>
      </c>
      <c r="J284" t="str">
        <f>'تشغيل اليومية '!J286</f>
        <v>اتوبيس 28</v>
      </c>
      <c r="K284">
        <f>'تشغيل اليومية '!K286</f>
        <v>1482</v>
      </c>
      <c r="L284">
        <f>'تشغيل اليومية '!L286</f>
        <v>1</v>
      </c>
      <c r="M284">
        <f>'تشغيل اليومية '!M286</f>
        <v>750</v>
      </c>
      <c r="N284">
        <f>'تشغيل اليومية '!N286</f>
        <v>44.46</v>
      </c>
      <c r="O284">
        <f>'تشغيل اليومية '!O286</f>
        <v>1437.54</v>
      </c>
      <c r="P284">
        <f>'تشغيل اليومية '!P286</f>
        <v>0</v>
      </c>
      <c r="Q284">
        <f>'تشغيل اليومية '!Q286</f>
        <v>0</v>
      </c>
      <c r="R284">
        <f>'تشغيل اليومية '!R286</f>
        <v>0</v>
      </c>
      <c r="S284">
        <f>'تشغيل اليومية '!S286</f>
        <v>750</v>
      </c>
      <c r="T284">
        <f>'تشغيل اليومية '!T286</f>
        <v>0</v>
      </c>
      <c r="U284">
        <f>'تشغيل اليومية '!U286</f>
        <v>732</v>
      </c>
      <c r="V284">
        <f>'تشغيل اليومية '!V286</f>
        <v>687.54</v>
      </c>
      <c r="W284" t="str">
        <f>'تشغيل اليومية '!W286</f>
        <v>352026</v>
      </c>
      <c r="X284" t="str">
        <f>'تشغيل اليومية '!X286</f>
        <v>ايراد</v>
      </c>
    </row>
    <row r="285" spans="1:24" x14ac:dyDescent="0.3">
      <c r="A285">
        <f>'تشغيل اليومية '!A287</f>
        <v>3</v>
      </c>
      <c r="B285">
        <f>'تشغيل اليومية '!B287</f>
        <v>5</v>
      </c>
      <c r="C285">
        <f>'تشغيل اليومية '!C287</f>
        <v>2026</v>
      </c>
      <c r="D285" t="str">
        <f>'تشغيل اليومية '!D287</f>
        <v>ممدوح كيلاني 3القومية سعوديهايد باركميكروباص صيني</v>
      </c>
      <c r="E285">
        <f>'تشغيل اليومية '!E287</f>
        <v>5006</v>
      </c>
      <c r="F285" t="str">
        <f>'تشغيل اليومية '!F287</f>
        <v>ممدوح كيلاني 3</v>
      </c>
      <c r="G285" t="str">
        <f>'تشغيل اليومية '!G287</f>
        <v xml:space="preserve">القومية </v>
      </c>
      <c r="H285" t="str">
        <f>'تشغيل اليومية '!H287</f>
        <v>سعودي</v>
      </c>
      <c r="I285" t="str">
        <f>'تشغيل اليومية '!I287</f>
        <v>هايد بارك</v>
      </c>
      <c r="J285" t="str">
        <f>'تشغيل اليومية '!J287</f>
        <v>ميكروباص صيني</v>
      </c>
      <c r="K285">
        <f>'تشغيل اليومية '!K287</f>
        <v>2965</v>
      </c>
      <c r="L285">
        <f>'تشغيل اليومية '!L287</f>
        <v>1</v>
      </c>
      <c r="M285">
        <f>'تشغيل اليومية '!M287</f>
        <v>2500</v>
      </c>
      <c r="N285">
        <f>'تشغيل اليومية '!N287</f>
        <v>88.95</v>
      </c>
      <c r="O285">
        <f>'تشغيل اليومية '!O287</f>
        <v>2876.05</v>
      </c>
      <c r="P285">
        <f>'تشغيل اليومية '!P287</f>
        <v>0</v>
      </c>
      <c r="Q285">
        <f>'تشغيل اليومية '!Q287</f>
        <v>0</v>
      </c>
      <c r="R285">
        <f>'تشغيل اليومية '!R287</f>
        <v>0</v>
      </c>
      <c r="S285">
        <f>'تشغيل اليومية '!S287</f>
        <v>2500</v>
      </c>
      <c r="T285">
        <f>'تشغيل اليومية '!T287</f>
        <v>0</v>
      </c>
      <c r="U285">
        <f>'تشغيل اليومية '!U287</f>
        <v>465</v>
      </c>
      <c r="V285">
        <f>'تشغيل اليومية '!V287</f>
        <v>376.05</v>
      </c>
      <c r="W285" t="str">
        <f>'تشغيل اليومية '!W287</f>
        <v>352026</v>
      </c>
      <c r="X285" t="str">
        <f>'تشغيل اليومية '!X287</f>
        <v>ايراد</v>
      </c>
    </row>
    <row r="286" spans="1:24" x14ac:dyDescent="0.3">
      <c r="A286">
        <f>'تشغيل اليومية '!A288</f>
        <v>3</v>
      </c>
      <c r="B286">
        <f>'تشغيل اليومية '!B288</f>
        <v>5</v>
      </c>
      <c r="C286">
        <f>'تشغيل اليومية '!C288</f>
        <v>2026</v>
      </c>
      <c r="D286" t="str">
        <f>'تشغيل اليومية '!D288</f>
        <v>محمد جمال طوسونالمنيبسعوديهايد باركاتوبيس 28</v>
      </c>
      <c r="E286">
        <f>'تشغيل اليومية '!E288</f>
        <v>5025</v>
      </c>
      <c r="F286" t="str">
        <f>'تشغيل اليومية '!F288</f>
        <v>محمد جمال طوسون</v>
      </c>
      <c r="G286" t="str">
        <f>'تشغيل اليومية '!G288</f>
        <v>المنيب</v>
      </c>
      <c r="H286" t="str">
        <f>'تشغيل اليومية '!H288</f>
        <v>سعودي</v>
      </c>
      <c r="I286" t="str">
        <f>'تشغيل اليومية '!I288</f>
        <v>هايد بارك</v>
      </c>
      <c r="J286" t="str">
        <f>'تشغيل اليومية '!J288</f>
        <v>اتوبيس 28</v>
      </c>
      <c r="K286">
        <f>'تشغيل اليومية '!K288</f>
        <v>4634</v>
      </c>
      <c r="L286">
        <f>'تشغيل اليومية '!L288</f>
        <v>1</v>
      </c>
      <c r="M286">
        <f>'تشغيل اليومية '!M288</f>
        <v>3800</v>
      </c>
      <c r="N286">
        <f>'تشغيل اليومية '!N288</f>
        <v>139.01999999999998</v>
      </c>
      <c r="O286">
        <f>'تشغيل اليومية '!O288</f>
        <v>4494.9799999999996</v>
      </c>
      <c r="P286">
        <f>'تشغيل اليومية '!P288</f>
        <v>0</v>
      </c>
      <c r="Q286">
        <f>'تشغيل اليومية '!Q288</f>
        <v>0</v>
      </c>
      <c r="R286">
        <f>'تشغيل اليومية '!R288</f>
        <v>0</v>
      </c>
      <c r="S286">
        <f>'تشغيل اليومية '!S288</f>
        <v>3800</v>
      </c>
      <c r="T286">
        <f>'تشغيل اليومية '!T288</f>
        <v>0</v>
      </c>
      <c r="U286">
        <f>'تشغيل اليومية '!U288</f>
        <v>834</v>
      </c>
      <c r="V286">
        <f>'تشغيل اليومية '!V288</f>
        <v>694.98</v>
      </c>
      <c r="W286" t="str">
        <f>'تشغيل اليومية '!W288</f>
        <v>352026</v>
      </c>
      <c r="X286" t="str">
        <f>'تشغيل اليومية '!X288</f>
        <v>ايراد</v>
      </c>
    </row>
    <row r="287" spans="1:24" x14ac:dyDescent="0.3">
      <c r="A287">
        <f>'تشغيل اليومية '!A289</f>
        <v>3</v>
      </c>
      <c r="B287">
        <f>'تشغيل اليومية '!B289</f>
        <v>5</v>
      </c>
      <c r="C287">
        <f>'تشغيل اليومية '!C289</f>
        <v>2026</v>
      </c>
      <c r="D287" t="str">
        <f>'تشغيل اليومية '!D289</f>
        <v>مصطفي رشدي1المنيب 2 ورديةسعوديميفيداميكروباص صيني</v>
      </c>
      <c r="E287">
        <f>'تشغيل اليومية '!E289</f>
        <v>5007</v>
      </c>
      <c r="F287" t="str">
        <f>'تشغيل اليومية '!F289</f>
        <v>مصطفي رشدي1</v>
      </c>
      <c r="G287" t="str">
        <f>'تشغيل اليومية '!G289</f>
        <v>المنيب 2 وردية</v>
      </c>
      <c r="H287" t="str">
        <f>'تشغيل اليومية '!H289</f>
        <v>سعودي</v>
      </c>
      <c r="I287" t="str">
        <f>'تشغيل اليومية '!I289</f>
        <v>ميفيدا</v>
      </c>
      <c r="J287" t="str">
        <f>'تشغيل اليومية '!J289</f>
        <v>ميكروباص صيني</v>
      </c>
      <c r="K287">
        <f>'تشغيل اليومية '!K289</f>
        <v>2965</v>
      </c>
      <c r="L287">
        <f>'تشغيل اليومية '!L289</f>
        <v>1</v>
      </c>
      <c r="M287">
        <f>'تشغيل اليومية '!M289</f>
        <v>2150</v>
      </c>
      <c r="N287">
        <f>'تشغيل اليومية '!N289</f>
        <v>88.95</v>
      </c>
      <c r="O287">
        <f>'تشغيل اليومية '!O289</f>
        <v>2876.05</v>
      </c>
      <c r="P287">
        <f>'تشغيل اليومية '!P289</f>
        <v>0</v>
      </c>
      <c r="Q287">
        <f>'تشغيل اليومية '!Q289</f>
        <v>0</v>
      </c>
      <c r="R287">
        <f>'تشغيل اليومية '!R289</f>
        <v>0</v>
      </c>
      <c r="S287">
        <f>'تشغيل اليومية '!S289</f>
        <v>2150</v>
      </c>
      <c r="T287">
        <f>'تشغيل اليومية '!T289</f>
        <v>0</v>
      </c>
      <c r="U287">
        <f>'تشغيل اليومية '!U289</f>
        <v>815</v>
      </c>
      <c r="V287">
        <f>'تشغيل اليومية '!V289</f>
        <v>726.05</v>
      </c>
      <c r="W287" t="str">
        <f>'تشغيل اليومية '!W289</f>
        <v>352026</v>
      </c>
      <c r="X287" t="str">
        <f>'تشغيل اليومية '!X289</f>
        <v>ايراد</v>
      </c>
    </row>
    <row r="288" spans="1:24" x14ac:dyDescent="0.3">
      <c r="A288">
        <f>'تشغيل اليومية '!A290</f>
        <v>3</v>
      </c>
      <c r="B288">
        <f>'تشغيل اليومية '!B290</f>
        <v>5</v>
      </c>
      <c r="C288">
        <f>'تشغيل اليومية '!C290</f>
        <v>2026</v>
      </c>
      <c r="D288" t="str">
        <f>'تشغيل اليومية '!D290</f>
        <v>فرج 2حلوان 2 ورديةسعوديميفيداميكروباص صيني</v>
      </c>
      <c r="E288">
        <f>'تشغيل اليومية '!E290</f>
        <v>5009</v>
      </c>
      <c r="F288" t="str">
        <f>'تشغيل اليومية '!F290</f>
        <v>فرج 2</v>
      </c>
      <c r="G288" t="str">
        <f>'تشغيل اليومية '!G290</f>
        <v>حلوان 2 وردية</v>
      </c>
      <c r="H288" t="str">
        <f>'تشغيل اليومية '!H290</f>
        <v>سعودي</v>
      </c>
      <c r="I288" t="str">
        <f>'تشغيل اليومية '!I290</f>
        <v>ميفيدا</v>
      </c>
      <c r="J288" t="str">
        <f>'تشغيل اليومية '!J290</f>
        <v>ميكروباص صيني</v>
      </c>
      <c r="K288">
        <f>'تشغيل اليومية '!K290</f>
        <v>2965</v>
      </c>
      <c r="L288">
        <f>'تشغيل اليومية '!L290</f>
        <v>1</v>
      </c>
      <c r="M288">
        <f>'تشغيل اليومية '!M290</f>
        <v>2250</v>
      </c>
      <c r="N288">
        <f>'تشغيل اليومية '!N290</f>
        <v>88.95</v>
      </c>
      <c r="O288">
        <f>'تشغيل اليومية '!O290</f>
        <v>2876.05</v>
      </c>
      <c r="P288">
        <f>'تشغيل اليومية '!P290</f>
        <v>0</v>
      </c>
      <c r="Q288">
        <f>'تشغيل اليومية '!Q290</f>
        <v>0</v>
      </c>
      <c r="R288">
        <f>'تشغيل اليومية '!R290</f>
        <v>0</v>
      </c>
      <c r="S288">
        <f>'تشغيل اليومية '!S290</f>
        <v>2250</v>
      </c>
      <c r="T288">
        <f>'تشغيل اليومية '!T290</f>
        <v>0</v>
      </c>
      <c r="U288">
        <f>'تشغيل اليومية '!U290</f>
        <v>715</v>
      </c>
      <c r="V288">
        <f>'تشغيل اليومية '!V290</f>
        <v>626.04999999999995</v>
      </c>
      <c r="W288" t="str">
        <f>'تشغيل اليومية '!W290</f>
        <v>352026</v>
      </c>
      <c r="X288" t="str">
        <f>'تشغيل اليومية '!X290</f>
        <v>ايراد</v>
      </c>
    </row>
    <row r="289" spans="1:24" x14ac:dyDescent="0.3">
      <c r="A289">
        <f>'تشغيل اليومية '!A291</f>
        <v>3</v>
      </c>
      <c r="B289">
        <f>'تشغيل اليومية '!B291</f>
        <v>5</v>
      </c>
      <c r="C289">
        <f>'تشغيل اليومية '!C291</f>
        <v>2026</v>
      </c>
      <c r="D289" t="str">
        <f>'تشغيل اليومية '!D291</f>
        <v>فرج 3حلوان 2 ورديةسعوديالقطاميةاتوبيس 28</v>
      </c>
      <c r="E289">
        <f>'تشغيل اليومية '!E291</f>
        <v>5010</v>
      </c>
      <c r="F289" t="str">
        <f>'تشغيل اليومية '!F291</f>
        <v>فرج 3</v>
      </c>
      <c r="G289" t="str">
        <f>'تشغيل اليومية '!G291</f>
        <v>حلوان 2 وردية</v>
      </c>
      <c r="H289" t="str">
        <f>'تشغيل اليومية '!H291</f>
        <v>سعودي</v>
      </c>
      <c r="I289" t="str">
        <f>'تشغيل اليومية '!I291</f>
        <v>القطامية</v>
      </c>
      <c r="J289" t="str">
        <f>'تشغيل اليومية '!J291</f>
        <v>اتوبيس 28</v>
      </c>
      <c r="K289">
        <f>'تشغيل اليومية '!K291</f>
        <v>3415</v>
      </c>
      <c r="L289">
        <f>'تشغيل اليومية '!L291</f>
        <v>1</v>
      </c>
      <c r="M289">
        <f>'تشغيل اليومية '!M291</f>
        <v>3400</v>
      </c>
      <c r="N289">
        <f>'تشغيل اليومية '!N291</f>
        <v>102.45</v>
      </c>
      <c r="O289">
        <f>'تشغيل اليومية '!O291</f>
        <v>3312.55</v>
      </c>
      <c r="P289">
        <f>'تشغيل اليومية '!P291</f>
        <v>0</v>
      </c>
      <c r="Q289">
        <f>'تشغيل اليومية '!Q291</f>
        <v>0</v>
      </c>
      <c r="R289">
        <f>'تشغيل اليومية '!R291</f>
        <v>0</v>
      </c>
      <c r="S289">
        <f>'تشغيل اليومية '!S291</f>
        <v>3400</v>
      </c>
      <c r="T289">
        <f>'تشغيل اليومية '!T291</f>
        <v>0</v>
      </c>
      <c r="U289">
        <f>'تشغيل اليومية '!U291</f>
        <v>15</v>
      </c>
      <c r="V289">
        <f>'تشغيل اليومية '!V291</f>
        <v>-87.45</v>
      </c>
      <c r="W289" t="str">
        <f>'تشغيل اليومية '!W291</f>
        <v>352026</v>
      </c>
      <c r="X289" t="str">
        <f>'تشغيل اليومية '!X291</f>
        <v>ايراد</v>
      </c>
    </row>
    <row r="290" spans="1:24" x14ac:dyDescent="0.3">
      <c r="A290">
        <f>'تشغيل اليومية '!A292</f>
        <v>3</v>
      </c>
      <c r="B290">
        <f>'تشغيل اليومية '!B292</f>
        <v>5</v>
      </c>
      <c r="C290">
        <f>'تشغيل اليومية '!C292</f>
        <v>2026</v>
      </c>
      <c r="D290" t="str">
        <f>'تشغيل اليومية '!D292</f>
        <v>فرج 4مايو ورديةسعوديالقطاميةميكروباص</v>
      </c>
      <c r="E290">
        <f>'تشغيل اليومية '!E292</f>
        <v>5011</v>
      </c>
      <c r="F290" t="str">
        <f>'تشغيل اليومية '!F292</f>
        <v>فرج 4</v>
      </c>
      <c r="G290" t="str">
        <f>'تشغيل اليومية '!G292</f>
        <v>مايو وردية</v>
      </c>
      <c r="H290" t="str">
        <f>'تشغيل اليومية '!H292</f>
        <v>سعودي</v>
      </c>
      <c r="I290" t="str">
        <f>'تشغيل اليومية '!I292</f>
        <v>القطامية</v>
      </c>
      <c r="J290" t="str">
        <f>'تشغيل اليومية '!J292</f>
        <v>ميكروباص</v>
      </c>
      <c r="K290">
        <f>'تشغيل اليومية '!K292</f>
        <v>1222</v>
      </c>
      <c r="L290">
        <f>'تشغيل اليومية '!L292</f>
        <v>1</v>
      </c>
      <c r="M290">
        <f>'تشغيل اليومية '!M292</f>
        <v>1180</v>
      </c>
      <c r="N290">
        <f>'تشغيل اليومية '!N292</f>
        <v>36.659999999999997</v>
      </c>
      <c r="O290">
        <f>'تشغيل اليومية '!O292</f>
        <v>1185.3399999999999</v>
      </c>
      <c r="P290">
        <f>'تشغيل اليومية '!P292</f>
        <v>0</v>
      </c>
      <c r="Q290">
        <f>'تشغيل اليومية '!Q292</f>
        <v>0</v>
      </c>
      <c r="R290">
        <f>'تشغيل اليومية '!R292</f>
        <v>0</v>
      </c>
      <c r="S290">
        <f>'تشغيل اليومية '!S292</f>
        <v>1180</v>
      </c>
      <c r="T290">
        <f>'تشغيل اليومية '!T292</f>
        <v>0</v>
      </c>
      <c r="U290">
        <f>'تشغيل اليومية '!U292</f>
        <v>42</v>
      </c>
      <c r="V290">
        <f>'تشغيل اليومية '!V292</f>
        <v>5.3400000000000034</v>
      </c>
      <c r="W290" t="str">
        <f>'تشغيل اليومية '!W292</f>
        <v>352026</v>
      </c>
      <c r="X290" t="str">
        <f>'تشغيل اليومية '!X292</f>
        <v>ايراد</v>
      </c>
    </row>
    <row r="291" spans="1:24" x14ac:dyDescent="0.3">
      <c r="A291">
        <f>'تشغيل اليومية '!A293</f>
        <v>3</v>
      </c>
      <c r="B291">
        <f>'تشغيل اليومية '!B293</f>
        <v>5</v>
      </c>
      <c r="C291">
        <f>'تشغيل اليومية '!C293</f>
        <v>2026</v>
      </c>
      <c r="D291" t="str">
        <f>'تشغيل اليومية '!D293</f>
        <v>مصطفي رشدي3المنيب5شفتسعوديالقطاميةاتوبيس 28</v>
      </c>
      <c r="E291">
        <f>'تشغيل اليومية '!E293</f>
        <v>5012</v>
      </c>
      <c r="F291" t="str">
        <f>'تشغيل اليومية '!F293</f>
        <v>مصطفي رشدي3</v>
      </c>
      <c r="G291" t="str">
        <f>'تشغيل اليومية '!G293</f>
        <v>المنيب5شفت</v>
      </c>
      <c r="H291" t="str">
        <f>'تشغيل اليومية '!H293</f>
        <v>سعودي</v>
      </c>
      <c r="I291" t="str">
        <f>'تشغيل اليومية '!I293</f>
        <v>القطامية</v>
      </c>
      <c r="J291" t="str">
        <f>'تشغيل اليومية '!J293</f>
        <v>اتوبيس 28</v>
      </c>
      <c r="K291">
        <f>'تشغيل اليومية '!K293</f>
        <v>2649</v>
      </c>
      <c r="L291">
        <f>'تشغيل اليومية '!L293</f>
        <v>1</v>
      </c>
      <c r="M291">
        <f>'تشغيل اليومية '!M293</f>
        <v>2060</v>
      </c>
      <c r="N291">
        <f>'تشغيل اليومية '!N293</f>
        <v>79.47</v>
      </c>
      <c r="O291">
        <f>'تشغيل اليومية '!O293</f>
        <v>2569.5300000000002</v>
      </c>
      <c r="P291">
        <f>'تشغيل اليومية '!P293</f>
        <v>0</v>
      </c>
      <c r="Q291">
        <f>'تشغيل اليومية '!Q293</f>
        <v>0</v>
      </c>
      <c r="R291">
        <f>'تشغيل اليومية '!R293</f>
        <v>0</v>
      </c>
      <c r="S291">
        <f>'تشغيل اليومية '!S293</f>
        <v>2060</v>
      </c>
      <c r="T291">
        <f>'تشغيل اليومية '!T293</f>
        <v>0</v>
      </c>
      <c r="U291">
        <f>'تشغيل اليومية '!U293</f>
        <v>589</v>
      </c>
      <c r="V291">
        <f>'تشغيل اليومية '!V293</f>
        <v>509.53</v>
      </c>
      <c r="W291" t="str">
        <f>'تشغيل اليومية '!W293</f>
        <v>352026</v>
      </c>
      <c r="X291" t="str">
        <f>'تشغيل اليومية '!X293</f>
        <v>ايراد</v>
      </c>
    </row>
    <row r="292" spans="1:24" x14ac:dyDescent="0.3">
      <c r="A292">
        <f>'تشغيل اليومية '!A294</f>
        <v>3</v>
      </c>
      <c r="B292">
        <f>'تشغيل اليومية '!B294</f>
        <v>5</v>
      </c>
      <c r="C292">
        <f>'تشغيل اليومية '!C294</f>
        <v>2026</v>
      </c>
      <c r="D292" t="str">
        <f>'تشغيل اليومية '!D294</f>
        <v>مصطفي رشدي4المنيب Wصباحيةسعوديالقطاميةاتوبيس 28</v>
      </c>
      <c r="E292">
        <f>'تشغيل اليومية '!E294</f>
        <v>5013</v>
      </c>
      <c r="F292" t="str">
        <f>'تشغيل اليومية '!F294</f>
        <v>مصطفي رشدي4</v>
      </c>
      <c r="G292" t="str">
        <f>'تشغيل اليومية '!G294</f>
        <v>المنيب Wصباحية</v>
      </c>
      <c r="H292" t="str">
        <f>'تشغيل اليومية '!H294</f>
        <v>سعودي</v>
      </c>
      <c r="I292" t="str">
        <f>'تشغيل اليومية '!I294</f>
        <v>القطامية</v>
      </c>
      <c r="J292" t="str">
        <f>'تشغيل اليومية '!J294</f>
        <v>اتوبيس 28</v>
      </c>
      <c r="K292">
        <f>'تشغيل اليومية '!K294</f>
        <v>1059</v>
      </c>
      <c r="L292">
        <f>'تشغيل اليومية '!L294</f>
        <v>1</v>
      </c>
      <c r="M292">
        <f>'تشغيل اليومية '!M294</f>
        <v>1000</v>
      </c>
      <c r="N292">
        <f>'تشغيل اليومية '!N294</f>
        <v>31.77</v>
      </c>
      <c r="O292">
        <f>'تشغيل اليومية '!O294</f>
        <v>1027.23</v>
      </c>
      <c r="P292">
        <f>'تشغيل اليومية '!P294</f>
        <v>0</v>
      </c>
      <c r="Q292">
        <f>'تشغيل اليومية '!Q294</f>
        <v>0</v>
      </c>
      <c r="R292">
        <f>'تشغيل اليومية '!R294</f>
        <v>0</v>
      </c>
      <c r="S292">
        <f>'تشغيل اليومية '!S294</f>
        <v>1000</v>
      </c>
      <c r="T292">
        <f>'تشغيل اليومية '!T294</f>
        <v>0</v>
      </c>
      <c r="U292">
        <f>'تشغيل اليومية '!U294</f>
        <v>59</v>
      </c>
      <c r="V292">
        <f>'تشغيل اليومية '!V294</f>
        <v>27.23</v>
      </c>
      <c r="W292" t="str">
        <f>'تشغيل اليومية '!W294</f>
        <v>352026</v>
      </c>
      <c r="X292" t="str">
        <f>'تشغيل اليومية '!X294</f>
        <v>ايراد</v>
      </c>
    </row>
    <row r="293" spans="1:24" x14ac:dyDescent="0.3">
      <c r="A293">
        <f>'تشغيل اليومية '!A295</f>
        <v>3</v>
      </c>
      <c r="B293">
        <f>'تشغيل اليومية '!B295</f>
        <v>5</v>
      </c>
      <c r="C293">
        <f>'تشغيل اليومية '!C295</f>
        <v>2026</v>
      </c>
      <c r="D293" t="str">
        <f>'تشغيل اليومية '!D295</f>
        <v>مصطفي رشدي5صقر 2 ورديةسعوديالقطاميةاتوبيس 28</v>
      </c>
      <c r="E293">
        <f>'تشغيل اليومية '!E295</f>
        <v>5014</v>
      </c>
      <c r="F293" t="str">
        <f>'تشغيل اليومية '!F295</f>
        <v>مصطفي رشدي5</v>
      </c>
      <c r="G293" t="str">
        <f>'تشغيل اليومية '!G295</f>
        <v>صقر 2 وردية</v>
      </c>
      <c r="H293" t="str">
        <f>'تشغيل اليومية '!H295</f>
        <v>سعودي</v>
      </c>
      <c r="I293" t="str">
        <f>'تشغيل اليومية '!I295</f>
        <v>القطامية</v>
      </c>
      <c r="J293" t="str">
        <f>'تشغيل اليومية '!J295</f>
        <v>اتوبيس 28</v>
      </c>
      <c r="K293">
        <f>'تشغيل اليومية '!K295</f>
        <v>2120</v>
      </c>
      <c r="L293">
        <f>'تشغيل اليومية '!L295</f>
        <v>1</v>
      </c>
      <c r="M293">
        <f>'تشغيل اليومية '!M295</f>
        <v>1780</v>
      </c>
      <c r="N293">
        <f>'تشغيل اليومية '!N295</f>
        <v>63.599999999999994</v>
      </c>
      <c r="O293">
        <f>'تشغيل اليومية '!O295</f>
        <v>2056.4</v>
      </c>
      <c r="P293">
        <f>'تشغيل اليومية '!P295</f>
        <v>0</v>
      </c>
      <c r="Q293">
        <f>'تشغيل اليومية '!Q295</f>
        <v>0</v>
      </c>
      <c r="R293">
        <f>'تشغيل اليومية '!R295</f>
        <v>0</v>
      </c>
      <c r="S293">
        <f>'تشغيل اليومية '!S295</f>
        <v>1780</v>
      </c>
      <c r="T293">
        <f>'تشغيل اليومية '!T295</f>
        <v>0</v>
      </c>
      <c r="U293">
        <f>'تشغيل اليومية '!U295</f>
        <v>340</v>
      </c>
      <c r="V293">
        <f>'تشغيل اليومية '!V295</f>
        <v>276.39999999999998</v>
      </c>
      <c r="W293" t="str">
        <f>'تشغيل اليومية '!W295</f>
        <v>352026</v>
      </c>
      <c r="X293" t="str">
        <f>'تشغيل اليومية '!X295</f>
        <v>ايراد</v>
      </c>
    </row>
    <row r="294" spans="1:24" x14ac:dyDescent="0.3">
      <c r="A294">
        <f>'تشغيل اليومية '!A296</f>
        <v>3</v>
      </c>
      <c r="B294">
        <f>'تشغيل اليومية '!B296</f>
        <v>5</v>
      </c>
      <c r="C294">
        <f>'تشغيل اليومية '!C296</f>
        <v>2026</v>
      </c>
      <c r="D294" t="str">
        <f>'تشغيل اليومية '!D296</f>
        <v>مصطفي رشدي6المنيب 2 ورديةسعوديالقطاميةاتوبيس 28</v>
      </c>
      <c r="E294">
        <f>'تشغيل اليومية '!E296</f>
        <v>5027</v>
      </c>
      <c r="F294" t="str">
        <f>'تشغيل اليومية '!F296</f>
        <v>مصطفي رشدي6</v>
      </c>
      <c r="G294" t="str">
        <f>'تشغيل اليومية '!G296</f>
        <v>المنيب 2 وردية</v>
      </c>
      <c r="H294" t="str">
        <f>'تشغيل اليومية '!H296</f>
        <v>سعودي</v>
      </c>
      <c r="I294" t="str">
        <f>'تشغيل اليومية '!I296</f>
        <v>القطامية</v>
      </c>
      <c r="J294" t="str">
        <f>'تشغيل اليومية '!J296</f>
        <v>اتوبيس 28</v>
      </c>
      <c r="K294">
        <f>'تشغيل اليومية '!K296</f>
        <v>3944</v>
      </c>
      <c r="L294">
        <f>'تشغيل اليومية '!L296</f>
        <v>1</v>
      </c>
      <c r="M294">
        <f>'تشغيل اليومية '!M296</f>
        <v>3600</v>
      </c>
      <c r="N294">
        <f>'تشغيل اليومية '!N296</f>
        <v>118.32</v>
      </c>
      <c r="O294">
        <f>'تشغيل اليومية '!O296</f>
        <v>3825.68</v>
      </c>
      <c r="P294">
        <f>'تشغيل اليومية '!P296</f>
        <v>0</v>
      </c>
      <c r="Q294">
        <f>'تشغيل اليومية '!Q296</f>
        <v>0</v>
      </c>
      <c r="R294">
        <f>'تشغيل اليومية '!R296</f>
        <v>200</v>
      </c>
      <c r="S294">
        <f>'تشغيل اليومية '!S296</f>
        <v>3800</v>
      </c>
      <c r="T294">
        <f>'تشغيل اليومية '!T296</f>
        <v>0</v>
      </c>
      <c r="U294">
        <f>'تشغيل اليومية '!U296</f>
        <v>344</v>
      </c>
      <c r="V294">
        <f>'تشغيل اليومية '!V296</f>
        <v>225.68</v>
      </c>
      <c r="W294" t="str">
        <f>'تشغيل اليومية '!W296</f>
        <v>352026</v>
      </c>
      <c r="X294" t="str">
        <f>'تشغيل اليومية '!X296</f>
        <v>ايراد</v>
      </c>
    </row>
    <row r="295" spans="1:24" x14ac:dyDescent="0.3">
      <c r="A295">
        <f>'تشغيل اليومية '!A297</f>
        <v>3</v>
      </c>
      <c r="B295">
        <f>'تشغيل اليومية '!B297</f>
        <v>5</v>
      </c>
      <c r="C295">
        <f>'تشغيل اليومية '!C297</f>
        <v>2026</v>
      </c>
      <c r="D295" t="str">
        <f>'تشغيل اليومية '!D297</f>
        <v>كرم ترك 1قليوب 2 ورديةسعوديالقطاميةاتوبيس 28</v>
      </c>
      <c r="E295">
        <f>'تشغيل اليومية '!E297</f>
        <v>5015</v>
      </c>
      <c r="F295" t="str">
        <f>'تشغيل اليومية '!F297</f>
        <v>كرم ترك 1</v>
      </c>
      <c r="G295" t="str">
        <f>'تشغيل اليومية '!G297</f>
        <v>قليوب 2 وردية</v>
      </c>
      <c r="H295" t="str">
        <f>'تشغيل اليومية '!H297</f>
        <v>سعودي</v>
      </c>
      <c r="I295" t="str">
        <f>'تشغيل اليومية '!I297</f>
        <v>القطامية</v>
      </c>
      <c r="J295" t="str">
        <f>'تشغيل اليومية '!J297</f>
        <v>اتوبيس 28</v>
      </c>
      <c r="K295">
        <f>'تشغيل اليومية '!K297</f>
        <v>3959</v>
      </c>
      <c r="L295">
        <f>'تشغيل اليومية '!L297</f>
        <v>1</v>
      </c>
      <c r="M295">
        <f>'تشغيل اليومية '!M297</f>
        <v>4200</v>
      </c>
      <c r="N295">
        <f>'تشغيل اليومية '!N297</f>
        <v>118.77</v>
      </c>
      <c r="O295">
        <f>'تشغيل اليومية '!O297</f>
        <v>3840.23</v>
      </c>
      <c r="P295">
        <f>'تشغيل اليومية '!P297</f>
        <v>0</v>
      </c>
      <c r="Q295">
        <f>'تشغيل اليومية '!Q297</f>
        <v>0</v>
      </c>
      <c r="R295">
        <f>'تشغيل اليومية '!R297</f>
        <v>0</v>
      </c>
      <c r="S295">
        <f>'تشغيل اليومية '!S297</f>
        <v>4200</v>
      </c>
      <c r="T295">
        <f>'تشغيل اليومية '!T297</f>
        <v>0</v>
      </c>
      <c r="U295">
        <f>'تشغيل اليومية '!U297</f>
        <v>-241</v>
      </c>
      <c r="V295">
        <f>'تشغيل اليومية '!V297</f>
        <v>-359.77</v>
      </c>
      <c r="W295" t="str">
        <f>'تشغيل اليومية '!W297</f>
        <v>352026</v>
      </c>
      <c r="X295" t="str">
        <f>'تشغيل اليومية '!X297</f>
        <v>ايراد</v>
      </c>
    </row>
    <row r="296" spans="1:24" x14ac:dyDescent="0.3">
      <c r="A296">
        <f>'تشغيل اليومية '!A298</f>
        <v>3</v>
      </c>
      <c r="B296">
        <f>'تشغيل اليومية '!B298</f>
        <v>5</v>
      </c>
      <c r="C296">
        <f>'تشغيل اليومية '!C298</f>
        <v>2026</v>
      </c>
      <c r="D296" t="str">
        <f>'تشغيل اليومية '!D298</f>
        <v>كرم ترك 2قليوب 2 ورديةسعوديمدينتي اتوبيس 28</v>
      </c>
      <c r="E296">
        <f>'تشغيل اليومية '!E298</f>
        <v>5017</v>
      </c>
      <c r="F296" t="str">
        <f>'تشغيل اليومية '!F298</f>
        <v>كرم ترك 2</v>
      </c>
      <c r="G296" t="str">
        <f>'تشغيل اليومية '!G298</f>
        <v>قليوب 2 وردية</v>
      </c>
      <c r="H296" t="str">
        <f>'تشغيل اليومية '!H298</f>
        <v>سعودي</v>
      </c>
      <c r="I296" t="str">
        <f>'تشغيل اليومية '!I298</f>
        <v xml:space="preserve">مدينتي </v>
      </c>
      <c r="J296" t="str">
        <f>'تشغيل اليومية '!J298</f>
        <v>اتوبيس 28</v>
      </c>
      <c r="K296">
        <f>'تشغيل اليومية '!K298</f>
        <v>4634</v>
      </c>
      <c r="L296">
        <f>'تشغيل اليومية '!L298</f>
        <v>1</v>
      </c>
      <c r="M296">
        <f>'تشغيل اليومية '!M298</f>
        <v>4150</v>
      </c>
      <c r="N296">
        <f>'تشغيل اليومية '!N298</f>
        <v>139.01999999999998</v>
      </c>
      <c r="O296">
        <f>'تشغيل اليومية '!O298</f>
        <v>4494.9799999999996</v>
      </c>
      <c r="P296">
        <f>'تشغيل اليومية '!P298</f>
        <v>0</v>
      </c>
      <c r="Q296">
        <f>'تشغيل اليومية '!Q298</f>
        <v>0</v>
      </c>
      <c r="R296">
        <f>'تشغيل اليومية '!R298</f>
        <v>0</v>
      </c>
      <c r="S296">
        <f>'تشغيل اليومية '!S298</f>
        <v>4150</v>
      </c>
      <c r="T296">
        <f>'تشغيل اليومية '!T298</f>
        <v>0</v>
      </c>
      <c r="U296">
        <f>'تشغيل اليومية '!U298</f>
        <v>484</v>
      </c>
      <c r="V296">
        <f>'تشغيل اليومية '!V298</f>
        <v>344.98</v>
      </c>
      <c r="W296" t="str">
        <f>'تشغيل اليومية '!W298</f>
        <v>352026</v>
      </c>
      <c r="X296" t="str">
        <f>'تشغيل اليومية '!X298</f>
        <v>ايراد</v>
      </c>
    </row>
    <row r="297" spans="1:24" x14ac:dyDescent="0.3">
      <c r="A297">
        <f>'تشغيل اليومية '!A299</f>
        <v>3</v>
      </c>
      <c r="B297">
        <f>'تشغيل اليومية '!B299</f>
        <v>5</v>
      </c>
      <c r="C297">
        <f>'تشغيل اليومية '!C299</f>
        <v>2026</v>
      </c>
      <c r="D297" t="str">
        <f>'تشغيل اليومية '!D299</f>
        <v>كرم ترك 3قليوب 1 ورديةسعوديمدينتي اتوبيس 28</v>
      </c>
      <c r="E297">
        <f>'تشغيل اليومية '!E299</f>
        <v>5018</v>
      </c>
      <c r="F297" t="str">
        <f>'تشغيل اليومية '!F299</f>
        <v>كرم ترك 3</v>
      </c>
      <c r="G297" t="str">
        <f>'تشغيل اليومية '!G299</f>
        <v>قليوب 1 وردية</v>
      </c>
      <c r="H297" t="str">
        <f>'تشغيل اليومية '!H299</f>
        <v>سعودي</v>
      </c>
      <c r="I297" t="str">
        <f>'تشغيل اليومية '!I299</f>
        <v xml:space="preserve">مدينتي </v>
      </c>
      <c r="J297" t="str">
        <f>'تشغيل اليومية '!J299</f>
        <v>اتوبيس 28</v>
      </c>
      <c r="K297">
        <f>'تشغيل اليومية '!K299</f>
        <v>4634</v>
      </c>
      <c r="L297">
        <f>'تشغيل اليومية '!L299</f>
        <v>1</v>
      </c>
      <c r="M297">
        <f>'تشغيل اليومية '!M299</f>
        <v>4000</v>
      </c>
      <c r="N297">
        <f>'تشغيل اليومية '!N299</f>
        <v>139.01999999999998</v>
      </c>
      <c r="O297">
        <f>'تشغيل اليومية '!O299</f>
        <v>4494.9799999999996</v>
      </c>
      <c r="P297">
        <f>'تشغيل اليومية '!P299</f>
        <v>0</v>
      </c>
      <c r="Q297">
        <f>'تشغيل اليومية '!Q299</f>
        <v>0</v>
      </c>
      <c r="R297">
        <f>'تشغيل اليومية '!R299</f>
        <v>0</v>
      </c>
      <c r="S297">
        <f>'تشغيل اليومية '!S299</f>
        <v>4000</v>
      </c>
      <c r="T297">
        <f>'تشغيل اليومية '!T299</f>
        <v>0</v>
      </c>
      <c r="U297">
        <f>'تشغيل اليومية '!U299</f>
        <v>634</v>
      </c>
      <c r="V297">
        <f>'تشغيل اليومية '!V299</f>
        <v>494.98</v>
      </c>
      <c r="W297" t="str">
        <f>'تشغيل اليومية '!W299</f>
        <v>352026</v>
      </c>
      <c r="X297" t="str">
        <f>'تشغيل اليومية '!X299</f>
        <v>ايراد</v>
      </c>
    </row>
    <row r="298" spans="1:24" x14ac:dyDescent="0.3">
      <c r="A298">
        <f>'تشغيل اليومية '!A300</f>
        <v>3</v>
      </c>
      <c r="B298">
        <f>'تشغيل اليومية '!B300</f>
        <v>5</v>
      </c>
      <c r="C298">
        <f>'تشغيل اليومية '!C300</f>
        <v>2026</v>
      </c>
      <c r="D298" t="str">
        <f>'تشغيل اليومية '!D300</f>
        <v>كرم ترك 4عدلي منصور شفتسعوديمدينتي اتوبيس 28</v>
      </c>
      <c r="E298">
        <f>'تشغيل اليومية '!E300</f>
        <v>5019</v>
      </c>
      <c r="F298" t="str">
        <f>'تشغيل اليومية '!F300</f>
        <v>كرم ترك 4</v>
      </c>
      <c r="G298" t="str">
        <f>'تشغيل اليومية '!G300</f>
        <v>عدلي منصور شفت</v>
      </c>
      <c r="H298" t="str">
        <f>'تشغيل اليومية '!H300</f>
        <v>سعودي</v>
      </c>
      <c r="I298" t="str">
        <f>'تشغيل اليومية '!I300</f>
        <v xml:space="preserve">مدينتي </v>
      </c>
      <c r="J298" t="str">
        <f>'تشغيل اليومية '!J300</f>
        <v>اتوبيس 28</v>
      </c>
      <c r="K298">
        <f>'تشغيل اليومية '!K300</f>
        <v>741</v>
      </c>
      <c r="L298">
        <f>'تشغيل اليومية '!L300</f>
        <v>1</v>
      </c>
      <c r="M298">
        <f>'تشغيل اليومية '!M300</f>
        <v>500</v>
      </c>
      <c r="N298">
        <f>'تشغيل اليومية '!N300</f>
        <v>22.23</v>
      </c>
      <c r="O298">
        <f>'تشغيل اليومية '!O300</f>
        <v>718.77</v>
      </c>
      <c r="P298">
        <f>'تشغيل اليومية '!P300</f>
        <v>0</v>
      </c>
      <c r="Q298">
        <f>'تشغيل اليومية '!Q300</f>
        <v>0</v>
      </c>
      <c r="R298">
        <f>'تشغيل اليومية '!R300</f>
        <v>0</v>
      </c>
      <c r="S298">
        <f>'تشغيل اليومية '!S300</f>
        <v>500</v>
      </c>
      <c r="T298">
        <f>'تشغيل اليومية '!T300</f>
        <v>0</v>
      </c>
      <c r="U298">
        <f>'تشغيل اليومية '!U300</f>
        <v>241</v>
      </c>
      <c r="V298">
        <f>'تشغيل اليومية '!V300</f>
        <v>218.77</v>
      </c>
      <c r="W298" t="str">
        <f>'تشغيل اليومية '!W300</f>
        <v>352026</v>
      </c>
      <c r="X298" t="str">
        <f>'تشغيل اليومية '!X300</f>
        <v>ايراد</v>
      </c>
    </row>
    <row r="299" spans="1:24" x14ac:dyDescent="0.3">
      <c r="A299">
        <f>'تشغيل اليومية '!A301</f>
        <v>3</v>
      </c>
      <c r="B299">
        <f>'تشغيل اليومية '!B301</f>
        <v>5</v>
      </c>
      <c r="C299">
        <f>'تشغيل اليومية '!C301</f>
        <v>2026</v>
      </c>
      <c r="D299" t="str">
        <f>'تشغيل اليومية '!D301</f>
        <v>عماد النجار 4قليوب بيتوينسعوديمدينتي اتوبيس 28</v>
      </c>
      <c r="E299">
        <f>'تشغيل اليومية '!E301</f>
        <v>5020</v>
      </c>
      <c r="F299" t="str">
        <f>'تشغيل اليومية '!F301</f>
        <v>عماد النجار 4</v>
      </c>
      <c r="G299" t="str">
        <f>'تشغيل اليومية '!G301</f>
        <v>قليوب بيتوين</v>
      </c>
      <c r="H299" t="str">
        <f>'تشغيل اليومية '!H301</f>
        <v>سعودي</v>
      </c>
      <c r="I299" t="str">
        <f>'تشغيل اليومية '!I301</f>
        <v xml:space="preserve">مدينتي </v>
      </c>
      <c r="J299" t="str">
        <f>'تشغيل اليومية '!J301</f>
        <v>اتوبيس 28</v>
      </c>
      <c r="K299">
        <f>'تشغيل اليومية '!K301</f>
        <v>1482</v>
      </c>
      <c r="L299">
        <f>'تشغيل اليومية '!L301</f>
        <v>1</v>
      </c>
      <c r="M299">
        <f>'تشغيل اليومية '!M301</f>
        <v>1400</v>
      </c>
      <c r="N299">
        <f>'تشغيل اليومية '!N301</f>
        <v>44.46</v>
      </c>
      <c r="O299">
        <f>'تشغيل اليومية '!O301</f>
        <v>1437.54</v>
      </c>
      <c r="P299">
        <f>'تشغيل اليومية '!P301</f>
        <v>0</v>
      </c>
      <c r="Q299">
        <f>'تشغيل اليومية '!Q301</f>
        <v>0</v>
      </c>
      <c r="R299">
        <f>'تشغيل اليومية '!R301</f>
        <v>0</v>
      </c>
      <c r="S299">
        <f>'تشغيل اليومية '!S301</f>
        <v>1400</v>
      </c>
      <c r="T299">
        <f>'تشغيل اليومية '!T301</f>
        <v>0</v>
      </c>
      <c r="U299">
        <f>'تشغيل اليومية '!U301</f>
        <v>82</v>
      </c>
      <c r="V299">
        <f>'تشغيل اليومية '!V301</f>
        <v>37.54</v>
      </c>
      <c r="W299" t="str">
        <f>'تشغيل اليومية '!W301</f>
        <v>352026</v>
      </c>
      <c r="X299" t="str">
        <f>'تشغيل اليومية '!X301</f>
        <v>ايراد</v>
      </c>
    </row>
    <row r="300" spans="1:24" x14ac:dyDescent="0.3">
      <c r="A300">
        <f>'تشغيل اليومية '!A302</f>
        <v>3</v>
      </c>
      <c r="B300">
        <f>'تشغيل اليومية '!B302</f>
        <v>5</v>
      </c>
      <c r="C300">
        <f>'تشغيل اليومية '!C302</f>
        <v>2026</v>
      </c>
      <c r="D300" t="str">
        <f>'تشغيل اليومية '!D302</f>
        <v>ممدوح كيلاني6المنيب 1 وردية سعوديمدينتي ميكروباص صيني</v>
      </c>
      <c r="E300">
        <f>'تشغيل اليومية '!E302</f>
        <v>5021</v>
      </c>
      <c r="F300" t="str">
        <f>'تشغيل اليومية '!F302</f>
        <v>ممدوح كيلاني6</v>
      </c>
      <c r="G300" t="str">
        <f>'تشغيل اليومية '!G302</f>
        <v xml:space="preserve">المنيب 1 وردية </v>
      </c>
      <c r="H300" t="str">
        <f>'تشغيل اليومية '!H302</f>
        <v>سعودي</v>
      </c>
      <c r="I300" t="str">
        <f>'تشغيل اليومية '!I302</f>
        <v xml:space="preserve">مدينتي </v>
      </c>
      <c r="J300" t="str">
        <f>'تشغيل اليومية '!J302</f>
        <v>ميكروباص صيني</v>
      </c>
      <c r="K300">
        <f>'تشغيل اليومية '!K302</f>
        <v>1482</v>
      </c>
      <c r="L300">
        <f>'تشغيل اليومية '!L302</f>
        <v>1</v>
      </c>
      <c r="M300">
        <f>'تشغيل اليومية '!M302</f>
        <v>1350</v>
      </c>
      <c r="N300">
        <f>'تشغيل اليومية '!N302</f>
        <v>44.46</v>
      </c>
      <c r="O300">
        <f>'تشغيل اليومية '!O302</f>
        <v>1437.54</v>
      </c>
      <c r="P300">
        <f>'تشغيل اليومية '!P302</f>
        <v>0</v>
      </c>
      <c r="Q300">
        <f>'تشغيل اليومية '!Q302</f>
        <v>0</v>
      </c>
      <c r="R300">
        <f>'تشغيل اليومية '!R302</f>
        <v>0</v>
      </c>
      <c r="S300">
        <f>'تشغيل اليومية '!S302</f>
        <v>1350</v>
      </c>
      <c r="T300">
        <f>'تشغيل اليومية '!T302</f>
        <v>0</v>
      </c>
      <c r="U300">
        <f>'تشغيل اليومية '!U302</f>
        <v>132</v>
      </c>
      <c r="V300">
        <f>'تشغيل اليومية '!V302</f>
        <v>87.539999999999992</v>
      </c>
      <c r="W300" t="str">
        <f>'تشغيل اليومية '!W302</f>
        <v>352026</v>
      </c>
      <c r="X300" t="str">
        <f>'تشغيل اليومية '!X302</f>
        <v>ايراد</v>
      </c>
    </row>
    <row r="301" spans="1:24" x14ac:dyDescent="0.3">
      <c r="A301">
        <f>'تشغيل اليومية '!A303</f>
        <v>3</v>
      </c>
      <c r="B301">
        <f>'تشغيل اليومية '!B303</f>
        <v>5</v>
      </c>
      <c r="C301">
        <f>'تشغيل اليومية '!C303</f>
        <v>2026</v>
      </c>
      <c r="D301" t="str">
        <f>'تشغيل اليومية '!D303</f>
        <v>ممدوح كيلاني4المنيب 2 وردية سعوديمدينتي ميكروباص صيني</v>
      </c>
      <c r="E301">
        <f>'تشغيل اليومية '!E303</f>
        <v>5022</v>
      </c>
      <c r="F301" t="str">
        <f>'تشغيل اليومية '!F303</f>
        <v>ممدوح كيلاني4</v>
      </c>
      <c r="G301" t="str">
        <f>'تشغيل اليومية '!G303</f>
        <v xml:space="preserve">المنيب 2 وردية </v>
      </c>
      <c r="H301" t="str">
        <f>'تشغيل اليومية '!H303</f>
        <v>سعودي</v>
      </c>
      <c r="I301" t="str">
        <f>'تشغيل اليومية '!I303</f>
        <v xml:space="preserve">مدينتي </v>
      </c>
      <c r="J301" t="str">
        <f>'تشغيل اليومية '!J303</f>
        <v>ميكروباص صيني</v>
      </c>
      <c r="K301">
        <f>'تشغيل اليومية '!K303</f>
        <v>2965</v>
      </c>
      <c r="L301">
        <f>'تشغيل اليومية '!L303</f>
        <v>1</v>
      </c>
      <c r="M301">
        <f>'تشغيل اليومية '!M303</f>
        <v>2600</v>
      </c>
      <c r="N301">
        <f>'تشغيل اليومية '!N303</f>
        <v>88.95</v>
      </c>
      <c r="O301">
        <f>'تشغيل اليومية '!O303</f>
        <v>2876.05</v>
      </c>
      <c r="P301">
        <f>'تشغيل اليومية '!P303</f>
        <v>0</v>
      </c>
      <c r="Q301">
        <f>'تشغيل اليومية '!Q303</f>
        <v>0</v>
      </c>
      <c r="R301">
        <f>'تشغيل اليومية '!R303</f>
        <v>0</v>
      </c>
      <c r="S301">
        <f>'تشغيل اليومية '!S303</f>
        <v>2600</v>
      </c>
      <c r="T301">
        <f>'تشغيل اليومية '!T303</f>
        <v>0</v>
      </c>
      <c r="U301">
        <f>'تشغيل اليومية '!U303</f>
        <v>365</v>
      </c>
      <c r="V301">
        <f>'تشغيل اليومية '!V303</f>
        <v>276.05</v>
      </c>
      <c r="W301" t="str">
        <f>'تشغيل اليومية '!W303</f>
        <v>352026</v>
      </c>
      <c r="X301" t="str">
        <f>'تشغيل اليومية '!X303</f>
        <v>ايراد</v>
      </c>
    </row>
    <row r="302" spans="1:24" x14ac:dyDescent="0.3">
      <c r="A302">
        <f>'تشغيل اليومية '!A304</f>
        <v>3</v>
      </c>
      <c r="B302">
        <f>'تشغيل اليومية '!B304</f>
        <v>5</v>
      </c>
      <c r="C302">
        <f>'تشغيل اليومية '!C304</f>
        <v>2026</v>
      </c>
      <c r="D302" t="str">
        <f>'تشغيل اليومية '!D304</f>
        <v>فرج 5حلوان 2 ورديةسعوديمدينتي اتوبيس 28</v>
      </c>
      <c r="E302">
        <f>'تشغيل اليومية '!E304</f>
        <v>5023</v>
      </c>
      <c r="F302" t="str">
        <f>'تشغيل اليومية '!F304</f>
        <v>فرج 5</v>
      </c>
      <c r="G302" t="str">
        <f>'تشغيل اليومية '!G304</f>
        <v>حلوان 2 وردية</v>
      </c>
      <c r="H302" t="str">
        <f>'تشغيل اليومية '!H304</f>
        <v>سعودي</v>
      </c>
      <c r="I302" t="str">
        <f>'تشغيل اليومية '!I304</f>
        <v xml:space="preserve">مدينتي </v>
      </c>
      <c r="J302" t="str">
        <f>'تشغيل اليومية '!J304</f>
        <v>اتوبيس 28</v>
      </c>
      <c r="K302">
        <f>'تشغيل اليومية '!K304</f>
        <v>4634</v>
      </c>
      <c r="L302">
        <f>'تشغيل اليومية '!L304</f>
        <v>1</v>
      </c>
      <c r="M302">
        <f>'تشغيل اليومية '!M304</f>
        <v>4100</v>
      </c>
      <c r="N302">
        <f>'تشغيل اليومية '!N304</f>
        <v>139.01999999999998</v>
      </c>
      <c r="O302">
        <f>'تشغيل اليومية '!O304</f>
        <v>4494.9799999999996</v>
      </c>
      <c r="P302">
        <f>'تشغيل اليومية '!P304</f>
        <v>0</v>
      </c>
      <c r="Q302">
        <f>'تشغيل اليومية '!Q304</f>
        <v>0</v>
      </c>
      <c r="R302">
        <f>'تشغيل اليومية '!R304</f>
        <v>0</v>
      </c>
      <c r="S302">
        <f>'تشغيل اليومية '!S304</f>
        <v>4100</v>
      </c>
      <c r="T302">
        <f>'تشغيل اليومية '!T304</f>
        <v>0</v>
      </c>
      <c r="U302">
        <f>'تشغيل اليومية '!U304</f>
        <v>534</v>
      </c>
      <c r="V302">
        <f>'تشغيل اليومية '!V304</f>
        <v>394.98</v>
      </c>
      <c r="W302" t="str">
        <f>'تشغيل اليومية '!W304</f>
        <v>352026</v>
      </c>
      <c r="X302" t="str">
        <f>'تشغيل اليومية '!X304</f>
        <v>ايراد</v>
      </c>
    </row>
    <row r="303" spans="1:24" x14ac:dyDescent="0.3">
      <c r="A303">
        <f>'تشغيل اليومية '!A305</f>
        <v>3</v>
      </c>
      <c r="B303">
        <f>'تشغيل اليومية '!B305</f>
        <v>5</v>
      </c>
      <c r="C303">
        <f>'تشغيل اليومية '!C305</f>
        <v>2026</v>
      </c>
      <c r="D303" t="str">
        <f>'تشغيل اليومية '!D305</f>
        <v>سيد الحاويالحلميةسعوديمدينتي اتوبيس 28</v>
      </c>
      <c r="E303">
        <f>'تشغيل اليومية '!E305</f>
        <v>5024</v>
      </c>
      <c r="F303" t="str">
        <f>'تشغيل اليومية '!F305</f>
        <v>سيد الحاوي</v>
      </c>
      <c r="G303" t="str">
        <f>'تشغيل اليومية '!G305</f>
        <v>الحلمية</v>
      </c>
      <c r="H303" t="str">
        <f>'تشغيل اليومية '!H305</f>
        <v>سعودي</v>
      </c>
      <c r="I303" t="str">
        <f>'تشغيل اليومية '!I305</f>
        <v xml:space="preserve">مدينتي </v>
      </c>
      <c r="J303" t="str">
        <f>'تشغيل اليومية '!J305</f>
        <v>اتوبيس 28</v>
      </c>
      <c r="K303">
        <f>'تشغيل اليومية '!K305</f>
        <v>4634</v>
      </c>
      <c r="L303">
        <f>'تشغيل اليومية '!L305</f>
        <v>1</v>
      </c>
      <c r="M303">
        <f>'تشغيل اليومية '!M305</f>
        <v>3750</v>
      </c>
      <c r="N303">
        <f>'تشغيل اليومية '!N305</f>
        <v>139.01999999999998</v>
      </c>
      <c r="O303">
        <f>'تشغيل اليومية '!O305</f>
        <v>4494.9799999999996</v>
      </c>
      <c r="P303">
        <f>'تشغيل اليومية '!P305</f>
        <v>0</v>
      </c>
      <c r="Q303">
        <f>'تشغيل اليومية '!Q305</f>
        <v>0</v>
      </c>
      <c r="R303">
        <f>'تشغيل اليومية '!R305</f>
        <v>0</v>
      </c>
      <c r="S303">
        <f>'تشغيل اليومية '!S305</f>
        <v>3750</v>
      </c>
      <c r="T303">
        <f>'تشغيل اليومية '!T305</f>
        <v>0</v>
      </c>
      <c r="U303">
        <f>'تشغيل اليومية '!U305</f>
        <v>884</v>
      </c>
      <c r="V303">
        <f>'تشغيل اليومية '!V305</f>
        <v>744.98</v>
      </c>
      <c r="W303" t="str">
        <f>'تشغيل اليومية '!W305</f>
        <v>352026</v>
      </c>
      <c r="X303" t="str">
        <f>'تشغيل اليومية '!X305</f>
        <v>ايراد</v>
      </c>
    </row>
    <row r="304" spans="1:24" x14ac:dyDescent="0.3">
      <c r="A304">
        <f>'تشغيل اليومية '!A306</f>
        <v>3</v>
      </c>
      <c r="B304">
        <f>'تشغيل اليومية '!B306</f>
        <v>5</v>
      </c>
      <c r="C304">
        <f>'تشغيل اليومية '!C306</f>
        <v>2026</v>
      </c>
      <c r="D304" t="str">
        <f>'تشغيل اليومية '!D306</f>
        <v>سيد الحاوي 2عدلي منصور سعوديمدينتي اتوبيس 28</v>
      </c>
      <c r="E304">
        <f>'تشغيل اليومية '!E306</f>
        <v>5028</v>
      </c>
      <c r="F304" t="str">
        <f>'تشغيل اليومية '!F306</f>
        <v>سيد الحاوي 2</v>
      </c>
      <c r="G304" t="str">
        <f>'تشغيل اليومية '!G306</f>
        <v xml:space="preserve">عدلي منصور </v>
      </c>
      <c r="H304" t="str">
        <f>'تشغيل اليومية '!H306</f>
        <v>سعودي</v>
      </c>
      <c r="I304" t="str">
        <f>'تشغيل اليومية '!I306</f>
        <v xml:space="preserve">مدينتي </v>
      </c>
      <c r="J304" t="str">
        <f>'تشغيل اليومية '!J306</f>
        <v>اتوبيس 28</v>
      </c>
      <c r="K304">
        <f>'تشغيل اليومية '!K306</f>
        <v>741</v>
      </c>
      <c r="L304">
        <f>'تشغيل اليومية '!L306</f>
        <v>1</v>
      </c>
      <c r="M304">
        <f>'تشغيل اليومية '!M306</f>
        <v>550</v>
      </c>
      <c r="N304">
        <f>'تشغيل اليومية '!N306</f>
        <v>22.23</v>
      </c>
      <c r="O304">
        <f>'تشغيل اليومية '!O306</f>
        <v>718.77</v>
      </c>
      <c r="P304">
        <f>'تشغيل اليومية '!P306</f>
        <v>0</v>
      </c>
      <c r="Q304">
        <f>'تشغيل اليومية '!Q306</f>
        <v>0</v>
      </c>
      <c r="R304">
        <f>'تشغيل اليومية '!R306</f>
        <v>0</v>
      </c>
      <c r="S304">
        <f>'تشغيل اليومية '!S306</f>
        <v>550</v>
      </c>
      <c r="T304">
        <f>'تشغيل اليومية '!T306</f>
        <v>0</v>
      </c>
      <c r="U304">
        <f>'تشغيل اليومية '!U306</f>
        <v>191</v>
      </c>
      <c r="V304">
        <f>'تشغيل اليومية '!V306</f>
        <v>168.77</v>
      </c>
      <c r="W304" t="str">
        <f>'تشغيل اليومية '!W306</f>
        <v>352026</v>
      </c>
      <c r="X304" t="str">
        <f>'تشغيل اليومية '!X306</f>
        <v>ايراد</v>
      </c>
    </row>
    <row r="305" spans="1:24" x14ac:dyDescent="0.3">
      <c r="A305">
        <f>'تشغيل اليومية '!A307</f>
        <v>0</v>
      </c>
      <c r="B305">
        <f>'تشغيل اليومية '!B307</f>
        <v>0</v>
      </c>
      <c r="C305">
        <f>'تشغيل اليومية '!C307</f>
        <v>0</v>
      </c>
      <c r="D305" t="e">
        <f>'تشغيل اليومية '!D307</f>
        <v>#N/A</v>
      </c>
      <c r="E305">
        <f>'تشغيل اليومية '!E307</f>
        <v>0</v>
      </c>
      <c r="F305" t="e">
        <f>'تشغيل اليومية '!F307</f>
        <v>#N/A</v>
      </c>
      <c r="G305">
        <f>'تشغيل اليومية '!G307</f>
        <v>0</v>
      </c>
      <c r="H305">
        <f>'تشغيل اليومية '!H307</f>
        <v>0</v>
      </c>
      <c r="I305">
        <f>'تشغيل اليومية '!I307</f>
        <v>0</v>
      </c>
      <c r="J305">
        <f>'تشغيل اليومية '!J307</f>
        <v>0</v>
      </c>
      <c r="K305">
        <f>'تشغيل اليومية '!K307</f>
        <v>0</v>
      </c>
      <c r="L305">
        <f>'تشغيل اليومية '!L307</f>
        <v>0</v>
      </c>
      <c r="M305">
        <f>'تشغيل اليومية '!M307</f>
        <v>0</v>
      </c>
      <c r="N305">
        <f>'تشغيل اليومية '!N307</f>
        <v>0</v>
      </c>
      <c r="O305">
        <f>'تشغيل اليومية '!O307</f>
        <v>0</v>
      </c>
      <c r="P305">
        <f>'تشغيل اليومية '!P307</f>
        <v>0</v>
      </c>
      <c r="Q305">
        <f>'تشغيل اليومية '!Q307</f>
        <v>0</v>
      </c>
      <c r="R305">
        <f>'تشغيل اليومية '!R307</f>
        <v>0</v>
      </c>
      <c r="S305">
        <f>'تشغيل اليومية '!S307</f>
        <v>0</v>
      </c>
      <c r="T305">
        <f>'تشغيل اليومية '!T307</f>
        <v>0</v>
      </c>
      <c r="U305">
        <f>'تشغيل اليومية '!U307</f>
        <v>0</v>
      </c>
      <c r="V305">
        <f>'تشغيل اليومية '!V307</f>
        <v>0</v>
      </c>
      <c r="W305" t="str">
        <f>'تشغيل اليومية '!W307</f>
        <v/>
      </c>
      <c r="X305" t="str">
        <f>'تشغيل اليومية '!X307</f>
        <v>ايراد</v>
      </c>
    </row>
    <row r="306" spans="1:24" x14ac:dyDescent="0.3">
      <c r="A306">
        <f>'تشغيل اليومية '!A308</f>
        <v>4</v>
      </c>
      <c r="B306">
        <f>'تشغيل اليومية '!B308</f>
        <v>5</v>
      </c>
      <c r="C306">
        <f>'تشغيل اليومية '!C308</f>
        <v>2026</v>
      </c>
      <c r="D306" t="str">
        <f>'تشغيل اليومية '!D308</f>
        <v>مصطفي قليوبقليوب FIRST STARTم.نصر ميكروباص صيني</v>
      </c>
      <c r="E306">
        <f>'تشغيل اليومية '!E308</f>
        <v>1000</v>
      </c>
      <c r="F306" t="str">
        <f>'تشغيل اليومية '!F308</f>
        <v>مصطفي قليوب</v>
      </c>
      <c r="G306" t="str">
        <f>'تشغيل اليومية '!G308</f>
        <v xml:space="preserve">قليوب </v>
      </c>
      <c r="H306" t="str">
        <f>'تشغيل اليومية '!H308</f>
        <v>FIRST START</v>
      </c>
      <c r="I306" t="str">
        <f>'تشغيل اليومية '!I308</f>
        <v xml:space="preserve">م.نصر </v>
      </c>
      <c r="J306" t="str">
        <f>'تشغيل اليومية '!J308</f>
        <v>ميكروباص صيني</v>
      </c>
      <c r="K306">
        <f>'تشغيل اليومية '!K308</f>
        <v>1250</v>
      </c>
      <c r="L306">
        <f>'تشغيل اليومية '!L308</f>
        <v>1</v>
      </c>
      <c r="M306">
        <f>'تشغيل اليومية '!M308</f>
        <v>1200</v>
      </c>
      <c r="N306">
        <f>'تشغيل اليومية '!N308</f>
        <v>37.5</v>
      </c>
      <c r="O306">
        <f>'تشغيل اليومية '!O308</f>
        <v>1212.5</v>
      </c>
      <c r="P306">
        <f>'تشغيل اليومية '!P308</f>
        <v>0</v>
      </c>
      <c r="Q306">
        <f>'تشغيل اليومية '!Q308</f>
        <v>0</v>
      </c>
      <c r="R306">
        <f>'تشغيل اليومية '!R308</f>
        <v>0</v>
      </c>
      <c r="S306">
        <f>'تشغيل اليومية '!S308</f>
        <v>1200</v>
      </c>
      <c r="T306">
        <f>'تشغيل اليومية '!T308</f>
        <v>0</v>
      </c>
      <c r="U306">
        <f>'تشغيل اليومية '!U308</f>
        <v>50</v>
      </c>
      <c r="V306">
        <f>'تشغيل اليومية '!V308</f>
        <v>12.5</v>
      </c>
      <c r="W306" t="str">
        <f>'تشغيل اليومية '!W308</f>
        <v>452026</v>
      </c>
      <c r="X306" t="str">
        <f>'تشغيل اليومية '!X308</f>
        <v>ايراد</v>
      </c>
    </row>
    <row r="307" spans="1:24" x14ac:dyDescent="0.3">
      <c r="A307">
        <f>'تشغيل اليومية '!A309</f>
        <v>4</v>
      </c>
      <c r="B307">
        <f>'تشغيل اليومية '!B309</f>
        <v>5</v>
      </c>
      <c r="C307">
        <f>'تشغيل اليومية '!C309</f>
        <v>2026</v>
      </c>
      <c r="D307" t="str">
        <f>'تشغيل اليومية '!D309</f>
        <v>عمرو برعي الجراجFLITCH AND GRAINالتجمع ميكروباص صيني</v>
      </c>
      <c r="E307">
        <f>'تشغيل اليومية '!E309</f>
        <v>2000</v>
      </c>
      <c r="F307" t="str">
        <f>'تشغيل اليومية '!F309</f>
        <v xml:space="preserve">عمرو برعي </v>
      </c>
      <c r="G307" t="str">
        <f>'تشغيل اليومية '!G309</f>
        <v>الجراج</v>
      </c>
      <c r="H307" t="str">
        <f>'تشغيل اليومية '!H309</f>
        <v>FLITCH AND GRAIN</v>
      </c>
      <c r="I307" t="str">
        <f>'تشغيل اليومية '!I309</f>
        <v xml:space="preserve">التجمع </v>
      </c>
      <c r="J307" t="str">
        <f>'تشغيل اليومية '!J309</f>
        <v>ميكروباص صيني</v>
      </c>
      <c r="K307">
        <f>'تشغيل اليومية '!K309</f>
        <v>1300</v>
      </c>
      <c r="L307">
        <f>'تشغيل اليومية '!L309</f>
        <v>1</v>
      </c>
      <c r="M307">
        <f>'تشغيل اليومية '!M309</f>
        <v>1050</v>
      </c>
      <c r="N307">
        <f>'تشغيل اليومية '!N309</f>
        <v>39</v>
      </c>
      <c r="O307">
        <f>'تشغيل اليومية '!O309</f>
        <v>1261</v>
      </c>
      <c r="P307">
        <f>'تشغيل اليومية '!P309</f>
        <v>0</v>
      </c>
      <c r="Q307">
        <f>'تشغيل اليومية '!Q309</f>
        <v>0</v>
      </c>
      <c r="R307">
        <f>'تشغيل اليومية '!R309</f>
        <v>0</v>
      </c>
      <c r="S307">
        <f>'تشغيل اليومية '!S309</f>
        <v>1050</v>
      </c>
      <c r="T307">
        <f>'تشغيل اليومية '!T309</f>
        <v>0</v>
      </c>
      <c r="U307">
        <f>'تشغيل اليومية '!U309</f>
        <v>250</v>
      </c>
      <c r="V307">
        <f>'تشغيل اليومية '!V309</f>
        <v>211</v>
      </c>
      <c r="W307" t="str">
        <f>'تشغيل اليومية '!W309</f>
        <v>452026</v>
      </c>
      <c r="X307" t="str">
        <f>'تشغيل اليومية '!X309</f>
        <v>ايراد</v>
      </c>
    </row>
    <row r="308" spans="1:24" x14ac:dyDescent="0.3">
      <c r="A308">
        <f>'تشغيل اليومية '!A310</f>
        <v>4</v>
      </c>
      <c r="B308">
        <f>'تشغيل اليومية '!B310</f>
        <v>5</v>
      </c>
      <c r="C308">
        <f>'تشغيل اليومية '!C310</f>
        <v>2026</v>
      </c>
      <c r="D308" t="str">
        <f>'تشغيل اليومية '!D310</f>
        <v>مصطفي الف مسكنالف مسكن 3 ورديةنجمة هليوبوليسالتجمع اتوبيس 28</v>
      </c>
      <c r="E308">
        <f>'تشغيل اليومية '!E310</f>
        <v>3000</v>
      </c>
      <c r="F308" t="str">
        <f>'تشغيل اليومية '!F310</f>
        <v>مصطفي الف مسكن</v>
      </c>
      <c r="G308" t="str">
        <f>'تشغيل اليومية '!G310</f>
        <v>الف مسكن 3 وردية</v>
      </c>
      <c r="H308" t="str">
        <f>'تشغيل اليومية '!H310</f>
        <v>نجمة هليوبوليس</v>
      </c>
      <c r="I308" t="str">
        <f>'تشغيل اليومية '!I310</f>
        <v xml:space="preserve">التجمع </v>
      </c>
      <c r="J308" t="str">
        <f>'تشغيل اليومية '!J310</f>
        <v>اتوبيس 28</v>
      </c>
      <c r="K308">
        <f>'تشغيل اليومية '!K310</f>
        <v>4297</v>
      </c>
      <c r="L308">
        <f>'تشغيل اليومية '!L310</f>
        <v>1</v>
      </c>
      <c r="M308">
        <f>'تشغيل اليومية '!M310</f>
        <v>3800</v>
      </c>
      <c r="N308">
        <f>'تشغيل اليومية '!N310</f>
        <v>128.91</v>
      </c>
      <c r="O308">
        <f>'تشغيل اليومية '!O310</f>
        <v>4168.09</v>
      </c>
      <c r="P308">
        <f>'تشغيل اليومية '!P310</f>
        <v>0</v>
      </c>
      <c r="Q308">
        <f>'تشغيل اليومية '!Q310</f>
        <v>0</v>
      </c>
      <c r="R308">
        <f>'تشغيل اليومية '!R310</f>
        <v>0</v>
      </c>
      <c r="S308">
        <f>'تشغيل اليومية '!S310</f>
        <v>3800</v>
      </c>
      <c r="T308">
        <f>'تشغيل اليومية '!T310</f>
        <v>0</v>
      </c>
      <c r="U308">
        <f>'تشغيل اليومية '!U310</f>
        <v>497</v>
      </c>
      <c r="V308">
        <f>'تشغيل اليومية '!V310</f>
        <v>368.09000000000003</v>
      </c>
      <c r="W308" t="str">
        <f>'تشغيل اليومية '!W310</f>
        <v>452026</v>
      </c>
      <c r="X308" t="str">
        <f>'تشغيل اليومية '!X310</f>
        <v>ايراد</v>
      </c>
    </row>
    <row r="309" spans="1:24" x14ac:dyDescent="0.3">
      <c r="A309" t="e">
        <f>'تشغيل اليومية '!#REF!</f>
        <v>#REF!</v>
      </c>
      <c r="B309" t="e">
        <f>'تشغيل اليومية '!#REF!</f>
        <v>#REF!</v>
      </c>
      <c r="C309" t="e">
        <f>'تشغيل اليومية '!#REF!</f>
        <v>#REF!</v>
      </c>
      <c r="D309" t="e">
        <f>'تشغيل اليومية '!#REF!</f>
        <v>#REF!</v>
      </c>
      <c r="E309" t="e">
        <f>'تشغيل اليومية '!#REF!</f>
        <v>#REF!</v>
      </c>
      <c r="F309" t="e">
        <f>'تشغيل اليومية '!#REF!</f>
        <v>#REF!</v>
      </c>
      <c r="G309" t="e">
        <f>'تشغيل اليومية '!#REF!</f>
        <v>#REF!</v>
      </c>
      <c r="H309" t="e">
        <f>'تشغيل اليومية '!#REF!</f>
        <v>#REF!</v>
      </c>
      <c r="I309" t="e">
        <f>'تشغيل اليومية '!#REF!</f>
        <v>#REF!</v>
      </c>
      <c r="J309" t="e">
        <f>'تشغيل اليومية '!#REF!</f>
        <v>#REF!</v>
      </c>
      <c r="K309" t="e">
        <f>'تشغيل اليومية '!#REF!</f>
        <v>#REF!</v>
      </c>
      <c r="L309" t="e">
        <f>'تشغيل اليومية '!#REF!</f>
        <v>#REF!</v>
      </c>
      <c r="M309" t="e">
        <f>'تشغيل اليومية '!#REF!</f>
        <v>#REF!</v>
      </c>
      <c r="N309" t="e">
        <f>'تشغيل اليومية '!#REF!</f>
        <v>#REF!</v>
      </c>
      <c r="O309" t="e">
        <f>'تشغيل اليومية '!#REF!</f>
        <v>#REF!</v>
      </c>
      <c r="P309" t="e">
        <f>'تشغيل اليومية '!#REF!</f>
        <v>#REF!</v>
      </c>
      <c r="Q309" t="e">
        <f>'تشغيل اليومية '!#REF!</f>
        <v>#REF!</v>
      </c>
      <c r="R309" t="e">
        <f>'تشغيل اليومية '!#REF!</f>
        <v>#REF!</v>
      </c>
      <c r="S309" t="e">
        <f>'تشغيل اليومية '!#REF!</f>
        <v>#REF!</v>
      </c>
      <c r="T309" t="e">
        <f>'تشغيل اليومية '!#REF!</f>
        <v>#REF!</v>
      </c>
      <c r="U309" t="e">
        <f>'تشغيل اليومية '!#REF!</f>
        <v>#REF!</v>
      </c>
      <c r="V309" t="e">
        <f>'تشغيل اليومية '!#REF!</f>
        <v>#REF!</v>
      </c>
      <c r="W309" t="e">
        <f>'تشغيل اليومية '!#REF!</f>
        <v>#REF!</v>
      </c>
      <c r="X309" t="e">
        <f>'تشغيل اليومية '!#REF!</f>
        <v>#REF!</v>
      </c>
    </row>
    <row r="310" spans="1:24" x14ac:dyDescent="0.3">
      <c r="A310">
        <f>'تشغيل اليومية '!A311</f>
        <v>4</v>
      </c>
      <c r="B310">
        <f>'تشغيل اليومية '!B311</f>
        <v>5</v>
      </c>
      <c r="C310">
        <f>'تشغيل اليومية '!C311</f>
        <v>2026</v>
      </c>
      <c r="D310" t="str">
        <f>'تشغيل اليومية '!D311</f>
        <v>ممدوح كيلاني1قليوب 3 وردية نجمة هليوبوليسالتجمع اتوبيس 28</v>
      </c>
      <c r="E310">
        <f>'تشغيل اليومية '!E311</f>
        <v>3002</v>
      </c>
      <c r="F310" t="str">
        <f>'تشغيل اليومية '!F311</f>
        <v>ممدوح كيلاني1</v>
      </c>
      <c r="G310" t="str">
        <f>'تشغيل اليومية '!G311</f>
        <v xml:space="preserve">قليوب 3 وردية </v>
      </c>
      <c r="H310" t="str">
        <f>'تشغيل اليومية '!H311</f>
        <v>نجمة هليوبوليس</v>
      </c>
      <c r="I310" t="str">
        <f>'تشغيل اليومية '!I311</f>
        <v xml:space="preserve">التجمع </v>
      </c>
      <c r="J310" t="str">
        <f>'تشغيل اليومية '!J311</f>
        <v>اتوبيس 28</v>
      </c>
      <c r="K310">
        <f>'تشغيل اليومية '!K311</f>
        <v>4297</v>
      </c>
      <c r="L310">
        <f>'تشغيل اليومية '!L311</f>
        <v>1</v>
      </c>
      <c r="M310">
        <f>'تشغيل اليومية '!M311</f>
        <v>3900</v>
      </c>
      <c r="N310">
        <f>'تشغيل اليومية '!N311</f>
        <v>128.91</v>
      </c>
      <c r="O310">
        <f>'تشغيل اليومية '!O311</f>
        <v>4168.09</v>
      </c>
      <c r="P310">
        <f>'تشغيل اليومية '!P311</f>
        <v>0</v>
      </c>
      <c r="Q310">
        <f>'تشغيل اليومية '!Q311</f>
        <v>0</v>
      </c>
      <c r="R310">
        <f>'تشغيل اليومية '!R311</f>
        <v>0</v>
      </c>
      <c r="S310">
        <f>'تشغيل اليومية '!S311</f>
        <v>3900</v>
      </c>
      <c r="T310">
        <f>'تشغيل اليومية '!T311</f>
        <v>0</v>
      </c>
      <c r="U310">
        <f>'تشغيل اليومية '!U311</f>
        <v>397</v>
      </c>
      <c r="V310">
        <f>'تشغيل اليومية '!V311</f>
        <v>268.09000000000003</v>
      </c>
      <c r="W310" t="str">
        <f>'تشغيل اليومية '!W311</f>
        <v>452026</v>
      </c>
      <c r="X310" t="str">
        <f>'تشغيل اليومية '!X311</f>
        <v>ايراد</v>
      </c>
    </row>
    <row r="311" spans="1:24" x14ac:dyDescent="0.3">
      <c r="A311">
        <f>'تشغيل اليومية '!A312</f>
        <v>4</v>
      </c>
      <c r="B311">
        <f>'تشغيل اليومية '!B312</f>
        <v>5</v>
      </c>
      <c r="C311">
        <f>'تشغيل اليومية '!C312</f>
        <v>2026</v>
      </c>
      <c r="D311" t="str">
        <f>'تشغيل اليومية '!D312</f>
        <v>ممدوح كيلاني3المنيب 3وردية نجمة هليوبوليسالتجمع ميكروباص</v>
      </c>
      <c r="E311">
        <f>'تشغيل اليومية '!E312</f>
        <v>3004</v>
      </c>
      <c r="F311" t="str">
        <f>'تشغيل اليومية '!F312</f>
        <v>ممدوح كيلاني3</v>
      </c>
      <c r="G311" t="str">
        <f>'تشغيل اليومية '!G312</f>
        <v xml:space="preserve">المنيب 3وردية </v>
      </c>
      <c r="H311" t="str">
        <f>'تشغيل اليومية '!H312</f>
        <v>نجمة هليوبوليس</v>
      </c>
      <c r="I311" t="str">
        <f>'تشغيل اليومية '!I312</f>
        <v xml:space="preserve">التجمع </v>
      </c>
      <c r="J311" t="str">
        <f>'تشغيل اليومية '!J312</f>
        <v>ميكروباص</v>
      </c>
      <c r="K311">
        <f>'تشغيل اليومية '!K312</f>
        <v>3600</v>
      </c>
      <c r="L311">
        <f>'تشغيل اليومية '!L312</f>
        <v>1</v>
      </c>
      <c r="M311">
        <f>'تشغيل اليومية '!M312</f>
        <v>2700</v>
      </c>
      <c r="N311">
        <f>'تشغيل اليومية '!N312</f>
        <v>108</v>
      </c>
      <c r="O311">
        <f>'تشغيل اليومية '!O312</f>
        <v>3492</v>
      </c>
      <c r="P311">
        <f>'تشغيل اليومية '!P312</f>
        <v>0</v>
      </c>
      <c r="Q311">
        <f>'تشغيل اليومية '!Q312</f>
        <v>0</v>
      </c>
      <c r="R311">
        <f>'تشغيل اليومية '!R312</f>
        <v>0</v>
      </c>
      <c r="S311">
        <f>'تشغيل اليومية '!S312</f>
        <v>2700</v>
      </c>
      <c r="T311">
        <f>'تشغيل اليومية '!T312</f>
        <v>0</v>
      </c>
      <c r="U311">
        <f>'تشغيل اليومية '!U312</f>
        <v>900</v>
      </c>
      <c r="V311">
        <f>'تشغيل اليومية '!V312</f>
        <v>792</v>
      </c>
      <c r="W311" t="str">
        <f>'تشغيل اليومية '!W312</f>
        <v>452026</v>
      </c>
      <c r="X311" t="str">
        <f>'تشغيل اليومية '!X312</f>
        <v>ايراد</v>
      </c>
    </row>
    <row r="312" spans="1:24" x14ac:dyDescent="0.3">
      <c r="A312">
        <f>'تشغيل اليومية '!A313</f>
        <v>4</v>
      </c>
      <c r="B312">
        <f>'تشغيل اليومية '!B313</f>
        <v>5</v>
      </c>
      <c r="C312">
        <f>'تشغيل اليومية '!C313</f>
        <v>2026</v>
      </c>
      <c r="D312" t="str">
        <f>'تشغيل اليومية '!D313</f>
        <v xml:space="preserve">رجب سلامة 1المرج لوجستيكااكتوبر هاي اس </v>
      </c>
      <c r="E312">
        <f>'تشغيل اليومية '!E313</f>
        <v>4000</v>
      </c>
      <c r="F312" t="str">
        <f>'تشغيل اليومية '!F313</f>
        <v>رجب سلامة 1</v>
      </c>
      <c r="G312" t="str">
        <f>'تشغيل اليومية '!G313</f>
        <v xml:space="preserve">المرج </v>
      </c>
      <c r="H312" t="str">
        <f>'تشغيل اليومية '!H313</f>
        <v>لوجستيكا</v>
      </c>
      <c r="I312" t="str">
        <f>'تشغيل اليومية '!I313</f>
        <v xml:space="preserve">اكتوبر </v>
      </c>
      <c r="J312" t="str">
        <f>'تشغيل اليومية '!J313</f>
        <v xml:space="preserve">هاي اس </v>
      </c>
      <c r="K312">
        <f>'تشغيل اليومية '!K313</f>
        <v>2195</v>
      </c>
      <c r="L312">
        <f>'تشغيل اليومية '!L313</f>
        <v>1</v>
      </c>
      <c r="M312">
        <f>'تشغيل اليومية '!M313</f>
        <v>2000</v>
      </c>
      <c r="N312">
        <f>'تشغيل اليومية '!N313</f>
        <v>65.849999999999994</v>
      </c>
      <c r="O312">
        <f>'تشغيل اليومية '!O313</f>
        <v>2129.15</v>
      </c>
      <c r="P312">
        <f>'تشغيل اليومية '!P313</f>
        <v>0</v>
      </c>
      <c r="Q312">
        <f>'تشغيل اليومية '!Q313</f>
        <v>0</v>
      </c>
      <c r="R312">
        <f>'تشغيل اليومية '!R313</f>
        <v>0</v>
      </c>
      <c r="S312">
        <f>'تشغيل اليومية '!S313</f>
        <v>2000</v>
      </c>
      <c r="T312">
        <f>'تشغيل اليومية '!T313</f>
        <v>0</v>
      </c>
      <c r="U312">
        <f>'تشغيل اليومية '!U313</f>
        <v>195</v>
      </c>
      <c r="V312">
        <f>'تشغيل اليومية '!V313</f>
        <v>129.15</v>
      </c>
      <c r="W312" t="str">
        <f>'تشغيل اليومية '!W313</f>
        <v>452026</v>
      </c>
      <c r="X312" t="str">
        <f>'تشغيل اليومية '!X313</f>
        <v>ايراد</v>
      </c>
    </row>
    <row r="313" spans="1:24" x14ac:dyDescent="0.3">
      <c r="A313">
        <f>'تشغيل اليومية '!A314</f>
        <v>4</v>
      </c>
      <c r="B313">
        <f>'تشغيل اليومية '!B314</f>
        <v>5</v>
      </c>
      <c r="C313">
        <f>'تشغيل اليومية '!C314</f>
        <v>2026</v>
      </c>
      <c r="D313" t="str">
        <f>'تشغيل اليومية '!D314</f>
        <v xml:space="preserve">رجب سلامة 2 نكلا حضورلوجستيكااكتوبر هاي اس </v>
      </c>
      <c r="E313">
        <f>'تشغيل اليومية '!E314</f>
        <v>4004</v>
      </c>
      <c r="F313" t="str">
        <f>'تشغيل اليومية '!F314</f>
        <v xml:space="preserve">رجب سلامة 2 </v>
      </c>
      <c r="G313" t="str">
        <f>'تشغيل اليومية '!G314</f>
        <v>نكلا حضور</v>
      </c>
      <c r="H313" t="str">
        <f>'تشغيل اليومية '!H314</f>
        <v>لوجستيكا</v>
      </c>
      <c r="I313" t="str">
        <f>'تشغيل اليومية '!I314</f>
        <v xml:space="preserve">اكتوبر </v>
      </c>
      <c r="J313" t="str">
        <f>'تشغيل اليومية '!J314</f>
        <v xml:space="preserve">هاي اس </v>
      </c>
      <c r="K313">
        <f>'تشغيل اليومية '!K314</f>
        <v>1024</v>
      </c>
      <c r="L313">
        <f>'تشغيل اليومية '!L314</f>
        <v>1</v>
      </c>
      <c r="M313">
        <f>'تشغيل اليومية '!M314</f>
        <v>1000</v>
      </c>
      <c r="N313">
        <f>'تشغيل اليومية '!N314</f>
        <v>30.72</v>
      </c>
      <c r="O313">
        <f>'تشغيل اليومية '!O314</f>
        <v>993.28</v>
      </c>
      <c r="P313">
        <f>'تشغيل اليومية '!P314</f>
        <v>0</v>
      </c>
      <c r="Q313">
        <f>'تشغيل اليومية '!Q314</f>
        <v>0</v>
      </c>
      <c r="R313">
        <f>'تشغيل اليومية '!R314</f>
        <v>0</v>
      </c>
      <c r="S313">
        <f>'تشغيل اليومية '!S314</f>
        <v>1000</v>
      </c>
      <c r="T313">
        <f>'تشغيل اليومية '!T314</f>
        <v>0</v>
      </c>
      <c r="U313">
        <f>'تشغيل اليومية '!U314</f>
        <v>24</v>
      </c>
      <c r="V313">
        <f>'تشغيل اليومية '!V314</f>
        <v>-6.7199999999999989</v>
      </c>
      <c r="W313" t="str">
        <f>'تشغيل اليومية '!W314</f>
        <v>452026</v>
      </c>
      <c r="X313" t="str">
        <f>'تشغيل اليومية '!X314</f>
        <v>ايراد</v>
      </c>
    </row>
    <row r="314" spans="1:24" x14ac:dyDescent="0.3">
      <c r="A314">
        <f>'تشغيل اليومية '!A315</f>
        <v>4</v>
      </c>
      <c r="B314">
        <f>'تشغيل اليومية '!B315</f>
        <v>5</v>
      </c>
      <c r="C314">
        <f>'تشغيل اليومية '!C315</f>
        <v>2026</v>
      </c>
      <c r="D314" t="str">
        <f>'تشغيل اليومية '!D315</f>
        <v xml:space="preserve">احمد السيدالمنيب 3وردية لوجستيكااكتوبر هاي اس </v>
      </c>
      <c r="E314">
        <f>'تشغيل اليومية '!E315</f>
        <v>4001</v>
      </c>
      <c r="F314" t="str">
        <f>'تشغيل اليومية '!F315</f>
        <v>احمد السيد</v>
      </c>
      <c r="G314" t="str">
        <f>'تشغيل اليومية '!G315</f>
        <v xml:space="preserve">المنيب 3وردية </v>
      </c>
      <c r="H314" t="str">
        <f>'تشغيل اليومية '!H315</f>
        <v>لوجستيكا</v>
      </c>
      <c r="I314" t="str">
        <f>'تشغيل اليومية '!I315</f>
        <v xml:space="preserve">اكتوبر </v>
      </c>
      <c r="J314" t="str">
        <f>'تشغيل اليومية '!J315</f>
        <v xml:space="preserve">هاي اس </v>
      </c>
      <c r="K314">
        <f>'تشغيل اليومية '!K315</f>
        <v>4831</v>
      </c>
      <c r="L314">
        <f>'تشغيل اليومية '!L315</f>
        <v>1</v>
      </c>
      <c r="M314">
        <f>'تشغيل اليومية '!M315</f>
        <v>4000</v>
      </c>
      <c r="N314">
        <f>'تشغيل اليومية '!N315</f>
        <v>144.93</v>
      </c>
      <c r="O314">
        <f>'تشغيل اليومية '!O315</f>
        <v>4686.07</v>
      </c>
      <c r="P314">
        <f>'تشغيل اليومية '!P315</f>
        <v>0</v>
      </c>
      <c r="Q314">
        <f>'تشغيل اليومية '!Q315</f>
        <v>0</v>
      </c>
      <c r="R314">
        <f>'تشغيل اليومية '!R315</f>
        <v>0</v>
      </c>
      <c r="S314">
        <f>'تشغيل اليومية '!S315</f>
        <v>4000</v>
      </c>
      <c r="T314">
        <f>'تشغيل اليومية '!T315</f>
        <v>0</v>
      </c>
      <c r="U314">
        <f>'تشغيل اليومية '!U315</f>
        <v>831</v>
      </c>
      <c r="V314">
        <f>'تشغيل اليومية '!V315</f>
        <v>686.06999999999994</v>
      </c>
      <c r="W314" t="str">
        <f>'تشغيل اليومية '!W315</f>
        <v>452026</v>
      </c>
      <c r="X314" t="str">
        <f>'تشغيل اليومية '!X315</f>
        <v>ايراد</v>
      </c>
    </row>
    <row r="315" spans="1:24" x14ac:dyDescent="0.3">
      <c r="A315">
        <f>'تشغيل اليومية '!A316</f>
        <v>4</v>
      </c>
      <c r="B315">
        <f>'تشغيل اليومية '!B316</f>
        <v>5</v>
      </c>
      <c r="C315">
        <f>'تشغيل اليومية '!C316</f>
        <v>2026</v>
      </c>
      <c r="D315" t="str">
        <f>'تشغيل اليومية '!D316</f>
        <v xml:space="preserve">حسام سعيد1القناطر 3 ورديةلوجستيكااكتوبر هاي اس </v>
      </c>
      <c r="E315">
        <f>'تشغيل اليومية '!E316</f>
        <v>4002</v>
      </c>
      <c r="F315" t="str">
        <f>'تشغيل اليومية '!F316</f>
        <v>حسام سعيد1</v>
      </c>
      <c r="G315" t="str">
        <f>'تشغيل اليومية '!G316</f>
        <v>القناطر 3 وردية</v>
      </c>
      <c r="H315" t="str">
        <f>'تشغيل اليومية '!H316</f>
        <v>لوجستيكا</v>
      </c>
      <c r="I315" t="str">
        <f>'تشغيل اليومية '!I316</f>
        <v xml:space="preserve">اكتوبر </v>
      </c>
      <c r="J315" t="str">
        <f>'تشغيل اليومية '!J316</f>
        <v xml:space="preserve">هاي اس </v>
      </c>
      <c r="K315">
        <f>'تشغيل اليومية '!K316</f>
        <v>4391</v>
      </c>
      <c r="L315">
        <f>'تشغيل اليومية '!L316</f>
        <v>1</v>
      </c>
      <c r="M315">
        <f>'تشغيل اليومية '!M316</f>
        <v>3400</v>
      </c>
      <c r="N315">
        <f>'تشغيل اليومية '!N316</f>
        <v>131.72999999999999</v>
      </c>
      <c r="O315">
        <f>'تشغيل اليومية '!O316</f>
        <v>4259.2700000000004</v>
      </c>
      <c r="P315">
        <f>'تشغيل اليومية '!P316</f>
        <v>0</v>
      </c>
      <c r="Q315">
        <f>'تشغيل اليومية '!Q316</f>
        <v>0</v>
      </c>
      <c r="R315">
        <f>'تشغيل اليومية '!R316</f>
        <v>0</v>
      </c>
      <c r="S315">
        <f>'تشغيل اليومية '!S316</f>
        <v>3400</v>
      </c>
      <c r="T315">
        <f>'تشغيل اليومية '!T316</f>
        <v>0</v>
      </c>
      <c r="U315">
        <f>'تشغيل اليومية '!U316</f>
        <v>991</v>
      </c>
      <c r="V315">
        <f>'تشغيل اليومية '!V316</f>
        <v>859.27</v>
      </c>
      <c r="W315" t="str">
        <f>'تشغيل اليومية '!W316</f>
        <v>452026</v>
      </c>
      <c r="X315" t="str">
        <f>'تشغيل اليومية '!X316</f>
        <v>ايراد</v>
      </c>
    </row>
    <row r="316" spans="1:24" x14ac:dyDescent="0.3">
      <c r="A316">
        <f>'تشغيل اليومية '!A317</f>
        <v>4</v>
      </c>
      <c r="B316">
        <f>'تشغيل اليومية '!B317</f>
        <v>5</v>
      </c>
      <c r="C316">
        <f>'تشغيل اليومية '!C317</f>
        <v>2026</v>
      </c>
      <c r="D316" t="str">
        <f>'تشغيل اليومية '!D317</f>
        <v xml:space="preserve">حسام سعيد 2نكلا انصرافلوجستيكااكتوبر هاي اس </v>
      </c>
      <c r="E316">
        <f>'تشغيل اليومية '!E317</f>
        <v>4003</v>
      </c>
      <c r="F316" t="str">
        <f>'تشغيل اليومية '!F317</f>
        <v>حسام سعيد 2</v>
      </c>
      <c r="G316" t="str">
        <f>'تشغيل اليومية '!G317</f>
        <v>نكلا انصراف</v>
      </c>
      <c r="H316" t="str">
        <f>'تشغيل اليومية '!H317</f>
        <v>لوجستيكا</v>
      </c>
      <c r="I316" t="str">
        <f>'تشغيل اليومية '!I317</f>
        <v xml:space="preserve">اكتوبر </v>
      </c>
      <c r="J316" t="str">
        <f>'تشغيل اليومية '!J317</f>
        <v xml:space="preserve">هاي اس </v>
      </c>
      <c r="K316">
        <f>'تشغيل اليومية '!K317</f>
        <v>1024</v>
      </c>
      <c r="L316">
        <f>'تشغيل اليومية '!L317</f>
        <v>1</v>
      </c>
      <c r="M316">
        <f>'تشغيل اليومية '!M317</f>
        <v>900</v>
      </c>
      <c r="N316">
        <f>'تشغيل اليومية '!N317</f>
        <v>30.72</v>
      </c>
      <c r="O316">
        <f>'تشغيل اليومية '!O317</f>
        <v>993.28</v>
      </c>
      <c r="P316">
        <f>'تشغيل اليومية '!P317</f>
        <v>0</v>
      </c>
      <c r="Q316">
        <f>'تشغيل اليومية '!Q317</f>
        <v>0</v>
      </c>
      <c r="R316">
        <f>'تشغيل اليومية '!R317</f>
        <v>0</v>
      </c>
      <c r="S316">
        <f>'تشغيل اليومية '!S317</f>
        <v>900</v>
      </c>
      <c r="T316">
        <f>'تشغيل اليومية '!T317</f>
        <v>0</v>
      </c>
      <c r="U316">
        <f>'تشغيل اليومية '!U317</f>
        <v>124</v>
      </c>
      <c r="V316">
        <f>'تشغيل اليومية '!V317</f>
        <v>93.28</v>
      </c>
      <c r="W316" t="str">
        <f>'تشغيل اليومية '!W317</f>
        <v>452026</v>
      </c>
      <c r="X316" t="str">
        <f>'تشغيل اليومية '!X317</f>
        <v>ايراد</v>
      </c>
    </row>
    <row r="317" spans="1:24" x14ac:dyDescent="0.3">
      <c r="A317">
        <f>'تشغيل اليومية '!A318</f>
        <v>4</v>
      </c>
      <c r="B317">
        <f>'تشغيل اليومية '!B318</f>
        <v>5</v>
      </c>
      <c r="C317">
        <f>'تشغيل اليومية '!C318</f>
        <v>2026</v>
      </c>
      <c r="D317" t="str">
        <f>'تشغيل اليومية '!D318</f>
        <v xml:space="preserve">محمد رضا المنوفية لوجستيكااكتوبر هاي اس </v>
      </c>
      <c r="E317">
        <f>'تشغيل اليومية '!E318</f>
        <v>4006</v>
      </c>
      <c r="F317" t="str">
        <f>'تشغيل اليومية '!F318</f>
        <v xml:space="preserve">محمد رضا </v>
      </c>
      <c r="G317" t="str">
        <f>'تشغيل اليومية '!G318</f>
        <v xml:space="preserve">المنوفية </v>
      </c>
      <c r="H317" t="str">
        <f>'تشغيل اليومية '!H318</f>
        <v>لوجستيكا</v>
      </c>
      <c r="I317" t="str">
        <f>'تشغيل اليومية '!I318</f>
        <v xml:space="preserve">اكتوبر </v>
      </c>
      <c r="J317" t="str">
        <f>'تشغيل اليومية '!J318</f>
        <v xml:space="preserve">هاي اس </v>
      </c>
      <c r="K317">
        <f>'تشغيل اليومية '!K318</f>
        <v>2634</v>
      </c>
      <c r="L317">
        <f>'تشغيل اليومية '!L318</f>
        <v>1</v>
      </c>
      <c r="M317">
        <f>'تشغيل اليومية '!M318</f>
        <v>2150</v>
      </c>
      <c r="N317">
        <f>'تشغيل اليومية '!N318</f>
        <v>79.02</v>
      </c>
      <c r="O317">
        <f>'تشغيل اليومية '!O318</f>
        <v>2554.98</v>
      </c>
      <c r="P317">
        <f>'تشغيل اليومية '!P318</f>
        <v>0</v>
      </c>
      <c r="Q317">
        <f>'تشغيل اليومية '!Q318</f>
        <v>0</v>
      </c>
      <c r="R317">
        <f>'تشغيل اليومية '!R318</f>
        <v>0</v>
      </c>
      <c r="S317">
        <f>'تشغيل اليومية '!S318</f>
        <v>2150</v>
      </c>
      <c r="T317">
        <f>'تشغيل اليومية '!T318</f>
        <v>0</v>
      </c>
      <c r="U317">
        <f>'تشغيل اليومية '!U318</f>
        <v>484</v>
      </c>
      <c r="V317">
        <f>'تشغيل اليومية '!V318</f>
        <v>404.98</v>
      </c>
      <c r="W317" t="str">
        <f>'تشغيل اليومية '!W318</f>
        <v>452026</v>
      </c>
      <c r="X317" t="str">
        <f>'تشغيل اليومية '!X318</f>
        <v>ايراد</v>
      </c>
    </row>
    <row r="318" spans="1:24" x14ac:dyDescent="0.3">
      <c r="A318">
        <f>'تشغيل اليومية '!A319</f>
        <v>4</v>
      </c>
      <c r="B318">
        <f>'تشغيل اليومية '!B319</f>
        <v>5</v>
      </c>
      <c r="C318">
        <f>'تشغيل اليومية '!C319</f>
        <v>2026</v>
      </c>
      <c r="D318" t="str">
        <f>'تشغيل اليومية '!D319</f>
        <v xml:space="preserve">مصطفي شكيويالجلاتمةلوجستيكااكتوبر كوستر </v>
      </c>
      <c r="E318">
        <f>'تشغيل اليومية '!E319</f>
        <v>4007</v>
      </c>
      <c r="F318" t="str">
        <f>'تشغيل اليومية '!F319</f>
        <v>مصطفي شكيوي</v>
      </c>
      <c r="G318" t="str">
        <f>'تشغيل اليومية '!G319</f>
        <v>الجلاتمة</v>
      </c>
      <c r="H318" t="str">
        <f>'تشغيل اليومية '!H319</f>
        <v>لوجستيكا</v>
      </c>
      <c r="I318" t="str">
        <f>'تشغيل اليومية '!I319</f>
        <v xml:space="preserve">اكتوبر </v>
      </c>
      <c r="J318" t="str">
        <f>'تشغيل اليومية '!J319</f>
        <v xml:space="preserve">كوستر </v>
      </c>
      <c r="K318">
        <f>'تشغيل اليومية '!K319</f>
        <v>3220</v>
      </c>
      <c r="L318">
        <f>'تشغيل اليومية '!L319</f>
        <v>1</v>
      </c>
      <c r="M318">
        <f>'تشغيل اليومية '!M319</f>
        <v>2750</v>
      </c>
      <c r="N318">
        <f>'تشغيل اليومية '!N319</f>
        <v>96.6</v>
      </c>
      <c r="O318">
        <f>'تشغيل اليومية '!O319</f>
        <v>3123.4</v>
      </c>
      <c r="P318">
        <f>'تشغيل اليومية '!P319</f>
        <v>0</v>
      </c>
      <c r="Q318">
        <f>'تشغيل اليومية '!Q319</f>
        <v>0</v>
      </c>
      <c r="R318">
        <f>'تشغيل اليومية '!R319</f>
        <v>0</v>
      </c>
      <c r="S318">
        <f>'تشغيل اليومية '!S319</f>
        <v>2750</v>
      </c>
      <c r="T318">
        <f>'تشغيل اليومية '!T319</f>
        <v>0</v>
      </c>
      <c r="U318">
        <f>'تشغيل اليومية '!U319</f>
        <v>470</v>
      </c>
      <c r="V318">
        <f>'تشغيل اليومية '!V319</f>
        <v>373.4</v>
      </c>
      <c r="W318" t="str">
        <f>'تشغيل اليومية '!W319</f>
        <v>452026</v>
      </c>
      <c r="X318" t="str">
        <f>'تشغيل اليومية '!X319</f>
        <v>ايراد</v>
      </c>
    </row>
    <row r="319" spans="1:24" x14ac:dyDescent="0.3">
      <c r="A319">
        <f>'تشغيل اليومية '!A320</f>
        <v>4</v>
      </c>
      <c r="B319">
        <f>'تشغيل اليومية '!B320</f>
        <v>5</v>
      </c>
      <c r="C319">
        <f>'تشغيل اليومية '!C320</f>
        <v>2026</v>
      </c>
      <c r="D319" t="str">
        <f>'تشغيل اليومية '!D320</f>
        <v xml:space="preserve">وديع 1الفيوم 1لوجستيكااكتوبر هاي اس </v>
      </c>
      <c r="E319">
        <f>'تشغيل اليومية '!E320</f>
        <v>4009</v>
      </c>
      <c r="F319" t="str">
        <f>'تشغيل اليومية '!F320</f>
        <v>وديع 1</v>
      </c>
      <c r="G319" t="str">
        <f>'تشغيل اليومية '!G320</f>
        <v>الفيوم 1</v>
      </c>
      <c r="H319" t="str">
        <f>'تشغيل اليومية '!H320</f>
        <v>لوجستيكا</v>
      </c>
      <c r="I319" t="str">
        <f>'تشغيل اليومية '!I320</f>
        <v xml:space="preserve">اكتوبر </v>
      </c>
      <c r="J319" t="str">
        <f>'تشغيل اليومية '!J320</f>
        <v xml:space="preserve">هاي اس </v>
      </c>
      <c r="K319">
        <f>'تشغيل اليومية '!K320</f>
        <v>2662</v>
      </c>
      <c r="L319">
        <f>'تشغيل اليومية '!L320</f>
        <v>1</v>
      </c>
      <c r="M319">
        <f>'تشغيل اليومية '!M320</f>
        <v>2250</v>
      </c>
      <c r="N319">
        <f>'تشغيل اليومية '!N320</f>
        <v>79.86</v>
      </c>
      <c r="O319">
        <f>'تشغيل اليومية '!O320</f>
        <v>2582.14</v>
      </c>
      <c r="P319">
        <f>'تشغيل اليومية '!P320</f>
        <v>0</v>
      </c>
      <c r="Q319">
        <f>'تشغيل اليومية '!Q320</f>
        <v>0</v>
      </c>
      <c r="R319">
        <f>'تشغيل اليومية '!R320</f>
        <v>0</v>
      </c>
      <c r="S319">
        <f>'تشغيل اليومية '!S320</f>
        <v>2250</v>
      </c>
      <c r="T319">
        <f>'تشغيل اليومية '!T320</f>
        <v>0</v>
      </c>
      <c r="U319">
        <f>'تشغيل اليومية '!U320</f>
        <v>412</v>
      </c>
      <c r="V319">
        <f>'تشغيل اليومية '!V320</f>
        <v>332.14</v>
      </c>
      <c r="W319" t="str">
        <f>'تشغيل اليومية '!W320</f>
        <v>452026</v>
      </c>
      <c r="X319" t="str">
        <f>'تشغيل اليومية '!X320</f>
        <v>ايراد</v>
      </c>
    </row>
    <row r="320" spans="1:24" x14ac:dyDescent="0.3">
      <c r="A320">
        <f>'تشغيل اليومية '!A321</f>
        <v>4</v>
      </c>
      <c r="B320">
        <f>'تشغيل اليومية '!B321</f>
        <v>5</v>
      </c>
      <c r="C320">
        <f>'تشغيل اليومية '!C321</f>
        <v>2026</v>
      </c>
      <c r="D320" t="str">
        <f>'تشغيل اليومية '!D321</f>
        <v xml:space="preserve">وديع 2الفيوم 2لوجستيكااكتوبر هاي اس </v>
      </c>
      <c r="E320">
        <f>'تشغيل اليومية '!E321</f>
        <v>4010</v>
      </c>
      <c r="F320" t="str">
        <f>'تشغيل اليومية '!F321</f>
        <v>وديع 2</v>
      </c>
      <c r="G320" t="str">
        <f>'تشغيل اليومية '!G321</f>
        <v>الفيوم 2</v>
      </c>
      <c r="H320" t="str">
        <f>'تشغيل اليومية '!H321</f>
        <v>لوجستيكا</v>
      </c>
      <c r="I320" t="str">
        <f>'تشغيل اليومية '!I321</f>
        <v xml:space="preserve">اكتوبر </v>
      </c>
      <c r="J320" t="str">
        <f>'تشغيل اليومية '!J321</f>
        <v xml:space="preserve">هاي اس </v>
      </c>
      <c r="K320">
        <f>'تشغيل اليومية '!K321</f>
        <v>2662</v>
      </c>
      <c r="L320">
        <f>'تشغيل اليومية '!L321</f>
        <v>1</v>
      </c>
      <c r="M320">
        <f>'تشغيل اليومية '!M321</f>
        <v>2250</v>
      </c>
      <c r="N320">
        <f>'تشغيل اليومية '!N321</f>
        <v>79.86</v>
      </c>
      <c r="O320">
        <f>'تشغيل اليومية '!O321</f>
        <v>2582.14</v>
      </c>
      <c r="P320">
        <f>'تشغيل اليومية '!P321</f>
        <v>0</v>
      </c>
      <c r="Q320">
        <f>'تشغيل اليومية '!Q321</f>
        <v>0</v>
      </c>
      <c r="R320">
        <f>'تشغيل اليومية '!R321</f>
        <v>0</v>
      </c>
      <c r="S320">
        <f>'تشغيل اليومية '!S321</f>
        <v>2250</v>
      </c>
      <c r="T320">
        <f>'تشغيل اليومية '!T321</f>
        <v>0</v>
      </c>
      <c r="U320">
        <f>'تشغيل اليومية '!U321</f>
        <v>412</v>
      </c>
      <c r="V320">
        <f>'تشغيل اليومية '!V321</f>
        <v>332.14</v>
      </c>
      <c r="W320" t="str">
        <f>'تشغيل اليومية '!W321</f>
        <v>452026</v>
      </c>
      <c r="X320" t="str">
        <f>'تشغيل اليومية '!X321</f>
        <v>ايراد</v>
      </c>
    </row>
    <row r="321" spans="1:24" x14ac:dyDescent="0.3">
      <c r="A321">
        <f>'تشغيل اليومية '!A322</f>
        <v>4</v>
      </c>
      <c r="B321">
        <f>'تشغيل اليومية '!B322</f>
        <v>5</v>
      </c>
      <c r="C321">
        <f>'تشغيل اليومية '!C322</f>
        <v>2026</v>
      </c>
      <c r="D321" t="str">
        <f>'تشغيل اليومية '!D322</f>
        <v xml:space="preserve">احمد عويس المعادي لوجستيكاابورواش هاي اس </v>
      </c>
      <c r="E321">
        <f>'تشغيل اليومية '!E322</f>
        <v>4011</v>
      </c>
      <c r="F321" t="str">
        <f>'تشغيل اليومية '!F322</f>
        <v xml:space="preserve">احمد عويس </v>
      </c>
      <c r="G321" t="str">
        <f>'تشغيل اليومية '!G322</f>
        <v xml:space="preserve">المعادي </v>
      </c>
      <c r="H321" t="str">
        <f>'تشغيل اليومية '!H322</f>
        <v>لوجستيكا</v>
      </c>
      <c r="I321" t="str">
        <f>'تشغيل اليومية '!I322</f>
        <v xml:space="preserve">ابورواش </v>
      </c>
      <c r="J321" t="str">
        <f>'تشغيل اليومية '!J322</f>
        <v xml:space="preserve">هاي اس </v>
      </c>
      <c r="K321">
        <f>'تشغيل اليومية '!K322</f>
        <v>2049</v>
      </c>
      <c r="L321">
        <f>'تشغيل اليومية '!L322</f>
        <v>1</v>
      </c>
      <c r="M321">
        <f>'تشغيل اليومية '!M322</f>
        <v>1650</v>
      </c>
      <c r="N321">
        <f>'تشغيل اليومية '!N322</f>
        <v>61.47</v>
      </c>
      <c r="O321">
        <f>'تشغيل اليومية '!O322</f>
        <v>1987.53</v>
      </c>
      <c r="P321">
        <f>'تشغيل اليومية '!P322</f>
        <v>0</v>
      </c>
      <c r="Q321">
        <f>'تشغيل اليومية '!Q322</f>
        <v>0</v>
      </c>
      <c r="R321">
        <f>'تشغيل اليومية '!R322</f>
        <v>0</v>
      </c>
      <c r="S321">
        <f>'تشغيل اليومية '!S322</f>
        <v>1650</v>
      </c>
      <c r="T321">
        <f>'تشغيل اليومية '!T322</f>
        <v>0</v>
      </c>
      <c r="U321">
        <f>'تشغيل اليومية '!U322</f>
        <v>399</v>
      </c>
      <c r="V321">
        <f>'تشغيل اليومية '!V322</f>
        <v>337.53</v>
      </c>
      <c r="W321" t="str">
        <f>'تشغيل اليومية '!W322</f>
        <v>452026</v>
      </c>
      <c r="X321" t="str">
        <f>'تشغيل اليومية '!X322</f>
        <v>ايراد</v>
      </c>
    </row>
    <row r="322" spans="1:24" x14ac:dyDescent="0.3">
      <c r="A322">
        <f>'تشغيل اليومية '!A323</f>
        <v>4</v>
      </c>
      <c r="B322">
        <f>'تشغيل اليومية '!B323</f>
        <v>5</v>
      </c>
      <c r="C322">
        <f>'تشغيل اليومية '!C323</f>
        <v>2026</v>
      </c>
      <c r="D322" t="str">
        <f>'تشغيل اليومية '!D323</f>
        <v>محمد جمال القناطر لوجستيكاابورواش سوزوكي</v>
      </c>
      <c r="E322">
        <f>'تشغيل اليومية '!E323</f>
        <v>4013</v>
      </c>
      <c r="F322" t="str">
        <f>'تشغيل اليومية '!F323</f>
        <v xml:space="preserve">محمد جمال </v>
      </c>
      <c r="G322" t="str">
        <f>'تشغيل اليومية '!G323</f>
        <v xml:space="preserve">القناطر </v>
      </c>
      <c r="H322" t="str">
        <f>'تشغيل اليومية '!H323</f>
        <v>لوجستيكا</v>
      </c>
      <c r="I322" t="str">
        <f>'تشغيل اليومية '!I323</f>
        <v xml:space="preserve">ابورواش </v>
      </c>
      <c r="J322" t="str">
        <f>'تشغيل اليومية '!J323</f>
        <v>سوزوكي</v>
      </c>
      <c r="K322">
        <f>'تشغيل اليومية '!K323</f>
        <v>1536</v>
      </c>
      <c r="L322">
        <f>'تشغيل اليومية '!L323</f>
        <v>1</v>
      </c>
      <c r="M322">
        <f>'تشغيل اليومية '!M323</f>
        <v>1000</v>
      </c>
      <c r="N322">
        <f>'تشغيل اليومية '!N323</f>
        <v>46.08</v>
      </c>
      <c r="O322">
        <f>'تشغيل اليومية '!O323</f>
        <v>1489.92</v>
      </c>
      <c r="P322">
        <f>'تشغيل اليومية '!P323</f>
        <v>0</v>
      </c>
      <c r="Q322">
        <f>'تشغيل اليومية '!Q323</f>
        <v>0</v>
      </c>
      <c r="R322">
        <f>'تشغيل اليومية '!R323</f>
        <v>0</v>
      </c>
      <c r="S322">
        <f>'تشغيل اليومية '!S323</f>
        <v>1000</v>
      </c>
      <c r="T322">
        <f>'تشغيل اليومية '!T323</f>
        <v>0</v>
      </c>
      <c r="U322">
        <f>'تشغيل اليومية '!U323</f>
        <v>536</v>
      </c>
      <c r="V322">
        <f>'تشغيل اليومية '!V323</f>
        <v>489.92</v>
      </c>
      <c r="W322" t="str">
        <f>'تشغيل اليومية '!W323</f>
        <v>452026</v>
      </c>
      <c r="X322" t="str">
        <f>'تشغيل اليومية '!X323</f>
        <v>ايراد</v>
      </c>
    </row>
    <row r="323" spans="1:24" x14ac:dyDescent="0.3">
      <c r="A323">
        <f>'تشغيل اليومية '!A324</f>
        <v>4</v>
      </c>
      <c r="B323">
        <f>'تشغيل اليومية '!B324</f>
        <v>5</v>
      </c>
      <c r="C323">
        <f>'تشغيل اليومية '!C324</f>
        <v>2026</v>
      </c>
      <c r="D323" t="str">
        <f>'تشغيل اليومية '!D324</f>
        <v xml:space="preserve">محمد عزمي حدائق اكتوبر لوجستيكااكتوبر هاي اس </v>
      </c>
      <c r="E323">
        <f>'تشغيل اليومية '!E324</f>
        <v>4005</v>
      </c>
      <c r="F323" t="str">
        <f>'تشغيل اليومية '!F324</f>
        <v xml:space="preserve">محمد عزمي </v>
      </c>
      <c r="G323" t="str">
        <f>'تشغيل اليومية '!G324</f>
        <v xml:space="preserve">حدائق اكتوبر </v>
      </c>
      <c r="H323" t="str">
        <f>'تشغيل اليومية '!H324</f>
        <v>لوجستيكا</v>
      </c>
      <c r="I323" t="str">
        <f>'تشغيل اليومية '!I324</f>
        <v xml:space="preserve">اكتوبر </v>
      </c>
      <c r="J323" t="str">
        <f>'تشغيل اليومية '!J324</f>
        <v xml:space="preserve">هاي اس </v>
      </c>
      <c r="K323">
        <f>'تشغيل اليومية '!K324</f>
        <v>1903</v>
      </c>
      <c r="L323">
        <f>'تشغيل اليومية '!L324</f>
        <v>1</v>
      </c>
      <c r="M323">
        <f>'تشغيل اليومية '!M324</f>
        <v>1600</v>
      </c>
      <c r="N323">
        <f>'تشغيل اليومية '!N324</f>
        <v>57.089999999999996</v>
      </c>
      <c r="O323">
        <f>'تشغيل اليومية '!O324</f>
        <v>1845.91</v>
      </c>
      <c r="P323">
        <f>'تشغيل اليومية '!P324</f>
        <v>0</v>
      </c>
      <c r="Q323">
        <f>'تشغيل اليومية '!Q324</f>
        <v>0</v>
      </c>
      <c r="R323">
        <f>'تشغيل اليومية '!R324</f>
        <v>0</v>
      </c>
      <c r="S323">
        <f>'تشغيل اليومية '!S324</f>
        <v>1600</v>
      </c>
      <c r="T323">
        <f>'تشغيل اليومية '!T324</f>
        <v>0</v>
      </c>
      <c r="U323">
        <f>'تشغيل اليومية '!U324</f>
        <v>303</v>
      </c>
      <c r="V323">
        <f>'تشغيل اليومية '!V324</f>
        <v>245.91</v>
      </c>
      <c r="W323" t="str">
        <f>'تشغيل اليومية '!W324</f>
        <v>452026</v>
      </c>
      <c r="X323" t="str">
        <f>'تشغيل اليومية '!X324</f>
        <v>ايراد</v>
      </c>
    </row>
    <row r="324" spans="1:24" x14ac:dyDescent="0.3">
      <c r="A324">
        <f>'تشغيل اليومية '!A325</f>
        <v>4</v>
      </c>
      <c r="B324">
        <f>'تشغيل اليومية '!B325</f>
        <v>5</v>
      </c>
      <c r="C324">
        <f>'تشغيل اليومية '!C325</f>
        <v>2026</v>
      </c>
      <c r="D324" t="str">
        <f>'تشغيل اليومية '!D325</f>
        <v xml:space="preserve">سعيد كمال م.نصر لوجستيكااكتوبر هاي اس </v>
      </c>
      <c r="E324">
        <f>'تشغيل اليومية '!E325</f>
        <v>4008</v>
      </c>
      <c r="F324" t="str">
        <f>'تشغيل اليومية '!F325</f>
        <v xml:space="preserve">سعيد كمال </v>
      </c>
      <c r="G324" t="str">
        <f>'تشغيل اليومية '!G325</f>
        <v xml:space="preserve">م.نصر </v>
      </c>
      <c r="H324" t="str">
        <f>'تشغيل اليومية '!H325</f>
        <v>لوجستيكا</v>
      </c>
      <c r="I324" t="str">
        <f>'تشغيل اليومية '!I325</f>
        <v xml:space="preserve">اكتوبر </v>
      </c>
      <c r="J324" t="str">
        <f>'تشغيل اليومية '!J325</f>
        <v xml:space="preserve">هاي اس </v>
      </c>
      <c r="K324">
        <f>'تشغيل اليومية '!K325</f>
        <v>3367</v>
      </c>
      <c r="L324">
        <f>'تشغيل اليومية '!L325</f>
        <v>1</v>
      </c>
      <c r="M324">
        <f>'تشغيل اليومية '!M325</f>
        <v>2600</v>
      </c>
      <c r="N324">
        <f>'تشغيل اليومية '!N325</f>
        <v>101.00999999999999</v>
      </c>
      <c r="O324">
        <f>'تشغيل اليومية '!O325</f>
        <v>3265.99</v>
      </c>
      <c r="P324">
        <f>'تشغيل اليومية '!P325</f>
        <v>0</v>
      </c>
      <c r="Q324">
        <f>'تشغيل اليومية '!Q325</f>
        <v>0</v>
      </c>
      <c r="R324">
        <f>'تشغيل اليومية '!R325</f>
        <v>0</v>
      </c>
      <c r="S324">
        <f>'تشغيل اليومية '!S325</f>
        <v>2600</v>
      </c>
      <c r="T324">
        <f>'تشغيل اليومية '!T325</f>
        <v>0</v>
      </c>
      <c r="U324">
        <f>'تشغيل اليومية '!U325</f>
        <v>767</v>
      </c>
      <c r="V324">
        <f>'تشغيل اليومية '!V325</f>
        <v>665.99</v>
      </c>
      <c r="W324" t="str">
        <f>'تشغيل اليومية '!W325</f>
        <v>452026</v>
      </c>
      <c r="X324" t="str">
        <f>'تشغيل اليومية '!X325</f>
        <v>ايراد</v>
      </c>
    </row>
    <row r="325" spans="1:24" x14ac:dyDescent="0.3">
      <c r="A325">
        <f>'تشغيل اليومية '!A326</f>
        <v>4</v>
      </c>
      <c r="B325">
        <f>'تشغيل اليومية '!B326</f>
        <v>5</v>
      </c>
      <c r="C325">
        <f>'تشغيل اليومية '!C326</f>
        <v>2026</v>
      </c>
      <c r="D325" t="str">
        <f>'تشغيل اليومية '!D326</f>
        <v>عماد النجار1المرج 2ورديةسعوديالمخاذناتوبيس 28</v>
      </c>
      <c r="E325">
        <f>'تشغيل اليومية '!E326</f>
        <v>5000</v>
      </c>
      <c r="F325" t="str">
        <f>'تشغيل اليومية '!F326</f>
        <v>عماد النجار1</v>
      </c>
      <c r="G325" t="str">
        <f>'تشغيل اليومية '!G326</f>
        <v>المرج 2وردية</v>
      </c>
      <c r="H325" t="str">
        <f>'تشغيل اليومية '!H326</f>
        <v>سعودي</v>
      </c>
      <c r="I325" t="str">
        <f>'تشغيل اليومية '!I326</f>
        <v>المخاذن</v>
      </c>
      <c r="J325" t="str">
        <f>'تشغيل اليومية '!J326</f>
        <v>اتوبيس 28</v>
      </c>
      <c r="K325">
        <f>'تشغيل اليومية '!K326</f>
        <v>4119</v>
      </c>
      <c r="L325">
        <f>'تشغيل اليومية '!L326</f>
        <v>1</v>
      </c>
      <c r="M325">
        <f>'تشغيل اليومية '!M326</f>
        <v>4800</v>
      </c>
      <c r="N325">
        <f>'تشغيل اليومية '!N326</f>
        <v>123.57</v>
      </c>
      <c r="O325">
        <f>'تشغيل اليومية '!O326</f>
        <v>3995.43</v>
      </c>
      <c r="P325">
        <f>'تشغيل اليومية '!P326</f>
        <v>0</v>
      </c>
      <c r="Q325">
        <f>'تشغيل اليومية '!Q326</f>
        <v>0</v>
      </c>
      <c r="R325">
        <f>'تشغيل اليومية '!R326</f>
        <v>0</v>
      </c>
      <c r="S325">
        <f>'تشغيل اليومية '!S326</f>
        <v>4800</v>
      </c>
      <c r="T325">
        <f>'تشغيل اليومية '!T326</f>
        <v>0</v>
      </c>
      <c r="U325">
        <f>'تشغيل اليومية '!U326</f>
        <v>-681</v>
      </c>
      <c r="V325">
        <f>'تشغيل اليومية '!V326</f>
        <v>-804.56999999999994</v>
      </c>
      <c r="W325" t="str">
        <f>'تشغيل اليومية '!W326</f>
        <v>452026</v>
      </c>
      <c r="X325" t="str">
        <f>'تشغيل اليومية '!X326</f>
        <v>ايراد</v>
      </c>
    </row>
    <row r="326" spans="1:24" x14ac:dyDescent="0.3">
      <c r="A326">
        <f>'تشغيل اليومية '!A327</f>
        <v>4</v>
      </c>
      <c r="B326">
        <f>'تشغيل اليومية '!B327</f>
        <v>5</v>
      </c>
      <c r="C326">
        <f>'تشغيل اليومية '!C327</f>
        <v>2026</v>
      </c>
      <c r="D326" t="str">
        <f>'تشغيل اليومية '!D327</f>
        <v>عماد النجار2المؤسسة 2ورديةسعوديالمخاذناتوبيس 28</v>
      </c>
      <c r="E326">
        <f>'تشغيل اليومية '!E327</f>
        <v>5001</v>
      </c>
      <c r="F326" t="str">
        <f>'تشغيل اليومية '!F327</f>
        <v>عماد النجار2</v>
      </c>
      <c r="G326" t="str">
        <f>'تشغيل اليومية '!G327</f>
        <v>المؤسسة 2وردية</v>
      </c>
      <c r="H326" t="str">
        <f>'تشغيل اليومية '!H327</f>
        <v>سعودي</v>
      </c>
      <c r="I326" t="str">
        <f>'تشغيل اليومية '!I327</f>
        <v>المخاذن</v>
      </c>
      <c r="J326" t="str">
        <f>'تشغيل اليومية '!J327</f>
        <v>اتوبيس 28</v>
      </c>
      <c r="K326">
        <f>'تشغيل اليومية '!K327</f>
        <v>3884</v>
      </c>
      <c r="L326">
        <f>'تشغيل اليومية '!L327</f>
        <v>1</v>
      </c>
      <c r="M326">
        <f>'تشغيل اليومية '!M327</f>
        <v>4500</v>
      </c>
      <c r="N326">
        <f>'تشغيل اليومية '!N327</f>
        <v>116.52</v>
      </c>
      <c r="O326">
        <f>'تشغيل اليومية '!O327</f>
        <v>3767.48</v>
      </c>
      <c r="P326">
        <f>'تشغيل اليومية '!P327</f>
        <v>0</v>
      </c>
      <c r="Q326">
        <f>'تشغيل اليومية '!Q327</f>
        <v>0</v>
      </c>
      <c r="R326">
        <f>'تشغيل اليومية '!R327</f>
        <v>0</v>
      </c>
      <c r="S326">
        <f>'تشغيل اليومية '!S327</f>
        <v>4500</v>
      </c>
      <c r="T326">
        <f>'تشغيل اليومية '!T327</f>
        <v>0</v>
      </c>
      <c r="U326">
        <f>'تشغيل اليومية '!U327</f>
        <v>-616</v>
      </c>
      <c r="V326">
        <f>'تشغيل اليومية '!V327</f>
        <v>-732.52</v>
      </c>
      <c r="W326" t="str">
        <f>'تشغيل اليومية '!W327</f>
        <v>452026</v>
      </c>
      <c r="X326" t="str">
        <f>'تشغيل اليومية '!X327</f>
        <v>ايراد</v>
      </c>
    </row>
    <row r="327" spans="1:24" x14ac:dyDescent="0.3">
      <c r="A327">
        <f>'تشغيل اليومية '!A328</f>
        <v>4</v>
      </c>
      <c r="B327">
        <f>'تشغيل اليومية '!B328</f>
        <v>5</v>
      </c>
      <c r="C327">
        <f>'تشغيل اليومية '!C328</f>
        <v>2026</v>
      </c>
      <c r="D327" t="str">
        <f>'تشغيل اليومية '!D328</f>
        <v>عماد النجار 3الدائري 1ورديةسعوديالمخاذناتوبيس 28</v>
      </c>
      <c r="E327">
        <f>'تشغيل اليومية '!E328</f>
        <v>5002</v>
      </c>
      <c r="F327" t="str">
        <f>'تشغيل اليومية '!F328</f>
        <v>عماد النجار 3</v>
      </c>
      <c r="G327" t="str">
        <f>'تشغيل اليومية '!G328</f>
        <v>الدائري 1وردية</v>
      </c>
      <c r="H327" t="str">
        <f>'تشغيل اليومية '!H328</f>
        <v>سعودي</v>
      </c>
      <c r="I327" t="str">
        <f>'تشغيل اليومية '!I328</f>
        <v>المخاذن</v>
      </c>
      <c r="J327" t="str">
        <f>'تشغيل اليومية '!J328</f>
        <v>اتوبيس 28</v>
      </c>
      <c r="K327">
        <f>'تشغيل اليومية '!K328</f>
        <v>2448</v>
      </c>
      <c r="L327">
        <f>'تشغيل اليومية '!L328</f>
        <v>1</v>
      </c>
      <c r="M327">
        <f>'تشغيل اليومية '!M328</f>
        <v>2500</v>
      </c>
      <c r="N327">
        <f>'تشغيل اليومية '!N328</f>
        <v>73.44</v>
      </c>
      <c r="O327">
        <f>'تشغيل اليومية '!O328</f>
        <v>2374.56</v>
      </c>
      <c r="P327">
        <f>'تشغيل اليومية '!P328</f>
        <v>0</v>
      </c>
      <c r="Q327">
        <f>'تشغيل اليومية '!Q328</f>
        <v>0</v>
      </c>
      <c r="R327">
        <f>'تشغيل اليومية '!R328</f>
        <v>0</v>
      </c>
      <c r="S327">
        <f>'تشغيل اليومية '!S328</f>
        <v>2500</v>
      </c>
      <c r="T327">
        <f>'تشغيل اليومية '!T328</f>
        <v>0</v>
      </c>
      <c r="U327">
        <f>'تشغيل اليومية '!U328</f>
        <v>-52</v>
      </c>
      <c r="V327">
        <f>'تشغيل اليومية '!V328</f>
        <v>-125.44</v>
      </c>
      <c r="W327" t="str">
        <f>'تشغيل اليومية '!W328</f>
        <v>452026</v>
      </c>
      <c r="X327" t="str">
        <f>'تشغيل اليومية '!X328</f>
        <v>ايراد</v>
      </c>
    </row>
    <row r="328" spans="1:24" x14ac:dyDescent="0.3">
      <c r="A328">
        <f>'تشغيل اليومية '!A329</f>
        <v>4</v>
      </c>
      <c r="B328">
        <f>'تشغيل اليومية '!B329</f>
        <v>5</v>
      </c>
      <c r="C328">
        <f>'تشغيل اليومية '!C329</f>
        <v>2026</v>
      </c>
      <c r="D328" t="str">
        <f>'تشغيل اليومية '!D329</f>
        <v>عبد الرحمن1الهرم سعوديدريماتوبيس 28</v>
      </c>
      <c r="E328">
        <f>'تشغيل اليومية '!E329</f>
        <v>5003</v>
      </c>
      <c r="F328" t="str">
        <f>'تشغيل اليومية '!F329</f>
        <v>عبد الرحمن1</v>
      </c>
      <c r="G328" t="str">
        <f>'تشغيل اليومية '!G329</f>
        <v xml:space="preserve">الهرم </v>
      </c>
      <c r="H328" t="str">
        <f>'تشغيل اليومية '!H329</f>
        <v>سعودي</v>
      </c>
      <c r="I328" t="str">
        <f>'تشغيل اليومية '!I329</f>
        <v>دريم</v>
      </c>
      <c r="J328" t="str">
        <f>'تشغيل اليومية '!J329</f>
        <v>اتوبيس 28</v>
      </c>
      <c r="K328">
        <f>'تشغيل اليومية '!K329</f>
        <v>994</v>
      </c>
      <c r="L328">
        <f>'تشغيل اليومية '!L329</f>
        <v>1</v>
      </c>
      <c r="M328">
        <f>'تشغيل اليومية '!M329</f>
        <v>850</v>
      </c>
      <c r="N328">
        <f>'تشغيل اليومية '!N329</f>
        <v>29.82</v>
      </c>
      <c r="O328">
        <f>'تشغيل اليومية '!O329</f>
        <v>964.18</v>
      </c>
      <c r="P328">
        <f>'تشغيل اليومية '!P329</f>
        <v>0</v>
      </c>
      <c r="Q328">
        <f>'تشغيل اليومية '!Q329</f>
        <v>0</v>
      </c>
      <c r="R328">
        <f>'تشغيل اليومية '!R329</f>
        <v>0</v>
      </c>
      <c r="S328">
        <f>'تشغيل اليومية '!S329</f>
        <v>850</v>
      </c>
      <c r="T328">
        <f>'تشغيل اليومية '!T329</f>
        <v>0</v>
      </c>
      <c r="U328">
        <f>'تشغيل اليومية '!U329</f>
        <v>144</v>
      </c>
      <c r="V328">
        <f>'تشغيل اليومية '!V329</f>
        <v>114.18</v>
      </c>
      <c r="W328" t="str">
        <f>'تشغيل اليومية '!W329</f>
        <v>452026</v>
      </c>
      <c r="X328" t="str">
        <f>'تشغيل اليومية '!X329</f>
        <v>ايراد</v>
      </c>
    </row>
    <row r="329" spans="1:24" x14ac:dyDescent="0.3">
      <c r="A329">
        <f>'تشغيل اليومية '!A330</f>
        <v>4</v>
      </c>
      <c r="B329">
        <f>'تشغيل اليومية '!B330</f>
        <v>5</v>
      </c>
      <c r="C329">
        <f>'تشغيل اليومية '!C330</f>
        <v>2026</v>
      </c>
      <c r="D329" t="str">
        <f>'تشغيل اليومية '!D330</f>
        <v>عبد الرحمن2المؤسسةسعوديدريماتوبيس 28</v>
      </c>
      <c r="E329">
        <f>'تشغيل اليومية '!E330</f>
        <v>5004</v>
      </c>
      <c r="F329" t="str">
        <f>'تشغيل اليومية '!F330</f>
        <v>عبد الرحمن2</v>
      </c>
      <c r="G329" t="str">
        <f>'تشغيل اليومية '!G330</f>
        <v>المؤسسة</v>
      </c>
      <c r="H329" t="str">
        <f>'تشغيل اليومية '!H330</f>
        <v>سعودي</v>
      </c>
      <c r="I329" t="str">
        <f>'تشغيل اليومية '!I330</f>
        <v>دريم</v>
      </c>
      <c r="J329" t="str">
        <f>'تشغيل اليومية '!J330</f>
        <v>اتوبيس 28</v>
      </c>
      <c r="K329">
        <f>'تشغيل اليومية '!K330</f>
        <v>994</v>
      </c>
      <c r="L329">
        <f>'تشغيل اليومية '!L330</f>
        <v>1</v>
      </c>
      <c r="M329">
        <f>'تشغيل اليومية '!M330</f>
        <v>850</v>
      </c>
      <c r="N329">
        <f>'تشغيل اليومية '!N330</f>
        <v>29.82</v>
      </c>
      <c r="O329">
        <f>'تشغيل اليومية '!O330</f>
        <v>964.18</v>
      </c>
      <c r="P329">
        <f>'تشغيل اليومية '!P330</f>
        <v>0</v>
      </c>
      <c r="Q329">
        <f>'تشغيل اليومية '!Q330</f>
        <v>0</v>
      </c>
      <c r="R329">
        <f>'تشغيل اليومية '!R330</f>
        <v>0</v>
      </c>
      <c r="S329">
        <f>'تشغيل اليومية '!S330</f>
        <v>850</v>
      </c>
      <c r="T329">
        <f>'تشغيل اليومية '!T330</f>
        <v>0</v>
      </c>
      <c r="U329">
        <f>'تشغيل اليومية '!U330</f>
        <v>144</v>
      </c>
      <c r="V329">
        <f>'تشغيل اليومية '!V330</f>
        <v>114.18</v>
      </c>
      <c r="W329" t="str">
        <f>'تشغيل اليومية '!W330</f>
        <v>452026</v>
      </c>
      <c r="X329" t="str">
        <f>'تشغيل اليومية '!X330</f>
        <v>ايراد</v>
      </c>
    </row>
    <row r="330" spans="1:24" x14ac:dyDescent="0.3">
      <c r="A330">
        <f>'تشغيل اليومية '!A331</f>
        <v>4</v>
      </c>
      <c r="B330">
        <f>'تشغيل اليومية '!B331</f>
        <v>5</v>
      </c>
      <c r="C330">
        <f>'تشغيل اليومية '!C331</f>
        <v>2026</v>
      </c>
      <c r="D330" t="str">
        <f>'تشغيل اليومية '!D331</f>
        <v>فرج 1حلوانسعوديهايد باركاتوبيس 28</v>
      </c>
      <c r="E330">
        <f>'تشغيل اليومية '!E331</f>
        <v>5005</v>
      </c>
      <c r="F330" t="str">
        <f>'تشغيل اليومية '!F331</f>
        <v>فرج 1</v>
      </c>
      <c r="G330" t="str">
        <f>'تشغيل اليومية '!G331</f>
        <v>حلوان</v>
      </c>
      <c r="H330" t="str">
        <f>'تشغيل اليومية '!H331</f>
        <v>سعودي</v>
      </c>
      <c r="I330" t="str">
        <f>'تشغيل اليومية '!I331</f>
        <v>هايد بارك</v>
      </c>
      <c r="J330" t="str">
        <f>'تشغيل اليومية '!J331</f>
        <v>اتوبيس 28</v>
      </c>
      <c r="K330">
        <f>'تشغيل اليومية '!K331</f>
        <v>4634</v>
      </c>
      <c r="L330">
        <f>'تشغيل اليومية '!L331</f>
        <v>1</v>
      </c>
      <c r="M330">
        <f>'تشغيل اليومية '!M331</f>
        <v>3750</v>
      </c>
      <c r="N330">
        <f>'تشغيل اليومية '!N331</f>
        <v>139.01999999999998</v>
      </c>
      <c r="O330">
        <f>'تشغيل اليومية '!O331</f>
        <v>4494.9799999999996</v>
      </c>
      <c r="P330">
        <f>'تشغيل اليومية '!P331</f>
        <v>0</v>
      </c>
      <c r="Q330">
        <f>'تشغيل اليومية '!Q331</f>
        <v>0</v>
      </c>
      <c r="R330">
        <f>'تشغيل اليومية '!R331</f>
        <v>0</v>
      </c>
      <c r="S330">
        <f>'تشغيل اليومية '!S331</f>
        <v>3750</v>
      </c>
      <c r="T330">
        <f>'تشغيل اليومية '!T331</f>
        <v>0</v>
      </c>
      <c r="U330">
        <f>'تشغيل اليومية '!U331</f>
        <v>884</v>
      </c>
      <c r="V330">
        <f>'تشغيل اليومية '!V331</f>
        <v>744.98</v>
      </c>
      <c r="W330" t="str">
        <f>'تشغيل اليومية '!W331</f>
        <v>452026</v>
      </c>
      <c r="X330" t="str">
        <f>'تشغيل اليومية '!X331</f>
        <v>ايراد</v>
      </c>
    </row>
    <row r="331" spans="1:24" x14ac:dyDescent="0.3">
      <c r="A331">
        <f>'تشغيل اليومية '!A332</f>
        <v>4</v>
      </c>
      <c r="B331">
        <f>'تشغيل اليومية '!B332</f>
        <v>5</v>
      </c>
      <c r="C331">
        <f>'تشغيل اليومية '!C332</f>
        <v>2026</v>
      </c>
      <c r="D331" t="str">
        <f>'تشغيل اليومية '!D332</f>
        <v>فرج 6حلوان مبيتسعوديهايد باركاتوبيس 28</v>
      </c>
      <c r="E331">
        <f>'تشغيل اليومية '!E332</f>
        <v>5029</v>
      </c>
      <c r="F331" t="str">
        <f>'تشغيل اليومية '!F332</f>
        <v>فرج 6</v>
      </c>
      <c r="G331" t="str">
        <f>'تشغيل اليومية '!G332</f>
        <v>حلوان مبيت</v>
      </c>
      <c r="H331" t="str">
        <f>'تشغيل اليومية '!H332</f>
        <v>سعودي</v>
      </c>
      <c r="I331" t="str">
        <f>'تشغيل اليومية '!I332</f>
        <v>هايد بارك</v>
      </c>
      <c r="J331" t="str">
        <f>'تشغيل اليومية '!J332</f>
        <v>اتوبيس 28</v>
      </c>
      <c r="K331">
        <f>'تشغيل اليومية '!K332</f>
        <v>1482</v>
      </c>
      <c r="L331">
        <f>'تشغيل اليومية '!L332</f>
        <v>1</v>
      </c>
      <c r="M331">
        <f>'تشغيل اليومية '!M332</f>
        <v>750</v>
      </c>
      <c r="N331">
        <f>'تشغيل اليومية '!N332</f>
        <v>44.46</v>
      </c>
      <c r="O331">
        <f>'تشغيل اليومية '!O332</f>
        <v>1437.54</v>
      </c>
      <c r="P331">
        <f>'تشغيل اليومية '!P332</f>
        <v>0</v>
      </c>
      <c r="Q331">
        <f>'تشغيل اليومية '!Q332</f>
        <v>0</v>
      </c>
      <c r="R331">
        <f>'تشغيل اليومية '!R332</f>
        <v>0</v>
      </c>
      <c r="S331">
        <f>'تشغيل اليومية '!S332</f>
        <v>750</v>
      </c>
      <c r="T331">
        <f>'تشغيل اليومية '!T332</f>
        <v>0</v>
      </c>
      <c r="U331">
        <f>'تشغيل اليومية '!U332</f>
        <v>732</v>
      </c>
      <c r="V331">
        <f>'تشغيل اليومية '!V332</f>
        <v>687.54</v>
      </c>
      <c r="W331" t="str">
        <f>'تشغيل اليومية '!W332</f>
        <v>452026</v>
      </c>
      <c r="X331" t="str">
        <f>'تشغيل اليومية '!X332</f>
        <v>ايراد</v>
      </c>
    </row>
    <row r="332" spans="1:24" x14ac:dyDescent="0.3">
      <c r="A332">
        <f>'تشغيل اليومية '!A333</f>
        <v>4</v>
      </c>
      <c r="B332">
        <f>'تشغيل اليومية '!B333</f>
        <v>5</v>
      </c>
      <c r="C332">
        <f>'تشغيل اليومية '!C333</f>
        <v>2026</v>
      </c>
      <c r="D332" t="str">
        <f>'تشغيل اليومية '!D333</f>
        <v>ممدوح كيلاني 3القومية سعوديهايد باركميكروباص صيني</v>
      </c>
      <c r="E332">
        <f>'تشغيل اليومية '!E333</f>
        <v>5006</v>
      </c>
      <c r="F332" t="str">
        <f>'تشغيل اليومية '!F333</f>
        <v>ممدوح كيلاني 3</v>
      </c>
      <c r="G332" t="str">
        <f>'تشغيل اليومية '!G333</f>
        <v xml:space="preserve">القومية </v>
      </c>
      <c r="H332" t="str">
        <f>'تشغيل اليومية '!H333</f>
        <v>سعودي</v>
      </c>
      <c r="I332" t="str">
        <f>'تشغيل اليومية '!I333</f>
        <v>هايد بارك</v>
      </c>
      <c r="J332" t="str">
        <f>'تشغيل اليومية '!J333</f>
        <v>ميكروباص صيني</v>
      </c>
      <c r="K332">
        <f>'تشغيل اليومية '!K333</f>
        <v>2965</v>
      </c>
      <c r="L332">
        <f>'تشغيل اليومية '!L333</f>
        <v>1</v>
      </c>
      <c r="M332">
        <f>'تشغيل اليومية '!M333</f>
        <v>2500</v>
      </c>
      <c r="N332">
        <f>'تشغيل اليومية '!N333</f>
        <v>88.95</v>
      </c>
      <c r="O332">
        <f>'تشغيل اليومية '!O333</f>
        <v>2876.05</v>
      </c>
      <c r="P332">
        <f>'تشغيل اليومية '!P333</f>
        <v>0</v>
      </c>
      <c r="Q332">
        <f>'تشغيل اليومية '!Q333</f>
        <v>0</v>
      </c>
      <c r="R332">
        <f>'تشغيل اليومية '!R333</f>
        <v>0</v>
      </c>
      <c r="S332">
        <f>'تشغيل اليومية '!S333</f>
        <v>2500</v>
      </c>
      <c r="T332">
        <f>'تشغيل اليومية '!T333</f>
        <v>0</v>
      </c>
      <c r="U332">
        <f>'تشغيل اليومية '!U333</f>
        <v>465</v>
      </c>
      <c r="V332">
        <f>'تشغيل اليومية '!V333</f>
        <v>376.05</v>
      </c>
      <c r="W332" t="str">
        <f>'تشغيل اليومية '!W333</f>
        <v>452026</v>
      </c>
      <c r="X332" t="str">
        <f>'تشغيل اليومية '!X333</f>
        <v>ايراد</v>
      </c>
    </row>
    <row r="333" spans="1:24" x14ac:dyDescent="0.3">
      <c r="A333">
        <f>'تشغيل اليومية '!A334</f>
        <v>4</v>
      </c>
      <c r="B333">
        <f>'تشغيل اليومية '!B334</f>
        <v>5</v>
      </c>
      <c r="C333">
        <f>'تشغيل اليومية '!C334</f>
        <v>2026</v>
      </c>
      <c r="D333" t="str">
        <f>'تشغيل اليومية '!D334</f>
        <v>محمد جمال طوسونالمنيبسعوديهايد باركاتوبيس 28</v>
      </c>
      <c r="E333">
        <f>'تشغيل اليومية '!E334</f>
        <v>5025</v>
      </c>
      <c r="F333" t="str">
        <f>'تشغيل اليومية '!F334</f>
        <v>محمد جمال طوسون</v>
      </c>
      <c r="G333" t="str">
        <f>'تشغيل اليومية '!G334</f>
        <v>المنيب</v>
      </c>
      <c r="H333" t="str">
        <f>'تشغيل اليومية '!H334</f>
        <v>سعودي</v>
      </c>
      <c r="I333" t="str">
        <f>'تشغيل اليومية '!I334</f>
        <v>هايد بارك</v>
      </c>
      <c r="J333" t="str">
        <f>'تشغيل اليومية '!J334</f>
        <v>اتوبيس 28</v>
      </c>
      <c r="K333">
        <f>'تشغيل اليومية '!K334</f>
        <v>4634</v>
      </c>
      <c r="L333">
        <f>'تشغيل اليومية '!L334</f>
        <v>1</v>
      </c>
      <c r="M333">
        <f>'تشغيل اليومية '!M334</f>
        <v>3800</v>
      </c>
      <c r="N333">
        <f>'تشغيل اليومية '!N334</f>
        <v>139.01999999999998</v>
      </c>
      <c r="O333">
        <f>'تشغيل اليومية '!O334</f>
        <v>4494.9799999999996</v>
      </c>
      <c r="P333">
        <f>'تشغيل اليومية '!P334</f>
        <v>0</v>
      </c>
      <c r="Q333">
        <f>'تشغيل اليومية '!Q334</f>
        <v>0</v>
      </c>
      <c r="R333">
        <f>'تشغيل اليومية '!R334</f>
        <v>0</v>
      </c>
      <c r="S333">
        <f>'تشغيل اليومية '!S334</f>
        <v>3800</v>
      </c>
      <c r="T333">
        <f>'تشغيل اليومية '!T334</f>
        <v>0</v>
      </c>
      <c r="U333">
        <f>'تشغيل اليومية '!U334</f>
        <v>834</v>
      </c>
      <c r="V333">
        <f>'تشغيل اليومية '!V334</f>
        <v>694.98</v>
      </c>
      <c r="W333" t="str">
        <f>'تشغيل اليومية '!W334</f>
        <v>452026</v>
      </c>
      <c r="X333" t="str">
        <f>'تشغيل اليومية '!X334</f>
        <v>ايراد</v>
      </c>
    </row>
    <row r="334" spans="1:24" x14ac:dyDescent="0.3">
      <c r="A334">
        <f>'تشغيل اليومية '!A335</f>
        <v>4</v>
      </c>
      <c r="B334">
        <f>'تشغيل اليومية '!B335</f>
        <v>5</v>
      </c>
      <c r="C334">
        <f>'تشغيل اليومية '!C335</f>
        <v>2026</v>
      </c>
      <c r="D334" t="str">
        <f>'تشغيل اليومية '!D335</f>
        <v>مصطفي رشدي1المنيب 2 ورديةسعوديميفيداميكروباص صيني</v>
      </c>
      <c r="E334">
        <f>'تشغيل اليومية '!E335</f>
        <v>5007</v>
      </c>
      <c r="F334" t="str">
        <f>'تشغيل اليومية '!F335</f>
        <v>مصطفي رشدي1</v>
      </c>
      <c r="G334" t="str">
        <f>'تشغيل اليومية '!G335</f>
        <v>المنيب 2 وردية</v>
      </c>
      <c r="H334" t="str">
        <f>'تشغيل اليومية '!H335</f>
        <v>سعودي</v>
      </c>
      <c r="I334" t="str">
        <f>'تشغيل اليومية '!I335</f>
        <v>ميفيدا</v>
      </c>
      <c r="J334" t="str">
        <f>'تشغيل اليومية '!J335</f>
        <v>ميكروباص صيني</v>
      </c>
      <c r="K334">
        <f>'تشغيل اليومية '!K335</f>
        <v>2965</v>
      </c>
      <c r="L334">
        <f>'تشغيل اليومية '!L335</f>
        <v>1</v>
      </c>
      <c r="M334">
        <f>'تشغيل اليومية '!M335</f>
        <v>2150</v>
      </c>
      <c r="N334">
        <f>'تشغيل اليومية '!N335</f>
        <v>88.95</v>
      </c>
      <c r="O334">
        <f>'تشغيل اليومية '!O335</f>
        <v>2876.05</v>
      </c>
      <c r="P334">
        <f>'تشغيل اليومية '!P335</f>
        <v>0</v>
      </c>
      <c r="Q334">
        <f>'تشغيل اليومية '!Q335</f>
        <v>0</v>
      </c>
      <c r="R334">
        <f>'تشغيل اليومية '!R335</f>
        <v>0</v>
      </c>
      <c r="S334">
        <f>'تشغيل اليومية '!S335</f>
        <v>2150</v>
      </c>
      <c r="T334">
        <f>'تشغيل اليومية '!T335</f>
        <v>0</v>
      </c>
      <c r="U334">
        <f>'تشغيل اليومية '!U335</f>
        <v>815</v>
      </c>
      <c r="V334">
        <f>'تشغيل اليومية '!V335</f>
        <v>726.05</v>
      </c>
      <c r="W334" t="str">
        <f>'تشغيل اليومية '!W335</f>
        <v>452026</v>
      </c>
      <c r="X334" t="str">
        <f>'تشغيل اليومية '!X335</f>
        <v>ايراد</v>
      </c>
    </row>
    <row r="335" spans="1:24" x14ac:dyDescent="0.3">
      <c r="A335">
        <f>'تشغيل اليومية '!A336</f>
        <v>4</v>
      </c>
      <c r="B335">
        <f>'تشغيل اليومية '!B336</f>
        <v>5</v>
      </c>
      <c r="C335">
        <f>'تشغيل اليومية '!C336</f>
        <v>2026</v>
      </c>
      <c r="D335" t="str">
        <f>'تشغيل اليومية '!D336</f>
        <v>فرج 2حلوان 2 ورديةسعوديميفيداميكروباص صيني</v>
      </c>
      <c r="E335">
        <f>'تشغيل اليومية '!E336</f>
        <v>5009</v>
      </c>
      <c r="F335" t="str">
        <f>'تشغيل اليومية '!F336</f>
        <v>فرج 2</v>
      </c>
      <c r="G335" t="str">
        <f>'تشغيل اليومية '!G336</f>
        <v>حلوان 2 وردية</v>
      </c>
      <c r="H335" t="str">
        <f>'تشغيل اليومية '!H336</f>
        <v>سعودي</v>
      </c>
      <c r="I335" t="str">
        <f>'تشغيل اليومية '!I336</f>
        <v>ميفيدا</v>
      </c>
      <c r="J335" t="str">
        <f>'تشغيل اليومية '!J336</f>
        <v>ميكروباص صيني</v>
      </c>
      <c r="K335">
        <f>'تشغيل اليومية '!K336</f>
        <v>2965</v>
      </c>
      <c r="L335">
        <f>'تشغيل اليومية '!L336</f>
        <v>1</v>
      </c>
      <c r="M335">
        <f>'تشغيل اليومية '!M336</f>
        <v>2250</v>
      </c>
      <c r="N335">
        <f>'تشغيل اليومية '!N336</f>
        <v>88.95</v>
      </c>
      <c r="O335">
        <f>'تشغيل اليومية '!O336</f>
        <v>2876.05</v>
      </c>
      <c r="P335">
        <f>'تشغيل اليومية '!P336</f>
        <v>0</v>
      </c>
      <c r="Q335">
        <f>'تشغيل اليومية '!Q336</f>
        <v>0</v>
      </c>
      <c r="R335">
        <f>'تشغيل اليومية '!R336</f>
        <v>0</v>
      </c>
      <c r="S335">
        <f>'تشغيل اليومية '!S336</f>
        <v>2250</v>
      </c>
      <c r="T335">
        <f>'تشغيل اليومية '!T336</f>
        <v>0</v>
      </c>
      <c r="U335">
        <f>'تشغيل اليومية '!U336</f>
        <v>715</v>
      </c>
      <c r="V335">
        <f>'تشغيل اليومية '!V336</f>
        <v>626.04999999999995</v>
      </c>
      <c r="W335" t="str">
        <f>'تشغيل اليومية '!W336</f>
        <v>452026</v>
      </c>
      <c r="X335" t="str">
        <f>'تشغيل اليومية '!X336</f>
        <v>ايراد</v>
      </c>
    </row>
    <row r="336" spans="1:24" x14ac:dyDescent="0.3">
      <c r="A336">
        <f>'تشغيل اليومية '!A337</f>
        <v>4</v>
      </c>
      <c r="B336">
        <f>'تشغيل اليومية '!B337</f>
        <v>5</v>
      </c>
      <c r="C336">
        <f>'تشغيل اليومية '!C337</f>
        <v>2026</v>
      </c>
      <c r="D336" t="str">
        <f>'تشغيل اليومية '!D337</f>
        <v>فرج 3حلوان 2 ورديةسعوديالقطاميةاتوبيس 28</v>
      </c>
      <c r="E336">
        <f>'تشغيل اليومية '!E337</f>
        <v>5010</v>
      </c>
      <c r="F336" t="str">
        <f>'تشغيل اليومية '!F337</f>
        <v>فرج 3</v>
      </c>
      <c r="G336" t="str">
        <f>'تشغيل اليومية '!G337</f>
        <v>حلوان 2 وردية</v>
      </c>
      <c r="H336" t="str">
        <f>'تشغيل اليومية '!H337</f>
        <v>سعودي</v>
      </c>
      <c r="I336" t="str">
        <f>'تشغيل اليومية '!I337</f>
        <v>القطامية</v>
      </c>
      <c r="J336" t="str">
        <f>'تشغيل اليومية '!J337</f>
        <v>اتوبيس 28</v>
      </c>
      <c r="K336">
        <f>'تشغيل اليومية '!K337</f>
        <v>3415</v>
      </c>
      <c r="L336">
        <f>'تشغيل اليومية '!L337</f>
        <v>1</v>
      </c>
      <c r="M336">
        <f>'تشغيل اليومية '!M337</f>
        <v>3400</v>
      </c>
      <c r="N336">
        <f>'تشغيل اليومية '!N337</f>
        <v>102.45</v>
      </c>
      <c r="O336">
        <f>'تشغيل اليومية '!O337</f>
        <v>3312.55</v>
      </c>
      <c r="P336">
        <f>'تشغيل اليومية '!P337</f>
        <v>0</v>
      </c>
      <c r="Q336">
        <f>'تشغيل اليومية '!Q337</f>
        <v>0</v>
      </c>
      <c r="R336">
        <f>'تشغيل اليومية '!R337</f>
        <v>0</v>
      </c>
      <c r="S336">
        <f>'تشغيل اليومية '!S337</f>
        <v>3400</v>
      </c>
      <c r="T336">
        <f>'تشغيل اليومية '!T337</f>
        <v>0</v>
      </c>
      <c r="U336">
        <f>'تشغيل اليومية '!U337</f>
        <v>15</v>
      </c>
      <c r="V336">
        <f>'تشغيل اليومية '!V337</f>
        <v>-87.45</v>
      </c>
      <c r="W336" t="str">
        <f>'تشغيل اليومية '!W337</f>
        <v>452026</v>
      </c>
      <c r="X336" t="str">
        <f>'تشغيل اليومية '!X337</f>
        <v>ايراد</v>
      </c>
    </row>
    <row r="337" spans="1:24" x14ac:dyDescent="0.3">
      <c r="A337">
        <f>'تشغيل اليومية '!A338</f>
        <v>4</v>
      </c>
      <c r="B337">
        <f>'تشغيل اليومية '!B338</f>
        <v>5</v>
      </c>
      <c r="C337">
        <f>'تشغيل اليومية '!C338</f>
        <v>2026</v>
      </c>
      <c r="D337" t="str">
        <f>'تشغيل اليومية '!D338</f>
        <v>فرج 4مايو ورديةسعوديالقطاميةميكروباص</v>
      </c>
      <c r="E337">
        <f>'تشغيل اليومية '!E338</f>
        <v>5011</v>
      </c>
      <c r="F337" t="str">
        <f>'تشغيل اليومية '!F338</f>
        <v>فرج 4</v>
      </c>
      <c r="G337" t="str">
        <f>'تشغيل اليومية '!G338</f>
        <v>مايو وردية</v>
      </c>
      <c r="H337" t="str">
        <f>'تشغيل اليومية '!H338</f>
        <v>سعودي</v>
      </c>
      <c r="I337" t="str">
        <f>'تشغيل اليومية '!I338</f>
        <v>القطامية</v>
      </c>
      <c r="J337" t="str">
        <f>'تشغيل اليومية '!J338</f>
        <v>ميكروباص</v>
      </c>
      <c r="K337">
        <f>'تشغيل اليومية '!K338</f>
        <v>1222</v>
      </c>
      <c r="L337">
        <f>'تشغيل اليومية '!L338</f>
        <v>1</v>
      </c>
      <c r="M337">
        <f>'تشغيل اليومية '!M338</f>
        <v>1180</v>
      </c>
      <c r="N337">
        <f>'تشغيل اليومية '!N338</f>
        <v>36.659999999999997</v>
      </c>
      <c r="O337">
        <f>'تشغيل اليومية '!O338</f>
        <v>1185.3399999999999</v>
      </c>
      <c r="P337">
        <f>'تشغيل اليومية '!P338</f>
        <v>0</v>
      </c>
      <c r="Q337">
        <f>'تشغيل اليومية '!Q338</f>
        <v>0</v>
      </c>
      <c r="R337">
        <f>'تشغيل اليومية '!R338</f>
        <v>0</v>
      </c>
      <c r="S337">
        <f>'تشغيل اليومية '!S338</f>
        <v>1180</v>
      </c>
      <c r="T337">
        <f>'تشغيل اليومية '!T338</f>
        <v>0</v>
      </c>
      <c r="U337">
        <f>'تشغيل اليومية '!U338</f>
        <v>42</v>
      </c>
      <c r="V337">
        <f>'تشغيل اليومية '!V338</f>
        <v>5.3400000000000034</v>
      </c>
      <c r="W337" t="str">
        <f>'تشغيل اليومية '!W338</f>
        <v>452026</v>
      </c>
      <c r="X337" t="str">
        <f>'تشغيل اليومية '!X338</f>
        <v>ايراد</v>
      </c>
    </row>
    <row r="338" spans="1:24" x14ac:dyDescent="0.3">
      <c r="A338">
        <f>'تشغيل اليومية '!A339</f>
        <v>4</v>
      </c>
      <c r="B338">
        <f>'تشغيل اليومية '!B339</f>
        <v>5</v>
      </c>
      <c r="C338">
        <f>'تشغيل اليومية '!C339</f>
        <v>2026</v>
      </c>
      <c r="D338" t="str">
        <f>'تشغيل اليومية '!D339</f>
        <v>مصطفي رشدي3المنيب5شفتسعوديالقطاميةاتوبيس 28</v>
      </c>
      <c r="E338">
        <f>'تشغيل اليومية '!E339</f>
        <v>5012</v>
      </c>
      <c r="F338" t="str">
        <f>'تشغيل اليومية '!F339</f>
        <v>مصطفي رشدي3</v>
      </c>
      <c r="G338" t="str">
        <f>'تشغيل اليومية '!G339</f>
        <v>المنيب5شفت</v>
      </c>
      <c r="H338" t="str">
        <f>'تشغيل اليومية '!H339</f>
        <v>سعودي</v>
      </c>
      <c r="I338" t="str">
        <f>'تشغيل اليومية '!I339</f>
        <v>القطامية</v>
      </c>
      <c r="J338" t="str">
        <f>'تشغيل اليومية '!J339</f>
        <v>اتوبيس 28</v>
      </c>
      <c r="K338">
        <f>'تشغيل اليومية '!K339</f>
        <v>2649</v>
      </c>
      <c r="L338">
        <f>'تشغيل اليومية '!L339</f>
        <v>1</v>
      </c>
      <c r="M338">
        <f>'تشغيل اليومية '!M339</f>
        <v>2060</v>
      </c>
      <c r="N338">
        <f>'تشغيل اليومية '!N339</f>
        <v>79.47</v>
      </c>
      <c r="O338">
        <f>'تشغيل اليومية '!O339</f>
        <v>2569.5300000000002</v>
      </c>
      <c r="P338">
        <f>'تشغيل اليومية '!P339</f>
        <v>0</v>
      </c>
      <c r="Q338">
        <f>'تشغيل اليومية '!Q339</f>
        <v>0</v>
      </c>
      <c r="R338">
        <f>'تشغيل اليومية '!R339</f>
        <v>0</v>
      </c>
      <c r="S338">
        <f>'تشغيل اليومية '!S339</f>
        <v>2060</v>
      </c>
      <c r="T338">
        <f>'تشغيل اليومية '!T339</f>
        <v>0</v>
      </c>
      <c r="U338">
        <f>'تشغيل اليومية '!U339</f>
        <v>589</v>
      </c>
      <c r="V338">
        <f>'تشغيل اليومية '!V339</f>
        <v>509.53</v>
      </c>
      <c r="W338" t="str">
        <f>'تشغيل اليومية '!W339</f>
        <v>452026</v>
      </c>
      <c r="X338" t="str">
        <f>'تشغيل اليومية '!X339</f>
        <v>ايراد</v>
      </c>
    </row>
    <row r="339" spans="1:24" x14ac:dyDescent="0.3">
      <c r="A339">
        <f>'تشغيل اليومية '!A340</f>
        <v>4</v>
      </c>
      <c r="B339">
        <f>'تشغيل اليومية '!B340</f>
        <v>5</v>
      </c>
      <c r="C339">
        <f>'تشغيل اليومية '!C340</f>
        <v>2026</v>
      </c>
      <c r="D339" t="str">
        <f>'تشغيل اليومية '!D340</f>
        <v>مصطفي رشدي4المنيب Wصباحيةسعوديالقطاميةاتوبيس 28</v>
      </c>
      <c r="E339">
        <f>'تشغيل اليومية '!E340</f>
        <v>5013</v>
      </c>
      <c r="F339" t="str">
        <f>'تشغيل اليومية '!F340</f>
        <v>مصطفي رشدي4</v>
      </c>
      <c r="G339" t="str">
        <f>'تشغيل اليومية '!G340</f>
        <v>المنيب Wصباحية</v>
      </c>
      <c r="H339" t="str">
        <f>'تشغيل اليومية '!H340</f>
        <v>سعودي</v>
      </c>
      <c r="I339" t="str">
        <f>'تشغيل اليومية '!I340</f>
        <v>القطامية</v>
      </c>
      <c r="J339" t="str">
        <f>'تشغيل اليومية '!J340</f>
        <v>اتوبيس 28</v>
      </c>
      <c r="K339">
        <f>'تشغيل اليومية '!K340</f>
        <v>1059</v>
      </c>
      <c r="L339">
        <f>'تشغيل اليومية '!L340</f>
        <v>1</v>
      </c>
      <c r="M339">
        <f>'تشغيل اليومية '!M340</f>
        <v>1000</v>
      </c>
      <c r="N339">
        <f>'تشغيل اليومية '!N340</f>
        <v>31.77</v>
      </c>
      <c r="O339">
        <f>'تشغيل اليومية '!O340</f>
        <v>1027.23</v>
      </c>
      <c r="P339">
        <f>'تشغيل اليومية '!P340</f>
        <v>0</v>
      </c>
      <c r="Q339">
        <f>'تشغيل اليومية '!Q340</f>
        <v>0</v>
      </c>
      <c r="R339">
        <f>'تشغيل اليومية '!R340</f>
        <v>0</v>
      </c>
      <c r="S339">
        <f>'تشغيل اليومية '!S340</f>
        <v>1000</v>
      </c>
      <c r="T339">
        <f>'تشغيل اليومية '!T340</f>
        <v>0</v>
      </c>
      <c r="U339">
        <f>'تشغيل اليومية '!U340</f>
        <v>59</v>
      </c>
      <c r="V339">
        <f>'تشغيل اليومية '!V340</f>
        <v>27.23</v>
      </c>
      <c r="W339" t="str">
        <f>'تشغيل اليومية '!W340</f>
        <v>452026</v>
      </c>
      <c r="X339" t="str">
        <f>'تشغيل اليومية '!X340</f>
        <v>ايراد</v>
      </c>
    </row>
    <row r="340" spans="1:24" x14ac:dyDescent="0.3">
      <c r="A340">
        <f>'تشغيل اليومية '!A341</f>
        <v>4</v>
      </c>
      <c r="B340">
        <f>'تشغيل اليومية '!B341</f>
        <v>5</v>
      </c>
      <c r="C340">
        <f>'تشغيل اليومية '!C341</f>
        <v>2026</v>
      </c>
      <c r="D340" t="str">
        <f>'تشغيل اليومية '!D341</f>
        <v>مصطفي رشدي5صقر 2 ورديةسعوديالقطاميةاتوبيس 28</v>
      </c>
      <c r="E340">
        <f>'تشغيل اليومية '!E341</f>
        <v>5014</v>
      </c>
      <c r="F340" t="str">
        <f>'تشغيل اليومية '!F341</f>
        <v>مصطفي رشدي5</v>
      </c>
      <c r="G340" t="str">
        <f>'تشغيل اليومية '!G341</f>
        <v>صقر 2 وردية</v>
      </c>
      <c r="H340" t="str">
        <f>'تشغيل اليومية '!H341</f>
        <v>سعودي</v>
      </c>
      <c r="I340" t="str">
        <f>'تشغيل اليومية '!I341</f>
        <v>القطامية</v>
      </c>
      <c r="J340" t="str">
        <f>'تشغيل اليومية '!J341</f>
        <v>اتوبيس 28</v>
      </c>
      <c r="K340">
        <f>'تشغيل اليومية '!K341</f>
        <v>2120</v>
      </c>
      <c r="L340">
        <f>'تشغيل اليومية '!L341</f>
        <v>1</v>
      </c>
      <c r="M340">
        <f>'تشغيل اليومية '!M341</f>
        <v>1780</v>
      </c>
      <c r="N340">
        <f>'تشغيل اليومية '!N341</f>
        <v>63.599999999999994</v>
      </c>
      <c r="O340">
        <f>'تشغيل اليومية '!O341</f>
        <v>2056.4</v>
      </c>
      <c r="P340">
        <f>'تشغيل اليومية '!P341</f>
        <v>0</v>
      </c>
      <c r="Q340">
        <f>'تشغيل اليومية '!Q341</f>
        <v>0</v>
      </c>
      <c r="R340">
        <f>'تشغيل اليومية '!R341</f>
        <v>0</v>
      </c>
      <c r="S340">
        <f>'تشغيل اليومية '!S341</f>
        <v>1780</v>
      </c>
      <c r="T340">
        <f>'تشغيل اليومية '!T341</f>
        <v>0</v>
      </c>
      <c r="U340">
        <f>'تشغيل اليومية '!U341</f>
        <v>340</v>
      </c>
      <c r="V340">
        <f>'تشغيل اليومية '!V341</f>
        <v>276.39999999999998</v>
      </c>
      <c r="W340" t="str">
        <f>'تشغيل اليومية '!W341</f>
        <v>452026</v>
      </c>
      <c r="X340" t="str">
        <f>'تشغيل اليومية '!X341</f>
        <v>ايراد</v>
      </c>
    </row>
    <row r="341" spans="1:24" x14ac:dyDescent="0.3">
      <c r="A341">
        <f>'تشغيل اليومية '!A342</f>
        <v>4</v>
      </c>
      <c r="B341">
        <f>'تشغيل اليومية '!B342</f>
        <v>5</v>
      </c>
      <c r="C341">
        <f>'تشغيل اليومية '!C342</f>
        <v>2026</v>
      </c>
      <c r="D341" t="str">
        <f>'تشغيل اليومية '!D342</f>
        <v>مصطفي رشدي6المنيب 2 ورديةسعوديالقطاميةاتوبيس 28</v>
      </c>
      <c r="E341">
        <f>'تشغيل اليومية '!E342</f>
        <v>5027</v>
      </c>
      <c r="F341" t="str">
        <f>'تشغيل اليومية '!F342</f>
        <v>مصطفي رشدي6</v>
      </c>
      <c r="G341" t="str">
        <f>'تشغيل اليومية '!G342</f>
        <v>المنيب 2 وردية</v>
      </c>
      <c r="H341" t="str">
        <f>'تشغيل اليومية '!H342</f>
        <v>سعودي</v>
      </c>
      <c r="I341" t="str">
        <f>'تشغيل اليومية '!I342</f>
        <v>القطامية</v>
      </c>
      <c r="J341" t="str">
        <f>'تشغيل اليومية '!J342</f>
        <v>اتوبيس 28</v>
      </c>
      <c r="K341">
        <f>'تشغيل اليومية '!K342</f>
        <v>3944</v>
      </c>
      <c r="L341">
        <f>'تشغيل اليومية '!L342</f>
        <v>1</v>
      </c>
      <c r="M341">
        <f>'تشغيل اليومية '!M342</f>
        <v>3600</v>
      </c>
      <c r="N341">
        <f>'تشغيل اليومية '!N342</f>
        <v>118.32</v>
      </c>
      <c r="O341">
        <f>'تشغيل اليومية '!O342</f>
        <v>3825.68</v>
      </c>
      <c r="P341">
        <f>'تشغيل اليومية '!P342</f>
        <v>0</v>
      </c>
      <c r="Q341">
        <f>'تشغيل اليومية '!Q342</f>
        <v>0</v>
      </c>
      <c r="R341">
        <f>'تشغيل اليومية '!R342</f>
        <v>200</v>
      </c>
      <c r="S341">
        <f>'تشغيل اليومية '!S342</f>
        <v>3800</v>
      </c>
      <c r="T341">
        <f>'تشغيل اليومية '!T342</f>
        <v>0</v>
      </c>
      <c r="U341">
        <f>'تشغيل اليومية '!U342</f>
        <v>344</v>
      </c>
      <c r="V341">
        <f>'تشغيل اليومية '!V342</f>
        <v>225.68</v>
      </c>
      <c r="W341" t="str">
        <f>'تشغيل اليومية '!W342</f>
        <v>452026</v>
      </c>
      <c r="X341" t="str">
        <f>'تشغيل اليومية '!X342</f>
        <v>ايراد</v>
      </c>
    </row>
    <row r="342" spans="1:24" x14ac:dyDescent="0.3">
      <c r="A342">
        <f>'تشغيل اليومية '!A343</f>
        <v>4</v>
      </c>
      <c r="B342">
        <f>'تشغيل اليومية '!B343</f>
        <v>5</v>
      </c>
      <c r="C342">
        <f>'تشغيل اليومية '!C343</f>
        <v>2026</v>
      </c>
      <c r="D342" t="str">
        <f>'تشغيل اليومية '!D343</f>
        <v>كرم ترك 1قليوب 2 ورديةسعوديالقطاميةاتوبيس 28</v>
      </c>
      <c r="E342">
        <f>'تشغيل اليومية '!E343</f>
        <v>5015</v>
      </c>
      <c r="F342" t="str">
        <f>'تشغيل اليومية '!F343</f>
        <v>كرم ترك 1</v>
      </c>
      <c r="G342" t="str">
        <f>'تشغيل اليومية '!G343</f>
        <v>قليوب 2 وردية</v>
      </c>
      <c r="H342" t="str">
        <f>'تشغيل اليومية '!H343</f>
        <v>سعودي</v>
      </c>
      <c r="I342" t="str">
        <f>'تشغيل اليومية '!I343</f>
        <v>القطامية</v>
      </c>
      <c r="J342" t="str">
        <f>'تشغيل اليومية '!J343</f>
        <v>اتوبيس 28</v>
      </c>
      <c r="K342">
        <f>'تشغيل اليومية '!K343</f>
        <v>3959</v>
      </c>
      <c r="L342">
        <f>'تشغيل اليومية '!L343</f>
        <v>1</v>
      </c>
      <c r="M342">
        <f>'تشغيل اليومية '!M343</f>
        <v>4200</v>
      </c>
      <c r="N342">
        <f>'تشغيل اليومية '!N343</f>
        <v>118.77</v>
      </c>
      <c r="O342">
        <f>'تشغيل اليومية '!O343</f>
        <v>3840.23</v>
      </c>
      <c r="P342">
        <f>'تشغيل اليومية '!P343</f>
        <v>0</v>
      </c>
      <c r="Q342">
        <f>'تشغيل اليومية '!Q343</f>
        <v>0</v>
      </c>
      <c r="R342">
        <f>'تشغيل اليومية '!R343</f>
        <v>0</v>
      </c>
      <c r="S342">
        <f>'تشغيل اليومية '!S343</f>
        <v>4200</v>
      </c>
      <c r="T342">
        <f>'تشغيل اليومية '!T343</f>
        <v>0</v>
      </c>
      <c r="U342">
        <f>'تشغيل اليومية '!U343</f>
        <v>-241</v>
      </c>
      <c r="V342">
        <f>'تشغيل اليومية '!V343</f>
        <v>-359.77</v>
      </c>
      <c r="W342" t="str">
        <f>'تشغيل اليومية '!W343</f>
        <v>452026</v>
      </c>
      <c r="X342" t="str">
        <f>'تشغيل اليومية '!X343</f>
        <v>ايراد</v>
      </c>
    </row>
    <row r="343" spans="1:24" x14ac:dyDescent="0.3">
      <c r="A343">
        <f>'تشغيل اليومية '!A344</f>
        <v>4</v>
      </c>
      <c r="B343">
        <f>'تشغيل اليومية '!B344</f>
        <v>5</v>
      </c>
      <c r="C343">
        <f>'تشغيل اليومية '!C344</f>
        <v>2026</v>
      </c>
      <c r="D343" t="str">
        <f>'تشغيل اليومية '!D344</f>
        <v>كرم ترك 2قليوب 2 ورديةسعوديمدينتي اتوبيس 28</v>
      </c>
      <c r="E343">
        <f>'تشغيل اليومية '!E344</f>
        <v>5017</v>
      </c>
      <c r="F343" t="str">
        <f>'تشغيل اليومية '!F344</f>
        <v>كرم ترك 2</v>
      </c>
      <c r="G343" t="str">
        <f>'تشغيل اليومية '!G344</f>
        <v>قليوب 2 وردية</v>
      </c>
      <c r="H343" t="str">
        <f>'تشغيل اليومية '!H344</f>
        <v>سعودي</v>
      </c>
      <c r="I343" t="str">
        <f>'تشغيل اليومية '!I344</f>
        <v xml:space="preserve">مدينتي </v>
      </c>
      <c r="J343" t="str">
        <f>'تشغيل اليومية '!J344</f>
        <v>اتوبيس 28</v>
      </c>
      <c r="K343">
        <f>'تشغيل اليومية '!K344</f>
        <v>4634</v>
      </c>
      <c r="L343">
        <f>'تشغيل اليومية '!L344</f>
        <v>1</v>
      </c>
      <c r="M343">
        <f>'تشغيل اليومية '!M344</f>
        <v>4150</v>
      </c>
      <c r="N343">
        <f>'تشغيل اليومية '!N344</f>
        <v>139.01999999999998</v>
      </c>
      <c r="O343">
        <f>'تشغيل اليومية '!O344</f>
        <v>4494.9799999999996</v>
      </c>
      <c r="P343">
        <f>'تشغيل اليومية '!P344</f>
        <v>0</v>
      </c>
      <c r="Q343">
        <f>'تشغيل اليومية '!Q344</f>
        <v>0</v>
      </c>
      <c r="R343">
        <f>'تشغيل اليومية '!R344</f>
        <v>0</v>
      </c>
      <c r="S343">
        <f>'تشغيل اليومية '!S344</f>
        <v>4150</v>
      </c>
      <c r="T343">
        <f>'تشغيل اليومية '!T344</f>
        <v>0</v>
      </c>
      <c r="U343">
        <f>'تشغيل اليومية '!U344</f>
        <v>484</v>
      </c>
      <c r="V343">
        <f>'تشغيل اليومية '!V344</f>
        <v>344.98</v>
      </c>
      <c r="W343" t="str">
        <f>'تشغيل اليومية '!W344</f>
        <v>452026</v>
      </c>
      <c r="X343" t="str">
        <f>'تشغيل اليومية '!X344</f>
        <v>ايراد</v>
      </c>
    </row>
    <row r="344" spans="1:24" x14ac:dyDescent="0.3">
      <c r="A344">
        <f>'تشغيل اليومية '!A345</f>
        <v>4</v>
      </c>
      <c r="B344">
        <f>'تشغيل اليومية '!B345</f>
        <v>5</v>
      </c>
      <c r="C344">
        <f>'تشغيل اليومية '!C345</f>
        <v>2026</v>
      </c>
      <c r="D344" t="str">
        <f>'تشغيل اليومية '!D345</f>
        <v>كرم ترك 3قليوب 1 ورديةسعوديمدينتي اتوبيس 28</v>
      </c>
      <c r="E344">
        <f>'تشغيل اليومية '!E345</f>
        <v>5018</v>
      </c>
      <c r="F344" t="str">
        <f>'تشغيل اليومية '!F345</f>
        <v>كرم ترك 3</v>
      </c>
      <c r="G344" t="str">
        <f>'تشغيل اليومية '!G345</f>
        <v>قليوب 1 وردية</v>
      </c>
      <c r="H344" t="str">
        <f>'تشغيل اليومية '!H345</f>
        <v>سعودي</v>
      </c>
      <c r="I344" t="str">
        <f>'تشغيل اليومية '!I345</f>
        <v xml:space="preserve">مدينتي </v>
      </c>
      <c r="J344" t="str">
        <f>'تشغيل اليومية '!J345</f>
        <v>اتوبيس 28</v>
      </c>
      <c r="K344">
        <f>'تشغيل اليومية '!K345</f>
        <v>4634</v>
      </c>
      <c r="L344">
        <f>'تشغيل اليومية '!L345</f>
        <v>1</v>
      </c>
      <c r="M344">
        <f>'تشغيل اليومية '!M345</f>
        <v>4000</v>
      </c>
      <c r="N344">
        <f>'تشغيل اليومية '!N345</f>
        <v>139.01999999999998</v>
      </c>
      <c r="O344">
        <f>'تشغيل اليومية '!O345</f>
        <v>4494.9799999999996</v>
      </c>
      <c r="P344">
        <f>'تشغيل اليومية '!P345</f>
        <v>0</v>
      </c>
      <c r="Q344">
        <f>'تشغيل اليومية '!Q345</f>
        <v>0</v>
      </c>
      <c r="R344">
        <f>'تشغيل اليومية '!R345</f>
        <v>0</v>
      </c>
      <c r="S344">
        <f>'تشغيل اليومية '!S345</f>
        <v>4000</v>
      </c>
      <c r="T344">
        <f>'تشغيل اليومية '!T345</f>
        <v>0</v>
      </c>
      <c r="U344">
        <f>'تشغيل اليومية '!U345</f>
        <v>634</v>
      </c>
      <c r="V344">
        <f>'تشغيل اليومية '!V345</f>
        <v>494.98</v>
      </c>
      <c r="W344" t="str">
        <f>'تشغيل اليومية '!W345</f>
        <v>452026</v>
      </c>
      <c r="X344" t="str">
        <f>'تشغيل اليومية '!X345</f>
        <v>ايراد</v>
      </c>
    </row>
    <row r="345" spans="1:24" x14ac:dyDescent="0.3">
      <c r="A345">
        <f>'تشغيل اليومية '!A346</f>
        <v>4</v>
      </c>
      <c r="B345">
        <f>'تشغيل اليومية '!B346</f>
        <v>5</v>
      </c>
      <c r="C345">
        <f>'تشغيل اليومية '!C346</f>
        <v>2026</v>
      </c>
      <c r="D345" t="str">
        <f>'تشغيل اليومية '!D346</f>
        <v>كرم ترك 4عدلي منصور شفتسعوديمدينتي اتوبيس 28</v>
      </c>
      <c r="E345">
        <f>'تشغيل اليومية '!E346</f>
        <v>5019</v>
      </c>
      <c r="F345" t="str">
        <f>'تشغيل اليومية '!F346</f>
        <v>كرم ترك 4</v>
      </c>
      <c r="G345" t="str">
        <f>'تشغيل اليومية '!G346</f>
        <v>عدلي منصور شفت</v>
      </c>
      <c r="H345" t="str">
        <f>'تشغيل اليومية '!H346</f>
        <v>سعودي</v>
      </c>
      <c r="I345" t="str">
        <f>'تشغيل اليومية '!I346</f>
        <v xml:space="preserve">مدينتي </v>
      </c>
      <c r="J345" t="str">
        <f>'تشغيل اليومية '!J346</f>
        <v>اتوبيس 28</v>
      </c>
      <c r="K345">
        <f>'تشغيل اليومية '!K346</f>
        <v>741</v>
      </c>
      <c r="L345">
        <f>'تشغيل اليومية '!L346</f>
        <v>1</v>
      </c>
      <c r="M345">
        <f>'تشغيل اليومية '!M346</f>
        <v>500</v>
      </c>
      <c r="N345">
        <f>'تشغيل اليومية '!N346</f>
        <v>22.23</v>
      </c>
      <c r="O345">
        <f>'تشغيل اليومية '!O346</f>
        <v>718.77</v>
      </c>
      <c r="P345">
        <f>'تشغيل اليومية '!P346</f>
        <v>0</v>
      </c>
      <c r="Q345">
        <f>'تشغيل اليومية '!Q346</f>
        <v>0</v>
      </c>
      <c r="R345">
        <f>'تشغيل اليومية '!R346</f>
        <v>0</v>
      </c>
      <c r="S345">
        <f>'تشغيل اليومية '!S346</f>
        <v>500</v>
      </c>
      <c r="T345">
        <f>'تشغيل اليومية '!T346</f>
        <v>0</v>
      </c>
      <c r="U345">
        <f>'تشغيل اليومية '!U346</f>
        <v>241</v>
      </c>
      <c r="V345">
        <f>'تشغيل اليومية '!V346</f>
        <v>218.77</v>
      </c>
      <c r="W345" t="str">
        <f>'تشغيل اليومية '!W346</f>
        <v>452026</v>
      </c>
      <c r="X345" t="str">
        <f>'تشغيل اليومية '!X346</f>
        <v>ايراد</v>
      </c>
    </row>
    <row r="346" spans="1:24" x14ac:dyDescent="0.3">
      <c r="A346">
        <f>'تشغيل اليومية '!A347</f>
        <v>4</v>
      </c>
      <c r="B346">
        <f>'تشغيل اليومية '!B347</f>
        <v>5</v>
      </c>
      <c r="C346">
        <f>'تشغيل اليومية '!C347</f>
        <v>2026</v>
      </c>
      <c r="D346" t="str">
        <f>'تشغيل اليومية '!D347</f>
        <v>عماد النجار 4قليوب بيتوينسعوديمدينتي اتوبيس 28</v>
      </c>
      <c r="E346">
        <f>'تشغيل اليومية '!E347</f>
        <v>5020</v>
      </c>
      <c r="F346" t="str">
        <f>'تشغيل اليومية '!F347</f>
        <v>عماد النجار 4</v>
      </c>
      <c r="G346" t="str">
        <f>'تشغيل اليومية '!G347</f>
        <v>قليوب بيتوين</v>
      </c>
      <c r="H346" t="str">
        <f>'تشغيل اليومية '!H347</f>
        <v>سعودي</v>
      </c>
      <c r="I346" t="str">
        <f>'تشغيل اليومية '!I347</f>
        <v xml:space="preserve">مدينتي </v>
      </c>
      <c r="J346" t="str">
        <f>'تشغيل اليومية '!J347</f>
        <v>اتوبيس 28</v>
      </c>
      <c r="K346">
        <f>'تشغيل اليومية '!K347</f>
        <v>1482</v>
      </c>
      <c r="L346">
        <f>'تشغيل اليومية '!L347</f>
        <v>1</v>
      </c>
      <c r="M346">
        <f>'تشغيل اليومية '!M347</f>
        <v>1400</v>
      </c>
      <c r="N346">
        <f>'تشغيل اليومية '!N347</f>
        <v>44.46</v>
      </c>
      <c r="O346">
        <f>'تشغيل اليومية '!O347</f>
        <v>1437.54</v>
      </c>
      <c r="P346">
        <f>'تشغيل اليومية '!P347</f>
        <v>0</v>
      </c>
      <c r="Q346">
        <f>'تشغيل اليومية '!Q347</f>
        <v>0</v>
      </c>
      <c r="R346">
        <f>'تشغيل اليومية '!R347</f>
        <v>0</v>
      </c>
      <c r="S346">
        <f>'تشغيل اليومية '!S347</f>
        <v>1400</v>
      </c>
      <c r="T346">
        <f>'تشغيل اليومية '!T347</f>
        <v>0</v>
      </c>
      <c r="U346">
        <f>'تشغيل اليومية '!U347</f>
        <v>82</v>
      </c>
      <c r="V346">
        <f>'تشغيل اليومية '!V347</f>
        <v>37.54</v>
      </c>
      <c r="W346" t="str">
        <f>'تشغيل اليومية '!W347</f>
        <v>452026</v>
      </c>
      <c r="X346" t="str">
        <f>'تشغيل اليومية '!X347</f>
        <v>ايراد</v>
      </c>
    </row>
    <row r="347" spans="1:24" x14ac:dyDescent="0.3">
      <c r="A347">
        <f>'تشغيل اليومية '!A348</f>
        <v>4</v>
      </c>
      <c r="B347">
        <f>'تشغيل اليومية '!B348</f>
        <v>5</v>
      </c>
      <c r="C347">
        <f>'تشغيل اليومية '!C348</f>
        <v>2026</v>
      </c>
      <c r="D347" t="str">
        <f>'تشغيل اليومية '!D348</f>
        <v>ممدوح كيلاني6المنيب 1 وردية سعوديمدينتي ميكروباص صيني</v>
      </c>
      <c r="E347">
        <f>'تشغيل اليومية '!E348</f>
        <v>5021</v>
      </c>
      <c r="F347" t="str">
        <f>'تشغيل اليومية '!F348</f>
        <v>ممدوح كيلاني6</v>
      </c>
      <c r="G347" t="str">
        <f>'تشغيل اليومية '!G348</f>
        <v xml:space="preserve">المنيب 1 وردية </v>
      </c>
      <c r="H347" t="str">
        <f>'تشغيل اليومية '!H348</f>
        <v>سعودي</v>
      </c>
      <c r="I347" t="str">
        <f>'تشغيل اليومية '!I348</f>
        <v xml:space="preserve">مدينتي </v>
      </c>
      <c r="J347" t="str">
        <f>'تشغيل اليومية '!J348</f>
        <v>ميكروباص صيني</v>
      </c>
      <c r="K347">
        <f>'تشغيل اليومية '!K348</f>
        <v>1482</v>
      </c>
      <c r="L347">
        <f>'تشغيل اليومية '!L348</f>
        <v>1</v>
      </c>
      <c r="M347">
        <f>'تشغيل اليومية '!M348</f>
        <v>1350</v>
      </c>
      <c r="N347">
        <f>'تشغيل اليومية '!N348</f>
        <v>44.46</v>
      </c>
      <c r="O347">
        <f>'تشغيل اليومية '!O348</f>
        <v>1437.54</v>
      </c>
      <c r="P347">
        <f>'تشغيل اليومية '!P348</f>
        <v>0</v>
      </c>
      <c r="Q347">
        <f>'تشغيل اليومية '!Q348</f>
        <v>0</v>
      </c>
      <c r="R347">
        <f>'تشغيل اليومية '!R348</f>
        <v>0</v>
      </c>
      <c r="S347">
        <f>'تشغيل اليومية '!S348</f>
        <v>1350</v>
      </c>
      <c r="T347">
        <f>'تشغيل اليومية '!T348</f>
        <v>0</v>
      </c>
      <c r="U347">
        <f>'تشغيل اليومية '!U348</f>
        <v>132</v>
      </c>
      <c r="V347">
        <f>'تشغيل اليومية '!V348</f>
        <v>87.539999999999992</v>
      </c>
      <c r="W347" t="str">
        <f>'تشغيل اليومية '!W348</f>
        <v>452026</v>
      </c>
      <c r="X347" t="str">
        <f>'تشغيل اليومية '!X348</f>
        <v>ايراد</v>
      </c>
    </row>
    <row r="348" spans="1:24" x14ac:dyDescent="0.3">
      <c r="A348">
        <f>'تشغيل اليومية '!A349</f>
        <v>4</v>
      </c>
      <c r="B348">
        <f>'تشغيل اليومية '!B349</f>
        <v>5</v>
      </c>
      <c r="C348">
        <f>'تشغيل اليومية '!C349</f>
        <v>2026</v>
      </c>
      <c r="D348" t="str">
        <f>'تشغيل اليومية '!D349</f>
        <v>ممدوح كيلاني4المنيب 2 وردية سعوديمدينتي ميكروباص صيني</v>
      </c>
      <c r="E348">
        <f>'تشغيل اليومية '!E349</f>
        <v>5022</v>
      </c>
      <c r="F348" t="str">
        <f>'تشغيل اليومية '!F349</f>
        <v>ممدوح كيلاني4</v>
      </c>
      <c r="G348" t="str">
        <f>'تشغيل اليومية '!G349</f>
        <v xml:space="preserve">المنيب 2 وردية </v>
      </c>
      <c r="H348" t="str">
        <f>'تشغيل اليومية '!H349</f>
        <v>سعودي</v>
      </c>
      <c r="I348" t="str">
        <f>'تشغيل اليومية '!I349</f>
        <v xml:space="preserve">مدينتي </v>
      </c>
      <c r="J348" t="str">
        <f>'تشغيل اليومية '!J349</f>
        <v>ميكروباص صيني</v>
      </c>
      <c r="K348">
        <f>'تشغيل اليومية '!K349</f>
        <v>2965</v>
      </c>
      <c r="L348">
        <f>'تشغيل اليومية '!L349</f>
        <v>1</v>
      </c>
      <c r="M348">
        <f>'تشغيل اليومية '!M349</f>
        <v>2600</v>
      </c>
      <c r="N348">
        <f>'تشغيل اليومية '!N349</f>
        <v>88.95</v>
      </c>
      <c r="O348">
        <f>'تشغيل اليومية '!O349</f>
        <v>2876.05</v>
      </c>
      <c r="P348">
        <f>'تشغيل اليومية '!P349</f>
        <v>0</v>
      </c>
      <c r="Q348">
        <f>'تشغيل اليومية '!Q349</f>
        <v>0</v>
      </c>
      <c r="R348">
        <f>'تشغيل اليومية '!R349</f>
        <v>0</v>
      </c>
      <c r="S348">
        <f>'تشغيل اليومية '!S349</f>
        <v>2600</v>
      </c>
      <c r="T348">
        <f>'تشغيل اليومية '!T349</f>
        <v>0</v>
      </c>
      <c r="U348">
        <f>'تشغيل اليومية '!U349</f>
        <v>365</v>
      </c>
      <c r="V348">
        <f>'تشغيل اليومية '!V349</f>
        <v>276.05</v>
      </c>
      <c r="W348" t="str">
        <f>'تشغيل اليومية '!W349</f>
        <v>452026</v>
      </c>
      <c r="X348" t="str">
        <f>'تشغيل اليومية '!X349</f>
        <v>ايراد</v>
      </c>
    </row>
    <row r="349" spans="1:24" x14ac:dyDescent="0.3">
      <c r="A349">
        <f>'تشغيل اليومية '!A350</f>
        <v>4</v>
      </c>
      <c r="B349">
        <f>'تشغيل اليومية '!B350</f>
        <v>5</v>
      </c>
      <c r="C349">
        <f>'تشغيل اليومية '!C350</f>
        <v>2026</v>
      </c>
      <c r="D349" t="str">
        <f>'تشغيل اليومية '!D350</f>
        <v>فرج 5حلوان 2 ورديةسعوديمدينتي اتوبيس 28</v>
      </c>
      <c r="E349">
        <f>'تشغيل اليومية '!E350</f>
        <v>5023</v>
      </c>
      <c r="F349" t="str">
        <f>'تشغيل اليومية '!F350</f>
        <v>فرج 5</v>
      </c>
      <c r="G349" t="str">
        <f>'تشغيل اليومية '!G350</f>
        <v>حلوان 2 وردية</v>
      </c>
      <c r="H349" t="str">
        <f>'تشغيل اليومية '!H350</f>
        <v>سعودي</v>
      </c>
      <c r="I349" t="str">
        <f>'تشغيل اليومية '!I350</f>
        <v xml:space="preserve">مدينتي </v>
      </c>
      <c r="J349" t="str">
        <f>'تشغيل اليومية '!J350</f>
        <v>اتوبيس 28</v>
      </c>
      <c r="K349">
        <f>'تشغيل اليومية '!K350</f>
        <v>4634</v>
      </c>
      <c r="L349">
        <f>'تشغيل اليومية '!L350</f>
        <v>1</v>
      </c>
      <c r="M349">
        <f>'تشغيل اليومية '!M350</f>
        <v>4100</v>
      </c>
      <c r="N349">
        <f>'تشغيل اليومية '!N350</f>
        <v>139.01999999999998</v>
      </c>
      <c r="O349">
        <f>'تشغيل اليومية '!O350</f>
        <v>4494.9799999999996</v>
      </c>
      <c r="P349">
        <f>'تشغيل اليومية '!P350</f>
        <v>0</v>
      </c>
      <c r="Q349">
        <f>'تشغيل اليومية '!Q350</f>
        <v>0</v>
      </c>
      <c r="R349">
        <f>'تشغيل اليومية '!R350</f>
        <v>0</v>
      </c>
      <c r="S349">
        <f>'تشغيل اليومية '!S350</f>
        <v>4100</v>
      </c>
      <c r="T349">
        <f>'تشغيل اليومية '!T350</f>
        <v>0</v>
      </c>
      <c r="U349">
        <f>'تشغيل اليومية '!U350</f>
        <v>534</v>
      </c>
      <c r="V349">
        <f>'تشغيل اليومية '!V350</f>
        <v>394.98</v>
      </c>
      <c r="W349" t="str">
        <f>'تشغيل اليومية '!W350</f>
        <v>452026</v>
      </c>
      <c r="X349" t="str">
        <f>'تشغيل اليومية '!X350</f>
        <v>ايراد</v>
      </c>
    </row>
    <row r="350" spans="1:24" x14ac:dyDescent="0.3">
      <c r="A350">
        <f>'تشغيل اليومية '!A351</f>
        <v>4</v>
      </c>
      <c r="B350">
        <f>'تشغيل اليومية '!B351</f>
        <v>5</v>
      </c>
      <c r="C350">
        <f>'تشغيل اليومية '!C351</f>
        <v>2026</v>
      </c>
      <c r="D350" t="str">
        <f>'تشغيل اليومية '!D351</f>
        <v>سيد الحاويالحلميةسعوديمدينتي اتوبيس 28</v>
      </c>
      <c r="E350">
        <f>'تشغيل اليومية '!E351</f>
        <v>5024</v>
      </c>
      <c r="F350" t="str">
        <f>'تشغيل اليومية '!F351</f>
        <v>سيد الحاوي</v>
      </c>
      <c r="G350" t="str">
        <f>'تشغيل اليومية '!G351</f>
        <v>الحلمية</v>
      </c>
      <c r="H350" t="str">
        <f>'تشغيل اليومية '!H351</f>
        <v>سعودي</v>
      </c>
      <c r="I350" t="str">
        <f>'تشغيل اليومية '!I351</f>
        <v xml:space="preserve">مدينتي </v>
      </c>
      <c r="J350" t="str">
        <f>'تشغيل اليومية '!J351</f>
        <v>اتوبيس 28</v>
      </c>
      <c r="K350">
        <f>'تشغيل اليومية '!K351</f>
        <v>4634</v>
      </c>
      <c r="L350">
        <f>'تشغيل اليومية '!L351</f>
        <v>1</v>
      </c>
      <c r="M350">
        <f>'تشغيل اليومية '!M351</f>
        <v>3750</v>
      </c>
      <c r="N350">
        <f>'تشغيل اليومية '!N351</f>
        <v>139.01999999999998</v>
      </c>
      <c r="O350">
        <f>'تشغيل اليومية '!O351</f>
        <v>4494.9799999999996</v>
      </c>
      <c r="P350">
        <f>'تشغيل اليومية '!P351</f>
        <v>0</v>
      </c>
      <c r="Q350">
        <f>'تشغيل اليومية '!Q351</f>
        <v>0</v>
      </c>
      <c r="R350">
        <f>'تشغيل اليومية '!R351</f>
        <v>0</v>
      </c>
      <c r="S350">
        <f>'تشغيل اليومية '!S351</f>
        <v>3750</v>
      </c>
      <c r="T350">
        <f>'تشغيل اليومية '!T351</f>
        <v>0</v>
      </c>
      <c r="U350">
        <f>'تشغيل اليومية '!U351</f>
        <v>884</v>
      </c>
      <c r="V350">
        <f>'تشغيل اليومية '!V351</f>
        <v>744.98</v>
      </c>
      <c r="W350" t="str">
        <f>'تشغيل اليومية '!W351</f>
        <v>452026</v>
      </c>
      <c r="X350" t="str">
        <f>'تشغيل اليومية '!X351</f>
        <v>ايراد</v>
      </c>
    </row>
    <row r="351" spans="1:24" x14ac:dyDescent="0.3">
      <c r="A351">
        <f>'تشغيل اليومية '!A352</f>
        <v>4</v>
      </c>
      <c r="B351">
        <f>'تشغيل اليومية '!B352</f>
        <v>5</v>
      </c>
      <c r="C351">
        <f>'تشغيل اليومية '!C352</f>
        <v>2026</v>
      </c>
      <c r="D351" t="str">
        <f>'تشغيل اليومية '!D352</f>
        <v>سيد الحاوي 2عدلي منصور سعوديمدينتي اتوبيس 28</v>
      </c>
      <c r="E351">
        <f>'تشغيل اليومية '!E352</f>
        <v>5028</v>
      </c>
      <c r="F351" t="str">
        <f>'تشغيل اليومية '!F352</f>
        <v>سيد الحاوي 2</v>
      </c>
      <c r="G351" t="str">
        <f>'تشغيل اليومية '!G352</f>
        <v xml:space="preserve">عدلي منصور </v>
      </c>
      <c r="H351" t="str">
        <f>'تشغيل اليومية '!H352</f>
        <v>سعودي</v>
      </c>
      <c r="I351" t="str">
        <f>'تشغيل اليومية '!I352</f>
        <v xml:space="preserve">مدينتي </v>
      </c>
      <c r="J351" t="str">
        <f>'تشغيل اليومية '!J352</f>
        <v>اتوبيس 28</v>
      </c>
      <c r="K351">
        <f>'تشغيل اليومية '!K352</f>
        <v>741</v>
      </c>
      <c r="L351">
        <f>'تشغيل اليومية '!L352</f>
        <v>1</v>
      </c>
      <c r="M351">
        <f>'تشغيل اليومية '!M352</f>
        <v>550</v>
      </c>
      <c r="N351">
        <f>'تشغيل اليومية '!N352</f>
        <v>22.23</v>
      </c>
      <c r="O351">
        <f>'تشغيل اليومية '!O352</f>
        <v>718.77</v>
      </c>
      <c r="P351">
        <f>'تشغيل اليومية '!P352</f>
        <v>0</v>
      </c>
      <c r="Q351">
        <f>'تشغيل اليومية '!Q352</f>
        <v>0</v>
      </c>
      <c r="R351">
        <f>'تشغيل اليومية '!R352</f>
        <v>0</v>
      </c>
      <c r="S351">
        <f>'تشغيل اليومية '!S352</f>
        <v>550</v>
      </c>
      <c r="T351">
        <f>'تشغيل اليومية '!T352</f>
        <v>0</v>
      </c>
      <c r="U351">
        <f>'تشغيل اليومية '!U352</f>
        <v>191</v>
      </c>
      <c r="V351">
        <f>'تشغيل اليومية '!V352</f>
        <v>168.77</v>
      </c>
      <c r="W351" t="str">
        <f>'تشغيل اليومية '!W352</f>
        <v>452026</v>
      </c>
      <c r="X351" t="str">
        <f>'تشغيل اليومية '!X352</f>
        <v>ايراد</v>
      </c>
    </row>
    <row r="352" spans="1:24" x14ac:dyDescent="0.3">
      <c r="A352">
        <f>'تشغيل اليومية '!A354</f>
        <v>0</v>
      </c>
      <c r="B352">
        <f>'تشغيل اليومية '!B354</f>
        <v>0</v>
      </c>
      <c r="C352">
        <f>'تشغيل اليومية '!C354</f>
        <v>0</v>
      </c>
      <c r="D352" t="e">
        <f>'تشغيل اليومية '!D354</f>
        <v>#N/A</v>
      </c>
      <c r="E352">
        <f>'تشغيل اليومية '!E354</f>
        <v>0</v>
      </c>
      <c r="F352" t="e">
        <f>'تشغيل اليومية '!F354</f>
        <v>#N/A</v>
      </c>
      <c r="G352">
        <f>'تشغيل اليومية '!G354</f>
        <v>0</v>
      </c>
      <c r="H352">
        <f>'تشغيل اليومية '!H354</f>
        <v>0</v>
      </c>
      <c r="I352">
        <f>'تشغيل اليومية '!I354</f>
        <v>0</v>
      </c>
      <c r="J352">
        <f>'تشغيل اليومية '!J354</f>
        <v>0</v>
      </c>
      <c r="K352">
        <f>'تشغيل اليومية '!K354</f>
        <v>0</v>
      </c>
      <c r="L352">
        <f>'تشغيل اليومية '!L354</f>
        <v>0</v>
      </c>
      <c r="M352">
        <f>'تشغيل اليومية '!M354</f>
        <v>0</v>
      </c>
      <c r="N352">
        <f>'تشغيل اليومية '!N354</f>
        <v>0</v>
      </c>
      <c r="O352">
        <f>'تشغيل اليومية '!O354</f>
        <v>0</v>
      </c>
      <c r="P352">
        <f>'تشغيل اليومية '!P354</f>
        <v>0</v>
      </c>
      <c r="Q352">
        <f>'تشغيل اليومية '!Q354</f>
        <v>0</v>
      </c>
      <c r="R352">
        <f>'تشغيل اليومية '!R354</f>
        <v>0</v>
      </c>
      <c r="S352">
        <f>'تشغيل اليومية '!S354</f>
        <v>0</v>
      </c>
      <c r="T352">
        <f>'تشغيل اليومية '!T354</f>
        <v>0</v>
      </c>
      <c r="U352">
        <f>'تشغيل اليومية '!U354</f>
        <v>0</v>
      </c>
      <c r="V352">
        <f>'تشغيل اليومية '!V354</f>
        <v>0</v>
      </c>
      <c r="W352" t="str">
        <f>'تشغيل اليومية '!W354</f>
        <v/>
      </c>
      <c r="X352" t="str">
        <f>'تشغيل اليومية '!X354</f>
        <v>ايراد</v>
      </c>
    </row>
    <row r="353" spans="1:24" x14ac:dyDescent="0.3">
      <c r="A353">
        <f>'تشغيل اليومية '!A355</f>
        <v>5</v>
      </c>
      <c r="B353">
        <f>'تشغيل اليومية '!B355</f>
        <v>5</v>
      </c>
      <c r="C353">
        <f>'تشغيل اليومية '!C355</f>
        <v>2026</v>
      </c>
      <c r="D353" t="str">
        <f>'تشغيل اليومية '!D355</f>
        <v>مصطفي قليوبقليوب FIRST STARTم.نصر ميكروباص صيني</v>
      </c>
      <c r="E353">
        <f>'تشغيل اليومية '!E355</f>
        <v>1000</v>
      </c>
      <c r="F353" t="str">
        <f>'تشغيل اليومية '!F355</f>
        <v>مصطفي قليوب</v>
      </c>
      <c r="G353" t="str">
        <f>'تشغيل اليومية '!G355</f>
        <v xml:space="preserve">قليوب </v>
      </c>
      <c r="H353" t="str">
        <f>'تشغيل اليومية '!H355</f>
        <v>FIRST START</v>
      </c>
      <c r="I353" t="str">
        <f>'تشغيل اليومية '!I355</f>
        <v xml:space="preserve">م.نصر </v>
      </c>
      <c r="J353" t="str">
        <f>'تشغيل اليومية '!J355</f>
        <v>ميكروباص صيني</v>
      </c>
      <c r="K353">
        <f>'تشغيل اليومية '!K355</f>
        <v>1250</v>
      </c>
      <c r="L353">
        <f>'تشغيل اليومية '!L355</f>
        <v>1</v>
      </c>
      <c r="M353">
        <f>'تشغيل اليومية '!M355</f>
        <v>1200</v>
      </c>
      <c r="N353">
        <f>'تشغيل اليومية '!N355</f>
        <v>37.5</v>
      </c>
      <c r="O353">
        <f>'تشغيل اليومية '!O355</f>
        <v>1212.5</v>
      </c>
      <c r="P353">
        <f>'تشغيل اليومية '!P355</f>
        <v>0</v>
      </c>
      <c r="Q353">
        <f>'تشغيل اليومية '!Q355</f>
        <v>0</v>
      </c>
      <c r="R353">
        <f>'تشغيل اليومية '!R355</f>
        <v>0</v>
      </c>
      <c r="S353">
        <f>'تشغيل اليومية '!S355</f>
        <v>1200</v>
      </c>
      <c r="T353">
        <f>'تشغيل اليومية '!T355</f>
        <v>0</v>
      </c>
      <c r="U353">
        <f>'تشغيل اليومية '!U355</f>
        <v>50</v>
      </c>
      <c r="V353">
        <f>'تشغيل اليومية '!V355</f>
        <v>12.5</v>
      </c>
      <c r="W353" t="str">
        <f>'تشغيل اليومية '!W355</f>
        <v>552026</v>
      </c>
      <c r="X353" t="str">
        <f>'تشغيل اليومية '!X355</f>
        <v>ايراد</v>
      </c>
    </row>
    <row r="354" spans="1:24" x14ac:dyDescent="0.3">
      <c r="A354">
        <f>'تشغيل اليومية '!A356</f>
        <v>5</v>
      </c>
      <c r="B354">
        <f>'تشغيل اليومية '!B356</f>
        <v>5</v>
      </c>
      <c r="C354">
        <f>'تشغيل اليومية '!C356</f>
        <v>2026</v>
      </c>
      <c r="D354" t="str">
        <f>'تشغيل اليومية '!D356</f>
        <v>عمرو برعي الجراجFLITCH AND GRAINالتجمع ميكروباص صيني</v>
      </c>
      <c r="E354">
        <f>'تشغيل اليومية '!E356</f>
        <v>2000</v>
      </c>
      <c r="F354" t="str">
        <f>'تشغيل اليومية '!F356</f>
        <v xml:space="preserve">عمرو برعي </v>
      </c>
      <c r="G354" t="str">
        <f>'تشغيل اليومية '!G356</f>
        <v>الجراج</v>
      </c>
      <c r="H354" t="str">
        <f>'تشغيل اليومية '!H356</f>
        <v>FLITCH AND GRAIN</v>
      </c>
      <c r="I354" t="str">
        <f>'تشغيل اليومية '!I356</f>
        <v xml:space="preserve">التجمع </v>
      </c>
      <c r="J354" t="str">
        <f>'تشغيل اليومية '!J356</f>
        <v>ميكروباص صيني</v>
      </c>
      <c r="K354">
        <f>'تشغيل اليومية '!K356</f>
        <v>1300</v>
      </c>
      <c r="L354">
        <f>'تشغيل اليومية '!L356</f>
        <v>1</v>
      </c>
      <c r="M354">
        <f>'تشغيل اليومية '!M356</f>
        <v>1050</v>
      </c>
      <c r="N354">
        <f>'تشغيل اليومية '!N356</f>
        <v>39</v>
      </c>
      <c r="O354">
        <f>'تشغيل اليومية '!O356</f>
        <v>1261</v>
      </c>
      <c r="P354">
        <f>'تشغيل اليومية '!P356</f>
        <v>0</v>
      </c>
      <c r="Q354">
        <f>'تشغيل اليومية '!Q356</f>
        <v>0</v>
      </c>
      <c r="R354">
        <f>'تشغيل اليومية '!R356</f>
        <v>0</v>
      </c>
      <c r="S354">
        <f>'تشغيل اليومية '!S356</f>
        <v>1050</v>
      </c>
      <c r="T354">
        <f>'تشغيل اليومية '!T356</f>
        <v>0</v>
      </c>
      <c r="U354">
        <f>'تشغيل اليومية '!U356</f>
        <v>250</v>
      </c>
      <c r="V354">
        <f>'تشغيل اليومية '!V356</f>
        <v>211</v>
      </c>
      <c r="W354" t="str">
        <f>'تشغيل اليومية '!W356</f>
        <v>552026</v>
      </c>
      <c r="X354" t="str">
        <f>'تشغيل اليومية '!X356</f>
        <v>ايراد</v>
      </c>
    </row>
    <row r="355" spans="1:24" x14ac:dyDescent="0.3">
      <c r="A355">
        <f>'تشغيل اليومية '!A357</f>
        <v>5</v>
      </c>
      <c r="B355">
        <f>'تشغيل اليومية '!B357</f>
        <v>5</v>
      </c>
      <c r="C355">
        <f>'تشغيل اليومية '!C357</f>
        <v>2026</v>
      </c>
      <c r="D355" t="str">
        <f>'تشغيل اليومية '!D357</f>
        <v>مصطفي الف مسكنالف مسكن 3 ورديةنجمة هليوبوليسالتجمع اتوبيس 28</v>
      </c>
      <c r="E355">
        <f>'تشغيل اليومية '!E357</f>
        <v>3000</v>
      </c>
      <c r="F355" t="str">
        <f>'تشغيل اليومية '!F357</f>
        <v>مصطفي الف مسكن</v>
      </c>
      <c r="G355" t="str">
        <f>'تشغيل اليومية '!G357</f>
        <v>الف مسكن 3 وردية</v>
      </c>
      <c r="H355" t="str">
        <f>'تشغيل اليومية '!H357</f>
        <v>نجمة هليوبوليس</v>
      </c>
      <c r="I355" t="str">
        <f>'تشغيل اليومية '!I357</f>
        <v xml:space="preserve">التجمع </v>
      </c>
      <c r="J355" t="str">
        <f>'تشغيل اليومية '!J357</f>
        <v>اتوبيس 28</v>
      </c>
      <c r="K355">
        <f>'تشغيل اليومية '!K357</f>
        <v>4297</v>
      </c>
      <c r="L355">
        <f>'تشغيل اليومية '!L357</f>
        <v>1</v>
      </c>
      <c r="M355">
        <f>'تشغيل اليومية '!M357</f>
        <v>3800</v>
      </c>
      <c r="N355">
        <f>'تشغيل اليومية '!N357</f>
        <v>128.91</v>
      </c>
      <c r="O355">
        <f>'تشغيل اليومية '!O357</f>
        <v>4168.09</v>
      </c>
      <c r="P355">
        <f>'تشغيل اليومية '!P357</f>
        <v>0</v>
      </c>
      <c r="Q355">
        <f>'تشغيل اليومية '!Q357</f>
        <v>0</v>
      </c>
      <c r="R355">
        <f>'تشغيل اليومية '!R357</f>
        <v>0</v>
      </c>
      <c r="S355">
        <f>'تشغيل اليومية '!S357</f>
        <v>3800</v>
      </c>
      <c r="T355">
        <f>'تشغيل اليومية '!T357</f>
        <v>0</v>
      </c>
      <c r="U355">
        <f>'تشغيل اليومية '!U357</f>
        <v>497</v>
      </c>
      <c r="V355">
        <f>'تشغيل اليومية '!V357</f>
        <v>368.09000000000003</v>
      </c>
      <c r="W355" t="str">
        <f>'تشغيل اليومية '!W357</f>
        <v>552026</v>
      </c>
      <c r="X355" t="str">
        <f>'تشغيل اليومية '!X357</f>
        <v>ايراد</v>
      </c>
    </row>
    <row r="356" spans="1:24" x14ac:dyDescent="0.3">
      <c r="A356" t="e">
        <f>'تشغيل اليومية '!#REF!</f>
        <v>#REF!</v>
      </c>
      <c r="B356" t="e">
        <f>'تشغيل اليومية '!#REF!</f>
        <v>#REF!</v>
      </c>
      <c r="C356" t="e">
        <f>'تشغيل اليومية '!#REF!</f>
        <v>#REF!</v>
      </c>
      <c r="D356" t="e">
        <f>'تشغيل اليومية '!#REF!</f>
        <v>#REF!</v>
      </c>
      <c r="E356" t="e">
        <f>'تشغيل اليومية '!#REF!</f>
        <v>#REF!</v>
      </c>
      <c r="F356" t="e">
        <f>'تشغيل اليومية '!#REF!</f>
        <v>#REF!</v>
      </c>
      <c r="G356" t="e">
        <f>'تشغيل اليومية '!#REF!</f>
        <v>#REF!</v>
      </c>
      <c r="H356" t="e">
        <f>'تشغيل اليومية '!#REF!</f>
        <v>#REF!</v>
      </c>
      <c r="I356" t="e">
        <f>'تشغيل اليومية '!#REF!</f>
        <v>#REF!</v>
      </c>
      <c r="J356" t="e">
        <f>'تشغيل اليومية '!#REF!</f>
        <v>#REF!</v>
      </c>
      <c r="K356" t="e">
        <f>'تشغيل اليومية '!#REF!</f>
        <v>#REF!</v>
      </c>
      <c r="L356" t="e">
        <f>'تشغيل اليومية '!#REF!</f>
        <v>#REF!</v>
      </c>
      <c r="M356" t="e">
        <f>'تشغيل اليومية '!#REF!</f>
        <v>#REF!</v>
      </c>
      <c r="N356" t="e">
        <f>'تشغيل اليومية '!#REF!</f>
        <v>#REF!</v>
      </c>
      <c r="O356" t="e">
        <f>'تشغيل اليومية '!#REF!</f>
        <v>#REF!</v>
      </c>
      <c r="P356" t="e">
        <f>'تشغيل اليومية '!#REF!</f>
        <v>#REF!</v>
      </c>
      <c r="Q356" t="e">
        <f>'تشغيل اليومية '!#REF!</f>
        <v>#REF!</v>
      </c>
      <c r="R356" t="e">
        <f>'تشغيل اليومية '!#REF!</f>
        <v>#REF!</v>
      </c>
      <c r="S356" t="e">
        <f>'تشغيل اليومية '!#REF!</f>
        <v>#REF!</v>
      </c>
      <c r="T356" t="e">
        <f>'تشغيل اليومية '!#REF!</f>
        <v>#REF!</v>
      </c>
      <c r="U356" t="e">
        <f>'تشغيل اليومية '!#REF!</f>
        <v>#REF!</v>
      </c>
      <c r="V356" t="e">
        <f>'تشغيل اليومية '!#REF!</f>
        <v>#REF!</v>
      </c>
      <c r="W356" t="e">
        <f>'تشغيل اليومية '!#REF!</f>
        <v>#REF!</v>
      </c>
      <c r="X356" t="e">
        <f>'تشغيل اليومية '!#REF!</f>
        <v>#REF!</v>
      </c>
    </row>
    <row r="357" spans="1:24" x14ac:dyDescent="0.3">
      <c r="A357">
        <f>'تشغيل اليومية '!A358</f>
        <v>5</v>
      </c>
      <c r="B357">
        <f>'تشغيل اليومية '!B358</f>
        <v>5</v>
      </c>
      <c r="C357">
        <f>'تشغيل اليومية '!C358</f>
        <v>2026</v>
      </c>
      <c r="D357" t="str">
        <f>'تشغيل اليومية '!D358</f>
        <v>ممدوح كيلاني1قليوب 3 وردية نجمة هليوبوليسالتجمع اتوبيس 28</v>
      </c>
      <c r="E357">
        <f>'تشغيل اليومية '!E358</f>
        <v>3002</v>
      </c>
      <c r="F357" t="str">
        <f>'تشغيل اليومية '!F358</f>
        <v>ممدوح كيلاني1</v>
      </c>
      <c r="G357" t="str">
        <f>'تشغيل اليومية '!G358</f>
        <v xml:space="preserve">قليوب 3 وردية </v>
      </c>
      <c r="H357" t="str">
        <f>'تشغيل اليومية '!H358</f>
        <v>نجمة هليوبوليس</v>
      </c>
      <c r="I357" t="str">
        <f>'تشغيل اليومية '!I358</f>
        <v xml:space="preserve">التجمع </v>
      </c>
      <c r="J357" t="str">
        <f>'تشغيل اليومية '!J358</f>
        <v>اتوبيس 28</v>
      </c>
      <c r="K357">
        <f>'تشغيل اليومية '!K358</f>
        <v>4297</v>
      </c>
      <c r="L357">
        <f>'تشغيل اليومية '!L358</f>
        <v>1</v>
      </c>
      <c r="M357">
        <f>'تشغيل اليومية '!M358</f>
        <v>3900</v>
      </c>
      <c r="N357">
        <f>'تشغيل اليومية '!N358</f>
        <v>128.91</v>
      </c>
      <c r="O357">
        <f>'تشغيل اليومية '!O358</f>
        <v>4168.09</v>
      </c>
      <c r="P357">
        <f>'تشغيل اليومية '!P358</f>
        <v>0</v>
      </c>
      <c r="Q357">
        <f>'تشغيل اليومية '!Q358</f>
        <v>0</v>
      </c>
      <c r="R357">
        <f>'تشغيل اليومية '!R358</f>
        <v>0</v>
      </c>
      <c r="S357">
        <f>'تشغيل اليومية '!S358</f>
        <v>3900</v>
      </c>
      <c r="T357">
        <f>'تشغيل اليومية '!T358</f>
        <v>0</v>
      </c>
      <c r="U357">
        <f>'تشغيل اليومية '!U358</f>
        <v>397</v>
      </c>
      <c r="V357">
        <f>'تشغيل اليومية '!V358</f>
        <v>268.09000000000003</v>
      </c>
      <c r="W357" t="str">
        <f>'تشغيل اليومية '!W358</f>
        <v>552026</v>
      </c>
      <c r="X357" t="str">
        <f>'تشغيل اليومية '!X358</f>
        <v>ايراد</v>
      </c>
    </row>
    <row r="358" spans="1:24" x14ac:dyDescent="0.3">
      <c r="A358">
        <f>'تشغيل اليومية '!A359</f>
        <v>5</v>
      </c>
      <c r="B358">
        <f>'تشغيل اليومية '!B359</f>
        <v>5</v>
      </c>
      <c r="C358">
        <f>'تشغيل اليومية '!C359</f>
        <v>2026</v>
      </c>
      <c r="D358" t="str">
        <f>'تشغيل اليومية '!D359</f>
        <v>ممدوح كيلاني3المنيب 3وردية نجمة هليوبوليسالتجمع ميكروباص</v>
      </c>
      <c r="E358">
        <f>'تشغيل اليومية '!E359</f>
        <v>3004</v>
      </c>
      <c r="F358" t="str">
        <f>'تشغيل اليومية '!F359</f>
        <v>ممدوح كيلاني3</v>
      </c>
      <c r="G358" t="str">
        <f>'تشغيل اليومية '!G359</f>
        <v xml:space="preserve">المنيب 3وردية </v>
      </c>
      <c r="H358" t="str">
        <f>'تشغيل اليومية '!H359</f>
        <v>نجمة هليوبوليس</v>
      </c>
      <c r="I358" t="str">
        <f>'تشغيل اليومية '!I359</f>
        <v xml:space="preserve">التجمع </v>
      </c>
      <c r="J358" t="str">
        <f>'تشغيل اليومية '!J359</f>
        <v>ميكروباص</v>
      </c>
      <c r="K358">
        <f>'تشغيل اليومية '!K359</f>
        <v>3600</v>
      </c>
      <c r="L358">
        <f>'تشغيل اليومية '!L359</f>
        <v>1</v>
      </c>
      <c r="M358">
        <f>'تشغيل اليومية '!M359</f>
        <v>2700</v>
      </c>
      <c r="N358">
        <f>'تشغيل اليومية '!N359</f>
        <v>108</v>
      </c>
      <c r="O358">
        <f>'تشغيل اليومية '!O359</f>
        <v>3492</v>
      </c>
      <c r="P358">
        <f>'تشغيل اليومية '!P359</f>
        <v>0</v>
      </c>
      <c r="Q358">
        <f>'تشغيل اليومية '!Q359</f>
        <v>0</v>
      </c>
      <c r="R358">
        <f>'تشغيل اليومية '!R359</f>
        <v>0</v>
      </c>
      <c r="S358">
        <f>'تشغيل اليومية '!S359</f>
        <v>2700</v>
      </c>
      <c r="T358">
        <f>'تشغيل اليومية '!T359</f>
        <v>0</v>
      </c>
      <c r="U358">
        <f>'تشغيل اليومية '!U359</f>
        <v>900</v>
      </c>
      <c r="V358">
        <f>'تشغيل اليومية '!V359</f>
        <v>792</v>
      </c>
      <c r="W358" t="str">
        <f>'تشغيل اليومية '!W359</f>
        <v>552026</v>
      </c>
      <c r="X358" t="str">
        <f>'تشغيل اليومية '!X359</f>
        <v>ايراد</v>
      </c>
    </row>
    <row r="359" spans="1:24" x14ac:dyDescent="0.3">
      <c r="A359">
        <f>'تشغيل اليومية '!A360</f>
        <v>5</v>
      </c>
      <c r="B359">
        <f>'تشغيل اليومية '!B360</f>
        <v>5</v>
      </c>
      <c r="C359">
        <f>'تشغيل اليومية '!C360</f>
        <v>2026</v>
      </c>
      <c r="D359" t="str">
        <f>'تشغيل اليومية '!D360</f>
        <v xml:space="preserve">رجب سلامة 1المرج لوجستيكااكتوبر هاي اس </v>
      </c>
      <c r="E359">
        <f>'تشغيل اليومية '!E360</f>
        <v>4000</v>
      </c>
      <c r="F359" t="str">
        <f>'تشغيل اليومية '!F360</f>
        <v>رجب سلامة 1</v>
      </c>
      <c r="G359" t="str">
        <f>'تشغيل اليومية '!G360</f>
        <v xml:space="preserve">المرج </v>
      </c>
      <c r="H359" t="str">
        <f>'تشغيل اليومية '!H360</f>
        <v>لوجستيكا</v>
      </c>
      <c r="I359" t="str">
        <f>'تشغيل اليومية '!I360</f>
        <v xml:space="preserve">اكتوبر </v>
      </c>
      <c r="J359" t="str">
        <f>'تشغيل اليومية '!J360</f>
        <v xml:space="preserve">هاي اس </v>
      </c>
      <c r="K359">
        <f>'تشغيل اليومية '!K360</f>
        <v>2195</v>
      </c>
      <c r="L359">
        <f>'تشغيل اليومية '!L360</f>
        <v>1</v>
      </c>
      <c r="M359">
        <f>'تشغيل اليومية '!M360</f>
        <v>2000</v>
      </c>
      <c r="N359">
        <f>'تشغيل اليومية '!N360</f>
        <v>65.849999999999994</v>
      </c>
      <c r="O359">
        <f>'تشغيل اليومية '!O360</f>
        <v>2129.15</v>
      </c>
      <c r="P359">
        <f>'تشغيل اليومية '!P360</f>
        <v>0</v>
      </c>
      <c r="Q359">
        <f>'تشغيل اليومية '!Q360</f>
        <v>0</v>
      </c>
      <c r="R359">
        <f>'تشغيل اليومية '!R360</f>
        <v>0</v>
      </c>
      <c r="S359">
        <f>'تشغيل اليومية '!S360</f>
        <v>2000</v>
      </c>
      <c r="T359">
        <f>'تشغيل اليومية '!T360</f>
        <v>0</v>
      </c>
      <c r="U359">
        <f>'تشغيل اليومية '!U360</f>
        <v>195</v>
      </c>
      <c r="V359">
        <f>'تشغيل اليومية '!V360</f>
        <v>129.15</v>
      </c>
      <c r="W359" t="str">
        <f>'تشغيل اليومية '!W360</f>
        <v>552026</v>
      </c>
      <c r="X359" t="str">
        <f>'تشغيل اليومية '!X360</f>
        <v>ايراد</v>
      </c>
    </row>
    <row r="360" spans="1:24" x14ac:dyDescent="0.3">
      <c r="A360">
        <f>'تشغيل اليومية '!A361</f>
        <v>5</v>
      </c>
      <c r="B360">
        <f>'تشغيل اليومية '!B361</f>
        <v>5</v>
      </c>
      <c r="C360">
        <f>'تشغيل اليومية '!C361</f>
        <v>2026</v>
      </c>
      <c r="D360" t="str">
        <f>'تشغيل اليومية '!D361</f>
        <v xml:space="preserve">رجب سلامة 2 نكلا حضورلوجستيكااكتوبر هاي اس </v>
      </c>
      <c r="E360">
        <f>'تشغيل اليومية '!E361</f>
        <v>4004</v>
      </c>
      <c r="F360" t="str">
        <f>'تشغيل اليومية '!F361</f>
        <v xml:space="preserve">رجب سلامة 2 </v>
      </c>
      <c r="G360" t="str">
        <f>'تشغيل اليومية '!G361</f>
        <v>نكلا حضور</v>
      </c>
      <c r="H360" t="str">
        <f>'تشغيل اليومية '!H361</f>
        <v>لوجستيكا</v>
      </c>
      <c r="I360" t="str">
        <f>'تشغيل اليومية '!I361</f>
        <v xml:space="preserve">اكتوبر </v>
      </c>
      <c r="J360" t="str">
        <f>'تشغيل اليومية '!J361</f>
        <v xml:space="preserve">هاي اس </v>
      </c>
      <c r="K360">
        <f>'تشغيل اليومية '!K361</f>
        <v>1024</v>
      </c>
      <c r="L360">
        <f>'تشغيل اليومية '!L361</f>
        <v>1</v>
      </c>
      <c r="M360">
        <f>'تشغيل اليومية '!M361</f>
        <v>1000</v>
      </c>
      <c r="N360">
        <f>'تشغيل اليومية '!N361</f>
        <v>30.72</v>
      </c>
      <c r="O360">
        <f>'تشغيل اليومية '!O361</f>
        <v>993.28</v>
      </c>
      <c r="P360">
        <f>'تشغيل اليومية '!P361</f>
        <v>0</v>
      </c>
      <c r="Q360">
        <f>'تشغيل اليومية '!Q361</f>
        <v>0</v>
      </c>
      <c r="R360">
        <f>'تشغيل اليومية '!R361</f>
        <v>0</v>
      </c>
      <c r="S360">
        <f>'تشغيل اليومية '!S361</f>
        <v>1000</v>
      </c>
      <c r="T360">
        <f>'تشغيل اليومية '!T361</f>
        <v>0</v>
      </c>
      <c r="U360">
        <f>'تشغيل اليومية '!U361</f>
        <v>24</v>
      </c>
      <c r="V360">
        <f>'تشغيل اليومية '!V361</f>
        <v>-6.7199999999999989</v>
      </c>
      <c r="W360" t="str">
        <f>'تشغيل اليومية '!W361</f>
        <v>552026</v>
      </c>
      <c r="X360" t="str">
        <f>'تشغيل اليومية '!X361</f>
        <v>ايراد</v>
      </c>
    </row>
    <row r="361" spans="1:24" x14ac:dyDescent="0.3">
      <c r="A361">
        <f>'تشغيل اليومية '!A362</f>
        <v>5</v>
      </c>
      <c r="B361">
        <f>'تشغيل اليومية '!B362</f>
        <v>5</v>
      </c>
      <c r="C361">
        <f>'تشغيل اليومية '!C362</f>
        <v>2026</v>
      </c>
      <c r="D361" t="str">
        <f>'تشغيل اليومية '!D362</f>
        <v xml:space="preserve">احمد السيدالمنيب 3وردية لوجستيكااكتوبر هاي اس </v>
      </c>
      <c r="E361">
        <f>'تشغيل اليومية '!E362</f>
        <v>4001</v>
      </c>
      <c r="F361" t="str">
        <f>'تشغيل اليومية '!F362</f>
        <v>احمد السيد</v>
      </c>
      <c r="G361" t="str">
        <f>'تشغيل اليومية '!G362</f>
        <v xml:space="preserve">المنيب 3وردية </v>
      </c>
      <c r="H361" t="str">
        <f>'تشغيل اليومية '!H362</f>
        <v>لوجستيكا</v>
      </c>
      <c r="I361" t="str">
        <f>'تشغيل اليومية '!I362</f>
        <v xml:space="preserve">اكتوبر </v>
      </c>
      <c r="J361" t="str">
        <f>'تشغيل اليومية '!J362</f>
        <v xml:space="preserve">هاي اس </v>
      </c>
      <c r="K361">
        <f>'تشغيل اليومية '!K362</f>
        <v>4831</v>
      </c>
      <c r="L361">
        <f>'تشغيل اليومية '!L362</f>
        <v>1</v>
      </c>
      <c r="M361">
        <f>'تشغيل اليومية '!M362</f>
        <v>4000</v>
      </c>
      <c r="N361">
        <f>'تشغيل اليومية '!N362</f>
        <v>144.93</v>
      </c>
      <c r="O361">
        <f>'تشغيل اليومية '!O362</f>
        <v>4686.07</v>
      </c>
      <c r="P361">
        <f>'تشغيل اليومية '!P362</f>
        <v>0</v>
      </c>
      <c r="Q361">
        <f>'تشغيل اليومية '!Q362</f>
        <v>0</v>
      </c>
      <c r="R361">
        <f>'تشغيل اليومية '!R362</f>
        <v>0</v>
      </c>
      <c r="S361">
        <f>'تشغيل اليومية '!S362</f>
        <v>4000</v>
      </c>
      <c r="T361">
        <f>'تشغيل اليومية '!T362</f>
        <v>0</v>
      </c>
      <c r="U361">
        <f>'تشغيل اليومية '!U362</f>
        <v>831</v>
      </c>
      <c r="V361">
        <f>'تشغيل اليومية '!V362</f>
        <v>686.06999999999994</v>
      </c>
      <c r="W361" t="str">
        <f>'تشغيل اليومية '!W362</f>
        <v>552026</v>
      </c>
      <c r="X361" t="str">
        <f>'تشغيل اليومية '!X362</f>
        <v>ايراد</v>
      </c>
    </row>
    <row r="362" spans="1:24" x14ac:dyDescent="0.3">
      <c r="A362">
        <f>'تشغيل اليومية '!A363</f>
        <v>5</v>
      </c>
      <c r="B362">
        <f>'تشغيل اليومية '!B363</f>
        <v>5</v>
      </c>
      <c r="C362">
        <f>'تشغيل اليومية '!C363</f>
        <v>2026</v>
      </c>
      <c r="D362" t="str">
        <f>'تشغيل اليومية '!D363</f>
        <v xml:space="preserve">حسام سعيد1القناطر 3 ورديةلوجستيكااكتوبر هاي اس </v>
      </c>
      <c r="E362">
        <f>'تشغيل اليومية '!E363</f>
        <v>4002</v>
      </c>
      <c r="F362" t="str">
        <f>'تشغيل اليومية '!F363</f>
        <v>حسام سعيد1</v>
      </c>
      <c r="G362" t="str">
        <f>'تشغيل اليومية '!G363</f>
        <v>القناطر 3 وردية</v>
      </c>
      <c r="H362" t="str">
        <f>'تشغيل اليومية '!H363</f>
        <v>لوجستيكا</v>
      </c>
      <c r="I362" t="str">
        <f>'تشغيل اليومية '!I363</f>
        <v xml:space="preserve">اكتوبر </v>
      </c>
      <c r="J362" t="str">
        <f>'تشغيل اليومية '!J363</f>
        <v xml:space="preserve">هاي اس </v>
      </c>
      <c r="K362">
        <f>'تشغيل اليومية '!K363</f>
        <v>4391</v>
      </c>
      <c r="L362">
        <f>'تشغيل اليومية '!L363</f>
        <v>1</v>
      </c>
      <c r="M362">
        <f>'تشغيل اليومية '!M363</f>
        <v>3400</v>
      </c>
      <c r="N362">
        <f>'تشغيل اليومية '!N363</f>
        <v>131.72999999999999</v>
      </c>
      <c r="O362">
        <f>'تشغيل اليومية '!O363</f>
        <v>4259.2700000000004</v>
      </c>
      <c r="P362">
        <f>'تشغيل اليومية '!P363</f>
        <v>0</v>
      </c>
      <c r="Q362">
        <f>'تشغيل اليومية '!Q363</f>
        <v>0</v>
      </c>
      <c r="R362">
        <f>'تشغيل اليومية '!R363</f>
        <v>0</v>
      </c>
      <c r="S362">
        <f>'تشغيل اليومية '!S363</f>
        <v>3400</v>
      </c>
      <c r="T362">
        <f>'تشغيل اليومية '!T363</f>
        <v>0</v>
      </c>
      <c r="U362">
        <f>'تشغيل اليومية '!U363</f>
        <v>991</v>
      </c>
      <c r="V362">
        <f>'تشغيل اليومية '!V363</f>
        <v>859.27</v>
      </c>
      <c r="W362" t="str">
        <f>'تشغيل اليومية '!W363</f>
        <v>552026</v>
      </c>
      <c r="X362" t="str">
        <f>'تشغيل اليومية '!X363</f>
        <v>ايراد</v>
      </c>
    </row>
    <row r="363" spans="1:24" x14ac:dyDescent="0.3">
      <c r="A363">
        <f>'تشغيل اليومية '!A364</f>
        <v>5</v>
      </c>
      <c r="B363">
        <f>'تشغيل اليومية '!B364</f>
        <v>5</v>
      </c>
      <c r="C363">
        <f>'تشغيل اليومية '!C364</f>
        <v>2026</v>
      </c>
      <c r="D363" t="str">
        <f>'تشغيل اليومية '!D364</f>
        <v xml:space="preserve">حسام سعيد 2نكلا انصرافلوجستيكااكتوبر هاي اس </v>
      </c>
      <c r="E363">
        <f>'تشغيل اليومية '!E364</f>
        <v>4003</v>
      </c>
      <c r="F363" t="str">
        <f>'تشغيل اليومية '!F364</f>
        <v>حسام سعيد 2</v>
      </c>
      <c r="G363" t="str">
        <f>'تشغيل اليومية '!G364</f>
        <v>نكلا انصراف</v>
      </c>
      <c r="H363" t="str">
        <f>'تشغيل اليومية '!H364</f>
        <v>لوجستيكا</v>
      </c>
      <c r="I363" t="str">
        <f>'تشغيل اليومية '!I364</f>
        <v xml:space="preserve">اكتوبر </v>
      </c>
      <c r="J363" t="str">
        <f>'تشغيل اليومية '!J364</f>
        <v xml:space="preserve">هاي اس </v>
      </c>
      <c r="K363">
        <f>'تشغيل اليومية '!K364</f>
        <v>1024</v>
      </c>
      <c r="L363">
        <f>'تشغيل اليومية '!L364</f>
        <v>1</v>
      </c>
      <c r="M363">
        <f>'تشغيل اليومية '!M364</f>
        <v>900</v>
      </c>
      <c r="N363">
        <f>'تشغيل اليومية '!N364</f>
        <v>30.72</v>
      </c>
      <c r="O363">
        <f>'تشغيل اليومية '!O364</f>
        <v>993.28</v>
      </c>
      <c r="P363">
        <f>'تشغيل اليومية '!P364</f>
        <v>0</v>
      </c>
      <c r="Q363">
        <f>'تشغيل اليومية '!Q364</f>
        <v>0</v>
      </c>
      <c r="R363">
        <f>'تشغيل اليومية '!R364</f>
        <v>0</v>
      </c>
      <c r="S363">
        <f>'تشغيل اليومية '!S364</f>
        <v>900</v>
      </c>
      <c r="T363">
        <f>'تشغيل اليومية '!T364</f>
        <v>0</v>
      </c>
      <c r="U363">
        <f>'تشغيل اليومية '!U364</f>
        <v>124</v>
      </c>
      <c r="V363">
        <f>'تشغيل اليومية '!V364</f>
        <v>93.28</v>
      </c>
      <c r="W363" t="str">
        <f>'تشغيل اليومية '!W364</f>
        <v>552026</v>
      </c>
      <c r="X363" t="str">
        <f>'تشغيل اليومية '!X364</f>
        <v>ايراد</v>
      </c>
    </row>
    <row r="364" spans="1:24" x14ac:dyDescent="0.3">
      <c r="A364">
        <f>'تشغيل اليومية '!A365</f>
        <v>5</v>
      </c>
      <c r="B364">
        <f>'تشغيل اليومية '!B365</f>
        <v>5</v>
      </c>
      <c r="C364">
        <f>'تشغيل اليومية '!C365</f>
        <v>2026</v>
      </c>
      <c r="D364" t="str">
        <f>'تشغيل اليومية '!D365</f>
        <v xml:space="preserve">محمد رضا المنوفية لوجستيكااكتوبر هاي اس </v>
      </c>
      <c r="E364">
        <f>'تشغيل اليومية '!E365</f>
        <v>4006</v>
      </c>
      <c r="F364" t="str">
        <f>'تشغيل اليومية '!F365</f>
        <v xml:space="preserve">محمد رضا </v>
      </c>
      <c r="G364" t="str">
        <f>'تشغيل اليومية '!G365</f>
        <v xml:space="preserve">المنوفية </v>
      </c>
      <c r="H364" t="str">
        <f>'تشغيل اليومية '!H365</f>
        <v>لوجستيكا</v>
      </c>
      <c r="I364" t="str">
        <f>'تشغيل اليومية '!I365</f>
        <v xml:space="preserve">اكتوبر </v>
      </c>
      <c r="J364" t="str">
        <f>'تشغيل اليومية '!J365</f>
        <v xml:space="preserve">هاي اس </v>
      </c>
      <c r="K364">
        <f>'تشغيل اليومية '!K365</f>
        <v>2634</v>
      </c>
      <c r="L364">
        <f>'تشغيل اليومية '!L365</f>
        <v>1</v>
      </c>
      <c r="M364">
        <f>'تشغيل اليومية '!M365</f>
        <v>2150</v>
      </c>
      <c r="N364">
        <f>'تشغيل اليومية '!N365</f>
        <v>79.02</v>
      </c>
      <c r="O364">
        <f>'تشغيل اليومية '!O365</f>
        <v>2554.98</v>
      </c>
      <c r="P364">
        <f>'تشغيل اليومية '!P365</f>
        <v>0</v>
      </c>
      <c r="Q364">
        <f>'تشغيل اليومية '!Q365</f>
        <v>150</v>
      </c>
      <c r="R364">
        <f>'تشغيل اليومية '!R365</f>
        <v>0</v>
      </c>
      <c r="S364">
        <f>'تشغيل اليومية '!S365</f>
        <v>2000</v>
      </c>
      <c r="T364">
        <f>'تشغيل اليومية '!T365</f>
        <v>0</v>
      </c>
      <c r="U364">
        <f>'تشغيل اليومية '!U365</f>
        <v>484</v>
      </c>
      <c r="V364">
        <f>'تشغيل اليومية '!V365</f>
        <v>404.98</v>
      </c>
      <c r="W364" t="str">
        <f>'تشغيل اليومية '!W365</f>
        <v>552026</v>
      </c>
      <c r="X364" t="str">
        <f>'تشغيل اليومية '!X365</f>
        <v>ايراد</v>
      </c>
    </row>
    <row r="365" spans="1:24" x14ac:dyDescent="0.3">
      <c r="A365">
        <f>'تشغيل اليومية '!A366</f>
        <v>5</v>
      </c>
      <c r="B365">
        <f>'تشغيل اليومية '!B366</f>
        <v>5</v>
      </c>
      <c r="C365">
        <f>'تشغيل اليومية '!C366</f>
        <v>2026</v>
      </c>
      <c r="D365" t="str">
        <f>'تشغيل اليومية '!D366</f>
        <v xml:space="preserve">مصطفي شكيويالجلاتمةلوجستيكااكتوبر كوستر </v>
      </c>
      <c r="E365">
        <f>'تشغيل اليومية '!E366</f>
        <v>4007</v>
      </c>
      <c r="F365" t="str">
        <f>'تشغيل اليومية '!F366</f>
        <v>مصطفي شكيوي</v>
      </c>
      <c r="G365" t="str">
        <f>'تشغيل اليومية '!G366</f>
        <v>الجلاتمة</v>
      </c>
      <c r="H365" t="str">
        <f>'تشغيل اليومية '!H366</f>
        <v>لوجستيكا</v>
      </c>
      <c r="I365" t="str">
        <f>'تشغيل اليومية '!I366</f>
        <v xml:space="preserve">اكتوبر </v>
      </c>
      <c r="J365" t="str">
        <f>'تشغيل اليومية '!J366</f>
        <v xml:space="preserve">كوستر </v>
      </c>
      <c r="K365">
        <f>'تشغيل اليومية '!K366</f>
        <v>3220</v>
      </c>
      <c r="L365">
        <f>'تشغيل اليومية '!L366</f>
        <v>1</v>
      </c>
      <c r="M365">
        <f>'تشغيل اليومية '!M366</f>
        <v>2750</v>
      </c>
      <c r="N365">
        <f>'تشغيل اليومية '!N366</f>
        <v>96.6</v>
      </c>
      <c r="O365">
        <f>'تشغيل اليومية '!O366</f>
        <v>3123.4</v>
      </c>
      <c r="P365">
        <f>'تشغيل اليومية '!P366</f>
        <v>0</v>
      </c>
      <c r="Q365">
        <f>'تشغيل اليومية '!Q366</f>
        <v>0</v>
      </c>
      <c r="R365">
        <f>'تشغيل اليومية '!R366</f>
        <v>0</v>
      </c>
      <c r="S365">
        <f>'تشغيل اليومية '!S366</f>
        <v>2750</v>
      </c>
      <c r="T365">
        <f>'تشغيل اليومية '!T366</f>
        <v>0</v>
      </c>
      <c r="U365">
        <f>'تشغيل اليومية '!U366</f>
        <v>470</v>
      </c>
      <c r="V365">
        <f>'تشغيل اليومية '!V366</f>
        <v>373.4</v>
      </c>
      <c r="W365" t="str">
        <f>'تشغيل اليومية '!W366</f>
        <v>552026</v>
      </c>
      <c r="X365" t="str">
        <f>'تشغيل اليومية '!X366</f>
        <v>ايراد</v>
      </c>
    </row>
    <row r="366" spans="1:24" x14ac:dyDescent="0.3">
      <c r="A366">
        <f>'تشغيل اليومية '!A367</f>
        <v>5</v>
      </c>
      <c r="B366">
        <f>'تشغيل اليومية '!B367</f>
        <v>5</v>
      </c>
      <c r="C366">
        <f>'تشغيل اليومية '!C367</f>
        <v>2026</v>
      </c>
      <c r="D366" t="str">
        <f>'تشغيل اليومية '!D367</f>
        <v xml:space="preserve">وديع 1الفيوم 1لوجستيكااكتوبر هاي اس </v>
      </c>
      <c r="E366">
        <f>'تشغيل اليومية '!E367</f>
        <v>4009</v>
      </c>
      <c r="F366" t="str">
        <f>'تشغيل اليومية '!F367</f>
        <v>وديع 1</v>
      </c>
      <c r="G366" t="str">
        <f>'تشغيل اليومية '!G367</f>
        <v>الفيوم 1</v>
      </c>
      <c r="H366" t="str">
        <f>'تشغيل اليومية '!H367</f>
        <v>لوجستيكا</v>
      </c>
      <c r="I366" t="str">
        <f>'تشغيل اليومية '!I367</f>
        <v xml:space="preserve">اكتوبر </v>
      </c>
      <c r="J366" t="str">
        <f>'تشغيل اليومية '!J367</f>
        <v xml:space="preserve">هاي اس </v>
      </c>
      <c r="K366">
        <f>'تشغيل اليومية '!K367</f>
        <v>2662</v>
      </c>
      <c r="L366">
        <f>'تشغيل اليومية '!L367</f>
        <v>1</v>
      </c>
      <c r="M366">
        <f>'تشغيل اليومية '!M367</f>
        <v>2250</v>
      </c>
      <c r="N366">
        <f>'تشغيل اليومية '!N367</f>
        <v>79.86</v>
      </c>
      <c r="O366">
        <f>'تشغيل اليومية '!O367</f>
        <v>2582.14</v>
      </c>
      <c r="P366">
        <f>'تشغيل اليومية '!P367</f>
        <v>0</v>
      </c>
      <c r="Q366">
        <f>'تشغيل اليومية '!Q367</f>
        <v>0</v>
      </c>
      <c r="R366">
        <f>'تشغيل اليومية '!R367</f>
        <v>0</v>
      </c>
      <c r="S366">
        <f>'تشغيل اليومية '!S367</f>
        <v>2250</v>
      </c>
      <c r="T366">
        <f>'تشغيل اليومية '!T367</f>
        <v>0</v>
      </c>
      <c r="U366">
        <f>'تشغيل اليومية '!U367</f>
        <v>412</v>
      </c>
      <c r="V366">
        <f>'تشغيل اليومية '!V367</f>
        <v>332.14</v>
      </c>
      <c r="W366" t="str">
        <f>'تشغيل اليومية '!W367</f>
        <v>552026</v>
      </c>
      <c r="X366" t="str">
        <f>'تشغيل اليومية '!X367</f>
        <v>ايراد</v>
      </c>
    </row>
    <row r="367" spans="1:24" x14ac:dyDescent="0.3">
      <c r="A367">
        <f>'تشغيل اليومية '!A368</f>
        <v>5</v>
      </c>
      <c r="B367">
        <f>'تشغيل اليومية '!B368</f>
        <v>5</v>
      </c>
      <c r="C367">
        <f>'تشغيل اليومية '!C368</f>
        <v>2026</v>
      </c>
      <c r="D367" t="str">
        <f>'تشغيل اليومية '!D368</f>
        <v xml:space="preserve">وديع 2الفيوم 2لوجستيكااكتوبر هاي اس </v>
      </c>
      <c r="E367">
        <f>'تشغيل اليومية '!E368</f>
        <v>4010</v>
      </c>
      <c r="F367" t="str">
        <f>'تشغيل اليومية '!F368</f>
        <v>وديع 2</v>
      </c>
      <c r="G367" t="str">
        <f>'تشغيل اليومية '!G368</f>
        <v>الفيوم 2</v>
      </c>
      <c r="H367" t="str">
        <f>'تشغيل اليومية '!H368</f>
        <v>لوجستيكا</v>
      </c>
      <c r="I367" t="str">
        <f>'تشغيل اليومية '!I368</f>
        <v xml:space="preserve">اكتوبر </v>
      </c>
      <c r="J367" t="str">
        <f>'تشغيل اليومية '!J368</f>
        <v xml:space="preserve">هاي اس </v>
      </c>
      <c r="K367">
        <f>'تشغيل اليومية '!K368</f>
        <v>2662</v>
      </c>
      <c r="L367">
        <f>'تشغيل اليومية '!L368</f>
        <v>1</v>
      </c>
      <c r="M367">
        <f>'تشغيل اليومية '!M368</f>
        <v>2250</v>
      </c>
      <c r="N367">
        <f>'تشغيل اليومية '!N368</f>
        <v>79.86</v>
      </c>
      <c r="O367">
        <f>'تشغيل اليومية '!O368</f>
        <v>2582.14</v>
      </c>
      <c r="P367">
        <f>'تشغيل اليومية '!P368</f>
        <v>0</v>
      </c>
      <c r="Q367">
        <f>'تشغيل اليومية '!Q368</f>
        <v>0</v>
      </c>
      <c r="R367">
        <f>'تشغيل اليومية '!R368</f>
        <v>2250</v>
      </c>
      <c r="S367">
        <f>'تشغيل اليومية '!S368</f>
        <v>4500</v>
      </c>
      <c r="T367" t="str">
        <f>'تشغيل اليومية '!T368</f>
        <v>مشوار السادات</v>
      </c>
      <c r="U367">
        <f>'تشغيل اليومية '!U368</f>
        <v>412</v>
      </c>
      <c r="V367">
        <f>'تشغيل اليومية '!V368</f>
        <v>332.14</v>
      </c>
      <c r="W367" t="str">
        <f>'تشغيل اليومية '!W368</f>
        <v>552026</v>
      </c>
      <c r="X367" t="str">
        <f>'تشغيل اليومية '!X368</f>
        <v>ايراد</v>
      </c>
    </row>
    <row r="368" spans="1:24" x14ac:dyDescent="0.3">
      <c r="A368">
        <f>'تشغيل اليومية '!A369</f>
        <v>5</v>
      </c>
      <c r="B368">
        <f>'تشغيل اليومية '!B369</f>
        <v>5</v>
      </c>
      <c r="C368">
        <f>'تشغيل اليومية '!C369</f>
        <v>2026</v>
      </c>
      <c r="D368" t="str">
        <f>'تشغيل اليومية '!D369</f>
        <v xml:space="preserve">احمد عويس المعادي لوجستيكاابورواش هاي اس </v>
      </c>
      <c r="E368">
        <f>'تشغيل اليومية '!E369</f>
        <v>4011</v>
      </c>
      <c r="F368" t="str">
        <f>'تشغيل اليومية '!F369</f>
        <v xml:space="preserve">احمد عويس </v>
      </c>
      <c r="G368" t="str">
        <f>'تشغيل اليومية '!G369</f>
        <v xml:space="preserve">المعادي </v>
      </c>
      <c r="H368" t="str">
        <f>'تشغيل اليومية '!H369</f>
        <v>لوجستيكا</v>
      </c>
      <c r="I368" t="str">
        <f>'تشغيل اليومية '!I369</f>
        <v xml:space="preserve">ابورواش </v>
      </c>
      <c r="J368" t="str">
        <f>'تشغيل اليومية '!J369</f>
        <v xml:space="preserve">هاي اس </v>
      </c>
      <c r="K368">
        <f>'تشغيل اليومية '!K369</f>
        <v>2049</v>
      </c>
      <c r="L368">
        <f>'تشغيل اليومية '!L369</f>
        <v>1</v>
      </c>
      <c r="M368">
        <f>'تشغيل اليومية '!M369</f>
        <v>1650</v>
      </c>
      <c r="N368">
        <f>'تشغيل اليومية '!N369</f>
        <v>61.47</v>
      </c>
      <c r="O368">
        <f>'تشغيل اليومية '!O369</f>
        <v>1987.53</v>
      </c>
      <c r="P368">
        <f>'تشغيل اليومية '!P369</f>
        <v>0</v>
      </c>
      <c r="Q368">
        <f>'تشغيل اليومية '!Q369</f>
        <v>0</v>
      </c>
      <c r="R368">
        <f>'تشغيل اليومية '!R369</f>
        <v>0</v>
      </c>
      <c r="S368">
        <f>'تشغيل اليومية '!S369</f>
        <v>1650</v>
      </c>
      <c r="T368">
        <f>'تشغيل اليومية '!T369</f>
        <v>0</v>
      </c>
      <c r="U368">
        <f>'تشغيل اليومية '!U369</f>
        <v>399</v>
      </c>
      <c r="V368">
        <f>'تشغيل اليومية '!V369</f>
        <v>337.53</v>
      </c>
      <c r="W368" t="str">
        <f>'تشغيل اليومية '!W369</f>
        <v>552026</v>
      </c>
      <c r="X368" t="str">
        <f>'تشغيل اليومية '!X369</f>
        <v>ايراد</v>
      </c>
    </row>
    <row r="369" spans="1:24" x14ac:dyDescent="0.3">
      <c r="A369">
        <f>'تشغيل اليومية '!A370</f>
        <v>5</v>
      </c>
      <c r="B369">
        <f>'تشغيل اليومية '!B370</f>
        <v>5</v>
      </c>
      <c r="C369">
        <f>'تشغيل اليومية '!C370</f>
        <v>2026</v>
      </c>
      <c r="D369" t="str">
        <f>'تشغيل اليومية '!D370</f>
        <v>محمد جمال القناطر لوجستيكاابورواش سوزوكي</v>
      </c>
      <c r="E369">
        <f>'تشغيل اليومية '!E370</f>
        <v>4013</v>
      </c>
      <c r="F369" t="str">
        <f>'تشغيل اليومية '!F370</f>
        <v xml:space="preserve">محمد جمال </v>
      </c>
      <c r="G369" t="str">
        <f>'تشغيل اليومية '!G370</f>
        <v xml:space="preserve">القناطر </v>
      </c>
      <c r="H369" t="str">
        <f>'تشغيل اليومية '!H370</f>
        <v>لوجستيكا</v>
      </c>
      <c r="I369" t="str">
        <f>'تشغيل اليومية '!I370</f>
        <v xml:space="preserve">ابورواش </v>
      </c>
      <c r="J369" t="str">
        <f>'تشغيل اليومية '!J370</f>
        <v>سوزوكي</v>
      </c>
      <c r="K369">
        <f>'تشغيل اليومية '!K370</f>
        <v>1536</v>
      </c>
      <c r="L369">
        <f>'تشغيل اليومية '!L370</f>
        <v>1</v>
      </c>
      <c r="M369">
        <f>'تشغيل اليومية '!M370</f>
        <v>1000</v>
      </c>
      <c r="N369">
        <f>'تشغيل اليومية '!N370</f>
        <v>46.08</v>
      </c>
      <c r="O369">
        <f>'تشغيل اليومية '!O370</f>
        <v>1489.92</v>
      </c>
      <c r="P369">
        <f>'تشغيل اليومية '!P370</f>
        <v>0</v>
      </c>
      <c r="Q369">
        <f>'تشغيل اليومية '!Q370</f>
        <v>0</v>
      </c>
      <c r="R369">
        <f>'تشغيل اليومية '!R370</f>
        <v>0</v>
      </c>
      <c r="S369">
        <f>'تشغيل اليومية '!S370</f>
        <v>1000</v>
      </c>
      <c r="T369">
        <f>'تشغيل اليومية '!T370</f>
        <v>0</v>
      </c>
      <c r="U369">
        <f>'تشغيل اليومية '!U370</f>
        <v>536</v>
      </c>
      <c r="V369">
        <f>'تشغيل اليومية '!V370</f>
        <v>489.92</v>
      </c>
      <c r="W369" t="str">
        <f>'تشغيل اليومية '!W370</f>
        <v>552026</v>
      </c>
      <c r="X369" t="str">
        <f>'تشغيل اليومية '!X370</f>
        <v>ايراد</v>
      </c>
    </row>
    <row r="370" spans="1:24" x14ac:dyDescent="0.3">
      <c r="A370">
        <f>'تشغيل اليومية '!A371</f>
        <v>5</v>
      </c>
      <c r="B370">
        <f>'تشغيل اليومية '!B371</f>
        <v>5</v>
      </c>
      <c r="C370">
        <f>'تشغيل اليومية '!C371</f>
        <v>2026</v>
      </c>
      <c r="D370" t="str">
        <f>'تشغيل اليومية '!D371</f>
        <v xml:space="preserve">محمد عزمي حدائق اكتوبر لوجستيكااكتوبر هاي اس </v>
      </c>
      <c r="E370">
        <f>'تشغيل اليومية '!E371</f>
        <v>4005</v>
      </c>
      <c r="F370" t="str">
        <f>'تشغيل اليومية '!F371</f>
        <v xml:space="preserve">محمد عزمي </v>
      </c>
      <c r="G370" t="str">
        <f>'تشغيل اليومية '!G371</f>
        <v xml:space="preserve">حدائق اكتوبر </v>
      </c>
      <c r="H370" t="str">
        <f>'تشغيل اليومية '!H371</f>
        <v>لوجستيكا</v>
      </c>
      <c r="I370" t="str">
        <f>'تشغيل اليومية '!I371</f>
        <v xml:space="preserve">اكتوبر </v>
      </c>
      <c r="J370" t="str">
        <f>'تشغيل اليومية '!J371</f>
        <v xml:space="preserve">هاي اس </v>
      </c>
      <c r="K370">
        <f>'تشغيل اليومية '!K371</f>
        <v>1903</v>
      </c>
      <c r="L370">
        <f>'تشغيل اليومية '!L371</f>
        <v>1</v>
      </c>
      <c r="M370">
        <f>'تشغيل اليومية '!M371</f>
        <v>1600</v>
      </c>
      <c r="N370">
        <f>'تشغيل اليومية '!N371</f>
        <v>57.089999999999996</v>
      </c>
      <c r="O370">
        <f>'تشغيل اليومية '!O371</f>
        <v>1845.91</v>
      </c>
      <c r="P370">
        <f>'تشغيل اليومية '!P371</f>
        <v>0</v>
      </c>
      <c r="Q370">
        <f>'تشغيل اليومية '!Q371</f>
        <v>0</v>
      </c>
      <c r="R370">
        <f>'تشغيل اليومية '!R371</f>
        <v>0</v>
      </c>
      <c r="S370">
        <f>'تشغيل اليومية '!S371</f>
        <v>1600</v>
      </c>
      <c r="T370">
        <f>'تشغيل اليومية '!T371</f>
        <v>0</v>
      </c>
      <c r="U370">
        <f>'تشغيل اليومية '!U371</f>
        <v>303</v>
      </c>
      <c r="V370">
        <f>'تشغيل اليومية '!V371</f>
        <v>245.91</v>
      </c>
      <c r="W370" t="str">
        <f>'تشغيل اليومية '!W371</f>
        <v>552026</v>
      </c>
      <c r="X370" t="str">
        <f>'تشغيل اليومية '!X371</f>
        <v>ايراد</v>
      </c>
    </row>
    <row r="371" spans="1:24" x14ac:dyDescent="0.3">
      <c r="A371">
        <f>'تشغيل اليومية '!A372</f>
        <v>5</v>
      </c>
      <c r="B371">
        <f>'تشغيل اليومية '!B372</f>
        <v>5</v>
      </c>
      <c r="C371">
        <f>'تشغيل اليومية '!C372</f>
        <v>2026</v>
      </c>
      <c r="D371" t="str">
        <f>'تشغيل اليومية '!D372</f>
        <v xml:space="preserve">سعيد كمال م.نصر لوجستيكااكتوبر هاي اس </v>
      </c>
      <c r="E371">
        <f>'تشغيل اليومية '!E372</f>
        <v>4008</v>
      </c>
      <c r="F371" t="str">
        <f>'تشغيل اليومية '!F372</f>
        <v xml:space="preserve">سعيد كمال </v>
      </c>
      <c r="G371" t="str">
        <f>'تشغيل اليومية '!G372</f>
        <v xml:space="preserve">م.نصر </v>
      </c>
      <c r="H371" t="str">
        <f>'تشغيل اليومية '!H372</f>
        <v>لوجستيكا</v>
      </c>
      <c r="I371" t="str">
        <f>'تشغيل اليومية '!I372</f>
        <v xml:space="preserve">اكتوبر </v>
      </c>
      <c r="J371" t="str">
        <f>'تشغيل اليومية '!J372</f>
        <v xml:space="preserve">هاي اس </v>
      </c>
      <c r="K371">
        <f>'تشغيل اليومية '!K372</f>
        <v>3367</v>
      </c>
      <c r="L371">
        <f>'تشغيل اليومية '!L372</f>
        <v>1</v>
      </c>
      <c r="M371">
        <f>'تشغيل اليومية '!M372</f>
        <v>2600</v>
      </c>
      <c r="N371">
        <f>'تشغيل اليومية '!N372</f>
        <v>101.00999999999999</v>
      </c>
      <c r="O371">
        <f>'تشغيل اليومية '!O372</f>
        <v>3265.99</v>
      </c>
      <c r="P371">
        <f>'تشغيل اليومية '!P372</f>
        <v>0</v>
      </c>
      <c r="Q371">
        <f>'تشغيل اليومية '!Q372</f>
        <v>0</v>
      </c>
      <c r="R371">
        <f>'تشغيل اليومية '!R372</f>
        <v>150</v>
      </c>
      <c r="S371">
        <f>'تشغيل اليومية '!S372</f>
        <v>2750</v>
      </c>
      <c r="T371" t="str">
        <f>'تشغيل اليومية '!T372</f>
        <v>بدل محمد رضا</v>
      </c>
      <c r="U371">
        <f>'تشغيل اليومية '!U372</f>
        <v>767</v>
      </c>
      <c r="V371">
        <f>'تشغيل اليومية '!V372</f>
        <v>665.99</v>
      </c>
      <c r="W371" t="str">
        <f>'تشغيل اليومية '!W372</f>
        <v>552026</v>
      </c>
      <c r="X371" t="str">
        <f>'تشغيل اليومية '!X372</f>
        <v>ايراد</v>
      </c>
    </row>
    <row r="372" spans="1:24" x14ac:dyDescent="0.3">
      <c r="A372">
        <f>'تشغيل اليومية '!A373</f>
        <v>5</v>
      </c>
      <c r="B372">
        <f>'تشغيل اليومية '!B373</f>
        <v>5</v>
      </c>
      <c r="C372">
        <f>'تشغيل اليومية '!C373</f>
        <v>2026</v>
      </c>
      <c r="D372" t="str">
        <f>'تشغيل اليومية '!D373</f>
        <v>عماد النجار1المرج 2ورديةسعوديالمخاذناتوبيس 28</v>
      </c>
      <c r="E372">
        <f>'تشغيل اليومية '!E373</f>
        <v>5000</v>
      </c>
      <c r="F372" t="str">
        <f>'تشغيل اليومية '!F373</f>
        <v>عماد النجار1</v>
      </c>
      <c r="G372" t="str">
        <f>'تشغيل اليومية '!G373</f>
        <v>المرج 2وردية</v>
      </c>
      <c r="H372" t="str">
        <f>'تشغيل اليومية '!H373</f>
        <v>سعودي</v>
      </c>
      <c r="I372" t="str">
        <f>'تشغيل اليومية '!I373</f>
        <v>المخاذن</v>
      </c>
      <c r="J372" t="str">
        <f>'تشغيل اليومية '!J373</f>
        <v>اتوبيس 28</v>
      </c>
      <c r="K372">
        <f>'تشغيل اليومية '!K373</f>
        <v>4119</v>
      </c>
      <c r="L372">
        <f>'تشغيل اليومية '!L373</f>
        <v>1</v>
      </c>
      <c r="M372">
        <f>'تشغيل اليومية '!M373</f>
        <v>4800</v>
      </c>
      <c r="N372">
        <f>'تشغيل اليومية '!N373</f>
        <v>123.57</v>
      </c>
      <c r="O372">
        <f>'تشغيل اليومية '!O373</f>
        <v>3995.43</v>
      </c>
      <c r="P372">
        <f>'تشغيل اليومية '!P373</f>
        <v>0</v>
      </c>
      <c r="Q372">
        <f>'تشغيل اليومية '!Q373</f>
        <v>0</v>
      </c>
      <c r="R372">
        <f>'تشغيل اليومية '!R373</f>
        <v>0</v>
      </c>
      <c r="S372">
        <f>'تشغيل اليومية '!S373</f>
        <v>4800</v>
      </c>
      <c r="T372">
        <f>'تشغيل اليومية '!T373</f>
        <v>0</v>
      </c>
      <c r="U372">
        <f>'تشغيل اليومية '!U373</f>
        <v>-681</v>
      </c>
      <c r="V372">
        <f>'تشغيل اليومية '!V373</f>
        <v>-804.56999999999994</v>
      </c>
      <c r="W372" t="str">
        <f>'تشغيل اليومية '!W373</f>
        <v>552026</v>
      </c>
      <c r="X372" t="str">
        <f>'تشغيل اليومية '!X373</f>
        <v>ايراد</v>
      </c>
    </row>
    <row r="373" spans="1:24" x14ac:dyDescent="0.3">
      <c r="A373">
        <f>'تشغيل اليومية '!A374</f>
        <v>5</v>
      </c>
      <c r="B373">
        <f>'تشغيل اليومية '!B374</f>
        <v>5</v>
      </c>
      <c r="C373">
        <f>'تشغيل اليومية '!C374</f>
        <v>2026</v>
      </c>
      <c r="D373" t="str">
        <f>'تشغيل اليومية '!D374</f>
        <v>عماد النجار2المؤسسة 2ورديةسعوديالمخاذناتوبيس 28</v>
      </c>
      <c r="E373">
        <f>'تشغيل اليومية '!E374</f>
        <v>5001</v>
      </c>
      <c r="F373" t="str">
        <f>'تشغيل اليومية '!F374</f>
        <v>عماد النجار2</v>
      </c>
      <c r="G373" t="str">
        <f>'تشغيل اليومية '!G374</f>
        <v>المؤسسة 2وردية</v>
      </c>
      <c r="H373" t="str">
        <f>'تشغيل اليومية '!H374</f>
        <v>سعودي</v>
      </c>
      <c r="I373" t="str">
        <f>'تشغيل اليومية '!I374</f>
        <v>المخاذن</v>
      </c>
      <c r="J373" t="str">
        <f>'تشغيل اليومية '!J374</f>
        <v>اتوبيس 28</v>
      </c>
      <c r="K373">
        <f>'تشغيل اليومية '!K374</f>
        <v>3884</v>
      </c>
      <c r="L373">
        <f>'تشغيل اليومية '!L374</f>
        <v>1</v>
      </c>
      <c r="M373">
        <f>'تشغيل اليومية '!M374</f>
        <v>4500</v>
      </c>
      <c r="N373">
        <f>'تشغيل اليومية '!N374</f>
        <v>116.52</v>
      </c>
      <c r="O373">
        <f>'تشغيل اليومية '!O374</f>
        <v>3767.48</v>
      </c>
      <c r="P373">
        <f>'تشغيل اليومية '!P374</f>
        <v>0</v>
      </c>
      <c r="Q373">
        <f>'تشغيل اليومية '!Q374</f>
        <v>0</v>
      </c>
      <c r="R373">
        <f>'تشغيل اليومية '!R374</f>
        <v>0</v>
      </c>
      <c r="S373">
        <f>'تشغيل اليومية '!S374</f>
        <v>4500</v>
      </c>
      <c r="T373">
        <f>'تشغيل اليومية '!T374</f>
        <v>0</v>
      </c>
      <c r="U373">
        <f>'تشغيل اليومية '!U374</f>
        <v>-616</v>
      </c>
      <c r="V373">
        <f>'تشغيل اليومية '!V374</f>
        <v>-732.52</v>
      </c>
      <c r="W373" t="str">
        <f>'تشغيل اليومية '!W374</f>
        <v>552026</v>
      </c>
      <c r="X373" t="str">
        <f>'تشغيل اليومية '!X374</f>
        <v>ايراد</v>
      </c>
    </row>
    <row r="374" spans="1:24" x14ac:dyDescent="0.3">
      <c r="A374">
        <f>'تشغيل اليومية '!A375</f>
        <v>5</v>
      </c>
      <c r="B374">
        <f>'تشغيل اليومية '!B375</f>
        <v>5</v>
      </c>
      <c r="C374">
        <f>'تشغيل اليومية '!C375</f>
        <v>2026</v>
      </c>
      <c r="D374" t="str">
        <f>'تشغيل اليومية '!D375</f>
        <v>عماد النجار 3الدائري 1ورديةسعوديالمخاذناتوبيس 28</v>
      </c>
      <c r="E374">
        <f>'تشغيل اليومية '!E375</f>
        <v>5002</v>
      </c>
      <c r="F374" t="str">
        <f>'تشغيل اليومية '!F375</f>
        <v>عماد النجار 3</v>
      </c>
      <c r="G374" t="str">
        <f>'تشغيل اليومية '!G375</f>
        <v>الدائري 1وردية</v>
      </c>
      <c r="H374" t="str">
        <f>'تشغيل اليومية '!H375</f>
        <v>سعودي</v>
      </c>
      <c r="I374" t="str">
        <f>'تشغيل اليومية '!I375</f>
        <v>المخاذن</v>
      </c>
      <c r="J374" t="str">
        <f>'تشغيل اليومية '!J375</f>
        <v>اتوبيس 28</v>
      </c>
      <c r="K374">
        <f>'تشغيل اليومية '!K375</f>
        <v>2448</v>
      </c>
      <c r="L374">
        <f>'تشغيل اليومية '!L375</f>
        <v>1</v>
      </c>
      <c r="M374">
        <f>'تشغيل اليومية '!M375</f>
        <v>2500</v>
      </c>
      <c r="N374">
        <f>'تشغيل اليومية '!N375</f>
        <v>73.44</v>
      </c>
      <c r="O374">
        <f>'تشغيل اليومية '!O375</f>
        <v>2374.56</v>
      </c>
      <c r="P374">
        <f>'تشغيل اليومية '!P375</f>
        <v>0</v>
      </c>
      <c r="Q374">
        <f>'تشغيل اليومية '!Q375</f>
        <v>0</v>
      </c>
      <c r="R374">
        <f>'تشغيل اليومية '!R375</f>
        <v>0</v>
      </c>
      <c r="S374">
        <f>'تشغيل اليومية '!S375</f>
        <v>2500</v>
      </c>
      <c r="T374">
        <f>'تشغيل اليومية '!T375</f>
        <v>0</v>
      </c>
      <c r="U374">
        <f>'تشغيل اليومية '!U375</f>
        <v>-52</v>
      </c>
      <c r="V374">
        <f>'تشغيل اليومية '!V375</f>
        <v>-125.44</v>
      </c>
      <c r="W374" t="str">
        <f>'تشغيل اليومية '!W375</f>
        <v>552026</v>
      </c>
      <c r="X374" t="str">
        <f>'تشغيل اليومية '!X375</f>
        <v>ايراد</v>
      </c>
    </row>
    <row r="375" spans="1:24" x14ac:dyDescent="0.3">
      <c r="A375">
        <f>'تشغيل اليومية '!A376</f>
        <v>5</v>
      </c>
      <c r="B375">
        <f>'تشغيل اليومية '!B376</f>
        <v>5</v>
      </c>
      <c r="C375">
        <f>'تشغيل اليومية '!C376</f>
        <v>2026</v>
      </c>
      <c r="D375" t="str">
        <f>'تشغيل اليومية '!D376</f>
        <v>عبد الرحمن1الهرم سعوديدريماتوبيس 28</v>
      </c>
      <c r="E375">
        <f>'تشغيل اليومية '!E376</f>
        <v>5003</v>
      </c>
      <c r="F375" t="str">
        <f>'تشغيل اليومية '!F376</f>
        <v>عبد الرحمن1</v>
      </c>
      <c r="G375" t="str">
        <f>'تشغيل اليومية '!G376</f>
        <v xml:space="preserve">الهرم </v>
      </c>
      <c r="H375" t="str">
        <f>'تشغيل اليومية '!H376</f>
        <v>سعودي</v>
      </c>
      <c r="I375" t="str">
        <f>'تشغيل اليومية '!I376</f>
        <v>دريم</v>
      </c>
      <c r="J375" t="str">
        <f>'تشغيل اليومية '!J376</f>
        <v>اتوبيس 28</v>
      </c>
      <c r="K375">
        <f>'تشغيل اليومية '!K376</f>
        <v>994</v>
      </c>
      <c r="L375">
        <f>'تشغيل اليومية '!L376</f>
        <v>1</v>
      </c>
      <c r="M375">
        <f>'تشغيل اليومية '!M376</f>
        <v>850</v>
      </c>
      <c r="N375">
        <f>'تشغيل اليومية '!N376</f>
        <v>29.82</v>
      </c>
      <c r="O375">
        <f>'تشغيل اليومية '!O376</f>
        <v>964.18</v>
      </c>
      <c r="P375">
        <f>'تشغيل اليومية '!P376</f>
        <v>0</v>
      </c>
      <c r="Q375">
        <f>'تشغيل اليومية '!Q376</f>
        <v>0</v>
      </c>
      <c r="R375">
        <f>'تشغيل اليومية '!R376</f>
        <v>0</v>
      </c>
      <c r="S375">
        <f>'تشغيل اليومية '!S376</f>
        <v>850</v>
      </c>
      <c r="T375">
        <f>'تشغيل اليومية '!T376</f>
        <v>0</v>
      </c>
      <c r="U375">
        <f>'تشغيل اليومية '!U376</f>
        <v>144</v>
      </c>
      <c r="V375">
        <f>'تشغيل اليومية '!V376</f>
        <v>114.18</v>
      </c>
      <c r="W375" t="str">
        <f>'تشغيل اليومية '!W376</f>
        <v>552026</v>
      </c>
      <c r="X375" t="str">
        <f>'تشغيل اليومية '!X376</f>
        <v>ايراد</v>
      </c>
    </row>
    <row r="376" spans="1:24" x14ac:dyDescent="0.3">
      <c r="A376">
        <f>'تشغيل اليومية '!A377</f>
        <v>5</v>
      </c>
      <c r="B376">
        <f>'تشغيل اليومية '!B377</f>
        <v>5</v>
      </c>
      <c r="C376">
        <f>'تشغيل اليومية '!C377</f>
        <v>2026</v>
      </c>
      <c r="D376" t="str">
        <f>'تشغيل اليومية '!D377</f>
        <v>عبد الرحمن2المؤسسةسعوديدريماتوبيس 28</v>
      </c>
      <c r="E376">
        <f>'تشغيل اليومية '!E377</f>
        <v>5004</v>
      </c>
      <c r="F376" t="str">
        <f>'تشغيل اليومية '!F377</f>
        <v>عبد الرحمن2</v>
      </c>
      <c r="G376" t="str">
        <f>'تشغيل اليومية '!G377</f>
        <v>المؤسسة</v>
      </c>
      <c r="H376" t="str">
        <f>'تشغيل اليومية '!H377</f>
        <v>سعودي</v>
      </c>
      <c r="I376" t="str">
        <f>'تشغيل اليومية '!I377</f>
        <v>دريم</v>
      </c>
      <c r="J376" t="str">
        <f>'تشغيل اليومية '!J377</f>
        <v>اتوبيس 28</v>
      </c>
      <c r="K376">
        <f>'تشغيل اليومية '!K377</f>
        <v>994</v>
      </c>
      <c r="L376">
        <f>'تشغيل اليومية '!L377</f>
        <v>1</v>
      </c>
      <c r="M376">
        <f>'تشغيل اليومية '!M377</f>
        <v>850</v>
      </c>
      <c r="N376">
        <f>'تشغيل اليومية '!N377</f>
        <v>29.82</v>
      </c>
      <c r="O376">
        <f>'تشغيل اليومية '!O377</f>
        <v>964.18</v>
      </c>
      <c r="P376">
        <f>'تشغيل اليومية '!P377</f>
        <v>0</v>
      </c>
      <c r="Q376">
        <f>'تشغيل اليومية '!Q377</f>
        <v>0</v>
      </c>
      <c r="R376">
        <f>'تشغيل اليومية '!R377</f>
        <v>0</v>
      </c>
      <c r="S376">
        <f>'تشغيل اليومية '!S377</f>
        <v>850</v>
      </c>
      <c r="T376">
        <f>'تشغيل اليومية '!T377</f>
        <v>0</v>
      </c>
      <c r="U376">
        <f>'تشغيل اليومية '!U377</f>
        <v>144</v>
      </c>
      <c r="V376">
        <f>'تشغيل اليومية '!V377</f>
        <v>114.18</v>
      </c>
      <c r="W376" t="str">
        <f>'تشغيل اليومية '!W377</f>
        <v>552026</v>
      </c>
      <c r="X376" t="str">
        <f>'تشغيل اليومية '!X377</f>
        <v>ايراد</v>
      </c>
    </row>
    <row r="377" spans="1:24" x14ac:dyDescent="0.3">
      <c r="A377">
        <f>'تشغيل اليومية '!A378</f>
        <v>5</v>
      </c>
      <c r="B377">
        <f>'تشغيل اليومية '!B378</f>
        <v>5</v>
      </c>
      <c r="C377">
        <f>'تشغيل اليومية '!C378</f>
        <v>2026</v>
      </c>
      <c r="D377" t="str">
        <f>'تشغيل اليومية '!D378</f>
        <v>فرج 1حلوانسعوديهايد باركاتوبيس 28</v>
      </c>
      <c r="E377">
        <f>'تشغيل اليومية '!E378</f>
        <v>5005</v>
      </c>
      <c r="F377" t="str">
        <f>'تشغيل اليومية '!F378</f>
        <v>فرج 1</v>
      </c>
      <c r="G377" t="str">
        <f>'تشغيل اليومية '!G378</f>
        <v>حلوان</v>
      </c>
      <c r="H377" t="str">
        <f>'تشغيل اليومية '!H378</f>
        <v>سعودي</v>
      </c>
      <c r="I377" t="str">
        <f>'تشغيل اليومية '!I378</f>
        <v>هايد بارك</v>
      </c>
      <c r="J377" t="str">
        <f>'تشغيل اليومية '!J378</f>
        <v>اتوبيس 28</v>
      </c>
      <c r="K377">
        <f>'تشغيل اليومية '!K378</f>
        <v>4634</v>
      </c>
      <c r="L377">
        <f>'تشغيل اليومية '!L378</f>
        <v>1</v>
      </c>
      <c r="M377">
        <f>'تشغيل اليومية '!M378</f>
        <v>3750</v>
      </c>
      <c r="N377">
        <f>'تشغيل اليومية '!N378</f>
        <v>139.01999999999998</v>
      </c>
      <c r="O377">
        <f>'تشغيل اليومية '!O378</f>
        <v>4494.9799999999996</v>
      </c>
      <c r="P377">
        <f>'تشغيل اليومية '!P378</f>
        <v>0</v>
      </c>
      <c r="Q377">
        <f>'تشغيل اليومية '!Q378</f>
        <v>0</v>
      </c>
      <c r="R377">
        <f>'تشغيل اليومية '!R378</f>
        <v>0</v>
      </c>
      <c r="S377">
        <f>'تشغيل اليومية '!S378</f>
        <v>3750</v>
      </c>
      <c r="T377">
        <f>'تشغيل اليومية '!T378</f>
        <v>0</v>
      </c>
      <c r="U377">
        <f>'تشغيل اليومية '!U378</f>
        <v>884</v>
      </c>
      <c r="V377">
        <f>'تشغيل اليومية '!V378</f>
        <v>744.98</v>
      </c>
      <c r="W377" t="str">
        <f>'تشغيل اليومية '!W378</f>
        <v>552026</v>
      </c>
      <c r="X377" t="str">
        <f>'تشغيل اليومية '!X378</f>
        <v>ايراد</v>
      </c>
    </row>
    <row r="378" spans="1:24" x14ac:dyDescent="0.3">
      <c r="A378">
        <f>'تشغيل اليومية '!A379</f>
        <v>5</v>
      </c>
      <c r="B378">
        <f>'تشغيل اليومية '!B379</f>
        <v>5</v>
      </c>
      <c r="C378">
        <f>'تشغيل اليومية '!C379</f>
        <v>2026</v>
      </c>
      <c r="D378" t="str">
        <f>'تشغيل اليومية '!D379</f>
        <v>فرج 6حلوان مبيتسعوديهايد باركاتوبيس 28</v>
      </c>
      <c r="E378">
        <f>'تشغيل اليومية '!E379</f>
        <v>5029</v>
      </c>
      <c r="F378" t="str">
        <f>'تشغيل اليومية '!F379</f>
        <v>فرج 6</v>
      </c>
      <c r="G378" t="str">
        <f>'تشغيل اليومية '!G379</f>
        <v>حلوان مبيت</v>
      </c>
      <c r="H378" t="str">
        <f>'تشغيل اليومية '!H379</f>
        <v>سعودي</v>
      </c>
      <c r="I378" t="str">
        <f>'تشغيل اليومية '!I379</f>
        <v>هايد بارك</v>
      </c>
      <c r="J378" t="str">
        <f>'تشغيل اليومية '!J379</f>
        <v>اتوبيس 28</v>
      </c>
      <c r="K378">
        <f>'تشغيل اليومية '!K379</f>
        <v>1482</v>
      </c>
      <c r="L378">
        <f>'تشغيل اليومية '!L379</f>
        <v>1</v>
      </c>
      <c r="M378">
        <f>'تشغيل اليومية '!M379</f>
        <v>750</v>
      </c>
      <c r="N378">
        <f>'تشغيل اليومية '!N379</f>
        <v>44.46</v>
      </c>
      <c r="O378">
        <f>'تشغيل اليومية '!O379</f>
        <v>1437.54</v>
      </c>
      <c r="P378">
        <f>'تشغيل اليومية '!P379</f>
        <v>0</v>
      </c>
      <c r="Q378">
        <f>'تشغيل اليومية '!Q379</f>
        <v>0</v>
      </c>
      <c r="R378">
        <f>'تشغيل اليومية '!R379</f>
        <v>0</v>
      </c>
      <c r="S378">
        <f>'تشغيل اليومية '!S379</f>
        <v>750</v>
      </c>
      <c r="T378">
        <f>'تشغيل اليومية '!T379</f>
        <v>0</v>
      </c>
      <c r="U378">
        <f>'تشغيل اليومية '!U379</f>
        <v>732</v>
      </c>
      <c r="V378">
        <f>'تشغيل اليومية '!V379</f>
        <v>687.54</v>
      </c>
      <c r="W378" t="str">
        <f>'تشغيل اليومية '!W379</f>
        <v>552026</v>
      </c>
      <c r="X378" t="str">
        <f>'تشغيل اليومية '!X379</f>
        <v>ايراد</v>
      </c>
    </row>
    <row r="379" spans="1:24" x14ac:dyDescent="0.3">
      <c r="A379">
        <f>'تشغيل اليومية '!A380</f>
        <v>5</v>
      </c>
      <c r="B379">
        <f>'تشغيل اليومية '!B380</f>
        <v>5</v>
      </c>
      <c r="C379">
        <f>'تشغيل اليومية '!C380</f>
        <v>2026</v>
      </c>
      <c r="D379" t="str">
        <f>'تشغيل اليومية '!D380</f>
        <v>ممدوح كيلاني 3القومية سعوديهايد باركميكروباص صيني</v>
      </c>
      <c r="E379">
        <f>'تشغيل اليومية '!E380</f>
        <v>5006</v>
      </c>
      <c r="F379" t="str">
        <f>'تشغيل اليومية '!F380</f>
        <v>ممدوح كيلاني 3</v>
      </c>
      <c r="G379" t="str">
        <f>'تشغيل اليومية '!G380</f>
        <v xml:space="preserve">القومية </v>
      </c>
      <c r="H379" t="str">
        <f>'تشغيل اليومية '!H380</f>
        <v>سعودي</v>
      </c>
      <c r="I379" t="str">
        <f>'تشغيل اليومية '!I380</f>
        <v>هايد بارك</v>
      </c>
      <c r="J379" t="str">
        <f>'تشغيل اليومية '!J380</f>
        <v>ميكروباص صيني</v>
      </c>
      <c r="K379">
        <f>'تشغيل اليومية '!K380</f>
        <v>2965</v>
      </c>
      <c r="L379">
        <f>'تشغيل اليومية '!L380</f>
        <v>1</v>
      </c>
      <c r="M379">
        <f>'تشغيل اليومية '!M380</f>
        <v>2500</v>
      </c>
      <c r="N379">
        <f>'تشغيل اليومية '!N380</f>
        <v>88.95</v>
      </c>
      <c r="O379">
        <f>'تشغيل اليومية '!O380</f>
        <v>2876.05</v>
      </c>
      <c r="P379">
        <f>'تشغيل اليومية '!P380</f>
        <v>0</v>
      </c>
      <c r="Q379">
        <f>'تشغيل اليومية '!Q380</f>
        <v>0</v>
      </c>
      <c r="R379">
        <f>'تشغيل اليومية '!R380</f>
        <v>0</v>
      </c>
      <c r="S379">
        <f>'تشغيل اليومية '!S380</f>
        <v>2500</v>
      </c>
      <c r="T379">
        <f>'تشغيل اليومية '!T380</f>
        <v>0</v>
      </c>
      <c r="U379">
        <f>'تشغيل اليومية '!U380</f>
        <v>465</v>
      </c>
      <c r="V379">
        <f>'تشغيل اليومية '!V380</f>
        <v>376.05</v>
      </c>
      <c r="W379" t="str">
        <f>'تشغيل اليومية '!W380</f>
        <v>552026</v>
      </c>
      <c r="X379" t="str">
        <f>'تشغيل اليومية '!X380</f>
        <v>ايراد</v>
      </c>
    </row>
    <row r="380" spans="1:24" x14ac:dyDescent="0.3">
      <c r="A380">
        <f>'تشغيل اليومية '!A381</f>
        <v>5</v>
      </c>
      <c r="B380">
        <f>'تشغيل اليومية '!B381</f>
        <v>5</v>
      </c>
      <c r="C380">
        <f>'تشغيل اليومية '!C381</f>
        <v>2026</v>
      </c>
      <c r="D380" t="str">
        <f>'تشغيل اليومية '!D381</f>
        <v>محمد جمال طوسونالمنيبسعوديهايد باركاتوبيس 28</v>
      </c>
      <c r="E380">
        <f>'تشغيل اليومية '!E381</f>
        <v>5025</v>
      </c>
      <c r="F380" t="str">
        <f>'تشغيل اليومية '!F381</f>
        <v>محمد جمال طوسون</v>
      </c>
      <c r="G380" t="str">
        <f>'تشغيل اليومية '!G381</f>
        <v>المنيب</v>
      </c>
      <c r="H380" t="str">
        <f>'تشغيل اليومية '!H381</f>
        <v>سعودي</v>
      </c>
      <c r="I380" t="str">
        <f>'تشغيل اليومية '!I381</f>
        <v>هايد بارك</v>
      </c>
      <c r="J380" t="str">
        <f>'تشغيل اليومية '!J381</f>
        <v>اتوبيس 28</v>
      </c>
      <c r="K380">
        <f>'تشغيل اليومية '!K381</f>
        <v>4634</v>
      </c>
      <c r="L380">
        <f>'تشغيل اليومية '!L381</f>
        <v>1</v>
      </c>
      <c r="M380">
        <f>'تشغيل اليومية '!M381</f>
        <v>3800</v>
      </c>
      <c r="N380">
        <f>'تشغيل اليومية '!N381</f>
        <v>139.01999999999998</v>
      </c>
      <c r="O380">
        <f>'تشغيل اليومية '!O381</f>
        <v>4494.9799999999996</v>
      </c>
      <c r="P380">
        <f>'تشغيل اليومية '!P381</f>
        <v>0</v>
      </c>
      <c r="Q380">
        <f>'تشغيل اليومية '!Q381</f>
        <v>0</v>
      </c>
      <c r="R380">
        <f>'تشغيل اليومية '!R381</f>
        <v>0</v>
      </c>
      <c r="S380">
        <f>'تشغيل اليومية '!S381</f>
        <v>3800</v>
      </c>
      <c r="T380">
        <f>'تشغيل اليومية '!T381</f>
        <v>0</v>
      </c>
      <c r="U380">
        <f>'تشغيل اليومية '!U381</f>
        <v>834</v>
      </c>
      <c r="V380">
        <f>'تشغيل اليومية '!V381</f>
        <v>694.98</v>
      </c>
      <c r="W380" t="str">
        <f>'تشغيل اليومية '!W381</f>
        <v>552026</v>
      </c>
      <c r="X380" t="str">
        <f>'تشغيل اليومية '!X381</f>
        <v>ايراد</v>
      </c>
    </row>
    <row r="381" spans="1:24" x14ac:dyDescent="0.3">
      <c r="A381">
        <f>'تشغيل اليومية '!A382</f>
        <v>5</v>
      </c>
      <c r="B381">
        <f>'تشغيل اليومية '!B382</f>
        <v>5</v>
      </c>
      <c r="C381">
        <f>'تشغيل اليومية '!C382</f>
        <v>2026</v>
      </c>
      <c r="D381" t="str">
        <f>'تشغيل اليومية '!D382</f>
        <v>مصطفي رشدي1المنيب 2 ورديةسعوديميفيداميكروباص صيني</v>
      </c>
      <c r="E381">
        <f>'تشغيل اليومية '!E382</f>
        <v>5007</v>
      </c>
      <c r="F381" t="str">
        <f>'تشغيل اليومية '!F382</f>
        <v>مصطفي رشدي1</v>
      </c>
      <c r="G381" t="str">
        <f>'تشغيل اليومية '!G382</f>
        <v>المنيب 2 وردية</v>
      </c>
      <c r="H381" t="str">
        <f>'تشغيل اليومية '!H382</f>
        <v>سعودي</v>
      </c>
      <c r="I381" t="str">
        <f>'تشغيل اليومية '!I382</f>
        <v>ميفيدا</v>
      </c>
      <c r="J381" t="str">
        <f>'تشغيل اليومية '!J382</f>
        <v>ميكروباص صيني</v>
      </c>
      <c r="K381">
        <f>'تشغيل اليومية '!K382</f>
        <v>2965</v>
      </c>
      <c r="L381">
        <f>'تشغيل اليومية '!L382</f>
        <v>1</v>
      </c>
      <c r="M381">
        <f>'تشغيل اليومية '!M382</f>
        <v>2150</v>
      </c>
      <c r="N381">
        <f>'تشغيل اليومية '!N382</f>
        <v>88.95</v>
      </c>
      <c r="O381">
        <f>'تشغيل اليومية '!O382</f>
        <v>2876.05</v>
      </c>
      <c r="P381">
        <f>'تشغيل اليومية '!P382</f>
        <v>0</v>
      </c>
      <c r="Q381">
        <f>'تشغيل اليومية '!Q382</f>
        <v>0</v>
      </c>
      <c r="R381">
        <f>'تشغيل اليومية '!R382</f>
        <v>0</v>
      </c>
      <c r="S381">
        <f>'تشغيل اليومية '!S382</f>
        <v>2150</v>
      </c>
      <c r="T381">
        <f>'تشغيل اليومية '!T382</f>
        <v>0</v>
      </c>
      <c r="U381">
        <f>'تشغيل اليومية '!U382</f>
        <v>815</v>
      </c>
      <c r="V381">
        <f>'تشغيل اليومية '!V382</f>
        <v>726.05</v>
      </c>
      <c r="W381" t="str">
        <f>'تشغيل اليومية '!W382</f>
        <v>552026</v>
      </c>
      <c r="X381" t="str">
        <f>'تشغيل اليومية '!X382</f>
        <v>ايراد</v>
      </c>
    </row>
    <row r="382" spans="1:24" x14ac:dyDescent="0.3">
      <c r="A382">
        <f>'تشغيل اليومية '!A383</f>
        <v>5</v>
      </c>
      <c r="B382">
        <f>'تشغيل اليومية '!B383</f>
        <v>5</v>
      </c>
      <c r="C382">
        <f>'تشغيل اليومية '!C383</f>
        <v>2026</v>
      </c>
      <c r="D382" t="str">
        <f>'تشغيل اليومية '!D383</f>
        <v>فرج 2حلوان 2 ورديةسعوديميفيداميكروباص صيني</v>
      </c>
      <c r="E382">
        <f>'تشغيل اليومية '!E383</f>
        <v>5009</v>
      </c>
      <c r="F382" t="str">
        <f>'تشغيل اليومية '!F383</f>
        <v>فرج 2</v>
      </c>
      <c r="G382" t="str">
        <f>'تشغيل اليومية '!G383</f>
        <v>حلوان 2 وردية</v>
      </c>
      <c r="H382" t="str">
        <f>'تشغيل اليومية '!H383</f>
        <v>سعودي</v>
      </c>
      <c r="I382" t="str">
        <f>'تشغيل اليومية '!I383</f>
        <v>ميفيدا</v>
      </c>
      <c r="J382" t="str">
        <f>'تشغيل اليومية '!J383</f>
        <v>ميكروباص صيني</v>
      </c>
      <c r="K382">
        <f>'تشغيل اليومية '!K383</f>
        <v>2965</v>
      </c>
      <c r="L382">
        <f>'تشغيل اليومية '!L383</f>
        <v>1</v>
      </c>
      <c r="M382">
        <f>'تشغيل اليومية '!M383</f>
        <v>2250</v>
      </c>
      <c r="N382">
        <f>'تشغيل اليومية '!N383</f>
        <v>88.95</v>
      </c>
      <c r="O382">
        <f>'تشغيل اليومية '!O383</f>
        <v>2876.05</v>
      </c>
      <c r="P382">
        <f>'تشغيل اليومية '!P383</f>
        <v>0</v>
      </c>
      <c r="Q382">
        <f>'تشغيل اليومية '!Q383</f>
        <v>0</v>
      </c>
      <c r="R382">
        <f>'تشغيل اليومية '!R383</f>
        <v>0</v>
      </c>
      <c r="S382">
        <f>'تشغيل اليومية '!S383</f>
        <v>2250</v>
      </c>
      <c r="T382">
        <f>'تشغيل اليومية '!T383</f>
        <v>0</v>
      </c>
      <c r="U382">
        <f>'تشغيل اليومية '!U383</f>
        <v>715</v>
      </c>
      <c r="V382">
        <f>'تشغيل اليومية '!V383</f>
        <v>626.04999999999995</v>
      </c>
      <c r="W382" t="str">
        <f>'تشغيل اليومية '!W383</f>
        <v>552026</v>
      </c>
      <c r="X382" t="str">
        <f>'تشغيل اليومية '!X383</f>
        <v>ايراد</v>
      </c>
    </row>
    <row r="383" spans="1:24" x14ac:dyDescent="0.3">
      <c r="A383">
        <f>'تشغيل اليومية '!A384</f>
        <v>5</v>
      </c>
      <c r="B383">
        <f>'تشغيل اليومية '!B384</f>
        <v>5</v>
      </c>
      <c r="C383">
        <f>'تشغيل اليومية '!C384</f>
        <v>2026</v>
      </c>
      <c r="D383" t="str">
        <f>'تشغيل اليومية '!D384</f>
        <v>فرج 3حلوان 2 ورديةسعوديالقطاميةاتوبيس 28</v>
      </c>
      <c r="E383">
        <f>'تشغيل اليومية '!E384</f>
        <v>5010</v>
      </c>
      <c r="F383" t="str">
        <f>'تشغيل اليومية '!F384</f>
        <v>فرج 3</v>
      </c>
      <c r="G383" t="str">
        <f>'تشغيل اليومية '!G384</f>
        <v>حلوان 2 وردية</v>
      </c>
      <c r="H383" t="str">
        <f>'تشغيل اليومية '!H384</f>
        <v>سعودي</v>
      </c>
      <c r="I383" t="str">
        <f>'تشغيل اليومية '!I384</f>
        <v>القطامية</v>
      </c>
      <c r="J383" t="str">
        <f>'تشغيل اليومية '!J384</f>
        <v>اتوبيس 28</v>
      </c>
      <c r="K383">
        <f>'تشغيل اليومية '!K384</f>
        <v>3415</v>
      </c>
      <c r="L383">
        <f>'تشغيل اليومية '!L384</f>
        <v>1</v>
      </c>
      <c r="M383">
        <f>'تشغيل اليومية '!M384</f>
        <v>3400</v>
      </c>
      <c r="N383">
        <f>'تشغيل اليومية '!N384</f>
        <v>102.45</v>
      </c>
      <c r="O383">
        <f>'تشغيل اليومية '!O384</f>
        <v>3312.55</v>
      </c>
      <c r="P383">
        <f>'تشغيل اليومية '!P384</f>
        <v>0</v>
      </c>
      <c r="Q383">
        <f>'تشغيل اليومية '!Q384</f>
        <v>0</v>
      </c>
      <c r="R383">
        <f>'تشغيل اليومية '!R384</f>
        <v>0</v>
      </c>
      <c r="S383">
        <f>'تشغيل اليومية '!S384</f>
        <v>3400</v>
      </c>
      <c r="T383">
        <f>'تشغيل اليومية '!T384</f>
        <v>0</v>
      </c>
      <c r="U383">
        <f>'تشغيل اليومية '!U384</f>
        <v>15</v>
      </c>
      <c r="V383">
        <f>'تشغيل اليومية '!V384</f>
        <v>-87.45</v>
      </c>
      <c r="W383" t="str">
        <f>'تشغيل اليومية '!W384</f>
        <v>552026</v>
      </c>
      <c r="X383" t="str">
        <f>'تشغيل اليومية '!X384</f>
        <v>ايراد</v>
      </c>
    </row>
    <row r="384" spans="1:24" x14ac:dyDescent="0.3">
      <c r="A384">
        <f>'تشغيل اليومية '!A385</f>
        <v>5</v>
      </c>
      <c r="B384">
        <f>'تشغيل اليومية '!B385</f>
        <v>5</v>
      </c>
      <c r="C384">
        <f>'تشغيل اليومية '!C385</f>
        <v>2026</v>
      </c>
      <c r="D384" t="str">
        <f>'تشغيل اليومية '!D385</f>
        <v>فرج 4مايو ورديةسعوديالقطاميةميكروباص</v>
      </c>
      <c r="E384">
        <f>'تشغيل اليومية '!E385</f>
        <v>5011</v>
      </c>
      <c r="F384" t="str">
        <f>'تشغيل اليومية '!F385</f>
        <v>فرج 4</v>
      </c>
      <c r="G384" t="str">
        <f>'تشغيل اليومية '!G385</f>
        <v>مايو وردية</v>
      </c>
      <c r="H384" t="str">
        <f>'تشغيل اليومية '!H385</f>
        <v>سعودي</v>
      </c>
      <c r="I384" t="str">
        <f>'تشغيل اليومية '!I385</f>
        <v>القطامية</v>
      </c>
      <c r="J384" t="str">
        <f>'تشغيل اليومية '!J385</f>
        <v>ميكروباص</v>
      </c>
      <c r="K384">
        <f>'تشغيل اليومية '!K385</f>
        <v>1222</v>
      </c>
      <c r="L384">
        <f>'تشغيل اليومية '!L385</f>
        <v>1</v>
      </c>
      <c r="M384">
        <f>'تشغيل اليومية '!M385</f>
        <v>1180</v>
      </c>
      <c r="N384">
        <f>'تشغيل اليومية '!N385</f>
        <v>36.659999999999997</v>
      </c>
      <c r="O384">
        <f>'تشغيل اليومية '!O385</f>
        <v>1185.3399999999999</v>
      </c>
      <c r="P384">
        <f>'تشغيل اليومية '!P385</f>
        <v>0</v>
      </c>
      <c r="Q384">
        <f>'تشغيل اليومية '!Q385</f>
        <v>0</v>
      </c>
      <c r="R384">
        <f>'تشغيل اليومية '!R385</f>
        <v>0</v>
      </c>
      <c r="S384">
        <f>'تشغيل اليومية '!S385</f>
        <v>1180</v>
      </c>
      <c r="T384">
        <f>'تشغيل اليومية '!T385</f>
        <v>0</v>
      </c>
      <c r="U384">
        <f>'تشغيل اليومية '!U385</f>
        <v>42</v>
      </c>
      <c r="V384">
        <f>'تشغيل اليومية '!V385</f>
        <v>5.3400000000000034</v>
      </c>
      <c r="W384" t="str">
        <f>'تشغيل اليومية '!W385</f>
        <v>552026</v>
      </c>
      <c r="X384" t="str">
        <f>'تشغيل اليومية '!X385</f>
        <v>ايراد</v>
      </c>
    </row>
    <row r="385" spans="1:24" x14ac:dyDescent="0.3">
      <c r="A385">
        <f>'تشغيل اليومية '!A386</f>
        <v>5</v>
      </c>
      <c r="B385">
        <f>'تشغيل اليومية '!B386</f>
        <v>5</v>
      </c>
      <c r="C385">
        <f>'تشغيل اليومية '!C386</f>
        <v>2026</v>
      </c>
      <c r="D385" t="str">
        <f>'تشغيل اليومية '!D386</f>
        <v>مصطفي رشدي3المنيب5شفتسعوديالقطاميةاتوبيس 28</v>
      </c>
      <c r="E385">
        <f>'تشغيل اليومية '!E386</f>
        <v>5012</v>
      </c>
      <c r="F385" t="str">
        <f>'تشغيل اليومية '!F386</f>
        <v>مصطفي رشدي3</v>
      </c>
      <c r="G385" t="str">
        <f>'تشغيل اليومية '!G386</f>
        <v>المنيب5شفت</v>
      </c>
      <c r="H385" t="str">
        <f>'تشغيل اليومية '!H386</f>
        <v>سعودي</v>
      </c>
      <c r="I385" t="str">
        <f>'تشغيل اليومية '!I386</f>
        <v>القطامية</v>
      </c>
      <c r="J385" t="str">
        <f>'تشغيل اليومية '!J386</f>
        <v>اتوبيس 28</v>
      </c>
      <c r="K385">
        <f>'تشغيل اليومية '!K386</f>
        <v>2649</v>
      </c>
      <c r="L385">
        <f>'تشغيل اليومية '!L386</f>
        <v>1</v>
      </c>
      <c r="M385">
        <f>'تشغيل اليومية '!M386</f>
        <v>2060</v>
      </c>
      <c r="N385">
        <f>'تشغيل اليومية '!N386</f>
        <v>79.47</v>
      </c>
      <c r="O385">
        <f>'تشغيل اليومية '!O386</f>
        <v>2569.5300000000002</v>
      </c>
      <c r="P385">
        <f>'تشغيل اليومية '!P386</f>
        <v>0</v>
      </c>
      <c r="Q385">
        <f>'تشغيل اليومية '!Q386</f>
        <v>0</v>
      </c>
      <c r="R385">
        <f>'تشغيل اليومية '!R386</f>
        <v>0</v>
      </c>
      <c r="S385">
        <f>'تشغيل اليومية '!S386</f>
        <v>2060</v>
      </c>
      <c r="T385">
        <f>'تشغيل اليومية '!T386</f>
        <v>0</v>
      </c>
      <c r="U385">
        <f>'تشغيل اليومية '!U386</f>
        <v>589</v>
      </c>
      <c r="V385">
        <f>'تشغيل اليومية '!V386</f>
        <v>509.53</v>
      </c>
      <c r="W385" t="str">
        <f>'تشغيل اليومية '!W386</f>
        <v>552026</v>
      </c>
      <c r="X385" t="str">
        <f>'تشغيل اليومية '!X386</f>
        <v>ايراد</v>
      </c>
    </row>
    <row r="386" spans="1:24" x14ac:dyDescent="0.3">
      <c r="A386">
        <f>'تشغيل اليومية '!A387</f>
        <v>5</v>
      </c>
      <c r="B386">
        <f>'تشغيل اليومية '!B387</f>
        <v>5</v>
      </c>
      <c r="C386">
        <f>'تشغيل اليومية '!C387</f>
        <v>2026</v>
      </c>
      <c r="D386" t="str">
        <f>'تشغيل اليومية '!D387</f>
        <v>مصطفي رشدي4المنيب Wصباحيةسعوديالقطاميةاتوبيس 28</v>
      </c>
      <c r="E386">
        <f>'تشغيل اليومية '!E387</f>
        <v>5013</v>
      </c>
      <c r="F386" t="str">
        <f>'تشغيل اليومية '!F387</f>
        <v>مصطفي رشدي4</v>
      </c>
      <c r="G386" t="str">
        <f>'تشغيل اليومية '!G387</f>
        <v>المنيب Wصباحية</v>
      </c>
      <c r="H386" t="str">
        <f>'تشغيل اليومية '!H387</f>
        <v>سعودي</v>
      </c>
      <c r="I386" t="str">
        <f>'تشغيل اليومية '!I387</f>
        <v>القطامية</v>
      </c>
      <c r="J386" t="str">
        <f>'تشغيل اليومية '!J387</f>
        <v>اتوبيس 28</v>
      </c>
      <c r="K386">
        <f>'تشغيل اليومية '!K387</f>
        <v>1059</v>
      </c>
      <c r="L386">
        <f>'تشغيل اليومية '!L387</f>
        <v>1</v>
      </c>
      <c r="M386">
        <f>'تشغيل اليومية '!M387</f>
        <v>1000</v>
      </c>
      <c r="N386">
        <f>'تشغيل اليومية '!N387</f>
        <v>31.77</v>
      </c>
      <c r="O386">
        <f>'تشغيل اليومية '!O387</f>
        <v>1027.23</v>
      </c>
      <c r="P386">
        <f>'تشغيل اليومية '!P387</f>
        <v>0</v>
      </c>
      <c r="Q386">
        <f>'تشغيل اليومية '!Q387</f>
        <v>0</v>
      </c>
      <c r="R386">
        <f>'تشغيل اليومية '!R387</f>
        <v>0</v>
      </c>
      <c r="S386">
        <f>'تشغيل اليومية '!S387</f>
        <v>1000</v>
      </c>
      <c r="T386">
        <f>'تشغيل اليومية '!T387</f>
        <v>0</v>
      </c>
      <c r="U386">
        <f>'تشغيل اليومية '!U387</f>
        <v>59</v>
      </c>
      <c r="V386">
        <f>'تشغيل اليومية '!V387</f>
        <v>27.23</v>
      </c>
      <c r="W386" t="str">
        <f>'تشغيل اليومية '!W387</f>
        <v>552026</v>
      </c>
      <c r="X386" t="str">
        <f>'تشغيل اليومية '!X387</f>
        <v>ايراد</v>
      </c>
    </row>
    <row r="387" spans="1:24" x14ac:dyDescent="0.3">
      <c r="A387">
        <f>'تشغيل اليومية '!A388</f>
        <v>5</v>
      </c>
      <c r="B387">
        <f>'تشغيل اليومية '!B388</f>
        <v>5</v>
      </c>
      <c r="C387">
        <f>'تشغيل اليومية '!C388</f>
        <v>2026</v>
      </c>
      <c r="D387" t="str">
        <f>'تشغيل اليومية '!D388</f>
        <v>مصطفي رشدي5صقر 2 ورديةسعوديالقطاميةاتوبيس 28</v>
      </c>
      <c r="E387">
        <f>'تشغيل اليومية '!E388</f>
        <v>5014</v>
      </c>
      <c r="F387" t="str">
        <f>'تشغيل اليومية '!F388</f>
        <v>مصطفي رشدي5</v>
      </c>
      <c r="G387" t="str">
        <f>'تشغيل اليومية '!G388</f>
        <v>صقر 2 وردية</v>
      </c>
      <c r="H387" t="str">
        <f>'تشغيل اليومية '!H388</f>
        <v>سعودي</v>
      </c>
      <c r="I387" t="str">
        <f>'تشغيل اليومية '!I388</f>
        <v>القطامية</v>
      </c>
      <c r="J387" t="str">
        <f>'تشغيل اليومية '!J388</f>
        <v>اتوبيس 28</v>
      </c>
      <c r="K387">
        <f>'تشغيل اليومية '!K388</f>
        <v>2120</v>
      </c>
      <c r="L387">
        <f>'تشغيل اليومية '!L388</f>
        <v>1</v>
      </c>
      <c r="M387">
        <f>'تشغيل اليومية '!M388</f>
        <v>1780</v>
      </c>
      <c r="N387">
        <f>'تشغيل اليومية '!N388</f>
        <v>63.599999999999994</v>
      </c>
      <c r="O387">
        <f>'تشغيل اليومية '!O388</f>
        <v>2056.4</v>
      </c>
      <c r="P387">
        <f>'تشغيل اليومية '!P388</f>
        <v>0</v>
      </c>
      <c r="Q387">
        <f>'تشغيل اليومية '!Q388</f>
        <v>0</v>
      </c>
      <c r="R387">
        <f>'تشغيل اليومية '!R388</f>
        <v>0</v>
      </c>
      <c r="S387">
        <f>'تشغيل اليومية '!S388</f>
        <v>1780</v>
      </c>
      <c r="T387">
        <f>'تشغيل اليومية '!T388</f>
        <v>0</v>
      </c>
      <c r="U387">
        <f>'تشغيل اليومية '!U388</f>
        <v>340</v>
      </c>
      <c r="V387">
        <f>'تشغيل اليومية '!V388</f>
        <v>276.39999999999998</v>
      </c>
      <c r="W387" t="str">
        <f>'تشغيل اليومية '!W388</f>
        <v>552026</v>
      </c>
      <c r="X387" t="str">
        <f>'تشغيل اليومية '!X388</f>
        <v>ايراد</v>
      </c>
    </row>
    <row r="388" spans="1:24" x14ac:dyDescent="0.3">
      <c r="A388">
        <f>'تشغيل اليومية '!A389</f>
        <v>5</v>
      </c>
      <c r="B388">
        <f>'تشغيل اليومية '!B389</f>
        <v>5</v>
      </c>
      <c r="C388">
        <f>'تشغيل اليومية '!C389</f>
        <v>2026</v>
      </c>
      <c r="D388" t="str">
        <f>'تشغيل اليومية '!D389</f>
        <v>مصطفي رشدي6المنيب 2 ورديةسعوديالقطاميةاتوبيس 28</v>
      </c>
      <c r="E388">
        <f>'تشغيل اليومية '!E389</f>
        <v>5027</v>
      </c>
      <c r="F388" t="str">
        <f>'تشغيل اليومية '!F389</f>
        <v>مصطفي رشدي6</v>
      </c>
      <c r="G388" t="str">
        <f>'تشغيل اليومية '!G389</f>
        <v>المنيب 2 وردية</v>
      </c>
      <c r="H388" t="str">
        <f>'تشغيل اليومية '!H389</f>
        <v>سعودي</v>
      </c>
      <c r="I388" t="str">
        <f>'تشغيل اليومية '!I389</f>
        <v>القطامية</v>
      </c>
      <c r="J388" t="str">
        <f>'تشغيل اليومية '!J389</f>
        <v>اتوبيس 28</v>
      </c>
      <c r="K388">
        <f>'تشغيل اليومية '!K389</f>
        <v>3944</v>
      </c>
      <c r="L388">
        <f>'تشغيل اليومية '!L389</f>
        <v>1</v>
      </c>
      <c r="M388">
        <f>'تشغيل اليومية '!M389</f>
        <v>3600</v>
      </c>
      <c r="N388">
        <f>'تشغيل اليومية '!N389</f>
        <v>118.32</v>
      </c>
      <c r="O388">
        <f>'تشغيل اليومية '!O389</f>
        <v>3825.68</v>
      </c>
      <c r="P388">
        <f>'تشغيل اليومية '!P389</f>
        <v>0</v>
      </c>
      <c r="Q388">
        <f>'تشغيل اليومية '!Q389</f>
        <v>0</v>
      </c>
      <c r="R388">
        <f>'تشغيل اليومية '!R389</f>
        <v>200</v>
      </c>
      <c r="S388">
        <f>'تشغيل اليومية '!S389</f>
        <v>3800</v>
      </c>
      <c r="T388">
        <f>'تشغيل اليومية '!T389</f>
        <v>0</v>
      </c>
      <c r="U388">
        <f>'تشغيل اليومية '!U389</f>
        <v>344</v>
      </c>
      <c r="V388">
        <f>'تشغيل اليومية '!V389</f>
        <v>225.68</v>
      </c>
      <c r="W388" t="str">
        <f>'تشغيل اليومية '!W389</f>
        <v>552026</v>
      </c>
      <c r="X388" t="str">
        <f>'تشغيل اليومية '!X389</f>
        <v>ايراد</v>
      </c>
    </row>
    <row r="389" spans="1:24" x14ac:dyDescent="0.3">
      <c r="A389">
        <f>'تشغيل اليومية '!A390</f>
        <v>5</v>
      </c>
      <c r="B389">
        <f>'تشغيل اليومية '!B390</f>
        <v>5</v>
      </c>
      <c r="C389">
        <f>'تشغيل اليومية '!C390</f>
        <v>2026</v>
      </c>
      <c r="D389" t="str">
        <f>'تشغيل اليومية '!D390</f>
        <v>كرم ترك 1قليوب 2 ورديةسعوديالقطاميةاتوبيس 28</v>
      </c>
      <c r="E389">
        <f>'تشغيل اليومية '!E390</f>
        <v>5015</v>
      </c>
      <c r="F389" t="str">
        <f>'تشغيل اليومية '!F390</f>
        <v>كرم ترك 1</v>
      </c>
      <c r="G389" t="str">
        <f>'تشغيل اليومية '!G390</f>
        <v>قليوب 2 وردية</v>
      </c>
      <c r="H389" t="str">
        <f>'تشغيل اليومية '!H390</f>
        <v>سعودي</v>
      </c>
      <c r="I389" t="str">
        <f>'تشغيل اليومية '!I390</f>
        <v>القطامية</v>
      </c>
      <c r="J389" t="str">
        <f>'تشغيل اليومية '!J390</f>
        <v>اتوبيس 28</v>
      </c>
      <c r="K389">
        <f>'تشغيل اليومية '!K390</f>
        <v>3959</v>
      </c>
      <c r="L389">
        <f>'تشغيل اليومية '!L390</f>
        <v>1</v>
      </c>
      <c r="M389">
        <f>'تشغيل اليومية '!M390</f>
        <v>4200</v>
      </c>
      <c r="N389">
        <f>'تشغيل اليومية '!N390</f>
        <v>118.77</v>
      </c>
      <c r="O389">
        <f>'تشغيل اليومية '!O390</f>
        <v>3840.23</v>
      </c>
      <c r="P389">
        <f>'تشغيل اليومية '!P390</f>
        <v>0</v>
      </c>
      <c r="Q389">
        <f>'تشغيل اليومية '!Q390</f>
        <v>0</v>
      </c>
      <c r="R389">
        <f>'تشغيل اليومية '!R390</f>
        <v>0</v>
      </c>
      <c r="S389">
        <f>'تشغيل اليومية '!S390</f>
        <v>4200</v>
      </c>
      <c r="T389">
        <f>'تشغيل اليومية '!T390</f>
        <v>0</v>
      </c>
      <c r="U389">
        <f>'تشغيل اليومية '!U390</f>
        <v>-241</v>
      </c>
      <c r="V389">
        <f>'تشغيل اليومية '!V390</f>
        <v>-359.77</v>
      </c>
      <c r="W389" t="str">
        <f>'تشغيل اليومية '!W390</f>
        <v>552026</v>
      </c>
      <c r="X389" t="str">
        <f>'تشغيل اليومية '!X390</f>
        <v>ايراد</v>
      </c>
    </row>
    <row r="390" spans="1:24" x14ac:dyDescent="0.3">
      <c r="A390">
        <f>'تشغيل اليومية '!A391</f>
        <v>5</v>
      </c>
      <c r="B390">
        <f>'تشغيل اليومية '!B391</f>
        <v>5</v>
      </c>
      <c r="C390">
        <f>'تشغيل اليومية '!C391</f>
        <v>2026</v>
      </c>
      <c r="D390" t="str">
        <f>'تشغيل اليومية '!D391</f>
        <v>كرم ترك 2قليوب 2 ورديةسعوديمدينتي اتوبيس 28</v>
      </c>
      <c r="E390">
        <f>'تشغيل اليومية '!E391</f>
        <v>5017</v>
      </c>
      <c r="F390" t="str">
        <f>'تشغيل اليومية '!F391</f>
        <v>كرم ترك 2</v>
      </c>
      <c r="G390" t="str">
        <f>'تشغيل اليومية '!G391</f>
        <v>قليوب 2 وردية</v>
      </c>
      <c r="H390" t="str">
        <f>'تشغيل اليومية '!H391</f>
        <v>سعودي</v>
      </c>
      <c r="I390" t="str">
        <f>'تشغيل اليومية '!I391</f>
        <v xml:space="preserve">مدينتي </v>
      </c>
      <c r="J390" t="str">
        <f>'تشغيل اليومية '!J391</f>
        <v>اتوبيس 28</v>
      </c>
      <c r="K390">
        <f>'تشغيل اليومية '!K391</f>
        <v>4634</v>
      </c>
      <c r="L390">
        <f>'تشغيل اليومية '!L391</f>
        <v>1</v>
      </c>
      <c r="M390">
        <f>'تشغيل اليومية '!M391</f>
        <v>4150</v>
      </c>
      <c r="N390">
        <f>'تشغيل اليومية '!N391</f>
        <v>139.01999999999998</v>
      </c>
      <c r="O390">
        <f>'تشغيل اليومية '!O391</f>
        <v>4494.9799999999996</v>
      </c>
      <c r="P390">
        <f>'تشغيل اليومية '!P391</f>
        <v>0</v>
      </c>
      <c r="Q390">
        <f>'تشغيل اليومية '!Q391</f>
        <v>0</v>
      </c>
      <c r="R390">
        <f>'تشغيل اليومية '!R391</f>
        <v>0</v>
      </c>
      <c r="S390">
        <f>'تشغيل اليومية '!S391</f>
        <v>4150</v>
      </c>
      <c r="T390">
        <f>'تشغيل اليومية '!T391</f>
        <v>0</v>
      </c>
      <c r="U390">
        <f>'تشغيل اليومية '!U391</f>
        <v>484</v>
      </c>
      <c r="V390">
        <f>'تشغيل اليومية '!V391</f>
        <v>344.98</v>
      </c>
      <c r="W390" t="str">
        <f>'تشغيل اليومية '!W391</f>
        <v>552026</v>
      </c>
      <c r="X390" t="str">
        <f>'تشغيل اليومية '!X391</f>
        <v>ايراد</v>
      </c>
    </row>
    <row r="391" spans="1:24" x14ac:dyDescent="0.3">
      <c r="A391">
        <f>'تشغيل اليومية '!A392</f>
        <v>5</v>
      </c>
      <c r="B391">
        <f>'تشغيل اليومية '!B392</f>
        <v>5</v>
      </c>
      <c r="C391">
        <f>'تشغيل اليومية '!C392</f>
        <v>2026</v>
      </c>
      <c r="D391" t="str">
        <f>'تشغيل اليومية '!D392</f>
        <v>كرم ترك 3قليوب 1 ورديةسعوديمدينتي اتوبيس 28</v>
      </c>
      <c r="E391">
        <f>'تشغيل اليومية '!E392</f>
        <v>5018</v>
      </c>
      <c r="F391" t="str">
        <f>'تشغيل اليومية '!F392</f>
        <v>كرم ترك 3</v>
      </c>
      <c r="G391" t="str">
        <f>'تشغيل اليومية '!G392</f>
        <v>قليوب 1 وردية</v>
      </c>
      <c r="H391" t="str">
        <f>'تشغيل اليومية '!H392</f>
        <v>سعودي</v>
      </c>
      <c r="I391" t="str">
        <f>'تشغيل اليومية '!I392</f>
        <v xml:space="preserve">مدينتي </v>
      </c>
      <c r="J391" t="str">
        <f>'تشغيل اليومية '!J392</f>
        <v>اتوبيس 28</v>
      </c>
      <c r="K391">
        <f>'تشغيل اليومية '!K392</f>
        <v>4634</v>
      </c>
      <c r="L391">
        <f>'تشغيل اليومية '!L392</f>
        <v>1</v>
      </c>
      <c r="M391">
        <f>'تشغيل اليومية '!M392</f>
        <v>4000</v>
      </c>
      <c r="N391">
        <f>'تشغيل اليومية '!N392</f>
        <v>139.01999999999998</v>
      </c>
      <c r="O391">
        <f>'تشغيل اليومية '!O392</f>
        <v>4494.9799999999996</v>
      </c>
      <c r="P391">
        <f>'تشغيل اليومية '!P392</f>
        <v>0</v>
      </c>
      <c r="Q391">
        <f>'تشغيل اليومية '!Q392</f>
        <v>0</v>
      </c>
      <c r="R391">
        <f>'تشغيل اليومية '!R392</f>
        <v>0</v>
      </c>
      <c r="S391">
        <f>'تشغيل اليومية '!S392</f>
        <v>4000</v>
      </c>
      <c r="T391">
        <f>'تشغيل اليومية '!T392</f>
        <v>0</v>
      </c>
      <c r="U391">
        <f>'تشغيل اليومية '!U392</f>
        <v>634</v>
      </c>
      <c r="V391">
        <f>'تشغيل اليومية '!V392</f>
        <v>494.98</v>
      </c>
      <c r="W391" t="str">
        <f>'تشغيل اليومية '!W392</f>
        <v>552026</v>
      </c>
      <c r="X391" t="str">
        <f>'تشغيل اليومية '!X392</f>
        <v>ايراد</v>
      </c>
    </row>
    <row r="392" spans="1:24" x14ac:dyDescent="0.3">
      <c r="A392">
        <f>'تشغيل اليومية '!A393</f>
        <v>5</v>
      </c>
      <c r="B392">
        <f>'تشغيل اليومية '!B393</f>
        <v>5</v>
      </c>
      <c r="C392">
        <f>'تشغيل اليومية '!C393</f>
        <v>2026</v>
      </c>
      <c r="D392" t="str">
        <f>'تشغيل اليومية '!D393</f>
        <v>كرم ترك 4عدلي منصور شفتسعوديمدينتي اتوبيس 28</v>
      </c>
      <c r="E392">
        <f>'تشغيل اليومية '!E393</f>
        <v>5019</v>
      </c>
      <c r="F392" t="str">
        <f>'تشغيل اليومية '!F393</f>
        <v>كرم ترك 4</v>
      </c>
      <c r="G392" t="str">
        <f>'تشغيل اليومية '!G393</f>
        <v>عدلي منصور شفت</v>
      </c>
      <c r="H392" t="str">
        <f>'تشغيل اليومية '!H393</f>
        <v>سعودي</v>
      </c>
      <c r="I392" t="str">
        <f>'تشغيل اليومية '!I393</f>
        <v xml:space="preserve">مدينتي </v>
      </c>
      <c r="J392" t="str">
        <f>'تشغيل اليومية '!J393</f>
        <v>اتوبيس 28</v>
      </c>
      <c r="K392">
        <f>'تشغيل اليومية '!K393</f>
        <v>741</v>
      </c>
      <c r="L392">
        <f>'تشغيل اليومية '!L393</f>
        <v>1</v>
      </c>
      <c r="M392">
        <f>'تشغيل اليومية '!M393</f>
        <v>500</v>
      </c>
      <c r="N392">
        <f>'تشغيل اليومية '!N393</f>
        <v>22.23</v>
      </c>
      <c r="O392">
        <f>'تشغيل اليومية '!O393</f>
        <v>718.77</v>
      </c>
      <c r="P392">
        <f>'تشغيل اليومية '!P393</f>
        <v>0</v>
      </c>
      <c r="Q392">
        <f>'تشغيل اليومية '!Q393</f>
        <v>0</v>
      </c>
      <c r="R392">
        <f>'تشغيل اليومية '!R393</f>
        <v>0</v>
      </c>
      <c r="S392">
        <f>'تشغيل اليومية '!S393</f>
        <v>500</v>
      </c>
      <c r="T392">
        <f>'تشغيل اليومية '!T393</f>
        <v>0</v>
      </c>
      <c r="U392">
        <f>'تشغيل اليومية '!U393</f>
        <v>241</v>
      </c>
      <c r="V392">
        <f>'تشغيل اليومية '!V393</f>
        <v>218.77</v>
      </c>
      <c r="W392" t="str">
        <f>'تشغيل اليومية '!W393</f>
        <v>552026</v>
      </c>
      <c r="X392" t="str">
        <f>'تشغيل اليومية '!X393</f>
        <v>ايراد</v>
      </c>
    </row>
    <row r="393" spans="1:24" x14ac:dyDescent="0.3">
      <c r="A393">
        <f>'تشغيل اليومية '!A394</f>
        <v>5</v>
      </c>
      <c r="B393">
        <f>'تشغيل اليومية '!B394</f>
        <v>5</v>
      </c>
      <c r="C393">
        <f>'تشغيل اليومية '!C394</f>
        <v>2026</v>
      </c>
      <c r="D393" t="str">
        <f>'تشغيل اليومية '!D394</f>
        <v>عماد النجار 4قليوب بيتوينسعوديمدينتي اتوبيس 28</v>
      </c>
      <c r="E393">
        <f>'تشغيل اليومية '!E394</f>
        <v>5020</v>
      </c>
      <c r="F393" t="str">
        <f>'تشغيل اليومية '!F394</f>
        <v>عماد النجار 4</v>
      </c>
      <c r="G393" t="str">
        <f>'تشغيل اليومية '!G394</f>
        <v>قليوب بيتوين</v>
      </c>
      <c r="H393" t="str">
        <f>'تشغيل اليومية '!H394</f>
        <v>سعودي</v>
      </c>
      <c r="I393" t="str">
        <f>'تشغيل اليومية '!I394</f>
        <v xml:space="preserve">مدينتي </v>
      </c>
      <c r="J393" t="str">
        <f>'تشغيل اليومية '!J394</f>
        <v>اتوبيس 28</v>
      </c>
      <c r="K393">
        <f>'تشغيل اليومية '!K394</f>
        <v>1482</v>
      </c>
      <c r="L393">
        <f>'تشغيل اليومية '!L394</f>
        <v>1</v>
      </c>
      <c r="M393">
        <f>'تشغيل اليومية '!M394</f>
        <v>1400</v>
      </c>
      <c r="N393">
        <f>'تشغيل اليومية '!N394</f>
        <v>44.46</v>
      </c>
      <c r="O393">
        <f>'تشغيل اليومية '!O394</f>
        <v>1437.54</v>
      </c>
      <c r="P393">
        <f>'تشغيل اليومية '!P394</f>
        <v>0</v>
      </c>
      <c r="Q393">
        <f>'تشغيل اليومية '!Q394</f>
        <v>0</v>
      </c>
      <c r="R393">
        <f>'تشغيل اليومية '!R394</f>
        <v>0</v>
      </c>
      <c r="S393">
        <f>'تشغيل اليومية '!S394</f>
        <v>1400</v>
      </c>
      <c r="T393">
        <f>'تشغيل اليومية '!T394</f>
        <v>0</v>
      </c>
      <c r="U393">
        <f>'تشغيل اليومية '!U394</f>
        <v>82</v>
      </c>
      <c r="V393">
        <f>'تشغيل اليومية '!V394</f>
        <v>37.54</v>
      </c>
      <c r="W393" t="str">
        <f>'تشغيل اليومية '!W394</f>
        <v>552026</v>
      </c>
      <c r="X393" t="str">
        <f>'تشغيل اليومية '!X394</f>
        <v>ايراد</v>
      </c>
    </row>
    <row r="394" spans="1:24" x14ac:dyDescent="0.3">
      <c r="A394">
        <f>'تشغيل اليومية '!A395</f>
        <v>5</v>
      </c>
      <c r="B394">
        <f>'تشغيل اليومية '!B395</f>
        <v>5</v>
      </c>
      <c r="C394">
        <f>'تشغيل اليومية '!C395</f>
        <v>2026</v>
      </c>
      <c r="D394" t="str">
        <f>'تشغيل اليومية '!D395</f>
        <v>ممدوح كيلاني6المنيب 1 وردية سعوديمدينتي ميكروباص صيني</v>
      </c>
      <c r="E394">
        <f>'تشغيل اليومية '!E395</f>
        <v>5021</v>
      </c>
      <c r="F394" t="str">
        <f>'تشغيل اليومية '!F395</f>
        <v>ممدوح كيلاني6</v>
      </c>
      <c r="G394" t="str">
        <f>'تشغيل اليومية '!G395</f>
        <v xml:space="preserve">المنيب 1 وردية </v>
      </c>
      <c r="H394" t="str">
        <f>'تشغيل اليومية '!H395</f>
        <v>سعودي</v>
      </c>
      <c r="I394" t="str">
        <f>'تشغيل اليومية '!I395</f>
        <v xml:space="preserve">مدينتي </v>
      </c>
      <c r="J394" t="str">
        <f>'تشغيل اليومية '!J395</f>
        <v>ميكروباص صيني</v>
      </c>
      <c r="K394">
        <f>'تشغيل اليومية '!K395</f>
        <v>1482</v>
      </c>
      <c r="L394">
        <f>'تشغيل اليومية '!L395</f>
        <v>1</v>
      </c>
      <c r="M394">
        <f>'تشغيل اليومية '!M395</f>
        <v>1350</v>
      </c>
      <c r="N394">
        <f>'تشغيل اليومية '!N395</f>
        <v>44.46</v>
      </c>
      <c r="O394">
        <f>'تشغيل اليومية '!O395</f>
        <v>1437.54</v>
      </c>
      <c r="P394">
        <f>'تشغيل اليومية '!P395</f>
        <v>0</v>
      </c>
      <c r="Q394">
        <f>'تشغيل اليومية '!Q395</f>
        <v>0</v>
      </c>
      <c r="R394">
        <f>'تشغيل اليومية '!R395</f>
        <v>0</v>
      </c>
      <c r="S394">
        <f>'تشغيل اليومية '!S395</f>
        <v>1350</v>
      </c>
      <c r="T394">
        <f>'تشغيل اليومية '!T395</f>
        <v>0</v>
      </c>
      <c r="U394">
        <f>'تشغيل اليومية '!U395</f>
        <v>132</v>
      </c>
      <c r="V394">
        <f>'تشغيل اليومية '!V395</f>
        <v>87.539999999999992</v>
      </c>
      <c r="W394" t="str">
        <f>'تشغيل اليومية '!W395</f>
        <v>552026</v>
      </c>
      <c r="X394" t="str">
        <f>'تشغيل اليومية '!X395</f>
        <v>ايراد</v>
      </c>
    </row>
    <row r="395" spans="1:24" x14ac:dyDescent="0.3">
      <c r="A395">
        <f>'تشغيل اليومية '!A396</f>
        <v>5</v>
      </c>
      <c r="B395">
        <f>'تشغيل اليومية '!B396</f>
        <v>5</v>
      </c>
      <c r="C395">
        <f>'تشغيل اليومية '!C396</f>
        <v>2026</v>
      </c>
      <c r="D395" t="str">
        <f>'تشغيل اليومية '!D396</f>
        <v>ممدوح كيلاني4المنيب 2 وردية سعوديمدينتي ميكروباص صيني</v>
      </c>
      <c r="E395">
        <f>'تشغيل اليومية '!E396</f>
        <v>5022</v>
      </c>
      <c r="F395" t="str">
        <f>'تشغيل اليومية '!F396</f>
        <v>ممدوح كيلاني4</v>
      </c>
      <c r="G395" t="str">
        <f>'تشغيل اليومية '!G396</f>
        <v xml:space="preserve">المنيب 2 وردية </v>
      </c>
      <c r="H395" t="str">
        <f>'تشغيل اليومية '!H396</f>
        <v>سعودي</v>
      </c>
      <c r="I395" t="str">
        <f>'تشغيل اليومية '!I396</f>
        <v xml:space="preserve">مدينتي </v>
      </c>
      <c r="J395" t="str">
        <f>'تشغيل اليومية '!J396</f>
        <v>ميكروباص صيني</v>
      </c>
      <c r="K395">
        <f>'تشغيل اليومية '!K396</f>
        <v>2965</v>
      </c>
      <c r="L395">
        <f>'تشغيل اليومية '!L396</f>
        <v>1</v>
      </c>
      <c r="M395">
        <f>'تشغيل اليومية '!M396</f>
        <v>2600</v>
      </c>
      <c r="N395">
        <f>'تشغيل اليومية '!N396</f>
        <v>88.95</v>
      </c>
      <c r="O395">
        <f>'تشغيل اليومية '!O396</f>
        <v>2876.05</v>
      </c>
      <c r="P395">
        <f>'تشغيل اليومية '!P396</f>
        <v>0</v>
      </c>
      <c r="Q395">
        <f>'تشغيل اليومية '!Q396</f>
        <v>0</v>
      </c>
      <c r="R395">
        <f>'تشغيل اليومية '!R396</f>
        <v>0</v>
      </c>
      <c r="S395">
        <f>'تشغيل اليومية '!S396</f>
        <v>2600</v>
      </c>
      <c r="T395">
        <f>'تشغيل اليومية '!T396</f>
        <v>0</v>
      </c>
      <c r="U395">
        <f>'تشغيل اليومية '!U396</f>
        <v>365</v>
      </c>
      <c r="V395">
        <f>'تشغيل اليومية '!V396</f>
        <v>276.05</v>
      </c>
      <c r="W395" t="str">
        <f>'تشغيل اليومية '!W396</f>
        <v>552026</v>
      </c>
      <c r="X395" t="str">
        <f>'تشغيل اليومية '!X396</f>
        <v>ايراد</v>
      </c>
    </row>
    <row r="396" spans="1:24" x14ac:dyDescent="0.3">
      <c r="A396">
        <f>'تشغيل اليومية '!A397</f>
        <v>5</v>
      </c>
      <c r="B396">
        <f>'تشغيل اليومية '!B397</f>
        <v>5</v>
      </c>
      <c r="C396">
        <f>'تشغيل اليومية '!C397</f>
        <v>2026</v>
      </c>
      <c r="D396" t="str">
        <f>'تشغيل اليومية '!D397</f>
        <v>فرج 5حلوان 2 ورديةسعوديمدينتي اتوبيس 28</v>
      </c>
      <c r="E396">
        <f>'تشغيل اليومية '!E397</f>
        <v>5023</v>
      </c>
      <c r="F396" t="str">
        <f>'تشغيل اليومية '!F397</f>
        <v>فرج 5</v>
      </c>
      <c r="G396" t="str">
        <f>'تشغيل اليومية '!G397</f>
        <v>حلوان 2 وردية</v>
      </c>
      <c r="H396" t="str">
        <f>'تشغيل اليومية '!H397</f>
        <v>سعودي</v>
      </c>
      <c r="I396" t="str">
        <f>'تشغيل اليومية '!I397</f>
        <v xml:space="preserve">مدينتي </v>
      </c>
      <c r="J396" t="str">
        <f>'تشغيل اليومية '!J397</f>
        <v>اتوبيس 28</v>
      </c>
      <c r="K396">
        <f>'تشغيل اليومية '!K397</f>
        <v>4634</v>
      </c>
      <c r="L396">
        <f>'تشغيل اليومية '!L397</f>
        <v>1</v>
      </c>
      <c r="M396">
        <f>'تشغيل اليومية '!M397</f>
        <v>4100</v>
      </c>
      <c r="N396">
        <f>'تشغيل اليومية '!N397</f>
        <v>139.01999999999998</v>
      </c>
      <c r="O396">
        <f>'تشغيل اليومية '!O397</f>
        <v>4494.9799999999996</v>
      </c>
      <c r="P396">
        <f>'تشغيل اليومية '!P397</f>
        <v>0</v>
      </c>
      <c r="Q396">
        <f>'تشغيل اليومية '!Q397</f>
        <v>0</v>
      </c>
      <c r="R396">
        <f>'تشغيل اليومية '!R397</f>
        <v>0</v>
      </c>
      <c r="S396">
        <f>'تشغيل اليومية '!S397</f>
        <v>4100</v>
      </c>
      <c r="T396">
        <f>'تشغيل اليومية '!T397</f>
        <v>0</v>
      </c>
      <c r="U396">
        <f>'تشغيل اليومية '!U397</f>
        <v>534</v>
      </c>
      <c r="V396">
        <f>'تشغيل اليومية '!V397</f>
        <v>394.98</v>
      </c>
      <c r="W396" t="str">
        <f>'تشغيل اليومية '!W397</f>
        <v>552026</v>
      </c>
      <c r="X396" t="str">
        <f>'تشغيل اليومية '!X397</f>
        <v>ايراد</v>
      </c>
    </row>
    <row r="397" spans="1:24" x14ac:dyDescent="0.3">
      <c r="A397">
        <f>'تشغيل اليومية '!A398</f>
        <v>5</v>
      </c>
      <c r="B397">
        <f>'تشغيل اليومية '!B398</f>
        <v>5</v>
      </c>
      <c r="C397">
        <f>'تشغيل اليومية '!C398</f>
        <v>2026</v>
      </c>
      <c r="D397" t="str">
        <f>'تشغيل اليومية '!D398</f>
        <v>سيد الحاويالحلميةسعوديمدينتي اتوبيس 28</v>
      </c>
      <c r="E397">
        <f>'تشغيل اليومية '!E398</f>
        <v>5024</v>
      </c>
      <c r="F397" t="str">
        <f>'تشغيل اليومية '!F398</f>
        <v>سيد الحاوي</v>
      </c>
      <c r="G397" t="str">
        <f>'تشغيل اليومية '!G398</f>
        <v>الحلمية</v>
      </c>
      <c r="H397" t="str">
        <f>'تشغيل اليومية '!H398</f>
        <v>سعودي</v>
      </c>
      <c r="I397" t="str">
        <f>'تشغيل اليومية '!I398</f>
        <v xml:space="preserve">مدينتي </v>
      </c>
      <c r="J397" t="str">
        <f>'تشغيل اليومية '!J398</f>
        <v>اتوبيس 28</v>
      </c>
      <c r="K397">
        <f>'تشغيل اليومية '!K398</f>
        <v>4634</v>
      </c>
      <c r="L397">
        <f>'تشغيل اليومية '!L398</f>
        <v>1</v>
      </c>
      <c r="M397">
        <f>'تشغيل اليومية '!M398</f>
        <v>3750</v>
      </c>
      <c r="N397">
        <f>'تشغيل اليومية '!N398</f>
        <v>139.01999999999998</v>
      </c>
      <c r="O397">
        <f>'تشغيل اليومية '!O398</f>
        <v>4494.9799999999996</v>
      </c>
      <c r="P397">
        <f>'تشغيل اليومية '!P398</f>
        <v>0</v>
      </c>
      <c r="Q397">
        <f>'تشغيل اليومية '!Q398</f>
        <v>0</v>
      </c>
      <c r="R397">
        <f>'تشغيل اليومية '!R398</f>
        <v>0</v>
      </c>
      <c r="S397">
        <f>'تشغيل اليومية '!S398</f>
        <v>3750</v>
      </c>
      <c r="T397">
        <f>'تشغيل اليومية '!T398</f>
        <v>0</v>
      </c>
      <c r="U397">
        <f>'تشغيل اليومية '!U398</f>
        <v>884</v>
      </c>
      <c r="V397">
        <f>'تشغيل اليومية '!V398</f>
        <v>744.98</v>
      </c>
      <c r="W397" t="str">
        <f>'تشغيل اليومية '!W398</f>
        <v>552026</v>
      </c>
      <c r="X397" t="str">
        <f>'تشغيل اليومية '!X398</f>
        <v>ايراد</v>
      </c>
    </row>
    <row r="398" spans="1:24" x14ac:dyDescent="0.3">
      <c r="A398">
        <f>'تشغيل اليومية '!A399</f>
        <v>5</v>
      </c>
      <c r="B398">
        <f>'تشغيل اليومية '!B399</f>
        <v>5</v>
      </c>
      <c r="C398">
        <f>'تشغيل اليومية '!C399</f>
        <v>2026</v>
      </c>
      <c r="D398" t="str">
        <f>'تشغيل اليومية '!D399</f>
        <v>سيد الحاوي 2عدلي منصور سعوديمدينتي اتوبيس 28</v>
      </c>
      <c r="E398">
        <f>'تشغيل اليومية '!E399</f>
        <v>5028</v>
      </c>
      <c r="F398" t="str">
        <f>'تشغيل اليومية '!F399</f>
        <v>سيد الحاوي 2</v>
      </c>
      <c r="G398" t="str">
        <f>'تشغيل اليومية '!G399</f>
        <v xml:space="preserve">عدلي منصور </v>
      </c>
      <c r="H398" t="str">
        <f>'تشغيل اليومية '!H399</f>
        <v>سعودي</v>
      </c>
      <c r="I398" t="str">
        <f>'تشغيل اليومية '!I399</f>
        <v xml:space="preserve">مدينتي </v>
      </c>
      <c r="J398" t="str">
        <f>'تشغيل اليومية '!J399</f>
        <v>اتوبيس 28</v>
      </c>
      <c r="K398">
        <f>'تشغيل اليومية '!K399</f>
        <v>741</v>
      </c>
      <c r="L398">
        <f>'تشغيل اليومية '!L399</f>
        <v>1</v>
      </c>
      <c r="M398">
        <f>'تشغيل اليومية '!M399</f>
        <v>550</v>
      </c>
      <c r="N398">
        <f>'تشغيل اليومية '!N399</f>
        <v>22.23</v>
      </c>
      <c r="O398">
        <f>'تشغيل اليومية '!O399</f>
        <v>718.77</v>
      </c>
      <c r="P398">
        <f>'تشغيل اليومية '!P399</f>
        <v>0</v>
      </c>
      <c r="Q398">
        <f>'تشغيل اليومية '!Q399</f>
        <v>0</v>
      </c>
      <c r="R398">
        <f>'تشغيل اليومية '!R399</f>
        <v>0</v>
      </c>
      <c r="S398">
        <f>'تشغيل اليومية '!S399</f>
        <v>550</v>
      </c>
      <c r="T398">
        <f>'تشغيل اليومية '!T399</f>
        <v>0</v>
      </c>
      <c r="U398">
        <f>'تشغيل اليومية '!U399</f>
        <v>191</v>
      </c>
      <c r="V398">
        <f>'تشغيل اليومية '!V399</f>
        <v>168.77</v>
      </c>
      <c r="W398" t="str">
        <f>'تشغيل اليومية '!W399</f>
        <v>552026</v>
      </c>
      <c r="X398" t="str">
        <f>'تشغيل اليومية '!X399</f>
        <v>ايراد</v>
      </c>
    </row>
    <row r="399" spans="1:24" x14ac:dyDescent="0.3">
      <c r="A399">
        <f>'تشغيل اليومية '!A402</f>
        <v>0</v>
      </c>
      <c r="B399">
        <f>'تشغيل اليومية '!B402</f>
        <v>0</v>
      </c>
      <c r="C399">
        <f>'تشغيل اليومية '!C402</f>
        <v>0</v>
      </c>
      <c r="D399" t="e">
        <f>'تشغيل اليومية '!D402</f>
        <v>#N/A</v>
      </c>
      <c r="E399">
        <f>'تشغيل اليومية '!E402</f>
        <v>0</v>
      </c>
      <c r="F399" t="e">
        <f>'تشغيل اليومية '!F402</f>
        <v>#N/A</v>
      </c>
      <c r="G399">
        <f>'تشغيل اليومية '!G402</f>
        <v>0</v>
      </c>
      <c r="H399">
        <f>'تشغيل اليومية '!H402</f>
        <v>0</v>
      </c>
      <c r="I399">
        <f>'تشغيل اليومية '!I402</f>
        <v>0</v>
      </c>
      <c r="J399">
        <f>'تشغيل اليومية '!J402</f>
        <v>0</v>
      </c>
      <c r="K399">
        <f>'تشغيل اليومية '!K402</f>
        <v>0</v>
      </c>
      <c r="L399">
        <f>'تشغيل اليومية '!L402</f>
        <v>0</v>
      </c>
      <c r="M399">
        <f>'تشغيل اليومية '!M402</f>
        <v>0</v>
      </c>
      <c r="N399">
        <f>'تشغيل اليومية '!N402</f>
        <v>0</v>
      </c>
      <c r="O399">
        <f>'تشغيل اليومية '!O402</f>
        <v>0</v>
      </c>
      <c r="P399">
        <f>'تشغيل اليومية '!P402</f>
        <v>0</v>
      </c>
      <c r="Q399">
        <f>'تشغيل اليومية '!Q402</f>
        <v>0</v>
      </c>
      <c r="R399">
        <f>'تشغيل اليومية '!R402</f>
        <v>0</v>
      </c>
      <c r="S399">
        <f>'تشغيل اليومية '!S402</f>
        <v>0</v>
      </c>
      <c r="T399">
        <f>'تشغيل اليومية '!T402</f>
        <v>0</v>
      </c>
      <c r="U399">
        <f>'تشغيل اليومية '!U402</f>
        <v>0</v>
      </c>
      <c r="V399">
        <f>'تشغيل اليومية '!V402</f>
        <v>0</v>
      </c>
      <c r="W399" t="str">
        <f>'تشغيل اليومية '!W402</f>
        <v/>
      </c>
      <c r="X399" t="str">
        <f>'تشغيل اليومية '!X402</f>
        <v>ايراد</v>
      </c>
    </row>
    <row r="400" spans="1:24" x14ac:dyDescent="0.3">
      <c r="A400">
        <f>'تشغيل اليومية '!A403</f>
        <v>6</v>
      </c>
      <c r="B400">
        <f>'تشغيل اليومية '!B403</f>
        <v>5</v>
      </c>
      <c r="C400">
        <f>'تشغيل اليومية '!C403</f>
        <v>2026</v>
      </c>
      <c r="D400" t="str">
        <f>'تشغيل اليومية '!D403</f>
        <v>مصطفي قليوبقليوب FIRST STARTم.نصر ميكروباص صيني</v>
      </c>
      <c r="E400">
        <f>'تشغيل اليومية '!E403</f>
        <v>1000</v>
      </c>
      <c r="F400" t="str">
        <f>'تشغيل اليومية '!F403</f>
        <v>مصطفي قليوب</v>
      </c>
      <c r="G400" t="str">
        <f>'تشغيل اليومية '!G403</f>
        <v xml:space="preserve">قليوب </v>
      </c>
      <c r="H400" t="str">
        <f>'تشغيل اليومية '!H403</f>
        <v>FIRST START</v>
      </c>
      <c r="I400" t="str">
        <f>'تشغيل اليومية '!I403</f>
        <v xml:space="preserve">م.نصر </v>
      </c>
      <c r="J400" t="str">
        <f>'تشغيل اليومية '!J403</f>
        <v>ميكروباص صيني</v>
      </c>
      <c r="K400">
        <f>'تشغيل اليومية '!K403</f>
        <v>1250</v>
      </c>
      <c r="L400">
        <f>'تشغيل اليومية '!L403</f>
        <v>1</v>
      </c>
      <c r="M400">
        <f>'تشغيل اليومية '!M403</f>
        <v>1200</v>
      </c>
      <c r="N400">
        <f>'تشغيل اليومية '!N403</f>
        <v>37.5</v>
      </c>
      <c r="O400">
        <f>'تشغيل اليومية '!O403</f>
        <v>1212.5</v>
      </c>
      <c r="P400">
        <f>'تشغيل اليومية '!P403</f>
        <v>0</v>
      </c>
      <c r="Q400">
        <f>'تشغيل اليومية '!Q403</f>
        <v>0</v>
      </c>
      <c r="R400">
        <f>'تشغيل اليومية '!R403</f>
        <v>0</v>
      </c>
      <c r="S400">
        <f>'تشغيل اليومية '!S403</f>
        <v>1200</v>
      </c>
      <c r="T400">
        <f>'تشغيل اليومية '!T403</f>
        <v>0</v>
      </c>
      <c r="U400">
        <f>'تشغيل اليومية '!U403</f>
        <v>50</v>
      </c>
      <c r="V400">
        <f>'تشغيل اليومية '!V403</f>
        <v>12.5</v>
      </c>
      <c r="W400" t="str">
        <f>'تشغيل اليومية '!W403</f>
        <v>652026</v>
      </c>
      <c r="X400" t="str">
        <f>'تشغيل اليومية '!X403</f>
        <v>ايراد</v>
      </c>
    </row>
    <row r="401" spans="1:24" x14ac:dyDescent="0.3">
      <c r="A401">
        <f>'تشغيل اليومية '!A404</f>
        <v>6</v>
      </c>
      <c r="B401">
        <f>'تشغيل اليومية '!B404</f>
        <v>5</v>
      </c>
      <c r="C401">
        <f>'تشغيل اليومية '!C404</f>
        <v>2026</v>
      </c>
      <c r="D401" t="str">
        <f>'تشغيل اليومية '!D404</f>
        <v>عمرو برعي الجراجFLITCH AND GRAINالتجمع ميكروباص صيني</v>
      </c>
      <c r="E401">
        <f>'تشغيل اليومية '!E404</f>
        <v>2000</v>
      </c>
      <c r="F401" t="str">
        <f>'تشغيل اليومية '!F404</f>
        <v xml:space="preserve">عمرو برعي </v>
      </c>
      <c r="G401" t="str">
        <f>'تشغيل اليومية '!G404</f>
        <v>الجراج</v>
      </c>
      <c r="H401" t="str">
        <f>'تشغيل اليومية '!H404</f>
        <v>FLITCH AND GRAIN</v>
      </c>
      <c r="I401" t="str">
        <f>'تشغيل اليومية '!I404</f>
        <v xml:space="preserve">التجمع </v>
      </c>
      <c r="J401" t="str">
        <f>'تشغيل اليومية '!J404</f>
        <v>ميكروباص صيني</v>
      </c>
      <c r="K401">
        <f>'تشغيل اليومية '!K404</f>
        <v>1300</v>
      </c>
      <c r="L401">
        <f>'تشغيل اليومية '!L404</f>
        <v>1</v>
      </c>
      <c r="M401">
        <f>'تشغيل اليومية '!M404</f>
        <v>1050</v>
      </c>
      <c r="N401">
        <f>'تشغيل اليومية '!N404</f>
        <v>39</v>
      </c>
      <c r="O401">
        <f>'تشغيل اليومية '!O404</f>
        <v>1261</v>
      </c>
      <c r="P401">
        <f>'تشغيل اليومية '!P404</f>
        <v>0</v>
      </c>
      <c r="Q401">
        <f>'تشغيل اليومية '!Q404</f>
        <v>0</v>
      </c>
      <c r="R401">
        <f>'تشغيل اليومية '!R404</f>
        <v>0</v>
      </c>
      <c r="S401">
        <f>'تشغيل اليومية '!S404</f>
        <v>1050</v>
      </c>
      <c r="T401">
        <f>'تشغيل اليومية '!T404</f>
        <v>0</v>
      </c>
      <c r="U401">
        <f>'تشغيل اليومية '!U404</f>
        <v>250</v>
      </c>
      <c r="V401">
        <f>'تشغيل اليومية '!V404</f>
        <v>211</v>
      </c>
      <c r="W401" t="str">
        <f>'تشغيل اليومية '!W404</f>
        <v>652026</v>
      </c>
      <c r="X401" t="str">
        <f>'تشغيل اليومية '!X404</f>
        <v>ايراد</v>
      </c>
    </row>
    <row r="402" spans="1:24" x14ac:dyDescent="0.3">
      <c r="A402">
        <f>'تشغيل اليومية '!A405</f>
        <v>6</v>
      </c>
      <c r="B402">
        <f>'تشغيل اليومية '!B405</f>
        <v>5</v>
      </c>
      <c r="C402">
        <f>'تشغيل اليومية '!C405</f>
        <v>2026</v>
      </c>
      <c r="D402" t="str">
        <f>'تشغيل اليومية '!D405</f>
        <v>مصطفي الف مسكنالف مسكن 3 ورديةنجمة هليوبوليسالتجمع اتوبيس 28</v>
      </c>
      <c r="E402">
        <f>'تشغيل اليومية '!E405</f>
        <v>3000</v>
      </c>
      <c r="F402" t="str">
        <f>'تشغيل اليومية '!F405</f>
        <v>مصطفي الف مسكن</v>
      </c>
      <c r="G402" t="str">
        <f>'تشغيل اليومية '!G405</f>
        <v>الف مسكن 3 وردية</v>
      </c>
      <c r="H402" t="str">
        <f>'تشغيل اليومية '!H405</f>
        <v>نجمة هليوبوليس</v>
      </c>
      <c r="I402" t="str">
        <f>'تشغيل اليومية '!I405</f>
        <v xml:space="preserve">التجمع </v>
      </c>
      <c r="J402" t="str">
        <f>'تشغيل اليومية '!J405</f>
        <v>اتوبيس 28</v>
      </c>
      <c r="K402">
        <f>'تشغيل اليومية '!K405</f>
        <v>4297</v>
      </c>
      <c r="L402">
        <f>'تشغيل اليومية '!L405</f>
        <v>1</v>
      </c>
      <c r="M402">
        <f>'تشغيل اليومية '!M405</f>
        <v>3800</v>
      </c>
      <c r="N402">
        <f>'تشغيل اليومية '!N405</f>
        <v>128.91</v>
      </c>
      <c r="O402">
        <f>'تشغيل اليومية '!O405</f>
        <v>4168.09</v>
      </c>
      <c r="P402">
        <f>'تشغيل اليومية '!P405</f>
        <v>0</v>
      </c>
      <c r="Q402">
        <f>'تشغيل اليومية '!Q405</f>
        <v>0</v>
      </c>
      <c r="R402">
        <f>'تشغيل اليومية '!R405</f>
        <v>0</v>
      </c>
      <c r="S402">
        <f>'تشغيل اليومية '!S405</f>
        <v>3800</v>
      </c>
      <c r="T402">
        <f>'تشغيل اليومية '!T405</f>
        <v>0</v>
      </c>
      <c r="U402">
        <f>'تشغيل اليومية '!U405</f>
        <v>497</v>
      </c>
      <c r="V402">
        <f>'تشغيل اليومية '!V405</f>
        <v>368.09000000000003</v>
      </c>
      <c r="W402" t="str">
        <f>'تشغيل اليومية '!W405</f>
        <v>652026</v>
      </c>
      <c r="X402" t="str">
        <f>'تشغيل اليومية '!X405</f>
        <v>ايراد</v>
      </c>
    </row>
    <row r="403" spans="1:24" x14ac:dyDescent="0.3">
      <c r="A403" t="e">
        <f>'تشغيل اليومية '!#REF!</f>
        <v>#REF!</v>
      </c>
      <c r="B403" t="e">
        <f>'تشغيل اليومية '!#REF!</f>
        <v>#REF!</v>
      </c>
      <c r="C403" t="e">
        <f>'تشغيل اليومية '!#REF!</f>
        <v>#REF!</v>
      </c>
      <c r="D403" t="e">
        <f>'تشغيل اليومية '!#REF!</f>
        <v>#REF!</v>
      </c>
      <c r="E403" t="e">
        <f>'تشغيل اليومية '!#REF!</f>
        <v>#REF!</v>
      </c>
      <c r="F403" t="e">
        <f>'تشغيل اليومية '!#REF!</f>
        <v>#REF!</v>
      </c>
      <c r="G403" t="e">
        <f>'تشغيل اليومية '!#REF!</f>
        <v>#REF!</v>
      </c>
      <c r="H403" t="e">
        <f>'تشغيل اليومية '!#REF!</f>
        <v>#REF!</v>
      </c>
      <c r="I403" t="e">
        <f>'تشغيل اليومية '!#REF!</f>
        <v>#REF!</v>
      </c>
      <c r="J403" t="e">
        <f>'تشغيل اليومية '!#REF!</f>
        <v>#REF!</v>
      </c>
      <c r="K403" t="e">
        <f>'تشغيل اليومية '!#REF!</f>
        <v>#REF!</v>
      </c>
      <c r="L403" t="e">
        <f>'تشغيل اليومية '!#REF!</f>
        <v>#REF!</v>
      </c>
      <c r="M403" t="e">
        <f>'تشغيل اليومية '!#REF!</f>
        <v>#REF!</v>
      </c>
      <c r="N403" t="e">
        <f>'تشغيل اليومية '!#REF!</f>
        <v>#REF!</v>
      </c>
      <c r="O403" t="e">
        <f>'تشغيل اليومية '!#REF!</f>
        <v>#REF!</v>
      </c>
      <c r="P403" t="e">
        <f>'تشغيل اليومية '!#REF!</f>
        <v>#REF!</v>
      </c>
      <c r="Q403" t="e">
        <f>'تشغيل اليومية '!#REF!</f>
        <v>#REF!</v>
      </c>
      <c r="R403" t="e">
        <f>'تشغيل اليومية '!#REF!</f>
        <v>#REF!</v>
      </c>
      <c r="S403" t="e">
        <f>'تشغيل اليومية '!#REF!</f>
        <v>#REF!</v>
      </c>
      <c r="T403" t="e">
        <f>'تشغيل اليومية '!#REF!</f>
        <v>#REF!</v>
      </c>
      <c r="U403" t="e">
        <f>'تشغيل اليومية '!#REF!</f>
        <v>#REF!</v>
      </c>
      <c r="V403" t="e">
        <f>'تشغيل اليومية '!#REF!</f>
        <v>#REF!</v>
      </c>
      <c r="W403" t="e">
        <f>'تشغيل اليومية '!#REF!</f>
        <v>#REF!</v>
      </c>
      <c r="X403" t="e">
        <f>'تشغيل اليومية '!#REF!</f>
        <v>#REF!</v>
      </c>
    </row>
    <row r="404" spans="1:24" x14ac:dyDescent="0.3">
      <c r="A404">
        <f>'تشغيل اليومية '!A406</f>
        <v>6</v>
      </c>
      <c r="B404">
        <f>'تشغيل اليومية '!B406</f>
        <v>5</v>
      </c>
      <c r="C404">
        <f>'تشغيل اليومية '!C406</f>
        <v>2026</v>
      </c>
      <c r="D404" t="str">
        <f>'تشغيل اليومية '!D406</f>
        <v>ممدوح كيلاني1قليوب 3 وردية نجمة هليوبوليسالتجمع اتوبيس 28</v>
      </c>
      <c r="E404">
        <f>'تشغيل اليومية '!E406</f>
        <v>3002</v>
      </c>
      <c r="F404" t="str">
        <f>'تشغيل اليومية '!F406</f>
        <v>ممدوح كيلاني1</v>
      </c>
      <c r="G404" t="str">
        <f>'تشغيل اليومية '!G406</f>
        <v xml:space="preserve">قليوب 3 وردية </v>
      </c>
      <c r="H404" t="str">
        <f>'تشغيل اليومية '!H406</f>
        <v>نجمة هليوبوليس</v>
      </c>
      <c r="I404" t="str">
        <f>'تشغيل اليومية '!I406</f>
        <v xml:space="preserve">التجمع </v>
      </c>
      <c r="J404" t="str">
        <f>'تشغيل اليومية '!J406</f>
        <v>اتوبيس 28</v>
      </c>
      <c r="K404">
        <f>'تشغيل اليومية '!K406</f>
        <v>4297</v>
      </c>
      <c r="L404">
        <f>'تشغيل اليومية '!L406</f>
        <v>1</v>
      </c>
      <c r="M404">
        <f>'تشغيل اليومية '!M406</f>
        <v>3900</v>
      </c>
      <c r="N404">
        <f>'تشغيل اليومية '!N406</f>
        <v>128.91</v>
      </c>
      <c r="O404">
        <f>'تشغيل اليومية '!O406</f>
        <v>4168.09</v>
      </c>
      <c r="P404">
        <f>'تشغيل اليومية '!P406</f>
        <v>0</v>
      </c>
      <c r="Q404">
        <f>'تشغيل اليومية '!Q406</f>
        <v>0</v>
      </c>
      <c r="R404">
        <f>'تشغيل اليومية '!R406</f>
        <v>0</v>
      </c>
      <c r="S404">
        <f>'تشغيل اليومية '!S406</f>
        <v>3900</v>
      </c>
      <c r="T404">
        <f>'تشغيل اليومية '!T406</f>
        <v>0</v>
      </c>
      <c r="U404">
        <f>'تشغيل اليومية '!U406</f>
        <v>397</v>
      </c>
      <c r="V404">
        <f>'تشغيل اليومية '!V406</f>
        <v>268.09000000000003</v>
      </c>
      <c r="W404" t="str">
        <f>'تشغيل اليومية '!W406</f>
        <v>652026</v>
      </c>
      <c r="X404" t="str">
        <f>'تشغيل اليومية '!X406</f>
        <v>ايراد</v>
      </c>
    </row>
    <row r="405" spans="1:24" x14ac:dyDescent="0.3">
      <c r="A405">
        <f>'تشغيل اليومية '!A407</f>
        <v>6</v>
      </c>
      <c r="B405">
        <f>'تشغيل اليومية '!B407</f>
        <v>5</v>
      </c>
      <c r="C405">
        <f>'تشغيل اليومية '!C407</f>
        <v>2026</v>
      </c>
      <c r="D405" t="str">
        <f>'تشغيل اليومية '!D407</f>
        <v>ممدوح كيلاني3المنيب 3وردية نجمة هليوبوليسالتجمع ميكروباص</v>
      </c>
      <c r="E405">
        <f>'تشغيل اليومية '!E407</f>
        <v>3004</v>
      </c>
      <c r="F405" t="str">
        <f>'تشغيل اليومية '!F407</f>
        <v>ممدوح كيلاني3</v>
      </c>
      <c r="G405" t="str">
        <f>'تشغيل اليومية '!G407</f>
        <v xml:space="preserve">المنيب 3وردية </v>
      </c>
      <c r="H405" t="str">
        <f>'تشغيل اليومية '!H407</f>
        <v>نجمة هليوبوليس</v>
      </c>
      <c r="I405" t="str">
        <f>'تشغيل اليومية '!I407</f>
        <v xml:space="preserve">التجمع </v>
      </c>
      <c r="J405" t="str">
        <f>'تشغيل اليومية '!J407</f>
        <v>ميكروباص</v>
      </c>
      <c r="K405">
        <f>'تشغيل اليومية '!K407</f>
        <v>3600</v>
      </c>
      <c r="L405">
        <f>'تشغيل اليومية '!L407</f>
        <v>1</v>
      </c>
      <c r="M405">
        <f>'تشغيل اليومية '!M407</f>
        <v>2700</v>
      </c>
      <c r="N405">
        <f>'تشغيل اليومية '!N407</f>
        <v>108</v>
      </c>
      <c r="O405">
        <f>'تشغيل اليومية '!O407</f>
        <v>3492</v>
      </c>
      <c r="P405">
        <f>'تشغيل اليومية '!P407</f>
        <v>0</v>
      </c>
      <c r="Q405">
        <f>'تشغيل اليومية '!Q407</f>
        <v>0</v>
      </c>
      <c r="R405">
        <f>'تشغيل اليومية '!R407</f>
        <v>0</v>
      </c>
      <c r="S405">
        <f>'تشغيل اليومية '!S407</f>
        <v>2700</v>
      </c>
      <c r="T405">
        <f>'تشغيل اليومية '!T407</f>
        <v>0</v>
      </c>
      <c r="U405">
        <f>'تشغيل اليومية '!U407</f>
        <v>900</v>
      </c>
      <c r="V405">
        <f>'تشغيل اليومية '!V407</f>
        <v>792</v>
      </c>
      <c r="W405" t="str">
        <f>'تشغيل اليومية '!W407</f>
        <v>652026</v>
      </c>
      <c r="X405" t="str">
        <f>'تشغيل اليومية '!X407</f>
        <v>ايراد</v>
      </c>
    </row>
    <row r="406" spans="1:24" x14ac:dyDescent="0.3">
      <c r="A406">
        <f>'تشغيل اليومية '!A408</f>
        <v>6</v>
      </c>
      <c r="B406">
        <f>'تشغيل اليومية '!B408</f>
        <v>5</v>
      </c>
      <c r="C406">
        <f>'تشغيل اليومية '!C408</f>
        <v>2026</v>
      </c>
      <c r="D406" t="str">
        <f>'تشغيل اليومية '!D408</f>
        <v xml:space="preserve">رجب سلامة 1المرج لوجستيكااكتوبر هاي اس </v>
      </c>
      <c r="E406">
        <f>'تشغيل اليومية '!E408</f>
        <v>4000</v>
      </c>
      <c r="F406" t="str">
        <f>'تشغيل اليومية '!F408</f>
        <v>رجب سلامة 1</v>
      </c>
      <c r="G406" t="str">
        <f>'تشغيل اليومية '!G408</f>
        <v xml:space="preserve">المرج </v>
      </c>
      <c r="H406" t="str">
        <f>'تشغيل اليومية '!H408</f>
        <v>لوجستيكا</v>
      </c>
      <c r="I406" t="str">
        <f>'تشغيل اليومية '!I408</f>
        <v xml:space="preserve">اكتوبر </v>
      </c>
      <c r="J406" t="str">
        <f>'تشغيل اليومية '!J408</f>
        <v xml:space="preserve">هاي اس </v>
      </c>
      <c r="K406">
        <f>'تشغيل اليومية '!K408</f>
        <v>2195</v>
      </c>
      <c r="L406">
        <f>'تشغيل اليومية '!L408</f>
        <v>1</v>
      </c>
      <c r="M406">
        <f>'تشغيل اليومية '!M408</f>
        <v>2000</v>
      </c>
      <c r="N406">
        <f>'تشغيل اليومية '!N408</f>
        <v>65.849999999999994</v>
      </c>
      <c r="O406">
        <f>'تشغيل اليومية '!O408</f>
        <v>2129.15</v>
      </c>
      <c r="P406">
        <f>'تشغيل اليومية '!P408</f>
        <v>0</v>
      </c>
      <c r="Q406">
        <f>'تشغيل اليومية '!Q408</f>
        <v>0</v>
      </c>
      <c r="R406">
        <f>'تشغيل اليومية '!R408</f>
        <v>0</v>
      </c>
      <c r="S406">
        <f>'تشغيل اليومية '!S408</f>
        <v>2000</v>
      </c>
      <c r="T406">
        <f>'تشغيل اليومية '!T408</f>
        <v>0</v>
      </c>
      <c r="U406">
        <f>'تشغيل اليومية '!U408</f>
        <v>195</v>
      </c>
      <c r="V406">
        <f>'تشغيل اليومية '!V408</f>
        <v>129.15</v>
      </c>
      <c r="W406" t="str">
        <f>'تشغيل اليومية '!W408</f>
        <v>652026</v>
      </c>
      <c r="X406" t="str">
        <f>'تشغيل اليومية '!X408</f>
        <v>ايراد</v>
      </c>
    </row>
    <row r="407" spans="1:24" x14ac:dyDescent="0.3">
      <c r="A407">
        <f>'تشغيل اليومية '!A409</f>
        <v>6</v>
      </c>
      <c r="B407">
        <f>'تشغيل اليومية '!B409</f>
        <v>5</v>
      </c>
      <c r="C407">
        <f>'تشغيل اليومية '!C409</f>
        <v>2026</v>
      </c>
      <c r="D407" t="str">
        <f>'تشغيل اليومية '!D409</f>
        <v xml:space="preserve">رجب سلامة 2 نكلا حضورلوجستيكااكتوبر هاي اس </v>
      </c>
      <c r="E407">
        <f>'تشغيل اليومية '!E409</f>
        <v>4004</v>
      </c>
      <c r="F407" t="str">
        <f>'تشغيل اليومية '!F409</f>
        <v xml:space="preserve">رجب سلامة 2 </v>
      </c>
      <c r="G407" t="str">
        <f>'تشغيل اليومية '!G409</f>
        <v>نكلا حضور</v>
      </c>
      <c r="H407" t="str">
        <f>'تشغيل اليومية '!H409</f>
        <v>لوجستيكا</v>
      </c>
      <c r="I407" t="str">
        <f>'تشغيل اليومية '!I409</f>
        <v xml:space="preserve">اكتوبر </v>
      </c>
      <c r="J407" t="str">
        <f>'تشغيل اليومية '!J409</f>
        <v xml:space="preserve">هاي اس </v>
      </c>
      <c r="K407">
        <f>'تشغيل اليومية '!K409</f>
        <v>1024</v>
      </c>
      <c r="L407">
        <f>'تشغيل اليومية '!L409</f>
        <v>1</v>
      </c>
      <c r="M407">
        <f>'تشغيل اليومية '!M409</f>
        <v>1000</v>
      </c>
      <c r="N407">
        <f>'تشغيل اليومية '!N409</f>
        <v>30.72</v>
      </c>
      <c r="O407">
        <f>'تشغيل اليومية '!O409</f>
        <v>993.28</v>
      </c>
      <c r="P407">
        <f>'تشغيل اليومية '!P409</f>
        <v>0</v>
      </c>
      <c r="Q407">
        <f>'تشغيل اليومية '!Q409</f>
        <v>0</v>
      </c>
      <c r="R407">
        <f>'تشغيل اليومية '!R409</f>
        <v>0</v>
      </c>
      <c r="S407">
        <f>'تشغيل اليومية '!S409</f>
        <v>1000</v>
      </c>
      <c r="T407">
        <f>'تشغيل اليومية '!T409</f>
        <v>0</v>
      </c>
      <c r="U407">
        <f>'تشغيل اليومية '!U409</f>
        <v>24</v>
      </c>
      <c r="V407">
        <f>'تشغيل اليومية '!V409</f>
        <v>-6.7199999999999989</v>
      </c>
      <c r="W407" t="str">
        <f>'تشغيل اليومية '!W409</f>
        <v>652026</v>
      </c>
      <c r="X407" t="str">
        <f>'تشغيل اليومية '!X409</f>
        <v>ايراد</v>
      </c>
    </row>
    <row r="408" spans="1:24" x14ac:dyDescent="0.3">
      <c r="A408">
        <f>'تشغيل اليومية '!A410</f>
        <v>6</v>
      </c>
      <c r="B408">
        <f>'تشغيل اليومية '!B410</f>
        <v>5</v>
      </c>
      <c r="C408">
        <f>'تشغيل اليومية '!C410</f>
        <v>2026</v>
      </c>
      <c r="D408" t="str">
        <f>'تشغيل اليومية '!D410</f>
        <v xml:space="preserve">احمد السيدالمنيب 3وردية لوجستيكااكتوبر هاي اس </v>
      </c>
      <c r="E408">
        <f>'تشغيل اليومية '!E410</f>
        <v>4001</v>
      </c>
      <c r="F408" t="str">
        <f>'تشغيل اليومية '!F410</f>
        <v>احمد السيد</v>
      </c>
      <c r="G408" t="str">
        <f>'تشغيل اليومية '!G410</f>
        <v xml:space="preserve">المنيب 3وردية </v>
      </c>
      <c r="H408" t="str">
        <f>'تشغيل اليومية '!H410</f>
        <v>لوجستيكا</v>
      </c>
      <c r="I408" t="str">
        <f>'تشغيل اليومية '!I410</f>
        <v xml:space="preserve">اكتوبر </v>
      </c>
      <c r="J408" t="str">
        <f>'تشغيل اليومية '!J410</f>
        <v xml:space="preserve">هاي اس </v>
      </c>
      <c r="K408">
        <f>'تشغيل اليومية '!K410</f>
        <v>4831</v>
      </c>
      <c r="L408">
        <f>'تشغيل اليومية '!L410</f>
        <v>1</v>
      </c>
      <c r="M408">
        <f>'تشغيل اليومية '!M410</f>
        <v>4000</v>
      </c>
      <c r="N408">
        <f>'تشغيل اليومية '!N410</f>
        <v>144.93</v>
      </c>
      <c r="O408">
        <f>'تشغيل اليومية '!O410</f>
        <v>4686.07</v>
      </c>
      <c r="P408">
        <f>'تشغيل اليومية '!P410</f>
        <v>0</v>
      </c>
      <c r="Q408">
        <f>'تشغيل اليومية '!Q410</f>
        <v>0</v>
      </c>
      <c r="R408">
        <f>'تشغيل اليومية '!R410</f>
        <v>0</v>
      </c>
      <c r="S408">
        <f>'تشغيل اليومية '!S410</f>
        <v>4000</v>
      </c>
      <c r="T408">
        <f>'تشغيل اليومية '!T410</f>
        <v>0</v>
      </c>
      <c r="U408">
        <f>'تشغيل اليومية '!U410</f>
        <v>831</v>
      </c>
      <c r="V408">
        <f>'تشغيل اليومية '!V410</f>
        <v>686.06999999999994</v>
      </c>
      <c r="W408" t="str">
        <f>'تشغيل اليومية '!W410</f>
        <v>652026</v>
      </c>
      <c r="X408" t="str">
        <f>'تشغيل اليومية '!X410</f>
        <v>ايراد</v>
      </c>
    </row>
    <row r="409" spans="1:24" x14ac:dyDescent="0.3">
      <c r="A409">
        <f>'تشغيل اليومية '!A411</f>
        <v>6</v>
      </c>
      <c r="B409">
        <f>'تشغيل اليومية '!B411</f>
        <v>5</v>
      </c>
      <c r="C409">
        <f>'تشغيل اليومية '!C411</f>
        <v>2026</v>
      </c>
      <c r="D409" t="str">
        <f>'تشغيل اليومية '!D411</f>
        <v xml:space="preserve">حسام سعيد1القناطر 3 ورديةلوجستيكااكتوبر هاي اس </v>
      </c>
      <c r="E409">
        <f>'تشغيل اليومية '!E411</f>
        <v>4002</v>
      </c>
      <c r="F409" t="str">
        <f>'تشغيل اليومية '!F411</f>
        <v>حسام سعيد1</v>
      </c>
      <c r="G409" t="str">
        <f>'تشغيل اليومية '!G411</f>
        <v>القناطر 3 وردية</v>
      </c>
      <c r="H409" t="str">
        <f>'تشغيل اليومية '!H411</f>
        <v>لوجستيكا</v>
      </c>
      <c r="I409" t="str">
        <f>'تشغيل اليومية '!I411</f>
        <v xml:space="preserve">اكتوبر </v>
      </c>
      <c r="J409" t="str">
        <f>'تشغيل اليومية '!J411</f>
        <v xml:space="preserve">هاي اس </v>
      </c>
      <c r="K409">
        <f>'تشغيل اليومية '!K411</f>
        <v>4391</v>
      </c>
      <c r="L409">
        <f>'تشغيل اليومية '!L411</f>
        <v>1</v>
      </c>
      <c r="M409">
        <f>'تشغيل اليومية '!M411</f>
        <v>3400</v>
      </c>
      <c r="N409">
        <f>'تشغيل اليومية '!N411</f>
        <v>131.72999999999999</v>
      </c>
      <c r="O409">
        <f>'تشغيل اليومية '!O411</f>
        <v>4259.2700000000004</v>
      </c>
      <c r="P409">
        <f>'تشغيل اليومية '!P411</f>
        <v>0</v>
      </c>
      <c r="Q409">
        <f>'تشغيل اليومية '!Q411</f>
        <v>0</v>
      </c>
      <c r="R409">
        <f>'تشغيل اليومية '!R411</f>
        <v>0</v>
      </c>
      <c r="S409">
        <f>'تشغيل اليومية '!S411</f>
        <v>3400</v>
      </c>
      <c r="T409">
        <f>'تشغيل اليومية '!T411</f>
        <v>0</v>
      </c>
      <c r="U409">
        <f>'تشغيل اليومية '!U411</f>
        <v>991</v>
      </c>
      <c r="V409">
        <f>'تشغيل اليومية '!V411</f>
        <v>859.27</v>
      </c>
      <c r="W409" t="str">
        <f>'تشغيل اليومية '!W411</f>
        <v>652026</v>
      </c>
      <c r="X409" t="str">
        <f>'تشغيل اليومية '!X411</f>
        <v>ايراد</v>
      </c>
    </row>
    <row r="410" spans="1:24" x14ac:dyDescent="0.3">
      <c r="A410">
        <f>'تشغيل اليومية '!A412</f>
        <v>6</v>
      </c>
      <c r="B410">
        <f>'تشغيل اليومية '!B412</f>
        <v>5</v>
      </c>
      <c r="C410">
        <f>'تشغيل اليومية '!C412</f>
        <v>2026</v>
      </c>
      <c r="D410" t="str">
        <f>'تشغيل اليومية '!D412</f>
        <v xml:space="preserve">حسام سعيد 2نكلا انصرافلوجستيكااكتوبر هاي اس </v>
      </c>
      <c r="E410">
        <f>'تشغيل اليومية '!E412</f>
        <v>4003</v>
      </c>
      <c r="F410" t="str">
        <f>'تشغيل اليومية '!F412</f>
        <v>حسام سعيد 2</v>
      </c>
      <c r="G410" t="str">
        <f>'تشغيل اليومية '!G412</f>
        <v>نكلا انصراف</v>
      </c>
      <c r="H410" t="str">
        <f>'تشغيل اليومية '!H412</f>
        <v>لوجستيكا</v>
      </c>
      <c r="I410" t="str">
        <f>'تشغيل اليومية '!I412</f>
        <v xml:space="preserve">اكتوبر </v>
      </c>
      <c r="J410" t="str">
        <f>'تشغيل اليومية '!J412</f>
        <v xml:space="preserve">هاي اس </v>
      </c>
      <c r="K410">
        <f>'تشغيل اليومية '!K412</f>
        <v>1024</v>
      </c>
      <c r="L410">
        <f>'تشغيل اليومية '!L412</f>
        <v>1</v>
      </c>
      <c r="M410">
        <f>'تشغيل اليومية '!M412</f>
        <v>900</v>
      </c>
      <c r="N410">
        <f>'تشغيل اليومية '!N412</f>
        <v>30.72</v>
      </c>
      <c r="O410">
        <f>'تشغيل اليومية '!O412</f>
        <v>993.28</v>
      </c>
      <c r="P410">
        <f>'تشغيل اليومية '!P412</f>
        <v>0</v>
      </c>
      <c r="Q410">
        <f>'تشغيل اليومية '!Q412</f>
        <v>0</v>
      </c>
      <c r="R410">
        <f>'تشغيل اليومية '!R412</f>
        <v>0</v>
      </c>
      <c r="S410">
        <f>'تشغيل اليومية '!S412</f>
        <v>900</v>
      </c>
      <c r="T410">
        <f>'تشغيل اليومية '!T412</f>
        <v>0</v>
      </c>
      <c r="U410">
        <f>'تشغيل اليومية '!U412</f>
        <v>124</v>
      </c>
      <c r="V410">
        <f>'تشغيل اليومية '!V412</f>
        <v>93.28</v>
      </c>
      <c r="W410" t="str">
        <f>'تشغيل اليومية '!W412</f>
        <v>652026</v>
      </c>
      <c r="X410" t="str">
        <f>'تشغيل اليومية '!X412</f>
        <v>ايراد</v>
      </c>
    </row>
    <row r="411" spans="1:24" x14ac:dyDescent="0.3">
      <c r="A411">
        <f>'تشغيل اليومية '!A413</f>
        <v>6</v>
      </c>
      <c r="B411">
        <f>'تشغيل اليومية '!B413</f>
        <v>5</v>
      </c>
      <c r="C411">
        <f>'تشغيل اليومية '!C413</f>
        <v>2026</v>
      </c>
      <c r="D411" t="str">
        <f>'تشغيل اليومية '!D413</f>
        <v xml:space="preserve">محمد رضا المنوفية لوجستيكااكتوبر هاي اس </v>
      </c>
      <c r="E411">
        <f>'تشغيل اليومية '!E413</f>
        <v>4006</v>
      </c>
      <c r="F411" t="str">
        <f>'تشغيل اليومية '!F413</f>
        <v xml:space="preserve">محمد رضا </v>
      </c>
      <c r="G411" t="str">
        <f>'تشغيل اليومية '!G413</f>
        <v xml:space="preserve">المنوفية </v>
      </c>
      <c r="H411" t="str">
        <f>'تشغيل اليومية '!H413</f>
        <v>لوجستيكا</v>
      </c>
      <c r="I411" t="str">
        <f>'تشغيل اليومية '!I413</f>
        <v xml:space="preserve">اكتوبر </v>
      </c>
      <c r="J411" t="str">
        <f>'تشغيل اليومية '!J413</f>
        <v xml:space="preserve">هاي اس </v>
      </c>
      <c r="K411">
        <f>'تشغيل اليومية '!K413</f>
        <v>2634</v>
      </c>
      <c r="L411">
        <f>'تشغيل اليومية '!L413</f>
        <v>1</v>
      </c>
      <c r="M411">
        <f>'تشغيل اليومية '!M413</f>
        <v>2150</v>
      </c>
      <c r="N411">
        <f>'تشغيل اليومية '!N413</f>
        <v>79.02</v>
      </c>
      <c r="O411">
        <f>'تشغيل اليومية '!O413</f>
        <v>2554.98</v>
      </c>
      <c r="P411">
        <f>'تشغيل اليومية '!P413</f>
        <v>0</v>
      </c>
      <c r="Q411">
        <f>'تشغيل اليومية '!Q413</f>
        <v>0</v>
      </c>
      <c r="R411">
        <f>'تشغيل اليومية '!R413</f>
        <v>0</v>
      </c>
      <c r="S411">
        <f>'تشغيل اليومية '!S413</f>
        <v>2150</v>
      </c>
      <c r="T411">
        <f>'تشغيل اليومية '!T413</f>
        <v>0</v>
      </c>
      <c r="U411">
        <f>'تشغيل اليومية '!U413</f>
        <v>484</v>
      </c>
      <c r="V411">
        <f>'تشغيل اليومية '!V413</f>
        <v>404.98</v>
      </c>
      <c r="W411" t="str">
        <f>'تشغيل اليومية '!W413</f>
        <v>652026</v>
      </c>
      <c r="X411" t="str">
        <f>'تشغيل اليومية '!X413</f>
        <v>ايراد</v>
      </c>
    </row>
    <row r="412" spans="1:24" x14ac:dyDescent="0.3">
      <c r="A412">
        <f>'تشغيل اليومية '!A414</f>
        <v>6</v>
      </c>
      <c r="B412">
        <f>'تشغيل اليومية '!B414</f>
        <v>5</v>
      </c>
      <c r="C412">
        <f>'تشغيل اليومية '!C414</f>
        <v>2026</v>
      </c>
      <c r="D412" t="str">
        <f>'تشغيل اليومية '!D414</f>
        <v xml:space="preserve">مصطفي شكيويالجلاتمةلوجستيكااكتوبر كوستر </v>
      </c>
      <c r="E412">
        <f>'تشغيل اليومية '!E414</f>
        <v>4007</v>
      </c>
      <c r="F412" t="str">
        <f>'تشغيل اليومية '!F414</f>
        <v>مصطفي شكيوي</v>
      </c>
      <c r="G412" t="str">
        <f>'تشغيل اليومية '!G414</f>
        <v>الجلاتمة</v>
      </c>
      <c r="H412" t="str">
        <f>'تشغيل اليومية '!H414</f>
        <v>لوجستيكا</v>
      </c>
      <c r="I412" t="str">
        <f>'تشغيل اليومية '!I414</f>
        <v xml:space="preserve">اكتوبر </v>
      </c>
      <c r="J412" t="str">
        <f>'تشغيل اليومية '!J414</f>
        <v xml:space="preserve">كوستر </v>
      </c>
      <c r="K412">
        <f>'تشغيل اليومية '!K414</f>
        <v>3220</v>
      </c>
      <c r="L412">
        <f>'تشغيل اليومية '!L414</f>
        <v>1</v>
      </c>
      <c r="M412">
        <f>'تشغيل اليومية '!M414</f>
        <v>2750</v>
      </c>
      <c r="N412">
        <f>'تشغيل اليومية '!N414</f>
        <v>96.6</v>
      </c>
      <c r="O412">
        <f>'تشغيل اليومية '!O414</f>
        <v>3123.4</v>
      </c>
      <c r="P412">
        <f>'تشغيل اليومية '!P414</f>
        <v>0</v>
      </c>
      <c r="Q412">
        <f>'تشغيل اليومية '!Q414</f>
        <v>0</v>
      </c>
      <c r="R412">
        <f>'تشغيل اليومية '!R414</f>
        <v>0</v>
      </c>
      <c r="S412">
        <f>'تشغيل اليومية '!S414</f>
        <v>2750</v>
      </c>
      <c r="T412">
        <f>'تشغيل اليومية '!T414</f>
        <v>0</v>
      </c>
      <c r="U412">
        <f>'تشغيل اليومية '!U414</f>
        <v>470</v>
      </c>
      <c r="V412">
        <f>'تشغيل اليومية '!V414</f>
        <v>373.4</v>
      </c>
      <c r="W412" t="str">
        <f>'تشغيل اليومية '!W414</f>
        <v>652026</v>
      </c>
      <c r="X412" t="str">
        <f>'تشغيل اليومية '!X414</f>
        <v>ايراد</v>
      </c>
    </row>
    <row r="413" spans="1:24" x14ac:dyDescent="0.3">
      <c r="A413">
        <f>'تشغيل اليومية '!A415</f>
        <v>6</v>
      </c>
      <c r="B413">
        <f>'تشغيل اليومية '!B415</f>
        <v>5</v>
      </c>
      <c r="C413">
        <f>'تشغيل اليومية '!C415</f>
        <v>2026</v>
      </c>
      <c r="D413" t="str">
        <f>'تشغيل اليومية '!D415</f>
        <v xml:space="preserve">وديع 1الفيوم 1لوجستيكااكتوبر هاي اس </v>
      </c>
      <c r="E413">
        <f>'تشغيل اليومية '!E415</f>
        <v>4009</v>
      </c>
      <c r="F413" t="str">
        <f>'تشغيل اليومية '!F415</f>
        <v>وديع 1</v>
      </c>
      <c r="G413" t="str">
        <f>'تشغيل اليومية '!G415</f>
        <v>الفيوم 1</v>
      </c>
      <c r="H413" t="str">
        <f>'تشغيل اليومية '!H415</f>
        <v>لوجستيكا</v>
      </c>
      <c r="I413" t="str">
        <f>'تشغيل اليومية '!I415</f>
        <v xml:space="preserve">اكتوبر </v>
      </c>
      <c r="J413" t="str">
        <f>'تشغيل اليومية '!J415</f>
        <v xml:space="preserve">هاي اس </v>
      </c>
      <c r="K413">
        <f>'تشغيل اليومية '!K415</f>
        <v>2662</v>
      </c>
      <c r="L413">
        <f>'تشغيل اليومية '!L415</f>
        <v>1</v>
      </c>
      <c r="M413">
        <f>'تشغيل اليومية '!M415</f>
        <v>2250</v>
      </c>
      <c r="N413">
        <f>'تشغيل اليومية '!N415</f>
        <v>79.86</v>
      </c>
      <c r="O413">
        <f>'تشغيل اليومية '!O415</f>
        <v>2582.14</v>
      </c>
      <c r="P413">
        <f>'تشغيل اليومية '!P415</f>
        <v>0</v>
      </c>
      <c r="Q413">
        <f>'تشغيل اليومية '!Q415</f>
        <v>0</v>
      </c>
      <c r="R413">
        <f>'تشغيل اليومية '!R415</f>
        <v>0</v>
      </c>
      <c r="S413">
        <f>'تشغيل اليومية '!S415</f>
        <v>2250</v>
      </c>
      <c r="T413">
        <f>'تشغيل اليومية '!T415</f>
        <v>0</v>
      </c>
      <c r="U413">
        <f>'تشغيل اليومية '!U415</f>
        <v>412</v>
      </c>
      <c r="V413">
        <f>'تشغيل اليومية '!V415</f>
        <v>332.14</v>
      </c>
      <c r="W413" t="str">
        <f>'تشغيل اليومية '!W415</f>
        <v>652026</v>
      </c>
      <c r="X413" t="str">
        <f>'تشغيل اليومية '!X415</f>
        <v>ايراد</v>
      </c>
    </row>
    <row r="414" spans="1:24" x14ac:dyDescent="0.3">
      <c r="A414">
        <f>'تشغيل اليومية '!A416</f>
        <v>6</v>
      </c>
      <c r="B414">
        <f>'تشغيل اليومية '!B416</f>
        <v>5</v>
      </c>
      <c r="C414">
        <f>'تشغيل اليومية '!C416</f>
        <v>2026</v>
      </c>
      <c r="D414" t="str">
        <f>'تشغيل اليومية '!D416</f>
        <v xml:space="preserve">وديع 2الفيوم 2لوجستيكااكتوبر هاي اس </v>
      </c>
      <c r="E414">
        <f>'تشغيل اليومية '!E416</f>
        <v>4010</v>
      </c>
      <c r="F414" t="str">
        <f>'تشغيل اليومية '!F416</f>
        <v>وديع 2</v>
      </c>
      <c r="G414" t="str">
        <f>'تشغيل اليومية '!G416</f>
        <v>الفيوم 2</v>
      </c>
      <c r="H414" t="str">
        <f>'تشغيل اليومية '!H416</f>
        <v>لوجستيكا</v>
      </c>
      <c r="I414" t="str">
        <f>'تشغيل اليومية '!I416</f>
        <v xml:space="preserve">اكتوبر </v>
      </c>
      <c r="J414" t="str">
        <f>'تشغيل اليومية '!J416</f>
        <v xml:space="preserve">هاي اس </v>
      </c>
      <c r="K414">
        <f>'تشغيل اليومية '!K416</f>
        <v>2662</v>
      </c>
      <c r="L414">
        <f>'تشغيل اليومية '!L416</f>
        <v>1</v>
      </c>
      <c r="M414">
        <f>'تشغيل اليومية '!M416</f>
        <v>2250</v>
      </c>
      <c r="N414">
        <f>'تشغيل اليومية '!N416</f>
        <v>79.86</v>
      </c>
      <c r="O414">
        <f>'تشغيل اليومية '!O416</f>
        <v>2582.14</v>
      </c>
      <c r="P414">
        <f>'تشغيل اليومية '!P416</f>
        <v>0</v>
      </c>
      <c r="Q414">
        <f>'تشغيل اليومية '!Q416</f>
        <v>0</v>
      </c>
      <c r="R414">
        <f>'تشغيل اليومية '!R416</f>
        <v>0</v>
      </c>
      <c r="S414">
        <f>'تشغيل اليومية '!S416</f>
        <v>2250</v>
      </c>
      <c r="T414">
        <f>'تشغيل اليومية '!T416</f>
        <v>0</v>
      </c>
      <c r="U414">
        <f>'تشغيل اليومية '!U416</f>
        <v>412</v>
      </c>
      <c r="V414">
        <f>'تشغيل اليومية '!V416</f>
        <v>332.14</v>
      </c>
      <c r="W414" t="str">
        <f>'تشغيل اليومية '!W416</f>
        <v>652026</v>
      </c>
      <c r="X414" t="str">
        <f>'تشغيل اليومية '!X416</f>
        <v>ايراد</v>
      </c>
    </row>
    <row r="415" spans="1:24" x14ac:dyDescent="0.3">
      <c r="A415">
        <f>'تشغيل اليومية '!A417</f>
        <v>6</v>
      </c>
      <c r="B415">
        <f>'تشغيل اليومية '!B417</f>
        <v>5</v>
      </c>
      <c r="C415">
        <f>'تشغيل اليومية '!C417</f>
        <v>2026</v>
      </c>
      <c r="D415" t="str">
        <f>'تشغيل اليومية '!D417</f>
        <v xml:space="preserve">احمد عويس المعادي لوجستيكاابورواش هاي اس </v>
      </c>
      <c r="E415">
        <f>'تشغيل اليومية '!E417</f>
        <v>4011</v>
      </c>
      <c r="F415" t="str">
        <f>'تشغيل اليومية '!F417</f>
        <v xml:space="preserve">احمد عويس </v>
      </c>
      <c r="G415" t="str">
        <f>'تشغيل اليومية '!G417</f>
        <v xml:space="preserve">المعادي </v>
      </c>
      <c r="H415" t="str">
        <f>'تشغيل اليومية '!H417</f>
        <v>لوجستيكا</v>
      </c>
      <c r="I415" t="str">
        <f>'تشغيل اليومية '!I417</f>
        <v xml:space="preserve">ابورواش </v>
      </c>
      <c r="J415" t="str">
        <f>'تشغيل اليومية '!J417</f>
        <v xml:space="preserve">هاي اس </v>
      </c>
      <c r="K415">
        <f>'تشغيل اليومية '!K417</f>
        <v>2049</v>
      </c>
      <c r="L415">
        <f>'تشغيل اليومية '!L417</f>
        <v>1</v>
      </c>
      <c r="M415">
        <f>'تشغيل اليومية '!M417</f>
        <v>1650</v>
      </c>
      <c r="N415">
        <f>'تشغيل اليومية '!N417</f>
        <v>61.47</v>
      </c>
      <c r="O415">
        <f>'تشغيل اليومية '!O417</f>
        <v>1987.53</v>
      </c>
      <c r="P415">
        <f>'تشغيل اليومية '!P417</f>
        <v>0</v>
      </c>
      <c r="Q415">
        <f>'تشغيل اليومية '!Q417</f>
        <v>0</v>
      </c>
      <c r="R415">
        <f>'تشغيل اليومية '!R417</f>
        <v>0</v>
      </c>
      <c r="S415">
        <f>'تشغيل اليومية '!S417</f>
        <v>1650</v>
      </c>
      <c r="T415">
        <f>'تشغيل اليومية '!T417</f>
        <v>0</v>
      </c>
      <c r="U415">
        <f>'تشغيل اليومية '!U417</f>
        <v>399</v>
      </c>
      <c r="V415">
        <f>'تشغيل اليومية '!V417</f>
        <v>337.53</v>
      </c>
      <c r="W415" t="str">
        <f>'تشغيل اليومية '!W417</f>
        <v>652026</v>
      </c>
      <c r="X415" t="str">
        <f>'تشغيل اليومية '!X417</f>
        <v>ايراد</v>
      </c>
    </row>
    <row r="416" spans="1:24" x14ac:dyDescent="0.3">
      <c r="A416">
        <f>'تشغيل اليومية '!A418</f>
        <v>6</v>
      </c>
      <c r="B416">
        <f>'تشغيل اليومية '!B418</f>
        <v>5</v>
      </c>
      <c r="C416">
        <f>'تشغيل اليومية '!C418</f>
        <v>2026</v>
      </c>
      <c r="D416" t="str">
        <f>'تشغيل اليومية '!D418</f>
        <v>محمد جمال القناطر لوجستيكاابورواش سوزوكي</v>
      </c>
      <c r="E416">
        <f>'تشغيل اليومية '!E418</f>
        <v>4013</v>
      </c>
      <c r="F416" t="str">
        <f>'تشغيل اليومية '!F418</f>
        <v xml:space="preserve">محمد جمال </v>
      </c>
      <c r="G416" t="str">
        <f>'تشغيل اليومية '!G418</f>
        <v xml:space="preserve">القناطر </v>
      </c>
      <c r="H416" t="str">
        <f>'تشغيل اليومية '!H418</f>
        <v>لوجستيكا</v>
      </c>
      <c r="I416" t="str">
        <f>'تشغيل اليومية '!I418</f>
        <v xml:space="preserve">ابورواش </v>
      </c>
      <c r="J416" t="str">
        <f>'تشغيل اليومية '!J418</f>
        <v>سوزوكي</v>
      </c>
      <c r="K416">
        <f>'تشغيل اليومية '!K418</f>
        <v>1536</v>
      </c>
      <c r="L416">
        <f>'تشغيل اليومية '!L418</f>
        <v>1</v>
      </c>
      <c r="M416">
        <f>'تشغيل اليومية '!M418</f>
        <v>1000</v>
      </c>
      <c r="N416">
        <f>'تشغيل اليومية '!N418</f>
        <v>46.08</v>
      </c>
      <c r="O416">
        <f>'تشغيل اليومية '!O418</f>
        <v>1489.92</v>
      </c>
      <c r="P416">
        <f>'تشغيل اليومية '!P418</f>
        <v>0</v>
      </c>
      <c r="Q416">
        <f>'تشغيل اليومية '!Q418</f>
        <v>0</v>
      </c>
      <c r="R416">
        <f>'تشغيل اليومية '!R418</f>
        <v>0</v>
      </c>
      <c r="S416">
        <f>'تشغيل اليومية '!S418</f>
        <v>1000</v>
      </c>
      <c r="T416">
        <f>'تشغيل اليومية '!T418</f>
        <v>0</v>
      </c>
      <c r="U416">
        <f>'تشغيل اليومية '!U418</f>
        <v>536</v>
      </c>
      <c r="V416">
        <f>'تشغيل اليومية '!V418</f>
        <v>489.92</v>
      </c>
      <c r="W416" t="str">
        <f>'تشغيل اليومية '!W418</f>
        <v>652026</v>
      </c>
      <c r="X416" t="str">
        <f>'تشغيل اليومية '!X418</f>
        <v>ايراد</v>
      </c>
    </row>
    <row r="417" spans="1:24" x14ac:dyDescent="0.3">
      <c r="A417">
        <f>'تشغيل اليومية '!A419</f>
        <v>6</v>
      </c>
      <c r="B417">
        <f>'تشغيل اليومية '!B419</f>
        <v>5</v>
      </c>
      <c r="C417">
        <f>'تشغيل اليومية '!C419</f>
        <v>2026</v>
      </c>
      <c r="D417" t="str">
        <f>'تشغيل اليومية '!D419</f>
        <v xml:space="preserve">محمد عزمي حدائق اكتوبر لوجستيكااكتوبر هاي اس </v>
      </c>
      <c r="E417">
        <f>'تشغيل اليومية '!E419</f>
        <v>4005</v>
      </c>
      <c r="F417" t="str">
        <f>'تشغيل اليومية '!F419</f>
        <v xml:space="preserve">محمد عزمي </v>
      </c>
      <c r="G417" t="str">
        <f>'تشغيل اليومية '!G419</f>
        <v xml:space="preserve">حدائق اكتوبر </v>
      </c>
      <c r="H417" t="str">
        <f>'تشغيل اليومية '!H419</f>
        <v>لوجستيكا</v>
      </c>
      <c r="I417" t="str">
        <f>'تشغيل اليومية '!I419</f>
        <v xml:space="preserve">اكتوبر </v>
      </c>
      <c r="J417" t="str">
        <f>'تشغيل اليومية '!J419</f>
        <v xml:space="preserve">هاي اس </v>
      </c>
      <c r="K417">
        <f>'تشغيل اليومية '!K419</f>
        <v>1903</v>
      </c>
      <c r="L417">
        <f>'تشغيل اليومية '!L419</f>
        <v>1</v>
      </c>
      <c r="M417">
        <f>'تشغيل اليومية '!M419</f>
        <v>1600</v>
      </c>
      <c r="N417">
        <f>'تشغيل اليومية '!N419</f>
        <v>57.089999999999996</v>
      </c>
      <c r="O417">
        <f>'تشغيل اليومية '!O419</f>
        <v>1845.91</v>
      </c>
      <c r="P417">
        <f>'تشغيل اليومية '!P419</f>
        <v>0</v>
      </c>
      <c r="Q417">
        <f>'تشغيل اليومية '!Q419</f>
        <v>0</v>
      </c>
      <c r="R417">
        <f>'تشغيل اليومية '!R419</f>
        <v>0</v>
      </c>
      <c r="S417">
        <f>'تشغيل اليومية '!S419</f>
        <v>1600</v>
      </c>
      <c r="T417">
        <f>'تشغيل اليومية '!T419</f>
        <v>0</v>
      </c>
      <c r="U417">
        <f>'تشغيل اليومية '!U419</f>
        <v>303</v>
      </c>
      <c r="V417">
        <f>'تشغيل اليومية '!V419</f>
        <v>245.91</v>
      </c>
      <c r="W417" t="str">
        <f>'تشغيل اليومية '!W419</f>
        <v>652026</v>
      </c>
      <c r="X417" t="str">
        <f>'تشغيل اليومية '!X419</f>
        <v>ايراد</v>
      </c>
    </row>
    <row r="418" spans="1:24" x14ac:dyDescent="0.3">
      <c r="A418">
        <f>'تشغيل اليومية '!A420</f>
        <v>6</v>
      </c>
      <c r="B418">
        <f>'تشغيل اليومية '!B420</f>
        <v>5</v>
      </c>
      <c r="C418">
        <f>'تشغيل اليومية '!C420</f>
        <v>2026</v>
      </c>
      <c r="D418" t="str">
        <f>'تشغيل اليومية '!D420</f>
        <v xml:space="preserve">سعيد كمال م.نصر لوجستيكااكتوبر هاي اس </v>
      </c>
      <c r="E418">
        <f>'تشغيل اليومية '!E420</f>
        <v>4008</v>
      </c>
      <c r="F418" t="str">
        <f>'تشغيل اليومية '!F420</f>
        <v xml:space="preserve">سعيد كمال </v>
      </c>
      <c r="G418" t="str">
        <f>'تشغيل اليومية '!G420</f>
        <v xml:space="preserve">م.نصر </v>
      </c>
      <c r="H418" t="str">
        <f>'تشغيل اليومية '!H420</f>
        <v>لوجستيكا</v>
      </c>
      <c r="I418" t="str">
        <f>'تشغيل اليومية '!I420</f>
        <v xml:space="preserve">اكتوبر </v>
      </c>
      <c r="J418" t="str">
        <f>'تشغيل اليومية '!J420</f>
        <v xml:space="preserve">هاي اس </v>
      </c>
      <c r="K418">
        <f>'تشغيل اليومية '!K420</f>
        <v>3367</v>
      </c>
      <c r="L418">
        <f>'تشغيل اليومية '!L420</f>
        <v>1</v>
      </c>
      <c r="M418">
        <f>'تشغيل اليومية '!M420</f>
        <v>2600</v>
      </c>
      <c r="N418">
        <f>'تشغيل اليومية '!N420</f>
        <v>101.00999999999999</v>
      </c>
      <c r="O418">
        <f>'تشغيل اليومية '!O420</f>
        <v>3265.99</v>
      </c>
      <c r="P418">
        <f>'تشغيل اليومية '!P420</f>
        <v>0</v>
      </c>
      <c r="Q418">
        <f>'تشغيل اليومية '!Q420</f>
        <v>0</v>
      </c>
      <c r="R418">
        <f>'تشغيل اليومية '!R420</f>
        <v>0</v>
      </c>
      <c r="S418">
        <f>'تشغيل اليومية '!S420</f>
        <v>2600</v>
      </c>
      <c r="T418">
        <f>'تشغيل اليومية '!T420</f>
        <v>0</v>
      </c>
      <c r="U418">
        <f>'تشغيل اليومية '!U420</f>
        <v>767</v>
      </c>
      <c r="V418">
        <f>'تشغيل اليومية '!V420</f>
        <v>665.99</v>
      </c>
      <c r="W418" t="str">
        <f>'تشغيل اليومية '!W420</f>
        <v>652026</v>
      </c>
      <c r="X418" t="str">
        <f>'تشغيل اليومية '!X420</f>
        <v>ايراد</v>
      </c>
    </row>
    <row r="419" spans="1:24" x14ac:dyDescent="0.3">
      <c r="A419">
        <f>'تشغيل اليومية '!A421</f>
        <v>6</v>
      </c>
      <c r="B419">
        <f>'تشغيل اليومية '!B421</f>
        <v>5</v>
      </c>
      <c r="C419">
        <f>'تشغيل اليومية '!C421</f>
        <v>2026</v>
      </c>
      <c r="D419" t="str">
        <f>'تشغيل اليومية '!D421</f>
        <v>عماد النجار1المرج 2ورديةسعوديالمخاذناتوبيس 28</v>
      </c>
      <c r="E419">
        <f>'تشغيل اليومية '!E421</f>
        <v>5000</v>
      </c>
      <c r="F419" t="str">
        <f>'تشغيل اليومية '!F421</f>
        <v>عماد النجار1</v>
      </c>
      <c r="G419" t="str">
        <f>'تشغيل اليومية '!G421</f>
        <v>المرج 2وردية</v>
      </c>
      <c r="H419" t="str">
        <f>'تشغيل اليومية '!H421</f>
        <v>سعودي</v>
      </c>
      <c r="I419" t="str">
        <f>'تشغيل اليومية '!I421</f>
        <v>المخاذن</v>
      </c>
      <c r="J419" t="str">
        <f>'تشغيل اليومية '!J421</f>
        <v>اتوبيس 28</v>
      </c>
      <c r="K419">
        <f>'تشغيل اليومية '!K421</f>
        <v>4119</v>
      </c>
      <c r="L419">
        <f>'تشغيل اليومية '!L421</f>
        <v>1</v>
      </c>
      <c r="M419">
        <f>'تشغيل اليومية '!M421</f>
        <v>4800</v>
      </c>
      <c r="N419">
        <f>'تشغيل اليومية '!N421</f>
        <v>123.57</v>
      </c>
      <c r="O419">
        <f>'تشغيل اليومية '!O421</f>
        <v>3995.43</v>
      </c>
      <c r="P419">
        <f>'تشغيل اليومية '!P421</f>
        <v>0</v>
      </c>
      <c r="Q419">
        <f>'تشغيل اليومية '!Q421</f>
        <v>0</v>
      </c>
      <c r="R419">
        <f>'تشغيل اليومية '!R421</f>
        <v>0</v>
      </c>
      <c r="S419">
        <f>'تشغيل اليومية '!S421</f>
        <v>4800</v>
      </c>
      <c r="T419">
        <f>'تشغيل اليومية '!T421</f>
        <v>0</v>
      </c>
      <c r="U419">
        <f>'تشغيل اليومية '!U421</f>
        <v>-681</v>
      </c>
      <c r="V419">
        <f>'تشغيل اليومية '!V421</f>
        <v>-804.56999999999994</v>
      </c>
      <c r="W419" t="str">
        <f>'تشغيل اليومية '!W421</f>
        <v>652026</v>
      </c>
      <c r="X419" t="str">
        <f>'تشغيل اليومية '!X421</f>
        <v>ايراد</v>
      </c>
    </row>
    <row r="420" spans="1:24" x14ac:dyDescent="0.3">
      <c r="A420">
        <f>'تشغيل اليومية '!A422</f>
        <v>6</v>
      </c>
      <c r="B420">
        <f>'تشغيل اليومية '!B422</f>
        <v>5</v>
      </c>
      <c r="C420">
        <f>'تشغيل اليومية '!C422</f>
        <v>2026</v>
      </c>
      <c r="D420" t="str">
        <f>'تشغيل اليومية '!D422</f>
        <v>عماد النجار2المؤسسة 2ورديةسعوديالمخاذناتوبيس 28</v>
      </c>
      <c r="E420">
        <f>'تشغيل اليومية '!E422</f>
        <v>5001</v>
      </c>
      <c r="F420" t="str">
        <f>'تشغيل اليومية '!F422</f>
        <v>عماد النجار2</v>
      </c>
      <c r="G420" t="str">
        <f>'تشغيل اليومية '!G422</f>
        <v>المؤسسة 2وردية</v>
      </c>
      <c r="H420" t="str">
        <f>'تشغيل اليومية '!H422</f>
        <v>سعودي</v>
      </c>
      <c r="I420" t="str">
        <f>'تشغيل اليومية '!I422</f>
        <v>المخاذن</v>
      </c>
      <c r="J420" t="str">
        <f>'تشغيل اليومية '!J422</f>
        <v>اتوبيس 28</v>
      </c>
      <c r="K420">
        <f>'تشغيل اليومية '!K422</f>
        <v>3884</v>
      </c>
      <c r="L420">
        <f>'تشغيل اليومية '!L422</f>
        <v>1</v>
      </c>
      <c r="M420">
        <f>'تشغيل اليومية '!M422</f>
        <v>4500</v>
      </c>
      <c r="N420">
        <f>'تشغيل اليومية '!N422</f>
        <v>116.52</v>
      </c>
      <c r="O420">
        <f>'تشغيل اليومية '!O422</f>
        <v>3767.48</v>
      </c>
      <c r="P420">
        <f>'تشغيل اليومية '!P422</f>
        <v>0</v>
      </c>
      <c r="Q420">
        <f>'تشغيل اليومية '!Q422</f>
        <v>0</v>
      </c>
      <c r="R420">
        <f>'تشغيل اليومية '!R422</f>
        <v>0</v>
      </c>
      <c r="S420">
        <f>'تشغيل اليومية '!S422</f>
        <v>4500</v>
      </c>
      <c r="T420">
        <f>'تشغيل اليومية '!T422</f>
        <v>0</v>
      </c>
      <c r="U420">
        <f>'تشغيل اليومية '!U422</f>
        <v>-616</v>
      </c>
      <c r="V420">
        <f>'تشغيل اليومية '!V422</f>
        <v>-732.52</v>
      </c>
      <c r="W420" t="str">
        <f>'تشغيل اليومية '!W422</f>
        <v>652026</v>
      </c>
      <c r="X420" t="str">
        <f>'تشغيل اليومية '!X422</f>
        <v>ايراد</v>
      </c>
    </row>
    <row r="421" spans="1:24" x14ac:dyDescent="0.3">
      <c r="A421">
        <f>'تشغيل اليومية '!A423</f>
        <v>6</v>
      </c>
      <c r="B421">
        <f>'تشغيل اليومية '!B423</f>
        <v>5</v>
      </c>
      <c r="C421">
        <f>'تشغيل اليومية '!C423</f>
        <v>2026</v>
      </c>
      <c r="D421" t="str">
        <f>'تشغيل اليومية '!D423</f>
        <v>عماد النجار 3الدائري 1ورديةسعوديالمخاذناتوبيس 28</v>
      </c>
      <c r="E421">
        <f>'تشغيل اليومية '!E423</f>
        <v>5002</v>
      </c>
      <c r="F421" t="str">
        <f>'تشغيل اليومية '!F423</f>
        <v>عماد النجار 3</v>
      </c>
      <c r="G421" t="str">
        <f>'تشغيل اليومية '!G423</f>
        <v>الدائري 1وردية</v>
      </c>
      <c r="H421" t="str">
        <f>'تشغيل اليومية '!H423</f>
        <v>سعودي</v>
      </c>
      <c r="I421" t="str">
        <f>'تشغيل اليومية '!I423</f>
        <v>المخاذن</v>
      </c>
      <c r="J421" t="str">
        <f>'تشغيل اليومية '!J423</f>
        <v>اتوبيس 28</v>
      </c>
      <c r="K421">
        <f>'تشغيل اليومية '!K423</f>
        <v>2448</v>
      </c>
      <c r="L421">
        <f>'تشغيل اليومية '!L423</f>
        <v>1</v>
      </c>
      <c r="M421">
        <f>'تشغيل اليومية '!M423</f>
        <v>2500</v>
      </c>
      <c r="N421">
        <f>'تشغيل اليومية '!N423</f>
        <v>73.44</v>
      </c>
      <c r="O421">
        <f>'تشغيل اليومية '!O423</f>
        <v>2374.56</v>
      </c>
      <c r="P421">
        <f>'تشغيل اليومية '!P423</f>
        <v>0</v>
      </c>
      <c r="Q421">
        <f>'تشغيل اليومية '!Q423</f>
        <v>0</v>
      </c>
      <c r="R421">
        <f>'تشغيل اليومية '!R423</f>
        <v>0</v>
      </c>
      <c r="S421">
        <f>'تشغيل اليومية '!S423</f>
        <v>2500</v>
      </c>
      <c r="T421">
        <f>'تشغيل اليومية '!T423</f>
        <v>0</v>
      </c>
      <c r="U421">
        <f>'تشغيل اليومية '!U423</f>
        <v>-52</v>
      </c>
      <c r="V421">
        <f>'تشغيل اليومية '!V423</f>
        <v>-125.44</v>
      </c>
      <c r="W421" t="str">
        <f>'تشغيل اليومية '!W423</f>
        <v>652026</v>
      </c>
      <c r="X421" t="str">
        <f>'تشغيل اليومية '!X423</f>
        <v>ايراد</v>
      </c>
    </row>
    <row r="422" spans="1:24" x14ac:dyDescent="0.3">
      <c r="A422">
        <f>'تشغيل اليومية '!A424</f>
        <v>6</v>
      </c>
      <c r="B422">
        <f>'تشغيل اليومية '!B424</f>
        <v>5</v>
      </c>
      <c r="C422">
        <f>'تشغيل اليومية '!C424</f>
        <v>2026</v>
      </c>
      <c r="D422" t="str">
        <f>'تشغيل اليومية '!D424</f>
        <v>عبد الرحمن1الهرم سعوديدريماتوبيس 28</v>
      </c>
      <c r="E422">
        <f>'تشغيل اليومية '!E424</f>
        <v>5003</v>
      </c>
      <c r="F422" t="str">
        <f>'تشغيل اليومية '!F424</f>
        <v>عبد الرحمن1</v>
      </c>
      <c r="G422" t="str">
        <f>'تشغيل اليومية '!G424</f>
        <v xml:space="preserve">الهرم </v>
      </c>
      <c r="H422" t="str">
        <f>'تشغيل اليومية '!H424</f>
        <v>سعودي</v>
      </c>
      <c r="I422" t="str">
        <f>'تشغيل اليومية '!I424</f>
        <v>دريم</v>
      </c>
      <c r="J422" t="str">
        <f>'تشغيل اليومية '!J424</f>
        <v>اتوبيس 28</v>
      </c>
      <c r="K422">
        <f>'تشغيل اليومية '!K424</f>
        <v>994</v>
      </c>
      <c r="L422">
        <f>'تشغيل اليومية '!L424</f>
        <v>1</v>
      </c>
      <c r="M422">
        <f>'تشغيل اليومية '!M424</f>
        <v>850</v>
      </c>
      <c r="N422">
        <f>'تشغيل اليومية '!N424</f>
        <v>29.82</v>
      </c>
      <c r="O422">
        <f>'تشغيل اليومية '!O424</f>
        <v>964.18</v>
      </c>
      <c r="P422">
        <f>'تشغيل اليومية '!P424</f>
        <v>0</v>
      </c>
      <c r="Q422">
        <f>'تشغيل اليومية '!Q424</f>
        <v>0</v>
      </c>
      <c r="R422">
        <f>'تشغيل اليومية '!R424</f>
        <v>0</v>
      </c>
      <c r="S422">
        <f>'تشغيل اليومية '!S424</f>
        <v>850</v>
      </c>
      <c r="T422">
        <f>'تشغيل اليومية '!T424</f>
        <v>0</v>
      </c>
      <c r="U422">
        <f>'تشغيل اليومية '!U424</f>
        <v>144</v>
      </c>
      <c r="V422">
        <f>'تشغيل اليومية '!V424</f>
        <v>114.18</v>
      </c>
      <c r="W422" t="str">
        <f>'تشغيل اليومية '!W424</f>
        <v>652026</v>
      </c>
      <c r="X422" t="str">
        <f>'تشغيل اليومية '!X424</f>
        <v>ايراد</v>
      </c>
    </row>
    <row r="423" spans="1:24" x14ac:dyDescent="0.3">
      <c r="A423">
        <f>'تشغيل اليومية '!A425</f>
        <v>6</v>
      </c>
      <c r="B423">
        <f>'تشغيل اليومية '!B425</f>
        <v>5</v>
      </c>
      <c r="C423">
        <f>'تشغيل اليومية '!C425</f>
        <v>2026</v>
      </c>
      <c r="D423" t="str">
        <f>'تشغيل اليومية '!D425</f>
        <v>عبد الرحمن2المؤسسةسعوديدريماتوبيس 28</v>
      </c>
      <c r="E423">
        <f>'تشغيل اليومية '!E425</f>
        <v>5004</v>
      </c>
      <c r="F423" t="str">
        <f>'تشغيل اليومية '!F425</f>
        <v>عبد الرحمن2</v>
      </c>
      <c r="G423" t="str">
        <f>'تشغيل اليومية '!G425</f>
        <v>المؤسسة</v>
      </c>
      <c r="H423" t="str">
        <f>'تشغيل اليومية '!H425</f>
        <v>سعودي</v>
      </c>
      <c r="I423" t="str">
        <f>'تشغيل اليومية '!I425</f>
        <v>دريم</v>
      </c>
      <c r="J423" t="str">
        <f>'تشغيل اليومية '!J425</f>
        <v>اتوبيس 28</v>
      </c>
      <c r="K423">
        <f>'تشغيل اليومية '!K425</f>
        <v>994</v>
      </c>
      <c r="L423">
        <f>'تشغيل اليومية '!L425</f>
        <v>1</v>
      </c>
      <c r="M423">
        <f>'تشغيل اليومية '!M425</f>
        <v>850</v>
      </c>
      <c r="N423">
        <f>'تشغيل اليومية '!N425</f>
        <v>29.82</v>
      </c>
      <c r="O423">
        <f>'تشغيل اليومية '!O425</f>
        <v>964.18</v>
      </c>
      <c r="P423">
        <f>'تشغيل اليومية '!P425</f>
        <v>0</v>
      </c>
      <c r="Q423">
        <f>'تشغيل اليومية '!Q425</f>
        <v>0</v>
      </c>
      <c r="R423">
        <f>'تشغيل اليومية '!R425</f>
        <v>0</v>
      </c>
      <c r="S423">
        <f>'تشغيل اليومية '!S425</f>
        <v>850</v>
      </c>
      <c r="T423">
        <f>'تشغيل اليومية '!T425</f>
        <v>0</v>
      </c>
      <c r="U423">
        <f>'تشغيل اليومية '!U425</f>
        <v>144</v>
      </c>
      <c r="V423">
        <f>'تشغيل اليومية '!V425</f>
        <v>114.18</v>
      </c>
      <c r="W423" t="str">
        <f>'تشغيل اليومية '!W425</f>
        <v>652026</v>
      </c>
      <c r="X423" t="str">
        <f>'تشغيل اليومية '!X425</f>
        <v>ايراد</v>
      </c>
    </row>
    <row r="424" spans="1:24" x14ac:dyDescent="0.3">
      <c r="A424">
        <f>'تشغيل اليومية '!A426</f>
        <v>6</v>
      </c>
      <c r="B424">
        <f>'تشغيل اليومية '!B426</f>
        <v>5</v>
      </c>
      <c r="C424">
        <f>'تشغيل اليومية '!C426</f>
        <v>2026</v>
      </c>
      <c r="D424" t="str">
        <f>'تشغيل اليومية '!D426</f>
        <v>فرج 1حلوانسعوديهايد باركاتوبيس 28</v>
      </c>
      <c r="E424">
        <f>'تشغيل اليومية '!E426</f>
        <v>5005</v>
      </c>
      <c r="F424" t="str">
        <f>'تشغيل اليومية '!F426</f>
        <v>فرج 1</v>
      </c>
      <c r="G424" t="str">
        <f>'تشغيل اليومية '!G426</f>
        <v>حلوان</v>
      </c>
      <c r="H424" t="str">
        <f>'تشغيل اليومية '!H426</f>
        <v>سعودي</v>
      </c>
      <c r="I424" t="str">
        <f>'تشغيل اليومية '!I426</f>
        <v>هايد بارك</v>
      </c>
      <c r="J424" t="str">
        <f>'تشغيل اليومية '!J426</f>
        <v>اتوبيس 28</v>
      </c>
      <c r="K424">
        <f>'تشغيل اليومية '!K426</f>
        <v>4634</v>
      </c>
      <c r="L424">
        <f>'تشغيل اليومية '!L426</f>
        <v>1</v>
      </c>
      <c r="M424">
        <f>'تشغيل اليومية '!M426</f>
        <v>3750</v>
      </c>
      <c r="N424">
        <f>'تشغيل اليومية '!N426</f>
        <v>139.01999999999998</v>
      </c>
      <c r="O424">
        <f>'تشغيل اليومية '!O426</f>
        <v>4494.9799999999996</v>
      </c>
      <c r="P424">
        <f>'تشغيل اليومية '!P426</f>
        <v>0</v>
      </c>
      <c r="Q424">
        <f>'تشغيل اليومية '!Q426</f>
        <v>0</v>
      </c>
      <c r="R424">
        <f>'تشغيل اليومية '!R426</f>
        <v>0</v>
      </c>
      <c r="S424">
        <f>'تشغيل اليومية '!S426</f>
        <v>3750</v>
      </c>
      <c r="T424">
        <f>'تشغيل اليومية '!T426</f>
        <v>0</v>
      </c>
      <c r="U424">
        <f>'تشغيل اليومية '!U426</f>
        <v>884</v>
      </c>
      <c r="V424">
        <f>'تشغيل اليومية '!V426</f>
        <v>744.98</v>
      </c>
      <c r="W424" t="str">
        <f>'تشغيل اليومية '!W426</f>
        <v>652026</v>
      </c>
      <c r="X424" t="str">
        <f>'تشغيل اليومية '!X426</f>
        <v>ايراد</v>
      </c>
    </row>
    <row r="425" spans="1:24" x14ac:dyDescent="0.3">
      <c r="A425">
        <f>'تشغيل اليومية '!A427</f>
        <v>6</v>
      </c>
      <c r="B425">
        <f>'تشغيل اليومية '!B427</f>
        <v>5</v>
      </c>
      <c r="C425">
        <f>'تشغيل اليومية '!C427</f>
        <v>2026</v>
      </c>
      <c r="D425" t="str">
        <f>'تشغيل اليومية '!D427</f>
        <v>فرج 6حلوان مبيتسعوديهايد باركاتوبيس 28</v>
      </c>
      <c r="E425">
        <f>'تشغيل اليومية '!E427</f>
        <v>5029</v>
      </c>
      <c r="F425" t="str">
        <f>'تشغيل اليومية '!F427</f>
        <v>فرج 6</v>
      </c>
      <c r="G425" t="str">
        <f>'تشغيل اليومية '!G427</f>
        <v>حلوان مبيت</v>
      </c>
      <c r="H425" t="str">
        <f>'تشغيل اليومية '!H427</f>
        <v>سعودي</v>
      </c>
      <c r="I425" t="str">
        <f>'تشغيل اليومية '!I427</f>
        <v>هايد بارك</v>
      </c>
      <c r="J425" t="str">
        <f>'تشغيل اليومية '!J427</f>
        <v>اتوبيس 28</v>
      </c>
      <c r="K425">
        <f>'تشغيل اليومية '!K427</f>
        <v>1482</v>
      </c>
      <c r="L425">
        <f>'تشغيل اليومية '!L427</f>
        <v>1</v>
      </c>
      <c r="M425">
        <f>'تشغيل اليومية '!M427</f>
        <v>750</v>
      </c>
      <c r="N425">
        <f>'تشغيل اليومية '!N427</f>
        <v>44.46</v>
      </c>
      <c r="O425">
        <f>'تشغيل اليومية '!O427</f>
        <v>1437.54</v>
      </c>
      <c r="P425">
        <f>'تشغيل اليومية '!P427</f>
        <v>0</v>
      </c>
      <c r="Q425">
        <f>'تشغيل اليومية '!Q427</f>
        <v>0</v>
      </c>
      <c r="R425">
        <f>'تشغيل اليومية '!R427</f>
        <v>0</v>
      </c>
      <c r="S425">
        <f>'تشغيل اليومية '!S427</f>
        <v>750</v>
      </c>
      <c r="T425">
        <f>'تشغيل اليومية '!T427</f>
        <v>0</v>
      </c>
      <c r="U425">
        <f>'تشغيل اليومية '!U427</f>
        <v>732</v>
      </c>
      <c r="V425">
        <f>'تشغيل اليومية '!V427</f>
        <v>687.54</v>
      </c>
      <c r="W425" t="str">
        <f>'تشغيل اليومية '!W427</f>
        <v>652026</v>
      </c>
      <c r="X425" t="str">
        <f>'تشغيل اليومية '!X427</f>
        <v>ايراد</v>
      </c>
    </row>
    <row r="426" spans="1:24" x14ac:dyDescent="0.3">
      <c r="A426">
        <f>'تشغيل اليومية '!A428</f>
        <v>6</v>
      </c>
      <c r="B426">
        <f>'تشغيل اليومية '!B428</f>
        <v>5</v>
      </c>
      <c r="C426">
        <f>'تشغيل اليومية '!C428</f>
        <v>2026</v>
      </c>
      <c r="D426" t="str">
        <f>'تشغيل اليومية '!D428</f>
        <v>ممدوح كيلاني 3القومية سعوديهايد باركميكروباص صيني</v>
      </c>
      <c r="E426">
        <f>'تشغيل اليومية '!E428</f>
        <v>5006</v>
      </c>
      <c r="F426" t="str">
        <f>'تشغيل اليومية '!F428</f>
        <v>ممدوح كيلاني 3</v>
      </c>
      <c r="G426" t="str">
        <f>'تشغيل اليومية '!G428</f>
        <v xml:space="preserve">القومية </v>
      </c>
      <c r="H426" t="str">
        <f>'تشغيل اليومية '!H428</f>
        <v>سعودي</v>
      </c>
      <c r="I426" t="str">
        <f>'تشغيل اليومية '!I428</f>
        <v>هايد بارك</v>
      </c>
      <c r="J426" t="str">
        <f>'تشغيل اليومية '!J428</f>
        <v>ميكروباص صيني</v>
      </c>
      <c r="K426">
        <f>'تشغيل اليومية '!K428</f>
        <v>2965</v>
      </c>
      <c r="L426">
        <f>'تشغيل اليومية '!L428</f>
        <v>1</v>
      </c>
      <c r="M426">
        <f>'تشغيل اليومية '!M428</f>
        <v>2500</v>
      </c>
      <c r="N426">
        <f>'تشغيل اليومية '!N428</f>
        <v>88.95</v>
      </c>
      <c r="O426">
        <f>'تشغيل اليومية '!O428</f>
        <v>2876.05</v>
      </c>
      <c r="P426">
        <f>'تشغيل اليومية '!P428</f>
        <v>0</v>
      </c>
      <c r="Q426">
        <f>'تشغيل اليومية '!Q428</f>
        <v>0</v>
      </c>
      <c r="R426">
        <f>'تشغيل اليومية '!R428</f>
        <v>0</v>
      </c>
      <c r="S426">
        <f>'تشغيل اليومية '!S428</f>
        <v>2500</v>
      </c>
      <c r="T426">
        <f>'تشغيل اليومية '!T428</f>
        <v>0</v>
      </c>
      <c r="U426">
        <f>'تشغيل اليومية '!U428</f>
        <v>465</v>
      </c>
      <c r="V426">
        <f>'تشغيل اليومية '!V428</f>
        <v>376.05</v>
      </c>
      <c r="W426" t="str">
        <f>'تشغيل اليومية '!W428</f>
        <v>652026</v>
      </c>
      <c r="X426" t="str">
        <f>'تشغيل اليومية '!X428</f>
        <v>ايراد</v>
      </c>
    </row>
    <row r="427" spans="1:24" x14ac:dyDescent="0.3">
      <c r="A427">
        <f>'تشغيل اليومية '!A429</f>
        <v>6</v>
      </c>
      <c r="B427">
        <f>'تشغيل اليومية '!B429</f>
        <v>5</v>
      </c>
      <c r="C427">
        <f>'تشغيل اليومية '!C429</f>
        <v>2026</v>
      </c>
      <c r="D427" t="str">
        <f>'تشغيل اليومية '!D429</f>
        <v>محمد جمال طوسونالمنيبسعوديهايد باركاتوبيس 28</v>
      </c>
      <c r="E427">
        <f>'تشغيل اليومية '!E429</f>
        <v>5025</v>
      </c>
      <c r="F427" t="str">
        <f>'تشغيل اليومية '!F429</f>
        <v>محمد جمال طوسون</v>
      </c>
      <c r="G427" t="str">
        <f>'تشغيل اليومية '!G429</f>
        <v>المنيب</v>
      </c>
      <c r="H427" t="str">
        <f>'تشغيل اليومية '!H429</f>
        <v>سعودي</v>
      </c>
      <c r="I427" t="str">
        <f>'تشغيل اليومية '!I429</f>
        <v>هايد بارك</v>
      </c>
      <c r="J427" t="str">
        <f>'تشغيل اليومية '!J429</f>
        <v>اتوبيس 28</v>
      </c>
      <c r="K427">
        <f>'تشغيل اليومية '!K429</f>
        <v>4634</v>
      </c>
      <c r="L427">
        <f>'تشغيل اليومية '!L429</f>
        <v>1</v>
      </c>
      <c r="M427">
        <f>'تشغيل اليومية '!M429</f>
        <v>3800</v>
      </c>
      <c r="N427">
        <f>'تشغيل اليومية '!N429</f>
        <v>139.01999999999998</v>
      </c>
      <c r="O427">
        <f>'تشغيل اليومية '!O429</f>
        <v>4494.9799999999996</v>
      </c>
      <c r="P427">
        <f>'تشغيل اليومية '!P429</f>
        <v>0</v>
      </c>
      <c r="Q427">
        <f>'تشغيل اليومية '!Q429</f>
        <v>0</v>
      </c>
      <c r="R427">
        <f>'تشغيل اليومية '!R429</f>
        <v>0</v>
      </c>
      <c r="S427">
        <f>'تشغيل اليومية '!S429</f>
        <v>3800</v>
      </c>
      <c r="T427">
        <f>'تشغيل اليومية '!T429</f>
        <v>0</v>
      </c>
      <c r="U427">
        <f>'تشغيل اليومية '!U429</f>
        <v>834</v>
      </c>
      <c r="V427">
        <f>'تشغيل اليومية '!V429</f>
        <v>694.98</v>
      </c>
      <c r="W427" t="str">
        <f>'تشغيل اليومية '!W429</f>
        <v>652026</v>
      </c>
      <c r="X427" t="str">
        <f>'تشغيل اليومية '!X429</f>
        <v>ايراد</v>
      </c>
    </row>
    <row r="428" spans="1:24" x14ac:dyDescent="0.3">
      <c r="A428">
        <f>'تشغيل اليومية '!A430</f>
        <v>6</v>
      </c>
      <c r="B428">
        <f>'تشغيل اليومية '!B430</f>
        <v>5</v>
      </c>
      <c r="C428">
        <f>'تشغيل اليومية '!C430</f>
        <v>2026</v>
      </c>
      <c r="D428" t="str">
        <f>'تشغيل اليومية '!D430</f>
        <v>مصطفي رشدي1المنيب 2 ورديةسعوديميفيداميكروباص صيني</v>
      </c>
      <c r="E428">
        <f>'تشغيل اليومية '!E430</f>
        <v>5007</v>
      </c>
      <c r="F428" t="str">
        <f>'تشغيل اليومية '!F430</f>
        <v>مصطفي رشدي1</v>
      </c>
      <c r="G428" t="str">
        <f>'تشغيل اليومية '!G430</f>
        <v>المنيب 2 وردية</v>
      </c>
      <c r="H428" t="str">
        <f>'تشغيل اليومية '!H430</f>
        <v>سعودي</v>
      </c>
      <c r="I428" t="str">
        <f>'تشغيل اليومية '!I430</f>
        <v>ميفيدا</v>
      </c>
      <c r="J428" t="str">
        <f>'تشغيل اليومية '!J430</f>
        <v>ميكروباص صيني</v>
      </c>
      <c r="K428">
        <f>'تشغيل اليومية '!K430</f>
        <v>2965</v>
      </c>
      <c r="L428">
        <f>'تشغيل اليومية '!L430</f>
        <v>1</v>
      </c>
      <c r="M428">
        <f>'تشغيل اليومية '!M430</f>
        <v>2150</v>
      </c>
      <c r="N428">
        <f>'تشغيل اليومية '!N430</f>
        <v>88.95</v>
      </c>
      <c r="O428">
        <f>'تشغيل اليومية '!O430</f>
        <v>2876.05</v>
      </c>
      <c r="P428">
        <f>'تشغيل اليومية '!P430</f>
        <v>0</v>
      </c>
      <c r="Q428">
        <f>'تشغيل اليومية '!Q430</f>
        <v>0</v>
      </c>
      <c r="R428">
        <f>'تشغيل اليومية '!R430</f>
        <v>0</v>
      </c>
      <c r="S428">
        <f>'تشغيل اليومية '!S430</f>
        <v>2150</v>
      </c>
      <c r="T428">
        <f>'تشغيل اليومية '!T430</f>
        <v>0</v>
      </c>
      <c r="U428">
        <f>'تشغيل اليومية '!U430</f>
        <v>815</v>
      </c>
      <c r="V428">
        <f>'تشغيل اليومية '!V430</f>
        <v>726.05</v>
      </c>
      <c r="W428" t="str">
        <f>'تشغيل اليومية '!W430</f>
        <v>652026</v>
      </c>
      <c r="X428" t="str">
        <f>'تشغيل اليومية '!X430</f>
        <v>ايراد</v>
      </c>
    </row>
    <row r="429" spans="1:24" x14ac:dyDescent="0.3">
      <c r="A429">
        <f>'تشغيل اليومية '!A431</f>
        <v>6</v>
      </c>
      <c r="B429">
        <f>'تشغيل اليومية '!B431</f>
        <v>5</v>
      </c>
      <c r="C429">
        <f>'تشغيل اليومية '!C431</f>
        <v>2026</v>
      </c>
      <c r="D429" t="str">
        <f>'تشغيل اليومية '!D431</f>
        <v>فرج 2حلوان 2 ورديةسعوديميفيداميكروباص صيني</v>
      </c>
      <c r="E429">
        <f>'تشغيل اليومية '!E431</f>
        <v>5009</v>
      </c>
      <c r="F429" t="str">
        <f>'تشغيل اليومية '!F431</f>
        <v>فرج 2</v>
      </c>
      <c r="G429" t="str">
        <f>'تشغيل اليومية '!G431</f>
        <v>حلوان 2 وردية</v>
      </c>
      <c r="H429" t="str">
        <f>'تشغيل اليومية '!H431</f>
        <v>سعودي</v>
      </c>
      <c r="I429" t="str">
        <f>'تشغيل اليومية '!I431</f>
        <v>ميفيدا</v>
      </c>
      <c r="J429" t="str">
        <f>'تشغيل اليومية '!J431</f>
        <v>ميكروباص صيني</v>
      </c>
      <c r="K429">
        <f>'تشغيل اليومية '!K431</f>
        <v>2965</v>
      </c>
      <c r="L429">
        <f>'تشغيل اليومية '!L431</f>
        <v>1</v>
      </c>
      <c r="M429">
        <f>'تشغيل اليومية '!M431</f>
        <v>2250</v>
      </c>
      <c r="N429">
        <f>'تشغيل اليومية '!N431</f>
        <v>88.95</v>
      </c>
      <c r="O429">
        <f>'تشغيل اليومية '!O431</f>
        <v>2876.05</v>
      </c>
      <c r="P429">
        <f>'تشغيل اليومية '!P431</f>
        <v>0</v>
      </c>
      <c r="Q429">
        <f>'تشغيل اليومية '!Q431</f>
        <v>0</v>
      </c>
      <c r="R429">
        <f>'تشغيل اليومية '!R431</f>
        <v>0</v>
      </c>
      <c r="S429">
        <f>'تشغيل اليومية '!S431</f>
        <v>2250</v>
      </c>
      <c r="T429">
        <f>'تشغيل اليومية '!T431</f>
        <v>0</v>
      </c>
      <c r="U429">
        <f>'تشغيل اليومية '!U431</f>
        <v>715</v>
      </c>
      <c r="V429">
        <f>'تشغيل اليومية '!V431</f>
        <v>626.04999999999995</v>
      </c>
      <c r="W429" t="str">
        <f>'تشغيل اليومية '!W431</f>
        <v>652026</v>
      </c>
      <c r="X429" t="str">
        <f>'تشغيل اليومية '!X431</f>
        <v>ايراد</v>
      </c>
    </row>
    <row r="430" spans="1:24" x14ac:dyDescent="0.3">
      <c r="A430">
        <f>'تشغيل اليومية '!A432</f>
        <v>6</v>
      </c>
      <c r="B430">
        <f>'تشغيل اليومية '!B432</f>
        <v>5</v>
      </c>
      <c r="C430">
        <f>'تشغيل اليومية '!C432</f>
        <v>2026</v>
      </c>
      <c r="D430" t="str">
        <f>'تشغيل اليومية '!D432</f>
        <v>فرج 3حلوان 2 ورديةسعوديالقطاميةاتوبيس 28</v>
      </c>
      <c r="E430">
        <f>'تشغيل اليومية '!E432</f>
        <v>5010</v>
      </c>
      <c r="F430" t="str">
        <f>'تشغيل اليومية '!F432</f>
        <v>فرج 3</v>
      </c>
      <c r="G430" t="str">
        <f>'تشغيل اليومية '!G432</f>
        <v>حلوان 2 وردية</v>
      </c>
      <c r="H430" t="str">
        <f>'تشغيل اليومية '!H432</f>
        <v>سعودي</v>
      </c>
      <c r="I430" t="str">
        <f>'تشغيل اليومية '!I432</f>
        <v>القطامية</v>
      </c>
      <c r="J430" t="str">
        <f>'تشغيل اليومية '!J432</f>
        <v>اتوبيس 28</v>
      </c>
      <c r="K430">
        <f>'تشغيل اليومية '!K432</f>
        <v>3415</v>
      </c>
      <c r="L430">
        <f>'تشغيل اليومية '!L432</f>
        <v>1</v>
      </c>
      <c r="M430">
        <f>'تشغيل اليومية '!M432</f>
        <v>3400</v>
      </c>
      <c r="N430">
        <f>'تشغيل اليومية '!N432</f>
        <v>102.45</v>
      </c>
      <c r="O430">
        <f>'تشغيل اليومية '!O432</f>
        <v>3312.55</v>
      </c>
      <c r="P430">
        <f>'تشغيل اليومية '!P432</f>
        <v>0</v>
      </c>
      <c r="Q430">
        <f>'تشغيل اليومية '!Q432</f>
        <v>0</v>
      </c>
      <c r="R430">
        <f>'تشغيل اليومية '!R432</f>
        <v>0</v>
      </c>
      <c r="S430">
        <f>'تشغيل اليومية '!S432</f>
        <v>3400</v>
      </c>
      <c r="T430">
        <f>'تشغيل اليومية '!T432</f>
        <v>0</v>
      </c>
      <c r="U430">
        <f>'تشغيل اليومية '!U432</f>
        <v>15</v>
      </c>
      <c r="V430">
        <f>'تشغيل اليومية '!V432</f>
        <v>-87.45</v>
      </c>
      <c r="W430" t="str">
        <f>'تشغيل اليومية '!W432</f>
        <v>652026</v>
      </c>
      <c r="X430" t="str">
        <f>'تشغيل اليومية '!X432</f>
        <v>ايراد</v>
      </c>
    </row>
    <row r="431" spans="1:24" x14ac:dyDescent="0.3">
      <c r="A431">
        <f>'تشغيل اليومية '!A433</f>
        <v>6</v>
      </c>
      <c r="B431">
        <f>'تشغيل اليومية '!B433</f>
        <v>5</v>
      </c>
      <c r="C431">
        <f>'تشغيل اليومية '!C433</f>
        <v>2026</v>
      </c>
      <c r="D431" t="str">
        <f>'تشغيل اليومية '!D433</f>
        <v>فرج 4مايو ورديةسعوديالقطاميةميكروباص</v>
      </c>
      <c r="E431">
        <f>'تشغيل اليومية '!E433</f>
        <v>5011</v>
      </c>
      <c r="F431" t="str">
        <f>'تشغيل اليومية '!F433</f>
        <v>فرج 4</v>
      </c>
      <c r="G431" t="str">
        <f>'تشغيل اليومية '!G433</f>
        <v>مايو وردية</v>
      </c>
      <c r="H431" t="str">
        <f>'تشغيل اليومية '!H433</f>
        <v>سعودي</v>
      </c>
      <c r="I431" t="str">
        <f>'تشغيل اليومية '!I433</f>
        <v>القطامية</v>
      </c>
      <c r="J431" t="str">
        <f>'تشغيل اليومية '!J433</f>
        <v>ميكروباص</v>
      </c>
      <c r="K431">
        <f>'تشغيل اليومية '!K433</f>
        <v>1222</v>
      </c>
      <c r="L431">
        <f>'تشغيل اليومية '!L433</f>
        <v>1</v>
      </c>
      <c r="M431">
        <f>'تشغيل اليومية '!M433</f>
        <v>1180</v>
      </c>
      <c r="N431">
        <f>'تشغيل اليومية '!N433</f>
        <v>36.659999999999997</v>
      </c>
      <c r="O431">
        <f>'تشغيل اليومية '!O433</f>
        <v>1185.3399999999999</v>
      </c>
      <c r="P431">
        <f>'تشغيل اليومية '!P433</f>
        <v>0</v>
      </c>
      <c r="Q431">
        <f>'تشغيل اليومية '!Q433</f>
        <v>0</v>
      </c>
      <c r="R431">
        <f>'تشغيل اليومية '!R433</f>
        <v>0</v>
      </c>
      <c r="S431">
        <f>'تشغيل اليومية '!S433</f>
        <v>1180</v>
      </c>
      <c r="T431">
        <f>'تشغيل اليومية '!T433</f>
        <v>0</v>
      </c>
      <c r="U431">
        <f>'تشغيل اليومية '!U433</f>
        <v>42</v>
      </c>
      <c r="V431">
        <f>'تشغيل اليومية '!V433</f>
        <v>5.3400000000000034</v>
      </c>
      <c r="W431" t="str">
        <f>'تشغيل اليومية '!W433</f>
        <v>652026</v>
      </c>
      <c r="X431" t="str">
        <f>'تشغيل اليومية '!X433</f>
        <v>ايراد</v>
      </c>
    </row>
    <row r="432" spans="1:24" x14ac:dyDescent="0.3">
      <c r="A432">
        <f>'تشغيل اليومية '!A434</f>
        <v>6</v>
      </c>
      <c r="B432">
        <f>'تشغيل اليومية '!B434</f>
        <v>5</v>
      </c>
      <c r="C432">
        <f>'تشغيل اليومية '!C434</f>
        <v>2026</v>
      </c>
      <c r="D432" t="str">
        <f>'تشغيل اليومية '!D434</f>
        <v>مصطفي رشدي3المنيب5شفتسعوديالقطاميةاتوبيس 28</v>
      </c>
      <c r="E432">
        <f>'تشغيل اليومية '!E434</f>
        <v>5012</v>
      </c>
      <c r="F432" t="str">
        <f>'تشغيل اليومية '!F434</f>
        <v>مصطفي رشدي3</v>
      </c>
      <c r="G432" t="str">
        <f>'تشغيل اليومية '!G434</f>
        <v>المنيب5شفت</v>
      </c>
      <c r="H432" t="str">
        <f>'تشغيل اليومية '!H434</f>
        <v>سعودي</v>
      </c>
      <c r="I432" t="str">
        <f>'تشغيل اليومية '!I434</f>
        <v>القطامية</v>
      </c>
      <c r="J432" t="str">
        <f>'تشغيل اليومية '!J434</f>
        <v>اتوبيس 28</v>
      </c>
      <c r="K432">
        <f>'تشغيل اليومية '!K434</f>
        <v>2649</v>
      </c>
      <c r="L432">
        <f>'تشغيل اليومية '!L434</f>
        <v>1</v>
      </c>
      <c r="M432">
        <f>'تشغيل اليومية '!M434</f>
        <v>2060</v>
      </c>
      <c r="N432">
        <f>'تشغيل اليومية '!N434</f>
        <v>79.47</v>
      </c>
      <c r="O432">
        <f>'تشغيل اليومية '!O434</f>
        <v>2569.5300000000002</v>
      </c>
      <c r="P432">
        <f>'تشغيل اليومية '!P434</f>
        <v>0</v>
      </c>
      <c r="Q432">
        <f>'تشغيل اليومية '!Q434</f>
        <v>0</v>
      </c>
      <c r="R432">
        <f>'تشغيل اليومية '!R434</f>
        <v>0</v>
      </c>
      <c r="S432">
        <f>'تشغيل اليومية '!S434</f>
        <v>2060</v>
      </c>
      <c r="T432">
        <f>'تشغيل اليومية '!T434</f>
        <v>0</v>
      </c>
      <c r="U432">
        <f>'تشغيل اليومية '!U434</f>
        <v>589</v>
      </c>
      <c r="V432">
        <f>'تشغيل اليومية '!V434</f>
        <v>509.53</v>
      </c>
      <c r="W432" t="str">
        <f>'تشغيل اليومية '!W434</f>
        <v>652026</v>
      </c>
      <c r="X432" t="str">
        <f>'تشغيل اليومية '!X434</f>
        <v>ايراد</v>
      </c>
    </row>
    <row r="433" spans="1:24" x14ac:dyDescent="0.3">
      <c r="A433">
        <f>'تشغيل اليومية '!A435</f>
        <v>6</v>
      </c>
      <c r="B433">
        <f>'تشغيل اليومية '!B435</f>
        <v>5</v>
      </c>
      <c r="C433">
        <f>'تشغيل اليومية '!C435</f>
        <v>2026</v>
      </c>
      <c r="D433" t="str">
        <f>'تشغيل اليومية '!D435</f>
        <v>مصطفي رشدي4المنيب Wصباحيةسعوديالقطاميةاتوبيس 28</v>
      </c>
      <c r="E433">
        <f>'تشغيل اليومية '!E435</f>
        <v>5013</v>
      </c>
      <c r="F433" t="str">
        <f>'تشغيل اليومية '!F435</f>
        <v>مصطفي رشدي4</v>
      </c>
      <c r="G433" t="str">
        <f>'تشغيل اليومية '!G435</f>
        <v>المنيب Wصباحية</v>
      </c>
      <c r="H433" t="str">
        <f>'تشغيل اليومية '!H435</f>
        <v>سعودي</v>
      </c>
      <c r="I433" t="str">
        <f>'تشغيل اليومية '!I435</f>
        <v>القطامية</v>
      </c>
      <c r="J433" t="str">
        <f>'تشغيل اليومية '!J435</f>
        <v>اتوبيس 28</v>
      </c>
      <c r="K433">
        <f>'تشغيل اليومية '!K435</f>
        <v>1059</v>
      </c>
      <c r="L433">
        <f>'تشغيل اليومية '!L435</f>
        <v>1</v>
      </c>
      <c r="M433">
        <f>'تشغيل اليومية '!M435</f>
        <v>1000</v>
      </c>
      <c r="N433">
        <f>'تشغيل اليومية '!N435</f>
        <v>31.77</v>
      </c>
      <c r="O433">
        <f>'تشغيل اليومية '!O435</f>
        <v>1027.23</v>
      </c>
      <c r="P433">
        <f>'تشغيل اليومية '!P435</f>
        <v>0</v>
      </c>
      <c r="Q433">
        <f>'تشغيل اليومية '!Q435</f>
        <v>0</v>
      </c>
      <c r="R433">
        <f>'تشغيل اليومية '!R435</f>
        <v>0</v>
      </c>
      <c r="S433">
        <f>'تشغيل اليومية '!S435</f>
        <v>1000</v>
      </c>
      <c r="T433">
        <f>'تشغيل اليومية '!T435</f>
        <v>0</v>
      </c>
      <c r="U433">
        <f>'تشغيل اليومية '!U435</f>
        <v>59</v>
      </c>
      <c r="V433">
        <f>'تشغيل اليومية '!V435</f>
        <v>27.23</v>
      </c>
      <c r="W433" t="str">
        <f>'تشغيل اليومية '!W435</f>
        <v>652026</v>
      </c>
      <c r="X433" t="str">
        <f>'تشغيل اليومية '!X435</f>
        <v>ايراد</v>
      </c>
    </row>
    <row r="434" spans="1:24" x14ac:dyDescent="0.3">
      <c r="A434">
        <f>'تشغيل اليومية '!A436</f>
        <v>6</v>
      </c>
      <c r="B434">
        <f>'تشغيل اليومية '!B436</f>
        <v>5</v>
      </c>
      <c r="C434">
        <f>'تشغيل اليومية '!C436</f>
        <v>2026</v>
      </c>
      <c r="D434" t="str">
        <f>'تشغيل اليومية '!D436</f>
        <v>مصطفي رشدي5صقر 2 ورديةسعوديالقطاميةاتوبيس 28</v>
      </c>
      <c r="E434">
        <f>'تشغيل اليومية '!E436</f>
        <v>5014</v>
      </c>
      <c r="F434" t="str">
        <f>'تشغيل اليومية '!F436</f>
        <v>مصطفي رشدي5</v>
      </c>
      <c r="G434" t="str">
        <f>'تشغيل اليومية '!G436</f>
        <v>صقر 2 وردية</v>
      </c>
      <c r="H434" t="str">
        <f>'تشغيل اليومية '!H436</f>
        <v>سعودي</v>
      </c>
      <c r="I434" t="str">
        <f>'تشغيل اليومية '!I436</f>
        <v>القطامية</v>
      </c>
      <c r="J434" t="str">
        <f>'تشغيل اليومية '!J436</f>
        <v>اتوبيس 28</v>
      </c>
      <c r="K434">
        <f>'تشغيل اليومية '!K436</f>
        <v>2120</v>
      </c>
      <c r="L434">
        <f>'تشغيل اليومية '!L436</f>
        <v>1</v>
      </c>
      <c r="M434">
        <f>'تشغيل اليومية '!M436</f>
        <v>1780</v>
      </c>
      <c r="N434">
        <f>'تشغيل اليومية '!N436</f>
        <v>63.599999999999994</v>
      </c>
      <c r="O434">
        <f>'تشغيل اليومية '!O436</f>
        <v>2056.4</v>
      </c>
      <c r="P434">
        <f>'تشغيل اليومية '!P436</f>
        <v>0</v>
      </c>
      <c r="Q434">
        <f>'تشغيل اليومية '!Q436</f>
        <v>0</v>
      </c>
      <c r="R434">
        <f>'تشغيل اليومية '!R436</f>
        <v>0</v>
      </c>
      <c r="S434">
        <f>'تشغيل اليومية '!S436</f>
        <v>1780</v>
      </c>
      <c r="T434">
        <f>'تشغيل اليومية '!T436</f>
        <v>0</v>
      </c>
      <c r="U434">
        <f>'تشغيل اليومية '!U436</f>
        <v>340</v>
      </c>
      <c r="V434">
        <f>'تشغيل اليومية '!V436</f>
        <v>276.39999999999998</v>
      </c>
      <c r="W434" t="str">
        <f>'تشغيل اليومية '!W436</f>
        <v>652026</v>
      </c>
      <c r="X434" t="str">
        <f>'تشغيل اليومية '!X436</f>
        <v>ايراد</v>
      </c>
    </row>
    <row r="435" spans="1:24" x14ac:dyDescent="0.3">
      <c r="A435">
        <f>'تشغيل اليومية '!A437</f>
        <v>6</v>
      </c>
      <c r="B435">
        <f>'تشغيل اليومية '!B437</f>
        <v>5</v>
      </c>
      <c r="C435">
        <f>'تشغيل اليومية '!C437</f>
        <v>2026</v>
      </c>
      <c r="D435" t="str">
        <f>'تشغيل اليومية '!D437</f>
        <v>مصطفي رشدي6المنيب 2 ورديةسعوديالقطاميةاتوبيس 28</v>
      </c>
      <c r="E435">
        <f>'تشغيل اليومية '!E437</f>
        <v>5027</v>
      </c>
      <c r="F435" t="str">
        <f>'تشغيل اليومية '!F437</f>
        <v>مصطفي رشدي6</v>
      </c>
      <c r="G435" t="str">
        <f>'تشغيل اليومية '!G437</f>
        <v>المنيب 2 وردية</v>
      </c>
      <c r="H435" t="str">
        <f>'تشغيل اليومية '!H437</f>
        <v>سعودي</v>
      </c>
      <c r="I435" t="str">
        <f>'تشغيل اليومية '!I437</f>
        <v>القطامية</v>
      </c>
      <c r="J435" t="str">
        <f>'تشغيل اليومية '!J437</f>
        <v>اتوبيس 28</v>
      </c>
      <c r="K435">
        <f>'تشغيل اليومية '!K437</f>
        <v>3944</v>
      </c>
      <c r="L435">
        <f>'تشغيل اليومية '!L437</f>
        <v>1</v>
      </c>
      <c r="M435">
        <f>'تشغيل اليومية '!M437</f>
        <v>3600</v>
      </c>
      <c r="N435">
        <f>'تشغيل اليومية '!N437</f>
        <v>118.32</v>
      </c>
      <c r="O435">
        <f>'تشغيل اليومية '!O437</f>
        <v>3825.68</v>
      </c>
      <c r="P435">
        <f>'تشغيل اليومية '!P437</f>
        <v>0</v>
      </c>
      <c r="Q435">
        <f>'تشغيل اليومية '!Q437</f>
        <v>0</v>
      </c>
      <c r="R435">
        <f>'تشغيل اليومية '!R437</f>
        <v>200</v>
      </c>
      <c r="S435">
        <f>'تشغيل اليومية '!S437</f>
        <v>3800</v>
      </c>
      <c r="T435">
        <f>'تشغيل اليومية '!T437</f>
        <v>0</v>
      </c>
      <c r="U435">
        <f>'تشغيل اليومية '!U437</f>
        <v>344</v>
      </c>
      <c r="V435">
        <f>'تشغيل اليومية '!V437</f>
        <v>225.68</v>
      </c>
      <c r="W435" t="str">
        <f>'تشغيل اليومية '!W437</f>
        <v>652026</v>
      </c>
      <c r="X435" t="str">
        <f>'تشغيل اليومية '!X437</f>
        <v>ايراد</v>
      </c>
    </row>
    <row r="436" spans="1:24" x14ac:dyDescent="0.3">
      <c r="A436">
        <f>'تشغيل اليومية '!A438</f>
        <v>6</v>
      </c>
      <c r="B436">
        <f>'تشغيل اليومية '!B438</f>
        <v>5</v>
      </c>
      <c r="C436">
        <f>'تشغيل اليومية '!C438</f>
        <v>2026</v>
      </c>
      <c r="D436" t="str">
        <f>'تشغيل اليومية '!D438</f>
        <v>كرم ترك 1قليوب 2 ورديةسعوديالقطاميةاتوبيس 28</v>
      </c>
      <c r="E436">
        <f>'تشغيل اليومية '!E438</f>
        <v>5015</v>
      </c>
      <c r="F436" t="str">
        <f>'تشغيل اليومية '!F438</f>
        <v>كرم ترك 1</v>
      </c>
      <c r="G436" t="str">
        <f>'تشغيل اليومية '!G438</f>
        <v>قليوب 2 وردية</v>
      </c>
      <c r="H436" t="str">
        <f>'تشغيل اليومية '!H438</f>
        <v>سعودي</v>
      </c>
      <c r="I436" t="str">
        <f>'تشغيل اليومية '!I438</f>
        <v>القطامية</v>
      </c>
      <c r="J436" t="str">
        <f>'تشغيل اليومية '!J438</f>
        <v>اتوبيس 28</v>
      </c>
      <c r="K436">
        <f>'تشغيل اليومية '!K438</f>
        <v>3959</v>
      </c>
      <c r="L436">
        <f>'تشغيل اليومية '!L438</f>
        <v>1</v>
      </c>
      <c r="M436">
        <f>'تشغيل اليومية '!M438</f>
        <v>4200</v>
      </c>
      <c r="N436">
        <f>'تشغيل اليومية '!N438</f>
        <v>118.77</v>
      </c>
      <c r="O436">
        <f>'تشغيل اليومية '!O438</f>
        <v>3840.23</v>
      </c>
      <c r="P436">
        <f>'تشغيل اليومية '!P438</f>
        <v>0</v>
      </c>
      <c r="Q436">
        <f>'تشغيل اليومية '!Q438</f>
        <v>0</v>
      </c>
      <c r="R436">
        <f>'تشغيل اليومية '!R438</f>
        <v>0</v>
      </c>
      <c r="S436">
        <f>'تشغيل اليومية '!S438</f>
        <v>4200</v>
      </c>
      <c r="T436">
        <f>'تشغيل اليومية '!T438</f>
        <v>0</v>
      </c>
      <c r="U436">
        <f>'تشغيل اليومية '!U438</f>
        <v>-241</v>
      </c>
      <c r="V436">
        <f>'تشغيل اليومية '!V438</f>
        <v>-359.77</v>
      </c>
      <c r="W436" t="str">
        <f>'تشغيل اليومية '!W438</f>
        <v>652026</v>
      </c>
      <c r="X436" t="str">
        <f>'تشغيل اليومية '!X438</f>
        <v>ايراد</v>
      </c>
    </row>
    <row r="437" spans="1:24" x14ac:dyDescent="0.3">
      <c r="A437">
        <f>'تشغيل اليومية '!A439</f>
        <v>6</v>
      </c>
      <c r="B437">
        <f>'تشغيل اليومية '!B439</f>
        <v>5</v>
      </c>
      <c r="C437">
        <f>'تشغيل اليومية '!C439</f>
        <v>2026</v>
      </c>
      <c r="D437" t="str">
        <f>'تشغيل اليومية '!D439</f>
        <v>كرم ترك 2قليوب 2 ورديةسعوديمدينتي اتوبيس 28</v>
      </c>
      <c r="E437">
        <f>'تشغيل اليومية '!E439</f>
        <v>5017</v>
      </c>
      <c r="F437" t="str">
        <f>'تشغيل اليومية '!F439</f>
        <v>كرم ترك 2</v>
      </c>
      <c r="G437" t="str">
        <f>'تشغيل اليومية '!G439</f>
        <v>قليوب 2 وردية</v>
      </c>
      <c r="H437" t="str">
        <f>'تشغيل اليومية '!H439</f>
        <v>سعودي</v>
      </c>
      <c r="I437" t="str">
        <f>'تشغيل اليومية '!I439</f>
        <v xml:space="preserve">مدينتي </v>
      </c>
      <c r="J437" t="str">
        <f>'تشغيل اليومية '!J439</f>
        <v>اتوبيس 28</v>
      </c>
      <c r="K437">
        <f>'تشغيل اليومية '!K439</f>
        <v>4634</v>
      </c>
      <c r="L437">
        <f>'تشغيل اليومية '!L439</f>
        <v>1</v>
      </c>
      <c r="M437">
        <f>'تشغيل اليومية '!M439</f>
        <v>4150</v>
      </c>
      <c r="N437">
        <f>'تشغيل اليومية '!N439</f>
        <v>139.01999999999998</v>
      </c>
      <c r="O437">
        <f>'تشغيل اليومية '!O439</f>
        <v>4494.9799999999996</v>
      </c>
      <c r="P437">
        <f>'تشغيل اليومية '!P439</f>
        <v>0</v>
      </c>
      <c r="Q437">
        <f>'تشغيل اليومية '!Q439</f>
        <v>0</v>
      </c>
      <c r="R437">
        <f>'تشغيل اليومية '!R439</f>
        <v>0</v>
      </c>
      <c r="S437">
        <f>'تشغيل اليومية '!S439</f>
        <v>4150</v>
      </c>
      <c r="T437">
        <f>'تشغيل اليومية '!T439</f>
        <v>0</v>
      </c>
      <c r="U437">
        <f>'تشغيل اليومية '!U439</f>
        <v>484</v>
      </c>
      <c r="V437">
        <f>'تشغيل اليومية '!V439</f>
        <v>344.98</v>
      </c>
      <c r="W437" t="str">
        <f>'تشغيل اليومية '!W439</f>
        <v>652026</v>
      </c>
      <c r="X437" t="str">
        <f>'تشغيل اليومية '!X439</f>
        <v>ايراد</v>
      </c>
    </row>
    <row r="438" spans="1:24" x14ac:dyDescent="0.3">
      <c r="A438">
        <f>'تشغيل اليومية '!A440</f>
        <v>6</v>
      </c>
      <c r="B438">
        <f>'تشغيل اليومية '!B440</f>
        <v>5</v>
      </c>
      <c r="C438">
        <f>'تشغيل اليومية '!C440</f>
        <v>2026</v>
      </c>
      <c r="D438" t="str">
        <f>'تشغيل اليومية '!D440</f>
        <v>كرم ترك 3قليوب 1 ورديةسعوديمدينتي اتوبيس 28</v>
      </c>
      <c r="E438">
        <f>'تشغيل اليومية '!E440</f>
        <v>5018</v>
      </c>
      <c r="F438" t="str">
        <f>'تشغيل اليومية '!F440</f>
        <v>كرم ترك 3</v>
      </c>
      <c r="G438" t="str">
        <f>'تشغيل اليومية '!G440</f>
        <v>قليوب 1 وردية</v>
      </c>
      <c r="H438" t="str">
        <f>'تشغيل اليومية '!H440</f>
        <v>سعودي</v>
      </c>
      <c r="I438" t="str">
        <f>'تشغيل اليومية '!I440</f>
        <v xml:space="preserve">مدينتي </v>
      </c>
      <c r="J438" t="str">
        <f>'تشغيل اليومية '!J440</f>
        <v>اتوبيس 28</v>
      </c>
      <c r="K438">
        <f>'تشغيل اليومية '!K440</f>
        <v>4634</v>
      </c>
      <c r="L438">
        <f>'تشغيل اليومية '!L440</f>
        <v>1</v>
      </c>
      <c r="M438">
        <f>'تشغيل اليومية '!M440</f>
        <v>4000</v>
      </c>
      <c r="N438">
        <f>'تشغيل اليومية '!N440</f>
        <v>139.01999999999998</v>
      </c>
      <c r="O438">
        <f>'تشغيل اليومية '!O440</f>
        <v>4494.9799999999996</v>
      </c>
      <c r="P438">
        <f>'تشغيل اليومية '!P440</f>
        <v>0</v>
      </c>
      <c r="Q438">
        <f>'تشغيل اليومية '!Q440</f>
        <v>0</v>
      </c>
      <c r="R438">
        <f>'تشغيل اليومية '!R440</f>
        <v>0</v>
      </c>
      <c r="S438">
        <f>'تشغيل اليومية '!S440</f>
        <v>4000</v>
      </c>
      <c r="T438">
        <f>'تشغيل اليومية '!T440</f>
        <v>0</v>
      </c>
      <c r="U438">
        <f>'تشغيل اليومية '!U440</f>
        <v>634</v>
      </c>
      <c r="V438">
        <f>'تشغيل اليومية '!V440</f>
        <v>494.98</v>
      </c>
      <c r="W438" t="str">
        <f>'تشغيل اليومية '!W440</f>
        <v>652026</v>
      </c>
      <c r="X438" t="str">
        <f>'تشغيل اليومية '!X440</f>
        <v>ايراد</v>
      </c>
    </row>
    <row r="439" spans="1:24" x14ac:dyDescent="0.3">
      <c r="A439">
        <f>'تشغيل اليومية '!A441</f>
        <v>6</v>
      </c>
      <c r="B439">
        <f>'تشغيل اليومية '!B441</f>
        <v>5</v>
      </c>
      <c r="C439">
        <f>'تشغيل اليومية '!C441</f>
        <v>2026</v>
      </c>
      <c r="D439" t="str">
        <f>'تشغيل اليومية '!D441</f>
        <v>كرم ترك 4عدلي منصور شفتسعوديمدينتي اتوبيس 28</v>
      </c>
      <c r="E439">
        <f>'تشغيل اليومية '!E441</f>
        <v>5019</v>
      </c>
      <c r="F439" t="str">
        <f>'تشغيل اليومية '!F441</f>
        <v>كرم ترك 4</v>
      </c>
      <c r="G439" t="str">
        <f>'تشغيل اليومية '!G441</f>
        <v>عدلي منصور شفت</v>
      </c>
      <c r="H439" t="str">
        <f>'تشغيل اليومية '!H441</f>
        <v>سعودي</v>
      </c>
      <c r="I439" t="str">
        <f>'تشغيل اليومية '!I441</f>
        <v xml:space="preserve">مدينتي </v>
      </c>
      <c r="J439" t="str">
        <f>'تشغيل اليومية '!J441</f>
        <v>اتوبيس 28</v>
      </c>
      <c r="K439">
        <f>'تشغيل اليومية '!K441</f>
        <v>741</v>
      </c>
      <c r="L439">
        <f>'تشغيل اليومية '!L441</f>
        <v>1</v>
      </c>
      <c r="M439">
        <f>'تشغيل اليومية '!M441</f>
        <v>500</v>
      </c>
      <c r="N439">
        <f>'تشغيل اليومية '!N441</f>
        <v>22.23</v>
      </c>
      <c r="O439">
        <f>'تشغيل اليومية '!O441</f>
        <v>718.77</v>
      </c>
      <c r="P439">
        <f>'تشغيل اليومية '!P441</f>
        <v>0</v>
      </c>
      <c r="Q439">
        <f>'تشغيل اليومية '!Q441</f>
        <v>0</v>
      </c>
      <c r="R439">
        <f>'تشغيل اليومية '!R441</f>
        <v>0</v>
      </c>
      <c r="S439">
        <f>'تشغيل اليومية '!S441</f>
        <v>500</v>
      </c>
      <c r="T439">
        <f>'تشغيل اليومية '!T441</f>
        <v>0</v>
      </c>
      <c r="U439">
        <f>'تشغيل اليومية '!U441</f>
        <v>241</v>
      </c>
      <c r="V439">
        <f>'تشغيل اليومية '!V441</f>
        <v>218.77</v>
      </c>
      <c r="W439" t="str">
        <f>'تشغيل اليومية '!W441</f>
        <v>652026</v>
      </c>
      <c r="X439" t="str">
        <f>'تشغيل اليومية '!X441</f>
        <v>ايراد</v>
      </c>
    </row>
    <row r="440" spans="1:24" x14ac:dyDescent="0.3">
      <c r="A440">
        <f>'تشغيل اليومية '!A442</f>
        <v>6</v>
      </c>
      <c r="B440">
        <f>'تشغيل اليومية '!B442</f>
        <v>5</v>
      </c>
      <c r="C440">
        <f>'تشغيل اليومية '!C442</f>
        <v>2026</v>
      </c>
      <c r="D440" t="str">
        <f>'تشغيل اليومية '!D442</f>
        <v>عماد النجار 4قليوب بيتوينسعوديمدينتي اتوبيس 28</v>
      </c>
      <c r="E440">
        <f>'تشغيل اليومية '!E442</f>
        <v>5020</v>
      </c>
      <c r="F440" t="str">
        <f>'تشغيل اليومية '!F442</f>
        <v>عماد النجار 4</v>
      </c>
      <c r="G440" t="str">
        <f>'تشغيل اليومية '!G442</f>
        <v>قليوب بيتوين</v>
      </c>
      <c r="H440" t="str">
        <f>'تشغيل اليومية '!H442</f>
        <v>سعودي</v>
      </c>
      <c r="I440" t="str">
        <f>'تشغيل اليومية '!I442</f>
        <v xml:space="preserve">مدينتي </v>
      </c>
      <c r="J440" t="str">
        <f>'تشغيل اليومية '!J442</f>
        <v>اتوبيس 28</v>
      </c>
      <c r="K440">
        <f>'تشغيل اليومية '!K442</f>
        <v>1482</v>
      </c>
      <c r="L440">
        <f>'تشغيل اليومية '!L442</f>
        <v>1</v>
      </c>
      <c r="M440">
        <f>'تشغيل اليومية '!M442</f>
        <v>1400</v>
      </c>
      <c r="N440">
        <f>'تشغيل اليومية '!N442</f>
        <v>44.46</v>
      </c>
      <c r="O440">
        <f>'تشغيل اليومية '!O442</f>
        <v>1437.54</v>
      </c>
      <c r="P440">
        <f>'تشغيل اليومية '!P442</f>
        <v>0</v>
      </c>
      <c r="Q440">
        <f>'تشغيل اليومية '!Q442</f>
        <v>0</v>
      </c>
      <c r="R440">
        <f>'تشغيل اليومية '!R442</f>
        <v>0</v>
      </c>
      <c r="S440">
        <f>'تشغيل اليومية '!S442</f>
        <v>1400</v>
      </c>
      <c r="T440">
        <f>'تشغيل اليومية '!T442</f>
        <v>0</v>
      </c>
      <c r="U440">
        <f>'تشغيل اليومية '!U442</f>
        <v>82</v>
      </c>
      <c r="V440">
        <f>'تشغيل اليومية '!V442</f>
        <v>37.54</v>
      </c>
      <c r="W440" t="str">
        <f>'تشغيل اليومية '!W442</f>
        <v>652026</v>
      </c>
      <c r="X440" t="str">
        <f>'تشغيل اليومية '!X442</f>
        <v>ايراد</v>
      </c>
    </row>
    <row r="441" spans="1:24" x14ac:dyDescent="0.3">
      <c r="A441">
        <f>'تشغيل اليومية '!A443</f>
        <v>6</v>
      </c>
      <c r="B441">
        <f>'تشغيل اليومية '!B443</f>
        <v>5</v>
      </c>
      <c r="C441">
        <f>'تشغيل اليومية '!C443</f>
        <v>2026</v>
      </c>
      <c r="D441" t="str">
        <f>'تشغيل اليومية '!D443</f>
        <v>ممدوح كيلاني6المنيب 1 وردية سعوديمدينتي ميكروباص صيني</v>
      </c>
      <c r="E441">
        <f>'تشغيل اليومية '!E443</f>
        <v>5021</v>
      </c>
      <c r="F441" t="str">
        <f>'تشغيل اليومية '!F443</f>
        <v>ممدوح كيلاني6</v>
      </c>
      <c r="G441" t="str">
        <f>'تشغيل اليومية '!G443</f>
        <v xml:space="preserve">المنيب 1 وردية </v>
      </c>
      <c r="H441" t="str">
        <f>'تشغيل اليومية '!H443</f>
        <v>سعودي</v>
      </c>
      <c r="I441" t="str">
        <f>'تشغيل اليومية '!I443</f>
        <v xml:space="preserve">مدينتي </v>
      </c>
      <c r="J441" t="str">
        <f>'تشغيل اليومية '!J443</f>
        <v>ميكروباص صيني</v>
      </c>
      <c r="K441">
        <f>'تشغيل اليومية '!K443</f>
        <v>1482</v>
      </c>
      <c r="L441">
        <f>'تشغيل اليومية '!L443</f>
        <v>1</v>
      </c>
      <c r="M441">
        <f>'تشغيل اليومية '!M443</f>
        <v>1350</v>
      </c>
      <c r="N441">
        <f>'تشغيل اليومية '!N443</f>
        <v>44.46</v>
      </c>
      <c r="O441">
        <f>'تشغيل اليومية '!O443</f>
        <v>1437.54</v>
      </c>
      <c r="P441">
        <f>'تشغيل اليومية '!P443</f>
        <v>0</v>
      </c>
      <c r="Q441">
        <f>'تشغيل اليومية '!Q443</f>
        <v>0</v>
      </c>
      <c r="R441">
        <f>'تشغيل اليومية '!R443</f>
        <v>0</v>
      </c>
      <c r="S441">
        <f>'تشغيل اليومية '!S443</f>
        <v>1350</v>
      </c>
      <c r="T441">
        <f>'تشغيل اليومية '!T443</f>
        <v>0</v>
      </c>
      <c r="U441">
        <f>'تشغيل اليومية '!U443</f>
        <v>132</v>
      </c>
      <c r="V441">
        <f>'تشغيل اليومية '!V443</f>
        <v>87.539999999999992</v>
      </c>
      <c r="W441" t="str">
        <f>'تشغيل اليومية '!W443</f>
        <v>652026</v>
      </c>
      <c r="X441" t="str">
        <f>'تشغيل اليومية '!X443</f>
        <v>ايراد</v>
      </c>
    </row>
    <row r="442" spans="1:24" x14ac:dyDescent="0.3">
      <c r="A442">
        <f>'تشغيل اليومية '!A444</f>
        <v>6</v>
      </c>
      <c r="B442">
        <f>'تشغيل اليومية '!B444</f>
        <v>5</v>
      </c>
      <c r="C442">
        <f>'تشغيل اليومية '!C444</f>
        <v>2026</v>
      </c>
      <c r="D442" t="str">
        <f>'تشغيل اليومية '!D444</f>
        <v>ممدوح كيلاني4المنيب 2 وردية سعوديمدينتي ميكروباص صيني</v>
      </c>
      <c r="E442">
        <f>'تشغيل اليومية '!E444</f>
        <v>5022</v>
      </c>
      <c r="F442" t="str">
        <f>'تشغيل اليومية '!F444</f>
        <v>ممدوح كيلاني4</v>
      </c>
      <c r="G442" t="str">
        <f>'تشغيل اليومية '!G444</f>
        <v xml:space="preserve">المنيب 2 وردية </v>
      </c>
      <c r="H442" t="str">
        <f>'تشغيل اليومية '!H444</f>
        <v>سعودي</v>
      </c>
      <c r="I442" t="str">
        <f>'تشغيل اليومية '!I444</f>
        <v xml:space="preserve">مدينتي </v>
      </c>
      <c r="J442" t="str">
        <f>'تشغيل اليومية '!J444</f>
        <v>ميكروباص صيني</v>
      </c>
      <c r="K442">
        <f>'تشغيل اليومية '!K444</f>
        <v>2965</v>
      </c>
      <c r="L442">
        <f>'تشغيل اليومية '!L444</f>
        <v>1</v>
      </c>
      <c r="M442">
        <f>'تشغيل اليومية '!M444</f>
        <v>2600</v>
      </c>
      <c r="N442">
        <f>'تشغيل اليومية '!N444</f>
        <v>88.95</v>
      </c>
      <c r="O442">
        <f>'تشغيل اليومية '!O444</f>
        <v>2876.05</v>
      </c>
      <c r="P442">
        <f>'تشغيل اليومية '!P444</f>
        <v>0</v>
      </c>
      <c r="Q442">
        <f>'تشغيل اليومية '!Q444</f>
        <v>0</v>
      </c>
      <c r="R442">
        <f>'تشغيل اليومية '!R444</f>
        <v>0</v>
      </c>
      <c r="S442">
        <f>'تشغيل اليومية '!S444</f>
        <v>2600</v>
      </c>
      <c r="T442">
        <f>'تشغيل اليومية '!T444</f>
        <v>0</v>
      </c>
      <c r="U442">
        <f>'تشغيل اليومية '!U444</f>
        <v>365</v>
      </c>
      <c r="V442">
        <f>'تشغيل اليومية '!V444</f>
        <v>276.05</v>
      </c>
      <c r="W442" t="str">
        <f>'تشغيل اليومية '!W444</f>
        <v>652026</v>
      </c>
      <c r="X442" t="str">
        <f>'تشغيل اليومية '!X444</f>
        <v>ايراد</v>
      </c>
    </row>
    <row r="443" spans="1:24" x14ac:dyDescent="0.3">
      <c r="A443">
        <f>'تشغيل اليومية '!A445</f>
        <v>6</v>
      </c>
      <c r="B443">
        <f>'تشغيل اليومية '!B445</f>
        <v>5</v>
      </c>
      <c r="C443">
        <f>'تشغيل اليومية '!C445</f>
        <v>2026</v>
      </c>
      <c r="D443" t="str">
        <f>'تشغيل اليومية '!D445</f>
        <v>فرج 5حلوان 2 ورديةسعوديمدينتي اتوبيس 28</v>
      </c>
      <c r="E443">
        <f>'تشغيل اليومية '!E445</f>
        <v>5023</v>
      </c>
      <c r="F443" t="str">
        <f>'تشغيل اليومية '!F445</f>
        <v>فرج 5</v>
      </c>
      <c r="G443" t="str">
        <f>'تشغيل اليومية '!G445</f>
        <v>حلوان 2 وردية</v>
      </c>
      <c r="H443" t="str">
        <f>'تشغيل اليومية '!H445</f>
        <v>سعودي</v>
      </c>
      <c r="I443" t="str">
        <f>'تشغيل اليومية '!I445</f>
        <v xml:space="preserve">مدينتي </v>
      </c>
      <c r="J443" t="str">
        <f>'تشغيل اليومية '!J445</f>
        <v>اتوبيس 28</v>
      </c>
      <c r="K443">
        <f>'تشغيل اليومية '!K445</f>
        <v>4634</v>
      </c>
      <c r="L443">
        <f>'تشغيل اليومية '!L445</f>
        <v>1</v>
      </c>
      <c r="M443">
        <f>'تشغيل اليومية '!M445</f>
        <v>4100</v>
      </c>
      <c r="N443">
        <f>'تشغيل اليومية '!N445</f>
        <v>139.01999999999998</v>
      </c>
      <c r="O443">
        <f>'تشغيل اليومية '!O445</f>
        <v>4494.9799999999996</v>
      </c>
      <c r="P443">
        <f>'تشغيل اليومية '!P445</f>
        <v>0</v>
      </c>
      <c r="Q443">
        <f>'تشغيل اليومية '!Q445</f>
        <v>0</v>
      </c>
      <c r="R443">
        <f>'تشغيل اليومية '!R445</f>
        <v>0</v>
      </c>
      <c r="S443">
        <f>'تشغيل اليومية '!S445</f>
        <v>4100</v>
      </c>
      <c r="T443">
        <f>'تشغيل اليومية '!T445</f>
        <v>0</v>
      </c>
      <c r="U443">
        <f>'تشغيل اليومية '!U445</f>
        <v>534</v>
      </c>
      <c r="V443">
        <f>'تشغيل اليومية '!V445</f>
        <v>394.98</v>
      </c>
      <c r="W443" t="str">
        <f>'تشغيل اليومية '!W445</f>
        <v>652026</v>
      </c>
      <c r="X443" t="str">
        <f>'تشغيل اليومية '!X445</f>
        <v>ايراد</v>
      </c>
    </row>
    <row r="444" spans="1:24" x14ac:dyDescent="0.3">
      <c r="A444">
        <f>'تشغيل اليومية '!A446</f>
        <v>6</v>
      </c>
      <c r="B444">
        <f>'تشغيل اليومية '!B446</f>
        <v>5</v>
      </c>
      <c r="C444">
        <f>'تشغيل اليومية '!C446</f>
        <v>2026</v>
      </c>
      <c r="D444" t="str">
        <f>'تشغيل اليومية '!D446</f>
        <v>سيد الحاويالحلميةسعوديمدينتي اتوبيس 28</v>
      </c>
      <c r="E444">
        <f>'تشغيل اليومية '!E446</f>
        <v>5024</v>
      </c>
      <c r="F444" t="str">
        <f>'تشغيل اليومية '!F446</f>
        <v>سيد الحاوي</v>
      </c>
      <c r="G444" t="str">
        <f>'تشغيل اليومية '!G446</f>
        <v>الحلمية</v>
      </c>
      <c r="H444" t="str">
        <f>'تشغيل اليومية '!H446</f>
        <v>سعودي</v>
      </c>
      <c r="I444" t="str">
        <f>'تشغيل اليومية '!I446</f>
        <v xml:space="preserve">مدينتي </v>
      </c>
      <c r="J444" t="str">
        <f>'تشغيل اليومية '!J446</f>
        <v>اتوبيس 28</v>
      </c>
      <c r="K444">
        <f>'تشغيل اليومية '!K446</f>
        <v>4634</v>
      </c>
      <c r="L444">
        <f>'تشغيل اليومية '!L446</f>
        <v>1</v>
      </c>
      <c r="M444">
        <f>'تشغيل اليومية '!M446</f>
        <v>3750</v>
      </c>
      <c r="N444">
        <f>'تشغيل اليومية '!N446</f>
        <v>139.01999999999998</v>
      </c>
      <c r="O444">
        <f>'تشغيل اليومية '!O446</f>
        <v>4494.9799999999996</v>
      </c>
      <c r="P444">
        <f>'تشغيل اليومية '!P446</f>
        <v>0</v>
      </c>
      <c r="Q444">
        <f>'تشغيل اليومية '!Q446</f>
        <v>0</v>
      </c>
      <c r="R444">
        <f>'تشغيل اليومية '!R446</f>
        <v>0</v>
      </c>
      <c r="S444">
        <f>'تشغيل اليومية '!S446</f>
        <v>3750</v>
      </c>
      <c r="T444">
        <f>'تشغيل اليومية '!T446</f>
        <v>0</v>
      </c>
      <c r="U444">
        <f>'تشغيل اليومية '!U446</f>
        <v>884</v>
      </c>
      <c r="V444">
        <f>'تشغيل اليومية '!V446</f>
        <v>744.98</v>
      </c>
      <c r="W444" t="str">
        <f>'تشغيل اليومية '!W446</f>
        <v>652026</v>
      </c>
      <c r="X444" t="str">
        <f>'تشغيل اليومية '!X446</f>
        <v>ايراد</v>
      </c>
    </row>
    <row r="445" spans="1:24" x14ac:dyDescent="0.3">
      <c r="A445">
        <f>'تشغيل اليومية '!A447</f>
        <v>6</v>
      </c>
      <c r="B445">
        <f>'تشغيل اليومية '!B447</f>
        <v>5</v>
      </c>
      <c r="C445">
        <f>'تشغيل اليومية '!C447</f>
        <v>2026</v>
      </c>
      <c r="D445" t="str">
        <f>'تشغيل اليومية '!D447</f>
        <v>سيد الحاوي 2عدلي منصور سعوديمدينتي اتوبيس 28</v>
      </c>
      <c r="E445">
        <f>'تشغيل اليومية '!E447</f>
        <v>5028</v>
      </c>
      <c r="F445" t="str">
        <f>'تشغيل اليومية '!F447</f>
        <v>سيد الحاوي 2</v>
      </c>
      <c r="G445" t="str">
        <f>'تشغيل اليومية '!G447</f>
        <v xml:space="preserve">عدلي منصور </v>
      </c>
      <c r="H445" t="str">
        <f>'تشغيل اليومية '!H447</f>
        <v>سعودي</v>
      </c>
      <c r="I445" t="str">
        <f>'تشغيل اليومية '!I447</f>
        <v xml:space="preserve">مدينتي </v>
      </c>
      <c r="J445" t="str">
        <f>'تشغيل اليومية '!J447</f>
        <v>اتوبيس 28</v>
      </c>
      <c r="K445">
        <f>'تشغيل اليومية '!K447</f>
        <v>741</v>
      </c>
      <c r="L445">
        <f>'تشغيل اليومية '!L447</f>
        <v>1</v>
      </c>
      <c r="M445">
        <f>'تشغيل اليومية '!M447</f>
        <v>550</v>
      </c>
      <c r="N445">
        <f>'تشغيل اليومية '!N447</f>
        <v>22.23</v>
      </c>
      <c r="O445">
        <f>'تشغيل اليومية '!O447</f>
        <v>718.77</v>
      </c>
      <c r="P445">
        <f>'تشغيل اليومية '!P447</f>
        <v>0</v>
      </c>
      <c r="Q445">
        <f>'تشغيل اليومية '!Q447</f>
        <v>0</v>
      </c>
      <c r="R445">
        <f>'تشغيل اليومية '!R447</f>
        <v>0</v>
      </c>
      <c r="S445">
        <f>'تشغيل اليومية '!S447</f>
        <v>550</v>
      </c>
      <c r="T445">
        <f>'تشغيل اليومية '!T447</f>
        <v>0</v>
      </c>
      <c r="U445">
        <f>'تشغيل اليومية '!U447</f>
        <v>191</v>
      </c>
      <c r="V445">
        <f>'تشغيل اليومية '!V447</f>
        <v>168.77</v>
      </c>
      <c r="W445" t="str">
        <f>'تشغيل اليومية '!W447</f>
        <v>652026</v>
      </c>
      <c r="X445" t="str">
        <f>'تشغيل اليومية '!X447</f>
        <v>ايراد</v>
      </c>
    </row>
    <row r="446" spans="1:24" x14ac:dyDescent="0.3">
      <c r="A446">
        <f>'تشغيل اليومية '!A448</f>
        <v>0</v>
      </c>
      <c r="B446">
        <f>'تشغيل اليومية '!B448</f>
        <v>0</v>
      </c>
      <c r="C446">
        <f>'تشغيل اليومية '!C448</f>
        <v>0</v>
      </c>
      <c r="D446" t="e">
        <f>'تشغيل اليومية '!D448</f>
        <v>#N/A</v>
      </c>
      <c r="E446">
        <f>'تشغيل اليومية '!E448</f>
        <v>0</v>
      </c>
      <c r="F446" t="e">
        <f>'تشغيل اليومية '!F448</f>
        <v>#N/A</v>
      </c>
      <c r="G446">
        <f>'تشغيل اليومية '!G448</f>
        <v>0</v>
      </c>
      <c r="H446">
        <f>'تشغيل اليومية '!H448</f>
        <v>0</v>
      </c>
      <c r="I446">
        <f>'تشغيل اليومية '!I448</f>
        <v>0</v>
      </c>
      <c r="J446">
        <f>'تشغيل اليومية '!J448</f>
        <v>0</v>
      </c>
      <c r="K446">
        <f>'تشغيل اليومية '!K448</f>
        <v>0</v>
      </c>
      <c r="L446">
        <f>'تشغيل اليومية '!L448</f>
        <v>0</v>
      </c>
      <c r="M446">
        <f>'تشغيل اليومية '!M448</f>
        <v>0</v>
      </c>
      <c r="N446">
        <f>'تشغيل اليومية '!N448</f>
        <v>0</v>
      </c>
      <c r="O446">
        <f>'تشغيل اليومية '!O448</f>
        <v>0</v>
      </c>
      <c r="P446">
        <f>'تشغيل اليومية '!P448</f>
        <v>0</v>
      </c>
      <c r="Q446">
        <f>'تشغيل اليومية '!Q448</f>
        <v>0</v>
      </c>
      <c r="R446">
        <f>'تشغيل اليومية '!R448</f>
        <v>0</v>
      </c>
      <c r="S446">
        <f>'تشغيل اليومية '!S448</f>
        <v>0</v>
      </c>
      <c r="T446">
        <f>'تشغيل اليومية '!T448</f>
        <v>0</v>
      </c>
      <c r="U446">
        <f>'تشغيل اليومية '!U448</f>
        <v>0</v>
      </c>
      <c r="V446">
        <f>'تشغيل اليومية '!V448</f>
        <v>0</v>
      </c>
      <c r="W446" t="str">
        <f>'تشغيل اليومية '!W448</f>
        <v/>
      </c>
      <c r="X446" t="str">
        <f>'تشغيل اليومية '!X448</f>
        <v>ايراد</v>
      </c>
    </row>
    <row r="447" spans="1:24" x14ac:dyDescent="0.3">
      <c r="A447" t="e">
        <f>'تشغيل اليومية '!#REF!</f>
        <v>#REF!</v>
      </c>
      <c r="B447" t="e">
        <f>'تشغيل اليومية '!#REF!</f>
        <v>#REF!</v>
      </c>
      <c r="C447" t="e">
        <f>'تشغيل اليومية '!#REF!</f>
        <v>#REF!</v>
      </c>
      <c r="D447" t="e">
        <f>'تشغيل اليومية '!#REF!</f>
        <v>#REF!</v>
      </c>
      <c r="E447" t="e">
        <f>'تشغيل اليومية '!#REF!</f>
        <v>#REF!</v>
      </c>
      <c r="F447" t="e">
        <f>'تشغيل اليومية '!#REF!</f>
        <v>#REF!</v>
      </c>
      <c r="G447" t="e">
        <f>'تشغيل اليومية '!#REF!</f>
        <v>#REF!</v>
      </c>
      <c r="H447" t="e">
        <f>'تشغيل اليومية '!#REF!</f>
        <v>#REF!</v>
      </c>
      <c r="I447" t="e">
        <f>'تشغيل اليومية '!#REF!</f>
        <v>#REF!</v>
      </c>
      <c r="J447" t="e">
        <f>'تشغيل اليومية '!#REF!</f>
        <v>#REF!</v>
      </c>
      <c r="K447" t="e">
        <f>'تشغيل اليومية '!#REF!</f>
        <v>#REF!</v>
      </c>
      <c r="L447" t="e">
        <f>'تشغيل اليومية '!#REF!</f>
        <v>#REF!</v>
      </c>
      <c r="M447" t="e">
        <f>'تشغيل اليومية '!#REF!</f>
        <v>#REF!</v>
      </c>
      <c r="N447" t="e">
        <f>'تشغيل اليومية '!#REF!</f>
        <v>#REF!</v>
      </c>
      <c r="O447" t="e">
        <f>'تشغيل اليومية '!#REF!</f>
        <v>#REF!</v>
      </c>
      <c r="P447" t="e">
        <f>'تشغيل اليومية '!#REF!</f>
        <v>#REF!</v>
      </c>
      <c r="Q447" t="e">
        <f>'تشغيل اليومية '!#REF!</f>
        <v>#REF!</v>
      </c>
      <c r="R447" t="e">
        <f>'تشغيل اليومية '!#REF!</f>
        <v>#REF!</v>
      </c>
      <c r="S447" t="e">
        <f>'تشغيل اليومية '!#REF!</f>
        <v>#REF!</v>
      </c>
      <c r="T447" t="e">
        <f>'تشغيل اليومية '!#REF!</f>
        <v>#REF!</v>
      </c>
      <c r="U447" t="e">
        <f>'تشغيل اليومية '!#REF!</f>
        <v>#REF!</v>
      </c>
      <c r="V447" t="e">
        <f>'تشغيل اليومية '!#REF!</f>
        <v>#REF!</v>
      </c>
      <c r="W447" t="e">
        <f>'تشغيل اليومية '!#REF!</f>
        <v>#REF!</v>
      </c>
      <c r="X447" t="e">
        <f>'تشغيل اليومية '!#REF!</f>
        <v>#REF!</v>
      </c>
    </row>
    <row r="448" spans="1:24" x14ac:dyDescent="0.3">
      <c r="A448">
        <f>'تشغيل اليومية '!A449</f>
        <v>7</v>
      </c>
      <c r="B448">
        <f>'تشغيل اليومية '!B449</f>
        <v>5</v>
      </c>
      <c r="C448">
        <f>'تشغيل اليومية '!C449</f>
        <v>2026</v>
      </c>
      <c r="D448" t="str">
        <f>'تشغيل اليومية '!D449</f>
        <v>عمرو برعي الجراجFLITCH AND GRAINالتجمع ميكروباص صيني</v>
      </c>
      <c r="E448">
        <f>'تشغيل اليومية '!E449</f>
        <v>2000</v>
      </c>
      <c r="F448" t="str">
        <f>'تشغيل اليومية '!F449</f>
        <v xml:space="preserve">عمرو برعي </v>
      </c>
      <c r="G448" t="str">
        <f>'تشغيل اليومية '!G449</f>
        <v>الجراج</v>
      </c>
      <c r="H448" t="str">
        <f>'تشغيل اليومية '!H449</f>
        <v>FLITCH AND GRAIN</v>
      </c>
      <c r="I448" t="str">
        <f>'تشغيل اليومية '!I449</f>
        <v xml:space="preserve">التجمع </v>
      </c>
      <c r="J448" t="str">
        <f>'تشغيل اليومية '!J449</f>
        <v>ميكروباص صيني</v>
      </c>
      <c r="K448">
        <f>'تشغيل اليومية '!K449</f>
        <v>1300</v>
      </c>
      <c r="L448">
        <f>'تشغيل اليومية '!L449</f>
        <v>1</v>
      </c>
      <c r="M448">
        <f>'تشغيل اليومية '!M449</f>
        <v>1050</v>
      </c>
      <c r="N448">
        <f>'تشغيل اليومية '!N449</f>
        <v>39</v>
      </c>
      <c r="O448">
        <f>'تشغيل اليومية '!O449</f>
        <v>1261</v>
      </c>
      <c r="P448">
        <f>'تشغيل اليومية '!P449</f>
        <v>0</v>
      </c>
      <c r="Q448">
        <f>'تشغيل اليومية '!Q449</f>
        <v>0</v>
      </c>
      <c r="R448">
        <f>'تشغيل اليومية '!R449</f>
        <v>0</v>
      </c>
      <c r="S448">
        <f>'تشغيل اليومية '!S449</f>
        <v>1050</v>
      </c>
      <c r="T448">
        <f>'تشغيل اليومية '!T449</f>
        <v>0</v>
      </c>
      <c r="U448">
        <f>'تشغيل اليومية '!U449</f>
        <v>250</v>
      </c>
      <c r="V448">
        <f>'تشغيل اليومية '!V449</f>
        <v>211</v>
      </c>
      <c r="W448" t="str">
        <f>'تشغيل اليومية '!W449</f>
        <v>752026</v>
      </c>
      <c r="X448" t="str">
        <f>'تشغيل اليومية '!X449</f>
        <v>ايراد</v>
      </c>
    </row>
    <row r="449" spans="1:24" x14ac:dyDescent="0.3">
      <c r="A449">
        <f>'تشغيل اليومية '!A450</f>
        <v>7</v>
      </c>
      <c r="B449">
        <f>'تشغيل اليومية '!B450</f>
        <v>5</v>
      </c>
      <c r="C449">
        <f>'تشغيل اليومية '!C450</f>
        <v>2026</v>
      </c>
      <c r="D449" t="str">
        <f>'تشغيل اليومية '!D450</f>
        <v>مصطفي الف مسكنالف مسكن 3 ورديةنجمة هليوبوليسالتجمع اتوبيس 28</v>
      </c>
      <c r="E449">
        <f>'تشغيل اليومية '!E450</f>
        <v>3000</v>
      </c>
      <c r="F449" t="str">
        <f>'تشغيل اليومية '!F450</f>
        <v>مصطفي الف مسكن</v>
      </c>
      <c r="G449" t="str">
        <f>'تشغيل اليومية '!G450</f>
        <v>الف مسكن 3 وردية</v>
      </c>
      <c r="H449" t="str">
        <f>'تشغيل اليومية '!H450</f>
        <v>نجمة هليوبوليس</v>
      </c>
      <c r="I449" t="str">
        <f>'تشغيل اليومية '!I450</f>
        <v xml:space="preserve">التجمع </v>
      </c>
      <c r="J449" t="str">
        <f>'تشغيل اليومية '!J450</f>
        <v>اتوبيس 28</v>
      </c>
      <c r="K449">
        <f>'تشغيل اليومية '!K450</f>
        <v>4297</v>
      </c>
      <c r="L449">
        <f>'تشغيل اليومية '!L450</f>
        <v>1</v>
      </c>
      <c r="M449">
        <f>'تشغيل اليومية '!M450</f>
        <v>3800</v>
      </c>
      <c r="N449">
        <f>'تشغيل اليومية '!N450</f>
        <v>128.91</v>
      </c>
      <c r="O449">
        <f>'تشغيل اليومية '!O450</f>
        <v>4168.09</v>
      </c>
      <c r="P449">
        <f>'تشغيل اليومية '!P450</f>
        <v>0</v>
      </c>
      <c r="Q449">
        <f>'تشغيل اليومية '!Q450</f>
        <v>0</v>
      </c>
      <c r="R449">
        <f>'تشغيل اليومية '!R450</f>
        <v>0</v>
      </c>
      <c r="S449">
        <f>'تشغيل اليومية '!S450</f>
        <v>3800</v>
      </c>
      <c r="T449">
        <f>'تشغيل اليومية '!T450</f>
        <v>0</v>
      </c>
      <c r="U449">
        <f>'تشغيل اليومية '!U450</f>
        <v>497</v>
      </c>
      <c r="V449">
        <f>'تشغيل اليومية '!V450</f>
        <v>368.09000000000003</v>
      </c>
      <c r="W449" t="str">
        <f>'تشغيل اليومية '!W450</f>
        <v>752026</v>
      </c>
      <c r="X449" t="str">
        <f>'تشغيل اليومية '!X450</f>
        <v>ايراد</v>
      </c>
    </row>
    <row r="450" spans="1:24" x14ac:dyDescent="0.3">
      <c r="A450" t="e">
        <f>'تشغيل اليومية '!#REF!</f>
        <v>#REF!</v>
      </c>
      <c r="B450" t="e">
        <f>'تشغيل اليومية '!#REF!</f>
        <v>#REF!</v>
      </c>
      <c r="C450" t="e">
        <f>'تشغيل اليومية '!#REF!</f>
        <v>#REF!</v>
      </c>
      <c r="D450" t="e">
        <f>'تشغيل اليومية '!#REF!</f>
        <v>#REF!</v>
      </c>
      <c r="E450" t="e">
        <f>'تشغيل اليومية '!#REF!</f>
        <v>#REF!</v>
      </c>
      <c r="F450" t="e">
        <f>'تشغيل اليومية '!#REF!</f>
        <v>#REF!</v>
      </c>
      <c r="G450" t="e">
        <f>'تشغيل اليومية '!#REF!</f>
        <v>#REF!</v>
      </c>
      <c r="H450" t="e">
        <f>'تشغيل اليومية '!#REF!</f>
        <v>#REF!</v>
      </c>
      <c r="I450" t="e">
        <f>'تشغيل اليومية '!#REF!</f>
        <v>#REF!</v>
      </c>
      <c r="J450" t="e">
        <f>'تشغيل اليومية '!#REF!</f>
        <v>#REF!</v>
      </c>
      <c r="K450" t="e">
        <f>'تشغيل اليومية '!#REF!</f>
        <v>#REF!</v>
      </c>
      <c r="L450" t="e">
        <f>'تشغيل اليومية '!#REF!</f>
        <v>#REF!</v>
      </c>
      <c r="M450" t="e">
        <f>'تشغيل اليومية '!#REF!</f>
        <v>#REF!</v>
      </c>
      <c r="N450" t="e">
        <f>'تشغيل اليومية '!#REF!</f>
        <v>#REF!</v>
      </c>
      <c r="O450" t="e">
        <f>'تشغيل اليومية '!#REF!</f>
        <v>#REF!</v>
      </c>
      <c r="P450" t="e">
        <f>'تشغيل اليومية '!#REF!</f>
        <v>#REF!</v>
      </c>
      <c r="Q450" t="e">
        <f>'تشغيل اليومية '!#REF!</f>
        <v>#REF!</v>
      </c>
      <c r="R450" t="e">
        <f>'تشغيل اليومية '!#REF!</f>
        <v>#REF!</v>
      </c>
      <c r="S450" t="e">
        <f>'تشغيل اليومية '!#REF!</f>
        <v>#REF!</v>
      </c>
      <c r="T450" t="e">
        <f>'تشغيل اليومية '!#REF!</f>
        <v>#REF!</v>
      </c>
      <c r="U450" t="e">
        <f>'تشغيل اليومية '!#REF!</f>
        <v>#REF!</v>
      </c>
      <c r="V450" t="e">
        <f>'تشغيل اليومية '!#REF!</f>
        <v>#REF!</v>
      </c>
      <c r="W450" t="e">
        <f>'تشغيل اليومية '!#REF!</f>
        <v>#REF!</v>
      </c>
      <c r="X450" t="e">
        <f>'تشغيل اليومية '!#REF!</f>
        <v>#REF!</v>
      </c>
    </row>
    <row r="451" spans="1:24" x14ac:dyDescent="0.3">
      <c r="A451">
        <f>'تشغيل اليومية '!A451</f>
        <v>7</v>
      </c>
      <c r="B451">
        <f>'تشغيل اليومية '!B451</f>
        <v>5</v>
      </c>
      <c r="C451">
        <f>'تشغيل اليومية '!C451</f>
        <v>2026</v>
      </c>
      <c r="D451" t="str">
        <f>'تشغيل اليومية '!D451</f>
        <v>ممدوح كيلاني1قليوب 3 وردية نجمة هليوبوليسالتجمع اتوبيس 28</v>
      </c>
      <c r="E451">
        <f>'تشغيل اليومية '!E451</f>
        <v>3002</v>
      </c>
      <c r="F451" t="str">
        <f>'تشغيل اليومية '!F451</f>
        <v>ممدوح كيلاني1</v>
      </c>
      <c r="G451" t="str">
        <f>'تشغيل اليومية '!G451</f>
        <v xml:space="preserve">قليوب 3 وردية </v>
      </c>
      <c r="H451" t="str">
        <f>'تشغيل اليومية '!H451</f>
        <v>نجمة هليوبوليس</v>
      </c>
      <c r="I451" t="str">
        <f>'تشغيل اليومية '!I451</f>
        <v xml:space="preserve">التجمع </v>
      </c>
      <c r="J451" t="str">
        <f>'تشغيل اليومية '!J451</f>
        <v>اتوبيس 28</v>
      </c>
      <c r="K451">
        <f>'تشغيل اليومية '!K451</f>
        <v>4297</v>
      </c>
      <c r="L451">
        <f>'تشغيل اليومية '!L451</f>
        <v>1</v>
      </c>
      <c r="M451">
        <f>'تشغيل اليومية '!M451</f>
        <v>3900</v>
      </c>
      <c r="N451">
        <f>'تشغيل اليومية '!N451</f>
        <v>128.91</v>
      </c>
      <c r="O451">
        <f>'تشغيل اليومية '!O451</f>
        <v>4168.09</v>
      </c>
      <c r="P451">
        <f>'تشغيل اليومية '!P451</f>
        <v>0</v>
      </c>
      <c r="Q451">
        <f>'تشغيل اليومية '!Q451</f>
        <v>0</v>
      </c>
      <c r="R451">
        <f>'تشغيل اليومية '!R451</f>
        <v>0</v>
      </c>
      <c r="S451">
        <f>'تشغيل اليومية '!S451</f>
        <v>3900</v>
      </c>
      <c r="T451">
        <f>'تشغيل اليومية '!T451</f>
        <v>0</v>
      </c>
      <c r="U451">
        <f>'تشغيل اليومية '!U451</f>
        <v>397</v>
      </c>
      <c r="V451">
        <f>'تشغيل اليومية '!V451</f>
        <v>268.09000000000003</v>
      </c>
      <c r="W451" t="str">
        <f>'تشغيل اليومية '!W451</f>
        <v>752026</v>
      </c>
      <c r="X451" t="str">
        <f>'تشغيل اليومية '!X451</f>
        <v>ايراد</v>
      </c>
    </row>
    <row r="452" spans="1:24" x14ac:dyDescent="0.3">
      <c r="A452">
        <f>'تشغيل اليومية '!A452</f>
        <v>7</v>
      </c>
      <c r="B452">
        <f>'تشغيل اليومية '!B452</f>
        <v>5</v>
      </c>
      <c r="C452">
        <f>'تشغيل اليومية '!C452</f>
        <v>2026</v>
      </c>
      <c r="D452" t="str">
        <f>'تشغيل اليومية '!D452</f>
        <v>ممدوح كيلاني3المنيب 3وردية نجمة هليوبوليسالتجمع ميكروباص</v>
      </c>
      <c r="E452">
        <f>'تشغيل اليومية '!E452</f>
        <v>3004</v>
      </c>
      <c r="F452" t="str">
        <f>'تشغيل اليومية '!F452</f>
        <v>ممدوح كيلاني3</v>
      </c>
      <c r="G452" t="str">
        <f>'تشغيل اليومية '!G452</f>
        <v xml:space="preserve">المنيب 3وردية </v>
      </c>
      <c r="H452" t="str">
        <f>'تشغيل اليومية '!H452</f>
        <v>نجمة هليوبوليس</v>
      </c>
      <c r="I452" t="str">
        <f>'تشغيل اليومية '!I452</f>
        <v xml:space="preserve">التجمع </v>
      </c>
      <c r="J452" t="str">
        <f>'تشغيل اليومية '!J452</f>
        <v>ميكروباص</v>
      </c>
      <c r="K452">
        <f>'تشغيل اليومية '!K452</f>
        <v>3600</v>
      </c>
      <c r="L452">
        <f>'تشغيل اليومية '!L452</f>
        <v>1</v>
      </c>
      <c r="M452">
        <f>'تشغيل اليومية '!M452</f>
        <v>2700</v>
      </c>
      <c r="N452">
        <f>'تشغيل اليومية '!N452</f>
        <v>108</v>
      </c>
      <c r="O452">
        <f>'تشغيل اليومية '!O452</f>
        <v>3492</v>
      </c>
      <c r="P452">
        <f>'تشغيل اليومية '!P452</f>
        <v>0</v>
      </c>
      <c r="Q452">
        <f>'تشغيل اليومية '!Q452</f>
        <v>0</v>
      </c>
      <c r="R452">
        <f>'تشغيل اليومية '!R452</f>
        <v>0</v>
      </c>
      <c r="S452">
        <f>'تشغيل اليومية '!S452</f>
        <v>2700</v>
      </c>
      <c r="T452">
        <f>'تشغيل اليومية '!T452</f>
        <v>0</v>
      </c>
      <c r="U452">
        <f>'تشغيل اليومية '!U452</f>
        <v>900</v>
      </c>
      <c r="V452">
        <f>'تشغيل اليومية '!V452</f>
        <v>792</v>
      </c>
      <c r="W452" t="str">
        <f>'تشغيل اليومية '!W452</f>
        <v>752026</v>
      </c>
      <c r="X452" t="str">
        <f>'تشغيل اليومية '!X452</f>
        <v>ايراد</v>
      </c>
    </row>
    <row r="453" spans="1:24" x14ac:dyDescent="0.3">
      <c r="A453" t="e">
        <f>'تشغيل اليومية '!#REF!</f>
        <v>#REF!</v>
      </c>
      <c r="B453" t="e">
        <f>'تشغيل اليومية '!#REF!</f>
        <v>#REF!</v>
      </c>
      <c r="C453" t="e">
        <f>'تشغيل اليومية '!#REF!</f>
        <v>#REF!</v>
      </c>
      <c r="D453" t="e">
        <f>'تشغيل اليومية '!#REF!</f>
        <v>#REF!</v>
      </c>
      <c r="E453" t="e">
        <f>'تشغيل اليومية '!#REF!</f>
        <v>#REF!</v>
      </c>
      <c r="F453" t="e">
        <f>'تشغيل اليومية '!#REF!</f>
        <v>#REF!</v>
      </c>
      <c r="G453" t="e">
        <f>'تشغيل اليومية '!#REF!</f>
        <v>#REF!</v>
      </c>
      <c r="H453" t="e">
        <f>'تشغيل اليومية '!#REF!</f>
        <v>#REF!</v>
      </c>
      <c r="I453" t="e">
        <f>'تشغيل اليومية '!#REF!</f>
        <v>#REF!</v>
      </c>
      <c r="J453" t="e">
        <f>'تشغيل اليومية '!#REF!</f>
        <v>#REF!</v>
      </c>
      <c r="K453" t="e">
        <f>'تشغيل اليومية '!#REF!</f>
        <v>#REF!</v>
      </c>
      <c r="L453" t="e">
        <f>'تشغيل اليومية '!#REF!</f>
        <v>#REF!</v>
      </c>
      <c r="M453" t="e">
        <f>'تشغيل اليومية '!#REF!</f>
        <v>#REF!</v>
      </c>
      <c r="N453" t="e">
        <f>'تشغيل اليومية '!#REF!</f>
        <v>#REF!</v>
      </c>
      <c r="O453" t="e">
        <f>'تشغيل اليومية '!#REF!</f>
        <v>#REF!</v>
      </c>
      <c r="P453" t="e">
        <f>'تشغيل اليومية '!#REF!</f>
        <v>#REF!</v>
      </c>
      <c r="Q453" t="e">
        <f>'تشغيل اليومية '!#REF!</f>
        <v>#REF!</v>
      </c>
      <c r="R453" t="e">
        <f>'تشغيل اليومية '!#REF!</f>
        <v>#REF!</v>
      </c>
      <c r="S453" t="e">
        <f>'تشغيل اليومية '!#REF!</f>
        <v>#REF!</v>
      </c>
      <c r="T453" t="e">
        <f>'تشغيل اليومية '!#REF!</f>
        <v>#REF!</v>
      </c>
      <c r="U453" t="e">
        <f>'تشغيل اليومية '!#REF!</f>
        <v>#REF!</v>
      </c>
      <c r="V453" t="e">
        <f>'تشغيل اليومية '!#REF!</f>
        <v>#REF!</v>
      </c>
      <c r="W453" t="e">
        <f>'تشغيل اليومية '!#REF!</f>
        <v>#REF!</v>
      </c>
      <c r="X453" t="e">
        <f>'تشغيل اليومية '!#REF!</f>
        <v>#REF!</v>
      </c>
    </row>
    <row r="454" spans="1:24" x14ac:dyDescent="0.3">
      <c r="A454" t="e">
        <f>'تشغيل اليومية '!#REF!</f>
        <v>#REF!</v>
      </c>
      <c r="B454" t="e">
        <f>'تشغيل اليومية '!#REF!</f>
        <v>#REF!</v>
      </c>
      <c r="C454" t="e">
        <f>'تشغيل اليومية '!#REF!</f>
        <v>#REF!</v>
      </c>
      <c r="D454" t="e">
        <f>'تشغيل اليومية '!#REF!</f>
        <v>#REF!</v>
      </c>
      <c r="E454" t="e">
        <f>'تشغيل اليومية '!#REF!</f>
        <v>#REF!</v>
      </c>
      <c r="F454" t="e">
        <f>'تشغيل اليومية '!#REF!</f>
        <v>#REF!</v>
      </c>
      <c r="G454" t="e">
        <f>'تشغيل اليومية '!#REF!</f>
        <v>#REF!</v>
      </c>
      <c r="H454" t="e">
        <f>'تشغيل اليومية '!#REF!</f>
        <v>#REF!</v>
      </c>
      <c r="I454" t="e">
        <f>'تشغيل اليومية '!#REF!</f>
        <v>#REF!</v>
      </c>
      <c r="J454" t="e">
        <f>'تشغيل اليومية '!#REF!</f>
        <v>#REF!</v>
      </c>
      <c r="K454" t="e">
        <f>'تشغيل اليومية '!#REF!</f>
        <v>#REF!</v>
      </c>
      <c r="L454" t="e">
        <f>'تشغيل اليومية '!#REF!</f>
        <v>#REF!</v>
      </c>
      <c r="M454" t="e">
        <f>'تشغيل اليومية '!#REF!</f>
        <v>#REF!</v>
      </c>
      <c r="N454" t="e">
        <f>'تشغيل اليومية '!#REF!</f>
        <v>#REF!</v>
      </c>
      <c r="O454" t="e">
        <f>'تشغيل اليومية '!#REF!</f>
        <v>#REF!</v>
      </c>
      <c r="P454" t="e">
        <f>'تشغيل اليومية '!#REF!</f>
        <v>#REF!</v>
      </c>
      <c r="Q454" t="e">
        <f>'تشغيل اليومية '!#REF!</f>
        <v>#REF!</v>
      </c>
      <c r="R454" t="e">
        <f>'تشغيل اليومية '!#REF!</f>
        <v>#REF!</v>
      </c>
      <c r="S454" t="e">
        <f>'تشغيل اليومية '!#REF!</f>
        <v>#REF!</v>
      </c>
      <c r="T454" t="e">
        <f>'تشغيل اليومية '!#REF!</f>
        <v>#REF!</v>
      </c>
      <c r="U454" t="e">
        <f>'تشغيل اليومية '!#REF!</f>
        <v>#REF!</v>
      </c>
      <c r="V454" t="e">
        <f>'تشغيل اليومية '!#REF!</f>
        <v>#REF!</v>
      </c>
      <c r="W454" t="e">
        <f>'تشغيل اليومية '!#REF!</f>
        <v>#REF!</v>
      </c>
      <c r="X454" t="e">
        <f>'تشغيل اليومية '!#REF!</f>
        <v>#REF!</v>
      </c>
    </row>
    <row r="455" spans="1:24" x14ac:dyDescent="0.3">
      <c r="A455" t="e">
        <f>'تشغيل اليومية '!#REF!</f>
        <v>#REF!</v>
      </c>
      <c r="B455" t="e">
        <f>'تشغيل اليومية '!#REF!</f>
        <v>#REF!</v>
      </c>
      <c r="C455" t="e">
        <f>'تشغيل اليومية '!#REF!</f>
        <v>#REF!</v>
      </c>
      <c r="D455" t="e">
        <f>'تشغيل اليومية '!#REF!</f>
        <v>#REF!</v>
      </c>
      <c r="E455" t="e">
        <f>'تشغيل اليومية '!#REF!</f>
        <v>#REF!</v>
      </c>
      <c r="F455" t="e">
        <f>'تشغيل اليومية '!#REF!</f>
        <v>#REF!</v>
      </c>
      <c r="G455" t="e">
        <f>'تشغيل اليومية '!#REF!</f>
        <v>#REF!</v>
      </c>
      <c r="H455" t="e">
        <f>'تشغيل اليومية '!#REF!</f>
        <v>#REF!</v>
      </c>
      <c r="I455" t="e">
        <f>'تشغيل اليومية '!#REF!</f>
        <v>#REF!</v>
      </c>
      <c r="J455" t="e">
        <f>'تشغيل اليومية '!#REF!</f>
        <v>#REF!</v>
      </c>
      <c r="K455" t="e">
        <f>'تشغيل اليومية '!#REF!</f>
        <v>#REF!</v>
      </c>
      <c r="L455" t="e">
        <f>'تشغيل اليومية '!#REF!</f>
        <v>#REF!</v>
      </c>
      <c r="M455" t="e">
        <f>'تشغيل اليومية '!#REF!</f>
        <v>#REF!</v>
      </c>
      <c r="N455" t="e">
        <f>'تشغيل اليومية '!#REF!</f>
        <v>#REF!</v>
      </c>
      <c r="O455" t="e">
        <f>'تشغيل اليومية '!#REF!</f>
        <v>#REF!</v>
      </c>
      <c r="P455" t="e">
        <f>'تشغيل اليومية '!#REF!</f>
        <v>#REF!</v>
      </c>
      <c r="Q455" t="e">
        <f>'تشغيل اليومية '!#REF!</f>
        <v>#REF!</v>
      </c>
      <c r="R455" t="e">
        <f>'تشغيل اليومية '!#REF!</f>
        <v>#REF!</v>
      </c>
      <c r="S455" t="e">
        <f>'تشغيل اليومية '!#REF!</f>
        <v>#REF!</v>
      </c>
      <c r="T455" t="e">
        <f>'تشغيل اليومية '!#REF!</f>
        <v>#REF!</v>
      </c>
      <c r="U455" t="e">
        <f>'تشغيل اليومية '!#REF!</f>
        <v>#REF!</v>
      </c>
      <c r="V455" t="e">
        <f>'تشغيل اليومية '!#REF!</f>
        <v>#REF!</v>
      </c>
      <c r="W455" t="e">
        <f>'تشغيل اليومية '!#REF!</f>
        <v>#REF!</v>
      </c>
      <c r="X455" t="e">
        <f>'تشغيل اليومية '!#REF!</f>
        <v>#REF!</v>
      </c>
    </row>
    <row r="456" spans="1:24" x14ac:dyDescent="0.3">
      <c r="A456" t="e">
        <f>'تشغيل اليومية '!#REF!</f>
        <v>#REF!</v>
      </c>
      <c r="B456" t="e">
        <f>'تشغيل اليومية '!#REF!</f>
        <v>#REF!</v>
      </c>
      <c r="C456" t="e">
        <f>'تشغيل اليومية '!#REF!</f>
        <v>#REF!</v>
      </c>
      <c r="D456" t="e">
        <f>'تشغيل اليومية '!#REF!</f>
        <v>#REF!</v>
      </c>
      <c r="E456" t="e">
        <f>'تشغيل اليومية '!#REF!</f>
        <v>#REF!</v>
      </c>
      <c r="F456" t="e">
        <f>'تشغيل اليومية '!#REF!</f>
        <v>#REF!</v>
      </c>
      <c r="G456" t="e">
        <f>'تشغيل اليومية '!#REF!</f>
        <v>#REF!</v>
      </c>
      <c r="H456" t="e">
        <f>'تشغيل اليومية '!#REF!</f>
        <v>#REF!</v>
      </c>
      <c r="I456" t="e">
        <f>'تشغيل اليومية '!#REF!</f>
        <v>#REF!</v>
      </c>
      <c r="J456" t="e">
        <f>'تشغيل اليومية '!#REF!</f>
        <v>#REF!</v>
      </c>
      <c r="K456" t="e">
        <f>'تشغيل اليومية '!#REF!</f>
        <v>#REF!</v>
      </c>
      <c r="L456" t="e">
        <f>'تشغيل اليومية '!#REF!</f>
        <v>#REF!</v>
      </c>
      <c r="M456" t="e">
        <f>'تشغيل اليومية '!#REF!</f>
        <v>#REF!</v>
      </c>
      <c r="N456" t="e">
        <f>'تشغيل اليومية '!#REF!</f>
        <v>#REF!</v>
      </c>
      <c r="O456" t="e">
        <f>'تشغيل اليومية '!#REF!</f>
        <v>#REF!</v>
      </c>
      <c r="P456" t="e">
        <f>'تشغيل اليومية '!#REF!</f>
        <v>#REF!</v>
      </c>
      <c r="Q456" t="e">
        <f>'تشغيل اليومية '!#REF!</f>
        <v>#REF!</v>
      </c>
      <c r="R456" t="e">
        <f>'تشغيل اليومية '!#REF!</f>
        <v>#REF!</v>
      </c>
      <c r="S456" t="e">
        <f>'تشغيل اليومية '!#REF!</f>
        <v>#REF!</v>
      </c>
      <c r="T456" t="e">
        <f>'تشغيل اليومية '!#REF!</f>
        <v>#REF!</v>
      </c>
      <c r="U456" t="e">
        <f>'تشغيل اليومية '!#REF!</f>
        <v>#REF!</v>
      </c>
      <c r="V456" t="e">
        <f>'تشغيل اليومية '!#REF!</f>
        <v>#REF!</v>
      </c>
      <c r="W456" t="e">
        <f>'تشغيل اليومية '!#REF!</f>
        <v>#REF!</v>
      </c>
      <c r="X456" t="e">
        <f>'تشغيل اليومية '!#REF!</f>
        <v>#REF!</v>
      </c>
    </row>
    <row r="457" spans="1:24" x14ac:dyDescent="0.3">
      <c r="A457" t="e">
        <f>'تشغيل اليومية '!#REF!</f>
        <v>#REF!</v>
      </c>
      <c r="B457" t="e">
        <f>'تشغيل اليومية '!#REF!</f>
        <v>#REF!</v>
      </c>
      <c r="C457" t="e">
        <f>'تشغيل اليومية '!#REF!</f>
        <v>#REF!</v>
      </c>
      <c r="D457" t="e">
        <f>'تشغيل اليومية '!#REF!</f>
        <v>#REF!</v>
      </c>
      <c r="E457" t="e">
        <f>'تشغيل اليومية '!#REF!</f>
        <v>#REF!</v>
      </c>
      <c r="F457" t="e">
        <f>'تشغيل اليومية '!#REF!</f>
        <v>#REF!</v>
      </c>
      <c r="G457" t="e">
        <f>'تشغيل اليومية '!#REF!</f>
        <v>#REF!</v>
      </c>
      <c r="H457" t="e">
        <f>'تشغيل اليومية '!#REF!</f>
        <v>#REF!</v>
      </c>
      <c r="I457" t="e">
        <f>'تشغيل اليومية '!#REF!</f>
        <v>#REF!</v>
      </c>
      <c r="J457" t="e">
        <f>'تشغيل اليومية '!#REF!</f>
        <v>#REF!</v>
      </c>
      <c r="K457" t="e">
        <f>'تشغيل اليومية '!#REF!</f>
        <v>#REF!</v>
      </c>
      <c r="L457" t="e">
        <f>'تشغيل اليومية '!#REF!</f>
        <v>#REF!</v>
      </c>
      <c r="M457" t="e">
        <f>'تشغيل اليومية '!#REF!</f>
        <v>#REF!</v>
      </c>
      <c r="N457" t="e">
        <f>'تشغيل اليومية '!#REF!</f>
        <v>#REF!</v>
      </c>
      <c r="O457" t="e">
        <f>'تشغيل اليومية '!#REF!</f>
        <v>#REF!</v>
      </c>
      <c r="P457" t="e">
        <f>'تشغيل اليومية '!#REF!</f>
        <v>#REF!</v>
      </c>
      <c r="Q457" t="e">
        <f>'تشغيل اليومية '!#REF!</f>
        <v>#REF!</v>
      </c>
      <c r="R457" t="e">
        <f>'تشغيل اليومية '!#REF!</f>
        <v>#REF!</v>
      </c>
      <c r="S457" t="e">
        <f>'تشغيل اليومية '!#REF!</f>
        <v>#REF!</v>
      </c>
      <c r="T457" t="e">
        <f>'تشغيل اليومية '!#REF!</f>
        <v>#REF!</v>
      </c>
      <c r="U457" t="e">
        <f>'تشغيل اليومية '!#REF!</f>
        <v>#REF!</v>
      </c>
      <c r="V457" t="e">
        <f>'تشغيل اليومية '!#REF!</f>
        <v>#REF!</v>
      </c>
      <c r="W457" t="e">
        <f>'تشغيل اليومية '!#REF!</f>
        <v>#REF!</v>
      </c>
      <c r="X457" t="e">
        <f>'تشغيل اليومية '!#REF!</f>
        <v>#REF!</v>
      </c>
    </row>
    <row r="458" spans="1:24" x14ac:dyDescent="0.3">
      <c r="A458" t="e">
        <f>'تشغيل اليومية '!#REF!</f>
        <v>#REF!</v>
      </c>
      <c r="B458" t="e">
        <f>'تشغيل اليومية '!#REF!</f>
        <v>#REF!</v>
      </c>
      <c r="C458" t="e">
        <f>'تشغيل اليومية '!#REF!</f>
        <v>#REF!</v>
      </c>
      <c r="D458" t="e">
        <f>'تشغيل اليومية '!#REF!</f>
        <v>#REF!</v>
      </c>
      <c r="E458" t="e">
        <f>'تشغيل اليومية '!#REF!</f>
        <v>#REF!</v>
      </c>
      <c r="F458" t="e">
        <f>'تشغيل اليومية '!#REF!</f>
        <v>#REF!</v>
      </c>
      <c r="G458" t="e">
        <f>'تشغيل اليومية '!#REF!</f>
        <v>#REF!</v>
      </c>
      <c r="H458" t="e">
        <f>'تشغيل اليومية '!#REF!</f>
        <v>#REF!</v>
      </c>
      <c r="I458" t="e">
        <f>'تشغيل اليومية '!#REF!</f>
        <v>#REF!</v>
      </c>
      <c r="J458" t="e">
        <f>'تشغيل اليومية '!#REF!</f>
        <v>#REF!</v>
      </c>
      <c r="K458" t="e">
        <f>'تشغيل اليومية '!#REF!</f>
        <v>#REF!</v>
      </c>
      <c r="L458" t="e">
        <f>'تشغيل اليومية '!#REF!</f>
        <v>#REF!</v>
      </c>
      <c r="M458" t="e">
        <f>'تشغيل اليومية '!#REF!</f>
        <v>#REF!</v>
      </c>
      <c r="N458" t="e">
        <f>'تشغيل اليومية '!#REF!</f>
        <v>#REF!</v>
      </c>
      <c r="O458" t="e">
        <f>'تشغيل اليومية '!#REF!</f>
        <v>#REF!</v>
      </c>
      <c r="P458" t="e">
        <f>'تشغيل اليومية '!#REF!</f>
        <v>#REF!</v>
      </c>
      <c r="Q458" t="e">
        <f>'تشغيل اليومية '!#REF!</f>
        <v>#REF!</v>
      </c>
      <c r="R458" t="e">
        <f>'تشغيل اليومية '!#REF!</f>
        <v>#REF!</v>
      </c>
      <c r="S458" t="e">
        <f>'تشغيل اليومية '!#REF!</f>
        <v>#REF!</v>
      </c>
      <c r="T458" t="e">
        <f>'تشغيل اليومية '!#REF!</f>
        <v>#REF!</v>
      </c>
      <c r="U458" t="e">
        <f>'تشغيل اليومية '!#REF!</f>
        <v>#REF!</v>
      </c>
      <c r="V458" t="e">
        <f>'تشغيل اليومية '!#REF!</f>
        <v>#REF!</v>
      </c>
      <c r="W458" t="e">
        <f>'تشغيل اليومية '!#REF!</f>
        <v>#REF!</v>
      </c>
      <c r="X458" t="e">
        <f>'تشغيل اليومية '!#REF!</f>
        <v>#REF!</v>
      </c>
    </row>
    <row r="459" spans="1:24" x14ac:dyDescent="0.3">
      <c r="A459" t="e">
        <f>'تشغيل اليومية '!#REF!</f>
        <v>#REF!</v>
      </c>
      <c r="B459" t="e">
        <f>'تشغيل اليومية '!#REF!</f>
        <v>#REF!</v>
      </c>
      <c r="C459" t="e">
        <f>'تشغيل اليومية '!#REF!</f>
        <v>#REF!</v>
      </c>
      <c r="D459" t="e">
        <f>'تشغيل اليومية '!#REF!</f>
        <v>#REF!</v>
      </c>
      <c r="E459" t="e">
        <f>'تشغيل اليومية '!#REF!</f>
        <v>#REF!</v>
      </c>
      <c r="F459" t="e">
        <f>'تشغيل اليومية '!#REF!</f>
        <v>#REF!</v>
      </c>
      <c r="G459" t="e">
        <f>'تشغيل اليومية '!#REF!</f>
        <v>#REF!</v>
      </c>
      <c r="H459" t="e">
        <f>'تشغيل اليومية '!#REF!</f>
        <v>#REF!</v>
      </c>
      <c r="I459" t="e">
        <f>'تشغيل اليومية '!#REF!</f>
        <v>#REF!</v>
      </c>
      <c r="J459" t="e">
        <f>'تشغيل اليومية '!#REF!</f>
        <v>#REF!</v>
      </c>
      <c r="K459" t="e">
        <f>'تشغيل اليومية '!#REF!</f>
        <v>#REF!</v>
      </c>
      <c r="L459" t="e">
        <f>'تشغيل اليومية '!#REF!</f>
        <v>#REF!</v>
      </c>
      <c r="M459" t="e">
        <f>'تشغيل اليومية '!#REF!</f>
        <v>#REF!</v>
      </c>
      <c r="N459" t="e">
        <f>'تشغيل اليومية '!#REF!</f>
        <v>#REF!</v>
      </c>
      <c r="O459" t="e">
        <f>'تشغيل اليومية '!#REF!</f>
        <v>#REF!</v>
      </c>
      <c r="P459" t="e">
        <f>'تشغيل اليومية '!#REF!</f>
        <v>#REF!</v>
      </c>
      <c r="Q459" t="e">
        <f>'تشغيل اليومية '!#REF!</f>
        <v>#REF!</v>
      </c>
      <c r="R459" t="e">
        <f>'تشغيل اليومية '!#REF!</f>
        <v>#REF!</v>
      </c>
      <c r="S459" t="e">
        <f>'تشغيل اليومية '!#REF!</f>
        <v>#REF!</v>
      </c>
      <c r="T459" t="e">
        <f>'تشغيل اليومية '!#REF!</f>
        <v>#REF!</v>
      </c>
      <c r="U459" t="e">
        <f>'تشغيل اليومية '!#REF!</f>
        <v>#REF!</v>
      </c>
      <c r="V459" t="e">
        <f>'تشغيل اليومية '!#REF!</f>
        <v>#REF!</v>
      </c>
      <c r="W459" t="e">
        <f>'تشغيل اليومية '!#REF!</f>
        <v>#REF!</v>
      </c>
      <c r="X459" t="e">
        <f>'تشغيل اليومية '!#REF!</f>
        <v>#REF!</v>
      </c>
    </row>
    <row r="460" spans="1:24" x14ac:dyDescent="0.3">
      <c r="A460" t="e">
        <f>'تشغيل اليومية '!#REF!</f>
        <v>#REF!</v>
      </c>
      <c r="B460" t="e">
        <f>'تشغيل اليومية '!#REF!</f>
        <v>#REF!</v>
      </c>
      <c r="C460" t="e">
        <f>'تشغيل اليومية '!#REF!</f>
        <v>#REF!</v>
      </c>
      <c r="D460" t="e">
        <f>'تشغيل اليومية '!#REF!</f>
        <v>#REF!</v>
      </c>
      <c r="E460" t="e">
        <f>'تشغيل اليومية '!#REF!</f>
        <v>#REF!</v>
      </c>
      <c r="F460" t="e">
        <f>'تشغيل اليومية '!#REF!</f>
        <v>#REF!</v>
      </c>
      <c r="G460" t="e">
        <f>'تشغيل اليومية '!#REF!</f>
        <v>#REF!</v>
      </c>
      <c r="H460" t="e">
        <f>'تشغيل اليومية '!#REF!</f>
        <v>#REF!</v>
      </c>
      <c r="I460" t="e">
        <f>'تشغيل اليومية '!#REF!</f>
        <v>#REF!</v>
      </c>
      <c r="J460" t="e">
        <f>'تشغيل اليومية '!#REF!</f>
        <v>#REF!</v>
      </c>
      <c r="K460" t="e">
        <f>'تشغيل اليومية '!#REF!</f>
        <v>#REF!</v>
      </c>
      <c r="L460" t="e">
        <f>'تشغيل اليومية '!#REF!</f>
        <v>#REF!</v>
      </c>
      <c r="M460" t="e">
        <f>'تشغيل اليومية '!#REF!</f>
        <v>#REF!</v>
      </c>
      <c r="N460" t="e">
        <f>'تشغيل اليومية '!#REF!</f>
        <v>#REF!</v>
      </c>
      <c r="O460" t="e">
        <f>'تشغيل اليومية '!#REF!</f>
        <v>#REF!</v>
      </c>
      <c r="P460" t="e">
        <f>'تشغيل اليومية '!#REF!</f>
        <v>#REF!</v>
      </c>
      <c r="Q460" t="e">
        <f>'تشغيل اليومية '!#REF!</f>
        <v>#REF!</v>
      </c>
      <c r="R460" t="e">
        <f>'تشغيل اليومية '!#REF!</f>
        <v>#REF!</v>
      </c>
      <c r="S460" t="e">
        <f>'تشغيل اليومية '!#REF!</f>
        <v>#REF!</v>
      </c>
      <c r="T460" t="e">
        <f>'تشغيل اليومية '!#REF!</f>
        <v>#REF!</v>
      </c>
      <c r="U460" t="e">
        <f>'تشغيل اليومية '!#REF!</f>
        <v>#REF!</v>
      </c>
      <c r="V460" t="e">
        <f>'تشغيل اليومية '!#REF!</f>
        <v>#REF!</v>
      </c>
      <c r="W460" t="e">
        <f>'تشغيل اليومية '!#REF!</f>
        <v>#REF!</v>
      </c>
      <c r="X460" t="e">
        <f>'تشغيل اليومية '!#REF!</f>
        <v>#REF!</v>
      </c>
    </row>
    <row r="461" spans="1:24" x14ac:dyDescent="0.3">
      <c r="A461" t="e">
        <f>'تشغيل اليومية '!#REF!</f>
        <v>#REF!</v>
      </c>
      <c r="B461" t="e">
        <f>'تشغيل اليومية '!#REF!</f>
        <v>#REF!</v>
      </c>
      <c r="C461" t="e">
        <f>'تشغيل اليومية '!#REF!</f>
        <v>#REF!</v>
      </c>
      <c r="D461" t="e">
        <f>'تشغيل اليومية '!#REF!</f>
        <v>#REF!</v>
      </c>
      <c r="E461" t="e">
        <f>'تشغيل اليومية '!#REF!</f>
        <v>#REF!</v>
      </c>
      <c r="F461" t="e">
        <f>'تشغيل اليومية '!#REF!</f>
        <v>#REF!</v>
      </c>
      <c r="G461" t="e">
        <f>'تشغيل اليومية '!#REF!</f>
        <v>#REF!</v>
      </c>
      <c r="H461" t="e">
        <f>'تشغيل اليومية '!#REF!</f>
        <v>#REF!</v>
      </c>
      <c r="I461" t="e">
        <f>'تشغيل اليومية '!#REF!</f>
        <v>#REF!</v>
      </c>
      <c r="J461" t="e">
        <f>'تشغيل اليومية '!#REF!</f>
        <v>#REF!</v>
      </c>
      <c r="K461" t="e">
        <f>'تشغيل اليومية '!#REF!</f>
        <v>#REF!</v>
      </c>
      <c r="L461" t="e">
        <f>'تشغيل اليومية '!#REF!</f>
        <v>#REF!</v>
      </c>
      <c r="M461" t="e">
        <f>'تشغيل اليومية '!#REF!</f>
        <v>#REF!</v>
      </c>
      <c r="N461" t="e">
        <f>'تشغيل اليومية '!#REF!</f>
        <v>#REF!</v>
      </c>
      <c r="O461" t="e">
        <f>'تشغيل اليومية '!#REF!</f>
        <v>#REF!</v>
      </c>
      <c r="P461" t="e">
        <f>'تشغيل اليومية '!#REF!</f>
        <v>#REF!</v>
      </c>
      <c r="Q461" t="e">
        <f>'تشغيل اليومية '!#REF!</f>
        <v>#REF!</v>
      </c>
      <c r="R461" t="e">
        <f>'تشغيل اليومية '!#REF!</f>
        <v>#REF!</v>
      </c>
      <c r="S461" t="e">
        <f>'تشغيل اليومية '!#REF!</f>
        <v>#REF!</v>
      </c>
      <c r="T461" t="e">
        <f>'تشغيل اليومية '!#REF!</f>
        <v>#REF!</v>
      </c>
      <c r="U461" t="e">
        <f>'تشغيل اليومية '!#REF!</f>
        <v>#REF!</v>
      </c>
      <c r="V461" t="e">
        <f>'تشغيل اليومية '!#REF!</f>
        <v>#REF!</v>
      </c>
      <c r="W461" t="e">
        <f>'تشغيل اليومية '!#REF!</f>
        <v>#REF!</v>
      </c>
      <c r="X461" t="e">
        <f>'تشغيل اليومية '!#REF!</f>
        <v>#REF!</v>
      </c>
    </row>
    <row r="462" spans="1:24" x14ac:dyDescent="0.3">
      <c r="A462" t="e">
        <f>'تشغيل اليومية '!#REF!</f>
        <v>#REF!</v>
      </c>
      <c r="B462" t="e">
        <f>'تشغيل اليومية '!#REF!</f>
        <v>#REF!</v>
      </c>
      <c r="C462" t="e">
        <f>'تشغيل اليومية '!#REF!</f>
        <v>#REF!</v>
      </c>
      <c r="D462" t="e">
        <f>'تشغيل اليومية '!#REF!</f>
        <v>#REF!</v>
      </c>
      <c r="E462" t="e">
        <f>'تشغيل اليومية '!#REF!</f>
        <v>#REF!</v>
      </c>
      <c r="F462" t="e">
        <f>'تشغيل اليومية '!#REF!</f>
        <v>#REF!</v>
      </c>
      <c r="G462" t="e">
        <f>'تشغيل اليومية '!#REF!</f>
        <v>#REF!</v>
      </c>
      <c r="H462" t="e">
        <f>'تشغيل اليومية '!#REF!</f>
        <v>#REF!</v>
      </c>
      <c r="I462" t="e">
        <f>'تشغيل اليومية '!#REF!</f>
        <v>#REF!</v>
      </c>
      <c r="J462" t="e">
        <f>'تشغيل اليومية '!#REF!</f>
        <v>#REF!</v>
      </c>
      <c r="K462" t="e">
        <f>'تشغيل اليومية '!#REF!</f>
        <v>#REF!</v>
      </c>
      <c r="L462" t="e">
        <f>'تشغيل اليومية '!#REF!</f>
        <v>#REF!</v>
      </c>
      <c r="M462" t="e">
        <f>'تشغيل اليومية '!#REF!</f>
        <v>#REF!</v>
      </c>
      <c r="N462" t="e">
        <f>'تشغيل اليومية '!#REF!</f>
        <v>#REF!</v>
      </c>
      <c r="O462" t="e">
        <f>'تشغيل اليومية '!#REF!</f>
        <v>#REF!</v>
      </c>
      <c r="P462" t="e">
        <f>'تشغيل اليومية '!#REF!</f>
        <v>#REF!</v>
      </c>
      <c r="Q462" t="e">
        <f>'تشغيل اليومية '!#REF!</f>
        <v>#REF!</v>
      </c>
      <c r="R462" t="e">
        <f>'تشغيل اليومية '!#REF!</f>
        <v>#REF!</v>
      </c>
      <c r="S462" t="e">
        <f>'تشغيل اليومية '!#REF!</f>
        <v>#REF!</v>
      </c>
      <c r="T462" t="e">
        <f>'تشغيل اليومية '!#REF!</f>
        <v>#REF!</v>
      </c>
      <c r="U462" t="e">
        <f>'تشغيل اليومية '!#REF!</f>
        <v>#REF!</v>
      </c>
      <c r="V462" t="e">
        <f>'تشغيل اليومية '!#REF!</f>
        <v>#REF!</v>
      </c>
      <c r="W462" t="e">
        <f>'تشغيل اليومية '!#REF!</f>
        <v>#REF!</v>
      </c>
      <c r="X462" t="e">
        <f>'تشغيل اليومية '!#REF!</f>
        <v>#REF!</v>
      </c>
    </row>
    <row r="463" spans="1:24" x14ac:dyDescent="0.3">
      <c r="A463" t="e">
        <f>'تشغيل اليومية '!#REF!</f>
        <v>#REF!</v>
      </c>
      <c r="B463" t="e">
        <f>'تشغيل اليومية '!#REF!</f>
        <v>#REF!</v>
      </c>
      <c r="C463" t="e">
        <f>'تشغيل اليومية '!#REF!</f>
        <v>#REF!</v>
      </c>
      <c r="D463" t="e">
        <f>'تشغيل اليومية '!#REF!</f>
        <v>#REF!</v>
      </c>
      <c r="E463" t="e">
        <f>'تشغيل اليومية '!#REF!</f>
        <v>#REF!</v>
      </c>
      <c r="F463" t="e">
        <f>'تشغيل اليومية '!#REF!</f>
        <v>#REF!</v>
      </c>
      <c r="G463" t="e">
        <f>'تشغيل اليومية '!#REF!</f>
        <v>#REF!</v>
      </c>
      <c r="H463" t="e">
        <f>'تشغيل اليومية '!#REF!</f>
        <v>#REF!</v>
      </c>
      <c r="I463" t="e">
        <f>'تشغيل اليومية '!#REF!</f>
        <v>#REF!</v>
      </c>
      <c r="J463" t="e">
        <f>'تشغيل اليومية '!#REF!</f>
        <v>#REF!</v>
      </c>
      <c r="K463" t="e">
        <f>'تشغيل اليومية '!#REF!</f>
        <v>#REF!</v>
      </c>
      <c r="L463" t="e">
        <f>'تشغيل اليومية '!#REF!</f>
        <v>#REF!</v>
      </c>
      <c r="M463" t="e">
        <f>'تشغيل اليومية '!#REF!</f>
        <v>#REF!</v>
      </c>
      <c r="N463" t="e">
        <f>'تشغيل اليومية '!#REF!</f>
        <v>#REF!</v>
      </c>
      <c r="O463" t="e">
        <f>'تشغيل اليومية '!#REF!</f>
        <v>#REF!</v>
      </c>
      <c r="P463" t="e">
        <f>'تشغيل اليومية '!#REF!</f>
        <v>#REF!</v>
      </c>
      <c r="Q463" t="e">
        <f>'تشغيل اليومية '!#REF!</f>
        <v>#REF!</v>
      </c>
      <c r="R463" t="e">
        <f>'تشغيل اليومية '!#REF!</f>
        <v>#REF!</v>
      </c>
      <c r="S463" t="e">
        <f>'تشغيل اليومية '!#REF!</f>
        <v>#REF!</v>
      </c>
      <c r="T463" t="e">
        <f>'تشغيل اليومية '!#REF!</f>
        <v>#REF!</v>
      </c>
      <c r="U463" t="e">
        <f>'تشغيل اليومية '!#REF!</f>
        <v>#REF!</v>
      </c>
      <c r="V463" t="e">
        <f>'تشغيل اليومية '!#REF!</f>
        <v>#REF!</v>
      </c>
      <c r="W463" t="e">
        <f>'تشغيل اليومية '!#REF!</f>
        <v>#REF!</v>
      </c>
      <c r="X463" t="e">
        <f>'تشغيل اليومية '!#REF!</f>
        <v>#REF!</v>
      </c>
    </row>
    <row r="464" spans="1:24" x14ac:dyDescent="0.3">
      <c r="A464" t="e">
        <f>'تشغيل اليومية '!#REF!</f>
        <v>#REF!</v>
      </c>
      <c r="B464" t="e">
        <f>'تشغيل اليومية '!#REF!</f>
        <v>#REF!</v>
      </c>
      <c r="C464" t="e">
        <f>'تشغيل اليومية '!#REF!</f>
        <v>#REF!</v>
      </c>
      <c r="D464" t="e">
        <f>'تشغيل اليومية '!#REF!</f>
        <v>#REF!</v>
      </c>
      <c r="E464" t="e">
        <f>'تشغيل اليومية '!#REF!</f>
        <v>#REF!</v>
      </c>
      <c r="F464" t="e">
        <f>'تشغيل اليومية '!#REF!</f>
        <v>#REF!</v>
      </c>
      <c r="G464" t="e">
        <f>'تشغيل اليومية '!#REF!</f>
        <v>#REF!</v>
      </c>
      <c r="H464" t="e">
        <f>'تشغيل اليومية '!#REF!</f>
        <v>#REF!</v>
      </c>
      <c r="I464" t="e">
        <f>'تشغيل اليومية '!#REF!</f>
        <v>#REF!</v>
      </c>
      <c r="J464" t="e">
        <f>'تشغيل اليومية '!#REF!</f>
        <v>#REF!</v>
      </c>
      <c r="K464" t="e">
        <f>'تشغيل اليومية '!#REF!</f>
        <v>#REF!</v>
      </c>
      <c r="L464" t="e">
        <f>'تشغيل اليومية '!#REF!</f>
        <v>#REF!</v>
      </c>
      <c r="M464" t="e">
        <f>'تشغيل اليومية '!#REF!</f>
        <v>#REF!</v>
      </c>
      <c r="N464" t="e">
        <f>'تشغيل اليومية '!#REF!</f>
        <v>#REF!</v>
      </c>
      <c r="O464" t="e">
        <f>'تشغيل اليومية '!#REF!</f>
        <v>#REF!</v>
      </c>
      <c r="P464" t="e">
        <f>'تشغيل اليومية '!#REF!</f>
        <v>#REF!</v>
      </c>
      <c r="Q464" t="e">
        <f>'تشغيل اليومية '!#REF!</f>
        <v>#REF!</v>
      </c>
      <c r="R464" t="e">
        <f>'تشغيل اليومية '!#REF!</f>
        <v>#REF!</v>
      </c>
      <c r="S464" t="e">
        <f>'تشغيل اليومية '!#REF!</f>
        <v>#REF!</v>
      </c>
      <c r="T464" t="e">
        <f>'تشغيل اليومية '!#REF!</f>
        <v>#REF!</v>
      </c>
      <c r="U464" t="e">
        <f>'تشغيل اليومية '!#REF!</f>
        <v>#REF!</v>
      </c>
      <c r="V464" t="e">
        <f>'تشغيل اليومية '!#REF!</f>
        <v>#REF!</v>
      </c>
      <c r="W464" t="e">
        <f>'تشغيل اليومية '!#REF!</f>
        <v>#REF!</v>
      </c>
      <c r="X464" t="e">
        <f>'تشغيل اليومية '!#REF!</f>
        <v>#REF!</v>
      </c>
    </row>
    <row r="465" spans="1:24" x14ac:dyDescent="0.3">
      <c r="A465" t="e">
        <f>'تشغيل اليومية '!#REF!</f>
        <v>#REF!</v>
      </c>
      <c r="B465" t="e">
        <f>'تشغيل اليومية '!#REF!</f>
        <v>#REF!</v>
      </c>
      <c r="C465" t="e">
        <f>'تشغيل اليومية '!#REF!</f>
        <v>#REF!</v>
      </c>
      <c r="D465" t="e">
        <f>'تشغيل اليومية '!#REF!</f>
        <v>#REF!</v>
      </c>
      <c r="E465" t="e">
        <f>'تشغيل اليومية '!#REF!</f>
        <v>#REF!</v>
      </c>
      <c r="F465" t="e">
        <f>'تشغيل اليومية '!#REF!</f>
        <v>#REF!</v>
      </c>
      <c r="G465" t="e">
        <f>'تشغيل اليومية '!#REF!</f>
        <v>#REF!</v>
      </c>
      <c r="H465" t="e">
        <f>'تشغيل اليومية '!#REF!</f>
        <v>#REF!</v>
      </c>
      <c r="I465" t="e">
        <f>'تشغيل اليومية '!#REF!</f>
        <v>#REF!</v>
      </c>
      <c r="J465" t="e">
        <f>'تشغيل اليومية '!#REF!</f>
        <v>#REF!</v>
      </c>
      <c r="K465" t="e">
        <f>'تشغيل اليومية '!#REF!</f>
        <v>#REF!</v>
      </c>
      <c r="L465" t="e">
        <f>'تشغيل اليومية '!#REF!</f>
        <v>#REF!</v>
      </c>
      <c r="M465" t="e">
        <f>'تشغيل اليومية '!#REF!</f>
        <v>#REF!</v>
      </c>
      <c r="N465" t="e">
        <f>'تشغيل اليومية '!#REF!</f>
        <v>#REF!</v>
      </c>
      <c r="O465" t="e">
        <f>'تشغيل اليومية '!#REF!</f>
        <v>#REF!</v>
      </c>
      <c r="P465" t="e">
        <f>'تشغيل اليومية '!#REF!</f>
        <v>#REF!</v>
      </c>
      <c r="Q465" t="e">
        <f>'تشغيل اليومية '!#REF!</f>
        <v>#REF!</v>
      </c>
      <c r="R465" t="e">
        <f>'تشغيل اليومية '!#REF!</f>
        <v>#REF!</v>
      </c>
      <c r="S465" t="e">
        <f>'تشغيل اليومية '!#REF!</f>
        <v>#REF!</v>
      </c>
      <c r="T465" t="e">
        <f>'تشغيل اليومية '!#REF!</f>
        <v>#REF!</v>
      </c>
      <c r="U465" t="e">
        <f>'تشغيل اليومية '!#REF!</f>
        <v>#REF!</v>
      </c>
      <c r="V465" t="e">
        <f>'تشغيل اليومية '!#REF!</f>
        <v>#REF!</v>
      </c>
      <c r="W465" t="e">
        <f>'تشغيل اليومية '!#REF!</f>
        <v>#REF!</v>
      </c>
      <c r="X465" t="e">
        <f>'تشغيل اليومية '!#REF!</f>
        <v>#REF!</v>
      </c>
    </row>
    <row r="466" spans="1:24" x14ac:dyDescent="0.3">
      <c r="A466">
        <f>'تشغيل اليومية '!A454</f>
        <v>7</v>
      </c>
      <c r="B466">
        <f>'تشغيل اليومية '!B454</f>
        <v>5</v>
      </c>
      <c r="C466">
        <f>'تشغيل اليومية '!C454</f>
        <v>2026</v>
      </c>
      <c r="D466" t="str">
        <f>'تشغيل اليومية '!D454</f>
        <v>عماد النجار1المرج 2ورديةسعوديالمخاذناتوبيس 28</v>
      </c>
      <c r="E466">
        <f>'تشغيل اليومية '!E454</f>
        <v>5000</v>
      </c>
      <c r="F466" t="str">
        <f>'تشغيل اليومية '!F454</f>
        <v>عماد النجار1</v>
      </c>
      <c r="G466" t="str">
        <f>'تشغيل اليومية '!G454</f>
        <v>المرج 2وردية</v>
      </c>
      <c r="H466" t="str">
        <f>'تشغيل اليومية '!H454</f>
        <v>سعودي</v>
      </c>
      <c r="I466" t="str">
        <f>'تشغيل اليومية '!I454</f>
        <v>المخاذن</v>
      </c>
      <c r="J466" t="str">
        <f>'تشغيل اليومية '!J454</f>
        <v>اتوبيس 28</v>
      </c>
      <c r="K466">
        <f>'تشغيل اليومية '!K454</f>
        <v>4119</v>
      </c>
      <c r="L466">
        <f>'تشغيل اليومية '!L454</f>
        <v>1</v>
      </c>
      <c r="M466">
        <f>'تشغيل اليومية '!M454</f>
        <v>4800</v>
      </c>
      <c r="N466">
        <f>'تشغيل اليومية '!N454</f>
        <v>123.57</v>
      </c>
      <c r="O466">
        <f>'تشغيل اليومية '!O454</f>
        <v>3995.43</v>
      </c>
      <c r="P466">
        <f>'تشغيل اليومية '!P454</f>
        <v>0</v>
      </c>
      <c r="Q466">
        <f>'تشغيل اليومية '!Q454</f>
        <v>0</v>
      </c>
      <c r="R466">
        <f>'تشغيل اليومية '!R454</f>
        <v>0</v>
      </c>
      <c r="S466">
        <f>'تشغيل اليومية '!S454</f>
        <v>4800</v>
      </c>
      <c r="T466">
        <f>'تشغيل اليومية '!T454</f>
        <v>0</v>
      </c>
      <c r="U466">
        <f>'تشغيل اليومية '!U454</f>
        <v>-681</v>
      </c>
      <c r="V466">
        <f>'تشغيل اليومية '!V454</f>
        <v>-804.56999999999994</v>
      </c>
      <c r="W466" t="str">
        <f>'تشغيل اليومية '!W454</f>
        <v>752026</v>
      </c>
      <c r="X466" t="str">
        <f>'تشغيل اليومية '!X454</f>
        <v>ايراد</v>
      </c>
    </row>
    <row r="467" spans="1:24" x14ac:dyDescent="0.3">
      <c r="A467">
        <f>'تشغيل اليومية '!A455</f>
        <v>7</v>
      </c>
      <c r="B467">
        <f>'تشغيل اليومية '!B455</f>
        <v>5</v>
      </c>
      <c r="C467">
        <f>'تشغيل اليومية '!C455</f>
        <v>2026</v>
      </c>
      <c r="D467" t="str">
        <f>'تشغيل اليومية '!D455</f>
        <v>عماد النجار2المؤسسة 2ورديةسعوديالمخاذناتوبيس 28</v>
      </c>
      <c r="E467">
        <f>'تشغيل اليومية '!E455</f>
        <v>5001</v>
      </c>
      <c r="F467" t="str">
        <f>'تشغيل اليومية '!F455</f>
        <v>عماد النجار2</v>
      </c>
      <c r="G467" t="str">
        <f>'تشغيل اليومية '!G455</f>
        <v>المؤسسة 2وردية</v>
      </c>
      <c r="H467" t="str">
        <f>'تشغيل اليومية '!H455</f>
        <v>سعودي</v>
      </c>
      <c r="I467" t="str">
        <f>'تشغيل اليومية '!I455</f>
        <v>المخاذن</v>
      </c>
      <c r="J467" t="str">
        <f>'تشغيل اليومية '!J455</f>
        <v>اتوبيس 28</v>
      </c>
      <c r="K467">
        <f>'تشغيل اليومية '!K455</f>
        <v>3884</v>
      </c>
      <c r="L467">
        <f>'تشغيل اليومية '!L455</f>
        <v>1</v>
      </c>
      <c r="M467">
        <f>'تشغيل اليومية '!M455</f>
        <v>4500</v>
      </c>
      <c r="N467">
        <f>'تشغيل اليومية '!N455</f>
        <v>116.52</v>
      </c>
      <c r="O467">
        <f>'تشغيل اليومية '!O455</f>
        <v>3767.48</v>
      </c>
      <c r="P467">
        <f>'تشغيل اليومية '!P455</f>
        <v>0</v>
      </c>
      <c r="Q467">
        <f>'تشغيل اليومية '!Q455</f>
        <v>0</v>
      </c>
      <c r="R467">
        <f>'تشغيل اليومية '!R455</f>
        <v>0</v>
      </c>
      <c r="S467">
        <f>'تشغيل اليومية '!S455</f>
        <v>4500</v>
      </c>
      <c r="T467">
        <f>'تشغيل اليومية '!T455</f>
        <v>0</v>
      </c>
      <c r="U467">
        <f>'تشغيل اليومية '!U455</f>
        <v>-616</v>
      </c>
      <c r="V467">
        <f>'تشغيل اليومية '!V455</f>
        <v>-732.52</v>
      </c>
      <c r="W467" t="str">
        <f>'تشغيل اليومية '!W455</f>
        <v>752026</v>
      </c>
      <c r="X467" t="str">
        <f>'تشغيل اليومية '!X455</f>
        <v>ايراد</v>
      </c>
    </row>
    <row r="468" spans="1:24" x14ac:dyDescent="0.3">
      <c r="A468">
        <f>'تشغيل اليومية '!A456</f>
        <v>7</v>
      </c>
      <c r="B468">
        <f>'تشغيل اليومية '!B456</f>
        <v>5</v>
      </c>
      <c r="C468">
        <f>'تشغيل اليومية '!C456</f>
        <v>2026</v>
      </c>
      <c r="D468" t="str">
        <f>'تشغيل اليومية '!D456</f>
        <v>عماد النجار 3الدائري 1ورديةسعوديالمخاذناتوبيس 28</v>
      </c>
      <c r="E468">
        <f>'تشغيل اليومية '!E456</f>
        <v>5002</v>
      </c>
      <c r="F468" t="str">
        <f>'تشغيل اليومية '!F456</f>
        <v>عماد النجار 3</v>
      </c>
      <c r="G468" t="str">
        <f>'تشغيل اليومية '!G456</f>
        <v>الدائري 1وردية</v>
      </c>
      <c r="H468" t="str">
        <f>'تشغيل اليومية '!H456</f>
        <v>سعودي</v>
      </c>
      <c r="I468" t="str">
        <f>'تشغيل اليومية '!I456</f>
        <v>المخاذن</v>
      </c>
      <c r="J468" t="str">
        <f>'تشغيل اليومية '!J456</f>
        <v>اتوبيس 28</v>
      </c>
      <c r="K468">
        <f>'تشغيل اليومية '!K456</f>
        <v>2448</v>
      </c>
      <c r="L468">
        <f>'تشغيل اليومية '!L456</f>
        <v>1</v>
      </c>
      <c r="M468">
        <f>'تشغيل اليومية '!M456</f>
        <v>2500</v>
      </c>
      <c r="N468">
        <f>'تشغيل اليومية '!N456</f>
        <v>73.44</v>
      </c>
      <c r="O468">
        <f>'تشغيل اليومية '!O456</f>
        <v>2374.56</v>
      </c>
      <c r="P468">
        <f>'تشغيل اليومية '!P456</f>
        <v>0</v>
      </c>
      <c r="Q468">
        <f>'تشغيل اليومية '!Q456</f>
        <v>0</v>
      </c>
      <c r="R468">
        <f>'تشغيل اليومية '!R456</f>
        <v>0</v>
      </c>
      <c r="S468">
        <f>'تشغيل اليومية '!S456</f>
        <v>2500</v>
      </c>
      <c r="T468">
        <f>'تشغيل اليومية '!T456</f>
        <v>0</v>
      </c>
      <c r="U468">
        <f>'تشغيل اليومية '!U456</f>
        <v>-52</v>
      </c>
      <c r="V468">
        <f>'تشغيل اليومية '!V456</f>
        <v>-125.44</v>
      </c>
      <c r="W468" t="str">
        <f>'تشغيل اليومية '!W456</f>
        <v>752026</v>
      </c>
      <c r="X468" t="str">
        <f>'تشغيل اليومية '!X456</f>
        <v>ايراد</v>
      </c>
    </row>
    <row r="469" spans="1:24" x14ac:dyDescent="0.3">
      <c r="A469">
        <f>'تشغيل اليومية '!A457</f>
        <v>7</v>
      </c>
      <c r="B469">
        <f>'تشغيل اليومية '!B457</f>
        <v>5</v>
      </c>
      <c r="C469">
        <f>'تشغيل اليومية '!C457</f>
        <v>2026</v>
      </c>
      <c r="D469" t="str">
        <f>'تشغيل اليومية '!D457</f>
        <v>عبد الرحمن1الهرم سعوديدريماتوبيس 28</v>
      </c>
      <c r="E469">
        <f>'تشغيل اليومية '!E457</f>
        <v>5003</v>
      </c>
      <c r="F469" t="str">
        <f>'تشغيل اليومية '!F457</f>
        <v>عبد الرحمن1</v>
      </c>
      <c r="G469" t="str">
        <f>'تشغيل اليومية '!G457</f>
        <v xml:space="preserve">الهرم </v>
      </c>
      <c r="H469" t="str">
        <f>'تشغيل اليومية '!H457</f>
        <v>سعودي</v>
      </c>
      <c r="I469" t="str">
        <f>'تشغيل اليومية '!I457</f>
        <v>دريم</v>
      </c>
      <c r="J469" t="str">
        <f>'تشغيل اليومية '!J457</f>
        <v>اتوبيس 28</v>
      </c>
      <c r="K469">
        <f>'تشغيل اليومية '!K457</f>
        <v>994</v>
      </c>
      <c r="L469">
        <f>'تشغيل اليومية '!L457</f>
        <v>1</v>
      </c>
      <c r="M469">
        <f>'تشغيل اليومية '!M457</f>
        <v>850</v>
      </c>
      <c r="N469">
        <f>'تشغيل اليومية '!N457</f>
        <v>29.82</v>
      </c>
      <c r="O469">
        <f>'تشغيل اليومية '!O457</f>
        <v>964.18</v>
      </c>
      <c r="P469">
        <f>'تشغيل اليومية '!P457</f>
        <v>0</v>
      </c>
      <c r="Q469">
        <f>'تشغيل اليومية '!Q457</f>
        <v>0</v>
      </c>
      <c r="R469">
        <f>'تشغيل اليومية '!R457</f>
        <v>0</v>
      </c>
      <c r="S469">
        <f>'تشغيل اليومية '!S457</f>
        <v>850</v>
      </c>
      <c r="T469">
        <f>'تشغيل اليومية '!T457</f>
        <v>0</v>
      </c>
      <c r="U469">
        <f>'تشغيل اليومية '!U457</f>
        <v>144</v>
      </c>
      <c r="V469">
        <f>'تشغيل اليومية '!V457</f>
        <v>114.18</v>
      </c>
      <c r="W469" t="str">
        <f>'تشغيل اليومية '!W457</f>
        <v>752026</v>
      </c>
      <c r="X469" t="str">
        <f>'تشغيل اليومية '!X457</f>
        <v>ايراد</v>
      </c>
    </row>
    <row r="470" spans="1:24" x14ac:dyDescent="0.3">
      <c r="A470">
        <f>'تشغيل اليومية '!A458</f>
        <v>7</v>
      </c>
      <c r="B470">
        <f>'تشغيل اليومية '!B458</f>
        <v>5</v>
      </c>
      <c r="C470">
        <f>'تشغيل اليومية '!C458</f>
        <v>2026</v>
      </c>
      <c r="D470" t="str">
        <f>'تشغيل اليومية '!D458</f>
        <v>عبد الرحمن2المؤسسةسعوديدريماتوبيس 28</v>
      </c>
      <c r="E470">
        <f>'تشغيل اليومية '!E458</f>
        <v>5004</v>
      </c>
      <c r="F470" t="str">
        <f>'تشغيل اليومية '!F458</f>
        <v>عبد الرحمن2</v>
      </c>
      <c r="G470" t="str">
        <f>'تشغيل اليومية '!G458</f>
        <v>المؤسسة</v>
      </c>
      <c r="H470" t="str">
        <f>'تشغيل اليومية '!H458</f>
        <v>سعودي</v>
      </c>
      <c r="I470" t="str">
        <f>'تشغيل اليومية '!I458</f>
        <v>دريم</v>
      </c>
      <c r="J470" t="str">
        <f>'تشغيل اليومية '!J458</f>
        <v>اتوبيس 28</v>
      </c>
      <c r="K470">
        <f>'تشغيل اليومية '!K458</f>
        <v>994</v>
      </c>
      <c r="L470">
        <f>'تشغيل اليومية '!L458</f>
        <v>1</v>
      </c>
      <c r="M470">
        <f>'تشغيل اليومية '!M458</f>
        <v>850</v>
      </c>
      <c r="N470">
        <f>'تشغيل اليومية '!N458</f>
        <v>29.82</v>
      </c>
      <c r="O470">
        <f>'تشغيل اليومية '!O458</f>
        <v>964.18</v>
      </c>
      <c r="P470">
        <f>'تشغيل اليومية '!P458</f>
        <v>0</v>
      </c>
      <c r="Q470">
        <f>'تشغيل اليومية '!Q458</f>
        <v>0</v>
      </c>
      <c r="R470">
        <f>'تشغيل اليومية '!R458</f>
        <v>0</v>
      </c>
      <c r="S470">
        <f>'تشغيل اليومية '!S458</f>
        <v>850</v>
      </c>
      <c r="T470">
        <f>'تشغيل اليومية '!T458</f>
        <v>0</v>
      </c>
      <c r="U470">
        <f>'تشغيل اليومية '!U458</f>
        <v>144</v>
      </c>
      <c r="V470">
        <f>'تشغيل اليومية '!V458</f>
        <v>114.18</v>
      </c>
      <c r="W470" t="str">
        <f>'تشغيل اليومية '!W458</f>
        <v>752026</v>
      </c>
      <c r="X470" t="str">
        <f>'تشغيل اليومية '!X458</f>
        <v>ايراد</v>
      </c>
    </row>
    <row r="471" spans="1:24" x14ac:dyDescent="0.3">
      <c r="A471">
        <f>'تشغيل اليومية '!A459</f>
        <v>7</v>
      </c>
      <c r="B471">
        <f>'تشغيل اليومية '!B459</f>
        <v>5</v>
      </c>
      <c r="C471">
        <f>'تشغيل اليومية '!C459</f>
        <v>2026</v>
      </c>
      <c r="D471" t="str">
        <f>'تشغيل اليومية '!D459</f>
        <v>فرج 1حلوانسعوديهايد باركاتوبيس 28</v>
      </c>
      <c r="E471">
        <f>'تشغيل اليومية '!E459</f>
        <v>5005</v>
      </c>
      <c r="F471" t="str">
        <f>'تشغيل اليومية '!F459</f>
        <v>فرج 1</v>
      </c>
      <c r="G471" t="str">
        <f>'تشغيل اليومية '!G459</f>
        <v>حلوان</v>
      </c>
      <c r="H471" t="str">
        <f>'تشغيل اليومية '!H459</f>
        <v>سعودي</v>
      </c>
      <c r="I471" t="str">
        <f>'تشغيل اليومية '!I459</f>
        <v>هايد بارك</v>
      </c>
      <c r="J471" t="str">
        <f>'تشغيل اليومية '!J459</f>
        <v>اتوبيس 28</v>
      </c>
      <c r="K471">
        <f>'تشغيل اليومية '!K459</f>
        <v>4634</v>
      </c>
      <c r="L471">
        <f>'تشغيل اليومية '!L459</f>
        <v>1</v>
      </c>
      <c r="M471">
        <f>'تشغيل اليومية '!M459</f>
        <v>3750</v>
      </c>
      <c r="N471">
        <f>'تشغيل اليومية '!N459</f>
        <v>139.01999999999998</v>
      </c>
      <c r="O471">
        <f>'تشغيل اليومية '!O459</f>
        <v>4494.9799999999996</v>
      </c>
      <c r="P471">
        <f>'تشغيل اليومية '!P459</f>
        <v>0</v>
      </c>
      <c r="Q471">
        <f>'تشغيل اليومية '!Q459</f>
        <v>0</v>
      </c>
      <c r="R471">
        <f>'تشغيل اليومية '!R459</f>
        <v>0</v>
      </c>
      <c r="S471">
        <f>'تشغيل اليومية '!S459</f>
        <v>3750</v>
      </c>
      <c r="T471">
        <f>'تشغيل اليومية '!T459</f>
        <v>0</v>
      </c>
      <c r="U471">
        <f>'تشغيل اليومية '!U459</f>
        <v>884</v>
      </c>
      <c r="V471">
        <f>'تشغيل اليومية '!V459</f>
        <v>744.98</v>
      </c>
      <c r="W471" t="str">
        <f>'تشغيل اليومية '!W459</f>
        <v>752026</v>
      </c>
      <c r="X471" t="str">
        <f>'تشغيل اليومية '!X459</f>
        <v>ايراد</v>
      </c>
    </row>
    <row r="472" spans="1:24" x14ac:dyDescent="0.3">
      <c r="A472">
        <f>'تشغيل اليومية '!A460</f>
        <v>7</v>
      </c>
      <c r="B472">
        <f>'تشغيل اليومية '!B460</f>
        <v>5</v>
      </c>
      <c r="C472">
        <f>'تشغيل اليومية '!C460</f>
        <v>2026</v>
      </c>
      <c r="D472" t="str">
        <f>'تشغيل اليومية '!D460</f>
        <v>فرج 6حلوان مبيتسعوديهايد باركاتوبيس 28</v>
      </c>
      <c r="E472">
        <f>'تشغيل اليومية '!E460</f>
        <v>5029</v>
      </c>
      <c r="F472" t="str">
        <f>'تشغيل اليومية '!F460</f>
        <v>فرج 6</v>
      </c>
      <c r="G472" t="str">
        <f>'تشغيل اليومية '!G460</f>
        <v>حلوان مبيت</v>
      </c>
      <c r="H472" t="str">
        <f>'تشغيل اليومية '!H460</f>
        <v>سعودي</v>
      </c>
      <c r="I472" t="str">
        <f>'تشغيل اليومية '!I460</f>
        <v>هايد بارك</v>
      </c>
      <c r="J472" t="str">
        <f>'تشغيل اليومية '!J460</f>
        <v>اتوبيس 28</v>
      </c>
      <c r="K472">
        <f>'تشغيل اليومية '!K460</f>
        <v>1482</v>
      </c>
      <c r="L472">
        <f>'تشغيل اليومية '!L460</f>
        <v>1</v>
      </c>
      <c r="M472">
        <f>'تشغيل اليومية '!M460</f>
        <v>750</v>
      </c>
      <c r="N472">
        <f>'تشغيل اليومية '!N460</f>
        <v>44.46</v>
      </c>
      <c r="O472">
        <f>'تشغيل اليومية '!O460</f>
        <v>1437.54</v>
      </c>
      <c r="P472">
        <f>'تشغيل اليومية '!P460</f>
        <v>0</v>
      </c>
      <c r="Q472">
        <f>'تشغيل اليومية '!Q460</f>
        <v>0</v>
      </c>
      <c r="R472">
        <f>'تشغيل اليومية '!R460</f>
        <v>0</v>
      </c>
      <c r="S472">
        <f>'تشغيل اليومية '!S460</f>
        <v>750</v>
      </c>
      <c r="T472">
        <f>'تشغيل اليومية '!T460</f>
        <v>0</v>
      </c>
      <c r="U472">
        <f>'تشغيل اليومية '!U460</f>
        <v>732</v>
      </c>
      <c r="V472">
        <f>'تشغيل اليومية '!V460</f>
        <v>687.54</v>
      </c>
      <c r="W472" t="str">
        <f>'تشغيل اليومية '!W460</f>
        <v>752026</v>
      </c>
      <c r="X472" t="str">
        <f>'تشغيل اليومية '!X460</f>
        <v>ايراد</v>
      </c>
    </row>
    <row r="473" spans="1:24" x14ac:dyDescent="0.3">
      <c r="A473">
        <f>'تشغيل اليومية '!A461</f>
        <v>7</v>
      </c>
      <c r="B473">
        <f>'تشغيل اليومية '!B461</f>
        <v>5</v>
      </c>
      <c r="C473">
        <f>'تشغيل اليومية '!C461</f>
        <v>2026</v>
      </c>
      <c r="D473" t="str">
        <f>'تشغيل اليومية '!D461</f>
        <v>ممدوح كيلاني 3القومية سعوديهايد باركميكروباص صيني</v>
      </c>
      <c r="E473">
        <f>'تشغيل اليومية '!E461</f>
        <v>5006</v>
      </c>
      <c r="F473" t="str">
        <f>'تشغيل اليومية '!F461</f>
        <v>ممدوح كيلاني 3</v>
      </c>
      <c r="G473" t="str">
        <f>'تشغيل اليومية '!G461</f>
        <v xml:space="preserve">القومية </v>
      </c>
      <c r="H473" t="str">
        <f>'تشغيل اليومية '!H461</f>
        <v>سعودي</v>
      </c>
      <c r="I473" t="str">
        <f>'تشغيل اليومية '!I461</f>
        <v>هايد بارك</v>
      </c>
      <c r="J473" t="str">
        <f>'تشغيل اليومية '!J461</f>
        <v>ميكروباص صيني</v>
      </c>
      <c r="K473">
        <f>'تشغيل اليومية '!K461</f>
        <v>2965</v>
      </c>
      <c r="L473">
        <f>'تشغيل اليومية '!L461</f>
        <v>1</v>
      </c>
      <c r="M473">
        <f>'تشغيل اليومية '!M461</f>
        <v>2500</v>
      </c>
      <c r="N473">
        <f>'تشغيل اليومية '!N461</f>
        <v>88.95</v>
      </c>
      <c r="O473">
        <f>'تشغيل اليومية '!O461</f>
        <v>2876.05</v>
      </c>
      <c r="P473">
        <f>'تشغيل اليومية '!P461</f>
        <v>0</v>
      </c>
      <c r="Q473">
        <f>'تشغيل اليومية '!Q461</f>
        <v>0</v>
      </c>
      <c r="R473">
        <f>'تشغيل اليومية '!R461</f>
        <v>0</v>
      </c>
      <c r="S473">
        <f>'تشغيل اليومية '!S461</f>
        <v>2500</v>
      </c>
      <c r="T473">
        <f>'تشغيل اليومية '!T461</f>
        <v>0</v>
      </c>
      <c r="U473">
        <f>'تشغيل اليومية '!U461</f>
        <v>465</v>
      </c>
      <c r="V473">
        <f>'تشغيل اليومية '!V461</f>
        <v>376.05</v>
      </c>
      <c r="W473" t="str">
        <f>'تشغيل اليومية '!W461</f>
        <v>752026</v>
      </c>
      <c r="X473" t="str">
        <f>'تشغيل اليومية '!X461</f>
        <v>ايراد</v>
      </c>
    </row>
    <row r="474" spans="1:24" x14ac:dyDescent="0.3">
      <c r="A474">
        <f>'تشغيل اليومية '!A462</f>
        <v>7</v>
      </c>
      <c r="B474">
        <f>'تشغيل اليومية '!B462</f>
        <v>5</v>
      </c>
      <c r="C474">
        <f>'تشغيل اليومية '!C462</f>
        <v>2026</v>
      </c>
      <c r="D474" t="str">
        <f>'تشغيل اليومية '!D462</f>
        <v>محمد جمال طوسونالمنيبسعوديهايد باركاتوبيس 28</v>
      </c>
      <c r="E474">
        <f>'تشغيل اليومية '!E462</f>
        <v>5025</v>
      </c>
      <c r="F474" t="str">
        <f>'تشغيل اليومية '!F462</f>
        <v>محمد جمال طوسون</v>
      </c>
      <c r="G474" t="str">
        <f>'تشغيل اليومية '!G462</f>
        <v>المنيب</v>
      </c>
      <c r="H474" t="str">
        <f>'تشغيل اليومية '!H462</f>
        <v>سعودي</v>
      </c>
      <c r="I474" t="str">
        <f>'تشغيل اليومية '!I462</f>
        <v>هايد بارك</v>
      </c>
      <c r="J474" t="str">
        <f>'تشغيل اليومية '!J462</f>
        <v>اتوبيس 28</v>
      </c>
      <c r="K474">
        <f>'تشغيل اليومية '!K462</f>
        <v>4634</v>
      </c>
      <c r="L474">
        <f>'تشغيل اليومية '!L462</f>
        <v>1</v>
      </c>
      <c r="M474">
        <f>'تشغيل اليومية '!M462</f>
        <v>3800</v>
      </c>
      <c r="N474">
        <f>'تشغيل اليومية '!N462</f>
        <v>139.01999999999998</v>
      </c>
      <c r="O474">
        <f>'تشغيل اليومية '!O462</f>
        <v>4494.9799999999996</v>
      </c>
      <c r="P474">
        <f>'تشغيل اليومية '!P462</f>
        <v>0</v>
      </c>
      <c r="Q474">
        <f>'تشغيل اليومية '!Q462</f>
        <v>0</v>
      </c>
      <c r="R474">
        <f>'تشغيل اليومية '!R462</f>
        <v>0</v>
      </c>
      <c r="S474">
        <f>'تشغيل اليومية '!S462</f>
        <v>3800</v>
      </c>
      <c r="T474">
        <f>'تشغيل اليومية '!T462</f>
        <v>0</v>
      </c>
      <c r="U474">
        <f>'تشغيل اليومية '!U462</f>
        <v>834</v>
      </c>
      <c r="V474">
        <f>'تشغيل اليومية '!V462</f>
        <v>694.98</v>
      </c>
      <c r="W474" t="str">
        <f>'تشغيل اليومية '!W462</f>
        <v>752026</v>
      </c>
      <c r="X474" t="str">
        <f>'تشغيل اليومية '!X462</f>
        <v>ايراد</v>
      </c>
    </row>
    <row r="475" spans="1:24" x14ac:dyDescent="0.3">
      <c r="A475">
        <f>'تشغيل اليومية '!A463</f>
        <v>7</v>
      </c>
      <c r="B475">
        <f>'تشغيل اليومية '!B463</f>
        <v>5</v>
      </c>
      <c r="C475">
        <f>'تشغيل اليومية '!C463</f>
        <v>2026</v>
      </c>
      <c r="D475" t="str">
        <f>'تشغيل اليومية '!D463</f>
        <v>مصطفي رشدي1المنيب 2 ورديةسعوديميفيداميكروباص صيني</v>
      </c>
      <c r="E475">
        <f>'تشغيل اليومية '!E463</f>
        <v>5007</v>
      </c>
      <c r="F475" t="str">
        <f>'تشغيل اليومية '!F463</f>
        <v>مصطفي رشدي1</v>
      </c>
      <c r="G475" t="str">
        <f>'تشغيل اليومية '!G463</f>
        <v>المنيب 2 وردية</v>
      </c>
      <c r="H475" t="str">
        <f>'تشغيل اليومية '!H463</f>
        <v>سعودي</v>
      </c>
      <c r="I475" t="str">
        <f>'تشغيل اليومية '!I463</f>
        <v>ميفيدا</v>
      </c>
      <c r="J475" t="str">
        <f>'تشغيل اليومية '!J463</f>
        <v>ميكروباص صيني</v>
      </c>
      <c r="K475">
        <f>'تشغيل اليومية '!K463</f>
        <v>2965</v>
      </c>
      <c r="L475">
        <f>'تشغيل اليومية '!L463</f>
        <v>1</v>
      </c>
      <c r="M475">
        <f>'تشغيل اليومية '!M463</f>
        <v>2150</v>
      </c>
      <c r="N475">
        <f>'تشغيل اليومية '!N463</f>
        <v>88.95</v>
      </c>
      <c r="O475">
        <f>'تشغيل اليومية '!O463</f>
        <v>2876.05</v>
      </c>
      <c r="P475">
        <f>'تشغيل اليومية '!P463</f>
        <v>0</v>
      </c>
      <c r="Q475">
        <f>'تشغيل اليومية '!Q463</f>
        <v>0</v>
      </c>
      <c r="R475">
        <f>'تشغيل اليومية '!R463</f>
        <v>0</v>
      </c>
      <c r="S475">
        <f>'تشغيل اليومية '!S463</f>
        <v>2150</v>
      </c>
      <c r="T475">
        <f>'تشغيل اليومية '!T463</f>
        <v>0</v>
      </c>
      <c r="U475">
        <f>'تشغيل اليومية '!U463</f>
        <v>815</v>
      </c>
      <c r="V475">
        <f>'تشغيل اليومية '!V463</f>
        <v>726.05</v>
      </c>
      <c r="W475" t="str">
        <f>'تشغيل اليومية '!W463</f>
        <v>752026</v>
      </c>
      <c r="X475" t="str">
        <f>'تشغيل اليومية '!X463</f>
        <v>ايراد</v>
      </c>
    </row>
    <row r="476" spans="1:24" x14ac:dyDescent="0.3">
      <c r="A476">
        <f>'تشغيل اليومية '!A464</f>
        <v>7</v>
      </c>
      <c r="B476">
        <f>'تشغيل اليومية '!B464</f>
        <v>5</v>
      </c>
      <c r="C476">
        <f>'تشغيل اليومية '!C464</f>
        <v>2026</v>
      </c>
      <c r="D476" t="str">
        <f>'تشغيل اليومية '!D464</f>
        <v>فرج 2حلوان 2 ورديةسعوديميفيداميكروباص صيني</v>
      </c>
      <c r="E476">
        <f>'تشغيل اليومية '!E464</f>
        <v>5009</v>
      </c>
      <c r="F476" t="str">
        <f>'تشغيل اليومية '!F464</f>
        <v>فرج 2</v>
      </c>
      <c r="G476" t="str">
        <f>'تشغيل اليومية '!G464</f>
        <v>حلوان 2 وردية</v>
      </c>
      <c r="H476" t="str">
        <f>'تشغيل اليومية '!H464</f>
        <v>سعودي</v>
      </c>
      <c r="I476" t="str">
        <f>'تشغيل اليومية '!I464</f>
        <v>ميفيدا</v>
      </c>
      <c r="J476" t="str">
        <f>'تشغيل اليومية '!J464</f>
        <v>ميكروباص صيني</v>
      </c>
      <c r="K476">
        <f>'تشغيل اليومية '!K464</f>
        <v>2965</v>
      </c>
      <c r="L476">
        <f>'تشغيل اليومية '!L464</f>
        <v>1</v>
      </c>
      <c r="M476">
        <f>'تشغيل اليومية '!M464</f>
        <v>2250</v>
      </c>
      <c r="N476">
        <f>'تشغيل اليومية '!N464</f>
        <v>88.95</v>
      </c>
      <c r="O476">
        <f>'تشغيل اليومية '!O464</f>
        <v>2876.05</v>
      </c>
      <c r="P476">
        <f>'تشغيل اليومية '!P464</f>
        <v>0</v>
      </c>
      <c r="Q476">
        <f>'تشغيل اليومية '!Q464</f>
        <v>0</v>
      </c>
      <c r="R476">
        <f>'تشغيل اليومية '!R464</f>
        <v>0</v>
      </c>
      <c r="S476">
        <f>'تشغيل اليومية '!S464</f>
        <v>2250</v>
      </c>
      <c r="T476">
        <f>'تشغيل اليومية '!T464</f>
        <v>0</v>
      </c>
      <c r="U476">
        <f>'تشغيل اليومية '!U464</f>
        <v>715</v>
      </c>
      <c r="V476">
        <f>'تشغيل اليومية '!V464</f>
        <v>626.04999999999995</v>
      </c>
      <c r="W476" t="str">
        <f>'تشغيل اليومية '!W464</f>
        <v>752026</v>
      </c>
      <c r="X476" t="str">
        <f>'تشغيل اليومية '!X464</f>
        <v>ايراد</v>
      </c>
    </row>
    <row r="477" spans="1:24" x14ac:dyDescent="0.3">
      <c r="A477">
        <f>'تشغيل اليومية '!A465</f>
        <v>7</v>
      </c>
      <c r="B477">
        <f>'تشغيل اليومية '!B465</f>
        <v>5</v>
      </c>
      <c r="C477">
        <f>'تشغيل اليومية '!C465</f>
        <v>2026</v>
      </c>
      <c r="D477" t="str">
        <f>'تشغيل اليومية '!D465</f>
        <v>فرج 3حلوان 2 ورديةسعوديالقطاميةاتوبيس 28</v>
      </c>
      <c r="E477">
        <f>'تشغيل اليومية '!E465</f>
        <v>5010</v>
      </c>
      <c r="F477" t="str">
        <f>'تشغيل اليومية '!F465</f>
        <v>فرج 3</v>
      </c>
      <c r="G477" t="str">
        <f>'تشغيل اليومية '!G465</f>
        <v>حلوان 2 وردية</v>
      </c>
      <c r="H477" t="str">
        <f>'تشغيل اليومية '!H465</f>
        <v>سعودي</v>
      </c>
      <c r="I477" t="str">
        <f>'تشغيل اليومية '!I465</f>
        <v>القطامية</v>
      </c>
      <c r="J477" t="str">
        <f>'تشغيل اليومية '!J465</f>
        <v>اتوبيس 28</v>
      </c>
      <c r="K477">
        <f>'تشغيل اليومية '!K465</f>
        <v>3415</v>
      </c>
      <c r="L477">
        <f>'تشغيل اليومية '!L465</f>
        <v>1</v>
      </c>
      <c r="M477">
        <f>'تشغيل اليومية '!M465</f>
        <v>3400</v>
      </c>
      <c r="N477">
        <f>'تشغيل اليومية '!N465</f>
        <v>102.45</v>
      </c>
      <c r="O477">
        <f>'تشغيل اليومية '!O465</f>
        <v>3312.55</v>
      </c>
      <c r="P477">
        <f>'تشغيل اليومية '!P465</f>
        <v>0</v>
      </c>
      <c r="Q477">
        <f>'تشغيل اليومية '!Q465</f>
        <v>0</v>
      </c>
      <c r="R477">
        <f>'تشغيل اليومية '!R465</f>
        <v>0</v>
      </c>
      <c r="S477">
        <f>'تشغيل اليومية '!S465</f>
        <v>3400</v>
      </c>
      <c r="T477">
        <f>'تشغيل اليومية '!T465</f>
        <v>0</v>
      </c>
      <c r="U477">
        <f>'تشغيل اليومية '!U465</f>
        <v>15</v>
      </c>
      <c r="V477">
        <f>'تشغيل اليومية '!V465</f>
        <v>-87.45</v>
      </c>
      <c r="W477" t="str">
        <f>'تشغيل اليومية '!W465</f>
        <v>752026</v>
      </c>
      <c r="X477" t="str">
        <f>'تشغيل اليومية '!X465</f>
        <v>ايراد</v>
      </c>
    </row>
    <row r="478" spans="1:24" x14ac:dyDescent="0.3">
      <c r="A478">
        <f>'تشغيل اليومية '!A466</f>
        <v>7</v>
      </c>
      <c r="B478">
        <f>'تشغيل اليومية '!B466</f>
        <v>5</v>
      </c>
      <c r="C478">
        <f>'تشغيل اليومية '!C466</f>
        <v>2026</v>
      </c>
      <c r="D478" t="str">
        <f>'تشغيل اليومية '!D466</f>
        <v>فرج 4مايو ورديةسعوديالقطاميةميكروباص</v>
      </c>
      <c r="E478">
        <f>'تشغيل اليومية '!E466</f>
        <v>5011</v>
      </c>
      <c r="F478" t="str">
        <f>'تشغيل اليومية '!F466</f>
        <v>فرج 4</v>
      </c>
      <c r="G478" t="str">
        <f>'تشغيل اليومية '!G466</f>
        <v>مايو وردية</v>
      </c>
      <c r="H478" t="str">
        <f>'تشغيل اليومية '!H466</f>
        <v>سعودي</v>
      </c>
      <c r="I478" t="str">
        <f>'تشغيل اليومية '!I466</f>
        <v>القطامية</v>
      </c>
      <c r="J478" t="str">
        <f>'تشغيل اليومية '!J466</f>
        <v>ميكروباص</v>
      </c>
      <c r="K478">
        <f>'تشغيل اليومية '!K466</f>
        <v>1222</v>
      </c>
      <c r="L478">
        <f>'تشغيل اليومية '!L466</f>
        <v>1</v>
      </c>
      <c r="M478">
        <f>'تشغيل اليومية '!M466</f>
        <v>1180</v>
      </c>
      <c r="N478">
        <f>'تشغيل اليومية '!N466</f>
        <v>36.659999999999997</v>
      </c>
      <c r="O478">
        <f>'تشغيل اليومية '!O466</f>
        <v>1185.3399999999999</v>
      </c>
      <c r="P478">
        <f>'تشغيل اليومية '!P466</f>
        <v>0</v>
      </c>
      <c r="Q478">
        <f>'تشغيل اليومية '!Q466</f>
        <v>0</v>
      </c>
      <c r="R478">
        <f>'تشغيل اليومية '!R466</f>
        <v>0</v>
      </c>
      <c r="S478">
        <f>'تشغيل اليومية '!S466</f>
        <v>1180</v>
      </c>
      <c r="T478">
        <f>'تشغيل اليومية '!T466</f>
        <v>0</v>
      </c>
      <c r="U478">
        <f>'تشغيل اليومية '!U466</f>
        <v>42</v>
      </c>
      <c r="V478">
        <f>'تشغيل اليومية '!V466</f>
        <v>5.3400000000000034</v>
      </c>
      <c r="W478" t="str">
        <f>'تشغيل اليومية '!W466</f>
        <v>752026</v>
      </c>
      <c r="X478" t="str">
        <f>'تشغيل اليومية '!X466</f>
        <v>ايراد</v>
      </c>
    </row>
    <row r="479" spans="1:24" x14ac:dyDescent="0.3">
      <c r="A479">
        <f>'تشغيل اليومية '!A467</f>
        <v>7</v>
      </c>
      <c r="B479">
        <f>'تشغيل اليومية '!B467</f>
        <v>5</v>
      </c>
      <c r="C479">
        <f>'تشغيل اليومية '!C467</f>
        <v>2026</v>
      </c>
      <c r="D479" t="str">
        <f>'تشغيل اليومية '!D467</f>
        <v>مصطفي رشدي3المنيب5شفتسعوديالقطاميةاتوبيس 28</v>
      </c>
      <c r="E479">
        <f>'تشغيل اليومية '!E467</f>
        <v>5012</v>
      </c>
      <c r="F479" t="str">
        <f>'تشغيل اليومية '!F467</f>
        <v>مصطفي رشدي3</v>
      </c>
      <c r="G479" t="str">
        <f>'تشغيل اليومية '!G467</f>
        <v>المنيب5شفت</v>
      </c>
      <c r="H479" t="str">
        <f>'تشغيل اليومية '!H467</f>
        <v>سعودي</v>
      </c>
      <c r="I479" t="str">
        <f>'تشغيل اليومية '!I467</f>
        <v>القطامية</v>
      </c>
      <c r="J479" t="str">
        <f>'تشغيل اليومية '!J467</f>
        <v>اتوبيس 28</v>
      </c>
      <c r="K479">
        <f>'تشغيل اليومية '!K467</f>
        <v>2649</v>
      </c>
      <c r="L479">
        <f>'تشغيل اليومية '!L467</f>
        <v>1</v>
      </c>
      <c r="M479">
        <f>'تشغيل اليومية '!M467</f>
        <v>2060</v>
      </c>
      <c r="N479">
        <f>'تشغيل اليومية '!N467</f>
        <v>79.47</v>
      </c>
      <c r="O479">
        <f>'تشغيل اليومية '!O467</f>
        <v>2569.5300000000002</v>
      </c>
      <c r="P479">
        <f>'تشغيل اليومية '!P467</f>
        <v>0</v>
      </c>
      <c r="Q479">
        <f>'تشغيل اليومية '!Q467</f>
        <v>0</v>
      </c>
      <c r="R479">
        <f>'تشغيل اليومية '!R467</f>
        <v>0</v>
      </c>
      <c r="S479">
        <f>'تشغيل اليومية '!S467</f>
        <v>2060</v>
      </c>
      <c r="T479">
        <f>'تشغيل اليومية '!T467</f>
        <v>0</v>
      </c>
      <c r="U479">
        <f>'تشغيل اليومية '!U467</f>
        <v>589</v>
      </c>
      <c r="V479">
        <f>'تشغيل اليومية '!V467</f>
        <v>509.53</v>
      </c>
      <c r="W479" t="str">
        <f>'تشغيل اليومية '!W467</f>
        <v>752026</v>
      </c>
      <c r="X479" t="str">
        <f>'تشغيل اليومية '!X467</f>
        <v>ايراد</v>
      </c>
    </row>
    <row r="480" spans="1:24" x14ac:dyDescent="0.3">
      <c r="A480">
        <f>'تشغيل اليومية '!A468</f>
        <v>7</v>
      </c>
      <c r="B480">
        <f>'تشغيل اليومية '!B468</f>
        <v>5</v>
      </c>
      <c r="C480">
        <f>'تشغيل اليومية '!C468</f>
        <v>2026</v>
      </c>
      <c r="D480" t="str">
        <f>'تشغيل اليومية '!D468</f>
        <v>مصطفي رشدي4المنيب Wصباحيةسعوديالقطاميةاتوبيس 28</v>
      </c>
      <c r="E480">
        <f>'تشغيل اليومية '!E468</f>
        <v>5013</v>
      </c>
      <c r="F480" t="str">
        <f>'تشغيل اليومية '!F468</f>
        <v>مصطفي رشدي4</v>
      </c>
      <c r="G480" t="str">
        <f>'تشغيل اليومية '!G468</f>
        <v>المنيب Wصباحية</v>
      </c>
      <c r="H480" t="str">
        <f>'تشغيل اليومية '!H468</f>
        <v>سعودي</v>
      </c>
      <c r="I480" t="str">
        <f>'تشغيل اليومية '!I468</f>
        <v>القطامية</v>
      </c>
      <c r="J480" t="str">
        <f>'تشغيل اليومية '!J468</f>
        <v>اتوبيس 28</v>
      </c>
      <c r="K480">
        <f>'تشغيل اليومية '!K468</f>
        <v>1059</v>
      </c>
      <c r="L480">
        <f>'تشغيل اليومية '!L468</f>
        <v>1</v>
      </c>
      <c r="M480">
        <f>'تشغيل اليومية '!M468</f>
        <v>1000</v>
      </c>
      <c r="N480">
        <f>'تشغيل اليومية '!N468</f>
        <v>31.77</v>
      </c>
      <c r="O480">
        <f>'تشغيل اليومية '!O468</f>
        <v>1027.23</v>
      </c>
      <c r="P480">
        <f>'تشغيل اليومية '!P468</f>
        <v>0</v>
      </c>
      <c r="Q480">
        <f>'تشغيل اليومية '!Q468</f>
        <v>0</v>
      </c>
      <c r="R480">
        <f>'تشغيل اليومية '!R468</f>
        <v>0</v>
      </c>
      <c r="S480">
        <f>'تشغيل اليومية '!S468</f>
        <v>1000</v>
      </c>
      <c r="T480">
        <f>'تشغيل اليومية '!T468</f>
        <v>0</v>
      </c>
      <c r="U480">
        <f>'تشغيل اليومية '!U468</f>
        <v>59</v>
      </c>
      <c r="V480">
        <f>'تشغيل اليومية '!V468</f>
        <v>27.23</v>
      </c>
      <c r="W480" t="str">
        <f>'تشغيل اليومية '!W468</f>
        <v>752026</v>
      </c>
      <c r="X480" t="str">
        <f>'تشغيل اليومية '!X468</f>
        <v>ايراد</v>
      </c>
    </row>
    <row r="481" spans="1:24" x14ac:dyDescent="0.3">
      <c r="A481">
        <f>'تشغيل اليومية '!A469</f>
        <v>7</v>
      </c>
      <c r="B481">
        <f>'تشغيل اليومية '!B469</f>
        <v>5</v>
      </c>
      <c r="C481">
        <f>'تشغيل اليومية '!C469</f>
        <v>2026</v>
      </c>
      <c r="D481" t="str">
        <f>'تشغيل اليومية '!D469</f>
        <v>مصطفي رشدي5صقر 2 ورديةسعوديالقطاميةاتوبيس 28</v>
      </c>
      <c r="E481">
        <f>'تشغيل اليومية '!E469</f>
        <v>5014</v>
      </c>
      <c r="F481" t="str">
        <f>'تشغيل اليومية '!F469</f>
        <v>مصطفي رشدي5</v>
      </c>
      <c r="G481" t="str">
        <f>'تشغيل اليومية '!G469</f>
        <v>صقر 2 وردية</v>
      </c>
      <c r="H481" t="str">
        <f>'تشغيل اليومية '!H469</f>
        <v>سعودي</v>
      </c>
      <c r="I481" t="str">
        <f>'تشغيل اليومية '!I469</f>
        <v>القطامية</v>
      </c>
      <c r="J481" t="str">
        <f>'تشغيل اليومية '!J469</f>
        <v>اتوبيس 28</v>
      </c>
      <c r="K481">
        <f>'تشغيل اليومية '!K469</f>
        <v>2120</v>
      </c>
      <c r="L481">
        <f>'تشغيل اليومية '!L469</f>
        <v>1</v>
      </c>
      <c r="M481">
        <f>'تشغيل اليومية '!M469</f>
        <v>1780</v>
      </c>
      <c r="N481">
        <f>'تشغيل اليومية '!N469</f>
        <v>63.599999999999994</v>
      </c>
      <c r="O481">
        <f>'تشغيل اليومية '!O469</f>
        <v>2056.4</v>
      </c>
      <c r="P481">
        <f>'تشغيل اليومية '!P469</f>
        <v>0</v>
      </c>
      <c r="Q481">
        <f>'تشغيل اليومية '!Q469</f>
        <v>0</v>
      </c>
      <c r="R481">
        <f>'تشغيل اليومية '!R469</f>
        <v>0</v>
      </c>
      <c r="S481">
        <f>'تشغيل اليومية '!S469</f>
        <v>1780</v>
      </c>
      <c r="T481">
        <f>'تشغيل اليومية '!T469</f>
        <v>0</v>
      </c>
      <c r="U481">
        <f>'تشغيل اليومية '!U469</f>
        <v>340</v>
      </c>
      <c r="V481">
        <f>'تشغيل اليومية '!V469</f>
        <v>276.39999999999998</v>
      </c>
      <c r="W481" t="str">
        <f>'تشغيل اليومية '!W469</f>
        <v>752026</v>
      </c>
      <c r="X481" t="str">
        <f>'تشغيل اليومية '!X469</f>
        <v>ايراد</v>
      </c>
    </row>
    <row r="482" spans="1:24" x14ac:dyDescent="0.3">
      <c r="A482">
        <f>'تشغيل اليومية '!A470</f>
        <v>7</v>
      </c>
      <c r="B482">
        <f>'تشغيل اليومية '!B470</f>
        <v>5</v>
      </c>
      <c r="C482">
        <f>'تشغيل اليومية '!C470</f>
        <v>2026</v>
      </c>
      <c r="D482" t="str">
        <f>'تشغيل اليومية '!D470</f>
        <v>مصطفي رشدي6المنيب 2 ورديةسعوديالقطاميةاتوبيس 28</v>
      </c>
      <c r="E482">
        <f>'تشغيل اليومية '!E470</f>
        <v>5027</v>
      </c>
      <c r="F482" t="str">
        <f>'تشغيل اليومية '!F470</f>
        <v>مصطفي رشدي6</v>
      </c>
      <c r="G482" t="str">
        <f>'تشغيل اليومية '!G470</f>
        <v>المنيب 2 وردية</v>
      </c>
      <c r="H482" t="str">
        <f>'تشغيل اليومية '!H470</f>
        <v>سعودي</v>
      </c>
      <c r="I482" t="str">
        <f>'تشغيل اليومية '!I470</f>
        <v>القطامية</v>
      </c>
      <c r="J482" t="str">
        <f>'تشغيل اليومية '!J470</f>
        <v>اتوبيس 28</v>
      </c>
      <c r="K482">
        <f>'تشغيل اليومية '!K470</f>
        <v>3944</v>
      </c>
      <c r="L482">
        <f>'تشغيل اليومية '!L470</f>
        <v>1</v>
      </c>
      <c r="M482">
        <f>'تشغيل اليومية '!M470</f>
        <v>3600</v>
      </c>
      <c r="N482">
        <f>'تشغيل اليومية '!N470</f>
        <v>118.32</v>
      </c>
      <c r="O482">
        <f>'تشغيل اليومية '!O470</f>
        <v>3825.68</v>
      </c>
      <c r="P482">
        <f>'تشغيل اليومية '!P470</f>
        <v>0</v>
      </c>
      <c r="Q482">
        <f>'تشغيل اليومية '!Q470</f>
        <v>0</v>
      </c>
      <c r="R482">
        <f>'تشغيل اليومية '!R470</f>
        <v>200</v>
      </c>
      <c r="S482">
        <f>'تشغيل اليومية '!S470</f>
        <v>3800</v>
      </c>
      <c r="T482">
        <f>'تشغيل اليومية '!T470</f>
        <v>0</v>
      </c>
      <c r="U482">
        <f>'تشغيل اليومية '!U470</f>
        <v>344</v>
      </c>
      <c r="V482">
        <f>'تشغيل اليومية '!V470</f>
        <v>225.68</v>
      </c>
      <c r="W482" t="str">
        <f>'تشغيل اليومية '!W470</f>
        <v>752026</v>
      </c>
      <c r="X482" t="str">
        <f>'تشغيل اليومية '!X470</f>
        <v>ايراد</v>
      </c>
    </row>
    <row r="483" spans="1:24" x14ac:dyDescent="0.3">
      <c r="A483">
        <f>'تشغيل اليومية '!A471</f>
        <v>7</v>
      </c>
      <c r="B483">
        <f>'تشغيل اليومية '!B471</f>
        <v>5</v>
      </c>
      <c r="C483">
        <f>'تشغيل اليومية '!C471</f>
        <v>2026</v>
      </c>
      <c r="D483" t="str">
        <f>'تشغيل اليومية '!D471</f>
        <v>كرم ترك 1قليوب 2 ورديةسعوديالقطاميةاتوبيس 28</v>
      </c>
      <c r="E483">
        <f>'تشغيل اليومية '!E471</f>
        <v>5015</v>
      </c>
      <c r="F483" t="str">
        <f>'تشغيل اليومية '!F471</f>
        <v>كرم ترك 1</v>
      </c>
      <c r="G483" t="str">
        <f>'تشغيل اليومية '!G471</f>
        <v>قليوب 2 وردية</v>
      </c>
      <c r="H483" t="str">
        <f>'تشغيل اليومية '!H471</f>
        <v>سعودي</v>
      </c>
      <c r="I483" t="str">
        <f>'تشغيل اليومية '!I471</f>
        <v>القطامية</v>
      </c>
      <c r="J483" t="str">
        <f>'تشغيل اليومية '!J471</f>
        <v>اتوبيس 28</v>
      </c>
      <c r="K483">
        <f>'تشغيل اليومية '!K471</f>
        <v>3959</v>
      </c>
      <c r="L483">
        <f>'تشغيل اليومية '!L471</f>
        <v>1</v>
      </c>
      <c r="M483">
        <f>'تشغيل اليومية '!M471</f>
        <v>4200</v>
      </c>
      <c r="N483">
        <f>'تشغيل اليومية '!N471</f>
        <v>118.77</v>
      </c>
      <c r="O483">
        <f>'تشغيل اليومية '!O471</f>
        <v>3840.23</v>
      </c>
      <c r="P483">
        <f>'تشغيل اليومية '!P471</f>
        <v>0</v>
      </c>
      <c r="Q483">
        <f>'تشغيل اليومية '!Q471</f>
        <v>0</v>
      </c>
      <c r="R483">
        <f>'تشغيل اليومية '!R471</f>
        <v>0</v>
      </c>
      <c r="S483">
        <f>'تشغيل اليومية '!S471</f>
        <v>4200</v>
      </c>
      <c r="T483">
        <f>'تشغيل اليومية '!T471</f>
        <v>0</v>
      </c>
      <c r="U483">
        <f>'تشغيل اليومية '!U471</f>
        <v>-241</v>
      </c>
      <c r="V483">
        <f>'تشغيل اليومية '!V471</f>
        <v>-359.77</v>
      </c>
      <c r="W483" t="str">
        <f>'تشغيل اليومية '!W471</f>
        <v>752026</v>
      </c>
      <c r="X483" t="str">
        <f>'تشغيل اليومية '!X471</f>
        <v>ايراد</v>
      </c>
    </row>
    <row r="484" spans="1:24" x14ac:dyDescent="0.3">
      <c r="A484">
        <f>'تشغيل اليومية '!A472</f>
        <v>7</v>
      </c>
      <c r="B484">
        <f>'تشغيل اليومية '!B472</f>
        <v>5</v>
      </c>
      <c r="C484">
        <f>'تشغيل اليومية '!C472</f>
        <v>2026</v>
      </c>
      <c r="D484" t="str">
        <f>'تشغيل اليومية '!D472</f>
        <v>كرم ترك 2قليوب 2 ورديةسعوديمدينتي اتوبيس 28</v>
      </c>
      <c r="E484">
        <f>'تشغيل اليومية '!E472</f>
        <v>5017</v>
      </c>
      <c r="F484" t="str">
        <f>'تشغيل اليومية '!F472</f>
        <v>كرم ترك 2</v>
      </c>
      <c r="G484" t="str">
        <f>'تشغيل اليومية '!G472</f>
        <v>قليوب 2 وردية</v>
      </c>
      <c r="H484" t="str">
        <f>'تشغيل اليومية '!H472</f>
        <v>سعودي</v>
      </c>
      <c r="I484" t="str">
        <f>'تشغيل اليومية '!I472</f>
        <v xml:space="preserve">مدينتي </v>
      </c>
      <c r="J484" t="str">
        <f>'تشغيل اليومية '!J472</f>
        <v>اتوبيس 28</v>
      </c>
      <c r="K484">
        <f>'تشغيل اليومية '!K472</f>
        <v>4634</v>
      </c>
      <c r="L484">
        <f>'تشغيل اليومية '!L472</f>
        <v>1</v>
      </c>
      <c r="M484">
        <f>'تشغيل اليومية '!M472</f>
        <v>4150</v>
      </c>
      <c r="N484">
        <f>'تشغيل اليومية '!N472</f>
        <v>139.01999999999998</v>
      </c>
      <c r="O484">
        <f>'تشغيل اليومية '!O472</f>
        <v>4494.9799999999996</v>
      </c>
      <c r="P484">
        <f>'تشغيل اليومية '!P472</f>
        <v>0</v>
      </c>
      <c r="Q484">
        <f>'تشغيل اليومية '!Q472</f>
        <v>0</v>
      </c>
      <c r="R484">
        <f>'تشغيل اليومية '!R472</f>
        <v>0</v>
      </c>
      <c r="S484">
        <f>'تشغيل اليومية '!S472</f>
        <v>4150</v>
      </c>
      <c r="T484">
        <f>'تشغيل اليومية '!T472</f>
        <v>0</v>
      </c>
      <c r="U484">
        <f>'تشغيل اليومية '!U472</f>
        <v>484</v>
      </c>
      <c r="V484">
        <f>'تشغيل اليومية '!V472</f>
        <v>344.98</v>
      </c>
      <c r="W484" t="str">
        <f>'تشغيل اليومية '!W472</f>
        <v>752026</v>
      </c>
      <c r="X484" t="str">
        <f>'تشغيل اليومية '!X472</f>
        <v>ايراد</v>
      </c>
    </row>
    <row r="485" spans="1:24" x14ac:dyDescent="0.3">
      <c r="A485">
        <f>'تشغيل اليومية '!A473</f>
        <v>7</v>
      </c>
      <c r="B485">
        <f>'تشغيل اليومية '!B473</f>
        <v>5</v>
      </c>
      <c r="C485">
        <f>'تشغيل اليومية '!C473</f>
        <v>2026</v>
      </c>
      <c r="D485" t="str">
        <f>'تشغيل اليومية '!D473</f>
        <v>كرم ترك 3قليوب 1 ورديةسعوديمدينتي اتوبيس 28</v>
      </c>
      <c r="E485">
        <f>'تشغيل اليومية '!E473</f>
        <v>5018</v>
      </c>
      <c r="F485" t="str">
        <f>'تشغيل اليومية '!F473</f>
        <v>كرم ترك 3</v>
      </c>
      <c r="G485" t="str">
        <f>'تشغيل اليومية '!G473</f>
        <v>قليوب 1 وردية</v>
      </c>
      <c r="H485" t="str">
        <f>'تشغيل اليومية '!H473</f>
        <v>سعودي</v>
      </c>
      <c r="I485" t="str">
        <f>'تشغيل اليومية '!I473</f>
        <v xml:space="preserve">مدينتي </v>
      </c>
      <c r="J485" t="str">
        <f>'تشغيل اليومية '!J473</f>
        <v>اتوبيس 28</v>
      </c>
      <c r="K485">
        <f>'تشغيل اليومية '!K473</f>
        <v>4634</v>
      </c>
      <c r="L485">
        <f>'تشغيل اليومية '!L473</f>
        <v>1</v>
      </c>
      <c r="M485">
        <f>'تشغيل اليومية '!M473</f>
        <v>4000</v>
      </c>
      <c r="N485">
        <f>'تشغيل اليومية '!N473</f>
        <v>139.01999999999998</v>
      </c>
      <c r="O485">
        <f>'تشغيل اليومية '!O473</f>
        <v>4494.9799999999996</v>
      </c>
      <c r="P485">
        <f>'تشغيل اليومية '!P473</f>
        <v>0</v>
      </c>
      <c r="Q485">
        <f>'تشغيل اليومية '!Q473</f>
        <v>0</v>
      </c>
      <c r="R485">
        <f>'تشغيل اليومية '!R473</f>
        <v>0</v>
      </c>
      <c r="S485">
        <f>'تشغيل اليومية '!S473</f>
        <v>4000</v>
      </c>
      <c r="T485">
        <f>'تشغيل اليومية '!T473</f>
        <v>0</v>
      </c>
      <c r="U485">
        <f>'تشغيل اليومية '!U473</f>
        <v>634</v>
      </c>
      <c r="V485">
        <f>'تشغيل اليومية '!V473</f>
        <v>494.98</v>
      </c>
      <c r="W485" t="str">
        <f>'تشغيل اليومية '!W473</f>
        <v>752026</v>
      </c>
      <c r="X485" t="str">
        <f>'تشغيل اليومية '!X473</f>
        <v>ايراد</v>
      </c>
    </row>
    <row r="486" spans="1:24" x14ac:dyDescent="0.3">
      <c r="A486">
        <f>'تشغيل اليومية '!A474</f>
        <v>7</v>
      </c>
      <c r="B486">
        <f>'تشغيل اليومية '!B474</f>
        <v>5</v>
      </c>
      <c r="C486">
        <f>'تشغيل اليومية '!C474</f>
        <v>2026</v>
      </c>
      <c r="D486" t="str">
        <f>'تشغيل اليومية '!D474</f>
        <v>كرم ترك 4عدلي منصور شفتسعوديمدينتي اتوبيس 28</v>
      </c>
      <c r="E486">
        <f>'تشغيل اليومية '!E474</f>
        <v>5019</v>
      </c>
      <c r="F486" t="str">
        <f>'تشغيل اليومية '!F474</f>
        <v>كرم ترك 4</v>
      </c>
      <c r="G486" t="str">
        <f>'تشغيل اليومية '!G474</f>
        <v>عدلي منصور شفت</v>
      </c>
      <c r="H486" t="str">
        <f>'تشغيل اليومية '!H474</f>
        <v>سعودي</v>
      </c>
      <c r="I486" t="str">
        <f>'تشغيل اليومية '!I474</f>
        <v xml:space="preserve">مدينتي </v>
      </c>
      <c r="J486" t="str">
        <f>'تشغيل اليومية '!J474</f>
        <v>اتوبيس 28</v>
      </c>
      <c r="K486">
        <f>'تشغيل اليومية '!K474</f>
        <v>741</v>
      </c>
      <c r="L486">
        <f>'تشغيل اليومية '!L474</f>
        <v>1</v>
      </c>
      <c r="M486">
        <f>'تشغيل اليومية '!M474</f>
        <v>500</v>
      </c>
      <c r="N486">
        <f>'تشغيل اليومية '!N474</f>
        <v>22.23</v>
      </c>
      <c r="O486">
        <f>'تشغيل اليومية '!O474</f>
        <v>718.77</v>
      </c>
      <c r="P486">
        <f>'تشغيل اليومية '!P474</f>
        <v>0</v>
      </c>
      <c r="Q486">
        <f>'تشغيل اليومية '!Q474</f>
        <v>0</v>
      </c>
      <c r="R486">
        <f>'تشغيل اليومية '!R474</f>
        <v>0</v>
      </c>
      <c r="S486">
        <f>'تشغيل اليومية '!S474</f>
        <v>500</v>
      </c>
      <c r="T486">
        <f>'تشغيل اليومية '!T474</f>
        <v>0</v>
      </c>
      <c r="U486">
        <f>'تشغيل اليومية '!U474</f>
        <v>241</v>
      </c>
      <c r="V486">
        <f>'تشغيل اليومية '!V474</f>
        <v>218.77</v>
      </c>
      <c r="W486" t="str">
        <f>'تشغيل اليومية '!W474</f>
        <v>752026</v>
      </c>
      <c r="X486" t="str">
        <f>'تشغيل اليومية '!X474</f>
        <v>ايراد</v>
      </c>
    </row>
    <row r="487" spans="1:24" x14ac:dyDescent="0.3">
      <c r="A487">
        <f>'تشغيل اليومية '!A475</f>
        <v>7</v>
      </c>
      <c r="B487">
        <f>'تشغيل اليومية '!B475</f>
        <v>5</v>
      </c>
      <c r="C487">
        <f>'تشغيل اليومية '!C475</f>
        <v>2026</v>
      </c>
      <c r="D487" t="str">
        <f>'تشغيل اليومية '!D475</f>
        <v>عماد النجار 4قليوب بيتوينسعوديمدينتي اتوبيس 28</v>
      </c>
      <c r="E487">
        <f>'تشغيل اليومية '!E475</f>
        <v>5020</v>
      </c>
      <c r="F487" t="str">
        <f>'تشغيل اليومية '!F475</f>
        <v>عماد النجار 4</v>
      </c>
      <c r="G487" t="str">
        <f>'تشغيل اليومية '!G475</f>
        <v>قليوب بيتوين</v>
      </c>
      <c r="H487" t="str">
        <f>'تشغيل اليومية '!H475</f>
        <v>سعودي</v>
      </c>
      <c r="I487" t="str">
        <f>'تشغيل اليومية '!I475</f>
        <v xml:space="preserve">مدينتي </v>
      </c>
      <c r="J487" t="str">
        <f>'تشغيل اليومية '!J475</f>
        <v>اتوبيس 28</v>
      </c>
      <c r="K487">
        <f>'تشغيل اليومية '!K475</f>
        <v>1482</v>
      </c>
      <c r="L487">
        <f>'تشغيل اليومية '!L475</f>
        <v>1</v>
      </c>
      <c r="M487">
        <f>'تشغيل اليومية '!M475</f>
        <v>1400</v>
      </c>
      <c r="N487">
        <f>'تشغيل اليومية '!N475</f>
        <v>44.46</v>
      </c>
      <c r="O487">
        <f>'تشغيل اليومية '!O475</f>
        <v>1437.54</v>
      </c>
      <c r="P487">
        <f>'تشغيل اليومية '!P475</f>
        <v>0</v>
      </c>
      <c r="Q487">
        <f>'تشغيل اليومية '!Q475</f>
        <v>0</v>
      </c>
      <c r="R487">
        <f>'تشغيل اليومية '!R475</f>
        <v>0</v>
      </c>
      <c r="S487">
        <f>'تشغيل اليومية '!S475</f>
        <v>1400</v>
      </c>
      <c r="T487">
        <f>'تشغيل اليومية '!T475</f>
        <v>0</v>
      </c>
      <c r="U487">
        <f>'تشغيل اليومية '!U475</f>
        <v>82</v>
      </c>
      <c r="V487">
        <f>'تشغيل اليومية '!V475</f>
        <v>37.54</v>
      </c>
      <c r="W487" t="str">
        <f>'تشغيل اليومية '!W475</f>
        <v>752026</v>
      </c>
      <c r="X487" t="str">
        <f>'تشغيل اليومية '!X475</f>
        <v>ايراد</v>
      </c>
    </row>
    <row r="488" spans="1:24" x14ac:dyDescent="0.3">
      <c r="A488">
        <f>'تشغيل اليومية '!A476</f>
        <v>7</v>
      </c>
      <c r="B488">
        <f>'تشغيل اليومية '!B476</f>
        <v>5</v>
      </c>
      <c r="C488">
        <f>'تشغيل اليومية '!C476</f>
        <v>2026</v>
      </c>
      <c r="D488" t="str">
        <f>'تشغيل اليومية '!D476</f>
        <v>ممدوح كيلاني6المنيب 1 وردية سعوديمدينتي ميكروباص صيني</v>
      </c>
      <c r="E488">
        <f>'تشغيل اليومية '!E476</f>
        <v>5021</v>
      </c>
      <c r="F488" t="str">
        <f>'تشغيل اليومية '!F476</f>
        <v>ممدوح كيلاني6</v>
      </c>
      <c r="G488" t="str">
        <f>'تشغيل اليومية '!G476</f>
        <v xml:space="preserve">المنيب 1 وردية </v>
      </c>
      <c r="H488" t="str">
        <f>'تشغيل اليومية '!H476</f>
        <v>سعودي</v>
      </c>
      <c r="I488" t="str">
        <f>'تشغيل اليومية '!I476</f>
        <v xml:space="preserve">مدينتي </v>
      </c>
      <c r="J488" t="str">
        <f>'تشغيل اليومية '!J476</f>
        <v>ميكروباص صيني</v>
      </c>
      <c r="K488">
        <f>'تشغيل اليومية '!K476</f>
        <v>1482</v>
      </c>
      <c r="L488">
        <f>'تشغيل اليومية '!L476</f>
        <v>1</v>
      </c>
      <c r="M488">
        <f>'تشغيل اليومية '!M476</f>
        <v>1350</v>
      </c>
      <c r="N488">
        <f>'تشغيل اليومية '!N476</f>
        <v>44.46</v>
      </c>
      <c r="O488">
        <f>'تشغيل اليومية '!O476</f>
        <v>1437.54</v>
      </c>
      <c r="P488">
        <f>'تشغيل اليومية '!P476</f>
        <v>0</v>
      </c>
      <c r="Q488">
        <f>'تشغيل اليومية '!Q476</f>
        <v>0</v>
      </c>
      <c r="R488">
        <f>'تشغيل اليومية '!R476</f>
        <v>0</v>
      </c>
      <c r="S488">
        <f>'تشغيل اليومية '!S476</f>
        <v>1350</v>
      </c>
      <c r="T488">
        <f>'تشغيل اليومية '!T476</f>
        <v>0</v>
      </c>
      <c r="U488">
        <f>'تشغيل اليومية '!U476</f>
        <v>132</v>
      </c>
      <c r="V488">
        <f>'تشغيل اليومية '!V476</f>
        <v>87.539999999999992</v>
      </c>
      <c r="W488" t="str">
        <f>'تشغيل اليومية '!W476</f>
        <v>752026</v>
      </c>
      <c r="X488" t="str">
        <f>'تشغيل اليومية '!X476</f>
        <v>ايراد</v>
      </c>
    </row>
    <row r="489" spans="1:24" x14ac:dyDescent="0.3">
      <c r="A489">
        <f>'تشغيل اليومية '!A477</f>
        <v>7</v>
      </c>
      <c r="B489">
        <f>'تشغيل اليومية '!B477</f>
        <v>5</v>
      </c>
      <c r="C489">
        <f>'تشغيل اليومية '!C477</f>
        <v>2026</v>
      </c>
      <c r="D489" t="str">
        <f>'تشغيل اليومية '!D477</f>
        <v>ممدوح كيلاني4المنيب 2 وردية سعوديمدينتي ميكروباص صيني</v>
      </c>
      <c r="E489">
        <f>'تشغيل اليومية '!E477</f>
        <v>5022</v>
      </c>
      <c r="F489" t="str">
        <f>'تشغيل اليومية '!F477</f>
        <v>ممدوح كيلاني4</v>
      </c>
      <c r="G489" t="str">
        <f>'تشغيل اليومية '!G477</f>
        <v xml:space="preserve">المنيب 2 وردية </v>
      </c>
      <c r="H489" t="str">
        <f>'تشغيل اليومية '!H477</f>
        <v>سعودي</v>
      </c>
      <c r="I489" t="str">
        <f>'تشغيل اليومية '!I477</f>
        <v xml:space="preserve">مدينتي </v>
      </c>
      <c r="J489" t="str">
        <f>'تشغيل اليومية '!J477</f>
        <v>ميكروباص صيني</v>
      </c>
      <c r="K489">
        <f>'تشغيل اليومية '!K477</f>
        <v>2965</v>
      </c>
      <c r="L489">
        <f>'تشغيل اليومية '!L477</f>
        <v>1</v>
      </c>
      <c r="M489">
        <f>'تشغيل اليومية '!M477</f>
        <v>2600</v>
      </c>
      <c r="N489">
        <f>'تشغيل اليومية '!N477</f>
        <v>88.95</v>
      </c>
      <c r="O489">
        <f>'تشغيل اليومية '!O477</f>
        <v>2876.05</v>
      </c>
      <c r="P489">
        <f>'تشغيل اليومية '!P477</f>
        <v>0</v>
      </c>
      <c r="Q489">
        <f>'تشغيل اليومية '!Q477</f>
        <v>0</v>
      </c>
      <c r="R489">
        <f>'تشغيل اليومية '!R477</f>
        <v>0</v>
      </c>
      <c r="S489">
        <f>'تشغيل اليومية '!S477</f>
        <v>2600</v>
      </c>
      <c r="T489">
        <f>'تشغيل اليومية '!T477</f>
        <v>0</v>
      </c>
      <c r="U489">
        <f>'تشغيل اليومية '!U477</f>
        <v>365</v>
      </c>
      <c r="V489">
        <f>'تشغيل اليومية '!V477</f>
        <v>276.05</v>
      </c>
      <c r="W489" t="str">
        <f>'تشغيل اليومية '!W477</f>
        <v>752026</v>
      </c>
      <c r="X489" t="str">
        <f>'تشغيل اليومية '!X477</f>
        <v>ايراد</v>
      </c>
    </row>
    <row r="490" spans="1:24" x14ac:dyDescent="0.3">
      <c r="A490">
        <f>'تشغيل اليومية '!A478</f>
        <v>7</v>
      </c>
      <c r="B490">
        <f>'تشغيل اليومية '!B478</f>
        <v>5</v>
      </c>
      <c r="C490">
        <f>'تشغيل اليومية '!C478</f>
        <v>2026</v>
      </c>
      <c r="D490" t="str">
        <f>'تشغيل اليومية '!D478</f>
        <v>فرج 5حلوان 2 ورديةسعوديمدينتي اتوبيس 28</v>
      </c>
      <c r="E490">
        <f>'تشغيل اليومية '!E478</f>
        <v>5023</v>
      </c>
      <c r="F490" t="str">
        <f>'تشغيل اليومية '!F478</f>
        <v>فرج 5</v>
      </c>
      <c r="G490" t="str">
        <f>'تشغيل اليومية '!G478</f>
        <v>حلوان 2 وردية</v>
      </c>
      <c r="H490" t="str">
        <f>'تشغيل اليومية '!H478</f>
        <v>سعودي</v>
      </c>
      <c r="I490" t="str">
        <f>'تشغيل اليومية '!I478</f>
        <v xml:space="preserve">مدينتي </v>
      </c>
      <c r="J490" t="str">
        <f>'تشغيل اليومية '!J478</f>
        <v>اتوبيس 28</v>
      </c>
      <c r="K490">
        <f>'تشغيل اليومية '!K478</f>
        <v>4634</v>
      </c>
      <c r="L490">
        <f>'تشغيل اليومية '!L478</f>
        <v>1</v>
      </c>
      <c r="M490">
        <f>'تشغيل اليومية '!M478</f>
        <v>4100</v>
      </c>
      <c r="N490">
        <f>'تشغيل اليومية '!N478</f>
        <v>139.01999999999998</v>
      </c>
      <c r="O490">
        <f>'تشغيل اليومية '!O478</f>
        <v>4494.9799999999996</v>
      </c>
      <c r="P490">
        <f>'تشغيل اليومية '!P478</f>
        <v>0</v>
      </c>
      <c r="Q490">
        <f>'تشغيل اليومية '!Q478</f>
        <v>0</v>
      </c>
      <c r="R490">
        <f>'تشغيل اليومية '!R478</f>
        <v>0</v>
      </c>
      <c r="S490">
        <f>'تشغيل اليومية '!S478</f>
        <v>4100</v>
      </c>
      <c r="T490">
        <f>'تشغيل اليومية '!T478</f>
        <v>0</v>
      </c>
      <c r="U490">
        <f>'تشغيل اليومية '!U478</f>
        <v>534</v>
      </c>
      <c r="V490">
        <f>'تشغيل اليومية '!V478</f>
        <v>394.98</v>
      </c>
      <c r="W490" t="str">
        <f>'تشغيل اليومية '!W478</f>
        <v>752026</v>
      </c>
      <c r="X490" t="str">
        <f>'تشغيل اليومية '!X478</f>
        <v>ايراد</v>
      </c>
    </row>
    <row r="491" spans="1:24" x14ac:dyDescent="0.3">
      <c r="A491">
        <f>'تشغيل اليومية '!A479</f>
        <v>7</v>
      </c>
      <c r="B491">
        <f>'تشغيل اليومية '!B479</f>
        <v>5</v>
      </c>
      <c r="C491">
        <f>'تشغيل اليومية '!C479</f>
        <v>2026</v>
      </c>
      <c r="D491" t="str">
        <f>'تشغيل اليومية '!D479</f>
        <v>سيد الحاويالحلميةسعوديمدينتي اتوبيس 28</v>
      </c>
      <c r="E491">
        <f>'تشغيل اليومية '!E479</f>
        <v>5024</v>
      </c>
      <c r="F491" t="str">
        <f>'تشغيل اليومية '!F479</f>
        <v>سيد الحاوي</v>
      </c>
      <c r="G491" t="str">
        <f>'تشغيل اليومية '!G479</f>
        <v>الحلمية</v>
      </c>
      <c r="H491" t="str">
        <f>'تشغيل اليومية '!H479</f>
        <v>سعودي</v>
      </c>
      <c r="I491" t="str">
        <f>'تشغيل اليومية '!I479</f>
        <v xml:space="preserve">مدينتي </v>
      </c>
      <c r="J491" t="str">
        <f>'تشغيل اليومية '!J479</f>
        <v>اتوبيس 28</v>
      </c>
      <c r="K491">
        <f>'تشغيل اليومية '!K479</f>
        <v>4634</v>
      </c>
      <c r="L491">
        <f>'تشغيل اليومية '!L479</f>
        <v>1</v>
      </c>
      <c r="M491">
        <f>'تشغيل اليومية '!M479</f>
        <v>3750</v>
      </c>
      <c r="N491">
        <f>'تشغيل اليومية '!N479</f>
        <v>139.01999999999998</v>
      </c>
      <c r="O491">
        <f>'تشغيل اليومية '!O479</f>
        <v>4494.9799999999996</v>
      </c>
      <c r="P491">
        <f>'تشغيل اليومية '!P479</f>
        <v>0</v>
      </c>
      <c r="Q491">
        <f>'تشغيل اليومية '!Q479</f>
        <v>0</v>
      </c>
      <c r="R491">
        <f>'تشغيل اليومية '!R479</f>
        <v>0</v>
      </c>
      <c r="S491">
        <f>'تشغيل اليومية '!S479</f>
        <v>3750</v>
      </c>
      <c r="T491">
        <f>'تشغيل اليومية '!T479</f>
        <v>0</v>
      </c>
      <c r="U491">
        <f>'تشغيل اليومية '!U479</f>
        <v>884</v>
      </c>
      <c r="V491">
        <f>'تشغيل اليومية '!V479</f>
        <v>744.98</v>
      </c>
      <c r="W491" t="str">
        <f>'تشغيل اليومية '!W479</f>
        <v>752026</v>
      </c>
      <c r="X491" t="str">
        <f>'تشغيل اليومية '!X479</f>
        <v>ايراد</v>
      </c>
    </row>
    <row r="492" spans="1:24" x14ac:dyDescent="0.3">
      <c r="A492">
        <f>'تشغيل اليومية '!A480</f>
        <v>7</v>
      </c>
      <c r="B492">
        <f>'تشغيل اليومية '!B480</f>
        <v>5</v>
      </c>
      <c r="C492">
        <f>'تشغيل اليومية '!C480</f>
        <v>2026</v>
      </c>
      <c r="D492" t="str">
        <f>'تشغيل اليومية '!D480</f>
        <v>سيد الحاوي 2عدلي منصور سعوديمدينتي اتوبيس 28</v>
      </c>
      <c r="E492">
        <f>'تشغيل اليومية '!E480</f>
        <v>5028</v>
      </c>
      <c r="F492" t="str">
        <f>'تشغيل اليومية '!F480</f>
        <v>سيد الحاوي 2</v>
      </c>
      <c r="G492" t="str">
        <f>'تشغيل اليومية '!G480</f>
        <v xml:space="preserve">عدلي منصور </v>
      </c>
      <c r="H492" t="str">
        <f>'تشغيل اليومية '!H480</f>
        <v>سعودي</v>
      </c>
      <c r="I492" t="str">
        <f>'تشغيل اليومية '!I480</f>
        <v xml:space="preserve">مدينتي </v>
      </c>
      <c r="J492" t="str">
        <f>'تشغيل اليومية '!J480</f>
        <v>اتوبيس 28</v>
      </c>
      <c r="K492">
        <f>'تشغيل اليومية '!K480</f>
        <v>741</v>
      </c>
      <c r="L492">
        <f>'تشغيل اليومية '!L480</f>
        <v>1</v>
      </c>
      <c r="M492">
        <f>'تشغيل اليومية '!M480</f>
        <v>550</v>
      </c>
      <c r="N492">
        <f>'تشغيل اليومية '!N480</f>
        <v>22.23</v>
      </c>
      <c r="O492">
        <f>'تشغيل اليومية '!O480</f>
        <v>718.77</v>
      </c>
      <c r="P492">
        <f>'تشغيل اليومية '!P480</f>
        <v>0</v>
      </c>
      <c r="Q492">
        <f>'تشغيل اليومية '!Q480</f>
        <v>0</v>
      </c>
      <c r="R492">
        <f>'تشغيل اليومية '!R480</f>
        <v>0</v>
      </c>
      <c r="S492">
        <f>'تشغيل اليومية '!S480</f>
        <v>550</v>
      </c>
      <c r="T492">
        <f>'تشغيل اليومية '!T480</f>
        <v>0</v>
      </c>
      <c r="U492">
        <f>'تشغيل اليومية '!U480</f>
        <v>191</v>
      </c>
      <c r="V492">
        <f>'تشغيل اليومية '!V480</f>
        <v>168.77</v>
      </c>
      <c r="W492" t="str">
        <f>'تشغيل اليومية '!W480</f>
        <v>752026</v>
      </c>
      <c r="X492" t="str">
        <f>'تشغيل اليومية '!X480</f>
        <v>ايراد</v>
      </c>
    </row>
    <row r="493" spans="1:24" x14ac:dyDescent="0.3">
      <c r="A493">
        <f>'تشغيل اليومية '!A488</f>
        <v>0</v>
      </c>
      <c r="B493">
        <f>'تشغيل اليومية '!B488</f>
        <v>0</v>
      </c>
      <c r="C493">
        <f>'تشغيل اليومية '!C488</f>
        <v>0</v>
      </c>
      <c r="D493" t="e">
        <f>'تشغيل اليومية '!D488</f>
        <v>#N/A</v>
      </c>
      <c r="E493">
        <f>'تشغيل اليومية '!E488</f>
        <v>0</v>
      </c>
      <c r="F493" t="e">
        <f>'تشغيل اليومية '!F488</f>
        <v>#N/A</v>
      </c>
      <c r="G493">
        <f>'تشغيل اليومية '!G488</f>
        <v>0</v>
      </c>
      <c r="H493">
        <f>'تشغيل اليومية '!H488</f>
        <v>0</v>
      </c>
      <c r="I493">
        <f>'تشغيل اليومية '!I488</f>
        <v>0</v>
      </c>
      <c r="J493">
        <f>'تشغيل اليومية '!J488</f>
        <v>0</v>
      </c>
      <c r="K493">
        <f>'تشغيل اليومية '!K488</f>
        <v>0</v>
      </c>
      <c r="L493">
        <f>'تشغيل اليومية '!L488</f>
        <v>0</v>
      </c>
      <c r="M493">
        <f>'تشغيل اليومية '!M488</f>
        <v>0</v>
      </c>
      <c r="N493">
        <f>'تشغيل اليومية '!N488</f>
        <v>0</v>
      </c>
      <c r="O493">
        <f>'تشغيل اليومية '!O488</f>
        <v>0</v>
      </c>
      <c r="P493">
        <f>'تشغيل اليومية '!P488</f>
        <v>0</v>
      </c>
      <c r="Q493">
        <f>'تشغيل اليومية '!Q488</f>
        <v>0</v>
      </c>
      <c r="R493">
        <f>'تشغيل اليومية '!R488</f>
        <v>0</v>
      </c>
      <c r="S493">
        <f>'تشغيل اليومية '!S488</f>
        <v>0</v>
      </c>
      <c r="T493">
        <f>'تشغيل اليومية '!T488</f>
        <v>0</v>
      </c>
      <c r="U493">
        <f>'تشغيل اليومية '!U488</f>
        <v>0</v>
      </c>
      <c r="V493">
        <f>'تشغيل اليومية '!V488</f>
        <v>0</v>
      </c>
      <c r="W493" t="str">
        <f>'تشغيل اليومية '!W488</f>
        <v/>
      </c>
      <c r="X493" t="str">
        <f>'تشغيل اليومية '!X488</f>
        <v>ايراد</v>
      </c>
    </row>
    <row r="494" spans="1:24" x14ac:dyDescent="0.3">
      <c r="A494">
        <f>'تشغيل اليومية '!A489</f>
        <v>8</v>
      </c>
      <c r="B494">
        <f>'تشغيل اليومية '!B489</f>
        <v>5</v>
      </c>
      <c r="C494">
        <f>'تشغيل اليومية '!C489</f>
        <v>2026</v>
      </c>
      <c r="D494" t="str">
        <f>'تشغيل اليومية '!D489</f>
        <v>مصطفي الف مسكنالف مسكن 3 ورديةنجمة هليوبوليسالتجمع اتوبيس 28</v>
      </c>
      <c r="E494">
        <f>'تشغيل اليومية '!E489</f>
        <v>3000</v>
      </c>
      <c r="F494" t="str">
        <f>'تشغيل اليومية '!F489</f>
        <v>مصطفي الف مسكن</v>
      </c>
      <c r="G494" t="str">
        <f>'تشغيل اليومية '!G489</f>
        <v>الف مسكن 3 وردية</v>
      </c>
      <c r="H494" t="str">
        <f>'تشغيل اليومية '!H489</f>
        <v>نجمة هليوبوليس</v>
      </c>
      <c r="I494" t="str">
        <f>'تشغيل اليومية '!I489</f>
        <v xml:space="preserve">التجمع </v>
      </c>
      <c r="J494" t="str">
        <f>'تشغيل اليومية '!J489</f>
        <v>اتوبيس 28</v>
      </c>
      <c r="K494">
        <f>'تشغيل اليومية '!K489</f>
        <v>4297</v>
      </c>
      <c r="L494">
        <f>'تشغيل اليومية '!L489</f>
        <v>1</v>
      </c>
      <c r="M494">
        <f>'تشغيل اليومية '!M489</f>
        <v>3800</v>
      </c>
      <c r="N494">
        <f>'تشغيل اليومية '!N489</f>
        <v>128.91</v>
      </c>
      <c r="O494">
        <f>'تشغيل اليومية '!O489</f>
        <v>4168.09</v>
      </c>
      <c r="P494">
        <f>'تشغيل اليومية '!P489</f>
        <v>0</v>
      </c>
      <c r="Q494">
        <f>'تشغيل اليومية '!Q489</f>
        <v>0</v>
      </c>
      <c r="R494">
        <f>'تشغيل اليومية '!R489</f>
        <v>0</v>
      </c>
      <c r="S494">
        <f>'تشغيل اليومية '!S489</f>
        <v>3800</v>
      </c>
      <c r="T494">
        <f>'تشغيل اليومية '!T489</f>
        <v>0</v>
      </c>
      <c r="U494">
        <f>'تشغيل اليومية '!U489</f>
        <v>497</v>
      </c>
      <c r="V494">
        <f>'تشغيل اليومية '!V489</f>
        <v>368.09000000000003</v>
      </c>
      <c r="W494" t="str">
        <f>'تشغيل اليومية '!W489</f>
        <v>852026</v>
      </c>
      <c r="X494" t="str">
        <f>'تشغيل اليومية '!X489</f>
        <v>ايراد</v>
      </c>
    </row>
    <row r="495" spans="1:24" x14ac:dyDescent="0.3">
      <c r="A495" t="e">
        <f>'تشغيل اليومية '!#REF!</f>
        <v>#REF!</v>
      </c>
      <c r="B495" t="e">
        <f>'تشغيل اليومية '!#REF!</f>
        <v>#REF!</v>
      </c>
      <c r="C495" t="e">
        <f>'تشغيل اليومية '!#REF!</f>
        <v>#REF!</v>
      </c>
      <c r="D495" t="e">
        <f>'تشغيل اليومية '!#REF!</f>
        <v>#REF!</v>
      </c>
      <c r="E495" t="e">
        <f>'تشغيل اليومية '!#REF!</f>
        <v>#REF!</v>
      </c>
      <c r="F495" t="e">
        <f>'تشغيل اليومية '!#REF!</f>
        <v>#REF!</v>
      </c>
      <c r="G495" t="e">
        <f>'تشغيل اليومية '!#REF!</f>
        <v>#REF!</v>
      </c>
      <c r="H495" t="e">
        <f>'تشغيل اليومية '!#REF!</f>
        <v>#REF!</v>
      </c>
      <c r="I495" t="e">
        <f>'تشغيل اليومية '!#REF!</f>
        <v>#REF!</v>
      </c>
      <c r="J495" t="e">
        <f>'تشغيل اليومية '!#REF!</f>
        <v>#REF!</v>
      </c>
      <c r="K495" t="e">
        <f>'تشغيل اليومية '!#REF!</f>
        <v>#REF!</v>
      </c>
      <c r="L495" t="e">
        <f>'تشغيل اليومية '!#REF!</f>
        <v>#REF!</v>
      </c>
      <c r="M495" t="e">
        <f>'تشغيل اليومية '!#REF!</f>
        <v>#REF!</v>
      </c>
      <c r="N495" t="e">
        <f>'تشغيل اليومية '!#REF!</f>
        <v>#REF!</v>
      </c>
      <c r="O495" t="e">
        <f>'تشغيل اليومية '!#REF!</f>
        <v>#REF!</v>
      </c>
      <c r="P495" t="e">
        <f>'تشغيل اليومية '!#REF!</f>
        <v>#REF!</v>
      </c>
      <c r="Q495" t="e">
        <f>'تشغيل اليومية '!#REF!</f>
        <v>#REF!</v>
      </c>
      <c r="R495" t="e">
        <f>'تشغيل اليومية '!#REF!</f>
        <v>#REF!</v>
      </c>
      <c r="S495" t="e">
        <f>'تشغيل اليومية '!#REF!</f>
        <v>#REF!</v>
      </c>
      <c r="T495" t="e">
        <f>'تشغيل اليومية '!#REF!</f>
        <v>#REF!</v>
      </c>
      <c r="U495" t="e">
        <f>'تشغيل اليومية '!#REF!</f>
        <v>#REF!</v>
      </c>
      <c r="V495" t="e">
        <f>'تشغيل اليومية '!#REF!</f>
        <v>#REF!</v>
      </c>
      <c r="W495" t="e">
        <f>'تشغيل اليومية '!#REF!</f>
        <v>#REF!</v>
      </c>
      <c r="X495" t="e">
        <f>'تشغيل اليومية '!#REF!</f>
        <v>#REF!</v>
      </c>
    </row>
    <row r="496" spans="1:24" x14ac:dyDescent="0.3">
      <c r="A496">
        <f>'تشغيل اليومية '!A490</f>
        <v>8</v>
      </c>
      <c r="B496">
        <f>'تشغيل اليومية '!B490</f>
        <v>5</v>
      </c>
      <c r="C496">
        <f>'تشغيل اليومية '!C490</f>
        <v>2026</v>
      </c>
      <c r="D496" t="str">
        <f>'تشغيل اليومية '!D490</f>
        <v>ممدوح كيلاني1قليوب 3 وردية نجمة هليوبوليسالتجمع اتوبيس 28</v>
      </c>
      <c r="E496">
        <f>'تشغيل اليومية '!E490</f>
        <v>3002</v>
      </c>
      <c r="F496" t="str">
        <f>'تشغيل اليومية '!F490</f>
        <v>ممدوح كيلاني1</v>
      </c>
      <c r="G496" t="str">
        <f>'تشغيل اليومية '!G490</f>
        <v xml:space="preserve">قليوب 3 وردية </v>
      </c>
      <c r="H496" t="str">
        <f>'تشغيل اليومية '!H490</f>
        <v>نجمة هليوبوليس</v>
      </c>
      <c r="I496" t="str">
        <f>'تشغيل اليومية '!I490</f>
        <v xml:space="preserve">التجمع </v>
      </c>
      <c r="J496" t="str">
        <f>'تشغيل اليومية '!J490</f>
        <v>اتوبيس 28</v>
      </c>
      <c r="K496">
        <f>'تشغيل اليومية '!K490</f>
        <v>4297</v>
      </c>
      <c r="L496">
        <f>'تشغيل اليومية '!L490</f>
        <v>1</v>
      </c>
      <c r="M496">
        <f>'تشغيل اليومية '!M490</f>
        <v>3900</v>
      </c>
      <c r="N496">
        <f>'تشغيل اليومية '!N490</f>
        <v>128.91</v>
      </c>
      <c r="O496">
        <f>'تشغيل اليومية '!O490</f>
        <v>4168.09</v>
      </c>
      <c r="P496">
        <f>'تشغيل اليومية '!P490</f>
        <v>0</v>
      </c>
      <c r="Q496">
        <f>'تشغيل اليومية '!Q490</f>
        <v>0</v>
      </c>
      <c r="R496">
        <f>'تشغيل اليومية '!R490</f>
        <v>0</v>
      </c>
      <c r="S496">
        <f>'تشغيل اليومية '!S490</f>
        <v>3900</v>
      </c>
      <c r="T496">
        <f>'تشغيل اليومية '!T490</f>
        <v>0</v>
      </c>
      <c r="U496">
        <f>'تشغيل اليومية '!U490</f>
        <v>397</v>
      </c>
      <c r="V496">
        <f>'تشغيل اليومية '!V490</f>
        <v>268.09000000000003</v>
      </c>
      <c r="W496" t="str">
        <f>'تشغيل اليومية '!W490</f>
        <v>852026</v>
      </c>
      <c r="X496" t="str">
        <f>'تشغيل اليومية '!X490</f>
        <v>ايراد</v>
      </c>
    </row>
    <row r="497" spans="1:24" x14ac:dyDescent="0.3">
      <c r="A497">
        <f>'تشغيل اليومية '!A491</f>
        <v>8</v>
      </c>
      <c r="B497">
        <f>'تشغيل اليومية '!B491</f>
        <v>5</v>
      </c>
      <c r="C497">
        <f>'تشغيل اليومية '!C491</f>
        <v>2026</v>
      </c>
      <c r="D497" t="str">
        <f>'تشغيل اليومية '!D491</f>
        <v>ممدوح كيلاني3المنيب 3وردية نجمة هليوبوليسالتجمع ميكروباص</v>
      </c>
      <c r="E497">
        <f>'تشغيل اليومية '!E491</f>
        <v>3004</v>
      </c>
      <c r="F497" t="str">
        <f>'تشغيل اليومية '!F491</f>
        <v>ممدوح كيلاني3</v>
      </c>
      <c r="G497" t="str">
        <f>'تشغيل اليومية '!G491</f>
        <v xml:space="preserve">المنيب 3وردية </v>
      </c>
      <c r="H497" t="str">
        <f>'تشغيل اليومية '!H491</f>
        <v>نجمة هليوبوليس</v>
      </c>
      <c r="I497" t="str">
        <f>'تشغيل اليومية '!I491</f>
        <v xml:space="preserve">التجمع </v>
      </c>
      <c r="J497" t="str">
        <f>'تشغيل اليومية '!J491</f>
        <v>ميكروباص</v>
      </c>
      <c r="K497">
        <f>'تشغيل اليومية '!K491</f>
        <v>3600</v>
      </c>
      <c r="L497">
        <f>'تشغيل اليومية '!L491</f>
        <v>1</v>
      </c>
      <c r="M497">
        <f>'تشغيل اليومية '!M491</f>
        <v>2700</v>
      </c>
      <c r="N497">
        <f>'تشغيل اليومية '!N491</f>
        <v>108</v>
      </c>
      <c r="O497">
        <f>'تشغيل اليومية '!O491</f>
        <v>3492</v>
      </c>
      <c r="P497">
        <f>'تشغيل اليومية '!P491</f>
        <v>0</v>
      </c>
      <c r="Q497">
        <f>'تشغيل اليومية '!Q491</f>
        <v>0</v>
      </c>
      <c r="R497">
        <f>'تشغيل اليومية '!R491</f>
        <v>0</v>
      </c>
      <c r="S497">
        <f>'تشغيل اليومية '!S491</f>
        <v>2700</v>
      </c>
      <c r="T497">
        <f>'تشغيل اليومية '!T491</f>
        <v>0</v>
      </c>
      <c r="U497">
        <f>'تشغيل اليومية '!U491</f>
        <v>900</v>
      </c>
      <c r="V497">
        <f>'تشغيل اليومية '!V491</f>
        <v>792</v>
      </c>
      <c r="W497" t="str">
        <f>'تشغيل اليومية '!W491</f>
        <v>852026</v>
      </c>
      <c r="X497" t="str">
        <f>'تشغيل اليومية '!X491</f>
        <v>ايراد</v>
      </c>
    </row>
    <row r="498" spans="1:24" x14ac:dyDescent="0.3">
      <c r="A498" t="e">
        <f>'تشغيل اليومية '!#REF!</f>
        <v>#REF!</v>
      </c>
      <c r="B498" t="e">
        <f>'تشغيل اليومية '!#REF!</f>
        <v>#REF!</v>
      </c>
      <c r="C498" t="e">
        <f>'تشغيل اليومية '!#REF!</f>
        <v>#REF!</v>
      </c>
      <c r="D498" t="e">
        <f>'تشغيل اليومية '!#REF!</f>
        <v>#REF!</v>
      </c>
      <c r="E498" t="e">
        <f>'تشغيل اليومية '!#REF!</f>
        <v>#REF!</v>
      </c>
      <c r="F498" t="e">
        <f>'تشغيل اليومية '!#REF!</f>
        <v>#REF!</v>
      </c>
      <c r="G498" t="e">
        <f>'تشغيل اليومية '!#REF!</f>
        <v>#REF!</v>
      </c>
      <c r="H498" t="e">
        <f>'تشغيل اليومية '!#REF!</f>
        <v>#REF!</v>
      </c>
      <c r="I498" t="e">
        <f>'تشغيل اليومية '!#REF!</f>
        <v>#REF!</v>
      </c>
      <c r="J498" t="e">
        <f>'تشغيل اليومية '!#REF!</f>
        <v>#REF!</v>
      </c>
      <c r="K498" t="e">
        <f>'تشغيل اليومية '!#REF!</f>
        <v>#REF!</v>
      </c>
      <c r="L498" t="e">
        <f>'تشغيل اليومية '!#REF!</f>
        <v>#REF!</v>
      </c>
      <c r="M498" t="e">
        <f>'تشغيل اليومية '!#REF!</f>
        <v>#REF!</v>
      </c>
      <c r="N498" t="e">
        <f>'تشغيل اليومية '!#REF!</f>
        <v>#REF!</v>
      </c>
      <c r="O498" t="e">
        <f>'تشغيل اليومية '!#REF!</f>
        <v>#REF!</v>
      </c>
      <c r="P498" t="e">
        <f>'تشغيل اليومية '!#REF!</f>
        <v>#REF!</v>
      </c>
      <c r="Q498" t="e">
        <f>'تشغيل اليومية '!#REF!</f>
        <v>#REF!</v>
      </c>
      <c r="R498" t="e">
        <f>'تشغيل اليومية '!#REF!</f>
        <v>#REF!</v>
      </c>
      <c r="S498" t="e">
        <f>'تشغيل اليومية '!#REF!</f>
        <v>#REF!</v>
      </c>
      <c r="T498" t="e">
        <f>'تشغيل اليومية '!#REF!</f>
        <v>#REF!</v>
      </c>
      <c r="U498" t="e">
        <f>'تشغيل اليومية '!#REF!</f>
        <v>#REF!</v>
      </c>
      <c r="V498" t="e">
        <f>'تشغيل اليومية '!#REF!</f>
        <v>#REF!</v>
      </c>
      <c r="W498" t="e">
        <f>'تشغيل اليومية '!#REF!</f>
        <v>#REF!</v>
      </c>
      <c r="X498" t="e">
        <f>'تشغيل اليومية '!#REF!</f>
        <v>#REF!</v>
      </c>
    </row>
    <row r="499" spans="1:24" x14ac:dyDescent="0.3">
      <c r="A499" t="e">
        <f>'تشغيل اليومية '!#REF!</f>
        <v>#REF!</v>
      </c>
      <c r="B499" t="e">
        <f>'تشغيل اليومية '!#REF!</f>
        <v>#REF!</v>
      </c>
      <c r="C499" t="e">
        <f>'تشغيل اليومية '!#REF!</f>
        <v>#REF!</v>
      </c>
      <c r="D499" t="e">
        <f>'تشغيل اليومية '!#REF!</f>
        <v>#REF!</v>
      </c>
      <c r="E499" t="e">
        <f>'تشغيل اليومية '!#REF!</f>
        <v>#REF!</v>
      </c>
      <c r="F499" t="e">
        <f>'تشغيل اليومية '!#REF!</f>
        <v>#REF!</v>
      </c>
      <c r="G499" t="e">
        <f>'تشغيل اليومية '!#REF!</f>
        <v>#REF!</v>
      </c>
      <c r="H499" t="e">
        <f>'تشغيل اليومية '!#REF!</f>
        <v>#REF!</v>
      </c>
      <c r="I499" t="e">
        <f>'تشغيل اليومية '!#REF!</f>
        <v>#REF!</v>
      </c>
      <c r="J499" t="e">
        <f>'تشغيل اليومية '!#REF!</f>
        <v>#REF!</v>
      </c>
      <c r="K499" t="e">
        <f>'تشغيل اليومية '!#REF!</f>
        <v>#REF!</v>
      </c>
      <c r="L499" t="e">
        <f>'تشغيل اليومية '!#REF!</f>
        <v>#REF!</v>
      </c>
      <c r="M499" t="e">
        <f>'تشغيل اليومية '!#REF!</f>
        <v>#REF!</v>
      </c>
      <c r="N499" t="e">
        <f>'تشغيل اليومية '!#REF!</f>
        <v>#REF!</v>
      </c>
      <c r="O499" t="e">
        <f>'تشغيل اليومية '!#REF!</f>
        <v>#REF!</v>
      </c>
      <c r="P499" t="e">
        <f>'تشغيل اليومية '!#REF!</f>
        <v>#REF!</v>
      </c>
      <c r="Q499" t="e">
        <f>'تشغيل اليومية '!#REF!</f>
        <v>#REF!</v>
      </c>
      <c r="R499" t="e">
        <f>'تشغيل اليومية '!#REF!</f>
        <v>#REF!</v>
      </c>
      <c r="S499" t="e">
        <f>'تشغيل اليومية '!#REF!</f>
        <v>#REF!</v>
      </c>
      <c r="T499" t="e">
        <f>'تشغيل اليومية '!#REF!</f>
        <v>#REF!</v>
      </c>
      <c r="U499" t="e">
        <f>'تشغيل اليومية '!#REF!</f>
        <v>#REF!</v>
      </c>
      <c r="V499" t="e">
        <f>'تشغيل اليومية '!#REF!</f>
        <v>#REF!</v>
      </c>
      <c r="W499" t="e">
        <f>'تشغيل اليومية '!#REF!</f>
        <v>#REF!</v>
      </c>
      <c r="X499" t="e">
        <f>'تشغيل اليومية '!#REF!</f>
        <v>#REF!</v>
      </c>
    </row>
    <row r="500" spans="1:24" x14ac:dyDescent="0.3">
      <c r="A500" t="e">
        <f>'تشغيل اليومية '!#REF!</f>
        <v>#REF!</v>
      </c>
      <c r="B500" t="e">
        <f>'تشغيل اليومية '!#REF!</f>
        <v>#REF!</v>
      </c>
      <c r="C500" t="e">
        <f>'تشغيل اليومية '!#REF!</f>
        <v>#REF!</v>
      </c>
      <c r="D500" t="e">
        <f>'تشغيل اليومية '!#REF!</f>
        <v>#REF!</v>
      </c>
      <c r="E500" t="e">
        <f>'تشغيل اليومية '!#REF!</f>
        <v>#REF!</v>
      </c>
      <c r="F500" t="e">
        <f>'تشغيل اليومية '!#REF!</f>
        <v>#REF!</v>
      </c>
      <c r="G500" t="e">
        <f>'تشغيل اليومية '!#REF!</f>
        <v>#REF!</v>
      </c>
      <c r="H500" t="e">
        <f>'تشغيل اليومية '!#REF!</f>
        <v>#REF!</v>
      </c>
      <c r="I500" t="e">
        <f>'تشغيل اليومية '!#REF!</f>
        <v>#REF!</v>
      </c>
      <c r="J500" t="e">
        <f>'تشغيل اليومية '!#REF!</f>
        <v>#REF!</v>
      </c>
      <c r="K500" t="e">
        <f>'تشغيل اليومية '!#REF!</f>
        <v>#REF!</v>
      </c>
      <c r="L500" t="e">
        <f>'تشغيل اليومية '!#REF!</f>
        <v>#REF!</v>
      </c>
      <c r="M500" t="e">
        <f>'تشغيل اليومية '!#REF!</f>
        <v>#REF!</v>
      </c>
      <c r="N500" t="e">
        <f>'تشغيل اليومية '!#REF!</f>
        <v>#REF!</v>
      </c>
      <c r="O500" t="e">
        <f>'تشغيل اليومية '!#REF!</f>
        <v>#REF!</v>
      </c>
      <c r="P500" t="e">
        <f>'تشغيل اليومية '!#REF!</f>
        <v>#REF!</v>
      </c>
      <c r="Q500" t="e">
        <f>'تشغيل اليومية '!#REF!</f>
        <v>#REF!</v>
      </c>
      <c r="R500" t="e">
        <f>'تشغيل اليومية '!#REF!</f>
        <v>#REF!</v>
      </c>
      <c r="S500" t="e">
        <f>'تشغيل اليومية '!#REF!</f>
        <v>#REF!</v>
      </c>
      <c r="T500" t="e">
        <f>'تشغيل اليومية '!#REF!</f>
        <v>#REF!</v>
      </c>
      <c r="U500" t="e">
        <f>'تشغيل اليومية '!#REF!</f>
        <v>#REF!</v>
      </c>
      <c r="V500" t="e">
        <f>'تشغيل اليومية '!#REF!</f>
        <v>#REF!</v>
      </c>
      <c r="W500" t="e">
        <f>'تشغيل اليومية '!#REF!</f>
        <v>#REF!</v>
      </c>
      <c r="X500" t="e">
        <f>'تشغيل اليومية '!#REF!</f>
        <v>#REF!</v>
      </c>
    </row>
    <row r="501" spans="1:24" x14ac:dyDescent="0.3">
      <c r="A501">
        <f>'تشغيل اليومية '!A493</f>
        <v>8</v>
      </c>
      <c r="B501">
        <f>'تشغيل اليومية '!B493</f>
        <v>5</v>
      </c>
      <c r="C501">
        <f>'تشغيل اليومية '!C493</f>
        <v>2026</v>
      </c>
      <c r="D501" t="str">
        <f>'تشغيل اليومية '!D493</f>
        <v>عبد الرحمن1الهرم سعوديدريماتوبيس 28</v>
      </c>
      <c r="E501">
        <f>'تشغيل اليومية '!E493</f>
        <v>5003</v>
      </c>
      <c r="F501" t="str">
        <f>'تشغيل اليومية '!F493</f>
        <v>عبد الرحمن1</v>
      </c>
      <c r="G501" t="str">
        <f>'تشغيل اليومية '!G493</f>
        <v xml:space="preserve">الهرم </v>
      </c>
      <c r="H501" t="str">
        <f>'تشغيل اليومية '!H493</f>
        <v>سعودي</v>
      </c>
      <c r="I501" t="str">
        <f>'تشغيل اليومية '!I493</f>
        <v>دريم</v>
      </c>
      <c r="J501" t="str">
        <f>'تشغيل اليومية '!J493</f>
        <v>اتوبيس 28</v>
      </c>
      <c r="K501">
        <f>'تشغيل اليومية '!K493</f>
        <v>994</v>
      </c>
      <c r="L501">
        <f>'تشغيل اليومية '!L493</f>
        <v>1</v>
      </c>
      <c r="M501">
        <f>'تشغيل اليومية '!M493</f>
        <v>850</v>
      </c>
      <c r="N501">
        <f>'تشغيل اليومية '!N493</f>
        <v>29.82</v>
      </c>
      <c r="O501">
        <f>'تشغيل اليومية '!O493</f>
        <v>964.18</v>
      </c>
      <c r="P501">
        <f>'تشغيل اليومية '!P493</f>
        <v>0</v>
      </c>
      <c r="Q501">
        <f>'تشغيل اليومية '!Q493</f>
        <v>0</v>
      </c>
      <c r="R501">
        <f>'تشغيل اليومية '!R493</f>
        <v>0</v>
      </c>
      <c r="S501">
        <f>'تشغيل اليومية '!S493</f>
        <v>850</v>
      </c>
      <c r="T501">
        <f>'تشغيل اليومية '!T493</f>
        <v>0</v>
      </c>
      <c r="U501">
        <f>'تشغيل اليومية '!U493</f>
        <v>144</v>
      </c>
      <c r="V501">
        <f>'تشغيل اليومية '!V493</f>
        <v>114.18</v>
      </c>
      <c r="W501" t="str">
        <f>'تشغيل اليومية '!W493</f>
        <v>852026</v>
      </c>
      <c r="X501" t="str">
        <f>'تشغيل اليومية '!X493</f>
        <v>ايراد</v>
      </c>
    </row>
    <row r="502" spans="1:24" x14ac:dyDescent="0.3">
      <c r="A502">
        <f>'تشغيل اليومية '!A494</f>
        <v>8</v>
      </c>
      <c r="B502">
        <f>'تشغيل اليومية '!B494</f>
        <v>5</v>
      </c>
      <c r="C502">
        <f>'تشغيل اليومية '!C494</f>
        <v>2026</v>
      </c>
      <c r="D502" t="str">
        <f>'تشغيل اليومية '!D494</f>
        <v>عبد الرحمن2المؤسسةسعوديدريماتوبيس 28</v>
      </c>
      <c r="E502">
        <f>'تشغيل اليومية '!E494</f>
        <v>5004</v>
      </c>
      <c r="F502" t="str">
        <f>'تشغيل اليومية '!F494</f>
        <v>عبد الرحمن2</v>
      </c>
      <c r="G502" t="str">
        <f>'تشغيل اليومية '!G494</f>
        <v>المؤسسة</v>
      </c>
      <c r="H502" t="str">
        <f>'تشغيل اليومية '!H494</f>
        <v>سعودي</v>
      </c>
      <c r="I502" t="str">
        <f>'تشغيل اليومية '!I494</f>
        <v>دريم</v>
      </c>
      <c r="J502" t="str">
        <f>'تشغيل اليومية '!J494</f>
        <v>اتوبيس 28</v>
      </c>
      <c r="K502">
        <f>'تشغيل اليومية '!K494</f>
        <v>994</v>
      </c>
      <c r="L502">
        <f>'تشغيل اليومية '!L494</f>
        <v>1</v>
      </c>
      <c r="M502">
        <f>'تشغيل اليومية '!M494</f>
        <v>850</v>
      </c>
      <c r="N502">
        <f>'تشغيل اليومية '!N494</f>
        <v>29.82</v>
      </c>
      <c r="O502">
        <f>'تشغيل اليومية '!O494</f>
        <v>964.18</v>
      </c>
      <c r="P502">
        <f>'تشغيل اليومية '!P494</f>
        <v>0</v>
      </c>
      <c r="Q502">
        <f>'تشغيل اليومية '!Q494</f>
        <v>0</v>
      </c>
      <c r="R502">
        <f>'تشغيل اليومية '!R494</f>
        <v>0</v>
      </c>
      <c r="S502">
        <f>'تشغيل اليومية '!S494</f>
        <v>850</v>
      </c>
      <c r="T502">
        <f>'تشغيل اليومية '!T494</f>
        <v>0</v>
      </c>
      <c r="U502">
        <f>'تشغيل اليومية '!U494</f>
        <v>144</v>
      </c>
      <c r="V502">
        <f>'تشغيل اليومية '!V494</f>
        <v>114.18</v>
      </c>
      <c r="W502" t="str">
        <f>'تشغيل اليومية '!W494</f>
        <v>852026</v>
      </c>
      <c r="X502" t="str">
        <f>'تشغيل اليومية '!X494</f>
        <v>ايراد</v>
      </c>
    </row>
    <row r="503" spans="1:24" x14ac:dyDescent="0.3">
      <c r="A503">
        <f>'تشغيل اليومية '!A495</f>
        <v>8</v>
      </c>
      <c r="B503">
        <f>'تشغيل اليومية '!B495</f>
        <v>5</v>
      </c>
      <c r="C503">
        <f>'تشغيل اليومية '!C495</f>
        <v>2026</v>
      </c>
      <c r="D503" t="str">
        <f>'تشغيل اليومية '!D495</f>
        <v>فرج 1حلوانسعوديهايد باركاتوبيس 28</v>
      </c>
      <c r="E503">
        <f>'تشغيل اليومية '!E495</f>
        <v>5005</v>
      </c>
      <c r="F503" t="str">
        <f>'تشغيل اليومية '!F495</f>
        <v>فرج 1</v>
      </c>
      <c r="G503" t="str">
        <f>'تشغيل اليومية '!G495</f>
        <v>حلوان</v>
      </c>
      <c r="H503" t="str">
        <f>'تشغيل اليومية '!H495</f>
        <v>سعودي</v>
      </c>
      <c r="I503" t="str">
        <f>'تشغيل اليومية '!I495</f>
        <v>هايد بارك</v>
      </c>
      <c r="J503" t="str">
        <f>'تشغيل اليومية '!J495</f>
        <v>اتوبيس 28</v>
      </c>
      <c r="K503">
        <f>'تشغيل اليومية '!K495</f>
        <v>4634</v>
      </c>
      <c r="L503">
        <f>'تشغيل اليومية '!L495</f>
        <v>1</v>
      </c>
      <c r="M503">
        <f>'تشغيل اليومية '!M495</f>
        <v>3750</v>
      </c>
      <c r="N503">
        <f>'تشغيل اليومية '!N495</f>
        <v>139.01999999999998</v>
      </c>
      <c r="O503">
        <f>'تشغيل اليومية '!O495</f>
        <v>4494.9799999999996</v>
      </c>
      <c r="P503">
        <f>'تشغيل اليومية '!P495</f>
        <v>0</v>
      </c>
      <c r="Q503">
        <f>'تشغيل اليومية '!Q495</f>
        <v>0</v>
      </c>
      <c r="R503">
        <f>'تشغيل اليومية '!R495</f>
        <v>0</v>
      </c>
      <c r="S503">
        <f>'تشغيل اليومية '!S495</f>
        <v>3750</v>
      </c>
      <c r="T503">
        <f>'تشغيل اليومية '!T495</f>
        <v>0</v>
      </c>
      <c r="U503">
        <f>'تشغيل اليومية '!U495</f>
        <v>884</v>
      </c>
      <c r="V503">
        <f>'تشغيل اليومية '!V495</f>
        <v>744.98</v>
      </c>
      <c r="W503" t="str">
        <f>'تشغيل اليومية '!W495</f>
        <v>852026</v>
      </c>
      <c r="X503" t="str">
        <f>'تشغيل اليومية '!X495</f>
        <v>ايراد</v>
      </c>
    </row>
    <row r="504" spans="1:24" x14ac:dyDescent="0.3">
      <c r="A504">
        <f>'تشغيل اليومية '!A496</f>
        <v>8</v>
      </c>
      <c r="B504">
        <f>'تشغيل اليومية '!B496</f>
        <v>5</v>
      </c>
      <c r="C504">
        <f>'تشغيل اليومية '!C496</f>
        <v>2026</v>
      </c>
      <c r="D504" t="str">
        <f>'تشغيل اليومية '!D496</f>
        <v>فرج 6حلوان مبيتسعوديهايد باركاتوبيس 28</v>
      </c>
      <c r="E504">
        <f>'تشغيل اليومية '!E496</f>
        <v>5029</v>
      </c>
      <c r="F504" t="str">
        <f>'تشغيل اليومية '!F496</f>
        <v>فرج 6</v>
      </c>
      <c r="G504" t="str">
        <f>'تشغيل اليومية '!G496</f>
        <v>حلوان مبيت</v>
      </c>
      <c r="H504" t="str">
        <f>'تشغيل اليومية '!H496</f>
        <v>سعودي</v>
      </c>
      <c r="I504" t="str">
        <f>'تشغيل اليومية '!I496</f>
        <v>هايد بارك</v>
      </c>
      <c r="J504" t="str">
        <f>'تشغيل اليومية '!J496</f>
        <v>اتوبيس 28</v>
      </c>
      <c r="K504">
        <f>'تشغيل اليومية '!K496</f>
        <v>1482</v>
      </c>
      <c r="L504">
        <f>'تشغيل اليومية '!L496</f>
        <v>1</v>
      </c>
      <c r="M504">
        <f>'تشغيل اليومية '!M496</f>
        <v>750</v>
      </c>
      <c r="N504">
        <f>'تشغيل اليومية '!N496</f>
        <v>44.46</v>
      </c>
      <c r="O504">
        <f>'تشغيل اليومية '!O496</f>
        <v>1437.54</v>
      </c>
      <c r="P504">
        <f>'تشغيل اليومية '!P496</f>
        <v>0</v>
      </c>
      <c r="Q504">
        <f>'تشغيل اليومية '!Q496</f>
        <v>0</v>
      </c>
      <c r="R504">
        <f>'تشغيل اليومية '!R496</f>
        <v>0</v>
      </c>
      <c r="S504">
        <f>'تشغيل اليومية '!S496</f>
        <v>750</v>
      </c>
      <c r="T504">
        <f>'تشغيل اليومية '!T496</f>
        <v>0</v>
      </c>
      <c r="U504">
        <f>'تشغيل اليومية '!U496</f>
        <v>732</v>
      </c>
      <c r="V504">
        <f>'تشغيل اليومية '!V496</f>
        <v>687.54</v>
      </c>
      <c r="W504" t="str">
        <f>'تشغيل اليومية '!W496</f>
        <v>852026</v>
      </c>
      <c r="X504" t="str">
        <f>'تشغيل اليومية '!X496</f>
        <v>ايراد</v>
      </c>
    </row>
    <row r="505" spans="1:24" x14ac:dyDescent="0.3">
      <c r="A505">
        <f>'تشغيل اليومية '!A497</f>
        <v>8</v>
      </c>
      <c r="B505">
        <f>'تشغيل اليومية '!B497</f>
        <v>5</v>
      </c>
      <c r="C505">
        <f>'تشغيل اليومية '!C497</f>
        <v>2026</v>
      </c>
      <c r="D505" t="str">
        <f>'تشغيل اليومية '!D497</f>
        <v>ممدوح كيلاني 3القومية سعوديهايد باركميكروباص صيني</v>
      </c>
      <c r="E505">
        <f>'تشغيل اليومية '!E497</f>
        <v>5006</v>
      </c>
      <c r="F505" t="str">
        <f>'تشغيل اليومية '!F497</f>
        <v>ممدوح كيلاني 3</v>
      </c>
      <c r="G505" t="str">
        <f>'تشغيل اليومية '!G497</f>
        <v xml:space="preserve">القومية </v>
      </c>
      <c r="H505" t="str">
        <f>'تشغيل اليومية '!H497</f>
        <v>سعودي</v>
      </c>
      <c r="I505" t="str">
        <f>'تشغيل اليومية '!I497</f>
        <v>هايد بارك</v>
      </c>
      <c r="J505" t="str">
        <f>'تشغيل اليومية '!J497</f>
        <v>ميكروباص صيني</v>
      </c>
      <c r="K505">
        <f>'تشغيل اليومية '!K497</f>
        <v>2965</v>
      </c>
      <c r="L505">
        <f>'تشغيل اليومية '!L497</f>
        <v>1</v>
      </c>
      <c r="M505">
        <f>'تشغيل اليومية '!M497</f>
        <v>2500</v>
      </c>
      <c r="N505">
        <f>'تشغيل اليومية '!N497</f>
        <v>88.95</v>
      </c>
      <c r="O505">
        <f>'تشغيل اليومية '!O497</f>
        <v>2876.05</v>
      </c>
      <c r="P505">
        <f>'تشغيل اليومية '!P497</f>
        <v>0</v>
      </c>
      <c r="Q505">
        <f>'تشغيل اليومية '!Q497</f>
        <v>0</v>
      </c>
      <c r="R505">
        <f>'تشغيل اليومية '!R497</f>
        <v>0</v>
      </c>
      <c r="S505">
        <f>'تشغيل اليومية '!S497</f>
        <v>2500</v>
      </c>
      <c r="T505">
        <f>'تشغيل اليومية '!T497</f>
        <v>0</v>
      </c>
      <c r="U505">
        <f>'تشغيل اليومية '!U497</f>
        <v>465</v>
      </c>
      <c r="V505">
        <f>'تشغيل اليومية '!V497</f>
        <v>376.05</v>
      </c>
      <c r="W505" t="str">
        <f>'تشغيل اليومية '!W497</f>
        <v>852026</v>
      </c>
      <c r="X505" t="str">
        <f>'تشغيل اليومية '!X497</f>
        <v>ايراد</v>
      </c>
    </row>
    <row r="506" spans="1:24" x14ac:dyDescent="0.3">
      <c r="A506">
        <f>'تشغيل اليومية '!A498</f>
        <v>8</v>
      </c>
      <c r="B506">
        <f>'تشغيل اليومية '!B498</f>
        <v>5</v>
      </c>
      <c r="C506">
        <f>'تشغيل اليومية '!C498</f>
        <v>2026</v>
      </c>
      <c r="D506" t="str">
        <f>'تشغيل اليومية '!D498</f>
        <v>محمد جمال طوسونالمنيبسعوديهايد باركاتوبيس 28</v>
      </c>
      <c r="E506">
        <f>'تشغيل اليومية '!E498</f>
        <v>5025</v>
      </c>
      <c r="F506" t="str">
        <f>'تشغيل اليومية '!F498</f>
        <v>محمد جمال طوسون</v>
      </c>
      <c r="G506" t="str">
        <f>'تشغيل اليومية '!G498</f>
        <v>المنيب</v>
      </c>
      <c r="H506" t="str">
        <f>'تشغيل اليومية '!H498</f>
        <v>سعودي</v>
      </c>
      <c r="I506" t="str">
        <f>'تشغيل اليومية '!I498</f>
        <v>هايد بارك</v>
      </c>
      <c r="J506" t="str">
        <f>'تشغيل اليومية '!J498</f>
        <v>اتوبيس 28</v>
      </c>
      <c r="K506">
        <f>'تشغيل اليومية '!K498</f>
        <v>4634</v>
      </c>
      <c r="L506">
        <f>'تشغيل اليومية '!L498</f>
        <v>1</v>
      </c>
      <c r="M506">
        <f>'تشغيل اليومية '!M498</f>
        <v>3800</v>
      </c>
      <c r="N506">
        <f>'تشغيل اليومية '!N498</f>
        <v>139.01999999999998</v>
      </c>
      <c r="O506">
        <f>'تشغيل اليومية '!O498</f>
        <v>4494.9799999999996</v>
      </c>
      <c r="P506">
        <f>'تشغيل اليومية '!P498</f>
        <v>0</v>
      </c>
      <c r="Q506">
        <f>'تشغيل اليومية '!Q498</f>
        <v>0</v>
      </c>
      <c r="R506">
        <f>'تشغيل اليومية '!R498</f>
        <v>0</v>
      </c>
      <c r="S506">
        <f>'تشغيل اليومية '!S498</f>
        <v>3800</v>
      </c>
      <c r="T506">
        <f>'تشغيل اليومية '!T498</f>
        <v>0</v>
      </c>
      <c r="U506">
        <f>'تشغيل اليومية '!U498</f>
        <v>834</v>
      </c>
      <c r="V506">
        <f>'تشغيل اليومية '!V498</f>
        <v>694.98</v>
      </c>
      <c r="W506" t="str">
        <f>'تشغيل اليومية '!W498</f>
        <v>852026</v>
      </c>
      <c r="X506" t="str">
        <f>'تشغيل اليومية '!X498</f>
        <v>ايراد</v>
      </c>
    </row>
    <row r="507" spans="1:24" x14ac:dyDescent="0.3">
      <c r="A507">
        <f>'تشغيل اليومية '!A499</f>
        <v>8</v>
      </c>
      <c r="B507">
        <f>'تشغيل اليومية '!B499</f>
        <v>5</v>
      </c>
      <c r="C507">
        <f>'تشغيل اليومية '!C499</f>
        <v>2026</v>
      </c>
      <c r="D507" t="str">
        <f>'تشغيل اليومية '!D499</f>
        <v>مصطفي رشدي1المنيب 2 ورديةسعوديميفيداميكروباص صيني</v>
      </c>
      <c r="E507">
        <f>'تشغيل اليومية '!E499</f>
        <v>5007</v>
      </c>
      <c r="F507" t="str">
        <f>'تشغيل اليومية '!F499</f>
        <v>مصطفي رشدي1</v>
      </c>
      <c r="G507" t="str">
        <f>'تشغيل اليومية '!G499</f>
        <v>المنيب 2 وردية</v>
      </c>
      <c r="H507" t="str">
        <f>'تشغيل اليومية '!H499</f>
        <v>سعودي</v>
      </c>
      <c r="I507" t="str">
        <f>'تشغيل اليومية '!I499</f>
        <v>ميفيدا</v>
      </c>
      <c r="J507" t="str">
        <f>'تشغيل اليومية '!J499</f>
        <v>ميكروباص صيني</v>
      </c>
      <c r="K507">
        <f>'تشغيل اليومية '!K499</f>
        <v>2965</v>
      </c>
      <c r="L507">
        <f>'تشغيل اليومية '!L499</f>
        <v>1</v>
      </c>
      <c r="M507">
        <f>'تشغيل اليومية '!M499</f>
        <v>2150</v>
      </c>
      <c r="N507">
        <f>'تشغيل اليومية '!N499</f>
        <v>88.95</v>
      </c>
      <c r="O507">
        <f>'تشغيل اليومية '!O499</f>
        <v>2876.05</v>
      </c>
      <c r="P507">
        <f>'تشغيل اليومية '!P499</f>
        <v>0</v>
      </c>
      <c r="Q507">
        <f>'تشغيل اليومية '!Q499</f>
        <v>0</v>
      </c>
      <c r="R507">
        <f>'تشغيل اليومية '!R499</f>
        <v>0</v>
      </c>
      <c r="S507">
        <f>'تشغيل اليومية '!S499</f>
        <v>2150</v>
      </c>
      <c r="T507">
        <f>'تشغيل اليومية '!T499</f>
        <v>0</v>
      </c>
      <c r="U507">
        <f>'تشغيل اليومية '!U499</f>
        <v>815</v>
      </c>
      <c r="V507">
        <f>'تشغيل اليومية '!V499</f>
        <v>726.05</v>
      </c>
      <c r="W507" t="str">
        <f>'تشغيل اليومية '!W499</f>
        <v>852026</v>
      </c>
      <c r="X507" t="str">
        <f>'تشغيل اليومية '!X499</f>
        <v>ايراد</v>
      </c>
    </row>
    <row r="508" spans="1:24" x14ac:dyDescent="0.3">
      <c r="A508">
        <f>'تشغيل اليومية '!A500</f>
        <v>8</v>
      </c>
      <c r="B508">
        <f>'تشغيل اليومية '!B500</f>
        <v>5</v>
      </c>
      <c r="C508">
        <f>'تشغيل اليومية '!C500</f>
        <v>2026</v>
      </c>
      <c r="D508" t="str">
        <f>'تشغيل اليومية '!D500</f>
        <v>فرج 2حلوان 2 ورديةسعوديميفيداميكروباص صيني</v>
      </c>
      <c r="E508">
        <f>'تشغيل اليومية '!E500</f>
        <v>5009</v>
      </c>
      <c r="F508" t="str">
        <f>'تشغيل اليومية '!F500</f>
        <v>فرج 2</v>
      </c>
      <c r="G508" t="str">
        <f>'تشغيل اليومية '!G500</f>
        <v>حلوان 2 وردية</v>
      </c>
      <c r="H508" t="str">
        <f>'تشغيل اليومية '!H500</f>
        <v>سعودي</v>
      </c>
      <c r="I508" t="str">
        <f>'تشغيل اليومية '!I500</f>
        <v>ميفيدا</v>
      </c>
      <c r="J508" t="str">
        <f>'تشغيل اليومية '!J500</f>
        <v>ميكروباص صيني</v>
      </c>
      <c r="K508">
        <f>'تشغيل اليومية '!K500</f>
        <v>2965</v>
      </c>
      <c r="L508">
        <f>'تشغيل اليومية '!L500</f>
        <v>1</v>
      </c>
      <c r="M508">
        <f>'تشغيل اليومية '!M500</f>
        <v>2250</v>
      </c>
      <c r="N508">
        <f>'تشغيل اليومية '!N500</f>
        <v>88.95</v>
      </c>
      <c r="O508">
        <f>'تشغيل اليومية '!O500</f>
        <v>2876.05</v>
      </c>
      <c r="P508">
        <f>'تشغيل اليومية '!P500</f>
        <v>0</v>
      </c>
      <c r="Q508">
        <f>'تشغيل اليومية '!Q500</f>
        <v>0</v>
      </c>
      <c r="R508">
        <f>'تشغيل اليومية '!R500</f>
        <v>0</v>
      </c>
      <c r="S508">
        <f>'تشغيل اليومية '!S500</f>
        <v>2250</v>
      </c>
      <c r="T508">
        <f>'تشغيل اليومية '!T500</f>
        <v>0</v>
      </c>
      <c r="U508">
        <f>'تشغيل اليومية '!U500</f>
        <v>715</v>
      </c>
      <c r="V508">
        <f>'تشغيل اليومية '!V500</f>
        <v>626.04999999999995</v>
      </c>
      <c r="W508" t="str">
        <f>'تشغيل اليومية '!W500</f>
        <v>852026</v>
      </c>
      <c r="X508" t="str">
        <f>'تشغيل اليومية '!X500</f>
        <v>ايراد</v>
      </c>
    </row>
    <row r="509" spans="1:24" x14ac:dyDescent="0.3">
      <c r="A509">
        <f>'تشغيل اليومية '!A501</f>
        <v>8</v>
      </c>
      <c r="B509">
        <f>'تشغيل اليومية '!B501</f>
        <v>5</v>
      </c>
      <c r="C509">
        <f>'تشغيل اليومية '!C501</f>
        <v>2026</v>
      </c>
      <c r="D509" t="str">
        <f>'تشغيل اليومية '!D501</f>
        <v>فرج 3حلوان 2 ورديةسعوديالقطاميةاتوبيس 28</v>
      </c>
      <c r="E509">
        <f>'تشغيل اليومية '!E501</f>
        <v>5010</v>
      </c>
      <c r="F509" t="str">
        <f>'تشغيل اليومية '!F501</f>
        <v>فرج 3</v>
      </c>
      <c r="G509" t="str">
        <f>'تشغيل اليومية '!G501</f>
        <v>حلوان 2 وردية</v>
      </c>
      <c r="H509" t="str">
        <f>'تشغيل اليومية '!H501</f>
        <v>سعودي</v>
      </c>
      <c r="I509" t="str">
        <f>'تشغيل اليومية '!I501</f>
        <v>القطامية</v>
      </c>
      <c r="J509" t="str">
        <f>'تشغيل اليومية '!J501</f>
        <v>اتوبيس 28</v>
      </c>
      <c r="K509">
        <f>'تشغيل اليومية '!K501</f>
        <v>3415</v>
      </c>
      <c r="L509">
        <f>'تشغيل اليومية '!L501</f>
        <v>1</v>
      </c>
      <c r="M509">
        <f>'تشغيل اليومية '!M501</f>
        <v>3400</v>
      </c>
      <c r="N509">
        <f>'تشغيل اليومية '!N501</f>
        <v>102.45</v>
      </c>
      <c r="O509">
        <f>'تشغيل اليومية '!O501</f>
        <v>3312.55</v>
      </c>
      <c r="P509">
        <f>'تشغيل اليومية '!P501</f>
        <v>0</v>
      </c>
      <c r="Q509">
        <f>'تشغيل اليومية '!Q501</f>
        <v>0</v>
      </c>
      <c r="R509">
        <f>'تشغيل اليومية '!R501</f>
        <v>0</v>
      </c>
      <c r="S509">
        <f>'تشغيل اليومية '!S501</f>
        <v>3400</v>
      </c>
      <c r="T509">
        <f>'تشغيل اليومية '!T501</f>
        <v>0</v>
      </c>
      <c r="U509">
        <f>'تشغيل اليومية '!U501</f>
        <v>15</v>
      </c>
      <c r="V509">
        <f>'تشغيل اليومية '!V501</f>
        <v>-87.45</v>
      </c>
      <c r="W509" t="str">
        <f>'تشغيل اليومية '!W501</f>
        <v>852026</v>
      </c>
      <c r="X509" t="str">
        <f>'تشغيل اليومية '!X501</f>
        <v>ايراد</v>
      </c>
    </row>
    <row r="510" spans="1:24" x14ac:dyDescent="0.3">
      <c r="A510">
        <f>'تشغيل اليومية '!A502</f>
        <v>8</v>
      </c>
      <c r="B510">
        <f>'تشغيل اليومية '!B502</f>
        <v>5</v>
      </c>
      <c r="C510">
        <f>'تشغيل اليومية '!C502</f>
        <v>2026</v>
      </c>
      <c r="D510" t="str">
        <f>'تشغيل اليومية '!D502</f>
        <v>فرج 4مايو ورديةسعوديالقطاميةميكروباص</v>
      </c>
      <c r="E510">
        <f>'تشغيل اليومية '!E502</f>
        <v>5011</v>
      </c>
      <c r="F510" t="str">
        <f>'تشغيل اليومية '!F502</f>
        <v>فرج 4</v>
      </c>
      <c r="G510" t="str">
        <f>'تشغيل اليومية '!G502</f>
        <v>مايو وردية</v>
      </c>
      <c r="H510" t="str">
        <f>'تشغيل اليومية '!H502</f>
        <v>سعودي</v>
      </c>
      <c r="I510" t="str">
        <f>'تشغيل اليومية '!I502</f>
        <v>القطامية</v>
      </c>
      <c r="J510" t="str">
        <f>'تشغيل اليومية '!J502</f>
        <v>ميكروباص</v>
      </c>
      <c r="K510">
        <f>'تشغيل اليومية '!K502</f>
        <v>1222</v>
      </c>
      <c r="L510">
        <f>'تشغيل اليومية '!L502</f>
        <v>1</v>
      </c>
      <c r="M510">
        <f>'تشغيل اليومية '!M502</f>
        <v>1180</v>
      </c>
      <c r="N510">
        <f>'تشغيل اليومية '!N502</f>
        <v>36.659999999999997</v>
      </c>
      <c r="O510">
        <f>'تشغيل اليومية '!O502</f>
        <v>1185.3399999999999</v>
      </c>
      <c r="P510">
        <f>'تشغيل اليومية '!P502</f>
        <v>0</v>
      </c>
      <c r="Q510">
        <f>'تشغيل اليومية '!Q502</f>
        <v>0</v>
      </c>
      <c r="R510">
        <f>'تشغيل اليومية '!R502</f>
        <v>0</v>
      </c>
      <c r="S510">
        <f>'تشغيل اليومية '!S502</f>
        <v>1180</v>
      </c>
      <c r="T510">
        <f>'تشغيل اليومية '!T502</f>
        <v>0</v>
      </c>
      <c r="U510">
        <f>'تشغيل اليومية '!U502</f>
        <v>42</v>
      </c>
      <c r="V510">
        <f>'تشغيل اليومية '!V502</f>
        <v>5.3400000000000034</v>
      </c>
      <c r="W510" t="str">
        <f>'تشغيل اليومية '!W502</f>
        <v>852026</v>
      </c>
      <c r="X510" t="str">
        <f>'تشغيل اليومية '!X502</f>
        <v>ايراد</v>
      </c>
    </row>
    <row r="511" spans="1:24" x14ac:dyDescent="0.3">
      <c r="A511">
        <f>'تشغيل اليومية '!A503</f>
        <v>8</v>
      </c>
      <c r="B511">
        <f>'تشغيل اليومية '!B503</f>
        <v>5</v>
      </c>
      <c r="C511">
        <f>'تشغيل اليومية '!C503</f>
        <v>2026</v>
      </c>
      <c r="D511" t="str">
        <f>'تشغيل اليومية '!D503</f>
        <v>مصطفي رشدي3المنيب5شفتسعوديالقطاميةاتوبيس 28</v>
      </c>
      <c r="E511">
        <f>'تشغيل اليومية '!E503</f>
        <v>5012</v>
      </c>
      <c r="F511" t="str">
        <f>'تشغيل اليومية '!F503</f>
        <v>مصطفي رشدي3</v>
      </c>
      <c r="G511" t="str">
        <f>'تشغيل اليومية '!G503</f>
        <v>المنيب5شفت</v>
      </c>
      <c r="H511" t="str">
        <f>'تشغيل اليومية '!H503</f>
        <v>سعودي</v>
      </c>
      <c r="I511" t="str">
        <f>'تشغيل اليومية '!I503</f>
        <v>القطامية</v>
      </c>
      <c r="J511" t="str">
        <f>'تشغيل اليومية '!J503</f>
        <v>اتوبيس 28</v>
      </c>
      <c r="K511">
        <f>'تشغيل اليومية '!K503</f>
        <v>2649</v>
      </c>
      <c r="L511">
        <f>'تشغيل اليومية '!L503</f>
        <v>1</v>
      </c>
      <c r="M511">
        <f>'تشغيل اليومية '!M503</f>
        <v>2060</v>
      </c>
      <c r="N511">
        <f>'تشغيل اليومية '!N503</f>
        <v>79.47</v>
      </c>
      <c r="O511">
        <f>'تشغيل اليومية '!O503</f>
        <v>2569.5300000000002</v>
      </c>
      <c r="P511">
        <f>'تشغيل اليومية '!P503</f>
        <v>0</v>
      </c>
      <c r="Q511">
        <f>'تشغيل اليومية '!Q503</f>
        <v>0</v>
      </c>
      <c r="R511">
        <f>'تشغيل اليومية '!R503</f>
        <v>0</v>
      </c>
      <c r="S511">
        <f>'تشغيل اليومية '!S503</f>
        <v>2060</v>
      </c>
      <c r="T511">
        <f>'تشغيل اليومية '!T503</f>
        <v>0</v>
      </c>
      <c r="U511">
        <f>'تشغيل اليومية '!U503</f>
        <v>589</v>
      </c>
      <c r="V511">
        <f>'تشغيل اليومية '!V503</f>
        <v>509.53</v>
      </c>
      <c r="W511" t="str">
        <f>'تشغيل اليومية '!W503</f>
        <v>852026</v>
      </c>
      <c r="X511" t="str">
        <f>'تشغيل اليومية '!X503</f>
        <v>ايراد</v>
      </c>
    </row>
    <row r="512" spans="1:24" x14ac:dyDescent="0.3">
      <c r="A512">
        <f>'تشغيل اليومية '!A504</f>
        <v>8</v>
      </c>
      <c r="B512">
        <f>'تشغيل اليومية '!B504</f>
        <v>5</v>
      </c>
      <c r="C512">
        <f>'تشغيل اليومية '!C504</f>
        <v>2026</v>
      </c>
      <c r="D512" t="str">
        <f>'تشغيل اليومية '!D504</f>
        <v>مصطفي رشدي4المنيب Wصباحيةسعوديالقطاميةاتوبيس 28</v>
      </c>
      <c r="E512">
        <f>'تشغيل اليومية '!E504</f>
        <v>5013</v>
      </c>
      <c r="F512" t="str">
        <f>'تشغيل اليومية '!F504</f>
        <v>مصطفي رشدي4</v>
      </c>
      <c r="G512" t="str">
        <f>'تشغيل اليومية '!G504</f>
        <v>المنيب Wصباحية</v>
      </c>
      <c r="H512" t="str">
        <f>'تشغيل اليومية '!H504</f>
        <v>سعودي</v>
      </c>
      <c r="I512" t="str">
        <f>'تشغيل اليومية '!I504</f>
        <v>القطامية</v>
      </c>
      <c r="J512" t="str">
        <f>'تشغيل اليومية '!J504</f>
        <v>اتوبيس 28</v>
      </c>
      <c r="K512">
        <f>'تشغيل اليومية '!K504</f>
        <v>1059</v>
      </c>
      <c r="L512">
        <f>'تشغيل اليومية '!L504</f>
        <v>1</v>
      </c>
      <c r="M512">
        <f>'تشغيل اليومية '!M504</f>
        <v>1000</v>
      </c>
      <c r="N512">
        <f>'تشغيل اليومية '!N504</f>
        <v>31.77</v>
      </c>
      <c r="O512">
        <f>'تشغيل اليومية '!O504</f>
        <v>1027.23</v>
      </c>
      <c r="P512">
        <f>'تشغيل اليومية '!P504</f>
        <v>0</v>
      </c>
      <c r="Q512">
        <f>'تشغيل اليومية '!Q504</f>
        <v>0</v>
      </c>
      <c r="R512">
        <f>'تشغيل اليومية '!R504</f>
        <v>0</v>
      </c>
      <c r="S512">
        <f>'تشغيل اليومية '!S504</f>
        <v>1000</v>
      </c>
      <c r="T512">
        <f>'تشغيل اليومية '!T504</f>
        <v>0</v>
      </c>
      <c r="U512">
        <f>'تشغيل اليومية '!U504</f>
        <v>59</v>
      </c>
      <c r="V512">
        <f>'تشغيل اليومية '!V504</f>
        <v>27.23</v>
      </c>
      <c r="W512" t="str">
        <f>'تشغيل اليومية '!W504</f>
        <v>852026</v>
      </c>
      <c r="X512" t="str">
        <f>'تشغيل اليومية '!X504</f>
        <v>ايراد</v>
      </c>
    </row>
    <row r="513" spans="1:24" x14ac:dyDescent="0.3">
      <c r="A513">
        <f>'تشغيل اليومية '!A505</f>
        <v>8</v>
      </c>
      <c r="B513">
        <f>'تشغيل اليومية '!B505</f>
        <v>5</v>
      </c>
      <c r="C513">
        <f>'تشغيل اليومية '!C505</f>
        <v>2026</v>
      </c>
      <c r="D513" t="str">
        <f>'تشغيل اليومية '!D505</f>
        <v>مصطفي رشدي5صقر 2 ورديةسعوديالقطاميةاتوبيس 28</v>
      </c>
      <c r="E513">
        <f>'تشغيل اليومية '!E505</f>
        <v>5014</v>
      </c>
      <c r="F513" t="str">
        <f>'تشغيل اليومية '!F505</f>
        <v>مصطفي رشدي5</v>
      </c>
      <c r="G513" t="str">
        <f>'تشغيل اليومية '!G505</f>
        <v>صقر 2 وردية</v>
      </c>
      <c r="H513" t="str">
        <f>'تشغيل اليومية '!H505</f>
        <v>سعودي</v>
      </c>
      <c r="I513" t="str">
        <f>'تشغيل اليومية '!I505</f>
        <v>القطامية</v>
      </c>
      <c r="J513" t="str">
        <f>'تشغيل اليومية '!J505</f>
        <v>اتوبيس 28</v>
      </c>
      <c r="K513">
        <f>'تشغيل اليومية '!K505</f>
        <v>2120</v>
      </c>
      <c r="L513">
        <f>'تشغيل اليومية '!L505</f>
        <v>1</v>
      </c>
      <c r="M513">
        <f>'تشغيل اليومية '!M505</f>
        <v>1780</v>
      </c>
      <c r="N513">
        <f>'تشغيل اليومية '!N505</f>
        <v>63.599999999999994</v>
      </c>
      <c r="O513">
        <f>'تشغيل اليومية '!O505</f>
        <v>2056.4</v>
      </c>
      <c r="P513">
        <f>'تشغيل اليومية '!P505</f>
        <v>0</v>
      </c>
      <c r="Q513">
        <f>'تشغيل اليومية '!Q505</f>
        <v>0</v>
      </c>
      <c r="R513">
        <f>'تشغيل اليومية '!R505</f>
        <v>0</v>
      </c>
      <c r="S513">
        <f>'تشغيل اليومية '!S505</f>
        <v>1780</v>
      </c>
      <c r="T513">
        <f>'تشغيل اليومية '!T505</f>
        <v>0</v>
      </c>
      <c r="U513">
        <f>'تشغيل اليومية '!U505</f>
        <v>340</v>
      </c>
      <c r="V513">
        <f>'تشغيل اليومية '!V505</f>
        <v>276.39999999999998</v>
      </c>
      <c r="W513" t="str">
        <f>'تشغيل اليومية '!W505</f>
        <v>852026</v>
      </c>
      <c r="X513" t="str">
        <f>'تشغيل اليومية '!X505</f>
        <v>ايراد</v>
      </c>
    </row>
    <row r="514" spans="1:24" x14ac:dyDescent="0.3">
      <c r="A514">
        <f>'تشغيل اليومية '!A506</f>
        <v>8</v>
      </c>
      <c r="B514">
        <f>'تشغيل اليومية '!B506</f>
        <v>5</v>
      </c>
      <c r="C514">
        <f>'تشغيل اليومية '!C506</f>
        <v>2026</v>
      </c>
      <c r="D514" t="str">
        <f>'تشغيل اليومية '!D506</f>
        <v>مصطفي رشدي6المنيب 2 ورديةسعوديالقطاميةاتوبيس 28</v>
      </c>
      <c r="E514">
        <f>'تشغيل اليومية '!E506</f>
        <v>5027</v>
      </c>
      <c r="F514" t="str">
        <f>'تشغيل اليومية '!F506</f>
        <v>مصطفي رشدي6</v>
      </c>
      <c r="G514" t="str">
        <f>'تشغيل اليومية '!G506</f>
        <v>المنيب 2 وردية</v>
      </c>
      <c r="H514" t="str">
        <f>'تشغيل اليومية '!H506</f>
        <v>سعودي</v>
      </c>
      <c r="I514" t="str">
        <f>'تشغيل اليومية '!I506</f>
        <v>القطامية</v>
      </c>
      <c r="J514" t="str">
        <f>'تشغيل اليومية '!J506</f>
        <v>اتوبيس 28</v>
      </c>
      <c r="K514">
        <f>'تشغيل اليومية '!K506</f>
        <v>3944</v>
      </c>
      <c r="L514">
        <f>'تشغيل اليومية '!L506</f>
        <v>1</v>
      </c>
      <c r="M514">
        <f>'تشغيل اليومية '!M506</f>
        <v>3600</v>
      </c>
      <c r="N514">
        <f>'تشغيل اليومية '!N506</f>
        <v>118.32</v>
      </c>
      <c r="O514">
        <f>'تشغيل اليومية '!O506</f>
        <v>3825.68</v>
      </c>
      <c r="P514">
        <f>'تشغيل اليومية '!P506</f>
        <v>0</v>
      </c>
      <c r="Q514">
        <f>'تشغيل اليومية '!Q506</f>
        <v>0</v>
      </c>
      <c r="R514">
        <f>'تشغيل اليومية '!R506</f>
        <v>200</v>
      </c>
      <c r="S514">
        <f>'تشغيل اليومية '!S506</f>
        <v>3800</v>
      </c>
      <c r="T514">
        <f>'تشغيل اليومية '!T506</f>
        <v>0</v>
      </c>
      <c r="U514">
        <f>'تشغيل اليومية '!U506</f>
        <v>344</v>
      </c>
      <c r="V514">
        <f>'تشغيل اليومية '!V506</f>
        <v>225.68</v>
      </c>
      <c r="W514" t="str">
        <f>'تشغيل اليومية '!W506</f>
        <v>852026</v>
      </c>
      <c r="X514" t="str">
        <f>'تشغيل اليومية '!X506</f>
        <v>ايراد</v>
      </c>
    </row>
    <row r="515" spans="1:24" x14ac:dyDescent="0.3">
      <c r="A515">
        <f>'تشغيل اليومية '!A507</f>
        <v>8</v>
      </c>
      <c r="B515">
        <f>'تشغيل اليومية '!B507</f>
        <v>5</v>
      </c>
      <c r="C515">
        <f>'تشغيل اليومية '!C507</f>
        <v>2026</v>
      </c>
      <c r="D515" t="str">
        <f>'تشغيل اليومية '!D507</f>
        <v>كرم ترك 1قليوب 2 ورديةسعوديالقطاميةاتوبيس 28</v>
      </c>
      <c r="E515">
        <f>'تشغيل اليومية '!E507</f>
        <v>5015</v>
      </c>
      <c r="F515" t="str">
        <f>'تشغيل اليومية '!F507</f>
        <v>كرم ترك 1</v>
      </c>
      <c r="G515" t="str">
        <f>'تشغيل اليومية '!G507</f>
        <v>قليوب 2 وردية</v>
      </c>
      <c r="H515" t="str">
        <f>'تشغيل اليومية '!H507</f>
        <v>سعودي</v>
      </c>
      <c r="I515" t="str">
        <f>'تشغيل اليومية '!I507</f>
        <v>القطامية</v>
      </c>
      <c r="J515" t="str">
        <f>'تشغيل اليومية '!J507</f>
        <v>اتوبيس 28</v>
      </c>
      <c r="K515">
        <f>'تشغيل اليومية '!K507</f>
        <v>3959</v>
      </c>
      <c r="L515">
        <f>'تشغيل اليومية '!L507</f>
        <v>1</v>
      </c>
      <c r="M515">
        <f>'تشغيل اليومية '!M507</f>
        <v>4200</v>
      </c>
      <c r="N515">
        <f>'تشغيل اليومية '!N507</f>
        <v>118.77</v>
      </c>
      <c r="O515">
        <f>'تشغيل اليومية '!O507</f>
        <v>3840.23</v>
      </c>
      <c r="P515">
        <f>'تشغيل اليومية '!P507</f>
        <v>0</v>
      </c>
      <c r="Q515">
        <f>'تشغيل اليومية '!Q507</f>
        <v>0</v>
      </c>
      <c r="R515">
        <f>'تشغيل اليومية '!R507</f>
        <v>0</v>
      </c>
      <c r="S515">
        <f>'تشغيل اليومية '!S507</f>
        <v>4200</v>
      </c>
      <c r="T515">
        <f>'تشغيل اليومية '!T507</f>
        <v>0</v>
      </c>
      <c r="U515">
        <f>'تشغيل اليومية '!U507</f>
        <v>-241</v>
      </c>
      <c r="V515">
        <f>'تشغيل اليومية '!V507</f>
        <v>-359.77</v>
      </c>
      <c r="W515" t="str">
        <f>'تشغيل اليومية '!W507</f>
        <v>852026</v>
      </c>
      <c r="X515" t="str">
        <f>'تشغيل اليومية '!X507</f>
        <v>ايراد</v>
      </c>
    </row>
    <row r="516" spans="1:24" x14ac:dyDescent="0.3">
      <c r="A516">
        <f>'تشغيل اليومية '!A508</f>
        <v>8</v>
      </c>
      <c r="B516">
        <f>'تشغيل اليومية '!B508</f>
        <v>5</v>
      </c>
      <c r="C516">
        <f>'تشغيل اليومية '!C508</f>
        <v>2026</v>
      </c>
      <c r="D516" t="str">
        <f>'تشغيل اليومية '!D508</f>
        <v>كرم ترك 2قليوب 2 ورديةسعوديمدينتي اتوبيس 28</v>
      </c>
      <c r="E516">
        <f>'تشغيل اليومية '!E508</f>
        <v>5017</v>
      </c>
      <c r="F516" t="str">
        <f>'تشغيل اليومية '!F508</f>
        <v>كرم ترك 2</v>
      </c>
      <c r="G516" t="str">
        <f>'تشغيل اليومية '!G508</f>
        <v>قليوب 2 وردية</v>
      </c>
      <c r="H516" t="str">
        <f>'تشغيل اليومية '!H508</f>
        <v>سعودي</v>
      </c>
      <c r="I516" t="str">
        <f>'تشغيل اليومية '!I508</f>
        <v xml:space="preserve">مدينتي </v>
      </c>
      <c r="J516" t="str">
        <f>'تشغيل اليومية '!J508</f>
        <v>اتوبيس 28</v>
      </c>
      <c r="K516">
        <f>'تشغيل اليومية '!K508</f>
        <v>4634</v>
      </c>
      <c r="L516">
        <f>'تشغيل اليومية '!L508</f>
        <v>1</v>
      </c>
      <c r="M516">
        <f>'تشغيل اليومية '!M508</f>
        <v>4150</v>
      </c>
      <c r="N516">
        <f>'تشغيل اليومية '!N508</f>
        <v>139.01999999999998</v>
      </c>
      <c r="O516">
        <f>'تشغيل اليومية '!O508</f>
        <v>4494.9799999999996</v>
      </c>
      <c r="P516">
        <f>'تشغيل اليومية '!P508</f>
        <v>0</v>
      </c>
      <c r="Q516">
        <f>'تشغيل اليومية '!Q508</f>
        <v>0</v>
      </c>
      <c r="R516">
        <f>'تشغيل اليومية '!R508</f>
        <v>0</v>
      </c>
      <c r="S516">
        <f>'تشغيل اليومية '!S508</f>
        <v>4150</v>
      </c>
      <c r="T516">
        <f>'تشغيل اليومية '!T508</f>
        <v>0</v>
      </c>
      <c r="U516">
        <f>'تشغيل اليومية '!U508</f>
        <v>484</v>
      </c>
      <c r="V516">
        <f>'تشغيل اليومية '!V508</f>
        <v>344.98</v>
      </c>
      <c r="W516" t="str">
        <f>'تشغيل اليومية '!W508</f>
        <v>852026</v>
      </c>
      <c r="X516" t="str">
        <f>'تشغيل اليومية '!X508</f>
        <v>ايراد</v>
      </c>
    </row>
    <row r="517" spans="1:24" x14ac:dyDescent="0.3">
      <c r="A517">
        <f>'تشغيل اليومية '!A509</f>
        <v>8</v>
      </c>
      <c r="B517">
        <f>'تشغيل اليومية '!B509</f>
        <v>5</v>
      </c>
      <c r="C517">
        <f>'تشغيل اليومية '!C509</f>
        <v>2026</v>
      </c>
      <c r="D517" t="str">
        <f>'تشغيل اليومية '!D509</f>
        <v>كرم ترك 3قليوب 1 ورديةسعوديمدينتي اتوبيس 28</v>
      </c>
      <c r="E517">
        <f>'تشغيل اليومية '!E509</f>
        <v>5018</v>
      </c>
      <c r="F517" t="str">
        <f>'تشغيل اليومية '!F509</f>
        <v>كرم ترك 3</v>
      </c>
      <c r="G517" t="str">
        <f>'تشغيل اليومية '!G509</f>
        <v>قليوب 1 وردية</v>
      </c>
      <c r="H517" t="str">
        <f>'تشغيل اليومية '!H509</f>
        <v>سعودي</v>
      </c>
      <c r="I517" t="str">
        <f>'تشغيل اليومية '!I509</f>
        <v xml:space="preserve">مدينتي </v>
      </c>
      <c r="J517" t="str">
        <f>'تشغيل اليومية '!J509</f>
        <v>اتوبيس 28</v>
      </c>
      <c r="K517">
        <f>'تشغيل اليومية '!K509</f>
        <v>4634</v>
      </c>
      <c r="L517">
        <f>'تشغيل اليومية '!L509</f>
        <v>1</v>
      </c>
      <c r="M517">
        <f>'تشغيل اليومية '!M509</f>
        <v>4000</v>
      </c>
      <c r="N517">
        <f>'تشغيل اليومية '!N509</f>
        <v>139.01999999999998</v>
      </c>
      <c r="O517">
        <f>'تشغيل اليومية '!O509</f>
        <v>4494.9799999999996</v>
      </c>
      <c r="P517">
        <f>'تشغيل اليومية '!P509</f>
        <v>0</v>
      </c>
      <c r="Q517">
        <f>'تشغيل اليومية '!Q509</f>
        <v>0</v>
      </c>
      <c r="R517">
        <f>'تشغيل اليومية '!R509</f>
        <v>0</v>
      </c>
      <c r="S517">
        <f>'تشغيل اليومية '!S509</f>
        <v>4000</v>
      </c>
      <c r="T517">
        <f>'تشغيل اليومية '!T509</f>
        <v>0</v>
      </c>
      <c r="U517">
        <f>'تشغيل اليومية '!U509</f>
        <v>634</v>
      </c>
      <c r="V517">
        <f>'تشغيل اليومية '!V509</f>
        <v>494.98</v>
      </c>
      <c r="W517" t="str">
        <f>'تشغيل اليومية '!W509</f>
        <v>852026</v>
      </c>
      <c r="X517" t="str">
        <f>'تشغيل اليومية '!X509</f>
        <v>ايراد</v>
      </c>
    </row>
    <row r="518" spans="1:24" x14ac:dyDescent="0.3">
      <c r="A518">
        <f>'تشغيل اليومية '!A510</f>
        <v>8</v>
      </c>
      <c r="B518">
        <f>'تشغيل اليومية '!B510</f>
        <v>5</v>
      </c>
      <c r="C518">
        <f>'تشغيل اليومية '!C510</f>
        <v>2026</v>
      </c>
      <c r="D518" t="str">
        <f>'تشغيل اليومية '!D510</f>
        <v>كرم ترك 4عدلي منصور شفتسعوديمدينتي اتوبيس 28</v>
      </c>
      <c r="E518">
        <f>'تشغيل اليومية '!E510</f>
        <v>5019</v>
      </c>
      <c r="F518" t="str">
        <f>'تشغيل اليومية '!F510</f>
        <v>كرم ترك 4</v>
      </c>
      <c r="G518" t="str">
        <f>'تشغيل اليومية '!G510</f>
        <v>عدلي منصور شفت</v>
      </c>
      <c r="H518" t="str">
        <f>'تشغيل اليومية '!H510</f>
        <v>سعودي</v>
      </c>
      <c r="I518" t="str">
        <f>'تشغيل اليومية '!I510</f>
        <v xml:space="preserve">مدينتي </v>
      </c>
      <c r="J518" t="str">
        <f>'تشغيل اليومية '!J510</f>
        <v>اتوبيس 28</v>
      </c>
      <c r="K518">
        <f>'تشغيل اليومية '!K510</f>
        <v>741</v>
      </c>
      <c r="L518">
        <f>'تشغيل اليومية '!L510</f>
        <v>1</v>
      </c>
      <c r="M518">
        <f>'تشغيل اليومية '!M510</f>
        <v>500</v>
      </c>
      <c r="N518">
        <f>'تشغيل اليومية '!N510</f>
        <v>22.23</v>
      </c>
      <c r="O518">
        <f>'تشغيل اليومية '!O510</f>
        <v>718.77</v>
      </c>
      <c r="P518">
        <f>'تشغيل اليومية '!P510</f>
        <v>0</v>
      </c>
      <c r="Q518">
        <f>'تشغيل اليومية '!Q510</f>
        <v>0</v>
      </c>
      <c r="R518">
        <f>'تشغيل اليومية '!R510</f>
        <v>0</v>
      </c>
      <c r="S518">
        <f>'تشغيل اليومية '!S510</f>
        <v>500</v>
      </c>
      <c r="T518">
        <f>'تشغيل اليومية '!T510</f>
        <v>0</v>
      </c>
      <c r="U518">
        <f>'تشغيل اليومية '!U510</f>
        <v>241</v>
      </c>
      <c r="V518">
        <f>'تشغيل اليومية '!V510</f>
        <v>218.77</v>
      </c>
      <c r="W518" t="str">
        <f>'تشغيل اليومية '!W510</f>
        <v>852026</v>
      </c>
      <c r="X518" t="str">
        <f>'تشغيل اليومية '!X510</f>
        <v>ايراد</v>
      </c>
    </row>
    <row r="519" spans="1:24" x14ac:dyDescent="0.3">
      <c r="A519">
        <f>'تشغيل اليومية '!A511</f>
        <v>8</v>
      </c>
      <c r="B519">
        <f>'تشغيل اليومية '!B511</f>
        <v>5</v>
      </c>
      <c r="C519">
        <f>'تشغيل اليومية '!C511</f>
        <v>2026</v>
      </c>
      <c r="D519" t="str">
        <f>'تشغيل اليومية '!D511</f>
        <v>عماد النجار 4قليوب بيتوينسعوديمدينتي اتوبيس 28</v>
      </c>
      <c r="E519">
        <f>'تشغيل اليومية '!E511</f>
        <v>5020</v>
      </c>
      <c r="F519" t="str">
        <f>'تشغيل اليومية '!F511</f>
        <v>عماد النجار 4</v>
      </c>
      <c r="G519" t="str">
        <f>'تشغيل اليومية '!G511</f>
        <v>قليوب بيتوين</v>
      </c>
      <c r="H519" t="str">
        <f>'تشغيل اليومية '!H511</f>
        <v>سعودي</v>
      </c>
      <c r="I519" t="str">
        <f>'تشغيل اليومية '!I511</f>
        <v xml:space="preserve">مدينتي </v>
      </c>
      <c r="J519" t="str">
        <f>'تشغيل اليومية '!J511</f>
        <v>اتوبيس 28</v>
      </c>
      <c r="K519">
        <f>'تشغيل اليومية '!K511</f>
        <v>1482</v>
      </c>
      <c r="L519">
        <f>'تشغيل اليومية '!L511</f>
        <v>1</v>
      </c>
      <c r="M519">
        <f>'تشغيل اليومية '!M511</f>
        <v>1400</v>
      </c>
      <c r="N519">
        <f>'تشغيل اليومية '!N511</f>
        <v>44.46</v>
      </c>
      <c r="O519">
        <f>'تشغيل اليومية '!O511</f>
        <v>1437.54</v>
      </c>
      <c r="P519">
        <f>'تشغيل اليومية '!P511</f>
        <v>0</v>
      </c>
      <c r="Q519">
        <f>'تشغيل اليومية '!Q511</f>
        <v>0</v>
      </c>
      <c r="R519">
        <f>'تشغيل اليومية '!R511</f>
        <v>0</v>
      </c>
      <c r="S519">
        <f>'تشغيل اليومية '!S511</f>
        <v>1400</v>
      </c>
      <c r="T519">
        <f>'تشغيل اليومية '!T511</f>
        <v>0</v>
      </c>
      <c r="U519">
        <f>'تشغيل اليومية '!U511</f>
        <v>82</v>
      </c>
      <c r="V519">
        <f>'تشغيل اليومية '!V511</f>
        <v>37.54</v>
      </c>
      <c r="W519" t="str">
        <f>'تشغيل اليومية '!W511</f>
        <v>852026</v>
      </c>
      <c r="X519" t="str">
        <f>'تشغيل اليومية '!X511</f>
        <v>ايراد</v>
      </c>
    </row>
    <row r="520" spans="1:24" x14ac:dyDescent="0.3">
      <c r="A520">
        <f>'تشغيل اليومية '!A512</f>
        <v>8</v>
      </c>
      <c r="B520">
        <f>'تشغيل اليومية '!B512</f>
        <v>5</v>
      </c>
      <c r="C520">
        <f>'تشغيل اليومية '!C512</f>
        <v>2026</v>
      </c>
      <c r="D520" t="str">
        <f>'تشغيل اليومية '!D512</f>
        <v>ممدوح كيلاني6المنيب 1 وردية سعوديمدينتي ميكروباص صيني</v>
      </c>
      <c r="E520">
        <f>'تشغيل اليومية '!E512</f>
        <v>5021</v>
      </c>
      <c r="F520" t="str">
        <f>'تشغيل اليومية '!F512</f>
        <v>ممدوح كيلاني6</v>
      </c>
      <c r="G520" t="str">
        <f>'تشغيل اليومية '!G512</f>
        <v xml:space="preserve">المنيب 1 وردية </v>
      </c>
      <c r="H520" t="str">
        <f>'تشغيل اليومية '!H512</f>
        <v>سعودي</v>
      </c>
      <c r="I520" t="str">
        <f>'تشغيل اليومية '!I512</f>
        <v xml:space="preserve">مدينتي </v>
      </c>
      <c r="J520" t="str">
        <f>'تشغيل اليومية '!J512</f>
        <v>ميكروباص صيني</v>
      </c>
      <c r="K520">
        <f>'تشغيل اليومية '!K512</f>
        <v>1482</v>
      </c>
      <c r="L520">
        <f>'تشغيل اليومية '!L512</f>
        <v>1</v>
      </c>
      <c r="M520">
        <f>'تشغيل اليومية '!M512</f>
        <v>1350</v>
      </c>
      <c r="N520">
        <f>'تشغيل اليومية '!N512</f>
        <v>44.46</v>
      </c>
      <c r="O520">
        <f>'تشغيل اليومية '!O512</f>
        <v>1437.54</v>
      </c>
      <c r="P520">
        <f>'تشغيل اليومية '!P512</f>
        <v>0</v>
      </c>
      <c r="Q520">
        <f>'تشغيل اليومية '!Q512</f>
        <v>0</v>
      </c>
      <c r="R520">
        <f>'تشغيل اليومية '!R512</f>
        <v>0</v>
      </c>
      <c r="S520">
        <f>'تشغيل اليومية '!S512</f>
        <v>1350</v>
      </c>
      <c r="T520">
        <f>'تشغيل اليومية '!T512</f>
        <v>0</v>
      </c>
      <c r="U520">
        <f>'تشغيل اليومية '!U512</f>
        <v>132</v>
      </c>
      <c r="V520">
        <f>'تشغيل اليومية '!V512</f>
        <v>87.539999999999992</v>
      </c>
      <c r="W520" t="str">
        <f>'تشغيل اليومية '!W512</f>
        <v>852026</v>
      </c>
      <c r="X520" t="str">
        <f>'تشغيل اليومية '!X512</f>
        <v>ايراد</v>
      </c>
    </row>
    <row r="521" spans="1:24" x14ac:dyDescent="0.3">
      <c r="A521">
        <f>'تشغيل اليومية '!A513</f>
        <v>8</v>
      </c>
      <c r="B521">
        <f>'تشغيل اليومية '!B513</f>
        <v>5</v>
      </c>
      <c r="C521">
        <f>'تشغيل اليومية '!C513</f>
        <v>2026</v>
      </c>
      <c r="D521" t="str">
        <f>'تشغيل اليومية '!D513</f>
        <v>ممدوح كيلاني4المنيب 2 وردية سعوديمدينتي ميكروباص صيني</v>
      </c>
      <c r="E521">
        <f>'تشغيل اليومية '!E513</f>
        <v>5022</v>
      </c>
      <c r="F521" t="str">
        <f>'تشغيل اليومية '!F513</f>
        <v>ممدوح كيلاني4</v>
      </c>
      <c r="G521" t="str">
        <f>'تشغيل اليومية '!G513</f>
        <v xml:space="preserve">المنيب 2 وردية </v>
      </c>
      <c r="H521" t="str">
        <f>'تشغيل اليومية '!H513</f>
        <v>سعودي</v>
      </c>
      <c r="I521" t="str">
        <f>'تشغيل اليومية '!I513</f>
        <v xml:space="preserve">مدينتي </v>
      </c>
      <c r="J521" t="str">
        <f>'تشغيل اليومية '!J513</f>
        <v>ميكروباص صيني</v>
      </c>
      <c r="K521">
        <f>'تشغيل اليومية '!K513</f>
        <v>2965</v>
      </c>
      <c r="L521">
        <f>'تشغيل اليومية '!L513</f>
        <v>1</v>
      </c>
      <c r="M521">
        <f>'تشغيل اليومية '!M513</f>
        <v>2600</v>
      </c>
      <c r="N521">
        <f>'تشغيل اليومية '!N513</f>
        <v>88.95</v>
      </c>
      <c r="O521">
        <f>'تشغيل اليومية '!O513</f>
        <v>2876.05</v>
      </c>
      <c r="P521">
        <f>'تشغيل اليومية '!P513</f>
        <v>0</v>
      </c>
      <c r="Q521">
        <f>'تشغيل اليومية '!Q513</f>
        <v>0</v>
      </c>
      <c r="R521">
        <f>'تشغيل اليومية '!R513</f>
        <v>0</v>
      </c>
      <c r="S521">
        <f>'تشغيل اليومية '!S513</f>
        <v>2600</v>
      </c>
      <c r="T521">
        <f>'تشغيل اليومية '!T513</f>
        <v>0</v>
      </c>
      <c r="U521">
        <f>'تشغيل اليومية '!U513</f>
        <v>365</v>
      </c>
      <c r="V521">
        <f>'تشغيل اليومية '!V513</f>
        <v>276.05</v>
      </c>
      <c r="W521" t="str">
        <f>'تشغيل اليومية '!W513</f>
        <v>852026</v>
      </c>
      <c r="X521" t="str">
        <f>'تشغيل اليومية '!X513</f>
        <v>ايراد</v>
      </c>
    </row>
    <row r="522" spans="1:24" x14ac:dyDescent="0.3">
      <c r="A522">
        <f>'تشغيل اليومية '!A514</f>
        <v>8</v>
      </c>
      <c r="B522">
        <f>'تشغيل اليومية '!B514</f>
        <v>5</v>
      </c>
      <c r="C522">
        <f>'تشغيل اليومية '!C514</f>
        <v>2026</v>
      </c>
      <c r="D522" t="str">
        <f>'تشغيل اليومية '!D514</f>
        <v>فرج 5حلوان 2 ورديةسعوديمدينتي اتوبيس 28</v>
      </c>
      <c r="E522">
        <f>'تشغيل اليومية '!E514</f>
        <v>5023</v>
      </c>
      <c r="F522" t="str">
        <f>'تشغيل اليومية '!F514</f>
        <v>فرج 5</v>
      </c>
      <c r="G522" t="str">
        <f>'تشغيل اليومية '!G514</f>
        <v>حلوان 2 وردية</v>
      </c>
      <c r="H522" t="str">
        <f>'تشغيل اليومية '!H514</f>
        <v>سعودي</v>
      </c>
      <c r="I522" t="str">
        <f>'تشغيل اليومية '!I514</f>
        <v xml:space="preserve">مدينتي </v>
      </c>
      <c r="J522" t="str">
        <f>'تشغيل اليومية '!J514</f>
        <v>اتوبيس 28</v>
      </c>
      <c r="K522">
        <f>'تشغيل اليومية '!K514</f>
        <v>4634</v>
      </c>
      <c r="L522">
        <f>'تشغيل اليومية '!L514</f>
        <v>1</v>
      </c>
      <c r="M522">
        <f>'تشغيل اليومية '!M514</f>
        <v>4100</v>
      </c>
      <c r="N522">
        <f>'تشغيل اليومية '!N514</f>
        <v>139.01999999999998</v>
      </c>
      <c r="O522">
        <f>'تشغيل اليومية '!O514</f>
        <v>4494.9799999999996</v>
      </c>
      <c r="P522">
        <f>'تشغيل اليومية '!P514</f>
        <v>0</v>
      </c>
      <c r="Q522">
        <f>'تشغيل اليومية '!Q514</f>
        <v>0</v>
      </c>
      <c r="R522">
        <f>'تشغيل اليومية '!R514</f>
        <v>0</v>
      </c>
      <c r="S522">
        <f>'تشغيل اليومية '!S514</f>
        <v>4100</v>
      </c>
      <c r="T522">
        <f>'تشغيل اليومية '!T514</f>
        <v>0</v>
      </c>
      <c r="U522">
        <f>'تشغيل اليومية '!U514</f>
        <v>534</v>
      </c>
      <c r="V522">
        <f>'تشغيل اليومية '!V514</f>
        <v>394.98</v>
      </c>
      <c r="W522" t="str">
        <f>'تشغيل اليومية '!W514</f>
        <v>852026</v>
      </c>
      <c r="X522" t="str">
        <f>'تشغيل اليومية '!X514</f>
        <v>ايراد</v>
      </c>
    </row>
    <row r="523" spans="1:24" x14ac:dyDescent="0.3">
      <c r="A523">
        <f>'تشغيل اليومية '!A515</f>
        <v>8</v>
      </c>
      <c r="B523">
        <f>'تشغيل اليومية '!B515</f>
        <v>5</v>
      </c>
      <c r="C523">
        <f>'تشغيل اليومية '!C515</f>
        <v>2026</v>
      </c>
      <c r="D523" t="str">
        <f>'تشغيل اليومية '!D515</f>
        <v>سيد الحاويالحلميةسعوديمدينتي اتوبيس 28</v>
      </c>
      <c r="E523">
        <f>'تشغيل اليومية '!E515</f>
        <v>5024</v>
      </c>
      <c r="F523" t="str">
        <f>'تشغيل اليومية '!F515</f>
        <v>سيد الحاوي</v>
      </c>
      <c r="G523" t="str">
        <f>'تشغيل اليومية '!G515</f>
        <v>الحلمية</v>
      </c>
      <c r="H523" t="str">
        <f>'تشغيل اليومية '!H515</f>
        <v>سعودي</v>
      </c>
      <c r="I523" t="str">
        <f>'تشغيل اليومية '!I515</f>
        <v xml:space="preserve">مدينتي </v>
      </c>
      <c r="J523" t="str">
        <f>'تشغيل اليومية '!J515</f>
        <v>اتوبيس 28</v>
      </c>
      <c r="K523">
        <f>'تشغيل اليومية '!K515</f>
        <v>4634</v>
      </c>
      <c r="L523">
        <f>'تشغيل اليومية '!L515</f>
        <v>1</v>
      </c>
      <c r="M523">
        <f>'تشغيل اليومية '!M515</f>
        <v>3750</v>
      </c>
      <c r="N523">
        <f>'تشغيل اليومية '!N515</f>
        <v>139.01999999999998</v>
      </c>
      <c r="O523">
        <f>'تشغيل اليومية '!O515</f>
        <v>4494.9799999999996</v>
      </c>
      <c r="P523">
        <f>'تشغيل اليومية '!P515</f>
        <v>0</v>
      </c>
      <c r="Q523">
        <f>'تشغيل اليومية '!Q515</f>
        <v>0</v>
      </c>
      <c r="R523">
        <f>'تشغيل اليومية '!R515</f>
        <v>0</v>
      </c>
      <c r="S523">
        <f>'تشغيل اليومية '!S515</f>
        <v>3750</v>
      </c>
      <c r="T523">
        <f>'تشغيل اليومية '!T515</f>
        <v>0</v>
      </c>
      <c r="U523">
        <f>'تشغيل اليومية '!U515</f>
        <v>884</v>
      </c>
      <c r="V523">
        <f>'تشغيل اليومية '!V515</f>
        <v>744.98</v>
      </c>
      <c r="W523" t="str">
        <f>'تشغيل اليومية '!W515</f>
        <v>852026</v>
      </c>
      <c r="X523" t="str">
        <f>'تشغيل اليومية '!X515</f>
        <v>ايراد</v>
      </c>
    </row>
    <row r="524" spans="1:24" x14ac:dyDescent="0.3">
      <c r="A524">
        <f>'تشغيل اليومية '!A516</f>
        <v>8</v>
      </c>
      <c r="B524">
        <f>'تشغيل اليومية '!B516</f>
        <v>5</v>
      </c>
      <c r="C524">
        <f>'تشغيل اليومية '!C516</f>
        <v>2026</v>
      </c>
      <c r="D524" t="str">
        <f>'تشغيل اليومية '!D516</f>
        <v>سيد الحاوي 2عدلي منصور سعوديمدينتي اتوبيس 28</v>
      </c>
      <c r="E524">
        <f>'تشغيل اليومية '!E516</f>
        <v>5028</v>
      </c>
      <c r="F524" t="str">
        <f>'تشغيل اليومية '!F516</f>
        <v>سيد الحاوي 2</v>
      </c>
      <c r="G524" t="str">
        <f>'تشغيل اليومية '!G516</f>
        <v xml:space="preserve">عدلي منصور </v>
      </c>
      <c r="H524" t="str">
        <f>'تشغيل اليومية '!H516</f>
        <v>سعودي</v>
      </c>
      <c r="I524" t="str">
        <f>'تشغيل اليومية '!I516</f>
        <v xml:space="preserve">مدينتي </v>
      </c>
      <c r="J524" t="str">
        <f>'تشغيل اليومية '!J516</f>
        <v>اتوبيس 28</v>
      </c>
      <c r="K524">
        <f>'تشغيل اليومية '!K516</f>
        <v>741</v>
      </c>
      <c r="L524">
        <f>'تشغيل اليومية '!L516</f>
        <v>1</v>
      </c>
      <c r="M524">
        <f>'تشغيل اليومية '!M516</f>
        <v>550</v>
      </c>
      <c r="N524">
        <f>'تشغيل اليومية '!N516</f>
        <v>22.23</v>
      </c>
      <c r="O524">
        <f>'تشغيل اليومية '!O516</f>
        <v>718.77</v>
      </c>
      <c r="P524">
        <f>'تشغيل اليومية '!P516</f>
        <v>0</v>
      </c>
      <c r="Q524">
        <f>'تشغيل اليومية '!Q516</f>
        <v>0</v>
      </c>
      <c r="R524">
        <f>'تشغيل اليومية '!R516</f>
        <v>0</v>
      </c>
      <c r="S524">
        <f>'تشغيل اليومية '!S516</f>
        <v>550</v>
      </c>
      <c r="T524">
        <f>'تشغيل اليومية '!T516</f>
        <v>0</v>
      </c>
      <c r="U524">
        <f>'تشغيل اليومية '!U516</f>
        <v>191</v>
      </c>
      <c r="V524">
        <f>'تشغيل اليومية '!V516</f>
        <v>168.77</v>
      </c>
      <c r="W524" t="str">
        <f>'تشغيل اليومية '!W516</f>
        <v>852026</v>
      </c>
      <c r="X524" t="str">
        <f>'تشغيل اليومية '!X516</f>
        <v>ايراد</v>
      </c>
    </row>
    <row r="525" spans="1:24" x14ac:dyDescent="0.3">
      <c r="A525">
        <f>'تشغيل اليومية '!A522</f>
        <v>0</v>
      </c>
      <c r="B525">
        <f>'تشغيل اليومية '!B522</f>
        <v>0</v>
      </c>
      <c r="C525">
        <f>'تشغيل اليومية '!C522</f>
        <v>0</v>
      </c>
      <c r="D525" t="e">
        <f>'تشغيل اليومية '!D522</f>
        <v>#N/A</v>
      </c>
      <c r="E525">
        <f>'تشغيل اليومية '!E522</f>
        <v>0</v>
      </c>
      <c r="F525" t="e">
        <f>'تشغيل اليومية '!F522</f>
        <v>#N/A</v>
      </c>
      <c r="G525">
        <f>'تشغيل اليومية '!G522</f>
        <v>0</v>
      </c>
      <c r="H525">
        <f>'تشغيل اليومية '!H522</f>
        <v>0</v>
      </c>
      <c r="I525">
        <f>'تشغيل اليومية '!I522</f>
        <v>0</v>
      </c>
      <c r="J525">
        <f>'تشغيل اليومية '!J522</f>
        <v>0</v>
      </c>
      <c r="K525">
        <f>'تشغيل اليومية '!K522</f>
        <v>0</v>
      </c>
      <c r="L525">
        <f>'تشغيل اليومية '!L522</f>
        <v>0</v>
      </c>
      <c r="M525">
        <f>'تشغيل اليومية '!M522</f>
        <v>0</v>
      </c>
      <c r="N525">
        <f>'تشغيل اليومية '!N522</f>
        <v>0</v>
      </c>
      <c r="O525">
        <f>'تشغيل اليومية '!O522</f>
        <v>0</v>
      </c>
      <c r="P525">
        <f>'تشغيل اليومية '!P522</f>
        <v>0</v>
      </c>
      <c r="Q525">
        <f>'تشغيل اليومية '!Q522</f>
        <v>0</v>
      </c>
      <c r="R525">
        <f>'تشغيل اليومية '!R522</f>
        <v>0</v>
      </c>
      <c r="S525">
        <f>'تشغيل اليومية '!S522</f>
        <v>0</v>
      </c>
      <c r="T525">
        <f>'تشغيل اليومية '!T522</f>
        <v>0</v>
      </c>
      <c r="U525">
        <f>'تشغيل اليومية '!U522</f>
        <v>0</v>
      </c>
      <c r="V525">
        <f>'تشغيل اليومية '!V522</f>
        <v>0</v>
      </c>
      <c r="W525" t="str">
        <f>'تشغيل اليومية '!W522</f>
        <v/>
      </c>
      <c r="X525" t="str">
        <f>'تشغيل اليومية '!X522</f>
        <v>ايراد</v>
      </c>
    </row>
    <row r="526" spans="1:24" x14ac:dyDescent="0.3">
      <c r="A526">
        <f>'تشغيل اليومية '!A523</f>
        <v>9</v>
      </c>
      <c r="B526">
        <f>'تشغيل اليومية '!B523</f>
        <v>5</v>
      </c>
      <c r="C526">
        <f>'تشغيل اليومية '!C523</f>
        <v>2026</v>
      </c>
      <c r="D526" t="str">
        <f>'تشغيل اليومية '!D523</f>
        <v>مصطفي قليوبقليوب FIRST STARTم.نصر ميكروباص صيني</v>
      </c>
      <c r="E526">
        <f>'تشغيل اليومية '!E523</f>
        <v>1000</v>
      </c>
      <c r="F526" t="str">
        <f>'تشغيل اليومية '!F523</f>
        <v>مصطفي قليوب</v>
      </c>
      <c r="G526" t="str">
        <f>'تشغيل اليومية '!G523</f>
        <v xml:space="preserve">قليوب </v>
      </c>
      <c r="H526" t="str">
        <f>'تشغيل اليومية '!H523</f>
        <v>FIRST START</v>
      </c>
      <c r="I526" t="str">
        <f>'تشغيل اليومية '!I523</f>
        <v xml:space="preserve">م.نصر </v>
      </c>
      <c r="J526" t="str">
        <f>'تشغيل اليومية '!J523</f>
        <v>ميكروباص صيني</v>
      </c>
      <c r="K526">
        <f>'تشغيل اليومية '!K523</f>
        <v>1250</v>
      </c>
      <c r="L526">
        <f>'تشغيل اليومية '!L523</f>
        <v>1</v>
      </c>
      <c r="M526">
        <f>'تشغيل اليومية '!M523</f>
        <v>1200</v>
      </c>
      <c r="N526">
        <f>'تشغيل اليومية '!N523</f>
        <v>37.5</v>
      </c>
      <c r="O526">
        <f>'تشغيل اليومية '!O523</f>
        <v>1212.5</v>
      </c>
      <c r="P526">
        <f>'تشغيل اليومية '!P523</f>
        <v>0</v>
      </c>
      <c r="Q526">
        <f>'تشغيل اليومية '!Q523</f>
        <v>0</v>
      </c>
      <c r="R526">
        <f>'تشغيل اليومية '!R523</f>
        <v>0</v>
      </c>
      <c r="S526">
        <f>'تشغيل اليومية '!S523</f>
        <v>1200</v>
      </c>
      <c r="T526">
        <f>'تشغيل اليومية '!T523</f>
        <v>0</v>
      </c>
      <c r="U526">
        <f>'تشغيل اليومية '!U523</f>
        <v>50</v>
      </c>
      <c r="V526">
        <f>'تشغيل اليومية '!V523</f>
        <v>12.5</v>
      </c>
      <c r="W526" t="str">
        <f>'تشغيل اليومية '!W523</f>
        <v>952026</v>
      </c>
      <c r="X526" t="str">
        <f>'تشغيل اليومية '!X523</f>
        <v>ايراد</v>
      </c>
    </row>
    <row r="527" spans="1:24" x14ac:dyDescent="0.3">
      <c r="A527" t="e">
        <f>'تشغيل اليومية '!#REF!</f>
        <v>#REF!</v>
      </c>
      <c r="B527" t="e">
        <f>'تشغيل اليومية '!#REF!</f>
        <v>#REF!</v>
      </c>
      <c r="C527" t="e">
        <f>'تشغيل اليومية '!#REF!</f>
        <v>#REF!</v>
      </c>
      <c r="D527" t="e">
        <f>'تشغيل اليومية '!#REF!</f>
        <v>#REF!</v>
      </c>
      <c r="E527" t="e">
        <f>'تشغيل اليومية '!#REF!</f>
        <v>#REF!</v>
      </c>
      <c r="F527" t="e">
        <f>'تشغيل اليومية '!#REF!</f>
        <v>#REF!</v>
      </c>
      <c r="G527" t="e">
        <f>'تشغيل اليومية '!#REF!</f>
        <v>#REF!</v>
      </c>
      <c r="H527" t="e">
        <f>'تشغيل اليومية '!#REF!</f>
        <v>#REF!</v>
      </c>
      <c r="I527" t="e">
        <f>'تشغيل اليومية '!#REF!</f>
        <v>#REF!</v>
      </c>
      <c r="J527" t="e">
        <f>'تشغيل اليومية '!#REF!</f>
        <v>#REF!</v>
      </c>
      <c r="K527" t="e">
        <f>'تشغيل اليومية '!#REF!</f>
        <v>#REF!</v>
      </c>
      <c r="L527" t="e">
        <f>'تشغيل اليومية '!#REF!</f>
        <v>#REF!</v>
      </c>
      <c r="M527" t="e">
        <f>'تشغيل اليومية '!#REF!</f>
        <v>#REF!</v>
      </c>
      <c r="N527" t="e">
        <f>'تشغيل اليومية '!#REF!</f>
        <v>#REF!</v>
      </c>
      <c r="O527" t="e">
        <f>'تشغيل اليومية '!#REF!</f>
        <v>#REF!</v>
      </c>
      <c r="P527" t="e">
        <f>'تشغيل اليومية '!#REF!</f>
        <v>#REF!</v>
      </c>
      <c r="Q527" t="e">
        <f>'تشغيل اليومية '!#REF!</f>
        <v>#REF!</v>
      </c>
      <c r="R527" t="e">
        <f>'تشغيل اليومية '!#REF!</f>
        <v>#REF!</v>
      </c>
      <c r="S527" t="e">
        <f>'تشغيل اليومية '!#REF!</f>
        <v>#REF!</v>
      </c>
      <c r="T527" t="e">
        <f>'تشغيل اليومية '!#REF!</f>
        <v>#REF!</v>
      </c>
      <c r="U527" t="e">
        <f>'تشغيل اليومية '!#REF!</f>
        <v>#REF!</v>
      </c>
      <c r="V527" t="e">
        <f>'تشغيل اليومية '!#REF!</f>
        <v>#REF!</v>
      </c>
      <c r="W527" t="e">
        <f>'تشغيل اليومية '!#REF!</f>
        <v>#REF!</v>
      </c>
      <c r="X527" t="e">
        <f>'تشغيل اليومية '!#REF!</f>
        <v>#REF!</v>
      </c>
    </row>
    <row r="528" spans="1:24" x14ac:dyDescent="0.3">
      <c r="A528">
        <f>'تشغيل اليومية '!A524</f>
        <v>9</v>
      </c>
      <c r="B528">
        <f>'تشغيل اليومية '!B524</f>
        <v>5</v>
      </c>
      <c r="C528">
        <f>'تشغيل اليومية '!C524</f>
        <v>2026</v>
      </c>
      <c r="D528" t="str">
        <f>'تشغيل اليومية '!D524</f>
        <v>عمرو برعي الجراجFLITCH AND GRAINالتجمع ميكروباص صيني</v>
      </c>
      <c r="E528">
        <f>'تشغيل اليومية '!E524</f>
        <v>2000</v>
      </c>
      <c r="F528" t="str">
        <f>'تشغيل اليومية '!F524</f>
        <v xml:space="preserve">عمرو برعي </v>
      </c>
      <c r="G528" t="str">
        <f>'تشغيل اليومية '!G524</f>
        <v>الجراج</v>
      </c>
      <c r="H528" t="str">
        <f>'تشغيل اليومية '!H524</f>
        <v>FLITCH AND GRAIN</v>
      </c>
      <c r="I528" t="str">
        <f>'تشغيل اليومية '!I524</f>
        <v xml:space="preserve">التجمع </v>
      </c>
      <c r="J528" t="str">
        <f>'تشغيل اليومية '!J524</f>
        <v>ميكروباص صيني</v>
      </c>
      <c r="K528">
        <f>'تشغيل اليومية '!K524</f>
        <v>1300</v>
      </c>
      <c r="L528">
        <f>'تشغيل اليومية '!L524</f>
        <v>1</v>
      </c>
      <c r="M528">
        <f>'تشغيل اليومية '!M524</f>
        <v>1050</v>
      </c>
      <c r="N528">
        <f>'تشغيل اليومية '!N524</f>
        <v>39</v>
      </c>
      <c r="O528">
        <f>'تشغيل اليومية '!O524</f>
        <v>1261</v>
      </c>
      <c r="P528">
        <f>'تشغيل اليومية '!P524</f>
        <v>0</v>
      </c>
      <c r="Q528">
        <f>'تشغيل اليومية '!Q524</f>
        <v>0</v>
      </c>
      <c r="R528">
        <f>'تشغيل اليومية '!R524</f>
        <v>0</v>
      </c>
      <c r="S528">
        <f>'تشغيل اليومية '!S524</f>
        <v>1050</v>
      </c>
      <c r="T528">
        <f>'تشغيل اليومية '!T524</f>
        <v>0</v>
      </c>
      <c r="U528">
        <f>'تشغيل اليومية '!U524</f>
        <v>250</v>
      </c>
      <c r="V528">
        <f>'تشغيل اليومية '!V524</f>
        <v>211</v>
      </c>
      <c r="W528" t="str">
        <f>'تشغيل اليومية '!W524</f>
        <v>952026</v>
      </c>
      <c r="X528" t="str">
        <f>'تشغيل اليومية '!X524</f>
        <v>ايراد</v>
      </c>
    </row>
    <row r="529" spans="1:24" x14ac:dyDescent="0.3">
      <c r="A529">
        <f>'تشغيل اليومية '!A525</f>
        <v>9</v>
      </c>
      <c r="B529">
        <f>'تشغيل اليومية '!B525</f>
        <v>5</v>
      </c>
      <c r="C529">
        <f>'تشغيل اليومية '!C525</f>
        <v>2026</v>
      </c>
      <c r="D529" t="str">
        <f>'تشغيل اليومية '!D525</f>
        <v>مصطفي الف مسكنالف مسكن 3 ورديةنجمة هليوبوليسالتجمع اتوبيس 28</v>
      </c>
      <c r="E529">
        <f>'تشغيل اليومية '!E525</f>
        <v>3000</v>
      </c>
      <c r="F529" t="str">
        <f>'تشغيل اليومية '!F525</f>
        <v>مصطفي الف مسكن</v>
      </c>
      <c r="G529" t="str">
        <f>'تشغيل اليومية '!G525</f>
        <v>الف مسكن 3 وردية</v>
      </c>
      <c r="H529" t="str">
        <f>'تشغيل اليومية '!H525</f>
        <v>نجمة هليوبوليس</v>
      </c>
      <c r="I529" t="str">
        <f>'تشغيل اليومية '!I525</f>
        <v xml:space="preserve">التجمع </v>
      </c>
      <c r="J529" t="str">
        <f>'تشغيل اليومية '!J525</f>
        <v>اتوبيس 28</v>
      </c>
      <c r="K529">
        <f>'تشغيل اليومية '!K525</f>
        <v>4297</v>
      </c>
      <c r="L529">
        <f>'تشغيل اليومية '!L525</f>
        <v>1</v>
      </c>
      <c r="M529">
        <f>'تشغيل اليومية '!M525</f>
        <v>3800</v>
      </c>
      <c r="N529">
        <f>'تشغيل اليومية '!N525</f>
        <v>128.91</v>
      </c>
      <c r="O529">
        <f>'تشغيل اليومية '!O525</f>
        <v>4168.09</v>
      </c>
      <c r="P529">
        <f>'تشغيل اليومية '!P525</f>
        <v>0</v>
      </c>
      <c r="Q529">
        <f>'تشغيل اليومية '!Q525</f>
        <v>0</v>
      </c>
      <c r="R529">
        <f>'تشغيل اليومية '!R525</f>
        <v>0</v>
      </c>
      <c r="S529">
        <f>'تشغيل اليومية '!S525</f>
        <v>3800</v>
      </c>
      <c r="T529">
        <f>'تشغيل اليومية '!T525</f>
        <v>0</v>
      </c>
      <c r="U529">
        <f>'تشغيل اليومية '!U525</f>
        <v>497</v>
      </c>
      <c r="V529">
        <f>'تشغيل اليومية '!V525</f>
        <v>368.09000000000003</v>
      </c>
      <c r="W529" t="str">
        <f>'تشغيل اليومية '!W525</f>
        <v>952026</v>
      </c>
      <c r="X529" t="str">
        <f>'تشغيل اليومية '!X525</f>
        <v>ايراد</v>
      </c>
    </row>
    <row r="530" spans="1:24" x14ac:dyDescent="0.3">
      <c r="A530" t="e">
        <f>'تشغيل اليومية '!#REF!</f>
        <v>#REF!</v>
      </c>
      <c r="B530" t="e">
        <f>'تشغيل اليومية '!#REF!</f>
        <v>#REF!</v>
      </c>
      <c r="C530" t="e">
        <f>'تشغيل اليومية '!#REF!</f>
        <v>#REF!</v>
      </c>
      <c r="D530" t="e">
        <f>'تشغيل اليومية '!#REF!</f>
        <v>#REF!</v>
      </c>
      <c r="E530" t="e">
        <f>'تشغيل اليومية '!#REF!</f>
        <v>#REF!</v>
      </c>
      <c r="F530" t="e">
        <f>'تشغيل اليومية '!#REF!</f>
        <v>#REF!</v>
      </c>
      <c r="G530" t="e">
        <f>'تشغيل اليومية '!#REF!</f>
        <v>#REF!</v>
      </c>
      <c r="H530" t="e">
        <f>'تشغيل اليومية '!#REF!</f>
        <v>#REF!</v>
      </c>
      <c r="I530" t="e">
        <f>'تشغيل اليومية '!#REF!</f>
        <v>#REF!</v>
      </c>
      <c r="J530" t="e">
        <f>'تشغيل اليومية '!#REF!</f>
        <v>#REF!</v>
      </c>
      <c r="K530" t="e">
        <f>'تشغيل اليومية '!#REF!</f>
        <v>#REF!</v>
      </c>
      <c r="L530" t="e">
        <f>'تشغيل اليومية '!#REF!</f>
        <v>#REF!</v>
      </c>
      <c r="M530" t="e">
        <f>'تشغيل اليومية '!#REF!</f>
        <v>#REF!</v>
      </c>
      <c r="N530" t="e">
        <f>'تشغيل اليومية '!#REF!</f>
        <v>#REF!</v>
      </c>
      <c r="O530" t="e">
        <f>'تشغيل اليومية '!#REF!</f>
        <v>#REF!</v>
      </c>
      <c r="P530" t="e">
        <f>'تشغيل اليومية '!#REF!</f>
        <v>#REF!</v>
      </c>
      <c r="Q530" t="e">
        <f>'تشغيل اليومية '!#REF!</f>
        <v>#REF!</v>
      </c>
      <c r="R530" t="e">
        <f>'تشغيل اليومية '!#REF!</f>
        <v>#REF!</v>
      </c>
      <c r="S530" t="e">
        <f>'تشغيل اليومية '!#REF!</f>
        <v>#REF!</v>
      </c>
      <c r="T530" t="e">
        <f>'تشغيل اليومية '!#REF!</f>
        <v>#REF!</v>
      </c>
      <c r="U530" t="e">
        <f>'تشغيل اليومية '!#REF!</f>
        <v>#REF!</v>
      </c>
      <c r="V530" t="e">
        <f>'تشغيل اليومية '!#REF!</f>
        <v>#REF!</v>
      </c>
      <c r="W530" t="e">
        <f>'تشغيل اليومية '!#REF!</f>
        <v>#REF!</v>
      </c>
      <c r="X530" t="e">
        <f>'تشغيل اليومية '!#REF!</f>
        <v>#REF!</v>
      </c>
    </row>
    <row r="531" spans="1:24" x14ac:dyDescent="0.3">
      <c r="A531">
        <f>'تشغيل اليومية '!A526</f>
        <v>9</v>
      </c>
      <c r="B531">
        <f>'تشغيل اليومية '!B526</f>
        <v>5</v>
      </c>
      <c r="C531">
        <f>'تشغيل اليومية '!C526</f>
        <v>2026</v>
      </c>
      <c r="D531" t="str">
        <f>'تشغيل اليومية '!D526</f>
        <v>ممدوح كيلاني1قليوب 3 وردية نجمة هليوبوليسالتجمع اتوبيس 28</v>
      </c>
      <c r="E531">
        <f>'تشغيل اليومية '!E526</f>
        <v>3002</v>
      </c>
      <c r="F531" t="str">
        <f>'تشغيل اليومية '!F526</f>
        <v>ممدوح كيلاني1</v>
      </c>
      <c r="G531" t="str">
        <f>'تشغيل اليومية '!G526</f>
        <v xml:space="preserve">قليوب 3 وردية </v>
      </c>
      <c r="H531" t="str">
        <f>'تشغيل اليومية '!H526</f>
        <v>نجمة هليوبوليس</v>
      </c>
      <c r="I531" t="str">
        <f>'تشغيل اليومية '!I526</f>
        <v xml:space="preserve">التجمع </v>
      </c>
      <c r="J531" t="str">
        <f>'تشغيل اليومية '!J526</f>
        <v>اتوبيس 28</v>
      </c>
      <c r="K531">
        <f>'تشغيل اليومية '!K526</f>
        <v>4297</v>
      </c>
      <c r="L531">
        <f>'تشغيل اليومية '!L526</f>
        <v>1</v>
      </c>
      <c r="M531">
        <f>'تشغيل اليومية '!M526</f>
        <v>3900</v>
      </c>
      <c r="N531">
        <f>'تشغيل اليومية '!N526</f>
        <v>128.91</v>
      </c>
      <c r="O531">
        <f>'تشغيل اليومية '!O526</f>
        <v>4168.09</v>
      </c>
      <c r="P531">
        <f>'تشغيل اليومية '!P526</f>
        <v>0</v>
      </c>
      <c r="Q531">
        <f>'تشغيل اليومية '!Q526</f>
        <v>0</v>
      </c>
      <c r="R531">
        <f>'تشغيل اليومية '!R526</f>
        <v>0</v>
      </c>
      <c r="S531">
        <f>'تشغيل اليومية '!S526</f>
        <v>3900</v>
      </c>
      <c r="T531">
        <f>'تشغيل اليومية '!T526</f>
        <v>0</v>
      </c>
      <c r="U531">
        <f>'تشغيل اليومية '!U526</f>
        <v>397</v>
      </c>
      <c r="V531">
        <f>'تشغيل اليومية '!V526</f>
        <v>268.09000000000003</v>
      </c>
      <c r="W531" t="str">
        <f>'تشغيل اليومية '!W526</f>
        <v>952026</v>
      </c>
      <c r="X531" t="str">
        <f>'تشغيل اليومية '!X526</f>
        <v>ايراد</v>
      </c>
    </row>
    <row r="532" spans="1:24" x14ac:dyDescent="0.3">
      <c r="A532">
        <f>'تشغيل اليومية '!A527</f>
        <v>9</v>
      </c>
      <c r="B532">
        <f>'تشغيل اليومية '!B527</f>
        <v>5</v>
      </c>
      <c r="C532">
        <f>'تشغيل اليومية '!C527</f>
        <v>2026</v>
      </c>
      <c r="D532" t="str">
        <f>'تشغيل اليومية '!D527</f>
        <v>ممدوح كيلاني3المنيب 3وردية نجمة هليوبوليسالتجمع ميكروباص</v>
      </c>
      <c r="E532">
        <f>'تشغيل اليومية '!E527</f>
        <v>3004</v>
      </c>
      <c r="F532" t="str">
        <f>'تشغيل اليومية '!F527</f>
        <v>ممدوح كيلاني3</v>
      </c>
      <c r="G532" t="str">
        <f>'تشغيل اليومية '!G527</f>
        <v xml:space="preserve">المنيب 3وردية </v>
      </c>
      <c r="H532" t="str">
        <f>'تشغيل اليومية '!H527</f>
        <v>نجمة هليوبوليس</v>
      </c>
      <c r="I532" t="str">
        <f>'تشغيل اليومية '!I527</f>
        <v xml:space="preserve">التجمع </v>
      </c>
      <c r="J532" t="str">
        <f>'تشغيل اليومية '!J527</f>
        <v>ميكروباص</v>
      </c>
      <c r="K532">
        <f>'تشغيل اليومية '!K527</f>
        <v>3600</v>
      </c>
      <c r="L532">
        <f>'تشغيل اليومية '!L527</f>
        <v>1</v>
      </c>
      <c r="M532">
        <f>'تشغيل اليومية '!M527</f>
        <v>2700</v>
      </c>
      <c r="N532">
        <f>'تشغيل اليومية '!N527</f>
        <v>108</v>
      </c>
      <c r="O532">
        <f>'تشغيل اليومية '!O527</f>
        <v>3492</v>
      </c>
      <c r="P532">
        <f>'تشغيل اليومية '!P527</f>
        <v>0</v>
      </c>
      <c r="Q532">
        <f>'تشغيل اليومية '!Q527</f>
        <v>0</v>
      </c>
      <c r="R532">
        <f>'تشغيل اليومية '!R527</f>
        <v>0</v>
      </c>
      <c r="S532">
        <f>'تشغيل اليومية '!S527</f>
        <v>2700</v>
      </c>
      <c r="T532">
        <f>'تشغيل اليومية '!T527</f>
        <v>0</v>
      </c>
      <c r="U532">
        <f>'تشغيل اليومية '!U527</f>
        <v>900</v>
      </c>
      <c r="V532">
        <f>'تشغيل اليومية '!V527</f>
        <v>792</v>
      </c>
      <c r="W532" t="str">
        <f>'تشغيل اليومية '!W527</f>
        <v>952026</v>
      </c>
      <c r="X532" t="str">
        <f>'تشغيل اليومية '!X527</f>
        <v>ايراد</v>
      </c>
    </row>
    <row r="533" spans="1:24" x14ac:dyDescent="0.3">
      <c r="A533">
        <f>'تشغيل اليومية '!A529</f>
        <v>9</v>
      </c>
      <c r="B533">
        <f>'تشغيل اليومية '!B529</f>
        <v>5</v>
      </c>
      <c r="C533">
        <f>'تشغيل اليومية '!C529</f>
        <v>2026</v>
      </c>
      <c r="D533" t="str">
        <f>'تشغيل اليومية '!D529</f>
        <v xml:space="preserve">رجب سلامة 1المرج لوجستيكااكتوبر هاي اس </v>
      </c>
      <c r="E533">
        <f>'تشغيل اليومية '!E529</f>
        <v>4000</v>
      </c>
      <c r="F533" t="str">
        <f>'تشغيل اليومية '!F529</f>
        <v>رجب سلامة 1</v>
      </c>
      <c r="G533" t="str">
        <f>'تشغيل اليومية '!G529</f>
        <v xml:space="preserve">المرج </v>
      </c>
      <c r="H533" t="str">
        <f>'تشغيل اليومية '!H529</f>
        <v>لوجستيكا</v>
      </c>
      <c r="I533" t="str">
        <f>'تشغيل اليومية '!I529</f>
        <v xml:space="preserve">اكتوبر </v>
      </c>
      <c r="J533" t="str">
        <f>'تشغيل اليومية '!J529</f>
        <v xml:space="preserve">هاي اس </v>
      </c>
      <c r="K533">
        <f>'تشغيل اليومية '!K529</f>
        <v>2195</v>
      </c>
      <c r="L533">
        <f>'تشغيل اليومية '!L529</f>
        <v>1</v>
      </c>
      <c r="M533">
        <f>'تشغيل اليومية '!M529</f>
        <v>2000</v>
      </c>
      <c r="N533">
        <f>'تشغيل اليومية '!N529</f>
        <v>65.849999999999994</v>
      </c>
      <c r="O533">
        <f>'تشغيل اليومية '!O529</f>
        <v>2129.15</v>
      </c>
      <c r="P533">
        <f>'تشغيل اليومية '!P529</f>
        <v>0</v>
      </c>
      <c r="Q533">
        <f>'تشغيل اليومية '!Q529</f>
        <v>0</v>
      </c>
      <c r="R533">
        <f>'تشغيل اليومية '!R529</f>
        <v>0</v>
      </c>
      <c r="S533">
        <f>'تشغيل اليومية '!S529</f>
        <v>2000</v>
      </c>
      <c r="T533">
        <f>'تشغيل اليومية '!T529</f>
        <v>0</v>
      </c>
      <c r="U533">
        <f>'تشغيل اليومية '!U529</f>
        <v>195</v>
      </c>
      <c r="V533">
        <f>'تشغيل اليومية '!V529</f>
        <v>129.15</v>
      </c>
      <c r="W533" t="str">
        <f>'تشغيل اليومية '!W529</f>
        <v>952026</v>
      </c>
      <c r="X533" t="str">
        <f>'تشغيل اليومية '!X529</f>
        <v>ايراد</v>
      </c>
    </row>
    <row r="534" spans="1:24" x14ac:dyDescent="0.3">
      <c r="A534">
        <f>'تشغيل اليومية '!A530</f>
        <v>9</v>
      </c>
      <c r="B534">
        <f>'تشغيل اليومية '!B530</f>
        <v>5</v>
      </c>
      <c r="C534">
        <f>'تشغيل اليومية '!C530</f>
        <v>2026</v>
      </c>
      <c r="D534" t="str">
        <f>'تشغيل اليومية '!D530</f>
        <v xml:space="preserve">رجب سلامة 2 نكلا حضورلوجستيكااكتوبر هاي اس </v>
      </c>
      <c r="E534">
        <f>'تشغيل اليومية '!E530</f>
        <v>4004</v>
      </c>
      <c r="F534" t="str">
        <f>'تشغيل اليومية '!F530</f>
        <v xml:space="preserve">رجب سلامة 2 </v>
      </c>
      <c r="G534" t="str">
        <f>'تشغيل اليومية '!G530</f>
        <v>نكلا حضور</v>
      </c>
      <c r="H534" t="str">
        <f>'تشغيل اليومية '!H530</f>
        <v>لوجستيكا</v>
      </c>
      <c r="I534" t="str">
        <f>'تشغيل اليومية '!I530</f>
        <v xml:space="preserve">اكتوبر </v>
      </c>
      <c r="J534" t="str">
        <f>'تشغيل اليومية '!J530</f>
        <v xml:space="preserve">هاي اس </v>
      </c>
      <c r="K534">
        <f>'تشغيل اليومية '!K530</f>
        <v>1024</v>
      </c>
      <c r="L534">
        <f>'تشغيل اليومية '!L530</f>
        <v>1</v>
      </c>
      <c r="M534">
        <f>'تشغيل اليومية '!M530</f>
        <v>1000</v>
      </c>
      <c r="N534">
        <f>'تشغيل اليومية '!N530</f>
        <v>30.72</v>
      </c>
      <c r="O534">
        <f>'تشغيل اليومية '!O530</f>
        <v>993.28</v>
      </c>
      <c r="P534">
        <f>'تشغيل اليومية '!P530</f>
        <v>0</v>
      </c>
      <c r="Q534">
        <f>'تشغيل اليومية '!Q530</f>
        <v>0</v>
      </c>
      <c r="R534">
        <f>'تشغيل اليومية '!R530</f>
        <v>0</v>
      </c>
      <c r="S534">
        <f>'تشغيل اليومية '!S530</f>
        <v>1000</v>
      </c>
      <c r="T534">
        <f>'تشغيل اليومية '!T530</f>
        <v>0</v>
      </c>
      <c r="U534">
        <f>'تشغيل اليومية '!U530</f>
        <v>24</v>
      </c>
      <c r="V534">
        <f>'تشغيل اليومية '!V530</f>
        <v>-6.7199999999999989</v>
      </c>
      <c r="W534" t="str">
        <f>'تشغيل اليومية '!W530</f>
        <v>952026</v>
      </c>
      <c r="X534" t="str">
        <f>'تشغيل اليومية '!X530</f>
        <v>ايراد</v>
      </c>
    </row>
    <row r="535" spans="1:24" x14ac:dyDescent="0.3">
      <c r="A535">
        <f>'تشغيل اليومية '!A531</f>
        <v>9</v>
      </c>
      <c r="B535">
        <f>'تشغيل اليومية '!B531</f>
        <v>5</v>
      </c>
      <c r="C535">
        <f>'تشغيل اليومية '!C531</f>
        <v>2026</v>
      </c>
      <c r="D535" t="str">
        <f>'تشغيل اليومية '!D531</f>
        <v xml:space="preserve">احمد السيدالمنيب 3وردية لوجستيكااكتوبر هاي اس </v>
      </c>
      <c r="E535">
        <f>'تشغيل اليومية '!E531</f>
        <v>4001</v>
      </c>
      <c r="F535" t="str">
        <f>'تشغيل اليومية '!F531</f>
        <v>احمد السيد</v>
      </c>
      <c r="G535" t="str">
        <f>'تشغيل اليومية '!G531</f>
        <v xml:space="preserve">المنيب 3وردية </v>
      </c>
      <c r="H535" t="str">
        <f>'تشغيل اليومية '!H531</f>
        <v>لوجستيكا</v>
      </c>
      <c r="I535" t="str">
        <f>'تشغيل اليومية '!I531</f>
        <v xml:space="preserve">اكتوبر </v>
      </c>
      <c r="J535" t="str">
        <f>'تشغيل اليومية '!J531</f>
        <v xml:space="preserve">هاي اس </v>
      </c>
      <c r="K535">
        <f>'تشغيل اليومية '!K531</f>
        <v>4831</v>
      </c>
      <c r="L535">
        <f>'تشغيل اليومية '!L531</f>
        <v>1</v>
      </c>
      <c r="M535">
        <f>'تشغيل اليومية '!M531</f>
        <v>4000</v>
      </c>
      <c r="N535">
        <f>'تشغيل اليومية '!N531</f>
        <v>144.93</v>
      </c>
      <c r="O535">
        <f>'تشغيل اليومية '!O531</f>
        <v>4686.07</v>
      </c>
      <c r="P535">
        <f>'تشغيل اليومية '!P531</f>
        <v>0</v>
      </c>
      <c r="Q535">
        <f>'تشغيل اليومية '!Q531</f>
        <v>0</v>
      </c>
      <c r="R535">
        <f>'تشغيل اليومية '!R531</f>
        <v>0</v>
      </c>
      <c r="S535">
        <f>'تشغيل اليومية '!S531</f>
        <v>4000</v>
      </c>
      <c r="T535">
        <f>'تشغيل اليومية '!T531</f>
        <v>0</v>
      </c>
      <c r="U535">
        <f>'تشغيل اليومية '!U531</f>
        <v>831</v>
      </c>
      <c r="V535">
        <f>'تشغيل اليومية '!V531</f>
        <v>686.06999999999994</v>
      </c>
      <c r="W535" t="str">
        <f>'تشغيل اليومية '!W531</f>
        <v>952026</v>
      </c>
      <c r="X535" t="str">
        <f>'تشغيل اليومية '!X531</f>
        <v>ايراد</v>
      </c>
    </row>
    <row r="536" spans="1:24" x14ac:dyDescent="0.3">
      <c r="A536">
        <f>'تشغيل اليومية '!A532</f>
        <v>9</v>
      </c>
      <c r="B536">
        <f>'تشغيل اليومية '!B532</f>
        <v>5</v>
      </c>
      <c r="C536">
        <f>'تشغيل اليومية '!C532</f>
        <v>2026</v>
      </c>
      <c r="D536" t="str">
        <f>'تشغيل اليومية '!D532</f>
        <v xml:space="preserve">حسام سعيد1القناطر 3 ورديةلوجستيكااكتوبر هاي اس </v>
      </c>
      <c r="E536">
        <f>'تشغيل اليومية '!E532</f>
        <v>4002</v>
      </c>
      <c r="F536" t="str">
        <f>'تشغيل اليومية '!F532</f>
        <v>حسام سعيد1</v>
      </c>
      <c r="G536" t="str">
        <f>'تشغيل اليومية '!G532</f>
        <v>القناطر 3 وردية</v>
      </c>
      <c r="H536" t="str">
        <f>'تشغيل اليومية '!H532</f>
        <v>لوجستيكا</v>
      </c>
      <c r="I536" t="str">
        <f>'تشغيل اليومية '!I532</f>
        <v xml:space="preserve">اكتوبر </v>
      </c>
      <c r="J536" t="str">
        <f>'تشغيل اليومية '!J532</f>
        <v xml:space="preserve">هاي اس </v>
      </c>
      <c r="K536">
        <f>'تشغيل اليومية '!K532</f>
        <v>4391</v>
      </c>
      <c r="L536">
        <f>'تشغيل اليومية '!L532</f>
        <v>1</v>
      </c>
      <c r="M536">
        <f>'تشغيل اليومية '!M532</f>
        <v>3400</v>
      </c>
      <c r="N536">
        <f>'تشغيل اليومية '!N532</f>
        <v>131.72999999999999</v>
      </c>
      <c r="O536">
        <f>'تشغيل اليومية '!O532</f>
        <v>4259.2700000000004</v>
      </c>
      <c r="P536">
        <f>'تشغيل اليومية '!P532</f>
        <v>0</v>
      </c>
      <c r="Q536">
        <f>'تشغيل اليومية '!Q532</f>
        <v>0</v>
      </c>
      <c r="R536">
        <f>'تشغيل اليومية '!R532</f>
        <v>0</v>
      </c>
      <c r="S536">
        <f>'تشغيل اليومية '!S532</f>
        <v>3400</v>
      </c>
      <c r="T536">
        <f>'تشغيل اليومية '!T532</f>
        <v>0</v>
      </c>
      <c r="U536">
        <f>'تشغيل اليومية '!U532</f>
        <v>991</v>
      </c>
      <c r="V536">
        <f>'تشغيل اليومية '!V532</f>
        <v>859.27</v>
      </c>
      <c r="W536" t="str">
        <f>'تشغيل اليومية '!W532</f>
        <v>952026</v>
      </c>
      <c r="X536" t="str">
        <f>'تشغيل اليومية '!X532</f>
        <v>ايراد</v>
      </c>
    </row>
    <row r="537" spans="1:24" x14ac:dyDescent="0.3">
      <c r="A537">
        <f>'تشغيل اليومية '!A533</f>
        <v>9</v>
      </c>
      <c r="B537">
        <f>'تشغيل اليومية '!B533</f>
        <v>5</v>
      </c>
      <c r="C537">
        <f>'تشغيل اليومية '!C533</f>
        <v>2026</v>
      </c>
      <c r="D537" t="str">
        <f>'تشغيل اليومية '!D533</f>
        <v xml:space="preserve">حسام سعيد 2نكلا انصرافلوجستيكااكتوبر هاي اس </v>
      </c>
      <c r="E537">
        <f>'تشغيل اليومية '!E533</f>
        <v>4003</v>
      </c>
      <c r="F537" t="str">
        <f>'تشغيل اليومية '!F533</f>
        <v>حسام سعيد 2</v>
      </c>
      <c r="G537" t="str">
        <f>'تشغيل اليومية '!G533</f>
        <v>نكلا انصراف</v>
      </c>
      <c r="H537" t="str">
        <f>'تشغيل اليومية '!H533</f>
        <v>لوجستيكا</v>
      </c>
      <c r="I537" t="str">
        <f>'تشغيل اليومية '!I533</f>
        <v xml:space="preserve">اكتوبر </v>
      </c>
      <c r="J537" t="str">
        <f>'تشغيل اليومية '!J533</f>
        <v xml:space="preserve">هاي اس </v>
      </c>
      <c r="K537">
        <f>'تشغيل اليومية '!K533</f>
        <v>1024</v>
      </c>
      <c r="L537">
        <f>'تشغيل اليومية '!L533</f>
        <v>1</v>
      </c>
      <c r="M537">
        <f>'تشغيل اليومية '!M533</f>
        <v>900</v>
      </c>
      <c r="N537">
        <f>'تشغيل اليومية '!N533</f>
        <v>30.72</v>
      </c>
      <c r="O537">
        <f>'تشغيل اليومية '!O533</f>
        <v>993.28</v>
      </c>
      <c r="P537">
        <f>'تشغيل اليومية '!P533</f>
        <v>0</v>
      </c>
      <c r="Q537">
        <f>'تشغيل اليومية '!Q533</f>
        <v>0</v>
      </c>
      <c r="R537">
        <f>'تشغيل اليومية '!R533</f>
        <v>0</v>
      </c>
      <c r="S537">
        <f>'تشغيل اليومية '!S533</f>
        <v>900</v>
      </c>
      <c r="T537">
        <f>'تشغيل اليومية '!T533</f>
        <v>0</v>
      </c>
      <c r="U537">
        <f>'تشغيل اليومية '!U533</f>
        <v>124</v>
      </c>
      <c r="V537">
        <f>'تشغيل اليومية '!V533</f>
        <v>93.28</v>
      </c>
      <c r="W537" t="str">
        <f>'تشغيل اليومية '!W533</f>
        <v>952026</v>
      </c>
      <c r="X537" t="str">
        <f>'تشغيل اليومية '!X533</f>
        <v>ايراد</v>
      </c>
    </row>
    <row r="538" spans="1:24" x14ac:dyDescent="0.3">
      <c r="A538">
        <f>'تشغيل اليومية '!A534</f>
        <v>9</v>
      </c>
      <c r="B538">
        <f>'تشغيل اليومية '!B534</f>
        <v>5</v>
      </c>
      <c r="C538">
        <f>'تشغيل اليومية '!C534</f>
        <v>2026</v>
      </c>
      <c r="D538" t="str">
        <f>'تشغيل اليومية '!D534</f>
        <v xml:space="preserve">محمد رضا المنوفية لوجستيكااكتوبر هاي اس </v>
      </c>
      <c r="E538">
        <f>'تشغيل اليومية '!E534</f>
        <v>4006</v>
      </c>
      <c r="F538" t="str">
        <f>'تشغيل اليومية '!F534</f>
        <v xml:space="preserve">محمد رضا </v>
      </c>
      <c r="G538" t="str">
        <f>'تشغيل اليومية '!G534</f>
        <v xml:space="preserve">المنوفية </v>
      </c>
      <c r="H538" t="str">
        <f>'تشغيل اليومية '!H534</f>
        <v>لوجستيكا</v>
      </c>
      <c r="I538" t="str">
        <f>'تشغيل اليومية '!I534</f>
        <v xml:space="preserve">اكتوبر </v>
      </c>
      <c r="J538" t="str">
        <f>'تشغيل اليومية '!J534</f>
        <v xml:space="preserve">هاي اس </v>
      </c>
      <c r="K538">
        <f>'تشغيل اليومية '!K534</f>
        <v>2634</v>
      </c>
      <c r="L538">
        <f>'تشغيل اليومية '!L534</f>
        <v>1</v>
      </c>
      <c r="M538">
        <f>'تشغيل اليومية '!M534</f>
        <v>2150</v>
      </c>
      <c r="N538">
        <f>'تشغيل اليومية '!N534</f>
        <v>79.02</v>
      </c>
      <c r="O538">
        <f>'تشغيل اليومية '!O534</f>
        <v>2554.98</v>
      </c>
      <c r="P538">
        <f>'تشغيل اليومية '!P534</f>
        <v>0</v>
      </c>
      <c r="Q538">
        <f>'تشغيل اليومية '!Q534</f>
        <v>0</v>
      </c>
      <c r="R538">
        <f>'تشغيل اليومية '!R534</f>
        <v>0</v>
      </c>
      <c r="S538">
        <f>'تشغيل اليومية '!S534</f>
        <v>2150</v>
      </c>
      <c r="T538">
        <f>'تشغيل اليومية '!T534</f>
        <v>0</v>
      </c>
      <c r="U538">
        <f>'تشغيل اليومية '!U534</f>
        <v>484</v>
      </c>
      <c r="V538">
        <f>'تشغيل اليومية '!V534</f>
        <v>404.98</v>
      </c>
      <c r="W538" t="str">
        <f>'تشغيل اليومية '!W534</f>
        <v>952026</v>
      </c>
      <c r="X538" t="str">
        <f>'تشغيل اليومية '!X534</f>
        <v>ايراد</v>
      </c>
    </row>
    <row r="539" spans="1:24" x14ac:dyDescent="0.3">
      <c r="A539">
        <f>'تشغيل اليومية '!A535</f>
        <v>9</v>
      </c>
      <c r="B539">
        <f>'تشغيل اليومية '!B535</f>
        <v>5</v>
      </c>
      <c r="C539">
        <f>'تشغيل اليومية '!C535</f>
        <v>2026</v>
      </c>
      <c r="D539" t="str">
        <f>'تشغيل اليومية '!D535</f>
        <v xml:space="preserve">مصطفي شكيويالجلاتمةلوجستيكااكتوبر كوستر </v>
      </c>
      <c r="E539">
        <f>'تشغيل اليومية '!E535</f>
        <v>4007</v>
      </c>
      <c r="F539" t="str">
        <f>'تشغيل اليومية '!F535</f>
        <v>مصطفي شكيوي</v>
      </c>
      <c r="G539" t="str">
        <f>'تشغيل اليومية '!G535</f>
        <v>الجلاتمة</v>
      </c>
      <c r="H539" t="str">
        <f>'تشغيل اليومية '!H535</f>
        <v>لوجستيكا</v>
      </c>
      <c r="I539" t="str">
        <f>'تشغيل اليومية '!I535</f>
        <v xml:space="preserve">اكتوبر </v>
      </c>
      <c r="J539" t="str">
        <f>'تشغيل اليومية '!J535</f>
        <v xml:space="preserve">كوستر </v>
      </c>
      <c r="K539">
        <f>'تشغيل اليومية '!K535</f>
        <v>3220</v>
      </c>
      <c r="L539">
        <f>'تشغيل اليومية '!L535</f>
        <v>1</v>
      </c>
      <c r="M539">
        <f>'تشغيل اليومية '!M535</f>
        <v>2750</v>
      </c>
      <c r="N539">
        <f>'تشغيل اليومية '!N535</f>
        <v>96.6</v>
      </c>
      <c r="O539">
        <f>'تشغيل اليومية '!O535</f>
        <v>3123.4</v>
      </c>
      <c r="P539">
        <f>'تشغيل اليومية '!P535</f>
        <v>0</v>
      </c>
      <c r="Q539">
        <f>'تشغيل اليومية '!Q535</f>
        <v>0</v>
      </c>
      <c r="R539">
        <f>'تشغيل اليومية '!R535</f>
        <v>0</v>
      </c>
      <c r="S539">
        <f>'تشغيل اليومية '!S535</f>
        <v>2750</v>
      </c>
      <c r="T539">
        <f>'تشغيل اليومية '!T535</f>
        <v>0</v>
      </c>
      <c r="U539">
        <f>'تشغيل اليومية '!U535</f>
        <v>470</v>
      </c>
      <c r="V539">
        <f>'تشغيل اليومية '!V535</f>
        <v>373.4</v>
      </c>
      <c r="W539" t="str">
        <f>'تشغيل اليومية '!W535</f>
        <v>952026</v>
      </c>
      <c r="X539" t="str">
        <f>'تشغيل اليومية '!X535</f>
        <v>ايراد</v>
      </c>
    </row>
    <row r="540" spans="1:24" x14ac:dyDescent="0.3">
      <c r="A540">
        <f>'تشغيل اليومية '!A536</f>
        <v>9</v>
      </c>
      <c r="B540">
        <f>'تشغيل اليومية '!B536</f>
        <v>5</v>
      </c>
      <c r="C540">
        <f>'تشغيل اليومية '!C536</f>
        <v>2026</v>
      </c>
      <c r="D540" t="str">
        <f>'تشغيل اليومية '!D536</f>
        <v xml:space="preserve">وديع 1الفيوم 1لوجستيكااكتوبر هاي اس </v>
      </c>
      <c r="E540">
        <f>'تشغيل اليومية '!E536</f>
        <v>4009</v>
      </c>
      <c r="F540" t="str">
        <f>'تشغيل اليومية '!F536</f>
        <v>وديع 1</v>
      </c>
      <c r="G540" t="str">
        <f>'تشغيل اليومية '!G536</f>
        <v>الفيوم 1</v>
      </c>
      <c r="H540" t="str">
        <f>'تشغيل اليومية '!H536</f>
        <v>لوجستيكا</v>
      </c>
      <c r="I540" t="str">
        <f>'تشغيل اليومية '!I536</f>
        <v xml:space="preserve">اكتوبر </v>
      </c>
      <c r="J540" t="str">
        <f>'تشغيل اليومية '!J536</f>
        <v xml:space="preserve">هاي اس </v>
      </c>
      <c r="K540">
        <f>'تشغيل اليومية '!K536</f>
        <v>2662</v>
      </c>
      <c r="L540">
        <f>'تشغيل اليومية '!L536</f>
        <v>1</v>
      </c>
      <c r="M540">
        <f>'تشغيل اليومية '!M536</f>
        <v>2250</v>
      </c>
      <c r="N540">
        <f>'تشغيل اليومية '!N536</f>
        <v>79.86</v>
      </c>
      <c r="O540">
        <f>'تشغيل اليومية '!O536</f>
        <v>2582.14</v>
      </c>
      <c r="P540">
        <f>'تشغيل اليومية '!P536</f>
        <v>0</v>
      </c>
      <c r="Q540">
        <f>'تشغيل اليومية '!Q536</f>
        <v>0</v>
      </c>
      <c r="R540">
        <f>'تشغيل اليومية '!R536</f>
        <v>0</v>
      </c>
      <c r="S540">
        <f>'تشغيل اليومية '!S536</f>
        <v>2250</v>
      </c>
      <c r="T540">
        <f>'تشغيل اليومية '!T536</f>
        <v>0</v>
      </c>
      <c r="U540">
        <f>'تشغيل اليومية '!U536</f>
        <v>412</v>
      </c>
      <c r="V540">
        <f>'تشغيل اليومية '!V536</f>
        <v>332.14</v>
      </c>
      <c r="W540" t="str">
        <f>'تشغيل اليومية '!W536</f>
        <v>952026</v>
      </c>
      <c r="X540" t="str">
        <f>'تشغيل اليومية '!X536</f>
        <v>ايراد</v>
      </c>
    </row>
    <row r="541" spans="1:24" x14ac:dyDescent="0.3">
      <c r="A541">
        <f>'تشغيل اليومية '!A537</f>
        <v>9</v>
      </c>
      <c r="B541">
        <f>'تشغيل اليومية '!B537</f>
        <v>5</v>
      </c>
      <c r="C541">
        <f>'تشغيل اليومية '!C537</f>
        <v>2026</v>
      </c>
      <c r="D541" t="str">
        <f>'تشغيل اليومية '!D537</f>
        <v xml:space="preserve">وديع 2الفيوم 2لوجستيكااكتوبر هاي اس </v>
      </c>
      <c r="E541">
        <f>'تشغيل اليومية '!E537</f>
        <v>4010</v>
      </c>
      <c r="F541" t="str">
        <f>'تشغيل اليومية '!F537</f>
        <v>وديع 2</v>
      </c>
      <c r="G541" t="str">
        <f>'تشغيل اليومية '!G537</f>
        <v>الفيوم 2</v>
      </c>
      <c r="H541" t="str">
        <f>'تشغيل اليومية '!H537</f>
        <v>لوجستيكا</v>
      </c>
      <c r="I541" t="str">
        <f>'تشغيل اليومية '!I537</f>
        <v xml:space="preserve">اكتوبر </v>
      </c>
      <c r="J541" t="str">
        <f>'تشغيل اليومية '!J537</f>
        <v xml:space="preserve">هاي اس </v>
      </c>
      <c r="K541">
        <f>'تشغيل اليومية '!K537</f>
        <v>2662</v>
      </c>
      <c r="L541">
        <f>'تشغيل اليومية '!L537</f>
        <v>1</v>
      </c>
      <c r="M541">
        <f>'تشغيل اليومية '!M537</f>
        <v>2250</v>
      </c>
      <c r="N541">
        <f>'تشغيل اليومية '!N537</f>
        <v>79.86</v>
      </c>
      <c r="O541">
        <f>'تشغيل اليومية '!O537</f>
        <v>2582.14</v>
      </c>
      <c r="P541">
        <f>'تشغيل اليومية '!P537</f>
        <v>0</v>
      </c>
      <c r="Q541">
        <f>'تشغيل اليومية '!Q537</f>
        <v>0</v>
      </c>
      <c r="R541">
        <f>'تشغيل اليومية '!R537</f>
        <v>0</v>
      </c>
      <c r="S541">
        <f>'تشغيل اليومية '!S537</f>
        <v>2250</v>
      </c>
      <c r="T541">
        <f>'تشغيل اليومية '!T537</f>
        <v>0</v>
      </c>
      <c r="U541">
        <f>'تشغيل اليومية '!U537</f>
        <v>412</v>
      </c>
      <c r="V541">
        <f>'تشغيل اليومية '!V537</f>
        <v>332.14</v>
      </c>
      <c r="W541" t="str">
        <f>'تشغيل اليومية '!W537</f>
        <v>952026</v>
      </c>
      <c r="X541" t="str">
        <f>'تشغيل اليومية '!X537</f>
        <v>ايراد</v>
      </c>
    </row>
    <row r="542" spans="1:24" x14ac:dyDescent="0.3">
      <c r="A542">
        <f>'تشغيل اليومية '!A538</f>
        <v>9</v>
      </c>
      <c r="B542">
        <f>'تشغيل اليومية '!B538</f>
        <v>5</v>
      </c>
      <c r="C542">
        <f>'تشغيل اليومية '!C538</f>
        <v>2026</v>
      </c>
      <c r="D542" t="str">
        <f>'تشغيل اليومية '!D538</f>
        <v xml:space="preserve">احمد عويس المعادي لوجستيكاابورواش هاي اس </v>
      </c>
      <c r="E542">
        <f>'تشغيل اليومية '!E538</f>
        <v>4011</v>
      </c>
      <c r="F542" t="str">
        <f>'تشغيل اليومية '!F538</f>
        <v xml:space="preserve">احمد عويس </v>
      </c>
      <c r="G542" t="str">
        <f>'تشغيل اليومية '!G538</f>
        <v xml:space="preserve">المعادي </v>
      </c>
      <c r="H542" t="str">
        <f>'تشغيل اليومية '!H538</f>
        <v>لوجستيكا</v>
      </c>
      <c r="I542" t="str">
        <f>'تشغيل اليومية '!I538</f>
        <v xml:space="preserve">ابورواش </v>
      </c>
      <c r="J542" t="str">
        <f>'تشغيل اليومية '!J538</f>
        <v xml:space="preserve">هاي اس </v>
      </c>
      <c r="K542">
        <f>'تشغيل اليومية '!K538</f>
        <v>2049</v>
      </c>
      <c r="L542">
        <f>'تشغيل اليومية '!L538</f>
        <v>1</v>
      </c>
      <c r="M542">
        <f>'تشغيل اليومية '!M538</f>
        <v>1650</v>
      </c>
      <c r="N542">
        <f>'تشغيل اليومية '!N538</f>
        <v>61.47</v>
      </c>
      <c r="O542">
        <f>'تشغيل اليومية '!O538</f>
        <v>1987.53</v>
      </c>
      <c r="P542">
        <f>'تشغيل اليومية '!P538</f>
        <v>0</v>
      </c>
      <c r="Q542">
        <f>'تشغيل اليومية '!Q538</f>
        <v>0</v>
      </c>
      <c r="R542">
        <f>'تشغيل اليومية '!R538</f>
        <v>0</v>
      </c>
      <c r="S542">
        <f>'تشغيل اليومية '!S538</f>
        <v>1650</v>
      </c>
      <c r="T542">
        <f>'تشغيل اليومية '!T538</f>
        <v>0</v>
      </c>
      <c r="U542">
        <f>'تشغيل اليومية '!U538</f>
        <v>399</v>
      </c>
      <c r="V542">
        <f>'تشغيل اليومية '!V538</f>
        <v>337.53</v>
      </c>
      <c r="W542" t="str">
        <f>'تشغيل اليومية '!W538</f>
        <v>952026</v>
      </c>
      <c r="X542" t="str">
        <f>'تشغيل اليومية '!X538</f>
        <v>ايراد</v>
      </c>
    </row>
    <row r="543" spans="1:24" x14ac:dyDescent="0.3">
      <c r="A543">
        <f>'تشغيل اليومية '!A539</f>
        <v>9</v>
      </c>
      <c r="B543">
        <f>'تشغيل اليومية '!B539</f>
        <v>5</v>
      </c>
      <c r="C543">
        <f>'تشغيل اليومية '!C539</f>
        <v>2026</v>
      </c>
      <c r="D543" t="str">
        <f>'تشغيل اليومية '!D539</f>
        <v>محمد جمال القناطر لوجستيكاابورواش سوزوكي</v>
      </c>
      <c r="E543">
        <f>'تشغيل اليومية '!E539</f>
        <v>4013</v>
      </c>
      <c r="F543" t="str">
        <f>'تشغيل اليومية '!F539</f>
        <v xml:space="preserve">محمد جمال </v>
      </c>
      <c r="G543" t="str">
        <f>'تشغيل اليومية '!G539</f>
        <v xml:space="preserve">القناطر </v>
      </c>
      <c r="H543" t="str">
        <f>'تشغيل اليومية '!H539</f>
        <v>لوجستيكا</v>
      </c>
      <c r="I543" t="str">
        <f>'تشغيل اليومية '!I539</f>
        <v xml:space="preserve">ابورواش </v>
      </c>
      <c r="J543" t="str">
        <f>'تشغيل اليومية '!J539</f>
        <v>سوزوكي</v>
      </c>
      <c r="K543">
        <f>'تشغيل اليومية '!K539</f>
        <v>1536</v>
      </c>
      <c r="L543">
        <f>'تشغيل اليومية '!L539</f>
        <v>1</v>
      </c>
      <c r="M543">
        <f>'تشغيل اليومية '!M539</f>
        <v>1000</v>
      </c>
      <c r="N543">
        <f>'تشغيل اليومية '!N539</f>
        <v>46.08</v>
      </c>
      <c r="O543">
        <f>'تشغيل اليومية '!O539</f>
        <v>1489.92</v>
      </c>
      <c r="P543">
        <f>'تشغيل اليومية '!P539</f>
        <v>0</v>
      </c>
      <c r="Q543">
        <f>'تشغيل اليومية '!Q539</f>
        <v>0</v>
      </c>
      <c r="R543">
        <f>'تشغيل اليومية '!R539</f>
        <v>0</v>
      </c>
      <c r="S543">
        <f>'تشغيل اليومية '!S539</f>
        <v>1000</v>
      </c>
      <c r="T543">
        <f>'تشغيل اليومية '!T539</f>
        <v>0</v>
      </c>
      <c r="U543">
        <f>'تشغيل اليومية '!U539</f>
        <v>536</v>
      </c>
      <c r="V543">
        <f>'تشغيل اليومية '!V539</f>
        <v>489.92</v>
      </c>
      <c r="W543" t="str">
        <f>'تشغيل اليومية '!W539</f>
        <v>952026</v>
      </c>
      <c r="X543" t="str">
        <f>'تشغيل اليومية '!X539</f>
        <v>ايراد</v>
      </c>
    </row>
    <row r="544" spans="1:24" x14ac:dyDescent="0.3">
      <c r="A544">
        <f>'تشغيل اليومية '!A540</f>
        <v>9</v>
      </c>
      <c r="B544">
        <f>'تشغيل اليومية '!B540</f>
        <v>5</v>
      </c>
      <c r="C544">
        <f>'تشغيل اليومية '!C540</f>
        <v>2026</v>
      </c>
      <c r="D544" t="str">
        <f>'تشغيل اليومية '!D540</f>
        <v>عماد النجار1المرج 2ورديةسعوديالمخاذناتوبيس 28</v>
      </c>
      <c r="E544">
        <f>'تشغيل اليومية '!E540</f>
        <v>5000</v>
      </c>
      <c r="F544" t="str">
        <f>'تشغيل اليومية '!F540</f>
        <v>عماد النجار1</v>
      </c>
      <c r="G544" t="str">
        <f>'تشغيل اليومية '!G540</f>
        <v>المرج 2وردية</v>
      </c>
      <c r="H544" t="str">
        <f>'تشغيل اليومية '!H540</f>
        <v>سعودي</v>
      </c>
      <c r="I544" t="str">
        <f>'تشغيل اليومية '!I540</f>
        <v>المخاذن</v>
      </c>
      <c r="J544" t="str">
        <f>'تشغيل اليومية '!J540</f>
        <v>اتوبيس 28</v>
      </c>
      <c r="K544">
        <f>'تشغيل اليومية '!K540</f>
        <v>4119</v>
      </c>
      <c r="L544">
        <f>'تشغيل اليومية '!L540</f>
        <v>1</v>
      </c>
      <c r="M544">
        <f>'تشغيل اليومية '!M540</f>
        <v>4800</v>
      </c>
      <c r="N544">
        <f>'تشغيل اليومية '!N540</f>
        <v>123.57</v>
      </c>
      <c r="O544">
        <f>'تشغيل اليومية '!O540</f>
        <v>3995.43</v>
      </c>
      <c r="P544">
        <f>'تشغيل اليومية '!P540</f>
        <v>0</v>
      </c>
      <c r="Q544">
        <f>'تشغيل اليومية '!Q540</f>
        <v>0</v>
      </c>
      <c r="R544">
        <f>'تشغيل اليومية '!R540</f>
        <v>0</v>
      </c>
      <c r="S544">
        <f>'تشغيل اليومية '!S540</f>
        <v>4800</v>
      </c>
      <c r="T544">
        <f>'تشغيل اليومية '!T540</f>
        <v>0</v>
      </c>
      <c r="U544">
        <f>'تشغيل اليومية '!U540</f>
        <v>-681</v>
      </c>
      <c r="V544">
        <f>'تشغيل اليومية '!V540</f>
        <v>-804.56999999999994</v>
      </c>
      <c r="W544" t="str">
        <f>'تشغيل اليومية '!W540</f>
        <v>952026</v>
      </c>
      <c r="X544" t="str">
        <f>'تشغيل اليومية '!X540</f>
        <v>ايراد</v>
      </c>
    </row>
    <row r="545" spans="1:24" x14ac:dyDescent="0.3">
      <c r="A545">
        <f>'تشغيل اليومية '!A541</f>
        <v>9</v>
      </c>
      <c r="B545">
        <f>'تشغيل اليومية '!B541</f>
        <v>5</v>
      </c>
      <c r="C545">
        <f>'تشغيل اليومية '!C541</f>
        <v>2026</v>
      </c>
      <c r="D545" t="str">
        <f>'تشغيل اليومية '!D541</f>
        <v>عماد النجار2المؤسسة 2ورديةسعوديالمخاذناتوبيس 28</v>
      </c>
      <c r="E545">
        <f>'تشغيل اليومية '!E541</f>
        <v>5001</v>
      </c>
      <c r="F545" t="str">
        <f>'تشغيل اليومية '!F541</f>
        <v>عماد النجار2</v>
      </c>
      <c r="G545" t="str">
        <f>'تشغيل اليومية '!G541</f>
        <v>المؤسسة 2وردية</v>
      </c>
      <c r="H545" t="str">
        <f>'تشغيل اليومية '!H541</f>
        <v>سعودي</v>
      </c>
      <c r="I545" t="str">
        <f>'تشغيل اليومية '!I541</f>
        <v>المخاذن</v>
      </c>
      <c r="J545" t="str">
        <f>'تشغيل اليومية '!J541</f>
        <v>اتوبيس 28</v>
      </c>
      <c r="K545">
        <f>'تشغيل اليومية '!K541</f>
        <v>3884</v>
      </c>
      <c r="L545">
        <f>'تشغيل اليومية '!L541</f>
        <v>1</v>
      </c>
      <c r="M545">
        <f>'تشغيل اليومية '!M541</f>
        <v>4500</v>
      </c>
      <c r="N545">
        <f>'تشغيل اليومية '!N541</f>
        <v>116.52</v>
      </c>
      <c r="O545">
        <f>'تشغيل اليومية '!O541</f>
        <v>3767.48</v>
      </c>
      <c r="P545">
        <f>'تشغيل اليومية '!P541</f>
        <v>0</v>
      </c>
      <c r="Q545">
        <f>'تشغيل اليومية '!Q541</f>
        <v>0</v>
      </c>
      <c r="R545">
        <f>'تشغيل اليومية '!R541</f>
        <v>0</v>
      </c>
      <c r="S545">
        <f>'تشغيل اليومية '!S541</f>
        <v>4500</v>
      </c>
      <c r="T545">
        <f>'تشغيل اليومية '!T541</f>
        <v>0</v>
      </c>
      <c r="U545">
        <f>'تشغيل اليومية '!U541</f>
        <v>-616</v>
      </c>
      <c r="V545">
        <f>'تشغيل اليومية '!V541</f>
        <v>-732.52</v>
      </c>
      <c r="W545" t="str">
        <f>'تشغيل اليومية '!W541</f>
        <v>952026</v>
      </c>
      <c r="X545" t="str">
        <f>'تشغيل اليومية '!X541</f>
        <v>ايراد</v>
      </c>
    </row>
    <row r="546" spans="1:24" x14ac:dyDescent="0.3">
      <c r="A546">
        <f>'تشغيل اليومية '!A542</f>
        <v>9</v>
      </c>
      <c r="B546">
        <f>'تشغيل اليومية '!B542</f>
        <v>5</v>
      </c>
      <c r="C546">
        <f>'تشغيل اليومية '!C542</f>
        <v>2026</v>
      </c>
      <c r="D546" t="str">
        <f>'تشغيل اليومية '!D542</f>
        <v>عماد النجار 3الدائري 1ورديةسعوديالمخاذناتوبيس 28</v>
      </c>
      <c r="E546">
        <f>'تشغيل اليومية '!E542</f>
        <v>5002</v>
      </c>
      <c r="F546" t="str">
        <f>'تشغيل اليومية '!F542</f>
        <v>عماد النجار 3</v>
      </c>
      <c r="G546" t="str">
        <f>'تشغيل اليومية '!G542</f>
        <v>الدائري 1وردية</v>
      </c>
      <c r="H546" t="str">
        <f>'تشغيل اليومية '!H542</f>
        <v>سعودي</v>
      </c>
      <c r="I546" t="str">
        <f>'تشغيل اليومية '!I542</f>
        <v>المخاذن</v>
      </c>
      <c r="J546" t="str">
        <f>'تشغيل اليومية '!J542</f>
        <v>اتوبيس 28</v>
      </c>
      <c r="K546">
        <f>'تشغيل اليومية '!K542</f>
        <v>2448</v>
      </c>
      <c r="L546">
        <f>'تشغيل اليومية '!L542</f>
        <v>1</v>
      </c>
      <c r="M546">
        <f>'تشغيل اليومية '!M542</f>
        <v>2500</v>
      </c>
      <c r="N546">
        <f>'تشغيل اليومية '!N542</f>
        <v>73.44</v>
      </c>
      <c r="O546">
        <f>'تشغيل اليومية '!O542</f>
        <v>2374.56</v>
      </c>
      <c r="P546">
        <f>'تشغيل اليومية '!P542</f>
        <v>0</v>
      </c>
      <c r="Q546">
        <f>'تشغيل اليومية '!Q542</f>
        <v>0</v>
      </c>
      <c r="R546">
        <f>'تشغيل اليومية '!R542</f>
        <v>0</v>
      </c>
      <c r="S546">
        <f>'تشغيل اليومية '!S542</f>
        <v>2500</v>
      </c>
      <c r="T546">
        <f>'تشغيل اليومية '!T542</f>
        <v>0</v>
      </c>
      <c r="U546">
        <f>'تشغيل اليومية '!U542</f>
        <v>-52</v>
      </c>
      <c r="V546">
        <f>'تشغيل اليومية '!V542</f>
        <v>-125.44</v>
      </c>
      <c r="W546" t="str">
        <f>'تشغيل اليومية '!W542</f>
        <v>952026</v>
      </c>
      <c r="X546" t="str">
        <f>'تشغيل اليومية '!X542</f>
        <v>ايراد</v>
      </c>
    </row>
    <row r="547" spans="1:24" x14ac:dyDescent="0.3">
      <c r="A547">
        <f>'تشغيل اليومية '!A543</f>
        <v>9</v>
      </c>
      <c r="B547">
        <f>'تشغيل اليومية '!B543</f>
        <v>5</v>
      </c>
      <c r="C547">
        <f>'تشغيل اليومية '!C543</f>
        <v>2026</v>
      </c>
      <c r="D547" t="str">
        <f>'تشغيل اليومية '!D543</f>
        <v>عبد الرحمن1الهرم سعوديدريماتوبيس 28</v>
      </c>
      <c r="E547">
        <f>'تشغيل اليومية '!E543</f>
        <v>5003</v>
      </c>
      <c r="F547" t="str">
        <f>'تشغيل اليومية '!F543</f>
        <v>عبد الرحمن1</v>
      </c>
      <c r="G547" t="str">
        <f>'تشغيل اليومية '!G543</f>
        <v xml:space="preserve">الهرم </v>
      </c>
      <c r="H547" t="str">
        <f>'تشغيل اليومية '!H543</f>
        <v>سعودي</v>
      </c>
      <c r="I547" t="str">
        <f>'تشغيل اليومية '!I543</f>
        <v>دريم</v>
      </c>
      <c r="J547" t="str">
        <f>'تشغيل اليومية '!J543</f>
        <v>اتوبيس 28</v>
      </c>
      <c r="K547">
        <f>'تشغيل اليومية '!K543</f>
        <v>994</v>
      </c>
      <c r="L547">
        <f>'تشغيل اليومية '!L543</f>
        <v>1</v>
      </c>
      <c r="M547">
        <f>'تشغيل اليومية '!M543</f>
        <v>850</v>
      </c>
      <c r="N547">
        <f>'تشغيل اليومية '!N543</f>
        <v>29.82</v>
      </c>
      <c r="O547">
        <f>'تشغيل اليومية '!O543</f>
        <v>964.18</v>
      </c>
      <c r="P547">
        <f>'تشغيل اليومية '!P543</f>
        <v>0</v>
      </c>
      <c r="Q547">
        <f>'تشغيل اليومية '!Q543</f>
        <v>0</v>
      </c>
      <c r="R547">
        <f>'تشغيل اليومية '!R543</f>
        <v>0</v>
      </c>
      <c r="S547">
        <f>'تشغيل اليومية '!S543</f>
        <v>850</v>
      </c>
      <c r="T547">
        <f>'تشغيل اليومية '!T543</f>
        <v>0</v>
      </c>
      <c r="U547">
        <f>'تشغيل اليومية '!U543</f>
        <v>144</v>
      </c>
      <c r="V547">
        <f>'تشغيل اليومية '!V543</f>
        <v>114.18</v>
      </c>
      <c r="W547" t="str">
        <f>'تشغيل اليومية '!W543</f>
        <v>952026</v>
      </c>
      <c r="X547" t="str">
        <f>'تشغيل اليومية '!X543</f>
        <v>ايراد</v>
      </c>
    </row>
    <row r="548" spans="1:24" x14ac:dyDescent="0.3">
      <c r="A548">
        <f>'تشغيل اليومية '!A544</f>
        <v>9</v>
      </c>
      <c r="B548">
        <f>'تشغيل اليومية '!B544</f>
        <v>5</v>
      </c>
      <c r="C548">
        <f>'تشغيل اليومية '!C544</f>
        <v>2026</v>
      </c>
      <c r="D548" t="str">
        <f>'تشغيل اليومية '!D544</f>
        <v>عبد الرحمن2المؤسسةسعوديدريماتوبيس 28</v>
      </c>
      <c r="E548">
        <f>'تشغيل اليومية '!E544</f>
        <v>5004</v>
      </c>
      <c r="F548" t="str">
        <f>'تشغيل اليومية '!F544</f>
        <v>عبد الرحمن2</v>
      </c>
      <c r="G548" t="str">
        <f>'تشغيل اليومية '!G544</f>
        <v>المؤسسة</v>
      </c>
      <c r="H548" t="str">
        <f>'تشغيل اليومية '!H544</f>
        <v>سعودي</v>
      </c>
      <c r="I548" t="str">
        <f>'تشغيل اليومية '!I544</f>
        <v>دريم</v>
      </c>
      <c r="J548" t="str">
        <f>'تشغيل اليومية '!J544</f>
        <v>اتوبيس 28</v>
      </c>
      <c r="K548">
        <f>'تشغيل اليومية '!K544</f>
        <v>994</v>
      </c>
      <c r="L548">
        <f>'تشغيل اليومية '!L544</f>
        <v>1</v>
      </c>
      <c r="M548">
        <f>'تشغيل اليومية '!M544</f>
        <v>850</v>
      </c>
      <c r="N548">
        <f>'تشغيل اليومية '!N544</f>
        <v>29.82</v>
      </c>
      <c r="O548">
        <f>'تشغيل اليومية '!O544</f>
        <v>964.18</v>
      </c>
      <c r="P548">
        <f>'تشغيل اليومية '!P544</f>
        <v>0</v>
      </c>
      <c r="Q548">
        <f>'تشغيل اليومية '!Q544</f>
        <v>0</v>
      </c>
      <c r="R548">
        <f>'تشغيل اليومية '!R544</f>
        <v>0</v>
      </c>
      <c r="S548">
        <f>'تشغيل اليومية '!S544</f>
        <v>850</v>
      </c>
      <c r="T548">
        <f>'تشغيل اليومية '!T544</f>
        <v>0</v>
      </c>
      <c r="U548">
        <f>'تشغيل اليومية '!U544</f>
        <v>144</v>
      </c>
      <c r="V548">
        <f>'تشغيل اليومية '!V544</f>
        <v>114.18</v>
      </c>
      <c r="W548" t="str">
        <f>'تشغيل اليومية '!W544</f>
        <v>952026</v>
      </c>
      <c r="X548" t="str">
        <f>'تشغيل اليومية '!X544</f>
        <v>ايراد</v>
      </c>
    </row>
    <row r="549" spans="1:24" x14ac:dyDescent="0.3">
      <c r="A549">
        <f>'تشغيل اليومية '!A545</f>
        <v>9</v>
      </c>
      <c r="B549">
        <f>'تشغيل اليومية '!B545</f>
        <v>5</v>
      </c>
      <c r="C549">
        <f>'تشغيل اليومية '!C545</f>
        <v>2026</v>
      </c>
      <c r="D549" t="str">
        <f>'تشغيل اليومية '!D545</f>
        <v>فرج 1حلوانسعوديهايد باركاتوبيس 28</v>
      </c>
      <c r="E549">
        <f>'تشغيل اليومية '!E545</f>
        <v>5005</v>
      </c>
      <c r="F549" t="str">
        <f>'تشغيل اليومية '!F545</f>
        <v>فرج 1</v>
      </c>
      <c r="G549" t="str">
        <f>'تشغيل اليومية '!G545</f>
        <v>حلوان</v>
      </c>
      <c r="H549" t="str">
        <f>'تشغيل اليومية '!H545</f>
        <v>سعودي</v>
      </c>
      <c r="I549" t="str">
        <f>'تشغيل اليومية '!I545</f>
        <v>هايد بارك</v>
      </c>
      <c r="J549" t="str">
        <f>'تشغيل اليومية '!J545</f>
        <v>اتوبيس 28</v>
      </c>
      <c r="K549">
        <f>'تشغيل اليومية '!K545</f>
        <v>4634</v>
      </c>
      <c r="L549">
        <f>'تشغيل اليومية '!L545</f>
        <v>1</v>
      </c>
      <c r="M549">
        <f>'تشغيل اليومية '!M545</f>
        <v>3750</v>
      </c>
      <c r="N549">
        <f>'تشغيل اليومية '!N545</f>
        <v>139.01999999999998</v>
      </c>
      <c r="O549">
        <f>'تشغيل اليومية '!O545</f>
        <v>4494.9799999999996</v>
      </c>
      <c r="P549">
        <f>'تشغيل اليومية '!P545</f>
        <v>0</v>
      </c>
      <c r="Q549">
        <f>'تشغيل اليومية '!Q545</f>
        <v>0</v>
      </c>
      <c r="R549">
        <f>'تشغيل اليومية '!R545</f>
        <v>0</v>
      </c>
      <c r="S549">
        <f>'تشغيل اليومية '!S545</f>
        <v>3750</v>
      </c>
      <c r="T549">
        <f>'تشغيل اليومية '!T545</f>
        <v>0</v>
      </c>
      <c r="U549">
        <f>'تشغيل اليومية '!U545</f>
        <v>884</v>
      </c>
      <c r="V549">
        <f>'تشغيل اليومية '!V545</f>
        <v>744.98</v>
      </c>
      <c r="W549" t="str">
        <f>'تشغيل اليومية '!W545</f>
        <v>952026</v>
      </c>
      <c r="X549" t="str">
        <f>'تشغيل اليومية '!X545</f>
        <v>ايراد</v>
      </c>
    </row>
    <row r="550" spans="1:24" x14ac:dyDescent="0.3">
      <c r="A550">
        <f>'تشغيل اليومية '!A546</f>
        <v>9</v>
      </c>
      <c r="B550">
        <f>'تشغيل اليومية '!B546</f>
        <v>5</v>
      </c>
      <c r="C550">
        <f>'تشغيل اليومية '!C546</f>
        <v>2026</v>
      </c>
      <c r="D550" t="str">
        <f>'تشغيل اليومية '!D546</f>
        <v>فرج 6حلوان مبيتسعوديهايد باركاتوبيس 28</v>
      </c>
      <c r="E550">
        <f>'تشغيل اليومية '!E546</f>
        <v>5029</v>
      </c>
      <c r="F550" t="str">
        <f>'تشغيل اليومية '!F546</f>
        <v>فرج 6</v>
      </c>
      <c r="G550" t="str">
        <f>'تشغيل اليومية '!G546</f>
        <v>حلوان مبيت</v>
      </c>
      <c r="H550" t="str">
        <f>'تشغيل اليومية '!H546</f>
        <v>سعودي</v>
      </c>
      <c r="I550" t="str">
        <f>'تشغيل اليومية '!I546</f>
        <v>هايد بارك</v>
      </c>
      <c r="J550" t="str">
        <f>'تشغيل اليومية '!J546</f>
        <v>اتوبيس 28</v>
      </c>
      <c r="K550">
        <f>'تشغيل اليومية '!K546</f>
        <v>1482</v>
      </c>
      <c r="L550">
        <f>'تشغيل اليومية '!L546</f>
        <v>1</v>
      </c>
      <c r="M550">
        <f>'تشغيل اليومية '!M546</f>
        <v>750</v>
      </c>
      <c r="N550">
        <f>'تشغيل اليومية '!N546</f>
        <v>44.46</v>
      </c>
      <c r="O550">
        <f>'تشغيل اليومية '!O546</f>
        <v>1437.54</v>
      </c>
      <c r="P550">
        <f>'تشغيل اليومية '!P546</f>
        <v>0</v>
      </c>
      <c r="Q550">
        <f>'تشغيل اليومية '!Q546</f>
        <v>0</v>
      </c>
      <c r="R550">
        <f>'تشغيل اليومية '!R546</f>
        <v>0</v>
      </c>
      <c r="S550">
        <f>'تشغيل اليومية '!S546</f>
        <v>750</v>
      </c>
      <c r="T550">
        <f>'تشغيل اليومية '!T546</f>
        <v>0</v>
      </c>
      <c r="U550">
        <f>'تشغيل اليومية '!U546</f>
        <v>732</v>
      </c>
      <c r="V550">
        <f>'تشغيل اليومية '!V546</f>
        <v>687.54</v>
      </c>
      <c r="W550" t="str">
        <f>'تشغيل اليومية '!W546</f>
        <v>952026</v>
      </c>
      <c r="X550" t="str">
        <f>'تشغيل اليومية '!X546</f>
        <v>ايراد</v>
      </c>
    </row>
    <row r="551" spans="1:24" x14ac:dyDescent="0.3">
      <c r="A551">
        <f>'تشغيل اليومية '!A547</f>
        <v>9</v>
      </c>
      <c r="B551">
        <f>'تشغيل اليومية '!B547</f>
        <v>5</v>
      </c>
      <c r="C551">
        <f>'تشغيل اليومية '!C547</f>
        <v>2026</v>
      </c>
      <c r="D551" t="str">
        <f>'تشغيل اليومية '!D547</f>
        <v>ممدوح كيلاني 3القومية سعوديهايد باركميكروباص صيني</v>
      </c>
      <c r="E551">
        <f>'تشغيل اليومية '!E547</f>
        <v>5006</v>
      </c>
      <c r="F551" t="str">
        <f>'تشغيل اليومية '!F547</f>
        <v>ممدوح كيلاني 3</v>
      </c>
      <c r="G551" t="str">
        <f>'تشغيل اليومية '!G547</f>
        <v xml:space="preserve">القومية </v>
      </c>
      <c r="H551" t="str">
        <f>'تشغيل اليومية '!H547</f>
        <v>سعودي</v>
      </c>
      <c r="I551" t="str">
        <f>'تشغيل اليومية '!I547</f>
        <v>هايد بارك</v>
      </c>
      <c r="J551" t="str">
        <f>'تشغيل اليومية '!J547</f>
        <v>ميكروباص صيني</v>
      </c>
      <c r="K551">
        <f>'تشغيل اليومية '!K547</f>
        <v>2965</v>
      </c>
      <c r="L551">
        <f>'تشغيل اليومية '!L547</f>
        <v>1</v>
      </c>
      <c r="M551">
        <f>'تشغيل اليومية '!M547</f>
        <v>2500</v>
      </c>
      <c r="N551">
        <f>'تشغيل اليومية '!N547</f>
        <v>88.95</v>
      </c>
      <c r="O551">
        <f>'تشغيل اليومية '!O547</f>
        <v>2876.05</v>
      </c>
      <c r="P551">
        <f>'تشغيل اليومية '!P547</f>
        <v>0</v>
      </c>
      <c r="Q551">
        <f>'تشغيل اليومية '!Q547</f>
        <v>0</v>
      </c>
      <c r="R551">
        <f>'تشغيل اليومية '!R547</f>
        <v>0</v>
      </c>
      <c r="S551">
        <f>'تشغيل اليومية '!S547</f>
        <v>2500</v>
      </c>
      <c r="T551">
        <f>'تشغيل اليومية '!T547</f>
        <v>0</v>
      </c>
      <c r="U551">
        <f>'تشغيل اليومية '!U547</f>
        <v>465</v>
      </c>
      <c r="V551">
        <f>'تشغيل اليومية '!V547</f>
        <v>376.05</v>
      </c>
      <c r="W551" t="str">
        <f>'تشغيل اليومية '!W547</f>
        <v>952026</v>
      </c>
      <c r="X551" t="str">
        <f>'تشغيل اليومية '!X547</f>
        <v>ايراد</v>
      </c>
    </row>
    <row r="552" spans="1:24" x14ac:dyDescent="0.3">
      <c r="A552">
        <f>'تشغيل اليومية '!A548</f>
        <v>9</v>
      </c>
      <c r="B552">
        <f>'تشغيل اليومية '!B548</f>
        <v>5</v>
      </c>
      <c r="C552">
        <f>'تشغيل اليومية '!C548</f>
        <v>2026</v>
      </c>
      <c r="D552" t="str">
        <f>'تشغيل اليومية '!D548</f>
        <v>محمد جمال طوسونالمنيبسعوديهايد باركاتوبيس 28</v>
      </c>
      <c r="E552">
        <f>'تشغيل اليومية '!E548</f>
        <v>5025</v>
      </c>
      <c r="F552" t="str">
        <f>'تشغيل اليومية '!F548</f>
        <v>محمد جمال طوسون</v>
      </c>
      <c r="G552" t="str">
        <f>'تشغيل اليومية '!G548</f>
        <v>المنيب</v>
      </c>
      <c r="H552" t="str">
        <f>'تشغيل اليومية '!H548</f>
        <v>سعودي</v>
      </c>
      <c r="I552" t="str">
        <f>'تشغيل اليومية '!I548</f>
        <v>هايد بارك</v>
      </c>
      <c r="J552" t="str">
        <f>'تشغيل اليومية '!J548</f>
        <v>اتوبيس 28</v>
      </c>
      <c r="K552">
        <f>'تشغيل اليومية '!K548</f>
        <v>4634</v>
      </c>
      <c r="L552">
        <f>'تشغيل اليومية '!L548</f>
        <v>1</v>
      </c>
      <c r="M552">
        <f>'تشغيل اليومية '!M548</f>
        <v>3800</v>
      </c>
      <c r="N552">
        <f>'تشغيل اليومية '!N548</f>
        <v>139.01999999999998</v>
      </c>
      <c r="O552">
        <f>'تشغيل اليومية '!O548</f>
        <v>4494.9799999999996</v>
      </c>
      <c r="P552">
        <f>'تشغيل اليومية '!P548</f>
        <v>0</v>
      </c>
      <c r="Q552">
        <f>'تشغيل اليومية '!Q548</f>
        <v>0</v>
      </c>
      <c r="R552">
        <f>'تشغيل اليومية '!R548</f>
        <v>0</v>
      </c>
      <c r="S552">
        <f>'تشغيل اليومية '!S548</f>
        <v>3800</v>
      </c>
      <c r="T552">
        <f>'تشغيل اليومية '!T548</f>
        <v>0</v>
      </c>
      <c r="U552">
        <f>'تشغيل اليومية '!U548</f>
        <v>834</v>
      </c>
      <c r="V552">
        <f>'تشغيل اليومية '!V548</f>
        <v>694.98</v>
      </c>
      <c r="W552" t="str">
        <f>'تشغيل اليومية '!W548</f>
        <v>952026</v>
      </c>
      <c r="X552" t="str">
        <f>'تشغيل اليومية '!X548</f>
        <v>ايراد</v>
      </c>
    </row>
    <row r="553" spans="1:24" x14ac:dyDescent="0.3">
      <c r="A553">
        <f>'تشغيل اليومية '!A549</f>
        <v>9</v>
      </c>
      <c r="B553">
        <f>'تشغيل اليومية '!B549</f>
        <v>5</v>
      </c>
      <c r="C553">
        <f>'تشغيل اليومية '!C549</f>
        <v>2026</v>
      </c>
      <c r="D553" t="str">
        <f>'تشغيل اليومية '!D549</f>
        <v>مصطفي رشدي1المنيب 2 ورديةسعوديميفيداميكروباص صيني</v>
      </c>
      <c r="E553">
        <f>'تشغيل اليومية '!E549</f>
        <v>5007</v>
      </c>
      <c r="F553" t="str">
        <f>'تشغيل اليومية '!F549</f>
        <v>مصطفي رشدي1</v>
      </c>
      <c r="G553" t="str">
        <f>'تشغيل اليومية '!G549</f>
        <v>المنيب 2 وردية</v>
      </c>
      <c r="H553" t="str">
        <f>'تشغيل اليومية '!H549</f>
        <v>سعودي</v>
      </c>
      <c r="I553" t="str">
        <f>'تشغيل اليومية '!I549</f>
        <v>ميفيدا</v>
      </c>
      <c r="J553" t="str">
        <f>'تشغيل اليومية '!J549</f>
        <v>ميكروباص صيني</v>
      </c>
      <c r="K553">
        <f>'تشغيل اليومية '!K549</f>
        <v>2965</v>
      </c>
      <c r="L553">
        <f>'تشغيل اليومية '!L549</f>
        <v>1</v>
      </c>
      <c r="M553">
        <f>'تشغيل اليومية '!M549</f>
        <v>2150</v>
      </c>
      <c r="N553">
        <f>'تشغيل اليومية '!N549</f>
        <v>88.95</v>
      </c>
      <c r="O553">
        <f>'تشغيل اليومية '!O549</f>
        <v>2876.05</v>
      </c>
      <c r="P553">
        <f>'تشغيل اليومية '!P549</f>
        <v>0</v>
      </c>
      <c r="Q553">
        <f>'تشغيل اليومية '!Q549</f>
        <v>0</v>
      </c>
      <c r="R553">
        <f>'تشغيل اليومية '!R549</f>
        <v>0</v>
      </c>
      <c r="S553">
        <f>'تشغيل اليومية '!S549</f>
        <v>2150</v>
      </c>
      <c r="T553">
        <f>'تشغيل اليومية '!T549</f>
        <v>0</v>
      </c>
      <c r="U553">
        <f>'تشغيل اليومية '!U549</f>
        <v>815</v>
      </c>
      <c r="V553">
        <f>'تشغيل اليومية '!V549</f>
        <v>726.05</v>
      </c>
      <c r="W553" t="str">
        <f>'تشغيل اليومية '!W549</f>
        <v>952026</v>
      </c>
      <c r="X553" t="str">
        <f>'تشغيل اليومية '!X549</f>
        <v>ايراد</v>
      </c>
    </row>
    <row r="554" spans="1:24" x14ac:dyDescent="0.3">
      <c r="A554">
        <f>'تشغيل اليومية '!A550</f>
        <v>9</v>
      </c>
      <c r="B554">
        <f>'تشغيل اليومية '!B550</f>
        <v>5</v>
      </c>
      <c r="C554">
        <f>'تشغيل اليومية '!C550</f>
        <v>2026</v>
      </c>
      <c r="D554" t="str">
        <f>'تشغيل اليومية '!D550</f>
        <v>فرج 2حلوان 2 ورديةسعوديميفيداميكروباص صيني</v>
      </c>
      <c r="E554">
        <f>'تشغيل اليومية '!E550</f>
        <v>5009</v>
      </c>
      <c r="F554" t="str">
        <f>'تشغيل اليومية '!F550</f>
        <v>فرج 2</v>
      </c>
      <c r="G554" t="str">
        <f>'تشغيل اليومية '!G550</f>
        <v>حلوان 2 وردية</v>
      </c>
      <c r="H554" t="str">
        <f>'تشغيل اليومية '!H550</f>
        <v>سعودي</v>
      </c>
      <c r="I554" t="str">
        <f>'تشغيل اليومية '!I550</f>
        <v>ميفيدا</v>
      </c>
      <c r="J554" t="str">
        <f>'تشغيل اليومية '!J550</f>
        <v>ميكروباص صيني</v>
      </c>
      <c r="K554">
        <f>'تشغيل اليومية '!K550</f>
        <v>2965</v>
      </c>
      <c r="L554">
        <f>'تشغيل اليومية '!L550</f>
        <v>1</v>
      </c>
      <c r="M554">
        <f>'تشغيل اليومية '!M550</f>
        <v>2250</v>
      </c>
      <c r="N554">
        <f>'تشغيل اليومية '!N550</f>
        <v>88.95</v>
      </c>
      <c r="O554">
        <f>'تشغيل اليومية '!O550</f>
        <v>2876.05</v>
      </c>
      <c r="P554">
        <f>'تشغيل اليومية '!P550</f>
        <v>0</v>
      </c>
      <c r="Q554">
        <f>'تشغيل اليومية '!Q550</f>
        <v>0</v>
      </c>
      <c r="R554">
        <f>'تشغيل اليومية '!R550</f>
        <v>0</v>
      </c>
      <c r="S554">
        <f>'تشغيل اليومية '!S550</f>
        <v>2250</v>
      </c>
      <c r="T554">
        <f>'تشغيل اليومية '!T550</f>
        <v>0</v>
      </c>
      <c r="U554">
        <f>'تشغيل اليومية '!U550</f>
        <v>715</v>
      </c>
      <c r="V554">
        <f>'تشغيل اليومية '!V550</f>
        <v>626.04999999999995</v>
      </c>
      <c r="W554" t="str">
        <f>'تشغيل اليومية '!W550</f>
        <v>952026</v>
      </c>
      <c r="X554" t="str">
        <f>'تشغيل اليومية '!X550</f>
        <v>ايراد</v>
      </c>
    </row>
    <row r="555" spans="1:24" x14ac:dyDescent="0.3">
      <c r="A555">
        <f>'تشغيل اليومية '!A551</f>
        <v>9</v>
      </c>
      <c r="B555">
        <f>'تشغيل اليومية '!B551</f>
        <v>5</v>
      </c>
      <c r="C555">
        <f>'تشغيل اليومية '!C551</f>
        <v>2026</v>
      </c>
      <c r="D555" t="str">
        <f>'تشغيل اليومية '!D551</f>
        <v>فرج 3حلوان 2 ورديةسعوديالقطاميةاتوبيس 28</v>
      </c>
      <c r="E555">
        <f>'تشغيل اليومية '!E551</f>
        <v>5010</v>
      </c>
      <c r="F555" t="str">
        <f>'تشغيل اليومية '!F551</f>
        <v>فرج 3</v>
      </c>
      <c r="G555" t="str">
        <f>'تشغيل اليومية '!G551</f>
        <v>حلوان 2 وردية</v>
      </c>
      <c r="H555" t="str">
        <f>'تشغيل اليومية '!H551</f>
        <v>سعودي</v>
      </c>
      <c r="I555" t="str">
        <f>'تشغيل اليومية '!I551</f>
        <v>القطامية</v>
      </c>
      <c r="J555" t="str">
        <f>'تشغيل اليومية '!J551</f>
        <v>اتوبيس 28</v>
      </c>
      <c r="K555">
        <f>'تشغيل اليومية '!K551</f>
        <v>3415</v>
      </c>
      <c r="L555">
        <f>'تشغيل اليومية '!L551</f>
        <v>1</v>
      </c>
      <c r="M555">
        <f>'تشغيل اليومية '!M551</f>
        <v>3400</v>
      </c>
      <c r="N555">
        <f>'تشغيل اليومية '!N551</f>
        <v>102.45</v>
      </c>
      <c r="O555">
        <f>'تشغيل اليومية '!O551</f>
        <v>3312.55</v>
      </c>
      <c r="P555">
        <f>'تشغيل اليومية '!P551</f>
        <v>0</v>
      </c>
      <c r="Q555">
        <f>'تشغيل اليومية '!Q551</f>
        <v>0</v>
      </c>
      <c r="R555">
        <f>'تشغيل اليومية '!R551</f>
        <v>0</v>
      </c>
      <c r="S555">
        <f>'تشغيل اليومية '!S551</f>
        <v>3400</v>
      </c>
      <c r="T555">
        <f>'تشغيل اليومية '!T551</f>
        <v>0</v>
      </c>
      <c r="U555">
        <f>'تشغيل اليومية '!U551</f>
        <v>15</v>
      </c>
      <c r="V555">
        <f>'تشغيل اليومية '!V551</f>
        <v>-87.45</v>
      </c>
      <c r="W555" t="str">
        <f>'تشغيل اليومية '!W551</f>
        <v>952026</v>
      </c>
      <c r="X555" t="str">
        <f>'تشغيل اليومية '!X551</f>
        <v>ايراد</v>
      </c>
    </row>
    <row r="556" spans="1:24" x14ac:dyDescent="0.3">
      <c r="A556">
        <f>'تشغيل اليومية '!A552</f>
        <v>9</v>
      </c>
      <c r="B556">
        <f>'تشغيل اليومية '!B552</f>
        <v>5</v>
      </c>
      <c r="C556">
        <f>'تشغيل اليومية '!C552</f>
        <v>2026</v>
      </c>
      <c r="D556" t="str">
        <f>'تشغيل اليومية '!D552</f>
        <v>فرج 4مايو ورديةسعوديالقطاميةميكروباص</v>
      </c>
      <c r="E556">
        <f>'تشغيل اليومية '!E552</f>
        <v>5011</v>
      </c>
      <c r="F556" t="str">
        <f>'تشغيل اليومية '!F552</f>
        <v>فرج 4</v>
      </c>
      <c r="G556" t="str">
        <f>'تشغيل اليومية '!G552</f>
        <v>مايو وردية</v>
      </c>
      <c r="H556" t="str">
        <f>'تشغيل اليومية '!H552</f>
        <v>سعودي</v>
      </c>
      <c r="I556" t="str">
        <f>'تشغيل اليومية '!I552</f>
        <v>القطامية</v>
      </c>
      <c r="J556" t="str">
        <f>'تشغيل اليومية '!J552</f>
        <v>ميكروباص</v>
      </c>
      <c r="K556">
        <f>'تشغيل اليومية '!K552</f>
        <v>1222</v>
      </c>
      <c r="L556">
        <f>'تشغيل اليومية '!L552</f>
        <v>1</v>
      </c>
      <c r="M556">
        <f>'تشغيل اليومية '!M552</f>
        <v>1180</v>
      </c>
      <c r="N556">
        <f>'تشغيل اليومية '!N552</f>
        <v>36.659999999999997</v>
      </c>
      <c r="O556">
        <f>'تشغيل اليومية '!O552</f>
        <v>1185.3399999999999</v>
      </c>
      <c r="P556">
        <f>'تشغيل اليومية '!P552</f>
        <v>0</v>
      </c>
      <c r="Q556">
        <f>'تشغيل اليومية '!Q552</f>
        <v>0</v>
      </c>
      <c r="R556">
        <f>'تشغيل اليومية '!R552</f>
        <v>0</v>
      </c>
      <c r="S556">
        <f>'تشغيل اليومية '!S552</f>
        <v>1180</v>
      </c>
      <c r="T556">
        <f>'تشغيل اليومية '!T552</f>
        <v>0</v>
      </c>
      <c r="U556">
        <f>'تشغيل اليومية '!U552</f>
        <v>42</v>
      </c>
      <c r="V556">
        <f>'تشغيل اليومية '!V552</f>
        <v>5.3400000000000034</v>
      </c>
      <c r="W556" t="str">
        <f>'تشغيل اليومية '!W552</f>
        <v>952026</v>
      </c>
      <c r="X556" t="str">
        <f>'تشغيل اليومية '!X552</f>
        <v>ايراد</v>
      </c>
    </row>
    <row r="557" spans="1:24" x14ac:dyDescent="0.3">
      <c r="A557">
        <f>'تشغيل اليومية '!A553</f>
        <v>9</v>
      </c>
      <c r="B557">
        <f>'تشغيل اليومية '!B553</f>
        <v>5</v>
      </c>
      <c r="C557">
        <f>'تشغيل اليومية '!C553</f>
        <v>2026</v>
      </c>
      <c r="D557" t="str">
        <f>'تشغيل اليومية '!D553</f>
        <v>مصطفي رشدي3المنيب5شفتسعوديالقطاميةاتوبيس 28</v>
      </c>
      <c r="E557">
        <f>'تشغيل اليومية '!E553</f>
        <v>5012</v>
      </c>
      <c r="F557" t="str">
        <f>'تشغيل اليومية '!F553</f>
        <v>مصطفي رشدي3</v>
      </c>
      <c r="G557" t="str">
        <f>'تشغيل اليومية '!G553</f>
        <v>المنيب5شفت</v>
      </c>
      <c r="H557" t="str">
        <f>'تشغيل اليومية '!H553</f>
        <v>سعودي</v>
      </c>
      <c r="I557" t="str">
        <f>'تشغيل اليومية '!I553</f>
        <v>القطامية</v>
      </c>
      <c r="J557" t="str">
        <f>'تشغيل اليومية '!J553</f>
        <v>اتوبيس 28</v>
      </c>
      <c r="K557">
        <f>'تشغيل اليومية '!K553</f>
        <v>2649</v>
      </c>
      <c r="L557">
        <f>'تشغيل اليومية '!L553</f>
        <v>1</v>
      </c>
      <c r="M557">
        <f>'تشغيل اليومية '!M553</f>
        <v>2060</v>
      </c>
      <c r="N557">
        <f>'تشغيل اليومية '!N553</f>
        <v>79.47</v>
      </c>
      <c r="O557">
        <f>'تشغيل اليومية '!O553</f>
        <v>2569.5300000000002</v>
      </c>
      <c r="P557">
        <f>'تشغيل اليومية '!P553</f>
        <v>0</v>
      </c>
      <c r="Q557">
        <f>'تشغيل اليومية '!Q553</f>
        <v>0</v>
      </c>
      <c r="R557">
        <f>'تشغيل اليومية '!R553</f>
        <v>0</v>
      </c>
      <c r="S557">
        <f>'تشغيل اليومية '!S553</f>
        <v>2060</v>
      </c>
      <c r="T557">
        <f>'تشغيل اليومية '!T553</f>
        <v>0</v>
      </c>
      <c r="U557">
        <f>'تشغيل اليومية '!U553</f>
        <v>589</v>
      </c>
      <c r="V557">
        <f>'تشغيل اليومية '!V553</f>
        <v>509.53</v>
      </c>
      <c r="W557" t="str">
        <f>'تشغيل اليومية '!W553</f>
        <v>952026</v>
      </c>
      <c r="X557" t="str">
        <f>'تشغيل اليومية '!X553</f>
        <v>ايراد</v>
      </c>
    </row>
    <row r="558" spans="1:24" x14ac:dyDescent="0.3">
      <c r="A558">
        <f>'تشغيل اليومية '!A554</f>
        <v>9</v>
      </c>
      <c r="B558">
        <f>'تشغيل اليومية '!B554</f>
        <v>5</v>
      </c>
      <c r="C558">
        <f>'تشغيل اليومية '!C554</f>
        <v>2026</v>
      </c>
      <c r="D558" t="str">
        <f>'تشغيل اليومية '!D554</f>
        <v>مصطفي رشدي4المنيب Wصباحيةسعوديالقطاميةاتوبيس 28</v>
      </c>
      <c r="E558">
        <f>'تشغيل اليومية '!E554</f>
        <v>5013</v>
      </c>
      <c r="F558" t="str">
        <f>'تشغيل اليومية '!F554</f>
        <v>مصطفي رشدي4</v>
      </c>
      <c r="G558" t="str">
        <f>'تشغيل اليومية '!G554</f>
        <v>المنيب Wصباحية</v>
      </c>
      <c r="H558" t="str">
        <f>'تشغيل اليومية '!H554</f>
        <v>سعودي</v>
      </c>
      <c r="I558" t="str">
        <f>'تشغيل اليومية '!I554</f>
        <v>القطامية</v>
      </c>
      <c r="J558" t="str">
        <f>'تشغيل اليومية '!J554</f>
        <v>اتوبيس 28</v>
      </c>
      <c r="K558">
        <f>'تشغيل اليومية '!K554</f>
        <v>1059</v>
      </c>
      <c r="L558">
        <f>'تشغيل اليومية '!L554</f>
        <v>1</v>
      </c>
      <c r="M558">
        <f>'تشغيل اليومية '!M554</f>
        <v>1000</v>
      </c>
      <c r="N558">
        <f>'تشغيل اليومية '!N554</f>
        <v>31.77</v>
      </c>
      <c r="O558">
        <f>'تشغيل اليومية '!O554</f>
        <v>1027.23</v>
      </c>
      <c r="P558">
        <f>'تشغيل اليومية '!P554</f>
        <v>0</v>
      </c>
      <c r="Q558">
        <f>'تشغيل اليومية '!Q554</f>
        <v>0</v>
      </c>
      <c r="R558">
        <f>'تشغيل اليومية '!R554</f>
        <v>0</v>
      </c>
      <c r="S558">
        <f>'تشغيل اليومية '!S554</f>
        <v>1000</v>
      </c>
      <c r="T558">
        <f>'تشغيل اليومية '!T554</f>
        <v>0</v>
      </c>
      <c r="U558">
        <f>'تشغيل اليومية '!U554</f>
        <v>59</v>
      </c>
      <c r="V558">
        <f>'تشغيل اليومية '!V554</f>
        <v>27.23</v>
      </c>
      <c r="W558" t="str">
        <f>'تشغيل اليومية '!W554</f>
        <v>952026</v>
      </c>
      <c r="X558" t="str">
        <f>'تشغيل اليومية '!X554</f>
        <v>ايراد</v>
      </c>
    </row>
    <row r="559" spans="1:24" x14ac:dyDescent="0.3">
      <c r="A559">
        <f>'تشغيل اليومية '!A555</f>
        <v>9</v>
      </c>
      <c r="B559">
        <f>'تشغيل اليومية '!B555</f>
        <v>5</v>
      </c>
      <c r="C559">
        <f>'تشغيل اليومية '!C555</f>
        <v>2026</v>
      </c>
      <c r="D559" t="str">
        <f>'تشغيل اليومية '!D555</f>
        <v>مصطفي رشدي5صقر 2 ورديةسعوديالقطاميةاتوبيس 28</v>
      </c>
      <c r="E559">
        <f>'تشغيل اليومية '!E555</f>
        <v>5014</v>
      </c>
      <c r="F559" t="str">
        <f>'تشغيل اليومية '!F555</f>
        <v>مصطفي رشدي5</v>
      </c>
      <c r="G559" t="str">
        <f>'تشغيل اليومية '!G555</f>
        <v>صقر 2 وردية</v>
      </c>
      <c r="H559" t="str">
        <f>'تشغيل اليومية '!H555</f>
        <v>سعودي</v>
      </c>
      <c r="I559" t="str">
        <f>'تشغيل اليومية '!I555</f>
        <v>القطامية</v>
      </c>
      <c r="J559" t="str">
        <f>'تشغيل اليومية '!J555</f>
        <v>اتوبيس 28</v>
      </c>
      <c r="K559">
        <f>'تشغيل اليومية '!K555</f>
        <v>2120</v>
      </c>
      <c r="L559">
        <f>'تشغيل اليومية '!L555</f>
        <v>1</v>
      </c>
      <c r="M559">
        <f>'تشغيل اليومية '!M555</f>
        <v>1780</v>
      </c>
      <c r="N559">
        <f>'تشغيل اليومية '!N555</f>
        <v>63.599999999999994</v>
      </c>
      <c r="O559">
        <f>'تشغيل اليومية '!O555</f>
        <v>2056.4</v>
      </c>
      <c r="P559">
        <f>'تشغيل اليومية '!P555</f>
        <v>0</v>
      </c>
      <c r="Q559">
        <f>'تشغيل اليومية '!Q555</f>
        <v>0</v>
      </c>
      <c r="R559">
        <f>'تشغيل اليومية '!R555</f>
        <v>0</v>
      </c>
      <c r="S559">
        <f>'تشغيل اليومية '!S555</f>
        <v>1780</v>
      </c>
      <c r="T559">
        <f>'تشغيل اليومية '!T555</f>
        <v>0</v>
      </c>
      <c r="U559">
        <f>'تشغيل اليومية '!U555</f>
        <v>340</v>
      </c>
      <c r="V559">
        <f>'تشغيل اليومية '!V555</f>
        <v>276.39999999999998</v>
      </c>
      <c r="W559" t="str">
        <f>'تشغيل اليومية '!W555</f>
        <v>952026</v>
      </c>
      <c r="X559" t="str">
        <f>'تشغيل اليومية '!X555</f>
        <v>ايراد</v>
      </c>
    </row>
    <row r="560" spans="1:24" x14ac:dyDescent="0.3">
      <c r="A560">
        <f>المصروفات!A2</f>
        <v>28</v>
      </c>
      <c r="B560">
        <f>المصروفات!B2</f>
        <v>2</v>
      </c>
      <c r="C560">
        <f>المصروفات!C2</f>
        <v>2026</v>
      </c>
      <c r="D560" t="str">
        <f>المصروفات!D2</f>
        <v>رواتب شهر فبراير 2026</v>
      </c>
      <c r="T560">
        <f>المصروفات!F2</f>
        <v>0</v>
      </c>
      <c r="V560">
        <f>المصروفات!E2</f>
        <v>126000</v>
      </c>
      <c r="X560" t="str">
        <f>المصروفات!G2</f>
        <v>مصروف</v>
      </c>
    </row>
    <row r="561" spans="1:24" x14ac:dyDescent="0.3">
      <c r="A561">
        <f>المصروفات!A3</f>
        <v>28</v>
      </c>
      <c r="B561">
        <f>المصروفات!B3</f>
        <v>2</v>
      </c>
      <c r="C561">
        <f>المصروفات!C3</f>
        <v>2026</v>
      </c>
      <c r="D561" t="str">
        <f>المصروفات!D3</f>
        <v xml:space="preserve">ايجار مكتب </v>
      </c>
      <c r="T561">
        <f>المصروفات!F3</f>
        <v>0</v>
      </c>
      <c r="V561">
        <f>المصروفات!E3</f>
        <v>3000</v>
      </c>
      <c r="X561" t="str">
        <f>المصروفات!G3</f>
        <v>مصروف</v>
      </c>
    </row>
    <row r="562" spans="1:24" x14ac:dyDescent="0.3">
      <c r="A562">
        <f>المصروفات!A4</f>
        <v>28</v>
      </c>
      <c r="B562">
        <f>المصروفات!B4</f>
        <v>2</v>
      </c>
      <c r="C562">
        <f>المصروفات!C4</f>
        <v>2026</v>
      </c>
      <c r="D562" t="str">
        <f>المصروفات!D4</f>
        <v xml:space="preserve">استهلاك سولار سيارة مكتب خط المنيب </v>
      </c>
      <c r="T562">
        <f>المصروفات!F4</f>
        <v>0</v>
      </c>
      <c r="V562">
        <f>المصروفات!E4</f>
        <v>24000</v>
      </c>
      <c r="X562" t="str">
        <f>المصروفات!G4</f>
        <v>مصروف</v>
      </c>
    </row>
    <row r="563" spans="1:24" x14ac:dyDescent="0.3">
      <c r="A563">
        <f>المصروفات!A5</f>
        <v>28</v>
      </c>
      <c r="B563">
        <f>المصروفات!B5</f>
        <v>2</v>
      </c>
      <c r="C563">
        <f>المصروفات!C5</f>
        <v>2026</v>
      </c>
      <c r="D563" t="str">
        <f>المصروفات!D5</f>
        <v xml:space="preserve">صيانات سيارة مكتب خط المنيب </v>
      </c>
      <c r="T563">
        <f>المصروفات!F5</f>
        <v>0</v>
      </c>
      <c r="V563">
        <f>المصروفات!E5</f>
        <v>12000</v>
      </c>
      <c r="X563" t="str">
        <f>المصروفات!G5</f>
        <v>مصروف</v>
      </c>
    </row>
    <row r="564" spans="1:24" x14ac:dyDescent="0.3">
      <c r="A564">
        <f>المصروفات!A6</f>
        <v>28</v>
      </c>
      <c r="B564">
        <f>المصروفات!B6</f>
        <v>2</v>
      </c>
      <c r="C564">
        <f>المصروفات!C6</f>
        <v>2026</v>
      </c>
      <c r="D564" t="str">
        <f>المصروفات!D6</f>
        <v xml:space="preserve">جراج سيارة المكتب خط المنيب </v>
      </c>
      <c r="T564">
        <f>المصروفات!F6</f>
        <v>0</v>
      </c>
      <c r="V564">
        <f>المصروفات!E6</f>
        <v>1400</v>
      </c>
      <c r="X564" t="str">
        <f>المصروفات!G6</f>
        <v>مصروف</v>
      </c>
    </row>
    <row r="565" spans="1:24" x14ac:dyDescent="0.3">
      <c r="A565">
        <f>المصروفات!A7</f>
        <v>28</v>
      </c>
      <c r="B565">
        <f>المصروفات!B7</f>
        <v>2</v>
      </c>
      <c r="C565">
        <f>المصروفات!C7</f>
        <v>2026</v>
      </c>
      <c r="D565" t="str">
        <f>المصروفات!D7</f>
        <v>استهلاك سولار سيارة مكتب خط الحلمية</v>
      </c>
      <c r="T565">
        <f>المصروفات!F7</f>
        <v>0</v>
      </c>
      <c r="V565">
        <f>المصروفات!E7</f>
        <v>30000</v>
      </c>
      <c r="X565" t="str">
        <f>المصروفات!G7</f>
        <v>مصروف</v>
      </c>
    </row>
    <row r="566" spans="1:24" x14ac:dyDescent="0.3">
      <c r="A566">
        <f>المصروفات!A8</f>
        <v>28</v>
      </c>
      <c r="B566">
        <f>المصروفات!B8</f>
        <v>2</v>
      </c>
      <c r="C566">
        <f>المصروفات!C8</f>
        <v>2026</v>
      </c>
      <c r="D566" t="str">
        <f>المصروفات!D8</f>
        <v>صيانات سيارة مكتب خط الحلمية</v>
      </c>
      <c r="T566">
        <f>المصروفات!F8</f>
        <v>0</v>
      </c>
      <c r="V566">
        <f>المصروفات!E8</f>
        <v>12000</v>
      </c>
      <c r="X566" t="str">
        <f>المصروفات!G8</f>
        <v>مصروف</v>
      </c>
    </row>
    <row r="567" spans="1:24" x14ac:dyDescent="0.3">
      <c r="A567">
        <f>المصروفات!A9</f>
        <v>28</v>
      </c>
      <c r="B567">
        <f>المصروفات!B9</f>
        <v>2</v>
      </c>
      <c r="C567">
        <f>المصروفات!C9</f>
        <v>2026</v>
      </c>
      <c r="D567" t="str">
        <f>المصروفات!D9</f>
        <v>جراج سيارة مكتب خط الحلمية</v>
      </c>
      <c r="T567">
        <f>المصروفات!F9</f>
        <v>0</v>
      </c>
      <c r="V567">
        <f>المصروفات!E9</f>
        <v>700</v>
      </c>
      <c r="X567" t="str">
        <f>المصروفات!G9</f>
        <v>مصروف</v>
      </c>
    </row>
    <row r="568" spans="1:24" x14ac:dyDescent="0.3">
      <c r="A568">
        <f>المصروفات!A10</f>
        <v>15</v>
      </c>
      <c r="B568">
        <f>المصروفات!B10</f>
        <v>5</v>
      </c>
      <c r="C568">
        <f>المصروفات!C10</f>
        <v>2026</v>
      </c>
      <c r="D568" t="str">
        <f>المصروفات!D10</f>
        <v>يونيفورم</v>
      </c>
      <c r="T568">
        <f>المصروفات!F10</f>
        <v>0</v>
      </c>
      <c r="V568">
        <f>المصروفات!E10</f>
        <v>28000</v>
      </c>
      <c r="X568" t="str">
        <f>المصروفات!G10</f>
        <v>مصروف</v>
      </c>
    </row>
    <row r="569" spans="1:24" x14ac:dyDescent="0.3">
      <c r="A569">
        <f>المصروفات!A11</f>
        <v>15</v>
      </c>
      <c r="B569">
        <f>المصروفات!B11</f>
        <v>5</v>
      </c>
      <c r="C569">
        <f>المصروفات!C11</f>
        <v>2026</v>
      </c>
      <c r="D569" t="str">
        <f>المصروفات!D11</f>
        <v>مرتب خالد</v>
      </c>
      <c r="T569">
        <f>المصروفات!F11</f>
        <v>0</v>
      </c>
      <c r="V569">
        <f>المصروفات!E11</f>
        <v>8000</v>
      </c>
      <c r="X569" t="str">
        <f>المصروفات!G11</f>
        <v>مصروف</v>
      </c>
    </row>
    <row r="570" spans="1:24" x14ac:dyDescent="0.3">
      <c r="A570">
        <f>المصروفات!A12</f>
        <v>15</v>
      </c>
      <c r="B570">
        <f>المصروفات!B12</f>
        <v>5</v>
      </c>
      <c r="C570">
        <f>المصروفات!C12</f>
        <v>2026</v>
      </c>
      <c r="D570" t="str">
        <f>المصروفات!D12</f>
        <v>علاء</v>
      </c>
      <c r="T570">
        <f>المصروفات!F12</f>
        <v>0</v>
      </c>
      <c r="V570">
        <f>المصروفات!E12</f>
        <v>10000</v>
      </c>
      <c r="X570" t="str">
        <f>المصروفات!G12</f>
        <v>مصروف</v>
      </c>
    </row>
    <row r="571" spans="1:24" x14ac:dyDescent="0.3">
      <c r="A571">
        <f>المصروفات!A13</f>
        <v>15</v>
      </c>
      <c r="B571">
        <f>المصروفات!B13</f>
        <v>5</v>
      </c>
      <c r="C571">
        <f>المصروفات!C13</f>
        <v>2026</v>
      </c>
      <c r="D571" t="str">
        <f>المصروفات!D13</f>
        <v xml:space="preserve">محمد محسن </v>
      </c>
      <c r="T571">
        <f>المصروفات!F13</f>
        <v>0</v>
      </c>
      <c r="V571">
        <f>المصروفات!E13</f>
        <v>23000</v>
      </c>
      <c r="X571" t="str">
        <f>المصروفات!G13</f>
        <v>مصروف</v>
      </c>
    </row>
    <row r="572" spans="1:24" x14ac:dyDescent="0.3">
      <c r="A572">
        <f>المصروفات!A14</f>
        <v>15</v>
      </c>
      <c r="B572">
        <f>المصروفات!B14</f>
        <v>5</v>
      </c>
      <c r="C572">
        <f>المصروفات!C14</f>
        <v>2026</v>
      </c>
      <c r="D572" t="str">
        <f>المصروفات!D14</f>
        <v>G P S</v>
      </c>
      <c r="T572">
        <f>المصروفات!F14</f>
        <v>0</v>
      </c>
      <c r="V572">
        <f>المصروفات!E14</f>
        <v>100000</v>
      </c>
      <c r="X572" t="str">
        <f>المصروفات!G14</f>
        <v>مصروف</v>
      </c>
    </row>
    <row r="573" spans="1:24" x14ac:dyDescent="0.3">
      <c r="A573">
        <f>المصروفات!A15</f>
        <v>15</v>
      </c>
      <c r="B573">
        <f>المصروفات!B15</f>
        <v>5</v>
      </c>
      <c r="C573">
        <f>المصروفات!C15</f>
        <v>2026</v>
      </c>
      <c r="D573" t="str">
        <f>المصروفات!D15</f>
        <v>خطوط فودافون</v>
      </c>
      <c r="T573">
        <f>المصروفات!F15</f>
        <v>0</v>
      </c>
      <c r="V573">
        <f>المصروفات!E15</f>
        <v>4000</v>
      </c>
      <c r="X573" t="str">
        <f>المصروفات!G15</f>
        <v>مصروف</v>
      </c>
    </row>
    <row r="574" spans="1:24" x14ac:dyDescent="0.3">
      <c r="A574">
        <f>المصروفات!A16</f>
        <v>15</v>
      </c>
      <c r="B574">
        <f>المصروفات!B16</f>
        <v>5</v>
      </c>
      <c r="C574">
        <f>المصروفات!C16</f>
        <v>2026</v>
      </c>
      <c r="D574" t="str">
        <f>المصروفات!D16</f>
        <v>ميكانيكي</v>
      </c>
      <c r="T574">
        <f>المصروفات!F16</f>
        <v>0</v>
      </c>
      <c r="V574">
        <f>المصروفات!E16</f>
        <v>7000</v>
      </c>
      <c r="X574" t="str">
        <f>المصروفات!G16</f>
        <v>مصروف</v>
      </c>
    </row>
    <row r="575" spans="1:24" x14ac:dyDescent="0.3">
      <c r="A575">
        <f>المصروفات!A17</f>
        <v>15</v>
      </c>
      <c r="B575">
        <f>المصروفات!B17</f>
        <v>5</v>
      </c>
      <c r="C575">
        <f>المصروفات!C17</f>
        <v>2026</v>
      </c>
      <c r="D575" t="str">
        <f>المصروفات!D17</f>
        <v>عمرو عتمان</v>
      </c>
      <c r="T575">
        <f>المصروفات!F17</f>
        <v>0</v>
      </c>
      <c r="V575">
        <f>المصروفات!E17</f>
        <v>19000</v>
      </c>
      <c r="X575" t="str">
        <f>المصروفات!G17</f>
        <v>مصروف</v>
      </c>
    </row>
    <row r="576" spans="1:24" x14ac:dyDescent="0.3">
      <c r="A576">
        <f>المصروفات!A18</f>
        <v>15</v>
      </c>
      <c r="B576">
        <f>المصروفات!B18</f>
        <v>5</v>
      </c>
      <c r="C576">
        <f>المصروفات!C18</f>
        <v>2026</v>
      </c>
      <c r="D576" t="str">
        <f>المصروفات!D18</f>
        <v>الذبيحة</v>
      </c>
      <c r="T576">
        <f>المصروفات!F18</f>
        <v>0</v>
      </c>
      <c r="V576">
        <f>المصروفات!E18</f>
        <v>20000</v>
      </c>
      <c r="X576" t="str">
        <f>المصروفات!G18</f>
        <v>مصروف</v>
      </c>
    </row>
    <row r="577" spans="1:24" x14ac:dyDescent="0.3">
      <c r="A577">
        <f>المصروفات!A19</f>
        <v>15</v>
      </c>
      <c r="B577">
        <f>المصروفات!B19</f>
        <v>5</v>
      </c>
      <c r="C577">
        <f>المصروفات!C19</f>
        <v>2026</v>
      </c>
      <c r="D577" t="str">
        <f>المصروفات!D19</f>
        <v>عمرو عتمان</v>
      </c>
      <c r="T577">
        <f>المصروفات!F19</f>
        <v>0</v>
      </c>
      <c r="V577">
        <f>المصروفات!E19</f>
        <v>10000</v>
      </c>
      <c r="X577" t="str">
        <f>المصروفات!G19</f>
        <v>مصروف</v>
      </c>
    </row>
    <row r="578" spans="1:24" x14ac:dyDescent="0.3">
      <c r="A578">
        <f>المصروفات!A21</f>
        <v>15</v>
      </c>
      <c r="B578">
        <f>المصروفات!B21</f>
        <v>5</v>
      </c>
      <c r="C578">
        <f>المصروفات!C21</f>
        <v>2026</v>
      </c>
      <c r="D578" t="str">
        <f>المصروفات!D21</f>
        <v>فاتورة فون بسام</v>
      </c>
      <c r="T578">
        <f>المصروفات!F21</f>
        <v>0</v>
      </c>
      <c r="V578">
        <f>المصروفات!E21</f>
        <v>550</v>
      </c>
      <c r="X578" t="str">
        <f>المصروفات!G21</f>
        <v>مصروف</v>
      </c>
    </row>
    <row r="579" spans="1:24" x14ac:dyDescent="0.3">
      <c r="A579">
        <f>المصروفات!A22</f>
        <v>19</v>
      </c>
      <c r="B579">
        <f>المصروفات!B22</f>
        <v>5</v>
      </c>
      <c r="C579">
        <f>المصروفات!C22</f>
        <v>2026</v>
      </c>
      <c r="D579" t="str">
        <f>المصروفات!D22</f>
        <v>عمرو عتمان</v>
      </c>
      <c r="T579">
        <f>المصروفات!F22</f>
        <v>0</v>
      </c>
      <c r="V579">
        <f>المصروفات!E22</f>
        <v>1600</v>
      </c>
      <c r="X579" t="str">
        <f>المصروفات!G22</f>
        <v>مصروف</v>
      </c>
    </row>
    <row r="580" spans="1:24" x14ac:dyDescent="0.3">
      <c r="A580">
        <f>المصروفات!A24</f>
        <v>20</v>
      </c>
      <c r="B580">
        <f>المصروفات!B24</f>
        <v>5</v>
      </c>
      <c r="C580">
        <f>المصروفات!C24</f>
        <v>2026</v>
      </c>
      <c r="D580" t="str">
        <f>المصروفات!D24</f>
        <v>الذبيحة</v>
      </c>
      <c r="T580">
        <f>المصروفات!F24</f>
        <v>0</v>
      </c>
      <c r="V580">
        <f>المصروفات!E24</f>
        <v>10000</v>
      </c>
      <c r="X580" t="str">
        <f>المصروفات!G24</f>
        <v>مصروف</v>
      </c>
    </row>
    <row r="581" spans="1:24" x14ac:dyDescent="0.3">
      <c r="A581">
        <f>المصروفات!A20</f>
        <v>15</v>
      </c>
      <c r="B581">
        <f>المصروفات!B20</f>
        <v>5</v>
      </c>
      <c r="C581">
        <f>المصروفات!C20</f>
        <v>2026</v>
      </c>
      <c r="D581" t="str">
        <f>المصروفات!D20</f>
        <v>بسام سلفه</v>
      </c>
      <c r="T581">
        <f>المصروفات!F20</f>
        <v>0</v>
      </c>
      <c r="V581">
        <f>المصروفات!E20</f>
        <v>4400</v>
      </c>
      <c r="X581" t="str">
        <f>المصروفات!G20</f>
        <v>مصروف</v>
      </c>
    </row>
    <row r="582" spans="1:24" x14ac:dyDescent="0.3">
      <c r="A582">
        <f>المصروفات!A25</f>
        <v>20</v>
      </c>
      <c r="B582">
        <f>المصروفات!B25</f>
        <v>5</v>
      </c>
      <c r="C582">
        <f>المصروفات!C25</f>
        <v>2026</v>
      </c>
      <c r="D582" t="str">
        <f>المصروفات!D25</f>
        <v>علاء سلفه</v>
      </c>
      <c r="T582">
        <f>المصروفات!F25</f>
        <v>0</v>
      </c>
      <c r="V582">
        <f>المصروفات!E25</f>
        <v>1000</v>
      </c>
      <c r="X582" t="str">
        <f>المصروفات!G25</f>
        <v>مصروف</v>
      </c>
    </row>
    <row r="583" spans="1:24" x14ac:dyDescent="0.3">
      <c r="A583">
        <f>المصروفات!A26</f>
        <v>20</v>
      </c>
      <c r="B583">
        <f>المصروفات!B26</f>
        <v>5</v>
      </c>
      <c r="C583">
        <f>المصروفات!C26</f>
        <v>2026</v>
      </c>
      <c r="D583" t="str">
        <f>المصروفات!D26</f>
        <v>عمرو عتمان</v>
      </c>
      <c r="T583">
        <f>المصروفات!F26</f>
        <v>0</v>
      </c>
      <c r="V583">
        <f>المصروفات!E26</f>
        <v>3250</v>
      </c>
      <c r="X583" t="str">
        <f>المصروفات!G26</f>
        <v>مصروف</v>
      </c>
    </row>
    <row r="584" spans="1:24" x14ac:dyDescent="0.3">
      <c r="A584">
        <f>المصروفات!A23</f>
        <v>19</v>
      </c>
      <c r="B584">
        <f>المصروفات!B23</f>
        <v>5</v>
      </c>
      <c r="C584">
        <f>المصروفات!C23</f>
        <v>2026</v>
      </c>
      <c r="D584" t="str">
        <f>المصروفات!D23</f>
        <v>تغطية لوجيستيكا</v>
      </c>
      <c r="T584">
        <f>المصروفات!F23</f>
        <v>0</v>
      </c>
      <c r="V584">
        <f>المصروفات!E23</f>
        <v>1500</v>
      </c>
      <c r="X584" t="str">
        <f>المصروفات!G23</f>
        <v>مصروف</v>
      </c>
    </row>
    <row r="585" spans="1:24" x14ac:dyDescent="0.3">
      <c r="A585">
        <f>المصروفات!A27</f>
        <v>22</v>
      </c>
      <c r="B585">
        <f>المصروفات!B27</f>
        <v>5</v>
      </c>
      <c r="C585">
        <f>المصروفات!C27</f>
        <v>2026</v>
      </c>
      <c r="D585" t="str">
        <f>المصروفات!D27</f>
        <v>عمرو عتمان</v>
      </c>
      <c r="T585">
        <f>المصروفات!F27</f>
        <v>0</v>
      </c>
      <c r="V585">
        <f>المصروفات!E27</f>
        <v>1500</v>
      </c>
      <c r="X585" t="str">
        <f>المصروفات!G27</f>
        <v>مصروف</v>
      </c>
    </row>
    <row r="586" spans="1:24" x14ac:dyDescent="0.3">
      <c r="A586">
        <f>المصروفات!A28</f>
        <v>23</v>
      </c>
      <c r="B586">
        <f>المصروفات!B28</f>
        <v>5</v>
      </c>
      <c r="C586">
        <f>المصروفات!C28</f>
        <v>2026</v>
      </c>
      <c r="D586" t="str">
        <f>المصروفات!D28</f>
        <v>عمرو عتمان</v>
      </c>
      <c r="T586">
        <f>المصروفات!F28</f>
        <v>0</v>
      </c>
      <c r="V586">
        <f>المصروفات!E28</f>
        <v>11200</v>
      </c>
      <c r="X586" t="str">
        <f>المصروفات!G28</f>
        <v>مصروف</v>
      </c>
    </row>
    <row r="587" spans="1:24" x14ac:dyDescent="0.3">
      <c r="A587" t="e">
        <f>المصروفات!#REF!</f>
        <v>#REF!</v>
      </c>
      <c r="B587" t="e">
        <f>المصروفات!#REF!</f>
        <v>#REF!</v>
      </c>
      <c r="C587" t="e">
        <f>المصروفات!#REF!</f>
        <v>#REF!</v>
      </c>
      <c r="D587" t="e">
        <f>المصروفات!#REF!</f>
        <v>#REF!</v>
      </c>
      <c r="T587" t="e">
        <f>المصروفات!#REF!</f>
        <v>#REF!</v>
      </c>
      <c r="V587" t="e">
        <f>المصروفات!#REF!</f>
        <v>#REF!</v>
      </c>
      <c r="X587" t="e">
        <f>المصروفات!#REF!</f>
        <v>#REF!</v>
      </c>
    </row>
    <row r="588" spans="1:24" x14ac:dyDescent="0.3">
      <c r="A588">
        <f>المصروفات!A29</f>
        <v>24</v>
      </c>
      <c r="B588">
        <f>المصروفات!B29</f>
        <v>5</v>
      </c>
      <c r="C588">
        <f>المصروفات!C29</f>
        <v>2026</v>
      </c>
      <c r="D588" t="str">
        <f>المصروفات!D29</f>
        <v>عمرو عتمان</v>
      </c>
      <c r="T588">
        <f>المصروفات!F29</f>
        <v>0</v>
      </c>
      <c r="V588">
        <f>المصروفات!E29</f>
        <v>19000</v>
      </c>
      <c r="X588" t="str">
        <f>المصروفات!G29</f>
        <v>مصروف</v>
      </c>
    </row>
    <row r="589" spans="1:24" x14ac:dyDescent="0.3">
      <c r="A589">
        <f>المصروفات!A30</f>
        <v>24</v>
      </c>
      <c r="B589">
        <f>المصروفات!B30</f>
        <v>5</v>
      </c>
      <c r="C589">
        <f>المصروفات!C30</f>
        <v>2026</v>
      </c>
      <c r="D589" t="str">
        <f>المصروفات!D30</f>
        <v>عمرو عتمان</v>
      </c>
      <c r="T589">
        <f>المصروفات!F30</f>
        <v>0</v>
      </c>
      <c r="V589">
        <f>المصروفات!E30</f>
        <v>5000</v>
      </c>
      <c r="X589" t="str">
        <f>المصروفات!G30</f>
        <v>مصروف</v>
      </c>
    </row>
    <row r="590" spans="1:24" x14ac:dyDescent="0.3">
      <c r="A590" t="e">
        <f>المصروفات!#REF!</f>
        <v>#REF!</v>
      </c>
      <c r="B590" t="e">
        <f>المصروفات!#REF!</f>
        <v>#REF!</v>
      </c>
      <c r="C590" t="e">
        <f>المصروفات!#REF!</f>
        <v>#REF!</v>
      </c>
      <c r="D590" t="e">
        <f>المصروفات!#REF!</f>
        <v>#REF!</v>
      </c>
      <c r="T590" t="e">
        <f>المصروفات!#REF!</f>
        <v>#REF!</v>
      </c>
      <c r="V590" t="e">
        <f>المصروفات!#REF!</f>
        <v>#REF!</v>
      </c>
      <c r="X590" t="e">
        <f>المصروفات!#REF!</f>
        <v>#REF!</v>
      </c>
    </row>
    <row r="591" spans="1:24" x14ac:dyDescent="0.3">
      <c r="A591">
        <f>المصروفات!A31</f>
        <v>6</v>
      </c>
      <c r="B591">
        <f>المصروفات!B31</f>
        <v>6</v>
      </c>
      <c r="C591">
        <f>المصروفات!C31</f>
        <v>2026</v>
      </c>
      <c r="D591" t="str">
        <f>المصروفات!D31</f>
        <v>عمرو عتمان</v>
      </c>
      <c r="T591">
        <f>المصروفات!F31</f>
        <v>0</v>
      </c>
      <c r="V591">
        <f>المصروفات!E31</f>
        <v>350</v>
      </c>
      <c r="X591" t="str">
        <f>المصروفات!G31</f>
        <v>مصروف</v>
      </c>
    </row>
    <row r="592" spans="1:24" x14ac:dyDescent="0.3">
      <c r="A592">
        <f>المصروفات!A32</f>
        <v>7</v>
      </c>
      <c r="B592">
        <f>المصروفات!B32</f>
        <v>6</v>
      </c>
      <c r="C592">
        <f>المصروفات!C32</f>
        <v>2026</v>
      </c>
      <c r="D592" t="str">
        <f>المصروفات!D32</f>
        <v>مخالفة مرور</v>
      </c>
      <c r="T592">
        <f>المصروفات!F32</f>
        <v>0</v>
      </c>
      <c r="V592">
        <f>المصروفات!E32</f>
        <v>500</v>
      </c>
      <c r="X592" t="str">
        <f>المصروفات!G32</f>
        <v>مصروف</v>
      </c>
    </row>
    <row r="593" spans="1:24" x14ac:dyDescent="0.3">
      <c r="A593">
        <f>المصروفات!A33</f>
        <v>7</v>
      </c>
      <c r="B593">
        <f>المصروفات!B33</f>
        <v>6</v>
      </c>
      <c r="C593">
        <f>المصروفات!C33</f>
        <v>2026</v>
      </c>
      <c r="D593" t="str">
        <f>المصروفات!D33</f>
        <v>مرتب سيد الحاوي</v>
      </c>
      <c r="T593">
        <f>المصروفات!F33</f>
        <v>0</v>
      </c>
      <c r="V593">
        <f>المصروفات!E33</f>
        <v>18000</v>
      </c>
      <c r="X593" t="str">
        <f>المصروفات!G33</f>
        <v>مصروف</v>
      </c>
    </row>
    <row r="594" spans="1:24" x14ac:dyDescent="0.3">
      <c r="A594">
        <f>المصروفات!A34</f>
        <v>5</v>
      </c>
      <c r="B594">
        <f>المصروفات!B34</f>
        <v>6</v>
      </c>
      <c r="C594">
        <f>المصروفات!C34</f>
        <v>2026</v>
      </c>
      <c r="D594" t="str">
        <f>المصروفات!D34</f>
        <v>عمرو عتمان v</v>
      </c>
      <c r="T594">
        <f>المصروفات!F34</f>
        <v>0</v>
      </c>
      <c r="V594">
        <f>المصروفات!E34</f>
        <v>300</v>
      </c>
      <c r="X594" t="str">
        <f>المصروفات!G34</f>
        <v>مصروف</v>
      </c>
    </row>
    <row r="595" spans="1:24" x14ac:dyDescent="0.3">
      <c r="A595">
        <f>المصروفات!A36</f>
        <v>12</v>
      </c>
      <c r="B595">
        <f>المصروفات!B36</f>
        <v>6</v>
      </c>
      <c r="C595">
        <f>المصروفات!C36</f>
        <v>2026</v>
      </c>
      <c r="D595" t="str">
        <f>المصروفات!D36</f>
        <v>مرتب علاء</v>
      </c>
      <c r="T595">
        <f>المصروفات!F36</f>
        <v>0</v>
      </c>
      <c r="V595">
        <f>المصروفات!E36</f>
        <v>9300</v>
      </c>
      <c r="X595" t="str">
        <f>المصروفات!G36</f>
        <v>مصروف</v>
      </c>
    </row>
    <row r="596" spans="1:24" x14ac:dyDescent="0.3">
      <c r="A596">
        <f>المصروفات!A37</f>
        <v>12</v>
      </c>
      <c r="B596">
        <f>المصروفات!B37</f>
        <v>6</v>
      </c>
      <c r="C596">
        <f>المصروفات!C37</f>
        <v>2026</v>
      </c>
      <c r="D596" t="str">
        <f>المصروفات!D37</f>
        <v>اوبر لوجيستيكا</v>
      </c>
      <c r="T596">
        <f>المصروفات!F37</f>
        <v>0</v>
      </c>
      <c r="V596">
        <f>المصروفات!E37</f>
        <v>365</v>
      </c>
      <c r="X596" t="str">
        <f>المصروفات!G37</f>
        <v>مصروف</v>
      </c>
    </row>
    <row r="597" spans="1:24" x14ac:dyDescent="0.3">
      <c r="A597">
        <f>المصروفات!A38</f>
        <v>12</v>
      </c>
      <c r="B597">
        <f>المصروفات!B38</f>
        <v>6</v>
      </c>
      <c r="C597">
        <f>المصروفات!C38</f>
        <v>2026</v>
      </c>
      <c r="D597" t="str">
        <f>المصروفات!D38</f>
        <v>بسام سلفه</v>
      </c>
      <c r="T597">
        <f>المصروفات!F38</f>
        <v>0</v>
      </c>
      <c r="V597">
        <f>المصروفات!E38</f>
        <v>600</v>
      </c>
      <c r="X597" t="str">
        <f>المصروفات!G38</f>
        <v>مصروف</v>
      </c>
    </row>
    <row r="598" spans="1:24" x14ac:dyDescent="0.3">
      <c r="A598">
        <f>المصروفات!A39</f>
        <v>12</v>
      </c>
      <c r="B598">
        <f>المصروفات!B39</f>
        <v>6</v>
      </c>
      <c r="C598">
        <f>المصروفات!C39</f>
        <v>2026</v>
      </c>
      <c r="D598" t="str">
        <f>المصروفات!D39</f>
        <v>مرتب بسام</v>
      </c>
      <c r="T598">
        <f>المصروفات!F39</f>
        <v>0</v>
      </c>
      <c r="V598">
        <f>المصروفات!E39</f>
        <v>15000</v>
      </c>
      <c r="X598" t="str">
        <f>المصروفات!G39</f>
        <v>مصروف</v>
      </c>
    </row>
    <row r="599" spans="1:24" x14ac:dyDescent="0.3">
      <c r="A599">
        <f>المصروفات!A40</f>
        <v>13</v>
      </c>
      <c r="B599">
        <f>المصروفات!B40</f>
        <v>6</v>
      </c>
      <c r="C599">
        <f>المصروفات!C40</f>
        <v>2026</v>
      </c>
      <c r="D599" t="str">
        <f>المصروفات!D40</f>
        <v>مرتب خالد</v>
      </c>
      <c r="T599">
        <f>المصروفات!F40</f>
        <v>0</v>
      </c>
      <c r="V599">
        <f>المصروفات!E40</f>
        <v>9000</v>
      </c>
      <c r="X599" t="str">
        <f>المصروفات!G40</f>
        <v>مصروف</v>
      </c>
    </row>
    <row r="600" spans="1:24" x14ac:dyDescent="0.3">
      <c r="A600">
        <f>المصروفات!A41</f>
        <v>13</v>
      </c>
      <c r="B600">
        <f>المصروفات!B41</f>
        <v>6</v>
      </c>
      <c r="C600">
        <f>المصروفات!C41</f>
        <v>2026</v>
      </c>
      <c r="D600" t="str">
        <f>المصروفات!D41</f>
        <v>اوكتين</v>
      </c>
      <c r="T600">
        <f>المصروفات!F41</f>
        <v>0</v>
      </c>
      <c r="V600">
        <f>المصروفات!E41</f>
        <v>2000</v>
      </c>
      <c r="X600" t="str">
        <f>المصروفات!G41</f>
        <v>مصروف</v>
      </c>
    </row>
    <row r="601" spans="1:24" x14ac:dyDescent="0.3">
      <c r="A601">
        <f>المصروفات!A42</f>
        <v>12</v>
      </c>
      <c r="B601">
        <f>المصروفات!B42</f>
        <v>6</v>
      </c>
      <c r="C601">
        <f>المصروفات!C42</f>
        <v>2026</v>
      </c>
      <c r="D601" t="str">
        <f>المصروفات!D42</f>
        <v>مصاريف تحويل</v>
      </c>
      <c r="T601">
        <f>المصروفات!F42</f>
        <v>0</v>
      </c>
      <c r="V601">
        <f>المصروفات!E42</f>
        <v>50</v>
      </c>
      <c r="X601" t="str">
        <f>المصروفات!G42</f>
        <v>مصروف</v>
      </c>
    </row>
    <row r="602" spans="1:24" x14ac:dyDescent="0.3">
      <c r="A602">
        <f>المصروفات!A43</f>
        <v>13</v>
      </c>
      <c r="B602">
        <f>المصروفات!B43</f>
        <v>6</v>
      </c>
      <c r="C602">
        <f>المصروفات!C43</f>
        <v>2026</v>
      </c>
      <c r="D602" t="str">
        <f>المصروفات!D43</f>
        <v>لعمل الخير</v>
      </c>
      <c r="T602">
        <f>المصروفات!F43</f>
        <v>0</v>
      </c>
      <c r="V602">
        <f>المصروفات!E43</f>
        <v>6540</v>
      </c>
      <c r="X602" t="str">
        <f>المصروفات!G43</f>
        <v>مصروف</v>
      </c>
    </row>
    <row r="603" spans="1:24" x14ac:dyDescent="0.3">
      <c r="A603">
        <f>المصروفات!A44</f>
        <v>13</v>
      </c>
      <c r="B603">
        <f>المصروفات!B44</f>
        <v>6</v>
      </c>
      <c r="C603">
        <f>المصروفات!C44</f>
        <v>2026</v>
      </c>
      <c r="D603" t="str">
        <f>المصروفات!D44</f>
        <v>شركاه</v>
      </c>
      <c r="T603">
        <f>المصروفات!F44</f>
        <v>0</v>
      </c>
      <c r="V603">
        <f>المصروفات!E44</f>
        <v>10000</v>
      </c>
      <c r="X603" t="str">
        <f>المصروفات!G44</f>
        <v>مصروف</v>
      </c>
    </row>
    <row r="604" spans="1:24" x14ac:dyDescent="0.3">
      <c r="A604">
        <f>المصروفات!A45</f>
        <v>14</v>
      </c>
      <c r="B604">
        <f>المصروفات!B45</f>
        <v>6</v>
      </c>
      <c r="C604">
        <f>المصروفات!C45</f>
        <v>2026</v>
      </c>
      <c r="D604" t="str">
        <f>المصروفات!D45</f>
        <v>لوجو</v>
      </c>
      <c r="T604">
        <f>المصروفات!F45</f>
        <v>0</v>
      </c>
      <c r="V604">
        <f>المصروفات!E45</f>
        <v>3850</v>
      </c>
      <c r="X604" t="str">
        <f>المصروفات!G45</f>
        <v>مصروف</v>
      </c>
    </row>
    <row r="605" spans="1:24" x14ac:dyDescent="0.3">
      <c r="A605">
        <f>المصروفات!A46</f>
        <v>15</v>
      </c>
      <c r="B605">
        <f>المصروفات!B46</f>
        <v>6</v>
      </c>
      <c r="C605">
        <f>المصروفات!C46</f>
        <v>2026</v>
      </c>
      <c r="D605" t="str">
        <f>المصروفات!D46</f>
        <v>تغطية لوجيستيكا</v>
      </c>
      <c r="T605">
        <f>المصروفات!F46</f>
        <v>0</v>
      </c>
      <c r="V605">
        <f>المصروفات!E46</f>
        <v>900</v>
      </c>
      <c r="X605" t="str">
        <f>المصروفات!G46</f>
        <v>مصروف</v>
      </c>
    </row>
    <row r="606" spans="1:24" x14ac:dyDescent="0.3">
      <c r="A606">
        <f>المصروفات!A47</f>
        <v>15</v>
      </c>
      <c r="B606">
        <f>المصروفات!B47</f>
        <v>6</v>
      </c>
      <c r="C606">
        <f>المصروفات!C47</f>
        <v>2026</v>
      </c>
      <c r="D606" t="str">
        <f>المصروفات!D47</f>
        <v>رحلة فيوم لوجيستيكا</v>
      </c>
      <c r="T606">
        <f>المصروفات!F47</f>
        <v>0</v>
      </c>
      <c r="V606">
        <f>المصروفات!E47</f>
        <v>2000</v>
      </c>
      <c r="X606" t="str">
        <f>المصروفات!G47</f>
        <v>مصروف</v>
      </c>
    </row>
    <row r="607" spans="1:24" x14ac:dyDescent="0.3">
      <c r="A607">
        <f>المصروفات!A48</f>
        <v>0</v>
      </c>
      <c r="B607">
        <f>المصروفات!B48</f>
        <v>0</v>
      </c>
      <c r="C607">
        <f>المصروفات!C48</f>
        <v>0</v>
      </c>
      <c r="D607">
        <f>المصروفات!D48</f>
        <v>0</v>
      </c>
      <c r="T607">
        <f>المصروفات!F48</f>
        <v>0</v>
      </c>
      <c r="V607">
        <f>المصروفات!E48</f>
        <v>0</v>
      </c>
      <c r="X607" t="str">
        <f>المصروفات!G48</f>
        <v>مصروف</v>
      </c>
    </row>
    <row r="608" spans="1:24" x14ac:dyDescent="0.3">
      <c r="A608">
        <f>المصروفات!A49</f>
        <v>0</v>
      </c>
      <c r="B608">
        <f>المصروفات!B49</f>
        <v>0</v>
      </c>
      <c r="C608">
        <f>المصروفات!C49</f>
        <v>0</v>
      </c>
      <c r="D608">
        <f>المصروفات!D49</f>
        <v>0</v>
      </c>
      <c r="T608">
        <f>المصروفات!F49</f>
        <v>0</v>
      </c>
      <c r="V608">
        <f>المصروفات!E49</f>
        <v>0</v>
      </c>
      <c r="X608" t="str">
        <f>المصروفات!G49</f>
        <v>مصروف</v>
      </c>
    </row>
    <row r="609" spans="1:24" x14ac:dyDescent="0.3">
      <c r="A609">
        <f>المصروفات!A50</f>
        <v>0</v>
      </c>
      <c r="B609">
        <f>المصروفات!B50</f>
        <v>0</v>
      </c>
      <c r="C609">
        <f>المصروفات!C50</f>
        <v>0</v>
      </c>
      <c r="D609">
        <f>المصروفات!D50</f>
        <v>0</v>
      </c>
      <c r="T609">
        <f>المصروفات!F50</f>
        <v>0</v>
      </c>
      <c r="V609">
        <f>المصروفات!E50</f>
        <v>0</v>
      </c>
      <c r="X609" t="str">
        <f>المصروفات!G50</f>
        <v>مصروف</v>
      </c>
    </row>
    <row r="610" spans="1:24" x14ac:dyDescent="0.3">
      <c r="A610">
        <f>المصروفات!A51</f>
        <v>0</v>
      </c>
      <c r="B610">
        <f>المصروفات!B51</f>
        <v>0</v>
      </c>
      <c r="C610">
        <f>المصروفات!C51</f>
        <v>0</v>
      </c>
      <c r="D610">
        <f>المصروفات!D51</f>
        <v>0</v>
      </c>
      <c r="T610">
        <f>المصروفات!F51</f>
        <v>0</v>
      </c>
      <c r="V610">
        <f>المصروفات!E51</f>
        <v>0</v>
      </c>
      <c r="X610" t="str">
        <f>المصروفات!G51</f>
        <v>مصروف</v>
      </c>
    </row>
    <row r="611" spans="1:24" x14ac:dyDescent="0.3">
      <c r="A611">
        <f>المصروفات!A52</f>
        <v>0</v>
      </c>
      <c r="B611">
        <f>المصروفات!B52</f>
        <v>0</v>
      </c>
      <c r="C611">
        <f>المصروفات!C52</f>
        <v>0</v>
      </c>
      <c r="D611">
        <f>المصروفات!D52</f>
        <v>0</v>
      </c>
      <c r="T611">
        <f>المصروفات!F52</f>
        <v>0</v>
      </c>
      <c r="V611">
        <f>المصروفات!E52</f>
        <v>0</v>
      </c>
      <c r="X611" t="str">
        <f>المصروفات!G52</f>
        <v>مصروف</v>
      </c>
    </row>
    <row r="612" spans="1:24" x14ac:dyDescent="0.3">
      <c r="A612">
        <f>المصروفات!A53</f>
        <v>0</v>
      </c>
      <c r="B612">
        <f>المصروفات!B53</f>
        <v>0</v>
      </c>
      <c r="C612">
        <f>المصروفات!C53</f>
        <v>0</v>
      </c>
      <c r="D612">
        <f>المصروفات!D53</f>
        <v>0</v>
      </c>
      <c r="T612">
        <f>المصروفات!F53</f>
        <v>0</v>
      </c>
      <c r="V612">
        <f>المصروفات!E53</f>
        <v>0</v>
      </c>
      <c r="X612" t="str">
        <f>المصروفات!G53</f>
        <v>مصروف</v>
      </c>
    </row>
    <row r="613" spans="1:24" x14ac:dyDescent="0.3">
      <c r="A613">
        <f>المصروفات!A54</f>
        <v>0</v>
      </c>
      <c r="B613">
        <f>المصروفات!B54</f>
        <v>0</v>
      </c>
      <c r="C613">
        <f>المصروفات!C54</f>
        <v>0</v>
      </c>
      <c r="D613">
        <f>المصروفات!D54</f>
        <v>0</v>
      </c>
      <c r="T613">
        <f>المصروفات!F54</f>
        <v>0</v>
      </c>
      <c r="V613">
        <f>المصروفات!E54</f>
        <v>0</v>
      </c>
      <c r="X613" t="str">
        <f>المصروفات!G54</f>
        <v>مصروف</v>
      </c>
    </row>
    <row r="614" spans="1:24" x14ac:dyDescent="0.3">
      <c r="A614">
        <f>المصروفات!A55</f>
        <v>0</v>
      </c>
      <c r="B614">
        <f>المصروفات!B55</f>
        <v>0</v>
      </c>
      <c r="C614">
        <f>المصروفات!C55</f>
        <v>0</v>
      </c>
      <c r="D614">
        <f>المصروفات!D55</f>
        <v>0</v>
      </c>
      <c r="T614">
        <f>المصروفات!F55</f>
        <v>0</v>
      </c>
      <c r="V614">
        <f>المصروفات!E55</f>
        <v>0</v>
      </c>
      <c r="X614" t="str">
        <f>المصروفات!G55</f>
        <v>مصروف</v>
      </c>
    </row>
    <row r="615" spans="1:24" x14ac:dyDescent="0.3">
      <c r="A615">
        <f>المصروفات!A56</f>
        <v>0</v>
      </c>
      <c r="B615">
        <f>المصروفات!B56</f>
        <v>0</v>
      </c>
      <c r="C615">
        <f>المصروفات!C56</f>
        <v>0</v>
      </c>
      <c r="D615">
        <f>المصروفات!D56</f>
        <v>0</v>
      </c>
      <c r="T615">
        <f>المصروفات!F56</f>
        <v>0</v>
      </c>
      <c r="V615">
        <f>المصروفات!E56</f>
        <v>0</v>
      </c>
      <c r="X615" t="str">
        <f>المصروفات!G56</f>
        <v>مصروف</v>
      </c>
    </row>
    <row r="616" spans="1:24" x14ac:dyDescent="0.3">
      <c r="A616">
        <f>المصروفات!A57</f>
        <v>0</v>
      </c>
      <c r="B616">
        <f>المصروفات!B57</f>
        <v>0</v>
      </c>
      <c r="C616">
        <f>المصروفات!C57</f>
        <v>0</v>
      </c>
      <c r="D616">
        <f>المصروفات!D57</f>
        <v>0</v>
      </c>
      <c r="T616">
        <f>المصروفات!F57</f>
        <v>0</v>
      </c>
      <c r="V616">
        <f>المصروفات!E57</f>
        <v>0</v>
      </c>
      <c r="X616" t="str">
        <f>المصروفات!G57</f>
        <v>مصروف</v>
      </c>
    </row>
    <row r="617" spans="1:24" x14ac:dyDescent="0.3">
      <c r="A617">
        <f>المصروفات!A58</f>
        <v>0</v>
      </c>
      <c r="B617">
        <f>المصروفات!B58</f>
        <v>0</v>
      </c>
      <c r="C617">
        <f>المصروفات!C58</f>
        <v>0</v>
      </c>
      <c r="D617">
        <f>المصروفات!D58</f>
        <v>0</v>
      </c>
      <c r="T617">
        <f>المصروفات!F58</f>
        <v>0</v>
      </c>
      <c r="V617">
        <f>المصروفات!E58</f>
        <v>0</v>
      </c>
      <c r="X617" t="str">
        <f>المصروفات!G58</f>
        <v>مصروف</v>
      </c>
    </row>
    <row r="618" spans="1:24" x14ac:dyDescent="0.3">
      <c r="A618">
        <f>المصروفات!A59</f>
        <v>0</v>
      </c>
      <c r="B618">
        <f>المصروفات!B59</f>
        <v>0</v>
      </c>
      <c r="C618">
        <f>المصروفات!C59</f>
        <v>0</v>
      </c>
      <c r="D618">
        <f>المصروفات!D59</f>
        <v>0</v>
      </c>
      <c r="T618">
        <f>المصروفات!F59</f>
        <v>0</v>
      </c>
      <c r="V618">
        <f>المصروفات!E59</f>
        <v>0</v>
      </c>
      <c r="X618" t="str">
        <f>المصروفات!G59</f>
        <v>مصروف</v>
      </c>
    </row>
    <row r="619" spans="1:24" x14ac:dyDescent="0.3">
      <c r="A619">
        <f>المصروفات!A60</f>
        <v>0</v>
      </c>
      <c r="B619">
        <f>المصروفات!B60</f>
        <v>0</v>
      </c>
      <c r="C619">
        <f>المصروفات!C60</f>
        <v>0</v>
      </c>
      <c r="D619">
        <f>المصروفات!D60</f>
        <v>0</v>
      </c>
      <c r="T619">
        <f>المصروفات!F60</f>
        <v>0</v>
      </c>
      <c r="V619">
        <f>المصروفات!E60</f>
        <v>0</v>
      </c>
      <c r="X619" t="str">
        <f>المصروفات!G60</f>
        <v>مصروف</v>
      </c>
    </row>
    <row r="620" spans="1:24" x14ac:dyDescent="0.3">
      <c r="A620">
        <f>المصروفات!A61</f>
        <v>0</v>
      </c>
      <c r="B620">
        <f>المصروفات!B61</f>
        <v>0</v>
      </c>
      <c r="C620">
        <f>المصروفات!C61</f>
        <v>0</v>
      </c>
      <c r="D620">
        <f>المصروفات!D61</f>
        <v>0</v>
      </c>
      <c r="T620">
        <f>المصروفات!F61</f>
        <v>0</v>
      </c>
      <c r="V620">
        <f>المصروفات!E61</f>
        <v>0</v>
      </c>
      <c r="X620" t="str">
        <f>المصروفات!G61</f>
        <v>مصروف</v>
      </c>
    </row>
    <row r="621" spans="1:24" x14ac:dyDescent="0.3">
      <c r="A621">
        <f>المصروفات!A62</f>
        <v>0</v>
      </c>
      <c r="B621">
        <f>المصروفات!B62</f>
        <v>0</v>
      </c>
      <c r="C621">
        <f>المصروفات!C62</f>
        <v>0</v>
      </c>
      <c r="D621">
        <f>المصروفات!D62</f>
        <v>0</v>
      </c>
      <c r="T621">
        <f>المصروفات!F62</f>
        <v>0</v>
      </c>
      <c r="V621">
        <f>المصروفات!E62</f>
        <v>0</v>
      </c>
      <c r="X621" t="str">
        <f>المصروفات!G62</f>
        <v>مصروف</v>
      </c>
    </row>
    <row r="622" spans="1:24" x14ac:dyDescent="0.3">
      <c r="A622">
        <f>المصروفات!A63</f>
        <v>0</v>
      </c>
      <c r="B622">
        <f>المصروفات!B63</f>
        <v>0</v>
      </c>
      <c r="C622">
        <f>المصروفات!C63</f>
        <v>0</v>
      </c>
      <c r="D622">
        <f>المصروفات!D63</f>
        <v>0</v>
      </c>
      <c r="T622">
        <f>المصروفات!F63</f>
        <v>0</v>
      </c>
      <c r="V622">
        <f>المصروفات!E63</f>
        <v>0</v>
      </c>
      <c r="X622" t="str">
        <f>المصروفات!G63</f>
        <v>مصروف</v>
      </c>
    </row>
    <row r="623" spans="1:24" x14ac:dyDescent="0.3">
      <c r="A623">
        <f>المصروفات!A64</f>
        <v>0</v>
      </c>
      <c r="B623">
        <f>المصروفات!B64</f>
        <v>0</v>
      </c>
      <c r="C623">
        <f>المصروفات!C64</f>
        <v>0</v>
      </c>
      <c r="D623">
        <f>المصروفات!D64</f>
        <v>0</v>
      </c>
      <c r="T623">
        <f>المصروفات!F64</f>
        <v>0</v>
      </c>
      <c r="V623">
        <f>المصروفات!E64</f>
        <v>0</v>
      </c>
      <c r="X623" t="str">
        <f>المصروفات!G64</f>
        <v>مصروف</v>
      </c>
    </row>
    <row r="624" spans="1:24" x14ac:dyDescent="0.3">
      <c r="A624">
        <f>المصروفات!A65</f>
        <v>0</v>
      </c>
      <c r="B624">
        <f>المصروفات!B65</f>
        <v>0</v>
      </c>
      <c r="C624">
        <f>المصروفات!C65</f>
        <v>0</v>
      </c>
      <c r="D624">
        <f>المصروفات!D65</f>
        <v>0</v>
      </c>
      <c r="T624">
        <f>المصروفات!F65</f>
        <v>0</v>
      </c>
      <c r="V624">
        <f>المصروفات!E65</f>
        <v>0</v>
      </c>
      <c r="X624" t="str">
        <f>المصروفات!G65</f>
        <v>مصروف</v>
      </c>
    </row>
    <row r="625" spans="1:24" x14ac:dyDescent="0.3">
      <c r="A625">
        <f>المصروفات!A66</f>
        <v>0</v>
      </c>
      <c r="B625">
        <f>المصروفات!B66</f>
        <v>0</v>
      </c>
      <c r="C625">
        <f>المصروفات!C66</f>
        <v>0</v>
      </c>
      <c r="D625">
        <f>المصروفات!D66</f>
        <v>0</v>
      </c>
      <c r="T625">
        <f>المصروفات!F66</f>
        <v>0</v>
      </c>
      <c r="V625">
        <f>المصروفات!E66</f>
        <v>0</v>
      </c>
      <c r="X625" t="str">
        <f>المصروفات!G66</f>
        <v>مصروف</v>
      </c>
    </row>
    <row r="626" spans="1:24" x14ac:dyDescent="0.3">
      <c r="A626">
        <f>المصروفات!A67</f>
        <v>0</v>
      </c>
      <c r="B626">
        <f>المصروفات!B67</f>
        <v>0</v>
      </c>
      <c r="C626">
        <f>المصروفات!C67</f>
        <v>0</v>
      </c>
      <c r="D626">
        <f>المصروفات!D67</f>
        <v>0</v>
      </c>
      <c r="T626">
        <f>المصروفات!F67</f>
        <v>0</v>
      </c>
      <c r="V626">
        <f>المصروفات!E67</f>
        <v>0</v>
      </c>
      <c r="X626" t="str">
        <f>المصروفات!G67</f>
        <v>مصروف</v>
      </c>
    </row>
    <row r="627" spans="1:24" x14ac:dyDescent="0.3">
      <c r="A627">
        <f>المصروفات!A68</f>
        <v>0</v>
      </c>
      <c r="B627">
        <f>المصروفات!B68</f>
        <v>0</v>
      </c>
      <c r="C627">
        <f>المصروفات!C68</f>
        <v>0</v>
      </c>
      <c r="D627">
        <f>المصروفات!D68</f>
        <v>0</v>
      </c>
      <c r="T627">
        <f>المصروفات!F68</f>
        <v>0</v>
      </c>
      <c r="V627">
        <f>المصروفات!E68</f>
        <v>0</v>
      </c>
      <c r="X627" t="str">
        <f>المصروفات!G68</f>
        <v>مصروف</v>
      </c>
    </row>
    <row r="628" spans="1:24" x14ac:dyDescent="0.3">
      <c r="A628">
        <f>المصروفات!A69</f>
        <v>0</v>
      </c>
      <c r="B628">
        <f>المصروفات!B69</f>
        <v>0</v>
      </c>
      <c r="C628">
        <f>المصروفات!C69</f>
        <v>0</v>
      </c>
      <c r="D628">
        <f>المصروفات!D69</f>
        <v>0</v>
      </c>
      <c r="T628">
        <f>المصروفات!F69</f>
        <v>0</v>
      </c>
      <c r="V628">
        <f>المصروفات!E69</f>
        <v>0</v>
      </c>
      <c r="X628" t="str">
        <f>المصروفات!G69</f>
        <v>مصروف</v>
      </c>
    </row>
    <row r="629" spans="1:24" x14ac:dyDescent="0.3">
      <c r="A629">
        <f>المصروفات!A70</f>
        <v>0</v>
      </c>
      <c r="B629">
        <f>المصروفات!B70</f>
        <v>0</v>
      </c>
      <c r="C629">
        <f>المصروفات!C70</f>
        <v>0</v>
      </c>
      <c r="D629">
        <f>المصروفات!D70</f>
        <v>0</v>
      </c>
      <c r="T629">
        <f>المصروفات!F70</f>
        <v>0</v>
      </c>
      <c r="V629">
        <f>المصروفات!E70</f>
        <v>0</v>
      </c>
      <c r="X629" t="str">
        <f>المصروفات!G70</f>
        <v>مصروف</v>
      </c>
    </row>
    <row r="630" spans="1:24" x14ac:dyDescent="0.3">
      <c r="A630">
        <f>المصروفات!A71</f>
        <v>0</v>
      </c>
      <c r="B630">
        <f>المصروفات!B71</f>
        <v>0</v>
      </c>
      <c r="C630">
        <f>المصروفات!C71</f>
        <v>0</v>
      </c>
      <c r="D630">
        <f>المصروفات!D71</f>
        <v>0</v>
      </c>
      <c r="T630">
        <f>المصروفات!F71</f>
        <v>0</v>
      </c>
      <c r="V630">
        <f>المصروفات!E71</f>
        <v>0</v>
      </c>
      <c r="X630" t="str">
        <f>المصروفات!G71</f>
        <v>مصروف</v>
      </c>
    </row>
    <row r="631" spans="1:24" x14ac:dyDescent="0.3">
      <c r="A631">
        <f>المصروفات!A72</f>
        <v>0</v>
      </c>
      <c r="B631">
        <f>المصروفات!B72</f>
        <v>0</v>
      </c>
      <c r="C631">
        <f>المصروفات!C72</f>
        <v>0</v>
      </c>
      <c r="D631">
        <f>المصروفات!D72</f>
        <v>0</v>
      </c>
      <c r="T631">
        <f>المصروفات!F72</f>
        <v>0</v>
      </c>
      <c r="V631">
        <f>المصروفات!E72</f>
        <v>0</v>
      </c>
      <c r="X631" t="str">
        <f>المصروفات!G72</f>
        <v>مصروف</v>
      </c>
    </row>
    <row r="632" spans="1:24" x14ac:dyDescent="0.3">
      <c r="A632">
        <f>المصروفات!A73</f>
        <v>0</v>
      </c>
      <c r="B632">
        <f>المصروفات!B73</f>
        <v>0</v>
      </c>
      <c r="C632">
        <f>المصروفات!C73</f>
        <v>0</v>
      </c>
      <c r="D632">
        <f>المصروفات!D73</f>
        <v>0</v>
      </c>
      <c r="T632">
        <f>المصروفات!F73</f>
        <v>0</v>
      </c>
      <c r="V632">
        <f>المصروفات!E73</f>
        <v>0</v>
      </c>
      <c r="X632" t="str">
        <f>المصروفات!G73</f>
        <v>مصروف</v>
      </c>
    </row>
    <row r="633" spans="1:24" x14ac:dyDescent="0.3">
      <c r="A633">
        <f>المصروفات!A74</f>
        <v>0</v>
      </c>
      <c r="B633">
        <f>المصروفات!B74</f>
        <v>0</v>
      </c>
      <c r="C633">
        <f>المصروفات!C74</f>
        <v>0</v>
      </c>
      <c r="D633">
        <f>المصروفات!D74</f>
        <v>0</v>
      </c>
      <c r="T633">
        <f>المصروفات!F74</f>
        <v>0</v>
      </c>
      <c r="V633">
        <f>المصروفات!E74</f>
        <v>0</v>
      </c>
      <c r="X633" t="str">
        <f>المصروفات!G74</f>
        <v>مصروف</v>
      </c>
    </row>
    <row r="634" spans="1:24" x14ac:dyDescent="0.3">
      <c r="A634">
        <f>المصروفات!A75</f>
        <v>0</v>
      </c>
      <c r="B634">
        <f>المصروفات!B75</f>
        <v>0</v>
      </c>
      <c r="C634">
        <f>المصروفات!C75</f>
        <v>0</v>
      </c>
      <c r="D634">
        <f>المصروفات!D75</f>
        <v>0</v>
      </c>
      <c r="T634">
        <f>المصروفات!F75</f>
        <v>0</v>
      </c>
      <c r="V634">
        <f>المصروفات!E75</f>
        <v>0</v>
      </c>
      <c r="X634" t="str">
        <f>المصروفات!G75</f>
        <v>مصروف</v>
      </c>
    </row>
    <row r="635" spans="1:24" x14ac:dyDescent="0.3">
      <c r="A635">
        <f>المصروفات!A76</f>
        <v>0</v>
      </c>
      <c r="B635">
        <f>المصروفات!B76</f>
        <v>0</v>
      </c>
      <c r="C635">
        <f>المصروفات!C76</f>
        <v>0</v>
      </c>
      <c r="D635">
        <f>المصروفات!D76</f>
        <v>0</v>
      </c>
      <c r="T635">
        <f>المصروفات!F76</f>
        <v>0</v>
      </c>
      <c r="V635">
        <f>المصروفات!E76</f>
        <v>0</v>
      </c>
      <c r="X635" t="str">
        <f>المصروفات!G76</f>
        <v>مصروف</v>
      </c>
    </row>
    <row r="636" spans="1:24" x14ac:dyDescent="0.3">
      <c r="A636">
        <f>المصروفات!A77</f>
        <v>0</v>
      </c>
      <c r="B636">
        <f>المصروفات!B77</f>
        <v>0</v>
      </c>
      <c r="C636">
        <f>المصروفات!C77</f>
        <v>0</v>
      </c>
      <c r="D636">
        <f>المصروفات!D77</f>
        <v>0</v>
      </c>
      <c r="T636">
        <f>المصروفات!F77</f>
        <v>0</v>
      </c>
      <c r="V636">
        <f>المصروفات!E77</f>
        <v>0</v>
      </c>
      <c r="X636" t="str">
        <f>المصروفات!G77</f>
        <v>مصروف</v>
      </c>
    </row>
    <row r="637" spans="1:24" x14ac:dyDescent="0.3">
      <c r="A637">
        <f>المصروفات!A78</f>
        <v>0</v>
      </c>
      <c r="B637">
        <f>المصروفات!B78</f>
        <v>0</v>
      </c>
      <c r="C637">
        <f>المصروفات!C78</f>
        <v>0</v>
      </c>
      <c r="D637">
        <f>المصروفات!D78</f>
        <v>0</v>
      </c>
      <c r="T637">
        <f>المصروفات!F78</f>
        <v>0</v>
      </c>
      <c r="V637">
        <f>المصروفات!E78</f>
        <v>0</v>
      </c>
      <c r="X637" t="str">
        <f>المصروفات!G78</f>
        <v>مصروف</v>
      </c>
    </row>
    <row r="638" spans="1:24" x14ac:dyDescent="0.3">
      <c r="A638">
        <f>المصروفات!A79</f>
        <v>0</v>
      </c>
      <c r="B638">
        <f>المصروفات!B79</f>
        <v>0</v>
      </c>
      <c r="C638">
        <f>المصروفات!C79</f>
        <v>0</v>
      </c>
      <c r="D638">
        <f>المصروفات!D79</f>
        <v>0</v>
      </c>
      <c r="T638">
        <f>المصروفات!F79</f>
        <v>0</v>
      </c>
      <c r="V638">
        <f>المصروفات!E79</f>
        <v>0</v>
      </c>
      <c r="X638" t="str">
        <f>المصروفات!G79</f>
        <v>مصروف</v>
      </c>
    </row>
    <row r="639" spans="1:24" x14ac:dyDescent="0.3">
      <c r="A639">
        <f>المصروفات!A80</f>
        <v>0</v>
      </c>
      <c r="B639">
        <f>المصروفات!B80</f>
        <v>0</v>
      </c>
      <c r="C639">
        <f>المصروفات!C80</f>
        <v>0</v>
      </c>
      <c r="D639">
        <f>المصروفات!D80</f>
        <v>0</v>
      </c>
      <c r="T639">
        <f>المصروفات!F80</f>
        <v>0</v>
      </c>
      <c r="V639">
        <f>المصروفات!E80</f>
        <v>0</v>
      </c>
      <c r="X639" t="str">
        <f>المصروفات!G80</f>
        <v>مصروف</v>
      </c>
    </row>
    <row r="640" spans="1:24" x14ac:dyDescent="0.3">
      <c r="A640">
        <f>المصروفات!A81</f>
        <v>0</v>
      </c>
      <c r="B640">
        <f>المصروفات!B81</f>
        <v>0</v>
      </c>
      <c r="C640">
        <f>المصروفات!C81</f>
        <v>0</v>
      </c>
      <c r="D640">
        <f>المصروفات!D81</f>
        <v>0</v>
      </c>
      <c r="T640">
        <f>المصروفات!F81</f>
        <v>0</v>
      </c>
      <c r="V640">
        <f>المصروفات!E81</f>
        <v>0</v>
      </c>
      <c r="X640" t="str">
        <f>المصروفات!G81</f>
        <v>مصروف</v>
      </c>
    </row>
    <row r="641" spans="1:24" x14ac:dyDescent="0.3">
      <c r="A641">
        <f>المصروفات!A82</f>
        <v>0</v>
      </c>
      <c r="B641">
        <f>المصروفات!B82</f>
        <v>0</v>
      </c>
      <c r="C641">
        <f>المصروفات!C82</f>
        <v>0</v>
      </c>
      <c r="D641">
        <f>المصروفات!D82</f>
        <v>0</v>
      </c>
      <c r="T641">
        <f>المصروفات!F82</f>
        <v>0</v>
      </c>
      <c r="V641">
        <f>المصروفات!E82</f>
        <v>0</v>
      </c>
      <c r="X641" t="str">
        <f>المصروفات!G82</f>
        <v>مصروف</v>
      </c>
    </row>
    <row r="642" spans="1:24" x14ac:dyDescent="0.3">
      <c r="A642">
        <f>المصروفات!A83</f>
        <v>0</v>
      </c>
      <c r="B642">
        <f>المصروفات!B83</f>
        <v>0</v>
      </c>
      <c r="C642">
        <f>المصروفات!C83</f>
        <v>0</v>
      </c>
      <c r="D642">
        <f>المصروفات!D83</f>
        <v>0</v>
      </c>
      <c r="T642">
        <f>المصروفات!F83</f>
        <v>0</v>
      </c>
      <c r="V642">
        <f>المصروفات!E83</f>
        <v>0</v>
      </c>
      <c r="X642" t="str">
        <f>المصروفات!G83</f>
        <v>مصروف</v>
      </c>
    </row>
    <row r="643" spans="1:24" x14ac:dyDescent="0.3">
      <c r="A643">
        <f>المصروفات!A84</f>
        <v>0</v>
      </c>
      <c r="B643">
        <f>المصروفات!B84</f>
        <v>0</v>
      </c>
      <c r="C643">
        <f>المصروفات!C84</f>
        <v>0</v>
      </c>
      <c r="D643">
        <f>المصروفات!D84</f>
        <v>0</v>
      </c>
      <c r="T643">
        <f>المصروفات!F84</f>
        <v>0</v>
      </c>
      <c r="V643">
        <f>المصروفات!E84</f>
        <v>0</v>
      </c>
      <c r="X643" t="str">
        <f>المصروفات!G84</f>
        <v>مصروف</v>
      </c>
    </row>
    <row r="644" spans="1:24" x14ac:dyDescent="0.3">
      <c r="A644">
        <f>المصروفات!A85</f>
        <v>0</v>
      </c>
      <c r="B644">
        <f>المصروفات!B85</f>
        <v>0</v>
      </c>
      <c r="C644">
        <f>المصروفات!C85</f>
        <v>0</v>
      </c>
      <c r="D644">
        <f>المصروفات!D85</f>
        <v>0</v>
      </c>
      <c r="T644">
        <f>المصروفات!F85</f>
        <v>0</v>
      </c>
      <c r="V644">
        <f>المصروفات!E85</f>
        <v>0</v>
      </c>
      <c r="X644" t="str">
        <f>المصروفات!G85</f>
        <v>مصروف</v>
      </c>
    </row>
    <row r="645" spans="1:24" x14ac:dyDescent="0.3">
      <c r="A645">
        <f>المصروفات!A86</f>
        <v>0</v>
      </c>
      <c r="B645">
        <f>المصروفات!B86</f>
        <v>0</v>
      </c>
      <c r="C645">
        <f>المصروفات!C86</f>
        <v>0</v>
      </c>
      <c r="D645">
        <f>المصروفات!D86</f>
        <v>0</v>
      </c>
      <c r="T645">
        <f>المصروفات!F86</f>
        <v>0</v>
      </c>
      <c r="V645">
        <f>المصروفات!E86</f>
        <v>0</v>
      </c>
      <c r="X645" t="str">
        <f>المصروفات!G86</f>
        <v>مصروف</v>
      </c>
    </row>
    <row r="646" spans="1:24" x14ac:dyDescent="0.3">
      <c r="A646">
        <f>المصروفات!A87</f>
        <v>0</v>
      </c>
      <c r="B646">
        <f>المصروفات!B87</f>
        <v>0</v>
      </c>
      <c r="C646">
        <f>المصروفات!C87</f>
        <v>0</v>
      </c>
      <c r="D646">
        <f>المصروفات!D87</f>
        <v>0</v>
      </c>
      <c r="T646">
        <f>المصروفات!F87</f>
        <v>0</v>
      </c>
      <c r="V646">
        <f>المصروفات!E87</f>
        <v>0</v>
      </c>
      <c r="X646" t="str">
        <f>المصروفات!G87</f>
        <v>مصروف</v>
      </c>
    </row>
    <row r="647" spans="1:24" x14ac:dyDescent="0.3">
      <c r="A647">
        <f>المصروفات!A88</f>
        <v>0</v>
      </c>
      <c r="B647">
        <f>المصروفات!B88</f>
        <v>0</v>
      </c>
      <c r="C647">
        <f>المصروفات!C88</f>
        <v>0</v>
      </c>
      <c r="D647">
        <f>المصروفات!D88</f>
        <v>0</v>
      </c>
      <c r="T647">
        <f>المصروفات!F88</f>
        <v>0</v>
      </c>
      <c r="V647">
        <f>المصروفات!E88</f>
        <v>0</v>
      </c>
      <c r="X647" t="str">
        <f>المصروفات!G88</f>
        <v>مصروف</v>
      </c>
    </row>
    <row r="648" spans="1:24" x14ac:dyDescent="0.3">
      <c r="A648">
        <f>المصروفات!A89</f>
        <v>0</v>
      </c>
      <c r="B648">
        <f>المصروفات!B89</f>
        <v>0</v>
      </c>
      <c r="C648">
        <f>المصروفات!C89</f>
        <v>0</v>
      </c>
      <c r="D648">
        <f>المصروفات!D89</f>
        <v>0</v>
      </c>
      <c r="T648">
        <f>المصروفات!F89</f>
        <v>0</v>
      </c>
      <c r="V648">
        <f>المصروفات!E89</f>
        <v>0</v>
      </c>
      <c r="X648" t="str">
        <f>المصروفات!G89</f>
        <v>مصروف</v>
      </c>
    </row>
    <row r="649" spans="1:24" x14ac:dyDescent="0.3">
      <c r="A649">
        <f>المصروفات!A90</f>
        <v>0</v>
      </c>
      <c r="B649">
        <f>المصروفات!B90</f>
        <v>0</v>
      </c>
      <c r="C649">
        <f>المصروفات!C90</f>
        <v>0</v>
      </c>
      <c r="D649">
        <f>المصروفات!D90</f>
        <v>0</v>
      </c>
      <c r="T649">
        <f>المصروفات!F90</f>
        <v>0</v>
      </c>
      <c r="V649">
        <f>المصروفات!E90</f>
        <v>0</v>
      </c>
      <c r="X649" t="str">
        <f>المصروفات!G90</f>
        <v>مصروف</v>
      </c>
    </row>
    <row r="650" spans="1:24" x14ac:dyDescent="0.3">
      <c r="A650">
        <f>المصروفات!A91</f>
        <v>0</v>
      </c>
      <c r="B650">
        <f>المصروفات!B91</f>
        <v>0</v>
      </c>
      <c r="C650">
        <f>المصروفات!C91</f>
        <v>0</v>
      </c>
      <c r="D650">
        <f>المصروفات!D91</f>
        <v>0</v>
      </c>
      <c r="T650">
        <f>المصروفات!F91</f>
        <v>0</v>
      </c>
      <c r="V650">
        <f>المصروفات!E91</f>
        <v>0</v>
      </c>
      <c r="X650" t="str">
        <f>المصروفات!G91</f>
        <v>مصروف</v>
      </c>
    </row>
    <row r="651" spans="1:24" x14ac:dyDescent="0.3">
      <c r="A651">
        <f>المصروفات!A92</f>
        <v>0</v>
      </c>
      <c r="B651">
        <f>المصروفات!B92</f>
        <v>0</v>
      </c>
      <c r="C651">
        <f>المصروفات!C92</f>
        <v>0</v>
      </c>
      <c r="D651">
        <f>المصروفات!D92</f>
        <v>0</v>
      </c>
      <c r="T651">
        <f>المصروفات!F92</f>
        <v>0</v>
      </c>
      <c r="V651">
        <f>المصروفات!E92</f>
        <v>0</v>
      </c>
      <c r="X651" t="str">
        <f>المصروفات!G92</f>
        <v>مصروف</v>
      </c>
    </row>
    <row r="652" spans="1:24" x14ac:dyDescent="0.3">
      <c r="A652">
        <f>المصروفات!A93</f>
        <v>0</v>
      </c>
      <c r="B652">
        <f>المصروفات!B93</f>
        <v>0</v>
      </c>
      <c r="C652">
        <f>المصروفات!C93</f>
        <v>0</v>
      </c>
      <c r="D652">
        <f>المصروفات!D93</f>
        <v>0</v>
      </c>
      <c r="T652">
        <f>المصروفات!F93</f>
        <v>0</v>
      </c>
      <c r="V652">
        <f>المصروفات!E93</f>
        <v>0</v>
      </c>
      <c r="X652" t="str">
        <f>المصروفات!G93</f>
        <v>مصروف</v>
      </c>
    </row>
    <row r="653" spans="1:24" x14ac:dyDescent="0.3">
      <c r="A653">
        <f>المصروفات!A94</f>
        <v>0</v>
      </c>
      <c r="B653">
        <f>المصروفات!B94</f>
        <v>0</v>
      </c>
      <c r="C653">
        <f>المصروفات!C94</f>
        <v>0</v>
      </c>
      <c r="D653">
        <f>المصروفات!D94</f>
        <v>0</v>
      </c>
      <c r="T653">
        <f>المصروفات!F94</f>
        <v>0</v>
      </c>
      <c r="V653">
        <f>المصروفات!E94</f>
        <v>0</v>
      </c>
      <c r="X653" t="str">
        <f>المصروفات!G94</f>
        <v>مصروف</v>
      </c>
    </row>
    <row r="654" spans="1:24" x14ac:dyDescent="0.3">
      <c r="A654">
        <f>المصروفات!A95</f>
        <v>0</v>
      </c>
      <c r="B654">
        <f>المصروفات!B95</f>
        <v>0</v>
      </c>
      <c r="C654">
        <f>المصروفات!C95</f>
        <v>0</v>
      </c>
      <c r="D654">
        <f>المصروفات!D95</f>
        <v>0</v>
      </c>
      <c r="T654">
        <f>المصروفات!F95</f>
        <v>0</v>
      </c>
      <c r="V654">
        <f>المصروفات!E95</f>
        <v>0</v>
      </c>
      <c r="X654" t="str">
        <f>المصروفات!G95</f>
        <v>مصروف</v>
      </c>
    </row>
    <row r="655" spans="1:24" x14ac:dyDescent="0.3">
      <c r="A655">
        <f>المصروفات!A96</f>
        <v>0</v>
      </c>
      <c r="B655">
        <f>المصروفات!B96</f>
        <v>0</v>
      </c>
      <c r="C655">
        <f>المصروفات!C96</f>
        <v>0</v>
      </c>
      <c r="D655">
        <f>المصروفات!D96</f>
        <v>0</v>
      </c>
      <c r="T655">
        <f>المصروفات!F96</f>
        <v>0</v>
      </c>
      <c r="V655">
        <f>المصروفات!E96</f>
        <v>0</v>
      </c>
      <c r="X655" t="str">
        <f>المصروفات!G96</f>
        <v>مصروف</v>
      </c>
    </row>
    <row r="656" spans="1:24" x14ac:dyDescent="0.3">
      <c r="A656">
        <f>المصروفات!A97</f>
        <v>0</v>
      </c>
      <c r="B656">
        <f>المصروفات!B97</f>
        <v>0</v>
      </c>
      <c r="C656">
        <f>المصروفات!C97</f>
        <v>0</v>
      </c>
      <c r="D656">
        <f>المصروفات!D97</f>
        <v>0</v>
      </c>
      <c r="T656">
        <f>المصروفات!F97</f>
        <v>0</v>
      </c>
      <c r="V656">
        <f>المصروفات!E97</f>
        <v>0</v>
      </c>
      <c r="X656" t="str">
        <f>المصروفات!G97</f>
        <v>مصروف</v>
      </c>
    </row>
    <row r="657" spans="1:24" x14ac:dyDescent="0.3">
      <c r="A657">
        <f>المصروفات!A98</f>
        <v>0</v>
      </c>
      <c r="B657">
        <f>المصروفات!B98</f>
        <v>0</v>
      </c>
      <c r="C657">
        <f>المصروفات!C98</f>
        <v>0</v>
      </c>
      <c r="D657">
        <f>المصروفات!D98</f>
        <v>0</v>
      </c>
      <c r="T657">
        <f>المصروفات!F98</f>
        <v>0</v>
      </c>
      <c r="V657">
        <f>المصروفات!E98</f>
        <v>0</v>
      </c>
      <c r="X657" t="str">
        <f>المصروفات!G98</f>
        <v>مصروف</v>
      </c>
    </row>
    <row r="658" spans="1:24" x14ac:dyDescent="0.3">
      <c r="A658">
        <f>المصروفات!A99</f>
        <v>0</v>
      </c>
      <c r="B658">
        <f>المصروفات!B99</f>
        <v>0</v>
      </c>
      <c r="C658">
        <f>المصروفات!C99</f>
        <v>0</v>
      </c>
      <c r="D658">
        <f>المصروفات!D99</f>
        <v>0</v>
      </c>
      <c r="T658">
        <f>المصروفات!F99</f>
        <v>0</v>
      </c>
      <c r="V658">
        <f>المصروفات!E99</f>
        <v>0</v>
      </c>
      <c r="X658" t="str">
        <f>المصروفات!G99</f>
        <v>مصروف</v>
      </c>
    </row>
    <row r="659" spans="1:24" x14ac:dyDescent="0.3">
      <c r="A659">
        <f>المصروفات!A100</f>
        <v>0</v>
      </c>
      <c r="B659">
        <f>المصروفات!B100</f>
        <v>0</v>
      </c>
      <c r="C659">
        <f>المصروفات!C100</f>
        <v>0</v>
      </c>
      <c r="D659">
        <f>المصروفات!D100</f>
        <v>0</v>
      </c>
      <c r="T659">
        <f>المصروفات!F100</f>
        <v>0</v>
      </c>
      <c r="V659">
        <f>المصروفات!E100</f>
        <v>0</v>
      </c>
      <c r="X659" t="str">
        <f>المصروفات!G100</f>
        <v>مصروف</v>
      </c>
    </row>
    <row r="660" spans="1:24" x14ac:dyDescent="0.3">
      <c r="A660">
        <f>المصروفات!A101</f>
        <v>0</v>
      </c>
      <c r="B660">
        <f>المصروفات!B101</f>
        <v>0</v>
      </c>
      <c r="C660">
        <f>المصروفات!C101</f>
        <v>0</v>
      </c>
      <c r="D660">
        <f>المصروفات!D101</f>
        <v>0</v>
      </c>
      <c r="T660">
        <f>المصروفات!F101</f>
        <v>0</v>
      </c>
      <c r="V660">
        <f>المصروفات!E101</f>
        <v>0</v>
      </c>
      <c r="X660" t="str">
        <f>المصروفات!G101</f>
        <v>مصروف</v>
      </c>
    </row>
    <row r="661" spans="1:24" x14ac:dyDescent="0.3">
      <c r="A661">
        <f>المصروفات!A102</f>
        <v>0</v>
      </c>
      <c r="B661">
        <f>المصروفات!B102</f>
        <v>0</v>
      </c>
      <c r="C661">
        <f>المصروفات!C102</f>
        <v>0</v>
      </c>
      <c r="D661">
        <f>المصروفات!D102</f>
        <v>0</v>
      </c>
      <c r="T661">
        <f>المصروفات!F102</f>
        <v>0</v>
      </c>
      <c r="V661">
        <f>المصروفات!E102</f>
        <v>0</v>
      </c>
      <c r="X661" t="str">
        <f>المصروفات!G102</f>
        <v>مصروف</v>
      </c>
    </row>
    <row r="662" spans="1:24" x14ac:dyDescent="0.3">
      <c r="A662">
        <f>المصروفات!A103</f>
        <v>0</v>
      </c>
      <c r="B662">
        <f>المصروفات!B103</f>
        <v>0</v>
      </c>
      <c r="C662">
        <f>المصروفات!C103</f>
        <v>0</v>
      </c>
      <c r="D662">
        <f>المصروفات!D103</f>
        <v>0</v>
      </c>
      <c r="T662">
        <f>المصروفات!F103</f>
        <v>0</v>
      </c>
      <c r="V662">
        <f>المصروفات!E103</f>
        <v>0</v>
      </c>
      <c r="X662" t="str">
        <f>المصروفات!G103</f>
        <v>مصروف</v>
      </c>
    </row>
    <row r="663" spans="1:24" x14ac:dyDescent="0.3">
      <c r="A663">
        <f>المصروفات!A104</f>
        <v>0</v>
      </c>
      <c r="B663">
        <f>المصروفات!B104</f>
        <v>0</v>
      </c>
      <c r="C663">
        <f>المصروفات!C104</f>
        <v>0</v>
      </c>
      <c r="D663">
        <f>المصروفات!D104</f>
        <v>0</v>
      </c>
      <c r="T663">
        <f>المصروفات!F104</f>
        <v>0</v>
      </c>
      <c r="V663">
        <f>المصروفات!E104</f>
        <v>0</v>
      </c>
      <c r="X663" t="str">
        <f>المصروفات!G104</f>
        <v>مصروف</v>
      </c>
    </row>
    <row r="664" spans="1:24" x14ac:dyDescent="0.3">
      <c r="A664">
        <f>المصروفات!A105</f>
        <v>0</v>
      </c>
      <c r="B664">
        <f>المصروفات!B105</f>
        <v>0</v>
      </c>
      <c r="C664">
        <f>المصروفات!C105</f>
        <v>0</v>
      </c>
      <c r="D664">
        <f>المصروفات!D105</f>
        <v>0</v>
      </c>
      <c r="T664">
        <f>المصروفات!F105</f>
        <v>0</v>
      </c>
      <c r="V664">
        <f>المصروفات!E105</f>
        <v>0</v>
      </c>
      <c r="X664" t="str">
        <f>المصروفات!G105</f>
        <v>مصروف</v>
      </c>
    </row>
    <row r="665" spans="1:24" x14ac:dyDescent="0.3">
      <c r="A665">
        <f>المصروفات!A106</f>
        <v>0</v>
      </c>
      <c r="B665">
        <f>المصروفات!B106</f>
        <v>0</v>
      </c>
      <c r="C665">
        <f>المصروفات!C106</f>
        <v>0</v>
      </c>
      <c r="D665">
        <f>المصروفات!D106</f>
        <v>0</v>
      </c>
      <c r="T665">
        <f>المصروفات!F106</f>
        <v>0</v>
      </c>
      <c r="V665">
        <f>المصروفات!E106</f>
        <v>0</v>
      </c>
      <c r="X665" t="str">
        <f>المصروفات!G106</f>
        <v>مصروف</v>
      </c>
    </row>
    <row r="666" spans="1:24" x14ac:dyDescent="0.3">
      <c r="A666">
        <f>المصروفات!A107</f>
        <v>0</v>
      </c>
      <c r="B666">
        <f>المصروفات!B107</f>
        <v>0</v>
      </c>
      <c r="C666">
        <f>المصروفات!C107</f>
        <v>0</v>
      </c>
      <c r="D666">
        <f>المصروفات!D107</f>
        <v>0</v>
      </c>
      <c r="T666">
        <f>المصروفات!F107</f>
        <v>0</v>
      </c>
      <c r="V666">
        <f>المصروفات!E107</f>
        <v>0</v>
      </c>
      <c r="X666" t="str">
        <f>المصروفات!G107</f>
        <v>مصروف</v>
      </c>
    </row>
    <row r="667" spans="1:24" x14ac:dyDescent="0.3">
      <c r="A667">
        <f>المصروفات!A108</f>
        <v>0</v>
      </c>
      <c r="B667">
        <f>المصروفات!B108</f>
        <v>0</v>
      </c>
      <c r="C667">
        <f>المصروفات!C108</f>
        <v>0</v>
      </c>
      <c r="D667">
        <f>المصروفات!D108</f>
        <v>0</v>
      </c>
      <c r="T667">
        <f>المصروفات!F108</f>
        <v>0</v>
      </c>
      <c r="V667">
        <f>المصروفات!E108</f>
        <v>0</v>
      </c>
      <c r="X667" t="str">
        <f>المصروفات!G108</f>
        <v>مصروف</v>
      </c>
    </row>
    <row r="668" spans="1:24" x14ac:dyDescent="0.3">
      <c r="A668">
        <f>المصروفات!A109</f>
        <v>0</v>
      </c>
      <c r="B668">
        <f>المصروفات!B109</f>
        <v>0</v>
      </c>
      <c r="C668">
        <f>المصروفات!C109</f>
        <v>0</v>
      </c>
      <c r="D668">
        <f>المصروفات!D109</f>
        <v>0</v>
      </c>
      <c r="T668">
        <f>المصروفات!F109</f>
        <v>0</v>
      </c>
      <c r="V668">
        <f>المصروفات!E109</f>
        <v>0</v>
      </c>
      <c r="X668" t="str">
        <f>المصروفات!G109</f>
        <v>مصروف</v>
      </c>
    </row>
    <row r="669" spans="1:24" x14ac:dyDescent="0.3">
      <c r="A669">
        <f>المصروفات!A110</f>
        <v>0</v>
      </c>
      <c r="B669">
        <f>المصروفات!B110</f>
        <v>0</v>
      </c>
      <c r="C669">
        <f>المصروفات!C110</f>
        <v>0</v>
      </c>
      <c r="D669">
        <f>المصروفات!D110</f>
        <v>0</v>
      </c>
      <c r="T669">
        <f>المصروفات!F110</f>
        <v>0</v>
      </c>
      <c r="V669">
        <f>المصروفات!E110</f>
        <v>0</v>
      </c>
      <c r="X669" t="str">
        <f>المصروفات!G110</f>
        <v>مصروف</v>
      </c>
    </row>
    <row r="670" spans="1:24" x14ac:dyDescent="0.3">
      <c r="A670">
        <f>المصروفات!A111</f>
        <v>0</v>
      </c>
      <c r="B670">
        <f>المصروفات!B111</f>
        <v>0</v>
      </c>
      <c r="C670">
        <f>المصروفات!C111</f>
        <v>0</v>
      </c>
      <c r="D670">
        <f>المصروفات!D111</f>
        <v>0</v>
      </c>
      <c r="T670">
        <f>المصروفات!F111</f>
        <v>0</v>
      </c>
      <c r="V670">
        <f>المصروفات!E111</f>
        <v>0</v>
      </c>
      <c r="X670" t="str">
        <f>المصروفات!G111</f>
        <v>مصروف</v>
      </c>
    </row>
    <row r="671" spans="1:24" x14ac:dyDescent="0.3">
      <c r="A671">
        <f>المصروفات!A112</f>
        <v>0</v>
      </c>
      <c r="B671">
        <f>المصروفات!B112</f>
        <v>0</v>
      </c>
      <c r="C671">
        <f>المصروفات!C112</f>
        <v>0</v>
      </c>
      <c r="D671">
        <f>المصروفات!D112</f>
        <v>0</v>
      </c>
      <c r="T671">
        <f>المصروفات!F112</f>
        <v>0</v>
      </c>
      <c r="V671">
        <f>المصروفات!E112</f>
        <v>0</v>
      </c>
      <c r="X671" t="str">
        <f>المصروفات!G112</f>
        <v>مصروف</v>
      </c>
    </row>
    <row r="672" spans="1:24" x14ac:dyDescent="0.3">
      <c r="A672">
        <f>المصروفات!A113</f>
        <v>0</v>
      </c>
      <c r="B672">
        <f>المصروفات!B113</f>
        <v>0</v>
      </c>
      <c r="C672">
        <f>المصروفات!C113</f>
        <v>0</v>
      </c>
      <c r="D672">
        <f>المصروفات!D113</f>
        <v>0</v>
      </c>
      <c r="T672">
        <f>المصروفات!F113</f>
        <v>0</v>
      </c>
      <c r="V672">
        <f>المصروفات!E113</f>
        <v>0</v>
      </c>
      <c r="X672" t="str">
        <f>المصروفات!G113</f>
        <v>مصروف</v>
      </c>
    </row>
    <row r="673" spans="1:24" x14ac:dyDescent="0.3">
      <c r="A673">
        <f>المصروفات!A114</f>
        <v>0</v>
      </c>
      <c r="B673">
        <f>المصروفات!B114</f>
        <v>0</v>
      </c>
      <c r="C673">
        <f>المصروفات!C114</f>
        <v>0</v>
      </c>
      <c r="D673">
        <f>المصروفات!D114</f>
        <v>0</v>
      </c>
      <c r="T673">
        <f>المصروفات!F114</f>
        <v>0</v>
      </c>
      <c r="V673">
        <f>المصروفات!E114</f>
        <v>0</v>
      </c>
      <c r="X673" t="str">
        <f>المصروفات!G114</f>
        <v>مصروف</v>
      </c>
    </row>
    <row r="674" spans="1:24" x14ac:dyDescent="0.3">
      <c r="A674">
        <f>المصروفات!A115</f>
        <v>0</v>
      </c>
      <c r="B674">
        <f>المصروفات!B115</f>
        <v>0</v>
      </c>
      <c r="C674">
        <f>المصروفات!C115</f>
        <v>0</v>
      </c>
      <c r="D674">
        <f>المصروفات!D115</f>
        <v>0</v>
      </c>
      <c r="T674">
        <f>المصروفات!F115</f>
        <v>0</v>
      </c>
      <c r="V674">
        <f>المصروفات!E115</f>
        <v>0</v>
      </c>
      <c r="X674" t="str">
        <f>المصروفات!G115</f>
        <v>مصروف</v>
      </c>
    </row>
    <row r="675" spans="1:24" x14ac:dyDescent="0.3">
      <c r="A675">
        <f>المصروفات!A116</f>
        <v>0</v>
      </c>
      <c r="B675">
        <f>المصروفات!B116</f>
        <v>0</v>
      </c>
      <c r="C675">
        <f>المصروفات!C116</f>
        <v>0</v>
      </c>
      <c r="D675">
        <f>المصروفات!D116</f>
        <v>0</v>
      </c>
      <c r="T675">
        <f>المصروفات!F116</f>
        <v>0</v>
      </c>
      <c r="V675">
        <f>المصروفات!E116</f>
        <v>0</v>
      </c>
      <c r="X675" t="str">
        <f>المصروفات!G116</f>
        <v>مصروف</v>
      </c>
    </row>
    <row r="676" spans="1:24" x14ac:dyDescent="0.3">
      <c r="A676">
        <f>المصروفات!A117</f>
        <v>0</v>
      </c>
      <c r="B676">
        <f>المصروفات!B117</f>
        <v>0</v>
      </c>
      <c r="C676">
        <f>المصروفات!C117</f>
        <v>0</v>
      </c>
      <c r="D676">
        <f>المصروفات!D117</f>
        <v>0</v>
      </c>
      <c r="T676">
        <f>المصروفات!F117</f>
        <v>0</v>
      </c>
      <c r="V676">
        <f>المصروفات!E117</f>
        <v>0</v>
      </c>
      <c r="X676" t="str">
        <f>المصروفات!G117</f>
        <v>مصروف</v>
      </c>
    </row>
    <row r="677" spans="1:24" x14ac:dyDescent="0.3">
      <c r="A677">
        <f>المصروفات!A118</f>
        <v>0</v>
      </c>
      <c r="B677">
        <f>المصروفات!B118</f>
        <v>0</v>
      </c>
      <c r="C677">
        <f>المصروفات!C118</f>
        <v>0</v>
      </c>
      <c r="D677">
        <f>المصروفات!D118</f>
        <v>0</v>
      </c>
      <c r="T677">
        <f>المصروفات!F118</f>
        <v>0</v>
      </c>
      <c r="V677">
        <f>المصروفات!E118</f>
        <v>0</v>
      </c>
      <c r="X677" t="str">
        <f>المصروفات!G118</f>
        <v>مصروف</v>
      </c>
    </row>
    <row r="678" spans="1:24" x14ac:dyDescent="0.3">
      <c r="A678">
        <f>المصروفات!A119</f>
        <v>0</v>
      </c>
      <c r="B678">
        <f>المصروفات!B119</f>
        <v>0</v>
      </c>
      <c r="C678">
        <f>المصروفات!C119</f>
        <v>0</v>
      </c>
      <c r="D678">
        <f>المصروفات!D119</f>
        <v>0</v>
      </c>
      <c r="T678">
        <f>المصروفات!F119</f>
        <v>0</v>
      </c>
      <c r="V678">
        <f>المصروفات!E119</f>
        <v>0</v>
      </c>
      <c r="X678" t="str">
        <f>المصروفات!G119</f>
        <v>مصروف</v>
      </c>
    </row>
    <row r="679" spans="1:24" x14ac:dyDescent="0.3">
      <c r="A679">
        <f>المصروفات!A120</f>
        <v>0</v>
      </c>
      <c r="B679">
        <f>المصروفات!B120</f>
        <v>0</v>
      </c>
      <c r="C679">
        <f>المصروفات!C120</f>
        <v>0</v>
      </c>
      <c r="D679">
        <f>المصروفات!D120</f>
        <v>0</v>
      </c>
      <c r="T679">
        <f>المصروفات!F120</f>
        <v>0</v>
      </c>
      <c r="V679">
        <f>المصروفات!E120</f>
        <v>0</v>
      </c>
      <c r="X679" t="str">
        <f>المصروفات!G120</f>
        <v>مصروف</v>
      </c>
    </row>
    <row r="680" spans="1:24" x14ac:dyDescent="0.3">
      <c r="A680">
        <f>المصروفات!A121</f>
        <v>0</v>
      </c>
      <c r="B680">
        <f>المصروفات!B121</f>
        <v>0</v>
      </c>
      <c r="C680">
        <f>المصروفات!C121</f>
        <v>0</v>
      </c>
      <c r="D680">
        <f>المصروفات!D121</f>
        <v>0</v>
      </c>
      <c r="T680">
        <f>المصروفات!F121</f>
        <v>0</v>
      </c>
      <c r="V680">
        <f>المصروفات!E121</f>
        <v>0</v>
      </c>
      <c r="X680" t="str">
        <f>المصروفات!G121</f>
        <v>مصروف</v>
      </c>
    </row>
    <row r="681" spans="1:24" x14ac:dyDescent="0.3">
      <c r="A681">
        <f>المصروفات!A122</f>
        <v>0</v>
      </c>
      <c r="B681">
        <f>المصروفات!B122</f>
        <v>0</v>
      </c>
      <c r="C681">
        <f>المصروفات!C122</f>
        <v>0</v>
      </c>
      <c r="D681">
        <f>المصروفات!D122</f>
        <v>0</v>
      </c>
      <c r="T681">
        <f>المصروفات!F122</f>
        <v>0</v>
      </c>
      <c r="V681">
        <f>المصروفات!E122</f>
        <v>0</v>
      </c>
      <c r="X681" t="str">
        <f>المصروفات!G122</f>
        <v>مصروف</v>
      </c>
    </row>
    <row r="682" spans="1:24" x14ac:dyDescent="0.3">
      <c r="A682">
        <f>المصروفات!A123</f>
        <v>0</v>
      </c>
      <c r="B682">
        <f>المصروفات!B123</f>
        <v>0</v>
      </c>
      <c r="C682">
        <f>المصروفات!C123</f>
        <v>0</v>
      </c>
      <c r="D682">
        <f>المصروفات!D123</f>
        <v>0</v>
      </c>
      <c r="T682">
        <f>المصروفات!F123</f>
        <v>0</v>
      </c>
      <c r="V682">
        <f>المصروفات!E123</f>
        <v>0</v>
      </c>
      <c r="X682" t="str">
        <f>المصروفات!G123</f>
        <v>مصروف</v>
      </c>
    </row>
    <row r="683" spans="1:24" x14ac:dyDescent="0.3">
      <c r="A683">
        <f>المصروفات!A124</f>
        <v>0</v>
      </c>
      <c r="B683">
        <f>المصروفات!B124</f>
        <v>0</v>
      </c>
      <c r="C683">
        <f>المصروفات!C124</f>
        <v>0</v>
      </c>
      <c r="D683">
        <f>المصروفات!D124</f>
        <v>0</v>
      </c>
      <c r="T683">
        <f>المصروفات!F124</f>
        <v>0</v>
      </c>
      <c r="V683">
        <f>المصروفات!E124</f>
        <v>0</v>
      </c>
      <c r="X683" t="str">
        <f>المصروفات!G124</f>
        <v>مصروف</v>
      </c>
    </row>
    <row r="684" spans="1:24" x14ac:dyDescent="0.3">
      <c r="A684">
        <f>المصروفات!A125</f>
        <v>0</v>
      </c>
      <c r="B684">
        <f>المصروفات!B125</f>
        <v>0</v>
      </c>
      <c r="C684">
        <f>المصروفات!C125</f>
        <v>0</v>
      </c>
      <c r="D684">
        <f>المصروفات!D125</f>
        <v>0</v>
      </c>
      <c r="T684">
        <f>المصروفات!F125</f>
        <v>0</v>
      </c>
      <c r="V684">
        <f>المصروفات!E125</f>
        <v>0</v>
      </c>
      <c r="X684" t="str">
        <f>المصروفات!G125</f>
        <v>مصروف</v>
      </c>
    </row>
    <row r="685" spans="1:24" x14ac:dyDescent="0.3">
      <c r="A685">
        <f>المصروفات!A126</f>
        <v>0</v>
      </c>
      <c r="B685">
        <f>المصروفات!B126</f>
        <v>0</v>
      </c>
      <c r="C685">
        <f>المصروفات!C126</f>
        <v>0</v>
      </c>
      <c r="D685">
        <f>المصروفات!D126</f>
        <v>0</v>
      </c>
      <c r="T685">
        <f>المصروفات!F126</f>
        <v>0</v>
      </c>
      <c r="V685">
        <f>المصروفات!E126</f>
        <v>0</v>
      </c>
      <c r="X685" t="str">
        <f>المصروفات!G126</f>
        <v>مصروف</v>
      </c>
    </row>
    <row r="686" spans="1:24" x14ac:dyDescent="0.3">
      <c r="A686">
        <f>المصروفات!A127</f>
        <v>0</v>
      </c>
      <c r="B686">
        <f>المصروفات!B127</f>
        <v>0</v>
      </c>
      <c r="C686">
        <f>المصروفات!C127</f>
        <v>0</v>
      </c>
      <c r="D686">
        <f>المصروفات!D127</f>
        <v>0</v>
      </c>
      <c r="T686">
        <f>المصروفات!F127</f>
        <v>0</v>
      </c>
      <c r="V686">
        <f>المصروفات!E127</f>
        <v>0</v>
      </c>
      <c r="X686" t="str">
        <f>المصروفات!G127</f>
        <v>مصروف</v>
      </c>
    </row>
    <row r="687" spans="1:24" x14ac:dyDescent="0.3">
      <c r="A687">
        <f>المصروفات!A128</f>
        <v>0</v>
      </c>
      <c r="B687">
        <f>المصروفات!B128</f>
        <v>0</v>
      </c>
      <c r="C687">
        <f>المصروفات!C128</f>
        <v>0</v>
      </c>
      <c r="D687">
        <f>المصروفات!D128</f>
        <v>0</v>
      </c>
      <c r="T687">
        <f>المصروفات!F128</f>
        <v>0</v>
      </c>
      <c r="V687">
        <f>المصروفات!E128</f>
        <v>0</v>
      </c>
      <c r="X687" t="str">
        <f>المصروفات!G128</f>
        <v>مصروف</v>
      </c>
    </row>
    <row r="688" spans="1:24" x14ac:dyDescent="0.3">
      <c r="A688">
        <f>المصروفات!A129</f>
        <v>0</v>
      </c>
      <c r="B688">
        <f>المصروفات!B129</f>
        <v>0</v>
      </c>
      <c r="C688">
        <f>المصروفات!C129</f>
        <v>0</v>
      </c>
      <c r="D688">
        <f>المصروفات!D129</f>
        <v>0</v>
      </c>
      <c r="T688">
        <f>المصروفات!F129</f>
        <v>0</v>
      </c>
      <c r="V688">
        <f>المصروفات!E129</f>
        <v>0</v>
      </c>
      <c r="X688" t="str">
        <f>المصروفات!G129</f>
        <v>مصروف</v>
      </c>
    </row>
    <row r="689" spans="1:24" x14ac:dyDescent="0.3">
      <c r="A689">
        <f>المصروفات!A130</f>
        <v>0</v>
      </c>
      <c r="B689">
        <f>المصروفات!B130</f>
        <v>0</v>
      </c>
      <c r="C689">
        <f>المصروفات!C130</f>
        <v>0</v>
      </c>
      <c r="D689">
        <f>المصروفات!D130</f>
        <v>0</v>
      </c>
      <c r="T689">
        <f>المصروفات!F130</f>
        <v>0</v>
      </c>
      <c r="V689">
        <f>المصروفات!E130</f>
        <v>0</v>
      </c>
      <c r="X689" t="str">
        <f>المصروفات!G130</f>
        <v>مصروف</v>
      </c>
    </row>
    <row r="690" spans="1:24" x14ac:dyDescent="0.3">
      <c r="A690">
        <f>المصروفات!A131</f>
        <v>0</v>
      </c>
      <c r="B690">
        <f>المصروفات!B131</f>
        <v>0</v>
      </c>
      <c r="C690">
        <f>المصروفات!C131</f>
        <v>0</v>
      </c>
      <c r="D690">
        <f>المصروفات!D131</f>
        <v>0</v>
      </c>
      <c r="T690">
        <f>المصروفات!F131</f>
        <v>0</v>
      </c>
      <c r="V690">
        <f>المصروفات!E131</f>
        <v>0</v>
      </c>
      <c r="X690" t="str">
        <f>المصروفات!G131</f>
        <v>مصروف</v>
      </c>
    </row>
    <row r="691" spans="1:24" x14ac:dyDescent="0.3">
      <c r="A691">
        <f>المصروفات!A132</f>
        <v>0</v>
      </c>
      <c r="B691">
        <f>المصروفات!B132</f>
        <v>0</v>
      </c>
      <c r="C691">
        <f>المصروفات!C132</f>
        <v>0</v>
      </c>
      <c r="D691">
        <f>المصروفات!D132</f>
        <v>0</v>
      </c>
      <c r="T691">
        <f>المصروفات!F132</f>
        <v>0</v>
      </c>
      <c r="V691">
        <f>المصروفات!E132</f>
        <v>0</v>
      </c>
      <c r="X691" t="str">
        <f>المصروفات!G132</f>
        <v>مصروف</v>
      </c>
    </row>
    <row r="692" spans="1:24" x14ac:dyDescent="0.3">
      <c r="A692">
        <f>المصروفات!A133</f>
        <v>0</v>
      </c>
      <c r="B692">
        <f>المصروفات!B133</f>
        <v>0</v>
      </c>
      <c r="C692">
        <f>المصروفات!C133</f>
        <v>0</v>
      </c>
      <c r="D692">
        <f>المصروفات!D133</f>
        <v>0</v>
      </c>
      <c r="T692">
        <f>المصروفات!F133</f>
        <v>0</v>
      </c>
      <c r="V692">
        <f>المصروفات!E133</f>
        <v>0</v>
      </c>
      <c r="X692" t="str">
        <f>المصروفات!G133</f>
        <v>مصروف</v>
      </c>
    </row>
    <row r="693" spans="1:24" x14ac:dyDescent="0.3">
      <c r="A693">
        <f>المصروفات!A134</f>
        <v>0</v>
      </c>
      <c r="B693">
        <f>المصروفات!B134</f>
        <v>0</v>
      </c>
      <c r="C693">
        <f>المصروفات!C134</f>
        <v>0</v>
      </c>
      <c r="D693">
        <f>المصروفات!D134</f>
        <v>0</v>
      </c>
      <c r="T693">
        <f>المصروفات!F134</f>
        <v>0</v>
      </c>
      <c r="V693">
        <f>المصروفات!E134</f>
        <v>0</v>
      </c>
      <c r="X693" t="str">
        <f>المصروفات!G134</f>
        <v>مصروف</v>
      </c>
    </row>
    <row r="694" spans="1:24" x14ac:dyDescent="0.3">
      <c r="A694">
        <f>المصروفات!A135</f>
        <v>0</v>
      </c>
      <c r="B694">
        <f>المصروفات!B135</f>
        <v>0</v>
      </c>
      <c r="C694">
        <f>المصروفات!C135</f>
        <v>0</v>
      </c>
      <c r="D694">
        <f>المصروفات!D135</f>
        <v>0</v>
      </c>
      <c r="T694">
        <f>المصروفات!F135</f>
        <v>0</v>
      </c>
      <c r="V694">
        <f>المصروفات!E135</f>
        <v>0</v>
      </c>
      <c r="X694" t="str">
        <f>المصروفات!G135</f>
        <v>مصروف</v>
      </c>
    </row>
    <row r="695" spans="1:24" x14ac:dyDescent="0.3">
      <c r="A695">
        <f>المصروفات!A136</f>
        <v>0</v>
      </c>
      <c r="B695">
        <f>المصروفات!B136</f>
        <v>0</v>
      </c>
      <c r="C695">
        <f>المصروفات!C136</f>
        <v>0</v>
      </c>
      <c r="D695">
        <f>المصروفات!D136</f>
        <v>0</v>
      </c>
      <c r="T695">
        <f>المصروفات!F136</f>
        <v>0</v>
      </c>
      <c r="V695">
        <f>المصروفات!E136</f>
        <v>0</v>
      </c>
      <c r="X695" t="str">
        <f>المصروفات!G136</f>
        <v>مصروف</v>
      </c>
    </row>
    <row r="696" spans="1:24" x14ac:dyDescent="0.3">
      <c r="A696">
        <f>المصروفات!A137</f>
        <v>0</v>
      </c>
      <c r="B696">
        <f>المصروفات!B137</f>
        <v>0</v>
      </c>
      <c r="C696">
        <f>المصروفات!C137</f>
        <v>0</v>
      </c>
      <c r="D696">
        <f>المصروفات!D137</f>
        <v>0</v>
      </c>
      <c r="T696">
        <f>المصروفات!F137</f>
        <v>0</v>
      </c>
      <c r="V696">
        <f>المصروفات!E137</f>
        <v>0</v>
      </c>
      <c r="X696" t="str">
        <f>المصروفات!G137</f>
        <v>مصروف</v>
      </c>
    </row>
    <row r="697" spans="1:24" x14ac:dyDescent="0.3">
      <c r="A697">
        <f>المصروفات!A138</f>
        <v>0</v>
      </c>
      <c r="B697">
        <f>المصروفات!B138</f>
        <v>0</v>
      </c>
      <c r="C697">
        <f>المصروفات!C138</f>
        <v>0</v>
      </c>
      <c r="D697">
        <f>المصروفات!D138</f>
        <v>0</v>
      </c>
      <c r="T697">
        <f>المصروفات!F138</f>
        <v>0</v>
      </c>
      <c r="V697">
        <f>المصروفات!E138</f>
        <v>0</v>
      </c>
      <c r="X697" t="str">
        <f>المصروفات!G138</f>
        <v>مصروف</v>
      </c>
    </row>
    <row r="698" spans="1:24" x14ac:dyDescent="0.3">
      <c r="A698">
        <f>المصروفات!A139</f>
        <v>0</v>
      </c>
      <c r="B698">
        <f>المصروفات!B139</f>
        <v>0</v>
      </c>
      <c r="C698">
        <f>المصروفات!C139</f>
        <v>0</v>
      </c>
      <c r="D698">
        <f>المصروفات!D139</f>
        <v>0</v>
      </c>
      <c r="T698">
        <f>المصروفات!F139</f>
        <v>0</v>
      </c>
      <c r="V698">
        <f>المصروفات!E139</f>
        <v>0</v>
      </c>
      <c r="X698" t="str">
        <f>المصروفات!G139</f>
        <v>مصروف</v>
      </c>
    </row>
    <row r="699" spans="1:24" x14ac:dyDescent="0.3">
      <c r="A699">
        <f>المصروفات!A140</f>
        <v>0</v>
      </c>
      <c r="B699">
        <f>المصروفات!B140</f>
        <v>0</v>
      </c>
      <c r="C699">
        <f>المصروفات!C140</f>
        <v>0</v>
      </c>
      <c r="D699">
        <f>المصروفات!D140</f>
        <v>0</v>
      </c>
      <c r="T699">
        <f>المصروفات!F140</f>
        <v>0</v>
      </c>
      <c r="V699">
        <f>المصروفات!E140</f>
        <v>0</v>
      </c>
      <c r="X699" t="str">
        <f>المصروفات!G140</f>
        <v>مصروف</v>
      </c>
    </row>
    <row r="700" spans="1:24" x14ac:dyDescent="0.3">
      <c r="A700">
        <f>المصروفات!A141</f>
        <v>0</v>
      </c>
      <c r="B700">
        <f>المصروفات!B141</f>
        <v>0</v>
      </c>
      <c r="C700">
        <f>المصروفات!C141</f>
        <v>0</v>
      </c>
      <c r="D700">
        <f>المصروفات!D141</f>
        <v>0</v>
      </c>
      <c r="T700">
        <f>المصروفات!F141</f>
        <v>0</v>
      </c>
      <c r="V700">
        <f>المصروفات!E141</f>
        <v>0</v>
      </c>
      <c r="X700" t="str">
        <f>المصروفات!G141</f>
        <v>مصروف</v>
      </c>
    </row>
    <row r="701" spans="1:24" x14ac:dyDescent="0.3">
      <c r="A701">
        <f>المصروفات!A142</f>
        <v>0</v>
      </c>
      <c r="B701">
        <f>المصروفات!B142</f>
        <v>0</v>
      </c>
      <c r="C701">
        <f>المصروفات!C142</f>
        <v>0</v>
      </c>
      <c r="D701">
        <f>المصروفات!D142</f>
        <v>0</v>
      </c>
      <c r="T701">
        <f>المصروفات!F142</f>
        <v>0</v>
      </c>
      <c r="V701">
        <f>المصروفات!E142</f>
        <v>0</v>
      </c>
      <c r="X701" t="str">
        <f>المصروفات!G142</f>
        <v>مصروف</v>
      </c>
    </row>
    <row r="702" spans="1:24" x14ac:dyDescent="0.3">
      <c r="A702">
        <f>المصروفات!A143</f>
        <v>0</v>
      </c>
      <c r="B702">
        <f>المصروفات!B143</f>
        <v>0</v>
      </c>
      <c r="C702">
        <f>المصروفات!C143</f>
        <v>0</v>
      </c>
      <c r="D702">
        <f>المصروفات!D143</f>
        <v>0</v>
      </c>
      <c r="T702">
        <f>المصروفات!F143</f>
        <v>0</v>
      </c>
      <c r="V702">
        <f>المصروفات!E143</f>
        <v>0</v>
      </c>
      <c r="X702" t="str">
        <f>المصروفات!G143</f>
        <v>مصروف</v>
      </c>
    </row>
    <row r="703" spans="1:24" x14ac:dyDescent="0.3">
      <c r="A703">
        <f>المصروفات!A144</f>
        <v>0</v>
      </c>
      <c r="B703">
        <f>المصروفات!B144</f>
        <v>0</v>
      </c>
      <c r="C703">
        <f>المصروفات!C144</f>
        <v>0</v>
      </c>
      <c r="D703">
        <f>المصروفات!D144</f>
        <v>0</v>
      </c>
      <c r="T703">
        <f>المصروفات!F144</f>
        <v>0</v>
      </c>
      <c r="V703">
        <f>المصروفات!E144</f>
        <v>0</v>
      </c>
      <c r="X703" t="str">
        <f>المصروفات!G144</f>
        <v>مصروف</v>
      </c>
    </row>
    <row r="704" spans="1:24" x14ac:dyDescent="0.3">
      <c r="A704">
        <f>المصروفات!A145</f>
        <v>0</v>
      </c>
      <c r="B704">
        <f>المصروفات!B145</f>
        <v>0</v>
      </c>
      <c r="C704">
        <f>المصروفات!C145</f>
        <v>0</v>
      </c>
      <c r="D704">
        <f>المصروفات!D145</f>
        <v>0</v>
      </c>
      <c r="T704">
        <f>المصروفات!F145</f>
        <v>0</v>
      </c>
      <c r="V704">
        <f>المصروفات!E145</f>
        <v>0</v>
      </c>
      <c r="X704" t="str">
        <f>المصروفات!G145</f>
        <v>مصروف</v>
      </c>
    </row>
    <row r="705" spans="1:24" x14ac:dyDescent="0.3">
      <c r="A705">
        <f>المصروفات!A146</f>
        <v>0</v>
      </c>
      <c r="B705">
        <f>المصروفات!B146</f>
        <v>0</v>
      </c>
      <c r="C705">
        <f>المصروفات!C146</f>
        <v>0</v>
      </c>
      <c r="D705">
        <f>المصروفات!D146</f>
        <v>0</v>
      </c>
      <c r="T705">
        <f>المصروفات!F146</f>
        <v>0</v>
      </c>
      <c r="V705">
        <f>المصروفات!E146</f>
        <v>0</v>
      </c>
      <c r="X705" t="str">
        <f>المصروفات!G146</f>
        <v>مصروف</v>
      </c>
    </row>
    <row r="706" spans="1:24" x14ac:dyDescent="0.3">
      <c r="A706">
        <f>المصروفات!A147</f>
        <v>0</v>
      </c>
      <c r="B706">
        <f>المصروفات!B147</f>
        <v>0</v>
      </c>
      <c r="C706">
        <f>المصروفات!C147</f>
        <v>0</v>
      </c>
      <c r="D706">
        <f>المصروفات!D147</f>
        <v>0</v>
      </c>
      <c r="T706">
        <f>المصروفات!F147</f>
        <v>0</v>
      </c>
      <c r="V706">
        <f>المصروفات!E147</f>
        <v>0</v>
      </c>
      <c r="X706" t="str">
        <f>المصروفات!G147</f>
        <v>مصروف</v>
      </c>
    </row>
    <row r="707" spans="1:24" x14ac:dyDescent="0.3">
      <c r="A707">
        <f>المصروفات!A148</f>
        <v>0</v>
      </c>
      <c r="B707">
        <f>المصروفات!B148</f>
        <v>0</v>
      </c>
      <c r="C707">
        <f>المصروفات!C148</f>
        <v>0</v>
      </c>
      <c r="D707">
        <f>المصروفات!D148</f>
        <v>0</v>
      </c>
      <c r="T707">
        <f>المصروفات!F148</f>
        <v>0</v>
      </c>
      <c r="V707">
        <f>المصروفات!E148</f>
        <v>0</v>
      </c>
      <c r="X707" t="str">
        <f>المصروفات!G148</f>
        <v>مصروف</v>
      </c>
    </row>
    <row r="708" spans="1:24" x14ac:dyDescent="0.3">
      <c r="A708">
        <f>المصروفات!A149</f>
        <v>0</v>
      </c>
      <c r="B708">
        <f>المصروفات!B149</f>
        <v>0</v>
      </c>
      <c r="C708">
        <f>المصروفات!C149</f>
        <v>0</v>
      </c>
      <c r="D708">
        <f>المصروفات!D149</f>
        <v>0</v>
      </c>
      <c r="T708">
        <f>المصروفات!F149</f>
        <v>0</v>
      </c>
      <c r="V708">
        <f>المصروفات!E149</f>
        <v>0</v>
      </c>
      <c r="X708" t="str">
        <f>المصروفات!G149</f>
        <v>مصروف</v>
      </c>
    </row>
    <row r="709" spans="1:24" x14ac:dyDescent="0.3">
      <c r="A709">
        <f>المصروفات!A150</f>
        <v>0</v>
      </c>
      <c r="B709">
        <f>المصروفات!B150</f>
        <v>0</v>
      </c>
      <c r="C709">
        <f>المصروفات!C150</f>
        <v>0</v>
      </c>
      <c r="D709">
        <f>المصروفات!D150</f>
        <v>0</v>
      </c>
      <c r="T709">
        <f>المصروفات!F150</f>
        <v>0</v>
      </c>
      <c r="V709">
        <f>المصروفات!E150</f>
        <v>0</v>
      </c>
      <c r="X709" t="str">
        <f>المصروفات!G150</f>
        <v>مصروف</v>
      </c>
    </row>
    <row r="710" spans="1:24" x14ac:dyDescent="0.3">
      <c r="A710">
        <f>المصروفات!A151</f>
        <v>0</v>
      </c>
      <c r="B710">
        <f>المصروفات!B151</f>
        <v>0</v>
      </c>
      <c r="C710">
        <f>المصروفات!C151</f>
        <v>0</v>
      </c>
      <c r="D710">
        <f>المصروفات!D151</f>
        <v>0</v>
      </c>
      <c r="T710">
        <f>المصروفات!F151</f>
        <v>0</v>
      </c>
      <c r="V710">
        <f>المصروفات!E151</f>
        <v>0</v>
      </c>
      <c r="X710" t="str">
        <f>المصروفات!G151</f>
        <v>مصروف</v>
      </c>
    </row>
    <row r="711" spans="1:24" x14ac:dyDescent="0.3">
      <c r="A711">
        <f>المصروفات!A152</f>
        <v>0</v>
      </c>
      <c r="B711">
        <f>المصروفات!B152</f>
        <v>0</v>
      </c>
      <c r="C711">
        <f>المصروفات!C152</f>
        <v>0</v>
      </c>
      <c r="D711">
        <f>المصروفات!D152</f>
        <v>0</v>
      </c>
      <c r="T711">
        <f>المصروفات!F152</f>
        <v>0</v>
      </c>
      <c r="V711">
        <f>المصروفات!E152</f>
        <v>0</v>
      </c>
      <c r="X711" t="str">
        <f>المصروفات!G152</f>
        <v>مصروف</v>
      </c>
    </row>
    <row r="712" spans="1:24" x14ac:dyDescent="0.3">
      <c r="A712">
        <f>المصروفات!A153</f>
        <v>0</v>
      </c>
      <c r="B712">
        <f>المصروفات!B153</f>
        <v>0</v>
      </c>
      <c r="C712">
        <f>المصروفات!C153</f>
        <v>0</v>
      </c>
      <c r="D712">
        <f>المصروفات!D153</f>
        <v>0</v>
      </c>
      <c r="T712">
        <f>المصروفات!F153</f>
        <v>0</v>
      </c>
      <c r="V712">
        <f>المصروفات!E153</f>
        <v>0</v>
      </c>
      <c r="X712" t="str">
        <f>المصروفات!G153</f>
        <v>مصروف</v>
      </c>
    </row>
    <row r="713" spans="1:24" x14ac:dyDescent="0.3">
      <c r="A713">
        <f>المصروفات!A154</f>
        <v>0</v>
      </c>
      <c r="B713">
        <f>المصروفات!B154</f>
        <v>0</v>
      </c>
      <c r="C713">
        <f>المصروفات!C154</f>
        <v>0</v>
      </c>
      <c r="D713">
        <f>المصروفات!D154</f>
        <v>0</v>
      </c>
      <c r="T713">
        <f>المصروفات!F154</f>
        <v>0</v>
      </c>
      <c r="V713">
        <f>المصروفات!E154</f>
        <v>0</v>
      </c>
      <c r="X713" t="str">
        <f>المصروفات!G154</f>
        <v>مصروف</v>
      </c>
    </row>
    <row r="714" spans="1:24" x14ac:dyDescent="0.3">
      <c r="A714">
        <f>المصروفات!A155</f>
        <v>0</v>
      </c>
      <c r="B714">
        <f>المصروفات!B155</f>
        <v>0</v>
      </c>
      <c r="C714">
        <f>المصروفات!C155</f>
        <v>0</v>
      </c>
      <c r="D714">
        <f>المصروفات!D155</f>
        <v>0</v>
      </c>
      <c r="T714">
        <f>المصروفات!F155</f>
        <v>0</v>
      </c>
      <c r="V714">
        <f>المصروفات!E155</f>
        <v>0</v>
      </c>
      <c r="X714" t="str">
        <f>المصروفات!G155</f>
        <v>مصروف</v>
      </c>
    </row>
    <row r="715" spans="1:24" x14ac:dyDescent="0.3">
      <c r="A715">
        <f>المصروفات!A156</f>
        <v>0</v>
      </c>
      <c r="B715">
        <f>المصروفات!B156</f>
        <v>0</v>
      </c>
      <c r="C715">
        <f>المصروفات!C156</f>
        <v>0</v>
      </c>
      <c r="D715">
        <f>المصروفات!D156</f>
        <v>0</v>
      </c>
      <c r="T715">
        <f>المصروفات!F156</f>
        <v>0</v>
      </c>
      <c r="V715">
        <f>المصروفات!E156</f>
        <v>0</v>
      </c>
      <c r="X715" t="str">
        <f>المصروفات!G156</f>
        <v>مصروف</v>
      </c>
    </row>
    <row r="716" spans="1:24" x14ac:dyDescent="0.3">
      <c r="A716">
        <f>المصروفات!A157</f>
        <v>0</v>
      </c>
      <c r="B716">
        <f>المصروفات!B157</f>
        <v>0</v>
      </c>
      <c r="C716">
        <f>المصروفات!C157</f>
        <v>0</v>
      </c>
      <c r="D716">
        <f>المصروفات!D157</f>
        <v>0</v>
      </c>
      <c r="T716">
        <f>المصروفات!F157</f>
        <v>0</v>
      </c>
      <c r="V716">
        <f>المصروفات!E157</f>
        <v>0</v>
      </c>
      <c r="X716" t="str">
        <f>المصروفات!G157</f>
        <v>مصروف</v>
      </c>
    </row>
    <row r="717" spans="1:24" x14ac:dyDescent="0.3">
      <c r="A717">
        <f>المصروفات!A158</f>
        <v>0</v>
      </c>
      <c r="B717">
        <f>المصروفات!B158</f>
        <v>0</v>
      </c>
      <c r="C717">
        <f>المصروفات!C158</f>
        <v>0</v>
      </c>
      <c r="D717">
        <f>المصروفات!D158</f>
        <v>0</v>
      </c>
      <c r="T717">
        <f>المصروفات!F158</f>
        <v>0</v>
      </c>
      <c r="V717">
        <f>المصروفات!E158</f>
        <v>0</v>
      </c>
      <c r="X717" t="str">
        <f>المصروفات!G158</f>
        <v>مصروف</v>
      </c>
    </row>
    <row r="718" spans="1:24" x14ac:dyDescent="0.3">
      <c r="A718">
        <f>المصروفات!A159</f>
        <v>0</v>
      </c>
      <c r="B718">
        <f>المصروفات!B159</f>
        <v>0</v>
      </c>
      <c r="C718">
        <f>المصروفات!C159</f>
        <v>0</v>
      </c>
      <c r="D718">
        <f>المصروفات!D159</f>
        <v>0</v>
      </c>
      <c r="T718">
        <f>المصروفات!F159</f>
        <v>0</v>
      </c>
      <c r="V718">
        <f>المصروفات!E159</f>
        <v>0</v>
      </c>
      <c r="X718" t="str">
        <f>المصروفات!G159</f>
        <v>مصروف</v>
      </c>
    </row>
    <row r="719" spans="1:24" x14ac:dyDescent="0.3">
      <c r="A719">
        <f>المصروفات!A160</f>
        <v>0</v>
      </c>
      <c r="B719">
        <f>المصروفات!B160</f>
        <v>0</v>
      </c>
      <c r="C719">
        <f>المصروفات!C160</f>
        <v>0</v>
      </c>
      <c r="D719">
        <f>المصروفات!D160</f>
        <v>0</v>
      </c>
      <c r="T719">
        <f>المصروفات!F160</f>
        <v>0</v>
      </c>
      <c r="V719">
        <f>المصروفات!E160</f>
        <v>0</v>
      </c>
      <c r="X719" t="str">
        <f>المصروفات!G160</f>
        <v>مصروف</v>
      </c>
    </row>
    <row r="720" spans="1:24" x14ac:dyDescent="0.3">
      <c r="A720">
        <f>المصروفات!A161</f>
        <v>0</v>
      </c>
      <c r="B720">
        <f>المصروفات!B161</f>
        <v>0</v>
      </c>
      <c r="C720">
        <f>المصروفات!C161</f>
        <v>0</v>
      </c>
      <c r="D720">
        <f>المصروفات!D161</f>
        <v>0</v>
      </c>
      <c r="T720">
        <f>المصروفات!F161</f>
        <v>0</v>
      </c>
      <c r="V720">
        <f>المصروفات!E161</f>
        <v>0</v>
      </c>
      <c r="X720" t="str">
        <f>المصروفات!G161</f>
        <v>مصروف</v>
      </c>
    </row>
    <row r="721" spans="1:24" x14ac:dyDescent="0.3">
      <c r="A721">
        <f>المصروفات!A162</f>
        <v>0</v>
      </c>
      <c r="B721">
        <f>المصروفات!B162</f>
        <v>0</v>
      </c>
      <c r="C721">
        <f>المصروفات!C162</f>
        <v>0</v>
      </c>
      <c r="D721">
        <f>المصروفات!D162</f>
        <v>0</v>
      </c>
      <c r="T721">
        <f>المصروفات!F162</f>
        <v>0</v>
      </c>
      <c r="V721">
        <f>المصروفات!E162</f>
        <v>0</v>
      </c>
      <c r="X721" t="str">
        <f>المصروفات!G162</f>
        <v>مصروف</v>
      </c>
    </row>
    <row r="722" spans="1:24" x14ac:dyDescent="0.3">
      <c r="A722">
        <f>المصروفات!A163</f>
        <v>0</v>
      </c>
      <c r="B722">
        <f>المصروفات!B163</f>
        <v>0</v>
      </c>
      <c r="C722">
        <f>المصروفات!C163</f>
        <v>0</v>
      </c>
      <c r="D722">
        <f>المصروفات!D163</f>
        <v>0</v>
      </c>
      <c r="T722">
        <f>المصروفات!F163</f>
        <v>0</v>
      </c>
      <c r="V722">
        <f>المصروفات!E163</f>
        <v>0</v>
      </c>
      <c r="X722" t="str">
        <f>المصروفات!G163</f>
        <v>مصروف</v>
      </c>
    </row>
    <row r="723" spans="1:24" x14ac:dyDescent="0.3">
      <c r="A723">
        <f>المصروفات!A164</f>
        <v>0</v>
      </c>
      <c r="B723">
        <f>المصروفات!B164</f>
        <v>0</v>
      </c>
      <c r="C723">
        <f>المصروفات!C164</f>
        <v>0</v>
      </c>
      <c r="D723">
        <f>المصروفات!D164</f>
        <v>0</v>
      </c>
      <c r="T723">
        <f>المصروفات!F164</f>
        <v>0</v>
      </c>
      <c r="V723">
        <f>المصروفات!E164</f>
        <v>0</v>
      </c>
      <c r="X723" t="str">
        <f>المصروفات!G164</f>
        <v>مصروف</v>
      </c>
    </row>
    <row r="724" spans="1:24" x14ac:dyDescent="0.3">
      <c r="A724">
        <f>المصروفات!A165</f>
        <v>0</v>
      </c>
      <c r="B724">
        <f>المصروفات!B165</f>
        <v>0</v>
      </c>
      <c r="C724">
        <f>المصروفات!C165</f>
        <v>0</v>
      </c>
      <c r="D724">
        <f>المصروفات!D165</f>
        <v>0</v>
      </c>
      <c r="T724">
        <f>المصروفات!F165</f>
        <v>0</v>
      </c>
      <c r="V724">
        <f>المصروفات!E165</f>
        <v>0</v>
      </c>
      <c r="X724" t="str">
        <f>المصروفات!G165</f>
        <v>مصروف</v>
      </c>
    </row>
    <row r="725" spans="1:24" x14ac:dyDescent="0.3">
      <c r="A725">
        <f>المصروفات!A166</f>
        <v>0</v>
      </c>
      <c r="B725">
        <f>المصروفات!B166</f>
        <v>0</v>
      </c>
      <c r="C725">
        <f>المصروفات!C166</f>
        <v>0</v>
      </c>
      <c r="D725">
        <f>المصروفات!D166</f>
        <v>0</v>
      </c>
      <c r="T725">
        <f>المصروفات!F166</f>
        <v>0</v>
      </c>
      <c r="V725">
        <f>المصروفات!E166</f>
        <v>0</v>
      </c>
      <c r="X725" t="str">
        <f>المصروفات!G166</f>
        <v>مصروف</v>
      </c>
    </row>
    <row r="726" spans="1:24" x14ac:dyDescent="0.3">
      <c r="A726">
        <f>المصروفات!A167</f>
        <v>0</v>
      </c>
      <c r="B726">
        <f>المصروفات!B167</f>
        <v>0</v>
      </c>
      <c r="C726">
        <f>المصروفات!C167</f>
        <v>0</v>
      </c>
      <c r="D726">
        <f>المصروفات!D167</f>
        <v>0</v>
      </c>
      <c r="T726">
        <f>المصروفات!F167</f>
        <v>0</v>
      </c>
      <c r="V726">
        <f>المصروفات!E167</f>
        <v>0</v>
      </c>
      <c r="X726" t="str">
        <f>المصروفات!G167</f>
        <v>مصروف</v>
      </c>
    </row>
    <row r="727" spans="1:24" x14ac:dyDescent="0.3">
      <c r="A727">
        <f>المصروفات!A168</f>
        <v>0</v>
      </c>
      <c r="B727">
        <f>المصروفات!B168</f>
        <v>0</v>
      </c>
      <c r="C727">
        <f>المصروفات!C168</f>
        <v>0</v>
      </c>
      <c r="D727">
        <f>المصروفات!D168</f>
        <v>0</v>
      </c>
      <c r="T727">
        <f>المصروفات!F168</f>
        <v>0</v>
      </c>
      <c r="V727">
        <f>المصروفات!E168</f>
        <v>0</v>
      </c>
      <c r="X727" t="str">
        <f>المصروفات!G168</f>
        <v>مصروف</v>
      </c>
    </row>
    <row r="728" spans="1:24" x14ac:dyDescent="0.3">
      <c r="A728">
        <f>المصروفات!A169</f>
        <v>0</v>
      </c>
      <c r="B728">
        <f>المصروفات!B169</f>
        <v>0</v>
      </c>
      <c r="C728">
        <f>المصروفات!C169</f>
        <v>0</v>
      </c>
      <c r="D728">
        <f>المصروفات!D169</f>
        <v>0</v>
      </c>
      <c r="T728">
        <f>المصروفات!F169</f>
        <v>0</v>
      </c>
      <c r="V728">
        <f>المصروفات!E169</f>
        <v>0</v>
      </c>
      <c r="X728" t="str">
        <f>المصروفات!G169</f>
        <v>مصروف</v>
      </c>
    </row>
    <row r="729" spans="1:24" x14ac:dyDescent="0.3">
      <c r="A729">
        <f>المصروفات!A170</f>
        <v>0</v>
      </c>
      <c r="B729">
        <f>المصروفات!B170</f>
        <v>0</v>
      </c>
      <c r="C729">
        <f>المصروفات!C170</f>
        <v>0</v>
      </c>
      <c r="D729">
        <f>المصروفات!D170</f>
        <v>0</v>
      </c>
      <c r="T729">
        <f>المصروفات!F170</f>
        <v>0</v>
      </c>
      <c r="V729">
        <f>المصروفات!E170</f>
        <v>0</v>
      </c>
      <c r="X729" t="str">
        <f>المصروفات!G170</f>
        <v>مصروف</v>
      </c>
    </row>
    <row r="730" spans="1:24" x14ac:dyDescent="0.3">
      <c r="A730">
        <f>المصروفات!A171</f>
        <v>0</v>
      </c>
      <c r="B730">
        <f>المصروفات!B171</f>
        <v>0</v>
      </c>
      <c r="C730">
        <f>المصروفات!C171</f>
        <v>0</v>
      </c>
      <c r="D730">
        <f>المصروفات!D171</f>
        <v>0</v>
      </c>
      <c r="T730">
        <f>المصروفات!F171</f>
        <v>0</v>
      </c>
      <c r="V730">
        <f>المصروفات!E171</f>
        <v>0</v>
      </c>
      <c r="X730" t="str">
        <f>المصروفات!G171</f>
        <v>مصروف</v>
      </c>
    </row>
    <row r="731" spans="1:24" x14ac:dyDescent="0.3">
      <c r="A731">
        <f>المصروفات!A172</f>
        <v>0</v>
      </c>
      <c r="B731">
        <f>المصروفات!B172</f>
        <v>0</v>
      </c>
      <c r="C731">
        <f>المصروفات!C172</f>
        <v>0</v>
      </c>
      <c r="D731">
        <f>المصروفات!D172</f>
        <v>0</v>
      </c>
      <c r="T731">
        <f>المصروفات!F172</f>
        <v>0</v>
      </c>
      <c r="V731">
        <f>المصروفات!E172</f>
        <v>0</v>
      </c>
      <c r="X731" t="str">
        <f>المصروفات!G172</f>
        <v>مصروف</v>
      </c>
    </row>
    <row r="732" spans="1:24" x14ac:dyDescent="0.3">
      <c r="A732">
        <f>المصروفات!A173</f>
        <v>0</v>
      </c>
      <c r="B732">
        <f>المصروفات!B173</f>
        <v>0</v>
      </c>
      <c r="C732">
        <f>المصروفات!C173</f>
        <v>0</v>
      </c>
      <c r="D732">
        <f>المصروفات!D173</f>
        <v>0</v>
      </c>
      <c r="T732">
        <f>المصروفات!F173</f>
        <v>0</v>
      </c>
      <c r="V732">
        <f>المصروفات!E173</f>
        <v>0</v>
      </c>
      <c r="X732" t="str">
        <f>المصروفات!G173</f>
        <v>مصروف</v>
      </c>
    </row>
    <row r="733" spans="1:24" x14ac:dyDescent="0.3">
      <c r="A733">
        <f>المصروفات!A174</f>
        <v>0</v>
      </c>
      <c r="B733">
        <f>المصروفات!B174</f>
        <v>0</v>
      </c>
      <c r="C733">
        <f>المصروفات!C174</f>
        <v>0</v>
      </c>
      <c r="D733">
        <f>المصروفات!D174</f>
        <v>0</v>
      </c>
      <c r="T733">
        <f>المصروفات!F174</f>
        <v>0</v>
      </c>
      <c r="V733">
        <f>المصروفات!E174</f>
        <v>0</v>
      </c>
      <c r="X733" t="str">
        <f>المصروفات!G174</f>
        <v>مصروف</v>
      </c>
    </row>
    <row r="734" spans="1:24" x14ac:dyDescent="0.3">
      <c r="A734">
        <f>المصروفات!A175</f>
        <v>0</v>
      </c>
      <c r="B734">
        <f>المصروفات!B175</f>
        <v>0</v>
      </c>
      <c r="C734">
        <f>المصروفات!C175</f>
        <v>0</v>
      </c>
      <c r="D734">
        <f>المصروفات!D175</f>
        <v>0</v>
      </c>
      <c r="T734">
        <f>المصروفات!F175</f>
        <v>0</v>
      </c>
      <c r="V734">
        <f>المصروفات!E175</f>
        <v>0</v>
      </c>
      <c r="X734" t="str">
        <f>المصروفات!G175</f>
        <v>مصروف</v>
      </c>
    </row>
    <row r="735" spans="1:24" x14ac:dyDescent="0.3">
      <c r="A735">
        <f>المصروفات!A176</f>
        <v>0</v>
      </c>
      <c r="B735">
        <f>المصروفات!B176</f>
        <v>0</v>
      </c>
      <c r="C735">
        <f>المصروفات!C176</f>
        <v>0</v>
      </c>
      <c r="D735">
        <f>المصروفات!D176</f>
        <v>0</v>
      </c>
      <c r="T735">
        <f>المصروفات!F176</f>
        <v>0</v>
      </c>
      <c r="V735">
        <f>المصروفات!E176</f>
        <v>0</v>
      </c>
      <c r="X735" t="str">
        <f>المصروفات!G176</f>
        <v>مصروف</v>
      </c>
    </row>
    <row r="736" spans="1:24" x14ac:dyDescent="0.3">
      <c r="A736">
        <f>المصروفات!A177</f>
        <v>0</v>
      </c>
      <c r="B736">
        <f>المصروفات!B177</f>
        <v>0</v>
      </c>
      <c r="C736">
        <f>المصروفات!C177</f>
        <v>0</v>
      </c>
      <c r="D736">
        <f>المصروفات!D177</f>
        <v>0</v>
      </c>
      <c r="T736">
        <f>المصروفات!F177</f>
        <v>0</v>
      </c>
      <c r="V736">
        <f>المصروفات!E177</f>
        <v>0</v>
      </c>
      <c r="X736" t="str">
        <f>المصروفات!G177</f>
        <v>مصروف</v>
      </c>
    </row>
    <row r="737" spans="1:24" x14ac:dyDescent="0.3">
      <c r="A737">
        <f>المصروفات!A178</f>
        <v>0</v>
      </c>
      <c r="B737">
        <f>المصروفات!B178</f>
        <v>0</v>
      </c>
      <c r="C737">
        <f>المصروفات!C178</f>
        <v>0</v>
      </c>
      <c r="D737">
        <f>المصروفات!D178</f>
        <v>0</v>
      </c>
      <c r="T737">
        <f>المصروفات!F178</f>
        <v>0</v>
      </c>
      <c r="V737">
        <f>المصروفات!E178</f>
        <v>0</v>
      </c>
      <c r="X737" t="str">
        <f>المصروفات!G178</f>
        <v>مصروف</v>
      </c>
    </row>
    <row r="738" spans="1:24" x14ac:dyDescent="0.3">
      <c r="A738">
        <f>المصروفات!A179</f>
        <v>0</v>
      </c>
      <c r="B738">
        <f>المصروفات!B179</f>
        <v>0</v>
      </c>
      <c r="C738">
        <f>المصروفات!C179</f>
        <v>0</v>
      </c>
      <c r="D738">
        <f>المصروفات!D179</f>
        <v>0</v>
      </c>
      <c r="T738">
        <f>المصروفات!F179</f>
        <v>0</v>
      </c>
      <c r="V738">
        <f>المصروفات!E179</f>
        <v>0</v>
      </c>
      <c r="X738" t="str">
        <f>المصروفات!G179</f>
        <v>مصروف</v>
      </c>
    </row>
    <row r="739" spans="1:24" x14ac:dyDescent="0.3">
      <c r="A739">
        <f>المصروفات!A180</f>
        <v>0</v>
      </c>
      <c r="B739">
        <f>المصروفات!B180</f>
        <v>0</v>
      </c>
      <c r="C739">
        <f>المصروفات!C180</f>
        <v>0</v>
      </c>
      <c r="D739">
        <f>المصروفات!D180</f>
        <v>0</v>
      </c>
      <c r="T739">
        <f>المصروفات!F180</f>
        <v>0</v>
      </c>
      <c r="V739">
        <f>المصروفات!E180</f>
        <v>0</v>
      </c>
      <c r="X739" t="str">
        <f>المصروفات!G180</f>
        <v>مصروف</v>
      </c>
    </row>
    <row r="740" spans="1:24" x14ac:dyDescent="0.3">
      <c r="A740">
        <f>المصروفات!A181</f>
        <v>0</v>
      </c>
      <c r="B740">
        <f>المصروفات!B181</f>
        <v>0</v>
      </c>
      <c r="C740">
        <f>المصروفات!C181</f>
        <v>0</v>
      </c>
      <c r="D740">
        <f>المصروفات!D181</f>
        <v>0</v>
      </c>
      <c r="T740">
        <f>المصروفات!F181</f>
        <v>0</v>
      </c>
      <c r="V740">
        <f>المصروفات!E181</f>
        <v>0</v>
      </c>
      <c r="X740" t="str">
        <f>المصروفات!G181</f>
        <v>مصروف</v>
      </c>
    </row>
    <row r="741" spans="1:24" x14ac:dyDescent="0.3">
      <c r="A741">
        <f>المصروفات!A182</f>
        <v>0</v>
      </c>
      <c r="B741">
        <f>المصروفات!B182</f>
        <v>0</v>
      </c>
      <c r="C741">
        <f>المصروفات!C182</f>
        <v>0</v>
      </c>
      <c r="D741">
        <f>المصروفات!D182</f>
        <v>0</v>
      </c>
      <c r="T741">
        <f>المصروفات!F182</f>
        <v>0</v>
      </c>
      <c r="V741">
        <f>المصروفات!E182</f>
        <v>0</v>
      </c>
      <c r="X741" t="str">
        <f>المصروفات!G182</f>
        <v>مصروف</v>
      </c>
    </row>
    <row r="742" spans="1:24" x14ac:dyDescent="0.3">
      <c r="A742">
        <f>المصروفات!A183</f>
        <v>0</v>
      </c>
      <c r="B742">
        <f>المصروفات!B183</f>
        <v>0</v>
      </c>
      <c r="C742">
        <f>المصروفات!C183</f>
        <v>0</v>
      </c>
      <c r="D742">
        <f>المصروفات!D183</f>
        <v>0</v>
      </c>
      <c r="T742">
        <f>المصروفات!F183</f>
        <v>0</v>
      </c>
      <c r="V742">
        <f>المصروفات!E183</f>
        <v>0</v>
      </c>
      <c r="X742" t="str">
        <f>المصروفات!G183</f>
        <v>مصروف</v>
      </c>
    </row>
    <row r="743" spans="1:24" x14ac:dyDescent="0.3">
      <c r="A743">
        <f>المصروفات!A184</f>
        <v>0</v>
      </c>
      <c r="B743">
        <f>المصروفات!B184</f>
        <v>0</v>
      </c>
      <c r="C743">
        <f>المصروفات!C184</f>
        <v>0</v>
      </c>
      <c r="D743">
        <f>المصروفات!D184</f>
        <v>0</v>
      </c>
      <c r="T743">
        <f>المصروفات!F184</f>
        <v>0</v>
      </c>
      <c r="V743">
        <f>المصروفات!E184</f>
        <v>0</v>
      </c>
      <c r="X743" t="str">
        <f>المصروفات!G184</f>
        <v>مصروف</v>
      </c>
    </row>
    <row r="744" spans="1:24" x14ac:dyDescent="0.3">
      <c r="A744">
        <f>المصروفات!A185</f>
        <v>0</v>
      </c>
      <c r="B744">
        <f>المصروفات!B185</f>
        <v>0</v>
      </c>
      <c r="C744">
        <f>المصروفات!C185</f>
        <v>0</v>
      </c>
      <c r="D744">
        <f>المصروفات!D185</f>
        <v>0</v>
      </c>
      <c r="T744">
        <f>المصروفات!F185</f>
        <v>0</v>
      </c>
      <c r="V744">
        <f>المصروفات!E185</f>
        <v>0</v>
      </c>
      <c r="X744" t="str">
        <f>المصروفات!G185</f>
        <v>مصروف</v>
      </c>
    </row>
    <row r="745" spans="1:24" x14ac:dyDescent="0.3">
      <c r="A745">
        <f>المصروفات!A186</f>
        <v>0</v>
      </c>
      <c r="B745">
        <f>المصروفات!B186</f>
        <v>0</v>
      </c>
      <c r="C745">
        <f>المصروفات!C186</f>
        <v>0</v>
      </c>
      <c r="D745">
        <f>المصروفات!D186</f>
        <v>0</v>
      </c>
      <c r="T745">
        <f>المصروفات!F186</f>
        <v>0</v>
      </c>
      <c r="V745">
        <f>المصروفات!E186</f>
        <v>0</v>
      </c>
      <c r="X745" t="str">
        <f>المصروفات!G186</f>
        <v>مصروف</v>
      </c>
    </row>
    <row r="746" spans="1:24" x14ac:dyDescent="0.3">
      <c r="A746">
        <f>المصروفات!A187</f>
        <v>0</v>
      </c>
      <c r="B746">
        <f>المصروفات!B187</f>
        <v>0</v>
      </c>
      <c r="C746">
        <f>المصروفات!C187</f>
        <v>0</v>
      </c>
      <c r="D746">
        <f>المصروفات!D187</f>
        <v>0</v>
      </c>
      <c r="T746">
        <f>المصروفات!F187</f>
        <v>0</v>
      </c>
      <c r="V746">
        <f>المصروفات!E187</f>
        <v>0</v>
      </c>
      <c r="X746" t="str">
        <f>المصروفات!G187</f>
        <v>مصروف</v>
      </c>
    </row>
    <row r="747" spans="1:24" x14ac:dyDescent="0.3">
      <c r="A747">
        <f>المصروفات!A188</f>
        <v>0</v>
      </c>
      <c r="B747">
        <f>المصروفات!B188</f>
        <v>0</v>
      </c>
      <c r="C747">
        <f>المصروفات!C188</f>
        <v>0</v>
      </c>
      <c r="D747">
        <f>المصروفات!D188</f>
        <v>0</v>
      </c>
      <c r="T747">
        <f>المصروفات!F188</f>
        <v>0</v>
      </c>
      <c r="V747">
        <f>المصروفات!E188</f>
        <v>0</v>
      </c>
      <c r="X747" t="str">
        <f>المصروفات!G188</f>
        <v>مصروف</v>
      </c>
    </row>
    <row r="748" spans="1:24" x14ac:dyDescent="0.3">
      <c r="A748">
        <f>المصروفات!A189</f>
        <v>0</v>
      </c>
      <c r="B748">
        <f>المصروفات!B189</f>
        <v>0</v>
      </c>
      <c r="C748">
        <f>المصروفات!C189</f>
        <v>0</v>
      </c>
      <c r="D748">
        <f>المصروفات!D189</f>
        <v>0</v>
      </c>
      <c r="T748">
        <f>المصروفات!F189</f>
        <v>0</v>
      </c>
      <c r="V748">
        <f>المصروفات!E189</f>
        <v>0</v>
      </c>
      <c r="X748" t="str">
        <f>المصروفات!G189</f>
        <v>مصروف</v>
      </c>
    </row>
    <row r="749" spans="1:24" x14ac:dyDescent="0.3">
      <c r="A749">
        <f>المصروفات!A190</f>
        <v>0</v>
      </c>
      <c r="B749">
        <f>المصروفات!B190</f>
        <v>0</v>
      </c>
      <c r="C749">
        <f>المصروفات!C190</f>
        <v>0</v>
      </c>
      <c r="D749">
        <f>المصروفات!D190</f>
        <v>0</v>
      </c>
      <c r="T749">
        <f>المصروفات!F190</f>
        <v>0</v>
      </c>
      <c r="V749">
        <f>المصروفات!E190</f>
        <v>0</v>
      </c>
      <c r="X749" t="str">
        <f>المصروفات!G190</f>
        <v>مصروف</v>
      </c>
    </row>
    <row r="750" spans="1:24" x14ac:dyDescent="0.3">
      <c r="A750">
        <f>المصروفات!A191</f>
        <v>0</v>
      </c>
      <c r="B750">
        <f>المصروفات!B191</f>
        <v>0</v>
      </c>
      <c r="C750">
        <f>المصروفات!C191</f>
        <v>0</v>
      </c>
      <c r="D750">
        <f>المصروفات!D191</f>
        <v>0</v>
      </c>
      <c r="T750">
        <f>المصروفات!F191</f>
        <v>0</v>
      </c>
      <c r="V750">
        <f>المصروفات!E191</f>
        <v>0</v>
      </c>
      <c r="X750" t="str">
        <f>المصروفات!G191</f>
        <v>مصروف</v>
      </c>
    </row>
    <row r="751" spans="1:24" x14ac:dyDescent="0.3">
      <c r="A751">
        <f>المصروفات!A192</f>
        <v>0</v>
      </c>
      <c r="B751">
        <f>المصروفات!B192</f>
        <v>0</v>
      </c>
      <c r="C751">
        <f>المصروفات!C192</f>
        <v>0</v>
      </c>
      <c r="D751">
        <f>المصروفات!D192</f>
        <v>0</v>
      </c>
      <c r="T751">
        <f>المصروفات!F192</f>
        <v>0</v>
      </c>
      <c r="V751">
        <f>المصروفات!E192</f>
        <v>0</v>
      </c>
      <c r="X751" t="str">
        <f>المصروفات!G192</f>
        <v>مصروف</v>
      </c>
    </row>
    <row r="752" spans="1:24" x14ac:dyDescent="0.3">
      <c r="A752">
        <f>المصروفات!A193</f>
        <v>0</v>
      </c>
      <c r="B752">
        <f>المصروفات!B193</f>
        <v>0</v>
      </c>
      <c r="C752">
        <f>المصروفات!C193</f>
        <v>0</v>
      </c>
      <c r="D752">
        <f>المصروفات!D193</f>
        <v>0</v>
      </c>
      <c r="T752">
        <f>المصروفات!F193</f>
        <v>0</v>
      </c>
      <c r="V752">
        <f>المصروفات!E193</f>
        <v>0</v>
      </c>
      <c r="X752" t="str">
        <f>المصروفات!G193</f>
        <v>مصروف</v>
      </c>
    </row>
    <row r="753" spans="1:24" x14ac:dyDescent="0.3">
      <c r="A753">
        <f>المصروفات!A194</f>
        <v>0</v>
      </c>
      <c r="B753">
        <f>المصروفات!B194</f>
        <v>0</v>
      </c>
      <c r="C753">
        <f>المصروفات!C194</f>
        <v>0</v>
      </c>
      <c r="D753">
        <f>المصروفات!D194</f>
        <v>0</v>
      </c>
      <c r="T753">
        <f>المصروفات!F194</f>
        <v>0</v>
      </c>
      <c r="V753">
        <f>المصروفات!E194</f>
        <v>0</v>
      </c>
      <c r="X753" t="str">
        <f>المصروفات!G194</f>
        <v>مصروف</v>
      </c>
    </row>
    <row r="754" spans="1:24" x14ac:dyDescent="0.3">
      <c r="A754">
        <f>المصروفات!A195</f>
        <v>0</v>
      </c>
      <c r="B754">
        <f>المصروفات!B195</f>
        <v>0</v>
      </c>
      <c r="C754">
        <f>المصروفات!C195</f>
        <v>0</v>
      </c>
      <c r="D754">
        <f>المصروفات!D195</f>
        <v>0</v>
      </c>
      <c r="T754">
        <f>المصروفات!F195</f>
        <v>0</v>
      </c>
      <c r="V754">
        <f>المصروفات!E195</f>
        <v>0</v>
      </c>
      <c r="X754" t="str">
        <f>المصروفات!G195</f>
        <v>مصروف</v>
      </c>
    </row>
    <row r="755" spans="1:24" x14ac:dyDescent="0.3">
      <c r="A755">
        <f>المصروفات!A196</f>
        <v>0</v>
      </c>
      <c r="B755">
        <f>المصروفات!B196</f>
        <v>0</v>
      </c>
      <c r="C755">
        <f>المصروفات!C196</f>
        <v>0</v>
      </c>
      <c r="D755">
        <f>المصروفات!D196</f>
        <v>0</v>
      </c>
      <c r="T755">
        <f>المصروفات!F196</f>
        <v>0</v>
      </c>
      <c r="V755">
        <f>المصروفات!E196</f>
        <v>0</v>
      </c>
      <c r="X755" t="str">
        <f>المصروفات!G196</f>
        <v>مصروف</v>
      </c>
    </row>
    <row r="756" spans="1:24" x14ac:dyDescent="0.3">
      <c r="A756">
        <f>المصروفات!A197</f>
        <v>0</v>
      </c>
      <c r="B756">
        <f>المصروفات!B197</f>
        <v>0</v>
      </c>
      <c r="C756">
        <f>المصروفات!C197</f>
        <v>0</v>
      </c>
      <c r="D756">
        <f>المصروفات!D197</f>
        <v>0</v>
      </c>
      <c r="T756">
        <f>المصروفات!F197</f>
        <v>0</v>
      </c>
      <c r="V756">
        <f>المصروفات!E197</f>
        <v>0</v>
      </c>
      <c r="X756" t="str">
        <f>المصروفات!G197</f>
        <v>مصروف</v>
      </c>
    </row>
    <row r="757" spans="1:24" x14ac:dyDescent="0.3">
      <c r="A757">
        <f>المصروفات!A198</f>
        <v>0</v>
      </c>
      <c r="B757">
        <f>المصروفات!B198</f>
        <v>0</v>
      </c>
      <c r="C757">
        <f>المصروفات!C198</f>
        <v>0</v>
      </c>
      <c r="D757">
        <f>المصروفات!D198</f>
        <v>0</v>
      </c>
      <c r="T757">
        <f>المصروفات!F198</f>
        <v>0</v>
      </c>
      <c r="V757">
        <f>المصروفات!E198</f>
        <v>0</v>
      </c>
      <c r="X757" t="str">
        <f>المصروفات!G198</f>
        <v>مصروف</v>
      </c>
    </row>
    <row r="758" spans="1:24" x14ac:dyDescent="0.3">
      <c r="A758">
        <f>المصروفات!A199</f>
        <v>0</v>
      </c>
      <c r="B758">
        <f>المصروفات!B199</f>
        <v>0</v>
      </c>
      <c r="C758">
        <f>المصروفات!C199</f>
        <v>0</v>
      </c>
      <c r="D758">
        <f>المصروفات!D199</f>
        <v>0</v>
      </c>
      <c r="T758">
        <f>المصروفات!F199</f>
        <v>0</v>
      </c>
      <c r="V758">
        <f>المصروفات!E199</f>
        <v>0</v>
      </c>
      <c r="X758" t="str">
        <f>المصروفات!G199</f>
        <v>مصروف</v>
      </c>
    </row>
    <row r="759" spans="1:24" x14ac:dyDescent="0.3">
      <c r="A759">
        <f>المصروفات!A200</f>
        <v>0</v>
      </c>
      <c r="B759">
        <f>المصروفات!B200</f>
        <v>0</v>
      </c>
      <c r="C759">
        <f>المصروفات!C200</f>
        <v>0</v>
      </c>
      <c r="D759">
        <f>المصروفات!D200</f>
        <v>0</v>
      </c>
      <c r="T759">
        <f>المصروفات!F200</f>
        <v>0</v>
      </c>
      <c r="V759">
        <f>المصروفات!E200</f>
        <v>0</v>
      </c>
      <c r="X759" t="str">
        <f>المصروفات!G200</f>
        <v>مصروف</v>
      </c>
    </row>
    <row r="760" spans="1:24" x14ac:dyDescent="0.3">
      <c r="A760">
        <f>المصروفات!A201</f>
        <v>0</v>
      </c>
      <c r="B760">
        <f>المصروفات!B201</f>
        <v>0</v>
      </c>
      <c r="C760">
        <f>المصروفات!C201</f>
        <v>0</v>
      </c>
      <c r="D760">
        <f>المصروفات!D201</f>
        <v>0</v>
      </c>
      <c r="T760">
        <f>المصروفات!F201</f>
        <v>0</v>
      </c>
      <c r="V760">
        <f>المصروفات!E201</f>
        <v>0</v>
      </c>
      <c r="X760" t="str">
        <f>المصروفات!G201</f>
        <v>مصروف</v>
      </c>
    </row>
    <row r="761" spans="1:24" x14ac:dyDescent="0.3">
      <c r="A761">
        <f>المصروفات!A202</f>
        <v>0</v>
      </c>
      <c r="B761">
        <f>المصروفات!B202</f>
        <v>0</v>
      </c>
      <c r="C761">
        <f>المصروفات!C202</f>
        <v>0</v>
      </c>
      <c r="D761">
        <f>المصروفات!D202</f>
        <v>0</v>
      </c>
      <c r="T761">
        <f>المصروفات!F202</f>
        <v>0</v>
      </c>
      <c r="V761">
        <f>المصروفات!E202</f>
        <v>0</v>
      </c>
      <c r="X761" t="str">
        <f>المصروفات!G202</f>
        <v>مصروف</v>
      </c>
    </row>
    <row r="762" spans="1:24" x14ac:dyDescent="0.3">
      <c r="A762">
        <f>المصروفات!A203</f>
        <v>0</v>
      </c>
      <c r="B762">
        <f>المصروفات!B203</f>
        <v>0</v>
      </c>
      <c r="C762">
        <f>المصروفات!C203</f>
        <v>0</v>
      </c>
      <c r="D762">
        <f>المصروفات!D203</f>
        <v>0</v>
      </c>
      <c r="T762">
        <f>المصروفات!F203</f>
        <v>0</v>
      </c>
      <c r="V762">
        <f>المصروفات!E203</f>
        <v>0</v>
      </c>
      <c r="X762" t="str">
        <f>المصروفات!G203</f>
        <v>مصروف</v>
      </c>
    </row>
    <row r="763" spans="1:24" x14ac:dyDescent="0.3">
      <c r="A763">
        <f>المصروفات!A204</f>
        <v>0</v>
      </c>
      <c r="B763">
        <f>المصروفات!B204</f>
        <v>0</v>
      </c>
      <c r="C763">
        <f>المصروفات!C204</f>
        <v>0</v>
      </c>
      <c r="D763">
        <f>المصروفات!D204</f>
        <v>0</v>
      </c>
      <c r="T763">
        <f>المصروفات!F204</f>
        <v>0</v>
      </c>
      <c r="V763">
        <f>المصروفات!E204</f>
        <v>0</v>
      </c>
      <c r="X763" t="str">
        <f>المصروفات!G204</f>
        <v>مصروف</v>
      </c>
    </row>
    <row r="764" spans="1:24" x14ac:dyDescent="0.3">
      <c r="A764">
        <f>المصروفات!A205</f>
        <v>0</v>
      </c>
      <c r="B764">
        <f>المصروفات!B205</f>
        <v>0</v>
      </c>
      <c r="C764">
        <f>المصروفات!C205</f>
        <v>0</v>
      </c>
      <c r="D764">
        <f>المصروفات!D205</f>
        <v>0</v>
      </c>
      <c r="T764">
        <f>المصروفات!F205</f>
        <v>0</v>
      </c>
      <c r="V764">
        <f>المصروفات!E205</f>
        <v>0</v>
      </c>
      <c r="X764" t="str">
        <f>المصروفات!G205</f>
        <v>مصروف</v>
      </c>
    </row>
    <row r="765" spans="1:24" x14ac:dyDescent="0.3">
      <c r="A765">
        <f>المصروفات!A206</f>
        <v>0</v>
      </c>
      <c r="B765">
        <f>المصروفات!B206</f>
        <v>0</v>
      </c>
      <c r="C765">
        <f>المصروفات!C206</f>
        <v>0</v>
      </c>
      <c r="D765">
        <f>المصروفات!D206</f>
        <v>0</v>
      </c>
      <c r="T765">
        <f>المصروفات!F206</f>
        <v>0</v>
      </c>
      <c r="V765">
        <f>المصروفات!E206</f>
        <v>0</v>
      </c>
      <c r="X765" t="str">
        <f>المصروفات!G206</f>
        <v>مصروف</v>
      </c>
    </row>
    <row r="766" spans="1:24" x14ac:dyDescent="0.3">
      <c r="A766">
        <f>المصروفات!A207</f>
        <v>0</v>
      </c>
      <c r="B766">
        <f>المصروفات!B207</f>
        <v>0</v>
      </c>
      <c r="C766">
        <f>المصروفات!C207</f>
        <v>0</v>
      </c>
      <c r="D766">
        <f>المصروفات!D207</f>
        <v>0</v>
      </c>
      <c r="T766">
        <f>المصروفات!F207</f>
        <v>0</v>
      </c>
      <c r="V766">
        <f>المصروفات!E207</f>
        <v>0</v>
      </c>
      <c r="X766" t="str">
        <f>المصروفات!G207</f>
        <v>مصروف</v>
      </c>
    </row>
    <row r="767" spans="1:24" x14ac:dyDescent="0.3">
      <c r="A767">
        <f>المصروفات!A208</f>
        <v>0</v>
      </c>
      <c r="B767">
        <f>المصروفات!B208</f>
        <v>0</v>
      </c>
      <c r="C767">
        <f>المصروفات!C208</f>
        <v>0</v>
      </c>
      <c r="D767">
        <f>المصروفات!D208</f>
        <v>0</v>
      </c>
      <c r="T767">
        <f>المصروفات!F208</f>
        <v>0</v>
      </c>
      <c r="V767">
        <f>المصروفات!E208</f>
        <v>0</v>
      </c>
      <c r="X767" t="str">
        <f>المصروفات!G208</f>
        <v>مصروف</v>
      </c>
    </row>
    <row r="768" spans="1:24" x14ac:dyDescent="0.3">
      <c r="A768">
        <f>المصروفات!A209</f>
        <v>0</v>
      </c>
      <c r="B768">
        <f>المصروفات!B209</f>
        <v>0</v>
      </c>
      <c r="C768">
        <f>المصروفات!C209</f>
        <v>0</v>
      </c>
      <c r="D768">
        <f>المصروفات!D209</f>
        <v>0</v>
      </c>
      <c r="T768">
        <f>المصروفات!F209</f>
        <v>0</v>
      </c>
      <c r="V768">
        <f>المصروفات!E209</f>
        <v>0</v>
      </c>
      <c r="X768" t="str">
        <f>المصروفات!G209</f>
        <v>مصروف</v>
      </c>
    </row>
    <row r="769" spans="1:24" x14ac:dyDescent="0.3">
      <c r="A769">
        <f>المصروفات!A210</f>
        <v>0</v>
      </c>
      <c r="B769">
        <f>المصروفات!B210</f>
        <v>0</v>
      </c>
      <c r="C769">
        <f>المصروفات!C210</f>
        <v>0</v>
      </c>
      <c r="D769">
        <f>المصروفات!D210</f>
        <v>0</v>
      </c>
      <c r="T769">
        <f>المصروفات!F210</f>
        <v>0</v>
      </c>
      <c r="V769">
        <f>المصروفات!E210</f>
        <v>0</v>
      </c>
      <c r="X769" t="str">
        <f>المصروفات!G210</f>
        <v>مصروف</v>
      </c>
    </row>
    <row r="770" spans="1:24" x14ac:dyDescent="0.3">
      <c r="A770">
        <f>المصروفات!A211</f>
        <v>0</v>
      </c>
      <c r="B770">
        <f>المصروفات!B211</f>
        <v>0</v>
      </c>
      <c r="C770">
        <f>المصروفات!C211</f>
        <v>0</v>
      </c>
      <c r="D770">
        <f>المصروفات!D211</f>
        <v>0</v>
      </c>
      <c r="T770">
        <f>المصروفات!F211</f>
        <v>0</v>
      </c>
      <c r="V770">
        <f>المصروفات!E211</f>
        <v>0</v>
      </c>
      <c r="X770" t="str">
        <f>المصروفات!G211</f>
        <v>مصروف</v>
      </c>
    </row>
    <row r="771" spans="1:24" x14ac:dyDescent="0.3">
      <c r="A771">
        <f>المصروفات!A212</f>
        <v>0</v>
      </c>
      <c r="B771">
        <f>المصروفات!B212</f>
        <v>0</v>
      </c>
      <c r="C771">
        <f>المصروفات!C212</f>
        <v>0</v>
      </c>
      <c r="D771">
        <f>المصروفات!D212</f>
        <v>0</v>
      </c>
      <c r="T771">
        <f>المصروفات!F212</f>
        <v>0</v>
      </c>
      <c r="V771">
        <f>المصروفات!E212</f>
        <v>0</v>
      </c>
      <c r="X771" t="str">
        <f>المصروفات!G212</f>
        <v>مصروف</v>
      </c>
    </row>
    <row r="772" spans="1:24" x14ac:dyDescent="0.3">
      <c r="A772">
        <f>المصروفات!A213</f>
        <v>0</v>
      </c>
      <c r="B772">
        <f>المصروفات!B213</f>
        <v>0</v>
      </c>
      <c r="C772">
        <f>المصروفات!C213</f>
        <v>0</v>
      </c>
      <c r="D772">
        <f>المصروفات!D213</f>
        <v>0</v>
      </c>
      <c r="T772">
        <f>المصروفات!F213</f>
        <v>0</v>
      </c>
      <c r="V772">
        <f>المصروفات!E213</f>
        <v>0</v>
      </c>
      <c r="X772" t="str">
        <f>المصروفات!G213</f>
        <v>مصروف</v>
      </c>
    </row>
    <row r="773" spans="1:24" x14ac:dyDescent="0.3">
      <c r="A773">
        <f>المصروفات!A214</f>
        <v>0</v>
      </c>
      <c r="B773">
        <f>المصروفات!B214</f>
        <v>0</v>
      </c>
      <c r="C773">
        <f>المصروفات!C214</f>
        <v>0</v>
      </c>
      <c r="D773">
        <f>المصروفات!D214</f>
        <v>0</v>
      </c>
      <c r="T773">
        <f>المصروفات!F214</f>
        <v>0</v>
      </c>
      <c r="V773">
        <f>المصروفات!E214</f>
        <v>0</v>
      </c>
      <c r="X773" t="str">
        <f>المصروفات!G214</f>
        <v>مصروف</v>
      </c>
    </row>
    <row r="774" spans="1:24" x14ac:dyDescent="0.3">
      <c r="A774">
        <f>المصروفات!A215</f>
        <v>0</v>
      </c>
      <c r="B774">
        <f>المصروفات!B215</f>
        <v>0</v>
      </c>
      <c r="C774">
        <f>المصروفات!C215</f>
        <v>0</v>
      </c>
      <c r="D774">
        <f>المصروفات!D215</f>
        <v>0</v>
      </c>
      <c r="T774">
        <f>المصروفات!F215</f>
        <v>0</v>
      </c>
      <c r="V774">
        <f>المصروفات!E215</f>
        <v>0</v>
      </c>
      <c r="X774" t="str">
        <f>المصروفات!G215</f>
        <v>مصروف</v>
      </c>
    </row>
    <row r="775" spans="1:24" x14ac:dyDescent="0.3">
      <c r="A775">
        <f>المصروفات!A216</f>
        <v>0</v>
      </c>
      <c r="B775">
        <f>المصروفات!B216</f>
        <v>0</v>
      </c>
      <c r="C775">
        <f>المصروفات!C216</f>
        <v>0</v>
      </c>
      <c r="D775">
        <f>المصروفات!D216</f>
        <v>0</v>
      </c>
      <c r="T775">
        <f>المصروفات!F216</f>
        <v>0</v>
      </c>
      <c r="V775">
        <f>المصروفات!E216</f>
        <v>0</v>
      </c>
      <c r="X775" t="str">
        <f>المصروفات!G216</f>
        <v>مصروف</v>
      </c>
    </row>
    <row r="776" spans="1:24" x14ac:dyDescent="0.3">
      <c r="A776">
        <f>المصروفات!A217</f>
        <v>0</v>
      </c>
      <c r="B776">
        <f>المصروفات!B217</f>
        <v>0</v>
      </c>
      <c r="C776">
        <f>المصروفات!C217</f>
        <v>0</v>
      </c>
      <c r="D776">
        <f>المصروفات!D217</f>
        <v>0</v>
      </c>
      <c r="T776">
        <f>المصروفات!F217</f>
        <v>0</v>
      </c>
      <c r="V776">
        <f>المصروفات!E217</f>
        <v>0</v>
      </c>
      <c r="X776" t="str">
        <f>المصروفات!G217</f>
        <v>مصروف</v>
      </c>
    </row>
    <row r="777" spans="1:24" x14ac:dyDescent="0.3">
      <c r="A777">
        <f>المصروفات!A218</f>
        <v>0</v>
      </c>
      <c r="B777">
        <f>المصروفات!B218</f>
        <v>0</v>
      </c>
      <c r="C777">
        <f>المصروفات!C218</f>
        <v>0</v>
      </c>
      <c r="D777">
        <f>المصروفات!D218</f>
        <v>0</v>
      </c>
      <c r="T777">
        <f>المصروفات!F218</f>
        <v>0</v>
      </c>
      <c r="V777">
        <f>المصروفات!E218</f>
        <v>0</v>
      </c>
      <c r="X777" t="str">
        <f>المصروفات!G218</f>
        <v>مصروف</v>
      </c>
    </row>
    <row r="778" spans="1:24" x14ac:dyDescent="0.3">
      <c r="A778">
        <f>المصروفات!A219</f>
        <v>0</v>
      </c>
      <c r="B778">
        <f>المصروفات!B219</f>
        <v>0</v>
      </c>
      <c r="C778">
        <f>المصروفات!C219</f>
        <v>0</v>
      </c>
      <c r="D778">
        <f>المصروفات!D219</f>
        <v>0</v>
      </c>
      <c r="T778">
        <f>المصروفات!F219</f>
        <v>0</v>
      </c>
      <c r="V778">
        <f>المصروفات!E219</f>
        <v>0</v>
      </c>
      <c r="X778" t="str">
        <f>المصروفات!G219</f>
        <v>مصروف</v>
      </c>
    </row>
    <row r="779" spans="1:24" x14ac:dyDescent="0.3">
      <c r="A779">
        <f>المصروفات!A220</f>
        <v>0</v>
      </c>
      <c r="B779">
        <f>المصروفات!B220</f>
        <v>0</v>
      </c>
      <c r="C779">
        <f>المصروفات!C220</f>
        <v>0</v>
      </c>
      <c r="D779">
        <f>المصروفات!D220</f>
        <v>0</v>
      </c>
      <c r="T779">
        <f>المصروفات!F220</f>
        <v>0</v>
      </c>
      <c r="V779">
        <f>المصروفات!E220</f>
        <v>0</v>
      </c>
      <c r="X779" t="str">
        <f>المصروفات!G220</f>
        <v>مصروف</v>
      </c>
    </row>
    <row r="780" spans="1:24" x14ac:dyDescent="0.3">
      <c r="A780">
        <f>المصروفات!A221</f>
        <v>0</v>
      </c>
      <c r="B780">
        <f>المصروفات!B221</f>
        <v>0</v>
      </c>
      <c r="C780">
        <f>المصروفات!C221</f>
        <v>0</v>
      </c>
      <c r="D780">
        <f>المصروفات!D221</f>
        <v>0</v>
      </c>
      <c r="T780">
        <f>المصروفات!F221</f>
        <v>0</v>
      </c>
      <c r="V780">
        <f>المصروفات!E221</f>
        <v>0</v>
      </c>
      <c r="X780" t="str">
        <f>المصروفات!G221</f>
        <v>مصروف</v>
      </c>
    </row>
    <row r="781" spans="1:24" x14ac:dyDescent="0.3">
      <c r="A781">
        <f>المصروفات!A222</f>
        <v>0</v>
      </c>
      <c r="B781">
        <f>المصروفات!B222</f>
        <v>0</v>
      </c>
      <c r="C781">
        <f>المصروفات!C222</f>
        <v>0</v>
      </c>
      <c r="D781">
        <f>المصروفات!D222</f>
        <v>0</v>
      </c>
      <c r="T781">
        <f>المصروفات!F222</f>
        <v>0</v>
      </c>
      <c r="V781">
        <f>المصروفات!E222</f>
        <v>0</v>
      </c>
      <c r="X781" t="str">
        <f>المصروفات!G222</f>
        <v>مصروف</v>
      </c>
    </row>
    <row r="782" spans="1:24" x14ac:dyDescent="0.3">
      <c r="A782">
        <f>المصروفات!A223</f>
        <v>0</v>
      </c>
      <c r="B782">
        <f>المصروفات!B223</f>
        <v>0</v>
      </c>
      <c r="C782">
        <f>المصروفات!C223</f>
        <v>0</v>
      </c>
      <c r="D782">
        <f>المصروفات!D223</f>
        <v>0</v>
      </c>
      <c r="T782">
        <f>المصروفات!F223</f>
        <v>0</v>
      </c>
      <c r="V782">
        <f>المصروفات!E223</f>
        <v>0</v>
      </c>
      <c r="X782" t="str">
        <f>المصروفات!G223</f>
        <v>مصروف</v>
      </c>
    </row>
    <row r="783" spans="1:24" x14ac:dyDescent="0.3">
      <c r="A783">
        <f>المصروفات!A224</f>
        <v>0</v>
      </c>
      <c r="B783">
        <f>المصروفات!B224</f>
        <v>0</v>
      </c>
      <c r="C783">
        <f>المصروفات!C224</f>
        <v>0</v>
      </c>
      <c r="D783">
        <f>المصروفات!D224</f>
        <v>0</v>
      </c>
      <c r="T783">
        <f>المصروفات!F224</f>
        <v>0</v>
      </c>
      <c r="V783">
        <f>المصروفات!E224</f>
        <v>0</v>
      </c>
      <c r="X783" t="str">
        <f>المصروفات!G224</f>
        <v>مصروف</v>
      </c>
    </row>
    <row r="784" spans="1:24" x14ac:dyDescent="0.3">
      <c r="A784">
        <f>المصروفات!A225</f>
        <v>0</v>
      </c>
      <c r="B784">
        <f>المصروفات!B225</f>
        <v>0</v>
      </c>
      <c r="C784">
        <f>المصروفات!C225</f>
        <v>0</v>
      </c>
      <c r="D784">
        <f>المصروفات!D225</f>
        <v>0</v>
      </c>
      <c r="T784">
        <f>المصروفات!F225</f>
        <v>0</v>
      </c>
      <c r="V784">
        <f>المصروفات!E225</f>
        <v>0</v>
      </c>
      <c r="X784" t="str">
        <f>المصروفات!G225</f>
        <v>مصروف</v>
      </c>
    </row>
    <row r="785" spans="1:24" x14ac:dyDescent="0.3">
      <c r="A785">
        <f>المصروفات!A226</f>
        <v>0</v>
      </c>
      <c r="B785">
        <f>المصروفات!B226</f>
        <v>0</v>
      </c>
      <c r="C785">
        <f>المصروفات!C226</f>
        <v>0</v>
      </c>
      <c r="D785">
        <f>المصروفات!D226</f>
        <v>0</v>
      </c>
      <c r="T785">
        <f>المصروفات!F226</f>
        <v>0</v>
      </c>
      <c r="V785">
        <f>المصروفات!E226</f>
        <v>0</v>
      </c>
      <c r="X785" t="str">
        <f>المصروفات!G226</f>
        <v>مصروف</v>
      </c>
    </row>
    <row r="786" spans="1:24" x14ac:dyDescent="0.3">
      <c r="A786">
        <f>المصروفات!A227</f>
        <v>0</v>
      </c>
      <c r="B786">
        <f>المصروفات!B227</f>
        <v>0</v>
      </c>
      <c r="C786">
        <f>المصروفات!C227</f>
        <v>0</v>
      </c>
      <c r="D786">
        <f>المصروفات!D227</f>
        <v>0</v>
      </c>
      <c r="T786">
        <f>المصروفات!F227</f>
        <v>0</v>
      </c>
      <c r="V786">
        <f>المصروفات!E227</f>
        <v>0</v>
      </c>
      <c r="X786" t="str">
        <f>المصروفات!G227</f>
        <v>مصروف</v>
      </c>
    </row>
    <row r="787" spans="1:24" x14ac:dyDescent="0.3">
      <c r="A787">
        <f>المصروفات!A228</f>
        <v>0</v>
      </c>
      <c r="B787">
        <f>المصروفات!B228</f>
        <v>0</v>
      </c>
      <c r="C787">
        <f>المصروفات!C228</f>
        <v>0</v>
      </c>
      <c r="D787">
        <f>المصروفات!D228</f>
        <v>0</v>
      </c>
      <c r="T787">
        <f>المصروفات!F228</f>
        <v>0</v>
      </c>
      <c r="V787">
        <f>المصروفات!E228</f>
        <v>0</v>
      </c>
      <c r="X787" t="str">
        <f>المصروفات!G228</f>
        <v>مصروف</v>
      </c>
    </row>
    <row r="788" spans="1:24" x14ac:dyDescent="0.3">
      <c r="A788">
        <f>المصروفات!A229</f>
        <v>0</v>
      </c>
      <c r="B788">
        <f>المصروفات!B229</f>
        <v>0</v>
      </c>
      <c r="C788">
        <f>المصروفات!C229</f>
        <v>0</v>
      </c>
      <c r="D788">
        <f>المصروفات!D229</f>
        <v>0</v>
      </c>
      <c r="T788">
        <f>المصروفات!F229</f>
        <v>0</v>
      </c>
      <c r="V788">
        <f>المصروفات!E229</f>
        <v>0</v>
      </c>
      <c r="X788" t="str">
        <f>المصروفات!G229</f>
        <v>مصروف</v>
      </c>
    </row>
    <row r="789" spans="1:24" x14ac:dyDescent="0.3">
      <c r="A789">
        <f>المصروفات!A230</f>
        <v>0</v>
      </c>
      <c r="B789">
        <f>المصروفات!B230</f>
        <v>0</v>
      </c>
      <c r="C789">
        <f>المصروفات!C230</f>
        <v>0</v>
      </c>
      <c r="D789">
        <f>المصروفات!D230</f>
        <v>0</v>
      </c>
      <c r="T789">
        <f>المصروفات!F230</f>
        <v>0</v>
      </c>
      <c r="V789">
        <f>المصروفات!E230</f>
        <v>0</v>
      </c>
      <c r="X789" t="str">
        <f>المصروفات!G230</f>
        <v>مصروف</v>
      </c>
    </row>
    <row r="790" spans="1:24" x14ac:dyDescent="0.3">
      <c r="A790">
        <f>المصروفات!A231</f>
        <v>0</v>
      </c>
      <c r="B790">
        <f>المصروفات!B231</f>
        <v>0</v>
      </c>
      <c r="C790">
        <f>المصروفات!C231</f>
        <v>0</v>
      </c>
      <c r="D790">
        <f>المصروفات!D231</f>
        <v>0</v>
      </c>
      <c r="T790">
        <f>المصروفات!F231</f>
        <v>0</v>
      </c>
      <c r="V790">
        <f>المصروفات!E231</f>
        <v>0</v>
      </c>
      <c r="X790" t="str">
        <f>المصروفات!G231</f>
        <v>مصروف</v>
      </c>
    </row>
    <row r="791" spans="1:24" x14ac:dyDescent="0.3">
      <c r="A791">
        <f>المصروفات!A232</f>
        <v>0</v>
      </c>
      <c r="B791">
        <f>المصروفات!B232</f>
        <v>0</v>
      </c>
      <c r="C791">
        <f>المصروفات!C232</f>
        <v>0</v>
      </c>
      <c r="D791">
        <f>المصروفات!D232</f>
        <v>0</v>
      </c>
      <c r="T791">
        <f>المصروفات!F232</f>
        <v>0</v>
      </c>
      <c r="V791">
        <f>المصروفات!E232</f>
        <v>0</v>
      </c>
      <c r="X791" t="str">
        <f>المصروفات!G232</f>
        <v>مصروف</v>
      </c>
    </row>
    <row r="792" spans="1:24" x14ac:dyDescent="0.3">
      <c r="A792">
        <f>المصروفات!A233</f>
        <v>0</v>
      </c>
      <c r="B792">
        <f>المصروفات!B233</f>
        <v>0</v>
      </c>
      <c r="C792">
        <f>المصروفات!C233</f>
        <v>0</v>
      </c>
      <c r="D792">
        <f>المصروفات!D233</f>
        <v>0</v>
      </c>
      <c r="T792">
        <f>المصروفات!F233</f>
        <v>0</v>
      </c>
      <c r="V792">
        <f>المصروفات!E233</f>
        <v>0</v>
      </c>
      <c r="X792" t="str">
        <f>المصروفات!G233</f>
        <v>مصروف</v>
      </c>
    </row>
    <row r="793" spans="1:24" x14ac:dyDescent="0.3">
      <c r="A793">
        <f>المصروفات!A234</f>
        <v>0</v>
      </c>
      <c r="B793">
        <f>المصروفات!B234</f>
        <v>0</v>
      </c>
      <c r="C793">
        <f>المصروفات!C234</f>
        <v>0</v>
      </c>
      <c r="D793">
        <f>المصروفات!D234</f>
        <v>0</v>
      </c>
      <c r="T793">
        <f>المصروفات!F234</f>
        <v>0</v>
      </c>
      <c r="V793">
        <f>المصروفات!E234</f>
        <v>0</v>
      </c>
      <c r="X793" t="str">
        <f>المصروفات!G234</f>
        <v>مصروف</v>
      </c>
    </row>
    <row r="794" spans="1:24" x14ac:dyDescent="0.3">
      <c r="A794">
        <f>المصروفات!A235</f>
        <v>0</v>
      </c>
      <c r="B794">
        <f>المصروفات!B235</f>
        <v>0</v>
      </c>
      <c r="C794">
        <f>المصروفات!C235</f>
        <v>0</v>
      </c>
      <c r="D794">
        <f>المصروفات!D235</f>
        <v>0</v>
      </c>
      <c r="T794">
        <f>المصروفات!F235</f>
        <v>0</v>
      </c>
      <c r="V794">
        <f>المصروفات!E235</f>
        <v>0</v>
      </c>
      <c r="X794" t="str">
        <f>المصروفات!G235</f>
        <v>مصروف</v>
      </c>
    </row>
    <row r="795" spans="1:24" x14ac:dyDescent="0.3">
      <c r="A795">
        <f>المصروفات!A236</f>
        <v>0</v>
      </c>
      <c r="B795">
        <f>المصروفات!B236</f>
        <v>0</v>
      </c>
      <c r="C795">
        <f>المصروفات!C236</f>
        <v>0</v>
      </c>
      <c r="D795">
        <f>المصروفات!D236</f>
        <v>0</v>
      </c>
      <c r="T795">
        <f>المصروفات!F236</f>
        <v>0</v>
      </c>
      <c r="V795">
        <f>المصروفات!E236</f>
        <v>0</v>
      </c>
      <c r="X795" t="str">
        <f>المصروفات!G236</f>
        <v>مصروف</v>
      </c>
    </row>
    <row r="796" spans="1:24" x14ac:dyDescent="0.3">
      <c r="A796">
        <f>المصروفات!A237</f>
        <v>0</v>
      </c>
      <c r="B796">
        <f>المصروفات!B237</f>
        <v>0</v>
      </c>
      <c r="C796">
        <f>المصروفات!C237</f>
        <v>0</v>
      </c>
      <c r="D796">
        <f>المصروفات!D237</f>
        <v>0</v>
      </c>
      <c r="T796">
        <f>المصروفات!F237</f>
        <v>0</v>
      </c>
      <c r="V796">
        <f>المصروفات!E237</f>
        <v>0</v>
      </c>
      <c r="X796" t="str">
        <f>المصروفات!G237</f>
        <v>مصروف</v>
      </c>
    </row>
    <row r="797" spans="1:24" x14ac:dyDescent="0.3">
      <c r="A797">
        <f>المصروفات!A238</f>
        <v>0</v>
      </c>
      <c r="B797">
        <f>المصروفات!B238</f>
        <v>0</v>
      </c>
      <c r="C797">
        <f>المصروفات!C238</f>
        <v>0</v>
      </c>
      <c r="D797">
        <f>المصروفات!D238</f>
        <v>0</v>
      </c>
      <c r="T797">
        <f>المصروفات!F238</f>
        <v>0</v>
      </c>
      <c r="V797">
        <f>المصروفات!E238</f>
        <v>0</v>
      </c>
      <c r="X797" t="str">
        <f>المصروفات!G238</f>
        <v>مصروف</v>
      </c>
    </row>
    <row r="798" spans="1:24" x14ac:dyDescent="0.3">
      <c r="A798">
        <f>المصروفات!A239</f>
        <v>0</v>
      </c>
      <c r="B798">
        <f>المصروفات!B239</f>
        <v>0</v>
      </c>
      <c r="C798">
        <f>المصروفات!C239</f>
        <v>0</v>
      </c>
      <c r="D798">
        <f>المصروفات!D239</f>
        <v>0</v>
      </c>
      <c r="T798">
        <f>المصروفات!F239</f>
        <v>0</v>
      </c>
      <c r="V798">
        <f>المصروفات!E239</f>
        <v>0</v>
      </c>
      <c r="X798" t="str">
        <f>المصروفات!G239</f>
        <v>مصروف</v>
      </c>
    </row>
    <row r="799" spans="1:24" x14ac:dyDescent="0.3">
      <c r="A799">
        <f>المصروفات!A240</f>
        <v>0</v>
      </c>
      <c r="B799">
        <f>المصروفات!B240</f>
        <v>0</v>
      </c>
      <c r="C799">
        <f>المصروفات!C240</f>
        <v>0</v>
      </c>
      <c r="D799">
        <f>المصروفات!D240</f>
        <v>0</v>
      </c>
      <c r="T799">
        <f>المصروفات!F240</f>
        <v>0</v>
      </c>
      <c r="V799">
        <f>المصروفات!E240</f>
        <v>0</v>
      </c>
      <c r="X799" t="str">
        <f>المصروفات!G240</f>
        <v>مصروف</v>
      </c>
    </row>
    <row r="800" spans="1:24" x14ac:dyDescent="0.3">
      <c r="A800">
        <f>المصروفات!A241</f>
        <v>0</v>
      </c>
      <c r="B800">
        <f>المصروفات!B241</f>
        <v>0</v>
      </c>
      <c r="C800">
        <f>المصروفات!C241</f>
        <v>0</v>
      </c>
      <c r="D800">
        <f>المصروفات!D241</f>
        <v>0</v>
      </c>
      <c r="T800">
        <f>المصروفات!F241</f>
        <v>0</v>
      </c>
      <c r="V800">
        <f>المصروفات!E241</f>
        <v>0</v>
      </c>
      <c r="X800" t="str">
        <f>المصروفات!G241</f>
        <v>مصروف</v>
      </c>
    </row>
    <row r="801" spans="1:24" x14ac:dyDescent="0.3">
      <c r="A801">
        <f>المصروفات!A242</f>
        <v>0</v>
      </c>
      <c r="B801">
        <f>المصروفات!B242</f>
        <v>0</v>
      </c>
      <c r="C801">
        <f>المصروفات!C242</f>
        <v>0</v>
      </c>
      <c r="D801">
        <f>المصروفات!D242</f>
        <v>0</v>
      </c>
      <c r="T801">
        <f>المصروفات!F242</f>
        <v>0</v>
      </c>
      <c r="V801">
        <f>المصروفات!E242</f>
        <v>0</v>
      </c>
      <c r="X801" t="str">
        <f>المصروفات!G242</f>
        <v>مصروف</v>
      </c>
    </row>
    <row r="802" spans="1:24" x14ac:dyDescent="0.3">
      <c r="A802">
        <f>المصروفات!A243</f>
        <v>0</v>
      </c>
      <c r="B802">
        <f>المصروفات!B243</f>
        <v>0</v>
      </c>
      <c r="C802">
        <f>المصروفات!C243</f>
        <v>0</v>
      </c>
      <c r="D802">
        <f>المصروفات!D243</f>
        <v>0</v>
      </c>
      <c r="T802">
        <f>المصروفات!F243</f>
        <v>0</v>
      </c>
      <c r="V802">
        <f>المصروفات!E243</f>
        <v>0</v>
      </c>
      <c r="X802" t="str">
        <f>المصروفات!G243</f>
        <v>مصروف</v>
      </c>
    </row>
    <row r="803" spans="1:24" x14ac:dyDescent="0.3">
      <c r="A803">
        <f>المصروفات!A244</f>
        <v>0</v>
      </c>
      <c r="B803">
        <f>المصروفات!B244</f>
        <v>0</v>
      </c>
      <c r="C803">
        <f>المصروفات!C244</f>
        <v>0</v>
      </c>
      <c r="D803">
        <f>المصروفات!D244</f>
        <v>0</v>
      </c>
      <c r="T803">
        <f>المصروفات!F244</f>
        <v>0</v>
      </c>
      <c r="V803">
        <f>المصروفات!E244</f>
        <v>0</v>
      </c>
      <c r="X803" t="str">
        <f>المصروفات!G244</f>
        <v>مصروف</v>
      </c>
    </row>
    <row r="804" spans="1:24" x14ac:dyDescent="0.3">
      <c r="A804">
        <f>المصروفات!A245</f>
        <v>0</v>
      </c>
      <c r="B804">
        <f>المصروفات!B245</f>
        <v>0</v>
      </c>
      <c r="C804">
        <f>المصروفات!C245</f>
        <v>0</v>
      </c>
      <c r="D804">
        <f>المصروفات!D245</f>
        <v>0</v>
      </c>
      <c r="T804">
        <f>المصروفات!F245</f>
        <v>0</v>
      </c>
      <c r="V804">
        <f>المصروفات!E245</f>
        <v>0</v>
      </c>
      <c r="X804" t="str">
        <f>المصروفات!G245</f>
        <v>مصروف</v>
      </c>
    </row>
    <row r="805" spans="1:24" x14ac:dyDescent="0.3">
      <c r="A805">
        <f>المصروفات!A246</f>
        <v>0</v>
      </c>
      <c r="B805">
        <f>المصروفات!B246</f>
        <v>0</v>
      </c>
      <c r="C805">
        <f>المصروفات!C246</f>
        <v>0</v>
      </c>
      <c r="D805">
        <f>المصروفات!D246</f>
        <v>0</v>
      </c>
      <c r="T805">
        <f>المصروفات!F246</f>
        <v>0</v>
      </c>
      <c r="V805">
        <f>المصروفات!E246</f>
        <v>0</v>
      </c>
      <c r="X805" t="str">
        <f>المصروفات!G246</f>
        <v>مصروف</v>
      </c>
    </row>
    <row r="806" spans="1:24" x14ac:dyDescent="0.3">
      <c r="A806">
        <f>المصروفات!A247</f>
        <v>0</v>
      </c>
      <c r="B806">
        <f>المصروفات!B247</f>
        <v>0</v>
      </c>
      <c r="C806">
        <f>المصروفات!C247</f>
        <v>0</v>
      </c>
      <c r="D806">
        <f>المصروفات!D247</f>
        <v>0</v>
      </c>
      <c r="T806">
        <f>المصروفات!F247</f>
        <v>0</v>
      </c>
      <c r="V806">
        <f>المصروفات!E247</f>
        <v>0</v>
      </c>
      <c r="X806" t="str">
        <f>المصروفات!G247</f>
        <v>مصروف</v>
      </c>
    </row>
    <row r="807" spans="1:24" x14ac:dyDescent="0.3">
      <c r="A807">
        <f>المصروفات!A248</f>
        <v>0</v>
      </c>
      <c r="B807">
        <f>المصروفات!B248</f>
        <v>0</v>
      </c>
      <c r="C807">
        <f>المصروفات!C248</f>
        <v>0</v>
      </c>
      <c r="D807">
        <f>المصروفات!D248</f>
        <v>0</v>
      </c>
      <c r="T807">
        <f>المصروفات!F248</f>
        <v>0</v>
      </c>
      <c r="V807">
        <f>المصروفات!E248</f>
        <v>0</v>
      </c>
      <c r="X807" t="str">
        <f>المصروفات!G248</f>
        <v>مصروف</v>
      </c>
    </row>
    <row r="808" spans="1:24" x14ac:dyDescent="0.3">
      <c r="A808">
        <f>المصروفات!A249</f>
        <v>0</v>
      </c>
      <c r="B808">
        <f>المصروفات!B249</f>
        <v>0</v>
      </c>
      <c r="C808">
        <f>المصروفات!C249</f>
        <v>0</v>
      </c>
      <c r="D808">
        <f>المصروفات!D249</f>
        <v>0</v>
      </c>
      <c r="T808">
        <f>المصروفات!F249</f>
        <v>0</v>
      </c>
      <c r="V808">
        <f>المصروفات!E249</f>
        <v>0</v>
      </c>
      <c r="X808" t="str">
        <f>المصروفات!G249</f>
        <v>مصروف</v>
      </c>
    </row>
    <row r="809" spans="1:24" x14ac:dyDescent="0.3">
      <c r="A809">
        <f>المصروفات!A250</f>
        <v>0</v>
      </c>
      <c r="B809">
        <f>المصروفات!B250</f>
        <v>0</v>
      </c>
      <c r="C809">
        <f>المصروفات!C250</f>
        <v>0</v>
      </c>
      <c r="D809">
        <f>المصروفات!D250</f>
        <v>0</v>
      </c>
      <c r="T809">
        <f>المصروفات!F250</f>
        <v>0</v>
      </c>
      <c r="V809">
        <f>المصروفات!E250</f>
        <v>0</v>
      </c>
      <c r="X809" t="str">
        <f>المصروفات!G250</f>
        <v>مصروف</v>
      </c>
    </row>
    <row r="810" spans="1:24" x14ac:dyDescent="0.3">
      <c r="A810">
        <f>المصروفات!A251</f>
        <v>0</v>
      </c>
      <c r="B810">
        <f>المصروفات!B251</f>
        <v>0</v>
      </c>
      <c r="C810">
        <f>المصروفات!C251</f>
        <v>0</v>
      </c>
      <c r="D810">
        <f>المصروفات!D251</f>
        <v>0</v>
      </c>
      <c r="T810">
        <f>المصروفات!F251</f>
        <v>0</v>
      </c>
      <c r="V810">
        <f>المصروفات!E251</f>
        <v>0</v>
      </c>
      <c r="X810" t="str">
        <f>المصروفات!G251</f>
        <v>مصروف</v>
      </c>
    </row>
    <row r="811" spans="1:24" x14ac:dyDescent="0.3">
      <c r="A811">
        <f>المصروفات!A252</f>
        <v>0</v>
      </c>
      <c r="B811">
        <f>المصروفات!B252</f>
        <v>0</v>
      </c>
      <c r="C811">
        <f>المصروفات!C252</f>
        <v>0</v>
      </c>
      <c r="D811">
        <f>المصروفات!D252</f>
        <v>0</v>
      </c>
      <c r="T811">
        <f>المصروفات!F252</f>
        <v>0</v>
      </c>
      <c r="V811">
        <f>المصروفات!E252</f>
        <v>0</v>
      </c>
      <c r="X811" t="str">
        <f>المصروفات!G252</f>
        <v>مصروف</v>
      </c>
    </row>
    <row r="812" spans="1:24" x14ac:dyDescent="0.3">
      <c r="A812">
        <f>المصروفات!A253</f>
        <v>0</v>
      </c>
      <c r="B812">
        <f>المصروفات!B253</f>
        <v>0</v>
      </c>
      <c r="C812">
        <f>المصروفات!C253</f>
        <v>0</v>
      </c>
      <c r="D812">
        <f>المصروفات!D253</f>
        <v>0</v>
      </c>
      <c r="T812">
        <f>المصروفات!F253</f>
        <v>0</v>
      </c>
      <c r="V812">
        <f>المصروفات!E253</f>
        <v>0</v>
      </c>
      <c r="X812" t="str">
        <f>المصروفات!G253</f>
        <v>مصروف</v>
      </c>
    </row>
    <row r="813" spans="1:24" x14ac:dyDescent="0.3">
      <c r="A813">
        <f>المصروفات!A254</f>
        <v>0</v>
      </c>
      <c r="B813">
        <f>المصروفات!B254</f>
        <v>0</v>
      </c>
      <c r="C813">
        <f>المصروفات!C254</f>
        <v>0</v>
      </c>
      <c r="D813">
        <f>المصروفات!D254</f>
        <v>0</v>
      </c>
      <c r="T813">
        <f>المصروفات!F254</f>
        <v>0</v>
      </c>
      <c r="V813">
        <f>المصروفات!E254</f>
        <v>0</v>
      </c>
      <c r="X813" t="str">
        <f>المصروفات!G254</f>
        <v>مصروف</v>
      </c>
    </row>
    <row r="814" spans="1:24" x14ac:dyDescent="0.3">
      <c r="A814">
        <f>المصروفات!A255</f>
        <v>0</v>
      </c>
      <c r="B814">
        <f>المصروفات!B255</f>
        <v>0</v>
      </c>
      <c r="C814">
        <f>المصروفات!C255</f>
        <v>0</v>
      </c>
      <c r="D814">
        <f>المصروفات!D255</f>
        <v>0</v>
      </c>
      <c r="T814">
        <f>المصروفات!F255</f>
        <v>0</v>
      </c>
      <c r="V814">
        <f>المصروفات!E255</f>
        <v>0</v>
      </c>
      <c r="X814" t="str">
        <f>المصروفات!G255</f>
        <v>مصروف</v>
      </c>
    </row>
    <row r="815" spans="1:24" x14ac:dyDescent="0.3">
      <c r="A815">
        <f>المصروفات!A256</f>
        <v>0</v>
      </c>
      <c r="B815">
        <f>المصروفات!B256</f>
        <v>0</v>
      </c>
      <c r="C815">
        <f>المصروفات!C256</f>
        <v>0</v>
      </c>
      <c r="D815">
        <f>المصروفات!D256</f>
        <v>0</v>
      </c>
      <c r="T815">
        <f>المصروفات!F256</f>
        <v>0</v>
      </c>
      <c r="V815">
        <f>المصروفات!E256</f>
        <v>0</v>
      </c>
      <c r="X815" t="str">
        <f>المصروفات!G256</f>
        <v>مصروف</v>
      </c>
    </row>
    <row r="816" spans="1:24" x14ac:dyDescent="0.3">
      <c r="A816">
        <f>المصروفات!A257</f>
        <v>0</v>
      </c>
      <c r="B816">
        <f>المصروفات!B257</f>
        <v>0</v>
      </c>
      <c r="C816">
        <f>المصروفات!C257</f>
        <v>0</v>
      </c>
      <c r="D816">
        <f>المصروفات!D257</f>
        <v>0</v>
      </c>
      <c r="T816">
        <f>المصروفات!F257</f>
        <v>0</v>
      </c>
      <c r="V816">
        <f>المصروفات!E257</f>
        <v>0</v>
      </c>
      <c r="X816" t="str">
        <f>المصروفات!G257</f>
        <v>مصروف</v>
      </c>
    </row>
    <row r="817" spans="1:24" x14ac:dyDescent="0.3">
      <c r="A817">
        <f>المصروفات!A258</f>
        <v>0</v>
      </c>
      <c r="B817">
        <f>المصروفات!B258</f>
        <v>0</v>
      </c>
      <c r="C817">
        <f>المصروفات!C258</f>
        <v>0</v>
      </c>
      <c r="D817">
        <f>المصروفات!D258</f>
        <v>0</v>
      </c>
      <c r="T817">
        <f>المصروفات!F258</f>
        <v>0</v>
      </c>
      <c r="V817">
        <f>المصروفات!E258</f>
        <v>0</v>
      </c>
      <c r="X817" t="str">
        <f>المصروفات!G258</f>
        <v>مصروف</v>
      </c>
    </row>
    <row r="818" spans="1:24" x14ac:dyDescent="0.3">
      <c r="A818">
        <f>المصروفات!A259</f>
        <v>0</v>
      </c>
      <c r="B818">
        <f>المصروفات!B259</f>
        <v>0</v>
      </c>
      <c r="C818">
        <f>المصروفات!C259</f>
        <v>0</v>
      </c>
      <c r="D818">
        <f>المصروفات!D259</f>
        <v>0</v>
      </c>
      <c r="T818">
        <f>المصروفات!F259</f>
        <v>0</v>
      </c>
      <c r="V818">
        <f>المصروفات!E259</f>
        <v>0</v>
      </c>
      <c r="X818" t="str">
        <f>المصروفات!G259</f>
        <v>مصروف</v>
      </c>
    </row>
    <row r="819" spans="1:24" x14ac:dyDescent="0.3">
      <c r="A819">
        <f>المصروفات!A260</f>
        <v>0</v>
      </c>
      <c r="B819">
        <f>المصروفات!B260</f>
        <v>0</v>
      </c>
      <c r="C819">
        <f>المصروفات!C260</f>
        <v>0</v>
      </c>
      <c r="D819">
        <f>المصروفات!D260</f>
        <v>0</v>
      </c>
      <c r="T819">
        <f>المصروفات!F260</f>
        <v>0</v>
      </c>
      <c r="V819">
        <f>المصروفات!E260</f>
        <v>0</v>
      </c>
      <c r="X819" t="str">
        <f>المصروفات!G260</f>
        <v>مصروف</v>
      </c>
    </row>
    <row r="820" spans="1:24" x14ac:dyDescent="0.3">
      <c r="A820">
        <f>المصروفات!A261</f>
        <v>0</v>
      </c>
      <c r="B820">
        <f>المصروفات!B261</f>
        <v>0</v>
      </c>
      <c r="C820">
        <f>المصروفات!C261</f>
        <v>0</v>
      </c>
      <c r="D820">
        <f>المصروفات!D261</f>
        <v>0</v>
      </c>
      <c r="T820">
        <f>المصروفات!F261</f>
        <v>0</v>
      </c>
      <c r="V820">
        <f>المصروفات!E261</f>
        <v>0</v>
      </c>
      <c r="X820" t="str">
        <f>المصروفات!G261</f>
        <v>مصروف</v>
      </c>
    </row>
    <row r="821" spans="1:24" x14ac:dyDescent="0.3">
      <c r="A821">
        <f>المصروفات!A262</f>
        <v>0</v>
      </c>
      <c r="B821">
        <f>المصروفات!B262</f>
        <v>0</v>
      </c>
      <c r="C821">
        <f>المصروفات!C262</f>
        <v>0</v>
      </c>
      <c r="D821">
        <f>المصروفات!D262</f>
        <v>0</v>
      </c>
      <c r="T821">
        <f>المصروفات!F262</f>
        <v>0</v>
      </c>
      <c r="V821">
        <f>المصروفات!E262</f>
        <v>0</v>
      </c>
      <c r="X821" t="str">
        <f>المصروفات!G262</f>
        <v>مصروف</v>
      </c>
    </row>
    <row r="822" spans="1:24" x14ac:dyDescent="0.3">
      <c r="A822">
        <f>المصروفات!A263</f>
        <v>0</v>
      </c>
      <c r="B822">
        <f>المصروفات!B263</f>
        <v>0</v>
      </c>
      <c r="C822">
        <f>المصروفات!C263</f>
        <v>0</v>
      </c>
      <c r="D822">
        <f>المصروفات!D263</f>
        <v>0</v>
      </c>
      <c r="T822">
        <f>المصروفات!F263</f>
        <v>0</v>
      </c>
      <c r="V822">
        <f>المصروفات!E263</f>
        <v>0</v>
      </c>
      <c r="X822" t="str">
        <f>المصروفات!G263</f>
        <v>مصروف</v>
      </c>
    </row>
    <row r="823" spans="1:24" x14ac:dyDescent="0.3">
      <c r="A823">
        <f>المصروفات!A264</f>
        <v>0</v>
      </c>
      <c r="B823">
        <f>المصروفات!B264</f>
        <v>0</v>
      </c>
      <c r="C823">
        <f>المصروفات!C264</f>
        <v>0</v>
      </c>
      <c r="D823">
        <f>المصروفات!D264</f>
        <v>0</v>
      </c>
      <c r="T823">
        <f>المصروفات!F264</f>
        <v>0</v>
      </c>
      <c r="V823">
        <f>المصروفات!E264</f>
        <v>0</v>
      </c>
      <c r="X823" t="str">
        <f>المصروفات!G264</f>
        <v>مصروف</v>
      </c>
    </row>
    <row r="824" spans="1:24" x14ac:dyDescent="0.3">
      <c r="A824">
        <f>المصروفات!A265</f>
        <v>0</v>
      </c>
      <c r="B824">
        <f>المصروفات!B265</f>
        <v>0</v>
      </c>
      <c r="C824">
        <f>المصروفات!C265</f>
        <v>0</v>
      </c>
      <c r="D824">
        <f>المصروفات!D265</f>
        <v>0</v>
      </c>
      <c r="T824">
        <f>المصروفات!F265</f>
        <v>0</v>
      </c>
      <c r="V824">
        <f>المصروفات!E265</f>
        <v>0</v>
      </c>
      <c r="X824" t="str">
        <f>المصروفات!G265</f>
        <v>مصروف</v>
      </c>
    </row>
    <row r="825" spans="1:24" x14ac:dyDescent="0.3">
      <c r="A825">
        <f>المصروفات!A266</f>
        <v>0</v>
      </c>
      <c r="B825">
        <f>المصروفات!B266</f>
        <v>0</v>
      </c>
      <c r="C825">
        <f>المصروفات!C266</f>
        <v>0</v>
      </c>
      <c r="D825">
        <f>المصروفات!D266</f>
        <v>0</v>
      </c>
      <c r="T825">
        <f>المصروفات!F266</f>
        <v>0</v>
      </c>
      <c r="V825">
        <f>المصروفات!E266</f>
        <v>0</v>
      </c>
      <c r="X825" t="str">
        <f>المصروفات!G266</f>
        <v>مصروف</v>
      </c>
    </row>
    <row r="826" spans="1:24" x14ac:dyDescent="0.3">
      <c r="A826">
        <f>المصروفات!A267</f>
        <v>0</v>
      </c>
      <c r="B826">
        <f>المصروفات!B267</f>
        <v>0</v>
      </c>
      <c r="C826">
        <f>المصروفات!C267</f>
        <v>0</v>
      </c>
      <c r="D826">
        <f>المصروفات!D267</f>
        <v>0</v>
      </c>
      <c r="T826">
        <f>المصروفات!F267</f>
        <v>0</v>
      </c>
      <c r="V826">
        <f>المصروفات!E267</f>
        <v>0</v>
      </c>
      <c r="X826" t="str">
        <f>المصروفات!G267</f>
        <v>مصروف</v>
      </c>
    </row>
    <row r="827" spans="1:24" x14ac:dyDescent="0.3">
      <c r="A827">
        <f>المصروفات!A268</f>
        <v>0</v>
      </c>
      <c r="B827">
        <f>المصروفات!B268</f>
        <v>0</v>
      </c>
      <c r="C827">
        <f>المصروفات!C268</f>
        <v>0</v>
      </c>
      <c r="D827">
        <f>المصروفات!D268</f>
        <v>0</v>
      </c>
      <c r="T827">
        <f>المصروفات!F268</f>
        <v>0</v>
      </c>
      <c r="V827">
        <f>المصروفات!E268</f>
        <v>0</v>
      </c>
      <c r="X827" t="str">
        <f>المصروفات!G268</f>
        <v>مصروف</v>
      </c>
    </row>
    <row r="828" spans="1:24" x14ac:dyDescent="0.3">
      <c r="A828">
        <f>المصروفات!A269</f>
        <v>0</v>
      </c>
      <c r="B828">
        <f>المصروفات!B269</f>
        <v>0</v>
      </c>
      <c r="C828">
        <f>المصروفات!C269</f>
        <v>0</v>
      </c>
      <c r="D828">
        <f>المصروفات!D269</f>
        <v>0</v>
      </c>
      <c r="T828">
        <f>المصروفات!F269</f>
        <v>0</v>
      </c>
      <c r="V828">
        <f>المصروفات!E269</f>
        <v>0</v>
      </c>
      <c r="X828" t="str">
        <f>المصروفات!G269</f>
        <v>مصروف</v>
      </c>
    </row>
    <row r="829" spans="1:24" x14ac:dyDescent="0.3">
      <c r="A829">
        <f>المصروفات!A270</f>
        <v>0</v>
      </c>
      <c r="B829">
        <f>المصروفات!B270</f>
        <v>0</v>
      </c>
      <c r="C829">
        <f>المصروفات!C270</f>
        <v>0</v>
      </c>
      <c r="D829">
        <f>المصروفات!D270</f>
        <v>0</v>
      </c>
      <c r="T829">
        <f>المصروفات!F270</f>
        <v>0</v>
      </c>
      <c r="V829">
        <f>المصروفات!E270</f>
        <v>0</v>
      </c>
      <c r="X829" t="str">
        <f>المصروفات!G270</f>
        <v>مصروف</v>
      </c>
    </row>
    <row r="830" spans="1:24" x14ac:dyDescent="0.3">
      <c r="A830">
        <f>المصروفات!A271</f>
        <v>0</v>
      </c>
      <c r="B830">
        <f>المصروفات!B271</f>
        <v>0</v>
      </c>
      <c r="C830">
        <f>المصروفات!C271</f>
        <v>0</v>
      </c>
      <c r="D830">
        <f>المصروفات!D271</f>
        <v>0</v>
      </c>
      <c r="T830">
        <f>المصروفات!F271</f>
        <v>0</v>
      </c>
      <c r="V830">
        <f>المصروفات!E271</f>
        <v>0</v>
      </c>
      <c r="X830" t="str">
        <f>المصروفات!G271</f>
        <v>مصروف</v>
      </c>
    </row>
    <row r="831" spans="1:24" x14ac:dyDescent="0.3">
      <c r="A831">
        <f>المصروفات!A272</f>
        <v>0</v>
      </c>
      <c r="B831">
        <f>المصروفات!B272</f>
        <v>0</v>
      </c>
      <c r="C831">
        <f>المصروفات!C272</f>
        <v>0</v>
      </c>
      <c r="D831">
        <f>المصروفات!D272</f>
        <v>0</v>
      </c>
      <c r="T831">
        <f>المصروفات!F272</f>
        <v>0</v>
      </c>
      <c r="V831">
        <f>المصروفات!E272</f>
        <v>0</v>
      </c>
      <c r="X831" t="str">
        <f>المصروفات!G272</f>
        <v>مصروف</v>
      </c>
    </row>
    <row r="832" spans="1:24" x14ac:dyDescent="0.3">
      <c r="A832">
        <f>المصروفات!A273</f>
        <v>0</v>
      </c>
      <c r="B832">
        <f>المصروفات!B273</f>
        <v>0</v>
      </c>
      <c r="C832">
        <f>المصروفات!C273</f>
        <v>0</v>
      </c>
      <c r="D832">
        <f>المصروفات!D273</f>
        <v>0</v>
      </c>
      <c r="T832">
        <f>المصروفات!F273</f>
        <v>0</v>
      </c>
      <c r="V832">
        <f>المصروفات!E273</f>
        <v>0</v>
      </c>
      <c r="X832" t="str">
        <f>المصروفات!G273</f>
        <v>مصروف</v>
      </c>
    </row>
    <row r="833" spans="1:24" x14ac:dyDescent="0.3">
      <c r="A833">
        <f>المصروفات!A274</f>
        <v>0</v>
      </c>
      <c r="B833">
        <f>المصروفات!B274</f>
        <v>0</v>
      </c>
      <c r="C833">
        <f>المصروفات!C274</f>
        <v>0</v>
      </c>
      <c r="D833">
        <f>المصروفات!D274</f>
        <v>0</v>
      </c>
      <c r="T833">
        <f>المصروفات!F274</f>
        <v>0</v>
      </c>
      <c r="V833">
        <f>المصروفات!E274</f>
        <v>0</v>
      </c>
      <c r="X833" t="str">
        <f>المصروفات!G274</f>
        <v>مصروف</v>
      </c>
    </row>
    <row r="834" spans="1:24" x14ac:dyDescent="0.3">
      <c r="A834">
        <f>المصروفات!A275</f>
        <v>0</v>
      </c>
      <c r="B834">
        <f>المصروفات!B275</f>
        <v>0</v>
      </c>
      <c r="C834">
        <f>المصروفات!C275</f>
        <v>0</v>
      </c>
      <c r="D834">
        <f>المصروفات!D275</f>
        <v>0</v>
      </c>
      <c r="T834">
        <f>المصروفات!F275</f>
        <v>0</v>
      </c>
      <c r="V834">
        <f>المصروفات!E275</f>
        <v>0</v>
      </c>
      <c r="X834" t="str">
        <f>المصروفات!G275</f>
        <v>مصروف</v>
      </c>
    </row>
    <row r="835" spans="1:24" x14ac:dyDescent="0.3">
      <c r="A835">
        <f>المصروفات!A276</f>
        <v>0</v>
      </c>
      <c r="B835">
        <f>المصروفات!B276</f>
        <v>0</v>
      </c>
      <c r="C835">
        <f>المصروفات!C276</f>
        <v>0</v>
      </c>
      <c r="D835">
        <f>المصروفات!D276</f>
        <v>0</v>
      </c>
      <c r="T835">
        <f>المصروفات!F276</f>
        <v>0</v>
      </c>
      <c r="V835">
        <f>المصروفات!E276</f>
        <v>0</v>
      </c>
      <c r="X835" t="str">
        <f>المصروفات!G276</f>
        <v>مصروف</v>
      </c>
    </row>
    <row r="836" spans="1:24" x14ac:dyDescent="0.3">
      <c r="A836">
        <f>المصروفات!A277</f>
        <v>0</v>
      </c>
      <c r="B836">
        <f>المصروفات!B277</f>
        <v>0</v>
      </c>
      <c r="C836">
        <f>المصروفات!C277</f>
        <v>0</v>
      </c>
      <c r="D836">
        <f>المصروفات!D277</f>
        <v>0</v>
      </c>
      <c r="T836">
        <f>المصروفات!F277</f>
        <v>0</v>
      </c>
      <c r="V836">
        <f>المصروفات!E277</f>
        <v>0</v>
      </c>
      <c r="X836" t="str">
        <f>المصروفات!G277</f>
        <v>مصروف</v>
      </c>
    </row>
    <row r="837" spans="1:24" x14ac:dyDescent="0.3">
      <c r="A837">
        <f>المصروفات!A278</f>
        <v>0</v>
      </c>
      <c r="B837">
        <f>المصروفات!B278</f>
        <v>0</v>
      </c>
      <c r="C837">
        <f>المصروفات!C278</f>
        <v>0</v>
      </c>
      <c r="D837">
        <f>المصروفات!D278</f>
        <v>0</v>
      </c>
      <c r="T837">
        <f>المصروفات!F278</f>
        <v>0</v>
      </c>
      <c r="V837">
        <f>المصروفات!E278</f>
        <v>0</v>
      </c>
      <c r="X837" t="str">
        <f>المصروفات!G278</f>
        <v>مصروف</v>
      </c>
    </row>
    <row r="838" spans="1:24" x14ac:dyDescent="0.3">
      <c r="A838">
        <f>المصروفات!A279</f>
        <v>0</v>
      </c>
      <c r="B838">
        <f>المصروفات!B279</f>
        <v>0</v>
      </c>
      <c r="C838">
        <f>المصروفات!C279</f>
        <v>0</v>
      </c>
      <c r="D838">
        <f>المصروفات!D279</f>
        <v>0</v>
      </c>
      <c r="T838">
        <f>المصروفات!F279</f>
        <v>0</v>
      </c>
      <c r="V838">
        <f>المصروفات!E279</f>
        <v>0</v>
      </c>
      <c r="X838" t="str">
        <f>المصروفات!G279</f>
        <v>مصروف</v>
      </c>
    </row>
    <row r="839" spans="1:24" x14ac:dyDescent="0.3">
      <c r="A839">
        <f>المصروفات!A280</f>
        <v>0</v>
      </c>
      <c r="B839">
        <f>المصروفات!B280</f>
        <v>0</v>
      </c>
      <c r="C839">
        <f>المصروفات!C280</f>
        <v>0</v>
      </c>
      <c r="D839">
        <f>المصروفات!D280</f>
        <v>0</v>
      </c>
      <c r="T839">
        <f>المصروفات!F280</f>
        <v>0</v>
      </c>
      <c r="V839">
        <f>المصروفات!E280</f>
        <v>0</v>
      </c>
      <c r="X839" t="str">
        <f>المصروفات!G280</f>
        <v>مصروف</v>
      </c>
    </row>
    <row r="840" spans="1:24" x14ac:dyDescent="0.3">
      <c r="A840">
        <f>المصروفات!A281</f>
        <v>0</v>
      </c>
      <c r="B840">
        <f>المصروفات!B281</f>
        <v>0</v>
      </c>
      <c r="C840">
        <f>المصروفات!C281</f>
        <v>0</v>
      </c>
      <c r="D840">
        <f>المصروفات!D281</f>
        <v>0</v>
      </c>
      <c r="T840">
        <f>المصروفات!F281</f>
        <v>0</v>
      </c>
      <c r="V840">
        <f>المصروفات!E281</f>
        <v>0</v>
      </c>
      <c r="X840" t="str">
        <f>المصروفات!G281</f>
        <v>مصروف</v>
      </c>
    </row>
    <row r="841" spans="1:24" x14ac:dyDescent="0.3">
      <c r="A841">
        <f>المصروفات!A282</f>
        <v>0</v>
      </c>
      <c r="B841">
        <f>المصروفات!B282</f>
        <v>0</v>
      </c>
      <c r="C841">
        <f>المصروفات!C282</f>
        <v>0</v>
      </c>
      <c r="D841">
        <f>المصروفات!D282</f>
        <v>0</v>
      </c>
      <c r="T841">
        <f>المصروفات!F282</f>
        <v>0</v>
      </c>
      <c r="V841">
        <f>المصروفات!E282</f>
        <v>0</v>
      </c>
      <c r="X841" t="str">
        <f>المصروفات!G282</f>
        <v>مصروف</v>
      </c>
    </row>
    <row r="842" spans="1:24" x14ac:dyDescent="0.3">
      <c r="A842">
        <f>المصروفات!A283</f>
        <v>0</v>
      </c>
      <c r="B842">
        <f>المصروفات!B283</f>
        <v>0</v>
      </c>
      <c r="C842">
        <f>المصروفات!C283</f>
        <v>0</v>
      </c>
      <c r="D842">
        <f>المصروفات!D283</f>
        <v>0</v>
      </c>
      <c r="T842">
        <f>المصروفات!F283</f>
        <v>0</v>
      </c>
      <c r="V842">
        <f>المصروفات!E283</f>
        <v>0</v>
      </c>
      <c r="X842" t="str">
        <f>المصروفات!G283</f>
        <v>مصروف</v>
      </c>
    </row>
    <row r="843" spans="1:24" x14ac:dyDescent="0.3">
      <c r="A843">
        <f>المصروفات!A284</f>
        <v>0</v>
      </c>
      <c r="B843">
        <f>المصروفات!B284</f>
        <v>0</v>
      </c>
      <c r="C843">
        <f>المصروفات!C284</f>
        <v>0</v>
      </c>
      <c r="D843">
        <f>المصروفات!D284</f>
        <v>0</v>
      </c>
      <c r="T843">
        <f>المصروفات!F284</f>
        <v>0</v>
      </c>
      <c r="V843">
        <f>المصروفات!E284</f>
        <v>0</v>
      </c>
      <c r="X843" t="str">
        <f>المصروفات!G284</f>
        <v>مصروف</v>
      </c>
    </row>
    <row r="844" spans="1:24" x14ac:dyDescent="0.3">
      <c r="A844">
        <f>المصروفات!A285</f>
        <v>0</v>
      </c>
      <c r="B844">
        <f>المصروفات!B285</f>
        <v>0</v>
      </c>
      <c r="C844">
        <f>المصروفات!C285</f>
        <v>0</v>
      </c>
      <c r="D844">
        <f>المصروفات!D285</f>
        <v>0</v>
      </c>
      <c r="T844">
        <f>المصروفات!F285</f>
        <v>0</v>
      </c>
      <c r="V844">
        <f>المصروفات!E285</f>
        <v>0</v>
      </c>
      <c r="X844" t="str">
        <f>المصروفات!G285</f>
        <v>مصروف</v>
      </c>
    </row>
    <row r="845" spans="1:24" x14ac:dyDescent="0.3">
      <c r="A845">
        <f>المصروفات!A286</f>
        <v>0</v>
      </c>
      <c r="B845">
        <f>المصروفات!B286</f>
        <v>0</v>
      </c>
      <c r="C845">
        <f>المصروفات!C286</f>
        <v>0</v>
      </c>
      <c r="D845">
        <f>المصروفات!D286</f>
        <v>0</v>
      </c>
      <c r="T845">
        <f>المصروفات!F286</f>
        <v>0</v>
      </c>
      <c r="V845">
        <f>المصروفات!E286</f>
        <v>0</v>
      </c>
      <c r="X845" t="str">
        <f>المصروفات!G286</f>
        <v>مصروف</v>
      </c>
    </row>
    <row r="846" spans="1:24" x14ac:dyDescent="0.3">
      <c r="A846">
        <f>المصروفات!A287</f>
        <v>0</v>
      </c>
      <c r="B846">
        <f>المصروفات!B287</f>
        <v>0</v>
      </c>
      <c r="C846">
        <f>المصروفات!C287</f>
        <v>0</v>
      </c>
      <c r="D846">
        <f>المصروفات!D287</f>
        <v>0</v>
      </c>
      <c r="T846">
        <f>المصروفات!F287</f>
        <v>0</v>
      </c>
      <c r="V846">
        <f>المصروفات!E287</f>
        <v>0</v>
      </c>
      <c r="X846" t="str">
        <f>المصروفات!G287</f>
        <v>مصروف</v>
      </c>
    </row>
    <row r="847" spans="1:24" x14ac:dyDescent="0.3">
      <c r="A847">
        <f>المصروفات!A288</f>
        <v>0</v>
      </c>
      <c r="B847">
        <f>المصروفات!B288</f>
        <v>0</v>
      </c>
      <c r="C847">
        <f>المصروفات!C288</f>
        <v>0</v>
      </c>
      <c r="D847">
        <f>المصروفات!D288</f>
        <v>0</v>
      </c>
      <c r="T847">
        <f>المصروفات!F288</f>
        <v>0</v>
      </c>
      <c r="V847">
        <f>المصروفات!E288</f>
        <v>0</v>
      </c>
      <c r="X847" t="str">
        <f>المصروفات!G288</f>
        <v>مصروف</v>
      </c>
    </row>
    <row r="848" spans="1:24" x14ac:dyDescent="0.3">
      <c r="A848">
        <f>المصروفات!A289</f>
        <v>0</v>
      </c>
      <c r="B848">
        <f>المصروفات!B289</f>
        <v>0</v>
      </c>
      <c r="C848">
        <f>المصروفات!C289</f>
        <v>0</v>
      </c>
      <c r="D848">
        <f>المصروفات!D289</f>
        <v>0</v>
      </c>
      <c r="T848">
        <f>المصروفات!F289</f>
        <v>0</v>
      </c>
      <c r="V848">
        <f>المصروفات!E289</f>
        <v>0</v>
      </c>
      <c r="X848" t="str">
        <f>المصروفات!G289</f>
        <v>مصروف</v>
      </c>
    </row>
    <row r="849" spans="1:24" x14ac:dyDescent="0.3">
      <c r="A849">
        <f>المصروفات!A290</f>
        <v>0</v>
      </c>
      <c r="B849">
        <f>المصروفات!B290</f>
        <v>0</v>
      </c>
      <c r="C849">
        <f>المصروفات!C290</f>
        <v>0</v>
      </c>
      <c r="D849">
        <f>المصروفات!D290</f>
        <v>0</v>
      </c>
      <c r="T849">
        <f>المصروفات!F290</f>
        <v>0</v>
      </c>
      <c r="V849">
        <f>المصروفات!E290</f>
        <v>0</v>
      </c>
      <c r="X849" t="str">
        <f>المصروفات!G290</f>
        <v>مصروف</v>
      </c>
    </row>
    <row r="850" spans="1:24" x14ac:dyDescent="0.3">
      <c r="A850">
        <f>المصروفات!A291</f>
        <v>0</v>
      </c>
      <c r="B850">
        <f>المصروفات!B291</f>
        <v>0</v>
      </c>
      <c r="C850">
        <f>المصروفات!C291</f>
        <v>0</v>
      </c>
      <c r="D850">
        <f>المصروفات!D291</f>
        <v>0</v>
      </c>
      <c r="T850">
        <f>المصروفات!F291</f>
        <v>0</v>
      </c>
      <c r="V850">
        <f>المصروفات!E291</f>
        <v>0</v>
      </c>
      <c r="X850" t="str">
        <f>المصروفات!G291</f>
        <v>مصروف</v>
      </c>
    </row>
    <row r="851" spans="1:24" x14ac:dyDescent="0.3">
      <c r="A851">
        <f>المصروفات!A292</f>
        <v>0</v>
      </c>
      <c r="B851">
        <f>المصروفات!B292</f>
        <v>0</v>
      </c>
      <c r="C851">
        <f>المصروفات!C292</f>
        <v>0</v>
      </c>
      <c r="D851">
        <f>المصروفات!D292</f>
        <v>0</v>
      </c>
      <c r="T851">
        <f>المصروفات!F292</f>
        <v>0</v>
      </c>
      <c r="V851">
        <f>المصروفات!E292</f>
        <v>0</v>
      </c>
      <c r="X851" t="str">
        <f>المصروفات!G292</f>
        <v>مصروف</v>
      </c>
    </row>
    <row r="852" spans="1:24" x14ac:dyDescent="0.3">
      <c r="A852">
        <f>المصروفات!A293</f>
        <v>0</v>
      </c>
      <c r="B852">
        <f>المصروفات!B293</f>
        <v>0</v>
      </c>
      <c r="C852">
        <f>المصروفات!C293</f>
        <v>0</v>
      </c>
      <c r="D852">
        <f>المصروفات!D293</f>
        <v>0</v>
      </c>
      <c r="T852">
        <f>المصروفات!F293</f>
        <v>0</v>
      </c>
      <c r="V852">
        <f>المصروفات!E293</f>
        <v>0</v>
      </c>
      <c r="X852" t="str">
        <f>المصروفات!G293</f>
        <v>مصروف</v>
      </c>
    </row>
    <row r="853" spans="1:24" x14ac:dyDescent="0.3">
      <c r="A853">
        <f>المصروفات!A294</f>
        <v>0</v>
      </c>
      <c r="B853">
        <f>المصروفات!B294</f>
        <v>0</v>
      </c>
      <c r="C853">
        <f>المصروفات!C294</f>
        <v>0</v>
      </c>
      <c r="D853">
        <f>المصروفات!D294</f>
        <v>0</v>
      </c>
      <c r="T853">
        <f>المصروفات!F294</f>
        <v>0</v>
      </c>
      <c r="V853">
        <f>المصروفات!E294</f>
        <v>0</v>
      </c>
      <c r="X853" t="str">
        <f>المصروفات!G294</f>
        <v>مصروف</v>
      </c>
    </row>
    <row r="854" spans="1:24" x14ac:dyDescent="0.3">
      <c r="A854">
        <f>المصروفات!A295</f>
        <v>0</v>
      </c>
      <c r="B854">
        <f>المصروفات!B295</f>
        <v>0</v>
      </c>
      <c r="C854">
        <f>المصروفات!C295</f>
        <v>0</v>
      </c>
      <c r="D854">
        <f>المصروفات!D295</f>
        <v>0</v>
      </c>
      <c r="T854">
        <f>المصروفات!F295</f>
        <v>0</v>
      </c>
      <c r="V854">
        <f>المصروفات!E295</f>
        <v>0</v>
      </c>
      <c r="X854" t="str">
        <f>المصروفات!G295</f>
        <v>مصروف</v>
      </c>
    </row>
    <row r="855" spans="1:24" x14ac:dyDescent="0.3">
      <c r="A855">
        <f>المصروفات!A296</f>
        <v>0</v>
      </c>
      <c r="B855">
        <f>المصروفات!B296</f>
        <v>0</v>
      </c>
      <c r="C855">
        <f>المصروفات!C296</f>
        <v>0</v>
      </c>
      <c r="D855">
        <f>المصروفات!D296</f>
        <v>0</v>
      </c>
      <c r="T855">
        <f>المصروفات!F296</f>
        <v>0</v>
      </c>
      <c r="V855">
        <f>المصروفات!E296</f>
        <v>0</v>
      </c>
      <c r="X855" t="str">
        <f>المصروفات!G296</f>
        <v>مصروف</v>
      </c>
    </row>
    <row r="856" spans="1:24" x14ac:dyDescent="0.3">
      <c r="A856">
        <f>المصروفات!A297</f>
        <v>0</v>
      </c>
      <c r="B856">
        <f>المصروفات!B297</f>
        <v>0</v>
      </c>
      <c r="C856">
        <f>المصروفات!C297</f>
        <v>0</v>
      </c>
      <c r="D856">
        <f>المصروفات!D297</f>
        <v>0</v>
      </c>
      <c r="T856">
        <f>المصروفات!F297</f>
        <v>0</v>
      </c>
      <c r="V856">
        <f>المصروفات!E297</f>
        <v>0</v>
      </c>
      <c r="X856" t="str">
        <f>المصروفات!G297</f>
        <v>مصروف</v>
      </c>
    </row>
    <row r="857" spans="1:24" x14ac:dyDescent="0.3">
      <c r="A857">
        <f>المصروفات!A298</f>
        <v>0</v>
      </c>
      <c r="B857">
        <f>المصروفات!B298</f>
        <v>0</v>
      </c>
      <c r="C857">
        <f>المصروفات!C298</f>
        <v>0</v>
      </c>
      <c r="D857">
        <f>المصروفات!D298</f>
        <v>0</v>
      </c>
      <c r="T857">
        <f>المصروفات!F298</f>
        <v>0</v>
      </c>
      <c r="V857">
        <f>المصروفات!E298</f>
        <v>0</v>
      </c>
      <c r="X857" t="str">
        <f>المصروفات!G298</f>
        <v>مصروف</v>
      </c>
    </row>
    <row r="858" spans="1:24" x14ac:dyDescent="0.3">
      <c r="A858">
        <f>المصروفات!A299</f>
        <v>0</v>
      </c>
      <c r="B858">
        <f>المصروفات!B299</f>
        <v>0</v>
      </c>
      <c r="C858">
        <f>المصروفات!C299</f>
        <v>0</v>
      </c>
      <c r="D858">
        <f>المصروفات!D299</f>
        <v>0</v>
      </c>
      <c r="T858">
        <f>المصروفات!F299</f>
        <v>0</v>
      </c>
      <c r="V858">
        <f>المصروفات!E299</f>
        <v>0</v>
      </c>
      <c r="X858" t="str">
        <f>المصروفات!G299</f>
        <v>مصروف</v>
      </c>
    </row>
    <row r="859" spans="1:24" x14ac:dyDescent="0.3">
      <c r="A859">
        <f>المصروفات!A300</f>
        <v>0</v>
      </c>
      <c r="B859">
        <f>المصروفات!B300</f>
        <v>0</v>
      </c>
      <c r="C859">
        <f>المصروفات!C300</f>
        <v>0</v>
      </c>
      <c r="D859">
        <f>المصروفات!D300</f>
        <v>0</v>
      </c>
      <c r="T859">
        <f>المصروفات!F300</f>
        <v>0</v>
      </c>
      <c r="V859">
        <f>المصروفات!E300</f>
        <v>0</v>
      </c>
      <c r="X859" t="str">
        <f>المصروفات!G300</f>
        <v>مصروف</v>
      </c>
    </row>
    <row r="860" spans="1:24" x14ac:dyDescent="0.3">
      <c r="A860">
        <f>المصروفات!A301</f>
        <v>0</v>
      </c>
      <c r="B860">
        <f>المصروفات!B301</f>
        <v>0</v>
      </c>
      <c r="C860">
        <f>المصروفات!C301</f>
        <v>0</v>
      </c>
      <c r="D860">
        <f>المصروفات!D301</f>
        <v>0</v>
      </c>
      <c r="T860">
        <f>المصروفات!F301</f>
        <v>0</v>
      </c>
      <c r="V860">
        <f>المصروفات!E301</f>
        <v>0</v>
      </c>
      <c r="X860" t="str">
        <f>المصروفات!G301</f>
        <v>مصروف</v>
      </c>
    </row>
    <row r="861" spans="1:24" x14ac:dyDescent="0.3">
      <c r="A861">
        <f>المصروفات!A302</f>
        <v>0</v>
      </c>
      <c r="B861">
        <f>المصروفات!B302</f>
        <v>0</v>
      </c>
      <c r="C861">
        <f>المصروفات!C302</f>
        <v>0</v>
      </c>
      <c r="D861">
        <f>المصروفات!D302</f>
        <v>0</v>
      </c>
      <c r="T861">
        <f>المصروفات!F302</f>
        <v>0</v>
      </c>
      <c r="V861">
        <f>المصروفات!E302</f>
        <v>0</v>
      </c>
      <c r="X861" t="str">
        <f>المصروفات!G302</f>
        <v>مصروف</v>
      </c>
    </row>
    <row r="862" spans="1:24" x14ac:dyDescent="0.3">
      <c r="A862">
        <f>المصروفات!A303</f>
        <v>0</v>
      </c>
      <c r="B862">
        <f>المصروفات!B303</f>
        <v>0</v>
      </c>
      <c r="C862">
        <f>المصروفات!C303</f>
        <v>0</v>
      </c>
      <c r="D862">
        <f>المصروفات!D303</f>
        <v>0</v>
      </c>
      <c r="T862">
        <f>المصروفات!F303</f>
        <v>0</v>
      </c>
      <c r="V862">
        <f>المصروفات!E303</f>
        <v>0</v>
      </c>
      <c r="X862" t="str">
        <f>المصروفات!G303</f>
        <v>مصروف</v>
      </c>
    </row>
    <row r="863" spans="1:24" x14ac:dyDescent="0.3">
      <c r="A863">
        <f>المصروفات!A304</f>
        <v>0</v>
      </c>
      <c r="B863">
        <f>المصروفات!B304</f>
        <v>0</v>
      </c>
      <c r="C863">
        <f>المصروفات!C304</f>
        <v>0</v>
      </c>
      <c r="D863">
        <f>المصروفات!D304</f>
        <v>0</v>
      </c>
      <c r="T863">
        <f>المصروفات!F304</f>
        <v>0</v>
      </c>
      <c r="V863">
        <f>المصروفات!E304</f>
        <v>0</v>
      </c>
      <c r="X863" t="str">
        <f>المصروفات!G304</f>
        <v>مصروف</v>
      </c>
    </row>
    <row r="864" spans="1:24" x14ac:dyDescent="0.3">
      <c r="A864">
        <f>المصروفات!A305</f>
        <v>0</v>
      </c>
      <c r="B864">
        <f>المصروفات!B305</f>
        <v>0</v>
      </c>
      <c r="C864">
        <f>المصروفات!C305</f>
        <v>0</v>
      </c>
      <c r="D864">
        <f>المصروفات!D305</f>
        <v>0</v>
      </c>
      <c r="T864">
        <f>المصروفات!F305</f>
        <v>0</v>
      </c>
      <c r="V864">
        <f>المصروفات!E305</f>
        <v>0</v>
      </c>
      <c r="X864" t="str">
        <f>المصروفات!G305</f>
        <v>مصروف</v>
      </c>
    </row>
    <row r="865" spans="1:24" x14ac:dyDescent="0.3">
      <c r="A865">
        <f>المصروفات!A306</f>
        <v>0</v>
      </c>
      <c r="B865">
        <f>المصروفات!B306</f>
        <v>0</v>
      </c>
      <c r="C865">
        <f>المصروفات!C306</f>
        <v>0</v>
      </c>
      <c r="D865">
        <f>المصروفات!D306</f>
        <v>0</v>
      </c>
      <c r="T865">
        <f>المصروفات!F306</f>
        <v>0</v>
      </c>
      <c r="V865">
        <f>المصروفات!E306</f>
        <v>0</v>
      </c>
      <c r="X865" t="str">
        <f>المصروفات!G306</f>
        <v>مصروف</v>
      </c>
    </row>
    <row r="866" spans="1:24" x14ac:dyDescent="0.3">
      <c r="A866">
        <f>المصروفات!A307</f>
        <v>0</v>
      </c>
      <c r="B866">
        <f>المصروفات!B307</f>
        <v>0</v>
      </c>
      <c r="C866">
        <f>المصروفات!C307</f>
        <v>0</v>
      </c>
      <c r="D866">
        <f>المصروفات!D307</f>
        <v>0</v>
      </c>
      <c r="T866">
        <f>المصروفات!F307</f>
        <v>0</v>
      </c>
      <c r="V866">
        <f>المصروفات!E307</f>
        <v>0</v>
      </c>
      <c r="X866" t="str">
        <f>المصروفات!G307</f>
        <v>مصروف</v>
      </c>
    </row>
    <row r="867" spans="1:24" x14ac:dyDescent="0.3">
      <c r="A867">
        <f>المصروفات!A308</f>
        <v>0</v>
      </c>
      <c r="B867">
        <f>المصروفات!B308</f>
        <v>0</v>
      </c>
      <c r="C867">
        <f>المصروفات!C308</f>
        <v>0</v>
      </c>
      <c r="D867">
        <f>المصروفات!D308</f>
        <v>0</v>
      </c>
      <c r="T867">
        <f>المصروفات!F308</f>
        <v>0</v>
      </c>
      <c r="V867">
        <f>المصروفات!E308</f>
        <v>0</v>
      </c>
      <c r="X867" t="str">
        <f>المصروفات!G308</f>
        <v>مصروف</v>
      </c>
    </row>
    <row r="868" spans="1:24" x14ac:dyDescent="0.3">
      <c r="A868">
        <f>المصروفات!A309</f>
        <v>0</v>
      </c>
      <c r="B868">
        <f>المصروفات!B309</f>
        <v>0</v>
      </c>
      <c r="C868">
        <f>المصروفات!C309</f>
        <v>0</v>
      </c>
      <c r="D868">
        <f>المصروفات!D309</f>
        <v>0</v>
      </c>
      <c r="T868">
        <f>المصروفات!F309</f>
        <v>0</v>
      </c>
      <c r="V868">
        <f>المصروفات!E309</f>
        <v>0</v>
      </c>
      <c r="X868" t="str">
        <f>المصروفات!G309</f>
        <v>مصروف</v>
      </c>
    </row>
    <row r="869" spans="1:24" x14ac:dyDescent="0.3">
      <c r="A869">
        <f>المصروفات!A310</f>
        <v>0</v>
      </c>
      <c r="B869">
        <f>المصروفات!B310</f>
        <v>0</v>
      </c>
      <c r="C869">
        <f>المصروفات!C310</f>
        <v>0</v>
      </c>
      <c r="D869">
        <f>المصروفات!D310</f>
        <v>0</v>
      </c>
      <c r="T869">
        <f>المصروفات!F310</f>
        <v>0</v>
      </c>
      <c r="V869">
        <f>المصروفات!E310</f>
        <v>0</v>
      </c>
      <c r="X869" t="str">
        <f>المصروفات!G310</f>
        <v>مصروف</v>
      </c>
    </row>
    <row r="870" spans="1:24" x14ac:dyDescent="0.3">
      <c r="A870">
        <f>المصروفات!A311</f>
        <v>0</v>
      </c>
      <c r="B870">
        <f>المصروفات!B311</f>
        <v>0</v>
      </c>
      <c r="C870">
        <f>المصروفات!C311</f>
        <v>0</v>
      </c>
      <c r="D870">
        <f>المصروفات!D311</f>
        <v>0</v>
      </c>
      <c r="T870">
        <f>المصروفات!F311</f>
        <v>0</v>
      </c>
      <c r="V870">
        <f>المصروفات!E311</f>
        <v>0</v>
      </c>
      <c r="X870" t="str">
        <f>المصروفات!G311</f>
        <v>مصروف</v>
      </c>
    </row>
    <row r="871" spans="1:24" x14ac:dyDescent="0.3">
      <c r="A871">
        <f>المصروفات!A312</f>
        <v>0</v>
      </c>
      <c r="B871">
        <f>المصروفات!B312</f>
        <v>0</v>
      </c>
      <c r="C871">
        <f>المصروفات!C312</f>
        <v>0</v>
      </c>
      <c r="D871">
        <f>المصروفات!D312</f>
        <v>0</v>
      </c>
      <c r="T871">
        <f>المصروفات!F312</f>
        <v>0</v>
      </c>
      <c r="V871">
        <f>المصروفات!E312</f>
        <v>0</v>
      </c>
      <c r="X871" t="str">
        <f>المصروفات!G312</f>
        <v>مصروف</v>
      </c>
    </row>
    <row r="872" spans="1:24" x14ac:dyDescent="0.3">
      <c r="A872">
        <f>المصروفات!A313</f>
        <v>0</v>
      </c>
      <c r="B872">
        <f>المصروفات!B313</f>
        <v>0</v>
      </c>
      <c r="C872">
        <f>المصروفات!C313</f>
        <v>0</v>
      </c>
      <c r="D872">
        <f>المصروفات!D313</f>
        <v>0</v>
      </c>
      <c r="T872">
        <f>المصروفات!F313</f>
        <v>0</v>
      </c>
      <c r="V872">
        <f>المصروفات!E313</f>
        <v>0</v>
      </c>
      <c r="X872" t="str">
        <f>المصروفات!G313</f>
        <v>مصروف</v>
      </c>
    </row>
    <row r="873" spans="1:24" x14ac:dyDescent="0.3">
      <c r="A873">
        <f>المصروفات!A314</f>
        <v>0</v>
      </c>
      <c r="B873">
        <f>المصروفات!B314</f>
        <v>0</v>
      </c>
      <c r="C873">
        <f>المصروفات!C314</f>
        <v>0</v>
      </c>
      <c r="D873">
        <f>المصروفات!D314</f>
        <v>0</v>
      </c>
      <c r="T873">
        <f>المصروفات!F314</f>
        <v>0</v>
      </c>
      <c r="V873">
        <f>المصروفات!E314</f>
        <v>0</v>
      </c>
      <c r="X873" t="str">
        <f>المصروفات!G314</f>
        <v>مصروف</v>
      </c>
    </row>
    <row r="874" spans="1:24" x14ac:dyDescent="0.3">
      <c r="A874">
        <f>المصروفات!A315</f>
        <v>0</v>
      </c>
      <c r="B874">
        <f>المصروفات!B315</f>
        <v>0</v>
      </c>
      <c r="C874">
        <f>المصروفات!C315</f>
        <v>0</v>
      </c>
      <c r="D874">
        <f>المصروفات!D315</f>
        <v>0</v>
      </c>
      <c r="T874">
        <f>المصروفات!F315</f>
        <v>0</v>
      </c>
      <c r="V874">
        <f>المصروفات!E315</f>
        <v>0</v>
      </c>
      <c r="X874" t="str">
        <f>المصروفات!G315</f>
        <v>مصروف</v>
      </c>
    </row>
    <row r="875" spans="1:24" x14ac:dyDescent="0.3">
      <c r="A875">
        <f>المصروفات!A316</f>
        <v>0</v>
      </c>
      <c r="B875">
        <f>المصروفات!B316</f>
        <v>0</v>
      </c>
      <c r="C875">
        <f>المصروفات!C316</f>
        <v>0</v>
      </c>
      <c r="D875">
        <f>المصروفات!D316</f>
        <v>0</v>
      </c>
      <c r="T875">
        <f>المصروفات!F316</f>
        <v>0</v>
      </c>
      <c r="V875">
        <f>المصروفات!E316</f>
        <v>0</v>
      </c>
      <c r="X875" t="str">
        <f>المصروفات!G316</f>
        <v>مصروف</v>
      </c>
    </row>
    <row r="876" spans="1:24" x14ac:dyDescent="0.3">
      <c r="A876">
        <f>المصروفات!A317</f>
        <v>0</v>
      </c>
      <c r="B876">
        <f>المصروفات!B317</f>
        <v>0</v>
      </c>
      <c r="C876">
        <f>المصروفات!C317</f>
        <v>0</v>
      </c>
      <c r="D876">
        <f>المصروفات!D317</f>
        <v>0</v>
      </c>
      <c r="T876">
        <f>المصروفات!F317</f>
        <v>0</v>
      </c>
      <c r="V876">
        <f>المصروفات!E317</f>
        <v>0</v>
      </c>
      <c r="X876" t="str">
        <f>المصروفات!G317</f>
        <v>مصروف</v>
      </c>
    </row>
    <row r="877" spans="1:24" x14ac:dyDescent="0.3">
      <c r="A877">
        <f>المصروفات!A318</f>
        <v>0</v>
      </c>
      <c r="B877">
        <f>المصروفات!B318</f>
        <v>0</v>
      </c>
      <c r="C877">
        <f>المصروفات!C318</f>
        <v>0</v>
      </c>
      <c r="D877">
        <f>المصروفات!D318</f>
        <v>0</v>
      </c>
      <c r="T877">
        <f>المصروفات!F318</f>
        <v>0</v>
      </c>
      <c r="V877">
        <f>المصروفات!E318</f>
        <v>0</v>
      </c>
      <c r="X877" t="str">
        <f>المصروفات!G318</f>
        <v>مصروف</v>
      </c>
    </row>
    <row r="878" spans="1:24" x14ac:dyDescent="0.3">
      <c r="A878">
        <f>المصروفات!A319</f>
        <v>0</v>
      </c>
      <c r="B878">
        <f>المصروفات!B319</f>
        <v>0</v>
      </c>
      <c r="C878">
        <f>المصروفات!C319</f>
        <v>0</v>
      </c>
      <c r="D878">
        <f>المصروفات!D319</f>
        <v>0</v>
      </c>
      <c r="T878">
        <f>المصروفات!F319</f>
        <v>0</v>
      </c>
      <c r="V878">
        <f>المصروفات!E319</f>
        <v>0</v>
      </c>
      <c r="X878" t="str">
        <f>المصروفات!G319</f>
        <v>مصروف</v>
      </c>
    </row>
    <row r="879" spans="1:24" x14ac:dyDescent="0.3">
      <c r="A879">
        <f>المصروفات!A320</f>
        <v>0</v>
      </c>
      <c r="B879">
        <f>المصروفات!B320</f>
        <v>0</v>
      </c>
      <c r="C879">
        <f>المصروفات!C320</f>
        <v>0</v>
      </c>
      <c r="D879">
        <f>المصروفات!D320</f>
        <v>0</v>
      </c>
      <c r="T879">
        <f>المصروفات!F320</f>
        <v>0</v>
      </c>
      <c r="V879">
        <f>المصروفات!E320</f>
        <v>0</v>
      </c>
      <c r="X879" t="str">
        <f>المصروفات!G320</f>
        <v>مصروف</v>
      </c>
    </row>
    <row r="880" spans="1:24" x14ac:dyDescent="0.3">
      <c r="A880">
        <f>المصروفات!A321</f>
        <v>0</v>
      </c>
      <c r="B880">
        <f>المصروفات!B321</f>
        <v>0</v>
      </c>
      <c r="C880">
        <f>المصروفات!C321</f>
        <v>0</v>
      </c>
      <c r="D880">
        <f>المصروفات!D321</f>
        <v>0</v>
      </c>
      <c r="T880">
        <f>المصروفات!F321</f>
        <v>0</v>
      </c>
      <c r="V880">
        <f>المصروفات!E321</f>
        <v>0</v>
      </c>
      <c r="X880" t="str">
        <f>المصروفات!G321</f>
        <v>مصروف</v>
      </c>
    </row>
    <row r="881" spans="1:24" x14ac:dyDescent="0.3">
      <c r="A881">
        <f>المصروفات!A322</f>
        <v>0</v>
      </c>
      <c r="B881">
        <f>المصروفات!B322</f>
        <v>0</v>
      </c>
      <c r="C881">
        <f>المصروفات!C322</f>
        <v>0</v>
      </c>
      <c r="D881">
        <f>المصروفات!D322</f>
        <v>0</v>
      </c>
      <c r="T881">
        <f>المصروفات!F322</f>
        <v>0</v>
      </c>
      <c r="V881">
        <f>المصروفات!E322</f>
        <v>0</v>
      </c>
      <c r="X881" t="str">
        <f>المصروفات!G322</f>
        <v>مصروف</v>
      </c>
    </row>
    <row r="882" spans="1:24" x14ac:dyDescent="0.3">
      <c r="A882">
        <f>المصروفات!A323</f>
        <v>0</v>
      </c>
      <c r="B882">
        <f>المصروفات!B323</f>
        <v>0</v>
      </c>
      <c r="C882">
        <f>المصروفات!C323</f>
        <v>0</v>
      </c>
      <c r="D882">
        <f>المصروفات!D323</f>
        <v>0</v>
      </c>
      <c r="T882">
        <f>المصروفات!F323</f>
        <v>0</v>
      </c>
      <c r="V882">
        <f>المصروفات!E323</f>
        <v>0</v>
      </c>
      <c r="X882" t="str">
        <f>المصروفات!G323</f>
        <v>مصروف</v>
      </c>
    </row>
    <row r="883" spans="1:24" x14ac:dyDescent="0.3">
      <c r="A883">
        <f>المصروفات!A324</f>
        <v>0</v>
      </c>
      <c r="B883">
        <f>المصروفات!B324</f>
        <v>0</v>
      </c>
      <c r="C883">
        <f>المصروفات!C324</f>
        <v>0</v>
      </c>
      <c r="D883">
        <f>المصروفات!D324</f>
        <v>0</v>
      </c>
      <c r="T883">
        <f>المصروفات!F324</f>
        <v>0</v>
      </c>
      <c r="V883">
        <f>المصروفات!E324</f>
        <v>0</v>
      </c>
      <c r="X883" t="str">
        <f>المصروفات!G324</f>
        <v>مصروف</v>
      </c>
    </row>
    <row r="884" spans="1:24" x14ac:dyDescent="0.3">
      <c r="A884">
        <f>المصروفات!A325</f>
        <v>0</v>
      </c>
      <c r="B884">
        <f>المصروفات!B325</f>
        <v>0</v>
      </c>
      <c r="C884">
        <f>المصروفات!C325</f>
        <v>0</v>
      </c>
      <c r="D884">
        <f>المصروفات!D325</f>
        <v>0</v>
      </c>
      <c r="T884">
        <f>المصروفات!F325</f>
        <v>0</v>
      </c>
      <c r="V884">
        <f>المصروفات!E325</f>
        <v>0</v>
      </c>
      <c r="X884" t="str">
        <f>المصروفات!G325</f>
        <v>مصروف</v>
      </c>
    </row>
    <row r="885" spans="1:24" x14ac:dyDescent="0.3">
      <c r="A885">
        <f>المصروفات!A326</f>
        <v>0</v>
      </c>
      <c r="B885">
        <f>المصروفات!B326</f>
        <v>0</v>
      </c>
      <c r="C885">
        <f>المصروفات!C326</f>
        <v>0</v>
      </c>
      <c r="D885">
        <f>المصروفات!D326</f>
        <v>0</v>
      </c>
      <c r="T885">
        <f>المصروفات!F326</f>
        <v>0</v>
      </c>
      <c r="V885">
        <f>المصروفات!E326</f>
        <v>0</v>
      </c>
      <c r="X885" t="str">
        <f>المصروفات!G326</f>
        <v>مصروف</v>
      </c>
    </row>
    <row r="886" spans="1:24" x14ac:dyDescent="0.3">
      <c r="A886">
        <f>المصروفات!A327</f>
        <v>0</v>
      </c>
      <c r="B886">
        <f>المصروفات!B327</f>
        <v>0</v>
      </c>
      <c r="C886">
        <f>المصروفات!C327</f>
        <v>0</v>
      </c>
      <c r="D886">
        <f>المصروفات!D327</f>
        <v>0</v>
      </c>
      <c r="T886">
        <f>المصروفات!F327</f>
        <v>0</v>
      </c>
      <c r="V886">
        <f>المصروفات!E327</f>
        <v>0</v>
      </c>
      <c r="X886" t="str">
        <f>المصروفات!G327</f>
        <v>مصروف</v>
      </c>
    </row>
    <row r="887" spans="1:24" x14ac:dyDescent="0.3">
      <c r="A887">
        <f>المصروفات!A328</f>
        <v>0</v>
      </c>
      <c r="B887">
        <f>المصروفات!B328</f>
        <v>0</v>
      </c>
      <c r="C887">
        <f>المصروفات!C328</f>
        <v>0</v>
      </c>
      <c r="D887">
        <f>المصروفات!D328</f>
        <v>0</v>
      </c>
      <c r="T887">
        <f>المصروفات!F328</f>
        <v>0</v>
      </c>
      <c r="V887">
        <f>المصروفات!E328</f>
        <v>0</v>
      </c>
      <c r="X887" t="str">
        <f>المصروفات!G328</f>
        <v>مصروف</v>
      </c>
    </row>
    <row r="888" spans="1:24" x14ac:dyDescent="0.3">
      <c r="A888">
        <f>المصروفات!A329</f>
        <v>0</v>
      </c>
      <c r="B888">
        <f>المصروفات!B329</f>
        <v>0</v>
      </c>
      <c r="C888">
        <f>المصروفات!C329</f>
        <v>0</v>
      </c>
      <c r="D888">
        <f>المصروفات!D329</f>
        <v>0</v>
      </c>
      <c r="T888">
        <f>المصروفات!F329</f>
        <v>0</v>
      </c>
      <c r="V888">
        <f>المصروفات!E329</f>
        <v>0</v>
      </c>
      <c r="X888" t="str">
        <f>المصروفات!G329</f>
        <v>مصروف</v>
      </c>
    </row>
    <row r="889" spans="1:24" x14ac:dyDescent="0.3">
      <c r="A889">
        <f>المصروفات!A330</f>
        <v>0</v>
      </c>
      <c r="B889">
        <f>المصروفات!B330</f>
        <v>0</v>
      </c>
      <c r="C889">
        <f>المصروفات!C330</f>
        <v>0</v>
      </c>
      <c r="D889">
        <f>المصروفات!D330</f>
        <v>0</v>
      </c>
      <c r="T889">
        <f>المصروفات!F330</f>
        <v>0</v>
      </c>
      <c r="V889">
        <f>المصروفات!E330</f>
        <v>0</v>
      </c>
      <c r="X889" t="str">
        <f>المصروفات!G330</f>
        <v>مصروف</v>
      </c>
    </row>
    <row r="890" spans="1:24" x14ac:dyDescent="0.3">
      <c r="A890">
        <f>المصروفات!A331</f>
        <v>0</v>
      </c>
      <c r="B890">
        <f>المصروفات!B331</f>
        <v>0</v>
      </c>
      <c r="C890">
        <f>المصروفات!C331</f>
        <v>0</v>
      </c>
      <c r="D890">
        <f>المصروفات!D331</f>
        <v>0</v>
      </c>
      <c r="T890">
        <f>المصروفات!F331</f>
        <v>0</v>
      </c>
      <c r="V890">
        <f>المصروفات!E331</f>
        <v>0</v>
      </c>
      <c r="X890" t="str">
        <f>المصروفات!G331</f>
        <v>مصروف</v>
      </c>
    </row>
    <row r="891" spans="1:24" x14ac:dyDescent="0.3">
      <c r="A891">
        <f>المصروفات!A332</f>
        <v>0</v>
      </c>
      <c r="B891">
        <f>المصروفات!B332</f>
        <v>0</v>
      </c>
      <c r="C891">
        <f>المصروفات!C332</f>
        <v>0</v>
      </c>
      <c r="D891">
        <f>المصروفات!D332</f>
        <v>0</v>
      </c>
      <c r="T891">
        <f>المصروفات!F332</f>
        <v>0</v>
      </c>
      <c r="V891">
        <f>المصروفات!E332</f>
        <v>0</v>
      </c>
      <c r="X891" t="str">
        <f>المصروفات!G332</f>
        <v>مصروف</v>
      </c>
    </row>
    <row r="892" spans="1:24" x14ac:dyDescent="0.3">
      <c r="A892">
        <f>المصروفات!A333</f>
        <v>0</v>
      </c>
      <c r="B892">
        <f>المصروفات!B333</f>
        <v>0</v>
      </c>
      <c r="C892">
        <f>المصروفات!C333</f>
        <v>0</v>
      </c>
      <c r="D892">
        <f>المصروفات!D333</f>
        <v>0</v>
      </c>
      <c r="T892">
        <f>المصروفات!F333</f>
        <v>0</v>
      </c>
      <c r="V892">
        <f>المصروفات!E333</f>
        <v>0</v>
      </c>
      <c r="X892" t="str">
        <f>المصروفات!G333</f>
        <v>مصروف</v>
      </c>
    </row>
    <row r="893" spans="1:24" x14ac:dyDescent="0.3">
      <c r="A893">
        <f>المصروفات!A334</f>
        <v>0</v>
      </c>
      <c r="B893">
        <f>المصروفات!B334</f>
        <v>0</v>
      </c>
      <c r="C893">
        <f>المصروفات!C334</f>
        <v>0</v>
      </c>
      <c r="D893">
        <f>المصروفات!D334</f>
        <v>0</v>
      </c>
      <c r="T893">
        <f>المصروفات!F334</f>
        <v>0</v>
      </c>
      <c r="V893">
        <f>المصروفات!E334</f>
        <v>0</v>
      </c>
      <c r="X893" t="str">
        <f>المصروفات!G334</f>
        <v>مصروف</v>
      </c>
    </row>
    <row r="894" spans="1:24" x14ac:dyDescent="0.3">
      <c r="A894">
        <f>المصروفات!A335</f>
        <v>0</v>
      </c>
      <c r="B894">
        <f>المصروفات!B335</f>
        <v>0</v>
      </c>
      <c r="C894">
        <f>المصروفات!C335</f>
        <v>0</v>
      </c>
      <c r="D894">
        <f>المصروفات!D335</f>
        <v>0</v>
      </c>
      <c r="T894">
        <f>المصروفات!F335</f>
        <v>0</v>
      </c>
      <c r="V894">
        <f>المصروفات!E335</f>
        <v>0</v>
      </c>
      <c r="X894" t="str">
        <f>المصروفات!G335</f>
        <v>مصروف</v>
      </c>
    </row>
    <row r="895" spans="1:24" x14ac:dyDescent="0.3">
      <c r="A895">
        <f>المصروفات!A336</f>
        <v>0</v>
      </c>
      <c r="B895">
        <f>المصروفات!B336</f>
        <v>0</v>
      </c>
      <c r="C895">
        <f>المصروفات!C336</f>
        <v>0</v>
      </c>
      <c r="D895">
        <f>المصروفات!D336</f>
        <v>0</v>
      </c>
      <c r="T895">
        <f>المصروفات!F336</f>
        <v>0</v>
      </c>
      <c r="V895">
        <f>المصروفات!E336</f>
        <v>0</v>
      </c>
      <c r="X895" t="str">
        <f>المصروفات!G336</f>
        <v>مصروف</v>
      </c>
    </row>
    <row r="896" spans="1:24" x14ac:dyDescent="0.3">
      <c r="A896">
        <f>المصروفات!A337</f>
        <v>0</v>
      </c>
      <c r="B896">
        <f>المصروفات!B337</f>
        <v>0</v>
      </c>
      <c r="C896">
        <f>المصروفات!C337</f>
        <v>0</v>
      </c>
      <c r="D896">
        <f>المصروفات!D337</f>
        <v>0</v>
      </c>
      <c r="T896">
        <f>المصروفات!F337</f>
        <v>0</v>
      </c>
      <c r="V896">
        <f>المصروفات!E337</f>
        <v>0</v>
      </c>
      <c r="X896" t="str">
        <f>المصروفات!G337</f>
        <v>مصروف</v>
      </c>
    </row>
    <row r="897" spans="1:24" x14ac:dyDescent="0.3">
      <c r="A897">
        <f>المصروفات!A338</f>
        <v>0</v>
      </c>
      <c r="B897">
        <f>المصروفات!B338</f>
        <v>0</v>
      </c>
      <c r="C897">
        <f>المصروفات!C338</f>
        <v>0</v>
      </c>
      <c r="D897">
        <f>المصروفات!D338</f>
        <v>0</v>
      </c>
      <c r="T897">
        <f>المصروفات!F338</f>
        <v>0</v>
      </c>
      <c r="V897">
        <f>المصروفات!E338</f>
        <v>0</v>
      </c>
      <c r="X897" t="str">
        <f>المصروفات!G338</f>
        <v>مصروف</v>
      </c>
    </row>
    <row r="898" spans="1:24" x14ac:dyDescent="0.3">
      <c r="A898">
        <f>المصروفات!A339</f>
        <v>0</v>
      </c>
      <c r="B898">
        <f>المصروفات!B339</f>
        <v>0</v>
      </c>
      <c r="C898">
        <f>المصروفات!C339</f>
        <v>0</v>
      </c>
      <c r="D898">
        <f>المصروفات!D339</f>
        <v>0</v>
      </c>
      <c r="T898">
        <f>المصروفات!F339</f>
        <v>0</v>
      </c>
      <c r="V898">
        <f>المصروفات!E339</f>
        <v>0</v>
      </c>
      <c r="X898" t="str">
        <f>المصروفات!G339</f>
        <v>مصروف</v>
      </c>
    </row>
    <row r="899" spans="1:24" x14ac:dyDescent="0.3">
      <c r="A899">
        <f>المصروفات!A340</f>
        <v>0</v>
      </c>
      <c r="B899">
        <f>المصروفات!B340</f>
        <v>0</v>
      </c>
      <c r="C899">
        <f>المصروفات!C340</f>
        <v>0</v>
      </c>
      <c r="D899">
        <f>المصروفات!D340</f>
        <v>0</v>
      </c>
      <c r="T899">
        <f>المصروفات!F340</f>
        <v>0</v>
      </c>
      <c r="V899">
        <f>المصروفات!E340</f>
        <v>0</v>
      </c>
      <c r="X899" t="str">
        <f>المصروفات!G340</f>
        <v>مصروف</v>
      </c>
    </row>
    <row r="900" spans="1:24" x14ac:dyDescent="0.3">
      <c r="A900">
        <f>المصروفات!A341</f>
        <v>0</v>
      </c>
      <c r="B900">
        <f>المصروفات!B341</f>
        <v>0</v>
      </c>
      <c r="C900">
        <f>المصروفات!C341</f>
        <v>0</v>
      </c>
      <c r="D900">
        <f>المصروفات!D341</f>
        <v>0</v>
      </c>
      <c r="T900">
        <f>المصروفات!F341</f>
        <v>0</v>
      </c>
      <c r="V900">
        <f>المصروفات!E341</f>
        <v>0</v>
      </c>
      <c r="X900" t="str">
        <f>المصروفات!G341</f>
        <v>مصروف</v>
      </c>
    </row>
    <row r="901" spans="1:24" x14ac:dyDescent="0.3">
      <c r="A901">
        <f>المصروفات!A342</f>
        <v>0</v>
      </c>
      <c r="B901">
        <f>المصروفات!B342</f>
        <v>0</v>
      </c>
      <c r="C901">
        <f>المصروفات!C342</f>
        <v>0</v>
      </c>
      <c r="D901">
        <f>المصروفات!D342</f>
        <v>0</v>
      </c>
      <c r="T901">
        <f>المصروفات!F342</f>
        <v>0</v>
      </c>
      <c r="V901">
        <f>المصروفات!E342</f>
        <v>0</v>
      </c>
      <c r="X901" t="str">
        <f>المصروفات!G342</f>
        <v>مصروف</v>
      </c>
    </row>
    <row r="902" spans="1:24" x14ac:dyDescent="0.3">
      <c r="A902">
        <f>المصروفات!A343</f>
        <v>0</v>
      </c>
      <c r="B902">
        <f>المصروفات!B343</f>
        <v>0</v>
      </c>
      <c r="C902">
        <f>المصروفات!C343</f>
        <v>0</v>
      </c>
      <c r="D902">
        <f>المصروفات!D343</f>
        <v>0</v>
      </c>
      <c r="T902">
        <f>المصروفات!F343</f>
        <v>0</v>
      </c>
      <c r="V902">
        <f>المصروفات!E343</f>
        <v>0</v>
      </c>
      <c r="X902" t="str">
        <f>المصروفات!G343</f>
        <v>مصروف</v>
      </c>
    </row>
    <row r="903" spans="1:24" x14ac:dyDescent="0.3">
      <c r="A903">
        <f>المصروفات!A344</f>
        <v>0</v>
      </c>
      <c r="B903">
        <f>المصروفات!B344</f>
        <v>0</v>
      </c>
      <c r="C903">
        <f>المصروفات!C344</f>
        <v>0</v>
      </c>
      <c r="D903">
        <f>المصروفات!D344</f>
        <v>0</v>
      </c>
      <c r="T903">
        <f>المصروفات!F344</f>
        <v>0</v>
      </c>
      <c r="V903">
        <f>المصروفات!E344</f>
        <v>0</v>
      </c>
      <c r="X903" t="str">
        <f>المصروفات!G344</f>
        <v>مصروف</v>
      </c>
    </row>
    <row r="904" spans="1:24" x14ac:dyDescent="0.3">
      <c r="A904">
        <f>المصروفات!A345</f>
        <v>0</v>
      </c>
      <c r="B904">
        <f>المصروفات!B345</f>
        <v>0</v>
      </c>
      <c r="C904">
        <f>المصروفات!C345</f>
        <v>0</v>
      </c>
      <c r="D904">
        <f>المصروفات!D345</f>
        <v>0</v>
      </c>
      <c r="T904">
        <f>المصروفات!F345</f>
        <v>0</v>
      </c>
      <c r="V904">
        <f>المصروفات!E345</f>
        <v>0</v>
      </c>
      <c r="X904" t="str">
        <f>المصروفات!G345</f>
        <v>مصروف</v>
      </c>
    </row>
    <row r="905" spans="1:24" x14ac:dyDescent="0.3">
      <c r="A905">
        <f>المصروفات!A346</f>
        <v>0</v>
      </c>
      <c r="B905">
        <f>المصروفات!B346</f>
        <v>0</v>
      </c>
      <c r="C905">
        <f>المصروفات!C346</f>
        <v>0</v>
      </c>
      <c r="D905">
        <f>المصروفات!D346</f>
        <v>0</v>
      </c>
      <c r="T905">
        <f>المصروفات!F346</f>
        <v>0</v>
      </c>
      <c r="V905">
        <f>المصروفات!E346</f>
        <v>0</v>
      </c>
      <c r="X905" t="str">
        <f>المصروفات!G346</f>
        <v>مصروف</v>
      </c>
    </row>
    <row r="906" spans="1:24" x14ac:dyDescent="0.3">
      <c r="A906">
        <f>المصروفات!A347</f>
        <v>0</v>
      </c>
      <c r="B906">
        <f>المصروفات!B347</f>
        <v>0</v>
      </c>
      <c r="C906">
        <f>المصروفات!C347</f>
        <v>0</v>
      </c>
      <c r="D906">
        <f>المصروفات!D347</f>
        <v>0</v>
      </c>
      <c r="T906">
        <f>المصروفات!F347</f>
        <v>0</v>
      </c>
      <c r="V906">
        <f>المصروفات!E347</f>
        <v>0</v>
      </c>
      <c r="X906" t="str">
        <f>المصروفات!G347</f>
        <v>مصروف</v>
      </c>
    </row>
    <row r="907" spans="1:24" x14ac:dyDescent="0.3">
      <c r="A907">
        <f>المصروفات!A348</f>
        <v>0</v>
      </c>
      <c r="B907">
        <f>المصروفات!B348</f>
        <v>0</v>
      </c>
      <c r="C907">
        <f>المصروفات!C348</f>
        <v>0</v>
      </c>
      <c r="D907">
        <f>المصروفات!D348</f>
        <v>0</v>
      </c>
      <c r="T907">
        <f>المصروفات!F348</f>
        <v>0</v>
      </c>
      <c r="V907">
        <f>المصروفات!E348</f>
        <v>0</v>
      </c>
      <c r="X907" t="str">
        <f>المصروفات!G348</f>
        <v>مصروف</v>
      </c>
    </row>
    <row r="908" spans="1:24" x14ac:dyDescent="0.3">
      <c r="A908">
        <f>المصروفات!A349</f>
        <v>0</v>
      </c>
      <c r="B908">
        <f>المصروفات!B349</f>
        <v>0</v>
      </c>
      <c r="C908">
        <f>المصروفات!C349</f>
        <v>0</v>
      </c>
      <c r="D908">
        <f>المصروفات!D349</f>
        <v>0</v>
      </c>
      <c r="T908">
        <f>المصروفات!F349</f>
        <v>0</v>
      </c>
      <c r="V908">
        <f>المصروفات!E349</f>
        <v>0</v>
      </c>
      <c r="X908" t="str">
        <f>المصروفات!G349</f>
        <v>مصروف</v>
      </c>
    </row>
    <row r="909" spans="1:24" x14ac:dyDescent="0.3">
      <c r="A909">
        <f>المصروفات!A350</f>
        <v>0</v>
      </c>
      <c r="B909">
        <f>المصروفات!B350</f>
        <v>0</v>
      </c>
      <c r="C909">
        <f>المصروفات!C350</f>
        <v>0</v>
      </c>
      <c r="D909">
        <f>المصروفات!D350</f>
        <v>0</v>
      </c>
      <c r="T909">
        <f>المصروفات!F350</f>
        <v>0</v>
      </c>
      <c r="V909">
        <f>المصروفات!E350</f>
        <v>0</v>
      </c>
      <c r="X909" t="str">
        <f>المصروفات!G350</f>
        <v>مصروف</v>
      </c>
    </row>
    <row r="910" spans="1:24" x14ac:dyDescent="0.3">
      <c r="A910">
        <f>المصروفات!A351</f>
        <v>0</v>
      </c>
      <c r="B910">
        <f>المصروفات!B351</f>
        <v>0</v>
      </c>
      <c r="C910">
        <f>المصروفات!C351</f>
        <v>0</v>
      </c>
      <c r="D910">
        <f>المصروفات!D351</f>
        <v>0</v>
      </c>
      <c r="T910">
        <f>المصروفات!F351</f>
        <v>0</v>
      </c>
      <c r="V910">
        <f>المصروفات!E351</f>
        <v>0</v>
      </c>
      <c r="X910" t="str">
        <f>المصروفات!G351</f>
        <v>مصروف</v>
      </c>
    </row>
    <row r="911" spans="1:24" x14ac:dyDescent="0.3">
      <c r="A911">
        <f>المصروفات!A352</f>
        <v>0</v>
      </c>
      <c r="B911">
        <f>المصروفات!B352</f>
        <v>0</v>
      </c>
      <c r="C911">
        <f>المصروفات!C352</f>
        <v>0</v>
      </c>
      <c r="D911">
        <f>المصروفات!D352</f>
        <v>0</v>
      </c>
      <c r="T911">
        <f>المصروفات!F352</f>
        <v>0</v>
      </c>
      <c r="V911">
        <f>المصروفات!E352</f>
        <v>0</v>
      </c>
      <c r="X911" t="str">
        <f>المصروفات!G352</f>
        <v>مصروف</v>
      </c>
    </row>
    <row r="912" spans="1:24" x14ac:dyDescent="0.3">
      <c r="A912">
        <f>المصروفات!A353</f>
        <v>0</v>
      </c>
      <c r="B912">
        <f>المصروفات!B353</f>
        <v>0</v>
      </c>
      <c r="C912">
        <f>المصروفات!C353</f>
        <v>0</v>
      </c>
      <c r="D912">
        <f>المصروفات!D353</f>
        <v>0</v>
      </c>
      <c r="T912">
        <f>المصروفات!F353</f>
        <v>0</v>
      </c>
      <c r="V912">
        <f>المصروفات!E353</f>
        <v>0</v>
      </c>
      <c r="X912" t="str">
        <f>المصروفات!G353</f>
        <v>مصروف</v>
      </c>
    </row>
    <row r="913" spans="1:24" x14ac:dyDescent="0.3">
      <c r="A913">
        <f>المصروفات!A354</f>
        <v>0</v>
      </c>
      <c r="B913">
        <f>المصروفات!B354</f>
        <v>0</v>
      </c>
      <c r="C913">
        <f>المصروفات!C354</f>
        <v>0</v>
      </c>
      <c r="D913">
        <f>المصروفات!D354</f>
        <v>0</v>
      </c>
      <c r="T913">
        <f>المصروفات!F354</f>
        <v>0</v>
      </c>
      <c r="V913">
        <f>المصروفات!E354</f>
        <v>0</v>
      </c>
      <c r="X913" t="str">
        <f>المصروفات!G354</f>
        <v>مصروف</v>
      </c>
    </row>
    <row r="914" spans="1:24" x14ac:dyDescent="0.3">
      <c r="A914">
        <f>المصروفات!A355</f>
        <v>0</v>
      </c>
      <c r="B914">
        <f>المصروفات!B355</f>
        <v>0</v>
      </c>
      <c r="C914">
        <f>المصروفات!C355</f>
        <v>0</v>
      </c>
      <c r="D914">
        <f>المصروفات!D355</f>
        <v>0</v>
      </c>
      <c r="T914">
        <f>المصروفات!F355</f>
        <v>0</v>
      </c>
      <c r="V914">
        <f>المصروفات!E355</f>
        <v>0</v>
      </c>
      <c r="X914" t="str">
        <f>المصروفات!G355</f>
        <v>مصروف</v>
      </c>
    </row>
    <row r="915" spans="1:24" x14ac:dyDescent="0.3">
      <c r="A915">
        <f>المصروفات!A356</f>
        <v>0</v>
      </c>
      <c r="B915">
        <f>المصروفات!B356</f>
        <v>0</v>
      </c>
      <c r="C915">
        <f>المصروفات!C356</f>
        <v>0</v>
      </c>
      <c r="D915">
        <f>المصروفات!D356</f>
        <v>0</v>
      </c>
      <c r="T915">
        <f>المصروفات!F356</f>
        <v>0</v>
      </c>
      <c r="V915">
        <f>المصروفات!E356</f>
        <v>0</v>
      </c>
      <c r="X915" t="str">
        <f>المصروفات!G356</f>
        <v>مصروف</v>
      </c>
    </row>
    <row r="916" spans="1:24" x14ac:dyDescent="0.3">
      <c r="A916">
        <f>المصروفات!A357</f>
        <v>0</v>
      </c>
      <c r="B916">
        <f>المصروفات!B357</f>
        <v>0</v>
      </c>
      <c r="C916">
        <f>المصروفات!C357</f>
        <v>0</v>
      </c>
      <c r="D916">
        <f>المصروفات!D357</f>
        <v>0</v>
      </c>
      <c r="T916">
        <f>المصروفات!F357</f>
        <v>0</v>
      </c>
      <c r="V916">
        <f>المصروفات!E357</f>
        <v>0</v>
      </c>
      <c r="X916" t="str">
        <f>المصروفات!G357</f>
        <v>مصروف</v>
      </c>
    </row>
    <row r="917" spans="1:24" x14ac:dyDescent="0.3">
      <c r="A917">
        <f>المصروفات!A358</f>
        <v>0</v>
      </c>
      <c r="B917">
        <f>المصروفات!B358</f>
        <v>0</v>
      </c>
      <c r="C917">
        <f>المصروفات!C358</f>
        <v>0</v>
      </c>
      <c r="D917">
        <f>المصروفات!D358</f>
        <v>0</v>
      </c>
      <c r="T917">
        <f>المصروفات!F358</f>
        <v>0</v>
      </c>
      <c r="V917">
        <f>المصروفات!E358</f>
        <v>0</v>
      </c>
      <c r="X917" t="str">
        <f>المصروفات!G358</f>
        <v>مصروف</v>
      </c>
    </row>
    <row r="918" spans="1:24" x14ac:dyDescent="0.3">
      <c r="A918">
        <f>المصروفات!A359</f>
        <v>0</v>
      </c>
      <c r="B918">
        <f>المصروفات!B359</f>
        <v>0</v>
      </c>
      <c r="C918">
        <f>المصروفات!C359</f>
        <v>0</v>
      </c>
      <c r="D918">
        <f>المصروفات!D359</f>
        <v>0</v>
      </c>
      <c r="T918">
        <f>المصروفات!F359</f>
        <v>0</v>
      </c>
      <c r="V918">
        <f>المصروفات!E359</f>
        <v>0</v>
      </c>
      <c r="X918" t="str">
        <f>المصروفات!G359</f>
        <v>مصروف</v>
      </c>
    </row>
    <row r="919" spans="1:24" x14ac:dyDescent="0.3">
      <c r="A919">
        <f>المصروفات!A360</f>
        <v>0</v>
      </c>
      <c r="B919">
        <f>المصروفات!B360</f>
        <v>0</v>
      </c>
      <c r="C919">
        <f>المصروفات!C360</f>
        <v>0</v>
      </c>
      <c r="D919">
        <f>المصروفات!D360</f>
        <v>0</v>
      </c>
      <c r="T919">
        <f>المصروفات!F360</f>
        <v>0</v>
      </c>
      <c r="V919">
        <f>المصروفات!E360</f>
        <v>0</v>
      </c>
      <c r="X919" t="str">
        <f>المصروفات!G360</f>
        <v>مصروف</v>
      </c>
    </row>
    <row r="920" spans="1:24" x14ac:dyDescent="0.3">
      <c r="A920">
        <f>المصروفات!A361</f>
        <v>0</v>
      </c>
      <c r="B920">
        <f>المصروفات!B361</f>
        <v>0</v>
      </c>
      <c r="C920">
        <f>المصروفات!C361</f>
        <v>0</v>
      </c>
      <c r="D920">
        <f>المصروفات!D361</f>
        <v>0</v>
      </c>
      <c r="T920">
        <f>المصروفات!F361</f>
        <v>0</v>
      </c>
      <c r="V920">
        <f>المصروفات!E361</f>
        <v>0</v>
      </c>
      <c r="X920" t="str">
        <f>المصروفات!G361</f>
        <v>مصروف</v>
      </c>
    </row>
    <row r="921" spans="1:24" x14ac:dyDescent="0.3">
      <c r="A921">
        <f>المصروفات!A362</f>
        <v>0</v>
      </c>
      <c r="B921">
        <f>المصروفات!B362</f>
        <v>0</v>
      </c>
      <c r="C921">
        <f>المصروفات!C362</f>
        <v>0</v>
      </c>
      <c r="D921">
        <f>المصروفات!D362</f>
        <v>0</v>
      </c>
      <c r="T921">
        <f>المصروفات!F362</f>
        <v>0</v>
      </c>
      <c r="V921">
        <f>المصروفات!E362</f>
        <v>0</v>
      </c>
      <c r="X921" t="str">
        <f>المصروفات!G362</f>
        <v>مصروف</v>
      </c>
    </row>
    <row r="922" spans="1:24" x14ac:dyDescent="0.3">
      <c r="A922">
        <f>المصروفات!A363</f>
        <v>0</v>
      </c>
      <c r="B922">
        <f>المصروفات!B363</f>
        <v>0</v>
      </c>
      <c r="C922">
        <f>المصروفات!C363</f>
        <v>0</v>
      </c>
      <c r="D922">
        <f>المصروفات!D363</f>
        <v>0</v>
      </c>
      <c r="T922">
        <f>المصروفات!F363</f>
        <v>0</v>
      </c>
      <c r="V922">
        <f>المصروفات!E363</f>
        <v>0</v>
      </c>
      <c r="X922" t="str">
        <f>المصروفات!G363</f>
        <v>مصروف</v>
      </c>
    </row>
    <row r="923" spans="1:24" x14ac:dyDescent="0.3">
      <c r="A923">
        <f>المصروفات!A364</f>
        <v>0</v>
      </c>
      <c r="B923">
        <f>المصروفات!B364</f>
        <v>0</v>
      </c>
      <c r="C923">
        <f>المصروفات!C364</f>
        <v>0</v>
      </c>
      <c r="D923">
        <f>المصروفات!D364</f>
        <v>0</v>
      </c>
      <c r="T923">
        <f>المصروفات!F364</f>
        <v>0</v>
      </c>
      <c r="V923">
        <f>المصروفات!E364</f>
        <v>0</v>
      </c>
      <c r="X923" t="str">
        <f>المصروفات!G364</f>
        <v>مصروف</v>
      </c>
    </row>
    <row r="924" spans="1:24" x14ac:dyDescent="0.3">
      <c r="A924">
        <f>المصروفات!A365</f>
        <v>0</v>
      </c>
      <c r="B924">
        <f>المصروفات!B365</f>
        <v>0</v>
      </c>
      <c r="C924">
        <f>المصروفات!C365</f>
        <v>0</v>
      </c>
      <c r="D924">
        <f>المصروفات!D365</f>
        <v>0</v>
      </c>
      <c r="T924">
        <f>المصروفات!F365</f>
        <v>0</v>
      </c>
      <c r="V924">
        <f>المصروفات!E365</f>
        <v>0</v>
      </c>
      <c r="X924" t="str">
        <f>المصروفات!G365</f>
        <v>مصروف</v>
      </c>
    </row>
    <row r="925" spans="1:24" x14ac:dyDescent="0.3">
      <c r="A925">
        <f>المصروفات!A366</f>
        <v>0</v>
      </c>
      <c r="B925">
        <f>المصروفات!B366</f>
        <v>0</v>
      </c>
      <c r="C925">
        <f>المصروفات!C366</f>
        <v>0</v>
      </c>
      <c r="D925">
        <f>المصروفات!D366</f>
        <v>0</v>
      </c>
      <c r="T925">
        <f>المصروفات!F366</f>
        <v>0</v>
      </c>
      <c r="V925">
        <f>المصروفات!E366</f>
        <v>0</v>
      </c>
      <c r="X925" t="str">
        <f>المصروفات!G366</f>
        <v>مصروف</v>
      </c>
    </row>
    <row r="926" spans="1:24" x14ac:dyDescent="0.3">
      <c r="A926">
        <f>المصروفات!A367</f>
        <v>0</v>
      </c>
      <c r="B926">
        <f>المصروفات!B367</f>
        <v>0</v>
      </c>
      <c r="C926">
        <f>المصروفات!C367</f>
        <v>0</v>
      </c>
      <c r="D926">
        <f>المصروفات!D367</f>
        <v>0</v>
      </c>
      <c r="T926">
        <f>المصروفات!F367</f>
        <v>0</v>
      </c>
      <c r="V926">
        <f>المصروفات!E367</f>
        <v>0</v>
      </c>
      <c r="X926" t="str">
        <f>المصروفات!G367</f>
        <v>مصروف</v>
      </c>
    </row>
    <row r="927" spans="1:24" x14ac:dyDescent="0.3">
      <c r="A927">
        <f>المصروفات!A368</f>
        <v>0</v>
      </c>
      <c r="B927">
        <f>المصروفات!B368</f>
        <v>0</v>
      </c>
      <c r="C927">
        <f>المصروفات!C368</f>
        <v>0</v>
      </c>
      <c r="D927">
        <f>المصروفات!D368</f>
        <v>0</v>
      </c>
      <c r="T927">
        <f>المصروفات!F368</f>
        <v>0</v>
      </c>
      <c r="V927">
        <f>المصروفات!E368</f>
        <v>0</v>
      </c>
      <c r="X927" t="str">
        <f>المصروفات!G368</f>
        <v>مصروف</v>
      </c>
    </row>
    <row r="928" spans="1:24" x14ac:dyDescent="0.3">
      <c r="A928">
        <f>المصروفات!A369</f>
        <v>0</v>
      </c>
      <c r="B928">
        <f>المصروفات!B369</f>
        <v>0</v>
      </c>
      <c r="C928">
        <f>المصروفات!C369</f>
        <v>0</v>
      </c>
      <c r="D928">
        <f>المصروفات!D369</f>
        <v>0</v>
      </c>
      <c r="T928">
        <f>المصروفات!F369</f>
        <v>0</v>
      </c>
      <c r="V928">
        <f>المصروفات!E369</f>
        <v>0</v>
      </c>
      <c r="X928" t="str">
        <f>المصروفات!G369</f>
        <v>مصروف</v>
      </c>
    </row>
    <row r="929" spans="1:24" x14ac:dyDescent="0.3">
      <c r="A929">
        <f>المصروفات!A370</f>
        <v>0</v>
      </c>
      <c r="B929">
        <f>المصروفات!B370</f>
        <v>0</v>
      </c>
      <c r="C929">
        <f>المصروفات!C370</f>
        <v>0</v>
      </c>
      <c r="D929">
        <f>المصروفات!D370</f>
        <v>0</v>
      </c>
      <c r="T929">
        <f>المصروفات!F370</f>
        <v>0</v>
      </c>
      <c r="V929">
        <f>المصروفات!E370</f>
        <v>0</v>
      </c>
      <c r="X929" t="str">
        <f>المصروفات!G370</f>
        <v>مصروف</v>
      </c>
    </row>
    <row r="930" spans="1:24" x14ac:dyDescent="0.3">
      <c r="A930">
        <f>المصروفات!A371</f>
        <v>0</v>
      </c>
      <c r="B930">
        <f>المصروفات!B371</f>
        <v>0</v>
      </c>
      <c r="C930">
        <f>المصروفات!C371</f>
        <v>0</v>
      </c>
      <c r="D930">
        <f>المصروفات!D371</f>
        <v>0</v>
      </c>
      <c r="T930">
        <f>المصروفات!F371</f>
        <v>0</v>
      </c>
      <c r="V930">
        <f>المصروفات!E371</f>
        <v>0</v>
      </c>
      <c r="X930" t="str">
        <f>المصروفات!G371</f>
        <v>مصروف</v>
      </c>
    </row>
    <row r="931" spans="1:24" x14ac:dyDescent="0.3">
      <c r="A931">
        <f>المصروفات!A372</f>
        <v>0</v>
      </c>
      <c r="B931">
        <f>المصروفات!B372</f>
        <v>0</v>
      </c>
      <c r="C931">
        <f>المصروفات!C372</f>
        <v>0</v>
      </c>
      <c r="D931">
        <f>المصروفات!D372</f>
        <v>0</v>
      </c>
      <c r="T931">
        <f>المصروفات!F372</f>
        <v>0</v>
      </c>
      <c r="V931">
        <f>المصروفات!E372</f>
        <v>0</v>
      </c>
      <c r="X931" t="str">
        <f>المصروفات!G372</f>
        <v>مصروف</v>
      </c>
    </row>
    <row r="932" spans="1:24" x14ac:dyDescent="0.3">
      <c r="A932">
        <f>المصروفات!A373</f>
        <v>0</v>
      </c>
      <c r="B932">
        <f>المصروفات!B373</f>
        <v>0</v>
      </c>
      <c r="C932">
        <f>المصروفات!C373</f>
        <v>0</v>
      </c>
      <c r="D932">
        <f>المصروفات!D373</f>
        <v>0</v>
      </c>
      <c r="T932">
        <f>المصروفات!F373</f>
        <v>0</v>
      </c>
      <c r="V932">
        <f>المصروفات!E373</f>
        <v>0</v>
      </c>
      <c r="X932" t="str">
        <f>المصروفات!G373</f>
        <v>مصروف</v>
      </c>
    </row>
    <row r="933" spans="1:24" x14ac:dyDescent="0.3">
      <c r="A933">
        <f>المصروفات!A374</f>
        <v>0</v>
      </c>
      <c r="B933">
        <f>المصروفات!B374</f>
        <v>0</v>
      </c>
      <c r="C933">
        <f>المصروفات!C374</f>
        <v>0</v>
      </c>
      <c r="D933">
        <f>المصروفات!D374</f>
        <v>0</v>
      </c>
      <c r="T933">
        <f>المصروفات!F374</f>
        <v>0</v>
      </c>
      <c r="V933">
        <f>المصروفات!E374</f>
        <v>0</v>
      </c>
      <c r="X933" t="str">
        <f>المصروفات!G374</f>
        <v>مصروف</v>
      </c>
    </row>
    <row r="934" spans="1:24" x14ac:dyDescent="0.3">
      <c r="A934">
        <f>المصروفات!A375</f>
        <v>0</v>
      </c>
      <c r="B934">
        <f>المصروفات!B375</f>
        <v>0</v>
      </c>
      <c r="C934">
        <f>المصروفات!C375</f>
        <v>0</v>
      </c>
      <c r="D934">
        <f>المصروفات!D375</f>
        <v>0</v>
      </c>
      <c r="T934">
        <f>المصروفات!F375</f>
        <v>0</v>
      </c>
      <c r="V934">
        <f>المصروفات!E375</f>
        <v>0</v>
      </c>
      <c r="X934" t="str">
        <f>المصروفات!G375</f>
        <v>مصروف</v>
      </c>
    </row>
    <row r="935" spans="1:24" x14ac:dyDescent="0.3">
      <c r="A935">
        <f>المصروفات!A376</f>
        <v>0</v>
      </c>
      <c r="B935">
        <f>المصروفات!B376</f>
        <v>0</v>
      </c>
      <c r="C935">
        <f>المصروفات!C376</f>
        <v>0</v>
      </c>
      <c r="D935">
        <f>المصروفات!D376</f>
        <v>0</v>
      </c>
      <c r="T935">
        <f>المصروفات!F376</f>
        <v>0</v>
      </c>
      <c r="V935">
        <f>المصروفات!E376</f>
        <v>0</v>
      </c>
      <c r="X935" t="str">
        <f>المصروفات!G376</f>
        <v>مصروف</v>
      </c>
    </row>
    <row r="936" spans="1:24" x14ac:dyDescent="0.3">
      <c r="A936">
        <f>المصروفات!A377</f>
        <v>0</v>
      </c>
      <c r="B936">
        <f>المصروفات!B377</f>
        <v>0</v>
      </c>
      <c r="C936">
        <f>المصروفات!C377</f>
        <v>0</v>
      </c>
      <c r="D936">
        <f>المصروفات!D377</f>
        <v>0</v>
      </c>
      <c r="T936">
        <f>المصروفات!F377</f>
        <v>0</v>
      </c>
      <c r="V936">
        <f>المصروفات!E377</f>
        <v>0</v>
      </c>
      <c r="X936" t="str">
        <f>المصروفات!G377</f>
        <v>مصروف</v>
      </c>
    </row>
    <row r="937" spans="1:24" x14ac:dyDescent="0.3">
      <c r="A937">
        <f>المصروفات!A378</f>
        <v>0</v>
      </c>
      <c r="B937">
        <f>المصروفات!B378</f>
        <v>0</v>
      </c>
      <c r="C937">
        <f>المصروفات!C378</f>
        <v>0</v>
      </c>
      <c r="D937">
        <f>المصروفات!D378</f>
        <v>0</v>
      </c>
      <c r="T937">
        <f>المصروفات!F378</f>
        <v>0</v>
      </c>
      <c r="V937">
        <f>المصروفات!E378</f>
        <v>0</v>
      </c>
      <c r="X937" t="str">
        <f>المصروفات!G378</f>
        <v>مصروف</v>
      </c>
    </row>
    <row r="938" spans="1:24" x14ac:dyDescent="0.3">
      <c r="A938">
        <f>المصروفات!A379</f>
        <v>0</v>
      </c>
      <c r="B938">
        <f>المصروفات!B379</f>
        <v>0</v>
      </c>
      <c r="C938">
        <f>المصروفات!C379</f>
        <v>0</v>
      </c>
      <c r="D938">
        <f>المصروفات!D379</f>
        <v>0</v>
      </c>
      <c r="T938">
        <f>المصروفات!F379</f>
        <v>0</v>
      </c>
      <c r="V938">
        <f>المصروفات!E379</f>
        <v>0</v>
      </c>
      <c r="X938" t="str">
        <f>المصروفات!G379</f>
        <v>مصروف</v>
      </c>
    </row>
    <row r="939" spans="1:24" x14ac:dyDescent="0.3">
      <c r="A939">
        <f>المصروفات!A380</f>
        <v>0</v>
      </c>
      <c r="B939">
        <f>المصروفات!B380</f>
        <v>0</v>
      </c>
      <c r="C939">
        <f>المصروفات!C380</f>
        <v>0</v>
      </c>
      <c r="D939">
        <f>المصروفات!D380</f>
        <v>0</v>
      </c>
      <c r="T939">
        <f>المصروفات!F380</f>
        <v>0</v>
      </c>
      <c r="V939">
        <f>المصروفات!E380</f>
        <v>0</v>
      </c>
      <c r="X939" t="str">
        <f>المصروفات!G380</f>
        <v>مصروف</v>
      </c>
    </row>
    <row r="940" spans="1:24" x14ac:dyDescent="0.3">
      <c r="A940">
        <f>المصروفات!A381</f>
        <v>0</v>
      </c>
      <c r="B940">
        <f>المصروفات!B381</f>
        <v>0</v>
      </c>
      <c r="C940">
        <f>المصروفات!C381</f>
        <v>0</v>
      </c>
      <c r="D940">
        <f>المصروفات!D381</f>
        <v>0</v>
      </c>
      <c r="T940">
        <f>المصروفات!F381</f>
        <v>0</v>
      </c>
      <c r="V940">
        <f>المصروفات!E381</f>
        <v>0</v>
      </c>
      <c r="X940" t="str">
        <f>المصروفات!G381</f>
        <v>مصروف</v>
      </c>
    </row>
    <row r="941" spans="1:24" x14ac:dyDescent="0.3">
      <c r="A941">
        <f>المصروفات!A382</f>
        <v>0</v>
      </c>
      <c r="B941">
        <f>المصروفات!B382</f>
        <v>0</v>
      </c>
      <c r="C941">
        <f>المصروفات!C382</f>
        <v>0</v>
      </c>
      <c r="D941">
        <f>المصروفات!D382</f>
        <v>0</v>
      </c>
      <c r="T941">
        <f>المصروفات!F382</f>
        <v>0</v>
      </c>
      <c r="V941">
        <f>المصروفات!E382</f>
        <v>0</v>
      </c>
      <c r="X941" t="str">
        <f>المصروفات!G382</f>
        <v>مصروف</v>
      </c>
    </row>
    <row r="942" spans="1:24" x14ac:dyDescent="0.3">
      <c r="A942">
        <f>المصروفات!A383</f>
        <v>0</v>
      </c>
      <c r="B942">
        <f>المصروفات!B383</f>
        <v>0</v>
      </c>
      <c r="C942">
        <f>المصروفات!C383</f>
        <v>0</v>
      </c>
      <c r="D942">
        <f>المصروفات!D383</f>
        <v>0</v>
      </c>
      <c r="T942">
        <f>المصروفات!F383</f>
        <v>0</v>
      </c>
      <c r="V942">
        <f>المصروفات!E383</f>
        <v>0</v>
      </c>
      <c r="X942" t="str">
        <f>المصروفات!G383</f>
        <v>مصروف</v>
      </c>
    </row>
    <row r="943" spans="1:24" x14ac:dyDescent="0.3">
      <c r="A943">
        <f>المصروفات!A384</f>
        <v>0</v>
      </c>
      <c r="B943">
        <f>المصروفات!B384</f>
        <v>0</v>
      </c>
      <c r="C943">
        <f>المصروفات!C384</f>
        <v>0</v>
      </c>
      <c r="D943">
        <f>المصروفات!D384</f>
        <v>0</v>
      </c>
      <c r="T943">
        <f>المصروفات!F384</f>
        <v>0</v>
      </c>
      <c r="V943">
        <f>المصروفات!E384</f>
        <v>0</v>
      </c>
      <c r="X943" t="str">
        <f>المصروفات!G384</f>
        <v>مصروف</v>
      </c>
    </row>
    <row r="944" spans="1:24" x14ac:dyDescent="0.3">
      <c r="A944">
        <f>المصروفات!A385</f>
        <v>0</v>
      </c>
      <c r="B944">
        <f>المصروفات!B385</f>
        <v>0</v>
      </c>
      <c r="C944">
        <f>المصروفات!C385</f>
        <v>0</v>
      </c>
      <c r="D944">
        <f>المصروفات!D385</f>
        <v>0</v>
      </c>
      <c r="T944">
        <f>المصروفات!F385</f>
        <v>0</v>
      </c>
      <c r="V944">
        <f>المصروفات!E385</f>
        <v>0</v>
      </c>
      <c r="X944" t="str">
        <f>المصروفات!G385</f>
        <v>مصروف</v>
      </c>
    </row>
    <row r="945" spans="1:24" x14ac:dyDescent="0.3">
      <c r="A945">
        <f>المصروفات!A386</f>
        <v>0</v>
      </c>
      <c r="B945">
        <f>المصروفات!B386</f>
        <v>0</v>
      </c>
      <c r="C945">
        <f>المصروفات!C386</f>
        <v>0</v>
      </c>
      <c r="D945">
        <f>المصروفات!D386</f>
        <v>0</v>
      </c>
      <c r="T945">
        <f>المصروفات!F386</f>
        <v>0</v>
      </c>
      <c r="V945">
        <f>المصروفات!E386</f>
        <v>0</v>
      </c>
      <c r="X945" t="str">
        <f>المصروفات!G386</f>
        <v>مصروف</v>
      </c>
    </row>
    <row r="946" spans="1:24" x14ac:dyDescent="0.3">
      <c r="A946">
        <f>المصروفات!A387</f>
        <v>0</v>
      </c>
      <c r="B946">
        <f>المصروفات!B387</f>
        <v>0</v>
      </c>
      <c r="C946">
        <f>المصروفات!C387</f>
        <v>0</v>
      </c>
      <c r="D946">
        <f>المصروفات!D387</f>
        <v>0</v>
      </c>
      <c r="T946">
        <f>المصروفات!F387</f>
        <v>0</v>
      </c>
      <c r="V946">
        <f>المصروفات!E387</f>
        <v>0</v>
      </c>
      <c r="X946" t="str">
        <f>المصروفات!G387</f>
        <v>مصروف</v>
      </c>
    </row>
    <row r="947" spans="1:24" x14ac:dyDescent="0.3">
      <c r="A947">
        <f>المصروفات!A388</f>
        <v>0</v>
      </c>
      <c r="B947">
        <f>المصروفات!B388</f>
        <v>0</v>
      </c>
      <c r="C947">
        <f>المصروفات!C388</f>
        <v>0</v>
      </c>
      <c r="D947">
        <f>المصروفات!D388</f>
        <v>0</v>
      </c>
      <c r="T947">
        <f>المصروفات!F388</f>
        <v>0</v>
      </c>
      <c r="V947">
        <f>المصروفات!E388</f>
        <v>0</v>
      </c>
      <c r="X947" t="str">
        <f>المصروفات!G388</f>
        <v>مصروف</v>
      </c>
    </row>
    <row r="948" spans="1:24" x14ac:dyDescent="0.3">
      <c r="A948">
        <f>المصروفات!A389</f>
        <v>0</v>
      </c>
      <c r="B948">
        <f>المصروفات!B389</f>
        <v>0</v>
      </c>
      <c r="C948">
        <f>المصروفات!C389</f>
        <v>0</v>
      </c>
      <c r="D948">
        <f>المصروفات!D389</f>
        <v>0</v>
      </c>
      <c r="T948">
        <f>المصروفات!F389</f>
        <v>0</v>
      </c>
      <c r="V948">
        <f>المصروفات!E389</f>
        <v>0</v>
      </c>
      <c r="X948" t="str">
        <f>المصروفات!G389</f>
        <v>مصروف</v>
      </c>
    </row>
    <row r="949" spans="1:24" x14ac:dyDescent="0.3">
      <c r="A949">
        <f>المصروفات!A390</f>
        <v>0</v>
      </c>
      <c r="B949">
        <f>المصروفات!B390</f>
        <v>0</v>
      </c>
      <c r="C949">
        <f>المصروفات!C390</f>
        <v>0</v>
      </c>
      <c r="D949">
        <f>المصروفات!D390</f>
        <v>0</v>
      </c>
      <c r="T949">
        <f>المصروفات!F390</f>
        <v>0</v>
      </c>
      <c r="V949">
        <f>المصروفات!E390</f>
        <v>0</v>
      </c>
      <c r="X949" t="str">
        <f>المصروفات!G390</f>
        <v>مصروف</v>
      </c>
    </row>
    <row r="950" spans="1:24" x14ac:dyDescent="0.3">
      <c r="A950">
        <f>المصروفات!A391</f>
        <v>0</v>
      </c>
      <c r="B950">
        <f>المصروفات!B391</f>
        <v>0</v>
      </c>
      <c r="C950">
        <f>المصروفات!C391</f>
        <v>0</v>
      </c>
      <c r="D950">
        <f>المصروفات!D391</f>
        <v>0</v>
      </c>
      <c r="T950">
        <f>المصروفات!F391</f>
        <v>0</v>
      </c>
      <c r="V950">
        <f>المصروفات!E391</f>
        <v>0</v>
      </c>
      <c r="X950" t="str">
        <f>المصروفات!G391</f>
        <v>مصروف</v>
      </c>
    </row>
    <row r="951" spans="1:24" x14ac:dyDescent="0.3">
      <c r="A951">
        <f>المصروفات!A392</f>
        <v>0</v>
      </c>
      <c r="B951">
        <f>المصروفات!B392</f>
        <v>0</v>
      </c>
      <c r="C951">
        <f>المصروفات!C392</f>
        <v>0</v>
      </c>
      <c r="D951">
        <f>المصروفات!D392</f>
        <v>0</v>
      </c>
      <c r="T951">
        <f>المصروفات!F392</f>
        <v>0</v>
      </c>
      <c r="V951">
        <f>المصروفات!E392</f>
        <v>0</v>
      </c>
      <c r="X951" t="str">
        <f>المصروفات!G392</f>
        <v>مصروف</v>
      </c>
    </row>
    <row r="952" spans="1:24" x14ac:dyDescent="0.3">
      <c r="A952">
        <f>المصروفات!A393</f>
        <v>0</v>
      </c>
      <c r="B952">
        <f>المصروفات!B393</f>
        <v>0</v>
      </c>
      <c r="C952">
        <f>المصروفات!C393</f>
        <v>0</v>
      </c>
      <c r="D952">
        <f>المصروفات!D393</f>
        <v>0</v>
      </c>
      <c r="T952">
        <f>المصروفات!F393</f>
        <v>0</v>
      </c>
      <c r="V952">
        <f>المصروفات!E393</f>
        <v>0</v>
      </c>
      <c r="X952" t="str">
        <f>المصروفات!G393</f>
        <v>مصروف</v>
      </c>
    </row>
    <row r="953" spans="1:24" x14ac:dyDescent="0.3">
      <c r="A953">
        <f>المصروفات!A394</f>
        <v>0</v>
      </c>
      <c r="B953">
        <f>المصروفات!B394</f>
        <v>0</v>
      </c>
      <c r="C953">
        <f>المصروفات!C394</f>
        <v>0</v>
      </c>
      <c r="D953">
        <f>المصروفات!D394</f>
        <v>0</v>
      </c>
      <c r="T953">
        <f>المصروفات!F394</f>
        <v>0</v>
      </c>
      <c r="V953">
        <f>المصروفات!E394</f>
        <v>0</v>
      </c>
      <c r="X953" t="str">
        <f>المصروفات!G394</f>
        <v>مصروف</v>
      </c>
    </row>
    <row r="954" spans="1:24" x14ac:dyDescent="0.3">
      <c r="A954">
        <f>المصروفات!A395</f>
        <v>0</v>
      </c>
      <c r="B954">
        <f>المصروفات!B395</f>
        <v>0</v>
      </c>
      <c r="C954">
        <f>المصروفات!C395</f>
        <v>0</v>
      </c>
      <c r="D954">
        <f>المصروفات!D395</f>
        <v>0</v>
      </c>
      <c r="T954">
        <f>المصروفات!F395</f>
        <v>0</v>
      </c>
      <c r="V954">
        <f>المصروفات!E395</f>
        <v>0</v>
      </c>
      <c r="X954" t="str">
        <f>المصروفات!G395</f>
        <v>مصروف</v>
      </c>
    </row>
    <row r="955" spans="1:24" x14ac:dyDescent="0.3">
      <c r="A955">
        <f>المصروفات!A396</f>
        <v>0</v>
      </c>
      <c r="B955">
        <f>المصروفات!B396</f>
        <v>0</v>
      </c>
      <c r="C955">
        <f>المصروفات!C396</f>
        <v>0</v>
      </c>
      <c r="D955">
        <f>المصروفات!D396</f>
        <v>0</v>
      </c>
      <c r="T955">
        <f>المصروفات!F396</f>
        <v>0</v>
      </c>
      <c r="V955">
        <f>المصروفات!E396</f>
        <v>0</v>
      </c>
      <c r="X955" t="str">
        <f>المصروفات!G396</f>
        <v>مصروف</v>
      </c>
    </row>
    <row r="956" spans="1:24" x14ac:dyDescent="0.3">
      <c r="A956">
        <f>المصروفات!A397</f>
        <v>0</v>
      </c>
      <c r="B956">
        <f>المصروفات!B397</f>
        <v>0</v>
      </c>
      <c r="C956">
        <f>المصروفات!C397</f>
        <v>0</v>
      </c>
      <c r="D956">
        <f>المصروفات!D397</f>
        <v>0</v>
      </c>
      <c r="T956">
        <f>المصروفات!F397</f>
        <v>0</v>
      </c>
      <c r="V956">
        <f>المصروفات!E397</f>
        <v>0</v>
      </c>
      <c r="X956" t="str">
        <f>المصروفات!G397</f>
        <v>مصروف</v>
      </c>
    </row>
    <row r="957" spans="1:24" x14ac:dyDescent="0.3">
      <c r="A957">
        <f>المصروفات!A398</f>
        <v>0</v>
      </c>
      <c r="B957">
        <f>المصروفات!B398</f>
        <v>0</v>
      </c>
      <c r="C957">
        <f>المصروفات!C398</f>
        <v>0</v>
      </c>
      <c r="D957">
        <f>المصروفات!D398</f>
        <v>0</v>
      </c>
      <c r="T957">
        <f>المصروفات!F398</f>
        <v>0</v>
      </c>
      <c r="V957">
        <f>المصروفات!E398</f>
        <v>0</v>
      </c>
      <c r="X957" t="str">
        <f>المصروفات!G398</f>
        <v>مصروف</v>
      </c>
    </row>
    <row r="958" spans="1:24" x14ac:dyDescent="0.3">
      <c r="A958">
        <f>المصروفات!A399</f>
        <v>0</v>
      </c>
      <c r="B958">
        <f>المصروفات!B399</f>
        <v>0</v>
      </c>
      <c r="C958">
        <f>المصروفات!C399</f>
        <v>0</v>
      </c>
      <c r="D958">
        <f>المصروفات!D399</f>
        <v>0</v>
      </c>
      <c r="T958">
        <f>المصروفات!F399</f>
        <v>0</v>
      </c>
      <c r="V958">
        <f>المصروفات!E399</f>
        <v>0</v>
      </c>
      <c r="X958" t="str">
        <f>المصروفات!G399</f>
        <v>مصروف</v>
      </c>
    </row>
    <row r="959" spans="1:24" x14ac:dyDescent="0.3">
      <c r="A959">
        <f>المصروفات!A400</f>
        <v>0</v>
      </c>
      <c r="B959">
        <f>المصروفات!B400</f>
        <v>0</v>
      </c>
      <c r="C959">
        <f>المصروفات!C400</f>
        <v>0</v>
      </c>
      <c r="D959">
        <f>المصروفات!D400</f>
        <v>0</v>
      </c>
      <c r="T959">
        <f>المصروفات!F400</f>
        <v>0</v>
      </c>
      <c r="V959">
        <f>المصروفات!E400</f>
        <v>0</v>
      </c>
      <c r="X959" t="str">
        <f>المصروفات!G400</f>
        <v>مصروف</v>
      </c>
    </row>
    <row r="960" spans="1:24" x14ac:dyDescent="0.3">
      <c r="A960">
        <f>المصروفات!A401</f>
        <v>0</v>
      </c>
      <c r="B960">
        <f>المصروفات!B401</f>
        <v>0</v>
      </c>
      <c r="C960">
        <f>المصروفات!C401</f>
        <v>0</v>
      </c>
      <c r="D960">
        <f>المصروفات!D401</f>
        <v>0</v>
      </c>
      <c r="T960">
        <f>المصروفات!F401</f>
        <v>0</v>
      </c>
      <c r="V960">
        <f>المصروفات!E401</f>
        <v>0</v>
      </c>
      <c r="X960" t="str">
        <f>المصروفات!G401</f>
        <v>مصروف</v>
      </c>
    </row>
    <row r="961" spans="1:24" x14ac:dyDescent="0.3">
      <c r="A961">
        <f>المصروفات!A402</f>
        <v>0</v>
      </c>
      <c r="B961">
        <f>المصروفات!B402</f>
        <v>0</v>
      </c>
      <c r="C961">
        <f>المصروفات!C402</f>
        <v>0</v>
      </c>
      <c r="D961">
        <f>المصروفات!D402</f>
        <v>0</v>
      </c>
      <c r="T961">
        <f>المصروفات!F402</f>
        <v>0</v>
      </c>
      <c r="V961">
        <f>المصروفات!E402</f>
        <v>0</v>
      </c>
      <c r="X961" t="str">
        <f>المصروفات!G402</f>
        <v>مصروف</v>
      </c>
    </row>
    <row r="962" spans="1:24" x14ac:dyDescent="0.3">
      <c r="A962">
        <f>المصروفات!A403</f>
        <v>0</v>
      </c>
      <c r="B962">
        <f>المصروفات!B403</f>
        <v>0</v>
      </c>
      <c r="C962">
        <f>المصروفات!C403</f>
        <v>0</v>
      </c>
      <c r="D962">
        <f>المصروفات!D403</f>
        <v>0</v>
      </c>
      <c r="T962">
        <f>المصروفات!F403</f>
        <v>0</v>
      </c>
      <c r="V962">
        <f>المصروفات!E403</f>
        <v>0</v>
      </c>
      <c r="X962" t="str">
        <f>المصروفات!G403</f>
        <v>مصروف</v>
      </c>
    </row>
    <row r="963" spans="1:24" x14ac:dyDescent="0.3">
      <c r="A963">
        <f>المصروفات!A404</f>
        <v>0</v>
      </c>
      <c r="B963">
        <f>المصروفات!B404</f>
        <v>0</v>
      </c>
      <c r="C963">
        <f>المصروفات!C404</f>
        <v>0</v>
      </c>
      <c r="D963">
        <f>المصروفات!D404</f>
        <v>0</v>
      </c>
      <c r="T963">
        <f>المصروفات!F404</f>
        <v>0</v>
      </c>
      <c r="V963">
        <f>المصروفات!E404</f>
        <v>0</v>
      </c>
      <c r="X963" t="str">
        <f>المصروفات!G404</f>
        <v>مصروف</v>
      </c>
    </row>
    <row r="964" spans="1:24" x14ac:dyDescent="0.3">
      <c r="A964">
        <f>المصروفات!A405</f>
        <v>0</v>
      </c>
      <c r="B964">
        <f>المصروفات!B405</f>
        <v>0</v>
      </c>
      <c r="C964">
        <f>المصروفات!C405</f>
        <v>0</v>
      </c>
      <c r="D964">
        <f>المصروفات!D405</f>
        <v>0</v>
      </c>
      <c r="T964">
        <f>المصروفات!F405</f>
        <v>0</v>
      </c>
      <c r="V964">
        <f>المصروفات!E405</f>
        <v>0</v>
      </c>
      <c r="X964" t="str">
        <f>المصروفات!G405</f>
        <v>مصروف</v>
      </c>
    </row>
    <row r="965" spans="1:24" x14ac:dyDescent="0.3">
      <c r="A965">
        <f>المصروفات!A406</f>
        <v>0</v>
      </c>
      <c r="B965">
        <f>المصروفات!B406</f>
        <v>0</v>
      </c>
      <c r="C965">
        <f>المصروفات!C406</f>
        <v>0</v>
      </c>
      <c r="D965">
        <f>المصروفات!D406</f>
        <v>0</v>
      </c>
      <c r="T965">
        <f>المصروفات!F406</f>
        <v>0</v>
      </c>
      <c r="V965">
        <f>المصروفات!E406</f>
        <v>0</v>
      </c>
      <c r="X965" t="str">
        <f>المصروفات!G406</f>
        <v>مصروف</v>
      </c>
    </row>
    <row r="966" spans="1:24" x14ac:dyDescent="0.3">
      <c r="A966">
        <f>المصروفات!A407</f>
        <v>0</v>
      </c>
      <c r="B966">
        <f>المصروفات!B407</f>
        <v>0</v>
      </c>
      <c r="C966">
        <f>المصروفات!C407</f>
        <v>0</v>
      </c>
      <c r="D966">
        <f>المصروفات!D407</f>
        <v>0</v>
      </c>
      <c r="T966">
        <f>المصروفات!F407</f>
        <v>0</v>
      </c>
      <c r="V966">
        <f>المصروفات!E407</f>
        <v>0</v>
      </c>
      <c r="X966" t="str">
        <f>المصروفات!G407</f>
        <v>مصروف</v>
      </c>
    </row>
    <row r="967" spans="1:24" x14ac:dyDescent="0.3">
      <c r="A967">
        <f>المصروفات!A408</f>
        <v>0</v>
      </c>
      <c r="B967">
        <f>المصروفات!B408</f>
        <v>0</v>
      </c>
      <c r="C967">
        <f>المصروفات!C408</f>
        <v>0</v>
      </c>
      <c r="D967">
        <f>المصروفات!D408</f>
        <v>0</v>
      </c>
      <c r="T967">
        <f>المصروفات!F408</f>
        <v>0</v>
      </c>
      <c r="V967">
        <f>المصروفات!E408</f>
        <v>0</v>
      </c>
      <c r="X967" t="str">
        <f>المصروفات!G408</f>
        <v>مصروف</v>
      </c>
    </row>
    <row r="968" spans="1:24" x14ac:dyDescent="0.3">
      <c r="A968">
        <f>المصروفات!A409</f>
        <v>0</v>
      </c>
      <c r="B968">
        <f>المصروفات!B409</f>
        <v>0</v>
      </c>
      <c r="C968">
        <f>المصروفات!C409</f>
        <v>0</v>
      </c>
      <c r="D968">
        <f>المصروفات!D409</f>
        <v>0</v>
      </c>
      <c r="T968">
        <f>المصروفات!F409</f>
        <v>0</v>
      </c>
      <c r="V968">
        <f>المصروفات!E409</f>
        <v>0</v>
      </c>
      <c r="X968" t="str">
        <f>المصروفات!G409</f>
        <v>مصروف</v>
      </c>
    </row>
    <row r="969" spans="1:24" x14ac:dyDescent="0.3">
      <c r="A969">
        <f>المصروفات!A410</f>
        <v>0</v>
      </c>
      <c r="B969">
        <f>المصروفات!B410</f>
        <v>0</v>
      </c>
      <c r="C969">
        <f>المصروفات!C410</f>
        <v>0</v>
      </c>
      <c r="D969">
        <f>المصروفات!D410</f>
        <v>0</v>
      </c>
      <c r="T969">
        <f>المصروفات!F410</f>
        <v>0</v>
      </c>
      <c r="V969">
        <f>المصروفات!E410</f>
        <v>0</v>
      </c>
      <c r="X969" t="str">
        <f>المصروفات!G410</f>
        <v>مصروف</v>
      </c>
    </row>
    <row r="970" spans="1:24" x14ac:dyDescent="0.3">
      <c r="A970">
        <f>المصروفات!A411</f>
        <v>0</v>
      </c>
      <c r="B970">
        <f>المصروفات!B411</f>
        <v>0</v>
      </c>
      <c r="C970">
        <f>المصروفات!C411</f>
        <v>0</v>
      </c>
      <c r="D970">
        <f>المصروفات!D411</f>
        <v>0</v>
      </c>
      <c r="T970">
        <f>المصروفات!F411</f>
        <v>0</v>
      </c>
      <c r="V970">
        <f>المصروفات!E411</f>
        <v>0</v>
      </c>
      <c r="X970" t="str">
        <f>المصروفات!G411</f>
        <v>مصروف</v>
      </c>
    </row>
    <row r="971" spans="1:24" x14ac:dyDescent="0.3">
      <c r="A971">
        <f>المصروفات!A412</f>
        <v>0</v>
      </c>
      <c r="B971">
        <f>المصروفات!B412</f>
        <v>0</v>
      </c>
      <c r="C971">
        <f>المصروفات!C412</f>
        <v>0</v>
      </c>
      <c r="D971">
        <f>المصروفات!D412</f>
        <v>0</v>
      </c>
      <c r="T971">
        <f>المصروفات!F412</f>
        <v>0</v>
      </c>
      <c r="V971">
        <f>المصروفات!E412</f>
        <v>0</v>
      </c>
      <c r="X971" t="str">
        <f>المصروفات!G412</f>
        <v>مصروف</v>
      </c>
    </row>
    <row r="972" spans="1:24" x14ac:dyDescent="0.3">
      <c r="A972">
        <f>المصروفات!A413</f>
        <v>0</v>
      </c>
      <c r="B972">
        <f>المصروفات!B413</f>
        <v>0</v>
      </c>
      <c r="C972">
        <f>المصروفات!C413</f>
        <v>0</v>
      </c>
      <c r="D972">
        <f>المصروفات!D413</f>
        <v>0</v>
      </c>
      <c r="T972">
        <f>المصروفات!F413</f>
        <v>0</v>
      </c>
      <c r="V972">
        <f>المصروفات!E413</f>
        <v>0</v>
      </c>
      <c r="X972" t="str">
        <f>المصروفات!G413</f>
        <v>مصروف</v>
      </c>
    </row>
    <row r="973" spans="1:24" x14ac:dyDescent="0.3">
      <c r="A973">
        <f>المصروفات!A414</f>
        <v>0</v>
      </c>
      <c r="B973">
        <f>المصروفات!B414</f>
        <v>0</v>
      </c>
      <c r="C973">
        <f>المصروفات!C414</f>
        <v>0</v>
      </c>
      <c r="D973">
        <f>المصروفات!D414</f>
        <v>0</v>
      </c>
      <c r="T973">
        <f>المصروفات!F414</f>
        <v>0</v>
      </c>
      <c r="V973">
        <f>المصروفات!E414</f>
        <v>0</v>
      </c>
      <c r="X973" t="str">
        <f>المصروفات!G414</f>
        <v>مصروف</v>
      </c>
    </row>
    <row r="974" spans="1:24" x14ac:dyDescent="0.3">
      <c r="A974">
        <f>المصروفات!A415</f>
        <v>0</v>
      </c>
      <c r="B974">
        <f>المصروفات!B415</f>
        <v>0</v>
      </c>
      <c r="C974">
        <f>المصروفات!C415</f>
        <v>0</v>
      </c>
      <c r="D974">
        <f>المصروفات!D415</f>
        <v>0</v>
      </c>
      <c r="T974">
        <f>المصروفات!F415</f>
        <v>0</v>
      </c>
      <c r="V974">
        <f>المصروفات!E415</f>
        <v>0</v>
      </c>
      <c r="X974" t="str">
        <f>المصروفات!G415</f>
        <v>مصروف</v>
      </c>
    </row>
    <row r="975" spans="1:24" x14ac:dyDescent="0.3">
      <c r="A975">
        <f>المصروفات!A416</f>
        <v>0</v>
      </c>
      <c r="B975">
        <f>المصروفات!B416</f>
        <v>0</v>
      </c>
      <c r="C975">
        <f>المصروفات!C416</f>
        <v>0</v>
      </c>
      <c r="D975">
        <f>المصروفات!D416</f>
        <v>0</v>
      </c>
      <c r="T975">
        <f>المصروفات!F416</f>
        <v>0</v>
      </c>
      <c r="V975">
        <f>المصروفات!E416</f>
        <v>0</v>
      </c>
      <c r="X975" t="str">
        <f>المصروفات!G416</f>
        <v>مصروف</v>
      </c>
    </row>
    <row r="976" spans="1:24" x14ac:dyDescent="0.3">
      <c r="A976">
        <f>المصروفات!A417</f>
        <v>0</v>
      </c>
      <c r="B976">
        <f>المصروفات!B417</f>
        <v>0</v>
      </c>
      <c r="C976">
        <f>المصروفات!C417</f>
        <v>0</v>
      </c>
      <c r="D976">
        <f>المصروفات!D417</f>
        <v>0</v>
      </c>
      <c r="T976">
        <f>المصروفات!F417</f>
        <v>0</v>
      </c>
      <c r="V976">
        <f>المصروفات!E417</f>
        <v>0</v>
      </c>
      <c r="X976" t="str">
        <f>المصروفات!G417</f>
        <v>مصروف</v>
      </c>
    </row>
    <row r="977" spans="1:24" x14ac:dyDescent="0.3">
      <c r="A977">
        <f>المصروفات!A418</f>
        <v>0</v>
      </c>
      <c r="B977">
        <f>المصروفات!B418</f>
        <v>0</v>
      </c>
      <c r="C977">
        <f>المصروفات!C418</f>
        <v>0</v>
      </c>
      <c r="D977">
        <f>المصروفات!D418</f>
        <v>0</v>
      </c>
      <c r="T977">
        <f>المصروفات!F418</f>
        <v>0</v>
      </c>
      <c r="V977">
        <f>المصروفات!E418</f>
        <v>0</v>
      </c>
      <c r="X977" t="str">
        <f>المصروفات!G418</f>
        <v>مصروف</v>
      </c>
    </row>
    <row r="978" spans="1:24" x14ac:dyDescent="0.3">
      <c r="A978">
        <f>المصروفات!A419</f>
        <v>0</v>
      </c>
      <c r="B978">
        <f>المصروفات!B419</f>
        <v>0</v>
      </c>
      <c r="C978">
        <f>المصروفات!C419</f>
        <v>0</v>
      </c>
      <c r="D978">
        <f>المصروفات!D419</f>
        <v>0</v>
      </c>
      <c r="T978">
        <f>المصروفات!F419</f>
        <v>0</v>
      </c>
      <c r="V978">
        <f>المصروفات!E419</f>
        <v>0</v>
      </c>
      <c r="X978" t="str">
        <f>المصروفات!G419</f>
        <v>مصروف</v>
      </c>
    </row>
    <row r="979" spans="1:24" x14ac:dyDescent="0.3">
      <c r="A979">
        <f>المصروفات!A420</f>
        <v>0</v>
      </c>
      <c r="B979">
        <f>المصروفات!B420</f>
        <v>0</v>
      </c>
      <c r="C979">
        <f>المصروفات!C420</f>
        <v>0</v>
      </c>
      <c r="D979">
        <f>المصروفات!D420</f>
        <v>0</v>
      </c>
      <c r="T979">
        <f>المصروفات!F420</f>
        <v>0</v>
      </c>
      <c r="V979">
        <f>المصروفات!E420</f>
        <v>0</v>
      </c>
      <c r="X979" t="str">
        <f>المصروفات!G420</f>
        <v>مصروف</v>
      </c>
    </row>
    <row r="980" spans="1:24" x14ac:dyDescent="0.3">
      <c r="A980">
        <f>المصروفات!A421</f>
        <v>0</v>
      </c>
      <c r="B980">
        <f>المصروفات!B421</f>
        <v>0</v>
      </c>
      <c r="C980">
        <f>المصروفات!C421</f>
        <v>0</v>
      </c>
      <c r="D980">
        <f>المصروفات!D421</f>
        <v>0</v>
      </c>
      <c r="T980">
        <f>المصروفات!F421</f>
        <v>0</v>
      </c>
      <c r="V980">
        <f>المصروفات!E421</f>
        <v>0</v>
      </c>
      <c r="X980" t="str">
        <f>المصروفات!G421</f>
        <v>مصروف</v>
      </c>
    </row>
    <row r="981" spans="1:24" x14ac:dyDescent="0.3">
      <c r="A981">
        <f>المصروفات!A422</f>
        <v>0</v>
      </c>
      <c r="B981">
        <f>المصروفات!B422</f>
        <v>0</v>
      </c>
      <c r="C981">
        <f>المصروفات!C422</f>
        <v>0</v>
      </c>
      <c r="D981">
        <f>المصروفات!D422</f>
        <v>0</v>
      </c>
      <c r="T981">
        <f>المصروفات!F422</f>
        <v>0</v>
      </c>
      <c r="V981">
        <f>المصروفات!E422</f>
        <v>0</v>
      </c>
      <c r="X981" t="str">
        <f>المصروفات!G422</f>
        <v>مصروف</v>
      </c>
    </row>
    <row r="982" spans="1:24" x14ac:dyDescent="0.3">
      <c r="A982">
        <f>المصروفات!A423</f>
        <v>0</v>
      </c>
      <c r="B982">
        <f>المصروفات!B423</f>
        <v>0</v>
      </c>
      <c r="C982">
        <f>المصروفات!C423</f>
        <v>0</v>
      </c>
      <c r="D982">
        <f>المصروفات!D423</f>
        <v>0</v>
      </c>
      <c r="T982">
        <f>المصروفات!F423</f>
        <v>0</v>
      </c>
      <c r="V982">
        <f>المصروفات!E423</f>
        <v>0</v>
      </c>
      <c r="X982" t="str">
        <f>المصروفات!G423</f>
        <v>مصروف</v>
      </c>
    </row>
    <row r="983" spans="1:24" x14ac:dyDescent="0.3">
      <c r="A983">
        <f>المصروفات!A424</f>
        <v>0</v>
      </c>
      <c r="B983">
        <f>المصروفات!B424</f>
        <v>0</v>
      </c>
      <c r="C983">
        <f>المصروفات!C424</f>
        <v>0</v>
      </c>
      <c r="D983">
        <f>المصروفات!D424</f>
        <v>0</v>
      </c>
      <c r="T983">
        <f>المصروفات!F424</f>
        <v>0</v>
      </c>
      <c r="V983">
        <f>المصروفات!E424</f>
        <v>0</v>
      </c>
      <c r="X983" t="str">
        <f>المصروفات!G424</f>
        <v>مصروف</v>
      </c>
    </row>
    <row r="984" spans="1:24" x14ac:dyDescent="0.3">
      <c r="A984">
        <f>المصروفات!A425</f>
        <v>0</v>
      </c>
      <c r="B984">
        <f>المصروفات!B425</f>
        <v>0</v>
      </c>
      <c r="C984">
        <f>المصروفات!C425</f>
        <v>0</v>
      </c>
      <c r="D984">
        <f>المصروفات!D425</f>
        <v>0</v>
      </c>
      <c r="T984">
        <f>المصروفات!F425</f>
        <v>0</v>
      </c>
      <c r="V984">
        <f>المصروفات!E425</f>
        <v>0</v>
      </c>
      <c r="X984" t="str">
        <f>المصروفات!G425</f>
        <v>مصروف</v>
      </c>
    </row>
    <row r="985" spans="1:24" x14ac:dyDescent="0.3">
      <c r="A985">
        <f>المصروفات!A426</f>
        <v>0</v>
      </c>
      <c r="B985">
        <f>المصروفات!B426</f>
        <v>0</v>
      </c>
      <c r="C985">
        <f>المصروفات!C426</f>
        <v>0</v>
      </c>
      <c r="D985">
        <f>المصروفات!D426</f>
        <v>0</v>
      </c>
      <c r="T985">
        <f>المصروفات!F426</f>
        <v>0</v>
      </c>
      <c r="V985">
        <f>المصروفات!E426</f>
        <v>0</v>
      </c>
      <c r="X985" t="str">
        <f>المصروفات!G426</f>
        <v>مصروف</v>
      </c>
    </row>
    <row r="986" spans="1:24" x14ac:dyDescent="0.3">
      <c r="A986">
        <f>المصروفات!A427</f>
        <v>0</v>
      </c>
      <c r="B986">
        <f>المصروفات!B427</f>
        <v>0</v>
      </c>
      <c r="C986">
        <f>المصروفات!C427</f>
        <v>0</v>
      </c>
      <c r="D986">
        <f>المصروفات!D427</f>
        <v>0</v>
      </c>
      <c r="T986">
        <f>المصروفات!F427</f>
        <v>0</v>
      </c>
      <c r="V986">
        <f>المصروفات!E427</f>
        <v>0</v>
      </c>
      <c r="X986" t="str">
        <f>المصروفات!G427</f>
        <v>مصروف</v>
      </c>
    </row>
    <row r="987" spans="1:24" x14ac:dyDescent="0.3">
      <c r="A987">
        <f>المصروفات!A428</f>
        <v>0</v>
      </c>
      <c r="B987">
        <f>المصروفات!B428</f>
        <v>0</v>
      </c>
      <c r="C987">
        <f>المصروفات!C428</f>
        <v>0</v>
      </c>
      <c r="D987">
        <f>المصروفات!D428</f>
        <v>0</v>
      </c>
      <c r="T987">
        <f>المصروفات!F428</f>
        <v>0</v>
      </c>
      <c r="V987">
        <f>المصروفات!E428</f>
        <v>0</v>
      </c>
      <c r="X987" t="str">
        <f>المصروفات!G428</f>
        <v>مصروف</v>
      </c>
    </row>
    <row r="988" spans="1:24" x14ac:dyDescent="0.3">
      <c r="A988">
        <f>المصروفات!A429</f>
        <v>0</v>
      </c>
      <c r="B988">
        <f>المصروفات!B429</f>
        <v>0</v>
      </c>
      <c r="C988">
        <f>المصروفات!C429</f>
        <v>0</v>
      </c>
      <c r="D988">
        <f>المصروفات!D429</f>
        <v>0</v>
      </c>
      <c r="T988">
        <f>المصروفات!F429</f>
        <v>0</v>
      </c>
      <c r="V988">
        <f>المصروفات!E429</f>
        <v>0</v>
      </c>
      <c r="X988" t="str">
        <f>المصروفات!G429</f>
        <v>مصروف</v>
      </c>
    </row>
    <row r="989" spans="1:24" x14ac:dyDescent="0.3">
      <c r="A989">
        <f>المصروفات!A430</f>
        <v>0</v>
      </c>
      <c r="B989">
        <f>المصروفات!B430</f>
        <v>0</v>
      </c>
      <c r="C989">
        <f>المصروفات!C430</f>
        <v>0</v>
      </c>
      <c r="D989">
        <f>المصروفات!D430</f>
        <v>0</v>
      </c>
      <c r="T989">
        <f>المصروفات!F430</f>
        <v>0</v>
      </c>
      <c r="V989">
        <f>المصروفات!E430</f>
        <v>0</v>
      </c>
      <c r="X989" t="str">
        <f>المصروفات!G430</f>
        <v>مصروف</v>
      </c>
    </row>
    <row r="990" spans="1:24" x14ac:dyDescent="0.3">
      <c r="A990">
        <f>المصروفات!A431</f>
        <v>0</v>
      </c>
      <c r="B990">
        <f>المصروفات!B431</f>
        <v>0</v>
      </c>
      <c r="C990">
        <f>المصروفات!C431</f>
        <v>0</v>
      </c>
      <c r="D990">
        <f>المصروفات!D431</f>
        <v>0</v>
      </c>
      <c r="T990">
        <f>المصروفات!F431</f>
        <v>0</v>
      </c>
      <c r="V990">
        <f>المصروفات!E431</f>
        <v>0</v>
      </c>
      <c r="X990" t="str">
        <f>المصروفات!G431</f>
        <v>مصروف</v>
      </c>
    </row>
    <row r="991" spans="1:24" x14ac:dyDescent="0.3">
      <c r="A991">
        <f>المصروفات!A432</f>
        <v>0</v>
      </c>
      <c r="B991">
        <f>المصروفات!B432</f>
        <v>0</v>
      </c>
      <c r="C991">
        <f>المصروفات!C432</f>
        <v>0</v>
      </c>
      <c r="D991">
        <f>المصروفات!D432</f>
        <v>0</v>
      </c>
      <c r="T991">
        <f>المصروفات!F432</f>
        <v>0</v>
      </c>
      <c r="V991">
        <f>المصروفات!E432</f>
        <v>0</v>
      </c>
      <c r="X991" t="str">
        <f>المصروفات!G432</f>
        <v>مصروف</v>
      </c>
    </row>
    <row r="992" spans="1:24" x14ac:dyDescent="0.3">
      <c r="A992">
        <f>المصروفات!A433</f>
        <v>0</v>
      </c>
      <c r="B992">
        <f>المصروفات!B433</f>
        <v>0</v>
      </c>
      <c r="C992">
        <f>المصروفات!C433</f>
        <v>0</v>
      </c>
      <c r="D992">
        <f>المصروفات!D433</f>
        <v>0</v>
      </c>
      <c r="T992">
        <f>المصروفات!F433</f>
        <v>0</v>
      </c>
      <c r="V992">
        <f>المصروفات!E433</f>
        <v>0</v>
      </c>
      <c r="X992" t="str">
        <f>المصروفات!G433</f>
        <v>مصروف</v>
      </c>
    </row>
    <row r="993" spans="1:24" x14ac:dyDescent="0.3">
      <c r="A993">
        <f>المصروفات!A434</f>
        <v>0</v>
      </c>
      <c r="B993">
        <f>المصروفات!B434</f>
        <v>0</v>
      </c>
      <c r="C993">
        <f>المصروفات!C434</f>
        <v>0</v>
      </c>
      <c r="D993">
        <f>المصروفات!D434</f>
        <v>0</v>
      </c>
      <c r="T993">
        <f>المصروفات!F434</f>
        <v>0</v>
      </c>
      <c r="V993">
        <f>المصروفات!E434</f>
        <v>0</v>
      </c>
      <c r="X993" t="str">
        <f>المصروفات!G434</f>
        <v>مصروف</v>
      </c>
    </row>
    <row r="994" spans="1:24" x14ac:dyDescent="0.3">
      <c r="A994">
        <f>المصروفات!A435</f>
        <v>0</v>
      </c>
      <c r="B994">
        <f>المصروفات!B435</f>
        <v>0</v>
      </c>
      <c r="C994">
        <f>المصروفات!C435</f>
        <v>0</v>
      </c>
      <c r="D994">
        <f>المصروفات!D435</f>
        <v>0</v>
      </c>
      <c r="T994">
        <f>المصروفات!F435</f>
        <v>0</v>
      </c>
      <c r="V994">
        <f>المصروفات!E435</f>
        <v>0</v>
      </c>
      <c r="X994" t="str">
        <f>المصروفات!G435</f>
        <v>مصروف</v>
      </c>
    </row>
    <row r="995" spans="1:24" x14ac:dyDescent="0.3">
      <c r="A995">
        <f>المصروفات!A436</f>
        <v>0</v>
      </c>
      <c r="B995">
        <f>المصروفات!B436</f>
        <v>0</v>
      </c>
      <c r="C995">
        <f>المصروفات!C436</f>
        <v>0</v>
      </c>
      <c r="D995">
        <f>المصروفات!D436</f>
        <v>0</v>
      </c>
      <c r="T995">
        <f>المصروفات!F436</f>
        <v>0</v>
      </c>
      <c r="V995">
        <f>المصروفات!E436</f>
        <v>0</v>
      </c>
      <c r="X995" t="str">
        <f>المصروفات!G436</f>
        <v>مصروف</v>
      </c>
    </row>
    <row r="996" spans="1:24" x14ac:dyDescent="0.3">
      <c r="A996">
        <f>المصروفات!A437</f>
        <v>0</v>
      </c>
      <c r="B996">
        <f>المصروفات!B437</f>
        <v>0</v>
      </c>
      <c r="C996">
        <f>المصروفات!C437</f>
        <v>0</v>
      </c>
      <c r="D996">
        <f>المصروفات!D437</f>
        <v>0</v>
      </c>
      <c r="T996">
        <f>المصروفات!F437</f>
        <v>0</v>
      </c>
      <c r="V996">
        <f>المصروفات!E437</f>
        <v>0</v>
      </c>
      <c r="X996" t="str">
        <f>المصروفات!G437</f>
        <v>مصروف</v>
      </c>
    </row>
    <row r="997" spans="1:24" x14ac:dyDescent="0.3">
      <c r="A997">
        <f>المصروفات!A438</f>
        <v>0</v>
      </c>
      <c r="B997">
        <f>المصروفات!B438</f>
        <v>0</v>
      </c>
      <c r="C997">
        <f>المصروفات!C438</f>
        <v>0</v>
      </c>
      <c r="D997">
        <f>المصروفات!D438</f>
        <v>0</v>
      </c>
      <c r="T997">
        <f>المصروفات!F438</f>
        <v>0</v>
      </c>
      <c r="V997">
        <f>المصروفات!E438</f>
        <v>0</v>
      </c>
      <c r="X997" t="str">
        <f>المصروفات!G438</f>
        <v>مصروف</v>
      </c>
    </row>
    <row r="998" spans="1:24" x14ac:dyDescent="0.3">
      <c r="A998">
        <f>المصروفات!A439</f>
        <v>0</v>
      </c>
      <c r="B998">
        <f>المصروفات!B439</f>
        <v>0</v>
      </c>
      <c r="C998">
        <f>المصروفات!C439</f>
        <v>0</v>
      </c>
      <c r="D998">
        <f>المصروفات!D439</f>
        <v>0</v>
      </c>
      <c r="T998">
        <f>المصروفات!F439</f>
        <v>0</v>
      </c>
      <c r="V998">
        <f>المصروفات!E439</f>
        <v>0</v>
      </c>
      <c r="X998" t="str">
        <f>المصروفات!G439</f>
        <v>مصروف</v>
      </c>
    </row>
    <row r="999" spans="1:24" x14ac:dyDescent="0.3">
      <c r="A999">
        <f>المصروفات!A440</f>
        <v>0</v>
      </c>
      <c r="B999">
        <f>المصروفات!B440</f>
        <v>0</v>
      </c>
      <c r="C999">
        <f>المصروفات!C440</f>
        <v>0</v>
      </c>
      <c r="D999">
        <f>المصروفات!D440</f>
        <v>0</v>
      </c>
      <c r="T999">
        <f>المصروفات!F440</f>
        <v>0</v>
      </c>
      <c r="V999">
        <f>المصروفات!E440</f>
        <v>0</v>
      </c>
      <c r="X999" t="str">
        <f>المصروفات!G440</f>
        <v>مصروف</v>
      </c>
    </row>
    <row r="1000" spans="1:24" x14ac:dyDescent="0.3">
      <c r="A1000">
        <f>المصروفات!A441</f>
        <v>0</v>
      </c>
      <c r="B1000">
        <f>المصروفات!B441</f>
        <v>0</v>
      </c>
      <c r="C1000">
        <f>المصروفات!C441</f>
        <v>0</v>
      </c>
      <c r="D1000">
        <f>المصروفات!D441</f>
        <v>0</v>
      </c>
      <c r="T1000">
        <f>المصروفات!F441</f>
        <v>0</v>
      </c>
      <c r="V1000">
        <f>المصروفات!E441</f>
        <v>0</v>
      </c>
      <c r="X1000" t="str">
        <f>المصروفات!G441</f>
        <v>مصروف</v>
      </c>
    </row>
    <row r="1001" spans="1:24" x14ac:dyDescent="0.3">
      <c r="A1001">
        <f>المصروفات!A442</f>
        <v>0</v>
      </c>
      <c r="B1001">
        <f>المصروفات!B442</f>
        <v>0</v>
      </c>
      <c r="C1001">
        <f>المصروفات!C442</f>
        <v>0</v>
      </c>
      <c r="D1001">
        <f>المصروفات!D442</f>
        <v>0</v>
      </c>
      <c r="T1001">
        <f>المصروفات!F442</f>
        <v>0</v>
      </c>
      <c r="V1001">
        <f>المصروفات!E442</f>
        <v>0</v>
      </c>
      <c r="X1001" t="str">
        <f>المصروفات!G442</f>
        <v>مصروف</v>
      </c>
    </row>
    <row r="1002" spans="1:24" x14ac:dyDescent="0.3">
      <c r="A1002">
        <f>المصروفات!A443</f>
        <v>0</v>
      </c>
      <c r="B1002">
        <f>المصروفات!B443</f>
        <v>0</v>
      </c>
      <c r="C1002">
        <f>المصروفات!C443</f>
        <v>0</v>
      </c>
      <c r="D1002">
        <f>المصروفات!D443</f>
        <v>0</v>
      </c>
      <c r="T1002">
        <f>المصروفات!F443</f>
        <v>0</v>
      </c>
      <c r="V1002">
        <f>المصروفات!E443</f>
        <v>0</v>
      </c>
      <c r="X1002" t="str">
        <f>المصروفات!G443</f>
        <v>مصروف</v>
      </c>
    </row>
    <row r="1003" spans="1:24" x14ac:dyDescent="0.3">
      <c r="A1003">
        <f>المصروفات!A444</f>
        <v>0</v>
      </c>
      <c r="B1003">
        <f>المصروفات!B444</f>
        <v>0</v>
      </c>
      <c r="C1003">
        <f>المصروفات!C444</f>
        <v>0</v>
      </c>
      <c r="D1003">
        <f>المصروفات!D444</f>
        <v>0</v>
      </c>
      <c r="T1003">
        <f>المصروفات!F444</f>
        <v>0</v>
      </c>
      <c r="V1003">
        <f>المصروفات!E444</f>
        <v>0</v>
      </c>
      <c r="X1003" t="str">
        <f>المصروفات!G444</f>
        <v>مصروف</v>
      </c>
    </row>
    <row r="1004" spans="1:24" x14ac:dyDescent="0.3">
      <c r="A1004">
        <f>المصروفات!A445</f>
        <v>0</v>
      </c>
      <c r="B1004">
        <f>المصروفات!B445</f>
        <v>0</v>
      </c>
      <c r="C1004">
        <f>المصروفات!C445</f>
        <v>0</v>
      </c>
      <c r="D1004">
        <f>المصروفات!D445</f>
        <v>0</v>
      </c>
      <c r="T1004">
        <f>المصروفات!F445</f>
        <v>0</v>
      </c>
      <c r="V1004">
        <f>المصروفات!E445</f>
        <v>0</v>
      </c>
      <c r="X1004" t="str">
        <f>المصروفات!G445</f>
        <v>مصروف</v>
      </c>
    </row>
    <row r="1005" spans="1:24" x14ac:dyDescent="0.3">
      <c r="A1005">
        <f>المصروفات!A446</f>
        <v>0</v>
      </c>
      <c r="B1005">
        <f>المصروفات!B446</f>
        <v>0</v>
      </c>
      <c r="C1005">
        <f>المصروفات!C446</f>
        <v>0</v>
      </c>
      <c r="D1005">
        <f>المصروفات!D446</f>
        <v>0</v>
      </c>
      <c r="T1005">
        <f>المصروفات!F446</f>
        <v>0</v>
      </c>
      <c r="V1005">
        <f>المصروفات!E446</f>
        <v>0</v>
      </c>
      <c r="X1005" t="str">
        <f>المصروفات!G446</f>
        <v>مصروف</v>
      </c>
    </row>
    <row r="1006" spans="1:24" x14ac:dyDescent="0.3">
      <c r="A1006">
        <f>المصروفات!A447</f>
        <v>0</v>
      </c>
      <c r="B1006">
        <f>المصروفات!B447</f>
        <v>0</v>
      </c>
      <c r="C1006">
        <f>المصروفات!C447</f>
        <v>0</v>
      </c>
      <c r="D1006">
        <f>المصروفات!D447</f>
        <v>0</v>
      </c>
      <c r="T1006">
        <f>المصروفات!F447</f>
        <v>0</v>
      </c>
      <c r="V1006">
        <f>المصروفات!E447</f>
        <v>0</v>
      </c>
      <c r="X1006" t="str">
        <f>المصروفات!G447</f>
        <v>مصروف</v>
      </c>
    </row>
    <row r="1007" spans="1:24" x14ac:dyDescent="0.3">
      <c r="A1007">
        <f>المصروفات!A448</f>
        <v>0</v>
      </c>
      <c r="B1007">
        <f>المصروفات!B448</f>
        <v>0</v>
      </c>
      <c r="C1007">
        <f>المصروفات!C448</f>
        <v>0</v>
      </c>
      <c r="D1007">
        <f>المصروفات!D448</f>
        <v>0</v>
      </c>
      <c r="T1007">
        <f>المصروفات!F448</f>
        <v>0</v>
      </c>
      <c r="V1007">
        <f>المصروفات!E448</f>
        <v>0</v>
      </c>
      <c r="X1007" t="str">
        <f>المصروفات!G448</f>
        <v>مصروف</v>
      </c>
    </row>
    <row r="1008" spans="1:24" x14ac:dyDescent="0.3">
      <c r="A1008">
        <f>المصروفات!A449</f>
        <v>0</v>
      </c>
      <c r="B1008">
        <f>المصروفات!B449</f>
        <v>0</v>
      </c>
      <c r="C1008">
        <f>المصروفات!C449</f>
        <v>0</v>
      </c>
      <c r="D1008">
        <f>المصروفات!D449</f>
        <v>0</v>
      </c>
      <c r="T1008">
        <f>المصروفات!F449</f>
        <v>0</v>
      </c>
      <c r="V1008">
        <f>المصروفات!E449</f>
        <v>0</v>
      </c>
      <c r="X1008" t="str">
        <f>المصروفات!G449</f>
        <v>مصروف</v>
      </c>
    </row>
    <row r="1009" spans="1:24" x14ac:dyDescent="0.3">
      <c r="A1009">
        <f>المصروفات!A450</f>
        <v>0</v>
      </c>
      <c r="B1009">
        <f>المصروفات!B450</f>
        <v>0</v>
      </c>
      <c r="C1009">
        <f>المصروفات!C450</f>
        <v>0</v>
      </c>
      <c r="D1009">
        <f>المصروفات!D450</f>
        <v>0</v>
      </c>
      <c r="T1009">
        <f>المصروفات!F450</f>
        <v>0</v>
      </c>
      <c r="V1009">
        <f>المصروفات!E450</f>
        <v>0</v>
      </c>
      <c r="X1009" t="str">
        <f>المصروفات!G450</f>
        <v>مصروف</v>
      </c>
    </row>
    <row r="1010" spans="1:24" x14ac:dyDescent="0.3">
      <c r="A1010">
        <f>المصروفات!A451</f>
        <v>0</v>
      </c>
      <c r="B1010">
        <f>المصروفات!B451</f>
        <v>0</v>
      </c>
      <c r="C1010">
        <f>المصروفات!C451</f>
        <v>0</v>
      </c>
      <c r="D1010">
        <f>المصروفات!D451</f>
        <v>0</v>
      </c>
      <c r="T1010">
        <f>المصروفات!F451</f>
        <v>0</v>
      </c>
      <c r="V1010">
        <f>المصروفات!E451</f>
        <v>0</v>
      </c>
      <c r="X1010" t="str">
        <f>المصروفات!G451</f>
        <v>مصروف</v>
      </c>
    </row>
    <row r="1011" spans="1:24" x14ac:dyDescent="0.3">
      <c r="A1011">
        <f>المصروفات!A452</f>
        <v>0</v>
      </c>
      <c r="B1011">
        <f>المصروفات!B452</f>
        <v>0</v>
      </c>
      <c r="C1011">
        <f>المصروفات!C452</f>
        <v>0</v>
      </c>
      <c r="D1011">
        <f>المصروفات!D452</f>
        <v>0</v>
      </c>
      <c r="T1011">
        <f>المصروفات!F452</f>
        <v>0</v>
      </c>
      <c r="V1011">
        <f>المصروفات!E452</f>
        <v>0</v>
      </c>
      <c r="X1011" t="str">
        <f>المصروفات!G452</f>
        <v>مصروف</v>
      </c>
    </row>
    <row r="1012" spans="1:24" x14ac:dyDescent="0.3">
      <c r="A1012">
        <f>المصروفات!A453</f>
        <v>0</v>
      </c>
      <c r="B1012">
        <f>المصروفات!B453</f>
        <v>0</v>
      </c>
      <c r="C1012">
        <f>المصروفات!C453</f>
        <v>0</v>
      </c>
      <c r="D1012">
        <f>المصروفات!D453</f>
        <v>0</v>
      </c>
      <c r="T1012">
        <f>المصروفات!F453</f>
        <v>0</v>
      </c>
      <c r="V1012">
        <f>المصروفات!E453</f>
        <v>0</v>
      </c>
      <c r="X1012" t="str">
        <f>المصروفات!G453</f>
        <v>مصروف</v>
      </c>
    </row>
    <row r="1013" spans="1:24" x14ac:dyDescent="0.3">
      <c r="A1013">
        <f>المصروفات!A454</f>
        <v>0</v>
      </c>
      <c r="B1013">
        <f>المصروفات!B454</f>
        <v>0</v>
      </c>
      <c r="C1013">
        <f>المصروفات!C454</f>
        <v>0</v>
      </c>
      <c r="D1013">
        <f>المصروفات!D454</f>
        <v>0</v>
      </c>
      <c r="T1013">
        <f>المصروفات!F454</f>
        <v>0</v>
      </c>
      <c r="V1013">
        <f>المصروفات!E454</f>
        <v>0</v>
      </c>
      <c r="X1013" t="str">
        <f>المصروفات!G454</f>
        <v>مصروف</v>
      </c>
    </row>
    <row r="1014" spans="1:24" x14ac:dyDescent="0.3">
      <c r="A1014">
        <f>المصروفات!A455</f>
        <v>0</v>
      </c>
      <c r="B1014">
        <f>المصروفات!B455</f>
        <v>0</v>
      </c>
      <c r="C1014">
        <f>المصروفات!C455</f>
        <v>0</v>
      </c>
      <c r="D1014">
        <f>المصروفات!D455</f>
        <v>0</v>
      </c>
      <c r="T1014">
        <f>المصروفات!F455</f>
        <v>0</v>
      </c>
      <c r="V1014">
        <f>المصروفات!E455</f>
        <v>0</v>
      </c>
      <c r="X1014" t="str">
        <f>المصروفات!G455</f>
        <v>مصروف</v>
      </c>
    </row>
    <row r="1015" spans="1:24" x14ac:dyDescent="0.3">
      <c r="A1015">
        <f>المصروفات!A456</f>
        <v>0</v>
      </c>
      <c r="B1015">
        <f>المصروفات!B456</f>
        <v>0</v>
      </c>
      <c r="C1015">
        <f>المصروفات!C456</f>
        <v>0</v>
      </c>
      <c r="D1015">
        <f>المصروفات!D456</f>
        <v>0</v>
      </c>
      <c r="T1015">
        <f>المصروفات!F456</f>
        <v>0</v>
      </c>
      <c r="V1015">
        <f>المصروفات!E456</f>
        <v>0</v>
      </c>
      <c r="X1015" t="str">
        <f>المصروفات!G456</f>
        <v>مصروف</v>
      </c>
    </row>
    <row r="1016" spans="1:24" x14ac:dyDescent="0.3">
      <c r="A1016">
        <f>المصروفات!A457</f>
        <v>0</v>
      </c>
      <c r="B1016">
        <f>المصروفات!B457</f>
        <v>0</v>
      </c>
      <c r="C1016">
        <f>المصروفات!C457</f>
        <v>0</v>
      </c>
      <c r="D1016">
        <f>المصروفات!D457</f>
        <v>0</v>
      </c>
      <c r="T1016">
        <f>المصروفات!F457</f>
        <v>0</v>
      </c>
      <c r="V1016">
        <f>المصروفات!E457</f>
        <v>0</v>
      </c>
      <c r="X1016" t="str">
        <f>المصروفات!G457</f>
        <v>مصروف</v>
      </c>
    </row>
    <row r="1017" spans="1:24" x14ac:dyDescent="0.3">
      <c r="A1017">
        <f>المصروفات!A458</f>
        <v>0</v>
      </c>
      <c r="B1017">
        <f>المصروفات!B458</f>
        <v>0</v>
      </c>
      <c r="C1017">
        <f>المصروفات!C458</f>
        <v>0</v>
      </c>
      <c r="D1017">
        <f>المصروفات!D458</f>
        <v>0</v>
      </c>
      <c r="T1017">
        <f>المصروفات!F458</f>
        <v>0</v>
      </c>
      <c r="V1017">
        <f>المصروفات!E458</f>
        <v>0</v>
      </c>
      <c r="X1017" t="str">
        <f>المصروفات!G458</f>
        <v>مصروف</v>
      </c>
    </row>
    <row r="1018" spans="1:24" x14ac:dyDescent="0.3">
      <c r="A1018">
        <f>المصروفات!A459</f>
        <v>0</v>
      </c>
      <c r="B1018">
        <f>المصروفات!B459</f>
        <v>0</v>
      </c>
      <c r="C1018">
        <f>المصروفات!C459</f>
        <v>0</v>
      </c>
      <c r="D1018">
        <f>المصروفات!D459</f>
        <v>0</v>
      </c>
      <c r="T1018">
        <f>المصروفات!F459</f>
        <v>0</v>
      </c>
      <c r="V1018">
        <f>المصروفات!E459</f>
        <v>0</v>
      </c>
      <c r="X1018" t="str">
        <f>المصروفات!G459</f>
        <v>مصروف</v>
      </c>
    </row>
    <row r="1019" spans="1:24" x14ac:dyDescent="0.3">
      <c r="A1019">
        <f>المصروفات!A460</f>
        <v>0</v>
      </c>
      <c r="B1019">
        <f>المصروفات!B460</f>
        <v>0</v>
      </c>
      <c r="C1019">
        <f>المصروفات!C460</f>
        <v>0</v>
      </c>
      <c r="D1019">
        <f>المصروفات!D460</f>
        <v>0</v>
      </c>
      <c r="T1019">
        <f>المصروفات!F460</f>
        <v>0</v>
      </c>
      <c r="V1019">
        <f>المصروفات!E460</f>
        <v>0</v>
      </c>
      <c r="X1019" t="str">
        <f>المصروفات!G460</f>
        <v>مصروف</v>
      </c>
    </row>
    <row r="1020" spans="1:24" x14ac:dyDescent="0.3">
      <c r="A1020">
        <f>المصروفات!A461</f>
        <v>0</v>
      </c>
      <c r="B1020">
        <f>المصروفات!B461</f>
        <v>0</v>
      </c>
      <c r="C1020">
        <f>المصروفات!C461</f>
        <v>0</v>
      </c>
      <c r="D1020">
        <f>المصروفات!D461</f>
        <v>0</v>
      </c>
      <c r="T1020">
        <f>المصروفات!F461</f>
        <v>0</v>
      </c>
      <c r="V1020">
        <f>المصروفات!E461</f>
        <v>0</v>
      </c>
      <c r="X1020" t="str">
        <f>المصروفات!G461</f>
        <v>مصروف</v>
      </c>
    </row>
    <row r="1021" spans="1:24" x14ac:dyDescent="0.3">
      <c r="A1021">
        <f>المصروفات!A462</f>
        <v>0</v>
      </c>
      <c r="B1021">
        <f>المصروفات!B462</f>
        <v>0</v>
      </c>
      <c r="C1021">
        <f>المصروفات!C462</f>
        <v>0</v>
      </c>
      <c r="D1021">
        <f>المصروفات!D462</f>
        <v>0</v>
      </c>
      <c r="T1021">
        <f>المصروفات!F462</f>
        <v>0</v>
      </c>
      <c r="V1021">
        <f>المصروفات!E462</f>
        <v>0</v>
      </c>
      <c r="X1021" t="str">
        <f>المصروفات!G462</f>
        <v>مصروف</v>
      </c>
    </row>
    <row r="1022" spans="1:24" x14ac:dyDescent="0.3">
      <c r="A1022">
        <f>المصروفات!A463</f>
        <v>0</v>
      </c>
      <c r="B1022">
        <f>المصروفات!B463</f>
        <v>0</v>
      </c>
      <c r="C1022">
        <f>المصروفات!C463</f>
        <v>0</v>
      </c>
      <c r="D1022">
        <f>المصروفات!D463</f>
        <v>0</v>
      </c>
      <c r="T1022">
        <f>المصروفات!F463</f>
        <v>0</v>
      </c>
      <c r="V1022">
        <f>المصروفات!E463</f>
        <v>0</v>
      </c>
      <c r="X1022" t="str">
        <f>المصروفات!G463</f>
        <v>مصروف</v>
      </c>
    </row>
    <row r="1023" spans="1:24" x14ac:dyDescent="0.3">
      <c r="A1023">
        <f>المصروفات!A464</f>
        <v>0</v>
      </c>
      <c r="B1023">
        <f>المصروفات!B464</f>
        <v>0</v>
      </c>
      <c r="C1023">
        <f>المصروفات!C464</f>
        <v>0</v>
      </c>
      <c r="D1023">
        <f>المصروفات!D464</f>
        <v>0</v>
      </c>
      <c r="T1023">
        <f>المصروفات!F464</f>
        <v>0</v>
      </c>
      <c r="V1023">
        <f>المصروفات!E464</f>
        <v>0</v>
      </c>
      <c r="X1023" t="str">
        <f>المصروفات!G464</f>
        <v>مصروف</v>
      </c>
    </row>
    <row r="1024" spans="1:24" x14ac:dyDescent="0.3">
      <c r="A1024">
        <f>المصروفات!A465</f>
        <v>0</v>
      </c>
      <c r="B1024">
        <f>المصروفات!B465</f>
        <v>0</v>
      </c>
      <c r="C1024">
        <f>المصروفات!C465</f>
        <v>0</v>
      </c>
      <c r="D1024">
        <f>المصروفات!D465</f>
        <v>0</v>
      </c>
      <c r="T1024">
        <f>المصروفات!F465</f>
        <v>0</v>
      </c>
      <c r="V1024">
        <f>المصروفات!E465</f>
        <v>0</v>
      </c>
      <c r="X1024" t="str">
        <f>المصروفات!G465</f>
        <v>مصروف</v>
      </c>
    </row>
    <row r="1025" spans="1:24" x14ac:dyDescent="0.3">
      <c r="A1025">
        <f>المصروفات!A466</f>
        <v>0</v>
      </c>
      <c r="B1025">
        <f>المصروفات!B466</f>
        <v>0</v>
      </c>
      <c r="C1025">
        <f>المصروفات!C466</f>
        <v>0</v>
      </c>
      <c r="D1025">
        <f>المصروفات!D466</f>
        <v>0</v>
      </c>
      <c r="T1025">
        <f>المصروفات!F466</f>
        <v>0</v>
      </c>
      <c r="V1025">
        <f>المصروفات!E466</f>
        <v>0</v>
      </c>
      <c r="X1025" t="str">
        <f>المصروفات!G466</f>
        <v>مصروف</v>
      </c>
    </row>
    <row r="1026" spans="1:24" x14ac:dyDescent="0.3">
      <c r="A1026">
        <f>المصروفات!A467</f>
        <v>0</v>
      </c>
      <c r="B1026">
        <f>المصروفات!B467</f>
        <v>0</v>
      </c>
      <c r="C1026">
        <f>المصروفات!C467</f>
        <v>0</v>
      </c>
      <c r="D1026">
        <f>المصروفات!D467</f>
        <v>0</v>
      </c>
      <c r="T1026">
        <f>المصروفات!F467</f>
        <v>0</v>
      </c>
      <c r="V1026">
        <f>المصروفات!E467</f>
        <v>0</v>
      </c>
      <c r="X1026" t="str">
        <f>المصروفات!G467</f>
        <v>مصروف</v>
      </c>
    </row>
    <row r="1027" spans="1:24" x14ac:dyDescent="0.3">
      <c r="A1027">
        <f>المصروفات!A468</f>
        <v>0</v>
      </c>
      <c r="B1027">
        <f>المصروفات!B468</f>
        <v>0</v>
      </c>
      <c r="C1027">
        <f>المصروفات!C468</f>
        <v>0</v>
      </c>
      <c r="D1027">
        <f>المصروفات!D468</f>
        <v>0</v>
      </c>
      <c r="T1027">
        <f>المصروفات!F468</f>
        <v>0</v>
      </c>
      <c r="V1027">
        <f>المصروفات!E468</f>
        <v>0</v>
      </c>
      <c r="X1027" t="str">
        <f>المصروفات!G468</f>
        <v>مصروف</v>
      </c>
    </row>
    <row r="1028" spans="1:24" x14ac:dyDescent="0.3">
      <c r="A1028">
        <f>المصروفات!A469</f>
        <v>0</v>
      </c>
      <c r="B1028">
        <f>المصروفات!B469</f>
        <v>0</v>
      </c>
      <c r="C1028">
        <f>المصروفات!C469</f>
        <v>0</v>
      </c>
      <c r="D1028">
        <f>المصروفات!D469</f>
        <v>0</v>
      </c>
      <c r="T1028">
        <f>المصروفات!F469</f>
        <v>0</v>
      </c>
      <c r="V1028">
        <f>المصروفات!E469</f>
        <v>0</v>
      </c>
      <c r="X1028" t="str">
        <f>المصروفات!G469</f>
        <v>مصروف</v>
      </c>
    </row>
    <row r="1029" spans="1:24" x14ac:dyDescent="0.3">
      <c r="A1029">
        <f>المصروفات!A470</f>
        <v>0</v>
      </c>
      <c r="B1029">
        <f>المصروفات!B470</f>
        <v>0</v>
      </c>
      <c r="C1029">
        <f>المصروفات!C470</f>
        <v>0</v>
      </c>
      <c r="D1029">
        <f>المصروفات!D470</f>
        <v>0</v>
      </c>
      <c r="T1029">
        <f>المصروفات!F470</f>
        <v>0</v>
      </c>
      <c r="V1029">
        <f>المصروفات!E470</f>
        <v>0</v>
      </c>
      <c r="X1029" t="str">
        <f>المصروفات!G470</f>
        <v>مصروف</v>
      </c>
    </row>
    <row r="1030" spans="1:24" x14ac:dyDescent="0.3">
      <c r="A1030">
        <f>المصروفات!A471</f>
        <v>0</v>
      </c>
      <c r="B1030">
        <f>المصروفات!B471</f>
        <v>0</v>
      </c>
      <c r="C1030">
        <f>المصروفات!C471</f>
        <v>0</v>
      </c>
      <c r="D1030">
        <f>المصروفات!D471</f>
        <v>0</v>
      </c>
      <c r="T1030">
        <f>المصروفات!F471</f>
        <v>0</v>
      </c>
      <c r="V1030">
        <f>المصروفات!E471</f>
        <v>0</v>
      </c>
      <c r="X1030" t="str">
        <f>المصروفات!G471</f>
        <v>مصروف</v>
      </c>
    </row>
    <row r="1031" spans="1:24" x14ac:dyDescent="0.3">
      <c r="A1031">
        <f>المصروفات!A472</f>
        <v>0</v>
      </c>
      <c r="B1031">
        <f>المصروفات!B472</f>
        <v>0</v>
      </c>
      <c r="C1031">
        <f>المصروفات!C472</f>
        <v>0</v>
      </c>
      <c r="D1031">
        <f>المصروفات!D472</f>
        <v>0</v>
      </c>
      <c r="T1031">
        <f>المصروفات!F472</f>
        <v>0</v>
      </c>
      <c r="V1031">
        <f>المصروفات!E472</f>
        <v>0</v>
      </c>
      <c r="X1031" t="str">
        <f>المصروفات!G472</f>
        <v>مصروف</v>
      </c>
    </row>
    <row r="1032" spans="1:24" x14ac:dyDescent="0.3">
      <c r="A1032">
        <f>المصروفات!A473</f>
        <v>0</v>
      </c>
      <c r="B1032">
        <f>المصروفات!B473</f>
        <v>0</v>
      </c>
      <c r="C1032">
        <f>المصروفات!C473</f>
        <v>0</v>
      </c>
      <c r="D1032">
        <f>المصروفات!D473</f>
        <v>0</v>
      </c>
      <c r="T1032">
        <f>المصروفات!F473</f>
        <v>0</v>
      </c>
      <c r="V1032">
        <f>المصروفات!E473</f>
        <v>0</v>
      </c>
      <c r="X1032" t="str">
        <f>المصروفات!G473</f>
        <v>مصروف</v>
      </c>
    </row>
    <row r="1033" spans="1:24" x14ac:dyDescent="0.3">
      <c r="A1033">
        <f>المصروفات!A474</f>
        <v>0</v>
      </c>
      <c r="B1033">
        <f>المصروفات!B474</f>
        <v>0</v>
      </c>
      <c r="C1033">
        <f>المصروفات!C474</f>
        <v>0</v>
      </c>
      <c r="D1033">
        <f>المصروفات!D474</f>
        <v>0</v>
      </c>
      <c r="T1033">
        <f>المصروفات!F474</f>
        <v>0</v>
      </c>
      <c r="V1033">
        <f>المصروفات!E474</f>
        <v>0</v>
      </c>
      <c r="X1033" t="str">
        <f>المصروفات!G474</f>
        <v>مصروف</v>
      </c>
    </row>
    <row r="1034" spans="1:24" x14ac:dyDescent="0.3">
      <c r="A1034">
        <f>المصروفات!A475</f>
        <v>0</v>
      </c>
      <c r="B1034">
        <f>المصروفات!B475</f>
        <v>0</v>
      </c>
      <c r="C1034">
        <f>المصروفات!C475</f>
        <v>0</v>
      </c>
      <c r="D1034">
        <f>المصروفات!D475</f>
        <v>0</v>
      </c>
      <c r="T1034">
        <f>المصروفات!F475</f>
        <v>0</v>
      </c>
      <c r="V1034">
        <f>المصروفات!E475</f>
        <v>0</v>
      </c>
      <c r="X1034" t="str">
        <f>المصروفات!G475</f>
        <v>مصروف</v>
      </c>
    </row>
    <row r="1035" spans="1:24" x14ac:dyDescent="0.3">
      <c r="A1035">
        <f>المصروفات!A476</f>
        <v>0</v>
      </c>
      <c r="B1035">
        <f>المصروفات!B476</f>
        <v>0</v>
      </c>
      <c r="C1035">
        <f>المصروفات!C476</f>
        <v>0</v>
      </c>
      <c r="D1035">
        <f>المصروفات!D476</f>
        <v>0</v>
      </c>
      <c r="T1035">
        <f>المصروفات!F476</f>
        <v>0</v>
      </c>
      <c r="V1035">
        <f>المصروفات!E476</f>
        <v>0</v>
      </c>
      <c r="X1035" t="str">
        <f>المصروفات!G476</f>
        <v>مصروف</v>
      </c>
    </row>
    <row r="1036" spans="1:24" x14ac:dyDescent="0.3">
      <c r="A1036">
        <f>المصروفات!A477</f>
        <v>0</v>
      </c>
      <c r="B1036">
        <f>المصروفات!B477</f>
        <v>0</v>
      </c>
      <c r="C1036">
        <f>المصروفات!C477</f>
        <v>0</v>
      </c>
      <c r="D1036">
        <f>المصروفات!D477</f>
        <v>0</v>
      </c>
      <c r="T1036">
        <f>المصروفات!F477</f>
        <v>0</v>
      </c>
      <c r="V1036">
        <f>المصروفات!E477</f>
        <v>0</v>
      </c>
      <c r="X1036" t="str">
        <f>المصروفات!G477</f>
        <v>مصروف</v>
      </c>
    </row>
    <row r="1037" spans="1:24" x14ac:dyDescent="0.3">
      <c r="A1037">
        <f>المصروفات!A478</f>
        <v>0</v>
      </c>
      <c r="B1037">
        <f>المصروفات!B478</f>
        <v>0</v>
      </c>
      <c r="C1037">
        <f>المصروفات!C478</f>
        <v>0</v>
      </c>
      <c r="D1037">
        <f>المصروفات!D478</f>
        <v>0</v>
      </c>
      <c r="T1037">
        <f>المصروفات!F478</f>
        <v>0</v>
      </c>
      <c r="V1037">
        <f>المصروفات!E478</f>
        <v>0</v>
      </c>
      <c r="X1037" t="str">
        <f>المصروفات!G478</f>
        <v>مصروف</v>
      </c>
    </row>
    <row r="1038" spans="1:24" x14ac:dyDescent="0.3">
      <c r="A1038">
        <f>المصروفات!A479</f>
        <v>0</v>
      </c>
      <c r="B1038">
        <f>المصروفات!B479</f>
        <v>0</v>
      </c>
      <c r="C1038">
        <f>المصروفات!C479</f>
        <v>0</v>
      </c>
      <c r="D1038">
        <f>المصروفات!D479</f>
        <v>0</v>
      </c>
      <c r="T1038">
        <f>المصروفات!F479</f>
        <v>0</v>
      </c>
      <c r="V1038">
        <f>المصروفات!E479</f>
        <v>0</v>
      </c>
      <c r="X1038" t="str">
        <f>المصروفات!G479</f>
        <v>مصروف</v>
      </c>
    </row>
    <row r="1039" spans="1:24" x14ac:dyDescent="0.3">
      <c r="A1039">
        <f>المصروفات!A480</f>
        <v>0</v>
      </c>
      <c r="B1039">
        <f>المصروفات!B480</f>
        <v>0</v>
      </c>
      <c r="C1039">
        <f>المصروفات!C480</f>
        <v>0</v>
      </c>
      <c r="D1039">
        <f>المصروفات!D480</f>
        <v>0</v>
      </c>
      <c r="T1039">
        <f>المصروفات!F480</f>
        <v>0</v>
      </c>
      <c r="V1039">
        <f>المصروفات!E480</f>
        <v>0</v>
      </c>
      <c r="X1039" t="str">
        <f>المصروفات!G480</f>
        <v>مصروف</v>
      </c>
    </row>
    <row r="1040" spans="1:24" x14ac:dyDescent="0.3">
      <c r="A1040">
        <f>المصروفات!A481</f>
        <v>0</v>
      </c>
      <c r="B1040">
        <f>المصروفات!B481</f>
        <v>0</v>
      </c>
      <c r="C1040">
        <f>المصروفات!C481</f>
        <v>0</v>
      </c>
      <c r="D1040">
        <f>المصروفات!D481</f>
        <v>0</v>
      </c>
      <c r="T1040">
        <f>المصروفات!F481</f>
        <v>0</v>
      </c>
      <c r="V1040">
        <f>المصروفات!E481</f>
        <v>0</v>
      </c>
      <c r="X1040" t="str">
        <f>المصروفات!G481</f>
        <v>مصروف</v>
      </c>
    </row>
    <row r="1041" spans="1:24" x14ac:dyDescent="0.3">
      <c r="A1041">
        <f>المصروفات!A482</f>
        <v>0</v>
      </c>
      <c r="B1041">
        <f>المصروفات!B482</f>
        <v>0</v>
      </c>
      <c r="C1041">
        <f>المصروفات!C482</f>
        <v>0</v>
      </c>
      <c r="D1041">
        <f>المصروفات!D482</f>
        <v>0</v>
      </c>
      <c r="T1041">
        <f>المصروفات!F482</f>
        <v>0</v>
      </c>
      <c r="V1041">
        <f>المصروفات!E482</f>
        <v>0</v>
      </c>
      <c r="X1041" t="str">
        <f>المصروفات!G482</f>
        <v>مصروف</v>
      </c>
    </row>
    <row r="1042" spans="1:24" x14ac:dyDescent="0.3">
      <c r="A1042">
        <f>المصروفات!A483</f>
        <v>0</v>
      </c>
      <c r="B1042">
        <f>المصروفات!B483</f>
        <v>0</v>
      </c>
      <c r="C1042">
        <f>المصروفات!C483</f>
        <v>0</v>
      </c>
      <c r="D1042">
        <f>المصروفات!D483</f>
        <v>0</v>
      </c>
      <c r="T1042">
        <f>المصروفات!F483</f>
        <v>0</v>
      </c>
      <c r="V1042">
        <f>المصروفات!E483</f>
        <v>0</v>
      </c>
      <c r="X1042" t="str">
        <f>المصروفات!G483</f>
        <v>مصروف</v>
      </c>
    </row>
    <row r="1043" spans="1:24" x14ac:dyDescent="0.3">
      <c r="A1043">
        <f>المصروفات!A484</f>
        <v>0</v>
      </c>
      <c r="B1043">
        <f>المصروفات!B484</f>
        <v>0</v>
      </c>
      <c r="C1043">
        <f>المصروفات!C484</f>
        <v>0</v>
      </c>
      <c r="D1043">
        <f>المصروفات!D484</f>
        <v>0</v>
      </c>
      <c r="T1043">
        <f>المصروفات!F484</f>
        <v>0</v>
      </c>
      <c r="V1043">
        <f>المصروفات!E484</f>
        <v>0</v>
      </c>
      <c r="X1043" t="str">
        <f>المصروفات!G484</f>
        <v>مصروف</v>
      </c>
    </row>
    <row r="1044" spans="1:24" x14ac:dyDescent="0.3">
      <c r="A1044">
        <f>المصروفات!A485</f>
        <v>0</v>
      </c>
      <c r="B1044">
        <f>المصروفات!B485</f>
        <v>0</v>
      </c>
      <c r="C1044">
        <f>المصروفات!C485</f>
        <v>0</v>
      </c>
      <c r="D1044">
        <f>المصروفات!D485</f>
        <v>0</v>
      </c>
      <c r="T1044">
        <f>المصروفات!F485</f>
        <v>0</v>
      </c>
      <c r="V1044">
        <f>المصروفات!E485</f>
        <v>0</v>
      </c>
      <c r="X1044" t="str">
        <f>المصروفات!G485</f>
        <v>مصروف</v>
      </c>
    </row>
    <row r="1045" spans="1:24" x14ac:dyDescent="0.3">
      <c r="A1045">
        <f>المصروفات!A486</f>
        <v>0</v>
      </c>
      <c r="B1045">
        <f>المصروفات!B486</f>
        <v>0</v>
      </c>
      <c r="C1045">
        <f>المصروفات!C486</f>
        <v>0</v>
      </c>
      <c r="D1045">
        <f>المصروفات!D486</f>
        <v>0</v>
      </c>
      <c r="T1045">
        <f>المصروفات!F486</f>
        <v>0</v>
      </c>
      <c r="V1045">
        <f>المصروفات!E486</f>
        <v>0</v>
      </c>
      <c r="X1045" t="str">
        <f>المصروفات!G486</f>
        <v>مصروف</v>
      </c>
    </row>
    <row r="1046" spans="1:24" x14ac:dyDescent="0.3">
      <c r="A1046">
        <f>المصروفات!A487</f>
        <v>0</v>
      </c>
      <c r="B1046">
        <f>المصروفات!B487</f>
        <v>0</v>
      </c>
      <c r="C1046">
        <f>المصروفات!C487</f>
        <v>0</v>
      </c>
      <c r="D1046">
        <f>المصروفات!D487</f>
        <v>0</v>
      </c>
      <c r="T1046">
        <f>المصروفات!F487</f>
        <v>0</v>
      </c>
      <c r="V1046">
        <f>المصروفات!E487</f>
        <v>0</v>
      </c>
      <c r="X1046" t="str">
        <f>المصروفات!G487</f>
        <v>مصروف</v>
      </c>
    </row>
    <row r="1047" spans="1:24" x14ac:dyDescent="0.3">
      <c r="A1047">
        <f>المصروفات!A488</f>
        <v>0</v>
      </c>
      <c r="B1047">
        <f>المصروفات!B488</f>
        <v>0</v>
      </c>
      <c r="C1047">
        <f>المصروفات!C488</f>
        <v>0</v>
      </c>
      <c r="D1047">
        <f>المصروفات!D488</f>
        <v>0</v>
      </c>
      <c r="T1047">
        <f>المصروفات!F488</f>
        <v>0</v>
      </c>
      <c r="V1047">
        <f>المصروفات!E488</f>
        <v>0</v>
      </c>
      <c r="X1047" t="str">
        <f>المصروفات!G488</f>
        <v>مصروف</v>
      </c>
    </row>
    <row r="1048" spans="1:24" x14ac:dyDescent="0.3">
      <c r="A1048">
        <f>المصروفات!A489</f>
        <v>0</v>
      </c>
      <c r="B1048">
        <f>المصروفات!B489</f>
        <v>0</v>
      </c>
      <c r="C1048">
        <f>المصروفات!C489</f>
        <v>0</v>
      </c>
      <c r="D1048">
        <f>المصروفات!D489</f>
        <v>0</v>
      </c>
      <c r="T1048">
        <f>المصروفات!F489</f>
        <v>0</v>
      </c>
      <c r="V1048">
        <f>المصروفات!E489</f>
        <v>0</v>
      </c>
      <c r="X1048" t="str">
        <f>المصروفات!G489</f>
        <v>مصروف</v>
      </c>
    </row>
    <row r="1049" spans="1:24" x14ac:dyDescent="0.3">
      <c r="A1049">
        <f>المصروفات!A490</f>
        <v>0</v>
      </c>
      <c r="B1049">
        <f>المصروفات!B490</f>
        <v>0</v>
      </c>
      <c r="C1049">
        <f>المصروفات!C490</f>
        <v>0</v>
      </c>
      <c r="D1049">
        <f>المصروفات!D490</f>
        <v>0</v>
      </c>
      <c r="T1049">
        <f>المصروفات!F490</f>
        <v>0</v>
      </c>
      <c r="V1049">
        <f>المصروفات!E490</f>
        <v>0</v>
      </c>
      <c r="X1049" t="str">
        <f>المصروفات!G490</f>
        <v>مصروف</v>
      </c>
    </row>
    <row r="1050" spans="1:24" x14ac:dyDescent="0.3">
      <c r="A1050">
        <f>المصروفات!A491</f>
        <v>0</v>
      </c>
      <c r="B1050">
        <f>المصروفات!B491</f>
        <v>0</v>
      </c>
      <c r="C1050">
        <f>المصروفات!C491</f>
        <v>0</v>
      </c>
      <c r="D1050">
        <f>المصروفات!D491</f>
        <v>0</v>
      </c>
      <c r="T1050">
        <f>المصروفات!F491</f>
        <v>0</v>
      </c>
      <c r="V1050">
        <f>المصروفات!E491</f>
        <v>0</v>
      </c>
      <c r="X1050" t="str">
        <f>المصروفات!G491</f>
        <v>مصروف</v>
      </c>
    </row>
    <row r="1051" spans="1:24" x14ac:dyDescent="0.3">
      <c r="A1051">
        <f>المصروفات!A492</f>
        <v>0</v>
      </c>
      <c r="B1051">
        <f>المصروفات!B492</f>
        <v>0</v>
      </c>
      <c r="C1051">
        <f>المصروفات!C492</f>
        <v>0</v>
      </c>
      <c r="D1051">
        <f>المصروفات!D492</f>
        <v>0</v>
      </c>
      <c r="T1051">
        <f>المصروفات!F492</f>
        <v>0</v>
      </c>
      <c r="V1051">
        <f>المصروفات!E492</f>
        <v>0</v>
      </c>
      <c r="X1051" t="str">
        <f>المصروفات!G492</f>
        <v>مصروف</v>
      </c>
    </row>
    <row r="1052" spans="1:24" x14ac:dyDescent="0.3">
      <c r="A1052">
        <f>المصروفات!A493</f>
        <v>0</v>
      </c>
      <c r="B1052">
        <f>المصروفات!B493</f>
        <v>0</v>
      </c>
      <c r="C1052">
        <f>المصروفات!C493</f>
        <v>0</v>
      </c>
      <c r="D1052">
        <f>المصروفات!D493</f>
        <v>0</v>
      </c>
      <c r="T1052">
        <f>المصروفات!F493</f>
        <v>0</v>
      </c>
      <c r="V1052">
        <f>المصروفات!E493</f>
        <v>0</v>
      </c>
      <c r="X1052" t="str">
        <f>المصروفات!G493</f>
        <v>مصروف</v>
      </c>
    </row>
    <row r="1053" spans="1:24" x14ac:dyDescent="0.3">
      <c r="A1053">
        <f>المصروفات!A494</f>
        <v>0</v>
      </c>
      <c r="B1053">
        <f>المصروفات!B494</f>
        <v>0</v>
      </c>
      <c r="C1053">
        <f>المصروفات!C494</f>
        <v>0</v>
      </c>
      <c r="D1053">
        <f>المصروفات!D494</f>
        <v>0</v>
      </c>
      <c r="T1053">
        <f>المصروفات!F494</f>
        <v>0</v>
      </c>
      <c r="V1053">
        <f>المصروفات!E494</f>
        <v>0</v>
      </c>
      <c r="X1053" t="str">
        <f>المصروفات!G494</f>
        <v>مصروف</v>
      </c>
    </row>
    <row r="1054" spans="1:24" x14ac:dyDescent="0.3">
      <c r="A1054">
        <f>المصروفات!A495</f>
        <v>0</v>
      </c>
      <c r="B1054">
        <f>المصروفات!B495</f>
        <v>0</v>
      </c>
      <c r="C1054">
        <f>المصروفات!C495</f>
        <v>0</v>
      </c>
      <c r="D1054">
        <f>المصروفات!D495</f>
        <v>0</v>
      </c>
      <c r="T1054">
        <f>المصروفات!F495</f>
        <v>0</v>
      </c>
      <c r="V1054">
        <f>المصروفات!E495</f>
        <v>0</v>
      </c>
      <c r="X1054" t="str">
        <f>المصروفات!G495</f>
        <v>مصروف</v>
      </c>
    </row>
    <row r="1055" spans="1:24" x14ac:dyDescent="0.3">
      <c r="A1055">
        <f>المصروفات!A496</f>
        <v>0</v>
      </c>
      <c r="B1055">
        <f>المصروفات!B496</f>
        <v>0</v>
      </c>
      <c r="C1055">
        <f>المصروفات!C496</f>
        <v>0</v>
      </c>
      <c r="D1055">
        <f>المصروفات!D496</f>
        <v>0</v>
      </c>
      <c r="T1055">
        <f>المصروفات!F496</f>
        <v>0</v>
      </c>
      <c r="V1055">
        <f>المصروفات!E496</f>
        <v>0</v>
      </c>
      <c r="X1055" t="str">
        <f>المصروفات!G496</f>
        <v>مصروف</v>
      </c>
    </row>
    <row r="1056" spans="1:24" x14ac:dyDescent="0.3">
      <c r="A1056">
        <f>المصروفات!A497</f>
        <v>0</v>
      </c>
      <c r="B1056">
        <f>المصروفات!B497</f>
        <v>0</v>
      </c>
      <c r="C1056">
        <f>المصروفات!C497</f>
        <v>0</v>
      </c>
      <c r="D1056">
        <f>المصروفات!D497</f>
        <v>0</v>
      </c>
      <c r="T1056">
        <f>المصروفات!F497</f>
        <v>0</v>
      </c>
      <c r="V1056">
        <f>المصروفات!E497</f>
        <v>0</v>
      </c>
      <c r="X1056" t="str">
        <f>المصروفات!G497</f>
        <v>مصروف</v>
      </c>
    </row>
    <row r="1057" spans="1:24" x14ac:dyDescent="0.3">
      <c r="A1057">
        <f>المصروفات!A498</f>
        <v>0</v>
      </c>
      <c r="B1057">
        <f>المصروفات!B498</f>
        <v>0</v>
      </c>
      <c r="C1057">
        <f>المصروفات!C498</f>
        <v>0</v>
      </c>
      <c r="D1057">
        <f>المصروفات!D498</f>
        <v>0</v>
      </c>
      <c r="T1057">
        <f>المصروفات!F498</f>
        <v>0</v>
      </c>
      <c r="V1057">
        <f>المصروفات!E498</f>
        <v>0</v>
      </c>
      <c r="X1057" t="str">
        <f>المصروفات!G498</f>
        <v>مصروف</v>
      </c>
    </row>
    <row r="1058" spans="1:24" x14ac:dyDescent="0.3">
      <c r="A1058">
        <f>المصروفات!A499</f>
        <v>0</v>
      </c>
      <c r="B1058">
        <f>المصروفات!B499</f>
        <v>0</v>
      </c>
      <c r="C1058">
        <f>المصروفات!C499</f>
        <v>0</v>
      </c>
      <c r="D1058">
        <f>المصروفات!D499</f>
        <v>0</v>
      </c>
      <c r="T1058">
        <f>المصروفات!F499</f>
        <v>0</v>
      </c>
      <c r="V1058">
        <f>المصروفات!E499</f>
        <v>0</v>
      </c>
      <c r="X1058" t="str">
        <f>المصروفات!G499</f>
        <v>مصروف</v>
      </c>
    </row>
    <row r="1059" spans="1:24" x14ac:dyDescent="0.3">
      <c r="A1059">
        <f>المصروفات!A500</f>
        <v>0</v>
      </c>
      <c r="B1059">
        <f>المصروفات!B500</f>
        <v>0</v>
      </c>
      <c r="C1059">
        <f>المصروفات!C500</f>
        <v>0</v>
      </c>
      <c r="D1059">
        <f>المصروفات!D500</f>
        <v>0</v>
      </c>
      <c r="T1059">
        <f>المصروفات!F500</f>
        <v>0</v>
      </c>
      <c r="V1059">
        <f>المصروفات!E500</f>
        <v>0</v>
      </c>
      <c r="X1059" t="str">
        <f>المصروفات!G500</f>
        <v>مصروف</v>
      </c>
    </row>
    <row r="1060" spans="1:24" x14ac:dyDescent="0.3">
      <c r="A1060">
        <f>المصروفات!A501</f>
        <v>0</v>
      </c>
      <c r="B1060">
        <f>المصروفات!B501</f>
        <v>0</v>
      </c>
      <c r="C1060">
        <f>المصروفات!C501</f>
        <v>0</v>
      </c>
      <c r="D1060">
        <f>المصروفات!D501</f>
        <v>0</v>
      </c>
      <c r="T1060">
        <f>المصروفات!F501</f>
        <v>0</v>
      </c>
      <c r="V1060">
        <f>المصروفات!E501</f>
        <v>0</v>
      </c>
      <c r="X1060" t="str">
        <f>المصروفات!G501</f>
        <v>مصروف</v>
      </c>
    </row>
    <row r="1061" spans="1:24" x14ac:dyDescent="0.3">
      <c r="A1061">
        <f>المصروفات!A502</f>
        <v>0</v>
      </c>
      <c r="B1061">
        <f>المصروفات!B502</f>
        <v>0</v>
      </c>
      <c r="C1061">
        <f>المصروفات!C502</f>
        <v>0</v>
      </c>
      <c r="D1061">
        <f>المصروفات!D502</f>
        <v>0</v>
      </c>
      <c r="T1061">
        <f>المصروفات!F502</f>
        <v>0</v>
      </c>
      <c r="V1061">
        <f>المصروفات!E502</f>
        <v>0</v>
      </c>
      <c r="X1061" t="str">
        <f>المصروفات!G502</f>
        <v>مصروف</v>
      </c>
    </row>
    <row r="1062" spans="1:24" x14ac:dyDescent="0.3">
      <c r="A1062">
        <f>المصروفات!A503</f>
        <v>0</v>
      </c>
      <c r="B1062">
        <f>المصروفات!B503</f>
        <v>0</v>
      </c>
      <c r="C1062">
        <f>المصروفات!C503</f>
        <v>0</v>
      </c>
      <c r="D1062">
        <f>المصروفات!D503</f>
        <v>0</v>
      </c>
      <c r="T1062">
        <f>المصروفات!F503</f>
        <v>0</v>
      </c>
      <c r="V1062">
        <f>المصروفات!E503</f>
        <v>0</v>
      </c>
      <c r="X1062" t="str">
        <f>المصروفات!G503</f>
        <v>مصروف</v>
      </c>
    </row>
    <row r="1063" spans="1:24" x14ac:dyDescent="0.3">
      <c r="A1063">
        <f>المصروفات!A504</f>
        <v>0</v>
      </c>
      <c r="B1063">
        <f>المصروفات!B504</f>
        <v>0</v>
      </c>
      <c r="C1063">
        <f>المصروفات!C504</f>
        <v>0</v>
      </c>
      <c r="D1063">
        <f>المصروفات!D504</f>
        <v>0</v>
      </c>
      <c r="T1063">
        <f>المصروفات!F504</f>
        <v>0</v>
      </c>
      <c r="V1063">
        <f>المصروفات!E504</f>
        <v>0</v>
      </c>
      <c r="X1063" t="str">
        <f>المصروفات!G504</f>
        <v>مصروف</v>
      </c>
    </row>
    <row r="1064" spans="1:24" x14ac:dyDescent="0.3">
      <c r="A1064">
        <f>المصروفات!A505</f>
        <v>0</v>
      </c>
      <c r="B1064">
        <f>المصروفات!B505</f>
        <v>0</v>
      </c>
      <c r="C1064">
        <f>المصروفات!C505</f>
        <v>0</v>
      </c>
      <c r="D1064">
        <f>المصروفات!D505</f>
        <v>0</v>
      </c>
      <c r="T1064">
        <f>المصروفات!F505</f>
        <v>0</v>
      </c>
      <c r="V1064">
        <f>المصروفات!E505</f>
        <v>0</v>
      </c>
      <c r="X1064" t="str">
        <f>المصروفات!G505</f>
        <v>مصروف</v>
      </c>
    </row>
    <row r="1065" spans="1:24" x14ac:dyDescent="0.3">
      <c r="A1065">
        <f>المصروفات!A506</f>
        <v>0</v>
      </c>
      <c r="B1065">
        <f>المصروفات!B506</f>
        <v>0</v>
      </c>
      <c r="C1065">
        <f>المصروفات!C506</f>
        <v>0</v>
      </c>
      <c r="D1065">
        <f>المصروفات!D506</f>
        <v>0</v>
      </c>
      <c r="T1065">
        <f>المصروفات!F506</f>
        <v>0</v>
      </c>
      <c r="V1065">
        <f>المصروفات!E506</f>
        <v>0</v>
      </c>
      <c r="X1065" t="str">
        <f>المصروفات!G506</f>
        <v>مصروف</v>
      </c>
    </row>
    <row r="1066" spans="1:24" x14ac:dyDescent="0.3">
      <c r="A1066">
        <f>المصروفات!A507</f>
        <v>0</v>
      </c>
      <c r="B1066">
        <f>المصروفات!B507</f>
        <v>0</v>
      </c>
      <c r="C1066">
        <f>المصروفات!C507</f>
        <v>0</v>
      </c>
      <c r="D1066">
        <f>المصروفات!D507</f>
        <v>0</v>
      </c>
      <c r="T1066">
        <f>المصروفات!F507</f>
        <v>0</v>
      </c>
      <c r="V1066">
        <f>المصروفات!E507</f>
        <v>0</v>
      </c>
      <c r="X1066" t="str">
        <f>المصروفات!G507</f>
        <v>مصروف</v>
      </c>
    </row>
    <row r="1067" spans="1:24" x14ac:dyDescent="0.3">
      <c r="A1067">
        <f>المصروفات!A508</f>
        <v>0</v>
      </c>
      <c r="B1067">
        <f>المصروفات!B508</f>
        <v>0</v>
      </c>
      <c r="C1067">
        <f>المصروفات!C508</f>
        <v>0</v>
      </c>
      <c r="D1067">
        <f>المصروفات!D508</f>
        <v>0</v>
      </c>
      <c r="T1067">
        <f>المصروفات!F508</f>
        <v>0</v>
      </c>
      <c r="V1067">
        <f>المصروفات!E508</f>
        <v>0</v>
      </c>
      <c r="X1067" t="str">
        <f>المصروفات!G508</f>
        <v>مصروف</v>
      </c>
    </row>
    <row r="1068" spans="1:24" x14ac:dyDescent="0.3">
      <c r="A1068">
        <f>المصروفات!A509</f>
        <v>0</v>
      </c>
      <c r="B1068">
        <f>المصروفات!B509</f>
        <v>0</v>
      </c>
      <c r="C1068">
        <f>المصروفات!C509</f>
        <v>0</v>
      </c>
      <c r="D1068">
        <f>المصروفات!D509</f>
        <v>0</v>
      </c>
      <c r="T1068">
        <f>المصروفات!F509</f>
        <v>0</v>
      </c>
      <c r="V1068">
        <f>المصروفات!E509</f>
        <v>0</v>
      </c>
      <c r="X1068" t="str">
        <f>المصروفات!G509</f>
        <v>مصروف</v>
      </c>
    </row>
    <row r="1069" spans="1:24" x14ac:dyDescent="0.3">
      <c r="A1069">
        <f>المصروفات!A510</f>
        <v>0</v>
      </c>
      <c r="B1069">
        <f>المصروفات!B510</f>
        <v>0</v>
      </c>
      <c r="C1069">
        <f>المصروفات!C510</f>
        <v>0</v>
      </c>
      <c r="D1069">
        <f>المصروفات!D510</f>
        <v>0</v>
      </c>
      <c r="T1069">
        <f>المصروفات!F510</f>
        <v>0</v>
      </c>
      <c r="V1069">
        <f>المصروفات!E510</f>
        <v>0</v>
      </c>
      <c r="X1069" t="str">
        <f>المصروفات!G510</f>
        <v>مصروف</v>
      </c>
    </row>
    <row r="1070" spans="1:24" x14ac:dyDescent="0.3">
      <c r="A1070">
        <f>المصروفات!A511</f>
        <v>0</v>
      </c>
      <c r="B1070">
        <f>المصروفات!B511</f>
        <v>0</v>
      </c>
      <c r="C1070">
        <f>المصروفات!C511</f>
        <v>0</v>
      </c>
      <c r="D1070">
        <f>المصروفات!D511</f>
        <v>0</v>
      </c>
      <c r="T1070">
        <f>المصروفات!F511</f>
        <v>0</v>
      </c>
      <c r="V1070">
        <f>المصروفات!E511</f>
        <v>0</v>
      </c>
      <c r="X1070" t="str">
        <f>المصروفات!G511</f>
        <v>مصروف</v>
      </c>
    </row>
    <row r="1071" spans="1:24" x14ac:dyDescent="0.3">
      <c r="A1071">
        <f>المصروفات!A512</f>
        <v>0</v>
      </c>
      <c r="B1071">
        <f>المصروفات!B512</f>
        <v>0</v>
      </c>
      <c r="C1071">
        <f>المصروفات!C512</f>
        <v>0</v>
      </c>
      <c r="D1071">
        <f>المصروفات!D512</f>
        <v>0</v>
      </c>
      <c r="T1071">
        <f>المصروفات!F512</f>
        <v>0</v>
      </c>
      <c r="V1071">
        <f>المصروفات!E512</f>
        <v>0</v>
      </c>
      <c r="X1071" t="str">
        <f>المصروفات!G512</f>
        <v>مصروف</v>
      </c>
    </row>
    <row r="1072" spans="1:24" x14ac:dyDescent="0.3">
      <c r="A1072">
        <f>المصروفات!A513</f>
        <v>0</v>
      </c>
      <c r="B1072">
        <f>المصروفات!B513</f>
        <v>0</v>
      </c>
      <c r="C1072">
        <f>المصروفات!C513</f>
        <v>0</v>
      </c>
      <c r="D1072">
        <f>المصروفات!D513</f>
        <v>0</v>
      </c>
      <c r="T1072">
        <f>المصروفات!F513</f>
        <v>0</v>
      </c>
      <c r="V1072">
        <f>المصروفات!E513</f>
        <v>0</v>
      </c>
      <c r="X1072" t="str">
        <f>المصروفات!G513</f>
        <v>مصروف</v>
      </c>
    </row>
    <row r="1073" spans="1:24" x14ac:dyDescent="0.3">
      <c r="A1073">
        <f>المصروفات!A514</f>
        <v>0</v>
      </c>
      <c r="B1073">
        <f>المصروفات!B514</f>
        <v>0</v>
      </c>
      <c r="C1073">
        <f>المصروفات!C514</f>
        <v>0</v>
      </c>
      <c r="D1073">
        <f>المصروفات!D514</f>
        <v>0</v>
      </c>
      <c r="T1073">
        <f>المصروفات!F514</f>
        <v>0</v>
      </c>
      <c r="V1073">
        <f>المصروفات!E514</f>
        <v>0</v>
      </c>
      <c r="X1073" t="str">
        <f>المصروفات!G514</f>
        <v>مصروف</v>
      </c>
    </row>
    <row r="1074" spans="1:24" x14ac:dyDescent="0.3">
      <c r="A1074">
        <f>المصروفات!A515</f>
        <v>0</v>
      </c>
      <c r="B1074">
        <f>المصروفات!B515</f>
        <v>0</v>
      </c>
      <c r="C1074">
        <f>المصروفات!C515</f>
        <v>0</v>
      </c>
      <c r="D1074">
        <f>المصروفات!D515</f>
        <v>0</v>
      </c>
      <c r="T1074">
        <f>المصروفات!F515</f>
        <v>0</v>
      </c>
      <c r="V1074">
        <f>المصروفات!E515</f>
        <v>0</v>
      </c>
      <c r="X1074" t="str">
        <f>المصروفات!G515</f>
        <v>مصروف</v>
      </c>
    </row>
    <row r="1075" spans="1:24" x14ac:dyDescent="0.3">
      <c r="A1075">
        <f>المصروفات!A516</f>
        <v>0</v>
      </c>
      <c r="B1075">
        <f>المصروفات!B516</f>
        <v>0</v>
      </c>
      <c r="C1075">
        <f>المصروفات!C516</f>
        <v>0</v>
      </c>
      <c r="D1075">
        <f>المصروفات!D516</f>
        <v>0</v>
      </c>
      <c r="T1075">
        <f>المصروفات!F516</f>
        <v>0</v>
      </c>
      <c r="V1075">
        <f>المصروفات!E516</f>
        <v>0</v>
      </c>
      <c r="X1075" t="str">
        <f>المصروفات!G516</f>
        <v>مصروف</v>
      </c>
    </row>
    <row r="1076" spans="1:24" x14ac:dyDescent="0.3">
      <c r="A1076">
        <f>المصروفات!A517</f>
        <v>0</v>
      </c>
      <c r="B1076">
        <f>المصروفات!B517</f>
        <v>0</v>
      </c>
      <c r="C1076">
        <f>المصروفات!C517</f>
        <v>0</v>
      </c>
      <c r="D1076">
        <f>المصروفات!D517</f>
        <v>0</v>
      </c>
      <c r="T1076">
        <f>المصروفات!F517</f>
        <v>0</v>
      </c>
      <c r="V1076">
        <f>المصروفات!E517</f>
        <v>0</v>
      </c>
      <c r="X1076" t="str">
        <f>المصروفات!G517</f>
        <v>مصروف</v>
      </c>
    </row>
    <row r="1077" spans="1:24" x14ac:dyDescent="0.3">
      <c r="A1077">
        <f>المصروفات!A518</f>
        <v>0</v>
      </c>
      <c r="B1077">
        <f>المصروفات!B518</f>
        <v>0</v>
      </c>
      <c r="C1077">
        <f>المصروفات!C518</f>
        <v>0</v>
      </c>
      <c r="D1077">
        <f>المصروفات!D518</f>
        <v>0</v>
      </c>
      <c r="T1077">
        <f>المصروفات!F518</f>
        <v>0</v>
      </c>
      <c r="V1077">
        <f>المصروفات!E518</f>
        <v>0</v>
      </c>
      <c r="X1077" t="str">
        <f>المصروفات!G518</f>
        <v>مصروف</v>
      </c>
    </row>
    <row r="1078" spans="1:24" x14ac:dyDescent="0.3">
      <c r="A1078">
        <f>المصروفات!A519</f>
        <v>0</v>
      </c>
      <c r="B1078">
        <f>المصروفات!B519</f>
        <v>0</v>
      </c>
      <c r="C1078">
        <f>المصروفات!C519</f>
        <v>0</v>
      </c>
      <c r="D1078">
        <f>المصروفات!D519</f>
        <v>0</v>
      </c>
      <c r="T1078">
        <f>المصروفات!F519</f>
        <v>0</v>
      </c>
      <c r="V1078">
        <f>المصروفات!E519</f>
        <v>0</v>
      </c>
      <c r="X1078" t="str">
        <f>المصروفات!G519</f>
        <v>مصروف</v>
      </c>
    </row>
    <row r="1079" spans="1:24" x14ac:dyDescent="0.3">
      <c r="A1079">
        <f>المصروفات!A520</f>
        <v>0</v>
      </c>
      <c r="B1079">
        <f>المصروفات!B520</f>
        <v>0</v>
      </c>
      <c r="C1079">
        <f>المصروفات!C520</f>
        <v>0</v>
      </c>
      <c r="D1079">
        <f>المصروفات!D520</f>
        <v>0</v>
      </c>
      <c r="T1079">
        <f>المصروفات!F520</f>
        <v>0</v>
      </c>
      <c r="V1079">
        <f>المصروفات!E520</f>
        <v>0</v>
      </c>
      <c r="X1079" t="str">
        <f>المصروفات!G520</f>
        <v>مصروف</v>
      </c>
    </row>
    <row r="1080" spans="1:24" x14ac:dyDescent="0.3">
      <c r="A1080">
        <f>المصروفات!A521</f>
        <v>0</v>
      </c>
      <c r="B1080">
        <f>المصروفات!B521</f>
        <v>0</v>
      </c>
      <c r="C1080">
        <f>المصروفات!C521</f>
        <v>0</v>
      </c>
      <c r="D1080">
        <f>المصروفات!D521</f>
        <v>0</v>
      </c>
      <c r="T1080">
        <f>المصروفات!F521</f>
        <v>0</v>
      </c>
      <c r="V1080">
        <f>المصروفات!E521</f>
        <v>0</v>
      </c>
      <c r="X1080" t="str">
        <f>المصروفات!G521</f>
        <v>مصروف</v>
      </c>
    </row>
    <row r="1081" spans="1:24" x14ac:dyDescent="0.3">
      <c r="A1081">
        <f>المصروفات!A522</f>
        <v>0</v>
      </c>
      <c r="B1081">
        <f>المصروفات!B522</f>
        <v>0</v>
      </c>
      <c r="C1081">
        <f>المصروفات!C522</f>
        <v>0</v>
      </c>
      <c r="D1081">
        <f>المصروفات!D522</f>
        <v>0</v>
      </c>
      <c r="T1081">
        <f>المصروفات!F522</f>
        <v>0</v>
      </c>
      <c r="V1081">
        <f>المصروفات!E522</f>
        <v>0</v>
      </c>
      <c r="X1081" t="str">
        <f>المصروفات!G522</f>
        <v>مصروف</v>
      </c>
    </row>
    <row r="1082" spans="1:24" x14ac:dyDescent="0.3">
      <c r="A1082">
        <f>المصروفات!A523</f>
        <v>0</v>
      </c>
      <c r="B1082">
        <f>المصروفات!B523</f>
        <v>0</v>
      </c>
      <c r="C1082">
        <f>المصروفات!C523</f>
        <v>0</v>
      </c>
      <c r="D1082">
        <f>المصروفات!D523</f>
        <v>0</v>
      </c>
      <c r="T1082">
        <f>المصروفات!F523</f>
        <v>0</v>
      </c>
      <c r="V1082">
        <f>المصروفات!E523</f>
        <v>0</v>
      </c>
      <c r="X1082" t="str">
        <f>المصروفات!G523</f>
        <v>مصروف</v>
      </c>
    </row>
    <row r="1083" spans="1:24" x14ac:dyDescent="0.3">
      <c r="A1083">
        <f>المصروفات!A524</f>
        <v>0</v>
      </c>
      <c r="B1083">
        <f>المصروفات!B524</f>
        <v>0</v>
      </c>
      <c r="C1083">
        <f>المصروفات!C524</f>
        <v>0</v>
      </c>
      <c r="D1083">
        <f>المصروفات!D524</f>
        <v>0</v>
      </c>
      <c r="T1083">
        <f>المصروفات!F524</f>
        <v>0</v>
      </c>
      <c r="V1083">
        <f>المصروفات!E524</f>
        <v>0</v>
      </c>
      <c r="X1083" t="str">
        <f>المصروفات!G524</f>
        <v>مصروف</v>
      </c>
    </row>
    <row r="1084" spans="1:24" x14ac:dyDescent="0.3">
      <c r="A1084">
        <f>المصروفات!A525</f>
        <v>0</v>
      </c>
      <c r="B1084">
        <f>المصروفات!B525</f>
        <v>0</v>
      </c>
      <c r="C1084">
        <f>المصروفات!C525</f>
        <v>0</v>
      </c>
      <c r="D1084">
        <f>المصروفات!D525</f>
        <v>0</v>
      </c>
      <c r="T1084">
        <f>المصروفات!F525</f>
        <v>0</v>
      </c>
      <c r="V1084">
        <f>المصروفات!E525</f>
        <v>0</v>
      </c>
      <c r="X1084" t="str">
        <f>المصروفات!G525</f>
        <v>مصروف</v>
      </c>
    </row>
    <row r="1085" spans="1:24" x14ac:dyDescent="0.3">
      <c r="A1085">
        <f>المصروفات!A526</f>
        <v>0</v>
      </c>
      <c r="B1085">
        <f>المصروفات!B526</f>
        <v>0</v>
      </c>
      <c r="C1085">
        <f>المصروفات!C526</f>
        <v>0</v>
      </c>
      <c r="D1085">
        <f>المصروفات!D526</f>
        <v>0</v>
      </c>
      <c r="T1085">
        <f>المصروفات!F526</f>
        <v>0</v>
      </c>
      <c r="V1085">
        <f>المصروفات!E526</f>
        <v>0</v>
      </c>
      <c r="X1085" t="str">
        <f>المصروفات!G526</f>
        <v>مصروف</v>
      </c>
    </row>
    <row r="1086" spans="1:24" x14ac:dyDescent="0.3">
      <c r="A1086">
        <f>المصروفات!A527</f>
        <v>0</v>
      </c>
      <c r="B1086">
        <f>المصروفات!B527</f>
        <v>0</v>
      </c>
      <c r="C1086">
        <f>المصروفات!C527</f>
        <v>0</v>
      </c>
      <c r="D1086">
        <f>المصروفات!D527</f>
        <v>0</v>
      </c>
      <c r="T1086">
        <f>المصروفات!F527</f>
        <v>0</v>
      </c>
      <c r="V1086">
        <f>المصروفات!E527</f>
        <v>0</v>
      </c>
      <c r="X1086" t="str">
        <f>المصروفات!G527</f>
        <v>مصروف</v>
      </c>
    </row>
    <row r="1087" spans="1:24" x14ac:dyDescent="0.3">
      <c r="A1087">
        <f>المصروفات!A528</f>
        <v>0</v>
      </c>
      <c r="B1087">
        <f>المصروفات!B528</f>
        <v>0</v>
      </c>
      <c r="C1087">
        <f>المصروفات!C528</f>
        <v>0</v>
      </c>
      <c r="D1087">
        <f>المصروفات!D528</f>
        <v>0</v>
      </c>
      <c r="T1087">
        <f>المصروفات!F528</f>
        <v>0</v>
      </c>
      <c r="V1087">
        <f>المصروفات!E528</f>
        <v>0</v>
      </c>
      <c r="X1087" t="str">
        <f>المصروفات!G528</f>
        <v>مصروف</v>
      </c>
    </row>
    <row r="1088" spans="1:24" x14ac:dyDescent="0.3">
      <c r="A1088">
        <f>المصروفات!A529</f>
        <v>0</v>
      </c>
      <c r="B1088">
        <f>المصروفات!B529</f>
        <v>0</v>
      </c>
      <c r="C1088">
        <f>المصروفات!C529</f>
        <v>0</v>
      </c>
      <c r="D1088">
        <f>المصروفات!D529</f>
        <v>0</v>
      </c>
      <c r="T1088">
        <f>المصروفات!F529</f>
        <v>0</v>
      </c>
      <c r="V1088">
        <f>المصروفات!E529</f>
        <v>0</v>
      </c>
      <c r="X1088" t="str">
        <f>المصروفات!G529</f>
        <v>مصروف</v>
      </c>
    </row>
    <row r="1089" spans="1:24" x14ac:dyDescent="0.3">
      <c r="A1089">
        <f>المصروفات!A530</f>
        <v>0</v>
      </c>
      <c r="B1089">
        <f>المصروفات!B530</f>
        <v>0</v>
      </c>
      <c r="C1089">
        <f>المصروفات!C530</f>
        <v>0</v>
      </c>
      <c r="D1089">
        <f>المصروفات!D530</f>
        <v>0</v>
      </c>
      <c r="T1089">
        <f>المصروفات!F530</f>
        <v>0</v>
      </c>
      <c r="V1089">
        <f>المصروفات!E530</f>
        <v>0</v>
      </c>
      <c r="X1089" t="str">
        <f>المصروفات!G530</f>
        <v>مصروف</v>
      </c>
    </row>
    <row r="1090" spans="1:24" x14ac:dyDescent="0.3">
      <c r="A1090">
        <f>المصروفات!A531</f>
        <v>0</v>
      </c>
      <c r="B1090">
        <f>المصروفات!B531</f>
        <v>0</v>
      </c>
      <c r="C1090">
        <f>المصروفات!C531</f>
        <v>0</v>
      </c>
      <c r="D1090">
        <f>المصروفات!D531</f>
        <v>0</v>
      </c>
      <c r="T1090">
        <f>المصروفات!F531</f>
        <v>0</v>
      </c>
      <c r="V1090">
        <f>المصروفات!E531</f>
        <v>0</v>
      </c>
      <c r="X1090" t="str">
        <f>المصروفات!G531</f>
        <v>مصروف</v>
      </c>
    </row>
    <row r="1091" spans="1:24" x14ac:dyDescent="0.3">
      <c r="A1091">
        <f>المصروفات!A532</f>
        <v>0</v>
      </c>
      <c r="B1091">
        <f>المصروفات!B532</f>
        <v>0</v>
      </c>
      <c r="C1091">
        <f>المصروفات!C532</f>
        <v>0</v>
      </c>
      <c r="D1091">
        <f>المصروفات!D532</f>
        <v>0</v>
      </c>
      <c r="T1091">
        <f>المصروفات!F532</f>
        <v>0</v>
      </c>
      <c r="V1091">
        <f>المصروفات!E532</f>
        <v>0</v>
      </c>
      <c r="X1091" t="str">
        <f>المصروفات!G532</f>
        <v>مصروف</v>
      </c>
    </row>
    <row r="1092" spans="1:24" x14ac:dyDescent="0.3">
      <c r="A1092">
        <f>المصروفات!A533</f>
        <v>0</v>
      </c>
      <c r="B1092">
        <f>المصروفات!B533</f>
        <v>0</v>
      </c>
      <c r="C1092">
        <f>المصروفات!C533</f>
        <v>0</v>
      </c>
      <c r="D1092">
        <f>المصروفات!D533</f>
        <v>0</v>
      </c>
      <c r="T1092">
        <f>المصروفات!F533</f>
        <v>0</v>
      </c>
      <c r="V1092">
        <f>المصروفات!E533</f>
        <v>0</v>
      </c>
      <c r="X1092" t="str">
        <f>المصروفات!G533</f>
        <v>مصروف</v>
      </c>
    </row>
    <row r="1093" spans="1:24" x14ac:dyDescent="0.3">
      <c r="A1093">
        <f>المصروفات!A534</f>
        <v>0</v>
      </c>
      <c r="B1093">
        <f>المصروفات!B534</f>
        <v>0</v>
      </c>
      <c r="C1093">
        <f>المصروفات!C534</f>
        <v>0</v>
      </c>
      <c r="D1093">
        <f>المصروفات!D534</f>
        <v>0</v>
      </c>
      <c r="T1093">
        <f>المصروفات!F534</f>
        <v>0</v>
      </c>
      <c r="V1093">
        <f>المصروفات!E534</f>
        <v>0</v>
      </c>
      <c r="X1093" t="str">
        <f>المصروفات!G534</f>
        <v>مصروف</v>
      </c>
    </row>
    <row r="1094" spans="1:24" x14ac:dyDescent="0.3">
      <c r="A1094">
        <f>المصروفات!A535</f>
        <v>0</v>
      </c>
      <c r="B1094">
        <f>المصروفات!B535</f>
        <v>0</v>
      </c>
      <c r="C1094">
        <f>المصروفات!C535</f>
        <v>0</v>
      </c>
      <c r="D1094">
        <f>المصروفات!D535</f>
        <v>0</v>
      </c>
      <c r="T1094">
        <f>المصروفات!F535</f>
        <v>0</v>
      </c>
      <c r="V1094">
        <f>المصروفات!E535</f>
        <v>0</v>
      </c>
      <c r="X1094" t="str">
        <f>المصروفات!G535</f>
        <v>مصروف</v>
      </c>
    </row>
    <row r="1095" spans="1:24" x14ac:dyDescent="0.3">
      <c r="A1095">
        <f>المصروفات!A536</f>
        <v>0</v>
      </c>
      <c r="B1095">
        <f>المصروفات!B536</f>
        <v>0</v>
      </c>
      <c r="C1095">
        <f>المصروفات!C536</f>
        <v>0</v>
      </c>
      <c r="D1095">
        <f>المصروفات!D536</f>
        <v>0</v>
      </c>
      <c r="T1095">
        <f>المصروفات!F536</f>
        <v>0</v>
      </c>
      <c r="V1095">
        <f>المصروفات!E536</f>
        <v>0</v>
      </c>
      <c r="X1095" t="str">
        <f>المصروفات!G536</f>
        <v>مصروف</v>
      </c>
    </row>
    <row r="1096" spans="1:24" x14ac:dyDescent="0.3">
      <c r="A1096">
        <f>المصروفات!A537</f>
        <v>0</v>
      </c>
      <c r="B1096">
        <f>المصروفات!B537</f>
        <v>0</v>
      </c>
      <c r="C1096">
        <f>المصروفات!C537</f>
        <v>0</v>
      </c>
      <c r="D1096">
        <f>المصروفات!D537</f>
        <v>0</v>
      </c>
      <c r="T1096">
        <f>المصروفات!F537</f>
        <v>0</v>
      </c>
      <c r="V1096">
        <f>المصروفات!E537</f>
        <v>0</v>
      </c>
      <c r="X1096" t="str">
        <f>المصروفات!G537</f>
        <v>مصروف</v>
      </c>
    </row>
    <row r="1097" spans="1:24" x14ac:dyDescent="0.3">
      <c r="A1097">
        <f>المصروفات!A538</f>
        <v>0</v>
      </c>
      <c r="B1097">
        <f>المصروفات!B538</f>
        <v>0</v>
      </c>
      <c r="C1097">
        <f>المصروفات!C538</f>
        <v>0</v>
      </c>
      <c r="D1097">
        <f>المصروفات!D538</f>
        <v>0</v>
      </c>
      <c r="T1097">
        <f>المصروفات!F538</f>
        <v>0</v>
      </c>
      <c r="V1097">
        <f>المصروفات!E538</f>
        <v>0</v>
      </c>
      <c r="X1097" t="str">
        <f>المصروفات!G538</f>
        <v>مصروف</v>
      </c>
    </row>
    <row r="1098" spans="1:24" x14ac:dyDescent="0.3">
      <c r="A1098">
        <f>المصروفات!A539</f>
        <v>0</v>
      </c>
      <c r="B1098">
        <f>المصروفات!B539</f>
        <v>0</v>
      </c>
      <c r="C1098">
        <f>المصروفات!C539</f>
        <v>0</v>
      </c>
      <c r="D1098">
        <f>المصروفات!D539</f>
        <v>0</v>
      </c>
      <c r="T1098">
        <f>المصروفات!F539</f>
        <v>0</v>
      </c>
      <c r="V1098">
        <f>المصروفات!E539</f>
        <v>0</v>
      </c>
      <c r="X1098" t="str">
        <f>المصروفات!G539</f>
        <v>مصروف</v>
      </c>
    </row>
    <row r="1099" spans="1:24" x14ac:dyDescent="0.3">
      <c r="A1099">
        <f>المصروفات!A540</f>
        <v>0</v>
      </c>
      <c r="B1099">
        <f>المصروفات!B540</f>
        <v>0</v>
      </c>
      <c r="C1099">
        <f>المصروفات!C540</f>
        <v>0</v>
      </c>
      <c r="D1099">
        <f>المصروفات!D540</f>
        <v>0</v>
      </c>
      <c r="T1099">
        <f>المصروفات!F540</f>
        <v>0</v>
      </c>
      <c r="V1099">
        <f>المصروفات!E540</f>
        <v>0</v>
      </c>
      <c r="X1099" t="str">
        <f>المصروفات!G540</f>
        <v>مصروف</v>
      </c>
    </row>
    <row r="1100" spans="1:24" x14ac:dyDescent="0.3">
      <c r="A1100">
        <f>المصروفات!A541</f>
        <v>0</v>
      </c>
      <c r="B1100">
        <f>المصروفات!B541</f>
        <v>0</v>
      </c>
      <c r="C1100">
        <f>المصروفات!C541</f>
        <v>0</v>
      </c>
      <c r="D1100">
        <f>المصروفات!D541</f>
        <v>0</v>
      </c>
      <c r="T1100">
        <f>المصروفات!F541</f>
        <v>0</v>
      </c>
      <c r="V1100">
        <f>المصروفات!E541</f>
        <v>0</v>
      </c>
      <c r="X1100" t="str">
        <f>المصروفات!G541</f>
        <v>مصروف</v>
      </c>
    </row>
    <row r="1101" spans="1:24" x14ac:dyDescent="0.3">
      <c r="A1101">
        <f>المصروفات!A542</f>
        <v>0</v>
      </c>
      <c r="B1101">
        <f>المصروفات!B542</f>
        <v>0</v>
      </c>
      <c r="C1101">
        <f>المصروفات!C542</f>
        <v>0</v>
      </c>
      <c r="D1101">
        <f>المصروفات!D542</f>
        <v>0</v>
      </c>
      <c r="T1101">
        <f>المصروفات!F542</f>
        <v>0</v>
      </c>
      <c r="V1101">
        <f>المصروفات!E542</f>
        <v>0</v>
      </c>
      <c r="X1101" t="str">
        <f>المصروفات!G542</f>
        <v>مصروف</v>
      </c>
    </row>
    <row r="1102" spans="1:24" x14ac:dyDescent="0.3">
      <c r="A1102">
        <f>المصروفات!A543</f>
        <v>0</v>
      </c>
      <c r="B1102">
        <f>المصروفات!B543</f>
        <v>0</v>
      </c>
      <c r="C1102">
        <f>المصروفات!C543</f>
        <v>0</v>
      </c>
      <c r="D1102">
        <f>المصروفات!D543</f>
        <v>0</v>
      </c>
      <c r="T1102">
        <f>المصروفات!F543</f>
        <v>0</v>
      </c>
      <c r="V1102">
        <f>المصروفات!E543</f>
        <v>0</v>
      </c>
      <c r="X1102" t="str">
        <f>المصروفات!G543</f>
        <v>مصروف</v>
      </c>
    </row>
    <row r="1103" spans="1:24" x14ac:dyDescent="0.3">
      <c r="A1103">
        <f>المصروفات!A544</f>
        <v>0</v>
      </c>
      <c r="B1103">
        <f>المصروفات!B544</f>
        <v>0</v>
      </c>
      <c r="C1103">
        <f>المصروفات!C544</f>
        <v>0</v>
      </c>
      <c r="D1103">
        <f>المصروفات!D544</f>
        <v>0</v>
      </c>
      <c r="T1103">
        <f>المصروفات!F544</f>
        <v>0</v>
      </c>
      <c r="V1103">
        <f>المصروفات!E544</f>
        <v>0</v>
      </c>
      <c r="X1103" t="str">
        <f>المصروفات!G544</f>
        <v>مصروف</v>
      </c>
    </row>
    <row r="1104" spans="1:24" x14ac:dyDescent="0.3">
      <c r="A1104">
        <f>المصروفات!A545</f>
        <v>0</v>
      </c>
      <c r="B1104">
        <f>المصروفات!B545</f>
        <v>0</v>
      </c>
      <c r="C1104">
        <f>المصروفات!C545</f>
        <v>0</v>
      </c>
      <c r="D1104">
        <f>المصروفات!D545</f>
        <v>0</v>
      </c>
      <c r="T1104">
        <f>المصروفات!F545</f>
        <v>0</v>
      </c>
      <c r="V1104">
        <f>المصروفات!E545</f>
        <v>0</v>
      </c>
      <c r="X1104" t="str">
        <f>المصروفات!G545</f>
        <v>مصروف</v>
      </c>
    </row>
    <row r="1105" spans="1:24" x14ac:dyDescent="0.3">
      <c r="A1105">
        <f>المصروفات!A546</f>
        <v>0</v>
      </c>
      <c r="B1105">
        <f>المصروفات!B546</f>
        <v>0</v>
      </c>
      <c r="C1105">
        <f>المصروفات!C546</f>
        <v>0</v>
      </c>
      <c r="D1105">
        <f>المصروفات!D546</f>
        <v>0</v>
      </c>
      <c r="T1105">
        <f>المصروفات!F546</f>
        <v>0</v>
      </c>
      <c r="V1105">
        <f>المصروفات!E546</f>
        <v>0</v>
      </c>
      <c r="X1105" t="str">
        <f>المصروفات!G546</f>
        <v>مصروف</v>
      </c>
    </row>
    <row r="1106" spans="1:24" x14ac:dyDescent="0.3">
      <c r="A1106">
        <f>المصروفات!A547</f>
        <v>0</v>
      </c>
      <c r="B1106">
        <f>المصروفات!B547</f>
        <v>0</v>
      </c>
      <c r="C1106">
        <f>المصروفات!C547</f>
        <v>0</v>
      </c>
      <c r="D1106">
        <f>المصروفات!D547</f>
        <v>0</v>
      </c>
      <c r="T1106">
        <f>المصروفات!F547</f>
        <v>0</v>
      </c>
      <c r="V1106">
        <f>المصروفات!E547</f>
        <v>0</v>
      </c>
      <c r="X1106" t="str">
        <f>المصروفات!G547</f>
        <v>مصروف</v>
      </c>
    </row>
    <row r="1107" spans="1:24" x14ac:dyDescent="0.3">
      <c r="A1107">
        <f>المصروفات!A548</f>
        <v>0</v>
      </c>
      <c r="B1107">
        <f>المصروفات!B548</f>
        <v>0</v>
      </c>
      <c r="C1107">
        <f>المصروفات!C548</f>
        <v>0</v>
      </c>
      <c r="D1107">
        <f>المصروفات!D548</f>
        <v>0</v>
      </c>
      <c r="T1107">
        <f>المصروفات!F548</f>
        <v>0</v>
      </c>
      <c r="V1107">
        <f>المصروفات!E548</f>
        <v>0</v>
      </c>
      <c r="X1107" t="str">
        <f>المصروفات!G548</f>
        <v>مصروف</v>
      </c>
    </row>
    <row r="1108" spans="1:24" x14ac:dyDescent="0.3">
      <c r="A1108">
        <f>المصروفات!A549</f>
        <v>0</v>
      </c>
      <c r="B1108">
        <f>المصروفات!B549</f>
        <v>0</v>
      </c>
      <c r="C1108">
        <f>المصروفات!C549</f>
        <v>0</v>
      </c>
      <c r="D1108">
        <f>المصروفات!D549</f>
        <v>0</v>
      </c>
      <c r="T1108">
        <f>المصروفات!F549</f>
        <v>0</v>
      </c>
      <c r="V1108">
        <f>المصروفات!E549</f>
        <v>0</v>
      </c>
      <c r="X1108" t="str">
        <f>المصروفات!G549</f>
        <v>مصروف</v>
      </c>
    </row>
    <row r="1109" spans="1:24" x14ac:dyDescent="0.3">
      <c r="A1109">
        <f>المصروفات!A550</f>
        <v>0</v>
      </c>
      <c r="B1109">
        <f>المصروفات!B550</f>
        <v>0</v>
      </c>
      <c r="C1109">
        <f>المصروفات!C550</f>
        <v>0</v>
      </c>
      <c r="D1109">
        <f>المصروفات!D550</f>
        <v>0</v>
      </c>
      <c r="T1109">
        <f>المصروفات!F550</f>
        <v>0</v>
      </c>
      <c r="V1109">
        <f>المصروفات!E550</f>
        <v>0</v>
      </c>
      <c r="X1109" t="str">
        <f>المصروفات!G550</f>
        <v>مصروف</v>
      </c>
    </row>
    <row r="1110" spans="1:24" x14ac:dyDescent="0.3">
      <c r="A1110">
        <f>المصروفات!A551</f>
        <v>0</v>
      </c>
      <c r="B1110">
        <f>المصروفات!B551</f>
        <v>0</v>
      </c>
      <c r="C1110">
        <f>المصروفات!C551</f>
        <v>0</v>
      </c>
      <c r="D1110">
        <f>المصروفات!D551</f>
        <v>0</v>
      </c>
      <c r="T1110">
        <f>المصروفات!F551</f>
        <v>0</v>
      </c>
      <c r="V1110">
        <f>المصروفات!E551</f>
        <v>0</v>
      </c>
      <c r="X1110" t="str">
        <f>المصروفات!G551</f>
        <v>مصروف</v>
      </c>
    </row>
    <row r="1111" spans="1:24" x14ac:dyDescent="0.3">
      <c r="A1111">
        <f>المصروفات!A552</f>
        <v>0</v>
      </c>
      <c r="B1111">
        <f>المصروفات!B552</f>
        <v>0</v>
      </c>
      <c r="C1111">
        <f>المصروفات!C552</f>
        <v>0</v>
      </c>
      <c r="D1111">
        <f>المصروفات!D552</f>
        <v>0</v>
      </c>
      <c r="T1111">
        <f>المصروفات!F552</f>
        <v>0</v>
      </c>
      <c r="V1111">
        <f>المصروفات!E552</f>
        <v>0</v>
      </c>
      <c r="X1111" t="str">
        <f>المصروفات!G552</f>
        <v>مصروف</v>
      </c>
    </row>
    <row r="1112" spans="1:24" x14ac:dyDescent="0.3">
      <c r="A1112">
        <f>المصروفات!A553</f>
        <v>0</v>
      </c>
      <c r="B1112">
        <f>المصروفات!B553</f>
        <v>0</v>
      </c>
      <c r="C1112">
        <f>المصروفات!C553</f>
        <v>0</v>
      </c>
      <c r="D1112">
        <f>المصروفات!D553</f>
        <v>0</v>
      </c>
      <c r="T1112">
        <f>المصروفات!F553</f>
        <v>0</v>
      </c>
      <c r="V1112">
        <f>المصروفات!E553</f>
        <v>0</v>
      </c>
      <c r="X1112" t="str">
        <f>المصروفات!G553</f>
        <v>مصروف</v>
      </c>
    </row>
    <row r="1113" spans="1:24" x14ac:dyDescent="0.3">
      <c r="A1113">
        <f>المصروفات!A554</f>
        <v>0</v>
      </c>
      <c r="B1113">
        <f>المصروفات!B554</f>
        <v>0</v>
      </c>
      <c r="C1113">
        <f>المصروفات!C554</f>
        <v>0</v>
      </c>
      <c r="D1113">
        <f>المصروفات!D554</f>
        <v>0</v>
      </c>
      <c r="T1113">
        <f>المصروفات!F554</f>
        <v>0</v>
      </c>
      <c r="V1113">
        <f>المصروفات!E554</f>
        <v>0</v>
      </c>
      <c r="X1113" t="str">
        <f>المصروفات!G554</f>
        <v>مصروف</v>
      </c>
    </row>
    <row r="1114" spans="1:24" x14ac:dyDescent="0.3">
      <c r="A1114">
        <f>المصروفات!A555</f>
        <v>0</v>
      </c>
      <c r="B1114">
        <f>المصروفات!B555</f>
        <v>0</v>
      </c>
      <c r="C1114">
        <f>المصروفات!C555</f>
        <v>0</v>
      </c>
      <c r="D1114">
        <f>المصروفات!D555</f>
        <v>0</v>
      </c>
      <c r="T1114">
        <f>المصروفات!F555</f>
        <v>0</v>
      </c>
      <c r="V1114">
        <f>المصروفات!E555</f>
        <v>0</v>
      </c>
      <c r="X1114" t="str">
        <f>المصروفات!G555</f>
        <v>مصروف</v>
      </c>
    </row>
    <row r="1115" spans="1:24" x14ac:dyDescent="0.3">
      <c r="A1115">
        <f>المصروفات!A556</f>
        <v>0</v>
      </c>
      <c r="B1115">
        <f>المصروفات!B556</f>
        <v>0</v>
      </c>
      <c r="C1115">
        <f>المصروفات!C556</f>
        <v>0</v>
      </c>
      <c r="D1115">
        <f>المصروفات!D556</f>
        <v>0</v>
      </c>
      <c r="T1115">
        <f>المصروفات!F556</f>
        <v>0</v>
      </c>
      <c r="V1115">
        <f>المصروفات!E556</f>
        <v>0</v>
      </c>
      <c r="X1115" t="str">
        <f>المصروفات!G556</f>
        <v>مصروف</v>
      </c>
    </row>
    <row r="1116" spans="1:24" x14ac:dyDescent="0.3">
      <c r="A1116">
        <f>المصروفات!A557</f>
        <v>0</v>
      </c>
      <c r="B1116">
        <f>المصروفات!B557</f>
        <v>0</v>
      </c>
      <c r="C1116">
        <f>المصروفات!C557</f>
        <v>0</v>
      </c>
      <c r="D1116">
        <f>المصروفات!D557</f>
        <v>0</v>
      </c>
      <c r="T1116">
        <f>المصروفات!F557</f>
        <v>0</v>
      </c>
      <c r="V1116">
        <f>المصروفات!E557</f>
        <v>0</v>
      </c>
      <c r="X1116" t="str">
        <f>المصروفات!G557</f>
        <v>مصروف</v>
      </c>
    </row>
    <row r="1117" spans="1:24" x14ac:dyDescent="0.3">
      <c r="A1117">
        <f>المصروفات!A558</f>
        <v>0</v>
      </c>
      <c r="B1117">
        <f>المصروفات!B558</f>
        <v>0</v>
      </c>
      <c r="C1117">
        <f>المصروفات!C558</f>
        <v>0</v>
      </c>
      <c r="D1117">
        <f>المصروفات!D558</f>
        <v>0</v>
      </c>
      <c r="T1117">
        <f>المصروفات!F558</f>
        <v>0</v>
      </c>
      <c r="V1117">
        <f>المصروفات!E558</f>
        <v>0</v>
      </c>
      <c r="X1117" t="str">
        <f>المصروفات!G558</f>
        <v>مصروف</v>
      </c>
    </row>
    <row r="1118" spans="1:24" x14ac:dyDescent="0.3">
      <c r="A1118">
        <f>المصروفات!A559</f>
        <v>0</v>
      </c>
      <c r="B1118">
        <f>المصروفات!B559</f>
        <v>0</v>
      </c>
      <c r="C1118">
        <f>المصروفات!C559</f>
        <v>0</v>
      </c>
      <c r="D1118">
        <f>المصروفات!D559</f>
        <v>0</v>
      </c>
      <c r="T1118">
        <f>المصروفات!F559</f>
        <v>0</v>
      </c>
      <c r="V1118">
        <f>المصروفات!E559</f>
        <v>0</v>
      </c>
      <c r="X1118" t="str">
        <f>المصروفات!G559</f>
        <v>مصروف</v>
      </c>
    </row>
    <row r="1119" spans="1:24" x14ac:dyDescent="0.3">
      <c r="A1119">
        <f>المصروفات!A560</f>
        <v>0</v>
      </c>
      <c r="B1119">
        <f>المصروفات!B560</f>
        <v>0</v>
      </c>
      <c r="C1119">
        <f>المصروفات!C560</f>
        <v>0</v>
      </c>
      <c r="D1119">
        <f>المصروفات!D560</f>
        <v>0</v>
      </c>
      <c r="T1119">
        <f>المصروفات!F560</f>
        <v>0</v>
      </c>
      <c r="V1119">
        <f>المصروفات!E560</f>
        <v>0</v>
      </c>
      <c r="X1119" t="str">
        <f>المصروفات!G560</f>
        <v>مصروف</v>
      </c>
    </row>
    <row r="1120" spans="1:24" x14ac:dyDescent="0.3">
      <c r="A1120">
        <f>المصروفات!A561</f>
        <v>0</v>
      </c>
      <c r="B1120">
        <f>المصروفات!B561</f>
        <v>0</v>
      </c>
      <c r="C1120">
        <f>المصروفات!C561</f>
        <v>0</v>
      </c>
      <c r="D1120">
        <f>المصروفات!D561</f>
        <v>0</v>
      </c>
      <c r="T1120">
        <f>المصروفات!F561</f>
        <v>0</v>
      </c>
      <c r="V1120">
        <f>المصروفات!E561</f>
        <v>0</v>
      </c>
      <c r="X1120" t="str">
        <f>المصروفات!G561</f>
        <v>مصروف</v>
      </c>
    </row>
    <row r="1121" spans="1:24" x14ac:dyDescent="0.3">
      <c r="A1121">
        <f>المصروفات!A562</f>
        <v>0</v>
      </c>
      <c r="B1121">
        <f>المصروفات!B562</f>
        <v>0</v>
      </c>
      <c r="C1121">
        <f>المصروفات!C562</f>
        <v>0</v>
      </c>
      <c r="D1121">
        <f>المصروفات!D562</f>
        <v>0</v>
      </c>
      <c r="T1121">
        <f>المصروفات!F562</f>
        <v>0</v>
      </c>
      <c r="V1121">
        <f>المصروفات!E562</f>
        <v>0</v>
      </c>
      <c r="X1121" t="str">
        <f>المصروفات!G562</f>
        <v>مصروف</v>
      </c>
    </row>
    <row r="1122" spans="1:24" x14ac:dyDescent="0.3">
      <c r="A1122">
        <f>المصروفات!A563</f>
        <v>0</v>
      </c>
      <c r="B1122">
        <f>المصروفات!B563</f>
        <v>0</v>
      </c>
      <c r="C1122">
        <f>المصروفات!C563</f>
        <v>0</v>
      </c>
      <c r="D1122">
        <f>المصروفات!D563</f>
        <v>0</v>
      </c>
      <c r="T1122">
        <f>المصروفات!F563</f>
        <v>0</v>
      </c>
      <c r="V1122">
        <f>المصروفات!E563</f>
        <v>0</v>
      </c>
      <c r="X1122" t="str">
        <f>المصروفات!G563</f>
        <v>مصروف</v>
      </c>
    </row>
    <row r="1123" spans="1:24" x14ac:dyDescent="0.3">
      <c r="A1123">
        <f>المصروفات!A564</f>
        <v>0</v>
      </c>
      <c r="B1123">
        <f>المصروفات!B564</f>
        <v>0</v>
      </c>
      <c r="C1123">
        <f>المصروفات!C564</f>
        <v>0</v>
      </c>
      <c r="D1123">
        <f>المصروفات!D564</f>
        <v>0</v>
      </c>
      <c r="T1123">
        <f>المصروفات!F564</f>
        <v>0</v>
      </c>
      <c r="V1123">
        <f>المصروفات!E564</f>
        <v>0</v>
      </c>
      <c r="X1123" t="str">
        <f>المصروفات!G564</f>
        <v>مصروف</v>
      </c>
    </row>
    <row r="1124" spans="1:24" x14ac:dyDescent="0.3">
      <c r="A1124">
        <f>المصروفات!A565</f>
        <v>0</v>
      </c>
      <c r="B1124">
        <f>المصروفات!B565</f>
        <v>0</v>
      </c>
      <c r="C1124">
        <f>المصروفات!C565</f>
        <v>0</v>
      </c>
      <c r="D1124">
        <f>المصروفات!D565</f>
        <v>0</v>
      </c>
      <c r="T1124">
        <f>المصروفات!F565</f>
        <v>0</v>
      </c>
      <c r="V1124">
        <f>المصروفات!E565</f>
        <v>0</v>
      </c>
      <c r="X1124" t="str">
        <f>المصروفات!G565</f>
        <v>مصروف</v>
      </c>
    </row>
    <row r="1125" spans="1:24" x14ac:dyDescent="0.3">
      <c r="A1125">
        <f>المصروفات!A566</f>
        <v>0</v>
      </c>
      <c r="B1125">
        <f>المصروفات!B566</f>
        <v>0</v>
      </c>
      <c r="C1125">
        <f>المصروفات!C566</f>
        <v>0</v>
      </c>
      <c r="D1125">
        <f>المصروفات!D566</f>
        <v>0</v>
      </c>
      <c r="T1125">
        <f>المصروفات!F566</f>
        <v>0</v>
      </c>
      <c r="V1125">
        <f>المصروفات!E566</f>
        <v>0</v>
      </c>
      <c r="X1125" t="str">
        <f>المصروفات!G566</f>
        <v>مصروف</v>
      </c>
    </row>
    <row r="1126" spans="1:24" x14ac:dyDescent="0.3">
      <c r="A1126">
        <f>المصروفات!A567</f>
        <v>0</v>
      </c>
      <c r="B1126">
        <f>المصروفات!B567</f>
        <v>0</v>
      </c>
      <c r="C1126">
        <f>المصروفات!C567</f>
        <v>0</v>
      </c>
      <c r="D1126">
        <f>المصروفات!D567</f>
        <v>0</v>
      </c>
      <c r="T1126">
        <f>المصروفات!F567</f>
        <v>0</v>
      </c>
      <c r="V1126">
        <f>المصروفات!E567</f>
        <v>0</v>
      </c>
      <c r="X1126" t="str">
        <f>المصروفات!G567</f>
        <v>مصروف</v>
      </c>
    </row>
    <row r="1127" spans="1:24" x14ac:dyDescent="0.3">
      <c r="A1127">
        <f>المصروفات!A568</f>
        <v>0</v>
      </c>
      <c r="B1127">
        <f>المصروفات!B568</f>
        <v>0</v>
      </c>
      <c r="C1127">
        <f>المصروفات!C568</f>
        <v>0</v>
      </c>
      <c r="D1127">
        <f>المصروفات!D568</f>
        <v>0</v>
      </c>
      <c r="T1127">
        <f>المصروفات!F568</f>
        <v>0</v>
      </c>
      <c r="V1127">
        <f>المصروفات!E568</f>
        <v>0</v>
      </c>
      <c r="X1127" t="str">
        <f>المصروفات!G568</f>
        <v>مصروف</v>
      </c>
    </row>
    <row r="1128" spans="1:24" x14ac:dyDescent="0.3">
      <c r="A1128">
        <f>المصروفات!A569</f>
        <v>0</v>
      </c>
      <c r="B1128">
        <f>المصروفات!B569</f>
        <v>0</v>
      </c>
      <c r="C1128">
        <f>المصروفات!C569</f>
        <v>0</v>
      </c>
      <c r="D1128">
        <f>المصروفات!D569</f>
        <v>0</v>
      </c>
      <c r="T1128">
        <f>المصروفات!F569</f>
        <v>0</v>
      </c>
      <c r="V1128">
        <f>المصروفات!E569</f>
        <v>0</v>
      </c>
      <c r="X1128" t="str">
        <f>المصروفات!G569</f>
        <v>مصروف</v>
      </c>
    </row>
    <row r="1129" spans="1:24" x14ac:dyDescent="0.3">
      <c r="A1129">
        <f>المصروفات!A570</f>
        <v>0</v>
      </c>
      <c r="B1129">
        <f>المصروفات!B570</f>
        <v>0</v>
      </c>
      <c r="C1129">
        <f>المصروفات!C570</f>
        <v>0</v>
      </c>
      <c r="D1129">
        <f>المصروفات!D570</f>
        <v>0</v>
      </c>
      <c r="T1129">
        <f>المصروفات!F570</f>
        <v>0</v>
      </c>
      <c r="V1129">
        <f>المصروفات!E570</f>
        <v>0</v>
      </c>
      <c r="X1129" t="str">
        <f>المصروفات!G570</f>
        <v>مصروف</v>
      </c>
    </row>
    <row r="1130" spans="1:24" x14ac:dyDescent="0.3">
      <c r="A1130">
        <f>المصروفات!A571</f>
        <v>0</v>
      </c>
      <c r="B1130">
        <f>المصروفات!B571</f>
        <v>0</v>
      </c>
      <c r="C1130">
        <f>المصروفات!C571</f>
        <v>0</v>
      </c>
      <c r="D1130">
        <f>المصروفات!D571</f>
        <v>0</v>
      </c>
      <c r="T1130">
        <f>المصروفات!F571</f>
        <v>0</v>
      </c>
      <c r="V1130">
        <f>المصروفات!E571</f>
        <v>0</v>
      </c>
      <c r="X1130" t="str">
        <f>المصروفات!G571</f>
        <v>مصروف</v>
      </c>
    </row>
    <row r="1131" spans="1:24" x14ac:dyDescent="0.3">
      <c r="A1131">
        <f>المصروفات!A572</f>
        <v>0</v>
      </c>
      <c r="B1131">
        <f>المصروفات!B572</f>
        <v>0</v>
      </c>
      <c r="C1131">
        <f>المصروفات!C572</f>
        <v>0</v>
      </c>
      <c r="D1131">
        <f>المصروفات!D572</f>
        <v>0</v>
      </c>
      <c r="T1131">
        <f>المصروفات!F572</f>
        <v>0</v>
      </c>
      <c r="V1131">
        <f>المصروفات!E572</f>
        <v>0</v>
      </c>
      <c r="X1131" t="str">
        <f>المصروفات!G572</f>
        <v>مصروف</v>
      </c>
    </row>
    <row r="1132" spans="1:24" x14ac:dyDescent="0.3">
      <c r="A1132">
        <f>المصروفات!A573</f>
        <v>0</v>
      </c>
      <c r="B1132">
        <f>المصروفات!B573</f>
        <v>0</v>
      </c>
      <c r="C1132">
        <f>المصروفات!C573</f>
        <v>0</v>
      </c>
      <c r="D1132">
        <f>المصروفات!D573</f>
        <v>0</v>
      </c>
      <c r="T1132">
        <f>المصروفات!F573</f>
        <v>0</v>
      </c>
      <c r="V1132">
        <f>المصروفات!E573</f>
        <v>0</v>
      </c>
      <c r="X1132" t="str">
        <f>المصروفات!G573</f>
        <v>مصروف</v>
      </c>
    </row>
    <row r="1133" spans="1:24" x14ac:dyDescent="0.3">
      <c r="A1133">
        <f>المصروفات!A574</f>
        <v>0</v>
      </c>
      <c r="B1133">
        <f>المصروفات!B574</f>
        <v>0</v>
      </c>
      <c r="C1133">
        <f>المصروفات!C574</f>
        <v>0</v>
      </c>
      <c r="D1133">
        <f>المصروفات!D574</f>
        <v>0</v>
      </c>
      <c r="T1133">
        <f>المصروفات!F574</f>
        <v>0</v>
      </c>
      <c r="V1133">
        <f>المصروفات!E574</f>
        <v>0</v>
      </c>
      <c r="X1133" t="str">
        <f>المصروفات!G574</f>
        <v>مصروف</v>
      </c>
    </row>
    <row r="1134" spans="1:24" x14ac:dyDescent="0.3">
      <c r="A1134">
        <f>المصروفات!A575</f>
        <v>0</v>
      </c>
      <c r="B1134">
        <f>المصروفات!B575</f>
        <v>0</v>
      </c>
      <c r="C1134">
        <f>المصروفات!C575</f>
        <v>0</v>
      </c>
      <c r="D1134">
        <f>المصروفات!D575</f>
        <v>0</v>
      </c>
      <c r="T1134">
        <f>المصروفات!F575</f>
        <v>0</v>
      </c>
      <c r="V1134">
        <f>المصروفات!E575</f>
        <v>0</v>
      </c>
      <c r="X1134" t="str">
        <f>المصروفات!G575</f>
        <v>مصروف</v>
      </c>
    </row>
    <row r="1135" spans="1:24" x14ac:dyDescent="0.3">
      <c r="A1135">
        <f>المصروفات!A576</f>
        <v>0</v>
      </c>
      <c r="B1135">
        <f>المصروفات!B576</f>
        <v>0</v>
      </c>
      <c r="C1135">
        <f>المصروفات!C576</f>
        <v>0</v>
      </c>
      <c r="D1135">
        <f>المصروفات!D576</f>
        <v>0</v>
      </c>
      <c r="T1135">
        <f>المصروفات!F576</f>
        <v>0</v>
      </c>
      <c r="V1135">
        <f>المصروفات!E576</f>
        <v>0</v>
      </c>
      <c r="X1135" t="str">
        <f>المصروفات!G576</f>
        <v>مصروف</v>
      </c>
    </row>
    <row r="1136" spans="1:24" x14ac:dyDescent="0.3">
      <c r="A1136">
        <f>المصروفات!A577</f>
        <v>0</v>
      </c>
      <c r="B1136">
        <f>المصروفات!B577</f>
        <v>0</v>
      </c>
      <c r="C1136">
        <f>المصروفات!C577</f>
        <v>0</v>
      </c>
      <c r="D1136">
        <f>المصروفات!D577</f>
        <v>0</v>
      </c>
      <c r="T1136">
        <f>المصروفات!F577</f>
        <v>0</v>
      </c>
      <c r="V1136">
        <f>المصروفات!E577</f>
        <v>0</v>
      </c>
      <c r="X1136" t="str">
        <f>المصروفات!G577</f>
        <v>مصروف</v>
      </c>
    </row>
    <row r="1137" spans="1:24" x14ac:dyDescent="0.3">
      <c r="A1137">
        <f>المصروفات!A578</f>
        <v>0</v>
      </c>
      <c r="B1137">
        <f>المصروفات!B578</f>
        <v>0</v>
      </c>
      <c r="C1137">
        <f>المصروفات!C578</f>
        <v>0</v>
      </c>
      <c r="D1137">
        <f>المصروفات!D578</f>
        <v>0</v>
      </c>
      <c r="T1137">
        <f>المصروفات!F578</f>
        <v>0</v>
      </c>
      <c r="V1137">
        <f>المصروفات!E578</f>
        <v>0</v>
      </c>
      <c r="X1137" t="str">
        <f>المصروفات!G578</f>
        <v>مصروف</v>
      </c>
    </row>
    <row r="1138" spans="1:24" x14ac:dyDescent="0.3">
      <c r="A1138">
        <f>المصروفات!A579</f>
        <v>0</v>
      </c>
      <c r="B1138">
        <f>المصروفات!B579</f>
        <v>0</v>
      </c>
      <c r="C1138">
        <f>المصروفات!C579</f>
        <v>0</v>
      </c>
      <c r="D1138">
        <f>المصروفات!D579</f>
        <v>0</v>
      </c>
      <c r="T1138">
        <f>المصروفات!F579</f>
        <v>0</v>
      </c>
      <c r="V1138">
        <f>المصروفات!E579</f>
        <v>0</v>
      </c>
      <c r="X1138" t="str">
        <f>المصروفات!G579</f>
        <v>مصروف</v>
      </c>
    </row>
    <row r="1139" spans="1:24" x14ac:dyDescent="0.3">
      <c r="A1139">
        <f>المصروفات!A580</f>
        <v>0</v>
      </c>
      <c r="B1139">
        <f>المصروفات!B580</f>
        <v>0</v>
      </c>
      <c r="C1139">
        <f>المصروفات!C580</f>
        <v>0</v>
      </c>
      <c r="D1139">
        <f>المصروفات!D580</f>
        <v>0</v>
      </c>
      <c r="T1139">
        <f>المصروفات!F580</f>
        <v>0</v>
      </c>
      <c r="V1139">
        <f>المصروفات!E580</f>
        <v>0</v>
      </c>
      <c r="X1139" t="str">
        <f>المصروفات!G580</f>
        <v>مصروف</v>
      </c>
    </row>
    <row r="1140" spans="1:24" x14ac:dyDescent="0.3">
      <c r="A1140">
        <f>المصروفات!A581</f>
        <v>0</v>
      </c>
      <c r="B1140">
        <f>المصروفات!B581</f>
        <v>0</v>
      </c>
      <c r="C1140">
        <f>المصروفات!C581</f>
        <v>0</v>
      </c>
      <c r="D1140">
        <f>المصروفات!D581</f>
        <v>0</v>
      </c>
      <c r="T1140">
        <f>المصروفات!F581</f>
        <v>0</v>
      </c>
      <c r="V1140">
        <f>المصروفات!E581</f>
        <v>0</v>
      </c>
      <c r="X1140" t="str">
        <f>المصروفات!G581</f>
        <v>مصروف</v>
      </c>
    </row>
    <row r="1141" spans="1:24" x14ac:dyDescent="0.3">
      <c r="A1141">
        <f>المصروفات!A582</f>
        <v>0</v>
      </c>
      <c r="B1141">
        <f>المصروفات!B582</f>
        <v>0</v>
      </c>
      <c r="C1141">
        <f>المصروفات!C582</f>
        <v>0</v>
      </c>
      <c r="D1141">
        <f>المصروفات!D582</f>
        <v>0</v>
      </c>
      <c r="T1141">
        <f>المصروفات!F582</f>
        <v>0</v>
      </c>
      <c r="V1141">
        <f>المصروفات!E582</f>
        <v>0</v>
      </c>
      <c r="X1141" t="str">
        <f>المصروفات!G582</f>
        <v>مصروف</v>
      </c>
    </row>
    <row r="1142" spans="1:24" x14ac:dyDescent="0.3">
      <c r="A1142">
        <f>المصروفات!A583</f>
        <v>0</v>
      </c>
      <c r="B1142">
        <f>المصروفات!B583</f>
        <v>0</v>
      </c>
      <c r="C1142">
        <f>المصروفات!C583</f>
        <v>0</v>
      </c>
      <c r="D1142">
        <f>المصروفات!D583</f>
        <v>0</v>
      </c>
      <c r="T1142">
        <f>المصروفات!F583</f>
        <v>0</v>
      </c>
      <c r="V1142">
        <f>المصروفات!E583</f>
        <v>0</v>
      </c>
      <c r="X1142" t="str">
        <f>المصروفات!G583</f>
        <v>مصروف</v>
      </c>
    </row>
    <row r="1143" spans="1:24" x14ac:dyDescent="0.3">
      <c r="A1143">
        <f>المصروفات!A584</f>
        <v>0</v>
      </c>
      <c r="B1143">
        <f>المصروفات!B584</f>
        <v>0</v>
      </c>
      <c r="C1143">
        <f>المصروفات!C584</f>
        <v>0</v>
      </c>
      <c r="D1143">
        <f>المصروفات!D584</f>
        <v>0</v>
      </c>
      <c r="T1143">
        <f>المصروفات!F584</f>
        <v>0</v>
      </c>
      <c r="V1143">
        <f>المصروفات!E584</f>
        <v>0</v>
      </c>
      <c r="X1143" t="str">
        <f>المصروفات!G584</f>
        <v>مصروف</v>
      </c>
    </row>
    <row r="1144" spans="1:24" x14ac:dyDescent="0.3">
      <c r="A1144">
        <f>المصروفات!A585</f>
        <v>0</v>
      </c>
      <c r="B1144">
        <f>المصروفات!B585</f>
        <v>0</v>
      </c>
      <c r="C1144">
        <f>المصروفات!C585</f>
        <v>0</v>
      </c>
      <c r="D1144">
        <f>المصروفات!D585</f>
        <v>0</v>
      </c>
      <c r="T1144">
        <f>المصروفات!F585</f>
        <v>0</v>
      </c>
      <c r="V1144">
        <f>المصروفات!E585</f>
        <v>0</v>
      </c>
      <c r="X1144" t="str">
        <f>المصروفات!G585</f>
        <v>مصروف</v>
      </c>
    </row>
    <row r="1145" spans="1:24" x14ac:dyDescent="0.3">
      <c r="A1145">
        <f>المصروفات!A586</f>
        <v>0</v>
      </c>
      <c r="B1145">
        <f>المصروفات!B586</f>
        <v>0</v>
      </c>
      <c r="C1145">
        <f>المصروفات!C586</f>
        <v>0</v>
      </c>
      <c r="D1145">
        <f>المصروفات!D586</f>
        <v>0</v>
      </c>
      <c r="T1145">
        <f>المصروفات!F586</f>
        <v>0</v>
      </c>
      <c r="V1145">
        <f>المصروفات!E586</f>
        <v>0</v>
      </c>
      <c r="X1145" t="str">
        <f>المصروفات!G586</f>
        <v>مصروف</v>
      </c>
    </row>
    <row r="1146" spans="1:24" x14ac:dyDescent="0.3">
      <c r="A1146">
        <f>المصروفات!A587</f>
        <v>0</v>
      </c>
      <c r="B1146">
        <f>المصروفات!B587</f>
        <v>0</v>
      </c>
      <c r="C1146">
        <f>المصروفات!C587</f>
        <v>0</v>
      </c>
      <c r="D1146">
        <f>المصروفات!D587</f>
        <v>0</v>
      </c>
      <c r="T1146">
        <f>المصروفات!F587</f>
        <v>0</v>
      </c>
      <c r="V1146">
        <f>المصروفات!E587</f>
        <v>0</v>
      </c>
      <c r="X1146" t="str">
        <f>المصروفات!G587</f>
        <v>مصروف</v>
      </c>
    </row>
    <row r="1147" spans="1:24" x14ac:dyDescent="0.3">
      <c r="A1147">
        <f>المصروفات!A588</f>
        <v>0</v>
      </c>
      <c r="B1147">
        <f>المصروفات!B588</f>
        <v>0</v>
      </c>
      <c r="C1147">
        <f>المصروفات!C588</f>
        <v>0</v>
      </c>
      <c r="D1147">
        <f>المصروفات!D588</f>
        <v>0</v>
      </c>
      <c r="T1147">
        <f>المصروفات!F588</f>
        <v>0</v>
      </c>
      <c r="V1147">
        <f>المصروفات!E588</f>
        <v>0</v>
      </c>
      <c r="X1147" t="str">
        <f>المصروفات!G588</f>
        <v>مصروف</v>
      </c>
    </row>
    <row r="1148" spans="1:24" x14ac:dyDescent="0.3">
      <c r="A1148">
        <f>المصروفات!A589</f>
        <v>0</v>
      </c>
      <c r="B1148">
        <f>المصروفات!B589</f>
        <v>0</v>
      </c>
      <c r="C1148">
        <f>المصروفات!C589</f>
        <v>0</v>
      </c>
      <c r="D1148">
        <f>المصروفات!D589</f>
        <v>0</v>
      </c>
      <c r="T1148">
        <f>المصروفات!F589</f>
        <v>0</v>
      </c>
      <c r="V1148">
        <f>المصروفات!E589</f>
        <v>0</v>
      </c>
      <c r="X1148" t="str">
        <f>المصروفات!G589</f>
        <v>مصروف</v>
      </c>
    </row>
    <row r="1149" spans="1:24" x14ac:dyDescent="0.3">
      <c r="A1149">
        <f>المصروفات!A590</f>
        <v>0</v>
      </c>
      <c r="B1149">
        <f>المصروفات!B590</f>
        <v>0</v>
      </c>
      <c r="C1149">
        <f>المصروفات!C590</f>
        <v>0</v>
      </c>
      <c r="D1149">
        <f>المصروفات!D590</f>
        <v>0</v>
      </c>
      <c r="T1149">
        <f>المصروفات!F590</f>
        <v>0</v>
      </c>
      <c r="V1149">
        <f>المصروفات!E590</f>
        <v>0</v>
      </c>
      <c r="X1149" t="str">
        <f>المصروفات!G590</f>
        <v>مصروف</v>
      </c>
    </row>
    <row r="1150" spans="1:24" x14ac:dyDescent="0.3">
      <c r="A1150">
        <f>المصروفات!A591</f>
        <v>0</v>
      </c>
      <c r="B1150">
        <f>المصروفات!B591</f>
        <v>0</v>
      </c>
      <c r="C1150">
        <f>المصروفات!C591</f>
        <v>0</v>
      </c>
      <c r="D1150">
        <f>المصروفات!D591</f>
        <v>0</v>
      </c>
      <c r="T1150">
        <f>المصروفات!F591</f>
        <v>0</v>
      </c>
      <c r="V1150">
        <f>المصروفات!E591</f>
        <v>0</v>
      </c>
      <c r="X1150" t="str">
        <f>المصروفات!G591</f>
        <v>مصروف</v>
      </c>
    </row>
    <row r="1151" spans="1:24" x14ac:dyDescent="0.3">
      <c r="A1151">
        <f>المصروفات!A592</f>
        <v>0</v>
      </c>
      <c r="B1151">
        <f>المصروفات!B592</f>
        <v>0</v>
      </c>
      <c r="C1151">
        <f>المصروفات!C592</f>
        <v>0</v>
      </c>
      <c r="D1151">
        <f>المصروفات!D592</f>
        <v>0</v>
      </c>
      <c r="T1151">
        <f>المصروفات!F592</f>
        <v>0</v>
      </c>
      <c r="V1151">
        <f>المصروفات!E592</f>
        <v>0</v>
      </c>
      <c r="X1151" t="str">
        <f>المصروفات!G592</f>
        <v>مصروف</v>
      </c>
    </row>
    <row r="1152" spans="1:24" x14ac:dyDescent="0.3">
      <c r="A1152">
        <f>المصروفات!A593</f>
        <v>0</v>
      </c>
      <c r="B1152">
        <f>المصروفات!B593</f>
        <v>0</v>
      </c>
      <c r="C1152">
        <f>المصروفات!C593</f>
        <v>0</v>
      </c>
      <c r="D1152">
        <f>المصروفات!D593</f>
        <v>0</v>
      </c>
      <c r="T1152">
        <f>المصروفات!F593</f>
        <v>0</v>
      </c>
      <c r="V1152">
        <f>المصروفات!E593</f>
        <v>0</v>
      </c>
      <c r="X1152" t="str">
        <f>المصروفات!G593</f>
        <v>مصروف</v>
      </c>
    </row>
    <row r="1153" spans="1:24" x14ac:dyDescent="0.3">
      <c r="A1153">
        <f>المصروفات!A594</f>
        <v>0</v>
      </c>
      <c r="B1153">
        <f>المصروفات!B594</f>
        <v>0</v>
      </c>
      <c r="C1153">
        <f>المصروفات!C594</f>
        <v>0</v>
      </c>
      <c r="D1153">
        <f>المصروفات!D594</f>
        <v>0</v>
      </c>
      <c r="T1153">
        <f>المصروفات!F594</f>
        <v>0</v>
      </c>
      <c r="V1153">
        <f>المصروفات!E594</f>
        <v>0</v>
      </c>
      <c r="X1153" t="str">
        <f>المصروفات!G594</f>
        <v>مصروف</v>
      </c>
    </row>
    <row r="1154" spans="1:24" x14ac:dyDescent="0.3">
      <c r="A1154">
        <f>المصروفات!A595</f>
        <v>0</v>
      </c>
      <c r="B1154">
        <f>المصروفات!B595</f>
        <v>0</v>
      </c>
      <c r="C1154">
        <f>المصروفات!C595</f>
        <v>0</v>
      </c>
      <c r="D1154">
        <f>المصروفات!D595</f>
        <v>0</v>
      </c>
      <c r="T1154">
        <f>المصروفات!F595</f>
        <v>0</v>
      </c>
      <c r="V1154">
        <f>المصروفات!E595</f>
        <v>0</v>
      </c>
      <c r="X1154" t="str">
        <f>المصروفات!G595</f>
        <v>مصروف</v>
      </c>
    </row>
    <row r="1155" spans="1:24" x14ac:dyDescent="0.3">
      <c r="A1155">
        <f>المصروفات!A596</f>
        <v>0</v>
      </c>
      <c r="B1155">
        <f>المصروفات!B596</f>
        <v>0</v>
      </c>
      <c r="C1155">
        <f>المصروفات!C596</f>
        <v>0</v>
      </c>
      <c r="D1155">
        <f>المصروفات!D596</f>
        <v>0</v>
      </c>
      <c r="T1155">
        <f>المصروفات!F596</f>
        <v>0</v>
      </c>
      <c r="V1155">
        <f>المصروفات!E596</f>
        <v>0</v>
      </c>
      <c r="X1155" t="str">
        <f>المصروفات!G596</f>
        <v>مصروف</v>
      </c>
    </row>
    <row r="1156" spans="1:24" x14ac:dyDescent="0.3">
      <c r="A1156">
        <f>المصروفات!A597</f>
        <v>0</v>
      </c>
      <c r="B1156">
        <f>المصروفات!B597</f>
        <v>0</v>
      </c>
      <c r="C1156">
        <f>المصروفات!C597</f>
        <v>0</v>
      </c>
      <c r="D1156">
        <f>المصروفات!D597</f>
        <v>0</v>
      </c>
      <c r="T1156">
        <f>المصروفات!F597</f>
        <v>0</v>
      </c>
      <c r="V1156">
        <f>المصروفات!E597</f>
        <v>0</v>
      </c>
      <c r="X1156" t="str">
        <f>المصروفات!G597</f>
        <v>مصروف</v>
      </c>
    </row>
    <row r="1157" spans="1:24" x14ac:dyDescent="0.3">
      <c r="A1157">
        <f>المصروفات!A598</f>
        <v>0</v>
      </c>
      <c r="B1157">
        <f>المصروفات!B598</f>
        <v>0</v>
      </c>
      <c r="C1157">
        <f>المصروفات!C598</f>
        <v>0</v>
      </c>
      <c r="D1157">
        <f>المصروفات!D598</f>
        <v>0</v>
      </c>
      <c r="T1157">
        <f>المصروفات!F598</f>
        <v>0</v>
      </c>
      <c r="V1157">
        <f>المصروفات!E598</f>
        <v>0</v>
      </c>
      <c r="X1157" t="str">
        <f>المصروفات!G598</f>
        <v>مصروف</v>
      </c>
    </row>
    <row r="1158" spans="1:24" x14ac:dyDescent="0.3">
      <c r="A1158">
        <f>المصروفات!A599</f>
        <v>0</v>
      </c>
      <c r="B1158">
        <f>المصروفات!B599</f>
        <v>0</v>
      </c>
      <c r="C1158">
        <f>المصروفات!C599</f>
        <v>0</v>
      </c>
      <c r="D1158">
        <f>المصروفات!D599</f>
        <v>0</v>
      </c>
      <c r="T1158">
        <f>المصروفات!F599</f>
        <v>0</v>
      </c>
      <c r="V1158">
        <f>المصروفات!E599</f>
        <v>0</v>
      </c>
      <c r="X1158" t="str">
        <f>المصروفات!G599</f>
        <v>مصروف</v>
      </c>
    </row>
    <row r="1159" spans="1:24" x14ac:dyDescent="0.3">
      <c r="A1159">
        <f>المصروفات!A600</f>
        <v>0</v>
      </c>
      <c r="B1159">
        <f>المصروفات!B600</f>
        <v>0</v>
      </c>
      <c r="C1159">
        <f>المصروفات!C600</f>
        <v>0</v>
      </c>
      <c r="D1159">
        <f>المصروفات!D600</f>
        <v>0</v>
      </c>
      <c r="T1159">
        <f>المصروفات!F600</f>
        <v>0</v>
      </c>
      <c r="V1159">
        <f>المصروفات!E600</f>
        <v>0</v>
      </c>
      <c r="X1159" t="str">
        <f>المصروفات!G600</f>
        <v>مصروف</v>
      </c>
    </row>
    <row r="1160" spans="1:24" x14ac:dyDescent="0.3">
      <c r="A1160">
        <f>المصروفات!A601</f>
        <v>0</v>
      </c>
      <c r="B1160">
        <f>المصروفات!B601</f>
        <v>0</v>
      </c>
      <c r="C1160">
        <f>المصروفات!C601</f>
        <v>0</v>
      </c>
      <c r="D1160">
        <f>المصروفات!D601</f>
        <v>0</v>
      </c>
      <c r="T1160">
        <f>المصروفات!F601</f>
        <v>0</v>
      </c>
      <c r="V1160">
        <f>المصروفات!E601</f>
        <v>0</v>
      </c>
      <c r="X1160" t="str">
        <f>المصروفات!G601</f>
        <v>مصروف</v>
      </c>
    </row>
    <row r="1161" spans="1:24" x14ac:dyDescent="0.3">
      <c r="A1161">
        <f>المصروفات!A602</f>
        <v>0</v>
      </c>
      <c r="B1161">
        <f>المصروفات!B602</f>
        <v>0</v>
      </c>
      <c r="C1161">
        <f>المصروفات!C602</f>
        <v>0</v>
      </c>
      <c r="D1161">
        <f>المصروفات!D602</f>
        <v>0</v>
      </c>
      <c r="T1161">
        <f>المصروفات!F602</f>
        <v>0</v>
      </c>
      <c r="V1161">
        <f>المصروفات!E602</f>
        <v>0</v>
      </c>
      <c r="X1161" t="str">
        <f>المصروفات!G602</f>
        <v>مصروف</v>
      </c>
    </row>
    <row r="1162" spans="1:24" x14ac:dyDescent="0.3">
      <c r="A1162">
        <f>المصروفات!A603</f>
        <v>0</v>
      </c>
      <c r="B1162">
        <f>المصروفات!B603</f>
        <v>0</v>
      </c>
      <c r="C1162">
        <f>المصروفات!C603</f>
        <v>0</v>
      </c>
      <c r="D1162">
        <f>المصروفات!D603</f>
        <v>0</v>
      </c>
      <c r="T1162">
        <f>المصروفات!F603</f>
        <v>0</v>
      </c>
      <c r="V1162">
        <f>المصروفات!E603</f>
        <v>0</v>
      </c>
      <c r="X1162" t="str">
        <f>المصروفات!G603</f>
        <v>مصروف</v>
      </c>
    </row>
    <row r="1163" spans="1:24" x14ac:dyDescent="0.3">
      <c r="A1163">
        <f>المصروفات!A604</f>
        <v>0</v>
      </c>
      <c r="B1163">
        <f>المصروفات!B604</f>
        <v>0</v>
      </c>
      <c r="C1163">
        <f>المصروفات!C604</f>
        <v>0</v>
      </c>
      <c r="D1163">
        <f>المصروفات!D604</f>
        <v>0</v>
      </c>
      <c r="T1163">
        <f>المصروفات!F604</f>
        <v>0</v>
      </c>
      <c r="V1163">
        <f>المصروفات!E604</f>
        <v>0</v>
      </c>
      <c r="X1163" t="str">
        <f>المصروفات!G604</f>
        <v>مصروف</v>
      </c>
    </row>
    <row r="1164" spans="1:24" x14ac:dyDescent="0.3">
      <c r="A1164">
        <f>المصروفات!A605</f>
        <v>0</v>
      </c>
      <c r="B1164">
        <f>المصروفات!B605</f>
        <v>0</v>
      </c>
      <c r="C1164">
        <f>المصروفات!C605</f>
        <v>0</v>
      </c>
      <c r="D1164">
        <f>المصروفات!D605</f>
        <v>0</v>
      </c>
      <c r="T1164">
        <f>المصروفات!F605</f>
        <v>0</v>
      </c>
      <c r="V1164">
        <f>المصروفات!E605</f>
        <v>0</v>
      </c>
      <c r="X1164" t="str">
        <f>المصروفات!G605</f>
        <v>مصروف</v>
      </c>
    </row>
    <row r="1165" spans="1:24" x14ac:dyDescent="0.3">
      <c r="A1165">
        <f>المصروفات!A606</f>
        <v>0</v>
      </c>
      <c r="B1165">
        <f>المصروفات!B606</f>
        <v>0</v>
      </c>
      <c r="C1165">
        <f>المصروفات!C606</f>
        <v>0</v>
      </c>
      <c r="D1165">
        <f>المصروفات!D606</f>
        <v>0</v>
      </c>
      <c r="T1165">
        <f>المصروفات!F606</f>
        <v>0</v>
      </c>
      <c r="V1165">
        <f>المصروفات!E606</f>
        <v>0</v>
      </c>
      <c r="X1165" t="str">
        <f>المصروفات!G606</f>
        <v>مصروف</v>
      </c>
    </row>
    <row r="1166" spans="1:24" x14ac:dyDescent="0.3">
      <c r="A1166">
        <f>المصروفات!A607</f>
        <v>0</v>
      </c>
      <c r="B1166">
        <f>المصروفات!B607</f>
        <v>0</v>
      </c>
      <c r="C1166">
        <f>المصروفات!C607</f>
        <v>0</v>
      </c>
      <c r="D1166">
        <f>المصروفات!D607</f>
        <v>0</v>
      </c>
      <c r="T1166">
        <f>المصروفات!F607</f>
        <v>0</v>
      </c>
      <c r="V1166">
        <f>المصروفات!E607</f>
        <v>0</v>
      </c>
      <c r="X1166" t="str">
        <f>المصروفات!G607</f>
        <v>مصروف</v>
      </c>
    </row>
    <row r="1167" spans="1:24" x14ac:dyDescent="0.3">
      <c r="A1167">
        <f>المصروفات!A608</f>
        <v>0</v>
      </c>
      <c r="B1167">
        <f>المصروفات!B608</f>
        <v>0</v>
      </c>
      <c r="C1167">
        <f>المصروفات!C608</f>
        <v>0</v>
      </c>
      <c r="D1167">
        <f>المصروفات!D608</f>
        <v>0</v>
      </c>
      <c r="T1167">
        <f>المصروفات!F608</f>
        <v>0</v>
      </c>
      <c r="V1167">
        <f>المصروفات!E608</f>
        <v>0</v>
      </c>
      <c r="X1167" t="str">
        <f>المصروفات!G608</f>
        <v>مصروف</v>
      </c>
    </row>
    <row r="1168" spans="1:24" x14ac:dyDescent="0.3">
      <c r="A1168">
        <f>المصروفات!A609</f>
        <v>0</v>
      </c>
      <c r="B1168">
        <f>المصروفات!B609</f>
        <v>0</v>
      </c>
      <c r="C1168">
        <f>المصروفات!C609</f>
        <v>0</v>
      </c>
      <c r="D1168">
        <f>المصروفات!D609</f>
        <v>0</v>
      </c>
      <c r="T1168">
        <f>المصروفات!F609</f>
        <v>0</v>
      </c>
      <c r="V1168">
        <f>المصروفات!E609</f>
        <v>0</v>
      </c>
      <c r="X1168" t="str">
        <f>المصروفات!G609</f>
        <v>مصروف</v>
      </c>
    </row>
    <row r="1169" spans="1:24" x14ac:dyDescent="0.3">
      <c r="A1169">
        <f>المصروفات!A610</f>
        <v>0</v>
      </c>
      <c r="B1169">
        <f>المصروفات!B610</f>
        <v>0</v>
      </c>
      <c r="C1169">
        <f>المصروفات!C610</f>
        <v>0</v>
      </c>
      <c r="D1169">
        <f>المصروفات!D610</f>
        <v>0</v>
      </c>
      <c r="T1169">
        <f>المصروفات!F610</f>
        <v>0</v>
      </c>
      <c r="V1169">
        <f>المصروفات!E610</f>
        <v>0</v>
      </c>
      <c r="X1169" t="str">
        <f>المصروفات!G610</f>
        <v>مصروف</v>
      </c>
    </row>
    <row r="1170" spans="1:24" x14ac:dyDescent="0.3">
      <c r="A1170">
        <f>المصروفات!A611</f>
        <v>0</v>
      </c>
      <c r="B1170">
        <f>المصروفات!B611</f>
        <v>0</v>
      </c>
      <c r="C1170">
        <f>المصروفات!C611</f>
        <v>0</v>
      </c>
      <c r="D1170">
        <f>المصروفات!D611</f>
        <v>0</v>
      </c>
      <c r="T1170">
        <f>المصروفات!F611</f>
        <v>0</v>
      </c>
      <c r="V1170">
        <f>المصروفات!E611</f>
        <v>0</v>
      </c>
      <c r="X1170" t="str">
        <f>المصروفات!G611</f>
        <v>مصروف</v>
      </c>
    </row>
    <row r="1171" spans="1:24" x14ac:dyDescent="0.3">
      <c r="A1171">
        <f>المصروفات!A612</f>
        <v>0</v>
      </c>
      <c r="B1171">
        <f>المصروفات!B612</f>
        <v>0</v>
      </c>
      <c r="C1171">
        <f>المصروفات!C612</f>
        <v>0</v>
      </c>
      <c r="D1171">
        <f>المصروفات!D612</f>
        <v>0</v>
      </c>
      <c r="T1171">
        <f>المصروفات!F612</f>
        <v>0</v>
      </c>
      <c r="V1171">
        <f>المصروفات!E612</f>
        <v>0</v>
      </c>
      <c r="X1171" t="str">
        <f>المصروفات!G612</f>
        <v>مصروف</v>
      </c>
    </row>
    <row r="1172" spans="1:24" x14ac:dyDescent="0.3">
      <c r="A1172">
        <f>المصروفات!A613</f>
        <v>0</v>
      </c>
      <c r="B1172">
        <f>المصروفات!B613</f>
        <v>0</v>
      </c>
      <c r="C1172">
        <f>المصروفات!C613</f>
        <v>0</v>
      </c>
      <c r="D1172">
        <f>المصروفات!D613</f>
        <v>0</v>
      </c>
      <c r="T1172">
        <f>المصروفات!F613</f>
        <v>0</v>
      </c>
      <c r="V1172">
        <f>المصروفات!E613</f>
        <v>0</v>
      </c>
      <c r="X1172" t="str">
        <f>المصروفات!G613</f>
        <v>مصروف</v>
      </c>
    </row>
    <row r="1173" spans="1:24" x14ac:dyDescent="0.3">
      <c r="A1173">
        <f>المصروفات!A614</f>
        <v>0</v>
      </c>
      <c r="B1173">
        <f>المصروفات!B614</f>
        <v>0</v>
      </c>
      <c r="C1173">
        <f>المصروفات!C614</f>
        <v>0</v>
      </c>
      <c r="D1173">
        <f>المصروفات!D614</f>
        <v>0</v>
      </c>
      <c r="T1173">
        <f>المصروفات!F614</f>
        <v>0</v>
      </c>
      <c r="V1173">
        <f>المصروفات!E614</f>
        <v>0</v>
      </c>
      <c r="X1173" t="str">
        <f>المصروفات!G614</f>
        <v>مصروف</v>
      </c>
    </row>
    <row r="1174" spans="1:24" x14ac:dyDescent="0.3">
      <c r="A1174">
        <f>المصروفات!A615</f>
        <v>0</v>
      </c>
      <c r="B1174">
        <f>المصروفات!B615</f>
        <v>0</v>
      </c>
      <c r="C1174">
        <f>المصروفات!C615</f>
        <v>0</v>
      </c>
      <c r="D1174">
        <f>المصروفات!D615</f>
        <v>0</v>
      </c>
      <c r="T1174">
        <f>المصروفات!F615</f>
        <v>0</v>
      </c>
      <c r="V1174">
        <f>المصروفات!E615</f>
        <v>0</v>
      </c>
      <c r="X1174" t="str">
        <f>المصروفات!G615</f>
        <v>مصروف</v>
      </c>
    </row>
    <row r="1175" spans="1:24" x14ac:dyDescent="0.3">
      <c r="A1175">
        <f>المصروفات!A616</f>
        <v>0</v>
      </c>
      <c r="B1175">
        <f>المصروفات!B616</f>
        <v>0</v>
      </c>
      <c r="C1175">
        <f>المصروفات!C616</f>
        <v>0</v>
      </c>
      <c r="D1175">
        <f>المصروفات!D616</f>
        <v>0</v>
      </c>
      <c r="T1175">
        <f>المصروفات!F616</f>
        <v>0</v>
      </c>
      <c r="V1175">
        <f>المصروفات!E616</f>
        <v>0</v>
      </c>
      <c r="X1175" t="str">
        <f>المصروفات!G616</f>
        <v>مصروف</v>
      </c>
    </row>
    <row r="1176" spans="1:24" x14ac:dyDescent="0.3">
      <c r="A1176">
        <f>المصروفات!A617</f>
        <v>0</v>
      </c>
      <c r="B1176">
        <f>المصروفات!B617</f>
        <v>0</v>
      </c>
      <c r="C1176">
        <f>المصروفات!C617</f>
        <v>0</v>
      </c>
      <c r="D1176">
        <f>المصروفات!D617</f>
        <v>0</v>
      </c>
      <c r="T1176">
        <f>المصروفات!F617</f>
        <v>0</v>
      </c>
      <c r="V1176">
        <f>المصروفات!E617</f>
        <v>0</v>
      </c>
      <c r="X1176" t="str">
        <f>المصروفات!G617</f>
        <v>مصروف</v>
      </c>
    </row>
    <row r="1177" spans="1:24" x14ac:dyDescent="0.3">
      <c r="A1177">
        <f>المصروفات!A618</f>
        <v>0</v>
      </c>
      <c r="B1177">
        <f>المصروفات!B618</f>
        <v>0</v>
      </c>
      <c r="C1177">
        <f>المصروفات!C618</f>
        <v>0</v>
      </c>
      <c r="D1177">
        <f>المصروفات!D618</f>
        <v>0</v>
      </c>
      <c r="T1177">
        <f>المصروفات!F618</f>
        <v>0</v>
      </c>
      <c r="V1177">
        <f>المصروفات!E618</f>
        <v>0</v>
      </c>
      <c r="X1177" t="str">
        <f>المصروفات!G618</f>
        <v>مصروف</v>
      </c>
    </row>
    <row r="1178" spans="1:24" x14ac:dyDescent="0.3">
      <c r="A1178">
        <f>المصروفات!A619</f>
        <v>0</v>
      </c>
      <c r="B1178">
        <f>المصروفات!B619</f>
        <v>0</v>
      </c>
      <c r="C1178">
        <f>المصروفات!C619</f>
        <v>0</v>
      </c>
      <c r="D1178">
        <f>المصروفات!D619</f>
        <v>0</v>
      </c>
      <c r="T1178">
        <f>المصروفات!F619</f>
        <v>0</v>
      </c>
      <c r="V1178">
        <f>المصروفات!E619</f>
        <v>0</v>
      </c>
      <c r="X1178" t="str">
        <f>المصروفات!G619</f>
        <v>مصروف</v>
      </c>
    </row>
    <row r="1179" spans="1:24" x14ac:dyDescent="0.3">
      <c r="A1179">
        <f>المصروفات!A620</f>
        <v>0</v>
      </c>
      <c r="B1179">
        <f>المصروفات!B620</f>
        <v>0</v>
      </c>
      <c r="C1179">
        <f>المصروفات!C620</f>
        <v>0</v>
      </c>
      <c r="D1179">
        <f>المصروفات!D620</f>
        <v>0</v>
      </c>
      <c r="T1179">
        <f>المصروفات!F620</f>
        <v>0</v>
      </c>
      <c r="V1179">
        <f>المصروفات!E620</f>
        <v>0</v>
      </c>
      <c r="X1179" t="str">
        <f>المصروفات!G620</f>
        <v>مصروف</v>
      </c>
    </row>
    <row r="1180" spans="1:24" x14ac:dyDescent="0.3">
      <c r="A1180">
        <f>المصروفات!A621</f>
        <v>0</v>
      </c>
      <c r="B1180">
        <f>المصروفات!B621</f>
        <v>0</v>
      </c>
      <c r="C1180">
        <f>المصروفات!C621</f>
        <v>0</v>
      </c>
      <c r="D1180">
        <f>المصروفات!D621</f>
        <v>0</v>
      </c>
      <c r="T1180">
        <f>المصروفات!F621</f>
        <v>0</v>
      </c>
      <c r="V1180">
        <f>المصروفات!E621</f>
        <v>0</v>
      </c>
      <c r="X1180" t="str">
        <f>المصروفات!G621</f>
        <v>مصروف</v>
      </c>
    </row>
    <row r="1181" spans="1:24" x14ac:dyDescent="0.3">
      <c r="A1181">
        <f>المصروفات!A622</f>
        <v>0</v>
      </c>
      <c r="B1181">
        <f>المصروفات!B622</f>
        <v>0</v>
      </c>
      <c r="C1181">
        <f>المصروفات!C622</f>
        <v>0</v>
      </c>
      <c r="D1181">
        <f>المصروفات!D622</f>
        <v>0</v>
      </c>
      <c r="T1181">
        <f>المصروفات!F622</f>
        <v>0</v>
      </c>
      <c r="V1181">
        <f>المصروفات!E622</f>
        <v>0</v>
      </c>
      <c r="X1181" t="str">
        <f>المصروفات!G622</f>
        <v>مصروف</v>
      </c>
    </row>
    <row r="1182" spans="1:24" x14ac:dyDescent="0.3">
      <c r="A1182">
        <f>المصروفات!A623</f>
        <v>0</v>
      </c>
      <c r="B1182">
        <f>المصروفات!B623</f>
        <v>0</v>
      </c>
      <c r="C1182">
        <f>المصروفات!C623</f>
        <v>0</v>
      </c>
      <c r="D1182">
        <f>المصروفات!D623</f>
        <v>0</v>
      </c>
      <c r="T1182">
        <f>المصروفات!F623</f>
        <v>0</v>
      </c>
      <c r="V1182">
        <f>المصروفات!E623</f>
        <v>0</v>
      </c>
      <c r="X1182" t="str">
        <f>المصروفات!G623</f>
        <v>مصروف</v>
      </c>
    </row>
    <row r="1183" spans="1:24" x14ac:dyDescent="0.3">
      <c r="A1183">
        <f>المصروفات!A624</f>
        <v>0</v>
      </c>
      <c r="B1183">
        <f>المصروفات!B624</f>
        <v>0</v>
      </c>
      <c r="C1183">
        <f>المصروفات!C624</f>
        <v>0</v>
      </c>
      <c r="D1183">
        <f>المصروفات!D624</f>
        <v>0</v>
      </c>
      <c r="T1183">
        <f>المصروفات!F624</f>
        <v>0</v>
      </c>
      <c r="V1183">
        <f>المصروفات!E624</f>
        <v>0</v>
      </c>
      <c r="X1183" t="str">
        <f>المصروفات!G624</f>
        <v>مصروف</v>
      </c>
    </row>
    <row r="1184" spans="1:24" x14ac:dyDescent="0.3">
      <c r="A1184">
        <f>المصروفات!A625</f>
        <v>0</v>
      </c>
      <c r="B1184">
        <f>المصروفات!B625</f>
        <v>0</v>
      </c>
      <c r="C1184">
        <f>المصروفات!C625</f>
        <v>0</v>
      </c>
      <c r="D1184">
        <f>المصروفات!D625</f>
        <v>0</v>
      </c>
      <c r="T1184">
        <f>المصروفات!F625</f>
        <v>0</v>
      </c>
      <c r="V1184">
        <f>المصروفات!E625</f>
        <v>0</v>
      </c>
      <c r="X1184" t="str">
        <f>المصروفات!G625</f>
        <v>مصروف</v>
      </c>
    </row>
    <row r="1185" spans="1:24" x14ac:dyDescent="0.3">
      <c r="A1185">
        <f>المصروفات!A626</f>
        <v>0</v>
      </c>
      <c r="B1185">
        <f>المصروفات!B626</f>
        <v>0</v>
      </c>
      <c r="C1185">
        <f>المصروفات!C626</f>
        <v>0</v>
      </c>
      <c r="D1185">
        <f>المصروفات!D626</f>
        <v>0</v>
      </c>
      <c r="T1185">
        <f>المصروفات!F626</f>
        <v>0</v>
      </c>
      <c r="V1185">
        <f>المصروفات!E626</f>
        <v>0</v>
      </c>
      <c r="X1185" t="str">
        <f>المصروفات!G626</f>
        <v>مصروف</v>
      </c>
    </row>
    <row r="1186" spans="1:24" x14ac:dyDescent="0.3">
      <c r="A1186">
        <f>المصروفات!A627</f>
        <v>0</v>
      </c>
      <c r="B1186">
        <f>المصروفات!B627</f>
        <v>0</v>
      </c>
      <c r="C1186">
        <f>المصروفات!C627</f>
        <v>0</v>
      </c>
      <c r="D1186">
        <f>المصروفات!D627</f>
        <v>0</v>
      </c>
      <c r="T1186">
        <f>المصروفات!F627</f>
        <v>0</v>
      </c>
      <c r="V1186">
        <f>المصروفات!E627</f>
        <v>0</v>
      </c>
      <c r="X1186" t="str">
        <f>المصروفات!G627</f>
        <v>مصروف</v>
      </c>
    </row>
    <row r="1187" spans="1:24" x14ac:dyDescent="0.3">
      <c r="A1187">
        <f>المصروفات!A628</f>
        <v>0</v>
      </c>
      <c r="B1187">
        <f>المصروفات!B628</f>
        <v>0</v>
      </c>
      <c r="C1187">
        <f>المصروفات!C628</f>
        <v>0</v>
      </c>
      <c r="D1187">
        <f>المصروفات!D628</f>
        <v>0</v>
      </c>
      <c r="T1187">
        <f>المصروفات!F628</f>
        <v>0</v>
      </c>
      <c r="V1187">
        <f>المصروفات!E628</f>
        <v>0</v>
      </c>
      <c r="X1187" t="str">
        <f>المصروفات!G628</f>
        <v>مصروف</v>
      </c>
    </row>
    <row r="1188" spans="1:24" x14ac:dyDescent="0.3">
      <c r="A1188">
        <f>المصروفات!A629</f>
        <v>0</v>
      </c>
      <c r="B1188">
        <f>المصروفات!B629</f>
        <v>0</v>
      </c>
      <c r="C1188">
        <f>المصروفات!C629</f>
        <v>0</v>
      </c>
      <c r="D1188">
        <f>المصروفات!D629</f>
        <v>0</v>
      </c>
      <c r="T1188">
        <f>المصروفات!F629</f>
        <v>0</v>
      </c>
      <c r="V1188">
        <f>المصروفات!E629</f>
        <v>0</v>
      </c>
      <c r="X1188" t="str">
        <f>المصروفات!G629</f>
        <v>مصروف</v>
      </c>
    </row>
    <row r="1189" spans="1:24" x14ac:dyDescent="0.3">
      <c r="A1189">
        <f>المصروفات!A630</f>
        <v>0</v>
      </c>
      <c r="B1189">
        <f>المصروفات!B630</f>
        <v>0</v>
      </c>
      <c r="C1189">
        <f>المصروفات!C630</f>
        <v>0</v>
      </c>
      <c r="D1189">
        <f>المصروفات!D630</f>
        <v>0</v>
      </c>
      <c r="T1189">
        <f>المصروفات!F630</f>
        <v>0</v>
      </c>
      <c r="V1189">
        <f>المصروفات!E630</f>
        <v>0</v>
      </c>
      <c r="X1189" t="str">
        <f>المصروفات!G630</f>
        <v>مصروف</v>
      </c>
    </row>
    <row r="1190" spans="1:24" x14ac:dyDescent="0.3">
      <c r="A1190">
        <f>المصروفات!A631</f>
        <v>0</v>
      </c>
      <c r="B1190">
        <f>المصروفات!B631</f>
        <v>0</v>
      </c>
      <c r="C1190">
        <f>المصروفات!C631</f>
        <v>0</v>
      </c>
      <c r="D1190">
        <f>المصروفات!D631</f>
        <v>0</v>
      </c>
      <c r="T1190">
        <f>المصروفات!F631</f>
        <v>0</v>
      </c>
      <c r="V1190">
        <f>المصروفات!E631</f>
        <v>0</v>
      </c>
      <c r="X1190" t="str">
        <f>المصروفات!G631</f>
        <v>مصروف</v>
      </c>
    </row>
    <row r="1191" spans="1:24" x14ac:dyDescent="0.3">
      <c r="A1191">
        <f>المصروفات!A632</f>
        <v>0</v>
      </c>
      <c r="B1191">
        <f>المصروفات!B632</f>
        <v>0</v>
      </c>
      <c r="C1191">
        <f>المصروفات!C632</f>
        <v>0</v>
      </c>
      <c r="D1191">
        <f>المصروفات!D632</f>
        <v>0</v>
      </c>
      <c r="T1191">
        <f>المصروفات!F632</f>
        <v>0</v>
      </c>
      <c r="V1191">
        <f>المصروفات!E632</f>
        <v>0</v>
      </c>
      <c r="X1191" t="str">
        <f>المصروفات!G632</f>
        <v>مصروف</v>
      </c>
    </row>
    <row r="1192" spans="1:24" x14ac:dyDescent="0.3">
      <c r="A1192">
        <f>المصروفات!A633</f>
        <v>0</v>
      </c>
      <c r="B1192">
        <f>المصروفات!B633</f>
        <v>0</v>
      </c>
      <c r="C1192">
        <f>المصروفات!C633</f>
        <v>0</v>
      </c>
      <c r="D1192">
        <f>المصروفات!D633</f>
        <v>0</v>
      </c>
      <c r="T1192">
        <f>المصروفات!F633</f>
        <v>0</v>
      </c>
      <c r="V1192">
        <f>المصروفات!E633</f>
        <v>0</v>
      </c>
      <c r="X1192" t="str">
        <f>المصروفات!G633</f>
        <v>مصروف</v>
      </c>
    </row>
    <row r="1193" spans="1:24" x14ac:dyDescent="0.3">
      <c r="A1193">
        <f>المصروفات!A634</f>
        <v>0</v>
      </c>
      <c r="B1193">
        <f>المصروفات!B634</f>
        <v>0</v>
      </c>
      <c r="C1193">
        <f>المصروفات!C634</f>
        <v>0</v>
      </c>
      <c r="D1193">
        <f>المصروفات!D634</f>
        <v>0</v>
      </c>
      <c r="T1193">
        <f>المصروفات!F634</f>
        <v>0</v>
      </c>
      <c r="V1193">
        <f>المصروفات!E634</f>
        <v>0</v>
      </c>
      <c r="X1193" t="str">
        <f>المصروفات!G634</f>
        <v>مصروف</v>
      </c>
    </row>
    <row r="1194" spans="1:24" x14ac:dyDescent="0.3">
      <c r="A1194">
        <f>المصروفات!A635</f>
        <v>0</v>
      </c>
      <c r="B1194">
        <f>المصروفات!B635</f>
        <v>0</v>
      </c>
      <c r="C1194">
        <f>المصروفات!C635</f>
        <v>0</v>
      </c>
      <c r="D1194">
        <f>المصروفات!D635</f>
        <v>0</v>
      </c>
      <c r="T1194">
        <f>المصروفات!F635</f>
        <v>0</v>
      </c>
      <c r="V1194">
        <f>المصروفات!E635</f>
        <v>0</v>
      </c>
      <c r="X1194" t="str">
        <f>المصروفات!G635</f>
        <v>مصروف</v>
      </c>
    </row>
    <row r="1195" spans="1:24" x14ac:dyDescent="0.3">
      <c r="A1195">
        <f>المصروفات!A636</f>
        <v>0</v>
      </c>
      <c r="B1195">
        <f>المصروفات!B636</f>
        <v>0</v>
      </c>
      <c r="C1195">
        <f>المصروفات!C636</f>
        <v>0</v>
      </c>
      <c r="D1195">
        <f>المصروفات!D636</f>
        <v>0</v>
      </c>
      <c r="T1195">
        <f>المصروفات!F636</f>
        <v>0</v>
      </c>
      <c r="V1195">
        <f>المصروفات!E636</f>
        <v>0</v>
      </c>
      <c r="X1195" t="str">
        <f>المصروفات!G636</f>
        <v>مصروف</v>
      </c>
    </row>
    <row r="1196" spans="1:24" x14ac:dyDescent="0.3">
      <c r="A1196">
        <f>المصروفات!A637</f>
        <v>0</v>
      </c>
      <c r="B1196">
        <f>المصروفات!B637</f>
        <v>0</v>
      </c>
      <c r="C1196">
        <f>المصروفات!C637</f>
        <v>0</v>
      </c>
      <c r="D1196">
        <f>المصروفات!D637</f>
        <v>0</v>
      </c>
      <c r="T1196">
        <f>المصروفات!F637</f>
        <v>0</v>
      </c>
      <c r="V1196">
        <f>المصروفات!E637</f>
        <v>0</v>
      </c>
      <c r="X1196" t="str">
        <f>المصروفات!G637</f>
        <v>مصروف</v>
      </c>
    </row>
    <row r="1197" spans="1:24" x14ac:dyDescent="0.3">
      <c r="A1197">
        <f>المصروفات!A638</f>
        <v>0</v>
      </c>
      <c r="B1197">
        <f>المصروفات!B638</f>
        <v>0</v>
      </c>
      <c r="C1197">
        <f>المصروفات!C638</f>
        <v>0</v>
      </c>
      <c r="D1197">
        <f>المصروفات!D638</f>
        <v>0</v>
      </c>
      <c r="T1197">
        <f>المصروفات!F638</f>
        <v>0</v>
      </c>
      <c r="V1197">
        <f>المصروفات!E638</f>
        <v>0</v>
      </c>
      <c r="X1197" t="str">
        <f>المصروفات!G638</f>
        <v>مصروف</v>
      </c>
    </row>
    <row r="1198" spans="1:24" x14ac:dyDescent="0.3">
      <c r="A1198">
        <f>المصروفات!A639</f>
        <v>0</v>
      </c>
      <c r="B1198">
        <f>المصروفات!B639</f>
        <v>0</v>
      </c>
      <c r="C1198">
        <f>المصروفات!C639</f>
        <v>0</v>
      </c>
      <c r="D1198">
        <f>المصروفات!D639</f>
        <v>0</v>
      </c>
      <c r="T1198">
        <f>المصروفات!F639</f>
        <v>0</v>
      </c>
      <c r="V1198">
        <f>المصروفات!E639</f>
        <v>0</v>
      </c>
      <c r="X1198" t="str">
        <f>المصروفات!G639</f>
        <v>مصروف</v>
      </c>
    </row>
    <row r="1199" spans="1:24" x14ac:dyDescent="0.3">
      <c r="A1199">
        <f>المصروفات!A640</f>
        <v>0</v>
      </c>
      <c r="B1199">
        <f>المصروفات!B640</f>
        <v>0</v>
      </c>
      <c r="C1199">
        <f>المصروفات!C640</f>
        <v>0</v>
      </c>
      <c r="D1199">
        <f>المصروفات!D640</f>
        <v>0</v>
      </c>
      <c r="T1199">
        <f>المصروفات!F640</f>
        <v>0</v>
      </c>
      <c r="V1199">
        <f>المصروفات!E640</f>
        <v>0</v>
      </c>
      <c r="X1199" t="str">
        <f>المصروفات!G640</f>
        <v>مصروف</v>
      </c>
    </row>
    <row r="1200" spans="1:24" x14ac:dyDescent="0.3">
      <c r="A1200">
        <f>المصروفات!A641</f>
        <v>0</v>
      </c>
      <c r="B1200">
        <f>المصروفات!B641</f>
        <v>0</v>
      </c>
      <c r="C1200">
        <f>المصروفات!C641</f>
        <v>0</v>
      </c>
      <c r="D1200">
        <f>المصروفات!D641</f>
        <v>0</v>
      </c>
      <c r="T1200">
        <f>المصروفات!F641</f>
        <v>0</v>
      </c>
      <c r="V1200">
        <f>المصروفات!E641</f>
        <v>0</v>
      </c>
      <c r="X1200" t="str">
        <f>المصروفات!G641</f>
        <v>مصروف</v>
      </c>
    </row>
    <row r="1201" spans="1:24" x14ac:dyDescent="0.3">
      <c r="A1201">
        <f>المصروفات!A642</f>
        <v>0</v>
      </c>
      <c r="B1201">
        <f>المصروفات!B642</f>
        <v>0</v>
      </c>
      <c r="C1201">
        <f>المصروفات!C642</f>
        <v>0</v>
      </c>
      <c r="D1201">
        <f>المصروفات!D642</f>
        <v>0</v>
      </c>
      <c r="T1201">
        <f>المصروفات!F642</f>
        <v>0</v>
      </c>
      <c r="V1201">
        <f>المصروفات!E642</f>
        <v>0</v>
      </c>
      <c r="X1201" t="str">
        <f>المصروفات!G642</f>
        <v>مصروف</v>
      </c>
    </row>
    <row r="1202" spans="1:24" x14ac:dyDescent="0.3">
      <c r="A1202">
        <f>المصروفات!A643</f>
        <v>0</v>
      </c>
      <c r="B1202">
        <f>المصروفات!B643</f>
        <v>0</v>
      </c>
      <c r="C1202">
        <f>المصروفات!C643</f>
        <v>0</v>
      </c>
      <c r="D1202">
        <f>المصروفات!D643</f>
        <v>0</v>
      </c>
      <c r="T1202">
        <f>المصروفات!F643</f>
        <v>0</v>
      </c>
      <c r="V1202">
        <f>المصروفات!E643</f>
        <v>0</v>
      </c>
      <c r="X1202" t="str">
        <f>المصروفات!G643</f>
        <v>مصروف</v>
      </c>
    </row>
    <row r="1203" spans="1:24" x14ac:dyDescent="0.3">
      <c r="A1203">
        <f>المصروفات!A644</f>
        <v>0</v>
      </c>
      <c r="B1203">
        <f>المصروفات!B644</f>
        <v>0</v>
      </c>
      <c r="C1203">
        <f>المصروفات!C644</f>
        <v>0</v>
      </c>
      <c r="D1203">
        <f>المصروفات!D644</f>
        <v>0</v>
      </c>
      <c r="T1203">
        <f>المصروفات!F644</f>
        <v>0</v>
      </c>
      <c r="V1203">
        <f>المصروفات!E644</f>
        <v>0</v>
      </c>
      <c r="X1203" t="str">
        <f>المصروفات!G644</f>
        <v>مصروف</v>
      </c>
    </row>
    <row r="1204" spans="1:24" x14ac:dyDescent="0.3">
      <c r="A1204">
        <f>المصروفات!A645</f>
        <v>0</v>
      </c>
      <c r="B1204">
        <f>المصروفات!B645</f>
        <v>0</v>
      </c>
      <c r="C1204">
        <f>المصروفات!C645</f>
        <v>0</v>
      </c>
      <c r="D1204">
        <f>المصروفات!D645</f>
        <v>0</v>
      </c>
      <c r="T1204">
        <f>المصروفات!F645</f>
        <v>0</v>
      </c>
      <c r="V1204">
        <f>المصروفات!E645</f>
        <v>0</v>
      </c>
      <c r="X1204" t="str">
        <f>المصروفات!G645</f>
        <v>مصروف</v>
      </c>
    </row>
    <row r="1205" spans="1:24" x14ac:dyDescent="0.3">
      <c r="A1205">
        <f>المصروفات!A646</f>
        <v>0</v>
      </c>
      <c r="B1205">
        <f>المصروفات!B646</f>
        <v>0</v>
      </c>
      <c r="C1205">
        <f>المصروفات!C646</f>
        <v>0</v>
      </c>
      <c r="D1205">
        <f>المصروفات!D646</f>
        <v>0</v>
      </c>
      <c r="T1205">
        <f>المصروفات!F646</f>
        <v>0</v>
      </c>
      <c r="V1205">
        <f>المصروفات!E646</f>
        <v>0</v>
      </c>
      <c r="X1205" t="str">
        <f>المصروفات!G646</f>
        <v>مصروف</v>
      </c>
    </row>
    <row r="1206" spans="1:24" x14ac:dyDescent="0.3">
      <c r="A1206">
        <f>المصروفات!A647</f>
        <v>0</v>
      </c>
      <c r="B1206">
        <f>المصروفات!B647</f>
        <v>0</v>
      </c>
      <c r="C1206">
        <f>المصروفات!C647</f>
        <v>0</v>
      </c>
      <c r="D1206">
        <f>المصروفات!D647</f>
        <v>0</v>
      </c>
      <c r="T1206">
        <f>المصروفات!F647</f>
        <v>0</v>
      </c>
      <c r="V1206">
        <f>المصروفات!E647</f>
        <v>0</v>
      </c>
      <c r="X1206" t="str">
        <f>المصروفات!G647</f>
        <v>مصروف</v>
      </c>
    </row>
    <row r="1207" spans="1:24" x14ac:dyDescent="0.3">
      <c r="A1207">
        <f>المصروفات!A648</f>
        <v>0</v>
      </c>
      <c r="B1207">
        <f>المصروفات!B648</f>
        <v>0</v>
      </c>
      <c r="C1207">
        <f>المصروفات!C648</f>
        <v>0</v>
      </c>
      <c r="D1207">
        <f>المصروفات!D648</f>
        <v>0</v>
      </c>
      <c r="T1207">
        <f>المصروفات!F648</f>
        <v>0</v>
      </c>
      <c r="V1207">
        <f>المصروفات!E648</f>
        <v>0</v>
      </c>
      <c r="X1207" t="str">
        <f>المصروفات!G648</f>
        <v>مصروف</v>
      </c>
    </row>
    <row r="1208" spans="1:24" x14ac:dyDescent="0.3">
      <c r="A1208">
        <f>المصروفات!A649</f>
        <v>0</v>
      </c>
      <c r="B1208">
        <f>المصروفات!B649</f>
        <v>0</v>
      </c>
      <c r="C1208">
        <f>المصروفات!C649</f>
        <v>0</v>
      </c>
      <c r="D1208">
        <f>المصروفات!D649</f>
        <v>0</v>
      </c>
      <c r="T1208">
        <f>المصروفات!F649</f>
        <v>0</v>
      </c>
      <c r="V1208">
        <f>المصروفات!E649</f>
        <v>0</v>
      </c>
      <c r="X1208" t="str">
        <f>المصروفات!G649</f>
        <v>مصروف</v>
      </c>
    </row>
    <row r="1209" spans="1:24" x14ac:dyDescent="0.3">
      <c r="A1209">
        <f>المصروفات!A650</f>
        <v>0</v>
      </c>
      <c r="B1209">
        <f>المصروفات!B650</f>
        <v>0</v>
      </c>
      <c r="C1209">
        <f>المصروفات!C650</f>
        <v>0</v>
      </c>
      <c r="D1209">
        <f>المصروفات!D650</f>
        <v>0</v>
      </c>
      <c r="T1209">
        <f>المصروفات!F650</f>
        <v>0</v>
      </c>
      <c r="V1209">
        <f>المصروفات!E650</f>
        <v>0</v>
      </c>
      <c r="X1209" t="str">
        <f>المصروفات!G650</f>
        <v>مصروف</v>
      </c>
    </row>
    <row r="1210" spans="1:24" x14ac:dyDescent="0.3">
      <c r="A1210">
        <f>المصروفات!A651</f>
        <v>0</v>
      </c>
      <c r="B1210">
        <f>المصروفات!B651</f>
        <v>0</v>
      </c>
      <c r="C1210">
        <f>المصروفات!C651</f>
        <v>0</v>
      </c>
      <c r="D1210">
        <f>المصروفات!D651</f>
        <v>0</v>
      </c>
      <c r="T1210">
        <f>المصروفات!F651</f>
        <v>0</v>
      </c>
      <c r="V1210">
        <f>المصروفات!E651</f>
        <v>0</v>
      </c>
      <c r="X1210" t="str">
        <f>المصروفات!G651</f>
        <v>مصروف</v>
      </c>
    </row>
    <row r="1211" spans="1:24" x14ac:dyDescent="0.3">
      <c r="A1211">
        <f>المصروفات!A652</f>
        <v>0</v>
      </c>
      <c r="B1211">
        <f>المصروفات!B652</f>
        <v>0</v>
      </c>
      <c r="C1211">
        <f>المصروفات!C652</f>
        <v>0</v>
      </c>
      <c r="D1211">
        <f>المصروفات!D652</f>
        <v>0</v>
      </c>
      <c r="T1211">
        <f>المصروفات!F652</f>
        <v>0</v>
      </c>
      <c r="V1211">
        <f>المصروفات!E652</f>
        <v>0</v>
      </c>
      <c r="X1211" t="str">
        <f>المصروفات!G652</f>
        <v>مصروف</v>
      </c>
    </row>
    <row r="1212" spans="1:24" x14ac:dyDescent="0.3">
      <c r="A1212">
        <f>المصروفات!A653</f>
        <v>0</v>
      </c>
      <c r="B1212">
        <f>المصروفات!B653</f>
        <v>0</v>
      </c>
      <c r="C1212">
        <f>المصروفات!C653</f>
        <v>0</v>
      </c>
      <c r="D1212">
        <f>المصروفات!D653</f>
        <v>0</v>
      </c>
      <c r="T1212">
        <f>المصروفات!F653</f>
        <v>0</v>
      </c>
      <c r="V1212">
        <f>المصروفات!E653</f>
        <v>0</v>
      </c>
      <c r="X1212" t="str">
        <f>المصروفات!G653</f>
        <v>مصروف</v>
      </c>
    </row>
    <row r="1213" spans="1:24" x14ac:dyDescent="0.3">
      <c r="A1213">
        <f>المصروفات!A654</f>
        <v>0</v>
      </c>
      <c r="B1213">
        <f>المصروفات!B654</f>
        <v>0</v>
      </c>
      <c r="C1213">
        <f>المصروفات!C654</f>
        <v>0</v>
      </c>
      <c r="D1213">
        <f>المصروفات!D654</f>
        <v>0</v>
      </c>
      <c r="T1213">
        <f>المصروفات!F654</f>
        <v>0</v>
      </c>
      <c r="V1213">
        <f>المصروفات!E654</f>
        <v>0</v>
      </c>
      <c r="X1213" t="str">
        <f>المصروفات!G654</f>
        <v>مصروف</v>
      </c>
    </row>
    <row r="1214" spans="1:24" x14ac:dyDescent="0.3">
      <c r="A1214">
        <f>المصروفات!A655</f>
        <v>0</v>
      </c>
      <c r="B1214">
        <f>المصروفات!B655</f>
        <v>0</v>
      </c>
      <c r="C1214">
        <f>المصروفات!C655</f>
        <v>0</v>
      </c>
      <c r="D1214">
        <f>المصروفات!D655</f>
        <v>0</v>
      </c>
      <c r="T1214">
        <f>المصروفات!F655</f>
        <v>0</v>
      </c>
      <c r="V1214">
        <f>المصروفات!E655</f>
        <v>0</v>
      </c>
      <c r="X1214" t="str">
        <f>المصروفات!G655</f>
        <v>مصروف</v>
      </c>
    </row>
    <row r="1215" spans="1:24" x14ac:dyDescent="0.3">
      <c r="A1215">
        <f>المصروفات!A656</f>
        <v>0</v>
      </c>
      <c r="B1215">
        <f>المصروفات!B656</f>
        <v>0</v>
      </c>
      <c r="C1215">
        <f>المصروفات!C656</f>
        <v>0</v>
      </c>
      <c r="D1215">
        <f>المصروفات!D656</f>
        <v>0</v>
      </c>
      <c r="T1215">
        <f>المصروفات!F656</f>
        <v>0</v>
      </c>
      <c r="V1215">
        <f>المصروفات!E656</f>
        <v>0</v>
      </c>
      <c r="X1215" t="str">
        <f>المصروفات!G656</f>
        <v>مصروف</v>
      </c>
    </row>
    <row r="1216" spans="1:24" x14ac:dyDescent="0.3">
      <c r="A1216">
        <f>المصروفات!A657</f>
        <v>0</v>
      </c>
      <c r="B1216">
        <f>المصروفات!B657</f>
        <v>0</v>
      </c>
      <c r="C1216">
        <f>المصروفات!C657</f>
        <v>0</v>
      </c>
      <c r="D1216">
        <f>المصروفات!D657</f>
        <v>0</v>
      </c>
      <c r="T1216">
        <f>المصروفات!F657</f>
        <v>0</v>
      </c>
      <c r="V1216">
        <f>المصروفات!E657</f>
        <v>0</v>
      </c>
      <c r="X1216" t="str">
        <f>المصروفات!G657</f>
        <v>مصروف</v>
      </c>
    </row>
    <row r="1217" spans="1:24" x14ac:dyDescent="0.3">
      <c r="A1217">
        <f>المصروفات!A658</f>
        <v>0</v>
      </c>
      <c r="B1217">
        <f>المصروفات!B658</f>
        <v>0</v>
      </c>
      <c r="C1217">
        <f>المصروفات!C658</f>
        <v>0</v>
      </c>
      <c r="D1217">
        <f>المصروفات!D658</f>
        <v>0</v>
      </c>
      <c r="T1217">
        <f>المصروفات!F658</f>
        <v>0</v>
      </c>
      <c r="V1217">
        <f>المصروفات!E658</f>
        <v>0</v>
      </c>
      <c r="X1217" t="str">
        <f>المصروفات!G658</f>
        <v>مصروف</v>
      </c>
    </row>
    <row r="1218" spans="1:24" x14ac:dyDescent="0.3">
      <c r="A1218">
        <f>المصروفات!A659</f>
        <v>0</v>
      </c>
      <c r="B1218">
        <f>المصروفات!B659</f>
        <v>0</v>
      </c>
      <c r="C1218">
        <f>المصروفات!C659</f>
        <v>0</v>
      </c>
      <c r="D1218">
        <f>المصروفات!D659</f>
        <v>0</v>
      </c>
      <c r="T1218">
        <f>المصروفات!F659</f>
        <v>0</v>
      </c>
      <c r="V1218">
        <f>المصروفات!E659</f>
        <v>0</v>
      </c>
      <c r="X1218" t="str">
        <f>المصروفات!G659</f>
        <v>مصروف</v>
      </c>
    </row>
    <row r="1219" spans="1:24" x14ac:dyDescent="0.3">
      <c r="A1219">
        <f>المصروفات!A660</f>
        <v>0</v>
      </c>
      <c r="B1219">
        <f>المصروفات!B660</f>
        <v>0</v>
      </c>
      <c r="C1219">
        <f>المصروفات!C660</f>
        <v>0</v>
      </c>
      <c r="D1219">
        <f>المصروفات!D660</f>
        <v>0</v>
      </c>
      <c r="T1219">
        <f>المصروفات!F660</f>
        <v>0</v>
      </c>
      <c r="V1219">
        <f>المصروفات!E660</f>
        <v>0</v>
      </c>
      <c r="X1219" t="str">
        <f>المصروفات!G660</f>
        <v>مصروف</v>
      </c>
    </row>
    <row r="1220" spans="1:24" x14ac:dyDescent="0.3">
      <c r="A1220">
        <f>المصروفات!A661</f>
        <v>0</v>
      </c>
      <c r="B1220">
        <f>المصروفات!B661</f>
        <v>0</v>
      </c>
      <c r="C1220">
        <f>المصروفات!C661</f>
        <v>0</v>
      </c>
      <c r="D1220">
        <f>المصروفات!D661</f>
        <v>0</v>
      </c>
      <c r="T1220">
        <f>المصروفات!F661</f>
        <v>0</v>
      </c>
      <c r="V1220">
        <f>المصروفات!E661</f>
        <v>0</v>
      </c>
      <c r="X1220" t="str">
        <f>المصروفات!G661</f>
        <v>مصروف</v>
      </c>
    </row>
    <row r="1221" spans="1:24" x14ac:dyDescent="0.3">
      <c r="A1221">
        <f>المصروفات!A662</f>
        <v>0</v>
      </c>
      <c r="B1221">
        <f>المصروفات!B662</f>
        <v>0</v>
      </c>
      <c r="C1221">
        <f>المصروفات!C662</f>
        <v>0</v>
      </c>
      <c r="D1221">
        <f>المصروفات!D662</f>
        <v>0</v>
      </c>
      <c r="T1221">
        <f>المصروفات!F662</f>
        <v>0</v>
      </c>
      <c r="V1221">
        <f>المصروفات!E662</f>
        <v>0</v>
      </c>
      <c r="X1221" t="str">
        <f>المصروفات!G662</f>
        <v>مصروف</v>
      </c>
    </row>
    <row r="1222" spans="1:24" x14ac:dyDescent="0.3">
      <c r="A1222">
        <f>المصروفات!A663</f>
        <v>0</v>
      </c>
      <c r="B1222">
        <f>المصروفات!B663</f>
        <v>0</v>
      </c>
      <c r="C1222">
        <f>المصروفات!C663</f>
        <v>0</v>
      </c>
      <c r="D1222">
        <f>المصروفات!D663</f>
        <v>0</v>
      </c>
      <c r="T1222">
        <f>المصروفات!F663</f>
        <v>0</v>
      </c>
      <c r="V1222">
        <f>المصروفات!E663</f>
        <v>0</v>
      </c>
      <c r="X1222" t="str">
        <f>المصروفات!G663</f>
        <v>مصروف</v>
      </c>
    </row>
    <row r="1223" spans="1:24" x14ac:dyDescent="0.3">
      <c r="A1223">
        <f>المصروفات!A664</f>
        <v>0</v>
      </c>
      <c r="B1223">
        <f>المصروفات!B664</f>
        <v>0</v>
      </c>
      <c r="C1223">
        <f>المصروفات!C664</f>
        <v>0</v>
      </c>
      <c r="D1223">
        <f>المصروفات!D664</f>
        <v>0</v>
      </c>
      <c r="T1223">
        <f>المصروفات!F664</f>
        <v>0</v>
      </c>
      <c r="V1223">
        <f>المصروفات!E664</f>
        <v>0</v>
      </c>
      <c r="X1223" t="str">
        <f>المصروفات!G664</f>
        <v>مصروف</v>
      </c>
    </row>
    <row r="1224" spans="1:24" x14ac:dyDescent="0.3">
      <c r="A1224">
        <f>المصروفات!A665</f>
        <v>0</v>
      </c>
      <c r="B1224">
        <f>المصروفات!B665</f>
        <v>0</v>
      </c>
      <c r="C1224">
        <f>المصروفات!C665</f>
        <v>0</v>
      </c>
      <c r="D1224">
        <f>المصروفات!D665</f>
        <v>0</v>
      </c>
      <c r="T1224">
        <f>المصروفات!F665</f>
        <v>0</v>
      </c>
      <c r="V1224">
        <f>المصروفات!E665</f>
        <v>0</v>
      </c>
      <c r="X1224" t="str">
        <f>المصروفات!G665</f>
        <v>مصروف</v>
      </c>
    </row>
    <row r="1225" spans="1:24" x14ac:dyDescent="0.3">
      <c r="A1225">
        <f>المصروفات!A666</f>
        <v>0</v>
      </c>
      <c r="B1225">
        <f>المصروفات!B666</f>
        <v>0</v>
      </c>
      <c r="C1225">
        <f>المصروفات!C666</f>
        <v>0</v>
      </c>
      <c r="D1225">
        <f>المصروفات!D666</f>
        <v>0</v>
      </c>
      <c r="T1225">
        <f>المصروفات!F666</f>
        <v>0</v>
      </c>
      <c r="V1225">
        <f>المصروفات!E666</f>
        <v>0</v>
      </c>
      <c r="X1225" t="str">
        <f>المصروفات!G666</f>
        <v>مصروف</v>
      </c>
    </row>
    <row r="1226" spans="1:24" x14ac:dyDescent="0.3">
      <c r="A1226">
        <f>المصروفات!A667</f>
        <v>0</v>
      </c>
      <c r="B1226">
        <f>المصروفات!B667</f>
        <v>0</v>
      </c>
      <c r="C1226">
        <f>المصروفات!C667</f>
        <v>0</v>
      </c>
      <c r="D1226">
        <f>المصروفات!D667</f>
        <v>0</v>
      </c>
      <c r="T1226">
        <f>المصروفات!F667</f>
        <v>0</v>
      </c>
      <c r="V1226">
        <f>المصروفات!E667</f>
        <v>0</v>
      </c>
      <c r="X1226" t="str">
        <f>المصروفات!G667</f>
        <v>مصروف</v>
      </c>
    </row>
    <row r="1227" spans="1:24" x14ac:dyDescent="0.3">
      <c r="A1227">
        <f>المصروفات!A668</f>
        <v>0</v>
      </c>
      <c r="B1227">
        <f>المصروفات!B668</f>
        <v>0</v>
      </c>
      <c r="C1227">
        <f>المصروفات!C668</f>
        <v>0</v>
      </c>
      <c r="D1227">
        <f>المصروفات!D668</f>
        <v>0</v>
      </c>
      <c r="T1227">
        <f>المصروفات!F668</f>
        <v>0</v>
      </c>
      <c r="V1227">
        <f>المصروفات!E668</f>
        <v>0</v>
      </c>
      <c r="X1227" t="str">
        <f>المصروفات!G668</f>
        <v>مصروف</v>
      </c>
    </row>
    <row r="1228" spans="1:24" x14ac:dyDescent="0.3">
      <c r="A1228">
        <f>المصروفات!A669</f>
        <v>0</v>
      </c>
      <c r="B1228">
        <f>المصروفات!B669</f>
        <v>0</v>
      </c>
      <c r="C1228">
        <f>المصروفات!C669</f>
        <v>0</v>
      </c>
      <c r="D1228">
        <f>المصروفات!D669</f>
        <v>0</v>
      </c>
      <c r="T1228">
        <f>المصروفات!F669</f>
        <v>0</v>
      </c>
      <c r="V1228">
        <f>المصروفات!E669</f>
        <v>0</v>
      </c>
      <c r="X1228" t="str">
        <f>المصروفات!G669</f>
        <v>مصروف</v>
      </c>
    </row>
    <row r="1229" spans="1:24" x14ac:dyDescent="0.3">
      <c r="A1229">
        <f>المصروفات!A670</f>
        <v>0</v>
      </c>
      <c r="B1229">
        <f>المصروفات!B670</f>
        <v>0</v>
      </c>
      <c r="C1229">
        <f>المصروفات!C670</f>
        <v>0</v>
      </c>
      <c r="D1229">
        <f>المصروفات!D670</f>
        <v>0</v>
      </c>
      <c r="T1229">
        <f>المصروفات!F670</f>
        <v>0</v>
      </c>
      <c r="V1229">
        <f>المصروفات!E670</f>
        <v>0</v>
      </c>
      <c r="X1229" t="str">
        <f>المصروفات!G670</f>
        <v>مصروف</v>
      </c>
    </row>
    <row r="1230" spans="1:24" x14ac:dyDescent="0.3">
      <c r="A1230">
        <f>المصروفات!A671</f>
        <v>0</v>
      </c>
      <c r="B1230">
        <f>المصروفات!B671</f>
        <v>0</v>
      </c>
      <c r="C1230">
        <f>المصروفات!C671</f>
        <v>0</v>
      </c>
      <c r="D1230">
        <f>المصروفات!D671</f>
        <v>0</v>
      </c>
      <c r="T1230">
        <f>المصروفات!F671</f>
        <v>0</v>
      </c>
      <c r="V1230">
        <f>المصروفات!E671</f>
        <v>0</v>
      </c>
      <c r="X1230" t="str">
        <f>المصروفات!G671</f>
        <v>مصروف</v>
      </c>
    </row>
    <row r="1231" spans="1:24" x14ac:dyDescent="0.3">
      <c r="A1231">
        <f>المصروفات!A672</f>
        <v>0</v>
      </c>
      <c r="B1231">
        <f>المصروفات!B672</f>
        <v>0</v>
      </c>
      <c r="C1231">
        <f>المصروفات!C672</f>
        <v>0</v>
      </c>
      <c r="D1231">
        <f>المصروفات!D672</f>
        <v>0</v>
      </c>
      <c r="T1231">
        <f>المصروفات!F672</f>
        <v>0</v>
      </c>
      <c r="V1231">
        <f>المصروفات!E672</f>
        <v>0</v>
      </c>
      <c r="X1231" t="str">
        <f>المصروفات!G672</f>
        <v>مصروف</v>
      </c>
    </row>
    <row r="1232" spans="1:24" x14ac:dyDescent="0.3">
      <c r="A1232">
        <f>المصروفات!A673</f>
        <v>0</v>
      </c>
      <c r="B1232">
        <f>المصروفات!B673</f>
        <v>0</v>
      </c>
      <c r="C1232">
        <f>المصروفات!C673</f>
        <v>0</v>
      </c>
      <c r="D1232">
        <f>المصروفات!D673</f>
        <v>0</v>
      </c>
      <c r="T1232">
        <f>المصروفات!F673</f>
        <v>0</v>
      </c>
      <c r="V1232">
        <f>المصروفات!E673</f>
        <v>0</v>
      </c>
      <c r="X1232" t="str">
        <f>المصروفات!G673</f>
        <v>مصروف</v>
      </c>
    </row>
    <row r="1233" spans="1:24" x14ac:dyDescent="0.3">
      <c r="A1233">
        <f>المصروفات!A674</f>
        <v>0</v>
      </c>
      <c r="B1233">
        <f>المصروفات!B674</f>
        <v>0</v>
      </c>
      <c r="C1233">
        <f>المصروفات!C674</f>
        <v>0</v>
      </c>
      <c r="D1233">
        <f>المصروفات!D674</f>
        <v>0</v>
      </c>
      <c r="T1233">
        <f>المصروفات!F674</f>
        <v>0</v>
      </c>
      <c r="V1233">
        <f>المصروفات!E674</f>
        <v>0</v>
      </c>
      <c r="X1233" t="str">
        <f>المصروفات!G674</f>
        <v>مصروف</v>
      </c>
    </row>
    <row r="1234" spans="1:24" x14ac:dyDescent="0.3">
      <c r="A1234">
        <f>المصروفات!A675</f>
        <v>0</v>
      </c>
      <c r="B1234">
        <f>المصروفات!B675</f>
        <v>0</v>
      </c>
      <c r="C1234">
        <f>المصروفات!C675</f>
        <v>0</v>
      </c>
      <c r="D1234">
        <f>المصروفات!D675</f>
        <v>0</v>
      </c>
      <c r="T1234">
        <f>المصروفات!F675</f>
        <v>0</v>
      </c>
      <c r="V1234">
        <f>المصروفات!E675</f>
        <v>0</v>
      </c>
      <c r="X1234" t="str">
        <f>المصروفات!G675</f>
        <v>مصروف</v>
      </c>
    </row>
    <row r="1235" spans="1:24" x14ac:dyDescent="0.3">
      <c r="A1235">
        <f>المصروفات!A676</f>
        <v>0</v>
      </c>
      <c r="B1235">
        <f>المصروفات!B676</f>
        <v>0</v>
      </c>
      <c r="C1235">
        <f>المصروفات!C676</f>
        <v>0</v>
      </c>
      <c r="D1235">
        <f>المصروفات!D676</f>
        <v>0</v>
      </c>
      <c r="T1235">
        <f>المصروفات!F676</f>
        <v>0</v>
      </c>
      <c r="V1235">
        <f>المصروفات!E676</f>
        <v>0</v>
      </c>
      <c r="X1235" t="str">
        <f>المصروفات!G676</f>
        <v>مصروف</v>
      </c>
    </row>
    <row r="1236" spans="1:24" x14ac:dyDescent="0.3">
      <c r="A1236">
        <f>المصروفات!A677</f>
        <v>0</v>
      </c>
      <c r="B1236">
        <f>المصروفات!B677</f>
        <v>0</v>
      </c>
      <c r="C1236">
        <f>المصروفات!C677</f>
        <v>0</v>
      </c>
      <c r="D1236">
        <f>المصروفات!D677</f>
        <v>0</v>
      </c>
      <c r="T1236">
        <f>المصروفات!F677</f>
        <v>0</v>
      </c>
      <c r="V1236">
        <f>المصروفات!E677</f>
        <v>0</v>
      </c>
      <c r="X1236" t="str">
        <f>المصروفات!G677</f>
        <v>مصروف</v>
      </c>
    </row>
    <row r="1237" spans="1:24" x14ac:dyDescent="0.3">
      <c r="A1237">
        <f>المصروفات!A678</f>
        <v>0</v>
      </c>
      <c r="B1237">
        <f>المصروفات!B678</f>
        <v>0</v>
      </c>
      <c r="C1237">
        <f>المصروفات!C678</f>
        <v>0</v>
      </c>
      <c r="D1237">
        <f>المصروفات!D678</f>
        <v>0</v>
      </c>
      <c r="T1237">
        <f>المصروفات!F678</f>
        <v>0</v>
      </c>
      <c r="V1237">
        <f>المصروفات!E678</f>
        <v>0</v>
      </c>
      <c r="X1237" t="str">
        <f>المصروفات!G678</f>
        <v>مصروف</v>
      </c>
    </row>
    <row r="1238" spans="1:24" x14ac:dyDescent="0.3">
      <c r="A1238">
        <f>المصروفات!A679</f>
        <v>0</v>
      </c>
      <c r="B1238">
        <f>المصروفات!B679</f>
        <v>0</v>
      </c>
      <c r="C1238">
        <f>المصروفات!C679</f>
        <v>0</v>
      </c>
      <c r="D1238">
        <f>المصروفات!D679</f>
        <v>0</v>
      </c>
      <c r="T1238">
        <f>المصروفات!F679</f>
        <v>0</v>
      </c>
      <c r="V1238">
        <f>المصروفات!E679</f>
        <v>0</v>
      </c>
      <c r="X1238" t="str">
        <f>المصروفات!G679</f>
        <v>مصروف</v>
      </c>
    </row>
    <row r="1239" spans="1:24" x14ac:dyDescent="0.3">
      <c r="A1239">
        <f>المصروفات!A680</f>
        <v>0</v>
      </c>
      <c r="B1239">
        <f>المصروفات!B680</f>
        <v>0</v>
      </c>
      <c r="C1239">
        <f>المصروفات!C680</f>
        <v>0</v>
      </c>
      <c r="D1239">
        <f>المصروفات!D680</f>
        <v>0</v>
      </c>
      <c r="T1239">
        <f>المصروفات!F680</f>
        <v>0</v>
      </c>
      <c r="V1239">
        <f>المصروفات!E680</f>
        <v>0</v>
      </c>
      <c r="X1239" t="str">
        <f>المصروفات!G680</f>
        <v>مصروف</v>
      </c>
    </row>
    <row r="1240" spans="1:24" x14ac:dyDescent="0.3">
      <c r="A1240">
        <f>المصروفات!A681</f>
        <v>0</v>
      </c>
      <c r="B1240">
        <f>المصروفات!B681</f>
        <v>0</v>
      </c>
      <c r="C1240">
        <f>المصروفات!C681</f>
        <v>0</v>
      </c>
      <c r="D1240">
        <f>المصروفات!D681</f>
        <v>0</v>
      </c>
      <c r="T1240">
        <f>المصروفات!F681</f>
        <v>0</v>
      </c>
      <c r="V1240">
        <f>المصروفات!E681</f>
        <v>0</v>
      </c>
      <c r="X1240" t="str">
        <f>المصروفات!G681</f>
        <v>مصروف</v>
      </c>
    </row>
    <row r="1241" spans="1:24" x14ac:dyDescent="0.3">
      <c r="A1241">
        <f>المصروفات!A682</f>
        <v>0</v>
      </c>
      <c r="B1241">
        <f>المصروفات!B682</f>
        <v>0</v>
      </c>
      <c r="C1241">
        <f>المصروفات!C682</f>
        <v>0</v>
      </c>
      <c r="D1241">
        <f>المصروفات!D682</f>
        <v>0</v>
      </c>
      <c r="T1241">
        <f>المصروفات!F682</f>
        <v>0</v>
      </c>
      <c r="V1241">
        <f>المصروفات!E682</f>
        <v>0</v>
      </c>
      <c r="X1241" t="str">
        <f>المصروفات!G682</f>
        <v>مصروف</v>
      </c>
    </row>
    <row r="1242" spans="1:24" x14ac:dyDescent="0.3">
      <c r="A1242">
        <f>المصروفات!A683</f>
        <v>0</v>
      </c>
      <c r="B1242">
        <f>المصروفات!B683</f>
        <v>0</v>
      </c>
      <c r="C1242">
        <f>المصروفات!C683</f>
        <v>0</v>
      </c>
      <c r="D1242">
        <f>المصروفات!D683</f>
        <v>0</v>
      </c>
      <c r="T1242">
        <f>المصروفات!F683</f>
        <v>0</v>
      </c>
      <c r="V1242">
        <f>المصروفات!E683</f>
        <v>0</v>
      </c>
      <c r="X1242" t="str">
        <f>المصروفات!G683</f>
        <v>مصروف</v>
      </c>
    </row>
    <row r="1243" spans="1:24" x14ac:dyDescent="0.3">
      <c r="A1243">
        <f>المصروفات!A684</f>
        <v>0</v>
      </c>
      <c r="B1243">
        <f>المصروفات!B684</f>
        <v>0</v>
      </c>
      <c r="C1243">
        <f>المصروفات!C684</f>
        <v>0</v>
      </c>
      <c r="D1243">
        <f>المصروفات!D684</f>
        <v>0</v>
      </c>
      <c r="T1243">
        <f>المصروفات!F684</f>
        <v>0</v>
      </c>
      <c r="V1243">
        <f>المصروفات!E684</f>
        <v>0</v>
      </c>
      <c r="X1243" t="str">
        <f>المصروفات!G684</f>
        <v>مصروف</v>
      </c>
    </row>
    <row r="1244" spans="1:24" x14ac:dyDescent="0.3">
      <c r="A1244">
        <f>المصروفات!A685</f>
        <v>0</v>
      </c>
      <c r="B1244">
        <f>المصروفات!B685</f>
        <v>0</v>
      </c>
      <c r="C1244">
        <f>المصروفات!C685</f>
        <v>0</v>
      </c>
      <c r="D1244">
        <f>المصروفات!D685</f>
        <v>0</v>
      </c>
      <c r="T1244">
        <f>المصروفات!F685</f>
        <v>0</v>
      </c>
      <c r="V1244">
        <f>المصروفات!E685</f>
        <v>0</v>
      </c>
      <c r="X1244" t="str">
        <f>المصروفات!G685</f>
        <v>مصروف</v>
      </c>
    </row>
    <row r="1245" spans="1:24" x14ac:dyDescent="0.3">
      <c r="A1245">
        <f>المصروفات!A686</f>
        <v>0</v>
      </c>
      <c r="B1245">
        <f>المصروفات!B686</f>
        <v>0</v>
      </c>
      <c r="C1245">
        <f>المصروفات!C686</f>
        <v>0</v>
      </c>
      <c r="D1245">
        <f>المصروفات!D686</f>
        <v>0</v>
      </c>
      <c r="T1245">
        <f>المصروفات!F686</f>
        <v>0</v>
      </c>
      <c r="V1245">
        <f>المصروفات!E686</f>
        <v>0</v>
      </c>
      <c r="X1245" t="str">
        <f>المصروفات!G686</f>
        <v>مصروف</v>
      </c>
    </row>
    <row r="1246" spans="1:24" x14ac:dyDescent="0.3">
      <c r="A1246">
        <f>المصروفات!A687</f>
        <v>0</v>
      </c>
      <c r="B1246">
        <f>المصروفات!B687</f>
        <v>0</v>
      </c>
      <c r="C1246">
        <f>المصروفات!C687</f>
        <v>0</v>
      </c>
      <c r="D1246">
        <f>المصروفات!D687</f>
        <v>0</v>
      </c>
      <c r="T1246">
        <f>المصروفات!F687</f>
        <v>0</v>
      </c>
      <c r="V1246">
        <f>المصروفات!E687</f>
        <v>0</v>
      </c>
      <c r="X1246" t="str">
        <f>المصروفات!G687</f>
        <v>مصروف</v>
      </c>
    </row>
    <row r="1247" spans="1:24" x14ac:dyDescent="0.3">
      <c r="A1247">
        <f>المصروفات!A688</f>
        <v>0</v>
      </c>
      <c r="B1247">
        <f>المصروفات!B688</f>
        <v>0</v>
      </c>
      <c r="C1247">
        <f>المصروفات!C688</f>
        <v>0</v>
      </c>
      <c r="D1247">
        <f>المصروفات!D688</f>
        <v>0</v>
      </c>
      <c r="T1247">
        <f>المصروفات!F688</f>
        <v>0</v>
      </c>
      <c r="V1247">
        <f>المصروفات!E688</f>
        <v>0</v>
      </c>
      <c r="X1247" t="str">
        <f>المصروفات!G688</f>
        <v>مصروف</v>
      </c>
    </row>
    <row r="1248" spans="1:24" x14ac:dyDescent="0.3">
      <c r="A1248">
        <f>المصروفات!A689</f>
        <v>0</v>
      </c>
      <c r="B1248">
        <f>المصروفات!B689</f>
        <v>0</v>
      </c>
      <c r="C1248">
        <f>المصروفات!C689</f>
        <v>0</v>
      </c>
      <c r="D1248">
        <f>المصروفات!D689</f>
        <v>0</v>
      </c>
      <c r="T1248">
        <f>المصروفات!F689</f>
        <v>0</v>
      </c>
      <c r="V1248">
        <f>المصروفات!E689</f>
        <v>0</v>
      </c>
      <c r="X1248" t="str">
        <f>المصروفات!G689</f>
        <v>مصروف</v>
      </c>
    </row>
    <row r="1249" spans="1:24" x14ac:dyDescent="0.3">
      <c r="A1249">
        <f>المصروفات!A690</f>
        <v>0</v>
      </c>
      <c r="B1249">
        <f>المصروفات!B690</f>
        <v>0</v>
      </c>
      <c r="C1249">
        <f>المصروفات!C690</f>
        <v>0</v>
      </c>
      <c r="D1249">
        <f>المصروفات!D690</f>
        <v>0</v>
      </c>
      <c r="T1249">
        <f>المصروفات!F690</f>
        <v>0</v>
      </c>
      <c r="V1249">
        <f>المصروفات!E690</f>
        <v>0</v>
      </c>
      <c r="X1249" t="str">
        <f>المصروفات!G690</f>
        <v>مصروف</v>
      </c>
    </row>
    <row r="1250" spans="1:24" x14ac:dyDescent="0.3">
      <c r="A1250">
        <f>المصروفات!A691</f>
        <v>0</v>
      </c>
      <c r="B1250">
        <f>المصروفات!B691</f>
        <v>0</v>
      </c>
      <c r="C1250">
        <f>المصروفات!C691</f>
        <v>0</v>
      </c>
      <c r="D1250">
        <f>المصروفات!D691</f>
        <v>0</v>
      </c>
      <c r="T1250">
        <f>المصروفات!F691</f>
        <v>0</v>
      </c>
      <c r="V1250">
        <f>المصروفات!E691</f>
        <v>0</v>
      </c>
      <c r="X1250" t="str">
        <f>المصروفات!G691</f>
        <v>مصروف</v>
      </c>
    </row>
    <row r="1251" spans="1:24" x14ac:dyDescent="0.3">
      <c r="A1251">
        <f>المصروفات!A692</f>
        <v>0</v>
      </c>
      <c r="B1251">
        <f>المصروفات!B692</f>
        <v>0</v>
      </c>
      <c r="C1251">
        <f>المصروفات!C692</f>
        <v>0</v>
      </c>
      <c r="D1251">
        <f>المصروفات!D692</f>
        <v>0</v>
      </c>
      <c r="T1251">
        <f>المصروفات!F692</f>
        <v>0</v>
      </c>
      <c r="V1251">
        <f>المصروفات!E692</f>
        <v>0</v>
      </c>
      <c r="X1251" t="str">
        <f>المصروفات!G692</f>
        <v>مصروف</v>
      </c>
    </row>
    <row r="1252" spans="1:24" x14ac:dyDescent="0.3">
      <c r="A1252">
        <f>المصروفات!A693</f>
        <v>0</v>
      </c>
      <c r="B1252">
        <f>المصروفات!B693</f>
        <v>0</v>
      </c>
      <c r="C1252">
        <f>المصروفات!C693</f>
        <v>0</v>
      </c>
      <c r="D1252">
        <f>المصروفات!D693</f>
        <v>0</v>
      </c>
      <c r="T1252">
        <f>المصروفات!F693</f>
        <v>0</v>
      </c>
      <c r="V1252">
        <f>المصروفات!E693</f>
        <v>0</v>
      </c>
      <c r="X1252" t="str">
        <f>المصروفات!G693</f>
        <v>مصروف</v>
      </c>
    </row>
    <row r="1253" spans="1:24" x14ac:dyDescent="0.3">
      <c r="A1253">
        <f>المصروفات!A694</f>
        <v>0</v>
      </c>
      <c r="B1253">
        <f>المصروفات!B694</f>
        <v>0</v>
      </c>
      <c r="C1253">
        <f>المصروفات!C694</f>
        <v>0</v>
      </c>
      <c r="D1253">
        <f>المصروفات!D694</f>
        <v>0</v>
      </c>
      <c r="T1253">
        <f>المصروفات!F694</f>
        <v>0</v>
      </c>
      <c r="V1253">
        <f>المصروفات!E694</f>
        <v>0</v>
      </c>
      <c r="X1253" t="str">
        <f>المصروفات!G694</f>
        <v>مصروف</v>
      </c>
    </row>
    <row r="1254" spans="1:24" x14ac:dyDescent="0.3">
      <c r="A1254">
        <f>المصروفات!A695</f>
        <v>0</v>
      </c>
      <c r="B1254">
        <f>المصروفات!B695</f>
        <v>0</v>
      </c>
      <c r="C1254">
        <f>المصروفات!C695</f>
        <v>0</v>
      </c>
      <c r="D1254">
        <f>المصروفات!D695</f>
        <v>0</v>
      </c>
      <c r="T1254">
        <f>المصروفات!F695</f>
        <v>0</v>
      </c>
      <c r="V1254">
        <f>المصروفات!E695</f>
        <v>0</v>
      </c>
      <c r="X1254" t="str">
        <f>المصروفات!G695</f>
        <v>مصروف</v>
      </c>
    </row>
    <row r="1255" spans="1:24" x14ac:dyDescent="0.3">
      <c r="A1255">
        <f>المصروفات!A696</f>
        <v>0</v>
      </c>
      <c r="B1255">
        <f>المصروفات!B696</f>
        <v>0</v>
      </c>
      <c r="C1255">
        <f>المصروفات!C696</f>
        <v>0</v>
      </c>
      <c r="D1255">
        <f>المصروفات!D696</f>
        <v>0</v>
      </c>
      <c r="T1255">
        <f>المصروفات!F696</f>
        <v>0</v>
      </c>
      <c r="V1255">
        <f>المصروفات!E696</f>
        <v>0</v>
      </c>
      <c r="X1255" t="str">
        <f>المصروفات!G696</f>
        <v>مصروف</v>
      </c>
    </row>
    <row r="1256" spans="1:24" x14ac:dyDescent="0.3">
      <c r="A1256">
        <f>المصروفات!A697</f>
        <v>0</v>
      </c>
      <c r="B1256">
        <f>المصروفات!B697</f>
        <v>0</v>
      </c>
      <c r="C1256">
        <f>المصروفات!C697</f>
        <v>0</v>
      </c>
      <c r="D1256">
        <f>المصروفات!D697</f>
        <v>0</v>
      </c>
      <c r="T1256">
        <f>المصروفات!F697</f>
        <v>0</v>
      </c>
      <c r="V1256">
        <f>المصروفات!E697</f>
        <v>0</v>
      </c>
      <c r="X1256" t="str">
        <f>المصروفات!G697</f>
        <v>مصروف</v>
      </c>
    </row>
    <row r="1257" spans="1:24" x14ac:dyDescent="0.3">
      <c r="A1257">
        <f>المصروفات!A698</f>
        <v>0</v>
      </c>
      <c r="B1257">
        <f>المصروفات!B698</f>
        <v>0</v>
      </c>
      <c r="C1257">
        <f>المصروفات!C698</f>
        <v>0</v>
      </c>
      <c r="D1257">
        <f>المصروفات!D698</f>
        <v>0</v>
      </c>
      <c r="T1257">
        <f>المصروفات!F698</f>
        <v>0</v>
      </c>
      <c r="V1257">
        <f>المصروفات!E698</f>
        <v>0</v>
      </c>
      <c r="X1257" t="str">
        <f>المصروفات!G698</f>
        <v>مصروف</v>
      </c>
    </row>
    <row r="1258" spans="1:24" x14ac:dyDescent="0.3">
      <c r="A1258">
        <f>المصروفات!A699</f>
        <v>0</v>
      </c>
      <c r="B1258">
        <f>المصروفات!B699</f>
        <v>0</v>
      </c>
      <c r="C1258">
        <f>المصروفات!C699</f>
        <v>0</v>
      </c>
      <c r="D1258">
        <f>المصروفات!D699</f>
        <v>0</v>
      </c>
      <c r="T1258">
        <f>المصروفات!F699</f>
        <v>0</v>
      </c>
      <c r="V1258">
        <f>المصروفات!E699</f>
        <v>0</v>
      </c>
      <c r="X1258" t="str">
        <f>المصروفات!G699</f>
        <v>مصروف</v>
      </c>
    </row>
    <row r="1259" spans="1:24" x14ac:dyDescent="0.3">
      <c r="A1259">
        <f>المصروفات!A700</f>
        <v>0</v>
      </c>
      <c r="B1259">
        <f>المصروفات!B700</f>
        <v>0</v>
      </c>
      <c r="C1259">
        <f>المصروفات!C700</f>
        <v>0</v>
      </c>
      <c r="D1259">
        <f>المصروفات!D700</f>
        <v>0</v>
      </c>
      <c r="T1259">
        <f>المصروفات!F700</f>
        <v>0</v>
      </c>
      <c r="V1259">
        <f>المصروفات!E700</f>
        <v>0</v>
      </c>
      <c r="X1259" t="str">
        <f>المصروفات!G700</f>
        <v>مصروف</v>
      </c>
    </row>
    <row r="1260" spans="1:24" x14ac:dyDescent="0.3">
      <c r="A1260">
        <f>المصروفات!A701</f>
        <v>0</v>
      </c>
      <c r="B1260">
        <f>المصروفات!B701</f>
        <v>0</v>
      </c>
      <c r="C1260">
        <f>المصروفات!C701</f>
        <v>0</v>
      </c>
      <c r="D1260">
        <f>المصروفات!D701</f>
        <v>0</v>
      </c>
      <c r="T1260">
        <f>المصروفات!F701</f>
        <v>0</v>
      </c>
      <c r="V1260">
        <f>المصروفات!E701</f>
        <v>0</v>
      </c>
      <c r="X1260" t="str">
        <f>المصروفات!G701</f>
        <v>مصروف</v>
      </c>
    </row>
    <row r="1261" spans="1:24" x14ac:dyDescent="0.3">
      <c r="A1261">
        <f>المصروفات!A702</f>
        <v>0</v>
      </c>
      <c r="B1261">
        <f>المصروفات!B702</f>
        <v>0</v>
      </c>
      <c r="C1261">
        <f>المصروفات!C702</f>
        <v>0</v>
      </c>
      <c r="D1261">
        <f>المصروفات!D702</f>
        <v>0</v>
      </c>
      <c r="T1261">
        <f>المصروفات!F702</f>
        <v>0</v>
      </c>
      <c r="V1261">
        <f>المصروفات!E702</f>
        <v>0</v>
      </c>
      <c r="X1261" t="str">
        <f>المصروفات!G702</f>
        <v>مصروف</v>
      </c>
    </row>
    <row r="1262" spans="1:24" x14ac:dyDescent="0.3">
      <c r="A1262">
        <f>المصروفات!A703</f>
        <v>0</v>
      </c>
      <c r="B1262">
        <f>المصروفات!B703</f>
        <v>0</v>
      </c>
      <c r="C1262">
        <f>المصروفات!C703</f>
        <v>0</v>
      </c>
      <c r="D1262">
        <f>المصروفات!D703</f>
        <v>0</v>
      </c>
      <c r="T1262">
        <f>المصروفات!F703</f>
        <v>0</v>
      </c>
      <c r="V1262">
        <f>المصروفات!E703</f>
        <v>0</v>
      </c>
      <c r="X1262" t="str">
        <f>المصروفات!G703</f>
        <v>مصروف</v>
      </c>
    </row>
    <row r="1263" spans="1:24" x14ac:dyDescent="0.3">
      <c r="A1263">
        <f>المصروفات!A704</f>
        <v>0</v>
      </c>
      <c r="B1263">
        <f>المصروفات!B704</f>
        <v>0</v>
      </c>
      <c r="C1263">
        <f>المصروفات!C704</f>
        <v>0</v>
      </c>
      <c r="D1263">
        <f>المصروفات!D704</f>
        <v>0</v>
      </c>
      <c r="T1263">
        <f>المصروفات!F704</f>
        <v>0</v>
      </c>
      <c r="V1263">
        <f>المصروفات!E704</f>
        <v>0</v>
      </c>
      <c r="X1263" t="str">
        <f>المصروفات!G704</f>
        <v>مصروف</v>
      </c>
    </row>
    <row r="1264" spans="1:24" x14ac:dyDescent="0.3">
      <c r="A1264">
        <f>المصروفات!A705</f>
        <v>0</v>
      </c>
      <c r="B1264">
        <f>المصروفات!B705</f>
        <v>0</v>
      </c>
      <c r="C1264">
        <f>المصروفات!C705</f>
        <v>0</v>
      </c>
      <c r="D1264">
        <f>المصروفات!D705</f>
        <v>0</v>
      </c>
      <c r="T1264">
        <f>المصروفات!F705</f>
        <v>0</v>
      </c>
      <c r="V1264">
        <f>المصروفات!E705</f>
        <v>0</v>
      </c>
      <c r="X1264" t="str">
        <f>المصروفات!G705</f>
        <v>مصروف</v>
      </c>
    </row>
    <row r="1265" spans="1:24" x14ac:dyDescent="0.3">
      <c r="A1265">
        <f>المصروفات!A706</f>
        <v>0</v>
      </c>
      <c r="B1265">
        <f>المصروفات!B706</f>
        <v>0</v>
      </c>
      <c r="C1265">
        <f>المصروفات!C706</f>
        <v>0</v>
      </c>
      <c r="D1265">
        <f>المصروفات!D706</f>
        <v>0</v>
      </c>
      <c r="T1265">
        <f>المصروفات!F706</f>
        <v>0</v>
      </c>
      <c r="V1265">
        <f>المصروفات!E706</f>
        <v>0</v>
      </c>
      <c r="X1265" t="str">
        <f>المصروفات!G706</f>
        <v>مصروف</v>
      </c>
    </row>
    <row r="1266" spans="1:24" x14ac:dyDescent="0.3">
      <c r="A1266">
        <f>المصروفات!A707</f>
        <v>0</v>
      </c>
      <c r="B1266">
        <f>المصروفات!B707</f>
        <v>0</v>
      </c>
      <c r="C1266">
        <f>المصروفات!C707</f>
        <v>0</v>
      </c>
      <c r="D1266">
        <f>المصروفات!D707</f>
        <v>0</v>
      </c>
      <c r="T1266">
        <f>المصروفات!F707</f>
        <v>0</v>
      </c>
      <c r="V1266">
        <f>المصروفات!E707</f>
        <v>0</v>
      </c>
      <c r="X1266" t="str">
        <f>المصروفات!G707</f>
        <v>مصروف</v>
      </c>
    </row>
    <row r="1267" spans="1:24" x14ac:dyDescent="0.3">
      <c r="A1267">
        <f>المصروفات!A708</f>
        <v>0</v>
      </c>
      <c r="B1267">
        <f>المصروفات!B708</f>
        <v>0</v>
      </c>
      <c r="C1267">
        <f>المصروفات!C708</f>
        <v>0</v>
      </c>
      <c r="D1267">
        <f>المصروفات!D708</f>
        <v>0</v>
      </c>
      <c r="T1267">
        <f>المصروفات!F708</f>
        <v>0</v>
      </c>
      <c r="V1267">
        <f>المصروفات!E708</f>
        <v>0</v>
      </c>
      <c r="X1267" t="str">
        <f>المصروفات!G708</f>
        <v>مصروف</v>
      </c>
    </row>
    <row r="1268" spans="1:24" x14ac:dyDescent="0.3">
      <c r="A1268">
        <f>المصروفات!A709</f>
        <v>0</v>
      </c>
      <c r="B1268">
        <f>المصروفات!B709</f>
        <v>0</v>
      </c>
      <c r="C1268">
        <f>المصروفات!C709</f>
        <v>0</v>
      </c>
      <c r="D1268">
        <f>المصروفات!D709</f>
        <v>0</v>
      </c>
      <c r="T1268">
        <f>المصروفات!F709</f>
        <v>0</v>
      </c>
      <c r="V1268">
        <f>المصروفات!E709</f>
        <v>0</v>
      </c>
      <c r="X1268" t="str">
        <f>المصروفات!G709</f>
        <v>مصروف</v>
      </c>
    </row>
    <row r="1269" spans="1:24" x14ac:dyDescent="0.3">
      <c r="A1269">
        <f>المصروفات!A710</f>
        <v>0</v>
      </c>
      <c r="B1269">
        <f>المصروفات!B710</f>
        <v>0</v>
      </c>
      <c r="C1269">
        <f>المصروفات!C710</f>
        <v>0</v>
      </c>
      <c r="D1269">
        <f>المصروفات!D710</f>
        <v>0</v>
      </c>
      <c r="T1269">
        <f>المصروفات!F710</f>
        <v>0</v>
      </c>
      <c r="V1269">
        <f>المصروفات!E710</f>
        <v>0</v>
      </c>
      <c r="X1269" t="str">
        <f>المصروفات!G710</f>
        <v>مصروف</v>
      </c>
    </row>
    <row r="1270" spans="1:24" x14ac:dyDescent="0.3">
      <c r="A1270">
        <f>المصروفات!A711</f>
        <v>0</v>
      </c>
      <c r="B1270">
        <f>المصروفات!B711</f>
        <v>0</v>
      </c>
      <c r="C1270">
        <f>المصروفات!C711</f>
        <v>0</v>
      </c>
      <c r="D1270">
        <f>المصروفات!D711</f>
        <v>0</v>
      </c>
      <c r="T1270">
        <f>المصروفات!F711</f>
        <v>0</v>
      </c>
      <c r="V1270">
        <f>المصروفات!E711</f>
        <v>0</v>
      </c>
      <c r="X1270" t="str">
        <f>المصروفات!G711</f>
        <v>مصروف</v>
      </c>
    </row>
    <row r="1271" spans="1:24" x14ac:dyDescent="0.3">
      <c r="A1271">
        <f>المصروفات!A712</f>
        <v>0</v>
      </c>
      <c r="B1271">
        <f>المصروفات!B712</f>
        <v>0</v>
      </c>
      <c r="C1271">
        <f>المصروفات!C712</f>
        <v>0</v>
      </c>
      <c r="D1271">
        <f>المصروفات!D712</f>
        <v>0</v>
      </c>
      <c r="T1271">
        <f>المصروفات!F712</f>
        <v>0</v>
      </c>
      <c r="V1271">
        <f>المصروفات!E712</f>
        <v>0</v>
      </c>
      <c r="X1271" t="str">
        <f>المصروفات!G712</f>
        <v>مصروف</v>
      </c>
    </row>
    <row r="1272" spans="1:24" x14ac:dyDescent="0.3">
      <c r="A1272">
        <f>المصروفات!A713</f>
        <v>0</v>
      </c>
      <c r="B1272">
        <f>المصروفات!B713</f>
        <v>0</v>
      </c>
      <c r="C1272">
        <f>المصروفات!C713</f>
        <v>0</v>
      </c>
      <c r="D1272">
        <f>المصروفات!D713</f>
        <v>0</v>
      </c>
      <c r="T1272">
        <f>المصروفات!F713</f>
        <v>0</v>
      </c>
      <c r="V1272">
        <f>المصروفات!E713</f>
        <v>0</v>
      </c>
      <c r="X1272" t="str">
        <f>المصروفات!G713</f>
        <v>مصروف</v>
      </c>
    </row>
    <row r="1273" spans="1:24" x14ac:dyDescent="0.3">
      <c r="A1273">
        <f>المصروفات!A714</f>
        <v>0</v>
      </c>
      <c r="B1273">
        <f>المصروفات!B714</f>
        <v>0</v>
      </c>
      <c r="C1273">
        <f>المصروفات!C714</f>
        <v>0</v>
      </c>
      <c r="D1273">
        <f>المصروفات!D714</f>
        <v>0</v>
      </c>
      <c r="T1273">
        <f>المصروفات!F714</f>
        <v>0</v>
      </c>
      <c r="V1273">
        <f>المصروفات!E714</f>
        <v>0</v>
      </c>
      <c r="X1273" t="str">
        <f>المصروفات!G714</f>
        <v>مصروف</v>
      </c>
    </row>
    <row r="1274" spans="1:24" x14ac:dyDescent="0.3">
      <c r="A1274">
        <f>المصروفات!A715</f>
        <v>0</v>
      </c>
      <c r="B1274">
        <f>المصروفات!B715</f>
        <v>0</v>
      </c>
      <c r="C1274">
        <f>المصروفات!C715</f>
        <v>0</v>
      </c>
      <c r="D1274">
        <f>المصروفات!D715</f>
        <v>0</v>
      </c>
      <c r="T1274">
        <f>المصروفات!F715</f>
        <v>0</v>
      </c>
      <c r="V1274">
        <f>المصروفات!E715</f>
        <v>0</v>
      </c>
      <c r="X1274" t="str">
        <f>المصروفات!G715</f>
        <v>مصروف</v>
      </c>
    </row>
    <row r="1275" spans="1:24" x14ac:dyDescent="0.3">
      <c r="A1275">
        <f>المصروفات!A716</f>
        <v>0</v>
      </c>
      <c r="B1275">
        <f>المصروفات!B716</f>
        <v>0</v>
      </c>
      <c r="C1275">
        <f>المصروفات!C716</f>
        <v>0</v>
      </c>
      <c r="D1275">
        <f>المصروفات!D716</f>
        <v>0</v>
      </c>
      <c r="T1275">
        <f>المصروفات!F716</f>
        <v>0</v>
      </c>
      <c r="V1275">
        <f>المصروفات!E716</f>
        <v>0</v>
      </c>
      <c r="X1275" t="str">
        <f>المصروفات!G716</f>
        <v>مصروف</v>
      </c>
    </row>
    <row r="1276" spans="1:24" x14ac:dyDescent="0.3">
      <c r="A1276">
        <f>المصروفات!A717</f>
        <v>0</v>
      </c>
      <c r="B1276">
        <f>المصروفات!B717</f>
        <v>0</v>
      </c>
      <c r="C1276">
        <f>المصروفات!C717</f>
        <v>0</v>
      </c>
      <c r="D1276">
        <f>المصروفات!D717</f>
        <v>0</v>
      </c>
      <c r="T1276">
        <f>المصروفات!F717</f>
        <v>0</v>
      </c>
      <c r="V1276">
        <f>المصروفات!E717</f>
        <v>0</v>
      </c>
      <c r="X1276" t="str">
        <f>المصروفات!G717</f>
        <v>مصروف</v>
      </c>
    </row>
    <row r="1277" spans="1:24" x14ac:dyDescent="0.3">
      <c r="A1277">
        <f>المصروفات!A718</f>
        <v>0</v>
      </c>
      <c r="B1277">
        <f>المصروفات!B718</f>
        <v>0</v>
      </c>
      <c r="C1277">
        <f>المصروفات!C718</f>
        <v>0</v>
      </c>
      <c r="D1277">
        <f>المصروفات!D718</f>
        <v>0</v>
      </c>
      <c r="T1277">
        <f>المصروفات!F718</f>
        <v>0</v>
      </c>
      <c r="V1277">
        <f>المصروفات!E718</f>
        <v>0</v>
      </c>
      <c r="X1277" t="str">
        <f>المصروفات!G718</f>
        <v>مصروف</v>
      </c>
    </row>
    <row r="1278" spans="1:24" x14ac:dyDescent="0.3">
      <c r="A1278">
        <f>المصروفات!A719</f>
        <v>0</v>
      </c>
      <c r="B1278">
        <f>المصروفات!B719</f>
        <v>0</v>
      </c>
      <c r="C1278">
        <f>المصروفات!C719</f>
        <v>0</v>
      </c>
      <c r="D1278">
        <f>المصروفات!D719</f>
        <v>0</v>
      </c>
      <c r="T1278">
        <f>المصروفات!F719</f>
        <v>0</v>
      </c>
      <c r="V1278">
        <f>المصروفات!E719</f>
        <v>0</v>
      </c>
      <c r="X1278" t="str">
        <f>المصروفات!G719</f>
        <v>مصروف</v>
      </c>
    </row>
    <row r="1279" spans="1:24" x14ac:dyDescent="0.3">
      <c r="A1279">
        <f>المصروفات!A720</f>
        <v>0</v>
      </c>
      <c r="B1279">
        <f>المصروفات!B720</f>
        <v>0</v>
      </c>
      <c r="C1279">
        <f>المصروفات!C720</f>
        <v>0</v>
      </c>
      <c r="D1279">
        <f>المصروفات!D720</f>
        <v>0</v>
      </c>
      <c r="T1279">
        <f>المصروفات!F720</f>
        <v>0</v>
      </c>
      <c r="V1279">
        <f>المصروفات!E720</f>
        <v>0</v>
      </c>
      <c r="X1279" t="str">
        <f>المصروفات!G720</f>
        <v>مصروف</v>
      </c>
    </row>
    <row r="1280" spans="1:24" x14ac:dyDescent="0.3">
      <c r="A1280">
        <f>المصروفات!A721</f>
        <v>0</v>
      </c>
      <c r="B1280">
        <f>المصروفات!B721</f>
        <v>0</v>
      </c>
      <c r="C1280">
        <f>المصروفات!C721</f>
        <v>0</v>
      </c>
      <c r="D1280">
        <f>المصروفات!D721</f>
        <v>0</v>
      </c>
      <c r="T1280">
        <f>المصروفات!F721</f>
        <v>0</v>
      </c>
      <c r="V1280">
        <f>المصروفات!E721</f>
        <v>0</v>
      </c>
      <c r="X1280" t="str">
        <f>المصروفات!G721</f>
        <v>مصروف</v>
      </c>
    </row>
    <row r="1281" spans="1:24" x14ac:dyDescent="0.3">
      <c r="A1281">
        <f>المصروفات!A722</f>
        <v>0</v>
      </c>
      <c r="B1281">
        <f>المصروفات!B722</f>
        <v>0</v>
      </c>
      <c r="C1281">
        <f>المصروفات!C722</f>
        <v>0</v>
      </c>
      <c r="D1281">
        <f>المصروفات!D722</f>
        <v>0</v>
      </c>
      <c r="T1281">
        <f>المصروفات!F722</f>
        <v>0</v>
      </c>
      <c r="V1281">
        <f>المصروفات!E722</f>
        <v>0</v>
      </c>
      <c r="X1281" t="str">
        <f>المصروفات!G722</f>
        <v>مصروف</v>
      </c>
    </row>
    <row r="1282" spans="1:24" x14ac:dyDescent="0.3">
      <c r="A1282">
        <f>المصروفات!A723</f>
        <v>0</v>
      </c>
      <c r="B1282">
        <f>المصروفات!B723</f>
        <v>0</v>
      </c>
      <c r="C1282">
        <f>المصروفات!C723</f>
        <v>0</v>
      </c>
      <c r="D1282">
        <f>المصروفات!D723</f>
        <v>0</v>
      </c>
      <c r="T1282">
        <f>المصروفات!F723</f>
        <v>0</v>
      </c>
      <c r="V1282">
        <f>المصروفات!E723</f>
        <v>0</v>
      </c>
      <c r="X1282" t="str">
        <f>المصروفات!G723</f>
        <v>مصروف</v>
      </c>
    </row>
    <row r="1283" spans="1:24" x14ac:dyDescent="0.3">
      <c r="A1283">
        <f>المصروفات!A724</f>
        <v>0</v>
      </c>
      <c r="B1283">
        <f>المصروفات!B724</f>
        <v>0</v>
      </c>
      <c r="C1283">
        <f>المصروفات!C724</f>
        <v>0</v>
      </c>
      <c r="D1283">
        <f>المصروفات!D724</f>
        <v>0</v>
      </c>
      <c r="T1283">
        <f>المصروفات!F724</f>
        <v>0</v>
      </c>
      <c r="V1283">
        <f>المصروفات!E724</f>
        <v>0</v>
      </c>
      <c r="X1283" t="str">
        <f>المصروفات!G724</f>
        <v>مصروف</v>
      </c>
    </row>
    <row r="1284" spans="1:24" x14ac:dyDescent="0.3">
      <c r="A1284">
        <f>المصروفات!A725</f>
        <v>0</v>
      </c>
      <c r="B1284">
        <f>المصروفات!B725</f>
        <v>0</v>
      </c>
      <c r="C1284">
        <f>المصروفات!C725</f>
        <v>0</v>
      </c>
      <c r="D1284">
        <f>المصروفات!D725</f>
        <v>0</v>
      </c>
      <c r="T1284">
        <f>المصروفات!F725</f>
        <v>0</v>
      </c>
      <c r="V1284">
        <f>المصروفات!E725</f>
        <v>0</v>
      </c>
      <c r="X1284" t="str">
        <f>المصروفات!G725</f>
        <v>مصروف</v>
      </c>
    </row>
    <row r="1285" spans="1:24" x14ac:dyDescent="0.3">
      <c r="A1285">
        <f>المصروفات!A726</f>
        <v>0</v>
      </c>
      <c r="B1285">
        <f>المصروفات!B726</f>
        <v>0</v>
      </c>
      <c r="C1285">
        <f>المصروفات!C726</f>
        <v>0</v>
      </c>
      <c r="D1285">
        <f>المصروفات!D726</f>
        <v>0</v>
      </c>
      <c r="T1285">
        <f>المصروفات!F726</f>
        <v>0</v>
      </c>
      <c r="V1285">
        <f>المصروفات!E726</f>
        <v>0</v>
      </c>
      <c r="X1285" t="str">
        <f>المصروفات!G726</f>
        <v>مصروف</v>
      </c>
    </row>
    <row r="1286" spans="1:24" x14ac:dyDescent="0.3">
      <c r="A1286">
        <f>المصروفات!A727</f>
        <v>0</v>
      </c>
      <c r="B1286">
        <f>المصروفات!B727</f>
        <v>0</v>
      </c>
      <c r="C1286">
        <f>المصروفات!C727</f>
        <v>0</v>
      </c>
      <c r="D1286">
        <f>المصروفات!D727</f>
        <v>0</v>
      </c>
      <c r="T1286">
        <f>المصروفات!F727</f>
        <v>0</v>
      </c>
      <c r="V1286">
        <f>المصروفات!E727</f>
        <v>0</v>
      </c>
      <c r="X1286" t="str">
        <f>المصروفات!G727</f>
        <v>مصروف</v>
      </c>
    </row>
    <row r="1287" spans="1:24" x14ac:dyDescent="0.3">
      <c r="A1287">
        <f>المصروفات!A728</f>
        <v>0</v>
      </c>
      <c r="B1287">
        <f>المصروفات!B728</f>
        <v>0</v>
      </c>
      <c r="C1287">
        <f>المصروفات!C728</f>
        <v>0</v>
      </c>
      <c r="D1287">
        <f>المصروفات!D728</f>
        <v>0</v>
      </c>
      <c r="T1287">
        <f>المصروفات!F728</f>
        <v>0</v>
      </c>
      <c r="V1287">
        <f>المصروفات!E728</f>
        <v>0</v>
      </c>
      <c r="X1287" t="str">
        <f>المصروفات!G728</f>
        <v>مصروف</v>
      </c>
    </row>
    <row r="1288" spans="1:24" x14ac:dyDescent="0.3">
      <c r="A1288">
        <f>المصروفات!A729</f>
        <v>0</v>
      </c>
      <c r="B1288">
        <f>المصروفات!B729</f>
        <v>0</v>
      </c>
      <c r="C1288">
        <f>المصروفات!C729</f>
        <v>0</v>
      </c>
      <c r="D1288">
        <f>المصروفات!D729</f>
        <v>0</v>
      </c>
      <c r="T1288">
        <f>المصروفات!F729</f>
        <v>0</v>
      </c>
      <c r="V1288">
        <f>المصروفات!E729</f>
        <v>0</v>
      </c>
      <c r="X1288" t="str">
        <f>المصروفات!G729</f>
        <v>مصروف</v>
      </c>
    </row>
    <row r="1289" spans="1:24" x14ac:dyDescent="0.3">
      <c r="A1289">
        <f>المصروفات!A730</f>
        <v>0</v>
      </c>
      <c r="B1289">
        <f>المصروفات!B730</f>
        <v>0</v>
      </c>
      <c r="C1289">
        <f>المصروفات!C730</f>
        <v>0</v>
      </c>
      <c r="D1289">
        <f>المصروفات!D730</f>
        <v>0</v>
      </c>
      <c r="T1289">
        <f>المصروفات!F730</f>
        <v>0</v>
      </c>
      <c r="V1289">
        <f>المصروفات!E730</f>
        <v>0</v>
      </c>
      <c r="X1289" t="str">
        <f>المصروفات!G730</f>
        <v>مصروف</v>
      </c>
    </row>
    <row r="1290" spans="1:24" x14ac:dyDescent="0.3">
      <c r="A1290">
        <f>المصروفات!A731</f>
        <v>0</v>
      </c>
      <c r="B1290">
        <f>المصروفات!B731</f>
        <v>0</v>
      </c>
      <c r="C1290">
        <f>المصروفات!C731</f>
        <v>0</v>
      </c>
      <c r="D1290">
        <f>المصروفات!D731</f>
        <v>0</v>
      </c>
      <c r="T1290">
        <f>المصروفات!F731</f>
        <v>0</v>
      </c>
      <c r="V1290">
        <f>المصروفات!E731</f>
        <v>0</v>
      </c>
      <c r="X1290" t="str">
        <f>المصروفات!G731</f>
        <v>مصروف</v>
      </c>
    </row>
    <row r="1291" spans="1:24" x14ac:dyDescent="0.3">
      <c r="A1291">
        <f>المصروفات!A732</f>
        <v>0</v>
      </c>
      <c r="B1291">
        <f>المصروفات!B732</f>
        <v>0</v>
      </c>
      <c r="C1291">
        <f>المصروفات!C732</f>
        <v>0</v>
      </c>
      <c r="D1291">
        <f>المصروفات!D732</f>
        <v>0</v>
      </c>
      <c r="T1291">
        <f>المصروفات!F732</f>
        <v>0</v>
      </c>
      <c r="V1291">
        <f>المصروفات!E732</f>
        <v>0</v>
      </c>
      <c r="X1291" t="str">
        <f>المصروفات!G732</f>
        <v>مصروف</v>
      </c>
    </row>
    <row r="1292" spans="1:24" x14ac:dyDescent="0.3">
      <c r="A1292">
        <f>المصروفات!A733</f>
        <v>0</v>
      </c>
      <c r="B1292">
        <f>المصروفات!B733</f>
        <v>0</v>
      </c>
      <c r="C1292">
        <f>المصروفات!C733</f>
        <v>0</v>
      </c>
      <c r="D1292">
        <f>المصروفات!D733</f>
        <v>0</v>
      </c>
      <c r="T1292">
        <f>المصروفات!F733</f>
        <v>0</v>
      </c>
      <c r="V1292">
        <f>المصروفات!E733</f>
        <v>0</v>
      </c>
      <c r="X1292" t="str">
        <f>المصروفات!G733</f>
        <v>مصروف</v>
      </c>
    </row>
    <row r="1293" spans="1:24" x14ac:dyDescent="0.3">
      <c r="A1293">
        <f>المصروفات!A734</f>
        <v>0</v>
      </c>
      <c r="B1293">
        <f>المصروفات!B734</f>
        <v>0</v>
      </c>
      <c r="C1293">
        <f>المصروفات!C734</f>
        <v>0</v>
      </c>
      <c r="D1293">
        <f>المصروفات!D734</f>
        <v>0</v>
      </c>
      <c r="T1293">
        <f>المصروفات!F734</f>
        <v>0</v>
      </c>
      <c r="V1293">
        <f>المصروفات!E734</f>
        <v>0</v>
      </c>
      <c r="X1293" t="str">
        <f>المصروفات!G734</f>
        <v>مصروف</v>
      </c>
    </row>
    <row r="1294" spans="1:24" x14ac:dyDescent="0.3">
      <c r="A1294">
        <f>المصروفات!A735</f>
        <v>0</v>
      </c>
      <c r="B1294">
        <f>المصروفات!B735</f>
        <v>0</v>
      </c>
      <c r="C1294">
        <f>المصروفات!C735</f>
        <v>0</v>
      </c>
      <c r="D1294">
        <f>المصروفات!D735</f>
        <v>0</v>
      </c>
      <c r="T1294">
        <f>المصروفات!F735</f>
        <v>0</v>
      </c>
      <c r="V1294">
        <f>المصروفات!E735</f>
        <v>0</v>
      </c>
      <c r="X1294" t="str">
        <f>المصروفات!G735</f>
        <v>مصروف</v>
      </c>
    </row>
    <row r="1295" spans="1:24" x14ac:dyDescent="0.3">
      <c r="A1295">
        <f>المصروفات!A736</f>
        <v>0</v>
      </c>
      <c r="B1295">
        <f>المصروفات!B736</f>
        <v>0</v>
      </c>
      <c r="C1295">
        <f>المصروفات!C736</f>
        <v>0</v>
      </c>
      <c r="D1295">
        <f>المصروفات!D736</f>
        <v>0</v>
      </c>
      <c r="T1295">
        <f>المصروفات!F736</f>
        <v>0</v>
      </c>
      <c r="V1295">
        <f>المصروفات!E736</f>
        <v>0</v>
      </c>
      <c r="X1295" t="str">
        <f>المصروفات!G736</f>
        <v>مصروف</v>
      </c>
    </row>
    <row r="1296" spans="1:24" x14ac:dyDescent="0.3">
      <c r="A1296">
        <f>المصروفات!A737</f>
        <v>0</v>
      </c>
      <c r="B1296">
        <f>المصروفات!B737</f>
        <v>0</v>
      </c>
      <c r="C1296">
        <f>المصروفات!C737</f>
        <v>0</v>
      </c>
      <c r="D1296">
        <f>المصروفات!D737</f>
        <v>0</v>
      </c>
      <c r="T1296">
        <f>المصروفات!F737</f>
        <v>0</v>
      </c>
      <c r="V1296">
        <f>المصروفات!E737</f>
        <v>0</v>
      </c>
      <c r="X1296" t="str">
        <f>المصروفات!G737</f>
        <v>مصروف</v>
      </c>
    </row>
    <row r="1297" spans="1:24" x14ac:dyDescent="0.3">
      <c r="A1297">
        <f>المصروفات!A738</f>
        <v>0</v>
      </c>
      <c r="B1297">
        <f>المصروفات!B738</f>
        <v>0</v>
      </c>
      <c r="C1297">
        <f>المصروفات!C738</f>
        <v>0</v>
      </c>
      <c r="D1297">
        <f>المصروفات!D738</f>
        <v>0</v>
      </c>
      <c r="T1297">
        <f>المصروفات!F738</f>
        <v>0</v>
      </c>
      <c r="V1297">
        <f>المصروفات!E738</f>
        <v>0</v>
      </c>
      <c r="X1297" t="str">
        <f>المصروفات!G738</f>
        <v>مصروف</v>
      </c>
    </row>
    <row r="1298" spans="1:24" x14ac:dyDescent="0.3">
      <c r="A1298">
        <f>المصروفات!A739</f>
        <v>0</v>
      </c>
      <c r="B1298">
        <f>المصروفات!B739</f>
        <v>0</v>
      </c>
      <c r="C1298">
        <f>المصروفات!C739</f>
        <v>0</v>
      </c>
      <c r="D1298">
        <f>المصروفات!D739</f>
        <v>0</v>
      </c>
      <c r="T1298">
        <f>المصروفات!F739</f>
        <v>0</v>
      </c>
      <c r="V1298">
        <f>المصروفات!E739</f>
        <v>0</v>
      </c>
      <c r="X1298" t="str">
        <f>المصروفات!G739</f>
        <v>مصروف</v>
      </c>
    </row>
    <row r="1299" spans="1:24" x14ac:dyDescent="0.3">
      <c r="A1299">
        <f>المصروفات!A740</f>
        <v>0</v>
      </c>
      <c r="B1299">
        <f>المصروفات!B740</f>
        <v>0</v>
      </c>
      <c r="C1299">
        <f>المصروفات!C740</f>
        <v>0</v>
      </c>
      <c r="D1299">
        <f>المصروفات!D740</f>
        <v>0</v>
      </c>
      <c r="T1299">
        <f>المصروفات!F740</f>
        <v>0</v>
      </c>
      <c r="V1299">
        <f>المصروفات!E740</f>
        <v>0</v>
      </c>
      <c r="X1299" t="str">
        <f>المصروفات!G740</f>
        <v>مصروف</v>
      </c>
    </row>
    <row r="1300" spans="1:24" x14ac:dyDescent="0.3">
      <c r="A1300">
        <f>المصروفات!A741</f>
        <v>0</v>
      </c>
      <c r="B1300">
        <f>المصروفات!B741</f>
        <v>0</v>
      </c>
      <c r="C1300">
        <f>المصروفات!C741</f>
        <v>0</v>
      </c>
      <c r="D1300">
        <f>المصروفات!D741</f>
        <v>0</v>
      </c>
      <c r="T1300">
        <f>المصروفات!F741</f>
        <v>0</v>
      </c>
      <c r="V1300">
        <f>المصروفات!E741</f>
        <v>0</v>
      </c>
      <c r="X1300" t="str">
        <f>المصروفات!G741</f>
        <v>مصروف</v>
      </c>
    </row>
    <row r="1301" spans="1:24" x14ac:dyDescent="0.3">
      <c r="A1301">
        <f>المصروفات!A742</f>
        <v>0</v>
      </c>
      <c r="B1301">
        <f>المصروفات!B742</f>
        <v>0</v>
      </c>
      <c r="C1301">
        <f>المصروفات!C742</f>
        <v>0</v>
      </c>
      <c r="D1301">
        <f>المصروفات!D742</f>
        <v>0</v>
      </c>
      <c r="T1301">
        <f>المصروفات!F742</f>
        <v>0</v>
      </c>
      <c r="V1301">
        <f>المصروفات!E742</f>
        <v>0</v>
      </c>
      <c r="X1301" t="str">
        <f>المصروفات!G742</f>
        <v>مصروف</v>
      </c>
    </row>
    <row r="1302" spans="1:24" x14ac:dyDescent="0.3">
      <c r="A1302">
        <f>المصروفات!A743</f>
        <v>0</v>
      </c>
      <c r="B1302">
        <f>المصروفات!B743</f>
        <v>0</v>
      </c>
      <c r="C1302">
        <f>المصروفات!C743</f>
        <v>0</v>
      </c>
      <c r="D1302">
        <f>المصروفات!D743</f>
        <v>0</v>
      </c>
      <c r="T1302">
        <f>المصروفات!F743</f>
        <v>0</v>
      </c>
      <c r="V1302">
        <f>المصروفات!E743</f>
        <v>0</v>
      </c>
      <c r="X1302" t="str">
        <f>المصروفات!G743</f>
        <v>مصروف</v>
      </c>
    </row>
    <row r="1303" spans="1:24" x14ac:dyDescent="0.3">
      <c r="A1303">
        <f>المصروفات!A744</f>
        <v>0</v>
      </c>
      <c r="B1303">
        <f>المصروفات!B744</f>
        <v>0</v>
      </c>
      <c r="C1303">
        <f>المصروفات!C744</f>
        <v>0</v>
      </c>
      <c r="D1303">
        <f>المصروفات!D744</f>
        <v>0</v>
      </c>
      <c r="T1303">
        <f>المصروفات!F744</f>
        <v>0</v>
      </c>
      <c r="V1303">
        <f>المصروفات!E744</f>
        <v>0</v>
      </c>
      <c r="X1303" t="str">
        <f>المصروفات!G744</f>
        <v>مصروف</v>
      </c>
    </row>
    <row r="1304" spans="1:24" x14ac:dyDescent="0.3">
      <c r="A1304">
        <f>المصروفات!A745</f>
        <v>0</v>
      </c>
      <c r="B1304">
        <f>المصروفات!B745</f>
        <v>0</v>
      </c>
      <c r="C1304">
        <f>المصروفات!C745</f>
        <v>0</v>
      </c>
      <c r="D1304">
        <f>المصروفات!D745</f>
        <v>0</v>
      </c>
      <c r="T1304">
        <f>المصروفات!F745</f>
        <v>0</v>
      </c>
      <c r="V1304">
        <f>المصروفات!E745</f>
        <v>0</v>
      </c>
      <c r="X1304" t="str">
        <f>المصروفات!G745</f>
        <v>مصروف</v>
      </c>
    </row>
    <row r="1305" spans="1:24" x14ac:dyDescent="0.3">
      <c r="A1305">
        <f>المصروفات!A746</f>
        <v>0</v>
      </c>
      <c r="B1305">
        <f>المصروفات!B746</f>
        <v>0</v>
      </c>
      <c r="C1305">
        <f>المصروفات!C746</f>
        <v>0</v>
      </c>
      <c r="D1305">
        <f>المصروفات!D746</f>
        <v>0</v>
      </c>
      <c r="T1305">
        <f>المصروفات!F746</f>
        <v>0</v>
      </c>
      <c r="V1305">
        <f>المصروفات!E746</f>
        <v>0</v>
      </c>
      <c r="X1305" t="str">
        <f>المصروفات!G746</f>
        <v>مصروف</v>
      </c>
    </row>
    <row r="1306" spans="1:24" x14ac:dyDescent="0.3">
      <c r="A1306">
        <f>المصروفات!A747</f>
        <v>0</v>
      </c>
      <c r="B1306">
        <f>المصروفات!B747</f>
        <v>0</v>
      </c>
      <c r="C1306">
        <f>المصروفات!C747</f>
        <v>0</v>
      </c>
      <c r="D1306">
        <f>المصروفات!D747</f>
        <v>0</v>
      </c>
      <c r="T1306">
        <f>المصروفات!F747</f>
        <v>0</v>
      </c>
      <c r="V1306">
        <f>المصروفات!E747</f>
        <v>0</v>
      </c>
      <c r="X1306" t="str">
        <f>المصروفات!G747</f>
        <v>مصروف</v>
      </c>
    </row>
    <row r="1307" spans="1:24" x14ac:dyDescent="0.3">
      <c r="A1307">
        <f>المصروفات!A748</f>
        <v>0</v>
      </c>
      <c r="B1307">
        <f>المصروفات!B748</f>
        <v>0</v>
      </c>
      <c r="C1307">
        <f>المصروفات!C748</f>
        <v>0</v>
      </c>
      <c r="D1307">
        <f>المصروفات!D748</f>
        <v>0</v>
      </c>
      <c r="T1307">
        <f>المصروفات!F748</f>
        <v>0</v>
      </c>
      <c r="V1307">
        <f>المصروفات!E748</f>
        <v>0</v>
      </c>
      <c r="X1307" t="str">
        <f>المصروفات!G748</f>
        <v>مصروف</v>
      </c>
    </row>
    <row r="1308" spans="1:24" x14ac:dyDescent="0.3">
      <c r="A1308">
        <f>المصروفات!A749</f>
        <v>0</v>
      </c>
      <c r="B1308">
        <f>المصروفات!B749</f>
        <v>0</v>
      </c>
      <c r="C1308">
        <f>المصروفات!C749</f>
        <v>0</v>
      </c>
      <c r="D1308">
        <f>المصروفات!D749</f>
        <v>0</v>
      </c>
      <c r="T1308">
        <f>المصروفات!F749</f>
        <v>0</v>
      </c>
      <c r="V1308">
        <f>المصروفات!E749</f>
        <v>0</v>
      </c>
      <c r="X1308" t="str">
        <f>المصروفات!G749</f>
        <v>مصروف</v>
      </c>
    </row>
    <row r="1309" spans="1:24" x14ac:dyDescent="0.3">
      <c r="A1309">
        <f>المصروفات!A750</f>
        <v>0</v>
      </c>
      <c r="B1309">
        <f>المصروفات!B750</f>
        <v>0</v>
      </c>
      <c r="C1309">
        <f>المصروفات!C750</f>
        <v>0</v>
      </c>
      <c r="D1309">
        <f>المصروفات!D750</f>
        <v>0</v>
      </c>
      <c r="T1309">
        <f>المصروفات!F750</f>
        <v>0</v>
      </c>
      <c r="V1309">
        <f>المصروفات!E750</f>
        <v>0</v>
      </c>
      <c r="X1309" t="str">
        <f>المصروفات!G750</f>
        <v>مصروف</v>
      </c>
    </row>
    <row r="1310" spans="1:24" x14ac:dyDescent="0.3">
      <c r="A1310">
        <f>المصروفات!A751</f>
        <v>0</v>
      </c>
      <c r="B1310">
        <f>المصروفات!B751</f>
        <v>0</v>
      </c>
      <c r="C1310">
        <f>المصروفات!C751</f>
        <v>0</v>
      </c>
      <c r="D1310">
        <f>المصروفات!D751</f>
        <v>0</v>
      </c>
      <c r="T1310">
        <f>المصروفات!F751</f>
        <v>0</v>
      </c>
      <c r="V1310">
        <f>المصروفات!E751</f>
        <v>0</v>
      </c>
      <c r="X1310" t="str">
        <f>المصروفات!G751</f>
        <v>مصروف</v>
      </c>
    </row>
    <row r="1311" spans="1:24" x14ac:dyDescent="0.3">
      <c r="A1311">
        <f>المصروفات!A752</f>
        <v>0</v>
      </c>
      <c r="B1311">
        <f>المصروفات!B752</f>
        <v>0</v>
      </c>
      <c r="C1311">
        <f>المصروفات!C752</f>
        <v>0</v>
      </c>
      <c r="D1311">
        <f>المصروفات!D752</f>
        <v>0</v>
      </c>
      <c r="T1311">
        <f>المصروفات!F752</f>
        <v>0</v>
      </c>
      <c r="V1311">
        <f>المصروفات!E752</f>
        <v>0</v>
      </c>
      <c r="X1311" t="str">
        <f>المصروفات!G752</f>
        <v>مصروف</v>
      </c>
    </row>
    <row r="1312" spans="1:24" x14ac:dyDescent="0.3">
      <c r="A1312">
        <f>المصروفات!A753</f>
        <v>0</v>
      </c>
      <c r="B1312">
        <f>المصروفات!B753</f>
        <v>0</v>
      </c>
      <c r="C1312">
        <f>المصروفات!C753</f>
        <v>0</v>
      </c>
      <c r="D1312">
        <f>المصروفات!D753</f>
        <v>0</v>
      </c>
      <c r="T1312">
        <f>المصروفات!F753</f>
        <v>0</v>
      </c>
      <c r="V1312">
        <f>المصروفات!E753</f>
        <v>0</v>
      </c>
      <c r="X1312" t="str">
        <f>المصروفات!G753</f>
        <v>مصروف</v>
      </c>
    </row>
    <row r="1313" spans="1:24" x14ac:dyDescent="0.3">
      <c r="A1313">
        <f>المصروفات!A754</f>
        <v>0</v>
      </c>
      <c r="B1313">
        <f>المصروفات!B754</f>
        <v>0</v>
      </c>
      <c r="C1313">
        <f>المصروفات!C754</f>
        <v>0</v>
      </c>
      <c r="D1313">
        <f>المصروفات!D754</f>
        <v>0</v>
      </c>
      <c r="T1313">
        <f>المصروفات!F754</f>
        <v>0</v>
      </c>
      <c r="V1313">
        <f>المصروفات!E754</f>
        <v>0</v>
      </c>
      <c r="X1313" t="str">
        <f>المصروفات!G754</f>
        <v>مصروف</v>
      </c>
    </row>
    <row r="1314" spans="1:24" x14ac:dyDescent="0.3">
      <c r="A1314">
        <f>المصروفات!A755</f>
        <v>0</v>
      </c>
      <c r="B1314">
        <f>المصروفات!B755</f>
        <v>0</v>
      </c>
      <c r="C1314">
        <f>المصروفات!C755</f>
        <v>0</v>
      </c>
      <c r="D1314">
        <f>المصروفات!D755</f>
        <v>0</v>
      </c>
      <c r="T1314">
        <f>المصروفات!F755</f>
        <v>0</v>
      </c>
      <c r="V1314">
        <f>المصروفات!E755</f>
        <v>0</v>
      </c>
      <c r="X1314" t="str">
        <f>المصروفات!G755</f>
        <v>مصروف</v>
      </c>
    </row>
    <row r="1315" spans="1:24" x14ac:dyDescent="0.3">
      <c r="A1315">
        <f>المصروفات!A756</f>
        <v>0</v>
      </c>
      <c r="B1315">
        <f>المصروفات!B756</f>
        <v>0</v>
      </c>
      <c r="C1315">
        <f>المصروفات!C756</f>
        <v>0</v>
      </c>
      <c r="D1315">
        <f>المصروفات!D756</f>
        <v>0</v>
      </c>
      <c r="T1315">
        <f>المصروفات!F756</f>
        <v>0</v>
      </c>
      <c r="V1315">
        <f>المصروفات!E756</f>
        <v>0</v>
      </c>
      <c r="X1315" t="str">
        <f>المصروفات!G756</f>
        <v>مصروف</v>
      </c>
    </row>
    <row r="1316" spans="1:24" x14ac:dyDescent="0.3">
      <c r="A1316">
        <f>المصروفات!A757</f>
        <v>0</v>
      </c>
      <c r="B1316">
        <f>المصروفات!B757</f>
        <v>0</v>
      </c>
      <c r="C1316">
        <f>المصروفات!C757</f>
        <v>0</v>
      </c>
      <c r="D1316">
        <f>المصروفات!D757</f>
        <v>0</v>
      </c>
      <c r="T1316">
        <f>المصروفات!F757</f>
        <v>0</v>
      </c>
      <c r="V1316">
        <f>المصروفات!E757</f>
        <v>0</v>
      </c>
      <c r="X1316" t="str">
        <f>المصروفات!G757</f>
        <v>مصروف</v>
      </c>
    </row>
    <row r="1317" spans="1:24" x14ac:dyDescent="0.3">
      <c r="A1317">
        <f>المصروفات!A758</f>
        <v>0</v>
      </c>
      <c r="B1317">
        <f>المصروفات!B758</f>
        <v>0</v>
      </c>
      <c r="C1317">
        <f>المصروفات!C758</f>
        <v>0</v>
      </c>
      <c r="D1317">
        <f>المصروفات!D758</f>
        <v>0</v>
      </c>
      <c r="T1317">
        <f>المصروفات!F758</f>
        <v>0</v>
      </c>
      <c r="V1317">
        <f>المصروفات!E758</f>
        <v>0</v>
      </c>
      <c r="X1317" t="str">
        <f>المصروفات!G758</f>
        <v>مصروف</v>
      </c>
    </row>
    <row r="1318" spans="1:24" x14ac:dyDescent="0.3">
      <c r="A1318">
        <f>المصروفات!A759</f>
        <v>0</v>
      </c>
      <c r="B1318">
        <f>المصروفات!B759</f>
        <v>0</v>
      </c>
      <c r="C1318">
        <f>المصروفات!C759</f>
        <v>0</v>
      </c>
      <c r="D1318">
        <f>المصروفات!D759</f>
        <v>0</v>
      </c>
      <c r="T1318">
        <f>المصروفات!F759</f>
        <v>0</v>
      </c>
      <c r="V1318">
        <f>المصروفات!E759</f>
        <v>0</v>
      </c>
      <c r="X1318" t="str">
        <f>المصروفات!G759</f>
        <v>مصروف</v>
      </c>
    </row>
    <row r="1319" spans="1:24" x14ac:dyDescent="0.3">
      <c r="A1319">
        <f>المصروفات!A760</f>
        <v>0</v>
      </c>
      <c r="B1319">
        <f>المصروفات!B760</f>
        <v>0</v>
      </c>
      <c r="C1319">
        <f>المصروفات!C760</f>
        <v>0</v>
      </c>
      <c r="D1319">
        <f>المصروفات!D760</f>
        <v>0</v>
      </c>
      <c r="T1319">
        <f>المصروفات!F760</f>
        <v>0</v>
      </c>
      <c r="V1319">
        <f>المصروفات!E760</f>
        <v>0</v>
      </c>
      <c r="X1319" t="str">
        <f>المصروفات!G760</f>
        <v>مصروف</v>
      </c>
    </row>
    <row r="1320" spans="1:24" x14ac:dyDescent="0.3">
      <c r="A1320">
        <f>المصروفات!A761</f>
        <v>0</v>
      </c>
      <c r="B1320">
        <f>المصروفات!B761</f>
        <v>0</v>
      </c>
      <c r="C1320">
        <f>المصروفات!C761</f>
        <v>0</v>
      </c>
      <c r="D1320">
        <f>المصروفات!D761</f>
        <v>0</v>
      </c>
      <c r="T1320">
        <f>المصروفات!F761</f>
        <v>0</v>
      </c>
      <c r="V1320">
        <f>المصروفات!E761</f>
        <v>0</v>
      </c>
      <c r="X1320" t="str">
        <f>المصروفات!G761</f>
        <v>مصروف</v>
      </c>
    </row>
    <row r="1321" spans="1:24" x14ac:dyDescent="0.3">
      <c r="A1321">
        <f>المصروفات!A762</f>
        <v>0</v>
      </c>
      <c r="B1321">
        <f>المصروفات!B762</f>
        <v>0</v>
      </c>
      <c r="C1321">
        <f>المصروفات!C762</f>
        <v>0</v>
      </c>
      <c r="D1321">
        <f>المصروفات!D762</f>
        <v>0</v>
      </c>
      <c r="T1321">
        <f>المصروفات!F762</f>
        <v>0</v>
      </c>
      <c r="V1321">
        <f>المصروفات!E762</f>
        <v>0</v>
      </c>
      <c r="X1321" t="str">
        <f>المصروفات!G762</f>
        <v>مصروف</v>
      </c>
    </row>
    <row r="1322" spans="1:24" x14ac:dyDescent="0.3">
      <c r="A1322">
        <f>المصروفات!A763</f>
        <v>0</v>
      </c>
      <c r="B1322">
        <f>المصروفات!B763</f>
        <v>0</v>
      </c>
      <c r="C1322">
        <f>المصروفات!C763</f>
        <v>0</v>
      </c>
      <c r="D1322">
        <f>المصروفات!D763</f>
        <v>0</v>
      </c>
      <c r="T1322">
        <f>المصروفات!F763</f>
        <v>0</v>
      </c>
      <c r="V1322">
        <f>المصروفات!E763</f>
        <v>0</v>
      </c>
      <c r="X1322" t="str">
        <f>المصروفات!G763</f>
        <v>مصروف</v>
      </c>
    </row>
    <row r="1323" spans="1:24" x14ac:dyDescent="0.3">
      <c r="A1323">
        <f>المصروفات!A764</f>
        <v>0</v>
      </c>
      <c r="B1323">
        <f>المصروفات!B764</f>
        <v>0</v>
      </c>
      <c r="C1323">
        <f>المصروفات!C764</f>
        <v>0</v>
      </c>
      <c r="D1323">
        <f>المصروفات!D764</f>
        <v>0</v>
      </c>
      <c r="T1323">
        <f>المصروفات!F764</f>
        <v>0</v>
      </c>
      <c r="V1323">
        <f>المصروفات!E764</f>
        <v>0</v>
      </c>
      <c r="X1323" t="str">
        <f>المصروفات!G764</f>
        <v>مصروف</v>
      </c>
    </row>
    <row r="1324" spans="1:24" x14ac:dyDescent="0.3">
      <c r="A1324">
        <f>المصروفات!A765</f>
        <v>0</v>
      </c>
      <c r="B1324">
        <f>المصروفات!B765</f>
        <v>0</v>
      </c>
      <c r="C1324">
        <f>المصروفات!C765</f>
        <v>0</v>
      </c>
      <c r="D1324">
        <f>المصروفات!D765</f>
        <v>0</v>
      </c>
      <c r="T1324">
        <f>المصروفات!F765</f>
        <v>0</v>
      </c>
      <c r="V1324">
        <f>المصروفات!E765</f>
        <v>0</v>
      </c>
      <c r="X1324" t="str">
        <f>المصروفات!G765</f>
        <v>مصروف</v>
      </c>
    </row>
    <row r="1325" spans="1:24" x14ac:dyDescent="0.3">
      <c r="A1325">
        <f>المصروفات!A766</f>
        <v>0</v>
      </c>
      <c r="B1325">
        <f>المصروفات!B766</f>
        <v>0</v>
      </c>
      <c r="C1325">
        <f>المصروفات!C766</f>
        <v>0</v>
      </c>
      <c r="D1325">
        <f>المصروفات!D766</f>
        <v>0</v>
      </c>
      <c r="T1325">
        <f>المصروفات!F766</f>
        <v>0</v>
      </c>
      <c r="V1325">
        <f>المصروفات!E766</f>
        <v>0</v>
      </c>
      <c r="X1325" t="str">
        <f>المصروفات!G766</f>
        <v>مصروف</v>
      </c>
    </row>
    <row r="1326" spans="1:24" x14ac:dyDescent="0.3">
      <c r="A1326">
        <f>المصروفات!A767</f>
        <v>0</v>
      </c>
      <c r="B1326">
        <f>المصروفات!B767</f>
        <v>0</v>
      </c>
      <c r="C1326">
        <f>المصروفات!C767</f>
        <v>0</v>
      </c>
      <c r="D1326">
        <f>المصروفات!D767</f>
        <v>0</v>
      </c>
      <c r="T1326">
        <f>المصروفات!F767</f>
        <v>0</v>
      </c>
      <c r="V1326">
        <f>المصروفات!E767</f>
        <v>0</v>
      </c>
      <c r="X1326" t="str">
        <f>المصروفات!G767</f>
        <v>مصروف</v>
      </c>
    </row>
    <row r="1327" spans="1:24" x14ac:dyDescent="0.3">
      <c r="A1327">
        <f>المصروفات!A768</f>
        <v>0</v>
      </c>
      <c r="B1327">
        <f>المصروفات!B768</f>
        <v>0</v>
      </c>
      <c r="C1327">
        <f>المصروفات!C768</f>
        <v>0</v>
      </c>
      <c r="D1327">
        <f>المصروفات!D768</f>
        <v>0</v>
      </c>
      <c r="T1327">
        <f>المصروفات!F768</f>
        <v>0</v>
      </c>
      <c r="V1327">
        <f>المصروفات!E768</f>
        <v>0</v>
      </c>
      <c r="X1327" t="str">
        <f>المصروفات!G768</f>
        <v>مصروف</v>
      </c>
    </row>
    <row r="1328" spans="1:24" x14ac:dyDescent="0.3">
      <c r="A1328">
        <f>المصروفات!A769</f>
        <v>0</v>
      </c>
      <c r="B1328">
        <f>المصروفات!B769</f>
        <v>0</v>
      </c>
      <c r="C1328">
        <f>المصروفات!C769</f>
        <v>0</v>
      </c>
      <c r="D1328">
        <f>المصروفات!D769</f>
        <v>0</v>
      </c>
      <c r="T1328">
        <f>المصروفات!F769</f>
        <v>0</v>
      </c>
      <c r="V1328">
        <f>المصروفات!E769</f>
        <v>0</v>
      </c>
      <c r="X1328" t="str">
        <f>المصروفات!G769</f>
        <v>مصروف</v>
      </c>
    </row>
    <row r="1329" spans="1:24" x14ac:dyDescent="0.3">
      <c r="A1329">
        <f>المصروفات!A770</f>
        <v>0</v>
      </c>
      <c r="B1329">
        <f>المصروفات!B770</f>
        <v>0</v>
      </c>
      <c r="C1329">
        <f>المصروفات!C770</f>
        <v>0</v>
      </c>
      <c r="D1329">
        <f>المصروفات!D770</f>
        <v>0</v>
      </c>
      <c r="T1329">
        <f>المصروفات!F770</f>
        <v>0</v>
      </c>
      <c r="V1329">
        <f>المصروفات!E770</f>
        <v>0</v>
      </c>
      <c r="X1329" t="str">
        <f>المصروفات!G770</f>
        <v>مصروف</v>
      </c>
    </row>
    <row r="1330" spans="1:24" x14ac:dyDescent="0.3">
      <c r="A1330">
        <f>المصروفات!A771</f>
        <v>0</v>
      </c>
      <c r="B1330">
        <f>المصروفات!B771</f>
        <v>0</v>
      </c>
      <c r="C1330">
        <f>المصروفات!C771</f>
        <v>0</v>
      </c>
      <c r="D1330">
        <f>المصروفات!D771</f>
        <v>0</v>
      </c>
      <c r="T1330">
        <f>المصروفات!F771</f>
        <v>0</v>
      </c>
      <c r="V1330">
        <f>المصروفات!E771</f>
        <v>0</v>
      </c>
      <c r="X1330" t="str">
        <f>المصروفات!G771</f>
        <v>مصروف</v>
      </c>
    </row>
    <row r="1331" spans="1:24" x14ac:dyDescent="0.3">
      <c r="A1331">
        <f>المصروفات!A772</f>
        <v>0</v>
      </c>
      <c r="B1331">
        <f>المصروفات!B772</f>
        <v>0</v>
      </c>
      <c r="C1331">
        <f>المصروفات!C772</f>
        <v>0</v>
      </c>
      <c r="D1331">
        <f>المصروفات!D772</f>
        <v>0</v>
      </c>
      <c r="T1331">
        <f>المصروفات!F772</f>
        <v>0</v>
      </c>
      <c r="V1331">
        <f>المصروفات!E772</f>
        <v>0</v>
      </c>
      <c r="X1331" t="str">
        <f>المصروفات!G772</f>
        <v>مصروف</v>
      </c>
    </row>
    <row r="1332" spans="1:24" x14ac:dyDescent="0.3">
      <c r="A1332">
        <f>المصروفات!A773</f>
        <v>0</v>
      </c>
      <c r="B1332">
        <f>المصروفات!B773</f>
        <v>0</v>
      </c>
      <c r="C1332">
        <f>المصروفات!C773</f>
        <v>0</v>
      </c>
      <c r="D1332">
        <f>المصروفات!D773</f>
        <v>0</v>
      </c>
      <c r="T1332">
        <f>المصروفات!F773</f>
        <v>0</v>
      </c>
      <c r="V1332">
        <f>المصروفات!E773</f>
        <v>0</v>
      </c>
      <c r="X1332" t="str">
        <f>المصروفات!G773</f>
        <v>مصروف</v>
      </c>
    </row>
    <row r="1333" spans="1:24" x14ac:dyDescent="0.3">
      <c r="A1333">
        <f>المصروفات!A774</f>
        <v>0</v>
      </c>
      <c r="B1333">
        <f>المصروفات!B774</f>
        <v>0</v>
      </c>
      <c r="C1333">
        <f>المصروفات!C774</f>
        <v>0</v>
      </c>
      <c r="D1333">
        <f>المصروفات!D774</f>
        <v>0</v>
      </c>
      <c r="T1333">
        <f>المصروفات!F774</f>
        <v>0</v>
      </c>
      <c r="V1333">
        <f>المصروفات!E774</f>
        <v>0</v>
      </c>
      <c r="X1333" t="str">
        <f>المصروفات!G774</f>
        <v>مصروف</v>
      </c>
    </row>
    <row r="1334" spans="1:24" x14ac:dyDescent="0.3">
      <c r="A1334">
        <f>المصروفات!A775</f>
        <v>0</v>
      </c>
      <c r="B1334">
        <f>المصروفات!B775</f>
        <v>0</v>
      </c>
      <c r="C1334">
        <f>المصروفات!C775</f>
        <v>0</v>
      </c>
      <c r="D1334">
        <f>المصروفات!D775</f>
        <v>0</v>
      </c>
      <c r="T1334">
        <f>المصروفات!F775</f>
        <v>0</v>
      </c>
      <c r="V1334">
        <f>المصروفات!E775</f>
        <v>0</v>
      </c>
      <c r="X1334" t="str">
        <f>المصروفات!G775</f>
        <v>مصروف</v>
      </c>
    </row>
    <row r="1335" spans="1:24" x14ac:dyDescent="0.3">
      <c r="A1335">
        <f>المصروفات!A776</f>
        <v>0</v>
      </c>
      <c r="B1335">
        <f>المصروفات!B776</f>
        <v>0</v>
      </c>
      <c r="C1335">
        <f>المصروفات!C776</f>
        <v>0</v>
      </c>
      <c r="D1335">
        <f>المصروفات!D776</f>
        <v>0</v>
      </c>
      <c r="T1335">
        <f>المصروفات!F776</f>
        <v>0</v>
      </c>
      <c r="V1335">
        <f>المصروفات!E776</f>
        <v>0</v>
      </c>
      <c r="X1335" t="str">
        <f>المصروفات!G776</f>
        <v>مصروف</v>
      </c>
    </row>
    <row r="1336" spans="1:24" x14ac:dyDescent="0.3">
      <c r="A1336">
        <f>المصروفات!A777</f>
        <v>0</v>
      </c>
      <c r="B1336">
        <f>المصروفات!B777</f>
        <v>0</v>
      </c>
      <c r="C1336">
        <f>المصروفات!C777</f>
        <v>0</v>
      </c>
      <c r="D1336">
        <f>المصروفات!D777</f>
        <v>0</v>
      </c>
      <c r="T1336">
        <f>المصروفات!F777</f>
        <v>0</v>
      </c>
      <c r="V1336">
        <f>المصروفات!E777</f>
        <v>0</v>
      </c>
      <c r="X1336" t="str">
        <f>المصروفات!G777</f>
        <v>مصروف</v>
      </c>
    </row>
    <row r="1337" spans="1:24" x14ac:dyDescent="0.3">
      <c r="A1337">
        <f>المصروفات!A778</f>
        <v>0</v>
      </c>
      <c r="B1337">
        <f>المصروفات!B778</f>
        <v>0</v>
      </c>
      <c r="C1337">
        <f>المصروفات!C778</f>
        <v>0</v>
      </c>
      <c r="D1337">
        <f>المصروفات!D778</f>
        <v>0</v>
      </c>
      <c r="T1337">
        <f>المصروفات!F778</f>
        <v>0</v>
      </c>
      <c r="V1337">
        <f>المصروفات!E778</f>
        <v>0</v>
      </c>
      <c r="X1337" t="str">
        <f>المصروفات!G778</f>
        <v>مصروف</v>
      </c>
    </row>
    <row r="1338" spans="1:24" x14ac:dyDescent="0.3">
      <c r="A1338">
        <f>المصروفات!A779</f>
        <v>0</v>
      </c>
      <c r="B1338">
        <f>المصروفات!B779</f>
        <v>0</v>
      </c>
      <c r="C1338">
        <f>المصروفات!C779</f>
        <v>0</v>
      </c>
      <c r="D1338">
        <f>المصروفات!D779</f>
        <v>0</v>
      </c>
      <c r="T1338">
        <f>المصروفات!F779</f>
        <v>0</v>
      </c>
      <c r="V1338">
        <f>المصروفات!E779</f>
        <v>0</v>
      </c>
      <c r="X1338" t="str">
        <f>المصروفات!G779</f>
        <v>مصروف</v>
      </c>
    </row>
    <row r="1339" spans="1:24" x14ac:dyDescent="0.3">
      <c r="A1339">
        <f>المصروفات!A780</f>
        <v>0</v>
      </c>
      <c r="B1339">
        <f>المصروفات!B780</f>
        <v>0</v>
      </c>
      <c r="C1339">
        <f>المصروفات!C780</f>
        <v>0</v>
      </c>
      <c r="D1339">
        <f>المصروفات!D780</f>
        <v>0</v>
      </c>
      <c r="T1339">
        <f>المصروفات!F780</f>
        <v>0</v>
      </c>
      <c r="V1339">
        <f>المصروفات!E780</f>
        <v>0</v>
      </c>
      <c r="X1339" t="str">
        <f>المصروفات!G780</f>
        <v>مصروف</v>
      </c>
    </row>
    <row r="1340" spans="1:24" x14ac:dyDescent="0.3">
      <c r="A1340">
        <f>المصروفات!A781</f>
        <v>0</v>
      </c>
      <c r="B1340">
        <f>المصروفات!B781</f>
        <v>0</v>
      </c>
      <c r="C1340">
        <f>المصروفات!C781</f>
        <v>0</v>
      </c>
      <c r="D1340">
        <f>المصروفات!D781</f>
        <v>0</v>
      </c>
      <c r="T1340">
        <f>المصروفات!F781</f>
        <v>0</v>
      </c>
      <c r="V1340">
        <f>المصروفات!E781</f>
        <v>0</v>
      </c>
      <c r="X1340" t="str">
        <f>المصروفات!G781</f>
        <v>مصروف</v>
      </c>
    </row>
    <row r="1341" spans="1:24" x14ac:dyDescent="0.3">
      <c r="A1341">
        <f>المصروفات!A782</f>
        <v>0</v>
      </c>
      <c r="B1341">
        <f>المصروفات!B782</f>
        <v>0</v>
      </c>
      <c r="C1341">
        <f>المصروفات!C782</f>
        <v>0</v>
      </c>
      <c r="D1341">
        <f>المصروفات!D782</f>
        <v>0</v>
      </c>
      <c r="T1341">
        <f>المصروفات!F782</f>
        <v>0</v>
      </c>
      <c r="V1341">
        <f>المصروفات!E782</f>
        <v>0</v>
      </c>
      <c r="X1341" t="str">
        <f>المصروفات!G782</f>
        <v>مصروف</v>
      </c>
    </row>
    <row r="1342" spans="1:24" x14ac:dyDescent="0.3">
      <c r="A1342">
        <f>المصروفات!A783</f>
        <v>0</v>
      </c>
      <c r="B1342">
        <f>المصروفات!B783</f>
        <v>0</v>
      </c>
      <c r="C1342">
        <f>المصروفات!C783</f>
        <v>0</v>
      </c>
      <c r="D1342">
        <f>المصروفات!D783</f>
        <v>0</v>
      </c>
      <c r="T1342">
        <f>المصروفات!F783</f>
        <v>0</v>
      </c>
      <c r="V1342">
        <f>المصروفات!E783</f>
        <v>0</v>
      </c>
      <c r="X1342" t="str">
        <f>المصروفات!G783</f>
        <v>مصروف</v>
      </c>
    </row>
    <row r="1343" spans="1:24" x14ac:dyDescent="0.3">
      <c r="A1343">
        <f>المصروفات!A784</f>
        <v>0</v>
      </c>
      <c r="B1343">
        <f>المصروفات!B784</f>
        <v>0</v>
      </c>
      <c r="C1343">
        <f>المصروفات!C784</f>
        <v>0</v>
      </c>
      <c r="D1343">
        <f>المصروفات!D784</f>
        <v>0</v>
      </c>
      <c r="T1343">
        <f>المصروفات!F784</f>
        <v>0</v>
      </c>
      <c r="V1343">
        <f>المصروفات!E784</f>
        <v>0</v>
      </c>
      <c r="X1343" t="str">
        <f>المصروفات!G784</f>
        <v>مصروف</v>
      </c>
    </row>
    <row r="1344" spans="1:24" x14ac:dyDescent="0.3">
      <c r="A1344">
        <f>المصروفات!A785</f>
        <v>0</v>
      </c>
      <c r="B1344">
        <f>المصروفات!B785</f>
        <v>0</v>
      </c>
      <c r="C1344">
        <f>المصروفات!C785</f>
        <v>0</v>
      </c>
      <c r="D1344">
        <f>المصروفات!D785</f>
        <v>0</v>
      </c>
      <c r="T1344">
        <f>المصروفات!F785</f>
        <v>0</v>
      </c>
      <c r="V1344">
        <f>المصروفات!E785</f>
        <v>0</v>
      </c>
      <c r="X1344" t="str">
        <f>المصروفات!G785</f>
        <v>مصروف</v>
      </c>
    </row>
    <row r="1345" spans="1:24" x14ac:dyDescent="0.3">
      <c r="A1345">
        <f>المصروفات!A786</f>
        <v>0</v>
      </c>
      <c r="B1345">
        <f>المصروفات!B786</f>
        <v>0</v>
      </c>
      <c r="C1345">
        <f>المصروفات!C786</f>
        <v>0</v>
      </c>
      <c r="D1345">
        <f>المصروفات!D786</f>
        <v>0</v>
      </c>
      <c r="T1345">
        <f>المصروفات!F786</f>
        <v>0</v>
      </c>
      <c r="V1345">
        <f>المصروفات!E786</f>
        <v>0</v>
      </c>
      <c r="X1345" t="str">
        <f>المصروفات!G786</f>
        <v>مصروف</v>
      </c>
    </row>
    <row r="1346" spans="1:24" x14ac:dyDescent="0.3">
      <c r="A1346">
        <f>المصروفات!A787</f>
        <v>0</v>
      </c>
      <c r="B1346">
        <f>المصروفات!B787</f>
        <v>0</v>
      </c>
      <c r="C1346">
        <f>المصروفات!C787</f>
        <v>0</v>
      </c>
      <c r="D1346">
        <f>المصروفات!D787</f>
        <v>0</v>
      </c>
      <c r="T1346">
        <f>المصروفات!F787</f>
        <v>0</v>
      </c>
      <c r="V1346">
        <f>المصروفات!E787</f>
        <v>0</v>
      </c>
      <c r="X1346" t="str">
        <f>المصروفات!G787</f>
        <v>مصروف</v>
      </c>
    </row>
    <row r="1347" spans="1:24" x14ac:dyDescent="0.3">
      <c r="A1347">
        <f>المصروفات!A788</f>
        <v>0</v>
      </c>
      <c r="B1347">
        <f>المصروفات!B788</f>
        <v>0</v>
      </c>
      <c r="C1347">
        <f>المصروفات!C788</f>
        <v>0</v>
      </c>
      <c r="D1347">
        <f>المصروفات!D788</f>
        <v>0</v>
      </c>
      <c r="T1347">
        <f>المصروفات!F788</f>
        <v>0</v>
      </c>
      <c r="V1347">
        <f>المصروفات!E788</f>
        <v>0</v>
      </c>
      <c r="X1347" t="str">
        <f>المصروفات!G788</f>
        <v>مصروف</v>
      </c>
    </row>
    <row r="1348" spans="1:24" x14ac:dyDescent="0.3">
      <c r="A1348">
        <f>المصروفات!A789</f>
        <v>0</v>
      </c>
      <c r="B1348">
        <f>المصروفات!B789</f>
        <v>0</v>
      </c>
      <c r="C1348">
        <f>المصروفات!C789</f>
        <v>0</v>
      </c>
      <c r="D1348">
        <f>المصروفات!D789</f>
        <v>0</v>
      </c>
      <c r="T1348">
        <f>المصروفات!F789</f>
        <v>0</v>
      </c>
      <c r="V1348">
        <f>المصروفات!E789</f>
        <v>0</v>
      </c>
      <c r="X1348" t="str">
        <f>المصروفات!G789</f>
        <v>مصروف</v>
      </c>
    </row>
    <row r="1349" spans="1:24" x14ac:dyDescent="0.3">
      <c r="A1349">
        <f>المصروفات!A790</f>
        <v>0</v>
      </c>
      <c r="B1349">
        <f>المصروفات!B790</f>
        <v>0</v>
      </c>
      <c r="C1349">
        <f>المصروفات!C790</f>
        <v>0</v>
      </c>
      <c r="D1349">
        <f>المصروفات!D790</f>
        <v>0</v>
      </c>
      <c r="T1349">
        <f>المصروفات!F790</f>
        <v>0</v>
      </c>
      <c r="V1349">
        <f>المصروفات!E790</f>
        <v>0</v>
      </c>
      <c r="X1349" t="str">
        <f>المصروفات!G790</f>
        <v>مصروف</v>
      </c>
    </row>
    <row r="1350" spans="1:24" x14ac:dyDescent="0.3">
      <c r="A1350">
        <f>المصروفات!A791</f>
        <v>0</v>
      </c>
      <c r="B1350">
        <f>المصروفات!B791</f>
        <v>0</v>
      </c>
      <c r="C1350">
        <f>المصروفات!C791</f>
        <v>0</v>
      </c>
      <c r="D1350">
        <f>المصروفات!D791</f>
        <v>0</v>
      </c>
      <c r="T1350">
        <f>المصروفات!F791</f>
        <v>0</v>
      </c>
      <c r="V1350">
        <f>المصروفات!E791</f>
        <v>0</v>
      </c>
      <c r="X1350" t="str">
        <f>المصروفات!G791</f>
        <v>مصروف</v>
      </c>
    </row>
    <row r="1351" spans="1:24" x14ac:dyDescent="0.3">
      <c r="A1351">
        <f>المصروفات!A792</f>
        <v>0</v>
      </c>
      <c r="B1351">
        <f>المصروفات!B792</f>
        <v>0</v>
      </c>
      <c r="C1351">
        <f>المصروفات!C792</f>
        <v>0</v>
      </c>
      <c r="D1351">
        <f>المصروفات!D792</f>
        <v>0</v>
      </c>
      <c r="T1351">
        <f>المصروفات!F792</f>
        <v>0</v>
      </c>
      <c r="V1351">
        <f>المصروفات!E792</f>
        <v>0</v>
      </c>
      <c r="X1351" t="str">
        <f>المصروفات!G792</f>
        <v>مصروف</v>
      </c>
    </row>
    <row r="1352" spans="1:24" x14ac:dyDescent="0.3">
      <c r="A1352">
        <f>المصروفات!A793</f>
        <v>0</v>
      </c>
      <c r="B1352">
        <f>المصروفات!B793</f>
        <v>0</v>
      </c>
      <c r="C1352">
        <f>المصروفات!C793</f>
        <v>0</v>
      </c>
      <c r="D1352">
        <f>المصروفات!D793</f>
        <v>0</v>
      </c>
      <c r="T1352">
        <f>المصروفات!F793</f>
        <v>0</v>
      </c>
      <c r="V1352">
        <f>المصروفات!E793</f>
        <v>0</v>
      </c>
      <c r="X1352" t="str">
        <f>المصروفات!G793</f>
        <v>مصروف</v>
      </c>
    </row>
    <row r="1353" spans="1:24" x14ac:dyDescent="0.3">
      <c r="A1353">
        <f>المصروفات!A794</f>
        <v>0</v>
      </c>
      <c r="B1353">
        <f>المصروفات!B794</f>
        <v>0</v>
      </c>
      <c r="C1353">
        <f>المصروفات!C794</f>
        <v>0</v>
      </c>
      <c r="D1353">
        <f>المصروفات!D794</f>
        <v>0</v>
      </c>
      <c r="T1353">
        <f>المصروفات!F794</f>
        <v>0</v>
      </c>
      <c r="V1353">
        <f>المصروفات!E794</f>
        <v>0</v>
      </c>
      <c r="X1353" t="str">
        <f>المصروفات!G794</f>
        <v>مصروف</v>
      </c>
    </row>
    <row r="1354" spans="1:24" x14ac:dyDescent="0.3">
      <c r="A1354">
        <f>المصروفات!A795</f>
        <v>0</v>
      </c>
      <c r="B1354">
        <f>المصروفات!B795</f>
        <v>0</v>
      </c>
      <c r="C1354">
        <f>المصروفات!C795</f>
        <v>0</v>
      </c>
      <c r="D1354">
        <f>المصروفات!D795</f>
        <v>0</v>
      </c>
      <c r="T1354">
        <f>المصروفات!F795</f>
        <v>0</v>
      </c>
      <c r="V1354">
        <f>المصروفات!E795</f>
        <v>0</v>
      </c>
      <c r="X1354" t="str">
        <f>المصروفات!G795</f>
        <v>مصروف</v>
      </c>
    </row>
    <row r="1355" spans="1:24" x14ac:dyDescent="0.3">
      <c r="A1355">
        <f>المصروفات!A796</f>
        <v>0</v>
      </c>
      <c r="B1355">
        <f>المصروفات!B796</f>
        <v>0</v>
      </c>
      <c r="C1355">
        <f>المصروفات!C796</f>
        <v>0</v>
      </c>
      <c r="D1355">
        <f>المصروفات!D796</f>
        <v>0</v>
      </c>
      <c r="T1355">
        <f>المصروفات!F796</f>
        <v>0</v>
      </c>
      <c r="V1355">
        <f>المصروفات!E796</f>
        <v>0</v>
      </c>
      <c r="X1355" t="str">
        <f>المصروفات!G796</f>
        <v>مصروف</v>
      </c>
    </row>
    <row r="1356" spans="1:24" x14ac:dyDescent="0.3">
      <c r="A1356">
        <f>المصروفات!A797</f>
        <v>0</v>
      </c>
      <c r="B1356">
        <f>المصروفات!B797</f>
        <v>0</v>
      </c>
      <c r="C1356">
        <f>المصروفات!C797</f>
        <v>0</v>
      </c>
      <c r="D1356">
        <f>المصروفات!D797</f>
        <v>0</v>
      </c>
      <c r="T1356">
        <f>المصروفات!F797</f>
        <v>0</v>
      </c>
      <c r="V1356">
        <f>المصروفات!E797</f>
        <v>0</v>
      </c>
      <c r="X1356" t="str">
        <f>المصروفات!G797</f>
        <v>مصروف</v>
      </c>
    </row>
    <row r="1357" spans="1:24" x14ac:dyDescent="0.3">
      <c r="A1357">
        <f>المصروفات!A798</f>
        <v>0</v>
      </c>
      <c r="B1357">
        <f>المصروفات!B798</f>
        <v>0</v>
      </c>
      <c r="C1357">
        <f>المصروفات!C798</f>
        <v>0</v>
      </c>
      <c r="D1357">
        <f>المصروفات!D798</f>
        <v>0</v>
      </c>
      <c r="T1357">
        <f>المصروفات!F798</f>
        <v>0</v>
      </c>
      <c r="V1357">
        <f>المصروفات!E798</f>
        <v>0</v>
      </c>
      <c r="X1357" t="str">
        <f>المصروفات!G798</f>
        <v>مصروف</v>
      </c>
    </row>
    <row r="1358" spans="1:24" x14ac:dyDescent="0.3">
      <c r="A1358">
        <f>المصروفات!A799</f>
        <v>0</v>
      </c>
      <c r="B1358">
        <f>المصروفات!B799</f>
        <v>0</v>
      </c>
      <c r="C1358">
        <f>المصروفات!C799</f>
        <v>0</v>
      </c>
      <c r="D1358">
        <f>المصروفات!D799</f>
        <v>0</v>
      </c>
      <c r="T1358">
        <f>المصروفات!F799</f>
        <v>0</v>
      </c>
      <c r="V1358">
        <f>المصروفات!E799</f>
        <v>0</v>
      </c>
      <c r="X1358" t="str">
        <f>المصروفات!G799</f>
        <v>مصروف</v>
      </c>
    </row>
    <row r="1359" spans="1:24" x14ac:dyDescent="0.3">
      <c r="A1359">
        <f>المصروفات!A800</f>
        <v>0</v>
      </c>
      <c r="B1359">
        <f>المصروفات!B800</f>
        <v>0</v>
      </c>
      <c r="C1359">
        <f>المصروفات!C800</f>
        <v>0</v>
      </c>
      <c r="D1359">
        <f>المصروفات!D800</f>
        <v>0</v>
      </c>
      <c r="T1359">
        <f>المصروفات!F800</f>
        <v>0</v>
      </c>
      <c r="V1359">
        <f>المصروفات!E800</f>
        <v>0</v>
      </c>
      <c r="X1359" t="str">
        <f>المصروفات!G800</f>
        <v>مصروف</v>
      </c>
    </row>
    <row r="1360" spans="1:24" x14ac:dyDescent="0.3">
      <c r="A1360">
        <f>المصروفات!A801</f>
        <v>0</v>
      </c>
      <c r="B1360">
        <f>المصروفات!B801</f>
        <v>0</v>
      </c>
      <c r="C1360">
        <f>المصروفات!C801</f>
        <v>0</v>
      </c>
      <c r="D1360">
        <f>المصروفات!D801</f>
        <v>0</v>
      </c>
      <c r="T1360">
        <f>المصروفات!F801</f>
        <v>0</v>
      </c>
      <c r="V1360">
        <f>المصروفات!E801</f>
        <v>0</v>
      </c>
      <c r="X1360" t="str">
        <f>المصروفات!G801</f>
        <v>مصروف</v>
      </c>
    </row>
    <row r="1361" spans="1:24" x14ac:dyDescent="0.3">
      <c r="A1361">
        <f>المصروفات!A802</f>
        <v>0</v>
      </c>
      <c r="B1361">
        <f>المصروفات!B802</f>
        <v>0</v>
      </c>
      <c r="C1361">
        <f>المصروفات!C802</f>
        <v>0</v>
      </c>
      <c r="D1361">
        <f>المصروفات!D802</f>
        <v>0</v>
      </c>
      <c r="T1361">
        <f>المصروفات!F802</f>
        <v>0</v>
      </c>
      <c r="V1361">
        <f>المصروفات!E802</f>
        <v>0</v>
      </c>
      <c r="X1361" t="str">
        <f>المصروفات!G802</f>
        <v>مصروف</v>
      </c>
    </row>
    <row r="1362" spans="1:24" x14ac:dyDescent="0.3">
      <c r="A1362">
        <f>المصروفات!A803</f>
        <v>0</v>
      </c>
      <c r="B1362">
        <f>المصروفات!B803</f>
        <v>0</v>
      </c>
      <c r="C1362">
        <f>المصروفات!C803</f>
        <v>0</v>
      </c>
      <c r="D1362">
        <f>المصروفات!D803</f>
        <v>0</v>
      </c>
      <c r="T1362">
        <f>المصروفات!F803</f>
        <v>0</v>
      </c>
      <c r="V1362">
        <f>المصروفات!E803</f>
        <v>0</v>
      </c>
      <c r="X1362" t="str">
        <f>المصروفات!G803</f>
        <v>مصروف</v>
      </c>
    </row>
    <row r="1363" spans="1:24" x14ac:dyDescent="0.3">
      <c r="A1363">
        <f>المصروفات!A804</f>
        <v>0</v>
      </c>
      <c r="B1363">
        <f>المصروفات!B804</f>
        <v>0</v>
      </c>
      <c r="C1363">
        <f>المصروفات!C804</f>
        <v>0</v>
      </c>
      <c r="D1363">
        <f>المصروفات!D804</f>
        <v>0</v>
      </c>
      <c r="T1363">
        <f>المصروفات!F804</f>
        <v>0</v>
      </c>
      <c r="V1363">
        <f>المصروفات!E804</f>
        <v>0</v>
      </c>
      <c r="X1363" t="str">
        <f>المصروفات!G804</f>
        <v>مصروف</v>
      </c>
    </row>
    <row r="1364" spans="1:24" x14ac:dyDescent="0.3">
      <c r="A1364">
        <f>المصروفات!A805</f>
        <v>0</v>
      </c>
      <c r="B1364">
        <f>المصروفات!B805</f>
        <v>0</v>
      </c>
      <c r="C1364">
        <f>المصروفات!C805</f>
        <v>0</v>
      </c>
      <c r="D1364">
        <f>المصروفات!D805</f>
        <v>0</v>
      </c>
      <c r="T1364">
        <f>المصروفات!F805</f>
        <v>0</v>
      </c>
      <c r="V1364">
        <f>المصروفات!E805</f>
        <v>0</v>
      </c>
      <c r="X1364" t="str">
        <f>المصروفات!G805</f>
        <v>مصروف</v>
      </c>
    </row>
    <row r="1365" spans="1:24" x14ac:dyDescent="0.3">
      <c r="A1365">
        <f>المصروفات!A806</f>
        <v>0</v>
      </c>
      <c r="B1365">
        <f>المصروفات!B806</f>
        <v>0</v>
      </c>
      <c r="C1365">
        <f>المصروفات!C806</f>
        <v>0</v>
      </c>
      <c r="D1365">
        <f>المصروفات!D806</f>
        <v>0</v>
      </c>
      <c r="T1365">
        <f>المصروفات!F806</f>
        <v>0</v>
      </c>
      <c r="V1365">
        <f>المصروفات!E806</f>
        <v>0</v>
      </c>
      <c r="X1365" t="str">
        <f>المصروفات!G806</f>
        <v>مصروف</v>
      </c>
    </row>
    <row r="1366" spans="1:24" x14ac:dyDescent="0.3">
      <c r="A1366">
        <f>المصروفات!A807</f>
        <v>0</v>
      </c>
      <c r="B1366">
        <f>المصروفات!B807</f>
        <v>0</v>
      </c>
      <c r="C1366">
        <f>المصروفات!C807</f>
        <v>0</v>
      </c>
      <c r="D1366">
        <f>المصروفات!D807</f>
        <v>0</v>
      </c>
      <c r="T1366">
        <f>المصروفات!F807</f>
        <v>0</v>
      </c>
      <c r="V1366">
        <f>المصروفات!E807</f>
        <v>0</v>
      </c>
      <c r="X1366" t="str">
        <f>المصروفات!G807</f>
        <v>مصروف</v>
      </c>
    </row>
    <row r="1367" spans="1:24" x14ac:dyDescent="0.3">
      <c r="A1367">
        <f>المصروفات!A808</f>
        <v>0</v>
      </c>
      <c r="B1367">
        <f>المصروفات!B808</f>
        <v>0</v>
      </c>
      <c r="C1367">
        <f>المصروفات!C808</f>
        <v>0</v>
      </c>
      <c r="D1367">
        <f>المصروفات!D808</f>
        <v>0</v>
      </c>
      <c r="T1367">
        <f>المصروفات!F808</f>
        <v>0</v>
      </c>
      <c r="V1367">
        <f>المصروفات!E808</f>
        <v>0</v>
      </c>
      <c r="X1367" t="str">
        <f>المصروفات!G808</f>
        <v>مصروف</v>
      </c>
    </row>
    <row r="1368" spans="1:24" x14ac:dyDescent="0.3">
      <c r="A1368">
        <f>المصروفات!A809</f>
        <v>0</v>
      </c>
      <c r="B1368">
        <f>المصروفات!B809</f>
        <v>0</v>
      </c>
      <c r="C1368">
        <f>المصروفات!C809</f>
        <v>0</v>
      </c>
      <c r="D1368">
        <f>المصروفات!D809</f>
        <v>0</v>
      </c>
      <c r="T1368">
        <f>المصروفات!F809</f>
        <v>0</v>
      </c>
      <c r="V1368">
        <f>المصروفات!E809</f>
        <v>0</v>
      </c>
      <c r="X1368" t="str">
        <f>المصروفات!G809</f>
        <v>مصروف</v>
      </c>
    </row>
    <row r="1369" spans="1:24" x14ac:dyDescent="0.3">
      <c r="A1369">
        <f>المصروفات!A810</f>
        <v>0</v>
      </c>
      <c r="B1369">
        <f>المصروفات!B810</f>
        <v>0</v>
      </c>
      <c r="C1369">
        <f>المصروفات!C810</f>
        <v>0</v>
      </c>
      <c r="D1369">
        <f>المصروفات!D810</f>
        <v>0</v>
      </c>
      <c r="T1369">
        <f>المصروفات!F810</f>
        <v>0</v>
      </c>
      <c r="V1369">
        <f>المصروفات!E810</f>
        <v>0</v>
      </c>
      <c r="X1369" t="str">
        <f>المصروفات!G810</f>
        <v>مصروف</v>
      </c>
    </row>
    <row r="1370" spans="1:24" x14ac:dyDescent="0.3">
      <c r="A1370">
        <f>المصروفات!A811</f>
        <v>0</v>
      </c>
      <c r="B1370">
        <f>المصروفات!B811</f>
        <v>0</v>
      </c>
      <c r="C1370">
        <f>المصروفات!C811</f>
        <v>0</v>
      </c>
      <c r="D1370">
        <f>المصروفات!D811</f>
        <v>0</v>
      </c>
      <c r="T1370">
        <f>المصروفات!F811</f>
        <v>0</v>
      </c>
      <c r="V1370">
        <f>المصروفات!E811</f>
        <v>0</v>
      </c>
      <c r="X1370" t="str">
        <f>المصروفات!G811</f>
        <v>مصروف</v>
      </c>
    </row>
    <row r="1371" spans="1:24" x14ac:dyDescent="0.3">
      <c r="A1371">
        <f>المصروفات!A812</f>
        <v>0</v>
      </c>
      <c r="B1371">
        <f>المصروفات!B812</f>
        <v>0</v>
      </c>
      <c r="C1371">
        <f>المصروفات!C812</f>
        <v>0</v>
      </c>
      <c r="D1371">
        <f>المصروفات!D812</f>
        <v>0</v>
      </c>
      <c r="T1371">
        <f>المصروفات!F812</f>
        <v>0</v>
      </c>
      <c r="V1371">
        <f>المصروفات!E812</f>
        <v>0</v>
      </c>
      <c r="X1371" t="str">
        <f>المصروفات!G812</f>
        <v>مصروف</v>
      </c>
    </row>
    <row r="1372" spans="1:24" x14ac:dyDescent="0.3">
      <c r="A1372">
        <f>المصروفات!A813</f>
        <v>0</v>
      </c>
      <c r="B1372">
        <f>المصروفات!B813</f>
        <v>0</v>
      </c>
      <c r="C1372">
        <f>المصروفات!C813</f>
        <v>0</v>
      </c>
      <c r="D1372">
        <f>المصروفات!D813</f>
        <v>0</v>
      </c>
      <c r="T1372">
        <f>المصروفات!F813</f>
        <v>0</v>
      </c>
      <c r="V1372">
        <f>المصروفات!E813</f>
        <v>0</v>
      </c>
      <c r="X1372" t="str">
        <f>المصروفات!G813</f>
        <v>مصروف</v>
      </c>
    </row>
    <row r="1373" spans="1:24" x14ac:dyDescent="0.3">
      <c r="A1373">
        <f>المصروفات!A814</f>
        <v>0</v>
      </c>
      <c r="B1373">
        <f>المصروفات!B814</f>
        <v>0</v>
      </c>
      <c r="C1373">
        <f>المصروفات!C814</f>
        <v>0</v>
      </c>
      <c r="D1373">
        <f>المصروفات!D814</f>
        <v>0</v>
      </c>
      <c r="T1373">
        <f>المصروفات!F814</f>
        <v>0</v>
      </c>
      <c r="V1373">
        <f>المصروفات!E814</f>
        <v>0</v>
      </c>
      <c r="X1373" t="str">
        <f>المصروفات!G814</f>
        <v>مصروف</v>
      </c>
    </row>
    <row r="1374" spans="1:24" x14ac:dyDescent="0.3">
      <c r="A1374">
        <f>المصروفات!A815</f>
        <v>0</v>
      </c>
      <c r="B1374">
        <f>المصروفات!B815</f>
        <v>0</v>
      </c>
      <c r="C1374">
        <f>المصروفات!C815</f>
        <v>0</v>
      </c>
      <c r="D1374">
        <f>المصروفات!D815</f>
        <v>0</v>
      </c>
      <c r="T1374">
        <f>المصروفات!F815</f>
        <v>0</v>
      </c>
      <c r="V1374">
        <f>المصروفات!E815</f>
        <v>0</v>
      </c>
      <c r="X1374" t="str">
        <f>المصروفات!G815</f>
        <v>مصروف</v>
      </c>
    </row>
    <row r="1375" spans="1:24" x14ac:dyDescent="0.3">
      <c r="A1375">
        <f>المصروفات!A816</f>
        <v>0</v>
      </c>
      <c r="B1375">
        <f>المصروفات!B816</f>
        <v>0</v>
      </c>
      <c r="C1375">
        <f>المصروفات!C816</f>
        <v>0</v>
      </c>
      <c r="D1375">
        <f>المصروفات!D816</f>
        <v>0</v>
      </c>
      <c r="T1375">
        <f>المصروفات!F816</f>
        <v>0</v>
      </c>
      <c r="V1375">
        <f>المصروفات!E816</f>
        <v>0</v>
      </c>
      <c r="X1375" t="str">
        <f>المصروفات!G816</f>
        <v>مصروف</v>
      </c>
    </row>
    <row r="1376" spans="1:24" x14ac:dyDescent="0.3">
      <c r="A1376">
        <f>المصروفات!A817</f>
        <v>0</v>
      </c>
      <c r="B1376">
        <f>المصروفات!B817</f>
        <v>0</v>
      </c>
      <c r="C1376">
        <f>المصروفات!C817</f>
        <v>0</v>
      </c>
      <c r="D1376">
        <f>المصروفات!D817</f>
        <v>0</v>
      </c>
      <c r="T1376">
        <f>المصروفات!F817</f>
        <v>0</v>
      </c>
      <c r="V1376">
        <f>المصروفات!E817</f>
        <v>0</v>
      </c>
      <c r="X1376" t="str">
        <f>المصروفات!G817</f>
        <v>مصروف</v>
      </c>
    </row>
    <row r="1377" spans="1:24" x14ac:dyDescent="0.3">
      <c r="A1377">
        <f>المصروفات!A818</f>
        <v>0</v>
      </c>
      <c r="B1377">
        <f>المصروفات!B818</f>
        <v>0</v>
      </c>
      <c r="C1377">
        <f>المصروفات!C818</f>
        <v>0</v>
      </c>
      <c r="D1377">
        <f>المصروفات!D818</f>
        <v>0</v>
      </c>
      <c r="T1377">
        <f>المصروفات!F818</f>
        <v>0</v>
      </c>
      <c r="V1377">
        <f>المصروفات!E818</f>
        <v>0</v>
      </c>
      <c r="X1377" t="str">
        <f>المصروفات!G818</f>
        <v>مصروف</v>
      </c>
    </row>
    <row r="1378" spans="1:24" x14ac:dyDescent="0.3">
      <c r="A1378">
        <f>المصروفات!A819</f>
        <v>0</v>
      </c>
      <c r="B1378">
        <f>المصروفات!B819</f>
        <v>0</v>
      </c>
      <c r="C1378">
        <f>المصروفات!C819</f>
        <v>0</v>
      </c>
      <c r="D1378">
        <f>المصروفات!D819</f>
        <v>0</v>
      </c>
      <c r="T1378">
        <f>المصروفات!F819</f>
        <v>0</v>
      </c>
      <c r="V1378">
        <f>المصروفات!E819</f>
        <v>0</v>
      </c>
      <c r="X1378" t="str">
        <f>المصروفات!G819</f>
        <v>مصروف</v>
      </c>
    </row>
    <row r="1379" spans="1:24" x14ac:dyDescent="0.3">
      <c r="A1379">
        <f>المصروفات!A820</f>
        <v>0</v>
      </c>
      <c r="B1379">
        <f>المصروفات!B820</f>
        <v>0</v>
      </c>
      <c r="C1379">
        <f>المصروفات!C820</f>
        <v>0</v>
      </c>
      <c r="D1379">
        <f>المصروفات!D820</f>
        <v>0</v>
      </c>
      <c r="T1379">
        <f>المصروفات!F820</f>
        <v>0</v>
      </c>
      <c r="V1379">
        <f>المصروفات!E820</f>
        <v>0</v>
      </c>
      <c r="X1379" t="str">
        <f>المصروفات!G820</f>
        <v>مصروف</v>
      </c>
    </row>
    <row r="1380" spans="1:24" x14ac:dyDescent="0.3">
      <c r="A1380">
        <f>المصروفات!A821</f>
        <v>0</v>
      </c>
      <c r="B1380">
        <f>المصروفات!B821</f>
        <v>0</v>
      </c>
      <c r="C1380">
        <f>المصروفات!C821</f>
        <v>0</v>
      </c>
      <c r="D1380">
        <f>المصروفات!D821</f>
        <v>0</v>
      </c>
      <c r="T1380">
        <f>المصروفات!F821</f>
        <v>0</v>
      </c>
      <c r="V1380">
        <f>المصروفات!E821</f>
        <v>0</v>
      </c>
      <c r="X1380" t="str">
        <f>المصروفات!G821</f>
        <v>مصروف</v>
      </c>
    </row>
    <row r="1381" spans="1:24" x14ac:dyDescent="0.3">
      <c r="A1381">
        <f>المصروفات!A822</f>
        <v>0</v>
      </c>
      <c r="B1381">
        <f>المصروفات!B822</f>
        <v>0</v>
      </c>
      <c r="C1381">
        <f>المصروفات!C822</f>
        <v>0</v>
      </c>
      <c r="D1381">
        <f>المصروفات!D822</f>
        <v>0</v>
      </c>
      <c r="T1381">
        <f>المصروفات!F822</f>
        <v>0</v>
      </c>
      <c r="V1381">
        <f>المصروفات!E822</f>
        <v>0</v>
      </c>
      <c r="X1381" t="str">
        <f>المصروفات!G822</f>
        <v>مصروف</v>
      </c>
    </row>
    <row r="1382" spans="1:24" x14ac:dyDescent="0.3">
      <c r="A1382">
        <f>المصروفات!A823</f>
        <v>0</v>
      </c>
      <c r="B1382">
        <f>المصروفات!B823</f>
        <v>0</v>
      </c>
      <c r="C1382">
        <f>المصروفات!C823</f>
        <v>0</v>
      </c>
      <c r="D1382">
        <f>المصروفات!D823</f>
        <v>0</v>
      </c>
      <c r="T1382">
        <f>المصروفات!F823</f>
        <v>0</v>
      </c>
      <c r="V1382">
        <f>المصروفات!E823</f>
        <v>0</v>
      </c>
      <c r="X1382" t="str">
        <f>المصروفات!G823</f>
        <v>مصروف</v>
      </c>
    </row>
    <row r="1383" spans="1:24" x14ac:dyDescent="0.3">
      <c r="A1383">
        <f>المصروفات!A824</f>
        <v>0</v>
      </c>
      <c r="B1383">
        <f>المصروفات!B824</f>
        <v>0</v>
      </c>
      <c r="C1383">
        <f>المصروفات!C824</f>
        <v>0</v>
      </c>
      <c r="D1383">
        <f>المصروفات!D824</f>
        <v>0</v>
      </c>
      <c r="T1383">
        <f>المصروفات!F824</f>
        <v>0</v>
      </c>
      <c r="V1383">
        <f>المصروفات!E824</f>
        <v>0</v>
      </c>
      <c r="X1383" t="str">
        <f>المصروفات!G824</f>
        <v>مصروف</v>
      </c>
    </row>
    <row r="1384" spans="1:24" x14ac:dyDescent="0.3">
      <c r="A1384">
        <f>المصروفات!A825</f>
        <v>0</v>
      </c>
      <c r="B1384">
        <f>المصروفات!B825</f>
        <v>0</v>
      </c>
      <c r="C1384">
        <f>المصروفات!C825</f>
        <v>0</v>
      </c>
      <c r="D1384">
        <f>المصروفات!D825</f>
        <v>0</v>
      </c>
      <c r="T1384">
        <f>المصروفات!F825</f>
        <v>0</v>
      </c>
      <c r="V1384">
        <f>المصروفات!E825</f>
        <v>0</v>
      </c>
      <c r="X1384" t="str">
        <f>المصروفات!G825</f>
        <v>مصروف</v>
      </c>
    </row>
    <row r="1385" spans="1:24" x14ac:dyDescent="0.3">
      <c r="A1385">
        <f>المصروفات!A826</f>
        <v>0</v>
      </c>
      <c r="B1385">
        <f>المصروفات!B826</f>
        <v>0</v>
      </c>
      <c r="C1385">
        <f>المصروفات!C826</f>
        <v>0</v>
      </c>
      <c r="D1385">
        <f>المصروفات!D826</f>
        <v>0</v>
      </c>
      <c r="T1385">
        <f>المصروفات!F826</f>
        <v>0</v>
      </c>
      <c r="V1385">
        <f>المصروفات!E826</f>
        <v>0</v>
      </c>
      <c r="X1385" t="str">
        <f>المصروفات!G826</f>
        <v>مصروف</v>
      </c>
    </row>
    <row r="1386" spans="1:24" x14ac:dyDescent="0.3">
      <c r="A1386">
        <f>المصروفات!A827</f>
        <v>0</v>
      </c>
      <c r="B1386">
        <f>المصروفات!B827</f>
        <v>0</v>
      </c>
      <c r="C1386">
        <f>المصروفات!C827</f>
        <v>0</v>
      </c>
      <c r="D1386">
        <f>المصروفات!D827</f>
        <v>0</v>
      </c>
      <c r="T1386">
        <f>المصروفات!F827</f>
        <v>0</v>
      </c>
      <c r="V1386">
        <f>المصروفات!E827</f>
        <v>0</v>
      </c>
      <c r="X1386" t="str">
        <f>المصروفات!G827</f>
        <v>مصروف</v>
      </c>
    </row>
    <row r="1387" spans="1:24" x14ac:dyDescent="0.3">
      <c r="A1387">
        <f>المصروفات!A828</f>
        <v>0</v>
      </c>
      <c r="B1387">
        <f>المصروفات!B828</f>
        <v>0</v>
      </c>
      <c r="C1387">
        <f>المصروفات!C828</f>
        <v>0</v>
      </c>
      <c r="D1387">
        <f>المصروفات!D828</f>
        <v>0</v>
      </c>
      <c r="T1387">
        <f>المصروفات!F828</f>
        <v>0</v>
      </c>
      <c r="V1387">
        <f>المصروفات!E828</f>
        <v>0</v>
      </c>
      <c r="X1387" t="str">
        <f>المصروفات!G828</f>
        <v>مصروف</v>
      </c>
    </row>
    <row r="1388" spans="1:24" x14ac:dyDescent="0.3">
      <c r="A1388">
        <f>المصروفات!A829</f>
        <v>0</v>
      </c>
      <c r="B1388">
        <f>المصروفات!B829</f>
        <v>0</v>
      </c>
      <c r="C1388">
        <f>المصروفات!C829</f>
        <v>0</v>
      </c>
      <c r="D1388">
        <f>المصروفات!D829</f>
        <v>0</v>
      </c>
      <c r="T1388">
        <f>المصروفات!F829</f>
        <v>0</v>
      </c>
      <c r="V1388">
        <f>المصروفات!E829</f>
        <v>0</v>
      </c>
      <c r="X1388" t="str">
        <f>المصروفات!G829</f>
        <v>مصروف</v>
      </c>
    </row>
    <row r="1389" spans="1:24" x14ac:dyDescent="0.3">
      <c r="A1389">
        <f>المصروفات!A830</f>
        <v>0</v>
      </c>
      <c r="B1389">
        <f>المصروفات!B830</f>
        <v>0</v>
      </c>
      <c r="C1389">
        <f>المصروفات!C830</f>
        <v>0</v>
      </c>
      <c r="D1389">
        <f>المصروفات!D830</f>
        <v>0</v>
      </c>
      <c r="T1389">
        <f>المصروفات!F830</f>
        <v>0</v>
      </c>
      <c r="V1389">
        <f>المصروفات!E830</f>
        <v>0</v>
      </c>
      <c r="X1389" t="str">
        <f>المصروفات!G830</f>
        <v>مصروف</v>
      </c>
    </row>
    <row r="1390" spans="1:24" x14ac:dyDescent="0.3">
      <c r="A1390">
        <f>المصروفات!A831</f>
        <v>0</v>
      </c>
      <c r="B1390">
        <f>المصروفات!B831</f>
        <v>0</v>
      </c>
      <c r="C1390">
        <f>المصروفات!C831</f>
        <v>0</v>
      </c>
      <c r="D1390">
        <f>المصروفات!D831</f>
        <v>0</v>
      </c>
      <c r="T1390">
        <f>المصروفات!F831</f>
        <v>0</v>
      </c>
      <c r="V1390">
        <f>المصروفات!E831</f>
        <v>0</v>
      </c>
      <c r="X1390" t="str">
        <f>المصروفات!G831</f>
        <v>مصروف</v>
      </c>
    </row>
    <row r="1391" spans="1:24" x14ac:dyDescent="0.3">
      <c r="A1391">
        <f>المصروفات!A832</f>
        <v>0</v>
      </c>
      <c r="B1391">
        <f>المصروفات!B832</f>
        <v>0</v>
      </c>
      <c r="C1391">
        <f>المصروفات!C832</f>
        <v>0</v>
      </c>
      <c r="D1391">
        <f>المصروفات!D832</f>
        <v>0</v>
      </c>
      <c r="T1391">
        <f>المصروفات!F832</f>
        <v>0</v>
      </c>
      <c r="V1391">
        <f>المصروفات!E832</f>
        <v>0</v>
      </c>
      <c r="X1391" t="str">
        <f>المصروفات!G832</f>
        <v>مصروف</v>
      </c>
    </row>
    <row r="1392" spans="1:24" x14ac:dyDescent="0.3">
      <c r="A1392">
        <f>المصروفات!A833</f>
        <v>0</v>
      </c>
      <c r="B1392">
        <f>المصروفات!B833</f>
        <v>0</v>
      </c>
      <c r="C1392">
        <f>المصروفات!C833</f>
        <v>0</v>
      </c>
      <c r="D1392">
        <f>المصروفات!D833</f>
        <v>0</v>
      </c>
      <c r="T1392">
        <f>المصروفات!F833</f>
        <v>0</v>
      </c>
      <c r="V1392">
        <f>المصروفات!E833</f>
        <v>0</v>
      </c>
      <c r="X1392" t="str">
        <f>المصروفات!G833</f>
        <v>مصروف</v>
      </c>
    </row>
    <row r="1393" spans="1:24" x14ac:dyDescent="0.3">
      <c r="A1393">
        <f>المصروفات!A834</f>
        <v>0</v>
      </c>
      <c r="B1393">
        <f>المصروفات!B834</f>
        <v>0</v>
      </c>
      <c r="C1393">
        <f>المصروفات!C834</f>
        <v>0</v>
      </c>
      <c r="D1393">
        <f>المصروفات!D834</f>
        <v>0</v>
      </c>
      <c r="T1393">
        <f>المصروفات!F834</f>
        <v>0</v>
      </c>
      <c r="V1393">
        <f>المصروفات!E834</f>
        <v>0</v>
      </c>
      <c r="X1393" t="str">
        <f>المصروفات!G834</f>
        <v>مصروف</v>
      </c>
    </row>
    <row r="1394" spans="1:24" x14ac:dyDescent="0.3">
      <c r="A1394">
        <f>المصروفات!A835</f>
        <v>0</v>
      </c>
      <c r="B1394">
        <f>المصروفات!B835</f>
        <v>0</v>
      </c>
      <c r="C1394">
        <f>المصروفات!C835</f>
        <v>0</v>
      </c>
      <c r="D1394">
        <f>المصروفات!D835</f>
        <v>0</v>
      </c>
      <c r="T1394">
        <f>المصروفات!F835</f>
        <v>0</v>
      </c>
      <c r="V1394">
        <f>المصروفات!E835</f>
        <v>0</v>
      </c>
      <c r="X1394" t="str">
        <f>المصروفات!G835</f>
        <v>مصروف</v>
      </c>
    </row>
    <row r="1395" spans="1:24" x14ac:dyDescent="0.3">
      <c r="A1395">
        <f>المصروفات!A836</f>
        <v>0</v>
      </c>
      <c r="B1395">
        <f>المصروفات!B836</f>
        <v>0</v>
      </c>
      <c r="C1395">
        <f>المصروفات!C836</f>
        <v>0</v>
      </c>
      <c r="D1395">
        <f>المصروفات!D836</f>
        <v>0</v>
      </c>
      <c r="T1395">
        <f>المصروفات!F836</f>
        <v>0</v>
      </c>
      <c r="V1395">
        <f>المصروفات!E836</f>
        <v>0</v>
      </c>
      <c r="X1395" t="str">
        <f>المصروفات!G836</f>
        <v>مصروف</v>
      </c>
    </row>
    <row r="1396" spans="1:24" x14ac:dyDescent="0.3">
      <c r="A1396">
        <f>المصروفات!A837</f>
        <v>0</v>
      </c>
      <c r="B1396">
        <f>المصروفات!B837</f>
        <v>0</v>
      </c>
      <c r="C1396">
        <f>المصروفات!C837</f>
        <v>0</v>
      </c>
      <c r="D1396">
        <f>المصروفات!D837</f>
        <v>0</v>
      </c>
      <c r="T1396">
        <f>المصروفات!F837</f>
        <v>0</v>
      </c>
      <c r="V1396">
        <f>المصروفات!E837</f>
        <v>0</v>
      </c>
      <c r="X1396" t="str">
        <f>المصروفات!G837</f>
        <v>مصروف</v>
      </c>
    </row>
    <row r="1397" spans="1:24" x14ac:dyDescent="0.3">
      <c r="A1397">
        <f>المصروفات!A838</f>
        <v>0</v>
      </c>
      <c r="B1397">
        <f>المصروفات!B838</f>
        <v>0</v>
      </c>
      <c r="C1397">
        <f>المصروفات!C838</f>
        <v>0</v>
      </c>
      <c r="D1397">
        <f>المصروفات!D838</f>
        <v>0</v>
      </c>
      <c r="T1397">
        <f>المصروفات!F838</f>
        <v>0</v>
      </c>
      <c r="V1397">
        <f>المصروفات!E838</f>
        <v>0</v>
      </c>
      <c r="X1397" t="str">
        <f>المصروفات!G838</f>
        <v>مصروف</v>
      </c>
    </row>
    <row r="1398" spans="1:24" x14ac:dyDescent="0.3">
      <c r="A1398">
        <f>المصروفات!A839</f>
        <v>0</v>
      </c>
      <c r="B1398">
        <f>المصروفات!B839</f>
        <v>0</v>
      </c>
      <c r="C1398">
        <f>المصروفات!C839</f>
        <v>0</v>
      </c>
      <c r="D1398">
        <f>المصروفات!D839</f>
        <v>0</v>
      </c>
      <c r="T1398">
        <f>المصروفات!F839</f>
        <v>0</v>
      </c>
      <c r="V1398">
        <f>المصروفات!E839</f>
        <v>0</v>
      </c>
      <c r="X1398" t="str">
        <f>المصروفات!G839</f>
        <v>مصروف</v>
      </c>
    </row>
    <row r="1399" spans="1:24" x14ac:dyDescent="0.3">
      <c r="A1399">
        <f>المصروفات!A840</f>
        <v>0</v>
      </c>
      <c r="B1399">
        <f>المصروفات!B840</f>
        <v>0</v>
      </c>
      <c r="C1399">
        <f>المصروفات!C840</f>
        <v>0</v>
      </c>
      <c r="D1399">
        <f>المصروفات!D840</f>
        <v>0</v>
      </c>
      <c r="T1399">
        <f>المصروفات!F840</f>
        <v>0</v>
      </c>
      <c r="V1399">
        <f>المصروفات!E840</f>
        <v>0</v>
      </c>
      <c r="X1399" t="str">
        <f>المصروفات!G840</f>
        <v>مصروف</v>
      </c>
    </row>
    <row r="1400" spans="1:24" x14ac:dyDescent="0.3">
      <c r="A1400">
        <f>المصروفات!A841</f>
        <v>0</v>
      </c>
      <c r="B1400">
        <f>المصروفات!B841</f>
        <v>0</v>
      </c>
      <c r="C1400">
        <f>المصروفات!C841</f>
        <v>0</v>
      </c>
      <c r="D1400">
        <f>المصروفات!D841</f>
        <v>0</v>
      </c>
      <c r="T1400">
        <f>المصروفات!F841</f>
        <v>0</v>
      </c>
      <c r="V1400">
        <f>المصروفات!E841</f>
        <v>0</v>
      </c>
      <c r="X1400" t="str">
        <f>المصروفات!G841</f>
        <v>مصروف</v>
      </c>
    </row>
    <row r="1401" spans="1:24" x14ac:dyDescent="0.3">
      <c r="A1401">
        <f>المصروفات!A842</f>
        <v>0</v>
      </c>
      <c r="B1401">
        <f>المصروفات!B842</f>
        <v>0</v>
      </c>
      <c r="C1401">
        <f>المصروفات!C842</f>
        <v>0</v>
      </c>
      <c r="D1401">
        <f>المصروفات!D842</f>
        <v>0</v>
      </c>
      <c r="T1401">
        <f>المصروفات!F842</f>
        <v>0</v>
      </c>
      <c r="V1401">
        <f>المصروفات!E842</f>
        <v>0</v>
      </c>
      <c r="X1401" t="str">
        <f>المصروفات!G842</f>
        <v>مصروف</v>
      </c>
    </row>
    <row r="1402" spans="1:24" x14ac:dyDescent="0.3">
      <c r="A1402">
        <f>المصروفات!A843</f>
        <v>0</v>
      </c>
      <c r="B1402">
        <f>المصروفات!B843</f>
        <v>0</v>
      </c>
      <c r="C1402">
        <f>المصروفات!C843</f>
        <v>0</v>
      </c>
      <c r="D1402">
        <f>المصروفات!D843</f>
        <v>0</v>
      </c>
      <c r="T1402">
        <f>المصروفات!F843</f>
        <v>0</v>
      </c>
      <c r="V1402">
        <f>المصروفات!E843</f>
        <v>0</v>
      </c>
      <c r="X1402" t="str">
        <f>المصروفات!G843</f>
        <v>مصروف</v>
      </c>
    </row>
    <row r="1403" spans="1:24" x14ac:dyDescent="0.3">
      <c r="A1403">
        <f>المصروفات!A844</f>
        <v>0</v>
      </c>
      <c r="B1403">
        <f>المصروفات!B844</f>
        <v>0</v>
      </c>
      <c r="C1403">
        <f>المصروفات!C844</f>
        <v>0</v>
      </c>
      <c r="D1403">
        <f>المصروفات!D844</f>
        <v>0</v>
      </c>
      <c r="T1403">
        <f>المصروفات!F844</f>
        <v>0</v>
      </c>
      <c r="V1403">
        <f>المصروفات!E844</f>
        <v>0</v>
      </c>
      <c r="X1403" t="str">
        <f>المصروفات!G844</f>
        <v>مصروف</v>
      </c>
    </row>
    <row r="1404" spans="1:24" x14ac:dyDescent="0.3">
      <c r="A1404">
        <f>المصروفات!A845</f>
        <v>0</v>
      </c>
      <c r="B1404">
        <f>المصروفات!B845</f>
        <v>0</v>
      </c>
      <c r="C1404">
        <f>المصروفات!C845</f>
        <v>0</v>
      </c>
      <c r="D1404">
        <f>المصروفات!D845</f>
        <v>0</v>
      </c>
      <c r="T1404">
        <f>المصروفات!F845</f>
        <v>0</v>
      </c>
      <c r="V1404">
        <f>المصروفات!E845</f>
        <v>0</v>
      </c>
      <c r="X1404" t="str">
        <f>المصروفات!G845</f>
        <v>مصروف</v>
      </c>
    </row>
    <row r="1405" spans="1:24" x14ac:dyDescent="0.3">
      <c r="A1405">
        <f>المصروفات!A846</f>
        <v>0</v>
      </c>
      <c r="B1405">
        <f>المصروفات!B846</f>
        <v>0</v>
      </c>
      <c r="C1405">
        <f>المصروفات!C846</f>
        <v>0</v>
      </c>
      <c r="D1405">
        <f>المصروفات!D846</f>
        <v>0</v>
      </c>
      <c r="T1405">
        <f>المصروفات!F846</f>
        <v>0</v>
      </c>
      <c r="V1405">
        <f>المصروفات!E846</f>
        <v>0</v>
      </c>
      <c r="X1405" t="str">
        <f>المصروفات!G846</f>
        <v>مصروف</v>
      </c>
    </row>
    <row r="1406" spans="1:24" x14ac:dyDescent="0.3">
      <c r="A1406">
        <f>المصروفات!A847</f>
        <v>0</v>
      </c>
      <c r="B1406">
        <f>المصروفات!B847</f>
        <v>0</v>
      </c>
      <c r="C1406">
        <f>المصروفات!C847</f>
        <v>0</v>
      </c>
      <c r="D1406">
        <f>المصروفات!D847</f>
        <v>0</v>
      </c>
      <c r="T1406">
        <f>المصروفات!F847</f>
        <v>0</v>
      </c>
      <c r="V1406">
        <f>المصروفات!E847</f>
        <v>0</v>
      </c>
      <c r="X1406" t="str">
        <f>المصروفات!G847</f>
        <v>مصروف</v>
      </c>
    </row>
    <row r="1407" spans="1:24" x14ac:dyDescent="0.3">
      <c r="A1407">
        <f>المصروفات!A848</f>
        <v>0</v>
      </c>
      <c r="B1407">
        <f>المصروفات!B848</f>
        <v>0</v>
      </c>
      <c r="C1407">
        <f>المصروفات!C848</f>
        <v>0</v>
      </c>
      <c r="D1407">
        <f>المصروفات!D848</f>
        <v>0</v>
      </c>
      <c r="T1407">
        <f>المصروفات!F848</f>
        <v>0</v>
      </c>
      <c r="V1407">
        <f>المصروفات!E848</f>
        <v>0</v>
      </c>
      <c r="X1407" t="str">
        <f>المصروفات!G848</f>
        <v>مصروف</v>
      </c>
    </row>
    <row r="1408" spans="1:24" x14ac:dyDescent="0.3">
      <c r="A1408">
        <f>المصروفات!A849</f>
        <v>0</v>
      </c>
      <c r="B1408">
        <f>المصروفات!B849</f>
        <v>0</v>
      </c>
      <c r="C1408">
        <f>المصروفات!C849</f>
        <v>0</v>
      </c>
      <c r="D1408">
        <f>المصروفات!D849</f>
        <v>0</v>
      </c>
      <c r="T1408">
        <f>المصروفات!F849</f>
        <v>0</v>
      </c>
      <c r="V1408">
        <f>المصروفات!E849</f>
        <v>0</v>
      </c>
      <c r="X1408" t="str">
        <f>المصروفات!G849</f>
        <v>مصروف</v>
      </c>
    </row>
    <row r="1409" spans="1:24" x14ac:dyDescent="0.3">
      <c r="A1409">
        <f>المصروفات!A850</f>
        <v>0</v>
      </c>
      <c r="B1409">
        <f>المصروفات!B850</f>
        <v>0</v>
      </c>
      <c r="C1409">
        <f>المصروفات!C850</f>
        <v>0</v>
      </c>
      <c r="D1409">
        <f>المصروفات!D850</f>
        <v>0</v>
      </c>
      <c r="T1409">
        <f>المصروفات!F850</f>
        <v>0</v>
      </c>
      <c r="V1409">
        <f>المصروفات!E850</f>
        <v>0</v>
      </c>
      <c r="X1409" t="str">
        <f>المصروفات!G850</f>
        <v>مصروف</v>
      </c>
    </row>
    <row r="1410" spans="1:24" x14ac:dyDescent="0.3">
      <c r="A1410">
        <f>المصروفات!A851</f>
        <v>0</v>
      </c>
      <c r="B1410">
        <f>المصروفات!B851</f>
        <v>0</v>
      </c>
      <c r="C1410">
        <f>المصروفات!C851</f>
        <v>0</v>
      </c>
      <c r="D1410">
        <f>المصروفات!D851</f>
        <v>0</v>
      </c>
      <c r="T1410">
        <f>المصروفات!F851</f>
        <v>0</v>
      </c>
      <c r="V1410">
        <f>المصروفات!E851</f>
        <v>0</v>
      </c>
      <c r="X1410" t="str">
        <f>المصروفات!G851</f>
        <v>مصروف</v>
      </c>
    </row>
    <row r="1411" spans="1:24" x14ac:dyDescent="0.3">
      <c r="A1411">
        <f>المصروفات!A852</f>
        <v>0</v>
      </c>
      <c r="B1411">
        <f>المصروفات!B852</f>
        <v>0</v>
      </c>
      <c r="C1411">
        <f>المصروفات!C852</f>
        <v>0</v>
      </c>
      <c r="D1411">
        <f>المصروفات!D852</f>
        <v>0</v>
      </c>
      <c r="T1411">
        <f>المصروفات!F852</f>
        <v>0</v>
      </c>
      <c r="V1411">
        <f>المصروفات!E852</f>
        <v>0</v>
      </c>
      <c r="X1411" t="str">
        <f>المصروفات!G852</f>
        <v>مصروف</v>
      </c>
    </row>
    <row r="1412" spans="1:24" x14ac:dyDescent="0.3">
      <c r="A1412">
        <f>المصروفات!A853</f>
        <v>0</v>
      </c>
      <c r="B1412">
        <f>المصروفات!B853</f>
        <v>0</v>
      </c>
      <c r="C1412">
        <f>المصروفات!C853</f>
        <v>0</v>
      </c>
      <c r="D1412">
        <f>المصروفات!D853</f>
        <v>0</v>
      </c>
      <c r="T1412">
        <f>المصروفات!F853</f>
        <v>0</v>
      </c>
      <c r="V1412">
        <f>المصروفات!E853</f>
        <v>0</v>
      </c>
      <c r="X1412" t="str">
        <f>المصروفات!G853</f>
        <v>مصروف</v>
      </c>
    </row>
    <row r="1413" spans="1:24" x14ac:dyDescent="0.3">
      <c r="A1413">
        <f>المصروفات!A854</f>
        <v>0</v>
      </c>
      <c r="B1413">
        <f>المصروفات!B854</f>
        <v>0</v>
      </c>
      <c r="C1413">
        <f>المصروفات!C854</f>
        <v>0</v>
      </c>
      <c r="D1413">
        <f>المصروفات!D854</f>
        <v>0</v>
      </c>
      <c r="T1413">
        <f>المصروفات!F854</f>
        <v>0</v>
      </c>
      <c r="V1413">
        <f>المصروفات!E854</f>
        <v>0</v>
      </c>
      <c r="X1413" t="str">
        <f>المصروفات!G854</f>
        <v>مصروف</v>
      </c>
    </row>
    <row r="1414" spans="1:24" x14ac:dyDescent="0.3">
      <c r="A1414">
        <f>المصروفات!A855</f>
        <v>0</v>
      </c>
      <c r="B1414">
        <f>المصروفات!B855</f>
        <v>0</v>
      </c>
      <c r="C1414">
        <f>المصروفات!C855</f>
        <v>0</v>
      </c>
      <c r="D1414">
        <f>المصروفات!D855</f>
        <v>0</v>
      </c>
      <c r="T1414">
        <f>المصروفات!F855</f>
        <v>0</v>
      </c>
      <c r="V1414">
        <f>المصروفات!E855</f>
        <v>0</v>
      </c>
      <c r="X1414" t="str">
        <f>المصروفات!G855</f>
        <v>مصروف</v>
      </c>
    </row>
    <row r="1415" spans="1:24" x14ac:dyDescent="0.3">
      <c r="A1415">
        <f>المصروفات!A856</f>
        <v>0</v>
      </c>
      <c r="B1415">
        <f>المصروفات!B856</f>
        <v>0</v>
      </c>
      <c r="C1415">
        <f>المصروفات!C856</f>
        <v>0</v>
      </c>
      <c r="D1415">
        <f>المصروفات!D856</f>
        <v>0</v>
      </c>
      <c r="T1415">
        <f>المصروفات!F856</f>
        <v>0</v>
      </c>
      <c r="V1415">
        <f>المصروفات!E856</f>
        <v>0</v>
      </c>
      <c r="X1415" t="str">
        <f>المصروفات!G856</f>
        <v>مصروف</v>
      </c>
    </row>
    <row r="1416" spans="1:24" x14ac:dyDescent="0.3">
      <c r="A1416">
        <f>المصروفات!A857</f>
        <v>0</v>
      </c>
      <c r="B1416">
        <f>المصروفات!B857</f>
        <v>0</v>
      </c>
      <c r="C1416">
        <f>المصروفات!C857</f>
        <v>0</v>
      </c>
      <c r="D1416">
        <f>المصروفات!D857</f>
        <v>0</v>
      </c>
      <c r="T1416">
        <f>المصروفات!F857</f>
        <v>0</v>
      </c>
      <c r="V1416">
        <f>المصروفات!E857</f>
        <v>0</v>
      </c>
      <c r="X1416" t="str">
        <f>المصروفات!G857</f>
        <v>مصروف</v>
      </c>
    </row>
    <row r="1417" spans="1:24" x14ac:dyDescent="0.3">
      <c r="A1417">
        <f>المصروفات!A858</f>
        <v>0</v>
      </c>
      <c r="B1417">
        <f>المصروفات!B858</f>
        <v>0</v>
      </c>
      <c r="C1417">
        <f>المصروفات!C858</f>
        <v>0</v>
      </c>
      <c r="D1417">
        <f>المصروفات!D858</f>
        <v>0</v>
      </c>
      <c r="T1417">
        <f>المصروفات!F858</f>
        <v>0</v>
      </c>
      <c r="V1417">
        <f>المصروفات!E858</f>
        <v>0</v>
      </c>
      <c r="X1417" t="str">
        <f>المصروفات!G858</f>
        <v>مصروف</v>
      </c>
    </row>
    <row r="1418" spans="1:24" x14ac:dyDescent="0.3">
      <c r="A1418">
        <f>المصروفات!A859</f>
        <v>0</v>
      </c>
      <c r="B1418">
        <f>المصروفات!B859</f>
        <v>0</v>
      </c>
      <c r="C1418">
        <f>المصروفات!C859</f>
        <v>0</v>
      </c>
      <c r="D1418">
        <f>المصروفات!D859</f>
        <v>0</v>
      </c>
      <c r="T1418">
        <f>المصروفات!F859</f>
        <v>0</v>
      </c>
      <c r="V1418">
        <f>المصروفات!E859</f>
        <v>0</v>
      </c>
      <c r="X1418" t="str">
        <f>المصروفات!G859</f>
        <v>مصروف</v>
      </c>
    </row>
    <row r="1419" spans="1:24" x14ac:dyDescent="0.3">
      <c r="A1419">
        <f>المصروفات!A860</f>
        <v>0</v>
      </c>
      <c r="B1419">
        <f>المصروفات!B860</f>
        <v>0</v>
      </c>
      <c r="C1419">
        <f>المصروفات!C860</f>
        <v>0</v>
      </c>
      <c r="D1419">
        <f>المصروفات!D860</f>
        <v>0</v>
      </c>
      <c r="T1419">
        <f>المصروفات!F860</f>
        <v>0</v>
      </c>
      <c r="V1419">
        <f>المصروفات!E860</f>
        <v>0</v>
      </c>
      <c r="X1419" t="str">
        <f>المصروفات!G860</f>
        <v>مصروف</v>
      </c>
    </row>
    <row r="1420" spans="1:24" x14ac:dyDescent="0.3">
      <c r="A1420">
        <f>المصروفات!A861</f>
        <v>0</v>
      </c>
      <c r="B1420">
        <f>المصروفات!B861</f>
        <v>0</v>
      </c>
      <c r="C1420">
        <f>المصروفات!C861</f>
        <v>0</v>
      </c>
      <c r="D1420">
        <f>المصروفات!D861</f>
        <v>0</v>
      </c>
      <c r="T1420">
        <f>المصروفات!F861</f>
        <v>0</v>
      </c>
      <c r="V1420">
        <f>المصروفات!E861</f>
        <v>0</v>
      </c>
      <c r="X1420" t="str">
        <f>المصروفات!G861</f>
        <v>مصروف</v>
      </c>
    </row>
    <row r="1421" spans="1:24" x14ac:dyDescent="0.3">
      <c r="A1421">
        <f>المصروفات!A862</f>
        <v>0</v>
      </c>
      <c r="B1421">
        <f>المصروفات!B862</f>
        <v>0</v>
      </c>
      <c r="C1421">
        <f>المصروفات!C862</f>
        <v>0</v>
      </c>
      <c r="D1421">
        <f>المصروفات!D862</f>
        <v>0</v>
      </c>
      <c r="T1421">
        <f>المصروفات!F862</f>
        <v>0</v>
      </c>
      <c r="V1421">
        <f>المصروفات!E862</f>
        <v>0</v>
      </c>
      <c r="X1421" t="str">
        <f>المصروفات!G862</f>
        <v>مصروف</v>
      </c>
    </row>
    <row r="1422" spans="1:24" x14ac:dyDescent="0.3">
      <c r="A1422">
        <f>المصروفات!A863</f>
        <v>0</v>
      </c>
      <c r="B1422">
        <f>المصروفات!B863</f>
        <v>0</v>
      </c>
      <c r="C1422">
        <f>المصروفات!C863</f>
        <v>0</v>
      </c>
      <c r="D1422">
        <f>المصروفات!D863</f>
        <v>0</v>
      </c>
      <c r="T1422">
        <f>المصروفات!F863</f>
        <v>0</v>
      </c>
      <c r="V1422">
        <f>المصروفات!E863</f>
        <v>0</v>
      </c>
      <c r="X1422" t="str">
        <f>المصروفات!G863</f>
        <v>مصروف</v>
      </c>
    </row>
    <row r="1423" spans="1:24" x14ac:dyDescent="0.3">
      <c r="A1423">
        <f>المصروفات!A864</f>
        <v>0</v>
      </c>
      <c r="B1423">
        <f>المصروفات!B864</f>
        <v>0</v>
      </c>
      <c r="C1423">
        <f>المصروفات!C864</f>
        <v>0</v>
      </c>
      <c r="D1423">
        <f>المصروفات!D864</f>
        <v>0</v>
      </c>
      <c r="T1423">
        <f>المصروفات!F864</f>
        <v>0</v>
      </c>
      <c r="V1423">
        <f>المصروفات!E864</f>
        <v>0</v>
      </c>
      <c r="X1423" t="str">
        <f>المصروفات!G864</f>
        <v>مصروف</v>
      </c>
    </row>
    <row r="1424" spans="1:24" x14ac:dyDescent="0.3">
      <c r="A1424">
        <f>المصروفات!A865</f>
        <v>0</v>
      </c>
      <c r="B1424">
        <f>المصروفات!B865</f>
        <v>0</v>
      </c>
      <c r="C1424">
        <f>المصروفات!C865</f>
        <v>0</v>
      </c>
      <c r="D1424">
        <f>المصروفات!D865</f>
        <v>0</v>
      </c>
      <c r="T1424">
        <f>المصروفات!F865</f>
        <v>0</v>
      </c>
      <c r="V1424">
        <f>المصروفات!E865</f>
        <v>0</v>
      </c>
      <c r="X1424" t="str">
        <f>المصروفات!G865</f>
        <v>مصروف</v>
      </c>
    </row>
    <row r="1425" spans="1:24" x14ac:dyDescent="0.3">
      <c r="A1425">
        <f>المصروفات!A866</f>
        <v>0</v>
      </c>
      <c r="B1425">
        <f>المصروفات!B866</f>
        <v>0</v>
      </c>
      <c r="C1425">
        <f>المصروفات!C866</f>
        <v>0</v>
      </c>
      <c r="D1425">
        <f>المصروفات!D866</f>
        <v>0</v>
      </c>
      <c r="T1425">
        <f>المصروفات!F866</f>
        <v>0</v>
      </c>
      <c r="V1425">
        <f>المصروفات!E866</f>
        <v>0</v>
      </c>
      <c r="X1425" t="str">
        <f>المصروفات!G866</f>
        <v>مصروف</v>
      </c>
    </row>
    <row r="1426" spans="1:24" x14ac:dyDescent="0.3">
      <c r="A1426">
        <f>المصروفات!A867</f>
        <v>0</v>
      </c>
      <c r="B1426">
        <f>المصروفات!B867</f>
        <v>0</v>
      </c>
      <c r="C1426">
        <f>المصروفات!C867</f>
        <v>0</v>
      </c>
      <c r="D1426">
        <f>المصروفات!D867</f>
        <v>0</v>
      </c>
      <c r="T1426">
        <f>المصروفات!F867</f>
        <v>0</v>
      </c>
      <c r="V1426">
        <f>المصروفات!E867</f>
        <v>0</v>
      </c>
      <c r="X1426" t="str">
        <f>المصروفات!G867</f>
        <v>مصروف</v>
      </c>
    </row>
    <row r="1427" spans="1:24" x14ac:dyDescent="0.3">
      <c r="A1427">
        <f>المصروفات!A868</f>
        <v>0</v>
      </c>
      <c r="B1427">
        <f>المصروفات!B868</f>
        <v>0</v>
      </c>
      <c r="C1427">
        <f>المصروفات!C868</f>
        <v>0</v>
      </c>
      <c r="D1427">
        <f>المصروفات!D868</f>
        <v>0</v>
      </c>
      <c r="T1427">
        <f>المصروفات!F868</f>
        <v>0</v>
      </c>
      <c r="V1427">
        <f>المصروفات!E868</f>
        <v>0</v>
      </c>
      <c r="X1427" t="str">
        <f>المصروفات!G868</f>
        <v>مصروف</v>
      </c>
    </row>
    <row r="1428" spans="1:24" x14ac:dyDescent="0.3">
      <c r="A1428">
        <f>المصروفات!A869</f>
        <v>0</v>
      </c>
      <c r="B1428">
        <f>المصروفات!B869</f>
        <v>0</v>
      </c>
      <c r="C1428">
        <f>المصروفات!C869</f>
        <v>0</v>
      </c>
      <c r="D1428">
        <f>المصروفات!D869</f>
        <v>0</v>
      </c>
      <c r="T1428">
        <f>المصروفات!F869</f>
        <v>0</v>
      </c>
      <c r="V1428">
        <f>المصروفات!E869</f>
        <v>0</v>
      </c>
      <c r="X1428" t="str">
        <f>المصروفات!G869</f>
        <v>مصروف</v>
      </c>
    </row>
    <row r="1429" spans="1:24" x14ac:dyDescent="0.3">
      <c r="A1429">
        <f>المصروفات!A870</f>
        <v>0</v>
      </c>
      <c r="B1429">
        <f>المصروفات!B870</f>
        <v>0</v>
      </c>
      <c r="C1429">
        <f>المصروفات!C870</f>
        <v>0</v>
      </c>
      <c r="D1429">
        <f>المصروفات!D870</f>
        <v>0</v>
      </c>
      <c r="T1429">
        <f>المصروفات!F870</f>
        <v>0</v>
      </c>
      <c r="V1429">
        <f>المصروفات!E870</f>
        <v>0</v>
      </c>
      <c r="X1429" t="str">
        <f>المصروفات!G870</f>
        <v>مصروف</v>
      </c>
    </row>
    <row r="1430" spans="1:24" x14ac:dyDescent="0.3">
      <c r="A1430">
        <f>المصروفات!A871</f>
        <v>0</v>
      </c>
      <c r="B1430">
        <f>المصروفات!B871</f>
        <v>0</v>
      </c>
      <c r="C1430">
        <f>المصروفات!C871</f>
        <v>0</v>
      </c>
      <c r="D1430">
        <f>المصروفات!D871</f>
        <v>0</v>
      </c>
      <c r="T1430">
        <f>المصروفات!F871</f>
        <v>0</v>
      </c>
      <c r="V1430">
        <f>المصروفات!E871</f>
        <v>0</v>
      </c>
      <c r="X1430" t="str">
        <f>المصروفات!G871</f>
        <v>مصروف</v>
      </c>
    </row>
    <row r="1431" spans="1:24" x14ac:dyDescent="0.3">
      <c r="A1431">
        <f>المصروفات!A872</f>
        <v>0</v>
      </c>
      <c r="B1431">
        <f>المصروفات!B872</f>
        <v>0</v>
      </c>
      <c r="C1431">
        <f>المصروفات!C872</f>
        <v>0</v>
      </c>
      <c r="D1431">
        <f>المصروفات!D872</f>
        <v>0</v>
      </c>
      <c r="T1431">
        <f>المصروفات!F872</f>
        <v>0</v>
      </c>
      <c r="V1431">
        <f>المصروفات!E872</f>
        <v>0</v>
      </c>
      <c r="X1431" t="str">
        <f>المصروفات!G872</f>
        <v>مصروف</v>
      </c>
    </row>
    <row r="1432" spans="1:24" x14ac:dyDescent="0.3">
      <c r="A1432">
        <f>المصروفات!A873</f>
        <v>0</v>
      </c>
      <c r="B1432">
        <f>المصروفات!B873</f>
        <v>0</v>
      </c>
      <c r="C1432">
        <f>المصروفات!C873</f>
        <v>0</v>
      </c>
      <c r="D1432">
        <f>المصروفات!D873</f>
        <v>0</v>
      </c>
      <c r="T1432">
        <f>المصروفات!F873</f>
        <v>0</v>
      </c>
      <c r="V1432">
        <f>المصروفات!E873</f>
        <v>0</v>
      </c>
      <c r="X1432" t="str">
        <f>المصروفات!G873</f>
        <v>مصروف</v>
      </c>
    </row>
    <row r="1433" spans="1:24" x14ac:dyDescent="0.3">
      <c r="A1433">
        <f>المصروفات!A874</f>
        <v>0</v>
      </c>
      <c r="B1433">
        <f>المصروفات!B874</f>
        <v>0</v>
      </c>
      <c r="C1433">
        <f>المصروفات!C874</f>
        <v>0</v>
      </c>
      <c r="D1433">
        <f>المصروفات!D874</f>
        <v>0</v>
      </c>
      <c r="T1433">
        <f>المصروفات!F874</f>
        <v>0</v>
      </c>
      <c r="V1433">
        <f>المصروفات!E874</f>
        <v>0</v>
      </c>
      <c r="X1433" t="str">
        <f>المصروفات!G874</f>
        <v>مصروف</v>
      </c>
    </row>
    <row r="1434" spans="1:24" x14ac:dyDescent="0.3">
      <c r="A1434">
        <f>المصروفات!A875</f>
        <v>0</v>
      </c>
      <c r="B1434">
        <f>المصروفات!B875</f>
        <v>0</v>
      </c>
      <c r="C1434">
        <f>المصروفات!C875</f>
        <v>0</v>
      </c>
      <c r="D1434">
        <f>المصروفات!D875</f>
        <v>0</v>
      </c>
      <c r="T1434">
        <f>المصروفات!F875</f>
        <v>0</v>
      </c>
      <c r="V1434">
        <f>المصروفات!E875</f>
        <v>0</v>
      </c>
      <c r="X1434" t="str">
        <f>المصروفات!G875</f>
        <v>مصروف</v>
      </c>
    </row>
    <row r="1435" spans="1:24" x14ac:dyDescent="0.3">
      <c r="A1435">
        <f>المصروفات!A876</f>
        <v>0</v>
      </c>
      <c r="B1435">
        <f>المصروفات!B876</f>
        <v>0</v>
      </c>
      <c r="C1435">
        <f>المصروفات!C876</f>
        <v>0</v>
      </c>
      <c r="D1435">
        <f>المصروفات!D876</f>
        <v>0</v>
      </c>
      <c r="T1435">
        <f>المصروفات!F876</f>
        <v>0</v>
      </c>
      <c r="V1435">
        <f>المصروفات!E876</f>
        <v>0</v>
      </c>
      <c r="X1435" t="str">
        <f>المصروفات!G876</f>
        <v>مصروف</v>
      </c>
    </row>
    <row r="1436" spans="1:24" x14ac:dyDescent="0.3">
      <c r="A1436">
        <f>المصروفات!A877</f>
        <v>0</v>
      </c>
      <c r="B1436">
        <f>المصروفات!B877</f>
        <v>0</v>
      </c>
      <c r="C1436">
        <f>المصروفات!C877</f>
        <v>0</v>
      </c>
      <c r="D1436">
        <f>المصروفات!D877</f>
        <v>0</v>
      </c>
      <c r="T1436">
        <f>المصروفات!F877</f>
        <v>0</v>
      </c>
      <c r="V1436">
        <f>المصروفات!E877</f>
        <v>0</v>
      </c>
      <c r="X1436" t="str">
        <f>المصروفات!G877</f>
        <v>مصروف</v>
      </c>
    </row>
    <row r="1437" spans="1:24" x14ac:dyDescent="0.3">
      <c r="A1437">
        <f>المصروفات!A878</f>
        <v>0</v>
      </c>
      <c r="B1437">
        <f>المصروفات!B878</f>
        <v>0</v>
      </c>
      <c r="C1437">
        <f>المصروفات!C878</f>
        <v>0</v>
      </c>
      <c r="D1437">
        <f>المصروفات!D878</f>
        <v>0</v>
      </c>
      <c r="T1437">
        <f>المصروفات!F878</f>
        <v>0</v>
      </c>
      <c r="V1437">
        <f>المصروفات!E878</f>
        <v>0</v>
      </c>
      <c r="X1437" t="str">
        <f>المصروفات!G878</f>
        <v>مصروف</v>
      </c>
    </row>
    <row r="1438" spans="1:24" x14ac:dyDescent="0.3">
      <c r="A1438">
        <f>المصروفات!A879</f>
        <v>0</v>
      </c>
      <c r="B1438">
        <f>المصروفات!B879</f>
        <v>0</v>
      </c>
      <c r="C1438">
        <f>المصروفات!C879</f>
        <v>0</v>
      </c>
      <c r="D1438">
        <f>المصروفات!D879</f>
        <v>0</v>
      </c>
      <c r="T1438">
        <f>المصروفات!F879</f>
        <v>0</v>
      </c>
      <c r="V1438">
        <f>المصروفات!E879</f>
        <v>0</v>
      </c>
      <c r="X1438" t="str">
        <f>المصروفات!G879</f>
        <v>مصروف</v>
      </c>
    </row>
    <row r="1439" spans="1:24" x14ac:dyDescent="0.3">
      <c r="A1439">
        <f>المصروفات!A880</f>
        <v>0</v>
      </c>
      <c r="B1439">
        <f>المصروفات!B880</f>
        <v>0</v>
      </c>
      <c r="C1439">
        <f>المصروفات!C880</f>
        <v>0</v>
      </c>
      <c r="D1439">
        <f>المصروفات!D880</f>
        <v>0</v>
      </c>
      <c r="T1439">
        <f>المصروفات!F880</f>
        <v>0</v>
      </c>
      <c r="V1439">
        <f>المصروفات!E880</f>
        <v>0</v>
      </c>
      <c r="X1439" t="str">
        <f>المصروفات!G880</f>
        <v>مصروف</v>
      </c>
    </row>
    <row r="1440" spans="1:24" x14ac:dyDescent="0.3">
      <c r="A1440">
        <f>المصروفات!A881</f>
        <v>0</v>
      </c>
      <c r="B1440">
        <f>المصروفات!B881</f>
        <v>0</v>
      </c>
      <c r="C1440">
        <f>المصروفات!C881</f>
        <v>0</v>
      </c>
      <c r="D1440">
        <f>المصروفات!D881</f>
        <v>0</v>
      </c>
      <c r="T1440">
        <f>المصروفات!F881</f>
        <v>0</v>
      </c>
      <c r="V1440">
        <f>المصروفات!E881</f>
        <v>0</v>
      </c>
      <c r="X1440" t="str">
        <f>المصروفات!G881</f>
        <v>مصروف</v>
      </c>
    </row>
    <row r="1441" spans="1:24" x14ac:dyDescent="0.3">
      <c r="A1441">
        <f>المصروفات!A882</f>
        <v>0</v>
      </c>
      <c r="B1441">
        <f>المصروفات!B882</f>
        <v>0</v>
      </c>
      <c r="C1441">
        <f>المصروفات!C882</f>
        <v>0</v>
      </c>
      <c r="D1441">
        <f>المصروفات!D882</f>
        <v>0</v>
      </c>
      <c r="T1441">
        <f>المصروفات!F882</f>
        <v>0</v>
      </c>
      <c r="V1441">
        <f>المصروفات!E882</f>
        <v>0</v>
      </c>
      <c r="X1441" t="str">
        <f>المصروفات!G882</f>
        <v>مصروف</v>
      </c>
    </row>
    <row r="1442" spans="1:24" x14ac:dyDescent="0.3">
      <c r="A1442">
        <f>المصروفات!A883</f>
        <v>0</v>
      </c>
      <c r="B1442">
        <f>المصروفات!B883</f>
        <v>0</v>
      </c>
      <c r="C1442">
        <f>المصروفات!C883</f>
        <v>0</v>
      </c>
      <c r="D1442">
        <f>المصروفات!D883</f>
        <v>0</v>
      </c>
      <c r="T1442">
        <f>المصروفات!F883</f>
        <v>0</v>
      </c>
      <c r="V1442">
        <f>المصروفات!E883</f>
        <v>0</v>
      </c>
      <c r="X1442" t="str">
        <f>المصروفات!G883</f>
        <v>مصروف</v>
      </c>
    </row>
    <row r="1443" spans="1:24" x14ac:dyDescent="0.3">
      <c r="A1443">
        <f>المصروفات!A884</f>
        <v>0</v>
      </c>
      <c r="B1443">
        <f>المصروفات!B884</f>
        <v>0</v>
      </c>
      <c r="C1443">
        <f>المصروفات!C884</f>
        <v>0</v>
      </c>
      <c r="D1443">
        <f>المصروفات!D884</f>
        <v>0</v>
      </c>
      <c r="T1443">
        <f>المصروفات!F884</f>
        <v>0</v>
      </c>
      <c r="V1443">
        <f>المصروفات!E884</f>
        <v>0</v>
      </c>
      <c r="X1443" t="str">
        <f>المصروفات!G884</f>
        <v>مصروف</v>
      </c>
    </row>
    <row r="1444" spans="1:24" x14ac:dyDescent="0.3">
      <c r="A1444">
        <f>المصروفات!A885</f>
        <v>0</v>
      </c>
      <c r="B1444">
        <f>المصروفات!B885</f>
        <v>0</v>
      </c>
      <c r="C1444">
        <f>المصروفات!C885</f>
        <v>0</v>
      </c>
      <c r="D1444">
        <f>المصروفات!D885</f>
        <v>0</v>
      </c>
      <c r="T1444">
        <f>المصروفات!F885</f>
        <v>0</v>
      </c>
      <c r="V1444">
        <f>المصروفات!E885</f>
        <v>0</v>
      </c>
      <c r="X1444" t="str">
        <f>المصروفات!G885</f>
        <v>مصروف</v>
      </c>
    </row>
    <row r="1445" spans="1:24" x14ac:dyDescent="0.3">
      <c r="A1445">
        <f>المصروفات!A886</f>
        <v>0</v>
      </c>
      <c r="B1445">
        <f>المصروفات!B886</f>
        <v>0</v>
      </c>
      <c r="C1445">
        <f>المصروفات!C886</f>
        <v>0</v>
      </c>
      <c r="D1445">
        <f>المصروفات!D886</f>
        <v>0</v>
      </c>
      <c r="T1445">
        <f>المصروفات!F886</f>
        <v>0</v>
      </c>
      <c r="V1445">
        <f>المصروفات!E886</f>
        <v>0</v>
      </c>
      <c r="X1445" t="str">
        <f>المصروفات!G886</f>
        <v>مصروف</v>
      </c>
    </row>
    <row r="1446" spans="1:24" x14ac:dyDescent="0.3">
      <c r="A1446">
        <f>المصروفات!A887</f>
        <v>0</v>
      </c>
      <c r="B1446">
        <f>المصروفات!B887</f>
        <v>0</v>
      </c>
      <c r="C1446">
        <f>المصروفات!C887</f>
        <v>0</v>
      </c>
      <c r="D1446">
        <f>المصروفات!D887</f>
        <v>0</v>
      </c>
      <c r="T1446">
        <f>المصروفات!F887</f>
        <v>0</v>
      </c>
      <c r="V1446">
        <f>المصروفات!E887</f>
        <v>0</v>
      </c>
      <c r="X1446" t="str">
        <f>المصروفات!G887</f>
        <v>مصروف</v>
      </c>
    </row>
    <row r="1447" spans="1:24" x14ac:dyDescent="0.3">
      <c r="A1447">
        <f>المصروفات!A888</f>
        <v>0</v>
      </c>
      <c r="B1447">
        <f>المصروفات!B888</f>
        <v>0</v>
      </c>
      <c r="C1447">
        <f>المصروفات!C888</f>
        <v>0</v>
      </c>
      <c r="D1447">
        <f>المصروفات!D888</f>
        <v>0</v>
      </c>
      <c r="T1447">
        <f>المصروفات!F888</f>
        <v>0</v>
      </c>
      <c r="V1447">
        <f>المصروفات!E888</f>
        <v>0</v>
      </c>
      <c r="X1447" t="str">
        <f>المصروفات!G888</f>
        <v>مصروف</v>
      </c>
    </row>
    <row r="1448" spans="1:24" x14ac:dyDescent="0.3">
      <c r="A1448">
        <f>المصروفات!A889</f>
        <v>0</v>
      </c>
      <c r="B1448">
        <f>المصروفات!B889</f>
        <v>0</v>
      </c>
      <c r="C1448">
        <f>المصروفات!C889</f>
        <v>0</v>
      </c>
      <c r="D1448">
        <f>المصروفات!D889</f>
        <v>0</v>
      </c>
      <c r="T1448">
        <f>المصروفات!F889</f>
        <v>0</v>
      </c>
      <c r="V1448">
        <f>المصروفات!E889</f>
        <v>0</v>
      </c>
      <c r="X1448" t="str">
        <f>المصروفات!G889</f>
        <v>مصروف</v>
      </c>
    </row>
    <row r="1449" spans="1:24" x14ac:dyDescent="0.3">
      <c r="A1449">
        <f>المصروفات!A890</f>
        <v>0</v>
      </c>
      <c r="B1449">
        <f>المصروفات!B890</f>
        <v>0</v>
      </c>
      <c r="C1449">
        <f>المصروفات!C890</f>
        <v>0</v>
      </c>
      <c r="D1449">
        <f>المصروفات!D890</f>
        <v>0</v>
      </c>
      <c r="T1449">
        <f>المصروفات!F890</f>
        <v>0</v>
      </c>
      <c r="V1449">
        <f>المصروفات!E890</f>
        <v>0</v>
      </c>
      <c r="X1449" t="str">
        <f>المصروفات!G890</f>
        <v>مصروف</v>
      </c>
    </row>
    <row r="1450" spans="1:24" x14ac:dyDescent="0.3">
      <c r="A1450">
        <f>المصروفات!A891</f>
        <v>0</v>
      </c>
      <c r="B1450">
        <f>المصروفات!B891</f>
        <v>0</v>
      </c>
      <c r="C1450">
        <f>المصروفات!C891</f>
        <v>0</v>
      </c>
      <c r="D1450">
        <f>المصروفات!D891</f>
        <v>0</v>
      </c>
      <c r="T1450">
        <f>المصروفات!F891</f>
        <v>0</v>
      </c>
      <c r="V1450">
        <f>المصروفات!E891</f>
        <v>0</v>
      </c>
      <c r="X1450" t="str">
        <f>المصروفات!G891</f>
        <v>مصروف</v>
      </c>
    </row>
    <row r="1451" spans="1:24" x14ac:dyDescent="0.3">
      <c r="A1451">
        <f>المصروفات!A892</f>
        <v>0</v>
      </c>
      <c r="B1451">
        <f>المصروفات!B892</f>
        <v>0</v>
      </c>
      <c r="C1451">
        <f>المصروفات!C892</f>
        <v>0</v>
      </c>
      <c r="D1451">
        <f>المصروفات!D892</f>
        <v>0</v>
      </c>
      <c r="T1451">
        <f>المصروفات!F892</f>
        <v>0</v>
      </c>
      <c r="V1451">
        <f>المصروفات!E892</f>
        <v>0</v>
      </c>
      <c r="X1451" t="str">
        <f>المصروفات!G892</f>
        <v>مصروف</v>
      </c>
    </row>
    <row r="1452" spans="1:24" x14ac:dyDescent="0.3">
      <c r="A1452">
        <f>المصروفات!A893</f>
        <v>0</v>
      </c>
      <c r="B1452">
        <f>المصروفات!B893</f>
        <v>0</v>
      </c>
      <c r="C1452">
        <f>المصروفات!C893</f>
        <v>0</v>
      </c>
      <c r="D1452">
        <f>المصروفات!D893</f>
        <v>0</v>
      </c>
      <c r="T1452">
        <f>المصروفات!F893</f>
        <v>0</v>
      </c>
      <c r="V1452">
        <f>المصروفات!E893</f>
        <v>0</v>
      </c>
      <c r="X1452" t="str">
        <f>المصروفات!G893</f>
        <v>مصروف</v>
      </c>
    </row>
    <row r="1453" spans="1:24" x14ac:dyDescent="0.3">
      <c r="A1453">
        <f>المصروفات!A894</f>
        <v>0</v>
      </c>
      <c r="B1453">
        <f>المصروفات!B894</f>
        <v>0</v>
      </c>
      <c r="C1453">
        <f>المصروفات!C894</f>
        <v>0</v>
      </c>
      <c r="D1453">
        <f>المصروفات!D894</f>
        <v>0</v>
      </c>
      <c r="T1453">
        <f>المصروفات!F894</f>
        <v>0</v>
      </c>
      <c r="V1453">
        <f>المصروفات!E894</f>
        <v>0</v>
      </c>
      <c r="X1453" t="str">
        <f>المصروفات!G894</f>
        <v>مصروف</v>
      </c>
    </row>
    <row r="1454" spans="1:24" x14ac:dyDescent="0.3">
      <c r="A1454">
        <f>المصروفات!A895</f>
        <v>0</v>
      </c>
      <c r="B1454">
        <f>المصروفات!B895</f>
        <v>0</v>
      </c>
      <c r="C1454">
        <f>المصروفات!C895</f>
        <v>0</v>
      </c>
      <c r="D1454">
        <f>المصروفات!D895</f>
        <v>0</v>
      </c>
      <c r="T1454">
        <f>المصروفات!F895</f>
        <v>0</v>
      </c>
      <c r="V1454">
        <f>المصروفات!E895</f>
        <v>0</v>
      </c>
      <c r="X1454" t="str">
        <f>المصروفات!G895</f>
        <v>مصروف</v>
      </c>
    </row>
    <row r="1455" spans="1:24" x14ac:dyDescent="0.3">
      <c r="A1455">
        <f>المصروفات!A896</f>
        <v>0</v>
      </c>
      <c r="B1455">
        <f>المصروفات!B896</f>
        <v>0</v>
      </c>
      <c r="C1455">
        <f>المصروفات!C896</f>
        <v>0</v>
      </c>
      <c r="D1455">
        <f>المصروفات!D896</f>
        <v>0</v>
      </c>
      <c r="T1455">
        <f>المصروفات!F896</f>
        <v>0</v>
      </c>
      <c r="V1455">
        <f>المصروفات!E896</f>
        <v>0</v>
      </c>
      <c r="X1455" t="str">
        <f>المصروفات!G896</f>
        <v>مصروف</v>
      </c>
    </row>
    <row r="1456" spans="1:24" x14ac:dyDescent="0.3">
      <c r="A1456">
        <f>المصروفات!A897</f>
        <v>0</v>
      </c>
      <c r="B1456">
        <f>المصروفات!B897</f>
        <v>0</v>
      </c>
      <c r="C1456">
        <f>المصروفات!C897</f>
        <v>0</v>
      </c>
      <c r="D1456">
        <f>المصروفات!D897</f>
        <v>0</v>
      </c>
      <c r="T1456">
        <f>المصروفات!F897</f>
        <v>0</v>
      </c>
      <c r="V1456">
        <f>المصروفات!E897</f>
        <v>0</v>
      </c>
      <c r="X1456" t="str">
        <f>المصروفات!G897</f>
        <v>مصروف</v>
      </c>
    </row>
    <row r="1457" spans="1:24" x14ac:dyDescent="0.3">
      <c r="A1457">
        <f>المصروفات!A898</f>
        <v>0</v>
      </c>
      <c r="B1457">
        <f>المصروفات!B898</f>
        <v>0</v>
      </c>
      <c r="C1457">
        <f>المصروفات!C898</f>
        <v>0</v>
      </c>
      <c r="D1457">
        <f>المصروفات!D898</f>
        <v>0</v>
      </c>
      <c r="T1457">
        <f>المصروفات!F898</f>
        <v>0</v>
      </c>
      <c r="V1457">
        <f>المصروفات!E898</f>
        <v>0</v>
      </c>
      <c r="X1457" t="str">
        <f>المصروفات!G898</f>
        <v>مصروف</v>
      </c>
    </row>
    <row r="1458" spans="1:24" x14ac:dyDescent="0.3">
      <c r="A1458">
        <f>المصروفات!A899</f>
        <v>0</v>
      </c>
      <c r="B1458">
        <f>المصروفات!B899</f>
        <v>0</v>
      </c>
      <c r="C1458">
        <f>المصروفات!C899</f>
        <v>0</v>
      </c>
      <c r="D1458">
        <f>المصروفات!D899</f>
        <v>0</v>
      </c>
      <c r="T1458">
        <f>المصروفات!F899</f>
        <v>0</v>
      </c>
      <c r="V1458">
        <f>المصروفات!E899</f>
        <v>0</v>
      </c>
      <c r="X1458" t="str">
        <f>المصروفات!G899</f>
        <v>مصروف</v>
      </c>
    </row>
    <row r="1459" spans="1:24" x14ac:dyDescent="0.3">
      <c r="A1459">
        <f>المصروفات!A900</f>
        <v>0</v>
      </c>
      <c r="B1459">
        <f>المصروفات!B900</f>
        <v>0</v>
      </c>
      <c r="C1459">
        <f>المصروفات!C900</f>
        <v>0</v>
      </c>
      <c r="D1459">
        <f>المصروفات!D900</f>
        <v>0</v>
      </c>
      <c r="T1459">
        <f>المصروفات!F900</f>
        <v>0</v>
      </c>
      <c r="V1459">
        <f>المصروفات!E900</f>
        <v>0</v>
      </c>
      <c r="X1459" t="str">
        <f>المصروفات!G900</f>
        <v>مصروف</v>
      </c>
    </row>
    <row r="1460" spans="1:24" x14ac:dyDescent="0.3">
      <c r="A1460">
        <f>المصروفات!A901</f>
        <v>0</v>
      </c>
      <c r="B1460">
        <f>المصروفات!B901</f>
        <v>0</v>
      </c>
      <c r="C1460">
        <f>المصروفات!C901</f>
        <v>0</v>
      </c>
      <c r="D1460">
        <f>المصروفات!D901</f>
        <v>0</v>
      </c>
      <c r="T1460">
        <f>المصروفات!F901</f>
        <v>0</v>
      </c>
      <c r="V1460">
        <f>المصروفات!E901</f>
        <v>0</v>
      </c>
      <c r="X1460" t="str">
        <f>المصروفات!G901</f>
        <v>مصروف</v>
      </c>
    </row>
    <row r="1461" spans="1:24" x14ac:dyDescent="0.3">
      <c r="A1461">
        <f>المصروفات!A902</f>
        <v>0</v>
      </c>
      <c r="B1461">
        <f>المصروفات!B902</f>
        <v>0</v>
      </c>
      <c r="C1461">
        <f>المصروفات!C902</f>
        <v>0</v>
      </c>
      <c r="D1461">
        <f>المصروفات!D902</f>
        <v>0</v>
      </c>
      <c r="T1461">
        <f>المصروفات!F902</f>
        <v>0</v>
      </c>
      <c r="V1461">
        <f>المصروفات!E902</f>
        <v>0</v>
      </c>
      <c r="X1461" t="str">
        <f>المصروفات!G902</f>
        <v>مصروف</v>
      </c>
    </row>
    <row r="1462" spans="1:24" x14ac:dyDescent="0.3">
      <c r="A1462">
        <f>المصروفات!A903</f>
        <v>0</v>
      </c>
      <c r="B1462">
        <f>المصروفات!B903</f>
        <v>0</v>
      </c>
      <c r="C1462">
        <f>المصروفات!C903</f>
        <v>0</v>
      </c>
      <c r="D1462">
        <f>المصروفات!D903</f>
        <v>0</v>
      </c>
      <c r="T1462">
        <f>المصروفات!F903</f>
        <v>0</v>
      </c>
      <c r="V1462">
        <f>المصروفات!E903</f>
        <v>0</v>
      </c>
      <c r="X1462" t="str">
        <f>المصروفات!G903</f>
        <v>مصروف</v>
      </c>
    </row>
    <row r="1463" spans="1:24" x14ac:dyDescent="0.3">
      <c r="A1463">
        <f>المصروفات!A904</f>
        <v>0</v>
      </c>
      <c r="B1463">
        <f>المصروفات!B904</f>
        <v>0</v>
      </c>
      <c r="C1463">
        <f>المصروفات!C904</f>
        <v>0</v>
      </c>
      <c r="D1463">
        <f>المصروفات!D904</f>
        <v>0</v>
      </c>
      <c r="T1463">
        <f>المصروفات!F904</f>
        <v>0</v>
      </c>
      <c r="V1463">
        <f>المصروفات!E904</f>
        <v>0</v>
      </c>
      <c r="X1463" t="str">
        <f>المصروفات!G904</f>
        <v>مصروف</v>
      </c>
    </row>
    <row r="1464" spans="1:24" x14ac:dyDescent="0.3">
      <c r="A1464">
        <f>المصروفات!A905</f>
        <v>0</v>
      </c>
      <c r="B1464">
        <f>المصروفات!B905</f>
        <v>0</v>
      </c>
      <c r="C1464">
        <f>المصروفات!C905</f>
        <v>0</v>
      </c>
      <c r="D1464">
        <f>المصروفات!D905</f>
        <v>0</v>
      </c>
      <c r="T1464">
        <f>المصروفات!F905</f>
        <v>0</v>
      </c>
      <c r="V1464">
        <f>المصروفات!E905</f>
        <v>0</v>
      </c>
      <c r="X1464" t="str">
        <f>المصروفات!G905</f>
        <v>مصروف</v>
      </c>
    </row>
    <row r="1465" spans="1:24" x14ac:dyDescent="0.3">
      <c r="A1465">
        <f>المصروفات!A906</f>
        <v>0</v>
      </c>
      <c r="B1465">
        <f>المصروفات!B906</f>
        <v>0</v>
      </c>
      <c r="C1465">
        <f>المصروفات!C906</f>
        <v>0</v>
      </c>
      <c r="D1465">
        <f>المصروفات!D906</f>
        <v>0</v>
      </c>
      <c r="T1465">
        <f>المصروفات!F906</f>
        <v>0</v>
      </c>
      <c r="V1465">
        <f>المصروفات!E906</f>
        <v>0</v>
      </c>
      <c r="X1465" t="str">
        <f>المصروفات!G906</f>
        <v>مصروف</v>
      </c>
    </row>
    <row r="1466" spans="1:24" x14ac:dyDescent="0.3">
      <c r="A1466">
        <f>المصروفات!A907</f>
        <v>0</v>
      </c>
      <c r="B1466">
        <f>المصروفات!B907</f>
        <v>0</v>
      </c>
      <c r="C1466">
        <f>المصروفات!C907</f>
        <v>0</v>
      </c>
      <c r="D1466">
        <f>المصروفات!D907</f>
        <v>0</v>
      </c>
      <c r="T1466">
        <f>المصروفات!F907</f>
        <v>0</v>
      </c>
      <c r="V1466">
        <f>المصروفات!E907</f>
        <v>0</v>
      </c>
      <c r="X1466" t="str">
        <f>المصروفات!G907</f>
        <v>مصروف</v>
      </c>
    </row>
    <row r="1467" spans="1:24" x14ac:dyDescent="0.3">
      <c r="A1467">
        <f>المصروفات!A908</f>
        <v>0</v>
      </c>
      <c r="B1467">
        <f>المصروفات!B908</f>
        <v>0</v>
      </c>
      <c r="C1467">
        <f>المصروفات!C908</f>
        <v>0</v>
      </c>
      <c r="D1467">
        <f>المصروفات!D908</f>
        <v>0</v>
      </c>
      <c r="T1467">
        <f>المصروفات!F908</f>
        <v>0</v>
      </c>
      <c r="V1467">
        <f>المصروفات!E908</f>
        <v>0</v>
      </c>
      <c r="X1467" t="str">
        <f>المصروفات!G908</f>
        <v>مصروف</v>
      </c>
    </row>
    <row r="1468" spans="1:24" x14ac:dyDescent="0.3">
      <c r="A1468">
        <f>المصروفات!A909</f>
        <v>0</v>
      </c>
      <c r="B1468">
        <f>المصروفات!B909</f>
        <v>0</v>
      </c>
      <c r="C1468">
        <f>المصروفات!C909</f>
        <v>0</v>
      </c>
      <c r="D1468">
        <f>المصروفات!D909</f>
        <v>0</v>
      </c>
      <c r="T1468">
        <f>المصروفات!F909</f>
        <v>0</v>
      </c>
      <c r="V1468">
        <f>المصروفات!E909</f>
        <v>0</v>
      </c>
      <c r="X1468" t="str">
        <f>المصروفات!G909</f>
        <v>مصروف</v>
      </c>
    </row>
    <row r="1469" spans="1:24" x14ac:dyDescent="0.3">
      <c r="A1469">
        <f>المصروفات!A910</f>
        <v>0</v>
      </c>
      <c r="B1469">
        <f>المصروفات!B910</f>
        <v>0</v>
      </c>
      <c r="C1469">
        <f>المصروفات!C910</f>
        <v>0</v>
      </c>
      <c r="D1469">
        <f>المصروفات!D910</f>
        <v>0</v>
      </c>
      <c r="T1469">
        <f>المصروفات!F910</f>
        <v>0</v>
      </c>
      <c r="V1469">
        <f>المصروفات!E910</f>
        <v>0</v>
      </c>
      <c r="X1469" t="str">
        <f>المصروفات!G910</f>
        <v>مصروف</v>
      </c>
    </row>
    <row r="1470" spans="1:24" x14ac:dyDescent="0.3">
      <c r="A1470">
        <f>المصروفات!A911</f>
        <v>0</v>
      </c>
      <c r="B1470">
        <f>المصروفات!B911</f>
        <v>0</v>
      </c>
      <c r="C1470">
        <f>المصروفات!C911</f>
        <v>0</v>
      </c>
      <c r="D1470">
        <f>المصروفات!D911</f>
        <v>0</v>
      </c>
      <c r="T1470">
        <f>المصروفات!F911</f>
        <v>0</v>
      </c>
      <c r="V1470">
        <f>المصروفات!E911</f>
        <v>0</v>
      </c>
      <c r="X1470" t="str">
        <f>المصروفات!G911</f>
        <v>مصروف</v>
      </c>
    </row>
    <row r="1471" spans="1:24" x14ac:dyDescent="0.3">
      <c r="A1471">
        <f>المصروفات!A912</f>
        <v>0</v>
      </c>
      <c r="B1471">
        <f>المصروفات!B912</f>
        <v>0</v>
      </c>
      <c r="C1471">
        <f>المصروفات!C912</f>
        <v>0</v>
      </c>
      <c r="D1471">
        <f>المصروفات!D912</f>
        <v>0</v>
      </c>
      <c r="T1471">
        <f>المصروفات!F912</f>
        <v>0</v>
      </c>
      <c r="V1471">
        <f>المصروفات!E912</f>
        <v>0</v>
      </c>
      <c r="X1471" t="str">
        <f>المصروفات!G912</f>
        <v>مصروف</v>
      </c>
    </row>
    <row r="1472" spans="1:24" x14ac:dyDescent="0.3">
      <c r="A1472">
        <f>المصروفات!A913</f>
        <v>0</v>
      </c>
      <c r="B1472">
        <f>المصروفات!B913</f>
        <v>0</v>
      </c>
      <c r="C1472">
        <f>المصروفات!C913</f>
        <v>0</v>
      </c>
      <c r="D1472">
        <f>المصروفات!D913</f>
        <v>0</v>
      </c>
      <c r="T1472">
        <f>المصروفات!F913</f>
        <v>0</v>
      </c>
      <c r="V1472">
        <f>المصروفات!E913</f>
        <v>0</v>
      </c>
      <c r="X1472" t="str">
        <f>المصروفات!G913</f>
        <v>مصروف</v>
      </c>
    </row>
    <row r="1473" spans="1:24" x14ac:dyDescent="0.3">
      <c r="A1473">
        <f>المصروفات!A914</f>
        <v>0</v>
      </c>
      <c r="B1473">
        <f>المصروفات!B914</f>
        <v>0</v>
      </c>
      <c r="C1473">
        <f>المصروفات!C914</f>
        <v>0</v>
      </c>
      <c r="D1473">
        <f>المصروفات!D914</f>
        <v>0</v>
      </c>
      <c r="T1473">
        <f>المصروفات!F914</f>
        <v>0</v>
      </c>
      <c r="V1473">
        <f>المصروفات!E914</f>
        <v>0</v>
      </c>
      <c r="X1473" t="str">
        <f>المصروفات!G914</f>
        <v>مصروف</v>
      </c>
    </row>
    <row r="1474" spans="1:24" x14ac:dyDescent="0.3">
      <c r="A1474">
        <f>المصروفات!A915</f>
        <v>0</v>
      </c>
      <c r="B1474">
        <f>المصروفات!B915</f>
        <v>0</v>
      </c>
      <c r="C1474">
        <f>المصروفات!C915</f>
        <v>0</v>
      </c>
      <c r="D1474">
        <f>المصروفات!D915</f>
        <v>0</v>
      </c>
      <c r="T1474">
        <f>المصروفات!F915</f>
        <v>0</v>
      </c>
      <c r="V1474">
        <f>المصروفات!E915</f>
        <v>0</v>
      </c>
      <c r="X1474" t="str">
        <f>المصروفات!G915</f>
        <v>مصروف</v>
      </c>
    </row>
    <row r="1475" spans="1:24" x14ac:dyDescent="0.3">
      <c r="A1475">
        <f>المصروفات!A916</f>
        <v>0</v>
      </c>
      <c r="B1475">
        <f>المصروفات!B916</f>
        <v>0</v>
      </c>
      <c r="C1475">
        <f>المصروفات!C916</f>
        <v>0</v>
      </c>
      <c r="D1475">
        <f>المصروفات!D916</f>
        <v>0</v>
      </c>
      <c r="T1475">
        <f>المصروفات!F916</f>
        <v>0</v>
      </c>
      <c r="V1475">
        <f>المصروفات!E916</f>
        <v>0</v>
      </c>
      <c r="X1475" t="str">
        <f>المصروفات!G916</f>
        <v>مصروف</v>
      </c>
    </row>
    <row r="1476" spans="1:24" x14ac:dyDescent="0.3">
      <c r="A1476">
        <f>المصروفات!A917</f>
        <v>0</v>
      </c>
      <c r="B1476">
        <f>المصروفات!B917</f>
        <v>0</v>
      </c>
      <c r="C1476">
        <f>المصروفات!C917</f>
        <v>0</v>
      </c>
      <c r="D1476">
        <f>المصروفات!D917</f>
        <v>0</v>
      </c>
      <c r="T1476">
        <f>المصروفات!F917</f>
        <v>0</v>
      </c>
      <c r="V1476">
        <f>المصروفات!E917</f>
        <v>0</v>
      </c>
      <c r="X1476" t="str">
        <f>المصروفات!G917</f>
        <v>مصروف</v>
      </c>
    </row>
    <row r="1477" spans="1:24" x14ac:dyDescent="0.3">
      <c r="A1477">
        <f>المصروفات!A918</f>
        <v>0</v>
      </c>
      <c r="B1477">
        <f>المصروفات!B918</f>
        <v>0</v>
      </c>
      <c r="C1477">
        <f>المصروفات!C918</f>
        <v>0</v>
      </c>
      <c r="D1477">
        <f>المصروفات!D918</f>
        <v>0</v>
      </c>
      <c r="T1477">
        <f>المصروفات!F918</f>
        <v>0</v>
      </c>
      <c r="V1477">
        <f>المصروفات!E918</f>
        <v>0</v>
      </c>
      <c r="X1477" t="str">
        <f>المصروفات!G918</f>
        <v>مصروف</v>
      </c>
    </row>
    <row r="1478" spans="1:24" x14ac:dyDescent="0.3">
      <c r="A1478">
        <f>المصروفات!A919</f>
        <v>0</v>
      </c>
      <c r="B1478">
        <f>المصروفات!B919</f>
        <v>0</v>
      </c>
      <c r="C1478">
        <f>المصروفات!C919</f>
        <v>0</v>
      </c>
      <c r="D1478">
        <f>المصروفات!D919</f>
        <v>0</v>
      </c>
      <c r="T1478">
        <f>المصروفات!F919</f>
        <v>0</v>
      </c>
      <c r="V1478">
        <f>المصروفات!E919</f>
        <v>0</v>
      </c>
      <c r="X1478" t="str">
        <f>المصروفات!G919</f>
        <v>مصروف</v>
      </c>
    </row>
    <row r="1479" spans="1:24" x14ac:dyDescent="0.3">
      <c r="A1479">
        <f>المصروفات!A920</f>
        <v>0</v>
      </c>
      <c r="B1479">
        <f>المصروفات!B920</f>
        <v>0</v>
      </c>
      <c r="C1479">
        <f>المصروفات!C920</f>
        <v>0</v>
      </c>
      <c r="D1479">
        <f>المصروفات!D920</f>
        <v>0</v>
      </c>
      <c r="T1479">
        <f>المصروفات!F920</f>
        <v>0</v>
      </c>
      <c r="V1479">
        <f>المصروفات!E920</f>
        <v>0</v>
      </c>
      <c r="X1479" t="str">
        <f>المصروفات!G920</f>
        <v>مصروف</v>
      </c>
    </row>
    <row r="1480" spans="1:24" x14ac:dyDescent="0.3">
      <c r="A1480">
        <f>المصروفات!A921</f>
        <v>0</v>
      </c>
      <c r="B1480">
        <f>المصروفات!B921</f>
        <v>0</v>
      </c>
      <c r="C1480">
        <f>المصروفات!C921</f>
        <v>0</v>
      </c>
      <c r="D1480">
        <f>المصروفات!D921</f>
        <v>0</v>
      </c>
      <c r="T1480">
        <f>المصروفات!F921</f>
        <v>0</v>
      </c>
      <c r="V1480">
        <f>المصروفات!E921</f>
        <v>0</v>
      </c>
      <c r="X1480" t="str">
        <f>المصروفات!G921</f>
        <v>مصروف</v>
      </c>
    </row>
    <row r="1481" spans="1:24" x14ac:dyDescent="0.3">
      <c r="A1481">
        <f>المصروفات!A922</f>
        <v>0</v>
      </c>
      <c r="B1481">
        <f>المصروفات!B922</f>
        <v>0</v>
      </c>
      <c r="C1481">
        <f>المصروفات!C922</f>
        <v>0</v>
      </c>
      <c r="D1481">
        <f>المصروفات!D922</f>
        <v>0</v>
      </c>
      <c r="T1481">
        <f>المصروفات!F922</f>
        <v>0</v>
      </c>
      <c r="V1481">
        <f>المصروفات!E922</f>
        <v>0</v>
      </c>
      <c r="X1481" t="str">
        <f>المصروفات!G922</f>
        <v>مصروف</v>
      </c>
    </row>
    <row r="1482" spans="1:24" x14ac:dyDescent="0.3">
      <c r="A1482">
        <f>المصروفات!A923</f>
        <v>0</v>
      </c>
      <c r="B1482">
        <f>المصروفات!B923</f>
        <v>0</v>
      </c>
      <c r="C1482">
        <f>المصروفات!C923</f>
        <v>0</v>
      </c>
      <c r="D1482">
        <f>المصروفات!D923</f>
        <v>0</v>
      </c>
      <c r="T1482">
        <f>المصروفات!F923</f>
        <v>0</v>
      </c>
      <c r="V1482">
        <f>المصروفات!E923</f>
        <v>0</v>
      </c>
      <c r="X1482" t="str">
        <f>المصروفات!G923</f>
        <v>مصروف</v>
      </c>
    </row>
    <row r="1483" spans="1:24" x14ac:dyDescent="0.3">
      <c r="A1483">
        <f>المصروفات!A924</f>
        <v>0</v>
      </c>
      <c r="B1483">
        <f>المصروفات!B924</f>
        <v>0</v>
      </c>
      <c r="C1483">
        <f>المصروفات!C924</f>
        <v>0</v>
      </c>
      <c r="D1483">
        <f>المصروفات!D924</f>
        <v>0</v>
      </c>
      <c r="T1483">
        <f>المصروفات!F924</f>
        <v>0</v>
      </c>
      <c r="V1483">
        <f>المصروفات!E924</f>
        <v>0</v>
      </c>
      <c r="X1483" t="str">
        <f>المصروفات!G924</f>
        <v>مصروف</v>
      </c>
    </row>
    <row r="1484" spans="1:24" x14ac:dyDescent="0.3">
      <c r="A1484">
        <f>المصروفات!A925</f>
        <v>0</v>
      </c>
      <c r="B1484">
        <f>المصروفات!B925</f>
        <v>0</v>
      </c>
      <c r="C1484">
        <f>المصروفات!C925</f>
        <v>0</v>
      </c>
      <c r="D1484">
        <f>المصروفات!D925</f>
        <v>0</v>
      </c>
      <c r="T1484">
        <f>المصروفات!F925</f>
        <v>0</v>
      </c>
      <c r="V1484">
        <f>المصروفات!E925</f>
        <v>0</v>
      </c>
      <c r="X1484" t="str">
        <f>المصروفات!G925</f>
        <v>مصروف</v>
      </c>
    </row>
    <row r="1485" spans="1:24" x14ac:dyDescent="0.3">
      <c r="A1485">
        <f>المصروفات!A926</f>
        <v>0</v>
      </c>
      <c r="B1485">
        <f>المصروفات!B926</f>
        <v>0</v>
      </c>
      <c r="C1485">
        <f>المصروفات!C926</f>
        <v>0</v>
      </c>
      <c r="D1485">
        <f>المصروفات!D926</f>
        <v>0</v>
      </c>
      <c r="T1485">
        <f>المصروفات!F926</f>
        <v>0</v>
      </c>
      <c r="V1485">
        <f>المصروفات!E926</f>
        <v>0</v>
      </c>
      <c r="X1485" t="str">
        <f>المصروفات!G926</f>
        <v>مصروف</v>
      </c>
    </row>
    <row r="1486" spans="1:24" x14ac:dyDescent="0.3">
      <c r="A1486">
        <f>المصروفات!A927</f>
        <v>0</v>
      </c>
      <c r="B1486">
        <f>المصروفات!B927</f>
        <v>0</v>
      </c>
      <c r="C1486">
        <f>المصروفات!C927</f>
        <v>0</v>
      </c>
      <c r="D1486">
        <f>المصروفات!D927</f>
        <v>0</v>
      </c>
      <c r="T1486">
        <f>المصروفات!F927</f>
        <v>0</v>
      </c>
      <c r="V1486">
        <f>المصروفات!E927</f>
        <v>0</v>
      </c>
      <c r="X1486" t="str">
        <f>المصروفات!G927</f>
        <v>مصروف</v>
      </c>
    </row>
    <row r="1487" spans="1:24" x14ac:dyDescent="0.3">
      <c r="A1487">
        <f>المصروفات!A928</f>
        <v>0</v>
      </c>
      <c r="B1487">
        <f>المصروفات!B928</f>
        <v>0</v>
      </c>
      <c r="C1487">
        <f>المصروفات!C928</f>
        <v>0</v>
      </c>
      <c r="D1487">
        <f>المصروفات!D928</f>
        <v>0</v>
      </c>
      <c r="T1487">
        <f>المصروفات!F928</f>
        <v>0</v>
      </c>
      <c r="V1487">
        <f>المصروفات!E928</f>
        <v>0</v>
      </c>
      <c r="X1487" t="str">
        <f>المصروفات!G928</f>
        <v>مصروف</v>
      </c>
    </row>
    <row r="1488" spans="1:24" x14ac:dyDescent="0.3">
      <c r="A1488">
        <f>المصروفات!A929</f>
        <v>0</v>
      </c>
      <c r="B1488">
        <f>المصروفات!B929</f>
        <v>0</v>
      </c>
      <c r="C1488">
        <f>المصروفات!C929</f>
        <v>0</v>
      </c>
      <c r="D1488">
        <f>المصروفات!D929</f>
        <v>0</v>
      </c>
      <c r="T1488">
        <f>المصروفات!F929</f>
        <v>0</v>
      </c>
      <c r="V1488">
        <f>المصروفات!E929</f>
        <v>0</v>
      </c>
      <c r="X1488" t="str">
        <f>المصروفات!G929</f>
        <v>مصروف</v>
      </c>
    </row>
    <row r="1489" spans="1:24" x14ac:dyDescent="0.3">
      <c r="A1489">
        <f>المصروفات!A930</f>
        <v>0</v>
      </c>
      <c r="B1489">
        <f>المصروفات!B930</f>
        <v>0</v>
      </c>
      <c r="C1489">
        <f>المصروفات!C930</f>
        <v>0</v>
      </c>
      <c r="D1489">
        <f>المصروفات!D930</f>
        <v>0</v>
      </c>
      <c r="T1489">
        <f>المصروفات!F930</f>
        <v>0</v>
      </c>
      <c r="V1489">
        <f>المصروفات!E930</f>
        <v>0</v>
      </c>
      <c r="X1489" t="str">
        <f>المصروفات!G930</f>
        <v>مصروف</v>
      </c>
    </row>
    <row r="1490" spans="1:24" x14ac:dyDescent="0.3">
      <c r="A1490">
        <f>المصروفات!A931</f>
        <v>0</v>
      </c>
      <c r="B1490">
        <f>المصروفات!B931</f>
        <v>0</v>
      </c>
      <c r="C1490">
        <f>المصروفات!C931</f>
        <v>0</v>
      </c>
      <c r="D1490">
        <f>المصروفات!D931</f>
        <v>0</v>
      </c>
      <c r="T1490">
        <f>المصروفات!F931</f>
        <v>0</v>
      </c>
      <c r="V1490">
        <f>المصروفات!E931</f>
        <v>0</v>
      </c>
      <c r="X1490" t="str">
        <f>المصروفات!G931</f>
        <v>مصروف</v>
      </c>
    </row>
    <row r="1491" spans="1:24" x14ac:dyDescent="0.3">
      <c r="A1491">
        <f>المصروفات!A932</f>
        <v>0</v>
      </c>
      <c r="B1491">
        <f>المصروفات!B932</f>
        <v>0</v>
      </c>
      <c r="C1491">
        <f>المصروفات!C932</f>
        <v>0</v>
      </c>
      <c r="D1491">
        <f>المصروفات!D932</f>
        <v>0</v>
      </c>
      <c r="T1491">
        <f>المصروفات!F932</f>
        <v>0</v>
      </c>
      <c r="V1491">
        <f>المصروفات!E932</f>
        <v>0</v>
      </c>
      <c r="X1491" t="str">
        <f>المصروفات!G932</f>
        <v>مصروف</v>
      </c>
    </row>
    <row r="1492" spans="1:24" x14ac:dyDescent="0.3">
      <c r="A1492">
        <f>المصروفات!A933</f>
        <v>0</v>
      </c>
      <c r="B1492">
        <f>المصروفات!B933</f>
        <v>0</v>
      </c>
      <c r="C1492">
        <f>المصروفات!C933</f>
        <v>0</v>
      </c>
      <c r="D1492">
        <f>المصروفات!D933</f>
        <v>0</v>
      </c>
      <c r="T1492">
        <f>المصروفات!F933</f>
        <v>0</v>
      </c>
      <c r="V1492">
        <f>المصروفات!E933</f>
        <v>0</v>
      </c>
      <c r="X1492" t="str">
        <f>المصروفات!G933</f>
        <v>مصروف</v>
      </c>
    </row>
    <row r="1493" spans="1:24" x14ac:dyDescent="0.3">
      <c r="A1493">
        <f>المصروفات!A934</f>
        <v>0</v>
      </c>
      <c r="B1493">
        <f>المصروفات!B934</f>
        <v>0</v>
      </c>
      <c r="C1493">
        <f>المصروفات!C934</f>
        <v>0</v>
      </c>
      <c r="D1493">
        <f>المصروفات!D934</f>
        <v>0</v>
      </c>
      <c r="T1493">
        <f>المصروفات!F934</f>
        <v>0</v>
      </c>
      <c r="V1493">
        <f>المصروفات!E934</f>
        <v>0</v>
      </c>
      <c r="X1493" t="str">
        <f>المصروفات!G934</f>
        <v>مصروف</v>
      </c>
    </row>
    <row r="1494" spans="1:24" x14ac:dyDescent="0.3">
      <c r="A1494">
        <f>المصروفات!A935</f>
        <v>0</v>
      </c>
      <c r="B1494">
        <f>المصروفات!B935</f>
        <v>0</v>
      </c>
      <c r="C1494">
        <f>المصروفات!C935</f>
        <v>0</v>
      </c>
      <c r="D1494">
        <f>المصروفات!D935</f>
        <v>0</v>
      </c>
      <c r="T1494">
        <f>المصروفات!F935</f>
        <v>0</v>
      </c>
      <c r="V1494">
        <f>المصروفات!E935</f>
        <v>0</v>
      </c>
      <c r="X1494" t="str">
        <f>المصروفات!G935</f>
        <v>مصروف</v>
      </c>
    </row>
    <row r="1495" spans="1:24" x14ac:dyDescent="0.3">
      <c r="A1495">
        <f>المصروفات!A936</f>
        <v>0</v>
      </c>
      <c r="B1495">
        <f>المصروفات!B936</f>
        <v>0</v>
      </c>
      <c r="C1495">
        <f>المصروفات!C936</f>
        <v>0</v>
      </c>
      <c r="D1495">
        <f>المصروفات!D936</f>
        <v>0</v>
      </c>
      <c r="T1495">
        <f>المصروفات!F936</f>
        <v>0</v>
      </c>
      <c r="V1495">
        <f>المصروفات!E936</f>
        <v>0</v>
      </c>
      <c r="X1495" t="str">
        <f>المصروفات!G936</f>
        <v>مصروف</v>
      </c>
    </row>
    <row r="1496" spans="1:24" x14ac:dyDescent="0.3">
      <c r="A1496">
        <f>المصروفات!A937</f>
        <v>0</v>
      </c>
      <c r="B1496">
        <f>المصروفات!B937</f>
        <v>0</v>
      </c>
      <c r="C1496">
        <f>المصروفات!C937</f>
        <v>0</v>
      </c>
      <c r="D1496">
        <f>المصروفات!D937</f>
        <v>0</v>
      </c>
      <c r="T1496">
        <f>المصروفات!F937</f>
        <v>0</v>
      </c>
      <c r="V1496">
        <f>المصروفات!E937</f>
        <v>0</v>
      </c>
      <c r="X1496" t="str">
        <f>المصروفات!G937</f>
        <v>مصروف</v>
      </c>
    </row>
    <row r="1497" spans="1:24" x14ac:dyDescent="0.3">
      <c r="A1497">
        <f>المصروفات!A938</f>
        <v>0</v>
      </c>
      <c r="B1497">
        <f>المصروفات!B938</f>
        <v>0</v>
      </c>
      <c r="C1497">
        <f>المصروفات!C938</f>
        <v>0</v>
      </c>
      <c r="D1497">
        <f>المصروفات!D938</f>
        <v>0</v>
      </c>
      <c r="T1497">
        <f>المصروفات!F938</f>
        <v>0</v>
      </c>
      <c r="V1497">
        <f>المصروفات!E938</f>
        <v>0</v>
      </c>
      <c r="X1497" t="str">
        <f>المصروفات!G938</f>
        <v>مصروف</v>
      </c>
    </row>
    <row r="1498" spans="1:24" x14ac:dyDescent="0.3">
      <c r="A1498">
        <f>المصروفات!A939</f>
        <v>0</v>
      </c>
      <c r="B1498">
        <f>المصروفات!B939</f>
        <v>0</v>
      </c>
      <c r="C1498">
        <f>المصروفات!C939</f>
        <v>0</v>
      </c>
      <c r="D1498">
        <f>المصروفات!D939</f>
        <v>0</v>
      </c>
      <c r="T1498">
        <f>المصروفات!F939</f>
        <v>0</v>
      </c>
      <c r="V1498">
        <f>المصروفات!E939</f>
        <v>0</v>
      </c>
      <c r="X1498" t="str">
        <f>المصروفات!G939</f>
        <v>مصروف</v>
      </c>
    </row>
    <row r="1499" spans="1:24" x14ac:dyDescent="0.3">
      <c r="A1499">
        <f>المصروفات!A940</f>
        <v>0</v>
      </c>
      <c r="B1499">
        <f>المصروفات!B940</f>
        <v>0</v>
      </c>
      <c r="C1499">
        <f>المصروفات!C940</f>
        <v>0</v>
      </c>
      <c r="D1499">
        <f>المصروفات!D940</f>
        <v>0</v>
      </c>
      <c r="T1499">
        <f>المصروفات!F940</f>
        <v>0</v>
      </c>
      <c r="V1499">
        <f>المصروفات!E940</f>
        <v>0</v>
      </c>
      <c r="X1499" t="str">
        <f>المصروفات!G940</f>
        <v>مصروف</v>
      </c>
    </row>
    <row r="1500" spans="1:24" x14ac:dyDescent="0.3">
      <c r="A1500">
        <f>المصروفات!A941</f>
        <v>0</v>
      </c>
      <c r="B1500">
        <f>المصروفات!B941</f>
        <v>0</v>
      </c>
      <c r="C1500">
        <f>المصروفات!C941</f>
        <v>0</v>
      </c>
      <c r="D1500">
        <f>المصروفات!D941</f>
        <v>0</v>
      </c>
      <c r="T1500">
        <f>المصروفات!F941</f>
        <v>0</v>
      </c>
      <c r="V1500">
        <f>المصروفات!E941</f>
        <v>0</v>
      </c>
      <c r="X1500" t="str">
        <f>المصروفات!G941</f>
        <v>مصروف</v>
      </c>
    </row>
    <row r="1501" spans="1:24" x14ac:dyDescent="0.3">
      <c r="A1501">
        <f>المصروفات!A942</f>
        <v>0</v>
      </c>
      <c r="B1501">
        <f>المصروفات!B942</f>
        <v>0</v>
      </c>
      <c r="C1501">
        <f>المصروفات!C942</f>
        <v>0</v>
      </c>
      <c r="D1501">
        <f>المصروفات!D942</f>
        <v>0</v>
      </c>
      <c r="T1501">
        <f>المصروفات!F942</f>
        <v>0</v>
      </c>
      <c r="V1501">
        <f>المصروفات!E942</f>
        <v>0</v>
      </c>
      <c r="X1501" t="str">
        <f>المصروفات!G942</f>
        <v>مصروف</v>
      </c>
    </row>
    <row r="1502" spans="1:24" x14ac:dyDescent="0.3">
      <c r="A1502">
        <f>المصروفات!A943</f>
        <v>0</v>
      </c>
      <c r="B1502">
        <f>المصروفات!B943</f>
        <v>0</v>
      </c>
      <c r="C1502">
        <f>المصروفات!C943</f>
        <v>0</v>
      </c>
      <c r="D1502">
        <f>المصروفات!D943</f>
        <v>0</v>
      </c>
      <c r="T1502">
        <f>المصروفات!F943</f>
        <v>0</v>
      </c>
      <c r="V1502">
        <f>المصروفات!E943</f>
        <v>0</v>
      </c>
      <c r="X1502" t="str">
        <f>المصروفات!G943</f>
        <v>مصروف</v>
      </c>
    </row>
    <row r="1503" spans="1:24" x14ac:dyDescent="0.3">
      <c r="A1503">
        <f>المصروفات!A944</f>
        <v>0</v>
      </c>
      <c r="B1503">
        <f>المصروفات!B944</f>
        <v>0</v>
      </c>
      <c r="C1503">
        <f>المصروفات!C944</f>
        <v>0</v>
      </c>
      <c r="D1503">
        <f>المصروفات!D944</f>
        <v>0</v>
      </c>
      <c r="T1503">
        <f>المصروفات!F944</f>
        <v>0</v>
      </c>
      <c r="V1503">
        <f>المصروفات!E944</f>
        <v>0</v>
      </c>
      <c r="X1503" t="str">
        <f>المصروفات!G944</f>
        <v>مصروف</v>
      </c>
    </row>
    <row r="1504" spans="1:24" x14ac:dyDescent="0.3">
      <c r="A1504">
        <f>المصروفات!A945</f>
        <v>0</v>
      </c>
      <c r="B1504">
        <f>المصروفات!B945</f>
        <v>0</v>
      </c>
      <c r="C1504">
        <f>المصروفات!C945</f>
        <v>0</v>
      </c>
      <c r="D1504">
        <f>المصروفات!D945</f>
        <v>0</v>
      </c>
      <c r="T1504">
        <f>المصروفات!F945</f>
        <v>0</v>
      </c>
      <c r="V1504">
        <f>المصروفات!E945</f>
        <v>0</v>
      </c>
      <c r="X1504" t="str">
        <f>المصروفات!G945</f>
        <v>مصروف</v>
      </c>
    </row>
    <row r="1505" spans="1:24" x14ac:dyDescent="0.3">
      <c r="A1505">
        <f>المصروفات!A946</f>
        <v>0</v>
      </c>
      <c r="B1505">
        <f>المصروفات!B946</f>
        <v>0</v>
      </c>
      <c r="C1505">
        <f>المصروفات!C946</f>
        <v>0</v>
      </c>
      <c r="D1505">
        <f>المصروفات!D946</f>
        <v>0</v>
      </c>
      <c r="T1505">
        <f>المصروفات!F946</f>
        <v>0</v>
      </c>
      <c r="V1505">
        <f>المصروفات!E946</f>
        <v>0</v>
      </c>
      <c r="X1505" t="str">
        <f>المصروفات!G946</f>
        <v>مصروف</v>
      </c>
    </row>
    <row r="1506" spans="1:24" x14ac:dyDescent="0.3">
      <c r="A1506">
        <f>المصروفات!A947</f>
        <v>0</v>
      </c>
      <c r="B1506">
        <f>المصروفات!B947</f>
        <v>0</v>
      </c>
      <c r="C1506">
        <f>المصروفات!C947</f>
        <v>0</v>
      </c>
      <c r="D1506">
        <f>المصروفات!D947</f>
        <v>0</v>
      </c>
      <c r="T1506">
        <f>المصروفات!F947</f>
        <v>0</v>
      </c>
      <c r="V1506">
        <f>المصروفات!E947</f>
        <v>0</v>
      </c>
      <c r="X1506" t="str">
        <f>المصروفات!G947</f>
        <v>مصروف</v>
      </c>
    </row>
    <row r="1507" spans="1:24" x14ac:dyDescent="0.3">
      <c r="A1507">
        <f>المصروفات!A948</f>
        <v>0</v>
      </c>
      <c r="B1507">
        <f>المصروفات!B948</f>
        <v>0</v>
      </c>
      <c r="C1507">
        <f>المصروفات!C948</f>
        <v>0</v>
      </c>
      <c r="D1507">
        <f>المصروفات!D948</f>
        <v>0</v>
      </c>
      <c r="T1507">
        <f>المصروفات!F948</f>
        <v>0</v>
      </c>
      <c r="V1507">
        <f>المصروفات!E948</f>
        <v>0</v>
      </c>
      <c r="X1507" t="str">
        <f>المصروفات!G948</f>
        <v>مصروف</v>
      </c>
    </row>
    <row r="1508" spans="1:24" x14ac:dyDescent="0.3">
      <c r="A1508">
        <f>المصروفات!A949</f>
        <v>0</v>
      </c>
      <c r="B1508">
        <f>المصروفات!B949</f>
        <v>0</v>
      </c>
      <c r="C1508">
        <f>المصروفات!C949</f>
        <v>0</v>
      </c>
      <c r="D1508">
        <f>المصروفات!D949</f>
        <v>0</v>
      </c>
      <c r="T1508">
        <f>المصروفات!F949</f>
        <v>0</v>
      </c>
      <c r="V1508">
        <f>المصروفات!E949</f>
        <v>0</v>
      </c>
      <c r="X1508" t="str">
        <f>المصروفات!G949</f>
        <v>مصروف</v>
      </c>
    </row>
    <row r="1509" spans="1:24" x14ac:dyDescent="0.3">
      <c r="A1509">
        <f>المصروفات!A950</f>
        <v>0</v>
      </c>
      <c r="B1509">
        <f>المصروفات!B950</f>
        <v>0</v>
      </c>
      <c r="C1509">
        <f>المصروفات!C950</f>
        <v>0</v>
      </c>
      <c r="D1509">
        <f>المصروفات!D950</f>
        <v>0</v>
      </c>
      <c r="T1509">
        <f>المصروفات!F950</f>
        <v>0</v>
      </c>
      <c r="V1509">
        <f>المصروفات!E950</f>
        <v>0</v>
      </c>
      <c r="X1509" t="str">
        <f>المصروفات!G950</f>
        <v>مصروف</v>
      </c>
    </row>
    <row r="1510" spans="1:24" x14ac:dyDescent="0.3">
      <c r="A1510">
        <f>المصروفات!A951</f>
        <v>0</v>
      </c>
      <c r="B1510">
        <f>المصروفات!B951</f>
        <v>0</v>
      </c>
      <c r="C1510">
        <f>المصروفات!C951</f>
        <v>0</v>
      </c>
      <c r="D1510">
        <f>المصروفات!D951</f>
        <v>0</v>
      </c>
      <c r="T1510">
        <f>المصروفات!F951</f>
        <v>0</v>
      </c>
      <c r="V1510">
        <f>المصروفات!E951</f>
        <v>0</v>
      </c>
      <c r="X1510" t="str">
        <f>المصروفات!G951</f>
        <v>مصروف</v>
      </c>
    </row>
    <row r="1511" spans="1:24" x14ac:dyDescent="0.3">
      <c r="A1511">
        <f>المصروفات!A952</f>
        <v>0</v>
      </c>
      <c r="B1511">
        <f>المصروفات!B952</f>
        <v>0</v>
      </c>
      <c r="C1511">
        <f>المصروفات!C952</f>
        <v>0</v>
      </c>
      <c r="D1511">
        <f>المصروفات!D952</f>
        <v>0</v>
      </c>
      <c r="T1511">
        <f>المصروفات!F952</f>
        <v>0</v>
      </c>
      <c r="V1511">
        <f>المصروفات!E952</f>
        <v>0</v>
      </c>
      <c r="X1511" t="str">
        <f>المصروفات!G952</f>
        <v>مصروف</v>
      </c>
    </row>
    <row r="1512" spans="1:24" x14ac:dyDescent="0.3">
      <c r="A1512">
        <f>المصروفات!A953</f>
        <v>0</v>
      </c>
      <c r="B1512">
        <f>المصروفات!B953</f>
        <v>0</v>
      </c>
      <c r="C1512">
        <f>المصروفات!C953</f>
        <v>0</v>
      </c>
      <c r="D1512">
        <f>المصروفات!D953</f>
        <v>0</v>
      </c>
      <c r="T1512">
        <f>المصروفات!F953</f>
        <v>0</v>
      </c>
      <c r="V1512">
        <f>المصروفات!E953</f>
        <v>0</v>
      </c>
      <c r="X1512" t="str">
        <f>المصروفات!G953</f>
        <v>مصروف</v>
      </c>
    </row>
    <row r="1513" spans="1:24" x14ac:dyDescent="0.3">
      <c r="A1513">
        <f>المصروفات!A954</f>
        <v>0</v>
      </c>
      <c r="B1513">
        <f>المصروفات!B954</f>
        <v>0</v>
      </c>
      <c r="C1513">
        <f>المصروفات!C954</f>
        <v>0</v>
      </c>
      <c r="D1513">
        <f>المصروفات!D954</f>
        <v>0</v>
      </c>
      <c r="T1513">
        <f>المصروفات!F954</f>
        <v>0</v>
      </c>
      <c r="V1513">
        <f>المصروفات!E954</f>
        <v>0</v>
      </c>
      <c r="X1513" t="str">
        <f>المصروفات!G954</f>
        <v>مصروف</v>
      </c>
    </row>
    <row r="1514" spans="1:24" x14ac:dyDescent="0.3">
      <c r="A1514">
        <f>المصروفات!A955</f>
        <v>0</v>
      </c>
      <c r="B1514">
        <f>المصروفات!B955</f>
        <v>0</v>
      </c>
      <c r="C1514">
        <f>المصروفات!C955</f>
        <v>0</v>
      </c>
      <c r="D1514">
        <f>المصروفات!D955</f>
        <v>0</v>
      </c>
      <c r="T1514">
        <f>المصروفات!F955</f>
        <v>0</v>
      </c>
      <c r="V1514">
        <f>المصروفات!E955</f>
        <v>0</v>
      </c>
      <c r="X1514" t="str">
        <f>المصروفات!G955</f>
        <v>مصروف</v>
      </c>
    </row>
    <row r="1515" spans="1:24" x14ac:dyDescent="0.3">
      <c r="A1515">
        <f>المصروفات!A956</f>
        <v>0</v>
      </c>
      <c r="B1515">
        <f>المصروفات!B956</f>
        <v>0</v>
      </c>
      <c r="C1515">
        <f>المصروفات!C956</f>
        <v>0</v>
      </c>
      <c r="D1515">
        <f>المصروفات!D956</f>
        <v>0</v>
      </c>
      <c r="T1515">
        <f>المصروفات!F956</f>
        <v>0</v>
      </c>
      <c r="V1515">
        <f>المصروفات!E956</f>
        <v>0</v>
      </c>
      <c r="X1515" t="str">
        <f>المصروفات!G956</f>
        <v>مصروف</v>
      </c>
    </row>
    <row r="1516" spans="1:24" x14ac:dyDescent="0.3">
      <c r="A1516">
        <f>المصروفات!A957</f>
        <v>0</v>
      </c>
      <c r="B1516">
        <f>المصروفات!B957</f>
        <v>0</v>
      </c>
      <c r="C1516">
        <f>المصروفات!C957</f>
        <v>0</v>
      </c>
      <c r="D1516">
        <f>المصروفات!D957</f>
        <v>0</v>
      </c>
      <c r="T1516">
        <f>المصروفات!F957</f>
        <v>0</v>
      </c>
      <c r="V1516">
        <f>المصروفات!E957</f>
        <v>0</v>
      </c>
      <c r="X1516" t="str">
        <f>المصروفات!G957</f>
        <v>مصروف</v>
      </c>
    </row>
    <row r="1517" spans="1:24" x14ac:dyDescent="0.3">
      <c r="A1517">
        <f>المصروفات!A958</f>
        <v>0</v>
      </c>
      <c r="B1517">
        <f>المصروفات!B958</f>
        <v>0</v>
      </c>
      <c r="C1517">
        <f>المصروفات!C958</f>
        <v>0</v>
      </c>
      <c r="D1517">
        <f>المصروفات!D958</f>
        <v>0</v>
      </c>
      <c r="T1517">
        <f>المصروفات!F958</f>
        <v>0</v>
      </c>
      <c r="V1517">
        <f>المصروفات!E958</f>
        <v>0</v>
      </c>
      <c r="X1517" t="str">
        <f>المصروفات!G958</f>
        <v>مصروف</v>
      </c>
    </row>
    <row r="1518" spans="1:24" x14ac:dyDescent="0.3">
      <c r="A1518">
        <f>المصروفات!A959</f>
        <v>0</v>
      </c>
      <c r="B1518">
        <f>المصروفات!B959</f>
        <v>0</v>
      </c>
      <c r="C1518">
        <f>المصروفات!C959</f>
        <v>0</v>
      </c>
      <c r="D1518">
        <f>المصروفات!D959</f>
        <v>0</v>
      </c>
      <c r="T1518">
        <f>المصروفات!F959</f>
        <v>0</v>
      </c>
      <c r="V1518">
        <f>المصروفات!E959</f>
        <v>0</v>
      </c>
      <c r="X1518" t="str">
        <f>المصروفات!G959</f>
        <v>مصروف</v>
      </c>
    </row>
    <row r="1519" spans="1:24" x14ac:dyDescent="0.3">
      <c r="A1519">
        <f>المصروفات!A960</f>
        <v>0</v>
      </c>
      <c r="B1519">
        <f>المصروفات!B960</f>
        <v>0</v>
      </c>
      <c r="C1519">
        <f>المصروفات!C960</f>
        <v>0</v>
      </c>
      <c r="D1519">
        <f>المصروفات!D960</f>
        <v>0</v>
      </c>
      <c r="T1519">
        <f>المصروفات!F960</f>
        <v>0</v>
      </c>
      <c r="V1519">
        <f>المصروفات!E960</f>
        <v>0</v>
      </c>
      <c r="X1519" t="str">
        <f>المصروفات!G960</f>
        <v>مصروف</v>
      </c>
    </row>
    <row r="1520" spans="1:24" x14ac:dyDescent="0.3">
      <c r="A1520">
        <f>المصروفات!A961</f>
        <v>0</v>
      </c>
      <c r="B1520">
        <f>المصروفات!B961</f>
        <v>0</v>
      </c>
      <c r="C1520">
        <f>المصروفات!C961</f>
        <v>0</v>
      </c>
      <c r="D1520">
        <f>المصروفات!D961</f>
        <v>0</v>
      </c>
      <c r="T1520">
        <f>المصروفات!F961</f>
        <v>0</v>
      </c>
      <c r="V1520">
        <f>المصروفات!E961</f>
        <v>0</v>
      </c>
      <c r="X1520" t="str">
        <f>المصروفات!G961</f>
        <v>مصروف</v>
      </c>
    </row>
    <row r="1521" spans="1:24" x14ac:dyDescent="0.3">
      <c r="A1521">
        <f>المصروفات!A962</f>
        <v>0</v>
      </c>
      <c r="B1521">
        <f>المصروفات!B962</f>
        <v>0</v>
      </c>
      <c r="C1521">
        <f>المصروفات!C962</f>
        <v>0</v>
      </c>
      <c r="D1521">
        <f>المصروفات!D962</f>
        <v>0</v>
      </c>
      <c r="T1521">
        <f>المصروفات!F962</f>
        <v>0</v>
      </c>
      <c r="V1521">
        <f>المصروفات!E962</f>
        <v>0</v>
      </c>
      <c r="X1521" t="str">
        <f>المصروفات!G962</f>
        <v>مصروف</v>
      </c>
    </row>
    <row r="1522" spans="1:24" x14ac:dyDescent="0.3">
      <c r="A1522">
        <f>المصروفات!A963</f>
        <v>0</v>
      </c>
      <c r="B1522">
        <f>المصروفات!B963</f>
        <v>0</v>
      </c>
      <c r="C1522">
        <f>المصروفات!C963</f>
        <v>0</v>
      </c>
      <c r="D1522">
        <f>المصروفات!D963</f>
        <v>0</v>
      </c>
      <c r="T1522">
        <f>المصروفات!F963</f>
        <v>0</v>
      </c>
      <c r="V1522">
        <f>المصروفات!E963</f>
        <v>0</v>
      </c>
      <c r="X1522" t="str">
        <f>المصروفات!G963</f>
        <v>مصروف</v>
      </c>
    </row>
    <row r="1523" spans="1:24" x14ac:dyDescent="0.3">
      <c r="A1523">
        <f>المصروفات!A964</f>
        <v>0</v>
      </c>
      <c r="B1523">
        <f>المصروفات!B964</f>
        <v>0</v>
      </c>
      <c r="C1523">
        <f>المصروفات!C964</f>
        <v>0</v>
      </c>
      <c r="D1523">
        <f>المصروفات!D964</f>
        <v>0</v>
      </c>
      <c r="T1523">
        <f>المصروفات!F964</f>
        <v>0</v>
      </c>
      <c r="V1523">
        <f>المصروفات!E964</f>
        <v>0</v>
      </c>
      <c r="X1523" t="str">
        <f>المصروفات!G964</f>
        <v>مصروف</v>
      </c>
    </row>
    <row r="1524" spans="1:24" x14ac:dyDescent="0.3">
      <c r="A1524">
        <f>المصروفات!A965</f>
        <v>0</v>
      </c>
      <c r="B1524">
        <f>المصروفات!B965</f>
        <v>0</v>
      </c>
      <c r="C1524">
        <f>المصروفات!C965</f>
        <v>0</v>
      </c>
      <c r="D1524">
        <f>المصروفات!D965</f>
        <v>0</v>
      </c>
      <c r="T1524">
        <f>المصروفات!F965</f>
        <v>0</v>
      </c>
      <c r="V1524">
        <f>المصروفات!E965</f>
        <v>0</v>
      </c>
      <c r="X1524" t="str">
        <f>المصروفات!G965</f>
        <v>مصروف</v>
      </c>
    </row>
    <row r="1525" spans="1:24" x14ac:dyDescent="0.3">
      <c r="A1525">
        <f>المصروفات!A966</f>
        <v>0</v>
      </c>
      <c r="B1525">
        <f>المصروفات!B966</f>
        <v>0</v>
      </c>
      <c r="C1525">
        <f>المصروفات!C966</f>
        <v>0</v>
      </c>
      <c r="D1525">
        <f>المصروفات!D966</f>
        <v>0</v>
      </c>
      <c r="T1525">
        <f>المصروفات!F966</f>
        <v>0</v>
      </c>
      <c r="V1525">
        <f>المصروفات!E966</f>
        <v>0</v>
      </c>
      <c r="X1525" t="str">
        <f>المصروفات!G966</f>
        <v>مصروف</v>
      </c>
    </row>
    <row r="1526" spans="1:24" x14ac:dyDescent="0.3">
      <c r="A1526">
        <f>المصروفات!A967</f>
        <v>0</v>
      </c>
      <c r="B1526">
        <f>المصروفات!B967</f>
        <v>0</v>
      </c>
      <c r="C1526">
        <f>المصروفات!C967</f>
        <v>0</v>
      </c>
      <c r="D1526">
        <f>المصروفات!D967</f>
        <v>0</v>
      </c>
      <c r="T1526">
        <f>المصروفات!F967</f>
        <v>0</v>
      </c>
      <c r="V1526">
        <f>المصروفات!E967</f>
        <v>0</v>
      </c>
      <c r="X1526" t="str">
        <f>المصروفات!G967</f>
        <v>مصروف</v>
      </c>
    </row>
    <row r="1527" spans="1:24" x14ac:dyDescent="0.3">
      <c r="A1527">
        <f>المصروفات!A968</f>
        <v>0</v>
      </c>
      <c r="B1527">
        <f>المصروفات!B968</f>
        <v>0</v>
      </c>
      <c r="C1527">
        <f>المصروفات!C968</f>
        <v>0</v>
      </c>
      <c r="D1527">
        <f>المصروفات!D968</f>
        <v>0</v>
      </c>
      <c r="T1527">
        <f>المصروفات!F968</f>
        <v>0</v>
      </c>
      <c r="V1527">
        <f>المصروفات!E968</f>
        <v>0</v>
      </c>
      <c r="X1527" t="str">
        <f>المصروفات!G968</f>
        <v>مصروف</v>
      </c>
    </row>
    <row r="1528" spans="1:24" x14ac:dyDescent="0.3">
      <c r="A1528">
        <f>المصروفات!A969</f>
        <v>0</v>
      </c>
      <c r="B1528">
        <f>المصروفات!B969</f>
        <v>0</v>
      </c>
      <c r="C1528">
        <f>المصروفات!C969</f>
        <v>0</v>
      </c>
      <c r="D1528">
        <f>المصروفات!D969</f>
        <v>0</v>
      </c>
      <c r="T1528">
        <f>المصروفات!F969</f>
        <v>0</v>
      </c>
      <c r="V1528">
        <f>المصروفات!E969</f>
        <v>0</v>
      </c>
      <c r="X1528" t="str">
        <f>المصروفات!G969</f>
        <v>مصروف</v>
      </c>
    </row>
    <row r="1529" spans="1:24" x14ac:dyDescent="0.3">
      <c r="A1529">
        <f>المصروفات!A970</f>
        <v>0</v>
      </c>
      <c r="B1529">
        <f>المصروفات!B970</f>
        <v>0</v>
      </c>
      <c r="C1529">
        <f>المصروفات!C970</f>
        <v>0</v>
      </c>
      <c r="D1529">
        <f>المصروفات!D970</f>
        <v>0</v>
      </c>
      <c r="T1529">
        <f>المصروفات!F970</f>
        <v>0</v>
      </c>
      <c r="V1529">
        <f>المصروفات!E970</f>
        <v>0</v>
      </c>
      <c r="X1529" t="str">
        <f>المصروفات!G970</f>
        <v>مصروف</v>
      </c>
    </row>
    <row r="1530" spans="1:24" x14ac:dyDescent="0.3">
      <c r="A1530">
        <f>المصروفات!A971</f>
        <v>0</v>
      </c>
      <c r="B1530">
        <f>المصروفات!B971</f>
        <v>0</v>
      </c>
      <c r="C1530">
        <f>المصروفات!C971</f>
        <v>0</v>
      </c>
      <c r="D1530">
        <f>المصروفات!D971</f>
        <v>0</v>
      </c>
      <c r="T1530">
        <f>المصروفات!F971</f>
        <v>0</v>
      </c>
      <c r="V1530">
        <f>المصروفات!E971</f>
        <v>0</v>
      </c>
      <c r="X1530" t="str">
        <f>المصروفات!G971</f>
        <v>مصروف</v>
      </c>
    </row>
    <row r="1531" spans="1:24" x14ac:dyDescent="0.3">
      <c r="A1531">
        <f>المصروفات!A972</f>
        <v>0</v>
      </c>
      <c r="B1531">
        <f>المصروفات!B972</f>
        <v>0</v>
      </c>
      <c r="C1531">
        <f>المصروفات!C972</f>
        <v>0</v>
      </c>
      <c r="D1531">
        <f>المصروفات!D972</f>
        <v>0</v>
      </c>
      <c r="T1531">
        <f>المصروفات!F972</f>
        <v>0</v>
      </c>
      <c r="V1531">
        <f>المصروفات!E972</f>
        <v>0</v>
      </c>
      <c r="X1531" t="str">
        <f>المصروفات!G972</f>
        <v>مصروف</v>
      </c>
    </row>
    <row r="1532" spans="1:24" x14ac:dyDescent="0.3">
      <c r="A1532">
        <f>المصروفات!A973</f>
        <v>0</v>
      </c>
      <c r="B1532">
        <f>المصروفات!B973</f>
        <v>0</v>
      </c>
      <c r="C1532">
        <f>المصروفات!C973</f>
        <v>0</v>
      </c>
      <c r="D1532">
        <f>المصروفات!D973</f>
        <v>0</v>
      </c>
      <c r="T1532">
        <f>المصروفات!F973</f>
        <v>0</v>
      </c>
      <c r="V1532">
        <f>المصروفات!E973</f>
        <v>0</v>
      </c>
      <c r="X1532" t="str">
        <f>المصروفات!G973</f>
        <v>مصروف</v>
      </c>
    </row>
    <row r="1533" spans="1:24" x14ac:dyDescent="0.3">
      <c r="A1533">
        <f>المصروفات!A974</f>
        <v>0</v>
      </c>
      <c r="B1533">
        <f>المصروفات!B974</f>
        <v>0</v>
      </c>
      <c r="C1533">
        <f>المصروفات!C974</f>
        <v>0</v>
      </c>
      <c r="D1533">
        <f>المصروفات!D974</f>
        <v>0</v>
      </c>
      <c r="T1533">
        <f>المصروفات!F974</f>
        <v>0</v>
      </c>
      <c r="V1533">
        <f>المصروفات!E974</f>
        <v>0</v>
      </c>
      <c r="X1533" t="str">
        <f>المصروفات!G974</f>
        <v>مصروف</v>
      </c>
    </row>
    <row r="1534" spans="1:24" x14ac:dyDescent="0.3">
      <c r="A1534">
        <f>المصروفات!A975</f>
        <v>0</v>
      </c>
      <c r="B1534">
        <f>المصروفات!B975</f>
        <v>0</v>
      </c>
      <c r="C1534">
        <f>المصروفات!C975</f>
        <v>0</v>
      </c>
      <c r="D1534">
        <f>المصروفات!D975</f>
        <v>0</v>
      </c>
      <c r="T1534">
        <f>المصروفات!F975</f>
        <v>0</v>
      </c>
      <c r="V1534">
        <f>المصروفات!E975</f>
        <v>0</v>
      </c>
      <c r="X1534" t="str">
        <f>المصروفات!G975</f>
        <v>مصروف</v>
      </c>
    </row>
    <row r="1535" spans="1:24" x14ac:dyDescent="0.3">
      <c r="A1535">
        <f>المصروفات!A976</f>
        <v>0</v>
      </c>
      <c r="B1535">
        <f>المصروفات!B976</f>
        <v>0</v>
      </c>
      <c r="C1535">
        <f>المصروفات!C976</f>
        <v>0</v>
      </c>
      <c r="D1535">
        <f>المصروفات!D976</f>
        <v>0</v>
      </c>
      <c r="T1535">
        <f>المصروفات!F976</f>
        <v>0</v>
      </c>
      <c r="V1535">
        <f>المصروفات!E976</f>
        <v>0</v>
      </c>
      <c r="X1535" t="str">
        <f>المصروفات!G976</f>
        <v>مصروف</v>
      </c>
    </row>
    <row r="1536" spans="1:24" x14ac:dyDescent="0.3">
      <c r="A1536">
        <f>المصروفات!A977</f>
        <v>0</v>
      </c>
      <c r="B1536">
        <f>المصروفات!B977</f>
        <v>0</v>
      </c>
      <c r="C1536">
        <f>المصروفات!C977</f>
        <v>0</v>
      </c>
      <c r="D1536">
        <f>المصروفات!D977</f>
        <v>0</v>
      </c>
      <c r="T1536">
        <f>المصروفات!F977</f>
        <v>0</v>
      </c>
      <c r="V1536">
        <f>المصروفات!E977</f>
        <v>0</v>
      </c>
      <c r="X1536" t="str">
        <f>المصروفات!G977</f>
        <v>مصروف</v>
      </c>
    </row>
    <row r="1537" spans="1:24" x14ac:dyDescent="0.3">
      <c r="A1537">
        <f>المصروفات!A978</f>
        <v>0</v>
      </c>
      <c r="B1537">
        <f>المصروفات!B978</f>
        <v>0</v>
      </c>
      <c r="C1537">
        <f>المصروفات!C978</f>
        <v>0</v>
      </c>
      <c r="D1537">
        <f>المصروفات!D978</f>
        <v>0</v>
      </c>
      <c r="T1537">
        <f>المصروفات!F978</f>
        <v>0</v>
      </c>
      <c r="V1537">
        <f>المصروفات!E978</f>
        <v>0</v>
      </c>
      <c r="X1537" t="str">
        <f>المصروفات!G978</f>
        <v>مصروف</v>
      </c>
    </row>
    <row r="1538" spans="1:24" x14ac:dyDescent="0.3">
      <c r="A1538">
        <f>المصروفات!A979</f>
        <v>0</v>
      </c>
      <c r="B1538">
        <f>المصروفات!B979</f>
        <v>0</v>
      </c>
      <c r="C1538">
        <f>المصروفات!C979</f>
        <v>0</v>
      </c>
      <c r="D1538">
        <f>المصروفات!D979</f>
        <v>0</v>
      </c>
      <c r="T1538">
        <f>المصروفات!F979</f>
        <v>0</v>
      </c>
      <c r="V1538">
        <f>المصروفات!E979</f>
        <v>0</v>
      </c>
      <c r="X1538" t="str">
        <f>المصروفات!G979</f>
        <v>مصروف</v>
      </c>
    </row>
    <row r="1539" spans="1:24" x14ac:dyDescent="0.3">
      <c r="A1539">
        <f>المصروفات!A980</f>
        <v>0</v>
      </c>
      <c r="B1539">
        <f>المصروفات!B980</f>
        <v>0</v>
      </c>
      <c r="C1539">
        <f>المصروفات!C980</f>
        <v>0</v>
      </c>
      <c r="D1539">
        <f>المصروفات!D980</f>
        <v>0</v>
      </c>
      <c r="T1539">
        <f>المصروفات!F980</f>
        <v>0</v>
      </c>
      <c r="V1539">
        <f>المصروفات!E980</f>
        <v>0</v>
      </c>
      <c r="X1539" t="str">
        <f>المصروفات!G980</f>
        <v>مصروف</v>
      </c>
    </row>
    <row r="1540" spans="1:24" x14ac:dyDescent="0.3">
      <c r="A1540">
        <f>المصروفات!A981</f>
        <v>0</v>
      </c>
      <c r="B1540">
        <f>المصروفات!B981</f>
        <v>0</v>
      </c>
      <c r="C1540">
        <f>المصروفات!C981</f>
        <v>0</v>
      </c>
      <c r="D1540">
        <f>المصروفات!D981</f>
        <v>0</v>
      </c>
      <c r="T1540">
        <f>المصروفات!F981</f>
        <v>0</v>
      </c>
      <c r="V1540">
        <f>المصروفات!E981</f>
        <v>0</v>
      </c>
      <c r="X1540" t="str">
        <f>المصروفات!G981</f>
        <v>مصروف</v>
      </c>
    </row>
    <row r="1541" spans="1:24" x14ac:dyDescent="0.3">
      <c r="A1541">
        <f>المصروفات!A982</f>
        <v>0</v>
      </c>
      <c r="B1541">
        <f>المصروفات!B982</f>
        <v>0</v>
      </c>
      <c r="C1541">
        <f>المصروفات!C982</f>
        <v>0</v>
      </c>
      <c r="D1541">
        <f>المصروفات!D982</f>
        <v>0</v>
      </c>
      <c r="T1541">
        <f>المصروفات!F982</f>
        <v>0</v>
      </c>
      <c r="V1541">
        <f>المصروفات!E982</f>
        <v>0</v>
      </c>
      <c r="X1541" t="str">
        <f>المصروفات!G982</f>
        <v>مصروف</v>
      </c>
    </row>
    <row r="1542" spans="1:24" x14ac:dyDescent="0.3">
      <c r="A1542">
        <f>المصروفات!A983</f>
        <v>0</v>
      </c>
      <c r="B1542">
        <f>المصروفات!B983</f>
        <v>0</v>
      </c>
      <c r="C1542">
        <f>المصروفات!C983</f>
        <v>0</v>
      </c>
      <c r="D1542">
        <f>المصروفات!D983</f>
        <v>0</v>
      </c>
      <c r="T1542">
        <f>المصروفات!F983</f>
        <v>0</v>
      </c>
      <c r="V1542">
        <f>المصروفات!E983</f>
        <v>0</v>
      </c>
      <c r="X1542" t="str">
        <f>المصروفات!G983</f>
        <v>مصروف</v>
      </c>
    </row>
    <row r="1543" spans="1:24" x14ac:dyDescent="0.3">
      <c r="A1543">
        <f>المصروفات!A984</f>
        <v>0</v>
      </c>
      <c r="B1543">
        <f>المصروفات!B984</f>
        <v>0</v>
      </c>
      <c r="C1543">
        <f>المصروفات!C984</f>
        <v>0</v>
      </c>
      <c r="D1543">
        <f>المصروفات!D984</f>
        <v>0</v>
      </c>
      <c r="T1543">
        <f>المصروفات!F984</f>
        <v>0</v>
      </c>
      <c r="V1543">
        <f>المصروفات!E984</f>
        <v>0</v>
      </c>
      <c r="X1543" t="str">
        <f>المصروفات!G984</f>
        <v>مصروف</v>
      </c>
    </row>
    <row r="1544" spans="1:24" x14ac:dyDescent="0.3">
      <c r="A1544">
        <f>المصروفات!A985</f>
        <v>0</v>
      </c>
      <c r="B1544">
        <f>المصروفات!B985</f>
        <v>0</v>
      </c>
      <c r="C1544">
        <f>المصروفات!C985</f>
        <v>0</v>
      </c>
      <c r="D1544">
        <f>المصروفات!D985</f>
        <v>0</v>
      </c>
      <c r="T1544">
        <f>المصروفات!F985</f>
        <v>0</v>
      </c>
      <c r="V1544">
        <f>المصروفات!E985</f>
        <v>0</v>
      </c>
      <c r="X1544" t="str">
        <f>المصروفات!G985</f>
        <v>مصروف</v>
      </c>
    </row>
    <row r="1545" spans="1:24" x14ac:dyDescent="0.3">
      <c r="A1545">
        <f>المصروفات!A986</f>
        <v>0</v>
      </c>
      <c r="B1545">
        <f>المصروفات!B986</f>
        <v>0</v>
      </c>
      <c r="C1545">
        <f>المصروفات!C986</f>
        <v>0</v>
      </c>
      <c r="D1545">
        <f>المصروفات!D986</f>
        <v>0</v>
      </c>
      <c r="T1545">
        <f>المصروفات!F986</f>
        <v>0</v>
      </c>
      <c r="V1545">
        <f>المصروفات!E986</f>
        <v>0</v>
      </c>
      <c r="X1545" t="str">
        <f>المصروفات!G986</f>
        <v>مصروف</v>
      </c>
    </row>
    <row r="1546" spans="1:24" x14ac:dyDescent="0.3">
      <c r="A1546">
        <f>المصروفات!A987</f>
        <v>0</v>
      </c>
      <c r="B1546">
        <f>المصروفات!B987</f>
        <v>0</v>
      </c>
      <c r="C1546">
        <f>المصروفات!C987</f>
        <v>0</v>
      </c>
      <c r="D1546">
        <f>المصروفات!D987</f>
        <v>0</v>
      </c>
      <c r="T1546">
        <f>المصروفات!F987</f>
        <v>0</v>
      </c>
      <c r="V1546">
        <f>المصروفات!E987</f>
        <v>0</v>
      </c>
      <c r="X1546" t="str">
        <f>المصروفات!G987</f>
        <v>مصروف</v>
      </c>
    </row>
    <row r="1547" spans="1:24" x14ac:dyDescent="0.3">
      <c r="A1547">
        <f>المصروفات!A988</f>
        <v>0</v>
      </c>
      <c r="B1547">
        <f>المصروفات!B988</f>
        <v>0</v>
      </c>
      <c r="C1547">
        <f>المصروفات!C988</f>
        <v>0</v>
      </c>
      <c r="D1547">
        <f>المصروفات!D988</f>
        <v>0</v>
      </c>
      <c r="T1547">
        <f>المصروفات!F988</f>
        <v>0</v>
      </c>
      <c r="V1547">
        <f>المصروفات!E988</f>
        <v>0</v>
      </c>
      <c r="X1547" t="str">
        <f>المصروفات!G988</f>
        <v>مصروف</v>
      </c>
    </row>
    <row r="1548" spans="1:24" x14ac:dyDescent="0.3">
      <c r="A1548">
        <f>المصروفات!A989</f>
        <v>0</v>
      </c>
      <c r="B1548">
        <f>المصروفات!B989</f>
        <v>0</v>
      </c>
      <c r="C1548">
        <f>المصروفات!C989</f>
        <v>0</v>
      </c>
      <c r="D1548">
        <f>المصروفات!D989</f>
        <v>0</v>
      </c>
      <c r="T1548">
        <f>المصروفات!F989</f>
        <v>0</v>
      </c>
      <c r="V1548">
        <f>المصروفات!E989</f>
        <v>0</v>
      </c>
      <c r="X1548" t="str">
        <f>المصروفات!G989</f>
        <v>مصروف</v>
      </c>
    </row>
    <row r="1549" spans="1:24" x14ac:dyDescent="0.3">
      <c r="A1549">
        <f>المصروفات!A990</f>
        <v>0</v>
      </c>
      <c r="B1549">
        <f>المصروفات!B990</f>
        <v>0</v>
      </c>
      <c r="C1549">
        <f>المصروفات!C990</f>
        <v>0</v>
      </c>
      <c r="D1549">
        <f>المصروفات!D990</f>
        <v>0</v>
      </c>
      <c r="T1549">
        <f>المصروفات!F990</f>
        <v>0</v>
      </c>
      <c r="V1549">
        <f>المصروفات!E990</f>
        <v>0</v>
      </c>
      <c r="X1549" t="str">
        <f>المصروفات!G990</f>
        <v>مصروف</v>
      </c>
    </row>
    <row r="1550" spans="1:24" x14ac:dyDescent="0.3">
      <c r="A1550">
        <f>المصروفات!A991</f>
        <v>0</v>
      </c>
      <c r="B1550">
        <f>المصروفات!B991</f>
        <v>0</v>
      </c>
      <c r="C1550">
        <f>المصروفات!C991</f>
        <v>0</v>
      </c>
      <c r="D1550">
        <f>المصروفات!D991</f>
        <v>0</v>
      </c>
      <c r="T1550">
        <f>المصروفات!F991</f>
        <v>0</v>
      </c>
      <c r="V1550">
        <f>المصروفات!E991</f>
        <v>0</v>
      </c>
      <c r="X1550" t="str">
        <f>المصروفات!G991</f>
        <v>مصروف</v>
      </c>
    </row>
    <row r="1551" spans="1:24" x14ac:dyDescent="0.3">
      <c r="A1551">
        <f>المصروفات!A992</f>
        <v>0</v>
      </c>
      <c r="B1551">
        <f>المصروفات!B992</f>
        <v>0</v>
      </c>
      <c r="C1551">
        <f>المصروفات!C992</f>
        <v>0</v>
      </c>
      <c r="D1551">
        <f>المصروفات!D992</f>
        <v>0</v>
      </c>
      <c r="T1551">
        <f>المصروفات!F992</f>
        <v>0</v>
      </c>
      <c r="V1551">
        <f>المصروفات!E992</f>
        <v>0</v>
      </c>
      <c r="X1551" t="str">
        <f>المصروفات!G992</f>
        <v>مصروف</v>
      </c>
    </row>
    <row r="1552" spans="1:24" x14ac:dyDescent="0.3">
      <c r="A1552">
        <f>المصروفات!A993</f>
        <v>0</v>
      </c>
      <c r="B1552">
        <f>المصروفات!B993</f>
        <v>0</v>
      </c>
      <c r="C1552">
        <f>المصروفات!C993</f>
        <v>0</v>
      </c>
      <c r="D1552">
        <f>المصروفات!D993</f>
        <v>0</v>
      </c>
      <c r="T1552">
        <f>المصروفات!F993</f>
        <v>0</v>
      </c>
      <c r="V1552">
        <f>المصروفات!E993</f>
        <v>0</v>
      </c>
      <c r="X1552" t="str">
        <f>المصروفات!G993</f>
        <v>مصروف</v>
      </c>
    </row>
    <row r="1553" spans="1:24" x14ac:dyDescent="0.3">
      <c r="A1553">
        <f>المصروفات!A994</f>
        <v>0</v>
      </c>
      <c r="B1553">
        <f>المصروفات!B994</f>
        <v>0</v>
      </c>
      <c r="C1553">
        <f>المصروفات!C994</f>
        <v>0</v>
      </c>
      <c r="D1553">
        <f>المصروفات!D994</f>
        <v>0</v>
      </c>
      <c r="T1553">
        <f>المصروفات!F994</f>
        <v>0</v>
      </c>
      <c r="V1553">
        <f>المصروفات!E994</f>
        <v>0</v>
      </c>
      <c r="X1553" t="str">
        <f>المصروفات!G994</f>
        <v>مصروف</v>
      </c>
    </row>
    <row r="1554" spans="1:24" x14ac:dyDescent="0.3">
      <c r="A1554">
        <f>المصروفات!A995</f>
        <v>0</v>
      </c>
      <c r="B1554">
        <f>المصروفات!B995</f>
        <v>0</v>
      </c>
      <c r="C1554">
        <f>المصروفات!C995</f>
        <v>0</v>
      </c>
      <c r="D1554">
        <f>المصروفات!D995</f>
        <v>0</v>
      </c>
      <c r="T1554">
        <f>المصروفات!F995</f>
        <v>0</v>
      </c>
      <c r="V1554">
        <f>المصروفات!E995</f>
        <v>0</v>
      </c>
      <c r="X1554" t="str">
        <f>المصروفات!G995</f>
        <v>مصروف</v>
      </c>
    </row>
    <row r="1555" spans="1:24" x14ac:dyDescent="0.3">
      <c r="A1555">
        <f>المصروفات!A996</f>
        <v>0</v>
      </c>
      <c r="B1555">
        <f>المصروفات!B996</f>
        <v>0</v>
      </c>
      <c r="C1555">
        <f>المصروفات!C996</f>
        <v>0</v>
      </c>
      <c r="D1555">
        <f>المصروفات!D996</f>
        <v>0</v>
      </c>
      <c r="T1555">
        <f>المصروفات!F996</f>
        <v>0</v>
      </c>
      <c r="V1555">
        <f>المصروفات!E996</f>
        <v>0</v>
      </c>
      <c r="X1555" t="str">
        <f>المصروفات!G996</f>
        <v>مصروف</v>
      </c>
    </row>
    <row r="1556" spans="1:24" x14ac:dyDescent="0.3">
      <c r="A1556">
        <f>المصروفات!A997</f>
        <v>0</v>
      </c>
      <c r="B1556">
        <f>المصروفات!B997</f>
        <v>0</v>
      </c>
      <c r="C1556">
        <f>المصروفات!C997</f>
        <v>0</v>
      </c>
      <c r="D1556">
        <f>المصروفات!D997</f>
        <v>0</v>
      </c>
      <c r="T1556">
        <f>المصروفات!F997</f>
        <v>0</v>
      </c>
      <c r="V1556">
        <f>المصروفات!E997</f>
        <v>0</v>
      </c>
      <c r="X1556" t="str">
        <f>المصروفات!G997</f>
        <v>مصروف</v>
      </c>
    </row>
    <row r="1557" spans="1:24" x14ac:dyDescent="0.3">
      <c r="A1557">
        <f>المصروفات!A998</f>
        <v>0</v>
      </c>
      <c r="B1557">
        <f>المصروفات!B998</f>
        <v>0</v>
      </c>
      <c r="C1557">
        <f>المصروفات!C998</f>
        <v>0</v>
      </c>
      <c r="D1557">
        <f>المصروفات!D998</f>
        <v>0</v>
      </c>
      <c r="T1557">
        <f>المصروفات!F998</f>
        <v>0</v>
      </c>
      <c r="V1557">
        <f>المصروفات!E998</f>
        <v>0</v>
      </c>
      <c r="X1557" t="str">
        <f>المصروفات!G998</f>
        <v>مصروف</v>
      </c>
    </row>
    <row r="1558" spans="1:24" x14ac:dyDescent="0.3">
      <c r="A1558">
        <f>المصروفات!A999</f>
        <v>0</v>
      </c>
      <c r="B1558">
        <f>المصروفات!B999</f>
        <v>0</v>
      </c>
      <c r="C1558">
        <f>المصروفات!C999</f>
        <v>0</v>
      </c>
      <c r="D1558">
        <f>المصروفات!D999</f>
        <v>0</v>
      </c>
      <c r="T1558">
        <f>المصروفات!F999</f>
        <v>0</v>
      </c>
      <c r="V1558">
        <f>المصروفات!E999</f>
        <v>0</v>
      </c>
      <c r="X1558" t="str">
        <f>المصروفات!G999</f>
        <v>مصروف</v>
      </c>
    </row>
    <row r="1559" spans="1:24" x14ac:dyDescent="0.3">
      <c r="A1559">
        <f>المصروفات!A1000</f>
        <v>0</v>
      </c>
      <c r="B1559">
        <f>المصروفات!B1000</f>
        <v>0</v>
      </c>
      <c r="C1559">
        <f>المصروفات!C1000</f>
        <v>0</v>
      </c>
      <c r="D1559">
        <f>المصروفات!D1000</f>
        <v>0</v>
      </c>
      <c r="T1559">
        <f>المصروفات!F1000</f>
        <v>0</v>
      </c>
      <c r="V1559">
        <f>المصروفات!E1000</f>
        <v>0</v>
      </c>
      <c r="X1559" t="str">
        <f>المصروفات!G1000</f>
        <v>مصروف</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1AEB92A-D1A0-4247-9F3F-49E540FF6138}">
          <x14:formula1>
            <xm:f>mapping!$C:$C</xm:f>
          </x14:formula1>
          <xm:sqref>E4</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6CA5-B044-4CAD-A3B9-87FB5C3A4574}">
  <dimension ref="A1:G1000"/>
  <sheetViews>
    <sheetView rightToLeft="1" topLeftCell="A31" zoomScale="93" zoomScaleNormal="93" workbookViewId="0">
      <selection activeCell="E52" sqref="E52"/>
    </sheetView>
  </sheetViews>
  <sheetFormatPr defaultRowHeight="14" x14ac:dyDescent="0.3"/>
  <cols>
    <col min="1" max="1" width="5.5" customWidth="1"/>
    <col min="2" max="2" width="7.4140625" customWidth="1"/>
    <col min="3" max="3" width="6" customWidth="1"/>
    <col min="4" max="4" width="24.83203125" bestFit="1" customWidth="1"/>
    <col min="5" max="5" width="19.75" style="155" customWidth="1"/>
    <col min="6" max="6" width="13.83203125" bestFit="1" customWidth="1"/>
    <col min="7" max="7" width="16.25" bestFit="1" customWidth="1"/>
    <col min="8" max="8" width="18.75" bestFit="1" customWidth="1"/>
  </cols>
  <sheetData>
    <row r="1" spans="1:7" ht="30.65" customHeight="1" x14ac:dyDescent="0.3">
      <c r="A1" s="76" t="s">
        <v>273</v>
      </c>
      <c r="B1" s="76" t="s">
        <v>270</v>
      </c>
      <c r="C1" s="76" t="s">
        <v>274</v>
      </c>
      <c r="D1" s="76" t="s">
        <v>303</v>
      </c>
      <c r="E1" s="76" t="s">
        <v>307</v>
      </c>
      <c r="F1" s="76" t="s">
        <v>166</v>
      </c>
      <c r="G1" s="76" t="s">
        <v>305</v>
      </c>
    </row>
    <row r="2" spans="1:7" x14ac:dyDescent="0.3">
      <c r="A2">
        <v>28</v>
      </c>
      <c r="B2">
        <v>2</v>
      </c>
      <c r="C2">
        <v>2026</v>
      </c>
      <c r="D2" t="s">
        <v>328</v>
      </c>
      <c r="E2" s="171">
        <v>126000</v>
      </c>
      <c r="G2" s="41" t="s">
        <v>306</v>
      </c>
    </row>
    <row r="3" spans="1:7" x14ac:dyDescent="0.3">
      <c r="A3">
        <v>28</v>
      </c>
      <c r="B3">
        <v>2</v>
      </c>
      <c r="C3">
        <v>2026</v>
      </c>
      <c r="D3" t="s">
        <v>342</v>
      </c>
      <c r="E3" s="171">
        <v>3000</v>
      </c>
      <c r="G3" s="41" t="s">
        <v>306</v>
      </c>
    </row>
    <row r="4" spans="1:7" x14ac:dyDescent="0.3">
      <c r="A4">
        <v>28</v>
      </c>
      <c r="B4">
        <v>2</v>
      </c>
      <c r="C4">
        <v>2026</v>
      </c>
      <c r="D4" t="s">
        <v>343</v>
      </c>
      <c r="E4" s="171">
        <v>24000</v>
      </c>
      <c r="G4" s="41" t="s">
        <v>306</v>
      </c>
    </row>
    <row r="5" spans="1:7" x14ac:dyDescent="0.3">
      <c r="A5">
        <v>28</v>
      </c>
      <c r="B5">
        <v>2</v>
      </c>
      <c r="C5">
        <v>2026</v>
      </c>
      <c r="D5" t="s">
        <v>344</v>
      </c>
      <c r="E5" s="171">
        <v>12000</v>
      </c>
      <c r="G5" s="41" t="s">
        <v>306</v>
      </c>
    </row>
    <row r="6" spans="1:7" x14ac:dyDescent="0.3">
      <c r="A6">
        <v>28</v>
      </c>
      <c r="B6">
        <v>2</v>
      </c>
      <c r="C6">
        <v>2026</v>
      </c>
      <c r="D6" t="s">
        <v>345</v>
      </c>
      <c r="E6" s="171">
        <v>1400</v>
      </c>
      <c r="G6" s="41" t="s">
        <v>306</v>
      </c>
    </row>
    <row r="7" spans="1:7" x14ac:dyDescent="0.3">
      <c r="A7">
        <v>28</v>
      </c>
      <c r="B7">
        <v>2</v>
      </c>
      <c r="C7">
        <v>2026</v>
      </c>
      <c r="D7" t="s">
        <v>346</v>
      </c>
      <c r="E7" s="171">
        <v>30000</v>
      </c>
      <c r="G7" s="41" t="s">
        <v>306</v>
      </c>
    </row>
    <row r="8" spans="1:7" x14ac:dyDescent="0.3">
      <c r="A8">
        <v>28</v>
      </c>
      <c r="B8">
        <v>2</v>
      </c>
      <c r="C8">
        <v>2026</v>
      </c>
      <c r="D8" t="s">
        <v>347</v>
      </c>
      <c r="E8" s="171">
        <v>12000</v>
      </c>
      <c r="G8" s="41" t="s">
        <v>306</v>
      </c>
    </row>
    <row r="9" spans="1:7" x14ac:dyDescent="0.3">
      <c r="A9">
        <v>28</v>
      </c>
      <c r="B9">
        <v>2</v>
      </c>
      <c r="C9">
        <v>2026</v>
      </c>
      <c r="D9" t="s">
        <v>348</v>
      </c>
      <c r="E9" s="171">
        <v>700</v>
      </c>
      <c r="G9" s="41" t="s">
        <v>306</v>
      </c>
    </row>
    <row r="10" spans="1:7" x14ac:dyDescent="0.3">
      <c r="A10">
        <v>15</v>
      </c>
      <c r="B10">
        <v>5</v>
      </c>
      <c r="C10">
        <v>2026</v>
      </c>
      <c r="D10" t="s">
        <v>406</v>
      </c>
      <c r="E10" s="171">
        <v>28000</v>
      </c>
      <c r="G10" s="41" t="s">
        <v>306</v>
      </c>
    </row>
    <row r="11" spans="1:7" x14ac:dyDescent="0.3">
      <c r="A11">
        <v>15</v>
      </c>
      <c r="B11">
        <v>5</v>
      </c>
      <c r="C11">
        <v>2026</v>
      </c>
      <c r="D11" t="s">
        <v>407</v>
      </c>
      <c r="E11" s="171">
        <v>8000</v>
      </c>
      <c r="G11" s="41" t="s">
        <v>306</v>
      </c>
    </row>
    <row r="12" spans="1:7" x14ac:dyDescent="0.3">
      <c r="A12">
        <v>15</v>
      </c>
      <c r="B12">
        <v>5</v>
      </c>
      <c r="C12">
        <v>2026</v>
      </c>
      <c r="D12" t="s">
        <v>408</v>
      </c>
      <c r="E12" s="171">
        <v>10000</v>
      </c>
      <c r="G12" s="41" t="s">
        <v>306</v>
      </c>
    </row>
    <row r="13" spans="1:7" x14ac:dyDescent="0.3">
      <c r="A13">
        <v>15</v>
      </c>
      <c r="B13">
        <v>5</v>
      </c>
      <c r="C13">
        <v>2026</v>
      </c>
      <c r="D13" t="s">
        <v>409</v>
      </c>
      <c r="E13" s="171">
        <v>23000</v>
      </c>
      <c r="G13" s="41" t="s">
        <v>306</v>
      </c>
    </row>
    <row r="14" spans="1:7" x14ac:dyDescent="0.3">
      <c r="A14">
        <v>15</v>
      </c>
      <c r="B14">
        <v>5</v>
      </c>
      <c r="C14">
        <v>2026</v>
      </c>
      <c r="D14" t="s">
        <v>410</v>
      </c>
      <c r="E14" s="171">
        <v>100000</v>
      </c>
      <c r="G14" s="41" t="s">
        <v>306</v>
      </c>
    </row>
    <row r="15" spans="1:7" x14ac:dyDescent="0.3">
      <c r="A15">
        <v>15</v>
      </c>
      <c r="B15">
        <v>5</v>
      </c>
      <c r="C15">
        <v>2026</v>
      </c>
      <c r="D15" t="s">
        <v>414</v>
      </c>
      <c r="E15" s="171">
        <v>4000</v>
      </c>
      <c r="G15" s="41" t="s">
        <v>306</v>
      </c>
    </row>
    <row r="16" spans="1:7" x14ac:dyDescent="0.3">
      <c r="A16">
        <v>15</v>
      </c>
      <c r="B16">
        <v>5</v>
      </c>
      <c r="C16">
        <v>2026</v>
      </c>
      <c r="D16" t="s">
        <v>411</v>
      </c>
      <c r="E16" s="171">
        <v>7000</v>
      </c>
      <c r="G16" s="41" t="s">
        <v>306</v>
      </c>
    </row>
    <row r="17" spans="1:7" x14ac:dyDescent="0.3">
      <c r="A17">
        <v>15</v>
      </c>
      <c r="B17">
        <v>5</v>
      </c>
      <c r="C17">
        <v>2026</v>
      </c>
      <c r="D17" t="s">
        <v>168</v>
      </c>
      <c r="E17" s="171">
        <v>19000</v>
      </c>
      <c r="G17" s="41" t="s">
        <v>306</v>
      </c>
    </row>
    <row r="18" spans="1:7" x14ac:dyDescent="0.3">
      <c r="A18">
        <v>15</v>
      </c>
      <c r="B18">
        <v>5</v>
      </c>
      <c r="C18">
        <v>2026</v>
      </c>
      <c r="D18" t="s">
        <v>412</v>
      </c>
      <c r="E18" s="171">
        <v>20000</v>
      </c>
      <c r="G18" s="41" t="s">
        <v>306</v>
      </c>
    </row>
    <row r="19" spans="1:7" x14ac:dyDescent="0.3">
      <c r="A19">
        <v>15</v>
      </c>
      <c r="B19">
        <v>5</v>
      </c>
      <c r="C19">
        <v>2026</v>
      </c>
      <c r="D19" t="s">
        <v>168</v>
      </c>
      <c r="E19" s="171">
        <v>10000</v>
      </c>
      <c r="G19" s="41" t="s">
        <v>306</v>
      </c>
    </row>
    <row r="20" spans="1:7" x14ac:dyDescent="0.3">
      <c r="A20">
        <v>15</v>
      </c>
      <c r="B20">
        <v>5</v>
      </c>
      <c r="C20">
        <v>2026</v>
      </c>
      <c r="D20" t="s">
        <v>416</v>
      </c>
      <c r="E20" s="171">
        <v>4400</v>
      </c>
      <c r="G20" s="41" t="s">
        <v>306</v>
      </c>
    </row>
    <row r="21" spans="1:7" x14ac:dyDescent="0.3">
      <c r="A21">
        <v>15</v>
      </c>
      <c r="B21">
        <v>5</v>
      </c>
      <c r="C21">
        <v>2026</v>
      </c>
      <c r="D21" t="s">
        <v>413</v>
      </c>
      <c r="E21" s="171">
        <v>550</v>
      </c>
      <c r="G21" s="41" t="s">
        <v>306</v>
      </c>
    </row>
    <row r="22" spans="1:7" x14ac:dyDescent="0.3">
      <c r="A22">
        <v>19</v>
      </c>
      <c r="B22">
        <v>5</v>
      </c>
      <c r="C22">
        <v>2026</v>
      </c>
      <c r="D22" t="s">
        <v>168</v>
      </c>
      <c r="E22" s="171">
        <v>1600</v>
      </c>
      <c r="G22" s="41" t="s">
        <v>306</v>
      </c>
    </row>
    <row r="23" spans="1:7" x14ac:dyDescent="0.3">
      <c r="A23">
        <v>19</v>
      </c>
      <c r="B23">
        <v>5</v>
      </c>
      <c r="C23">
        <v>2026</v>
      </c>
      <c r="D23" t="s">
        <v>496</v>
      </c>
      <c r="E23" s="171">
        <v>1500</v>
      </c>
      <c r="G23" s="41" t="s">
        <v>306</v>
      </c>
    </row>
    <row r="24" spans="1:7" x14ac:dyDescent="0.3">
      <c r="A24">
        <v>20</v>
      </c>
      <c r="B24">
        <v>5</v>
      </c>
      <c r="C24">
        <v>2026</v>
      </c>
      <c r="D24" t="s">
        <v>412</v>
      </c>
      <c r="E24" s="171">
        <v>10000</v>
      </c>
      <c r="G24" s="41" t="s">
        <v>306</v>
      </c>
    </row>
    <row r="25" spans="1:7" x14ac:dyDescent="0.3">
      <c r="A25">
        <v>20</v>
      </c>
      <c r="B25">
        <v>5</v>
      </c>
      <c r="C25">
        <v>2026</v>
      </c>
      <c r="D25" t="s">
        <v>417</v>
      </c>
      <c r="E25" s="171">
        <v>1000</v>
      </c>
      <c r="G25" s="41" t="s">
        <v>306</v>
      </c>
    </row>
    <row r="26" spans="1:7" x14ac:dyDescent="0.3">
      <c r="A26">
        <v>20</v>
      </c>
      <c r="B26">
        <v>5</v>
      </c>
      <c r="C26">
        <v>2026</v>
      </c>
      <c r="D26" t="s">
        <v>168</v>
      </c>
      <c r="E26" s="171">
        <v>3250</v>
      </c>
      <c r="G26" s="41" t="s">
        <v>306</v>
      </c>
    </row>
    <row r="27" spans="1:7" x14ac:dyDescent="0.3">
      <c r="A27">
        <v>22</v>
      </c>
      <c r="B27">
        <v>5</v>
      </c>
      <c r="C27">
        <v>2026</v>
      </c>
      <c r="D27" t="s">
        <v>168</v>
      </c>
      <c r="E27" s="171">
        <v>1500</v>
      </c>
      <c r="G27" s="41" t="s">
        <v>306</v>
      </c>
    </row>
    <row r="28" spans="1:7" x14ac:dyDescent="0.3">
      <c r="A28">
        <v>23</v>
      </c>
      <c r="B28">
        <v>5</v>
      </c>
      <c r="C28">
        <v>2026</v>
      </c>
      <c r="D28" t="s">
        <v>168</v>
      </c>
      <c r="E28" s="171">
        <v>11200</v>
      </c>
      <c r="G28" s="41" t="s">
        <v>306</v>
      </c>
    </row>
    <row r="29" spans="1:7" x14ac:dyDescent="0.3">
      <c r="A29">
        <v>24</v>
      </c>
      <c r="B29">
        <v>5</v>
      </c>
      <c r="C29">
        <v>2026</v>
      </c>
      <c r="D29" t="s">
        <v>168</v>
      </c>
      <c r="E29" s="171">
        <v>19000</v>
      </c>
      <c r="G29" s="41" t="s">
        <v>306</v>
      </c>
    </row>
    <row r="30" spans="1:7" x14ac:dyDescent="0.3">
      <c r="A30">
        <v>24</v>
      </c>
      <c r="B30">
        <v>5</v>
      </c>
      <c r="C30">
        <v>2026</v>
      </c>
      <c r="D30" t="s">
        <v>168</v>
      </c>
      <c r="E30" s="171">
        <v>5000</v>
      </c>
      <c r="G30" s="41" t="s">
        <v>306</v>
      </c>
    </row>
    <row r="31" spans="1:7" x14ac:dyDescent="0.3">
      <c r="A31" s="271">
        <v>6</v>
      </c>
      <c r="B31" s="271">
        <v>6</v>
      </c>
      <c r="C31" s="271">
        <v>2026</v>
      </c>
      <c r="D31" s="271" t="s">
        <v>168</v>
      </c>
      <c r="E31" s="272">
        <v>350</v>
      </c>
      <c r="F31" s="271"/>
      <c r="G31" s="53" t="s">
        <v>306</v>
      </c>
    </row>
    <row r="32" spans="1:7" x14ac:dyDescent="0.3">
      <c r="A32">
        <v>7</v>
      </c>
      <c r="B32">
        <v>6</v>
      </c>
      <c r="C32">
        <v>2026</v>
      </c>
      <c r="D32" t="s">
        <v>466</v>
      </c>
      <c r="E32" s="171">
        <v>500</v>
      </c>
      <c r="G32" s="41" t="s">
        <v>306</v>
      </c>
    </row>
    <row r="33" spans="1:7" x14ac:dyDescent="0.3">
      <c r="A33">
        <v>7</v>
      </c>
      <c r="B33">
        <v>6</v>
      </c>
      <c r="C33">
        <v>2026</v>
      </c>
      <c r="D33" t="s">
        <v>467</v>
      </c>
      <c r="E33" s="171">
        <v>18000</v>
      </c>
      <c r="G33" s="41" t="s">
        <v>306</v>
      </c>
    </row>
    <row r="34" spans="1:7" x14ac:dyDescent="0.3">
      <c r="A34">
        <v>5</v>
      </c>
      <c r="B34">
        <v>6</v>
      </c>
      <c r="C34">
        <v>2026</v>
      </c>
      <c r="D34" t="s">
        <v>479</v>
      </c>
      <c r="E34" s="171">
        <v>300</v>
      </c>
      <c r="G34" s="41" t="s">
        <v>306</v>
      </c>
    </row>
    <row r="35" spans="1:7" x14ac:dyDescent="0.3">
      <c r="A35">
        <v>12</v>
      </c>
      <c r="B35">
        <v>6</v>
      </c>
      <c r="C35">
        <v>2026</v>
      </c>
      <c r="D35" t="s">
        <v>168</v>
      </c>
      <c r="E35" s="171">
        <v>11050</v>
      </c>
      <c r="G35" s="41" t="s">
        <v>306</v>
      </c>
    </row>
    <row r="36" spans="1:7" x14ac:dyDescent="0.3">
      <c r="A36">
        <v>12</v>
      </c>
      <c r="B36">
        <v>6</v>
      </c>
      <c r="C36">
        <v>2026</v>
      </c>
      <c r="D36" t="s">
        <v>484</v>
      </c>
      <c r="E36" s="171">
        <v>9300</v>
      </c>
      <c r="G36" s="41" t="s">
        <v>306</v>
      </c>
    </row>
    <row r="37" spans="1:7" x14ac:dyDescent="0.3">
      <c r="A37">
        <v>12</v>
      </c>
      <c r="B37">
        <v>6</v>
      </c>
      <c r="C37">
        <v>2026</v>
      </c>
      <c r="D37" t="s">
        <v>485</v>
      </c>
      <c r="E37" s="171">
        <v>365</v>
      </c>
      <c r="G37" s="41" t="s">
        <v>306</v>
      </c>
    </row>
    <row r="38" spans="1:7" x14ac:dyDescent="0.3">
      <c r="A38">
        <v>12</v>
      </c>
      <c r="B38">
        <v>6</v>
      </c>
      <c r="C38">
        <v>2026</v>
      </c>
      <c r="D38" t="s">
        <v>416</v>
      </c>
      <c r="E38" s="171">
        <v>600</v>
      </c>
      <c r="G38" s="41" t="s">
        <v>306</v>
      </c>
    </row>
    <row r="39" spans="1:7" x14ac:dyDescent="0.3">
      <c r="A39">
        <v>12</v>
      </c>
      <c r="B39">
        <v>6</v>
      </c>
      <c r="C39">
        <v>2026</v>
      </c>
      <c r="D39" t="s">
        <v>486</v>
      </c>
      <c r="E39" s="171">
        <v>15000</v>
      </c>
      <c r="G39" s="41" t="s">
        <v>306</v>
      </c>
    </row>
    <row r="40" spans="1:7" x14ac:dyDescent="0.3">
      <c r="A40">
        <v>13</v>
      </c>
      <c r="B40">
        <v>6</v>
      </c>
      <c r="C40">
        <v>2026</v>
      </c>
      <c r="D40" t="s">
        <v>407</v>
      </c>
      <c r="E40" s="171">
        <v>9000</v>
      </c>
      <c r="G40" s="41" t="s">
        <v>306</v>
      </c>
    </row>
    <row r="41" spans="1:7" x14ac:dyDescent="0.3">
      <c r="A41">
        <v>13</v>
      </c>
      <c r="B41">
        <v>6</v>
      </c>
      <c r="C41">
        <v>2026</v>
      </c>
      <c r="D41" t="s">
        <v>487</v>
      </c>
      <c r="E41" s="171">
        <v>2000</v>
      </c>
      <c r="G41" s="41" t="s">
        <v>306</v>
      </c>
    </row>
    <row r="42" spans="1:7" x14ac:dyDescent="0.3">
      <c r="A42">
        <v>12</v>
      </c>
      <c r="B42">
        <v>6</v>
      </c>
      <c r="C42">
        <v>2026</v>
      </c>
      <c r="D42" t="s">
        <v>489</v>
      </c>
      <c r="E42" s="171">
        <v>50</v>
      </c>
      <c r="G42" s="41" t="s">
        <v>306</v>
      </c>
    </row>
    <row r="43" spans="1:7" x14ac:dyDescent="0.3">
      <c r="A43">
        <v>13</v>
      </c>
      <c r="B43">
        <v>6</v>
      </c>
      <c r="C43">
        <v>2026</v>
      </c>
      <c r="D43" t="s">
        <v>488</v>
      </c>
      <c r="E43" s="171">
        <v>6540</v>
      </c>
      <c r="G43" s="41" t="s">
        <v>306</v>
      </c>
    </row>
    <row r="44" spans="1:7" x14ac:dyDescent="0.3">
      <c r="A44">
        <v>13</v>
      </c>
      <c r="B44">
        <v>6</v>
      </c>
      <c r="C44">
        <v>2026</v>
      </c>
      <c r="D44" t="s">
        <v>494</v>
      </c>
      <c r="E44" s="171">
        <v>10000</v>
      </c>
      <c r="G44" s="41" t="s">
        <v>306</v>
      </c>
    </row>
    <row r="45" spans="1:7" x14ac:dyDescent="0.3">
      <c r="A45">
        <v>14</v>
      </c>
      <c r="B45">
        <v>6</v>
      </c>
      <c r="C45">
        <v>2026</v>
      </c>
      <c r="D45" t="s">
        <v>495</v>
      </c>
      <c r="E45" s="171">
        <v>3850</v>
      </c>
      <c r="G45" s="41" t="s">
        <v>306</v>
      </c>
    </row>
    <row r="46" spans="1:7" x14ac:dyDescent="0.3">
      <c r="A46">
        <v>15</v>
      </c>
      <c r="B46">
        <v>6</v>
      </c>
      <c r="C46">
        <v>2026</v>
      </c>
      <c r="D46" t="s">
        <v>496</v>
      </c>
      <c r="E46" s="171">
        <v>900</v>
      </c>
      <c r="G46" s="41" t="s">
        <v>306</v>
      </c>
    </row>
    <row r="47" spans="1:7" x14ac:dyDescent="0.3">
      <c r="A47">
        <v>15</v>
      </c>
      <c r="B47">
        <v>6</v>
      </c>
      <c r="C47">
        <v>2026</v>
      </c>
      <c r="D47" t="s">
        <v>498</v>
      </c>
      <c r="E47" s="171">
        <v>2000</v>
      </c>
      <c r="G47" s="41" t="s">
        <v>306</v>
      </c>
    </row>
    <row r="48" spans="1:7" x14ac:dyDescent="0.3">
      <c r="E48" s="171"/>
      <c r="G48" s="41" t="s">
        <v>306</v>
      </c>
    </row>
    <row r="49" spans="5:7" x14ac:dyDescent="0.3">
      <c r="E49" s="171"/>
      <c r="G49" s="41" t="s">
        <v>306</v>
      </c>
    </row>
    <row r="50" spans="5:7" x14ac:dyDescent="0.3">
      <c r="E50" s="171"/>
      <c r="G50" s="41" t="s">
        <v>306</v>
      </c>
    </row>
    <row r="51" spans="5:7" x14ac:dyDescent="0.3">
      <c r="E51" s="171"/>
      <c r="G51" s="41" t="s">
        <v>306</v>
      </c>
    </row>
    <row r="52" spans="5:7" x14ac:dyDescent="0.3">
      <c r="E52" s="171"/>
      <c r="G52" s="41" t="s">
        <v>306</v>
      </c>
    </row>
    <row r="53" spans="5:7" x14ac:dyDescent="0.3">
      <c r="E53" s="171"/>
      <c r="G53" s="41" t="s">
        <v>306</v>
      </c>
    </row>
    <row r="54" spans="5:7" x14ac:dyDescent="0.3">
      <c r="E54" s="171"/>
      <c r="G54" s="41" t="s">
        <v>306</v>
      </c>
    </row>
    <row r="55" spans="5:7" x14ac:dyDescent="0.3">
      <c r="E55" s="171"/>
      <c r="G55" s="41" t="s">
        <v>306</v>
      </c>
    </row>
    <row r="56" spans="5:7" x14ac:dyDescent="0.3">
      <c r="E56" s="171"/>
      <c r="G56" s="41" t="s">
        <v>306</v>
      </c>
    </row>
    <row r="57" spans="5:7" x14ac:dyDescent="0.3">
      <c r="E57" s="171"/>
      <c r="G57" s="41" t="s">
        <v>306</v>
      </c>
    </row>
    <row r="58" spans="5:7" x14ac:dyDescent="0.3">
      <c r="E58" s="171"/>
      <c r="G58" s="41" t="s">
        <v>306</v>
      </c>
    </row>
    <row r="59" spans="5:7" x14ac:dyDescent="0.3">
      <c r="E59" s="171"/>
      <c r="G59" s="41" t="s">
        <v>306</v>
      </c>
    </row>
    <row r="60" spans="5:7" x14ac:dyDescent="0.3">
      <c r="E60" s="171"/>
      <c r="G60" s="41" t="s">
        <v>306</v>
      </c>
    </row>
    <row r="61" spans="5:7" x14ac:dyDescent="0.3">
      <c r="E61" s="171"/>
      <c r="G61" s="41" t="s">
        <v>306</v>
      </c>
    </row>
    <row r="62" spans="5:7" x14ac:dyDescent="0.3">
      <c r="E62" s="171"/>
      <c r="G62" s="41" t="s">
        <v>306</v>
      </c>
    </row>
    <row r="63" spans="5:7" x14ac:dyDescent="0.3">
      <c r="E63" s="171"/>
      <c r="G63" s="41" t="s">
        <v>306</v>
      </c>
    </row>
    <row r="64" spans="5:7" x14ac:dyDescent="0.3">
      <c r="E64" s="171"/>
      <c r="G64" s="41" t="s">
        <v>306</v>
      </c>
    </row>
    <row r="65" spans="5:7" x14ac:dyDescent="0.3">
      <c r="E65" s="171"/>
      <c r="G65" s="41" t="s">
        <v>306</v>
      </c>
    </row>
    <row r="66" spans="5:7" x14ac:dyDescent="0.3">
      <c r="E66" s="171"/>
      <c r="G66" s="41" t="s">
        <v>306</v>
      </c>
    </row>
    <row r="67" spans="5:7" x14ac:dyDescent="0.3">
      <c r="E67" s="171"/>
      <c r="G67" s="41" t="s">
        <v>306</v>
      </c>
    </row>
    <row r="68" spans="5:7" x14ac:dyDescent="0.3">
      <c r="E68" s="171"/>
      <c r="G68" s="41" t="s">
        <v>306</v>
      </c>
    </row>
    <row r="69" spans="5:7" x14ac:dyDescent="0.3">
      <c r="E69" s="171"/>
      <c r="G69" s="41" t="s">
        <v>306</v>
      </c>
    </row>
    <row r="70" spans="5:7" x14ac:dyDescent="0.3">
      <c r="E70" s="171"/>
      <c r="G70" s="41" t="s">
        <v>306</v>
      </c>
    </row>
    <row r="71" spans="5:7" x14ac:dyDescent="0.3">
      <c r="E71" s="171"/>
      <c r="G71" s="41" t="s">
        <v>306</v>
      </c>
    </row>
    <row r="72" spans="5:7" x14ac:dyDescent="0.3">
      <c r="E72" s="171"/>
      <c r="G72" s="41" t="s">
        <v>306</v>
      </c>
    </row>
    <row r="73" spans="5:7" x14ac:dyDescent="0.3">
      <c r="E73" s="171"/>
      <c r="G73" s="41" t="s">
        <v>306</v>
      </c>
    </row>
    <row r="74" spans="5:7" x14ac:dyDescent="0.3">
      <c r="E74" s="171"/>
      <c r="G74" s="41" t="s">
        <v>306</v>
      </c>
    </row>
    <row r="75" spans="5:7" x14ac:dyDescent="0.3">
      <c r="E75" s="171"/>
      <c r="G75" s="41" t="s">
        <v>306</v>
      </c>
    </row>
    <row r="76" spans="5:7" x14ac:dyDescent="0.3">
      <c r="E76" s="171"/>
      <c r="G76" s="41" t="s">
        <v>306</v>
      </c>
    </row>
    <row r="77" spans="5:7" x14ac:dyDescent="0.3">
      <c r="E77" s="171"/>
      <c r="G77" s="41" t="s">
        <v>306</v>
      </c>
    </row>
    <row r="78" spans="5:7" x14ac:dyDescent="0.3">
      <c r="E78" s="171"/>
      <c r="G78" s="41" t="s">
        <v>306</v>
      </c>
    </row>
    <row r="79" spans="5:7" x14ac:dyDescent="0.3">
      <c r="E79" s="171"/>
      <c r="G79" s="41" t="s">
        <v>306</v>
      </c>
    </row>
    <row r="80" spans="5:7" x14ac:dyDescent="0.3">
      <c r="E80" s="171"/>
      <c r="G80" s="41" t="s">
        <v>306</v>
      </c>
    </row>
    <row r="81" spans="5:7" x14ac:dyDescent="0.3">
      <c r="E81" s="171"/>
      <c r="G81" s="41" t="s">
        <v>306</v>
      </c>
    </row>
    <row r="82" spans="5:7" x14ac:dyDescent="0.3">
      <c r="E82" s="171"/>
      <c r="G82" s="41" t="s">
        <v>306</v>
      </c>
    </row>
    <row r="83" spans="5:7" x14ac:dyDescent="0.3">
      <c r="E83" s="171"/>
      <c r="G83" s="41" t="s">
        <v>306</v>
      </c>
    </row>
    <row r="84" spans="5:7" x14ac:dyDescent="0.3">
      <c r="E84" s="171"/>
      <c r="G84" s="41" t="s">
        <v>306</v>
      </c>
    </row>
    <row r="85" spans="5:7" x14ac:dyDescent="0.3">
      <c r="E85" s="171"/>
      <c r="G85" s="41" t="s">
        <v>306</v>
      </c>
    </row>
    <row r="86" spans="5:7" x14ac:dyDescent="0.3">
      <c r="E86" s="171"/>
      <c r="G86" s="41" t="s">
        <v>306</v>
      </c>
    </row>
    <row r="87" spans="5:7" x14ac:dyDescent="0.3">
      <c r="E87" s="171"/>
      <c r="G87" s="41" t="s">
        <v>306</v>
      </c>
    </row>
    <row r="88" spans="5:7" x14ac:dyDescent="0.3">
      <c r="E88" s="171"/>
      <c r="G88" s="41" t="s">
        <v>306</v>
      </c>
    </row>
    <row r="89" spans="5:7" x14ac:dyDescent="0.3">
      <c r="E89" s="171"/>
      <c r="G89" s="41" t="s">
        <v>306</v>
      </c>
    </row>
    <row r="90" spans="5:7" x14ac:dyDescent="0.3">
      <c r="E90" s="171"/>
      <c r="G90" s="41" t="s">
        <v>306</v>
      </c>
    </row>
    <row r="91" spans="5:7" x14ac:dyDescent="0.3">
      <c r="E91" s="171"/>
      <c r="G91" s="41" t="s">
        <v>306</v>
      </c>
    </row>
    <row r="92" spans="5:7" x14ac:dyDescent="0.3">
      <c r="E92" s="171"/>
      <c r="G92" s="41" t="s">
        <v>306</v>
      </c>
    </row>
    <row r="93" spans="5:7" x14ac:dyDescent="0.3">
      <c r="E93" s="171"/>
      <c r="G93" s="41" t="s">
        <v>306</v>
      </c>
    </row>
    <row r="94" spans="5:7" x14ac:dyDescent="0.3">
      <c r="E94" s="171"/>
      <c r="G94" s="41" t="s">
        <v>306</v>
      </c>
    </row>
    <row r="95" spans="5:7" x14ac:dyDescent="0.3">
      <c r="E95" s="171"/>
      <c r="G95" s="41" t="s">
        <v>306</v>
      </c>
    </row>
    <row r="96" spans="5:7" x14ac:dyDescent="0.3">
      <c r="E96" s="171"/>
      <c r="G96" s="41" t="s">
        <v>306</v>
      </c>
    </row>
    <row r="97" spans="5:7" x14ac:dyDescent="0.3">
      <c r="E97" s="171"/>
      <c r="G97" s="41" t="s">
        <v>306</v>
      </c>
    </row>
    <row r="98" spans="5:7" x14ac:dyDescent="0.3">
      <c r="E98" s="171"/>
      <c r="G98" s="41" t="s">
        <v>306</v>
      </c>
    </row>
    <row r="99" spans="5:7" x14ac:dyDescent="0.3">
      <c r="E99" s="171"/>
      <c r="G99" s="41" t="s">
        <v>306</v>
      </c>
    </row>
    <row r="100" spans="5:7" x14ac:dyDescent="0.3">
      <c r="E100" s="171"/>
      <c r="G100" s="41" t="s">
        <v>306</v>
      </c>
    </row>
    <row r="101" spans="5:7" x14ac:dyDescent="0.3">
      <c r="E101" s="171"/>
      <c r="G101" s="41" t="s">
        <v>306</v>
      </c>
    </row>
    <row r="102" spans="5:7" x14ac:dyDescent="0.3">
      <c r="E102" s="171"/>
      <c r="G102" s="41" t="s">
        <v>306</v>
      </c>
    </row>
    <row r="103" spans="5:7" x14ac:dyDescent="0.3">
      <c r="E103" s="171"/>
      <c r="G103" s="41" t="s">
        <v>306</v>
      </c>
    </row>
    <row r="104" spans="5:7" x14ac:dyDescent="0.3">
      <c r="E104" s="171"/>
      <c r="G104" s="41" t="s">
        <v>306</v>
      </c>
    </row>
    <row r="105" spans="5:7" x14ac:dyDescent="0.3">
      <c r="E105" s="171"/>
      <c r="G105" s="41" t="s">
        <v>306</v>
      </c>
    </row>
    <row r="106" spans="5:7" x14ac:dyDescent="0.3">
      <c r="E106" s="171"/>
      <c r="G106" s="41" t="s">
        <v>306</v>
      </c>
    </row>
    <row r="107" spans="5:7" x14ac:dyDescent="0.3">
      <c r="E107" s="171"/>
      <c r="G107" s="41" t="s">
        <v>306</v>
      </c>
    </row>
    <row r="108" spans="5:7" x14ac:dyDescent="0.3">
      <c r="E108" s="171"/>
      <c r="G108" s="41" t="s">
        <v>306</v>
      </c>
    </row>
    <row r="109" spans="5:7" x14ac:dyDescent="0.3">
      <c r="E109" s="171"/>
      <c r="G109" s="41" t="s">
        <v>306</v>
      </c>
    </row>
    <row r="110" spans="5:7" x14ac:dyDescent="0.3">
      <c r="E110" s="171"/>
      <c r="G110" s="41" t="s">
        <v>306</v>
      </c>
    </row>
    <row r="111" spans="5:7" x14ac:dyDescent="0.3">
      <c r="E111" s="171"/>
      <c r="G111" s="41" t="s">
        <v>306</v>
      </c>
    </row>
    <row r="112" spans="5:7" x14ac:dyDescent="0.3">
      <c r="E112" s="171"/>
      <c r="G112" s="41" t="s">
        <v>306</v>
      </c>
    </row>
    <row r="113" spans="5:7" x14ac:dyDescent="0.3">
      <c r="E113" s="171"/>
      <c r="G113" s="41" t="s">
        <v>306</v>
      </c>
    </row>
    <row r="114" spans="5:7" x14ac:dyDescent="0.3">
      <c r="E114" s="171"/>
      <c r="G114" s="41" t="s">
        <v>306</v>
      </c>
    </row>
    <row r="115" spans="5:7" x14ac:dyDescent="0.3">
      <c r="E115" s="171"/>
      <c r="G115" s="41" t="s">
        <v>306</v>
      </c>
    </row>
    <row r="116" spans="5:7" x14ac:dyDescent="0.3">
      <c r="E116" s="171"/>
      <c r="G116" s="41" t="s">
        <v>306</v>
      </c>
    </row>
    <row r="117" spans="5:7" x14ac:dyDescent="0.3">
      <c r="E117" s="171"/>
      <c r="G117" s="41" t="s">
        <v>306</v>
      </c>
    </row>
    <row r="118" spans="5:7" x14ac:dyDescent="0.3">
      <c r="E118" s="171"/>
      <c r="G118" s="41" t="s">
        <v>306</v>
      </c>
    </row>
    <row r="119" spans="5:7" x14ac:dyDescent="0.3">
      <c r="E119" s="171"/>
      <c r="G119" s="41" t="s">
        <v>306</v>
      </c>
    </row>
    <row r="120" spans="5:7" x14ac:dyDescent="0.3">
      <c r="E120" s="171"/>
      <c r="G120" s="41" t="s">
        <v>306</v>
      </c>
    </row>
    <row r="121" spans="5:7" x14ac:dyDescent="0.3">
      <c r="E121" s="171"/>
      <c r="G121" s="41" t="s">
        <v>306</v>
      </c>
    </row>
    <row r="122" spans="5:7" x14ac:dyDescent="0.3">
      <c r="E122" s="171"/>
      <c r="G122" s="41" t="s">
        <v>306</v>
      </c>
    </row>
    <row r="123" spans="5:7" x14ac:dyDescent="0.3">
      <c r="E123" s="171"/>
      <c r="G123" s="41" t="s">
        <v>306</v>
      </c>
    </row>
    <row r="124" spans="5:7" x14ac:dyDescent="0.3">
      <c r="E124" s="171"/>
      <c r="G124" s="41" t="s">
        <v>306</v>
      </c>
    </row>
    <row r="125" spans="5:7" x14ac:dyDescent="0.3">
      <c r="E125" s="171"/>
      <c r="G125" s="41" t="s">
        <v>306</v>
      </c>
    </row>
    <row r="126" spans="5:7" x14ac:dyDescent="0.3">
      <c r="E126" s="171"/>
      <c r="G126" s="41" t="s">
        <v>306</v>
      </c>
    </row>
    <row r="127" spans="5:7" x14ac:dyDescent="0.3">
      <c r="E127" s="171"/>
      <c r="G127" s="41" t="s">
        <v>306</v>
      </c>
    </row>
    <row r="128" spans="5:7" x14ac:dyDescent="0.3">
      <c r="E128" s="171"/>
      <c r="G128" s="41" t="s">
        <v>306</v>
      </c>
    </row>
    <row r="129" spans="5:7" x14ac:dyDescent="0.3">
      <c r="E129" s="171"/>
      <c r="G129" s="41" t="s">
        <v>306</v>
      </c>
    </row>
    <row r="130" spans="5:7" x14ac:dyDescent="0.3">
      <c r="E130" s="171"/>
      <c r="G130" s="41" t="s">
        <v>306</v>
      </c>
    </row>
    <row r="131" spans="5:7" x14ac:dyDescent="0.3">
      <c r="E131" s="171"/>
      <c r="G131" s="41" t="s">
        <v>306</v>
      </c>
    </row>
    <row r="132" spans="5:7" x14ac:dyDescent="0.3">
      <c r="E132" s="171"/>
      <c r="G132" s="41" t="s">
        <v>306</v>
      </c>
    </row>
    <row r="133" spans="5:7" x14ac:dyDescent="0.3">
      <c r="E133" s="171"/>
      <c r="G133" s="41" t="s">
        <v>306</v>
      </c>
    </row>
    <row r="134" spans="5:7" x14ac:dyDescent="0.3">
      <c r="E134" s="171"/>
      <c r="G134" s="41" t="s">
        <v>306</v>
      </c>
    </row>
    <row r="135" spans="5:7" x14ac:dyDescent="0.3">
      <c r="E135" s="171"/>
      <c r="G135" s="41" t="s">
        <v>306</v>
      </c>
    </row>
    <row r="136" spans="5:7" x14ac:dyDescent="0.3">
      <c r="E136" s="171"/>
      <c r="G136" s="41" t="s">
        <v>306</v>
      </c>
    </row>
    <row r="137" spans="5:7" x14ac:dyDescent="0.3">
      <c r="E137" s="171"/>
      <c r="G137" s="41" t="s">
        <v>306</v>
      </c>
    </row>
    <row r="138" spans="5:7" x14ac:dyDescent="0.3">
      <c r="E138" s="171"/>
      <c r="G138" s="41" t="s">
        <v>306</v>
      </c>
    </row>
    <row r="139" spans="5:7" x14ac:dyDescent="0.3">
      <c r="E139" s="171"/>
      <c r="G139" s="41" t="s">
        <v>306</v>
      </c>
    </row>
    <row r="140" spans="5:7" x14ac:dyDescent="0.3">
      <c r="E140" s="171"/>
      <c r="G140" s="41" t="s">
        <v>306</v>
      </c>
    </row>
    <row r="141" spans="5:7" x14ac:dyDescent="0.3">
      <c r="E141" s="171"/>
      <c r="G141" s="41" t="s">
        <v>306</v>
      </c>
    </row>
    <row r="142" spans="5:7" x14ac:dyDescent="0.3">
      <c r="E142" s="171"/>
      <c r="G142" s="41" t="s">
        <v>306</v>
      </c>
    </row>
    <row r="143" spans="5:7" x14ac:dyDescent="0.3">
      <c r="E143" s="171"/>
      <c r="G143" s="41" t="s">
        <v>306</v>
      </c>
    </row>
    <row r="144" spans="5:7" x14ac:dyDescent="0.3">
      <c r="E144" s="171"/>
      <c r="G144" s="41" t="s">
        <v>306</v>
      </c>
    </row>
    <row r="145" spans="5:7" x14ac:dyDescent="0.3">
      <c r="E145" s="171"/>
      <c r="G145" s="41" t="s">
        <v>306</v>
      </c>
    </row>
    <row r="146" spans="5:7" x14ac:dyDescent="0.3">
      <c r="E146" s="171"/>
      <c r="G146" s="41" t="s">
        <v>306</v>
      </c>
    </row>
    <row r="147" spans="5:7" x14ac:dyDescent="0.3">
      <c r="E147" s="171"/>
      <c r="G147" s="41" t="s">
        <v>306</v>
      </c>
    </row>
    <row r="148" spans="5:7" x14ac:dyDescent="0.3">
      <c r="E148" s="171"/>
      <c r="G148" s="41" t="s">
        <v>306</v>
      </c>
    </row>
    <row r="149" spans="5:7" x14ac:dyDescent="0.3">
      <c r="E149" s="171"/>
      <c r="G149" s="41" t="s">
        <v>306</v>
      </c>
    </row>
    <row r="150" spans="5:7" x14ac:dyDescent="0.3">
      <c r="E150" s="171"/>
      <c r="G150" s="41" t="s">
        <v>306</v>
      </c>
    </row>
    <row r="151" spans="5:7" x14ac:dyDescent="0.3">
      <c r="E151" s="171"/>
      <c r="G151" s="41" t="s">
        <v>306</v>
      </c>
    </row>
    <row r="152" spans="5:7" x14ac:dyDescent="0.3">
      <c r="E152" s="171"/>
      <c r="G152" s="41" t="s">
        <v>306</v>
      </c>
    </row>
    <row r="153" spans="5:7" x14ac:dyDescent="0.3">
      <c r="E153" s="171"/>
      <c r="G153" s="41" t="s">
        <v>306</v>
      </c>
    </row>
    <row r="154" spans="5:7" x14ac:dyDescent="0.3">
      <c r="E154" s="171"/>
      <c r="G154" s="41" t="s">
        <v>306</v>
      </c>
    </row>
    <row r="155" spans="5:7" x14ac:dyDescent="0.3">
      <c r="E155" s="171"/>
      <c r="G155" s="41" t="s">
        <v>306</v>
      </c>
    </row>
    <row r="156" spans="5:7" x14ac:dyDescent="0.3">
      <c r="E156" s="171"/>
      <c r="G156" s="41" t="s">
        <v>306</v>
      </c>
    </row>
    <row r="157" spans="5:7" x14ac:dyDescent="0.3">
      <c r="E157" s="171"/>
      <c r="G157" s="41" t="s">
        <v>306</v>
      </c>
    </row>
    <row r="158" spans="5:7" x14ac:dyDescent="0.3">
      <c r="E158" s="171"/>
      <c r="G158" s="41" t="s">
        <v>306</v>
      </c>
    </row>
    <row r="159" spans="5:7" x14ac:dyDescent="0.3">
      <c r="E159" s="171"/>
      <c r="G159" s="41" t="s">
        <v>306</v>
      </c>
    </row>
    <row r="160" spans="5:7" x14ac:dyDescent="0.3">
      <c r="E160" s="171"/>
      <c r="G160" s="41" t="s">
        <v>306</v>
      </c>
    </row>
    <row r="161" spans="5:7" x14ac:dyDescent="0.3">
      <c r="E161" s="171"/>
      <c r="G161" s="41" t="s">
        <v>306</v>
      </c>
    </row>
    <row r="162" spans="5:7" x14ac:dyDescent="0.3">
      <c r="E162" s="171"/>
      <c r="G162" s="41" t="s">
        <v>306</v>
      </c>
    </row>
    <row r="163" spans="5:7" x14ac:dyDescent="0.3">
      <c r="E163" s="171"/>
      <c r="G163" s="41" t="s">
        <v>306</v>
      </c>
    </row>
    <row r="164" spans="5:7" x14ac:dyDescent="0.3">
      <c r="E164" s="171"/>
      <c r="G164" s="41" t="s">
        <v>306</v>
      </c>
    </row>
    <row r="165" spans="5:7" x14ac:dyDescent="0.3">
      <c r="E165" s="171"/>
      <c r="G165" s="41" t="s">
        <v>306</v>
      </c>
    </row>
    <row r="166" spans="5:7" x14ac:dyDescent="0.3">
      <c r="E166" s="171"/>
      <c r="G166" s="41" t="s">
        <v>306</v>
      </c>
    </row>
    <row r="167" spans="5:7" x14ac:dyDescent="0.3">
      <c r="E167" s="171"/>
      <c r="G167" s="41" t="s">
        <v>306</v>
      </c>
    </row>
    <row r="168" spans="5:7" x14ac:dyDescent="0.3">
      <c r="E168" s="171"/>
      <c r="G168" s="41" t="s">
        <v>306</v>
      </c>
    </row>
    <row r="169" spans="5:7" x14ac:dyDescent="0.3">
      <c r="E169" s="171"/>
      <c r="G169" s="41" t="s">
        <v>306</v>
      </c>
    </row>
    <row r="170" spans="5:7" x14ac:dyDescent="0.3">
      <c r="E170" s="171"/>
      <c r="G170" s="41" t="s">
        <v>306</v>
      </c>
    </row>
    <row r="171" spans="5:7" x14ac:dyDescent="0.3">
      <c r="E171" s="171"/>
      <c r="G171" s="41" t="s">
        <v>306</v>
      </c>
    </row>
    <row r="172" spans="5:7" x14ac:dyDescent="0.3">
      <c r="E172" s="171"/>
      <c r="G172" s="41" t="s">
        <v>306</v>
      </c>
    </row>
    <row r="173" spans="5:7" x14ac:dyDescent="0.3">
      <c r="E173" s="171"/>
      <c r="G173" s="41" t="s">
        <v>306</v>
      </c>
    </row>
    <row r="174" spans="5:7" x14ac:dyDescent="0.3">
      <c r="E174" s="171"/>
      <c r="G174" s="41" t="s">
        <v>306</v>
      </c>
    </row>
    <row r="175" spans="5:7" x14ac:dyDescent="0.3">
      <c r="E175" s="171"/>
      <c r="G175" s="41" t="s">
        <v>306</v>
      </c>
    </row>
    <row r="176" spans="5:7" x14ac:dyDescent="0.3">
      <c r="E176" s="171"/>
      <c r="G176" s="41" t="s">
        <v>306</v>
      </c>
    </row>
    <row r="177" spans="5:7" x14ac:dyDescent="0.3">
      <c r="E177" s="171"/>
      <c r="G177" s="41" t="s">
        <v>306</v>
      </c>
    </row>
    <row r="178" spans="5:7" x14ac:dyDescent="0.3">
      <c r="E178" s="171"/>
      <c r="G178" s="41" t="s">
        <v>306</v>
      </c>
    </row>
    <row r="179" spans="5:7" x14ac:dyDescent="0.3">
      <c r="E179" s="171"/>
      <c r="G179" s="41" t="s">
        <v>306</v>
      </c>
    </row>
    <row r="180" spans="5:7" x14ac:dyDescent="0.3">
      <c r="E180" s="171"/>
      <c r="G180" s="41" t="s">
        <v>306</v>
      </c>
    </row>
    <row r="181" spans="5:7" x14ac:dyDescent="0.3">
      <c r="E181" s="171"/>
      <c r="G181" s="41" t="s">
        <v>306</v>
      </c>
    </row>
    <row r="182" spans="5:7" x14ac:dyDescent="0.3">
      <c r="E182" s="171"/>
      <c r="G182" s="41" t="s">
        <v>306</v>
      </c>
    </row>
    <row r="183" spans="5:7" x14ac:dyDescent="0.3">
      <c r="E183" s="171"/>
      <c r="G183" s="41" t="s">
        <v>306</v>
      </c>
    </row>
    <row r="184" spans="5:7" x14ac:dyDescent="0.3">
      <c r="E184" s="171"/>
      <c r="G184" s="41" t="s">
        <v>306</v>
      </c>
    </row>
    <row r="185" spans="5:7" x14ac:dyDescent="0.3">
      <c r="E185" s="171"/>
      <c r="G185" s="41" t="s">
        <v>306</v>
      </c>
    </row>
    <row r="186" spans="5:7" x14ac:dyDescent="0.3">
      <c r="E186" s="171"/>
      <c r="G186" s="41" t="s">
        <v>306</v>
      </c>
    </row>
    <row r="187" spans="5:7" x14ac:dyDescent="0.3">
      <c r="E187" s="171"/>
      <c r="G187" s="41" t="s">
        <v>306</v>
      </c>
    </row>
    <row r="188" spans="5:7" x14ac:dyDescent="0.3">
      <c r="E188" s="171"/>
      <c r="G188" s="41" t="s">
        <v>306</v>
      </c>
    </row>
    <row r="189" spans="5:7" x14ac:dyDescent="0.3">
      <c r="E189" s="171"/>
      <c r="G189" s="41" t="s">
        <v>306</v>
      </c>
    </row>
    <row r="190" spans="5:7" x14ac:dyDescent="0.3">
      <c r="E190" s="171"/>
      <c r="G190" s="41" t="s">
        <v>306</v>
      </c>
    </row>
    <row r="191" spans="5:7" x14ac:dyDescent="0.3">
      <c r="E191" s="171"/>
      <c r="G191" s="41" t="s">
        <v>306</v>
      </c>
    </row>
    <row r="192" spans="5:7" x14ac:dyDescent="0.3">
      <c r="E192" s="171"/>
      <c r="G192" s="41" t="s">
        <v>306</v>
      </c>
    </row>
    <row r="193" spans="5:7" x14ac:dyDescent="0.3">
      <c r="E193" s="171"/>
      <c r="G193" s="41" t="s">
        <v>306</v>
      </c>
    </row>
    <row r="194" spans="5:7" x14ac:dyDescent="0.3">
      <c r="E194" s="171"/>
      <c r="G194" s="41" t="s">
        <v>306</v>
      </c>
    </row>
    <row r="195" spans="5:7" x14ac:dyDescent="0.3">
      <c r="E195" s="171"/>
      <c r="G195" s="41" t="s">
        <v>306</v>
      </c>
    </row>
    <row r="196" spans="5:7" x14ac:dyDescent="0.3">
      <c r="E196" s="171"/>
      <c r="G196" s="41" t="s">
        <v>306</v>
      </c>
    </row>
    <row r="197" spans="5:7" x14ac:dyDescent="0.3">
      <c r="E197" s="171"/>
      <c r="G197" s="41" t="s">
        <v>306</v>
      </c>
    </row>
    <row r="198" spans="5:7" x14ac:dyDescent="0.3">
      <c r="E198" s="171"/>
      <c r="G198" s="41" t="s">
        <v>306</v>
      </c>
    </row>
    <row r="199" spans="5:7" x14ac:dyDescent="0.3">
      <c r="E199" s="171"/>
      <c r="G199" s="41" t="s">
        <v>306</v>
      </c>
    </row>
    <row r="200" spans="5:7" x14ac:dyDescent="0.3">
      <c r="E200" s="171"/>
      <c r="G200" s="41" t="s">
        <v>306</v>
      </c>
    </row>
    <row r="201" spans="5:7" x14ac:dyDescent="0.3">
      <c r="E201" s="171"/>
      <c r="G201" s="41" t="s">
        <v>306</v>
      </c>
    </row>
    <row r="202" spans="5:7" x14ac:dyDescent="0.3">
      <c r="E202" s="171"/>
      <c r="G202" s="41" t="s">
        <v>306</v>
      </c>
    </row>
    <row r="203" spans="5:7" x14ac:dyDescent="0.3">
      <c r="E203" s="171"/>
      <c r="G203" s="41" t="s">
        <v>306</v>
      </c>
    </row>
    <row r="204" spans="5:7" x14ac:dyDescent="0.3">
      <c r="E204" s="171"/>
      <c r="G204" s="41" t="s">
        <v>306</v>
      </c>
    </row>
    <row r="205" spans="5:7" x14ac:dyDescent="0.3">
      <c r="E205" s="171"/>
      <c r="G205" s="41" t="s">
        <v>306</v>
      </c>
    </row>
    <row r="206" spans="5:7" x14ac:dyDescent="0.3">
      <c r="E206" s="171"/>
      <c r="G206" s="41" t="s">
        <v>306</v>
      </c>
    </row>
    <row r="207" spans="5:7" x14ac:dyDescent="0.3">
      <c r="E207" s="171"/>
      <c r="G207" s="41" t="s">
        <v>306</v>
      </c>
    </row>
    <row r="208" spans="5:7" x14ac:dyDescent="0.3">
      <c r="E208" s="171"/>
      <c r="G208" s="41" t="s">
        <v>306</v>
      </c>
    </row>
    <row r="209" spans="5:7" x14ac:dyDescent="0.3">
      <c r="E209" s="171"/>
      <c r="G209" s="41" t="s">
        <v>306</v>
      </c>
    </row>
    <row r="210" spans="5:7" x14ac:dyDescent="0.3">
      <c r="E210" s="171"/>
      <c r="G210" s="41" t="s">
        <v>306</v>
      </c>
    </row>
    <row r="211" spans="5:7" x14ac:dyDescent="0.3">
      <c r="E211" s="171"/>
      <c r="G211" s="41" t="s">
        <v>306</v>
      </c>
    </row>
    <row r="212" spans="5:7" x14ac:dyDescent="0.3">
      <c r="E212" s="171"/>
      <c r="G212" s="41" t="s">
        <v>306</v>
      </c>
    </row>
    <row r="213" spans="5:7" x14ac:dyDescent="0.3">
      <c r="E213" s="171"/>
      <c r="G213" s="41" t="s">
        <v>306</v>
      </c>
    </row>
    <row r="214" spans="5:7" x14ac:dyDescent="0.3">
      <c r="E214" s="171"/>
      <c r="G214" s="41" t="s">
        <v>306</v>
      </c>
    </row>
    <row r="215" spans="5:7" x14ac:dyDescent="0.3">
      <c r="E215" s="171"/>
      <c r="G215" s="41" t="s">
        <v>306</v>
      </c>
    </row>
    <row r="216" spans="5:7" x14ac:dyDescent="0.3">
      <c r="E216" s="171"/>
      <c r="G216" s="41" t="s">
        <v>306</v>
      </c>
    </row>
    <row r="217" spans="5:7" x14ac:dyDescent="0.3">
      <c r="E217" s="171"/>
      <c r="G217" s="41" t="s">
        <v>306</v>
      </c>
    </row>
    <row r="218" spans="5:7" x14ac:dyDescent="0.3">
      <c r="E218" s="171"/>
      <c r="G218" s="41" t="s">
        <v>306</v>
      </c>
    </row>
    <row r="219" spans="5:7" x14ac:dyDescent="0.3">
      <c r="E219" s="171"/>
      <c r="G219" s="41" t="s">
        <v>306</v>
      </c>
    </row>
    <row r="220" spans="5:7" x14ac:dyDescent="0.3">
      <c r="E220" s="171"/>
      <c r="G220" s="41" t="s">
        <v>306</v>
      </c>
    </row>
    <row r="221" spans="5:7" x14ac:dyDescent="0.3">
      <c r="E221" s="171"/>
      <c r="G221" s="41" t="s">
        <v>306</v>
      </c>
    </row>
    <row r="222" spans="5:7" x14ac:dyDescent="0.3">
      <c r="E222" s="171"/>
      <c r="G222" s="41" t="s">
        <v>306</v>
      </c>
    </row>
    <row r="223" spans="5:7" x14ac:dyDescent="0.3">
      <c r="E223" s="171"/>
      <c r="G223" s="41" t="s">
        <v>306</v>
      </c>
    </row>
    <row r="224" spans="5:7" x14ac:dyDescent="0.3">
      <c r="E224" s="171"/>
      <c r="G224" s="41" t="s">
        <v>306</v>
      </c>
    </row>
    <row r="225" spans="5:7" x14ac:dyDescent="0.3">
      <c r="E225" s="171"/>
      <c r="G225" s="41" t="s">
        <v>306</v>
      </c>
    </row>
    <row r="226" spans="5:7" x14ac:dyDescent="0.3">
      <c r="E226" s="171"/>
      <c r="G226" s="41" t="s">
        <v>306</v>
      </c>
    </row>
    <row r="227" spans="5:7" x14ac:dyDescent="0.3">
      <c r="E227" s="171"/>
      <c r="G227" s="41" t="s">
        <v>306</v>
      </c>
    </row>
    <row r="228" spans="5:7" x14ac:dyDescent="0.3">
      <c r="E228" s="171"/>
      <c r="G228" s="41" t="s">
        <v>306</v>
      </c>
    </row>
    <row r="229" spans="5:7" x14ac:dyDescent="0.3">
      <c r="E229" s="171"/>
      <c r="G229" s="41" t="s">
        <v>306</v>
      </c>
    </row>
    <row r="230" spans="5:7" x14ac:dyDescent="0.3">
      <c r="E230" s="171"/>
      <c r="G230" s="41" t="s">
        <v>306</v>
      </c>
    </row>
    <row r="231" spans="5:7" x14ac:dyDescent="0.3">
      <c r="E231" s="171"/>
      <c r="G231" s="41" t="s">
        <v>306</v>
      </c>
    </row>
    <row r="232" spans="5:7" x14ac:dyDescent="0.3">
      <c r="E232" s="171"/>
      <c r="G232" s="41" t="s">
        <v>306</v>
      </c>
    </row>
    <row r="233" spans="5:7" x14ac:dyDescent="0.3">
      <c r="E233" s="171"/>
      <c r="G233" s="41" t="s">
        <v>306</v>
      </c>
    </row>
    <row r="234" spans="5:7" x14ac:dyDescent="0.3">
      <c r="E234" s="171"/>
      <c r="G234" s="41" t="s">
        <v>306</v>
      </c>
    </row>
    <row r="235" spans="5:7" x14ac:dyDescent="0.3">
      <c r="E235" s="171"/>
      <c r="G235" s="41" t="s">
        <v>306</v>
      </c>
    </row>
    <row r="236" spans="5:7" x14ac:dyDescent="0.3">
      <c r="E236" s="171"/>
      <c r="G236" s="41" t="s">
        <v>306</v>
      </c>
    </row>
    <row r="237" spans="5:7" x14ac:dyDescent="0.3">
      <c r="E237" s="171"/>
      <c r="G237" s="41" t="s">
        <v>306</v>
      </c>
    </row>
    <row r="238" spans="5:7" x14ac:dyDescent="0.3">
      <c r="E238" s="171"/>
      <c r="G238" s="41" t="s">
        <v>306</v>
      </c>
    </row>
    <row r="239" spans="5:7" x14ac:dyDescent="0.3">
      <c r="E239" s="171"/>
      <c r="G239" s="41" t="s">
        <v>306</v>
      </c>
    </row>
    <row r="240" spans="5:7" x14ac:dyDescent="0.3">
      <c r="E240" s="171"/>
      <c r="G240" s="41" t="s">
        <v>306</v>
      </c>
    </row>
    <row r="241" spans="5:7" x14ac:dyDescent="0.3">
      <c r="E241" s="171"/>
      <c r="G241" s="41" t="s">
        <v>306</v>
      </c>
    </row>
    <row r="242" spans="5:7" x14ac:dyDescent="0.3">
      <c r="E242" s="171"/>
      <c r="G242" s="41" t="s">
        <v>306</v>
      </c>
    </row>
    <row r="243" spans="5:7" x14ac:dyDescent="0.3">
      <c r="E243" s="171"/>
      <c r="G243" s="41" t="s">
        <v>306</v>
      </c>
    </row>
    <row r="244" spans="5:7" x14ac:dyDescent="0.3">
      <c r="E244" s="171"/>
      <c r="G244" s="41" t="s">
        <v>306</v>
      </c>
    </row>
    <row r="245" spans="5:7" x14ac:dyDescent="0.3">
      <c r="E245" s="171"/>
      <c r="G245" s="41" t="s">
        <v>306</v>
      </c>
    </row>
    <row r="246" spans="5:7" x14ac:dyDescent="0.3">
      <c r="E246" s="171"/>
      <c r="G246" s="41" t="s">
        <v>306</v>
      </c>
    </row>
    <row r="247" spans="5:7" x14ac:dyDescent="0.3">
      <c r="E247" s="171"/>
      <c r="G247" s="41" t="s">
        <v>306</v>
      </c>
    </row>
    <row r="248" spans="5:7" x14ac:dyDescent="0.3">
      <c r="E248" s="171"/>
      <c r="G248" s="41" t="s">
        <v>306</v>
      </c>
    </row>
    <row r="249" spans="5:7" x14ac:dyDescent="0.3">
      <c r="E249" s="171"/>
      <c r="G249" s="41" t="s">
        <v>306</v>
      </c>
    </row>
    <row r="250" spans="5:7" x14ac:dyDescent="0.3">
      <c r="E250" s="171"/>
      <c r="G250" s="41" t="s">
        <v>306</v>
      </c>
    </row>
    <row r="251" spans="5:7" x14ac:dyDescent="0.3">
      <c r="E251" s="171"/>
      <c r="G251" s="41" t="s">
        <v>306</v>
      </c>
    </row>
    <row r="252" spans="5:7" x14ac:dyDescent="0.3">
      <c r="E252" s="171"/>
      <c r="G252" s="41" t="s">
        <v>306</v>
      </c>
    </row>
    <row r="253" spans="5:7" x14ac:dyDescent="0.3">
      <c r="E253" s="171"/>
      <c r="G253" s="41" t="s">
        <v>306</v>
      </c>
    </row>
    <row r="254" spans="5:7" x14ac:dyDescent="0.3">
      <c r="E254" s="171"/>
      <c r="G254" s="41" t="s">
        <v>306</v>
      </c>
    </row>
    <row r="255" spans="5:7" x14ac:dyDescent="0.3">
      <c r="E255" s="171"/>
      <c r="G255" s="41" t="s">
        <v>306</v>
      </c>
    </row>
    <row r="256" spans="5:7" x14ac:dyDescent="0.3">
      <c r="E256" s="171"/>
      <c r="G256" s="41" t="s">
        <v>306</v>
      </c>
    </row>
    <row r="257" spans="5:7" x14ac:dyDescent="0.3">
      <c r="E257" s="171"/>
      <c r="G257" s="41" t="s">
        <v>306</v>
      </c>
    </row>
    <row r="258" spans="5:7" x14ac:dyDescent="0.3">
      <c r="E258" s="171"/>
      <c r="G258" s="41" t="s">
        <v>306</v>
      </c>
    </row>
    <row r="259" spans="5:7" x14ac:dyDescent="0.3">
      <c r="E259" s="171"/>
      <c r="G259" s="41" t="s">
        <v>306</v>
      </c>
    </row>
    <row r="260" spans="5:7" x14ac:dyDescent="0.3">
      <c r="E260" s="171"/>
      <c r="G260" s="41" t="s">
        <v>306</v>
      </c>
    </row>
    <row r="261" spans="5:7" x14ac:dyDescent="0.3">
      <c r="E261" s="171"/>
      <c r="G261" s="41" t="s">
        <v>306</v>
      </c>
    </row>
    <row r="262" spans="5:7" x14ac:dyDescent="0.3">
      <c r="E262" s="171"/>
      <c r="G262" s="41" t="s">
        <v>306</v>
      </c>
    </row>
    <row r="263" spans="5:7" x14ac:dyDescent="0.3">
      <c r="E263" s="171"/>
      <c r="G263" s="41" t="s">
        <v>306</v>
      </c>
    </row>
    <row r="264" spans="5:7" x14ac:dyDescent="0.3">
      <c r="E264" s="171"/>
      <c r="G264" s="41" t="s">
        <v>306</v>
      </c>
    </row>
    <row r="265" spans="5:7" x14ac:dyDescent="0.3">
      <c r="E265" s="171"/>
      <c r="G265" s="41" t="s">
        <v>306</v>
      </c>
    </row>
    <row r="266" spans="5:7" x14ac:dyDescent="0.3">
      <c r="E266" s="171"/>
      <c r="G266" s="41" t="s">
        <v>306</v>
      </c>
    </row>
    <row r="267" spans="5:7" x14ac:dyDescent="0.3">
      <c r="E267" s="171"/>
      <c r="G267" s="41" t="s">
        <v>306</v>
      </c>
    </row>
    <row r="268" spans="5:7" x14ac:dyDescent="0.3">
      <c r="E268" s="171"/>
      <c r="G268" s="41" t="s">
        <v>306</v>
      </c>
    </row>
    <row r="269" spans="5:7" x14ac:dyDescent="0.3">
      <c r="E269" s="171"/>
      <c r="G269" s="41" t="s">
        <v>306</v>
      </c>
    </row>
    <row r="270" spans="5:7" x14ac:dyDescent="0.3">
      <c r="E270" s="171"/>
      <c r="G270" s="41" t="s">
        <v>306</v>
      </c>
    </row>
    <row r="271" spans="5:7" x14ac:dyDescent="0.3">
      <c r="E271" s="171"/>
      <c r="G271" s="41" t="s">
        <v>306</v>
      </c>
    </row>
    <row r="272" spans="5:7" x14ac:dyDescent="0.3">
      <c r="E272" s="171"/>
      <c r="G272" s="41" t="s">
        <v>306</v>
      </c>
    </row>
    <row r="273" spans="5:7" x14ac:dyDescent="0.3">
      <c r="E273" s="171"/>
      <c r="G273" s="41" t="s">
        <v>306</v>
      </c>
    </row>
    <row r="274" spans="5:7" x14ac:dyDescent="0.3">
      <c r="E274" s="171"/>
      <c r="G274" s="41" t="s">
        <v>306</v>
      </c>
    </row>
    <row r="275" spans="5:7" x14ac:dyDescent="0.3">
      <c r="E275" s="171"/>
      <c r="G275" s="41" t="s">
        <v>306</v>
      </c>
    </row>
    <row r="276" spans="5:7" x14ac:dyDescent="0.3">
      <c r="E276" s="171"/>
      <c r="G276" s="41" t="s">
        <v>306</v>
      </c>
    </row>
    <row r="277" spans="5:7" x14ac:dyDescent="0.3">
      <c r="E277" s="171"/>
      <c r="G277" s="41" t="s">
        <v>306</v>
      </c>
    </row>
    <row r="278" spans="5:7" x14ac:dyDescent="0.3">
      <c r="E278" s="171"/>
      <c r="G278" s="41" t="s">
        <v>306</v>
      </c>
    </row>
    <row r="279" spans="5:7" x14ac:dyDescent="0.3">
      <c r="E279" s="171"/>
      <c r="G279" s="41" t="s">
        <v>306</v>
      </c>
    </row>
    <row r="280" spans="5:7" x14ac:dyDescent="0.3">
      <c r="E280" s="171"/>
      <c r="G280" s="41" t="s">
        <v>306</v>
      </c>
    </row>
    <row r="281" spans="5:7" x14ac:dyDescent="0.3">
      <c r="E281" s="171"/>
      <c r="G281" s="41" t="s">
        <v>306</v>
      </c>
    </row>
    <row r="282" spans="5:7" x14ac:dyDescent="0.3">
      <c r="E282" s="171"/>
      <c r="G282" s="41" t="s">
        <v>306</v>
      </c>
    </row>
    <row r="283" spans="5:7" x14ac:dyDescent="0.3">
      <c r="E283" s="171"/>
      <c r="G283" s="41" t="s">
        <v>306</v>
      </c>
    </row>
    <row r="284" spans="5:7" x14ac:dyDescent="0.3">
      <c r="E284" s="171"/>
      <c r="G284" s="41" t="s">
        <v>306</v>
      </c>
    </row>
    <row r="285" spans="5:7" x14ac:dyDescent="0.3">
      <c r="E285" s="171"/>
      <c r="G285" s="41" t="s">
        <v>306</v>
      </c>
    </row>
    <row r="286" spans="5:7" x14ac:dyDescent="0.3">
      <c r="E286" s="171"/>
      <c r="G286" s="41" t="s">
        <v>306</v>
      </c>
    </row>
    <row r="287" spans="5:7" x14ac:dyDescent="0.3">
      <c r="E287" s="171"/>
      <c r="G287" s="41" t="s">
        <v>306</v>
      </c>
    </row>
    <row r="288" spans="5:7" x14ac:dyDescent="0.3">
      <c r="E288" s="171"/>
      <c r="G288" s="41" t="s">
        <v>306</v>
      </c>
    </row>
    <row r="289" spans="5:7" x14ac:dyDescent="0.3">
      <c r="E289" s="171"/>
      <c r="G289" s="41" t="s">
        <v>306</v>
      </c>
    </row>
    <row r="290" spans="5:7" x14ac:dyDescent="0.3">
      <c r="E290" s="171"/>
      <c r="G290" s="41" t="s">
        <v>306</v>
      </c>
    </row>
    <row r="291" spans="5:7" x14ac:dyDescent="0.3">
      <c r="E291" s="171"/>
      <c r="G291" s="41" t="s">
        <v>306</v>
      </c>
    </row>
    <row r="292" spans="5:7" x14ac:dyDescent="0.3">
      <c r="E292" s="171"/>
      <c r="G292" s="41" t="s">
        <v>306</v>
      </c>
    </row>
    <row r="293" spans="5:7" x14ac:dyDescent="0.3">
      <c r="E293" s="171"/>
      <c r="G293" s="41" t="s">
        <v>306</v>
      </c>
    </row>
    <row r="294" spans="5:7" x14ac:dyDescent="0.3">
      <c r="E294" s="171"/>
      <c r="G294" s="41" t="s">
        <v>306</v>
      </c>
    </row>
    <row r="295" spans="5:7" x14ac:dyDescent="0.3">
      <c r="E295" s="171"/>
      <c r="G295" s="41" t="s">
        <v>306</v>
      </c>
    </row>
    <row r="296" spans="5:7" x14ac:dyDescent="0.3">
      <c r="E296" s="171"/>
      <c r="G296" s="41" t="s">
        <v>306</v>
      </c>
    </row>
    <row r="297" spans="5:7" x14ac:dyDescent="0.3">
      <c r="E297" s="171"/>
      <c r="G297" s="41" t="s">
        <v>306</v>
      </c>
    </row>
    <row r="298" spans="5:7" x14ac:dyDescent="0.3">
      <c r="E298" s="171"/>
      <c r="G298" s="41" t="s">
        <v>306</v>
      </c>
    </row>
    <row r="299" spans="5:7" x14ac:dyDescent="0.3">
      <c r="E299" s="171"/>
      <c r="G299" s="41" t="s">
        <v>306</v>
      </c>
    </row>
    <row r="300" spans="5:7" x14ac:dyDescent="0.3">
      <c r="E300" s="171"/>
      <c r="G300" s="41" t="s">
        <v>306</v>
      </c>
    </row>
    <row r="301" spans="5:7" x14ac:dyDescent="0.3">
      <c r="E301" s="171"/>
      <c r="G301" s="41" t="s">
        <v>306</v>
      </c>
    </row>
    <row r="302" spans="5:7" x14ac:dyDescent="0.3">
      <c r="E302" s="171"/>
      <c r="G302" s="41" t="s">
        <v>306</v>
      </c>
    </row>
    <row r="303" spans="5:7" x14ac:dyDescent="0.3">
      <c r="E303" s="171"/>
      <c r="G303" s="41" t="s">
        <v>306</v>
      </c>
    </row>
    <row r="304" spans="5:7" x14ac:dyDescent="0.3">
      <c r="E304" s="171"/>
      <c r="G304" s="41" t="s">
        <v>306</v>
      </c>
    </row>
    <row r="305" spans="5:7" x14ac:dyDescent="0.3">
      <c r="E305" s="171"/>
      <c r="G305" s="41" t="s">
        <v>306</v>
      </c>
    </row>
    <row r="306" spans="5:7" x14ac:dyDescent="0.3">
      <c r="E306" s="171"/>
      <c r="G306" s="41" t="s">
        <v>306</v>
      </c>
    </row>
    <row r="307" spans="5:7" x14ac:dyDescent="0.3">
      <c r="E307" s="171"/>
      <c r="G307" s="41" t="s">
        <v>306</v>
      </c>
    </row>
    <row r="308" spans="5:7" x14ac:dyDescent="0.3">
      <c r="E308" s="171"/>
      <c r="G308" s="41" t="s">
        <v>306</v>
      </c>
    </row>
    <row r="309" spans="5:7" x14ac:dyDescent="0.3">
      <c r="E309" s="171"/>
      <c r="G309" s="41" t="s">
        <v>306</v>
      </c>
    </row>
    <row r="310" spans="5:7" x14ac:dyDescent="0.3">
      <c r="E310" s="171"/>
      <c r="G310" s="41" t="s">
        <v>306</v>
      </c>
    </row>
    <row r="311" spans="5:7" x14ac:dyDescent="0.3">
      <c r="E311" s="171"/>
      <c r="G311" s="41" t="s">
        <v>306</v>
      </c>
    </row>
    <row r="312" spans="5:7" x14ac:dyDescent="0.3">
      <c r="E312" s="171"/>
      <c r="G312" s="41" t="s">
        <v>306</v>
      </c>
    </row>
    <row r="313" spans="5:7" x14ac:dyDescent="0.3">
      <c r="E313" s="171"/>
      <c r="G313" s="41" t="s">
        <v>306</v>
      </c>
    </row>
    <row r="314" spans="5:7" x14ac:dyDescent="0.3">
      <c r="E314" s="171"/>
      <c r="G314" s="41" t="s">
        <v>306</v>
      </c>
    </row>
    <row r="315" spans="5:7" x14ac:dyDescent="0.3">
      <c r="E315" s="171"/>
      <c r="G315" s="41" t="s">
        <v>306</v>
      </c>
    </row>
    <row r="316" spans="5:7" x14ac:dyDescent="0.3">
      <c r="E316" s="171"/>
      <c r="G316" s="41" t="s">
        <v>306</v>
      </c>
    </row>
    <row r="317" spans="5:7" x14ac:dyDescent="0.3">
      <c r="E317" s="171"/>
      <c r="G317" s="41" t="s">
        <v>306</v>
      </c>
    </row>
    <row r="318" spans="5:7" x14ac:dyDescent="0.3">
      <c r="E318" s="171"/>
      <c r="G318" s="41" t="s">
        <v>306</v>
      </c>
    </row>
    <row r="319" spans="5:7" x14ac:dyDescent="0.3">
      <c r="E319" s="171"/>
      <c r="G319" s="41" t="s">
        <v>306</v>
      </c>
    </row>
    <row r="320" spans="5:7" x14ac:dyDescent="0.3">
      <c r="E320" s="171"/>
      <c r="G320" s="41" t="s">
        <v>306</v>
      </c>
    </row>
    <row r="321" spans="5:7" x14ac:dyDescent="0.3">
      <c r="E321" s="171"/>
      <c r="G321" s="41" t="s">
        <v>306</v>
      </c>
    </row>
    <row r="322" spans="5:7" x14ac:dyDescent="0.3">
      <c r="E322" s="171"/>
      <c r="G322" s="41" t="s">
        <v>306</v>
      </c>
    </row>
    <row r="323" spans="5:7" x14ac:dyDescent="0.3">
      <c r="E323" s="171"/>
      <c r="G323" s="41" t="s">
        <v>306</v>
      </c>
    </row>
    <row r="324" spans="5:7" x14ac:dyDescent="0.3">
      <c r="E324" s="171"/>
      <c r="G324" s="41" t="s">
        <v>306</v>
      </c>
    </row>
    <row r="325" spans="5:7" x14ac:dyDescent="0.3">
      <c r="E325" s="171"/>
      <c r="G325" s="41" t="s">
        <v>306</v>
      </c>
    </row>
    <row r="326" spans="5:7" x14ac:dyDescent="0.3">
      <c r="E326" s="171"/>
      <c r="G326" s="41" t="s">
        <v>306</v>
      </c>
    </row>
    <row r="327" spans="5:7" x14ac:dyDescent="0.3">
      <c r="E327" s="171"/>
      <c r="G327" s="41" t="s">
        <v>306</v>
      </c>
    </row>
    <row r="328" spans="5:7" x14ac:dyDescent="0.3">
      <c r="E328" s="171"/>
      <c r="G328" s="41" t="s">
        <v>306</v>
      </c>
    </row>
    <row r="329" spans="5:7" x14ac:dyDescent="0.3">
      <c r="E329" s="171"/>
      <c r="G329" s="41" t="s">
        <v>306</v>
      </c>
    </row>
    <row r="330" spans="5:7" x14ac:dyDescent="0.3">
      <c r="E330" s="171"/>
      <c r="G330" s="41" t="s">
        <v>306</v>
      </c>
    </row>
    <row r="331" spans="5:7" x14ac:dyDescent="0.3">
      <c r="E331" s="171"/>
      <c r="G331" s="41" t="s">
        <v>306</v>
      </c>
    </row>
    <row r="332" spans="5:7" x14ac:dyDescent="0.3">
      <c r="E332" s="171"/>
      <c r="G332" s="41" t="s">
        <v>306</v>
      </c>
    </row>
    <row r="333" spans="5:7" x14ac:dyDescent="0.3">
      <c r="E333" s="171"/>
      <c r="G333" s="41" t="s">
        <v>306</v>
      </c>
    </row>
    <row r="334" spans="5:7" x14ac:dyDescent="0.3">
      <c r="E334" s="171"/>
      <c r="G334" s="41" t="s">
        <v>306</v>
      </c>
    </row>
    <row r="335" spans="5:7" x14ac:dyDescent="0.3">
      <c r="E335" s="171"/>
      <c r="G335" s="41" t="s">
        <v>306</v>
      </c>
    </row>
    <row r="336" spans="5:7" x14ac:dyDescent="0.3">
      <c r="E336" s="171"/>
      <c r="G336" s="41" t="s">
        <v>306</v>
      </c>
    </row>
    <row r="337" spans="5:7" x14ac:dyDescent="0.3">
      <c r="E337" s="171"/>
      <c r="G337" s="41" t="s">
        <v>306</v>
      </c>
    </row>
    <row r="338" spans="5:7" x14ac:dyDescent="0.3">
      <c r="E338" s="171"/>
      <c r="G338" s="41" t="s">
        <v>306</v>
      </c>
    </row>
    <row r="339" spans="5:7" x14ac:dyDescent="0.3">
      <c r="E339" s="171"/>
      <c r="G339" s="41" t="s">
        <v>306</v>
      </c>
    </row>
    <row r="340" spans="5:7" x14ac:dyDescent="0.3">
      <c r="E340" s="171"/>
      <c r="G340" s="41" t="s">
        <v>306</v>
      </c>
    </row>
    <row r="341" spans="5:7" x14ac:dyDescent="0.3">
      <c r="E341" s="171"/>
      <c r="G341" s="41" t="s">
        <v>306</v>
      </c>
    </row>
    <row r="342" spans="5:7" x14ac:dyDescent="0.3">
      <c r="E342" s="171"/>
      <c r="G342" s="41" t="s">
        <v>306</v>
      </c>
    </row>
    <row r="343" spans="5:7" x14ac:dyDescent="0.3">
      <c r="E343" s="171"/>
      <c r="G343" s="41" t="s">
        <v>306</v>
      </c>
    </row>
    <row r="344" spans="5:7" x14ac:dyDescent="0.3">
      <c r="E344" s="171"/>
      <c r="G344" s="41" t="s">
        <v>306</v>
      </c>
    </row>
    <row r="345" spans="5:7" x14ac:dyDescent="0.3">
      <c r="E345" s="171"/>
      <c r="G345" s="41" t="s">
        <v>306</v>
      </c>
    </row>
    <row r="346" spans="5:7" x14ac:dyDescent="0.3">
      <c r="E346" s="171"/>
      <c r="G346" s="41" t="s">
        <v>306</v>
      </c>
    </row>
    <row r="347" spans="5:7" x14ac:dyDescent="0.3">
      <c r="E347" s="171"/>
      <c r="G347" s="41" t="s">
        <v>306</v>
      </c>
    </row>
    <row r="348" spans="5:7" x14ac:dyDescent="0.3">
      <c r="E348" s="171"/>
      <c r="G348" s="41" t="s">
        <v>306</v>
      </c>
    </row>
    <row r="349" spans="5:7" x14ac:dyDescent="0.3">
      <c r="E349" s="171"/>
      <c r="G349" s="41" t="s">
        <v>306</v>
      </c>
    </row>
    <row r="350" spans="5:7" x14ac:dyDescent="0.3">
      <c r="E350" s="171"/>
      <c r="G350" s="41" t="s">
        <v>306</v>
      </c>
    </row>
    <row r="351" spans="5:7" x14ac:dyDescent="0.3">
      <c r="E351" s="171"/>
      <c r="G351" s="41" t="s">
        <v>306</v>
      </c>
    </row>
    <row r="352" spans="5:7" x14ac:dyDescent="0.3">
      <c r="E352" s="171"/>
      <c r="G352" s="41" t="s">
        <v>306</v>
      </c>
    </row>
    <row r="353" spans="5:7" x14ac:dyDescent="0.3">
      <c r="E353" s="171"/>
      <c r="G353" s="41" t="s">
        <v>306</v>
      </c>
    </row>
    <row r="354" spans="5:7" x14ac:dyDescent="0.3">
      <c r="E354" s="171"/>
      <c r="G354" s="41" t="s">
        <v>306</v>
      </c>
    </row>
    <row r="355" spans="5:7" x14ac:dyDescent="0.3">
      <c r="E355" s="171"/>
      <c r="G355" s="41" t="s">
        <v>306</v>
      </c>
    </row>
    <row r="356" spans="5:7" x14ac:dyDescent="0.3">
      <c r="E356" s="171"/>
      <c r="G356" s="41" t="s">
        <v>306</v>
      </c>
    </row>
    <row r="357" spans="5:7" x14ac:dyDescent="0.3">
      <c r="E357" s="171"/>
      <c r="G357" s="41" t="s">
        <v>306</v>
      </c>
    </row>
    <row r="358" spans="5:7" x14ac:dyDescent="0.3">
      <c r="E358" s="171"/>
      <c r="G358" s="41" t="s">
        <v>306</v>
      </c>
    </row>
    <row r="359" spans="5:7" x14ac:dyDescent="0.3">
      <c r="E359" s="171"/>
      <c r="G359" s="41" t="s">
        <v>306</v>
      </c>
    </row>
    <row r="360" spans="5:7" x14ac:dyDescent="0.3">
      <c r="E360" s="171"/>
      <c r="G360" s="41" t="s">
        <v>306</v>
      </c>
    </row>
    <row r="361" spans="5:7" x14ac:dyDescent="0.3">
      <c r="E361" s="171"/>
      <c r="G361" s="41" t="s">
        <v>306</v>
      </c>
    </row>
    <row r="362" spans="5:7" x14ac:dyDescent="0.3">
      <c r="E362" s="171"/>
      <c r="G362" s="41" t="s">
        <v>306</v>
      </c>
    </row>
    <row r="363" spans="5:7" x14ac:dyDescent="0.3">
      <c r="E363" s="171"/>
      <c r="G363" s="41" t="s">
        <v>306</v>
      </c>
    </row>
    <row r="364" spans="5:7" x14ac:dyDescent="0.3">
      <c r="E364" s="171"/>
      <c r="G364" s="41" t="s">
        <v>306</v>
      </c>
    </row>
    <row r="365" spans="5:7" x14ac:dyDescent="0.3">
      <c r="E365" s="171"/>
      <c r="G365" s="41" t="s">
        <v>306</v>
      </c>
    </row>
    <row r="366" spans="5:7" x14ac:dyDescent="0.3">
      <c r="E366" s="171"/>
      <c r="G366" s="41" t="s">
        <v>306</v>
      </c>
    </row>
    <row r="367" spans="5:7" x14ac:dyDescent="0.3">
      <c r="E367" s="171"/>
      <c r="G367" s="41" t="s">
        <v>306</v>
      </c>
    </row>
    <row r="368" spans="5:7" x14ac:dyDescent="0.3">
      <c r="E368" s="171"/>
      <c r="G368" s="41" t="s">
        <v>306</v>
      </c>
    </row>
    <row r="369" spans="5:7" x14ac:dyDescent="0.3">
      <c r="E369" s="171"/>
      <c r="G369" s="41" t="s">
        <v>306</v>
      </c>
    </row>
    <row r="370" spans="5:7" x14ac:dyDescent="0.3">
      <c r="E370" s="171"/>
      <c r="G370" s="41" t="s">
        <v>306</v>
      </c>
    </row>
    <row r="371" spans="5:7" x14ac:dyDescent="0.3">
      <c r="E371" s="171"/>
      <c r="G371" s="41" t="s">
        <v>306</v>
      </c>
    </row>
    <row r="372" spans="5:7" x14ac:dyDescent="0.3">
      <c r="E372" s="171"/>
      <c r="G372" s="41" t="s">
        <v>306</v>
      </c>
    </row>
    <row r="373" spans="5:7" x14ac:dyDescent="0.3">
      <c r="E373" s="171"/>
      <c r="G373" s="41" t="s">
        <v>306</v>
      </c>
    </row>
    <row r="374" spans="5:7" x14ac:dyDescent="0.3">
      <c r="E374" s="171"/>
      <c r="G374" s="41" t="s">
        <v>306</v>
      </c>
    </row>
    <row r="375" spans="5:7" x14ac:dyDescent="0.3">
      <c r="E375" s="171"/>
      <c r="G375" s="41" t="s">
        <v>306</v>
      </c>
    </row>
    <row r="376" spans="5:7" x14ac:dyDescent="0.3">
      <c r="E376" s="171"/>
      <c r="G376" s="41" t="s">
        <v>306</v>
      </c>
    </row>
    <row r="377" spans="5:7" x14ac:dyDescent="0.3">
      <c r="E377" s="171"/>
      <c r="G377" s="41" t="s">
        <v>306</v>
      </c>
    </row>
    <row r="378" spans="5:7" x14ac:dyDescent="0.3">
      <c r="E378" s="171"/>
      <c r="G378" s="41" t="s">
        <v>306</v>
      </c>
    </row>
    <row r="379" spans="5:7" x14ac:dyDescent="0.3">
      <c r="E379" s="171"/>
      <c r="G379" s="41" t="s">
        <v>306</v>
      </c>
    </row>
    <row r="380" spans="5:7" x14ac:dyDescent="0.3">
      <c r="E380" s="171"/>
      <c r="G380" s="41" t="s">
        <v>306</v>
      </c>
    </row>
    <row r="381" spans="5:7" x14ac:dyDescent="0.3">
      <c r="E381" s="171"/>
      <c r="G381" s="41" t="s">
        <v>306</v>
      </c>
    </row>
    <row r="382" spans="5:7" x14ac:dyDescent="0.3">
      <c r="E382" s="171"/>
      <c r="G382" s="41" t="s">
        <v>306</v>
      </c>
    </row>
    <row r="383" spans="5:7" x14ac:dyDescent="0.3">
      <c r="E383" s="171"/>
      <c r="G383" s="41" t="s">
        <v>306</v>
      </c>
    </row>
    <row r="384" spans="5:7" x14ac:dyDescent="0.3">
      <c r="E384" s="171"/>
      <c r="G384" s="41" t="s">
        <v>306</v>
      </c>
    </row>
    <row r="385" spans="5:7" x14ac:dyDescent="0.3">
      <c r="E385" s="171"/>
      <c r="G385" s="41" t="s">
        <v>306</v>
      </c>
    </row>
    <row r="386" spans="5:7" x14ac:dyDescent="0.3">
      <c r="E386" s="171"/>
      <c r="G386" s="41" t="s">
        <v>306</v>
      </c>
    </row>
    <row r="387" spans="5:7" x14ac:dyDescent="0.3">
      <c r="E387" s="171"/>
      <c r="G387" s="41" t="s">
        <v>306</v>
      </c>
    </row>
    <row r="388" spans="5:7" x14ac:dyDescent="0.3">
      <c r="E388" s="171"/>
      <c r="G388" s="41" t="s">
        <v>306</v>
      </c>
    </row>
    <row r="389" spans="5:7" x14ac:dyDescent="0.3">
      <c r="E389" s="171"/>
      <c r="G389" s="41" t="s">
        <v>306</v>
      </c>
    </row>
    <row r="390" spans="5:7" x14ac:dyDescent="0.3">
      <c r="E390" s="171"/>
      <c r="G390" s="41" t="s">
        <v>306</v>
      </c>
    </row>
    <row r="391" spans="5:7" x14ac:dyDescent="0.3">
      <c r="E391" s="171"/>
      <c r="G391" s="41" t="s">
        <v>306</v>
      </c>
    </row>
    <row r="392" spans="5:7" x14ac:dyDescent="0.3">
      <c r="E392" s="171"/>
      <c r="G392" s="41" t="s">
        <v>306</v>
      </c>
    </row>
    <row r="393" spans="5:7" x14ac:dyDescent="0.3">
      <c r="E393" s="171"/>
      <c r="G393" s="41" t="s">
        <v>306</v>
      </c>
    </row>
    <row r="394" spans="5:7" x14ac:dyDescent="0.3">
      <c r="E394" s="171"/>
      <c r="G394" s="41" t="s">
        <v>306</v>
      </c>
    </row>
    <row r="395" spans="5:7" x14ac:dyDescent="0.3">
      <c r="E395" s="171"/>
      <c r="G395" s="41" t="s">
        <v>306</v>
      </c>
    </row>
    <row r="396" spans="5:7" x14ac:dyDescent="0.3">
      <c r="E396" s="171"/>
      <c r="G396" s="41" t="s">
        <v>306</v>
      </c>
    </row>
    <row r="397" spans="5:7" x14ac:dyDescent="0.3">
      <c r="E397" s="171"/>
      <c r="G397" s="41" t="s">
        <v>306</v>
      </c>
    </row>
    <row r="398" spans="5:7" x14ac:dyDescent="0.3">
      <c r="E398" s="171"/>
      <c r="G398" s="41" t="s">
        <v>306</v>
      </c>
    </row>
    <row r="399" spans="5:7" x14ac:dyDescent="0.3">
      <c r="E399" s="171"/>
      <c r="G399" s="41" t="s">
        <v>306</v>
      </c>
    </row>
    <row r="400" spans="5:7" x14ac:dyDescent="0.3">
      <c r="E400" s="171"/>
      <c r="G400" s="41" t="s">
        <v>306</v>
      </c>
    </row>
    <row r="401" spans="5:7" x14ac:dyDescent="0.3">
      <c r="E401" s="171"/>
      <c r="G401" s="41" t="s">
        <v>306</v>
      </c>
    </row>
    <row r="402" spans="5:7" x14ac:dyDescent="0.3">
      <c r="E402" s="171"/>
      <c r="G402" s="41" t="s">
        <v>306</v>
      </c>
    </row>
    <row r="403" spans="5:7" x14ac:dyDescent="0.3">
      <c r="E403" s="171"/>
      <c r="G403" s="41" t="s">
        <v>306</v>
      </c>
    </row>
    <row r="404" spans="5:7" x14ac:dyDescent="0.3">
      <c r="E404" s="171"/>
      <c r="G404" s="41" t="s">
        <v>306</v>
      </c>
    </row>
    <row r="405" spans="5:7" x14ac:dyDescent="0.3">
      <c r="E405" s="171"/>
      <c r="G405" s="41" t="s">
        <v>306</v>
      </c>
    </row>
    <row r="406" spans="5:7" x14ac:dyDescent="0.3">
      <c r="E406" s="171"/>
      <c r="G406" s="41" t="s">
        <v>306</v>
      </c>
    </row>
    <row r="407" spans="5:7" x14ac:dyDescent="0.3">
      <c r="E407" s="171"/>
      <c r="G407" s="41" t="s">
        <v>306</v>
      </c>
    </row>
    <row r="408" spans="5:7" x14ac:dyDescent="0.3">
      <c r="E408" s="171"/>
      <c r="G408" s="41" t="s">
        <v>306</v>
      </c>
    </row>
    <row r="409" spans="5:7" x14ac:dyDescent="0.3">
      <c r="E409" s="171"/>
      <c r="G409" s="41" t="s">
        <v>306</v>
      </c>
    </row>
    <row r="410" spans="5:7" x14ac:dyDescent="0.3">
      <c r="E410" s="171"/>
      <c r="G410" s="41" t="s">
        <v>306</v>
      </c>
    </row>
    <row r="411" spans="5:7" x14ac:dyDescent="0.3">
      <c r="E411" s="171"/>
      <c r="G411" s="41" t="s">
        <v>306</v>
      </c>
    </row>
    <row r="412" spans="5:7" x14ac:dyDescent="0.3">
      <c r="E412" s="171"/>
      <c r="G412" s="41" t="s">
        <v>306</v>
      </c>
    </row>
    <row r="413" spans="5:7" x14ac:dyDescent="0.3">
      <c r="E413" s="171"/>
      <c r="G413" s="41" t="s">
        <v>306</v>
      </c>
    </row>
    <row r="414" spans="5:7" x14ac:dyDescent="0.3">
      <c r="E414" s="171"/>
      <c r="G414" s="41" t="s">
        <v>306</v>
      </c>
    </row>
    <row r="415" spans="5:7" x14ac:dyDescent="0.3">
      <c r="E415" s="171"/>
      <c r="G415" s="41" t="s">
        <v>306</v>
      </c>
    </row>
    <row r="416" spans="5:7" x14ac:dyDescent="0.3">
      <c r="E416" s="171"/>
      <c r="G416" s="41" t="s">
        <v>306</v>
      </c>
    </row>
    <row r="417" spans="5:7" x14ac:dyDescent="0.3">
      <c r="E417" s="171"/>
      <c r="G417" s="41" t="s">
        <v>306</v>
      </c>
    </row>
    <row r="418" spans="5:7" x14ac:dyDescent="0.3">
      <c r="E418" s="171"/>
      <c r="G418" s="41" t="s">
        <v>306</v>
      </c>
    </row>
    <row r="419" spans="5:7" x14ac:dyDescent="0.3">
      <c r="E419" s="171"/>
      <c r="G419" s="41" t="s">
        <v>306</v>
      </c>
    </row>
    <row r="420" spans="5:7" x14ac:dyDescent="0.3">
      <c r="E420" s="171"/>
      <c r="G420" s="41" t="s">
        <v>306</v>
      </c>
    </row>
    <row r="421" spans="5:7" x14ac:dyDescent="0.3">
      <c r="E421" s="171"/>
      <c r="G421" s="41" t="s">
        <v>306</v>
      </c>
    </row>
    <row r="422" spans="5:7" x14ac:dyDescent="0.3">
      <c r="E422" s="171"/>
      <c r="G422" s="41" t="s">
        <v>306</v>
      </c>
    </row>
    <row r="423" spans="5:7" x14ac:dyDescent="0.3">
      <c r="E423" s="171"/>
      <c r="G423" s="41" t="s">
        <v>306</v>
      </c>
    </row>
    <row r="424" spans="5:7" x14ac:dyDescent="0.3">
      <c r="E424" s="171"/>
      <c r="G424" s="41" t="s">
        <v>306</v>
      </c>
    </row>
    <row r="425" spans="5:7" x14ac:dyDescent="0.3">
      <c r="E425" s="171"/>
      <c r="G425" s="41" t="s">
        <v>306</v>
      </c>
    </row>
    <row r="426" spans="5:7" x14ac:dyDescent="0.3">
      <c r="E426" s="171"/>
      <c r="G426" s="41" t="s">
        <v>306</v>
      </c>
    </row>
    <row r="427" spans="5:7" x14ac:dyDescent="0.3">
      <c r="E427" s="171"/>
      <c r="G427" s="41" t="s">
        <v>306</v>
      </c>
    </row>
    <row r="428" spans="5:7" x14ac:dyDescent="0.3">
      <c r="E428" s="171"/>
      <c r="G428" s="41" t="s">
        <v>306</v>
      </c>
    </row>
    <row r="429" spans="5:7" x14ac:dyDescent="0.3">
      <c r="E429" s="171"/>
      <c r="G429" s="41" t="s">
        <v>306</v>
      </c>
    </row>
    <row r="430" spans="5:7" x14ac:dyDescent="0.3">
      <c r="E430" s="171"/>
      <c r="G430" s="41" t="s">
        <v>306</v>
      </c>
    </row>
    <row r="431" spans="5:7" x14ac:dyDescent="0.3">
      <c r="E431" s="171"/>
      <c r="G431" s="41" t="s">
        <v>306</v>
      </c>
    </row>
    <row r="432" spans="5:7" x14ac:dyDescent="0.3">
      <c r="E432" s="171"/>
      <c r="G432" s="41" t="s">
        <v>306</v>
      </c>
    </row>
    <row r="433" spans="5:7" x14ac:dyDescent="0.3">
      <c r="E433" s="171"/>
      <c r="G433" s="41" t="s">
        <v>306</v>
      </c>
    </row>
    <row r="434" spans="5:7" x14ac:dyDescent="0.3">
      <c r="E434" s="171"/>
      <c r="G434" s="41" t="s">
        <v>306</v>
      </c>
    </row>
    <row r="435" spans="5:7" x14ac:dyDescent="0.3">
      <c r="E435" s="171"/>
      <c r="G435" s="41" t="s">
        <v>306</v>
      </c>
    </row>
    <row r="436" spans="5:7" x14ac:dyDescent="0.3">
      <c r="E436" s="171"/>
      <c r="G436" s="41" t="s">
        <v>306</v>
      </c>
    </row>
    <row r="437" spans="5:7" x14ac:dyDescent="0.3">
      <c r="E437" s="171"/>
      <c r="G437" s="41" t="s">
        <v>306</v>
      </c>
    </row>
    <row r="438" spans="5:7" x14ac:dyDescent="0.3">
      <c r="E438" s="171"/>
      <c r="G438" s="41" t="s">
        <v>306</v>
      </c>
    </row>
    <row r="439" spans="5:7" x14ac:dyDescent="0.3">
      <c r="E439" s="171"/>
      <c r="G439" s="41" t="s">
        <v>306</v>
      </c>
    </row>
    <row r="440" spans="5:7" x14ac:dyDescent="0.3">
      <c r="E440" s="171"/>
      <c r="G440" s="41" t="s">
        <v>306</v>
      </c>
    </row>
    <row r="441" spans="5:7" x14ac:dyDescent="0.3">
      <c r="E441" s="171"/>
      <c r="G441" s="41" t="s">
        <v>306</v>
      </c>
    </row>
    <row r="442" spans="5:7" x14ac:dyDescent="0.3">
      <c r="E442" s="171"/>
      <c r="G442" s="41" t="s">
        <v>306</v>
      </c>
    </row>
    <row r="443" spans="5:7" x14ac:dyDescent="0.3">
      <c r="E443" s="171"/>
      <c r="G443" s="41" t="s">
        <v>306</v>
      </c>
    </row>
    <row r="444" spans="5:7" x14ac:dyDescent="0.3">
      <c r="E444" s="171"/>
      <c r="G444" s="41" t="s">
        <v>306</v>
      </c>
    </row>
    <row r="445" spans="5:7" x14ac:dyDescent="0.3">
      <c r="E445" s="171"/>
      <c r="G445" s="41" t="s">
        <v>306</v>
      </c>
    </row>
    <row r="446" spans="5:7" x14ac:dyDescent="0.3">
      <c r="E446" s="171"/>
      <c r="G446" s="41" t="s">
        <v>306</v>
      </c>
    </row>
    <row r="447" spans="5:7" x14ac:dyDescent="0.3">
      <c r="E447" s="171"/>
      <c r="G447" s="41" t="s">
        <v>306</v>
      </c>
    </row>
    <row r="448" spans="5:7" x14ac:dyDescent="0.3">
      <c r="E448" s="171"/>
      <c r="G448" s="41" t="s">
        <v>306</v>
      </c>
    </row>
    <row r="449" spans="5:7" x14ac:dyDescent="0.3">
      <c r="E449" s="171"/>
      <c r="G449" s="41" t="s">
        <v>306</v>
      </c>
    </row>
    <row r="450" spans="5:7" x14ac:dyDescent="0.3">
      <c r="E450" s="171"/>
      <c r="G450" s="41" t="s">
        <v>306</v>
      </c>
    </row>
    <row r="451" spans="5:7" x14ac:dyDescent="0.3">
      <c r="E451" s="171"/>
      <c r="G451" s="41" t="s">
        <v>306</v>
      </c>
    </row>
    <row r="452" spans="5:7" x14ac:dyDescent="0.3">
      <c r="E452" s="171"/>
      <c r="G452" s="41" t="s">
        <v>306</v>
      </c>
    </row>
    <row r="453" spans="5:7" x14ac:dyDescent="0.3">
      <c r="E453" s="171"/>
      <c r="G453" s="41" t="s">
        <v>306</v>
      </c>
    </row>
    <row r="454" spans="5:7" x14ac:dyDescent="0.3">
      <c r="E454" s="171"/>
      <c r="G454" s="41" t="s">
        <v>306</v>
      </c>
    </row>
    <row r="455" spans="5:7" x14ac:dyDescent="0.3">
      <c r="E455" s="171"/>
      <c r="G455" s="41" t="s">
        <v>306</v>
      </c>
    </row>
    <row r="456" spans="5:7" x14ac:dyDescent="0.3">
      <c r="E456" s="171"/>
      <c r="G456" s="41" t="s">
        <v>306</v>
      </c>
    </row>
    <row r="457" spans="5:7" x14ac:dyDescent="0.3">
      <c r="E457" s="171"/>
      <c r="G457" s="41" t="s">
        <v>306</v>
      </c>
    </row>
    <row r="458" spans="5:7" x14ac:dyDescent="0.3">
      <c r="E458" s="171"/>
      <c r="G458" s="41" t="s">
        <v>306</v>
      </c>
    </row>
    <row r="459" spans="5:7" x14ac:dyDescent="0.3">
      <c r="E459" s="171"/>
      <c r="G459" s="41" t="s">
        <v>306</v>
      </c>
    </row>
    <row r="460" spans="5:7" x14ac:dyDescent="0.3">
      <c r="E460" s="171"/>
      <c r="G460" s="41" t="s">
        <v>306</v>
      </c>
    </row>
    <row r="461" spans="5:7" x14ac:dyDescent="0.3">
      <c r="E461" s="171"/>
      <c r="G461" s="41" t="s">
        <v>306</v>
      </c>
    </row>
    <row r="462" spans="5:7" x14ac:dyDescent="0.3">
      <c r="E462" s="171"/>
      <c r="G462" s="41" t="s">
        <v>306</v>
      </c>
    </row>
    <row r="463" spans="5:7" x14ac:dyDescent="0.3">
      <c r="E463" s="171"/>
      <c r="G463" s="41" t="s">
        <v>306</v>
      </c>
    </row>
    <row r="464" spans="5:7" x14ac:dyDescent="0.3">
      <c r="E464" s="171"/>
      <c r="G464" s="41" t="s">
        <v>306</v>
      </c>
    </row>
    <row r="465" spans="5:7" x14ac:dyDescent="0.3">
      <c r="E465" s="171"/>
      <c r="G465" s="41" t="s">
        <v>306</v>
      </c>
    </row>
    <row r="466" spans="5:7" x14ac:dyDescent="0.3">
      <c r="E466" s="171"/>
      <c r="G466" s="41" t="s">
        <v>306</v>
      </c>
    </row>
    <row r="467" spans="5:7" x14ac:dyDescent="0.3">
      <c r="E467" s="171"/>
      <c r="G467" s="41" t="s">
        <v>306</v>
      </c>
    </row>
    <row r="468" spans="5:7" x14ac:dyDescent="0.3">
      <c r="E468" s="171"/>
      <c r="G468" s="41" t="s">
        <v>306</v>
      </c>
    </row>
    <row r="469" spans="5:7" x14ac:dyDescent="0.3">
      <c r="E469" s="171"/>
      <c r="G469" s="41" t="s">
        <v>306</v>
      </c>
    </row>
    <row r="470" spans="5:7" x14ac:dyDescent="0.3">
      <c r="E470" s="171"/>
      <c r="G470" s="41" t="s">
        <v>306</v>
      </c>
    </row>
    <row r="471" spans="5:7" x14ac:dyDescent="0.3">
      <c r="E471" s="171"/>
      <c r="G471" s="41" t="s">
        <v>306</v>
      </c>
    </row>
    <row r="472" spans="5:7" x14ac:dyDescent="0.3">
      <c r="E472" s="171"/>
      <c r="G472" s="41" t="s">
        <v>306</v>
      </c>
    </row>
    <row r="473" spans="5:7" x14ac:dyDescent="0.3">
      <c r="E473" s="171"/>
      <c r="G473" s="41" t="s">
        <v>306</v>
      </c>
    </row>
    <row r="474" spans="5:7" x14ac:dyDescent="0.3">
      <c r="E474" s="171"/>
      <c r="G474" s="41" t="s">
        <v>306</v>
      </c>
    </row>
    <row r="475" spans="5:7" x14ac:dyDescent="0.3">
      <c r="E475" s="171"/>
      <c r="G475" s="41" t="s">
        <v>306</v>
      </c>
    </row>
    <row r="476" spans="5:7" x14ac:dyDescent="0.3">
      <c r="E476" s="171"/>
      <c r="G476" s="41" t="s">
        <v>306</v>
      </c>
    </row>
    <row r="477" spans="5:7" x14ac:dyDescent="0.3">
      <c r="E477" s="171"/>
      <c r="G477" s="41" t="s">
        <v>306</v>
      </c>
    </row>
    <row r="478" spans="5:7" x14ac:dyDescent="0.3">
      <c r="E478" s="171"/>
      <c r="G478" s="41" t="s">
        <v>306</v>
      </c>
    </row>
    <row r="479" spans="5:7" x14ac:dyDescent="0.3">
      <c r="E479" s="171"/>
      <c r="G479" s="41" t="s">
        <v>306</v>
      </c>
    </row>
    <row r="480" spans="5:7" x14ac:dyDescent="0.3">
      <c r="E480" s="171"/>
      <c r="G480" s="41" t="s">
        <v>306</v>
      </c>
    </row>
    <row r="481" spans="5:7" x14ac:dyDescent="0.3">
      <c r="E481" s="171"/>
      <c r="G481" s="41" t="s">
        <v>306</v>
      </c>
    </row>
    <row r="482" spans="5:7" x14ac:dyDescent="0.3">
      <c r="E482" s="171"/>
      <c r="G482" s="41" t="s">
        <v>306</v>
      </c>
    </row>
    <row r="483" spans="5:7" x14ac:dyDescent="0.3">
      <c r="E483" s="171"/>
      <c r="G483" s="41" t="s">
        <v>306</v>
      </c>
    </row>
    <row r="484" spans="5:7" x14ac:dyDescent="0.3">
      <c r="E484" s="171"/>
      <c r="G484" s="41" t="s">
        <v>306</v>
      </c>
    </row>
    <row r="485" spans="5:7" x14ac:dyDescent="0.3">
      <c r="E485" s="171"/>
      <c r="G485" s="41" t="s">
        <v>306</v>
      </c>
    </row>
    <row r="486" spans="5:7" x14ac:dyDescent="0.3">
      <c r="E486" s="171"/>
      <c r="G486" s="41" t="s">
        <v>306</v>
      </c>
    </row>
    <row r="487" spans="5:7" x14ac:dyDescent="0.3">
      <c r="E487" s="171"/>
      <c r="G487" s="41" t="s">
        <v>306</v>
      </c>
    </row>
    <row r="488" spans="5:7" x14ac:dyDescent="0.3">
      <c r="E488" s="171"/>
      <c r="G488" s="41" t="s">
        <v>306</v>
      </c>
    </row>
    <row r="489" spans="5:7" x14ac:dyDescent="0.3">
      <c r="E489" s="171"/>
      <c r="G489" s="41" t="s">
        <v>306</v>
      </c>
    </row>
    <row r="490" spans="5:7" x14ac:dyDescent="0.3">
      <c r="E490" s="171"/>
      <c r="G490" s="41" t="s">
        <v>306</v>
      </c>
    </row>
    <row r="491" spans="5:7" x14ac:dyDescent="0.3">
      <c r="E491" s="171"/>
      <c r="G491" s="41" t="s">
        <v>306</v>
      </c>
    </row>
    <row r="492" spans="5:7" x14ac:dyDescent="0.3">
      <c r="E492" s="171"/>
      <c r="G492" s="41" t="s">
        <v>306</v>
      </c>
    </row>
    <row r="493" spans="5:7" x14ac:dyDescent="0.3">
      <c r="E493" s="171"/>
      <c r="G493" s="41" t="s">
        <v>306</v>
      </c>
    </row>
    <row r="494" spans="5:7" x14ac:dyDescent="0.3">
      <c r="E494" s="171"/>
      <c r="G494" s="41" t="s">
        <v>306</v>
      </c>
    </row>
    <row r="495" spans="5:7" x14ac:dyDescent="0.3">
      <c r="E495" s="171"/>
      <c r="G495" s="41" t="s">
        <v>306</v>
      </c>
    </row>
    <row r="496" spans="5:7" x14ac:dyDescent="0.3">
      <c r="E496" s="171"/>
      <c r="G496" s="41" t="s">
        <v>306</v>
      </c>
    </row>
    <row r="497" spans="5:7" x14ac:dyDescent="0.3">
      <c r="E497" s="171"/>
      <c r="G497" s="41" t="s">
        <v>306</v>
      </c>
    </row>
    <row r="498" spans="5:7" x14ac:dyDescent="0.3">
      <c r="E498" s="171"/>
      <c r="G498" s="41" t="s">
        <v>306</v>
      </c>
    </row>
    <row r="499" spans="5:7" x14ac:dyDescent="0.3">
      <c r="E499" s="171"/>
      <c r="G499" s="41" t="s">
        <v>306</v>
      </c>
    </row>
    <row r="500" spans="5:7" x14ac:dyDescent="0.3">
      <c r="E500" s="171"/>
      <c r="G500" s="41" t="s">
        <v>306</v>
      </c>
    </row>
    <row r="501" spans="5:7" x14ac:dyDescent="0.3">
      <c r="E501" s="171"/>
      <c r="G501" s="41" t="s">
        <v>306</v>
      </c>
    </row>
    <row r="502" spans="5:7" x14ac:dyDescent="0.3">
      <c r="E502" s="171"/>
      <c r="G502" s="41" t="s">
        <v>306</v>
      </c>
    </row>
    <row r="503" spans="5:7" x14ac:dyDescent="0.3">
      <c r="E503" s="171"/>
      <c r="G503" s="41" t="s">
        <v>306</v>
      </c>
    </row>
    <row r="504" spans="5:7" x14ac:dyDescent="0.3">
      <c r="E504" s="171"/>
      <c r="G504" s="41" t="s">
        <v>306</v>
      </c>
    </row>
    <row r="505" spans="5:7" x14ac:dyDescent="0.3">
      <c r="E505" s="171"/>
      <c r="G505" s="41" t="s">
        <v>306</v>
      </c>
    </row>
    <row r="506" spans="5:7" x14ac:dyDescent="0.3">
      <c r="E506" s="171"/>
      <c r="G506" s="41" t="s">
        <v>306</v>
      </c>
    </row>
    <row r="507" spans="5:7" x14ac:dyDescent="0.3">
      <c r="E507" s="171"/>
      <c r="G507" s="41" t="s">
        <v>306</v>
      </c>
    </row>
    <row r="508" spans="5:7" x14ac:dyDescent="0.3">
      <c r="E508" s="171"/>
      <c r="G508" s="41" t="s">
        <v>306</v>
      </c>
    </row>
    <row r="509" spans="5:7" x14ac:dyDescent="0.3">
      <c r="E509" s="171"/>
      <c r="G509" s="41" t="s">
        <v>306</v>
      </c>
    </row>
    <row r="510" spans="5:7" x14ac:dyDescent="0.3">
      <c r="E510" s="171"/>
      <c r="G510" s="41" t="s">
        <v>306</v>
      </c>
    </row>
    <row r="511" spans="5:7" x14ac:dyDescent="0.3">
      <c r="E511" s="171"/>
      <c r="G511" s="41" t="s">
        <v>306</v>
      </c>
    </row>
    <row r="512" spans="5:7" x14ac:dyDescent="0.3">
      <c r="E512" s="171"/>
      <c r="G512" s="41" t="s">
        <v>306</v>
      </c>
    </row>
    <row r="513" spans="5:7" x14ac:dyDescent="0.3">
      <c r="E513" s="171"/>
      <c r="G513" s="41" t="s">
        <v>306</v>
      </c>
    </row>
    <row r="514" spans="5:7" x14ac:dyDescent="0.3">
      <c r="E514" s="171"/>
      <c r="G514" s="41" t="s">
        <v>306</v>
      </c>
    </row>
    <row r="515" spans="5:7" x14ac:dyDescent="0.3">
      <c r="E515" s="171"/>
      <c r="G515" s="41" t="s">
        <v>306</v>
      </c>
    </row>
    <row r="516" spans="5:7" x14ac:dyDescent="0.3">
      <c r="E516" s="171"/>
      <c r="G516" s="41" t="s">
        <v>306</v>
      </c>
    </row>
    <row r="517" spans="5:7" x14ac:dyDescent="0.3">
      <c r="E517" s="171"/>
      <c r="G517" s="41" t="s">
        <v>306</v>
      </c>
    </row>
    <row r="518" spans="5:7" x14ac:dyDescent="0.3">
      <c r="E518" s="171"/>
      <c r="G518" s="41" t="s">
        <v>306</v>
      </c>
    </row>
    <row r="519" spans="5:7" x14ac:dyDescent="0.3">
      <c r="E519" s="171"/>
      <c r="G519" s="41" t="s">
        <v>306</v>
      </c>
    </row>
    <row r="520" spans="5:7" x14ac:dyDescent="0.3">
      <c r="E520" s="171"/>
      <c r="G520" s="41" t="s">
        <v>306</v>
      </c>
    </row>
    <row r="521" spans="5:7" x14ac:dyDescent="0.3">
      <c r="E521" s="171"/>
      <c r="G521" s="41" t="s">
        <v>306</v>
      </c>
    </row>
    <row r="522" spans="5:7" x14ac:dyDescent="0.3">
      <c r="E522" s="171"/>
      <c r="G522" s="41" t="s">
        <v>306</v>
      </c>
    </row>
    <row r="523" spans="5:7" x14ac:dyDescent="0.3">
      <c r="E523" s="171"/>
      <c r="G523" s="41" t="s">
        <v>306</v>
      </c>
    </row>
    <row r="524" spans="5:7" x14ac:dyDescent="0.3">
      <c r="E524" s="171"/>
      <c r="G524" s="41" t="s">
        <v>306</v>
      </c>
    </row>
    <row r="525" spans="5:7" x14ac:dyDescent="0.3">
      <c r="E525" s="171"/>
      <c r="G525" s="41" t="s">
        <v>306</v>
      </c>
    </row>
    <row r="526" spans="5:7" x14ac:dyDescent="0.3">
      <c r="E526" s="171"/>
      <c r="G526" s="41" t="s">
        <v>306</v>
      </c>
    </row>
    <row r="527" spans="5:7" x14ac:dyDescent="0.3">
      <c r="E527" s="171"/>
      <c r="G527" s="41" t="s">
        <v>306</v>
      </c>
    </row>
    <row r="528" spans="5:7" x14ac:dyDescent="0.3">
      <c r="E528" s="171"/>
      <c r="G528" s="41" t="s">
        <v>306</v>
      </c>
    </row>
    <row r="529" spans="5:7" x14ac:dyDescent="0.3">
      <c r="E529" s="171"/>
      <c r="G529" s="41" t="s">
        <v>306</v>
      </c>
    </row>
    <row r="530" spans="5:7" x14ac:dyDescent="0.3">
      <c r="E530" s="171"/>
      <c r="G530" s="41" t="s">
        <v>306</v>
      </c>
    </row>
    <row r="531" spans="5:7" x14ac:dyDescent="0.3">
      <c r="E531" s="171"/>
      <c r="G531" s="41" t="s">
        <v>306</v>
      </c>
    </row>
    <row r="532" spans="5:7" x14ac:dyDescent="0.3">
      <c r="E532" s="171"/>
      <c r="G532" s="41" t="s">
        <v>306</v>
      </c>
    </row>
    <row r="533" spans="5:7" x14ac:dyDescent="0.3">
      <c r="E533" s="171"/>
      <c r="G533" s="41" t="s">
        <v>306</v>
      </c>
    </row>
    <row r="534" spans="5:7" x14ac:dyDescent="0.3">
      <c r="E534" s="171"/>
      <c r="G534" s="41" t="s">
        <v>306</v>
      </c>
    </row>
    <row r="535" spans="5:7" x14ac:dyDescent="0.3">
      <c r="E535" s="171"/>
      <c r="G535" s="41" t="s">
        <v>306</v>
      </c>
    </row>
    <row r="536" spans="5:7" x14ac:dyDescent="0.3">
      <c r="E536" s="171"/>
      <c r="G536" s="41" t="s">
        <v>306</v>
      </c>
    </row>
    <row r="537" spans="5:7" x14ac:dyDescent="0.3">
      <c r="E537" s="171"/>
      <c r="G537" s="41" t="s">
        <v>306</v>
      </c>
    </row>
    <row r="538" spans="5:7" x14ac:dyDescent="0.3">
      <c r="E538" s="171"/>
      <c r="G538" s="41" t="s">
        <v>306</v>
      </c>
    </row>
    <row r="539" spans="5:7" x14ac:dyDescent="0.3">
      <c r="E539" s="171"/>
      <c r="G539" s="41" t="s">
        <v>306</v>
      </c>
    </row>
    <row r="540" spans="5:7" x14ac:dyDescent="0.3">
      <c r="E540" s="171"/>
      <c r="G540" s="41" t="s">
        <v>306</v>
      </c>
    </row>
    <row r="541" spans="5:7" x14ac:dyDescent="0.3">
      <c r="E541" s="171"/>
      <c r="G541" s="41" t="s">
        <v>306</v>
      </c>
    </row>
    <row r="542" spans="5:7" x14ac:dyDescent="0.3">
      <c r="E542" s="171"/>
      <c r="G542" s="41" t="s">
        <v>306</v>
      </c>
    </row>
    <row r="543" spans="5:7" x14ac:dyDescent="0.3">
      <c r="E543" s="171"/>
      <c r="G543" s="41" t="s">
        <v>306</v>
      </c>
    </row>
    <row r="544" spans="5:7" x14ac:dyDescent="0.3">
      <c r="E544" s="171"/>
      <c r="G544" s="41" t="s">
        <v>306</v>
      </c>
    </row>
    <row r="545" spans="5:7" x14ac:dyDescent="0.3">
      <c r="E545" s="171"/>
      <c r="G545" s="41" t="s">
        <v>306</v>
      </c>
    </row>
    <row r="546" spans="5:7" x14ac:dyDescent="0.3">
      <c r="E546" s="171"/>
      <c r="G546" s="41" t="s">
        <v>306</v>
      </c>
    </row>
    <row r="547" spans="5:7" x14ac:dyDescent="0.3">
      <c r="E547" s="171"/>
      <c r="G547" s="41" t="s">
        <v>306</v>
      </c>
    </row>
    <row r="548" spans="5:7" x14ac:dyDescent="0.3">
      <c r="E548" s="171"/>
      <c r="G548" s="41" t="s">
        <v>306</v>
      </c>
    </row>
    <row r="549" spans="5:7" x14ac:dyDescent="0.3">
      <c r="E549" s="171"/>
      <c r="G549" s="41" t="s">
        <v>306</v>
      </c>
    </row>
    <row r="550" spans="5:7" x14ac:dyDescent="0.3">
      <c r="E550" s="171"/>
      <c r="G550" s="41" t="s">
        <v>306</v>
      </c>
    </row>
    <row r="551" spans="5:7" x14ac:dyDescent="0.3">
      <c r="E551" s="171"/>
      <c r="G551" s="41" t="s">
        <v>306</v>
      </c>
    </row>
    <row r="552" spans="5:7" x14ac:dyDescent="0.3">
      <c r="E552" s="171"/>
      <c r="G552" s="41" t="s">
        <v>306</v>
      </c>
    </row>
    <row r="553" spans="5:7" x14ac:dyDescent="0.3">
      <c r="E553" s="171"/>
      <c r="G553" s="41" t="s">
        <v>306</v>
      </c>
    </row>
    <row r="554" spans="5:7" x14ac:dyDescent="0.3">
      <c r="E554" s="171"/>
      <c r="G554" s="41" t="s">
        <v>306</v>
      </c>
    </row>
    <row r="555" spans="5:7" x14ac:dyDescent="0.3">
      <c r="E555" s="171"/>
      <c r="G555" s="41" t="s">
        <v>306</v>
      </c>
    </row>
    <row r="556" spans="5:7" x14ac:dyDescent="0.3">
      <c r="E556" s="171"/>
      <c r="G556" s="41" t="s">
        <v>306</v>
      </c>
    </row>
    <row r="557" spans="5:7" x14ac:dyDescent="0.3">
      <c r="E557" s="171"/>
      <c r="G557" s="41" t="s">
        <v>306</v>
      </c>
    </row>
    <row r="558" spans="5:7" x14ac:dyDescent="0.3">
      <c r="E558" s="171"/>
      <c r="G558" s="41" t="s">
        <v>306</v>
      </c>
    </row>
    <row r="559" spans="5:7" x14ac:dyDescent="0.3">
      <c r="E559" s="171"/>
      <c r="G559" s="41" t="s">
        <v>306</v>
      </c>
    </row>
    <row r="560" spans="5:7" x14ac:dyDescent="0.3">
      <c r="E560" s="171"/>
      <c r="G560" s="41" t="s">
        <v>306</v>
      </c>
    </row>
    <row r="561" spans="5:7" x14ac:dyDescent="0.3">
      <c r="E561" s="171"/>
      <c r="G561" s="41" t="s">
        <v>306</v>
      </c>
    </row>
    <row r="562" spans="5:7" x14ac:dyDescent="0.3">
      <c r="E562" s="171"/>
      <c r="G562" s="41" t="s">
        <v>306</v>
      </c>
    </row>
    <row r="563" spans="5:7" x14ac:dyDescent="0.3">
      <c r="E563" s="171"/>
      <c r="G563" s="41" t="s">
        <v>306</v>
      </c>
    </row>
    <row r="564" spans="5:7" x14ac:dyDescent="0.3">
      <c r="E564" s="171"/>
      <c r="G564" s="41" t="s">
        <v>306</v>
      </c>
    </row>
    <row r="565" spans="5:7" x14ac:dyDescent="0.3">
      <c r="E565" s="171"/>
      <c r="G565" s="41" t="s">
        <v>306</v>
      </c>
    </row>
    <row r="566" spans="5:7" x14ac:dyDescent="0.3">
      <c r="E566" s="171"/>
      <c r="G566" s="41" t="s">
        <v>306</v>
      </c>
    </row>
    <row r="567" spans="5:7" x14ac:dyDescent="0.3">
      <c r="E567" s="171"/>
      <c r="G567" s="41" t="s">
        <v>306</v>
      </c>
    </row>
    <row r="568" spans="5:7" x14ac:dyDescent="0.3">
      <c r="E568" s="171"/>
      <c r="G568" s="41" t="s">
        <v>306</v>
      </c>
    </row>
    <row r="569" spans="5:7" x14ac:dyDescent="0.3">
      <c r="E569" s="171"/>
      <c r="G569" s="41" t="s">
        <v>306</v>
      </c>
    </row>
    <row r="570" spans="5:7" x14ac:dyDescent="0.3">
      <c r="E570" s="171"/>
      <c r="G570" s="41" t="s">
        <v>306</v>
      </c>
    </row>
    <row r="571" spans="5:7" x14ac:dyDescent="0.3">
      <c r="E571" s="171"/>
      <c r="G571" s="41" t="s">
        <v>306</v>
      </c>
    </row>
    <row r="572" spans="5:7" x14ac:dyDescent="0.3">
      <c r="E572" s="171"/>
      <c r="G572" s="41" t="s">
        <v>306</v>
      </c>
    </row>
    <row r="573" spans="5:7" x14ac:dyDescent="0.3">
      <c r="E573" s="171"/>
      <c r="G573" s="41" t="s">
        <v>306</v>
      </c>
    </row>
    <row r="574" spans="5:7" x14ac:dyDescent="0.3">
      <c r="E574" s="171"/>
      <c r="G574" s="41" t="s">
        <v>306</v>
      </c>
    </row>
    <row r="575" spans="5:7" x14ac:dyDescent="0.3">
      <c r="E575" s="171"/>
      <c r="G575" s="41" t="s">
        <v>306</v>
      </c>
    </row>
    <row r="576" spans="5:7" x14ac:dyDescent="0.3">
      <c r="E576" s="171"/>
      <c r="G576" s="41" t="s">
        <v>306</v>
      </c>
    </row>
    <row r="577" spans="5:7" x14ac:dyDescent="0.3">
      <c r="E577" s="171"/>
      <c r="G577" s="41" t="s">
        <v>306</v>
      </c>
    </row>
    <row r="578" spans="5:7" x14ac:dyDescent="0.3">
      <c r="E578" s="171"/>
      <c r="G578" s="41" t="s">
        <v>306</v>
      </c>
    </row>
    <row r="579" spans="5:7" x14ac:dyDescent="0.3">
      <c r="E579" s="171"/>
      <c r="G579" s="41" t="s">
        <v>306</v>
      </c>
    </row>
    <row r="580" spans="5:7" x14ac:dyDescent="0.3">
      <c r="E580" s="171"/>
      <c r="G580" s="41" t="s">
        <v>306</v>
      </c>
    </row>
    <row r="581" spans="5:7" x14ac:dyDescent="0.3">
      <c r="E581" s="171"/>
      <c r="G581" s="41" t="s">
        <v>306</v>
      </c>
    </row>
    <row r="582" spans="5:7" x14ac:dyDescent="0.3">
      <c r="E582" s="171"/>
      <c r="G582" s="41" t="s">
        <v>306</v>
      </c>
    </row>
    <row r="583" spans="5:7" x14ac:dyDescent="0.3">
      <c r="E583" s="171"/>
      <c r="G583" s="41" t="s">
        <v>306</v>
      </c>
    </row>
    <row r="584" spans="5:7" x14ac:dyDescent="0.3">
      <c r="E584" s="171"/>
      <c r="G584" s="41" t="s">
        <v>306</v>
      </c>
    </row>
    <row r="585" spans="5:7" x14ac:dyDescent="0.3">
      <c r="E585" s="171"/>
      <c r="G585" s="41" t="s">
        <v>306</v>
      </c>
    </row>
    <row r="586" spans="5:7" x14ac:dyDescent="0.3">
      <c r="E586" s="171"/>
      <c r="G586" s="41" t="s">
        <v>306</v>
      </c>
    </row>
    <row r="587" spans="5:7" x14ac:dyDescent="0.3">
      <c r="E587" s="171"/>
      <c r="G587" s="41" t="s">
        <v>306</v>
      </c>
    </row>
    <row r="588" spans="5:7" x14ac:dyDescent="0.3">
      <c r="E588" s="171"/>
      <c r="G588" s="41" t="s">
        <v>306</v>
      </c>
    </row>
    <row r="589" spans="5:7" x14ac:dyDescent="0.3">
      <c r="E589" s="171"/>
      <c r="G589" s="41" t="s">
        <v>306</v>
      </c>
    </row>
    <row r="590" spans="5:7" x14ac:dyDescent="0.3">
      <c r="E590" s="171"/>
      <c r="G590" s="41" t="s">
        <v>306</v>
      </c>
    </row>
    <row r="591" spans="5:7" x14ac:dyDescent="0.3">
      <c r="E591" s="171"/>
      <c r="G591" s="41" t="s">
        <v>306</v>
      </c>
    </row>
    <row r="592" spans="5:7" x14ac:dyDescent="0.3">
      <c r="E592" s="171"/>
      <c r="G592" s="41" t="s">
        <v>306</v>
      </c>
    </row>
    <row r="593" spans="5:7" x14ac:dyDescent="0.3">
      <c r="E593" s="171"/>
      <c r="G593" s="41" t="s">
        <v>306</v>
      </c>
    </row>
    <row r="594" spans="5:7" x14ac:dyDescent="0.3">
      <c r="E594" s="171"/>
      <c r="G594" s="41" t="s">
        <v>306</v>
      </c>
    </row>
    <row r="595" spans="5:7" x14ac:dyDescent="0.3">
      <c r="E595" s="171"/>
      <c r="G595" s="41" t="s">
        <v>306</v>
      </c>
    </row>
    <row r="596" spans="5:7" x14ac:dyDescent="0.3">
      <c r="E596" s="171"/>
      <c r="G596" s="41" t="s">
        <v>306</v>
      </c>
    </row>
    <row r="597" spans="5:7" x14ac:dyDescent="0.3">
      <c r="E597" s="171"/>
      <c r="G597" s="41" t="s">
        <v>306</v>
      </c>
    </row>
    <row r="598" spans="5:7" x14ac:dyDescent="0.3">
      <c r="E598" s="171"/>
      <c r="G598" s="41" t="s">
        <v>306</v>
      </c>
    </row>
    <row r="599" spans="5:7" x14ac:dyDescent="0.3">
      <c r="E599" s="171"/>
      <c r="G599" s="41" t="s">
        <v>306</v>
      </c>
    </row>
    <row r="600" spans="5:7" x14ac:dyDescent="0.3">
      <c r="E600" s="171"/>
      <c r="G600" s="41" t="s">
        <v>306</v>
      </c>
    </row>
    <row r="601" spans="5:7" x14ac:dyDescent="0.3">
      <c r="E601" s="171"/>
      <c r="G601" s="41" t="s">
        <v>306</v>
      </c>
    </row>
    <row r="602" spans="5:7" x14ac:dyDescent="0.3">
      <c r="E602" s="171"/>
      <c r="G602" s="41" t="s">
        <v>306</v>
      </c>
    </row>
    <row r="603" spans="5:7" x14ac:dyDescent="0.3">
      <c r="E603" s="171"/>
      <c r="G603" s="41" t="s">
        <v>306</v>
      </c>
    </row>
    <row r="604" spans="5:7" x14ac:dyDescent="0.3">
      <c r="E604" s="171"/>
      <c r="G604" s="41" t="s">
        <v>306</v>
      </c>
    </row>
    <row r="605" spans="5:7" x14ac:dyDescent="0.3">
      <c r="E605" s="171"/>
      <c r="G605" s="41" t="s">
        <v>306</v>
      </c>
    </row>
    <row r="606" spans="5:7" x14ac:dyDescent="0.3">
      <c r="E606" s="171"/>
      <c r="G606" s="41" t="s">
        <v>306</v>
      </c>
    </row>
    <row r="607" spans="5:7" x14ac:dyDescent="0.3">
      <c r="E607" s="171"/>
      <c r="G607" s="41" t="s">
        <v>306</v>
      </c>
    </row>
    <row r="608" spans="5:7" x14ac:dyDescent="0.3">
      <c r="E608" s="171"/>
      <c r="G608" s="41" t="s">
        <v>306</v>
      </c>
    </row>
    <row r="609" spans="5:7" x14ac:dyDescent="0.3">
      <c r="E609" s="171"/>
      <c r="G609" s="41" t="s">
        <v>306</v>
      </c>
    </row>
    <row r="610" spans="5:7" x14ac:dyDescent="0.3">
      <c r="E610" s="171"/>
      <c r="G610" s="41" t="s">
        <v>306</v>
      </c>
    </row>
    <row r="611" spans="5:7" x14ac:dyDescent="0.3">
      <c r="E611" s="171"/>
      <c r="G611" s="41" t="s">
        <v>306</v>
      </c>
    </row>
    <row r="612" spans="5:7" x14ac:dyDescent="0.3">
      <c r="E612" s="171"/>
      <c r="G612" s="41" t="s">
        <v>306</v>
      </c>
    </row>
    <row r="613" spans="5:7" x14ac:dyDescent="0.3">
      <c r="E613" s="171"/>
      <c r="G613" s="41" t="s">
        <v>306</v>
      </c>
    </row>
    <row r="614" spans="5:7" x14ac:dyDescent="0.3">
      <c r="E614" s="171"/>
      <c r="G614" s="41" t="s">
        <v>306</v>
      </c>
    </row>
    <row r="615" spans="5:7" x14ac:dyDescent="0.3">
      <c r="E615" s="171"/>
      <c r="G615" s="41" t="s">
        <v>306</v>
      </c>
    </row>
    <row r="616" spans="5:7" x14ac:dyDescent="0.3">
      <c r="E616" s="171"/>
      <c r="G616" s="41" t="s">
        <v>306</v>
      </c>
    </row>
    <row r="617" spans="5:7" x14ac:dyDescent="0.3">
      <c r="E617" s="171"/>
      <c r="G617" s="41" t="s">
        <v>306</v>
      </c>
    </row>
    <row r="618" spans="5:7" x14ac:dyDescent="0.3">
      <c r="E618" s="171"/>
      <c r="G618" s="41" t="s">
        <v>306</v>
      </c>
    </row>
    <row r="619" spans="5:7" x14ac:dyDescent="0.3">
      <c r="E619" s="171"/>
      <c r="G619" s="41" t="s">
        <v>306</v>
      </c>
    </row>
    <row r="620" spans="5:7" x14ac:dyDescent="0.3">
      <c r="E620" s="171"/>
      <c r="G620" s="41" t="s">
        <v>306</v>
      </c>
    </row>
    <row r="621" spans="5:7" x14ac:dyDescent="0.3">
      <c r="E621" s="171"/>
      <c r="G621" s="41" t="s">
        <v>306</v>
      </c>
    </row>
    <row r="622" spans="5:7" x14ac:dyDescent="0.3">
      <c r="E622" s="171"/>
      <c r="G622" s="41" t="s">
        <v>306</v>
      </c>
    </row>
    <row r="623" spans="5:7" x14ac:dyDescent="0.3">
      <c r="E623" s="171"/>
      <c r="G623" s="41" t="s">
        <v>306</v>
      </c>
    </row>
    <row r="624" spans="5:7" x14ac:dyDescent="0.3">
      <c r="E624" s="171"/>
      <c r="G624" s="41" t="s">
        <v>306</v>
      </c>
    </row>
    <row r="625" spans="5:7" x14ac:dyDescent="0.3">
      <c r="E625" s="171"/>
      <c r="G625" s="41" t="s">
        <v>306</v>
      </c>
    </row>
    <row r="626" spans="5:7" x14ac:dyDescent="0.3">
      <c r="E626" s="171"/>
      <c r="G626" s="41" t="s">
        <v>306</v>
      </c>
    </row>
    <row r="627" spans="5:7" x14ac:dyDescent="0.3">
      <c r="E627" s="171"/>
      <c r="G627" s="41" t="s">
        <v>306</v>
      </c>
    </row>
    <row r="628" spans="5:7" x14ac:dyDescent="0.3">
      <c r="E628" s="171"/>
      <c r="G628" s="41" t="s">
        <v>306</v>
      </c>
    </row>
    <row r="629" spans="5:7" x14ac:dyDescent="0.3">
      <c r="E629" s="171"/>
      <c r="G629" s="41" t="s">
        <v>306</v>
      </c>
    </row>
    <row r="630" spans="5:7" x14ac:dyDescent="0.3">
      <c r="E630" s="171"/>
      <c r="G630" s="41" t="s">
        <v>306</v>
      </c>
    </row>
    <row r="631" spans="5:7" x14ac:dyDescent="0.3">
      <c r="E631" s="171"/>
      <c r="G631" s="41" t="s">
        <v>306</v>
      </c>
    </row>
    <row r="632" spans="5:7" x14ac:dyDescent="0.3">
      <c r="E632" s="171"/>
      <c r="G632" s="41" t="s">
        <v>306</v>
      </c>
    </row>
    <row r="633" spans="5:7" x14ac:dyDescent="0.3">
      <c r="E633" s="171"/>
      <c r="G633" s="41" t="s">
        <v>306</v>
      </c>
    </row>
    <row r="634" spans="5:7" x14ac:dyDescent="0.3">
      <c r="E634" s="171"/>
      <c r="G634" s="41" t="s">
        <v>306</v>
      </c>
    </row>
    <row r="635" spans="5:7" x14ac:dyDescent="0.3">
      <c r="E635" s="171"/>
      <c r="G635" s="41" t="s">
        <v>306</v>
      </c>
    </row>
    <row r="636" spans="5:7" x14ac:dyDescent="0.3">
      <c r="E636" s="171"/>
      <c r="G636" s="41" t="s">
        <v>306</v>
      </c>
    </row>
    <row r="637" spans="5:7" x14ac:dyDescent="0.3">
      <c r="E637" s="171"/>
      <c r="G637" s="41" t="s">
        <v>306</v>
      </c>
    </row>
    <row r="638" spans="5:7" x14ac:dyDescent="0.3">
      <c r="E638" s="171"/>
      <c r="G638" s="41" t="s">
        <v>306</v>
      </c>
    </row>
    <row r="639" spans="5:7" x14ac:dyDescent="0.3">
      <c r="E639" s="171"/>
      <c r="G639" s="41" t="s">
        <v>306</v>
      </c>
    </row>
    <row r="640" spans="5:7" x14ac:dyDescent="0.3">
      <c r="E640" s="171"/>
      <c r="G640" s="41" t="s">
        <v>306</v>
      </c>
    </row>
    <row r="641" spans="5:7" x14ac:dyDescent="0.3">
      <c r="E641" s="171"/>
      <c r="G641" s="41" t="s">
        <v>306</v>
      </c>
    </row>
    <row r="642" spans="5:7" x14ac:dyDescent="0.3">
      <c r="E642" s="171"/>
      <c r="G642" s="41" t="s">
        <v>306</v>
      </c>
    </row>
    <row r="643" spans="5:7" x14ac:dyDescent="0.3">
      <c r="E643" s="171"/>
      <c r="G643" s="41" t="s">
        <v>306</v>
      </c>
    </row>
    <row r="644" spans="5:7" x14ac:dyDescent="0.3">
      <c r="E644" s="171"/>
      <c r="G644" s="41" t="s">
        <v>306</v>
      </c>
    </row>
    <row r="645" spans="5:7" x14ac:dyDescent="0.3">
      <c r="E645" s="171"/>
      <c r="G645" s="41" t="s">
        <v>306</v>
      </c>
    </row>
    <row r="646" spans="5:7" x14ac:dyDescent="0.3">
      <c r="E646" s="171"/>
      <c r="G646" s="41" t="s">
        <v>306</v>
      </c>
    </row>
    <row r="647" spans="5:7" x14ac:dyDescent="0.3">
      <c r="E647" s="171"/>
      <c r="G647" s="41" t="s">
        <v>306</v>
      </c>
    </row>
    <row r="648" spans="5:7" x14ac:dyDescent="0.3">
      <c r="E648" s="171"/>
      <c r="G648" s="41" t="s">
        <v>306</v>
      </c>
    </row>
    <row r="649" spans="5:7" x14ac:dyDescent="0.3">
      <c r="E649" s="171"/>
      <c r="G649" s="41" t="s">
        <v>306</v>
      </c>
    </row>
    <row r="650" spans="5:7" x14ac:dyDescent="0.3">
      <c r="E650" s="171"/>
      <c r="G650" s="41" t="s">
        <v>306</v>
      </c>
    </row>
    <row r="651" spans="5:7" x14ac:dyDescent="0.3">
      <c r="E651" s="171"/>
      <c r="G651" s="41" t="s">
        <v>306</v>
      </c>
    </row>
    <row r="652" spans="5:7" x14ac:dyDescent="0.3">
      <c r="E652" s="171"/>
      <c r="G652" s="41" t="s">
        <v>306</v>
      </c>
    </row>
    <row r="653" spans="5:7" x14ac:dyDescent="0.3">
      <c r="E653" s="171"/>
      <c r="G653" s="41" t="s">
        <v>306</v>
      </c>
    </row>
    <row r="654" spans="5:7" x14ac:dyDescent="0.3">
      <c r="E654" s="171"/>
      <c r="G654" s="41" t="s">
        <v>306</v>
      </c>
    </row>
    <row r="655" spans="5:7" x14ac:dyDescent="0.3">
      <c r="E655" s="171"/>
      <c r="G655" s="41" t="s">
        <v>306</v>
      </c>
    </row>
    <row r="656" spans="5:7" x14ac:dyDescent="0.3">
      <c r="E656" s="171"/>
      <c r="G656" s="41" t="s">
        <v>306</v>
      </c>
    </row>
    <row r="657" spans="5:7" x14ac:dyDescent="0.3">
      <c r="E657" s="171"/>
      <c r="G657" s="41" t="s">
        <v>306</v>
      </c>
    </row>
    <row r="658" spans="5:7" x14ac:dyDescent="0.3">
      <c r="E658" s="171"/>
      <c r="G658" s="41" t="s">
        <v>306</v>
      </c>
    </row>
    <row r="659" spans="5:7" x14ac:dyDescent="0.3">
      <c r="E659" s="171"/>
      <c r="G659" s="41" t="s">
        <v>306</v>
      </c>
    </row>
    <row r="660" spans="5:7" x14ac:dyDescent="0.3">
      <c r="E660" s="171"/>
      <c r="G660" s="41" t="s">
        <v>306</v>
      </c>
    </row>
    <row r="661" spans="5:7" x14ac:dyDescent="0.3">
      <c r="E661" s="171"/>
      <c r="G661" s="41" t="s">
        <v>306</v>
      </c>
    </row>
    <row r="662" spans="5:7" x14ac:dyDescent="0.3">
      <c r="E662" s="171"/>
      <c r="G662" s="41" t="s">
        <v>306</v>
      </c>
    </row>
    <row r="663" spans="5:7" x14ac:dyDescent="0.3">
      <c r="E663" s="171"/>
      <c r="G663" s="41" t="s">
        <v>306</v>
      </c>
    </row>
    <row r="664" spans="5:7" x14ac:dyDescent="0.3">
      <c r="E664" s="171"/>
      <c r="G664" s="41" t="s">
        <v>306</v>
      </c>
    </row>
    <row r="665" spans="5:7" x14ac:dyDescent="0.3">
      <c r="E665" s="171"/>
      <c r="G665" s="41" t="s">
        <v>306</v>
      </c>
    </row>
    <row r="666" spans="5:7" x14ac:dyDescent="0.3">
      <c r="E666" s="171"/>
      <c r="G666" s="41" t="s">
        <v>306</v>
      </c>
    </row>
    <row r="667" spans="5:7" x14ac:dyDescent="0.3">
      <c r="E667" s="171"/>
      <c r="G667" s="41" t="s">
        <v>306</v>
      </c>
    </row>
    <row r="668" spans="5:7" x14ac:dyDescent="0.3">
      <c r="E668" s="171"/>
      <c r="G668" s="41" t="s">
        <v>306</v>
      </c>
    </row>
    <row r="669" spans="5:7" x14ac:dyDescent="0.3">
      <c r="E669" s="171"/>
      <c r="G669" s="41" t="s">
        <v>306</v>
      </c>
    </row>
    <row r="670" spans="5:7" x14ac:dyDescent="0.3">
      <c r="E670" s="171"/>
      <c r="G670" s="41" t="s">
        <v>306</v>
      </c>
    </row>
    <row r="671" spans="5:7" x14ac:dyDescent="0.3">
      <c r="E671" s="171"/>
      <c r="G671" s="41" t="s">
        <v>306</v>
      </c>
    </row>
    <row r="672" spans="5:7" x14ac:dyDescent="0.3">
      <c r="E672" s="171"/>
      <c r="G672" s="41" t="s">
        <v>306</v>
      </c>
    </row>
    <row r="673" spans="5:7" x14ac:dyDescent="0.3">
      <c r="E673" s="171"/>
      <c r="G673" s="41" t="s">
        <v>306</v>
      </c>
    </row>
    <row r="674" spans="5:7" x14ac:dyDescent="0.3">
      <c r="E674" s="171"/>
      <c r="G674" s="41" t="s">
        <v>306</v>
      </c>
    </row>
    <row r="675" spans="5:7" x14ac:dyDescent="0.3">
      <c r="E675" s="171"/>
      <c r="G675" s="41" t="s">
        <v>306</v>
      </c>
    </row>
    <row r="676" spans="5:7" x14ac:dyDescent="0.3">
      <c r="E676" s="171"/>
      <c r="G676" s="41" t="s">
        <v>306</v>
      </c>
    </row>
    <row r="677" spans="5:7" x14ac:dyDescent="0.3">
      <c r="E677" s="171"/>
      <c r="G677" s="41" t="s">
        <v>306</v>
      </c>
    </row>
    <row r="678" spans="5:7" x14ac:dyDescent="0.3">
      <c r="E678" s="171"/>
      <c r="G678" s="41" t="s">
        <v>306</v>
      </c>
    </row>
    <row r="679" spans="5:7" x14ac:dyDescent="0.3">
      <c r="E679" s="171"/>
      <c r="G679" s="41" t="s">
        <v>306</v>
      </c>
    </row>
    <row r="680" spans="5:7" x14ac:dyDescent="0.3">
      <c r="E680" s="171"/>
      <c r="G680" s="41" t="s">
        <v>306</v>
      </c>
    </row>
    <row r="681" spans="5:7" x14ac:dyDescent="0.3">
      <c r="E681" s="171"/>
      <c r="G681" s="41" t="s">
        <v>306</v>
      </c>
    </row>
    <row r="682" spans="5:7" x14ac:dyDescent="0.3">
      <c r="E682" s="171"/>
      <c r="G682" s="41" t="s">
        <v>306</v>
      </c>
    </row>
    <row r="683" spans="5:7" x14ac:dyDescent="0.3">
      <c r="E683" s="171"/>
      <c r="G683" s="41" t="s">
        <v>306</v>
      </c>
    </row>
    <row r="684" spans="5:7" x14ac:dyDescent="0.3">
      <c r="E684" s="171"/>
      <c r="G684" s="41" t="s">
        <v>306</v>
      </c>
    </row>
    <row r="685" spans="5:7" x14ac:dyDescent="0.3">
      <c r="E685" s="171"/>
      <c r="G685" s="41" t="s">
        <v>306</v>
      </c>
    </row>
    <row r="686" spans="5:7" x14ac:dyDescent="0.3">
      <c r="E686" s="171"/>
      <c r="G686" s="41" t="s">
        <v>306</v>
      </c>
    </row>
    <row r="687" spans="5:7" x14ac:dyDescent="0.3">
      <c r="E687" s="171"/>
      <c r="G687" s="41" t="s">
        <v>306</v>
      </c>
    </row>
    <row r="688" spans="5:7" x14ac:dyDescent="0.3">
      <c r="E688" s="171"/>
      <c r="G688" s="41" t="s">
        <v>306</v>
      </c>
    </row>
    <row r="689" spans="5:7" x14ac:dyDescent="0.3">
      <c r="E689" s="171"/>
      <c r="G689" s="41" t="s">
        <v>306</v>
      </c>
    </row>
    <row r="690" spans="5:7" x14ac:dyDescent="0.3">
      <c r="E690" s="171"/>
      <c r="G690" s="41" t="s">
        <v>306</v>
      </c>
    </row>
    <row r="691" spans="5:7" x14ac:dyDescent="0.3">
      <c r="E691" s="171"/>
      <c r="G691" s="41" t="s">
        <v>306</v>
      </c>
    </row>
    <row r="692" spans="5:7" x14ac:dyDescent="0.3">
      <c r="E692" s="171"/>
      <c r="G692" s="41" t="s">
        <v>306</v>
      </c>
    </row>
    <row r="693" spans="5:7" x14ac:dyDescent="0.3">
      <c r="E693" s="171"/>
      <c r="G693" s="41" t="s">
        <v>306</v>
      </c>
    </row>
    <row r="694" spans="5:7" x14ac:dyDescent="0.3">
      <c r="E694" s="171"/>
      <c r="G694" s="41" t="s">
        <v>306</v>
      </c>
    </row>
    <row r="695" spans="5:7" x14ac:dyDescent="0.3">
      <c r="E695" s="171"/>
      <c r="G695" s="41" t="s">
        <v>306</v>
      </c>
    </row>
    <row r="696" spans="5:7" x14ac:dyDescent="0.3">
      <c r="E696" s="171"/>
      <c r="G696" s="41" t="s">
        <v>306</v>
      </c>
    </row>
    <row r="697" spans="5:7" x14ac:dyDescent="0.3">
      <c r="E697" s="171"/>
      <c r="G697" s="41" t="s">
        <v>306</v>
      </c>
    </row>
    <row r="698" spans="5:7" x14ac:dyDescent="0.3">
      <c r="E698" s="171"/>
      <c r="G698" s="41" t="s">
        <v>306</v>
      </c>
    </row>
    <row r="699" spans="5:7" x14ac:dyDescent="0.3">
      <c r="E699" s="171"/>
      <c r="G699" s="41" t="s">
        <v>306</v>
      </c>
    </row>
    <row r="700" spans="5:7" x14ac:dyDescent="0.3">
      <c r="E700" s="171"/>
      <c r="G700" s="41" t="s">
        <v>306</v>
      </c>
    </row>
    <row r="701" spans="5:7" x14ac:dyDescent="0.3">
      <c r="E701" s="171"/>
      <c r="G701" s="41" t="s">
        <v>306</v>
      </c>
    </row>
    <row r="702" spans="5:7" x14ac:dyDescent="0.3">
      <c r="E702" s="171"/>
      <c r="G702" s="41" t="s">
        <v>306</v>
      </c>
    </row>
    <row r="703" spans="5:7" x14ac:dyDescent="0.3">
      <c r="E703" s="171"/>
      <c r="G703" s="41" t="s">
        <v>306</v>
      </c>
    </row>
    <row r="704" spans="5:7" x14ac:dyDescent="0.3">
      <c r="E704" s="171"/>
      <c r="G704" s="41" t="s">
        <v>306</v>
      </c>
    </row>
    <row r="705" spans="5:7" x14ac:dyDescent="0.3">
      <c r="E705" s="171"/>
      <c r="G705" s="41" t="s">
        <v>306</v>
      </c>
    </row>
    <row r="706" spans="5:7" x14ac:dyDescent="0.3">
      <c r="E706" s="171"/>
      <c r="G706" s="41" t="s">
        <v>306</v>
      </c>
    </row>
    <row r="707" spans="5:7" x14ac:dyDescent="0.3">
      <c r="E707" s="171"/>
      <c r="G707" s="41" t="s">
        <v>306</v>
      </c>
    </row>
    <row r="708" spans="5:7" x14ac:dyDescent="0.3">
      <c r="E708" s="171"/>
      <c r="G708" s="41" t="s">
        <v>306</v>
      </c>
    </row>
    <row r="709" spans="5:7" x14ac:dyDescent="0.3">
      <c r="E709" s="171"/>
      <c r="G709" s="41" t="s">
        <v>306</v>
      </c>
    </row>
    <row r="710" spans="5:7" x14ac:dyDescent="0.3">
      <c r="E710" s="171"/>
      <c r="G710" s="41" t="s">
        <v>306</v>
      </c>
    </row>
    <row r="711" spans="5:7" x14ac:dyDescent="0.3">
      <c r="E711" s="171"/>
      <c r="G711" s="41" t="s">
        <v>306</v>
      </c>
    </row>
    <row r="712" spans="5:7" x14ac:dyDescent="0.3">
      <c r="E712" s="171"/>
      <c r="G712" s="41" t="s">
        <v>306</v>
      </c>
    </row>
    <row r="713" spans="5:7" x14ac:dyDescent="0.3">
      <c r="E713" s="171"/>
      <c r="G713" s="41" t="s">
        <v>306</v>
      </c>
    </row>
    <row r="714" spans="5:7" x14ac:dyDescent="0.3">
      <c r="E714" s="171"/>
      <c r="G714" s="41" t="s">
        <v>306</v>
      </c>
    </row>
    <row r="715" spans="5:7" x14ac:dyDescent="0.3">
      <c r="E715" s="171"/>
      <c r="G715" s="41" t="s">
        <v>306</v>
      </c>
    </row>
    <row r="716" spans="5:7" x14ac:dyDescent="0.3">
      <c r="E716" s="171"/>
      <c r="G716" s="41" t="s">
        <v>306</v>
      </c>
    </row>
    <row r="717" spans="5:7" x14ac:dyDescent="0.3">
      <c r="E717" s="171"/>
      <c r="G717" s="41" t="s">
        <v>306</v>
      </c>
    </row>
    <row r="718" spans="5:7" x14ac:dyDescent="0.3">
      <c r="E718" s="171"/>
      <c r="G718" s="41" t="s">
        <v>306</v>
      </c>
    </row>
    <row r="719" spans="5:7" x14ac:dyDescent="0.3">
      <c r="E719" s="171"/>
      <c r="G719" s="41" t="s">
        <v>306</v>
      </c>
    </row>
    <row r="720" spans="5:7" x14ac:dyDescent="0.3">
      <c r="E720" s="171"/>
      <c r="G720" s="41" t="s">
        <v>306</v>
      </c>
    </row>
    <row r="721" spans="5:7" x14ac:dyDescent="0.3">
      <c r="E721" s="171"/>
      <c r="G721" s="41" t="s">
        <v>306</v>
      </c>
    </row>
    <row r="722" spans="5:7" x14ac:dyDescent="0.3">
      <c r="E722" s="171"/>
      <c r="G722" s="41" t="s">
        <v>306</v>
      </c>
    </row>
    <row r="723" spans="5:7" x14ac:dyDescent="0.3">
      <c r="E723" s="171"/>
      <c r="G723" s="41" t="s">
        <v>306</v>
      </c>
    </row>
    <row r="724" spans="5:7" x14ac:dyDescent="0.3">
      <c r="E724" s="171"/>
      <c r="G724" s="41" t="s">
        <v>306</v>
      </c>
    </row>
    <row r="725" spans="5:7" x14ac:dyDescent="0.3">
      <c r="E725" s="171"/>
      <c r="G725" s="41" t="s">
        <v>306</v>
      </c>
    </row>
    <row r="726" spans="5:7" x14ac:dyDescent="0.3">
      <c r="E726" s="171"/>
      <c r="G726" s="41" t="s">
        <v>306</v>
      </c>
    </row>
    <row r="727" spans="5:7" x14ac:dyDescent="0.3">
      <c r="E727" s="171"/>
      <c r="G727" s="41" t="s">
        <v>306</v>
      </c>
    </row>
    <row r="728" spans="5:7" x14ac:dyDescent="0.3">
      <c r="E728" s="171"/>
      <c r="G728" s="41" t="s">
        <v>306</v>
      </c>
    </row>
    <row r="729" spans="5:7" x14ac:dyDescent="0.3">
      <c r="E729" s="171"/>
      <c r="G729" s="41" t="s">
        <v>306</v>
      </c>
    </row>
    <row r="730" spans="5:7" x14ac:dyDescent="0.3">
      <c r="E730" s="171"/>
      <c r="G730" s="41" t="s">
        <v>306</v>
      </c>
    </row>
    <row r="731" spans="5:7" x14ac:dyDescent="0.3">
      <c r="E731" s="171"/>
      <c r="G731" s="41" t="s">
        <v>306</v>
      </c>
    </row>
    <row r="732" spans="5:7" x14ac:dyDescent="0.3">
      <c r="E732" s="171"/>
      <c r="G732" s="41" t="s">
        <v>306</v>
      </c>
    </row>
    <row r="733" spans="5:7" x14ac:dyDescent="0.3">
      <c r="E733" s="171"/>
      <c r="G733" s="41" t="s">
        <v>306</v>
      </c>
    </row>
    <row r="734" spans="5:7" x14ac:dyDescent="0.3">
      <c r="E734" s="171"/>
      <c r="G734" s="41" t="s">
        <v>306</v>
      </c>
    </row>
    <row r="735" spans="5:7" x14ac:dyDescent="0.3">
      <c r="E735" s="171"/>
      <c r="G735" s="41" t="s">
        <v>306</v>
      </c>
    </row>
    <row r="736" spans="5:7" x14ac:dyDescent="0.3">
      <c r="E736" s="171"/>
      <c r="G736" s="41" t="s">
        <v>306</v>
      </c>
    </row>
    <row r="737" spans="5:7" x14ac:dyDescent="0.3">
      <c r="E737" s="171"/>
      <c r="G737" s="41" t="s">
        <v>306</v>
      </c>
    </row>
    <row r="738" spans="5:7" x14ac:dyDescent="0.3">
      <c r="E738" s="171"/>
      <c r="G738" s="41" t="s">
        <v>306</v>
      </c>
    </row>
    <row r="739" spans="5:7" x14ac:dyDescent="0.3">
      <c r="E739" s="171"/>
      <c r="G739" s="41" t="s">
        <v>306</v>
      </c>
    </row>
    <row r="740" spans="5:7" x14ac:dyDescent="0.3">
      <c r="E740" s="171"/>
      <c r="G740" s="41" t="s">
        <v>306</v>
      </c>
    </row>
    <row r="741" spans="5:7" x14ac:dyDescent="0.3">
      <c r="E741" s="171"/>
      <c r="G741" s="41" t="s">
        <v>306</v>
      </c>
    </row>
    <row r="742" spans="5:7" x14ac:dyDescent="0.3">
      <c r="E742" s="171"/>
      <c r="G742" s="41" t="s">
        <v>306</v>
      </c>
    </row>
    <row r="743" spans="5:7" x14ac:dyDescent="0.3">
      <c r="E743" s="171"/>
      <c r="G743" s="41" t="s">
        <v>306</v>
      </c>
    </row>
    <row r="744" spans="5:7" x14ac:dyDescent="0.3">
      <c r="E744" s="171"/>
      <c r="G744" s="41" t="s">
        <v>306</v>
      </c>
    </row>
    <row r="745" spans="5:7" x14ac:dyDescent="0.3">
      <c r="E745" s="171"/>
      <c r="G745" s="41" t="s">
        <v>306</v>
      </c>
    </row>
    <row r="746" spans="5:7" x14ac:dyDescent="0.3">
      <c r="E746" s="171"/>
      <c r="G746" s="41" t="s">
        <v>306</v>
      </c>
    </row>
    <row r="747" spans="5:7" x14ac:dyDescent="0.3">
      <c r="E747" s="171"/>
      <c r="G747" s="41" t="s">
        <v>306</v>
      </c>
    </row>
    <row r="748" spans="5:7" x14ac:dyDescent="0.3">
      <c r="E748" s="171"/>
      <c r="G748" s="41" t="s">
        <v>306</v>
      </c>
    </row>
    <row r="749" spans="5:7" x14ac:dyDescent="0.3">
      <c r="E749" s="171"/>
      <c r="G749" s="41" t="s">
        <v>306</v>
      </c>
    </row>
    <row r="750" spans="5:7" x14ac:dyDescent="0.3">
      <c r="E750" s="171"/>
      <c r="G750" s="41" t="s">
        <v>306</v>
      </c>
    </row>
    <row r="751" spans="5:7" x14ac:dyDescent="0.3">
      <c r="E751" s="171"/>
      <c r="G751" s="41" t="s">
        <v>306</v>
      </c>
    </row>
    <row r="752" spans="5:7" x14ac:dyDescent="0.3">
      <c r="E752" s="171"/>
      <c r="G752" s="41" t="s">
        <v>306</v>
      </c>
    </row>
    <row r="753" spans="5:7" x14ac:dyDescent="0.3">
      <c r="E753" s="171"/>
      <c r="G753" s="41" t="s">
        <v>306</v>
      </c>
    </row>
    <row r="754" spans="5:7" x14ac:dyDescent="0.3">
      <c r="E754" s="171"/>
      <c r="G754" s="41" t="s">
        <v>306</v>
      </c>
    </row>
    <row r="755" spans="5:7" x14ac:dyDescent="0.3">
      <c r="E755" s="171"/>
      <c r="G755" s="41" t="s">
        <v>306</v>
      </c>
    </row>
    <row r="756" spans="5:7" x14ac:dyDescent="0.3">
      <c r="E756" s="171"/>
      <c r="G756" s="41" t="s">
        <v>306</v>
      </c>
    </row>
    <row r="757" spans="5:7" x14ac:dyDescent="0.3">
      <c r="E757" s="171"/>
      <c r="G757" s="41" t="s">
        <v>306</v>
      </c>
    </row>
    <row r="758" spans="5:7" x14ac:dyDescent="0.3">
      <c r="E758" s="171"/>
      <c r="G758" s="41" t="s">
        <v>306</v>
      </c>
    </row>
    <row r="759" spans="5:7" x14ac:dyDescent="0.3">
      <c r="E759" s="171"/>
      <c r="G759" s="41" t="s">
        <v>306</v>
      </c>
    </row>
    <row r="760" spans="5:7" x14ac:dyDescent="0.3">
      <c r="E760" s="171"/>
      <c r="G760" s="41" t="s">
        <v>306</v>
      </c>
    </row>
    <row r="761" spans="5:7" x14ac:dyDescent="0.3">
      <c r="E761" s="171"/>
      <c r="G761" s="41" t="s">
        <v>306</v>
      </c>
    </row>
    <row r="762" spans="5:7" x14ac:dyDescent="0.3">
      <c r="E762" s="171"/>
      <c r="G762" s="41" t="s">
        <v>306</v>
      </c>
    </row>
    <row r="763" spans="5:7" x14ac:dyDescent="0.3">
      <c r="E763" s="171"/>
      <c r="G763" s="41" t="s">
        <v>306</v>
      </c>
    </row>
    <row r="764" spans="5:7" x14ac:dyDescent="0.3">
      <c r="E764" s="171"/>
      <c r="G764" s="41" t="s">
        <v>306</v>
      </c>
    </row>
    <row r="765" spans="5:7" x14ac:dyDescent="0.3">
      <c r="E765" s="171"/>
      <c r="G765" s="41" t="s">
        <v>306</v>
      </c>
    </row>
    <row r="766" spans="5:7" x14ac:dyDescent="0.3">
      <c r="E766" s="171"/>
      <c r="G766" s="41" t="s">
        <v>306</v>
      </c>
    </row>
    <row r="767" spans="5:7" x14ac:dyDescent="0.3">
      <c r="E767" s="171"/>
      <c r="G767" s="41" t="s">
        <v>306</v>
      </c>
    </row>
    <row r="768" spans="5:7" x14ac:dyDescent="0.3">
      <c r="E768" s="171"/>
      <c r="G768" s="41" t="s">
        <v>306</v>
      </c>
    </row>
    <row r="769" spans="5:7" x14ac:dyDescent="0.3">
      <c r="E769" s="171"/>
      <c r="G769" s="41" t="s">
        <v>306</v>
      </c>
    </row>
    <row r="770" spans="5:7" x14ac:dyDescent="0.3">
      <c r="E770" s="171"/>
      <c r="G770" s="41" t="s">
        <v>306</v>
      </c>
    </row>
    <row r="771" spans="5:7" x14ac:dyDescent="0.3">
      <c r="E771" s="171"/>
      <c r="G771" s="41" t="s">
        <v>306</v>
      </c>
    </row>
    <row r="772" spans="5:7" x14ac:dyDescent="0.3">
      <c r="E772" s="171"/>
      <c r="G772" s="41" t="s">
        <v>306</v>
      </c>
    </row>
    <row r="773" spans="5:7" x14ac:dyDescent="0.3">
      <c r="E773" s="171"/>
      <c r="G773" s="41" t="s">
        <v>306</v>
      </c>
    </row>
    <row r="774" spans="5:7" x14ac:dyDescent="0.3">
      <c r="E774" s="171"/>
      <c r="G774" s="41" t="s">
        <v>306</v>
      </c>
    </row>
    <row r="775" spans="5:7" x14ac:dyDescent="0.3">
      <c r="E775" s="171"/>
      <c r="G775" s="41" t="s">
        <v>306</v>
      </c>
    </row>
    <row r="776" spans="5:7" x14ac:dyDescent="0.3">
      <c r="E776" s="171"/>
      <c r="G776" s="41" t="s">
        <v>306</v>
      </c>
    </row>
    <row r="777" spans="5:7" x14ac:dyDescent="0.3">
      <c r="E777" s="171"/>
      <c r="G777" s="41" t="s">
        <v>306</v>
      </c>
    </row>
    <row r="778" spans="5:7" x14ac:dyDescent="0.3">
      <c r="E778" s="171"/>
      <c r="G778" s="41" t="s">
        <v>306</v>
      </c>
    </row>
    <row r="779" spans="5:7" x14ac:dyDescent="0.3">
      <c r="E779" s="171"/>
      <c r="G779" s="41" t="s">
        <v>306</v>
      </c>
    </row>
    <row r="780" spans="5:7" x14ac:dyDescent="0.3">
      <c r="E780" s="171"/>
      <c r="G780" s="41" t="s">
        <v>306</v>
      </c>
    </row>
    <row r="781" spans="5:7" x14ac:dyDescent="0.3">
      <c r="E781" s="171"/>
      <c r="G781" s="41" t="s">
        <v>306</v>
      </c>
    </row>
    <row r="782" spans="5:7" x14ac:dyDescent="0.3">
      <c r="E782" s="171"/>
      <c r="G782" s="41" t="s">
        <v>306</v>
      </c>
    </row>
    <row r="783" spans="5:7" x14ac:dyDescent="0.3">
      <c r="E783" s="171"/>
      <c r="G783" s="41" t="s">
        <v>306</v>
      </c>
    </row>
    <row r="784" spans="5:7" x14ac:dyDescent="0.3">
      <c r="E784" s="171"/>
      <c r="G784" s="41" t="s">
        <v>306</v>
      </c>
    </row>
    <row r="785" spans="5:7" x14ac:dyDescent="0.3">
      <c r="E785" s="171"/>
      <c r="G785" s="41" t="s">
        <v>306</v>
      </c>
    </row>
    <row r="786" spans="5:7" x14ac:dyDescent="0.3">
      <c r="E786" s="171"/>
      <c r="G786" s="41" t="s">
        <v>306</v>
      </c>
    </row>
    <row r="787" spans="5:7" x14ac:dyDescent="0.3">
      <c r="E787" s="171"/>
      <c r="G787" s="41" t="s">
        <v>306</v>
      </c>
    </row>
    <row r="788" spans="5:7" x14ac:dyDescent="0.3">
      <c r="E788" s="171"/>
      <c r="G788" s="41" t="s">
        <v>306</v>
      </c>
    </row>
    <row r="789" spans="5:7" x14ac:dyDescent="0.3">
      <c r="E789" s="171"/>
      <c r="G789" s="41" t="s">
        <v>306</v>
      </c>
    </row>
    <row r="790" spans="5:7" x14ac:dyDescent="0.3">
      <c r="E790" s="171"/>
      <c r="G790" s="41" t="s">
        <v>306</v>
      </c>
    </row>
    <row r="791" spans="5:7" x14ac:dyDescent="0.3">
      <c r="E791" s="171"/>
      <c r="G791" s="41" t="s">
        <v>306</v>
      </c>
    </row>
    <row r="792" spans="5:7" x14ac:dyDescent="0.3">
      <c r="E792" s="171"/>
      <c r="G792" s="41" t="s">
        <v>306</v>
      </c>
    </row>
    <row r="793" spans="5:7" x14ac:dyDescent="0.3">
      <c r="E793" s="171"/>
      <c r="G793" s="41" t="s">
        <v>306</v>
      </c>
    </row>
    <row r="794" spans="5:7" x14ac:dyDescent="0.3">
      <c r="E794" s="171"/>
      <c r="G794" s="41" t="s">
        <v>306</v>
      </c>
    </row>
    <row r="795" spans="5:7" x14ac:dyDescent="0.3">
      <c r="E795" s="171"/>
      <c r="G795" s="41" t="s">
        <v>306</v>
      </c>
    </row>
    <row r="796" spans="5:7" x14ac:dyDescent="0.3">
      <c r="E796" s="171"/>
      <c r="G796" s="41" t="s">
        <v>306</v>
      </c>
    </row>
    <row r="797" spans="5:7" x14ac:dyDescent="0.3">
      <c r="E797" s="171"/>
      <c r="G797" s="41" t="s">
        <v>306</v>
      </c>
    </row>
    <row r="798" spans="5:7" x14ac:dyDescent="0.3">
      <c r="E798" s="171"/>
      <c r="G798" s="41" t="s">
        <v>306</v>
      </c>
    </row>
    <row r="799" spans="5:7" x14ac:dyDescent="0.3">
      <c r="E799" s="171"/>
      <c r="G799" s="41" t="s">
        <v>306</v>
      </c>
    </row>
    <row r="800" spans="5:7" x14ac:dyDescent="0.3">
      <c r="E800" s="171"/>
      <c r="G800" s="41" t="s">
        <v>306</v>
      </c>
    </row>
    <row r="801" spans="5:7" x14ac:dyDescent="0.3">
      <c r="E801" s="171"/>
      <c r="G801" s="41" t="s">
        <v>306</v>
      </c>
    </row>
    <row r="802" spans="5:7" x14ac:dyDescent="0.3">
      <c r="E802" s="171"/>
      <c r="G802" s="41" t="s">
        <v>306</v>
      </c>
    </row>
    <row r="803" spans="5:7" x14ac:dyDescent="0.3">
      <c r="E803" s="171"/>
      <c r="G803" s="41" t="s">
        <v>306</v>
      </c>
    </row>
    <row r="804" spans="5:7" x14ac:dyDescent="0.3">
      <c r="E804" s="171"/>
      <c r="G804" s="41" t="s">
        <v>306</v>
      </c>
    </row>
    <row r="805" spans="5:7" x14ac:dyDescent="0.3">
      <c r="E805" s="171"/>
      <c r="G805" s="41" t="s">
        <v>306</v>
      </c>
    </row>
    <row r="806" spans="5:7" x14ac:dyDescent="0.3">
      <c r="E806" s="171"/>
      <c r="G806" s="41" t="s">
        <v>306</v>
      </c>
    </row>
    <row r="807" spans="5:7" x14ac:dyDescent="0.3">
      <c r="E807" s="171"/>
      <c r="G807" s="41" t="s">
        <v>306</v>
      </c>
    </row>
    <row r="808" spans="5:7" x14ac:dyDescent="0.3">
      <c r="E808" s="171"/>
      <c r="G808" s="41" t="s">
        <v>306</v>
      </c>
    </row>
    <row r="809" spans="5:7" x14ac:dyDescent="0.3">
      <c r="E809" s="171"/>
      <c r="G809" s="41" t="s">
        <v>306</v>
      </c>
    </row>
    <row r="810" spans="5:7" x14ac:dyDescent="0.3">
      <c r="E810" s="171"/>
      <c r="G810" s="41" t="s">
        <v>306</v>
      </c>
    </row>
    <row r="811" spans="5:7" x14ac:dyDescent="0.3">
      <c r="E811" s="171"/>
      <c r="G811" s="41" t="s">
        <v>306</v>
      </c>
    </row>
    <row r="812" spans="5:7" x14ac:dyDescent="0.3">
      <c r="E812" s="171"/>
      <c r="G812" s="41" t="s">
        <v>306</v>
      </c>
    </row>
    <row r="813" spans="5:7" x14ac:dyDescent="0.3">
      <c r="E813" s="171"/>
      <c r="G813" s="41" t="s">
        <v>306</v>
      </c>
    </row>
    <row r="814" spans="5:7" x14ac:dyDescent="0.3">
      <c r="E814" s="171"/>
      <c r="G814" s="41" t="s">
        <v>306</v>
      </c>
    </row>
    <row r="815" spans="5:7" x14ac:dyDescent="0.3">
      <c r="E815" s="171"/>
      <c r="G815" s="41" t="s">
        <v>306</v>
      </c>
    </row>
    <row r="816" spans="5:7" x14ac:dyDescent="0.3">
      <c r="E816" s="171"/>
      <c r="G816" s="41" t="s">
        <v>306</v>
      </c>
    </row>
    <row r="817" spans="5:7" x14ac:dyDescent="0.3">
      <c r="E817" s="171"/>
      <c r="G817" s="41" t="s">
        <v>306</v>
      </c>
    </row>
    <row r="818" spans="5:7" x14ac:dyDescent="0.3">
      <c r="E818" s="171"/>
      <c r="G818" s="41" t="s">
        <v>306</v>
      </c>
    </row>
    <row r="819" spans="5:7" x14ac:dyDescent="0.3">
      <c r="E819" s="171"/>
      <c r="G819" s="41" t="s">
        <v>306</v>
      </c>
    </row>
    <row r="820" spans="5:7" x14ac:dyDescent="0.3">
      <c r="E820" s="171"/>
      <c r="G820" s="41" t="s">
        <v>306</v>
      </c>
    </row>
    <row r="821" spans="5:7" x14ac:dyDescent="0.3">
      <c r="E821" s="171"/>
      <c r="G821" s="41" t="s">
        <v>306</v>
      </c>
    </row>
    <row r="822" spans="5:7" x14ac:dyDescent="0.3">
      <c r="E822" s="171"/>
      <c r="G822" s="41" t="s">
        <v>306</v>
      </c>
    </row>
    <row r="823" spans="5:7" x14ac:dyDescent="0.3">
      <c r="E823" s="171"/>
      <c r="G823" s="41" t="s">
        <v>306</v>
      </c>
    </row>
    <row r="824" spans="5:7" x14ac:dyDescent="0.3">
      <c r="E824" s="171"/>
      <c r="G824" s="41" t="s">
        <v>306</v>
      </c>
    </row>
    <row r="825" spans="5:7" x14ac:dyDescent="0.3">
      <c r="E825" s="171"/>
      <c r="G825" s="41" t="s">
        <v>306</v>
      </c>
    </row>
    <row r="826" spans="5:7" x14ac:dyDescent="0.3">
      <c r="E826" s="171"/>
      <c r="G826" s="41" t="s">
        <v>306</v>
      </c>
    </row>
    <row r="827" spans="5:7" x14ac:dyDescent="0.3">
      <c r="E827" s="171"/>
      <c r="G827" s="41" t="s">
        <v>306</v>
      </c>
    </row>
    <row r="828" spans="5:7" x14ac:dyDescent="0.3">
      <c r="E828" s="171"/>
      <c r="G828" s="41" t="s">
        <v>306</v>
      </c>
    </row>
    <row r="829" spans="5:7" x14ac:dyDescent="0.3">
      <c r="E829" s="171"/>
      <c r="G829" s="41" t="s">
        <v>306</v>
      </c>
    </row>
    <row r="830" spans="5:7" x14ac:dyDescent="0.3">
      <c r="E830" s="171"/>
      <c r="G830" s="41" t="s">
        <v>306</v>
      </c>
    </row>
    <row r="831" spans="5:7" x14ac:dyDescent="0.3">
      <c r="E831" s="171"/>
      <c r="G831" s="41" t="s">
        <v>306</v>
      </c>
    </row>
    <row r="832" spans="5:7" x14ac:dyDescent="0.3">
      <c r="E832" s="171"/>
      <c r="G832" s="41" t="s">
        <v>306</v>
      </c>
    </row>
    <row r="833" spans="5:7" x14ac:dyDescent="0.3">
      <c r="E833" s="171"/>
      <c r="G833" s="41" t="s">
        <v>306</v>
      </c>
    </row>
    <row r="834" spans="5:7" x14ac:dyDescent="0.3">
      <c r="E834" s="171"/>
      <c r="G834" s="41" t="s">
        <v>306</v>
      </c>
    </row>
    <row r="835" spans="5:7" x14ac:dyDescent="0.3">
      <c r="E835" s="171"/>
      <c r="G835" s="41" t="s">
        <v>306</v>
      </c>
    </row>
    <row r="836" spans="5:7" x14ac:dyDescent="0.3">
      <c r="E836" s="171"/>
      <c r="G836" s="41" t="s">
        <v>306</v>
      </c>
    </row>
    <row r="837" spans="5:7" x14ac:dyDescent="0.3">
      <c r="E837" s="171"/>
      <c r="G837" s="41" t="s">
        <v>306</v>
      </c>
    </row>
    <row r="838" spans="5:7" x14ac:dyDescent="0.3">
      <c r="E838" s="171"/>
      <c r="G838" s="41" t="s">
        <v>306</v>
      </c>
    </row>
    <row r="839" spans="5:7" x14ac:dyDescent="0.3">
      <c r="E839" s="171"/>
      <c r="G839" s="41" t="s">
        <v>306</v>
      </c>
    </row>
    <row r="840" spans="5:7" x14ac:dyDescent="0.3">
      <c r="E840" s="171"/>
      <c r="G840" s="41" t="s">
        <v>306</v>
      </c>
    </row>
    <row r="841" spans="5:7" x14ac:dyDescent="0.3">
      <c r="E841" s="171"/>
      <c r="G841" s="41" t="s">
        <v>306</v>
      </c>
    </row>
    <row r="842" spans="5:7" x14ac:dyDescent="0.3">
      <c r="E842" s="171"/>
      <c r="G842" s="41" t="s">
        <v>306</v>
      </c>
    </row>
    <row r="843" spans="5:7" x14ac:dyDescent="0.3">
      <c r="E843" s="171"/>
      <c r="G843" s="41" t="s">
        <v>306</v>
      </c>
    </row>
    <row r="844" spans="5:7" x14ac:dyDescent="0.3">
      <c r="E844" s="171"/>
      <c r="G844" s="41" t="s">
        <v>306</v>
      </c>
    </row>
    <row r="845" spans="5:7" x14ac:dyDescent="0.3">
      <c r="E845" s="171"/>
      <c r="G845" s="41" t="s">
        <v>306</v>
      </c>
    </row>
    <row r="846" spans="5:7" x14ac:dyDescent="0.3">
      <c r="E846" s="171"/>
      <c r="G846" s="41" t="s">
        <v>306</v>
      </c>
    </row>
    <row r="847" spans="5:7" x14ac:dyDescent="0.3">
      <c r="E847" s="171"/>
      <c r="G847" s="41" t="s">
        <v>306</v>
      </c>
    </row>
    <row r="848" spans="5:7" x14ac:dyDescent="0.3">
      <c r="E848" s="171"/>
      <c r="G848" s="41" t="s">
        <v>306</v>
      </c>
    </row>
    <row r="849" spans="5:7" x14ac:dyDescent="0.3">
      <c r="E849" s="171"/>
      <c r="G849" s="41" t="s">
        <v>306</v>
      </c>
    </row>
    <row r="850" spans="5:7" x14ac:dyDescent="0.3">
      <c r="E850" s="171"/>
      <c r="G850" s="41" t="s">
        <v>306</v>
      </c>
    </row>
    <row r="851" spans="5:7" x14ac:dyDescent="0.3">
      <c r="E851" s="171"/>
      <c r="G851" s="41" t="s">
        <v>306</v>
      </c>
    </row>
    <row r="852" spans="5:7" x14ac:dyDescent="0.3">
      <c r="E852" s="171"/>
      <c r="G852" s="41" t="s">
        <v>306</v>
      </c>
    </row>
    <row r="853" spans="5:7" x14ac:dyDescent="0.3">
      <c r="E853" s="171"/>
      <c r="G853" s="41" t="s">
        <v>306</v>
      </c>
    </row>
    <row r="854" spans="5:7" x14ac:dyDescent="0.3">
      <c r="E854" s="171"/>
      <c r="G854" s="41" t="s">
        <v>306</v>
      </c>
    </row>
    <row r="855" spans="5:7" x14ac:dyDescent="0.3">
      <c r="E855" s="171"/>
      <c r="G855" s="41" t="s">
        <v>306</v>
      </c>
    </row>
    <row r="856" spans="5:7" x14ac:dyDescent="0.3">
      <c r="E856" s="171"/>
      <c r="G856" s="41" t="s">
        <v>306</v>
      </c>
    </row>
    <row r="857" spans="5:7" x14ac:dyDescent="0.3">
      <c r="E857" s="171"/>
      <c r="G857" s="41" t="s">
        <v>306</v>
      </c>
    </row>
    <row r="858" spans="5:7" x14ac:dyDescent="0.3">
      <c r="E858" s="171"/>
      <c r="G858" s="41" t="s">
        <v>306</v>
      </c>
    </row>
    <row r="859" spans="5:7" x14ac:dyDescent="0.3">
      <c r="E859" s="171"/>
      <c r="G859" s="41" t="s">
        <v>306</v>
      </c>
    </row>
    <row r="860" spans="5:7" x14ac:dyDescent="0.3">
      <c r="E860" s="171"/>
      <c r="G860" s="41" t="s">
        <v>306</v>
      </c>
    </row>
    <row r="861" spans="5:7" x14ac:dyDescent="0.3">
      <c r="E861" s="171"/>
      <c r="G861" s="41" t="s">
        <v>306</v>
      </c>
    </row>
    <row r="862" spans="5:7" x14ac:dyDescent="0.3">
      <c r="E862" s="171"/>
      <c r="G862" s="41" t="s">
        <v>306</v>
      </c>
    </row>
    <row r="863" spans="5:7" x14ac:dyDescent="0.3">
      <c r="E863" s="171"/>
      <c r="G863" s="41" t="s">
        <v>306</v>
      </c>
    </row>
    <row r="864" spans="5:7" x14ac:dyDescent="0.3">
      <c r="E864" s="171"/>
      <c r="G864" s="41" t="s">
        <v>306</v>
      </c>
    </row>
    <row r="865" spans="5:7" x14ac:dyDescent="0.3">
      <c r="E865" s="171"/>
      <c r="G865" s="41" t="s">
        <v>306</v>
      </c>
    </row>
    <row r="866" spans="5:7" x14ac:dyDescent="0.3">
      <c r="E866" s="171"/>
      <c r="G866" s="41" t="s">
        <v>306</v>
      </c>
    </row>
    <row r="867" spans="5:7" x14ac:dyDescent="0.3">
      <c r="E867" s="171"/>
      <c r="G867" s="41" t="s">
        <v>306</v>
      </c>
    </row>
    <row r="868" spans="5:7" x14ac:dyDescent="0.3">
      <c r="E868" s="171"/>
      <c r="G868" s="41" t="s">
        <v>306</v>
      </c>
    </row>
    <row r="869" spans="5:7" x14ac:dyDescent="0.3">
      <c r="E869" s="171"/>
      <c r="G869" s="41" t="s">
        <v>306</v>
      </c>
    </row>
    <row r="870" spans="5:7" x14ac:dyDescent="0.3">
      <c r="E870" s="171"/>
      <c r="G870" s="41" t="s">
        <v>306</v>
      </c>
    </row>
    <row r="871" spans="5:7" x14ac:dyDescent="0.3">
      <c r="E871" s="171"/>
      <c r="G871" s="41" t="s">
        <v>306</v>
      </c>
    </row>
    <row r="872" spans="5:7" x14ac:dyDescent="0.3">
      <c r="E872" s="171"/>
      <c r="G872" s="41" t="s">
        <v>306</v>
      </c>
    </row>
    <row r="873" spans="5:7" x14ac:dyDescent="0.3">
      <c r="E873" s="171"/>
      <c r="G873" s="41" t="s">
        <v>306</v>
      </c>
    </row>
    <row r="874" spans="5:7" x14ac:dyDescent="0.3">
      <c r="E874" s="171"/>
      <c r="G874" s="41" t="s">
        <v>306</v>
      </c>
    </row>
    <row r="875" spans="5:7" x14ac:dyDescent="0.3">
      <c r="E875" s="171"/>
      <c r="G875" s="41" t="s">
        <v>306</v>
      </c>
    </row>
    <row r="876" spans="5:7" x14ac:dyDescent="0.3">
      <c r="E876" s="171"/>
      <c r="G876" s="41" t="s">
        <v>306</v>
      </c>
    </row>
    <row r="877" spans="5:7" x14ac:dyDescent="0.3">
      <c r="E877" s="171"/>
      <c r="G877" s="41" t="s">
        <v>306</v>
      </c>
    </row>
    <row r="878" spans="5:7" x14ac:dyDescent="0.3">
      <c r="E878" s="171"/>
      <c r="G878" s="41" t="s">
        <v>306</v>
      </c>
    </row>
    <row r="879" spans="5:7" x14ac:dyDescent="0.3">
      <c r="E879" s="171"/>
      <c r="G879" s="41" t="s">
        <v>306</v>
      </c>
    </row>
    <row r="880" spans="5:7" x14ac:dyDescent="0.3">
      <c r="E880" s="171"/>
      <c r="G880" s="41" t="s">
        <v>306</v>
      </c>
    </row>
    <row r="881" spans="5:7" x14ac:dyDescent="0.3">
      <c r="E881" s="171"/>
      <c r="G881" s="41" t="s">
        <v>306</v>
      </c>
    </row>
    <row r="882" spans="5:7" x14ac:dyDescent="0.3">
      <c r="E882" s="171"/>
      <c r="G882" s="41" t="s">
        <v>306</v>
      </c>
    </row>
    <row r="883" spans="5:7" x14ac:dyDescent="0.3">
      <c r="E883" s="171"/>
      <c r="G883" s="41" t="s">
        <v>306</v>
      </c>
    </row>
    <row r="884" spans="5:7" x14ac:dyDescent="0.3">
      <c r="E884" s="171"/>
      <c r="G884" s="41" t="s">
        <v>306</v>
      </c>
    </row>
    <row r="885" spans="5:7" x14ac:dyDescent="0.3">
      <c r="E885" s="171"/>
      <c r="G885" s="41" t="s">
        <v>306</v>
      </c>
    </row>
    <row r="886" spans="5:7" x14ac:dyDescent="0.3">
      <c r="E886" s="171"/>
      <c r="G886" s="41" t="s">
        <v>306</v>
      </c>
    </row>
    <row r="887" spans="5:7" x14ac:dyDescent="0.3">
      <c r="E887" s="171"/>
      <c r="G887" s="41" t="s">
        <v>306</v>
      </c>
    </row>
    <row r="888" spans="5:7" x14ac:dyDescent="0.3">
      <c r="E888" s="171"/>
      <c r="G888" s="41" t="s">
        <v>306</v>
      </c>
    </row>
    <row r="889" spans="5:7" x14ac:dyDescent="0.3">
      <c r="E889" s="171"/>
      <c r="G889" s="41" t="s">
        <v>306</v>
      </c>
    </row>
    <row r="890" spans="5:7" x14ac:dyDescent="0.3">
      <c r="E890" s="171"/>
      <c r="G890" s="41" t="s">
        <v>306</v>
      </c>
    </row>
    <row r="891" spans="5:7" x14ac:dyDescent="0.3">
      <c r="E891" s="171"/>
      <c r="G891" s="41" t="s">
        <v>306</v>
      </c>
    </row>
    <row r="892" spans="5:7" x14ac:dyDescent="0.3">
      <c r="E892" s="171"/>
      <c r="G892" s="41" t="s">
        <v>306</v>
      </c>
    </row>
    <row r="893" spans="5:7" x14ac:dyDescent="0.3">
      <c r="E893" s="171"/>
      <c r="G893" s="41" t="s">
        <v>306</v>
      </c>
    </row>
    <row r="894" spans="5:7" x14ac:dyDescent="0.3">
      <c r="E894" s="171"/>
      <c r="G894" s="41" t="s">
        <v>306</v>
      </c>
    </row>
    <row r="895" spans="5:7" x14ac:dyDescent="0.3">
      <c r="E895" s="171"/>
      <c r="G895" s="41" t="s">
        <v>306</v>
      </c>
    </row>
    <row r="896" spans="5:7" x14ac:dyDescent="0.3">
      <c r="E896" s="171"/>
      <c r="G896" s="41" t="s">
        <v>306</v>
      </c>
    </row>
    <row r="897" spans="5:7" x14ac:dyDescent="0.3">
      <c r="E897" s="171"/>
      <c r="G897" s="41" t="s">
        <v>306</v>
      </c>
    </row>
    <row r="898" spans="5:7" x14ac:dyDescent="0.3">
      <c r="E898" s="171"/>
      <c r="G898" s="41" t="s">
        <v>306</v>
      </c>
    </row>
    <row r="899" spans="5:7" x14ac:dyDescent="0.3">
      <c r="E899" s="171"/>
      <c r="G899" s="41" t="s">
        <v>306</v>
      </c>
    </row>
    <row r="900" spans="5:7" x14ac:dyDescent="0.3">
      <c r="E900" s="171"/>
      <c r="G900" s="41" t="s">
        <v>306</v>
      </c>
    </row>
    <row r="901" spans="5:7" x14ac:dyDescent="0.3">
      <c r="E901" s="171"/>
      <c r="G901" s="41" t="s">
        <v>306</v>
      </c>
    </row>
    <row r="902" spans="5:7" x14ac:dyDescent="0.3">
      <c r="E902" s="171"/>
      <c r="G902" s="41" t="s">
        <v>306</v>
      </c>
    </row>
    <row r="903" spans="5:7" x14ac:dyDescent="0.3">
      <c r="E903" s="171"/>
      <c r="G903" s="41" t="s">
        <v>306</v>
      </c>
    </row>
    <row r="904" spans="5:7" x14ac:dyDescent="0.3">
      <c r="E904" s="171"/>
      <c r="G904" s="41" t="s">
        <v>306</v>
      </c>
    </row>
    <row r="905" spans="5:7" x14ac:dyDescent="0.3">
      <c r="E905" s="171"/>
      <c r="G905" s="41" t="s">
        <v>306</v>
      </c>
    </row>
    <row r="906" spans="5:7" x14ac:dyDescent="0.3">
      <c r="E906" s="171"/>
      <c r="G906" s="41" t="s">
        <v>306</v>
      </c>
    </row>
    <row r="907" spans="5:7" x14ac:dyDescent="0.3">
      <c r="E907" s="171"/>
      <c r="G907" s="41" t="s">
        <v>306</v>
      </c>
    </row>
    <row r="908" spans="5:7" x14ac:dyDescent="0.3">
      <c r="E908" s="171"/>
      <c r="G908" s="41" t="s">
        <v>306</v>
      </c>
    </row>
    <row r="909" spans="5:7" x14ac:dyDescent="0.3">
      <c r="E909" s="171"/>
      <c r="G909" s="41" t="s">
        <v>306</v>
      </c>
    </row>
    <row r="910" spans="5:7" x14ac:dyDescent="0.3">
      <c r="E910" s="171"/>
      <c r="G910" s="41" t="s">
        <v>306</v>
      </c>
    </row>
    <row r="911" spans="5:7" x14ac:dyDescent="0.3">
      <c r="E911" s="171"/>
      <c r="G911" s="41" t="s">
        <v>306</v>
      </c>
    </row>
    <row r="912" spans="5:7" x14ac:dyDescent="0.3">
      <c r="E912" s="171"/>
      <c r="G912" s="41" t="s">
        <v>306</v>
      </c>
    </row>
    <row r="913" spans="5:7" x14ac:dyDescent="0.3">
      <c r="E913" s="171"/>
      <c r="G913" s="41" t="s">
        <v>306</v>
      </c>
    </row>
    <row r="914" spans="5:7" x14ac:dyDescent="0.3">
      <c r="E914" s="171"/>
      <c r="G914" s="41" t="s">
        <v>306</v>
      </c>
    </row>
    <row r="915" spans="5:7" x14ac:dyDescent="0.3">
      <c r="E915" s="171"/>
      <c r="G915" s="41" t="s">
        <v>306</v>
      </c>
    </row>
    <row r="916" spans="5:7" x14ac:dyDescent="0.3">
      <c r="E916" s="171"/>
      <c r="G916" s="41" t="s">
        <v>306</v>
      </c>
    </row>
    <row r="917" spans="5:7" x14ac:dyDescent="0.3">
      <c r="E917" s="171"/>
      <c r="G917" s="41" t="s">
        <v>306</v>
      </c>
    </row>
    <row r="918" spans="5:7" x14ac:dyDescent="0.3">
      <c r="E918" s="171"/>
      <c r="G918" s="41" t="s">
        <v>306</v>
      </c>
    </row>
    <row r="919" spans="5:7" x14ac:dyDescent="0.3">
      <c r="E919" s="171"/>
      <c r="G919" s="41" t="s">
        <v>306</v>
      </c>
    </row>
    <row r="920" spans="5:7" x14ac:dyDescent="0.3">
      <c r="E920" s="171"/>
      <c r="G920" s="41" t="s">
        <v>306</v>
      </c>
    </row>
    <row r="921" spans="5:7" x14ac:dyDescent="0.3">
      <c r="E921" s="171"/>
      <c r="G921" s="41" t="s">
        <v>306</v>
      </c>
    </row>
    <row r="922" spans="5:7" x14ac:dyDescent="0.3">
      <c r="E922" s="171"/>
      <c r="G922" s="41" t="s">
        <v>306</v>
      </c>
    </row>
    <row r="923" spans="5:7" x14ac:dyDescent="0.3">
      <c r="E923" s="171"/>
      <c r="G923" s="41" t="s">
        <v>306</v>
      </c>
    </row>
    <row r="924" spans="5:7" x14ac:dyDescent="0.3">
      <c r="E924" s="171"/>
      <c r="G924" s="41" t="s">
        <v>306</v>
      </c>
    </row>
    <row r="925" spans="5:7" x14ac:dyDescent="0.3">
      <c r="E925" s="171"/>
      <c r="G925" s="41" t="s">
        <v>306</v>
      </c>
    </row>
    <row r="926" spans="5:7" x14ac:dyDescent="0.3">
      <c r="E926" s="171"/>
      <c r="G926" s="41" t="s">
        <v>306</v>
      </c>
    </row>
    <row r="927" spans="5:7" x14ac:dyDescent="0.3">
      <c r="E927" s="171"/>
      <c r="G927" s="41" t="s">
        <v>306</v>
      </c>
    </row>
    <row r="928" spans="5:7" x14ac:dyDescent="0.3">
      <c r="E928" s="171"/>
      <c r="G928" s="41" t="s">
        <v>306</v>
      </c>
    </row>
    <row r="929" spans="5:7" x14ac:dyDescent="0.3">
      <c r="E929" s="171"/>
      <c r="G929" s="41" t="s">
        <v>306</v>
      </c>
    </row>
    <row r="930" spans="5:7" x14ac:dyDescent="0.3">
      <c r="E930" s="171"/>
      <c r="G930" s="41" t="s">
        <v>306</v>
      </c>
    </row>
    <row r="931" spans="5:7" x14ac:dyDescent="0.3">
      <c r="E931" s="171"/>
      <c r="G931" s="41" t="s">
        <v>306</v>
      </c>
    </row>
    <row r="932" spans="5:7" x14ac:dyDescent="0.3">
      <c r="E932" s="171"/>
      <c r="G932" s="41" t="s">
        <v>306</v>
      </c>
    </row>
    <row r="933" spans="5:7" x14ac:dyDescent="0.3">
      <c r="E933" s="171"/>
      <c r="G933" s="41" t="s">
        <v>306</v>
      </c>
    </row>
    <row r="934" spans="5:7" x14ac:dyDescent="0.3">
      <c r="E934" s="171"/>
      <c r="G934" s="41" t="s">
        <v>306</v>
      </c>
    </row>
    <row r="935" spans="5:7" x14ac:dyDescent="0.3">
      <c r="E935" s="171"/>
      <c r="G935" s="41" t="s">
        <v>306</v>
      </c>
    </row>
    <row r="936" spans="5:7" x14ac:dyDescent="0.3">
      <c r="E936" s="171"/>
      <c r="G936" s="41" t="s">
        <v>306</v>
      </c>
    </row>
    <row r="937" spans="5:7" x14ac:dyDescent="0.3">
      <c r="E937" s="171"/>
      <c r="G937" s="41" t="s">
        <v>306</v>
      </c>
    </row>
    <row r="938" spans="5:7" x14ac:dyDescent="0.3">
      <c r="E938" s="171"/>
      <c r="G938" s="41" t="s">
        <v>306</v>
      </c>
    </row>
    <row r="939" spans="5:7" x14ac:dyDescent="0.3">
      <c r="E939" s="171"/>
      <c r="G939" s="41" t="s">
        <v>306</v>
      </c>
    </row>
    <row r="940" spans="5:7" x14ac:dyDescent="0.3">
      <c r="E940" s="171"/>
      <c r="G940" s="41" t="s">
        <v>306</v>
      </c>
    </row>
    <row r="941" spans="5:7" x14ac:dyDescent="0.3">
      <c r="E941" s="171"/>
      <c r="G941" s="41" t="s">
        <v>306</v>
      </c>
    </row>
    <row r="942" spans="5:7" x14ac:dyDescent="0.3">
      <c r="E942" s="171"/>
      <c r="G942" s="41" t="s">
        <v>306</v>
      </c>
    </row>
    <row r="943" spans="5:7" x14ac:dyDescent="0.3">
      <c r="E943" s="171"/>
      <c r="G943" s="41" t="s">
        <v>306</v>
      </c>
    </row>
    <row r="944" spans="5:7" x14ac:dyDescent="0.3">
      <c r="E944" s="171"/>
      <c r="G944" s="41" t="s">
        <v>306</v>
      </c>
    </row>
    <row r="945" spans="5:7" x14ac:dyDescent="0.3">
      <c r="E945" s="171"/>
      <c r="G945" s="41" t="s">
        <v>306</v>
      </c>
    </row>
    <row r="946" spans="5:7" x14ac:dyDescent="0.3">
      <c r="E946" s="171"/>
      <c r="G946" s="41" t="s">
        <v>306</v>
      </c>
    </row>
    <row r="947" spans="5:7" x14ac:dyDescent="0.3">
      <c r="E947" s="171"/>
      <c r="G947" s="41" t="s">
        <v>306</v>
      </c>
    </row>
    <row r="948" spans="5:7" x14ac:dyDescent="0.3">
      <c r="E948" s="171"/>
      <c r="G948" s="41" t="s">
        <v>306</v>
      </c>
    </row>
    <row r="949" spans="5:7" x14ac:dyDescent="0.3">
      <c r="E949" s="171"/>
      <c r="G949" s="41" t="s">
        <v>306</v>
      </c>
    </row>
    <row r="950" spans="5:7" x14ac:dyDescent="0.3">
      <c r="E950" s="171"/>
      <c r="G950" s="41" t="s">
        <v>306</v>
      </c>
    </row>
    <row r="951" spans="5:7" x14ac:dyDescent="0.3">
      <c r="E951" s="171"/>
      <c r="G951" s="41" t="s">
        <v>306</v>
      </c>
    </row>
    <row r="952" spans="5:7" x14ac:dyDescent="0.3">
      <c r="E952" s="171"/>
      <c r="G952" s="41" t="s">
        <v>306</v>
      </c>
    </row>
    <row r="953" spans="5:7" x14ac:dyDescent="0.3">
      <c r="E953" s="171"/>
      <c r="G953" s="41" t="s">
        <v>306</v>
      </c>
    </row>
    <row r="954" spans="5:7" x14ac:dyDescent="0.3">
      <c r="E954" s="171"/>
      <c r="G954" s="41" t="s">
        <v>306</v>
      </c>
    </row>
    <row r="955" spans="5:7" x14ac:dyDescent="0.3">
      <c r="E955" s="171"/>
      <c r="G955" s="41" t="s">
        <v>306</v>
      </c>
    </row>
    <row r="956" spans="5:7" x14ac:dyDescent="0.3">
      <c r="E956" s="171"/>
      <c r="G956" s="41" t="s">
        <v>306</v>
      </c>
    </row>
    <row r="957" spans="5:7" x14ac:dyDescent="0.3">
      <c r="E957" s="171"/>
      <c r="G957" s="41" t="s">
        <v>306</v>
      </c>
    </row>
    <row r="958" spans="5:7" x14ac:dyDescent="0.3">
      <c r="E958" s="171"/>
      <c r="G958" s="41" t="s">
        <v>306</v>
      </c>
    </row>
    <row r="959" spans="5:7" x14ac:dyDescent="0.3">
      <c r="E959" s="171"/>
      <c r="G959" s="41" t="s">
        <v>306</v>
      </c>
    </row>
    <row r="960" spans="5:7" x14ac:dyDescent="0.3">
      <c r="E960" s="171"/>
      <c r="G960" s="41" t="s">
        <v>306</v>
      </c>
    </row>
    <row r="961" spans="5:7" x14ac:dyDescent="0.3">
      <c r="E961" s="171"/>
      <c r="G961" s="41" t="s">
        <v>306</v>
      </c>
    </row>
    <row r="962" spans="5:7" x14ac:dyDescent="0.3">
      <c r="E962" s="171"/>
      <c r="G962" s="41" t="s">
        <v>306</v>
      </c>
    </row>
    <row r="963" spans="5:7" x14ac:dyDescent="0.3">
      <c r="E963" s="171"/>
      <c r="G963" s="41" t="s">
        <v>306</v>
      </c>
    </row>
    <row r="964" spans="5:7" x14ac:dyDescent="0.3">
      <c r="E964" s="171"/>
      <c r="G964" s="41" t="s">
        <v>306</v>
      </c>
    </row>
    <row r="965" spans="5:7" x14ac:dyDescent="0.3">
      <c r="E965" s="171"/>
      <c r="G965" s="41" t="s">
        <v>306</v>
      </c>
    </row>
    <row r="966" spans="5:7" x14ac:dyDescent="0.3">
      <c r="E966" s="171"/>
      <c r="G966" s="41" t="s">
        <v>306</v>
      </c>
    </row>
    <row r="967" spans="5:7" x14ac:dyDescent="0.3">
      <c r="E967" s="171"/>
      <c r="G967" s="41" t="s">
        <v>306</v>
      </c>
    </row>
    <row r="968" spans="5:7" x14ac:dyDescent="0.3">
      <c r="E968" s="171"/>
      <c r="G968" s="41" t="s">
        <v>306</v>
      </c>
    </row>
    <row r="969" spans="5:7" x14ac:dyDescent="0.3">
      <c r="E969" s="171"/>
      <c r="G969" s="41" t="s">
        <v>306</v>
      </c>
    </row>
    <row r="970" spans="5:7" x14ac:dyDescent="0.3">
      <c r="E970" s="171"/>
      <c r="G970" s="41" t="s">
        <v>306</v>
      </c>
    </row>
    <row r="971" spans="5:7" x14ac:dyDescent="0.3">
      <c r="E971" s="171"/>
      <c r="G971" s="41" t="s">
        <v>306</v>
      </c>
    </row>
    <row r="972" spans="5:7" x14ac:dyDescent="0.3">
      <c r="E972" s="171"/>
      <c r="G972" s="41" t="s">
        <v>306</v>
      </c>
    </row>
    <row r="973" spans="5:7" x14ac:dyDescent="0.3">
      <c r="E973" s="171"/>
      <c r="G973" s="41" t="s">
        <v>306</v>
      </c>
    </row>
    <row r="974" spans="5:7" x14ac:dyDescent="0.3">
      <c r="E974" s="171"/>
      <c r="G974" s="41" t="s">
        <v>306</v>
      </c>
    </row>
    <row r="975" spans="5:7" x14ac:dyDescent="0.3">
      <c r="E975" s="171"/>
      <c r="G975" s="41" t="s">
        <v>306</v>
      </c>
    </row>
    <row r="976" spans="5:7" x14ac:dyDescent="0.3">
      <c r="E976" s="171"/>
      <c r="G976" s="41" t="s">
        <v>306</v>
      </c>
    </row>
    <row r="977" spans="5:7" x14ac:dyDescent="0.3">
      <c r="E977" s="171"/>
      <c r="G977" s="41" t="s">
        <v>306</v>
      </c>
    </row>
    <row r="978" spans="5:7" x14ac:dyDescent="0.3">
      <c r="E978" s="171"/>
      <c r="G978" s="41" t="s">
        <v>306</v>
      </c>
    </row>
    <row r="979" spans="5:7" x14ac:dyDescent="0.3">
      <c r="E979" s="171"/>
      <c r="G979" s="41" t="s">
        <v>306</v>
      </c>
    </row>
    <row r="980" spans="5:7" x14ac:dyDescent="0.3">
      <c r="E980" s="171"/>
      <c r="G980" s="41" t="s">
        <v>306</v>
      </c>
    </row>
    <row r="981" spans="5:7" x14ac:dyDescent="0.3">
      <c r="E981" s="171"/>
      <c r="G981" s="41" t="s">
        <v>306</v>
      </c>
    </row>
    <row r="982" spans="5:7" x14ac:dyDescent="0.3">
      <c r="E982" s="171"/>
      <c r="G982" s="41" t="s">
        <v>306</v>
      </c>
    </row>
    <row r="983" spans="5:7" x14ac:dyDescent="0.3">
      <c r="E983" s="171"/>
      <c r="G983" s="41" t="s">
        <v>306</v>
      </c>
    </row>
    <row r="984" spans="5:7" x14ac:dyDescent="0.3">
      <c r="E984" s="171"/>
      <c r="G984" s="41" t="s">
        <v>306</v>
      </c>
    </row>
    <row r="985" spans="5:7" x14ac:dyDescent="0.3">
      <c r="E985" s="171"/>
      <c r="G985" s="41" t="s">
        <v>306</v>
      </c>
    </row>
    <row r="986" spans="5:7" x14ac:dyDescent="0.3">
      <c r="E986" s="171"/>
      <c r="G986" s="41" t="s">
        <v>306</v>
      </c>
    </row>
    <row r="987" spans="5:7" x14ac:dyDescent="0.3">
      <c r="E987" s="171"/>
      <c r="G987" s="41" t="s">
        <v>306</v>
      </c>
    </row>
    <row r="988" spans="5:7" x14ac:dyDescent="0.3">
      <c r="E988" s="171"/>
      <c r="G988" s="41" t="s">
        <v>306</v>
      </c>
    </row>
    <row r="989" spans="5:7" x14ac:dyDescent="0.3">
      <c r="E989" s="171"/>
      <c r="G989" s="41" t="s">
        <v>306</v>
      </c>
    </row>
    <row r="990" spans="5:7" x14ac:dyDescent="0.3">
      <c r="E990" s="171"/>
      <c r="G990" s="41" t="s">
        <v>306</v>
      </c>
    </row>
    <row r="991" spans="5:7" x14ac:dyDescent="0.3">
      <c r="E991" s="171"/>
      <c r="G991" s="41" t="s">
        <v>306</v>
      </c>
    </row>
    <row r="992" spans="5:7" x14ac:dyDescent="0.3">
      <c r="E992" s="171"/>
      <c r="G992" s="41" t="s">
        <v>306</v>
      </c>
    </row>
    <row r="993" spans="5:7" x14ac:dyDescent="0.3">
      <c r="E993" s="171"/>
      <c r="G993" s="41" t="s">
        <v>306</v>
      </c>
    </row>
    <row r="994" spans="5:7" x14ac:dyDescent="0.3">
      <c r="E994" s="171"/>
      <c r="G994" s="41" t="s">
        <v>306</v>
      </c>
    </row>
    <row r="995" spans="5:7" x14ac:dyDescent="0.3">
      <c r="E995" s="171"/>
      <c r="G995" s="41" t="s">
        <v>306</v>
      </c>
    </row>
    <row r="996" spans="5:7" x14ac:dyDescent="0.3">
      <c r="E996" s="171"/>
      <c r="G996" s="41" t="s">
        <v>306</v>
      </c>
    </row>
    <row r="997" spans="5:7" x14ac:dyDescent="0.3">
      <c r="E997" s="171"/>
      <c r="G997" s="41" t="s">
        <v>306</v>
      </c>
    </row>
    <row r="998" spans="5:7" x14ac:dyDescent="0.3">
      <c r="E998" s="171"/>
      <c r="G998" s="41" t="s">
        <v>306</v>
      </c>
    </row>
    <row r="999" spans="5:7" x14ac:dyDescent="0.3">
      <c r="E999" s="171"/>
      <c r="G999" s="41" t="s">
        <v>306</v>
      </c>
    </row>
    <row r="1000" spans="5:7" x14ac:dyDescent="0.3">
      <c r="E1000" s="171"/>
      <c r="G1000" s="41" t="s">
        <v>306</v>
      </c>
    </row>
  </sheetData>
  <phoneticPr fontId="2" type="noConversion"/>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16"/>
  <dimension ref="A1:J154"/>
  <sheetViews>
    <sheetView rightToLeft="1" zoomScaleNormal="100" workbookViewId="0">
      <pane ySplit="2" topLeftCell="A36" activePane="bottomLeft" state="frozen"/>
      <selection pane="bottomLeft" activeCell="G53" sqref="G53"/>
    </sheetView>
  </sheetViews>
  <sheetFormatPr defaultRowHeight="14" x14ac:dyDescent="0.3"/>
  <cols>
    <col min="1" max="1" width="12" bestFit="1" customWidth="1"/>
    <col min="2" max="2" width="14.83203125" customWidth="1"/>
    <col min="3" max="3" width="16.1640625" customWidth="1"/>
    <col min="4" max="4" width="11.08203125" style="50" bestFit="1" customWidth="1"/>
    <col min="5" max="5" width="13.08203125" customWidth="1"/>
    <col min="6" max="6" width="11.1640625" customWidth="1"/>
    <col min="8" max="8" width="11.25" customWidth="1"/>
    <col min="9" max="9" width="8.5" style="50" bestFit="1" customWidth="1"/>
    <col min="10" max="10" width="20.75" customWidth="1"/>
  </cols>
  <sheetData>
    <row r="1" spans="1:10" ht="21.65" customHeight="1" x14ac:dyDescent="0.3">
      <c r="A1" s="278" t="s">
        <v>167</v>
      </c>
      <c r="B1" s="278"/>
      <c r="C1" s="278"/>
      <c r="D1" s="278"/>
      <c r="E1" s="278"/>
      <c r="F1" s="278"/>
      <c r="G1" s="278"/>
      <c r="H1" s="278"/>
      <c r="I1" s="278"/>
      <c r="J1" s="278"/>
    </row>
    <row r="2" spans="1:10" ht="18.649999999999999" customHeight="1" x14ac:dyDescent="0.3">
      <c r="A2" s="25" t="s">
        <v>7</v>
      </c>
      <c r="B2" s="25" t="s">
        <v>161</v>
      </c>
      <c r="C2" s="25" t="s">
        <v>162</v>
      </c>
      <c r="D2" s="164" t="s">
        <v>179</v>
      </c>
      <c r="E2" s="25" t="s">
        <v>192</v>
      </c>
      <c r="F2" s="25" t="s">
        <v>163</v>
      </c>
      <c r="G2" s="25" t="s">
        <v>160</v>
      </c>
      <c r="H2" s="25" t="s">
        <v>164</v>
      </c>
      <c r="I2" s="164" t="s">
        <v>165</v>
      </c>
      <c r="J2" s="25" t="s">
        <v>166</v>
      </c>
    </row>
    <row r="3" spans="1:10" x14ac:dyDescent="0.3">
      <c r="A3" s="23">
        <v>46053</v>
      </c>
      <c r="B3" s="1" t="s">
        <v>168</v>
      </c>
      <c r="C3" s="1" t="s">
        <v>174</v>
      </c>
      <c r="D3" s="165">
        <v>50000</v>
      </c>
      <c r="E3" s="1"/>
      <c r="F3" s="1"/>
      <c r="G3" s="1"/>
      <c r="H3" s="1"/>
      <c r="I3" s="165">
        <f>D3+E3-F3-G3-H3</f>
        <v>50000</v>
      </c>
      <c r="J3" s="1"/>
    </row>
    <row r="4" spans="1:10" x14ac:dyDescent="0.3">
      <c r="A4" s="23">
        <v>46053</v>
      </c>
      <c r="B4" s="1" t="s">
        <v>169</v>
      </c>
      <c r="C4" s="1" t="s">
        <v>175</v>
      </c>
      <c r="D4" s="165">
        <v>15000</v>
      </c>
      <c r="E4" s="1"/>
      <c r="F4" s="1"/>
      <c r="G4" s="1"/>
      <c r="H4" s="1"/>
      <c r="I4" s="165">
        <f t="shared" ref="I4:I7" si="0">D4+E4-F4-G4-H4</f>
        <v>15000</v>
      </c>
      <c r="J4" s="1"/>
    </row>
    <row r="5" spans="1:10" x14ac:dyDescent="0.3">
      <c r="A5" s="23">
        <v>46053</v>
      </c>
      <c r="B5" s="1" t="s">
        <v>170</v>
      </c>
      <c r="C5" s="1" t="s">
        <v>176</v>
      </c>
      <c r="D5" s="165">
        <v>10000</v>
      </c>
      <c r="E5" s="1"/>
      <c r="F5" s="1"/>
      <c r="G5" s="1"/>
      <c r="H5" s="1"/>
      <c r="I5" s="165">
        <f t="shared" si="0"/>
        <v>10000</v>
      </c>
      <c r="J5" s="1"/>
    </row>
    <row r="6" spans="1:10" x14ac:dyDescent="0.3">
      <c r="A6" s="23">
        <v>46053</v>
      </c>
      <c r="B6" s="1" t="s">
        <v>172</v>
      </c>
      <c r="C6" s="1" t="s">
        <v>178</v>
      </c>
      <c r="D6" s="165">
        <v>18000</v>
      </c>
      <c r="E6" s="1"/>
      <c r="F6" s="1"/>
      <c r="G6" s="1"/>
      <c r="H6" s="1"/>
      <c r="I6" s="165">
        <f t="shared" si="0"/>
        <v>18000</v>
      </c>
      <c r="J6" s="1"/>
    </row>
    <row r="7" spans="1:10" x14ac:dyDescent="0.3">
      <c r="A7" s="23">
        <v>46053</v>
      </c>
      <c r="B7" s="1" t="s">
        <v>173</v>
      </c>
      <c r="C7" s="1" t="s">
        <v>178</v>
      </c>
      <c r="D7" s="165">
        <v>20000</v>
      </c>
      <c r="E7" s="1"/>
      <c r="F7" s="1"/>
      <c r="G7" s="1"/>
      <c r="H7" s="1"/>
      <c r="I7" s="165">
        <f t="shared" si="0"/>
        <v>20000</v>
      </c>
      <c r="J7" s="1"/>
    </row>
    <row r="8" spans="1:10" ht="21.65" customHeight="1" x14ac:dyDescent="0.4">
      <c r="A8" s="277" t="s">
        <v>180</v>
      </c>
      <c r="B8" s="277"/>
      <c r="C8" s="277"/>
      <c r="D8" s="277"/>
      <c r="E8" s="277"/>
      <c r="F8" s="277"/>
      <c r="G8" s="277"/>
      <c r="H8" s="277"/>
      <c r="I8" s="165">
        <f>SUM(I3:I7)</f>
        <v>113000</v>
      </c>
      <c r="J8" s="1"/>
    </row>
    <row r="10" spans="1:10" ht="20.149999999999999" customHeight="1" x14ac:dyDescent="0.3">
      <c r="A10" s="25" t="s">
        <v>7</v>
      </c>
      <c r="B10" s="25" t="s">
        <v>161</v>
      </c>
      <c r="C10" s="25" t="s">
        <v>162</v>
      </c>
      <c r="D10" s="164" t="s">
        <v>179</v>
      </c>
      <c r="E10" s="25" t="s">
        <v>192</v>
      </c>
      <c r="F10" s="25" t="s">
        <v>163</v>
      </c>
      <c r="G10" s="25" t="s">
        <v>160</v>
      </c>
      <c r="H10" s="25" t="s">
        <v>164</v>
      </c>
      <c r="I10" s="164" t="s">
        <v>165</v>
      </c>
      <c r="J10" s="25" t="s">
        <v>166</v>
      </c>
    </row>
    <row r="11" spans="1:10" x14ac:dyDescent="0.3">
      <c r="A11" s="23">
        <v>46081</v>
      </c>
      <c r="B11" s="1" t="s">
        <v>168</v>
      </c>
      <c r="C11" s="1" t="s">
        <v>174</v>
      </c>
      <c r="D11" s="165">
        <v>50000</v>
      </c>
      <c r="E11" s="1"/>
      <c r="F11" s="1"/>
      <c r="G11" s="1"/>
      <c r="H11" s="1"/>
      <c r="I11" s="165">
        <f>D11-F11-G11-H11+E11</f>
        <v>50000</v>
      </c>
      <c r="J11" s="1"/>
    </row>
    <row r="12" spans="1:10" x14ac:dyDescent="0.3">
      <c r="A12" s="23">
        <v>46081</v>
      </c>
      <c r="B12" s="1" t="s">
        <v>171</v>
      </c>
      <c r="C12" s="1" t="s">
        <v>177</v>
      </c>
      <c r="D12" s="165">
        <v>6100</v>
      </c>
      <c r="E12" s="1"/>
      <c r="F12" s="1"/>
      <c r="G12" s="1"/>
      <c r="H12" s="1"/>
      <c r="I12" s="165">
        <f>D12-F12-G12-H12+E12</f>
        <v>6100</v>
      </c>
      <c r="J12" s="1" t="s">
        <v>465</v>
      </c>
    </row>
    <row r="13" spans="1:10" x14ac:dyDescent="0.3">
      <c r="A13" s="23">
        <v>46081</v>
      </c>
      <c r="B13" s="1" t="s">
        <v>169</v>
      </c>
      <c r="C13" s="1" t="s">
        <v>175</v>
      </c>
      <c r="D13" s="165">
        <v>15000</v>
      </c>
      <c r="E13" s="1"/>
      <c r="F13" s="1"/>
      <c r="G13" s="1"/>
      <c r="H13" s="1"/>
      <c r="I13" s="165">
        <f t="shared" ref="I13:I16" si="1">D13-F13-G13-H13+E13</f>
        <v>15000</v>
      </c>
      <c r="J13" s="1" t="s">
        <v>465</v>
      </c>
    </row>
    <row r="14" spans="1:10" x14ac:dyDescent="0.3">
      <c r="A14" s="23">
        <v>46081</v>
      </c>
      <c r="B14" s="1" t="s">
        <v>170</v>
      </c>
      <c r="C14" s="1" t="s">
        <v>176</v>
      </c>
      <c r="D14" s="165">
        <v>10000</v>
      </c>
      <c r="E14" s="1"/>
      <c r="F14" s="1"/>
      <c r="G14" s="1"/>
      <c r="H14" s="1"/>
      <c r="I14" s="165">
        <f t="shared" si="1"/>
        <v>10000</v>
      </c>
      <c r="J14" s="1" t="s">
        <v>465</v>
      </c>
    </row>
    <row r="15" spans="1:10" x14ac:dyDescent="0.3">
      <c r="A15" s="23">
        <v>46081</v>
      </c>
      <c r="B15" s="1" t="s">
        <v>172</v>
      </c>
      <c r="C15" s="1" t="s">
        <v>178</v>
      </c>
      <c r="D15" s="165">
        <v>18000</v>
      </c>
      <c r="E15" s="1"/>
      <c r="F15" s="1"/>
      <c r="G15" s="1"/>
      <c r="H15" s="1"/>
      <c r="I15" s="165">
        <f t="shared" si="1"/>
        <v>18000</v>
      </c>
      <c r="J15" s="1" t="s">
        <v>465</v>
      </c>
    </row>
    <row r="16" spans="1:10" x14ac:dyDescent="0.3">
      <c r="A16" s="23">
        <v>46081</v>
      </c>
      <c r="B16" s="1" t="s">
        <v>173</v>
      </c>
      <c r="C16" s="1" t="s">
        <v>178</v>
      </c>
      <c r="D16" s="165">
        <v>20000</v>
      </c>
      <c r="E16" s="1"/>
      <c r="F16" s="1"/>
      <c r="G16" s="1"/>
      <c r="H16" s="1"/>
      <c r="I16" s="165">
        <f t="shared" si="1"/>
        <v>20000</v>
      </c>
      <c r="J16" s="1" t="s">
        <v>465</v>
      </c>
    </row>
    <row r="17" spans="1:10" ht="18" x14ac:dyDescent="0.4">
      <c r="A17" s="277" t="s">
        <v>181</v>
      </c>
      <c r="B17" s="277"/>
      <c r="C17" s="277"/>
      <c r="D17" s="277"/>
      <c r="E17" s="277"/>
      <c r="F17" s="277"/>
      <c r="G17" s="277"/>
      <c r="H17" s="277"/>
      <c r="I17" s="165">
        <f>SUM(I11:I16)</f>
        <v>119100</v>
      </c>
      <c r="J17" s="1"/>
    </row>
    <row r="19" spans="1:10" ht="19.5" customHeight="1" x14ac:dyDescent="0.3">
      <c r="A19" s="25" t="s">
        <v>7</v>
      </c>
      <c r="B19" s="25" t="s">
        <v>161</v>
      </c>
      <c r="C19" s="25" t="s">
        <v>162</v>
      </c>
      <c r="D19" s="164" t="s">
        <v>179</v>
      </c>
      <c r="E19" s="25" t="s">
        <v>192</v>
      </c>
      <c r="F19" s="25" t="s">
        <v>163</v>
      </c>
      <c r="G19" s="25" t="s">
        <v>160</v>
      </c>
      <c r="H19" s="25" t="s">
        <v>164</v>
      </c>
      <c r="I19" s="164" t="s">
        <v>165</v>
      </c>
      <c r="J19" s="25" t="s">
        <v>166</v>
      </c>
    </row>
    <row r="20" spans="1:10" x14ac:dyDescent="0.3">
      <c r="A20" s="23">
        <v>46111</v>
      </c>
      <c r="B20" s="1" t="s">
        <v>168</v>
      </c>
      <c r="C20" s="1" t="s">
        <v>174</v>
      </c>
      <c r="D20" s="165">
        <v>50000</v>
      </c>
      <c r="E20" s="1"/>
      <c r="F20" s="1"/>
      <c r="G20" s="1"/>
      <c r="H20" s="1"/>
      <c r="I20" s="165">
        <f>D20-F20-G20-H20+E20</f>
        <v>50000</v>
      </c>
      <c r="J20" s="1"/>
    </row>
    <row r="21" spans="1:10" x14ac:dyDescent="0.3">
      <c r="A21" s="23">
        <v>46111</v>
      </c>
      <c r="B21" s="1" t="s">
        <v>171</v>
      </c>
      <c r="C21" s="1" t="s">
        <v>177</v>
      </c>
      <c r="D21" s="165">
        <v>10000</v>
      </c>
      <c r="E21" s="1"/>
      <c r="F21" s="1"/>
      <c r="G21" s="1"/>
      <c r="H21" s="1"/>
      <c r="I21" s="165">
        <f>D21-F21-G21-H21+E21</f>
        <v>10000</v>
      </c>
      <c r="J21" s="1" t="s">
        <v>465</v>
      </c>
    </row>
    <row r="22" spans="1:10" x14ac:dyDescent="0.3">
      <c r="A22" s="23">
        <v>46111</v>
      </c>
      <c r="B22" s="1" t="s">
        <v>169</v>
      </c>
      <c r="C22" s="1" t="s">
        <v>175</v>
      </c>
      <c r="D22" s="165">
        <v>15000</v>
      </c>
      <c r="E22" s="1"/>
      <c r="F22" s="1"/>
      <c r="G22" s="1"/>
      <c r="H22" s="1"/>
      <c r="I22" s="165">
        <f t="shared" ref="I22:I26" si="2">D22-F22-G22-H22+E22</f>
        <v>15000</v>
      </c>
      <c r="J22" s="1" t="s">
        <v>465</v>
      </c>
    </row>
    <row r="23" spans="1:10" x14ac:dyDescent="0.3">
      <c r="A23" s="23">
        <v>46111</v>
      </c>
      <c r="B23" s="1" t="s">
        <v>170</v>
      </c>
      <c r="C23" s="1" t="s">
        <v>176</v>
      </c>
      <c r="D23" s="165">
        <v>10000</v>
      </c>
      <c r="E23" s="1"/>
      <c r="F23" s="1"/>
      <c r="G23" s="1"/>
      <c r="H23" s="1"/>
      <c r="I23" s="165">
        <f t="shared" si="2"/>
        <v>10000</v>
      </c>
      <c r="J23" s="1" t="s">
        <v>465</v>
      </c>
    </row>
    <row r="24" spans="1:10" x14ac:dyDescent="0.3">
      <c r="A24" s="23">
        <v>46111</v>
      </c>
      <c r="B24" s="1" t="s">
        <v>395</v>
      </c>
      <c r="C24" s="1" t="s">
        <v>176</v>
      </c>
      <c r="D24" s="165">
        <v>8000</v>
      </c>
      <c r="E24" s="1"/>
      <c r="F24" s="1"/>
      <c r="G24" s="1"/>
      <c r="H24" s="1"/>
      <c r="I24" s="165">
        <f t="shared" ref="I24" si="3">D24-F24-G24-H24+E24</f>
        <v>8000</v>
      </c>
      <c r="J24" s="1" t="s">
        <v>465</v>
      </c>
    </row>
    <row r="25" spans="1:10" x14ac:dyDescent="0.3">
      <c r="A25" s="23">
        <v>46111</v>
      </c>
      <c r="B25" s="1" t="s">
        <v>172</v>
      </c>
      <c r="C25" s="1" t="s">
        <v>178</v>
      </c>
      <c r="D25" s="165">
        <v>19000</v>
      </c>
      <c r="E25" s="1"/>
      <c r="F25" s="1"/>
      <c r="G25" s="1"/>
      <c r="H25" s="1"/>
      <c r="I25" s="165">
        <f t="shared" si="2"/>
        <v>19000</v>
      </c>
      <c r="J25" s="1" t="s">
        <v>465</v>
      </c>
    </row>
    <row r="26" spans="1:10" x14ac:dyDescent="0.3">
      <c r="A26" s="23">
        <v>46111</v>
      </c>
      <c r="B26" s="1" t="s">
        <v>173</v>
      </c>
      <c r="C26" s="1" t="s">
        <v>178</v>
      </c>
      <c r="D26" s="165">
        <v>21000</v>
      </c>
      <c r="E26" s="1"/>
      <c r="F26" s="1"/>
      <c r="G26" s="1"/>
      <c r="H26" s="1"/>
      <c r="I26" s="165">
        <f t="shared" si="2"/>
        <v>21000</v>
      </c>
      <c r="J26" s="1" t="s">
        <v>465</v>
      </c>
    </row>
    <row r="27" spans="1:10" ht="18" x14ac:dyDescent="0.4">
      <c r="A27" s="277" t="s">
        <v>182</v>
      </c>
      <c r="B27" s="277"/>
      <c r="C27" s="277"/>
      <c r="D27" s="277"/>
      <c r="E27" s="277"/>
      <c r="F27" s="277"/>
      <c r="G27" s="277"/>
      <c r="H27" s="277"/>
      <c r="I27" s="165">
        <f>SUM(I20:I26)</f>
        <v>133000</v>
      </c>
      <c r="J27" s="1"/>
    </row>
    <row r="29" spans="1:10" ht="19.5" customHeight="1" x14ac:dyDescent="0.3">
      <c r="A29" s="25" t="s">
        <v>7</v>
      </c>
      <c r="B29" s="25" t="s">
        <v>161</v>
      </c>
      <c r="C29" s="25" t="s">
        <v>162</v>
      </c>
      <c r="D29" s="164" t="s">
        <v>179</v>
      </c>
      <c r="E29" s="25" t="s">
        <v>192</v>
      </c>
      <c r="F29" s="25" t="s">
        <v>163</v>
      </c>
      <c r="G29" s="25" t="s">
        <v>160</v>
      </c>
      <c r="H29" s="25" t="s">
        <v>164</v>
      </c>
      <c r="I29" s="164" t="s">
        <v>165</v>
      </c>
      <c r="J29" s="25" t="s">
        <v>166</v>
      </c>
    </row>
    <row r="30" spans="1:10" x14ac:dyDescent="0.3">
      <c r="A30" s="23">
        <v>46142</v>
      </c>
      <c r="B30" s="1" t="s">
        <v>168</v>
      </c>
      <c r="C30" s="1" t="s">
        <v>174</v>
      </c>
      <c r="D30" s="165">
        <v>50000</v>
      </c>
      <c r="E30" s="1"/>
      <c r="F30" s="1"/>
      <c r="G30" s="1"/>
      <c r="H30" s="1"/>
      <c r="I30" s="165">
        <f>D30-F30-G30-H30+E30</f>
        <v>50000</v>
      </c>
      <c r="J30" s="1"/>
    </row>
    <row r="31" spans="1:10" x14ac:dyDescent="0.3">
      <c r="A31" s="23">
        <v>46142</v>
      </c>
      <c r="B31" s="1" t="s">
        <v>171</v>
      </c>
      <c r="C31" s="1" t="s">
        <v>177</v>
      </c>
      <c r="D31" s="165">
        <v>10000</v>
      </c>
      <c r="E31" s="1"/>
      <c r="F31" s="1"/>
      <c r="G31" s="1"/>
      <c r="H31" s="1"/>
      <c r="I31" s="165">
        <f>D31-F31-G31-H31+E31</f>
        <v>10000</v>
      </c>
      <c r="J31" s="1" t="s">
        <v>465</v>
      </c>
    </row>
    <row r="32" spans="1:10" x14ac:dyDescent="0.3">
      <c r="A32" s="23">
        <v>46142</v>
      </c>
      <c r="B32" s="1" t="s">
        <v>169</v>
      </c>
      <c r="C32" s="1" t="s">
        <v>175</v>
      </c>
      <c r="D32" s="165">
        <v>15000</v>
      </c>
      <c r="E32" s="1"/>
      <c r="F32" s="1"/>
      <c r="G32" s="1">
        <v>15000</v>
      </c>
      <c r="H32" s="1"/>
      <c r="I32" s="165">
        <f t="shared" ref="I32:I36" si="4">D32-F32-G32-H32+E32</f>
        <v>0</v>
      </c>
      <c r="J32" s="1" t="s">
        <v>465</v>
      </c>
    </row>
    <row r="33" spans="1:10" x14ac:dyDescent="0.3">
      <c r="A33" s="23">
        <v>46142</v>
      </c>
      <c r="B33" s="1" t="s">
        <v>170</v>
      </c>
      <c r="C33" s="1" t="s">
        <v>176</v>
      </c>
      <c r="D33" s="165">
        <v>10000</v>
      </c>
      <c r="E33" s="1"/>
      <c r="F33" s="1"/>
      <c r="G33" s="1"/>
      <c r="H33" s="1"/>
      <c r="I33" s="165">
        <f t="shared" si="4"/>
        <v>10000</v>
      </c>
      <c r="J33" s="1" t="s">
        <v>465</v>
      </c>
    </row>
    <row r="34" spans="1:10" x14ac:dyDescent="0.3">
      <c r="A34" s="23">
        <v>46142</v>
      </c>
      <c r="B34" s="1" t="s">
        <v>395</v>
      </c>
      <c r="C34" s="1" t="s">
        <v>176</v>
      </c>
      <c r="D34" s="165">
        <v>8000</v>
      </c>
      <c r="E34" s="1"/>
      <c r="F34" s="1"/>
      <c r="G34" s="1"/>
      <c r="H34" s="1"/>
      <c r="I34" s="165">
        <f t="shared" ref="I34" si="5">D34-F34-G34-H34+E34</f>
        <v>8000</v>
      </c>
      <c r="J34" s="1" t="s">
        <v>465</v>
      </c>
    </row>
    <row r="35" spans="1:10" x14ac:dyDescent="0.3">
      <c r="A35" s="23">
        <v>46142</v>
      </c>
      <c r="B35" s="1" t="s">
        <v>172</v>
      </c>
      <c r="C35" s="1" t="s">
        <v>178</v>
      </c>
      <c r="D35" s="165">
        <v>19000</v>
      </c>
      <c r="E35" s="1"/>
      <c r="F35" s="1"/>
      <c r="G35" s="1"/>
      <c r="H35" s="1"/>
      <c r="I35" s="165">
        <f t="shared" si="4"/>
        <v>19000</v>
      </c>
      <c r="J35" s="1" t="s">
        <v>465</v>
      </c>
    </row>
    <row r="36" spans="1:10" x14ac:dyDescent="0.3">
      <c r="A36" s="23">
        <v>46142</v>
      </c>
      <c r="B36" s="1" t="s">
        <v>173</v>
      </c>
      <c r="C36" s="1" t="s">
        <v>178</v>
      </c>
      <c r="D36" s="165">
        <v>21000</v>
      </c>
      <c r="E36" s="1"/>
      <c r="F36" s="1"/>
      <c r="G36" s="1"/>
      <c r="H36" s="1"/>
      <c r="I36" s="165">
        <f t="shared" si="4"/>
        <v>21000</v>
      </c>
      <c r="J36" s="1" t="s">
        <v>465</v>
      </c>
    </row>
    <row r="37" spans="1:10" ht="18" x14ac:dyDescent="0.4">
      <c r="A37" s="277" t="s">
        <v>183</v>
      </c>
      <c r="B37" s="277"/>
      <c r="C37" s="277"/>
      <c r="D37" s="277"/>
      <c r="E37" s="277"/>
      <c r="F37" s="277"/>
      <c r="G37" s="277"/>
      <c r="H37" s="277"/>
      <c r="I37" s="165">
        <f>SUM(I30:I36)</f>
        <v>118000</v>
      </c>
      <c r="J37" s="1"/>
    </row>
    <row r="39" spans="1:10" ht="19" customHeight="1" x14ac:dyDescent="0.3">
      <c r="A39" s="25" t="s">
        <v>7</v>
      </c>
      <c r="B39" s="25" t="s">
        <v>161</v>
      </c>
      <c r="C39" s="25" t="s">
        <v>162</v>
      </c>
      <c r="D39" s="164" t="s">
        <v>179</v>
      </c>
      <c r="E39" s="25" t="s">
        <v>192</v>
      </c>
      <c r="F39" s="25" t="s">
        <v>163</v>
      </c>
      <c r="G39" s="25" t="s">
        <v>160</v>
      </c>
      <c r="H39" s="25" t="s">
        <v>164</v>
      </c>
      <c r="I39" s="164" t="s">
        <v>165</v>
      </c>
      <c r="J39" s="25" t="s">
        <v>166</v>
      </c>
    </row>
    <row r="40" spans="1:10" x14ac:dyDescent="0.3">
      <c r="A40" s="23">
        <v>46173</v>
      </c>
      <c r="B40" s="1" t="s">
        <v>168</v>
      </c>
      <c r="C40" s="1" t="s">
        <v>174</v>
      </c>
      <c r="D40" s="165"/>
      <c r="E40" s="1"/>
      <c r="F40" s="1"/>
      <c r="G40" s="1"/>
      <c r="H40" s="1"/>
      <c r="I40" s="165">
        <f>D40-F40-G40-H40+E40</f>
        <v>0</v>
      </c>
      <c r="J40" s="1"/>
    </row>
    <row r="41" spans="1:10" x14ac:dyDescent="0.3">
      <c r="A41" s="23">
        <v>46173</v>
      </c>
      <c r="B41" s="1" t="s">
        <v>171</v>
      </c>
      <c r="C41" s="1" t="s">
        <v>177</v>
      </c>
      <c r="D41" s="165">
        <v>10000</v>
      </c>
      <c r="E41" s="1"/>
      <c r="F41" s="1"/>
      <c r="G41" s="1"/>
      <c r="H41" s="1"/>
      <c r="I41" s="165">
        <f>D41-F41-G41-H41+E41</f>
        <v>10000</v>
      </c>
      <c r="J41" s="1" t="s">
        <v>465</v>
      </c>
    </row>
    <row r="42" spans="1:10" x14ac:dyDescent="0.3">
      <c r="A42" s="23">
        <v>46173</v>
      </c>
      <c r="B42" s="1" t="s">
        <v>169</v>
      </c>
      <c r="C42" s="1" t="s">
        <v>175</v>
      </c>
      <c r="D42" s="165">
        <v>15000</v>
      </c>
      <c r="E42" s="1">
        <v>300</v>
      </c>
      <c r="F42" s="1"/>
      <c r="G42" s="1"/>
      <c r="H42" s="1"/>
      <c r="I42" s="165">
        <f>D42-F42-G42-H42+E42</f>
        <v>15300</v>
      </c>
      <c r="J42" s="1" t="s">
        <v>465</v>
      </c>
    </row>
    <row r="43" spans="1:10" x14ac:dyDescent="0.3">
      <c r="A43" s="23">
        <v>46173</v>
      </c>
      <c r="B43" s="1" t="s">
        <v>170</v>
      </c>
      <c r="C43" s="1" t="s">
        <v>176</v>
      </c>
      <c r="D43" s="165">
        <v>10000</v>
      </c>
      <c r="E43" s="1">
        <v>750</v>
      </c>
      <c r="F43" s="1"/>
      <c r="G43" s="1">
        <v>1500</v>
      </c>
      <c r="H43" s="1"/>
      <c r="I43" s="165">
        <f t="shared" ref="I43:I46" si="6">D43-F43-G43-H43+E43</f>
        <v>9250</v>
      </c>
      <c r="J43" s="1" t="s">
        <v>465</v>
      </c>
    </row>
    <row r="44" spans="1:10" x14ac:dyDescent="0.3">
      <c r="A44" s="23">
        <v>46173</v>
      </c>
      <c r="B44" s="1" t="s">
        <v>395</v>
      </c>
      <c r="C44" s="1" t="s">
        <v>176</v>
      </c>
      <c r="D44" s="165">
        <v>8000</v>
      </c>
      <c r="E44" s="1">
        <v>1000</v>
      </c>
      <c r="F44" s="1"/>
      <c r="G44" s="1"/>
      <c r="H44" s="1"/>
      <c r="I44" s="165">
        <f t="shared" si="6"/>
        <v>9000</v>
      </c>
      <c r="J44" s="1" t="s">
        <v>465</v>
      </c>
    </row>
    <row r="45" spans="1:10" x14ac:dyDescent="0.3">
      <c r="A45" s="23">
        <v>46173</v>
      </c>
      <c r="B45" s="1" t="s">
        <v>172</v>
      </c>
      <c r="C45" s="1" t="s">
        <v>178</v>
      </c>
      <c r="D45" s="165">
        <v>19000</v>
      </c>
      <c r="E45" s="1"/>
      <c r="F45" s="1"/>
      <c r="G45" s="1"/>
      <c r="H45" s="1"/>
      <c r="I45" s="165">
        <f t="shared" si="6"/>
        <v>19000</v>
      </c>
      <c r="J45" s="1" t="s">
        <v>465</v>
      </c>
    </row>
    <row r="46" spans="1:10" x14ac:dyDescent="0.3">
      <c r="A46" s="23">
        <v>46173</v>
      </c>
      <c r="B46" s="1" t="s">
        <v>173</v>
      </c>
      <c r="C46" s="1" t="s">
        <v>178</v>
      </c>
      <c r="D46" s="165">
        <v>21000</v>
      </c>
      <c r="E46" s="1"/>
      <c r="F46" s="1"/>
      <c r="G46" s="1">
        <v>3000</v>
      </c>
      <c r="H46" s="1"/>
      <c r="I46" s="165">
        <f t="shared" si="6"/>
        <v>18000</v>
      </c>
      <c r="J46" s="1" t="s">
        <v>465</v>
      </c>
    </row>
    <row r="47" spans="1:10" ht="18" x14ac:dyDescent="0.4">
      <c r="A47" s="277" t="s">
        <v>184</v>
      </c>
      <c r="B47" s="277"/>
      <c r="C47" s="277"/>
      <c r="D47" s="277"/>
      <c r="E47" s="277"/>
      <c r="F47" s="277"/>
      <c r="G47" s="277"/>
      <c r="H47" s="277"/>
      <c r="I47" s="165">
        <f>SUM(I40:I46)</f>
        <v>80550</v>
      </c>
      <c r="J47" s="1"/>
    </row>
    <row r="50" spans="1:10" ht="18.649999999999999" customHeight="1" x14ac:dyDescent="0.3">
      <c r="A50" s="25" t="s">
        <v>7</v>
      </c>
      <c r="B50" s="25" t="s">
        <v>161</v>
      </c>
      <c r="C50" s="25" t="s">
        <v>162</v>
      </c>
      <c r="D50" s="164" t="s">
        <v>179</v>
      </c>
      <c r="E50" s="25" t="s">
        <v>192</v>
      </c>
      <c r="F50" s="25" t="s">
        <v>163</v>
      </c>
      <c r="G50" s="25" t="s">
        <v>160</v>
      </c>
      <c r="H50" s="25" t="s">
        <v>164</v>
      </c>
      <c r="I50" s="164" t="s">
        <v>165</v>
      </c>
      <c r="J50" s="25" t="s">
        <v>166</v>
      </c>
    </row>
    <row r="51" spans="1:10" x14ac:dyDescent="0.3">
      <c r="A51" s="23">
        <v>46203</v>
      </c>
      <c r="B51" s="1" t="s">
        <v>168</v>
      </c>
      <c r="C51" s="1" t="s">
        <v>174</v>
      </c>
      <c r="D51" s="165">
        <v>0</v>
      </c>
      <c r="E51" s="1"/>
      <c r="F51" s="1"/>
      <c r="G51" s="1"/>
      <c r="H51" s="1"/>
      <c r="I51" s="165">
        <f>D51-F51-G51-H51+E51</f>
        <v>0</v>
      </c>
      <c r="J51" s="1"/>
    </row>
    <row r="52" spans="1:10" x14ac:dyDescent="0.3">
      <c r="A52" s="23">
        <v>46203</v>
      </c>
      <c r="B52" s="1" t="s">
        <v>171</v>
      </c>
      <c r="C52" s="1" t="s">
        <v>177</v>
      </c>
      <c r="D52" s="165">
        <v>10000</v>
      </c>
      <c r="E52" s="1"/>
      <c r="F52" s="1"/>
      <c r="G52" s="1"/>
      <c r="H52" s="1"/>
      <c r="I52" s="165">
        <f>D52-F52-G52-H52+E52</f>
        <v>10000</v>
      </c>
      <c r="J52" s="1"/>
    </row>
    <row r="53" spans="1:10" x14ac:dyDescent="0.3">
      <c r="A53" s="23">
        <v>46203</v>
      </c>
      <c r="B53" s="1" t="s">
        <v>169</v>
      </c>
      <c r="C53" s="1" t="s">
        <v>175</v>
      </c>
      <c r="D53" s="165">
        <v>15000</v>
      </c>
      <c r="E53" s="1"/>
      <c r="F53" s="1"/>
      <c r="G53" s="1">
        <v>5000</v>
      </c>
      <c r="H53" s="1"/>
      <c r="I53" s="165">
        <f>D53-F53-G53-H53+E53</f>
        <v>10000</v>
      </c>
      <c r="J53" s="1"/>
    </row>
    <row r="54" spans="1:10" x14ac:dyDescent="0.3">
      <c r="A54" s="23">
        <v>46203</v>
      </c>
      <c r="B54" s="1" t="s">
        <v>170</v>
      </c>
      <c r="C54" s="1" t="s">
        <v>176</v>
      </c>
      <c r="D54" s="165">
        <v>10000</v>
      </c>
      <c r="E54" s="1"/>
      <c r="F54" s="1"/>
      <c r="G54" s="1"/>
      <c r="H54" s="1"/>
      <c r="I54" s="165">
        <f t="shared" ref="I54:I57" si="7">D54-F54-G54-H54+E54</f>
        <v>10000</v>
      </c>
      <c r="J54" s="1"/>
    </row>
    <row r="55" spans="1:10" x14ac:dyDescent="0.3">
      <c r="A55" s="23">
        <v>46203</v>
      </c>
      <c r="B55" s="1" t="s">
        <v>395</v>
      </c>
      <c r="C55" s="1" t="s">
        <v>176</v>
      </c>
      <c r="D55" s="165">
        <v>8000</v>
      </c>
      <c r="E55" s="1"/>
      <c r="F55" s="1"/>
      <c r="G55" s="1"/>
      <c r="H55" s="1"/>
      <c r="I55" s="165">
        <f t="shared" si="7"/>
        <v>8000</v>
      </c>
      <c r="J55" s="1"/>
    </row>
    <row r="56" spans="1:10" x14ac:dyDescent="0.3">
      <c r="A56" s="23">
        <v>46203</v>
      </c>
      <c r="B56" s="1" t="s">
        <v>172</v>
      </c>
      <c r="C56" s="1" t="s">
        <v>178</v>
      </c>
      <c r="D56" s="165">
        <v>19000</v>
      </c>
      <c r="E56" s="1"/>
      <c r="F56" s="1"/>
      <c r="G56" s="1"/>
      <c r="H56" s="1"/>
      <c r="I56" s="165">
        <f t="shared" si="7"/>
        <v>19000</v>
      </c>
      <c r="J56" s="1"/>
    </row>
    <row r="57" spans="1:10" x14ac:dyDescent="0.3">
      <c r="A57" s="23">
        <v>46203</v>
      </c>
      <c r="B57" s="1" t="s">
        <v>173</v>
      </c>
      <c r="C57" s="1" t="s">
        <v>178</v>
      </c>
      <c r="D57" s="165">
        <v>21000</v>
      </c>
      <c r="E57" s="1"/>
      <c r="F57" s="1"/>
      <c r="G57" s="1"/>
      <c r="H57" s="1"/>
      <c r="I57" s="165">
        <f t="shared" si="7"/>
        <v>21000</v>
      </c>
      <c r="J57" s="1"/>
    </row>
    <row r="58" spans="1:10" ht="18" x14ac:dyDescent="0.4">
      <c r="A58" s="279" t="s">
        <v>185</v>
      </c>
      <c r="B58" s="280"/>
      <c r="C58" s="280"/>
      <c r="D58" s="280"/>
      <c r="E58" s="280"/>
      <c r="F58" s="280"/>
      <c r="G58" s="280"/>
      <c r="H58" s="281"/>
      <c r="I58" s="165">
        <f>SUM(I51:I57)</f>
        <v>78000</v>
      </c>
      <c r="J58" s="1"/>
    </row>
    <row r="60" spans="1:10" ht="19.5" customHeight="1" x14ac:dyDescent="0.3"/>
    <row r="61" spans="1:10" x14ac:dyDescent="0.3">
      <c r="A61" s="25" t="s">
        <v>7</v>
      </c>
      <c r="B61" s="25" t="s">
        <v>161</v>
      </c>
      <c r="C61" s="25" t="s">
        <v>162</v>
      </c>
      <c r="D61" s="164" t="s">
        <v>179</v>
      </c>
      <c r="E61" s="25" t="s">
        <v>192</v>
      </c>
      <c r="F61" s="25" t="s">
        <v>163</v>
      </c>
      <c r="G61" s="25" t="s">
        <v>160</v>
      </c>
      <c r="H61" s="25" t="s">
        <v>164</v>
      </c>
      <c r="I61" s="164" t="s">
        <v>165</v>
      </c>
      <c r="J61" s="25" t="s">
        <v>166</v>
      </c>
    </row>
    <row r="62" spans="1:10" x14ac:dyDescent="0.3">
      <c r="A62" s="23">
        <v>46234</v>
      </c>
      <c r="B62" s="1" t="s">
        <v>168</v>
      </c>
      <c r="C62" s="1" t="s">
        <v>174</v>
      </c>
      <c r="D62" s="165">
        <v>0</v>
      </c>
      <c r="E62" s="1"/>
      <c r="F62" s="1"/>
      <c r="G62" s="1"/>
      <c r="H62" s="1"/>
      <c r="I62" s="165">
        <f>D62-F62-G62-H62+E62</f>
        <v>0</v>
      </c>
      <c r="J62" s="1"/>
    </row>
    <row r="63" spans="1:10" x14ac:dyDescent="0.3">
      <c r="A63" s="23">
        <v>46234</v>
      </c>
      <c r="B63" s="1" t="s">
        <v>171</v>
      </c>
      <c r="C63" s="1" t="s">
        <v>177</v>
      </c>
      <c r="D63" s="165">
        <v>0</v>
      </c>
      <c r="E63" s="1"/>
      <c r="F63" s="1"/>
      <c r="G63" s="1"/>
      <c r="H63" s="1"/>
      <c r="I63" s="165">
        <f>D63-F63-G63-H63+E63</f>
        <v>0</v>
      </c>
      <c r="J63" s="1"/>
    </row>
    <row r="64" spans="1:10" x14ac:dyDescent="0.3">
      <c r="A64" s="23">
        <v>46234</v>
      </c>
      <c r="B64" s="1" t="s">
        <v>169</v>
      </c>
      <c r="C64" s="1" t="s">
        <v>175</v>
      </c>
      <c r="D64" s="165">
        <v>0</v>
      </c>
      <c r="E64" s="1"/>
      <c r="F64" s="1"/>
      <c r="G64" s="1"/>
      <c r="H64" s="1"/>
      <c r="I64" s="165">
        <f t="shared" ref="I64:I68" si="8">D64-F64-G64-H64+E64</f>
        <v>0</v>
      </c>
      <c r="J64" s="1"/>
    </row>
    <row r="65" spans="1:10" x14ac:dyDescent="0.3">
      <c r="A65" s="23">
        <v>46234</v>
      </c>
      <c r="B65" s="1" t="s">
        <v>170</v>
      </c>
      <c r="C65" s="1" t="s">
        <v>176</v>
      </c>
      <c r="D65" s="165">
        <v>0</v>
      </c>
      <c r="E65" s="1"/>
      <c r="F65" s="1"/>
      <c r="G65" s="1"/>
      <c r="H65" s="1"/>
      <c r="I65" s="165">
        <f t="shared" si="8"/>
        <v>0</v>
      </c>
      <c r="J65" s="1"/>
    </row>
    <row r="66" spans="1:10" x14ac:dyDescent="0.3">
      <c r="A66" s="23">
        <v>46234</v>
      </c>
      <c r="B66" s="1" t="s">
        <v>395</v>
      </c>
      <c r="C66" s="1" t="s">
        <v>176</v>
      </c>
      <c r="D66" s="165">
        <v>0</v>
      </c>
      <c r="E66" s="1"/>
      <c r="F66" s="1"/>
      <c r="G66" s="1"/>
      <c r="H66" s="1"/>
      <c r="I66" s="165">
        <f t="shared" si="8"/>
        <v>0</v>
      </c>
      <c r="J66" s="1"/>
    </row>
    <row r="67" spans="1:10" x14ac:dyDescent="0.3">
      <c r="A67" s="23">
        <v>46234</v>
      </c>
      <c r="B67" s="1" t="s">
        <v>172</v>
      </c>
      <c r="C67" s="1" t="s">
        <v>178</v>
      </c>
      <c r="D67" s="165">
        <v>0</v>
      </c>
      <c r="E67" s="1"/>
      <c r="F67" s="1"/>
      <c r="G67" s="1"/>
      <c r="H67" s="1"/>
      <c r="I67" s="165">
        <f t="shared" si="8"/>
        <v>0</v>
      </c>
      <c r="J67" s="1"/>
    </row>
    <row r="68" spans="1:10" x14ac:dyDescent="0.3">
      <c r="A68" s="23">
        <v>46234</v>
      </c>
      <c r="B68" s="1" t="s">
        <v>173</v>
      </c>
      <c r="C68" s="1" t="s">
        <v>178</v>
      </c>
      <c r="D68" s="165">
        <v>0</v>
      </c>
      <c r="E68" s="1"/>
      <c r="F68" s="1"/>
      <c r="G68" s="1"/>
      <c r="H68" s="1"/>
      <c r="I68" s="165">
        <f t="shared" si="8"/>
        <v>0</v>
      </c>
      <c r="J68" s="1"/>
    </row>
    <row r="69" spans="1:10" ht="18" x14ac:dyDescent="0.4">
      <c r="A69" s="279" t="s">
        <v>186</v>
      </c>
      <c r="B69" s="280"/>
      <c r="C69" s="280"/>
      <c r="D69" s="280"/>
      <c r="E69" s="280"/>
      <c r="F69" s="280"/>
      <c r="G69" s="280"/>
      <c r="H69" s="281"/>
      <c r="I69" s="165">
        <f>SUM(I62:I68)</f>
        <v>0</v>
      </c>
      <c r="J69" s="1"/>
    </row>
    <row r="70" spans="1:10" ht="19.5" customHeight="1" x14ac:dyDescent="0.3"/>
    <row r="72" spans="1:10" x14ac:dyDescent="0.3">
      <c r="A72" s="25" t="s">
        <v>7</v>
      </c>
      <c r="B72" s="25" t="s">
        <v>161</v>
      </c>
      <c r="C72" s="25" t="s">
        <v>162</v>
      </c>
      <c r="D72" s="164" t="s">
        <v>179</v>
      </c>
      <c r="E72" s="25" t="s">
        <v>192</v>
      </c>
      <c r="F72" s="25" t="s">
        <v>163</v>
      </c>
      <c r="G72" s="25" t="s">
        <v>160</v>
      </c>
      <c r="H72" s="25" t="s">
        <v>164</v>
      </c>
      <c r="I72" s="164" t="s">
        <v>165</v>
      </c>
      <c r="J72" s="25" t="s">
        <v>166</v>
      </c>
    </row>
    <row r="73" spans="1:10" x14ac:dyDescent="0.3">
      <c r="A73" s="23">
        <v>46264</v>
      </c>
      <c r="B73" s="1" t="s">
        <v>168</v>
      </c>
      <c r="C73" s="1" t="s">
        <v>174</v>
      </c>
      <c r="D73" s="165">
        <v>0</v>
      </c>
      <c r="E73" s="1"/>
      <c r="F73" s="1"/>
      <c r="G73" s="1"/>
      <c r="H73" s="1"/>
      <c r="I73" s="165">
        <f>D73-F73-G73-H73+E73</f>
        <v>0</v>
      </c>
      <c r="J73" s="1"/>
    </row>
    <row r="74" spans="1:10" x14ac:dyDescent="0.3">
      <c r="A74" s="23">
        <v>46264</v>
      </c>
      <c r="B74" s="1" t="s">
        <v>171</v>
      </c>
      <c r="C74" s="1" t="s">
        <v>177</v>
      </c>
      <c r="D74" s="165">
        <v>0</v>
      </c>
      <c r="E74" s="1"/>
      <c r="F74" s="1"/>
      <c r="G74" s="1"/>
      <c r="H74" s="1"/>
      <c r="I74" s="165">
        <f>D74-F74-G74-H74+E74</f>
        <v>0</v>
      </c>
      <c r="J74" s="1"/>
    </row>
    <row r="75" spans="1:10" x14ac:dyDescent="0.3">
      <c r="A75" s="23">
        <v>46264</v>
      </c>
      <c r="B75" s="1" t="s">
        <v>169</v>
      </c>
      <c r="C75" s="1" t="s">
        <v>175</v>
      </c>
      <c r="D75" s="165">
        <v>0</v>
      </c>
      <c r="E75" s="1"/>
      <c r="F75" s="1"/>
      <c r="G75" s="1"/>
      <c r="H75" s="1"/>
      <c r="I75" s="165">
        <f t="shared" ref="I75:I79" si="9">D75-F75-G75-H75+E75</f>
        <v>0</v>
      </c>
      <c r="J75" s="1"/>
    </row>
    <row r="76" spans="1:10" x14ac:dyDescent="0.3">
      <c r="A76" s="23">
        <v>46264</v>
      </c>
      <c r="B76" s="1" t="s">
        <v>170</v>
      </c>
      <c r="C76" s="1" t="s">
        <v>176</v>
      </c>
      <c r="D76" s="165">
        <v>0</v>
      </c>
      <c r="E76" s="1"/>
      <c r="F76" s="1"/>
      <c r="G76" s="1"/>
      <c r="H76" s="1"/>
      <c r="I76" s="165">
        <f t="shared" si="9"/>
        <v>0</v>
      </c>
      <c r="J76" s="1"/>
    </row>
    <row r="77" spans="1:10" x14ac:dyDescent="0.3">
      <c r="A77" s="23">
        <v>46264</v>
      </c>
      <c r="B77" s="1" t="s">
        <v>395</v>
      </c>
      <c r="C77" s="1" t="s">
        <v>176</v>
      </c>
      <c r="D77" s="165">
        <v>0</v>
      </c>
      <c r="E77" s="1"/>
      <c r="F77" s="1"/>
      <c r="G77" s="1"/>
      <c r="H77" s="1"/>
      <c r="I77" s="165">
        <f t="shared" si="9"/>
        <v>0</v>
      </c>
      <c r="J77" s="1"/>
    </row>
    <row r="78" spans="1:10" x14ac:dyDescent="0.3">
      <c r="A78" s="23">
        <v>46264</v>
      </c>
      <c r="B78" s="1" t="s">
        <v>172</v>
      </c>
      <c r="C78" s="1" t="s">
        <v>178</v>
      </c>
      <c r="D78" s="165">
        <v>0</v>
      </c>
      <c r="E78" s="1"/>
      <c r="F78" s="1"/>
      <c r="G78" s="1"/>
      <c r="H78" s="1"/>
      <c r="I78" s="165">
        <f t="shared" si="9"/>
        <v>0</v>
      </c>
      <c r="J78" s="1"/>
    </row>
    <row r="79" spans="1:10" x14ac:dyDescent="0.3">
      <c r="A79" s="23">
        <v>46264</v>
      </c>
      <c r="B79" s="1" t="s">
        <v>173</v>
      </c>
      <c r="C79" s="1" t="s">
        <v>178</v>
      </c>
      <c r="D79" s="165">
        <v>0</v>
      </c>
      <c r="E79" s="1"/>
      <c r="F79" s="1"/>
      <c r="G79" s="1"/>
      <c r="H79" s="1"/>
      <c r="I79" s="165">
        <f t="shared" si="9"/>
        <v>0</v>
      </c>
      <c r="J79" s="1"/>
    </row>
    <row r="80" spans="1:10" ht="21" customHeight="1" x14ac:dyDescent="0.4">
      <c r="A80" s="279" t="s">
        <v>187</v>
      </c>
      <c r="B80" s="280"/>
      <c r="C80" s="280"/>
      <c r="D80" s="280"/>
      <c r="E80" s="280"/>
      <c r="F80" s="280"/>
      <c r="G80" s="280"/>
      <c r="H80" s="281"/>
      <c r="I80" s="165">
        <f>SUM(I73:I79)</f>
        <v>0</v>
      </c>
      <c r="J80" s="1"/>
    </row>
    <row r="83" spans="1:10" x14ac:dyDescent="0.3">
      <c r="A83" s="25" t="s">
        <v>7</v>
      </c>
      <c r="B83" s="25" t="s">
        <v>161</v>
      </c>
      <c r="C83" s="25" t="s">
        <v>162</v>
      </c>
      <c r="D83" s="164" t="s">
        <v>179</v>
      </c>
      <c r="E83" s="25" t="s">
        <v>192</v>
      </c>
      <c r="F83" s="25" t="s">
        <v>163</v>
      </c>
      <c r="G83" s="25" t="s">
        <v>160</v>
      </c>
      <c r="H83" s="25" t="s">
        <v>164</v>
      </c>
      <c r="I83" s="164" t="s">
        <v>165</v>
      </c>
      <c r="J83" s="25" t="s">
        <v>166</v>
      </c>
    </row>
    <row r="84" spans="1:10" x14ac:dyDescent="0.3">
      <c r="A84" s="23">
        <v>46295</v>
      </c>
      <c r="B84" s="1" t="s">
        <v>168</v>
      </c>
      <c r="C84" s="1" t="s">
        <v>174</v>
      </c>
      <c r="D84" s="165">
        <v>0</v>
      </c>
      <c r="E84" s="1"/>
      <c r="F84" s="1"/>
      <c r="G84" s="1"/>
      <c r="H84" s="1"/>
      <c r="I84" s="165">
        <f>D84-F84-G84-H84+E84</f>
        <v>0</v>
      </c>
      <c r="J84" s="1"/>
    </row>
    <row r="85" spans="1:10" x14ac:dyDescent="0.3">
      <c r="A85" s="23">
        <v>46295</v>
      </c>
      <c r="B85" s="1" t="s">
        <v>171</v>
      </c>
      <c r="C85" s="1" t="s">
        <v>177</v>
      </c>
      <c r="D85" s="165">
        <v>0</v>
      </c>
      <c r="E85" s="1"/>
      <c r="F85" s="1"/>
      <c r="G85" s="1"/>
      <c r="H85" s="1"/>
      <c r="I85" s="165">
        <f>D85-F85-G85-H85+E85</f>
        <v>0</v>
      </c>
      <c r="J85" s="1"/>
    </row>
    <row r="86" spans="1:10" x14ac:dyDescent="0.3">
      <c r="A86" s="23">
        <v>46295</v>
      </c>
      <c r="B86" s="1" t="s">
        <v>169</v>
      </c>
      <c r="C86" s="1" t="s">
        <v>175</v>
      </c>
      <c r="D86" s="165">
        <v>0</v>
      </c>
      <c r="E86" s="1"/>
      <c r="F86" s="1"/>
      <c r="G86" s="1"/>
      <c r="H86" s="1"/>
      <c r="I86" s="165">
        <f t="shared" ref="I86:I90" si="10">D86-F86-G86-H86+E86</f>
        <v>0</v>
      </c>
      <c r="J86" s="1"/>
    </row>
    <row r="87" spans="1:10" x14ac:dyDescent="0.3">
      <c r="A87" s="23">
        <v>46295</v>
      </c>
      <c r="B87" s="1" t="s">
        <v>170</v>
      </c>
      <c r="C87" s="1" t="s">
        <v>176</v>
      </c>
      <c r="D87" s="165">
        <v>0</v>
      </c>
      <c r="E87" s="1"/>
      <c r="F87" s="1"/>
      <c r="G87" s="1"/>
      <c r="H87" s="1"/>
      <c r="I87" s="165">
        <f t="shared" si="10"/>
        <v>0</v>
      </c>
      <c r="J87" s="1"/>
    </row>
    <row r="88" spans="1:10" x14ac:dyDescent="0.3">
      <c r="A88" s="23">
        <v>46295</v>
      </c>
      <c r="B88" s="1" t="s">
        <v>395</v>
      </c>
      <c r="C88" s="1" t="s">
        <v>176</v>
      </c>
      <c r="D88" s="165">
        <v>0</v>
      </c>
      <c r="E88" s="1"/>
      <c r="F88" s="1"/>
      <c r="G88" s="1"/>
      <c r="H88" s="1"/>
      <c r="I88" s="165">
        <f t="shared" si="10"/>
        <v>0</v>
      </c>
      <c r="J88" s="1"/>
    </row>
    <row r="89" spans="1:10" x14ac:dyDescent="0.3">
      <c r="A89" s="23">
        <v>46295</v>
      </c>
      <c r="B89" s="1" t="s">
        <v>172</v>
      </c>
      <c r="C89" s="1" t="s">
        <v>178</v>
      </c>
      <c r="D89" s="165">
        <v>0</v>
      </c>
      <c r="E89" s="1"/>
      <c r="F89" s="1"/>
      <c r="G89" s="1"/>
      <c r="H89" s="1"/>
      <c r="I89" s="165">
        <f t="shared" si="10"/>
        <v>0</v>
      </c>
      <c r="J89" s="1"/>
    </row>
    <row r="90" spans="1:10" ht="19" customHeight="1" x14ac:dyDescent="0.3">
      <c r="A90" s="23">
        <v>46295</v>
      </c>
      <c r="B90" s="1" t="s">
        <v>173</v>
      </c>
      <c r="C90" s="1" t="s">
        <v>178</v>
      </c>
      <c r="D90" s="165">
        <v>0</v>
      </c>
      <c r="E90" s="1"/>
      <c r="F90" s="1"/>
      <c r="G90" s="1"/>
      <c r="H90" s="1"/>
      <c r="I90" s="165">
        <f t="shared" si="10"/>
        <v>0</v>
      </c>
      <c r="J90" s="1"/>
    </row>
    <row r="91" spans="1:10" ht="18" x14ac:dyDescent="0.4">
      <c r="A91" s="279" t="s">
        <v>188</v>
      </c>
      <c r="B91" s="280"/>
      <c r="C91" s="280"/>
      <c r="D91" s="280"/>
      <c r="E91" s="280"/>
      <c r="F91" s="280"/>
      <c r="G91" s="280"/>
      <c r="H91" s="281"/>
      <c r="I91" s="165">
        <f>SUM(I84:I90)</f>
        <v>0</v>
      </c>
      <c r="J91" s="1"/>
    </row>
    <row r="94" spans="1:10" x14ac:dyDescent="0.3">
      <c r="A94" s="25" t="s">
        <v>7</v>
      </c>
      <c r="B94" s="25" t="s">
        <v>161</v>
      </c>
      <c r="C94" s="25" t="s">
        <v>162</v>
      </c>
      <c r="D94" s="164" t="s">
        <v>179</v>
      </c>
      <c r="E94" s="25" t="s">
        <v>192</v>
      </c>
      <c r="F94" s="25" t="s">
        <v>163</v>
      </c>
      <c r="G94" s="25" t="s">
        <v>160</v>
      </c>
      <c r="H94" s="25" t="s">
        <v>164</v>
      </c>
      <c r="I94" s="164" t="s">
        <v>165</v>
      </c>
      <c r="J94" s="25" t="s">
        <v>166</v>
      </c>
    </row>
    <row r="95" spans="1:10" x14ac:dyDescent="0.3">
      <c r="A95" s="23">
        <v>46326</v>
      </c>
      <c r="B95" s="1" t="s">
        <v>168</v>
      </c>
      <c r="C95" s="1" t="s">
        <v>174</v>
      </c>
      <c r="D95" s="165">
        <v>0</v>
      </c>
      <c r="E95" s="1"/>
      <c r="F95" s="1"/>
      <c r="G95" s="1"/>
      <c r="H95" s="1"/>
      <c r="I95" s="165">
        <f>D95-F95-G95-H95+E95</f>
        <v>0</v>
      </c>
      <c r="J95" s="1"/>
    </row>
    <row r="96" spans="1:10" x14ac:dyDescent="0.3">
      <c r="A96" s="23">
        <v>46326</v>
      </c>
      <c r="B96" s="1" t="s">
        <v>171</v>
      </c>
      <c r="C96" s="1" t="s">
        <v>177</v>
      </c>
      <c r="D96" s="165">
        <v>0</v>
      </c>
      <c r="E96" s="1"/>
      <c r="F96" s="1"/>
      <c r="G96" s="1"/>
      <c r="H96" s="1"/>
      <c r="I96" s="165">
        <f>D96-F96-G96-H96+E96</f>
        <v>0</v>
      </c>
      <c r="J96" s="1"/>
    </row>
    <row r="97" spans="1:10" x14ac:dyDescent="0.3">
      <c r="A97" s="23">
        <v>46326</v>
      </c>
      <c r="B97" s="1" t="s">
        <v>169</v>
      </c>
      <c r="C97" s="1" t="s">
        <v>175</v>
      </c>
      <c r="D97" s="165">
        <v>0</v>
      </c>
      <c r="E97" s="1"/>
      <c r="F97" s="1"/>
      <c r="G97" s="1"/>
      <c r="H97" s="1"/>
      <c r="I97" s="165">
        <f t="shared" ref="I97:I101" si="11">D97-F97-G97-H97+E97</f>
        <v>0</v>
      </c>
      <c r="J97" s="1"/>
    </row>
    <row r="98" spans="1:10" x14ac:dyDescent="0.3">
      <c r="A98" s="23">
        <v>46326</v>
      </c>
      <c r="B98" s="1" t="s">
        <v>170</v>
      </c>
      <c r="C98" s="1" t="s">
        <v>176</v>
      </c>
      <c r="D98" s="165">
        <v>0</v>
      </c>
      <c r="E98" s="1"/>
      <c r="F98" s="1"/>
      <c r="G98" s="1"/>
      <c r="H98" s="1"/>
      <c r="I98" s="165">
        <f t="shared" si="11"/>
        <v>0</v>
      </c>
      <c r="J98" s="1"/>
    </row>
    <row r="99" spans="1:10" x14ac:dyDescent="0.3">
      <c r="A99" s="23">
        <v>46326</v>
      </c>
      <c r="B99" s="1" t="s">
        <v>395</v>
      </c>
      <c r="C99" s="1" t="s">
        <v>176</v>
      </c>
      <c r="D99" s="165">
        <v>0</v>
      </c>
      <c r="E99" s="1"/>
      <c r="F99" s="1"/>
      <c r="G99" s="1"/>
      <c r="H99" s="1"/>
      <c r="I99" s="165">
        <f t="shared" si="11"/>
        <v>0</v>
      </c>
      <c r="J99" s="1"/>
    </row>
    <row r="100" spans="1:10" ht="20.149999999999999" customHeight="1" x14ac:dyDescent="0.3">
      <c r="A100" s="23">
        <v>46326</v>
      </c>
      <c r="B100" s="1" t="s">
        <v>172</v>
      </c>
      <c r="C100" s="1" t="s">
        <v>178</v>
      </c>
      <c r="D100" s="165">
        <v>0</v>
      </c>
      <c r="E100" s="1"/>
      <c r="F100" s="1"/>
      <c r="G100" s="1"/>
      <c r="H100" s="1"/>
      <c r="I100" s="165">
        <f t="shared" si="11"/>
        <v>0</v>
      </c>
      <c r="J100" s="1"/>
    </row>
    <row r="101" spans="1:10" x14ac:dyDescent="0.3">
      <c r="A101" s="23">
        <v>46326</v>
      </c>
      <c r="B101" s="1" t="s">
        <v>173</v>
      </c>
      <c r="C101" s="1" t="s">
        <v>178</v>
      </c>
      <c r="D101" s="165">
        <v>0</v>
      </c>
      <c r="E101" s="1"/>
      <c r="F101" s="1"/>
      <c r="G101" s="1"/>
      <c r="H101" s="1"/>
      <c r="I101" s="165">
        <f t="shared" si="11"/>
        <v>0</v>
      </c>
      <c r="J101" s="1"/>
    </row>
    <row r="102" spans="1:10" ht="18" x14ac:dyDescent="0.4">
      <c r="A102" s="279" t="s">
        <v>189</v>
      </c>
      <c r="B102" s="280"/>
      <c r="C102" s="280"/>
      <c r="D102" s="280"/>
      <c r="E102" s="280"/>
      <c r="F102" s="280"/>
      <c r="G102" s="280"/>
      <c r="H102" s="281"/>
      <c r="I102" s="165">
        <f>SUM(I95:I101)</f>
        <v>0</v>
      </c>
      <c r="J102" s="1"/>
    </row>
    <row r="105" spans="1:10" x14ac:dyDescent="0.3">
      <c r="A105" s="25" t="s">
        <v>7</v>
      </c>
      <c r="B105" s="25" t="s">
        <v>161</v>
      </c>
      <c r="C105" s="25" t="s">
        <v>162</v>
      </c>
      <c r="D105" s="164" t="s">
        <v>179</v>
      </c>
      <c r="E105" s="25" t="s">
        <v>192</v>
      </c>
      <c r="F105" s="25" t="s">
        <v>163</v>
      </c>
      <c r="G105" s="25" t="s">
        <v>160</v>
      </c>
      <c r="H105" s="25" t="s">
        <v>164</v>
      </c>
      <c r="I105" s="164" t="s">
        <v>165</v>
      </c>
      <c r="J105" s="25" t="s">
        <v>166</v>
      </c>
    </row>
    <row r="106" spans="1:10" x14ac:dyDescent="0.3">
      <c r="A106" s="23">
        <v>46356</v>
      </c>
      <c r="B106" s="1" t="s">
        <v>168</v>
      </c>
      <c r="C106" s="1" t="s">
        <v>174</v>
      </c>
      <c r="D106" s="165">
        <v>0</v>
      </c>
      <c r="E106" s="1"/>
      <c r="F106" s="1"/>
      <c r="G106" s="1"/>
      <c r="H106" s="1"/>
      <c r="I106" s="165">
        <f>D106-F106-G106-H106+E106</f>
        <v>0</v>
      </c>
      <c r="J106" s="1"/>
    </row>
    <row r="107" spans="1:10" x14ac:dyDescent="0.3">
      <c r="A107" s="23">
        <v>46356</v>
      </c>
      <c r="B107" s="1" t="s">
        <v>171</v>
      </c>
      <c r="C107" s="1" t="s">
        <v>177</v>
      </c>
      <c r="D107" s="165">
        <v>0</v>
      </c>
      <c r="E107" s="1"/>
      <c r="F107" s="1"/>
      <c r="G107" s="1"/>
      <c r="H107" s="1"/>
      <c r="I107" s="165">
        <f>D107-F107-G107-H107+E107</f>
        <v>0</v>
      </c>
      <c r="J107" s="1"/>
    </row>
    <row r="108" spans="1:10" x14ac:dyDescent="0.3">
      <c r="A108" s="23">
        <v>46356</v>
      </c>
      <c r="B108" s="1" t="s">
        <v>169</v>
      </c>
      <c r="C108" s="1" t="s">
        <v>175</v>
      </c>
      <c r="D108" s="165">
        <v>0</v>
      </c>
      <c r="E108" s="1"/>
      <c r="F108" s="1"/>
      <c r="G108" s="1"/>
      <c r="H108" s="1"/>
      <c r="I108" s="165">
        <f t="shared" ref="I108:I112" si="12">D108-F108-G108-H108+E108</f>
        <v>0</v>
      </c>
      <c r="J108" s="1"/>
    </row>
    <row r="109" spans="1:10" x14ac:dyDescent="0.3">
      <c r="A109" s="23">
        <v>46356</v>
      </c>
      <c r="B109" s="1" t="s">
        <v>170</v>
      </c>
      <c r="C109" s="1" t="s">
        <v>176</v>
      </c>
      <c r="D109" s="165">
        <v>0</v>
      </c>
      <c r="E109" s="1"/>
      <c r="F109" s="1"/>
      <c r="G109" s="1"/>
      <c r="H109" s="1"/>
      <c r="I109" s="165">
        <f t="shared" si="12"/>
        <v>0</v>
      </c>
      <c r="J109" s="1"/>
    </row>
    <row r="110" spans="1:10" ht="19" customHeight="1" x14ac:dyDescent="0.3">
      <c r="A110" s="23">
        <v>46356</v>
      </c>
      <c r="B110" s="1" t="s">
        <v>395</v>
      </c>
      <c r="C110" s="1" t="s">
        <v>176</v>
      </c>
      <c r="D110" s="165">
        <v>0</v>
      </c>
      <c r="E110" s="1"/>
      <c r="F110" s="1"/>
      <c r="G110" s="1"/>
      <c r="H110" s="1"/>
      <c r="I110" s="165">
        <f t="shared" si="12"/>
        <v>0</v>
      </c>
      <c r="J110" s="1"/>
    </row>
    <row r="111" spans="1:10" x14ac:dyDescent="0.3">
      <c r="A111" s="23">
        <v>46356</v>
      </c>
      <c r="B111" s="1" t="s">
        <v>172</v>
      </c>
      <c r="C111" s="1" t="s">
        <v>178</v>
      </c>
      <c r="D111" s="165">
        <v>0</v>
      </c>
      <c r="E111" s="1"/>
      <c r="F111" s="1"/>
      <c r="G111" s="1"/>
      <c r="H111" s="1"/>
      <c r="I111" s="165">
        <f t="shared" si="12"/>
        <v>0</v>
      </c>
      <c r="J111" s="1"/>
    </row>
    <row r="112" spans="1:10" x14ac:dyDescent="0.3">
      <c r="A112" s="23">
        <v>46356</v>
      </c>
      <c r="B112" s="1" t="s">
        <v>173</v>
      </c>
      <c r="C112" s="1" t="s">
        <v>178</v>
      </c>
      <c r="D112" s="165">
        <v>0</v>
      </c>
      <c r="E112" s="1"/>
      <c r="F112" s="1"/>
      <c r="G112" s="1"/>
      <c r="H112" s="1"/>
      <c r="I112" s="165">
        <f t="shared" si="12"/>
        <v>0</v>
      </c>
      <c r="J112" s="1"/>
    </row>
    <row r="113" spans="1:10" ht="18" x14ac:dyDescent="0.4">
      <c r="A113" s="279" t="s">
        <v>190</v>
      </c>
      <c r="B113" s="280"/>
      <c r="C113" s="280"/>
      <c r="D113" s="280"/>
      <c r="E113" s="280"/>
      <c r="F113" s="280"/>
      <c r="G113" s="280"/>
      <c r="H113" s="281"/>
      <c r="I113" s="165">
        <f>SUM(I106:I112)</f>
        <v>0</v>
      </c>
      <c r="J113" s="1"/>
    </row>
    <row r="116" spans="1:10" x14ac:dyDescent="0.3">
      <c r="A116" s="25" t="s">
        <v>7</v>
      </c>
      <c r="B116" s="25" t="s">
        <v>161</v>
      </c>
      <c r="C116" s="25" t="s">
        <v>162</v>
      </c>
      <c r="D116" s="164" t="s">
        <v>179</v>
      </c>
      <c r="E116" s="25" t="s">
        <v>192</v>
      </c>
      <c r="F116" s="25" t="s">
        <v>163</v>
      </c>
      <c r="G116" s="25" t="s">
        <v>160</v>
      </c>
      <c r="H116" s="25" t="s">
        <v>164</v>
      </c>
      <c r="I116" s="164" t="s">
        <v>165</v>
      </c>
      <c r="J116" s="25" t="s">
        <v>166</v>
      </c>
    </row>
    <row r="117" spans="1:10" x14ac:dyDescent="0.3">
      <c r="A117" s="23">
        <v>46387</v>
      </c>
      <c r="B117" s="1" t="s">
        <v>168</v>
      </c>
      <c r="C117" s="1" t="s">
        <v>174</v>
      </c>
      <c r="D117" s="165">
        <v>0</v>
      </c>
      <c r="E117" s="1"/>
      <c r="F117" s="1"/>
      <c r="G117" s="1"/>
      <c r="H117" s="1"/>
      <c r="I117" s="165">
        <f>D117-F117-G117-H117+E117</f>
        <v>0</v>
      </c>
      <c r="J117" s="1"/>
    </row>
    <row r="118" spans="1:10" x14ac:dyDescent="0.3">
      <c r="A118" s="23">
        <v>46387</v>
      </c>
      <c r="B118" s="1" t="s">
        <v>171</v>
      </c>
      <c r="C118" s="1" t="s">
        <v>177</v>
      </c>
      <c r="D118" s="165">
        <v>0</v>
      </c>
      <c r="E118" s="1"/>
      <c r="F118" s="1"/>
      <c r="G118" s="1"/>
      <c r="H118" s="1"/>
      <c r="I118" s="165">
        <f>D118-F118-G118-H118+E118</f>
        <v>0</v>
      </c>
      <c r="J118" s="1"/>
    </row>
    <row r="119" spans="1:10" x14ac:dyDescent="0.3">
      <c r="A119" s="23">
        <v>46387</v>
      </c>
      <c r="B119" s="1" t="s">
        <v>169</v>
      </c>
      <c r="C119" s="1" t="s">
        <v>175</v>
      </c>
      <c r="D119" s="165">
        <v>0</v>
      </c>
      <c r="E119" s="1"/>
      <c r="F119" s="1"/>
      <c r="G119" s="1"/>
      <c r="H119" s="1"/>
      <c r="I119" s="165">
        <f t="shared" ref="I119:I123" si="13">D119-F119-G119-H119+E119</f>
        <v>0</v>
      </c>
      <c r="J119" s="1"/>
    </row>
    <row r="120" spans="1:10" x14ac:dyDescent="0.3">
      <c r="A120" s="23">
        <v>46387</v>
      </c>
      <c r="B120" s="1" t="s">
        <v>170</v>
      </c>
      <c r="C120" s="1" t="s">
        <v>176</v>
      </c>
      <c r="D120" s="165">
        <v>0</v>
      </c>
      <c r="E120" s="1"/>
      <c r="F120" s="1"/>
      <c r="G120" s="1"/>
      <c r="H120" s="1"/>
      <c r="I120" s="165">
        <f t="shared" si="13"/>
        <v>0</v>
      </c>
      <c r="J120" s="1"/>
    </row>
    <row r="121" spans="1:10" x14ac:dyDescent="0.3">
      <c r="A121" s="23">
        <v>46387</v>
      </c>
      <c r="B121" s="1" t="s">
        <v>395</v>
      </c>
      <c r="C121" s="1" t="s">
        <v>176</v>
      </c>
      <c r="D121" s="165">
        <v>0</v>
      </c>
      <c r="E121" s="1"/>
      <c r="F121" s="1"/>
      <c r="G121" s="1"/>
      <c r="H121" s="1"/>
      <c r="I121" s="165">
        <f t="shared" si="13"/>
        <v>0</v>
      </c>
      <c r="J121" s="1"/>
    </row>
    <row r="122" spans="1:10" x14ac:dyDescent="0.3">
      <c r="A122" s="23">
        <v>46387</v>
      </c>
      <c r="B122" s="1" t="s">
        <v>172</v>
      </c>
      <c r="C122" s="1" t="s">
        <v>178</v>
      </c>
      <c r="D122" s="165">
        <v>0</v>
      </c>
      <c r="E122" s="1"/>
      <c r="F122" s="1"/>
      <c r="G122" s="1"/>
      <c r="H122" s="1"/>
      <c r="I122" s="165">
        <f t="shared" si="13"/>
        <v>0</v>
      </c>
      <c r="J122" s="1"/>
    </row>
    <row r="123" spans="1:10" x14ac:dyDescent="0.3">
      <c r="A123" s="23">
        <v>46387</v>
      </c>
      <c r="B123" s="1" t="s">
        <v>173</v>
      </c>
      <c r="C123" s="1" t="s">
        <v>178</v>
      </c>
      <c r="D123" s="165">
        <v>0</v>
      </c>
      <c r="E123" s="1"/>
      <c r="F123" s="1"/>
      <c r="G123" s="1"/>
      <c r="H123" s="1"/>
      <c r="I123" s="165">
        <f t="shared" si="13"/>
        <v>0</v>
      </c>
      <c r="J123" s="1"/>
    </row>
    <row r="124" spans="1:10" ht="18" x14ac:dyDescent="0.4">
      <c r="A124" s="279" t="s">
        <v>191</v>
      </c>
      <c r="B124" s="280"/>
      <c r="C124" s="280"/>
      <c r="D124" s="280"/>
      <c r="E124" s="280"/>
      <c r="F124" s="280"/>
      <c r="G124" s="280"/>
      <c r="H124" s="281"/>
      <c r="I124" s="165">
        <f>SUM(I117:I123)</f>
        <v>0</v>
      </c>
      <c r="J124" s="1"/>
    </row>
    <row r="128" spans="1:10" x14ac:dyDescent="0.3">
      <c r="A128" s="24"/>
    </row>
    <row r="129" spans="1:8" x14ac:dyDescent="0.3">
      <c r="A129" s="24"/>
    </row>
    <row r="130" spans="1:8" x14ac:dyDescent="0.3">
      <c r="A130" s="24"/>
    </row>
    <row r="131" spans="1:8" x14ac:dyDescent="0.3">
      <c r="A131" s="24"/>
    </row>
    <row r="132" spans="1:8" x14ac:dyDescent="0.3">
      <c r="A132" s="24"/>
    </row>
    <row r="133" spans="1:8" x14ac:dyDescent="0.3">
      <c r="A133" s="24"/>
    </row>
    <row r="134" spans="1:8" ht="18" x14ac:dyDescent="0.4">
      <c r="A134" s="282"/>
      <c r="B134" s="282"/>
      <c r="C134" s="282"/>
      <c r="D134" s="282"/>
      <c r="E134" s="282"/>
      <c r="F134" s="282"/>
      <c r="G134" s="282"/>
      <c r="H134" s="282"/>
    </row>
    <row r="138" spans="1:8" x14ac:dyDescent="0.3">
      <c r="A138" s="24"/>
    </row>
    <row r="139" spans="1:8" x14ac:dyDescent="0.3">
      <c r="A139" s="24"/>
    </row>
    <row r="140" spans="1:8" x14ac:dyDescent="0.3">
      <c r="A140" s="24"/>
    </row>
    <row r="141" spans="1:8" x14ac:dyDescent="0.3">
      <c r="A141" s="24"/>
    </row>
    <row r="142" spans="1:8" x14ac:dyDescent="0.3">
      <c r="A142" s="24"/>
    </row>
    <row r="143" spans="1:8" x14ac:dyDescent="0.3">
      <c r="A143" s="24"/>
    </row>
    <row r="144" spans="1:8" ht="18" x14ac:dyDescent="0.4">
      <c r="A144" s="282"/>
      <c r="B144" s="282"/>
      <c r="C144" s="282"/>
      <c r="D144" s="282"/>
      <c r="E144" s="282"/>
      <c r="F144" s="282"/>
      <c r="G144" s="282"/>
      <c r="H144" s="282"/>
    </row>
    <row r="148" spans="1:8" x14ac:dyDescent="0.3">
      <c r="A148" s="24"/>
    </row>
    <row r="149" spans="1:8" x14ac:dyDescent="0.3">
      <c r="A149" s="24"/>
    </row>
    <row r="150" spans="1:8" x14ac:dyDescent="0.3">
      <c r="A150" s="24"/>
    </row>
    <row r="151" spans="1:8" x14ac:dyDescent="0.3">
      <c r="A151" s="24"/>
    </row>
    <row r="152" spans="1:8" x14ac:dyDescent="0.3">
      <c r="A152" s="24"/>
    </row>
    <row r="153" spans="1:8" x14ac:dyDescent="0.3">
      <c r="A153" s="24"/>
    </row>
    <row r="154" spans="1:8" ht="18" x14ac:dyDescent="0.4">
      <c r="A154" s="282"/>
      <c r="B154" s="282"/>
      <c r="C154" s="282"/>
      <c r="D154" s="282"/>
      <c r="E154" s="282"/>
      <c r="F154" s="282"/>
      <c r="G154" s="282"/>
      <c r="H154" s="282"/>
    </row>
  </sheetData>
  <mergeCells count="16">
    <mergeCell ref="A124:H124"/>
    <mergeCell ref="A134:H134"/>
    <mergeCell ref="A144:H144"/>
    <mergeCell ref="A154:H154"/>
    <mergeCell ref="A58:H58"/>
    <mergeCell ref="A69:H69"/>
    <mergeCell ref="A80:H80"/>
    <mergeCell ref="A91:H91"/>
    <mergeCell ref="A102:H102"/>
    <mergeCell ref="A113:H113"/>
    <mergeCell ref="A47:H47"/>
    <mergeCell ref="A1:J1"/>
    <mergeCell ref="A8:H8"/>
    <mergeCell ref="A17:H17"/>
    <mergeCell ref="A27:H27"/>
    <mergeCell ref="A37:H37"/>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B0EE-6C26-4E91-80D1-10D5A304689F}">
  <sheetPr>
    <tabColor rgb="FF00B050"/>
  </sheetPr>
  <dimension ref="A3:D7"/>
  <sheetViews>
    <sheetView rightToLeft="1" workbookViewId="0">
      <selection activeCell="E3" sqref="E3"/>
    </sheetView>
  </sheetViews>
  <sheetFormatPr defaultRowHeight="14" x14ac:dyDescent="0.3"/>
  <cols>
    <col min="1" max="1" width="11.5" bestFit="1" customWidth="1"/>
    <col min="2" max="2" width="10.6640625" bestFit="1" customWidth="1"/>
    <col min="3" max="3" width="8.6640625" bestFit="1" customWidth="1"/>
    <col min="4" max="4" width="10.9140625" bestFit="1" customWidth="1"/>
  </cols>
  <sheetData>
    <row r="3" spans="1:4" x14ac:dyDescent="0.3">
      <c r="A3" s="48" t="s">
        <v>305</v>
      </c>
      <c r="B3" s="48" t="s">
        <v>272</v>
      </c>
      <c r="C3" s="48" t="s">
        <v>3</v>
      </c>
      <c r="D3" t="s">
        <v>308</v>
      </c>
    </row>
    <row r="4" spans="1:4" x14ac:dyDescent="0.3">
      <c r="A4" t="s">
        <v>304</v>
      </c>
      <c r="D4" s="55">
        <v>951537.84500000463</v>
      </c>
    </row>
    <row r="5" spans="1:4" x14ac:dyDescent="0.3">
      <c r="A5" t="s">
        <v>306</v>
      </c>
      <c r="D5" s="55">
        <v>575855</v>
      </c>
    </row>
    <row r="6" spans="1:4" x14ac:dyDescent="0.3">
      <c r="A6" t="s">
        <v>385</v>
      </c>
      <c r="D6" t="e">
        <v>#REF!</v>
      </c>
    </row>
    <row r="7" spans="1:4" x14ac:dyDescent="0.3">
      <c r="A7" t="s">
        <v>271</v>
      </c>
      <c r="D7" s="55" t="e">
        <v>#REF!</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A086-0AF6-421B-B47A-DB35E46FE2AE}">
  <dimension ref="A1:O16"/>
  <sheetViews>
    <sheetView rightToLeft="1" zoomScale="80" zoomScaleNormal="80" workbookViewId="0">
      <selection activeCell="E13" sqref="E13"/>
    </sheetView>
  </sheetViews>
  <sheetFormatPr defaultRowHeight="19.5" customHeight="1" x14ac:dyDescent="0.3"/>
  <cols>
    <col min="1" max="1" width="12.9140625" customWidth="1"/>
    <col min="2" max="2" width="11" customWidth="1"/>
    <col min="3" max="3" width="12.5" bestFit="1" customWidth="1"/>
    <col min="4" max="5" width="12.5" customWidth="1"/>
    <col min="6" max="6" width="43.25" customWidth="1"/>
    <col min="7" max="7" width="12.5" customWidth="1"/>
    <col min="8" max="8" width="19" customWidth="1"/>
    <col min="9" max="9" width="12.5" customWidth="1"/>
    <col min="10" max="10" width="20.75" customWidth="1"/>
    <col min="11" max="11" width="18.1640625" customWidth="1"/>
  </cols>
  <sheetData>
    <row r="1" spans="1:15" ht="54.65" customHeight="1" x14ac:dyDescent="0.3">
      <c r="C1" s="283" t="s">
        <v>338</v>
      </c>
      <c r="D1" s="283"/>
      <c r="E1" s="283"/>
      <c r="F1" s="283"/>
      <c r="G1" s="283"/>
      <c r="H1" s="116"/>
      <c r="I1" s="116"/>
    </row>
    <row r="2" spans="1:15" ht="19.5" customHeight="1" x14ac:dyDescent="0.3">
      <c r="A2" s="115" t="s">
        <v>159</v>
      </c>
      <c r="B2" s="115" t="s">
        <v>337</v>
      </c>
      <c r="C2" s="115" t="s">
        <v>336</v>
      </c>
      <c r="D2" s="115" t="s">
        <v>335</v>
      </c>
      <c r="E2" s="115" t="s">
        <v>334</v>
      </c>
      <c r="F2" s="115" t="s">
        <v>333</v>
      </c>
      <c r="G2" s="115" t="s">
        <v>332</v>
      </c>
      <c r="H2" s="115" t="s">
        <v>331</v>
      </c>
      <c r="I2" s="115" t="s">
        <v>296</v>
      </c>
      <c r="J2" s="115" t="s">
        <v>330</v>
      </c>
      <c r="K2" s="115" t="s">
        <v>329</v>
      </c>
      <c r="N2" s="114"/>
      <c r="O2" s="114"/>
    </row>
    <row r="3" spans="1:15" ht="19.5" customHeight="1" x14ac:dyDescent="0.3">
      <c r="A3" s="24">
        <v>46081</v>
      </c>
      <c r="B3">
        <v>81480</v>
      </c>
      <c r="C3">
        <v>18000</v>
      </c>
      <c r="D3">
        <v>24000</v>
      </c>
      <c r="E3">
        <v>12000</v>
      </c>
      <c r="G3">
        <v>1400</v>
      </c>
      <c r="H3">
        <f>C3+D3+E3+G3+F3</f>
        <v>55400</v>
      </c>
      <c r="I3">
        <f>B3-H3</f>
        <v>26080</v>
      </c>
      <c r="J3">
        <f t="shared" ref="J3:J16" si="0">I3*25%</f>
        <v>6520</v>
      </c>
      <c r="K3">
        <f t="shared" ref="K3:K16" si="1">I3-J3</f>
        <v>19560</v>
      </c>
    </row>
    <row r="4" spans="1:15" ht="19.5" customHeight="1" x14ac:dyDescent="0.3">
      <c r="A4" s="163">
        <v>46155</v>
      </c>
      <c r="E4">
        <v>4150</v>
      </c>
      <c r="H4">
        <f t="shared" ref="H4:H16" si="2">C4+D4+E4+G4</f>
        <v>4150</v>
      </c>
      <c r="J4">
        <f t="shared" si="0"/>
        <v>0</v>
      </c>
      <c r="K4">
        <f t="shared" si="1"/>
        <v>0</v>
      </c>
    </row>
    <row r="5" spans="1:15" ht="19.5" customHeight="1" x14ac:dyDescent="0.3">
      <c r="E5">
        <v>100</v>
      </c>
      <c r="H5">
        <f t="shared" si="2"/>
        <v>100</v>
      </c>
      <c r="J5">
        <f t="shared" si="0"/>
        <v>0</v>
      </c>
      <c r="K5">
        <f t="shared" si="1"/>
        <v>0</v>
      </c>
    </row>
    <row r="6" spans="1:15" ht="19.5" customHeight="1" x14ac:dyDescent="0.3">
      <c r="E6">
        <v>150</v>
      </c>
      <c r="H6">
        <f t="shared" si="2"/>
        <v>150</v>
      </c>
      <c r="J6">
        <f t="shared" si="0"/>
        <v>0</v>
      </c>
      <c r="K6">
        <f t="shared" si="1"/>
        <v>0</v>
      </c>
    </row>
    <row r="7" spans="1:15" ht="19.5" customHeight="1" x14ac:dyDescent="0.3">
      <c r="A7" s="163">
        <v>46143</v>
      </c>
      <c r="C7">
        <v>19000</v>
      </c>
      <c r="E7">
        <v>200</v>
      </c>
      <c r="G7">
        <v>1400</v>
      </c>
      <c r="H7">
        <f t="shared" si="2"/>
        <v>20600</v>
      </c>
      <c r="J7">
        <f t="shared" si="0"/>
        <v>0</v>
      </c>
      <c r="K7">
        <f t="shared" si="1"/>
        <v>0</v>
      </c>
    </row>
    <row r="8" spans="1:15" ht="19.5" customHeight="1" x14ac:dyDescent="0.3">
      <c r="A8" s="163">
        <v>46160</v>
      </c>
      <c r="D8">
        <v>500</v>
      </c>
      <c r="H8">
        <f t="shared" si="2"/>
        <v>500</v>
      </c>
      <c r="J8">
        <f t="shared" si="0"/>
        <v>0</v>
      </c>
      <c r="K8">
        <f t="shared" si="1"/>
        <v>0</v>
      </c>
    </row>
    <row r="9" spans="1:15" ht="19.5" customHeight="1" x14ac:dyDescent="0.3">
      <c r="A9" s="163">
        <v>46161</v>
      </c>
      <c r="E9">
        <v>14500</v>
      </c>
      <c r="H9">
        <f t="shared" si="2"/>
        <v>14500</v>
      </c>
      <c r="J9">
        <f t="shared" si="0"/>
        <v>0</v>
      </c>
      <c r="K9">
        <f t="shared" si="1"/>
        <v>0</v>
      </c>
    </row>
    <row r="10" spans="1:15" ht="19.5" customHeight="1" x14ac:dyDescent="0.3">
      <c r="A10" s="163">
        <v>46162</v>
      </c>
      <c r="E10">
        <v>2020</v>
      </c>
      <c r="H10">
        <f t="shared" si="2"/>
        <v>2020</v>
      </c>
      <c r="J10">
        <f t="shared" si="0"/>
        <v>0</v>
      </c>
      <c r="K10">
        <f t="shared" si="1"/>
        <v>0</v>
      </c>
    </row>
    <row r="11" spans="1:15" ht="19.5" customHeight="1" x14ac:dyDescent="0.3">
      <c r="A11" s="163">
        <v>46166</v>
      </c>
      <c r="E11">
        <v>5900</v>
      </c>
      <c r="H11">
        <f t="shared" si="2"/>
        <v>5900</v>
      </c>
      <c r="J11">
        <f t="shared" si="0"/>
        <v>0</v>
      </c>
      <c r="K11">
        <f t="shared" si="1"/>
        <v>0</v>
      </c>
    </row>
    <row r="12" spans="1:15" ht="19.5" customHeight="1" x14ac:dyDescent="0.3">
      <c r="A12" s="163">
        <v>46170</v>
      </c>
      <c r="E12">
        <v>1300</v>
      </c>
      <c r="H12">
        <f t="shared" si="2"/>
        <v>1300</v>
      </c>
      <c r="J12">
        <f t="shared" si="0"/>
        <v>0</v>
      </c>
      <c r="K12">
        <f t="shared" si="1"/>
        <v>0</v>
      </c>
    </row>
    <row r="13" spans="1:15" ht="19.5" customHeight="1" x14ac:dyDescent="0.3">
      <c r="H13">
        <f t="shared" si="2"/>
        <v>0</v>
      </c>
      <c r="J13">
        <f t="shared" si="0"/>
        <v>0</v>
      </c>
      <c r="K13">
        <f t="shared" si="1"/>
        <v>0</v>
      </c>
    </row>
    <row r="14" spans="1:15" ht="19.5" customHeight="1" x14ac:dyDescent="0.3">
      <c r="H14">
        <f t="shared" si="2"/>
        <v>0</v>
      </c>
      <c r="J14">
        <f t="shared" si="0"/>
        <v>0</v>
      </c>
      <c r="K14">
        <f t="shared" si="1"/>
        <v>0</v>
      </c>
    </row>
    <row r="15" spans="1:15" ht="19.5" customHeight="1" x14ac:dyDescent="0.3">
      <c r="H15">
        <f t="shared" si="2"/>
        <v>0</v>
      </c>
      <c r="J15">
        <f t="shared" si="0"/>
        <v>0</v>
      </c>
      <c r="K15">
        <f t="shared" si="1"/>
        <v>0</v>
      </c>
    </row>
    <row r="16" spans="1:15" ht="19.5" customHeight="1" x14ac:dyDescent="0.3">
      <c r="H16">
        <f t="shared" si="2"/>
        <v>0</v>
      </c>
      <c r="J16">
        <f t="shared" si="0"/>
        <v>0</v>
      </c>
      <c r="K16">
        <f t="shared" si="1"/>
        <v>0</v>
      </c>
    </row>
  </sheetData>
  <mergeCells count="1">
    <mergeCell ref="C1:G1"/>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7AFA-FD27-44BB-8D2E-D61561DEA65C}">
  <dimension ref="A1:K56"/>
  <sheetViews>
    <sheetView rightToLeft="1" workbookViewId="0">
      <selection activeCell="H4" sqref="H4:H10"/>
    </sheetView>
  </sheetViews>
  <sheetFormatPr defaultRowHeight="14" x14ac:dyDescent="0.3"/>
  <cols>
    <col min="1" max="1" width="9.5" bestFit="1" customWidth="1"/>
    <col min="2" max="2" width="13.08203125" customWidth="1"/>
    <col min="3" max="3" width="13.6640625" customWidth="1"/>
    <col min="4" max="4" width="12.9140625" customWidth="1"/>
    <col min="5" max="5" width="11" customWidth="1"/>
    <col min="7" max="7" width="12.1640625" bestFit="1" customWidth="1"/>
    <col min="8" max="8" width="14.4140625" customWidth="1"/>
    <col min="9" max="9" width="11.25" customWidth="1"/>
    <col min="10" max="10" width="11.6640625" customWidth="1"/>
    <col min="11" max="11" width="11.75" customWidth="1"/>
  </cols>
  <sheetData>
    <row r="1" spans="1:11" ht="48.65" customHeight="1" x14ac:dyDescent="0.3">
      <c r="D1" s="283" t="s">
        <v>341</v>
      </c>
      <c r="E1" s="283"/>
      <c r="F1" s="283"/>
      <c r="G1" s="283"/>
    </row>
    <row r="2" spans="1:11" ht="18.649999999999999" customHeight="1" x14ac:dyDescent="0.3">
      <c r="A2" s="115" t="s">
        <v>159</v>
      </c>
      <c r="B2" s="115" t="s">
        <v>337</v>
      </c>
      <c r="C2" s="115" t="s">
        <v>336</v>
      </c>
      <c r="D2" s="115" t="s">
        <v>340</v>
      </c>
      <c r="E2" s="115" t="s">
        <v>334</v>
      </c>
      <c r="F2" s="115" t="s">
        <v>332</v>
      </c>
      <c r="G2" s="115" t="s">
        <v>339</v>
      </c>
      <c r="H2" s="115" t="s">
        <v>331</v>
      </c>
      <c r="I2" s="115" t="s">
        <v>296</v>
      </c>
      <c r="J2" s="115" t="s">
        <v>330</v>
      </c>
      <c r="K2" s="115" t="s">
        <v>329</v>
      </c>
    </row>
    <row r="3" spans="1:11" x14ac:dyDescent="0.3">
      <c r="A3" s="24">
        <v>46081</v>
      </c>
      <c r="B3">
        <v>88464</v>
      </c>
      <c r="C3">
        <v>20000</v>
      </c>
      <c r="D3">
        <v>30000</v>
      </c>
      <c r="E3">
        <v>12000</v>
      </c>
      <c r="F3">
        <v>700</v>
      </c>
      <c r="H3">
        <f t="shared" ref="H3:H34" si="0">C3+D3+E3+F3+G3</f>
        <v>62700</v>
      </c>
      <c r="I3">
        <f t="shared" ref="I3:I34" si="1">B3-H3</f>
        <v>25764</v>
      </c>
      <c r="J3">
        <f t="shared" ref="J3:J34" si="2">I3*25%</f>
        <v>6441</v>
      </c>
      <c r="K3">
        <f t="shared" ref="K3:K34" si="3">I3-J3</f>
        <v>19323</v>
      </c>
    </row>
    <row r="4" spans="1:11" x14ac:dyDescent="0.3">
      <c r="A4" s="24">
        <v>46143</v>
      </c>
      <c r="E4">
        <v>1000</v>
      </c>
      <c r="H4">
        <f t="shared" si="0"/>
        <v>1000</v>
      </c>
      <c r="I4">
        <f t="shared" si="1"/>
        <v>-1000</v>
      </c>
      <c r="J4">
        <f t="shared" si="2"/>
        <v>-250</v>
      </c>
      <c r="K4">
        <f t="shared" si="3"/>
        <v>-750</v>
      </c>
    </row>
    <row r="5" spans="1:11" x14ac:dyDescent="0.3">
      <c r="A5" s="163">
        <v>46143</v>
      </c>
      <c r="C5">
        <v>9000</v>
      </c>
      <c r="E5">
        <v>2400</v>
      </c>
      <c r="H5">
        <f t="shared" si="0"/>
        <v>11400</v>
      </c>
      <c r="I5">
        <f t="shared" si="1"/>
        <v>-11400</v>
      </c>
      <c r="J5">
        <f t="shared" si="2"/>
        <v>-2850</v>
      </c>
      <c r="K5">
        <f t="shared" si="3"/>
        <v>-8550</v>
      </c>
    </row>
    <row r="6" spans="1:11" x14ac:dyDescent="0.3">
      <c r="A6" s="163">
        <v>46156</v>
      </c>
      <c r="E6">
        <v>3300</v>
      </c>
      <c r="H6">
        <f t="shared" si="0"/>
        <v>3300</v>
      </c>
      <c r="I6">
        <f t="shared" si="1"/>
        <v>-3300</v>
      </c>
      <c r="J6">
        <f t="shared" si="2"/>
        <v>-825</v>
      </c>
      <c r="K6">
        <f t="shared" si="3"/>
        <v>-2475</v>
      </c>
    </row>
    <row r="7" spans="1:11" x14ac:dyDescent="0.3">
      <c r="A7" s="163">
        <v>46154</v>
      </c>
      <c r="E7">
        <v>1700</v>
      </c>
      <c r="F7">
        <v>800</v>
      </c>
      <c r="G7">
        <v>600</v>
      </c>
      <c r="H7">
        <f t="shared" si="0"/>
        <v>3100</v>
      </c>
      <c r="I7">
        <f t="shared" si="1"/>
        <v>-3100</v>
      </c>
      <c r="J7">
        <f t="shared" si="2"/>
        <v>-775</v>
      </c>
      <c r="K7">
        <f t="shared" si="3"/>
        <v>-2325</v>
      </c>
    </row>
    <row r="8" spans="1:11" x14ac:dyDescent="0.3">
      <c r="A8" s="163">
        <v>46155</v>
      </c>
      <c r="E8">
        <v>300</v>
      </c>
      <c r="H8">
        <f t="shared" si="0"/>
        <v>300</v>
      </c>
      <c r="I8">
        <f t="shared" si="1"/>
        <v>-300</v>
      </c>
      <c r="J8">
        <f t="shared" si="2"/>
        <v>-75</v>
      </c>
      <c r="K8">
        <f t="shared" si="3"/>
        <v>-225</v>
      </c>
    </row>
    <row r="9" spans="1:11" x14ac:dyDescent="0.3">
      <c r="A9" s="163">
        <v>46155</v>
      </c>
      <c r="C9">
        <v>12000</v>
      </c>
      <c r="H9">
        <f t="shared" si="0"/>
        <v>12000</v>
      </c>
      <c r="I9">
        <f t="shared" si="1"/>
        <v>-12000</v>
      </c>
      <c r="J9">
        <f t="shared" si="2"/>
        <v>-3000</v>
      </c>
      <c r="K9">
        <f t="shared" si="3"/>
        <v>-9000</v>
      </c>
    </row>
    <row r="10" spans="1:11" x14ac:dyDescent="0.3">
      <c r="A10" s="163">
        <v>46159</v>
      </c>
      <c r="D10">
        <v>1000</v>
      </c>
      <c r="H10">
        <f t="shared" si="0"/>
        <v>1000</v>
      </c>
      <c r="I10">
        <f t="shared" si="1"/>
        <v>-1000</v>
      </c>
      <c r="J10">
        <f t="shared" si="2"/>
        <v>-250</v>
      </c>
      <c r="K10">
        <f t="shared" si="3"/>
        <v>-750</v>
      </c>
    </row>
    <row r="11" spans="1:11" x14ac:dyDescent="0.3">
      <c r="H11">
        <f t="shared" si="0"/>
        <v>0</v>
      </c>
      <c r="I11">
        <f t="shared" si="1"/>
        <v>0</v>
      </c>
      <c r="J11">
        <f t="shared" si="2"/>
        <v>0</v>
      </c>
      <c r="K11">
        <f t="shared" si="3"/>
        <v>0</v>
      </c>
    </row>
    <row r="12" spans="1:11" x14ac:dyDescent="0.3">
      <c r="H12">
        <f t="shared" si="0"/>
        <v>0</v>
      </c>
      <c r="I12">
        <f t="shared" si="1"/>
        <v>0</v>
      </c>
      <c r="J12">
        <f t="shared" si="2"/>
        <v>0</v>
      </c>
      <c r="K12">
        <f t="shared" si="3"/>
        <v>0</v>
      </c>
    </row>
    <row r="13" spans="1:11" x14ac:dyDescent="0.3">
      <c r="H13">
        <f t="shared" si="0"/>
        <v>0</v>
      </c>
      <c r="I13">
        <f t="shared" si="1"/>
        <v>0</v>
      </c>
      <c r="J13">
        <f t="shared" si="2"/>
        <v>0</v>
      </c>
      <c r="K13">
        <f t="shared" si="3"/>
        <v>0</v>
      </c>
    </row>
    <row r="14" spans="1:11" x14ac:dyDescent="0.3">
      <c r="H14">
        <f t="shared" si="0"/>
        <v>0</v>
      </c>
      <c r="I14">
        <f t="shared" si="1"/>
        <v>0</v>
      </c>
      <c r="J14">
        <f t="shared" si="2"/>
        <v>0</v>
      </c>
      <c r="K14">
        <f t="shared" si="3"/>
        <v>0</v>
      </c>
    </row>
    <row r="15" spans="1:11" x14ac:dyDescent="0.3">
      <c r="H15">
        <f t="shared" si="0"/>
        <v>0</v>
      </c>
      <c r="I15">
        <f t="shared" si="1"/>
        <v>0</v>
      </c>
      <c r="J15">
        <f t="shared" si="2"/>
        <v>0</v>
      </c>
      <c r="K15">
        <f t="shared" si="3"/>
        <v>0</v>
      </c>
    </row>
    <row r="16" spans="1:11" x14ac:dyDescent="0.3">
      <c r="H16">
        <f t="shared" si="0"/>
        <v>0</v>
      </c>
      <c r="I16">
        <f t="shared" si="1"/>
        <v>0</v>
      </c>
      <c r="J16">
        <f t="shared" si="2"/>
        <v>0</v>
      </c>
      <c r="K16">
        <f t="shared" si="3"/>
        <v>0</v>
      </c>
    </row>
    <row r="17" spans="8:11" x14ac:dyDescent="0.3">
      <c r="H17">
        <f t="shared" si="0"/>
        <v>0</v>
      </c>
      <c r="I17">
        <f t="shared" si="1"/>
        <v>0</v>
      </c>
      <c r="J17">
        <f t="shared" si="2"/>
        <v>0</v>
      </c>
      <c r="K17">
        <f t="shared" si="3"/>
        <v>0</v>
      </c>
    </row>
    <row r="18" spans="8:11" x14ac:dyDescent="0.3">
      <c r="H18">
        <f t="shared" si="0"/>
        <v>0</v>
      </c>
      <c r="I18">
        <f t="shared" si="1"/>
        <v>0</v>
      </c>
      <c r="J18">
        <f t="shared" si="2"/>
        <v>0</v>
      </c>
      <c r="K18">
        <f t="shared" si="3"/>
        <v>0</v>
      </c>
    </row>
    <row r="19" spans="8:11" x14ac:dyDescent="0.3">
      <c r="H19">
        <f t="shared" si="0"/>
        <v>0</v>
      </c>
      <c r="I19">
        <f t="shared" si="1"/>
        <v>0</v>
      </c>
      <c r="J19">
        <f t="shared" si="2"/>
        <v>0</v>
      </c>
      <c r="K19">
        <f t="shared" si="3"/>
        <v>0</v>
      </c>
    </row>
    <row r="20" spans="8:11" x14ac:dyDescent="0.3">
      <c r="H20">
        <f t="shared" si="0"/>
        <v>0</v>
      </c>
      <c r="I20">
        <f t="shared" si="1"/>
        <v>0</v>
      </c>
      <c r="J20">
        <f t="shared" si="2"/>
        <v>0</v>
      </c>
      <c r="K20">
        <f t="shared" si="3"/>
        <v>0</v>
      </c>
    </row>
    <row r="21" spans="8:11" x14ac:dyDescent="0.3">
      <c r="H21">
        <f t="shared" si="0"/>
        <v>0</v>
      </c>
      <c r="I21">
        <f t="shared" si="1"/>
        <v>0</v>
      </c>
      <c r="J21">
        <f t="shared" si="2"/>
        <v>0</v>
      </c>
      <c r="K21">
        <f t="shared" si="3"/>
        <v>0</v>
      </c>
    </row>
    <row r="22" spans="8:11" x14ac:dyDescent="0.3">
      <c r="H22">
        <f t="shared" si="0"/>
        <v>0</v>
      </c>
      <c r="I22">
        <f t="shared" si="1"/>
        <v>0</v>
      </c>
      <c r="J22">
        <f t="shared" si="2"/>
        <v>0</v>
      </c>
      <c r="K22">
        <f t="shared" si="3"/>
        <v>0</v>
      </c>
    </row>
    <row r="23" spans="8:11" x14ac:dyDescent="0.3">
      <c r="H23">
        <f t="shared" si="0"/>
        <v>0</v>
      </c>
      <c r="I23">
        <f t="shared" si="1"/>
        <v>0</v>
      </c>
      <c r="J23">
        <f t="shared" si="2"/>
        <v>0</v>
      </c>
      <c r="K23">
        <f t="shared" si="3"/>
        <v>0</v>
      </c>
    </row>
    <row r="24" spans="8:11" x14ac:dyDescent="0.3">
      <c r="H24">
        <f t="shared" si="0"/>
        <v>0</v>
      </c>
      <c r="I24">
        <f t="shared" si="1"/>
        <v>0</v>
      </c>
      <c r="J24">
        <f t="shared" si="2"/>
        <v>0</v>
      </c>
      <c r="K24">
        <f t="shared" si="3"/>
        <v>0</v>
      </c>
    </row>
    <row r="25" spans="8:11" x14ac:dyDescent="0.3">
      <c r="H25">
        <f t="shared" si="0"/>
        <v>0</v>
      </c>
      <c r="I25">
        <f t="shared" si="1"/>
        <v>0</v>
      </c>
      <c r="J25">
        <f t="shared" si="2"/>
        <v>0</v>
      </c>
      <c r="K25">
        <f t="shared" si="3"/>
        <v>0</v>
      </c>
    </row>
    <row r="26" spans="8:11" x14ac:dyDescent="0.3">
      <c r="H26">
        <f t="shared" si="0"/>
        <v>0</v>
      </c>
      <c r="I26">
        <f t="shared" si="1"/>
        <v>0</v>
      </c>
      <c r="J26">
        <f t="shared" si="2"/>
        <v>0</v>
      </c>
      <c r="K26">
        <f t="shared" si="3"/>
        <v>0</v>
      </c>
    </row>
    <row r="27" spans="8:11" x14ac:dyDescent="0.3">
      <c r="H27">
        <f t="shared" si="0"/>
        <v>0</v>
      </c>
      <c r="I27">
        <f t="shared" si="1"/>
        <v>0</v>
      </c>
      <c r="J27">
        <f t="shared" si="2"/>
        <v>0</v>
      </c>
      <c r="K27">
        <f t="shared" si="3"/>
        <v>0</v>
      </c>
    </row>
    <row r="28" spans="8:11" x14ac:dyDescent="0.3">
      <c r="H28">
        <f t="shared" si="0"/>
        <v>0</v>
      </c>
      <c r="I28">
        <f t="shared" si="1"/>
        <v>0</v>
      </c>
      <c r="J28">
        <f t="shared" si="2"/>
        <v>0</v>
      </c>
      <c r="K28">
        <f t="shared" si="3"/>
        <v>0</v>
      </c>
    </row>
    <row r="29" spans="8:11" x14ac:dyDescent="0.3">
      <c r="H29">
        <f t="shared" si="0"/>
        <v>0</v>
      </c>
      <c r="I29">
        <f t="shared" si="1"/>
        <v>0</v>
      </c>
      <c r="J29">
        <f t="shared" si="2"/>
        <v>0</v>
      </c>
      <c r="K29">
        <f t="shared" si="3"/>
        <v>0</v>
      </c>
    </row>
    <row r="30" spans="8:11" x14ac:dyDescent="0.3">
      <c r="H30">
        <f t="shared" si="0"/>
        <v>0</v>
      </c>
      <c r="I30">
        <f t="shared" si="1"/>
        <v>0</v>
      </c>
      <c r="J30">
        <f t="shared" si="2"/>
        <v>0</v>
      </c>
      <c r="K30">
        <f t="shared" si="3"/>
        <v>0</v>
      </c>
    </row>
    <row r="31" spans="8:11" x14ac:dyDescent="0.3">
      <c r="H31">
        <f t="shared" si="0"/>
        <v>0</v>
      </c>
      <c r="I31">
        <f t="shared" si="1"/>
        <v>0</v>
      </c>
      <c r="J31">
        <f t="shared" si="2"/>
        <v>0</v>
      </c>
      <c r="K31">
        <f t="shared" si="3"/>
        <v>0</v>
      </c>
    </row>
    <row r="32" spans="8:11" x14ac:dyDescent="0.3">
      <c r="H32">
        <f t="shared" si="0"/>
        <v>0</v>
      </c>
      <c r="I32">
        <f t="shared" si="1"/>
        <v>0</v>
      </c>
      <c r="J32">
        <f t="shared" si="2"/>
        <v>0</v>
      </c>
      <c r="K32">
        <f t="shared" si="3"/>
        <v>0</v>
      </c>
    </row>
    <row r="33" spans="8:11" x14ac:dyDescent="0.3">
      <c r="H33">
        <f t="shared" si="0"/>
        <v>0</v>
      </c>
      <c r="I33">
        <f t="shared" si="1"/>
        <v>0</v>
      </c>
      <c r="J33">
        <f t="shared" si="2"/>
        <v>0</v>
      </c>
      <c r="K33">
        <f t="shared" si="3"/>
        <v>0</v>
      </c>
    </row>
    <row r="34" spans="8:11" x14ac:dyDescent="0.3">
      <c r="H34">
        <f t="shared" si="0"/>
        <v>0</v>
      </c>
      <c r="I34">
        <f t="shared" si="1"/>
        <v>0</v>
      </c>
      <c r="J34">
        <f t="shared" si="2"/>
        <v>0</v>
      </c>
      <c r="K34">
        <f t="shared" si="3"/>
        <v>0</v>
      </c>
    </row>
    <row r="35" spans="8:11" x14ac:dyDescent="0.3">
      <c r="H35">
        <f t="shared" ref="H35:H56" si="4">C35+D35+E35+F35+G35</f>
        <v>0</v>
      </c>
      <c r="I35">
        <f t="shared" ref="I35:I56" si="5">B35-H35</f>
        <v>0</v>
      </c>
      <c r="J35">
        <f t="shared" ref="J35:J56" si="6">I35*25%</f>
        <v>0</v>
      </c>
      <c r="K35">
        <f t="shared" ref="K35:K56" si="7">I35-J35</f>
        <v>0</v>
      </c>
    </row>
    <row r="36" spans="8:11" x14ac:dyDescent="0.3">
      <c r="H36">
        <f t="shared" si="4"/>
        <v>0</v>
      </c>
      <c r="I36">
        <f t="shared" si="5"/>
        <v>0</v>
      </c>
      <c r="J36">
        <f t="shared" si="6"/>
        <v>0</v>
      </c>
      <c r="K36">
        <f t="shared" si="7"/>
        <v>0</v>
      </c>
    </row>
    <row r="37" spans="8:11" x14ac:dyDescent="0.3">
      <c r="H37">
        <f t="shared" si="4"/>
        <v>0</v>
      </c>
      <c r="I37">
        <f t="shared" si="5"/>
        <v>0</v>
      </c>
      <c r="J37">
        <f t="shared" si="6"/>
        <v>0</v>
      </c>
      <c r="K37">
        <f t="shared" si="7"/>
        <v>0</v>
      </c>
    </row>
    <row r="38" spans="8:11" x14ac:dyDescent="0.3">
      <c r="H38">
        <f t="shared" si="4"/>
        <v>0</v>
      </c>
      <c r="I38">
        <f t="shared" si="5"/>
        <v>0</v>
      </c>
      <c r="J38">
        <f t="shared" si="6"/>
        <v>0</v>
      </c>
      <c r="K38">
        <f t="shared" si="7"/>
        <v>0</v>
      </c>
    </row>
    <row r="39" spans="8:11" x14ac:dyDescent="0.3">
      <c r="H39">
        <f t="shared" si="4"/>
        <v>0</v>
      </c>
      <c r="I39">
        <f t="shared" si="5"/>
        <v>0</v>
      </c>
      <c r="J39">
        <f t="shared" si="6"/>
        <v>0</v>
      </c>
      <c r="K39">
        <f t="shared" si="7"/>
        <v>0</v>
      </c>
    </row>
    <row r="40" spans="8:11" x14ac:dyDescent="0.3">
      <c r="H40">
        <f t="shared" si="4"/>
        <v>0</v>
      </c>
      <c r="I40">
        <f t="shared" si="5"/>
        <v>0</v>
      </c>
      <c r="J40">
        <f t="shared" si="6"/>
        <v>0</v>
      </c>
      <c r="K40">
        <f t="shared" si="7"/>
        <v>0</v>
      </c>
    </row>
    <row r="41" spans="8:11" x14ac:dyDescent="0.3">
      <c r="H41">
        <f t="shared" si="4"/>
        <v>0</v>
      </c>
      <c r="I41">
        <f t="shared" si="5"/>
        <v>0</v>
      </c>
      <c r="J41">
        <f t="shared" si="6"/>
        <v>0</v>
      </c>
      <c r="K41">
        <f t="shared" si="7"/>
        <v>0</v>
      </c>
    </row>
    <row r="42" spans="8:11" x14ac:dyDescent="0.3">
      <c r="H42">
        <f t="shared" si="4"/>
        <v>0</v>
      </c>
      <c r="I42">
        <f t="shared" si="5"/>
        <v>0</v>
      </c>
      <c r="J42">
        <f t="shared" si="6"/>
        <v>0</v>
      </c>
      <c r="K42">
        <f t="shared" si="7"/>
        <v>0</v>
      </c>
    </row>
    <row r="43" spans="8:11" x14ac:dyDescent="0.3">
      <c r="H43">
        <f t="shared" si="4"/>
        <v>0</v>
      </c>
      <c r="I43">
        <f t="shared" si="5"/>
        <v>0</v>
      </c>
      <c r="J43">
        <f t="shared" si="6"/>
        <v>0</v>
      </c>
      <c r="K43">
        <f t="shared" si="7"/>
        <v>0</v>
      </c>
    </row>
    <row r="44" spans="8:11" x14ac:dyDescent="0.3">
      <c r="H44">
        <f t="shared" si="4"/>
        <v>0</v>
      </c>
      <c r="I44">
        <f t="shared" si="5"/>
        <v>0</v>
      </c>
      <c r="J44">
        <f t="shared" si="6"/>
        <v>0</v>
      </c>
      <c r="K44">
        <f t="shared" si="7"/>
        <v>0</v>
      </c>
    </row>
    <row r="45" spans="8:11" x14ac:dyDescent="0.3">
      <c r="H45">
        <f t="shared" si="4"/>
        <v>0</v>
      </c>
      <c r="I45">
        <f t="shared" si="5"/>
        <v>0</v>
      </c>
      <c r="J45">
        <f t="shared" si="6"/>
        <v>0</v>
      </c>
      <c r="K45">
        <f t="shared" si="7"/>
        <v>0</v>
      </c>
    </row>
    <row r="46" spans="8:11" x14ac:dyDescent="0.3">
      <c r="H46">
        <f t="shared" si="4"/>
        <v>0</v>
      </c>
      <c r="I46">
        <f t="shared" si="5"/>
        <v>0</v>
      </c>
      <c r="J46">
        <f t="shared" si="6"/>
        <v>0</v>
      </c>
      <c r="K46">
        <f t="shared" si="7"/>
        <v>0</v>
      </c>
    </row>
    <row r="47" spans="8:11" x14ac:dyDescent="0.3">
      <c r="H47">
        <f t="shared" si="4"/>
        <v>0</v>
      </c>
      <c r="I47">
        <f t="shared" si="5"/>
        <v>0</v>
      </c>
      <c r="J47">
        <f t="shared" si="6"/>
        <v>0</v>
      </c>
      <c r="K47">
        <f t="shared" si="7"/>
        <v>0</v>
      </c>
    </row>
    <row r="48" spans="8:11" x14ac:dyDescent="0.3">
      <c r="H48">
        <f t="shared" si="4"/>
        <v>0</v>
      </c>
      <c r="I48">
        <f t="shared" si="5"/>
        <v>0</v>
      </c>
      <c r="J48">
        <f t="shared" si="6"/>
        <v>0</v>
      </c>
      <c r="K48">
        <f t="shared" si="7"/>
        <v>0</v>
      </c>
    </row>
    <row r="49" spans="8:11" x14ac:dyDescent="0.3">
      <c r="H49">
        <f t="shared" si="4"/>
        <v>0</v>
      </c>
      <c r="I49">
        <f t="shared" si="5"/>
        <v>0</v>
      </c>
      <c r="J49">
        <f t="shared" si="6"/>
        <v>0</v>
      </c>
      <c r="K49">
        <f t="shared" si="7"/>
        <v>0</v>
      </c>
    </row>
    <row r="50" spans="8:11" x14ac:dyDescent="0.3">
      <c r="H50">
        <f t="shared" si="4"/>
        <v>0</v>
      </c>
      <c r="I50">
        <f t="shared" si="5"/>
        <v>0</v>
      </c>
      <c r="J50">
        <f t="shared" si="6"/>
        <v>0</v>
      </c>
      <c r="K50">
        <f t="shared" si="7"/>
        <v>0</v>
      </c>
    </row>
    <row r="51" spans="8:11" x14ac:dyDescent="0.3">
      <c r="H51">
        <f t="shared" si="4"/>
        <v>0</v>
      </c>
      <c r="I51">
        <f t="shared" si="5"/>
        <v>0</v>
      </c>
      <c r="J51">
        <f t="shared" si="6"/>
        <v>0</v>
      </c>
      <c r="K51">
        <f t="shared" si="7"/>
        <v>0</v>
      </c>
    </row>
    <row r="52" spans="8:11" x14ac:dyDescent="0.3">
      <c r="H52">
        <f t="shared" si="4"/>
        <v>0</v>
      </c>
      <c r="I52">
        <f t="shared" si="5"/>
        <v>0</v>
      </c>
      <c r="J52">
        <f t="shared" si="6"/>
        <v>0</v>
      </c>
      <c r="K52">
        <f t="shared" si="7"/>
        <v>0</v>
      </c>
    </row>
    <row r="53" spans="8:11" x14ac:dyDescent="0.3">
      <c r="H53">
        <f t="shared" si="4"/>
        <v>0</v>
      </c>
      <c r="I53">
        <f t="shared" si="5"/>
        <v>0</v>
      </c>
      <c r="J53">
        <f t="shared" si="6"/>
        <v>0</v>
      </c>
      <c r="K53">
        <f t="shared" si="7"/>
        <v>0</v>
      </c>
    </row>
    <row r="54" spans="8:11" x14ac:dyDescent="0.3">
      <c r="H54">
        <f t="shared" si="4"/>
        <v>0</v>
      </c>
      <c r="I54">
        <f t="shared" si="5"/>
        <v>0</v>
      </c>
      <c r="J54">
        <f t="shared" si="6"/>
        <v>0</v>
      </c>
      <c r="K54">
        <f t="shared" si="7"/>
        <v>0</v>
      </c>
    </row>
    <row r="55" spans="8:11" x14ac:dyDescent="0.3">
      <c r="H55">
        <f t="shared" si="4"/>
        <v>0</v>
      </c>
      <c r="I55">
        <f t="shared" si="5"/>
        <v>0</v>
      </c>
      <c r="J55">
        <f t="shared" si="6"/>
        <v>0</v>
      </c>
      <c r="K55">
        <f t="shared" si="7"/>
        <v>0</v>
      </c>
    </row>
    <row r="56" spans="8:11" x14ac:dyDescent="0.3">
      <c r="H56">
        <f t="shared" si="4"/>
        <v>0</v>
      </c>
      <c r="I56">
        <f t="shared" si="5"/>
        <v>0</v>
      </c>
      <c r="J56">
        <f t="shared" si="6"/>
        <v>0</v>
      </c>
      <c r="K56">
        <f t="shared" si="7"/>
        <v>0</v>
      </c>
    </row>
  </sheetData>
  <mergeCells count="1">
    <mergeCell ref="D1:G1"/>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121"/>
  <dimension ref="A1:E67"/>
  <sheetViews>
    <sheetView rightToLeft="1" workbookViewId="0">
      <pane ySplit="7" topLeftCell="A8" activePane="bottomLeft" state="frozen"/>
      <selection pane="bottomLeft" activeCell="C8" sqref="C8"/>
    </sheetView>
  </sheetViews>
  <sheetFormatPr defaultRowHeight="14" x14ac:dyDescent="0.3"/>
  <cols>
    <col min="1" max="1" width="12.08203125" customWidth="1"/>
    <col min="2" max="2" width="44.08203125" customWidth="1"/>
    <col min="5" max="5" width="8.75" style="1"/>
  </cols>
  <sheetData>
    <row r="1" spans="1:5" ht="18" x14ac:dyDescent="0.4">
      <c r="A1" s="18"/>
      <c r="B1" s="21" t="s">
        <v>156</v>
      </c>
      <c r="C1" s="18"/>
      <c r="D1" s="18" t="s">
        <v>151</v>
      </c>
      <c r="E1" s="18"/>
    </row>
    <row r="2" spans="1:5" x14ac:dyDescent="0.3">
      <c r="A2" s="49" t="s">
        <v>155</v>
      </c>
      <c r="B2" s="49"/>
      <c r="C2" s="18"/>
      <c r="D2" s="284"/>
      <c r="E2" s="284"/>
    </row>
    <row r="3" spans="1:5" x14ac:dyDescent="0.3">
      <c r="A3" s="285" t="s">
        <v>150</v>
      </c>
      <c r="B3" s="285"/>
      <c r="C3" s="285" t="s">
        <v>153</v>
      </c>
      <c r="D3" s="285"/>
      <c r="E3" s="285"/>
    </row>
    <row r="4" spans="1:5" x14ac:dyDescent="0.3">
      <c r="A4" s="18"/>
      <c r="B4" s="18"/>
      <c r="C4" s="285" t="s">
        <v>154</v>
      </c>
      <c r="D4" s="285"/>
      <c r="E4" s="18"/>
    </row>
    <row r="5" spans="1:5" x14ac:dyDescent="0.3">
      <c r="A5" s="18"/>
      <c r="B5" s="18"/>
      <c r="C5" s="18"/>
      <c r="D5" s="18"/>
      <c r="E5" s="18"/>
    </row>
    <row r="6" spans="1:5" x14ac:dyDescent="0.3">
      <c r="A6" s="18"/>
      <c r="B6" s="18"/>
      <c r="C6" s="18"/>
      <c r="D6" s="18"/>
      <c r="E6" s="18"/>
    </row>
    <row r="7" spans="1:5" x14ac:dyDescent="0.3">
      <c r="A7" s="15" t="s">
        <v>141</v>
      </c>
      <c r="B7" s="16" t="s">
        <v>142</v>
      </c>
      <c r="C7" s="15" t="s">
        <v>143</v>
      </c>
      <c r="D7" s="17" t="s">
        <v>144</v>
      </c>
      <c r="E7" s="15" t="s">
        <v>145</v>
      </c>
    </row>
    <row r="8" spans="1:5" x14ac:dyDescent="0.3">
      <c r="A8" s="1" t="s">
        <v>146</v>
      </c>
      <c r="B8" s="1" t="s">
        <v>147</v>
      </c>
      <c r="C8" s="1">
        <v>20000</v>
      </c>
      <c r="D8" s="14"/>
      <c r="E8" s="1">
        <f>C8</f>
        <v>20000</v>
      </c>
    </row>
    <row r="9" spans="1:5" x14ac:dyDescent="0.3">
      <c r="A9" s="1"/>
      <c r="B9" s="1" t="s">
        <v>148</v>
      </c>
      <c r="C9" s="1"/>
      <c r="D9" s="14"/>
      <c r="E9" s="1" t="str">
        <f>IF(OR(C9&lt;&gt;"",D9&lt;&gt;"",),E8+C9-D9,"")</f>
        <v/>
      </c>
    </row>
    <row r="10" spans="1:5" x14ac:dyDescent="0.3">
      <c r="A10" s="1"/>
      <c r="B10" s="1" t="s">
        <v>149</v>
      </c>
      <c r="C10" s="1"/>
      <c r="D10" s="14"/>
      <c r="E10" s="1" t="str">
        <f t="shared" ref="E10:E39" si="0">IF(OR(C10&lt;&gt;"",D10&lt;&gt;"",),E9+C10-D10,"")</f>
        <v/>
      </c>
    </row>
    <row r="11" spans="1:5" x14ac:dyDescent="0.3">
      <c r="A11" s="1"/>
      <c r="B11" s="1"/>
      <c r="C11" s="1"/>
      <c r="D11" s="14"/>
      <c r="E11" s="1" t="str">
        <f t="shared" si="0"/>
        <v/>
      </c>
    </row>
    <row r="12" spans="1:5" x14ac:dyDescent="0.3">
      <c r="A12" s="1"/>
      <c r="B12" s="1"/>
      <c r="C12" s="1"/>
      <c r="D12" s="14"/>
      <c r="E12" s="1" t="str">
        <f t="shared" si="0"/>
        <v/>
      </c>
    </row>
    <row r="13" spans="1:5" x14ac:dyDescent="0.3">
      <c r="A13" s="1"/>
      <c r="B13" s="1"/>
      <c r="C13" s="1"/>
      <c r="D13" s="14"/>
      <c r="E13" s="1" t="str">
        <f t="shared" si="0"/>
        <v/>
      </c>
    </row>
    <row r="14" spans="1:5" x14ac:dyDescent="0.3">
      <c r="A14" s="1"/>
      <c r="B14" s="1"/>
      <c r="C14" s="1"/>
      <c r="D14" s="14"/>
      <c r="E14" s="1" t="str">
        <f t="shared" si="0"/>
        <v/>
      </c>
    </row>
    <row r="15" spans="1:5" x14ac:dyDescent="0.3">
      <c r="A15" s="1"/>
      <c r="B15" s="1"/>
      <c r="C15" s="1"/>
      <c r="D15" s="14"/>
      <c r="E15" s="1" t="str">
        <f t="shared" si="0"/>
        <v/>
      </c>
    </row>
    <row r="16" spans="1:5" x14ac:dyDescent="0.3">
      <c r="A16" s="1"/>
      <c r="B16" s="1"/>
      <c r="C16" s="1"/>
      <c r="D16" s="14"/>
      <c r="E16" s="1" t="str">
        <f t="shared" si="0"/>
        <v/>
      </c>
    </row>
    <row r="17" spans="1:5" x14ac:dyDescent="0.3">
      <c r="A17" s="1"/>
      <c r="B17" s="1"/>
      <c r="C17" s="1"/>
      <c r="D17" s="14"/>
      <c r="E17" s="1" t="str">
        <f t="shared" si="0"/>
        <v/>
      </c>
    </row>
    <row r="18" spans="1:5" x14ac:dyDescent="0.3">
      <c r="A18" s="1"/>
      <c r="B18" s="1"/>
      <c r="C18" s="1"/>
      <c r="D18" s="14"/>
      <c r="E18" s="1" t="str">
        <f t="shared" si="0"/>
        <v/>
      </c>
    </row>
    <row r="19" spans="1:5" x14ac:dyDescent="0.3">
      <c r="A19" s="1"/>
      <c r="B19" s="1"/>
      <c r="C19" s="1"/>
      <c r="D19" s="14"/>
      <c r="E19" s="1" t="str">
        <f t="shared" si="0"/>
        <v/>
      </c>
    </row>
    <row r="20" spans="1:5" x14ac:dyDescent="0.3">
      <c r="A20" s="1"/>
      <c r="B20" s="1"/>
      <c r="C20" s="1"/>
      <c r="D20" s="14"/>
      <c r="E20" s="1" t="str">
        <f t="shared" si="0"/>
        <v/>
      </c>
    </row>
    <row r="21" spans="1:5" x14ac:dyDescent="0.3">
      <c r="A21" s="1"/>
      <c r="B21" s="1"/>
      <c r="C21" s="1"/>
      <c r="D21" s="14"/>
      <c r="E21" s="1" t="str">
        <f t="shared" si="0"/>
        <v/>
      </c>
    </row>
    <row r="22" spans="1:5" x14ac:dyDescent="0.3">
      <c r="A22" s="1"/>
      <c r="B22" s="1"/>
      <c r="C22" s="1"/>
      <c r="D22" s="14"/>
      <c r="E22" s="1" t="str">
        <f t="shared" si="0"/>
        <v/>
      </c>
    </row>
    <row r="23" spans="1:5" x14ac:dyDescent="0.3">
      <c r="A23" s="1"/>
      <c r="B23" s="1"/>
      <c r="C23" s="1"/>
      <c r="D23" s="14"/>
      <c r="E23" s="1" t="str">
        <f t="shared" si="0"/>
        <v/>
      </c>
    </row>
    <row r="24" spans="1:5" x14ac:dyDescent="0.3">
      <c r="A24" s="1"/>
      <c r="B24" s="1"/>
      <c r="C24" s="1"/>
      <c r="D24" s="14"/>
      <c r="E24" s="1" t="str">
        <f t="shared" si="0"/>
        <v/>
      </c>
    </row>
    <row r="25" spans="1:5" x14ac:dyDescent="0.3">
      <c r="A25" s="1"/>
      <c r="B25" s="1"/>
      <c r="C25" s="1"/>
      <c r="D25" s="14"/>
      <c r="E25" s="1" t="str">
        <f t="shared" si="0"/>
        <v/>
      </c>
    </row>
    <row r="26" spans="1:5" x14ac:dyDescent="0.3">
      <c r="A26" s="1"/>
      <c r="B26" s="1"/>
      <c r="C26" s="1"/>
      <c r="D26" s="14"/>
      <c r="E26" s="1" t="str">
        <f t="shared" si="0"/>
        <v/>
      </c>
    </row>
    <row r="27" spans="1:5" x14ac:dyDescent="0.3">
      <c r="A27" s="1"/>
      <c r="B27" s="1"/>
      <c r="C27" s="1"/>
      <c r="D27" s="14"/>
      <c r="E27" s="1" t="str">
        <f t="shared" si="0"/>
        <v/>
      </c>
    </row>
    <row r="28" spans="1:5" x14ac:dyDescent="0.3">
      <c r="A28" s="1"/>
      <c r="B28" s="1"/>
      <c r="C28" s="1"/>
      <c r="D28" s="14"/>
      <c r="E28" s="1" t="str">
        <f t="shared" si="0"/>
        <v/>
      </c>
    </row>
    <row r="29" spans="1:5" x14ac:dyDescent="0.3">
      <c r="A29" s="1"/>
      <c r="B29" s="1"/>
      <c r="C29" s="1"/>
      <c r="D29" s="14"/>
      <c r="E29" s="1" t="str">
        <f t="shared" si="0"/>
        <v/>
      </c>
    </row>
    <row r="30" spans="1:5" x14ac:dyDescent="0.3">
      <c r="A30" s="1"/>
      <c r="B30" s="1"/>
      <c r="C30" s="1"/>
      <c r="D30" s="14"/>
      <c r="E30" s="1" t="str">
        <f t="shared" si="0"/>
        <v/>
      </c>
    </row>
    <row r="31" spans="1:5" x14ac:dyDescent="0.3">
      <c r="A31" s="1"/>
      <c r="B31" s="1"/>
      <c r="C31" s="1"/>
      <c r="D31" s="14"/>
      <c r="E31" s="1" t="str">
        <f t="shared" si="0"/>
        <v/>
      </c>
    </row>
    <row r="32" spans="1:5" x14ac:dyDescent="0.3">
      <c r="A32" s="1"/>
      <c r="B32" s="1"/>
      <c r="C32" s="1"/>
      <c r="D32" s="14"/>
      <c r="E32" s="1" t="str">
        <f t="shared" si="0"/>
        <v/>
      </c>
    </row>
    <row r="33" spans="1:5" x14ac:dyDescent="0.3">
      <c r="A33" s="1"/>
      <c r="B33" s="1"/>
      <c r="C33" s="1"/>
      <c r="D33" s="14"/>
      <c r="E33" s="1" t="str">
        <f t="shared" si="0"/>
        <v/>
      </c>
    </row>
    <row r="34" spans="1:5" x14ac:dyDescent="0.3">
      <c r="A34" s="1"/>
      <c r="B34" s="1"/>
      <c r="C34" s="1"/>
      <c r="D34" s="14"/>
      <c r="E34" s="1" t="str">
        <f t="shared" si="0"/>
        <v/>
      </c>
    </row>
    <row r="35" spans="1:5" x14ac:dyDescent="0.3">
      <c r="A35" s="1"/>
      <c r="B35" s="1"/>
      <c r="C35" s="1"/>
      <c r="D35" s="14"/>
      <c r="E35" s="1" t="str">
        <f t="shared" si="0"/>
        <v/>
      </c>
    </row>
    <row r="36" spans="1:5" x14ac:dyDescent="0.3">
      <c r="A36" s="1"/>
      <c r="B36" s="1"/>
      <c r="C36" s="1"/>
      <c r="D36" s="14"/>
      <c r="E36" s="1" t="str">
        <f t="shared" si="0"/>
        <v/>
      </c>
    </row>
    <row r="37" spans="1:5" x14ac:dyDescent="0.3">
      <c r="A37" s="1"/>
      <c r="B37" s="1"/>
      <c r="C37" s="1"/>
      <c r="D37" s="14"/>
      <c r="E37" s="1" t="str">
        <f t="shared" si="0"/>
        <v/>
      </c>
    </row>
    <row r="38" spans="1:5" x14ac:dyDescent="0.3">
      <c r="A38" s="1"/>
      <c r="B38" s="1"/>
      <c r="C38" s="1"/>
      <c r="D38" s="14"/>
      <c r="E38" s="1" t="str">
        <f t="shared" si="0"/>
        <v/>
      </c>
    </row>
    <row r="39" spans="1:5" x14ac:dyDescent="0.3">
      <c r="A39" s="1"/>
      <c r="B39" s="1"/>
      <c r="C39" s="1"/>
      <c r="D39" s="14"/>
      <c r="E39" s="1" t="str">
        <f t="shared" si="0"/>
        <v/>
      </c>
    </row>
    <row r="40" spans="1:5" x14ac:dyDescent="0.3">
      <c r="A40" s="1"/>
      <c r="B40" s="1"/>
      <c r="C40" s="1"/>
      <c r="D40" s="14"/>
    </row>
    <row r="41" spans="1:5" x14ac:dyDescent="0.3">
      <c r="A41" s="1"/>
      <c r="B41" s="1"/>
      <c r="C41" s="1"/>
      <c r="D41" s="14"/>
    </row>
    <row r="42" spans="1:5" x14ac:dyDescent="0.3">
      <c r="A42" s="1"/>
      <c r="B42" s="1"/>
      <c r="C42" s="1"/>
      <c r="D42" s="14"/>
    </row>
    <row r="43" spans="1:5" x14ac:dyDescent="0.3">
      <c r="A43" s="1"/>
      <c r="B43" s="1"/>
      <c r="C43" s="1"/>
      <c r="D43" s="14"/>
    </row>
    <row r="44" spans="1:5" x14ac:dyDescent="0.3">
      <c r="A44" s="1"/>
      <c r="B44" s="1"/>
      <c r="C44" s="1"/>
      <c r="D44" s="14"/>
    </row>
    <row r="45" spans="1:5" x14ac:dyDescent="0.3">
      <c r="A45" s="1"/>
      <c r="B45" s="1"/>
      <c r="C45" s="1"/>
      <c r="D45" s="14"/>
    </row>
    <row r="46" spans="1:5" x14ac:dyDescent="0.3">
      <c r="A46" s="1"/>
      <c r="B46" s="1"/>
      <c r="C46" s="1"/>
      <c r="D46" s="14"/>
    </row>
    <row r="47" spans="1:5" x14ac:dyDescent="0.3">
      <c r="A47" s="1"/>
      <c r="B47" s="1"/>
      <c r="C47" s="1"/>
      <c r="D47" s="14"/>
    </row>
    <row r="48" spans="1:5" x14ac:dyDescent="0.3">
      <c r="A48" s="1"/>
      <c r="B48" s="1"/>
      <c r="C48" s="1"/>
      <c r="D48" s="14"/>
    </row>
    <row r="49" spans="1:4" x14ac:dyDescent="0.3">
      <c r="A49" s="1"/>
      <c r="B49" s="1"/>
      <c r="C49" s="1"/>
      <c r="D49" s="14"/>
    </row>
    <row r="50" spans="1:4" x14ac:dyDescent="0.3">
      <c r="A50" s="1"/>
      <c r="B50" s="1"/>
      <c r="C50" s="1"/>
      <c r="D50" s="14"/>
    </row>
    <row r="51" spans="1:4" x14ac:dyDescent="0.3">
      <c r="A51" s="1"/>
      <c r="B51" s="1"/>
      <c r="C51" s="1"/>
      <c r="D51" s="14"/>
    </row>
    <row r="52" spans="1:4" x14ac:dyDescent="0.3">
      <c r="A52" s="1"/>
      <c r="B52" s="1"/>
      <c r="C52" s="1"/>
      <c r="D52" s="14"/>
    </row>
    <row r="53" spans="1:4" x14ac:dyDescent="0.3">
      <c r="A53" s="1"/>
      <c r="B53" s="1"/>
      <c r="C53" s="1"/>
      <c r="D53" s="14"/>
    </row>
    <row r="54" spans="1:4" x14ac:dyDescent="0.3">
      <c r="A54" s="1"/>
      <c r="B54" s="1"/>
      <c r="C54" s="1"/>
      <c r="D54" s="14"/>
    </row>
    <row r="55" spans="1:4" x14ac:dyDescent="0.3">
      <c r="A55" s="1"/>
      <c r="B55" s="1"/>
      <c r="C55" s="1"/>
      <c r="D55" s="14"/>
    </row>
    <row r="56" spans="1:4" x14ac:dyDescent="0.3">
      <c r="A56" s="1"/>
      <c r="B56" s="1"/>
      <c r="C56" s="1"/>
      <c r="D56" s="14"/>
    </row>
    <row r="57" spans="1:4" x14ac:dyDescent="0.3">
      <c r="A57" s="1"/>
      <c r="B57" s="1"/>
      <c r="C57" s="1"/>
      <c r="D57" s="14"/>
    </row>
    <row r="58" spans="1:4" x14ac:dyDescent="0.3">
      <c r="A58" s="1"/>
      <c r="B58" s="1"/>
      <c r="C58" s="1"/>
      <c r="D58" s="14"/>
    </row>
    <row r="59" spans="1:4" x14ac:dyDescent="0.3">
      <c r="A59" s="1"/>
      <c r="B59" s="1"/>
      <c r="C59" s="1"/>
      <c r="D59" s="14"/>
    </row>
    <row r="60" spans="1:4" x14ac:dyDescent="0.3">
      <c r="A60" s="1"/>
      <c r="B60" s="1"/>
      <c r="C60" s="1"/>
      <c r="D60" s="14"/>
    </row>
    <row r="61" spans="1:4" x14ac:dyDescent="0.3">
      <c r="A61" s="1"/>
      <c r="B61" s="1"/>
      <c r="C61" s="1"/>
      <c r="D61" s="14"/>
    </row>
    <row r="62" spans="1:4" x14ac:dyDescent="0.3">
      <c r="A62" s="1"/>
      <c r="B62" s="1"/>
      <c r="C62" s="1"/>
      <c r="D62" s="14"/>
    </row>
    <row r="63" spans="1:4" x14ac:dyDescent="0.3">
      <c r="A63" s="1"/>
      <c r="B63" s="1"/>
      <c r="C63" s="1"/>
      <c r="D63" s="14"/>
    </row>
    <row r="64" spans="1:4" x14ac:dyDescent="0.3">
      <c r="A64" s="1"/>
      <c r="B64" s="1"/>
      <c r="C64" s="1"/>
      <c r="D64" s="14"/>
    </row>
    <row r="65" spans="1:4" x14ac:dyDescent="0.3">
      <c r="A65" s="1"/>
      <c r="B65" s="1"/>
      <c r="C65" s="1"/>
      <c r="D65" s="14"/>
    </row>
    <row r="66" spans="1:4" x14ac:dyDescent="0.3">
      <c r="A66" s="1"/>
      <c r="B66" s="1"/>
      <c r="C66" s="1"/>
      <c r="D66" s="14"/>
    </row>
    <row r="67" spans="1:4" x14ac:dyDescent="0.3">
      <c r="A67" s="1"/>
      <c r="B67" s="1"/>
      <c r="C67" s="1"/>
      <c r="D67" s="14"/>
    </row>
  </sheetData>
  <mergeCells count="4">
    <mergeCell ref="D2:E2"/>
    <mergeCell ref="A3:B3"/>
    <mergeCell ref="C3:E3"/>
    <mergeCell ref="C4:D4"/>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131"/>
  <dimension ref="A1:E67"/>
  <sheetViews>
    <sheetView rightToLeft="1" workbookViewId="0">
      <pane ySplit="7" topLeftCell="A8" activePane="bottomLeft" state="frozen"/>
      <selection pane="bottomLeft" activeCell="B9" sqref="B9"/>
    </sheetView>
  </sheetViews>
  <sheetFormatPr defaultRowHeight="14" x14ac:dyDescent="0.3"/>
  <cols>
    <col min="1" max="1" width="12.08203125" customWidth="1"/>
    <col min="2" max="2" width="44.08203125" customWidth="1"/>
    <col min="5" max="5" width="8.75" style="1"/>
  </cols>
  <sheetData>
    <row r="1" spans="1:5" ht="18" x14ac:dyDescent="0.4">
      <c r="A1" s="19"/>
      <c r="B1" s="20" t="s">
        <v>152</v>
      </c>
      <c r="C1" s="19"/>
      <c r="D1" s="19" t="s">
        <v>151</v>
      </c>
      <c r="E1" s="19"/>
    </row>
    <row r="2" spans="1:5" x14ac:dyDescent="0.3">
      <c r="A2" s="286" t="s">
        <v>155</v>
      </c>
      <c r="B2" s="286"/>
      <c r="C2" s="19"/>
      <c r="D2" s="287"/>
      <c r="E2" s="287"/>
    </row>
    <row r="3" spans="1:5" x14ac:dyDescent="0.3">
      <c r="A3" s="286" t="s">
        <v>150</v>
      </c>
      <c r="B3" s="286"/>
      <c r="C3" s="286" t="s">
        <v>153</v>
      </c>
      <c r="D3" s="286"/>
      <c r="E3" s="286"/>
    </row>
    <row r="4" spans="1:5" x14ac:dyDescent="0.3">
      <c r="A4" s="19"/>
      <c r="B4" s="19"/>
      <c r="C4" s="286" t="s">
        <v>154</v>
      </c>
      <c r="D4" s="286"/>
      <c r="E4" s="19"/>
    </row>
    <row r="5" spans="1:5" x14ac:dyDescent="0.3">
      <c r="A5" s="19"/>
      <c r="B5" s="19"/>
      <c r="C5" s="19"/>
      <c r="D5" s="19"/>
      <c r="E5" s="19"/>
    </row>
    <row r="6" spans="1:5" x14ac:dyDescent="0.3">
      <c r="A6" s="19"/>
      <c r="B6" s="19"/>
      <c r="C6" s="19"/>
      <c r="D6" s="19"/>
      <c r="E6" s="19"/>
    </row>
    <row r="7" spans="1:5" x14ac:dyDescent="0.3">
      <c r="A7" s="15" t="s">
        <v>141</v>
      </c>
      <c r="B7" s="16" t="s">
        <v>142</v>
      </c>
      <c r="C7" s="15" t="s">
        <v>143</v>
      </c>
      <c r="D7" s="17" t="s">
        <v>144</v>
      </c>
      <c r="E7" s="15" t="s">
        <v>145</v>
      </c>
    </row>
    <row r="8" spans="1:5" x14ac:dyDescent="0.3">
      <c r="A8" s="1" t="s">
        <v>146</v>
      </c>
      <c r="B8" s="1" t="s">
        <v>147</v>
      </c>
      <c r="C8" s="1">
        <v>10000</v>
      </c>
      <c r="D8" s="14"/>
      <c r="E8" s="1">
        <f>C8</f>
        <v>10000</v>
      </c>
    </row>
    <row r="9" spans="1:5" x14ac:dyDescent="0.3">
      <c r="A9" s="1"/>
      <c r="B9" s="1"/>
      <c r="C9" s="1"/>
      <c r="D9" s="14"/>
      <c r="E9" s="1" t="str">
        <f>IF(OR(C9&lt;&gt;"",D9&lt;&gt;"",),E8+C9-D9,"")</f>
        <v/>
      </c>
    </row>
    <row r="10" spans="1:5" x14ac:dyDescent="0.3">
      <c r="A10" s="1"/>
      <c r="B10" s="1"/>
      <c r="C10" s="1"/>
      <c r="D10" s="14"/>
      <c r="E10" s="1" t="str">
        <f t="shared" ref="E10:E38" si="0">IF(OR(C10&lt;&gt;"",D10&lt;&gt;"",),E9+C10-D10,"")</f>
        <v/>
      </c>
    </row>
    <row r="11" spans="1:5" x14ac:dyDescent="0.3">
      <c r="A11" s="1"/>
      <c r="B11" s="1"/>
      <c r="C11" s="1"/>
      <c r="D11" s="14"/>
      <c r="E11" s="1" t="str">
        <f t="shared" si="0"/>
        <v/>
      </c>
    </row>
    <row r="12" spans="1:5" x14ac:dyDescent="0.3">
      <c r="A12" s="1"/>
      <c r="B12" s="1"/>
      <c r="C12" s="1"/>
      <c r="D12" s="14"/>
      <c r="E12" s="1" t="str">
        <f t="shared" si="0"/>
        <v/>
      </c>
    </row>
    <row r="13" spans="1:5" x14ac:dyDescent="0.3">
      <c r="A13" s="1"/>
      <c r="B13" s="1"/>
      <c r="C13" s="1"/>
      <c r="D13" s="14"/>
      <c r="E13" s="1" t="str">
        <f t="shared" si="0"/>
        <v/>
      </c>
    </row>
    <row r="14" spans="1:5" x14ac:dyDescent="0.3">
      <c r="A14" s="1"/>
      <c r="B14" s="1"/>
      <c r="C14" s="1"/>
      <c r="D14" s="14"/>
      <c r="E14" s="1" t="str">
        <f t="shared" si="0"/>
        <v/>
      </c>
    </row>
    <row r="15" spans="1:5" x14ac:dyDescent="0.3">
      <c r="A15" s="1"/>
      <c r="B15" s="1"/>
      <c r="C15" s="1"/>
      <c r="D15" s="14"/>
      <c r="E15" s="1" t="str">
        <f t="shared" si="0"/>
        <v/>
      </c>
    </row>
    <row r="16" spans="1:5" x14ac:dyDescent="0.3">
      <c r="A16" s="1"/>
      <c r="B16" s="1"/>
      <c r="C16" s="1"/>
      <c r="D16" s="14"/>
      <c r="E16" s="1" t="str">
        <f t="shared" si="0"/>
        <v/>
      </c>
    </row>
    <row r="17" spans="1:5" x14ac:dyDescent="0.3">
      <c r="A17" s="1"/>
      <c r="B17" s="1"/>
      <c r="C17" s="1"/>
      <c r="D17" s="14"/>
      <c r="E17" s="1" t="str">
        <f t="shared" si="0"/>
        <v/>
      </c>
    </row>
    <row r="18" spans="1:5" x14ac:dyDescent="0.3">
      <c r="A18" s="1"/>
      <c r="B18" s="1"/>
      <c r="C18" s="1"/>
      <c r="D18" s="14"/>
      <c r="E18" s="1" t="str">
        <f t="shared" si="0"/>
        <v/>
      </c>
    </row>
    <row r="19" spans="1:5" x14ac:dyDescent="0.3">
      <c r="A19" s="1"/>
      <c r="B19" s="1"/>
      <c r="C19" s="1"/>
      <c r="D19" s="14"/>
      <c r="E19" s="1" t="str">
        <f t="shared" si="0"/>
        <v/>
      </c>
    </row>
    <row r="20" spans="1:5" x14ac:dyDescent="0.3">
      <c r="A20" s="1"/>
      <c r="B20" s="1"/>
      <c r="C20" s="1"/>
      <c r="D20" s="14"/>
      <c r="E20" s="1" t="str">
        <f t="shared" si="0"/>
        <v/>
      </c>
    </row>
    <row r="21" spans="1:5" x14ac:dyDescent="0.3">
      <c r="A21" s="1"/>
      <c r="B21" s="1"/>
      <c r="C21" s="1"/>
      <c r="D21" s="14"/>
      <c r="E21" s="1" t="str">
        <f t="shared" si="0"/>
        <v/>
      </c>
    </row>
    <row r="22" spans="1:5" x14ac:dyDescent="0.3">
      <c r="A22" s="1"/>
      <c r="B22" s="1"/>
      <c r="C22" s="1"/>
      <c r="D22" s="14"/>
      <c r="E22" s="1" t="str">
        <f t="shared" si="0"/>
        <v/>
      </c>
    </row>
    <row r="23" spans="1:5" x14ac:dyDescent="0.3">
      <c r="A23" s="1"/>
      <c r="B23" s="1"/>
      <c r="C23" s="1"/>
      <c r="D23" s="14"/>
      <c r="E23" s="1" t="str">
        <f t="shared" si="0"/>
        <v/>
      </c>
    </row>
    <row r="24" spans="1:5" x14ac:dyDescent="0.3">
      <c r="A24" s="1"/>
      <c r="B24" s="1"/>
      <c r="C24" s="1"/>
      <c r="D24" s="14"/>
      <c r="E24" s="1" t="str">
        <f t="shared" si="0"/>
        <v/>
      </c>
    </row>
    <row r="25" spans="1:5" x14ac:dyDescent="0.3">
      <c r="A25" s="1"/>
      <c r="B25" s="1"/>
      <c r="C25" s="1"/>
      <c r="D25" s="14"/>
      <c r="E25" s="1" t="str">
        <f t="shared" si="0"/>
        <v/>
      </c>
    </row>
    <row r="26" spans="1:5" x14ac:dyDescent="0.3">
      <c r="A26" s="1"/>
      <c r="B26" s="1"/>
      <c r="C26" s="1"/>
      <c r="D26" s="14"/>
      <c r="E26" s="1" t="str">
        <f t="shared" si="0"/>
        <v/>
      </c>
    </row>
    <row r="27" spans="1:5" x14ac:dyDescent="0.3">
      <c r="A27" s="1"/>
      <c r="B27" s="1"/>
      <c r="C27" s="1"/>
      <c r="D27" s="14"/>
      <c r="E27" s="1" t="str">
        <f t="shared" si="0"/>
        <v/>
      </c>
    </row>
    <row r="28" spans="1:5" x14ac:dyDescent="0.3">
      <c r="A28" s="1"/>
      <c r="B28" s="1"/>
      <c r="C28" s="1"/>
      <c r="D28" s="14"/>
      <c r="E28" s="1" t="str">
        <f t="shared" si="0"/>
        <v/>
      </c>
    </row>
    <row r="29" spans="1:5" x14ac:dyDescent="0.3">
      <c r="A29" s="1"/>
      <c r="B29" s="1"/>
      <c r="C29" s="1"/>
      <c r="D29" s="14"/>
      <c r="E29" s="1" t="str">
        <f t="shared" si="0"/>
        <v/>
      </c>
    </row>
    <row r="30" spans="1:5" x14ac:dyDescent="0.3">
      <c r="A30" s="1"/>
      <c r="B30" s="1"/>
      <c r="C30" s="1"/>
      <c r="D30" s="14"/>
      <c r="E30" s="1" t="str">
        <f t="shared" si="0"/>
        <v/>
      </c>
    </row>
    <row r="31" spans="1:5" x14ac:dyDescent="0.3">
      <c r="A31" s="1"/>
      <c r="B31" s="1"/>
      <c r="C31" s="1"/>
      <c r="D31" s="14"/>
      <c r="E31" s="1" t="str">
        <f t="shared" si="0"/>
        <v/>
      </c>
    </row>
    <row r="32" spans="1:5" x14ac:dyDescent="0.3">
      <c r="A32" s="1"/>
      <c r="B32" s="1"/>
      <c r="C32" s="1"/>
      <c r="D32" s="14"/>
      <c r="E32" s="1" t="str">
        <f t="shared" si="0"/>
        <v/>
      </c>
    </row>
    <row r="33" spans="1:5" x14ac:dyDescent="0.3">
      <c r="A33" s="1"/>
      <c r="B33" s="1"/>
      <c r="C33" s="1"/>
      <c r="D33" s="14"/>
      <c r="E33" s="1" t="str">
        <f t="shared" si="0"/>
        <v/>
      </c>
    </row>
    <row r="34" spans="1:5" x14ac:dyDescent="0.3">
      <c r="A34" s="1"/>
      <c r="B34" s="1"/>
      <c r="C34" s="1"/>
      <c r="D34" s="14"/>
      <c r="E34" s="1" t="str">
        <f t="shared" si="0"/>
        <v/>
      </c>
    </row>
    <row r="35" spans="1:5" x14ac:dyDescent="0.3">
      <c r="A35" s="1"/>
      <c r="B35" s="1"/>
      <c r="C35" s="1"/>
      <c r="D35" s="14"/>
      <c r="E35" s="1" t="str">
        <f t="shared" si="0"/>
        <v/>
      </c>
    </row>
    <row r="36" spans="1:5" x14ac:dyDescent="0.3">
      <c r="A36" s="1"/>
      <c r="B36" s="1"/>
      <c r="C36" s="1"/>
      <c r="D36" s="14"/>
      <c r="E36" s="1" t="str">
        <f t="shared" si="0"/>
        <v/>
      </c>
    </row>
    <row r="37" spans="1:5" x14ac:dyDescent="0.3">
      <c r="A37" s="1"/>
      <c r="B37" s="1"/>
      <c r="C37" s="1"/>
      <c r="D37" s="14"/>
      <c r="E37" s="1" t="str">
        <f t="shared" si="0"/>
        <v/>
      </c>
    </row>
    <row r="38" spans="1:5" x14ac:dyDescent="0.3">
      <c r="A38" s="1"/>
      <c r="B38" s="1"/>
      <c r="C38" s="1"/>
      <c r="D38" s="14"/>
      <c r="E38" s="1" t="str">
        <f t="shared" si="0"/>
        <v/>
      </c>
    </row>
    <row r="39" spans="1:5" x14ac:dyDescent="0.3">
      <c r="A39" s="1"/>
      <c r="B39" s="1"/>
      <c r="C39" s="1"/>
      <c r="D39" s="14"/>
    </row>
    <row r="40" spans="1:5" x14ac:dyDescent="0.3">
      <c r="A40" s="1"/>
      <c r="B40" s="1"/>
      <c r="C40" s="1"/>
      <c r="D40" s="14"/>
    </row>
    <row r="41" spans="1:5" x14ac:dyDescent="0.3">
      <c r="A41" s="1"/>
      <c r="B41" s="1"/>
      <c r="C41" s="1"/>
      <c r="D41" s="14"/>
    </row>
    <row r="42" spans="1:5" x14ac:dyDescent="0.3">
      <c r="A42" s="1"/>
      <c r="B42" s="1"/>
      <c r="C42" s="1"/>
      <c r="D42" s="14"/>
    </row>
    <row r="43" spans="1:5" x14ac:dyDescent="0.3">
      <c r="A43" s="1"/>
      <c r="B43" s="1"/>
      <c r="C43" s="1"/>
      <c r="D43" s="14"/>
    </row>
    <row r="44" spans="1:5" x14ac:dyDescent="0.3">
      <c r="A44" s="1"/>
      <c r="B44" s="1"/>
      <c r="C44" s="1"/>
      <c r="D44" s="14"/>
    </row>
    <row r="45" spans="1:5" x14ac:dyDescent="0.3">
      <c r="A45" s="1"/>
      <c r="B45" s="1"/>
      <c r="C45" s="1"/>
      <c r="D45" s="14"/>
    </row>
    <row r="46" spans="1:5" x14ac:dyDescent="0.3">
      <c r="A46" s="1"/>
      <c r="B46" s="1"/>
      <c r="C46" s="1"/>
      <c r="D46" s="14"/>
    </row>
    <row r="47" spans="1:5" x14ac:dyDescent="0.3">
      <c r="A47" s="1"/>
      <c r="B47" s="1"/>
      <c r="C47" s="1"/>
      <c r="D47" s="14"/>
    </row>
    <row r="48" spans="1:5" x14ac:dyDescent="0.3">
      <c r="A48" s="1"/>
      <c r="B48" s="1"/>
      <c r="C48" s="1"/>
      <c r="D48" s="14"/>
    </row>
    <row r="49" spans="1:4" x14ac:dyDescent="0.3">
      <c r="A49" s="1"/>
      <c r="B49" s="1"/>
      <c r="C49" s="1"/>
      <c r="D49" s="14"/>
    </row>
    <row r="50" spans="1:4" x14ac:dyDescent="0.3">
      <c r="A50" s="1"/>
      <c r="B50" s="1"/>
      <c r="C50" s="1"/>
      <c r="D50" s="14"/>
    </row>
    <row r="51" spans="1:4" x14ac:dyDescent="0.3">
      <c r="A51" s="1"/>
      <c r="B51" s="1"/>
      <c r="C51" s="1"/>
      <c r="D51" s="14"/>
    </row>
    <row r="52" spans="1:4" x14ac:dyDescent="0.3">
      <c r="A52" s="1"/>
      <c r="B52" s="1"/>
      <c r="C52" s="1"/>
      <c r="D52" s="14"/>
    </row>
    <row r="53" spans="1:4" x14ac:dyDescent="0.3">
      <c r="A53" s="1"/>
      <c r="B53" s="1"/>
      <c r="C53" s="1"/>
      <c r="D53" s="14"/>
    </row>
    <row r="54" spans="1:4" x14ac:dyDescent="0.3">
      <c r="A54" s="1"/>
      <c r="B54" s="1"/>
      <c r="C54" s="1"/>
      <c r="D54" s="14"/>
    </row>
    <row r="55" spans="1:4" x14ac:dyDescent="0.3">
      <c r="A55" s="1"/>
      <c r="B55" s="1"/>
      <c r="C55" s="1"/>
      <c r="D55" s="14"/>
    </row>
    <row r="56" spans="1:4" x14ac:dyDescent="0.3">
      <c r="A56" s="1"/>
      <c r="B56" s="1"/>
      <c r="C56" s="1"/>
      <c r="D56" s="14"/>
    </row>
    <row r="57" spans="1:4" x14ac:dyDescent="0.3">
      <c r="A57" s="1"/>
      <c r="B57" s="1"/>
      <c r="C57" s="1"/>
      <c r="D57" s="14"/>
    </row>
    <row r="58" spans="1:4" x14ac:dyDescent="0.3">
      <c r="A58" s="1"/>
      <c r="B58" s="1"/>
      <c r="C58" s="1"/>
      <c r="D58" s="14"/>
    </row>
    <row r="59" spans="1:4" x14ac:dyDescent="0.3">
      <c r="A59" s="1"/>
      <c r="B59" s="1"/>
      <c r="C59" s="1"/>
      <c r="D59" s="14"/>
    </row>
    <row r="60" spans="1:4" x14ac:dyDescent="0.3">
      <c r="A60" s="1"/>
      <c r="B60" s="1"/>
      <c r="C60" s="1"/>
      <c r="D60" s="14"/>
    </row>
    <row r="61" spans="1:4" x14ac:dyDescent="0.3">
      <c r="A61" s="1"/>
      <c r="B61" s="1"/>
      <c r="C61" s="1"/>
      <c r="D61" s="14"/>
    </row>
    <row r="62" spans="1:4" x14ac:dyDescent="0.3">
      <c r="A62" s="1"/>
      <c r="B62" s="1"/>
      <c r="C62" s="1"/>
      <c r="D62" s="14"/>
    </row>
    <row r="63" spans="1:4" x14ac:dyDescent="0.3">
      <c r="A63" s="1"/>
      <c r="B63" s="1"/>
      <c r="C63" s="1"/>
      <c r="D63" s="14"/>
    </row>
    <row r="64" spans="1:4" x14ac:dyDescent="0.3">
      <c r="A64" s="1"/>
      <c r="B64" s="1"/>
      <c r="C64" s="1"/>
      <c r="D64" s="14"/>
    </row>
    <row r="65" spans="1:4" x14ac:dyDescent="0.3">
      <c r="A65" s="1"/>
      <c r="B65" s="1"/>
      <c r="C65" s="1"/>
      <c r="D65" s="14"/>
    </row>
    <row r="66" spans="1:4" x14ac:dyDescent="0.3">
      <c r="A66" s="1"/>
      <c r="B66" s="1"/>
      <c r="C66" s="1"/>
      <c r="D66" s="14"/>
    </row>
    <row r="67" spans="1:4" x14ac:dyDescent="0.3">
      <c r="A67" s="1"/>
      <c r="B67" s="1"/>
      <c r="C67" s="1"/>
      <c r="D67" s="14"/>
    </row>
  </sheetData>
  <mergeCells count="5">
    <mergeCell ref="A2:B2"/>
    <mergeCell ref="A3:B3"/>
    <mergeCell ref="D2:E2"/>
    <mergeCell ref="C3:E3"/>
    <mergeCell ref="C4:D4"/>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41"/>
  <dimension ref="A1:E67"/>
  <sheetViews>
    <sheetView rightToLeft="1" workbookViewId="0">
      <pane ySplit="7" topLeftCell="A26" activePane="bottomLeft" state="frozen"/>
      <selection pane="bottomLeft" activeCell="A28" sqref="A28"/>
    </sheetView>
  </sheetViews>
  <sheetFormatPr defaultRowHeight="14" x14ac:dyDescent="0.3"/>
  <cols>
    <col min="1" max="1" width="12.08203125" style="31" customWidth="1"/>
    <col min="2" max="2" width="35.25" style="212" customWidth="1"/>
    <col min="3" max="4" width="10.9140625" style="50" bestFit="1" customWidth="1"/>
    <col min="5" max="5" width="11.33203125" style="165" bestFit="1" customWidth="1"/>
  </cols>
  <sheetData>
    <row r="1" spans="1:5" ht="18" x14ac:dyDescent="0.3">
      <c r="A1" s="232"/>
      <c r="B1" s="235" t="s">
        <v>157</v>
      </c>
      <c r="C1" s="218"/>
      <c r="D1" s="218" t="s">
        <v>151</v>
      </c>
      <c r="E1" s="218"/>
    </row>
    <row r="2" spans="1:5" x14ac:dyDescent="0.3">
      <c r="A2" s="288" t="s">
        <v>155</v>
      </c>
      <c r="B2" s="288"/>
      <c r="C2" s="218"/>
      <c r="D2" s="289"/>
      <c r="E2" s="289"/>
    </row>
    <row r="3" spans="1:5" x14ac:dyDescent="0.3">
      <c r="A3" s="288" t="s">
        <v>150</v>
      </c>
      <c r="B3" s="288"/>
      <c r="C3" s="290" t="s">
        <v>153</v>
      </c>
      <c r="D3" s="290"/>
      <c r="E3" s="290"/>
    </row>
    <row r="4" spans="1:5" x14ac:dyDescent="0.3">
      <c r="A4" s="232"/>
      <c r="B4" s="233"/>
      <c r="C4" s="290" t="s">
        <v>154</v>
      </c>
      <c r="D4" s="290"/>
      <c r="E4" s="218"/>
    </row>
    <row r="5" spans="1:5" x14ac:dyDescent="0.3">
      <c r="A5" s="232"/>
      <c r="B5" s="233"/>
      <c r="C5" s="218"/>
      <c r="D5" s="218"/>
      <c r="E5" s="218"/>
    </row>
    <row r="6" spans="1:5" x14ac:dyDescent="0.3">
      <c r="A6" s="232"/>
      <c r="B6" s="233"/>
      <c r="C6" s="218"/>
      <c r="D6" s="218"/>
      <c r="E6" s="218"/>
    </row>
    <row r="7" spans="1:5" x14ac:dyDescent="0.3">
      <c r="A7" s="217" t="s">
        <v>141</v>
      </c>
      <c r="B7" s="236" t="s">
        <v>142</v>
      </c>
      <c r="C7" s="214" t="s">
        <v>143</v>
      </c>
      <c r="D7" s="215" t="s">
        <v>144</v>
      </c>
      <c r="E7" s="214" t="s">
        <v>145</v>
      </c>
    </row>
    <row r="8" spans="1:5" x14ac:dyDescent="0.3">
      <c r="A8" s="216">
        <v>46188</v>
      </c>
      <c r="B8" s="234" t="s">
        <v>463</v>
      </c>
      <c r="C8" s="165">
        <v>797000</v>
      </c>
      <c r="D8" s="213"/>
      <c r="E8" s="165">
        <f>C8</f>
        <v>797000</v>
      </c>
    </row>
    <row r="9" spans="1:5" x14ac:dyDescent="0.3">
      <c r="A9" s="216"/>
      <c r="B9" s="234" t="s">
        <v>23</v>
      </c>
      <c r="C9" s="165"/>
      <c r="D9" s="213">
        <v>48875</v>
      </c>
      <c r="E9" s="165">
        <f>IF(OR(C9&lt;&gt;"",D9&lt;&gt;"",),E8+C9-D9,"")</f>
        <v>748125</v>
      </c>
    </row>
    <row r="10" spans="1:5" x14ac:dyDescent="0.3">
      <c r="A10" s="216"/>
      <c r="B10" s="234" t="s">
        <v>228</v>
      </c>
      <c r="C10" s="165"/>
      <c r="D10" s="213">
        <v>103200</v>
      </c>
      <c r="E10" s="165">
        <f t="shared" ref="E10:E38" si="0">IF(OR(C10&lt;&gt;"",D10&lt;&gt;"",),E9+C10-D10,"")</f>
        <v>644925</v>
      </c>
    </row>
    <row r="11" spans="1:5" x14ac:dyDescent="0.3">
      <c r="A11" s="216"/>
      <c r="B11" s="234" t="s">
        <v>35</v>
      </c>
      <c r="C11" s="165"/>
      <c r="D11" s="213">
        <v>174200</v>
      </c>
      <c r="E11" s="165">
        <f t="shared" si="0"/>
        <v>470725</v>
      </c>
    </row>
    <row r="12" spans="1:5" x14ac:dyDescent="0.3">
      <c r="A12" s="216"/>
      <c r="B12" s="234" t="s">
        <v>233</v>
      </c>
      <c r="C12" s="165"/>
      <c r="D12" s="213">
        <v>30000</v>
      </c>
      <c r="E12" s="165">
        <f t="shared" si="0"/>
        <v>440725</v>
      </c>
    </row>
    <row r="13" spans="1:5" x14ac:dyDescent="0.3">
      <c r="A13" s="216"/>
      <c r="B13" s="234" t="s">
        <v>377</v>
      </c>
      <c r="C13" s="165"/>
      <c r="D13" s="213">
        <v>55000</v>
      </c>
      <c r="E13" s="165">
        <f t="shared" si="0"/>
        <v>385725</v>
      </c>
    </row>
    <row r="14" spans="1:5" x14ac:dyDescent="0.3">
      <c r="A14" s="216"/>
      <c r="B14" s="234" t="s">
        <v>61</v>
      </c>
      <c r="C14" s="165"/>
      <c r="D14" s="213">
        <v>54600</v>
      </c>
      <c r="E14" s="165">
        <f t="shared" si="0"/>
        <v>331125</v>
      </c>
    </row>
    <row r="15" spans="1:5" x14ac:dyDescent="0.3">
      <c r="A15" s="216"/>
      <c r="B15" s="234" t="s">
        <v>172</v>
      </c>
      <c r="C15" s="165"/>
      <c r="D15" s="213">
        <v>33000</v>
      </c>
      <c r="E15" s="165">
        <f t="shared" si="0"/>
        <v>298125</v>
      </c>
    </row>
    <row r="16" spans="1:5" x14ac:dyDescent="0.3">
      <c r="A16" s="216"/>
      <c r="B16" s="234" t="s">
        <v>54</v>
      </c>
      <c r="C16" s="165"/>
      <c r="D16" s="213">
        <v>92250</v>
      </c>
      <c r="E16" s="165">
        <f t="shared" si="0"/>
        <v>205875</v>
      </c>
    </row>
    <row r="17" spans="1:5" x14ac:dyDescent="0.3">
      <c r="A17" s="216"/>
      <c r="B17" s="234" t="s">
        <v>231</v>
      </c>
      <c r="C17" s="165"/>
      <c r="D17" s="213">
        <v>25600</v>
      </c>
      <c r="E17" s="165">
        <f t="shared" si="0"/>
        <v>180275</v>
      </c>
    </row>
    <row r="18" spans="1:5" x14ac:dyDescent="0.3">
      <c r="A18" s="216"/>
      <c r="B18" s="234" t="s">
        <v>44</v>
      </c>
      <c r="C18" s="165"/>
      <c r="D18" s="213">
        <v>30000</v>
      </c>
      <c r="E18" s="165">
        <f t="shared" si="0"/>
        <v>150275</v>
      </c>
    </row>
    <row r="19" spans="1:5" x14ac:dyDescent="0.3">
      <c r="A19" s="216"/>
      <c r="B19" s="234" t="s">
        <v>389</v>
      </c>
      <c r="C19" s="165"/>
      <c r="D19" s="213">
        <v>4900</v>
      </c>
      <c r="E19" s="165">
        <f t="shared" si="0"/>
        <v>145375</v>
      </c>
    </row>
    <row r="20" spans="1:5" x14ac:dyDescent="0.3">
      <c r="A20" s="216"/>
      <c r="B20" s="234" t="s">
        <v>390</v>
      </c>
      <c r="C20" s="165"/>
      <c r="D20" s="213">
        <v>2000</v>
      </c>
      <c r="E20" s="165">
        <f t="shared" si="0"/>
        <v>143375</v>
      </c>
    </row>
    <row r="21" spans="1:5" x14ac:dyDescent="0.3">
      <c r="A21" s="216"/>
      <c r="B21" s="234" t="s">
        <v>460</v>
      </c>
      <c r="C21" s="165"/>
      <c r="D21" s="213">
        <v>2500</v>
      </c>
      <c r="E21" s="165">
        <f t="shared" si="0"/>
        <v>140875</v>
      </c>
    </row>
    <row r="22" spans="1:5" x14ac:dyDescent="0.3">
      <c r="A22" s="216"/>
      <c r="B22" s="234" t="s">
        <v>461</v>
      </c>
      <c r="C22" s="165"/>
      <c r="D22" s="213">
        <v>1100</v>
      </c>
      <c r="E22" s="165">
        <f t="shared" si="0"/>
        <v>139775</v>
      </c>
    </row>
    <row r="23" spans="1:5" x14ac:dyDescent="0.3">
      <c r="A23" s="216">
        <v>46188</v>
      </c>
      <c r="B23" s="234" t="s">
        <v>462</v>
      </c>
      <c r="C23" s="165">
        <v>380950</v>
      </c>
      <c r="D23" s="213"/>
      <c r="E23" s="165">
        <f t="shared" si="0"/>
        <v>520725</v>
      </c>
    </row>
    <row r="24" spans="1:5" x14ac:dyDescent="0.3">
      <c r="A24" s="216"/>
      <c r="B24" s="234" t="s">
        <v>387</v>
      </c>
      <c r="C24" s="165"/>
      <c r="D24" s="213">
        <v>25200</v>
      </c>
      <c r="E24" s="165">
        <f t="shared" si="0"/>
        <v>495525</v>
      </c>
    </row>
    <row r="25" spans="1:5" x14ac:dyDescent="0.3">
      <c r="A25" s="216"/>
      <c r="B25" s="234" t="s">
        <v>266</v>
      </c>
      <c r="C25" s="165"/>
      <c r="D25" s="213">
        <v>116300</v>
      </c>
      <c r="E25" s="165">
        <f t="shared" si="0"/>
        <v>379225</v>
      </c>
    </row>
    <row r="26" spans="1:5" x14ac:dyDescent="0.3">
      <c r="A26" s="216"/>
      <c r="B26" s="234" t="s">
        <v>97</v>
      </c>
      <c r="C26" s="165"/>
      <c r="D26" s="213">
        <v>204600</v>
      </c>
      <c r="E26" s="165">
        <f t="shared" si="0"/>
        <v>174625</v>
      </c>
    </row>
    <row r="27" spans="1:5" x14ac:dyDescent="0.3">
      <c r="A27" s="216"/>
      <c r="B27" s="234" t="s">
        <v>212</v>
      </c>
      <c r="C27" s="165"/>
      <c r="D27" s="213">
        <v>21150</v>
      </c>
      <c r="E27" s="165">
        <f t="shared" si="0"/>
        <v>153475</v>
      </c>
    </row>
    <row r="28" spans="1:5" x14ac:dyDescent="0.3">
      <c r="A28" s="216"/>
      <c r="B28" s="234" t="s">
        <v>265</v>
      </c>
      <c r="C28" s="165"/>
      <c r="D28" s="213">
        <v>24000</v>
      </c>
      <c r="E28" s="165">
        <f t="shared" si="0"/>
        <v>129475</v>
      </c>
    </row>
    <row r="29" spans="1:5" x14ac:dyDescent="0.3">
      <c r="A29" s="216"/>
      <c r="B29" s="234" t="s">
        <v>215</v>
      </c>
      <c r="C29" s="165"/>
      <c r="D29" s="213">
        <v>22050</v>
      </c>
      <c r="E29" s="165">
        <f t="shared" si="0"/>
        <v>107425</v>
      </c>
    </row>
    <row r="30" spans="1:5" x14ac:dyDescent="0.3">
      <c r="A30" s="216"/>
      <c r="B30" s="234"/>
      <c r="C30" s="165"/>
      <c r="D30" s="213"/>
      <c r="E30" s="165" t="str">
        <f t="shared" si="0"/>
        <v/>
      </c>
    </row>
    <row r="31" spans="1:5" x14ac:dyDescent="0.3">
      <c r="A31" s="216"/>
      <c r="B31" s="234"/>
      <c r="C31" s="165"/>
      <c r="D31" s="213"/>
      <c r="E31" s="165" t="str">
        <f t="shared" si="0"/>
        <v/>
      </c>
    </row>
    <row r="32" spans="1:5" x14ac:dyDescent="0.3">
      <c r="A32" s="216"/>
      <c r="B32" s="234"/>
      <c r="C32" s="165"/>
      <c r="D32" s="213"/>
      <c r="E32" s="165" t="str">
        <f t="shared" si="0"/>
        <v/>
      </c>
    </row>
    <row r="33" spans="1:5" x14ac:dyDescent="0.3">
      <c r="A33" s="216"/>
      <c r="B33" s="234"/>
      <c r="C33" s="165"/>
      <c r="D33" s="213"/>
      <c r="E33" s="165" t="str">
        <f t="shared" si="0"/>
        <v/>
      </c>
    </row>
    <row r="34" spans="1:5" x14ac:dyDescent="0.3">
      <c r="A34" s="216"/>
      <c r="B34" s="234"/>
      <c r="C34" s="165"/>
      <c r="D34" s="213"/>
      <c r="E34" s="165" t="str">
        <f t="shared" si="0"/>
        <v/>
      </c>
    </row>
    <row r="35" spans="1:5" x14ac:dyDescent="0.3">
      <c r="A35" s="216"/>
      <c r="B35" s="234"/>
      <c r="C35" s="165"/>
      <c r="D35" s="213"/>
      <c r="E35" s="165" t="str">
        <f t="shared" si="0"/>
        <v/>
      </c>
    </row>
    <row r="36" spans="1:5" x14ac:dyDescent="0.3">
      <c r="A36" s="216"/>
      <c r="B36" s="234"/>
      <c r="C36" s="165"/>
      <c r="D36" s="213"/>
      <c r="E36" s="165" t="str">
        <f t="shared" si="0"/>
        <v/>
      </c>
    </row>
    <row r="37" spans="1:5" x14ac:dyDescent="0.3">
      <c r="A37" s="216"/>
      <c r="B37" s="234"/>
      <c r="C37" s="165"/>
      <c r="D37" s="213"/>
      <c r="E37" s="165" t="str">
        <f t="shared" si="0"/>
        <v/>
      </c>
    </row>
    <row r="38" spans="1:5" x14ac:dyDescent="0.3">
      <c r="A38" s="216"/>
      <c r="B38" s="234"/>
      <c r="C38" s="165"/>
      <c r="D38" s="213"/>
      <c r="E38" s="165" t="str">
        <f t="shared" si="0"/>
        <v/>
      </c>
    </row>
    <row r="39" spans="1:5" x14ac:dyDescent="0.3">
      <c r="A39" s="216"/>
      <c r="B39" s="234"/>
      <c r="C39" s="165"/>
      <c r="D39" s="213"/>
    </row>
    <row r="40" spans="1:5" x14ac:dyDescent="0.3">
      <c r="A40" s="216"/>
      <c r="B40" s="234"/>
      <c r="C40" s="165"/>
      <c r="D40" s="213"/>
    </row>
    <row r="41" spans="1:5" x14ac:dyDescent="0.3">
      <c r="A41" s="216"/>
      <c r="B41" s="234"/>
      <c r="C41" s="165"/>
      <c r="D41" s="213"/>
    </row>
    <row r="42" spans="1:5" x14ac:dyDescent="0.3">
      <c r="A42" s="216"/>
      <c r="B42" s="234"/>
      <c r="C42" s="165"/>
      <c r="D42" s="213"/>
    </row>
    <row r="43" spans="1:5" x14ac:dyDescent="0.3">
      <c r="A43" s="216"/>
      <c r="B43" s="234"/>
      <c r="C43" s="165"/>
      <c r="D43" s="213"/>
    </row>
    <row r="44" spans="1:5" x14ac:dyDescent="0.3">
      <c r="A44" s="216"/>
      <c r="B44" s="234"/>
      <c r="C44" s="165"/>
      <c r="D44" s="213"/>
    </row>
    <row r="45" spans="1:5" x14ac:dyDescent="0.3">
      <c r="A45" s="216"/>
      <c r="B45" s="234"/>
      <c r="C45" s="165"/>
      <c r="D45" s="213"/>
    </row>
    <row r="46" spans="1:5" x14ac:dyDescent="0.3">
      <c r="A46" s="216"/>
      <c r="B46" s="234"/>
      <c r="C46" s="165"/>
      <c r="D46" s="213"/>
    </row>
    <row r="47" spans="1:5" x14ac:dyDescent="0.3">
      <c r="A47" s="216"/>
      <c r="B47" s="234"/>
      <c r="C47" s="165"/>
      <c r="D47" s="213"/>
    </row>
    <row r="48" spans="1:5" x14ac:dyDescent="0.3">
      <c r="A48" s="216"/>
      <c r="B48" s="234"/>
      <c r="C48" s="165"/>
      <c r="D48" s="213"/>
    </row>
    <row r="49" spans="1:4" x14ac:dyDescent="0.3">
      <c r="A49" s="216"/>
      <c r="B49" s="234"/>
      <c r="C49" s="165"/>
      <c r="D49" s="213"/>
    </row>
    <row r="50" spans="1:4" x14ac:dyDescent="0.3">
      <c r="A50" s="216"/>
      <c r="B50" s="234"/>
      <c r="C50" s="165"/>
      <c r="D50" s="213"/>
    </row>
    <row r="51" spans="1:4" x14ac:dyDescent="0.3">
      <c r="A51" s="216"/>
      <c r="B51" s="234"/>
      <c r="C51" s="165"/>
      <c r="D51" s="213"/>
    </row>
    <row r="52" spans="1:4" x14ac:dyDescent="0.3">
      <c r="A52" s="216"/>
      <c r="B52" s="234"/>
      <c r="C52" s="165"/>
      <c r="D52" s="213"/>
    </row>
    <row r="53" spans="1:4" x14ac:dyDescent="0.3">
      <c r="A53" s="216"/>
      <c r="B53" s="234"/>
      <c r="C53" s="165"/>
      <c r="D53" s="213"/>
    </row>
    <row r="54" spans="1:4" x14ac:dyDescent="0.3">
      <c r="A54" s="216"/>
      <c r="B54" s="234"/>
      <c r="C54" s="165"/>
      <c r="D54" s="213"/>
    </row>
    <row r="55" spans="1:4" x14ac:dyDescent="0.3">
      <c r="A55" s="216"/>
      <c r="B55" s="234"/>
      <c r="C55" s="165"/>
      <c r="D55" s="213"/>
    </row>
    <row r="56" spans="1:4" x14ac:dyDescent="0.3">
      <c r="A56" s="216"/>
      <c r="B56" s="234"/>
      <c r="C56" s="165"/>
      <c r="D56" s="213"/>
    </row>
    <row r="57" spans="1:4" x14ac:dyDescent="0.3">
      <c r="A57" s="216"/>
      <c r="B57" s="234"/>
      <c r="C57" s="165"/>
      <c r="D57" s="213"/>
    </row>
    <row r="58" spans="1:4" x14ac:dyDescent="0.3">
      <c r="A58" s="216"/>
      <c r="B58" s="234"/>
      <c r="C58" s="165"/>
      <c r="D58" s="213"/>
    </row>
    <row r="59" spans="1:4" x14ac:dyDescent="0.3">
      <c r="A59" s="216"/>
      <c r="B59" s="234"/>
      <c r="C59" s="165"/>
      <c r="D59" s="213"/>
    </row>
    <row r="60" spans="1:4" x14ac:dyDescent="0.3">
      <c r="A60" s="216"/>
      <c r="B60" s="234"/>
      <c r="C60" s="165"/>
      <c r="D60" s="213"/>
    </row>
    <row r="61" spans="1:4" x14ac:dyDescent="0.3">
      <c r="A61" s="216"/>
      <c r="B61" s="234"/>
      <c r="C61" s="165"/>
      <c r="D61" s="213"/>
    </row>
    <row r="62" spans="1:4" x14ac:dyDescent="0.3">
      <c r="A62" s="216"/>
      <c r="B62" s="234"/>
      <c r="C62" s="165"/>
      <c r="D62" s="213"/>
    </row>
    <row r="63" spans="1:4" x14ac:dyDescent="0.3">
      <c r="A63" s="216"/>
      <c r="B63" s="234"/>
      <c r="C63" s="165"/>
      <c r="D63" s="213"/>
    </row>
    <row r="64" spans="1:4" x14ac:dyDescent="0.3">
      <c r="A64" s="216"/>
      <c r="B64" s="234"/>
      <c r="C64" s="165"/>
      <c r="D64" s="213"/>
    </row>
    <row r="65" spans="1:4" x14ac:dyDescent="0.3">
      <c r="A65" s="216"/>
      <c r="B65" s="234"/>
      <c r="C65" s="165"/>
      <c r="D65" s="213"/>
    </row>
    <row r="66" spans="1:4" x14ac:dyDescent="0.3">
      <c r="A66" s="216"/>
      <c r="B66" s="234"/>
      <c r="C66" s="165"/>
      <c r="D66" s="213"/>
    </row>
    <row r="67" spans="1:4" x14ac:dyDescent="0.3">
      <c r="A67" s="216"/>
      <c r="B67" s="234"/>
      <c r="C67" s="165"/>
      <c r="D67" s="213"/>
    </row>
  </sheetData>
  <mergeCells count="5">
    <mergeCell ref="A2:B2"/>
    <mergeCell ref="D2:E2"/>
    <mergeCell ref="A3:B3"/>
    <mergeCell ref="C3:E3"/>
    <mergeCell ref="C4:D4"/>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5"/>
  <dimension ref="A1:E67"/>
  <sheetViews>
    <sheetView rightToLeft="1" topLeftCell="L1" zoomScale="98" zoomScaleNormal="98" workbookViewId="0">
      <pane ySplit="7" topLeftCell="A8" activePane="bottomLeft" state="frozen"/>
      <selection pane="bottomLeft" activeCell="AC15" sqref="AC15"/>
    </sheetView>
  </sheetViews>
  <sheetFormatPr defaultRowHeight="14" x14ac:dyDescent="0.3"/>
  <cols>
    <col min="1" max="1" width="12.08203125" style="230" customWidth="1"/>
    <col min="2" max="2" width="44.08203125" style="11" customWidth="1"/>
    <col min="3" max="3" width="9.9140625" style="231" bestFit="1" customWidth="1"/>
    <col min="4" max="4" width="8.4140625" style="231" bestFit="1" customWidth="1"/>
    <col min="5" max="5" width="9.9140625" style="228" bestFit="1" customWidth="1"/>
  </cols>
  <sheetData>
    <row r="1" spans="1:5" ht="18" x14ac:dyDescent="0.4">
      <c r="A1" s="219"/>
      <c r="B1" s="22" t="s">
        <v>158</v>
      </c>
      <c r="C1" s="220"/>
      <c r="D1" s="220" t="s">
        <v>151</v>
      </c>
      <c r="E1" s="220"/>
    </row>
    <row r="2" spans="1:5" x14ac:dyDescent="0.3">
      <c r="A2" s="291" t="s">
        <v>155</v>
      </c>
      <c r="B2" s="291"/>
      <c r="C2" s="220"/>
      <c r="D2" s="292"/>
      <c r="E2" s="292"/>
    </row>
    <row r="3" spans="1:5" x14ac:dyDescent="0.3">
      <c r="A3" s="291" t="s">
        <v>150</v>
      </c>
      <c r="B3" s="291"/>
      <c r="C3" s="293" t="s">
        <v>153</v>
      </c>
      <c r="D3" s="293"/>
      <c r="E3" s="293"/>
    </row>
    <row r="4" spans="1:5" x14ac:dyDescent="0.3">
      <c r="A4" s="219"/>
      <c r="B4" s="221"/>
      <c r="C4" s="293" t="s">
        <v>154</v>
      </c>
      <c r="D4" s="293"/>
      <c r="E4" s="220"/>
    </row>
    <row r="5" spans="1:5" x14ac:dyDescent="0.3">
      <c r="A5" s="219"/>
      <c r="B5" s="221"/>
      <c r="C5" s="220"/>
      <c r="D5" s="220"/>
      <c r="E5" s="220"/>
    </row>
    <row r="6" spans="1:5" x14ac:dyDescent="0.3">
      <c r="A6" s="219"/>
      <c r="B6" s="221"/>
      <c r="C6" s="220"/>
      <c r="D6" s="220"/>
      <c r="E6" s="220"/>
    </row>
    <row r="7" spans="1:5" x14ac:dyDescent="0.3">
      <c r="A7" s="222" t="s">
        <v>141</v>
      </c>
      <c r="B7" s="223" t="s">
        <v>142</v>
      </c>
      <c r="C7" s="224" t="s">
        <v>143</v>
      </c>
      <c r="D7" s="225" t="s">
        <v>144</v>
      </c>
      <c r="E7" s="224" t="s">
        <v>145</v>
      </c>
    </row>
    <row r="8" spans="1:5" x14ac:dyDescent="0.3">
      <c r="A8" s="226" t="s">
        <v>146</v>
      </c>
      <c r="B8" s="227" t="s">
        <v>147</v>
      </c>
      <c r="C8" s="228">
        <v>2194738.0050000022</v>
      </c>
      <c r="D8" s="229"/>
      <c r="E8" s="228">
        <f>C8</f>
        <v>2194738.0050000022</v>
      </c>
    </row>
    <row r="9" spans="1:5" x14ac:dyDescent="0.3">
      <c r="A9" s="226">
        <v>46188</v>
      </c>
      <c r="B9" s="227" t="s">
        <v>73</v>
      </c>
      <c r="C9" s="228"/>
      <c r="D9" s="229">
        <v>306450</v>
      </c>
      <c r="E9" s="228">
        <f>IF(OR(C9&lt;&gt;"",D9&lt;&gt;"",),E8+C9-D9,"")</f>
        <v>1888288.0050000022</v>
      </c>
    </row>
    <row r="10" spans="1:5" x14ac:dyDescent="0.3">
      <c r="A10" s="226">
        <v>46188</v>
      </c>
      <c r="B10" s="227" t="s">
        <v>89</v>
      </c>
      <c r="C10" s="228"/>
      <c r="D10" s="229">
        <v>466550</v>
      </c>
      <c r="E10" s="228">
        <f>IF(OR(C10&lt;&gt;"",D10&lt;&gt;"",),E9+C10-D10,"")</f>
        <v>1421738.0050000022</v>
      </c>
    </row>
    <row r="11" spans="1:5" x14ac:dyDescent="0.3">
      <c r="A11" s="226">
        <v>46188</v>
      </c>
      <c r="B11" s="227" t="s">
        <v>454</v>
      </c>
      <c r="C11" s="228"/>
      <c r="D11" s="229">
        <v>290150</v>
      </c>
      <c r="E11" s="228">
        <f t="shared" ref="E11:E38" si="0">IF(OR(C11&lt;&gt;"",D11&lt;&gt;"",),E10+C11-D11,"")</f>
        <v>1131588.0050000022</v>
      </c>
    </row>
    <row r="12" spans="1:5" x14ac:dyDescent="0.3">
      <c r="A12" s="226">
        <v>46188</v>
      </c>
      <c r="B12" s="227" t="s">
        <v>124</v>
      </c>
      <c r="C12" s="228"/>
      <c r="D12" s="229">
        <v>349800</v>
      </c>
      <c r="E12" s="228">
        <f t="shared" si="0"/>
        <v>781788.00500000222</v>
      </c>
    </row>
    <row r="13" spans="1:5" x14ac:dyDescent="0.3">
      <c r="A13" s="226">
        <v>46188</v>
      </c>
      <c r="B13" s="227" t="s">
        <v>97</v>
      </c>
      <c r="C13" s="228"/>
      <c r="D13" s="229">
        <v>193800</v>
      </c>
      <c r="E13" s="228">
        <f t="shared" si="0"/>
        <v>587988.00500000222</v>
      </c>
    </row>
    <row r="14" spans="1:5" x14ac:dyDescent="0.3">
      <c r="A14" s="226">
        <v>46188</v>
      </c>
      <c r="B14" s="227" t="s">
        <v>455</v>
      </c>
      <c r="C14" s="228"/>
      <c r="D14" s="229">
        <v>52700</v>
      </c>
      <c r="E14" s="228">
        <f t="shared" si="0"/>
        <v>535288.00500000222</v>
      </c>
    </row>
    <row r="15" spans="1:5" x14ac:dyDescent="0.3">
      <c r="A15" s="226"/>
      <c r="B15" s="227"/>
      <c r="C15" s="228"/>
      <c r="D15" s="229"/>
      <c r="E15" s="228" t="str">
        <f>IF(OR(C15&lt;&gt;"",D15&lt;&gt;"",),E14+C15-D15,"")</f>
        <v/>
      </c>
    </row>
    <row r="16" spans="1:5" x14ac:dyDescent="0.3">
      <c r="A16" s="226"/>
      <c r="B16" s="227"/>
      <c r="C16" s="228"/>
      <c r="D16" s="229"/>
      <c r="E16" s="228" t="str">
        <f>IF(OR(C16&lt;&gt;"",D16&lt;&gt;"",),E15+C16-D16,"")</f>
        <v/>
      </c>
    </row>
    <row r="17" spans="1:5" x14ac:dyDescent="0.3">
      <c r="A17" s="226"/>
      <c r="B17" s="227"/>
      <c r="C17" s="228"/>
      <c r="D17" s="229"/>
      <c r="E17" s="228" t="str">
        <f t="shared" si="0"/>
        <v/>
      </c>
    </row>
    <row r="18" spans="1:5" x14ac:dyDescent="0.3">
      <c r="A18" s="226"/>
      <c r="B18" s="227"/>
      <c r="C18" s="228"/>
      <c r="D18" s="229"/>
      <c r="E18" s="228" t="str">
        <f t="shared" si="0"/>
        <v/>
      </c>
    </row>
    <row r="19" spans="1:5" x14ac:dyDescent="0.3">
      <c r="A19" s="226"/>
      <c r="B19" s="227"/>
      <c r="C19" s="228"/>
      <c r="D19" s="229"/>
      <c r="E19" s="228" t="str">
        <f t="shared" si="0"/>
        <v/>
      </c>
    </row>
    <row r="20" spans="1:5" x14ac:dyDescent="0.3">
      <c r="A20" s="226"/>
      <c r="B20" s="227"/>
      <c r="C20" s="228"/>
      <c r="D20" s="229"/>
      <c r="E20" s="228" t="str">
        <f t="shared" si="0"/>
        <v/>
      </c>
    </row>
    <row r="21" spans="1:5" x14ac:dyDescent="0.3">
      <c r="A21" s="226"/>
      <c r="B21" s="227"/>
      <c r="C21" s="228"/>
      <c r="D21" s="229"/>
      <c r="E21" s="228" t="str">
        <f t="shared" si="0"/>
        <v/>
      </c>
    </row>
    <row r="22" spans="1:5" x14ac:dyDescent="0.3">
      <c r="A22" s="226"/>
      <c r="B22" s="227"/>
      <c r="C22" s="228"/>
      <c r="D22" s="229"/>
      <c r="E22" s="228" t="str">
        <f t="shared" si="0"/>
        <v/>
      </c>
    </row>
    <row r="23" spans="1:5" x14ac:dyDescent="0.3">
      <c r="A23" s="226"/>
      <c r="B23" s="227"/>
      <c r="C23" s="228"/>
      <c r="D23" s="229"/>
      <c r="E23" s="228" t="str">
        <f t="shared" si="0"/>
        <v/>
      </c>
    </row>
    <row r="24" spans="1:5" x14ac:dyDescent="0.3">
      <c r="A24" s="226"/>
      <c r="B24" s="227"/>
      <c r="C24" s="228"/>
      <c r="D24" s="229"/>
      <c r="E24" s="228" t="str">
        <f t="shared" si="0"/>
        <v/>
      </c>
    </row>
    <row r="25" spans="1:5" x14ac:dyDescent="0.3">
      <c r="A25" s="226"/>
      <c r="B25" s="227"/>
      <c r="C25" s="228"/>
      <c r="D25" s="229"/>
      <c r="E25" s="228" t="str">
        <f t="shared" si="0"/>
        <v/>
      </c>
    </row>
    <row r="26" spans="1:5" x14ac:dyDescent="0.3">
      <c r="A26" s="226"/>
      <c r="B26" s="227"/>
      <c r="C26" s="228"/>
      <c r="D26" s="229"/>
      <c r="E26" s="228" t="str">
        <f t="shared" si="0"/>
        <v/>
      </c>
    </row>
    <row r="27" spans="1:5" x14ac:dyDescent="0.3">
      <c r="A27" s="226"/>
      <c r="B27" s="227"/>
      <c r="C27" s="228"/>
      <c r="D27" s="229"/>
      <c r="E27" s="228" t="str">
        <f t="shared" si="0"/>
        <v/>
      </c>
    </row>
    <row r="28" spans="1:5" x14ac:dyDescent="0.3">
      <c r="A28" s="226"/>
      <c r="B28" s="227"/>
      <c r="C28" s="228"/>
      <c r="D28" s="229"/>
      <c r="E28" s="228" t="str">
        <f t="shared" si="0"/>
        <v/>
      </c>
    </row>
    <row r="29" spans="1:5" x14ac:dyDescent="0.3">
      <c r="A29" s="226"/>
      <c r="B29" s="227"/>
      <c r="C29" s="228"/>
      <c r="D29" s="229"/>
      <c r="E29" s="228" t="str">
        <f t="shared" si="0"/>
        <v/>
      </c>
    </row>
    <row r="30" spans="1:5" x14ac:dyDescent="0.3">
      <c r="A30" s="226"/>
      <c r="B30" s="227"/>
      <c r="C30" s="228"/>
      <c r="D30" s="229"/>
      <c r="E30" s="228" t="str">
        <f t="shared" si="0"/>
        <v/>
      </c>
    </row>
    <row r="31" spans="1:5" x14ac:dyDescent="0.3">
      <c r="A31" s="226"/>
      <c r="B31" s="227"/>
      <c r="C31" s="228"/>
      <c r="D31" s="229"/>
      <c r="E31" s="228" t="str">
        <f t="shared" si="0"/>
        <v/>
      </c>
    </row>
    <row r="32" spans="1:5" x14ac:dyDescent="0.3">
      <c r="A32" s="226"/>
      <c r="B32" s="227"/>
      <c r="C32" s="228"/>
      <c r="D32" s="229"/>
      <c r="E32" s="228" t="str">
        <f t="shared" si="0"/>
        <v/>
      </c>
    </row>
    <row r="33" spans="1:5" x14ac:dyDescent="0.3">
      <c r="A33" s="226"/>
      <c r="B33" s="227"/>
      <c r="C33" s="228"/>
      <c r="D33" s="229"/>
      <c r="E33" s="228" t="str">
        <f t="shared" si="0"/>
        <v/>
      </c>
    </row>
    <row r="34" spans="1:5" x14ac:dyDescent="0.3">
      <c r="A34" s="226"/>
      <c r="B34" s="227"/>
      <c r="C34" s="228"/>
      <c r="D34" s="229"/>
      <c r="E34" s="228" t="str">
        <f t="shared" si="0"/>
        <v/>
      </c>
    </row>
    <row r="35" spans="1:5" x14ac:dyDescent="0.3">
      <c r="A35" s="226"/>
      <c r="B35" s="227"/>
      <c r="C35" s="228"/>
      <c r="D35" s="229"/>
      <c r="E35" s="228" t="str">
        <f t="shared" si="0"/>
        <v/>
      </c>
    </row>
    <row r="36" spans="1:5" x14ac:dyDescent="0.3">
      <c r="A36" s="226"/>
      <c r="B36" s="227"/>
      <c r="C36" s="228"/>
      <c r="D36" s="229"/>
      <c r="E36" s="228" t="str">
        <f t="shared" si="0"/>
        <v/>
      </c>
    </row>
    <row r="37" spans="1:5" x14ac:dyDescent="0.3">
      <c r="A37" s="226"/>
      <c r="B37" s="227"/>
      <c r="C37" s="228"/>
      <c r="D37" s="229"/>
      <c r="E37" s="228" t="str">
        <f t="shared" si="0"/>
        <v/>
      </c>
    </row>
    <row r="38" spans="1:5" x14ac:dyDescent="0.3">
      <c r="A38" s="226"/>
      <c r="B38" s="227"/>
      <c r="C38" s="228"/>
      <c r="D38" s="229"/>
      <c r="E38" s="228" t="str">
        <f t="shared" si="0"/>
        <v/>
      </c>
    </row>
    <row r="39" spans="1:5" x14ac:dyDescent="0.3">
      <c r="A39" s="226"/>
      <c r="B39" s="227"/>
      <c r="C39" s="228"/>
      <c r="D39" s="229"/>
    </row>
    <row r="40" spans="1:5" x14ac:dyDescent="0.3">
      <c r="A40" s="226"/>
      <c r="B40" s="227"/>
      <c r="C40" s="228"/>
      <c r="D40" s="229"/>
    </row>
    <row r="41" spans="1:5" x14ac:dyDescent="0.3">
      <c r="A41" s="226"/>
      <c r="B41" s="227"/>
      <c r="C41" s="228"/>
      <c r="D41" s="229"/>
    </row>
    <row r="42" spans="1:5" x14ac:dyDescent="0.3">
      <c r="A42" s="226"/>
      <c r="B42" s="227"/>
      <c r="C42" s="228"/>
      <c r="D42" s="229"/>
    </row>
    <row r="43" spans="1:5" x14ac:dyDescent="0.3">
      <c r="A43" s="226"/>
      <c r="B43" s="227"/>
      <c r="C43" s="228"/>
      <c r="D43" s="229"/>
    </row>
    <row r="44" spans="1:5" x14ac:dyDescent="0.3">
      <c r="A44" s="226"/>
      <c r="B44" s="227"/>
      <c r="C44" s="228"/>
      <c r="D44" s="229"/>
    </row>
    <row r="45" spans="1:5" x14ac:dyDescent="0.3">
      <c r="A45" s="226"/>
      <c r="B45" s="227"/>
      <c r="C45" s="228"/>
      <c r="D45" s="229"/>
    </row>
    <row r="46" spans="1:5" x14ac:dyDescent="0.3">
      <c r="A46" s="226"/>
      <c r="B46" s="227"/>
      <c r="C46" s="228"/>
      <c r="D46" s="229"/>
    </row>
    <row r="47" spans="1:5" x14ac:dyDescent="0.3">
      <c r="A47" s="226"/>
      <c r="B47" s="227"/>
      <c r="C47" s="228"/>
      <c r="D47" s="229"/>
    </row>
    <row r="48" spans="1:5" x14ac:dyDescent="0.3">
      <c r="A48" s="226"/>
      <c r="B48" s="227"/>
      <c r="C48" s="228"/>
      <c r="D48" s="229"/>
    </row>
    <row r="49" spans="1:4" x14ac:dyDescent="0.3">
      <c r="A49" s="226"/>
      <c r="B49" s="227"/>
      <c r="C49" s="228"/>
      <c r="D49" s="229"/>
    </row>
    <row r="50" spans="1:4" x14ac:dyDescent="0.3">
      <c r="A50" s="226"/>
      <c r="B50" s="227"/>
      <c r="C50" s="228"/>
      <c r="D50" s="229"/>
    </row>
    <row r="51" spans="1:4" x14ac:dyDescent="0.3">
      <c r="A51" s="226"/>
      <c r="B51" s="227"/>
      <c r="C51" s="228"/>
      <c r="D51" s="229"/>
    </row>
    <row r="52" spans="1:4" x14ac:dyDescent="0.3">
      <c r="A52" s="226"/>
      <c r="B52" s="227"/>
      <c r="C52" s="228"/>
      <c r="D52" s="229"/>
    </row>
    <row r="53" spans="1:4" x14ac:dyDescent="0.3">
      <c r="A53" s="226"/>
      <c r="B53" s="227"/>
      <c r="C53" s="228"/>
      <c r="D53" s="229"/>
    </row>
    <row r="54" spans="1:4" x14ac:dyDescent="0.3">
      <c r="A54" s="226"/>
      <c r="B54" s="227"/>
      <c r="C54" s="228"/>
      <c r="D54" s="229"/>
    </row>
    <row r="55" spans="1:4" x14ac:dyDescent="0.3">
      <c r="A55" s="226"/>
      <c r="B55" s="227"/>
      <c r="C55" s="228"/>
      <c r="D55" s="229"/>
    </row>
    <row r="56" spans="1:4" x14ac:dyDescent="0.3">
      <c r="A56" s="226"/>
      <c r="B56" s="227"/>
      <c r="C56" s="228"/>
      <c r="D56" s="229"/>
    </row>
    <row r="57" spans="1:4" x14ac:dyDescent="0.3">
      <c r="A57" s="226"/>
      <c r="B57" s="227"/>
      <c r="C57" s="228"/>
      <c r="D57" s="229"/>
    </row>
    <row r="58" spans="1:4" x14ac:dyDescent="0.3">
      <c r="A58" s="226"/>
      <c r="B58" s="227"/>
      <c r="C58" s="228"/>
      <c r="D58" s="229"/>
    </row>
    <row r="59" spans="1:4" x14ac:dyDescent="0.3">
      <c r="A59" s="226"/>
      <c r="B59" s="227"/>
      <c r="C59" s="228"/>
      <c r="D59" s="229"/>
    </row>
    <row r="60" spans="1:4" x14ac:dyDescent="0.3">
      <c r="A60" s="226"/>
      <c r="B60" s="227"/>
      <c r="C60" s="228"/>
      <c r="D60" s="229"/>
    </row>
    <row r="61" spans="1:4" x14ac:dyDescent="0.3">
      <c r="A61" s="226"/>
      <c r="B61" s="227"/>
      <c r="C61" s="228"/>
      <c r="D61" s="229"/>
    </row>
    <row r="62" spans="1:4" x14ac:dyDescent="0.3">
      <c r="A62" s="226"/>
      <c r="B62" s="227"/>
      <c r="C62" s="228"/>
      <c r="D62" s="229"/>
    </row>
    <row r="63" spans="1:4" x14ac:dyDescent="0.3">
      <c r="A63" s="226"/>
      <c r="B63" s="227"/>
      <c r="C63" s="228"/>
      <c r="D63" s="229"/>
    </row>
    <row r="64" spans="1:4" x14ac:dyDescent="0.3">
      <c r="A64" s="226"/>
      <c r="B64" s="227"/>
      <c r="C64" s="228"/>
      <c r="D64" s="229"/>
    </row>
    <row r="65" spans="1:4" x14ac:dyDescent="0.3">
      <c r="A65" s="226"/>
      <c r="B65" s="227"/>
      <c r="C65" s="228"/>
      <c r="D65" s="229"/>
    </row>
    <row r="66" spans="1:4" x14ac:dyDescent="0.3">
      <c r="A66" s="226"/>
      <c r="B66" s="227"/>
      <c r="C66" s="228"/>
      <c r="D66" s="229"/>
    </row>
    <row r="67" spans="1:4" x14ac:dyDescent="0.3">
      <c r="A67" s="226"/>
      <c r="B67" s="227"/>
      <c r="C67" s="228"/>
      <c r="D67" s="229"/>
    </row>
  </sheetData>
  <mergeCells count="5">
    <mergeCell ref="A2:B2"/>
    <mergeCell ref="D2:E2"/>
    <mergeCell ref="A3:B3"/>
    <mergeCell ref="C3:E3"/>
    <mergeCell ref="C4:D4"/>
  </mergeCells>
  <phoneticPr fontId="2" type="noConversion"/>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17"/>
  <dimension ref="A1:F62"/>
  <sheetViews>
    <sheetView rightToLeft="1" workbookViewId="0">
      <selection activeCell="B5" sqref="B5"/>
    </sheetView>
  </sheetViews>
  <sheetFormatPr defaultRowHeight="18" customHeight="1" x14ac:dyDescent="0.3"/>
  <cols>
    <col min="1" max="1" width="8.6640625" style="261" bestFit="1" customWidth="1"/>
    <col min="2" max="2" width="7.6640625" bestFit="1" customWidth="1"/>
    <col min="3" max="3" width="44.08203125" customWidth="1"/>
    <col min="4" max="5" width="9.9140625" style="257" bestFit="1" customWidth="1"/>
    <col min="6" max="6" width="9.9140625" style="255" bestFit="1" customWidth="1"/>
  </cols>
  <sheetData>
    <row r="1" spans="1:6" ht="25.5" customHeight="1" x14ac:dyDescent="0.3">
      <c r="A1" s="258"/>
      <c r="B1" s="28"/>
      <c r="C1" s="29" t="s">
        <v>193</v>
      </c>
      <c r="D1" s="252"/>
      <c r="E1" s="252"/>
      <c r="F1" s="252"/>
    </row>
    <row r="2" spans="1:6" ht="34.5" customHeight="1" x14ac:dyDescent="0.3">
      <c r="A2" s="259" t="s">
        <v>7</v>
      </c>
      <c r="B2" s="26" t="s">
        <v>195</v>
      </c>
      <c r="C2" s="26" t="s">
        <v>142</v>
      </c>
      <c r="D2" s="253" t="s">
        <v>143</v>
      </c>
      <c r="E2" s="254" t="s">
        <v>144</v>
      </c>
      <c r="F2" s="253" t="s">
        <v>145</v>
      </c>
    </row>
    <row r="3" spans="1:6" ht="18" customHeight="1" x14ac:dyDescent="0.3">
      <c r="A3" s="260"/>
      <c r="B3" s="1"/>
      <c r="C3" s="1"/>
      <c r="D3" s="255">
        <v>2230000</v>
      </c>
      <c r="E3" s="256"/>
      <c r="F3" s="255">
        <f>D3</f>
        <v>2230000</v>
      </c>
    </row>
    <row r="4" spans="1:6" ht="18" customHeight="1" x14ac:dyDescent="0.3">
      <c r="A4" s="260">
        <v>46184</v>
      </c>
      <c r="B4" s="1"/>
      <c r="C4" s="1" t="s">
        <v>490</v>
      </c>
      <c r="D4" s="255"/>
      <c r="E4" s="256">
        <v>2230000</v>
      </c>
      <c r="F4" s="255">
        <f>IF(OR(D4&lt;&gt;"",E4&lt;&gt;"",),F3+D4-E4,"")</f>
        <v>0</v>
      </c>
    </row>
    <row r="5" spans="1:6" ht="18" customHeight="1" x14ac:dyDescent="0.3">
      <c r="A5" s="260"/>
      <c r="B5" s="1"/>
      <c r="C5" s="1"/>
      <c r="D5" s="255"/>
      <c r="E5" s="256"/>
      <c r="F5" s="255" t="str">
        <f t="shared" ref="F5:F62" si="0">IF(OR(D5&lt;&gt;"",E5&lt;&gt;"",),F4+D5-E5,"")</f>
        <v/>
      </c>
    </row>
    <row r="6" spans="1:6" ht="18" customHeight="1" x14ac:dyDescent="0.3">
      <c r="A6" s="260"/>
      <c r="B6" s="1"/>
      <c r="C6" s="1"/>
      <c r="D6" s="255"/>
      <c r="E6" s="256"/>
      <c r="F6" s="255" t="str">
        <f t="shared" si="0"/>
        <v/>
      </c>
    </row>
    <row r="7" spans="1:6" ht="18" customHeight="1" x14ac:dyDescent="0.3">
      <c r="A7" s="260"/>
      <c r="B7" s="1"/>
      <c r="C7" s="1"/>
      <c r="D7" s="255"/>
      <c r="E7" s="256"/>
      <c r="F7" s="255" t="str">
        <f t="shared" si="0"/>
        <v/>
      </c>
    </row>
    <row r="8" spans="1:6" ht="18" customHeight="1" x14ac:dyDescent="0.3">
      <c r="A8" s="260"/>
      <c r="B8" s="1"/>
      <c r="C8" s="1"/>
      <c r="D8" s="255"/>
      <c r="E8" s="256"/>
      <c r="F8" s="255" t="str">
        <f t="shared" si="0"/>
        <v/>
      </c>
    </row>
    <row r="9" spans="1:6" ht="18" customHeight="1" x14ac:dyDescent="0.3">
      <c r="A9" s="260"/>
      <c r="B9" s="1"/>
      <c r="C9" s="1"/>
      <c r="D9" s="255"/>
      <c r="E9" s="256"/>
      <c r="F9" s="255" t="str">
        <f t="shared" si="0"/>
        <v/>
      </c>
    </row>
    <row r="10" spans="1:6" ht="18" customHeight="1" x14ac:dyDescent="0.3">
      <c r="A10" s="260"/>
      <c r="B10" s="1"/>
      <c r="C10" s="1"/>
      <c r="D10" s="255"/>
      <c r="E10" s="256"/>
      <c r="F10" s="255" t="str">
        <f t="shared" si="0"/>
        <v/>
      </c>
    </row>
    <row r="11" spans="1:6" ht="18" customHeight="1" x14ac:dyDescent="0.3">
      <c r="A11" s="260"/>
      <c r="B11" s="1"/>
      <c r="C11" s="1"/>
      <c r="D11" s="255"/>
      <c r="E11" s="256"/>
      <c r="F11" s="255" t="str">
        <f t="shared" si="0"/>
        <v/>
      </c>
    </row>
    <row r="12" spans="1:6" ht="18" customHeight="1" x14ac:dyDescent="0.3">
      <c r="A12" s="260"/>
      <c r="B12" s="1"/>
      <c r="C12" s="1"/>
      <c r="D12" s="255"/>
      <c r="E12" s="256"/>
      <c r="F12" s="255" t="str">
        <f t="shared" si="0"/>
        <v/>
      </c>
    </row>
    <row r="13" spans="1:6" ht="18" customHeight="1" x14ac:dyDescent="0.3">
      <c r="A13" s="260"/>
      <c r="B13" s="1"/>
      <c r="C13" s="1"/>
      <c r="D13" s="255"/>
      <c r="E13" s="256"/>
      <c r="F13" s="255" t="str">
        <f t="shared" si="0"/>
        <v/>
      </c>
    </row>
    <row r="14" spans="1:6" ht="18" customHeight="1" x14ac:dyDescent="0.3">
      <c r="A14" s="260"/>
      <c r="B14" s="1"/>
      <c r="C14" s="1"/>
      <c r="D14" s="255"/>
      <c r="E14" s="256"/>
      <c r="F14" s="255" t="str">
        <f t="shared" si="0"/>
        <v/>
      </c>
    </row>
    <row r="15" spans="1:6" ht="18" customHeight="1" x14ac:dyDescent="0.3">
      <c r="A15" s="260"/>
      <c r="B15" s="1"/>
      <c r="C15" s="1"/>
      <c r="D15" s="255"/>
      <c r="E15" s="256"/>
      <c r="F15" s="255" t="str">
        <f t="shared" si="0"/>
        <v/>
      </c>
    </row>
    <row r="16" spans="1:6" ht="18" customHeight="1" x14ac:dyDescent="0.3">
      <c r="A16" s="260"/>
      <c r="B16" s="1"/>
      <c r="C16" s="1"/>
      <c r="D16" s="255"/>
      <c r="E16" s="256"/>
      <c r="F16" s="255" t="str">
        <f t="shared" si="0"/>
        <v/>
      </c>
    </row>
    <row r="17" spans="1:6" ht="18" customHeight="1" x14ac:dyDescent="0.3">
      <c r="A17" s="260"/>
      <c r="B17" s="1"/>
      <c r="C17" s="1"/>
      <c r="D17" s="255"/>
      <c r="E17" s="256"/>
      <c r="F17" s="255" t="str">
        <f t="shared" si="0"/>
        <v/>
      </c>
    </row>
    <row r="18" spans="1:6" ht="18" customHeight="1" x14ac:dyDescent="0.3">
      <c r="A18" s="260"/>
      <c r="B18" s="1"/>
      <c r="C18" s="1"/>
      <c r="D18" s="255"/>
      <c r="E18" s="256"/>
      <c r="F18" s="255" t="str">
        <f t="shared" si="0"/>
        <v/>
      </c>
    </row>
    <row r="19" spans="1:6" ht="18" customHeight="1" x14ac:dyDescent="0.3">
      <c r="A19" s="260"/>
      <c r="B19" s="1"/>
      <c r="C19" s="1"/>
      <c r="D19" s="255"/>
      <c r="E19" s="256"/>
      <c r="F19" s="255" t="str">
        <f t="shared" si="0"/>
        <v/>
      </c>
    </row>
    <row r="20" spans="1:6" ht="18" customHeight="1" x14ac:dyDescent="0.3">
      <c r="A20" s="260"/>
      <c r="B20" s="1"/>
      <c r="C20" s="1"/>
      <c r="D20" s="255"/>
      <c r="E20" s="256"/>
      <c r="F20" s="255" t="str">
        <f t="shared" si="0"/>
        <v/>
      </c>
    </row>
    <row r="21" spans="1:6" ht="18" customHeight="1" x14ac:dyDescent="0.3">
      <c r="A21" s="260"/>
      <c r="B21" s="1"/>
      <c r="C21" s="1"/>
      <c r="D21" s="255"/>
      <c r="E21" s="256"/>
      <c r="F21" s="255" t="str">
        <f t="shared" si="0"/>
        <v/>
      </c>
    </row>
    <row r="22" spans="1:6" ht="18" customHeight="1" x14ac:dyDescent="0.3">
      <c r="A22" s="260"/>
      <c r="B22" s="1"/>
      <c r="C22" s="1"/>
      <c r="D22" s="255"/>
      <c r="E22" s="256"/>
      <c r="F22" s="255" t="str">
        <f t="shared" si="0"/>
        <v/>
      </c>
    </row>
    <row r="23" spans="1:6" ht="18" customHeight="1" x14ac:dyDescent="0.3">
      <c r="A23" s="260"/>
      <c r="B23" s="1"/>
      <c r="C23" s="1"/>
      <c r="D23" s="255"/>
      <c r="E23" s="256"/>
      <c r="F23" s="255" t="str">
        <f t="shared" si="0"/>
        <v/>
      </c>
    </row>
    <row r="24" spans="1:6" ht="18" customHeight="1" x14ac:dyDescent="0.3">
      <c r="A24" s="260"/>
      <c r="B24" s="1"/>
      <c r="C24" s="1"/>
      <c r="D24" s="255"/>
      <c r="E24" s="256"/>
      <c r="F24" s="255" t="str">
        <f t="shared" si="0"/>
        <v/>
      </c>
    </row>
    <row r="25" spans="1:6" ht="18" customHeight="1" x14ac:dyDescent="0.3">
      <c r="A25" s="260"/>
      <c r="B25" s="1"/>
      <c r="C25" s="1"/>
      <c r="D25" s="255"/>
      <c r="E25" s="256"/>
      <c r="F25" s="255" t="str">
        <f t="shared" si="0"/>
        <v/>
      </c>
    </row>
    <row r="26" spans="1:6" ht="18" customHeight="1" x14ac:dyDescent="0.3">
      <c r="A26" s="260"/>
      <c r="B26" s="1"/>
      <c r="C26" s="1"/>
      <c r="D26" s="255"/>
      <c r="E26" s="256"/>
      <c r="F26" s="255" t="str">
        <f t="shared" si="0"/>
        <v/>
      </c>
    </row>
    <row r="27" spans="1:6" ht="18" customHeight="1" x14ac:dyDescent="0.3">
      <c r="A27" s="260"/>
      <c r="B27" s="1"/>
      <c r="C27" s="1"/>
      <c r="D27" s="255"/>
      <c r="E27" s="256"/>
      <c r="F27" s="255" t="str">
        <f t="shared" si="0"/>
        <v/>
      </c>
    </row>
    <row r="28" spans="1:6" ht="18" customHeight="1" x14ac:dyDescent="0.3">
      <c r="A28" s="260"/>
      <c r="B28" s="1"/>
      <c r="C28" s="1"/>
      <c r="D28" s="255"/>
      <c r="E28" s="256"/>
      <c r="F28" s="255" t="str">
        <f t="shared" si="0"/>
        <v/>
      </c>
    </row>
    <row r="29" spans="1:6" ht="18" customHeight="1" x14ac:dyDescent="0.3">
      <c r="A29" s="260"/>
      <c r="B29" s="1"/>
      <c r="C29" s="1"/>
      <c r="D29" s="255"/>
      <c r="E29" s="256"/>
      <c r="F29" s="255" t="str">
        <f t="shared" si="0"/>
        <v/>
      </c>
    </row>
    <row r="30" spans="1:6" ht="18" customHeight="1" x14ac:dyDescent="0.3">
      <c r="A30" s="260"/>
      <c r="B30" s="1"/>
      <c r="C30" s="1"/>
      <c r="D30" s="255"/>
      <c r="E30" s="256"/>
      <c r="F30" s="255" t="str">
        <f t="shared" si="0"/>
        <v/>
      </c>
    </row>
    <row r="31" spans="1:6" ht="18" customHeight="1" x14ac:dyDescent="0.3">
      <c r="A31" s="260"/>
      <c r="B31" s="1"/>
      <c r="C31" s="1"/>
      <c r="D31" s="255"/>
      <c r="E31" s="256"/>
      <c r="F31" s="255" t="str">
        <f t="shared" si="0"/>
        <v/>
      </c>
    </row>
    <row r="32" spans="1:6" ht="18" customHeight="1" x14ac:dyDescent="0.3">
      <c r="A32" s="260"/>
      <c r="B32" s="1"/>
      <c r="C32" s="1"/>
      <c r="D32" s="255"/>
      <c r="E32" s="256"/>
      <c r="F32" s="255" t="str">
        <f t="shared" si="0"/>
        <v/>
      </c>
    </row>
    <row r="33" spans="1:6" ht="18" customHeight="1" x14ac:dyDescent="0.3">
      <c r="A33" s="260"/>
      <c r="B33" s="1"/>
      <c r="C33" s="1"/>
      <c r="D33" s="255"/>
      <c r="E33" s="256"/>
      <c r="F33" s="255" t="str">
        <f t="shared" si="0"/>
        <v/>
      </c>
    </row>
    <row r="34" spans="1:6" ht="18" customHeight="1" x14ac:dyDescent="0.3">
      <c r="A34" s="260"/>
      <c r="B34" s="1"/>
      <c r="C34" s="1"/>
      <c r="D34" s="255"/>
      <c r="E34" s="256"/>
      <c r="F34" s="255" t="str">
        <f t="shared" si="0"/>
        <v/>
      </c>
    </row>
    <row r="35" spans="1:6" ht="18" customHeight="1" x14ac:dyDescent="0.3">
      <c r="A35" s="260"/>
      <c r="B35" s="1"/>
      <c r="C35" s="1"/>
      <c r="D35" s="255"/>
      <c r="E35" s="256"/>
      <c r="F35" s="255" t="str">
        <f t="shared" si="0"/>
        <v/>
      </c>
    </row>
    <row r="36" spans="1:6" ht="18" customHeight="1" x14ac:dyDescent="0.3">
      <c r="A36" s="260"/>
      <c r="B36" s="1"/>
      <c r="C36" s="1"/>
      <c r="D36" s="255"/>
      <c r="E36" s="256"/>
      <c r="F36" s="255" t="str">
        <f t="shared" si="0"/>
        <v/>
      </c>
    </row>
    <row r="37" spans="1:6" ht="18" customHeight="1" x14ac:dyDescent="0.3">
      <c r="A37" s="260"/>
      <c r="B37" s="1"/>
      <c r="C37" s="1"/>
      <c r="D37" s="255"/>
      <c r="E37" s="256"/>
      <c r="F37" s="255" t="str">
        <f t="shared" si="0"/>
        <v/>
      </c>
    </row>
    <row r="38" spans="1:6" ht="18" customHeight="1" x14ac:dyDescent="0.3">
      <c r="A38" s="260"/>
      <c r="B38" s="1"/>
      <c r="C38" s="1"/>
      <c r="D38" s="255"/>
      <c r="E38" s="256"/>
      <c r="F38" s="255" t="str">
        <f t="shared" si="0"/>
        <v/>
      </c>
    </row>
    <row r="39" spans="1:6" ht="18" customHeight="1" x14ac:dyDescent="0.3">
      <c r="A39" s="260"/>
      <c r="B39" s="1"/>
      <c r="C39" s="1"/>
      <c r="D39" s="255"/>
      <c r="E39" s="256"/>
      <c r="F39" s="255" t="str">
        <f t="shared" si="0"/>
        <v/>
      </c>
    </row>
    <row r="40" spans="1:6" ht="18" customHeight="1" x14ac:dyDescent="0.3">
      <c r="A40" s="260"/>
      <c r="B40" s="1"/>
      <c r="C40" s="1"/>
      <c r="D40" s="255"/>
      <c r="E40" s="256"/>
      <c r="F40" s="255" t="str">
        <f t="shared" si="0"/>
        <v/>
      </c>
    </row>
    <row r="41" spans="1:6" ht="18" customHeight="1" x14ac:dyDescent="0.3">
      <c r="A41" s="260"/>
      <c r="B41" s="1"/>
      <c r="C41" s="1"/>
      <c r="D41" s="255"/>
      <c r="E41" s="256"/>
      <c r="F41" s="255" t="str">
        <f t="shared" si="0"/>
        <v/>
      </c>
    </row>
    <row r="42" spans="1:6" ht="18" customHeight="1" x14ac:dyDescent="0.3">
      <c r="A42" s="260"/>
      <c r="B42" s="1"/>
      <c r="C42" s="1"/>
      <c r="D42" s="255"/>
      <c r="E42" s="256"/>
      <c r="F42" s="255" t="str">
        <f t="shared" si="0"/>
        <v/>
      </c>
    </row>
    <row r="43" spans="1:6" ht="18" customHeight="1" x14ac:dyDescent="0.3">
      <c r="A43" s="260"/>
      <c r="B43" s="1"/>
      <c r="C43" s="1"/>
      <c r="D43" s="255"/>
      <c r="E43" s="256"/>
      <c r="F43" s="255" t="str">
        <f t="shared" si="0"/>
        <v/>
      </c>
    </row>
    <row r="44" spans="1:6" ht="18" customHeight="1" x14ac:dyDescent="0.3">
      <c r="A44" s="260"/>
      <c r="B44" s="1"/>
      <c r="C44" s="1"/>
      <c r="D44" s="255"/>
      <c r="E44" s="256"/>
      <c r="F44" s="255" t="str">
        <f t="shared" si="0"/>
        <v/>
      </c>
    </row>
    <row r="45" spans="1:6" ht="18" customHeight="1" x14ac:dyDescent="0.3">
      <c r="A45" s="260"/>
      <c r="B45" s="1"/>
      <c r="C45" s="1"/>
      <c r="D45" s="255"/>
      <c r="E45" s="256"/>
      <c r="F45" s="255" t="str">
        <f t="shared" si="0"/>
        <v/>
      </c>
    </row>
    <row r="46" spans="1:6" ht="18" customHeight="1" x14ac:dyDescent="0.3">
      <c r="A46" s="260"/>
      <c r="B46" s="1"/>
      <c r="C46" s="1"/>
      <c r="D46" s="255"/>
      <c r="E46" s="256"/>
      <c r="F46" s="255" t="str">
        <f t="shared" si="0"/>
        <v/>
      </c>
    </row>
    <row r="47" spans="1:6" ht="18" customHeight="1" x14ac:dyDescent="0.3">
      <c r="A47" s="260"/>
      <c r="B47" s="1"/>
      <c r="C47" s="1"/>
      <c r="D47" s="255"/>
      <c r="E47" s="256"/>
      <c r="F47" s="255" t="str">
        <f t="shared" si="0"/>
        <v/>
      </c>
    </row>
    <row r="48" spans="1:6" ht="18" customHeight="1" x14ac:dyDescent="0.3">
      <c r="A48" s="260"/>
      <c r="B48" s="1"/>
      <c r="C48" s="1"/>
      <c r="D48" s="255"/>
      <c r="E48" s="256"/>
      <c r="F48" s="255" t="str">
        <f t="shared" si="0"/>
        <v/>
      </c>
    </row>
    <row r="49" spans="1:6" ht="18" customHeight="1" x14ac:dyDescent="0.3">
      <c r="A49" s="260"/>
      <c r="B49" s="1"/>
      <c r="C49" s="1"/>
      <c r="D49" s="255"/>
      <c r="E49" s="256"/>
      <c r="F49" s="255" t="str">
        <f t="shared" si="0"/>
        <v/>
      </c>
    </row>
    <row r="50" spans="1:6" ht="18" customHeight="1" x14ac:dyDescent="0.3">
      <c r="A50" s="260"/>
      <c r="B50" s="1"/>
      <c r="C50" s="1"/>
      <c r="D50" s="255"/>
      <c r="E50" s="256"/>
      <c r="F50" s="255" t="str">
        <f t="shared" si="0"/>
        <v/>
      </c>
    </row>
    <row r="51" spans="1:6" ht="18" customHeight="1" x14ac:dyDescent="0.3">
      <c r="A51" s="260"/>
      <c r="B51" s="1"/>
      <c r="C51" s="1"/>
      <c r="D51" s="255"/>
      <c r="E51" s="256"/>
      <c r="F51" s="255" t="str">
        <f t="shared" si="0"/>
        <v/>
      </c>
    </row>
    <row r="52" spans="1:6" ht="18" customHeight="1" x14ac:dyDescent="0.3">
      <c r="A52" s="260"/>
      <c r="B52" s="1"/>
      <c r="C52" s="1"/>
      <c r="D52" s="255"/>
      <c r="E52" s="256"/>
      <c r="F52" s="255" t="str">
        <f t="shared" si="0"/>
        <v/>
      </c>
    </row>
    <row r="53" spans="1:6" ht="18" customHeight="1" x14ac:dyDescent="0.3">
      <c r="A53" s="260"/>
      <c r="B53" s="1"/>
      <c r="C53" s="1"/>
      <c r="D53" s="255"/>
      <c r="E53" s="256"/>
      <c r="F53" s="255" t="str">
        <f t="shared" si="0"/>
        <v/>
      </c>
    </row>
    <row r="54" spans="1:6" ht="18" customHeight="1" x14ac:dyDescent="0.3">
      <c r="A54" s="260"/>
      <c r="B54" s="1"/>
      <c r="C54" s="1"/>
      <c r="D54" s="255"/>
      <c r="E54" s="256"/>
      <c r="F54" s="255" t="str">
        <f t="shared" si="0"/>
        <v/>
      </c>
    </row>
    <row r="55" spans="1:6" ht="18" customHeight="1" x14ac:dyDescent="0.3">
      <c r="A55" s="260"/>
      <c r="B55" s="1"/>
      <c r="C55" s="1"/>
      <c r="D55" s="255"/>
      <c r="E55" s="256"/>
      <c r="F55" s="255" t="str">
        <f t="shared" si="0"/>
        <v/>
      </c>
    </row>
    <row r="56" spans="1:6" ht="18" customHeight="1" x14ac:dyDescent="0.3">
      <c r="A56" s="260"/>
      <c r="B56" s="1"/>
      <c r="C56" s="1"/>
      <c r="D56" s="255"/>
      <c r="E56" s="256"/>
      <c r="F56" s="255" t="str">
        <f t="shared" si="0"/>
        <v/>
      </c>
    </row>
    <row r="57" spans="1:6" ht="18" customHeight="1" x14ac:dyDescent="0.3">
      <c r="A57" s="260"/>
      <c r="B57" s="1"/>
      <c r="C57" s="1"/>
      <c r="D57" s="255"/>
      <c r="E57" s="256"/>
      <c r="F57" s="255" t="str">
        <f t="shared" si="0"/>
        <v/>
      </c>
    </row>
    <row r="58" spans="1:6" ht="18" customHeight="1" x14ac:dyDescent="0.3">
      <c r="A58" s="260"/>
      <c r="B58" s="1"/>
      <c r="C58" s="1"/>
      <c r="D58" s="255"/>
      <c r="E58" s="256"/>
      <c r="F58" s="255" t="str">
        <f t="shared" si="0"/>
        <v/>
      </c>
    </row>
    <row r="59" spans="1:6" ht="18" customHeight="1" x14ac:dyDescent="0.3">
      <c r="A59" s="260"/>
      <c r="B59" s="1"/>
      <c r="C59" s="1"/>
      <c r="D59" s="255"/>
      <c r="E59" s="256"/>
      <c r="F59" s="255" t="str">
        <f t="shared" si="0"/>
        <v/>
      </c>
    </row>
    <row r="60" spans="1:6" ht="18" customHeight="1" x14ac:dyDescent="0.3">
      <c r="A60" s="260"/>
      <c r="B60" s="1"/>
      <c r="C60" s="1"/>
      <c r="D60" s="255"/>
      <c r="E60" s="256"/>
      <c r="F60" s="255" t="str">
        <f t="shared" si="0"/>
        <v/>
      </c>
    </row>
    <row r="61" spans="1:6" ht="18" customHeight="1" x14ac:dyDescent="0.3">
      <c r="A61" s="260"/>
      <c r="B61" s="1"/>
      <c r="C61" s="1"/>
      <c r="D61" s="255"/>
      <c r="E61" s="256"/>
      <c r="F61" s="255" t="str">
        <f t="shared" si="0"/>
        <v/>
      </c>
    </row>
    <row r="62" spans="1:6" ht="18" customHeight="1" x14ac:dyDescent="0.3">
      <c r="A62" s="260"/>
      <c r="B62" s="1"/>
      <c r="C62" s="1"/>
      <c r="D62" s="255"/>
      <c r="E62" s="256"/>
      <c r="F62" s="255" t="str">
        <f t="shared" si="0"/>
        <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0"/>
  <dimension ref="A1:F62"/>
  <sheetViews>
    <sheetView rightToLeft="1" zoomScaleNormal="100" workbookViewId="0">
      <selection activeCell="A6" sqref="A6"/>
    </sheetView>
  </sheetViews>
  <sheetFormatPr defaultRowHeight="22.5" customHeight="1" x14ac:dyDescent="0.3"/>
  <cols>
    <col min="1" max="1" width="8.6640625" style="261" bestFit="1" customWidth="1"/>
    <col min="2" max="2" width="5.08203125" customWidth="1"/>
    <col min="3" max="3" width="44.08203125" customWidth="1"/>
    <col min="4" max="4" width="8.4140625" style="257" bestFit="1" customWidth="1"/>
    <col min="5" max="5" width="8.75" style="257" bestFit="1" customWidth="1"/>
    <col min="6" max="6" width="8.4140625" style="255" bestFit="1" customWidth="1"/>
  </cols>
  <sheetData>
    <row r="1" spans="1:6" ht="22.5" customHeight="1" x14ac:dyDescent="0.3">
      <c r="A1" s="258"/>
      <c r="B1" s="28"/>
      <c r="C1" s="29" t="s">
        <v>196</v>
      </c>
      <c r="D1" s="252"/>
      <c r="E1" s="252"/>
      <c r="F1" s="252"/>
    </row>
    <row r="2" spans="1:6" ht="22.5" customHeight="1" x14ac:dyDescent="0.3">
      <c r="A2" s="259" t="s">
        <v>7</v>
      </c>
      <c r="B2" s="26" t="s">
        <v>195</v>
      </c>
      <c r="C2" s="26" t="s">
        <v>142</v>
      </c>
      <c r="D2" s="253" t="s">
        <v>143</v>
      </c>
      <c r="E2" s="254" t="s">
        <v>144</v>
      </c>
      <c r="F2" s="253" t="s">
        <v>145</v>
      </c>
    </row>
    <row r="3" spans="1:6" ht="22.5" customHeight="1" x14ac:dyDescent="0.3">
      <c r="A3" s="260">
        <v>46142</v>
      </c>
      <c r="B3" s="1"/>
      <c r="C3" s="1" t="s">
        <v>491</v>
      </c>
      <c r="D3" s="255">
        <v>889000</v>
      </c>
      <c r="E3" s="256">
        <v>0</v>
      </c>
      <c r="F3" s="255">
        <f>D3</f>
        <v>889000</v>
      </c>
    </row>
    <row r="4" spans="1:6" ht="22.5" customHeight="1" x14ac:dyDescent="0.3">
      <c r="A4" s="260">
        <v>46184</v>
      </c>
      <c r="B4" s="1"/>
      <c r="C4" s="1" t="s">
        <v>492</v>
      </c>
      <c r="D4" s="255"/>
      <c r="E4" s="256">
        <v>889000</v>
      </c>
      <c r="F4" s="255">
        <f>IF(OR(D4&lt;&gt;"",E4&lt;&gt;"",),F3+D4-E4,"")</f>
        <v>0</v>
      </c>
    </row>
    <row r="5" spans="1:6" ht="22.5" customHeight="1" x14ac:dyDescent="0.3">
      <c r="A5" s="260">
        <v>46172</v>
      </c>
      <c r="B5" s="1"/>
      <c r="C5" s="1" t="s">
        <v>493</v>
      </c>
      <c r="D5" s="255">
        <v>850000</v>
      </c>
      <c r="E5" s="256"/>
      <c r="F5" s="255">
        <f t="shared" ref="F5:F62" si="0">IF(OR(D5&lt;&gt;"",E5&lt;&gt;"",),F4+D5-E5,"")</f>
        <v>850000</v>
      </c>
    </row>
    <row r="6" spans="1:6" ht="22.5" customHeight="1" x14ac:dyDescent="0.3">
      <c r="A6" s="260"/>
      <c r="B6" s="1"/>
      <c r="C6" s="1"/>
      <c r="D6" s="255"/>
      <c r="E6" s="256"/>
      <c r="F6" s="255" t="str">
        <f t="shared" si="0"/>
        <v/>
      </c>
    </row>
    <row r="7" spans="1:6" ht="22.5" customHeight="1" x14ac:dyDescent="0.3">
      <c r="A7" s="260"/>
      <c r="B7" s="1"/>
      <c r="C7" s="1"/>
      <c r="D7" s="255"/>
      <c r="E7" s="256"/>
      <c r="F7" s="255" t="str">
        <f t="shared" si="0"/>
        <v/>
      </c>
    </row>
    <row r="8" spans="1:6" ht="22.5" customHeight="1" x14ac:dyDescent="0.3">
      <c r="A8" s="260"/>
      <c r="B8" s="1"/>
      <c r="C8" s="1"/>
      <c r="D8" s="255"/>
      <c r="E8" s="256"/>
      <c r="F8" s="255" t="str">
        <f t="shared" si="0"/>
        <v/>
      </c>
    </row>
    <row r="9" spans="1:6" ht="22.5" customHeight="1" x14ac:dyDescent="0.3">
      <c r="A9" s="260"/>
      <c r="B9" s="1"/>
      <c r="C9" s="1"/>
      <c r="D9" s="255"/>
      <c r="E9" s="256"/>
      <c r="F9" s="255" t="str">
        <f t="shared" si="0"/>
        <v/>
      </c>
    </row>
    <row r="10" spans="1:6" ht="22.5" customHeight="1" x14ac:dyDescent="0.3">
      <c r="A10" s="260"/>
      <c r="B10" s="1"/>
      <c r="C10" s="1"/>
      <c r="D10" s="255"/>
      <c r="E10" s="256"/>
      <c r="F10" s="255" t="str">
        <f t="shared" si="0"/>
        <v/>
      </c>
    </row>
    <row r="11" spans="1:6" ht="22.5" customHeight="1" x14ac:dyDescent="0.3">
      <c r="A11" s="260"/>
      <c r="B11" s="1"/>
      <c r="C11" s="1"/>
      <c r="D11" s="255"/>
      <c r="E11" s="256"/>
      <c r="F11" s="255" t="str">
        <f t="shared" si="0"/>
        <v/>
      </c>
    </row>
    <row r="12" spans="1:6" ht="22.5" customHeight="1" x14ac:dyDescent="0.3">
      <c r="A12" s="260"/>
      <c r="B12" s="1"/>
      <c r="C12" s="1"/>
      <c r="D12" s="255"/>
      <c r="E12" s="256"/>
      <c r="F12" s="255" t="str">
        <f t="shared" si="0"/>
        <v/>
      </c>
    </row>
    <row r="13" spans="1:6" ht="22.5" customHeight="1" x14ac:dyDescent="0.3">
      <c r="A13" s="260"/>
      <c r="B13" s="1"/>
      <c r="C13" s="1"/>
      <c r="D13" s="255"/>
      <c r="E13" s="256"/>
      <c r="F13" s="255" t="str">
        <f t="shared" si="0"/>
        <v/>
      </c>
    </row>
    <row r="14" spans="1:6" ht="22.5" customHeight="1" x14ac:dyDescent="0.3">
      <c r="A14" s="260"/>
      <c r="B14" s="1"/>
      <c r="C14" s="1"/>
      <c r="D14" s="255"/>
      <c r="E14" s="256"/>
      <c r="F14" s="255" t="str">
        <f t="shared" si="0"/>
        <v/>
      </c>
    </row>
    <row r="15" spans="1:6" ht="22.5" customHeight="1" x14ac:dyDescent="0.3">
      <c r="A15" s="260"/>
      <c r="B15" s="1"/>
      <c r="C15" s="1"/>
      <c r="D15" s="255"/>
      <c r="E15" s="256"/>
      <c r="F15" s="255" t="str">
        <f t="shared" si="0"/>
        <v/>
      </c>
    </row>
    <row r="16" spans="1:6" ht="22.5" customHeight="1" x14ac:dyDescent="0.3">
      <c r="A16" s="260"/>
      <c r="B16" s="1"/>
      <c r="C16" s="1"/>
      <c r="D16" s="255"/>
      <c r="E16" s="256"/>
      <c r="F16" s="255" t="str">
        <f t="shared" si="0"/>
        <v/>
      </c>
    </row>
    <row r="17" spans="1:6" ht="22.5" customHeight="1" x14ac:dyDescent="0.3">
      <c r="A17" s="260"/>
      <c r="B17" s="1"/>
      <c r="C17" s="1"/>
      <c r="D17" s="255"/>
      <c r="E17" s="256"/>
      <c r="F17" s="255" t="str">
        <f t="shared" si="0"/>
        <v/>
      </c>
    </row>
    <row r="18" spans="1:6" ht="22.5" customHeight="1" x14ac:dyDescent="0.3">
      <c r="A18" s="260"/>
      <c r="B18" s="1"/>
      <c r="C18" s="1"/>
      <c r="D18" s="255"/>
      <c r="E18" s="256"/>
      <c r="F18" s="255" t="str">
        <f t="shared" si="0"/>
        <v/>
      </c>
    </row>
    <row r="19" spans="1:6" ht="22.5" customHeight="1" x14ac:dyDescent="0.3">
      <c r="A19" s="260"/>
      <c r="B19" s="1"/>
      <c r="C19" s="1"/>
      <c r="D19" s="255"/>
      <c r="E19" s="256"/>
      <c r="F19" s="255" t="str">
        <f t="shared" si="0"/>
        <v/>
      </c>
    </row>
    <row r="20" spans="1:6" ht="22.5" customHeight="1" x14ac:dyDescent="0.3">
      <c r="A20" s="260"/>
      <c r="B20" s="1"/>
      <c r="C20" s="1"/>
      <c r="D20" s="255"/>
      <c r="E20" s="256"/>
      <c r="F20" s="255" t="str">
        <f t="shared" si="0"/>
        <v/>
      </c>
    </row>
    <row r="21" spans="1:6" ht="22.5" customHeight="1" x14ac:dyDescent="0.3">
      <c r="A21" s="260"/>
      <c r="B21" s="1"/>
      <c r="C21" s="1"/>
      <c r="D21" s="255"/>
      <c r="E21" s="256"/>
      <c r="F21" s="255" t="str">
        <f t="shared" si="0"/>
        <v/>
      </c>
    </row>
    <row r="22" spans="1:6" ht="22.5" customHeight="1" x14ac:dyDescent="0.3">
      <c r="A22" s="260"/>
      <c r="B22" s="1"/>
      <c r="C22" s="1"/>
      <c r="D22" s="255"/>
      <c r="E22" s="256"/>
      <c r="F22" s="255" t="str">
        <f t="shared" si="0"/>
        <v/>
      </c>
    </row>
    <row r="23" spans="1:6" ht="22.5" customHeight="1" x14ac:dyDescent="0.3">
      <c r="A23" s="260"/>
      <c r="B23" s="1"/>
      <c r="C23" s="1"/>
      <c r="D23" s="255"/>
      <c r="E23" s="256"/>
      <c r="F23" s="255" t="str">
        <f t="shared" si="0"/>
        <v/>
      </c>
    </row>
    <row r="24" spans="1:6" ht="22.5" customHeight="1" x14ac:dyDescent="0.3">
      <c r="A24" s="260"/>
      <c r="B24" s="1"/>
      <c r="C24" s="1"/>
      <c r="D24" s="255"/>
      <c r="E24" s="256"/>
      <c r="F24" s="255" t="str">
        <f t="shared" si="0"/>
        <v/>
      </c>
    </row>
    <row r="25" spans="1:6" ht="22.5" customHeight="1" x14ac:dyDescent="0.3">
      <c r="A25" s="260"/>
      <c r="B25" s="1"/>
      <c r="C25" s="1"/>
      <c r="D25" s="255"/>
      <c r="E25" s="256"/>
      <c r="F25" s="255" t="str">
        <f t="shared" si="0"/>
        <v/>
      </c>
    </row>
    <row r="26" spans="1:6" ht="22.5" customHeight="1" x14ac:dyDescent="0.3">
      <c r="A26" s="260"/>
      <c r="B26" s="1"/>
      <c r="C26" s="1"/>
      <c r="D26" s="255"/>
      <c r="E26" s="256"/>
      <c r="F26" s="255" t="str">
        <f t="shared" si="0"/>
        <v/>
      </c>
    </row>
    <row r="27" spans="1:6" ht="22.5" customHeight="1" x14ac:dyDescent="0.3">
      <c r="A27" s="260"/>
      <c r="B27" s="1"/>
      <c r="C27" s="1"/>
      <c r="D27" s="255"/>
      <c r="E27" s="256"/>
      <c r="F27" s="255" t="str">
        <f t="shared" si="0"/>
        <v/>
      </c>
    </row>
    <row r="28" spans="1:6" ht="22.5" customHeight="1" x14ac:dyDescent="0.3">
      <c r="A28" s="260"/>
      <c r="B28" s="1"/>
      <c r="C28" s="1"/>
      <c r="D28" s="255"/>
      <c r="E28" s="256"/>
      <c r="F28" s="255" t="str">
        <f t="shared" si="0"/>
        <v/>
      </c>
    </row>
    <row r="29" spans="1:6" ht="22.5" customHeight="1" x14ac:dyDescent="0.3">
      <c r="A29" s="260"/>
      <c r="B29" s="1"/>
      <c r="C29" s="1"/>
      <c r="D29" s="255"/>
      <c r="E29" s="256"/>
      <c r="F29" s="255" t="str">
        <f t="shared" si="0"/>
        <v/>
      </c>
    </row>
    <row r="30" spans="1:6" ht="22.5" customHeight="1" x14ac:dyDescent="0.3">
      <c r="A30" s="260"/>
      <c r="B30" s="1"/>
      <c r="C30" s="1"/>
      <c r="D30" s="255"/>
      <c r="E30" s="256"/>
      <c r="F30" s="255" t="str">
        <f t="shared" si="0"/>
        <v/>
      </c>
    </row>
    <row r="31" spans="1:6" ht="22.5" customHeight="1" x14ac:dyDescent="0.3">
      <c r="A31" s="260"/>
      <c r="B31" s="1"/>
      <c r="C31" s="1"/>
      <c r="D31" s="255"/>
      <c r="E31" s="256"/>
      <c r="F31" s="255" t="str">
        <f t="shared" si="0"/>
        <v/>
      </c>
    </row>
    <row r="32" spans="1:6" ht="22.5" customHeight="1" x14ac:dyDescent="0.3">
      <c r="A32" s="260"/>
      <c r="B32" s="1"/>
      <c r="C32" s="1"/>
      <c r="D32" s="255"/>
      <c r="E32" s="256"/>
      <c r="F32" s="255" t="str">
        <f t="shared" si="0"/>
        <v/>
      </c>
    </row>
    <row r="33" spans="1:6" ht="22.5" customHeight="1" x14ac:dyDescent="0.3">
      <c r="A33" s="260"/>
      <c r="B33" s="1"/>
      <c r="C33" s="1"/>
      <c r="D33" s="255"/>
      <c r="E33" s="256"/>
      <c r="F33" s="255" t="str">
        <f t="shared" si="0"/>
        <v/>
      </c>
    </row>
    <row r="34" spans="1:6" ht="22.5" customHeight="1" x14ac:dyDescent="0.3">
      <c r="A34" s="260"/>
      <c r="B34" s="1"/>
      <c r="C34" s="1"/>
      <c r="D34" s="255"/>
      <c r="E34" s="256"/>
      <c r="F34" s="255" t="str">
        <f t="shared" si="0"/>
        <v/>
      </c>
    </row>
    <row r="35" spans="1:6" ht="22.5" customHeight="1" x14ac:dyDescent="0.3">
      <c r="A35" s="260"/>
      <c r="B35" s="1"/>
      <c r="C35" s="1"/>
      <c r="D35" s="255"/>
      <c r="E35" s="256"/>
      <c r="F35" s="255" t="str">
        <f t="shared" si="0"/>
        <v/>
      </c>
    </row>
    <row r="36" spans="1:6" ht="22.5" customHeight="1" x14ac:dyDescent="0.3">
      <c r="A36" s="260"/>
      <c r="B36" s="1"/>
      <c r="C36" s="1"/>
      <c r="D36" s="255"/>
      <c r="E36" s="256"/>
      <c r="F36" s="255" t="str">
        <f t="shared" si="0"/>
        <v/>
      </c>
    </row>
    <row r="37" spans="1:6" ht="22.5" customHeight="1" x14ac:dyDescent="0.3">
      <c r="A37" s="260"/>
      <c r="B37" s="1"/>
      <c r="C37" s="1"/>
      <c r="D37" s="255"/>
      <c r="E37" s="256"/>
      <c r="F37" s="255" t="str">
        <f t="shared" si="0"/>
        <v/>
      </c>
    </row>
    <row r="38" spans="1:6" ht="22.5" customHeight="1" x14ac:dyDescent="0.3">
      <c r="A38" s="260"/>
      <c r="B38" s="1"/>
      <c r="C38" s="1"/>
      <c r="D38" s="255"/>
      <c r="E38" s="256"/>
      <c r="F38" s="255" t="str">
        <f t="shared" si="0"/>
        <v/>
      </c>
    </row>
    <row r="39" spans="1:6" ht="22.5" customHeight="1" x14ac:dyDescent="0.3">
      <c r="A39" s="260"/>
      <c r="B39" s="1"/>
      <c r="C39" s="1"/>
      <c r="D39" s="255"/>
      <c r="E39" s="256"/>
      <c r="F39" s="255" t="str">
        <f t="shared" si="0"/>
        <v/>
      </c>
    </row>
    <row r="40" spans="1:6" ht="22.5" customHeight="1" x14ac:dyDescent="0.3">
      <c r="A40" s="260"/>
      <c r="B40" s="1"/>
      <c r="C40" s="1"/>
      <c r="D40" s="255"/>
      <c r="E40" s="256"/>
      <c r="F40" s="255" t="str">
        <f t="shared" si="0"/>
        <v/>
      </c>
    </row>
    <row r="41" spans="1:6" ht="22.5" customHeight="1" x14ac:dyDescent="0.3">
      <c r="A41" s="260"/>
      <c r="B41" s="1"/>
      <c r="C41" s="1"/>
      <c r="D41" s="255"/>
      <c r="E41" s="256"/>
      <c r="F41" s="255" t="str">
        <f t="shared" si="0"/>
        <v/>
      </c>
    </row>
    <row r="42" spans="1:6" ht="22.5" customHeight="1" x14ac:dyDescent="0.3">
      <c r="A42" s="260"/>
      <c r="B42" s="1"/>
      <c r="C42" s="1"/>
      <c r="D42" s="255"/>
      <c r="E42" s="256"/>
      <c r="F42" s="255" t="str">
        <f t="shared" si="0"/>
        <v/>
      </c>
    </row>
    <row r="43" spans="1:6" ht="22.5" customHeight="1" x14ac:dyDescent="0.3">
      <c r="A43" s="260"/>
      <c r="B43" s="1"/>
      <c r="C43" s="1"/>
      <c r="D43" s="255"/>
      <c r="E43" s="256"/>
      <c r="F43" s="255" t="str">
        <f t="shared" si="0"/>
        <v/>
      </c>
    </row>
    <row r="44" spans="1:6" ht="22.5" customHeight="1" x14ac:dyDescent="0.3">
      <c r="A44" s="260"/>
      <c r="B44" s="1"/>
      <c r="C44" s="1"/>
      <c r="D44" s="255"/>
      <c r="E44" s="256"/>
      <c r="F44" s="255" t="str">
        <f t="shared" si="0"/>
        <v/>
      </c>
    </row>
    <row r="45" spans="1:6" ht="22.5" customHeight="1" x14ac:dyDescent="0.3">
      <c r="A45" s="260"/>
      <c r="B45" s="1"/>
      <c r="C45" s="1"/>
      <c r="D45" s="255"/>
      <c r="E45" s="256"/>
      <c r="F45" s="255" t="str">
        <f t="shared" si="0"/>
        <v/>
      </c>
    </row>
    <row r="46" spans="1:6" ht="22.5" customHeight="1" x14ac:dyDescent="0.3">
      <c r="A46" s="260"/>
      <c r="B46" s="1"/>
      <c r="C46" s="1"/>
      <c r="D46" s="255"/>
      <c r="E46" s="256"/>
      <c r="F46" s="255" t="str">
        <f t="shared" si="0"/>
        <v/>
      </c>
    </row>
    <row r="47" spans="1:6" ht="22.5" customHeight="1" x14ac:dyDescent="0.3">
      <c r="A47" s="260"/>
      <c r="B47" s="1"/>
      <c r="C47" s="1"/>
      <c r="D47" s="255"/>
      <c r="E47" s="256"/>
      <c r="F47" s="255" t="str">
        <f t="shared" si="0"/>
        <v/>
      </c>
    </row>
    <row r="48" spans="1:6" ht="22.5" customHeight="1" x14ac:dyDescent="0.3">
      <c r="A48" s="260"/>
      <c r="B48" s="1"/>
      <c r="C48" s="1"/>
      <c r="D48" s="255"/>
      <c r="E48" s="256"/>
      <c r="F48" s="255" t="str">
        <f t="shared" si="0"/>
        <v/>
      </c>
    </row>
    <row r="49" spans="1:6" ht="22.5" customHeight="1" x14ac:dyDescent="0.3">
      <c r="A49" s="260"/>
      <c r="B49" s="1"/>
      <c r="C49" s="1"/>
      <c r="D49" s="255"/>
      <c r="E49" s="256"/>
      <c r="F49" s="255" t="str">
        <f t="shared" si="0"/>
        <v/>
      </c>
    </row>
    <row r="50" spans="1:6" ht="22.5" customHeight="1" x14ac:dyDescent="0.3">
      <c r="A50" s="260"/>
      <c r="B50" s="1"/>
      <c r="C50" s="1"/>
      <c r="D50" s="255"/>
      <c r="E50" s="256"/>
      <c r="F50" s="255" t="str">
        <f t="shared" si="0"/>
        <v/>
      </c>
    </row>
    <row r="51" spans="1:6" ht="22.5" customHeight="1" x14ac:dyDescent="0.3">
      <c r="A51" s="260"/>
      <c r="B51" s="1"/>
      <c r="C51" s="1"/>
      <c r="D51" s="255"/>
      <c r="E51" s="256"/>
      <c r="F51" s="255" t="str">
        <f t="shared" si="0"/>
        <v/>
      </c>
    </row>
    <row r="52" spans="1:6" ht="22.5" customHeight="1" x14ac:dyDescent="0.3">
      <c r="A52" s="260"/>
      <c r="B52" s="1"/>
      <c r="C52" s="1"/>
      <c r="D52" s="255"/>
      <c r="E52" s="256"/>
      <c r="F52" s="255" t="str">
        <f t="shared" si="0"/>
        <v/>
      </c>
    </row>
    <row r="53" spans="1:6" ht="22.5" customHeight="1" x14ac:dyDescent="0.3">
      <c r="A53" s="260"/>
      <c r="B53" s="1"/>
      <c r="C53" s="1"/>
      <c r="D53" s="255"/>
      <c r="E53" s="256"/>
      <c r="F53" s="255" t="str">
        <f t="shared" si="0"/>
        <v/>
      </c>
    </row>
    <row r="54" spans="1:6" ht="22.5" customHeight="1" x14ac:dyDescent="0.3">
      <c r="A54" s="260"/>
      <c r="B54" s="1"/>
      <c r="C54" s="1"/>
      <c r="D54" s="255"/>
      <c r="E54" s="256"/>
      <c r="F54" s="255" t="str">
        <f t="shared" si="0"/>
        <v/>
      </c>
    </row>
    <row r="55" spans="1:6" ht="22.5" customHeight="1" x14ac:dyDescent="0.3">
      <c r="A55" s="260"/>
      <c r="B55" s="1"/>
      <c r="C55" s="1"/>
      <c r="D55" s="255"/>
      <c r="E55" s="256"/>
      <c r="F55" s="255" t="str">
        <f t="shared" si="0"/>
        <v/>
      </c>
    </row>
    <row r="56" spans="1:6" ht="22.5" customHeight="1" x14ac:dyDescent="0.3">
      <c r="A56" s="260"/>
      <c r="B56" s="1"/>
      <c r="C56" s="1"/>
      <c r="D56" s="255"/>
      <c r="E56" s="256"/>
      <c r="F56" s="255" t="str">
        <f t="shared" si="0"/>
        <v/>
      </c>
    </row>
    <row r="57" spans="1:6" ht="22.5" customHeight="1" x14ac:dyDescent="0.3">
      <c r="A57" s="260"/>
      <c r="B57" s="1"/>
      <c r="C57" s="1"/>
      <c r="D57" s="255"/>
      <c r="E57" s="256"/>
      <c r="F57" s="255" t="str">
        <f t="shared" si="0"/>
        <v/>
      </c>
    </row>
    <row r="58" spans="1:6" ht="22.5" customHeight="1" x14ac:dyDescent="0.3">
      <c r="A58" s="260"/>
      <c r="B58" s="1"/>
      <c r="C58" s="1"/>
      <c r="D58" s="255"/>
      <c r="E58" s="256"/>
      <c r="F58" s="255" t="str">
        <f t="shared" si="0"/>
        <v/>
      </c>
    </row>
    <row r="59" spans="1:6" ht="22.5" customHeight="1" x14ac:dyDescent="0.3">
      <c r="A59" s="260"/>
      <c r="B59" s="1"/>
      <c r="C59" s="1"/>
      <c r="D59" s="255"/>
      <c r="E59" s="256"/>
      <c r="F59" s="255" t="str">
        <f t="shared" si="0"/>
        <v/>
      </c>
    </row>
    <row r="60" spans="1:6" ht="22.5" customHeight="1" x14ac:dyDescent="0.3">
      <c r="A60" s="260"/>
      <c r="B60" s="1"/>
      <c r="C60" s="1"/>
      <c r="D60" s="255"/>
      <c r="E60" s="256"/>
      <c r="F60" s="255" t="str">
        <f t="shared" si="0"/>
        <v/>
      </c>
    </row>
    <row r="61" spans="1:6" ht="22.5" customHeight="1" x14ac:dyDescent="0.3">
      <c r="A61" s="260"/>
      <c r="B61" s="1"/>
      <c r="C61" s="1"/>
      <c r="D61" s="255"/>
      <c r="E61" s="256"/>
      <c r="F61" s="255" t="str">
        <f t="shared" si="0"/>
        <v/>
      </c>
    </row>
    <row r="62" spans="1:6" ht="22.5" customHeight="1" x14ac:dyDescent="0.3">
      <c r="A62" s="260"/>
      <c r="B62" s="1"/>
      <c r="C62" s="1"/>
      <c r="D62" s="255"/>
      <c r="E62" s="256"/>
      <c r="F62" s="255" t="str">
        <f t="shared" si="0"/>
        <v/>
      </c>
    </row>
  </sheetData>
  <pageMargins left="0.7" right="0.7" top="0.75" bottom="0.75" header="0.3" footer="0.3"/>
  <pageSetup orientation="portrait"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21"/>
  <dimension ref="A1:F62"/>
  <sheetViews>
    <sheetView rightToLeft="1" workbookViewId="0">
      <selection activeCell="C5" sqref="C5"/>
    </sheetView>
  </sheetViews>
  <sheetFormatPr defaultRowHeight="20.25" customHeight="1" x14ac:dyDescent="0.3"/>
  <cols>
    <col min="1" max="1" width="12.08203125" style="261" customWidth="1"/>
    <col min="2" max="2" width="4.08203125" customWidth="1"/>
    <col min="3" max="3" width="44.08203125" customWidth="1"/>
    <col min="4" max="5" width="8.83203125" style="41"/>
    <col min="6" max="6" width="9.1640625" style="39"/>
  </cols>
  <sheetData>
    <row r="1" spans="1:6" ht="20.25" customHeight="1" x14ac:dyDescent="0.3">
      <c r="A1" s="258"/>
      <c r="B1" s="28"/>
      <c r="C1" s="29" t="s">
        <v>256</v>
      </c>
      <c r="D1" s="42"/>
      <c r="E1" s="42"/>
      <c r="F1" s="42"/>
    </row>
    <row r="2" spans="1:6" ht="25.5" customHeight="1" x14ac:dyDescent="0.3">
      <c r="A2" s="259" t="s">
        <v>7</v>
      </c>
      <c r="B2" s="26" t="s">
        <v>195</v>
      </c>
      <c r="C2" s="26" t="s">
        <v>142</v>
      </c>
      <c r="D2" s="26" t="s">
        <v>143</v>
      </c>
      <c r="E2" s="27" t="s">
        <v>144</v>
      </c>
      <c r="F2" s="26" t="s">
        <v>145</v>
      </c>
    </row>
    <row r="3" spans="1:6" ht="20.25" customHeight="1" x14ac:dyDescent="0.3">
      <c r="A3" s="260">
        <v>46172</v>
      </c>
      <c r="B3" s="1"/>
      <c r="C3" s="1" t="s">
        <v>490</v>
      </c>
      <c r="D3" s="39">
        <v>410350</v>
      </c>
      <c r="E3" s="40">
        <v>0</v>
      </c>
      <c r="F3" s="39">
        <f>D3</f>
        <v>410350</v>
      </c>
    </row>
    <row r="4" spans="1:6" ht="20.25" customHeight="1" x14ac:dyDescent="0.3">
      <c r="A4" s="260">
        <v>46184</v>
      </c>
      <c r="B4" s="1"/>
      <c r="C4" s="1" t="s">
        <v>492</v>
      </c>
      <c r="D4" s="39">
        <v>0</v>
      </c>
      <c r="E4" s="40">
        <v>380950</v>
      </c>
      <c r="F4" s="39">
        <f>IF(OR(D4&lt;&gt;"",E4&lt;&gt;"",),F3+D4-E4,"")</f>
        <v>29400</v>
      </c>
    </row>
    <row r="5" spans="1:6" ht="20.25" customHeight="1" x14ac:dyDescent="0.3">
      <c r="A5" s="260"/>
      <c r="B5" s="1"/>
      <c r="C5" s="1"/>
      <c r="D5" s="39"/>
      <c r="E5" s="40"/>
      <c r="F5" s="39" t="str">
        <f t="shared" ref="F5:F62" si="0">IF(OR(D5&lt;&gt;"",E5&lt;&gt;"",),F4+D5-E5,"")</f>
        <v/>
      </c>
    </row>
    <row r="6" spans="1:6" ht="20.25" customHeight="1" x14ac:dyDescent="0.3">
      <c r="A6" s="260"/>
      <c r="B6" s="1"/>
      <c r="C6" s="1"/>
      <c r="D6" s="39"/>
      <c r="E6" s="40"/>
      <c r="F6" s="39" t="str">
        <f t="shared" si="0"/>
        <v/>
      </c>
    </row>
    <row r="7" spans="1:6" ht="20.25" customHeight="1" x14ac:dyDescent="0.3">
      <c r="A7" s="260"/>
      <c r="B7" s="1"/>
      <c r="C7" s="1"/>
      <c r="D7" s="39"/>
      <c r="E7" s="40"/>
      <c r="F7" s="39" t="str">
        <f t="shared" si="0"/>
        <v/>
      </c>
    </row>
    <row r="8" spans="1:6" ht="20.25" customHeight="1" x14ac:dyDescent="0.3">
      <c r="A8" s="260"/>
      <c r="B8" s="1"/>
      <c r="C8" s="1"/>
      <c r="D8" s="39"/>
      <c r="E8" s="40"/>
      <c r="F8" s="39" t="str">
        <f t="shared" si="0"/>
        <v/>
      </c>
    </row>
    <row r="9" spans="1:6" ht="20.25" customHeight="1" x14ac:dyDescent="0.3">
      <c r="A9" s="260"/>
      <c r="B9" s="1"/>
      <c r="C9" s="1"/>
      <c r="D9" s="39"/>
      <c r="E9" s="40"/>
      <c r="F9" s="39" t="str">
        <f t="shared" si="0"/>
        <v/>
      </c>
    </row>
    <row r="10" spans="1:6" ht="20.25" customHeight="1" x14ac:dyDescent="0.3">
      <c r="A10" s="260"/>
      <c r="B10" s="1"/>
      <c r="C10" s="1"/>
      <c r="D10" s="39"/>
      <c r="E10" s="40"/>
      <c r="F10" s="39" t="str">
        <f t="shared" si="0"/>
        <v/>
      </c>
    </row>
    <row r="11" spans="1:6" ht="20.25" customHeight="1" x14ac:dyDescent="0.3">
      <c r="A11" s="260"/>
      <c r="B11" s="1"/>
      <c r="C11" s="1"/>
      <c r="D11" s="39"/>
      <c r="E11" s="40"/>
      <c r="F11" s="39" t="str">
        <f t="shared" si="0"/>
        <v/>
      </c>
    </row>
    <row r="12" spans="1:6" ht="20.25" customHeight="1" x14ac:dyDescent="0.3">
      <c r="A12" s="260"/>
      <c r="B12" s="1"/>
      <c r="C12" s="1"/>
      <c r="D12" s="39"/>
      <c r="E12" s="40"/>
      <c r="F12" s="39" t="str">
        <f t="shared" si="0"/>
        <v/>
      </c>
    </row>
    <row r="13" spans="1:6" ht="20.25" customHeight="1" x14ac:dyDescent="0.3">
      <c r="A13" s="260"/>
      <c r="B13" s="1"/>
      <c r="C13" s="1"/>
      <c r="D13" s="39"/>
      <c r="E13" s="40"/>
      <c r="F13" s="39" t="str">
        <f t="shared" si="0"/>
        <v/>
      </c>
    </row>
    <row r="14" spans="1:6" ht="20.25" customHeight="1" x14ac:dyDescent="0.3">
      <c r="A14" s="260"/>
      <c r="B14" s="1"/>
      <c r="C14" s="1"/>
      <c r="D14" s="39"/>
      <c r="E14" s="40"/>
      <c r="F14" s="39" t="str">
        <f t="shared" si="0"/>
        <v/>
      </c>
    </row>
    <row r="15" spans="1:6" ht="20.25" customHeight="1" x14ac:dyDescent="0.3">
      <c r="A15" s="260"/>
      <c r="B15" s="1"/>
      <c r="C15" s="1"/>
      <c r="D15" s="39"/>
      <c r="E15" s="40"/>
      <c r="F15" s="39" t="str">
        <f t="shared" si="0"/>
        <v/>
      </c>
    </row>
    <row r="16" spans="1:6" ht="20.25" customHeight="1" x14ac:dyDescent="0.3">
      <c r="A16" s="260"/>
      <c r="B16" s="1"/>
      <c r="C16" s="1"/>
      <c r="D16" s="39"/>
      <c r="E16" s="40"/>
      <c r="F16" s="39" t="str">
        <f t="shared" si="0"/>
        <v/>
      </c>
    </row>
    <row r="17" spans="1:6" ht="20.25" customHeight="1" x14ac:dyDescent="0.3">
      <c r="A17" s="260"/>
      <c r="B17" s="1"/>
      <c r="C17" s="1"/>
      <c r="D17" s="39"/>
      <c r="E17" s="40"/>
      <c r="F17" s="39" t="str">
        <f t="shared" si="0"/>
        <v/>
      </c>
    </row>
    <row r="18" spans="1:6" ht="20.25" customHeight="1" x14ac:dyDescent="0.3">
      <c r="A18" s="260"/>
      <c r="B18" s="1"/>
      <c r="C18" s="1"/>
      <c r="D18" s="39"/>
      <c r="E18" s="40"/>
      <c r="F18" s="39" t="str">
        <f t="shared" si="0"/>
        <v/>
      </c>
    </row>
    <row r="19" spans="1:6" ht="20.25" customHeight="1" x14ac:dyDescent="0.3">
      <c r="A19" s="260"/>
      <c r="B19" s="1"/>
      <c r="C19" s="1"/>
      <c r="D19" s="39"/>
      <c r="E19" s="40"/>
      <c r="F19" s="39" t="str">
        <f t="shared" si="0"/>
        <v/>
      </c>
    </row>
    <row r="20" spans="1:6" ht="20.25" customHeight="1" x14ac:dyDescent="0.3">
      <c r="A20" s="260"/>
      <c r="B20" s="1"/>
      <c r="C20" s="1"/>
      <c r="D20" s="39"/>
      <c r="E20" s="40"/>
      <c r="F20" s="39" t="str">
        <f t="shared" si="0"/>
        <v/>
      </c>
    </row>
    <row r="21" spans="1:6" ht="20.25" customHeight="1" x14ac:dyDescent="0.3">
      <c r="A21" s="260"/>
      <c r="B21" s="1"/>
      <c r="C21" s="1"/>
      <c r="D21" s="39"/>
      <c r="E21" s="40"/>
      <c r="F21" s="39" t="str">
        <f t="shared" si="0"/>
        <v/>
      </c>
    </row>
    <row r="22" spans="1:6" ht="20.25" customHeight="1" x14ac:dyDescent="0.3">
      <c r="A22" s="260"/>
      <c r="B22" s="1"/>
      <c r="C22" s="1"/>
      <c r="D22" s="39"/>
      <c r="E22" s="40"/>
      <c r="F22" s="39" t="str">
        <f t="shared" si="0"/>
        <v/>
      </c>
    </row>
    <row r="23" spans="1:6" ht="20.25" customHeight="1" x14ac:dyDescent="0.3">
      <c r="A23" s="260"/>
      <c r="B23" s="1"/>
      <c r="C23" s="1"/>
      <c r="D23" s="39"/>
      <c r="E23" s="40"/>
      <c r="F23" s="39" t="str">
        <f t="shared" si="0"/>
        <v/>
      </c>
    </row>
    <row r="24" spans="1:6" ht="20.25" customHeight="1" x14ac:dyDescent="0.3">
      <c r="A24" s="260"/>
      <c r="B24" s="1"/>
      <c r="C24" s="1"/>
      <c r="D24" s="39"/>
      <c r="E24" s="40"/>
      <c r="F24" s="39" t="str">
        <f t="shared" si="0"/>
        <v/>
      </c>
    </row>
    <row r="25" spans="1:6" ht="20.25" customHeight="1" x14ac:dyDescent="0.3">
      <c r="A25" s="260"/>
      <c r="B25" s="1"/>
      <c r="C25" s="1"/>
      <c r="D25" s="39"/>
      <c r="E25" s="40"/>
      <c r="F25" s="39" t="str">
        <f t="shared" si="0"/>
        <v/>
      </c>
    </row>
    <row r="26" spans="1:6" ht="20.25" customHeight="1" x14ac:dyDescent="0.3">
      <c r="A26" s="260"/>
      <c r="B26" s="1"/>
      <c r="C26" s="1"/>
      <c r="D26" s="39"/>
      <c r="E26" s="40"/>
      <c r="F26" s="39" t="str">
        <f t="shared" si="0"/>
        <v/>
      </c>
    </row>
    <row r="27" spans="1:6" ht="20.25" customHeight="1" x14ac:dyDescent="0.3">
      <c r="A27" s="260"/>
      <c r="B27" s="1"/>
      <c r="C27" s="1"/>
      <c r="D27" s="39"/>
      <c r="E27" s="40"/>
      <c r="F27" s="39" t="str">
        <f t="shared" si="0"/>
        <v/>
      </c>
    </row>
    <row r="28" spans="1:6" ht="20.25" customHeight="1" x14ac:dyDescent="0.3">
      <c r="A28" s="260"/>
      <c r="B28" s="1"/>
      <c r="C28" s="1"/>
      <c r="D28" s="39"/>
      <c r="E28" s="40"/>
      <c r="F28" s="39" t="str">
        <f t="shared" si="0"/>
        <v/>
      </c>
    </row>
    <row r="29" spans="1:6" ht="20.25" customHeight="1" x14ac:dyDescent="0.3">
      <c r="A29" s="260"/>
      <c r="B29" s="1"/>
      <c r="C29" s="1"/>
      <c r="D29" s="39"/>
      <c r="E29" s="40"/>
      <c r="F29" s="39" t="str">
        <f t="shared" si="0"/>
        <v/>
      </c>
    </row>
    <row r="30" spans="1:6" ht="20.25" customHeight="1" x14ac:dyDescent="0.3">
      <c r="A30" s="260"/>
      <c r="B30" s="1"/>
      <c r="C30" s="1"/>
      <c r="D30" s="39"/>
      <c r="E30" s="40"/>
      <c r="F30" s="39" t="str">
        <f t="shared" si="0"/>
        <v/>
      </c>
    </row>
    <row r="31" spans="1:6" ht="20.25" customHeight="1" x14ac:dyDescent="0.3">
      <c r="A31" s="260"/>
      <c r="B31" s="1"/>
      <c r="C31" s="1"/>
      <c r="D31" s="39"/>
      <c r="E31" s="40"/>
      <c r="F31" s="39" t="str">
        <f t="shared" si="0"/>
        <v/>
      </c>
    </row>
    <row r="32" spans="1:6" ht="20.25" customHeight="1" x14ac:dyDescent="0.3">
      <c r="A32" s="260"/>
      <c r="B32" s="1"/>
      <c r="C32" s="1"/>
      <c r="D32" s="39"/>
      <c r="E32" s="40"/>
      <c r="F32" s="39" t="str">
        <f t="shared" si="0"/>
        <v/>
      </c>
    </row>
    <row r="33" spans="1:6" ht="20.25" customHeight="1" x14ac:dyDescent="0.3">
      <c r="A33" s="260"/>
      <c r="B33" s="1"/>
      <c r="C33" s="1"/>
      <c r="D33" s="39"/>
      <c r="E33" s="40"/>
      <c r="F33" s="39" t="str">
        <f t="shared" si="0"/>
        <v/>
      </c>
    </row>
    <row r="34" spans="1:6" ht="20.25" customHeight="1" x14ac:dyDescent="0.3">
      <c r="A34" s="260"/>
      <c r="B34" s="1"/>
      <c r="C34" s="1"/>
      <c r="D34" s="39"/>
      <c r="E34" s="40"/>
      <c r="F34" s="39" t="str">
        <f t="shared" si="0"/>
        <v/>
      </c>
    </row>
    <row r="35" spans="1:6" ht="20.25" customHeight="1" x14ac:dyDescent="0.3">
      <c r="A35" s="260"/>
      <c r="B35" s="1"/>
      <c r="C35" s="1"/>
      <c r="D35" s="39"/>
      <c r="E35" s="40"/>
      <c r="F35" s="39" t="str">
        <f t="shared" si="0"/>
        <v/>
      </c>
    </row>
    <row r="36" spans="1:6" ht="20.25" customHeight="1" x14ac:dyDescent="0.3">
      <c r="A36" s="260"/>
      <c r="B36" s="1"/>
      <c r="C36" s="1"/>
      <c r="D36" s="39"/>
      <c r="E36" s="40"/>
      <c r="F36" s="39" t="str">
        <f t="shared" si="0"/>
        <v/>
      </c>
    </row>
    <row r="37" spans="1:6" ht="20.25" customHeight="1" x14ac:dyDescent="0.3">
      <c r="A37" s="260"/>
      <c r="B37" s="1"/>
      <c r="C37" s="1"/>
      <c r="D37" s="39"/>
      <c r="E37" s="40"/>
      <c r="F37" s="39" t="str">
        <f t="shared" si="0"/>
        <v/>
      </c>
    </row>
    <row r="38" spans="1:6" ht="20.25" customHeight="1" x14ac:dyDescent="0.3">
      <c r="A38" s="260"/>
      <c r="B38" s="1"/>
      <c r="C38" s="1"/>
      <c r="D38" s="39"/>
      <c r="E38" s="40"/>
      <c r="F38" s="39" t="str">
        <f t="shared" si="0"/>
        <v/>
      </c>
    </row>
    <row r="39" spans="1:6" ht="20.25" customHeight="1" x14ac:dyDescent="0.3">
      <c r="A39" s="260"/>
      <c r="B39" s="1"/>
      <c r="C39" s="1"/>
      <c r="D39" s="39"/>
      <c r="E39" s="40"/>
      <c r="F39" s="39" t="str">
        <f t="shared" si="0"/>
        <v/>
      </c>
    </row>
    <row r="40" spans="1:6" ht="20.25" customHeight="1" x14ac:dyDescent="0.3">
      <c r="A40" s="260"/>
      <c r="B40" s="1"/>
      <c r="C40" s="1"/>
      <c r="D40" s="39"/>
      <c r="E40" s="40"/>
      <c r="F40" s="39" t="str">
        <f t="shared" si="0"/>
        <v/>
      </c>
    </row>
    <row r="41" spans="1:6" ht="20.25" customHeight="1" x14ac:dyDescent="0.3">
      <c r="A41" s="260"/>
      <c r="B41" s="1"/>
      <c r="C41" s="1"/>
      <c r="D41" s="39"/>
      <c r="E41" s="40"/>
      <c r="F41" s="39" t="str">
        <f t="shared" si="0"/>
        <v/>
      </c>
    </row>
    <row r="42" spans="1:6" ht="20.25" customHeight="1" x14ac:dyDescent="0.3">
      <c r="A42" s="260"/>
      <c r="B42" s="1"/>
      <c r="C42" s="1"/>
      <c r="D42" s="39"/>
      <c r="E42" s="40"/>
      <c r="F42" s="39" t="str">
        <f t="shared" si="0"/>
        <v/>
      </c>
    </row>
    <row r="43" spans="1:6" ht="20.25" customHeight="1" x14ac:dyDescent="0.3">
      <c r="A43" s="260"/>
      <c r="B43" s="1"/>
      <c r="C43" s="1"/>
      <c r="D43" s="39"/>
      <c r="E43" s="40"/>
      <c r="F43" s="39" t="str">
        <f t="shared" si="0"/>
        <v/>
      </c>
    </row>
    <row r="44" spans="1:6" ht="20.25" customHeight="1" x14ac:dyDescent="0.3">
      <c r="A44" s="260"/>
      <c r="B44" s="1"/>
      <c r="C44" s="1"/>
      <c r="D44" s="39"/>
      <c r="E44" s="40"/>
      <c r="F44" s="39" t="str">
        <f t="shared" si="0"/>
        <v/>
      </c>
    </row>
    <row r="45" spans="1:6" ht="20.25" customHeight="1" x14ac:dyDescent="0.3">
      <c r="A45" s="260"/>
      <c r="B45" s="1"/>
      <c r="C45" s="1"/>
      <c r="D45" s="39"/>
      <c r="E45" s="40"/>
      <c r="F45" s="39" t="str">
        <f t="shared" si="0"/>
        <v/>
      </c>
    </row>
    <row r="46" spans="1:6" ht="20.25" customHeight="1" x14ac:dyDescent="0.3">
      <c r="A46" s="260"/>
      <c r="B46" s="1"/>
      <c r="C46" s="1"/>
      <c r="D46" s="39"/>
      <c r="E46" s="40"/>
      <c r="F46" s="39" t="str">
        <f t="shared" si="0"/>
        <v/>
      </c>
    </row>
    <row r="47" spans="1:6" ht="20.25" customHeight="1" x14ac:dyDescent="0.3">
      <c r="A47" s="260"/>
      <c r="B47" s="1"/>
      <c r="C47" s="1"/>
      <c r="D47" s="39"/>
      <c r="E47" s="40"/>
      <c r="F47" s="39" t="str">
        <f t="shared" si="0"/>
        <v/>
      </c>
    </row>
    <row r="48" spans="1:6" ht="20.25" customHeight="1" x14ac:dyDescent="0.3">
      <c r="A48" s="260"/>
      <c r="B48" s="1"/>
      <c r="C48" s="1"/>
      <c r="D48" s="39"/>
      <c r="E48" s="40"/>
      <c r="F48" s="39" t="str">
        <f t="shared" si="0"/>
        <v/>
      </c>
    </row>
    <row r="49" spans="1:6" ht="20.25" customHeight="1" x14ac:dyDescent="0.3">
      <c r="A49" s="260"/>
      <c r="B49" s="1"/>
      <c r="C49" s="1"/>
      <c r="D49" s="39"/>
      <c r="E49" s="40"/>
      <c r="F49" s="39" t="str">
        <f t="shared" si="0"/>
        <v/>
      </c>
    </row>
    <row r="50" spans="1:6" ht="20.25" customHeight="1" x14ac:dyDescent="0.3">
      <c r="A50" s="260"/>
      <c r="B50" s="1"/>
      <c r="C50" s="1"/>
      <c r="D50" s="39"/>
      <c r="E50" s="40"/>
      <c r="F50" s="39" t="str">
        <f t="shared" si="0"/>
        <v/>
      </c>
    </row>
    <row r="51" spans="1:6" ht="20.25" customHeight="1" x14ac:dyDescent="0.3">
      <c r="A51" s="260"/>
      <c r="B51" s="1"/>
      <c r="C51" s="1"/>
      <c r="D51" s="39"/>
      <c r="E51" s="40"/>
      <c r="F51" s="39" t="str">
        <f t="shared" si="0"/>
        <v/>
      </c>
    </row>
    <row r="52" spans="1:6" ht="20.25" customHeight="1" x14ac:dyDescent="0.3">
      <c r="A52" s="260"/>
      <c r="B52" s="1"/>
      <c r="C52" s="1"/>
      <c r="D52" s="39"/>
      <c r="E52" s="40"/>
      <c r="F52" s="39" t="str">
        <f t="shared" si="0"/>
        <v/>
      </c>
    </row>
    <row r="53" spans="1:6" ht="20.25" customHeight="1" x14ac:dyDescent="0.3">
      <c r="A53" s="260"/>
      <c r="B53" s="1"/>
      <c r="C53" s="1"/>
      <c r="D53" s="39"/>
      <c r="E53" s="40"/>
      <c r="F53" s="39" t="str">
        <f t="shared" si="0"/>
        <v/>
      </c>
    </row>
    <row r="54" spans="1:6" ht="20.25" customHeight="1" x14ac:dyDescent="0.3">
      <c r="A54" s="260"/>
      <c r="B54" s="1"/>
      <c r="C54" s="1"/>
      <c r="D54" s="39"/>
      <c r="E54" s="40"/>
      <c r="F54" s="39" t="str">
        <f t="shared" si="0"/>
        <v/>
      </c>
    </row>
    <row r="55" spans="1:6" ht="20.25" customHeight="1" x14ac:dyDescent="0.3">
      <c r="A55" s="260"/>
      <c r="B55" s="1"/>
      <c r="C55" s="1"/>
      <c r="D55" s="39"/>
      <c r="E55" s="40"/>
      <c r="F55" s="39" t="str">
        <f t="shared" si="0"/>
        <v/>
      </c>
    </row>
    <row r="56" spans="1:6" ht="20.25" customHeight="1" x14ac:dyDescent="0.3">
      <c r="A56" s="260"/>
      <c r="B56" s="1"/>
      <c r="C56" s="1"/>
      <c r="D56" s="39"/>
      <c r="E56" s="40"/>
      <c r="F56" s="39" t="str">
        <f t="shared" si="0"/>
        <v/>
      </c>
    </row>
    <row r="57" spans="1:6" ht="20.25" customHeight="1" x14ac:dyDescent="0.3">
      <c r="A57" s="260"/>
      <c r="B57" s="1"/>
      <c r="C57" s="1"/>
      <c r="D57" s="39"/>
      <c r="E57" s="40"/>
      <c r="F57" s="39" t="str">
        <f t="shared" si="0"/>
        <v/>
      </c>
    </row>
    <row r="58" spans="1:6" ht="20.25" customHeight="1" x14ac:dyDescent="0.3">
      <c r="A58" s="260"/>
      <c r="B58" s="1"/>
      <c r="C58" s="1"/>
      <c r="D58" s="39"/>
      <c r="E58" s="40"/>
      <c r="F58" s="39" t="str">
        <f t="shared" si="0"/>
        <v/>
      </c>
    </row>
    <row r="59" spans="1:6" ht="20.25" customHeight="1" x14ac:dyDescent="0.3">
      <c r="A59" s="260"/>
      <c r="B59" s="1"/>
      <c r="C59" s="1"/>
      <c r="D59" s="39"/>
      <c r="E59" s="40"/>
      <c r="F59" s="39" t="str">
        <f t="shared" si="0"/>
        <v/>
      </c>
    </row>
    <row r="60" spans="1:6" ht="20.25" customHeight="1" x14ac:dyDescent="0.3">
      <c r="A60" s="260"/>
      <c r="B60" s="1"/>
      <c r="C60" s="1"/>
      <c r="D60" s="39"/>
      <c r="E60" s="40"/>
      <c r="F60" s="39" t="str">
        <f t="shared" si="0"/>
        <v/>
      </c>
    </row>
    <row r="61" spans="1:6" ht="20.25" customHeight="1" x14ac:dyDescent="0.3">
      <c r="A61" s="260"/>
      <c r="B61" s="1"/>
      <c r="C61" s="1"/>
      <c r="D61" s="39"/>
      <c r="E61" s="40"/>
      <c r="F61" s="39" t="str">
        <f t="shared" si="0"/>
        <v/>
      </c>
    </row>
    <row r="62" spans="1:6" ht="20.25" customHeight="1" x14ac:dyDescent="0.3">
      <c r="A62" s="260"/>
      <c r="B62" s="1"/>
      <c r="C62" s="1"/>
      <c r="D62" s="39"/>
      <c r="E62" s="40"/>
      <c r="F62" s="39" t="str">
        <f t="shared" si="0"/>
        <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23"/>
  <dimension ref="A1:F62"/>
  <sheetViews>
    <sheetView rightToLeft="1" workbookViewId="0">
      <selection activeCell="E5" sqref="E5"/>
    </sheetView>
  </sheetViews>
  <sheetFormatPr defaultRowHeight="14" x14ac:dyDescent="0.3"/>
  <cols>
    <col min="1" max="1" width="12.08203125" style="4" customWidth="1"/>
    <col min="2" max="2" width="12.08203125" customWidth="1"/>
    <col min="3" max="3" width="44.08203125" customWidth="1"/>
    <col min="4" max="5" width="8.6640625" style="257"/>
    <col min="6" max="6" width="8.83203125" style="255"/>
  </cols>
  <sheetData>
    <row r="1" spans="1:6" ht="33" customHeight="1" x14ac:dyDescent="0.3">
      <c r="A1" s="43"/>
      <c r="B1" s="28"/>
      <c r="C1" s="29" t="s">
        <v>261</v>
      </c>
      <c r="D1" s="252"/>
      <c r="E1" s="252"/>
      <c r="F1" s="252"/>
    </row>
    <row r="2" spans="1:6" ht="19.5" customHeight="1" x14ac:dyDescent="0.3">
      <c r="A2" s="26" t="s">
        <v>7</v>
      </c>
      <c r="B2" s="26" t="s">
        <v>195</v>
      </c>
      <c r="C2" s="26" t="s">
        <v>142</v>
      </c>
      <c r="D2" s="253" t="s">
        <v>143</v>
      </c>
      <c r="E2" s="254" t="s">
        <v>144</v>
      </c>
      <c r="F2" s="253" t="s">
        <v>145</v>
      </c>
    </row>
    <row r="3" spans="1:6" x14ac:dyDescent="0.3">
      <c r="A3" s="45">
        <v>46053</v>
      </c>
      <c r="B3" s="1"/>
      <c r="C3" s="1" t="s">
        <v>194</v>
      </c>
      <c r="D3" s="255">
        <v>27300</v>
      </c>
      <c r="E3" s="256"/>
      <c r="F3" s="255">
        <f>D3</f>
        <v>27300</v>
      </c>
    </row>
    <row r="4" spans="1:6" x14ac:dyDescent="0.3">
      <c r="A4" s="44"/>
      <c r="B4" s="1"/>
      <c r="C4" s="1"/>
      <c r="D4" s="255"/>
      <c r="E4" s="256">
        <v>27300</v>
      </c>
      <c r="F4" s="255">
        <f>IF(OR(D4&lt;&gt;"",E4&lt;&gt;"",),F3+D4-E4,"")</f>
        <v>0</v>
      </c>
    </row>
    <row r="5" spans="1:6" x14ac:dyDescent="0.3">
      <c r="A5" s="45">
        <v>46081</v>
      </c>
      <c r="B5" s="1"/>
      <c r="C5" s="1"/>
      <c r="D5" s="255"/>
      <c r="E5" s="256"/>
      <c r="F5" s="255" t="str">
        <f t="shared" ref="F5:F62" si="0">IF(OR(D5&lt;&gt;"",E5&lt;&gt;"",),F4+D5-E5,"")</f>
        <v/>
      </c>
    </row>
    <row r="6" spans="1:6" x14ac:dyDescent="0.3">
      <c r="A6" s="44"/>
      <c r="B6" s="1"/>
      <c r="C6" s="1"/>
      <c r="D6" s="255"/>
      <c r="E6" s="256"/>
      <c r="F6" s="255" t="str">
        <f t="shared" si="0"/>
        <v/>
      </c>
    </row>
    <row r="7" spans="1:6" x14ac:dyDescent="0.3">
      <c r="A7" s="45">
        <v>46112</v>
      </c>
      <c r="B7" s="1"/>
      <c r="C7" s="1"/>
      <c r="D7" s="255"/>
      <c r="E7" s="256"/>
      <c r="F7" s="255" t="str">
        <f t="shared" si="0"/>
        <v/>
      </c>
    </row>
    <row r="8" spans="1:6" x14ac:dyDescent="0.3">
      <c r="A8" s="44"/>
      <c r="B8" s="1"/>
      <c r="C8" s="1"/>
      <c r="D8" s="255"/>
      <c r="E8" s="256"/>
      <c r="F8" s="255" t="str">
        <f t="shared" si="0"/>
        <v/>
      </c>
    </row>
    <row r="9" spans="1:6" x14ac:dyDescent="0.3">
      <c r="A9" s="45">
        <v>46142</v>
      </c>
      <c r="B9" s="1"/>
      <c r="C9" s="1"/>
      <c r="D9" s="255"/>
      <c r="E9" s="256"/>
      <c r="F9" s="255" t="str">
        <f t="shared" si="0"/>
        <v/>
      </c>
    </row>
    <row r="10" spans="1:6" x14ac:dyDescent="0.3">
      <c r="A10" s="44"/>
      <c r="B10" s="1"/>
      <c r="C10" s="1"/>
      <c r="D10" s="255"/>
      <c r="E10" s="256"/>
      <c r="F10" s="255" t="str">
        <f t="shared" si="0"/>
        <v/>
      </c>
    </row>
    <row r="11" spans="1:6" x14ac:dyDescent="0.3">
      <c r="A11" s="45">
        <v>46173</v>
      </c>
      <c r="B11" s="1"/>
      <c r="C11" s="1"/>
      <c r="D11" s="255"/>
      <c r="E11" s="256"/>
      <c r="F11" s="255" t="str">
        <f t="shared" si="0"/>
        <v/>
      </c>
    </row>
    <row r="12" spans="1:6" x14ac:dyDescent="0.3">
      <c r="A12" s="44"/>
      <c r="B12" s="1"/>
      <c r="C12" s="1"/>
      <c r="D12" s="255"/>
      <c r="E12" s="256"/>
      <c r="F12" s="255" t="str">
        <f t="shared" si="0"/>
        <v/>
      </c>
    </row>
    <row r="13" spans="1:6" x14ac:dyDescent="0.3">
      <c r="A13" s="45">
        <v>46203</v>
      </c>
      <c r="B13" s="1"/>
      <c r="C13" s="1"/>
      <c r="D13" s="255"/>
      <c r="E13" s="256"/>
      <c r="F13" s="255" t="str">
        <f t="shared" si="0"/>
        <v/>
      </c>
    </row>
    <row r="14" spans="1:6" x14ac:dyDescent="0.3">
      <c r="A14" s="44"/>
      <c r="B14" s="1"/>
      <c r="C14" s="1"/>
      <c r="D14" s="255"/>
      <c r="E14" s="256"/>
      <c r="F14" s="255" t="str">
        <f t="shared" si="0"/>
        <v/>
      </c>
    </row>
    <row r="15" spans="1:6" x14ac:dyDescent="0.3">
      <c r="A15" s="45">
        <v>46234</v>
      </c>
      <c r="B15" s="1"/>
      <c r="C15" s="1"/>
      <c r="D15" s="255"/>
      <c r="E15" s="256"/>
      <c r="F15" s="255" t="str">
        <f t="shared" si="0"/>
        <v/>
      </c>
    </row>
    <row r="16" spans="1:6" x14ac:dyDescent="0.3">
      <c r="A16" s="44"/>
      <c r="B16" s="1"/>
      <c r="C16" s="1"/>
      <c r="D16" s="255"/>
      <c r="E16" s="256"/>
      <c r="F16" s="255" t="str">
        <f t="shared" si="0"/>
        <v/>
      </c>
    </row>
    <row r="17" spans="1:6" x14ac:dyDescent="0.3">
      <c r="A17" s="45">
        <v>46265</v>
      </c>
      <c r="B17" s="1"/>
      <c r="C17" s="1"/>
      <c r="D17" s="255"/>
      <c r="E17" s="256"/>
      <c r="F17" s="255" t="str">
        <f t="shared" si="0"/>
        <v/>
      </c>
    </row>
    <row r="18" spans="1:6" x14ac:dyDescent="0.3">
      <c r="A18" s="44"/>
      <c r="B18" s="1"/>
      <c r="C18" s="1"/>
      <c r="D18" s="255"/>
      <c r="E18" s="256"/>
      <c r="F18" s="255" t="str">
        <f t="shared" si="0"/>
        <v/>
      </c>
    </row>
    <row r="19" spans="1:6" x14ac:dyDescent="0.3">
      <c r="A19" s="45">
        <v>46295</v>
      </c>
      <c r="B19" s="1"/>
      <c r="C19" s="1"/>
      <c r="D19" s="255"/>
      <c r="E19" s="256"/>
      <c r="F19" s="255" t="str">
        <f t="shared" si="0"/>
        <v/>
      </c>
    </row>
    <row r="20" spans="1:6" x14ac:dyDescent="0.3">
      <c r="A20" s="44"/>
      <c r="B20" s="1"/>
      <c r="C20" s="1"/>
      <c r="D20" s="255"/>
      <c r="E20" s="256"/>
      <c r="F20" s="255" t="str">
        <f t="shared" si="0"/>
        <v/>
      </c>
    </row>
    <row r="21" spans="1:6" x14ac:dyDescent="0.3">
      <c r="A21" s="45">
        <v>46325</v>
      </c>
      <c r="B21" s="1"/>
      <c r="C21" s="1"/>
      <c r="D21" s="255"/>
      <c r="E21" s="256"/>
      <c r="F21" s="255" t="str">
        <f t="shared" si="0"/>
        <v/>
      </c>
    </row>
    <row r="22" spans="1:6" x14ac:dyDescent="0.3">
      <c r="A22" s="44"/>
      <c r="B22" s="1"/>
      <c r="C22" s="1"/>
      <c r="D22" s="255"/>
      <c r="E22" s="256"/>
      <c r="F22" s="255" t="str">
        <f t="shared" si="0"/>
        <v/>
      </c>
    </row>
    <row r="23" spans="1:6" x14ac:dyDescent="0.3">
      <c r="A23" s="45">
        <v>46356</v>
      </c>
      <c r="B23" s="1"/>
      <c r="C23" s="1"/>
      <c r="D23" s="255"/>
      <c r="E23" s="256"/>
      <c r="F23" s="255" t="str">
        <f t="shared" si="0"/>
        <v/>
      </c>
    </row>
    <row r="24" spans="1:6" x14ac:dyDescent="0.3">
      <c r="A24" s="44"/>
      <c r="B24" s="1"/>
      <c r="C24" s="1"/>
      <c r="D24" s="255"/>
      <c r="E24" s="256"/>
      <c r="F24" s="255" t="str">
        <f t="shared" si="0"/>
        <v/>
      </c>
    </row>
    <row r="25" spans="1:6" x14ac:dyDescent="0.3">
      <c r="A25" s="45">
        <v>46387</v>
      </c>
      <c r="B25" s="1"/>
      <c r="C25" s="1"/>
      <c r="D25" s="255"/>
      <c r="E25" s="256"/>
      <c r="F25" s="255" t="str">
        <f t="shared" si="0"/>
        <v/>
      </c>
    </row>
    <row r="26" spans="1:6" x14ac:dyDescent="0.3">
      <c r="A26" s="44"/>
      <c r="B26" s="1"/>
      <c r="C26" s="1"/>
      <c r="D26" s="255"/>
      <c r="E26" s="256"/>
      <c r="F26" s="255" t="str">
        <f t="shared" si="0"/>
        <v/>
      </c>
    </row>
    <row r="27" spans="1:6" x14ac:dyDescent="0.3">
      <c r="A27" s="44"/>
      <c r="B27" s="1"/>
      <c r="C27" s="1"/>
      <c r="D27" s="255"/>
      <c r="E27" s="256"/>
      <c r="F27" s="255" t="str">
        <f t="shared" si="0"/>
        <v/>
      </c>
    </row>
    <row r="28" spans="1:6" x14ac:dyDescent="0.3">
      <c r="A28" s="44"/>
      <c r="B28" s="1"/>
      <c r="C28" s="1"/>
      <c r="D28" s="255"/>
      <c r="E28" s="256"/>
      <c r="F28" s="255" t="str">
        <f t="shared" si="0"/>
        <v/>
      </c>
    </row>
    <row r="29" spans="1:6" x14ac:dyDescent="0.3">
      <c r="A29" s="44"/>
      <c r="B29" s="1"/>
      <c r="C29" s="1"/>
      <c r="D29" s="255"/>
      <c r="E29" s="256"/>
      <c r="F29" s="255" t="str">
        <f t="shared" si="0"/>
        <v/>
      </c>
    </row>
    <row r="30" spans="1:6" x14ac:dyDescent="0.3">
      <c r="A30" s="44"/>
      <c r="B30" s="1"/>
      <c r="C30" s="1"/>
      <c r="D30" s="255"/>
      <c r="E30" s="256"/>
      <c r="F30" s="255" t="str">
        <f t="shared" si="0"/>
        <v/>
      </c>
    </row>
    <row r="31" spans="1:6" x14ac:dyDescent="0.3">
      <c r="A31" s="44"/>
      <c r="B31" s="1"/>
      <c r="C31" s="1"/>
      <c r="D31" s="255"/>
      <c r="E31" s="256"/>
      <c r="F31" s="255" t="str">
        <f t="shared" si="0"/>
        <v/>
      </c>
    </row>
    <row r="32" spans="1:6" x14ac:dyDescent="0.3">
      <c r="A32" s="44"/>
      <c r="B32" s="1"/>
      <c r="C32" s="1"/>
      <c r="D32" s="255"/>
      <c r="E32" s="256"/>
      <c r="F32" s="255" t="str">
        <f t="shared" si="0"/>
        <v/>
      </c>
    </row>
    <row r="33" spans="1:6" x14ac:dyDescent="0.3">
      <c r="A33" s="44"/>
      <c r="B33" s="1"/>
      <c r="C33" s="1"/>
      <c r="D33" s="255"/>
      <c r="E33" s="256"/>
      <c r="F33" s="255" t="str">
        <f t="shared" si="0"/>
        <v/>
      </c>
    </row>
    <row r="34" spans="1:6" x14ac:dyDescent="0.3">
      <c r="A34" s="44"/>
      <c r="B34" s="1"/>
      <c r="C34" s="1"/>
      <c r="D34" s="255"/>
      <c r="E34" s="256"/>
      <c r="F34" s="255" t="str">
        <f t="shared" si="0"/>
        <v/>
      </c>
    </row>
    <row r="35" spans="1:6" x14ac:dyDescent="0.3">
      <c r="A35" s="44"/>
      <c r="B35" s="1"/>
      <c r="C35" s="1"/>
      <c r="D35" s="255"/>
      <c r="E35" s="256"/>
      <c r="F35" s="255" t="str">
        <f t="shared" si="0"/>
        <v/>
      </c>
    </row>
    <row r="36" spans="1:6" x14ac:dyDescent="0.3">
      <c r="A36" s="44"/>
      <c r="B36" s="1"/>
      <c r="C36" s="1"/>
      <c r="D36" s="255"/>
      <c r="E36" s="256"/>
      <c r="F36" s="255" t="str">
        <f t="shared" si="0"/>
        <v/>
      </c>
    </row>
    <row r="37" spans="1:6" x14ac:dyDescent="0.3">
      <c r="A37" s="44"/>
      <c r="B37" s="1"/>
      <c r="C37" s="1"/>
      <c r="D37" s="255"/>
      <c r="E37" s="256"/>
      <c r="F37" s="255" t="str">
        <f t="shared" si="0"/>
        <v/>
      </c>
    </row>
    <row r="38" spans="1:6" x14ac:dyDescent="0.3">
      <c r="A38" s="44"/>
      <c r="B38" s="1"/>
      <c r="C38" s="1"/>
      <c r="D38" s="255"/>
      <c r="E38" s="256"/>
      <c r="F38" s="255" t="str">
        <f t="shared" si="0"/>
        <v/>
      </c>
    </row>
    <row r="39" spans="1:6" x14ac:dyDescent="0.3">
      <c r="A39" s="44"/>
      <c r="B39" s="1"/>
      <c r="C39" s="1"/>
      <c r="D39" s="255"/>
      <c r="E39" s="256"/>
      <c r="F39" s="255" t="str">
        <f t="shared" si="0"/>
        <v/>
      </c>
    </row>
    <row r="40" spans="1:6" x14ac:dyDescent="0.3">
      <c r="A40" s="44"/>
      <c r="B40" s="1"/>
      <c r="C40" s="1"/>
      <c r="D40" s="255"/>
      <c r="E40" s="256"/>
      <c r="F40" s="255" t="str">
        <f t="shared" si="0"/>
        <v/>
      </c>
    </row>
    <row r="41" spans="1:6" x14ac:dyDescent="0.3">
      <c r="A41" s="44"/>
      <c r="B41" s="1"/>
      <c r="C41" s="1"/>
      <c r="D41" s="255"/>
      <c r="E41" s="256"/>
      <c r="F41" s="255" t="str">
        <f t="shared" si="0"/>
        <v/>
      </c>
    </row>
    <row r="42" spans="1:6" x14ac:dyDescent="0.3">
      <c r="A42" s="44"/>
      <c r="B42" s="1"/>
      <c r="C42" s="1"/>
      <c r="D42" s="255"/>
      <c r="E42" s="256"/>
      <c r="F42" s="255" t="str">
        <f t="shared" si="0"/>
        <v/>
      </c>
    </row>
    <row r="43" spans="1:6" x14ac:dyDescent="0.3">
      <c r="A43" s="44"/>
      <c r="B43" s="1"/>
      <c r="C43" s="1"/>
      <c r="D43" s="255"/>
      <c r="E43" s="256"/>
      <c r="F43" s="255" t="str">
        <f t="shared" si="0"/>
        <v/>
      </c>
    </row>
    <row r="44" spans="1:6" x14ac:dyDescent="0.3">
      <c r="A44" s="44"/>
      <c r="B44" s="1"/>
      <c r="C44" s="1"/>
      <c r="D44" s="255"/>
      <c r="E44" s="256"/>
      <c r="F44" s="255" t="str">
        <f t="shared" si="0"/>
        <v/>
      </c>
    </row>
    <row r="45" spans="1:6" x14ac:dyDescent="0.3">
      <c r="A45" s="44"/>
      <c r="B45" s="1"/>
      <c r="C45" s="1"/>
      <c r="D45" s="255"/>
      <c r="E45" s="256"/>
      <c r="F45" s="255" t="str">
        <f t="shared" si="0"/>
        <v/>
      </c>
    </row>
    <row r="46" spans="1:6" x14ac:dyDescent="0.3">
      <c r="A46" s="44"/>
      <c r="B46" s="1"/>
      <c r="C46" s="1"/>
      <c r="D46" s="255"/>
      <c r="E46" s="256"/>
      <c r="F46" s="255" t="str">
        <f t="shared" si="0"/>
        <v/>
      </c>
    </row>
    <row r="47" spans="1:6" x14ac:dyDescent="0.3">
      <c r="A47" s="44"/>
      <c r="B47" s="1"/>
      <c r="C47" s="1"/>
      <c r="D47" s="255"/>
      <c r="E47" s="256"/>
      <c r="F47" s="255" t="str">
        <f t="shared" si="0"/>
        <v/>
      </c>
    </row>
    <row r="48" spans="1:6" x14ac:dyDescent="0.3">
      <c r="A48" s="44"/>
      <c r="B48" s="1"/>
      <c r="C48" s="1"/>
      <c r="D48" s="255"/>
      <c r="E48" s="256"/>
      <c r="F48" s="255" t="str">
        <f t="shared" si="0"/>
        <v/>
      </c>
    </row>
    <row r="49" spans="1:6" x14ac:dyDescent="0.3">
      <c r="A49" s="44"/>
      <c r="B49" s="1"/>
      <c r="C49" s="1"/>
      <c r="D49" s="255"/>
      <c r="E49" s="256"/>
      <c r="F49" s="255" t="str">
        <f t="shared" si="0"/>
        <v/>
      </c>
    </row>
    <row r="50" spans="1:6" x14ac:dyDescent="0.3">
      <c r="A50" s="44"/>
      <c r="B50" s="1"/>
      <c r="C50" s="1"/>
      <c r="D50" s="255"/>
      <c r="E50" s="256"/>
      <c r="F50" s="255" t="str">
        <f t="shared" si="0"/>
        <v/>
      </c>
    </row>
    <row r="51" spans="1:6" x14ac:dyDescent="0.3">
      <c r="A51" s="44"/>
      <c r="B51" s="1"/>
      <c r="C51" s="1"/>
      <c r="D51" s="255"/>
      <c r="E51" s="256"/>
      <c r="F51" s="255" t="str">
        <f t="shared" si="0"/>
        <v/>
      </c>
    </row>
    <row r="52" spans="1:6" x14ac:dyDescent="0.3">
      <c r="A52" s="44"/>
      <c r="B52" s="1"/>
      <c r="C52" s="1"/>
      <c r="D52" s="255"/>
      <c r="E52" s="256"/>
      <c r="F52" s="255" t="str">
        <f t="shared" si="0"/>
        <v/>
      </c>
    </row>
    <row r="53" spans="1:6" x14ac:dyDescent="0.3">
      <c r="A53" s="44"/>
      <c r="B53" s="1"/>
      <c r="C53" s="1"/>
      <c r="D53" s="255"/>
      <c r="E53" s="256"/>
      <c r="F53" s="255" t="str">
        <f t="shared" si="0"/>
        <v/>
      </c>
    </row>
    <row r="54" spans="1:6" x14ac:dyDescent="0.3">
      <c r="A54" s="44"/>
      <c r="B54" s="1"/>
      <c r="C54" s="1"/>
      <c r="D54" s="255"/>
      <c r="E54" s="256"/>
      <c r="F54" s="255" t="str">
        <f t="shared" si="0"/>
        <v/>
      </c>
    </row>
    <row r="55" spans="1:6" x14ac:dyDescent="0.3">
      <c r="A55" s="44"/>
      <c r="B55" s="1"/>
      <c r="C55" s="1"/>
      <c r="D55" s="255"/>
      <c r="E55" s="256"/>
      <c r="F55" s="255" t="str">
        <f t="shared" si="0"/>
        <v/>
      </c>
    </row>
    <row r="56" spans="1:6" x14ac:dyDescent="0.3">
      <c r="A56" s="44"/>
      <c r="B56" s="1"/>
      <c r="C56" s="1"/>
      <c r="D56" s="255"/>
      <c r="E56" s="256"/>
      <c r="F56" s="255" t="str">
        <f t="shared" si="0"/>
        <v/>
      </c>
    </row>
    <row r="57" spans="1:6" x14ac:dyDescent="0.3">
      <c r="A57" s="44"/>
      <c r="B57" s="1"/>
      <c r="C57" s="1"/>
      <c r="D57" s="255"/>
      <c r="E57" s="256"/>
      <c r="F57" s="255" t="str">
        <f t="shared" si="0"/>
        <v/>
      </c>
    </row>
    <row r="58" spans="1:6" x14ac:dyDescent="0.3">
      <c r="A58" s="44"/>
      <c r="B58" s="1"/>
      <c r="C58" s="1"/>
      <c r="D58" s="255"/>
      <c r="E58" s="256"/>
      <c r="F58" s="255" t="str">
        <f t="shared" si="0"/>
        <v/>
      </c>
    </row>
    <row r="59" spans="1:6" x14ac:dyDescent="0.3">
      <c r="A59" s="44"/>
      <c r="B59" s="1"/>
      <c r="C59" s="1"/>
      <c r="D59" s="255"/>
      <c r="E59" s="256"/>
      <c r="F59" s="255" t="str">
        <f t="shared" si="0"/>
        <v/>
      </c>
    </row>
    <row r="60" spans="1:6" x14ac:dyDescent="0.3">
      <c r="A60" s="44"/>
      <c r="B60" s="1"/>
      <c r="C60" s="1"/>
      <c r="D60" s="255"/>
      <c r="E60" s="256"/>
      <c r="F60" s="255" t="str">
        <f t="shared" si="0"/>
        <v/>
      </c>
    </row>
    <row r="61" spans="1:6" x14ac:dyDescent="0.3">
      <c r="A61" s="44"/>
      <c r="B61" s="1"/>
      <c r="C61" s="1"/>
      <c r="D61" s="255"/>
      <c r="E61" s="256"/>
      <c r="F61" s="255" t="str">
        <f t="shared" si="0"/>
        <v/>
      </c>
    </row>
    <row r="62" spans="1:6" x14ac:dyDescent="0.3">
      <c r="A62" s="44"/>
      <c r="B62" s="1"/>
      <c r="C62" s="1"/>
      <c r="D62" s="255"/>
      <c r="E62" s="256"/>
      <c r="F62" s="255" t="str">
        <f t="shared" si="0"/>
        <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22"/>
  <dimension ref="A1:F62"/>
  <sheetViews>
    <sheetView rightToLeft="1" workbookViewId="0">
      <selection activeCell="E5" sqref="E5"/>
    </sheetView>
  </sheetViews>
  <sheetFormatPr defaultRowHeight="14" x14ac:dyDescent="0.3"/>
  <cols>
    <col min="1" max="1" width="12.08203125" style="4" customWidth="1"/>
    <col min="2" max="2" width="7.6640625" bestFit="1" customWidth="1"/>
    <col min="3" max="3" width="32.5" customWidth="1"/>
    <col min="4" max="5" width="8.83203125" style="257"/>
    <col min="6" max="6" width="8.83203125" style="255"/>
  </cols>
  <sheetData>
    <row r="1" spans="1:6" ht="24.75" customHeight="1" x14ac:dyDescent="0.3">
      <c r="A1" s="43"/>
      <c r="B1" s="28"/>
      <c r="C1" s="29" t="s">
        <v>260</v>
      </c>
      <c r="D1" s="252"/>
      <c r="E1" s="252"/>
      <c r="F1" s="252"/>
    </row>
    <row r="2" spans="1:6" ht="25.5" customHeight="1" x14ac:dyDescent="0.3">
      <c r="A2" s="26" t="s">
        <v>7</v>
      </c>
      <c r="B2" s="26" t="s">
        <v>195</v>
      </c>
      <c r="C2" s="26" t="s">
        <v>142</v>
      </c>
      <c r="D2" s="253" t="s">
        <v>143</v>
      </c>
      <c r="E2" s="254" t="s">
        <v>144</v>
      </c>
      <c r="F2" s="253" t="s">
        <v>145</v>
      </c>
    </row>
    <row r="3" spans="1:6" x14ac:dyDescent="0.3">
      <c r="A3" s="45">
        <v>46162</v>
      </c>
      <c r="B3" s="1"/>
      <c r="C3" s="1" t="s">
        <v>194</v>
      </c>
      <c r="D3" s="255">
        <v>27300</v>
      </c>
      <c r="E3" s="256"/>
      <c r="F3" s="255">
        <f>D3</f>
        <v>27300</v>
      </c>
    </row>
    <row r="4" spans="1:6" x14ac:dyDescent="0.3">
      <c r="A4" s="44"/>
      <c r="B4" s="1"/>
      <c r="C4" s="1"/>
      <c r="D4" s="255"/>
      <c r="E4" s="256">
        <v>27300</v>
      </c>
      <c r="F4" s="255">
        <f>IF(OR(D4&lt;&gt;"",E4&lt;&gt;"",),F3+D4-E4,"")</f>
        <v>0</v>
      </c>
    </row>
    <row r="5" spans="1:6" x14ac:dyDescent="0.3">
      <c r="A5" s="45"/>
      <c r="B5" s="1"/>
      <c r="C5" s="1"/>
      <c r="D5" s="255"/>
      <c r="E5" s="256"/>
      <c r="F5" s="255" t="str">
        <f t="shared" ref="F5:F62" si="0">IF(OR(D5&lt;&gt;"",E5&lt;&gt;"",),F4+D5-E5,"")</f>
        <v/>
      </c>
    </row>
    <row r="6" spans="1:6" x14ac:dyDescent="0.3">
      <c r="A6" s="44"/>
      <c r="B6" s="1"/>
      <c r="C6" s="1"/>
      <c r="D6" s="255"/>
      <c r="E6" s="256"/>
      <c r="F6" s="255" t="str">
        <f t="shared" si="0"/>
        <v/>
      </c>
    </row>
    <row r="7" spans="1:6" x14ac:dyDescent="0.3">
      <c r="A7" s="45"/>
      <c r="B7" s="1"/>
      <c r="C7" s="1"/>
      <c r="D7" s="255"/>
      <c r="E7" s="256"/>
      <c r="F7" s="255" t="str">
        <f t="shared" si="0"/>
        <v/>
      </c>
    </row>
    <row r="8" spans="1:6" x14ac:dyDescent="0.3">
      <c r="A8" s="44"/>
      <c r="B8" s="1"/>
      <c r="C8" s="1"/>
      <c r="D8" s="255"/>
      <c r="E8" s="256"/>
      <c r="F8" s="255" t="str">
        <f t="shared" si="0"/>
        <v/>
      </c>
    </row>
    <row r="9" spans="1:6" x14ac:dyDescent="0.3">
      <c r="A9" s="45"/>
      <c r="B9" s="1"/>
      <c r="C9" s="1"/>
      <c r="D9" s="255"/>
      <c r="E9" s="256"/>
      <c r="F9" s="255" t="str">
        <f t="shared" si="0"/>
        <v/>
      </c>
    </row>
    <row r="10" spans="1:6" x14ac:dyDescent="0.3">
      <c r="A10" s="44"/>
      <c r="B10" s="1"/>
      <c r="C10" s="1"/>
      <c r="D10" s="255"/>
      <c r="E10" s="256"/>
      <c r="F10" s="255" t="str">
        <f t="shared" si="0"/>
        <v/>
      </c>
    </row>
    <row r="11" spans="1:6" x14ac:dyDescent="0.3">
      <c r="A11" s="45"/>
      <c r="B11" s="1"/>
      <c r="C11" s="1"/>
      <c r="D11" s="255"/>
      <c r="E11" s="256"/>
      <c r="F11" s="255" t="str">
        <f t="shared" si="0"/>
        <v/>
      </c>
    </row>
    <row r="12" spans="1:6" x14ac:dyDescent="0.3">
      <c r="A12" s="44"/>
      <c r="B12" s="1"/>
      <c r="C12" s="1"/>
      <c r="D12" s="255"/>
      <c r="E12" s="256"/>
      <c r="F12" s="255" t="str">
        <f t="shared" si="0"/>
        <v/>
      </c>
    </row>
    <row r="13" spans="1:6" x14ac:dyDescent="0.3">
      <c r="A13" s="45"/>
      <c r="B13" s="1"/>
      <c r="C13" s="1"/>
      <c r="D13" s="255"/>
      <c r="E13" s="256"/>
      <c r="F13" s="255" t="str">
        <f t="shared" si="0"/>
        <v/>
      </c>
    </row>
    <row r="14" spans="1:6" x14ac:dyDescent="0.3">
      <c r="A14" s="44"/>
      <c r="B14" s="1"/>
      <c r="C14" s="1"/>
      <c r="D14" s="255"/>
      <c r="E14" s="256"/>
      <c r="F14" s="255" t="str">
        <f t="shared" si="0"/>
        <v/>
      </c>
    </row>
    <row r="15" spans="1:6" x14ac:dyDescent="0.3">
      <c r="A15" s="45"/>
      <c r="B15" s="1"/>
      <c r="C15" s="1"/>
      <c r="D15" s="255"/>
      <c r="E15" s="256"/>
      <c r="F15" s="255" t="str">
        <f t="shared" si="0"/>
        <v/>
      </c>
    </row>
    <row r="16" spans="1:6" x14ac:dyDescent="0.3">
      <c r="A16" s="44"/>
      <c r="B16" s="1"/>
      <c r="C16" s="1"/>
      <c r="D16" s="255"/>
      <c r="E16" s="256"/>
      <c r="F16" s="255" t="str">
        <f t="shared" si="0"/>
        <v/>
      </c>
    </row>
    <row r="17" spans="1:6" x14ac:dyDescent="0.3">
      <c r="A17" s="45"/>
      <c r="B17" s="1"/>
      <c r="C17" s="1"/>
      <c r="D17" s="255"/>
      <c r="E17" s="256"/>
      <c r="F17" s="255" t="str">
        <f t="shared" si="0"/>
        <v/>
      </c>
    </row>
    <row r="18" spans="1:6" x14ac:dyDescent="0.3">
      <c r="A18" s="44"/>
      <c r="B18" s="1"/>
      <c r="C18" s="1"/>
      <c r="D18" s="255"/>
      <c r="E18" s="256"/>
      <c r="F18" s="255" t="str">
        <f t="shared" si="0"/>
        <v/>
      </c>
    </row>
    <row r="19" spans="1:6" x14ac:dyDescent="0.3">
      <c r="A19" s="45"/>
      <c r="B19" s="1"/>
      <c r="C19" s="1"/>
      <c r="D19" s="255"/>
      <c r="E19" s="256"/>
      <c r="F19" s="255" t="str">
        <f t="shared" si="0"/>
        <v/>
      </c>
    </row>
    <row r="20" spans="1:6" x14ac:dyDescent="0.3">
      <c r="A20" s="44"/>
      <c r="B20" s="1"/>
      <c r="C20" s="1"/>
      <c r="D20" s="255"/>
      <c r="E20" s="256"/>
      <c r="F20" s="255" t="str">
        <f t="shared" si="0"/>
        <v/>
      </c>
    </row>
    <row r="21" spans="1:6" x14ac:dyDescent="0.3">
      <c r="A21" s="45"/>
      <c r="B21" s="1"/>
      <c r="C21" s="1"/>
      <c r="D21" s="255"/>
      <c r="E21" s="256"/>
      <c r="F21" s="255" t="str">
        <f t="shared" si="0"/>
        <v/>
      </c>
    </row>
    <row r="22" spans="1:6" x14ac:dyDescent="0.3">
      <c r="A22" s="44"/>
      <c r="B22" s="1"/>
      <c r="C22" s="1"/>
      <c r="D22" s="255"/>
      <c r="E22" s="256"/>
      <c r="F22" s="255" t="str">
        <f t="shared" si="0"/>
        <v/>
      </c>
    </row>
    <row r="23" spans="1:6" x14ac:dyDescent="0.3">
      <c r="A23" s="45"/>
      <c r="B23" s="1"/>
      <c r="C23" s="1"/>
      <c r="D23" s="255"/>
      <c r="E23" s="256"/>
      <c r="F23" s="255" t="str">
        <f t="shared" si="0"/>
        <v/>
      </c>
    </row>
    <row r="24" spans="1:6" x14ac:dyDescent="0.3">
      <c r="A24" s="44"/>
      <c r="B24" s="1"/>
      <c r="C24" s="1"/>
      <c r="D24" s="255"/>
      <c r="E24" s="256"/>
      <c r="F24" s="255" t="str">
        <f t="shared" si="0"/>
        <v/>
      </c>
    </row>
    <row r="25" spans="1:6" x14ac:dyDescent="0.3">
      <c r="A25" s="45"/>
      <c r="B25" s="1"/>
      <c r="C25" s="1"/>
      <c r="D25" s="255"/>
      <c r="E25" s="256"/>
      <c r="F25" s="255" t="str">
        <f t="shared" si="0"/>
        <v/>
      </c>
    </row>
    <row r="26" spans="1:6" x14ac:dyDescent="0.3">
      <c r="A26" s="44"/>
      <c r="B26" s="1"/>
      <c r="C26" s="1"/>
      <c r="D26" s="255"/>
      <c r="E26" s="256"/>
      <c r="F26" s="255" t="str">
        <f t="shared" si="0"/>
        <v/>
      </c>
    </row>
    <row r="27" spans="1:6" x14ac:dyDescent="0.3">
      <c r="A27" s="44"/>
      <c r="B27" s="1"/>
      <c r="C27" s="1"/>
      <c r="D27" s="255"/>
      <c r="E27" s="256"/>
      <c r="F27" s="255" t="str">
        <f t="shared" si="0"/>
        <v/>
      </c>
    </row>
    <row r="28" spans="1:6" x14ac:dyDescent="0.3">
      <c r="A28" s="44"/>
      <c r="B28" s="1"/>
      <c r="C28" s="1"/>
      <c r="D28" s="255"/>
      <c r="E28" s="256"/>
      <c r="F28" s="255" t="str">
        <f t="shared" si="0"/>
        <v/>
      </c>
    </row>
    <row r="29" spans="1:6" x14ac:dyDescent="0.3">
      <c r="A29" s="44"/>
      <c r="B29" s="1"/>
      <c r="C29" s="1"/>
      <c r="D29" s="255"/>
      <c r="E29" s="256"/>
      <c r="F29" s="255" t="str">
        <f t="shared" si="0"/>
        <v/>
      </c>
    </row>
    <row r="30" spans="1:6" x14ac:dyDescent="0.3">
      <c r="A30" s="44"/>
      <c r="B30" s="1"/>
      <c r="C30" s="1"/>
      <c r="D30" s="255"/>
      <c r="E30" s="256"/>
      <c r="F30" s="255" t="str">
        <f t="shared" si="0"/>
        <v/>
      </c>
    </row>
    <row r="31" spans="1:6" x14ac:dyDescent="0.3">
      <c r="A31" s="44"/>
      <c r="B31" s="1"/>
      <c r="C31" s="1"/>
      <c r="D31" s="255"/>
      <c r="E31" s="256"/>
      <c r="F31" s="255" t="str">
        <f t="shared" si="0"/>
        <v/>
      </c>
    </row>
    <row r="32" spans="1:6" x14ac:dyDescent="0.3">
      <c r="A32" s="44"/>
      <c r="B32" s="1"/>
      <c r="C32" s="1"/>
      <c r="D32" s="255"/>
      <c r="E32" s="256"/>
      <c r="F32" s="255" t="str">
        <f t="shared" si="0"/>
        <v/>
      </c>
    </row>
    <row r="33" spans="1:6" x14ac:dyDescent="0.3">
      <c r="A33" s="44"/>
      <c r="B33" s="1"/>
      <c r="C33" s="1"/>
      <c r="D33" s="255"/>
      <c r="E33" s="256"/>
      <c r="F33" s="255" t="str">
        <f t="shared" si="0"/>
        <v/>
      </c>
    </row>
    <row r="34" spans="1:6" x14ac:dyDescent="0.3">
      <c r="A34" s="44"/>
      <c r="B34" s="1"/>
      <c r="C34" s="1"/>
      <c r="D34" s="255"/>
      <c r="E34" s="256"/>
      <c r="F34" s="255" t="str">
        <f t="shared" si="0"/>
        <v/>
      </c>
    </row>
    <row r="35" spans="1:6" x14ac:dyDescent="0.3">
      <c r="A35" s="44"/>
      <c r="B35" s="1"/>
      <c r="C35" s="1"/>
      <c r="D35" s="255"/>
      <c r="E35" s="256"/>
      <c r="F35" s="255" t="str">
        <f t="shared" si="0"/>
        <v/>
      </c>
    </row>
    <row r="36" spans="1:6" x14ac:dyDescent="0.3">
      <c r="A36" s="44"/>
      <c r="B36" s="1"/>
      <c r="C36" s="1"/>
      <c r="D36" s="255"/>
      <c r="E36" s="256"/>
      <c r="F36" s="255" t="str">
        <f t="shared" si="0"/>
        <v/>
      </c>
    </row>
    <row r="37" spans="1:6" x14ac:dyDescent="0.3">
      <c r="A37" s="44"/>
      <c r="B37" s="1"/>
      <c r="C37" s="1"/>
      <c r="D37" s="255"/>
      <c r="E37" s="256"/>
      <c r="F37" s="255" t="str">
        <f t="shared" si="0"/>
        <v/>
      </c>
    </row>
    <row r="38" spans="1:6" x14ac:dyDescent="0.3">
      <c r="A38" s="44"/>
      <c r="B38" s="1"/>
      <c r="C38" s="1"/>
      <c r="D38" s="255"/>
      <c r="E38" s="256"/>
      <c r="F38" s="255" t="str">
        <f t="shared" si="0"/>
        <v/>
      </c>
    </row>
    <row r="39" spans="1:6" x14ac:dyDescent="0.3">
      <c r="A39" s="44"/>
      <c r="B39" s="1"/>
      <c r="C39" s="1"/>
      <c r="D39" s="255"/>
      <c r="E39" s="256"/>
      <c r="F39" s="255" t="str">
        <f t="shared" si="0"/>
        <v/>
      </c>
    </row>
    <row r="40" spans="1:6" x14ac:dyDescent="0.3">
      <c r="A40" s="44"/>
      <c r="B40" s="1"/>
      <c r="C40" s="1"/>
      <c r="D40" s="255"/>
      <c r="E40" s="256"/>
      <c r="F40" s="255" t="str">
        <f t="shared" si="0"/>
        <v/>
      </c>
    </row>
    <row r="41" spans="1:6" x14ac:dyDescent="0.3">
      <c r="A41" s="44"/>
      <c r="B41" s="1"/>
      <c r="C41" s="1"/>
      <c r="D41" s="255"/>
      <c r="E41" s="256"/>
      <c r="F41" s="255" t="str">
        <f t="shared" si="0"/>
        <v/>
      </c>
    </row>
    <row r="42" spans="1:6" x14ac:dyDescent="0.3">
      <c r="A42" s="44"/>
      <c r="B42" s="1"/>
      <c r="C42" s="1"/>
      <c r="D42" s="255"/>
      <c r="E42" s="256"/>
      <c r="F42" s="255" t="str">
        <f t="shared" si="0"/>
        <v/>
      </c>
    </row>
    <row r="43" spans="1:6" x14ac:dyDescent="0.3">
      <c r="A43" s="44"/>
      <c r="B43" s="1"/>
      <c r="C43" s="1"/>
      <c r="D43" s="255"/>
      <c r="E43" s="256"/>
      <c r="F43" s="255" t="str">
        <f t="shared" si="0"/>
        <v/>
      </c>
    </row>
    <row r="44" spans="1:6" x14ac:dyDescent="0.3">
      <c r="A44" s="44"/>
      <c r="B44" s="1"/>
      <c r="C44" s="1"/>
      <c r="D44" s="255"/>
      <c r="E44" s="256"/>
      <c r="F44" s="255" t="str">
        <f t="shared" si="0"/>
        <v/>
      </c>
    </row>
    <row r="45" spans="1:6" x14ac:dyDescent="0.3">
      <c r="A45" s="44"/>
      <c r="B45" s="1"/>
      <c r="C45" s="1"/>
      <c r="D45" s="255"/>
      <c r="E45" s="256"/>
      <c r="F45" s="255" t="str">
        <f t="shared" si="0"/>
        <v/>
      </c>
    </row>
    <row r="46" spans="1:6" x14ac:dyDescent="0.3">
      <c r="A46" s="44"/>
      <c r="B46" s="1"/>
      <c r="C46" s="1"/>
      <c r="D46" s="255"/>
      <c r="E46" s="256"/>
      <c r="F46" s="255" t="str">
        <f t="shared" si="0"/>
        <v/>
      </c>
    </row>
    <row r="47" spans="1:6" x14ac:dyDescent="0.3">
      <c r="A47" s="44"/>
      <c r="B47" s="1"/>
      <c r="C47" s="1"/>
      <c r="D47" s="255"/>
      <c r="E47" s="256"/>
      <c r="F47" s="255" t="str">
        <f t="shared" si="0"/>
        <v/>
      </c>
    </row>
    <row r="48" spans="1:6" x14ac:dyDescent="0.3">
      <c r="A48" s="44"/>
      <c r="B48" s="1"/>
      <c r="C48" s="1"/>
      <c r="D48" s="255"/>
      <c r="E48" s="256"/>
      <c r="F48" s="255" t="str">
        <f t="shared" si="0"/>
        <v/>
      </c>
    </row>
    <row r="49" spans="1:6" x14ac:dyDescent="0.3">
      <c r="A49" s="44"/>
      <c r="B49" s="1"/>
      <c r="C49" s="1"/>
      <c r="D49" s="255"/>
      <c r="E49" s="256"/>
      <c r="F49" s="255" t="str">
        <f t="shared" si="0"/>
        <v/>
      </c>
    </row>
    <row r="50" spans="1:6" x14ac:dyDescent="0.3">
      <c r="A50" s="44"/>
      <c r="B50" s="1"/>
      <c r="C50" s="1"/>
      <c r="D50" s="255"/>
      <c r="E50" s="256"/>
      <c r="F50" s="255" t="str">
        <f t="shared" si="0"/>
        <v/>
      </c>
    </row>
    <row r="51" spans="1:6" x14ac:dyDescent="0.3">
      <c r="A51" s="44"/>
      <c r="B51" s="1"/>
      <c r="C51" s="1"/>
      <c r="D51" s="255"/>
      <c r="E51" s="256"/>
      <c r="F51" s="255" t="str">
        <f t="shared" si="0"/>
        <v/>
      </c>
    </row>
    <row r="52" spans="1:6" x14ac:dyDescent="0.3">
      <c r="A52" s="44"/>
      <c r="B52" s="1"/>
      <c r="C52" s="1"/>
      <c r="D52" s="255"/>
      <c r="E52" s="256"/>
      <c r="F52" s="255" t="str">
        <f t="shared" si="0"/>
        <v/>
      </c>
    </row>
    <row r="53" spans="1:6" x14ac:dyDescent="0.3">
      <c r="A53" s="44"/>
      <c r="B53" s="1"/>
      <c r="C53" s="1"/>
      <c r="D53" s="255"/>
      <c r="E53" s="256"/>
      <c r="F53" s="255" t="str">
        <f t="shared" si="0"/>
        <v/>
      </c>
    </row>
    <row r="54" spans="1:6" x14ac:dyDescent="0.3">
      <c r="A54" s="44"/>
      <c r="B54" s="1"/>
      <c r="C54" s="1"/>
      <c r="D54" s="255"/>
      <c r="E54" s="256"/>
      <c r="F54" s="255" t="str">
        <f t="shared" si="0"/>
        <v/>
      </c>
    </row>
    <row r="55" spans="1:6" x14ac:dyDescent="0.3">
      <c r="A55" s="44"/>
      <c r="B55" s="1"/>
      <c r="C55" s="1"/>
      <c r="D55" s="255"/>
      <c r="E55" s="256"/>
      <c r="F55" s="255" t="str">
        <f t="shared" si="0"/>
        <v/>
      </c>
    </row>
    <row r="56" spans="1:6" x14ac:dyDescent="0.3">
      <c r="A56" s="44"/>
      <c r="B56" s="1"/>
      <c r="C56" s="1"/>
      <c r="D56" s="255"/>
      <c r="E56" s="256"/>
      <c r="F56" s="255" t="str">
        <f t="shared" si="0"/>
        <v/>
      </c>
    </row>
    <row r="57" spans="1:6" x14ac:dyDescent="0.3">
      <c r="A57" s="44"/>
      <c r="B57" s="1"/>
      <c r="C57" s="1"/>
      <c r="D57" s="255"/>
      <c r="E57" s="256"/>
      <c r="F57" s="255" t="str">
        <f t="shared" si="0"/>
        <v/>
      </c>
    </row>
    <row r="58" spans="1:6" x14ac:dyDescent="0.3">
      <c r="A58" s="44"/>
      <c r="B58" s="1"/>
      <c r="C58" s="1"/>
      <c r="D58" s="255"/>
      <c r="E58" s="256"/>
      <c r="F58" s="255" t="str">
        <f t="shared" si="0"/>
        <v/>
      </c>
    </row>
    <row r="59" spans="1:6" x14ac:dyDescent="0.3">
      <c r="A59" s="44"/>
      <c r="B59" s="1"/>
      <c r="C59" s="1"/>
      <c r="D59" s="255"/>
      <c r="E59" s="256"/>
      <c r="F59" s="255" t="str">
        <f t="shared" si="0"/>
        <v/>
      </c>
    </row>
    <row r="60" spans="1:6" x14ac:dyDescent="0.3">
      <c r="A60" s="44"/>
      <c r="B60" s="1"/>
      <c r="C60" s="1"/>
      <c r="D60" s="255"/>
      <c r="E60" s="256"/>
      <c r="F60" s="255" t="str">
        <f t="shared" si="0"/>
        <v/>
      </c>
    </row>
    <row r="61" spans="1:6" x14ac:dyDescent="0.3">
      <c r="A61" s="44"/>
      <c r="B61" s="1"/>
      <c r="C61" s="1"/>
      <c r="D61" s="255"/>
      <c r="E61" s="256"/>
      <c r="F61" s="255" t="str">
        <f t="shared" si="0"/>
        <v/>
      </c>
    </row>
    <row r="62" spans="1:6" x14ac:dyDescent="0.3">
      <c r="A62" s="44"/>
      <c r="B62" s="1"/>
      <c r="C62" s="1"/>
      <c r="D62" s="255"/>
      <c r="E62" s="256"/>
      <c r="F62" s="255" t="str">
        <f t="shared" si="0"/>
        <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7300-9E93-4321-834A-63626FD28011}">
  <dimension ref="A1:V69"/>
  <sheetViews>
    <sheetView rightToLeft="1" zoomScale="60" zoomScaleNormal="60" workbookViewId="0">
      <selection activeCell="U7" sqref="U7"/>
    </sheetView>
  </sheetViews>
  <sheetFormatPr defaultRowHeight="19.5" customHeight="1" x14ac:dyDescent="0.3"/>
  <cols>
    <col min="1" max="1" width="8.4140625" bestFit="1" customWidth="1"/>
    <col min="2" max="2" width="15.4140625" bestFit="1" customWidth="1"/>
    <col min="3" max="3" width="14.9140625" style="36" bestFit="1" customWidth="1"/>
    <col min="4" max="4" width="12.4140625" style="33" bestFit="1" customWidth="1"/>
    <col min="5" max="5" width="11.25" style="79" bestFit="1" customWidth="1"/>
    <col min="6" max="6" width="10.08203125" style="36" bestFit="1" customWidth="1"/>
    <col min="7" max="7" width="8.9140625" bestFit="1" customWidth="1"/>
    <col min="9" max="9" width="8.4140625" bestFit="1" customWidth="1"/>
    <col min="10" max="10" width="15.4140625" style="78" bestFit="1" customWidth="1"/>
    <col min="11" max="11" width="15.33203125" style="36" bestFit="1" customWidth="1"/>
    <col min="12" max="12" width="12.4140625" style="33" bestFit="1" customWidth="1"/>
    <col min="13" max="13" width="11.25" style="36" bestFit="1" customWidth="1"/>
    <col min="14" max="14" width="10.08203125" style="36" bestFit="1" customWidth="1"/>
    <col min="15" max="15" width="8.9140625" bestFit="1" customWidth="1"/>
    <col min="18" max="18" width="3.1640625" customWidth="1"/>
    <col min="19" max="19" width="8.4140625" bestFit="1" customWidth="1"/>
    <col min="20" max="20" width="15.4140625" bestFit="1" customWidth="1"/>
    <col min="21" max="21" width="15.33203125" bestFit="1" customWidth="1"/>
    <col min="22" max="22" width="8.9140625" bestFit="1" customWidth="1"/>
  </cols>
  <sheetData>
    <row r="1" spans="1:22" ht="27.75" customHeight="1" x14ac:dyDescent="0.3">
      <c r="B1" s="295" t="s">
        <v>201</v>
      </c>
      <c r="C1" s="295"/>
      <c r="D1" s="295"/>
      <c r="E1" s="295"/>
      <c r="F1" s="295"/>
      <c r="J1" s="296" t="s">
        <v>202</v>
      </c>
      <c r="K1" s="296"/>
      <c r="L1" s="296"/>
      <c r="M1" s="296"/>
      <c r="N1" s="296"/>
      <c r="S1" s="297" t="s">
        <v>469</v>
      </c>
      <c r="T1" s="297"/>
      <c r="U1" s="297"/>
      <c r="V1" s="297"/>
    </row>
    <row r="2" spans="1:22" ht="30.75" customHeight="1" x14ac:dyDescent="0.3">
      <c r="B2" s="294" t="s">
        <v>314</v>
      </c>
      <c r="C2" s="294"/>
      <c r="D2" s="294"/>
      <c r="E2" s="294"/>
      <c r="F2" s="294"/>
      <c r="J2" s="294" t="s">
        <v>468</v>
      </c>
      <c r="K2" s="294"/>
      <c r="L2" s="294"/>
      <c r="M2" s="294"/>
      <c r="N2" s="294"/>
      <c r="O2" s="55"/>
    </row>
    <row r="3" spans="1:22" ht="24.75" customHeight="1" x14ac:dyDescent="0.3">
      <c r="A3" s="30" t="s">
        <v>197</v>
      </c>
      <c r="B3" s="30" t="s">
        <v>311</v>
      </c>
      <c r="C3" s="35" t="s">
        <v>313</v>
      </c>
      <c r="D3" s="30" t="s">
        <v>199</v>
      </c>
      <c r="E3" s="94" t="s">
        <v>312</v>
      </c>
      <c r="F3" s="35" t="s">
        <v>258</v>
      </c>
      <c r="G3" s="30" t="s">
        <v>198</v>
      </c>
      <c r="I3" s="30" t="s">
        <v>197</v>
      </c>
      <c r="J3" s="93" t="s">
        <v>311</v>
      </c>
      <c r="K3" s="35" t="s">
        <v>259</v>
      </c>
      <c r="L3" s="30" t="s">
        <v>199</v>
      </c>
      <c r="M3" s="35" t="s">
        <v>312</v>
      </c>
      <c r="N3" s="35" t="s">
        <v>258</v>
      </c>
      <c r="O3" s="30" t="s">
        <v>198</v>
      </c>
      <c r="S3" s="30" t="s">
        <v>197</v>
      </c>
      <c r="T3" s="93" t="s">
        <v>311</v>
      </c>
      <c r="U3" s="35" t="s">
        <v>259</v>
      </c>
      <c r="V3" s="30" t="s">
        <v>198</v>
      </c>
    </row>
    <row r="4" spans="1:22" ht="19.5" customHeight="1" x14ac:dyDescent="0.3">
      <c r="A4" s="1">
        <v>1</v>
      </c>
      <c r="B4" s="90">
        <v>45833</v>
      </c>
      <c r="C4" s="34">
        <v>61383.199999999997</v>
      </c>
      <c r="D4" s="172"/>
      <c r="E4" s="173"/>
      <c r="F4" s="174" t="s">
        <v>309</v>
      </c>
      <c r="G4" s="1" t="s">
        <v>200</v>
      </c>
      <c r="I4" s="1">
        <v>1</v>
      </c>
      <c r="J4" s="90">
        <v>45874</v>
      </c>
      <c r="K4" s="34">
        <v>70462.289999999994</v>
      </c>
      <c r="L4" s="172"/>
      <c r="M4" s="174"/>
      <c r="N4" s="174">
        <v>0</v>
      </c>
      <c r="O4" s="1" t="s">
        <v>200</v>
      </c>
      <c r="S4" s="1">
        <v>1</v>
      </c>
      <c r="T4" s="90">
        <v>46086</v>
      </c>
      <c r="U4" s="34">
        <v>70462.289999999994</v>
      </c>
      <c r="V4" s="1" t="s">
        <v>310</v>
      </c>
    </row>
    <row r="5" spans="1:22" ht="19.5" customHeight="1" x14ac:dyDescent="0.3">
      <c r="A5" s="1">
        <v>2</v>
      </c>
      <c r="B5" s="90">
        <v>45863</v>
      </c>
      <c r="C5" s="34">
        <v>70142.92</v>
      </c>
      <c r="D5" s="172"/>
      <c r="E5" s="173"/>
      <c r="F5" s="174" t="s">
        <v>309</v>
      </c>
      <c r="G5" s="1" t="s">
        <v>200</v>
      </c>
      <c r="I5" s="1">
        <v>2</v>
      </c>
      <c r="J5" s="90">
        <v>45905</v>
      </c>
      <c r="K5" s="34">
        <v>71500.88</v>
      </c>
      <c r="L5" s="172"/>
      <c r="M5" s="174"/>
      <c r="N5" s="174">
        <v>0</v>
      </c>
      <c r="O5" s="1" t="s">
        <v>200</v>
      </c>
      <c r="S5" s="1">
        <v>2</v>
      </c>
      <c r="T5" s="90">
        <v>46117</v>
      </c>
      <c r="U5" s="34">
        <v>71500.88</v>
      </c>
      <c r="V5" s="1" t="s">
        <v>310</v>
      </c>
    </row>
    <row r="6" spans="1:22" ht="19.5" customHeight="1" x14ac:dyDescent="0.3">
      <c r="A6" s="1">
        <v>3</v>
      </c>
      <c r="B6" s="90">
        <v>45894</v>
      </c>
      <c r="C6" s="34">
        <v>70142.92</v>
      </c>
      <c r="D6" s="172"/>
      <c r="E6" s="173"/>
      <c r="F6" s="174" t="s">
        <v>309</v>
      </c>
      <c r="G6" s="1" t="s">
        <v>200</v>
      </c>
      <c r="I6" s="1">
        <v>3</v>
      </c>
      <c r="J6" s="90">
        <v>45935</v>
      </c>
      <c r="K6" s="34">
        <v>70835.81</v>
      </c>
      <c r="L6" s="172"/>
      <c r="M6" s="174"/>
      <c r="N6" s="174">
        <v>0</v>
      </c>
      <c r="O6" s="1" t="s">
        <v>200</v>
      </c>
      <c r="S6" s="1">
        <v>3</v>
      </c>
      <c r="T6" s="90">
        <v>46147</v>
      </c>
      <c r="U6" s="34">
        <v>70835.81</v>
      </c>
      <c r="V6" s="1" t="s">
        <v>310</v>
      </c>
    </row>
    <row r="7" spans="1:22" ht="19.5" customHeight="1" x14ac:dyDescent="0.3">
      <c r="A7" s="1">
        <v>4</v>
      </c>
      <c r="B7" s="90">
        <v>45925</v>
      </c>
      <c r="C7" s="34">
        <v>70142.92</v>
      </c>
      <c r="D7" s="172"/>
      <c r="E7" s="173"/>
      <c r="F7" s="174" t="s">
        <v>309</v>
      </c>
      <c r="G7" s="1" t="s">
        <v>200</v>
      </c>
      <c r="I7" s="1">
        <v>4</v>
      </c>
      <c r="J7" s="90">
        <v>45966</v>
      </c>
      <c r="K7" s="34">
        <v>70997.81</v>
      </c>
      <c r="L7" s="172"/>
      <c r="M7" s="174"/>
      <c r="N7" s="174">
        <v>0</v>
      </c>
      <c r="O7" s="1" t="s">
        <v>200</v>
      </c>
      <c r="S7" s="1">
        <v>4</v>
      </c>
      <c r="T7" s="90">
        <v>46178</v>
      </c>
      <c r="U7" s="34">
        <v>70997.81</v>
      </c>
      <c r="V7" s="1"/>
    </row>
    <row r="8" spans="1:22" ht="19.5" customHeight="1" x14ac:dyDescent="0.3">
      <c r="A8" s="1">
        <v>5</v>
      </c>
      <c r="B8" s="90">
        <v>45955</v>
      </c>
      <c r="C8" s="34">
        <v>70142.92</v>
      </c>
      <c r="D8" s="172"/>
      <c r="E8" s="173"/>
      <c r="F8" s="174" t="s">
        <v>309</v>
      </c>
      <c r="G8" s="1" t="s">
        <v>200</v>
      </c>
      <c r="I8" s="1">
        <v>5</v>
      </c>
      <c r="J8" s="90">
        <v>45996</v>
      </c>
      <c r="K8" s="34">
        <v>70348.684999999998</v>
      </c>
      <c r="L8" s="172"/>
      <c r="M8" s="174"/>
      <c r="N8" s="174">
        <v>0</v>
      </c>
      <c r="O8" s="1" t="s">
        <v>200</v>
      </c>
      <c r="S8" s="1">
        <v>5</v>
      </c>
      <c r="T8" s="90">
        <v>46208</v>
      </c>
      <c r="U8" s="34">
        <v>70348.684999999998</v>
      </c>
      <c r="V8" s="1"/>
    </row>
    <row r="9" spans="1:22" ht="19.5" customHeight="1" x14ac:dyDescent="0.3">
      <c r="A9" s="1">
        <v>6</v>
      </c>
      <c r="B9" s="90">
        <v>45986</v>
      </c>
      <c r="C9" s="34">
        <v>70142.92</v>
      </c>
      <c r="D9" s="90">
        <v>45931</v>
      </c>
      <c r="E9" s="82">
        <v>92000</v>
      </c>
      <c r="F9" s="34">
        <f t="shared" ref="F9:F56" si="0">E9-C9</f>
        <v>21857.08</v>
      </c>
      <c r="G9" s="1" t="s">
        <v>200</v>
      </c>
      <c r="I9" s="1">
        <v>6</v>
      </c>
      <c r="J9" s="90">
        <v>46023</v>
      </c>
      <c r="K9" s="34">
        <v>70494.740000000005</v>
      </c>
      <c r="L9" s="90">
        <v>46023</v>
      </c>
      <c r="M9" s="34">
        <v>80000</v>
      </c>
      <c r="N9" s="34">
        <f t="shared" ref="N9:N40" si="1">M9-K9</f>
        <v>9505.2599999999948</v>
      </c>
      <c r="O9" s="1" t="s">
        <v>200</v>
      </c>
      <c r="S9" s="1">
        <v>6</v>
      </c>
      <c r="T9" s="90">
        <v>46239</v>
      </c>
      <c r="U9" s="34">
        <v>70494.740000000005</v>
      </c>
      <c r="V9" s="1"/>
    </row>
    <row r="10" spans="1:22" ht="19.5" customHeight="1" x14ac:dyDescent="0.3">
      <c r="A10" s="1">
        <v>7</v>
      </c>
      <c r="B10" s="90">
        <v>46016</v>
      </c>
      <c r="C10" s="34">
        <v>70142.92</v>
      </c>
      <c r="D10" s="90">
        <v>45962</v>
      </c>
      <c r="E10" s="82">
        <v>92000</v>
      </c>
      <c r="F10" s="34">
        <f t="shared" si="0"/>
        <v>21857.08</v>
      </c>
      <c r="G10" s="1" t="s">
        <v>200</v>
      </c>
      <c r="I10" s="1">
        <v>7</v>
      </c>
      <c r="J10" s="90">
        <v>46054</v>
      </c>
      <c r="K10" s="34">
        <v>70243.205000000002</v>
      </c>
      <c r="L10" s="90">
        <v>46054</v>
      </c>
      <c r="M10" s="34">
        <v>80000</v>
      </c>
      <c r="N10" s="34">
        <f t="shared" si="1"/>
        <v>9756.7949999999983</v>
      </c>
      <c r="O10" s="1" t="s">
        <v>200</v>
      </c>
      <c r="S10" s="1">
        <v>7</v>
      </c>
      <c r="T10" s="90">
        <v>46270</v>
      </c>
      <c r="U10" s="34">
        <v>70243.205000000002</v>
      </c>
      <c r="V10" s="1"/>
    </row>
    <row r="11" spans="1:22" ht="19.5" customHeight="1" x14ac:dyDescent="0.3">
      <c r="A11" s="1">
        <v>8</v>
      </c>
      <c r="B11" s="90">
        <v>46047</v>
      </c>
      <c r="C11" s="34">
        <v>70142.92</v>
      </c>
      <c r="D11" s="90">
        <v>45992</v>
      </c>
      <c r="E11" s="82">
        <v>92000</v>
      </c>
      <c r="F11" s="34">
        <f t="shared" si="0"/>
        <v>21857.08</v>
      </c>
      <c r="G11" s="1" t="s">
        <v>200</v>
      </c>
      <c r="I11" s="1">
        <v>8</v>
      </c>
      <c r="J11" s="90">
        <v>46082</v>
      </c>
      <c r="K11" s="34">
        <v>69618.425000000003</v>
      </c>
      <c r="L11" s="90">
        <v>46082</v>
      </c>
      <c r="M11" s="34">
        <v>80000</v>
      </c>
      <c r="N11" s="34">
        <f t="shared" si="1"/>
        <v>10381.574999999997</v>
      </c>
      <c r="O11" s="1" t="s">
        <v>200</v>
      </c>
      <c r="S11" s="1">
        <v>8</v>
      </c>
      <c r="T11" s="90">
        <v>46300</v>
      </c>
      <c r="U11" s="34">
        <v>69618.425000000003</v>
      </c>
      <c r="V11" s="1"/>
    </row>
    <row r="12" spans="1:22" ht="19.5" customHeight="1" x14ac:dyDescent="0.3">
      <c r="A12" s="1">
        <v>9</v>
      </c>
      <c r="B12" s="90">
        <v>46078</v>
      </c>
      <c r="C12" s="34">
        <v>70142.92</v>
      </c>
      <c r="D12" s="90">
        <v>46023</v>
      </c>
      <c r="E12" s="82">
        <v>92000</v>
      </c>
      <c r="F12" s="34">
        <f t="shared" si="0"/>
        <v>21857.08</v>
      </c>
      <c r="G12" s="1" t="s">
        <v>200</v>
      </c>
      <c r="I12" s="1">
        <v>9</v>
      </c>
      <c r="J12" s="90">
        <v>46113</v>
      </c>
      <c r="K12" s="34">
        <v>69740.134999999995</v>
      </c>
      <c r="L12" s="90">
        <v>46113</v>
      </c>
      <c r="M12" s="34">
        <v>80000</v>
      </c>
      <c r="N12" s="34">
        <f t="shared" si="1"/>
        <v>10259.865000000005</v>
      </c>
      <c r="O12" s="1" t="s">
        <v>200</v>
      </c>
      <c r="S12" s="1">
        <v>9</v>
      </c>
      <c r="T12" s="90">
        <v>46331</v>
      </c>
      <c r="U12" s="34">
        <v>69740.134999999995</v>
      </c>
      <c r="V12" s="1"/>
    </row>
    <row r="13" spans="1:22" ht="19.5" customHeight="1" x14ac:dyDescent="0.3">
      <c r="A13" s="1">
        <v>10</v>
      </c>
      <c r="B13" s="90">
        <v>46106</v>
      </c>
      <c r="C13" s="34">
        <v>70142.92</v>
      </c>
      <c r="D13" s="90">
        <v>46054</v>
      </c>
      <c r="E13" s="82">
        <v>92000</v>
      </c>
      <c r="F13" s="34">
        <f t="shared" si="0"/>
        <v>21857.08</v>
      </c>
      <c r="G13" s="1" t="s">
        <v>200</v>
      </c>
      <c r="I13" s="1">
        <v>10</v>
      </c>
      <c r="J13" s="90">
        <v>46143</v>
      </c>
      <c r="K13" s="34">
        <v>69131.58</v>
      </c>
      <c r="L13" s="90">
        <v>46143</v>
      </c>
      <c r="M13" s="34">
        <v>80000</v>
      </c>
      <c r="N13" s="34">
        <f t="shared" si="1"/>
        <v>10868.419999999998</v>
      </c>
      <c r="O13" s="1" t="s">
        <v>200</v>
      </c>
      <c r="S13" s="1">
        <v>10</v>
      </c>
      <c r="T13" s="90">
        <v>46361</v>
      </c>
      <c r="U13" s="34">
        <v>69131.58</v>
      </c>
      <c r="V13" s="1"/>
    </row>
    <row r="14" spans="1:22" ht="19.5" customHeight="1" x14ac:dyDescent="0.3">
      <c r="A14" s="1">
        <v>11</v>
      </c>
      <c r="B14" s="90">
        <v>46137</v>
      </c>
      <c r="C14" s="34">
        <v>70142.92</v>
      </c>
      <c r="D14" s="90">
        <v>46082</v>
      </c>
      <c r="E14" s="82">
        <v>92000</v>
      </c>
      <c r="F14" s="34">
        <f t="shared" si="0"/>
        <v>21857.08</v>
      </c>
      <c r="G14" s="1" t="s">
        <v>200</v>
      </c>
      <c r="I14" s="1">
        <v>11</v>
      </c>
      <c r="J14" s="90">
        <v>46174</v>
      </c>
      <c r="K14" s="34">
        <v>69237.065000000002</v>
      </c>
      <c r="L14" s="90">
        <v>46174</v>
      </c>
      <c r="M14" s="34">
        <v>80000</v>
      </c>
      <c r="N14" s="34">
        <f t="shared" si="1"/>
        <v>10762.934999999998</v>
      </c>
      <c r="O14" s="1"/>
      <c r="S14" s="1">
        <v>11</v>
      </c>
      <c r="T14" s="90">
        <v>46392</v>
      </c>
      <c r="U14" s="34">
        <v>69237.065000000002</v>
      </c>
      <c r="V14" s="1"/>
    </row>
    <row r="15" spans="1:22" ht="19.5" customHeight="1" x14ac:dyDescent="0.3">
      <c r="A15" s="1">
        <v>12</v>
      </c>
      <c r="B15" s="90">
        <v>46167</v>
      </c>
      <c r="C15" s="34">
        <v>70142.92</v>
      </c>
      <c r="D15" s="90">
        <v>46113</v>
      </c>
      <c r="E15" s="82">
        <v>92000</v>
      </c>
      <c r="F15" s="34">
        <f t="shared" si="0"/>
        <v>21857.08</v>
      </c>
      <c r="G15" s="1"/>
      <c r="I15" s="1">
        <v>12</v>
      </c>
      <c r="J15" s="90">
        <v>46204</v>
      </c>
      <c r="K15" s="34">
        <v>68985.53</v>
      </c>
      <c r="L15" s="90">
        <v>46204</v>
      </c>
      <c r="M15" s="34">
        <v>80000</v>
      </c>
      <c r="N15" s="34">
        <f t="shared" si="1"/>
        <v>11014.470000000001</v>
      </c>
      <c r="O15" s="1"/>
      <c r="S15" s="1">
        <v>12</v>
      </c>
      <c r="T15" s="90">
        <v>46423</v>
      </c>
      <c r="U15" s="34">
        <v>68985.53</v>
      </c>
      <c r="V15" s="1"/>
    </row>
    <row r="16" spans="1:22" ht="19.5" customHeight="1" x14ac:dyDescent="0.3">
      <c r="A16" s="1">
        <v>13</v>
      </c>
      <c r="B16" s="90">
        <v>46198</v>
      </c>
      <c r="C16" s="34">
        <v>70142.92</v>
      </c>
      <c r="D16" s="90">
        <v>46143</v>
      </c>
      <c r="E16" s="82">
        <v>92000</v>
      </c>
      <c r="F16" s="34">
        <f t="shared" si="0"/>
        <v>21857.08</v>
      </c>
      <c r="G16" s="1"/>
      <c r="I16" s="1">
        <v>13</v>
      </c>
      <c r="J16" s="90">
        <v>46235</v>
      </c>
      <c r="K16" s="34">
        <v>67735.964999999997</v>
      </c>
      <c r="L16" s="90">
        <v>46235</v>
      </c>
      <c r="M16" s="34">
        <v>80000</v>
      </c>
      <c r="N16" s="34">
        <f t="shared" si="1"/>
        <v>12264.035000000003</v>
      </c>
      <c r="O16" s="1"/>
      <c r="S16" s="1">
        <v>13</v>
      </c>
      <c r="T16" s="90">
        <v>46451</v>
      </c>
      <c r="U16" s="34">
        <v>67735.964999999997</v>
      </c>
      <c r="V16" s="1"/>
    </row>
    <row r="17" spans="1:22" ht="19.5" customHeight="1" x14ac:dyDescent="0.3">
      <c r="A17" s="1">
        <v>14</v>
      </c>
      <c r="B17" s="90">
        <v>46228</v>
      </c>
      <c r="C17" s="34">
        <v>70142.92</v>
      </c>
      <c r="D17" s="90">
        <v>46174</v>
      </c>
      <c r="E17" s="82">
        <v>92000</v>
      </c>
      <c r="F17" s="34">
        <f t="shared" si="0"/>
        <v>21857.08</v>
      </c>
      <c r="G17" s="1"/>
      <c r="I17" s="1">
        <v>14</v>
      </c>
      <c r="J17" s="90">
        <v>46266</v>
      </c>
      <c r="K17" s="34">
        <v>68482.460000000006</v>
      </c>
      <c r="L17" s="90">
        <v>46266</v>
      </c>
      <c r="M17" s="34">
        <v>80000</v>
      </c>
      <c r="N17" s="34">
        <f t="shared" si="1"/>
        <v>11517.539999999994</v>
      </c>
      <c r="O17" s="1"/>
      <c r="S17" s="1">
        <v>14</v>
      </c>
      <c r="T17" s="90">
        <v>46482</v>
      </c>
      <c r="U17" s="34">
        <v>68482.460000000006</v>
      </c>
      <c r="V17" s="1"/>
    </row>
    <row r="18" spans="1:22" ht="19.5" customHeight="1" x14ac:dyDescent="0.3">
      <c r="A18" s="1">
        <v>15</v>
      </c>
      <c r="B18" s="90">
        <v>46259</v>
      </c>
      <c r="C18" s="34">
        <v>70142.92</v>
      </c>
      <c r="D18" s="90">
        <v>46204</v>
      </c>
      <c r="E18" s="82">
        <v>92000</v>
      </c>
      <c r="F18" s="34">
        <f t="shared" si="0"/>
        <v>21857.08</v>
      </c>
      <c r="G18" s="1"/>
      <c r="I18" s="1">
        <v>15</v>
      </c>
      <c r="J18" s="90">
        <v>46296</v>
      </c>
      <c r="K18" s="34">
        <v>67914.475000000006</v>
      </c>
      <c r="L18" s="90">
        <v>46296</v>
      </c>
      <c r="M18" s="34">
        <v>80000</v>
      </c>
      <c r="N18" s="34">
        <f t="shared" si="1"/>
        <v>12085.524999999994</v>
      </c>
      <c r="O18" s="1"/>
      <c r="S18" s="1">
        <v>15</v>
      </c>
      <c r="T18" s="90">
        <v>46512</v>
      </c>
      <c r="U18" s="34">
        <v>67914.475000000006</v>
      </c>
      <c r="V18" s="1"/>
    </row>
    <row r="19" spans="1:22" ht="19.5" customHeight="1" x14ac:dyDescent="0.3">
      <c r="A19" s="1">
        <v>16</v>
      </c>
      <c r="B19" s="90">
        <v>46290</v>
      </c>
      <c r="C19" s="34">
        <v>70142.92</v>
      </c>
      <c r="D19" s="90">
        <v>46235</v>
      </c>
      <c r="E19" s="82">
        <v>92000</v>
      </c>
      <c r="F19" s="34">
        <f t="shared" si="0"/>
        <v>21857.08</v>
      </c>
      <c r="G19" s="1"/>
      <c r="I19" s="1">
        <v>16</v>
      </c>
      <c r="J19" s="90">
        <v>46327</v>
      </c>
      <c r="K19" s="34">
        <v>67979.39</v>
      </c>
      <c r="L19" s="90">
        <v>46327</v>
      </c>
      <c r="M19" s="34">
        <v>80000</v>
      </c>
      <c r="N19" s="34">
        <f t="shared" si="1"/>
        <v>12020.61</v>
      </c>
      <c r="O19" s="1"/>
      <c r="S19" s="1">
        <v>16</v>
      </c>
      <c r="T19" s="90">
        <v>46543</v>
      </c>
      <c r="U19" s="34">
        <v>67979.39</v>
      </c>
      <c r="V19" s="1"/>
    </row>
    <row r="20" spans="1:22" ht="19.5" customHeight="1" x14ac:dyDescent="0.3">
      <c r="A20" s="1">
        <v>17</v>
      </c>
      <c r="B20" s="90">
        <v>46320</v>
      </c>
      <c r="C20" s="34">
        <v>70142.92</v>
      </c>
      <c r="D20" s="90">
        <v>46266</v>
      </c>
      <c r="E20" s="82">
        <v>92000</v>
      </c>
      <c r="F20" s="34">
        <f t="shared" si="0"/>
        <v>21857.08</v>
      </c>
      <c r="G20" s="1"/>
      <c r="I20" s="1">
        <v>17</v>
      </c>
      <c r="J20" s="90">
        <v>46357</v>
      </c>
      <c r="K20" s="34">
        <v>67427.634999999995</v>
      </c>
      <c r="L20" s="90">
        <v>46357</v>
      </c>
      <c r="M20" s="34">
        <v>80000</v>
      </c>
      <c r="N20" s="34">
        <f t="shared" si="1"/>
        <v>12572.365000000005</v>
      </c>
      <c r="O20" s="1"/>
      <c r="S20" s="1">
        <v>17</v>
      </c>
      <c r="T20" s="90">
        <v>46573</v>
      </c>
      <c r="U20" s="34">
        <v>67427.634999999995</v>
      </c>
      <c r="V20" s="1"/>
    </row>
    <row r="21" spans="1:22" ht="19.5" customHeight="1" x14ac:dyDescent="0.3">
      <c r="A21" s="1">
        <v>18</v>
      </c>
      <c r="B21" s="90">
        <v>46351</v>
      </c>
      <c r="C21" s="34">
        <v>70142.92</v>
      </c>
      <c r="D21" s="90">
        <v>46296</v>
      </c>
      <c r="E21" s="82">
        <v>92000</v>
      </c>
      <c r="F21" s="34">
        <f t="shared" si="0"/>
        <v>21857.08</v>
      </c>
      <c r="G21" s="1"/>
      <c r="I21" s="1">
        <v>18</v>
      </c>
      <c r="J21" s="90">
        <v>46388</v>
      </c>
      <c r="K21" s="34">
        <v>67476.320000000007</v>
      </c>
      <c r="L21" s="90">
        <v>46388</v>
      </c>
      <c r="M21" s="34">
        <v>80000</v>
      </c>
      <c r="N21" s="34">
        <f t="shared" si="1"/>
        <v>12523.679999999993</v>
      </c>
      <c r="O21" s="1"/>
      <c r="S21" s="1">
        <v>18</v>
      </c>
      <c r="T21" s="90">
        <v>46604</v>
      </c>
      <c r="U21" s="34">
        <v>67476.320000000007</v>
      </c>
      <c r="V21" s="1"/>
    </row>
    <row r="22" spans="1:22" ht="19.5" customHeight="1" x14ac:dyDescent="0.3">
      <c r="A22" s="1">
        <v>19</v>
      </c>
      <c r="B22" s="90">
        <v>46381</v>
      </c>
      <c r="C22" s="34">
        <v>70142.92</v>
      </c>
      <c r="D22" s="90">
        <v>46327</v>
      </c>
      <c r="E22" s="82">
        <v>92000</v>
      </c>
      <c r="F22" s="34">
        <f t="shared" si="0"/>
        <v>21857.08</v>
      </c>
      <c r="G22" s="1"/>
      <c r="I22" s="1">
        <v>19</v>
      </c>
      <c r="J22" s="90">
        <v>46419</v>
      </c>
      <c r="K22" s="34">
        <v>67224.785000000003</v>
      </c>
      <c r="L22" s="90">
        <v>46419</v>
      </c>
      <c r="M22" s="34">
        <v>80000</v>
      </c>
      <c r="N22" s="34">
        <f t="shared" si="1"/>
        <v>12775.214999999997</v>
      </c>
      <c r="O22" s="1"/>
      <c r="S22" s="1">
        <v>19</v>
      </c>
      <c r="T22" s="90">
        <v>46635</v>
      </c>
      <c r="U22" s="34">
        <v>67224.785000000003</v>
      </c>
      <c r="V22" s="1"/>
    </row>
    <row r="23" spans="1:22" ht="19.5" customHeight="1" x14ac:dyDescent="0.3">
      <c r="A23" s="1">
        <v>20</v>
      </c>
      <c r="B23" s="90">
        <v>46412</v>
      </c>
      <c r="C23" s="34">
        <v>70142.92</v>
      </c>
      <c r="D23" s="90">
        <v>46357</v>
      </c>
      <c r="E23" s="82">
        <v>92000</v>
      </c>
      <c r="F23" s="34">
        <f t="shared" si="0"/>
        <v>21857.08</v>
      </c>
      <c r="G23" s="1"/>
      <c r="I23" s="1">
        <v>20</v>
      </c>
      <c r="J23" s="90">
        <v>46447</v>
      </c>
      <c r="K23" s="34">
        <v>66697.37</v>
      </c>
      <c r="L23" s="90">
        <v>46447</v>
      </c>
      <c r="M23" s="34">
        <v>80000</v>
      </c>
      <c r="N23" s="34">
        <f t="shared" si="1"/>
        <v>13302.630000000005</v>
      </c>
      <c r="O23" s="1"/>
      <c r="S23" s="1">
        <v>20</v>
      </c>
      <c r="T23" s="90">
        <v>46665</v>
      </c>
      <c r="U23" s="34">
        <v>66697.37</v>
      </c>
      <c r="V23" s="1"/>
    </row>
    <row r="24" spans="1:22" ht="19.5" customHeight="1" x14ac:dyDescent="0.3">
      <c r="A24" s="1">
        <v>21</v>
      </c>
      <c r="B24" s="90">
        <v>46443</v>
      </c>
      <c r="C24" s="34">
        <v>70142.92</v>
      </c>
      <c r="D24" s="90">
        <v>46388</v>
      </c>
      <c r="E24" s="82">
        <v>92000</v>
      </c>
      <c r="F24" s="34">
        <f t="shared" si="0"/>
        <v>21857.08</v>
      </c>
      <c r="G24" s="1"/>
      <c r="I24" s="1">
        <v>21</v>
      </c>
      <c r="J24" s="90">
        <v>46478</v>
      </c>
      <c r="K24" s="34">
        <v>66721.714999999997</v>
      </c>
      <c r="L24" s="90">
        <v>46478</v>
      </c>
      <c r="M24" s="34">
        <v>80000</v>
      </c>
      <c r="N24" s="34">
        <f t="shared" si="1"/>
        <v>13278.285000000003</v>
      </c>
      <c r="O24" s="1"/>
      <c r="S24" s="1">
        <v>21</v>
      </c>
      <c r="T24" s="90">
        <v>46696</v>
      </c>
      <c r="U24" s="34">
        <v>66721.714999999997</v>
      </c>
      <c r="V24" s="1"/>
    </row>
    <row r="25" spans="1:22" ht="19.5" customHeight="1" x14ac:dyDescent="0.3">
      <c r="A25" s="1">
        <v>22</v>
      </c>
      <c r="B25" s="90">
        <v>46471</v>
      </c>
      <c r="C25" s="34">
        <v>70142.92</v>
      </c>
      <c r="D25" s="90">
        <v>46419</v>
      </c>
      <c r="E25" s="82">
        <v>92000</v>
      </c>
      <c r="F25" s="34">
        <f t="shared" si="0"/>
        <v>21857.08</v>
      </c>
      <c r="G25" s="1"/>
      <c r="I25" s="1">
        <v>22</v>
      </c>
      <c r="J25" s="90">
        <v>46508</v>
      </c>
      <c r="K25" s="34">
        <v>66210.53</v>
      </c>
      <c r="L25" s="90">
        <v>46508</v>
      </c>
      <c r="M25" s="34">
        <v>80000</v>
      </c>
      <c r="N25" s="34">
        <f t="shared" si="1"/>
        <v>13789.470000000001</v>
      </c>
      <c r="O25" s="1"/>
      <c r="S25" s="1">
        <v>22</v>
      </c>
      <c r="T25" s="90">
        <v>46726</v>
      </c>
      <c r="U25" s="34">
        <v>66210.53</v>
      </c>
      <c r="V25" s="1"/>
    </row>
    <row r="26" spans="1:22" ht="19.5" customHeight="1" x14ac:dyDescent="0.3">
      <c r="A26" s="1">
        <v>23</v>
      </c>
      <c r="B26" s="90">
        <v>46502</v>
      </c>
      <c r="C26" s="34">
        <v>70142.92</v>
      </c>
      <c r="D26" s="90">
        <v>46447</v>
      </c>
      <c r="E26" s="82">
        <v>92000</v>
      </c>
      <c r="F26" s="34">
        <f t="shared" si="0"/>
        <v>21857.08</v>
      </c>
      <c r="G26" s="1"/>
      <c r="I26" s="1">
        <v>23</v>
      </c>
      <c r="J26" s="90">
        <v>46539</v>
      </c>
      <c r="K26" s="34">
        <v>66218.64</v>
      </c>
      <c r="L26" s="90">
        <v>46539</v>
      </c>
      <c r="M26" s="34">
        <v>80000</v>
      </c>
      <c r="N26" s="34">
        <f t="shared" si="1"/>
        <v>13781.36</v>
      </c>
      <c r="O26" s="1"/>
      <c r="S26" s="1">
        <v>23</v>
      </c>
      <c r="T26" s="90">
        <v>46757</v>
      </c>
      <c r="U26" s="34">
        <v>66218.64</v>
      </c>
      <c r="V26" s="1"/>
    </row>
    <row r="27" spans="1:22" ht="19.5" customHeight="1" x14ac:dyDescent="0.3">
      <c r="A27" s="1">
        <v>24</v>
      </c>
      <c r="B27" s="90">
        <v>46532</v>
      </c>
      <c r="C27" s="34">
        <v>70142.92</v>
      </c>
      <c r="D27" s="90">
        <v>46478</v>
      </c>
      <c r="E27" s="82">
        <v>92000</v>
      </c>
      <c r="F27" s="34">
        <f t="shared" si="0"/>
        <v>21857.08</v>
      </c>
      <c r="G27" s="1"/>
      <c r="I27" s="1">
        <v>24</v>
      </c>
      <c r="J27" s="90">
        <v>46569</v>
      </c>
      <c r="K27" s="34">
        <v>65967.104999999996</v>
      </c>
      <c r="L27" s="90">
        <v>46569</v>
      </c>
      <c r="M27" s="34">
        <v>80000</v>
      </c>
      <c r="N27" s="34">
        <f t="shared" si="1"/>
        <v>14032.895000000004</v>
      </c>
      <c r="O27" s="1"/>
      <c r="S27" s="1">
        <v>24</v>
      </c>
      <c r="T27" s="90">
        <v>46788</v>
      </c>
      <c r="U27" s="34">
        <v>65967.104999999996</v>
      </c>
      <c r="V27" s="1"/>
    </row>
    <row r="28" spans="1:22" ht="19.5" customHeight="1" x14ac:dyDescent="0.3">
      <c r="A28" s="1">
        <v>25</v>
      </c>
      <c r="B28" s="90">
        <v>46563</v>
      </c>
      <c r="C28" s="34">
        <v>70142.92</v>
      </c>
      <c r="D28" s="90">
        <v>46508</v>
      </c>
      <c r="E28" s="82">
        <v>92000</v>
      </c>
      <c r="F28" s="34">
        <f t="shared" si="0"/>
        <v>21857.08</v>
      </c>
      <c r="G28" s="1"/>
      <c r="I28" s="1">
        <v>25</v>
      </c>
      <c r="J28" s="90">
        <v>46600</v>
      </c>
      <c r="K28" s="34">
        <v>65244.959999999999</v>
      </c>
      <c r="L28" s="90">
        <v>46600</v>
      </c>
      <c r="M28" s="34">
        <v>80000</v>
      </c>
      <c r="N28" s="34">
        <f t="shared" si="1"/>
        <v>14755.04</v>
      </c>
      <c r="O28" s="1"/>
      <c r="S28" s="1">
        <v>25</v>
      </c>
      <c r="T28" s="90">
        <v>46817</v>
      </c>
      <c r="U28" s="34">
        <v>65244.959999999999</v>
      </c>
      <c r="V28" s="1"/>
    </row>
    <row r="29" spans="1:22" ht="19.5" customHeight="1" x14ac:dyDescent="0.3">
      <c r="A29" s="1">
        <v>26</v>
      </c>
      <c r="B29" s="90">
        <v>46593</v>
      </c>
      <c r="C29" s="34">
        <v>70142.92</v>
      </c>
      <c r="D29" s="90">
        <v>46539</v>
      </c>
      <c r="E29" s="82">
        <v>92000</v>
      </c>
      <c r="F29" s="34">
        <f t="shared" si="0"/>
        <v>21857.08</v>
      </c>
      <c r="G29" s="1"/>
      <c r="I29" s="1">
        <v>26</v>
      </c>
      <c r="J29" s="90">
        <v>46631</v>
      </c>
      <c r="K29" s="34">
        <v>65464.035000000003</v>
      </c>
      <c r="L29" s="90">
        <v>46631</v>
      </c>
      <c r="M29" s="34">
        <v>80000</v>
      </c>
      <c r="N29" s="34">
        <f t="shared" si="1"/>
        <v>14535.964999999997</v>
      </c>
      <c r="O29" s="1"/>
      <c r="S29" s="1">
        <v>26</v>
      </c>
      <c r="T29" s="90">
        <v>46848</v>
      </c>
      <c r="U29" s="34">
        <v>65464.035000000003</v>
      </c>
      <c r="V29" s="1"/>
    </row>
    <row r="30" spans="1:22" ht="19.5" customHeight="1" x14ac:dyDescent="0.3">
      <c r="A30" s="1">
        <v>27</v>
      </c>
      <c r="B30" s="90">
        <v>46624</v>
      </c>
      <c r="C30" s="34">
        <v>70142.92</v>
      </c>
      <c r="D30" s="90">
        <v>46569</v>
      </c>
      <c r="E30" s="82">
        <v>92000</v>
      </c>
      <c r="F30" s="34">
        <f t="shared" si="0"/>
        <v>21857.08</v>
      </c>
      <c r="G30" s="1"/>
      <c r="I30" s="1">
        <v>27</v>
      </c>
      <c r="J30" s="90">
        <v>46661</v>
      </c>
      <c r="K30" s="34">
        <v>64993.425000000003</v>
      </c>
      <c r="L30" s="90">
        <v>46661</v>
      </c>
      <c r="M30" s="34">
        <v>80000</v>
      </c>
      <c r="N30" s="34">
        <f t="shared" si="1"/>
        <v>15006.574999999997</v>
      </c>
      <c r="O30" s="1"/>
      <c r="S30" s="1">
        <v>27</v>
      </c>
      <c r="T30" s="90">
        <v>46878</v>
      </c>
      <c r="U30" s="34">
        <v>64993.425000000003</v>
      </c>
      <c r="V30" s="1"/>
    </row>
    <row r="31" spans="1:22" ht="19.5" customHeight="1" x14ac:dyDescent="0.3">
      <c r="A31" s="1">
        <v>28</v>
      </c>
      <c r="B31" s="90">
        <v>46655</v>
      </c>
      <c r="C31" s="34">
        <v>70142.92</v>
      </c>
      <c r="D31" s="90">
        <v>46600</v>
      </c>
      <c r="E31" s="82">
        <v>92000</v>
      </c>
      <c r="F31" s="34">
        <f t="shared" si="0"/>
        <v>21857.08</v>
      </c>
      <c r="G31" s="1"/>
      <c r="I31" s="1">
        <v>28</v>
      </c>
      <c r="J31" s="90">
        <v>46692</v>
      </c>
      <c r="K31" s="34">
        <v>64960.964999999997</v>
      </c>
      <c r="L31" s="90">
        <v>46692</v>
      </c>
      <c r="M31" s="34">
        <v>80000</v>
      </c>
      <c r="N31" s="34">
        <f t="shared" si="1"/>
        <v>15039.035000000003</v>
      </c>
      <c r="O31" s="1"/>
      <c r="S31" s="1">
        <v>28</v>
      </c>
      <c r="T31" s="90">
        <v>46909</v>
      </c>
      <c r="U31" s="34">
        <v>64960.964999999997</v>
      </c>
      <c r="V31" s="1"/>
    </row>
    <row r="32" spans="1:22" ht="19.5" customHeight="1" x14ac:dyDescent="0.3">
      <c r="A32" s="1">
        <v>29</v>
      </c>
      <c r="B32" s="90">
        <v>46685</v>
      </c>
      <c r="C32" s="34">
        <v>70142.92</v>
      </c>
      <c r="D32" s="90">
        <v>46631</v>
      </c>
      <c r="E32" s="82">
        <v>92000</v>
      </c>
      <c r="F32" s="34">
        <f t="shared" si="0"/>
        <v>21857.08</v>
      </c>
      <c r="G32" s="1"/>
      <c r="I32" s="1">
        <v>29</v>
      </c>
      <c r="J32" s="90">
        <v>46722</v>
      </c>
      <c r="K32" s="34">
        <v>64506.58</v>
      </c>
      <c r="L32" s="90">
        <v>46722</v>
      </c>
      <c r="M32" s="34">
        <v>80000</v>
      </c>
      <c r="N32" s="34">
        <f t="shared" si="1"/>
        <v>15493.419999999998</v>
      </c>
      <c r="O32" s="1"/>
      <c r="S32" s="1">
        <v>29</v>
      </c>
      <c r="T32" s="90">
        <v>46939</v>
      </c>
      <c r="U32" s="34">
        <v>64506.58</v>
      </c>
      <c r="V32" s="1"/>
    </row>
    <row r="33" spans="1:22" ht="19.5" customHeight="1" x14ac:dyDescent="0.3">
      <c r="A33" s="1">
        <v>30</v>
      </c>
      <c r="B33" s="90">
        <v>46716</v>
      </c>
      <c r="C33" s="34">
        <v>70142.92</v>
      </c>
      <c r="D33" s="90">
        <v>46661</v>
      </c>
      <c r="E33" s="82">
        <v>92000</v>
      </c>
      <c r="F33" s="34">
        <f t="shared" si="0"/>
        <v>21857.08</v>
      </c>
      <c r="G33" s="1"/>
      <c r="I33" s="1">
        <v>30</v>
      </c>
      <c r="J33" s="90">
        <v>46753</v>
      </c>
      <c r="K33" s="34">
        <v>64457.894999999997</v>
      </c>
      <c r="L33" s="90">
        <v>46753</v>
      </c>
      <c r="M33" s="34">
        <v>80000</v>
      </c>
      <c r="N33" s="34">
        <f t="shared" si="1"/>
        <v>15542.105000000003</v>
      </c>
      <c r="O33" s="1"/>
      <c r="S33" s="1">
        <v>30</v>
      </c>
      <c r="T33" s="90">
        <v>46970</v>
      </c>
      <c r="U33" s="34">
        <v>64457.894999999997</v>
      </c>
      <c r="V33" s="1"/>
    </row>
    <row r="34" spans="1:22" ht="19.5" customHeight="1" x14ac:dyDescent="0.3">
      <c r="A34" s="1">
        <v>31</v>
      </c>
      <c r="B34" s="90">
        <v>46746</v>
      </c>
      <c r="C34" s="34">
        <v>70142.92</v>
      </c>
      <c r="D34" s="90">
        <v>46692</v>
      </c>
      <c r="E34" s="82">
        <v>92000</v>
      </c>
      <c r="F34" s="34">
        <f t="shared" si="0"/>
        <v>21857.08</v>
      </c>
      <c r="G34" s="1"/>
      <c r="I34" s="1">
        <v>31</v>
      </c>
      <c r="J34" s="90">
        <v>46784</v>
      </c>
      <c r="K34" s="34">
        <v>64206.36</v>
      </c>
      <c r="L34" s="90">
        <v>46784</v>
      </c>
      <c r="M34" s="34">
        <v>80000</v>
      </c>
      <c r="N34" s="34">
        <f t="shared" si="1"/>
        <v>15793.64</v>
      </c>
      <c r="O34" s="1"/>
      <c r="S34" s="1">
        <v>31</v>
      </c>
      <c r="T34" s="90">
        <v>47001</v>
      </c>
      <c r="U34" s="34">
        <v>64206.36</v>
      </c>
      <c r="V34" s="1"/>
    </row>
    <row r="35" spans="1:22" ht="19.5" customHeight="1" x14ac:dyDescent="0.3">
      <c r="A35" s="1">
        <v>32</v>
      </c>
      <c r="B35" s="90">
        <v>46777</v>
      </c>
      <c r="C35" s="34">
        <v>70142.92</v>
      </c>
      <c r="D35" s="90">
        <v>46722</v>
      </c>
      <c r="E35" s="82">
        <v>92000</v>
      </c>
      <c r="F35" s="34">
        <f t="shared" si="0"/>
        <v>21857.08</v>
      </c>
      <c r="G35" s="1"/>
      <c r="I35" s="1">
        <v>32</v>
      </c>
      <c r="J35" s="90">
        <v>46813</v>
      </c>
      <c r="K35" s="34">
        <v>63776.32</v>
      </c>
      <c r="L35" s="90">
        <v>46813</v>
      </c>
      <c r="M35" s="34">
        <v>80000</v>
      </c>
      <c r="N35" s="34">
        <f t="shared" si="1"/>
        <v>16223.68</v>
      </c>
      <c r="O35" s="1"/>
      <c r="S35" s="1">
        <v>32</v>
      </c>
      <c r="T35" s="90">
        <v>47031</v>
      </c>
      <c r="U35" s="34">
        <v>63776.32</v>
      </c>
      <c r="V35" s="1"/>
    </row>
    <row r="36" spans="1:22" ht="19.5" customHeight="1" x14ac:dyDescent="0.3">
      <c r="A36" s="1">
        <v>33</v>
      </c>
      <c r="B36" s="90">
        <v>46808</v>
      </c>
      <c r="C36" s="34">
        <v>70142.92</v>
      </c>
      <c r="D36" s="90">
        <v>46753</v>
      </c>
      <c r="E36" s="82">
        <v>92000</v>
      </c>
      <c r="F36" s="34">
        <f t="shared" si="0"/>
        <v>21857.08</v>
      </c>
      <c r="G36" s="1"/>
      <c r="I36" s="1">
        <v>33</v>
      </c>
      <c r="J36" s="90">
        <v>46844</v>
      </c>
      <c r="K36" s="34">
        <v>63703.29</v>
      </c>
      <c r="L36" s="90">
        <v>46844</v>
      </c>
      <c r="M36" s="34">
        <v>80000</v>
      </c>
      <c r="N36" s="34">
        <f t="shared" si="1"/>
        <v>16296.71</v>
      </c>
      <c r="O36" s="1"/>
      <c r="S36" s="1">
        <v>33</v>
      </c>
      <c r="T36" s="90">
        <v>47062</v>
      </c>
      <c r="U36" s="34">
        <v>63703.29</v>
      </c>
      <c r="V36" s="1"/>
    </row>
    <row r="37" spans="1:22" ht="19.5" customHeight="1" x14ac:dyDescent="0.3">
      <c r="A37" s="1">
        <v>34</v>
      </c>
      <c r="B37" s="90">
        <v>46837</v>
      </c>
      <c r="C37" s="34">
        <v>70142.92</v>
      </c>
      <c r="D37" s="90">
        <v>46784</v>
      </c>
      <c r="E37" s="82">
        <v>92000</v>
      </c>
      <c r="F37" s="34">
        <f t="shared" si="0"/>
        <v>21857.08</v>
      </c>
      <c r="G37" s="1"/>
      <c r="I37" s="1">
        <v>34</v>
      </c>
      <c r="J37" s="90">
        <v>46874</v>
      </c>
      <c r="K37" s="34">
        <v>63289.474999999999</v>
      </c>
      <c r="L37" s="90">
        <v>46874</v>
      </c>
      <c r="M37" s="34">
        <v>80000</v>
      </c>
      <c r="N37" s="34">
        <f t="shared" si="1"/>
        <v>16710.525000000001</v>
      </c>
      <c r="O37" s="1"/>
      <c r="S37" s="1">
        <v>34</v>
      </c>
      <c r="T37" s="90">
        <v>47092</v>
      </c>
      <c r="U37" s="34">
        <v>63289.474999999999</v>
      </c>
      <c r="V37" s="1"/>
    </row>
    <row r="38" spans="1:22" ht="19.5" customHeight="1" x14ac:dyDescent="0.3">
      <c r="A38" s="1">
        <v>35</v>
      </c>
      <c r="B38" s="90">
        <v>46868</v>
      </c>
      <c r="C38" s="34">
        <v>70142.92</v>
      </c>
      <c r="D38" s="90">
        <v>46813</v>
      </c>
      <c r="E38" s="82">
        <v>92000</v>
      </c>
      <c r="F38" s="34">
        <f t="shared" si="0"/>
        <v>21857.08</v>
      </c>
      <c r="G38" s="1"/>
      <c r="I38" s="1">
        <v>35</v>
      </c>
      <c r="J38" s="90">
        <v>46905</v>
      </c>
      <c r="K38" s="34">
        <v>63200.22</v>
      </c>
      <c r="L38" s="90">
        <v>46905</v>
      </c>
      <c r="M38" s="34">
        <v>80000</v>
      </c>
      <c r="N38" s="34">
        <f t="shared" si="1"/>
        <v>16799.78</v>
      </c>
      <c r="O38" s="1"/>
      <c r="S38" s="1">
        <v>35</v>
      </c>
      <c r="T38" s="90">
        <v>47123</v>
      </c>
      <c r="U38" s="34">
        <v>63200.22</v>
      </c>
      <c r="V38" s="1"/>
    </row>
    <row r="39" spans="1:22" ht="19.5" customHeight="1" x14ac:dyDescent="0.3">
      <c r="A39" s="1">
        <v>36</v>
      </c>
      <c r="B39" s="90">
        <v>46898</v>
      </c>
      <c r="C39" s="34">
        <v>70142.92</v>
      </c>
      <c r="D39" s="90">
        <v>46844</v>
      </c>
      <c r="E39" s="82">
        <v>92000</v>
      </c>
      <c r="F39" s="34">
        <f t="shared" si="0"/>
        <v>21857.08</v>
      </c>
      <c r="G39" s="1"/>
      <c r="I39" s="1">
        <v>36</v>
      </c>
      <c r="J39" s="90">
        <v>46935</v>
      </c>
      <c r="K39" s="34">
        <v>62948.684999999998</v>
      </c>
      <c r="L39" s="90">
        <v>46935</v>
      </c>
      <c r="M39" s="34">
        <v>80000</v>
      </c>
      <c r="N39" s="34">
        <f t="shared" si="1"/>
        <v>17051.315000000002</v>
      </c>
      <c r="O39" s="1"/>
      <c r="S39" s="1">
        <v>36</v>
      </c>
      <c r="T39" s="90">
        <v>47154</v>
      </c>
      <c r="U39" s="34">
        <v>62948.684999999998</v>
      </c>
      <c r="V39" s="1"/>
    </row>
    <row r="40" spans="1:22" ht="19.5" customHeight="1" x14ac:dyDescent="0.3">
      <c r="A40" s="1">
        <v>37</v>
      </c>
      <c r="B40" s="90">
        <v>46929</v>
      </c>
      <c r="C40" s="34">
        <v>70142.92</v>
      </c>
      <c r="D40" s="90">
        <v>46874</v>
      </c>
      <c r="E40" s="82">
        <v>92000</v>
      </c>
      <c r="F40" s="34">
        <f t="shared" si="0"/>
        <v>21857.08</v>
      </c>
      <c r="G40" s="1"/>
      <c r="I40" s="1">
        <v>37</v>
      </c>
      <c r="J40" s="90">
        <v>46966</v>
      </c>
      <c r="K40" s="34">
        <v>62283.334999999999</v>
      </c>
      <c r="L40" s="90">
        <v>46966</v>
      </c>
      <c r="M40" s="34">
        <v>80000</v>
      </c>
      <c r="N40" s="34">
        <f t="shared" si="1"/>
        <v>17716.665000000001</v>
      </c>
      <c r="O40" s="1"/>
      <c r="S40" s="1">
        <v>37</v>
      </c>
      <c r="T40" s="90">
        <v>47182</v>
      </c>
      <c r="U40" s="34">
        <v>62283.334999999999</v>
      </c>
      <c r="V40" s="1"/>
    </row>
    <row r="41" spans="1:22" ht="19.5" customHeight="1" x14ac:dyDescent="0.3">
      <c r="A41" s="1">
        <v>38</v>
      </c>
      <c r="B41" s="90">
        <v>46959</v>
      </c>
      <c r="C41" s="34">
        <v>70142.92</v>
      </c>
      <c r="D41" s="90">
        <v>46905</v>
      </c>
      <c r="E41" s="82">
        <v>92000</v>
      </c>
      <c r="F41" s="34">
        <f t="shared" si="0"/>
        <v>21857.08</v>
      </c>
      <c r="G41" s="1"/>
      <c r="I41" s="1">
        <v>38</v>
      </c>
      <c r="J41" s="90">
        <v>46997</v>
      </c>
      <c r="K41" s="34">
        <v>62445.614999999998</v>
      </c>
      <c r="L41" s="90">
        <v>46997</v>
      </c>
      <c r="M41" s="34">
        <v>80000</v>
      </c>
      <c r="N41" s="34">
        <f t="shared" ref="N41:N61" si="2">M41-K41</f>
        <v>17554.385000000002</v>
      </c>
      <c r="O41" s="1"/>
      <c r="S41" s="1">
        <v>38</v>
      </c>
      <c r="T41" s="90">
        <v>47213</v>
      </c>
      <c r="U41" s="34">
        <v>62445.614999999998</v>
      </c>
      <c r="V41" s="1"/>
    </row>
    <row r="42" spans="1:22" ht="19.5" customHeight="1" x14ac:dyDescent="0.3">
      <c r="A42" s="1">
        <v>39</v>
      </c>
      <c r="B42" s="90">
        <v>46990</v>
      </c>
      <c r="C42" s="34">
        <v>70142.92</v>
      </c>
      <c r="D42" s="90">
        <v>46935</v>
      </c>
      <c r="E42" s="82">
        <v>92000</v>
      </c>
      <c r="F42" s="34">
        <f t="shared" si="0"/>
        <v>21857.08</v>
      </c>
      <c r="G42" s="1"/>
      <c r="I42" s="1">
        <v>39</v>
      </c>
      <c r="J42" s="90">
        <v>47027</v>
      </c>
      <c r="K42" s="34">
        <v>62072.37</v>
      </c>
      <c r="L42" s="90">
        <v>47027</v>
      </c>
      <c r="M42" s="34">
        <v>80000</v>
      </c>
      <c r="N42" s="34">
        <f t="shared" si="2"/>
        <v>17927.629999999997</v>
      </c>
      <c r="O42" s="1"/>
      <c r="S42" s="1">
        <v>39</v>
      </c>
      <c r="T42" s="90">
        <v>47243</v>
      </c>
      <c r="U42" s="34">
        <v>62072.37</v>
      </c>
      <c r="V42" s="1"/>
    </row>
    <row r="43" spans="1:22" ht="19.5" customHeight="1" x14ac:dyDescent="0.3">
      <c r="A43" s="1">
        <v>40</v>
      </c>
      <c r="B43" s="90">
        <v>47021</v>
      </c>
      <c r="C43" s="34">
        <v>70142.92</v>
      </c>
      <c r="D43" s="90">
        <v>46966</v>
      </c>
      <c r="E43" s="82">
        <v>92000</v>
      </c>
      <c r="F43" s="34">
        <f t="shared" si="0"/>
        <v>21857.08</v>
      </c>
      <c r="G43" s="1"/>
      <c r="I43" s="1">
        <v>40</v>
      </c>
      <c r="J43" s="90">
        <v>47058</v>
      </c>
      <c r="K43" s="34">
        <v>61942.544999999998</v>
      </c>
      <c r="L43" s="90">
        <v>47058</v>
      </c>
      <c r="M43" s="34">
        <v>80000</v>
      </c>
      <c r="N43" s="34">
        <f t="shared" si="2"/>
        <v>18057.455000000002</v>
      </c>
      <c r="O43" s="1"/>
      <c r="S43" s="1">
        <v>40</v>
      </c>
      <c r="T43" s="90">
        <v>47274</v>
      </c>
      <c r="U43" s="34">
        <v>61942.544999999998</v>
      </c>
      <c r="V43" s="1"/>
    </row>
    <row r="44" spans="1:22" ht="19.5" customHeight="1" x14ac:dyDescent="0.3">
      <c r="A44" s="1">
        <v>41</v>
      </c>
      <c r="B44" s="90">
        <v>47051</v>
      </c>
      <c r="C44" s="34">
        <v>70142.92</v>
      </c>
      <c r="D44" s="90">
        <v>46997</v>
      </c>
      <c r="E44" s="82">
        <v>92000</v>
      </c>
      <c r="F44" s="34">
        <f t="shared" si="0"/>
        <v>21857.08</v>
      </c>
      <c r="G44" s="1"/>
      <c r="I44" s="1">
        <v>41</v>
      </c>
      <c r="J44" s="90">
        <v>47088</v>
      </c>
      <c r="K44" s="34">
        <v>61585.53</v>
      </c>
      <c r="L44" s="90">
        <v>47088</v>
      </c>
      <c r="M44" s="34">
        <v>80000</v>
      </c>
      <c r="N44" s="34">
        <f t="shared" si="2"/>
        <v>18414.47</v>
      </c>
      <c r="O44" s="1"/>
      <c r="S44" s="1">
        <v>41</v>
      </c>
      <c r="T44" s="90">
        <v>47304</v>
      </c>
      <c r="U44" s="34">
        <v>61585.53</v>
      </c>
      <c r="V44" s="1"/>
    </row>
    <row r="45" spans="1:22" ht="19.5" customHeight="1" x14ac:dyDescent="0.3">
      <c r="A45" s="1">
        <v>42</v>
      </c>
      <c r="B45" s="90">
        <v>47082</v>
      </c>
      <c r="C45" s="34">
        <v>70142.92</v>
      </c>
      <c r="D45" s="90">
        <v>47027</v>
      </c>
      <c r="E45" s="82">
        <v>92000</v>
      </c>
      <c r="F45" s="34">
        <f t="shared" si="0"/>
        <v>21857.08</v>
      </c>
      <c r="G45" s="1"/>
      <c r="I45" s="1">
        <v>42</v>
      </c>
      <c r="J45" s="90">
        <v>47119</v>
      </c>
      <c r="K45" s="34">
        <v>61439.474999999999</v>
      </c>
      <c r="L45" s="90">
        <v>47119</v>
      </c>
      <c r="M45" s="34">
        <v>80000</v>
      </c>
      <c r="N45" s="34">
        <f t="shared" si="2"/>
        <v>18560.525000000001</v>
      </c>
      <c r="O45" s="1"/>
      <c r="S45" s="1">
        <v>42</v>
      </c>
      <c r="T45" s="90">
        <v>47335</v>
      </c>
      <c r="U45" s="34">
        <v>61439.474999999999</v>
      </c>
      <c r="V45" s="1"/>
    </row>
    <row r="46" spans="1:22" ht="19.5" customHeight="1" x14ac:dyDescent="0.3">
      <c r="A46" s="1">
        <v>43</v>
      </c>
      <c r="B46" s="90">
        <v>47112</v>
      </c>
      <c r="C46" s="34">
        <v>70142.92</v>
      </c>
      <c r="D46" s="90">
        <v>47058</v>
      </c>
      <c r="E46" s="82">
        <v>92000</v>
      </c>
      <c r="F46" s="34">
        <f t="shared" si="0"/>
        <v>21857.08</v>
      </c>
      <c r="G46" s="1"/>
      <c r="I46" s="1">
        <v>43</v>
      </c>
      <c r="J46" s="90">
        <v>47150</v>
      </c>
      <c r="K46" s="34">
        <v>61187.94</v>
      </c>
      <c r="L46" s="90">
        <v>47150</v>
      </c>
      <c r="M46" s="34">
        <v>80000</v>
      </c>
      <c r="N46" s="34">
        <f t="shared" si="2"/>
        <v>18812.059999999998</v>
      </c>
      <c r="O46" s="1"/>
      <c r="S46" s="1">
        <v>43</v>
      </c>
      <c r="T46" s="90">
        <v>47366</v>
      </c>
      <c r="U46" s="34">
        <v>61187.94</v>
      </c>
      <c r="V46" s="1"/>
    </row>
    <row r="47" spans="1:22" ht="19.5" customHeight="1" x14ac:dyDescent="0.3">
      <c r="A47" s="1">
        <v>44</v>
      </c>
      <c r="B47" s="90">
        <v>47143</v>
      </c>
      <c r="C47" s="34">
        <v>70142.92</v>
      </c>
      <c r="D47" s="90">
        <v>47088</v>
      </c>
      <c r="E47" s="82">
        <v>92000</v>
      </c>
      <c r="F47" s="34">
        <f t="shared" si="0"/>
        <v>21857.08</v>
      </c>
      <c r="G47" s="1"/>
      <c r="I47" s="1">
        <v>44</v>
      </c>
      <c r="J47" s="90">
        <v>47178</v>
      </c>
      <c r="K47" s="34">
        <v>60855.264999999999</v>
      </c>
      <c r="L47" s="90">
        <v>47178</v>
      </c>
      <c r="M47" s="34">
        <v>80000</v>
      </c>
      <c r="N47" s="34">
        <f t="shared" si="2"/>
        <v>19144.735000000001</v>
      </c>
      <c r="O47" s="1"/>
      <c r="S47" s="1">
        <v>44</v>
      </c>
      <c r="T47" s="90">
        <v>47396</v>
      </c>
      <c r="U47" s="34">
        <v>60855.264999999999</v>
      </c>
      <c r="V47" s="1"/>
    </row>
    <row r="48" spans="1:22" ht="19.5" customHeight="1" x14ac:dyDescent="0.3">
      <c r="A48" s="1">
        <v>45</v>
      </c>
      <c r="B48" s="90">
        <v>47174</v>
      </c>
      <c r="C48" s="34">
        <v>70142.92</v>
      </c>
      <c r="D48" s="90">
        <v>47119</v>
      </c>
      <c r="E48" s="82">
        <v>92000</v>
      </c>
      <c r="F48" s="34">
        <f t="shared" si="0"/>
        <v>21857.08</v>
      </c>
      <c r="G48" s="1"/>
      <c r="I48" s="1">
        <v>45</v>
      </c>
      <c r="J48" s="90">
        <v>47209</v>
      </c>
      <c r="K48" s="34">
        <v>60684.87</v>
      </c>
      <c r="L48" s="90">
        <v>47209</v>
      </c>
      <c r="M48" s="34">
        <v>80000</v>
      </c>
      <c r="N48" s="34">
        <f t="shared" si="2"/>
        <v>19315.129999999997</v>
      </c>
      <c r="O48" s="1"/>
      <c r="S48" s="1">
        <v>45</v>
      </c>
      <c r="T48" s="90">
        <v>47427</v>
      </c>
      <c r="U48" s="34">
        <v>60684.87</v>
      </c>
      <c r="V48" s="1"/>
    </row>
    <row r="49" spans="1:22" ht="19.5" customHeight="1" x14ac:dyDescent="0.3">
      <c r="A49" s="1">
        <v>46</v>
      </c>
      <c r="B49" s="90">
        <v>47202</v>
      </c>
      <c r="C49" s="34">
        <v>70142.92</v>
      </c>
      <c r="D49" s="90">
        <v>47150</v>
      </c>
      <c r="E49" s="82">
        <v>92000</v>
      </c>
      <c r="F49" s="34">
        <f t="shared" si="0"/>
        <v>21857.08</v>
      </c>
      <c r="G49" s="1"/>
      <c r="I49" s="1">
        <v>46</v>
      </c>
      <c r="J49" s="90">
        <v>47239</v>
      </c>
      <c r="K49" s="34">
        <v>60368.425000000003</v>
      </c>
      <c r="L49" s="90">
        <v>47239</v>
      </c>
      <c r="M49" s="34">
        <v>80000</v>
      </c>
      <c r="N49" s="34">
        <f t="shared" si="2"/>
        <v>19631.574999999997</v>
      </c>
      <c r="O49" s="1"/>
      <c r="S49" s="1">
        <v>46</v>
      </c>
      <c r="T49" s="90">
        <v>47457</v>
      </c>
      <c r="U49" s="34">
        <v>60368.425000000003</v>
      </c>
      <c r="V49" s="1"/>
    </row>
    <row r="50" spans="1:22" ht="19.5" customHeight="1" x14ac:dyDescent="0.3">
      <c r="A50" s="1">
        <v>47</v>
      </c>
      <c r="B50" s="90">
        <v>47233</v>
      </c>
      <c r="C50" s="34">
        <v>70142.92</v>
      </c>
      <c r="D50" s="90">
        <v>47178</v>
      </c>
      <c r="E50" s="82">
        <v>92000</v>
      </c>
      <c r="F50" s="34">
        <f t="shared" si="0"/>
        <v>21857.08</v>
      </c>
      <c r="G50" s="1"/>
      <c r="I50" s="1">
        <v>47</v>
      </c>
      <c r="J50" s="90">
        <v>47270</v>
      </c>
      <c r="K50" s="34">
        <v>60181.8</v>
      </c>
      <c r="L50" s="90">
        <v>47270</v>
      </c>
      <c r="M50" s="34">
        <v>80000</v>
      </c>
      <c r="N50" s="34">
        <f t="shared" si="2"/>
        <v>19818.199999999997</v>
      </c>
      <c r="O50" s="1"/>
      <c r="S50" s="1">
        <v>47</v>
      </c>
      <c r="T50" s="90">
        <v>47488</v>
      </c>
      <c r="U50" s="34">
        <v>60181.8</v>
      </c>
      <c r="V50" s="1"/>
    </row>
    <row r="51" spans="1:22" ht="19.5" customHeight="1" x14ac:dyDescent="0.3">
      <c r="A51" s="1">
        <v>48</v>
      </c>
      <c r="B51" s="90">
        <v>47263</v>
      </c>
      <c r="C51" s="34">
        <v>70142.92</v>
      </c>
      <c r="D51" s="90">
        <v>47209</v>
      </c>
      <c r="E51" s="82">
        <v>92000</v>
      </c>
      <c r="F51" s="34">
        <f t="shared" si="0"/>
        <v>21857.08</v>
      </c>
      <c r="G51" s="1"/>
      <c r="I51" s="1">
        <v>48</v>
      </c>
      <c r="J51" s="90">
        <v>47300</v>
      </c>
      <c r="K51" s="34">
        <v>59930.264999999999</v>
      </c>
      <c r="L51" s="90">
        <v>47300</v>
      </c>
      <c r="M51" s="34">
        <v>80000</v>
      </c>
      <c r="N51" s="34">
        <f t="shared" si="2"/>
        <v>20069.735000000001</v>
      </c>
      <c r="O51" s="1"/>
      <c r="S51" s="1">
        <v>48</v>
      </c>
      <c r="T51" s="90">
        <v>47519</v>
      </c>
      <c r="U51" s="34">
        <v>59930.264999999999</v>
      </c>
      <c r="V51" s="1"/>
    </row>
    <row r="52" spans="1:22" ht="19.5" customHeight="1" x14ac:dyDescent="0.3">
      <c r="A52" s="1">
        <v>49</v>
      </c>
      <c r="B52" s="90">
        <v>47294</v>
      </c>
      <c r="C52" s="34">
        <v>70142.92</v>
      </c>
      <c r="D52" s="90">
        <v>47239</v>
      </c>
      <c r="E52" s="82">
        <v>92000</v>
      </c>
      <c r="F52" s="34">
        <f t="shared" si="0"/>
        <v>21857.08</v>
      </c>
      <c r="G52" s="1"/>
      <c r="I52" s="1">
        <v>49</v>
      </c>
      <c r="J52" s="90">
        <v>47331</v>
      </c>
      <c r="K52" s="34">
        <v>59557.02</v>
      </c>
      <c r="L52" s="90">
        <v>47331</v>
      </c>
      <c r="M52" s="34">
        <v>80000</v>
      </c>
      <c r="N52" s="34">
        <f t="shared" si="2"/>
        <v>20442.980000000003</v>
      </c>
      <c r="O52" s="1"/>
      <c r="S52" s="1">
        <v>49</v>
      </c>
      <c r="T52" s="90">
        <v>47547</v>
      </c>
      <c r="U52" s="34">
        <v>59557.02</v>
      </c>
      <c r="V52" s="1"/>
    </row>
    <row r="53" spans="1:22" ht="19.5" customHeight="1" x14ac:dyDescent="0.3">
      <c r="A53" s="1">
        <v>50</v>
      </c>
      <c r="B53" s="90">
        <v>47324</v>
      </c>
      <c r="C53" s="34">
        <v>70142.92</v>
      </c>
      <c r="D53" s="90">
        <v>47270</v>
      </c>
      <c r="E53" s="82">
        <v>92000</v>
      </c>
      <c r="F53" s="34">
        <f t="shared" si="0"/>
        <v>21857.08</v>
      </c>
      <c r="G53" s="1"/>
      <c r="I53" s="1">
        <v>50</v>
      </c>
      <c r="J53" s="90">
        <v>47362</v>
      </c>
      <c r="K53" s="34">
        <v>59427.195</v>
      </c>
      <c r="L53" s="90">
        <v>47362</v>
      </c>
      <c r="M53" s="34">
        <v>80000</v>
      </c>
      <c r="N53" s="34">
        <f t="shared" si="2"/>
        <v>20572.805</v>
      </c>
      <c r="O53" s="1"/>
      <c r="S53" s="1">
        <v>50</v>
      </c>
      <c r="T53" s="90">
        <v>47578</v>
      </c>
      <c r="U53" s="34">
        <v>59427.195</v>
      </c>
      <c r="V53" s="1"/>
    </row>
    <row r="54" spans="1:22" ht="19.5" customHeight="1" x14ac:dyDescent="0.3">
      <c r="A54" s="1">
        <v>51</v>
      </c>
      <c r="B54" s="90">
        <v>47355</v>
      </c>
      <c r="C54" s="34">
        <v>70142.92</v>
      </c>
      <c r="D54" s="90">
        <v>47300</v>
      </c>
      <c r="E54" s="82">
        <v>92000</v>
      </c>
      <c r="F54" s="34">
        <f t="shared" si="0"/>
        <v>21857.08</v>
      </c>
      <c r="G54" s="1"/>
      <c r="I54" s="1">
        <v>51</v>
      </c>
      <c r="J54" s="90">
        <v>47392</v>
      </c>
      <c r="K54" s="34">
        <v>59151.32</v>
      </c>
      <c r="L54" s="90">
        <v>47392</v>
      </c>
      <c r="M54" s="34">
        <v>80000</v>
      </c>
      <c r="N54" s="34">
        <f t="shared" si="2"/>
        <v>20848.68</v>
      </c>
      <c r="O54" s="1"/>
      <c r="S54" s="1">
        <v>51</v>
      </c>
      <c r="T54" s="90">
        <v>47608</v>
      </c>
      <c r="U54" s="34">
        <v>59151.32</v>
      </c>
      <c r="V54" s="1"/>
    </row>
    <row r="55" spans="1:22" ht="19.5" customHeight="1" x14ac:dyDescent="0.3">
      <c r="A55" s="1">
        <v>52</v>
      </c>
      <c r="B55" s="90">
        <v>47386</v>
      </c>
      <c r="C55" s="34">
        <v>70142.92</v>
      </c>
      <c r="D55" s="90">
        <v>47331</v>
      </c>
      <c r="E55" s="82">
        <v>92000</v>
      </c>
      <c r="F55" s="34">
        <f t="shared" si="0"/>
        <v>21857.08</v>
      </c>
      <c r="G55" s="1"/>
      <c r="I55" s="1">
        <v>52</v>
      </c>
      <c r="J55" s="90">
        <v>47423</v>
      </c>
      <c r="K55" s="34">
        <v>58924.125</v>
      </c>
      <c r="L55" s="90">
        <v>47423</v>
      </c>
      <c r="M55" s="34">
        <v>80000</v>
      </c>
      <c r="N55" s="34">
        <f t="shared" si="2"/>
        <v>21075.875</v>
      </c>
      <c r="O55" s="1"/>
      <c r="S55" s="1">
        <v>52</v>
      </c>
      <c r="T55" s="90">
        <v>47639</v>
      </c>
      <c r="U55" s="34">
        <v>58924.125</v>
      </c>
      <c r="V55" s="1"/>
    </row>
    <row r="56" spans="1:22" ht="19.5" customHeight="1" x14ac:dyDescent="0.3">
      <c r="A56" s="1">
        <v>53</v>
      </c>
      <c r="B56" s="90">
        <v>47416</v>
      </c>
      <c r="C56" s="34">
        <v>70142.92</v>
      </c>
      <c r="D56" s="243">
        <v>47362</v>
      </c>
      <c r="E56" s="92">
        <v>92000</v>
      </c>
      <c r="F56" s="91">
        <f t="shared" si="0"/>
        <v>21857.08</v>
      </c>
      <c r="G56" s="1"/>
      <c r="I56" s="1">
        <v>53</v>
      </c>
      <c r="J56" s="90">
        <v>47453</v>
      </c>
      <c r="K56" s="34">
        <v>58656.224999999999</v>
      </c>
      <c r="L56" s="90">
        <v>47453</v>
      </c>
      <c r="M56" s="34">
        <v>80000</v>
      </c>
      <c r="N56" s="34">
        <f t="shared" si="2"/>
        <v>21343.775000000001</v>
      </c>
      <c r="O56" s="1"/>
      <c r="S56" s="87">
        <v>53</v>
      </c>
      <c r="T56" s="89">
        <v>47669</v>
      </c>
      <c r="U56" s="88">
        <v>58656.224999999999</v>
      </c>
      <c r="V56" s="87"/>
    </row>
    <row r="57" spans="1:22" ht="19.5" customHeight="1" x14ac:dyDescent="0.3">
      <c r="A57" s="1">
        <v>54</v>
      </c>
      <c r="B57" s="90">
        <v>47447</v>
      </c>
      <c r="C57" s="34">
        <v>70142.92</v>
      </c>
      <c r="D57" s="10"/>
      <c r="E57" s="82"/>
      <c r="F57" s="34"/>
      <c r="G57" s="1"/>
      <c r="I57" s="1">
        <v>54</v>
      </c>
      <c r="J57" s="90">
        <v>47484</v>
      </c>
      <c r="K57" s="34">
        <v>0</v>
      </c>
      <c r="L57" s="90">
        <v>47484</v>
      </c>
      <c r="M57" s="34">
        <v>80000</v>
      </c>
      <c r="N57" s="34">
        <f t="shared" si="2"/>
        <v>80000</v>
      </c>
      <c r="O57" s="1"/>
      <c r="S57" s="83"/>
      <c r="T57" s="86"/>
      <c r="U57" s="84"/>
      <c r="V57" s="83"/>
    </row>
    <row r="58" spans="1:22" ht="19.5" customHeight="1" x14ac:dyDescent="0.3">
      <c r="A58" s="1">
        <v>55</v>
      </c>
      <c r="B58" s="90">
        <v>47477</v>
      </c>
      <c r="C58" s="34">
        <v>70142.92</v>
      </c>
      <c r="D58" s="10"/>
      <c r="E58" s="82"/>
      <c r="F58" s="34"/>
      <c r="G58" s="1"/>
      <c r="I58" s="1">
        <v>55</v>
      </c>
      <c r="J58" s="90">
        <v>47515</v>
      </c>
      <c r="K58" s="34">
        <v>0</v>
      </c>
      <c r="L58" s="90">
        <v>47515</v>
      </c>
      <c r="M58" s="34">
        <v>80000</v>
      </c>
      <c r="N58" s="34">
        <f t="shared" si="2"/>
        <v>80000</v>
      </c>
      <c r="O58" s="1"/>
      <c r="T58" s="78"/>
      <c r="U58" s="80"/>
    </row>
    <row r="59" spans="1:22" ht="19.5" customHeight="1" x14ac:dyDescent="0.3">
      <c r="A59" s="1">
        <v>56</v>
      </c>
      <c r="B59" s="90">
        <v>47508</v>
      </c>
      <c r="C59" s="34">
        <v>70142.92</v>
      </c>
      <c r="D59" s="10"/>
      <c r="E59" s="82"/>
      <c r="F59" s="34"/>
      <c r="G59" s="1"/>
      <c r="I59" s="1">
        <v>56</v>
      </c>
      <c r="J59" s="90">
        <v>47543</v>
      </c>
      <c r="K59" s="34">
        <v>0</v>
      </c>
      <c r="L59" s="90">
        <v>47543</v>
      </c>
      <c r="M59" s="34">
        <v>80000</v>
      </c>
      <c r="N59" s="34">
        <f t="shared" si="2"/>
        <v>80000</v>
      </c>
      <c r="O59" s="1"/>
      <c r="T59" s="78"/>
      <c r="U59" s="80"/>
    </row>
    <row r="60" spans="1:22" ht="19.5" customHeight="1" x14ac:dyDescent="0.3">
      <c r="A60" s="1">
        <v>57</v>
      </c>
      <c r="B60" s="90">
        <v>47539</v>
      </c>
      <c r="C60" s="34">
        <v>70142.92</v>
      </c>
      <c r="D60" s="10"/>
      <c r="E60" s="82"/>
      <c r="F60" s="34"/>
      <c r="G60" s="1"/>
      <c r="I60" s="1">
        <v>57</v>
      </c>
      <c r="J60" s="90">
        <v>47574</v>
      </c>
      <c r="K60" s="34">
        <v>0</v>
      </c>
      <c r="L60" s="90">
        <v>47574</v>
      </c>
      <c r="M60" s="34">
        <v>80000</v>
      </c>
      <c r="N60" s="34">
        <f t="shared" si="2"/>
        <v>80000</v>
      </c>
      <c r="O60" s="1"/>
      <c r="T60" s="78"/>
      <c r="U60" s="80"/>
    </row>
    <row r="61" spans="1:22" ht="19.5" customHeight="1" x14ac:dyDescent="0.3">
      <c r="A61" s="1">
        <v>58</v>
      </c>
      <c r="B61" s="90">
        <v>47567</v>
      </c>
      <c r="C61" s="34">
        <v>70142.92</v>
      </c>
      <c r="D61" s="32"/>
      <c r="E61" s="82"/>
      <c r="F61" s="34"/>
      <c r="G61" s="1"/>
      <c r="I61" s="87">
        <v>58</v>
      </c>
      <c r="J61" s="90">
        <v>47604</v>
      </c>
      <c r="K61" s="34">
        <v>0</v>
      </c>
      <c r="L61" s="89">
        <v>47604</v>
      </c>
      <c r="M61" s="88">
        <v>80000</v>
      </c>
      <c r="N61" s="34">
        <f t="shared" si="2"/>
        <v>80000</v>
      </c>
      <c r="O61" s="87"/>
      <c r="T61" s="78"/>
      <c r="U61" s="80"/>
    </row>
    <row r="62" spans="1:22" ht="19.5" customHeight="1" x14ac:dyDescent="0.3">
      <c r="A62" s="1">
        <v>59</v>
      </c>
      <c r="B62" s="90">
        <v>47598</v>
      </c>
      <c r="C62" s="34">
        <v>70142.92</v>
      </c>
      <c r="D62" s="32"/>
      <c r="E62" s="82"/>
      <c r="F62" s="34"/>
      <c r="G62" s="1"/>
      <c r="I62" s="83"/>
      <c r="J62" s="86"/>
      <c r="K62" s="34"/>
      <c r="L62" s="85"/>
      <c r="M62" s="84"/>
      <c r="N62" s="84"/>
      <c r="O62" s="83"/>
    </row>
    <row r="63" spans="1:22" ht="19.5" customHeight="1" x14ac:dyDescent="0.3">
      <c r="A63" s="1">
        <v>60</v>
      </c>
      <c r="B63" s="90">
        <v>47628</v>
      </c>
      <c r="C63" s="34">
        <v>70142.92</v>
      </c>
      <c r="D63" s="32"/>
      <c r="E63" s="82"/>
      <c r="F63" s="34"/>
      <c r="G63" s="1"/>
      <c r="K63" s="80"/>
      <c r="L63" s="81"/>
      <c r="M63" s="80"/>
      <c r="N63" s="80"/>
    </row>
    <row r="64" spans="1:22" ht="19.5" customHeight="1" x14ac:dyDescent="0.3">
      <c r="K64" s="80"/>
      <c r="L64" s="81"/>
      <c r="M64" s="80"/>
      <c r="N64" s="80"/>
    </row>
    <row r="65" spans="11:14" ht="19.5" customHeight="1" x14ac:dyDescent="0.3">
      <c r="K65" s="80"/>
      <c r="L65" s="81"/>
      <c r="M65" s="80"/>
      <c r="N65" s="80"/>
    </row>
    <row r="66" spans="11:14" ht="19.5" customHeight="1" x14ac:dyDescent="0.3">
      <c r="K66" s="80"/>
      <c r="L66" s="81"/>
      <c r="M66" s="80"/>
      <c r="N66" s="80"/>
    </row>
    <row r="67" spans="11:14" ht="19.5" customHeight="1" x14ac:dyDescent="0.3">
      <c r="K67" s="80"/>
      <c r="L67" s="81"/>
      <c r="M67" s="80"/>
      <c r="N67" s="80"/>
    </row>
    <row r="68" spans="11:14" ht="19.5" customHeight="1" x14ac:dyDescent="0.3">
      <c r="K68" s="80"/>
      <c r="L68" s="81"/>
      <c r="M68" s="80"/>
      <c r="N68" s="80"/>
    </row>
    <row r="69" spans="11:14" ht="19.5" customHeight="1" x14ac:dyDescent="0.3">
      <c r="K69" s="80"/>
      <c r="L69" s="81"/>
      <c r="M69" s="80"/>
      <c r="N69" s="80"/>
    </row>
  </sheetData>
  <mergeCells count="5">
    <mergeCell ref="B2:F2"/>
    <mergeCell ref="J2:N2"/>
    <mergeCell ref="B1:F1"/>
    <mergeCell ref="J1:N1"/>
    <mergeCell ref="S1:V1"/>
  </mergeCell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0F92-AF75-4CC0-A377-350C0FDBA771}">
  <dimension ref="A1:P36"/>
  <sheetViews>
    <sheetView rightToLeft="1" zoomScale="47" zoomScaleNormal="47" workbookViewId="0">
      <selection activeCell="A6" sqref="A6"/>
    </sheetView>
  </sheetViews>
  <sheetFormatPr defaultRowHeight="19.5" customHeight="1" x14ac:dyDescent="0.3"/>
  <cols>
    <col min="1" max="1" width="7.58203125" bestFit="1" customWidth="1"/>
    <col min="2" max="2" width="11.83203125" bestFit="1" customWidth="1"/>
    <col min="3" max="3" width="18.83203125" style="36" bestFit="1" customWidth="1"/>
    <col min="4" max="4" width="9.58203125" style="95" bestFit="1" customWidth="1"/>
    <col min="5" max="5" width="17.5" style="95" bestFit="1" customWidth="1"/>
    <col min="6" max="6" width="8.33203125" bestFit="1" customWidth="1"/>
    <col min="7" max="7" width="1.58203125" customWidth="1"/>
    <col min="8" max="8" width="2.33203125" customWidth="1"/>
    <col min="9" max="9" width="1.9140625" customWidth="1"/>
    <col min="10" max="10" width="7.58203125" bestFit="1" customWidth="1"/>
    <col min="11" max="11" width="12.4140625" bestFit="1" customWidth="1"/>
    <col min="12" max="12" width="20.75" bestFit="1" customWidth="1"/>
    <col min="13" max="13" width="18.1640625" bestFit="1" customWidth="1"/>
    <col min="14" max="14" width="8.33203125" bestFit="1" customWidth="1"/>
  </cols>
  <sheetData>
    <row r="1" spans="1:16" ht="44.25" customHeight="1" x14ac:dyDescent="0.9">
      <c r="A1" s="298" t="s">
        <v>327</v>
      </c>
      <c r="B1" s="298"/>
      <c r="C1" s="298"/>
      <c r="D1" s="298"/>
      <c r="E1" s="298"/>
      <c r="F1" s="298"/>
      <c r="J1" s="302" t="s">
        <v>326</v>
      </c>
      <c r="K1" s="302"/>
      <c r="L1" s="302"/>
      <c r="M1" s="302"/>
      <c r="N1" s="302"/>
    </row>
    <row r="2" spans="1:16" ht="27" customHeight="1" x14ac:dyDescent="0.3">
      <c r="A2" s="111" t="s">
        <v>197</v>
      </c>
      <c r="B2" s="111" t="s">
        <v>199</v>
      </c>
      <c r="C2" s="113" t="s">
        <v>323</v>
      </c>
      <c r="D2" s="112" t="s">
        <v>325</v>
      </c>
      <c r="E2" s="112" t="s">
        <v>322</v>
      </c>
      <c r="F2" s="111" t="s">
        <v>198</v>
      </c>
      <c r="J2" s="110" t="s">
        <v>197</v>
      </c>
      <c r="K2" s="110" t="s">
        <v>324</v>
      </c>
      <c r="L2" s="110" t="s">
        <v>323</v>
      </c>
      <c r="M2" s="110" t="s">
        <v>322</v>
      </c>
      <c r="N2" s="110" t="s">
        <v>198</v>
      </c>
    </row>
    <row r="3" spans="1:16" ht="19.5" customHeight="1" x14ac:dyDescent="0.35">
      <c r="A3" s="106">
        <v>1</v>
      </c>
      <c r="B3" s="105">
        <v>46174</v>
      </c>
      <c r="C3" s="104">
        <v>60000</v>
      </c>
      <c r="D3" s="108">
        <v>9958152</v>
      </c>
      <c r="E3" s="109" t="s">
        <v>320</v>
      </c>
      <c r="F3" s="106" t="s">
        <v>310</v>
      </c>
      <c r="J3" s="106">
        <v>1</v>
      </c>
      <c r="K3" s="105">
        <v>45884</v>
      </c>
      <c r="L3" s="104">
        <v>575500</v>
      </c>
      <c r="M3" s="107" t="s">
        <v>319</v>
      </c>
      <c r="N3" s="1" t="s">
        <v>310</v>
      </c>
    </row>
    <row r="4" spans="1:16" ht="19.5" customHeight="1" x14ac:dyDescent="0.35">
      <c r="A4" s="106">
        <v>2</v>
      </c>
      <c r="B4" s="105">
        <v>46266</v>
      </c>
      <c r="C4" s="104">
        <v>60000</v>
      </c>
      <c r="D4" s="108">
        <v>9958153</v>
      </c>
      <c r="E4" s="109" t="s">
        <v>320</v>
      </c>
      <c r="F4" s="106"/>
      <c r="J4" s="106">
        <v>2</v>
      </c>
      <c r="K4" s="105">
        <v>45976</v>
      </c>
      <c r="L4" s="104">
        <v>229500</v>
      </c>
      <c r="M4" s="107" t="s">
        <v>319</v>
      </c>
      <c r="N4" s="1" t="s">
        <v>310</v>
      </c>
    </row>
    <row r="5" spans="1:16" ht="19.5" customHeight="1" x14ac:dyDescent="0.35">
      <c r="A5" s="106">
        <v>3</v>
      </c>
      <c r="B5" s="105">
        <v>46357</v>
      </c>
      <c r="C5" s="104">
        <v>60000</v>
      </c>
      <c r="D5" s="108">
        <v>9958154</v>
      </c>
      <c r="E5" s="109" t="s">
        <v>320</v>
      </c>
      <c r="F5" s="106"/>
      <c r="J5" s="106">
        <v>3</v>
      </c>
      <c r="K5" s="105">
        <v>46068</v>
      </c>
      <c r="L5" s="104">
        <v>200000</v>
      </c>
      <c r="M5" s="107" t="s">
        <v>319</v>
      </c>
      <c r="N5" s="1" t="s">
        <v>310</v>
      </c>
    </row>
    <row r="6" spans="1:16" ht="19.5" customHeight="1" x14ac:dyDescent="0.35">
      <c r="A6" s="237">
        <v>4</v>
      </c>
      <c r="B6" s="238">
        <v>46447</v>
      </c>
      <c r="C6" s="239">
        <v>237708.29</v>
      </c>
      <c r="D6" s="242">
        <v>9958155</v>
      </c>
      <c r="E6" s="242" t="s">
        <v>320</v>
      </c>
      <c r="F6" s="237"/>
      <c r="J6" s="106">
        <v>4</v>
      </c>
      <c r="K6" s="105">
        <v>46157</v>
      </c>
      <c r="L6" s="104">
        <v>200000</v>
      </c>
      <c r="M6" s="107" t="s">
        <v>319</v>
      </c>
      <c r="N6" s="1" t="s">
        <v>310</v>
      </c>
    </row>
    <row r="7" spans="1:16" ht="19.5" customHeight="1" x14ac:dyDescent="0.35">
      <c r="A7" s="106">
        <v>5</v>
      </c>
      <c r="B7" s="105">
        <v>46539</v>
      </c>
      <c r="C7" s="104">
        <v>60000</v>
      </c>
      <c r="D7" s="108">
        <v>9958156</v>
      </c>
      <c r="E7" s="109" t="s">
        <v>320</v>
      </c>
      <c r="F7" s="106"/>
      <c r="J7" s="106">
        <v>5</v>
      </c>
      <c r="K7" s="105">
        <v>46249</v>
      </c>
      <c r="L7" s="104">
        <v>200000</v>
      </c>
      <c r="M7" s="107" t="s">
        <v>319</v>
      </c>
      <c r="N7" s="1"/>
    </row>
    <row r="8" spans="1:16" ht="19.5" customHeight="1" x14ac:dyDescent="0.35">
      <c r="A8" s="106">
        <v>6</v>
      </c>
      <c r="B8" s="105">
        <v>46631</v>
      </c>
      <c r="C8" s="104">
        <v>60000</v>
      </c>
      <c r="D8" s="108">
        <v>9958157</v>
      </c>
      <c r="E8" s="109" t="s">
        <v>320</v>
      </c>
      <c r="F8" s="106"/>
      <c r="J8" s="106">
        <v>6</v>
      </c>
      <c r="K8" s="105">
        <v>46341</v>
      </c>
      <c r="L8" s="104">
        <v>200000</v>
      </c>
      <c r="M8" s="107" t="s">
        <v>319</v>
      </c>
      <c r="N8" s="1"/>
    </row>
    <row r="9" spans="1:16" ht="19.5" customHeight="1" x14ac:dyDescent="0.35">
      <c r="A9" s="106">
        <v>7</v>
      </c>
      <c r="B9" s="105">
        <v>46692</v>
      </c>
      <c r="C9" s="104">
        <v>180000</v>
      </c>
      <c r="D9" s="108">
        <v>9958158</v>
      </c>
      <c r="E9" s="109" t="s">
        <v>320</v>
      </c>
      <c r="F9" s="106"/>
      <c r="J9" s="106">
        <v>7</v>
      </c>
      <c r="K9" s="105">
        <v>46433</v>
      </c>
      <c r="L9" s="104">
        <v>200000</v>
      </c>
      <c r="M9" s="99" t="s">
        <v>317</v>
      </c>
      <c r="N9" s="1"/>
    </row>
    <row r="10" spans="1:16" ht="19.5" customHeight="1" x14ac:dyDescent="0.35">
      <c r="A10" s="106">
        <v>8</v>
      </c>
      <c r="B10" s="105">
        <v>46722</v>
      </c>
      <c r="C10" s="104">
        <v>119236.11</v>
      </c>
      <c r="D10" s="108">
        <v>9958159</v>
      </c>
      <c r="E10" s="109" t="s">
        <v>320</v>
      </c>
      <c r="F10" s="106"/>
      <c r="J10" s="106">
        <v>8</v>
      </c>
      <c r="K10" s="105">
        <v>46522</v>
      </c>
      <c r="L10" s="104">
        <v>200000</v>
      </c>
      <c r="M10" s="99" t="s">
        <v>317</v>
      </c>
      <c r="N10" s="1"/>
    </row>
    <row r="11" spans="1:16" ht="19.5" customHeight="1" thickBot="1" x14ac:dyDescent="0.4">
      <c r="A11" s="106">
        <v>9</v>
      </c>
      <c r="B11" s="105">
        <v>46813</v>
      </c>
      <c r="C11" s="104">
        <v>119236.11</v>
      </c>
      <c r="D11" s="108">
        <v>9958160</v>
      </c>
      <c r="E11" s="109" t="s">
        <v>320</v>
      </c>
      <c r="F11" s="106"/>
      <c r="J11" s="106">
        <v>9</v>
      </c>
      <c r="K11" s="105">
        <v>46614</v>
      </c>
      <c r="L11" s="104">
        <v>200000</v>
      </c>
      <c r="M11" s="99" t="s">
        <v>317</v>
      </c>
      <c r="N11" s="1"/>
    </row>
    <row r="12" spans="1:16" ht="19.5" customHeight="1" thickBot="1" x14ac:dyDescent="0.45">
      <c r="A12" s="106">
        <v>10</v>
      </c>
      <c r="B12" s="105">
        <v>46905</v>
      </c>
      <c r="C12" s="104">
        <v>119236.11</v>
      </c>
      <c r="D12" s="108">
        <v>9958161</v>
      </c>
      <c r="E12" s="109" t="s">
        <v>320</v>
      </c>
      <c r="F12" s="106"/>
      <c r="J12" s="237">
        <v>10</v>
      </c>
      <c r="K12" s="238">
        <v>46706</v>
      </c>
      <c r="L12" s="239">
        <v>298875</v>
      </c>
      <c r="M12" s="240" t="s">
        <v>317</v>
      </c>
      <c r="N12" s="241"/>
      <c r="O12" s="300" t="s">
        <v>321</v>
      </c>
      <c r="P12" s="301"/>
    </row>
    <row r="13" spans="1:16" ht="19.5" customHeight="1" x14ac:dyDescent="0.35">
      <c r="A13" s="106">
        <v>11</v>
      </c>
      <c r="B13" s="105">
        <v>46997</v>
      </c>
      <c r="C13" s="104">
        <v>119236.11</v>
      </c>
      <c r="D13" s="108">
        <v>9958162</v>
      </c>
      <c r="E13" s="109" t="s">
        <v>320</v>
      </c>
      <c r="F13" s="106"/>
      <c r="J13" s="106">
        <v>11</v>
      </c>
      <c r="K13" s="105">
        <v>46706</v>
      </c>
      <c r="L13" s="104">
        <v>200000</v>
      </c>
      <c r="M13" s="99" t="s">
        <v>317</v>
      </c>
      <c r="N13" s="1"/>
    </row>
    <row r="14" spans="1:16" ht="19.5" customHeight="1" x14ac:dyDescent="0.35">
      <c r="A14" s="106">
        <v>12</v>
      </c>
      <c r="B14" s="105">
        <v>47088</v>
      </c>
      <c r="C14" s="104">
        <v>119236.11</v>
      </c>
      <c r="D14" s="108">
        <v>9958163</v>
      </c>
      <c r="E14" s="109" t="s">
        <v>320</v>
      </c>
      <c r="F14" s="106"/>
      <c r="J14" s="106">
        <v>12</v>
      </c>
      <c r="K14" s="105">
        <v>46798</v>
      </c>
      <c r="L14" s="104">
        <v>200000</v>
      </c>
      <c r="M14" s="99" t="s">
        <v>317</v>
      </c>
      <c r="N14" s="1"/>
    </row>
    <row r="15" spans="1:16" ht="19.5" customHeight="1" x14ac:dyDescent="0.35">
      <c r="A15" s="106">
        <v>13</v>
      </c>
      <c r="B15" s="105">
        <v>47178</v>
      </c>
      <c r="C15" s="104">
        <v>450000</v>
      </c>
      <c r="D15" s="108">
        <v>9958164</v>
      </c>
      <c r="E15" s="109" t="s">
        <v>320</v>
      </c>
      <c r="F15" s="106"/>
      <c r="J15" s="106">
        <v>13</v>
      </c>
      <c r="K15" s="105">
        <v>46888</v>
      </c>
      <c r="L15" s="104">
        <v>200000</v>
      </c>
      <c r="M15" s="99" t="s">
        <v>317</v>
      </c>
      <c r="N15" s="1"/>
    </row>
    <row r="16" spans="1:16" ht="19.5" customHeight="1" x14ac:dyDescent="0.35">
      <c r="A16" s="106">
        <v>14</v>
      </c>
      <c r="B16" s="105">
        <v>47270</v>
      </c>
      <c r="C16" s="104">
        <v>114639.76</v>
      </c>
      <c r="D16" s="108">
        <v>9958165</v>
      </c>
      <c r="E16" s="109" t="s">
        <v>320</v>
      </c>
      <c r="F16" s="106"/>
      <c r="J16" s="106">
        <v>14</v>
      </c>
      <c r="K16" s="105">
        <v>46980</v>
      </c>
      <c r="L16" s="104">
        <v>200000</v>
      </c>
      <c r="M16" s="99" t="s">
        <v>317</v>
      </c>
      <c r="N16" s="1"/>
    </row>
    <row r="17" spans="1:14" ht="19.5" customHeight="1" x14ac:dyDescent="0.35">
      <c r="A17" s="106">
        <v>15</v>
      </c>
      <c r="B17" s="105">
        <v>47362</v>
      </c>
      <c r="C17" s="104">
        <v>114639.76</v>
      </c>
      <c r="D17" s="108">
        <v>9958166</v>
      </c>
      <c r="E17" s="109" t="s">
        <v>320</v>
      </c>
      <c r="F17" s="106"/>
      <c r="J17" s="106">
        <v>15</v>
      </c>
      <c r="K17" s="105">
        <v>47072</v>
      </c>
      <c r="L17" s="104">
        <v>200000</v>
      </c>
      <c r="M17" s="99" t="s">
        <v>317</v>
      </c>
      <c r="N17" s="1"/>
    </row>
    <row r="18" spans="1:14" ht="19.5" customHeight="1" x14ac:dyDescent="0.35">
      <c r="A18" s="106">
        <v>16</v>
      </c>
      <c r="B18" s="105">
        <v>47453</v>
      </c>
      <c r="C18" s="104">
        <v>114639.76</v>
      </c>
      <c r="D18" s="108">
        <v>9958167</v>
      </c>
      <c r="E18" s="109" t="s">
        <v>320</v>
      </c>
      <c r="F18" s="106"/>
      <c r="J18" s="106">
        <v>16</v>
      </c>
      <c r="K18" s="105">
        <v>47164</v>
      </c>
      <c r="L18" s="104">
        <v>200000</v>
      </c>
      <c r="M18" s="99" t="s">
        <v>317</v>
      </c>
      <c r="N18" s="1"/>
    </row>
    <row r="19" spans="1:14" ht="19.5" customHeight="1" x14ac:dyDescent="0.35">
      <c r="A19" s="106">
        <v>17</v>
      </c>
      <c r="B19" s="105">
        <v>47543</v>
      </c>
      <c r="C19" s="104">
        <v>114639.76</v>
      </c>
      <c r="D19" s="108">
        <v>9958168</v>
      </c>
      <c r="E19" s="109" t="s">
        <v>320</v>
      </c>
      <c r="F19" s="106"/>
      <c r="J19" s="106">
        <v>17</v>
      </c>
      <c r="K19" s="105">
        <v>47253</v>
      </c>
      <c r="L19" s="104">
        <v>200000</v>
      </c>
      <c r="M19" s="99" t="s">
        <v>317</v>
      </c>
      <c r="N19" s="1"/>
    </row>
    <row r="20" spans="1:14" ht="19.5" customHeight="1" x14ac:dyDescent="0.35">
      <c r="A20" s="106">
        <v>18</v>
      </c>
      <c r="B20" s="105">
        <v>47635</v>
      </c>
      <c r="C20" s="104">
        <v>114639.76</v>
      </c>
      <c r="D20" s="108">
        <v>9958169</v>
      </c>
      <c r="E20" s="109" t="s">
        <v>320</v>
      </c>
      <c r="F20" s="106"/>
      <c r="J20" s="106">
        <v>18</v>
      </c>
      <c r="K20" s="105">
        <v>47345</v>
      </c>
      <c r="L20" s="104">
        <v>200000</v>
      </c>
      <c r="M20" s="99" t="s">
        <v>317</v>
      </c>
      <c r="N20" s="1"/>
    </row>
    <row r="21" spans="1:14" ht="19.5" customHeight="1" x14ac:dyDescent="0.35">
      <c r="A21" s="106">
        <v>19</v>
      </c>
      <c r="B21" s="105">
        <v>47727</v>
      </c>
      <c r="C21" s="104">
        <v>114639.76</v>
      </c>
      <c r="D21" s="108">
        <v>9958170</v>
      </c>
      <c r="E21" s="109" t="s">
        <v>320</v>
      </c>
      <c r="F21" s="106"/>
      <c r="J21" s="106">
        <v>19</v>
      </c>
      <c r="K21" s="105">
        <v>47437</v>
      </c>
      <c r="L21" s="104">
        <v>200000</v>
      </c>
      <c r="M21" s="99" t="s">
        <v>317</v>
      </c>
      <c r="N21" s="1"/>
    </row>
    <row r="22" spans="1:14" ht="19.5" customHeight="1" x14ac:dyDescent="0.35">
      <c r="A22" s="106">
        <v>20</v>
      </c>
      <c r="B22" s="105">
        <v>47818</v>
      </c>
      <c r="C22" s="104">
        <v>114639.76</v>
      </c>
      <c r="D22" s="108">
        <v>9958171</v>
      </c>
      <c r="E22" s="109" t="s">
        <v>320</v>
      </c>
      <c r="F22" s="106"/>
      <c r="J22" s="106">
        <v>20</v>
      </c>
      <c r="K22" s="105">
        <v>47529</v>
      </c>
      <c r="L22" s="104">
        <v>200000</v>
      </c>
      <c r="M22" s="99" t="s">
        <v>317</v>
      </c>
      <c r="N22" s="1"/>
    </row>
    <row r="23" spans="1:14" ht="19.5" customHeight="1" x14ac:dyDescent="0.35">
      <c r="A23" s="106">
        <v>21</v>
      </c>
      <c r="B23" s="105">
        <v>47908</v>
      </c>
      <c r="C23" s="104">
        <v>114639.76</v>
      </c>
      <c r="D23" s="108">
        <v>9958172</v>
      </c>
      <c r="E23" s="109" t="s">
        <v>320</v>
      </c>
      <c r="F23" s="106"/>
      <c r="J23" s="106">
        <v>21</v>
      </c>
      <c r="K23" s="105">
        <v>47618</v>
      </c>
      <c r="L23" s="104">
        <v>200000</v>
      </c>
      <c r="M23" s="99" t="s">
        <v>317</v>
      </c>
      <c r="N23" s="1"/>
    </row>
    <row r="24" spans="1:14" ht="19.5" customHeight="1" x14ac:dyDescent="0.35">
      <c r="A24" s="106">
        <v>22</v>
      </c>
      <c r="B24" s="105">
        <v>48000</v>
      </c>
      <c r="C24" s="104">
        <v>114639.76</v>
      </c>
      <c r="D24" s="108">
        <v>9958173</v>
      </c>
      <c r="E24" s="109" t="s">
        <v>320</v>
      </c>
      <c r="F24" s="106"/>
      <c r="J24" s="106">
        <v>22</v>
      </c>
      <c r="K24" s="105">
        <v>47710</v>
      </c>
      <c r="L24" s="104">
        <v>200000</v>
      </c>
      <c r="M24" s="99" t="s">
        <v>317</v>
      </c>
      <c r="N24" s="1"/>
    </row>
    <row r="25" spans="1:14" ht="19.5" customHeight="1" x14ac:dyDescent="0.35">
      <c r="A25" s="106">
        <v>23</v>
      </c>
      <c r="B25" s="105">
        <v>48092</v>
      </c>
      <c r="C25" s="104">
        <v>114639.76</v>
      </c>
      <c r="D25" s="108">
        <v>9958174</v>
      </c>
      <c r="E25" s="109" t="s">
        <v>320</v>
      </c>
      <c r="F25" s="106"/>
      <c r="J25" s="106">
        <v>23</v>
      </c>
      <c r="K25" s="105">
        <v>47802</v>
      </c>
      <c r="L25" s="104">
        <v>200000</v>
      </c>
      <c r="M25" s="99" t="s">
        <v>317</v>
      </c>
      <c r="N25" s="1"/>
    </row>
    <row r="26" spans="1:14" ht="19.5" customHeight="1" x14ac:dyDescent="0.35">
      <c r="A26" s="106">
        <v>24</v>
      </c>
      <c r="B26" s="105">
        <v>48183</v>
      </c>
      <c r="C26" s="104">
        <v>114639.76</v>
      </c>
      <c r="D26" s="108">
        <v>9958175</v>
      </c>
      <c r="E26" s="109" t="s">
        <v>320</v>
      </c>
      <c r="F26" s="106"/>
      <c r="J26" s="106">
        <v>24</v>
      </c>
      <c r="K26" s="105">
        <v>47894</v>
      </c>
      <c r="L26" s="104">
        <v>200000</v>
      </c>
      <c r="M26" s="99" t="s">
        <v>317</v>
      </c>
      <c r="N26" s="1"/>
    </row>
    <row r="27" spans="1:14" ht="19.5" customHeight="1" x14ac:dyDescent="0.35">
      <c r="A27" s="106">
        <v>25</v>
      </c>
      <c r="B27" s="105">
        <v>48274</v>
      </c>
      <c r="C27" s="104">
        <v>114639.76</v>
      </c>
      <c r="D27" s="108">
        <v>16203588</v>
      </c>
      <c r="E27" s="107" t="s">
        <v>319</v>
      </c>
      <c r="F27" s="106"/>
      <c r="J27" s="106">
        <v>25</v>
      </c>
      <c r="K27" s="105">
        <v>47983</v>
      </c>
      <c r="L27" s="104">
        <v>200000</v>
      </c>
      <c r="M27" s="99" t="s">
        <v>317</v>
      </c>
      <c r="N27" s="1"/>
    </row>
    <row r="28" spans="1:14" ht="19.5" customHeight="1" x14ac:dyDescent="0.35">
      <c r="A28" s="106">
        <v>26</v>
      </c>
      <c r="B28" s="105">
        <v>48366</v>
      </c>
      <c r="C28" s="104">
        <v>114639.76</v>
      </c>
      <c r="D28" s="108">
        <v>16203589</v>
      </c>
      <c r="E28" s="107" t="s">
        <v>319</v>
      </c>
      <c r="F28" s="106"/>
      <c r="J28" s="106">
        <v>26</v>
      </c>
      <c r="K28" s="105">
        <v>48075</v>
      </c>
      <c r="L28" s="104">
        <v>200000</v>
      </c>
      <c r="M28" s="99" t="s">
        <v>317</v>
      </c>
      <c r="N28" s="1"/>
    </row>
    <row r="29" spans="1:14" ht="19.5" customHeight="1" x14ac:dyDescent="0.35">
      <c r="A29" s="106">
        <v>27</v>
      </c>
      <c r="B29" s="105">
        <v>48458</v>
      </c>
      <c r="C29" s="104">
        <v>114639.76</v>
      </c>
      <c r="D29" s="108">
        <v>16203590</v>
      </c>
      <c r="E29" s="107" t="s">
        <v>319</v>
      </c>
      <c r="F29" s="106"/>
      <c r="J29" s="106">
        <v>27</v>
      </c>
      <c r="K29" s="105">
        <v>48167</v>
      </c>
      <c r="L29" s="104">
        <v>200000</v>
      </c>
      <c r="M29" s="99" t="s">
        <v>317</v>
      </c>
      <c r="N29" s="1"/>
    </row>
    <row r="30" spans="1:14" ht="19.5" customHeight="1" x14ac:dyDescent="0.35">
      <c r="A30" s="106">
        <v>28</v>
      </c>
      <c r="B30" s="105">
        <v>48549</v>
      </c>
      <c r="C30" s="104">
        <v>114639.76</v>
      </c>
      <c r="D30" s="108">
        <v>16203591</v>
      </c>
      <c r="E30" s="107" t="s">
        <v>319</v>
      </c>
      <c r="F30" s="106"/>
      <c r="J30" s="106">
        <v>28</v>
      </c>
      <c r="K30" s="105">
        <v>48259</v>
      </c>
      <c r="L30" s="104">
        <v>200000</v>
      </c>
      <c r="M30" s="99" t="s">
        <v>317</v>
      </c>
      <c r="N30" s="1"/>
    </row>
    <row r="31" spans="1:14" ht="19.5" customHeight="1" x14ac:dyDescent="0.35">
      <c r="A31" s="106">
        <v>29</v>
      </c>
      <c r="B31" s="105">
        <v>48639</v>
      </c>
      <c r="C31" s="104">
        <v>114639.76</v>
      </c>
      <c r="D31" s="108">
        <v>16203592</v>
      </c>
      <c r="E31" s="107" t="s">
        <v>319</v>
      </c>
      <c r="F31" s="106"/>
      <c r="J31" s="106">
        <v>29</v>
      </c>
      <c r="K31" s="105">
        <v>48349</v>
      </c>
      <c r="L31" s="104">
        <v>200000</v>
      </c>
      <c r="M31" s="99" t="s">
        <v>317</v>
      </c>
      <c r="N31" s="1"/>
    </row>
    <row r="32" spans="1:14" ht="19.5" customHeight="1" x14ac:dyDescent="0.35">
      <c r="A32" s="102">
        <v>30</v>
      </c>
      <c r="B32" s="101">
        <v>46813</v>
      </c>
      <c r="C32" s="100">
        <v>378750</v>
      </c>
      <c r="D32" s="108">
        <v>16203593</v>
      </c>
      <c r="E32" s="107" t="s">
        <v>319</v>
      </c>
      <c r="F32" s="106"/>
      <c r="J32" s="106">
        <v>30</v>
      </c>
      <c r="K32" s="105">
        <v>48441</v>
      </c>
      <c r="L32" s="104">
        <v>200000</v>
      </c>
      <c r="M32" s="99" t="s">
        <v>317</v>
      </c>
      <c r="N32" s="1"/>
    </row>
    <row r="33" spans="1:14" ht="16" thickBot="1" x14ac:dyDescent="0.4">
      <c r="J33" s="102">
        <v>31</v>
      </c>
      <c r="K33" s="101">
        <v>48533</v>
      </c>
      <c r="L33" s="100">
        <v>200000</v>
      </c>
      <c r="M33" s="99" t="s">
        <v>317</v>
      </c>
      <c r="N33" s="1"/>
    </row>
    <row r="34" spans="1:14" ht="30.75" customHeight="1" thickBot="1" x14ac:dyDescent="0.5">
      <c r="A34" s="299" t="s">
        <v>318</v>
      </c>
      <c r="B34" s="299"/>
      <c r="C34" s="103">
        <v>30</v>
      </c>
      <c r="D34" s="97"/>
      <c r="E34" s="97"/>
      <c r="F34" s="97"/>
      <c r="J34" s="299" t="s">
        <v>316</v>
      </c>
      <c r="K34" s="299"/>
      <c r="L34" s="96">
        <v>31</v>
      </c>
    </row>
    <row r="35" spans="1:14" ht="23" thickBot="1" x14ac:dyDescent="0.45">
      <c r="A35" s="299" t="s">
        <v>315</v>
      </c>
      <c r="B35" s="299"/>
      <c r="C35" s="98">
        <v>3976874.9999999972</v>
      </c>
      <c r="J35" s="299" t="s">
        <v>315</v>
      </c>
      <c r="K35" s="299"/>
      <c r="L35" s="303">
        <f>SUM(L3:L33)</f>
        <v>6703875</v>
      </c>
    </row>
    <row r="36" spans="1:14" ht="19.5" customHeight="1" thickBot="1" x14ac:dyDescent="0.35">
      <c r="J36" s="299"/>
      <c r="K36" s="299"/>
      <c r="L36" s="304"/>
    </row>
  </sheetData>
  <mergeCells count="8">
    <mergeCell ref="A1:F1"/>
    <mergeCell ref="A34:B34"/>
    <mergeCell ref="A35:B35"/>
    <mergeCell ref="O12:P12"/>
    <mergeCell ref="J1:N1"/>
    <mergeCell ref="J34:K34"/>
    <mergeCell ref="J35:K36"/>
    <mergeCell ref="L35:L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77</vt:i4>
      </vt:variant>
      <vt:variant>
        <vt:lpstr>Named Ranges</vt:lpstr>
      </vt:variant>
      <vt:variant>
        <vt:i4>1</vt:i4>
      </vt:variant>
    </vt:vector>
  </HeadingPairs>
  <TitlesOfParts>
    <vt:vector size="78" baseType="lpstr">
      <vt:lpstr>Dashboard</vt:lpstr>
      <vt:lpstr>البداية-قليوب</vt:lpstr>
      <vt:lpstr>البداية-داخلي</vt:lpstr>
      <vt:lpstr>لوجستيك-المرج صباحي</vt:lpstr>
      <vt:lpstr>لوجستيك-نكلا م.ذهاب</vt:lpstr>
      <vt:lpstr>لوجستيك-حدائق-الادارة</vt:lpstr>
      <vt:lpstr>لوجستيك-منوفية-صباحي</vt:lpstr>
      <vt:lpstr>Sheet1</vt:lpstr>
      <vt:lpstr>لوجستيك-مخزن عفيفي</vt:lpstr>
      <vt:lpstr>لوجستيك-نكلا م.عودة</vt:lpstr>
      <vt:lpstr>لوجستيك-القناطر اولي</vt:lpstr>
      <vt:lpstr>لوجستيك-القناطر ثانية</vt:lpstr>
      <vt:lpstr>mapping</vt:lpstr>
      <vt:lpstr>تشغيل اليومية </vt:lpstr>
      <vt:lpstr>مستحق السائقين</vt:lpstr>
      <vt:lpstr>Sheet2</vt:lpstr>
      <vt:lpstr>لوجستيك-القناطر ثالثة</vt:lpstr>
      <vt:lpstr>لوجستيك-نكلا القناطر.ص</vt:lpstr>
      <vt:lpstr>لوجستيك م.نصر الادراة صباحي</vt:lpstr>
      <vt:lpstr>لوجستيك المنيب مسائي</vt:lpstr>
      <vt:lpstr>لوجستيك المرج ثالثة</vt:lpstr>
      <vt:lpstr>لوجستيك المنيب صباحي</vt:lpstr>
      <vt:lpstr>لوجستيك الكيمان صباحي</vt:lpstr>
      <vt:lpstr>لوجستيك دمو صباحي</vt:lpstr>
      <vt:lpstr>لوجستيك المعادي ابو رواش ص</vt:lpstr>
      <vt:lpstr>لوجستيك المنيب اضافي طوارئ</vt:lpstr>
      <vt:lpstr>لوجستيك المنيب انصراف اضافي</vt:lpstr>
      <vt:lpstr>لوجستيك القناطر ابو رواش ص</vt:lpstr>
      <vt:lpstr>لوجستيك القناطر اضافي طوارئ</vt:lpstr>
      <vt:lpstr>لوجستيك القناطر انصراف اضافي</vt:lpstr>
      <vt:lpstr>سعودي المؤسسة-المخاذن</vt:lpstr>
      <vt:lpstr>سعودي المرج-المخاذن</vt:lpstr>
      <vt:lpstr>سعودي خط الدائري وردية واحدة</vt:lpstr>
      <vt:lpstr>سعودي خط قليوب بتوين</vt:lpstr>
      <vt:lpstr>سعودي خط الجرد ابورواش</vt:lpstr>
      <vt:lpstr>سعودي-الهرم دريم</vt:lpstr>
      <vt:lpstr>سعودي-المؤسسة دريم</vt:lpstr>
      <vt:lpstr>سعودي-حلوان-اتوبيس</vt:lpstr>
      <vt:lpstr>سعودي-حلوان-ميكروباص</vt:lpstr>
      <vt:lpstr>سعودي-حلوان اضافي ص</vt:lpstr>
      <vt:lpstr>سعودي-حلوان2 وردية</vt:lpstr>
      <vt:lpstr>سعودي -القومية</vt:lpstr>
      <vt:lpstr>سعودي-عدلي منصور ذهاب</vt:lpstr>
      <vt:lpstr>سعودي-المنيب</vt:lpstr>
      <vt:lpstr>سعودي-المنيب-اضافي صـ وردية</vt:lpstr>
      <vt:lpstr>سعودي-السلام القطامية</vt:lpstr>
      <vt:lpstr>سعودي-قليوب1</vt:lpstr>
      <vt:lpstr>سعودي-خط عدلي منصور ذهاب</vt:lpstr>
      <vt:lpstr>سعودي-خط عدلي منصور ذهاب2</vt:lpstr>
      <vt:lpstr>سعودي-خط قليوب 2</vt:lpstr>
      <vt:lpstr>سعودي-خط المنيب-القطامية</vt:lpstr>
      <vt:lpstr>سعودي-حلوان القطامية</vt:lpstr>
      <vt:lpstr>سعودي-حلوان</vt:lpstr>
      <vt:lpstr>سعودي-صقر قريش القطاميةورديتين</vt:lpstr>
      <vt:lpstr>سعودي-منيب صباحي-مسائي</vt:lpstr>
      <vt:lpstr>سعودي-المنيب اضافي-صباحي</vt:lpstr>
      <vt:lpstr>نجمة-المنيب -3 ورديات</vt:lpstr>
      <vt:lpstr>نجمة-قليوب -3 ورديات</vt:lpstr>
      <vt:lpstr>نجمة-قليوب -وردية</vt:lpstr>
      <vt:lpstr>نجمة-الف مسكن -3 ورديات</vt:lpstr>
      <vt:lpstr>ايرادات </vt:lpstr>
      <vt:lpstr>المصروفات</vt:lpstr>
      <vt:lpstr>مرتبات</vt:lpstr>
      <vt:lpstr>قايمة الدخل </vt:lpstr>
      <vt:lpstr>مصاريف خط المنيب</vt:lpstr>
      <vt:lpstr>مصاريف خط الحلمية</vt:lpstr>
      <vt:lpstr>CIB</vt:lpstr>
      <vt:lpstr>NBE</vt:lpstr>
      <vt:lpstr>QNB</vt:lpstr>
      <vt:lpstr>FAB</vt:lpstr>
      <vt:lpstr>سعودي</vt:lpstr>
      <vt:lpstr>لوجستيكا</vt:lpstr>
      <vt:lpstr>نجمة هليوبوليس</vt:lpstr>
      <vt:lpstr>FLITCH AND GRAIN</vt:lpstr>
      <vt:lpstr>FIRST START</vt:lpstr>
      <vt:lpstr>اقساط سيارات </vt:lpstr>
      <vt:lpstr>اقساط المكتب &amp; الشقة </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Maged Abuheiba</dc:creator>
  <cp:lastModifiedBy>HP</cp:lastModifiedBy>
  <cp:lastPrinted>2026-06-09T10:38:07Z</cp:lastPrinted>
  <dcterms:created xsi:type="dcterms:W3CDTF">2015-06-05T18:17:20Z</dcterms:created>
  <dcterms:modified xsi:type="dcterms:W3CDTF">2026-06-25T12:11:59Z</dcterms:modified>
</cp:coreProperties>
</file>